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autoCompressPictures="0" defaultThemeVersion="124226"/>
  <mc:AlternateContent xmlns:mc="http://schemas.openxmlformats.org/markup-compatibility/2006">
    <mc:Choice Requires="x15">
      <x15ac:absPath xmlns:x15ac="http://schemas.microsoft.com/office/spreadsheetml/2010/11/ac" url="C:\Users\wades\Desktop\Wade Files\Excel\BSC\Race Results\Archive\2022 Individual Race Results\"/>
    </mc:Choice>
  </mc:AlternateContent>
  <xr:revisionPtr revIDLastSave="0" documentId="13_ncr:1_{D8D01D30-8D18-4FE8-BDC0-FCF0D19C75AB}" xr6:coauthVersionLast="47" xr6:coauthVersionMax="47" xr10:uidLastSave="{00000000-0000-0000-0000-000000000000}"/>
  <bookViews>
    <workbookView xWindow="-120" yWindow="-120" windowWidth="24240" windowHeight="13140" firstSheet="56" activeTab="60" xr2:uid="{2DC6361D-C461-43C6-8638-E68ACBABC72F}"/>
  </bookViews>
  <sheets>
    <sheet name="Portsmouth" sheetId="1" r:id="rId1"/>
    <sheet name="Memb" sheetId="292" r:id="rId2"/>
    <sheet name="RC Teams" sheetId="309" r:id="rId3"/>
    <sheet name="Schedule" sheetId="228" r:id="rId4"/>
    <sheet name="Sunday Series Scoring" sheetId="279" r:id="rId5"/>
    <sheet name="BSC Club Championship" sheetId="278" r:id="rId6"/>
    <sheet name="Saturday Race 11-06-21" sheetId="290" r:id="rId7"/>
    <sheet name="2021 Club Championship Skipper" sheetId="291" r:id="rId8"/>
    <sheet name="2021 Club Championship Crew" sheetId="240" r:id="rId9"/>
    <sheet name="Saturday Race 11-20-21" sheetId="268" r:id="rId10"/>
    <sheet name="One Day 12-04-21 Scots" sheetId="244" r:id="rId11"/>
    <sheet name="One Day 12-04-21 Thistles" sheetId="246" r:id="rId12"/>
    <sheet name="Saturday Race 1-08-22" sheetId="359" r:id="rId13"/>
    <sheet name="Saturday Race 1-22-22" sheetId="361" r:id="rId14"/>
    <sheet name="Sunday Race 2-6-22" sheetId="310" r:id="rId15"/>
    <sheet name="Chili One Day 2-12-22 Scots" sheetId="243" r:id="rId16"/>
    <sheet name="Chili One Day 2-12-22 Thistles" sheetId="362" r:id="rId17"/>
    <sheet name="Sunday Race 2-20-22" sheetId="313" r:id="rId18"/>
    <sheet name="Sunday Race 2-27-22" sheetId="363" r:id="rId19"/>
    <sheet name="Ironman One Day 3-5-22 FS" sheetId="311" r:id="rId20"/>
    <sheet name="Ironman One Day 3-5-22 420" sheetId="364" r:id="rId21"/>
    <sheet name="Sunday Race 3-13-22" sheetId="251" r:id="rId22"/>
    <sheet name="Saturday Race 3-19-22" sheetId="258" r:id="rId23"/>
    <sheet name="Sunday Races 4-10-22" sheetId="265" r:id="rId24"/>
    <sheet name="Easter One Day 4-16-22 FS" sheetId="301" r:id="rId25"/>
    <sheet name="Easter One Day 4-16-22 TH" sheetId="365" r:id="rId26"/>
    <sheet name="Sunday Races 5-1-22" sheetId="320" r:id="rId27"/>
    <sheet name="Long Distance Race 5-7-22" sheetId="327" r:id="rId28"/>
    <sheet name="Memorial Day Regatta 5-28-22 Op" sheetId="368" r:id="rId29"/>
    <sheet name="Sunday Races 6-5-22" sheetId="323" r:id="rId30"/>
    <sheet name="Sunday Races 6-12-22" sheetId="324" r:id="rId31"/>
    <sheet name="Saturday Races 6-18-22" sheetId="367" r:id="rId32"/>
    <sheet name="Caldwell Cup 6-25-22 FS" sheetId="335" r:id="rId33"/>
    <sheet name="Caldwell Cup 6-25-22 TH" sheetId="330" r:id="rId34"/>
    <sheet name="Caldwell Cup 6-25-22 Lasers" sheetId="370" r:id="rId35"/>
    <sheet name="Sunday Races 7-3-22" sheetId="371" r:id="rId36"/>
    <sheet name="Sunday Races 7-31-22" sheetId="374" r:id="rId37"/>
    <sheet name="Sunday Races 8-14-22" sheetId="274" r:id="rId38"/>
    <sheet name="Saturday Races 8-20-22" sheetId="376" r:id="rId39"/>
    <sheet name="RPS Regatta - Opti Green" sheetId="351" r:id="rId40"/>
    <sheet name="RPS Regatta - Opti Blue-Red-Wh " sheetId="350" r:id="rId41"/>
    <sheet name="RPS Regatta- Laser, Radial, 4.7" sheetId="349" r:id="rId42"/>
    <sheet name="RPS Regatta - 420 non Spin" sheetId="356" r:id="rId43"/>
    <sheet name="RPS Regatta - Open BIC" sheetId="357" r:id="rId44"/>
    <sheet name="Labor Day Regatta 9-3-22 FS" sheetId="377" r:id="rId45"/>
    <sheet name="Sunday Races 9-11-22" sheetId="339" r:id="rId46"/>
    <sheet name="2022-09-17 Leukemia Cup FS" sheetId="378" r:id="rId47"/>
    <sheet name="2022-09-17 Leukemia Cup TH" sheetId="379" r:id="rId48"/>
    <sheet name="Smith-Berry LDR 9-24-22" sheetId="285" r:id="rId49"/>
    <sheet name="Great Scot 10-1-22 Cham" sheetId="286" r:id="rId50"/>
    <sheet name="Great Scot 10-1-22 Chal" sheetId="276" r:id="rId51"/>
    <sheet name="Sunday Races 10-9-22" sheetId="380" r:id="rId52"/>
    <sheet name="Great Pumpkin Regatta 10-15-22" sheetId="288" r:id="rId53"/>
    <sheet name="Sunday Races 10-23-22" sheetId="307" r:id="rId54"/>
    <sheet name="One Day Regatta 10-29-22 FS" sheetId="317" r:id="rId55"/>
    <sheet name="Blank Portsmouth Results Form" sheetId="160" r:id="rId56"/>
    <sheet name="Blank One Design Results Form" sheetId="319" r:id="rId57"/>
    <sheet name="High Point Sunday Series Only" sheetId="110" r:id="rId58"/>
    <sheet name="High Point FSCT" sheetId="159" r:id="rId59"/>
    <sheet name="High Point TH" sheetId="158" r:id="rId60"/>
    <sheet name="CC" sheetId="142" r:id="rId61"/>
  </sheets>
  <definedNames>
    <definedName name="Boats">Portsmouth!$B$4:$B$103</definedName>
    <definedName name="PMNumb">Portsmouth!$C$4:$J$103</definedName>
    <definedName name="Windspd">Portsmouth!$C$3:$J$3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30" i="158" l="1"/>
  <c r="A29" i="158"/>
  <c r="A28" i="158"/>
  <c r="A27" i="158"/>
  <c r="A26" i="158"/>
  <c r="A25" i="158"/>
  <c r="A24" i="158"/>
  <c r="A23" i="158"/>
  <c r="A22" i="158"/>
  <c r="A21" i="158"/>
  <c r="A20" i="158"/>
  <c r="A19" i="158"/>
  <c r="A18" i="158"/>
  <c r="A17" i="158"/>
  <c r="A16" i="158"/>
  <c r="A15" i="158"/>
  <c r="A14" i="158"/>
  <c r="A13" i="158"/>
  <c r="A12" i="158"/>
  <c r="A11" i="158"/>
  <c r="A10" i="158"/>
  <c r="A9" i="158"/>
  <c r="A8" i="158"/>
  <c r="A7" i="158"/>
  <c r="A6" i="158"/>
  <c r="A5" i="158"/>
  <c r="A4" i="158"/>
  <c r="A50" i="159"/>
  <c r="A49" i="159"/>
  <c r="A48" i="159"/>
  <c r="A47" i="159"/>
  <c r="A46" i="159"/>
  <c r="A45" i="159"/>
  <c r="A44" i="159"/>
  <c r="A43" i="159"/>
  <c r="A42" i="159"/>
  <c r="A41" i="159"/>
  <c r="A40" i="159"/>
  <c r="A39" i="159"/>
  <c r="A38" i="159"/>
  <c r="A37" i="159"/>
  <c r="A36" i="159"/>
  <c r="A35" i="159"/>
  <c r="A34" i="159"/>
  <c r="A33" i="159"/>
  <c r="A32" i="159"/>
  <c r="A31" i="159"/>
  <c r="A30" i="159"/>
  <c r="A29" i="159"/>
  <c r="A28" i="159"/>
  <c r="A27" i="159"/>
  <c r="A26" i="159"/>
  <c r="A25" i="159"/>
  <c r="A24" i="159"/>
  <c r="A23" i="159"/>
  <c r="A22" i="159"/>
  <c r="A21" i="159"/>
  <c r="A20" i="159"/>
  <c r="A19" i="159"/>
  <c r="A18" i="159"/>
  <c r="A17" i="159"/>
  <c r="A16" i="159"/>
  <c r="A15" i="159"/>
  <c r="A14" i="159"/>
  <c r="A13" i="159"/>
  <c r="A12" i="159"/>
  <c r="A11" i="159"/>
  <c r="A10" i="159"/>
  <c r="A9" i="159"/>
  <c r="A8" i="159"/>
  <c r="A7" i="159"/>
  <c r="A6" i="159"/>
  <c r="A5" i="159"/>
  <c r="A4" i="159"/>
  <c r="IY44" i="158"/>
  <c r="IX44" i="158"/>
  <c r="IW44" i="158"/>
  <c r="IV44" i="158"/>
  <c r="IU44" i="158"/>
  <c r="FT44" i="158"/>
  <c r="FS44" i="158"/>
  <c r="FR44" i="158"/>
  <c r="FQ44" i="158"/>
  <c r="FP44" i="158"/>
  <c r="FO44" i="158"/>
  <c r="FN44" i="158"/>
  <c r="FM44" i="158"/>
  <c r="FL44" i="158"/>
  <c r="FK44" i="158"/>
  <c r="FJ44" i="158"/>
  <c r="FI44" i="158"/>
  <c r="FH44" i="158"/>
  <c r="FG44" i="158"/>
  <c r="FF44" i="158"/>
  <c r="FE44" i="158"/>
  <c r="FD44" i="158"/>
  <c r="FC44" i="158"/>
  <c r="FB44" i="158"/>
  <c r="FA44" i="158"/>
  <c r="EZ44" i="158"/>
  <c r="EY44" i="158"/>
  <c r="EX44" i="158"/>
  <c r="EW44" i="158"/>
  <c r="EV44" i="158"/>
  <c r="EU44" i="158"/>
  <c r="ET44" i="158"/>
  <c r="ES44" i="158"/>
  <c r="ER44" i="158"/>
  <c r="EQ44" i="158"/>
  <c r="EP44" i="158"/>
  <c r="EO44" i="158"/>
  <c r="EN44" i="158"/>
  <c r="EM44" i="158"/>
  <c r="EL44" i="158"/>
  <c r="EK44" i="158"/>
  <c r="EJ44" i="158"/>
  <c r="EI44" i="158"/>
  <c r="EH44" i="158"/>
  <c r="EG44" i="158"/>
  <c r="EF44" i="158"/>
  <c r="EE44" i="158"/>
  <c r="ED44" i="158"/>
  <c r="EC44" i="158"/>
  <c r="EB44" i="158"/>
  <c r="EA44" i="158"/>
  <c r="DZ44" i="158"/>
  <c r="DY44" i="158"/>
  <c r="DX44" i="158"/>
  <c r="DW44" i="158"/>
  <c r="DV44" i="158"/>
  <c r="DU44" i="158"/>
  <c r="DT44" i="158"/>
  <c r="DS44" i="158"/>
  <c r="DR44" i="158"/>
  <c r="DQ44" i="158"/>
  <c r="DP44" i="158"/>
  <c r="DO44" i="158"/>
  <c r="DN44" i="158"/>
  <c r="DM44" i="158"/>
  <c r="DL44" i="158"/>
  <c r="DK44" i="158"/>
  <c r="DJ44" i="158"/>
  <c r="DI44" i="158"/>
  <c r="DH44" i="158"/>
  <c r="DG44" i="158"/>
  <c r="DF44" i="158"/>
  <c r="DE44" i="158"/>
  <c r="DD44" i="158"/>
  <c r="DC44" i="158"/>
  <c r="DB44" i="158"/>
  <c r="DA44" i="158"/>
  <c r="CZ44" i="158"/>
  <c r="CY44" i="158"/>
  <c r="CX44" i="158"/>
  <c r="CW44" i="158"/>
  <c r="CV44" i="158"/>
  <c r="CU44" i="158"/>
  <c r="CT44" i="158"/>
  <c r="CS44" i="158"/>
  <c r="CR44" i="158"/>
  <c r="CQ44" i="158"/>
  <c r="CP44" i="158"/>
  <c r="CO44" i="158"/>
  <c r="CN44" i="158"/>
  <c r="CM44" i="158"/>
  <c r="CL44" i="158"/>
  <c r="CK44" i="158"/>
  <c r="CJ44" i="158"/>
  <c r="CI44" i="158"/>
  <c r="CH44" i="158"/>
  <c r="CG44" i="158"/>
  <c r="CF44" i="158"/>
  <c r="CE44" i="158"/>
  <c r="CD44" i="158"/>
  <c r="CC44" i="158"/>
  <c r="CB44" i="158"/>
  <c r="CA44" i="158"/>
  <c r="BZ44" i="158"/>
  <c r="BY44" i="158"/>
  <c r="BX44" i="158"/>
  <c r="BW44" i="158"/>
  <c r="BV44" i="158"/>
  <c r="BU44" i="158"/>
  <c r="BT44" i="158"/>
  <c r="BS44" i="158"/>
  <c r="BR44" i="158"/>
  <c r="BQ44" i="158"/>
  <c r="BP44" i="158"/>
  <c r="BO44" i="158"/>
  <c r="BN44" i="158"/>
  <c r="BM44" i="158"/>
  <c r="BL44" i="158"/>
  <c r="BK44" i="158"/>
  <c r="BJ44" i="158"/>
  <c r="BI44" i="158"/>
  <c r="BH44" i="158"/>
  <c r="BG44" i="158"/>
  <c r="BF44" i="158"/>
  <c r="BE44" i="158"/>
  <c r="BD44" i="158"/>
  <c r="BC44" i="158"/>
  <c r="BB44" i="158"/>
  <c r="BA44" i="158"/>
  <c r="AZ44" i="158"/>
  <c r="AY44" i="158"/>
  <c r="AX44" i="158"/>
  <c r="AW44" i="158"/>
  <c r="AV44" i="158"/>
  <c r="AU44" i="158"/>
  <c r="AT44" i="158"/>
  <c r="AS44" i="158"/>
  <c r="AR44" i="158"/>
  <c r="AQ44" i="158"/>
  <c r="AP44" i="158"/>
  <c r="AO44" i="158"/>
  <c r="AN44" i="158"/>
  <c r="AM44" i="158"/>
  <c r="AL44" i="158"/>
  <c r="AK44" i="158"/>
  <c r="AJ44" i="158"/>
  <c r="AI44" i="158"/>
  <c r="AH44" i="158"/>
  <c r="AG44" i="158"/>
  <c r="AF44" i="158"/>
  <c r="AE44" i="158"/>
  <c r="AD44" i="158"/>
  <c r="AC44" i="158"/>
  <c r="AB44" i="158"/>
  <c r="AA44" i="158"/>
  <c r="Z44" i="158"/>
  <c r="Y44" i="158"/>
  <c r="X44" i="158"/>
  <c r="W44" i="158"/>
  <c r="V44" i="158"/>
  <c r="U44" i="158"/>
  <c r="T44" i="158"/>
  <c r="S44" i="158"/>
  <c r="R44" i="158"/>
  <c r="Q44" i="158"/>
  <c r="P44" i="158"/>
  <c r="O44" i="158"/>
  <c r="N44" i="158"/>
  <c r="M44" i="158"/>
  <c r="L44" i="158"/>
  <c r="K44" i="158"/>
  <c r="J44" i="158"/>
  <c r="I44" i="158"/>
  <c r="H44" i="158"/>
  <c r="G44" i="158"/>
  <c r="IY43" i="158"/>
  <c r="IX43" i="158"/>
  <c r="IW43" i="158"/>
  <c r="IV43" i="158"/>
  <c r="IU43" i="158"/>
  <c r="FT43" i="158"/>
  <c r="FS43" i="158"/>
  <c r="FR43" i="158"/>
  <c r="FQ43" i="158"/>
  <c r="FP43" i="158"/>
  <c r="FO43" i="158"/>
  <c r="FN43" i="158"/>
  <c r="FM43" i="158"/>
  <c r="FL43" i="158"/>
  <c r="FK43" i="158"/>
  <c r="FJ43" i="158"/>
  <c r="FI43" i="158"/>
  <c r="FH43" i="158"/>
  <c r="FG43" i="158"/>
  <c r="FF43" i="158"/>
  <c r="FE43" i="158"/>
  <c r="FD43" i="158"/>
  <c r="FC43" i="158"/>
  <c r="FB43" i="158"/>
  <c r="FA43" i="158"/>
  <c r="EZ43" i="158"/>
  <c r="EY43" i="158"/>
  <c r="EX43" i="158"/>
  <c r="EW43" i="158"/>
  <c r="EV43" i="158"/>
  <c r="EU43" i="158"/>
  <c r="ET43" i="158"/>
  <c r="ES43" i="158"/>
  <c r="ER43" i="158"/>
  <c r="EQ43" i="158"/>
  <c r="EP43" i="158"/>
  <c r="EO43" i="158"/>
  <c r="EN43" i="158"/>
  <c r="EM43" i="158"/>
  <c r="EL43" i="158"/>
  <c r="EK43" i="158"/>
  <c r="EJ43" i="158"/>
  <c r="EI43" i="158"/>
  <c r="EH43" i="158"/>
  <c r="EG43" i="158"/>
  <c r="EF43" i="158"/>
  <c r="EE43" i="158"/>
  <c r="ED43" i="158"/>
  <c r="EC43" i="158"/>
  <c r="EB43" i="158"/>
  <c r="EA43" i="158"/>
  <c r="DZ43" i="158"/>
  <c r="DY43" i="158"/>
  <c r="DX43" i="158"/>
  <c r="DW43" i="158"/>
  <c r="DV43" i="158"/>
  <c r="DU43" i="158"/>
  <c r="DT43" i="158"/>
  <c r="DS43" i="158"/>
  <c r="DR43" i="158"/>
  <c r="DQ43" i="158"/>
  <c r="DP43" i="158"/>
  <c r="DO43" i="158"/>
  <c r="DN43" i="158"/>
  <c r="DM43" i="158"/>
  <c r="DL43" i="158"/>
  <c r="DK43" i="158"/>
  <c r="DJ43" i="158"/>
  <c r="DI43" i="158"/>
  <c r="DH43" i="158"/>
  <c r="DG43" i="158"/>
  <c r="DF43" i="158"/>
  <c r="DE43" i="158"/>
  <c r="DD43" i="158"/>
  <c r="DC43" i="158"/>
  <c r="DB43" i="158"/>
  <c r="DA43" i="158"/>
  <c r="CZ43" i="158"/>
  <c r="CY43" i="158"/>
  <c r="CX43" i="158"/>
  <c r="CW43" i="158"/>
  <c r="CV43" i="158"/>
  <c r="CU43" i="158"/>
  <c r="CT43" i="158"/>
  <c r="CS43" i="158"/>
  <c r="CR43" i="158"/>
  <c r="CQ43" i="158"/>
  <c r="CP43" i="158"/>
  <c r="CO43" i="158"/>
  <c r="CN43" i="158"/>
  <c r="CM43" i="158"/>
  <c r="CL43" i="158"/>
  <c r="CK43" i="158"/>
  <c r="CJ43" i="158"/>
  <c r="CI43" i="158"/>
  <c r="CH43" i="158"/>
  <c r="CG43" i="158"/>
  <c r="CF43" i="158"/>
  <c r="CE43" i="158"/>
  <c r="CD43" i="158"/>
  <c r="CC43" i="158"/>
  <c r="CB43" i="158"/>
  <c r="CA43" i="158"/>
  <c r="BZ43" i="158"/>
  <c r="BY43" i="158"/>
  <c r="BX43" i="158"/>
  <c r="BW43" i="158"/>
  <c r="BV43" i="158"/>
  <c r="BU43" i="158"/>
  <c r="BT43" i="158"/>
  <c r="BS43" i="158"/>
  <c r="BR43" i="158"/>
  <c r="BQ43" i="158"/>
  <c r="BP43" i="158"/>
  <c r="BO43" i="158"/>
  <c r="BN43" i="158"/>
  <c r="BM43" i="158"/>
  <c r="BL43" i="158"/>
  <c r="BK43" i="158"/>
  <c r="BJ43" i="158"/>
  <c r="BI43" i="158"/>
  <c r="BH43" i="158"/>
  <c r="BG43" i="158"/>
  <c r="BF43" i="158"/>
  <c r="BE43" i="158"/>
  <c r="BD43" i="158"/>
  <c r="BC43" i="158"/>
  <c r="BB43" i="158"/>
  <c r="BA43" i="158"/>
  <c r="AZ43" i="158"/>
  <c r="AY43" i="158"/>
  <c r="AX43" i="158"/>
  <c r="AW43" i="158"/>
  <c r="AV43" i="158"/>
  <c r="AU43" i="158"/>
  <c r="AT43" i="158"/>
  <c r="AS43" i="158"/>
  <c r="AR43" i="158"/>
  <c r="AQ43" i="158"/>
  <c r="AP43" i="158"/>
  <c r="AO43" i="158"/>
  <c r="AN43" i="158"/>
  <c r="AM43" i="158"/>
  <c r="AL43" i="158"/>
  <c r="AK43" i="158"/>
  <c r="AJ43" i="158"/>
  <c r="AI43" i="158"/>
  <c r="AH43" i="158"/>
  <c r="AG43" i="158"/>
  <c r="AF43" i="158"/>
  <c r="AE43" i="158"/>
  <c r="AD43" i="158"/>
  <c r="AC43" i="158"/>
  <c r="AB43" i="158"/>
  <c r="AA43" i="158"/>
  <c r="Z43" i="158"/>
  <c r="Y43" i="158"/>
  <c r="X43" i="158"/>
  <c r="W43" i="158"/>
  <c r="V43" i="158"/>
  <c r="U43" i="158"/>
  <c r="T43" i="158"/>
  <c r="S43" i="158"/>
  <c r="R43" i="158"/>
  <c r="Q43" i="158"/>
  <c r="P43" i="158"/>
  <c r="O43" i="158"/>
  <c r="N43" i="158"/>
  <c r="M43" i="158"/>
  <c r="L43" i="158"/>
  <c r="K43" i="158"/>
  <c r="J43" i="158"/>
  <c r="I43" i="158"/>
  <c r="H43" i="158"/>
  <c r="G43" i="158"/>
  <c r="IY42" i="158"/>
  <c r="IX42" i="158"/>
  <c r="IW42" i="158"/>
  <c r="IV42" i="158"/>
  <c r="IU42" i="158"/>
  <c r="FT42" i="158"/>
  <c r="FS42" i="158"/>
  <c r="FR42" i="158"/>
  <c r="FQ42" i="158"/>
  <c r="FP42" i="158"/>
  <c r="FO42" i="158"/>
  <c r="FN42" i="158"/>
  <c r="FM42" i="158"/>
  <c r="FL42" i="158"/>
  <c r="FK42" i="158"/>
  <c r="FJ42" i="158"/>
  <c r="FI42" i="158"/>
  <c r="FH42" i="158"/>
  <c r="FG42" i="158"/>
  <c r="FF42" i="158"/>
  <c r="FE42" i="158"/>
  <c r="FD42" i="158"/>
  <c r="FC42" i="158"/>
  <c r="FB42" i="158"/>
  <c r="FA42" i="158"/>
  <c r="EZ42" i="158"/>
  <c r="EY42" i="158"/>
  <c r="EX42" i="158"/>
  <c r="EW42" i="158"/>
  <c r="EV42" i="158"/>
  <c r="EU42" i="158"/>
  <c r="ET42" i="158"/>
  <c r="ES42" i="158"/>
  <c r="ER42" i="158"/>
  <c r="EQ42" i="158"/>
  <c r="EP42" i="158"/>
  <c r="EO42" i="158"/>
  <c r="EN42" i="158"/>
  <c r="EM42" i="158"/>
  <c r="EL42" i="158"/>
  <c r="EK42" i="158"/>
  <c r="EJ42" i="158"/>
  <c r="EI42" i="158"/>
  <c r="EH42" i="158"/>
  <c r="EG42" i="158"/>
  <c r="EF42" i="158"/>
  <c r="EE42" i="158"/>
  <c r="ED42" i="158"/>
  <c r="EC42" i="158"/>
  <c r="EB42" i="158"/>
  <c r="EA42" i="158"/>
  <c r="DZ42" i="158"/>
  <c r="DY42" i="158"/>
  <c r="DX42" i="158"/>
  <c r="DW42" i="158"/>
  <c r="DV42" i="158"/>
  <c r="DU42" i="158"/>
  <c r="DT42" i="158"/>
  <c r="DS42" i="158"/>
  <c r="DR42" i="158"/>
  <c r="DQ42" i="158"/>
  <c r="DP42" i="158"/>
  <c r="DO42" i="158"/>
  <c r="DN42" i="158"/>
  <c r="DM42" i="158"/>
  <c r="DL42" i="158"/>
  <c r="DK42" i="158"/>
  <c r="DJ42" i="158"/>
  <c r="DI42" i="158"/>
  <c r="DH42" i="158"/>
  <c r="DG42" i="158"/>
  <c r="DF42" i="158"/>
  <c r="DE42" i="158"/>
  <c r="DD42" i="158"/>
  <c r="DC42" i="158"/>
  <c r="DB42" i="158"/>
  <c r="DA42" i="158"/>
  <c r="CZ42" i="158"/>
  <c r="CY42" i="158"/>
  <c r="CX42" i="158"/>
  <c r="CW42" i="158"/>
  <c r="CV42" i="158"/>
  <c r="CU42" i="158"/>
  <c r="CT42" i="158"/>
  <c r="CS42" i="158"/>
  <c r="CR42" i="158"/>
  <c r="CQ42" i="158"/>
  <c r="CP42" i="158"/>
  <c r="CO42" i="158"/>
  <c r="CN42" i="158"/>
  <c r="CM42" i="158"/>
  <c r="CL42" i="158"/>
  <c r="CK42" i="158"/>
  <c r="CJ42" i="158"/>
  <c r="CI42" i="158"/>
  <c r="CH42" i="158"/>
  <c r="CG42" i="158"/>
  <c r="CF42" i="158"/>
  <c r="CE42" i="158"/>
  <c r="CD42" i="158"/>
  <c r="CC42" i="158"/>
  <c r="CB42" i="158"/>
  <c r="CA42" i="158"/>
  <c r="BZ42" i="158"/>
  <c r="BY42" i="158"/>
  <c r="BX42" i="158"/>
  <c r="BW42" i="158"/>
  <c r="BV42" i="158"/>
  <c r="BU42" i="158"/>
  <c r="BT42" i="158"/>
  <c r="BS42" i="158"/>
  <c r="BR42" i="158"/>
  <c r="BQ42" i="158"/>
  <c r="BP42" i="158"/>
  <c r="BO42" i="158"/>
  <c r="BN42" i="158"/>
  <c r="BM42" i="158"/>
  <c r="BL42" i="158"/>
  <c r="BK42" i="158"/>
  <c r="BJ42" i="158"/>
  <c r="BI42" i="158"/>
  <c r="BH42" i="158"/>
  <c r="BG42" i="158"/>
  <c r="BF42" i="158"/>
  <c r="BE42" i="158"/>
  <c r="BD42" i="158"/>
  <c r="BC42" i="158"/>
  <c r="BB42" i="158"/>
  <c r="BA42" i="158"/>
  <c r="AZ42" i="158"/>
  <c r="AY42" i="158"/>
  <c r="AX42" i="158"/>
  <c r="AW42" i="158"/>
  <c r="AV42" i="158"/>
  <c r="AU42" i="158"/>
  <c r="AT42" i="158"/>
  <c r="AS42" i="158"/>
  <c r="AR42" i="158"/>
  <c r="AQ42" i="158"/>
  <c r="AP42" i="158"/>
  <c r="AO42" i="158"/>
  <c r="AN42" i="158"/>
  <c r="AM42" i="158"/>
  <c r="AL42" i="158"/>
  <c r="AK42" i="158"/>
  <c r="AJ42" i="158"/>
  <c r="AI42" i="158"/>
  <c r="AH42" i="158"/>
  <c r="AG42" i="158"/>
  <c r="AF42" i="158"/>
  <c r="AE42" i="158"/>
  <c r="AD42" i="158"/>
  <c r="AC42" i="158"/>
  <c r="AB42" i="158"/>
  <c r="AA42" i="158"/>
  <c r="Z42" i="158"/>
  <c r="Y42" i="158"/>
  <c r="X42" i="158"/>
  <c r="W42" i="158"/>
  <c r="V42" i="158"/>
  <c r="U42" i="158"/>
  <c r="T42" i="158"/>
  <c r="S42" i="158"/>
  <c r="R42" i="158"/>
  <c r="Q42" i="158"/>
  <c r="P42" i="158"/>
  <c r="O42" i="158"/>
  <c r="N42" i="158"/>
  <c r="M42" i="158"/>
  <c r="L42" i="158"/>
  <c r="K42" i="158"/>
  <c r="J42" i="158"/>
  <c r="I42" i="158"/>
  <c r="H42" i="158"/>
  <c r="G42" i="158"/>
  <c r="IY40" i="158"/>
  <c r="IX40" i="158"/>
  <c r="IW40" i="158"/>
  <c r="IV40" i="158"/>
  <c r="IU40" i="158"/>
  <c r="FT40" i="158"/>
  <c r="FS40" i="158"/>
  <c r="FR40" i="158"/>
  <c r="FQ40" i="158"/>
  <c r="FP40" i="158"/>
  <c r="FO40" i="158"/>
  <c r="FN40" i="158"/>
  <c r="FM40" i="158"/>
  <c r="FL40" i="158"/>
  <c r="FK40" i="158"/>
  <c r="FJ40" i="158"/>
  <c r="FI40" i="158"/>
  <c r="FH40" i="158"/>
  <c r="FG40" i="158"/>
  <c r="FF40" i="158"/>
  <c r="FE40" i="158"/>
  <c r="FD40" i="158"/>
  <c r="FC40" i="158"/>
  <c r="FB40" i="158"/>
  <c r="FA40" i="158"/>
  <c r="EZ40" i="158"/>
  <c r="EY40" i="158"/>
  <c r="EX40" i="158"/>
  <c r="EW40" i="158"/>
  <c r="EV40" i="158"/>
  <c r="EU40" i="158"/>
  <c r="ET40" i="158"/>
  <c r="ES40" i="158"/>
  <c r="ER40" i="158"/>
  <c r="EQ40" i="158"/>
  <c r="EP40" i="158"/>
  <c r="EO40" i="158"/>
  <c r="EN40" i="158"/>
  <c r="EM40" i="158"/>
  <c r="EL40" i="158"/>
  <c r="EK40" i="158"/>
  <c r="EJ40" i="158"/>
  <c r="EI40" i="158"/>
  <c r="EH40" i="158"/>
  <c r="EG40" i="158"/>
  <c r="EF40" i="158"/>
  <c r="EE40" i="158"/>
  <c r="ED40" i="158"/>
  <c r="EC40" i="158"/>
  <c r="EB40" i="158"/>
  <c r="EA40" i="158"/>
  <c r="DZ40" i="158"/>
  <c r="DY40" i="158"/>
  <c r="DX40" i="158"/>
  <c r="DW40" i="158"/>
  <c r="DV40" i="158"/>
  <c r="DU40" i="158"/>
  <c r="DT40" i="158"/>
  <c r="DS40" i="158"/>
  <c r="DR40" i="158"/>
  <c r="DQ40" i="158"/>
  <c r="DP40" i="158"/>
  <c r="DO40" i="158"/>
  <c r="DN40" i="158"/>
  <c r="DM40" i="158"/>
  <c r="DL40" i="158"/>
  <c r="DK40" i="158"/>
  <c r="DJ40" i="158"/>
  <c r="DI40" i="158"/>
  <c r="DH40" i="158"/>
  <c r="DG40" i="158"/>
  <c r="DF40" i="158"/>
  <c r="DE40" i="158"/>
  <c r="DD40" i="158"/>
  <c r="DC40" i="158"/>
  <c r="DB40" i="158"/>
  <c r="DA40" i="158"/>
  <c r="CZ40" i="158"/>
  <c r="CY40" i="158"/>
  <c r="CX40" i="158"/>
  <c r="CW40" i="158"/>
  <c r="CV40" i="158"/>
  <c r="CU40" i="158"/>
  <c r="CT40" i="158"/>
  <c r="CS40" i="158"/>
  <c r="CR40" i="158"/>
  <c r="CQ40" i="158"/>
  <c r="CP40" i="158"/>
  <c r="CO40" i="158"/>
  <c r="CN40" i="158"/>
  <c r="CM40" i="158"/>
  <c r="CL40" i="158"/>
  <c r="CK40" i="158"/>
  <c r="CJ40" i="158"/>
  <c r="CI40" i="158"/>
  <c r="CH40" i="158"/>
  <c r="CG40" i="158"/>
  <c r="CF40" i="158"/>
  <c r="CE40" i="158"/>
  <c r="CD40" i="158"/>
  <c r="CC40" i="158"/>
  <c r="CB40" i="158"/>
  <c r="CA40" i="158"/>
  <c r="BZ40" i="158"/>
  <c r="BY40" i="158"/>
  <c r="BX40" i="158"/>
  <c r="BW40" i="158"/>
  <c r="BV40" i="158"/>
  <c r="BU40" i="158"/>
  <c r="BT40" i="158"/>
  <c r="BS40" i="158"/>
  <c r="BR40" i="158"/>
  <c r="BQ40" i="158"/>
  <c r="BP40" i="158"/>
  <c r="BO40" i="158"/>
  <c r="BN40" i="158"/>
  <c r="BM40" i="158"/>
  <c r="BL40" i="158"/>
  <c r="BK40" i="158"/>
  <c r="BJ40" i="158"/>
  <c r="BI40" i="158"/>
  <c r="BH40" i="158"/>
  <c r="BG40" i="158"/>
  <c r="BF40" i="158"/>
  <c r="BE40" i="158"/>
  <c r="BD40" i="158"/>
  <c r="BC40" i="158"/>
  <c r="BB40" i="158"/>
  <c r="BA40" i="158"/>
  <c r="AZ40" i="158"/>
  <c r="AY40" i="158"/>
  <c r="AX40" i="158"/>
  <c r="AW40" i="158"/>
  <c r="AV40" i="158"/>
  <c r="AU40" i="158"/>
  <c r="AT40" i="158"/>
  <c r="AS40" i="158"/>
  <c r="AR40" i="158"/>
  <c r="AQ40" i="158"/>
  <c r="AP40" i="158"/>
  <c r="AO40" i="158"/>
  <c r="AN40" i="158"/>
  <c r="AM40" i="158"/>
  <c r="AL40" i="158"/>
  <c r="AK40" i="158"/>
  <c r="AJ40" i="158"/>
  <c r="AI40" i="158"/>
  <c r="AH40" i="158"/>
  <c r="AG40" i="158"/>
  <c r="AF40" i="158"/>
  <c r="AE40" i="158"/>
  <c r="AD40" i="158"/>
  <c r="AC40" i="158"/>
  <c r="AB40" i="158"/>
  <c r="AA40" i="158"/>
  <c r="Z40" i="158"/>
  <c r="Y40" i="158"/>
  <c r="X40" i="158"/>
  <c r="W40" i="158"/>
  <c r="V40" i="158"/>
  <c r="U40" i="158"/>
  <c r="T40" i="158"/>
  <c r="S40" i="158"/>
  <c r="R40" i="158"/>
  <c r="Q40" i="158"/>
  <c r="P40" i="158"/>
  <c r="O40" i="158"/>
  <c r="N40" i="158"/>
  <c r="M40" i="158"/>
  <c r="L40" i="158"/>
  <c r="K40" i="158"/>
  <c r="J40" i="158"/>
  <c r="I40" i="158"/>
  <c r="H40" i="158"/>
  <c r="G40" i="158"/>
  <c r="IY41" i="158"/>
  <c r="IX41" i="158"/>
  <c r="IW41" i="158"/>
  <c r="IV41" i="158"/>
  <c r="IU41" i="158"/>
  <c r="FT41" i="158"/>
  <c r="FS41" i="158"/>
  <c r="FR41" i="158"/>
  <c r="FQ41" i="158"/>
  <c r="FP41" i="158"/>
  <c r="FO41" i="158"/>
  <c r="FN41" i="158"/>
  <c r="FM41" i="158"/>
  <c r="FL41" i="158"/>
  <c r="FK41" i="158"/>
  <c r="FJ41" i="158"/>
  <c r="FI41" i="158"/>
  <c r="FH41" i="158"/>
  <c r="FG41" i="158"/>
  <c r="FF41" i="158"/>
  <c r="FE41" i="158"/>
  <c r="FD41" i="158"/>
  <c r="FC41" i="158"/>
  <c r="FB41" i="158"/>
  <c r="FA41" i="158"/>
  <c r="EZ41" i="158"/>
  <c r="EY41" i="158"/>
  <c r="EX41" i="158"/>
  <c r="EW41" i="158"/>
  <c r="EV41" i="158"/>
  <c r="EU41" i="158"/>
  <c r="ET41" i="158"/>
  <c r="ES41" i="158"/>
  <c r="ER41" i="158"/>
  <c r="EQ41" i="158"/>
  <c r="EP41" i="158"/>
  <c r="EO41" i="158"/>
  <c r="EN41" i="158"/>
  <c r="EM41" i="158"/>
  <c r="EL41" i="158"/>
  <c r="EK41" i="158"/>
  <c r="EJ41" i="158"/>
  <c r="EI41" i="158"/>
  <c r="EH41" i="158"/>
  <c r="EG41" i="158"/>
  <c r="EF41" i="158"/>
  <c r="EE41" i="158"/>
  <c r="ED41" i="158"/>
  <c r="EC41" i="158"/>
  <c r="EB41" i="158"/>
  <c r="EA41" i="158"/>
  <c r="DZ41" i="158"/>
  <c r="DY41" i="158"/>
  <c r="DX41" i="158"/>
  <c r="DW41" i="158"/>
  <c r="DV41" i="158"/>
  <c r="DU41" i="158"/>
  <c r="DT41" i="158"/>
  <c r="DS41" i="158"/>
  <c r="DR41" i="158"/>
  <c r="DQ41" i="158"/>
  <c r="DP41" i="158"/>
  <c r="DO41" i="158"/>
  <c r="DN41" i="158"/>
  <c r="DM41" i="158"/>
  <c r="DL41" i="158"/>
  <c r="DK41" i="158"/>
  <c r="DJ41" i="158"/>
  <c r="DI41" i="158"/>
  <c r="DH41" i="158"/>
  <c r="DG41" i="158"/>
  <c r="DF41" i="158"/>
  <c r="DE41" i="158"/>
  <c r="DD41" i="158"/>
  <c r="DC41" i="158"/>
  <c r="DB41" i="158"/>
  <c r="DA41" i="158"/>
  <c r="CZ41" i="158"/>
  <c r="CY41" i="158"/>
  <c r="CX41" i="158"/>
  <c r="CW41" i="158"/>
  <c r="CV41" i="158"/>
  <c r="CU41" i="158"/>
  <c r="CT41" i="158"/>
  <c r="CS41" i="158"/>
  <c r="CR41" i="158"/>
  <c r="CQ41" i="158"/>
  <c r="CP41" i="158"/>
  <c r="CO41" i="158"/>
  <c r="CN41" i="158"/>
  <c r="CM41" i="158"/>
  <c r="CL41" i="158"/>
  <c r="CK41" i="158"/>
  <c r="CJ41" i="158"/>
  <c r="CI41" i="158"/>
  <c r="CH41" i="158"/>
  <c r="CG41" i="158"/>
  <c r="CF41" i="158"/>
  <c r="CE41" i="158"/>
  <c r="CD41" i="158"/>
  <c r="CC41" i="158"/>
  <c r="CB41" i="158"/>
  <c r="CA41" i="158"/>
  <c r="BZ41" i="158"/>
  <c r="BY41" i="158"/>
  <c r="BX41" i="158"/>
  <c r="BW41" i="158"/>
  <c r="BV41" i="158"/>
  <c r="BU41" i="158"/>
  <c r="BT41" i="158"/>
  <c r="BS41" i="158"/>
  <c r="BR41" i="158"/>
  <c r="BQ41" i="158"/>
  <c r="BP41" i="158"/>
  <c r="BO41" i="158"/>
  <c r="BN41" i="158"/>
  <c r="BM41" i="158"/>
  <c r="BL41" i="158"/>
  <c r="BK41" i="158"/>
  <c r="BJ41" i="158"/>
  <c r="BI41" i="158"/>
  <c r="BH41" i="158"/>
  <c r="BG41" i="158"/>
  <c r="BF41" i="158"/>
  <c r="BE41" i="158"/>
  <c r="BD41" i="158"/>
  <c r="BC41" i="158"/>
  <c r="BB41" i="158"/>
  <c r="BA41" i="158"/>
  <c r="AZ41" i="158"/>
  <c r="AY41" i="158"/>
  <c r="AX41" i="158"/>
  <c r="AW41" i="158"/>
  <c r="AV41" i="158"/>
  <c r="AU41" i="158"/>
  <c r="AT41" i="158"/>
  <c r="AS41" i="158"/>
  <c r="AR41" i="158"/>
  <c r="AQ41" i="158"/>
  <c r="AP41" i="158"/>
  <c r="AO41" i="158"/>
  <c r="AN41" i="158"/>
  <c r="AM41" i="158"/>
  <c r="AL41" i="158"/>
  <c r="AK41" i="158"/>
  <c r="AJ41" i="158"/>
  <c r="AI41" i="158"/>
  <c r="AH41" i="158"/>
  <c r="AG41" i="158"/>
  <c r="AF41" i="158"/>
  <c r="AE41" i="158"/>
  <c r="AD41" i="158"/>
  <c r="AC41" i="158"/>
  <c r="AB41" i="158"/>
  <c r="AA41" i="158"/>
  <c r="Z41" i="158"/>
  <c r="Y41" i="158"/>
  <c r="X41" i="158"/>
  <c r="W41" i="158"/>
  <c r="V41" i="158"/>
  <c r="U41" i="158"/>
  <c r="T41" i="158"/>
  <c r="S41" i="158"/>
  <c r="R41" i="158"/>
  <c r="Q41" i="158"/>
  <c r="P41" i="158"/>
  <c r="O41" i="158"/>
  <c r="N41" i="158"/>
  <c r="M41" i="158"/>
  <c r="L41" i="158"/>
  <c r="K41" i="158"/>
  <c r="J41" i="158"/>
  <c r="I41" i="158"/>
  <c r="H41" i="158"/>
  <c r="G41" i="158"/>
  <c r="IY38" i="158"/>
  <c r="IX38" i="158"/>
  <c r="IW38" i="158"/>
  <c r="IV38" i="158"/>
  <c r="IU38" i="158"/>
  <c r="FT38" i="158"/>
  <c r="FS38" i="158"/>
  <c r="FR38" i="158"/>
  <c r="FQ38" i="158"/>
  <c r="FP38" i="158"/>
  <c r="FO38" i="158"/>
  <c r="FN38" i="158"/>
  <c r="FM38" i="158"/>
  <c r="FL38" i="158"/>
  <c r="FK38" i="158"/>
  <c r="FJ38" i="158"/>
  <c r="FI38" i="158"/>
  <c r="FH38" i="158"/>
  <c r="FG38" i="158"/>
  <c r="FF38" i="158"/>
  <c r="FE38" i="158"/>
  <c r="FD38" i="158"/>
  <c r="FC38" i="158"/>
  <c r="FB38" i="158"/>
  <c r="FA38" i="158"/>
  <c r="EZ38" i="158"/>
  <c r="EY38" i="158"/>
  <c r="EX38" i="158"/>
  <c r="EW38" i="158"/>
  <c r="EV38" i="158"/>
  <c r="EU38" i="158"/>
  <c r="ET38" i="158"/>
  <c r="ES38" i="158"/>
  <c r="ER38" i="158"/>
  <c r="EQ38" i="158"/>
  <c r="EP38" i="158"/>
  <c r="EO38" i="158"/>
  <c r="EN38" i="158"/>
  <c r="EM38" i="158"/>
  <c r="EL38" i="158"/>
  <c r="EK38" i="158"/>
  <c r="EJ38" i="158"/>
  <c r="EI38" i="158"/>
  <c r="EH38" i="158"/>
  <c r="EG38" i="158"/>
  <c r="EF38" i="158"/>
  <c r="EE38" i="158"/>
  <c r="ED38" i="158"/>
  <c r="EC38" i="158"/>
  <c r="EB38" i="158"/>
  <c r="EA38" i="158"/>
  <c r="DZ38" i="158"/>
  <c r="DY38" i="158"/>
  <c r="DX38" i="158"/>
  <c r="DW38" i="158"/>
  <c r="DV38" i="158"/>
  <c r="DU38" i="158"/>
  <c r="DT38" i="158"/>
  <c r="DS38" i="158"/>
  <c r="DR38" i="158"/>
  <c r="DQ38" i="158"/>
  <c r="DP38" i="158"/>
  <c r="DO38" i="158"/>
  <c r="DN38" i="158"/>
  <c r="DM38" i="158"/>
  <c r="DL38" i="158"/>
  <c r="DK38" i="158"/>
  <c r="DJ38" i="158"/>
  <c r="DI38" i="158"/>
  <c r="DH38" i="158"/>
  <c r="DG38" i="158"/>
  <c r="DF38" i="158"/>
  <c r="DE38" i="158"/>
  <c r="DD38" i="158"/>
  <c r="DC38" i="158"/>
  <c r="DB38" i="158"/>
  <c r="DA38" i="158"/>
  <c r="CZ38" i="158"/>
  <c r="CY38" i="158"/>
  <c r="CX38" i="158"/>
  <c r="CW38" i="158"/>
  <c r="CV38" i="158"/>
  <c r="CU38" i="158"/>
  <c r="CT38" i="158"/>
  <c r="CS38" i="158"/>
  <c r="CR38" i="158"/>
  <c r="CQ38" i="158"/>
  <c r="CP38" i="158"/>
  <c r="CO38" i="158"/>
  <c r="CN38" i="158"/>
  <c r="CM38" i="158"/>
  <c r="CL38" i="158"/>
  <c r="CK38" i="158"/>
  <c r="CJ38" i="158"/>
  <c r="CI38" i="158"/>
  <c r="CH38" i="158"/>
  <c r="CG38" i="158"/>
  <c r="CF38" i="158"/>
  <c r="CE38" i="158"/>
  <c r="CD38" i="158"/>
  <c r="CC38" i="158"/>
  <c r="CB38" i="158"/>
  <c r="CA38" i="158"/>
  <c r="BZ38" i="158"/>
  <c r="BY38" i="158"/>
  <c r="BX38" i="158"/>
  <c r="BW38" i="158"/>
  <c r="BV38" i="158"/>
  <c r="BU38" i="158"/>
  <c r="BT38" i="158"/>
  <c r="BS38" i="158"/>
  <c r="BR38" i="158"/>
  <c r="BQ38" i="158"/>
  <c r="BP38" i="158"/>
  <c r="BO38" i="158"/>
  <c r="BN38" i="158"/>
  <c r="BM38" i="158"/>
  <c r="BL38" i="158"/>
  <c r="BK38" i="158"/>
  <c r="BJ38" i="158"/>
  <c r="BI38" i="158"/>
  <c r="BH38" i="158"/>
  <c r="BG38" i="158"/>
  <c r="BF38" i="158"/>
  <c r="BE38" i="158"/>
  <c r="BD38" i="158"/>
  <c r="BC38" i="158"/>
  <c r="BB38" i="158"/>
  <c r="BA38" i="158"/>
  <c r="AZ38" i="158"/>
  <c r="AY38" i="158"/>
  <c r="AX38" i="158"/>
  <c r="AW38" i="158"/>
  <c r="AV38" i="158"/>
  <c r="AU38" i="158"/>
  <c r="AT38" i="158"/>
  <c r="AS38" i="158"/>
  <c r="AR38" i="158"/>
  <c r="AQ38" i="158"/>
  <c r="AP38" i="158"/>
  <c r="AO38" i="158"/>
  <c r="AN38" i="158"/>
  <c r="AM38" i="158"/>
  <c r="AL38" i="158"/>
  <c r="AK38" i="158"/>
  <c r="AJ38" i="158"/>
  <c r="AI38" i="158"/>
  <c r="AH38" i="158"/>
  <c r="AG38" i="158"/>
  <c r="AF38" i="158"/>
  <c r="AE38" i="158"/>
  <c r="AD38" i="158"/>
  <c r="AC38" i="158"/>
  <c r="AB38" i="158"/>
  <c r="AA38" i="158"/>
  <c r="Z38" i="158"/>
  <c r="Y38" i="158"/>
  <c r="X38" i="158"/>
  <c r="W38" i="158"/>
  <c r="V38" i="158"/>
  <c r="U38" i="158"/>
  <c r="T38" i="158"/>
  <c r="S38" i="158"/>
  <c r="R38" i="158"/>
  <c r="Q38" i="158"/>
  <c r="P38" i="158"/>
  <c r="O38" i="158"/>
  <c r="N38" i="158"/>
  <c r="M38" i="158"/>
  <c r="L38" i="158"/>
  <c r="K38" i="158"/>
  <c r="J38" i="158"/>
  <c r="I38" i="158"/>
  <c r="H38" i="158"/>
  <c r="G38" i="158"/>
  <c r="IY39" i="158"/>
  <c r="IX39" i="158"/>
  <c r="IW39" i="158"/>
  <c r="IV39" i="158"/>
  <c r="IU39" i="158"/>
  <c r="FT39" i="158"/>
  <c r="FS39" i="158"/>
  <c r="FR39" i="158"/>
  <c r="FQ39" i="158"/>
  <c r="FP39" i="158"/>
  <c r="FO39" i="158"/>
  <c r="FN39" i="158"/>
  <c r="FM39" i="158"/>
  <c r="FL39" i="158"/>
  <c r="FK39" i="158"/>
  <c r="FJ39" i="158"/>
  <c r="FI39" i="158"/>
  <c r="FH39" i="158"/>
  <c r="FG39" i="158"/>
  <c r="FF39" i="158"/>
  <c r="FE39" i="158"/>
  <c r="FD39" i="158"/>
  <c r="FC39" i="158"/>
  <c r="FB39" i="158"/>
  <c r="FA39" i="158"/>
  <c r="EZ39" i="158"/>
  <c r="EY39" i="158"/>
  <c r="EX39" i="158"/>
  <c r="EW39" i="158"/>
  <c r="EV39" i="158"/>
  <c r="EU39" i="158"/>
  <c r="ET39" i="158"/>
  <c r="ES39" i="158"/>
  <c r="ER39" i="158"/>
  <c r="EQ39" i="158"/>
  <c r="EP39" i="158"/>
  <c r="EO39" i="158"/>
  <c r="EN39" i="158"/>
  <c r="EM39" i="158"/>
  <c r="EL39" i="158"/>
  <c r="EK39" i="158"/>
  <c r="EJ39" i="158"/>
  <c r="EI39" i="158"/>
  <c r="EH39" i="158"/>
  <c r="EG39" i="158"/>
  <c r="EF39" i="158"/>
  <c r="EE39" i="158"/>
  <c r="ED39" i="158"/>
  <c r="EC39" i="158"/>
  <c r="EB39" i="158"/>
  <c r="EA39" i="158"/>
  <c r="DZ39" i="158"/>
  <c r="DY39" i="158"/>
  <c r="DX39" i="158"/>
  <c r="DW39" i="158"/>
  <c r="DV39" i="158"/>
  <c r="DU39" i="158"/>
  <c r="DT39" i="158"/>
  <c r="DS39" i="158"/>
  <c r="DR39" i="158"/>
  <c r="DQ39" i="158"/>
  <c r="DP39" i="158"/>
  <c r="DO39" i="158"/>
  <c r="DN39" i="158"/>
  <c r="DM39" i="158"/>
  <c r="DL39" i="158"/>
  <c r="DK39" i="158"/>
  <c r="DJ39" i="158"/>
  <c r="DI39" i="158"/>
  <c r="DH39" i="158"/>
  <c r="DG39" i="158"/>
  <c r="DF39" i="158"/>
  <c r="DE39" i="158"/>
  <c r="DD39" i="158"/>
  <c r="DC39" i="158"/>
  <c r="DB39" i="158"/>
  <c r="DA39" i="158"/>
  <c r="CZ39" i="158"/>
  <c r="CY39" i="158"/>
  <c r="CX39" i="158"/>
  <c r="CW39" i="158"/>
  <c r="CV39" i="158"/>
  <c r="CU39" i="158"/>
  <c r="CT39" i="158"/>
  <c r="CS39" i="158"/>
  <c r="CR39" i="158"/>
  <c r="CQ39" i="158"/>
  <c r="CP39" i="158"/>
  <c r="CO39" i="158"/>
  <c r="CN39" i="158"/>
  <c r="CM39" i="158"/>
  <c r="CL39" i="158"/>
  <c r="CK39" i="158"/>
  <c r="CJ39" i="158"/>
  <c r="CI39" i="158"/>
  <c r="CH39" i="158"/>
  <c r="CG39" i="158"/>
  <c r="CF39" i="158"/>
  <c r="CE39" i="158"/>
  <c r="CD39" i="158"/>
  <c r="CC39" i="158"/>
  <c r="CB39" i="158"/>
  <c r="CA39" i="158"/>
  <c r="BZ39" i="158"/>
  <c r="BY39" i="158"/>
  <c r="BX39" i="158"/>
  <c r="BW39" i="158"/>
  <c r="BV39" i="158"/>
  <c r="BU39" i="158"/>
  <c r="BT39" i="158"/>
  <c r="BS39" i="158"/>
  <c r="BR39" i="158"/>
  <c r="BQ39" i="158"/>
  <c r="BP39" i="158"/>
  <c r="BO39" i="158"/>
  <c r="BN39" i="158"/>
  <c r="BM39" i="158"/>
  <c r="BL39" i="158"/>
  <c r="BK39" i="158"/>
  <c r="BJ39" i="158"/>
  <c r="BI39" i="158"/>
  <c r="BH39" i="158"/>
  <c r="BG39" i="158"/>
  <c r="BF39" i="158"/>
  <c r="BE39" i="158"/>
  <c r="BD39" i="158"/>
  <c r="BC39" i="158"/>
  <c r="BB39" i="158"/>
  <c r="BA39" i="158"/>
  <c r="AZ39" i="158"/>
  <c r="AY39" i="158"/>
  <c r="AX39" i="158"/>
  <c r="AW39" i="158"/>
  <c r="AV39" i="158"/>
  <c r="AU39" i="158"/>
  <c r="AT39" i="158"/>
  <c r="AS39" i="158"/>
  <c r="AR39" i="158"/>
  <c r="AQ39" i="158"/>
  <c r="AP39" i="158"/>
  <c r="AO39" i="158"/>
  <c r="AN39" i="158"/>
  <c r="AM39" i="158"/>
  <c r="AL39" i="158"/>
  <c r="AK39" i="158"/>
  <c r="AJ39" i="158"/>
  <c r="AI39" i="158"/>
  <c r="AH39" i="158"/>
  <c r="AG39" i="158"/>
  <c r="AF39" i="158"/>
  <c r="AE39" i="158"/>
  <c r="AD39" i="158"/>
  <c r="AC39" i="158"/>
  <c r="AB39" i="158"/>
  <c r="AA39" i="158"/>
  <c r="Z39" i="158"/>
  <c r="Y39" i="158"/>
  <c r="X39" i="158"/>
  <c r="W39" i="158"/>
  <c r="V39" i="158"/>
  <c r="U39" i="158"/>
  <c r="T39" i="158"/>
  <c r="S39" i="158"/>
  <c r="R39" i="158"/>
  <c r="Q39" i="158"/>
  <c r="P39" i="158"/>
  <c r="O39" i="158"/>
  <c r="N39" i="158"/>
  <c r="M39" i="158"/>
  <c r="L39" i="158"/>
  <c r="K39" i="158"/>
  <c r="J39" i="158"/>
  <c r="I39" i="158"/>
  <c r="H39" i="158"/>
  <c r="G39" i="158"/>
  <c r="IY6" i="158"/>
  <c r="IX6" i="158"/>
  <c r="IW6" i="158"/>
  <c r="IV6" i="158"/>
  <c r="IU6" i="158"/>
  <c r="FT6" i="158"/>
  <c r="FS6" i="158"/>
  <c r="FR6" i="158"/>
  <c r="FQ6" i="158"/>
  <c r="FP6" i="158"/>
  <c r="FO6" i="158"/>
  <c r="FN6" i="158"/>
  <c r="FM6" i="158"/>
  <c r="FL6" i="158"/>
  <c r="FK6" i="158"/>
  <c r="FJ6" i="158"/>
  <c r="FI6" i="158"/>
  <c r="FH6" i="158"/>
  <c r="FG6" i="158"/>
  <c r="FF6" i="158"/>
  <c r="FE6" i="158"/>
  <c r="FD6" i="158"/>
  <c r="FC6" i="158"/>
  <c r="FB6" i="158"/>
  <c r="FA6" i="158"/>
  <c r="EZ6" i="158"/>
  <c r="EY6" i="158"/>
  <c r="EX6" i="158"/>
  <c r="EW6" i="158"/>
  <c r="EV6" i="158"/>
  <c r="EU6" i="158"/>
  <c r="ET6" i="158"/>
  <c r="ES6" i="158"/>
  <c r="ER6" i="158"/>
  <c r="EQ6" i="158"/>
  <c r="EP6" i="158"/>
  <c r="EO6" i="158"/>
  <c r="EN6" i="158"/>
  <c r="EM6" i="158"/>
  <c r="EL6" i="158"/>
  <c r="EK6" i="158"/>
  <c r="EJ6" i="158"/>
  <c r="EI6" i="158"/>
  <c r="EH6" i="158"/>
  <c r="EG6" i="158"/>
  <c r="EF6" i="158"/>
  <c r="EE6" i="158"/>
  <c r="ED6" i="158"/>
  <c r="EC6" i="158"/>
  <c r="EB6" i="158"/>
  <c r="EA6" i="158"/>
  <c r="DZ6" i="158"/>
  <c r="DY6" i="158"/>
  <c r="DX6" i="158"/>
  <c r="DW6" i="158"/>
  <c r="DV6" i="158"/>
  <c r="DU6" i="158"/>
  <c r="DT6" i="158"/>
  <c r="DS6" i="158"/>
  <c r="DR6" i="158"/>
  <c r="DQ6" i="158"/>
  <c r="DP6" i="158"/>
  <c r="DO6" i="158"/>
  <c r="DN6" i="158"/>
  <c r="DM6" i="158"/>
  <c r="DL6" i="158"/>
  <c r="DK6" i="158"/>
  <c r="DJ6" i="158"/>
  <c r="DI6" i="158"/>
  <c r="DH6" i="158"/>
  <c r="DG6" i="158"/>
  <c r="DF6" i="158"/>
  <c r="DE6" i="158"/>
  <c r="DD6" i="158"/>
  <c r="DC6" i="158"/>
  <c r="DB6" i="158"/>
  <c r="DA6" i="158"/>
  <c r="CZ6" i="158"/>
  <c r="CY6" i="158"/>
  <c r="CX6" i="158"/>
  <c r="CW6" i="158"/>
  <c r="CV6" i="158"/>
  <c r="CU6" i="158"/>
  <c r="CT6" i="158"/>
  <c r="CS6" i="158"/>
  <c r="CR6" i="158"/>
  <c r="CQ6" i="158"/>
  <c r="CP6" i="158"/>
  <c r="CO6" i="158"/>
  <c r="CN6" i="158"/>
  <c r="CM6" i="158"/>
  <c r="CL6" i="158"/>
  <c r="CK6" i="158"/>
  <c r="CJ6" i="158"/>
  <c r="CI6" i="158"/>
  <c r="CH6" i="158"/>
  <c r="CG6" i="158"/>
  <c r="CF6" i="158"/>
  <c r="CE6" i="158"/>
  <c r="CD6" i="158"/>
  <c r="CC6" i="158"/>
  <c r="CB6" i="158"/>
  <c r="CA6" i="158"/>
  <c r="BZ6" i="158"/>
  <c r="BY6" i="158"/>
  <c r="BX6" i="158"/>
  <c r="BW6" i="158"/>
  <c r="BV6" i="158"/>
  <c r="BU6" i="158"/>
  <c r="BT6" i="158"/>
  <c r="BS6" i="158"/>
  <c r="BR6" i="158"/>
  <c r="BQ6" i="158"/>
  <c r="BP6" i="158"/>
  <c r="BO6" i="158"/>
  <c r="BN6" i="158"/>
  <c r="BM6" i="158"/>
  <c r="BL6" i="158"/>
  <c r="BK6" i="158"/>
  <c r="BJ6" i="158"/>
  <c r="BI6" i="158"/>
  <c r="BH6" i="158"/>
  <c r="BG6" i="158"/>
  <c r="BF6" i="158"/>
  <c r="BE6" i="158"/>
  <c r="BD6" i="158"/>
  <c r="BC6" i="158"/>
  <c r="BB6" i="158"/>
  <c r="BA6" i="158"/>
  <c r="AZ6" i="158"/>
  <c r="AY6" i="158"/>
  <c r="AX6" i="158"/>
  <c r="AW6" i="158"/>
  <c r="AV6" i="158"/>
  <c r="AU6" i="158"/>
  <c r="AT6" i="158"/>
  <c r="AS6" i="158"/>
  <c r="AR6" i="158"/>
  <c r="AQ6" i="158"/>
  <c r="AP6" i="158"/>
  <c r="AO6" i="158"/>
  <c r="AN6" i="158"/>
  <c r="AM6" i="158"/>
  <c r="AL6" i="158"/>
  <c r="AK6" i="158"/>
  <c r="AJ6" i="158"/>
  <c r="AI6" i="158"/>
  <c r="AH6" i="158"/>
  <c r="AG6" i="158"/>
  <c r="AF6" i="158"/>
  <c r="AE6" i="158"/>
  <c r="AD6" i="158"/>
  <c r="AC6" i="158"/>
  <c r="AB6" i="158"/>
  <c r="AA6" i="158"/>
  <c r="Z6" i="158"/>
  <c r="Y6" i="158"/>
  <c r="X6" i="158"/>
  <c r="W6" i="158"/>
  <c r="V6" i="158"/>
  <c r="U6" i="158"/>
  <c r="T6" i="158"/>
  <c r="S6" i="158"/>
  <c r="R6" i="158"/>
  <c r="Q6" i="158"/>
  <c r="P6" i="158"/>
  <c r="O6" i="158"/>
  <c r="N6" i="158"/>
  <c r="M6" i="158"/>
  <c r="L6" i="158"/>
  <c r="K6" i="158"/>
  <c r="J6" i="158"/>
  <c r="I6" i="158"/>
  <c r="H6" i="158"/>
  <c r="G6" i="158"/>
  <c r="IY37" i="158"/>
  <c r="IX37" i="158"/>
  <c r="IW37" i="158"/>
  <c r="IV37" i="158"/>
  <c r="IU37" i="158"/>
  <c r="FT37" i="158"/>
  <c r="FS37" i="158"/>
  <c r="FR37" i="158"/>
  <c r="FQ37" i="158"/>
  <c r="FP37" i="158"/>
  <c r="FO37" i="158"/>
  <c r="FN37" i="158"/>
  <c r="FM37" i="158"/>
  <c r="FL37" i="158"/>
  <c r="FK37" i="158"/>
  <c r="FJ37" i="158"/>
  <c r="FI37" i="158"/>
  <c r="FH37" i="158"/>
  <c r="FG37" i="158"/>
  <c r="FF37" i="158"/>
  <c r="FE37" i="158"/>
  <c r="FD37" i="158"/>
  <c r="FC37" i="158"/>
  <c r="FB37" i="158"/>
  <c r="FA37" i="158"/>
  <c r="EZ37" i="158"/>
  <c r="EY37" i="158"/>
  <c r="EX37" i="158"/>
  <c r="EW37" i="158"/>
  <c r="EV37" i="158"/>
  <c r="EU37" i="158"/>
  <c r="ET37" i="158"/>
  <c r="ES37" i="158"/>
  <c r="ER37" i="158"/>
  <c r="EQ37" i="158"/>
  <c r="EP37" i="158"/>
  <c r="EO37" i="158"/>
  <c r="EN37" i="158"/>
  <c r="EM37" i="158"/>
  <c r="EL37" i="158"/>
  <c r="EK37" i="158"/>
  <c r="EJ37" i="158"/>
  <c r="EI37" i="158"/>
  <c r="EH37" i="158"/>
  <c r="EG37" i="158"/>
  <c r="EF37" i="158"/>
  <c r="EE37" i="158"/>
  <c r="ED37" i="158"/>
  <c r="EC37" i="158"/>
  <c r="EB37" i="158"/>
  <c r="EA37" i="158"/>
  <c r="DZ37" i="158"/>
  <c r="DY37" i="158"/>
  <c r="DX37" i="158"/>
  <c r="DW37" i="158"/>
  <c r="DV37" i="158"/>
  <c r="DU37" i="158"/>
  <c r="DT37" i="158"/>
  <c r="DS37" i="158"/>
  <c r="DR37" i="158"/>
  <c r="DQ37" i="158"/>
  <c r="DP37" i="158"/>
  <c r="DO37" i="158"/>
  <c r="DN37" i="158"/>
  <c r="DM37" i="158"/>
  <c r="DL37" i="158"/>
  <c r="DK37" i="158"/>
  <c r="DJ37" i="158"/>
  <c r="DI37" i="158"/>
  <c r="DH37" i="158"/>
  <c r="DG37" i="158"/>
  <c r="DF37" i="158"/>
  <c r="DE37" i="158"/>
  <c r="DD37" i="158"/>
  <c r="DC37" i="158"/>
  <c r="DB37" i="158"/>
  <c r="DA37" i="158"/>
  <c r="CZ37" i="158"/>
  <c r="CY37" i="158"/>
  <c r="CX37" i="158"/>
  <c r="CW37" i="158"/>
  <c r="CV37" i="158"/>
  <c r="CU37" i="158"/>
  <c r="CT37" i="158"/>
  <c r="CS37" i="158"/>
  <c r="CR37" i="158"/>
  <c r="CQ37" i="158"/>
  <c r="CP37" i="158"/>
  <c r="CO37" i="158"/>
  <c r="CN37" i="158"/>
  <c r="CM37" i="158"/>
  <c r="CL37" i="158"/>
  <c r="CK37" i="158"/>
  <c r="CJ37" i="158"/>
  <c r="CI37" i="158"/>
  <c r="CH37" i="158"/>
  <c r="CG37" i="158"/>
  <c r="CF37" i="158"/>
  <c r="CE37" i="158"/>
  <c r="CD37" i="158"/>
  <c r="CC37" i="158"/>
  <c r="CB37" i="158"/>
  <c r="CA37" i="158"/>
  <c r="BZ37" i="158"/>
  <c r="BY37" i="158"/>
  <c r="BX37" i="158"/>
  <c r="BW37" i="158"/>
  <c r="BV37" i="158"/>
  <c r="BU37" i="158"/>
  <c r="BT37" i="158"/>
  <c r="BS37" i="158"/>
  <c r="BR37" i="158"/>
  <c r="BQ37" i="158"/>
  <c r="BP37" i="158"/>
  <c r="BO37" i="158"/>
  <c r="BN37" i="158"/>
  <c r="BM37" i="158"/>
  <c r="BL37" i="158"/>
  <c r="BK37" i="158"/>
  <c r="BJ37" i="158"/>
  <c r="BI37" i="158"/>
  <c r="BH37" i="158"/>
  <c r="BG37" i="158"/>
  <c r="BF37" i="158"/>
  <c r="BE37" i="158"/>
  <c r="BD37" i="158"/>
  <c r="BC37" i="158"/>
  <c r="BB37" i="158"/>
  <c r="BA37" i="158"/>
  <c r="AZ37" i="158"/>
  <c r="AY37" i="158"/>
  <c r="AX37" i="158"/>
  <c r="AW37" i="158"/>
  <c r="AV37" i="158"/>
  <c r="AU37" i="158"/>
  <c r="AT37" i="158"/>
  <c r="AS37" i="158"/>
  <c r="AR37" i="158"/>
  <c r="AQ37" i="158"/>
  <c r="AP37" i="158"/>
  <c r="AO37" i="158"/>
  <c r="AN37" i="158"/>
  <c r="AM37" i="158"/>
  <c r="AL37" i="158"/>
  <c r="AK37" i="158"/>
  <c r="AJ37" i="158"/>
  <c r="AI37" i="158"/>
  <c r="AH37" i="158"/>
  <c r="AG37" i="158"/>
  <c r="AF37" i="158"/>
  <c r="AE37" i="158"/>
  <c r="AD37" i="158"/>
  <c r="AC37" i="158"/>
  <c r="AB37" i="158"/>
  <c r="AA37" i="158"/>
  <c r="Z37" i="158"/>
  <c r="Y37" i="158"/>
  <c r="X37" i="158"/>
  <c r="W37" i="158"/>
  <c r="V37" i="158"/>
  <c r="U37" i="158"/>
  <c r="T37" i="158"/>
  <c r="S37" i="158"/>
  <c r="R37" i="158"/>
  <c r="Q37" i="158"/>
  <c r="P37" i="158"/>
  <c r="O37" i="158"/>
  <c r="N37" i="158"/>
  <c r="M37" i="158"/>
  <c r="L37" i="158"/>
  <c r="K37" i="158"/>
  <c r="J37" i="158"/>
  <c r="I37" i="158"/>
  <c r="H37" i="158"/>
  <c r="G37" i="158"/>
  <c r="IY36" i="158"/>
  <c r="IX36" i="158"/>
  <c r="IW36" i="158"/>
  <c r="IV36" i="158"/>
  <c r="IU36" i="158"/>
  <c r="FT36" i="158"/>
  <c r="FS36" i="158"/>
  <c r="FR36" i="158"/>
  <c r="FQ36" i="158"/>
  <c r="FP36" i="158"/>
  <c r="FO36" i="158"/>
  <c r="FN36" i="158"/>
  <c r="FM36" i="158"/>
  <c r="FL36" i="158"/>
  <c r="FK36" i="158"/>
  <c r="FJ36" i="158"/>
  <c r="FI36" i="158"/>
  <c r="FH36" i="158"/>
  <c r="FG36" i="158"/>
  <c r="FF36" i="158"/>
  <c r="FE36" i="158"/>
  <c r="FD36" i="158"/>
  <c r="FC36" i="158"/>
  <c r="FB36" i="158"/>
  <c r="FA36" i="158"/>
  <c r="EZ36" i="158"/>
  <c r="EY36" i="158"/>
  <c r="EX36" i="158"/>
  <c r="EW36" i="158"/>
  <c r="EV36" i="158"/>
  <c r="EU36" i="158"/>
  <c r="ET36" i="158"/>
  <c r="ES36" i="158"/>
  <c r="ER36" i="158"/>
  <c r="EQ36" i="158"/>
  <c r="EP36" i="158"/>
  <c r="EO36" i="158"/>
  <c r="EN36" i="158"/>
  <c r="EM36" i="158"/>
  <c r="EL36" i="158"/>
  <c r="EK36" i="158"/>
  <c r="EJ36" i="158"/>
  <c r="EI36" i="158"/>
  <c r="EH36" i="158"/>
  <c r="EG36" i="158"/>
  <c r="EF36" i="158"/>
  <c r="EE36" i="158"/>
  <c r="ED36" i="158"/>
  <c r="EC36" i="158"/>
  <c r="EB36" i="158"/>
  <c r="EA36" i="158"/>
  <c r="DZ36" i="158"/>
  <c r="DY36" i="158"/>
  <c r="DX36" i="158"/>
  <c r="DW36" i="158"/>
  <c r="DV36" i="158"/>
  <c r="DU36" i="158"/>
  <c r="DT36" i="158"/>
  <c r="DS36" i="158"/>
  <c r="DR36" i="158"/>
  <c r="DQ36" i="158"/>
  <c r="DP36" i="158"/>
  <c r="DO36" i="158"/>
  <c r="DN36" i="158"/>
  <c r="DM36" i="158"/>
  <c r="DL36" i="158"/>
  <c r="DK36" i="158"/>
  <c r="DJ36" i="158"/>
  <c r="DI36" i="158"/>
  <c r="DH36" i="158"/>
  <c r="DG36" i="158"/>
  <c r="DF36" i="158"/>
  <c r="DE36" i="158"/>
  <c r="DD36" i="158"/>
  <c r="DC36" i="158"/>
  <c r="DB36" i="158"/>
  <c r="DA36" i="158"/>
  <c r="CZ36" i="158"/>
  <c r="CY36" i="158"/>
  <c r="CX36" i="158"/>
  <c r="CW36" i="158"/>
  <c r="CV36" i="158"/>
  <c r="CU36" i="158"/>
  <c r="CT36" i="158"/>
  <c r="CS36" i="158"/>
  <c r="CR36" i="158"/>
  <c r="CQ36" i="158"/>
  <c r="CP36" i="158"/>
  <c r="CO36" i="158"/>
  <c r="CN36" i="158"/>
  <c r="CM36" i="158"/>
  <c r="CL36" i="158"/>
  <c r="CK36" i="158"/>
  <c r="CJ36" i="158"/>
  <c r="CI36" i="158"/>
  <c r="CH36" i="158"/>
  <c r="CG36" i="158"/>
  <c r="CF36" i="158"/>
  <c r="CE36" i="158"/>
  <c r="CD36" i="158"/>
  <c r="CC36" i="158"/>
  <c r="CB36" i="158"/>
  <c r="CA36" i="158"/>
  <c r="BZ36" i="158"/>
  <c r="BY36" i="158"/>
  <c r="BX36" i="158"/>
  <c r="BW36" i="158"/>
  <c r="BV36" i="158"/>
  <c r="BU36" i="158"/>
  <c r="BT36" i="158"/>
  <c r="BS36" i="158"/>
  <c r="BR36" i="158"/>
  <c r="BQ36" i="158"/>
  <c r="BP36" i="158"/>
  <c r="BO36" i="158"/>
  <c r="BN36" i="158"/>
  <c r="BM36" i="158"/>
  <c r="BL36" i="158"/>
  <c r="BK36" i="158"/>
  <c r="BJ36" i="158"/>
  <c r="BI36" i="158"/>
  <c r="BH36" i="158"/>
  <c r="BG36" i="158"/>
  <c r="BF36" i="158"/>
  <c r="BE36" i="158"/>
  <c r="BD36" i="158"/>
  <c r="BC36" i="158"/>
  <c r="BB36" i="158"/>
  <c r="BA36" i="158"/>
  <c r="AZ36" i="158"/>
  <c r="AY36" i="158"/>
  <c r="AX36" i="158"/>
  <c r="AW36" i="158"/>
  <c r="AV36" i="158"/>
  <c r="AU36" i="158"/>
  <c r="AT36" i="158"/>
  <c r="AS36" i="158"/>
  <c r="AR36" i="158"/>
  <c r="AQ36" i="158"/>
  <c r="AP36" i="158"/>
  <c r="AO36" i="158"/>
  <c r="AN36" i="158"/>
  <c r="AM36" i="158"/>
  <c r="AL36" i="158"/>
  <c r="AK36" i="158"/>
  <c r="AJ36" i="158"/>
  <c r="AI36" i="158"/>
  <c r="AH36" i="158"/>
  <c r="AG36" i="158"/>
  <c r="AF36" i="158"/>
  <c r="AE36" i="158"/>
  <c r="AD36" i="158"/>
  <c r="AC36" i="158"/>
  <c r="AB36" i="158"/>
  <c r="AA36" i="158"/>
  <c r="Z36" i="158"/>
  <c r="Y36" i="158"/>
  <c r="X36" i="158"/>
  <c r="W36" i="158"/>
  <c r="V36" i="158"/>
  <c r="U36" i="158"/>
  <c r="T36" i="158"/>
  <c r="S36" i="158"/>
  <c r="R36" i="158"/>
  <c r="Q36" i="158"/>
  <c r="P36" i="158"/>
  <c r="O36" i="158"/>
  <c r="N36" i="158"/>
  <c r="M36" i="158"/>
  <c r="L36" i="158"/>
  <c r="K36" i="158"/>
  <c r="J36" i="158"/>
  <c r="I36" i="158"/>
  <c r="H36" i="158"/>
  <c r="G36" i="158"/>
  <c r="IY4" i="158"/>
  <c r="IX4" i="158"/>
  <c r="IW4" i="158"/>
  <c r="IV4" i="158"/>
  <c r="IU4" i="158"/>
  <c r="FT4" i="158"/>
  <c r="FS4" i="158"/>
  <c r="FR4" i="158"/>
  <c r="FQ4" i="158"/>
  <c r="FP4" i="158"/>
  <c r="FO4" i="158"/>
  <c r="FN4" i="158"/>
  <c r="FM4" i="158"/>
  <c r="FL4" i="158"/>
  <c r="FK4" i="158"/>
  <c r="FJ4" i="158"/>
  <c r="FI4" i="158"/>
  <c r="FH4" i="158"/>
  <c r="FG4" i="158"/>
  <c r="FF4" i="158"/>
  <c r="FE4" i="158"/>
  <c r="FD4" i="158"/>
  <c r="FC4" i="158"/>
  <c r="FB4" i="158"/>
  <c r="FA4" i="158"/>
  <c r="EZ4" i="158"/>
  <c r="EY4" i="158"/>
  <c r="EX4" i="158"/>
  <c r="EW4" i="158"/>
  <c r="EV4" i="158"/>
  <c r="EU4" i="158"/>
  <c r="ET4" i="158"/>
  <c r="ES4" i="158"/>
  <c r="ER4" i="158"/>
  <c r="EQ4" i="158"/>
  <c r="EP4" i="158"/>
  <c r="EO4" i="158"/>
  <c r="EN4" i="158"/>
  <c r="EM4" i="158"/>
  <c r="EL4" i="158"/>
  <c r="EK4" i="158"/>
  <c r="EJ4" i="158"/>
  <c r="EI4" i="158"/>
  <c r="EH4" i="158"/>
  <c r="EG4" i="158"/>
  <c r="EF4" i="158"/>
  <c r="EE4" i="158"/>
  <c r="ED4" i="158"/>
  <c r="EC4" i="158"/>
  <c r="EB4" i="158"/>
  <c r="EA4" i="158"/>
  <c r="DZ4" i="158"/>
  <c r="DY4" i="158"/>
  <c r="DX4" i="158"/>
  <c r="DW4" i="158"/>
  <c r="DV4" i="158"/>
  <c r="DU4" i="158"/>
  <c r="DT4" i="158"/>
  <c r="DS4" i="158"/>
  <c r="DR4" i="158"/>
  <c r="DQ4" i="158"/>
  <c r="DP4" i="158"/>
  <c r="DO4" i="158"/>
  <c r="DN4" i="158"/>
  <c r="DM4" i="158"/>
  <c r="DL4" i="158"/>
  <c r="DK4" i="158"/>
  <c r="DJ4" i="158"/>
  <c r="DI4" i="158"/>
  <c r="DH4" i="158"/>
  <c r="DG4" i="158"/>
  <c r="DF4" i="158"/>
  <c r="DE4" i="158"/>
  <c r="DD4" i="158"/>
  <c r="DC4" i="158"/>
  <c r="DB4" i="158"/>
  <c r="DA4" i="158"/>
  <c r="CZ4" i="158"/>
  <c r="CY4" i="158"/>
  <c r="CX4" i="158"/>
  <c r="CW4" i="158"/>
  <c r="CV4" i="158"/>
  <c r="CU4" i="158"/>
  <c r="CT4" i="158"/>
  <c r="CS4" i="158"/>
  <c r="CR4" i="158"/>
  <c r="CQ4" i="158"/>
  <c r="CP4" i="158"/>
  <c r="CO4" i="158"/>
  <c r="CN4" i="158"/>
  <c r="CM4" i="158"/>
  <c r="CL4" i="158"/>
  <c r="CK4" i="158"/>
  <c r="CJ4" i="158"/>
  <c r="CI4" i="158"/>
  <c r="CH4" i="158"/>
  <c r="CG4" i="158"/>
  <c r="CF4" i="158"/>
  <c r="CE4" i="158"/>
  <c r="CD4" i="158"/>
  <c r="CC4" i="158"/>
  <c r="CB4" i="158"/>
  <c r="CA4" i="158"/>
  <c r="BZ4" i="158"/>
  <c r="BY4" i="158"/>
  <c r="BX4" i="158"/>
  <c r="BW4" i="158"/>
  <c r="BV4" i="158"/>
  <c r="BU4" i="158"/>
  <c r="BT4" i="158"/>
  <c r="BS4" i="158"/>
  <c r="BR4" i="158"/>
  <c r="BQ4" i="158"/>
  <c r="BP4" i="158"/>
  <c r="BO4" i="158"/>
  <c r="BN4" i="158"/>
  <c r="BM4" i="158"/>
  <c r="BL4" i="158"/>
  <c r="BK4" i="158"/>
  <c r="BJ4" i="158"/>
  <c r="BI4" i="158"/>
  <c r="BH4" i="158"/>
  <c r="BG4" i="158"/>
  <c r="BF4" i="158"/>
  <c r="BE4" i="158"/>
  <c r="BD4" i="158"/>
  <c r="BC4" i="158"/>
  <c r="BB4" i="158"/>
  <c r="BA4" i="158"/>
  <c r="AZ4" i="158"/>
  <c r="AY4" i="158"/>
  <c r="AX4" i="158"/>
  <c r="AW4" i="158"/>
  <c r="AV4" i="158"/>
  <c r="AU4" i="158"/>
  <c r="AT4" i="158"/>
  <c r="AS4" i="158"/>
  <c r="AR4" i="158"/>
  <c r="AQ4" i="158"/>
  <c r="AP4" i="158"/>
  <c r="AO4" i="158"/>
  <c r="AN4" i="158"/>
  <c r="AM4" i="158"/>
  <c r="AL4" i="158"/>
  <c r="AK4" i="158"/>
  <c r="AJ4" i="158"/>
  <c r="AI4" i="158"/>
  <c r="AH4" i="158"/>
  <c r="AG4" i="158"/>
  <c r="AF4" i="158"/>
  <c r="AE4" i="158"/>
  <c r="AD4" i="158"/>
  <c r="AC4" i="158"/>
  <c r="AB4" i="158"/>
  <c r="AA4" i="158"/>
  <c r="Z4" i="158"/>
  <c r="Y4" i="158"/>
  <c r="X4" i="158"/>
  <c r="W4" i="158"/>
  <c r="V4" i="158"/>
  <c r="U4" i="158"/>
  <c r="T4" i="158"/>
  <c r="S4" i="158"/>
  <c r="R4" i="158"/>
  <c r="Q4" i="158"/>
  <c r="P4" i="158"/>
  <c r="O4" i="158"/>
  <c r="N4" i="158"/>
  <c r="M4" i="158"/>
  <c r="L4" i="158"/>
  <c r="K4" i="158"/>
  <c r="J4" i="158"/>
  <c r="I4" i="158"/>
  <c r="H4" i="158"/>
  <c r="G4" i="158"/>
  <c r="IY35" i="158"/>
  <c r="IX35" i="158"/>
  <c r="IW35" i="158"/>
  <c r="IV35" i="158"/>
  <c r="IU35" i="158"/>
  <c r="FT35" i="158"/>
  <c r="FS35" i="158"/>
  <c r="FR35" i="158"/>
  <c r="FQ35" i="158"/>
  <c r="FP35" i="158"/>
  <c r="FO35" i="158"/>
  <c r="FN35" i="158"/>
  <c r="FM35" i="158"/>
  <c r="FL35" i="158"/>
  <c r="FK35" i="158"/>
  <c r="FJ35" i="158"/>
  <c r="FI35" i="158"/>
  <c r="FH35" i="158"/>
  <c r="FG35" i="158"/>
  <c r="FF35" i="158"/>
  <c r="FE35" i="158"/>
  <c r="FD35" i="158"/>
  <c r="FC35" i="158"/>
  <c r="FB35" i="158"/>
  <c r="FA35" i="158"/>
  <c r="EZ35" i="158"/>
  <c r="EY35" i="158"/>
  <c r="EX35" i="158"/>
  <c r="EW35" i="158"/>
  <c r="EV35" i="158"/>
  <c r="EU35" i="158"/>
  <c r="ET35" i="158"/>
  <c r="ES35" i="158"/>
  <c r="ER35" i="158"/>
  <c r="EQ35" i="158"/>
  <c r="EP35" i="158"/>
  <c r="EO35" i="158"/>
  <c r="EN35" i="158"/>
  <c r="EM35" i="158"/>
  <c r="EL35" i="158"/>
  <c r="EK35" i="158"/>
  <c r="EJ35" i="158"/>
  <c r="EI35" i="158"/>
  <c r="EH35" i="158"/>
  <c r="EG35" i="158"/>
  <c r="EF35" i="158"/>
  <c r="EE35" i="158"/>
  <c r="ED35" i="158"/>
  <c r="EC35" i="158"/>
  <c r="EB35" i="158"/>
  <c r="EA35" i="158"/>
  <c r="DZ35" i="158"/>
  <c r="DY35" i="158"/>
  <c r="DX35" i="158"/>
  <c r="DW35" i="158"/>
  <c r="DV35" i="158"/>
  <c r="DU35" i="158"/>
  <c r="DT35" i="158"/>
  <c r="DS35" i="158"/>
  <c r="DR35" i="158"/>
  <c r="DQ35" i="158"/>
  <c r="DP35" i="158"/>
  <c r="DO35" i="158"/>
  <c r="DN35" i="158"/>
  <c r="DM35" i="158"/>
  <c r="DL35" i="158"/>
  <c r="DK35" i="158"/>
  <c r="DJ35" i="158"/>
  <c r="DI35" i="158"/>
  <c r="DH35" i="158"/>
  <c r="DG35" i="158"/>
  <c r="DF35" i="158"/>
  <c r="DE35" i="158"/>
  <c r="DD35" i="158"/>
  <c r="DC35" i="158"/>
  <c r="DB35" i="158"/>
  <c r="DA35" i="158"/>
  <c r="CZ35" i="158"/>
  <c r="CY35" i="158"/>
  <c r="CX35" i="158"/>
  <c r="CW35" i="158"/>
  <c r="CV35" i="158"/>
  <c r="CU35" i="158"/>
  <c r="CT35" i="158"/>
  <c r="CS35" i="158"/>
  <c r="CR35" i="158"/>
  <c r="CQ35" i="158"/>
  <c r="CP35" i="158"/>
  <c r="CO35" i="158"/>
  <c r="CN35" i="158"/>
  <c r="CM35" i="158"/>
  <c r="CL35" i="158"/>
  <c r="CK35" i="158"/>
  <c r="CJ35" i="158"/>
  <c r="CI35" i="158"/>
  <c r="CH35" i="158"/>
  <c r="CG35" i="158"/>
  <c r="CF35" i="158"/>
  <c r="CE35" i="158"/>
  <c r="CD35" i="158"/>
  <c r="CC35" i="158"/>
  <c r="CB35" i="158"/>
  <c r="CA35" i="158"/>
  <c r="BZ35" i="158"/>
  <c r="BY35" i="158"/>
  <c r="BX35" i="158"/>
  <c r="BW35" i="158"/>
  <c r="BV35" i="158"/>
  <c r="BU35" i="158"/>
  <c r="BT35" i="158"/>
  <c r="BS35" i="158"/>
  <c r="BR35" i="158"/>
  <c r="BQ35" i="158"/>
  <c r="BP35" i="158"/>
  <c r="BO35" i="158"/>
  <c r="BN35" i="158"/>
  <c r="BM35" i="158"/>
  <c r="BL35" i="158"/>
  <c r="BK35" i="158"/>
  <c r="BJ35" i="158"/>
  <c r="BI35" i="158"/>
  <c r="BH35" i="158"/>
  <c r="BG35" i="158"/>
  <c r="BF35" i="158"/>
  <c r="BE35" i="158"/>
  <c r="BD35" i="158"/>
  <c r="BC35" i="158"/>
  <c r="BB35" i="158"/>
  <c r="BA35" i="158"/>
  <c r="AZ35" i="158"/>
  <c r="AY35" i="158"/>
  <c r="AX35" i="158"/>
  <c r="AW35" i="158"/>
  <c r="AV35" i="158"/>
  <c r="AU35" i="158"/>
  <c r="AT35" i="158"/>
  <c r="AS35" i="158"/>
  <c r="AR35" i="158"/>
  <c r="AQ35" i="158"/>
  <c r="AP35" i="158"/>
  <c r="AO35" i="158"/>
  <c r="AN35" i="158"/>
  <c r="AM35" i="158"/>
  <c r="AL35" i="158"/>
  <c r="AK35" i="158"/>
  <c r="AJ35" i="158"/>
  <c r="AI35" i="158"/>
  <c r="AH35" i="158"/>
  <c r="AG35" i="158"/>
  <c r="AF35" i="158"/>
  <c r="AE35" i="158"/>
  <c r="AD35" i="158"/>
  <c r="AC35" i="158"/>
  <c r="AB35" i="158"/>
  <c r="AA35" i="158"/>
  <c r="Z35" i="158"/>
  <c r="Y35" i="158"/>
  <c r="X35" i="158"/>
  <c r="W35" i="158"/>
  <c r="V35" i="158"/>
  <c r="U35" i="158"/>
  <c r="T35" i="158"/>
  <c r="S35" i="158"/>
  <c r="R35" i="158"/>
  <c r="Q35" i="158"/>
  <c r="P35" i="158"/>
  <c r="O35" i="158"/>
  <c r="N35" i="158"/>
  <c r="M35" i="158"/>
  <c r="L35" i="158"/>
  <c r="K35" i="158"/>
  <c r="J35" i="158"/>
  <c r="I35" i="158"/>
  <c r="H35" i="158"/>
  <c r="G35" i="158"/>
  <c r="IY5" i="158"/>
  <c r="IX5" i="158"/>
  <c r="IW5" i="158"/>
  <c r="IV5" i="158"/>
  <c r="IU5" i="158"/>
  <c r="FT5" i="158"/>
  <c r="FS5" i="158"/>
  <c r="FR5" i="158"/>
  <c r="FQ5" i="158"/>
  <c r="FP5" i="158"/>
  <c r="FO5" i="158"/>
  <c r="FN5" i="158"/>
  <c r="FM5" i="158"/>
  <c r="FL5" i="158"/>
  <c r="FK5" i="158"/>
  <c r="FJ5" i="158"/>
  <c r="FI5" i="158"/>
  <c r="FH5" i="158"/>
  <c r="FG5" i="158"/>
  <c r="FF5" i="158"/>
  <c r="FE5" i="158"/>
  <c r="FD5" i="158"/>
  <c r="FC5" i="158"/>
  <c r="FB5" i="158"/>
  <c r="FA5" i="158"/>
  <c r="EZ5" i="158"/>
  <c r="EY5" i="158"/>
  <c r="EX5" i="158"/>
  <c r="EW5" i="158"/>
  <c r="EV5" i="158"/>
  <c r="EU5" i="158"/>
  <c r="ET5" i="158"/>
  <c r="ES5" i="158"/>
  <c r="ER5" i="158"/>
  <c r="EQ5" i="158"/>
  <c r="EP5" i="158"/>
  <c r="EO5" i="158"/>
  <c r="EN5" i="158"/>
  <c r="EM5" i="158"/>
  <c r="EL5" i="158"/>
  <c r="EK5" i="158"/>
  <c r="EJ5" i="158"/>
  <c r="EI5" i="158"/>
  <c r="EH5" i="158"/>
  <c r="EG5" i="158"/>
  <c r="EF5" i="158"/>
  <c r="EE5" i="158"/>
  <c r="ED5" i="158"/>
  <c r="EC5" i="158"/>
  <c r="EB5" i="158"/>
  <c r="EA5" i="158"/>
  <c r="DZ5" i="158"/>
  <c r="DY5" i="158"/>
  <c r="DX5" i="158"/>
  <c r="DW5" i="158"/>
  <c r="DV5" i="158"/>
  <c r="DU5" i="158"/>
  <c r="DT5" i="158"/>
  <c r="DS5" i="158"/>
  <c r="DR5" i="158"/>
  <c r="DQ5" i="158"/>
  <c r="DP5" i="158"/>
  <c r="DO5" i="158"/>
  <c r="DN5" i="158"/>
  <c r="DM5" i="158"/>
  <c r="DL5" i="158"/>
  <c r="DK5" i="158"/>
  <c r="DJ5" i="158"/>
  <c r="DI5" i="158"/>
  <c r="DH5" i="158"/>
  <c r="DG5" i="158"/>
  <c r="DF5" i="158"/>
  <c r="DE5" i="158"/>
  <c r="DD5" i="158"/>
  <c r="DC5" i="158"/>
  <c r="DB5" i="158"/>
  <c r="DA5" i="158"/>
  <c r="CZ5" i="158"/>
  <c r="CY5" i="158"/>
  <c r="CX5" i="158"/>
  <c r="CW5" i="158"/>
  <c r="CV5" i="158"/>
  <c r="CU5" i="158"/>
  <c r="CT5" i="158"/>
  <c r="CS5" i="158"/>
  <c r="CR5" i="158"/>
  <c r="CQ5" i="158"/>
  <c r="CP5" i="158"/>
  <c r="CO5" i="158"/>
  <c r="CN5" i="158"/>
  <c r="CM5" i="158"/>
  <c r="CL5" i="158"/>
  <c r="CK5" i="158"/>
  <c r="CJ5" i="158"/>
  <c r="CI5" i="158"/>
  <c r="CH5" i="158"/>
  <c r="CG5" i="158"/>
  <c r="CF5" i="158"/>
  <c r="CE5" i="158"/>
  <c r="CD5" i="158"/>
  <c r="CC5" i="158"/>
  <c r="CB5" i="158"/>
  <c r="CA5" i="158"/>
  <c r="BZ5" i="158"/>
  <c r="BY5" i="158"/>
  <c r="BX5" i="158"/>
  <c r="BW5" i="158"/>
  <c r="BV5" i="158"/>
  <c r="BU5" i="158"/>
  <c r="BT5" i="158"/>
  <c r="BS5" i="158"/>
  <c r="BR5" i="158"/>
  <c r="BQ5" i="158"/>
  <c r="BP5" i="158"/>
  <c r="BO5" i="158"/>
  <c r="BN5" i="158"/>
  <c r="BM5" i="158"/>
  <c r="BL5" i="158"/>
  <c r="BK5" i="158"/>
  <c r="BJ5" i="158"/>
  <c r="BI5" i="158"/>
  <c r="BH5" i="158"/>
  <c r="BG5" i="158"/>
  <c r="BF5" i="158"/>
  <c r="BE5" i="158"/>
  <c r="BD5" i="158"/>
  <c r="BC5" i="158"/>
  <c r="BB5" i="158"/>
  <c r="BA5" i="158"/>
  <c r="AZ5" i="158"/>
  <c r="AY5" i="158"/>
  <c r="AX5" i="158"/>
  <c r="AW5" i="158"/>
  <c r="AV5" i="158"/>
  <c r="AU5" i="158"/>
  <c r="AT5" i="158"/>
  <c r="AS5" i="158"/>
  <c r="AR5" i="158"/>
  <c r="AQ5" i="158"/>
  <c r="AP5" i="158"/>
  <c r="AO5" i="158"/>
  <c r="AN5" i="158"/>
  <c r="AM5" i="158"/>
  <c r="AL5" i="158"/>
  <c r="AK5" i="158"/>
  <c r="AJ5" i="158"/>
  <c r="AI5" i="158"/>
  <c r="AH5" i="158"/>
  <c r="AG5" i="158"/>
  <c r="AF5" i="158"/>
  <c r="AE5" i="158"/>
  <c r="AD5" i="158"/>
  <c r="AC5" i="158"/>
  <c r="AB5" i="158"/>
  <c r="AA5" i="158"/>
  <c r="Z5" i="158"/>
  <c r="Y5" i="158"/>
  <c r="X5" i="158"/>
  <c r="W5" i="158"/>
  <c r="V5" i="158"/>
  <c r="U5" i="158"/>
  <c r="T5" i="158"/>
  <c r="S5" i="158"/>
  <c r="R5" i="158"/>
  <c r="Q5" i="158"/>
  <c r="P5" i="158"/>
  <c r="O5" i="158"/>
  <c r="N5" i="158"/>
  <c r="M5" i="158"/>
  <c r="L5" i="158"/>
  <c r="K5" i="158"/>
  <c r="J5" i="158"/>
  <c r="I5" i="158"/>
  <c r="H5" i="158"/>
  <c r="G5" i="158"/>
  <c r="IY33" i="158"/>
  <c r="IX33" i="158"/>
  <c r="IW33" i="158"/>
  <c r="IV33" i="158"/>
  <c r="IU33" i="158"/>
  <c r="FT33" i="158"/>
  <c r="FS33" i="158"/>
  <c r="FR33" i="158"/>
  <c r="FQ33" i="158"/>
  <c r="FP33" i="158"/>
  <c r="FO33" i="158"/>
  <c r="FN33" i="158"/>
  <c r="FM33" i="158"/>
  <c r="FL33" i="158"/>
  <c r="FK33" i="158"/>
  <c r="FJ33" i="158"/>
  <c r="FI33" i="158"/>
  <c r="FH33" i="158"/>
  <c r="FG33" i="158"/>
  <c r="FF33" i="158"/>
  <c r="FE33" i="158"/>
  <c r="FD33" i="158"/>
  <c r="FC33" i="158"/>
  <c r="FB33" i="158"/>
  <c r="FA33" i="158"/>
  <c r="EZ33" i="158"/>
  <c r="EY33" i="158"/>
  <c r="EX33" i="158"/>
  <c r="EW33" i="158"/>
  <c r="EV33" i="158"/>
  <c r="EU33" i="158"/>
  <c r="ET33" i="158"/>
  <c r="ES33" i="158"/>
  <c r="ER33" i="158"/>
  <c r="EQ33" i="158"/>
  <c r="EP33" i="158"/>
  <c r="EO33" i="158"/>
  <c r="EN33" i="158"/>
  <c r="EM33" i="158"/>
  <c r="EL33" i="158"/>
  <c r="EK33" i="158"/>
  <c r="EJ33" i="158"/>
  <c r="EI33" i="158"/>
  <c r="EH33" i="158"/>
  <c r="EG33" i="158"/>
  <c r="EF33" i="158"/>
  <c r="EE33" i="158"/>
  <c r="ED33" i="158"/>
  <c r="EC33" i="158"/>
  <c r="EB33" i="158"/>
  <c r="EA33" i="158"/>
  <c r="DZ33" i="158"/>
  <c r="DY33" i="158"/>
  <c r="DX33" i="158"/>
  <c r="DW33" i="158"/>
  <c r="DV33" i="158"/>
  <c r="DU33" i="158"/>
  <c r="DT33" i="158"/>
  <c r="DS33" i="158"/>
  <c r="DR33" i="158"/>
  <c r="DQ33" i="158"/>
  <c r="DP33" i="158"/>
  <c r="DO33" i="158"/>
  <c r="DN33" i="158"/>
  <c r="DM33" i="158"/>
  <c r="DL33" i="158"/>
  <c r="DK33" i="158"/>
  <c r="DJ33" i="158"/>
  <c r="DI33" i="158"/>
  <c r="DH33" i="158"/>
  <c r="DG33" i="158"/>
  <c r="DF33" i="158"/>
  <c r="DE33" i="158"/>
  <c r="DD33" i="158"/>
  <c r="DC33" i="158"/>
  <c r="DB33" i="158"/>
  <c r="DA33" i="158"/>
  <c r="CZ33" i="158"/>
  <c r="CY33" i="158"/>
  <c r="CX33" i="158"/>
  <c r="CW33" i="158"/>
  <c r="CV33" i="158"/>
  <c r="CU33" i="158"/>
  <c r="CT33" i="158"/>
  <c r="CS33" i="158"/>
  <c r="CR33" i="158"/>
  <c r="CQ33" i="158"/>
  <c r="CP33" i="158"/>
  <c r="CO33" i="158"/>
  <c r="CN33" i="158"/>
  <c r="CM33" i="158"/>
  <c r="CL33" i="158"/>
  <c r="CK33" i="158"/>
  <c r="CJ33" i="158"/>
  <c r="CI33" i="158"/>
  <c r="CH33" i="158"/>
  <c r="CG33" i="158"/>
  <c r="CF33" i="158"/>
  <c r="CE33" i="158"/>
  <c r="CD33" i="158"/>
  <c r="CC33" i="158"/>
  <c r="CB33" i="158"/>
  <c r="CA33" i="158"/>
  <c r="BZ33" i="158"/>
  <c r="BY33" i="158"/>
  <c r="BX33" i="158"/>
  <c r="BW33" i="158"/>
  <c r="BV33" i="158"/>
  <c r="BU33" i="158"/>
  <c r="BT33" i="158"/>
  <c r="BS33" i="158"/>
  <c r="BR33" i="158"/>
  <c r="BQ33" i="158"/>
  <c r="BP33" i="158"/>
  <c r="BO33" i="158"/>
  <c r="BN33" i="158"/>
  <c r="BM33" i="158"/>
  <c r="BL33" i="158"/>
  <c r="BK33" i="158"/>
  <c r="BJ33" i="158"/>
  <c r="BI33" i="158"/>
  <c r="BH33" i="158"/>
  <c r="BG33" i="158"/>
  <c r="BF33" i="158"/>
  <c r="BE33" i="158"/>
  <c r="BD33" i="158"/>
  <c r="BC33" i="158"/>
  <c r="BB33" i="158"/>
  <c r="BA33" i="158"/>
  <c r="AZ33" i="158"/>
  <c r="AY33" i="158"/>
  <c r="AX33" i="158"/>
  <c r="AW33" i="158"/>
  <c r="AV33" i="158"/>
  <c r="AU33" i="158"/>
  <c r="AT33" i="158"/>
  <c r="AS33" i="158"/>
  <c r="AR33" i="158"/>
  <c r="AQ33" i="158"/>
  <c r="AP33" i="158"/>
  <c r="AO33" i="158"/>
  <c r="AN33" i="158"/>
  <c r="AM33" i="158"/>
  <c r="AL33" i="158"/>
  <c r="AK33" i="158"/>
  <c r="AJ33" i="158"/>
  <c r="AI33" i="158"/>
  <c r="AH33" i="158"/>
  <c r="AG33" i="158"/>
  <c r="AF33" i="158"/>
  <c r="AE33" i="158"/>
  <c r="AD33" i="158"/>
  <c r="AC33" i="158"/>
  <c r="AB33" i="158"/>
  <c r="AA33" i="158"/>
  <c r="Z33" i="158"/>
  <c r="Y33" i="158"/>
  <c r="X33" i="158"/>
  <c r="W33" i="158"/>
  <c r="V33" i="158"/>
  <c r="U33" i="158"/>
  <c r="T33" i="158"/>
  <c r="S33" i="158"/>
  <c r="R33" i="158"/>
  <c r="Q33" i="158"/>
  <c r="P33" i="158"/>
  <c r="O33" i="158"/>
  <c r="N33" i="158"/>
  <c r="M33" i="158"/>
  <c r="L33" i="158"/>
  <c r="K33" i="158"/>
  <c r="J33" i="158"/>
  <c r="I33" i="158"/>
  <c r="H33" i="158"/>
  <c r="G33" i="158"/>
  <c r="IY34" i="158"/>
  <c r="IX34" i="158"/>
  <c r="IW34" i="158"/>
  <c r="IV34" i="158"/>
  <c r="IU34" i="158"/>
  <c r="FT34" i="158"/>
  <c r="FS34" i="158"/>
  <c r="FR34" i="158"/>
  <c r="FQ34" i="158"/>
  <c r="FP34" i="158"/>
  <c r="FO34" i="158"/>
  <c r="FN34" i="158"/>
  <c r="FM34" i="158"/>
  <c r="FL34" i="158"/>
  <c r="FK34" i="158"/>
  <c r="FJ34" i="158"/>
  <c r="FI34" i="158"/>
  <c r="FH34" i="158"/>
  <c r="FG34" i="158"/>
  <c r="FF34" i="158"/>
  <c r="FE34" i="158"/>
  <c r="FD34" i="158"/>
  <c r="FC34" i="158"/>
  <c r="FB34" i="158"/>
  <c r="FA34" i="158"/>
  <c r="EZ34" i="158"/>
  <c r="EY34" i="158"/>
  <c r="EX34" i="158"/>
  <c r="EW34" i="158"/>
  <c r="EV34" i="158"/>
  <c r="EU34" i="158"/>
  <c r="ET34" i="158"/>
  <c r="ES34" i="158"/>
  <c r="ER34" i="158"/>
  <c r="EQ34" i="158"/>
  <c r="EP34" i="158"/>
  <c r="EO34" i="158"/>
  <c r="EN34" i="158"/>
  <c r="EM34" i="158"/>
  <c r="EL34" i="158"/>
  <c r="EK34" i="158"/>
  <c r="EJ34" i="158"/>
  <c r="EI34" i="158"/>
  <c r="EH34" i="158"/>
  <c r="EG34" i="158"/>
  <c r="EF34" i="158"/>
  <c r="EE34" i="158"/>
  <c r="ED34" i="158"/>
  <c r="EC34" i="158"/>
  <c r="EB34" i="158"/>
  <c r="EA34" i="158"/>
  <c r="DZ34" i="158"/>
  <c r="DY34" i="158"/>
  <c r="DX34" i="158"/>
  <c r="DW34" i="158"/>
  <c r="DV34" i="158"/>
  <c r="DU34" i="158"/>
  <c r="DT34" i="158"/>
  <c r="DS34" i="158"/>
  <c r="DR34" i="158"/>
  <c r="DQ34" i="158"/>
  <c r="DP34" i="158"/>
  <c r="DO34" i="158"/>
  <c r="DN34" i="158"/>
  <c r="DM34" i="158"/>
  <c r="DL34" i="158"/>
  <c r="DK34" i="158"/>
  <c r="DJ34" i="158"/>
  <c r="DI34" i="158"/>
  <c r="DH34" i="158"/>
  <c r="DG34" i="158"/>
  <c r="DF34" i="158"/>
  <c r="DE34" i="158"/>
  <c r="DD34" i="158"/>
  <c r="DC34" i="158"/>
  <c r="DB34" i="158"/>
  <c r="DA34" i="158"/>
  <c r="CZ34" i="158"/>
  <c r="CY34" i="158"/>
  <c r="CX34" i="158"/>
  <c r="CW34" i="158"/>
  <c r="CV34" i="158"/>
  <c r="CU34" i="158"/>
  <c r="CT34" i="158"/>
  <c r="CS34" i="158"/>
  <c r="CR34" i="158"/>
  <c r="CQ34" i="158"/>
  <c r="CP34" i="158"/>
  <c r="CO34" i="158"/>
  <c r="CN34" i="158"/>
  <c r="CM34" i="158"/>
  <c r="CL34" i="158"/>
  <c r="CK34" i="158"/>
  <c r="CJ34" i="158"/>
  <c r="CI34" i="158"/>
  <c r="CH34" i="158"/>
  <c r="CG34" i="158"/>
  <c r="CF34" i="158"/>
  <c r="CE34" i="158"/>
  <c r="CD34" i="158"/>
  <c r="CC34" i="158"/>
  <c r="CB34" i="158"/>
  <c r="CA34" i="158"/>
  <c r="BZ34" i="158"/>
  <c r="BY34" i="158"/>
  <c r="BX34" i="158"/>
  <c r="BW34" i="158"/>
  <c r="BV34" i="158"/>
  <c r="BU34" i="158"/>
  <c r="BT34" i="158"/>
  <c r="BS34" i="158"/>
  <c r="BR34" i="158"/>
  <c r="BQ34" i="158"/>
  <c r="BP34" i="158"/>
  <c r="BO34" i="158"/>
  <c r="BN34" i="158"/>
  <c r="BM34" i="158"/>
  <c r="BL34" i="158"/>
  <c r="BK34" i="158"/>
  <c r="BJ34" i="158"/>
  <c r="BI34" i="158"/>
  <c r="BH34" i="158"/>
  <c r="BG34" i="158"/>
  <c r="BF34" i="158"/>
  <c r="BE34" i="158"/>
  <c r="BD34" i="158"/>
  <c r="BC34" i="158"/>
  <c r="BB34" i="158"/>
  <c r="BA34" i="158"/>
  <c r="AZ34" i="158"/>
  <c r="AY34" i="158"/>
  <c r="AX34" i="158"/>
  <c r="AW34" i="158"/>
  <c r="AV34" i="158"/>
  <c r="AU34" i="158"/>
  <c r="AT34" i="158"/>
  <c r="AS34" i="158"/>
  <c r="AR34" i="158"/>
  <c r="AQ34" i="158"/>
  <c r="AP34" i="158"/>
  <c r="AO34" i="158"/>
  <c r="AN34" i="158"/>
  <c r="AM34" i="158"/>
  <c r="AL34" i="158"/>
  <c r="AK34" i="158"/>
  <c r="AJ34" i="158"/>
  <c r="AI34" i="158"/>
  <c r="AH34" i="158"/>
  <c r="AG34" i="158"/>
  <c r="AF34" i="158"/>
  <c r="AE34" i="158"/>
  <c r="AD34" i="158"/>
  <c r="AC34" i="158"/>
  <c r="AB34" i="158"/>
  <c r="AA34" i="158"/>
  <c r="Z34" i="158"/>
  <c r="Y34" i="158"/>
  <c r="X34" i="158"/>
  <c r="W34" i="158"/>
  <c r="V34" i="158"/>
  <c r="U34" i="158"/>
  <c r="T34" i="158"/>
  <c r="S34" i="158"/>
  <c r="R34" i="158"/>
  <c r="Q34" i="158"/>
  <c r="P34" i="158"/>
  <c r="O34" i="158"/>
  <c r="N34" i="158"/>
  <c r="M34" i="158"/>
  <c r="L34" i="158"/>
  <c r="K34" i="158"/>
  <c r="J34" i="158"/>
  <c r="I34" i="158"/>
  <c r="H34" i="158"/>
  <c r="G34" i="158"/>
  <c r="IY32" i="158"/>
  <c r="IX32" i="158"/>
  <c r="IW32" i="158"/>
  <c r="IV32" i="158"/>
  <c r="IU32" i="158"/>
  <c r="FT32" i="158"/>
  <c r="FS32" i="158"/>
  <c r="FR32" i="158"/>
  <c r="FQ32" i="158"/>
  <c r="FP32" i="158"/>
  <c r="FO32" i="158"/>
  <c r="FN32" i="158"/>
  <c r="FM32" i="158"/>
  <c r="FL32" i="158"/>
  <c r="FK32" i="158"/>
  <c r="FJ32" i="158"/>
  <c r="FI32" i="158"/>
  <c r="FH32" i="158"/>
  <c r="FG32" i="158"/>
  <c r="FF32" i="158"/>
  <c r="FE32" i="158"/>
  <c r="FD32" i="158"/>
  <c r="FC32" i="158"/>
  <c r="FB32" i="158"/>
  <c r="FA32" i="158"/>
  <c r="EZ32" i="158"/>
  <c r="EY32" i="158"/>
  <c r="EX32" i="158"/>
  <c r="EW32" i="158"/>
  <c r="EV32" i="158"/>
  <c r="EU32" i="158"/>
  <c r="ET32" i="158"/>
  <c r="ES32" i="158"/>
  <c r="ER32" i="158"/>
  <c r="EQ32" i="158"/>
  <c r="EP32" i="158"/>
  <c r="EO32" i="158"/>
  <c r="EN32" i="158"/>
  <c r="EM32" i="158"/>
  <c r="EL32" i="158"/>
  <c r="EK32" i="158"/>
  <c r="EJ32" i="158"/>
  <c r="EI32" i="158"/>
  <c r="EH32" i="158"/>
  <c r="EG32" i="158"/>
  <c r="EF32" i="158"/>
  <c r="EE32" i="158"/>
  <c r="ED32" i="158"/>
  <c r="EC32" i="158"/>
  <c r="EB32" i="158"/>
  <c r="EA32" i="158"/>
  <c r="DZ32" i="158"/>
  <c r="DY32" i="158"/>
  <c r="DX32" i="158"/>
  <c r="DW32" i="158"/>
  <c r="DV32" i="158"/>
  <c r="DU32" i="158"/>
  <c r="DT32" i="158"/>
  <c r="DS32" i="158"/>
  <c r="DR32" i="158"/>
  <c r="DQ32" i="158"/>
  <c r="DP32" i="158"/>
  <c r="DO32" i="158"/>
  <c r="DN32" i="158"/>
  <c r="DM32" i="158"/>
  <c r="DL32" i="158"/>
  <c r="DK32" i="158"/>
  <c r="DJ32" i="158"/>
  <c r="DI32" i="158"/>
  <c r="DH32" i="158"/>
  <c r="DG32" i="158"/>
  <c r="DF32" i="158"/>
  <c r="DE32" i="158"/>
  <c r="DD32" i="158"/>
  <c r="DC32" i="158"/>
  <c r="DB32" i="158"/>
  <c r="DA32" i="158"/>
  <c r="CZ32" i="158"/>
  <c r="CY32" i="158"/>
  <c r="CX32" i="158"/>
  <c r="CW32" i="158"/>
  <c r="CV32" i="158"/>
  <c r="CU32" i="158"/>
  <c r="CT32" i="158"/>
  <c r="CS32" i="158"/>
  <c r="CR32" i="158"/>
  <c r="CQ32" i="158"/>
  <c r="CP32" i="158"/>
  <c r="CO32" i="158"/>
  <c r="CN32" i="158"/>
  <c r="CM32" i="158"/>
  <c r="CL32" i="158"/>
  <c r="CK32" i="158"/>
  <c r="CJ32" i="158"/>
  <c r="CI32" i="158"/>
  <c r="CH32" i="158"/>
  <c r="CG32" i="158"/>
  <c r="CF32" i="158"/>
  <c r="CE32" i="158"/>
  <c r="CD32" i="158"/>
  <c r="CC32" i="158"/>
  <c r="CB32" i="158"/>
  <c r="CA32" i="158"/>
  <c r="BZ32" i="158"/>
  <c r="BY32" i="158"/>
  <c r="BX32" i="158"/>
  <c r="BW32" i="158"/>
  <c r="BV32" i="158"/>
  <c r="BU32" i="158"/>
  <c r="BT32" i="158"/>
  <c r="BS32" i="158"/>
  <c r="BR32" i="158"/>
  <c r="BQ32" i="158"/>
  <c r="BP32" i="158"/>
  <c r="BO32" i="158"/>
  <c r="BN32" i="158"/>
  <c r="BM32" i="158"/>
  <c r="BL32" i="158"/>
  <c r="BK32" i="158"/>
  <c r="BJ32" i="158"/>
  <c r="BI32" i="158"/>
  <c r="BH32" i="158"/>
  <c r="BG32" i="158"/>
  <c r="BF32" i="158"/>
  <c r="BE32" i="158"/>
  <c r="BD32" i="158"/>
  <c r="BC32" i="158"/>
  <c r="BB32" i="158"/>
  <c r="BA32" i="158"/>
  <c r="AZ32" i="158"/>
  <c r="AY32" i="158"/>
  <c r="AX32" i="158"/>
  <c r="AW32" i="158"/>
  <c r="AV32" i="158"/>
  <c r="AU32" i="158"/>
  <c r="AT32" i="158"/>
  <c r="AS32" i="158"/>
  <c r="AR32" i="158"/>
  <c r="AQ32" i="158"/>
  <c r="AP32" i="158"/>
  <c r="AO32" i="158"/>
  <c r="AN32" i="158"/>
  <c r="AM32" i="158"/>
  <c r="AL32" i="158"/>
  <c r="AK32" i="158"/>
  <c r="AJ32" i="158"/>
  <c r="AI32" i="158"/>
  <c r="AH32" i="158"/>
  <c r="AG32" i="158"/>
  <c r="AF32" i="158"/>
  <c r="AE32" i="158"/>
  <c r="AD32" i="158"/>
  <c r="AC32" i="158"/>
  <c r="AB32" i="158"/>
  <c r="AA32" i="158"/>
  <c r="Z32" i="158"/>
  <c r="Y32" i="158"/>
  <c r="X32" i="158"/>
  <c r="W32" i="158"/>
  <c r="V32" i="158"/>
  <c r="U32" i="158"/>
  <c r="T32" i="158"/>
  <c r="S32" i="158"/>
  <c r="R32" i="158"/>
  <c r="Q32" i="158"/>
  <c r="P32" i="158"/>
  <c r="O32" i="158"/>
  <c r="N32" i="158"/>
  <c r="M32" i="158"/>
  <c r="L32" i="158"/>
  <c r="K32" i="158"/>
  <c r="J32" i="158"/>
  <c r="I32" i="158"/>
  <c r="H32" i="158"/>
  <c r="G32" i="158"/>
  <c r="IY31" i="158"/>
  <c r="IX31" i="158"/>
  <c r="IW31" i="158"/>
  <c r="IV31" i="158"/>
  <c r="IU31" i="158"/>
  <c r="FT31" i="158"/>
  <c r="FS31" i="158"/>
  <c r="FR31" i="158"/>
  <c r="FQ31" i="158"/>
  <c r="FP31" i="158"/>
  <c r="FO31" i="158"/>
  <c r="FN31" i="158"/>
  <c r="FM31" i="158"/>
  <c r="FL31" i="158"/>
  <c r="FK31" i="158"/>
  <c r="FJ31" i="158"/>
  <c r="FI31" i="158"/>
  <c r="FH31" i="158"/>
  <c r="FG31" i="158"/>
  <c r="FF31" i="158"/>
  <c r="FE31" i="158"/>
  <c r="FD31" i="158"/>
  <c r="FC31" i="158"/>
  <c r="FB31" i="158"/>
  <c r="FA31" i="158"/>
  <c r="EZ31" i="158"/>
  <c r="EY31" i="158"/>
  <c r="EX31" i="158"/>
  <c r="EW31" i="158"/>
  <c r="EV31" i="158"/>
  <c r="EU31" i="158"/>
  <c r="ET31" i="158"/>
  <c r="ES31" i="158"/>
  <c r="ER31" i="158"/>
  <c r="EQ31" i="158"/>
  <c r="EP31" i="158"/>
  <c r="EO31" i="158"/>
  <c r="EN31" i="158"/>
  <c r="EM31" i="158"/>
  <c r="EL31" i="158"/>
  <c r="EK31" i="158"/>
  <c r="EJ31" i="158"/>
  <c r="EI31" i="158"/>
  <c r="EH31" i="158"/>
  <c r="EG31" i="158"/>
  <c r="EF31" i="158"/>
  <c r="EE31" i="158"/>
  <c r="ED31" i="158"/>
  <c r="EC31" i="158"/>
  <c r="EB31" i="158"/>
  <c r="EA31" i="158"/>
  <c r="DZ31" i="158"/>
  <c r="DY31" i="158"/>
  <c r="DX31" i="158"/>
  <c r="DW31" i="158"/>
  <c r="DV31" i="158"/>
  <c r="DU31" i="158"/>
  <c r="DT31" i="158"/>
  <c r="DS31" i="158"/>
  <c r="DR31" i="158"/>
  <c r="DQ31" i="158"/>
  <c r="DP31" i="158"/>
  <c r="DO31" i="158"/>
  <c r="DN31" i="158"/>
  <c r="DM31" i="158"/>
  <c r="DL31" i="158"/>
  <c r="DK31" i="158"/>
  <c r="DJ31" i="158"/>
  <c r="DI31" i="158"/>
  <c r="DH31" i="158"/>
  <c r="DG31" i="158"/>
  <c r="DF31" i="158"/>
  <c r="DE31" i="158"/>
  <c r="DD31" i="158"/>
  <c r="DC31" i="158"/>
  <c r="DB31" i="158"/>
  <c r="DA31" i="158"/>
  <c r="CZ31" i="158"/>
  <c r="CY31" i="158"/>
  <c r="CX31" i="158"/>
  <c r="CW31" i="158"/>
  <c r="CV31" i="158"/>
  <c r="CU31" i="158"/>
  <c r="CT31" i="158"/>
  <c r="CS31" i="158"/>
  <c r="CR31" i="158"/>
  <c r="CQ31" i="158"/>
  <c r="CP31" i="158"/>
  <c r="CO31" i="158"/>
  <c r="CN31" i="158"/>
  <c r="CM31" i="158"/>
  <c r="CL31" i="158"/>
  <c r="CK31" i="158"/>
  <c r="CJ31" i="158"/>
  <c r="CI31" i="158"/>
  <c r="CH31" i="158"/>
  <c r="CG31" i="158"/>
  <c r="CF31" i="158"/>
  <c r="CE31" i="158"/>
  <c r="CD31" i="158"/>
  <c r="CC31" i="158"/>
  <c r="CB31" i="158"/>
  <c r="CA31" i="158"/>
  <c r="BZ31" i="158"/>
  <c r="BY31" i="158"/>
  <c r="BX31" i="158"/>
  <c r="BW31" i="158"/>
  <c r="BV31" i="158"/>
  <c r="BU31" i="158"/>
  <c r="BT31" i="158"/>
  <c r="BS31" i="158"/>
  <c r="BR31" i="158"/>
  <c r="BQ31" i="158"/>
  <c r="BP31" i="158"/>
  <c r="BO31" i="158"/>
  <c r="BN31" i="158"/>
  <c r="BM31" i="158"/>
  <c r="BL31" i="158"/>
  <c r="BK31" i="158"/>
  <c r="BJ31" i="158"/>
  <c r="BI31" i="158"/>
  <c r="BH31" i="158"/>
  <c r="BG31" i="158"/>
  <c r="BF31" i="158"/>
  <c r="BE31" i="158"/>
  <c r="BD31" i="158"/>
  <c r="BC31" i="158"/>
  <c r="BB31" i="158"/>
  <c r="BA31" i="158"/>
  <c r="AZ31" i="158"/>
  <c r="AY31" i="158"/>
  <c r="AX31" i="158"/>
  <c r="AW31" i="158"/>
  <c r="AV31" i="158"/>
  <c r="AU31" i="158"/>
  <c r="AT31" i="158"/>
  <c r="AS31" i="158"/>
  <c r="AR31" i="158"/>
  <c r="AQ31" i="158"/>
  <c r="AP31" i="158"/>
  <c r="AO31" i="158"/>
  <c r="AN31" i="158"/>
  <c r="AM31" i="158"/>
  <c r="AL31" i="158"/>
  <c r="AK31" i="158"/>
  <c r="AJ31" i="158"/>
  <c r="AI31" i="158"/>
  <c r="AH31" i="158"/>
  <c r="AG31" i="158"/>
  <c r="AF31" i="158"/>
  <c r="AE31" i="158"/>
  <c r="AD31" i="158"/>
  <c r="AC31" i="158"/>
  <c r="AB31" i="158"/>
  <c r="AA31" i="158"/>
  <c r="Z31" i="158"/>
  <c r="Y31" i="158"/>
  <c r="X31" i="158"/>
  <c r="W31" i="158"/>
  <c r="V31" i="158"/>
  <c r="U31" i="158"/>
  <c r="T31" i="158"/>
  <c r="S31" i="158"/>
  <c r="R31" i="158"/>
  <c r="Q31" i="158"/>
  <c r="P31" i="158"/>
  <c r="O31" i="158"/>
  <c r="N31" i="158"/>
  <c r="M31" i="158"/>
  <c r="L31" i="158"/>
  <c r="K31" i="158"/>
  <c r="J31" i="158"/>
  <c r="I31" i="158"/>
  <c r="H31" i="158"/>
  <c r="G31" i="158"/>
  <c r="IY57" i="158"/>
  <c r="IX57" i="158"/>
  <c r="IW57" i="158"/>
  <c r="IV57" i="158"/>
  <c r="IU57" i="158"/>
  <c r="FT57" i="158"/>
  <c r="FS57" i="158"/>
  <c r="FR57" i="158"/>
  <c r="FQ57" i="158"/>
  <c r="FP57" i="158"/>
  <c r="FO57" i="158"/>
  <c r="FN57" i="158"/>
  <c r="FM57" i="158"/>
  <c r="FL57" i="158"/>
  <c r="FK57" i="158"/>
  <c r="FJ57" i="158"/>
  <c r="FI57" i="158"/>
  <c r="FH57" i="158"/>
  <c r="FG57" i="158"/>
  <c r="FF57" i="158"/>
  <c r="FE57" i="158"/>
  <c r="FD57" i="158"/>
  <c r="FC57" i="158"/>
  <c r="FB57" i="158"/>
  <c r="FA57" i="158"/>
  <c r="EZ57" i="158"/>
  <c r="EY57" i="158"/>
  <c r="EX57" i="158"/>
  <c r="EW57" i="158"/>
  <c r="EV57" i="158"/>
  <c r="EU57" i="158"/>
  <c r="ET57" i="158"/>
  <c r="ES57" i="158"/>
  <c r="ER57" i="158"/>
  <c r="EQ57" i="158"/>
  <c r="EP57" i="158"/>
  <c r="EO57" i="158"/>
  <c r="EN57" i="158"/>
  <c r="EM57" i="158"/>
  <c r="EL57" i="158"/>
  <c r="EK57" i="158"/>
  <c r="EJ57" i="158"/>
  <c r="EI57" i="158"/>
  <c r="EH57" i="158"/>
  <c r="EG57" i="158"/>
  <c r="EF57" i="158"/>
  <c r="EE57" i="158"/>
  <c r="ED57" i="158"/>
  <c r="EC57" i="158"/>
  <c r="EB57" i="158"/>
  <c r="EA57" i="158"/>
  <c r="DZ57" i="158"/>
  <c r="DY57" i="158"/>
  <c r="DX57" i="158"/>
  <c r="DW57" i="158"/>
  <c r="DV57" i="158"/>
  <c r="DU57" i="158"/>
  <c r="DT57" i="158"/>
  <c r="DS57" i="158"/>
  <c r="DR57" i="158"/>
  <c r="DQ57" i="158"/>
  <c r="DP57" i="158"/>
  <c r="DO57" i="158"/>
  <c r="DN57" i="158"/>
  <c r="DM57" i="158"/>
  <c r="DL57" i="158"/>
  <c r="DK57" i="158"/>
  <c r="DJ57" i="158"/>
  <c r="DI57" i="158"/>
  <c r="DH57" i="158"/>
  <c r="DG57" i="158"/>
  <c r="DF57" i="158"/>
  <c r="DE57" i="158"/>
  <c r="DD57" i="158"/>
  <c r="DC57" i="158"/>
  <c r="DB57" i="158"/>
  <c r="DA57" i="158"/>
  <c r="CZ57" i="158"/>
  <c r="CY57" i="158"/>
  <c r="CX57" i="158"/>
  <c r="CW57" i="158"/>
  <c r="CV57" i="158"/>
  <c r="CU57" i="158"/>
  <c r="CT57" i="158"/>
  <c r="CS57" i="158"/>
  <c r="CR57" i="158"/>
  <c r="CQ57" i="158"/>
  <c r="CP57" i="158"/>
  <c r="CO57" i="158"/>
  <c r="CN57" i="158"/>
  <c r="CM57" i="158"/>
  <c r="CL57" i="158"/>
  <c r="CK57" i="158"/>
  <c r="CJ57" i="158"/>
  <c r="CI57" i="158"/>
  <c r="CH57" i="158"/>
  <c r="CG57" i="158"/>
  <c r="CF57" i="158"/>
  <c r="CE57" i="158"/>
  <c r="CD57" i="158"/>
  <c r="CC57" i="158"/>
  <c r="CB57" i="158"/>
  <c r="CA57" i="158"/>
  <c r="BZ57" i="158"/>
  <c r="BY57" i="158"/>
  <c r="BX57" i="158"/>
  <c r="BW57" i="158"/>
  <c r="BV57" i="158"/>
  <c r="BU57" i="158"/>
  <c r="BT57" i="158"/>
  <c r="BS57" i="158"/>
  <c r="BR57" i="158"/>
  <c r="BQ57" i="158"/>
  <c r="BP57" i="158"/>
  <c r="BO57" i="158"/>
  <c r="BN57" i="158"/>
  <c r="BM57" i="158"/>
  <c r="BL57" i="158"/>
  <c r="BK57" i="158"/>
  <c r="BJ57" i="158"/>
  <c r="BI57" i="158"/>
  <c r="BH57" i="158"/>
  <c r="BG57" i="158"/>
  <c r="BF57" i="158"/>
  <c r="BE57" i="158"/>
  <c r="BD57" i="158"/>
  <c r="BC57" i="158"/>
  <c r="BB57" i="158"/>
  <c r="BA57" i="158"/>
  <c r="AZ57" i="158"/>
  <c r="AY57" i="158"/>
  <c r="AX57" i="158"/>
  <c r="AW57" i="158"/>
  <c r="AV57" i="158"/>
  <c r="AU57" i="158"/>
  <c r="AT57" i="158"/>
  <c r="AS57" i="158"/>
  <c r="AR57" i="158"/>
  <c r="AQ57" i="158"/>
  <c r="AP57" i="158"/>
  <c r="AO57" i="158"/>
  <c r="AN57" i="158"/>
  <c r="AM57" i="158"/>
  <c r="AL57" i="158"/>
  <c r="AK57" i="158"/>
  <c r="AJ57" i="158"/>
  <c r="AI57" i="158"/>
  <c r="AH57" i="158"/>
  <c r="AG57" i="158"/>
  <c r="AF57" i="158"/>
  <c r="AE57" i="158"/>
  <c r="AD57" i="158"/>
  <c r="AC57" i="158"/>
  <c r="AB57" i="158"/>
  <c r="AA57" i="158"/>
  <c r="Z57" i="158"/>
  <c r="Y57" i="158"/>
  <c r="X57" i="158"/>
  <c r="W57" i="158"/>
  <c r="V57" i="158"/>
  <c r="U57" i="158"/>
  <c r="T57" i="158"/>
  <c r="S57" i="158"/>
  <c r="R57" i="158"/>
  <c r="Q57" i="158"/>
  <c r="P57" i="158"/>
  <c r="O57" i="158"/>
  <c r="N57" i="158"/>
  <c r="M57" i="158"/>
  <c r="L57" i="158"/>
  <c r="K57" i="158"/>
  <c r="J57" i="158"/>
  <c r="I57" i="158"/>
  <c r="H57" i="158"/>
  <c r="G57" i="158"/>
  <c r="IY56" i="158"/>
  <c r="IX56" i="158"/>
  <c r="IW56" i="158"/>
  <c r="IV56" i="158"/>
  <c r="IU56" i="158"/>
  <c r="FT56" i="158"/>
  <c r="FS56" i="158"/>
  <c r="FR56" i="158"/>
  <c r="FQ56" i="158"/>
  <c r="FP56" i="158"/>
  <c r="FO56" i="158"/>
  <c r="FN56" i="158"/>
  <c r="FM56" i="158"/>
  <c r="FL56" i="158"/>
  <c r="FK56" i="158"/>
  <c r="FJ56" i="158"/>
  <c r="FI56" i="158"/>
  <c r="FH56" i="158"/>
  <c r="FG56" i="158"/>
  <c r="FF56" i="158"/>
  <c r="FE56" i="158"/>
  <c r="FD56" i="158"/>
  <c r="FC56" i="158"/>
  <c r="FB56" i="158"/>
  <c r="FA56" i="158"/>
  <c r="EZ56" i="158"/>
  <c r="EY56" i="158"/>
  <c r="EX56" i="158"/>
  <c r="EW56" i="158"/>
  <c r="EV56" i="158"/>
  <c r="EU56" i="158"/>
  <c r="ET56" i="158"/>
  <c r="ES56" i="158"/>
  <c r="ER56" i="158"/>
  <c r="EQ56" i="158"/>
  <c r="EP56" i="158"/>
  <c r="EO56" i="158"/>
  <c r="EN56" i="158"/>
  <c r="EM56" i="158"/>
  <c r="EL56" i="158"/>
  <c r="EK56" i="158"/>
  <c r="EJ56" i="158"/>
  <c r="EI56" i="158"/>
  <c r="EH56" i="158"/>
  <c r="EG56" i="158"/>
  <c r="EF56" i="158"/>
  <c r="EE56" i="158"/>
  <c r="ED56" i="158"/>
  <c r="EC56" i="158"/>
  <c r="EB56" i="158"/>
  <c r="EA56" i="158"/>
  <c r="DZ56" i="158"/>
  <c r="DY56" i="158"/>
  <c r="DX56" i="158"/>
  <c r="DW56" i="158"/>
  <c r="DV56" i="158"/>
  <c r="DU56" i="158"/>
  <c r="DT56" i="158"/>
  <c r="DS56" i="158"/>
  <c r="DR56" i="158"/>
  <c r="DQ56" i="158"/>
  <c r="DP56" i="158"/>
  <c r="DO56" i="158"/>
  <c r="DN56" i="158"/>
  <c r="DM56" i="158"/>
  <c r="DL56" i="158"/>
  <c r="DK56" i="158"/>
  <c r="DJ56" i="158"/>
  <c r="DI56" i="158"/>
  <c r="DH56" i="158"/>
  <c r="DG56" i="158"/>
  <c r="DF56" i="158"/>
  <c r="DE56" i="158"/>
  <c r="DD56" i="158"/>
  <c r="DC56" i="158"/>
  <c r="DB56" i="158"/>
  <c r="DA56" i="158"/>
  <c r="CZ56" i="158"/>
  <c r="CY56" i="158"/>
  <c r="CX56" i="158"/>
  <c r="CW56" i="158"/>
  <c r="CV56" i="158"/>
  <c r="CU56" i="158"/>
  <c r="CT56" i="158"/>
  <c r="CS56" i="158"/>
  <c r="CR56" i="158"/>
  <c r="CQ56" i="158"/>
  <c r="CP56" i="158"/>
  <c r="CO56" i="158"/>
  <c r="CN56" i="158"/>
  <c r="CM56" i="158"/>
  <c r="CL56" i="158"/>
  <c r="CK56" i="158"/>
  <c r="CJ56" i="158"/>
  <c r="CI56" i="158"/>
  <c r="CH56" i="158"/>
  <c r="CG56" i="158"/>
  <c r="CF56" i="158"/>
  <c r="CE56" i="158"/>
  <c r="CD56" i="158"/>
  <c r="CC56" i="158"/>
  <c r="CB56" i="158"/>
  <c r="CA56" i="158"/>
  <c r="BZ56" i="158"/>
  <c r="BY56" i="158"/>
  <c r="BX56" i="158"/>
  <c r="BW56" i="158"/>
  <c r="BV56" i="158"/>
  <c r="BU56" i="158"/>
  <c r="BT56" i="158"/>
  <c r="BS56" i="158"/>
  <c r="BR56" i="158"/>
  <c r="BQ56" i="158"/>
  <c r="BP56" i="158"/>
  <c r="BO56" i="158"/>
  <c r="BN56" i="158"/>
  <c r="BM56" i="158"/>
  <c r="BL56" i="158"/>
  <c r="BK56" i="158"/>
  <c r="BJ56" i="158"/>
  <c r="BI56" i="158"/>
  <c r="BH56" i="158"/>
  <c r="BG56" i="158"/>
  <c r="BF56" i="158"/>
  <c r="BE56" i="158"/>
  <c r="BD56" i="158"/>
  <c r="BC56" i="158"/>
  <c r="BB56" i="158"/>
  <c r="BA56" i="158"/>
  <c r="AZ56" i="158"/>
  <c r="AY56" i="158"/>
  <c r="AX56" i="158"/>
  <c r="AW56" i="158"/>
  <c r="AV56" i="158"/>
  <c r="AU56" i="158"/>
  <c r="AT56" i="158"/>
  <c r="AS56" i="158"/>
  <c r="AR56" i="158"/>
  <c r="AQ56" i="158"/>
  <c r="AP56" i="158"/>
  <c r="AO56" i="158"/>
  <c r="AN56" i="158"/>
  <c r="AM56" i="158"/>
  <c r="AL56" i="158"/>
  <c r="AK56" i="158"/>
  <c r="AJ56" i="158"/>
  <c r="AI56" i="158"/>
  <c r="AH56" i="158"/>
  <c r="AG56" i="158"/>
  <c r="AF56" i="158"/>
  <c r="AE56" i="158"/>
  <c r="AD56" i="158"/>
  <c r="AC56" i="158"/>
  <c r="AB56" i="158"/>
  <c r="AA56" i="158"/>
  <c r="Z56" i="158"/>
  <c r="Y56" i="158"/>
  <c r="X56" i="158"/>
  <c r="W56" i="158"/>
  <c r="V56" i="158"/>
  <c r="U56" i="158"/>
  <c r="T56" i="158"/>
  <c r="S56" i="158"/>
  <c r="R56" i="158"/>
  <c r="Q56" i="158"/>
  <c r="P56" i="158"/>
  <c r="O56" i="158"/>
  <c r="N56" i="158"/>
  <c r="M56" i="158"/>
  <c r="L56" i="158"/>
  <c r="K56" i="158"/>
  <c r="J56" i="158"/>
  <c r="I56" i="158"/>
  <c r="H56" i="158"/>
  <c r="G56" i="158"/>
  <c r="IY55" i="158"/>
  <c r="IX55" i="158"/>
  <c r="IW55" i="158"/>
  <c r="IV55" i="158"/>
  <c r="IU55" i="158"/>
  <c r="FT55" i="158"/>
  <c r="FS55" i="158"/>
  <c r="FR55" i="158"/>
  <c r="FQ55" i="158"/>
  <c r="FP55" i="158"/>
  <c r="FO55" i="158"/>
  <c r="FN55" i="158"/>
  <c r="FM55" i="158"/>
  <c r="FL55" i="158"/>
  <c r="FK55" i="158"/>
  <c r="FJ55" i="158"/>
  <c r="FI55" i="158"/>
  <c r="FH55" i="158"/>
  <c r="FG55" i="158"/>
  <c r="FF55" i="158"/>
  <c r="FE55" i="158"/>
  <c r="FD55" i="158"/>
  <c r="FC55" i="158"/>
  <c r="FB55" i="158"/>
  <c r="FA55" i="158"/>
  <c r="EZ55" i="158"/>
  <c r="EY55" i="158"/>
  <c r="EX55" i="158"/>
  <c r="EW55" i="158"/>
  <c r="EV55" i="158"/>
  <c r="EU55" i="158"/>
  <c r="ET55" i="158"/>
  <c r="ES55" i="158"/>
  <c r="ER55" i="158"/>
  <c r="EQ55" i="158"/>
  <c r="EP55" i="158"/>
  <c r="EO55" i="158"/>
  <c r="EN55" i="158"/>
  <c r="EM55" i="158"/>
  <c r="EL55" i="158"/>
  <c r="EK55" i="158"/>
  <c r="EJ55" i="158"/>
  <c r="EI55" i="158"/>
  <c r="EH55" i="158"/>
  <c r="EG55" i="158"/>
  <c r="EF55" i="158"/>
  <c r="EE55" i="158"/>
  <c r="ED55" i="158"/>
  <c r="EC55" i="158"/>
  <c r="EB55" i="158"/>
  <c r="EA55" i="158"/>
  <c r="DZ55" i="158"/>
  <c r="DY55" i="158"/>
  <c r="DX55" i="158"/>
  <c r="DW55" i="158"/>
  <c r="DV55" i="158"/>
  <c r="DU55" i="158"/>
  <c r="DT55" i="158"/>
  <c r="DS55" i="158"/>
  <c r="DR55" i="158"/>
  <c r="DQ55" i="158"/>
  <c r="DP55" i="158"/>
  <c r="DO55" i="158"/>
  <c r="DN55" i="158"/>
  <c r="DM55" i="158"/>
  <c r="DL55" i="158"/>
  <c r="DK55" i="158"/>
  <c r="DJ55" i="158"/>
  <c r="DI55" i="158"/>
  <c r="DH55" i="158"/>
  <c r="DG55" i="158"/>
  <c r="DF55" i="158"/>
  <c r="DE55" i="158"/>
  <c r="DD55" i="158"/>
  <c r="DC55" i="158"/>
  <c r="DB55" i="158"/>
  <c r="DA55" i="158"/>
  <c r="CZ55" i="158"/>
  <c r="CY55" i="158"/>
  <c r="CX55" i="158"/>
  <c r="CW55" i="158"/>
  <c r="CV55" i="158"/>
  <c r="CU55" i="158"/>
  <c r="CT55" i="158"/>
  <c r="CS55" i="158"/>
  <c r="CR55" i="158"/>
  <c r="CQ55" i="158"/>
  <c r="CP55" i="158"/>
  <c r="CO55" i="158"/>
  <c r="CN55" i="158"/>
  <c r="CM55" i="158"/>
  <c r="CL55" i="158"/>
  <c r="CK55" i="158"/>
  <c r="CJ55" i="158"/>
  <c r="CI55" i="158"/>
  <c r="CH55" i="158"/>
  <c r="CG55" i="158"/>
  <c r="CF55" i="158"/>
  <c r="CE55" i="158"/>
  <c r="CD55" i="158"/>
  <c r="CC55" i="158"/>
  <c r="CB55" i="158"/>
  <c r="CA55" i="158"/>
  <c r="BZ55" i="158"/>
  <c r="BY55" i="158"/>
  <c r="BX55" i="158"/>
  <c r="BW55" i="158"/>
  <c r="BV55" i="158"/>
  <c r="BU55" i="158"/>
  <c r="BT55" i="158"/>
  <c r="BS55" i="158"/>
  <c r="BR55" i="158"/>
  <c r="BQ55" i="158"/>
  <c r="BP55" i="158"/>
  <c r="BO55" i="158"/>
  <c r="BN55" i="158"/>
  <c r="BM55" i="158"/>
  <c r="BL55" i="158"/>
  <c r="BK55" i="158"/>
  <c r="BJ55" i="158"/>
  <c r="BI55" i="158"/>
  <c r="BH55" i="158"/>
  <c r="BG55" i="158"/>
  <c r="BF55" i="158"/>
  <c r="BE55" i="158"/>
  <c r="BD55" i="158"/>
  <c r="BC55" i="158"/>
  <c r="BB55" i="158"/>
  <c r="BA55" i="158"/>
  <c r="AZ55" i="158"/>
  <c r="AY55" i="158"/>
  <c r="AX55" i="158"/>
  <c r="AW55" i="158"/>
  <c r="AV55" i="158"/>
  <c r="AU55" i="158"/>
  <c r="AT55" i="158"/>
  <c r="AS55" i="158"/>
  <c r="AR55" i="158"/>
  <c r="AQ55" i="158"/>
  <c r="AP55" i="158"/>
  <c r="AO55" i="158"/>
  <c r="AN55" i="158"/>
  <c r="AM55" i="158"/>
  <c r="AL55" i="158"/>
  <c r="AK55" i="158"/>
  <c r="AJ55" i="158"/>
  <c r="AI55" i="158"/>
  <c r="AH55" i="158"/>
  <c r="AG55" i="158"/>
  <c r="AF55" i="158"/>
  <c r="AE55" i="158"/>
  <c r="AD55" i="158"/>
  <c r="AC55" i="158"/>
  <c r="AB55" i="158"/>
  <c r="AA55" i="158"/>
  <c r="Z55" i="158"/>
  <c r="Y55" i="158"/>
  <c r="X55" i="158"/>
  <c r="W55" i="158"/>
  <c r="V55" i="158"/>
  <c r="U55" i="158"/>
  <c r="T55" i="158"/>
  <c r="S55" i="158"/>
  <c r="R55" i="158"/>
  <c r="Q55" i="158"/>
  <c r="P55" i="158"/>
  <c r="O55" i="158"/>
  <c r="N55" i="158"/>
  <c r="M55" i="158"/>
  <c r="L55" i="158"/>
  <c r="K55" i="158"/>
  <c r="J55" i="158"/>
  <c r="I55" i="158"/>
  <c r="H55" i="158"/>
  <c r="G55" i="158"/>
  <c r="IY54" i="158"/>
  <c r="IX54" i="158"/>
  <c r="IW54" i="158"/>
  <c r="IV54" i="158"/>
  <c r="IU54" i="158"/>
  <c r="FT54" i="158"/>
  <c r="FS54" i="158"/>
  <c r="FR54" i="158"/>
  <c r="FQ54" i="158"/>
  <c r="FP54" i="158"/>
  <c r="FO54" i="158"/>
  <c r="FN54" i="158"/>
  <c r="FM54" i="158"/>
  <c r="FL54" i="158"/>
  <c r="FK54" i="158"/>
  <c r="FJ54" i="158"/>
  <c r="FI54" i="158"/>
  <c r="FH54" i="158"/>
  <c r="FG54" i="158"/>
  <c r="FF54" i="158"/>
  <c r="FE54" i="158"/>
  <c r="FD54" i="158"/>
  <c r="FC54" i="158"/>
  <c r="FB54" i="158"/>
  <c r="FA54" i="158"/>
  <c r="EZ54" i="158"/>
  <c r="EY54" i="158"/>
  <c r="EX54" i="158"/>
  <c r="EW54" i="158"/>
  <c r="EV54" i="158"/>
  <c r="EU54" i="158"/>
  <c r="ET54" i="158"/>
  <c r="ES54" i="158"/>
  <c r="ER54" i="158"/>
  <c r="EQ54" i="158"/>
  <c r="EP54" i="158"/>
  <c r="EO54" i="158"/>
  <c r="EN54" i="158"/>
  <c r="EM54" i="158"/>
  <c r="EL54" i="158"/>
  <c r="EK54" i="158"/>
  <c r="EJ54" i="158"/>
  <c r="EI54" i="158"/>
  <c r="EH54" i="158"/>
  <c r="EG54" i="158"/>
  <c r="EF54" i="158"/>
  <c r="EE54" i="158"/>
  <c r="ED54" i="158"/>
  <c r="EC54" i="158"/>
  <c r="EB54" i="158"/>
  <c r="EA54" i="158"/>
  <c r="DZ54" i="158"/>
  <c r="DY54" i="158"/>
  <c r="DX54" i="158"/>
  <c r="DW54" i="158"/>
  <c r="DV54" i="158"/>
  <c r="DU54" i="158"/>
  <c r="DT54" i="158"/>
  <c r="DS54" i="158"/>
  <c r="DR54" i="158"/>
  <c r="DQ54" i="158"/>
  <c r="DP54" i="158"/>
  <c r="DO54" i="158"/>
  <c r="DN54" i="158"/>
  <c r="DM54" i="158"/>
  <c r="DL54" i="158"/>
  <c r="DK54" i="158"/>
  <c r="DJ54" i="158"/>
  <c r="DI54" i="158"/>
  <c r="DH54" i="158"/>
  <c r="DG54" i="158"/>
  <c r="DF54" i="158"/>
  <c r="DE54" i="158"/>
  <c r="DD54" i="158"/>
  <c r="DC54" i="158"/>
  <c r="DB54" i="158"/>
  <c r="DA54" i="158"/>
  <c r="CZ54" i="158"/>
  <c r="CY54" i="158"/>
  <c r="CX54" i="158"/>
  <c r="CW54" i="158"/>
  <c r="CV54" i="158"/>
  <c r="CU54" i="158"/>
  <c r="CT54" i="158"/>
  <c r="CS54" i="158"/>
  <c r="CR54" i="158"/>
  <c r="CQ54" i="158"/>
  <c r="CP54" i="158"/>
  <c r="CO54" i="158"/>
  <c r="CN54" i="158"/>
  <c r="CM54" i="158"/>
  <c r="CL54" i="158"/>
  <c r="CK54" i="158"/>
  <c r="CJ54" i="158"/>
  <c r="CI54" i="158"/>
  <c r="CH54" i="158"/>
  <c r="CG54" i="158"/>
  <c r="CF54" i="158"/>
  <c r="CE54" i="158"/>
  <c r="CD54" i="158"/>
  <c r="CC54" i="158"/>
  <c r="CB54" i="158"/>
  <c r="CA54" i="158"/>
  <c r="BZ54" i="158"/>
  <c r="BY54" i="158"/>
  <c r="BX54" i="158"/>
  <c r="BW54" i="158"/>
  <c r="BV54" i="158"/>
  <c r="BU54" i="158"/>
  <c r="BT54" i="158"/>
  <c r="BS54" i="158"/>
  <c r="BR54" i="158"/>
  <c r="BQ54" i="158"/>
  <c r="BP54" i="158"/>
  <c r="BO54" i="158"/>
  <c r="BN54" i="158"/>
  <c r="BM54" i="158"/>
  <c r="BL54" i="158"/>
  <c r="BK54" i="158"/>
  <c r="BJ54" i="158"/>
  <c r="BI54" i="158"/>
  <c r="BH54" i="158"/>
  <c r="BG54" i="158"/>
  <c r="BF54" i="158"/>
  <c r="BE54" i="158"/>
  <c r="BD54" i="158"/>
  <c r="BC54" i="158"/>
  <c r="BB54" i="158"/>
  <c r="BA54" i="158"/>
  <c r="AZ54" i="158"/>
  <c r="AY54" i="158"/>
  <c r="AX54" i="158"/>
  <c r="AW54" i="158"/>
  <c r="AV54" i="158"/>
  <c r="AU54" i="158"/>
  <c r="AT54" i="158"/>
  <c r="AS54" i="158"/>
  <c r="AR54" i="158"/>
  <c r="AQ54" i="158"/>
  <c r="AP54" i="158"/>
  <c r="AO54" i="158"/>
  <c r="AN54" i="158"/>
  <c r="AM54" i="158"/>
  <c r="AL54" i="158"/>
  <c r="AK54" i="158"/>
  <c r="AJ54" i="158"/>
  <c r="AI54" i="158"/>
  <c r="AH54" i="158"/>
  <c r="AG54" i="158"/>
  <c r="AF54" i="158"/>
  <c r="AE54" i="158"/>
  <c r="AD54" i="158"/>
  <c r="AC54" i="158"/>
  <c r="AB54" i="158"/>
  <c r="AA54" i="158"/>
  <c r="Z54" i="158"/>
  <c r="Y54" i="158"/>
  <c r="X54" i="158"/>
  <c r="W54" i="158"/>
  <c r="V54" i="158"/>
  <c r="U54" i="158"/>
  <c r="T54" i="158"/>
  <c r="S54" i="158"/>
  <c r="R54" i="158"/>
  <c r="Q54" i="158"/>
  <c r="P54" i="158"/>
  <c r="O54" i="158"/>
  <c r="N54" i="158"/>
  <c r="M54" i="158"/>
  <c r="L54" i="158"/>
  <c r="K54" i="158"/>
  <c r="J54" i="158"/>
  <c r="I54" i="158"/>
  <c r="H54" i="158"/>
  <c r="G54" i="158"/>
  <c r="IY53" i="158"/>
  <c r="IX53" i="158"/>
  <c r="IW53" i="158"/>
  <c r="IV53" i="158"/>
  <c r="IU53" i="158"/>
  <c r="FT53" i="158"/>
  <c r="FS53" i="158"/>
  <c r="FR53" i="158"/>
  <c r="FQ53" i="158"/>
  <c r="FP53" i="158"/>
  <c r="FO53" i="158"/>
  <c r="FN53" i="158"/>
  <c r="FM53" i="158"/>
  <c r="FL53" i="158"/>
  <c r="FK53" i="158"/>
  <c r="FJ53" i="158"/>
  <c r="FI53" i="158"/>
  <c r="FH53" i="158"/>
  <c r="FG53" i="158"/>
  <c r="FF53" i="158"/>
  <c r="FE53" i="158"/>
  <c r="FD53" i="158"/>
  <c r="FC53" i="158"/>
  <c r="FB53" i="158"/>
  <c r="FA53" i="158"/>
  <c r="EZ53" i="158"/>
  <c r="EY53" i="158"/>
  <c r="EX53" i="158"/>
  <c r="EW53" i="158"/>
  <c r="EV53" i="158"/>
  <c r="EU53" i="158"/>
  <c r="ET53" i="158"/>
  <c r="ES53" i="158"/>
  <c r="ER53" i="158"/>
  <c r="EQ53" i="158"/>
  <c r="EP53" i="158"/>
  <c r="EO53" i="158"/>
  <c r="EN53" i="158"/>
  <c r="EM53" i="158"/>
  <c r="EL53" i="158"/>
  <c r="EK53" i="158"/>
  <c r="EJ53" i="158"/>
  <c r="EI53" i="158"/>
  <c r="EH53" i="158"/>
  <c r="EG53" i="158"/>
  <c r="EF53" i="158"/>
  <c r="EE53" i="158"/>
  <c r="ED53" i="158"/>
  <c r="EC53" i="158"/>
  <c r="EB53" i="158"/>
  <c r="EA53" i="158"/>
  <c r="DZ53" i="158"/>
  <c r="DY53" i="158"/>
  <c r="DX53" i="158"/>
  <c r="DW53" i="158"/>
  <c r="DV53" i="158"/>
  <c r="DU53" i="158"/>
  <c r="DT53" i="158"/>
  <c r="DS53" i="158"/>
  <c r="DR53" i="158"/>
  <c r="DQ53" i="158"/>
  <c r="DP53" i="158"/>
  <c r="DO53" i="158"/>
  <c r="DN53" i="158"/>
  <c r="DM53" i="158"/>
  <c r="DL53" i="158"/>
  <c r="DK53" i="158"/>
  <c r="DJ53" i="158"/>
  <c r="DI53" i="158"/>
  <c r="DH53" i="158"/>
  <c r="DG53" i="158"/>
  <c r="DF53" i="158"/>
  <c r="DE53" i="158"/>
  <c r="DD53" i="158"/>
  <c r="DC53" i="158"/>
  <c r="DB53" i="158"/>
  <c r="DA53" i="158"/>
  <c r="CZ53" i="158"/>
  <c r="CY53" i="158"/>
  <c r="CX53" i="158"/>
  <c r="CW53" i="158"/>
  <c r="CV53" i="158"/>
  <c r="CU53" i="158"/>
  <c r="CT53" i="158"/>
  <c r="CS53" i="158"/>
  <c r="CR53" i="158"/>
  <c r="CQ53" i="158"/>
  <c r="CP53" i="158"/>
  <c r="CO53" i="158"/>
  <c r="CN53" i="158"/>
  <c r="CM53" i="158"/>
  <c r="CL53" i="158"/>
  <c r="CK53" i="158"/>
  <c r="CJ53" i="158"/>
  <c r="CI53" i="158"/>
  <c r="CH53" i="158"/>
  <c r="CG53" i="158"/>
  <c r="CF53" i="158"/>
  <c r="CE53" i="158"/>
  <c r="CD53" i="158"/>
  <c r="CC53" i="158"/>
  <c r="CB53" i="158"/>
  <c r="CA53" i="158"/>
  <c r="BZ53" i="158"/>
  <c r="BY53" i="158"/>
  <c r="BX53" i="158"/>
  <c r="BW53" i="158"/>
  <c r="BV53" i="158"/>
  <c r="BU53" i="158"/>
  <c r="BT53" i="158"/>
  <c r="BS53" i="158"/>
  <c r="BR53" i="158"/>
  <c r="BQ53" i="158"/>
  <c r="BP53" i="158"/>
  <c r="BO53" i="158"/>
  <c r="BN53" i="158"/>
  <c r="BM53" i="158"/>
  <c r="BL53" i="158"/>
  <c r="BK53" i="158"/>
  <c r="BJ53" i="158"/>
  <c r="BI53" i="158"/>
  <c r="BH53" i="158"/>
  <c r="BG53" i="158"/>
  <c r="BF53" i="158"/>
  <c r="BE53" i="158"/>
  <c r="BD53" i="158"/>
  <c r="BC53" i="158"/>
  <c r="BB53" i="158"/>
  <c r="BA53" i="158"/>
  <c r="AZ53" i="158"/>
  <c r="AY53" i="158"/>
  <c r="AX53" i="158"/>
  <c r="AW53" i="158"/>
  <c r="AV53" i="158"/>
  <c r="AU53" i="158"/>
  <c r="AT53" i="158"/>
  <c r="AS53" i="158"/>
  <c r="AR53" i="158"/>
  <c r="AQ53" i="158"/>
  <c r="AP53" i="158"/>
  <c r="AO53" i="158"/>
  <c r="AN53" i="158"/>
  <c r="AM53" i="158"/>
  <c r="AL53" i="158"/>
  <c r="AK53" i="158"/>
  <c r="AJ53" i="158"/>
  <c r="AI53" i="158"/>
  <c r="AH53" i="158"/>
  <c r="AG53" i="158"/>
  <c r="AF53" i="158"/>
  <c r="AE53" i="158"/>
  <c r="AD53" i="158"/>
  <c r="AC53" i="158"/>
  <c r="AB53" i="158"/>
  <c r="AA53" i="158"/>
  <c r="Z53" i="158"/>
  <c r="Y53" i="158"/>
  <c r="X53" i="158"/>
  <c r="W53" i="158"/>
  <c r="V53" i="158"/>
  <c r="U53" i="158"/>
  <c r="T53" i="158"/>
  <c r="S53" i="158"/>
  <c r="R53" i="158"/>
  <c r="Q53" i="158"/>
  <c r="P53" i="158"/>
  <c r="O53" i="158"/>
  <c r="N53" i="158"/>
  <c r="M53" i="158"/>
  <c r="L53" i="158"/>
  <c r="K53" i="158"/>
  <c r="J53" i="158"/>
  <c r="I53" i="158"/>
  <c r="H53" i="158"/>
  <c r="G53" i="158"/>
  <c r="IY52" i="158"/>
  <c r="IX52" i="158"/>
  <c r="IW52" i="158"/>
  <c r="IV52" i="158"/>
  <c r="IU52" i="158"/>
  <c r="FT52" i="158"/>
  <c r="FS52" i="158"/>
  <c r="FR52" i="158"/>
  <c r="FQ52" i="158"/>
  <c r="FP52" i="158"/>
  <c r="FO52" i="158"/>
  <c r="FN52" i="158"/>
  <c r="FM52" i="158"/>
  <c r="FL52" i="158"/>
  <c r="FK52" i="158"/>
  <c r="FJ52" i="158"/>
  <c r="FI52" i="158"/>
  <c r="FH52" i="158"/>
  <c r="FG52" i="158"/>
  <c r="FF52" i="158"/>
  <c r="FE52" i="158"/>
  <c r="FD52" i="158"/>
  <c r="FC52" i="158"/>
  <c r="FB52" i="158"/>
  <c r="FA52" i="158"/>
  <c r="EZ52" i="158"/>
  <c r="EY52" i="158"/>
  <c r="EX52" i="158"/>
  <c r="EW52" i="158"/>
  <c r="EV52" i="158"/>
  <c r="EU52" i="158"/>
  <c r="ET52" i="158"/>
  <c r="ES52" i="158"/>
  <c r="ER52" i="158"/>
  <c r="EQ52" i="158"/>
  <c r="EP52" i="158"/>
  <c r="EO52" i="158"/>
  <c r="EN52" i="158"/>
  <c r="EM52" i="158"/>
  <c r="EL52" i="158"/>
  <c r="EK52" i="158"/>
  <c r="EJ52" i="158"/>
  <c r="EI52" i="158"/>
  <c r="EH52" i="158"/>
  <c r="EG52" i="158"/>
  <c r="EF52" i="158"/>
  <c r="EE52" i="158"/>
  <c r="ED52" i="158"/>
  <c r="EC52" i="158"/>
  <c r="EB52" i="158"/>
  <c r="EA52" i="158"/>
  <c r="DZ52" i="158"/>
  <c r="DY52" i="158"/>
  <c r="DX52" i="158"/>
  <c r="DW52" i="158"/>
  <c r="DV52" i="158"/>
  <c r="DU52" i="158"/>
  <c r="DT52" i="158"/>
  <c r="DS52" i="158"/>
  <c r="DR52" i="158"/>
  <c r="DQ52" i="158"/>
  <c r="DP52" i="158"/>
  <c r="DO52" i="158"/>
  <c r="DN52" i="158"/>
  <c r="DM52" i="158"/>
  <c r="DL52" i="158"/>
  <c r="DK52" i="158"/>
  <c r="DJ52" i="158"/>
  <c r="DI52" i="158"/>
  <c r="DH52" i="158"/>
  <c r="DG52" i="158"/>
  <c r="DF52" i="158"/>
  <c r="DE52" i="158"/>
  <c r="DD52" i="158"/>
  <c r="DC52" i="158"/>
  <c r="DB52" i="158"/>
  <c r="DA52" i="158"/>
  <c r="CZ52" i="158"/>
  <c r="CY52" i="158"/>
  <c r="CX52" i="158"/>
  <c r="CW52" i="158"/>
  <c r="CV52" i="158"/>
  <c r="CU52" i="158"/>
  <c r="CT52" i="158"/>
  <c r="CS52" i="158"/>
  <c r="CR52" i="158"/>
  <c r="CQ52" i="158"/>
  <c r="CP52" i="158"/>
  <c r="CO52" i="158"/>
  <c r="CN52" i="158"/>
  <c r="CM52" i="158"/>
  <c r="CL52" i="158"/>
  <c r="CK52" i="158"/>
  <c r="CJ52" i="158"/>
  <c r="CI52" i="158"/>
  <c r="CH52" i="158"/>
  <c r="CG52" i="158"/>
  <c r="CF52" i="158"/>
  <c r="CE52" i="158"/>
  <c r="CD52" i="158"/>
  <c r="CC52" i="158"/>
  <c r="CB52" i="158"/>
  <c r="CA52" i="158"/>
  <c r="BZ52" i="158"/>
  <c r="BY52" i="158"/>
  <c r="BX52" i="158"/>
  <c r="BW52" i="158"/>
  <c r="BV52" i="158"/>
  <c r="BU52" i="158"/>
  <c r="BT52" i="158"/>
  <c r="BS52" i="158"/>
  <c r="BR52" i="158"/>
  <c r="BQ52" i="158"/>
  <c r="BP52" i="158"/>
  <c r="BO52" i="158"/>
  <c r="BN52" i="158"/>
  <c r="BM52" i="158"/>
  <c r="BL52" i="158"/>
  <c r="BK52" i="158"/>
  <c r="BJ52" i="158"/>
  <c r="BI52" i="158"/>
  <c r="BH52" i="158"/>
  <c r="BG52" i="158"/>
  <c r="BF52" i="158"/>
  <c r="BE52" i="158"/>
  <c r="BD52" i="158"/>
  <c r="BC52" i="158"/>
  <c r="BB52" i="158"/>
  <c r="BA52" i="158"/>
  <c r="AZ52" i="158"/>
  <c r="AY52" i="158"/>
  <c r="AX52" i="158"/>
  <c r="AW52" i="158"/>
  <c r="AV52" i="158"/>
  <c r="AU52" i="158"/>
  <c r="AT52" i="158"/>
  <c r="AS52" i="158"/>
  <c r="AR52" i="158"/>
  <c r="AQ52" i="158"/>
  <c r="AP52" i="158"/>
  <c r="AO52" i="158"/>
  <c r="AN52" i="158"/>
  <c r="AM52" i="158"/>
  <c r="AL52" i="158"/>
  <c r="AK52" i="158"/>
  <c r="AJ52" i="158"/>
  <c r="AI52" i="158"/>
  <c r="AH52" i="158"/>
  <c r="AG52" i="158"/>
  <c r="AF52" i="158"/>
  <c r="AE52" i="158"/>
  <c r="AD52" i="158"/>
  <c r="AC52" i="158"/>
  <c r="AB52" i="158"/>
  <c r="AA52" i="158"/>
  <c r="Z52" i="158"/>
  <c r="Y52" i="158"/>
  <c r="X52" i="158"/>
  <c r="W52" i="158"/>
  <c r="V52" i="158"/>
  <c r="U52" i="158"/>
  <c r="T52" i="158"/>
  <c r="S52" i="158"/>
  <c r="R52" i="158"/>
  <c r="Q52" i="158"/>
  <c r="P52" i="158"/>
  <c r="O52" i="158"/>
  <c r="N52" i="158"/>
  <c r="M52" i="158"/>
  <c r="L52" i="158"/>
  <c r="K52" i="158"/>
  <c r="J52" i="158"/>
  <c r="I52" i="158"/>
  <c r="H52" i="158"/>
  <c r="G52" i="158"/>
  <c r="IY10" i="158"/>
  <c r="IX10" i="158"/>
  <c r="IW10" i="158"/>
  <c r="IV10" i="158"/>
  <c r="IU10" i="158"/>
  <c r="FT10" i="158"/>
  <c r="FS10" i="158"/>
  <c r="FR10" i="158"/>
  <c r="FQ10" i="158"/>
  <c r="FP10" i="158"/>
  <c r="FO10" i="158"/>
  <c r="FN10" i="158"/>
  <c r="FM10" i="158"/>
  <c r="FL10" i="158"/>
  <c r="FK10" i="158"/>
  <c r="FJ10" i="158"/>
  <c r="FI10" i="158"/>
  <c r="FH10" i="158"/>
  <c r="FG10" i="158"/>
  <c r="FF10" i="158"/>
  <c r="FE10" i="158"/>
  <c r="FD10" i="158"/>
  <c r="FC10" i="158"/>
  <c r="FB10" i="158"/>
  <c r="FA10" i="158"/>
  <c r="EZ10" i="158"/>
  <c r="EY10" i="158"/>
  <c r="EX10" i="158"/>
  <c r="EW10" i="158"/>
  <c r="EV10" i="158"/>
  <c r="EU10" i="158"/>
  <c r="ET10" i="158"/>
  <c r="ES10" i="158"/>
  <c r="ER10" i="158"/>
  <c r="EQ10" i="158"/>
  <c r="EP10" i="158"/>
  <c r="EO10" i="158"/>
  <c r="EN10" i="158"/>
  <c r="EM10" i="158"/>
  <c r="EL10" i="158"/>
  <c r="EK10" i="158"/>
  <c r="EJ10" i="158"/>
  <c r="EI10" i="158"/>
  <c r="EH10" i="158"/>
  <c r="EG10" i="158"/>
  <c r="EF10" i="158"/>
  <c r="EE10" i="158"/>
  <c r="ED10" i="158"/>
  <c r="EC10" i="158"/>
  <c r="EB10" i="158"/>
  <c r="EA10" i="158"/>
  <c r="DZ10" i="158"/>
  <c r="DY10" i="158"/>
  <c r="DX10" i="158"/>
  <c r="DW10" i="158"/>
  <c r="DV10" i="158"/>
  <c r="DU10" i="158"/>
  <c r="DT10" i="158"/>
  <c r="DS10" i="158"/>
  <c r="DR10" i="158"/>
  <c r="DQ10" i="158"/>
  <c r="DP10" i="158"/>
  <c r="DO10" i="158"/>
  <c r="DN10" i="158"/>
  <c r="DM10" i="158"/>
  <c r="DL10" i="158"/>
  <c r="DK10" i="158"/>
  <c r="DJ10" i="158"/>
  <c r="DI10" i="158"/>
  <c r="DH10" i="158"/>
  <c r="DG10" i="158"/>
  <c r="DF10" i="158"/>
  <c r="DE10" i="158"/>
  <c r="DD10" i="158"/>
  <c r="DC10" i="158"/>
  <c r="DB10" i="158"/>
  <c r="DA10" i="158"/>
  <c r="CZ10" i="158"/>
  <c r="CY10" i="158"/>
  <c r="CX10" i="158"/>
  <c r="CW10" i="158"/>
  <c r="CV10" i="158"/>
  <c r="CU10" i="158"/>
  <c r="CT10" i="158"/>
  <c r="CS10" i="158"/>
  <c r="CR10" i="158"/>
  <c r="CQ10" i="158"/>
  <c r="CP10" i="158"/>
  <c r="CO10" i="158"/>
  <c r="CN10" i="158"/>
  <c r="CM10" i="158"/>
  <c r="CL10" i="158"/>
  <c r="CK10" i="158"/>
  <c r="CJ10" i="158"/>
  <c r="CI10" i="158"/>
  <c r="CH10" i="158"/>
  <c r="CG10" i="158"/>
  <c r="CF10" i="158"/>
  <c r="CE10" i="158"/>
  <c r="CD10" i="158"/>
  <c r="CC10" i="158"/>
  <c r="CB10" i="158"/>
  <c r="CA10" i="158"/>
  <c r="BZ10" i="158"/>
  <c r="BY10" i="158"/>
  <c r="BX10" i="158"/>
  <c r="BW10" i="158"/>
  <c r="BV10" i="158"/>
  <c r="BU10" i="158"/>
  <c r="BT10" i="158"/>
  <c r="BS10" i="158"/>
  <c r="BR10" i="158"/>
  <c r="BQ10" i="158"/>
  <c r="BP10" i="158"/>
  <c r="BO10" i="158"/>
  <c r="BN10" i="158"/>
  <c r="BM10" i="158"/>
  <c r="BL10" i="158"/>
  <c r="BK10" i="158"/>
  <c r="BJ10" i="158"/>
  <c r="BI10" i="158"/>
  <c r="BH10" i="158"/>
  <c r="BG10" i="158"/>
  <c r="BF10" i="158"/>
  <c r="BE10" i="158"/>
  <c r="BD10" i="158"/>
  <c r="BC10" i="158"/>
  <c r="BB10" i="158"/>
  <c r="BA10" i="158"/>
  <c r="AZ10" i="158"/>
  <c r="AY10" i="158"/>
  <c r="AX10" i="158"/>
  <c r="AW10" i="158"/>
  <c r="AV10" i="158"/>
  <c r="AU10" i="158"/>
  <c r="AT10" i="158"/>
  <c r="AS10" i="158"/>
  <c r="AR10" i="158"/>
  <c r="AQ10" i="158"/>
  <c r="AP10" i="158"/>
  <c r="AO10" i="158"/>
  <c r="AN10" i="158"/>
  <c r="AM10" i="158"/>
  <c r="AL10" i="158"/>
  <c r="AK10" i="158"/>
  <c r="AJ10" i="158"/>
  <c r="AI10" i="158"/>
  <c r="AH10" i="158"/>
  <c r="AG10" i="158"/>
  <c r="AF10" i="158"/>
  <c r="AE10" i="158"/>
  <c r="AD10" i="158"/>
  <c r="AC10" i="158"/>
  <c r="AB10" i="158"/>
  <c r="AA10" i="158"/>
  <c r="Z10" i="158"/>
  <c r="Y10" i="158"/>
  <c r="X10" i="158"/>
  <c r="W10" i="158"/>
  <c r="V10" i="158"/>
  <c r="U10" i="158"/>
  <c r="T10" i="158"/>
  <c r="S10" i="158"/>
  <c r="R10" i="158"/>
  <c r="Q10" i="158"/>
  <c r="P10" i="158"/>
  <c r="O10" i="158"/>
  <c r="N10" i="158"/>
  <c r="M10" i="158"/>
  <c r="L10" i="158"/>
  <c r="K10" i="158"/>
  <c r="J10" i="158"/>
  <c r="I10" i="158"/>
  <c r="H10" i="158"/>
  <c r="G10" i="158"/>
  <c r="IY9" i="158"/>
  <c r="IX9" i="158"/>
  <c r="IW9" i="158"/>
  <c r="IV9" i="158"/>
  <c r="IU9" i="158"/>
  <c r="FT9" i="158"/>
  <c r="FS9" i="158"/>
  <c r="FR9" i="158"/>
  <c r="FQ9" i="158"/>
  <c r="FP9" i="158"/>
  <c r="FO9" i="158"/>
  <c r="FN9" i="158"/>
  <c r="FM9" i="158"/>
  <c r="FL9" i="158"/>
  <c r="FK9" i="158"/>
  <c r="FJ9" i="158"/>
  <c r="FI9" i="158"/>
  <c r="FH9" i="158"/>
  <c r="FG9" i="158"/>
  <c r="FF9" i="158"/>
  <c r="FE9" i="158"/>
  <c r="FD9" i="158"/>
  <c r="FC9" i="158"/>
  <c r="FB9" i="158"/>
  <c r="FA9" i="158"/>
  <c r="EZ9" i="158"/>
  <c r="EY9" i="158"/>
  <c r="EX9" i="158"/>
  <c r="EW9" i="158"/>
  <c r="EV9" i="158"/>
  <c r="EU9" i="158"/>
  <c r="ET9" i="158"/>
  <c r="ES9" i="158"/>
  <c r="ER9" i="158"/>
  <c r="EQ9" i="158"/>
  <c r="EP9" i="158"/>
  <c r="EO9" i="158"/>
  <c r="EN9" i="158"/>
  <c r="EM9" i="158"/>
  <c r="EL9" i="158"/>
  <c r="EK9" i="158"/>
  <c r="EJ9" i="158"/>
  <c r="EI9" i="158"/>
  <c r="EH9" i="158"/>
  <c r="EG9" i="158"/>
  <c r="EF9" i="158"/>
  <c r="EE9" i="158"/>
  <c r="ED9" i="158"/>
  <c r="EC9" i="158"/>
  <c r="EB9" i="158"/>
  <c r="EA9" i="158"/>
  <c r="DZ9" i="158"/>
  <c r="DY9" i="158"/>
  <c r="DX9" i="158"/>
  <c r="DW9" i="158"/>
  <c r="DV9" i="158"/>
  <c r="DU9" i="158"/>
  <c r="DT9" i="158"/>
  <c r="DS9" i="158"/>
  <c r="DR9" i="158"/>
  <c r="DQ9" i="158"/>
  <c r="DP9" i="158"/>
  <c r="DO9" i="158"/>
  <c r="DN9" i="158"/>
  <c r="DM9" i="158"/>
  <c r="DL9" i="158"/>
  <c r="DK9" i="158"/>
  <c r="DJ9" i="158"/>
  <c r="DI9" i="158"/>
  <c r="DH9" i="158"/>
  <c r="DG9" i="158"/>
  <c r="DF9" i="158"/>
  <c r="DE9" i="158"/>
  <c r="DD9" i="158"/>
  <c r="DC9" i="158"/>
  <c r="DB9" i="158"/>
  <c r="DA9" i="158"/>
  <c r="CZ9" i="158"/>
  <c r="CY9" i="158"/>
  <c r="CX9" i="158"/>
  <c r="CW9" i="158"/>
  <c r="CV9" i="158"/>
  <c r="CU9" i="158"/>
  <c r="CT9" i="158"/>
  <c r="CS9" i="158"/>
  <c r="CR9" i="158"/>
  <c r="CQ9" i="158"/>
  <c r="CP9" i="158"/>
  <c r="CO9" i="158"/>
  <c r="CN9" i="158"/>
  <c r="CM9" i="158"/>
  <c r="CL9" i="158"/>
  <c r="CK9" i="158"/>
  <c r="CJ9" i="158"/>
  <c r="CI9" i="158"/>
  <c r="CH9" i="158"/>
  <c r="CG9" i="158"/>
  <c r="CF9" i="158"/>
  <c r="CE9" i="158"/>
  <c r="CD9" i="158"/>
  <c r="CC9" i="158"/>
  <c r="CB9" i="158"/>
  <c r="CA9" i="158"/>
  <c r="BZ9" i="158"/>
  <c r="BY9" i="158"/>
  <c r="BX9" i="158"/>
  <c r="BW9" i="158"/>
  <c r="BV9" i="158"/>
  <c r="BU9" i="158"/>
  <c r="BT9" i="158"/>
  <c r="BS9" i="158"/>
  <c r="BR9" i="158"/>
  <c r="BQ9" i="158"/>
  <c r="BP9" i="158"/>
  <c r="BO9" i="158"/>
  <c r="BN9" i="158"/>
  <c r="BM9" i="158"/>
  <c r="BL9" i="158"/>
  <c r="BK9" i="158"/>
  <c r="BJ9" i="158"/>
  <c r="BI9" i="158"/>
  <c r="BH9" i="158"/>
  <c r="BG9" i="158"/>
  <c r="BF9" i="158"/>
  <c r="BE9" i="158"/>
  <c r="BD9" i="158"/>
  <c r="BC9" i="158"/>
  <c r="BB9" i="158"/>
  <c r="BA9" i="158"/>
  <c r="AZ9" i="158"/>
  <c r="AY9" i="158"/>
  <c r="AX9" i="158"/>
  <c r="AW9" i="158"/>
  <c r="AV9" i="158"/>
  <c r="AU9" i="158"/>
  <c r="AT9" i="158"/>
  <c r="AS9" i="158"/>
  <c r="AR9" i="158"/>
  <c r="AQ9" i="158"/>
  <c r="AP9" i="158"/>
  <c r="AO9" i="158"/>
  <c r="AN9" i="158"/>
  <c r="AM9" i="158"/>
  <c r="AL9" i="158"/>
  <c r="AK9" i="158"/>
  <c r="AJ9" i="158"/>
  <c r="AI9" i="158"/>
  <c r="AH9" i="158"/>
  <c r="AG9" i="158"/>
  <c r="AF9" i="158"/>
  <c r="AE9" i="158"/>
  <c r="AD9" i="158"/>
  <c r="AC9" i="158"/>
  <c r="AB9" i="158"/>
  <c r="AA9" i="158"/>
  <c r="Z9" i="158"/>
  <c r="Y9" i="158"/>
  <c r="X9" i="158"/>
  <c r="W9" i="158"/>
  <c r="V9" i="158"/>
  <c r="U9" i="158"/>
  <c r="T9" i="158"/>
  <c r="S9" i="158"/>
  <c r="R9" i="158"/>
  <c r="Q9" i="158"/>
  <c r="P9" i="158"/>
  <c r="O9" i="158"/>
  <c r="N9" i="158"/>
  <c r="M9" i="158"/>
  <c r="L9" i="158"/>
  <c r="K9" i="158"/>
  <c r="J9" i="158"/>
  <c r="I9" i="158"/>
  <c r="H9" i="158"/>
  <c r="G9" i="158"/>
  <c r="IY49" i="158"/>
  <c r="IX49" i="158"/>
  <c r="IW49" i="158"/>
  <c r="IV49" i="158"/>
  <c r="IU49" i="158"/>
  <c r="FT49" i="158"/>
  <c r="FS49" i="158"/>
  <c r="FR49" i="158"/>
  <c r="FQ49" i="158"/>
  <c r="FP49" i="158"/>
  <c r="FO49" i="158"/>
  <c r="FN49" i="158"/>
  <c r="FM49" i="158"/>
  <c r="FL49" i="158"/>
  <c r="FK49" i="158"/>
  <c r="FJ49" i="158"/>
  <c r="FI49" i="158"/>
  <c r="FH49" i="158"/>
  <c r="FG49" i="158"/>
  <c r="FF49" i="158"/>
  <c r="FE49" i="158"/>
  <c r="FD49" i="158"/>
  <c r="FC49" i="158"/>
  <c r="FB49" i="158"/>
  <c r="FA49" i="158"/>
  <c r="EZ49" i="158"/>
  <c r="EY49" i="158"/>
  <c r="EX49" i="158"/>
  <c r="EW49" i="158"/>
  <c r="EV49" i="158"/>
  <c r="EU49" i="158"/>
  <c r="ET49" i="158"/>
  <c r="ES49" i="158"/>
  <c r="ER49" i="158"/>
  <c r="EQ49" i="158"/>
  <c r="EP49" i="158"/>
  <c r="EO49" i="158"/>
  <c r="EN49" i="158"/>
  <c r="EM49" i="158"/>
  <c r="EL49" i="158"/>
  <c r="EK49" i="158"/>
  <c r="EJ49" i="158"/>
  <c r="EI49" i="158"/>
  <c r="EH49" i="158"/>
  <c r="EG49" i="158"/>
  <c r="EF49" i="158"/>
  <c r="EE49" i="158"/>
  <c r="ED49" i="158"/>
  <c r="EC49" i="158"/>
  <c r="EB49" i="158"/>
  <c r="EA49" i="158"/>
  <c r="DZ49" i="158"/>
  <c r="DY49" i="158"/>
  <c r="DX49" i="158"/>
  <c r="DW49" i="158"/>
  <c r="DV49" i="158"/>
  <c r="DU49" i="158"/>
  <c r="DT49" i="158"/>
  <c r="DS49" i="158"/>
  <c r="DR49" i="158"/>
  <c r="DQ49" i="158"/>
  <c r="DP49" i="158"/>
  <c r="DO49" i="158"/>
  <c r="DN49" i="158"/>
  <c r="DM49" i="158"/>
  <c r="DL49" i="158"/>
  <c r="DK49" i="158"/>
  <c r="DJ49" i="158"/>
  <c r="DI49" i="158"/>
  <c r="DH49" i="158"/>
  <c r="DG49" i="158"/>
  <c r="DF49" i="158"/>
  <c r="DE49" i="158"/>
  <c r="DD49" i="158"/>
  <c r="DC49" i="158"/>
  <c r="DB49" i="158"/>
  <c r="DA49" i="158"/>
  <c r="CZ49" i="158"/>
  <c r="CY49" i="158"/>
  <c r="CX49" i="158"/>
  <c r="CW49" i="158"/>
  <c r="CV49" i="158"/>
  <c r="CU49" i="158"/>
  <c r="CT49" i="158"/>
  <c r="CS49" i="158"/>
  <c r="CR49" i="158"/>
  <c r="CQ49" i="158"/>
  <c r="CP49" i="158"/>
  <c r="CO49" i="158"/>
  <c r="CN49" i="158"/>
  <c r="CM49" i="158"/>
  <c r="CL49" i="158"/>
  <c r="CK49" i="158"/>
  <c r="CJ49" i="158"/>
  <c r="CI49" i="158"/>
  <c r="CH49" i="158"/>
  <c r="CG49" i="158"/>
  <c r="CF49" i="158"/>
  <c r="CE49" i="158"/>
  <c r="CD49" i="158"/>
  <c r="CC49" i="158"/>
  <c r="CB49" i="158"/>
  <c r="CA49" i="158"/>
  <c r="BZ49" i="158"/>
  <c r="BY49" i="158"/>
  <c r="BX49" i="158"/>
  <c r="BW49" i="158"/>
  <c r="BV49" i="158"/>
  <c r="BU49" i="158"/>
  <c r="BT49" i="158"/>
  <c r="BS49" i="158"/>
  <c r="BR49" i="158"/>
  <c r="BQ49" i="158"/>
  <c r="BP49" i="158"/>
  <c r="BO49" i="158"/>
  <c r="BN49" i="158"/>
  <c r="BM49" i="158"/>
  <c r="BL49" i="158"/>
  <c r="BK49" i="158"/>
  <c r="BJ49" i="158"/>
  <c r="BI49" i="158"/>
  <c r="BH49" i="158"/>
  <c r="BG49" i="158"/>
  <c r="BF49" i="158"/>
  <c r="BE49" i="158"/>
  <c r="BD49" i="158"/>
  <c r="BC49" i="158"/>
  <c r="BB49" i="158"/>
  <c r="BA49" i="158"/>
  <c r="AZ49" i="158"/>
  <c r="AY49" i="158"/>
  <c r="AX49" i="158"/>
  <c r="AW49" i="158"/>
  <c r="AV49" i="158"/>
  <c r="AU49" i="158"/>
  <c r="AT49" i="158"/>
  <c r="AS49" i="158"/>
  <c r="AR49" i="158"/>
  <c r="AQ49" i="158"/>
  <c r="AP49" i="158"/>
  <c r="AO49" i="158"/>
  <c r="AN49" i="158"/>
  <c r="AM49" i="158"/>
  <c r="AL49" i="158"/>
  <c r="AK49" i="158"/>
  <c r="AJ49" i="158"/>
  <c r="AI49" i="158"/>
  <c r="AH49" i="158"/>
  <c r="AG49" i="158"/>
  <c r="AF49" i="158"/>
  <c r="AE49" i="158"/>
  <c r="AD49" i="158"/>
  <c r="AC49" i="158"/>
  <c r="AB49" i="158"/>
  <c r="AA49" i="158"/>
  <c r="Z49" i="158"/>
  <c r="Y49" i="158"/>
  <c r="X49" i="158"/>
  <c r="W49" i="158"/>
  <c r="V49" i="158"/>
  <c r="U49" i="158"/>
  <c r="T49" i="158"/>
  <c r="S49" i="158"/>
  <c r="R49" i="158"/>
  <c r="Q49" i="158"/>
  <c r="P49" i="158"/>
  <c r="O49" i="158"/>
  <c r="N49" i="158"/>
  <c r="M49" i="158"/>
  <c r="L49" i="158"/>
  <c r="K49" i="158"/>
  <c r="J49" i="158"/>
  <c r="I49" i="158"/>
  <c r="H49" i="158"/>
  <c r="G49" i="158"/>
  <c r="IY48" i="158"/>
  <c r="IX48" i="158"/>
  <c r="IW48" i="158"/>
  <c r="IV48" i="158"/>
  <c r="IU48" i="158"/>
  <c r="FT48" i="158"/>
  <c r="FS48" i="158"/>
  <c r="FR48" i="158"/>
  <c r="FQ48" i="158"/>
  <c r="FP48" i="158"/>
  <c r="FO48" i="158"/>
  <c r="FN48" i="158"/>
  <c r="FM48" i="158"/>
  <c r="FL48" i="158"/>
  <c r="FK48" i="158"/>
  <c r="FJ48" i="158"/>
  <c r="FI48" i="158"/>
  <c r="FH48" i="158"/>
  <c r="FG48" i="158"/>
  <c r="FF48" i="158"/>
  <c r="FE48" i="158"/>
  <c r="FD48" i="158"/>
  <c r="FC48" i="158"/>
  <c r="FB48" i="158"/>
  <c r="FA48" i="158"/>
  <c r="EZ48" i="158"/>
  <c r="EY48" i="158"/>
  <c r="EX48" i="158"/>
  <c r="EW48" i="158"/>
  <c r="EV48" i="158"/>
  <c r="EU48" i="158"/>
  <c r="ET48" i="158"/>
  <c r="ES48" i="158"/>
  <c r="ER48" i="158"/>
  <c r="EQ48" i="158"/>
  <c r="EP48" i="158"/>
  <c r="EO48" i="158"/>
  <c r="EN48" i="158"/>
  <c r="EM48" i="158"/>
  <c r="EL48" i="158"/>
  <c r="EK48" i="158"/>
  <c r="EJ48" i="158"/>
  <c r="EI48" i="158"/>
  <c r="EH48" i="158"/>
  <c r="EG48" i="158"/>
  <c r="EF48" i="158"/>
  <c r="EE48" i="158"/>
  <c r="ED48" i="158"/>
  <c r="EC48" i="158"/>
  <c r="EB48" i="158"/>
  <c r="EA48" i="158"/>
  <c r="DZ48" i="158"/>
  <c r="DY48" i="158"/>
  <c r="DX48" i="158"/>
  <c r="DW48" i="158"/>
  <c r="DV48" i="158"/>
  <c r="DU48" i="158"/>
  <c r="DT48" i="158"/>
  <c r="DS48" i="158"/>
  <c r="DR48" i="158"/>
  <c r="DQ48" i="158"/>
  <c r="DP48" i="158"/>
  <c r="DO48" i="158"/>
  <c r="DN48" i="158"/>
  <c r="DM48" i="158"/>
  <c r="DL48" i="158"/>
  <c r="DK48" i="158"/>
  <c r="DJ48" i="158"/>
  <c r="DI48" i="158"/>
  <c r="DH48" i="158"/>
  <c r="DG48" i="158"/>
  <c r="DF48" i="158"/>
  <c r="DE48" i="158"/>
  <c r="DD48" i="158"/>
  <c r="DC48" i="158"/>
  <c r="DB48" i="158"/>
  <c r="DA48" i="158"/>
  <c r="CZ48" i="158"/>
  <c r="CY48" i="158"/>
  <c r="CX48" i="158"/>
  <c r="CW48" i="158"/>
  <c r="CV48" i="158"/>
  <c r="CU48" i="158"/>
  <c r="CT48" i="158"/>
  <c r="CS48" i="158"/>
  <c r="CR48" i="158"/>
  <c r="CQ48" i="158"/>
  <c r="CP48" i="158"/>
  <c r="CO48" i="158"/>
  <c r="CN48" i="158"/>
  <c r="CM48" i="158"/>
  <c r="CL48" i="158"/>
  <c r="CK48" i="158"/>
  <c r="CJ48" i="158"/>
  <c r="CI48" i="158"/>
  <c r="CH48" i="158"/>
  <c r="CG48" i="158"/>
  <c r="CF48" i="158"/>
  <c r="CE48" i="158"/>
  <c r="CD48" i="158"/>
  <c r="CC48" i="158"/>
  <c r="CB48" i="158"/>
  <c r="CA48" i="158"/>
  <c r="BZ48" i="158"/>
  <c r="BY48" i="158"/>
  <c r="BX48" i="158"/>
  <c r="BW48" i="158"/>
  <c r="BV48" i="158"/>
  <c r="BU48" i="158"/>
  <c r="BT48" i="158"/>
  <c r="BS48" i="158"/>
  <c r="BR48" i="158"/>
  <c r="BQ48" i="158"/>
  <c r="BP48" i="158"/>
  <c r="BO48" i="158"/>
  <c r="BN48" i="158"/>
  <c r="BM48" i="158"/>
  <c r="BL48" i="158"/>
  <c r="BK48" i="158"/>
  <c r="BJ48" i="158"/>
  <c r="BI48" i="158"/>
  <c r="BH48" i="158"/>
  <c r="BG48" i="158"/>
  <c r="BF48" i="158"/>
  <c r="BE48" i="158"/>
  <c r="BD48" i="158"/>
  <c r="BC48" i="158"/>
  <c r="BB48" i="158"/>
  <c r="BA48" i="158"/>
  <c r="AZ48" i="158"/>
  <c r="AY48" i="158"/>
  <c r="AX48" i="158"/>
  <c r="AW48" i="158"/>
  <c r="AV48" i="158"/>
  <c r="AU48" i="158"/>
  <c r="AT48" i="158"/>
  <c r="AS48" i="158"/>
  <c r="AR48" i="158"/>
  <c r="AQ48" i="158"/>
  <c r="AP48" i="158"/>
  <c r="AO48" i="158"/>
  <c r="AN48" i="158"/>
  <c r="AM48" i="158"/>
  <c r="AL48" i="158"/>
  <c r="AK48" i="158"/>
  <c r="AJ48" i="158"/>
  <c r="AI48" i="158"/>
  <c r="AH48" i="158"/>
  <c r="AG48" i="158"/>
  <c r="AF48" i="158"/>
  <c r="AE48" i="158"/>
  <c r="AD48" i="158"/>
  <c r="AC48" i="158"/>
  <c r="AB48" i="158"/>
  <c r="AA48" i="158"/>
  <c r="Z48" i="158"/>
  <c r="Y48" i="158"/>
  <c r="X48" i="158"/>
  <c r="W48" i="158"/>
  <c r="V48" i="158"/>
  <c r="U48" i="158"/>
  <c r="T48" i="158"/>
  <c r="S48" i="158"/>
  <c r="R48" i="158"/>
  <c r="Q48" i="158"/>
  <c r="P48" i="158"/>
  <c r="O48" i="158"/>
  <c r="N48" i="158"/>
  <c r="M48" i="158"/>
  <c r="L48" i="158"/>
  <c r="K48" i="158"/>
  <c r="J48" i="158"/>
  <c r="I48" i="158"/>
  <c r="H48" i="158"/>
  <c r="G48" i="158"/>
  <c r="IY8" i="158"/>
  <c r="IX8" i="158"/>
  <c r="IW8" i="158"/>
  <c r="IV8" i="158"/>
  <c r="IU8" i="158"/>
  <c r="FT8" i="158"/>
  <c r="FS8" i="158"/>
  <c r="FR8" i="158"/>
  <c r="FQ8" i="158"/>
  <c r="FP8" i="158"/>
  <c r="FO8" i="158"/>
  <c r="FN8" i="158"/>
  <c r="FM8" i="158"/>
  <c r="FL8" i="158"/>
  <c r="FK8" i="158"/>
  <c r="FJ8" i="158"/>
  <c r="FI8" i="158"/>
  <c r="FH8" i="158"/>
  <c r="FG8" i="158"/>
  <c r="FF8" i="158"/>
  <c r="FE8" i="158"/>
  <c r="FD8" i="158"/>
  <c r="FC8" i="158"/>
  <c r="FB8" i="158"/>
  <c r="FA8" i="158"/>
  <c r="EZ8" i="158"/>
  <c r="EY8" i="158"/>
  <c r="EX8" i="158"/>
  <c r="EW8" i="158"/>
  <c r="EV8" i="158"/>
  <c r="EU8" i="158"/>
  <c r="ET8" i="158"/>
  <c r="ES8" i="158"/>
  <c r="ER8" i="158"/>
  <c r="EQ8" i="158"/>
  <c r="EP8" i="158"/>
  <c r="EO8" i="158"/>
  <c r="EN8" i="158"/>
  <c r="EM8" i="158"/>
  <c r="EL8" i="158"/>
  <c r="EK8" i="158"/>
  <c r="EJ8" i="158"/>
  <c r="EI8" i="158"/>
  <c r="EH8" i="158"/>
  <c r="EG8" i="158"/>
  <c r="EF8" i="158"/>
  <c r="EE8" i="158"/>
  <c r="ED8" i="158"/>
  <c r="EC8" i="158"/>
  <c r="EB8" i="158"/>
  <c r="EA8" i="158"/>
  <c r="DZ8" i="158"/>
  <c r="DY8" i="158"/>
  <c r="DX8" i="158"/>
  <c r="DW8" i="158"/>
  <c r="DV8" i="158"/>
  <c r="DU8" i="158"/>
  <c r="DT8" i="158"/>
  <c r="DS8" i="158"/>
  <c r="DR8" i="158"/>
  <c r="DQ8" i="158"/>
  <c r="DP8" i="158"/>
  <c r="DO8" i="158"/>
  <c r="DN8" i="158"/>
  <c r="DM8" i="158"/>
  <c r="DL8" i="158"/>
  <c r="DK8" i="158"/>
  <c r="DJ8" i="158"/>
  <c r="DI8" i="158"/>
  <c r="DH8" i="158"/>
  <c r="DG8" i="158"/>
  <c r="DF8" i="158"/>
  <c r="DE8" i="158"/>
  <c r="DD8" i="158"/>
  <c r="DC8" i="158"/>
  <c r="DB8" i="158"/>
  <c r="DA8" i="158"/>
  <c r="CZ8" i="158"/>
  <c r="CY8" i="158"/>
  <c r="CX8" i="158"/>
  <c r="CW8" i="158"/>
  <c r="CV8" i="158"/>
  <c r="CU8" i="158"/>
  <c r="CT8" i="158"/>
  <c r="CS8" i="158"/>
  <c r="CR8" i="158"/>
  <c r="CQ8" i="158"/>
  <c r="CP8" i="158"/>
  <c r="CO8" i="158"/>
  <c r="CN8" i="158"/>
  <c r="CM8" i="158"/>
  <c r="CL8" i="158"/>
  <c r="CK8" i="158"/>
  <c r="CJ8" i="158"/>
  <c r="CI8" i="158"/>
  <c r="CH8" i="158"/>
  <c r="CG8" i="158"/>
  <c r="CF8" i="158"/>
  <c r="CE8" i="158"/>
  <c r="CD8" i="158"/>
  <c r="CC8" i="158"/>
  <c r="CB8" i="158"/>
  <c r="CA8" i="158"/>
  <c r="BZ8" i="158"/>
  <c r="BY8" i="158"/>
  <c r="BX8" i="158"/>
  <c r="BW8" i="158"/>
  <c r="BV8" i="158"/>
  <c r="BU8" i="158"/>
  <c r="BT8" i="158"/>
  <c r="BS8" i="158"/>
  <c r="BR8" i="158"/>
  <c r="BQ8" i="158"/>
  <c r="BP8" i="158"/>
  <c r="BO8" i="158"/>
  <c r="BN8" i="158"/>
  <c r="BM8" i="158"/>
  <c r="BL8" i="158"/>
  <c r="BK8" i="158"/>
  <c r="BJ8" i="158"/>
  <c r="BI8" i="158"/>
  <c r="BH8" i="158"/>
  <c r="BG8" i="158"/>
  <c r="BF8" i="158"/>
  <c r="BE8" i="158"/>
  <c r="BD8" i="158"/>
  <c r="BC8" i="158"/>
  <c r="BB8" i="158"/>
  <c r="BA8" i="158"/>
  <c r="AZ8" i="158"/>
  <c r="AY8" i="158"/>
  <c r="AX8" i="158"/>
  <c r="AW8" i="158"/>
  <c r="AV8" i="158"/>
  <c r="AU8" i="158"/>
  <c r="AT8" i="158"/>
  <c r="AS8" i="158"/>
  <c r="AR8" i="158"/>
  <c r="AQ8" i="158"/>
  <c r="AP8" i="158"/>
  <c r="AO8" i="158"/>
  <c r="AN8" i="158"/>
  <c r="AM8" i="158"/>
  <c r="AL8" i="158"/>
  <c r="AK8" i="158"/>
  <c r="AJ8" i="158"/>
  <c r="AI8" i="158"/>
  <c r="AH8" i="158"/>
  <c r="AG8" i="158"/>
  <c r="AF8" i="158"/>
  <c r="AE8" i="158"/>
  <c r="AD8" i="158"/>
  <c r="AC8" i="158"/>
  <c r="AB8" i="158"/>
  <c r="AA8" i="158"/>
  <c r="Z8" i="158"/>
  <c r="Y8" i="158"/>
  <c r="X8" i="158"/>
  <c r="W8" i="158"/>
  <c r="V8" i="158"/>
  <c r="U8" i="158"/>
  <c r="T8" i="158"/>
  <c r="S8" i="158"/>
  <c r="R8" i="158"/>
  <c r="Q8" i="158"/>
  <c r="P8" i="158"/>
  <c r="O8" i="158"/>
  <c r="N8" i="158"/>
  <c r="M8" i="158"/>
  <c r="L8" i="158"/>
  <c r="K8" i="158"/>
  <c r="J8" i="158"/>
  <c r="I8" i="158"/>
  <c r="H8" i="158"/>
  <c r="G8" i="158"/>
  <c r="IY11" i="158"/>
  <c r="IX11" i="158"/>
  <c r="IW11" i="158"/>
  <c r="IV11" i="158"/>
  <c r="IU11" i="158"/>
  <c r="FT11" i="158"/>
  <c r="FS11" i="158"/>
  <c r="FR11" i="158"/>
  <c r="FQ11" i="158"/>
  <c r="FP11" i="158"/>
  <c r="FO11" i="158"/>
  <c r="FN11" i="158"/>
  <c r="FM11" i="158"/>
  <c r="FL11" i="158"/>
  <c r="FK11" i="158"/>
  <c r="FJ11" i="158"/>
  <c r="FI11" i="158"/>
  <c r="FH11" i="158"/>
  <c r="FG11" i="158"/>
  <c r="FF11" i="158"/>
  <c r="FE11" i="158"/>
  <c r="FD11" i="158"/>
  <c r="FC11" i="158"/>
  <c r="FB11" i="158"/>
  <c r="FA11" i="158"/>
  <c r="EZ11" i="158"/>
  <c r="EY11" i="158"/>
  <c r="EX11" i="158"/>
  <c r="EW11" i="158"/>
  <c r="EV11" i="158"/>
  <c r="EU11" i="158"/>
  <c r="ET11" i="158"/>
  <c r="ES11" i="158"/>
  <c r="ER11" i="158"/>
  <c r="EQ11" i="158"/>
  <c r="EP11" i="158"/>
  <c r="EO11" i="158"/>
  <c r="EN11" i="158"/>
  <c r="EM11" i="158"/>
  <c r="EL11" i="158"/>
  <c r="EK11" i="158"/>
  <c r="EJ11" i="158"/>
  <c r="EI11" i="158"/>
  <c r="EH11" i="158"/>
  <c r="EG11" i="158"/>
  <c r="EF11" i="158"/>
  <c r="EE11" i="158"/>
  <c r="ED11" i="158"/>
  <c r="EC11" i="158"/>
  <c r="EB11" i="158"/>
  <c r="EA11" i="158"/>
  <c r="DZ11" i="158"/>
  <c r="DY11" i="158"/>
  <c r="DX11" i="158"/>
  <c r="DW11" i="158"/>
  <c r="DV11" i="158"/>
  <c r="DU11" i="158"/>
  <c r="DT11" i="158"/>
  <c r="DS11" i="158"/>
  <c r="DR11" i="158"/>
  <c r="DQ11" i="158"/>
  <c r="DP11" i="158"/>
  <c r="DO11" i="158"/>
  <c r="DN11" i="158"/>
  <c r="DM11" i="158"/>
  <c r="DL11" i="158"/>
  <c r="DK11" i="158"/>
  <c r="DJ11" i="158"/>
  <c r="DI11" i="158"/>
  <c r="DH11" i="158"/>
  <c r="DG11" i="158"/>
  <c r="DF11" i="158"/>
  <c r="DE11" i="158"/>
  <c r="DD11" i="158"/>
  <c r="DC11" i="158"/>
  <c r="DB11" i="158"/>
  <c r="DA11" i="158"/>
  <c r="CZ11" i="158"/>
  <c r="CY11" i="158"/>
  <c r="CX11" i="158"/>
  <c r="CW11" i="158"/>
  <c r="CV11" i="158"/>
  <c r="CU11" i="158"/>
  <c r="CT11" i="158"/>
  <c r="CS11" i="158"/>
  <c r="CR11" i="158"/>
  <c r="CQ11" i="158"/>
  <c r="CP11" i="158"/>
  <c r="CO11" i="158"/>
  <c r="CN11" i="158"/>
  <c r="CM11" i="158"/>
  <c r="CL11" i="158"/>
  <c r="CK11" i="158"/>
  <c r="CJ11" i="158"/>
  <c r="CI11" i="158"/>
  <c r="CH11" i="158"/>
  <c r="CG11" i="158"/>
  <c r="CF11" i="158"/>
  <c r="CE11" i="158"/>
  <c r="CD11" i="158"/>
  <c r="CC11" i="158"/>
  <c r="CB11" i="158"/>
  <c r="CA11" i="158"/>
  <c r="BZ11" i="158"/>
  <c r="BY11" i="158"/>
  <c r="BX11" i="158"/>
  <c r="BW11" i="158"/>
  <c r="BV11" i="158"/>
  <c r="BU11" i="158"/>
  <c r="BT11" i="158"/>
  <c r="BS11" i="158"/>
  <c r="BR11" i="158"/>
  <c r="BQ11" i="158"/>
  <c r="BP11" i="158"/>
  <c r="BO11" i="158"/>
  <c r="BN11" i="158"/>
  <c r="BM11" i="158"/>
  <c r="BL11" i="158"/>
  <c r="BK11" i="158"/>
  <c r="BJ11" i="158"/>
  <c r="BI11" i="158"/>
  <c r="BH11" i="158"/>
  <c r="BG11" i="158"/>
  <c r="BF11" i="158"/>
  <c r="BE11" i="158"/>
  <c r="BD11" i="158"/>
  <c r="BC11" i="158"/>
  <c r="BB11" i="158"/>
  <c r="BA11" i="158"/>
  <c r="AZ11" i="158"/>
  <c r="AY11" i="158"/>
  <c r="AX11" i="158"/>
  <c r="AW11" i="158"/>
  <c r="AV11" i="158"/>
  <c r="AU11" i="158"/>
  <c r="AT11" i="158"/>
  <c r="AS11" i="158"/>
  <c r="AR11" i="158"/>
  <c r="AQ11" i="158"/>
  <c r="AP11" i="158"/>
  <c r="AO11" i="158"/>
  <c r="AN11" i="158"/>
  <c r="AM11" i="158"/>
  <c r="AL11" i="158"/>
  <c r="AK11" i="158"/>
  <c r="AJ11" i="158"/>
  <c r="AI11" i="158"/>
  <c r="AH11" i="158"/>
  <c r="AG11" i="158"/>
  <c r="AF11" i="158"/>
  <c r="AE11" i="158"/>
  <c r="AD11" i="158"/>
  <c r="AC11" i="158"/>
  <c r="AB11" i="158"/>
  <c r="AA11" i="158"/>
  <c r="Z11" i="158"/>
  <c r="Y11" i="158"/>
  <c r="X11" i="158"/>
  <c r="W11" i="158"/>
  <c r="V11" i="158"/>
  <c r="U11" i="158"/>
  <c r="T11" i="158"/>
  <c r="S11" i="158"/>
  <c r="R11" i="158"/>
  <c r="Q11" i="158"/>
  <c r="P11" i="158"/>
  <c r="O11" i="158"/>
  <c r="N11" i="158"/>
  <c r="M11" i="158"/>
  <c r="L11" i="158"/>
  <c r="K11" i="158"/>
  <c r="J11" i="158"/>
  <c r="I11" i="158"/>
  <c r="H11" i="158"/>
  <c r="G11" i="158"/>
  <c r="IY7" i="158"/>
  <c r="IX7" i="158"/>
  <c r="IW7" i="158"/>
  <c r="IV7" i="158"/>
  <c r="IU7" i="158"/>
  <c r="FT7" i="158"/>
  <c r="FS7" i="158"/>
  <c r="FR7" i="158"/>
  <c r="FQ7" i="158"/>
  <c r="FP7" i="158"/>
  <c r="FO7" i="158"/>
  <c r="FN7" i="158"/>
  <c r="FM7" i="158"/>
  <c r="FL7" i="158"/>
  <c r="FK7" i="158"/>
  <c r="FJ7" i="158"/>
  <c r="FI7" i="158"/>
  <c r="FH7" i="158"/>
  <c r="FG7" i="158"/>
  <c r="FF7" i="158"/>
  <c r="FE7" i="158"/>
  <c r="FD7" i="158"/>
  <c r="FC7" i="158"/>
  <c r="FB7" i="158"/>
  <c r="FA7" i="158"/>
  <c r="EZ7" i="158"/>
  <c r="EY7" i="158"/>
  <c r="EX7" i="158"/>
  <c r="EW7" i="158"/>
  <c r="EV7" i="158"/>
  <c r="EU7" i="158"/>
  <c r="ET7" i="158"/>
  <c r="ES7" i="158"/>
  <c r="ER7" i="158"/>
  <c r="EQ7" i="158"/>
  <c r="EP7" i="158"/>
  <c r="EO7" i="158"/>
  <c r="EN7" i="158"/>
  <c r="EM7" i="158"/>
  <c r="EL7" i="158"/>
  <c r="EK7" i="158"/>
  <c r="EJ7" i="158"/>
  <c r="EI7" i="158"/>
  <c r="EH7" i="158"/>
  <c r="EG7" i="158"/>
  <c r="EF7" i="158"/>
  <c r="EE7" i="158"/>
  <c r="ED7" i="158"/>
  <c r="EC7" i="158"/>
  <c r="EB7" i="158"/>
  <c r="EA7" i="158"/>
  <c r="DZ7" i="158"/>
  <c r="DY7" i="158"/>
  <c r="DX7" i="158"/>
  <c r="DW7" i="158"/>
  <c r="DV7" i="158"/>
  <c r="DU7" i="158"/>
  <c r="DT7" i="158"/>
  <c r="DS7" i="158"/>
  <c r="DR7" i="158"/>
  <c r="DQ7" i="158"/>
  <c r="DP7" i="158"/>
  <c r="DO7" i="158"/>
  <c r="DN7" i="158"/>
  <c r="DM7" i="158"/>
  <c r="DL7" i="158"/>
  <c r="DK7" i="158"/>
  <c r="DJ7" i="158"/>
  <c r="DI7" i="158"/>
  <c r="DH7" i="158"/>
  <c r="DG7" i="158"/>
  <c r="DF7" i="158"/>
  <c r="DE7" i="158"/>
  <c r="DD7" i="158"/>
  <c r="DC7" i="158"/>
  <c r="DB7" i="158"/>
  <c r="DA7" i="158"/>
  <c r="CZ7" i="158"/>
  <c r="CY7" i="158"/>
  <c r="CX7" i="158"/>
  <c r="CW7" i="158"/>
  <c r="CV7" i="158"/>
  <c r="CU7" i="158"/>
  <c r="CT7" i="158"/>
  <c r="CS7" i="158"/>
  <c r="CR7" i="158"/>
  <c r="CQ7" i="158"/>
  <c r="CP7" i="158"/>
  <c r="CO7" i="158"/>
  <c r="CN7" i="158"/>
  <c r="CM7" i="158"/>
  <c r="CL7" i="158"/>
  <c r="CK7" i="158"/>
  <c r="CJ7" i="158"/>
  <c r="CI7" i="158"/>
  <c r="CH7" i="158"/>
  <c r="CG7" i="158"/>
  <c r="CF7" i="158"/>
  <c r="CE7" i="158"/>
  <c r="CD7" i="158"/>
  <c r="CC7" i="158"/>
  <c r="CB7" i="158"/>
  <c r="CA7" i="158"/>
  <c r="BZ7" i="158"/>
  <c r="BY7" i="158"/>
  <c r="BX7" i="158"/>
  <c r="BW7" i="158"/>
  <c r="BV7" i="158"/>
  <c r="BU7" i="158"/>
  <c r="BT7" i="158"/>
  <c r="BS7" i="158"/>
  <c r="BR7" i="158"/>
  <c r="BQ7" i="158"/>
  <c r="BP7" i="158"/>
  <c r="BO7" i="158"/>
  <c r="BN7" i="158"/>
  <c r="BM7" i="158"/>
  <c r="BL7" i="158"/>
  <c r="BK7" i="158"/>
  <c r="BJ7" i="158"/>
  <c r="BI7" i="158"/>
  <c r="BH7" i="158"/>
  <c r="BG7" i="158"/>
  <c r="BF7" i="158"/>
  <c r="BE7" i="158"/>
  <c r="BD7" i="158"/>
  <c r="BC7" i="158"/>
  <c r="BB7" i="158"/>
  <c r="BA7" i="158"/>
  <c r="AZ7" i="158"/>
  <c r="AY7" i="158"/>
  <c r="AX7" i="158"/>
  <c r="AW7" i="158"/>
  <c r="AV7" i="158"/>
  <c r="AU7" i="158"/>
  <c r="AT7" i="158"/>
  <c r="AS7" i="158"/>
  <c r="AR7" i="158"/>
  <c r="AQ7" i="158"/>
  <c r="AP7" i="158"/>
  <c r="AO7" i="158"/>
  <c r="AN7" i="158"/>
  <c r="AM7" i="158"/>
  <c r="AL7" i="158"/>
  <c r="AK7" i="158"/>
  <c r="AJ7" i="158"/>
  <c r="AI7" i="158"/>
  <c r="AH7" i="158"/>
  <c r="AG7" i="158"/>
  <c r="AF7" i="158"/>
  <c r="AE7" i="158"/>
  <c r="AD7" i="158"/>
  <c r="AC7" i="158"/>
  <c r="AB7" i="158"/>
  <c r="AA7" i="158"/>
  <c r="Z7" i="158"/>
  <c r="Y7" i="158"/>
  <c r="X7" i="158"/>
  <c r="W7" i="158"/>
  <c r="V7" i="158"/>
  <c r="U7" i="158"/>
  <c r="T7" i="158"/>
  <c r="S7" i="158"/>
  <c r="R7" i="158"/>
  <c r="Q7" i="158"/>
  <c r="P7" i="158"/>
  <c r="O7" i="158"/>
  <c r="N7" i="158"/>
  <c r="M7" i="158"/>
  <c r="L7" i="158"/>
  <c r="K7" i="158"/>
  <c r="J7" i="158"/>
  <c r="I7" i="158"/>
  <c r="H7" i="158"/>
  <c r="G7" i="158"/>
  <c r="IY47" i="158"/>
  <c r="IX47" i="158"/>
  <c r="IW47" i="158"/>
  <c r="IV47" i="158"/>
  <c r="IU47" i="158"/>
  <c r="FT47" i="158"/>
  <c r="FS47" i="158"/>
  <c r="FR47" i="158"/>
  <c r="FQ47" i="158"/>
  <c r="FP47" i="158"/>
  <c r="FO47" i="158"/>
  <c r="FN47" i="158"/>
  <c r="FM47" i="158"/>
  <c r="FL47" i="158"/>
  <c r="FK47" i="158"/>
  <c r="FJ47" i="158"/>
  <c r="FI47" i="158"/>
  <c r="FH47" i="158"/>
  <c r="FG47" i="158"/>
  <c r="FF47" i="158"/>
  <c r="FE47" i="158"/>
  <c r="FD47" i="158"/>
  <c r="FC47" i="158"/>
  <c r="FB47" i="158"/>
  <c r="FA47" i="158"/>
  <c r="EZ47" i="158"/>
  <c r="EY47" i="158"/>
  <c r="EX47" i="158"/>
  <c r="EW47" i="158"/>
  <c r="EV47" i="158"/>
  <c r="EU47" i="158"/>
  <c r="ET47" i="158"/>
  <c r="ES47" i="158"/>
  <c r="ER47" i="158"/>
  <c r="EQ47" i="158"/>
  <c r="EP47" i="158"/>
  <c r="EO47" i="158"/>
  <c r="EN47" i="158"/>
  <c r="EM47" i="158"/>
  <c r="EL47" i="158"/>
  <c r="EK47" i="158"/>
  <c r="EJ47" i="158"/>
  <c r="EI47" i="158"/>
  <c r="EH47" i="158"/>
  <c r="EG47" i="158"/>
  <c r="EF47" i="158"/>
  <c r="EE47" i="158"/>
  <c r="ED47" i="158"/>
  <c r="EC47" i="158"/>
  <c r="EB47" i="158"/>
  <c r="EA47" i="158"/>
  <c r="DZ47" i="158"/>
  <c r="DY47" i="158"/>
  <c r="DX47" i="158"/>
  <c r="DW47" i="158"/>
  <c r="DV47" i="158"/>
  <c r="DU47" i="158"/>
  <c r="DT47" i="158"/>
  <c r="DS47" i="158"/>
  <c r="DR47" i="158"/>
  <c r="DQ47" i="158"/>
  <c r="DP47" i="158"/>
  <c r="DO47" i="158"/>
  <c r="DN47" i="158"/>
  <c r="DM47" i="158"/>
  <c r="DL47" i="158"/>
  <c r="DK47" i="158"/>
  <c r="DJ47" i="158"/>
  <c r="DI47" i="158"/>
  <c r="DH47" i="158"/>
  <c r="DG47" i="158"/>
  <c r="DF47" i="158"/>
  <c r="DE47" i="158"/>
  <c r="DD47" i="158"/>
  <c r="DC47" i="158"/>
  <c r="DB47" i="158"/>
  <c r="DA47" i="158"/>
  <c r="CZ47" i="158"/>
  <c r="CY47" i="158"/>
  <c r="CX47" i="158"/>
  <c r="CW47" i="158"/>
  <c r="CV47" i="158"/>
  <c r="CU47" i="158"/>
  <c r="CT47" i="158"/>
  <c r="CS47" i="158"/>
  <c r="CR47" i="158"/>
  <c r="CQ47" i="158"/>
  <c r="CP47" i="158"/>
  <c r="CO47" i="158"/>
  <c r="CN47" i="158"/>
  <c r="CM47" i="158"/>
  <c r="CL47" i="158"/>
  <c r="CK47" i="158"/>
  <c r="CJ47" i="158"/>
  <c r="CI47" i="158"/>
  <c r="CH47" i="158"/>
  <c r="CG47" i="158"/>
  <c r="CF47" i="158"/>
  <c r="CE47" i="158"/>
  <c r="CD47" i="158"/>
  <c r="CC47" i="158"/>
  <c r="CB47" i="158"/>
  <c r="CA47" i="158"/>
  <c r="BZ47" i="158"/>
  <c r="BY47" i="158"/>
  <c r="BX47" i="158"/>
  <c r="BW47" i="158"/>
  <c r="BV47" i="158"/>
  <c r="BU47" i="158"/>
  <c r="BT47" i="158"/>
  <c r="BS47" i="158"/>
  <c r="BR47" i="158"/>
  <c r="BQ47" i="158"/>
  <c r="BP47" i="158"/>
  <c r="BO47" i="158"/>
  <c r="BN47" i="158"/>
  <c r="BM47" i="158"/>
  <c r="BL47" i="158"/>
  <c r="BK47" i="158"/>
  <c r="BJ47" i="158"/>
  <c r="BI47" i="158"/>
  <c r="BH47" i="158"/>
  <c r="BG47" i="158"/>
  <c r="BF47" i="158"/>
  <c r="BE47" i="158"/>
  <c r="BD47" i="158"/>
  <c r="BC47" i="158"/>
  <c r="BB47" i="158"/>
  <c r="BA47" i="158"/>
  <c r="AZ47" i="158"/>
  <c r="AY47" i="158"/>
  <c r="AX47" i="158"/>
  <c r="AW47" i="158"/>
  <c r="AV47" i="158"/>
  <c r="AU47" i="158"/>
  <c r="AT47" i="158"/>
  <c r="AS47" i="158"/>
  <c r="AR47" i="158"/>
  <c r="AQ47" i="158"/>
  <c r="AP47" i="158"/>
  <c r="AO47" i="158"/>
  <c r="AN47" i="158"/>
  <c r="AM47" i="158"/>
  <c r="AL47" i="158"/>
  <c r="AK47" i="158"/>
  <c r="AJ47" i="158"/>
  <c r="AI47" i="158"/>
  <c r="AH47" i="158"/>
  <c r="AG47" i="158"/>
  <c r="AF47" i="158"/>
  <c r="AE47" i="158"/>
  <c r="AD47" i="158"/>
  <c r="AC47" i="158"/>
  <c r="AB47" i="158"/>
  <c r="AA47" i="158"/>
  <c r="Z47" i="158"/>
  <c r="Y47" i="158"/>
  <c r="X47" i="158"/>
  <c r="W47" i="158"/>
  <c r="V47" i="158"/>
  <c r="U47" i="158"/>
  <c r="T47" i="158"/>
  <c r="S47" i="158"/>
  <c r="R47" i="158"/>
  <c r="Q47" i="158"/>
  <c r="P47" i="158"/>
  <c r="O47" i="158"/>
  <c r="N47" i="158"/>
  <c r="M47" i="158"/>
  <c r="L47" i="158"/>
  <c r="K47" i="158"/>
  <c r="J47" i="158"/>
  <c r="I47" i="158"/>
  <c r="H47" i="158"/>
  <c r="G47" i="158"/>
  <c r="IY46" i="158"/>
  <c r="IX46" i="158"/>
  <c r="IW46" i="158"/>
  <c r="IV46" i="158"/>
  <c r="IU46" i="158"/>
  <c r="FT46" i="158"/>
  <c r="FS46" i="158"/>
  <c r="FR46" i="158"/>
  <c r="FQ46" i="158"/>
  <c r="FP46" i="158"/>
  <c r="FO46" i="158"/>
  <c r="FN46" i="158"/>
  <c r="FM46" i="158"/>
  <c r="FL46" i="158"/>
  <c r="FK46" i="158"/>
  <c r="FJ46" i="158"/>
  <c r="FI46" i="158"/>
  <c r="FH46" i="158"/>
  <c r="FG46" i="158"/>
  <c r="FF46" i="158"/>
  <c r="FE46" i="158"/>
  <c r="FD46" i="158"/>
  <c r="FC46" i="158"/>
  <c r="FB46" i="158"/>
  <c r="FA46" i="158"/>
  <c r="EZ46" i="158"/>
  <c r="EY46" i="158"/>
  <c r="EX46" i="158"/>
  <c r="EW46" i="158"/>
  <c r="EV46" i="158"/>
  <c r="EU46" i="158"/>
  <c r="ET46" i="158"/>
  <c r="ES46" i="158"/>
  <c r="ER46" i="158"/>
  <c r="EQ46" i="158"/>
  <c r="EP46" i="158"/>
  <c r="EO46" i="158"/>
  <c r="EN46" i="158"/>
  <c r="EM46" i="158"/>
  <c r="EL46" i="158"/>
  <c r="EK46" i="158"/>
  <c r="EJ46" i="158"/>
  <c r="EI46" i="158"/>
  <c r="EH46" i="158"/>
  <c r="EG46" i="158"/>
  <c r="EF46" i="158"/>
  <c r="EE46" i="158"/>
  <c r="ED46" i="158"/>
  <c r="EC46" i="158"/>
  <c r="EB46" i="158"/>
  <c r="EA46" i="158"/>
  <c r="DZ46" i="158"/>
  <c r="DY46" i="158"/>
  <c r="DX46" i="158"/>
  <c r="DW46" i="158"/>
  <c r="DV46" i="158"/>
  <c r="DU46" i="158"/>
  <c r="DT46" i="158"/>
  <c r="DS46" i="158"/>
  <c r="DR46" i="158"/>
  <c r="DQ46" i="158"/>
  <c r="DP46" i="158"/>
  <c r="DO46" i="158"/>
  <c r="DN46" i="158"/>
  <c r="DM46" i="158"/>
  <c r="DL46" i="158"/>
  <c r="DK46" i="158"/>
  <c r="DJ46" i="158"/>
  <c r="DI46" i="158"/>
  <c r="DH46" i="158"/>
  <c r="DG46" i="158"/>
  <c r="DF46" i="158"/>
  <c r="DE46" i="158"/>
  <c r="DD46" i="158"/>
  <c r="DC46" i="158"/>
  <c r="DB46" i="158"/>
  <c r="DA46" i="158"/>
  <c r="CZ46" i="158"/>
  <c r="CY46" i="158"/>
  <c r="CX46" i="158"/>
  <c r="CW46" i="158"/>
  <c r="CV46" i="158"/>
  <c r="CU46" i="158"/>
  <c r="CT46" i="158"/>
  <c r="CS46" i="158"/>
  <c r="CR46" i="158"/>
  <c r="CQ46" i="158"/>
  <c r="CP46" i="158"/>
  <c r="CO46" i="158"/>
  <c r="CN46" i="158"/>
  <c r="CM46" i="158"/>
  <c r="CL46" i="158"/>
  <c r="CK46" i="158"/>
  <c r="CJ46" i="158"/>
  <c r="CI46" i="158"/>
  <c r="CH46" i="158"/>
  <c r="CG46" i="158"/>
  <c r="CF46" i="158"/>
  <c r="CE46" i="158"/>
  <c r="CD46" i="158"/>
  <c r="CC46" i="158"/>
  <c r="CB46" i="158"/>
  <c r="CA46" i="158"/>
  <c r="BZ46" i="158"/>
  <c r="BY46" i="158"/>
  <c r="BX46" i="158"/>
  <c r="BW46" i="158"/>
  <c r="BV46" i="158"/>
  <c r="BU46" i="158"/>
  <c r="BT46" i="158"/>
  <c r="BS46" i="158"/>
  <c r="BR46" i="158"/>
  <c r="BQ46" i="158"/>
  <c r="BP46" i="158"/>
  <c r="BO46" i="158"/>
  <c r="BN46" i="158"/>
  <c r="BM46" i="158"/>
  <c r="BL46" i="158"/>
  <c r="BK46" i="158"/>
  <c r="BJ46" i="158"/>
  <c r="BI46" i="158"/>
  <c r="BH46" i="158"/>
  <c r="BG46" i="158"/>
  <c r="BF46" i="158"/>
  <c r="BE46" i="158"/>
  <c r="BD46" i="158"/>
  <c r="BC46" i="158"/>
  <c r="BB46" i="158"/>
  <c r="BA46" i="158"/>
  <c r="AZ46" i="158"/>
  <c r="AY46" i="158"/>
  <c r="AX46" i="158"/>
  <c r="AW46" i="158"/>
  <c r="AV46" i="158"/>
  <c r="AU46" i="158"/>
  <c r="AT46" i="158"/>
  <c r="AS46" i="158"/>
  <c r="AR46" i="158"/>
  <c r="AQ46" i="158"/>
  <c r="AP46" i="158"/>
  <c r="AO46" i="158"/>
  <c r="AN46" i="158"/>
  <c r="AM46" i="158"/>
  <c r="AL46" i="158"/>
  <c r="AK46" i="158"/>
  <c r="AJ46" i="158"/>
  <c r="AI46" i="158"/>
  <c r="AH46" i="158"/>
  <c r="AG46" i="158"/>
  <c r="AF46" i="158"/>
  <c r="AE46" i="158"/>
  <c r="AD46" i="158"/>
  <c r="AC46" i="158"/>
  <c r="AB46" i="158"/>
  <c r="AA46" i="158"/>
  <c r="Z46" i="158"/>
  <c r="Y46" i="158"/>
  <c r="X46" i="158"/>
  <c r="W46" i="158"/>
  <c r="V46" i="158"/>
  <c r="U46" i="158"/>
  <c r="T46" i="158"/>
  <c r="S46" i="158"/>
  <c r="R46" i="158"/>
  <c r="Q46" i="158"/>
  <c r="P46" i="158"/>
  <c r="O46" i="158"/>
  <c r="N46" i="158"/>
  <c r="M46" i="158"/>
  <c r="L46" i="158"/>
  <c r="K46" i="158"/>
  <c r="J46" i="158"/>
  <c r="I46" i="158"/>
  <c r="H46" i="158"/>
  <c r="G46" i="158"/>
  <c r="IY45" i="158"/>
  <c r="IX45" i="158"/>
  <c r="IW45" i="158"/>
  <c r="IV45" i="158"/>
  <c r="IU45" i="158"/>
  <c r="FT45" i="158"/>
  <c r="FS45" i="158"/>
  <c r="FR45" i="158"/>
  <c r="FQ45" i="158"/>
  <c r="FP45" i="158"/>
  <c r="FO45" i="158"/>
  <c r="FN45" i="158"/>
  <c r="FM45" i="158"/>
  <c r="FL45" i="158"/>
  <c r="FK45" i="158"/>
  <c r="FJ45" i="158"/>
  <c r="FI45" i="158"/>
  <c r="FH45" i="158"/>
  <c r="FG45" i="158"/>
  <c r="FF45" i="158"/>
  <c r="FE45" i="158"/>
  <c r="FD45" i="158"/>
  <c r="FC45" i="158"/>
  <c r="FB45" i="158"/>
  <c r="FA45" i="158"/>
  <c r="EZ45" i="158"/>
  <c r="EY45" i="158"/>
  <c r="EX45" i="158"/>
  <c r="EW45" i="158"/>
  <c r="EV45" i="158"/>
  <c r="EU45" i="158"/>
  <c r="ET45" i="158"/>
  <c r="ES45" i="158"/>
  <c r="ER45" i="158"/>
  <c r="EQ45" i="158"/>
  <c r="EP45" i="158"/>
  <c r="EO45" i="158"/>
  <c r="EN45" i="158"/>
  <c r="EM45" i="158"/>
  <c r="EL45" i="158"/>
  <c r="EK45" i="158"/>
  <c r="EJ45" i="158"/>
  <c r="EI45" i="158"/>
  <c r="EH45" i="158"/>
  <c r="EG45" i="158"/>
  <c r="EF45" i="158"/>
  <c r="EE45" i="158"/>
  <c r="ED45" i="158"/>
  <c r="EC45" i="158"/>
  <c r="EB45" i="158"/>
  <c r="EA45" i="158"/>
  <c r="DZ45" i="158"/>
  <c r="DY45" i="158"/>
  <c r="DX45" i="158"/>
  <c r="DW45" i="158"/>
  <c r="DV45" i="158"/>
  <c r="DU45" i="158"/>
  <c r="DT45" i="158"/>
  <c r="DS45" i="158"/>
  <c r="DR45" i="158"/>
  <c r="DQ45" i="158"/>
  <c r="DP45" i="158"/>
  <c r="DO45" i="158"/>
  <c r="DN45" i="158"/>
  <c r="DM45" i="158"/>
  <c r="DL45" i="158"/>
  <c r="DK45" i="158"/>
  <c r="DJ45" i="158"/>
  <c r="DI45" i="158"/>
  <c r="DH45" i="158"/>
  <c r="DG45" i="158"/>
  <c r="DF45" i="158"/>
  <c r="DE45" i="158"/>
  <c r="DD45" i="158"/>
  <c r="DC45" i="158"/>
  <c r="DB45" i="158"/>
  <c r="DA45" i="158"/>
  <c r="CZ45" i="158"/>
  <c r="CY45" i="158"/>
  <c r="CX45" i="158"/>
  <c r="CW45" i="158"/>
  <c r="CV45" i="158"/>
  <c r="CU45" i="158"/>
  <c r="CT45" i="158"/>
  <c r="CS45" i="158"/>
  <c r="CR45" i="158"/>
  <c r="CQ45" i="158"/>
  <c r="CP45" i="158"/>
  <c r="CO45" i="158"/>
  <c r="CN45" i="158"/>
  <c r="CM45" i="158"/>
  <c r="CL45" i="158"/>
  <c r="CK45" i="158"/>
  <c r="CJ45" i="158"/>
  <c r="CI45" i="158"/>
  <c r="CH45" i="158"/>
  <c r="CG45" i="158"/>
  <c r="CF45" i="158"/>
  <c r="CE45" i="158"/>
  <c r="CD45" i="158"/>
  <c r="CC45" i="158"/>
  <c r="CB45" i="158"/>
  <c r="CA45" i="158"/>
  <c r="BZ45" i="158"/>
  <c r="BY45" i="158"/>
  <c r="BX45" i="158"/>
  <c r="BW45" i="158"/>
  <c r="BV45" i="158"/>
  <c r="BU45" i="158"/>
  <c r="BT45" i="158"/>
  <c r="BS45" i="158"/>
  <c r="BR45" i="158"/>
  <c r="BQ45" i="158"/>
  <c r="BP45" i="158"/>
  <c r="BO45" i="158"/>
  <c r="BN45" i="158"/>
  <c r="BM45" i="158"/>
  <c r="BL45" i="158"/>
  <c r="BK45" i="158"/>
  <c r="BJ45" i="158"/>
  <c r="BI45" i="158"/>
  <c r="BH45" i="158"/>
  <c r="BG45" i="158"/>
  <c r="BF45" i="158"/>
  <c r="BE45" i="158"/>
  <c r="BD45" i="158"/>
  <c r="BC45" i="158"/>
  <c r="BB45" i="158"/>
  <c r="BA45" i="158"/>
  <c r="AZ45" i="158"/>
  <c r="AY45" i="158"/>
  <c r="AX45" i="158"/>
  <c r="AW45" i="158"/>
  <c r="AV45" i="158"/>
  <c r="AU45" i="158"/>
  <c r="AT45" i="158"/>
  <c r="AS45" i="158"/>
  <c r="AR45" i="158"/>
  <c r="AQ45" i="158"/>
  <c r="AP45" i="158"/>
  <c r="AO45" i="158"/>
  <c r="AN45" i="158"/>
  <c r="AM45" i="158"/>
  <c r="AL45" i="158"/>
  <c r="AK45" i="158"/>
  <c r="AJ45" i="158"/>
  <c r="AI45" i="158"/>
  <c r="AH45" i="158"/>
  <c r="AG45" i="158"/>
  <c r="AF45" i="158"/>
  <c r="AE45" i="158"/>
  <c r="AD45" i="158"/>
  <c r="AC45" i="158"/>
  <c r="AB45" i="158"/>
  <c r="AA45" i="158"/>
  <c r="Z45" i="158"/>
  <c r="Y45" i="158"/>
  <c r="X45" i="158"/>
  <c r="W45" i="158"/>
  <c r="V45" i="158"/>
  <c r="U45" i="158"/>
  <c r="T45" i="158"/>
  <c r="S45" i="158"/>
  <c r="R45" i="158"/>
  <c r="Q45" i="158"/>
  <c r="P45" i="158"/>
  <c r="O45" i="158"/>
  <c r="N45" i="158"/>
  <c r="M45" i="158"/>
  <c r="L45" i="158"/>
  <c r="K45" i="158"/>
  <c r="J45" i="158"/>
  <c r="I45" i="158"/>
  <c r="H45" i="158"/>
  <c r="G45" i="158"/>
  <c r="IY65" i="158"/>
  <c r="IX65" i="158"/>
  <c r="IW65" i="158"/>
  <c r="IV65" i="158"/>
  <c r="IU65" i="158"/>
  <c r="FT65" i="158"/>
  <c r="FS65" i="158"/>
  <c r="FR65" i="158"/>
  <c r="FQ65" i="158"/>
  <c r="FP65" i="158"/>
  <c r="FO65" i="158"/>
  <c r="FN65" i="158"/>
  <c r="FM65" i="158"/>
  <c r="FL65" i="158"/>
  <c r="FK65" i="158"/>
  <c r="FJ65" i="158"/>
  <c r="FI65" i="158"/>
  <c r="FH65" i="158"/>
  <c r="FG65" i="158"/>
  <c r="FF65" i="158"/>
  <c r="FE65" i="158"/>
  <c r="FD65" i="158"/>
  <c r="FC65" i="158"/>
  <c r="FB65" i="158"/>
  <c r="FA65" i="158"/>
  <c r="EZ65" i="158"/>
  <c r="EY65" i="158"/>
  <c r="EX65" i="158"/>
  <c r="EW65" i="158"/>
  <c r="EV65" i="158"/>
  <c r="EU65" i="158"/>
  <c r="ET65" i="158"/>
  <c r="ES65" i="158"/>
  <c r="ER65" i="158"/>
  <c r="EQ65" i="158"/>
  <c r="EP65" i="158"/>
  <c r="EO65" i="158"/>
  <c r="EN65" i="158"/>
  <c r="EM65" i="158"/>
  <c r="EL65" i="158"/>
  <c r="EK65" i="158"/>
  <c r="EJ65" i="158"/>
  <c r="EI65" i="158"/>
  <c r="EH65" i="158"/>
  <c r="EG65" i="158"/>
  <c r="EF65" i="158"/>
  <c r="EE65" i="158"/>
  <c r="ED65" i="158"/>
  <c r="EC65" i="158"/>
  <c r="EB65" i="158"/>
  <c r="EA65" i="158"/>
  <c r="DZ65" i="158"/>
  <c r="DY65" i="158"/>
  <c r="DX65" i="158"/>
  <c r="DW65" i="158"/>
  <c r="DV65" i="158"/>
  <c r="DU65" i="158"/>
  <c r="DT65" i="158"/>
  <c r="DS65" i="158"/>
  <c r="DR65" i="158"/>
  <c r="DQ65" i="158"/>
  <c r="DP65" i="158"/>
  <c r="DO65" i="158"/>
  <c r="DN65" i="158"/>
  <c r="DM65" i="158"/>
  <c r="DL65" i="158"/>
  <c r="DK65" i="158"/>
  <c r="DJ65" i="158"/>
  <c r="DI65" i="158"/>
  <c r="DH65" i="158"/>
  <c r="DG65" i="158"/>
  <c r="DF65" i="158"/>
  <c r="DE65" i="158"/>
  <c r="DD65" i="158"/>
  <c r="DC65" i="158"/>
  <c r="DB65" i="158"/>
  <c r="DA65" i="158"/>
  <c r="CZ65" i="158"/>
  <c r="CY65" i="158"/>
  <c r="CX65" i="158"/>
  <c r="CW65" i="158"/>
  <c r="CV65" i="158"/>
  <c r="CU65" i="158"/>
  <c r="CT65" i="158"/>
  <c r="CS65" i="158"/>
  <c r="CR65" i="158"/>
  <c r="CQ65" i="158"/>
  <c r="CP65" i="158"/>
  <c r="CO65" i="158"/>
  <c r="CN65" i="158"/>
  <c r="CM65" i="158"/>
  <c r="CL65" i="158"/>
  <c r="CK65" i="158"/>
  <c r="CJ65" i="158"/>
  <c r="CI65" i="158"/>
  <c r="CH65" i="158"/>
  <c r="CG65" i="158"/>
  <c r="CF65" i="158"/>
  <c r="CE65" i="158"/>
  <c r="CD65" i="158"/>
  <c r="CC65" i="158"/>
  <c r="CB65" i="158"/>
  <c r="CA65" i="158"/>
  <c r="BZ65" i="158"/>
  <c r="BY65" i="158"/>
  <c r="BX65" i="158"/>
  <c r="BW65" i="158"/>
  <c r="BV65" i="158"/>
  <c r="BU65" i="158"/>
  <c r="BT65" i="158"/>
  <c r="BS65" i="158"/>
  <c r="BR65" i="158"/>
  <c r="BQ65" i="158"/>
  <c r="BP65" i="158"/>
  <c r="BO65" i="158"/>
  <c r="BN65" i="158"/>
  <c r="BM65" i="158"/>
  <c r="BL65" i="158"/>
  <c r="BK65" i="158"/>
  <c r="BJ65" i="158"/>
  <c r="BI65" i="158"/>
  <c r="BH65" i="158"/>
  <c r="BG65" i="158"/>
  <c r="BF65" i="158"/>
  <c r="BE65" i="158"/>
  <c r="BD65" i="158"/>
  <c r="BC65" i="158"/>
  <c r="BB65" i="158"/>
  <c r="BA65" i="158"/>
  <c r="AZ65" i="158"/>
  <c r="AY65" i="158"/>
  <c r="AX65" i="158"/>
  <c r="AW65" i="158"/>
  <c r="AV65" i="158"/>
  <c r="AU65" i="158"/>
  <c r="AT65" i="158"/>
  <c r="AS65" i="158"/>
  <c r="AR65" i="158"/>
  <c r="AQ65" i="158"/>
  <c r="AP65" i="158"/>
  <c r="AO65" i="158"/>
  <c r="AN65" i="158"/>
  <c r="AM65" i="158"/>
  <c r="AL65" i="158"/>
  <c r="AK65" i="158"/>
  <c r="AJ65" i="158"/>
  <c r="AI65" i="158"/>
  <c r="AH65" i="158"/>
  <c r="AG65" i="158"/>
  <c r="AF65" i="158"/>
  <c r="AE65" i="158"/>
  <c r="AD65" i="158"/>
  <c r="AC65" i="158"/>
  <c r="AB65" i="158"/>
  <c r="AA65" i="158"/>
  <c r="Z65" i="158"/>
  <c r="Y65" i="158"/>
  <c r="X65" i="158"/>
  <c r="W65" i="158"/>
  <c r="V65" i="158"/>
  <c r="U65" i="158"/>
  <c r="T65" i="158"/>
  <c r="S65" i="158"/>
  <c r="R65" i="158"/>
  <c r="Q65" i="158"/>
  <c r="P65" i="158"/>
  <c r="O65" i="158"/>
  <c r="N65" i="158"/>
  <c r="M65" i="158"/>
  <c r="L65" i="158"/>
  <c r="K65" i="158"/>
  <c r="J65" i="158"/>
  <c r="I65" i="158"/>
  <c r="H65" i="158"/>
  <c r="G65" i="158"/>
  <c r="IY64" i="158"/>
  <c r="IX64" i="158"/>
  <c r="IW64" i="158"/>
  <c r="IV64" i="158"/>
  <c r="IU64" i="158"/>
  <c r="FT64" i="158"/>
  <c r="FS64" i="158"/>
  <c r="FR64" i="158"/>
  <c r="FQ64" i="158"/>
  <c r="FP64" i="158"/>
  <c r="FO64" i="158"/>
  <c r="FN64" i="158"/>
  <c r="FM64" i="158"/>
  <c r="FL64" i="158"/>
  <c r="FK64" i="158"/>
  <c r="FJ64" i="158"/>
  <c r="FI64" i="158"/>
  <c r="FH64" i="158"/>
  <c r="FG64" i="158"/>
  <c r="FF64" i="158"/>
  <c r="FE64" i="158"/>
  <c r="FD64" i="158"/>
  <c r="FC64" i="158"/>
  <c r="FB64" i="158"/>
  <c r="FA64" i="158"/>
  <c r="EZ64" i="158"/>
  <c r="EY64" i="158"/>
  <c r="EX64" i="158"/>
  <c r="EW64" i="158"/>
  <c r="EV64" i="158"/>
  <c r="EU64" i="158"/>
  <c r="ET64" i="158"/>
  <c r="ES64" i="158"/>
  <c r="ER64" i="158"/>
  <c r="EQ64" i="158"/>
  <c r="EP64" i="158"/>
  <c r="EO64" i="158"/>
  <c r="EN64" i="158"/>
  <c r="EM64" i="158"/>
  <c r="EL64" i="158"/>
  <c r="EK64" i="158"/>
  <c r="EJ64" i="158"/>
  <c r="EI64" i="158"/>
  <c r="EH64" i="158"/>
  <c r="EG64" i="158"/>
  <c r="EF64" i="158"/>
  <c r="EE64" i="158"/>
  <c r="ED64" i="158"/>
  <c r="EC64" i="158"/>
  <c r="EB64" i="158"/>
  <c r="EA64" i="158"/>
  <c r="DZ64" i="158"/>
  <c r="DY64" i="158"/>
  <c r="DX64" i="158"/>
  <c r="DW64" i="158"/>
  <c r="DV64" i="158"/>
  <c r="DU64" i="158"/>
  <c r="DT64" i="158"/>
  <c r="DS64" i="158"/>
  <c r="DR64" i="158"/>
  <c r="DQ64" i="158"/>
  <c r="DP64" i="158"/>
  <c r="DO64" i="158"/>
  <c r="DN64" i="158"/>
  <c r="DM64" i="158"/>
  <c r="DL64" i="158"/>
  <c r="DK64" i="158"/>
  <c r="DJ64" i="158"/>
  <c r="DI64" i="158"/>
  <c r="DH64" i="158"/>
  <c r="DG64" i="158"/>
  <c r="DF64" i="158"/>
  <c r="DE64" i="158"/>
  <c r="DD64" i="158"/>
  <c r="DC64" i="158"/>
  <c r="DB64" i="158"/>
  <c r="DA64" i="158"/>
  <c r="CZ64" i="158"/>
  <c r="CY64" i="158"/>
  <c r="CX64" i="158"/>
  <c r="CW64" i="158"/>
  <c r="CV64" i="158"/>
  <c r="CU64" i="158"/>
  <c r="CT64" i="158"/>
  <c r="CS64" i="158"/>
  <c r="CR64" i="158"/>
  <c r="CQ64" i="158"/>
  <c r="CP64" i="158"/>
  <c r="CO64" i="158"/>
  <c r="CN64" i="158"/>
  <c r="CM64" i="158"/>
  <c r="CL64" i="158"/>
  <c r="CK64" i="158"/>
  <c r="CJ64" i="158"/>
  <c r="CI64" i="158"/>
  <c r="CH64" i="158"/>
  <c r="CG64" i="158"/>
  <c r="CF64" i="158"/>
  <c r="CE64" i="158"/>
  <c r="CD64" i="158"/>
  <c r="CC64" i="158"/>
  <c r="CB64" i="158"/>
  <c r="CA64" i="158"/>
  <c r="BZ64" i="158"/>
  <c r="BY64" i="158"/>
  <c r="BX64" i="158"/>
  <c r="BW64" i="158"/>
  <c r="BV64" i="158"/>
  <c r="BU64" i="158"/>
  <c r="BT64" i="158"/>
  <c r="BS64" i="158"/>
  <c r="BR64" i="158"/>
  <c r="BQ64" i="158"/>
  <c r="BP64" i="158"/>
  <c r="BO64" i="158"/>
  <c r="BN64" i="158"/>
  <c r="BM64" i="158"/>
  <c r="BL64" i="158"/>
  <c r="BK64" i="158"/>
  <c r="BJ64" i="158"/>
  <c r="BI64" i="158"/>
  <c r="BH64" i="158"/>
  <c r="BG64" i="158"/>
  <c r="BF64" i="158"/>
  <c r="BE64" i="158"/>
  <c r="BD64" i="158"/>
  <c r="BC64" i="158"/>
  <c r="BB64" i="158"/>
  <c r="BA64" i="158"/>
  <c r="AZ64" i="158"/>
  <c r="AY64" i="158"/>
  <c r="AX64" i="158"/>
  <c r="AW64" i="158"/>
  <c r="AV64" i="158"/>
  <c r="AU64" i="158"/>
  <c r="AT64" i="158"/>
  <c r="AS64" i="158"/>
  <c r="AR64" i="158"/>
  <c r="AQ64" i="158"/>
  <c r="AP64" i="158"/>
  <c r="AO64" i="158"/>
  <c r="AN64" i="158"/>
  <c r="AM64" i="158"/>
  <c r="AL64" i="158"/>
  <c r="AK64" i="158"/>
  <c r="AJ64" i="158"/>
  <c r="AI64" i="158"/>
  <c r="AH64" i="158"/>
  <c r="AG64" i="158"/>
  <c r="AF64" i="158"/>
  <c r="AE64" i="158"/>
  <c r="AD64" i="158"/>
  <c r="AC64" i="158"/>
  <c r="AB64" i="158"/>
  <c r="AA64" i="158"/>
  <c r="Z64" i="158"/>
  <c r="Y64" i="158"/>
  <c r="X64" i="158"/>
  <c r="W64" i="158"/>
  <c r="V64" i="158"/>
  <c r="U64" i="158"/>
  <c r="T64" i="158"/>
  <c r="S64" i="158"/>
  <c r="R64" i="158"/>
  <c r="Q64" i="158"/>
  <c r="P64" i="158"/>
  <c r="O64" i="158"/>
  <c r="N64" i="158"/>
  <c r="M64" i="158"/>
  <c r="L64" i="158"/>
  <c r="K64" i="158"/>
  <c r="J64" i="158"/>
  <c r="I64" i="158"/>
  <c r="H64" i="158"/>
  <c r="G64" i="158"/>
  <c r="IY63" i="158"/>
  <c r="IX63" i="158"/>
  <c r="IW63" i="158"/>
  <c r="IV63" i="158"/>
  <c r="IU63" i="158"/>
  <c r="FT63" i="158"/>
  <c r="FS63" i="158"/>
  <c r="FR63" i="158"/>
  <c r="FQ63" i="158"/>
  <c r="FP63" i="158"/>
  <c r="FO63" i="158"/>
  <c r="FN63" i="158"/>
  <c r="FM63" i="158"/>
  <c r="FL63" i="158"/>
  <c r="FK63" i="158"/>
  <c r="FJ63" i="158"/>
  <c r="FI63" i="158"/>
  <c r="FH63" i="158"/>
  <c r="FG63" i="158"/>
  <c r="FF63" i="158"/>
  <c r="FE63" i="158"/>
  <c r="FD63" i="158"/>
  <c r="FC63" i="158"/>
  <c r="FB63" i="158"/>
  <c r="FA63" i="158"/>
  <c r="EZ63" i="158"/>
  <c r="EY63" i="158"/>
  <c r="EX63" i="158"/>
  <c r="EW63" i="158"/>
  <c r="EV63" i="158"/>
  <c r="EU63" i="158"/>
  <c r="ET63" i="158"/>
  <c r="ES63" i="158"/>
  <c r="ER63" i="158"/>
  <c r="EQ63" i="158"/>
  <c r="EP63" i="158"/>
  <c r="EO63" i="158"/>
  <c r="EN63" i="158"/>
  <c r="EM63" i="158"/>
  <c r="EL63" i="158"/>
  <c r="EK63" i="158"/>
  <c r="EJ63" i="158"/>
  <c r="EI63" i="158"/>
  <c r="EH63" i="158"/>
  <c r="EG63" i="158"/>
  <c r="EF63" i="158"/>
  <c r="EE63" i="158"/>
  <c r="ED63" i="158"/>
  <c r="EC63" i="158"/>
  <c r="EB63" i="158"/>
  <c r="EA63" i="158"/>
  <c r="DZ63" i="158"/>
  <c r="DY63" i="158"/>
  <c r="DX63" i="158"/>
  <c r="DW63" i="158"/>
  <c r="DV63" i="158"/>
  <c r="DU63" i="158"/>
  <c r="DT63" i="158"/>
  <c r="DS63" i="158"/>
  <c r="DR63" i="158"/>
  <c r="DQ63" i="158"/>
  <c r="DP63" i="158"/>
  <c r="DO63" i="158"/>
  <c r="DN63" i="158"/>
  <c r="DM63" i="158"/>
  <c r="DL63" i="158"/>
  <c r="DK63" i="158"/>
  <c r="DJ63" i="158"/>
  <c r="DI63" i="158"/>
  <c r="DH63" i="158"/>
  <c r="DG63" i="158"/>
  <c r="DF63" i="158"/>
  <c r="DE63" i="158"/>
  <c r="DD63" i="158"/>
  <c r="DC63" i="158"/>
  <c r="DB63" i="158"/>
  <c r="DA63" i="158"/>
  <c r="CZ63" i="158"/>
  <c r="CY63" i="158"/>
  <c r="CX63" i="158"/>
  <c r="CW63" i="158"/>
  <c r="CV63" i="158"/>
  <c r="CU63" i="158"/>
  <c r="CT63" i="158"/>
  <c r="CS63" i="158"/>
  <c r="CR63" i="158"/>
  <c r="CQ63" i="158"/>
  <c r="CP63" i="158"/>
  <c r="CO63" i="158"/>
  <c r="CN63" i="158"/>
  <c r="CM63" i="158"/>
  <c r="CL63" i="158"/>
  <c r="CK63" i="158"/>
  <c r="CJ63" i="158"/>
  <c r="CI63" i="158"/>
  <c r="CH63" i="158"/>
  <c r="CG63" i="158"/>
  <c r="CF63" i="158"/>
  <c r="CE63" i="158"/>
  <c r="CD63" i="158"/>
  <c r="CC63" i="158"/>
  <c r="CB63" i="158"/>
  <c r="CA63" i="158"/>
  <c r="BZ63" i="158"/>
  <c r="BY63" i="158"/>
  <c r="BX63" i="158"/>
  <c r="BW63" i="158"/>
  <c r="BV63" i="158"/>
  <c r="BU63" i="158"/>
  <c r="BT63" i="158"/>
  <c r="BS63" i="158"/>
  <c r="BR63" i="158"/>
  <c r="BQ63" i="158"/>
  <c r="BP63" i="158"/>
  <c r="BO63" i="158"/>
  <c r="BN63" i="158"/>
  <c r="BM63" i="158"/>
  <c r="BL63" i="158"/>
  <c r="BK63" i="158"/>
  <c r="BJ63" i="158"/>
  <c r="BI63" i="158"/>
  <c r="BH63" i="158"/>
  <c r="BG63" i="158"/>
  <c r="BF63" i="158"/>
  <c r="BE63" i="158"/>
  <c r="BD63" i="158"/>
  <c r="BC63" i="158"/>
  <c r="BB63" i="158"/>
  <c r="BA63" i="158"/>
  <c r="AZ63" i="158"/>
  <c r="AY63" i="158"/>
  <c r="AX63" i="158"/>
  <c r="AW63" i="158"/>
  <c r="AV63" i="158"/>
  <c r="AU63" i="158"/>
  <c r="AT63" i="158"/>
  <c r="AS63" i="158"/>
  <c r="AR63" i="158"/>
  <c r="AQ63" i="158"/>
  <c r="AP63" i="158"/>
  <c r="AO63" i="158"/>
  <c r="AN63" i="158"/>
  <c r="AM63" i="158"/>
  <c r="AL63" i="158"/>
  <c r="AK63" i="158"/>
  <c r="AJ63" i="158"/>
  <c r="AI63" i="158"/>
  <c r="AH63" i="158"/>
  <c r="AG63" i="158"/>
  <c r="AF63" i="158"/>
  <c r="AE63" i="158"/>
  <c r="AD63" i="158"/>
  <c r="AC63" i="158"/>
  <c r="AB63" i="158"/>
  <c r="AA63" i="158"/>
  <c r="Z63" i="158"/>
  <c r="Y63" i="158"/>
  <c r="X63" i="158"/>
  <c r="W63" i="158"/>
  <c r="V63" i="158"/>
  <c r="U63" i="158"/>
  <c r="T63" i="158"/>
  <c r="S63" i="158"/>
  <c r="R63" i="158"/>
  <c r="Q63" i="158"/>
  <c r="P63" i="158"/>
  <c r="O63" i="158"/>
  <c r="N63" i="158"/>
  <c r="M63" i="158"/>
  <c r="L63" i="158"/>
  <c r="K63" i="158"/>
  <c r="J63" i="158"/>
  <c r="I63" i="158"/>
  <c r="H63" i="158"/>
  <c r="G63" i="158"/>
  <c r="IY62" i="158"/>
  <c r="IX62" i="158"/>
  <c r="IW62" i="158"/>
  <c r="IV62" i="158"/>
  <c r="IU62" i="158"/>
  <c r="FT62" i="158"/>
  <c r="FS62" i="158"/>
  <c r="FR62" i="158"/>
  <c r="FQ62" i="158"/>
  <c r="FP62" i="158"/>
  <c r="FO62" i="158"/>
  <c r="FN62" i="158"/>
  <c r="FM62" i="158"/>
  <c r="FL62" i="158"/>
  <c r="FK62" i="158"/>
  <c r="FJ62" i="158"/>
  <c r="FI62" i="158"/>
  <c r="FH62" i="158"/>
  <c r="FG62" i="158"/>
  <c r="FF62" i="158"/>
  <c r="FE62" i="158"/>
  <c r="FD62" i="158"/>
  <c r="FC62" i="158"/>
  <c r="FB62" i="158"/>
  <c r="FA62" i="158"/>
  <c r="EZ62" i="158"/>
  <c r="EY62" i="158"/>
  <c r="EX62" i="158"/>
  <c r="EW62" i="158"/>
  <c r="EV62" i="158"/>
  <c r="EU62" i="158"/>
  <c r="ET62" i="158"/>
  <c r="ES62" i="158"/>
  <c r="ER62" i="158"/>
  <c r="EQ62" i="158"/>
  <c r="EP62" i="158"/>
  <c r="EO62" i="158"/>
  <c r="EN62" i="158"/>
  <c r="EM62" i="158"/>
  <c r="EL62" i="158"/>
  <c r="EK62" i="158"/>
  <c r="EJ62" i="158"/>
  <c r="EI62" i="158"/>
  <c r="EH62" i="158"/>
  <c r="EG62" i="158"/>
  <c r="EF62" i="158"/>
  <c r="EE62" i="158"/>
  <c r="ED62" i="158"/>
  <c r="EC62" i="158"/>
  <c r="EB62" i="158"/>
  <c r="EA62" i="158"/>
  <c r="DZ62" i="158"/>
  <c r="DY62" i="158"/>
  <c r="DX62" i="158"/>
  <c r="DW62" i="158"/>
  <c r="DV62" i="158"/>
  <c r="DU62" i="158"/>
  <c r="DT62" i="158"/>
  <c r="DS62" i="158"/>
  <c r="DR62" i="158"/>
  <c r="DQ62" i="158"/>
  <c r="DP62" i="158"/>
  <c r="DO62" i="158"/>
  <c r="DN62" i="158"/>
  <c r="DM62" i="158"/>
  <c r="DL62" i="158"/>
  <c r="DK62" i="158"/>
  <c r="DJ62" i="158"/>
  <c r="DI62" i="158"/>
  <c r="DH62" i="158"/>
  <c r="DG62" i="158"/>
  <c r="DF62" i="158"/>
  <c r="DE62" i="158"/>
  <c r="DD62" i="158"/>
  <c r="DC62" i="158"/>
  <c r="DB62" i="158"/>
  <c r="DA62" i="158"/>
  <c r="CZ62" i="158"/>
  <c r="CY62" i="158"/>
  <c r="CX62" i="158"/>
  <c r="CW62" i="158"/>
  <c r="CV62" i="158"/>
  <c r="CU62" i="158"/>
  <c r="CT62" i="158"/>
  <c r="CS62" i="158"/>
  <c r="CR62" i="158"/>
  <c r="CQ62" i="158"/>
  <c r="CP62" i="158"/>
  <c r="CO62" i="158"/>
  <c r="CN62" i="158"/>
  <c r="CM62" i="158"/>
  <c r="CL62" i="158"/>
  <c r="CK62" i="158"/>
  <c r="CJ62" i="158"/>
  <c r="CI62" i="158"/>
  <c r="CH62" i="158"/>
  <c r="CG62" i="158"/>
  <c r="CF62" i="158"/>
  <c r="CE62" i="158"/>
  <c r="CD62" i="158"/>
  <c r="CC62" i="158"/>
  <c r="CB62" i="158"/>
  <c r="CA62" i="158"/>
  <c r="BZ62" i="158"/>
  <c r="BY62" i="158"/>
  <c r="BX62" i="158"/>
  <c r="BW62" i="158"/>
  <c r="BV62" i="158"/>
  <c r="BU62" i="158"/>
  <c r="BT62" i="158"/>
  <c r="BS62" i="158"/>
  <c r="BR62" i="158"/>
  <c r="BQ62" i="158"/>
  <c r="BP62" i="158"/>
  <c r="BO62" i="158"/>
  <c r="BN62" i="158"/>
  <c r="BM62" i="158"/>
  <c r="BL62" i="158"/>
  <c r="BK62" i="158"/>
  <c r="BJ62" i="158"/>
  <c r="BI62" i="158"/>
  <c r="BH62" i="158"/>
  <c r="BG62" i="158"/>
  <c r="BF62" i="158"/>
  <c r="BE62" i="158"/>
  <c r="BD62" i="158"/>
  <c r="BC62" i="158"/>
  <c r="BB62" i="158"/>
  <c r="BA62" i="158"/>
  <c r="AZ62" i="158"/>
  <c r="AY62" i="158"/>
  <c r="AX62" i="158"/>
  <c r="AW62" i="158"/>
  <c r="AV62" i="158"/>
  <c r="AU62" i="158"/>
  <c r="AT62" i="158"/>
  <c r="AS62" i="158"/>
  <c r="AR62" i="158"/>
  <c r="AQ62" i="158"/>
  <c r="AP62" i="158"/>
  <c r="AO62" i="158"/>
  <c r="AN62" i="158"/>
  <c r="AM62" i="158"/>
  <c r="AL62" i="158"/>
  <c r="AK62" i="158"/>
  <c r="AJ62" i="158"/>
  <c r="AI62" i="158"/>
  <c r="AH62" i="158"/>
  <c r="AG62" i="158"/>
  <c r="AF62" i="158"/>
  <c r="AE62" i="158"/>
  <c r="AD62" i="158"/>
  <c r="AC62" i="158"/>
  <c r="AB62" i="158"/>
  <c r="AA62" i="158"/>
  <c r="Z62" i="158"/>
  <c r="Y62" i="158"/>
  <c r="X62" i="158"/>
  <c r="W62" i="158"/>
  <c r="V62" i="158"/>
  <c r="U62" i="158"/>
  <c r="T62" i="158"/>
  <c r="S62" i="158"/>
  <c r="R62" i="158"/>
  <c r="Q62" i="158"/>
  <c r="P62" i="158"/>
  <c r="O62" i="158"/>
  <c r="N62" i="158"/>
  <c r="M62" i="158"/>
  <c r="L62" i="158"/>
  <c r="K62" i="158"/>
  <c r="J62" i="158"/>
  <c r="I62" i="158"/>
  <c r="H62" i="158"/>
  <c r="G62" i="158"/>
  <c r="IY61" i="158"/>
  <c r="IX61" i="158"/>
  <c r="IW61" i="158"/>
  <c r="IV61" i="158"/>
  <c r="IU61" i="158"/>
  <c r="FT61" i="158"/>
  <c r="FS61" i="158"/>
  <c r="FR61" i="158"/>
  <c r="FQ61" i="158"/>
  <c r="FP61" i="158"/>
  <c r="FO61" i="158"/>
  <c r="FN61" i="158"/>
  <c r="FM61" i="158"/>
  <c r="FL61" i="158"/>
  <c r="FK61" i="158"/>
  <c r="FJ61" i="158"/>
  <c r="FI61" i="158"/>
  <c r="FH61" i="158"/>
  <c r="FG61" i="158"/>
  <c r="FF61" i="158"/>
  <c r="FE61" i="158"/>
  <c r="FD61" i="158"/>
  <c r="FC61" i="158"/>
  <c r="FB61" i="158"/>
  <c r="FA61" i="158"/>
  <c r="EZ61" i="158"/>
  <c r="EY61" i="158"/>
  <c r="EX61" i="158"/>
  <c r="EW61" i="158"/>
  <c r="EV61" i="158"/>
  <c r="EU61" i="158"/>
  <c r="ET61" i="158"/>
  <c r="ES61" i="158"/>
  <c r="ER61" i="158"/>
  <c r="EQ61" i="158"/>
  <c r="EP61" i="158"/>
  <c r="EO61" i="158"/>
  <c r="EN61" i="158"/>
  <c r="EM61" i="158"/>
  <c r="EL61" i="158"/>
  <c r="EK61" i="158"/>
  <c r="EJ61" i="158"/>
  <c r="EI61" i="158"/>
  <c r="EH61" i="158"/>
  <c r="EG61" i="158"/>
  <c r="EF61" i="158"/>
  <c r="EE61" i="158"/>
  <c r="ED61" i="158"/>
  <c r="EC61" i="158"/>
  <c r="EB61" i="158"/>
  <c r="EA61" i="158"/>
  <c r="DZ61" i="158"/>
  <c r="DY61" i="158"/>
  <c r="DX61" i="158"/>
  <c r="DW61" i="158"/>
  <c r="DV61" i="158"/>
  <c r="DU61" i="158"/>
  <c r="DT61" i="158"/>
  <c r="DS61" i="158"/>
  <c r="DR61" i="158"/>
  <c r="DQ61" i="158"/>
  <c r="DP61" i="158"/>
  <c r="DO61" i="158"/>
  <c r="DN61" i="158"/>
  <c r="DM61" i="158"/>
  <c r="DL61" i="158"/>
  <c r="DK61" i="158"/>
  <c r="DJ61" i="158"/>
  <c r="DI61" i="158"/>
  <c r="DH61" i="158"/>
  <c r="DG61" i="158"/>
  <c r="DF61" i="158"/>
  <c r="DE61" i="158"/>
  <c r="DD61" i="158"/>
  <c r="DC61" i="158"/>
  <c r="DB61" i="158"/>
  <c r="DA61" i="158"/>
  <c r="CZ61" i="158"/>
  <c r="CY61" i="158"/>
  <c r="CX61" i="158"/>
  <c r="CW61" i="158"/>
  <c r="CV61" i="158"/>
  <c r="CU61" i="158"/>
  <c r="CT61" i="158"/>
  <c r="CS61" i="158"/>
  <c r="CR61" i="158"/>
  <c r="CQ61" i="158"/>
  <c r="CP61" i="158"/>
  <c r="CO61" i="158"/>
  <c r="CN61" i="158"/>
  <c r="CM61" i="158"/>
  <c r="CL61" i="158"/>
  <c r="CK61" i="158"/>
  <c r="CJ61" i="158"/>
  <c r="CI61" i="158"/>
  <c r="CH61" i="158"/>
  <c r="CG61" i="158"/>
  <c r="CF61" i="158"/>
  <c r="CE61" i="158"/>
  <c r="CD61" i="158"/>
  <c r="CC61" i="158"/>
  <c r="CB61" i="158"/>
  <c r="CA61" i="158"/>
  <c r="BZ61" i="158"/>
  <c r="BY61" i="158"/>
  <c r="BX61" i="158"/>
  <c r="BW61" i="158"/>
  <c r="BV61" i="158"/>
  <c r="BU61" i="158"/>
  <c r="BT61" i="158"/>
  <c r="BS61" i="158"/>
  <c r="BR61" i="158"/>
  <c r="BQ61" i="158"/>
  <c r="BP61" i="158"/>
  <c r="BO61" i="158"/>
  <c r="BN61" i="158"/>
  <c r="BM61" i="158"/>
  <c r="BL61" i="158"/>
  <c r="BK61" i="158"/>
  <c r="BJ61" i="158"/>
  <c r="BI61" i="158"/>
  <c r="BH61" i="158"/>
  <c r="BG61" i="158"/>
  <c r="BF61" i="158"/>
  <c r="BE61" i="158"/>
  <c r="BD61" i="158"/>
  <c r="BC61" i="158"/>
  <c r="BB61" i="158"/>
  <c r="BA61" i="158"/>
  <c r="AZ61" i="158"/>
  <c r="AY61" i="158"/>
  <c r="AX61" i="158"/>
  <c r="AW61" i="158"/>
  <c r="AV61" i="158"/>
  <c r="AU61" i="158"/>
  <c r="AT61" i="158"/>
  <c r="AS61" i="158"/>
  <c r="AR61" i="158"/>
  <c r="AQ61" i="158"/>
  <c r="AP61" i="158"/>
  <c r="AO61" i="158"/>
  <c r="AN61" i="158"/>
  <c r="AM61" i="158"/>
  <c r="AL61" i="158"/>
  <c r="AK61" i="158"/>
  <c r="AJ61" i="158"/>
  <c r="AI61" i="158"/>
  <c r="AH61" i="158"/>
  <c r="AG61" i="158"/>
  <c r="AF61" i="158"/>
  <c r="AE61" i="158"/>
  <c r="AD61" i="158"/>
  <c r="AC61" i="158"/>
  <c r="AB61" i="158"/>
  <c r="AA61" i="158"/>
  <c r="Z61" i="158"/>
  <c r="Y61" i="158"/>
  <c r="X61" i="158"/>
  <c r="W61" i="158"/>
  <c r="V61" i="158"/>
  <c r="U61" i="158"/>
  <c r="T61" i="158"/>
  <c r="S61" i="158"/>
  <c r="R61" i="158"/>
  <c r="Q61" i="158"/>
  <c r="P61" i="158"/>
  <c r="O61" i="158"/>
  <c r="N61" i="158"/>
  <c r="M61" i="158"/>
  <c r="L61" i="158"/>
  <c r="K61" i="158"/>
  <c r="J61" i="158"/>
  <c r="I61" i="158"/>
  <c r="H61" i="158"/>
  <c r="G61" i="158"/>
  <c r="IY60" i="158"/>
  <c r="IX60" i="158"/>
  <c r="IW60" i="158"/>
  <c r="IV60" i="158"/>
  <c r="IU60" i="158"/>
  <c r="FT60" i="158"/>
  <c r="FS60" i="158"/>
  <c r="FR60" i="158"/>
  <c r="FQ60" i="158"/>
  <c r="FP60" i="158"/>
  <c r="FO60" i="158"/>
  <c r="FN60" i="158"/>
  <c r="FM60" i="158"/>
  <c r="FL60" i="158"/>
  <c r="FK60" i="158"/>
  <c r="FJ60" i="158"/>
  <c r="FI60" i="158"/>
  <c r="FH60" i="158"/>
  <c r="FG60" i="158"/>
  <c r="FF60" i="158"/>
  <c r="FE60" i="158"/>
  <c r="FD60" i="158"/>
  <c r="FC60" i="158"/>
  <c r="FB60" i="158"/>
  <c r="FA60" i="158"/>
  <c r="EZ60" i="158"/>
  <c r="EY60" i="158"/>
  <c r="EX60" i="158"/>
  <c r="EW60" i="158"/>
  <c r="EV60" i="158"/>
  <c r="EU60" i="158"/>
  <c r="ET60" i="158"/>
  <c r="ES60" i="158"/>
  <c r="ER60" i="158"/>
  <c r="EQ60" i="158"/>
  <c r="EP60" i="158"/>
  <c r="EO60" i="158"/>
  <c r="EN60" i="158"/>
  <c r="EM60" i="158"/>
  <c r="EL60" i="158"/>
  <c r="EK60" i="158"/>
  <c r="EJ60" i="158"/>
  <c r="EI60" i="158"/>
  <c r="EH60" i="158"/>
  <c r="EG60" i="158"/>
  <c r="EF60" i="158"/>
  <c r="EE60" i="158"/>
  <c r="ED60" i="158"/>
  <c r="EC60" i="158"/>
  <c r="EB60" i="158"/>
  <c r="EA60" i="158"/>
  <c r="DZ60" i="158"/>
  <c r="DY60" i="158"/>
  <c r="DX60" i="158"/>
  <c r="DW60" i="158"/>
  <c r="DV60" i="158"/>
  <c r="DU60" i="158"/>
  <c r="DT60" i="158"/>
  <c r="DS60" i="158"/>
  <c r="DR60" i="158"/>
  <c r="DQ60" i="158"/>
  <c r="DP60" i="158"/>
  <c r="DO60" i="158"/>
  <c r="DN60" i="158"/>
  <c r="DM60" i="158"/>
  <c r="DL60" i="158"/>
  <c r="DK60" i="158"/>
  <c r="DJ60" i="158"/>
  <c r="DI60" i="158"/>
  <c r="DH60" i="158"/>
  <c r="DG60" i="158"/>
  <c r="DF60" i="158"/>
  <c r="DE60" i="158"/>
  <c r="DD60" i="158"/>
  <c r="DC60" i="158"/>
  <c r="DB60" i="158"/>
  <c r="DA60" i="158"/>
  <c r="CZ60" i="158"/>
  <c r="CY60" i="158"/>
  <c r="CX60" i="158"/>
  <c r="CW60" i="158"/>
  <c r="CV60" i="158"/>
  <c r="CU60" i="158"/>
  <c r="CT60" i="158"/>
  <c r="CS60" i="158"/>
  <c r="CR60" i="158"/>
  <c r="CQ60" i="158"/>
  <c r="CP60" i="158"/>
  <c r="CO60" i="158"/>
  <c r="CN60" i="158"/>
  <c r="CM60" i="158"/>
  <c r="CL60" i="158"/>
  <c r="CK60" i="158"/>
  <c r="CJ60" i="158"/>
  <c r="CI60" i="158"/>
  <c r="CH60" i="158"/>
  <c r="CG60" i="158"/>
  <c r="CF60" i="158"/>
  <c r="CE60" i="158"/>
  <c r="CD60" i="158"/>
  <c r="CC60" i="158"/>
  <c r="CB60" i="158"/>
  <c r="CA60" i="158"/>
  <c r="BZ60" i="158"/>
  <c r="BY60" i="158"/>
  <c r="BX60" i="158"/>
  <c r="BW60" i="158"/>
  <c r="BV60" i="158"/>
  <c r="BU60" i="158"/>
  <c r="BT60" i="158"/>
  <c r="BS60" i="158"/>
  <c r="BR60" i="158"/>
  <c r="BQ60" i="158"/>
  <c r="BP60" i="158"/>
  <c r="BO60" i="158"/>
  <c r="BN60" i="158"/>
  <c r="BM60" i="158"/>
  <c r="BL60" i="158"/>
  <c r="BK60" i="158"/>
  <c r="BJ60" i="158"/>
  <c r="BI60" i="158"/>
  <c r="BH60" i="158"/>
  <c r="BG60" i="158"/>
  <c r="BF60" i="158"/>
  <c r="BE60" i="158"/>
  <c r="BD60" i="158"/>
  <c r="BC60" i="158"/>
  <c r="BB60" i="158"/>
  <c r="BA60" i="158"/>
  <c r="AZ60" i="158"/>
  <c r="AY60" i="158"/>
  <c r="AX60" i="158"/>
  <c r="AW60" i="158"/>
  <c r="AV60" i="158"/>
  <c r="AU60" i="158"/>
  <c r="AT60" i="158"/>
  <c r="AS60" i="158"/>
  <c r="AR60" i="158"/>
  <c r="AQ60" i="158"/>
  <c r="AP60" i="158"/>
  <c r="AO60" i="158"/>
  <c r="AN60" i="158"/>
  <c r="AM60" i="158"/>
  <c r="AL60" i="158"/>
  <c r="AK60" i="158"/>
  <c r="AJ60" i="158"/>
  <c r="AI60" i="158"/>
  <c r="AH60" i="158"/>
  <c r="AG60" i="158"/>
  <c r="AF60" i="158"/>
  <c r="AE60" i="158"/>
  <c r="AD60" i="158"/>
  <c r="AC60" i="158"/>
  <c r="AB60" i="158"/>
  <c r="AA60" i="158"/>
  <c r="Z60" i="158"/>
  <c r="Y60" i="158"/>
  <c r="X60" i="158"/>
  <c r="W60" i="158"/>
  <c r="V60" i="158"/>
  <c r="U60" i="158"/>
  <c r="T60" i="158"/>
  <c r="S60" i="158"/>
  <c r="R60" i="158"/>
  <c r="Q60" i="158"/>
  <c r="P60" i="158"/>
  <c r="O60" i="158"/>
  <c r="N60" i="158"/>
  <c r="M60" i="158"/>
  <c r="L60" i="158"/>
  <c r="K60" i="158"/>
  <c r="J60" i="158"/>
  <c r="I60" i="158"/>
  <c r="H60" i="158"/>
  <c r="G60" i="158"/>
  <c r="IY59" i="158"/>
  <c r="IX59" i="158"/>
  <c r="IW59" i="158"/>
  <c r="IV59" i="158"/>
  <c r="IU59" i="158"/>
  <c r="FT59" i="158"/>
  <c r="FS59" i="158"/>
  <c r="FR59" i="158"/>
  <c r="FQ59" i="158"/>
  <c r="FP59" i="158"/>
  <c r="FO59" i="158"/>
  <c r="FN59" i="158"/>
  <c r="FM59" i="158"/>
  <c r="FL59" i="158"/>
  <c r="FK59" i="158"/>
  <c r="FJ59" i="158"/>
  <c r="FI59" i="158"/>
  <c r="FH59" i="158"/>
  <c r="FG59" i="158"/>
  <c r="FF59" i="158"/>
  <c r="FE59" i="158"/>
  <c r="FD59" i="158"/>
  <c r="FC59" i="158"/>
  <c r="FB59" i="158"/>
  <c r="FA59" i="158"/>
  <c r="EZ59" i="158"/>
  <c r="EY59" i="158"/>
  <c r="EX59" i="158"/>
  <c r="EW59" i="158"/>
  <c r="EV59" i="158"/>
  <c r="EU59" i="158"/>
  <c r="ET59" i="158"/>
  <c r="ES59" i="158"/>
  <c r="ER59" i="158"/>
  <c r="EQ59" i="158"/>
  <c r="EP59" i="158"/>
  <c r="EO59" i="158"/>
  <c r="EN59" i="158"/>
  <c r="EM59" i="158"/>
  <c r="EL59" i="158"/>
  <c r="EK59" i="158"/>
  <c r="EJ59" i="158"/>
  <c r="EI59" i="158"/>
  <c r="EH59" i="158"/>
  <c r="EG59" i="158"/>
  <c r="EF59" i="158"/>
  <c r="EE59" i="158"/>
  <c r="ED59" i="158"/>
  <c r="EC59" i="158"/>
  <c r="EB59" i="158"/>
  <c r="EA59" i="158"/>
  <c r="DZ59" i="158"/>
  <c r="DY59" i="158"/>
  <c r="DX59" i="158"/>
  <c r="DW59" i="158"/>
  <c r="DV59" i="158"/>
  <c r="DU59" i="158"/>
  <c r="DT59" i="158"/>
  <c r="DS59" i="158"/>
  <c r="DR59" i="158"/>
  <c r="DQ59" i="158"/>
  <c r="DP59" i="158"/>
  <c r="DO59" i="158"/>
  <c r="DN59" i="158"/>
  <c r="DM59" i="158"/>
  <c r="DL59" i="158"/>
  <c r="DK59" i="158"/>
  <c r="DJ59" i="158"/>
  <c r="DI59" i="158"/>
  <c r="DH59" i="158"/>
  <c r="DG59" i="158"/>
  <c r="DF59" i="158"/>
  <c r="DE59" i="158"/>
  <c r="DD59" i="158"/>
  <c r="DC59" i="158"/>
  <c r="DB59" i="158"/>
  <c r="DA59" i="158"/>
  <c r="CZ59" i="158"/>
  <c r="CY59" i="158"/>
  <c r="CX59" i="158"/>
  <c r="CW59" i="158"/>
  <c r="CV59" i="158"/>
  <c r="CU59" i="158"/>
  <c r="CT59" i="158"/>
  <c r="CS59" i="158"/>
  <c r="CR59" i="158"/>
  <c r="CQ59" i="158"/>
  <c r="CP59" i="158"/>
  <c r="CO59" i="158"/>
  <c r="CN59" i="158"/>
  <c r="CM59" i="158"/>
  <c r="CL59" i="158"/>
  <c r="CK59" i="158"/>
  <c r="CJ59" i="158"/>
  <c r="CI59" i="158"/>
  <c r="CH59" i="158"/>
  <c r="CG59" i="158"/>
  <c r="CF59" i="158"/>
  <c r="CE59" i="158"/>
  <c r="CD59" i="158"/>
  <c r="CC59" i="158"/>
  <c r="CB59" i="158"/>
  <c r="CA59" i="158"/>
  <c r="BZ59" i="158"/>
  <c r="BY59" i="158"/>
  <c r="BX59" i="158"/>
  <c r="BW59" i="158"/>
  <c r="BV59" i="158"/>
  <c r="BU59" i="158"/>
  <c r="BT59" i="158"/>
  <c r="BS59" i="158"/>
  <c r="BR59" i="158"/>
  <c r="BQ59" i="158"/>
  <c r="BP59" i="158"/>
  <c r="BO59" i="158"/>
  <c r="BN59" i="158"/>
  <c r="BM59" i="158"/>
  <c r="BL59" i="158"/>
  <c r="BK59" i="158"/>
  <c r="BJ59" i="158"/>
  <c r="BI59" i="158"/>
  <c r="BH59" i="158"/>
  <c r="BG59" i="158"/>
  <c r="BF59" i="158"/>
  <c r="BE59" i="158"/>
  <c r="BD59" i="158"/>
  <c r="BC59" i="158"/>
  <c r="BB59" i="158"/>
  <c r="BA59" i="158"/>
  <c r="AZ59" i="158"/>
  <c r="AY59" i="158"/>
  <c r="AX59" i="158"/>
  <c r="AW59" i="158"/>
  <c r="AV59" i="158"/>
  <c r="AU59" i="158"/>
  <c r="AT59" i="158"/>
  <c r="AS59" i="158"/>
  <c r="AR59" i="158"/>
  <c r="AQ59" i="158"/>
  <c r="AP59" i="158"/>
  <c r="AO59" i="158"/>
  <c r="AN59" i="158"/>
  <c r="AM59" i="158"/>
  <c r="AL59" i="158"/>
  <c r="AK59" i="158"/>
  <c r="AJ59" i="158"/>
  <c r="AI59" i="158"/>
  <c r="AH59" i="158"/>
  <c r="AG59" i="158"/>
  <c r="AF59" i="158"/>
  <c r="AE59" i="158"/>
  <c r="AD59" i="158"/>
  <c r="AC59" i="158"/>
  <c r="AB59" i="158"/>
  <c r="AA59" i="158"/>
  <c r="Z59" i="158"/>
  <c r="Y59" i="158"/>
  <c r="X59" i="158"/>
  <c r="W59" i="158"/>
  <c r="V59" i="158"/>
  <c r="U59" i="158"/>
  <c r="T59" i="158"/>
  <c r="S59" i="158"/>
  <c r="R59" i="158"/>
  <c r="Q59" i="158"/>
  <c r="P59" i="158"/>
  <c r="O59" i="158"/>
  <c r="N59" i="158"/>
  <c r="M59" i="158"/>
  <c r="L59" i="158"/>
  <c r="K59" i="158"/>
  <c r="J59" i="158"/>
  <c r="I59" i="158"/>
  <c r="H59" i="158"/>
  <c r="G59" i="158"/>
  <c r="IY58" i="158"/>
  <c r="IX58" i="158"/>
  <c r="IW58" i="158"/>
  <c r="IV58" i="158"/>
  <c r="IU58" i="158"/>
  <c r="FT58" i="158"/>
  <c r="FS58" i="158"/>
  <c r="FR58" i="158"/>
  <c r="FQ58" i="158"/>
  <c r="FP58" i="158"/>
  <c r="FO58" i="158"/>
  <c r="FN58" i="158"/>
  <c r="FM58" i="158"/>
  <c r="FL58" i="158"/>
  <c r="FK58" i="158"/>
  <c r="FJ58" i="158"/>
  <c r="FI58" i="158"/>
  <c r="FH58" i="158"/>
  <c r="FG58" i="158"/>
  <c r="FF58" i="158"/>
  <c r="FE58" i="158"/>
  <c r="FD58" i="158"/>
  <c r="FC58" i="158"/>
  <c r="FB58" i="158"/>
  <c r="FA58" i="158"/>
  <c r="EZ58" i="158"/>
  <c r="EY58" i="158"/>
  <c r="EX58" i="158"/>
  <c r="EW58" i="158"/>
  <c r="EV58" i="158"/>
  <c r="EU58" i="158"/>
  <c r="ET58" i="158"/>
  <c r="ES58" i="158"/>
  <c r="ER58" i="158"/>
  <c r="EQ58" i="158"/>
  <c r="EP58" i="158"/>
  <c r="EO58" i="158"/>
  <c r="EN58" i="158"/>
  <c r="EM58" i="158"/>
  <c r="EL58" i="158"/>
  <c r="EK58" i="158"/>
  <c r="EJ58" i="158"/>
  <c r="EI58" i="158"/>
  <c r="EH58" i="158"/>
  <c r="EG58" i="158"/>
  <c r="EF58" i="158"/>
  <c r="EE58" i="158"/>
  <c r="ED58" i="158"/>
  <c r="EC58" i="158"/>
  <c r="EB58" i="158"/>
  <c r="EA58" i="158"/>
  <c r="DZ58" i="158"/>
  <c r="DY58" i="158"/>
  <c r="DX58" i="158"/>
  <c r="DW58" i="158"/>
  <c r="DV58" i="158"/>
  <c r="DU58" i="158"/>
  <c r="DT58" i="158"/>
  <c r="DS58" i="158"/>
  <c r="DR58" i="158"/>
  <c r="DQ58" i="158"/>
  <c r="DP58" i="158"/>
  <c r="DO58" i="158"/>
  <c r="DN58" i="158"/>
  <c r="DM58" i="158"/>
  <c r="DL58" i="158"/>
  <c r="DK58" i="158"/>
  <c r="DJ58" i="158"/>
  <c r="DI58" i="158"/>
  <c r="DH58" i="158"/>
  <c r="DG58" i="158"/>
  <c r="DF58" i="158"/>
  <c r="DE58" i="158"/>
  <c r="DD58" i="158"/>
  <c r="DC58" i="158"/>
  <c r="DB58" i="158"/>
  <c r="DA58" i="158"/>
  <c r="CZ58" i="158"/>
  <c r="CY58" i="158"/>
  <c r="CX58" i="158"/>
  <c r="CW58" i="158"/>
  <c r="CV58" i="158"/>
  <c r="CU58" i="158"/>
  <c r="CT58" i="158"/>
  <c r="CS58" i="158"/>
  <c r="CR58" i="158"/>
  <c r="CQ58" i="158"/>
  <c r="CP58" i="158"/>
  <c r="CO58" i="158"/>
  <c r="CN58" i="158"/>
  <c r="CM58" i="158"/>
  <c r="CL58" i="158"/>
  <c r="CK58" i="158"/>
  <c r="CJ58" i="158"/>
  <c r="CI58" i="158"/>
  <c r="CH58" i="158"/>
  <c r="CG58" i="158"/>
  <c r="CF58" i="158"/>
  <c r="CE58" i="158"/>
  <c r="CD58" i="158"/>
  <c r="CC58" i="158"/>
  <c r="CB58" i="158"/>
  <c r="CA58" i="158"/>
  <c r="BZ58" i="158"/>
  <c r="BY58" i="158"/>
  <c r="BX58" i="158"/>
  <c r="BW58" i="158"/>
  <c r="BV58" i="158"/>
  <c r="BU58" i="158"/>
  <c r="BT58" i="158"/>
  <c r="BS58" i="158"/>
  <c r="BR58" i="158"/>
  <c r="BQ58" i="158"/>
  <c r="BP58" i="158"/>
  <c r="BO58" i="158"/>
  <c r="BN58" i="158"/>
  <c r="BM58" i="158"/>
  <c r="BL58" i="158"/>
  <c r="BK58" i="158"/>
  <c r="BJ58" i="158"/>
  <c r="BI58" i="158"/>
  <c r="BH58" i="158"/>
  <c r="BG58" i="158"/>
  <c r="BF58" i="158"/>
  <c r="BE58" i="158"/>
  <c r="BD58" i="158"/>
  <c r="BC58" i="158"/>
  <c r="BB58" i="158"/>
  <c r="BA58" i="158"/>
  <c r="AZ58" i="158"/>
  <c r="AY58" i="158"/>
  <c r="AX58" i="158"/>
  <c r="AW58" i="158"/>
  <c r="AV58" i="158"/>
  <c r="AU58" i="158"/>
  <c r="AT58" i="158"/>
  <c r="AS58" i="158"/>
  <c r="AR58" i="158"/>
  <c r="AQ58" i="158"/>
  <c r="AP58" i="158"/>
  <c r="AO58" i="158"/>
  <c r="AN58" i="158"/>
  <c r="AM58" i="158"/>
  <c r="AL58" i="158"/>
  <c r="AK58" i="158"/>
  <c r="AJ58" i="158"/>
  <c r="AI58" i="158"/>
  <c r="AH58" i="158"/>
  <c r="AG58" i="158"/>
  <c r="AF58" i="158"/>
  <c r="AE58" i="158"/>
  <c r="AD58" i="158"/>
  <c r="AC58" i="158"/>
  <c r="AB58" i="158"/>
  <c r="AA58" i="158"/>
  <c r="Z58" i="158"/>
  <c r="Y58" i="158"/>
  <c r="X58" i="158"/>
  <c r="W58" i="158"/>
  <c r="V58" i="158"/>
  <c r="U58" i="158"/>
  <c r="T58" i="158"/>
  <c r="S58" i="158"/>
  <c r="R58" i="158"/>
  <c r="Q58" i="158"/>
  <c r="P58" i="158"/>
  <c r="O58" i="158"/>
  <c r="N58" i="158"/>
  <c r="M58" i="158"/>
  <c r="L58" i="158"/>
  <c r="K58" i="158"/>
  <c r="J58" i="158"/>
  <c r="I58" i="158"/>
  <c r="H58" i="158"/>
  <c r="G58" i="158"/>
  <c r="IY69" i="158"/>
  <c r="IX69" i="158"/>
  <c r="IW69" i="158"/>
  <c r="IV69" i="158"/>
  <c r="IU69" i="158"/>
  <c r="FT69" i="158"/>
  <c r="FS69" i="158"/>
  <c r="FR69" i="158"/>
  <c r="FQ69" i="158"/>
  <c r="FP69" i="158"/>
  <c r="FO69" i="158"/>
  <c r="FN69" i="158"/>
  <c r="FM69" i="158"/>
  <c r="FL69" i="158"/>
  <c r="FK69" i="158"/>
  <c r="FJ69" i="158"/>
  <c r="FI69" i="158"/>
  <c r="FH69" i="158"/>
  <c r="FG69" i="158"/>
  <c r="FF69" i="158"/>
  <c r="FE69" i="158"/>
  <c r="FD69" i="158"/>
  <c r="FC69" i="158"/>
  <c r="FB69" i="158"/>
  <c r="FA69" i="158"/>
  <c r="EZ69" i="158"/>
  <c r="EY69" i="158"/>
  <c r="EX69" i="158"/>
  <c r="EW69" i="158"/>
  <c r="EV69" i="158"/>
  <c r="EU69" i="158"/>
  <c r="ET69" i="158"/>
  <c r="ES69" i="158"/>
  <c r="ER69" i="158"/>
  <c r="EQ69" i="158"/>
  <c r="EP69" i="158"/>
  <c r="EO69" i="158"/>
  <c r="EN69" i="158"/>
  <c r="EM69" i="158"/>
  <c r="EL69" i="158"/>
  <c r="EK69" i="158"/>
  <c r="EJ69" i="158"/>
  <c r="EI69" i="158"/>
  <c r="EH69" i="158"/>
  <c r="EG69" i="158"/>
  <c r="EF69" i="158"/>
  <c r="EE69" i="158"/>
  <c r="ED69" i="158"/>
  <c r="EC69" i="158"/>
  <c r="EB69" i="158"/>
  <c r="EA69" i="158"/>
  <c r="DZ69" i="158"/>
  <c r="DY69" i="158"/>
  <c r="DX69" i="158"/>
  <c r="DW69" i="158"/>
  <c r="DV69" i="158"/>
  <c r="DU69" i="158"/>
  <c r="DT69" i="158"/>
  <c r="DS69" i="158"/>
  <c r="DR69" i="158"/>
  <c r="DQ69" i="158"/>
  <c r="DP69" i="158"/>
  <c r="DO69" i="158"/>
  <c r="DN69" i="158"/>
  <c r="DM69" i="158"/>
  <c r="DL69" i="158"/>
  <c r="DK69" i="158"/>
  <c r="DJ69" i="158"/>
  <c r="DI69" i="158"/>
  <c r="DH69" i="158"/>
  <c r="DG69" i="158"/>
  <c r="DF69" i="158"/>
  <c r="DE69" i="158"/>
  <c r="DD69" i="158"/>
  <c r="DC69" i="158"/>
  <c r="DB69" i="158"/>
  <c r="DA69" i="158"/>
  <c r="CZ69" i="158"/>
  <c r="CY69" i="158"/>
  <c r="CX69" i="158"/>
  <c r="CW69" i="158"/>
  <c r="CV69" i="158"/>
  <c r="CU69" i="158"/>
  <c r="CT69" i="158"/>
  <c r="CS69" i="158"/>
  <c r="CR69" i="158"/>
  <c r="CQ69" i="158"/>
  <c r="CP69" i="158"/>
  <c r="CO69" i="158"/>
  <c r="CN69" i="158"/>
  <c r="CM69" i="158"/>
  <c r="CL69" i="158"/>
  <c r="CK69" i="158"/>
  <c r="CJ69" i="158"/>
  <c r="CI69" i="158"/>
  <c r="CH69" i="158"/>
  <c r="CG69" i="158"/>
  <c r="CF69" i="158"/>
  <c r="CE69" i="158"/>
  <c r="CD69" i="158"/>
  <c r="CC69" i="158"/>
  <c r="CB69" i="158"/>
  <c r="CA69" i="158"/>
  <c r="BZ69" i="158"/>
  <c r="BY69" i="158"/>
  <c r="BX69" i="158"/>
  <c r="BW69" i="158"/>
  <c r="BV69" i="158"/>
  <c r="BU69" i="158"/>
  <c r="BT69" i="158"/>
  <c r="BS69" i="158"/>
  <c r="BR69" i="158"/>
  <c r="BQ69" i="158"/>
  <c r="BP69" i="158"/>
  <c r="BO69" i="158"/>
  <c r="BN69" i="158"/>
  <c r="BM69" i="158"/>
  <c r="BL69" i="158"/>
  <c r="BK69" i="158"/>
  <c r="BJ69" i="158"/>
  <c r="BI69" i="158"/>
  <c r="BH69" i="158"/>
  <c r="BG69" i="158"/>
  <c r="BF69" i="158"/>
  <c r="BE69" i="158"/>
  <c r="BD69" i="158"/>
  <c r="BC69" i="158"/>
  <c r="BB69" i="158"/>
  <c r="BA69" i="158"/>
  <c r="AZ69" i="158"/>
  <c r="AY69" i="158"/>
  <c r="AX69" i="158"/>
  <c r="AW69" i="158"/>
  <c r="AV69" i="158"/>
  <c r="AU69" i="158"/>
  <c r="AT69" i="158"/>
  <c r="AS69" i="158"/>
  <c r="AR69" i="158"/>
  <c r="AQ69" i="158"/>
  <c r="AP69" i="158"/>
  <c r="AO69" i="158"/>
  <c r="AN69" i="158"/>
  <c r="AM69" i="158"/>
  <c r="AL69" i="158"/>
  <c r="AK69" i="158"/>
  <c r="AJ69" i="158"/>
  <c r="AI69" i="158"/>
  <c r="AH69" i="158"/>
  <c r="AG69" i="158"/>
  <c r="AF69" i="158"/>
  <c r="AE69" i="158"/>
  <c r="AD69" i="158"/>
  <c r="AC69" i="158"/>
  <c r="AB69" i="158"/>
  <c r="AA69" i="158"/>
  <c r="Z69" i="158"/>
  <c r="Y69" i="158"/>
  <c r="X69" i="158"/>
  <c r="W69" i="158"/>
  <c r="V69" i="158"/>
  <c r="U69" i="158"/>
  <c r="T69" i="158"/>
  <c r="S69" i="158"/>
  <c r="R69" i="158"/>
  <c r="Q69" i="158"/>
  <c r="P69" i="158"/>
  <c r="O69" i="158"/>
  <c r="N69" i="158"/>
  <c r="M69" i="158"/>
  <c r="L69" i="158"/>
  <c r="K69" i="158"/>
  <c r="J69" i="158"/>
  <c r="I69" i="158"/>
  <c r="H69" i="158"/>
  <c r="G69" i="158"/>
  <c r="IY68" i="158"/>
  <c r="IX68" i="158"/>
  <c r="IW68" i="158"/>
  <c r="IV68" i="158"/>
  <c r="IU68" i="158"/>
  <c r="FT68" i="158"/>
  <c r="FS68" i="158"/>
  <c r="FR68" i="158"/>
  <c r="FQ68" i="158"/>
  <c r="FP68" i="158"/>
  <c r="FO68" i="158"/>
  <c r="FN68" i="158"/>
  <c r="FM68" i="158"/>
  <c r="FL68" i="158"/>
  <c r="FK68" i="158"/>
  <c r="FJ68" i="158"/>
  <c r="FI68" i="158"/>
  <c r="FH68" i="158"/>
  <c r="FG68" i="158"/>
  <c r="FF68" i="158"/>
  <c r="FE68" i="158"/>
  <c r="FD68" i="158"/>
  <c r="FC68" i="158"/>
  <c r="FB68" i="158"/>
  <c r="FA68" i="158"/>
  <c r="EZ68" i="158"/>
  <c r="EY68" i="158"/>
  <c r="EX68" i="158"/>
  <c r="EW68" i="158"/>
  <c r="EV68" i="158"/>
  <c r="EU68" i="158"/>
  <c r="ET68" i="158"/>
  <c r="ES68" i="158"/>
  <c r="ER68" i="158"/>
  <c r="EQ68" i="158"/>
  <c r="EP68" i="158"/>
  <c r="EO68" i="158"/>
  <c r="EN68" i="158"/>
  <c r="EM68" i="158"/>
  <c r="EL68" i="158"/>
  <c r="EK68" i="158"/>
  <c r="EJ68" i="158"/>
  <c r="EI68" i="158"/>
  <c r="EH68" i="158"/>
  <c r="EG68" i="158"/>
  <c r="EF68" i="158"/>
  <c r="EE68" i="158"/>
  <c r="ED68" i="158"/>
  <c r="EC68" i="158"/>
  <c r="EB68" i="158"/>
  <c r="EA68" i="158"/>
  <c r="DZ68" i="158"/>
  <c r="DY68" i="158"/>
  <c r="DX68" i="158"/>
  <c r="DW68" i="158"/>
  <c r="DV68" i="158"/>
  <c r="DU68" i="158"/>
  <c r="DT68" i="158"/>
  <c r="DS68" i="158"/>
  <c r="DR68" i="158"/>
  <c r="DQ68" i="158"/>
  <c r="DP68" i="158"/>
  <c r="DO68" i="158"/>
  <c r="DN68" i="158"/>
  <c r="DM68" i="158"/>
  <c r="DL68" i="158"/>
  <c r="DK68" i="158"/>
  <c r="DJ68" i="158"/>
  <c r="DI68" i="158"/>
  <c r="DH68" i="158"/>
  <c r="DG68" i="158"/>
  <c r="DF68" i="158"/>
  <c r="DE68" i="158"/>
  <c r="DD68" i="158"/>
  <c r="DC68" i="158"/>
  <c r="DB68" i="158"/>
  <c r="DA68" i="158"/>
  <c r="CZ68" i="158"/>
  <c r="CY68" i="158"/>
  <c r="CX68" i="158"/>
  <c r="CW68" i="158"/>
  <c r="CV68" i="158"/>
  <c r="CU68" i="158"/>
  <c r="CT68" i="158"/>
  <c r="CS68" i="158"/>
  <c r="CR68" i="158"/>
  <c r="CQ68" i="158"/>
  <c r="CP68" i="158"/>
  <c r="CO68" i="158"/>
  <c r="CN68" i="158"/>
  <c r="CM68" i="158"/>
  <c r="CL68" i="158"/>
  <c r="CK68" i="158"/>
  <c r="CJ68" i="158"/>
  <c r="CI68" i="158"/>
  <c r="CH68" i="158"/>
  <c r="CG68" i="158"/>
  <c r="CF68" i="158"/>
  <c r="CE68" i="158"/>
  <c r="CD68" i="158"/>
  <c r="CC68" i="158"/>
  <c r="CB68" i="158"/>
  <c r="CA68" i="158"/>
  <c r="BZ68" i="158"/>
  <c r="BY68" i="158"/>
  <c r="BX68" i="158"/>
  <c r="BW68" i="158"/>
  <c r="BV68" i="158"/>
  <c r="BU68" i="158"/>
  <c r="BT68" i="158"/>
  <c r="BS68" i="158"/>
  <c r="BR68" i="158"/>
  <c r="BQ68" i="158"/>
  <c r="BP68" i="158"/>
  <c r="BO68" i="158"/>
  <c r="BN68" i="158"/>
  <c r="BM68" i="158"/>
  <c r="BL68" i="158"/>
  <c r="BK68" i="158"/>
  <c r="BJ68" i="158"/>
  <c r="BI68" i="158"/>
  <c r="BH68" i="158"/>
  <c r="BG68" i="158"/>
  <c r="BF68" i="158"/>
  <c r="BE68" i="158"/>
  <c r="BD68" i="158"/>
  <c r="BC68" i="158"/>
  <c r="BB68" i="158"/>
  <c r="BA68" i="158"/>
  <c r="AZ68" i="158"/>
  <c r="AY68" i="158"/>
  <c r="AX68" i="158"/>
  <c r="AW68" i="158"/>
  <c r="AV68" i="158"/>
  <c r="AU68" i="158"/>
  <c r="AT68" i="158"/>
  <c r="AS68" i="158"/>
  <c r="AR68" i="158"/>
  <c r="AQ68" i="158"/>
  <c r="AP68" i="158"/>
  <c r="AO68" i="158"/>
  <c r="AN68" i="158"/>
  <c r="AM68" i="158"/>
  <c r="AL68" i="158"/>
  <c r="AK68" i="158"/>
  <c r="AJ68" i="158"/>
  <c r="AI68" i="158"/>
  <c r="AH68" i="158"/>
  <c r="AG68" i="158"/>
  <c r="AF68" i="158"/>
  <c r="AE68" i="158"/>
  <c r="AD68" i="158"/>
  <c r="AC68" i="158"/>
  <c r="AB68" i="158"/>
  <c r="AA68" i="158"/>
  <c r="Z68" i="158"/>
  <c r="Y68" i="158"/>
  <c r="X68" i="158"/>
  <c r="W68" i="158"/>
  <c r="V68" i="158"/>
  <c r="U68" i="158"/>
  <c r="T68" i="158"/>
  <c r="S68" i="158"/>
  <c r="R68" i="158"/>
  <c r="Q68" i="158"/>
  <c r="P68" i="158"/>
  <c r="O68" i="158"/>
  <c r="N68" i="158"/>
  <c r="M68" i="158"/>
  <c r="L68" i="158"/>
  <c r="K68" i="158"/>
  <c r="J68" i="158"/>
  <c r="I68" i="158"/>
  <c r="H68" i="158"/>
  <c r="G68" i="158"/>
  <c r="IY67" i="158"/>
  <c r="IX67" i="158"/>
  <c r="IW67" i="158"/>
  <c r="IV67" i="158"/>
  <c r="IU67" i="158"/>
  <c r="FT67" i="158"/>
  <c r="FS67" i="158"/>
  <c r="FR67" i="158"/>
  <c r="FQ67" i="158"/>
  <c r="FP67" i="158"/>
  <c r="FO67" i="158"/>
  <c r="FN67" i="158"/>
  <c r="FM67" i="158"/>
  <c r="FL67" i="158"/>
  <c r="FK67" i="158"/>
  <c r="FJ67" i="158"/>
  <c r="FI67" i="158"/>
  <c r="FH67" i="158"/>
  <c r="FG67" i="158"/>
  <c r="FF67" i="158"/>
  <c r="FE67" i="158"/>
  <c r="FD67" i="158"/>
  <c r="FC67" i="158"/>
  <c r="FB67" i="158"/>
  <c r="FA67" i="158"/>
  <c r="EZ67" i="158"/>
  <c r="EY67" i="158"/>
  <c r="EX67" i="158"/>
  <c r="EW67" i="158"/>
  <c r="EV67" i="158"/>
  <c r="EU67" i="158"/>
  <c r="ET67" i="158"/>
  <c r="ES67" i="158"/>
  <c r="ER67" i="158"/>
  <c r="EQ67" i="158"/>
  <c r="EP67" i="158"/>
  <c r="EO67" i="158"/>
  <c r="EN67" i="158"/>
  <c r="EM67" i="158"/>
  <c r="EL67" i="158"/>
  <c r="EK67" i="158"/>
  <c r="EJ67" i="158"/>
  <c r="EI67" i="158"/>
  <c r="EH67" i="158"/>
  <c r="EG67" i="158"/>
  <c r="EF67" i="158"/>
  <c r="EE67" i="158"/>
  <c r="ED67" i="158"/>
  <c r="EC67" i="158"/>
  <c r="EB67" i="158"/>
  <c r="EA67" i="158"/>
  <c r="DZ67" i="158"/>
  <c r="DY67" i="158"/>
  <c r="DX67" i="158"/>
  <c r="DW67" i="158"/>
  <c r="DV67" i="158"/>
  <c r="DU67" i="158"/>
  <c r="DT67" i="158"/>
  <c r="DS67" i="158"/>
  <c r="DR67" i="158"/>
  <c r="DQ67" i="158"/>
  <c r="DP67" i="158"/>
  <c r="DO67" i="158"/>
  <c r="DN67" i="158"/>
  <c r="DM67" i="158"/>
  <c r="DL67" i="158"/>
  <c r="DK67" i="158"/>
  <c r="DJ67" i="158"/>
  <c r="DI67" i="158"/>
  <c r="DH67" i="158"/>
  <c r="DG67" i="158"/>
  <c r="DF67" i="158"/>
  <c r="DE67" i="158"/>
  <c r="DD67" i="158"/>
  <c r="DC67" i="158"/>
  <c r="DB67" i="158"/>
  <c r="DA67" i="158"/>
  <c r="CZ67" i="158"/>
  <c r="CY67" i="158"/>
  <c r="CX67" i="158"/>
  <c r="CW67" i="158"/>
  <c r="CV67" i="158"/>
  <c r="CU67" i="158"/>
  <c r="CT67" i="158"/>
  <c r="CS67" i="158"/>
  <c r="CR67" i="158"/>
  <c r="CQ67" i="158"/>
  <c r="CP67" i="158"/>
  <c r="CO67" i="158"/>
  <c r="CN67" i="158"/>
  <c r="CM67" i="158"/>
  <c r="CL67" i="158"/>
  <c r="CK67" i="158"/>
  <c r="CJ67" i="158"/>
  <c r="CI67" i="158"/>
  <c r="CH67" i="158"/>
  <c r="CG67" i="158"/>
  <c r="CF67" i="158"/>
  <c r="CE67" i="158"/>
  <c r="CD67" i="158"/>
  <c r="CC67" i="158"/>
  <c r="CB67" i="158"/>
  <c r="CA67" i="158"/>
  <c r="BZ67" i="158"/>
  <c r="BY67" i="158"/>
  <c r="BX67" i="158"/>
  <c r="BW67" i="158"/>
  <c r="BV67" i="158"/>
  <c r="BU67" i="158"/>
  <c r="BT67" i="158"/>
  <c r="BS67" i="158"/>
  <c r="BR67" i="158"/>
  <c r="BQ67" i="158"/>
  <c r="BP67" i="158"/>
  <c r="BO67" i="158"/>
  <c r="BN67" i="158"/>
  <c r="BM67" i="158"/>
  <c r="BL67" i="158"/>
  <c r="BK67" i="158"/>
  <c r="BJ67" i="158"/>
  <c r="BI67" i="158"/>
  <c r="BH67" i="158"/>
  <c r="BG67" i="158"/>
  <c r="BF67" i="158"/>
  <c r="BE67" i="158"/>
  <c r="BD67" i="158"/>
  <c r="BC67" i="158"/>
  <c r="BB67" i="158"/>
  <c r="BA67" i="158"/>
  <c r="AZ67" i="158"/>
  <c r="AY67" i="158"/>
  <c r="AX67" i="158"/>
  <c r="AW67" i="158"/>
  <c r="AV67" i="158"/>
  <c r="AU67" i="158"/>
  <c r="AT67" i="158"/>
  <c r="AS67" i="158"/>
  <c r="AR67" i="158"/>
  <c r="AQ67" i="158"/>
  <c r="AP67" i="158"/>
  <c r="AO67" i="158"/>
  <c r="AN67" i="158"/>
  <c r="AM67" i="158"/>
  <c r="AL67" i="158"/>
  <c r="AK67" i="158"/>
  <c r="AJ67" i="158"/>
  <c r="AI67" i="158"/>
  <c r="AH67" i="158"/>
  <c r="AG67" i="158"/>
  <c r="AF67" i="158"/>
  <c r="AE67" i="158"/>
  <c r="AD67" i="158"/>
  <c r="AC67" i="158"/>
  <c r="AB67" i="158"/>
  <c r="AA67" i="158"/>
  <c r="Z67" i="158"/>
  <c r="Y67" i="158"/>
  <c r="X67" i="158"/>
  <c r="W67" i="158"/>
  <c r="V67" i="158"/>
  <c r="U67" i="158"/>
  <c r="T67" i="158"/>
  <c r="S67" i="158"/>
  <c r="R67" i="158"/>
  <c r="Q67" i="158"/>
  <c r="P67" i="158"/>
  <c r="O67" i="158"/>
  <c r="N67" i="158"/>
  <c r="M67" i="158"/>
  <c r="L67" i="158"/>
  <c r="K67" i="158"/>
  <c r="J67" i="158"/>
  <c r="I67" i="158"/>
  <c r="H67" i="158"/>
  <c r="G67" i="158"/>
  <c r="IY66" i="158"/>
  <c r="IX66" i="158"/>
  <c r="IW66" i="158"/>
  <c r="IV66" i="158"/>
  <c r="IU66" i="158"/>
  <c r="FT66" i="158"/>
  <c r="FS66" i="158"/>
  <c r="FR66" i="158"/>
  <c r="FQ66" i="158"/>
  <c r="FP66" i="158"/>
  <c r="FO66" i="158"/>
  <c r="FN66" i="158"/>
  <c r="FM66" i="158"/>
  <c r="FL66" i="158"/>
  <c r="FK66" i="158"/>
  <c r="FJ66" i="158"/>
  <c r="FI66" i="158"/>
  <c r="FH66" i="158"/>
  <c r="FG66" i="158"/>
  <c r="FF66" i="158"/>
  <c r="FE66" i="158"/>
  <c r="FD66" i="158"/>
  <c r="FC66" i="158"/>
  <c r="FB66" i="158"/>
  <c r="FA66" i="158"/>
  <c r="EZ66" i="158"/>
  <c r="EY66" i="158"/>
  <c r="EX66" i="158"/>
  <c r="EW66" i="158"/>
  <c r="EV66" i="158"/>
  <c r="EU66" i="158"/>
  <c r="ET66" i="158"/>
  <c r="ES66" i="158"/>
  <c r="ER66" i="158"/>
  <c r="EQ66" i="158"/>
  <c r="EP66" i="158"/>
  <c r="EO66" i="158"/>
  <c r="EN66" i="158"/>
  <c r="EM66" i="158"/>
  <c r="EL66" i="158"/>
  <c r="EK66" i="158"/>
  <c r="EJ66" i="158"/>
  <c r="EI66" i="158"/>
  <c r="EH66" i="158"/>
  <c r="EG66" i="158"/>
  <c r="EF66" i="158"/>
  <c r="EE66" i="158"/>
  <c r="ED66" i="158"/>
  <c r="EC66" i="158"/>
  <c r="EB66" i="158"/>
  <c r="EA66" i="158"/>
  <c r="DZ66" i="158"/>
  <c r="DY66" i="158"/>
  <c r="DX66" i="158"/>
  <c r="DW66" i="158"/>
  <c r="DV66" i="158"/>
  <c r="DU66" i="158"/>
  <c r="DT66" i="158"/>
  <c r="DS66" i="158"/>
  <c r="DR66" i="158"/>
  <c r="DQ66" i="158"/>
  <c r="DP66" i="158"/>
  <c r="DO66" i="158"/>
  <c r="DN66" i="158"/>
  <c r="DM66" i="158"/>
  <c r="DL66" i="158"/>
  <c r="DK66" i="158"/>
  <c r="DJ66" i="158"/>
  <c r="DI66" i="158"/>
  <c r="DH66" i="158"/>
  <c r="DG66" i="158"/>
  <c r="DF66" i="158"/>
  <c r="DE66" i="158"/>
  <c r="DD66" i="158"/>
  <c r="DC66" i="158"/>
  <c r="DB66" i="158"/>
  <c r="DA66" i="158"/>
  <c r="CZ66" i="158"/>
  <c r="CY66" i="158"/>
  <c r="CX66" i="158"/>
  <c r="CW66" i="158"/>
  <c r="CV66" i="158"/>
  <c r="CU66" i="158"/>
  <c r="CT66" i="158"/>
  <c r="CS66" i="158"/>
  <c r="CR66" i="158"/>
  <c r="CQ66" i="158"/>
  <c r="CP66" i="158"/>
  <c r="CO66" i="158"/>
  <c r="CN66" i="158"/>
  <c r="CM66" i="158"/>
  <c r="CL66" i="158"/>
  <c r="CK66" i="158"/>
  <c r="CJ66" i="158"/>
  <c r="CI66" i="158"/>
  <c r="CH66" i="158"/>
  <c r="CG66" i="158"/>
  <c r="CF66" i="158"/>
  <c r="CE66" i="158"/>
  <c r="CD66" i="158"/>
  <c r="CC66" i="158"/>
  <c r="CB66" i="158"/>
  <c r="CA66" i="158"/>
  <c r="BZ66" i="158"/>
  <c r="BY66" i="158"/>
  <c r="BX66" i="158"/>
  <c r="BW66" i="158"/>
  <c r="BV66" i="158"/>
  <c r="BU66" i="158"/>
  <c r="BT66" i="158"/>
  <c r="BS66" i="158"/>
  <c r="BR66" i="158"/>
  <c r="BQ66" i="158"/>
  <c r="BP66" i="158"/>
  <c r="BO66" i="158"/>
  <c r="BN66" i="158"/>
  <c r="BM66" i="158"/>
  <c r="BL66" i="158"/>
  <c r="BK66" i="158"/>
  <c r="BJ66" i="158"/>
  <c r="BI66" i="158"/>
  <c r="BH66" i="158"/>
  <c r="BG66" i="158"/>
  <c r="BF66" i="158"/>
  <c r="BE66" i="158"/>
  <c r="BD66" i="158"/>
  <c r="BC66" i="158"/>
  <c r="BB66" i="158"/>
  <c r="BA66" i="158"/>
  <c r="AZ66" i="158"/>
  <c r="AY66" i="158"/>
  <c r="AX66" i="158"/>
  <c r="AW66" i="158"/>
  <c r="AV66" i="158"/>
  <c r="AU66" i="158"/>
  <c r="AT66" i="158"/>
  <c r="AS66" i="158"/>
  <c r="AR66" i="158"/>
  <c r="AQ66" i="158"/>
  <c r="AP66" i="158"/>
  <c r="AO66" i="158"/>
  <c r="AN66" i="158"/>
  <c r="AM66" i="158"/>
  <c r="AL66" i="158"/>
  <c r="AK66" i="158"/>
  <c r="AJ66" i="158"/>
  <c r="AI66" i="158"/>
  <c r="AH66" i="158"/>
  <c r="AG66" i="158"/>
  <c r="AF66" i="158"/>
  <c r="AE66" i="158"/>
  <c r="AD66" i="158"/>
  <c r="AC66" i="158"/>
  <c r="AB66" i="158"/>
  <c r="AA66" i="158"/>
  <c r="Z66" i="158"/>
  <c r="Y66" i="158"/>
  <c r="X66" i="158"/>
  <c r="W66" i="158"/>
  <c r="V66" i="158"/>
  <c r="U66" i="158"/>
  <c r="T66" i="158"/>
  <c r="S66" i="158"/>
  <c r="R66" i="158"/>
  <c r="Q66" i="158"/>
  <c r="P66" i="158"/>
  <c r="O66" i="158"/>
  <c r="N66" i="158"/>
  <c r="M66" i="158"/>
  <c r="L66" i="158"/>
  <c r="K66" i="158"/>
  <c r="J66" i="158"/>
  <c r="I66" i="158"/>
  <c r="H66" i="158"/>
  <c r="G66" i="158"/>
  <c r="IY71" i="158"/>
  <c r="IX71" i="158"/>
  <c r="IW71" i="158"/>
  <c r="IV71" i="158"/>
  <c r="IU71" i="158"/>
  <c r="FT71" i="158"/>
  <c r="FS71" i="158"/>
  <c r="FR71" i="158"/>
  <c r="FQ71" i="158"/>
  <c r="FP71" i="158"/>
  <c r="FO71" i="158"/>
  <c r="FN71" i="158"/>
  <c r="FM71" i="158"/>
  <c r="FL71" i="158"/>
  <c r="FK71" i="158"/>
  <c r="FJ71" i="158"/>
  <c r="FI71" i="158"/>
  <c r="FH71" i="158"/>
  <c r="FG71" i="158"/>
  <c r="FF71" i="158"/>
  <c r="FE71" i="158"/>
  <c r="FD71" i="158"/>
  <c r="FC71" i="158"/>
  <c r="FB71" i="158"/>
  <c r="FA71" i="158"/>
  <c r="EZ71" i="158"/>
  <c r="EY71" i="158"/>
  <c r="EX71" i="158"/>
  <c r="EW71" i="158"/>
  <c r="EV71" i="158"/>
  <c r="EU71" i="158"/>
  <c r="ET71" i="158"/>
  <c r="ES71" i="158"/>
  <c r="ER71" i="158"/>
  <c r="EQ71" i="158"/>
  <c r="EP71" i="158"/>
  <c r="EO71" i="158"/>
  <c r="EN71" i="158"/>
  <c r="EM71" i="158"/>
  <c r="EL71" i="158"/>
  <c r="EK71" i="158"/>
  <c r="EJ71" i="158"/>
  <c r="EI71" i="158"/>
  <c r="EH71" i="158"/>
  <c r="EG71" i="158"/>
  <c r="EF71" i="158"/>
  <c r="EE71" i="158"/>
  <c r="ED71" i="158"/>
  <c r="EC71" i="158"/>
  <c r="EB71" i="158"/>
  <c r="EA71" i="158"/>
  <c r="DZ71" i="158"/>
  <c r="DY71" i="158"/>
  <c r="DX71" i="158"/>
  <c r="DW71" i="158"/>
  <c r="DV71" i="158"/>
  <c r="DU71" i="158"/>
  <c r="DT71" i="158"/>
  <c r="DS71" i="158"/>
  <c r="DR71" i="158"/>
  <c r="DQ71" i="158"/>
  <c r="DP71" i="158"/>
  <c r="DO71" i="158"/>
  <c r="DN71" i="158"/>
  <c r="DM71" i="158"/>
  <c r="DL71" i="158"/>
  <c r="DK71" i="158"/>
  <c r="DJ71" i="158"/>
  <c r="DI71" i="158"/>
  <c r="DH71" i="158"/>
  <c r="DG71" i="158"/>
  <c r="DF71" i="158"/>
  <c r="DE71" i="158"/>
  <c r="DD71" i="158"/>
  <c r="DC71" i="158"/>
  <c r="DB71" i="158"/>
  <c r="DA71" i="158"/>
  <c r="CZ71" i="158"/>
  <c r="CY71" i="158"/>
  <c r="CX71" i="158"/>
  <c r="CW71" i="158"/>
  <c r="CV71" i="158"/>
  <c r="CU71" i="158"/>
  <c r="CT71" i="158"/>
  <c r="CS71" i="158"/>
  <c r="CR71" i="158"/>
  <c r="CQ71" i="158"/>
  <c r="CP71" i="158"/>
  <c r="CO71" i="158"/>
  <c r="CN71" i="158"/>
  <c r="CM71" i="158"/>
  <c r="CL71" i="158"/>
  <c r="CK71" i="158"/>
  <c r="CJ71" i="158"/>
  <c r="CI71" i="158"/>
  <c r="CH71" i="158"/>
  <c r="CG71" i="158"/>
  <c r="CF71" i="158"/>
  <c r="CE71" i="158"/>
  <c r="CD71" i="158"/>
  <c r="CC71" i="158"/>
  <c r="CB71" i="158"/>
  <c r="CA71" i="158"/>
  <c r="BZ71" i="158"/>
  <c r="BY71" i="158"/>
  <c r="BX71" i="158"/>
  <c r="BW71" i="158"/>
  <c r="BV71" i="158"/>
  <c r="BU71" i="158"/>
  <c r="BT71" i="158"/>
  <c r="BS71" i="158"/>
  <c r="BR71" i="158"/>
  <c r="BQ71" i="158"/>
  <c r="BP71" i="158"/>
  <c r="BO71" i="158"/>
  <c r="BN71" i="158"/>
  <c r="BM71" i="158"/>
  <c r="BL71" i="158"/>
  <c r="BK71" i="158"/>
  <c r="BJ71" i="158"/>
  <c r="BI71" i="158"/>
  <c r="BH71" i="158"/>
  <c r="BG71" i="158"/>
  <c r="BF71" i="158"/>
  <c r="BE71" i="158"/>
  <c r="BD71" i="158"/>
  <c r="BC71" i="158"/>
  <c r="BB71" i="158"/>
  <c r="BA71" i="158"/>
  <c r="AZ71" i="158"/>
  <c r="AY71" i="158"/>
  <c r="AX71" i="158"/>
  <c r="AW71" i="158"/>
  <c r="AV71" i="158"/>
  <c r="AU71" i="158"/>
  <c r="AT71" i="158"/>
  <c r="AS71" i="158"/>
  <c r="AR71" i="158"/>
  <c r="AQ71" i="158"/>
  <c r="AP71" i="158"/>
  <c r="AO71" i="158"/>
  <c r="AN71" i="158"/>
  <c r="AM71" i="158"/>
  <c r="AL71" i="158"/>
  <c r="AK71" i="158"/>
  <c r="AJ71" i="158"/>
  <c r="AI71" i="158"/>
  <c r="AH71" i="158"/>
  <c r="AG71" i="158"/>
  <c r="AF71" i="158"/>
  <c r="AE71" i="158"/>
  <c r="AD71" i="158"/>
  <c r="AC71" i="158"/>
  <c r="AB71" i="158"/>
  <c r="AA71" i="158"/>
  <c r="Z71" i="158"/>
  <c r="Y71" i="158"/>
  <c r="X71" i="158"/>
  <c r="W71" i="158"/>
  <c r="V71" i="158"/>
  <c r="U71" i="158"/>
  <c r="T71" i="158"/>
  <c r="S71" i="158"/>
  <c r="R71" i="158"/>
  <c r="Q71" i="158"/>
  <c r="P71" i="158"/>
  <c r="O71" i="158"/>
  <c r="N71" i="158"/>
  <c r="M71" i="158"/>
  <c r="L71" i="158"/>
  <c r="K71" i="158"/>
  <c r="J71" i="158"/>
  <c r="I71" i="158"/>
  <c r="H71" i="158"/>
  <c r="G71" i="158"/>
  <c r="IY70" i="158"/>
  <c r="IX70" i="158"/>
  <c r="IW70" i="158"/>
  <c r="IV70" i="158"/>
  <c r="IU70" i="158"/>
  <c r="FT70" i="158"/>
  <c r="FS70" i="158"/>
  <c r="FR70" i="158"/>
  <c r="FQ70" i="158"/>
  <c r="FP70" i="158"/>
  <c r="FO70" i="158"/>
  <c r="FN70" i="158"/>
  <c r="FM70" i="158"/>
  <c r="FL70" i="158"/>
  <c r="FK70" i="158"/>
  <c r="FJ70" i="158"/>
  <c r="FI70" i="158"/>
  <c r="FH70" i="158"/>
  <c r="FG70" i="158"/>
  <c r="FF70" i="158"/>
  <c r="FE70" i="158"/>
  <c r="FD70" i="158"/>
  <c r="FC70" i="158"/>
  <c r="FB70" i="158"/>
  <c r="FA70" i="158"/>
  <c r="EZ70" i="158"/>
  <c r="EY70" i="158"/>
  <c r="EX70" i="158"/>
  <c r="EW70" i="158"/>
  <c r="EV70" i="158"/>
  <c r="EU70" i="158"/>
  <c r="ET70" i="158"/>
  <c r="ES70" i="158"/>
  <c r="ER70" i="158"/>
  <c r="EQ70" i="158"/>
  <c r="EP70" i="158"/>
  <c r="EO70" i="158"/>
  <c r="EN70" i="158"/>
  <c r="EM70" i="158"/>
  <c r="EL70" i="158"/>
  <c r="EK70" i="158"/>
  <c r="EJ70" i="158"/>
  <c r="EI70" i="158"/>
  <c r="EH70" i="158"/>
  <c r="EG70" i="158"/>
  <c r="EF70" i="158"/>
  <c r="EE70" i="158"/>
  <c r="ED70" i="158"/>
  <c r="EC70" i="158"/>
  <c r="EB70" i="158"/>
  <c r="EA70" i="158"/>
  <c r="DZ70" i="158"/>
  <c r="DY70" i="158"/>
  <c r="DX70" i="158"/>
  <c r="DW70" i="158"/>
  <c r="DV70" i="158"/>
  <c r="DU70" i="158"/>
  <c r="DT70" i="158"/>
  <c r="DS70" i="158"/>
  <c r="DR70" i="158"/>
  <c r="DQ70" i="158"/>
  <c r="DP70" i="158"/>
  <c r="DO70" i="158"/>
  <c r="DN70" i="158"/>
  <c r="DM70" i="158"/>
  <c r="DL70" i="158"/>
  <c r="DK70" i="158"/>
  <c r="DJ70" i="158"/>
  <c r="DI70" i="158"/>
  <c r="DH70" i="158"/>
  <c r="DG70" i="158"/>
  <c r="DF70" i="158"/>
  <c r="DE70" i="158"/>
  <c r="DD70" i="158"/>
  <c r="DC70" i="158"/>
  <c r="DB70" i="158"/>
  <c r="DA70" i="158"/>
  <c r="CZ70" i="158"/>
  <c r="CY70" i="158"/>
  <c r="CX70" i="158"/>
  <c r="CW70" i="158"/>
  <c r="CV70" i="158"/>
  <c r="CU70" i="158"/>
  <c r="CT70" i="158"/>
  <c r="CS70" i="158"/>
  <c r="CR70" i="158"/>
  <c r="CQ70" i="158"/>
  <c r="CP70" i="158"/>
  <c r="CO70" i="158"/>
  <c r="CN70" i="158"/>
  <c r="CM70" i="158"/>
  <c r="CL70" i="158"/>
  <c r="CK70" i="158"/>
  <c r="CJ70" i="158"/>
  <c r="CI70" i="158"/>
  <c r="CH70" i="158"/>
  <c r="CG70" i="158"/>
  <c r="CF70" i="158"/>
  <c r="CE70" i="158"/>
  <c r="CD70" i="158"/>
  <c r="CC70" i="158"/>
  <c r="CB70" i="158"/>
  <c r="CA70" i="158"/>
  <c r="BZ70" i="158"/>
  <c r="BY70" i="158"/>
  <c r="BX70" i="158"/>
  <c r="BW70" i="158"/>
  <c r="BV70" i="158"/>
  <c r="BU70" i="158"/>
  <c r="BT70" i="158"/>
  <c r="BS70" i="158"/>
  <c r="BR70" i="158"/>
  <c r="BQ70" i="158"/>
  <c r="BP70" i="158"/>
  <c r="BO70" i="158"/>
  <c r="BN70" i="158"/>
  <c r="BM70" i="158"/>
  <c r="BL70" i="158"/>
  <c r="BK70" i="158"/>
  <c r="BJ70" i="158"/>
  <c r="BI70" i="158"/>
  <c r="BH70" i="158"/>
  <c r="BG70" i="158"/>
  <c r="BF70" i="158"/>
  <c r="BE70" i="158"/>
  <c r="BD70" i="158"/>
  <c r="BC70" i="158"/>
  <c r="BB70" i="158"/>
  <c r="BA70" i="158"/>
  <c r="AZ70" i="158"/>
  <c r="AY70" i="158"/>
  <c r="AX70" i="158"/>
  <c r="AW70" i="158"/>
  <c r="AV70" i="158"/>
  <c r="AU70" i="158"/>
  <c r="AT70" i="158"/>
  <c r="AS70" i="158"/>
  <c r="AR70" i="158"/>
  <c r="AQ70" i="158"/>
  <c r="AP70" i="158"/>
  <c r="AO70" i="158"/>
  <c r="AN70" i="158"/>
  <c r="AM70" i="158"/>
  <c r="AL70" i="158"/>
  <c r="AK70" i="158"/>
  <c r="AJ70" i="158"/>
  <c r="AI70" i="158"/>
  <c r="AH70" i="158"/>
  <c r="AG70" i="158"/>
  <c r="AF70" i="158"/>
  <c r="AE70" i="158"/>
  <c r="AD70" i="158"/>
  <c r="AC70" i="158"/>
  <c r="AB70" i="158"/>
  <c r="AA70" i="158"/>
  <c r="Z70" i="158"/>
  <c r="Y70" i="158"/>
  <c r="X70" i="158"/>
  <c r="W70" i="158"/>
  <c r="V70" i="158"/>
  <c r="U70" i="158"/>
  <c r="T70" i="158"/>
  <c r="S70" i="158"/>
  <c r="R70" i="158"/>
  <c r="Q70" i="158"/>
  <c r="P70" i="158"/>
  <c r="O70" i="158"/>
  <c r="N70" i="158"/>
  <c r="M70" i="158"/>
  <c r="L70" i="158"/>
  <c r="K70" i="158"/>
  <c r="J70" i="158"/>
  <c r="I70" i="158"/>
  <c r="H70" i="158"/>
  <c r="G70" i="158"/>
  <c r="IY72" i="158"/>
  <c r="IX72" i="158"/>
  <c r="IW72" i="158"/>
  <c r="IV72" i="158"/>
  <c r="IU72" i="158"/>
  <c r="FT72" i="158"/>
  <c r="FS72" i="158"/>
  <c r="FR72" i="158"/>
  <c r="FQ72" i="158"/>
  <c r="FP72" i="158"/>
  <c r="FO72" i="158"/>
  <c r="FN72" i="158"/>
  <c r="FM72" i="158"/>
  <c r="FL72" i="158"/>
  <c r="FK72" i="158"/>
  <c r="FJ72" i="158"/>
  <c r="FI72" i="158"/>
  <c r="FH72" i="158"/>
  <c r="FG72" i="158"/>
  <c r="FF72" i="158"/>
  <c r="FE72" i="158"/>
  <c r="FD72" i="158"/>
  <c r="FC72" i="158"/>
  <c r="FB72" i="158"/>
  <c r="FA72" i="158"/>
  <c r="EZ72" i="158"/>
  <c r="EY72" i="158"/>
  <c r="EX72" i="158"/>
  <c r="EW72" i="158"/>
  <c r="EV72" i="158"/>
  <c r="EU72" i="158"/>
  <c r="ET72" i="158"/>
  <c r="ES72" i="158"/>
  <c r="ER72" i="158"/>
  <c r="EQ72" i="158"/>
  <c r="EP72" i="158"/>
  <c r="EO72" i="158"/>
  <c r="EN72" i="158"/>
  <c r="EM72" i="158"/>
  <c r="EL72" i="158"/>
  <c r="EK72" i="158"/>
  <c r="EJ72" i="158"/>
  <c r="EI72" i="158"/>
  <c r="EH72" i="158"/>
  <c r="EG72" i="158"/>
  <c r="EF72" i="158"/>
  <c r="EE72" i="158"/>
  <c r="ED72" i="158"/>
  <c r="EC72" i="158"/>
  <c r="EB72" i="158"/>
  <c r="EA72" i="158"/>
  <c r="DZ72" i="158"/>
  <c r="DY72" i="158"/>
  <c r="DX72" i="158"/>
  <c r="DW72" i="158"/>
  <c r="DV72" i="158"/>
  <c r="DU72" i="158"/>
  <c r="DT72" i="158"/>
  <c r="DS72" i="158"/>
  <c r="DR72" i="158"/>
  <c r="DQ72" i="158"/>
  <c r="DP72" i="158"/>
  <c r="DO72" i="158"/>
  <c r="DN72" i="158"/>
  <c r="DM72" i="158"/>
  <c r="DL72" i="158"/>
  <c r="DK72" i="158"/>
  <c r="DJ72" i="158"/>
  <c r="DI72" i="158"/>
  <c r="DH72" i="158"/>
  <c r="DG72" i="158"/>
  <c r="DF72" i="158"/>
  <c r="DE72" i="158"/>
  <c r="DD72" i="158"/>
  <c r="DC72" i="158"/>
  <c r="DB72" i="158"/>
  <c r="DA72" i="158"/>
  <c r="CZ72" i="158"/>
  <c r="CY72" i="158"/>
  <c r="CX72" i="158"/>
  <c r="CW72" i="158"/>
  <c r="CV72" i="158"/>
  <c r="CU72" i="158"/>
  <c r="CT72" i="158"/>
  <c r="CS72" i="158"/>
  <c r="CR72" i="158"/>
  <c r="CQ72" i="158"/>
  <c r="CP72" i="158"/>
  <c r="CO72" i="158"/>
  <c r="CN72" i="158"/>
  <c r="CM72" i="158"/>
  <c r="CL72" i="158"/>
  <c r="CK72" i="158"/>
  <c r="CJ72" i="158"/>
  <c r="CI72" i="158"/>
  <c r="CH72" i="158"/>
  <c r="CG72" i="158"/>
  <c r="CF72" i="158"/>
  <c r="CE72" i="158"/>
  <c r="CD72" i="158"/>
  <c r="CC72" i="158"/>
  <c r="CB72" i="158"/>
  <c r="CA72" i="158"/>
  <c r="BZ72" i="158"/>
  <c r="BY72" i="158"/>
  <c r="BX72" i="158"/>
  <c r="BW72" i="158"/>
  <c r="BV72" i="158"/>
  <c r="BU72" i="158"/>
  <c r="BT72" i="158"/>
  <c r="BS72" i="158"/>
  <c r="BR72" i="158"/>
  <c r="BQ72" i="158"/>
  <c r="BP72" i="158"/>
  <c r="BO72" i="158"/>
  <c r="BN72" i="158"/>
  <c r="BM72" i="158"/>
  <c r="BL72" i="158"/>
  <c r="BK72" i="158"/>
  <c r="BJ72" i="158"/>
  <c r="BI72" i="158"/>
  <c r="BH72" i="158"/>
  <c r="BG72" i="158"/>
  <c r="BF72" i="158"/>
  <c r="BE72" i="158"/>
  <c r="BD72" i="158"/>
  <c r="BC72" i="158"/>
  <c r="BB72" i="158"/>
  <c r="BA72" i="158"/>
  <c r="AZ72" i="158"/>
  <c r="AY72" i="158"/>
  <c r="AX72" i="158"/>
  <c r="AW72" i="158"/>
  <c r="AV72" i="158"/>
  <c r="AU72" i="158"/>
  <c r="AT72" i="158"/>
  <c r="AS72" i="158"/>
  <c r="AR72" i="158"/>
  <c r="AQ72" i="158"/>
  <c r="AP72" i="158"/>
  <c r="AO72" i="158"/>
  <c r="AN72" i="158"/>
  <c r="AM72" i="158"/>
  <c r="AL72" i="158"/>
  <c r="AK72" i="158"/>
  <c r="AJ72" i="158"/>
  <c r="AI72" i="158"/>
  <c r="AH72" i="158"/>
  <c r="AG72" i="158"/>
  <c r="AF72" i="158"/>
  <c r="AE72" i="158"/>
  <c r="AD72" i="158"/>
  <c r="AC72" i="158"/>
  <c r="AB72" i="158"/>
  <c r="AA72" i="158"/>
  <c r="Z72" i="158"/>
  <c r="Y72" i="158"/>
  <c r="X72" i="158"/>
  <c r="W72" i="158"/>
  <c r="V72" i="158"/>
  <c r="U72" i="158"/>
  <c r="T72" i="158"/>
  <c r="S72" i="158"/>
  <c r="R72" i="158"/>
  <c r="Q72" i="158"/>
  <c r="P72" i="158"/>
  <c r="O72" i="158"/>
  <c r="N72" i="158"/>
  <c r="M72" i="158"/>
  <c r="L72" i="158"/>
  <c r="K72" i="158"/>
  <c r="J72" i="158"/>
  <c r="I72" i="158"/>
  <c r="H72" i="158"/>
  <c r="G72" i="158"/>
  <c r="KD183" i="110"/>
  <c r="KC183" i="110"/>
  <c r="KB183" i="110"/>
  <c r="KA183" i="110"/>
  <c r="JZ183" i="110"/>
  <c r="JY183" i="110"/>
  <c r="JX183" i="110"/>
  <c r="JW183" i="110"/>
  <c r="JV183" i="110"/>
  <c r="JU183" i="110"/>
  <c r="JT183" i="110"/>
  <c r="JS183" i="110"/>
  <c r="JR183" i="110"/>
  <c r="JQ183" i="110"/>
  <c r="JP183" i="110"/>
  <c r="JO183" i="110"/>
  <c r="JN183" i="110"/>
  <c r="JM183" i="110"/>
  <c r="JL183" i="110"/>
  <c r="JK183" i="110"/>
  <c r="JJ183" i="110"/>
  <c r="JI183" i="110"/>
  <c r="JH183" i="110"/>
  <c r="JG183" i="110"/>
  <c r="JF183" i="110"/>
  <c r="JE183" i="110"/>
  <c r="JD183" i="110"/>
  <c r="JC183" i="110"/>
  <c r="JB183" i="110"/>
  <c r="JA183" i="110"/>
  <c r="IZ183" i="110"/>
  <c r="IY183" i="110"/>
  <c r="IX183" i="110"/>
  <c r="IW183" i="110"/>
  <c r="IV183" i="110"/>
  <c r="IU183" i="110"/>
  <c r="IT183" i="110"/>
  <c r="IS183" i="110"/>
  <c r="IR183" i="110"/>
  <c r="IQ183" i="110"/>
  <c r="IP183" i="110"/>
  <c r="IO183" i="110"/>
  <c r="IN183" i="110"/>
  <c r="IM183" i="110"/>
  <c r="IL183" i="110"/>
  <c r="IK183" i="110"/>
  <c r="IJ183" i="110"/>
  <c r="II183" i="110"/>
  <c r="IH183" i="110"/>
  <c r="IG183" i="110"/>
  <c r="IF183" i="110"/>
  <c r="IE183" i="110"/>
  <c r="ID183" i="110"/>
  <c r="IC183" i="110"/>
  <c r="IB183" i="110"/>
  <c r="IA183" i="110"/>
  <c r="HZ183" i="110"/>
  <c r="HY183" i="110"/>
  <c r="HX183" i="110"/>
  <c r="HW183" i="110"/>
  <c r="HV183" i="110"/>
  <c r="HU183" i="110"/>
  <c r="HT183" i="110"/>
  <c r="HS183" i="110"/>
  <c r="HR183" i="110"/>
  <c r="HQ183" i="110"/>
  <c r="HP183" i="110"/>
  <c r="HO183" i="110"/>
  <c r="HN183" i="110"/>
  <c r="HM183" i="110"/>
  <c r="HL183" i="110"/>
  <c r="HK183" i="110"/>
  <c r="HJ183" i="110"/>
  <c r="HI183" i="110"/>
  <c r="HH183" i="110"/>
  <c r="HG183" i="110"/>
  <c r="HF183" i="110"/>
  <c r="HE183" i="110"/>
  <c r="HD183" i="110"/>
  <c r="HC183" i="110"/>
  <c r="HB183" i="110"/>
  <c r="HA183" i="110"/>
  <c r="GZ183" i="110"/>
  <c r="GY183" i="110"/>
  <c r="GX183" i="110"/>
  <c r="GW183" i="110"/>
  <c r="GV183" i="110"/>
  <c r="GU183" i="110"/>
  <c r="GT183" i="110"/>
  <c r="GS183" i="110"/>
  <c r="GR183" i="110"/>
  <c r="GQ183" i="110"/>
  <c r="GP183" i="110"/>
  <c r="GO183" i="110"/>
  <c r="GN183" i="110"/>
  <c r="GM183" i="110"/>
  <c r="GL183" i="110"/>
  <c r="GK183" i="110"/>
  <c r="GJ183" i="110"/>
  <c r="GI183" i="110"/>
  <c r="GH183" i="110"/>
  <c r="GG183" i="110"/>
  <c r="GF183" i="110"/>
  <c r="GE183" i="110"/>
  <c r="GD183" i="110"/>
  <c r="DK183" i="110"/>
  <c r="DJ183" i="110"/>
  <c r="DI183" i="110"/>
  <c r="DH183" i="110"/>
  <c r="DG183" i="110"/>
  <c r="DF183" i="110"/>
  <c r="DE183" i="110"/>
  <c r="DD183" i="110"/>
  <c r="DC183" i="110"/>
  <c r="DB183" i="110"/>
  <c r="DA183" i="110"/>
  <c r="CZ183" i="110"/>
  <c r="CY183" i="110"/>
  <c r="CX183" i="110"/>
  <c r="CW183" i="110"/>
  <c r="CV183" i="110"/>
  <c r="CU183" i="110"/>
  <c r="CT183" i="110"/>
  <c r="CS183" i="110"/>
  <c r="CR183" i="110"/>
  <c r="CQ183" i="110"/>
  <c r="CP183" i="110"/>
  <c r="CO183" i="110"/>
  <c r="CN183" i="110"/>
  <c r="CM183" i="110"/>
  <c r="CL183" i="110"/>
  <c r="CK183" i="110"/>
  <c r="CJ183" i="110"/>
  <c r="CI183" i="110"/>
  <c r="CH183" i="110"/>
  <c r="CG183" i="110"/>
  <c r="CF183" i="110"/>
  <c r="CE183" i="110"/>
  <c r="CD183" i="110"/>
  <c r="CC183" i="110"/>
  <c r="CB183" i="110"/>
  <c r="CA183" i="110"/>
  <c r="BZ183" i="110"/>
  <c r="BY183" i="110"/>
  <c r="BX183" i="110"/>
  <c r="BW183" i="110"/>
  <c r="BV183" i="110"/>
  <c r="BU183" i="110"/>
  <c r="BT183" i="110"/>
  <c r="BS183" i="110"/>
  <c r="BR183" i="110"/>
  <c r="BQ183" i="110"/>
  <c r="BP183" i="110"/>
  <c r="BO183" i="110"/>
  <c r="BN183" i="110"/>
  <c r="BM183" i="110"/>
  <c r="BL183" i="110"/>
  <c r="BK183" i="110"/>
  <c r="BJ183" i="110"/>
  <c r="BI183" i="110"/>
  <c r="BH183" i="110"/>
  <c r="BG183" i="110"/>
  <c r="BF183" i="110"/>
  <c r="BE183" i="110"/>
  <c r="BD183" i="110"/>
  <c r="BC183" i="110"/>
  <c r="BB183" i="110"/>
  <c r="BA183" i="110"/>
  <c r="AZ183" i="110"/>
  <c r="AY183" i="110"/>
  <c r="AX183" i="110"/>
  <c r="AW183" i="110"/>
  <c r="AV183" i="110"/>
  <c r="AU183" i="110"/>
  <c r="AT183" i="110"/>
  <c r="AS183" i="110"/>
  <c r="AR183" i="110"/>
  <c r="AQ183" i="110"/>
  <c r="AP183" i="110"/>
  <c r="AO183" i="110"/>
  <c r="AN183" i="110"/>
  <c r="AM183" i="110"/>
  <c r="AL183" i="110"/>
  <c r="AK183" i="110"/>
  <c r="AJ183" i="110"/>
  <c r="AI183" i="110"/>
  <c r="AH183" i="110"/>
  <c r="AG183" i="110"/>
  <c r="AF183" i="110"/>
  <c r="AE183" i="110"/>
  <c r="AD183" i="110"/>
  <c r="AC183" i="110"/>
  <c r="AB183" i="110"/>
  <c r="AA183" i="110"/>
  <c r="Z183" i="110"/>
  <c r="Y183" i="110"/>
  <c r="X183" i="110"/>
  <c r="W183" i="110"/>
  <c r="V183" i="110"/>
  <c r="U183" i="110"/>
  <c r="T183" i="110"/>
  <c r="S183" i="110"/>
  <c r="R183" i="110"/>
  <c r="Q183" i="110"/>
  <c r="P183" i="110"/>
  <c r="O183" i="110"/>
  <c r="N183" i="110"/>
  <c r="M183" i="110"/>
  <c r="L183" i="110"/>
  <c r="K183"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W12" i="110"/>
  <c r="V12" i="110"/>
  <c r="U12" i="110"/>
  <c r="T12" i="110"/>
  <c r="S12" i="110"/>
  <c r="R12" i="110"/>
  <c r="Q12" i="110"/>
  <c r="P12" i="110"/>
  <c r="O12" i="110"/>
  <c r="N12" i="110"/>
  <c r="M12" i="110"/>
  <c r="L12" i="110"/>
  <c r="K12" i="110"/>
  <c r="KD180" i="110"/>
  <c r="KC180" i="110"/>
  <c r="KB180" i="110"/>
  <c r="KA180" i="110"/>
  <c r="JZ180" i="110"/>
  <c r="JY180" i="110"/>
  <c r="JX180" i="110"/>
  <c r="JW180" i="110"/>
  <c r="JV180" i="110"/>
  <c r="JU180" i="110"/>
  <c r="JT180" i="110"/>
  <c r="JS180" i="110"/>
  <c r="JR180" i="110"/>
  <c r="JQ180" i="110"/>
  <c r="JP180" i="110"/>
  <c r="JO180" i="110"/>
  <c r="JN180" i="110"/>
  <c r="JM180" i="110"/>
  <c r="JL180" i="110"/>
  <c r="JK180" i="110"/>
  <c r="JJ180" i="110"/>
  <c r="JI180" i="110"/>
  <c r="JH180" i="110"/>
  <c r="JG180" i="110"/>
  <c r="JF180" i="110"/>
  <c r="JE180" i="110"/>
  <c r="JD180" i="110"/>
  <c r="JC180" i="110"/>
  <c r="JB180" i="110"/>
  <c r="JA180" i="110"/>
  <c r="IZ180" i="110"/>
  <c r="IY180" i="110"/>
  <c r="IX180" i="110"/>
  <c r="IW180" i="110"/>
  <c r="IV180" i="110"/>
  <c r="IU180" i="110"/>
  <c r="IT180" i="110"/>
  <c r="IS180" i="110"/>
  <c r="IR180" i="110"/>
  <c r="IQ180" i="110"/>
  <c r="IP180" i="110"/>
  <c r="IO180" i="110"/>
  <c r="IN180" i="110"/>
  <c r="IM180" i="110"/>
  <c r="IL180" i="110"/>
  <c r="IK180" i="110"/>
  <c r="IJ180" i="110"/>
  <c r="II180" i="110"/>
  <c r="IH180" i="110"/>
  <c r="IG180" i="110"/>
  <c r="IF180" i="110"/>
  <c r="IE180" i="110"/>
  <c r="ID180" i="110"/>
  <c r="IC180" i="110"/>
  <c r="IB180" i="110"/>
  <c r="IA180" i="110"/>
  <c r="HZ180" i="110"/>
  <c r="HY180" i="110"/>
  <c r="HX180" i="110"/>
  <c r="HW180" i="110"/>
  <c r="HV180" i="110"/>
  <c r="HU180" i="110"/>
  <c r="HT180" i="110"/>
  <c r="HS180" i="110"/>
  <c r="HR180" i="110"/>
  <c r="HQ180" i="110"/>
  <c r="HP180" i="110"/>
  <c r="HO180" i="110"/>
  <c r="HN180" i="110"/>
  <c r="HM180" i="110"/>
  <c r="HL180" i="110"/>
  <c r="HK180" i="110"/>
  <c r="HJ180" i="110"/>
  <c r="HI180" i="110"/>
  <c r="HH180" i="110"/>
  <c r="HG180" i="110"/>
  <c r="HF180" i="110"/>
  <c r="HE180" i="110"/>
  <c r="HD180" i="110"/>
  <c r="HC180" i="110"/>
  <c r="HB180" i="110"/>
  <c r="HA180" i="110"/>
  <c r="GZ180" i="110"/>
  <c r="GY180" i="110"/>
  <c r="GX180" i="110"/>
  <c r="GW180" i="110"/>
  <c r="GV180" i="110"/>
  <c r="GU180" i="110"/>
  <c r="GT180" i="110"/>
  <c r="GS180" i="110"/>
  <c r="GR180" i="110"/>
  <c r="GQ180" i="110"/>
  <c r="GP180" i="110"/>
  <c r="GO180" i="110"/>
  <c r="GN180" i="110"/>
  <c r="GM180" i="110"/>
  <c r="GL180" i="110"/>
  <c r="GK180" i="110"/>
  <c r="GJ180" i="110"/>
  <c r="GI180" i="110"/>
  <c r="GH180" i="110"/>
  <c r="GG180" i="110"/>
  <c r="GF180" i="110"/>
  <c r="GE180" i="110"/>
  <c r="GD180" i="110"/>
  <c r="DK180" i="110"/>
  <c r="DJ180" i="110"/>
  <c r="DI180" i="110"/>
  <c r="DH180" i="110"/>
  <c r="DG180" i="110"/>
  <c r="DF180" i="110"/>
  <c r="DE180" i="110"/>
  <c r="DD180" i="110"/>
  <c r="DC180" i="110"/>
  <c r="DB180" i="110"/>
  <c r="DA180" i="110"/>
  <c r="CZ180" i="110"/>
  <c r="CY180" i="110"/>
  <c r="CX180" i="110"/>
  <c r="CW180" i="110"/>
  <c r="CV180" i="110"/>
  <c r="CU180" i="110"/>
  <c r="CT180" i="110"/>
  <c r="CS180" i="110"/>
  <c r="CR180" i="110"/>
  <c r="CQ180" i="110"/>
  <c r="CP180" i="110"/>
  <c r="CO180" i="110"/>
  <c r="CN180" i="110"/>
  <c r="CM180" i="110"/>
  <c r="CL180" i="110"/>
  <c r="CK180" i="110"/>
  <c r="CJ180" i="110"/>
  <c r="CI180" i="110"/>
  <c r="CH180" i="110"/>
  <c r="CG180" i="110"/>
  <c r="CF180" i="110"/>
  <c r="CE180" i="110"/>
  <c r="CD180" i="110"/>
  <c r="CC180" i="110"/>
  <c r="CB180" i="110"/>
  <c r="CA180" i="110"/>
  <c r="BZ180" i="110"/>
  <c r="BY180" i="110"/>
  <c r="BX180" i="110"/>
  <c r="BW180" i="110"/>
  <c r="BV180" i="110"/>
  <c r="BU180" i="110"/>
  <c r="BT180" i="110"/>
  <c r="BS180" i="110"/>
  <c r="BR180" i="110"/>
  <c r="BQ180" i="110"/>
  <c r="BP180" i="110"/>
  <c r="BO180" i="110"/>
  <c r="BN180" i="110"/>
  <c r="BM180" i="110"/>
  <c r="BL180" i="110"/>
  <c r="BK180" i="110"/>
  <c r="BJ180" i="110"/>
  <c r="BI180" i="110"/>
  <c r="BH180" i="110"/>
  <c r="BG180" i="110"/>
  <c r="BF180" i="110"/>
  <c r="BE180" i="110"/>
  <c r="BD180" i="110"/>
  <c r="BC180" i="110"/>
  <c r="BB180" i="110"/>
  <c r="BA180" i="110"/>
  <c r="AZ180" i="110"/>
  <c r="AY180" i="110"/>
  <c r="AX180" i="110"/>
  <c r="AW180" i="110"/>
  <c r="AV180" i="110"/>
  <c r="AU180" i="110"/>
  <c r="AT180" i="110"/>
  <c r="AS180" i="110"/>
  <c r="AR180" i="110"/>
  <c r="AQ180" i="110"/>
  <c r="AP180" i="110"/>
  <c r="AO180" i="110"/>
  <c r="AN180" i="110"/>
  <c r="AM180" i="110"/>
  <c r="AL180" i="110"/>
  <c r="AK180" i="110"/>
  <c r="AJ180" i="110"/>
  <c r="AI180" i="110"/>
  <c r="AH180" i="110"/>
  <c r="AG180" i="110"/>
  <c r="AF180" i="110"/>
  <c r="AE180" i="110"/>
  <c r="AD180" i="110"/>
  <c r="AC180" i="110"/>
  <c r="AB180" i="110"/>
  <c r="AA180" i="110"/>
  <c r="Z180" i="110"/>
  <c r="Y180" i="110"/>
  <c r="X180" i="110"/>
  <c r="W180" i="110"/>
  <c r="V180" i="110"/>
  <c r="U180" i="110"/>
  <c r="T180" i="110"/>
  <c r="S180" i="110"/>
  <c r="R180" i="110"/>
  <c r="Q180" i="110"/>
  <c r="P180" i="110"/>
  <c r="O180" i="110"/>
  <c r="N180" i="110"/>
  <c r="M180" i="110"/>
  <c r="L180" i="110"/>
  <c r="K180" i="110"/>
  <c r="KD179" i="110"/>
  <c r="KC179" i="110"/>
  <c r="KB179" i="110"/>
  <c r="KA179" i="110"/>
  <c r="JZ179" i="110"/>
  <c r="JY179" i="110"/>
  <c r="JX179" i="110"/>
  <c r="JW179" i="110"/>
  <c r="JV179" i="110"/>
  <c r="JU179" i="110"/>
  <c r="JT179" i="110"/>
  <c r="JS179" i="110"/>
  <c r="JR179" i="110"/>
  <c r="JQ179" i="110"/>
  <c r="JP179" i="110"/>
  <c r="JO179" i="110"/>
  <c r="JN179" i="110"/>
  <c r="JM179" i="110"/>
  <c r="JL179" i="110"/>
  <c r="JK179" i="110"/>
  <c r="JJ179" i="110"/>
  <c r="JI179" i="110"/>
  <c r="JH179" i="110"/>
  <c r="JG179" i="110"/>
  <c r="JF179" i="110"/>
  <c r="JE179" i="110"/>
  <c r="JD179" i="110"/>
  <c r="JC179" i="110"/>
  <c r="JB179" i="110"/>
  <c r="JA179" i="110"/>
  <c r="IZ179" i="110"/>
  <c r="IY179" i="110"/>
  <c r="IX179" i="110"/>
  <c r="IW179" i="110"/>
  <c r="IV179" i="110"/>
  <c r="IU179" i="110"/>
  <c r="IT179" i="110"/>
  <c r="IS179" i="110"/>
  <c r="IR179" i="110"/>
  <c r="IQ179" i="110"/>
  <c r="IP179" i="110"/>
  <c r="IO179" i="110"/>
  <c r="IN179" i="110"/>
  <c r="IM179" i="110"/>
  <c r="IL179" i="110"/>
  <c r="IK179" i="110"/>
  <c r="IJ179" i="110"/>
  <c r="II179" i="110"/>
  <c r="IH179" i="110"/>
  <c r="IG179" i="110"/>
  <c r="IF179" i="110"/>
  <c r="IE179" i="110"/>
  <c r="ID179" i="110"/>
  <c r="IC179" i="110"/>
  <c r="IB179" i="110"/>
  <c r="IA179" i="110"/>
  <c r="HZ179" i="110"/>
  <c r="HY179" i="110"/>
  <c r="HX179" i="110"/>
  <c r="HW179" i="110"/>
  <c r="HV179" i="110"/>
  <c r="HU179" i="110"/>
  <c r="HT179" i="110"/>
  <c r="HS179" i="110"/>
  <c r="HR179" i="110"/>
  <c r="HQ179" i="110"/>
  <c r="HP179" i="110"/>
  <c r="HO179" i="110"/>
  <c r="HN179" i="110"/>
  <c r="HM179" i="110"/>
  <c r="HL179" i="110"/>
  <c r="HK179" i="110"/>
  <c r="HJ179" i="110"/>
  <c r="HI179" i="110"/>
  <c r="HH179" i="110"/>
  <c r="HG179" i="110"/>
  <c r="HF179" i="110"/>
  <c r="HE179" i="110"/>
  <c r="HD179" i="110"/>
  <c r="HC179" i="110"/>
  <c r="HB179" i="110"/>
  <c r="HA179" i="110"/>
  <c r="GZ179" i="110"/>
  <c r="GY179" i="110"/>
  <c r="GX179" i="110"/>
  <c r="GW179" i="110"/>
  <c r="GV179" i="110"/>
  <c r="GU179" i="110"/>
  <c r="GT179" i="110"/>
  <c r="GS179" i="110"/>
  <c r="GR179" i="110"/>
  <c r="GQ179" i="110"/>
  <c r="GP179" i="110"/>
  <c r="GO179" i="110"/>
  <c r="GN179" i="110"/>
  <c r="GM179" i="110"/>
  <c r="GL179" i="110"/>
  <c r="GK179" i="110"/>
  <c r="GJ179" i="110"/>
  <c r="GI179" i="110"/>
  <c r="GH179" i="110"/>
  <c r="GG179" i="110"/>
  <c r="GF179" i="110"/>
  <c r="GE179" i="110"/>
  <c r="GD179" i="110"/>
  <c r="DK179" i="110"/>
  <c r="DJ179" i="110"/>
  <c r="DI179" i="110"/>
  <c r="DH179" i="110"/>
  <c r="DG179" i="110"/>
  <c r="DF179" i="110"/>
  <c r="DE179" i="110"/>
  <c r="DD179" i="110"/>
  <c r="DC179" i="110"/>
  <c r="DB179" i="110"/>
  <c r="DA179" i="110"/>
  <c r="CZ179" i="110"/>
  <c r="CY179" i="110"/>
  <c r="CX179" i="110"/>
  <c r="CW179" i="110"/>
  <c r="CV179" i="110"/>
  <c r="CU179" i="110"/>
  <c r="CT179" i="110"/>
  <c r="CS179" i="110"/>
  <c r="CR179" i="110"/>
  <c r="CQ179" i="110"/>
  <c r="CP179" i="110"/>
  <c r="CO179" i="110"/>
  <c r="CN179" i="110"/>
  <c r="CM179" i="110"/>
  <c r="CL179" i="110"/>
  <c r="CK179" i="110"/>
  <c r="CJ179" i="110"/>
  <c r="CI179" i="110"/>
  <c r="CH179" i="110"/>
  <c r="CG179" i="110"/>
  <c r="CF179" i="110"/>
  <c r="CE179" i="110"/>
  <c r="CD179" i="110"/>
  <c r="CC179" i="110"/>
  <c r="CB179" i="110"/>
  <c r="CA179" i="110"/>
  <c r="BZ179" i="110"/>
  <c r="BY179" i="110"/>
  <c r="BX179" i="110"/>
  <c r="BW179" i="110"/>
  <c r="BV179" i="110"/>
  <c r="BU179" i="110"/>
  <c r="BT179" i="110"/>
  <c r="BS179" i="110"/>
  <c r="BR179" i="110"/>
  <c r="BQ179" i="110"/>
  <c r="BP179" i="110"/>
  <c r="BO179" i="110"/>
  <c r="BN179" i="110"/>
  <c r="BM179" i="110"/>
  <c r="BL179" i="110"/>
  <c r="BK179" i="110"/>
  <c r="BJ179" i="110"/>
  <c r="BI179" i="110"/>
  <c r="BH179" i="110"/>
  <c r="BG179" i="110"/>
  <c r="BF179" i="110"/>
  <c r="BE179" i="110"/>
  <c r="BD179" i="110"/>
  <c r="BC179" i="110"/>
  <c r="BB179" i="110"/>
  <c r="BA179" i="110"/>
  <c r="AZ179" i="110"/>
  <c r="AY179" i="110"/>
  <c r="AX179" i="110"/>
  <c r="AW179" i="110"/>
  <c r="AV179" i="110"/>
  <c r="AU179" i="110"/>
  <c r="AT179" i="110"/>
  <c r="AS179" i="110"/>
  <c r="AR179" i="110"/>
  <c r="AQ179" i="110"/>
  <c r="AP179" i="110"/>
  <c r="AO179" i="110"/>
  <c r="AN179" i="110"/>
  <c r="AM179" i="110"/>
  <c r="AL179" i="110"/>
  <c r="AK179" i="110"/>
  <c r="AJ179" i="110"/>
  <c r="AI179" i="110"/>
  <c r="AH179" i="110"/>
  <c r="AG179" i="110"/>
  <c r="AF179" i="110"/>
  <c r="AE179" i="110"/>
  <c r="AD179" i="110"/>
  <c r="AC179" i="110"/>
  <c r="AB179" i="110"/>
  <c r="AA179" i="110"/>
  <c r="Z179" i="110"/>
  <c r="Y179" i="110"/>
  <c r="X179" i="110"/>
  <c r="W179" i="110"/>
  <c r="V179" i="110"/>
  <c r="U179" i="110"/>
  <c r="T179" i="110"/>
  <c r="S179" i="110"/>
  <c r="R179" i="110"/>
  <c r="Q179" i="110"/>
  <c r="P179" i="110"/>
  <c r="O179" i="110"/>
  <c r="N179" i="110"/>
  <c r="M179" i="110"/>
  <c r="L179" i="110"/>
  <c r="K179" i="110"/>
  <c r="KD178" i="110"/>
  <c r="KC178" i="110"/>
  <c r="KB178" i="110"/>
  <c r="KA178" i="110"/>
  <c r="JZ178" i="110"/>
  <c r="JY178" i="110"/>
  <c r="JX178" i="110"/>
  <c r="JW178" i="110"/>
  <c r="JV178" i="110"/>
  <c r="JU178" i="110"/>
  <c r="JT178" i="110"/>
  <c r="JS178" i="110"/>
  <c r="JR178" i="110"/>
  <c r="JQ178" i="110"/>
  <c r="JP178" i="110"/>
  <c r="JO178" i="110"/>
  <c r="JN178" i="110"/>
  <c r="JM178" i="110"/>
  <c r="JL178" i="110"/>
  <c r="JK178" i="110"/>
  <c r="JJ178" i="110"/>
  <c r="JI178" i="110"/>
  <c r="JH178" i="110"/>
  <c r="JG178" i="110"/>
  <c r="JF178" i="110"/>
  <c r="JE178" i="110"/>
  <c r="JD178" i="110"/>
  <c r="JC178" i="110"/>
  <c r="JB178" i="110"/>
  <c r="JA178" i="110"/>
  <c r="IZ178" i="110"/>
  <c r="IY178" i="110"/>
  <c r="IX178" i="110"/>
  <c r="IW178" i="110"/>
  <c r="IV178" i="110"/>
  <c r="IU178" i="110"/>
  <c r="IT178" i="110"/>
  <c r="IS178" i="110"/>
  <c r="IR178" i="110"/>
  <c r="IQ178" i="110"/>
  <c r="IP178" i="110"/>
  <c r="IO178" i="110"/>
  <c r="IN178" i="110"/>
  <c r="IM178" i="110"/>
  <c r="IL178" i="110"/>
  <c r="IK178" i="110"/>
  <c r="IJ178" i="110"/>
  <c r="II178" i="110"/>
  <c r="IH178" i="110"/>
  <c r="IG178" i="110"/>
  <c r="IF178" i="110"/>
  <c r="IE178" i="110"/>
  <c r="ID178" i="110"/>
  <c r="IC178" i="110"/>
  <c r="IB178" i="110"/>
  <c r="IA178" i="110"/>
  <c r="HZ178" i="110"/>
  <c r="HY178" i="110"/>
  <c r="HX178" i="110"/>
  <c r="HW178" i="110"/>
  <c r="HV178" i="110"/>
  <c r="HU178" i="110"/>
  <c r="HT178" i="110"/>
  <c r="HS178" i="110"/>
  <c r="HR178" i="110"/>
  <c r="HQ178" i="110"/>
  <c r="HP178" i="110"/>
  <c r="HO178" i="110"/>
  <c r="HN178" i="110"/>
  <c r="HM178" i="110"/>
  <c r="HL178" i="110"/>
  <c r="HK178" i="110"/>
  <c r="HJ178" i="110"/>
  <c r="HI178" i="110"/>
  <c r="HH178" i="110"/>
  <c r="HG178" i="110"/>
  <c r="HF178" i="110"/>
  <c r="HE178" i="110"/>
  <c r="HD178" i="110"/>
  <c r="HC178" i="110"/>
  <c r="HB178" i="110"/>
  <c r="HA178" i="110"/>
  <c r="GZ178" i="110"/>
  <c r="GY178" i="110"/>
  <c r="GX178" i="110"/>
  <c r="GW178" i="110"/>
  <c r="GV178" i="110"/>
  <c r="GU178" i="110"/>
  <c r="GT178" i="110"/>
  <c r="GS178" i="110"/>
  <c r="GR178" i="110"/>
  <c r="GQ178" i="110"/>
  <c r="GP178" i="110"/>
  <c r="GO178" i="110"/>
  <c r="GN178" i="110"/>
  <c r="GM178" i="110"/>
  <c r="GL178" i="110"/>
  <c r="GK178" i="110"/>
  <c r="GJ178" i="110"/>
  <c r="GI178" i="110"/>
  <c r="GH178" i="110"/>
  <c r="GG178" i="110"/>
  <c r="GF178" i="110"/>
  <c r="GE178" i="110"/>
  <c r="GD178" i="110"/>
  <c r="DK178" i="110"/>
  <c r="DJ178" i="110"/>
  <c r="DI178" i="110"/>
  <c r="DH178" i="110"/>
  <c r="DG178" i="110"/>
  <c r="DF178" i="110"/>
  <c r="DE178" i="110"/>
  <c r="DD178" i="110"/>
  <c r="DC178" i="110"/>
  <c r="DB178" i="110"/>
  <c r="DA178" i="110"/>
  <c r="CZ178" i="110"/>
  <c r="CY178" i="110"/>
  <c r="CX178" i="110"/>
  <c r="CW178" i="110"/>
  <c r="CV178" i="110"/>
  <c r="CU178" i="110"/>
  <c r="CT178" i="110"/>
  <c r="CS178" i="110"/>
  <c r="CR178" i="110"/>
  <c r="CQ178" i="110"/>
  <c r="CP178" i="110"/>
  <c r="CO178" i="110"/>
  <c r="CN178" i="110"/>
  <c r="CM178" i="110"/>
  <c r="CL178" i="110"/>
  <c r="CK178" i="110"/>
  <c r="CJ178" i="110"/>
  <c r="CI178" i="110"/>
  <c r="CH178" i="110"/>
  <c r="CG178" i="110"/>
  <c r="CF178" i="110"/>
  <c r="CE178" i="110"/>
  <c r="CD178" i="110"/>
  <c r="CC178" i="110"/>
  <c r="CB178" i="110"/>
  <c r="CA178" i="110"/>
  <c r="BZ178" i="110"/>
  <c r="BY178" i="110"/>
  <c r="BX178" i="110"/>
  <c r="BW178" i="110"/>
  <c r="BV178" i="110"/>
  <c r="BU178" i="110"/>
  <c r="BT178" i="110"/>
  <c r="BS178" i="110"/>
  <c r="BR178" i="110"/>
  <c r="BQ178" i="110"/>
  <c r="BP178" i="110"/>
  <c r="BO178" i="110"/>
  <c r="BN178" i="110"/>
  <c r="BM178" i="110"/>
  <c r="BL178" i="110"/>
  <c r="BK178" i="110"/>
  <c r="BJ178" i="110"/>
  <c r="BI178" i="110"/>
  <c r="BH178" i="110"/>
  <c r="BG178" i="110"/>
  <c r="BF178" i="110"/>
  <c r="BE178" i="110"/>
  <c r="BD178" i="110"/>
  <c r="BC178" i="110"/>
  <c r="BB178" i="110"/>
  <c r="BA178" i="110"/>
  <c r="AZ178" i="110"/>
  <c r="AY178" i="110"/>
  <c r="AX178" i="110"/>
  <c r="AW178" i="110"/>
  <c r="AV178" i="110"/>
  <c r="AU178" i="110"/>
  <c r="AT178" i="110"/>
  <c r="AS178" i="110"/>
  <c r="AR178" i="110"/>
  <c r="AQ178" i="110"/>
  <c r="AP178" i="110"/>
  <c r="AO178" i="110"/>
  <c r="AN178" i="110"/>
  <c r="AM178" i="110"/>
  <c r="AL178" i="110"/>
  <c r="AK178" i="110"/>
  <c r="AJ178" i="110"/>
  <c r="AI178" i="110"/>
  <c r="AH178" i="110"/>
  <c r="AG178" i="110"/>
  <c r="AF178" i="110"/>
  <c r="AE178" i="110"/>
  <c r="AD178" i="110"/>
  <c r="AC178" i="110"/>
  <c r="AB178" i="110"/>
  <c r="AA178" i="110"/>
  <c r="Z178" i="110"/>
  <c r="Y178" i="110"/>
  <c r="X178" i="110"/>
  <c r="W178" i="110"/>
  <c r="V178" i="110"/>
  <c r="U178" i="110"/>
  <c r="T178" i="110"/>
  <c r="S178" i="110"/>
  <c r="R178" i="110"/>
  <c r="Q178" i="110"/>
  <c r="P178" i="110"/>
  <c r="O178" i="110"/>
  <c r="N178" i="110"/>
  <c r="M178" i="110"/>
  <c r="L178" i="110"/>
  <c r="K178" i="110"/>
  <c r="KD176" i="110"/>
  <c r="KC176" i="110"/>
  <c r="KB176" i="110"/>
  <c r="KA176" i="110"/>
  <c r="JZ176" i="110"/>
  <c r="JY176" i="110"/>
  <c r="JX176" i="110"/>
  <c r="JW176" i="110"/>
  <c r="JV176" i="110"/>
  <c r="JU176" i="110"/>
  <c r="JT176" i="110"/>
  <c r="JS176" i="110"/>
  <c r="JR176" i="110"/>
  <c r="JQ176" i="110"/>
  <c r="JP176" i="110"/>
  <c r="JO176" i="110"/>
  <c r="JN176" i="110"/>
  <c r="JM176" i="110"/>
  <c r="JL176" i="110"/>
  <c r="JK176" i="110"/>
  <c r="JJ176" i="110"/>
  <c r="JI176" i="110"/>
  <c r="JH176" i="110"/>
  <c r="JG176" i="110"/>
  <c r="JF176" i="110"/>
  <c r="JE176" i="110"/>
  <c r="JD176" i="110"/>
  <c r="JC176" i="110"/>
  <c r="JB176" i="110"/>
  <c r="JA176" i="110"/>
  <c r="IZ176" i="110"/>
  <c r="IY176" i="110"/>
  <c r="IX176" i="110"/>
  <c r="IW176" i="110"/>
  <c r="IV176" i="110"/>
  <c r="IU176" i="110"/>
  <c r="IT176" i="110"/>
  <c r="IS176" i="110"/>
  <c r="IR176" i="110"/>
  <c r="IQ176" i="110"/>
  <c r="IP176" i="110"/>
  <c r="IO176" i="110"/>
  <c r="IN176" i="110"/>
  <c r="IM176" i="110"/>
  <c r="IL176" i="110"/>
  <c r="IK176" i="110"/>
  <c r="IJ176" i="110"/>
  <c r="II176" i="110"/>
  <c r="IH176" i="110"/>
  <c r="IG176" i="110"/>
  <c r="IF176" i="110"/>
  <c r="IE176" i="110"/>
  <c r="ID176" i="110"/>
  <c r="IC176" i="110"/>
  <c r="IB176" i="110"/>
  <c r="IA176" i="110"/>
  <c r="HZ176" i="110"/>
  <c r="HY176" i="110"/>
  <c r="HX176" i="110"/>
  <c r="HW176" i="110"/>
  <c r="HV176" i="110"/>
  <c r="HU176" i="110"/>
  <c r="HT176" i="110"/>
  <c r="HS176" i="110"/>
  <c r="HR176" i="110"/>
  <c r="HQ176" i="110"/>
  <c r="HP176" i="110"/>
  <c r="HO176" i="110"/>
  <c r="HN176" i="110"/>
  <c r="HM176" i="110"/>
  <c r="HL176" i="110"/>
  <c r="HK176" i="110"/>
  <c r="HJ176" i="110"/>
  <c r="HI176" i="110"/>
  <c r="HH176" i="110"/>
  <c r="HG176" i="110"/>
  <c r="HF176" i="110"/>
  <c r="HE176" i="110"/>
  <c r="HD176" i="110"/>
  <c r="HC176" i="110"/>
  <c r="HB176" i="110"/>
  <c r="HA176" i="110"/>
  <c r="GZ176" i="110"/>
  <c r="GY176" i="110"/>
  <c r="GX176" i="110"/>
  <c r="GW176" i="110"/>
  <c r="GV176" i="110"/>
  <c r="GU176" i="110"/>
  <c r="GT176" i="110"/>
  <c r="GS176" i="110"/>
  <c r="GR176" i="110"/>
  <c r="GQ176" i="110"/>
  <c r="GP176" i="110"/>
  <c r="GO176" i="110"/>
  <c r="GN176" i="110"/>
  <c r="GM176" i="110"/>
  <c r="GL176" i="110"/>
  <c r="GK176" i="110"/>
  <c r="GJ176" i="110"/>
  <c r="GI176" i="110"/>
  <c r="GH176" i="110"/>
  <c r="GG176" i="110"/>
  <c r="GF176" i="110"/>
  <c r="GE176" i="110"/>
  <c r="GD176" i="110"/>
  <c r="DK176" i="110"/>
  <c r="DJ176" i="110"/>
  <c r="DI176" i="110"/>
  <c r="DH176" i="110"/>
  <c r="DG176" i="110"/>
  <c r="DF176" i="110"/>
  <c r="DE176" i="110"/>
  <c r="DD176" i="110"/>
  <c r="DC176" i="110"/>
  <c r="DB176" i="110"/>
  <c r="DA176" i="110"/>
  <c r="CZ176" i="110"/>
  <c r="CY176" i="110"/>
  <c r="CX176" i="110"/>
  <c r="CW176" i="110"/>
  <c r="CV176" i="110"/>
  <c r="CU176" i="110"/>
  <c r="CT176" i="110"/>
  <c r="CS176" i="110"/>
  <c r="CR176" i="110"/>
  <c r="CQ176" i="110"/>
  <c r="CP176" i="110"/>
  <c r="CO176" i="110"/>
  <c r="CN176" i="110"/>
  <c r="CM176" i="110"/>
  <c r="CL176" i="110"/>
  <c r="CK176" i="110"/>
  <c r="CJ176" i="110"/>
  <c r="CI176" i="110"/>
  <c r="CH176" i="110"/>
  <c r="CG176" i="110"/>
  <c r="CF176" i="110"/>
  <c r="CE176" i="110"/>
  <c r="CD176" i="110"/>
  <c r="CC176" i="110"/>
  <c r="CB176" i="110"/>
  <c r="CA176" i="110"/>
  <c r="BZ176" i="110"/>
  <c r="BY176" i="110"/>
  <c r="BX176" i="110"/>
  <c r="BW176" i="110"/>
  <c r="BV176" i="110"/>
  <c r="BU176" i="110"/>
  <c r="BT176" i="110"/>
  <c r="BS176" i="110"/>
  <c r="BR176" i="110"/>
  <c r="BQ176" i="110"/>
  <c r="BP176" i="110"/>
  <c r="BO176" i="110"/>
  <c r="BN176" i="110"/>
  <c r="BM176" i="110"/>
  <c r="BL176" i="110"/>
  <c r="BK176" i="110"/>
  <c r="BJ176" i="110"/>
  <c r="BI176" i="110"/>
  <c r="BH176" i="110"/>
  <c r="BG176" i="110"/>
  <c r="BF176" i="110"/>
  <c r="BE176" i="110"/>
  <c r="BD176" i="110"/>
  <c r="BC176" i="110"/>
  <c r="BB176" i="110"/>
  <c r="BA176" i="110"/>
  <c r="AZ176" i="110"/>
  <c r="AY176" i="110"/>
  <c r="AX176" i="110"/>
  <c r="AW176" i="110"/>
  <c r="AV176" i="110"/>
  <c r="AU176" i="110"/>
  <c r="AT176" i="110"/>
  <c r="AS176" i="110"/>
  <c r="AR176" i="110"/>
  <c r="AQ176" i="110"/>
  <c r="AP176" i="110"/>
  <c r="AO176" i="110"/>
  <c r="AN176" i="110"/>
  <c r="AM176" i="110"/>
  <c r="AL176" i="110"/>
  <c r="AK176" i="110"/>
  <c r="AJ176" i="110"/>
  <c r="AI176" i="110"/>
  <c r="AH176" i="110"/>
  <c r="AG176" i="110"/>
  <c r="AF176" i="110"/>
  <c r="AE176" i="110"/>
  <c r="AD176" i="110"/>
  <c r="AC176" i="110"/>
  <c r="AB176" i="110"/>
  <c r="AA176" i="110"/>
  <c r="Z176" i="110"/>
  <c r="Y176" i="110"/>
  <c r="X176" i="110"/>
  <c r="W176" i="110"/>
  <c r="V176" i="110"/>
  <c r="U176" i="110"/>
  <c r="T176" i="110"/>
  <c r="S176" i="110"/>
  <c r="R176" i="110"/>
  <c r="Q176" i="110"/>
  <c r="P176" i="110"/>
  <c r="O176" i="110"/>
  <c r="N176" i="110"/>
  <c r="M176" i="110"/>
  <c r="L176" i="110"/>
  <c r="K176" i="110"/>
  <c r="KD177" i="110"/>
  <c r="KC177" i="110"/>
  <c r="KB177" i="110"/>
  <c r="KA177" i="110"/>
  <c r="JZ177" i="110"/>
  <c r="JY177" i="110"/>
  <c r="JX177" i="110"/>
  <c r="JW177" i="110"/>
  <c r="JV177" i="110"/>
  <c r="JU177" i="110"/>
  <c r="JT177" i="110"/>
  <c r="JS177" i="110"/>
  <c r="JR177" i="110"/>
  <c r="JQ177" i="110"/>
  <c r="JP177" i="110"/>
  <c r="JO177" i="110"/>
  <c r="JN177" i="110"/>
  <c r="JM177" i="110"/>
  <c r="JL177" i="110"/>
  <c r="JK177" i="110"/>
  <c r="JJ177" i="110"/>
  <c r="JI177" i="110"/>
  <c r="JH177" i="110"/>
  <c r="JG177" i="110"/>
  <c r="JF177" i="110"/>
  <c r="JE177" i="110"/>
  <c r="JD177" i="110"/>
  <c r="JC177" i="110"/>
  <c r="JB177" i="110"/>
  <c r="JA177" i="110"/>
  <c r="IZ177" i="110"/>
  <c r="IY177" i="110"/>
  <c r="IX177" i="110"/>
  <c r="IW177" i="110"/>
  <c r="IV177" i="110"/>
  <c r="IU177" i="110"/>
  <c r="IT177" i="110"/>
  <c r="IS177" i="110"/>
  <c r="IR177" i="110"/>
  <c r="IQ177" i="110"/>
  <c r="IP177" i="110"/>
  <c r="IO177" i="110"/>
  <c r="IN177" i="110"/>
  <c r="IM177" i="110"/>
  <c r="IL177" i="110"/>
  <c r="IK177" i="110"/>
  <c r="IJ177" i="110"/>
  <c r="II177" i="110"/>
  <c r="IH177" i="110"/>
  <c r="IG177" i="110"/>
  <c r="IF177" i="110"/>
  <c r="IE177" i="110"/>
  <c r="ID177" i="110"/>
  <c r="IC177" i="110"/>
  <c r="IB177" i="110"/>
  <c r="IA177" i="110"/>
  <c r="HZ177" i="110"/>
  <c r="HY177" i="110"/>
  <c r="HX177" i="110"/>
  <c r="HW177" i="110"/>
  <c r="HV177" i="110"/>
  <c r="HU177" i="110"/>
  <c r="HT177" i="110"/>
  <c r="HS177" i="110"/>
  <c r="HR177" i="110"/>
  <c r="HQ177" i="110"/>
  <c r="HP177" i="110"/>
  <c r="HO177" i="110"/>
  <c r="HN177" i="110"/>
  <c r="HM177" i="110"/>
  <c r="HL177" i="110"/>
  <c r="HK177" i="110"/>
  <c r="HJ177" i="110"/>
  <c r="HI177" i="110"/>
  <c r="HH177" i="110"/>
  <c r="HG177" i="110"/>
  <c r="HF177" i="110"/>
  <c r="HE177" i="110"/>
  <c r="HD177" i="110"/>
  <c r="HC177" i="110"/>
  <c r="HB177" i="110"/>
  <c r="HA177" i="110"/>
  <c r="GZ177" i="110"/>
  <c r="GY177" i="110"/>
  <c r="GX177" i="110"/>
  <c r="GW177" i="110"/>
  <c r="GV177" i="110"/>
  <c r="GU177" i="110"/>
  <c r="GT177" i="110"/>
  <c r="GS177" i="110"/>
  <c r="GR177" i="110"/>
  <c r="GQ177" i="110"/>
  <c r="GP177" i="110"/>
  <c r="GO177" i="110"/>
  <c r="GN177" i="110"/>
  <c r="GM177" i="110"/>
  <c r="GL177" i="110"/>
  <c r="GK177" i="110"/>
  <c r="GJ177" i="110"/>
  <c r="GI177" i="110"/>
  <c r="GH177" i="110"/>
  <c r="GG177" i="110"/>
  <c r="GF177" i="110"/>
  <c r="GE177" i="110"/>
  <c r="GD177" i="110"/>
  <c r="DK177" i="110"/>
  <c r="DJ177" i="110"/>
  <c r="DI177" i="110"/>
  <c r="DH177" i="110"/>
  <c r="DG177" i="110"/>
  <c r="DF177" i="110"/>
  <c r="DE177" i="110"/>
  <c r="DD177" i="110"/>
  <c r="DC177" i="110"/>
  <c r="DB177" i="110"/>
  <c r="DA177" i="110"/>
  <c r="CZ177" i="110"/>
  <c r="CY177" i="110"/>
  <c r="CX177" i="110"/>
  <c r="CW177" i="110"/>
  <c r="CV177" i="110"/>
  <c r="CU177" i="110"/>
  <c r="CT177" i="110"/>
  <c r="CS177" i="110"/>
  <c r="CR177" i="110"/>
  <c r="CQ177" i="110"/>
  <c r="CP177" i="110"/>
  <c r="CO177" i="110"/>
  <c r="CN177" i="110"/>
  <c r="CM177" i="110"/>
  <c r="CL177" i="110"/>
  <c r="CK177" i="110"/>
  <c r="CJ177" i="110"/>
  <c r="CI177" i="110"/>
  <c r="CH177" i="110"/>
  <c r="CG177" i="110"/>
  <c r="CF177" i="110"/>
  <c r="CE177" i="110"/>
  <c r="CD177" i="110"/>
  <c r="CC177" i="110"/>
  <c r="CB177" i="110"/>
  <c r="CA177" i="110"/>
  <c r="BZ177" i="110"/>
  <c r="BY177" i="110"/>
  <c r="BX177" i="110"/>
  <c r="BW177" i="110"/>
  <c r="BV177" i="110"/>
  <c r="BU177" i="110"/>
  <c r="BT177" i="110"/>
  <c r="BS177" i="110"/>
  <c r="BR177" i="110"/>
  <c r="BQ177" i="110"/>
  <c r="BP177" i="110"/>
  <c r="BO177" i="110"/>
  <c r="BN177" i="110"/>
  <c r="BM177" i="110"/>
  <c r="BL177" i="110"/>
  <c r="BK177" i="110"/>
  <c r="BJ177" i="110"/>
  <c r="BI177" i="110"/>
  <c r="BH177" i="110"/>
  <c r="BG177" i="110"/>
  <c r="BF177" i="110"/>
  <c r="BE177" i="110"/>
  <c r="BD177" i="110"/>
  <c r="BC177" i="110"/>
  <c r="BB177" i="110"/>
  <c r="BA177" i="110"/>
  <c r="AZ177" i="110"/>
  <c r="AY177" i="110"/>
  <c r="AX177" i="110"/>
  <c r="AW177" i="110"/>
  <c r="AV177" i="110"/>
  <c r="AU177" i="110"/>
  <c r="AT177" i="110"/>
  <c r="AS177" i="110"/>
  <c r="AR177" i="110"/>
  <c r="AQ177" i="110"/>
  <c r="AP177" i="110"/>
  <c r="AO177" i="110"/>
  <c r="AN177" i="110"/>
  <c r="AM177" i="110"/>
  <c r="AL177" i="110"/>
  <c r="AK177" i="110"/>
  <c r="AJ177" i="110"/>
  <c r="AI177" i="110"/>
  <c r="AH177" i="110"/>
  <c r="AG177" i="110"/>
  <c r="AF177" i="110"/>
  <c r="AE177" i="110"/>
  <c r="AD177" i="110"/>
  <c r="AC177" i="110"/>
  <c r="AB177" i="110"/>
  <c r="AA177" i="110"/>
  <c r="Z177" i="110"/>
  <c r="Y177" i="110"/>
  <c r="X177" i="110"/>
  <c r="W177" i="110"/>
  <c r="V177" i="110"/>
  <c r="U177" i="110"/>
  <c r="T177" i="110"/>
  <c r="S177" i="110"/>
  <c r="R177" i="110"/>
  <c r="Q177" i="110"/>
  <c r="P177" i="110"/>
  <c r="O177" i="110"/>
  <c r="N177" i="110"/>
  <c r="M177" i="110"/>
  <c r="L177" i="110"/>
  <c r="K177" i="110"/>
  <c r="KD175" i="110"/>
  <c r="KC175" i="110"/>
  <c r="KB175" i="110"/>
  <c r="KA175" i="110"/>
  <c r="JZ175" i="110"/>
  <c r="JY175" i="110"/>
  <c r="JX175" i="110"/>
  <c r="JW175" i="110"/>
  <c r="JV175" i="110"/>
  <c r="JU175" i="110"/>
  <c r="JT175" i="110"/>
  <c r="JS175" i="110"/>
  <c r="JR175" i="110"/>
  <c r="JQ175" i="110"/>
  <c r="JP175" i="110"/>
  <c r="JO175" i="110"/>
  <c r="JN175" i="110"/>
  <c r="JM175" i="110"/>
  <c r="JL175" i="110"/>
  <c r="JK175" i="110"/>
  <c r="JJ175" i="110"/>
  <c r="JI175" i="110"/>
  <c r="JH175" i="110"/>
  <c r="JG175" i="110"/>
  <c r="JF175" i="110"/>
  <c r="JE175" i="110"/>
  <c r="JD175" i="110"/>
  <c r="JC175" i="110"/>
  <c r="JB175" i="110"/>
  <c r="JA175" i="110"/>
  <c r="IZ175" i="110"/>
  <c r="IY175" i="110"/>
  <c r="IX175" i="110"/>
  <c r="IW175" i="110"/>
  <c r="IV175" i="110"/>
  <c r="IU175" i="110"/>
  <c r="IT175" i="110"/>
  <c r="IS175" i="110"/>
  <c r="IR175" i="110"/>
  <c r="IQ175" i="110"/>
  <c r="IP175" i="110"/>
  <c r="IO175" i="110"/>
  <c r="IN175" i="110"/>
  <c r="IM175" i="110"/>
  <c r="IL175" i="110"/>
  <c r="IK175" i="110"/>
  <c r="IJ175" i="110"/>
  <c r="II175" i="110"/>
  <c r="IH175" i="110"/>
  <c r="IG175" i="110"/>
  <c r="IF175" i="110"/>
  <c r="IE175" i="110"/>
  <c r="ID175" i="110"/>
  <c r="IC175" i="110"/>
  <c r="IB175" i="110"/>
  <c r="IA175" i="110"/>
  <c r="HZ175" i="110"/>
  <c r="HY175" i="110"/>
  <c r="HX175" i="110"/>
  <c r="HW175" i="110"/>
  <c r="HV175" i="110"/>
  <c r="HU175" i="110"/>
  <c r="HT175" i="110"/>
  <c r="HS175" i="110"/>
  <c r="HR175" i="110"/>
  <c r="HQ175" i="110"/>
  <c r="HP175" i="110"/>
  <c r="HO175" i="110"/>
  <c r="HN175" i="110"/>
  <c r="HM175" i="110"/>
  <c r="HL175" i="110"/>
  <c r="HK175" i="110"/>
  <c r="HJ175" i="110"/>
  <c r="HI175" i="110"/>
  <c r="HH175" i="110"/>
  <c r="HG175" i="110"/>
  <c r="HF175" i="110"/>
  <c r="HE175" i="110"/>
  <c r="HD175" i="110"/>
  <c r="HC175" i="110"/>
  <c r="HB175" i="110"/>
  <c r="HA175" i="110"/>
  <c r="GZ175" i="110"/>
  <c r="GY175" i="110"/>
  <c r="GX175" i="110"/>
  <c r="GW175" i="110"/>
  <c r="GV175" i="110"/>
  <c r="GU175" i="110"/>
  <c r="GT175" i="110"/>
  <c r="GS175" i="110"/>
  <c r="GR175" i="110"/>
  <c r="GQ175" i="110"/>
  <c r="GP175" i="110"/>
  <c r="GO175" i="110"/>
  <c r="GN175" i="110"/>
  <c r="GM175" i="110"/>
  <c r="GL175" i="110"/>
  <c r="GK175" i="110"/>
  <c r="GJ175" i="110"/>
  <c r="GI175" i="110"/>
  <c r="GH175" i="110"/>
  <c r="GG175" i="110"/>
  <c r="GF175" i="110"/>
  <c r="GE175" i="110"/>
  <c r="GD175" i="110"/>
  <c r="DK175" i="110"/>
  <c r="DJ175" i="110"/>
  <c r="DI175" i="110"/>
  <c r="DH175" i="110"/>
  <c r="DG175" i="110"/>
  <c r="DF175" i="110"/>
  <c r="DE175" i="110"/>
  <c r="DD175" i="110"/>
  <c r="DC175" i="110"/>
  <c r="DB175" i="110"/>
  <c r="DA175" i="110"/>
  <c r="CZ175" i="110"/>
  <c r="CY175" i="110"/>
  <c r="CX175" i="110"/>
  <c r="CW175" i="110"/>
  <c r="CV175" i="110"/>
  <c r="CU175" i="110"/>
  <c r="CT175" i="110"/>
  <c r="CS175" i="110"/>
  <c r="CR175" i="110"/>
  <c r="CQ175" i="110"/>
  <c r="CP175" i="110"/>
  <c r="CO175" i="110"/>
  <c r="CN175" i="110"/>
  <c r="CM175" i="110"/>
  <c r="CL175" i="110"/>
  <c r="CK175" i="110"/>
  <c r="CJ175" i="110"/>
  <c r="CI175" i="110"/>
  <c r="CH175" i="110"/>
  <c r="CG175" i="110"/>
  <c r="CF175" i="110"/>
  <c r="CE175" i="110"/>
  <c r="CD175" i="110"/>
  <c r="CC175" i="110"/>
  <c r="CB175" i="110"/>
  <c r="CA175" i="110"/>
  <c r="BZ175" i="110"/>
  <c r="BY175" i="110"/>
  <c r="BX175" i="110"/>
  <c r="BW175" i="110"/>
  <c r="BV175" i="110"/>
  <c r="BU175" i="110"/>
  <c r="BT175" i="110"/>
  <c r="BS175" i="110"/>
  <c r="BR175" i="110"/>
  <c r="BQ175" i="110"/>
  <c r="BP175" i="110"/>
  <c r="BO175" i="110"/>
  <c r="BN175" i="110"/>
  <c r="BM175" i="110"/>
  <c r="BL175" i="110"/>
  <c r="BK175" i="110"/>
  <c r="BJ175" i="110"/>
  <c r="BI175" i="110"/>
  <c r="BH175" i="110"/>
  <c r="BG175" i="110"/>
  <c r="BF175" i="110"/>
  <c r="BE175" i="110"/>
  <c r="BD175" i="110"/>
  <c r="BC175" i="110"/>
  <c r="BB175" i="110"/>
  <c r="BA175" i="110"/>
  <c r="AZ175" i="110"/>
  <c r="AY175" i="110"/>
  <c r="AX175" i="110"/>
  <c r="AW175" i="110"/>
  <c r="AV175" i="110"/>
  <c r="AU175" i="110"/>
  <c r="AT175" i="110"/>
  <c r="AS175" i="110"/>
  <c r="AR175" i="110"/>
  <c r="AQ175" i="110"/>
  <c r="AP175" i="110"/>
  <c r="AO175" i="110"/>
  <c r="AN175" i="110"/>
  <c r="AM175" i="110"/>
  <c r="AL175" i="110"/>
  <c r="AK175" i="110"/>
  <c r="AJ175" i="110"/>
  <c r="AI175" i="110"/>
  <c r="AH175" i="110"/>
  <c r="AG175" i="110"/>
  <c r="AF175" i="110"/>
  <c r="AE175" i="110"/>
  <c r="AD175" i="110"/>
  <c r="AC175" i="110"/>
  <c r="AB175" i="110"/>
  <c r="AA175" i="110"/>
  <c r="Z175" i="110"/>
  <c r="Y175" i="110"/>
  <c r="X175" i="110"/>
  <c r="W175" i="110"/>
  <c r="V175" i="110"/>
  <c r="U175" i="110"/>
  <c r="T175" i="110"/>
  <c r="S175" i="110"/>
  <c r="R175" i="110"/>
  <c r="Q175" i="110"/>
  <c r="P175" i="110"/>
  <c r="O175" i="110"/>
  <c r="N175" i="110"/>
  <c r="M175" i="110"/>
  <c r="L175" i="110"/>
  <c r="K175" i="110"/>
  <c r="CJ23" i="288"/>
  <c r="CK23" i="288" s="1"/>
  <c r="CI23" i="288"/>
  <c r="CH23" i="288"/>
  <c r="CG23" i="288"/>
  <c r="CF23" i="288"/>
  <c r="CD23" i="288"/>
  <c r="CE23" i="288" s="1"/>
  <c r="CC23" i="288"/>
  <c r="CB23" i="288"/>
  <c r="CA23" i="288"/>
  <c r="BZ23" i="288"/>
  <c r="BX23" i="288"/>
  <c r="BY23" i="288" s="1"/>
  <c r="BW23" i="288"/>
  <c r="BV23" i="288"/>
  <c r="BU23" i="288"/>
  <c r="BT23" i="288"/>
  <c r="BQ23" i="288"/>
  <c r="BR23" i="288" s="1"/>
  <c r="BP23" i="288"/>
  <c r="BM23" i="288"/>
  <c r="BN23" i="288" s="1"/>
  <c r="BO23" i="288" s="1"/>
  <c r="BK23" i="288"/>
  <c r="BL23" i="288" s="1"/>
  <c r="BJ23" i="288"/>
  <c r="BG23" i="288"/>
  <c r="BH23" i="288" s="1"/>
  <c r="BI23" i="288" s="1"/>
  <c r="BE23" i="288"/>
  <c r="BF23" i="288" s="1"/>
  <c r="BD23" i="288"/>
  <c r="BC23" i="288"/>
  <c r="BB23" i="288"/>
  <c r="BA23" i="288"/>
  <c r="AY23" i="288"/>
  <c r="AX23" i="288"/>
  <c r="AW23" i="288"/>
  <c r="AV23" i="288"/>
  <c r="AU23" i="288"/>
  <c r="AT23" i="288"/>
  <c r="AS23" i="288"/>
  <c r="AR23" i="288"/>
  <c r="Q28" i="288"/>
  <c r="CI12" i="288"/>
  <c r="CF12" i="288"/>
  <c r="CC12" i="288"/>
  <c r="BZ12" i="288"/>
  <c r="BW12" i="288"/>
  <c r="BV12" i="288"/>
  <c r="BU12" i="288"/>
  <c r="BT12" i="288"/>
  <c r="BP12" i="288"/>
  <c r="BM12" i="288"/>
  <c r="BJ12" i="288"/>
  <c r="BG12" i="288"/>
  <c r="BD12" i="288"/>
  <c r="BC12" i="288"/>
  <c r="BB12" i="288"/>
  <c r="BA12" i="288"/>
  <c r="AT12" i="288"/>
  <c r="AS12" i="288"/>
  <c r="AR12" i="288"/>
  <c r="U12" i="288"/>
  <c r="Q12" i="288"/>
  <c r="M12" i="288"/>
  <c r="I12" i="288"/>
  <c r="CI11" i="288"/>
  <c r="CF11" i="288"/>
  <c r="CC11" i="288"/>
  <c r="BZ11" i="288"/>
  <c r="BW11" i="288"/>
  <c r="BV11" i="288"/>
  <c r="BU11" i="288"/>
  <c r="BT11" i="288"/>
  <c r="BP11" i="288"/>
  <c r="BM11" i="288"/>
  <c r="BJ11" i="288"/>
  <c r="BG11" i="288"/>
  <c r="BD11" i="288"/>
  <c r="BC11" i="288"/>
  <c r="BB11" i="288"/>
  <c r="BA11" i="288"/>
  <c r="AT11" i="288"/>
  <c r="AS11" i="288"/>
  <c r="AR11" i="288"/>
  <c r="U11" i="288"/>
  <c r="Q11" i="288"/>
  <c r="M11" i="288"/>
  <c r="I11" i="288"/>
  <c r="U23" i="288"/>
  <c r="Q23" i="288"/>
  <c r="M23" i="288"/>
  <c r="I23" i="288"/>
  <c r="CI13" i="288"/>
  <c r="CF13" i="288"/>
  <c r="CC13" i="288"/>
  <c r="BZ13" i="288"/>
  <c r="BW13" i="288"/>
  <c r="BV13" i="288"/>
  <c r="BU13" i="288"/>
  <c r="BT13" i="288"/>
  <c r="BP13" i="288"/>
  <c r="BM13" i="288"/>
  <c r="BJ13" i="288"/>
  <c r="BG13" i="288"/>
  <c r="BD13" i="288"/>
  <c r="BC13" i="288"/>
  <c r="BB13" i="288"/>
  <c r="BA13" i="288"/>
  <c r="AT13" i="288"/>
  <c r="AS13" i="288"/>
  <c r="AR13" i="288"/>
  <c r="U13" i="288"/>
  <c r="Q13" i="288"/>
  <c r="M13" i="288"/>
  <c r="I13" i="288"/>
  <c r="CI24" i="288"/>
  <c r="CF24" i="288"/>
  <c r="CC24" i="288"/>
  <c r="BZ24" i="288"/>
  <c r="BW24" i="288"/>
  <c r="BV24" i="288"/>
  <c r="BU24" i="288"/>
  <c r="BT24" i="288"/>
  <c r="BP24" i="288"/>
  <c r="BM24" i="288"/>
  <c r="BJ24" i="288"/>
  <c r="BG24" i="288"/>
  <c r="BD24" i="288"/>
  <c r="BC24" i="288"/>
  <c r="BB24" i="288"/>
  <c r="BA24" i="288"/>
  <c r="AT24" i="288"/>
  <c r="AS24" i="288"/>
  <c r="AR24" i="288"/>
  <c r="U24" i="288"/>
  <c r="Q24" i="288"/>
  <c r="M24" i="288"/>
  <c r="I24" i="288"/>
  <c r="CI21" i="288"/>
  <c r="CF21" i="288"/>
  <c r="CC21" i="288"/>
  <c r="BZ21" i="288"/>
  <c r="BW21" i="288"/>
  <c r="BV21" i="288"/>
  <c r="BU21" i="288"/>
  <c r="BT21" i="288"/>
  <c r="BP21" i="288"/>
  <c r="BM21" i="288"/>
  <c r="BJ21" i="288"/>
  <c r="BG21" i="288"/>
  <c r="BD21" i="288"/>
  <c r="BC21" i="288"/>
  <c r="BB21" i="288"/>
  <c r="BA21" i="288"/>
  <c r="AT21" i="288"/>
  <c r="AS21" i="288"/>
  <c r="AR21" i="288"/>
  <c r="U21" i="288"/>
  <c r="Q21" i="288"/>
  <c r="M21" i="288"/>
  <c r="I21" i="288"/>
  <c r="CI22" i="288"/>
  <c r="CF22" i="288"/>
  <c r="CC22" i="288"/>
  <c r="BZ22" i="288"/>
  <c r="BW22" i="288"/>
  <c r="BV22" i="288"/>
  <c r="BU22" i="288"/>
  <c r="BT22" i="288"/>
  <c r="BP22" i="288"/>
  <c r="BM22" i="288"/>
  <c r="BJ22" i="288"/>
  <c r="BG22" i="288"/>
  <c r="BD22" i="288"/>
  <c r="BC22" i="288"/>
  <c r="BB22" i="288"/>
  <c r="BA22" i="288"/>
  <c r="AT22" i="288"/>
  <c r="AS22" i="288"/>
  <c r="AR22" i="288"/>
  <c r="U22" i="288"/>
  <c r="Q22" i="288"/>
  <c r="M22" i="288"/>
  <c r="I22" i="288"/>
  <c r="CI26" i="288"/>
  <c r="CF26" i="288"/>
  <c r="CC26" i="288"/>
  <c r="BZ26" i="288"/>
  <c r="BW26" i="288"/>
  <c r="BV26" i="288"/>
  <c r="BU26" i="288"/>
  <c r="BT26" i="288"/>
  <c r="BP26" i="288"/>
  <c r="BM26" i="288"/>
  <c r="BJ26" i="288"/>
  <c r="BG26" i="288"/>
  <c r="BD26" i="288"/>
  <c r="BC26" i="288"/>
  <c r="BB26" i="288"/>
  <c r="BA26" i="288"/>
  <c r="AT26" i="288"/>
  <c r="AS26" i="288"/>
  <c r="AR26" i="288"/>
  <c r="U26" i="288"/>
  <c r="Q26" i="288"/>
  <c r="M26" i="288"/>
  <c r="I26" i="288"/>
  <c r="CI39" i="288"/>
  <c r="CF39" i="288"/>
  <c r="CC39" i="288"/>
  <c r="BZ39" i="288"/>
  <c r="BW39" i="288"/>
  <c r="BV39" i="288"/>
  <c r="BU39" i="288"/>
  <c r="BT39" i="288"/>
  <c r="BP39" i="288"/>
  <c r="BM39" i="288"/>
  <c r="BJ39" i="288"/>
  <c r="BG39" i="288"/>
  <c r="BD39" i="288"/>
  <c r="BC39" i="288"/>
  <c r="BB39" i="288"/>
  <c r="BA39" i="288"/>
  <c r="AY39" i="288"/>
  <c r="AX39" i="288"/>
  <c r="AW39" i="288"/>
  <c r="AV39" i="288"/>
  <c r="AU39" i="288"/>
  <c r="AT39" i="288"/>
  <c r="AS39" i="288"/>
  <c r="AR39" i="288"/>
  <c r="CJ39" i="288"/>
  <c r="CK39" i="288" s="1"/>
  <c r="V39" i="288"/>
  <c r="CG39" i="288" s="1"/>
  <c r="CH39" i="288" s="1"/>
  <c r="U39" i="288"/>
  <c r="R39" i="288"/>
  <c r="Q39" i="288"/>
  <c r="N39" i="288"/>
  <c r="M39" i="288"/>
  <c r="J39" i="288"/>
  <c r="BX39" i="288" s="1"/>
  <c r="BY39" i="288" s="1"/>
  <c r="I39" i="288"/>
  <c r="F39" i="288"/>
  <c r="A39" i="288" s="1"/>
  <c r="E39" i="288"/>
  <c r="CI18" i="288"/>
  <c r="CF18" i="288"/>
  <c r="CC18" i="288"/>
  <c r="BZ18" i="288"/>
  <c r="BW18" i="288"/>
  <c r="BV18" i="288"/>
  <c r="BU18" i="288"/>
  <c r="BT18" i="288"/>
  <c r="BP18" i="288"/>
  <c r="BM18" i="288"/>
  <c r="BJ18" i="288"/>
  <c r="BG18" i="288"/>
  <c r="BD18" i="288"/>
  <c r="BC18" i="288"/>
  <c r="BB18" i="288"/>
  <c r="BA18" i="288"/>
  <c r="AT18" i="288"/>
  <c r="AS18" i="288"/>
  <c r="AR18" i="288"/>
  <c r="U18" i="288"/>
  <c r="Q18" i="288"/>
  <c r="M18" i="288"/>
  <c r="I18" i="288"/>
  <c r="AA19" i="380"/>
  <c r="AA18" i="380"/>
  <c r="AA17" i="380"/>
  <c r="V11" i="380"/>
  <c r="V12" i="380"/>
  <c r="Z19" i="380"/>
  <c r="V13" i="380"/>
  <c r="V14" i="380"/>
  <c r="Z14" i="380" s="1"/>
  <c r="Z17" i="380"/>
  <c r="V15" i="380"/>
  <c r="U16" i="380"/>
  <c r="U11" i="380"/>
  <c r="Z11" i="380" s="1"/>
  <c r="U12" i="380"/>
  <c r="U19" i="380"/>
  <c r="U18" i="380"/>
  <c r="U13" i="380"/>
  <c r="U14" i="380"/>
  <c r="U17" i="380"/>
  <c r="U15" i="380"/>
  <c r="Z15" i="380" s="1"/>
  <c r="Z12" i="380"/>
  <c r="Z18" i="380"/>
  <c r="GN55" i="159"/>
  <c r="GM55" i="159"/>
  <c r="GL55" i="159"/>
  <c r="GK55" i="159"/>
  <c r="GJ55" i="159"/>
  <c r="GI55" i="159"/>
  <c r="GH55" i="159"/>
  <c r="GG55" i="159"/>
  <c r="GF55" i="159"/>
  <c r="GE55" i="159"/>
  <c r="GD55" i="159"/>
  <c r="GC55" i="159"/>
  <c r="GB55" i="159"/>
  <c r="GA55" i="159"/>
  <c r="FZ55" i="159"/>
  <c r="FY55" i="159"/>
  <c r="FX55" i="159"/>
  <c r="FW55" i="159"/>
  <c r="FV55" i="159"/>
  <c r="FU55" i="159"/>
  <c r="FT55" i="159"/>
  <c r="FS55" i="159"/>
  <c r="FR55" i="159"/>
  <c r="FQ55" i="159"/>
  <c r="FP55" i="159"/>
  <c r="FO55" i="159"/>
  <c r="FN55" i="159"/>
  <c r="FM55" i="159"/>
  <c r="FL55" i="159"/>
  <c r="FK55" i="159"/>
  <c r="FJ55" i="159"/>
  <c r="FI55" i="159"/>
  <c r="FH55" i="159"/>
  <c r="FG55" i="159"/>
  <c r="FF55" i="159"/>
  <c r="FE55" i="159"/>
  <c r="FD55" i="159"/>
  <c r="FC55" i="159"/>
  <c r="FB55" i="159"/>
  <c r="FA55" i="159"/>
  <c r="EZ55" i="159"/>
  <c r="EY55" i="159"/>
  <c r="EX55" i="159"/>
  <c r="EW55" i="159"/>
  <c r="EV55" i="159"/>
  <c r="EU55" i="159"/>
  <c r="ET55" i="159"/>
  <c r="ES55" i="159"/>
  <c r="ER55" i="159"/>
  <c r="EQ55" i="159"/>
  <c r="EP55" i="159"/>
  <c r="EO55" i="159"/>
  <c r="EN55" i="159"/>
  <c r="EM55" i="159"/>
  <c r="EL55" i="159"/>
  <c r="EK55" i="159"/>
  <c r="EJ55" i="159"/>
  <c r="EI55" i="159"/>
  <c r="EH55" i="159"/>
  <c r="EG55" i="159"/>
  <c r="EF55" i="159"/>
  <c r="EE55" i="159"/>
  <c r="ED55" i="159"/>
  <c r="EC55" i="159"/>
  <c r="EB55" i="159"/>
  <c r="EA55" i="159"/>
  <c r="DZ55" i="159"/>
  <c r="DY55" i="159"/>
  <c r="DX55" i="159"/>
  <c r="DW55" i="159"/>
  <c r="DV55" i="159"/>
  <c r="DU55" i="159"/>
  <c r="DT55" i="159"/>
  <c r="DS55" i="159"/>
  <c r="DR55" i="159"/>
  <c r="DQ55" i="159"/>
  <c r="DP55" i="159"/>
  <c r="DO55" i="159"/>
  <c r="DN55" i="159"/>
  <c r="DM55" i="159"/>
  <c r="DL55" i="159"/>
  <c r="DK55" i="159"/>
  <c r="DJ55" i="159"/>
  <c r="DI55" i="159"/>
  <c r="DH55" i="159"/>
  <c r="DG55" i="159"/>
  <c r="DF55" i="159"/>
  <c r="DE55" i="159"/>
  <c r="DD55" i="159"/>
  <c r="DC55" i="159"/>
  <c r="DB55" i="159"/>
  <c r="DA55" i="159"/>
  <c r="CZ55" i="159"/>
  <c r="CY55" i="159"/>
  <c r="CX55" i="159"/>
  <c r="CW55" i="159"/>
  <c r="CV55" i="159"/>
  <c r="CU55" i="159"/>
  <c r="CT55" i="159"/>
  <c r="CS55" i="159"/>
  <c r="CR55" i="159"/>
  <c r="CQ55" i="159"/>
  <c r="CP55" i="159"/>
  <c r="CO55" i="159"/>
  <c r="CN55" i="159"/>
  <c r="CM55" i="159"/>
  <c r="CL55" i="159"/>
  <c r="CK55" i="159"/>
  <c r="CJ55" i="159"/>
  <c r="CI55" i="159"/>
  <c r="CH55" i="159"/>
  <c r="CG55" i="159"/>
  <c r="CF55" i="159"/>
  <c r="CE55" i="159"/>
  <c r="CD55" i="159"/>
  <c r="CC55" i="159"/>
  <c r="CB55" i="159"/>
  <c r="CA55" i="159"/>
  <c r="BZ55" i="159"/>
  <c r="BY55" i="159"/>
  <c r="BX55" i="159"/>
  <c r="BW55" i="159"/>
  <c r="BV55" i="159"/>
  <c r="BU55" i="159"/>
  <c r="BT55" i="159"/>
  <c r="BS55" i="159"/>
  <c r="BR55" i="159"/>
  <c r="BQ55" i="159"/>
  <c r="BP55" i="159"/>
  <c r="BO55" i="159"/>
  <c r="BN55" i="159"/>
  <c r="BM55" i="159"/>
  <c r="BL55" i="159"/>
  <c r="BK55" i="159"/>
  <c r="BJ55" i="159"/>
  <c r="BI55" i="159"/>
  <c r="BH55" i="159"/>
  <c r="BG55" i="159"/>
  <c r="BF55" i="159"/>
  <c r="BE55" i="159"/>
  <c r="BD55" i="159"/>
  <c r="BC55" i="159"/>
  <c r="BB55" i="159"/>
  <c r="BA55" i="159"/>
  <c r="AZ55" i="159"/>
  <c r="AY55" i="159"/>
  <c r="AX55" i="159"/>
  <c r="AW55" i="159"/>
  <c r="AV55" i="159"/>
  <c r="AU55" i="159"/>
  <c r="AT55" i="159"/>
  <c r="AS55" i="159"/>
  <c r="AR55" i="159"/>
  <c r="AQ55" i="159"/>
  <c r="AP55" i="159"/>
  <c r="AO55" i="159"/>
  <c r="AN55" i="159"/>
  <c r="AM55" i="159"/>
  <c r="AL55" i="159"/>
  <c r="AK55" i="159"/>
  <c r="AJ55" i="159"/>
  <c r="AI55" i="159"/>
  <c r="AH55" i="159"/>
  <c r="AG55" i="159"/>
  <c r="AF55" i="159"/>
  <c r="AE55" i="159"/>
  <c r="AD55" i="159"/>
  <c r="AC55" i="159"/>
  <c r="AB55" i="159"/>
  <c r="AA55" i="159"/>
  <c r="Z55" i="159"/>
  <c r="Y55" i="159"/>
  <c r="X55" i="159"/>
  <c r="W55" i="159"/>
  <c r="V55" i="159"/>
  <c r="U55" i="159"/>
  <c r="T55" i="159"/>
  <c r="S55" i="159"/>
  <c r="R55" i="159"/>
  <c r="Q55" i="159"/>
  <c r="P55" i="159"/>
  <c r="O55" i="159"/>
  <c r="N55" i="159"/>
  <c r="M55" i="159"/>
  <c r="L55" i="159"/>
  <c r="K55" i="159"/>
  <c r="J55" i="159"/>
  <c r="I55" i="159"/>
  <c r="H55" i="159"/>
  <c r="G55" i="159"/>
  <c r="GN26" i="159"/>
  <c r="GM26" i="159"/>
  <c r="GL26" i="159"/>
  <c r="GK26" i="159"/>
  <c r="GJ26" i="159"/>
  <c r="GI26" i="159"/>
  <c r="GH26" i="159"/>
  <c r="GG26" i="159"/>
  <c r="GF26" i="159"/>
  <c r="GE26" i="159"/>
  <c r="FY26" i="159"/>
  <c r="FX26" i="159"/>
  <c r="FW26" i="159"/>
  <c r="FV26" i="159"/>
  <c r="FU26" i="159"/>
  <c r="FT26" i="159"/>
  <c r="FS26" i="159"/>
  <c r="FR26" i="159"/>
  <c r="FQ26" i="159"/>
  <c r="FP26" i="159"/>
  <c r="FO26" i="159"/>
  <c r="FN26" i="159"/>
  <c r="FM26" i="159"/>
  <c r="FL26" i="159"/>
  <c r="FK26" i="159"/>
  <c r="FJ26" i="159"/>
  <c r="FI26" i="159"/>
  <c r="FH26" i="159"/>
  <c r="FG26" i="159"/>
  <c r="FF26" i="159"/>
  <c r="FE26" i="159"/>
  <c r="FD26" i="159"/>
  <c r="FC26" i="159"/>
  <c r="FB26" i="159"/>
  <c r="FA26" i="159"/>
  <c r="EZ26" i="159"/>
  <c r="EY26" i="159"/>
  <c r="EX26" i="159"/>
  <c r="EW26" i="159"/>
  <c r="EV26" i="159"/>
  <c r="EU26" i="159"/>
  <c r="ET26" i="159"/>
  <c r="ES26" i="159"/>
  <c r="ER26" i="159"/>
  <c r="EQ26" i="159"/>
  <c r="EP26" i="159"/>
  <c r="EO26" i="159"/>
  <c r="EN26" i="159"/>
  <c r="EM26" i="159"/>
  <c r="EL26" i="159"/>
  <c r="EK26" i="159"/>
  <c r="EJ26" i="159"/>
  <c r="EI26" i="159"/>
  <c r="EH26" i="159"/>
  <c r="EG26" i="159"/>
  <c r="EF26" i="159"/>
  <c r="EE26" i="159"/>
  <c r="ED26" i="159"/>
  <c r="EC26" i="159"/>
  <c r="EB26" i="159"/>
  <c r="EA26" i="159"/>
  <c r="DZ26" i="159"/>
  <c r="DY26" i="159"/>
  <c r="DX26" i="159"/>
  <c r="DW26" i="159"/>
  <c r="DV26" i="159"/>
  <c r="DU26" i="159"/>
  <c r="DT26" i="159"/>
  <c r="DS26" i="159"/>
  <c r="DR26" i="159"/>
  <c r="DQ26" i="159"/>
  <c r="DP26" i="159"/>
  <c r="DO26" i="159"/>
  <c r="DN26" i="159"/>
  <c r="DM26" i="159"/>
  <c r="DL26" i="159"/>
  <c r="DK26" i="159"/>
  <c r="DJ26" i="159"/>
  <c r="DI26" i="159"/>
  <c r="DH26" i="159"/>
  <c r="DG26" i="159"/>
  <c r="DF26" i="159"/>
  <c r="DE26" i="159"/>
  <c r="DD26" i="159"/>
  <c r="DC26" i="159"/>
  <c r="DB26" i="159"/>
  <c r="DA26" i="159"/>
  <c r="CZ26" i="159"/>
  <c r="CY26" i="159"/>
  <c r="CX26" i="159"/>
  <c r="CW26" i="159"/>
  <c r="CV26" i="159"/>
  <c r="CU26" i="159"/>
  <c r="CT26" i="159"/>
  <c r="CS26" i="159"/>
  <c r="CR26" i="159"/>
  <c r="CQ26" i="159"/>
  <c r="CP26" i="159"/>
  <c r="CO26" i="159"/>
  <c r="CN26" i="159"/>
  <c r="CM26" i="159"/>
  <c r="CL26" i="159"/>
  <c r="CK26" i="159"/>
  <c r="CJ26" i="159"/>
  <c r="CI26" i="159"/>
  <c r="CH26" i="159"/>
  <c r="CG26" i="159"/>
  <c r="CF26" i="159"/>
  <c r="CE26" i="159"/>
  <c r="CD26" i="159"/>
  <c r="CC26" i="159"/>
  <c r="CB26" i="159"/>
  <c r="CA26" i="159"/>
  <c r="BZ26" i="159"/>
  <c r="BY26" i="159"/>
  <c r="BX26" i="159"/>
  <c r="BW26" i="159"/>
  <c r="BV26" i="159"/>
  <c r="BU26" i="159"/>
  <c r="BT26" i="159"/>
  <c r="BS26" i="159"/>
  <c r="BR26" i="159"/>
  <c r="BQ26" i="159"/>
  <c r="BP26" i="159"/>
  <c r="BO26" i="159"/>
  <c r="BN26" i="159"/>
  <c r="BM26" i="159"/>
  <c r="BL26" i="159"/>
  <c r="BK26" i="159"/>
  <c r="BJ26" i="159"/>
  <c r="BI26" i="159"/>
  <c r="BH26" i="159"/>
  <c r="BG26" i="159"/>
  <c r="BF26" i="159"/>
  <c r="BE26" i="159"/>
  <c r="BD26" i="159"/>
  <c r="BC26" i="159"/>
  <c r="BB26" i="159"/>
  <c r="BA26" i="159"/>
  <c r="AZ26" i="159"/>
  <c r="AY26" i="159"/>
  <c r="AX26" i="159"/>
  <c r="AW26" i="159"/>
  <c r="AV26" i="159"/>
  <c r="AU26" i="159"/>
  <c r="AT26" i="159"/>
  <c r="AS26" i="159"/>
  <c r="AR26" i="159"/>
  <c r="AQ26" i="159"/>
  <c r="AP26" i="159"/>
  <c r="AO26" i="159"/>
  <c r="AN26" i="159"/>
  <c r="AM26" i="159"/>
  <c r="AL26" i="159"/>
  <c r="AK26" i="159"/>
  <c r="AJ26" i="159"/>
  <c r="AI26" i="159"/>
  <c r="AH26" i="159"/>
  <c r="AG26" i="159"/>
  <c r="AF26" i="159"/>
  <c r="AE26" i="159"/>
  <c r="AD26" i="159"/>
  <c r="AC26" i="159"/>
  <c r="AB26" i="159"/>
  <c r="AA26" i="159"/>
  <c r="Z26" i="159"/>
  <c r="Y26" i="159"/>
  <c r="X26" i="159"/>
  <c r="W26" i="159"/>
  <c r="V26" i="159"/>
  <c r="U26" i="159"/>
  <c r="T26" i="159"/>
  <c r="S26" i="159"/>
  <c r="R26" i="159"/>
  <c r="Q26" i="159"/>
  <c r="P26" i="159"/>
  <c r="O26" i="159"/>
  <c r="N26" i="159"/>
  <c r="M26" i="159"/>
  <c r="L26" i="159"/>
  <c r="K26" i="159"/>
  <c r="J26" i="159"/>
  <c r="I26" i="159"/>
  <c r="H26" i="159"/>
  <c r="G26" i="159"/>
  <c r="GN52" i="159"/>
  <c r="GM52" i="159"/>
  <c r="GL52" i="159"/>
  <c r="GK52" i="159"/>
  <c r="GJ52" i="159"/>
  <c r="GI52" i="159"/>
  <c r="GH52" i="159"/>
  <c r="GG52" i="159"/>
  <c r="GF52" i="159"/>
  <c r="GE52" i="159"/>
  <c r="GD52" i="159"/>
  <c r="GC52" i="159"/>
  <c r="GB52" i="159"/>
  <c r="GA52" i="159"/>
  <c r="FZ52" i="159"/>
  <c r="FY52" i="159"/>
  <c r="FX52" i="159"/>
  <c r="FW52" i="159"/>
  <c r="FV52" i="159"/>
  <c r="FU52" i="159"/>
  <c r="FO52" i="159"/>
  <c r="FN52" i="159"/>
  <c r="FM52" i="159"/>
  <c r="FL52" i="159"/>
  <c r="FK52" i="159"/>
  <c r="FJ52" i="159"/>
  <c r="FI52" i="159"/>
  <c r="FH52" i="159"/>
  <c r="FG52" i="159"/>
  <c r="FF52" i="159"/>
  <c r="FE52" i="159"/>
  <c r="FD52" i="159"/>
  <c r="FC52" i="159"/>
  <c r="FB52" i="159"/>
  <c r="FA52" i="159"/>
  <c r="EZ52" i="159"/>
  <c r="EY52" i="159"/>
  <c r="EX52" i="159"/>
  <c r="EW52" i="159"/>
  <c r="EV52" i="159"/>
  <c r="EU52" i="159"/>
  <c r="ET52" i="159"/>
  <c r="ES52" i="159"/>
  <c r="ER52" i="159"/>
  <c r="EQ52" i="159"/>
  <c r="EP52" i="159"/>
  <c r="EO52" i="159"/>
  <c r="EN52" i="159"/>
  <c r="EM52" i="159"/>
  <c r="EL52" i="159"/>
  <c r="EK52" i="159"/>
  <c r="EJ52" i="159"/>
  <c r="EI52" i="159"/>
  <c r="EH52" i="159"/>
  <c r="EG52" i="159"/>
  <c r="EF52" i="159"/>
  <c r="EE52" i="159"/>
  <c r="ED52" i="159"/>
  <c r="EC52" i="159"/>
  <c r="EB52" i="159"/>
  <c r="EA52" i="159"/>
  <c r="DZ52" i="159"/>
  <c r="DY52" i="159"/>
  <c r="DX52" i="159"/>
  <c r="DW52" i="159"/>
  <c r="DV52" i="159"/>
  <c r="DU52" i="159"/>
  <c r="DT52" i="159"/>
  <c r="DS52" i="159"/>
  <c r="DR52" i="159"/>
  <c r="DQ52" i="159"/>
  <c r="DP52" i="159"/>
  <c r="DO52" i="159"/>
  <c r="DN52" i="159"/>
  <c r="DM52" i="159"/>
  <c r="DL52" i="159"/>
  <c r="DK52" i="159"/>
  <c r="DJ52" i="159"/>
  <c r="DI52" i="159"/>
  <c r="DH52" i="159"/>
  <c r="DG52" i="159"/>
  <c r="DF52" i="159"/>
  <c r="DE52" i="159"/>
  <c r="DD52" i="159"/>
  <c r="DC52" i="159"/>
  <c r="DB52" i="159"/>
  <c r="DA52" i="159"/>
  <c r="CZ52" i="159"/>
  <c r="CY52" i="159"/>
  <c r="CX52" i="159"/>
  <c r="CW52" i="159"/>
  <c r="CV52" i="159"/>
  <c r="CU52" i="159"/>
  <c r="CT52" i="159"/>
  <c r="CS52" i="159"/>
  <c r="CR52" i="159"/>
  <c r="CQ52" i="159"/>
  <c r="CP52" i="159"/>
  <c r="CO52" i="159"/>
  <c r="CN52" i="159"/>
  <c r="CM52" i="159"/>
  <c r="CL52" i="159"/>
  <c r="CK52" i="159"/>
  <c r="CJ52" i="159"/>
  <c r="CI52" i="159"/>
  <c r="CH52" i="159"/>
  <c r="CG52" i="159"/>
  <c r="CF52" i="159"/>
  <c r="CE52" i="159"/>
  <c r="CD52" i="159"/>
  <c r="CC52" i="159"/>
  <c r="CB52" i="159"/>
  <c r="CA52" i="159"/>
  <c r="BZ52" i="159"/>
  <c r="BY52" i="159"/>
  <c r="BX52" i="159"/>
  <c r="BW52" i="159"/>
  <c r="BV52" i="159"/>
  <c r="BU52" i="159"/>
  <c r="BT52" i="159"/>
  <c r="BS52" i="159"/>
  <c r="BR52" i="159"/>
  <c r="BQ52" i="159"/>
  <c r="BP52" i="159"/>
  <c r="BO52" i="159"/>
  <c r="BN52" i="159"/>
  <c r="BM52" i="159"/>
  <c r="BL52" i="159"/>
  <c r="BK52" i="159"/>
  <c r="BJ52" i="159"/>
  <c r="BI52" i="159"/>
  <c r="BH52" i="159"/>
  <c r="BG52" i="159"/>
  <c r="BF52" i="159"/>
  <c r="BE52" i="159"/>
  <c r="BD52" i="159"/>
  <c r="BC52" i="159"/>
  <c r="BB52" i="159"/>
  <c r="BA52" i="159"/>
  <c r="AZ52" i="159"/>
  <c r="AY52" i="159"/>
  <c r="AX52" i="159"/>
  <c r="AW52" i="159"/>
  <c r="AV52" i="159"/>
  <c r="AU52" i="159"/>
  <c r="AT52" i="159"/>
  <c r="AS52" i="159"/>
  <c r="AR52" i="159"/>
  <c r="AQ52" i="159"/>
  <c r="AP52" i="159"/>
  <c r="AO52" i="159"/>
  <c r="AN52" i="159"/>
  <c r="AM52" i="159"/>
  <c r="AL52" i="159"/>
  <c r="AK52" i="159"/>
  <c r="AJ52" i="159"/>
  <c r="AI52" i="159"/>
  <c r="AH52" i="159"/>
  <c r="AG52" i="159"/>
  <c r="AF52" i="159"/>
  <c r="AE52" i="159"/>
  <c r="AD52" i="159"/>
  <c r="AC52" i="159"/>
  <c r="AB52" i="159"/>
  <c r="AA52" i="159"/>
  <c r="Z52" i="159"/>
  <c r="Y52" i="159"/>
  <c r="X52" i="159"/>
  <c r="W52" i="159"/>
  <c r="V52" i="159"/>
  <c r="U52" i="159"/>
  <c r="T52" i="159"/>
  <c r="S52" i="159"/>
  <c r="R52" i="159"/>
  <c r="Q52" i="159"/>
  <c r="P52" i="159"/>
  <c r="O52" i="159"/>
  <c r="N52" i="159"/>
  <c r="M52" i="159"/>
  <c r="L52" i="159"/>
  <c r="K52" i="159"/>
  <c r="J52" i="159"/>
  <c r="I52" i="159"/>
  <c r="H52" i="159"/>
  <c r="G52" i="159"/>
  <c r="GI21" i="159"/>
  <c r="GH21" i="159"/>
  <c r="GG21" i="159"/>
  <c r="GF21" i="159"/>
  <c r="GE21" i="159"/>
  <c r="GD21" i="159"/>
  <c r="GC21" i="159"/>
  <c r="GB21" i="159"/>
  <c r="GA21" i="159"/>
  <c r="FZ21" i="159"/>
  <c r="FY21" i="159"/>
  <c r="FX21" i="159"/>
  <c r="FW21" i="159"/>
  <c r="FV21" i="159"/>
  <c r="FU21" i="159"/>
  <c r="FT21" i="159"/>
  <c r="FS21" i="159"/>
  <c r="FR21" i="159"/>
  <c r="FQ21" i="159"/>
  <c r="FP21" i="159"/>
  <c r="FO21" i="159"/>
  <c r="FN21" i="159"/>
  <c r="FM21" i="159"/>
  <c r="FL21" i="159"/>
  <c r="FK21" i="159"/>
  <c r="FJ21" i="159"/>
  <c r="FI21" i="159"/>
  <c r="FH21" i="159"/>
  <c r="FG21" i="159"/>
  <c r="FF21" i="159"/>
  <c r="FE21" i="159"/>
  <c r="FD21" i="159"/>
  <c r="FC21" i="159"/>
  <c r="FB21" i="159"/>
  <c r="FA21" i="159"/>
  <c r="EZ21" i="159"/>
  <c r="EY21" i="159"/>
  <c r="EX21" i="159"/>
  <c r="EW21" i="159"/>
  <c r="EV21" i="159"/>
  <c r="EU21" i="159"/>
  <c r="ET21" i="159"/>
  <c r="ES21" i="159"/>
  <c r="ER21" i="159"/>
  <c r="EQ21" i="159"/>
  <c r="EP21" i="159"/>
  <c r="EO21" i="159"/>
  <c r="EN21" i="159"/>
  <c r="EM21" i="159"/>
  <c r="EL21" i="159"/>
  <c r="EK21" i="159"/>
  <c r="EJ21" i="159"/>
  <c r="EI21" i="159"/>
  <c r="EH21" i="159"/>
  <c r="EG21" i="159"/>
  <c r="EF21" i="159"/>
  <c r="EE21" i="159"/>
  <c r="ED21" i="159"/>
  <c r="EC21" i="159"/>
  <c r="EB21" i="159"/>
  <c r="EA21" i="159"/>
  <c r="DZ21" i="159"/>
  <c r="DY21" i="159"/>
  <c r="DX21" i="159"/>
  <c r="DW21" i="159"/>
  <c r="DV21" i="159"/>
  <c r="DU21" i="159"/>
  <c r="DT21" i="159"/>
  <c r="DS21" i="159"/>
  <c r="DR21" i="159"/>
  <c r="DQ21" i="159"/>
  <c r="DP21" i="159"/>
  <c r="DO21" i="159"/>
  <c r="DN21" i="159"/>
  <c r="DM21" i="159"/>
  <c r="DL21" i="159"/>
  <c r="DK21" i="159"/>
  <c r="DJ21" i="159"/>
  <c r="DI21" i="159"/>
  <c r="DH21" i="159"/>
  <c r="DG21" i="159"/>
  <c r="DF21" i="159"/>
  <c r="DE21" i="159"/>
  <c r="DD21" i="159"/>
  <c r="DC21" i="159"/>
  <c r="DB21" i="159"/>
  <c r="DA21" i="159"/>
  <c r="CZ21" i="159"/>
  <c r="CY21" i="159"/>
  <c r="CX21" i="159"/>
  <c r="CW21" i="159"/>
  <c r="CV21" i="159"/>
  <c r="CU21" i="159"/>
  <c r="CT21" i="159"/>
  <c r="CS21" i="159"/>
  <c r="CR21" i="159"/>
  <c r="CQ21" i="159"/>
  <c r="CP21" i="159"/>
  <c r="CO21" i="159"/>
  <c r="CN21" i="159"/>
  <c r="CM21" i="159"/>
  <c r="CL21" i="159"/>
  <c r="CK21" i="159"/>
  <c r="CJ21" i="159"/>
  <c r="CI21" i="159"/>
  <c r="CH21" i="159"/>
  <c r="CG21" i="159"/>
  <c r="CF21" i="159"/>
  <c r="CE21" i="159"/>
  <c r="CD21" i="159"/>
  <c r="CC21" i="159"/>
  <c r="CB21" i="159"/>
  <c r="CA21" i="159"/>
  <c r="BZ21" i="159"/>
  <c r="BY21" i="159"/>
  <c r="BX21" i="159"/>
  <c r="BW21" i="159"/>
  <c r="BV21" i="159"/>
  <c r="BU21" i="159"/>
  <c r="BT21" i="159"/>
  <c r="BS21" i="159"/>
  <c r="BR21" i="159"/>
  <c r="BQ21" i="159"/>
  <c r="BP21" i="159"/>
  <c r="BO21" i="159"/>
  <c r="BN21" i="159"/>
  <c r="BM21" i="159"/>
  <c r="BL21" i="159"/>
  <c r="BK21" i="159"/>
  <c r="BJ21" i="159"/>
  <c r="BI21" i="159"/>
  <c r="BH21" i="159"/>
  <c r="BG21" i="159"/>
  <c r="BF21" i="159"/>
  <c r="BE21" i="159"/>
  <c r="BD21" i="159"/>
  <c r="BC21" i="159"/>
  <c r="BB21" i="159"/>
  <c r="BA21" i="159"/>
  <c r="AZ21" i="159"/>
  <c r="AY21" i="159"/>
  <c r="AX21" i="159"/>
  <c r="AW21" i="159"/>
  <c r="AV21" i="159"/>
  <c r="AU21" i="159"/>
  <c r="AT21" i="159"/>
  <c r="AS21" i="159"/>
  <c r="AR21" i="159"/>
  <c r="AQ21" i="159"/>
  <c r="AP21" i="159"/>
  <c r="AO21" i="159"/>
  <c r="AN21" i="159"/>
  <c r="AM21" i="159"/>
  <c r="AL21" i="159"/>
  <c r="AK21" i="159"/>
  <c r="AJ21" i="159"/>
  <c r="AI21" i="159"/>
  <c r="AH21" i="159"/>
  <c r="AG21" i="159"/>
  <c r="AF21" i="159"/>
  <c r="AE21" i="159"/>
  <c r="AD21" i="159"/>
  <c r="AC21" i="159"/>
  <c r="AB21" i="159"/>
  <c r="AA21" i="159"/>
  <c r="Z21" i="159"/>
  <c r="Y21" i="159"/>
  <c r="X21" i="159"/>
  <c r="W21" i="159"/>
  <c r="V21" i="159"/>
  <c r="U21" i="159"/>
  <c r="T21" i="159"/>
  <c r="S21" i="159"/>
  <c r="R21" i="159"/>
  <c r="Q21" i="159"/>
  <c r="P21" i="159"/>
  <c r="O21" i="159"/>
  <c r="N21" i="159"/>
  <c r="M21" i="159"/>
  <c r="L21" i="159"/>
  <c r="K21" i="159"/>
  <c r="J21" i="159"/>
  <c r="I21" i="159"/>
  <c r="H21" i="159"/>
  <c r="G21" i="159"/>
  <c r="GN25" i="159"/>
  <c r="GM25" i="159"/>
  <c r="GL25" i="159"/>
  <c r="GK25" i="159"/>
  <c r="GJ25" i="159"/>
  <c r="GI25" i="159"/>
  <c r="GH25" i="159"/>
  <c r="GG25" i="159"/>
  <c r="GF25" i="159"/>
  <c r="GE25" i="159"/>
  <c r="GD25" i="159"/>
  <c r="GC25" i="159"/>
  <c r="GB25" i="159"/>
  <c r="GA25" i="159"/>
  <c r="FZ25" i="159"/>
  <c r="FY25" i="159"/>
  <c r="FX25" i="159"/>
  <c r="FW25" i="159"/>
  <c r="FV25" i="159"/>
  <c r="FU25" i="159"/>
  <c r="FO25" i="159"/>
  <c r="FN25" i="159"/>
  <c r="FM25" i="159"/>
  <c r="FL25" i="159"/>
  <c r="FK25" i="159"/>
  <c r="FJ25" i="159"/>
  <c r="FI25" i="159"/>
  <c r="FH25" i="159"/>
  <c r="FG25" i="159"/>
  <c r="FF25" i="159"/>
  <c r="FE25" i="159"/>
  <c r="FD25" i="159"/>
  <c r="FC25" i="159"/>
  <c r="FB25" i="159"/>
  <c r="FA25" i="159"/>
  <c r="EZ25" i="159"/>
  <c r="EY25" i="159"/>
  <c r="EX25" i="159"/>
  <c r="EW25" i="159"/>
  <c r="EV25" i="159"/>
  <c r="EU25" i="159"/>
  <c r="ET25" i="159"/>
  <c r="ES25" i="159"/>
  <c r="ER25" i="159"/>
  <c r="EQ25" i="159"/>
  <c r="EP25" i="159"/>
  <c r="EO25" i="159"/>
  <c r="EN25" i="159"/>
  <c r="EM25" i="159"/>
  <c r="EL25" i="159"/>
  <c r="EK25" i="159"/>
  <c r="EJ25" i="159"/>
  <c r="EI25" i="159"/>
  <c r="EH25" i="159"/>
  <c r="EG25" i="159"/>
  <c r="EF25" i="159"/>
  <c r="EE25" i="159"/>
  <c r="ED25" i="159"/>
  <c r="EC25" i="159"/>
  <c r="EB25" i="159"/>
  <c r="EA25" i="159"/>
  <c r="DZ25" i="159"/>
  <c r="DY25" i="159"/>
  <c r="DX25" i="159"/>
  <c r="DW25" i="159"/>
  <c r="DV25" i="159"/>
  <c r="DU25" i="159"/>
  <c r="DT25" i="159"/>
  <c r="DS25" i="159"/>
  <c r="DR25" i="159"/>
  <c r="DQ25" i="159"/>
  <c r="DP25" i="159"/>
  <c r="DO25" i="159"/>
  <c r="DN25" i="159"/>
  <c r="DM25" i="159"/>
  <c r="DL25" i="159"/>
  <c r="DK25" i="159"/>
  <c r="DJ25" i="159"/>
  <c r="DI25" i="159"/>
  <c r="DH25" i="159"/>
  <c r="DG25" i="159"/>
  <c r="DF25" i="159"/>
  <c r="DE25" i="159"/>
  <c r="DD25" i="159"/>
  <c r="DC25" i="159"/>
  <c r="DB25" i="159"/>
  <c r="DA25" i="159"/>
  <c r="CZ25" i="159"/>
  <c r="CY25" i="159"/>
  <c r="CX25" i="159"/>
  <c r="CW25" i="159"/>
  <c r="CV25" i="159"/>
  <c r="CU25" i="159"/>
  <c r="CT25" i="159"/>
  <c r="CS25" i="159"/>
  <c r="CR25" i="159"/>
  <c r="CQ25" i="159"/>
  <c r="CP25" i="159"/>
  <c r="CO25" i="159"/>
  <c r="CN25" i="159"/>
  <c r="CM25" i="159"/>
  <c r="CL25" i="159"/>
  <c r="CK25" i="159"/>
  <c r="CJ25" i="159"/>
  <c r="CI25" i="159"/>
  <c r="CH25" i="159"/>
  <c r="CG25" i="159"/>
  <c r="CF25" i="159"/>
  <c r="CE25" i="159"/>
  <c r="CD25" i="159"/>
  <c r="CC25" i="159"/>
  <c r="CB25" i="159"/>
  <c r="CA25" i="159"/>
  <c r="BZ25" i="159"/>
  <c r="BY25" i="159"/>
  <c r="BX25" i="159"/>
  <c r="BW25" i="159"/>
  <c r="BV25" i="159"/>
  <c r="BU25" i="159"/>
  <c r="BT25" i="159"/>
  <c r="BS25" i="159"/>
  <c r="BR25" i="159"/>
  <c r="BQ25" i="159"/>
  <c r="BP25" i="159"/>
  <c r="BO25" i="159"/>
  <c r="BN25" i="159"/>
  <c r="BM25" i="159"/>
  <c r="BL25" i="159"/>
  <c r="BK25" i="159"/>
  <c r="BJ25" i="159"/>
  <c r="BI25" i="159"/>
  <c r="BH25" i="159"/>
  <c r="BG25" i="159"/>
  <c r="BF25" i="159"/>
  <c r="BE25" i="159"/>
  <c r="BD25" i="159"/>
  <c r="BC25" i="159"/>
  <c r="BB25" i="159"/>
  <c r="BA25" i="159"/>
  <c r="AZ25" i="159"/>
  <c r="AY25" i="159"/>
  <c r="AX25" i="159"/>
  <c r="AW25" i="159"/>
  <c r="AV25" i="159"/>
  <c r="AU25" i="159"/>
  <c r="AT25" i="159"/>
  <c r="AS25" i="159"/>
  <c r="AR25" i="159"/>
  <c r="AQ25" i="159"/>
  <c r="AP25" i="159"/>
  <c r="AO25" i="159"/>
  <c r="AN25" i="159"/>
  <c r="AM25" i="159"/>
  <c r="AL25" i="159"/>
  <c r="AK25" i="159"/>
  <c r="AJ25" i="159"/>
  <c r="AI25" i="159"/>
  <c r="AH25" i="159"/>
  <c r="AG25" i="159"/>
  <c r="AF25" i="159"/>
  <c r="AE25" i="159"/>
  <c r="AD25" i="159"/>
  <c r="AC25" i="159"/>
  <c r="AB25" i="159"/>
  <c r="AA25" i="159"/>
  <c r="Z25" i="159"/>
  <c r="Y25" i="159"/>
  <c r="X25" i="159"/>
  <c r="W25" i="159"/>
  <c r="V25" i="159"/>
  <c r="U25" i="159"/>
  <c r="T25" i="159"/>
  <c r="S25" i="159"/>
  <c r="R25" i="159"/>
  <c r="Q25" i="159"/>
  <c r="P25" i="159"/>
  <c r="O25" i="159"/>
  <c r="N25" i="159"/>
  <c r="M25" i="159"/>
  <c r="L25" i="159"/>
  <c r="K25" i="159"/>
  <c r="J25" i="159"/>
  <c r="I25" i="159"/>
  <c r="H25" i="159"/>
  <c r="G25" i="159"/>
  <c r="FY58" i="159"/>
  <c r="FX58" i="159"/>
  <c r="FW58" i="159"/>
  <c r="FV58" i="159"/>
  <c r="FU58" i="159"/>
  <c r="FY50" i="159"/>
  <c r="FX50" i="159"/>
  <c r="FW50" i="159"/>
  <c r="FV50" i="159"/>
  <c r="FU50" i="159"/>
  <c r="FY49" i="159"/>
  <c r="FX49" i="159"/>
  <c r="FW49" i="159"/>
  <c r="FV49" i="159"/>
  <c r="FU49" i="159"/>
  <c r="FY48" i="159"/>
  <c r="FX48" i="159"/>
  <c r="FW48" i="159"/>
  <c r="FV48" i="159"/>
  <c r="FU48" i="159"/>
  <c r="FY47" i="159"/>
  <c r="FX47" i="159"/>
  <c r="FW47" i="159"/>
  <c r="FV47" i="159"/>
  <c r="FU47" i="159"/>
  <c r="FY46" i="159"/>
  <c r="FX46" i="159"/>
  <c r="FW46" i="159"/>
  <c r="FV46" i="159"/>
  <c r="FU46" i="159"/>
  <c r="FY45" i="159"/>
  <c r="FX45" i="159"/>
  <c r="FW45" i="159"/>
  <c r="FV45" i="159"/>
  <c r="FU45" i="159"/>
  <c r="FY44" i="159"/>
  <c r="FX44" i="159"/>
  <c r="FW44" i="159"/>
  <c r="FV44" i="159"/>
  <c r="FU44" i="159"/>
  <c r="FY43" i="159"/>
  <c r="FX43" i="159"/>
  <c r="FW43" i="159"/>
  <c r="FV43" i="159"/>
  <c r="FU43" i="159"/>
  <c r="FY42" i="159"/>
  <c r="FX42" i="159"/>
  <c r="FW42" i="159"/>
  <c r="FV42" i="159"/>
  <c r="FU42" i="159"/>
  <c r="FY41" i="159"/>
  <c r="FX41" i="159"/>
  <c r="FW41" i="159"/>
  <c r="FV41" i="159"/>
  <c r="FU41" i="159"/>
  <c r="FY40" i="159"/>
  <c r="FX40" i="159"/>
  <c r="FW40" i="159"/>
  <c r="FV40" i="159"/>
  <c r="FU40" i="159"/>
  <c r="FY39" i="159"/>
  <c r="FX39" i="159"/>
  <c r="FW39" i="159"/>
  <c r="FV39" i="159"/>
  <c r="FU39" i="159"/>
  <c r="FY38" i="159"/>
  <c r="FX38" i="159"/>
  <c r="FW38" i="159"/>
  <c r="FV38" i="159"/>
  <c r="FU38" i="159"/>
  <c r="FY57" i="159"/>
  <c r="FX57" i="159"/>
  <c r="FW57" i="159"/>
  <c r="FV57" i="159"/>
  <c r="FU57" i="159"/>
  <c r="FY56" i="159"/>
  <c r="FX56" i="159"/>
  <c r="FW56" i="159"/>
  <c r="FV56" i="159"/>
  <c r="FU56" i="159"/>
  <c r="FY37" i="159"/>
  <c r="FX37" i="159"/>
  <c r="FW37" i="159"/>
  <c r="FV37" i="159"/>
  <c r="FU37" i="159"/>
  <c r="FY36" i="159"/>
  <c r="FX36" i="159"/>
  <c r="FW36" i="159"/>
  <c r="FV36" i="159"/>
  <c r="FU36" i="159"/>
  <c r="FY35" i="159"/>
  <c r="FX35" i="159"/>
  <c r="FW35" i="159"/>
  <c r="FV35" i="159"/>
  <c r="FU35" i="159"/>
  <c r="FY33" i="159"/>
  <c r="FX33" i="159"/>
  <c r="FW33" i="159"/>
  <c r="FV33" i="159"/>
  <c r="FU33" i="159"/>
  <c r="FY32" i="159"/>
  <c r="FX32" i="159"/>
  <c r="FW32" i="159"/>
  <c r="FV32" i="159"/>
  <c r="FU32" i="159"/>
  <c r="FY31" i="159"/>
  <c r="FX31" i="159"/>
  <c r="FW31" i="159"/>
  <c r="FV31" i="159"/>
  <c r="FU31" i="159"/>
  <c r="FY30" i="159"/>
  <c r="FX30" i="159"/>
  <c r="FW30" i="159"/>
  <c r="FV30" i="159"/>
  <c r="FU30" i="159"/>
  <c r="FY29" i="159"/>
  <c r="FX29" i="159"/>
  <c r="FW29" i="159"/>
  <c r="FV29" i="159"/>
  <c r="FU29" i="159"/>
  <c r="FY28" i="159"/>
  <c r="FX28" i="159"/>
  <c r="FW28" i="159"/>
  <c r="FV28" i="159"/>
  <c r="FU28" i="159"/>
  <c r="FY27" i="159"/>
  <c r="FX27" i="159"/>
  <c r="FW27" i="159"/>
  <c r="FV27" i="159"/>
  <c r="FU27" i="159"/>
  <c r="FY20" i="159"/>
  <c r="FX20" i="159"/>
  <c r="FW20" i="159"/>
  <c r="FV20" i="159"/>
  <c r="FU20" i="159"/>
  <c r="FY23" i="159"/>
  <c r="FX23" i="159"/>
  <c r="FW23" i="159"/>
  <c r="FV23" i="159"/>
  <c r="FU23" i="159"/>
  <c r="FY53" i="159"/>
  <c r="FX53" i="159"/>
  <c r="FW53" i="159"/>
  <c r="FV53" i="159"/>
  <c r="FU53" i="159"/>
  <c r="FY22" i="159"/>
  <c r="FX22" i="159"/>
  <c r="FW22" i="159"/>
  <c r="FV22" i="159"/>
  <c r="FU22" i="159"/>
  <c r="FY19" i="159"/>
  <c r="FX19" i="159"/>
  <c r="FW19" i="159"/>
  <c r="FV19" i="159"/>
  <c r="FU19" i="159"/>
  <c r="FY24" i="159"/>
  <c r="FX24" i="159"/>
  <c r="FW24" i="159"/>
  <c r="FV24" i="159"/>
  <c r="FU24" i="159"/>
  <c r="FY34" i="159"/>
  <c r="FX34" i="159"/>
  <c r="FW34" i="159"/>
  <c r="FV34" i="159"/>
  <c r="FU34" i="159"/>
  <c r="FY12" i="159"/>
  <c r="FX12" i="159"/>
  <c r="FW12" i="159"/>
  <c r="FV12" i="159"/>
  <c r="FU12" i="159"/>
  <c r="FY17" i="159"/>
  <c r="FX17" i="159"/>
  <c r="FW17" i="159"/>
  <c r="FV17" i="159"/>
  <c r="FU17" i="159"/>
  <c r="FY14" i="159"/>
  <c r="FX14" i="159"/>
  <c r="FW14" i="159"/>
  <c r="FV14" i="159"/>
  <c r="FU14" i="159"/>
  <c r="FY18" i="159"/>
  <c r="FX18" i="159"/>
  <c r="FW18" i="159"/>
  <c r="FV18" i="159"/>
  <c r="FU18" i="159"/>
  <c r="FY54" i="159"/>
  <c r="FX54" i="159"/>
  <c r="FW54" i="159"/>
  <c r="FV54" i="159"/>
  <c r="FU54" i="159"/>
  <c r="FY51" i="159"/>
  <c r="FX51" i="159"/>
  <c r="FW51" i="159"/>
  <c r="FV51" i="159"/>
  <c r="FU51" i="159"/>
  <c r="FY15" i="159"/>
  <c r="FX15" i="159"/>
  <c r="FW15" i="159"/>
  <c r="FV15" i="159"/>
  <c r="FU15" i="159"/>
  <c r="FY13" i="159"/>
  <c r="FX13" i="159"/>
  <c r="FW13" i="159"/>
  <c r="FV13" i="159"/>
  <c r="FU13" i="159"/>
  <c r="FY11" i="159"/>
  <c r="FX11" i="159"/>
  <c r="FW11" i="159"/>
  <c r="FV11" i="159"/>
  <c r="FU11" i="159"/>
  <c r="FY16" i="159"/>
  <c r="FX16" i="159"/>
  <c r="FW16" i="159"/>
  <c r="FV16" i="159"/>
  <c r="FU16" i="159"/>
  <c r="FY9" i="159"/>
  <c r="FX9" i="159"/>
  <c r="FW9" i="159"/>
  <c r="FV9" i="159"/>
  <c r="FU9" i="159"/>
  <c r="FY10" i="159"/>
  <c r="FX10" i="159"/>
  <c r="FW10" i="159"/>
  <c r="FV10" i="159"/>
  <c r="FU10" i="159"/>
  <c r="FY7" i="159"/>
  <c r="FX7" i="159"/>
  <c r="FW7" i="159"/>
  <c r="FV7" i="159"/>
  <c r="FU7" i="159"/>
  <c r="FY8" i="159"/>
  <c r="FX8" i="159"/>
  <c r="FW8" i="159"/>
  <c r="FV8" i="159"/>
  <c r="FU8" i="159"/>
  <c r="FY5" i="159"/>
  <c r="FX5" i="159"/>
  <c r="FW5" i="159"/>
  <c r="FV5" i="159"/>
  <c r="FU5" i="159"/>
  <c r="FY6" i="159"/>
  <c r="FX6" i="159"/>
  <c r="FW6" i="159"/>
  <c r="FV6" i="159"/>
  <c r="FU6" i="159"/>
  <c r="FY4" i="159"/>
  <c r="FX4" i="159"/>
  <c r="FW4" i="159"/>
  <c r="FV4" i="159"/>
  <c r="FU4" i="159"/>
  <c r="FT58" i="159"/>
  <c r="FS58" i="159"/>
  <c r="FR58" i="159"/>
  <c r="FQ58" i="159"/>
  <c r="FP58" i="159"/>
  <c r="FT50" i="159"/>
  <c r="FS50" i="159"/>
  <c r="FR50" i="159"/>
  <c r="FQ50" i="159"/>
  <c r="FP50" i="159"/>
  <c r="FT49" i="159"/>
  <c r="FS49" i="159"/>
  <c r="FR49" i="159"/>
  <c r="FQ49" i="159"/>
  <c r="FP49" i="159"/>
  <c r="FT48" i="159"/>
  <c r="FS48" i="159"/>
  <c r="FR48" i="159"/>
  <c r="FQ48" i="159"/>
  <c r="FP48" i="159"/>
  <c r="FT47" i="159"/>
  <c r="FS47" i="159"/>
  <c r="FR47" i="159"/>
  <c r="FQ47" i="159"/>
  <c r="FP47" i="159"/>
  <c r="FT46" i="159"/>
  <c r="FS46" i="159"/>
  <c r="FR46" i="159"/>
  <c r="FQ46" i="159"/>
  <c r="FP46" i="159"/>
  <c r="FT45" i="159"/>
  <c r="FS45" i="159"/>
  <c r="FR45" i="159"/>
  <c r="FQ45" i="159"/>
  <c r="FP45" i="159"/>
  <c r="FT44" i="159"/>
  <c r="FS44" i="159"/>
  <c r="FR44" i="159"/>
  <c r="FQ44" i="159"/>
  <c r="FP44" i="159"/>
  <c r="FT43" i="159"/>
  <c r="FS43" i="159"/>
  <c r="FR43" i="159"/>
  <c r="FQ43" i="159"/>
  <c r="FP43" i="159"/>
  <c r="FT42" i="159"/>
  <c r="FS42" i="159"/>
  <c r="FR42" i="159"/>
  <c r="FQ42" i="159"/>
  <c r="FP42" i="159"/>
  <c r="FT41" i="159"/>
  <c r="FS41" i="159"/>
  <c r="FR41" i="159"/>
  <c r="FQ41" i="159"/>
  <c r="FP41" i="159"/>
  <c r="FT40" i="159"/>
  <c r="FS40" i="159"/>
  <c r="FR40" i="159"/>
  <c r="FQ40" i="159"/>
  <c r="FP40" i="159"/>
  <c r="FT39" i="159"/>
  <c r="FS39" i="159"/>
  <c r="FR39" i="159"/>
  <c r="FQ39" i="159"/>
  <c r="FP39" i="159"/>
  <c r="FT38" i="159"/>
  <c r="FS38" i="159"/>
  <c r="FR38" i="159"/>
  <c r="FQ38" i="159"/>
  <c r="FP38" i="159"/>
  <c r="FT57" i="159"/>
  <c r="FS57" i="159"/>
  <c r="FR57" i="159"/>
  <c r="FQ57" i="159"/>
  <c r="FP57" i="159"/>
  <c r="FT56" i="159"/>
  <c r="FS56" i="159"/>
  <c r="FR56" i="159"/>
  <c r="FQ56" i="159"/>
  <c r="FP56" i="159"/>
  <c r="FT37" i="159"/>
  <c r="FS37" i="159"/>
  <c r="FR37" i="159"/>
  <c r="FQ37" i="159"/>
  <c r="FP37" i="159"/>
  <c r="FT36" i="159"/>
  <c r="FS36" i="159"/>
  <c r="FR36" i="159"/>
  <c r="FQ36" i="159"/>
  <c r="FP36" i="159"/>
  <c r="FT35" i="159"/>
  <c r="FS35" i="159"/>
  <c r="FR35" i="159"/>
  <c r="FQ35" i="159"/>
  <c r="FP35" i="159"/>
  <c r="FT33" i="159"/>
  <c r="FS33" i="159"/>
  <c r="FR33" i="159"/>
  <c r="FQ33" i="159"/>
  <c r="FP33" i="159"/>
  <c r="FT32" i="159"/>
  <c r="FS32" i="159"/>
  <c r="FR32" i="159"/>
  <c r="FQ32" i="159"/>
  <c r="FP32" i="159"/>
  <c r="FT31" i="159"/>
  <c r="FS31" i="159"/>
  <c r="FR31" i="159"/>
  <c r="FQ31" i="159"/>
  <c r="FP31" i="159"/>
  <c r="FT30" i="159"/>
  <c r="FS30" i="159"/>
  <c r="FR30" i="159"/>
  <c r="FQ30" i="159"/>
  <c r="FP30" i="159"/>
  <c r="FT29" i="159"/>
  <c r="FS29" i="159"/>
  <c r="FR29" i="159"/>
  <c r="FQ29" i="159"/>
  <c r="FP29" i="159"/>
  <c r="FT28" i="159"/>
  <c r="FS28" i="159"/>
  <c r="FR28" i="159"/>
  <c r="FQ28" i="159"/>
  <c r="FP28" i="159"/>
  <c r="FT27" i="159"/>
  <c r="FS27" i="159"/>
  <c r="FR27" i="159"/>
  <c r="FQ27" i="159"/>
  <c r="FP27" i="159"/>
  <c r="FT20" i="159"/>
  <c r="FS20" i="159"/>
  <c r="FR20" i="159"/>
  <c r="FQ20" i="159"/>
  <c r="FP20" i="159"/>
  <c r="FT23" i="159"/>
  <c r="FS23" i="159"/>
  <c r="FR23" i="159"/>
  <c r="FQ23" i="159"/>
  <c r="FP23" i="159"/>
  <c r="FT53" i="159"/>
  <c r="FS53" i="159"/>
  <c r="FR53" i="159"/>
  <c r="FQ53" i="159"/>
  <c r="FP53" i="159"/>
  <c r="FT22" i="159"/>
  <c r="FS22" i="159"/>
  <c r="FR22" i="159"/>
  <c r="FQ22" i="159"/>
  <c r="FP22" i="159"/>
  <c r="FT19" i="159"/>
  <c r="FS19" i="159"/>
  <c r="FR19" i="159"/>
  <c r="FQ19" i="159"/>
  <c r="FP19" i="159"/>
  <c r="FT24" i="159"/>
  <c r="FS24" i="159"/>
  <c r="FR24" i="159"/>
  <c r="FQ24" i="159"/>
  <c r="FP24" i="159"/>
  <c r="FT34" i="159"/>
  <c r="FS34" i="159"/>
  <c r="FR34" i="159"/>
  <c r="FQ34" i="159"/>
  <c r="FP34" i="159"/>
  <c r="FT12" i="159"/>
  <c r="FS12" i="159"/>
  <c r="FR12" i="159"/>
  <c r="FQ12" i="159"/>
  <c r="FP12" i="159"/>
  <c r="FT17" i="159"/>
  <c r="FS17" i="159"/>
  <c r="FR17" i="159"/>
  <c r="FQ17" i="159"/>
  <c r="FP17" i="159"/>
  <c r="FT14" i="159"/>
  <c r="FS14" i="159"/>
  <c r="FR14" i="159"/>
  <c r="FQ14" i="159"/>
  <c r="FP14" i="159"/>
  <c r="FT18" i="159"/>
  <c r="FS18" i="159"/>
  <c r="FR18" i="159"/>
  <c r="FQ18" i="159"/>
  <c r="FP18" i="159"/>
  <c r="FT54" i="159"/>
  <c r="FS54" i="159"/>
  <c r="FR54" i="159"/>
  <c r="FQ54" i="159"/>
  <c r="FP54" i="159"/>
  <c r="JT205" i="110"/>
  <c r="JS205" i="110"/>
  <c r="JR205" i="110"/>
  <c r="JQ205" i="110"/>
  <c r="JP205" i="110"/>
  <c r="JT204" i="110"/>
  <c r="JS204" i="110"/>
  <c r="JR204" i="110"/>
  <c r="JQ204" i="110"/>
  <c r="JP204" i="110"/>
  <c r="JT203" i="110"/>
  <c r="JS203" i="110"/>
  <c r="JR203" i="110"/>
  <c r="JQ203" i="110"/>
  <c r="JP203" i="110"/>
  <c r="JT202" i="110"/>
  <c r="JS202" i="110"/>
  <c r="JR202" i="110"/>
  <c r="JQ202" i="110"/>
  <c r="JP202" i="110"/>
  <c r="JT201" i="110"/>
  <c r="JS201" i="110"/>
  <c r="JR201" i="110"/>
  <c r="JQ201" i="110"/>
  <c r="JP201" i="110"/>
  <c r="JT200" i="110"/>
  <c r="JS200" i="110"/>
  <c r="JR200" i="110"/>
  <c r="JQ200" i="110"/>
  <c r="JP200" i="110"/>
  <c r="JT199" i="110"/>
  <c r="JS199" i="110"/>
  <c r="JR199" i="110"/>
  <c r="JQ199" i="110"/>
  <c r="JP199" i="110"/>
  <c r="JT198" i="110"/>
  <c r="JS198" i="110"/>
  <c r="JR198" i="110"/>
  <c r="JQ198" i="110"/>
  <c r="JP198" i="110"/>
  <c r="JT197" i="110"/>
  <c r="JS197" i="110"/>
  <c r="JR197" i="110"/>
  <c r="JQ197" i="110"/>
  <c r="JP197" i="110"/>
  <c r="JT196" i="110"/>
  <c r="JS196" i="110"/>
  <c r="JR196" i="110"/>
  <c r="JQ196" i="110"/>
  <c r="JP196" i="110"/>
  <c r="JT195" i="110"/>
  <c r="JS195" i="110"/>
  <c r="JR195" i="110"/>
  <c r="JQ195" i="110"/>
  <c r="JP195" i="110"/>
  <c r="JT18" i="110"/>
  <c r="JS18" i="110"/>
  <c r="JR18" i="110"/>
  <c r="JQ18" i="110"/>
  <c r="JP18" i="110"/>
  <c r="JT17" i="110"/>
  <c r="JS17" i="110"/>
  <c r="JR17" i="110"/>
  <c r="JQ17" i="110"/>
  <c r="JP17" i="110"/>
  <c r="JT193" i="110"/>
  <c r="JS193" i="110"/>
  <c r="JR193" i="110"/>
  <c r="JQ193" i="110"/>
  <c r="JP193" i="110"/>
  <c r="JT192" i="110"/>
  <c r="JS192" i="110"/>
  <c r="JR192" i="110"/>
  <c r="JQ192" i="110"/>
  <c r="JP192" i="110"/>
  <c r="JT191" i="110"/>
  <c r="JS191" i="110"/>
  <c r="JR191" i="110"/>
  <c r="JQ191" i="110"/>
  <c r="JP191" i="110"/>
  <c r="JT189" i="110"/>
  <c r="JS189" i="110"/>
  <c r="JR189" i="110"/>
  <c r="JQ189" i="110"/>
  <c r="JP189" i="110"/>
  <c r="JT188" i="110"/>
  <c r="JS188" i="110"/>
  <c r="JR188" i="110"/>
  <c r="JQ188" i="110"/>
  <c r="JP188" i="110"/>
  <c r="JT186" i="110"/>
  <c r="JS186" i="110"/>
  <c r="JR186" i="110"/>
  <c r="JQ186" i="110"/>
  <c r="JP186" i="110"/>
  <c r="JT184" i="110"/>
  <c r="JS184" i="110"/>
  <c r="JR184" i="110"/>
  <c r="JQ184" i="110"/>
  <c r="JP184" i="110"/>
  <c r="JT185" i="110"/>
  <c r="JS185" i="110"/>
  <c r="JR185" i="110"/>
  <c r="JQ185" i="110"/>
  <c r="JP185" i="110"/>
  <c r="JT182" i="110"/>
  <c r="JS182" i="110"/>
  <c r="JR182" i="110"/>
  <c r="JQ182" i="110"/>
  <c r="JP182" i="110"/>
  <c r="JT174" i="110"/>
  <c r="JS174" i="110"/>
  <c r="JR174" i="110"/>
  <c r="JQ174" i="110"/>
  <c r="JP174" i="110"/>
  <c r="JT181" i="110"/>
  <c r="JS181" i="110"/>
  <c r="JR181" i="110"/>
  <c r="JQ181" i="110"/>
  <c r="JP181" i="110"/>
  <c r="JT187" i="110"/>
  <c r="JS187" i="110"/>
  <c r="JR187" i="110"/>
  <c r="JQ187" i="110"/>
  <c r="JP187" i="110"/>
  <c r="JT194" i="110"/>
  <c r="JS194" i="110"/>
  <c r="JR194" i="110"/>
  <c r="JQ194" i="110"/>
  <c r="JP194" i="110"/>
  <c r="JT190" i="110"/>
  <c r="JS190" i="110"/>
  <c r="JR190" i="110"/>
  <c r="JQ190" i="110"/>
  <c r="JP190" i="110"/>
  <c r="JT54" i="110"/>
  <c r="JS54" i="110"/>
  <c r="JR54" i="110"/>
  <c r="JQ54" i="110"/>
  <c r="JP54" i="110"/>
  <c r="JT159" i="110"/>
  <c r="JS159" i="110"/>
  <c r="JR159" i="110"/>
  <c r="JQ159" i="110"/>
  <c r="JP159" i="110"/>
  <c r="JT152" i="110"/>
  <c r="JS152" i="110"/>
  <c r="JR152" i="110"/>
  <c r="JQ152" i="110"/>
  <c r="JP152" i="110"/>
  <c r="JT161" i="110"/>
  <c r="JS161" i="110"/>
  <c r="JR161" i="110"/>
  <c r="JQ161" i="110"/>
  <c r="JP161" i="110"/>
  <c r="JT163" i="110"/>
  <c r="JS163" i="110"/>
  <c r="JR163" i="110"/>
  <c r="JQ163" i="110"/>
  <c r="JP163" i="110"/>
  <c r="JT118" i="110"/>
  <c r="JS118" i="110"/>
  <c r="JR118" i="110"/>
  <c r="JQ118" i="110"/>
  <c r="JP118" i="110"/>
  <c r="JT45" i="110"/>
  <c r="JS45" i="110"/>
  <c r="JR45" i="110"/>
  <c r="JQ45" i="110"/>
  <c r="JP45" i="110"/>
  <c r="JT162" i="110"/>
  <c r="JS162" i="110"/>
  <c r="JR162" i="110"/>
  <c r="JQ162" i="110"/>
  <c r="JP162" i="110"/>
  <c r="JT172" i="110"/>
  <c r="JS172" i="110"/>
  <c r="JR172" i="110"/>
  <c r="JQ172" i="110"/>
  <c r="JP172" i="110"/>
  <c r="JT72" i="110"/>
  <c r="JS72" i="110"/>
  <c r="JR72" i="110"/>
  <c r="JQ72" i="110"/>
  <c r="JP72" i="110"/>
  <c r="JT115" i="110"/>
  <c r="JS115" i="110"/>
  <c r="JR115" i="110"/>
  <c r="JQ115" i="110"/>
  <c r="JP115" i="110"/>
  <c r="JT69" i="110"/>
  <c r="JS69" i="110"/>
  <c r="JR69" i="110"/>
  <c r="JQ69" i="110"/>
  <c r="JP69" i="110"/>
  <c r="JT147" i="110"/>
  <c r="JS147" i="110"/>
  <c r="JR147" i="110"/>
  <c r="JQ147" i="110"/>
  <c r="JP147" i="110"/>
  <c r="JT41" i="110"/>
  <c r="JS41" i="110"/>
  <c r="JR41" i="110"/>
  <c r="JQ41" i="110"/>
  <c r="JP41" i="110"/>
  <c r="JT114" i="110"/>
  <c r="JS114" i="110"/>
  <c r="JR114" i="110"/>
  <c r="JQ114" i="110"/>
  <c r="JP114" i="110"/>
  <c r="JT94" i="110"/>
  <c r="JS94" i="110"/>
  <c r="JR94" i="110"/>
  <c r="JQ94" i="110"/>
  <c r="JP94" i="110"/>
  <c r="JT105" i="110"/>
  <c r="JS105" i="110"/>
  <c r="JR105" i="110"/>
  <c r="JQ105" i="110"/>
  <c r="JP105" i="110"/>
  <c r="JT164" i="110"/>
  <c r="JS164" i="110"/>
  <c r="JR164" i="110"/>
  <c r="JQ164" i="110"/>
  <c r="JP164" i="110"/>
  <c r="JT67" i="110"/>
  <c r="JS67" i="110"/>
  <c r="JR67" i="110"/>
  <c r="JQ67" i="110"/>
  <c r="JP67" i="110"/>
  <c r="JT84" i="110"/>
  <c r="JS84" i="110"/>
  <c r="JR84" i="110"/>
  <c r="JQ84" i="110"/>
  <c r="JP84" i="110"/>
  <c r="JT88" i="110"/>
  <c r="JS88" i="110"/>
  <c r="JR88" i="110"/>
  <c r="JQ88" i="110"/>
  <c r="JP88" i="110"/>
  <c r="JT55" i="110"/>
  <c r="JS55" i="110"/>
  <c r="JR55" i="110"/>
  <c r="JQ55" i="110"/>
  <c r="JP55" i="110"/>
  <c r="JT42" i="110"/>
  <c r="JS42" i="110"/>
  <c r="JR42" i="110"/>
  <c r="JQ42" i="110"/>
  <c r="JP42" i="110"/>
  <c r="JT47" i="110"/>
  <c r="JS47" i="110"/>
  <c r="JR47" i="110"/>
  <c r="JQ47" i="110"/>
  <c r="JP47" i="110"/>
  <c r="JT160" i="110"/>
  <c r="JS160" i="110"/>
  <c r="JR160" i="110"/>
  <c r="JQ160" i="110"/>
  <c r="JP160" i="110"/>
  <c r="JT117" i="110"/>
  <c r="JS117" i="110"/>
  <c r="JR117" i="110"/>
  <c r="JQ117" i="110"/>
  <c r="JP117" i="110"/>
  <c r="JT121" i="110"/>
  <c r="JS121" i="110"/>
  <c r="JR121" i="110"/>
  <c r="JQ121" i="110"/>
  <c r="JP121" i="110"/>
  <c r="JT83" i="110"/>
  <c r="JS83" i="110"/>
  <c r="JR83" i="110"/>
  <c r="JQ83" i="110"/>
  <c r="JP83" i="110"/>
  <c r="JT110" i="110"/>
  <c r="JS110" i="110"/>
  <c r="JR110" i="110"/>
  <c r="JQ110" i="110"/>
  <c r="JP110" i="110"/>
  <c r="JT97" i="110"/>
  <c r="JS97" i="110"/>
  <c r="JR97" i="110"/>
  <c r="JQ97" i="110"/>
  <c r="JP97" i="110"/>
  <c r="JT120" i="110"/>
  <c r="JS120" i="110"/>
  <c r="JR120" i="110"/>
  <c r="JQ120" i="110"/>
  <c r="JP120" i="110"/>
  <c r="JT134" i="110"/>
  <c r="JS134" i="110"/>
  <c r="JR134" i="110"/>
  <c r="JQ134" i="110"/>
  <c r="JP134" i="110"/>
  <c r="JT59" i="110"/>
  <c r="JS59" i="110"/>
  <c r="JR59" i="110"/>
  <c r="JQ59" i="110"/>
  <c r="JP59" i="110"/>
  <c r="JT136" i="110"/>
  <c r="JS136" i="110"/>
  <c r="JR136" i="110"/>
  <c r="JQ136" i="110"/>
  <c r="JP136" i="110"/>
  <c r="JT158" i="110"/>
  <c r="JS158" i="110"/>
  <c r="JR158" i="110"/>
  <c r="JQ158" i="110"/>
  <c r="JP158" i="110"/>
  <c r="JT106" i="110"/>
  <c r="JS106" i="110"/>
  <c r="JR106" i="110"/>
  <c r="JQ106" i="110"/>
  <c r="JP106" i="110"/>
  <c r="JT43" i="110"/>
  <c r="JS43" i="110"/>
  <c r="JR43" i="110"/>
  <c r="JQ43" i="110"/>
  <c r="JP43" i="110"/>
  <c r="JT101" i="110"/>
  <c r="JS101" i="110"/>
  <c r="JR101" i="110"/>
  <c r="JQ101" i="110"/>
  <c r="JP101" i="110"/>
  <c r="JT168" i="110"/>
  <c r="JS168" i="110"/>
  <c r="JR168" i="110"/>
  <c r="JQ168" i="110"/>
  <c r="JP168" i="110"/>
  <c r="JT124" i="110"/>
  <c r="JS124" i="110"/>
  <c r="JR124" i="110"/>
  <c r="JQ124" i="110"/>
  <c r="JP124" i="110"/>
  <c r="JT131" i="110"/>
  <c r="JS131" i="110"/>
  <c r="JR131" i="110"/>
  <c r="JQ131" i="110"/>
  <c r="JP131" i="110"/>
  <c r="JT56" i="110"/>
  <c r="JS56" i="110"/>
  <c r="JR56" i="110"/>
  <c r="JQ56" i="110"/>
  <c r="JP56" i="110"/>
  <c r="JT109" i="110"/>
  <c r="JS109" i="110"/>
  <c r="JR109" i="110"/>
  <c r="JQ109" i="110"/>
  <c r="JP109" i="110"/>
  <c r="JT57" i="110"/>
  <c r="JS57" i="110"/>
  <c r="JR57" i="110"/>
  <c r="JQ57" i="110"/>
  <c r="JP57" i="110"/>
  <c r="JT52" i="110"/>
  <c r="JS52" i="110"/>
  <c r="JR52" i="110"/>
  <c r="JQ52" i="110"/>
  <c r="JP52" i="110"/>
  <c r="JT92" i="110"/>
  <c r="JS92" i="110"/>
  <c r="JR92" i="110"/>
  <c r="JQ92" i="110"/>
  <c r="JP92" i="110"/>
  <c r="JT137" i="110"/>
  <c r="JS137" i="110"/>
  <c r="JR137" i="110"/>
  <c r="JQ137" i="110"/>
  <c r="JP137" i="110"/>
  <c r="JT138" i="110"/>
  <c r="JS138" i="110"/>
  <c r="JR138" i="110"/>
  <c r="JQ138" i="110"/>
  <c r="JP138" i="110"/>
  <c r="JT51" i="110"/>
  <c r="JS51" i="110"/>
  <c r="JR51" i="110"/>
  <c r="JQ51" i="110"/>
  <c r="JP51" i="110"/>
  <c r="JT125" i="110"/>
  <c r="JS125" i="110"/>
  <c r="JR125" i="110"/>
  <c r="JQ125" i="110"/>
  <c r="JP125" i="110"/>
  <c r="JT154" i="110"/>
  <c r="JS154" i="110"/>
  <c r="JR154" i="110"/>
  <c r="JQ154" i="110"/>
  <c r="JP154" i="110"/>
  <c r="JT95" i="110"/>
  <c r="JS95" i="110"/>
  <c r="JR95" i="110"/>
  <c r="JQ95" i="110"/>
  <c r="JP95" i="110"/>
  <c r="JT46" i="110"/>
  <c r="JS46" i="110"/>
  <c r="JR46" i="110"/>
  <c r="JQ46" i="110"/>
  <c r="JP46" i="110"/>
  <c r="JT61" i="110"/>
  <c r="JS61" i="110"/>
  <c r="JR61" i="110"/>
  <c r="JQ61" i="110"/>
  <c r="JP61" i="110"/>
  <c r="JT85" i="110"/>
  <c r="JS85" i="110"/>
  <c r="JR85" i="110"/>
  <c r="JQ85" i="110"/>
  <c r="JP85" i="110"/>
  <c r="JT64" i="110"/>
  <c r="JS64" i="110"/>
  <c r="JR64" i="110"/>
  <c r="JQ64" i="110"/>
  <c r="JP64" i="110"/>
  <c r="JT100" i="110"/>
  <c r="JS100" i="110"/>
  <c r="JR100" i="110"/>
  <c r="JQ100" i="110"/>
  <c r="JP100" i="110"/>
  <c r="JT144" i="110"/>
  <c r="JS144" i="110"/>
  <c r="JR144" i="110"/>
  <c r="JQ144" i="110"/>
  <c r="JP144" i="110"/>
  <c r="JT66" i="110"/>
  <c r="JS66" i="110"/>
  <c r="JR66" i="110"/>
  <c r="JQ66" i="110"/>
  <c r="JP66" i="110"/>
  <c r="JT127" i="110"/>
  <c r="JS127" i="110"/>
  <c r="JR127" i="110"/>
  <c r="JQ127" i="110"/>
  <c r="JP127" i="110"/>
  <c r="JT111" i="110"/>
  <c r="JS111" i="110"/>
  <c r="JR111" i="110"/>
  <c r="JQ111" i="110"/>
  <c r="JP111" i="110"/>
  <c r="JT119" i="110"/>
  <c r="JS119" i="110"/>
  <c r="JR119" i="110"/>
  <c r="JQ119" i="110"/>
  <c r="JP119" i="110"/>
  <c r="JT86" i="110"/>
  <c r="JS86" i="110"/>
  <c r="JR86" i="110"/>
  <c r="JQ86" i="110"/>
  <c r="JP86" i="110"/>
  <c r="JT74" i="110"/>
  <c r="JS74" i="110"/>
  <c r="JR74" i="110"/>
  <c r="JQ74" i="110"/>
  <c r="JP74" i="110"/>
  <c r="JT102" i="110"/>
  <c r="JS102" i="110"/>
  <c r="JR102" i="110"/>
  <c r="JQ102" i="110"/>
  <c r="JP102" i="110"/>
  <c r="JT151" i="110"/>
  <c r="JS151" i="110"/>
  <c r="JR151" i="110"/>
  <c r="JQ151" i="110"/>
  <c r="JP151" i="110"/>
  <c r="JT170" i="110"/>
  <c r="JS170" i="110"/>
  <c r="JR170" i="110"/>
  <c r="JQ170" i="110"/>
  <c r="JP170" i="110"/>
  <c r="JT96" i="110"/>
  <c r="JS96" i="110"/>
  <c r="JR96" i="110"/>
  <c r="JQ96" i="110"/>
  <c r="JP96" i="110"/>
  <c r="JT126" i="110"/>
  <c r="JS126" i="110"/>
  <c r="JR126" i="110"/>
  <c r="JQ126" i="110"/>
  <c r="JP126" i="110"/>
  <c r="JT93" i="110"/>
  <c r="JS93" i="110"/>
  <c r="JR93" i="110"/>
  <c r="JQ93" i="110"/>
  <c r="JP93" i="110"/>
  <c r="JT150" i="110"/>
  <c r="JS150" i="110"/>
  <c r="JR150" i="110"/>
  <c r="JQ150" i="110"/>
  <c r="JP150" i="110"/>
  <c r="JT148" i="110"/>
  <c r="JS148" i="110"/>
  <c r="JR148" i="110"/>
  <c r="JQ148" i="110"/>
  <c r="JP148" i="110"/>
  <c r="JT60" i="110"/>
  <c r="JS60" i="110"/>
  <c r="JR60" i="110"/>
  <c r="JQ60" i="110"/>
  <c r="JP60" i="110"/>
  <c r="JT153" i="110"/>
  <c r="JS153" i="110"/>
  <c r="JR153" i="110"/>
  <c r="JQ153" i="110"/>
  <c r="JP153" i="110"/>
  <c r="JT48" i="110"/>
  <c r="JS48" i="110"/>
  <c r="JR48" i="110"/>
  <c r="JQ48" i="110"/>
  <c r="JP48" i="110"/>
  <c r="JT104" i="110"/>
  <c r="JS104" i="110"/>
  <c r="JR104" i="110"/>
  <c r="JQ104" i="110"/>
  <c r="JP104" i="110"/>
  <c r="JT146" i="110"/>
  <c r="JS146" i="110"/>
  <c r="JR146" i="110"/>
  <c r="JQ146" i="110"/>
  <c r="JP146" i="110"/>
  <c r="JT122" i="110"/>
  <c r="JS122" i="110"/>
  <c r="JR122" i="110"/>
  <c r="JQ122" i="110"/>
  <c r="JP122" i="110"/>
  <c r="JT98" i="110"/>
  <c r="JS98" i="110"/>
  <c r="JR98" i="110"/>
  <c r="JQ98" i="110"/>
  <c r="JP98" i="110"/>
  <c r="JT165" i="110"/>
  <c r="JS165" i="110"/>
  <c r="JR165" i="110"/>
  <c r="JQ165" i="110"/>
  <c r="JP165" i="110"/>
  <c r="JT79" i="110"/>
  <c r="JS79" i="110"/>
  <c r="JR79" i="110"/>
  <c r="JQ79" i="110"/>
  <c r="JP79" i="110"/>
  <c r="JT87" i="110"/>
  <c r="JS87" i="110"/>
  <c r="JR87" i="110"/>
  <c r="JQ87" i="110"/>
  <c r="JP87" i="110"/>
  <c r="JT40" i="110"/>
  <c r="JS40" i="110"/>
  <c r="JR40" i="110"/>
  <c r="JQ40" i="110"/>
  <c r="JP40" i="110"/>
  <c r="JT140" i="110"/>
  <c r="JS140" i="110"/>
  <c r="JR140" i="110"/>
  <c r="JQ140" i="110"/>
  <c r="JP140" i="110"/>
  <c r="JT130" i="110"/>
  <c r="JS130" i="110"/>
  <c r="JR130" i="110"/>
  <c r="JQ130" i="110"/>
  <c r="JP130" i="110"/>
  <c r="JT155" i="110"/>
  <c r="JS155" i="110"/>
  <c r="JR155" i="110"/>
  <c r="JQ155" i="110"/>
  <c r="JP155" i="110"/>
  <c r="JT112" i="110"/>
  <c r="JS112" i="110"/>
  <c r="JR112" i="110"/>
  <c r="JQ112" i="110"/>
  <c r="JP112" i="110"/>
  <c r="JT123" i="110"/>
  <c r="JS123" i="110"/>
  <c r="JR123" i="110"/>
  <c r="JQ123" i="110"/>
  <c r="JP123" i="110"/>
  <c r="JT135" i="110"/>
  <c r="JS135" i="110"/>
  <c r="JR135" i="110"/>
  <c r="JQ135" i="110"/>
  <c r="JP135" i="110"/>
  <c r="JT107" i="110"/>
  <c r="JS107" i="110"/>
  <c r="JR107" i="110"/>
  <c r="JQ107" i="110"/>
  <c r="JP107" i="110"/>
  <c r="JT99" i="110"/>
  <c r="JS99" i="110"/>
  <c r="JR99" i="110"/>
  <c r="JQ99" i="110"/>
  <c r="JP99" i="110"/>
  <c r="JT108" i="110"/>
  <c r="JS108" i="110"/>
  <c r="JR108" i="110"/>
  <c r="JQ108" i="110"/>
  <c r="JP108" i="110"/>
  <c r="JT77" i="110"/>
  <c r="JS77" i="110"/>
  <c r="JR77" i="110"/>
  <c r="JQ77" i="110"/>
  <c r="JP77" i="110"/>
  <c r="JT128" i="110"/>
  <c r="JS128" i="110"/>
  <c r="JR128" i="110"/>
  <c r="JQ128" i="110"/>
  <c r="JP128" i="110"/>
  <c r="JT113" i="110"/>
  <c r="JS113" i="110"/>
  <c r="JR113" i="110"/>
  <c r="JQ113" i="110"/>
  <c r="JP113" i="110"/>
  <c r="JT116" i="110"/>
  <c r="JS116" i="110"/>
  <c r="JR116" i="110"/>
  <c r="JQ116" i="110"/>
  <c r="JP116" i="110"/>
  <c r="JT169" i="110"/>
  <c r="JS169" i="110"/>
  <c r="JR169" i="110"/>
  <c r="JQ169" i="110"/>
  <c r="JP169" i="110"/>
  <c r="JT145" i="110"/>
  <c r="JS145" i="110"/>
  <c r="JR145" i="110"/>
  <c r="JQ145" i="110"/>
  <c r="JP145" i="110"/>
  <c r="JT129" i="110"/>
  <c r="JS129" i="110"/>
  <c r="JR129" i="110"/>
  <c r="JQ129" i="110"/>
  <c r="JP129" i="110"/>
  <c r="JT142" i="110"/>
  <c r="JS142" i="110"/>
  <c r="JR142" i="110"/>
  <c r="JQ142" i="110"/>
  <c r="JP142" i="110"/>
  <c r="JT90" i="110"/>
  <c r="JS90" i="110"/>
  <c r="JR90" i="110"/>
  <c r="JQ90" i="110"/>
  <c r="JP90" i="110"/>
  <c r="JT80" i="110"/>
  <c r="JS80" i="110"/>
  <c r="JR80" i="110"/>
  <c r="JQ80" i="110"/>
  <c r="JP80" i="110"/>
  <c r="JT78" i="110"/>
  <c r="JS78" i="110"/>
  <c r="JR78" i="110"/>
  <c r="JQ78" i="110"/>
  <c r="JP78" i="110"/>
  <c r="JT157" i="110"/>
  <c r="JS157" i="110"/>
  <c r="JR157" i="110"/>
  <c r="JQ157" i="110"/>
  <c r="JP157" i="110"/>
  <c r="JT133" i="110"/>
  <c r="JS133" i="110"/>
  <c r="JR133" i="110"/>
  <c r="JQ133" i="110"/>
  <c r="JP133" i="110"/>
  <c r="JT81" i="110"/>
  <c r="JS81" i="110"/>
  <c r="JR81" i="110"/>
  <c r="JQ81" i="110"/>
  <c r="JP81" i="110"/>
  <c r="JT76" i="110"/>
  <c r="JS76" i="110"/>
  <c r="JR76" i="110"/>
  <c r="JQ76" i="110"/>
  <c r="JP76" i="110"/>
  <c r="JT65" i="110"/>
  <c r="JS65" i="110"/>
  <c r="JR65" i="110"/>
  <c r="JQ65" i="110"/>
  <c r="JP65" i="110"/>
  <c r="JT156" i="110"/>
  <c r="JS156" i="110"/>
  <c r="JR156" i="110"/>
  <c r="JQ156" i="110"/>
  <c r="JP156" i="110"/>
  <c r="JT89" i="110"/>
  <c r="JS89" i="110"/>
  <c r="JR89" i="110"/>
  <c r="JQ89" i="110"/>
  <c r="JP89" i="110"/>
  <c r="JT173" i="110"/>
  <c r="JS173" i="110"/>
  <c r="JR173" i="110"/>
  <c r="JQ173" i="110"/>
  <c r="JP173" i="110"/>
  <c r="JT91" i="110"/>
  <c r="JS91" i="110"/>
  <c r="JR91" i="110"/>
  <c r="JQ91" i="110"/>
  <c r="JP91" i="110"/>
  <c r="JT75" i="110"/>
  <c r="JS75" i="110"/>
  <c r="JR75" i="110"/>
  <c r="JQ75" i="110"/>
  <c r="JP75" i="110"/>
  <c r="JT49" i="110"/>
  <c r="JS49" i="110"/>
  <c r="JR49" i="110"/>
  <c r="JQ49" i="110"/>
  <c r="JP49" i="110"/>
  <c r="JT82" i="110"/>
  <c r="JS82" i="110"/>
  <c r="JR82" i="110"/>
  <c r="JQ82" i="110"/>
  <c r="JP82" i="110"/>
  <c r="JT70" i="110"/>
  <c r="JS70" i="110"/>
  <c r="JR70" i="110"/>
  <c r="JQ70" i="110"/>
  <c r="JP70" i="110"/>
  <c r="JT139" i="110"/>
  <c r="JS139" i="110"/>
  <c r="JR139" i="110"/>
  <c r="JQ139" i="110"/>
  <c r="JP139" i="110"/>
  <c r="JT149" i="110"/>
  <c r="JS149" i="110"/>
  <c r="JR149" i="110"/>
  <c r="JQ149" i="110"/>
  <c r="JP149" i="110"/>
  <c r="JT68" i="110"/>
  <c r="JS68" i="110"/>
  <c r="JR68" i="110"/>
  <c r="JQ68" i="110"/>
  <c r="JP68" i="110"/>
  <c r="JT143" i="110"/>
  <c r="JS143" i="110"/>
  <c r="JR143" i="110"/>
  <c r="JQ143" i="110"/>
  <c r="JP143" i="110"/>
  <c r="JT103" i="110"/>
  <c r="JS103" i="110"/>
  <c r="JR103" i="110"/>
  <c r="JQ103" i="110"/>
  <c r="JP103" i="110"/>
  <c r="JT63" i="110"/>
  <c r="JS63" i="110"/>
  <c r="JR63" i="110"/>
  <c r="JQ63" i="110"/>
  <c r="JP63" i="110"/>
  <c r="JT50" i="110"/>
  <c r="JS50" i="110"/>
  <c r="JR50" i="110"/>
  <c r="JQ50" i="110"/>
  <c r="JP50" i="110"/>
  <c r="JT44" i="110"/>
  <c r="JS44" i="110"/>
  <c r="JR44" i="110"/>
  <c r="JQ44" i="110"/>
  <c r="JP44" i="110"/>
  <c r="JT71" i="110"/>
  <c r="JS71" i="110"/>
  <c r="JR71" i="110"/>
  <c r="JQ71" i="110"/>
  <c r="JP71" i="110"/>
  <c r="JT167" i="110"/>
  <c r="JS167" i="110"/>
  <c r="JR167" i="110"/>
  <c r="JQ167" i="110"/>
  <c r="JP167" i="110"/>
  <c r="JT62" i="110"/>
  <c r="JS62" i="110"/>
  <c r="JR62" i="110"/>
  <c r="JQ62" i="110"/>
  <c r="JP62" i="110"/>
  <c r="JT166" i="110"/>
  <c r="JS166" i="110"/>
  <c r="JR166" i="110"/>
  <c r="JQ166" i="110"/>
  <c r="JP166" i="110"/>
  <c r="JT58" i="110"/>
  <c r="JS58" i="110"/>
  <c r="JR58" i="110"/>
  <c r="JQ58" i="110"/>
  <c r="JP58" i="110"/>
  <c r="JT171" i="110"/>
  <c r="JS171" i="110"/>
  <c r="JR171" i="110"/>
  <c r="JQ171" i="110"/>
  <c r="JP171" i="110"/>
  <c r="JT73" i="110"/>
  <c r="JS73" i="110"/>
  <c r="JR73" i="110"/>
  <c r="JQ73" i="110"/>
  <c r="JP73" i="110"/>
  <c r="JT141" i="110"/>
  <c r="JS141" i="110"/>
  <c r="JR141" i="110"/>
  <c r="JQ141" i="110"/>
  <c r="JP141" i="110"/>
  <c r="JT132" i="110"/>
  <c r="JS132" i="110"/>
  <c r="JR132" i="110"/>
  <c r="JQ132" i="110"/>
  <c r="JP132" i="110"/>
  <c r="JT53" i="110"/>
  <c r="JS53" i="110"/>
  <c r="JR53" i="110"/>
  <c r="JQ53" i="110"/>
  <c r="JP53" i="110"/>
  <c r="JT39" i="110"/>
  <c r="JS39" i="110"/>
  <c r="JR39" i="110"/>
  <c r="JQ39" i="110"/>
  <c r="JP39" i="110"/>
  <c r="JT38" i="110"/>
  <c r="JS38" i="110"/>
  <c r="JR38" i="110"/>
  <c r="JQ38" i="110"/>
  <c r="JP38" i="110"/>
  <c r="JT37" i="110"/>
  <c r="JS37" i="110"/>
  <c r="JR37" i="110"/>
  <c r="JQ37" i="110"/>
  <c r="JP37" i="110"/>
  <c r="JT28" i="110"/>
  <c r="JS28" i="110"/>
  <c r="JR28" i="110"/>
  <c r="JQ28" i="110"/>
  <c r="JP28" i="110"/>
  <c r="JT36" i="110"/>
  <c r="JS36" i="110"/>
  <c r="JR36" i="110"/>
  <c r="JQ36" i="110"/>
  <c r="JP36" i="110"/>
  <c r="JT33" i="110"/>
  <c r="JS33" i="110"/>
  <c r="JR33" i="110"/>
  <c r="JQ33" i="110"/>
  <c r="JP33" i="110"/>
  <c r="JT35" i="110"/>
  <c r="JS35" i="110"/>
  <c r="JR35" i="110"/>
  <c r="JQ35" i="110"/>
  <c r="JP35" i="110"/>
  <c r="JT34" i="110"/>
  <c r="JS34" i="110"/>
  <c r="JR34" i="110"/>
  <c r="JQ34" i="110"/>
  <c r="JP34" i="110"/>
  <c r="JT32" i="110"/>
  <c r="JS32" i="110"/>
  <c r="JR32" i="110"/>
  <c r="JQ32" i="110"/>
  <c r="JP32" i="110"/>
  <c r="JT31" i="110"/>
  <c r="JS31" i="110"/>
  <c r="JR31" i="110"/>
  <c r="JQ31" i="110"/>
  <c r="JP31" i="110"/>
  <c r="JT30" i="110"/>
  <c r="JS30" i="110"/>
  <c r="JR30" i="110"/>
  <c r="JQ30" i="110"/>
  <c r="JP30" i="110"/>
  <c r="JT29" i="110"/>
  <c r="JS29" i="110"/>
  <c r="JR29" i="110"/>
  <c r="JQ29" i="110"/>
  <c r="JP29" i="110"/>
  <c r="JT27" i="110"/>
  <c r="JS27" i="110"/>
  <c r="JR27" i="110"/>
  <c r="JQ27" i="110"/>
  <c r="JP27" i="110"/>
  <c r="JT26" i="110"/>
  <c r="JS26" i="110"/>
  <c r="JR26" i="110"/>
  <c r="JQ26" i="110"/>
  <c r="JP26" i="110"/>
  <c r="JT24" i="110"/>
  <c r="JS24" i="110"/>
  <c r="JR24" i="110"/>
  <c r="JQ24" i="110"/>
  <c r="JP24" i="110"/>
  <c r="JT25" i="110"/>
  <c r="JS25" i="110"/>
  <c r="JR25" i="110"/>
  <c r="JQ25" i="110"/>
  <c r="JP25" i="110"/>
  <c r="JT20" i="110"/>
  <c r="JS20" i="110"/>
  <c r="JR20" i="110"/>
  <c r="JQ20" i="110"/>
  <c r="JP20" i="110"/>
  <c r="JT23" i="110"/>
  <c r="JS23" i="110"/>
  <c r="JR23" i="110"/>
  <c r="JQ23" i="110"/>
  <c r="JP23" i="110"/>
  <c r="JT22" i="110"/>
  <c r="JS22" i="110"/>
  <c r="JR22" i="110"/>
  <c r="JQ22" i="110"/>
  <c r="JP22" i="110"/>
  <c r="JT10" i="110"/>
  <c r="JS10" i="110"/>
  <c r="JR10" i="110"/>
  <c r="JQ10" i="110"/>
  <c r="JP10" i="110"/>
  <c r="JT21" i="110"/>
  <c r="JS21" i="110"/>
  <c r="JR21" i="110"/>
  <c r="JQ21" i="110"/>
  <c r="JP21" i="110"/>
  <c r="JT19" i="110"/>
  <c r="JS19" i="110"/>
  <c r="JR19" i="110"/>
  <c r="JQ19" i="110"/>
  <c r="JP19" i="110"/>
  <c r="JT16" i="110"/>
  <c r="JS16" i="110"/>
  <c r="JR16" i="110"/>
  <c r="JQ16" i="110"/>
  <c r="JP16" i="110"/>
  <c r="JT15" i="110"/>
  <c r="JS15" i="110"/>
  <c r="JR15" i="110"/>
  <c r="JQ15" i="110"/>
  <c r="JP15" i="110"/>
  <c r="JT14" i="110"/>
  <c r="JS14" i="110"/>
  <c r="JR14" i="110"/>
  <c r="JQ14" i="110"/>
  <c r="JP14" i="110"/>
  <c r="JT9" i="110"/>
  <c r="JS9" i="110"/>
  <c r="JR9" i="110"/>
  <c r="JQ9" i="110"/>
  <c r="JP9" i="110"/>
  <c r="JT13" i="110"/>
  <c r="JS13" i="110"/>
  <c r="JR13" i="110"/>
  <c r="JQ13" i="110"/>
  <c r="JP13" i="110"/>
  <c r="JT8" i="110"/>
  <c r="JS8" i="110"/>
  <c r="JR8" i="110"/>
  <c r="JQ8" i="110"/>
  <c r="JP8" i="110"/>
  <c r="JT7" i="110"/>
  <c r="JS7" i="110"/>
  <c r="JR7" i="110"/>
  <c r="JQ7" i="110"/>
  <c r="JP7" i="110"/>
  <c r="JT11" i="110"/>
  <c r="JS11" i="110"/>
  <c r="JR11" i="110"/>
  <c r="JQ11" i="110"/>
  <c r="JP11" i="110"/>
  <c r="JT6" i="110"/>
  <c r="JS6" i="110"/>
  <c r="JR6" i="110"/>
  <c r="JQ6" i="110"/>
  <c r="JP6" i="110"/>
  <c r="JT5" i="110"/>
  <c r="JS5" i="110"/>
  <c r="JR5" i="110"/>
  <c r="JQ5" i="110"/>
  <c r="JP5" i="110"/>
  <c r="JO205" i="110"/>
  <c r="JN205" i="110"/>
  <c r="JM205" i="110"/>
  <c r="JL205" i="110"/>
  <c r="JK205" i="110"/>
  <c r="JO204" i="110"/>
  <c r="JN204" i="110"/>
  <c r="JM204" i="110"/>
  <c r="JL204" i="110"/>
  <c r="JK204" i="110"/>
  <c r="JO203" i="110"/>
  <c r="JN203" i="110"/>
  <c r="JM203" i="110"/>
  <c r="JL203" i="110"/>
  <c r="JK203" i="110"/>
  <c r="JO202" i="110"/>
  <c r="JN202" i="110"/>
  <c r="JM202" i="110"/>
  <c r="JL202" i="110"/>
  <c r="JK202" i="110"/>
  <c r="JO201" i="110"/>
  <c r="JN201" i="110"/>
  <c r="JM201" i="110"/>
  <c r="JL201" i="110"/>
  <c r="JK201" i="110"/>
  <c r="JO200" i="110"/>
  <c r="JN200" i="110"/>
  <c r="JM200" i="110"/>
  <c r="JL200" i="110"/>
  <c r="JK200" i="110"/>
  <c r="JO199" i="110"/>
  <c r="JN199" i="110"/>
  <c r="JM199" i="110"/>
  <c r="JL199" i="110"/>
  <c r="JK199" i="110"/>
  <c r="JO198" i="110"/>
  <c r="JN198" i="110"/>
  <c r="JM198" i="110"/>
  <c r="JL198" i="110"/>
  <c r="JK198" i="110"/>
  <c r="JO197" i="110"/>
  <c r="JN197" i="110"/>
  <c r="JM197" i="110"/>
  <c r="JL197" i="110"/>
  <c r="JK197" i="110"/>
  <c r="JO196" i="110"/>
  <c r="JN196" i="110"/>
  <c r="JM196" i="110"/>
  <c r="JL196" i="110"/>
  <c r="JK196" i="110"/>
  <c r="JO195" i="110"/>
  <c r="JN195" i="110"/>
  <c r="JM195" i="110"/>
  <c r="JL195" i="110"/>
  <c r="JK195" i="110"/>
  <c r="JO18" i="110"/>
  <c r="JN18" i="110"/>
  <c r="JM18" i="110"/>
  <c r="JL18" i="110"/>
  <c r="JK18" i="110"/>
  <c r="JO17" i="110"/>
  <c r="JN17" i="110"/>
  <c r="JM17" i="110"/>
  <c r="JL17" i="110"/>
  <c r="JK17" i="110"/>
  <c r="JO193" i="110"/>
  <c r="JN193" i="110"/>
  <c r="JM193" i="110"/>
  <c r="JL193" i="110"/>
  <c r="JK193" i="110"/>
  <c r="JO192" i="110"/>
  <c r="JN192" i="110"/>
  <c r="JM192" i="110"/>
  <c r="JL192" i="110"/>
  <c r="JK192" i="110"/>
  <c r="JO191" i="110"/>
  <c r="JN191" i="110"/>
  <c r="JM191" i="110"/>
  <c r="JL191" i="110"/>
  <c r="JK191" i="110"/>
  <c r="JO189" i="110"/>
  <c r="JN189" i="110"/>
  <c r="JM189" i="110"/>
  <c r="JL189" i="110"/>
  <c r="JK189" i="110"/>
  <c r="JO188" i="110"/>
  <c r="JN188" i="110"/>
  <c r="JM188" i="110"/>
  <c r="JL188" i="110"/>
  <c r="JK188" i="110"/>
  <c r="JO186" i="110"/>
  <c r="JN186" i="110"/>
  <c r="JM186" i="110"/>
  <c r="JL186" i="110"/>
  <c r="JK186" i="110"/>
  <c r="JO184" i="110"/>
  <c r="JN184" i="110"/>
  <c r="JM184" i="110"/>
  <c r="JL184" i="110"/>
  <c r="JK184" i="110"/>
  <c r="JO185" i="110"/>
  <c r="JN185" i="110"/>
  <c r="JM185" i="110"/>
  <c r="JL185" i="110"/>
  <c r="JK185" i="110"/>
  <c r="JO182" i="110"/>
  <c r="JN182" i="110"/>
  <c r="JM182" i="110"/>
  <c r="JL182" i="110"/>
  <c r="JK182" i="110"/>
  <c r="JO174" i="110"/>
  <c r="JN174" i="110"/>
  <c r="JM174" i="110"/>
  <c r="JL174" i="110"/>
  <c r="JK174" i="110"/>
  <c r="JO181" i="110"/>
  <c r="JN181" i="110"/>
  <c r="JM181" i="110"/>
  <c r="JL181" i="110"/>
  <c r="JK181" i="110"/>
  <c r="JO187" i="110"/>
  <c r="JN187" i="110"/>
  <c r="JM187" i="110"/>
  <c r="JL187" i="110"/>
  <c r="JK187" i="110"/>
  <c r="JO194" i="110"/>
  <c r="JN194" i="110"/>
  <c r="JM194" i="110"/>
  <c r="JL194" i="110"/>
  <c r="JK194" i="110"/>
  <c r="JO190" i="110"/>
  <c r="JN190" i="110"/>
  <c r="JM190" i="110"/>
  <c r="JL190" i="110"/>
  <c r="JK190" i="110"/>
  <c r="JO54" i="110"/>
  <c r="JN54" i="110"/>
  <c r="JM54" i="110"/>
  <c r="JL54" i="110"/>
  <c r="JK54" i="110"/>
  <c r="JO159" i="110"/>
  <c r="JN159" i="110"/>
  <c r="JM159" i="110"/>
  <c r="JL159" i="110"/>
  <c r="JK159" i="110"/>
  <c r="JO152" i="110"/>
  <c r="JN152" i="110"/>
  <c r="JM152" i="110"/>
  <c r="JL152" i="110"/>
  <c r="JK152" i="110"/>
  <c r="JO161" i="110"/>
  <c r="JN161" i="110"/>
  <c r="JM161" i="110"/>
  <c r="JL161" i="110"/>
  <c r="JK161" i="110"/>
  <c r="JO163" i="110"/>
  <c r="JN163" i="110"/>
  <c r="JM163" i="110"/>
  <c r="JL163" i="110"/>
  <c r="JK163" i="110"/>
  <c r="JO118" i="110"/>
  <c r="JN118" i="110"/>
  <c r="JM118" i="110"/>
  <c r="JL118" i="110"/>
  <c r="JK118" i="110"/>
  <c r="JO45" i="110"/>
  <c r="JN45" i="110"/>
  <c r="JM45" i="110"/>
  <c r="JL45" i="110"/>
  <c r="JK45" i="110"/>
  <c r="JO162" i="110"/>
  <c r="JN162" i="110"/>
  <c r="JM162" i="110"/>
  <c r="JL162" i="110"/>
  <c r="JK162" i="110"/>
  <c r="JO172" i="110"/>
  <c r="JN172" i="110"/>
  <c r="JM172" i="110"/>
  <c r="JL172" i="110"/>
  <c r="JK172" i="110"/>
  <c r="JO72" i="110"/>
  <c r="JN72" i="110"/>
  <c r="JM72" i="110"/>
  <c r="JL72" i="110"/>
  <c r="JK72" i="110"/>
  <c r="JO115" i="110"/>
  <c r="JN115" i="110"/>
  <c r="JM115" i="110"/>
  <c r="JL115" i="110"/>
  <c r="JK115" i="110"/>
  <c r="JO69" i="110"/>
  <c r="JN69" i="110"/>
  <c r="JM69" i="110"/>
  <c r="JL69" i="110"/>
  <c r="JK69" i="110"/>
  <c r="JO147" i="110"/>
  <c r="JN147" i="110"/>
  <c r="JM147" i="110"/>
  <c r="JL147" i="110"/>
  <c r="JK147" i="110"/>
  <c r="JO41" i="110"/>
  <c r="JN41" i="110"/>
  <c r="JM41" i="110"/>
  <c r="JL41" i="110"/>
  <c r="JK41" i="110"/>
  <c r="JO114" i="110"/>
  <c r="JN114" i="110"/>
  <c r="JM114" i="110"/>
  <c r="JL114" i="110"/>
  <c r="JK114" i="110"/>
  <c r="JO94" i="110"/>
  <c r="JN94" i="110"/>
  <c r="JM94" i="110"/>
  <c r="JL94" i="110"/>
  <c r="JK94" i="110"/>
  <c r="JO105" i="110"/>
  <c r="JN105" i="110"/>
  <c r="JM105" i="110"/>
  <c r="JL105" i="110"/>
  <c r="JK105" i="110"/>
  <c r="JO164" i="110"/>
  <c r="JN164" i="110"/>
  <c r="JM164" i="110"/>
  <c r="JL164" i="110"/>
  <c r="JK164" i="110"/>
  <c r="JO67" i="110"/>
  <c r="JN67" i="110"/>
  <c r="JM67" i="110"/>
  <c r="JL67" i="110"/>
  <c r="JK67" i="110"/>
  <c r="JO84" i="110"/>
  <c r="JN84" i="110"/>
  <c r="JM84" i="110"/>
  <c r="JL84" i="110"/>
  <c r="JK84" i="110"/>
  <c r="JO88" i="110"/>
  <c r="JN88" i="110"/>
  <c r="JM88" i="110"/>
  <c r="JL88" i="110"/>
  <c r="JK88" i="110"/>
  <c r="JO55" i="110"/>
  <c r="JN55" i="110"/>
  <c r="JM55" i="110"/>
  <c r="JL55" i="110"/>
  <c r="JK55" i="110"/>
  <c r="JO47" i="110"/>
  <c r="JN47" i="110"/>
  <c r="JM47" i="110"/>
  <c r="JL47" i="110"/>
  <c r="JK47" i="110"/>
  <c r="JO160" i="110"/>
  <c r="JN160" i="110"/>
  <c r="JM160" i="110"/>
  <c r="JL160" i="110"/>
  <c r="JK160" i="110"/>
  <c r="JO117" i="110"/>
  <c r="JN117" i="110"/>
  <c r="JM117" i="110"/>
  <c r="JL117" i="110"/>
  <c r="JK117" i="110"/>
  <c r="JO121" i="110"/>
  <c r="JN121" i="110"/>
  <c r="JM121" i="110"/>
  <c r="JL121" i="110"/>
  <c r="JK121" i="110"/>
  <c r="JO83" i="110"/>
  <c r="JN83" i="110"/>
  <c r="JM83" i="110"/>
  <c r="JL83" i="110"/>
  <c r="JK83" i="110"/>
  <c r="JO110" i="110"/>
  <c r="JN110" i="110"/>
  <c r="JM110" i="110"/>
  <c r="JL110" i="110"/>
  <c r="JK110" i="110"/>
  <c r="JO97" i="110"/>
  <c r="JN97" i="110"/>
  <c r="JM97" i="110"/>
  <c r="JL97" i="110"/>
  <c r="JK97" i="110"/>
  <c r="JO120" i="110"/>
  <c r="JN120" i="110"/>
  <c r="JM120" i="110"/>
  <c r="JL120" i="110"/>
  <c r="JK120" i="110"/>
  <c r="JO134" i="110"/>
  <c r="JN134" i="110"/>
  <c r="JM134" i="110"/>
  <c r="JL134" i="110"/>
  <c r="JK134" i="110"/>
  <c r="JO59" i="110"/>
  <c r="JN59" i="110"/>
  <c r="JM59" i="110"/>
  <c r="JL59" i="110"/>
  <c r="JK59" i="110"/>
  <c r="JO136" i="110"/>
  <c r="JN136" i="110"/>
  <c r="JM136" i="110"/>
  <c r="JL136" i="110"/>
  <c r="JK136" i="110"/>
  <c r="JO158" i="110"/>
  <c r="JN158" i="110"/>
  <c r="JM158" i="110"/>
  <c r="JL158" i="110"/>
  <c r="JK158" i="110"/>
  <c r="JO106" i="110"/>
  <c r="JN106" i="110"/>
  <c r="JM106" i="110"/>
  <c r="JL106" i="110"/>
  <c r="JK106" i="110"/>
  <c r="JO43" i="110"/>
  <c r="JN43" i="110"/>
  <c r="JM43" i="110"/>
  <c r="JL43" i="110"/>
  <c r="JK43" i="110"/>
  <c r="JO101" i="110"/>
  <c r="JN101" i="110"/>
  <c r="JM101" i="110"/>
  <c r="JL101" i="110"/>
  <c r="JK101" i="110"/>
  <c r="JO168" i="110"/>
  <c r="JN168" i="110"/>
  <c r="JM168" i="110"/>
  <c r="JL168" i="110"/>
  <c r="JK168" i="110"/>
  <c r="JO124" i="110"/>
  <c r="JN124" i="110"/>
  <c r="JM124" i="110"/>
  <c r="JL124" i="110"/>
  <c r="JK124" i="110"/>
  <c r="JO131" i="110"/>
  <c r="JN131" i="110"/>
  <c r="JM131" i="110"/>
  <c r="JL131" i="110"/>
  <c r="JK131" i="110"/>
  <c r="JO56" i="110"/>
  <c r="JN56" i="110"/>
  <c r="JM56" i="110"/>
  <c r="JL56" i="110"/>
  <c r="JK56" i="110"/>
  <c r="JO109" i="110"/>
  <c r="JN109" i="110"/>
  <c r="JM109" i="110"/>
  <c r="JL109" i="110"/>
  <c r="JK109" i="110"/>
  <c r="JO57" i="110"/>
  <c r="JN57" i="110"/>
  <c r="JM57" i="110"/>
  <c r="JL57" i="110"/>
  <c r="JK57" i="110"/>
  <c r="JO52" i="110"/>
  <c r="JN52" i="110"/>
  <c r="JM52" i="110"/>
  <c r="JL52" i="110"/>
  <c r="JK52" i="110"/>
  <c r="JO92" i="110"/>
  <c r="JN92" i="110"/>
  <c r="JM92" i="110"/>
  <c r="JL92" i="110"/>
  <c r="JK92" i="110"/>
  <c r="JO137" i="110"/>
  <c r="JN137" i="110"/>
  <c r="JM137" i="110"/>
  <c r="JL137" i="110"/>
  <c r="JK137" i="110"/>
  <c r="JO138" i="110"/>
  <c r="JN138" i="110"/>
  <c r="JM138" i="110"/>
  <c r="JL138" i="110"/>
  <c r="JK138" i="110"/>
  <c r="JO51" i="110"/>
  <c r="JN51" i="110"/>
  <c r="JM51" i="110"/>
  <c r="JL51" i="110"/>
  <c r="JK51" i="110"/>
  <c r="JO125" i="110"/>
  <c r="JN125" i="110"/>
  <c r="JM125" i="110"/>
  <c r="JL125" i="110"/>
  <c r="JK125" i="110"/>
  <c r="JO154" i="110"/>
  <c r="JN154" i="110"/>
  <c r="JM154" i="110"/>
  <c r="JL154" i="110"/>
  <c r="JK154" i="110"/>
  <c r="JO95" i="110"/>
  <c r="JN95" i="110"/>
  <c r="JM95" i="110"/>
  <c r="JL95" i="110"/>
  <c r="JK95" i="110"/>
  <c r="JO46" i="110"/>
  <c r="JN46" i="110"/>
  <c r="JM46" i="110"/>
  <c r="JL46" i="110"/>
  <c r="JK46" i="110"/>
  <c r="JO61" i="110"/>
  <c r="JN61" i="110"/>
  <c r="JM61" i="110"/>
  <c r="JL61" i="110"/>
  <c r="JK61" i="110"/>
  <c r="JO85" i="110"/>
  <c r="JN85" i="110"/>
  <c r="JM85" i="110"/>
  <c r="JL85" i="110"/>
  <c r="JK85" i="110"/>
  <c r="JO64" i="110"/>
  <c r="JN64" i="110"/>
  <c r="JM64" i="110"/>
  <c r="JL64" i="110"/>
  <c r="JK64" i="110"/>
  <c r="JO100" i="110"/>
  <c r="JN100" i="110"/>
  <c r="JM100" i="110"/>
  <c r="JL100" i="110"/>
  <c r="JK100" i="110"/>
  <c r="JO144" i="110"/>
  <c r="JN144" i="110"/>
  <c r="JM144" i="110"/>
  <c r="JL144" i="110"/>
  <c r="JK144" i="110"/>
  <c r="JO66" i="110"/>
  <c r="JN66" i="110"/>
  <c r="JM66" i="110"/>
  <c r="JL66" i="110"/>
  <c r="JK66" i="110"/>
  <c r="JO127" i="110"/>
  <c r="JN127" i="110"/>
  <c r="JM127" i="110"/>
  <c r="JL127" i="110"/>
  <c r="JK127" i="110"/>
  <c r="JO111" i="110"/>
  <c r="JN111" i="110"/>
  <c r="JM111" i="110"/>
  <c r="JL111" i="110"/>
  <c r="JK111" i="110"/>
  <c r="JO119" i="110"/>
  <c r="JN119" i="110"/>
  <c r="JM119" i="110"/>
  <c r="JL119" i="110"/>
  <c r="JK119" i="110"/>
  <c r="JO86" i="110"/>
  <c r="JN86" i="110"/>
  <c r="JM86" i="110"/>
  <c r="JL86" i="110"/>
  <c r="JK86" i="110"/>
  <c r="JO74" i="110"/>
  <c r="JN74" i="110"/>
  <c r="JM74" i="110"/>
  <c r="JL74" i="110"/>
  <c r="JK74" i="110"/>
  <c r="JO102" i="110"/>
  <c r="JN102" i="110"/>
  <c r="JM102" i="110"/>
  <c r="JL102" i="110"/>
  <c r="JK102" i="110"/>
  <c r="JO151" i="110"/>
  <c r="JN151" i="110"/>
  <c r="JM151" i="110"/>
  <c r="JL151" i="110"/>
  <c r="JK151" i="110"/>
  <c r="JO170" i="110"/>
  <c r="JN170" i="110"/>
  <c r="JM170" i="110"/>
  <c r="JL170" i="110"/>
  <c r="JK170" i="110"/>
  <c r="JO96" i="110"/>
  <c r="JN96" i="110"/>
  <c r="JM96" i="110"/>
  <c r="JL96" i="110"/>
  <c r="JK96" i="110"/>
  <c r="JO126" i="110"/>
  <c r="JN126" i="110"/>
  <c r="JM126" i="110"/>
  <c r="JL126" i="110"/>
  <c r="JK126" i="110"/>
  <c r="JO93" i="110"/>
  <c r="JN93" i="110"/>
  <c r="JM93" i="110"/>
  <c r="JL93" i="110"/>
  <c r="JK93" i="110"/>
  <c r="JO150" i="110"/>
  <c r="JN150" i="110"/>
  <c r="JM150" i="110"/>
  <c r="JL150" i="110"/>
  <c r="JK150" i="110"/>
  <c r="JO148" i="110"/>
  <c r="JN148" i="110"/>
  <c r="JM148" i="110"/>
  <c r="JL148" i="110"/>
  <c r="JK148" i="110"/>
  <c r="JO60" i="110"/>
  <c r="JN60" i="110"/>
  <c r="JM60" i="110"/>
  <c r="JL60" i="110"/>
  <c r="JK60" i="110"/>
  <c r="JO153" i="110"/>
  <c r="JN153" i="110"/>
  <c r="JM153" i="110"/>
  <c r="JL153" i="110"/>
  <c r="JK153" i="110"/>
  <c r="JO48" i="110"/>
  <c r="JN48" i="110"/>
  <c r="JM48" i="110"/>
  <c r="JL48" i="110"/>
  <c r="JK48" i="110"/>
  <c r="JO104" i="110"/>
  <c r="JN104" i="110"/>
  <c r="JM104" i="110"/>
  <c r="JL104" i="110"/>
  <c r="JK104" i="110"/>
  <c r="JO146" i="110"/>
  <c r="JN146" i="110"/>
  <c r="JM146" i="110"/>
  <c r="JL146" i="110"/>
  <c r="JK146" i="110"/>
  <c r="JO122" i="110"/>
  <c r="JN122" i="110"/>
  <c r="JM122" i="110"/>
  <c r="JL122" i="110"/>
  <c r="JK122" i="110"/>
  <c r="JO98" i="110"/>
  <c r="JN98" i="110"/>
  <c r="JM98" i="110"/>
  <c r="JL98" i="110"/>
  <c r="JK98" i="110"/>
  <c r="JO165" i="110"/>
  <c r="JN165" i="110"/>
  <c r="JM165" i="110"/>
  <c r="JL165" i="110"/>
  <c r="JK165" i="110"/>
  <c r="JO79" i="110"/>
  <c r="JN79" i="110"/>
  <c r="JM79" i="110"/>
  <c r="JL79" i="110"/>
  <c r="JK79" i="110"/>
  <c r="JO87" i="110"/>
  <c r="JN87" i="110"/>
  <c r="JM87" i="110"/>
  <c r="JL87" i="110"/>
  <c r="JK87" i="110"/>
  <c r="JO140" i="110"/>
  <c r="JN140" i="110"/>
  <c r="JM140" i="110"/>
  <c r="JL140" i="110"/>
  <c r="JK140" i="110"/>
  <c r="JO130" i="110"/>
  <c r="JN130" i="110"/>
  <c r="JM130" i="110"/>
  <c r="JL130" i="110"/>
  <c r="JK130" i="110"/>
  <c r="JO155" i="110"/>
  <c r="JN155" i="110"/>
  <c r="JM155" i="110"/>
  <c r="JL155" i="110"/>
  <c r="JK155" i="110"/>
  <c r="JO112" i="110"/>
  <c r="JN112" i="110"/>
  <c r="JM112" i="110"/>
  <c r="JL112" i="110"/>
  <c r="JK112" i="110"/>
  <c r="JO123" i="110"/>
  <c r="JN123" i="110"/>
  <c r="JM123" i="110"/>
  <c r="JL123" i="110"/>
  <c r="JK123" i="110"/>
  <c r="JO135" i="110"/>
  <c r="JN135" i="110"/>
  <c r="JM135" i="110"/>
  <c r="JL135" i="110"/>
  <c r="JK135" i="110"/>
  <c r="JO107" i="110"/>
  <c r="JN107" i="110"/>
  <c r="JM107" i="110"/>
  <c r="JL107" i="110"/>
  <c r="JK107" i="110"/>
  <c r="JO99" i="110"/>
  <c r="JN99" i="110"/>
  <c r="JM99" i="110"/>
  <c r="JL99" i="110"/>
  <c r="JK99" i="110"/>
  <c r="JO108" i="110"/>
  <c r="JN108" i="110"/>
  <c r="JM108" i="110"/>
  <c r="JL108" i="110"/>
  <c r="JK108" i="110"/>
  <c r="JO77" i="110"/>
  <c r="JN77" i="110"/>
  <c r="JM77" i="110"/>
  <c r="JL77" i="110"/>
  <c r="JK77" i="110"/>
  <c r="JO128" i="110"/>
  <c r="JN128" i="110"/>
  <c r="JM128" i="110"/>
  <c r="JL128" i="110"/>
  <c r="JK128" i="110"/>
  <c r="JO113" i="110"/>
  <c r="JN113" i="110"/>
  <c r="JM113" i="110"/>
  <c r="JL113" i="110"/>
  <c r="JK113" i="110"/>
  <c r="JO116" i="110"/>
  <c r="JN116" i="110"/>
  <c r="JM116" i="110"/>
  <c r="JL116" i="110"/>
  <c r="JK116" i="110"/>
  <c r="JO169" i="110"/>
  <c r="JN169" i="110"/>
  <c r="JM169" i="110"/>
  <c r="JL169" i="110"/>
  <c r="JK169" i="110"/>
  <c r="JO145" i="110"/>
  <c r="JN145" i="110"/>
  <c r="JM145" i="110"/>
  <c r="JL145" i="110"/>
  <c r="JK145" i="110"/>
  <c r="JO129" i="110"/>
  <c r="JN129" i="110"/>
  <c r="JM129" i="110"/>
  <c r="JL129" i="110"/>
  <c r="JK129" i="110"/>
  <c r="JO142" i="110"/>
  <c r="JN142" i="110"/>
  <c r="JM142" i="110"/>
  <c r="JL142" i="110"/>
  <c r="JK142" i="110"/>
  <c r="JO90" i="110"/>
  <c r="JN90" i="110"/>
  <c r="JM90" i="110"/>
  <c r="JL90" i="110"/>
  <c r="JK90" i="110"/>
  <c r="JO80" i="110"/>
  <c r="JN80" i="110"/>
  <c r="JM80" i="110"/>
  <c r="JL80" i="110"/>
  <c r="JK80" i="110"/>
  <c r="JO78" i="110"/>
  <c r="JN78" i="110"/>
  <c r="JM78" i="110"/>
  <c r="JL78" i="110"/>
  <c r="JK78" i="110"/>
  <c r="JO157" i="110"/>
  <c r="JN157" i="110"/>
  <c r="JM157" i="110"/>
  <c r="JL157" i="110"/>
  <c r="JK157" i="110"/>
  <c r="JO133" i="110"/>
  <c r="JN133" i="110"/>
  <c r="JM133" i="110"/>
  <c r="JL133" i="110"/>
  <c r="JK133" i="110"/>
  <c r="JO81" i="110"/>
  <c r="JN81" i="110"/>
  <c r="JM81" i="110"/>
  <c r="JL81" i="110"/>
  <c r="JK81" i="110"/>
  <c r="JO76" i="110"/>
  <c r="JN76" i="110"/>
  <c r="JM76" i="110"/>
  <c r="JL76" i="110"/>
  <c r="JK76" i="110"/>
  <c r="JO65" i="110"/>
  <c r="JN65" i="110"/>
  <c r="JM65" i="110"/>
  <c r="JL65" i="110"/>
  <c r="JK65" i="110"/>
  <c r="JO156" i="110"/>
  <c r="JN156" i="110"/>
  <c r="JM156" i="110"/>
  <c r="JL156" i="110"/>
  <c r="JK156" i="110"/>
  <c r="JO89" i="110"/>
  <c r="JN89" i="110"/>
  <c r="JM89" i="110"/>
  <c r="JL89" i="110"/>
  <c r="JK89" i="110"/>
  <c r="JO173" i="110"/>
  <c r="JN173" i="110"/>
  <c r="JM173" i="110"/>
  <c r="JL173" i="110"/>
  <c r="JK173" i="110"/>
  <c r="JO91" i="110"/>
  <c r="JN91" i="110"/>
  <c r="JM91" i="110"/>
  <c r="JL91" i="110"/>
  <c r="JK91" i="110"/>
  <c r="JO75" i="110"/>
  <c r="JN75" i="110"/>
  <c r="JM75" i="110"/>
  <c r="JL75" i="110"/>
  <c r="JK75" i="110"/>
  <c r="JO49" i="110"/>
  <c r="JN49" i="110"/>
  <c r="JM49" i="110"/>
  <c r="JL49" i="110"/>
  <c r="JK49" i="110"/>
  <c r="JO82" i="110"/>
  <c r="JN82" i="110"/>
  <c r="JM82" i="110"/>
  <c r="JL82" i="110"/>
  <c r="JK82" i="110"/>
  <c r="JO70" i="110"/>
  <c r="JN70" i="110"/>
  <c r="JM70" i="110"/>
  <c r="JL70" i="110"/>
  <c r="JK70" i="110"/>
  <c r="JO139" i="110"/>
  <c r="JN139" i="110"/>
  <c r="JM139" i="110"/>
  <c r="JL139" i="110"/>
  <c r="JK139" i="110"/>
  <c r="JO149" i="110"/>
  <c r="JN149" i="110"/>
  <c r="JM149" i="110"/>
  <c r="JL149" i="110"/>
  <c r="JK149" i="110"/>
  <c r="JO68" i="110"/>
  <c r="JN68" i="110"/>
  <c r="JM68" i="110"/>
  <c r="JL68" i="110"/>
  <c r="JK68" i="110"/>
  <c r="JO143" i="110"/>
  <c r="JN143" i="110"/>
  <c r="JM143" i="110"/>
  <c r="JL143" i="110"/>
  <c r="JK143" i="110"/>
  <c r="JO103" i="110"/>
  <c r="JN103" i="110"/>
  <c r="JM103" i="110"/>
  <c r="JL103" i="110"/>
  <c r="JK103" i="110"/>
  <c r="JO63" i="110"/>
  <c r="JN63" i="110"/>
  <c r="JM63" i="110"/>
  <c r="JL63" i="110"/>
  <c r="JK63" i="110"/>
  <c r="JO50" i="110"/>
  <c r="JN50" i="110"/>
  <c r="JM50" i="110"/>
  <c r="JL50" i="110"/>
  <c r="JK50" i="110"/>
  <c r="JO44" i="110"/>
  <c r="JN44" i="110"/>
  <c r="JM44" i="110"/>
  <c r="JL44" i="110"/>
  <c r="JK44" i="110"/>
  <c r="JO71" i="110"/>
  <c r="JN71" i="110"/>
  <c r="JM71" i="110"/>
  <c r="JL71" i="110"/>
  <c r="JK71" i="110"/>
  <c r="JO167" i="110"/>
  <c r="JN167" i="110"/>
  <c r="JM167" i="110"/>
  <c r="JL167" i="110"/>
  <c r="JK167" i="110"/>
  <c r="JO62" i="110"/>
  <c r="JN62" i="110"/>
  <c r="JM62" i="110"/>
  <c r="JL62" i="110"/>
  <c r="JK62" i="110"/>
  <c r="JO166" i="110"/>
  <c r="JN166" i="110"/>
  <c r="JM166" i="110"/>
  <c r="JL166" i="110"/>
  <c r="JK166" i="110"/>
  <c r="JO58" i="110"/>
  <c r="JN58" i="110"/>
  <c r="JM58" i="110"/>
  <c r="JL58" i="110"/>
  <c r="JK58" i="110"/>
  <c r="JO171" i="110"/>
  <c r="JN171" i="110"/>
  <c r="JM171" i="110"/>
  <c r="JL171" i="110"/>
  <c r="JK171" i="110"/>
  <c r="JO73" i="110"/>
  <c r="JN73" i="110"/>
  <c r="JM73" i="110"/>
  <c r="JL73" i="110"/>
  <c r="JK73" i="110"/>
  <c r="JO141" i="110"/>
  <c r="JN141" i="110"/>
  <c r="JM141" i="110"/>
  <c r="JL141" i="110"/>
  <c r="JK141" i="110"/>
  <c r="JO132" i="110"/>
  <c r="JN132" i="110"/>
  <c r="JM132" i="110"/>
  <c r="JL132" i="110"/>
  <c r="JK132" i="110"/>
  <c r="JO53" i="110"/>
  <c r="JN53" i="110"/>
  <c r="JM53" i="110"/>
  <c r="JL53" i="110"/>
  <c r="JK53" i="110"/>
  <c r="JO39" i="110"/>
  <c r="JN39" i="110"/>
  <c r="JM39" i="110"/>
  <c r="JL39" i="110"/>
  <c r="JK39" i="110"/>
  <c r="JO38" i="110"/>
  <c r="JN38" i="110"/>
  <c r="JM38" i="110"/>
  <c r="JL38" i="110"/>
  <c r="JK38" i="110"/>
  <c r="JO37" i="110"/>
  <c r="JN37" i="110"/>
  <c r="JM37" i="110"/>
  <c r="JL37" i="110"/>
  <c r="JK37" i="110"/>
  <c r="JO28" i="110"/>
  <c r="JN28" i="110"/>
  <c r="JM28" i="110"/>
  <c r="JL28" i="110"/>
  <c r="JK28" i="110"/>
  <c r="JO36" i="110"/>
  <c r="JN36" i="110"/>
  <c r="JM36" i="110"/>
  <c r="JL36" i="110"/>
  <c r="JK36" i="110"/>
  <c r="JO33" i="110"/>
  <c r="JN33" i="110"/>
  <c r="JM33" i="110"/>
  <c r="JL33" i="110"/>
  <c r="JK33" i="110"/>
  <c r="JO35" i="110"/>
  <c r="JN35" i="110"/>
  <c r="JM35" i="110"/>
  <c r="JL35" i="110"/>
  <c r="JK35" i="110"/>
  <c r="JO34" i="110"/>
  <c r="JN34" i="110"/>
  <c r="JM34" i="110"/>
  <c r="JL34" i="110"/>
  <c r="JK34" i="110"/>
  <c r="JO32" i="110"/>
  <c r="JN32" i="110"/>
  <c r="JM32" i="110"/>
  <c r="JL32" i="110"/>
  <c r="JK32" i="110"/>
  <c r="JO31" i="110"/>
  <c r="JN31" i="110"/>
  <c r="JM31" i="110"/>
  <c r="JL31" i="110"/>
  <c r="JK31" i="110"/>
  <c r="JO30" i="110"/>
  <c r="JN30" i="110"/>
  <c r="JM30" i="110"/>
  <c r="JL30" i="110"/>
  <c r="JK30" i="110"/>
  <c r="JO29" i="110"/>
  <c r="JN29" i="110"/>
  <c r="JM29" i="110"/>
  <c r="JL29" i="110"/>
  <c r="JK29" i="110"/>
  <c r="JO27" i="110"/>
  <c r="JN27" i="110"/>
  <c r="JM27" i="110"/>
  <c r="JL27" i="110"/>
  <c r="JK27" i="110"/>
  <c r="JO24" i="110"/>
  <c r="JN24" i="110"/>
  <c r="JM24" i="110"/>
  <c r="JL24" i="110"/>
  <c r="JK24" i="110"/>
  <c r="JO25" i="110"/>
  <c r="JN25" i="110"/>
  <c r="JM25" i="110"/>
  <c r="JL25" i="110"/>
  <c r="JK25" i="110"/>
  <c r="JO20" i="110"/>
  <c r="JN20" i="110"/>
  <c r="JM20" i="110"/>
  <c r="JL20" i="110"/>
  <c r="JK20" i="110"/>
  <c r="JO22" i="110"/>
  <c r="JN22" i="110"/>
  <c r="JM22" i="110"/>
  <c r="JL22" i="110"/>
  <c r="JK22" i="110"/>
  <c r="JO10" i="110"/>
  <c r="JN10" i="110"/>
  <c r="JM10" i="110"/>
  <c r="JL10" i="110"/>
  <c r="JK10" i="110"/>
  <c r="JO21" i="110"/>
  <c r="JN21" i="110"/>
  <c r="JM21" i="110"/>
  <c r="JL21" i="110"/>
  <c r="JK21" i="110"/>
  <c r="JO19" i="110"/>
  <c r="JN19" i="110"/>
  <c r="JM19" i="110"/>
  <c r="JL19" i="110"/>
  <c r="JK19" i="110"/>
  <c r="JO9" i="110"/>
  <c r="JN9" i="110"/>
  <c r="JM9" i="110"/>
  <c r="JL9" i="110"/>
  <c r="JK9" i="110"/>
  <c r="JO13" i="110"/>
  <c r="JN13" i="110"/>
  <c r="JM13" i="110"/>
  <c r="JL13" i="110"/>
  <c r="JK13" i="110"/>
  <c r="CI25" i="276"/>
  <c r="CF25" i="276"/>
  <c r="CD25" i="276"/>
  <c r="CE25" i="276" s="1"/>
  <c r="CC25" i="276"/>
  <c r="BZ25" i="276"/>
  <c r="BW25" i="276"/>
  <c r="BV25" i="276"/>
  <c r="BU25" i="276"/>
  <c r="BT25" i="276"/>
  <c r="BQ25" i="276"/>
  <c r="BR25" i="276" s="1"/>
  <c r="BP25" i="276"/>
  <c r="BM25" i="276"/>
  <c r="BJ25" i="276"/>
  <c r="BG25" i="276"/>
  <c r="BE25" i="276"/>
  <c r="BF25" i="276" s="1"/>
  <c r="BD25" i="276"/>
  <c r="BC25" i="276"/>
  <c r="BB25" i="276"/>
  <c r="BA25" i="276"/>
  <c r="AY25" i="276"/>
  <c r="AX25" i="276"/>
  <c r="AW25" i="276"/>
  <c r="AV25" i="276"/>
  <c r="AU25" i="276"/>
  <c r="AT25" i="276"/>
  <c r="AS25" i="276"/>
  <c r="AR25" i="276"/>
  <c r="Z25" i="276"/>
  <c r="CJ25" i="276" s="1"/>
  <c r="CK25" i="276" s="1"/>
  <c r="Y25" i="276"/>
  <c r="V25" i="276"/>
  <c r="CG25" i="276" s="1"/>
  <c r="CH25" i="276" s="1"/>
  <c r="U25" i="276"/>
  <c r="R25" i="276"/>
  <c r="BK25" i="276" s="1"/>
  <c r="BL25" i="276" s="1"/>
  <c r="Q25" i="276"/>
  <c r="N25" i="276"/>
  <c r="BH25" i="276" s="1"/>
  <c r="BI25" i="276" s="1"/>
  <c r="M25" i="276"/>
  <c r="J25" i="276"/>
  <c r="BX25" i="276" s="1"/>
  <c r="BY25" i="276" s="1"/>
  <c r="I25" i="276"/>
  <c r="F25" i="276"/>
  <c r="A25" i="276" s="1"/>
  <c r="E25" i="276"/>
  <c r="CJ24" i="276"/>
  <c r="CK24" i="276" s="1"/>
  <c r="CI24" i="276"/>
  <c r="CF24" i="276"/>
  <c r="CC24" i="276"/>
  <c r="BZ24" i="276"/>
  <c r="BX24" i="276"/>
  <c r="BY24" i="276" s="1"/>
  <c r="BW24" i="276"/>
  <c r="BV24" i="276"/>
  <c r="BU24" i="276"/>
  <c r="BT24" i="276"/>
  <c r="BP24" i="276"/>
  <c r="BM24" i="276"/>
  <c r="BK24" i="276"/>
  <c r="BL24" i="276" s="1"/>
  <c r="BJ24" i="276"/>
  <c r="BG24" i="276"/>
  <c r="BD24" i="276"/>
  <c r="BC24" i="276"/>
  <c r="BB24" i="276"/>
  <c r="BA24" i="276"/>
  <c r="AY24" i="276"/>
  <c r="AX24" i="276"/>
  <c r="AW24" i="276"/>
  <c r="AV24" i="276"/>
  <c r="AU24" i="276"/>
  <c r="AT24" i="276"/>
  <c r="AS24" i="276"/>
  <c r="AR24" i="276"/>
  <c r="Z24" i="276"/>
  <c r="BQ24" i="276" s="1"/>
  <c r="BR24" i="276" s="1"/>
  <c r="Y24" i="276"/>
  <c r="V24" i="276"/>
  <c r="CG24" i="276" s="1"/>
  <c r="CH24" i="276" s="1"/>
  <c r="U24" i="276"/>
  <c r="R24" i="276"/>
  <c r="CD24" i="276" s="1"/>
  <c r="CE24" i="276" s="1"/>
  <c r="Q24" i="276"/>
  <c r="N24" i="276"/>
  <c r="BH24" i="276" s="1"/>
  <c r="BI24" i="276" s="1"/>
  <c r="M24" i="276"/>
  <c r="J24" i="276"/>
  <c r="BE24" i="276" s="1"/>
  <c r="BF24" i="276" s="1"/>
  <c r="I24" i="276"/>
  <c r="F24" i="276"/>
  <c r="A24" i="276" s="1"/>
  <c r="E24" i="276"/>
  <c r="CJ23" i="276"/>
  <c r="CK23" i="276" s="1"/>
  <c r="CI23" i="276"/>
  <c r="CG23" i="276"/>
  <c r="CH23" i="276" s="1"/>
  <c r="CF23" i="276"/>
  <c r="CC23" i="276"/>
  <c r="BZ23" i="276"/>
  <c r="BX23" i="276"/>
  <c r="BY23" i="276" s="1"/>
  <c r="BW23" i="276"/>
  <c r="BV23" i="276"/>
  <c r="BU23" i="276"/>
  <c r="BT23" i="276"/>
  <c r="BP23" i="276"/>
  <c r="BM23" i="276"/>
  <c r="BK23" i="276"/>
  <c r="BL23" i="276" s="1"/>
  <c r="BJ23" i="276"/>
  <c r="BH23" i="276"/>
  <c r="BI23" i="276" s="1"/>
  <c r="BG23" i="276"/>
  <c r="BD23" i="276"/>
  <c r="BC23" i="276"/>
  <c r="BB23" i="276"/>
  <c r="BA23" i="276"/>
  <c r="AY23" i="276"/>
  <c r="AX23" i="276"/>
  <c r="AW23" i="276"/>
  <c r="AV23" i="276"/>
  <c r="AU23" i="276"/>
  <c r="AT23" i="276"/>
  <c r="AS23" i="276"/>
  <c r="AR23" i="276"/>
  <c r="Z23" i="276"/>
  <c r="BQ23" i="276" s="1"/>
  <c r="BR23" i="276" s="1"/>
  <c r="Y23" i="276"/>
  <c r="V23" i="276"/>
  <c r="BN23" i="276" s="1"/>
  <c r="BO23" i="276" s="1"/>
  <c r="U23" i="276"/>
  <c r="R23" i="276"/>
  <c r="CD23" i="276" s="1"/>
  <c r="CE23" i="276" s="1"/>
  <c r="Q23" i="276"/>
  <c r="N23" i="276"/>
  <c r="CA23" i="276" s="1"/>
  <c r="CB23" i="276" s="1"/>
  <c r="M23" i="276"/>
  <c r="J23" i="276"/>
  <c r="BE23" i="276" s="1"/>
  <c r="BF23" i="276" s="1"/>
  <c r="I23" i="276"/>
  <c r="F23" i="276"/>
  <c r="E23" i="276"/>
  <c r="A23" i="276"/>
  <c r="CI22" i="276"/>
  <c r="CG22" i="276"/>
  <c r="CH22" i="276" s="1"/>
  <c r="CF22" i="276"/>
  <c r="CC22" i="276"/>
  <c r="BZ22" i="276"/>
  <c r="BW22" i="276"/>
  <c r="BV22" i="276"/>
  <c r="BU22" i="276"/>
  <c r="BT22" i="276"/>
  <c r="BP22" i="276"/>
  <c r="BM22" i="276"/>
  <c r="BJ22" i="276"/>
  <c r="BH22" i="276"/>
  <c r="BI22" i="276" s="1"/>
  <c r="BG22" i="276"/>
  <c r="BD22" i="276"/>
  <c r="BC22" i="276"/>
  <c r="BB22" i="276"/>
  <c r="BA22" i="276"/>
  <c r="AY22" i="276"/>
  <c r="AX22" i="276"/>
  <c r="AW22" i="276"/>
  <c r="AV22" i="276"/>
  <c r="AU22" i="276"/>
  <c r="AT22" i="276"/>
  <c r="AS22" i="276"/>
  <c r="AR22" i="276"/>
  <c r="Z22" i="276"/>
  <c r="Y22" i="276"/>
  <c r="V22" i="276"/>
  <c r="BN22" i="276" s="1"/>
  <c r="BO22" i="276" s="1"/>
  <c r="U22" i="276"/>
  <c r="R22" i="276"/>
  <c r="Q22" i="276"/>
  <c r="N22" i="276"/>
  <c r="CA22" i="276" s="1"/>
  <c r="CB22" i="276" s="1"/>
  <c r="M22" i="276"/>
  <c r="J22" i="276"/>
  <c r="I22" i="276"/>
  <c r="F22" i="276"/>
  <c r="E22" i="276"/>
  <c r="A22" i="276"/>
  <c r="CI21" i="276"/>
  <c r="CF21" i="276"/>
  <c r="CD21" i="276"/>
  <c r="CE21" i="276" s="1"/>
  <c r="CC21" i="276"/>
  <c r="BZ21" i="276"/>
  <c r="BW21" i="276"/>
  <c r="BV21" i="276"/>
  <c r="BU21" i="276"/>
  <c r="BT21" i="276"/>
  <c r="BQ21" i="276"/>
  <c r="BR21" i="276" s="1"/>
  <c r="BP21" i="276"/>
  <c r="BM21" i="276"/>
  <c r="BJ21" i="276"/>
  <c r="BG21" i="276"/>
  <c r="BE21" i="276"/>
  <c r="BF21" i="276" s="1"/>
  <c r="BD21" i="276"/>
  <c r="BC21" i="276"/>
  <c r="BB21" i="276"/>
  <c r="BA21" i="276"/>
  <c r="AY21" i="276"/>
  <c r="AX21" i="276"/>
  <c r="AW21" i="276"/>
  <c r="AV21" i="276"/>
  <c r="AU21" i="276"/>
  <c r="AT21" i="276"/>
  <c r="AS21" i="276"/>
  <c r="AR21" i="276"/>
  <c r="Z21" i="276"/>
  <c r="CJ21" i="276" s="1"/>
  <c r="CK21" i="276" s="1"/>
  <c r="Y21" i="276"/>
  <c r="V21" i="276"/>
  <c r="CG21" i="276" s="1"/>
  <c r="CH21" i="276" s="1"/>
  <c r="U21" i="276"/>
  <c r="R21" i="276"/>
  <c r="BK21" i="276" s="1"/>
  <c r="BL21" i="276" s="1"/>
  <c r="Q21" i="276"/>
  <c r="N21" i="276"/>
  <c r="BH21" i="276" s="1"/>
  <c r="BI21" i="276" s="1"/>
  <c r="M21" i="276"/>
  <c r="J21" i="276"/>
  <c r="BX21" i="276" s="1"/>
  <c r="BY21" i="276" s="1"/>
  <c r="I21" i="276"/>
  <c r="F21" i="276"/>
  <c r="A21" i="276" s="1"/>
  <c r="E21" i="276"/>
  <c r="CJ20" i="276"/>
  <c r="CK20" i="276" s="1"/>
  <c r="CI20" i="276"/>
  <c r="CF20" i="276"/>
  <c r="CE20" i="276"/>
  <c r="CC20" i="276"/>
  <c r="BZ20" i="276"/>
  <c r="BX20" i="276"/>
  <c r="BY20" i="276" s="1"/>
  <c r="BW20" i="276"/>
  <c r="BV20" i="276"/>
  <c r="BU20" i="276"/>
  <c r="BT20" i="276"/>
  <c r="BP20" i="276"/>
  <c r="BM20" i="276"/>
  <c r="BK20" i="276"/>
  <c r="BL20" i="276" s="1"/>
  <c r="BJ20" i="276"/>
  <c r="BG20" i="276"/>
  <c r="BF20" i="276"/>
  <c r="BD20" i="276"/>
  <c r="BC20" i="276"/>
  <c r="BB20" i="276"/>
  <c r="BA20" i="276"/>
  <c r="AY20" i="276"/>
  <c r="AX20" i="276"/>
  <c r="AW20" i="276"/>
  <c r="AV20" i="276"/>
  <c r="AU20" i="276"/>
  <c r="AT20" i="276"/>
  <c r="AS20" i="276"/>
  <c r="AR20" i="276"/>
  <c r="Z20" i="276"/>
  <c r="BQ20" i="276" s="1"/>
  <c r="BR20" i="276" s="1"/>
  <c r="Y20" i="276"/>
  <c r="V20" i="276"/>
  <c r="CG20" i="276" s="1"/>
  <c r="CH20" i="276" s="1"/>
  <c r="U20" i="276"/>
  <c r="R20" i="276"/>
  <c r="CD20" i="276" s="1"/>
  <c r="Q20" i="276"/>
  <c r="N20" i="276"/>
  <c r="BH20" i="276" s="1"/>
  <c r="BI20" i="276" s="1"/>
  <c r="M20" i="276"/>
  <c r="J20" i="276"/>
  <c r="BE20" i="276" s="1"/>
  <c r="I20" i="276"/>
  <c r="F20" i="276"/>
  <c r="A20" i="276" s="1"/>
  <c r="E20" i="276"/>
  <c r="CI19" i="276"/>
  <c r="CF19" i="276"/>
  <c r="CC19" i="276"/>
  <c r="BZ19" i="276"/>
  <c r="BW19" i="276"/>
  <c r="BV19" i="276"/>
  <c r="BU19" i="276"/>
  <c r="BT19" i="276"/>
  <c r="BP19" i="276"/>
  <c r="BM19" i="276"/>
  <c r="BJ19" i="276"/>
  <c r="BG19" i="276"/>
  <c r="BD19" i="276"/>
  <c r="BC19" i="276"/>
  <c r="BB19" i="276"/>
  <c r="BA19" i="276"/>
  <c r="AT19" i="276"/>
  <c r="AS19" i="276"/>
  <c r="AR19" i="276"/>
  <c r="Y19" i="276"/>
  <c r="U19" i="276"/>
  <c r="Q19" i="276"/>
  <c r="M19" i="276"/>
  <c r="I19" i="276"/>
  <c r="CI18" i="276"/>
  <c r="CF18" i="276"/>
  <c r="CC18" i="276"/>
  <c r="BZ18" i="276"/>
  <c r="BW18" i="276"/>
  <c r="BV18" i="276"/>
  <c r="BU18" i="276"/>
  <c r="BT18" i="276"/>
  <c r="BP18" i="276"/>
  <c r="BM18" i="276"/>
  <c r="BJ18" i="276"/>
  <c r="BG18" i="276"/>
  <c r="BD18" i="276"/>
  <c r="BC18" i="276"/>
  <c r="BB18" i="276"/>
  <c r="BA18" i="276"/>
  <c r="AT18" i="276"/>
  <c r="AS18" i="276"/>
  <c r="AR18" i="276"/>
  <c r="Y18" i="276"/>
  <c r="U18" i="276"/>
  <c r="Q18" i="276"/>
  <c r="M18" i="276"/>
  <c r="J18" i="276"/>
  <c r="I18" i="276"/>
  <c r="CI17" i="276"/>
  <c r="CF17" i="276"/>
  <c r="CC17" i="276"/>
  <c r="BZ17" i="276"/>
  <c r="BW17" i="276"/>
  <c r="BV17" i="276"/>
  <c r="BU17" i="276"/>
  <c r="BT17" i="276"/>
  <c r="BP17" i="276"/>
  <c r="BM17" i="276"/>
  <c r="BJ17" i="276"/>
  <c r="BG17" i="276"/>
  <c r="BD17" i="276"/>
  <c r="BC17" i="276"/>
  <c r="BB17" i="276"/>
  <c r="BA17" i="276"/>
  <c r="AT17" i="276"/>
  <c r="AS17" i="276"/>
  <c r="AR17" i="276"/>
  <c r="Y17" i="276"/>
  <c r="U17" i="276"/>
  <c r="Q17" i="276"/>
  <c r="M17" i="276"/>
  <c r="I17" i="276"/>
  <c r="CI16" i="276"/>
  <c r="CF16" i="276"/>
  <c r="CE16" i="276"/>
  <c r="CD16" i="276"/>
  <c r="CC16" i="276"/>
  <c r="BZ16" i="276"/>
  <c r="BW16" i="276"/>
  <c r="BV16" i="276"/>
  <c r="BU16" i="276"/>
  <c r="BT16" i="276"/>
  <c r="BP16" i="276"/>
  <c r="BM16" i="276"/>
  <c r="BJ16" i="276"/>
  <c r="BG16" i="276"/>
  <c r="BD16" i="276"/>
  <c r="BC16" i="276"/>
  <c r="BB16" i="276"/>
  <c r="BA16" i="276"/>
  <c r="AW16" i="276"/>
  <c r="AT16" i="276"/>
  <c r="AS16" i="276"/>
  <c r="AR16" i="276"/>
  <c r="Y16" i="276"/>
  <c r="U16" i="276"/>
  <c r="R16" i="276"/>
  <c r="BK16" i="276" s="1"/>
  <c r="BL16" i="276" s="1"/>
  <c r="Q16" i="276"/>
  <c r="N16" i="276"/>
  <c r="BH16" i="276" s="1"/>
  <c r="BI16" i="276" s="1"/>
  <c r="M16" i="276"/>
  <c r="I16" i="276"/>
  <c r="CI15" i="276"/>
  <c r="CF15" i="276"/>
  <c r="CC15" i="276"/>
  <c r="BZ15" i="276"/>
  <c r="BW15" i="276"/>
  <c r="BV15" i="276"/>
  <c r="BU15" i="276"/>
  <c r="BT15" i="276"/>
  <c r="BP15" i="276"/>
  <c r="BM15" i="276"/>
  <c r="BJ15" i="276"/>
  <c r="BG15" i="276"/>
  <c r="BD15" i="276"/>
  <c r="BC15" i="276"/>
  <c r="BB15" i="276"/>
  <c r="BA15" i="276"/>
  <c r="AT15" i="276"/>
  <c r="AS15" i="276"/>
  <c r="AR15" i="276"/>
  <c r="Y15" i="276"/>
  <c r="U15" i="276"/>
  <c r="Q15" i="276"/>
  <c r="M15" i="276"/>
  <c r="I15" i="276"/>
  <c r="CI14" i="276"/>
  <c r="CF14" i="276"/>
  <c r="CC14" i="276"/>
  <c r="BZ14" i="276"/>
  <c r="BW14" i="276"/>
  <c r="BV14" i="276"/>
  <c r="BU14" i="276"/>
  <c r="BT14" i="276"/>
  <c r="BP14" i="276"/>
  <c r="BM14" i="276"/>
  <c r="BJ14" i="276"/>
  <c r="BG14" i="276"/>
  <c r="BD14" i="276"/>
  <c r="BC14" i="276"/>
  <c r="BB14" i="276"/>
  <c r="BA14" i="276"/>
  <c r="AT14" i="276"/>
  <c r="AS14" i="276"/>
  <c r="AR14" i="276"/>
  <c r="Y14" i="276"/>
  <c r="U14" i="276"/>
  <c r="Q14" i="276"/>
  <c r="R14" i="276" s="1"/>
  <c r="M14" i="276"/>
  <c r="I14" i="276"/>
  <c r="J14" i="276" s="1"/>
  <c r="CI13" i="276"/>
  <c r="CF13" i="276"/>
  <c r="CC13" i="276"/>
  <c r="BZ13" i="276"/>
  <c r="BW13" i="276"/>
  <c r="BV13" i="276"/>
  <c r="BU13" i="276"/>
  <c r="BT13" i="276"/>
  <c r="BP13" i="276"/>
  <c r="BM13" i="276"/>
  <c r="BJ13" i="276"/>
  <c r="BG13" i="276"/>
  <c r="BD13" i="276"/>
  <c r="BC13" i="276"/>
  <c r="BB13" i="276"/>
  <c r="BA13" i="276"/>
  <c r="AT13" i="276"/>
  <c r="AS13" i="276"/>
  <c r="AR13" i="276"/>
  <c r="Y13" i="276"/>
  <c r="Z13" i="276" s="1"/>
  <c r="U13" i="276"/>
  <c r="V16" i="276" s="1"/>
  <c r="Q13" i="276"/>
  <c r="R13" i="276" s="1"/>
  <c r="M13" i="276"/>
  <c r="N15" i="276" s="1"/>
  <c r="I13" i="276"/>
  <c r="J13" i="276" s="1"/>
  <c r="CI12" i="276"/>
  <c r="CF12" i="276"/>
  <c r="CC12" i="276"/>
  <c r="BZ12" i="276"/>
  <c r="BW12" i="276"/>
  <c r="BV12" i="276"/>
  <c r="BU12" i="276"/>
  <c r="BT12" i="276"/>
  <c r="BP12" i="276"/>
  <c r="BM12" i="276"/>
  <c r="BJ12" i="276"/>
  <c r="BG12" i="276"/>
  <c r="BD12" i="276"/>
  <c r="BC12" i="276"/>
  <c r="BB12" i="276"/>
  <c r="BA12" i="276"/>
  <c r="AT12" i="276"/>
  <c r="AS12" i="276"/>
  <c r="AR12" i="276"/>
  <c r="Y12" i="276"/>
  <c r="Z12" i="276" s="1"/>
  <c r="V12" i="276"/>
  <c r="CG12" i="276" s="1"/>
  <c r="CH12" i="276" s="1"/>
  <c r="U12" i="276"/>
  <c r="Q12" i="276"/>
  <c r="R12" i="276" s="1"/>
  <c r="N12" i="276"/>
  <c r="AV12" i="276" s="1"/>
  <c r="M12" i="276"/>
  <c r="I12" i="276"/>
  <c r="J12" i="276" s="1"/>
  <c r="CI11" i="276"/>
  <c r="CF11" i="276"/>
  <c r="CC11" i="276"/>
  <c r="BZ11" i="276"/>
  <c r="BW11" i="276"/>
  <c r="BV11" i="276"/>
  <c r="BU11" i="276"/>
  <c r="BT11" i="276"/>
  <c r="BP11" i="276"/>
  <c r="BM11" i="276"/>
  <c r="BJ11" i="276"/>
  <c r="BG11" i="276"/>
  <c r="BD11" i="276"/>
  <c r="BC11" i="276"/>
  <c r="BB11" i="276"/>
  <c r="BA11" i="276"/>
  <c r="AT11" i="276"/>
  <c r="AS11" i="276"/>
  <c r="AR11" i="276"/>
  <c r="Y11" i="276"/>
  <c r="Z17" i="276" s="1"/>
  <c r="BQ17" i="276" s="1"/>
  <c r="BR17" i="276" s="1"/>
  <c r="U11" i="276"/>
  <c r="V15" i="276" s="1"/>
  <c r="Q11" i="276"/>
  <c r="R17" i="276" s="1"/>
  <c r="M11" i="276"/>
  <c r="N11" i="276" s="1"/>
  <c r="I11" i="276"/>
  <c r="J17" i="276" s="1"/>
  <c r="CI26" i="286"/>
  <c r="CH26" i="286"/>
  <c r="CF26" i="286"/>
  <c r="CC26" i="286"/>
  <c r="BZ26" i="286"/>
  <c r="BX26" i="286"/>
  <c r="BY26" i="286" s="1"/>
  <c r="BW26" i="286"/>
  <c r="BV26" i="286"/>
  <c r="BU26" i="286"/>
  <c r="BT26" i="286"/>
  <c r="BP26" i="286"/>
  <c r="BN26" i="286"/>
  <c r="BO26" i="286" s="1"/>
  <c r="BM26" i="286"/>
  <c r="BJ26" i="286"/>
  <c r="BI26" i="286"/>
  <c r="BG26" i="286"/>
  <c r="BD26" i="286"/>
  <c r="BC26" i="286"/>
  <c r="BB26" i="286"/>
  <c r="BA26" i="286"/>
  <c r="AY26" i="286"/>
  <c r="AX26" i="286"/>
  <c r="AW26" i="286"/>
  <c r="AV26" i="286"/>
  <c r="AU26" i="286"/>
  <c r="AT26" i="286"/>
  <c r="AS26" i="286"/>
  <c r="AR26" i="286"/>
  <c r="Z26" i="286"/>
  <c r="CJ26" i="286" s="1"/>
  <c r="CK26" i="286" s="1"/>
  <c r="Y26" i="286"/>
  <c r="V26" i="286"/>
  <c r="CG26" i="286" s="1"/>
  <c r="U26" i="286"/>
  <c r="R26" i="286"/>
  <c r="CD26" i="286" s="1"/>
  <c r="CE26" i="286" s="1"/>
  <c r="Q26" i="286"/>
  <c r="N26" i="286"/>
  <c r="BH26" i="286" s="1"/>
  <c r="M26" i="286"/>
  <c r="J26" i="286"/>
  <c r="BE26" i="286" s="1"/>
  <c r="BF26" i="286" s="1"/>
  <c r="I26" i="286"/>
  <c r="F26" i="286"/>
  <c r="A26" i="286" s="1"/>
  <c r="E26" i="286"/>
  <c r="CI25" i="286"/>
  <c r="CF25" i="286"/>
  <c r="CC25" i="286"/>
  <c r="BZ25" i="286"/>
  <c r="BW25" i="286"/>
  <c r="BV25" i="286"/>
  <c r="BU25" i="286"/>
  <c r="BT25" i="286"/>
  <c r="BP25" i="286"/>
  <c r="BM25" i="286"/>
  <c r="BJ25" i="286"/>
  <c r="BG25" i="286"/>
  <c r="BD25" i="286"/>
  <c r="BC25" i="286"/>
  <c r="BB25" i="286"/>
  <c r="BA25" i="286"/>
  <c r="AT25" i="286"/>
  <c r="AS25" i="286"/>
  <c r="AR25" i="286"/>
  <c r="Y25" i="286"/>
  <c r="U25" i="286"/>
  <c r="Q25" i="286"/>
  <c r="M25" i="286"/>
  <c r="I25" i="286"/>
  <c r="CI23" i="286"/>
  <c r="CF23" i="286"/>
  <c r="CC23" i="286"/>
  <c r="BZ23" i="286"/>
  <c r="BW23" i="286"/>
  <c r="BV23" i="286"/>
  <c r="BU23" i="286"/>
  <c r="BT23" i="286"/>
  <c r="BP23" i="286"/>
  <c r="BM23" i="286"/>
  <c r="BJ23" i="286"/>
  <c r="BG23" i="286"/>
  <c r="BD23" i="286"/>
  <c r="BC23" i="286"/>
  <c r="BB23" i="286"/>
  <c r="BA23" i="286"/>
  <c r="AT23" i="286"/>
  <c r="AS23" i="286"/>
  <c r="AR23" i="286"/>
  <c r="Y23" i="286"/>
  <c r="U23" i="286"/>
  <c r="Q23" i="286"/>
  <c r="M23" i="286"/>
  <c r="I23" i="286"/>
  <c r="CI24" i="286"/>
  <c r="CF24" i="286"/>
  <c r="CC24" i="286"/>
  <c r="BZ24" i="286"/>
  <c r="BW24" i="286"/>
  <c r="BV24" i="286"/>
  <c r="BU24" i="286"/>
  <c r="BT24" i="286"/>
  <c r="BP24" i="286"/>
  <c r="BM24" i="286"/>
  <c r="BJ24" i="286"/>
  <c r="BG24" i="286"/>
  <c r="BD24" i="286"/>
  <c r="BC24" i="286"/>
  <c r="BB24" i="286"/>
  <c r="BA24" i="286"/>
  <c r="AT24" i="286"/>
  <c r="AS24" i="286"/>
  <c r="AR24" i="286"/>
  <c r="Y24" i="286"/>
  <c r="U24" i="286"/>
  <c r="Q24" i="286"/>
  <c r="M24" i="286"/>
  <c r="I24" i="286"/>
  <c r="CI22" i="286"/>
  <c r="CG22" i="286"/>
  <c r="CH22" i="286" s="1"/>
  <c r="FS25" i="159" s="1"/>
  <c r="CF22" i="286"/>
  <c r="CC22" i="286"/>
  <c r="BZ22" i="286"/>
  <c r="BW22" i="286"/>
  <c r="BV22" i="286"/>
  <c r="BU22" i="286"/>
  <c r="BT22" i="286"/>
  <c r="BP22" i="286"/>
  <c r="BM22" i="286"/>
  <c r="BJ22" i="286"/>
  <c r="BG22" i="286"/>
  <c r="BD22" i="286"/>
  <c r="BC22" i="286"/>
  <c r="BB22" i="286"/>
  <c r="BA22" i="286"/>
  <c r="AT22" i="286"/>
  <c r="AS22" i="286"/>
  <c r="AR22" i="286"/>
  <c r="Z22" i="286"/>
  <c r="Y22" i="286"/>
  <c r="V22" i="286"/>
  <c r="AX22" i="286" s="1"/>
  <c r="JN42" i="110" s="1"/>
  <c r="U22" i="286"/>
  <c r="Q22" i="286"/>
  <c r="M22" i="286"/>
  <c r="I22" i="286"/>
  <c r="CI21" i="286"/>
  <c r="CF21" i="286"/>
  <c r="CC21" i="286"/>
  <c r="BZ21" i="286"/>
  <c r="BW21" i="286"/>
  <c r="BV21" i="286"/>
  <c r="BU21" i="286"/>
  <c r="BT21" i="286"/>
  <c r="BP21" i="286"/>
  <c r="BM21" i="286"/>
  <c r="BJ21" i="286"/>
  <c r="BG21" i="286"/>
  <c r="BD21" i="286"/>
  <c r="BC21" i="286"/>
  <c r="BB21" i="286"/>
  <c r="BA21" i="286"/>
  <c r="AT21" i="286"/>
  <c r="AS21" i="286"/>
  <c r="AR21" i="286"/>
  <c r="Y21" i="286"/>
  <c r="U21" i="286"/>
  <c r="Q21" i="286"/>
  <c r="M21" i="286"/>
  <c r="I21" i="286"/>
  <c r="CI20" i="286"/>
  <c r="CF20" i="286"/>
  <c r="CC20" i="286"/>
  <c r="BZ20" i="286"/>
  <c r="BW20" i="286"/>
  <c r="BV20" i="286"/>
  <c r="BU20" i="286"/>
  <c r="BT20" i="286"/>
  <c r="BP20" i="286"/>
  <c r="BM20" i="286"/>
  <c r="BJ20" i="286"/>
  <c r="BG20" i="286"/>
  <c r="BD20" i="286"/>
  <c r="BC20" i="286"/>
  <c r="BB20" i="286"/>
  <c r="BA20" i="286"/>
  <c r="AT20" i="286"/>
  <c r="AS20" i="286"/>
  <c r="AR20" i="286"/>
  <c r="Y20" i="286"/>
  <c r="U20" i="286"/>
  <c r="Q20" i="286"/>
  <c r="M20" i="286"/>
  <c r="I20" i="286"/>
  <c r="CI19" i="286"/>
  <c r="CF19" i="286"/>
  <c r="CC19" i="286"/>
  <c r="BZ19" i="286"/>
  <c r="BW19" i="286"/>
  <c r="BV19" i="286"/>
  <c r="BU19" i="286"/>
  <c r="BT19" i="286"/>
  <c r="BP19" i="286"/>
  <c r="BM19" i="286"/>
  <c r="BJ19" i="286"/>
  <c r="BG19" i="286"/>
  <c r="BD19" i="286"/>
  <c r="BC19" i="286"/>
  <c r="BB19" i="286"/>
  <c r="BA19" i="286"/>
  <c r="AT19" i="286"/>
  <c r="AS19" i="286"/>
  <c r="AR19" i="286"/>
  <c r="Y19" i="286"/>
  <c r="U19" i="286"/>
  <c r="Q19" i="286"/>
  <c r="M19" i="286"/>
  <c r="I19" i="286"/>
  <c r="CI18" i="286"/>
  <c r="CF18" i="286"/>
  <c r="CC18" i="286"/>
  <c r="BZ18" i="286"/>
  <c r="BW18" i="286"/>
  <c r="BV18" i="286"/>
  <c r="BU18" i="286"/>
  <c r="BT18" i="286"/>
  <c r="BP18" i="286"/>
  <c r="BM18" i="286"/>
  <c r="BJ18" i="286"/>
  <c r="BG18" i="286"/>
  <c r="BD18" i="286"/>
  <c r="BC18" i="286"/>
  <c r="BB18" i="286"/>
  <c r="BA18" i="286"/>
  <c r="AT18" i="286"/>
  <c r="AS18" i="286"/>
  <c r="AR18" i="286"/>
  <c r="Y18" i="286"/>
  <c r="U18" i="286"/>
  <c r="Q18" i="286"/>
  <c r="M18" i="286"/>
  <c r="I18" i="286"/>
  <c r="CI17" i="286"/>
  <c r="CF17" i="286"/>
  <c r="CC17" i="286"/>
  <c r="BZ17" i="286"/>
  <c r="BW17" i="286"/>
  <c r="BV17" i="286"/>
  <c r="BU17" i="286"/>
  <c r="BT17" i="286"/>
  <c r="BP17" i="286"/>
  <c r="BM17" i="286"/>
  <c r="BJ17" i="286"/>
  <c r="BG17" i="286"/>
  <c r="BD17" i="286"/>
  <c r="BC17" i="286"/>
  <c r="BB17" i="286"/>
  <c r="BA17" i="286"/>
  <c r="AT17" i="286"/>
  <c r="AS17" i="286"/>
  <c r="AR17" i="286"/>
  <c r="Y17" i="286"/>
  <c r="U17" i="286"/>
  <c r="Q17" i="286"/>
  <c r="M17" i="286"/>
  <c r="I17" i="286"/>
  <c r="CI16" i="286"/>
  <c r="CF16" i="286"/>
  <c r="CC16" i="286"/>
  <c r="BZ16" i="286"/>
  <c r="BW16" i="286"/>
  <c r="BV16" i="286"/>
  <c r="BU16" i="286"/>
  <c r="BT16" i="286"/>
  <c r="BP16" i="286"/>
  <c r="BM16" i="286"/>
  <c r="BJ16" i="286"/>
  <c r="BG16" i="286"/>
  <c r="BD16" i="286"/>
  <c r="BC16" i="286"/>
  <c r="BB16" i="286"/>
  <c r="BA16" i="286"/>
  <c r="AT16" i="286"/>
  <c r="AS16" i="286"/>
  <c r="AR16" i="286"/>
  <c r="Y16" i="286"/>
  <c r="U16" i="286"/>
  <c r="Q16" i="286"/>
  <c r="M16" i="286"/>
  <c r="N16" i="286" s="1"/>
  <c r="I16" i="286"/>
  <c r="CI15" i="286"/>
  <c r="CF15" i="286"/>
  <c r="CC15" i="286"/>
  <c r="BZ15" i="286"/>
  <c r="BW15" i="286"/>
  <c r="BV15" i="286"/>
  <c r="BU15" i="286"/>
  <c r="BT15" i="286"/>
  <c r="BP15" i="286"/>
  <c r="BM15" i="286"/>
  <c r="BJ15" i="286"/>
  <c r="BG15" i="286"/>
  <c r="BD15" i="286"/>
  <c r="BC15" i="286"/>
  <c r="BB15" i="286"/>
  <c r="BA15" i="286"/>
  <c r="AT15" i="286"/>
  <c r="AS15" i="286"/>
  <c r="AR15" i="286"/>
  <c r="Y15" i="286"/>
  <c r="U15" i="286"/>
  <c r="Q15" i="286"/>
  <c r="M15" i="286"/>
  <c r="N15" i="286" s="1"/>
  <c r="CA15" i="286" s="1"/>
  <c r="CB15" i="286" s="1"/>
  <c r="FQ52" i="159" s="1"/>
  <c r="I15" i="286"/>
  <c r="CI14" i="286"/>
  <c r="CF14" i="286"/>
  <c r="CC14" i="286"/>
  <c r="BZ14" i="286"/>
  <c r="BW14" i="286"/>
  <c r="BV14" i="286"/>
  <c r="BU14" i="286"/>
  <c r="BT14" i="286"/>
  <c r="BP14" i="286"/>
  <c r="BM14" i="286"/>
  <c r="BJ14" i="286"/>
  <c r="BG14" i="286"/>
  <c r="BD14" i="286"/>
  <c r="BC14" i="286"/>
  <c r="BB14" i="286"/>
  <c r="BA14" i="286"/>
  <c r="AT14" i="286"/>
  <c r="AS14" i="286"/>
  <c r="AR14" i="286"/>
  <c r="Y14" i="286"/>
  <c r="U14" i="286"/>
  <c r="Q14" i="286"/>
  <c r="R14" i="286" s="1"/>
  <c r="M14" i="286"/>
  <c r="I14" i="286"/>
  <c r="CI13" i="286"/>
  <c r="CF13" i="286"/>
  <c r="CC13" i="286"/>
  <c r="BZ13" i="286"/>
  <c r="BW13" i="286"/>
  <c r="BV13" i="286"/>
  <c r="BU13" i="286"/>
  <c r="BT13" i="286"/>
  <c r="BP13" i="286"/>
  <c r="BM13" i="286"/>
  <c r="BJ13" i="286"/>
  <c r="BG13" i="286"/>
  <c r="BD13" i="286"/>
  <c r="BC13" i="286"/>
  <c r="BB13" i="286"/>
  <c r="BA13" i="286"/>
  <c r="AT13" i="286"/>
  <c r="AS13" i="286"/>
  <c r="AR13" i="286"/>
  <c r="Y13" i="286"/>
  <c r="Z13" i="286" s="1"/>
  <c r="CJ13" i="286" s="1"/>
  <c r="CK13" i="286" s="1"/>
  <c r="FT13" i="159" s="1"/>
  <c r="U13" i="286"/>
  <c r="V13" i="286" s="1"/>
  <c r="Q13" i="286"/>
  <c r="R13" i="286" s="1"/>
  <c r="BK13" i="286" s="1"/>
  <c r="BL13" i="286" s="1"/>
  <c r="M13" i="286"/>
  <c r="I13" i="286"/>
  <c r="CI12" i="286"/>
  <c r="CF12" i="286"/>
  <c r="CC12" i="286"/>
  <c r="BZ12" i="286"/>
  <c r="BW12" i="286"/>
  <c r="BV12" i="286"/>
  <c r="BU12" i="286"/>
  <c r="BT12" i="286"/>
  <c r="BP12" i="286"/>
  <c r="BM12" i="286"/>
  <c r="BJ12" i="286"/>
  <c r="BG12" i="286"/>
  <c r="BD12" i="286"/>
  <c r="BC12" i="286"/>
  <c r="BB12" i="286"/>
  <c r="BA12" i="286"/>
  <c r="AT12" i="286"/>
  <c r="AS12" i="286"/>
  <c r="AR12" i="286"/>
  <c r="Y12" i="286"/>
  <c r="U12" i="286"/>
  <c r="Q12" i="286"/>
  <c r="M12" i="286"/>
  <c r="I12" i="286"/>
  <c r="CI11" i="286"/>
  <c r="CF11" i="286"/>
  <c r="CC11" i="286"/>
  <c r="BZ11" i="286"/>
  <c r="BW11" i="286"/>
  <c r="BV11" i="286"/>
  <c r="BU11" i="286"/>
  <c r="BT11" i="286"/>
  <c r="BP11" i="286"/>
  <c r="BM11" i="286"/>
  <c r="BJ11" i="286"/>
  <c r="BG11" i="286"/>
  <c r="BD11" i="286"/>
  <c r="BC11" i="286"/>
  <c r="BB11" i="286"/>
  <c r="BA11" i="286"/>
  <c r="AT11" i="286"/>
  <c r="AS11" i="286"/>
  <c r="AR11" i="286"/>
  <c r="Y11" i="286"/>
  <c r="U11" i="286"/>
  <c r="Q11" i="286"/>
  <c r="M11" i="286"/>
  <c r="I11" i="286"/>
  <c r="D12" i="110" l="1"/>
  <c r="FK183" i="110"/>
  <c r="IN40" i="158"/>
  <c r="IM42" i="158"/>
  <c r="GU55" i="158"/>
  <c r="C53" i="158"/>
  <c r="F53" i="158" s="1"/>
  <c r="D62" i="158"/>
  <c r="IA63" i="158"/>
  <c r="HW56" i="158"/>
  <c r="IQ52" i="158"/>
  <c r="D55" i="158"/>
  <c r="C35" i="158"/>
  <c r="HW42" i="158"/>
  <c r="D46" i="158"/>
  <c r="D8" i="158"/>
  <c r="C31" i="158"/>
  <c r="C32" i="158"/>
  <c r="C34" i="158"/>
  <c r="C33" i="158"/>
  <c r="D40" i="158"/>
  <c r="C4" i="158"/>
  <c r="IS36" i="158"/>
  <c r="IS6" i="158"/>
  <c r="IP39" i="158"/>
  <c r="IQ38" i="158"/>
  <c r="IS41" i="158"/>
  <c r="C40" i="158"/>
  <c r="GZ40" i="158"/>
  <c r="IF40" i="158"/>
  <c r="GQ42" i="158"/>
  <c r="C45" i="158"/>
  <c r="C49" i="158"/>
  <c r="C9" i="158"/>
  <c r="IR31" i="158"/>
  <c r="IR32" i="158"/>
  <c r="IR34" i="158"/>
  <c r="IO33" i="158"/>
  <c r="IJ5" i="158"/>
  <c r="GB40" i="158"/>
  <c r="HH40" i="158"/>
  <c r="GY42" i="158"/>
  <c r="IE42" i="158"/>
  <c r="IQ40" i="158"/>
  <c r="GJ40" i="158"/>
  <c r="HP40" i="158"/>
  <c r="GA42" i="158"/>
  <c r="HG42" i="158"/>
  <c r="IR4" i="158"/>
  <c r="C36" i="158"/>
  <c r="C6" i="158"/>
  <c r="C39" i="158"/>
  <c r="IM40" i="158"/>
  <c r="GR40" i="158"/>
  <c r="HX40" i="158"/>
  <c r="IQ42" i="158"/>
  <c r="GI42" i="158"/>
  <c r="HO42" i="158"/>
  <c r="II44" i="158"/>
  <c r="IO45" i="158"/>
  <c r="C48" i="158"/>
  <c r="D49" i="158"/>
  <c r="D9" i="158"/>
  <c r="II54" i="158"/>
  <c r="C55" i="158"/>
  <c r="F55" i="158" s="1"/>
  <c r="HK55" i="158"/>
  <c r="IP56" i="158"/>
  <c r="GQ56" i="158"/>
  <c r="D31" i="158"/>
  <c r="F31" i="158" s="1"/>
  <c r="FY31" i="158"/>
  <c r="GC31" i="158"/>
  <c r="GG31" i="158"/>
  <c r="GK31" i="158"/>
  <c r="GO31" i="158"/>
  <c r="GS31" i="158"/>
  <c r="GW31" i="158"/>
  <c r="HA31" i="158"/>
  <c r="HE31" i="158"/>
  <c r="HI31" i="158"/>
  <c r="HM31" i="158"/>
  <c r="HQ31" i="158"/>
  <c r="HU31" i="158"/>
  <c r="HY31" i="158"/>
  <c r="IC31" i="158"/>
  <c r="IG31" i="158"/>
  <c r="IK31" i="158"/>
  <c r="IO31" i="158"/>
  <c r="IS31" i="158"/>
  <c r="D32" i="158"/>
  <c r="FY32" i="158"/>
  <c r="GC32" i="158"/>
  <c r="GG32" i="158"/>
  <c r="GK32" i="158"/>
  <c r="GO32" i="158"/>
  <c r="GS32" i="158"/>
  <c r="GW32" i="158"/>
  <c r="HA32" i="158"/>
  <c r="HE32" i="158"/>
  <c r="HI32" i="158"/>
  <c r="HM32" i="158"/>
  <c r="HQ32" i="158"/>
  <c r="HU32" i="158"/>
  <c r="HY32" i="158"/>
  <c r="IC32" i="158"/>
  <c r="IG32" i="158"/>
  <c r="IK32" i="158"/>
  <c r="IO32" i="158"/>
  <c r="IS32" i="158"/>
  <c r="D34" i="158"/>
  <c r="FY34" i="158"/>
  <c r="GC34" i="158"/>
  <c r="GG34" i="158"/>
  <c r="GK34" i="158"/>
  <c r="GO34" i="158"/>
  <c r="GS34" i="158"/>
  <c r="GW34" i="158"/>
  <c r="HA34" i="158"/>
  <c r="HE34" i="158"/>
  <c r="HI34" i="158"/>
  <c r="HM34" i="158"/>
  <c r="HQ34" i="158"/>
  <c r="HU34" i="158"/>
  <c r="HY34" i="158"/>
  <c r="IC34" i="158"/>
  <c r="IG34" i="158"/>
  <c r="IK34" i="158"/>
  <c r="IO34" i="158"/>
  <c r="IS34" i="158"/>
  <c r="D33" i="158"/>
  <c r="F33" i="158" s="1"/>
  <c r="FY33" i="158"/>
  <c r="GC33" i="158"/>
  <c r="GG33" i="158"/>
  <c r="GK33" i="158"/>
  <c r="GO33" i="158"/>
  <c r="GS33" i="158"/>
  <c r="GW33" i="158"/>
  <c r="HA33" i="158"/>
  <c r="HE33" i="158"/>
  <c r="HI33" i="158"/>
  <c r="HM33" i="158"/>
  <c r="HQ33" i="158"/>
  <c r="HU33" i="158"/>
  <c r="HY33" i="158"/>
  <c r="IC33" i="158"/>
  <c r="IG33" i="158"/>
  <c r="IL33" i="158"/>
  <c r="IR33" i="158"/>
  <c r="D5" i="158"/>
  <c r="GJ5" i="158"/>
  <c r="GZ5" i="158"/>
  <c r="HP5" i="158"/>
  <c r="IF5" i="158"/>
  <c r="IQ48" i="158"/>
  <c r="IQ49" i="158"/>
  <c r="C10" i="158"/>
  <c r="C52" i="158"/>
  <c r="F52" i="158" s="1"/>
  <c r="D54" i="158"/>
  <c r="IA55" i="158"/>
  <c r="HG56" i="158"/>
  <c r="C57" i="158"/>
  <c r="F57" i="158" s="1"/>
  <c r="FZ31" i="158"/>
  <c r="GD31" i="158"/>
  <c r="GH31" i="158"/>
  <c r="GL31" i="158"/>
  <c r="GP31" i="158"/>
  <c r="GT31" i="158"/>
  <c r="GX31" i="158"/>
  <c r="HB31" i="158"/>
  <c r="HF31" i="158"/>
  <c r="HJ31" i="158"/>
  <c r="HN31" i="158"/>
  <c r="HR31" i="158"/>
  <c r="HV31" i="158"/>
  <c r="HZ31" i="158"/>
  <c r="ID31" i="158"/>
  <c r="IH31" i="158"/>
  <c r="IL31" i="158"/>
  <c r="IP31" i="158"/>
  <c r="FZ32" i="158"/>
  <c r="GD32" i="158"/>
  <c r="GH32" i="158"/>
  <c r="GL32" i="158"/>
  <c r="GP32" i="158"/>
  <c r="GT32" i="158"/>
  <c r="GX32" i="158"/>
  <c r="HB32" i="158"/>
  <c r="HF32" i="158"/>
  <c r="HJ32" i="158"/>
  <c r="HN32" i="158"/>
  <c r="HR32" i="158"/>
  <c r="HV32" i="158"/>
  <c r="HZ32" i="158"/>
  <c r="ID32" i="158"/>
  <c r="IH32" i="158"/>
  <c r="IL32" i="158"/>
  <c r="IP32" i="158"/>
  <c r="FZ34" i="158"/>
  <c r="GD34" i="158"/>
  <c r="GH34" i="158"/>
  <c r="GL34" i="158"/>
  <c r="GP34" i="158"/>
  <c r="GT34" i="158"/>
  <c r="GX34" i="158"/>
  <c r="HB34" i="158"/>
  <c r="HF34" i="158"/>
  <c r="HJ34" i="158"/>
  <c r="HN34" i="158"/>
  <c r="HR34" i="158"/>
  <c r="HV34" i="158"/>
  <c r="HZ34" i="158"/>
  <c r="ID34" i="158"/>
  <c r="IH34" i="158"/>
  <c r="IL34" i="158"/>
  <c r="IP34" i="158"/>
  <c r="FZ33" i="158"/>
  <c r="GD33" i="158"/>
  <c r="GH33" i="158"/>
  <c r="GL33" i="158"/>
  <c r="GP33" i="158"/>
  <c r="GT33" i="158"/>
  <c r="GX33" i="158"/>
  <c r="HB33" i="158"/>
  <c r="HF33" i="158"/>
  <c r="HJ33" i="158"/>
  <c r="HN33" i="158"/>
  <c r="HR33" i="158"/>
  <c r="HV33" i="158"/>
  <c r="HZ33" i="158"/>
  <c r="ID33" i="158"/>
  <c r="IH33" i="158"/>
  <c r="IN33" i="158"/>
  <c r="IS33" i="158"/>
  <c r="FX5" i="158"/>
  <c r="GN5" i="158"/>
  <c r="HD5" i="158"/>
  <c r="HT5" i="158"/>
  <c r="C46" i="158"/>
  <c r="C47" i="158"/>
  <c r="C7" i="158"/>
  <c r="GE55" i="158"/>
  <c r="IQ55" i="158"/>
  <c r="FW31" i="158"/>
  <c r="GA31" i="158"/>
  <c r="GE31" i="158"/>
  <c r="GI31" i="158"/>
  <c r="GM31" i="158"/>
  <c r="GQ31" i="158"/>
  <c r="GU31" i="158"/>
  <c r="GY31" i="158"/>
  <c r="HC31" i="158"/>
  <c r="HG31" i="158"/>
  <c r="HK31" i="158"/>
  <c r="HO31" i="158"/>
  <c r="HS31" i="158"/>
  <c r="HW31" i="158"/>
  <c r="IA31" i="158"/>
  <c r="IE31" i="158"/>
  <c r="II31" i="158"/>
  <c r="IM31" i="158"/>
  <c r="IQ31" i="158"/>
  <c r="FW32" i="158"/>
  <c r="GA32" i="158"/>
  <c r="GE32" i="158"/>
  <c r="GI32" i="158"/>
  <c r="GM32" i="158"/>
  <c r="GQ32" i="158"/>
  <c r="GU32" i="158"/>
  <c r="GY32" i="158"/>
  <c r="HC32" i="158"/>
  <c r="HG32" i="158"/>
  <c r="HK32" i="158"/>
  <c r="HO32" i="158"/>
  <c r="HS32" i="158"/>
  <c r="HW32" i="158"/>
  <c r="IA32" i="158"/>
  <c r="IE32" i="158"/>
  <c r="II32" i="158"/>
  <c r="IM32" i="158"/>
  <c r="IQ32" i="158"/>
  <c r="FW34" i="158"/>
  <c r="GA34" i="158"/>
  <c r="GE34" i="158"/>
  <c r="GI34" i="158"/>
  <c r="GM34" i="158"/>
  <c r="GQ34" i="158"/>
  <c r="GU34" i="158"/>
  <c r="GY34" i="158"/>
  <c r="HC34" i="158"/>
  <c r="HG34" i="158"/>
  <c r="HK34" i="158"/>
  <c r="HO34" i="158"/>
  <c r="HS34" i="158"/>
  <c r="HW34" i="158"/>
  <c r="IA34" i="158"/>
  <c r="IE34" i="158"/>
  <c r="II34" i="158"/>
  <c r="IM34" i="158"/>
  <c r="IQ34" i="158"/>
  <c r="FW33" i="158"/>
  <c r="GA33" i="158"/>
  <c r="GE33" i="158"/>
  <c r="GI33" i="158"/>
  <c r="GM33" i="158"/>
  <c r="GQ33" i="158"/>
  <c r="GU33" i="158"/>
  <c r="GY33" i="158"/>
  <c r="HC33" i="158"/>
  <c r="HG33" i="158"/>
  <c r="HK33" i="158"/>
  <c r="HO33" i="158"/>
  <c r="HS33" i="158"/>
  <c r="HW33" i="158"/>
  <c r="IA33" i="158"/>
  <c r="IE33" i="158"/>
  <c r="IJ33" i="158"/>
  <c r="IQ5" i="158"/>
  <c r="IM5" i="158"/>
  <c r="II5" i="158"/>
  <c r="IE5" i="158"/>
  <c r="IA5" i="158"/>
  <c r="HW5" i="158"/>
  <c r="HS5" i="158"/>
  <c r="HO5" i="158"/>
  <c r="HK5" i="158"/>
  <c r="HG5" i="158"/>
  <c r="HC5" i="158"/>
  <c r="GY5" i="158"/>
  <c r="GU5" i="158"/>
  <c r="GQ5" i="158"/>
  <c r="GM5" i="158"/>
  <c r="GI5" i="158"/>
  <c r="GE5" i="158"/>
  <c r="GA5" i="158"/>
  <c r="FW5" i="158"/>
  <c r="IP5" i="158"/>
  <c r="IL5" i="158"/>
  <c r="IH5" i="158"/>
  <c r="ID5" i="158"/>
  <c r="HZ5" i="158"/>
  <c r="HV5" i="158"/>
  <c r="HR5" i="158"/>
  <c r="HN5" i="158"/>
  <c r="HJ5" i="158"/>
  <c r="HF5" i="158"/>
  <c r="HB5" i="158"/>
  <c r="GX5" i="158"/>
  <c r="GT5" i="158"/>
  <c r="GP5" i="158"/>
  <c r="GL5" i="158"/>
  <c r="GH5" i="158"/>
  <c r="GD5" i="158"/>
  <c r="FZ5" i="158"/>
  <c r="IS5" i="158"/>
  <c r="IO5" i="158"/>
  <c r="IK5" i="158"/>
  <c r="IG5" i="158"/>
  <c r="IC5" i="158"/>
  <c r="HY5" i="158"/>
  <c r="HU5" i="158"/>
  <c r="HQ5" i="158"/>
  <c r="HM5" i="158"/>
  <c r="HI5" i="158"/>
  <c r="HE5" i="158"/>
  <c r="HA5" i="158"/>
  <c r="GW5" i="158"/>
  <c r="GS5" i="158"/>
  <c r="GO5" i="158"/>
  <c r="GK5" i="158"/>
  <c r="GG5" i="158"/>
  <c r="GC5" i="158"/>
  <c r="FY5" i="158"/>
  <c r="GB5" i="158"/>
  <c r="GR5" i="158"/>
  <c r="HH5" i="158"/>
  <c r="HX5" i="158"/>
  <c r="IN5" i="158"/>
  <c r="IR35" i="158"/>
  <c r="IN35" i="158"/>
  <c r="IJ35" i="158"/>
  <c r="IF35" i="158"/>
  <c r="IB35" i="158"/>
  <c r="HX35" i="158"/>
  <c r="HT35" i="158"/>
  <c r="HP35" i="158"/>
  <c r="HL35" i="158"/>
  <c r="HH35" i="158"/>
  <c r="HD35" i="158"/>
  <c r="GZ35" i="158"/>
  <c r="GV35" i="158"/>
  <c r="GR35" i="158"/>
  <c r="GN35" i="158"/>
  <c r="GJ35" i="158"/>
  <c r="GF35" i="158"/>
  <c r="GB35" i="158"/>
  <c r="FX35" i="158"/>
  <c r="IQ35" i="158"/>
  <c r="IM35" i="158"/>
  <c r="II35" i="158"/>
  <c r="IE35" i="158"/>
  <c r="IA35" i="158"/>
  <c r="HW35" i="158"/>
  <c r="HS35" i="158"/>
  <c r="HO35" i="158"/>
  <c r="HK35" i="158"/>
  <c r="HG35" i="158"/>
  <c r="HC35" i="158"/>
  <c r="GY35" i="158"/>
  <c r="GU35" i="158"/>
  <c r="GQ35" i="158"/>
  <c r="GM35" i="158"/>
  <c r="GI35" i="158"/>
  <c r="GE35" i="158"/>
  <c r="GA35" i="158"/>
  <c r="FW35" i="158"/>
  <c r="IP35" i="158"/>
  <c r="IL35" i="158"/>
  <c r="IH35" i="158"/>
  <c r="ID35" i="158"/>
  <c r="HZ35" i="158"/>
  <c r="HV35" i="158"/>
  <c r="HR35" i="158"/>
  <c r="HN35" i="158"/>
  <c r="HJ35" i="158"/>
  <c r="HF35" i="158"/>
  <c r="HB35" i="158"/>
  <c r="GX35" i="158"/>
  <c r="GT35" i="158"/>
  <c r="GP35" i="158"/>
  <c r="GL35" i="158"/>
  <c r="GH35" i="158"/>
  <c r="GD35" i="158"/>
  <c r="FZ35" i="158"/>
  <c r="IS35" i="158"/>
  <c r="IO35" i="158"/>
  <c r="IK35" i="158"/>
  <c r="IG35" i="158"/>
  <c r="IC35" i="158"/>
  <c r="HY35" i="158"/>
  <c r="HU35" i="158"/>
  <c r="HQ35" i="158"/>
  <c r="HM35" i="158"/>
  <c r="HI35" i="158"/>
  <c r="HE35" i="158"/>
  <c r="HA35" i="158"/>
  <c r="GW35" i="158"/>
  <c r="GS35" i="158"/>
  <c r="GO35" i="158"/>
  <c r="GK35" i="158"/>
  <c r="GG35" i="158"/>
  <c r="GC35" i="158"/>
  <c r="FY35" i="158"/>
  <c r="D35" i="158"/>
  <c r="C58" i="158"/>
  <c r="F58" i="158" s="1"/>
  <c r="IM63" i="158"/>
  <c r="IP64" i="158"/>
  <c r="D45" i="158"/>
  <c r="C11" i="158"/>
  <c r="D56" i="158"/>
  <c r="GA56" i="158"/>
  <c r="IM56" i="158"/>
  <c r="FX31" i="158"/>
  <c r="GB31" i="158"/>
  <c r="GF31" i="158"/>
  <c r="GJ31" i="158"/>
  <c r="GN31" i="158"/>
  <c r="GR31" i="158"/>
  <c r="GV31" i="158"/>
  <c r="GZ31" i="158"/>
  <c r="HD31" i="158"/>
  <c r="HH31" i="158"/>
  <c r="HL31" i="158"/>
  <c r="HP31" i="158"/>
  <c r="HT31" i="158"/>
  <c r="HX31" i="158"/>
  <c r="IB31" i="158"/>
  <c r="IF31" i="158"/>
  <c r="IJ31" i="158"/>
  <c r="IN31" i="158"/>
  <c r="FX32" i="158"/>
  <c r="GB32" i="158"/>
  <c r="GF32" i="158"/>
  <c r="GJ32" i="158"/>
  <c r="GN32" i="158"/>
  <c r="GR32" i="158"/>
  <c r="GV32" i="158"/>
  <c r="GZ32" i="158"/>
  <c r="HD32" i="158"/>
  <c r="HH32" i="158"/>
  <c r="HL32" i="158"/>
  <c r="HP32" i="158"/>
  <c r="HT32" i="158"/>
  <c r="HX32" i="158"/>
  <c r="IB32" i="158"/>
  <c r="IF32" i="158"/>
  <c r="IJ32" i="158"/>
  <c r="IN32" i="158"/>
  <c r="FX34" i="158"/>
  <c r="GB34" i="158"/>
  <c r="GF34" i="158"/>
  <c r="GJ34" i="158"/>
  <c r="GN34" i="158"/>
  <c r="GR34" i="158"/>
  <c r="GV34" i="158"/>
  <c r="GZ34" i="158"/>
  <c r="HD34" i="158"/>
  <c r="HH34" i="158"/>
  <c r="HL34" i="158"/>
  <c r="HP34" i="158"/>
  <c r="HT34" i="158"/>
  <c r="HX34" i="158"/>
  <c r="IB34" i="158"/>
  <c r="IF34" i="158"/>
  <c r="IJ34" i="158"/>
  <c r="IN34" i="158"/>
  <c r="IQ33" i="158"/>
  <c r="IM33" i="158"/>
  <c r="II33" i="158"/>
  <c r="FX33" i="158"/>
  <c r="GB33" i="158"/>
  <c r="GF33" i="158"/>
  <c r="GJ33" i="158"/>
  <c r="GN33" i="158"/>
  <c r="GR33" i="158"/>
  <c r="GV33" i="158"/>
  <c r="GZ33" i="158"/>
  <c r="HD33" i="158"/>
  <c r="HH33" i="158"/>
  <c r="HL33" i="158"/>
  <c r="HP33" i="158"/>
  <c r="HT33" i="158"/>
  <c r="HX33" i="158"/>
  <c r="IB33" i="158"/>
  <c r="IF33" i="158"/>
  <c r="IK33" i="158"/>
  <c r="IP33" i="158"/>
  <c r="C5" i="158"/>
  <c r="F5" i="158" s="1"/>
  <c r="GF5" i="158"/>
  <c r="GV5" i="158"/>
  <c r="HL5" i="158"/>
  <c r="IB5" i="158"/>
  <c r="IR5" i="158"/>
  <c r="D4" i="158"/>
  <c r="F4" i="158" s="1"/>
  <c r="FY4" i="158"/>
  <c r="GC4" i="158"/>
  <c r="GG4" i="158"/>
  <c r="GK4" i="158"/>
  <c r="GO4" i="158"/>
  <c r="GS4" i="158"/>
  <c r="GW4" i="158"/>
  <c r="HA4" i="158"/>
  <c r="HE4" i="158"/>
  <c r="HI4" i="158"/>
  <c r="HM4" i="158"/>
  <c r="HQ4" i="158"/>
  <c r="HU4" i="158"/>
  <c r="HY4" i="158"/>
  <c r="IC4" i="158"/>
  <c r="IG4" i="158"/>
  <c r="IK4" i="158"/>
  <c r="IO4" i="158"/>
  <c r="IS4" i="158"/>
  <c r="D36" i="158"/>
  <c r="FY36" i="158"/>
  <c r="GC36" i="158"/>
  <c r="GG36" i="158"/>
  <c r="GK36" i="158"/>
  <c r="GO36" i="158"/>
  <c r="GU36" i="158"/>
  <c r="GZ36" i="158"/>
  <c r="HE36" i="158"/>
  <c r="HK36" i="158"/>
  <c r="HP36" i="158"/>
  <c r="HU36" i="158"/>
  <c r="IA36" i="158"/>
  <c r="IF36" i="158"/>
  <c r="IK36" i="158"/>
  <c r="IQ36" i="158"/>
  <c r="IS37" i="158"/>
  <c r="IO37" i="158"/>
  <c r="IK37" i="158"/>
  <c r="IG37" i="158"/>
  <c r="IC37" i="158"/>
  <c r="HY37" i="158"/>
  <c r="HU37" i="158"/>
  <c r="HQ37" i="158"/>
  <c r="HM37" i="158"/>
  <c r="HI37" i="158"/>
  <c r="HE37" i="158"/>
  <c r="HA37" i="158"/>
  <c r="GW37" i="158"/>
  <c r="GS37" i="158"/>
  <c r="GO37" i="158"/>
  <c r="GK37" i="158"/>
  <c r="GG37" i="158"/>
  <c r="GC37" i="158"/>
  <c r="FY37" i="158"/>
  <c r="IR37" i="158"/>
  <c r="IN37" i="158"/>
  <c r="IJ37" i="158"/>
  <c r="IF37" i="158"/>
  <c r="IB37" i="158"/>
  <c r="HX37" i="158"/>
  <c r="HT37" i="158"/>
  <c r="HP37" i="158"/>
  <c r="HL37" i="158"/>
  <c r="HH37" i="158"/>
  <c r="HD37" i="158"/>
  <c r="GZ37" i="158"/>
  <c r="GV37" i="158"/>
  <c r="GR37" i="158"/>
  <c r="GN37" i="158"/>
  <c r="GJ37" i="158"/>
  <c r="GF37" i="158"/>
  <c r="GB37" i="158"/>
  <c r="FX37" i="158"/>
  <c r="IQ37" i="158"/>
  <c r="IM37" i="158"/>
  <c r="II37" i="158"/>
  <c r="IE37" i="158"/>
  <c r="IA37" i="158"/>
  <c r="HW37" i="158"/>
  <c r="HS37" i="158"/>
  <c r="HO37" i="158"/>
  <c r="HK37" i="158"/>
  <c r="HG37" i="158"/>
  <c r="HC37" i="158"/>
  <c r="GY37" i="158"/>
  <c r="GU37" i="158"/>
  <c r="GQ37" i="158"/>
  <c r="GM37" i="158"/>
  <c r="GI37" i="158"/>
  <c r="GE37" i="158"/>
  <c r="GA37" i="158"/>
  <c r="FW37" i="158"/>
  <c r="IP37" i="158"/>
  <c r="IL37" i="158"/>
  <c r="IH37" i="158"/>
  <c r="ID37" i="158"/>
  <c r="HZ37" i="158"/>
  <c r="HV37" i="158"/>
  <c r="HR37" i="158"/>
  <c r="HN37" i="158"/>
  <c r="HJ37" i="158"/>
  <c r="HF37" i="158"/>
  <c r="HB37" i="158"/>
  <c r="GX37" i="158"/>
  <c r="GT37" i="158"/>
  <c r="GP37" i="158"/>
  <c r="GL37" i="158"/>
  <c r="GH37" i="158"/>
  <c r="GD37" i="158"/>
  <c r="FZ37" i="158"/>
  <c r="FZ4" i="158"/>
  <c r="GD4" i="158"/>
  <c r="GH4" i="158"/>
  <c r="GL4" i="158"/>
  <c r="GP4" i="158"/>
  <c r="GT4" i="158"/>
  <c r="GX4" i="158"/>
  <c r="HB4" i="158"/>
  <c r="HF4" i="158"/>
  <c r="HJ4" i="158"/>
  <c r="HN4" i="158"/>
  <c r="HR4" i="158"/>
  <c r="HV4" i="158"/>
  <c r="HZ4" i="158"/>
  <c r="ID4" i="158"/>
  <c r="IH4" i="158"/>
  <c r="IL4" i="158"/>
  <c r="IP4" i="158"/>
  <c r="FZ36" i="158"/>
  <c r="GD36" i="158"/>
  <c r="GH36" i="158"/>
  <c r="GL36" i="158"/>
  <c r="GQ36" i="158"/>
  <c r="GV36" i="158"/>
  <c r="HA36" i="158"/>
  <c r="HG36" i="158"/>
  <c r="HL36" i="158"/>
  <c r="HQ36" i="158"/>
  <c r="HW36" i="158"/>
  <c r="IB36" i="158"/>
  <c r="IG36" i="158"/>
  <c r="IM36" i="158"/>
  <c r="IR36" i="158"/>
  <c r="C37" i="158"/>
  <c r="FW4" i="158"/>
  <c r="GA4" i="158"/>
  <c r="GE4" i="158"/>
  <c r="GI4" i="158"/>
  <c r="GM4" i="158"/>
  <c r="GQ4" i="158"/>
  <c r="GU4" i="158"/>
  <c r="GY4" i="158"/>
  <c r="HC4" i="158"/>
  <c r="HG4" i="158"/>
  <c r="HK4" i="158"/>
  <c r="HO4" i="158"/>
  <c r="HS4" i="158"/>
  <c r="HW4" i="158"/>
  <c r="IA4" i="158"/>
  <c r="IE4" i="158"/>
  <c r="II4" i="158"/>
  <c r="IM4" i="158"/>
  <c r="IQ4" i="158"/>
  <c r="FW36" i="158"/>
  <c r="GA36" i="158"/>
  <c r="GE36" i="158"/>
  <c r="GI36" i="158"/>
  <c r="GM36" i="158"/>
  <c r="GR36" i="158"/>
  <c r="GW36" i="158"/>
  <c r="HC36" i="158"/>
  <c r="HH36" i="158"/>
  <c r="HM36" i="158"/>
  <c r="HS36" i="158"/>
  <c r="HX36" i="158"/>
  <c r="IC36" i="158"/>
  <c r="II36" i="158"/>
  <c r="IN36" i="158"/>
  <c r="D37" i="158"/>
  <c r="FX4" i="158"/>
  <c r="GB4" i="158"/>
  <c r="GF4" i="158"/>
  <c r="GJ4" i="158"/>
  <c r="GN4" i="158"/>
  <c r="GR4" i="158"/>
  <c r="GV4" i="158"/>
  <c r="GZ4" i="158"/>
  <c r="HD4" i="158"/>
  <c r="HH4" i="158"/>
  <c r="HL4" i="158"/>
  <c r="HP4" i="158"/>
  <c r="HT4" i="158"/>
  <c r="HX4" i="158"/>
  <c r="IB4" i="158"/>
  <c r="IF4" i="158"/>
  <c r="IJ4" i="158"/>
  <c r="IN4" i="158"/>
  <c r="IP36" i="158"/>
  <c r="IL36" i="158"/>
  <c r="IH36" i="158"/>
  <c r="ID36" i="158"/>
  <c r="HZ36" i="158"/>
  <c r="HV36" i="158"/>
  <c r="HR36" i="158"/>
  <c r="HN36" i="158"/>
  <c r="HJ36" i="158"/>
  <c r="HF36" i="158"/>
  <c r="HB36" i="158"/>
  <c r="GX36" i="158"/>
  <c r="GT36" i="158"/>
  <c r="GP36" i="158"/>
  <c r="FX36" i="158"/>
  <c r="GB36" i="158"/>
  <c r="GF36" i="158"/>
  <c r="GJ36" i="158"/>
  <c r="GN36" i="158"/>
  <c r="GS36" i="158"/>
  <c r="GY36" i="158"/>
  <c r="HD36" i="158"/>
  <c r="HI36" i="158"/>
  <c r="HO36" i="158"/>
  <c r="HT36" i="158"/>
  <c r="HY36" i="158"/>
  <c r="IE36" i="158"/>
  <c r="IJ36" i="158"/>
  <c r="IO36" i="158"/>
  <c r="FZ6" i="158"/>
  <c r="GD6" i="158"/>
  <c r="GH6" i="158"/>
  <c r="GL6" i="158"/>
  <c r="GP6" i="158"/>
  <c r="GT6" i="158"/>
  <c r="GX6" i="158"/>
  <c r="HB6" i="158"/>
  <c r="HF6" i="158"/>
  <c r="HJ6" i="158"/>
  <c r="HN6" i="158"/>
  <c r="HR6" i="158"/>
  <c r="HV6" i="158"/>
  <c r="HZ6" i="158"/>
  <c r="ID6" i="158"/>
  <c r="IH6" i="158"/>
  <c r="IL6" i="158"/>
  <c r="IP6" i="158"/>
  <c r="FZ39" i="158"/>
  <c r="GD39" i="158"/>
  <c r="GH39" i="158"/>
  <c r="GL39" i="158"/>
  <c r="GP39" i="158"/>
  <c r="GT39" i="158"/>
  <c r="GX39" i="158"/>
  <c r="HC39" i="158"/>
  <c r="HH39" i="158"/>
  <c r="HN39" i="158"/>
  <c r="HS39" i="158"/>
  <c r="HX39" i="158"/>
  <c r="ID39" i="158"/>
  <c r="II39" i="158"/>
  <c r="IN39" i="158"/>
  <c r="FW38" i="158"/>
  <c r="GE38" i="158"/>
  <c r="GM38" i="158"/>
  <c r="GU38" i="158"/>
  <c r="HC38" i="158"/>
  <c r="HK38" i="158"/>
  <c r="HS38" i="158"/>
  <c r="IA38" i="158"/>
  <c r="II38" i="158"/>
  <c r="C41" i="158"/>
  <c r="GJ41" i="158"/>
  <c r="GZ41" i="158"/>
  <c r="HS41" i="158"/>
  <c r="IN41" i="158"/>
  <c r="FW6" i="158"/>
  <c r="GA6" i="158"/>
  <c r="GE6" i="158"/>
  <c r="GI6" i="158"/>
  <c r="GM6" i="158"/>
  <c r="GQ6" i="158"/>
  <c r="GU6" i="158"/>
  <c r="GY6" i="158"/>
  <c r="HC6" i="158"/>
  <c r="HG6" i="158"/>
  <c r="HK6" i="158"/>
  <c r="HO6" i="158"/>
  <c r="HS6" i="158"/>
  <c r="HW6" i="158"/>
  <c r="IA6" i="158"/>
  <c r="IE6" i="158"/>
  <c r="II6" i="158"/>
  <c r="IM6" i="158"/>
  <c r="IQ6" i="158"/>
  <c r="FW39" i="158"/>
  <c r="GA39" i="158"/>
  <c r="GE39" i="158"/>
  <c r="GI39" i="158"/>
  <c r="GM39" i="158"/>
  <c r="GQ39" i="158"/>
  <c r="GU39" i="158"/>
  <c r="GY39" i="158"/>
  <c r="HD39" i="158"/>
  <c r="HJ39" i="158"/>
  <c r="HO39" i="158"/>
  <c r="HT39" i="158"/>
  <c r="HZ39" i="158"/>
  <c r="IE39" i="158"/>
  <c r="IJ39" i="158"/>
  <c r="IP38" i="158"/>
  <c r="IL38" i="158"/>
  <c r="IH38" i="158"/>
  <c r="ID38" i="158"/>
  <c r="HZ38" i="158"/>
  <c r="HV38" i="158"/>
  <c r="HR38" i="158"/>
  <c r="HN38" i="158"/>
  <c r="HJ38" i="158"/>
  <c r="HF38" i="158"/>
  <c r="HB38" i="158"/>
  <c r="GX38" i="158"/>
  <c r="GT38" i="158"/>
  <c r="GP38" i="158"/>
  <c r="GL38" i="158"/>
  <c r="GH38" i="158"/>
  <c r="GD38" i="158"/>
  <c r="FZ38" i="158"/>
  <c r="IS38" i="158"/>
  <c r="IO38" i="158"/>
  <c r="IK38" i="158"/>
  <c r="IG38" i="158"/>
  <c r="IC38" i="158"/>
  <c r="HY38" i="158"/>
  <c r="HU38" i="158"/>
  <c r="HQ38" i="158"/>
  <c r="HM38" i="158"/>
  <c r="HI38" i="158"/>
  <c r="HE38" i="158"/>
  <c r="HA38" i="158"/>
  <c r="GW38" i="158"/>
  <c r="GS38" i="158"/>
  <c r="GO38" i="158"/>
  <c r="GK38" i="158"/>
  <c r="GG38" i="158"/>
  <c r="GC38" i="158"/>
  <c r="FY38" i="158"/>
  <c r="D38" i="158"/>
  <c r="FX38" i="158"/>
  <c r="GF38" i="158"/>
  <c r="GN38" i="158"/>
  <c r="GV38" i="158"/>
  <c r="HD38" i="158"/>
  <c r="HL38" i="158"/>
  <c r="HT38" i="158"/>
  <c r="IB38" i="158"/>
  <c r="IJ38" i="158"/>
  <c r="IR38" i="158"/>
  <c r="FX41" i="158"/>
  <c r="GN41" i="158"/>
  <c r="HD41" i="158"/>
  <c r="HX41" i="158"/>
  <c r="FX6" i="158"/>
  <c r="GB6" i="158"/>
  <c r="GF6" i="158"/>
  <c r="GJ6" i="158"/>
  <c r="GN6" i="158"/>
  <c r="GR6" i="158"/>
  <c r="GV6" i="158"/>
  <c r="GZ6" i="158"/>
  <c r="HD6" i="158"/>
  <c r="HH6" i="158"/>
  <c r="HL6" i="158"/>
  <c r="HP6" i="158"/>
  <c r="HT6" i="158"/>
  <c r="HX6" i="158"/>
  <c r="IB6" i="158"/>
  <c r="IF6" i="158"/>
  <c r="IJ6" i="158"/>
  <c r="IN6" i="158"/>
  <c r="IR6" i="158"/>
  <c r="IS39" i="158"/>
  <c r="IO39" i="158"/>
  <c r="IK39" i="158"/>
  <c r="IG39" i="158"/>
  <c r="IC39" i="158"/>
  <c r="HY39" i="158"/>
  <c r="HU39" i="158"/>
  <c r="HQ39" i="158"/>
  <c r="HM39" i="158"/>
  <c r="HI39" i="158"/>
  <c r="HE39" i="158"/>
  <c r="HA39" i="158"/>
  <c r="FX39" i="158"/>
  <c r="GB39" i="158"/>
  <c r="GF39" i="158"/>
  <c r="GJ39" i="158"/>
  <c r="GN39" i="158"/>
  <c r="GR39" i="158"/>
  <c r="GV39" i="158"/>
  <c r="GZ39" i="158"/>
  <c r="HF39" i="158"/>
  <c r="HK39" i="158"/>
  <c r="HP39" i="158"/>
  <c r="HV39" i="158"/>
  <c r="IA39" i="158"/>
  <c r="IF39" i="158"/>
  <c r="IL39" i="158"/>
  <c r="IQ39" i="158"/>
  <c r="C38" i="158"/>
  <c r="GA38" i="158"/>
  <c r="GI38" i="158"/>
  <c r="GQ38" i="158"/>
  <c r="GY38" i="158"/>
  <c r="HG38" i="158"/>
  <c r="HO38" i="158"/>
  <c r="HW38" i="158"/>
  <c r="IE38" i="158"/>
  <c r="IM38" i="158"/>
  <c r="IP41" i="158"/>
  <c r="IL41" i="158"/>
  <c r="IH41" i="158"/>
  <c r="ID41" i="158"/>
  <c r="HZ41" i="158"/>
  <c r="HV41" i="158"/>
  <c r="HR41" i="158"/>
  <c r="HN41" i="158"/>
  <c r="HJ41" i="158"/>
  <c r="IR41" i="158"/>
  <c r="IM41" i="158"/>
  <c r="IG41" i="158"/>
  <c r="IB41" i="158"/>
  <c r="HW41" i="158"/>
  <c r="HQ41" i="158"/>
  <c r="HL41" i="158"/>
  <c r="HG41" i="158"/>
  <c r="HC41" i="158"/>
  <c r="GY41" i="158"/>
  <c r="GU41" i="158"/>
  <c r="GQ41" i="158"/>
  <c r="GM41" i="158"/>
  <c r="GI41" i="158"/>
  <c r="GE41" i="158"/>
  <c r="GA41" i="158"/>
  <c r="FW41" i="158"/>
  <c r="IQ41" i="158"/>
  <c r="IK41" i="158"/>
  <c r="IF41" i="158"/>
  <c r="IA41" i="158"/>
  <c r="HU41" i="158"/>
  <c r="HP41" i="158"/>
  <c r="HK41" i="158"/>
  <c r="HF41" i="158"/>
  <c r="HB41" i="158"/>
  <c r="GX41" i="158"/>
  <c r="GT41" i="158"/>
  <c r="GP41" i="158"/>
  <c r="GL41" i="158"/>
  <c r="GH41" i="158"/>
  <c r="GD41" i="158"/>
  <c r="FZ41" i="158"/>
  <c r="IO41" i="158"/>
  <c r="IJ41" i="158"/>
  <c r="IE41" i="158"/>
  <c r="HY41" i="158"/>
  <c r="HT41" i="158"/>
  <c r="HO41" i="158"/>
  <c r="HI41" i="158"/>
  <c r="HE41" i="158"/>
  <c r="HA41" i="158"/>
  <c r="GW41" i="158"/>
  <c r="GS41" i="158"/>
  <c r="GO41" i="158"/>
  <c r="GK41" i="158"/>
  <c r="GG41" i="158"/>
  <c r="GC41" i="158"/>
  <c r="FY41" i="158"/>
  <c r="D41" i="158"/>
  <c r="GB41" i="158"/>
  <c r="GR41" i="158"/>
  <c r="HH41" i="158"/>
  <c r="IC41" i="158"/>
  <c r="D6" i="158"/>
  <c r="FY6" i="158"/>
  <c r="GC6" i="158"/>
  <c r="GG6" i="158"/>
  <c r="GK6" i="158"/>
  <c r="GO6" i="158"/>
  <c r="GS6" i="158"/>
  <c r="GW6" i="158"/>
  <c r="HA6" i="158"/>
  <c r="HE6" i="158"/>
  <c r="HI6" i="158"/>
  <c r="HM6" i="158"/>
  <c r="HQ6" i="158"/>
  <c r="HU6" i="158"/>
  <c r="HY6" i="158"/>
  <c r="IC6" i="158"/>
  <c r="IG6" i="158"/>
  <c r="IK6" i="158"/>
  <c r="IO6" i="158"/>
  <c r="D39" i="158"/>
  <c r="FY39" i="158"/>
  <c r="GC39" i="158"/>
  <c r="GG39" i="158"/>
  <c r="GK39" i="158"/>
  <c r="GO39" i="158"/>
  <c r="GS39" i="158"/>
  <c r="GW39" i="158"/>
  <c r="HB39" i="158"/>
  <c r="HG39" i="158"/>
  <c r="HL39" i="158"/>
  <c r="HR39" i="158"/>
  <c r="HW39" i="158"/>
  <c r="IB39" i="158"/>
  <c r="IH39" i="158"/>
  <c r="IM39" i="158"/>
  <c r="IR39" i="158"/>
  <c r="GB38" i="158"/>
  <c r="GJ38" i="158"/>
  <c r="GR38" i="158"/>
  <c r="GZ38" i="158"/>
  <c r="HH38" i="158"/>
  <c r="HP38" i="158"/>
  <c r="HX38" i="158"/>
  <c r="IF38" i="158"/>
  <c r="IN38" i="158"/>
  <c r="GF41" i="158"/>
  <c r="GV41" i="158"/>
  <c r="HM41" i="158"/>
  <c r="II41" i="158"/>
  <c r="IP43" i="158"/>
  <c r="IL43" i="158"/>
  <c r="IH43" i="158"/>
  <c r="ID43" i="158"/>
  <c r="HZ43" i="158"/>
  <c r="HV43" i="158"/>
  <c r="HR43" i="158"/>
  <c r="HN43" i="158"/>
  <c r="HJ43" i="158"/>
  <c r="HF43" i="158"/>
  <c r="HB43" i="158"/>
  <c r="GX43" i="158"/>
  <c r="GT43" i="158"/>
  <c r="GP43" i="158"/>
  <c r="GL43" i="158"/>
  <c r="GH43" i="158"/>
  <c r="GD43" i="158"/>
  <c r="FZ43" i="158"/>
  <c r="IS43" i="158"/>
  <c r="IO43" i="158"/>
  <c r="IK43" i="158"/>
  <c r="IG43" i="158"/>
  <c r="IC43" i="158"/>
  <c r="HY43" i="158"/>
  <c r="HU43" i="158"/>
  <c r="HQ43" i="158"/>
  <c r="HM43" i="158"/>
  <c r="HI43" i="158"/>
  <c r="HE43" i="158"/>
  <c r="HA43" i="158"/>
  <c r="GW43" i="158"/>
  <c r="GS43" i="158"/>
  <c r="GO43" i="158"/>
  <c r="GK43" i="158"/>
  <c r="GG43" i="158"/>
  <c r="GC43" i="158"/>
  <c r="FY43" i="158"/>
  <c r="D43" i="158"/>
  <c r="FX43" i="158"/>
  <c r="GF43" i="158"/>
  <c r="GN43" i="158"/>
  <c r="GV43" i="158"/>
  <c r="HD43" i="158"/>
  <c r="HL43" i="158"/>
  <c r="HT43" i="158"/>
  <c r="IB43" i="158"/>
  <c r="IJ43" i="158"/>
  <c r="IR43" i="158"/>
  <c r="FW44" i="158"/>
  <c r="GM44" i="158"/>
  <c r="HC44" i="158"/>
  <c r="HS44" i="158"/>
  <c r="FW40" i="158"/>
  <c r="GE40" i="158"/>
  <c r="GM40" i="158"/>
  <c r="GU40" i="158"/>
  <c r="HC40" i="158"/>
  <c r="HK40" i="158"/>
  <c r="HS40" i="158"/>
  <c r="IA40" i="158"/>
  <c r="II40" i="158"/>
  <c r="C42" i="158"/>
  <c r="GB42" i="158"/>
  <c r="GJ42" i="158"/>
  <c r="GR42" i="158"/>
  <c r="GZ42" i="158"/>
  <c r="HH42" i="158"/>
  <c r="HP42" i="158"/>
  <c r="HX42" i="158"/>
  <c r="IF42" i="158"/>
  <c r="IN42" i="158"/>
  <c r="GA43" i="158"/>
  <c r="GI43" i="158"/>
  <c r="GQ43" i="158"/>
  <c r="GY43" i="158"/>
  <c r="HG43" i="158"/>
  <c r="HO43" i="158"/>
  <c r="HW43" i="158"/>
  <c r="IE43" i="158"/>
  <c r="IM43" i="158"/>
  <c r="IP44" i="158"/>
  <c r="IL44" i="158"/>
  <c r="IH44" i="158"/>
  <c r="ID44" i="158"/>
  <c r="HZ44" i="158"/>
  <c r="HV44" i="158"/>
  <c r="HR44" i="158"/>
  <c r="HN44" i="158"/>
  <c r="HJ44" i="158"/>
  <c r="HF44" i="158"/>
  <c r="HB44" i="158"/>
  <c r="GX44" i="158"/>
  <c r="GT44" i="158"/>
  <c r="GP44" i="158"/>
  <c r="GL44" i="158"/>
  <c r="GH44" i="158"/>
  <c r="GD44" i="158"/>
  <c r="FZ44" i="158"/>
  <c r="IS44" i="158"/>
  <c r="IO44" i="158"/>
  <c r="IK44" i="158"/>
  <c r="IG44" i="158"/>
  <c r="IC44" i="158"/>
  <c r="HY44" i="158"/>
  <c r="HU44" i="158"/>
  <c r="HQ44" i="158"/>
  <c r="HM44" i="158"/>
  <c r="HI44" i="158"/>
  <c r="HE44" i="158"/>
  <c r="HA44" i="158"/>
  <c r="GW44" i="158"/>
  <c r="GS44" i="158"/>
  <c r="GO44" i="158"/>
  <c r="GK44" i="158"/>
  <c r="GG44" i="158"/>
  <c r="GC44" i="158"/>
  <c r="FY44" i="158"/>
  <c r="D44" i="158"/>
  <c r="IR44" i="158"/>
  <c r="IN44" i="158"/>
  <c r="IJ44" i="158"/>
  <c r="IF44" i="158"/>
  <c r="IB44" i="158"/>
  <c r="HX44" i="158"/>
  <c r="HT44" i="158"/>
  <c r="HP44" i="158"/>
  <c r="HL44" i="158"/>
  <c r="HH44" i="158"/>
  <c r="HD44" i="158"/>
  <c r="GZ44" i="158"/>
  <c r="GV44" i="158"/>
  <c r="GR44" i="158"/>
  <c r="GN44" i="158"/>
  <c r="GJ44" i="158"/>
  <c r="GF44" i="158"/>
  <c r="GB44" i="158"/>
  <c r="FX44" i="158"/>
  <c r="GA44" i="158"/>
  <c r="GQ44" i="158"/>
  <c r="HG44" i="158"/>
  <c r="HW44" i="158"/>
  <c r="IM44" i="158"/>
  <c r="IP40" i="158"/>
  <c r="IL40" i="158"/>
  <c r="IH40" i="158"/>
  <c r="ID40" i="158"/>
  <c r="HZ40" i="158"/>
  <c r="HV40" i="158"/>
  <c r="HR40" i="158"/>
  <c r="HN40" i="158"/>
  <c r="HJ40" i="158"/>
  <c r="HF40" i="158"/>
  <c r="HB40" i="158"/>
  <c r="GX40" i="158"/>
  <c r="GT40" i="158"/>
  <c r="GP40" i="158"/>
  <c r="GL40" i="158"/>
  <c r="GH40" i="158"/>
  <c r="GD40" i="158"/>
  <c r="FZ40" i="158"/>
  <c r="IS40" i="158"/>
  <c r="IO40" i="158"/>
  <c r="IK40" i="158"/>
  <c r="IG40" i="158"/>
  <c r="IC40" i="158"/>
  <c r="HY40" i="158"/>
  <c r="HU40" i="158"/>
  <c r="HQ40" i="158"/>
  <c r="HM40" i="158"/>
  <c r="HI40" i="158"/>
  <c r="HE40" i="158"/>
  <c r="HA40" i="158"/>
  <c r="GW40" i="158"/>
  <c r="GS40" i="158"/>
  <c r="GO40" i="158"/>
  <c r="GK40" i="158"/>
  <c r="GG40" i="158"/>
  <c r="GC40" i="158"/>
  <c r="FY40" i="158"/>
  <c r="FX40" i="158"/>
  <c r="GF40" i="158"/>
  <c r="GN40" i="158"/>
  <c r="GV40" i="158"/>
  <c r="HD40" i="158"/>
  <c r="HL40" i="158"/>
  <c r="HT40" i="158"/>
  <c r="IB40" i="158"/>
  <c r="IJ40" i="158"/>
  <c r="IR40" i="158"/>
  <c r="FW42" i="158"/>
  <c r="GE42" i="158"/>
  <c r="GM42" i="158"/>
  <c r="GU42" i="158"/>
  <c r="HC42" i="158"/>
  <c r="HK42" i="158"/>
  <c r="HS42" i="158"/>
  <c r="IA42" i="158"/>
  <c r="II42" i="158"/>
  <c r="C43" i="158"/>
  <c r="GB43" i="158"/>
  <c r="GJ43" i="158"/>
  <c r="GR43" i="158"/>
  <c r="GZ43" i="158"/>
  <c r="HH43" i="158"/>
  <c r="HP43" i="158"/>
  <c r="HX43" i="158"/>
  <c r="IF43" i="158"/>
  <c r="IN43" i="158"/>
  <c r="GE44" i="158"/>
  <c r="GU44" i="158"/>
  <c r="HK44" i="158"/>
  <c r="IA44" i="158"/>
  <c r="IQ44" i="158"/>
  <c r="GA40" i="158"/>
  <c r="GI40" i="158"/>
  <c r="GQ40" i="158"/>
  <c r="GY40" i="158"/>
  <c r="HG40" i="158"/>
  <c r="HO40" i="158"/>
  <c r="HW40" i="158"/>
  <c r="IE40" i="158"/>
  <c r="IP42" i="158"/>
  <c r="IL42" i="158"/>
  <c r="IH42" i="158"/>
  <c r="ID42" i="158"/>
  <c r="HZ42" i="158"/>
  <c r="HV42" i="158"/>
  <c r="HR42" i="158"/>
  <c r="HN42" i="158"/>
  <c r="HJ42" i="158"/>
  <c r="HF42" i="158"/>
  <c r="HB42" i="158"/>
  <c r="GX42" i="158"/>
  <c r="GT42" i="158"/>
  <c r="GP42" i="158"/>
  <c r="GL42" i="158"/>
  <c r="GH42" i="158"/>
  <c r="GD42" i="158"/>
  <c r="FZ42" i="158"/>
  <c r="IS42" i="158"/>
  <c r="IO42" i="158"/>
  <c r="IK42" i="158"/>
  <c r="IG42" i="158"/>
  <c r="IC42" i="158"/>
  <c r="HY42" i="158"/>
  <c r="HU42" i="158"/>
  <c r="HQ42" i="158"/>
  <c r="HM42" i="158"/>
  <c r="HI42" i="158"/>
  <c r="HE42" i="158"/>
  <c r="HA42" i="158"/>
  <c r="GW42" i="158"/>
  <c r="GS42" i="158"/>
  <c r="GO42" i="158"/>
  <c r="GK42" i="158"/>
  <c r="GG42" i="158"/>
  <c r="GC42" i="158"/>
  <c r="FY42" i="158"/>
  <c r="D42" i="158"/>
  <c r="FX42" i="158"/>
  <c r="GF42" i="158"/>
  <c r="GN42" i="158"/>
  <c r="GV42" i="158"/>
  <c r="HD42" i="158"/>
  <c r="HL42" i="158"/>
  <c r="HT42" i="158"/>
  <c r="IB42" i="158"/>
  <c r="IJ42" i="158"/>
  <c r="IR42" i="158"/>
  <c r="FW43" i="158"/>
  <c r="GE43" i="158"/>
  <c r="GM43" i="158"/>
  <c r="GU43" i="158"/>
  <c r="HC43" i="158"/>
  <c r="HK43" i="158"/>
  <c r="HS43" i="158"/>
  <c r="IA43" i="158"/>
  <c r="II43" i="158"/>
  <c r="IQ43" i="158"/>
  <c r="C44" i="158"/>
  <c r="GI44" i="158"/>
  <c r="GY44" i="158"/>
  <c r="HO44" i="158"/>
  <c r="IE44" i="158"/>
  <c r="GU63" i="158"/>
  <c r="GQ64" i="158"/>
  <c r="FY45" i="158"/>
  <c r="GC45" i="158"/>
  <c r="GG45" i="158"/>
  <c r="GK45" i="158"/>
  <c r="GO45" i="158"/>
  <c r="GS45" i="158"/>
  <c r="GW45" i="158"/>
  <c r="HA45" i="158"/>
  <c r="HE45" i="158"/>
  <c r="HI45" i="158"/>
  <c r="HM45" i="158"/>
  <c r="HQ45" i="158"/>
  <c r="HV45" i="158"/>
  <c r="IA45" i="158"/>
  <c r="IG45" i="158"/>
  <c r="IL45" i="158"/>
  <c r="IQ45" i="158"/>
  <c r="GG46" i="158"/>
  <c r="GW46" i="158"/>
  <c r="HM46" i="158"/>
  <c r="IC46" i="158"/>
  <c r="IS46" i="158"/>
  <c r="GG47" i="158"/>
  <c r="GW47" i="158"/>
  <c r="HM47" i="158"/>
  <c r="IC47" i="158"/>
  <c r="IS47" i="158"/>
  <c r="GI67" i="158"/>
  <c r="D63" i="158"/>
  <c r="GA63" i="158"/>
  <c r="HG63" i="158"/>
  <c r="HG64" i="158"/>
  <c r="C65" i="158"/>
  <c r="F65" i="158" s="1"/>
  <c r="FZ45" i="158"/>
  <c r="GD45" i="158"/>
  <c r="GH45" i="158"/>
  <c r="GL45" i="158"/>
  <c r="GP45" i="158"/>
  <c r="GT45" i="158"/>
  <c r="GX45" i="158"/>
  <c r="HB45" i="158"/>
  <c r="HF45" i="158"/>
  <c r="HJ45" i="158"/>
  <c r="HN45" i="158"/>
  <c r="HR45" i="158"/>
  <c r="HW45" i="158"/>
  <c r="IC45" i="158"/>
  <c r="IH45" i="158"/>
  <c r="IM45" i="158"/>
  <c r="IS45" i="158"/>
  <c r="GK46" i="158"/>
  <c r="HA46" i="158"/>
  <c r="HQ46" i="158"/>
  <c r="IG46" i="158"/>
  <c r="GK47" i="158"/>
  <c r="HA47" i="158"/>
  <c r="HQ47" i="158"/>
  <c r="IG47" i="158"/>
  <c r="IN58" i="158"/>
  <c r="IP63" i="158"/>
  <c r="GE63" i="158"/>
  <c r="HK63" i="158"/>
  <c r="IQ63" i="158"/>
  <c r="HW64" i="158"/>
  <c r="FW45" i="158"/>
  <c r="GA45" i="158"/>
  <c r="GE45" i="158"/>
  <c r="GI45" i="158"/>
  <c r="GM45" i="158"/>
  <c r="GQ45" i="158"/>
  <c r="GU45" i="158"/>
  <c r="GY45" i="158"/>
  <c r="HC45" i="158"/>
  <c r="HG45" i="158"/>
  <c r="HK45" i="158"/>
  <c r="HO45" i="158"/>
  <c r="HS45" i="158"/>
  <c r="HY45" i="158"/>
  <c r="ID45" i="158"/>
  <c r="II45" i="158"/>
  <c r="FY46" i="158"/>
  <c r="GO46" i="158"/>
  <c r="HE46" i="158"/>
  <c r="HU46" i="158"/>
  <c r="IK46" i="158"/>
  <c r="D47" i="158"/>
  <c r="FY47" i="158"/>
  <c r="GO47" i="158"/>
  <c r="HE47" i="158"/>
  <c r="HU47" i="158"/>
  <c r="IK47" i="158"/>
  <c r="D7" i="158"/>
  <c r="IM62" i="158"/>
  <c r="C63" i="158"/>
  <c r="F63" i="158" s="1"/>
  <c r="GQ63" i="158"/>
  <c r="HW63" i="158"/>
  <c r="D64" i="158"/>
  <c r="GA64" i="158"/>
  <c r="IM64" i="158"/>
  <c r="IR45" i="158"/>
  <c r="IN45" i="158"/>
  <c r="IJ45" i="158"/>
  <c r="IF45" i="158"/>
  <c r="IB45" i="158"/>
  <c r="HX45" i="158"/>
  <c r="HT45" i="158"/>
  <c r="FX45" i="158"/>
  <c r="GB45" i="158"/>
  <c r="GF45" i="158"/>
  <c r="GJ45" i="158"/>
  <c r="GN45" i="158"/>
  <c r="GR45" i="158"/>
  <c r="GV45" i="158"/>
  <c r="GZ45" i="158"/>
  <c r="HD45" i="158"/>
  <c r="HH45" i="158"/>
  <c r="HL45" i="158"/>
  <c r="HP45" i="158"/>
  <c r="HU45" i="158"/>
  <c r="HZ45" i="158"/>
  <c r="IE45" i="158"/>
  <c r="IK45" i="158"/>
  <c r="IP45" i="158"/>
  <c r="IQ46" i="158"/>
  <c r="GC46" i="158"/>
  <c r="GS46" i="158"/>
  <c r="HI46" i="158"/>
  <c r="HY46" i="158"/>
  <c r="IO46" i="158"/>
  <c r="IQ47" i="158"/>
  <c r="GC47" i="158"/>
  <c r="GS47" i="158"/>
  <c r="HI47" i="158"/>
  <c r="HY47" i="158"/>
  <c r="IO47" i="158"/>
  <c r="IQ7" i="158"/>
  <c r="FX46" i="158"/>
  <c r="GB46" i="158"/>
  <c r="GF46" i="158"/>
  <c r="GJ46" i="158"/>
  <c r="GN46" i="158"/>
  <c r="GR46" i="158"/>
  <c r="GV46" i="158"/>
  <c r="GZ46" i="158"/>
  <c r="HD46" i="158"/>
  <c r="HH46" i="158"/>
  <c r="HL46" i="158"/>
  <c r="HP46" i="158"/>
  <c r="HT46" i="158"/>
  <c r="HX46" i="158"/>
  <c r="IB46" i="158"/>
  <c r="IF46" i="158"/>
  <c r="IJ46" i="158"/>
  <c r="IN46" i="158"/>
  <c r="IR46" i="158"/>
  <c r="FX47" i="158"/>
  <c r="GB47" i="158"/>
  <c r="GF47" i="158"/>
  <c r="GJ47" i="158"/>
  <c r="GN47" i="158"/>
  <c r="GR47" i="158"/>
  <c r="GV47" i="158"/>
  <c r="GZ47" i="158"/>
  <c r="HD47" i="158"/>
  <c r="HH47" i="158"/>
  <c r="HL47" i="158"/>
  <c r="HP47" i="158"/>
  <c r="HT47" i="158"/>
  <c r="HX47" i="158"/>
  <c r="IB47" i="158"/>
  <c r="IF47" i="158"/>
  <c r="IJ47" i="158"/>
  <c r="IN47" i="158"/>
  <c r="IR47" i="158"/>
  <c r="FX7" i="158"/>
  <c r="GB7" i="158"/>
  <c r="GF7" i="158"/>
  <c r="GJ7" i="158"/>
  <c r="GN7" i="158"/>
  <c r="GR7" i="158"/>
  <c r="GV7" i="158"/>
  <c r="GZ7" i="158"/>
  <c r="HD7" i="158"/>
  <c r="HH7" i="158"/>
  <c r="HL7" i="158"/>
  <c r="HP7" i="158"/>
  <c r="HT7" i="158"/>
  <c r="HX7" i="158"/>
  <c r="IB7" i="158"/>
  <c r="IF7" i="158"/>
  <c r="IJ7" i="158"/>
  <c r="IN7" i="158"/>
  <c r="IR7" i="158"/>
  <c r="IP11" i="158"/>
  <c r="IL11" i="158"/>
  <c r="IH11" i="158"/>
  <c r="ID11" i="158"/>
  <c r="HZ11" i="158"/>
  <c r="HV11" i="158"/>
  <c r="HR11" i="158"/>
  <c r="HN11" i="158"/>
  <c r="HJ11" i="158"/>
  <c r="HF11" i="158"/>
  <c r="HB11" i="158"/>
  <c r="GX11" i="158"/>
  <c r="FX11" i="158"/>
  <c r="GB11" i="158"/>
  <c r="GF11" i="158"/>
  <c r="GJ11" i="158"/>
  <c r="GN11" i="158"/>
  <c r="GR11" i="158"/>
  <c r="GV11" i="158"/>
  <c r="HA11" i="158"/>
  <c r="HG11" i="158"/>
  <c r="HL11" i="158"/>
  <c r="HQ11" i="158"/>
  <c r="HW11" i="158"/>
  <c r="IB11" i="158"/>
  <c r="IG11" i="158"/>
  <c r="IM11" i="158"/>
  <c r="IR11" i="158"/>
  <c r="C8" i="158"/>
  <c r="FY7" i="158"/>
  <c r="GC7" i="158"/>
  <c r="GG7" i="158"/>
  <c r="GK7" i="158"/>
  <c r="GO7" i="158"/>
  <c r="GS7" i="158"/>
  <c r="GW7" i="158"/>
  <c r="HA7" i="158"/>
  <c r="HE7" i="158"/>
  <c r="HI7" i="158"/>
  <c r="HM7" i="158"/>
  <c r="HQ7" i="158"/>
  <c r="HU7" i="158"/>
  <c r="HY7" i="158"/>
  <c r="IC7" i="158"/>
  <c r="IG7" i="158"/>
  <c r="IK7" i="158"/>
  <c r="IO7" i="158"/>
  <c r="IS7" i="158"/>
  <c r="D11" i="158"/>
  <c r="FY11" i="158"/>
  <c r="GC11" i="158"/>
  <c r="GG11" i="158"/>
  <c r="GK11" i="158"/>
  <c r="GO11" i="158"/>
  <c r="GS11" i="158"/>
  <c r="GW11" i="158"/>
  <c r="HC11" i="158"/>
  <c r="HH11" i="158"/>
  <c r="HM11" i="158"/>
  <c r="HS11" i="158"/>
  <c r="HX11" i="158"/>
  <c r="IC11" i="158"/>
  <c r="II11" i="158"/>
  <c r="IN11" i="158"/>
  <c r="IS11" i="158"/>
  <c r="FZ46" i="158"/>
  <c r="GD46" i="158"/>
  <c r="GH46" i="158"/>
  <c r="GL46" i="158"/>
  <c r="GP46" i="158"/>
  <c r="GT46" i="158"/>
  <c r="GX46" i="158"/>
  <c r="HB46" i="158"/>
  <c r="HF46" i="158"/>
  <c r="HJ46" i="158"/>
  <c r="HN46" i="158"/>
  <c r="HR46" i="158"/>
  <c r="HV46" i="158"/>
  <c r="HZ46" i="158"/>
  <c r="ID46" i="158"/>
  <c r="IH46" i="158"/>
  <c r="IL46" i="158"/>
  <c r="IP46" i="158"/>
  <c r="FZ47" i="158"/>
  <c r="GD47" i="158"/>
  <c r="GH47" i="158"/>
  <c r="GL47" i="158"/>
  <c r="GP47" i="158"/>
  <c r="GT47" i="158"/>
  <c r="GX47" i="158"/>
  <c r="HB47" i="158"/>
  <c r="HF47" i="158"/>
  <c r="HJ47" i="158"/>
  <c r="HN47" i="158"/>
  <c r="HR47" i="158"/>
  <c r="HV47" i="158"/>
  <c r="HZ47" i="158"/>
  <c r="ID47" i="158"/>
  <c r="IH47" i="158"/>
  <c r="IL47" i="158"/>
  <c r="IP47" i="158"/>
  <c r="FZ7" i="158"/>
  <c r="GD7" i="158"/>
  <c r="GH7" i="158"/>
  <c r="GL7" i="158"/>
  <c r="GP7" i="158"/>
  <c r="GT7" i="158"/>
  <c r="GX7" i="158"/>
  <c r="HB7" i="158"/>
  <c r="HF7" i="158"/>
  <c r="HJ7" i="158"/>
  <c r="HN7" i="158"/>
  <c r="HR7" i="158"/>
  <c r="HV7" i="158"/>
  <c r="HZ7" i="158"/>
  <c r="ID7" i="158"/>
  <c r="IH7" i="158"/>
  <c r="IL7" i="158"/>
  <c r="IP7" i="158"/>
  <c r="FZ11" i="158"/>
  <c r="GD11" i="158"/>
  <c r="GH11" i="158"/>
  <c r="GL11" i="158"/>
  <c r="GP11" i="158"/>
  <c r="GT11" i="158"/>
  <c r="GY11" i="158"/>
  <c r="HD11" i="158"/>
  <c r="HI11" i="158"/>
  <c r="HO11" i="158"/>
  <c r="HT11" i="158"/>
  <c r="HY11" i="158"/>
  <c r="IE11" i="158"/>
  <c r="IJ11" i="158"/>
  <c r="IO11" i="158"/>
  <c r="FW46" i="158"/>
  <c r="GA46" i="158"/>
  <c r="GE46" i="158"/>
  <c r="GI46" i="158"/>
  <c r="GM46" i="158"/>
  <c r="GQ46" i="158"/>
  <c r="GU46" i="158"/>
  <c r="GY46" i="158"/>
  <c r="HC46" i="158"/>
  <c r="HG46" i="158"/>
  <c r="HK46" i="158"/>
  <c r="HO46" i="158"/>
  <c r="HS46" i="158"/>
  <c r="HW46" i="158"/>
  <c r="IA46" i="158"/>
  <c r="IE46" i="158"/>
  <c r="II46" i="158"/>
  <c r="IM46" i="158"/>
  <c r="FW47" i="158"/>
  <c r="GA47" i="158"/>
  <c r="GE47" i="158"/>
  <c r="GI47" i="158"/>
  <c r="GM47" i="158"/>
  <c r="GQ47" i="158"/>
  <c r="GU47" i="158"/>
  <c r="GY47" i="158"/>
  <c r="HC47" i="158"/>
  <c r="HG47" i="158"/>
  <c r="HK47" i="158"/>
  <c r="HO47" i="158"/>
  <c r="HS47" i="158"/>
  <c r="HW47" i="158"/>
  <c r="IA47" i="158"/>
  <c r="IE47" i="158"/>
  <c r="II47" i="158"/>
  <c r="IM47" i="158"/>
  <c r="FW7" i="158"/>
  <c r="GA7" i="158"/>
  <c r="GE7" i="158"/>
  <c r="GI7" i="158"/>
  <c r="GM7" i="158"/>
  <c r="GQ7" i="158"/>
  <c r="GU7" i="158"/>
  <c r="GY7" i="158"/>
  <c r="HC7" i="158"/>
  <c r="HG7" i="158"/>
  <c r="HK7" i="158"/>
  <c r="HO7" i="158"/>
  <c r="HS7" i="158"/>
  <c r="HW7" i="158"/>
  <c r="IA7" i="158"/>
  <c r="IE7" i="158"/>
  <c r="II7" i="158"/>
  <c r="IM7" i="158"/>
  <c r="FW11" i="158"/>
  <c r="GA11" i="158"/>
  <c r="GE11" i="158"/>
  <c r="GI11" i="158"/>
  <c r="GM11" i="158"/>
  <c r="GQ11" i="158"/>
  <c r="GU11" i="158"/>
  <c r="GZ11" i="158"/>
  <c r="HE11" i="158"/>
  <c r="HK11" i="158"/>
  <c r="HP11" i="158"/>
  <c r="HU11" i="158"/>
  <c r="IA11" i="158"/>
  <c r="IF11" i="158"/>
  <c r="IK11" i="158"/>
  <c r="IQ11" i="158"/>
  <c r="IQ8" i="158"/>
  <c r="IM8" i="158"/>
  <c r="II8" i="158"/>
  <c r="IE8" i="158"/>
  <c r="IA8" i="158"/>
  <c r="HW8" i="158"/>
  <c r="HS8" i="158"/>
  <c r="HO8" i="158"/>
  <c r="HK8" i="158"/>
  <c r="HG8" i="158"/>
  <c r="HC8" i="158"/>
  <c r="GY8" i="158"/>
  <c r="GU8" i="158"/>
  <c r="GQ8" i="158"/>
  <c r="GM8" i="158"/>
  <c r="GI8" i="158"/>
  <c r="GE8" i="158"/>
  <c r="GA8" i="158"/>
  <c r="FW8" i="158"/>
  <c r="IP8" i="158"/>
  <c r="IL8" i="158"/>
  <c r="IH8" i="158"/>
  <c r="ID8" i="158"/>
  <c r="HZ8" i="158"/>
  <c r="HV8" i="158"/>
  <c r="HR8" i="158"/>
  <c r="HN8" i="158"/>
  <c r="HJ8" i="158"/>
  <c r="HF8" i="158"/>
  <c r="HB8" i="158"/>
  <c r="GX8" i="158"/>
  <c r="GT8" i="158"/>
  <c r="GP8" i="158"/>
  <c r="GL8" i="158"/>
  <c r="GH8" i="158"/>
  <c r="GD8" i="158"/>
  <c r="FZ8" i="158"/>
  <c r="IS8" i="158"/>
  <c r="IO8" i="158"/>
  <c r="IK8" i="158"/>
  <c r="IG8" i="158"/>
  <c r="IC8" i="158"/>
  <c r="HY8" i="158"/>
  <c r="HU8" i="158"/>
  <c r="HQ8" i="158"/>
  <c r="HM8" i="158"/>
  <c r="HI8" i="158"/>
  <c r="HE8" i="158"/>
  <c r="HA8" i="158"/>
  <c r="GW8" i="158"/>
  <c r="GS8" i="158"/>
  <c r="GO8" i="158"/>
  <c r="GK8" i="158"/>
  <c r="GG8" i="158"/>
  <c r="GC8" i="158"/>
  <c r="FY8" i="158"/>
  <c r="IR8" i="158"/>
  <c r="IN8" i="158"/>
  <c r="IJ8" i="158"/>
  <c r="IF8" i="158"/>
  <c r="IB8" i="158"/>
  <c r="HX8" i="158"/>
  <c r="HT8" i="158"/>
  <c r="HP8" i="158"/>
  <c r="HL8" i="158"/>
  <c r="HH8" i="158"/>
  <c r="HD8" i="158"/>
  <c r="GZ8" i="158"/>
  <c r="GV8" i="158"/>
  <c r="GR8" i="158"/>
  <c r="GN8" i="158"/>
  <c r="GJ8" i="158"/>
  <c r="GF8" i="158"/>
  <c r="GB8" i="158"/>
  <c r="FX8" i="158"/>
  <c r="FX48" i="158"/>
  <c r="GB48" i="158"/>
  <c r="GF48" i="158"/>
  <c r="GJ48" i="158"/>
  <c r="GN48" i="158"/>
  <c r="GR48" i="158"/>
  <c r="GV48" i="158"/>
  <c r="GZ48" i="158"/>
  <c r="HD48" i="158"/>
  <c r="HH48" i="158"/>
  <c r="HL48" i="158"/>
  <c r="HP48" i="158"/>
  <c r="HT48" i="158"/>
  <c r="HX48" i="158"/>
  <c r="IB48" i="158"/>
  <c r="IF48" i="158"/>
  <c r="IJ48" i="158"/>
  <c r="IN48" i="158"/>
  <c r="IR48" i="158"/>
  <c r="FX49" i="158"/>
  <c r="GB49" i="158"/>
  <c r="GF49" i="158"/>
  <c r="GJ49" i="158"/>
  <c r="GN49" i="158"/>
  <c r="GR49" i="158"/>
  <c r="GV49" i="158"/>
  <c r="GZ49" i="158"/>
  <c r="HD49" i="158"/>
  <c r="HH49" i="158"/>
  <c r="HL49" i="158"/>
  <c r="HP49" i="158"/>
  <c r="HT49" i="158"/>
  <c r="HX49" i="158"/>
  <c r="IB49" i="158"/>
  <c r="IF49" i="158"/>
  <c r="IJ49" i="158"/>
  <c r="IN49" i="158"/>
  <c r="IR49" i="158"/>
  <c r="IS9" i="158"/>
  <c r="IO9" i="158"/>
  <c r="IK9" i="158"/>
  <c r="IG9" i="158"/>
  <c r="IC9" i="158"/>
  <c r="HY9" i="158"/>
  <c r="HU9" i="158"/>
  <c r="HQ9" i="158"/>
  <c r="HM9" i="158"/>
  <c r="HI9" i="158"/>
  <c r="HE9" i="158"/>
  <c r="HA9" i="158"/>
  <c r="GW9" i="158"/>
  <c r="GS9" i="158"/>
  <c r="GO9" i="158"/>
  <c r="GK9" i="158"/>
  <c r="GG9" i="158"/>
  <c r="GC9" i="158"/>
  <c r="FY9" i="158"/>
  <c r="FX9" i="158"/>
  <c r="GD9" i="158"/>
  <c r="GI9" i="158"/>
  <c r="GN9" i="158"/>
  <c r="GT9" i="158"/>
  <c r="GY9" i="158"/>
  <c r="HD9" i="158"/>
  <c r="HJ9" i="158"/>
  <c r="HO9" i="158"/>
  <c r="HT9" i="158"/>
  <c r="HZ9" i="158"/>
  <c r="IE9" i="158"/>
  <c r="IJ9" i="158"/>
  <c r="IP9" i="158"/>
  <c r="D48" i="158"/>
  <c r="FY48" i="158"/>
  <c r="GC48" i="158"/>
  <c r="GG48" i="158"/>
  <c r="GK48" i="158"/>
  <c r="GO48" i="158"/>
  <c r="GS48" i="158"/>
  <c r="GW48" i="158"/>
  <c r="HA48" i="158"/>
  <c r="HE48" i="158"/>
  <c r="HI48" i="158"/>
  <c r="HM48" i="158"/>
  <c r="HQ48" i="158"/>
  <c r="HU48" i="158"/>
  <c r="HY48" i="158"/>
  <c r="IC48" i="158"/>
  <c r="IG48" i="158"/>
  <c r="IK48" i="158"/>
  <c r="IO48" i="158"/>
  <c r="IS48" i="158"/>
  <c r="FY49" i="158"/>
  <c r="GC49" i="158"/>
  <c r="GG49" i="158"/>
  <c r="GK49" i="158"/>
  <c r="GO49" i="158"/>
  <c r="GS49" i="158"/>
  <c r="GW49" i="158"/>
  <c r="HA49" i="158"/>
  <c r="HE49" i="158"/>
  <c r="HI49" i="158"/>
  <c r="HM49" i="158"/>
  <c r="HQ49" i="158"/>
  <c r="HU49" i="158"/>
  <c r="HY49" i="158"/>
  <c r="IC49" i="158"/>
  <c r="IG49" i="158"/>
  <c r="IK49" i="158"/>
  <c r="IO49" i="158"/>
  <c r="IS49" i="158"/>
  <c r="FZ9" i="158"/>
  <c r="GE9" i="158"/>
  <c r="GJ9" i="158"/>
  <c r="GP9" i="158"/>
  <c r="GU9" i="158"/>
  <c r="GZ9" i="158"/>
  <c r="HF9" i="158"/>
  <c r="HK9" i="158"/>
  <c r="HP9" i="158"/>
  <c r="HV9" i="158"/>
  <c r="IA9" i="158"/>
  <c r="IF9" i="158"/>
  <c r="IL9" i="158"/>
  <c r="IQ9" i="158"/>
  <c r="FZ48" i="158"/>
  <c r="GD48" i="158"/>
  <c r="GH48" i="158"/>
  <c r="GL48" i="158"/>
  <c r="GP48" i="158"/>
  <c r="GT48" i="158"/>
  <c r="GX48" i="158"/>
  <c r="HB48" i="158"/>
  <c r="HF48" i="158"/>
  <c r="HJ48" i="158"/>
  <c r="HN48" i="158"/>
  <c r="HR48" i="158"/>
  <c r="HV48" i="158"/>
  <c r="HZ48" i="158"/>
  <c r="ID48" i="158"/>
  <c r="IH48" i="158"/>
  <c r="IL48" i="158"/>
  <c r="IP48" i="158"/>
  <c r="FZ49" i="158"/>
  <c r="GD49" i="158"/>
  <c r="GH49" i="158"/>
  <c r="GL49" i="158"/>
  <c r="GP49" i="158"/>
  <c r="GT49" i="158"/>
  <c r="GX49" i="158"/>
  <c r="HB49" i="158"/>
  <c r="HF49" i="158"/>
  <c r="HJ49" i="158"/>
  <c r="HN49" i="158"/>
  <c r="HR49" i="158"/>
  <c r="HV49" i="158"/>
  <c r="HZ49" i="158"/>
  <c r="ID49" i="158"/>
  <c r="IH49" i="158"/>
  <c r="IL49" i="158"/>
  <c r="IP49" i="158"/>
  <c r="GA9" i="158"/>
  <c r="GF9" i="158"/>
  <c r="GL9" i="158"/>
  <c r="GQ9" i="158"/>
  <c r="GV9" i="158"/>
  <c r="HB9" i="158"/>
  <c r="HG9" i="158"/>
  <c r="HL9" i="158"/>
  <c r="HR9" i="158"/>
  <c r="HW9" i="158"/>
  <c r="IB9" i="158"/>
  <c r="IH9" i="158"/>
  <c r="IM9" i="158"/>
  <c r="IR9" i="158"/>
  <c r="FW48" i="158"/>
  <c r="GA48" i="158"/>
  <c r="GE48" i="158"/>
  <c r="GI48" i="158"/>
  <c r="GM48" i="158"/>
  <c r="GQ48" i="158"/>
  <c r="GU48" i="158"/>
  <c r="GY48" i="158"/>
  <c r="HC48" i="158"/>
  <c r="HG48" i="158"/>
  <c r="HK48" i="158"/>
  <c r="HO48" i="158"/>
  <c r="HS48" i="158"/>
  <c r="HW48" i="158"/>
  <c r="IA48" i="158"/>
  <c r="IE48" i="158"/>
  <c r="II48" i="158"/>
  <c r="IM48" i="158"/>
  <c r="FW49" i="158"/>
  <c r="GA49" i="158"/>
  <c r="GE49" i="158"/>
  <c r="GI49" i="158"/>
  <c r="GM49" i="158"/>
  <c r="GQ49" i="158"/>
  <c r="GU49" i="158"/>
  <c r="GY49" i="158"/>
  <c r="HC49" i="158"/>
  <c r="HG49" i="158"/>
  <c r="HK49" i="158"/>
  <c r="HO49" i="158"/>
  <c r="HS49" i="158"/>
  <c r="HW49" i="158"/>
  <c r="IA49" i="158"/>
  <c r="IE49" i="158"/>
  <c r="II49" i="158"/>
  <c r="IM49" i="158"/>
  <c r="FW9" i="158"/>
  <c r="GB9" i="158"/>
  <c r="GH9" i="158"/>
  <c r="GM9" i="158"/>
  <c r="GR9" i="158"/>
  <c r="GX9" i="158"/>
  <c r="HC9" i="158"/>
  <c r="HH9" i="158"/>
  <c r="HN9" i="158"/>
  <c r="HS9" i="158"/>
  <c r="HX9" i="158"/>
  <c r="ID9" i="158"/>
  <c r="II9" i="158"/>
  <c r="IN9" i="158"/>
  <c r="IQ10" i="158"/>
  <c r="IM10" i="158"/>
  <c r="II10" i="158"/>
  <c r="IE10" i="158"/>
  <c r="IA10" i="158"/>
  <c r="HW10" i="158"/>
  <c r="HS10" i="158"/>
  <c r="HO10" i="158"/>
  <c r="HK10" i="158"/>
  <c r="HG10" i="158"/>
  <c r="HC10" i="158"/>
  <c r="GY10" i="158"/>
  <c r="GU10" i="158"/>
  <c r="GQ10" i="158"/>
  <c r="GM10" i="158"/>
  <c r="GI10" i="158"/>
  <c r="GE10" i="158"/>
  <c r="GA10" i="158"/>
  <c r="FW10" i="158"/>
  <c r="IP10" i="158"/>
  <c r="IL10" i="158"/>
  <c r="IH10" i="158"/>
  <c r="ID10" i="158"/>
  <c r="HZ10" i="158"/>
  <c r="HV10" i="158"/>
  <c r="HR10" i="158"/>
  <c r="HN10" i="158"/>
  <c r="HJ10" i="158"/>
  <c r="HF10" i="158"/>
  <c r="HB10" i="158"/>
  <c r="GX10" i="158"/>
  <c r="GT10" i="158"/>
  <c r="GP10" i="158"/>
  <c r="GL10" i="158"/>
  <c r="GH10" i="158"/>
  <c r="GD10" i="158"/>
  <c r="FZ10" i="158"/>
  <c r="IS10" i="158"/>
  <c r="IO10" i="158"/>
  <c r="IK10" i="158"/>
  <c r="IG10" i="158"/>
  <c r="IC10" i="158"/>
  <c r="HY10" i="158"/>
  <c r="HU10" i="158"/>
  <c r="HQ10" i="158"/>
  <c r="HM10" i="158"/>
  <c r="HI10" i="158"/>
  <c r="HE10" i="158"/>
  <c r="HA10" i="158"/>
  <c r="GW10" i="158"/>
  <c r="GS10" i="158"/>
  <c r="GO10" i="158"/>
  <c r="GK10" i="158"/>
  <c r="GG10" i="158"/>
  <c r="GC10" i="158"/>
  <c r="FY10" i="158"/>
  <c r="D10" i="158"/>
  <c r="IR10" i="158"/>
  <c r="IN10" i="158"/>
  <c r="IJ10" i="158"/>
  <c r="IF10" i="158"/>
  <c r="IB10" i="158"/>
  <c r="HX10" i="158"/>
  <c r="HT10" i="158"/>
  <c r="HP10" i="158"/>
  <c r="HL10" i="158"/>
  <c r="HH10" i="158"/>
  <c r="HD10" i="158"/>
  <c r="GZ10" i="158"/>
  <c r="GV10" i="158"/>
  <c r="GR10" i="158"/>
  <c r="GN10" i="158"/>
  <c r="GJ10" i="158"/>
  <c r="GF10" i="158"/>
  <c r="GB10" i="158"/>
  <c r="FX10" i="158"/>
  <c r="FX52" i="158"/>
  <c r="GB52" i="158"/>
  <c r="GF52" i="158"/>
  <c r="GJ52" i="158"/>
  <c r="GN52" i="158"/>
  <c r="GR52" i="158"/>
  <c r="GV52" i="158"/>
  <c r="GZ52" i="158"/>
  <c r="HD52" i="158"/>
  <c r="HH52" i="158"/>
  <c r="HL52" i="158"/>
  <c r="HP52" i="158"/>
  <c r="HT52" i="158"/>
  <c r="HX52" i="158"/>
  <c r="IB52" i="158"/>
  <c r="IF52" i="158"/>
  <c r="IJ52" i="158"/>
  <c r="IN52" i="158"/>
  <c r="IR52" i="158"/>
  <c r="IR53" i="158"/>
  <c r="IN53" i="158"/>
  <c r="IJ53" i="158"/>
  <c r="IF53" i="158"/>
  <c r="IB53" i="158"/>
  <c r="FX53" i="158"/>
  <c r="GB53" i="158"/>
  <c r="GF53" i="158"/>
  <c r="GJ53" i="158"/>
  <c r="GN53" i="158"/>
  <c r="GR53" i="158"/>
  <c r="GV53" i="158"/>
  <c r="GZ53" i="158"/>
  <c r="HD53" i="158"/>
  <c r="HH53" i="158"/>
  <c r="HL53" i="158"/>
  <c r="HP53" i="158"/>
  <c r="HT53" i="158"/>
  <c r="HX53" i="158"/>
  <c r="IC53" i="158"/>
  <c r="IH53" i="158"/>
  <c r="IM53" i="158"/>
  <c r="IS53" i="158"/>
  <c r="GI54" i="158"/>
  <c r="GY54" i="158"/>
  <c r="HO54" i="158"/>
  <c r="IE54" i="158"/>
  <c r="FW57" i="158"/>
  <c r="GM57" i="158"/>
  <c r="HC57" i="158"/>
  <c r="HS57" i="158"/>
  <c r="II57" i="158"/>
  <c r="D52" i="158"/>
  <c r="FY52" i="158"/>
  <c r="GC52" i="158"/>
  <c r="GG52" i="158"/>
  <c r="GK52" i="158"/>
  <c r="GO52" i="158"/>
  <c r="GS52" i="158"/>
  <c r="GW52" i="158"/>
  <c r="HA52" i="158"/>
  <c r="HE52" i="158"/>
  <c r="HI52" i="158"/>
  <c r="HM52" i="158"/>
  <c r="HQ52" i="158"/>
  <c r="HU52" i="158"/>
  <c r="HY52" i="158"/>
  <c r="IC52" i="158"/>
  <c r="IG52" i="158"/>
  <c r="IK52" i="158"/>
  <c r="IO52" i="158"/>
  <c r="IS52" i="158"/>
  <c r="D53" i="158"/>
  <c r="FY53" i="158"/>
  <c r="GC53" i="158"/>
  <c r="GG53" i="158"/>
  <c r="GK53" i="158"/>
  <c r="GO53" i="158"/>
  <c r="GS53" i="158"/>
  <c r="GW53" i="158"/>
  <c r="HA53" i="158"/>
  <c r="HE53" i="158"/>
  <c r="HI53" i="158"/>
  <c r="HM53" i="158"/>
  <c r="HQ53" i="158"/>
  <c r="HU53" i="158"/>
  <c r="HY53" i="158"/>
  <c r="ID53" i="158"/>
  <c r="II53" i="158"/>
  <c r="IO53" i="158"/>
  <c r="FW54" i="158"/>
  <c r="GM54" i="158"/>
  <c r="HC54" i="158"/>
  <c r="HS54" i="158"/>
  <c r="GI55" i="158"/>
  <c r="GY55" i="158"/>
  <c r="HO55" i="158"/>
  <c r="IE55" i="158"/>
  <c r="C56" i="158"/>
  <c r="F56" i="158" s="1"/>
  <c r="GE56" i="158"/>
  <c r="GU56" i="158"/>
  <c r="HK56" i="158"/>
  <c r="IA56" i="158"/>
  <c r="IQ56" i="158"/>
  <c r="IP57" i="158"/>
  <c r="GA57" i="158"/>
  <c r="GQ57" i="158"/>
  <c r="HG57" i="158"/>
  <c r="HW57" i="158"/>
  <c r="IM57" i="158"/>
  <c r="FZ52" i="158"/>
  <c r="GD52" i="158"/>
  <c r="GH52" i="158"/>
  <c r="GL52" i="158"/>
  <c r="GP52" i="158"/>
  <c r="GT52" i="158"/>
  <c r="GX52" i="158"/>
  <c r="HB52" i="158"/>
  <c r="HF52" i="158"/>
  <c r="HJ52" i="158"/>
  <c r="HN52" i="158"/>
  <c r="HR52" i="158"/>
  <c r="HV52" i="158"/>
  <c r="HZ52" i="158"/>
  <c r="ID52" i="158"/>
  <c r="IH52" i="158"/>
  <c r="IL52" i="158"/>
  <c r="IP52" i="158"/>
  <c r="FZ53" i="158"/>
  <c r="GD53" i="158"/>
  <c r="GH53" i="158"/>
  <c r="GL53" i="158"/>
  <c r="GP53" i="158"/>
  <c r="GT53" i="158"/>
  <c r="GX53" i="158"/>
  <c r="HB53" i="158"/>
  <c r="HF53" i="158"/>
  <c r="HJ53" i="158"/>
  <c r="HN53" i="158"/>
  <c r="HR53" i="158"/>
  <c r="HV53" i="158"/>
  <c r="HZ53" i="158"/>
  <c r="IE53" i="158"/>
  <c r="IK53" i="158"/>
  <c r="IP53" i="158"/>
  <c r="IP54" i="158"/>
  <c r="GA54" i="158"/>
  <c r="GQ54" i="158"/>
  <c r="HG54" i="158"/>
  <c r="HW54" i="158"/>
  <c r="IM54" i="158"/>
  <c r="FW55" i="158"/>
  <c r="GM55" i="158"/>
  <c r="HC55" i="158"/>
  <c r="HS55" i="158"/>
  <c r="II55" i="158"/>
  <c r="GI56" i="158"/>
  <c r="GY56" i="158"/>
  <c r="HO56" i="158"/>
  <c r="IE56" i="158"/>
  <c r="GE57" i="158"/>
  <c r="GU57" i="158"/>
  <c r="HK57" i="158"/>
  <c r="IA57" i="158"/>
  <c r="IQ57" i="158"/>
  <c r="FW52" i="158"/>
  <c r="GA52" i="158"/>
  <c r="GE52" i="158"/>
  <c r="GI52" i="158"/>
  <c r="GM52" i="158"/>
  <c r="GQ52" i="158"/>
  <c r="GU52" i="158"/>
  <c r="GY52" i="158"/>
  <c r="HC52" i="158"/>
  <c r="HG52" i="158"/>
  <c r="HK52" i="158"/>
  <c r="HO52" i="158"/>
  <c r="HS52" i="158"/>
  <c r="HW52" i="158"/>
  <c r="IA52" i="158"/>
  <c r="IE52" i="158"/>
  <c r="II52" i="158"/>
  <c r="IM52" i="158"/>
  <c r="FW53" i="158"/>
  <c r="GA53" i="158"/>
  <c r="GE53" i="158"/>
  <c r="GI53" i="158"/>
  <c r="GM53" i="158"/>
  <c r="GQ53" i="158"/>
  <c r="GU53" i="158"/>
  <c r="GY53" i="158"/>
  <c r="HC53" i="158"/>
  <c r="HG53" i="158"/>
  <c r="HK53" i="158"/>
  <c r="HO53" i="158"/>
  <c r="HS53" i="158"/>
  <c r="HW53" i="158"/>
  <c r="IA53" i="158"/>
  <c r="IG53" i="158"/>
  <c r="IL53" i="158"/>
  <c r="IQ53" i="158"/>
  <c r="C54" i="158"/>
  <c r="F54" i="158" s="1"/>
  <c r="GE54" i="158"/>
  <c r="GU54" i="158"/>
  <c r="HK54" i="158"/>
  <c r="IA54" i="158"/>
  <c r="IQ54" i="158"/>
  <c r="IP55" i="158"/>
  <c r="GA55" i="158"/>
  <c r="GQ55" i="158"/>
  <c r="HG55" i="158"/>
  <c r="HW55" i="158"/>
  <c r="IM55" i="158"/>
  <c r="FW56" i="158"/>
  <c r="GM56" i="158"/>
  <c r="HC56" i="158"/>
  <c r="HS56" i="158"/>
  <c r="II56" i="158"/>
  <c r="GI57" i="158"/>
  <c r="GY57" i="158"/>
  <c r="HO57" i="158"/>
  <c r="IE57" i="158"/>
  <c r="FX54" i="158"/>
  <c r="GB54" i="158"/>
  <c r="GF54" i="158"/>
  <c r="GJ54" i="158"/>
  <c r="GN54" i="158"/>
  <c r="GR54" i="158"/>
  <c r="GV54" i="158"/>
  <c r="GZ54" i="158"/>
  <c r="HD54" i="158"/>
  <c r="HH54" i="158"/>
  <c r="HL54" i="158"/>
  <c r="HP54" i="158"/>
  <c r="HT54" i="158"/>
  <c r="HX54" i="158"/>
  <c r="IB54" i="158"/>
  <c r="IF54" i="158"/>
  <c r="IJ54" i="158"/>
  <c r="IN54" i="158"/>
  <c r="IR54" i="158"/>
  <c r="FX55" i="158"/>
  <c r="GB55" i="158"/>
  <c r="GF55" i="158"/>
  <c r="GJ55" i="158"/>
  <c r="GN55" i="158"/>
  <c r="GR55" i="158"/>
  <c r="GV55" i="158"/>
  <c r="GZ55" i="158"/>
  <c r="HD55" i="158"/>
  <c r="HH55" i="158"/>
  <c r="HL55" i="158"/>
  <c r="HP55" i="158"/>
  <c r="HT55" i="158"/>
  <c r="HX55" i="158"/>
  <c r="IB55" i="158"/>
  <c r="IF55" i="158"/>
  <c r="IJ55" i="158"/>
  <c r="IN55" i="158"/>
  <c r="IR55" i="158"/>
  <c r="FX56" i="158"/>
  <c r="GB56" i="158"/>
  <c r="GF56" i="158"/>
  <c r="GJ56" i="158"/>
  <c r="GN56" i="158"/>
  <c r="GR56" i="158"/>
  <c r="GV56" i="158"/>
  <c r="GZ56" i="158"/>
  <c r="HD56" i="158"/>
  <c r="HH56" i="158"/>
  <c r="HL56" i="158"/>
  <c r="HP56" i="158"/>
  <c r="HT56" i="158"/>
  <c r="HX56" i="158"/>
  <c r="IB56" i="158"/>
  <c r="IF56" i="158"/>
  <c r="IJ56" i="158"/>
  <c r="IN56" i="158"/>
  <c r="IR56" i="158"/>
  <c r="FX57" i="158"/>
  <c r="GB57" i="158"/>
  <c r="GF57" i="158"/>
  <c r="GJ57" i="158"/>
  <c r="GN57" i="158"/>
  <c r="GR57" i="158"/>
  <c r="GV57" i="158"/>
  <c r="GZ57" i="158"/>
  <c r="HD57" i="158"/>
  <c r="HH57" i="158"/>
  <c r="HL57" i="158"/>
  <c r="HP57" i="158"/>
  <c r="HT57" i="158"/>
  <c r="HX57" i="158"/>
  <c r="IB57" i="158"/>
  <c r="IF57" i="158"/>
  <c r="IJ57" i="158"/>
  <c r="IN57" i="158"/>
  <c r="IR57" i="158"/>
  <c r="FY54" i="158"/>
  <c r="GC54" i="158"/>
  <c r="GG54" i="158"/>
  <c r="GK54" i="158"/>
  <c r="GO54" i="158"/>
  <c r="GS54" i="158"/>
  <c r="GW54" i="158"/>
  <c r="HA54" i="158"/>
  <c r="HE54" i="158"/>
  <c r="HI54" i="158"/>
  <c r="HM54" i="158"/>
  <c r="HQ54" i="158"/>
  <c r="HU54" i="158"/>
  <c r="HY54" i="158"/>
  <c r="IC54" i="158"/>
  <c r="IG54" i="158"/>
  <c r="IK54" i="158"/>
  <c r="IO54" i="158"/>
  <c r="IS54" i="158"/>
  <c r="FY55" i="158"/>
  <c r="GC55" i="158"/>
  <c r="GG55" i="158"/>
  <c r="GK55" i="158"/>
  <c r="GO55" i="158"/>
  <c r="GS55" i="158"/>
  <c r="GW55" i="158"/>
  <c r="HA55" i="158"/>
  <c r="HE55" i="158"/>
  <c r="HI55" i="158"/>
  <c r="HM55" i="158"/>
  <c r="HQ55" i="158"/>
  <c r="HU55" i="158"/>
  <c r="HY55" i="158"/>
  <c r="IC55" i="158"/>
  <c r="IG55" i="158"/>
  <c r="IK55" i="158"/>
  <c r="IO55" i="158"/>
  <c r="IS55" i="158"/>
  <c r="FY56" i="158"/>
  <c r="GC56" i="158"/>
  <c r="GG56" i="158"/>
  <c r="GK56" i="158"/>
  <c r="GO56" i="158"/>
  <c r="GS56" i="158"/>
  <c r="GW56" i="158"/>
  <c r="HA56" i="158"/>
  <c r="HE56" i="158"/>
  <c r="HI56" i="158"/>
  <c r="HM56" i="158"/>
  <c r="HQ56" i="158"/>
  <c r="HU56" i="158"/>
  <c r="HY56" i="158"/>
  <c r="IC56" i="158"/>
  <c r="IG56" i="158"/>
  <c r="IK56" i="158"/>
  <c r="IO56" i="158"/>
  <c r="IS56" i="158"/>
  <c r="D57" i="158"/>
  <c r="FY57" i="158"/>
  <c r="GC57" i="158"/>
  <c r="GG57" i="158"/>
  <c r="GK57" i="158"/>
  <c r="GO57" i="158"/>
  <c r="GS57" i="158"/>
  <c r="GW57" i="158"/>
  <c r="HA57" i="158"/>
  <c r="HE57" i="158"/>
  <c r="HI57" i="158"/>
  <c r="HM57" i="158"/>
  <c r="HQ57" i="158"/>
  <c r="HU57" i="158"/>
  <c r="HY57" i="158"/>
  <c r="IC57" i="158"/>
  <c r="IG57" i="158"/>
  <c r="IK57" i="158"/>
  <c r="IO57" i="158"/>
  <c r="IS57" i="158"/>
  <c r="FZ54" i="158"/>
  <c r="GD54" i="158"/>
  <c r="GH54" i="158"/>
  <c r="GL54" i="158"/>
  <c r="GP54" i="158"/>
  <c r="GT54" i="158"/>
  <c r="GX54" i="158"/>
  <c r="HB54" i="158"/>
  <c r="HF54" i="158"/>
  <c r="HJ54" i="158"/>
  <c r="HN54" i="158"/>
  <c r="HR54" i="158"/>
  <c r="HV54" i="158"/>
  <c r="HZ54" i="158"/>
  <c r="ID54" i="158"/>
  <c r="IH54" i="158"/>
  <c r="IL54" i="158"/>
  <c r="FZ55" i="158"/>
  <c r="GD55" i="158"/>
  <c r="GH55" i="158"/>
  <c r="GL55" i="158"/>
  <c r="GP55" i="158"/>
  <c r="GT55" i="158"/>
  <c r="GX55" i="158"/>
  <c r="HB55" i="158"/>
  <c r="HF55" i="158"/>
  <c r="HJ55" i="158"/>
  <c r="HN55" i="158"/>
  <c r="HR55" i="158"/>
  <c r="HV55" i="158"/>
  <c r="HZ55" i="158"/>
  <c r="ID55" i="158"/>
  <c r="IH55" i="158"/>
  <c r="IL55" i="158"/>
  <c r="FZ56" i="158"/>
  <c r="GD56" i="158"/>
  <c r="GH56" i="158"/>
  <c r="GL56" i="158"/>
  <c r="GP56" i="158"/>
  <c r="GT56" i="158"/>
  <c r="GX56" i="158"/>
  <c r="HB56" i="158"/>
  <c r="HF56" i="158"/>
  <c r="HJ56" i="158"/>
  <c r="HN56" i="158"/>
  <c r="HR56" i="158"/>
  <c r="HV56" i="158"/>
  <c r="HZ56" i="158"/>
  <c r="ID56" i="158"/>
  <c r="IH56" i="158"/>
  <c r="IL56" i="158"/>
  <c r="FZ57" i="158"/>
  <c r="GD57" i="158"/>
  <c r="GH57" i="158"/>
  <c r="GL57" i="158"/>
  <c r="GP57" i="158"/>
  <c r="GT57" i="158"/>
  <c r="GX57" i="158"/>
  <c r="HB57" i="158"/>
  <c r="HF57" i="158"/>
  <c r="HJ57" i="158"/>
  <c r="HN57" i="158"/>
  <c r="HR57" i="158"/>
  <c r="HV57" i="158"/>
  <c r="HZ57" i="158"/>
  <c r="ID57" i="158"/>
  <c r="IH57" i="158"/>
  <c r="IL57" i="158"/>
  <c r="IP72" i="158"/>
  <c r="IP71" i="158"/>
  <c r="C68" i="158"/>
  <c r="F68" i="158" s="1"/>
  <c r="D69" i="158"/>
  <c r="FZ58" i="158"/>
  <c r="GD58" i="158"/>
  <c r="GH58" i="158"/>
  <c r="GL58" i="158"/>
  <c r="GP58" i="158"/>
  <c r="GT58" i="158"/>
  <c r="GX58" i="158"/>
  <c r="HB58" i="158"/>
  <c r="HF58" i="158"/>
  <c r="HJ58" i="158"/>
  <c r="HN58" i="158"/>
  <c r="HR58" i="158"/>
  <c r="HW58" i="158"/>
  <c r="IC58" i="158"/>
  <c r="IK58" i="158"/>
  <c r="IS58" i="158"/>
  <c r="IQ59" i="158"/>
  <c r="IM59" i="158"/>
  <c r="II59" i="158"/>
  <c r="IE59" i="158"/>
  <c r="IA59" i="158"/>
  <c r="HW59" i="158"/>
  <c r="HS59" i="158"/>
  <c r="HO59" i="158"/>
  <c r="HK59" i="158"/>
  <c r="HG59" i="158"/>
  <c r="HC59" i="158"/>
  <c r="GY59" i="158"/>
  <c r="GU59" i="158"/>
  <c r="GQ59" i="158"/>
  <c r="GM59" i="158"/>
  <c r="GI59" i="158"/>
  <c r="GE59" i="158"/>
  <c r="GA59" i="158"/>
  <c r="FW59" i="158"/>
  <c r="IP59" i="158"/>
  <c r="IL59" i="158"/>
  <c r="IH59" i="158"/>
  <c r="ID59" i="158"/>
  <c r="HZ59" i="158"/>
  <c r="HV59" i="158"/>
  <c r="HR59" i="158"/>
  <c r="HN59" i="158"/>
  <c r="HJ59" i="158"/>
  <c r="HF59" i="158"/>
  <c r="HB59" i="158"/>
  <c r="GX59" i="158"/>
  <c r="GT59" i="158"/>
  <c r="GP59" i="158"/>
  <c r="GL59" i="158"/>
  <c r="GH59" i="158"/>
  <c r="GD59" i="158"/>
  <c r="FZ59" i="158"/>
  <c r="FY59" i="158"/>
  <c r="GG59" i="158"/>
  <c r="GO59" i="158"/>
  <c r="GW59" i="158"/>
  <c r="HE59" i="158"/>
  <c r="HM59" i="158"/>
  <c r="HU59" i="158"/>
  <c r="IC59" i="158"/>
  <c r="IK59" i="158"/>
  <c r="IS59" i="158"/>
  <c r="IQ60" i="158"/>
  <c r="IM60" i="158"/>
  <c r="II60" i="158"/>
  <c r="IE60" i="158"/>
  <c r="IA60" i="158"/>
  <c r="HW60" i="158"/>
  <c r="HS60" i="158"/>
  <c r="HO60" i="158"/>
  <c r="HK60" i="158"/>
  <c r="HG60" i="158"/>
  <c r="HC60" i="158"/>
  <c r="GY60" i="158"/>
  <c r="GU60" i="158"/>
  <c r="GQ60" i="158"/>
  <c r="GM60" i="158"/>
  <c r="GI60" i="158"/>
  <c r="GE60" i="158"/>
  <c r="GA60" i="158"/>
  <c r="FW60" i="158"/>
  <c r="IP60" i="158"/>
  <c r="IL60" i="158"/>
  <c r="IH60" i="158"/>
  <c r="ID60" i="158"/>
  <c r="HZ60" i="158"/>
  <c r="HV60" i="158"/>
  <c r="HR60" i="158"/>
  <c r="HN60" i="158"/>
  <c r="HJ60" i="158"/>
  <c r="HF60" i="158"/>
  <c r="HB60" i="158"/>
  <c r="GX60" i="158"/>
  <c r="GT60" i="158"/>
  <c r="GP60" i="158"/>
  <c r="GL60" i="158"/>
  <c r="GH60" i="158"/>
  <c r="GD60" i="158"/>
  <c r="FZ60" i="158"/>
  <c r="IS60" i="158"/>
  <c r="IO60" i="158"/>
  <c r="IK60" i="158"/>
  <c r="IG60" i="158"/>
  <c r="IC60" i="158"/>
  <c r="HY60" i="158"/>
  <c r="HU60" i="158"/>
  <c r="HQ60" i="158"/>
  <c r="HM60" i="158"/>
  <c r="HI60" i="158"/>
  <c r="HE60" i="158"/>
  <c r="HA60" i="158"/>
  <c r="GW60" i="158"/>
  <c r="GS60" i="158"/>
  <c r="GO60" i="158"/>
  <c r="GK60" i="158"/>
  <c r="GG60" i="158"/>
  <c r="GC60" i="158"/>
  <c r="FY60" i="158"/>
  <c r="GB60" i="158"/>
  <c r="GR60" i="158"/>
  <c r="HH60" i="158"/>
  <c r="HX60" i="158"/>
  <c r="IN60" i="158"/>
  <c r="IR61" i="158"/>
  <c r="IN61" i="158"/>
  <c r="IJ61" i="158"/>
  <c r="IF61" i="158"/>
  <c r="IB61" i="158"/>
  <c r="IQ61" i="158"/>
  <c r="IL61" i="158"/>
  <c r="IG61" i="158"/>
  <c r="IA61" i="158"/>
  <c r="HW61" i="158"/>
  <c r="HS61" i="158"/>
  <c r="HO61" i="158"/>
  <c r="HK61" i="158"/>
  <c r="HG61" i="158"/>
  <c r="HC61" i="158"/>
  <c r="GY61" i="158"/>
  <c r="GU61" i="158"/>
  <c r="GQ61" i="158"/>
  <c r="GM61" i="158"/>
  <c r="GI61" i="158"/>
  <c r="GE61" i="158"/>
  <c r="GA61" i="158"/>
  <c r="FW61" i="158"/>
  <c r="IP61" i="158"/>
  <c r="IK61" i="158"/>
  <c r="IE61" i="158"/>
  <c r="HZ61" i="158"/>
  <c r="HV61" i="158"/>
  <c r="HR61" i="158"/>
  <c r="HN61" i="158"/>
  <c r="HJ61" i="158"/>
  <c r="HF61" i="158"/>
  <c r="HB61" i="158"/>
  <c r="GX61" i="158"/>
  <c r="GT61" i="158"/>
  <c r="GP61" i="158"/>
  <c r="GL61" i="158"/>
  <c r="GH61" i="158"/>
  <c r="GD61" i="158"/>
  <c r="FZ61" i="158"/>
  <c r="IO61" i="158"/>
  <c r="II61" i="158"/>
  <c r="ID61" i="158"/>
  <c r="HY61" i="158"/>
  <c r="HU61" i="158"/>
  <c r="HQ61" i="158"/>
  <c r="HM61" i="158"/>
  <c r="HI61" i="158"/>
  <c r="HE61" i="158"/>
  <c r="HA61" i="158"/>
  <c r="GW61" i="158"/>
  <c r="GS61" i="158"/>
  <c r="GO61" i="158"/>
  <c r="GK61" i="158"/>
  <c r="GG61" i="158"/>
  <c r="GC61" i="158"/>
  <c r="FY61" i="158"/>
  <c r="D61" i="158"/>
  <c r="IS61" i="158"/>
  <c r="IM61" i="158"/>
  <c r="IH61" i="158"/>
  <c r="IC61" i="158"/>
  <c r="HX61" i="158"/>
  <c r="HT61" i="158"/>
  <c r="HP61" i="158"/>
  <c r="HL61" i="158"/>
  <c r="HH61" i="158"/>
  <c r="HD61" i="158"/>
  <c r="GZ61" i="158"/>
  <c r="GV61" i="158"/>
  <c r="GR61" i="158"/>
  <c r="GN61" i="158"/>
  <c r="GJ61" i="158"/>
  <c r="GF61" i="158"/>
  <c r="GB61" i="158"/>
  <c r="FX61" i="158"/>
  <c r="IP68" i="158"/>
  <c r="IP69" i="158"/>
  <c r="FW58" i="158"/>
  <c r="GA58" i="158"/>
  <c r="GE58" i="158"/>
  <c r="GI58" i="158"/>
  <c r="GM58" i="158"/>
  <c r="GQ58" i="158"/>
  <c r="GU58" i="158"/>
  <c r="GY58" i="158"/>
  <c r="HC58" i="158"/>
  <c r="HG58" i="158"/>
  <c r="HK58" i="158"/>
  <c r="HO58" i="158"/>
  <c r="HS58" i="158"/>
  <c r="HX58" i="158"/>
  <c r="IF58" i="158"/>
  <c r="GB59" i="158"/>
  <c r="GJ59" i="158"/>
  <c r="GR59" i="158"/>
  <c r="GZ59" i="158"/>
  <c r="HH59" i="158"/>
  <c r="HP59" i="158"/>
  <c r="HX59" i="158"/>
  <c r="IF59" i="158"/>
  <c r="IN59" i="158"/>
  <c r="GF60" i="158"/>
  <c r="GV60" i="158"/>
  <c r="HL60" i="158"/>
  <c r="IB60" i="158"/>
  <c r="IR60" i="158"/>
  <c r="C69" i="158"/>
  <c r="F69" i="158" s="1"/>
  <c r="IQ58" i="158"/>
  <c r="IM58" i="158"/>
  <c r="II58" i="158"/>
  <c r="IE58" i="158"/>
  <c r="IA58" i="158"/>
  <c r="IP58" i="158"/>
  <c r="IL58" i="158"/>
  <c r="IH58" i="158"/>
  <c r="ID58" i="158"/>
  <c r="HZ58" i="158"/>
  <c r="HV58" i="158"/>
  <c r="FX58" i="158"/>
  <c r="GB58" i="158"/>
  <c r="GF58" i="158"/>
  <c r="GJ58" i="158"/>
  <c r="GN58" i="158"/>
  <c r="GR58" i="158"/>
  <c r="GV58" i="158"/>
  <c r="GZ58" i="158"/>
  <c r="HD58" i="158"/>
  <c r="HH58" i="158"/>
  <c r="HL58" i="158"/>
  <c r="HP58" i="158"/>
  <c r="HT58" i="158"/>
  <c r="HY58" i="158"/>
  <c r="IG58" i="158"/>
  <c r="IO58" i="158"/>
  <c r="C59" i="158"/>
  <c r="F59" i="158" s="1"/>
  <c r="GC59" i="158"/>
  <c r="GK59" i="158"/>
  <c r="GS59" i="158"/>
  <c r="HA59" i="158"/>
  <c r="HI59" i="158"/>
  <c r="HQ59" i="158"/>
  <c r="HY59" i="158"/>
  <c r="IG59" i="158"/>
  <c r="IO59" i="158"/>
  <c r="C60" i="158"/>
  <c r="F60" i="158" s="1"/>
  <c r="GJ60" i="158"/>
  <c r="GZ60" i="158"/>
  <c r="HP60" i="158"/>
  <c r="IF60" i="158"/>
  <c r="C66" i="158"/>
  <c r="F66" i="158" s="1"/>
  <c r="D58" i="158"/>
  <c r="FY58" i="158"/>
  <c r="GC58" i="158"/>
  <c r="GG58" i="158"/>
  <c r="GK58" i="158"/>
  <c r="GO58" i="158"/>
  <c r="GS58" i="158"/>
  <c r="GW58" i="158"/>
  <c r="HA58" i="158"/>
  <c r="HE58" i="158"/>
  <c r="HI58" i="158"/>
  <c r="HM58" i="158"/>
  <c r="HQ58" i="158"/>
  <c r="HU58" i="158"/>
  <c r="IB58" i="158"/>
  <c r="IJ58" i="158"/>
  <c r="IR58" i="158"/>
  <c r="D59" i="158"/>
  <c r="FX59" i="158"/>
  <c r="GF59" i="158"/>
  <c r="GN59" i="158"/>
  <c r="GV59" i="158"/>
  <c r="HD59" i="158"/>
  <c r="HL59" i="158"/>
  <c r="HT59" i="158"/>
  <c r="IB59" i="158"/>
  <c r="IJ59" i="158"/>
  <c r="IR59" i="158"/>
  <c r="D60" i="158"/>
  <c r="FX60" i="158"/>
  <c r="GN60" i="158"/>
  <c r="HD60" i="158"/>
  <c r="HT60" i="158"/>
  <c r="IJ60" i="158"/>
  <c r="C61" i="158"/>
  <c r="F61" i="158" s="1"/>
  <c r="GI62" i="158"/>
  <c r="GY62" i="158"/>
  <c r="HO62" i="158"/>
  <c r="IE62" i="158"/>
  <c r="FW65" i="158"/>
  <c r="GM65" i="158"/>
  <c r="HC65" i="158"/>
  <c r="HS65" i="158"/>
  <c r="II65" i="158"/>
  <c r="FW62" i="158"/>
  <c r="GM62" i="158"/>
  <c r="HC62" i="158"/>
  <c r="HS62" i="158"/>
  <c r="II62" i="158"/>
  <c r="GI63" i="158"/>
  <c r="GY63" i="158"/>
  <c r="HO63" i="158"/>
  <c r="IE63" i="158"/>
  <c r="C64" i="158"/>
  <c r="F64" i="158" s="1"/>
  <c r="GE64" i="158"/>
  <c r="GU64" i="158"/>
  <c r="HK64" i="158"/>
  <c r="IA64" i="158"/>
  <c r="IQ64" i="158"/>
  <c r="IP65" i="158"/>
  <c r="GA65" i="158"/>
  <c r="GQ65" i="158"/>
  <c r="HG65" i="158"/>
  <c r="HW65" i="158"/>
  <c r="IM65" i="158"/>
  <c r="IP62" i="158"/>
  <c r="GA62" i="158"/>
  <c r="GQ62" i="158"/>
  <c r="HG62" i="158"/>
  <c r="HW62" i="158"/>
  <c r="FW63" i="158"/>
  <c r="GM63" i="158"/>
  <c r="HC63" i="158"/>
  <c r="HS63" i="158"/>
  <c r="II63" i="158"/>
  <c r="GI64" i="158"/>
  <c r="GY64" i="158"/>
  <c r="HO64" i="158"/>
  <c r="IE64" i="158"/>
  <c r="GE65" i="158"/>
  <c r="GU65" i="158"/>
  <c r="HK65" i="158"/>
  <c r="IA65" i="158"/>
  <c r="IQ65" i="158"/>
  <c r="C62" i="158"/>
  <c r="F62" i="158" s="1"/>
  <c r="GE62" i="158"/>
  <c r="GU62" i="158"/>
  <c r="HK62" i="158"/>
  <c r="IA62" i="158"/>
  <c r="IQ62" i="158"/>
  <c r="FW64" i="158"/>
  <c r="GM64" i="158"/>
  <c r="HC64" i="158"/>
  <c r="HS64" i="158"/>
  <c r="II64" i="158"/>
  <c r="GI65" i="158"/>
  <c r="GY65" i="158"/>
  <c r="HO65" i="158"/>
  <c r="IE65" i="158"/>
  <c r="FX62" i="158"/>
  <c r="GB62" i="158"/>
  <c r="GF62" i="158"/>
  <c r="GJ62" i="158"/>
  <c r="GN62" i="158"/>
  <c r="GR62" i="158"/>
  <c r="GV62" i="158"/>
  <c r="GZ62" i="158"/>
  <c r="HD62" i="158"/>
  <c r="HH62" i="158"/>
  <c r="HL62" i="158"/>
  <c r="HP62" i="158"/>
  <c r="HT62" i="158"/>
  <c r="HX62" i="158"/>
  <c r="IB62" i="158"/>
  <c r="IF62" i="158"/>
  <c r="IJ62" i="158"/>
  <c r="IN62" i="158"/>
  <c r="IR62" i="158"/>
  <c r="FX63" i="158"/>
  <c r="GB63" i="158"/>
  <c r="GF63" i="158"/>
  <c r="GJ63" i="158"/>
  <c r="GN63" i="158"/>
  <c r="GR63" i="158"/>
  <c r="GV63" i="158"/>
  <c r="GZ63" i="158"/>
  <c r="HD63" i="158"/>
  <c r="HH63" i="158"/>
  <c r="HL63" i="158"/>
  <c r="HP63" i="158"/>
  <c r="HT63" i="158"/>
  <c r="HX63" i="158"/>
  <c r="IB63" i="158"/>
  <c r="IF63" i="158"/>
  <c r="IJ63" i="158"/>
  <c r="IN63" i="158"/>
  <c r="IR63" i="158"/>
  <c r="FX64" i="158"/>
  <c r="GB64" i="158"/>
  <c r="GF64" i="158"/>
  <c r="GJ64" i="158"/>
  <c r="GN64" i="158"/>
  <c r="GR64" i="158"/>
  <c r="GV64" i="158"/>
  <c r="GZ64" i="158"/>
  <c r="HD64" i="158"/>
  <c r="HH64" i="158"/>
  <c r="HL64" i="158"/>
  <c r="HP64" i="158"/>
  <c r="HT64" i="158"/>
  <c r="HX64" i="158"/>
  <c r="IB64" i="158"/>
  <c r="IF64" i="158"/>
  <c r="IJ64" i="158"/>
  <c r="IN64" i="158"/>
  <c r="IR64" i="158"/>
  <c r="FX65" i="158"/>
  <c r="GB65" i="158"/>
  <c r="GF65" i="158"/>
  <c r="GJ65" i="158"/>
  <c r="GN65" i="158"/>
  <c r="GR65" i="158"/>
  <c r="GV65" i="158"/>
  <c r="GZ65" i="158"/>
  <c r="HD65" i="158"/>
  <c r="HH65" i="158"/>
  <c r="HL65" i="158"/>
  <c r="HP65" i="158"/>
  <c r="HT65" i="158"/>
  <c r="HX65" i="158"/>
  <c r="IB65" i="158"/>
  <c r="IF65" i="158"/>
  <c r="IJ65" i="158"/>
  <c r="IN65" i="158"/>
  <c r="IR65" i="158"/>
  <c r="FY62" i="158"/>
  <c r="GC62" i="158"/>
  <c r="GG62" i="158"/>
  <c r="GK62" i="158"/>
  <c r="GO62" i="158"/>
  <c r="GS62" i="158"/>
  <c r="GW62" i="158"/>
  <c r="HA62" i="158"/>
  <c r="HE62" i="158"/>
  <c r="HI62" i="158"/>
  <c r="HM62" i="158"/>
  <c r="HQ62" i="158"/>
  <c r="HU62" i="158"/>
  <c r="HY62" i="158"/>
  <c r="IC62" i="158"/>
  <c r="IG62" i="158"/>
  <c r="IK62" i="158"/>
  <c r="IO62" i="158"/>
  <c r="IS62" i="158"/>
  <c r="FY63" i="158"/>
  <c r="GC63" i="158"/>
  <c r="GG63" i="158"/>
  <c r="GK63" i="158"/>
  <c r="GO63" i="158"/>
  <c r="GS63" i="158"/>
  <c r="GW63" i="158"/>
  <c r="HA63" i="158"/>
  <c r="HE63" i="158"/>
  <c r="HI63" i="158"/>
  <c r="HM63" i="158"/>
  <c r="HQ63" i="158"/>
  <c r="HU63" i="158"/>
  <c r="HY63" i="158"/>
  <c r="IC63" i="158"/>
  <c r="IG63" i="158"/>
  <c r="IK63" i="158"/>
  <c r="IO63" i="158"/>
  <c r="IS63" i="158"/>
  <c r="FY64" i="158"/>
  <c r="GC64" i="158"/>
  <c r="GG64" i="158"/>
  <c r="GK64" i="158"/>
  <c r="GO64" i="158"/>
  <c r="GS64" i="158"/>
  <c r="GW64" i="158"/>
  <c r="HA64" i="158"/>
  <c r="HE64" i="158"/>
  <c r="HI64" i="158"/>
  <c r="HM64" i="158"/>
  <c r="HQ64" i="158"/>
  <c r="HU64" i="158"/>
  <c r="HY64" i="158"/>
  <c r="IC64" i="158"/>
  <c r="IG64" i="158"/>
  <c r="IK64" i="158"/>
  <c r="IO64" i="158"/>
  <c r="IS64" i="158"/>
  <c r="D65" i="158"/>
  <c r="FY65" i="158"/>
  <c r="GC65" i="158"/>
  <c r="GG65" i="158"/>
  <c r="GK65" i="158"/>
  <c r="GO65" i="158"/>
  <c r="GS65" i="158"/>
  <c r="GW65" i="158"/>
  <c r="HA65" i="158"/>
  <c r="HE65" i="158"/>
  <c r="HI65" i="158"/>
  <c r="HM65" i="158"/>
  <c r="HQ65" i="158"/>
  <c r="HU65" i="158"/>
  <c r="HY65" i="158"/>
  <c r="IC65" i="158"/>
  <c r="IG65" i="158"/>
  <c r="IK65" i="158"/>
  <c r="IO65" i="158"/>
  <c r="IS65" i="158"/>
  <c r="FZ62" i="158"/>
  <c r="GD62" i="158"/>
  <c r="GH62" i="158"/>
  <c r="GL62" i="158"/>
  <c r="GP62" i="158"/>
  <c r="GT62" i="158"/>
  <c r="GX62" i="158"/>
  <c r="HB62" i="158"/>
  <c r="HF62" i="158"/>
  <c r="HJ62" i="158"/>
  <c r="HN62" i="158"/>
  <c r="HR62" i="158"/>
  <c r="HV62" i="158"/>
  <c r="HZ62" i="158"/>
  <c r="ID62" i="158"/>
  <c r="IH62" i="158"/>
  <c r="IL62" i="158"/>
  <c r="FZ63" i="158"/>
  <c r="GD63" i="158"/>
  <c r="GH63" i="158"/>
  <c r="GL63" i="158"/>
  <c r="GP63" i="158"/>
  <c r="GT63" i="158"/>
  <c r="GX63" i="158"/>
  <c r="HB63" i="158"/>
  <c r="HF63" i="158"/>
  <c r="HJ63" i="158"/>
  <c r="HN63" i="158"/>
  <c r="HR63" i="158"/>
  <c r="HV63" i="158"/>
  <c r="HZ63" i="158"/>
  <c r="ID63" i="158"/>
  <c r="IH63" i="158"/>
  <c r="IL63" i="158"/>
  <c r="FZ64" i="158"/>
  <c r="GD64" i="158"/>
  <c r="GH64" i="158"/>
  <c r="GL64" i="158"/>
  <c r="GP64" i="158"/>
  <c r="GT64" i="158"/>
  <c r="GX64" i="158"/>
  <c r="HB64" i="158"/>
  <c r="HF64" i="158"/>
  <c r="HJ64" i="158"/>
  <c r="HN64" i="158"/>
  <c r="HR64" i="158"/>
  <c r="HV64" i="158"/>
  <c r="HZ64" i="158"/>
  <c r="ID64" i="158"/>
  <c r="IH64" i="158"/>
  <c r="IL64" i="158"/>
  <c r="FZ65" i="158"/>
  <c r="GD65" i="158"/>
  <c r="GH65" i="158"/>
  <c r="GL65" i="158"/>
  <c r="GP65" i="158"/>
  <c r="GT65" i="158"/>
  <c r="GX65" i="158"/>
  <c r="HB65" i="158"/>
  <c r="HF65" i="158"/>
  <c r="HJ65" i="158"/>
  <c r="HN65" i="158"/>
  <c r="HR65" i="158"/>
  <c r="HV65" i="158"/>
  <c r="HZ65" i="158"/>
  <c r="ID65" i="158"/>
  <c r="IH65" i="158"/>
  <c r="IL65" i="158"/>
  <c r="GM66" i="158"/>
  <c r="HC66" i="158"/>
  <c r="II66" i="158"/>
  <c r="GA66" i="158"/>
  <c r="HW66" i="158"/>
  <c r="IQ67" i="158"/>
  <c r="II67" i="158"/>
  <c r="IE67" i="158"/>
  <c r="HO67" i="158"/>
  <c r="HG67" i="158"/>
  <c r="IM67" i="158"/>
  <c r="IA67" i="158"/>
  <c r="HK67" i="158"/>
  <c r="GU67" i="158"/>
  <c r="C67" i="158"/>
  <c r="F67" i="158" s="1"/>
  <c r="HW67" i="158"/>
  <c r="GY67" i="158"/>
  <c r="HS67" i="158"/>
  <c r="HC67" i="158"/>
  <c r="FW67" i="158"/>
  <c r="GM67" i="158"/>
  <c r="FW66" i="158"/>
  <c r="HS66" i="158"/>
  <c r="IP66" i="158"/>
  <c r="GQ66" i="158"/>
  <c r="HG66" i="158"/>
  <c r="IM66" i="158"/>
  <c r="GE66" i="158"/>
  <c r="GU66" i="158"/>
  <c r="HK66" i="158"/>
  <c r="IA66" i="158"/>
  <c r="IQ66" i="158"/>
  <c r="IP67" i="158"/>
  <c r="GA67" i="158"/>
  <c r="GQ67" i="158"/>
  <c r="IP70" i="158"/>
  <c r="GI66" i="158"/>
  <c r="GY66" i="158"/>
  <c r="HO66" i="158"/>
  <c r="IE66" i="158"/>
  <c r="GE67" i="158"/>
  <c r="FW68" i="158"/>
  <c r="GA68" i="158"/>
  <c r="GE68" i="158"/>
  <c r="GI68" i="158"/>
  <c r="GM68" i="158"/>
  <c r="GQ68" i="158"/>
  <c r="GU68" i="158"/>
  <c r="GY68" i="158"/>
  <c r="HC68" i="158"/>
  <c r="HG68" i="158"/>
  <c r="HK68" i="158"/>
  <c r="HO68" i="158"/>
  <c r="HS68" i="158"/>
  <c r="HW68" i="158"/>
  <c r="IA68" i="158"/>
  <c r="IE68" i="158"/>
  <c r="II68" i="158"/>
  <c r="IM68" i="158"/>
  <c r="IQ68" i="158"/>
  <c r="FW69" i="158"/>
  <c r="GA69" i="158"/>
  <c r="GE69" i="158"/>
  <c r="GI69" i="158"/>
  <c r="GM69" i="158"/>
  <c r="GQ69" i="158"/>
  <c r="GU69" i="158"/>
  <c r="GY69" i="158"/>
  <c r="HC69" i="158"/>
  <c r="HG69" i="158"/>
  <c r="HK69" i="158"/>
  <c r="HO69" i="158"/>
  <c r="HS69" i="158"/>
  <c r="HW69" i="158"/>
  <c r="IA69" i="158"/>
  <c r="IE69" i="158"/>
  <c r="II69" i="158"/>
  <c r="IM69" i="158"/>
  <c r="IQ69" i="158"/>
  <c r="C70" i="158"/>
  <c r="F70" i="158" s="1"/>
  <c r="FX66" i="158"/>
  <c r="GB66" i="158"/>
  <c r="GF66" i="158"/>
  <c r="GJ66" i="158"/>
  <c r="GN66" i="158"/>
  <c r="GR66" i="158"/>
  <c r="GV66" i="158"/>
  <c r="GZ66" i="158"/>
  <c r="HD66" i="158"/>
  <c r="HH66" i="158"/>
  <c r="HL66" i="158"/>
  <c r="HP66" i="158"/>
  <c r="HT66" i="158"/>
  <c r="HX66" i="158"/>
  <c r="IB66" i="158"/>
  <c r="IF66" i="158"/>
  <c r="IJ66" i="158"/>
  <c r="IN66" i="158"/>
  <c r="IR66" i="158"/>
  <c r="FX67" i="158"/>
  <c r="GB67" i="158"/>
  <c r="GF67" i="158"/>
  <c r="GJ67" i="158"/>
  <c r="GN67" i="158"/>
  <c r="GR67" i="158"/>
  <c r="GV67" i="158"/>
  <c r="GZ67" i="158"/>
  <c r="HD67" i="158"/>
  <c r="HH67" i="158"/>
  <c r="HL67" i="158"/>
  <c r="HP67" i="158"/>
  <c r="HT67" i="158"/>
  <c r="HX67" i="158"/>
  <c r="IB67" i="158"/>
  <c r="IF67" i="158"/>
  <c r="IJ67" i="158"/>
  <c r="IN67" i="158"/>
  <c r="IR67" i="158"/>
  <c r="FX68" i="158"/>
  <c r="GB68" i="158"/>
  <c r="GF68" i="158"/>
  <c r="GJ68" i="158"/>
  <c r="GN68" i="158"/>
  <c r="GR68" i="158"/>
  <c r="GV68" i="158"/>
  <c r="GZ68" i="158"/>
  <c r="HD68" i="158"/>
  <c r="HH68" i="158"/>
  <c r="HL68" i="158"/>
  <c r="HP68" i="158"/>
  <c r="HT68" i="158"/>
  <c r="HX68" i="158"/>
  <c r="IB68" i="158"/>
  <c r="IF68" i="158"/>
  <c r="IJ68" i="158"/>
  <c r="IN68" i="158"/>
  <c r="IR68" i="158"/>
  <c r="FX69" i="158"/>
  <c r="GB69" i="158"/>
  <c r="GF69" i="158"/>
  <c r="GJ69" i="158"/>
  <c r="GN69" i="158"/>
  <c r="GR69" i="158"/>
  <c r="GV69" i="158"/>
  <c r="GZ69" i="158"/>
  <c r="HD69" i="158"/>
  <c r="HH69" i="158"/>
  <c r="HL69" i="158"/>
  <c r="HP69" i="158"/>
  <c r="HT69" i="158"/>
  <c r="HX69" i="158"/>
  <c r="IB69" i="158"/>
  <c r="IF69" i="158"/>
  <c r="IJ69" i="158"/>
  <c r="IN69" i="158"/>
  <c r="IR69" i="158"/>
  <c r="D66" i="158"/>
  <c r="FY66" i="158"/>
  <c r="GC66" i="158"/>
  <c r="GG66" i="158"/>
  <c r="GK66" i="158"/>
  <c r="GO66" i="158"/>
  <c r="GS66" i="158"/>
  <c r="GW66" i="158"/>
  <c r="HA66" i="158"/>
  <c r="HE66" i="158"/>
  <c r="HI66" i="158"/>
  <c r="HM66" i="158"/>
  <c r="HQ66" i="158"/>
  <c r="HU66" i="158"/>
  <c r="HY66" i="158"/>
  <c r="IC66" i="158"/>
  <c r="IG66" i="158"/>
  <c r="IK66" i="158"/>
  <c r="IO66" i="158"/>
  <c r="IS66" i="158"/>
  <c r="D67" i="158"/>
  <c r="FY67" i="158"/>
  <c r="GC67" i="158"/>
  <c r="GG67" i="158"/>
  <c r="GK67" i="158"/>
  <c r="GO67" i="158"/>
  <c r="GS67" i="158"/>
  <c r="GW67" i="158"/>
  <c r="HA67" i="158"/>
  <c r="HE67" i="158"/>
  <c r="HI67" i="158"/>
  <c r="HM67" i="158"/>
  <c r="HQ67" i="158"/>
  <c r="HU67" i="158"/>
  <c r="HY67" i="158"/>
  <c r="IC67" i="158"/>
  <c r="IG67" i="158"/>
  <c r="IK67" i="158"/>
  <c r="IO67" i="158"/>
  <c r="IS67" i="158"/>
  <c r="D68" i="158"/>
  <c r="FY68" i="158"/>
  <c r="GC68" i="158"/>
  <c r="GG68" i="158"/>
  <c r="GK68" i="158"/>
  <c r="GO68" i="158"/>
  <c r="GS68" i="158"/>
  <c r="GW68" i="158"/>
  <c r="HA68" i="158"/>
  <c r="HE68" i="158"/>
  <c r="HI68" i="158"/>
  <c r="HM68" i="158"/>
  <c r="HQ68" i="158"/>
  <c r="HU68" i="158"/>
  <c r="HY68" i="158"/>
  <c r="IC68" i="158"/>
  <c r="IG68" i="158"/>
  <c r="IK68" i="158"/>
  <c r="IO68" i="158"/>
  <c r="IS68" i="158"/>
  <c r="FY69" i="158"/>
  <c r="GC69" i="158"/>
  <c r="GG69" i="158"/>
  <c r="GK69" i="158"/>
  <c r="GO69" i="158"/>
  <c r="GS69" i="158"/>
  <c r="GW69" i="158"/>
  <c r="HA69" i="158"/>
  <c r="HE69" i="158"/>
  <c r="HI69" i="158"/>
  <c r="HM69" i="158"/>
  <c r="HQ69" i="158"/>
  <c r="HU69" i="158"/>
  <c r="HY69" i="158"/>
  <c r="IC69" i="158"/>
  <c r="IG69" i="158"/>
  <c r="IK69" i="158"/>
  <c r="IO69" i="158"/>
  <c r="IS69" i="158"/>
  <c r="IQ70" i="158"/>
  <c r="II71" i="158"/>
  <c r="FZ66" i="158"/>
  <c r="GD66" i="158"/>
  <c r="GH66" i="158"/>
  <c r="GL66" i="158"/>
  <c r="GP66" i="158"/>
  <c r="GT66" i="158"/>
  <c r="GX66" i="158"/>
  <c r="HB66" i="158"/>
  <c r="HF66" i="158"/>
  <c r="HJ66" i="158"/>
  <c r="HN66" i="158"/>
  <c r="HR66" i="158"/>
  <c r="HV66" i="158"/>
  <c r="HZ66" i="158"/>
  <c r="ID66" i="158"/>
  <c r="IH66" i="158"/>
  <c r="IL66" i="158"/>
  <c r="FZ67" i="158"/>
  <c r="GD67" i="158"/>
  <c r="GH67" i="158"/>
  <c r="GL67" i="158"/>
  <c r="GP67" i="158"/>
  <c r="GT67" i="158"/>
  <c r="GX67" i="158"/>
  <c r="HB67" i="158"/>
  <c r="HF67" i="158"/>
  <c r="HJ67" i="158"/>
  <c r="HN67" i="158"/>
  <c r="HR67" i="158"/>
  <c r="HV67" i="158"/>
  <c r="HZ67" i="158"/>
  <c r="ID67" i="158"/>
  <c r="IH67" i="158"/>
  <c r="IL67" i="158"/>
  <c r="FZ68" i="158"/>
  <c r="GD68" i="158"/>
  <c r="GH68" i="158"/>
  <c r="GL68" i="158"/>
  <c r="GP68" i="158"/>
  <c r="GT68" i="158"/>
  <c r="GX68" i="158"/>
  <c r="HB68" i="158"/>
  <c r="HF68" i="158"/>
  <c r="HJ68" i="158"/>
  <c r="HN68" i="158"/>
  <c r="HR68" i="158"/>
  <c r="HV68" i="158"/>
  <c r="HZ68" i="158"/>
  <c r="ID68" i="158"/>
  <c r="IH68" i="158"/>
  <c r="IL68" i="158"/>
  <c r="FZ69" i="158"/>
  <c r="GD69" i="158"/>
  <c r="GH69" i="158"/>
  <c r="GL69" i="158"/>
  <c r="GP69" i="158"/>
  <c r="GT69" i="158"/>
  <c r="GX69" i="158"/>
  <c r="HB69" i="158"/>
  <c r="HF69" i="158"/>
  <c r="HJ69" i="158"/>
  <c r="HN69" i="158"/>
  <c r="HR69" i="158"/>
  <c r="HV69" i="158"/>
  <c r="HZ69" i="158"/>
  <c r="ID69" i="158"/>
  <c r="IH69" i="158"/>
  <c r="IL69" i="158"/>
  <c r="FW70" i="158"/>
  <c r="GI70" i="158"/>
  <c r="GU70" i="158"/>
  <c r="HC70" i="158"/>
  <c r="HK70" i="158"/>
  <c r="HW70" i="158"/>
  <c r="II70" i="158"/>
  <c r="GE71" i="158"/>
  <c r="GQ71" i="158"/>
  <c r="HC71" i="158"/>
  <c r="IM71" i="158"/>
  <c r="FX70" i="158"/>
  <c r="GB70" i="158"/>
  <c r="GF70" i="158"/>
  <c r="GJ70" i="158"/>
  <c r="GN70" i="158"/>
  <c r="GR70" i="158"/>
  <c r="GV70" i="158"/>
  <c r="GZ70" i="158"/>
  <c r="HD70" i="158"/>
  <c r="HH70" i="158"/>
  <c r="HL70" i="158"/>
  <c r="HP70" i="158"/>
  <c r="HT70" i="158"/>
  <c r="HX70" i="158"/>
  <c r="IB70" i="158"/>
  <c r="IF70" i="158"/>
  <c r="IJ70" i="158"/>
  <c r="IN70" i="158"/>
  <c r="IR70" i="158"/>
  <c r="C71" i="158"/>
  <c r="F71" i="158" s="1"/>
  <c r="FX71" i="158"/>
  <c r="GB71" i="158"/>
  <c r="GF71" i="158"/>
  <c r="GJ71" i="158"/>
  <c r="GN71" i="158"/>
  <c r="GR71" i="158"/>
  <c r="GV71" i="158"/>
  <c r="GZ71" i="158"/>
  <c r="HD71" i="158"/>
  <c r="HH71" i="158"/>
  <c r="HL71" i="158"/>
  <c r="HP71" i="158"/>
  <c r="HT71" i="158"/>
  <c r="HX71" i="158"/>
  <c r="IB71" i="158"/>
  <c r="IF71" i="158"/>
  <c r="IJ71" i="158"/>
  <c r="IN71" i="158"/>
  <c r="IR71" i="158"/>
  <c r="GA70" i="158"/>
  <c r="GM70" i="158"/>
  <c r="GY70" i="158"/>
  <c r="HS70" i="158"/>
  <c r="IE70" i="158"/>
  <c r="IM70" i="158"/>
  <c r="FW71" i="158"/>
  <c r="GI71" i="158"/>
  <c r="GU71" i="158"/>
  <c r="HG71" i="158"/>
  <c r="HO71" i="158"/>
  <c r="HW71" i="158"/>
  <c r="IE71" i="158"/>
  <c r="IQ71" i="158"/>
  <c r="D70" i="158"/>
  <c r="FY70" i="158"/>
  <c r="GC70" i="158"/>
  <c r="GG70" i="158"/>
  <c r="GK70" i="158"/>
  <c r="GO70" i="158"/>
  <c r="GS70" i="158"/>
  <c r="GW70" i="158"/>
  <c r="HA70" i="158"/>
  <c r="HE70" i="158"/>
  <c r="HI70" i="158"/>
  <c r="HM70" i="158"/>
  <c r="HQ70" i="158"/>
  <c r="HU70" i="158"/>
  <c r="HY70" i="158"/>
  <c r="IC70" i="158"/>
  <c r="IG70" i="158"/>
  <c r="IK70" i="158"/>
  <c r="IO70" i="158"/>
  <c r="IS70" i="158"/>
  <c r="D71" i="158"/>
  <c r="FY71" i="158"/>
  <c r="GC71" i="158"/>
  <c r="GG71" i="158"/>
  <c r="GK71" i="158"/>
  <c r="GO71" i="158"/>
  <c r="GS71" i="158"/>
  <c r="GW71" i="158"/>
  <c r="HA71" i="158"/>
  <c r="HE71" i="158"/>
  <c r="HI71" i="158"/>
  <c r="HM71" i="158"/>
  <c r="HQ71" i="158"/>
  <c r="HU71" i="158"/>
  <c r="HY71" i="158"/>
  <c r="IC71" i="158"/>
  <c r="IG71" i="158"/>
  <c r="IK71" i="158"/>
  <c r="IO71" i="158"/>
  <c r="IS71" i="158"/>
  <c r="GE70" i="158"/>
  <c r="GQ70" i="158"/>
  <c r="HG70" i="158"/>
  <c r="HO70" i="158"/>
  <c r="IA70" i="158"/>
  <c r="GA71" i="158"/>
  <c r="GM71" i="158"/>
  <c r="GY71" i="158"/>
  <c r="HK71" i="158"/>
  <c r="HS71" i="158"/>
  <c r="IA71" i="158"/>
  <c r="C72" i="158"/>
  <c r="F72" i="158" s="1"/>
  <c r="FZ70" i="158"/>
  <c r="GD70" i="158"/>
  <c r="GH70" i="158"/>
  <c r="GL70" i="158"/>
  <c r="GP70" i="158"/>
  <c r="GT70" i="158"/>
  <c r="GX70" i="158"/>
  <c r="HB70" i="158"/>
  <c r="HF70" i="158"/>
  <c r="HJ70" i="158"/>
  <c r="HN70" i="158"/>
  <c r="HR70" i="158"/>
  <c r="HV70" i="158"/>
  <c r="HZ70" i="158"/>
  <c r="ID70" i="158"/>
  <c r="IH70" i="158"/>
  <c r="IL70" i="158"/>
  <c r="FZ71" i="158"/>
  <c r="GD71" i="158"/>
  <c r="GH71" i="158"/>
  <c r="GL71" i="158"/>
  <c r="GP71" i="158"/>
  <c r="GT71" i="158"/>
  <c r="GX71" i="158"/>
  <c r="HB71" i="158"/>
  <c r="HF71" i="158"/>
  <c r="HJ71" i="158"/>
  <c r="HN71" i="158"/>
  <c r="HR71" i="158"/>
  <c r="HV71" i="158"/>
  <c r="HZ71" i="158"/>
  <c r="ID71" i="158"/>
  <c r="IH71" i="158"/>
  <c r="IL71" i="158"/>
  <c r="FW72" i="158"/>
  <c r="GI72" i="158"/>
  <c r="GU72" i="158"/>
  <c r="GY72" i="158"/>
  <c r="HK72" i="158"/>
  <c r="HS72" i="158"/>
  <c r="IA72" i="158"/>
  <c r="IQ72" i="158"/>
  <c r="FX72" i="158"/>
  <c r="GB72" i="158"/>
  <c r="GF72" i="158"/>
  <c r="GJ72" i="158"/>
  <c r="GN72" i="158"/>
  <c r="GR72" i="158"/>
  <c r="GV72" i="158"/>
  <c r="GZ72" i="158"/>
  <c r="HD72" i="158"/>
  <c r="HH72" i="158"/>
  <c r="HL72" i="158"/>
  <c r="HP72" i="158"/>
  <c r="HT72" i="158"/>
  <c r="HX72" i="158"/>
  <c r="IB72" i="158"/>
  <c r="IF72" i="158"/>
  <c r="IJ72" i="158"/>
  <c r="IN72" i="158"/>
  <c r="IR72" i="158"/>
  <c r="GE72" i="158"/>
  <c r="GM72" i="158"/>
  <c r="HC72" i="158"/>
  <c r="HO72" i="158"/>
  <c r="HW72" i="158"/>
  <c r="IE72" i="158"/>
  <c r="IM72" i="158"/>
  <c r="D72" i="158"/>
  <c r="FY72" i="158"/>
  <c r="GC72" i="158"/>
  <c r="GG72" i="158"/>
  <c r="GK72" i="158"/>
  <c r="GO72" i="158"/>
  <c r="GS72" i="158"/>
  <c r="GW72" i="158"/>
  <c r="HA72" i="158"/>
  <c r="HE72" i="158"/>
  <c r="HI72" i="158"/>
  <c r="HM72" i="158"/>
  <c r="HQ72" i="158"/>
  <c r="HU72" i="158"/>
  <c r="HY72" i="158"/>
  <c r="IC72" i="158"/>
  <c r="IG72" i="158"/>
  <c r="IK72" i="158"/>
  <c r="IO72" i="158"/>
  <c r="IS72" i="158"/>
  <c r="GA72" i="158"/>
  <c r="GQ72" i="158"/>
  <c r="HG72" i="158"/>
  <c r="II72" i="158"/>
  <c r="FZ72" i="158"/>
  <c r="GD72" i="158"/>
  <c r="GH72" i="158"/>
  <c r="GL72" i="158"/>
  <c r="GP72" i="158"/>
  <c r="GT72" i="158"/>
  <c r="GX72" i="158"/>
  <c r="HB72" i="158"/>
  <c r="HF72" i="158"/>
  <c r="HJ72" i="158"/>
  <c r="HN72" i="158"/>
  <c r="HR72" i="158"/>
  <c r="HV72" i="158"/>
  <c r="HZ72" i="158"/>
  <c r="ID72" i="158"/>
  <c r="IH72" i="158"/>
  <c r="IL72" i="158"/>
  <c r="GB12" i="110"/>
  <c r="GC175" i="110"/>
  <c r="GC176" i="110"/>
  <c r="FZ175" i="110"/>
  <c r="FF179" i="110"/>
  <c r="GC179" i="110"/>
  <c r="FE180" i="110"/>
  <c r="FL12" i="110"/>
  <c r="EO180" i="110"/>
  <c r="EJ12" i="110"/>
  <c r="GB177" i="110"/>
  <c r="FW176" i="110"/>
  <c r="EE183" i="110"/>
  <c r="GC183" i="110"/>
  <c r="EP179" i="110"/>
  <c r="FW177" i="110"/>
  <c r="GC177" i="110"/>
  <c r="GB176" i="110"/>
  <c r="D179" i="110"/>
  <c r="I179" i="110" s="1"/>
  <c r="FU180" i="110"/>
  <c r="FP12" i="110"/>
  <c r="FZ183" i="110"/>
  <c r="EQ183" i="110"/>
  <c r="FW183" i="110"/>
  <c r="FD175" i="110"/>
  <c r="FY179" i="110"/>
  <c r="FV179" i="110"/>
  <c r="DY180" i="110"/>
  <c r="DT12" i="110"/>
  <c r="GC12" i="110"/>
  <c r="DO183" i="110"/>
  <c r="EU183" i="110"/>
  <c r="EZ12" i="110"/>
  <c r="GB175" i="110"/>
  <c r="FY175" i="110"/>
  <c r="FY177" i="110"/>
  <c r="FU178" i="110"/>
  <c r="FR179" i="110"/>
  <c r="DZ179" i="110"/>
  <c r="FS183" i="110"/>
  <c r="EA183" i="110"/>
  <c r="FG183" i="110"/>
  <c r="DO175" i="110"/>
  <c r="DS175" i="110"/>
  <c r="DW175" i="110"/>
  <c r="EA175" i="110"/>
  <c r="EE175" i="110"/>
  <c r="EI175" i="110"/>
  <c r="EM175" i="110"/>
  <c r="EQ175" i="110"/>
  <c r="EU175" i="110"/>
  <c r="EY175" i="110"/>
  <c r="FC175" i="110"/>
  <c r="FG175" i="110"/>
  <c r="FK175" i="110"/>
  <c r="FO175" i="110"/>
  <c r="FS175" i="110"/>
  <c r="FW175" i="110"/>
  <c r="DN177" i="110"/>
  <c r="DR177" i="110"/>
  <c r="DV177" i="110"/>
  <c r="DZ177" i="110"/>
  <c r="ED177" i="110"/>
  <c r="EH177" i="110"/>
  <c r="EL177" i="110"/>
  <c r="EP177" i="110"/>
  <c r="ET177" i="110"/>
  <c r="EX177" i="110"/>
  <c r="FB177" i="110"/>
  <c r="FF177" i="110"/>
  <c r="FJ177" i="110"/>
  <c r="FN177" i="110"/>
  <c r="FR177" i="110"/>
  <c r="FV177" i="110"/>
  <c r="FZ177" i="110"/>
  <c r="FZ176" i="110"/>
  <c r="FV176" i="110"/>
  <c r="FR176" i="110"/>
  <c r="FN176" i="110"/>
  <c r="FJ176" i="110"/>
  <c r="FF176" i="110"/>
  <c r="FB176" i="110"/>
  <c r="EX176" i="110"/>
  <c r="ET176" i="110"/>
  <c r="EP176" i="110"/>
  <c r="EL176" i="110"/>
  <c r="EH176" i="110"/>
  <c r="ED176" i="110"/>
  <c r="DZ176" i="110"/>
  <c r="DQ176" i="110"/>
  <c r="DU176" i="110"/>
  <c r="DY176" i="110"/>
  <c r="EE176" i="110"/>
  <c r="EJ176" i="110"/>
  <c r="EO176" i="110"/>
  <c r="EU176" i="110"/>
  <c r="EZ176" i="110"/>
  <c r="FE176" i="110"/>
  <c r="FK176" i="110"/>
  <c r="FP176" i="110"/>
  <c r="FU176" i="110"/>
  <c r="DY178" i="110"/>
  <c r="EO178" i="110"/>
  <c r="FE178" i="110"/>
  <c r="DT175" i="110"/>
  <c r="EB175" i="110"/>
  <c r="EJ175" i="110"/>
  <c r="EN175" i="110"/>
  <c r="EV175" i="110"/>
  <c r="EZ175" i="110"/>
  <c r="FH175" i="110"/>
  <c r="FL175" i="110"/>
  <c r="FP175" i="110"/>
  <c r="FT175" i="110"/>
  <c r="FX175" i="110"/>
  <c r="DO177" i="110"/>
  <c r="DS177" i="110"/>
  <c r="DW177" i="110"/>
  <c r="EA177" i="110"/>
  <c r="EE177" i="110"/>
  <c r="EI177" i="110"/>
  <c r="EM177" i="110"/>
  <c r="EQ177" i="110"/>
  <c r="EU177" i="110"/>
  <c r="EY177" i="110"/>
  <c r="FC177" i="110"/>
  <c r="FG177" i="110"/>
  <c r="FK177" i="110"/>
  <c r="FO177" i="110"/>
  <c r="FS177" i="110"/>
  <c r="DN176" i="110"/>
  <c r="DR176" i="110"/>
  <c r="DV176" i="110"/>
  <c r="EA176" i="110"/>
  <c r="EF176" i="110"/>
  <c r="EK176" i="110"/>
  <c r="EQ176" i="110"/>
  <c r="EV176" i="110"/>
  <c r="FA176" i="110"/>
  <c r="FG176" i="110"/>
  <c r="FL176" i="110"/>
  <c r="FQ176" i="110"/>
  <c r="FX178" i="110"/>
  <c r="FT178" i="110"/>
  <c r="FP178" i="110"/>
  <c r="FL178" i="110"/>
  <c r="FH178" i="110"/>
  <c r="FD178" i="110"/>
  <c r="EZ178" i="110"/>
  <c r="EV178" i="110"/>
  <c r="ER178" i="110"/>
  <c r="EN178" i="110"/>
  <c r="EJ178" i="110"/>
  <c r="EF178" i="110"/>
  <c r="EB178" i="110"/>
  <c r="DX178" i="110"/>
  <c r="DT178" i="110"/>
  <c r="DP178" i="110"/>
  <c r="D178" i="110"/>
  <c r="I178" i="110" s="1"/>
  <c r="FW178" i="110"/>
  <c r="FS178" i="110"/>
  <c r="FO178" i="110"/>
  <c r="FK178" i="110"/>
  <c r="FG178" i="110"/>
  <c r="FC178" i="110"/>
  <c r="EY178" i="110"/>
  <c r="EU178" i="110"/>
  <c r="EQ178" i="110"/>
  <c r="EM178" i="110"/>
  <c r="EI178" i="110"/>
  <c r="EE178" i="110"/>
  <c r="EA178" i="110"/>
  <c r="DW178" i="110"/>
  <c r="DS178" i="110"/>
  <c r="DO178" i="110"/>
  <c r="FZ178" i="110"/>
  <c r="FV178" i="110"/>
  <c r="FR178" i="110"/>
  <c r="FN178" i="110"/>
  <c r="FJ178" i="110"/>
  <c r="FF178" i="110"/>
  <c r="FB178" i="110"/>
  <c r="EX178" i="110"/>
  <c r="ET178" i="110"/>
  <c r="EP178" i="110"/>
  <c r="EL178" i="110"/>
  <c r="EH178" i="110"/>
  <c r="ED178" i="110"/>
  <c r="DZ178" i="110"/>
  <c r="DV178" i="110"/>
  <c r="DR178" i="110"/>
  <c r="DN178" i="110"/>
  <c r="EC178" i="110"/>
  <c r="ES178" i="110"/>
  <c r="FI178" i="110"/>
  <c r="FY178" i="110"/>
  <c r="D175" i="110"/>
  <c r="I175" i="110" s="1"/>
  <c r="DP175" i="110"/>
  <c r="DX175" i="110"/>
  <c r="EF175" i="110"/>
  <c r="ER175" i="110"/>
  <c r="DQ175" i="110"/>
  <c r="DU175" i="110"/>
  <c r="DY175" i="110"/>
  <c r="EC175" i="110"/>
  <c r="EG175" i="110"/>
  <c r="EK175" i="110"/>
  <c r="EO175" i="110"/>
  <c r="ES175" i="110"/>
  <c r="EW175" i="110"/>
  <c r="FA175" i="110"/>
  <c r="FE175" i="110"/>
  <c r="FI175" i="110"/>
  <c r="FM175" i="110"/>
  <c r="FQ175" i="110"/>
  <c r="FU175" i="110"/>
  <c r="D177" i="110"/>
  <c r="I177" i="110" s="1"/>
  <c r="DP177" i="110"/>
  <c r="DT177" i="110"/>
  <c r="DX177" i="110"/>
  <c r="EB177" i="110"/>
  <c r="EF177" i="110"/>
  <c r="EJ177" i="110"/>
  <c r="EN177" i="110"/>
  <c r="ER177" i="110"/>
  <c r="EV177" i="110"/>
  <c r="EZ177" i="110"/>
  <c r="FD177" i="110"/>
  <c r="FH177" i="110"/>
  <c r="FL177" i="110"/>
  <c r="FP177" i="110"/>
  <c r="FT177" i="110"/>
  <c r="FX177" i="110"/>
  <c r="DO176" i="110"/>
  <c r="DS176" i="110"/>
  <c r="DW176" i="110"/>
  <c r="EB176" i="110"/>
  <c r="EG176" i="110"/>
  <c r="EM176" i="110"/>
  <c r="ER176" i="110"/>
  <c r="EW176" i="110"/>
  <c r="FC176" i="110"/>
  <c r="FH176" i="110"/>
  <c r="FM176" i="110"/>
  <c r="FS176" i="110"/>
  <c r="FX176" i="110"/>
  <c r="DQ178" i="110"/>
  <c r="EG178" i="110"/>
  <c r="EW178" i="110"/>
  <c r="FM178" i="110"/>
  <c r="GC178" i="110"/>
  <c r="GB178" i="110"/>
  <c r="DN175" i="110"/>
  <c r="DR175" i="110"/>
  <c r="DV175" i="110"/>
  <c r="DZ175" i="110"/>
  <c r="ED175" i="110"/>
  <c r="EH175" i="110"/>
  <c r="EL175" i="110"/>
  <c r="EP175" i="110"/>
  <c r="ET175" i="110"/>
  <c r="EX175" i="110"/>
  <c r="FB175" i="110"/>
  <c r="FF175" i="110"/>
  <c r="FJ175" i="110"/>
  <c r="FN175" i="110"/>
  <c r="FR175" i="110"/>
  <c r="FV175" i="110"/>
  <c r="DQ177" i="110"/>
  <c r="DU177" i="110"/>
  <c r="DY177" i="110"/>
  <c r="EC177" i="110"/>
  <c r="EG177" i="110"/>
  <c r="EK177" i="110"/>
  <c r="EO177" i="110"/>
  <c r="ES177" i="110"/>
  <c r="EW177" i="110"/>
  <c r="FA177" i="110"/>
  <c r="FE177" i="110"/>
  <c r="FI177" i="110"/>
  <c r="FM177" i="110"/>
  <c r="FQ177" i="110"/>
  <c r="FU177" i="110"/>
  <c r="D176" i="110"/>
  <c r="I176" i="110" s="1"/>
  <c r="DP176" i="110"/>
  <c r="DT176" i="110"/>
  <c r="DX176" i="110"/>
  <c r="EC176" i="110"/>
  <c r="EI176" i="110"/>
  <c r="EN176" i="110"/>
  <c r="ES176" i="110"/>
  <c r="EY176" i="110"/>
  <c r="FD176" i="110"/>
  <c r="FI176" i="110"/>
  <c r="FO176" i="110"/>
  <c r="FT176" i="110"/>
  <c r="FY176" i="110"/>
  <c r="DU178" i="110"/>
  <c r="EK178" i="110"/>
  <c r="FA178" i="110"/>
  <c r="FQ178" i="110"/>
  <c r="DN179" i="110"/>
  <c r="ED179" i="110"/>
  <c r="ET179" i="110"/>
  <c r="FJ179" i="110"/>
  <c r="FZ179" i="110"/>
  <c r="FX180" i="110"/>
  <c r="FT180" i="110"/>
  <c r="FP180" i="110"/>
  <c r="FL180" i="110"/>
  <c r="FH180" i="110"/>
  <c r="FD180" i="110"/>
  <c r="EZ180" i="110"/>
  <c r="EV180" i="110"/>
  <c r="ER180" i="110"/>
  <c r="EN180" i="110"/>
  <c r="EJ180" i="110"/>
  <c r="EF180" i="110"/>
  <c r="EB180" i="110"/>
  <c r="DX180" i="110"/>
  <c r="DT180" i="110"/>
  <c r="DP180" i="110"/>
  <c r="D180" i="110"/>
  <c r="I180" i="110" s="1"/>
  <c r="FW180" i="110"/>
  <c r="FS180" i="110"/>
  <c r="FO180" i="110"/>
  <c r="FK180" i="110"/>
  <c r="FG180" i="110"/>
  <c r="FC180" i="110"/>
  <c r="EY180" i="110"/>
  <c r="EU180" i="110"/>
  <c r="EQ180" i="110"/>
  <c r="EM180" i="110"/>
  <c r="EI180" i="110"/>
  <c r="EE180" i="110"/>
  <c r="EA180" i="110"/>
  <c r="DW180" i="110"/>
  <c r="DS180" i="110"/>
  <c r="DO180" i="110"/>
  <c r="FZ180" i="110"/>
  <c r="FV180" i="110"/>
  <c r="FR180" i="110"/>
  <c r="FN180" i="110"/>
  <c r="FJ180" i="110"/>
  <c r="FF180" i="110"/>
  <c r="FB180" i="110"/>
  <c r="EX180" i="110"/>
  <c r="ET180" i="110"/>
  <c r="EP180" i="110"/>
  <c r="EL180" i="110"/>
  <c r="EH180" i="110"/>
  <c r="ED180" i="110"/>
  <c r="DZ180" i="110"/>
  <c r="DV180" i="110"/>
  <c r="DR180" i="110"/>
  <c r="DN180" i="110"/>
  <c r="EC180" i="110"/>
  <c r="ES180" i="110"/>
  <c r="FI180" i="110"/>
  <c r="FY180" i="110"/>
  <c r="DX12" i="110"/>
  <c r="EN12" i="110"/>
  <c r="FD12" i="110"/>
  <c r="FT12" i="110"/>
  <c r="GB183" i="110"/>
  <c r="DR179" i="110"/>
  <c r="EH179" i="110"/>
  <c r="EX179" i="110"/>
  <c r="FN179" i="110"/>
  <c r="GB179" i="110"/>
  <c r="DQ180" i="110"/>
  <c r="EG180" i="110"/>
  <c r="EW180" i="110"/>
  <c r="FM180" i="110"/>
  <c r="GC180" i="110"/>
  <c r="GB180" i="110"/>
  <c r="FW12" i="110"/>
  <c r="EB12" i="110"/>
  <c r="ER12" i="110"/>
  <c r="FH12" i="110"/>
  <c r="FX12" i="110"/>
  <c r="DS183" i="110"/>
  <c r="EI183" i="110"/>
  <c r="EY183" i="110"/>
  <c r="FO183" i="110"/>
  <c r="DV179" i="110"/>
  <c r="EL179" i="110"/>
  <c r="FB179" i="110"/>
  <c r="DU180" i="110"/>
  <c r="EK180" i="110"/>
  <c r="FA180" i="110"/>
  <c r="FQ180" i="110"/>
  <c r="FZ12" i="110"/>
  <c r="DP12" i="110"/>
  <c r="EF12" i="110"/>
  <c r="EV12" i="110"/>
  <c r="DW183" i="110"/>
  <c r="EM183" i="110"/>
  <c r="FC183" i="110"/>
  <c r="DO179" i="110"/>
  <c r="DS179" i="110"/>
  <c r="DW179" i="110"/>
  <c r="EA179" i="110"/>
  <c r="EE179" i="110"/>
  <c r="EI179" i="110"/>
  <c r="EM179" i="110"/>
  <c r="EQ179" i="110"/>
  <c r="EU179" i="110"/>
  <c r="EY179" i="110"/>
  <c r="FC179" i="110"/>
  <c r="FG179" i="110"/>
  <c r="FK179" i="110"/>
  <c r="FO179" i="110"/>
  <c r="FS179" i="110"/>
  <c r="FW179" i="110"/>
  <c r="DQ12" i="110"/>
  <c r="DU12" i="110"/>
  <c r="DY12" i="110"/>
  <c r="EC12" i="110"/>
  <c r="EG12" i="110"/>
  <c r="EK12" i="110"/>
  <c r="EO12" i="110"/>
  <c r="ES12" i="110"/>
  <c r="EW12" i="110"/>
  <c r="FA12" i="110"/>
  <c r="FE12" i="110"/>
  <c r="FI12" i="110"/>
  <c r="FM12" i="110"/>
  <c r="FQ12" i="110"/>
  <c r="FU12" i="110"/>
  <c r="FY12" i="110"/>
  <c r="D183" i="110"/>
  <c r="I183" i="110" s="1"/>
  <c r="DP183" i="110"/>
  <c r="DT183" i="110"/>
  <c r="DX183" i="110"/>
  <c r="EB183" i="110"/>
  <c r="EF183" i="110"/>
  <c r="EJ183" i="110"/>
  <c r="EN183" i="110"/>
  <c r="ER183" i="110"/>
  <c r="EV183" i="110"/>
  <c r="EZ183" i="110"/>
  <c r="FD183" i="110"/>
  <c r="FH183" i="110"/>
  <c r="FL183" i="110"/>
  <c r="FP183" i="110"/>
  <c r="FT183" i="110"/>
  <c r="FX183" i="110"/>
  <c r="DP179" i="110"/>
  <c r="DT179" i="110"/>
  <c r="DX179" i="110"/>
  <c r="EB179" i="110"/>
  <c r="EF179" i="110"/>
  <c r="EJ179" i="110"/>
  <c r="EN179" i="110"/>
  <c r="ER179" i="110"/>
  <c r="EV179" i="110"/>
  <c r="EZ179" i="110"/>
  <c r="FD179" i="110"/>
  <c r="FH179" i="110"/>
  <c r="FL179" i="110"/>
  <c r="FP179" i="110"/>
  <c r="FT179" i="110"/>
  <c r="FX179" i="110"/>
  <c r="DN12" i="110"/>
  <c r="DR12" i="110"/>
  <c r="DV12" i="110"/>
  <c r="DZ12" i="110"/>
  <c r="ED12" i="110"/>
  <c r="EH12" i="110"/>
  <c r="EL12" i="110"/>
  <c r="EP12" i="110"/>
  <c r="ET12" i="110"/>
  <c r="EX12" i="110"/>
  <c r="FB12" i="110"/>
  <c r="FF12" i="110"/>
  <c r="FJ12" i="110"/>
  <c r="FN12" i="110"/>
  <c r="FR12" i="110"/>
  <c r="FV12" i="110"/>
  <c r="DQ183" i="110"/>
  <c r="DU183" i="110"/>
  <c r="DY183" i="110"/>
  <c r="EC183" i="110"/>
  <c r="EG183" i="110"/>
  <c r="EK183" i="110"/>
  <c r="EO183" i="110"/>
  <c r="ES183" i="110"/>
  <c r="EW183" i="110"/>
  <c r="FA183" i="110"/>
  <c r="FE183" i="110"/>
  <c r="FI183" i="110"/>
  <c r="FM183" i="110"/>
  <c r="FQ183" i="110"/>
  <c r="FU183" i="110"/>
  <c r="FY183" i="110"/>
  <c r="DQ179" i="110"/>
  <c r="DU179" i="110"/>
  <c r="DY179" i="110"/>
  <c r="EC179" i="110"/>
  <c r="EG179" i="110"/>
  <c r="EK179" i="110"/>
  <c r="EO179" i="110"/>
  <c r="ES179" i="110"/>
  <c r="EW179" i="110"/>
  <c r="FA179" i="110"/>
  <c r="FE179" i="110"/>
  <c r="FI179" i="110"/>
  <c r="FM179" i="110"/>
  <c r="FQ179" i="110"/>
  <c r="FU179" i="110"/>
  <c r="DO12" i="110"/>
  <c r="DS12" i="110"/>
  <c r="DW12" i="110"/>
  <c r="EA12" i="110"/>
  <c r="EE12" i="110"/>
  <c r="EI12" i="110"/>
  <c r="EM12" i="110"/>
  <c r="EQ12" i="110"/>
  <c r="EU12" i="110"/>
  <c r="EY12" i="110"/>
  <c r="FC12" i="110"/>
  <c r="FG12" i="110"/>
  <c r="FK12" i="110"/>
  <c r="FO12" i="110"/>
  <c r="FS12" i="110"/>
  <c r="DN183" i="110"/>
  <c r="DR183" i="110"/>
  <c r="DV183" i="110"/>
  <c r="DZ183" i="110"/>
  <c r="ED183" i="110"/>
  <c r="EH183" i="110"/>
  <c r="EL183" i="110"/>
  <c r="EP183" i="110"/>
  <c r="ET183" i="110"/>
  <c r="EX183" i="110"/>
  <c r="FB183" i="110"/>
  <c r="FF183" i="110"/>
  <c r="FJ183" i="110"/>
  <c r="FN183" i="110"/>
  <c r="FR183" i="110"/>
  <c r="FV183" i="110"/>
  <c r="BH39" i="288"/>
  <c r="BI39" i="288" s="1"/>
  <c r="BK39" i="288"/>
  <c r="BL39" i="288" s="1"/>
  <c r="BE39" i="288"/>
  <c r="BF39" i="288" s="1"/>
  <c r="CD39" i="288"/>
  <c r="CE39" i="288" s="1"/>
  <c r="BQ39" i="288"/>
  <c r="BR39" i="288" s="1"/>
  <c r="BN39" i="288"/>
  <c r="BO39" i="288" s="1"/>
  <c r="CA39" i="288"/>
  <c r="CB39" i="288" s="1"/>
  <c r="Z13" i="380"/>
  <c r="Z16" i="380"/>
  <c r="AA16" i="380" s="1"/>
  <c r="JM55" i="159"/>
  <c r="C55" i="159"/>
  <c r="GT55" i="159"/>
  <c r="GX55" i="159"/>
  <c r="HB55" i="159"/>
  <c r="HF55" i="159"/>
  <c r="HJ55" i="159"/>
  <c r="HN55" i="159"/>
  <c r="HR55" i="159"/>
  <c r="HV55" i="159"/>
  <c r="HZ55" i="159"/>
  <c r="ID55" i="159"/>
  <c r="IH55" i="159"/>
  <c r="IL55" i="159"/>
  <c r="IP55" i="159"/>
  <c r="IT55" i="159"/>
  <c r="IX55" i="159"/>
  <c r="JB55" i="159"/>
  <c r="JF55" i="159"/>
  <c r="JJ55" i="159"/>
  <c r="GQ55" i="159"/>
  <c r="GU55" i="159"/>
  <c r="GY55" i="159"/>
  <c r="HC55" i="159"/>
  <c r="HG55" i="159"/>
  <c r="HK55" i="159"/>
  <c r="HO55" i="159"/>
  <c r="HS55" i="159"/>
  <c r="HW55" i="159"/>
  <c r="IA55" i="159"/>
  <c r="IE55" i="159"/>
  <c r="II55" i="159"/>
  <c r="IM55" i="159"/>
  <c r="IQ55" i="159"/>
  <c r="IU55" i="159"/>
  <c r="IY55" i="159"/>
  <c r="JC55" i="159"/>
  <c r="JG55" i="159"/>
  <c r="JK55" i="159"/>
  <c r="GR55" i="159"/>
  <c r="GV55" i="159"/>
  <c r="GZ55" i="159"/>
  <c r="HD55" i="159"/>
  <c r="HH55" i="159"/>
  <c r="HL55" i="159"/>
  <c r="HP55" i="159"/>
  <c r="HT55" i="159"/>
  <c r="HX55" i="159"/>
  <c r="IB55" i="159"/>
  <c r="IF55" i="159"/>
  <c r="IJ55" i="159"/>
  <c r="IN55" i="159"/>
  <c r="IR55" i="159"/>
  <c r="IV55" i="159"/>
  <c r="IZ55" i="159"/>
  <c r="JD55" i="159"/>
  <c r="JH55" i="159"/>
  <c r="JL55" i="159"/>
  <c r="D55" i="159"/>
  <c r="GS55" i="159"/>
  <c r="GW55" i="159"/>
  <c r="HA55" i="159"/>
  <c r="HE55" i="159"/>
  <c r="HI55" i="159"/>
  <c r="HM55" i="159"/>
  <c r="HQ55" i="159"/>
  <c r="HU55" i="159"/>
  <c r="HY55" i="159"/>
  <c r="IC55" i="159"/>
  <c r="IG55" i="159"/>
  <c r="IK55" i="159"/>
  <c r="IO55" i="159"/>
  <c r="IS55" i="159"/>
  <c r="IW55" i="159"/>
  <c r="JA55" i="159"/>
  <c r="JE55" i="159"/>
  <c r="JI55" i="159"/>
  <c r="V16" i="286"/>
  <c r="J14" i="286"/>
  <c r="R15" i="286"/>
  <c r="CD15" i="286" s="1"/>
  <c r="CE15" i="286" s="1"/>
  <c r="FR52" i="159" s="1"/>
  <c r="Z19" i="286"/>
  <c r="Z24" i="286"/>
  <c r="N11" i="286"/>
  <c r="BK26" i="286"/>
  <c r="BL26" i="286" s="1"/>
  <c r="BQ26" i="286"/>
  <c r="BR26" i="286" s="1"/>
  <c r="J12" i="286"/>
  <c r="AU12" i="286" s="1"/>
  <c r="N13" i="286"/>
  <c r="V20" i="286"/>
  <c r="BN22" i="286"/>
  <c r="BO22" i="286" s="1"/>
  <c r="CG15" i="276"/>
  <c r="CH15" i="276" s="1"/>
  <c r="BN15" i="276"/>
  <c r="BO15" i="276" s="1"/>
  <c r="AX15" i="276"/>
  <c r="CD12" i="276"/>
  <c r="CE12" i="276" s="1"/>
  <c r="AW12" i="276"/>
  <c r="BK12" i="276"/>
  <c r="BL12" i="276" s="1"/>
  <c r="AV15" i="276"/>
  <c r="BH15" i="276"/>
  <c r="BI15" i="276" s="1"/>
  <c r="CA15" i="276"/>
  <c r="CB15" i="276" s="1"/>
  <c r="BE12" i="276"/>
  <c r="BF12" i="276" s="1"/>
  <c r="E12" i="276"/>
  <c r="AU12" i="276"/>
  <c r="BX12" i="276"/>
  <c r="BY12" i="276" s="1"/>
  <c r="BK13" i="276"/>
  <c r="BL13" i="276" s="1"/>
  <c r="AW13" i="276"/>
  <c r="CD13" i="276"/>
  <c r="CE13" i="276" s="1"/>
  <c r="AW14" i="276"/>
  <c r="CD14" i="276"/>
  <c r="CE14" i="276" s="1"/>
  <c r="BK14" i="276"/>
  <c r="BL14" i="276" s="1"/>
  <c r="CA11" i="276"/>
  <c r="CB11" i="276" s="1"/>
  <c r="AV11" i="276"/>
  <c r="BH11" i="276"/>
  <c r="BI11" i="276" s="1"/>
  <c r="CG16" i="276"/>
  <c r="CH16" i="276" s="1"/>
  <c r="AX16" i="276"/>
  <c r="BN16" i="276"/>
  <c r="BO16" i="276" s="1"/>
  <c r="BQ12" i="276"/>
  <c r="BR12" i="276" s="1"/>
  <c r="AY12" i="276"/>
  <c r="CJ12" i="276"/>
  <c r="CK12" i="276" s="1"/>
  <c r="BX13" i="276"/>
  <c r="BY13" i="276" s="1"/>
  <c r="AU13" i="276"/>
  <c r="BE13" i="276"/>
  <c r="BF13" i="276" s="1"/>
  <c r="E13" i="276"/>
  <c r="CJ13" i="276"/>
  <c r="CK13" i="276" s="1"/>
  <c r="AY13" i="276"/>
  <c r="BQ13" i="276"/>
  <c r="BR13" i="276" s="1"/>
  <c r="BE14" i="276"/>
  <c r="BF14" i="276" s="1"/>
  <c r="BX14" i="276"/>
  <c r="BY14" i="276" s="1"/>
  <c r="AU14" i="276"/>
  <c r="AU17" i="276"/>
  <c r="BX17" i="276"/>
  <c r="BY17" i="276" s="1"/>
  <c r="BN12" i="276"/>
  <c r="BO12" i="276" s="1"/>
  <c r="CA12" i="276"/>
  <c r="CB12" i="276" s="1"/>
  <c r="V17" i="276"/>
  <c r="J11" i="276"/>
  <c r="R11" i="276"/>
  <c r="Z11" i="276"/>
  <c r="AX12" i="276"/>
  <c r="N13" i="276"/>
  <c r="V13" i="276"/>
  <c r="R15" i="276"/>
  <c r="Z16" i="276"/>
  <c r="AV16" i="276"/>
  <c r="BX18" i="276"/>
  <c r="BY18" i="276" s="1"/>
  <c r="BE18" i="276"/>
  <c r="BF18" i="276" s="1"/>
  <c r="V18" i="276"/>
  <c r="V19" i="276"/>
  <c r="BN20" i="276"/>
  <c r="BO20" i="276" s="1"/>
  <c r="BX22" i="276"/>
  <c r="BY22" i="276" s="1"/>
  <c r="BE22" i="276"/>
  <c r="BF22" i="276" s="1"/>
  <c r="BK22" i="276"/>
  <c r="BL22" i="276" s="1"/>
  <c r="CD22" i="276"/>
  <c r="CE22" i="276" s="1"/>
  <c r="CJ22" i="276"/>
  <c r="CK22" i="276" s="1"/>
  <c r="BQ22" i="276"/>
  <c r="BR22" i="276" s="1"/>
  <c r="CA24" i="276"/>
  <c r="CB24" i="276" s="1"/>
  <c r="AY17" i="276"/>
  <c r="CJ17" i="276"/>
  <c r="CK17" i="276" s="1"/>
  <c r="Z14" i="276"/>
  <c r="Z15" i="276"/>
  <c r="R18" i="276"/>
  <c r="E18" i="276" s="1"/>
  <c r="BN24" i="276"/>
  <c r="BO24" i="276" s="1"/>
  <c r="BH12" i="276"/>
  <c r="BI12" i="276" s="1"/>
  <c r="V14" i="276"/>
  <c r="J15" i="276"/>
  <c r="J16" i="276"/>
  <c r="CA16" i="276"/>
  <c r="CB16" i="276" s="1"/>
  <c r="N17" i="276"/>
  <c r="BE17" i="276"/>
  <c r="BF17" i="276" s="1"/>
  <c r="N18" i="276"/>
  <c r="J19" i="276"/>
  <c r="Z19" i="276"/>
  <c r="CA20" i="276"/>
  <c r="CB20" i="276" s="1"/>
  <c r="BK17" i="276"/>
  <c r="BL17" i="276" s="1"/>
  <c r="AW17" i="276"/>
  <c r="R19" i="276"/>
  <c r="V11" i="276"/>
  <c r="N14" i="276"/>
  <c r="CD17" i="276"/>
  <c r="CE17" i="276" s="1"/>
  <c r="Z18" i="276"/>
  <c r="AU18" i="276"/>
  <c r="N19" i="276"/>
  <c r="BN21" i="276"/>
  <c r="BO21" i="276" s="1"/>
  <c r="CA21" i="276"/>
  <c r="CB21" i="276" s="1"/>
  <c r="BN25" i="276"/>
  <c r="BO25" i="276" s="1"/>
  <c r="CA25" i="276"/>
  <c r="CB25" i="276" s="1"/>
  <c r="AX13" i="286"/>
  <c r="BN13" i="286"/>
  <c r="BO13" i="286" s="1"/>
  <c r="CG13" i="286"/>
  <c r="CH13" i="286" s="1"/>
  <c r="FS13" i="159" s="1"/>
  <c r="CA13" i="286"/>
  <c r="CB13" i="286" s="1"/>
  <c r="FQ13" i="159" s="1"/>
  <c r="AV13" i="286"/>
  <c r="BH13" i="286"/>
  <c r="BI13" i="286" s="1"/>
  <c r="AX16" i="286"/>
  <c r="JN40" i="110" s="1"/>
  <c r="CG16" i="286"/>
  <c r="CH16" i="286" s="1"/>
  <c r="FS5" i="159" s="1"/>
  <c r="BN16" i="286"/>
  <c r="BO16" i="286" s="1"/>
  <c r="BE14" i="286"/>
  <c r="BF14" i="286" s="1"/>
  <c r="BX14" i="286"/>
  <c r="BY14" i="286" s="1"/>
  <c r="FP15" i="159" s="1"/>
  <c r="AU14" i="286"/>
  <c r="JK11" i="110" s="1"/>
  <c r="BQ24" i="286"/>
  <c r="BR24" i="286" s="1"/>
  <c r="CJ24" i="286"/>
  <c r="CK24" i="286" s="1"/>
  <c r="FT16" i="159" s="1"/>
  <c r="AY24" i="286"/>
  <c r="JO23" i="110" s="1"/>
  <c r="AV11" i="286"/>
  <c r="JL16" i="110" s="1"/>
  <c r="CA11" i="286"/>
  <c r="CB11" i="286" s="1"/>
  <c r="FQ11" i="159" s="1"/>
  <c r="BH11" i="286"/>
  <c r="BI11" i="286" s="1"/>
  <c r="J11" i="286"/>
  <c r="R11" i="286"/>
  <c r="Z11" i="286"/>
  <c r="R12" i="286"/>
  <c r="AY13" i="286"/>
  <c r="Z14" i="286"/>
  <c r="AV15" i="286"/>
  <c r="BH15" i="286"/>
  <c r="BI15" i="286" s="1"/>
  <c r="Z15" i="286"/>
  <c r="AW15" i="286"/>
  <c r="CA16" i="286"/>
  <c r="CB16" i="286" s="1"/>
  <c r="FQ5" i="159" s="1"/>
  <c r="BH16" i="286"/>
  <c r="BI16" i="286" s="1"/>
  <c r="Z16" i="286"/>
  <c r="AV16" i="286"/>
  <c r="JL40" i="110" s="1"/>
  <c r="R17" i="286"/>
  <c r="V19" i="286"/>
  <c r="Z20" i="286"/>
  <c r="R21" i="286"/>
  <c r="R24" i="286"/>
  <c r="R23" i="286"/>
  <c r="J25" i="286"/>
  <c r="CG20" i="286"/>
  <c r="CH20" i="286" s="1"/>
  <c r="FS6" i="159" s="1"/>
  <c r="BN20" i="286"/>
  <c r="BO20" i="286" s="1"/>
  <c r="AX20" i="286"/>
  <c r="JN7" i="110" s="1"/>
  <c r="J13" i="286"/>
  <c r="CD13" i="286"/>
  <c r="CE13" i="286" s="1"/>
  <c r="FR13" i="159" s="1"/>
  <c r="AW14" i="286"/>
  <c r="JM11" i="110" s="1"/>
  <c r="CD14" i="286"/>
  <c r="CE14" i="286" s="1"/>
  <c r="FR15" i="159" s="1"/>
  <c r="BK15" i="286"/>
  <c r="BL15" i="286" s="1"/>
  <c r="R16" i="286"/>
  <c r="V17" i="286"/>
  <c r="V18" i="286"/>
  <c r="J19" i="286"/>
  <c r="CJ19" i="286"/>
  <c r="CK19" i="286" s="1"/>
  <c r="FT10" i="159" s="1"/>
  <c r="R20" i="286"/>
  <c r="V21" i="286"/>
  <c r="R22" i="286"/>
  <c r="CJ22" i="286"/>
  <c r="CK22" i="286" s="1"/>
  <c r="FT25" i="159" s="1"/>
  <c r="BQ22" i="286"/>
  <c r="BR22" i="286" s="1"/>
  <c r="J23" i="286"/>
  <c r="V25" i="286"/>
  <c r="V11" i="286"/>
  <c r="N20" i="286"/>
  <c r="V12" i="286"/>
  <c r="BE12" i="286"/>
  <c r="BF12" i="286" s="1"/>
  <c r="BX12" i="286"/>
  <c r="BY12" i="286" s="1"/>
  <c r="FP51" i="159" s="1"/>
  <c r="V14" i="286"/>
  <c r="BK14" i="286"/>
  <c r="BL14" i="286" s="1"/>
  <c r="J15" i="286"/>
  <c r="J16" i="286"/>
  <c r="Z17" i="286"/>
  <c r="N18" i="286"/>
  <c r="N19" i="286"/>
  <c r="AY19" i="286"/>
  <c r="JO26" i="110" s="1"/>
  <c r="BQ19" i="286"/>
  <c r="BR19" i="286" s="1"/>
  <c r="J20" i="286"/>
  <c r="J21" i="286"/>
  <c r="J22" i="286"/>
  <c r="AY22" i="286"/>
  <c r="JO42" i="110" s="1"/>
  <c r="J24" i="286"/>
  <c r="N25" i="286"/>
  <c r="Z25" i="286"/>
  <c r="J18" i="286"/>
  <c r="R18" i="286"/>
  <c r="Z18" i="286"/>
  <c r="N12" i="286"/>
  <c r="E12" i="286" s="1"/>
  <c r="Z12" i="286"/>
  <c r="AW13" i="286"/>
  <c r="BQ13" i="286"/>
  <c r="BR13" i="286" s="1"/>
  <c r="N14" i="286"/>
  <c r="E14" i="286" s="1"/>
  <c r="V15" i="286"/>
  <c r="N17" i="286"/>
  <c r="R19" i="286"/>
  <c r="N21" i="286"/>
  <c r="N22" i="286"/>
  <c r="N24" i="286"/>
  <c r="Z23" i="286"/>
  <c r="R25" i="286"/>
  <c r="J17" i="286"/>
  <c r="V23" i="286"/>
  <c r="Z21" i="286"/>
  <c r="V24" i="286"/>
  <c r="N23" i="286"/>
  <c r="CA26" i="286"/>
  <c r="CB26" i="286" s="1"/>
  <c r="F175" i="110" l="1"/>
  <c r="F179" i="110"/>
  <c r="F180" i="110"/>
  <c r="F178" i="110"/>
  <c r="F183" i="110"/>
  <c r="F176" i="110"/>
  <c r="F177" i="110"/>
  <c r="F12" i="110"/>
  <c r="F35" i="158"/>
  <c r="F8" i="158"/>
  <c r="F32" i="158"/>
  <c r="F40" i="158"/>
  <c r="F44" i="158"/>
  <c r="F46" i="158"/>
  <c r="F34" i="158"/>
  <c r="F38" i="158"/>
  <c r="F37" i="158"/>
  <c r="F42" i="158"/>
  <c r="F43" i="158"/>
  <c r="F11" i="158"/>
  <c r="F48" i="158"/>
  <c r="F9" i="158"/>
  <c r="F39" i="158"/>
  <c r="F49" i="158"/>
  <c r="F41" i="158"/>
  <c r="F7" i="158"/>
  <c r="F10" i="158"/>
  <c r="F6" i="158"/>
  <c r="F45" i="158"/>
  <c r="F47" i="158"/>
  <c r="F36" i="158"/>
  <c r="E4" i="158"/>
  <c r="E33" i="158"/>
  <c r="E38" i="158"/>
  <c r="E36" i="158"/>
  <c r="E37" i="158"/>
  <c r="E35" i="158"/>
  <c r="E5" i="158"/>
  <c r="E31" i="158"/>
  <c r="E43" i="158"/>
  <c r="E42" i="158"/>
  <c r="E41" i="158"/>
  <c r="E6" i="158"/>
  <c r="E32" i="158"/>
  <c r="E40" i="158"/>
  <c r="E44" i="158"/>
  <c r="E39" i="158"/>
  <c r="E34" i="158"/>
  <c r="E54" i="158"/>
  <c r="E10" i="158"/>
  <c r="E9" i="158"/>
  <c r="E48" i="158"/>
  <c r="E56" i="158"/>
  <c r="E52" i="158"/>
  <c r="E8" i="158"/>
  <c r="E7" i="158"/>
  <c r="E46" i="158"/>
  <c r="E49" i="158"/>
  <c r="E53" i="158"/>
  <c r="E55" i="158"/>
  <c r="E57" i="158"/>
  <c r="E11" i="158"/>
  <c r="E47" i="158"/>
  <c r="E45" i="158"/>
  <c r="E62" i="158"/>
  <c r="E58" i="158"/>
  <c r="E61" i="158"/>
  <c r="E59" i="158"/>
  <c r="E65" i="158"/>
  <c r="E60" i="158"/>
  <c r="E64" i="158"/>
  <c r="E63" i="158"/>
  <c r="E67" i="158"/>
  <c r="E68" i="158"/>
  <c r="E69" i="158"/>
  <c r="E66" i="158"/>
  <c r="E71" i="158"/>
  <c r="E70" i="158"/>
  <c r="E72" i="158"/>
  <c r="E179" i="110"/>
  <c r="H179" i="110"/>
  <c r="H178" i="110"/>
  <c r="E178" i="110"/>
  <c r="H12" i="110"/>
  <c r="I12" i="110" s="1"/>
  <c r="E12" i="110"/>
  <c r="E175" i="110"/>
  <c r="H175" i="110"/>
  <c r="H180" i="110"/>
  <c r="E180" i="110"/>
  <c r="H176" i="110"/>
  <c r="E176" i="110"/>
  <c r="E183" i="110"/>
  <c r="H183" i="110"/>
  <c r="E177" i="110"/>
  <c r="H177" i="110"/>
  <c r="AA14" i="380"/>
  <c r="AA12" i="380"/>
  <c r="AA11" i="380"/>
  <c r="AA13" i="380"/>
  <c r="AA15" i="380"/>
  <c r="E55" i="159"/>
  <c r="F55" i="159"/>
  <c r="BE15" i="276"/>
  <c r="BF15" i="276" s="1"/>
  <c r="E15" i="276"/>
  <c r="AU15" i="276"/>
  <c r="BX15" i="276"/>
  <c r="BY15" i="276" s="1"/>
  <c r="CJ18" i="276"/>
  <c r="CK18" i="276" s="1"/>
  <c r="BQ18" i="276"/>
  <c r="BR18" i="276" s="1"/>
  <c r="AY18" i="276"/>
  <c r="AW19" i="276"/>
  <c r="CD19" i="276"/>
  <c r="CE19" i="276" s="1"/>
  <c r="BK19" i="276"/>
  <c r="BL19" i="276" s="1"/>
  <c r="BQ19" i="276"/>
  <c r="BR19" i="276" s="1"/>
  <c r="AY19" i="276"/>
  <c r="CJ19" i="276"/>
  <c r="CK19" i="276" s="1"/>
  <c r="BH17" i="276"/>
  <c r="BI17" i="276" s="1"/>
  <c r="CA17" i="276"/>
  <c r="CB17" i="276" s="1"/>
  <c r="AV17" i="276"/>
  <c r="BN14" i="276"/>
  <c r="BO14" i="276" s="1"/>
  <c r="CG14" i="276"/>
  <c r="CH14" i="276" s="1"/>
  <c r="AX14" i="276"/>
  <c r="E17" i="276"/>
  <c r="CD15" i="276"/>
  <c r="CE15" i="276" s="1"/>
  <c r="AW15" i="276"/>
  <c r="BK15" i="276"/>
  <c r="BL15" i="276" s="1"/>
  <c r="BQ11" i="276"/>
  <c r="BR11" i="276" s="1"/>
  <c r="AY11" i="276"/>
  <c r="CJ11" i="276"/>
  <c r="CK11" i="276" s="1"/>
  <c r="E14" i="276"/>
  <c r="F14" i="276" s="1"/>
  <c r="A14" i="276" s="1"/>
  <c r="BK18" i="276"/>
  <c r="BL18" i="276" s="1"/>
  <c r="AW18" i="276"/>
  <c r="CD18" i="276"/>
  <c r="CE18" i="276" s="1"/>
  <c r="BE19" i="276"/>
  <c r="BF19" i="276" s="1"/>
  <c r="E19" i="276"/>
  <c r="AU19" i="276"/>
  <c r="BX19" i="276"/>
  <c r="BY19" i="276" s="1"/>
  <c r="BQ15" i="276"/>
  <c r="BR15" i="276" s="1"/>
  <c r="AY15" i="276"/>
  <c r="CJ15" i="276"/>
  <c r="CK15" i="276" s="1"/>
  <c r="BN19" i="276"/>
  <c r="BO19" i="276" s="1"/>
  <c r="CG19" i="276"/>
  <c r="CH19" i="276" s="1"/>
  <c r="AX19" i="276"/>
  <c r="CG13" i="276"/>
  <c r="CH13" i="276" s="1"/>
  <c r="AX13" i="276"/>
  <c r="BN13" i="276"/>
  <c r="BO13" i="276" s="1"/>
  <c r="AW11" i="276"/>
  <c r="BK11" i="276"/>
  <c r="BL11" i="276" s="1"/>
  <c r="CD11" i="276"/>
  <c r="CE11" i="276" s="1"/>
  <c r="BN11" i="276"/>
  <c r="BO11" i="276" s="1"/>
  <c r="AX11" i="276"/>
  <c r="CG11" i="276"/>
  <c r="CH11" i="276" s="1"/>
  <c r="AY16" i="276"/>
  <c r="CJ16" i="276"/>
  <c r="CK16" i="276" s="1"/>
  <c r="BQ16" i="276"/>
  <c r="BR16" i="276" s="1"/>
  <c r="CG17" i="276"/>
  <c r="CH17" i="276" s="1"/>
  <c r="AX17" i="276"/>
  <c r="BN17" i="276"/>
  <c r="BO17" i="276" s="1"/>
  <c r="CA19" i="276"/>
  <c r="CB19" i="276" s="1"/>
  <c r="AV19" i="276"/>
  <c r="BH19" i="276"/>
  <c r="BI19" i="276" s="1"/>
  <c r="CA14" i="276"/>
  <c r="CB14" i="276" s="1"/>
  <c r="AV14" i="276"/>
  <c r="BH14" i="276"/>
  <c r="BI14" i="276" s="1"/>
  <c r="CA18" i="276"/>
  <c r="CB18" i="276" s="1"/>
  <c r="AV18" i="276"/>
  <c r="BH18" i="276"/>
  <c r="BI18" i="276" s="1"/>
  <c r="AU16" i="276"/>
  <c r="BX16" i="276"/>
  <c r="BY16" i="276" s="1"/>
  <c r="BE16" i="276"/>
  <c r="BF16" i="276" s="1"/>
  <c r="E16" i="276"/>
  <c r="BQ14" i="276"/>
  <c r="BR14" i="276" s="1"/>
  <c r="CJ14" i="276"/>
  <c r="CK14" i="276" s="1"/>
  <c r="AY14" i="276"/>
  <c r="AX18" i="276"/>
  <c r="BN18" i="276"/>
  <c r="BO18" i="276" s="1"/>
  <c r="CG18" i="276"/>
  <c r="CH18" i="276" s="1"/>
  <c r="BH13" i="276"/>
  <c r="BI13" i="276" s="1"/>
  <c r="AV13" i="276"/>
  <c r="CA13" i="276"/>
  <c r="CB13" i="276" s="1"/>
  <c r="BE11" i="276"/>
  <c r="BF11" i="276" s="1"/>
  <c r="E11" i="276"/>
  <c r="AU11" i="276"/>
  <c r="BX11" i="276"/>
  <c r="BY11" i="276" s="1"/>
  <c r="BH17" i="286"/>
  <c r="BI17" i="286" s="1"/>
  <c r="AV17" i="286"/>
  <c r="JL14" i="110" s="1"/>
  <c r="CA17" i="286"/>
  <c r="CB17" i="286" s="1"/>
  <c r="FQ7" i="159" s="1"/>
  <c r="CJ18" i="286"/>
  <c r="CK18" i="286" s="1"/>
  <c r="FT9" i="159" s="1"/>
  <c r="AY18" i="286"/>
  <c r="JO15" i="110" s="1"/>
  <c r="BQ18" i="286"/>
  <c r="BR18" i="286" s="1"/>
  <c r="CA19" i="286"/>
  <c r="CB19" i="286" s="1"/>
  <c r="FQ10" i="159" s="1"/>
  <c r="AV19" i="286"/>
  <c r="JL26" i="110" s="1"/>
  <c r="BH19" i="286"/>
  <c r="BI19" i="286" s="1"/>
  <c r="BE15" i="286"/>
  <c r="BF15" i="286" s="1"/>
  <c r="E15" i="286"/>
  <c r="AU15" i="286"/>
  <c r="BX15" i="286"/>
  <c r="BY15" i="286" s="1"/>
  <c r="FP52" i="159" s="1"/>
  <c r="AX25" i="286"/>
  <c r="JN6" i="110" s="1"/>
  <c r="CG25" i="286"/>
  <c r="CH25" i="286" s="1"/>
  <c r="FS4" i="159" s="1"/>
  <c r="BN25" i="286"/>
  <c r="BO25" i="286" s="1"/>
  <c r="BE19" i="286"/>
  <c r="BF19" i="286" s="1"/>
  <c r="AU19" i="286"/>
  <c r="JK26" i="110" s="1"/>
  <c r="E19" i="286"/>
  <c r="BX19" i="286"/>
  <c r="BY19" i="286" s="1"/>
  <c r="FP10" i="159" s="1"/>
  <c r="BE25" i="286"/>
  <c r="BF25" i="286" s="1"/>
  <c r="E25" i="286"/>
  <c r="AU25" i="286"/>
  <c r="JK6" i="110" s="1"/>
  <c r="BX25" i="286"/>
  <c r="BY25" i="286" s="1"/>
  <c r="FP4" i="159" s="1"/>
  <c r="BQ16" i="286"/>
  <c r="BR16" i="286" s="1"/>
  <c r="AY16" i="286"/>
  <c r="JO40" i="110" s="1"/>
  <c r="CJ16" i="286"/>
  <c r="CK16" i="286" s="1"/>
  <c r="FT5" i="159" s="1"/>
  <c r="CA23" i="286"/>
  <c r="CB23" i="286" s="1"/>
  <c r="FQ8" i="159" s="1"/>
  <c r="BH23" i="286"/>
  <c r="BI23" i="286" s="1"/>
  <c r="AV23" i="286"/>
  <c r="JL8" i="110" s="1"/>
  <c r="AU17" i="286"/>
  <c r="JK14" i="110" s="1"/>
  <c r="BX17" i="286"/>
  <c r="BY17" i="286" s="1"/>
  <c r="FP7" i="159" s="1"/>
  <c r="BE17" i="286"/>
  <c r="BF17" i="286" s="1"/>
  <c r="E17" i="286"/>
  <c r="CA22" i="286"/>
  <c r="CB22" i="286" s="1"/>
  <c r="FQ25" i="159" s="1"/>
  <c r="AV22" i="286"/>
  <c r="JL42" i="110" s="1"/>
  <c r="BH22" i="286"/>
  <c r="BI22" i="286" s="1"/>
  <c r="CG15" i="286"/>
  <c r="CH15" i="286" s="1"/>
  <c r="FS52" i="159" s="1"/>
  <c r="BN15" i="286"/>
  <c r="BO15" i="286" s="1"/>
  <c r="AX15" i="286"/>
  <c r="AY12" i="286"/>
  <c r="CJ12" i="286"/>
  <c r="CK12" i="286" s="1"/>
  <c r="FT51" i="159" s="1"/>
  <c r="BQ12" i="286"/>
  <c r="BR12" i="286" s="1"/>
  <c r="BK18" i="286"/>
  <c r="BL18" i="286" s="1"/>
  <c r="CD18" i="286"/>
  <c r="CE18" i="286" s="1"/>
  <c r="FR9" i="159" s="1"/>
  <c r="AW18" i="286"/>
  <c r="JM15" i="110" s="1"/>
  <c r="AU24" i="286"/>
  <c r="JK23" i="110" s="1"/>
  <c r="BE24" i="286"/>
  <c r="BF24" i="286" s="1"/>
  <c r="E24" i="286"/>
  <c r="BX24" i="286"/>
  <c r="BY24" i="286" s="1"/>
  <c r="FP16" i="159" s="1"/>
  <c r="BE20" i="286"/>
  <c r="BF20" i="286" s="1"/>
  <c r="E20" i="286"/>
  <c r="BX20" i="286"/>
  <c r="BY20" i="286" s="1"/>
  <c r="FP6" i="159" s="1"/>
  <c r="AU20" i="286"/>
  <c r="JK7" i="110" s="1"/>
  <c r="AV18" i="286"/>
  <c r="JL15" i="110" s="1"/>
  <c r="CA18" i="286"/>
  <c r="CB18" i="286" s="1"/>
  <c r="FQ9" i="159" s="1"/>
  <c r="BH18" i="286"/>
  <c r="BI18" i="286" s="1"/>
  <c r="CG12" i="286"/>
  <c r="CH12" i="286" s="1"/>
  <c r="FS51" i="159" s="1"/>
  <c r="BN12" i="286"/>
  <c r="BO12" i="286" s="1"/>
  <c r="AX12" i="286"/>
  <c r="BX23" i="286"/>
  <c r="BY23" i="286" s="1"/>
  <c r="FP8" i="159" s="1"/>
  <c r="AU23" i="286"/>
  <c r="JK8" i="110" s="1"/>
  <c r="BE23" i="286"/>
  <c r="BF23" i="286" s="1"/>
  <c r="E23" i="286"/>
  <c r="CG21" i="286"/>
  <c r="CH21" i="286" s="1"/>
  <c r="AX21" i="286"/>
  <c r="BN21" i="286"/>
  <c r="BO21" i="286" s="1"/>
  <c r="AX18" i="286"/>
  <c r="JN15" i="110" s="1"/>
  <c r="BN18" i="286"/>
  <c r="BO18" i="286" s="1"/>
  <c r="CG18" i="286"/>
  <c r="CH18" i="286" s="1"/>
  <c r="FS9" i="159" s="1"/>
  <c r="AW23" i="286"/>
  <c r="JM8" i="110" s="1"/>
  <c r="CD23" i="286"/>
  <c r="CE23" i="286" s="1"/>
  <c r="FR8" i="159" s="1"/>
  <c r="BK23" i="286"/>
  <c r="BL23" i="286" s="1"/>
  <c r="BN19" i="286"/>
  <c r="BO19" i="286" s="1"/>
  <c r="AX19" i="286"/>
  <c r="JN26" i="110" s="1"/>
  <c r="CG19" i="286"/>
  <c r="CH19" i="286" s="1"/>
  <c r="FS10" i="159" s="1"/>
  <c r="CD12" i="286"/>
  <c r="CE12" i="286" s="1"/>
  <c r="FR51" i="159" s="1"/>
  <c r="BK12" i="286"/>
  <c r="BL12" i="286" s="1"/>
  <c r="AW12" i="286"/>
  <c r="BN23" i="286"/>
  <c r="BO23" i="286" s="1"/>
  <c r="CG23" i="286"/>
  <c r="CH23" i="286" s="1"/>
  <c r="FS8" i="159" s="1"/>
  <c r="AX23" i="286"/>
  <c r="JN8" i="110" s="1"/>
  <c r="AU21" i="286"/>
  <c r="E21" i="286"/>
  <c r="BX21" i="286"/>
  <c r="BY21" i="286" s="1"/>
  <c r="BE21" i="286"/>
  <c r="BF21" i="286" s="1"/>
  <c r="BK22" i="286"/>
  <c r="BL22" i="286" s="1"/>
  <c r="AW22" i="286"/>
  <c r="JM42" i="110" s="1"/>
  <c r="CD22" i="286"/>
  <c r="CE22" i="286" s="1"/>
  <c r="FR25" i="159" s="1"/>
  <c r="BX13" i="286"/>
  <c r="BY13" i="286" s="1"/>
  <c r="FP13" i="159" s="1"/>
  <c r="E13" i="286"/>
  <c r="F12" i="286" s="1"/>
  <c r="A12" i="286" s="1"/>
  <c r="BE13" i="286"/>
  <c r="BF13" i="286" s="1"/>
  <c r="AU13" i="286"/>
  <c r="BQ20" i="286"/>
  <c r="BR20" i="286" s="1"/>
  <c r="AY20" i="286"/>
  <c r="JO7" i="110" s="1"/>
  <c r="CJ20" i="286"/>
  <c r="CK20" i="286" s="1"/>
  <c r="FT6" i="159" s="1"/>
  <c r="BQ15" i="286"/>
  <c r="BR15" i="286" s="1"/>
  <c r="AY15" i="286"/>
  <c r="CJ15" i="286"/>
  <c r="CK15" i="286" s="1"/>
  <c r="FT52" i="159" s="1"/>
  <c r="BE11" i="286"/>
  <c r="BF11" i="286" s="1"/>
  <c r="E11" i="286"/>
  <c r="BX11" i="286"/>
  <c r="BY11" i="286" s="1"/>
  <c r="FP11" i="159" s="1"/>
  <c r="AU11" i="286"/>
  <c r="JK16" i="110" s="1"/>
  <c r="BN24" i="286"/>
  <c r="BO24" i="286" s="1"/>
  <c r="CG24" i="286"/>
  <c r="CH24" i="286" s="1"/>
  <c r="FS16" i="159" s="1"/>
  <c r="AX24" i="286"/>
  <c r="JN23" i="110" s="1"/>
  <c r="CD25" i="286"/>
  <c r="CE25" i="286" s="1"/>
  <c r="FR4" i="159" s="1"/>
  <c r="AW25" i="286"/>
  <c r="JM6" i="110" s="1"/>
  <c r="BK25" i="286"/>
  <c r="BL25" i="286" s="1"/>
  <c r="BH21" i="286"/>
  <c r="BI21" i="286" s="1"/>
  <c r="AV21" i="286"/>
  <c r="CA21" i="286"/>
  <c r="CB21" i="286" s="1"/>
  <c r="CA14" i="286"/>
  <c r="CB14" i="286" s="1"/>
  <c r="FQ15" i="159" s="1"/>
  <c r="AV14" i="286"/>
  <c r="JL11" i="110" s="1"/>
  <c r="BH14" i="286"/>
  <c r="BI14" i="286" s="1"/>
  <c r="BH12" i="286"/>
  <c r="BI12" i="286" s="1"/>
  <c r="AV12" i="286"/>
  <c r="CA12" i="286"/>
  <c r="CB12" i="286" s="1"/>
  <c r="FQ51" i="159" s="1"/>
  <c r="BX18" i="286"/>
  <c r="BY18" i="286" s="1"/>
  <c r="FP9" i="159" s="1"/>
  <c r="E18" i="286"/>
  <c r="BE18" i="286"/>
  <c r="BF18" i="286" s="1"/>
  <c r="AU18" i="286"/>
  <c r="JK15" i="110" s="1"/>
  <c r="AY17" i="286"/>
  <c r="JO14" i="110" s="1"/>
  <c r="CJ17" i="286"/>
  <c r="CK17" i="286" s="1"/>
  <c r="FT7" i="159" s="1"/>
  <c r="BQ17" i="286"/>
  <c r="BR17" i="286" s="1"/>
  <c r="BN14" i="286"/>
  <c r="BO14" i="286" s="1"/>
  <c r="CG14" i="286"/>
  <c r="CH14" i="286" s="1"/>
  <c r="FS15" i="159" s="1"/>
  <c r="AX14" i="286"/>
  <c r="JN11" i="110" s="1"/>
  <c r="AV20" i="286"/>
  <c r="JL7" i="110" s="1"/>
  <c r="CA20" i="286"/>
  <c r="CB20" i="286" s="1"/>
  <c r="FQ6" i="159" s="1"/>
  <c r="BH20" i="286"/>
  <c r="BI20" i="286" s="1"/>
  <c r="CD20" i="286"/>
  <c r="CE20" i="286" s="1"/>
  <c r="FR6" i="159" s="1"/>
  <c r="BK20" i="286"/>
  <c r="BL20" i="286" s="1"/>
  <c r="AW20" i="286"/>
  <c r="JM7" i="110" s="1"/>
  <c r="CG17" i="286"/>
  <c r="CH17" i="286" s="1"/>
  <c r="FS7" i="159" s="1"/>
  <c r="BN17" i="286"/>
  <c r="BO17" i="286" s="1"/>
  <c r="AX17" i="286"/>
  <c r="JN14" i="110" s="1"/>
  <c r="AW24" i="286"/>
  <c r="JM23" i="110" s="1"/>
  <c r="BK24" i="286"/>
  <c r="BL24" i="286" s="1"/>
  <c r="CD24" i="286"/>
  <c r="CE24" i="286" s="1"/>
  <c r="FR16" i="159" s="1"/>
  <c r="BK17" i="286"/>
  <c r="BL17" i="286" s="1"/>
  <c r="AW17" i="286"/>
  <c r="JM14" i="110" s="1"/>
  <c r="CD17" i="286"/>
  <c r="CE17" i="286" s="1"/>
  <c r="FR7" i="159" s="1"/>
  <c r="BQ11" i="286"/>
  <c r="BR11" i="286" s="1"/>
  <c r="AY11" i="286"/>
  <c r="JO16" i="110" s="1"/>
  <c r="CJ11" i="286"/>
  <c r="CK11" i="286" s="1"/>
  <c r="FT11" i="159" s="1"/>
  <c r="CA24" i="286"/>
  <c r="CB24" i="286" s="1"/>
  <c r="FQ16" i="159" s="1"/>
  <c r="BH24" i="286"/>
  <c r="BI24" i="286" s="1"/>
  <c r="AV24" i="286"/>
  <c r="JL23" i="110" s="1"/>
  <c r="AV25" i="286"/>
  <c r="JL6" i="110" s="1"/>
  <c r="CA25" i="286"/>
  <c r="CB25" i="286" s="1"/>
  <c r="FQ4" i="159" s="1"/>
  <c r="BH25" i="286"/>
  <c r="BI25" i="286" s="1"/>
  <c r="AY21" i="286"/>
  <c r="CJ21" i="286"/>
  <c r="CK21" i="286" s="1"/>
  <c r="BQ21" i="286"/>
  <c r="BR21" i="286" s="1"/>
  <c r="AY23" i="286"/>
  <c r="JO8" i="110" s="1"/>
  <c r="BQ23" i="286"/>
  <c r="BR23" i="286" s="1"/>
  <c r="CJ23" i="286"/>
  <c r="CK23" i="286" s="1"/>
  <c r="FT8" i="159" s="1"/>
  <c r="AW19" i="286"/>
  <c r="JM26" i="110" s="1"/>
  <c r="BK19" i="286"/>
  <c r="BL19" i="286" s="1"/>
  <c r="CD19" i="286"/>
  <c r="CE19" i="286" s="1"/>
  <c r="FR10" i="159" s="1"/>
  <c r="BQ25" i="286"/>
  <c r="BR25" i="286" s="1"/>
  <c r="CJ25" i="286"/>
  <c r="CK25" i="286" s="1"/>
  <c r="FT4" i="159" s="1"/>
  <c r="AY25" i="286"/>
  <c r="JO6" i="110" s="1"/>
  <c r="BX22" i="286"/>
  <c r="BY22" i="286" s="1"/>
  <c r="FP25" i="159" s="1"/>
  <c r="E22" i="286"/>
  <c r="F22" i="286" s="1"/>
  <c r="A22" i="286" s="1"/>
  <c r="BE22" i="286"/>
  <c r="BF22" i="286" s="1"/>
  <c r="AU22" i="286"/>
  <c r="JK42" i="110" s="1"/>
  <c r="AU16" i="286"/>
  <c r="JK40" i="110" s="1"/>
  <c r="BX16" i="286"/>
  <c r="BY16" i="286" s="1"/>
  <c r="FP5" i="159" s="1"/>
  <c r="BE16" i="286"/>
  <c r="BF16" i="286" s="1"/>
  <c r="E16" i="286"/>
  <c r="CG11" i="286"/>
  <c r="CH11" i="286" s="1"/>
  <c r="FS11" i="159" s="1"/>
  <c r="BN11" i="286"/>
  <c r="BO11" i="286" s="1"/>
  <c r="AX11" i="286"/>
  <c r="JN16" i="110" s="1"/>
  <c r="CD16" i="286"/>
  <c r="CE16" i="286" s="1"/>
  <c r="FR5" i="159" s="1"/>
  <c r="BK16" i="286"/>
  <c r="BL16" i="286" s="1"/>
  <c r="AW16" i="286"/>
  <c r="JM40" i="110" s="1"/>
  <c r="CD21" i="286"/>
  <c r="CE21" i="286" s="1"/>
  <c r="BK21" i="286"/>
  <c r="BL21" i="286" s="1"/>
  <c r="AW21" i="286"/>
  <c r="BQ14" i="286"/>
  <c r="BR14" i="286" s="1"/>
  <c r="CJ14" i="286"/>
  <c r="CK14" i="286" s="1"/>
  <c r="FT15" i="159" s="1"/>
  <c r="AY14" i="286"/>
  <c r="JO11" i="110" s="1"/>
  <c r="CD11" i="286"/>
  <c r="CE11" i="286" s="1"/>
  <c r="FR11" i="159" s="1"/>
  <c r="AW11" i="286"/>
  <c r="JM16" i="110" s="1"/>
  <c r="BK11" i="286"/>
  <c r="BL11" i="286" s="1"/>
  <c r="HB52" i="159" l="1"/>
  <c r="HR52" i="159"/>
  <c r="IH52" i="159"/>
  <c r="IX52" i="159"/>
  <c r="HC52" i="159"/>
  <c r="HS52" i="159"/>
  <c r="II52" i="159"/>
  <c r="IY52" i="159"/>
  <c r="GR52" i="159"/>
  <c r="HH52" i="159"/>
  <c r="HX52" i="159"/>
  <c r="IN52" i="159"/>
  <c r="JD52" i="159"/>
  <c r="HE52" i="159"/>
  <c r="HU52" i="159"/>
  <c r="IK52" i="159"/>
  <c r="JA52" i="159"/>
  <c r="D52" i="159"/>
  <c r="HF52" i="159"/>
  <c r="HV52" i="159"/>
  <c r="IL52" i="159"/>
  <c r="JB52" i="159"/>
  <c r="GQ52" i="159"/>
  <c r="HG52" i="159"/>
  <c r="HW52" i="159"/>
  <c r="IM52" i="159"/>
  <c r="JC52" i="159"/>
  <c r="GV52" i="159"/>
  <c r="HL52" i="159"/>
  <c r="IB52" i="159"/>
  <c r="IR52" i="159"/>
  <c r="JH52" i="159"/>
  <c r="GS52" i="159"/>
  <c r="HI52" i="159"/>
  <c r="HY52" i="159"/>
  <c r="IO52" i="159"/>
  <c r="JE52" i="159"/>
  <c r="JM52" i="159"/>
  <c r="GT52" i="159"/>
  <c r="HJ52" i="159"/>
  <c r="HZ52" i="159"/>
  <c r="IP52" i="159"/>
  <c r="JF52" i="159"/>
  <c r="GU52" i="159"/>
  <c r="HK52" i="159"/>
  <c r="IA52" i="159"/>
  <c r="IQ52" i="159"/>
  <c r="JG52" i="159"/>
  <c r="GZ52" i="159"/>
  <c r="HP52" i="159"/>
  <c r="IF52" i="159"/>
  <c r="IV52" i="159"/>
  <c r="JL52" i="159"/>
  <c r="GW52" i="159"/>
  <c r="HM52" i="159"/>
  <c r="IC52" i="159"/>
  <c r="IS52" i="159"/>
  <c r="JI52" i="159"/>
  <c r="ID52" i="159"/>
  <c r="IU52" i="159"/>
  <c r="HD52" i="159"/>
  <c r="IJ52" i="159"/>
  <c r="HA52" i="159"/>
  <c r="IG52" i="159"/>
  <c r="C52" i="159"/>
  <c r="GX52" i="159"/>
  <c r="HN52" i="159"/>
  <c r="IT52" i="159"/>
  <c r="JJ52" i="159"/>
  <c r="GY52" i="159"/>
  <c r="HO52" i="159"/>
  <c r="IE52" i="159"/>
  <c r="JK52" i="159"/>
  <c r="HT52" i="159"/>
  <c r="IZ52" i="159"/>
  <c r="HQ52" i="159"/>
  <c r="IW52" i="159"/>
  <c r="JM25" i="159"/>
  <c r="GT25" i="159"/>
  <c r="HJ25" i="159"/>
  <c r="HZ25" i="159"/>
  <c r="IP25" i="159"/>
  <c r="GU25" i="159"/>
  <c r="HK25" i="159"/>
  <c r="IA25" i="159"/>
  <c r="IQ25" i="159"/>
  <c r="JG25" i="159"/>
  <c r="GZ25" i="159"/>
  <c r="HP25" i="159"/>
  <c r="IF25" i="159"/>
  <c r="IV25" i="159"/>
  <c r="JL25" i="159"/>
  <c r="HE25" i="159"/>
  <c r="HU25" i="159"/>
  <c r="IK25" i="159"/>
  <c r="JA25" i="159"/>
  <c r="D25" i="159"/>
  <c r="JJ25" i="159"/>
  <c r="C25" i="159"/>
  <c r="JB25" i="159"/>
  <c r="GX25" i="159"/>
  <c r="HN25" i="159"/>
  <c r="ID25" i="159"/>
  <c r="IT25" i="159"/>
  <c r="GY25" i="159"/>
  <c r="HO25" i="159"/>
  <c r="IE25" i="159"/>
  <c r="IU25" i="159"/>
  <c r="JK25" i="159"/>
  <c r="HD25" i="159"/>
  <c r="HT25" i="159"/>
  <c r="IJ25" i="159"/>
  <c r="IZ25" i="159"/>
  <c r="GS25" i="159"/>
  <c r="HI25" i="159"/>
  <c r="HY25" i="159"/>
  <c r="IO25" i="159"/>
  <c r="JE25" i="159"/>
  <c r="HB25" i="159"/>
  <c r="HR25" i="159"/>
  <c r="IH25" i="159"/>
  <c r="IX25" i="159"/>
  <c r="HC25" i="159"/>
  <c r="HS25" i="159"/>
  <c r="II25" i="159"/>
  <c r="IY25" i="159"/>
  <c r="GR25" i="159"/>
  <c r="HH25" i="159"/>
  <c r="HX25" i="159"/>
  <c r="IN25" i="159"/>
  <c r="JD25" i="159"/>
  <c r="GW25" i="159"/>
  <c r="HM25" i="159"/>
  <c r="IC25" i="159"/>
  <c r="IS25" i="159"/>
  <c r="JI25" i="159"/>
  <c r="HF25" i="159"/>
  <c r="IL25" i="159"/>
  <c r="HG25" i="159"/>
  <c r="IM25" i="159"/>
  <c r="GV25" i="159"/>
  <c r="IR25" i="159"/>
  <c r="HA25" i="159"/>
  <c r="IG25" i="159"/>
  <c r="IW25" i="159"/>
  <c r="JF25" i="159"/>
  <c r="HV25" i="159"/>
  <c r="GQ25" i="159"/>
  <c r="HW25" i="159"/>
  <c r="JC25" i="159"/>
  <c r="HL25" i="159"/>
  <c r="IB25" i="159"/>
  <c r="JH25" i="159"/>
  <c r="HQ25" i="159"/>
  <c r="F16" i="276"/>
  <c r="A16" i="276" s="1"/>
  <c r="F19" i="276"/>
  <c r="A19" i="276" s="1"/>
  <c r="F15" i="276"/>
  <c r="A15" i="276" s="1"/>
  <c r="F11" i="276"/>
  <c r="A11" i="276" s="1"/>
  <c r="F13" i="276"/>
  <c r="A13" i="276" s="1"/>
  <c r="F12" i="276"/>
  <c r="A12" i="276" s="1"/>
  <c r="F17" i="276"/>
  <c r="A17" i="276" s="1"/>
  <c r="F18" i="276"/>
  <c r="A18" i="276" s="1"/>
  <c r="F13" i="286"/>
  <c r="A13" i="286" s="1"/>
  <c r="F19" i="286"/>
  <c r="A19" i="286" s="1"/>
  <c r="F15" i="286"/>
  <c r="A15" i="286" s="1"/>
  <c r="F17" i="286"/>
  <c r="A17" i="286" s="1"/>
  <c r="F25" i="286"/>
  <c r="A25" i="286" s="1"/>
  <c r="F16" i="286"/>
  <c r="A16" i="286" s="1"/>
  <c r="F11" i="286"/>
  <c r="A11" i="286" s="1"/>
  <c r="F24" i="286"/>
  <c r="F18" i="286"/>
  <c r="A18" i="286" s="1"/>
  <c r="F21" i="286"/>
  <c r="A21" i="286" s="1"/>
  <c r="F23" i="286"/>
  <c r="F20" i="286"/>
  <c r="A20" i="286" s="1"/>
  <c r="F14" i="286"/>
  <c r="A14" i="286" s="1"/>
  <c r="F52" i="159" l="1"/>
  <c r="F25" i="159"/>
  <c r="E52" i="159"/>
  <c r="E25" i="159"/>
  <c r="FJ73" i="158"/>
  <c r="FI73" i="158"/>
  <c r="FH73" i="158"/>
  <c r="FG73" i="158"/>
  <c r="FF73" i="158"/>
  <c r="FJ22" i="158"/>
  <c r="FI22" i="158"/>
  <c r="FH22" i="158"/>
  <c r="FG22" i="158"/>
  <c r="FF22" i="158"/>
  <c r="FJ24" i="158"/>
  <c r="FI24" i="158"/>
  <c r="FH24" i="158"/>
  <c r="FG24" i="158"/>
  <c r="FF24" i="158"/>
  <c r="FJ27" i="158"/>
  <c r="FI27" i="158"/>
  <c r="FH27" i="158"/>
  <c r="FG27" i="158"/>
  <c r="FF27" i="158"/>
  <c r="FJ21" i="158"/>
  <c r="FI21" i="158"/>
  <c r="FH21" i="158"/>
  <c r="FG21" i="158"/>
  <c r="FF21" i="158"/>
  <c r="FJ28" i="158"/>
  <c r="FI28" i="158"/>
  <c r="FH28" i="158"/>
  <c r="FG28" i="158"/>
  <c r="FF28" i="158"/>
  <c r="FJ25" i="158"/>
  <c r="FI25" i="158"/>
  <c r="FH25" i="158"/>
  <c r="FG25" i="158"/>
  <c r="FF25" i="158"/>
  <c r="FJ23" i="158"/>
  <c r="FI23" i="158"/>
  <c r="FH23" i="158"/>
  <c r="FG23" i="158"/>
  <c r="FF23" i="158"/>
  <c r="FJ26" i="158"/>
  <c r="FI26" i="158"/>
  <c r="FH26" i="158"/>
  <c r="FG26" i="158"/>
  <c r="FF26" i="158"/>
  <c r="FJ29" i="158"/>
  <c r="FI29" i="158"/>
  <c r="FH29" i="158"/>
  <c r="FG29" i="158"/>
  <c r="FF29" i="158"/>
  <c r="FJ20" i="158"/>
  <c r="FI20" i="158"/>
  <c r="FH20" i="158"/>
  <c r="FG20" i="158"/>
  <c r="FF20" i="158"/>
  <c r="FJ51" i="158"/>
  <c r="FI51" i="158"/>
  <c r="FH51" i="158"/>
  <c r="FG51" i="158"/>
  <c r="FF51" i="158"/>
  <c r="FJ30" i="158"/>
  <c r="FI30" i="158"/>
  <c r="FH30" i="158"/>
  <c r="FG30" i="158"/>
  <c r="FF30" i="158"/>
  <c r="FJ18" i="158"/>
  <c r="FI18" i="158"/>
  <c r="FH18" i="158"/>
  <c r="FG18" i="158"/>
  <c r="FF18" i="158"/>
  <c r="FJ17" i="158"/>
  <c r="FI17" i="158"/>
  <c r="FH17" i="158"/>
  <c r="FG17" i="158"/>
  <c r="FF17" i="158"/>
  <c r="FJ16" i="158"/>
  <c r="FI16" i="158"/>
  <c r="FH16" i="158"/>
  <c r="FG16" i="158"/>
  <c r="FF16" i="158"/>
  <c r="FJ50" i="158"/>
  <c r="FI50" i="158"/>
  <c r="FH50" i="158"/>
  <c r="FG50" i="158"/>
  <c r="FF50" i="158"/>
  <c r="FJ15" i="158"/>
  <c r="FI15" i="158"/>
  <c r="FH15" i="158"/>
  <c r="FG15" i="158"/>
  <c r="FF15" i="158"/>
  <c r="FJ14" i="158"/>
  <c r="FI14" i="158"/>
  <c r="FH14" i="158"/>
  <c r="FG14" i="158"/>
  <c r="FF14" i="158"/>
  <c r="FJ13" i="158"/>
  <c r="FI13" i="158"/>
  <c r="FH13" i="158"/>
  <c r="FG13" i="158"/>
  <c r="FF13" i="158"/>
  <c r="FJ12" i="158"/>
  <c r="FI12" i="158"/>
  <c r="FH12" i="158"/>
  <c r="FG12" i="158"/>
  <c r="FF12" i="158"/>
  <c r="GD58" i="159"/>
  <c r="GC58" i="159"/>
  <c r="GB58" i="159"/>
  <c r="GA58" i="159"/>
  <c r="FZ58" i="159"/>
  <c r="GD50" i="159"/>
  <c r="GC50" i="159"/>
  <c r="GB50" i="159"/>
  <c r="GA50" i="159"/>
  <c r="FZ50" i="159"/>
  <c r="GD49" i="159"/>
  <c r="GC49" i="159"/>
  <c r="GB49" i="159"/>
  <c r="GA49" i="159"/>
  <c r="FZ49" i="159"/>
  <c r="GD48" i="159"/>
  <c r="GC48" i="159"/>
  <c r="GB48" i="159"/>
  <c r="GA48" i="159"/>
  <c r="FZ48" i="159"/>
  <c r="GD47" i="159"/>
  <c r="GC47" i="159"/>
  <c r="GB47" i="159"/>
  <c r="GA47" i="159"/>
  <c r="FZ47" i="159"/>
  <c r="GD46" i="159"/>
  <c r="GC46" i="159"/>
  <c r="GB46" i="159"/>
  <c r="GA46" i="159"/>
  <c r="FZ46" i="159"/>
  <c r="GD45" i="159"/>
  <c r="GC45" i="159"/>
  <c r="GB45" i="159"/>
  <c r="GA45" i="159"/>
  <c r="FZ45" i="159"/>
  <c r="GD44" i="159"/>
  <c r="GC44" i="159"/>
  <c r="GB44" i="159"/>
  <c r="GA44" i="159"/>
  <c r="FZ44" i="159"/>
  <c r="GD43" i="159"/>
  <c r="GC43" i="159"/>
  <c r="GB43" i="159"/>
  <c r="GA43" i="159"/>
  <c r="FZ43" i="159"/>
  <c r="GD42" i="159"/>
  <c r="GC42" i="159"/>
  <c r="GB42" i="159"/>
  <c r="GA42" i="159"/>
  <c r="FZ42" i="159"/>
  <c r="GD41" i="159"/>
  <c r="GC41" i="159"/>
  <c r="GB41" i="159"/>
  <c r="GA41" i="159"/>
  <c r="FZ41" i="159"/>
  <c r="GD40" i="159"/>
  <c r="GC40" i="159"/>
  <c r="GB40" i="159"/>
  <c r="GA40" i="159"/>
  <c r="FZ40" i="159"/>
  <c r="GD39" i="159"/>
  <c r="GC39" i="159"/>
  <c r="GB39" i="159"/>
  <c r="GA39" i="159"/>
  <c r="FZ39" i="159"/>
  <c r="GD38" i="159"/>
  <c r="GC38" i="159"/>
  <c r="GB38" i="159"/>
  <c r="GA38" i="159"/>
  <c r="FZ38" i="159"/>
  <c r="GD57" i="159"/>
  <c r="GC57" i="159"/>
  <c r="GB57" i="159"/>
  <c r="GA57" i="159"/>
  <c r="FZ57" i="159"/>
  <c r="GD34" i="159"/>
  <c r="GC34" i="159"/>
  <c r="GB34" i="159"/>
  <c r="GA34" i="159"/>
  <c r="FZ34" i="159"/>
  <c r="GD56" i="159"/>
  <c r="GC56" i="159"/>
  <c r="GB56" i="159"/>
  <c r="GA56" i="159"/>
  <c r="FZ56" i="159"/>
  <c r="GD37" i="159"/>
  <c r="GC37" i="159"/>
  <c r="GB37" i="159"/>
  <c r="GA37" i="159"/>
  <c r="FZ37" i="159"/>
  <c r="GD36" i="159"/>
  <c r="GC36" i="159"/>
  <c r="GB36" i="159"/>
  <c r="GA36" i="159"/>
  <c r="FZ36" i="159"/>
  <c r="GD32" i="159"/>
  <c r="GC32" i="159"/>
  <c r="GB32" i="159"/>
  <c r="GA32" i="159"/>
  <c r="FZ32" i="159"/>
  <c r="GD31" i="159"/>
  <c r="GC31" i="159"/>
  <c r="GB31" i="159"/>
  <c r="GA31" i="159"/>
  <c r="FZ31" i="159"/>
  <c r="GD29" i="159"/>
  <c r="GC29" i="159"/>
  <c r="GB29" i="159"/>
  <c r="GA29" i="159"/>
  <c r="FZ29" i="159"/>
  <c r="GD28" i="159"/>
  <c r="GC28" i="159"/>
  <c r="GB28" i="159"/>
  <c r="GA28" i="159"/>
  <c r="FZ28" i="159"/>
  <c r="GD27" i="159"/>
  <c r="GC27" i="159"/>
  <c r="GB27" i="159"/>
  <c r="GA27" i="159"/>
  <c r="FZ27" i="159"/>
  <c r="GD20" i="159"/>
  <c r="GC20" i="159"/>
  <c r="GB20" i="159"/>
  <c r="GA20" i="159"/>
  <c r="FZ20" i="159"/>
  <c r="GD23" i="159"/>
  <c r="GC23" i="159"/>
  <c r="GB23" i="159"/>
  <c r="GA23" i="159"/>
  <c r="FZ23" i="159"/>
  <c r="GD53" i="159"/>
  <c r="GC53" i="159"/>
  <c r="GB53" i="159"/>
  <c r="GA53" i="159"/>
  <c r="FZ53" i="159"/>
  <c r="GD22" i="159"/>
  <c r="GC22" i="159"/>
  <c r="GB22" i="159"/>
  <c r="GA22" i="159"/>
  <c r="FZ22" i="159"/>
  <c r="GD15" i="159"/>
  <c r="GC15" i="159"/>
  <c r="GB15" i="159"/>
  <c r="GA15" i="159"/>
  <c r="FZ15" i="159"/>
  <c r="GD19" i="159"/>
  <c r="GC19" i="159"/>
  <c r="GB19" i="159"/>
  <c r="GA19" i="159"/>
  <c r="FZ19" i="159"/>
  <c r="GD24" i="159"/>
  <c r="GC24" i="159"/>
  <c r="GB24" i="159"/>
  <c r="GA24" i="159"/>
  <c r="FZ24" i="159"/>
  <c r="GD35" i="159"/>
  <c r="GC35" i="159"/>
  <c r="GB35" i="159"/>
  <c r="GA35" i="159"/>
  <c r="FZ35" i="159"/>
  <c r="GD17" i="159"/>
  <c r="GC17" i="159"/>
  <c r="GB17" i="159"/>
  <c r="GA17" i="159"/>
  <c r="FZ17" i="159"/>
  <c r="GD14" i="159"/>
  <c r="GC14" i="159"/>
  <c r="GB14" i="159"/>
  <c r="GA14" i="159"/>
  <c r="FZ14" i="159"/>
  <c r="GD54" i="159"/>
  <c r="GC54" i="159"/>
  <c r="GB54" i="159"/>
  <c r="GA54" i="159"/>
  <c r="FZ54" i="159"/>
  <c r="GD51" i="159"/>
  <c r="GC51" i="159"/>
  <c r="GB51" i="159"/>
  <c r="GA51" i="159"/>
  <c r="FZ51" i="159"/>
  <c r="GD30" i="159"/>
  <c r="GC30" i="159"/>
  <c r="GB30" i="159"/>
  <c r="GA30" i="159"/>
  <c r="FZ30" i="159"/>
  <c r="GD11" i="159"/>
  <c r="GC11" i="159"/>
  <c r="GB11" i="159"/>
  <c r="GA11" i="159"/>
  <c r="FZ11" i="159"/>
  <c r="GD9" i="159"/>
  <c r="GC9" i="159"/>
  <c r="GB9" i="159"/>
  <c r="GA9" i="159"/>
  <c r="FZ9" i="159"/>
  <c r="GD10" i="159"/>
  <c r="GC10" i="159"/>
  <c r="GB10" i="159"/>
  <c r="GA10" i="159"/>
  <c r="FZ10" i="159"/>
  <c r="GD7" i="159"/>
  <c r="GC7" i="159"/>
  <c r="GB7" i="159"/>
  <c r="GA7" i="159"/>
  <c r="FZ7" i="159"/>
  <c r="GD5" i="159"/>
  <c r="GC5" i="159"/>
  <c r="GB5" i="159"/>
  <c r="GA5" i="159"/>
  <c r="FZ5" i="159"/>
  <c r="GD6" i="159"/>
  <c r="GC6" i="159"/>
  <c r="GB6" i="159"/>
  <c r="GA6" i="159"/>
  <c r="FZ6" i="159"/>
  <c r="DF205" i="110"/>
  <c r="DE205" i="110"/>
  <c r="DD205" i="110"/>
  <c r="DC205" i="110"/>
  <c r="DB205" i="110"/>
  <c r="DF204" i="110"/>
  <c r="DE204" i="110"/>
  <c r="DD204" i="110"/>
  <c r="DC204" i="110"/>
  <c r="DB204" i="110"/>
  <c r="DF203" i="110"/>
  <c r="DE203" i="110"/>
  <c r="DD203" i="110"/>
  <c r="DC203" i="110"/>
  <c r="DB203" i="110"/>
  <c r="DF202" i="110"/>
  <c r="DE202" i="110"/>
  <c r="DD202" i="110"/>
  <c r="DC202" i="110"/>
  <c r="DB202" i="110"/>
  <c r="DF201" i="110"/>
  <c r="DE201" i="110"/>
  <c r="DD201" i="110"/>
  <c r="DC201" i="110"/>
  <c r="DB201" i="110"/>
  <c r="DF200" i="110"/>
  <c r="DE200" i="110"/>
  <c r="DD200" i="110"/>
  <c r="DC200" i="110"/>
  <c r="DB200" i="110"/>
  <c r="DF199" i="110"/>
  <c r="DE199" i="110"/>
  <c r="DD199" i="110"/>
  <c r="DC199" i="110"/>
  <c r="DB199" i="110"/>
  <c r="DF198" i="110"/>
  <c r="DE198" i="110"/>
  <c r="DD198" i="110"/>
  <c r="DC198" i="110"/>
  <c r="DB198" i="110"/>
  <c r="DF197" i="110"/>
  <c r="DE197" i="110"/>
  <c r="DD197" i="110"/>
  <c r="DC197" i="110"/>
  <c r="DB197" i="110"/>
  <c r="DF196" i="110"/>
  <c r="DE196" i="110"/>
  <c r="DD196" i="110"/>
  <c r="DC196" i="110"/>
  <c r="DB196" i="110"/>
  <c r="DF195" i="110"/>
  <c r="DE195" i="110"/>
  <c r="DD195" i="110"/>
  <c r="DC195" i="110"/>
  <c r="DB195" i="110"/>
  <c r="DF18" i="110"/>
  <c r="DE18" i="110"/>
  <c r="DD18" i="110"/>
  <c r="DC18" i="110"/>
  <c r="DB18" i="110"/>
  <c r="DF17" i="110"/>
  <c r="DE17" i="110"/>
  <c r="DD17" i="110"/>
  <c r="DC17" i="110"/>
  <c r="DB17" i="110"/>
  <c r="DF193" i="110"/>
  <c r="DE193" i="110"/>
  <c r="DD193" i="110"/>
  <c r="DC193" i="110"/>
  <c r="DB193" i="110"/>
  <c r="DF192" i="110"/>
  <c r="DE192" i="110"/>
  <c r="DD192" i="110"/>
  <c r="DC192" i="110"/>
  <c r="DB192" i="110"/>
  <c r="DF191" i="110"/>
  <c r="DE191" i="110"/>
  <c r="DD191" i="110"/>
  <c r="DC191" i="110"/>
  <c r="DB191" i="110"/>
  <c r="DF189" i="110"/>
  <c r="DE189" i="110"/>
  <c r="DD189" i="110"/>
  <c r="DC189" i="110"/>
  <c r="DB189" i="110"/>
  <c r="DF188" i="110"/>
  <c r="DE188" i="110"/>
  <c r="DD188" i="110"/>
  <c r="DC188" i="110"/>
  <c r="DB188" i="110"/>
  <c r="DF186" i="110"/>
  <c r="DE186" i="110"/>
  <c r="DD186" i="110"/>
  <c r="DC186" i="110"/>
  <c r="DB186" i="110"/>
  <c r="DF184" i="110"/>
  <c r="DE184" i="110"/>
  <c r="DD184" i="110"/>
  <c r="DC184" i="110"/>
  <c r="DB184" i="110"/>
  <c r="DF185" i="110"/>
  <c r="DE185" i="110"/>
  <c r="DD185" i="110"/>
  <c r="DC185" i="110"/>
  <c r="DB185" i="110"/>
  <c r="DF182" i="110"/>
  <c r="DE182" i="110"/>
  <c r="DD182" i="110"/>
  <c r="DC182" i="110"/>
  <c r="DB182" i="110"/>
  <c r="DF174" i="110"/>
  <c r="DE174" i="110"/>
  <c r="DD174" i="110"/>
  <c r="DC174" i="110"/>
  <c r="DB174" i="110"/>
  <c r="DF181" i="110"/>
  <c r="DE181" i="110"/>
  <c r="DD181" i="110"/>
  <c r="DC181" i="110"/>
  <c r="DB181" i="110"/>
  <c r="DF187" i="110"/>
  <c r="DE187" i="110"/>
  <c r="DD187" i="110"/>
  <c r="DC187" i="110"/>
  <c r="DB187" i="110"/>
  <c r="DF194" i="110"/>
  <c r="DE194" i="110"/>
  <c r="DD194" i="110"/>
  <c r="DC194" i="110"/>
  <c r="DB194" i="110"/>
  <c r="DF190" i="110"/>
  <c r="DE190" i="110"/>
  <c r="DD190" i="110"/>
  <c r="DC190" i="110"/>
  <c r="DB190" i="110"/>
  <c r="DF54" i="110"/>
  <c r="DE54" i="110"/>
  <c r="DD54" i="110"/>
  <c r="DC54" i="110"/>
  <c r="DB54" i="110"/>
  <c r="DF159" i="110"/>
  <c r="DE159" i="110"/>
  <c r="DD159" i="110"/>
  <c r="DC159" i="110"/>
  <c r="DB159" i="110"/>
  <c r="DF152" i="110"/>
  <c r="DE152" i="110"/>
  <c r="DD152" i="110"/>
  <c r="DC152" i="110"/>
  <c r="DB152" i="110"/>
  <c r="DF161" i="110"/>
  <c r="DE161" i="110"/>
  <c r="DD161" i="110"/>
  <c r="DC161" i="110"/>
  <c r="DB161" i="110"/>
  <c r="DF163" i="110"/>
  <c r="DE163" i="110"/>
  <c r="DD163" i="110"/>
  <c r="DC163" i="110"/>
  <c r="DB163" i="110"/>
  <c r="DF118" i="110"/>
  <c r="DE118" i="110"/>
  <c r="DD118" i="110"/>
  <c r="DC118" i="110"/>
  <c r="DB118" i="110"/>
  <c r="DF45" i="110"/>
  <c r="DE45" i="110"/>
  <c r="DD45" i="110"/>
  <c r="DC45" i="110"/>
  <c r="DB45" i="110"/>
  <c r="DF162" i="110"/>
  <c r="DE162" i="110"/>
  <c r="DD162" i="110"/>
  <c r="DC162" i="110"/>
  <c r="DB162" i="110"/>
  <c r="DF172" i="110"/>
  <c r="DE172" i="110"/>
  <c r="DD172" i="110"/>
  <c r="DC172" i="110"/>
  <c r="DB172" i="110"/>
  <c r="DF72" i="110"/>
  <c r="DE72" i="110"/>
  <c r="DD72" i="110"/>
  <c r="DC72" i="110"/>
  <c r="DB72" i="110"/>
  <c r="DF115" i="110"/>
  <c r="DE115" i="110"/>
  <c r="DD115" i="110"/>
  <c r="DC115" i="110"/>
  <c r="DB115" i="110"/>
  <c r="DF69" i="110"/>
  <c r="DE69" i="110"/>
  <c r="DD69" i="110"/>
  <c r="DC69" i="110"/>
  <c r="DB69" i="110"/>
  <c r="DF147" i="110"/>
  <c r="DE147" i="110"/>
  <c r="DD147" i="110"/>
  <c r="DC147" i="110"/>
  <c r="DB147" i="110"/>
  <c r="DF41" i="110"/>
  <c r="DE41" i="110"/>
  <c r="DD41" i="110"/>
  <c r="DC41" i="110"/>
  <c r="DB41" i="110"/>
  <c r="DF114" i="110"/>
  <c r="DE114" i="110"/>
  <c r="DD114" i="110"/>
  <c r="DC114" i="110"/>
  <c r="DB114" i="110"/>
  <c r="DF94" i="110"/>
  <c r="DE94" i="110"/>
  <c r="DD94" i="110"/>
  <c r="DC94" i="110"/>
  <c r="DB94" i="110"/>
  <c r="DF105" i="110"/>
  <c r="DE105" i="110"/>
  <c r="DD105" i="110"/>
  <c r="DC105" i="110"/>
  <c r="DB105" i="110"/>
  <c r="DF164" i="110"/>
  <c r="DE164" i="110"/>
  <c r="DD164" i="110"/>
  <c r="DC164" i="110"/>
  <c r="DB164" i="110"/>
  <c r="DF67" i="110"/>
  <c r="DE67" i="110"/>
  <c r="DD67" i="110"/>
  <c r="DC67" i="110"/>
  <c r="DB67" i="110"/>
  <c r="DF84" i="110"/>
  <c r="DE84" i="110"/>
  <c r="DD84" i="110"/>
  <c r="DC84" i="110"/>
  <c r="DB84" i="110"/>
  <c r="DF88" i="110"/>
  <c r="DE88" i="110"/>
  <c r="DD88" i="110"/>
  <c r="DC88" i="110"/>
  <c r="DB88" i="110"/>
  <c r="DF55" i="110"/>
  <c r="DE55" i="110"/>
  <c r="DD55" i="110"/>
  <c r="DC55" i="110"/>
  <c r="DB55" i="110"/>
  <c r="DF42" i="110"/>
  <c r="DE42" i="110"/>
  <c r="DD42" i="110"/>
  <c r="DC42" i="110"/>
  <c r="DB42" i="110"/>
  <c r="DF47" i="110"/>
  <c r="DE47" i="110"/>
  <c r="DD47" i="110"/>
  <c r="DC47" i="110"/>
  <c r="DB47" i="110"/>
  <c r="DF160" i="110"/>
  <c r="DE160" i="110"/>
  <c r="DD160" i="110"/>
  <c r="DC160" i="110"/>
  <c r="DB160" i="110"/>
  <c r="DF117" i="110"/>
  <c r="DE117" i="110"/>
  <c r="DD117" i="110"/>
  <c r="DC117" i="110"/>
  <c r="DB117" i="110"/>
  <c r="DF121" i="110"/>
  <c r="DE121" i="110"/>
  <c r="DD121" i="110"/>
  <c r="DC121" i="110"/>
  <c r="DB121" i="110"/>
  <c r="DF83" i="110"/>
  <c r="DE83" i="110"/>
  <c r="DD83" i="110"/>
  <c r="DC83" i="110"/>
  <c r="DB83" i="110"/>
  <c r="DF110" i="110"/>
  <c r="DE110" i="110"/>
  <c r="DD110" i="110"/>
  <c r="DC110" i="110"/>
  <c r="DB110" i="110"/>
  <c r="DF97" i="110"/>
  <c r="DE97" i="110"/>
  <c r="DD97" i="110"/>
  <c r="DC97" i="110"/>
  <c r="DB97" i="110"/>
  <c r="DF120" i="110"/>
  <c r="DE120" i="110"/>
  <c r="DD120" i="110"/>
  <c r="DC120" i="110"/>
  <c r="DB120" i="110"/>
  <c r="DF134" i="110"/>
  <c r="DE134" i="110"/>
  <c r="DD134" i="110"/>
  <c r="DC134" i="110"/>
  <c r="DB134" i="110"/>
  <c r="DF59" i="110"/>
  <c r="DE59" i="110"/>
  <c r="DD59" i="110"/>
  <c r="DC59" i="110"/>
  <c r="DB59" i="110"/>
  <c r="DF136" i="110"/>
  <c r="DE136" i="110"/>
  <c r="DD136" i="110"/>
  <c r="DC136" i="110"/>
  <c r="DB136" i="110"/>
  <c r="DF158" i="110"/>
  <c r="DE158" i="110"/>
  <c r="DD158" i="110"/>
  <c r="DC158" i="110"/>
  <c r="DB158" i="110"/>
  <c r="DF106" i="110"/>
  <c r="DE106" i="110"/>
  <c r="DD106" i="110"/>
  <c r="DC106" i="110"/>
  <c r="DB106" i="110"/>
  <c r="DF43" i="110"/>
  <c r="DE43" i="110"/>
  <c r="DD43" i="110"/>
  <c r="DC43" i="110"/>
  <c r="DB43" i="110"/>
  <c r="DF101" i="110"/>
  <c r="DE101" i="110"/>
  <c r="DD101" i="110"/>
  <c r="DC101" i="110"/>
  <c r="DB101" i="110"/>
  <c r="DF168" i="110"/>
  <c r="DE168" i="110"/>
  <c r="DD168" i="110"/>
  <c r="DC168" i="110"/>
  <c r="DB168" i="110"/>
  <c r="DF124" i="110"/>
  <c r="DE124" i="110"/>
  <c r="DD124" i="110"/>
  <c r="DC124" i="110"/>
  <c r="DB124" i="110"/>
  <c r="DF131" i="110"/>
  <c r="DE131" i="110"/>
  <c r="DD131" i="110"/>
  <c r="DC131" i="110"/>
  <c r="DB131" i="110"/>
  <c r="DF56" i="110"/>
  <c r="DE56" i="110"/>
  <c r="DD56" i="110"/>
  <c r="DC56" i="110"/>
  <c r="DB56" i="110"/>
  <c r="DF109" i="110"/>
  <c r="DE109" i="110"/>
  <c r="DD109" i="110"/>
  <c r="DC109" i="110"/>
  <c r="DB109" i="110"/>
  <c r="DF57" i="110"/>
  <c r="DE57" i="110"/>
  <c r="DD57" i="110"/>
  <c r="DC57" i="110"/>
  <c r="DB57" i="110"/>
  <c r="DF52" i="110"/>
  <c r="DE52" i="110"/>
  <c r="DD52" i="110"/>
  <c r="DC52" i="110"/>
  <c r="DB52" i="110"/>
  <c r="DF92" i="110"/>
  <c r="DE92" i="110"/>
  <c r="DD92" i="110"/>
  <c r="DC92" i="110"/>
  <c r="DB92" i="110"/>
  <c r="DF137" i="110"/>
  <c r="DE137" i="110"/>
  <c r="DD137" i="110"/>
  <c r="DC137" i="110"/>
  <c r="DB137" i="110"/>
  <c r="DF138" i="110"/>
  <c r="DE138" i="110"/>
  <c r="DD138" i="110"/>
  <c r="DC138" i="110"/>
  <c r="DB138" i="110"/>
  <c r="DF51" i="110"/>
  <c r="DE51" i="110"/>
  <c r="DD51" i="110"/>
  <c r="DC51" i="110"/>
  <c r="DB51" i="110"/>
  <c r="DF125" i="110"/>
  <c r="DE125" i="110"/>
  <c r="DD125" i="110"/>
  <c r="DC125" i="110"/>
  <c r="DB125" i="110"/>
  <c r="DF154" i="110"/>
  <c r="DE154" i="110"/>
  <c r="DD154" i="110"/>
  <c r="DC154" i="110"/>
  <c r="DB154" i="110"/>
  <c r="DF95" i="110"/>
  <c r="DE95" i="110"/>
  <c r="DD95" i="110"/>
  <c r="DC95" i="110"/>
  <c r="DB95" i="110"/>
  <c r="DF46" i="110"/>
  <c r="DE46" i="110"/>
  <c r="DD46" i="110"/>
  <c r="DC46" i="110"/>
  <c r="DB46" i="110"/>
  <c r="DF61" i="110"/>
  <c r="DE61" i="110"/>
  <c r="DD61" i="110"/>
  <c r="DC61" i="110"/>
  <c r="DB61" i="110"/>
  <c r="DF85" i="110"/>
  <c r="DE85" i="110"/>
  <c r="DD85" i="110"/>
  <c r="DC85" i="110"/>
  <c r="DB85" i="110"/>
  <c r="DF64" i="110"/>
  <c r="DE64" i="110"/>
  <c r="DD64" i="110"/>
  <c r="DC64" i="110"/>
  <c r="DB64" i="110"/>
  <c r="DF100" i="110"/>
  <c r="DE100" i="110"/>
  <c r="DD100" i="110"/>
  <c r="DC100" i="110"/>
  <c r="DB100" i="110"/>
  <c r="DF144" i="110"/>
  <c r="DE144" i="110"/>
  <c r="DD144" i="110"/>
  <c r="DC144" i="110"/>
  <c r="DB144" i="110"/>
  <c r="DF66" i="110"/>
  <c r="DE66" i="110"/>
  <c r="DD66" i="110"/>
  <c r="DC66" i="110"/>
  <c r="DB66" i="110"/>
  <c r="DF127" i="110"/>
  <c r="DE127" i="110"/>
  <c r="DD127" i="110"/>
  <c r="DC127" i="110"/>
  <c r="DB127" i="110"/>
  <c r="DF111" i="110"/>
  <c r="DE111" i="110"/>
  <c r="DD111" i="110"/>
  <c r="DC111" i="110"/>
  <c r="DB111" i="110"/>
  <c r="DF119" i="110"/>
  <c r="DE119" i="110"/>
  <c r="DD119" i="110"/>
  <c r="DC119" i="110"/>
  <c r="DB119" i="110"/>
  <c r="DF86" i="110"/>
  <c r="DE86" i="110"/>
  <c r="DD86" i="110"/>
  <c r="DC86" i="110"/>
  <c r="DB86" i="110"/>
  <c r="DF74" i="110"/>
  <c r="DE74" i="110"/>
  <c r="DD74" i="110"/>
  <c r="DC74" i="110"/>
  <c r="DB74" i="110"/>
  <c r="DF102" i="110"/>
  <c r="DE102" i="110"/>
  <c r="DD102" i="110"/>
  <c r="DC102" i="110"/>
  <c r="DB102" i="110"/>
  <c r="DF151" i="110"/>
  <c r="DE151" i="110"/>
  <c r="DD151" i="110"/>
  <c r="DC151" i="110"/>
  <c r="DB151" i="110"/>
  <c r="DF170" i="110"/>
  <c r="DE170" i="110"/>
  <c r="DD170" i="110"/>
  <c r="DC170" i="110"/>
  <c r="DB170" i="110"/>
  <c r="DF96" i="110"/>
  <c r="DE96" i="110"/>
  <c r="DD96" i="110"/>
  <c r="DC96" i="110"/>
  <c r="DB96" i="110"/>
  <c r="DF126" i="110"/>
  <c r="DE126" i="110"/>
  <c r="DD126" i="110"/>
  <c r="DC126" i="110"/>
  <c r="DB126" i="110"/>
  <c r="DF93" i="110"/>
  <c r="DE93" i="110"/>
  <c r="DD93" i="110"/>
  <c r="DC93" i="110"/>
  <c r="DB93" i="110"/>
  <c r="DF150" i="110"/>
  <c r="DE150" i="110"/>
  <c r="DD150" i="110"/>
  <c r="DC150" i="110"/>
  <c r="DB150" i="110"/>
  <c r="DF148" i="110"/>
  <c r="DE148" i="110"/>
  <c r="DD148" i="110"/>
  <c r="DC148" i="110"/>
  <c r="DB148" i="110"/>
  <c r="DF60" i="110"/>
  <c r="DE60" i="110"/>
  <c r="DD60" i="110"/>
  <c r="DC60" i="110"/>
  <c r="DB60" i="110"/>
  <c r="DF153" i="110"/>
  <c r="DE153" i="110"/>
  <c r="DD153" i="110"/>
  <c r="DC153" i="110"/>
  <c r="DB153" i="110"/>
  <c r="DF48" i="110"/>
  <c r="DE48" i="110"/>
  <c r="DD48" i="110"/>
  <c r="DC48" i="110"/>
  <c r="DB48" i="110"/>
  <c r="DF104" i="110"/>
  <c r="DE104" i="110"/>
  <c r="DD104" i="110"/>
  <c r="DC104" i="110"/>
  <c r="DB104" i="110"/>
  <c r="DF146" i="110"/>
  <c r="DE146" i="110"/>
  <c r="DD146" i="110"/>
  <c r="DC146" i="110"/>
  <c r="DB146" i="110"/>
  <c r="DF122" i="110"/>
  <c r="DE122" i="110"/>
  <c r="DD122" i="110"/>
  <c r="DC122" i="110"/>
  <c r="DB122" i="110"/>
  <c r="DF98" i="110"/>
  <c r="DE98" i="110"/>
  <c r="DD98" i="110"/>
  <c r="DC98" i="110"/>
  <c r="DB98" i="110"/>
  <c r="DF165" i="110"/>
  <c r="DE165" i="110"/>
  <c r="DD165" i="110"/>
  <c r="DC165" i="110"/>
  <c r="DB165" i="110"/>
  <c r="DF79" i="110"/>
  <c r="DE79" i="110"/>
  <c r="DD79" i="110"/>
  <c r="DC79" i="110"/>
  <c r="DB79" i="110"/>
  <c r="DF87" i="110"/>
  <c r="DE87" i="110"/>
  <c r="DD87" i="110"/>
  <c r="DC87" i="110"/>
  <c r="DB87" i="110"/>
  <c r="DF40" i="110"/>
  <c r="DE40" i="110"/>
  <c r="DD40" i="110"/>
  <c r="DC40" i="110"/>
  <c r="DB40" i="110"/>
  <c r="DF140" i="110"/>
  <c r="DE140" i="110"/>
  <c r="DD140" i="110"/>
  <c r="DC140" i="110"/>
  <c r="DB140" i="110"/>
  <c r="DF130" i="110"/>
  <c r="DE130" i="110"/>
  <c r="DD130" i="110"/>
  <c r="DC130" i="110"/>
  <c r="DB130" i="110"/>
  <c r="DF155" i="110"/>
  <c r="DE155" i="110"/>
  <c r="DD155" i="110"/>
  <c r="DC155" i="110"/>
  <c r="DB155" i="110"/>
  <c r="DF112" i="110"/>
  <c r="DE112" i="110"/>
  <c r="DD112" i="110"/>
  <c r="DC112" i="110"/>
  <c r="DB112" i="110"/>
  <c r="DF123" i="110"/>
  <c r="DE123" i="110"/>
  <c r="DD123" i="110"/>
  <c r="DC123" i="110"/>
  <c r="DB123" i="110"/>
  <c r="DF135" i="110"/>
  <c r="DE135" i="110"/>
  <c r="DD135" i="110"/>
  <c r="DC135" i="110"/>
  <c r="DB135" i="110"/>
  <c r="DF107" i="110"/>
  <c r="DE107" i="110"/>
  <c r="DD107" i="110"/>
  <c r="DC107" i="110"/>
  <c r="DB107" i="110"/>
  <c r="DF99" i="110"/>
  <c r="DE99" i="110"/>
  <c r="DD99" i="110"/>
  <c r="DC99" i="110"/>
  <c r="DB99" i="110"/>
  <c r="DF108" i="110"/>
  <c r="DE108" i="110"/>
  <c r="DD108" i="110"/>
  <c r="DC108" i="110"/>
  <c r="DB108" i="110"/>
  <c r="DF77" i="110"/>
  <c r="DE77" i="110"/>
  <c r="DD77" i="110"/>
  <c r="DC77" i="110"/>
  <c r="DB77" i="110"/>
  <c r="DF128" i="110"/>
  <c r="DE128" i="110"/>
  <c r="DD128" i="110"/>
  <c r="DC128" i="110"/>
  <c r="DB128" i="110"/>
  <c r="DF113" i="110"/>
  <c r="DE113" i="110"/>
  <c r="DD113" i="110"/>
  <c r="DC113" i="110"/>
  <c r="DB113" i="110"/>
  <c r="DF116" i="110"/>
  <c r="DE116" i="110"/>
  <c r="DD116" i="110"/>
  <c r="DC116" i="110"/>
  <c r="DB116" i="110"/>
  <c r="DF169" i="110"/>
  <c r="DE169" i="110"/>
  <c r="DD169" i="110"/>
  <c r="DC169" i="110"/>
  <c r="DB169" i="110"/>
  <c r="DF145" i="110"/>
  <c r="DE145" i="110"/>
  <c r="DD145" i="110"/>
  <c r="DC145" i="110"/>
  <c r="DB145" i="110"/>
  <c r="DF129" i="110"/>
  <c r="DE129" i="110"/>
  <c r="DD129" i="110"/>
  <c r="DC129" i="110"/>
  <c r="DB129" i="110"/>
  <c r="DF142" i="110"/>
  <c r="DE142" i="110"/>
  <c r="DD142" i="110"/>
  <c r="DC142" i="110"/>
  <c r="DB142" i="110"/>
  <c r="DF90" i="110"/>
  <c r="DE90" i="110"/>
  <c r="DD90" i="110"/>
  <c r="DC90" i="110"/>
  <c r="DB90" i="110"/>
  <c r="DF80" i="110"/>
  <c r="DE80" i="110"/>
  <c r="DD80" i="110"/>
  <c r="DC80" i="110"/>
  <c r="DB80" i="110"/>
  <c r="DF78" i="110"/>
  <c r="DE78" i="110"/>
  <c r="DD78" i="110"/>
  <c r="DC78" i="110"/>
  <c r="DB78" i="110"/>
  <c r="DF157" i="110"/>
  <c r="DE157" i="110"/>
  <c r="DD157" i="110"/>
  <c r="DC157" i="110"/>
  <c r="DB157" i="110"/>
  <c r="DF133" i="110"/>
  <c r="DE133" i="110"/>
  <c r="DD133" i="110"/>
  <c r="DC133" i="110"/>
  <c r="DB133" i="110"/>
  <c r="DF81" i="110"/>
  <c r="DE81" i="110"/>
  <c r="DD81" i="110"/>
  <c r="DC81" i="110"/>
  <c r="DB81" i="110"/>
  <c r="DF76" i="110"/>
  <c r="DE76" i="110"/>
  <c r="DD76" i="110"/>
  <c r="DC76" i="110"/>
  <c r="DB76" i="110"/>
  <c r="DF65" i="110"/>
  <c r="DE65" i="110"/>
  <c r="DD65" i="110"/>
  <c r="DC65" i="110"/>
  <c r="DB65" i="110"/>
  <c r="DF156" i="110"/>
  <c r="DE156" i="110"/>
  <c r="DD156" i="110"/>
  <c r="DC156" i="110"/>
  <c r="DB156" i="110"/>
  <c r="DF89" i="110"/>
  <c r="DE89" i="110"/>
  <c r="DD89" i="110"/>
  <c r="DC89" i="110"/>
  <c r="DB89" i="110"/>
  <c r="DF173" i="110"/>
  <c r="DE173" i="110"/>
  <c r="DD173" i="110"/>
  <c r="DC173" i="110"/>
  <c r="DB173" i="110"/>
  <c r="DF91" i="110"/>
  <c r="DE91" i="110"/>
  <c r="DD91" i="110"/>
  <c r="DC91" i="110"/>
  <c r="DB91" i="110"/>
  <c r="DF75" i="110"/>
  <c r="DE75" i="110"/>
  <c r="DD75" i="110"/>
  <c r="DC75" i="110"/>
  <c r="DB75" i="110"/>
  <c r="DF49" i="110"/>
  <c r="DE49" i="110"/>
  <c r="DD49" i="110"/>
  <c r="DC49" i="110"/>
  <c r="DB49" i="110"/>
  <c r="DF82" i="110"/>
  <c r="DE82" i="110"/>
  <c r="DD82" i="110"/>
  <c r="DC82" i="110"/>
  <c r="DB82" i="110"/>
  <c r="DF70" i="110"/>
  <c r="DE70" i="110"/>
  <c r="DD70" i="110"/>
  <c r="DC70" i="110"/>
  <c r="DB70" i="110"/>
  <c r="DF139" i="110"/>
  <c r="DE139" i="110"/>
  <c r="DD139" i="110"/>
  <c r="DC139" i="110"/>
  <c r="DB139" i="110"/>
  <c r="DF149" i="110"/>
  <c r="DE149" i="110"/>
  <c r="DD149" i="110"/>
  <c r="DC149" i="110"/>
  <c r="DB149" i="110"/>
  <c r="DF68" i="110"/>
  <c r="DE68" i="110"/>
  <c r="DD68" i="110"/>
  <c r="DC68" i="110"/>
  <c r="DB68" i="110"/>
  <c r="DF143" i="110"/>
  <c r="DE143" i="110"/>
  <c r="DD143" i="110"/>
  <c r="DC143" i="110"/>
  <c r="DB143" i="110"/>
  <c r="DF103" i="110"/>
  <c r="DE103" i="110"/>
  <c r="DD103" i="110"/>
  <c r="DC103" i="110"/>
  <c r="DB103" i="110"/>
  <c r="DF63" i="110"/>
  <c r="DE63" i="110"/>
  <c r="DD63" i="110"/>
  <c r="DC63" i="110"/>
  <c r="DB63" i="110"/>
  <c r="DF50" i="110"/>
  <c r="DE50" i="110"/>
  <c r="DD50" i="110"/>
  <c r="DC50" i="110"/>
  <c r="DB50" i="110"/>
  <c r="DF44" i="110"/>
  <c r="DE44" i="110"/>
  <c r="DD44" i="110"/>
  <c r="DC44" i="110"/>
  <c r="DB44" i="110"/>
  <c r="DF71" i="110"/>
  <c r="DE71" i="110"/>
  <c r="DD71" i="110"/>
  <c r="DC71" i="110"/>
  <c r="DB71" i="110"/>
  <c r="DF167" i="110"/>
  <c r="DE167" i="110"/>
  <c r="DD167" i="110"/>
  <c r="DC167" i="110"/>
  <c r="DB167" i="110"/>
  <c r="DF62" i="110"/>
  <c r="DE62" i="110"/>
  <c r="DD62" i="110"/>
  <c r="DC62" i="110"/>
  <c r="DB62" i="110"/>
  <c r="DF166" i="110"/>
  <c r="DE166" i="110"/>
  <c r="DD166" i="110"/>
  <c r="DC166" i="110"/>
  <c r="DB166" i="110"/>
  <c r="DF58" i="110"/>
  <c r="DE58" i="110"/>
  <c r="DD58" i="110"/>
  <c r="DC58" i="110"/>
  <c r="DB58" i="110"/>
  <c r="DF171" i="110"/>
  <c r="DE171" i="110"/>
  <c r="DD171" i="110"/>
  <c r="DC171" i="110"/>
  <c r="DB171" i="110"/>
  <c r="DF73" i="110"/>
  <c r="DE73" i="110"/>
  <c r="DD73" i="110"/>
  <c r="DC73" i="110"/>
  <c r="DB73" i="110"/>
  <c r="DF141" i="110"/>
  <c r="DE141" i="110"/>
  <c r="DD141" i="110"/>
  <c r="DC141" i="110"/>
  <c r="DB141" i="110"/>
  <c r="DF132" i="110"/>
  <c r="DE132" i="110"/>
  <c r="DD132" i="110"/>
  <c r="DC132" i="110"/>
  <c r="DB132" i="110"/>
  <c r="DF39" i="110"/>
  <c r="DE39" i="110"/>
  <c r="DD39" i="110"/>
  <c r="DC39" i="110"/>
  <c r="DB39" i="110"/>
  <c r="DF38" i="110"/>
  <c r="DE38" i="110"/>
  <c r="DD38" i="110"/>
  <c r="DC38" i="110"/>
  <c r="DB38" i="110"/>
  <c r="DF37" i="110"/>
  <c r="DE37" i="110"/>
  <c r="DD37" i="110"/>
  <c r="DC37" i="110"/>
  <c r="DB37" i="110"/>
  <c r="DF36" i="110"/>
  <c r="DE36" i="110"/>
  <c r="DD36" i="110"/>
  <c r="DC36" i="110"/>
  <c r="DB36" i="110"/>
  <c r="DF33" i="110"/>
  <c r="DE33" i="110"/>
  <c r="DD33" i="110"/>
  <c r="DC33" i="110"/>
  <c r="DB33" i="110"/>
  <c r="DF35" i="110"/>
  <c r="DE35" i="110"/>
  <c r="DD35" i="110"/>
  <c r="DC35" i="110"/>
  <c r="DB35" i="110"/>
  <c r="DF34" i="110"/>
  <c r="DE34" i="110"/>
  <c r="DD34" i="110"/>
  <c r="DC34" i="110"/>
  <c r="DB34" i="110"/>
  <c r="DF32" i="110"/>
  <c r="DE32" i="110"/>
  <c r="DD32" i="110"/>
  <c r="DC32" i="110"/>
  <c r="DB32" i="110"/>
  <c r="DF31" i="110"/>
  <c r="DE31" i="110"/>
  <c r="DD31" i="110"/>
  <c r="DC31" i="110"/>
  <c r="DB31" i="110"/>
  <c r="DF30" i="110"/>
  <c r="DE30" i="110"/>
  <c r="DD30" i="110"/>
  <c r="DC30" i="110"/>
  <c r="DB30" i="110"/>
  <c r="DF29" i="110"/>
  <c r="DE29" i="110"/>
  <c r="DD29" i="110"/>
  <c r="DC29" i="110"/>
  <c r="DB29" i="110"/>
  <c r="DF27" i="110"/>
  <c r="DE27" i="110"/>
  <c r="DD27" i="110"/>
  <c r="DC27" i="110"/>
  <c r="DB27" i="110"/>
  <c r="DF26" i="110"/>
  <c r="DE26" i="110"/>
  <c r="DD26" i="110"/>
  <c r="DC26" i="110"/>
  <c r="DB26" i="110"/>
  <c r="DF24" i="110"/>
  <c r="DE24" i="110"/>
  <c r="DD24" i="110"/>
  <c r="DC24" i="110"/>
  <c r="DB24" i="110"/>
  <c r="DF22" i="110"/>
  <c r="DE22" i="110"/>
  <c r="DD22" i="110"/>
  <c r="DC22" i="110"/>
  <c r="DB22" i="110"/>
  <c r="DF10" i="110"/>
  <c r="DE10" i="110"/>
  <c r="DD10" i="110"/>
  <c r="DC10" i="110"/>
  <c r="DB10" i="110"/>
  <c r="DF21" i="110"/>
  <c r="DE21" i="110"/>
  <c r="DD21" i="110"/>
  <c r="DC21" i="110"/>
  <c r="DB21" i="110"/>
  <c r="DF19" i="110"/>
  <c r="DE19" i="110"/>
  <c r="DD19" i="110"/>
  <c r="DC19" i="110"/>
  <c r="DB19" i="110"/>
  <c r="DF16" i="110"/>
  <c r="DE16" i="110"/>
  <c r="DD16" i="110"/>
  <c r="DC16" i="110"/>
  <c r="DB16" i="110"/>
  <c r="DF15" i="110"/>
  <c r="DE15" i="110"/>
  <c r="DD15" i="110"/>
  <c r="DC15" i="110"/>
  <c r="DB15" i="110"/>
  <c r="DF14" i="110"/>
  <c r="DE14" i="110"/>
  <c r="DD14" i="110"/>
  <c r="DC14" i="110"/>
  <c r="DB14" i="110"/>
  <c r="DF13" i="110"/>
  <c r="DE13" i="110"/>
  <c r="DD13" i="110"/>
  <c r="DC13" i="110"/>
  <c r="DB13" i="110"/>
  <c r="DF7" i="110"/>
  <c r="DE7" i="110"/>
  <c r="DD7" i="110"/>
  <c r="DC7" i="110"/>
  <c r="DB7" i="110"/>
  <c r="DF11" i="110"/>
  <c r="DE11" i="110"/>
  <c r="DD11" i="110"/>
  <c r="DC11" i="110"/>
  <c r="DB11" i="110"/>
  <c r="CX14" i="110"/>
  <c r="KD205" i="110"/>
  <c r="KC205" i="110"/>
  <c r="KB205" i="110"/>
  <c r="KA205" i="110"/>
  <c r="JZ205" i="110"/>
  <c r="KD204" i="110"/>
  <c r="KC204" i="110"/>
  <c r="KB204" i="110"/>
  <c r="KA204" i="110"/>
  <c r="JZ204" i="110"/>
  <c r="KD203" i="110"/>
  <c r="KC203" i="110"/>
  <c r="KB203" i="110"/>
  <c r="KA203" i="110"/>
  <c r="JZ203" i="110"/>
  <c r="KD202" i="110"/>
  <c r="KC202" i="110"/>
  <c r="KB202" i="110"/>
  <c r="KA202" i="110"/>
  <c r="JZ202" i="110"/>
  <c r="KD201" i="110"/>
  <c r="KC201" i="110"/>
  <c r="KB201" i="110"/>
  <c r="KA201" i="110"/>
  <c r="JZ201" i="110"/>
  <c r="KD200" i="110"/>
  <c r="KC200" i="110"/>
  <c r="KB200" i="110"/>
  <c r="KA200" i="110"/>
  <c r="JZ200" i="110"/>
  <c r="KD199" i="110"/>
  <c r="KC199" i="110"/>
  <c r="KB199" i="110"/>
  <c r="KA199" i="110"/>
  <c r="JZ199" i="110"/>
  <c r="KD198" i="110"/>
  <c r="KC198" i="110"/>
  <c r="KB198" i="110"/>
  <c r="KA198" i="110"/>
  <c r="JZ198" i="110"/>
  <c r="KD197" i="110"/>
  <c r="KC197" i="110"/>
  <c r="KB197" i="110"/>
  <c r="KA197" i="110"/>
  <c r="JZ197" i="110"/>
  <c r="KD196" i="110"/>
  <c r="KC196" i="110"/>
  <c r="KB196" i="110"/>
  <c r="KA196" i="110"/>
  <c r="JZ196" i="110"/>
  <c r="KD195" i="110"/>
  <c r="KC195" i="110"/>
  <c r="KB195" i="110"/>
  <c r="KA195" i="110"/>
  <c r="JZ195" i="110"/>
  <c r="KD18" i="110"/>
  <c r="KC18" i="110"/>
  <c r="KB18" i="110"/>
  <c r="KA18" i="110"/>
  <c r="JZ18" i="110"/>
  <c r="KD17" i="110"/>
  <c r="KC17" i="110"/>
  <c r="KB17" i="110"/>
  <c r="KA17" i="110"/>
  <c r="JZ17" i="110"/>
  <c r="KD193" i="110"/>
  <c r="KC193" i="110"/>
  <c r="KB193" i="110"/>
  <c r="KA193" i="110"/>
  <c r="JZ193" i="110"/>
  <c r="KD192" i="110"/>
  <c r="KC192" i="110"/>
  <c r="KB192" i="110"/>
  <c r="KA192" i="110"/>
  <c r="JZ192" i="110"/>
  <c r="KD191" i="110"/>
  <c r="KC191" i="110"/>
  <c r="KB191" i="110"/>
  <c r="KA191" i="110"/>
  <c r="JZ191" i="110"/>
  <c r="KD189" i="110"/>
  <c r="KC189" i="110"/>
  <c r="KB189" i="110"/>
  <c r="KA189" i="110"/>
  <c r="JZ189" i="110"/>
  <c r="KD188" i="110"/>
  <c r="KC188" i="110"/>
  <c r="KB188" i="110"/>
  <c r="KA188" i="110"/>
  <c r="JZ188" i="110"/>
  <c r="KD186" i="110"/>
  <c r="KC186" i="110"/>
  <c r="KB186" i="110"/>
  <c r="KA186" i="110"/>
  <c r="JZ186" i="110"/>
  <c r="KD184" i="110"/>
  <c r="KC184" i="110"/>
  <c r="KB184" i="110"/>
  <c r="KA184" i="110"/>
  <c r="JZ184" i="110"/>
  <c r="KD185" i="110"/>
  <c r="KC185" i="110"/>
  <c r="KB185" i="110"/>
  <c r="KA185" i="110"/>
  <c r="JZ185" i="110"/>
  <c r="KD182" i="110"/>
  <c r="KC182" i="110"/>
  <c r="KB182" i="110"/>
  <c r="KA182" i="110"/>
  <c r="JZ182" i="110"/>
  <c r="KD174" i="110"/>
  <c r="KC174" i="110"/>
  <c r="KB174" i="110"/>
  <c r="KA174" i="110"/>
  <c r="JZ174" i="110"/>
  <c r="KD181" i="110"/>
  <c r="KC181" i="110"/>
  <c r="KB181" i="110"/>
  <c r="KA181" i="110"/>
  <c r="JZ181" i="110"/>
  <c r="KD187" i="110"/>
  <c r="KC187" i="110"/>
  <c r="KB187" i="110"/>
  <c r="KA187" i="110"/>
  <c r="JZ187" i="110"/>
  <c r="KD194" i="110"/>
  <c r="KC194" i="110"/>
  <c r="KB194" i="110"/>
  <c r="KA194" i="110"/>
  <c r="JZ194" i="110"/>
  <c r="KD190" i="110"/>
  <c r="KC190" i="110"/>
  <c r="KB190" i="110"/>
  <c r="KA190" i="110"/>
  <c r="JZ190" i="110"/>
  <c r="KD54" i="110"/>
  <c r="KC54" i="110"/>
  <c r="KB54" i="110"/>
  <c r="KA54" i="110"/>
  <c r="JZ54" i="110"/>
  <c r="KD159" i="110"/>
  <c r="KC159" i="110"/>
  <c r="KB159" i="110"/>
  <c r="KA159" i="110"/>
  <c r="JZ159" i="110"/>
  <c r="KD152" i="110"/>
  <c r="KC152" i="110"/>
  <c r="KB152" i="110"/>
  <c r="KA152" i="110"/>
  <c r="JZ152" i="110"/>
  <c r="KD161" i="110"/>
  <c r="KC161" i="110"/>
  <c r="KB161" i="110"/>
  <c r="KA161" i="110"/>
  <c r="JZ161" i="110"/>
  <c r="KD163" i="110"/>
  <c r="KC163" i="110"/>
  <c r="KB163" i="110"/>
  <c r="KA163" i="110"/>
  <c r="JZ163" i="110"/>
  <c r="KD118" i="110"/>
  <c r="KC118" i="110"/>
  <c r="KB118" i="110"/>
  <c r="KA118" i="110"/>
  <c r="JZ118" i="110"/>
  <c r="KD45" i="110"/>
  <c r="KC45" i="110"/>
  <c r="KB45" i="110"/>
  <c r="KA45" i="110"/>
  <c r="JZ45" i="110"/>
  <c r="KD162" i="110"/>
  <c r="KC162" i="110"/>
  <c r="KB162" i="110"/>
  <c r="KA162" i="110"/>
  <c r="JZ162" i="110"/>
  <c r="KD172" i="110"/>
  <c r="KC172" i="110"/>
  <c r="KB172" i="110"/>
  <c r="KA172" i="110"/>
  <c r="JZ172" i="110"/>
  <c r="KD72" i="110"/>
  <c r="KC72" i="110"/>
  <c r="KB72" i="110"/>
  <c r="KA72" i="110"/>
  <c r="JZ72" i="110"/>
  <c r="KD115" i="110"/>
  <c r="KC115" i="110"/>
  <c r="KB115" i="110"/>
  <c r="KA115" i="110"/>
  <c r="JZ115" i="110"/>
  <c r="KD69" i="110"/>
  <c r="KC69" i="110"/>
  <c r="KB69" i="110"/>
  <c r="KA69" i="110"/>
  <c r="JZ69" i="110"/>
  <c r="KD147" i="110"/>
  <c r="KC147" i="110"/>
  <c r="KB147" i="110"/>
  <c r="KA147" i="110"/>
  <c r="JZ147" i="110"/>
  <c r="KD41" i="110"/>
  <c r="KC41" i="110"/>
  <c r="KB41" i="110"/>
  <c r="KA41" i="110"/>
  <c r="JZ41" i="110"/>
  <c r="KD114" i="110"/>
  <c r="KC114" i="110"/>
  <c r="KB114" i="110"/>
  <c r="KA114" i="110"/>
  <c r="JZ114" i="110"/>
  <c r="KD94" i="110"/>
  <c r="KC94" i="110"/>
  <c r="KB94" i="110"/>
  <c r="KA94" i="110"/>
  <c r="JZ94" i="110"/>
  <c r="KD105" i="110"/>
  <c r="KC105" i="110"/>
  <c r="KB105" i="110"/>
  <c r="KA105" i="110"/>
  <c r="JZ105" i="110"/>
  <c r="KD164" i="110"/>
  <c r="KC164" i="110"/>
  <c r="KB164" i="110"/>
  <c r="KA164" i="110"/>
  <c r="JZ164" i="110"/>
  <c r="KD67" i="110"/>
  <c r="KC67" i="110"/>
  <c r="KB67" i="110"/>
  <c r="KA67" i="110"/>
  <c r="JZ67" i="110"/>
  <c r="KD84" i="110"/>
  <c r="KC84" i="110"/>
  <c r="KB84" i="110"/>
  <c r="KA84" i="110"/>
  <c r="JZ84" i="110"/>
  <c r="KD88" i="110"/>
  <c r="KC88" i="110"/>
  <c r="KB88" i="110"/>
  <c r="KA88" i="110"/>
  <c r="JZ88" i="110"/>
  <c r="KD55" i="110"/>
  <c r="KC55" i="110"/>
  <c r="KB55" i="110"/>
  <c r="KA55" i="110"/>
  <c r="JZ55" i="110"/>
  <c r="KD42" i="110"/>
  <c r="KC42" i="110"/>
  <c r="KB42" i="110"/>
  <c r="KA42" i="110"/>
  <c r="JZ42" i="110"/>
  <c r="KD47" i="110"/>
  <c r="KC47" i="110"/>
  <c r="KB47" i="110"/>
  <c r="KA47" i="110"/>
  <c r="JZ47" i="110"/>
  <c r="KD160" i="110"/>
  <c r="KC160" i="110"/>
  <c r="KB160" i="110"/>
  <c r="KA160" i="110"/>
  <c r="JZ160" i="110"/>
  <c r="KD117" i="110"/>
  <c r="KC117" i="110"/>
  <c r="KB117" i="110"/>
  <c r="KA117" i="110"/>
  <c r="JZ117" i="110"/>
  <c r="KD121" i="110"/>
  <c r="KC121" i="110"/>
  <c r="KB121" i="110"/>
  <c r="KA121" i="110"/>
  <c r="JZ121" i="110"/>
  <c r="KD83" i="110"/>
  <c r="KC83" i="110"/>
  <c r="KB83" i="110"/>
  <c r="KA83" i="110"/>
  <c r="JZ83" i="110"/>
  <c r="KD110" i="110"/>
  <c r="KC110" i="110"/>
  <c r="KB110" i="110"/>
  <c r="KA110" i="110"/>
  <c r="JZ110" i="110"/>
  <c r="KD97" i="110"/>
  <c r="KC97" i="110"/>
  <c r="KB97" i="110"/>
  <c r="KA97" i="110"/>
  <c r="JZ97" i="110"/>
  <c r="KD120" i="110"/>
  <c r="KC120" i="110"/>
  <c r="KB120" i="110"/>
  <c r="KA120" i="110"/>
  <c r="JZ120" i="110"/>
  <c r="KD134" i="110"/>
  <c r="KC134" i="110"/>
  <c r="KB134" i="110"/>
  <c r="KA134" i="110"/>
  <c r="JZ134" i="110"/>
  <c r="KD59" i="110"/>
  <c r="KC59" i="110"/>
  <c r="KB59" i="110"/>
  <c r="KA59" i="110"/>
  <c r="JZ59" i="110"/>
  <c r="KD136" i="110"/>
  <c r="KC136" i="110"/>
  <c r="KB136" i="110"/>
  <c r="KA136" i="110"/>
  <c r="JZ136" i="110"/>
  <c r="KD158" i="110"/>
  <c r="KC158" i="110"/>
  <c r="KB158" i="110"/>
  <c r="KA158" i="110"/>
  <c r="JZ158" i="110"/>
  <c r="KD106" i="110"/>
  <c r="KC106" i="110"/>
  <c r="KB106" i="110"/>
  <c r="KA106" i="110"/>
  <c r="JZ106" i="110"/>
  <c r="KD43" i="110"/>
  <c r="KC43" i="110"/>
  <c r="KB43" i="110"/>
  <c r="KA43" i="110"/>
  <c r="JZ43" i="110"/>
  <c r="KD101" i="110"/>
  <c r="KC101" i="110"/>
  <c r="KB101" i="110"/>
  <c r="KA101" i="110"/>
  <c r="JZ101" i="110"/>
  <c r="KD168" i="110"/>
  <c r="KC168" i="110"/>
  <c r="KB168" i="110"/>
  <c r="KA168" i="110"/>
  <c r="JZ168" i="110"/>
  <c r="KD124" i="110"/>
  <c r="KC124" i="110"/>
  <c r="KB124" i="110"/>
  <c r="KA124" i="110"/>
  <c r="JZ124" i="110"/>
  <c r="KD131" i="110"/>
  <c r="KC131" i="110"/>
  <c r="KB131" i="110"/>
  <c r="KA131" i="110"/>
  <c r="JZ131" i="110"/>
  <c r="KD56" i="110"/>
  <c r="KC56" i="110"/>
  <c r="KB56" i="110"/>
  <c r="KA56" i="110"/>
  <c r="JZ56" i="110"/>
  <c r="KD109" i="110"/>
  <c r="KC109" i="110"/>
  <c r="KB109" i="110"/>
  <c r="KA109" i="110"/>
  <c r="JZ109" i="110"/>
  <c r="KD57" i="110"/>
  <c r="KC57" i="110"/>
  <c r="KB57" i="110"/>
  <c r="KA57" i="110"/>
  <c r="JZ57" i="110"/>
  <c r="KD52" i="110"/>
  <c r="KC52" i="110"/>
  <c r="KB52" i="110"/>
  <c r="KA52" i="110"/>
  <c r="JZ52" i="110"/>
  <c r="KD92" i="110"/>
  <c r="KC92" i="110"/>
  <c r="KB92" i="110"/>
  <c r="KA92" i="110"/>
  <c r="JZ92" i="110"/>
  <c r="KD137" i="110"/>
  <c r="KC137" i="110"/>
  <c r="KB137" i="110"/>
  <c r="KA137" i="110"/>
  <c r="JZ137" i="110"/>
  <c r="KD138" i="110"/>
  <c r="KC138" i="110"/>
  <c r="KB138" i="110"/>
  <c r="KA138" i="110"/>
  <c r="JZ138" i="110"/>
  <c r="KD51" i="110"/>
  <c r="KC51" i="110"/>
  <c r="KB51" i="110"/>
  <c r="KA51" i="110"/>
  <c r="JZ51" i="110"/>
  <c r="KD125" i="110"/>
  <c r="KC125" i="110"/>
  <c r="KB125" i="110"/>
  <c r="KA125" i="110"/>
  <c r="JZ125" i="110"/>
  <c r="KD154" i="110"/>
  <c r="KC154" i="110"/>
  <c r="KB154" i="110"/>
  <c r="KA154" i="110"/>
  <c r="JZ154" i="110"/>
  <c r="KD95" i="110"/>
  <c r="KC95" i="110"/>
  <c r="KB95" i="110"/>
  <c r="KA95" i="110"/>
  <c r="JZ95" i="110"/>
  <c r="KD46" i="110"/>
  <c r="KC46" i="110"/>
  <c r="KB46" i="110"/>
  <c r="KA46" i="110"/>
  <c r="JZ46" i="110"/>
  <c r="KD61" i="110"/>
  <c r="KC61" i="110"/>
  <c r="KB61" i="110"/>
  <c r="KA61" i="110"/>
  <c r="JZ61" i="110"/>
  <c r="KD85" i="110"/>
  <c r="KC85" i="110"/>
  <c r="KB85" i="110"/>
  <c r="KA85" i="110"/>
  <c r="JZ85" i="110"/>
  <c r="KD64" i="110"/>
  <c r="KC64" i="110"/>
  <c r="KB64" i="110"/>
  <c r="KA64" i="110"/>
  <c r="JZ64" i="110"/>
  <c r="KD100" i="110"/>
  <c r="KC100" i="110"/>
  <c r="KB100" i="110"/>
  <c r="KA100" i="110"/>
  <c r="JZ100" i="110"/>
  <c r="KD144" i="110"/>
  <c r="KC144" i="110"/>
  <c r="KB144" i="110"/>
  <c r="KA144" i="110"/>
  <c r="JZ144" i="110"/>
  <c r="KD66" i="110"/>
  <c r="KC66" i="110"/>
  <c r="KB66" i="110"/>
  <c r="KA66" i="110"/>
  <c r="JZ66" i="110"/>
  <c r="KD127" i="110"/>
  <c r="KC127" i="110"/>
  <c r="KB127" i="110"/>
  <c r="KA127" i="110"/>
  <c r="JZ127" i="110"/>
  <c r="KD111" i="110"/>
  <c r="KC111" i="110"/>
  <c r="KB111" i="110"/>
  <c r="KA111" i="110"/>
  <c r="JZ111" i="110"/>
  <c r="KD119" i="110"/>
  <c r="KC119" i="110"/>
  <c r="KB119" i="110"/>
  <c r="KA119" i="110"/>
  <c r="JZ119" i="110"/>
  <c r="KD86" i="110"/>
  <c r="KC86" i="110"/>
  <c r="KB86" i="110"/>
  <c r="KA86" i="110"/>
  <c r="JZ86" i="110"/>
  <c r="KD74" i="110"/>
  <c r="KC74" i="110"/>
  <c r="KB74" i="110"/>
  <c r="KA74" i="110"/>
  <c r="JZ74" i="110"/>
  <c r="KD102" i="110"/>
  <c r="KC102" i="110"/>
  <c r="KB102" i="110"/>
  <c r="KA102" i="110"/>
  <c r="JZ102" i="110"/>
  <c r="KD151" i="110"/>
  <c r="KC151" i="110"/>
  <c r="KB151" i="110"/>
  <c r="KA151" i="110"/>
  <c r="JZ151" i="110"/>
  <c r="KD170" i="110"/>
  <c r="KC170" i="110"/>
  <c r="KB170" i="110"/>
  <c r="KA170" i="110"/>
  <c r="JZ170" i="110"/>
  <c r="KD96" i="110"/>
  <c r="KC96" i="110"/>
  <c r="KB96" i="110"/>
  <c r="KA96" i="110"/>
  <c r="JZ96" i="110"/>
  <c r="KD126" i="110"/>
  <c r="KC126" i="110"/>
  <c r="KB126" i="110"/>
  <c r="KA126" i="110"/>
  <c r="JZ126" i="110"/>
  <c r="KD93" i="110"/>
  <c r="KC93" i="110"/>
  <c r="KB93" i="110"/>
  <c r="KA93" i="110"/>
  <c r="JZ93" i="110"/>
  <c r="KD150" i="110"/>
  <c r="KC150" i="110"/>
  <c r="KB150" i="110"/>
  <c r="KA150" i="110"/>
  <c r="JZ150" i="110"/>
  <c r="KD148" i="110"/>
  <c r="KC148" i="110"/>
  <c r="KB148" i="110"/>
  <c r="KA148" i="110"/>
  <c r="JZ148" i="110"/>
  <c r="KD60" i="110"/>
  <c r="KC60" i="110"/>
  <c r="KB60" i="110"/>
  <c r="KA60" i="110"/>
  <c r="JZ60" i="110"/>
  <c r="KD153" i="110"/>
  <c r="KC153" i="110"/>
  <c r="KB153" i="110"/>
  <c r="KA153" i="110"/>
  <c r="JZ153" i="110"/>
  <c r="KD48" i="110"/>
  <c r="KC48" i="110"/>
  <c r="KB48" i="110"/>
  <c r="KA48" i="110"/>
  <c r="JZ48" i="110"/>
  <c r="KD104" i="110"/>
  <c r="KC104" i="110"/>
  <c r="KB104" i="110"/>
  <c r="KA104" i="110"/>
  <c r="JZ104" i="110"/>
  <c r="KD146" i="110"/>
  <c r="KC146" i="110"/>
  <c r="KB146" i="110"/>
  <c r="KA146" i="110"/>
  <c r="JZ146" i="110"/>
  <c r="KD122" i="110"/>
  <c r="KC122" i="110"/>
  <c r="KB122" i="110"/>
  <c r="KA122" i="110"/>
  <c r="JZ122" i="110"/>
  <c r="KD98" i="110"/>
  <c r="KC98" i="110"/>
  <c r="KB98" i="110"/>
  <c r="KA98" i="110"/>
  <c r="JZ98" i="110"/>
  <c r="KD165" i="110"/>
  <c r="KC165" i="110"/>
  <c r="KB165" i="110"/>
  <c r="KA165" i="110"/>
  <c r="JZ165" i="110"/>
  <c r="KD79" i="110"/>
  <c r="KC79" i="110"/>
  <c r="KB79" i="110"/>
  <c r="KA79" i="110"/>
  <c r="JZ79" i="110"/>
  <c r="KD87" i="110"/>
  <c r="KC87" i="110"/>
  <c r="KB87" i="110"/>
  <c r="KA87" i="110"/>
  <c r="JZ87" i="110"/>
  <c r="KD140" i="110"/>
  <c r="KC140" i="110"/>
  <c r="KB140" i="110"/>
  <c r="KA140" i="110"/>
  <c r="JZ140" i="110"/>
  <c r="KD130" i="110"/>
  <c r="KC130" i="110"/>
  <c r="KB130" i="110"/>
  <c r="KA130" i="110"/>
  <c r="JZ130" i="110"/>
  <c r="KD155" i="110"/>
  <c r="KC155" i="110"/>
  <c r="KB155" i="110"/>
  <c r="KA155" i="110"/>
  <c r="JZ155" i="110"/>
  <c r="KD112" i="110"/>
  <c r="KC112" i="110"/>
  <c r="KB112" i="110"/>
  <c r="KA112" i="110"/>
  <c r="JZ112" i="110"/>
  <c r="KD123" i="110"/>
  <c r="KC123" i="110"/>
  <c r="KB123" i="110"/>
  <c r="KA123" i="110"/>
  <c r="JZ123" i="110"/>
  <c r="KD135" i="110"/>
  <c r="KC135" i="110"/>
  <c r="KB135" i="110"/>
  <c r="KA135" i="110"/>
  <c r="JZ135" i="110"/>
  <c r="KD107" i="110"/>
  <c r="KC107" i="110"/>
  <c r="KB107" i="110"/>
  <c r="KA107" i="110"/>
  <c r="JZ107" i="110"/>
  <c r="KD99" i="110"/>
  <c r="KC99" i="110"/>
  <c r="KB99" i="110"/>
  <c r="KA99" i="110"/>
  <c r="JZ99" i="110"/>
  <c r="KD108" i="110"/>
  <c r="KC108" i="110"/>
  <c r="KB108" i="110"/>
  <c r="KA108" i="110"/>
  <c r="JZ108" i="110"/>
  <c r="KD77" i="110"/>
  <c r="KC77" i="110"/>
  <c r="KB77" i="110"/>
  <c r="KA77" i="110"/>
  <c r="JZ77" i="110"/>
  <c r="KD128" i="110"/>
  <c r="KC128" i="110"/>
  <c r="KB128" i="110"/>
  <c r="KA128" i="110"/>
  <c r="JZ128" i="110"/>
  <c r="KD113" i="110"/>
  <c r="KC113" i="110"/>
  <c r="KB113" i="110"/>
  <c r="KA113" i="110"/>
  <c r="JZ113" i="110"/>
  <c r="KD116" i="110"/>
  <c r="KC116" i="110"/>
  <c r="KB116" i="110"/>
  <c r="KA116" i="110"/>
  <c r="JZ116" i="110"/>
  <c r="KD169" i="110"/>
  <c r="KC169" i="110"/>
  <c r="KB169" i="110"/>
  <c r="KA169" i="110"/>
  <c r="JZ169" i="110"/>
  <c r="KD145" i="110"/>
  <c r="KC145" i="110"/>
  <c r="KB145" i="110"/>
  <c r="KA145" i="110"/>
  <c r="JZ145" i="110"/>
  <c r="KD129" i="110"/>
  <c r="KC129" i="110"/>
  <c r="KB129" i="110"/>
  <c r="KA129" i="110"/>
  <c r="JZ129" i="110"/>
  <c r="KD142" i="110"/>
  <c r="KC142" i="110"/>
  <c r="KB142" i="110"/>
  <c r="KA142" i="110"/>
  <c r="JZ142" i="110"/>
  <c r="KD90" i="110"/>
  <c r="KC90" i="110"/>
  <c r="KB90" i="110"/>
  <c r="KA90" i="110"/>
  <c r="JZ90" i="110"/>
  <c r="KD80" i="110"/>
  <c r="KC80" i="110"/>
  <c r="KB80" i="110"/>
  <c r="KA80" i="110"/>
  <c r="JZ80" i="110"/>
  <c r="KD78" i="110"/>
  <c r="KC78" i="110"/>
  <c r="KB78" i="110"/>
  <c r="KA78" i="110"/>
  <c r="JZ78" i="110"/>
  <c r="KD157" i="110"/>
  <c r="KC157" i="110"/>
  <c r="KB157" i="110"/>
  <c r="KA157" i="110"/>
  <c r="JZ157" i="110"/>
  <c r="KD133" i="110"/>
  <c r="KC133" i="110"/>
  <c r="KB133" i="110"/>
  <c r="KA133" i="110"/>
  <c r="JZ133" i="110"/>
  <c r="KD81" i="110"/>
  <c r="KC81" i="110"/>
  <c r="KB81" i="110"/>
  <c r="KA81" i="110"/>
  <c r="JZ81" i="110"/>
  <c r="KD76" i="110"/>
  <c r="KC76" i="110"/>
  <c r="KB76" i="110"/>
  <c r="KA76" i="110"/>
  <c r="JZ76" i="110"/>
  <c r="KD65" i="110"/>
  <c r="KC65" i="110"/>
  <c r="KB65" i="110"/>
  <c r="KA65" i="110"/>
  <c r="JZ65" i="110"/>
  <c r="KD156" i="110"/>
  <c r="KC156" i="110"/>
  <c r="KB156" i="110"/>
  <c r="KA156" i="110"/>
  <c r="JZ156" i="110"/>
  <c r="KD89" i="110"/>
  <c r="KC89" i="110"/>
  <c r="KB89" i="110"/>
  <c r="KA89" i="110"/>
  <c r="JZ89" i="110"/>
  <c r="KD173" i="110"/>
  <c r="KC173" i="110"/>
  <c r="KB173" i="110"/>
  <c r="KA173" i="110"/>
  <c r="JZ173" i="110"/>
  <c r="KD91" i="110"/>
  <c r="KC91" i="110"/>
  <c r="KB91" i="110"/>
  <c r="KA91" i="110"/>
  <c r="JZ91" i="110"/>
  <c r="KD75" i="110"/>
  <c r="KC75" i="110"/>
  <c r="KB75" i="110"/>
  <c r="KA75" i="110"/>
  <c r="JZ75" i="110"/>
  <c r="KD49" i="110"/>
  <c r="KC49" i="110"/>
  <c r="KB49" i="110"/>
  <c r="KA49" i="110"/>
  <c r="JZ49" i="110"/>
  <c r="KD82" i="110"/>
  <c r="KC82" i="110"/>
  <c r="KB82" i="110"/>
  <c r="KA82" i="110"/>
  <c r="JZ82" i="110"/>
  <c r="KD70" i="110"/>
  <c r="KC70" i="110"/>
  <c r="KB70" i="110"/>
  <c r="KA70" i="110"/>
  <c r="JZ70" i="110"/>
  <c r="KD139" i="110"/>
  <c r="KC139" i="110"/>
  <c r="KB139" i="110"/>
  <c r="KA139" i="110"/>
  <c r="JZ139" i="110"/>
  <c r="KD149" i="110"/>
  <c r="KC149" i="110"/>
  <c r="KB149" i="110"/>
  <c r="KA149" i="110"/>
  <c r="JZ149" i="110"/>
  <c r="KD68" i="110"/>
  <c r="KC68" i="110"/>
  <c r="KB68" i="110"/>
  <c r="KA68" i="110"/>
  <c r="JZ68" i="110"/>
  <c r="KD143" i="110"/>
  <c r="KC143" i="110"/>
  <c r="KB143" i="110"/>
  <c r="KA143" i="110"/>
  <c r="JZ143" i="110"/>
  <c r="KD103" i="110"/>
  <c r="KC103" i="110"/>
  <c r="KB103" i="110"/>
  <c r="KA103" i="110"/>
  <c r="JZ103" i="110"/>
  <c r="KD63" i="110"/>
  <c r="KC63" i="110"/>
  <c r="KB63" i="110"/>
  <c r="KA63" i="110"/>
  <c r="JZ63" i="110"/>
  <c r="KD50" i="110"/>
  <c r="KC50" i="110"/>
  <c r="KB50" i="110"/>
  <c r="KA50" i="110"/>
  <c r="JZ50" i="110"/>
  <c r="KD44" i="110"/>
  <c r="KC44" i="110"/>
  <c r="KB44" i="110"/>
  <c r="KA44" i="110"/>
  <c r="JZ44" i="110"/>
  <c r="KD71" i="110"/>
  <c r="KC71" i="110"/>
  <c r="KB71" i="110"/>
  <c r="KA71" i="110"/>
  <c r="JZ71" i="110"/>
  <c r="KD167" i="110"/>
  <c r="KC167" i="110"/>
  <c r="KB167" i="110"/>
  <c r="KA167" i="110"/>
  <c r="JZ167" i="110"/>
  <c r="KD62" i="110"/>
  <c r="KC62" i="110"/>
  <c r="KB62" i="110"/>
  <c r="KA62" i="110"/>
  <c r="JZ62" i="110"/>
  <c r="KD166" i="110"/>
  <c r="KC166" i="110"/>
  <c r="KB166" i="110"/>
  <c r="KA166" i="110"/>
  <c r="JZ166" i="110"/>
  <c r="KD58" i="110"/>
  <c r="KC58" i="110"/>
  <c r="KB58" i="110"/>
  <c r="KA58" i="110"/>
  <c r="JZ58" i="110"/>
  <c r="KD171" i="110"/>
  <c r="KC171" i="110"/>
  <c r="KB171" i="110"/>
  <c r="KA171" i="110"/>
  <c r="JZ171" i="110"/>
  <c r="KD73" i="110"/>
  <c r="KC73" i="110"/>
  <c r="KB73" i="110"/>
  <c r="KA73" i="110"/>
  <c r="JZ73" i="110"/>
  <c r="KD141" i="110"/>
  <c r="KC141" i="110"/>
  <c r="KB141" i="110"/>
  <c r="KA141" i="110"/>
  <c r="JZ141" i="110"/>
  <c r="KD132" i="110"/>
  <c r="KC132" i="110"/>
  <c r="KB132" i="110"/>
  <c r="KA132" i="110"/>
  <c r="JZ132" i="110"/>
  <c r="KD53" i="110"/>
  <c r="KC53" i="110"/>
  <c r="KB53" i="110"/>
  <c r="KA53" i="110"/>
  <c r="JZ53" i="110"/>
  <c r="KD39" i="110"/>
  <c r="KC39" i="110"/>
  <c r="KB39" i="110"/>
  <c r="KA39" i="110"/>
  <c r="JZ39" i="110"/>
  <c r="KD38" i="110"/>
  <c r="KC38" i="110"/>
  <c r="KB38" i="110"/>
  <c r="KA38" i="110"/>
  <c r="JZ38" i="110"/>
  <c r="KD28" i="110"/>
  <c r="KC28" i="110"/>
  <c r="KB28" i="110"/>
  <c r="KA28" i="110"/>
  <c r="JZ28" i="110"/>
  <c r="KD36" i="110"/>
  <c r="KC36" i="110"/>
  <c r="KB36" i="110"/>
  <c r="KA36" i="110"/>
  <c r="JZ36" i="110"/>
  <c r="KD33" i="110"/>
  <c r="KC33" i="110"/>
  <c r="KB33" i="110"/>
  <c r="KA33" i="110"/>
  <c r="JZ33" i="110"/>
  <c r="KD35" i="110"/>
  <c r="KC35" i="110"/>
  <c r="KB35" i="110"/>
  <c r="KA35" i="110"/>
  <c r="JZ35" i="110"/>
  <c r="KD32" i="110"/>
  <c r="KC32" i="110"/>
  <c r="KB32" i="110"/>
  <c r="KA32" i="110"/>
  <c r="JZ32" i="110"/>
  <c r="KD31" i="110"/>
  <c r="KC31" i="110"/>
  <c r="KB31" i="110"/>
  <c r="KA31" i="110"/>
  <c r="JZ31" i="110"/>
  <c r="KD30" i="110"/>
  <c r="KC30" i="110"/>
  <c r="KB30" i="110"/>
  <c r="KA30" i="110"/>
  <c r="JZ30" i="110"/>
  <c r="KD29" i="110"/>
  <c r="KC29" i="110"/>
  <c r="KB29" i="110"/>
  <c r="KA29" i="110"/>
  <c r="JZ29" i="110"/>
  <c r="KD27" i="110"/>
  <c r="KC27" i="110"/>
  <c r="KB27" i="110"/>
  <c r="KA27" i="110"/>
  <c r="JZ27" i="110"/>
  <c r="KD26" i="110"/>
  <c r="KC26" i="110"/>
  <c r="KB26" i="110"/>
  <c r="KA26" i="110"/>
  <c r="JZ26" i="110"/>
  <c r="KD24" i="110"/>
  <c r="KC24" i="110"/>
  <c r="KB24" i="110"/>
  <c r="KA24" i="110"/>
  <c r="JZ24" i="110"/>
  <c r="KD25" i="110"/>
  <c r="KC25" i="110"/>
  <c r="KB25" i="110"/>
  <c r="KA25" i="110"/>
  <c r="JZ25" i="110"/>
  <c r="KD20" i="110"/>
  <c r="KC20" i="110"/>
  <c r="KB20" i="110"/>
  <c r="KA20" i="110"/>
  <c r="JZ20" i="110"/>
  <c r="KD23" i="110"/>
  <c r="KC23" i="110"/>
  <c r="KB23" i="110"/>
  <c r="KA23" i="110"/>
  <c r="JZ23" i="110"/>
  <c r="KD22" i="110"/>
  <c r="KC22" i="110"/>
  <c r="KB22" i="110"/>
  <c r="KA22" i="110"/>
  <c r="JZ22" i="110"/>
  <c r="KD10" i="110"/>
  <c r="KC10" i="110"/>
  <c r="KB10" i="110"/>
  <c r="KA10" i="110"/>
  <c r="JZ10" i="110"/>
  <c r="KD21" i="110"/>
  <c r="KC21" i="110"/>
  <c r="KB21" i="110"/>
  <c r="KA21" i="110"/>
  <c r="JZ21" i="110"/>
  <c r="KD19" i="110"/>
  <c r="KC19" i="110"/>
  <c r="KB19" i="110"/>
  <c r="KA19" i="110"/>
  <c r="JZ19" i="110"/>
  <c r="KD16" i="110"/>
  <c r="KC16" i="110"/>
  <c r="KB16" i="110"/>
  <c r="KA16" i="110"/>
  <c r="JZ16" i="110"/>
  <c r="KD14" i="110"/>
  <c r="KC14" i="110"/>
  <c r="KB14" i="110"/>
  <c r="KA14" i="110"/>
  <c r="JZ14" i="110"/>
  <c r="KD9" i="110"/>
  <c r="KC9" i="110"/>
  <c r="KB9" i="110"/>
  <c r="KA9" i="110"/>
  <c r="JZ9" i="110"/>
  <c r="KD13" i="110"/>
  <c r="KC13" i="110"/>
  <c r="KB13" i="110"/>
  <c r="KA13" i="110"/>
  <c r="JZ13" i="110"/>
  <c r="KD11" i="110"/>
  <c r="KC11" i="110"/>
  <c r="KB11" i="110"/>
  <c r="KA11" i="110"/>
  <c r="JZ11" i="110"/>
  <c r="KD5" i="110"/>
  <c r="KC5" i="110"/>
  <c r="KB5" i="110"/>
  <c r="KA5" i="110"/>
  <c r="JZ5" i="110"/>
  <c r="CI30" i="380"/>
  <c r="CF30" i="380"/>
  <c r="CC30" i="380"/>
  <c r="BZ30" i="380"/>
  <c r="BW30" i="380"/>
  <c r="BV30" i="380"/>
  <c r="BU30" i="380"/>
  <c r="BT30" i="380"/>
  <c r="BP30" i="380"/>
  <c r="BM30" i="380"/>
  <c r="BJ30" i="380"/>
  <c r="BG30" i="380"/>
  <c r="BD30" i="380"/>
  <c r="BC30" i="380"/>
  <c r="BB30" i="380"/>
  <c r="BA30" i="380"/>
  <c r="AY30" i="380"/>
  <c r="AX30" i="380"/>
  <c r="AW30" i="380"/>
  <c r="AV30" i="380"/>
  <c r="AU30" i="380"/>
  <c r="AT30" i="380"/>
  <c r="AS30" i="380"/>
  <c r="AR30" i="380"/>
  <c r="AJ30" i="380"/>
  <c r="AN30" i="380" s="1"/>
  <c r="AI30" i="380"/>
  <c r="AH30" i="380"/>
  <c r="CG30" i="380" s="1"/>
  <c r="CH30" i="380" s="1"/>
  <c r="AC30" i="380"/>
  <c r="AG30" i="380" s="1"/>
  <c r="AB30" i="380"/>
  <c r="V30" i="380"/>
  <c r="Z30" i="380" s="1"/>
  <c r="U30" i="380"/>
  <c r="T30" i="380"/>
  <c r="BH30" i="380" s="1"/>
  <c r="BI30" i="380" s="1"/>
  <c r="O30" i="380"/>
  <c r="S30" i="380" s="1"/>
  <c r="N30" i="380"/>
  <c r="H30" i="380"/>
  <c r="L30" i="380" s="1"/>
  <c r="G30" i="380"/>
  <c r="F30" i="380"/>
  <c r="A30" i="380" s="1"/>
  <c r="E30" i="380"/>
  <c r="CI29" i="380"/>
  <c r="CF29" i="380"/>
  <c r="CC29" i="380"/>
  <c r="BZ29" i="380"/>
  <c r="BW29" i="380"/>
  <c r="BV29" i="380"/>
  <c r="BU29" i="380"/>
  <c r="BT29" i="380"/>
  <c r="BP29" i="380"/>
  <c r="BM29" i="380"/>
  <c r="BJ29" i="380"/>
  <c r="BG29" i="380"/>
  <c r="BD29" i="380"/>
  <c r="BC29" i="380"/>
  <c r="BB29" i="380"/>
  <c r="BA29" i="380"/>
  <c r="AY29" i="380"/>
  <c r="AX29" i="380"/>
  <c r="AW29" i="380"/>
  <c r="AV29" i="380"/>
  <c r="AU29" i="380"/>
  <c r="AT29" i="380"/>
  <c r="AS29" i="380"/>
  <c r="AR29" i="380"/>
  <c r="AJ29" i="380"/>
  <c r="AO29" i="380" s="1"/>
  <c r="AI29" i="380"/>
  <c r="AC29" i="380"/>
  <c r="AH29" i="380" s="1"/>
  <c r="AB29" i="380"/>
  <c r="V29" i="380"/>
  <c r="AA29" i="380" s="1"/>
  <c r="U29" i="380"/>
  <c r="O29" i="380"/>
  <c r="T29" i="380" s="1"/>
  <c r="N29" i="380"/>
  <c r="H29" i="380"/>
  <c r="M29" i="380" s="1"/>
  <c r="G29" i="380"/>
  <c r="F29" i="380"/>
  <c r="A29" i="380" s="1"/>
  <c r="E29" i="380"/>
  <c r="CI28" i="380"/>
  <c r="CF28" i="380"/>
  <c r="CC28" i="380"/>
  <c r="BZ28" i="380"/>
  <c r="BW28" i="380"/>
  <c r="BV28" i="380"/>
  <c r="BU28" i="380"/>
  <c r="BT28" i="380"/>
  <c r="BP28" i="380"/>
  <c r="BM28" i="380"/>
  <c r="BJ28" i="380"/>
  <c r="BG28" i="380"/>
  <c r="BD28" i="380"/>
  <c r="BC28" i="380"/>
  <c r="BB28" i="380"/>
  <c r="BA28" i="380"/>
  <c r="AY28" i="380"/>
  <c r="AX28" i="380"/>
  <c r="AW28" i="380"/>
  <c r="AV28" i="380"/>
  <c r="AU28" i="380"/>
  <c r="AT28" i="380"/>
  <c r="AS28" i="380"/>
  <c r="AR28" i="380"/>
  <c r="AN28" i="380"/>
  <c r="AJ28" i="380"/>
  <c r="AO28" i="380" s="1"/>
  <c r="BQ28" i="380" s="1"/>
  <c r="BR28" i="380" s="1"/>
  <c r="AI28" i="380"/>
  <c r="AC28" i="380"/>
  <c r="AB28" i="380"/>
  <c r="Z28" i="380"/>
  <c r="V28" i="380"/>
  <c r="AA28" i="380" s="1"/>
  <c r="CD28" i="380" s="1"/>
  <c r="CE28" i="380" s="1"/>
  <c r="U28" i="380"/>
  <c r="S28" i="380"/>
  <c r="O28" i="380"/>
  <c r="T28" i="380" s="1"/>
  <c r="BH28" i="380" s="1"/>
  <c r="BI28" i="380" s="1"/>
  <c r="N28" i="380"/>
  <c r="H28" i="380"/>
  <c r="M28" i="380" s="1"/>
  <c r="BE28" i="380" s="1"/>
  <c r="BF28" i="380" s="1"/>
  <c r="G28" i="380"/>
  <c r="F28" i="380"/>
  <c r="A28" i="380" s="1"/>
  <c r="E28" i="380"/>
  <c r="CI27" i="380"/>
  <c r="CF27" i="380"/>
  <c r="CC27" i="380"/>
  <c r="BZ27" i="380"/>
  <c r="BW27" i="380"/>
  <c r="BV27" i="380"/>
  <c r="BU27" i="380"/>
  <c r="BT27" i="380"/>
  <c r="BP27" i="380"/>
  <c r="BM27" i="380"/>
  <c r="BJ27" i="380"/>
  <c r="BG27" i="380"/>
  <c r="BD27" i="380"/>
  <c r="BC27" i="380"/>
  <c r="BB27" i="380"/>
  <c r="BA27" i="380"/>
  <c r="AY27" i="380"/>
  <c r="AX27" i="380"/>
  <c r="AW27" i="380"/>
  <c r="AV27" i="380"/>
  <c r="AU27" i="380"/>
  <c r="AT27" i="380"/>
  <c r="AS27" i="380"/>
  <c r="AR27" i="380"/>
  <c r="AJ27" i="380"/>
  <c r="AI27" i="380"/>
  <c r="AC27" i="380"/>
  <c r="AB27" i="380"/>
  <c r="V27" i="380"/>
  <c r="U27" i="380"/>
  <c r="O27" i="380"/>
  <c r="N27" i="380"/>
  <c r="H27" i="380"/>
  <c r="G27" i="380"/>
  <c r="F27" i="380"/>
  <c r="A27" i="380" s="1"/>
  <c r="E27" i="380"/>
  <c r="CI26" i="380"/>
  <c r="CF26" i="380"/>
  <c r="CC26" i="380"/>
  <c r="BZ26" i="380"/>
  <c r="BW26" i="380"/>
  <c r="BV26" i="380"/>
  <c r="BU26" i="380"/>
  <c r="BT26" i="380"/>
  <c r="BP26" i="380"/>
  <c r="BM26" i="380"/>
  <c r="BJ26" i="380"/>
  <c r="BG26" i="380"/>
  <c r="BD26" i="380"/>
  <c r="BC26" i="380"/>
  <c r="BB26" i="380"/>
  <c r="BA26" i="380"/>
  <c r="AY26" i="380"/>
  <c r="AX26" i="380"/>
  <c r="AW26" i="380"/>
  <c r="AV26" i="380"/>
  <c r="AU26" i="380"/>
  <c r="AT26" i="380"/>
  <c r="AS26" i="380"/>
  <c r="AR26" i="380"/>
  <c r="AO26" i="380"/>
  <c r="CJ26" i="380" s="1"/>
  <c r="CK26" i="380" s="1"/>
  <c r="AN26" i="380"/>
  <c r="AJ26" i="380"/>
  <c r="AI26" i="380"/>
  <c r="AH26" i="380"/>
  <c r="BN26" i="380" s="1"/>
  <c r="BO26" i="380" s="1"/>
  <c r="AG26" i="380"/>
  <c r="AC26" i="380"/>
  <c r="AB26" i="380"/>
  <c r="AA26" i="380"/>
  <c r="BK26" i="380" s="1"/>
  <c r="BL26" i="380" s="1"/>
  <c r="Z26" i="380"/>
  <c r="V26" i="380"/>
  <c r="U26" i="380"/>
  <c r="T26" i="380"/>
  <c r="CA26" i="380" s="1"/>
  <c r="CB26" i="380" s="1"/>
  <c r="S26" i="380"/>
  <c r="O26" i="380"/>
  <c r="N26" i="380"/>
  <c r="M26" i="380"/>
  <c r="BX26" i="380" s="1"/>
  <c r="BY26" i="380" s="1"/>
  <c r="L26" i="380"/>
  <c r="H26" i="380"/>
  <c r="G26" i="380"/>
  <c r="F26" i="380"/>
  <c r="A26" i="380" s="1"/>
  <c r="E26" i="380"/>
  <c r="CI25" i="380"/>
  <c r="CF25" i="380"/>
  <c r="CC25" i="380"/>
  <c r="BZ25" i="380"/>
  <c r="BW25" i="380"/>
  <c r="BV25" i="380"/>
  <c r="BU25" i="380"/>
  <c r="BT25" i="380"/>
  <c r="BP25" i="380"/>
  <c r="BM25" i="380"/>
  <c r="BJ25" i="380"/>
  <c r="BG25" i="380"/>
  <c r="BD25" i="380"/>
  <c r="BC25" i="380"/>
  <c r="BB25" i="380"/>
  <c r="BA25" i="380"/>
  <c r="AY25" i="380"/>
  <c r="AX25" i="380"/>
  <c r="AW25" i="380"/>
  <c r="AV25" i="380"/>
  <c r="AU25" i="380"/>
  <c r="AT25" i="380"/>
  <c r="AS25" i="380"/>
  <c r="AR25" i="380"/>
  <c r="AJ25" i="380"/>
  <c r="AO25" i="380" s="1"/>
  <c r="BQ25" i="380" s="1"/>
  <c r="BR25" i="380" s="1"/>
  <c r="AI25" i="380"/>
  <c r="AC25" i="380"/>
  <c r="AH25" i="380" s="1"/>
  <c r="BN25" i="380" s="1"/>
  <c r="BO25" i="380" s="1"/>
  <c r="AB25" i="380"/>
  <c r="V25" i="380"/>
  <c r="AA25" i="380" s="1"/>
  <c r="CD25" i="380" s="1"/>
  <c r="CE25" i="380" s="1"/>
  <c r="U25" i="380"/>
  <c r="O25" i="380"/>
  <c r="T25" i="380" s="1"/>
  <c r="CA25" i="380" s="1"/>
  <c r="CB25" i="380" s="1"/>
  <c r="N25" i="380"/>
  <c r="H25" i="380"/>
  <c r="M25" i="380" s="1"/>
  <c r="BE25" i="380" s="1"/>
  <c r="BF25" i="380" s="1"/>
  <c r="G25" i="380"/>
  <c r="F25" i="380"/>
  <c r="A25" i="380" s="1"/>
  <c r="E25" i="380"/>
  <c r="CI24" i="380"/>
  <c r="CF24" i="380"/>
  <c r="CC24" i="380"/>
  <c r="BZ24" i="380"/>
  <c r="BW24" i="380"/>
  <c r="BV24" i="380"/>
  <c r="BU24" i="380"/>
  <c r="BT24" i="380"/>
  <c r="BP24" i="380"/>
  <c r="BM24" i="380"/>
  <c r="BJ24" i="380"/>
  <c r="BG24" i="380"/>
  <c r="BD24" i="380"/>
  <c r="BC24" i="380"/>
  <c r="BB24" i="380"/>
  <c r="BA24" i="380"/>
  <c r="AY24" i="380"/>
  <c r="AX24" i="380"/>
  <c r="AW24" i="380"/>
  <c r="AV24" i="380"/>
  <c r="AU24" i="380"/>
  <c r="AT24" i="380"/>
  <c r="AS24" i="380"/>
  <c r="AR24" i="380"/>
  <c r="AJ24" i="380"/>
  <c r="AI24" i="380"/>
  <c r="AC24" i="380"/>
  <c r="AH24" i="380" s="1"/>
  <c r="CG24" i="380" s="1"/>
  <c r="CH24" i="380" s="1"/>
  <c r="AB24" i="380"/>
  <c r="V24" i="380"/>
  <c r="AA24" i="380" s="1"/>
  <c r="CD24" i="380" s="1"/>
  <c r="CE24" i="380" s="1"/>
  <c r="U24" i="380"/>
  <c r="S24" i="380"/>
  <c r="O24" i="380"/>
  <c r="T24" i="380" s="1"/>
  <c r="BH24" i="380" s="1"/>
  <c r="BI24" i="380" s="1"/>
  <c r="N24" i="380"/>
  <c r="H24" i="380"/>
  <c r="G24" i="380"/>
  <c r="F24" i="380"/>
  <c r="A24" i="380" s="1"/>
  <c r="E24" i="380"/>
  <c r="CI23" i="380"/>
  <c r="CF23" i="380"/>
  <c r="CC23" i="380"/>
  <c r="BZ23" i="380"/>
  <c r="BW23" i="380"/>
  <c r="BV23" i="380"/>
  <c r="BU23" i="380"/>
  <c r="BT23" i="380"/>
  <c r="BP23" i="380"/>
  <c r="BM23" i="380"/>
  <c r="BJ23" i="380"/>
  <c r="BG23" i="380"/>
  <c r="BD23" i="380"/>
  <c r="BC23" i="380"/>
  <c r="BB23" i="380"/>
  <c r="BA23" i="380"/>
  <c r="AY23" i="380"/>
  <c r="AX23" i="380"/>
  <c r="AW23" i="380"/>
  <c r="AV23" i="380"/>
  <c r="AU23" i="380"/>
  <c r="AT23" i="380"/>
  <c r="AS23" i="380"/>
  <c r="AR23" i="380"/>
  <c r="AJ23" i="380"/>
  <c r="AI23" i="380"/>
  <c r="AC23" i="380"/>
  <c r="AG23" i="380" s="1"/>
  <c r="AB23" i="380"/>
  <c r="V23" i="380"/>
  <c r="Z23" i="380" s="1"/>
  <c r="U23" i="380"/>
  <c r="O23" i="380"/>
  <c r="S23" i="380" s="1"/>
  <c r="N23" i="380"/>
  <c r="H23" i="380"/>
  <c r="G23" i="380"/>
  <c r="F23" i="380"/>
  <c r="A23" i="380" s="1"/>
  <c r="E23" i="380"/>
  <c r="CI22" i="380"/>
  <c r="CF22" i="380"/>
  <c r="CC22" i="380"/>
  <c r="BZ22" i="380"/>
  <c r="BW22" i="380"/>
  <c r="BV22" i="380"/>
  <c r="BU22" i="380"/>
  <c r="BT22" i="380"/>
  <c r="BP22" i="380"/>
  <c r="BM22" i="380"/>
  <c r="BJ22" i="380"/>
  <c r="BG22" i="380"/>
  <c r="BD22" i="380"/>
  <c r="BC22" i="380"/>
  <c r="BB22" i="380"/>
  <c r="BA22" i="380"/>
  <c r="AY22" i="380"/>
  <c r="AX22" i="380"/>
  <c r="AW22" i="380"/>
  <c r="AV22" i="380"/>
  <c r="AU22" i="380"/>
  <c r="AT22" i="380"/>
  <c r="AS22" i="380"/>
  <c r="AR22" i="380"/>
  <c r="AJ22" i="380"/>
  <c r="AO22" i="380" s="1"/>
  <c r="AI22" i="380"/>
  <c r="AC22" i="380"/>
  <c r="AH22" i="380" s="1"/>
  <c r="AB22" i="380"/>
  <c r="V22" i="380"/>
  <c r="AA22" i="380" s="1"/>
  <c r="U22" i="380"/>
  <c r="O22" i="380"/>
  <c r="T22" i="380" s="1"/>
  <c r="N22" i="380"/>
  <c r="H22" i="380"/>
  <c r="M22" i="380" s="1"/>
  <c r="BE22" i="380" s="1"/>
  <c r="BF22" i="380" s="1"/>
  <c r="G22" i="380"/>
  <c r="F22" i="380"/>
  <c r="A22" i="380" s="1"/>
  <c r="E22" i="380"/>
  <c r="CI21" i="380"/>
  <c r="CF21" i="380"/>
  <c r="CC21" i="380"/>
  <c r="BZ21" i="380"/>
  <c r="BW21" i="380"/>
  <c r="BV21" i="380"/>
  <c r="BU21" i="380"/>
  <c r="BT21" i="380"/>
  <c r="BP21" i="380"/>
  <c r="BM21" i="380"/>
  <c r="BJ21" i="380"/>
  <c r="BG21" i="380"/>
  <c r="BD21" i="380"/>
  <c r="BC21" i="380"/>
  <c r="BB21" i="380"/>
  <c r="BA21" i="380"/>
  <c r="AY21" i="380"/>
  <c r="AX21" i="380"/>
  <c r="AW21" i="380"/>
  <c r="AV21" i="380"/>
  <c r="AU21" i="380"/>
  <c r="AT21" i="380"/>
  <c r="AS21" i="380"/>
  <c r="AR21" i="380"/>
  <c r="AJ21" i="380"/>
  <c r="AO21" i="380" s="1"/>
  <c r="AI21" i="380"/>
  <c r="AC21" i="380"/>
  <c r="AH21" i="380" s="1"/>
  <c r="AB21" i="380"/>
  <c r="V21" i="380"/>
  <c r="AA21" i="380" s="1"/>
  <c r="CD21" i="380" s="1"/>
  <c r="CE21" i="380" s="1"/>
  <c r="U21" i="380"/>
  <c r="O21" i="380"/>
  <c r="T21" i="380" s="1"/>
  <c r="N21" i="380"/>
  <c r="H21" i="380"/>
  <c r="M21" i="380" s="1"/>
  <c r="G21" i="380"/>
  <c r="F21" i="380"/>
  <c r="A21" i="380" s="1"/>
  <c r="E21" i="380"/>
  <c r="CI20" i="380"/>
  <c r="CF20" i="380"/>
  <c r="CC20" i="380"/>
  <c r="BZ20" i="380"/>
  <c r="BW20" i="380"/>
  <c r="BV20" i="380"/>
  <c r="BU20" i="380"/>
  <c r="BT20" i="380"/>
  <c r="BP20" i="380"/>
  <c r="BM20" i="380"/>
  <c r="BJ20" i="380"/>
  <c r="BG20" i="380"/>
  <c r="BD20" i="380"/>
  <c r="BC20" i="380"/>
  <c r="BB20" i="380"/>
  <c r="BA20" i="380"/>
  <c r="AY20" i="380"/>
  <c r="AX20" i="380"/>
  <c r="AW20" i="380"/>
  <c r="AV20" i="380"/>
  <c r="AU20" i="380"/>
  <c r="AT20" i="380"/>
  <c r="AS20" i="380"/>
  <c r="AR20" i="380"/>
  <c r="AJ20" i="380"/>
  <c r="AI20" i="380"/>
  <c r="AC20" i="380"/>
  <c r="AH20" i="380" s="1"/>
  <c r="CG20" i="380" s="1"/>
  <c r="CH20" i="380" s="1"/>
  <c r="AB20" i="380"/>
  <c r="V20" i="380"/>
  <c r="AA20" i="380" s="1"/>
  <c r="CD20" i="380" s="1"/>
  <c r="CE20" i="380" s="1"/>
  <c r="U20" i="380"/>
  <c r="S20" i="380"/>
  <c r="O20" i="380"/>
  <c r="T20" i="380" s="1"/>
  <c r="BH20" i="380" s="1"/>
  <c r="BI20" i="380" s="1"/>
  <c r="N20" i="380"/>
  <c r="H20" i="380"/>
  <c r="G20" i="380"/>
  <c r="F20" i="380"/>
  <c r="A20" i="380" s="1"/>
  <c r="E20" i="380"/>
  <c r="CI16" i="380"/>
  <c r="CF16" i="380"/>
  <c r="CC16" i="380"/>
  <c r="BZ16" i="380"/>
  <c r="BW16" i="380"/>
  <c r="BV16" i="380"/>
  <c r="BU16" i="380"/>
  <c r="BT16" i="380"/>
  <c r="BG16" i="380"/>
  <c r="BC16" i="380"/>
  <c r="BB16" i="380"/>
  <c r="BA16" i="380"/>
  <c r="AT16" i="380"/>
  <c r="AS16" i="380"/>
  <c r="AR16" i="380"/>
  <c r="BP16" i="380"/>
  <c r="BM16" i="380"/>
  <c r="BJ16" i="380"/>
  <c r="N16" i="380"/>
  <c r="S16" i="380" s="1"/>
  <c r="BD16" i="380"/>
  <c r="G16" i="380"/>
  <c r="CI11" i="380"/>
  <c r="CF11" i="380"/>
  <c r="CC11" i="380"/>
  <c r="BZ11" i="380"/>
  <c r="BW11" i="380"/>
  <c r="BV11" i="380"/>
  <c r="BU11" i="380"/>
  <c r="BT11" i="380"/>
  <c r="BJ11" i="380"/>
  <c r="BC11" i="380"/>
  <c r="BB11" i="380"/>
  <c r="BA11" i="380"/>
  <c r="AT11" i="380"/>
  <c r="AS11" i="380"/>
  <c r="AR11" i="380"/>
  <c r="BP11" i="380"/>
  <c r="BM11" i="380"/>
  <c r="O11" i="380"/>
  <c r="BG11" i="380" s="1"/>
  <c r="N11" i="380"/>
  <c r="H11" i="380"/>
  <c r="BD11" i="380" s="1"/>
  <c r="G11" i="380"/>
  <c r="CI12" i="380"/>
  <c r="CF12" i="380"/>
  <c r="CC12" i="380"/>
  <c r="BZ12" i="380"/>
  <c r="BW12" i="380"/>
  <c r="BV12" i="380"/>
  <c r="BU12" i="380"/>
  <c r="BT12" i="380"/>
  <c r="BP12" i="380"/>
  <c r="BJ12" i="380"/>
  <c r="BC12" i="380"/>
  <c r="BB12" i="380"/>
  <c r="BA12" i="380"/>
  <c r="AT12" i="380"/>
  <c r="AS12" i="380"/>
  <c r="AR12" i="380"/>
  <c r="BM12" i="380"/>
  <c r="O12" i="380"/>
  <c r="BG12" i="380" s="1"/>
  <c r="N12" i="380"/>
  <c r="H12" i="380"/>
  <c r="BD12" i="380" s="1"/>
  <c r="G12" i="380"/>
  <c r="CI19" i="380"/>
  <c r="BW19" i="380"/>
  <c r="BV19" i="380"/>
  <c r="BU19" i="380"/>
  <c r="BT19" i="380"/>
  <c r="BP19" i="380"/>
  <c r="BM19" i="380"/>
  <c r="BJ19" i="380"/>
  <c r="BG19" i="380"/>
  <c r="BD19" i="380"/>
  <c r="BC19" i="380"/>
  <c r="BB19" i="380"/>
  <c r="BA19" i="380"/>
  <c r="AT19" i="380"/>
  <c r="AS19" i="380"/>
  <c r="AR19" i="380"/>
  <c r="CF19" i="380"/>
  <c r="CC19" i="380"/>
  <c r="BZ19" i="380"/>
  <c r="N19" i="380"/>
  <c r="G19" i="380"/>
  <c r="CI18" i="380"/>
  <c r="CF18" i="380"/>
  <c r="CC18" i="380"/>
  <c r="BZ18" i="380"/>
  <c r="BW18" i="380"/>
  <c r="BV18" i="380"/>
  <c r="BU18" i="380"/>
  <c r="BT18" i="380"/>
  <c r="BG18" i="380"/>
  <c r="BC18" i="380"/>
  <c r="BB18" i="380"/>
  <c r="BA18" i="380"/>
  <c r="AT18" i="380"/>
  <c r="AS18" i="380"/>
  <c r="AR18" i="380"/>
  <c r="BP18" i="380"/>
  <c r="BM18" i="380"/>
  <c r="BJ18" i="380"/>
  <c r="N18" i="380"/>
  <c r="BD18" i="380"/>
  <c r="G18" i="380"/>
  <c r="CC13" i="380"/>
  <c r="BV13" i="380"/>
  <c r="BU13" i="380"/>
  <c r="BT13" i="380"/>
  <c r="BP13" i="380"/>
  <c r="BM13" i="380"/>
  <c r="BJ13" i="380"/>
  <c r="BG13" i="380"/>
  <c r="BD13" i="380"/>
  <c r="BC13" i="380"/>
  <c r="BB13" i="380"/>
  <c r="BA13" i="380"/>
  <c r="AT13" i="380"/>
  <c r="AS13" i="380"/>
  <c r="AR13" i="380"/>
  <c r="CI13" i="380"/>
  <c r="CF13" i="380"/>
  <c r="O13" i="380"/>
  <c r="BZ13" i="380" s="1"/>
  <c r="N13" i="380"/>
  <c r="H13" i="380"/>
  <c r="BW13" i="380" s="1"/>
  <c r="G13" i="380"/>
  <c r="CC14" i="380"/>
  <c r="BV14" i="380"/>
  <c r="BU14" i="380"/>
  <c r="BT14" i="380"/>
  <c r="BP14" i="380"/>
  <c r="BM14" i="380"/>
  <c r="BJ14" i="380"/>
  <c r="BG14" i="380"/>
  <c r="BD14" i="380"/>
  <c r="BC14" i="380"/>
  <c r="BB14" i="380"/>
  <c r="BA14" i="380"/>
  <c r="AT14" i="380"/>
  <c r="AS14" i="380"/>
  <c r="AR14" i="380"/>
  <c r="CI14" i="380"/>
  <c r="CF14" i="380"/>
  <c r="O14" i="380"/>
  <c r="BZ14" i="380" s="1"/>
  <c r="N14" i="380"/>
  <c r="H14" i="380"/>
  <c r="BW14" i="380" s="1"/>
  <c r="G14" i="380"/>
  <c r="CF17" i="380"/>
  <c r="BW17" i="380"/>
  <c r="BV17" i="380"/>
  <c r="BU17" i="380"/>
  <c r="BT17" i="380"/>
  <c r="BP17" i="380"/>
  <c r="BM17" i="380"/>
  <c r="BJ17" i="380"/>
  <c r="BG17" i="380"/>
  <c r="BD17" i="380"/>
  <c r="BC17" i="380"/>
  <c r="BB17" i="380"/>
  <c r="BA17" i="380"/>
  <c r="AT17" i="380"/>
  <c r="AS17" i="380"/>
  <c r="AR17" i="380"/>
  <c r="CC17" i="380"/>
  <c r="S17" i="380"/>
  <c r="N17" i="380"/>
  <c r="G17" i="380"/>
  <c r="BV15" i="380"/>
  <c r="BU15" i="380"/>
  <c r="BT15" i="380"/>
  <c r="BP15" i="380"/>
  <c r="BM15" i="380"/>
  <c r="BJ15" i="380"/>
  <c r="BG15" i="380"/>
  <c r="BD15" i="380"/>
  <c r="BC15" i="380"/>
  <c r="BB15" i="380"/>
  <c r="BA15" i="380"/>
  <c r="AT15" i="380"/>
  <c r="AS15" i="380"/>
  <c r="AR15" i="380"/>
  <c r="CI15" i="380"/>
  <c r="CF15" i="380"/>
  <c r="CC15" i="380"/>
  <c r="O15" i="380"/>
  <c r="BZ15" i="380" s="1"/>
  <c r="N15" i="380"/>
  <c r="H15" i="380"/>
  <c r="BW15" i="380" s="1"/>
  <c r="G15" i="380"/>
  <c r="GN35" i="159"/>
  <c r="GM35" i="159"/>
  <c r="GL35" i="159"/>
  <c r="GK35" i="159"/>
  <c r="GJ35" i="159"/>
  <c r="GI35" i="159"/>
  <c r="GH35" i="159"/>
  <c r="GG35" i="159"/>
  <c r="GF35" i="159"/>
  <c r="GE35" i="159"/>
  <c r="FO35" i="159"/>
  <c r="FN35" i="159"/>
  <c r="FM35" i="159"/>
  <c r="FL35" i="159"/>
  <c r="FK35" i="159"/>
  <c r="FJ35" i="159"/>
  <c r="FI35" i="159"/>
  <c r="FH35" i="159"/>
  <c r="FG35" i="159"/>
  <c r="FF35" i="159"/>
  <c r="FE35" i="159"/>
  <c r="FD35" i="159"/>
  <c r="FC35" i="159"/>
  <c r="FB35" i="159"/>
  <c r="FA35" i="159"/>
  <c r="EZ35" i="159"/>
  <c r="EY35" i="159"/>
  <c r="EX35" i="159"/>
  <c r="EW35" i="159"/>
  <c r="EV35" i="159"/>
  <c r="EU35" i="159"/>
  <c r="ET35" i="159"/>
  <c r="ES35" i="159"/>
  <c r="ER35" i="159"/>
  <c r="EQ35" i="159"/>
  <c r="EP35" i="159"/>
  <c r="EO35" i="159"/>
  <c r="EN35" i="159"/>
  <c r="EM35" i="159"/>
  <c r="EL35" i="159"/>
  <c r="EK35" i="159"/>
  <c r="EJ35" i="159"/>
  <c r="EI35" i="159"/>
  <c r="EH35" i="159"/>
  <c r="EG35" i="159"/>
  <c r="EF35" i="159"/>
  <c r="EE35" i="159"/>
  <c r="ED35" i="159"/>
  <c r="EC35" i="159"/>
  <c r="EB35" i="159"/>
  <c r="EA35" i="159"/>
  <c r="DZ35" i="159"/>
  <c r="DY35" i="159"/>
  <c r="DX35" i="159"/>
  <c r="DW35" i="159"/>
  <c r="DV35" i="159"/>
  <c r="DU35" i="159"/>
  <c r="DT35" i="159"/>
  <c r="DS35" i="159"/>
  <c r="DR35" i="159"/>
  <c r="DQ35" i="159"/>
  <c r="DP35" i="159"/>
  <c r="DO35" i="159"/>
  <c r="DN35" i="159"/>
  <c r="DM35" i="159"/>
  <c r="DL35" i="159"/>
  <c r="DK35" i="159"/>
  <c r="DJ35" i="159"/>
  <c r="DI35" i="159"/>
  <c r="DH35" i="159"/>
  <c r="DG35" i="159"/>
  <c r="DF35" i="159"/>
  <c r="DE35" i="159"/>
  <c r="DD35" i="159"/>
  <c r="DC35" i="159"/>
  <c r="DB35" i="159"/>
  <c r="DA35" i="159"/>
  <c r="CZ35" i="159"/>
  <c r="CY35" i="159"/>
  <c r="CX35" i="159"/>
  <c r="CW35" i="159"/>
  <c r="CV35" i="159"/>
  <c r="CU35" i="159"/>
  <c r="CT35" i="159"/>
  <c r="CS35" i="159"/>
  <c r="CR35" i="159"/>
  <c r="CQ35" i="159"/>
  <c r="CP35" i="159"/>
  <c r="CO35" i="159"/>
  <c r="CN35" i="159"/>
  <c r="CM35" i="159"/>
  <c r="CL35" i="159"/>
  <c r="CK35" i="159"/>
  <c r="CJ35" i="159"/>
  <c r="CI35" i="159"/>
  <c r="CH35" i="159"/>
  <c r="CG35" i="159"/>
  <c r="CF35" i="159"/>
  <c r="CE35" i="159"/>
  <c r="CD35" i="159"/>
  <c r="CC35" i="159"/>
  <c r="CB35" i="159"/>
  <c r="CA35" i="159"/>
  <c r="BZ35" i="159"/>
  <c r="BY35" i="159"/>
  <c r="BX35" i="159"/>
  <c r="BW35" i="159"/>
  <c r="BV35" i="159"/>
  <c r="BU35" i="159"/>
  <c r="BT35" i="159"/>
  <c r="BS35" i="159"/>
  <c r="BR35" i="159"/>
  <c r="BQ35" i="159"/>
  <c r="BP35" i="159"/>
  <c r="BO35" i="159"/>
  <c r="BN35" i="159"/>
  <c r="BM35" i="159"/>
  <c r="BL35" i="159"/>
  <c r="BK35" i="159"/>
  <c r="BJ35" i="159"/>
  <c r="BI35" i="159"/>
  <c r="BH35" i="159"/>
  <c r="BG35" i="159"/>
  <c r="BF35" i="159"/>
  <c r="BE35" i="159"/>
  <c r="BD35" i="159"/>
  <c r="BC35" i="159"/>
  <c r="BB35" i="159"/>
  <c r="BA35" i="159"/>
  <c r="AZ35" i="159"/>
  <c r="AY35" i="159"/>
  <c r="AX35" i="159"/>
  <c r="AW35" i="159"/>
  <c r="AV35" i="159"/>
  <c r="AU35" i="159"/>
  <c r="AT35" i="159"/>
  <c r="AS35" i="159"/>
  <c r="AR35" i="159"/>
  <c r="AQ35" i="159"/>
  <c r="AP35" i="159"/>
  <c r="AO35" i="159"/>
  <c r="AN35" i="159"/>
  <c r="AM35" i="159"/>
  <c r="AL35" i="159"/>
  <c r="AK35" i="159"/>
  <c r="AJ35" i="159"/>
  <c r="AI35" i="159"/>
  <c r="AH35" i="159"/>
  <c r="AG35" i="159"/>
  <c r="AF35" i="159"/>
  <c r="AE35" i="159"/>
  <c r="AD35" i="159"/>
  <c r="AC35" i="159"/>
  <c r="AB35" i="159"/>
  <c r="AA35" i="159"/>
  <c r="Z35" i="159"/>
  <c r="Y35" i="159"/>
  <c r="X35" i="159"/>
  <c r="W35" i="159"/>
  <c r="V35" i="159"/>
  <c r="U35" i="159"/>
  <c r="T35" i="159"/>
  <c r="S35" i="159"/>
  <c r="R35" i="159"/>
  <c r="Q35" i="159"/>
  <c r="P35" i="159"/>
  <c r="O35" i="159"/>
  <c r="N35" i="159"/>
  <c r="M35" i="159"/>
  <c r="L35" i="159"/>
  <c r="K35" i="159"/>
  <c r="J35" i="159"/>
  <c r="I35" i="159"/>
  <c r="H35" i="159"/>
  <c r="G35" i="159"/>
  <c r="GN33" i="159"/>
  <c r="GM33" i="159"/>
  <c r="GL33" i="159"/>
  <c r="GK33" i="159"/>
  <c r="GJ33" i="159"/>
  <c r="GI33" i="159"/>
  <c r="GH33" i="159"/>
  <c r="GG33" i="159"/>
  <c r="GF33" i="159"/>
  <c r="GE33" i="159"/>
  <c r="FO33" i="159"/>
  <c r="FN33" i="159"/>
  <c r="FM33" i="159"/>
  <c r="FL33" i="159"/>
  <c r="FK33" i="159"/>
  <c r="FJ33" i="159"/>
  <c r="FI33" i="159"/>
  <c r="FH33" i="159"/>
  <c r="FG33" i="159"/>
  <c r="FF33" i="159"/>
  <c r="FE33" i="159"/>
  <c r="FD33" i="159"/>
  <c r="FC33" i="159"/>
  <c r="FB33" i="159"/>
  <c r="FA33" i="159"/>
  <c r="EZ33" i="159"/>
  <c r="EY33" i="159"/>
  <c r="EX33" i="159"/>
  <c r="EW33" i="159"/>
  <c r="EV33" i="159"/>
  <c r="EU33" i="159"/>
  <c r="ET33" i="159"/>
  <c r="ES33" i="159"/>
  <c r="ER33" i="159"/>
  <c r="EQ33" i="159"/>
  <c r="EP33" i="159"/>
  <c r="EO33" i="159"/>
  <c r="EN33" i="159"/>
  <c r="EM33" i="159"/>
  <c r="EL33" i="159"/>
  <c r="EK33" i="159"/>
  <c r="EJ33" i="159"/>
  <c r="EI33" i="159"/>
  <c r="EH33" i="159"/>
  <c r="EG33" i="159"/>
  <c r="EF33" i="159"/>
  <c r="EE33" i="159"/>
  <c r="ED33" i="159"/>
  <c r="EC33" i="159"/>
  <c r="EB33" i="159"/>
  <c r="EA33" i="159"/>
  <c r="DZ33" i="159"/>
  <c r="DY33" i="159"/>
  <c r="DX33" i="159"/>
  <c r="DW33" i="159"/>
  <c r="DV33" i="159"/>
  <c r="DU33" i="159"/>
  <c r="DT33" i="159"/>
  <c r="DS33" i="159"/>
  <c r="DR33" i="159"/>
  <c r="DQ33" i="159"/>
  <c r="DP33" i="159"/>
  <c r="DO33" i="159"/>
  <c r="DN33" i="159"/>
  <c r="DM33" i="159"/>
  <c r="DL33" i="159"/>
  <c r="DK33" i="159"/>
  <c r="DJ33" i="159"/>
  <c r="DI33" i="159"/>
  <c r="DH33" i="159"/>
  <c r="DG33" i="159"/>
  <c r="DF33" i="159"/>
  <c r="DE33" i="159"/>
  <c r="DD33" i="159"/>
  <c r="DC33" i="159"/>
  <c r="DB33" i="159"/>
  <c r="DA33" i="159"/>
  <c r="CZ33" i="159"/>
  <c r="CY33" i="159"/>
  <c r="CX33" i="159"/>
  <c r="CW33" i="159"/>
  <c r="CV33" i="159"/>
  <c r="CU33" i="159"/>
  <c r="CT33" i="159"/>
  <c r="CS33" i="159"/>
  <c r="CR33" i="159"/>
  <c r="CQ33" i="159"/>
  <c r="CP33" i="159"/>
  <c r="CO33" i="159"/>
  <c r="CN33" i="159"/>
  <c r="CM33" i="159"/>
  <c r="CL33" i="159"/>
  <c r="CK33" i="159"/>
  <c r="CJ33" i="159"/>
  <c r="CI33" i="159"/>
  <c r="CH33" i="159"/>
  <c r="CG33" i="159"/>
  <c r="CF33" i="159"/>
  <c r="CE33" i="159"/>
  <c r="CD33" i="159"/>
  <c r="CC33" i="159"/>
  <c r="CB33" i="159"/>
  <c r="CA33" i="159"/>
  <c r="BZ33" i="159"/>
  <c r="BY33" i="159"/>
  <c r="BX33" i="159"/>
  <c r="BW33" i="159"/>
  <c r="BV33" i="159"/>
  <c r="BU33" i="159"/>
  <c r="BT33" i="159"/>
  <c r="BS33" i="159"/>
  <c r="BR33" i="159"/>
  <c r="BQ33" i="159"/>
  <c r="BP33" i="159"/>
  <c r="BO33" i="159"/>
  <c r="BN33" i="159"/>
  <c r="BM33" i="159"/>
  <c r="BL33" i="159"/>
  <c r="BK33" i="159"/>
  <c r="BJ33" i="159"/>
  <c r="BI33" i="159"/>
  <c r="BH33" i="159"/>
  <c r="BG33" i="159"/>
  <c r="BF33" i="159"/>
  <c r="BE33" i="159"/>
  <c r="BD33" i="159"/>
  <c r="BC33" i="159"/>
  <c r="BB33" i="159"/>
  <c r="BA33" i="159"/>
  <c r="AZ33" i="159"/>
  <c r="AY33" i="159"/>
  <c r="AX33" i="159"/>
  <c r="AW33" i="159"/>
  <c r="AV33" i="159"/>
  <c r="AU33" i="159"/>
  <c r="AT33" i="159"/>
  <c r="AS33" i="159"/>
  <c r="AR33" i="159"/>
  <c r="AQ33" i="159"/>
  <c r="AP33" i="159"/>
  <c r="AO33" i="159"/>
  <c r="AN33" i="159"/>
  <c r="AM33" i="159"/>
  <c r="AL33" i="159"/>
  <c r="AK33" i="159"/>
  <c r="AJ33" i="159"/>
  <c r="AI33" i="159"/>
  <c r="AH33" i="159"/>
  <c r="AG33" i="159"/>
  <c r="AF33" i="159"/>
  <c r="AE33" i="159"/>
  <c r="AD33" i="159"/>
  <c r="AC33" i="159"/>
  <c r="AB33" i="159"/>
  <c r="AA33" i="159"/>
  <c r="Z33" i="159"/>
  <c r="Y33" i="159"/>
  <c r="X33" i="159"/>
  <c r="W33" i="159"/>
  <c r="V33" i="159"/>
  <c r="U33" i="159"/>
  <c r="T33" i="159"/>
  <c r="S33" i="159"/>
  <c r="R33" i="159"/>
  <c r="Q33" i="159"/>
  <c r="P33" i="159"/>
  <c r="O33" i="159"/>
  <c r="N33" i="159"/>
  <c r="M33" i="159"/>
  <c r="L33" i="159"/>
  <c r="K33" i="159"/>
  <c r="J33" i="159"/>
  <c r="I33" i="159"/>
  <c r="H33" i="159"/>
  <c r="G33" i="159"/>
  <c r="AB86" i="228"/>
  <c r="AC86" i="228" s="1"/>
  <c r="AB82" i="228"/>
  <c r="AC82" i="228" s="1"/>
  <c r="Z78" i="228"/>
  <c r="AC78" i="228" s="1"/>
  <c r="Z72" i="228"/>
  <c r="Z59" i="228"/>
  <c r="X88" i="228"/>
  <c r="X85" i="228"/>
  <c r="AC85" i="228" s="1"/>
  <c r="AC90" i="228"/>
  <c r="JY56" i="110"/>
  <c r="JX56" i="110"/>
  <c r="JW56" i="110"/>
  <c r="JV56" i="110"/>
  <c r="JU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DK56" i="110"/>
  <c r="DJ56" i="110"/>
  <c r="DI56" i="110"/>
  <c r="DH56" i="110"/>
  <c r="DG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W56" i="110"/>
  <c r="V56" i="110"/>
  <c r="U56" i="110"/>
  <c r="T56" i="110"/>
  <c r="S56" i="110"/>
  <c r="R56" i="110"/>
  <c r="Q56" i="110"/>
  <c r="P56" i="110"/>
  <c r="O56" i="110"/>
  <c r="N56" i="110"/>
  <c r="M56" i="110"/>
  <c r="L56" i="110"/>
  <c r="K56" i="110"/>
  <c r="JY131" i="110"/>
  <c r="JX131" i="110"/>
  <c r="JW131" i="110"/>
  <c r="JV131" i="110"/>
  <c r="JU131" i="110"/>
  <c r="JJ131" i="110"/>
  <c r="JI131" i="110"/>
  <c r="JH131" i="110"/>
  <c r="JG131" i="110"/>
  <c r="JF131" i="110"/>
  <c r="JE131" i="110"/>
  <c r="JD131" i="110"/>
  <c r="JC131" i="110"/>
  <c r="JB131" i="110"/>
  <c r="JA131" i="110"/>
  <c r="IZ131" i="110"/>
  <c r="IY131" i="110"/>
  <c r="IX131" i="110"/>
  <c r="IW131" i="110"/>
  <c r="IV131" i="110"/>
  <c r="IU131" i="110"/>
  <c r="IT131" i="110"/>
  <c r="IS131" i="110"/>
  <c r="IR131" i="110"/>
  <c r="IQ131" i="110"/>
  <c r="IP131" i="110"/>
  <c r="IO131" i="110"/>
  <c r="IN131" i="110"/>
  <c r="IM131" i="110"/>
  <c r="IL131" i="110"/>
  <c r="IK131" i="110"/>
  <c r="IJ131" i="110"/>
  <c r="II131" i="110"/>
  <c r="IH131" i="110"/>
  <c r="IG131" i="110"/>
  <c r="IF131" i="110"/>
  <c r="IE131" i="110"/>
  <c r="ID131" i="110"/>
  <c r="IC131" i="110"/>
  <c r="IB131" i="110"/>
  <c r="IA131" i="110"/>
  <c r="HZ131" i="110"/>
  <c r="HY131" i="110"/>
  <c r="HX131" i="110"/>
  <c r="HW131" i="110"/>
  <c r="HV131" i="110"/>
  <c r="HU131" i="110"/>
  <c r="HT131" i="110"/>
  <c r="HS131" i="110"/>
  <c r="HR131" i="110"/>
  <c r="HQ131" i="110"/>
  <c r="HP131" i="110"/>
  <c r="HO131" i="110"/>
  <c r="HN131" i="110"/>
  <c r="HM131" i="110"/>
  <c r="HL131" i="110"/>
  <c r="HK131" i="110"/>
  <c r="HJ131" i="110"/>
  <c r="HI131" i="110"/>
  <c r="HH131" i="110"/>
  <c r="HG131" i="110"/>
  <c r="HF131" i="110"/>
  <c r="HE131" i="110"/>
  <c r="HD131" i="110"/>
  <c r="HC131" i="110"/>
  <c r="HB131" i="110"/>
  <c r="HA131" i="110"/>
  <c r="GZ131" i="110"/>
  <c r="GY131" i="110"/>
  <c r="GX131" i="110"/>
  <c r="GW131" i="110"/>
  <c r="GV131" i="110"/>
  <c r="GU131" i="110"/>
  <c r="GT131" i="110"/>
  <c r="GS131" i="110"/>
  <c r="GR131" i="110"/>
  <c r="GQ131" i="110"/>
  <c r="GP131" i="110"/>
  <c r="GO131" i="110"/>
  <c r="GN131" i="110"/>
  <c r="GM131" i="110"/>
  <c r="GL131" i="110"/>
  <c r="GK131" i="110"/>
  <c r="GJ131" i="110"/>
  <c r="GI131" i="110"/>
  <c r="GH131" i="110"/>
  <c r="GG131" i="110"/>
  <c r="GF131" i="110"/>
  <c r="GE131" i="110"/>
  <c r="GD131" i="110"/>
  <c r="DK131" i="110"/>
  <c r="DJ131" i="110"/>
  <c r="DI131" i="110"/>
  <c r="DH131" i="110"/>
  <c r="DG131" i="110"/>
  <c r="DA131" i="110"/>
  <c r="CZ131" i="110"/>
  <c r="CY131" i="110"/>
  <c r="CX131" i="110"/>
  <c r="CW131" i="110"/>
  <c r="CV131" i="110"/>
  <c r="CU131" i="110"/>
  <c r="CT131" i="110"/>
  <c r="CS131" i="110"/>
  <c r="CR131" i="110"/>
  <c r="CQ131" i="110"/>
  <c r="CP131" i="110"/>
  <c r="CO131" i="110"/>
  <c r="CN131" i="110"/>
  <c r="CM131" i="110"/>
  <c r="CL131" i="110"/>
  <c r="CK131" i="110"/>
  <c r="CJ131" i="110"/>
  <c r="CI131" i="110"/>
  <c r="CH131" i="110"/>
  <c r="CG131" i="110"/>
  <c r="CF131" i="110"/>
  <c r="CE131" i="110"/>
  <c r="CD131" i="110"/>
  <c r="CC131" i="110"/>
  <c r="CB131" i="110"/>
  <c r="CA131" i="110"/>
  <c r="BZ131" i="110"/>
  <c r="BY131" i="110"/>
  <c r="BX131" i="110"/>
  <c r="BW131" i="110"/>
  <c r="BV131" i="110"/>
  <c r="BU131" i="110"/>
  <c r="BT131" i="110"/>
  <c r="BS131" i="110"/>
  <c r="BR131" i="110"/>
  <c r="BQ131" i="110"/>
  <c r="BP131" i="110"/>
  <c r="BO131" i="110"/>
  <c r="BN131" i="110"/>
  <c r="BM131" i="110"/>
  <c r="BL131" i="110"/>
  <c r="BK131" i="110"/>
  <c r="BJ131" i="110"/>
  <c r="BI131" i="110"/>
  <c r="BH131" i="110"/>
  <c r="BG131" i="110"/>
  <c r="BF131" i="110"/>
  <c r="BE131" i="110"/>
  <c r="BD131" i="110"/>
  <c r="BC131" i="110"/>
  <c r="BB131" i="110"/>
  <c r="BA131" i="110"/>
  <c r="AZ131" i="110"/>
  <c r="AY131" i="110"/>
  <c r="AX131" i="110"/>
  <c r="AW131" i="110"/>
  <c r="AV131" i="110"/>
  <c r="AU131" i="110"/>
  <c r="AT131" i="110"/>
  <c r="AS131" i="110"/>
  <c r="AR131" i="110"/>
  <c r="AQ131" i="110"/>
  <c r="AP131" i="110"/>
  <c r="AO131" i="110"/>
  <c r="AN131" i="110"/>
  <c r="AM131" i="110"/>
  <c r="AL131" i="110"/>
  <c r="AK131" i="110"/>
  <c r="AJ131" i="110"/>
  <c r="AI131" i="110"/>
  <c r="AH131" i="110"/>
  <c r="AG131" i="110"/>
  <c r="AF131" i="110"/>
  <c r="AE131" i="110"/>
  <c r="AD131" i="110"/>
  <c r="AC131" i="110"/>
  <c r="AB131" i="110"/>
  <c r="AA131" i="110"/>
  <c r="Z131" i="110"/>
  <c r="Y131" i="110"/>
  <c r="X131" i="110"/>
  <c r="W131" i="110"/>
  <c r="V131" i="110"/>
  <c r="U131" i="110"/>
  <c r="T131" i="110"/>
  <c r="S131" i="110"/>
  <c r="R131" i="110"/>
  <c r="Q131" i="110"/>
  <c r="P131" i="110"/>
  <c r="O131" i="110"/>
  <c r="N131" i="110"/>
  <c r="M131" i="110"/>
  <c r="L131" i="110"/>
  <c r="K131" i="110"/>
  <c r="EZ73" i="158"/>
  <c r="EY73" i="158"/>
  <c r="EX73" i="158"/>
  <c r="EW73" i="158"/>
  <c r="EV73" i="158"/>
  <c r="EZ22" i="158"/>
  <c r="EY22" i="158"/>
  <c r="EX22" i="158"/>
  <c r="EW22" i="158"/>
  <c r="EV22" i="158"/>
  <c r="EZ24" i="158"/>
  <c r="EY24" i="158"/>
  <c r="EX24" i="158"/>
  <c r="EW24" i="158"/>
  <c r="EV24" i="158"/>
  <c r="EZ27" i="158"/>
  <c r="EY27" i="158"/>
  <c r="EX27" i="158"/>
  <c r="EW27" i="158"/>
  <c r="EV27" i="158"/>
  <c r="EZ19" i="158"/>
  <c r="EY19" i="158"/>
  <c r="EX19" i="158"/>
  <c r="EW19" i="158"/>
  <c r="EV19" i="158"/>
  <c r="EZ21" i="158"/>
  <c r="EY21" i="158"/>
  <c r="EX21" i="158"/>
  <c r="EW21" i="158"/>
  <c r="EV21" i="158"/>
  <c r="EZ28" i="158"/>
  <c r="EY28" i="158"/>
  <c r="EX28" i="158"/>
  <c r="EW28" i="158"/>
  <c r="EV28" i="158"/>
  <c r="EZ25" i="158"/>
  <c r="EY25" i="158"/>
  <c r="EX25" i="158"/>
  <c r="EW25" i="158"/>
  <c r="EV25" i="158"/>
  <c r="EZ23" i="158"/>
  <c r="EY23" i="158"/>
  <c r="EX23" i="158"/>
  <c r="EW23" i="158"/>
  <c r="EV23" i="158"/>
  <c r="EZ26" i="158"/>
  <c r="EY26" i="158"/>
  <c r="EX26" i="158"/>
  <c r="EW26" i="158"/>
  <c r="EV26" i="158"/>
  <c r="EZ29" i="158"/>
  <c r="EY29" i="158"/>
  <c r="EX29" i="158"/>
  <c r="EW29" i="158"/>
  <c r="EV29" i="158"/>
  <c r="EZ20" i="158"/>
  <c r="EY20" i="158"/>
  <c r="EX20" i="158"/>
  <c r="EW20" i="158"/>
  <c r="EV20" i="158"/>
  <c r="EZ51" i="158"/>
  <c r="EY51" i="158"/>
  <c r="EX51" i="158"/>
  <c r="EW51" i="158"/>
  <c r="EV51" i="158"/>
  <c r="EZ30" i="158"/>
  <c r="EY30" i="158"/>
  <c r="EX30" i="158"/>
  <c r="EW30" i="158"/>
  <c r="EV30" i="158"/>
  <c r="EZ18" i="158"/>
  <c r="EY18" i="158"/>
  <c r="EX18" i="158"/>
  <c r="EW18" i="158"/>
  <c r="EV18" i="158"/>
  <c r="EZ16" i="158"/>
  <c r="EY16" i="158"/>
  <c r="EX16" i="158"/>
  <c r="EW16" i="158"/>
  <c r="EV16" i="158"/>
  <c r="EZ50" i="158"/>
  <c r="EY50" i="158"/>
  <c r="EX50" i="158"/>
  <c r="EW50" i="158"/>
  <c r="EV50" i="158"/>
  <c r="EZ15" i="158"/>
  <c r="EY15" i="158"/>
  <c r="EX15" i="158"/>
  <c r="EW15" i="158"/>
  <c r="EV15" i="158"/>
  <c r="EZ14" i="158"/>
  <c r="EY14" i="158"/>
  <c r="EX14" i="158"/>
  <c r="EW14" i="158"/>
  <c r="EV14" i="158"/>
  <c r="EZ13" i="158"/>
  <c r="EY13" i="158"/>
  <c r="EX13" i="158"/>
  <c r="EW13" i="158"/>
  <c r="EV13" i="158"/>
  <c r="FJ58" i="159"/>
  <c r="FI58" i="159"/>
  <c r="FH58" i="159"/>
  <c r="FG58" i="159"/>
  <c r="FF58" i="159"/>
  <c r="FJ50" i="159"/>
  <c r="FI50" i="159"/>
  <c r="FH50" i="159"/>
  <c r="FG50" i="159"/>
  <c r="FF50" i="159"/>
  <c r="FJ49" i="159"/>
  <c r="FI49" i="159"/>
  <c r="FH49" i="159"/>
  <c r="FG49" i="159"/>
  <c r="FF49" i="159"/>
  <c r="FJ48" i="159"/>
  <c r="FI48" i="159"/>
  <c r="FH48" i="159"/>
  <c r="FG48" i="159"/>
  <c r="FF48" i="159"/>
  <c r="FJ47" i="159"/>
  <c r="FI47" i="159"/>
  <c r="FH47" i="159"/>
  <c r="FG47" i="159"/>
  <c r="FF47" i="159"/>
  <c r="FJ46" i="159"/>
  <c r="FI46" i="159"/>
  <c r="FH46" i="159"/>
  <c r="FG46" i="159"/>
  <c r="FF46" i="159"/>
  <c r="FJ45" i="159"/>
  <c r="FI45" i="159"/>
  <c r="FH45" i="159"/>
  <c r="FG45" i="159"/>
  <c r="FF45" i="159"/>
  <c r="FJ44" i="159"/>
  <c r="FI44" i="159"/>
  <c r="FH44" i="159"/>
  <c r="FG44" i="159"/>
  <c r="FF44" i="159"/>
  <c r="FJ43" i="159"/>
  <c r="FI43" i="159"/>
  <c r="FH43" i="159"/>
  <c r="FG43" i="159"/>
  <c r="FF43" i="159"/>
  <c r="FJ42" i="159"/>
  <c r="FI42" i="159"/>
  <c r="FH42" i="159"/>
  <c r="FG42" i="159"/>
  <c r="FF42" i="159"/>
  <c r="FJ41" i="159"/>
  <c r="FI41" i="159"/>
  <c r="FH41" i="159"/>
  <c r="FG41" i="159"/>
  <c r="FF41" i="159"/>
  <c r="FJ40" i="159"/>
  <c r="FI40" i="159"/>
  <c r="FH40" i="159"/>
  <c r="FG40" i="159"/>
  <c r="FF40" i="159"/>
  <c r="FJ39" i="159"/>
  <c r="FI39" i="159"/>
  <c r="FH39" i="159"/>
  <c r="FG39" i="159"/>
  <c r="FF39" i="159"/>
  <c r="FJ38" i="159"/>
  <c r="FI38" i="159"/>
  <c r="FH38" i="159"/>
  <c r="FG38" i="159"/>
  <c r="FF38" i="159"/>
  <c r="FJ57" i="159"/>
  <c r="FI57" i="159"/>
  <c r="FH57" i="159"/>
  <c r="FG57" i="159"/>
  <c r="FF57" i="159"/>
  <c r="FJ34" i="159"/>
  <c r="FI34" i="159"/>
  <c r="FH34" i="159"/>
  <c r="FG34" i="159"/>
  <c r="FF34" i="159"/>
  <c r="FJ56" i="159"/>
  <c r="FI56" i="159"/>
  <c r="FH56" i="159"/>
  <c r="FG56" i="159"/>
  <c r="FF56" i="159"/>
  <c r="FJ37" i="159"/>
  <c r="FI37" i="159"/>
  <c r="FH37" i="159"/>
  <c r="FG37" i="159"/>
  <c r="FF37" i="159"/>
  <c r="FJ36" i="159"/>
  <c r="FI36" i="159"/>
  <c r="FH36" i="159"/>
  <c r="FG36" i="159"/>
  <c r="FF36" i="159"/>
  <c r="FJ32" i="159"/>
  <c r="FI32" i="159"/>
  <c r="FH32" i="159"/>
  <c r="FG32" i="159"/>
  <c r="FF32" i="159"/>
  <c r="FJ31" i="159"/>
  <c r="FI31" i="159"/>
  <c r="FH31" i="159"/>
  <c r="FG31" i="159"/>
  <c r="FF31" i="159"/>
  <c r="FJ51" i="159"/>
  <c r="FI51" i="159"/>
  <c r="FH51" i="159"/>
  <c r="FG51" i="159"/>
  <c r="FF51" i="159"/>
  <c r="FJ30" i="159"/>
  <c r="FI30" i="159"/>
  <c r="FH30" i="159"/>
  <c r="FG30" i="159"/>
  <c r="FF30" i="159"/>
  <c r="FJ28" i="159"/>
  <c r="FI28" i="159"/>
  <c r="FH28" i="159"/>
  <c r="FG28" i="159"/>
  <c r="FF28" i="159"/>
  <c r="FJ27" i="159"/>
  <c r="FI27" i="159"/>
  <c r="FH27" i="159"/>
  <c r="FG27" i="159"/>
  <c r="FF27" i="159"/>
  <c r="FJ18" i="159"/>
  <c r="FI18" i="159"/>
  <c r="FH18" i="159"/>
  <c r="FG18" i="159"/>
  <c r="FF18" i="159"/>
  <c r="FJ23" i="159"/>
  <c r="FI23" i="159"/>
  <c r="FH23" i="159"/>
  <c r="FG23" i="159"/>
  <c r="FF23" i="159"/>
  <c r="FJ53" i="159"/>
  <c r="FI53" i="159"/>
  <c r="FH53" i="159"/>
  <c r="FG53" i="159"/>
  <c r="FF53" i="159"/>
  <c r="FJ54" i="159"/>
  <c r="FI54" i="159"/>
  <c r="FH54" i="159"/>
  <c r="FG54" i="159"/>
  <c r="FF54" i="159"/>
  <c r="FJ15" i="159"/>
  <c r="FI15" i="159"/>
  <c r="FH15" i="159"/>
  <c r="FG15" i="159"/>
  <c r="FF15" i="159"/>
  <c r="FJ13" i="159"/>
  <c r="FI13" i="159"/>
  <c r="FH13" i="159"/>
  <c r="FG13" i="159"/>
  <c r="FF13" i="159"/>
  <c r="FJ11" i="159"/>
  <c r="FI11" i="159"/>
  <c r="FH11" i="159"/>
  <c r="FG11" i="159"/>
  <c r="FF11" i="159"/>
  <c r="FJ24" i="159"/>
  <c r="FI24" i="159"/>
  <c r="FH24" i="159"/>
  <c r="FG24" i="159"/>
  <c r="FF24" i="159"/>
  <c r="FJ10" i="159"/>
  <c r="FI10" i="159"/>
  <c r="FH10" i="159"/>
  <c r="FG10" i="159"/>
  <c r="FF10" i="159"/>
  <c r="JE205" i="110"/>
  <c r="JD205" i="110"/>
  <c r="JC205" i="110"/>
  <c r="JB205" i="110"/>
  <c r="JA205" i="110"/>
  <c r="IZ205" i="110"/>
  <c r="IY205" i="110"/>
  <c r="IX205" i="110"/>
  <c r="IW205" i="110"/>
  <c r="IV205" i="110"/>
  <c r="JE204" i="110"/>
  <c r="JD204" i="110"/>
  <c r="JC204" i="110"/>
  <c r="JB204" i="110"/>
  <c r="JA204" i="110"/>
  <c r="IZ204" i="110"/>
  <c r="IY204" i="110"/>
  <c r="IX204" i="110"/>
  <c r="IW204" i="110"/>
  <c r="IV204" i="110"/>
  <c r="JE203" i="110"/>
  <c r="JD203" i="110"/>
  <c r="JC203" i="110"/>
  <c r="JB203" i="110"/>
  <c r="JA203" i="110"/>
  <c r="IZ203" i="110"/>
  <c r="IY203" i="110"/>
  <c r="IX203" i="110"/>
  <c r="IW203" i="110"/>
  <c r="IV203" i="110"/>
  <c r="JE202" i="110"/>
  <c r="JD202" i="110"/>
  <c r="JC202" i="110"/>
  <c r="JB202" i="110"/>
  <c r="JA202" i="110"/>
  <c r="IZ202" i="110"/>
  <c r="IY202" i="110"/>
  <c r="IX202" i="110"/>
  <c r="IW202" i="110"/>
  <c r="IV202" i="110"/>
  <c r="JE201" i="110"/>
  <c r="JD201" i="110"/>
  <c r="JC201" i="110"/>
  <c r="JB201" i="110"/>
  <c r="JA201" i="110"/>
  <c r="IZ201" i="110"/>
  <c r="IY201" i="110"/>
  <c r="IX201" i="110"/>
  <c r="IW201" i="110"/>
  <c r="IV201" i="110"/>
  <c r="JE200" i="110"/>
  <c r="JD200" i="110"/>
  <c r="JC200" i="110"/>
  <c r="JB200" i="110"/>
  <c r="JA200" i="110"/>
  <c r="IZ200" i="110"/>
  <c r="IY200" i="110"/>
  <c r="IX200" i="110"/>
  <c r="IW200" i="110"/>
  <c r="IV200" i="110"/>
  <c r="JE199" i="110"/>
  <c r="JD199" i="110"/>
  <c r="JC199" i="110"/>
  <c r="JB199" i="110"/>
  <c r="JA199" i="110"/>
  <c r="IZ199" i="110"/>
  <c r="IY199" i="110"/>
  <c r="IX199" i="110"/>
  <c r="IW199" i="110"/>
  <c r="IV199" i="110"/>
  <c r="JE198" i="110"/>
  <c r="JD198" i="110"/>
  <c r="JC198" i="110"/>
  <c r="JB198" i="110"/>
  <c r="JA198" i="110"/>
  <c r="IZ198" i="110"/>
  <c r="IY198" i="110"/>
  <c r="IX198" i="110"/>
  <c r="IW198" i="110"/>
  <c r="IV198" i="110"/>
  <c r="JE197" i="110"/>
  <c r="JD197" i="110"/>
  <c r="JC197" i="110"/>
  <c r="JB197" i="110"/>
  <c r="JA197" i="110"/>
  <c r="IZ197" i="110"/>
  <c r="IY197" i="110"/>
  <c r="IX197" i="110"/>
  <c r="IW197" i="110"/>
  <c r="IV197" i="110"/>
  <c r="JE196" i="110"/>
  <c r="JD196" i="110"/>
  <c r="JC196" i="110"/>
  <c r="JB196" i="110"/>
  <c r="JA196" i="110"/>
  <c r="IZ196" i="110"/>
  <c r="IY196" i="110"/>
  <c r="IX196" i="110"/>
  <c r="IW196" i="110"/>
  <c r="IV196" i="110"/>
  <c r="JE195" i="110"/>
  <c r="JD195" i="110"/>
  <c r="JC195" i="110"/>
  <c r="JB195" i="110"/>
  <c r="JA195" i="110"/>
  <c r="IZ195" i="110"/>
  <c r="IY195" i="110"/>
  <c r="IX195" i="110"/>
  <c r="IW195" i="110"/>
  <c r="IV195" i="110"/>
  <c r="JE18" i="110"/>
  <c r="JD18" i="110"/>
  <c r="JC18" i="110"/>
  <c r="JB18" i="110"/>
  <c r="JA18" i="110"/>
  <c r="IZ18" i="110"/>
  <c r="IY18" i="110"/>
  <c r="IX18" i="110"/>
  <c r="IW18" i="110"/>
  <c r="IV18" i="110"/>
  <c r="JE17" i="110"/>
  <c r="JD17" i="110"/>
  <c r="JC17" i="110"/>
  <c r="JB17" i="110"/>
  <c r="JA17" i="110"/>
  <c r="IZ17" i="110"/>
  <c r="IY17" i="110"/>
  <c r="IX17" i="110"/>
  <c r="IW17" i="110"/>
  <c r="IV17" i="110"/>
  <c r="JE193" i="110"/>
  <c r="JD193" i="110"/>
  <c r="JC193" i="110"/>
  <c r="JB193" i="110"/>
  <c r="JA193" i="110"/>
  <c r="IZ193" i="110"/>
  <c r="IY193" i="110"/>
  <c r="IX193" i="110"/>
  <c r="IW193" i="110"/>
  <c r="IV193" i="110"/>
  <c r="JE192" i="110"/>
  <c r="JD192" i="110"/>
  <c r="JC192" i="110"/>
  <c r="JB192" i="110"/>
  <c r="JA192" i="110"/>
  <c r="IZ192" i="110"/>
  <c r="IY192" i="110"/>
  <c r="IX192" i="110"/>
  <c r="IW192" i="110"/>
  <c r="IV192" i="110"/>
  <c r="JE191" i="110"/>
  <c r="JD191" i="110"/>
  <c r="JC191" i="110"/>
  <c r="JB191" i="110"/>
  <c r="JA191" i="110"/>
  <c r="IZ191" i="110"/>
  <c r="IY191" i="110"/>
  <c r="IX191" i="110"/>
  <c r="IW191" i="110"/>
  <c r="IV191" i="110"/>
  <c r="JE189" i="110"/>
  <c r="JD189" i="110"/>
  <c r="JC189" i="110"/>
  <c r="JB189" i="110"/>
  <c r="JA189" i="110"/>
  <c r="IZ189" i="110"/>
  <c r="IY189" i="110"/>
  <c r="IX189" i="110"/>
  <c r="IW189" i="110"/>
  <c r="IV189" i="110"/>
  <c r="JE188" i="110"/>
  <c r="JD188" i="110"/>
  <c r="JC188" i="110"/>
  <c r="JB188" i="110"/>
  <c r="JA188" i="110"/>
  <c r="IZ188" i="110"/>
  <c r="IY188" i="110"/>
  <c r="IX188" i="110"/>
  <c r="IW188" i="110"/>
  <c r="IV188" i="110"/>
  <c r="JE186" i="110"/>
  <c r="JD186" i="110"/>
  <c r="JC186" i="110"/>
  <c r="JB186" i="110"/>
  <c r="JA186" i="110"/>
  <c r="IZ186" i="110"/>
  <c r="IY186" i="110"/>
  <c r="IX186" i="110"/>
  <c r="IW186" i="110"/>
  <c r="IV186" i="110"/>
  <c r="JE184" i="110"/>
  <c r="JD184" i="110"/>
  <c r="JC184" i="110"/>
  <c r="JB184" i="110"/>
  <c r="JA184" i="110"/>
  <c r="IZ184" i="110"/>
  <c r="IY184" i="110"/>
  <c r="IX184" i="110"/>
  <c r="IW184" i="110"/>
  <c r="IV184" i="110"/>
  <c r="JE185" i="110"/>
  <c r="JD185" i="110"/>
  <c r="JC185" i="110"/>
  <c r="JB185" i="110"/>
  <c r="JA185" i="110"/>
  <c r="IZ185" i="110"/>
  <c r="IY185" i="110"/>
  <c r="IX185" i="110"/>
  <c r="IW185" i="110"/>
  <c r="IV185" i="110"/>
  <c r="JE182" i="110"/>
  <c r="JD182" i="110"/>
  <c r="JC182" i="110"/>
  <c r="JB182" i="110"/>
  <c r="JA182" i="110"/>
  <c r="IZ182" i="110"/>
  <c r="IY182" i="110"/>
  <c r="IX182" i="110"/>
  <c r="IW182" i="110"/>
  <c r="IV182" i="110"/>
  <c r="JE174" i="110"/>
  <c r="JD174" i="110"/>
  <c r="JC174" i="110"/>
  <c r="JB174" i="110"/>
  <c r="JA174" i="110"/>
  <c r="IZ174" i="110"/>
  <c r="IY174" i="110"/>
  <c r="IX174" i="110"/>
  <c r="IW174" i="110"/>
  <c r="IV174" i="110"/>
  <c r="JE181" i="110"/>
  <c r="JD181" i="110"/>
  <c r="JC181" i="110"/>
  <c r="JB181" i="110"/>
  <c r="JA181" i="110"/>
  <c r="IZ181" i="110"/>
  <c r="IY181" i="110"/>
  <c r="IX181" i="110"/>
  <c r="IW181" i="110"/>
  <c r="IV181" i="110"/>
  <c r="JE187" i="110"/>
  <c r="JD187" i="110"/>
  <c r="JC187" i="110"/>
  <c r="JB187" i="110"/>
  <c r="JA187" i="110"/>
  <c r="IZ187" i="110"/>
  <c r="IY187" i="110"/>
  <c r="IX187" i="110"/>
  <c r="IW187" i="110"/>
  <c r="IV187" i="110"/>
  <c r="JE194" i="110"/>
  <c r="JD194" i="110"/>
  <c r="JC194" i="110"/>
  <c r="JB194" i="110"/>
  <c r="JA194" i="110"/>
  <c r="IZ194" i="110"/>
  <c r="IY194" i="110"/>
  <c r="IX194" i="110"/>
  <c r="IW194" i="110"/>
  <c r="IV194" i="110"/>
  <c r="JE190" i="110"/>
  <c r="JD190" i="110"/>
  <c r="JC190" i="110"/>
  <c r="JB190" i="110"/>
  <c r="JA190" i="110"/>
  <c r="IZ190" i="110"/>
  <c r="IY190" i="110"/>
  <c r="IX190" i="110"/>
  <c r="IW190" i="110"/>
  <c r="IV190" i="110"/>
  <c r="JE54" i="110"/>
  <c r="JD54" i="110"/>
  <c r="JC54" i="110"/>
  <c r="JB54" i="110"/>
  <c r="JA54" i="110"/>
  <c r="IZ54" i="110"/>
  <c r="IY54" i="110"/>
  <c r="IX54" i="110"/>
  <c r="IW54" i="110"/>
  <c r="IV54" i="110"/>
  <c r="JE159" i="110"/>
  <c r="JD159" i="110"/>
  <c r="JC159" i="110"/>
  <c r="JB159" i="110"/>
  <c r="JA159" i="110"/>
  <c r="IZ159" i="110"/>
  <c r="IY159" i="110"/>
  <c r="IX159" i="110"/>
  <c r="IW159" i="110"/>
  <c r="IV159" i="110"/>
  <c r="JE152" i="110"/>
  <c r="JD152" i="110"/>
  <c r="JC152" i="110"/>
  <c r="JB152" i="110"/>
  <c r="JA152" i="110"/>
  <c r="IZ152" i="110"/>
  <c r="IY152" i="110"/>
  <c r="IX152" i="110"/>
  <c r="IW152" i="110"/>
  <c r="IV152" i="110"/>
  <c r="JE161" i="110"/>
  <c r="JD161" i="110"/>
  <c r="JC161" i="110"/>
  <c r="JB161" i="110"/>
  <c r="JA161" i="110"/>
  <c r="IZ161" i="110"/>
  <c r="IY161" i="110"/>
  <c r="IX161" i="110"/>
  <c r="IW161" i="110"/>
  <c r="IV161" i="110"/>
  <c r="JE163" i="110"/>
  <c r="JD163" i="110"/>
  <c r="JC163" i="110"/>
  <c r="JB163" i="110"/>
  <c r="JA163" i="110"/>
  <c r="IZ163" i="110"/>
  <c r="IY163" i="110"/>
  <c r="IX163" i="110"/>
  <c r="IW163" i="110"/>
  <c r="IV163" i="110"/>
  <c r="JE118" i="110"/>
  <c r="JD118" i="110"/>
  <c r="JC118" i="110"/>
  <c r="JB118" i="110"/>
  <c r="JA118" i="110"/>
  <c r="IZ118" i="110"/>
  <c r="IY118" i="110"/>
  <c r="IX118" i="110"/>
  <c r="IW118" i="110"/>
  <c r="IV118" i="110"/>
  <c r="JE45" i="110"/>
  <c r="JD45" i="110"/>
  <c r="JC45" i="110"/>
  <c r="JB45" i="110"/>
  <c r="JA45" i="110"/>
  <c r="IZ45" i="110"/>
  <c r="IY45" i="110"/>
  <c r="IX45" i="110"/>
  <c r="IW45" i="110"/>
  <c r="IV45" i="110"/>
  <c r="JE162" i="110"/>
  <c r="JD162" i="110"/>
  <c r="JC162" i="110"/>
  <c r="JB162" i="110"/>
  <c r="JA162" i="110"/>
  <c r="IZ162" i="110"/>
  <c r="IY162" i="110"/>
  <c r="IX162" i="110"/>
  <c r="IW162" i="110"/>
  <c r="IV162" i="110"/>
  <c r="JE172" i="110"/>
  <c r="JD172" i="110"/>
  <c r="JC172" i="110"/>
  <c r="JB172" i="110"/>
  <c r="JA172" i="110"/>
  <c r="IZ172" i="110"/>
  <c r="IY172" i="110"/>
  <c r="IX172" i="110"/>
  <c r="IW172" i="110"/>
  <c r="IV172" i="110"/>
  <c r="JE72" i="110"/>
  <c r="JD72" i="110"/>
  <c r="JC72" i="110"/>
  <c r="JB72" i="110"/>
  <c r="JA72" i="110"/>
  <c r="IZ72" i="110"/>
  <c r="IY72" i="110"/>
  <c r="IX72" i="110"/>
  <c r="IW72" i="110"/>
  <c r="IV72" i="110"/>
  <c r="JE115" i="110"/>
  <c r="JD115" i="110"/>
  <c r="JC115" i="110"/>
  <c r="JB115" i="110"/>
  <c r="JA115" i="110"/>
  <c r="IZ115" i="110"/>
  <c r="IY115" i="110"/>
  <c r="IX115" i="110"/>
  <c r="IW115" i="110"/>
  <c r="IV115" i="110"/>
  <c r="JE69" i="110"/>
  <c r="JD69" i="110"/>
  <c r="JC69" i="110"/>
  <c r="JB69" i="110"/>
  <c r="JA69" i="110"/>
  <c r="IZ69" i="110"/>
  <c r="IY69" i="110"/>
  <c r="IX69" i="110"/>
  <c r="IW69" i="110"/>
  <c r="IV69" i="110"/>
  <c r="JE147" i="110"/>
  <c r="JD147" i="110"/>
  <c r="JC147" i="110"/>
  <c r="JB147" i="110"/>
  <c r="JA147" i="110"/>
  <c r="IZ147" i="110"/>
  <c r="IY147" i="110"/>
  <c r="IX147" i="110"/>
  <c r="IW147" i="110"/>
  <c r="IV147" i="110"/>
  <c r="JE41" i="110"/>
  <c r="JD41" i="110"/>
  <c r="JC41" i="110"/>
  <c r="JB41" i="110"/>
  <c r="JA41" i="110"/>
  <c r="IZ41" i="110"/>
  <c r="IY41" i="110"/>
  <c r="IX41" i="110"/>
  <c r="IW41" i="110"/>
  <c r="IV41" i="110"/>
  <c r="JE114" i="110"/>
  <c r="JD114" i="110"/>
  <c r="JC114" i="110"/>
  <c r="JB114" i="110"/>
  <c r="JA114" i="110"/>
  <c r="IZ114" i="110"/>
  <c r="IY114" i="110"/>
  <c r="IX114" i="110"/>
  <c r="IW114" i="110"/>
  <c r="IV114" i="110"/>
  <c r="JE94" i="110"/>
  <c r="JD94" i="110"/>
  <c r="JC94" i="110"/>
  <c r="JB94" i="110"/>
  <c r="JA94" i="110"/>
  <c r="IZ94" i="110"/>
  <c r="IY94" i="110"/>
  <c r="IX94" i="110"/>
  <c r="IW94" i="110"/>
  <c r="IV94" i="110"/>
  <c r="JE105" i="110"/>
  <c r="JD105" i="110"/>
  <c r="JC105" i="110"/>
  <c r="JB105" i="110"/>
  <c r="JA105" i="110"/>
  <c r="IZ105" i="110"/>
  <c r="IY105" i="110"/>
  <c r="IX105" i="110"/>
  <c r="IW105" i="110"/>
  <c r="IV105" i="110"/>
  <c r="JE164" i="110"/>
  <c r="JD164" i="110"/>
  <c r="JC164" i="110"/>
  <c r="JB164" i="110"/>
  <c r="JA164" i="110"/>
  <c r="IZ164" i="110"/>
  <c r="IY164" i="110"/>
  <c r="IX164" i="110"/>
  <c r="IW164" i="110"/>
  <c r="IV164" i="110"/>
  <c r="JE67" i="110"/>
  <c r="JD67" i="110"/>
  <c r="JC67" i="110"/>
  <c r="JB67" i="110"/>
  <c r="JA67" i="110"/>
  <c r="IZ67" i="110"/>
  <c r="IY67" i="110"/>
  <c r="IX67" i="110"/>
  <c r="IW67" i="110"/>
  <c r="IV67" i="110"/>
  <c r="JE84" i="110"/>
  <c r="JD84" i="110"/>
  <c r="JC84" i="110"/>
  <c r="JB84" i="110"/>
  <c r="JA84" i="110"/>
  <c r="IZ84" i="110"/>
  <c r="IY84" i="110"/>
  <c r="IX84" i="110"/>
  <c r="IW84" i="110"/>
  <c r="IV84" i="110"/>
  <c r="JE88" i="110"/>
  <c r="JD88" i="110"/>
  <c r="JC88" i="110"/>
  <c r="JB88" i="110"/>
  <c r="JA88" i="110"/>
  <c r="IZ88" i="110"/>
  <c r="IY88" i="110"/>
  <c r="IX88" i="110"/>
  <c r="IW88" i="110"/>
  <c r="IV88" i="110"/>
  <c r="JE55" i="110"/>
  <c r="JD55" i="110"/>
  <c r="JC55" i="110"/>
  <c r="JB55" i="110"/>
  <c r="JA55" i="110"/>
  <c r="IZ55" i="110"/>
  <c r="IY55" i="110"/>
  <c r="IX55" i="110"/>
  <c r="IW55" i="110"/>
  <c r="IV55" i="110"/>
  <c r="JE42" i="110"/>
  <c r="JD42" i="110"/>
  <c r="JC42" i="110"/>
  <c r="JB42" i="110"/>
  <c r="JA42" i="110"/>
  <c r="IZ42" i="110"/>
  <c r="IY42" i="110"/>
  <c r="IX42" i="110"/>
  <c r="IW42" i="110"/>
  <c r="IV42" i="110"/>
  <c r="IZ47" i="110"/>
  <c r="IY47" i="110"/>
  <c r="IX47" i="110"/>
  <c r="IW47" i="110"/>
  <c r="IV47" i="110"/>
  <c r="JE160" i="110"/>
  <c r="JD160" i="110"/>
  <c r="JC160" i="110"/>
  <c r="JB160" i="110"/>
  <c r="JA160" i="110"/>
  <c r="IZ160" i="110"/>
  <c r="IY160" i="110"/>
  <c r="IX160" i="110"/>
  <c r="IW160" i="110"/>
  <c r="IV160" i="110"/>
  <c r="JE117" i="110"/>
  <c r="JD117" i="110"/>
  <c r="JC117" i="110"/>
  <c r="JB117" i="110"/>
  <c r="JA117" i="110"/>
  <c r="IZ117" i="110"/>
  <c r="IY117" i="110"/>
  <c r="IX117" i="110"/>
  <c r="IW117" i="110"/>
  <c r="IV117" i="110"/>
  <c r="JE121" i="110"/>
  <c r="JD121" i="110"/>
  <c r="JC121" i="110"/>
  <c r="JB121" i="110"/>
  <c r="JA121" i="110"/>
  <c r="IZ121" i="110"/>
  <c r="IY121" i="110"/>
  <c r="IX121" i="110"/>
  <c r="IW121" i="110"/>
  <c r="IV121" i="110"/>
  <c r="JE83" i="110"/>
  <c r="JD83" i="110"/>
  <c r="JC83" i="110"/>
  <c r="JB83" i="110"/>
  <c r="JA83" i="110"/>
  <c r="IZ83" i="110"/>
  <c r="IY83" i="110"/>
  <c r="IX83" i="110"/>
  <c r="IW83" i="110"/>
  <c r="IV83" i="110"/>
  <c r="JE110" i="110"/>
  <c r="JD110" i="110"/>
  <c r="JC110" i="110"/>
  <c r="JB110" i="110"/>
  <c r="JA110" i="110"/>
  <c r="IZ110" i="110"/>
  <c r="IY110" i="110"/>
  <c r="IX110" i="110"/>
  <c r="IW110" i="110"/>
  <c r="IV110" i="110"/>
  <c r="JE97" i="110"/>
  <c r="JD97" i="110"/>
  <c r="JC97" i="110"/>
  <c r="JB97" i="110"/>
  <c r="JA97" i="110"/>
  <c r="IZ97" i="110"/>
  <c r="IY97" i="110"/>
  <c r="IX97" i="110"/>
  <c r="IW97" i="110"/>
  <c r="IV97" i="110"/>
  <c r="JE120" i="110"/>
  <c r="JD120" i="110"/>
  <c r="JC120" i="110"/>
  <c r="JB120" i="110"/>
  <c r="JA120" i="110"/>
  <c r="IZ120" i="110"/>
  <c r="IY120" i="110"/>
  <c r="IX120" i="110"/>
  <c r="IW120" i="110"/>
  <c r="IV120" i="110"/>
  <c r="JE134" i="110"/>
  <c r="JD134" i="110"/>
  <c r="JC134" i="110"/>
  <c r="JB134" i="110"/>
  <c r="JA134" i="110"/>
  <c r="IZ134" i="110"/>
  <c r="IY134" i="110"/>
  <c r="IX134" i="110"/>
  <c r="IW134" i="110"/>
  <c r="IV134" i="110"/>
  <c r="JE59" i="110"/>
  <c r="JD59" i="110"/>
  <c r="JC59" i="110"/>
  <c r="JB59" i="110"/>
  <c r="JA59" i="110"/>
  <c r="IZ59" i="110"/>
  <c r="IY59" i="110"/>
  <c r="IX59" i="110"/>
  <c r="IW59" i="110"/>
  <c r="IV59" i="110"/>
  <c r="JE136" i="110"/>
  <c r="JD136" i="110"/>
  <c r="JC136" i="110"/>
  <c r="JB136" i="110"/>
  <c r="JA136" i="110"/>
  <c r="IZ136" i="110"/>
  <c r="IY136" i="110"/>
  <c r="IX136" i="110"/>
  <c r="IW136" i="110"/>
  <c r="IV136" i="110"/>
  <c r="JE158" i="110"/>
  <c r="JD158" i="110"/>
  <c r="JC158" i="110"/>
  <c r="JB158" i="110"/>
  <c r="JA158" i="110"/>
  <c r="IZ158" i="110"/>
  <c r="IY158" i="110"/>
  <c r="IX158" i="110"/>
  <c r="IW158" i="110"/>
  <c r="IV158" i="110"/>
  <c r="JE106" i="110"/>
  <c r="JD106" i="110"/>
  <c r="JC106" i="110"/>
  <c r="JB106" i="110"/>
  <c r="JA106" i="110"/>
  <c r="IZ106" i="110"/>
  <c r="IY106" i="110"/>
  <c r="IX106" i="110"/>
  <c r="IW106" i="110"/>
  <c r="IV106" i="110"/>
  <c r="JE43" i="110"/>
  <c r="JD43" i="110"/>
  <c r="JC43" i="110"/>
  <c r="JB43" i="110"/>
  <c r="JA43" i="110"/>
  <c r="IZ43" i="110"/>
  <c r="IY43" i="110"/>
  <c r="IX43" i="110"/>
  <c r="IW43" i="110"/>
  <c r="IV43" i="110"/>
  <c r="JE101" i="110"/>
  <c r="JD101" i="110"/>
  <c r="JC101" i="110"/>
  <c r="JB101" i="110"/>
  <c r="JA101" i="110"/>
  <c r="IZ101" i="110"/>
  <c r="IY101" i="110"/>
  <c r="IX101" i="110"/>
  <c r="IW101" i="110"/>
  <c r="IV101" i="110"/>
  <c r="JE168" i="110"/>
  <c r="JD168" i="110"/>
  <c r="JC168" i="110"/>
  <c r="JB168" i="110"/>
  <c r="JA168" i="110"/>
  <c r="IZ168" i="110"/>
  <c r="IY168" i="110"/>
  <c r="IX168" i="110"/>
  <c r="IW168" i="110"/>
  <c r="IV168" i="110"/>
  <c r="JE124" i="110"/>
  <c r="JD124" i="110"/>
  <c r="JC124" i="110"/>
  <c r="JB124" i="110"/>
  <c r="JA124" i="110"/>
  <c r="IZ124" i="110"/>
  <c r="IY124" i="110"/>
  <c r="IX124" i="110"/>
  <c r="IW124" i="110"/>
  <c r="IV124" i="110"/>
  <c r="JE109" i="110"/>
  <c r="JD109" i="110"/>
  <c r="JC109" i="110"/>
  <c r="JB109" i="110"/>
  <c r="JA109" i="110"/>
  <c r="IZ109" i="110"/>
  <c r="IY109" i="110"/>
  <c r="IX109" i="110"/>
  <c r="IW109" i="110"/>
  <c r="IV109" i="110"/>
  <c r="JE57" i="110"/>
  <c r="JD57" i="110"/>
  <c r="JC57" i="110"/>
  <c r="JB57" i="110"/>
  <c r="JA57" i="110"/>
  <c r="IZ57" i="110"/>
  <c r="IY57" i="110"/>
  <c r="IX57" i="110"/>
  <c r="IW57" i="110"/>
  <c r="IV57" i="110"/>
  <c r="JE52" i="110"/>
  <c r="JD52" i="110"/>
  <c r="JC52" i="110"/>
  <c r="JB52" i="110"/>
  <c r="JA52" i="110"/>
  <c r="IZ52" i="110"/>
  <c r="IY52" i="110"/>
  <c r="IX52" i="110"/>
  <c r="IW52" i="110"/>
  <c r="IV52" i="110"/>
  <c r="JE92" i="110"/>
  <c r="JD92" i="110"/>
  <c r="JC92" i="110"/>
  <c r="JB92" i="110"/>
  <c r="JA92" i="110"/>
  <c r="IZ92" i="110"/>
  <c r="IY92" i="110"/>
  <c r="IX92" i="110"/>
  <c r="IW92" i="110"/>
  <c r="IV92" i="110"/>
  <c r="JE137" i="110"/>
  <c r="JD137" i="110"/>
  <c r="JC137" i="110"/>
  <c r="JB137" i="110"/>
  <c r="JA137" i="110"/>
  <c r="IZ137" i="110"/>
  <c r="IY137" i="110"/>
  <c r="IX137" i="110"/>
  <c r="IW137" i="110"/>
  <c r="IV137" i="110"/>
  <c r="JE138" i="110"/>
  <c r="JD138" i="110"/>
  <c r="JC138" i="110"/>
  <c r="JB138" i="110"/>
  <c r="JA138" i="110"/>
  <c r="IZ138" i="110"/>
  <c r="IY138" i="110"/>
  <c r="IX138" i="110"/>
  <c r="IW138" i="110"/>
  <c r="IV138" i="110"/>
  <c r="JE51" i="110"/>
  <c r="JD51" i="110"/>
  <c r="JC51" i="110"/>
  <c r="JB51" i="110"/>
  <c r="JA51" i="110"/>
  <c r="IZ51" i="110"/>
  <c r="IY51" i="110"/>
  <c r="IX51" i="110"/>
  <c r="IW51" i="110"/>
  <c r="IV51" i="110"/>
  <c r="JE125" i="110"/>
  <c r="JD125" i="110"/>
  <c r="JC125" i="110"/>
  <c r="JB125" i="110"/>
  <c r="JA125" i="110"/>
  <c r="IZ125" i="110"/>
  <c r="IY125" i="110"/>
  <c r="IX125" i="110"/>
  <c r="IW125" i="110"/>
  <c r="IV125" i="110"/>
  <c r="JE154" i="110"/>
  <c r="JD154" i="110"/>
  <c r="JC154" i="110"/>
  <c r="JB154" i="110"/>
  <c r="JA154" i="110"/>
  <c r="IZ154" i="110"/>
  <c r="IY154" i="110"/>
  <c r="IX154" i="110"/>
  <c r="IW154" i="110"/>
  <c r="IV154" i="110"/>
  <c r="JE95" i="110"/>
  <c r="JD95" i="110"/>
  <c r="JC95" i="110"/>
  <c r="JB95" i="110"/>
  <c r="JA95" i="110"/>
  <c r="IZ95" i="110"/>
  <c r="IY95" i="110"/>
  <c r="IX95" i="110"/>
  <c r="IW95" i="110"/>
  <c r="IV95" i="110"/>
  <c r="JE46" i="110"/>
  <c r="JD46" i="110"/>
  <c r="JC46" i="110"/>
  <c r="JB46" i="110"/>
  <c r="JA46" i="110"/>
  <c r="JE61" i="110"/>
  <c r="JD61" i="110"/>
  <c r="JC61" i="110"/>
  <c r="JB61" i="110"/>
  <c r="JA61" i="110"/>
  <c r="IZ61" i="110"/>
  <c r="IY61" i="110"/>
  <c r="IX61" i="110"/>
  <c r="IW61" i="110"/>
  <c r="IV61" i="110"/>
  <c r="JE85" i="110"/>
  <c r="JD85" i="110"/>
  <c r="JC85" i="110"/>
  <c r="JB85" i="110"/>
  <c r="JA85" i="110"/>
  <c r="IZ85" i="110"/>
  <c r="IY85" i="110"/>
  <c r="IX85" i="110"/>
  <c r="IW85" i="110"/>
  <c r="IV85" i="110"/>
  <c r="JE64" i="110"/>
  <c r="JD64" i="110"/>
  <c r="JC64" i="110"/>
  <c r="JB64" i="110"/>
  <c r="JA64" i="110"/>
  <c r="IZ64" i="110"/>
  <c r="IY64" i="110"/>
  <c r="IX64" i="110"/>
  <c r="IW64" i="110"/>
  <c r="IV64" i="110"/>
  <c r="JE100" i="110"/>
  <c r="JD100" i="110"/>
  <c r="JC100" i="110"/>
  <c r="JB100" i="110"/>
  <c r="JA100" i="110"/>
  <c r="IZ100" i="110"/>
  <c r="IY100" i="110"/>
  <c r="IX100" i="110"/>
  <c r="IW100" i="110"/>
  <c r="IV100" i="110"/>
  <c r="JE144" i="110"/>
  <c r="JD144" i="110"/>
  <c r="JC144" i="110"/>
  <c r="JB144" i="110"/>
  <c r="JA144" i="110"/>
  <c r="IZ144" i="110"/>
  <c r="IY144" i="110"/>
  <c r="IX144" i="110"/>
  <c r="IW144" i="110"/>
  <c r="IV144" i="110"/>
  <c r="JE66" i="110"/>
  <c r="JD66" i="110"/>
  <c r="JC66" i="110"/>
  <c r="JB66" i="110"/>
  <c r="JA66" i="110"/>
  <c r="IZ66" i="110"/>
  <c r="IY66" i="110"/>
  <c r="IX66" i="110"/>
  <c r="IW66" i="110"/>
  <c r="IV66" i="110"/>
  <c r="JE127" i="110"/>
  <c r="JD127" i="110"/>
  <c r="JC127" i="110"/>
  <c r="JB127" i="110"/>
  <c r="JA127" i="110"/>
  <c r="IZ127" i="110"/>
  <c r="IY127" i="110"/>
  <c r="IX127" i="110"/>
  <c r="IW127" i="110"/>
  <c r="IV127" i="110"/>
  <c r="JE111" i="110"/>
  <c r="JD111" i="110"/>
  <c r="JC111" i="110"/>
  <c r="JB111" i="110"/>
  <c r="JA111" i="110"/>
  <c r="IZ111" i="110"/>
  <c r="IY111" i="110"/>
  <c r="IX111" i="110"/>
  <c r="IW111" i="110"/>
  <c r="IV111" i="110"/>
  <c r="JE119" i="110"/>
  <c r="JD119" i="110"/>
  <c r="JC119" i="110"/>
  <c r="JB119" i="110"/>
  <c r="JA119" i="110"/>
  <c r="IZ119" i="110"/>
  <c r="IY119" i="110"/>
  <c r="IX119" i="110"/>
  <c r="IW119" i="110"/>
  <c r="IV119" i="110"/>
  <c r="JE86" i="110"/>
  <c r="JD86" i="110"/>
  <c r="JC86" i="110"/>
  <c r="JB86" i="110"/>
  <c r="JA86" i="110"/>
  <c r="IZ86" i="110"/>
  <c r="IY86" i="110"/>
  <c r="IX86" i="110"/>
  <c r="IW86" i="110"/>
  <c r="IV86" i="110"/>
  <c r="JE74" i="110"/>
  <c r="JD74" i="110"/>
  <c r="JC74" i="110"/>
  <c r="JB74" i="110"/>
  <c r="JA74" i="110"/>
  <c r="IZ74" i="110"/>
  <c r="IY74" i="110"/>
  <c r="IX74" i="110"/>
  <c r="IW74" i="110"/>
  <c r="IV74" i="110"/>
  <c r="JE102" i="110"/>
  <c r="JD102" i="110"/>
  <c r="JC102" i="110"/>
  <c r="JB102" i="110"/>
  <c r="JA102" i="110"/>
  <c r="IZ102" i="110"/>
  <c r="IY102" i="110"/>
  <c r="IX102" i="110"/>
  <c r="IW102" i="110"/>
  <c r="IV102" i="110"/>
  <c r="JE151" i="110"/>
  <c r="JD151" i="110"/>
  <c r="JC151" i="110"/>
  <c r="JB151" i="110"/>
  <c r="JA151" i="110"/>
  <c r="IZ151" i="110"/>
  <c r="IY151" i="110"/>
  <c r="IX151" i="110"/>
  <c r="IW151" i="110"/>
  <c r="IV151" i="110"/>
  <c r="JE170" i="110"/>
  <c r="JD170" i="110"/>
  <c r="JC170" i="110"/>
  <c r="JB170" i="110"/>
  <c r="JA170" i="110"/>
  <c r="IZ170" i="110"/>
  <c r="IY170" i="110"/>
  <c r="IX170" i="110"/>
  <c r="IW170" i="110"/>
  <c r="IV170" i="110"/>
  <c r="JE96" i="110"/>
  <c r="JD96" i="110"/>
  <c r="JC96" i="110"/>
  <c r="JB96" i="110"/>
  <c r="JA96" i="110"/>
  <c r="IZ96" i="110"/>
  <c r="IY96" i="110"/>
  <c r="IX96" i="110"/>
  <c r="IW96" i="110"/>
  <c r="IV96" i="110"/>
  <c r="JE126" i="110"/>
  <c r="JD126" i="110"/>
  <c r="JC126" i="110"/>
  <c r="JB126" i="110"/>
  <c r="JA126" i="110"/>
  <c r="IZ126" i="110"/>
  <c r="IY126" i="110"/>
  <c r="IX126" i="110"/>
  <c r="IW126" i="110"/>
  <c r="IV126" i="110"/>
  <c r="JE93" i="110"/>
  <c r="JD93" i="110"/>
  <c r="JC93" i="110"/>
  <c r="JB93" i="110"/>
  <c r="JA93" i="110"/>
  <c r="IZ93" i="110"/>
  <c r="IY93" i="110"/>
  <c r="IX93" i="110"/>
  <c r="IW93" i="110"/>
  <c r="IV93" i="110"/>
  <c r="JE150" i="110"/>
  <c r="JD150" i="110"/>
  <c r="JC150" i="110"/>
  <c r="JB150" i="110"/>
  <c r="JA150" i="110"/>
  <c r="IZ150" i="110"/>
  <c r="IY150" i="110"/>
  <c r="IX150" i="110"/>
  <c r="IW150" i="110"/>
  <c r="IV150" i="110"/>
  <c r="JE148" i="110"/>
  <c r="JD148" i="110"/>
  <c r="JC148" i="110"/>
  <c r="JB148" i="110"/>
  <c r="JA148" i="110"/>
  <c r="IZ148" i="110"/>
  <c r="IY148" i="110"/>
  <c r="IX148" i="110"/>
  <c r="IW148" i="110"/>
  <c r="IV148" i="110"/>
  <c r="JE60" i="110"/>
  <c r="JD60" i="110"/>
  <c r="JC60" i="110"/>
  <c r="JB60" i="110"/>
  <c r="JA60" i="110"/>
  <c r="IZ60" i="110"/>
  <c r="IY60" i="110"/>
  <c r="IX60" i="110"/>
  <c r="IW60" i="110"/>
  <c r="IV60" i="110"/>
  <c r="JE153" i="110"/>
  <c r="JD153" i="110"/>
  <c r="JC153" i="110"/>
  <c r="JB153" i="110"/>
  <c r="JA153" i="110"/>
  <c r="IZ153" i="110"/>
  <c r="IY153" i="110"/>
  <c r="IX153" i="110"/>
  <c r="IW153" i="110"/>
  <c r="IV153" i="110"/>
  <c r="JE48" i="110"/>
  <c r="JD48" i="110"/>
  <c r="JC48" i="110"/>
  <c r="JB48" i="110"/>
  <c r="JA48" i="110"/>
  <c r="IZ48" i="110"/>
  <c r="IY48" i="110"/>
  <c r="IX48" i="110"/>
  <c r="IW48" i="110"/>
  <c r="IV48" i="110"/>
  <c r="JE104" i="110"/>
  <c r="JD104" i="110"/>
  <c r="JC104" i="110"/>
  <c r="JB104" i="110"/>
  <c r="JA104" i="110"/>
  <c r="IZ104" i="110"/>
  <c r="IY104" i="110"/>
  <c r="IX104" i="110"/>
  <c r="IW104" i="110"/>
  <c r="IV104" i="110"/>
  <c r="JE146" i="110"/>
  <c r="JD146" i="110"/>
  <c r="JC146" i="110"/>
  <c r="JB146" i="110"/>
  <c r="JA146" i="110"/>
  <c r="IZ146" i="110"/>
  <c r="IY146" i="110"/>
  <c r="IX146" i="110"/>
  <c r="IW146" i="110"/>
  <c r="IV146" i="110"/>
  <c r="JE122" i="110"/>
  <c r="JD122" i="110"/>
  <c r="JC122" i="110"/>
  <c r="JB122" i="110"/>
  <c r="JA122" i="110"/>
  <c r="IZ122" i="110"/>
  <c r="IY122" i="110"/>
  <c r="IX122" i="110"/>
  <c r="IW122" i="110"/>
  <c r="IV122" i="110"/>
  <c r="JE98" i="110"/>
  <c r="JD98" i="110"/>
  <c r="JC98" i="110"/>
  <c r="JB98" i="110"/>
  <c r="JA98" i="110"/>
  <c r="IZ98" i="110"/>
  <c r="IY98" i="110"/>
  <c r="IX98" i="110"/>
  <c r="IW98" i="110"/>
  <c r="IV98" i="110"/>
  <c r="JE165" i="110"/>
  <c r="JD165" i="110"/>
  <c r="JC165" i="110"/>
  <c r="JB165" i="110"/>
  <c r="JA165" i="110"/>
  <c r="IZ165" i="110"/>
  <c r="IY165" i="110"/>
  <c r="IX165" i="110"/>
  <c r="IW165" i="110"/>
  <c r="IV165" i="110"/>
  <c r="JE79" i="110"/>
  <c r="JD79" i="110"/>
  <c r="JC79" i="110"/>
  <c r="JB79" i="110"/>
  <c r="JA79" i="110"/>
  <c r="IZ79" i="110"/>
  <c r="IY79" i="110"/>
  <c r="IX79" i="110"/>
  <c r="IW79" i="110"/>
  <c r="IV79" i="110"/>
  <c r="JE87" i="110"/>
  <c r="JD87" i="110"/>
  <c r="JC87" i="110"/>
  <c r="JB87" i="110"/>
  <c r="JA87" i="110"/>
  <c r="IZ87" i="110"/>
  <c r="IY87" i="110"/>
  <c r="IX87" i="110"/>
  <c r="IW87" i="110"/>
  <c r="IV87" i="110"/>
  <c r="JE40" i="110"/>
  <c r="JD40" i="110"/>
  <c r="JC40" i="110"/>
  <c r="JB40" i="110"/>
  <c r="JA40" i="110"/>
  <c r="JE140" i="110"/>
  <c r="JD140" i="110"/>
  <c r="JC140" i="110"/>
  <c r="JB140" i="110"/>
  <c r="JA140" i="110"/>
  <c r="IZ140" i="110"/>
  <c r="IY140" i="110"/>
  <c r="IX140" i="110"/>
  <c r="IW140" i="110"/>
  <c r="IV140" i="110"/>
  <c r="JE130" i="110"/>
  <c r="JD130" i="110"/>
  <c r="JC130" i="110"/>
  <c r="JB130" i="110"/>
  <c r="JA130" i="110"/>
  <c r="IZ130" i="110"/>
  <c r="IY130" i="110"/>
  <c r="IX130" i="110"/>
  <c r="IW130" i="110"/>
  <c r="IV130" i="110"/>
  <c r="JE155" i="110"/>
  <c r="JD155" i="110"/>
  <c r="JC155" i="110"/>
  <c r="JB155" i="110"/>
  <c r="JA155" i="110"/>
  <c r="IZ155" i="110"/>
  <c r="IY155" i="110"/>
  <c r="IX155" i="110"/>
  <c r="IW155" i="110"/>
  <c r="IV155" i="110"/>
  <c r="JE112" i="110"/>
  <c r="JD112" i="110"/>
  <c r="JC112" i="110"/>
  <c r="JB112" i="110"/>
  <c r="JA112" i="110"/>
  <c r="IZ112" i="110"/>
  <c r="IY112" i="110"/>
  <c r="IX112" i="110"/>
  <c r="IW112" i="110"/>
  <c r="IV112" i="110"/>
  <c r="JE123" i="110"/>
  <c r="JD123" i="110"/>
  <c r="JC123" i="110"/>
  <c r="JB123" i="110"/>
  <c r="JA123" i="110"/>
  <c r="IZ123" i="110"/>
  <c r="IY123" i="110"/>
  <c r="IX123" i="110"/>
  <c r="IW123" i="110"/>
  <c r="IV123" i="110"/>
  <c r="JE135" i="110"/>
  <c r="JD135" i="110"/>
  <c r="JC135" i="110"/>
  <c r="JB135" i="110"/>
  <c r="JA135" i="110"/>
  <c r="IZ135" i="110"/>
  <c r="IY135" i="110"/>
  <c r="IX135" i="110"/>
  <c r="IW135" i="110"/>
  <c r="IV135" i="110"/>
  <c r="JE107" i="110"/>
  <c r="JD107" i="110"/>
  <c r="JC107" i="110"/>
  <c r="JB107" i="110"/>
  <c r="JA107" i="110"/>
  <c r="IZ107" i="110"/>
  <c r="IY107" i="110"/>
  <c r="IX107" i="110"/>
  <c r="IW107" i="110"/>
  <c r="IV107" i="110"/>
  <c r="JE99" i="110"/>
  <c r="JD99" i="110"/>
  <c r="JC99" i="110"/>
  <c r="JB99" i="110"/>
  <c r="JA99" i="110"/>
  <c r="IZ99" i="110"/>
  <c r="IY99" i="110"/>
  <c r="IX99" i="110"/>
  <c r="IW99" i="110"/>
  <c r="IV99" i="110"/>
  <c r="JE108" i="110"/>
  <c r="JD108" i="110"/>
  <c r="JC108" i="110"/>
  <c r="JB108" i="110"/>
  <c r="JA108" i="110"/>
  <c r="IZ108" i="110"/>
  <c r="IY108" i="110"/>
  <c r="IX108" i="110"/>
  <c r="IW108" i="110"/>
  <c r="IV108" i="110"/>
  <c r="JE77" i="110"/>
  <c r="JD77" i="110"/>
  <c r="JC77" i="110"/>
  <c r="JB77" i="110"/>
  <c r="JA77" i="110"/>
  <c r="IZ77" i="110"/>
  <c r="IY77" i="110"/>
  <c r="IX77" i="110"/>
  <c r="IW77" i="110"/>
  <c r="IV77" i="110"/>
  <c r="JE128" i="110"/>
  <c r="JD128" i="110"/>
  <c r="JC128" i="110"/>
  <c r="JB128" i="110"/>
  <c r="JA128" i="110"/>
  <c r="IZ128" i="110"/>
  <c r="IY128" i="110"/>
  <c r="IX128" i="110"/>
  <c r="IW128" i="110"/>
  <c r="IV128" i="110"/>
  <c r="JE113" i="110"/>
  <c r="JD113" i="110"/>
  <c r="JC113" i="110"/>
  <c r="JB113" i="110"/>
  <c r="JA113" i="110"/>
  <c r="IZ113" i="110"/>
  <c r="IY113" i="110"/>
  <c r="IX113" i="110"/>
  <c r="IW113" i="110"/>
  <c r="IV113" i="110"/>
  <c r="JE116" i="110"/>
  <c r="JD116" i="110"/>
  <c r="JC116" i="110"/>
  <c r="JB116" i="110"/>
  <c r="JA116" i="110"/>
  <c r="IZ116" i="110"/>
  <c r="IY116" i="110"/>
  <c r="IX116" i="110"/>
  <c r="IW116" i="110"/>
  <c r="IV116" i="110"/>
  <c r="JE169" i="110"/>
  <c r="JD169" i="110"/>
  <c r="JC169" i="110"/>
  <c r="JB169" i="110"/>
  <c r="JA169" i="110"/>
  <c r="IZ169" i="110"/>
  <c r="IY169" i="110"/>
  <c r="IX169" i="110"/>
  <c r="IW169" i="110"/>
  <c r="IV169" i="110"/>
  <c r="JE145" i="110"/>
  <c r="JD145" i="110"/>
  <c r="JC145" i="110"/>
  <c r="JB145" i="110"/>
  <c r="JA145" i="110"/>
  <c r="IZ145" i="110"/>
  <c r="IY145" i="110"/>
  <c r="IX145" i="110"/>
  <c r="IW145" i="110"/>
  <c r="IV145" i="110"/>
  <c r="JE129" i="110"/>
  <c r="JD129" i="110"/>
  <c r="JC129" i="110"/>
  <c r="JB129" i="110"/>
  <c r="JA129" i="110"/>
  <c r="IZ129" i="110"/>
  <c r="IY129" i="110"/>
  <c r="IX129" i="110"/>
  <c r="IW129" i="110"/>
  <c r="IV129" i="110"/>
  <c r="JE142" i="110"/>
  <c r="JD142" i="110"/>
  <c r="JC142" i="110"/>
  <c r="JB142" i="110"/>
  <c r="JA142" i="110"/>
  <c r="IZ142" i="110"/>
  <c r="IY142" i="110"/>
  <c r="IX142" i="110"/>
  <c r="IW142" i="110"/>
  <c r="IV142" i="110"/>
  <c r="JE90" i="110"/>
  <c r="JD90" i="110"/>
  <c r="JC90" i="110"/>
  <c r="JB90" i="110"/>
  <c r="JA90" i="110"/>
  <c r="IZ90" i="110"/>
  <c r="IY90" i="110"/>
  <c r="IX90" i="110"/>
  <c r="IW90" i="110"/>
  <c r="IV90" i="110"/>
  <c r="JE80" i="110"/>
  <c r="JD80" i="110"/>
  <c r="JC80" i="110"/>
  <c r="JB80" i="110"/>
  <c r="JA80" i="110"/>
  <c r="IZ80" i="110"/>
  <c r="IY80" i="110"/>
  <c r="IX80" i="110"/>
  <c r="IW80" i="110"/>
  <c r="IV80" i="110"/>
  <c r="JE78" i="110"/>
  <c r="JD78" i="110"/>
  <c r="JC78" i="110"/>
  <c r="JB78" i="110"/>
  <c r="JA78" i="110"/>
  <c r="IZ78" i="110"/>
  <c r="IY78" i="110"/>
  <c r="IX78" i="110"/>
  <c r="IW78" i="110"/>
  <c r="IV78" i="110"/>
  <c r="JE157" i="110"/>
  <c r="JD157" i="110"/>
  <c r="JC157" i="110"/>
  <c r="JB157" i="110"/>
  <c r="JA157" i="110"/>
  <c r="IZ157" i="110"/>
  <c r="IY157" i="110"/>
  <c r="IX157" i="110"/>
  <c r="IW157" i="110"/>
  <c r="IV157" i="110"/>
  <c r="JE133" i="110"/>
  <c r="JD133" i="110"/>
  <c r="JC133" i="110"/>
  <c r="JB133" i="110"/>
  <c r="JA133" i="110"/>
  <c r="IZ133" i="110"/>
  <c r="IY133" i="110"/>
  <c r="IX133" i="110"/>
  <c r="IW133" i="110"/>
  <c r="IV133" i="110"/>
  <c r="JE81" i="110"/>
  <c r="JD81" i="110"/>
  <c r="JC81" i="110"/>
  <c r="JB81" i="110"/>
  <c r="JA81" i="110"/>
  <c r="IZ81" i="110"/>
  <c r="IY81" i="110"/>
  <c r="IX81" i="110"/>
  <c r="IW81" i="110"/>
  <c r="IV81" i="110"/>
  <c r="JE76" i="110"/>
  <c r="JD76" i="110"/>
  <c r="JC76" i="110"/>
  <c r="JB76" i="110"/>
  <c r="JA76" i="110"/>
  <c r="IZ76" i="110"/>
  <c r="IY76" i="110"/>
  <c r="IX76" i="110"/>
  <c r="IW76" i="110"/>
  <c r="IV76" i="110"/>
  <c r="JE65" i="110"/>
  <c r="JD65" i="110"/>
  <c r="JC65" i="110"/>
  <c r="JB65" i="110"/>
  <c r="JA65" i="110"/>
  <c r="IZ65" i="110"/>
  <c r="IY65" i="110"/>
  <c r="IX65" i="110"/>
  <c r="IW65" i="110"/>
  <c r="IV65" i="110"/>
  <c r="JE156" i="110"/>
  <c r="JD156" i="110"/>
  <c r="JC156" i="110"/>
  <c r="JB156" i="110"/>
  <c r="JA156" i="110"/>
  <c r="IZ156" i="110"/>
  <c r="IY156" i="110"/>
  <c r="IX156" i="110"/>
  <c r="IW156" i="110"/>
  <c r="IV156" i="110"/>
  <c r="JE89" i="110"/>
  <c r="JD89" i="110"/>
  <c r="JC89" i="110"/>
  <c r="JB89" i="110"/>
  <c r="JA89" i="110"/>
  <c r="IZ89" i="110"/>
  <c r="IY89" i="110"/>
  <c r="IX89" i="110"/>
  <c r="IW89" i="110"/>
  <c r="IV89" i="110"/>
  <c r="JE173" i="110"/>
  <c r="JD173" i="110"/>
  <c r="JC173" i="110"/>
  <c r="JB173" i="110"/>
  <c r="JA173" i="110"/>
  <c r="IZ173" i="110"/>
  <c r="IY173" i="110"/>
  <c r="IX173" i="110"/>
  <c r="IW173" i="110"/>
  <c r="IV173" i="110"/>
  <c r="JE91" i="110"/>
  <c r="JD91" i="110"/>
  <c r="JC91" i="110"/>
  <c r="JB91" i="110"/>
  <c r="JA91" i="110"/>
  <c r="IZ91" i="110"/>
  <c r="IY91" i="110"/>
  <c r="IX91" i="110"/>
  <c r="IW91" i="110"/>
  <c r="IV91" i="110"/>
  <c r="JE75" i="110"/>
  <c r="JD75" i="110"/>
  <c r="JC75" i="110"/>
  <c r="JB75" i="110"/>
  <c r="JA75" i="110"/>
  <c r="IZ75" i="110"/>
  <c r="IY75" i="110"/>
  <c r="IX75" i="110"/>
  <c r="IW75" i="110"/>
  <c r="IV75" i="110"/>
  <c r="JE49" i="110"/>
  <c r="JD49" i="110"/>
  <c r="JC49" i="110"/>
  <c r="JB49" i="110"/>
  <c r="JA49" i="110"/>
  <c r="IZ49" i="110"/>
  <c r="IY49" i="110"/>
  <c r="IX49" i="110"/>
  <c r="IW49" i="110"/>
  <c r="IV49" i="110"/>
  <c r="JE82" i="110"/>
  <c r="JD82" i="110"/>
  <c r="JC82" i="110"/>
  <c r="JB82" i="110"/>
  <c r="JA82" i="110"/>
  <c r="IZ82" i="110"/>
  <c r="IY82" i="110"/>
  <c r="IX82" i="110"/>
  <c r="IW82" i="110"/>
  <c r="IV82" i="110"/>
  <c r="JE70" i="110"/>
  <c r="JD70" i="110"/>
  <c r="JC70" i="110"/>
  <c r="JB70" i="110"/>
  <c r="JA70" i="110"/>
  <c r="IZ70" i="110"/>
  <c r="IY70" i="110"/>
  <c r="IX70" i="110"/>
  <c r="IW70" i="110"/>
  <c r="IV70" i="110"/>
  <c r="JE139" i="110"/>
  <c r="JD139" i="110"/>
  <c r="JC139" i="110"/>
  <c r="JB139" i="110"/>
  <c r="JA139" i="110"/>
  <c r="IZ139" i="110"/>
  <c r="IY139" i="110"/>
  <c r="IX139" i="110"/>
  <c r="IW139" i="110"/>
  <c r="IV139" i="110"/>
  <c r="JE149" i="110"/>
  <c r="JD149" i="110"/>
  <c r="JC149" i="110"/>
  <c r="JB149" i="110"/>
  <c r="JA149" i="110"/>
  <c r="IZ149" i="110"/>
  <c r="IY149" i="110"/>
  <c r="IX149" i="110"/>
  <c r="IW149" i="110"/>
  <c r="IV149" i="110"/>
  <c r="JE68" i="110"/>
  <c r="JD68" i="110"/>
  <c r="JC68" i="110"/>
  <c r="JB68" i="110"/>
  <c r="JA68" i="110"/>
  <c r="IZ68" i="110"/>
  <c r="IY68" i="110"/>
  <c r="IX68" i="110"/>
  <c r="IW68" i="110"/>
  <c r="IV68" i="110"/>
  <c r="JE143" i="110"/>
  <c r="JD143" i="110"/>
  <c r="JC143" i="110"/>
  <c r="JB143" i="110"/>
  <c r="JA143" i="110"/>
  <c r="IZ143" i="110"/>
  <c r="IY143" i="110"/>
  <c r="IX143" i="110"/>
  <c r="IW143" i="110"/>
  <c r="IV143" i="110"/>
  <c r="JE103" i="110"/>
  <c r="JD103" i="110"/>
  <c r="JC103" i="110"/>
  <c r="JB103" i="110"/>
  <c r="JA103" i="110"/>
  <c r="IZ103" i="110"/>
  <c r="IY103" i="110"/>
  <c r="IX103" i="110"/>
  <c r="IW103" i="110"/>
  <c r="IV103" i="110"/>
  <c r="JE63" i="110"/>
  <c r="JD63" i="110"/>
  <c r="JC63" i="110"/>
  <c r="JB63" i="110"/>
  <c r="JA63" i="110"/>
  <c r="IZ63" i="110"/>
  <c r="IY63" i="110"/>
  <c r="IX63" i="110"/>
  <c r="IW63" i="110"/>
  <c r="IV63" i="110"/>
  <c r="JE50" i="110"/>
  <c r="JD50" i="110"/>
  <c r="JC50" i="110"/>
  <c r="JB50" i="110"/>
  <c r="JA50" i="110"/>
  <c r="IZ50" i="110"/>
  <c r="IY50" i="110"/>
  <c r="IX50" i="110"/>
  <c r="IW50" i="110"/>
  <c r="IV50" i="110"/>
  <c r="JE44" i="110"/>
  <c r="JD44" i="110"/>
  <c r="JC44" i="110"/>
  <c r="JB44" i="110"/>
  <c r="JA44" i="110"/>
  <c r="IZ44" i="110"/>
  <c r="IY44" i="110"/>
  <c r="IX44" i="110"/>
  <c r="IW44" i="110"/>
  <c r="IV44" i="110"/>
  <c r="JE71" i="110"/>
  <c r="JD71" i="110"/>
  <c r="JC71" i="110"/>
  <c r="JB71" i="110"/>
  <c r="JA71" i="110"/>
  <c r="IZ71" i="110"/>
  <c r="IY71" i="110"/>
  <c r="IX71" i="110"/>
  <c r="IW71" i="110"/>
  <c r="IV71" i="110"/>
  <c r="JE167" i="110"/>
  <c r="JD167" i="110"/>
  <c r="JC167" i="110"/>
  <c r="JB167" i="110"/>
  <c r="JA167" i="110"/>
  <c r="IZ167" i="110"/>
  <c r="IY167" i="110"/>
  <c r="IX167" i="110"/>
  <c r="IW167" i="110"/>
  <c r="IV167" i="110"/>
  <c r="JE62" i="110"/>
  <c r="JD62" i="110"/>
  <c r="JC62" i="110"/>
  <c r="JB62" i="110"/>
  <c r="JA62" i="110"/>
  <c r="IZ62" i="110"/>
  <c r="IY62" i="110"/>
  <c r="IX62" i="110"/>
  <c r="IW62" i="110"/>
  <c r="IV62" i="110"/>
  <c r="JE166" i="110"/>
  <c r="JD166" i="110"/>
  <c r="JC166" i="110"/>
  <c r="JB166" i="110"/>
  <c r="JA166" i="110"/>
  <c r="IZ166" i="110"/>
  <c r="IY166" i="110"/>
  <c r="IX166" i="110"/>
  <c r="IW166" i="110"/>
  <c r="IV166" i="110"/>
  <c r="JE58" i="110"/>
  <c r="JD58" i="110"/>
  <c r="JC58" i="110"/>
  <c r="JB58" i="110"/>
  <c r="JA58" i="110"/>
  <c r="IZ58" i="110"/>
  <c r="IY58" i="110"/>
  <c r="IX58" i="110"/>
  <c r="IW58" i="110"/>
  <c r="IV58" i="110"/>
  <c r="JE171" i="110"/>
  <c r="JD171" i="110"/>
  <c r="JC171" i="110"/>
  <c r="JB171" i="110"/>
  <c r="JA171" i="110"/>
  <c r="IZ171" i="110"/>
  <c r="IY171" i="110"/>
  <c r="IX171" i="110"/>
  <c r="IW171" i="110"/>
  <c r="IV171" i="110"/>
  <c r="JE73" i="110"/>
  <c r="JD73" i="110"/>
  <c r="JC73" i="110"/>
  <c r="JB73" i="110"/>
  <c r="JA73" i="110"/>
  <c r="IZ73" i="110"/>
  <c r="IY73" i="110"/>
  <c r="IX73" i="110"/>
  <c r="IW73" i="110"/>
  <c r="IV73" i="110"/>
  <c r="JE141" i="110"/>
  <c r="JD141" i="110"/>
  <c r="JC141" i="110"/>
  <c r="JB141" i="110"/>
  <c r="JA141" i="110"/>
  <c r="IZ141" i="110"/>
  <c r="IY141" i="110"/>
  <c r="IX141" i="110"/>
  <c r="IW141" i="110"/>
  <c r="IV141" i="110"/>
  <c r="JE132" i="110"/>
  <c r="JD132" i="110"/>
  <c r="JC132" i="110"/>
  <c r="JB132" i="110"/>
  <c r="JA132" i="110"/>
  <c r="IZ132" i="110"/>
  <c r="IY132" i="110"/>
  <c r="IX132" i="110"/>
  <c r="IW132" i="110"/>
  <c r="IV132" i="110"/>
  <c r="JE53" i="110"/>
  <c r="JD53" i="110"/>
  <c r="JC53" i="110"/>
  <c r="JB53" i="110"/>
  <c r="JA53" i="110"/>
  <c r="IZ53" i="110"/>
  <c r="IY53" i="110"/>
  <c r="IX53" i="110"/>
  <c r="IW53" i="110"/>
  <c r="IV53" i="110"/>
  <c r="JE39" i="110"/>
  <c r="JD39" i="110"/>
  <c r="JC39" i="110"/>
  <c r="JB39" i="110"/>
  <c r="JA39" i="110"/>
  <c r="IZ39" i="110"/>
  <c r="IY39" i="110"/>
  <c r="IX39" i="110"/>
  <c r="IW39" i="110"/>
  <c r="IV39" i="110"/>
  <c r="JE38" i="110"/>
  <c r="JD38" i="110"/>
  <c r="JC38" i="110"/>
  <c r="JB38" i="110"/>
  <c r="JA38" i="110"/>
  <c r="IZ38" i="110"/>
  <c r="IY38" i="110"/>
  <c r="IX38" i="110"/>
  <c r="IW38" i="110"/>
  <c r="IV38" i="110"/>
  <c r="JE37" i="110"/>
  <c r="JD37" i="110"/>
  <c r="JC37" i="110"/>
  <c r="JB37" i="110"/>
  <c r="JA37" i="110"/>
  <c r="IZ37" i="110"/>
  <c r="IY37" i="110"/>
  <c r="IX37" i="110"/>
  <c r="IW37" i="110"/>
  <c r="IV37" i="110"/>
  <c r="JE28" i="110"/>
  <c r="JD28" i="110"/>
  <c r="JC28" i="110"/>
  <c r="JB28" i="110"/>
  <c r="JA28" i="110"/>
  <c r="IZ28" i="110"/>
  <c r="IY28" i="110"/>
  <c r="IX28" i="110"/>
  <c r="IW28" i="110"/>
  <c r="IV28" i="110"/>
  <c r="JE36" i="110"/>
  <c r="JD36" i="110"/>
  <c r="JC36" i="110"/>
  <c r="JB36" i="110"/>
  <c r="JA36" i="110"/>
  <c r="IZ33" i="110"/>
  <c r="IY33" i="110"/>
  <c r="IX33" i="110"/>
  <c r="IW33" i="110"/>
  <c r="IV33" i="110"/>
  <c r="JE24" i="110"/>
  <c r="JD24" i="110"/>
  <c r="JC24" i="110"/>
  <c r="JB24" i="110"/>
  <c r="JA24" i="110"/>
  <c r="JE35" i="110"/>
  <c r="JD35" i="110"/>
  <c r="JC35" i="110"/>
  <c r="JB35" i="110"/>
  <c r="JA35" i="110"/>
  <c r="IZ35" i="110"/>
  <c r="IY35" i="110"/>
  <c r="IX35" i="110"/>
  <c r="IW35" i="110"/>
  <c r="IV35" i="110"/>
  <c r="JE34" i="110"/>
  <c r="JD34" i="110"/>
  <c r="JC34" i="110"/>
  <c r="JB34" i="110"/>
  <c r="JA34" i="110"/>
  <c r="IZ34" i="110"/>
  <c r="IY34" i="110"/>
  <c r="IX34" i="110"/>
  <c r="IW34" i="110"/>
  <c r="IV34" i="110"/>
  <c r="JE32" i="110"/>
  <c r="JD32" i="110"/>
  <c r="JC32" i="110"/>
  <c r="JB32" i="110"/>
  <c r="JA32" i="110"/>
  <c r="JE31" i="110"/>
  <c r="JD31" i="110"/>
  <c r="JC31" i="110"/>
  <c r="JB31" i="110"/>
  <c r="JA31" i="110"/>
  <c r="IZ31" i="110"/>
  <c r="IY31" i="110"/>
  <c r="IX31" i="110"/>
  <c r="IW31" i="110"/>
  <c r="IV31" i="110"/>
  <c r="JE30" i="110"/>
  <c r="JD30" i="110"/>
  <c r="JC30" i="110"/>
  <c r="JB30" i="110"/>
  <c r="JA30" i="110"/>
  <c r="IZ30" i="110"/>
  <c r="IY30" i="110"/>
  <c r="IX30" i="110"/>
  <c r="IW30" i="110"/>
  <c r="IV30" i="110"/>
  <c r="JE29" i="110"/>
  <c r="JD29" i="110"/>
  <c r="JC29" i="110"/>
  <c r="JB29" i="110"/>
  <c r="JA29" i="110"/>
  <c r="IZ29" i="110"/>
  <c r="IY29" i="110"/>
  <c r="IX29" i="110"/>
  <c r="IW29" i="110"/>
  <c r="IV29" i="110"/>
  <c r="JE27" i="110"/>
  <c r="JD27" i="110"/>
  <c r="JC27" i="110"/>
  <c r="JB27" i="110"/>
  <c r="JA27" i="110"/>
  <c r="JE26" i="110"/>
  <c r="JD26" i="110"/>
  <c r="JC26" i="110"/>
  <c r="JB26" i="110"/>
  <c r="JA26" i="110"/>
  <c r="IZ26" i="110"/>
  <c r="IY26" i="110"/>
  <c r="IX26" i="110"/>
  <c r="IW26" i="110"/>
  <c r="IV26" i="110"/>
  <c r="JE25" i="110"/>
  <c r="JD25" i="110"/>
  <c r="JC25" i="110"/>
  <c r="JB25" i="110"/>
  <c r="JA25" i="110"/>
  <c r="IZ25" i="110"/>
  <c r="IY25" i="110"/>
  <c r="IX25" i="110"/>
  <c r="IW25" i="110"/>
  <c r="IV25" i="110"/>
  <c r="JE20" i="110"/>
  <c r="JD20" i="110"/>
  <c r="JC20" i="110"/>
  <c r="JB20" i="110"/>
  <c r="JA20" i="110"/>
  <c r="JE23" i="110"/>
  <c r="JD23" i="110"/>
  <c r="JC23" i="110"/>
  <c r="JB23" i="110"/>
  <c r="JA23" i="110"/>
  <c r="JE10" i="110"/>
  <c r="JD10" i="110"/>
  <c r="JC10" i="110"/>
  <c r="JB10" i="110"/>
  <c r="JA10" i="110"/>
  <c r="JE22" i="110"/>
  <c r="JD22" i="110"/>
  <c r="JC22" i="110"/>
  <c r="JB22" i="110"/>
  <c r="JA22" i="110"/>
  <c r="IZ22" i="110"/>
  <c r="IY22" i="110"/>
  <c r="IX22" i="110"/>
  <c r="IW22" i="110"/>
  <c r="IV22" i="110"/>
  <c r="IZ21" i="110"/>
  <c r="IY21" i="110"/>
  <c r="IX21" i="110"/>
  <c r="IW21" i="110"/>
  <c r="IV21" i="110"/>
  <c r="JE15" i="110"/>
  <c r="JD15" i="110"/>
  <c r="JC15" i="110"/>
  <c r="JB15" i="110"/>
  <c r="JA15" i="110"/>
  <c r="JE19" i="110"/>
  <c r="JD19" i="110"/>
  <c r="JC19" i="110"/>
  <c r="JB19" i="110"/>
  <c r="JA19" i="110"/>
  <c r="IZ19" i="110"/>
  <c r="IY19" i="110"/>
  <c r="IX19" i="110"/>
  <c r="IW19" i="110"/>
  <c r="IV19" i="110"/>
  <c r="JE16" i="110"/>
  <c r="JD16" i="110"/>
  <c r="JC16" i="110"/>
  <c r="JB16" i="110"/>
  <c r="JA16" i="110"/>
  <c r="IZ16" i="110"/>
  <c r="IY16" i="110"/>
  <c r="IX16" i="110"/>
  <c r="IW16" i="110"/>
  <c r="IV16" i="110"/>
  <c r="IZ9" i="110"/>
  <c r="IY9" i="110"/>
  <c r="IX9" i="110"/>
  <c r="IW9" i="110"/>
  <c r="IV9" i="110"/>
  <c r="JE14" i="110"/>
  <c r="JD14" i="110"/>
  <c r="JC14" i="110"/>
  <c r="JB14" i="110"/>
  <c r="JA14" i="110"/>
  <c r="IZ13" i="110"/>
  <c r="IY13" i="110"/>
  <c r="IX13" i="110"/>
  <c r="IW13" i="110"/>
  <c r="IV13" i="110"/>
  <c r="JE8" i="110"/>
  <c r="JD8" i="110"/>
  <c r="JC8" i="110"/>
  <c r="JB8" i="110"/>
  <c r="JA8" i="110"/>
  <c r="JE7" i="110"/>
  <c r="JD7" i="110"/>
  <c r="JC7" i="110"/>
  <c r="JB7" i="110"/>
  <c r="JA7" i="110"/>
  <c r="JE6" i="110"/>
  <c r="JD6" i="110"/>
  <c r="JC6" i="110"/>
  <c r="JB6" i="110"/>
  <c r="JA6" i="110"/>
  <c r="IZ11" i="110"/>
  <c r="IY11" i="110"/>
  <c r="IX11" i="110"/>
  <c r="IW11" i="110"/>
  <c r="IV11" i="110"/>
  <c r="IZ5" i="110"/>
  <c r="IY5" i="110"/>
  <c r="IX5" i="110"/>
  <c r="IW5" i="110"/>
  <c r="IV5" i="110"/>
  <c r="CI29" i="379"/>
  <c r="CF29" i="379"/>
  <c r="CC29" i="379"/>
  <c r="BZ29" i="379"/>
  <c r="BW29" i="379"/>
  <c r="BV29" i="379"/>
  <c r="BU29" i="379"/>
  <c r="BT29" i="379"/>
  <c r="BP29" i="379"/>
  <c r="BM29" i="379"/>
  <c r="BJ29" i="379"/>
  <c r="BG29" i="379"/>
  <c r="BD29" i="379"/>
  <c r="BC29" i="379"/>
  <c r="BB29" i="379"/>
  <c r="BA29" i="379"/>
  <c r="AY29" i="379"/>
  <c r="AX29" i="379"/>
  <c r="AW29" i="379"/>
  <c r="AV29" i="379"/>
  <c r="AU29" i="379"/>
  <c r="AT29" i="379"/>
  <c r="AS29" i="379"/>
  <c r="AR29" i="379"/>
  <c r="Z29" i="379"/>
  <c r="CJ29" i="379" s="1"/>
  <c r="CK29" i="379" s="1"/>
  <c r="Y29" i="379"/>
  <c r="V29" i="379"/>
  <c r="CG29" i="379" s="1"/>
  <c r="CH29" i="379" s="1"/>
  <c r="U29" i="379"/>
  <c r="R29" i="379"/>
  <c r="BK29" i="379" s="1"/>
  <c r="BL29" i="379" s="1"/>
  <c r="Q29" i="379"/>
  <c r="N29" i="379"/>
  <c r="BH29" i="379" s="1"/>
  <c r="BI29" i="379" s="1"/>
  <c r="M29" i="379"/>
  <c r="J29" i="379"/>
  <c r="BX29" i="379" s="1"/>
  <c r="BY29" i="379" s="1"/>
  <c r="I29" i="379"/>
  <c r="F29" i="379"/>
  <c r="A29" i="379" s="1"/>
  <c r="E29" i="379"/>
  <c r="CI28" i="379"/>
  <c r="CF28" i="379"/>
  <c r="CC28" i="379"/>
  <c r="BZ28" i="379"/>
  <c r="BW28" i="379"/>
  <c r="BV28" i="379"/>
  <c r="BU28" i="379"/>
  <c r="BT28" i="379"/>
  <c r="BP28" i="379"/>
  <c r="BM28" i="379"/>
  <c r="BJ28" i="379"/>
  <c r="BG28" i="379"/>
  <c r="BD28" i="379"/>
  <c r="BC28" i="379"/>
  <c r="BB28" i="379"/>
  <c r="BA28" i="379"/>
  <c r="AY28" i="379"/>
  <c r="AX28" i="379"/>
  <c r="AW28" i="379"/>
  <c r="AV28" i="379"/>
  <c r="AU28" i="379"/>
  <c r="AT28" i="379"/>
  <c r="AS28" i="379"/>
  <c r="AR28" i="379"/>
  <c r="Z28" i="379"/>
  <c r="BQ28" i="379" s="1"/>
  <c r="BR28" i="379" s="1"/>
  <c r="Y28" i="379"/>
  <c r="V28" i="379"/>
  <c r="CG28" i="379" s="1"/>
  <c r="CH28" i="379" s="1"/>
  <c r="U28" i="379"/>
  <c r="R28" i="379"/>
  <c r="CD28" i="379" s="1"/>
  <c r="CE28" i="379" s="1"/>
  <c r="Q28" i="379"/>
  <c r="N28" i="379"/>
  <c r="BH28" i="379" s="1"/>
  <c r="BI28" i="379" s="1"/>
  <c r="M28" i="379"/>
  <c r="J28" i="379"/>
  <c r="BE28" i="379" s="1"/>
  <c r="BF28" i="379" s="1"/>
  <c r="I28" i="379"/>
  <c r="F28" i="379"/>
  <c r="A28" i="379" s="1"/>
  <c r="E28" i="379"/>
  <c r="CI27" i="379"/>
  <c r="CF27" i="379"/>
  <c r="CC27" i="379"/>
  <c r="BZ27" i="379"/>
  <c r="BW27" i="379"/>
  <c r="BV27" i="379"/>
  <c r="BU27" i="379"/>
  <c r="BT27" i="379"/>
  <c r="BP27" i="379"/>
  <c r="BM27" i="379"/>
  <c r="BJ27" i="379"/>
  <c r="BG27" i="379"/>
  <c r="BD27" i="379"/>
  <c r="BC27" i="379"/>
  <c r="BB27" i="379"/>
  <c r="BA27" i="379"/>
  <c r="AY27" i="379"/>
  <c r="AX27" i="379"/>
  <c r="AW27" i="379"/>
  <c r="AV27" i="379"/>
  <c r="AU27" i="379"/>
  <c r="AT27" i="379"/>
  <c r="AS27" i="379"/>
  <c r="AR27" i="379"/>
  <c r="Z27" i="379"/>
  <c r="BQ27" i="379" s="1"/>
  <c r="BR27" i="379" s="1"/>
  <c r="Y27" i="379"/>
  <c r="V27" i="379"/>
  <c r="BN27" i="379" s="1"/>
  <c r="BO27" i="379" s="1"/>
  <c r="U27" i="379"/>
  <c r="R27" i="379"/>
  <c r="CD27" i="379" s="1"/>
  <c r="CE27" i="379" s="1"/>
  <c r="Q27" i="379"/>
  <c r="N27" i="379"/>
  <c r="CA27" i="379" s="1"/>
  <c r="CB27" i="379" s="1"/>
  <c r="M27" i="379"/>
  <c r="J27" i="379"/>
  <c r="BE27" i="379" s="1"/>
  <c r="BF27" i="379" s="1"/>
  <c r="I27" i="379"/>
  <c r="F27" i="379"/>
  <c r="A27" i="379" s="1"/>
  <c r="E27" i="379"/>
  <c r="CI26" i="379"/>
  <c r="CF26" i="379"/>
  <c r="CC26" i="379"/>
  <c r="BZ26" i="379"/>
  <c r="BW26" i="379"/>
  <c r="BV26" i="379"/>
  <c r="BU26" i="379"/>
  <c r="BT26" i="379"/>
  <c r="BP26" i="379"/>
  <c r="BM26" i="379"/>
  <c r="BJ26" i="379"/>
  <c r="BG26" i="379"/>
  <c r="BD26" i="379"/>
  <c r="BC26" i="379"/>
  <c r="BB26" i="379"/>
  <c r="BA26" i="379"/>
  <c r="AY26" i="379"/>
  <c r="AX26" i="379"/>
  <c r="AW26" i="379"/>
  <c r="AV26" i="379"/>
  <c r="AU26" i="379"/>
  <c r="AT26" i="379"/>
  <c r="AS26" i="379"/>
  <c r="AR26" i="379"/>
  <c r="Z26" i="379"/>
  <c r="Y26" i="379"/>
  <c r="V26" i="379"/>
  <c r="BN26" i="379" s="1"/>
  <c r="BO26" i="379" s="1"/>
  <c r="U26" i="379"/>
  <c r="R26" i="379"/>
  <c r="Q26" i="379"/>
  <c r="N26" i="379"/>
  <c r="CA26" i="379" s="1"/>
  <c r="CB26" i="379" s="1"/>
  <c r="M26" i="379"/>
  <c r="J26" i="379"/>
  <c r="I26" i="379"/>
  <c r="F26" i="379"/>
  <c r="A26" i="379" s="1"/>
  <c r="E26" i="379"/>
  <c r="CI25" i="379"/>
  <c r="CF25" i="379"/>
  <c r="CC25" i="379"/>
  <c r="BZ25" i="379"/>
  <c r="BW25" i="379"/>
  <c r="BV25" i="379"/>
  <c r="BU25" i="379"/>
  <c r="BT25" i="379"/>
  <c r="BP25" i="379"/>
  <c r="BM25" i="379"/>
  <c r="BJ25" i="379"/>
  <c r="BG25" i="379"/>
  <c r="BD25" i="379"/>
  <c r="BC25" i="379"/>
  <c r="BB25" i="379"/>
  <c r="BA25" i="379"/>
  <c r="AY25" i="379"/>
  <c r="AX25" i="379"/>
  <c r="AW25" i="379"/>
  <c r="AV25" i="379"/>
  <c r="AU25" i="379"/>
  <c r="AT25" i="379"/>
  <c r="AS25" i="379"/>
  <c r="AR25" i="379"/>
  <c r="Z25" i="379"/>
  <c r="CJ25" i="379" s="1"/>
  <c r="CK25" i="379" s="1"/>
  <c r="Y25" i="379"/>
  <c r="V25" i="379"/>
  <c r="CG25" i="379" s="1"/>
  <c r="CH25" i="379" s="1"/>
  <c r="U25" i="379"/>
  <c r="R25" i="379"/>
  <c r="BK25" i="379" s="1"/>
  <c r="BL25" i="379" s="1"/>
  <c r="Q25" i="379"/>
  <c r="N25" i="379"/>
  <c r="BH25" i="379" s="1"/>
  <c r="BI25" i="379" s="1"/>
  <c r="M25" i="379"/>
  <c r="J25" i="379"/>
  <c r="BX25" i="379" s="1"/>
  <c r="BY25" i="379" s="1"/>
  <c r="I25" i="379"/>
  <c r="F25" i="379"/>
  <c r="A25" i="379" s="1"/>
  <c r="E25" i="379"/>
  <c r="CI24" i="379"/>
  <c r="CF24" i="379"/>
  <c r="CC24" i="379"/>
  <c r="BZ24" i="379"/>
  <c r="BW24" i="379"/>
  <c r="BV24" i="379"/>
  <c r="BU24" i="379"/>
  <c r="BT24" i="379"/>
  <c r="BP24" i="379"/>
  <c r="BM24" i="379"/>
  <c r="BJ24" i="379"/>
  <c r="BG24" i="379"/>
  <c r="BD24" i="379"/>
  <c r="BC24" i="379"/>
  <c r="BB24" i="379"/>
  <c r="BA24" i="379"/>
  <c r="AY24" i="379"/>
  <c r="AX24" i="379"/>
  <c r="AW24" i="379"/>
  <c r="AV24" i="379"/>
  <c r="AU24" i="379"/>
  <c r="AT24" i="379"/>
  <c r="AS24" i="379"/>
  <c r="AR24" i="379"/>
  <c r="Z24" i="379"/>
  <c r="CJ24" i="379" s="1"/>
  <c r="CK24" i="379" s="1"/>
  <c r="Y24" i="379"/>
  <c r="V24" i="379"/>
  <c r="CG24" i="379" s="1"/>
  <c r="CH24" i="379" s="1"/>
  <c r="U24" i="379"/>
  <c r="R24" i="379"/>
  <c r="BK24" i="379" s="1"/>
  <c r="BL24" i="379" s="1"/>
  <c r="Q24" i="379"/>
  <c r="N24" i="379"/>
  <c r="BH24" i="379" s="1"/>
  <c r="BI24" i="379" s="1"/>
  <c r="M24" i="379"/>
  <c r="J24" i="379"/>
  <c r="BX24" i="379" s="1"/>
  <c r="BY24" i="379" s="1"/>
  <c r="I24" i="379"/>
  <c r="F24" i="379"/>
  <c r="A24" i="379" s="1"/>
  <c r="E24" i="379"/>
  <c r="CI23" i="379"/>
  <c r="CF23" i="379"/>
  <c r="CC23" i="379"/>
  <c r="BZ23" i="379"/>
  <c r="BW23" i="379"/>
  <c r="BV23" i="379"/>
  <c r="BU23" i="379"/>
  <c r="BT23" i="379"/>
  <c r="BP23" i="379"/>
  <c r="BM23" i="379"/>
  <c r="BJ23" i="379"/>
  <c r="BG23" i="379"/>
  <c r="BD23" i="379"/>
  <c r="BC23" i="379"/>
  <c r="BB23" i="379"/>
  <c r="BA23" i="379"/>
  <c r="AY23" i="379"/>
  <c r="AX23" i="379"/>
  <c r="AW23" i="379"/>
  <c r="AV23" i="379"/>
  <c r="AU23" i="379"/>
  <c r="AT23" i="379"/>
  <c r="AS23" i="379"/>
  <c r="AR23" i="379"/>
  <c r="Z23" i="379"/>
  <c r="BQ23" i="379" s="1"/>
  <c r="BR23" i="379" s="1"/>
  <c r="Y23" i="379"/>
  <c r="V23" i="379"/>
  <c r="BN23" i="379" s="1"/>
  <c r="BO23" i="379" s="1"/>
  <c r="U23" i="379"/>
  <c r="R23" i="379"/>
  <c r="CD23" i="379" s="1"/>
  <c r="CE23" i="379" s="1"/>
  <c r="Q23" i="379"/>
  <c r="N23" i="379"/>
  <c r="CA23" i="379" s="1"/>
  <c r="CB23" i="379" s="1"/>
  <c r="M23" i="379"/>
  <c r="J23" i="379"/>
  <c r="BE23" i="379" s="1"/>
  <c r="BF23" i="379" s="1"/>
  <c r="I23" i="379"/>
  <c r="F23" i="379"/>
  <c r="A23" i="379" s="1"/>
  <c r="E23" i="379"/>
  <c r="CI22" i="379"/>
  <c r="CF22" i="379"/>
  <c r="CC22" i="379"/>
  <c r="BZ22" i="379"/>
  <c r="BW22" i="379"/>
  <c r="BV22" i="379"/>
  <c r="BU22" i="379"/>
  <c r="BT22" i="379"/>
  <c r="BP22" i="379"/>
  <c r="BM22" i="379"/>
  <c r="BJ22" i="379"/>
  <c r="BG22" i="379"/>
  <c r="BD22" i="379"/>
  <c r="BC22" i="379"/>
  <c r="BB22" i="379"/>
  <c r="BA22" i="379"/>
  <c r="AY22" i="379"/>
  <c r="AX22" i="379"/>
  <c r="AW22" i="379"/>
  <c r="AV22" i="379"/>
  <c r="AU22" i="379"/>
  <c r="AT22" i="379"/>
  <c r="AS22" i="379"/>
  <c r="AR22" i="379"/>
  <c r="Z22" i="379"/>
  <c r="Y22" i="379"/>
  <c r="V22" i="379"/>
  <c r="BN22" i="379" s="1"/>
  <c r="BO22" i="379" s="1"/>
  <c r="U22" i="379"/>
  <c r="R22" i="379"/>
  <c r="Q22" i="379"/>
  <c r="N22" i="379"/>
  <c r="CA22" i="379" s="1"/>
  <c r="CB22" i="379" s="1"/>
  <c r="M22" i="379"/>
  <c r="J22" i="379"/>
  <c r="I22" i="379"/>
  <c r="F22" i="379"/>
  <c r="A22" i="379" s="1"/>
  <c r="E22" i="379"/>
  <c r="CI21" i="379"/>
  <c r="CF21" i="379"/>
  <c r="CC21" i="379"/>
  <c r="BZ21" i="379"/>
  <c r="BW21" i="379"/>
  <c r="BV21" i="379"/>
  <c r="BU21" i="379"/>
  <c r="BT21" i="379"/>
  <c r="BP21" i="379"/>
  <c r="BM21" i="379"/>
  <c r="BJ21" i="379"/>
  <c r="BG21" i="379"/>
  <c r="BD21" i="379"/>
  <c r="BC21" i="379"/>
  <c r="BB21" i="379"/>
  <c r="BA21" i="379"/>
  <c r="AY21" i="379"/>
  <c r="AX21" i="379"/>
  <c r="AW21" i="379"/>
  <c r="AV21" i="379"/>
  <c r="AU21" i="379"/>
  <c r="AT21" i="379"/>
  <c r="AS21" i="379"/>
  <c r="AR21" i="379"/>
  <c r="Z21" i="379"/>
  <c r="CJ21" i="379" s="1"/>
  <c r="CK21" i="379" s="1"/>
  <c r="Y21" i="379"/>
  <c r="V21" i="379"/>
  <c r="BN21" i="379" s="1"/>
  <c r="BO21" i="379" s="1"/>
  <c r="U21" i="379"/>
  <c r="R21" i="379"/>
  <c r="BK21" i="379" s="1"/>
  <c r="BL21" i="379" s="1"/>
  <c r="Q21" i="379"/>
  <c r="N21" i="379"/>
  <c r="CA21" i="379" s="1"/>
  <c r="CB21" i="379" s="1"/>
  <c r="M21" i="379"/>
  <c r="J21" i="379"/>
  <c r="BX21" i="379" s="1"/>
  <c r="BY21" i="379" s="1"/>
  <c r="I21" i="379"/>
  <c r="F21" i="379"/>
  <c r="A21" i="379" s="1"/>
  <c r="E21" i="379"/>
  <c r="CI20" i="379"/>
  <c r="CF20" i="379"/>
  <c r="CC20" i="379"/>
  <c r="BZ20" i="379"/>
  <c r="BW20" i="379"/>
  <c r="BV20" i="379"/>
  <c r="BU20" i="379"/>
  <c r="BT20" i="379"/>
  <c r="BP20" i="379"/>
  <c r="BM20" i="379"/>
  <c r="BJ20" i="379"/>
  <c r="BG20" i="379"/>
  <c r="BD20" i="379"/>
  <c r="BC20" i="379"/>
  <c r="BB20" i="379"/>
  <c r="BA20" i="379"/>
  <c r="AY20" i="379"/>
  <c r="AX20" i="379"/>
  <c r="AW20" i="379"/>
  <c r="AV20" i="379"/>
  <c r="AU20" i="379"/>
  <c r="AT20" i="379"/>
  <c r="AS20" i="379"/>
  <c r="AR20" i="379"/>
  <c r="Z20" i="379"/>
  <c r="CJ20" i="379" s="1"/>
  <c r="CK20" i="379" s="1"/>
  <c r="Y20" i="379"/>
  <c r="V20" i="379"/>
  <c r="CG20" i="379" s="1"/>
  <c r="CH20" i="379" s="1"/>
  <c r="U20" i="379"/>
  <c r="R20" i="379"/>
  <c r="BK20" i="379" s="1"/>
  <c r="BL20" i="379" s="1"/>
  <c r="Q20" i="379"/>
  <c r="N20" i="379"/>
  <c r="BH20" i="379" s="1"/>
  <c r="BI20" i="379" s="1"/>
  <c r="M20" i="379"/>
  <c r="J20" i="379"/>
  <c r="BX20" i="379" s="1"/>
  <c r="BY20" i="379" s="1"/>
  <c r="I20" i="379"/>
  <c r="F20" i="379"/>
  <c r="A20" i="379" s="1"/>
  <c r="E20" i="379"/>
  <c r="CI19" i="379"/>
  <c r="CF19" i="379"/>
  <c r="CC19" i="379"/>
  <c r="BZ19" i="379"/>
  <c r="BW19" i="379"/>
  <c r="BV19" i="379"/>
  <c r="BU19" i="379"/>
  <c r="BT19" i="379"/>
  <c r="BP19" i="379"/>
  <c r="BM19" i="379"/>
  <c r="BJ19" i="379"/>
  <c r="BG19" i="379"/>
  <c r="BD19" i="379"/>
  <c r="BC19" i="379"/>
  <c r="BB19" i="379"/>
  <c r="BA19" i="379"/>
  <c r="AY19" i="379"/>
  <c r="AX19" i="379"/>
  <c r="AW19" i="379"/>
  <c r="AV19" i="379"/>
  <c r="AU19" i="379"/>
  <c r="AT19" i="379"/>
  <c r="AS19" i="379"/>
  <c r="AR19" i="379"/>
  <c r="Z19" i="379"/>
  <c r="CJ19" i="379" s="1"/>
  <c r="CK19" i="379" s="1"/>
  <c r="Y19" i="379"/>
  <c r="V19" i="379"/>
  <c r="CG19" i="379" s="1"/>
  <c r="CH19" i="379" s="1"/>
  <c r="U19" i="379"/>
  <c r="R19" i="379"/>
  <c r="CD19" i="379" s="1"/>
  <c r="CE19" i="379" s="1"/>
  <c r="Q19" i="379"/>
  <c r="N19" i="379"/>
  <c r="BH19" i="379" s="1"/>
  <c r="BI19" i="379" s="1"/>
  <c r="M19" i="379"/>
  <c r="J19" i="379"/>
  <c r="BE19" i="379" s="1"/>
  <c r="BF19" i="379" s="1"/>
  <c r="I19" i="379"/>
  <c r="F19" i="379"/>
  <c r="A19" i="379" s="1"/>
  <c r="E19" i="379"/>
  <c r="CI18" i="379"/>
  <c r="CF18" i="379"/>
  <c r="CC18" i="379"/>
  <c r="BZ18" i="379"/>
  <c r="BW18" i="379"/>
  <c r="BV18" i="379"/>
  <c r="BU18" i="379"/>
  <c r="BT18" i="379"/>
  <c r="BP18" i="379"/>
  <c r="BM18" i="379"/>
  <c r="BJ18" i="379"/>
  <c r="BG18" i="379"/>
  <c r="BD18" i="379"/>
  <c r="BC18" i="379"/>
  <c r="BB18" i="379"/>
  <c r="BA18" i="379"/>
  <c r="AY18" i="379"/>
  <c r="AX18" i="379"/>
  <c r="AW18" i="379"/>
  <c r="AV18" i="379"/>
  <c r="AU18" i="379"/>
  <c r="AT18" i="379"/>
  <c r="AS18" i="379"/>
  <c r="AR18" i="379"/>
  <c r="Z18" i="379"/>
  <c r="BQ18" i="379" s="1"/>
  <c r="BR18" i="379" s="1"/>
  <c r="Y18" i="379"/>
  <c r="V18" i="379"/>
  <c r="BN18" i="379" s="1"/>
  <c r="BO18" i="379" s="1"/>
  <c r="U18" i="379"/>
  <c r="R18" i="379"/>
  <c r="CD18" i="379" s="1"/>
  <c r="CE18" i="379" s="1"/>
  <c r="Q18" i="379"/>
  <c r="N18" i="379"/>
  <c r="CA18" i="379" s="1"/>
  <c r="CB18" i="379" s="1"/>
  <c r="M18" i="379"/>
  <c r="J18" i="379"/>
  <c r="BE18" i="379" s="1"/>
  <c r="BF18" i="379" s="1"/>
  <c r="I18" i="379"/>
  <c r="F18" i="379"/>
  <c r="A18" i="379" s="1"/>
  <c r="E18" i="379"/>
  <c r="CI17" i="379"/>
  <c r="CF17" i="379"/>
  <c r="CC17" i="379"/>
  <c r="BZ17" i="379"/>
  <c r="BW17" i="379"/>
  <c r="BV17" i="379"/>
  <c r="BU17" i="379"/>
  <c r="BT17" i="379"/>
  <c r="BP17" i="379"/>
  <c r="BM17" i="379"/>
  <c r="BJ17" i="379"/>
  <c r="BG17" i="379"/>
  <c r="BD17" i="379"/>
  <c r="BC17" i="379"/>
  <c r="BB17" i="379"/>
  <c r="BA17" i="379"/>
  <c r="AY17" i="379"/>
  <c r="AX17" i="379"/>
  <c r="AW17" i="379"/>
  <c r="AV17" i="379"/>
  <c r="AU17" i="379"/>
  <c r="AT17" i="379"/>
  <c r="AS17" i="379"/>
  <c r="AR17" i="379"/>
  <c r="Z17" i="379"/>
  <c r="CJ17" i="379" s="1"/>
  <c r="CK17" i="379" s="1"/>
  <c r="Y17" i="379"/>
  <c r="V17" i="379"/>
  <c r="BN17" i="379" s="1"/>
  <c r="BO17" i="379" s="1"/>
  <c r="U17" i="379"/>
  <c r="R17" i="379"/>
  <c r="BK17" i="379" s="1"/>
  <c r="BL17" i="379" s="1"/>
  <c r="Q17" i="379"/>
  <c r="N17" i="379"/>
  <c r="CA17" i="379" s="1"/>
  <c r="CB17" i="379" s="1"/>
  <c r="M17" i="379"/>
  <c r="J17" i="379"/>
  <c r="BX17" i="379" s="1"/>
  <c r="BY17" i="379" s="1"/>
  <c r="I17" i="379"/>
  <c r="F17" i="379"/>
  <c r="A17" i="379" s="1"/>
  <c r="E17" i="379"/>
  <c r="CI11" i="379"/>
  <c r="CF11" i="379"/>
  <c r="CC11" i="379"/>
  <c r="BZ11" i="379"/>
  <c r="BW11" i="379"/>
  <c r="BV11" i="379"/>
  <c r="BU11" i="379"/>
  <c r="BT11" i="379"/>
  <c r="BP11" i="379"/>
  <c r="BM11" i="379"/>
  <c r="BJ11" i="379"/>
  <c r="BG11" i="379"/>
  <c r="BD11" i="379"/>
  <c r="BC11" i="379"/>
  <c r="BB11" i="379"/>
  <c r="BA11" i="379"/>
  <c r="AT11" i="379"/>
  <c r="AS11" i="379"/>
  <c r="AR11" i="379"/>
  <c r="M11" i="379"/>
  <c r="I11" i="379"/>
  <c r="CI15" i="379"/>
  <c r="CF15" i="379"/>
  <c r="CC15" i="379"/>
  <c r="BZ15" i="379"/>
  <c r="BW15" i="379"/>
  <c r="BV15" i="379"/>
  <c r="BU15" i="379"/>
  <c r="BT15" i="379"/>
  <c r="BP15" i="379"/>
  <c r="BM15" i="379"/>
  <c r="BJ15" i="379"/>
  <c r="BG15" i="379"/>
  <c r="BD15" i="379"/>
  <c r="BC15" i="379"/>
  <c r="BB15" i="379"/>
  <c r="BA15" i="379"/>
  <c r="AT15" i="379"/>
  <c r="AS15" i="379"/>
  <c r="AR15" i="379"/>
  <c r="M15" i="379"/>
  <c r="I15" i="379"/>
  <c r="CI16" i="379"/>
  <c r="CF16" i="379"/>
  <c r="CC16" i="379"/>
  <c r="BZ16" i="379"/>
  <c r="BW16" i="379"/>
  <c r="BV16" i="379"/>
  <c r="BU16" i="379"/>
  <c r="BT16" i="379"/>
  <c r="BP16" i="379"/>
  <c r="BM16" i="379"/>
  <c r="BJ16" i="379"/>
  <c r="BG16" i="379"/>
  <c r="BD16" i="379"/>
  <c r="BC16" i="379"/>
  <c r="BB16" i="379"/>
  <c r="BA16" i="379"/>
  <c r="AT16" i="379"/>
  <c r="AS16" i="379"/>
  <c r="AR16" i="379"/>
  <c r="M16" i="379"/>
  <c r="I16" i="379"/>
  <c r="CI13" i="379"/>
  <c r="CF13" i="379"/>
  <c r="CC13" i="379"/>
  <c r="BZ13" i="379"/>
  <c r="BW13" i="379"/>
  <c r="BV13" i="379"/>
  <c r="BU13" i="379"/>
  <c r="BT13" i="379"/>
  <c r="BP13" i="379"/>
  <c r="BM13" i="379"/>
  <c r="BJ13" i="379"/>
  <c r="BG13" i="379"/>
  <c r="BD13" i="379"/>
  <c r="BC13" i="379"/>
  <c r="BB13" i="379"/>
  <c r="BA13" i="379"/>
  <c r="AT13" i="379"/>
  <c r="AS13" i="379"/>
  <c r="AR13" i="379"/>
  <c r="M13" i="379"/>
  <c r="I13" i="379"/>
  <c r="CI14" i="379"/>
  <c r="CF14" i="379"/>
  <c r="CC14" i="379"/>
  <c r="BZ14" i="379"/>
  <c r="BW14" i="379"/>
  <c r="BV14" i="379"/>
  <c r="BU14" i="379"/>
  <c r="BT14" i="379"/>
  <c r="BP14" i="379"/>
  <c r="BM14" i="379"/>
  <c r="BJ14" i="379"/>
  <c r="BG14" i="379"/>
  <c r="BD14" i="379"/>
  <c r="BC14" i="379"/>
  <c r="BB14" i="379"/>
  <c r="BA14" i="379"/>
  <c r="AT14" i="379"/>
  <c r="AS14" i="379"/>
  <c r="AR14" i="379"/>
  <c r="M14" i="379"/>
  <c r="I14" i="379"/>
  <c r="CI12" i="379"/>
  <c r="CF12" i="379"/>
  <c r="CC12" i="379"/>
  <c r="BZ12" i="379"/>
  <c r="BW12" i="379"/>
  <c r="BV12" i="379"/>
  <c r="BU12" i="379"/>
  <c r="BT12" i="379"/>
  <c r="BP12" i="379"/>
  <c r="BM12" i="379"/>
  <c r="BJ12" i="379"/>
  <c r="BG12" i="379"/>
  <c r="BD12" i="379"/>
  <c r="BC12" i="379"/>
  <c r="BB12" i="379"/>
  <c r="BA12" i="379"/>
  <c r="AT12" i="379"/>
  <c r="AS12" i="379"/>
  <c r="AR12" i="379"/>
  <c r="M12" i="379"/>
  <c r="I12" i="379"/>
  <c r="CI27" i="378"/>
  <c r="CF27" i="378"/>
  <c r="CC27" i="378"/>
  <c r="BZ27" i="378"/>
  <c r="BW27" i="378"/>
  <c r="BV27" i="378"/>
  <c r="BU27" i="378"/>
  <c r="BT27" i="378"/>
  <c r="BP27" i="378"/>
  <c r="BM27" i="378"/>
  <c r="BJ27" i="378"/>
  <c r="BG27" i="378"/>
  <c r="BD27" i="378"/>
  <c r="BC27" i="378"/>
  <c r="BB27" i="378"/>
  <c r="BA27" i="378"/>
  <c r="AY27" i="378"/>
  <c r="AX27" i="378"/>
  <c r="AW27" i="378"/>
  <c r="AV27" i="378"/>
  <c r="AU27" i="378"/>
  <c r="AT27" i="378"/>
  <c r="AS27" i="378"/>
  <c r="AR27" i="378"/>
  <c r="Z27" i="378"/>
  <c r="CJ27" i="378" s="1"/>
  <c r="CK27" i="378" s="1"/>
  <c r="Y27" i="378"/>
  <c r="V27" i="378"/>
  <c r="CG27" i="378" s="1"/>
  <c r="CH27" i="378" s="1"/>
  <c r="U27" i="378"/>
  <c r="R27" i="378"/>
  <c r="BK27" i="378" s="1"/>
  <c r="BL27" i="378" s="1"/>
  <c r="Q27" i="378"/>
  <c r="N27" i="378"/>
  <c r="BH27" i="378" s="1"/>
  <c r="BI27" i="378" s="1"/>
  <c r="M27" i="378"/>
  <c r="J27" i="378"/>
  <c r="BX27" i="378" s="1"/>
  <c r="BY27" i="378" s="1"/>
  <c r="I27" i="378"/>
  <c r="F27" i="378"/>
  <c r="A27" i="378" s="1"/>
  <c r="E27" i="378"/>
  <c r="CI26" i="378"/>
  <c r="CF26" i="378"/>
  <c r="CC26" i="378"/>
  <c r="BZ26" i="378"/>
  <c r="BW26" i="378"/>
  <c r="BV26" i="378"/>
  <c r="BU26" i="378"/>
  <c r="BT26" i="378"/>
  <c r="BP26" i="378"/>
  <c r="BM26" i="378"/>
  <c r="BJ26" i="378"/>
  <c r="BG26" i="378"/>
  <c r="BD26" i="378"/>
  <c r="BC26" i="378"/>
  <c r="BB26" i="378"/>
  <c r="BA26" i="378"/>
  <c r="AY26" i="378"/>
  <c r="AX26" i="378"/>
  <c r="AW26" i="378"/>
  <c r="AV26" i="378"/>
  <c r="AU26" i="378"/>
  <c r="AT26" i="378"/>
  <c r="AS26" i="378"/>
  <c r="AR26" i="378"/>
  <c r="Z26" i="378"/>
  <c r="BQ26" i="378" s="1"/>
  <c r="BR26" i="378" s="1"/>
  <c r="Y26" i="378"/>
  <c r="V26" i="378"/>
  <c r="CG26" i="378" s="1"/>
  <c r="CH26" i="378" s="1"/>
  <c r="U26" i="378"/>
  <c r="R26" i="378"/>
  <c r="CD26" i="378" s="1"/>
  <c r="CE26" i="378" s="1"/>
  <c r="Q26" i="378"/>
  <c r="N26" i="378"/>
  <c r="BH26" i="378" s="1"/>
  <c r="BI26" i="378" s="1"/>
  <c r="M26" i="378"/>
  <c r="J26" i="378"/>
  <c r="BE26" i="378" s="1"/>
  <c r="BF26" i="378" s="1"/>
  <c r="I26" i="378"/>
  <c r="F26" i="378"/>
  <c r="A26" i="378" s="1"/>
  <c r="E26" i="378"/>
  <c r="CI25" i="378"/>
  <c r="CF25" i="378"/>
  <c r="CC25" i="378"/>
  <c r="BZ25" i="378"/>
  <c r="BW25" i="378"/>
  <c r="BV25" i="378"/>
  <c r="BU25" i="378"/>
  <c r="BT25" i="378"/>
  <c r="BP25" i="378"/>
  <c r="BM25" i="378"/>
  <c r="BJ25" i="378"/>
  <c r="BG25" i="378"/>
  <c r="BD25" i="378"/>
  <c r="BC25" i="378"/>
  <c r="BB25" i="378"/>
  <c r="BA25" i="378"/>
  <c r="AY25" i="378"/>
  <c r="AX25" i="378"/>
  <c r="AW25" i="378"/>
  <c r="AV25" i="378"/>
  <c r="AU25" i="378"/>
  <c r="AT25" i="378"/>
  <c r="AS25" i="378"/>
  <c r="AR25" i="378"/>
  <c r="Z25" i="378"/>
  <c r="BQ25" i="378" s="1"/>
  <c r="BR25" i="378" s="1"/>
  <c r="Y25" i="378"/>
  <c r="V25" i="378"/>
  <c r="BN25" i="378" s="1"/>
  <c r="BO25" i="378" s="1"/>
  <c r="U25" i="378"/>
  <c r="R25" i="378"/>
  <c r="CD25" i="378" s="1"/>
  <c r="CE25" i="378" s="1"/>
  <c r="Q25" i="378"/>
  <c r="N25" i="378"/>
  <c r="CA25" i="378" s="1"/>
  <c r="CB25" i="378" s="1"/>
  <c r="M25" i="378"/>
  <c r="J25" i="378"/>
  <c r="BX25" i="378" s="1"/>
  <c r="BY25" i="378" s="1"/>
  <c r="I25" i="378"/>
  <c r="F25" i="378"/>
  <c r="A25" i="378" s="1"/>
  <c r="E25" i="378"/>
  <c r="CI24" i="378"/>
  <c r="CF24" i="378"/>
  <c r="CC24" i="378"/>
  <c r="BZ24" i="378"/>
  <c r="BW24" i="378"/>
  <c r="BV24" i="378"/>
  <c r="BU24" i="378"/>
  <c r="BT24" i="378"/>
  <c r="BP24" i="378"/>
  <c r="BM24" i="378"/>
  <c r="BJ24" i="378"/>
  <c r="BG24" i="378"/>
  <c r="BD24" i="378"/>
  <c r="BC24" i="378"/>
  <c r="BB24" i="378"/>
  <c r="BA24" i="378"/>
  <c r="AY24" i="378"/>
  <c r="AX24" i="378"/>
  <c r="AW24" i="378"/>
  <c r="AV24" i="378"/>
  <c r="AU24" i="378"/>
  <c r="AT24" i="378"/>
  <c r="AS24" i="378"/>
  <c r="AR24" i="378"/>
  <c r="Z24" i="378"/>
  <c r="Y24" i="378"/>
  <c r="V24" i="378"/>
  <c r="BN24" i="378" s="1"/>
  <c r="BO24" i="378" s="1"/>
  <c r="U24" i="378"/>
  <c r="R24" i="378"/>
  <c r="Q24" i="378"/>
  <c r="N24" i="378"/>
  <c r="CA24" i="378" s="1"/>
  <c r="CB24" i="378" s="1"/>
  <c r="M24" i="378"/>
  <c r="J24" i="378"/>
  <c r="I24" i="378"/>
  <c r="F24" i="378"/>
  <c r="A24" i="378" s="1"/>
  <c r="E24" i="378"/>
  <c r="CI23" i="378"/>
  <c r="CF23" i="378"/>
  <c r="CC23" i="378"/>
  <c r="BZ23" i="378"/>
  <c r="BW23" i="378"/>
  <c r="BV23" i="378"/>
  <c r="BU23" i="378"/>
  <c r="BT23" i="378"/>
  <c r="BP23" i="378"/>
  <c r="BM23" i="378"/>
  <c r="BJ23" i="378"/>
  <c r="BG23" i="378"/>
  <c r="BD23" i="378"/>
  <c r="BC23" i="378"/>
  <c r="BB23" i="378"/>
  <c r="BA23" i="378"/>
  <c r="AY23" i="378"/>
  <c r="AX23" i="378"/>
  <c r="AW23" i="378"/>
  <c r="AV23" i="378"/>
  <c r="AU23" i="378"/>
  <c r="AT23" i="378"/>
  <c r="AS23" i="378"/>
  <c r="AR23" i="378"/>
  <c r="Z23" i="378"/>
  <c r="CJ23" i="378" s="1"/>
  <c r="CK23" i="378" s="1"/>
  <c r="Y23" i="378"/>
  <c r="V23" i="378"/>
  <c r="CG23" i="378" s="1"/>
  <c r="CH23" i="378" s="1"/>
  <c r="U23" i="378"/>
  <c r="R23" i="378"/>
  <c r="BK23" i="378" s="1"/>
  <c r="BL23" i="378" s="1"/>
  <c r="Q23" i="378"/>
  <c r="N23" i="378"/>
  <c r="BH23" i="378" s="1"/>
  <c r="BI23" i="378" s="1"/>
  <c r="M23" i="378"/>
  <c r="J23" i="378"/>
  <c r="BE23" i="378" s="1"/>
  <c r="BF23" i="378" s="1"/>
  <c r="I23" i="378"/>
  <c r="F23" i="378"/>
  <c r="A23" i="378" s="1"/>
  <c r="E23" i="378"/>
  <c r="CI22" i="378"/>
  <c r="CF22" i="378"/>
  <c r="CC22" i="378"/>
  <c r="BZ22" i="378"/>
  <c r="BW22" i="378"/>
  <c r="BV22" i="378"/>
  <c r="BU22" i="378"/>
  <c r="BT22" i="378"/>
  <c r="BP22" i="378"/>
  <c r="BM22" i="378"/>
  <c r="BJ22" i="378"/>
  <c r="BG22" i="378"/>
  <c r="BD22" i="378"/>
  <c r="BC22" i="378"/>
  <c r="BB22" i="378"/>
  <c r="BA22" i="378"/>
  <c r="AY22" i="378"/>
  <c r="AX22" i="378"/>
  <c r="AW22" i="378"/>
  <c r="AV22" i="378"/>
  <c r="AU22" i="378"/>
  <c r="AT22" i="378"/>
  <c r="AS22" i="378"/>
  <c r="AR22" i="378"/>
  <c r="Z22" i="378"/>
  <c r="BQ22" i="378" s="1"/>
  <c r="BR22" i="378" s="1"/>
  <c r="Y22" i="378"/>
  <c r="V22" i="378"/>
  <c r="CG22" i="378" s="1"/>
  <c r="CH22" i="378" s="1"/>
  <c r="U22" i="378"/>
  <c r="R22" i="378"/>
  <c r="CD22" i="378" s="1"/>
  <c r="CE22" i="378" s="1"/>
  <c r="Q22" i="378"/>
  <c r="N22" i="378"/>
  <c r="BH22" i="378" s="1"/>
  <c r="BI22" i="378" s="1"/>
  <c r="M22" i="378"/>
  <c r="J22" i="378"/>
  <c r="BE22" i="378" s="1"/>
  <c r="BF22" i="378" s="1"/>
  <c r="I22" i="378"/>
  <c r="F22" i="378"/>
  <c r="A22" i="378" s="1"/>
  <c r="E22" i="378"/>
  <c r="CI21" i="378"/>
  <c r="CF21" i="378"/>
  <c r="CC21" i="378"/>
  <c r="BZ21" i="378"/>
  <c r="BW21" i="378"/>
  <c r="BV21" i="378"/>
  <c r="BU21" i="378"/>
  <c r="BT21" i="378"/>
  <c r="BP21" i="378"/>
  <c r="BM21" i="378"/>
  <c r="BJ21" i="378"/>
  <c r="BG21" i="378"/>
  <c r="BD21" i="378"/>
  <c r="BC21" i="378"/>
  <c r="BB21" i="378"/>
  <c r="BA21" i="378"/>
  <c r="AY21" i="378"/>
  <c r="AX21" i="378"/>
  <c r="AW21" i="378"/>
  <c r="AV21" i="378"/>
  <c r="AU21" i="378"/>
  <c r="AT21" i="378"/>
  <c r="AS21" i="378"/>
  <c r="AR21" i="378"/>
  <c r="Z21" i="378"/>
  <c r="BQ21" i="378" s="1"/>
  <c r="BR21" i="378" s="1"/>
  <c r="Y21" i="378"/>
  <c r="V21" i="378"/>
  <c r="BN21" i="378" s="1"/>
  <c r="BO21" i="378" s="1"/>
  <c r="U21" i="378"/>
  <c r="R21" i="378"/>
  <c r="CD21" i="378" s="1"/>
  <c r="CE21" i="378" s="1"/>
  <c r="Q21" i="378"/>
  <c r="N21" i="378"/>
  <c r="CA21" i="378" s="1"/>
  <c r="CB21" i="378" s="1"/>
  <c r="M21" i="378"/>
  <c r="J21" i="378"/>
  <c r="BX21" i="378" s="1"/>
  <c r="BY21" i="378" s="1"/>
  <c r="I21" i="378"/>
  <c r="F21" i="378"/>
  <c r="A21" i="378" s="1"/>
  <c r="E21" i="378"/>
  <c r="CI20" i="378"/>
  <c r="CF20" i="378"/>
  <c r="CC20" i="378"/>
  <c r="BZ20" i="378"/>
  <c r="BW20" i="378"/>
  <c r="BV20" i="378"/>
  <c r="BU20" i="378"/>
  <c r="BT20" i="378"/>
  <c r="BP20" i="378"/>
  <c r="BM20" i="378"/>
  <c r="BJ20" i="378"/>
  <c r="BG20" i="378"/>
  <c r="BD20" i="378"/>
  <c r="BC20" i="378"/>
  <c r="BB20" i="378"/>
  <c r="BA20" i="378"/>
  <c r="AY20" i="378"/>
  <c r="AX20" i="378"/>
  <c r="AW20" i="378"/>
  <c r="AV20" i="378"/>
  <c r="AU20" i="378"/>
  <c r="AT20" i="378"/>
  <c r="AS20" i="378"/>
  <c r="AR20" i="378"/>
  <c r="Z20" i="378"/>
  <c r="Y20" i="378"/>
  <c r="V20" i="378"/>
  <c r="CG20" i="378" s="1"/>
  <c r="CH20" i="378" s="1"/>
  <c r="U20" i="378"/>
  <c r="R20" i="378"/>
  <c r="Q20" i="378"/>
  <c r="N20" i="378"/>
  <c r="BH20" i="378" s="1"/>
  <c r="BI20" i="378" s="1"/>
  <c r="M20" i="378"/>
  <c r="J20" i="378"/>
  <c r="I20" i="378"/>
  <c r="F20" i="378"/>
  <c r="A20" i="378" s="1"/>
  <c r="E20" i="378"/>
  <c r="CI18" i="378"/>
  <c r="CF18" i="378"/>
  <c r="CC18" i="378"/>
  <c r="BZ18" i="378"/>
  <c r="BW18" i="378"/>
  <c r="BV18" i="378"/>
  <c r="BU18" i="378"/>
  <c r="BT18" i="378"/>
  <c r="BP18" i="378"/>
  <c r="BM18" i="378"/>
  <c r="BJ18" i="378"/>
  <c r="BG18" i="378"/>
  <c r="BD18" i="378"/>
  <c r="BC18" i="378"/>
  <c r="BB18" i="378"/>
  <c r="BA18" i="378"/>
  <c r="AT18" i="378"/>
  <c r="AS18" i="378"/>
  <c r="AR18" i="378"/>
  <c r="M18" i="378"/>
  <c r="I18" i="378"/>
  <c r="CI13" i="378"/>
  <c r="CF13" i="378"/>
  <c r="CC13" i="378"/>
  <c r="BZ13" i="378"/>
  <c r="BW13" i="378"/>
  <c r="BV13" i="378"/>
  <c r="BU13" i="378"/>
  <c r="BT13" i="378"/>
  <c r="BP13" i="378"/>
  <c r="BM13" i="378"/>
  <c r="BJ13" i="378"/>
  <c r="BG13" i="378"/>
  <c r="BD13" i="378"/>
  <c r="BC13" i="378"/>
  <c r="BB13" i="378"/>
  <c r="BA13" i="378"/>
  <c r="AT13" i="378"/>
  <c r="AS13" i="378"/>
  <c r="AR13" i="378"/>
  <c r="M13" i="378"/>
  <c r="I13" i="378"/>
  <c r="CI15" i="378"/>
  <c r="CF15" i="378"/>
  <c r="CC15" i="378"/>
  <c r="BZ15" i="378"/>
  <c r="BW15" i="378"/>
  <c r="BV15" i="378"/>
  <c r="BU15" i="378"/>
  <c r="BT15" i="378"/>
  <c r="BP15" i="378"/>
  <c r="BM15" i="378"/>
  <c r="BJ15" i="378"/>
  <c r="BG15" i="378"/>
  <c r="BD15" i="378"/>
  <c r="BC15" i="378"/>
  <c r="BB15" i="378"/>
  <c r="BA15" i="378"/>
  <c r="AT15" i="378"/>
  <c r="AS15" i="378"/>
  <c r="AR15" i="378"/>
  <c r="M15" i="378"/>
  <c r="I15" i="378"/>
  <c r="CI17" i="378"/>
  <c r="CF17" i="378"/>
  <c r="CC17" i="378"/>
  <c r="BZ17" i="378"/>
  <c r="BW17" i="378"/>
  <c r="BV17" i="378"/>
  <c r="BU17" i="378"/>
  <c r="BT17" i="378"/>
  <c r="BP17" i="378"/>
  <c r="BM17" i="378"/>
  <c r="BJ17" i="378"/>
  <c r="BG17" i="378"/>
  <c r="BD17" i="378"/>
  <c r="BC17" i="378"/>
  <c r="BB17" i="378"/>
  <c r="BA17" i="378"/>
  <c r="AT17" i="378"/>
  <c r="AS17" i="378"/>
  <c r="AR17" i="378"/>
  <c r="FI17" i="159"/>
  <c r="M17" i="378"/>
  <c r="I17" i="378"/>
  <c r="IZ27" i="110"/>
  <c r="CI19" i="378"/>
  <c r="CF19" i="378"/>
  <c r="CC19" i="378"/>
  <c r="BZ19" i="378"/>
  <c r="BW19" i="378"/>
  <c r="BV19" i="378"/>
  <c r="BU19" i="378"/>
  <c r="BT19" i="378"/>
  <c r="BP19" i="378"/>
  <c r="BM19" i="378"/>
  <c r="BJ19" i="378"/>
  <c r="BG19" i="378"/>
  <c r="BD19" i="378"/>
  <c r="BC19" i="378"/>
  <c r="BB19" i="378"/>
  <c r="BA19" i="378"/>
  <c r="AT19" i="378"/>
  <c r="AS19" i="378"/>
  <c r="AR19" i="378"/>
  <c r="M19" i="378"/>
  <c r="I19" i="378"/>
  <c r="CI16" i="378"/>
  <c r="CF16" i="378"/>
  <c r="CC16" i="378"/>
  <c r="BZ16" i="378"/>
  <c r="BW16" i="378"/>
  <c r="BV16" i="378"/>
  <c r="BU16" i="378"/>
  <c r="BT16" i="378"/>
  <c r="BP16" i="378"/>
  <c r="BM16" i="378"/>
  <c r="BJ16" i="378"/>
  <c r="BG16" i="378"/>
  <c r="BD16" i="378"/>
  <c r="BC16" i="378"/>
  <c r="BB16" i="378"/>
  <c r="BA16" i="378"/>
  <c r="AT16" i="378"/>
  <c r="AS16" i="378"/>
  <c r="AR16" i="378"/>
  <c r="M16" i="378"/>
  <c r="I16" i="378"/>
  <c r="CI12" i="378"/>
  <c r="CF12" i="378"/>
  <c r="CC12" i="378"/>
  <c r="BZ12" i="378"/>
  <c r="BW12" i="378"/>
  <c r="BV12" i="378"/>
  <c r="BU12" i="378"/>
  <c r="BT12" i="378"/>
  <c r="BP12" i="378"/>
  <c r="BM12" i="378"/>
  <c r="BJ12" i="378"/>
  <c r="BG12" i="378"/>
  <c r="BD12" i="378"/>
  <c r="BC12" i="378"/>
  <c r="BB12" i="378"/>
  <c r="BA12" i="378"/>
  <c r="AT12" i="378"/>
  <c r="AS12" i="378"/>
  <c r="AR12" i="378"/>
  <c r="M12" i="378"/>
  <c r="I12" i="378"/>
  <c r="CI14" i="378"/>
  <c r="CF14" i="378"/>
  <c r="CC14" i="378"/>
  <c r="BZ14" i="378"/>
  <c r="BW14" i="378"/>
  <c r="BV14" i="378"/>
  <c r="BU14" i="378"/>
  <c r="BT14" i="378"/>
  <c r="BP14" i="378"/>
  <c r="BM14" i="378"/>
  <c r="BJ14" i="378"/>
  <c r="BG14" i="378"/>
  <c r="BD14" i="378"/>
  <c r="BC14" i="378"/>
  <c r="BB14" i="378"/>
  <c r="BA14" i="378"/>
  <c r="AT14" i="378"/>
  <c r="AS14" i="378"/>
  <c r="AR14" i="378"/>
  <c r="M14" i="378"/>
  <c r="I14" i="378"/>
  <c r="CI11" i="378"/>
  <c r="CF11" i="378"/>
  <c r="CC11" i="378"/>
  <c r="BZ11" i="378"/>
  <c r="BW11" i="378"/>
  <c r="BV11" i="378"/>
  <c r="BU11" i="378"/>
  <c r="BT11" i="378"/>
  <c r="BP11" i="378"/>
  <c r="BM11" i="378"/>
  <c r="BJ11" i="378"/>
  <c r="BG11" i="378"/>
  <c r="BD11" i="378"/>
  <c r="BC11" i="378"/>
  <c r="BB11" i="378"/>
  <c r="BA11" i="378"/>
  <c r="AT11" i="378"/>
  <c r="AS11" i="378"/>
  <c r="AR11" i="378"/>
  <c r="M11" i="378"/>
  <c r="I11" i="378"/>
  <c r="CI31" i="285"/>
  <c r="CF31" i="285"/>
  <c r="CC31" i="285"/>
  <c r="BZ31" i="285"/>
  <c r="BW31" i="285"/>
  <c r="BV31" i="285"/>
  <c r="BU31" i="285"/>
  <c r="BT31" i="285"/>
  <c r="BP31" i="285"/>
  <c r="BM31" i="285"/>
  <c r="BJ31" i="285"/>
  <c r="BG31" i="285"/>
  <c r="BD31" i="285"/>
  <c r="BC31" i="285"/>
  <c r="BB31" i="285"/>
  <c r="BA31" i="285"/>
  <c r="AY31" i="285"/>
  <c r="AX31" i="285"/>
  <c r="AW31" i="285"/>
  <c r="AV31" i="285"/>
  <c r="AU31" i="285"/>
  <c r="AT31" i="285"/>
  <c r="AS31" i="285"/>
  <c r="AR31" i="285"/>
  <c r="AN31" i="285"/>
  <c r="AJ31" i="285"/>
  <c r="AO31" i="285" s="1"/>
  <c r="CJ31" i="285" s="1"/>
  <c r="CK31" i="285" s="1"/>
  <c r="AI31" i="285"/>
  <c r="AG31" i="285"/>
  <c r="AC31" i="285"/>
  <c r="AH31" i="285" s="1"/>
  <c r="AB31" i="285"/>
  <c r="Z31" i="285"/>
  <c r="V31" i="285"/>
  <c r="AA31" i="285" s="1"/>
  <c r="BK31" i="285" s="1"/>
  <c r="BL31" i="285" s="1"/>
  <c r="U31" i="285"/>
  <c r="S31" i="285"/>
  <c r="O31" i="285"/>
  <c r="T31" i="285" s="1"/>
  <c r="N31" i="285"/>
  <c r="L31" i="285"/>
  <c r="H31" i="285"/>
  <c r="M31" i="285" s="1"/>
  <c r="BX31" i="285" s="1"/>
  <c r="BY31" i="285" s="1"/>
  <c r="G31" i="285"/>
  <c r="F31" i="285"/>
  <c r="A31" i="285" s="1"/>
  <c r="E31" i="285"/>
  <c r="CI30" i="285"/>
  <c r="CF30" i="285"/>
  <c r="CC30" i="285"/>
  <c r="BZ30" i="285"/>
  <c r="BW30" i="285"/>
  <c r="BV30" i="285"/>
  <c r="BU30" i="285"/>
  <c r="BT30" i="285"/>
  <c r="BP30" i="285"/>
  <c r="BM30" i="285"/>
  <c r="BJ30" i="285"/>
  <c r="BG30" i="285"/>
  <c r="BD30" i="285"/>
  <c r="BC30" i="285"/>
  <c r="BB30" i="285"/>
  <c r="BA30" i="285"/>
  <c r="AY30" i="285"/>
  <c r="AX30" i="285"/>
  <c r="AW30" i="285"/>
  <c r="AV30" i="285"/>
  <c r="AU30" i="285"/>
  <c r="AT30" i="285"/>
  <c r="AS30" i="285"/>
  <c r="AR30" i="285"/>
  <c r="AO30" i="285"/>
  <c r="AJ30" i="285"/>
  <c r="AN30" i="285" s="1"/>
  <c r="AI30" i="285"/>
  <c r="AH30" i="285"/>
  <c r="BN30" i="285" s="1"/>
  <c r="BO30" i="285" s="1"/>
  <c r="AC30" i="285"/>
  <c r="AG30" i="285" s="1"/>
  <c r="AB30" i="285"/>
  <c r="AA30" i="285"/>
  <c r="V30" i="285"/>
  <c r="Z30" i="285" s="1"/>
  <c r="U30" i="285"/>
  <c r="T30" i="285"/>
  <c r="CA30" i="285" s="1"/>
  <c r="CB30" i="285" s="1"/>
  <c r="O30" i="285"/>
  <c r="S30" i="285" s="1"/>
  <c r="N30" i="285"/>
  <c r="M30" i="285"/>
  <c r="H30" i="285"/>
  <c r="L30" i="285" s="1"/>
  <c r="G30" i="285"/>
  <c r="F30" i="285"/>
  <c r="A30" i="285" s="1"/>
  <c r="E30" i="285"/>
  <c r="CI29" i="285"/>
  <c r="CF29" i="285"/>
  <c r="CC29" i="285"/>
  <c r="BZ29" i="285"/>
  <c r="BW29" i="285"/>
  <c r="BV29" i="285"/>
  <c r="BU29" i="285"/>
  <c r="BT29" i="285"/>
  <c r="BP29" i="285"/>
  <c r="BM29" i="285"/>
  <c r="BJ29" i="285"/>
  <c r="BG29" i="285"/>
  <c r="BD29" i="285"/>
  <c r="BC29" i="285"/>
  <c r="BB29" i="285"/>
  <c r="BA29" i="285"/>
  <c r="AY29" i="285"/>
  <c r="AX29" i="285"/>
  <c r="AW29" i="285"/>
  <c r="AV29" i="285"/>
  <c r="AU29" i="285"/>
  <c r="AT29" i="285"/>
  <c r="AS29" i="285"/>
  <c r="AR29" i="285"/>
  <c r="AO29" i="285"/>
  <c r="CJ29" i="285" s="1"/>
  <c r="CK29" i="285" s="1"/>
  <c r="AN29" i="285"/>
  <c r="AJ29" i="285"/>
  <c r="AI29" i="285"/>
  <c r="AH29" i="285"/>
  <c r="BN29" i="285" s="1"/>
  <c r="BO29" i="285" s="1"/>
  <c r="AG29" i="285"/>
  <c r="AC29" i="285"/>
  <c r="AB29" i="285"/>
  <c r="AA29" i="285"/>
  <c r="BK29" i="285" s="1"/>
  <c r="BL29" i="285" s="1"/>
  <c r="Z29" i="285"/>
  <c r="V29" i="285"/>
  <c r="U29" i="285"/>
  <c r="T29" i="285"/>
  <c r="CA29" i="285" s="1"/>
  <c r="CB29" i="285" s="1"/>
  <c r="S29" i="285"/>
  <c r="O29" i="285"/>
  <c r="N29" i="285"/>
  <c r="M29" i="285"/>
  <c r="BX29" i="285" s="1"/>
  <c r="BY29" i="285" s="1"/>
  <c r="L29" i="285"/>
  <c r="H29" i="285"/>
  <c r="G29" i="285"/>
  <c r="F29" i="285"/>
  <c r="A29" i="285" s="1"/>
  <c r="E29" i="285"/>
  <c r="CI28" i="285"/>
  <c r="CF28" i="285"/>
  <c r="CC28" i="285"/>
  <c r="BZ28" i="285"/>
  <c r="BW28" i="285"/>
  <c r="BV28" i="285"/>
  <c r="BU28" i="285"/>
  <c r="BT28" i="285"/>
  <c r="BP28" i="285"/>
  <c r="BM28" i="285"/>
  <c r="BJ28" i="285"/>
  <c r="BG28" i="285"/>
  <c r="BD28" i="285"/>
  <c r="BC28" i="285"/>
  <c r="BB28" i="285"/>
  <c r="BA28" i="285"/>
  <c r="AY28" i="285"/>
  <c r="AX28" i="285"/>
  <c r="AW28" i="285"/>
  <c r="AV28" i="285"/>
  <c r="AU28" i="285"/>
  <c r="AT28" i="285"/>
  <c r="AS28" i="285"/>
  <c r="AR28" i="285"/>
  <c r="AJ28" i="285"/>
  <c r="AI28" i="285"/>
  <c r="AC28" i="285"/>
  <c r="AB28" i="285"/>
  <c r="V28" i="285"/>
  <c r="U28" i="285"/>
  <c r="O28" i="285"/>
  <c r="N28" i="285"/>
  <c r="H28" i="285"/>
  <c r="G28" i="285"/>
  <c r="F28" i="285"/>
  <c r="A28" i="285" s="1"/>
  <c r="E28" i="285"/>
  <c r="CI27" i="285"/>
  <c r="CF27" i="285"/>
  <c r="CC27" i="285"/>
  <c r="BZ27" i="285"/>
  <c r="BW27" i="285"/>
  <c r="BV27" i="285"/>
  <c r="BU27" i="285"/>
  <c r="BT27" i="285"/>
  <c r="BP27" i="285"/>
  <c r="BM27" i="285"/>
  <c r="BJ27" i="285"/>
  <c r="BG27" i="285"/>
  <c r="BD27" i="285"/>
  <c r="BC27" i="285"/>
  <c r="BB27" i="285"/>
  <c r="BA27" i="285"/>
  <c r="AY27" i="285"/>
  <c r="AX27" i="285"/>
  <c r="AW27" i="285"/>
  <c r="AV27" i="285"/>
  <c r="AU27" i="285"/>
  <c r="AT27" i="285"/>
  <c r="AS27" i="285"/>
  <c r="AR27" i="285"/>
  <c r="AJ27" i="285"/>
  <c r="AO27" i="285" s="1"/>
  <c r="CJ27" i="285" s="1"/>
  <c r="CK27" i="285" s="1"/>
  <c r="AI27" i="285"/>
  <c r="AC27" i="285"/>
  <c r="AH27" i="285" s="1"/>
  <c r="AB27" i="285"/>
  <c r="V27" i="285"/>
  <c r="AA27" i="285" s="1"/>
  <c r="BK27" i="285" s="1"/>
  <c r="BL27" i="285" s="1"/>
  <c r="U27" i="285"/>
  <c r="O27" i="285"/>
  <c r="T27" i="285" s="1"/>
  <c r="N27" i="285"/>
  <c r="H27" i="285"/>
  <c r="M27" i="285" s="1"/>
  <c r="BX27" i="285" s="1"/>
  <c r="BY27" i="285" s="1"/>
  <c r="G27" i="285"/>
  <c r="F27" i="285"/>
  <c r="A27" i="285" s="1"/>
  <c r="E27" i="285"/>
  <c r="CI26" i="285"/>
  <c r="CF26" i="285"/>
  <c r="CC26" i="285"/>
  <c r="BZ26" i="285"/>
  <c r="BW26" i="285"/>
  <c r="BV26" i="285"/>
  <c r="BU26" i="285"/>
  <c r="BT26" i="285"/>
  <c r="BP26" i="285"/>
  <c r="BM26" i="285"/>
  <c r="BJ26" i="285"/>
  <c r="BG26" i="285"/>
  <c r="BD26" i="285"/>
  <c r="BC26" i="285"/>
  <c r="BB26" i="285"/>
  <c r="BA26" i="285"/>
  <c r="AY26" i="285"/>
  <c r="AX26" i="285"/>
  <c r="AW26" i="285"/>
  <c r="AV26" i="285"/>
  <c r="AU26" i="285"/>
  <c r="AT26" i="285"/>
  <c r="AS26" i="285"/>
  <c r="AR26" i="285"/>
  <c r="AO26" i="285"/>
  <c r="AJ26" i="285"/>
  <c r="AN26" i="285" s="1"/>
  <c r="AI26" i="285"/>
  <c r="AH26" i="285"/>
  <c r="BN26" i="285" s="1"/>
  <c r="BO26" i="285" s="1"/>
  <c r="AC26" i="285"/>
  <c r="AG26" i="285" s="1"/>
  <c r="AB26" i="285"/>
  <c r="AA26" i="285"/>
  <c r="V26" i="285"/>
  <c r="Z26" i="285" s="1"/>
  <c r="U26" i="285"/>
  <c r="T26" i="285"/>
  <c r="CA26" i="285" s="1"/>
  <c r="CB26" i="285" s="1"/>
  <c r="O26" i="285"/>
  <c r="S26" i="285" s="1"/>
  <c r="N26" i="285"/>
  <c r="M26" i="285"/>
  <c r="H26" i="285"/>
  <c r="L26" i="285" s="1"/>
  <c r="G26" i="285"/>
  <c r="F26" i="285"/>
  <c r="A26" i="285" s="1"/>
  <c r="E26" i="285"/>
  <c r="CI25" i="285"/>
  <c r="CF25" i="285"/>
  <c r="CC25" i="285"/>
  <c r="BZ25" i="285"/>
  <c r="BW25" i="285"/>
  <c r="BV25" i="285"/>
  <c r="BU25" i="285"/>
  <c r="BT25" i="285"/>
  <c r="BP25" i="285"/>
  <c r="BM25" i="285"/>
  <c r="BJ25" i="285"/>
  <c r="BG25" i="285"/>
  <c r="BD25" i="285"/>
  <c r="BC25" i="285"/>
  <c r="BB25" i="285"/>
  <c r="BA25" i="285"/>
  <c r="AY25" i="285"/>
  <c r="AX25" i="285"/>
  <c r="AW25" i="285"/>
  <c r="AV25" i="285"/>
  <c r="AU25" i="285"/>
  <c r="AT25" i="285"/>
  <c r="AS25" i="285"/>
  <c r="AR25" i="285"/>
  <c r="AO25" i="285"/>
  <c r="BQ25" i="285" s="1"/>
  <c r="BR25" i="285" s="1"/>
  <c r="AN25" i="285"/>
  <c r="AJ25" i="285"/>
  <c r="AI25" i="285"/>
  <c r="AH25" i="285"/>
  <c r="BN25" i="285" s="1"/>
  <c r="BO25" i="285" s="1"/>
  <c r="AG25" i="285"/>
  <c r="AC25" i="285"/>
  <c r="AB25" i="285"/>
  <c r="AA25" i="285"/>
  <c r="CD25" i="285" s="1"/>
  <c r="CE25" i="285" s="1"/>
  <c r="Z25" i="285"/>
  <c r="V25" i="285"/>
  <c r="U25" i="285"/>
  <c r="T25" i="285"/>
  <c r="CA25" i="285" s="1"/>
  <c r="CB25" i="285" s="1"/>
  <c r="S25" i="285"/>
  <c r="O25" i="285"/>
  <c r="N25" i="285"/>
  <c r="M25" i="285"/>
  <c r="BE25" i="285" s="1"/>
  <c r="BF25" i="285" s="1"/>
  <c r="L25" i="285"/>
  <c r="H25" i="285"/>
  <c r="G25" i="285"/>
  <c r="F25" i="285"/>
  <c r="A25" i="285" s="1"/>
  <c r="E25" i="285"/>
  <c r="CI24" i="285"/>
  <c r="CF24" i="285"/>
  <c r="CC24" i="285"/>
  <c r="BZ24" i="285"/>
  <c r="BW24" i="285"/>
  <c r="BV24" i="285"/>
  <c r="BU24" i="285"/>
  <c r="BT24" i="285"/>
  <c r="BP24" i="285"/>
  <c r="BM24" i="285"/>
  <c r="BJ24" i="285"/>
  <c r="BG24" i="285"/>
  <c r="BD24" i="285"/>
  <c r="BC24" i="285"/>
  <c r="BB24" i="285"/>
  <c r="BA24" i="285"/>
  <c r="AY24" i="285"/>
  <c r="AX24" i="285"/>
  <c r="AW24" i="285"/>
  <c r="AV24" i="285"/>
  <c r="AU24" i="285"/>
  <c r="AT24" i="285"/>
  <c r="AS24" i="285"/>
  <c r="AR24" i="285"/>
  <c r="AJ24" i="285"/>
  <c r="AI24" i="285"/>
  <c r="AC24" i="285"/>
  <c r="AB24" i="285"/>
  <c r="V24" i="285"/>
  <c r="U24" i="285"/>
  <c r="O24" i="285"/>
  <c r="N24" i="285"/>
  <c r="H24" i="285"/>
  <c r="G24" i="285"/>
  <c r="F24" i="285"/>
  <c r="A24" i="285" s="1"/>
  <c r="E24" i="285"/>
  <c r="CI23" i="285"/>
  <c r="CF23" i="285"/>
  <c r="CC23" i="285"/>
  <c r="BZ23" i="285"/>
  <c r="BW23" i="285"/>
  <c r="BV23" i="285"/>
  <c r="BU23" i="285"/>
  <c r="BT23" i="285"/>
  <c r="BP23" i="285"/>
  <c r="BM23" i="285"/>
  <c r="BJ23" i="285"/>
  <c r="BG23" i="285"/>
  <c r="BD23" i="285"/>
  <c r="BC23" i="285"/>
  <c r="BB23" i="285"/>
  <c r="BA23" i="285"/>
  <c r="AY23" i="285"/>
  <c r="AX23" i="285"/>
  <c r="AW23" i="285"/>
  <c r="AV23" i="285"/>
  <c r="AU23" i="285"/>
  <c r="AT23" i="285"/>
  <c r="AS23" i="285"/>
  <c r="AR23" i="285"/>
  <c r="AO23" i="285"/>
  <c r="CJ23" i="285" s="1"/>
  <c r="CK23" i="285" s="1"/>
  <c r="AJ23" i="285"/>
  <c r="AN23" i="285" s="1"/>
  <c r="AI23" i="285"/>
  <c r="AH23" i="285"/>
  <c r="BN23" i="285" s="1"/>
  <c r="BO23" i="285" s="1"/>
  <c r="AC23" i="285"/>
  <c r="AG23" i="285" s="1"/>
  <c r="AB23" i="285"/>
  <c r="AA23" i="285"/>
  <c r="BK23" i="285" s="1"/>
  <c r="BL23" i="285" s="1"/>
  <c r="V23" i="285"/>
  <c r="Z23" i="285" s="1"/>
  <c r="U23" i="285"/>
  <c r="T23" i="285"/>
  <c r="CA23" i="285" s="1"/>
  <c r="CB23" i="285" s="1"/>
  <c r="O23" i="285"/>
  <c r="S23" i="285" s="1"/>
  <c r="N23" i="285"/>
  <c r="M23" i="285"/>
  <c r="BX23" i="285" s="1"/>
  <c r="BY23" i="285" s="1"/>
  <c r="H23" i="285"/>
  <c r="L23" i="285" s="1"/>
  <c r="G23" i="285"/>
  <c r="F23" i="285"/>
  <c r="A23" i="285" s="1"/>
  <c r="E23" i="285"/>
  <c r="CI22" i="285"/>
  <c r="CF22" i="285"/>
  <c r="CC22" i="285"/>
  <c r="BZ22" i="285"/>
  <c r="BW22" i="285"/>
  <c r="BV22" i="285"/>
  <c r="BU22" i="285"/>
  <c r="BT22" i="285"/>
  <c r="BP22" i="285"/>
  <c r="BM22" i="285"/>
  <c r="BJ22" i="285"/>
  <c r="BG22" i="285"/>
  <c r="BD22" i="285"/>
  <c r="BC22" i="285"/>
  <c r="BB22" i="285"/>
  <c r="BA22" i="285"/>
  <c r="AY22" i="285"/>
  <c r="AX22" i="285"/>
  <c r="AW22" i="285"/>
  <c r="AV22" i="285"/>
  <c r="AU22" i="285"/>
  <c r="AT22" i="285"/>
  <c r="AS22" i="285"/>
  <c r="AR22" i="285"/>
  <c r="AO22" i="285"/>
  <c r="BQ22" i="285" s="1"/>
  <c r="BR22" i="285" s="1"/>
  <c r="AN22" i="285"/>
  <c r="AJ22" i="285"/>
  <c r="AI22" i="285"/>
  <c r="AH22" i="285"/>
  <c r="BN22" i="285" s="1"/>
  <c r="BO22" i="285" s="1"/>
  <c r="AG22" i="285"/>
  <c r="AC22" i="285"/>
  <c r="AB22" i="285"/>
  <c r="AA22" i="285"/>
  <c r="CD22" i="285" s="1"/>
  <c r="CE22" i="285" s="1"/>
  <c r="Z22" i="285"/>
  <c r="V22" i="285"/>
  <c r="U22" i="285"/>
  <c r="T22" i="285"/>
  <c r="CA22" i="285" s="1"/>
  <c r="CB22" i="285" s="1"/>
  <c r="S22" i="285"/>
  <c r="O22" i="285"/>
  <c r="N22" i="285"/>
  <c r="M22" i="285"/>
  <c r="BE22" i="285" s="1"/>
  <c r="BF22" i="285" s="1"/>
  <c r="L22" i="285"/>
  <c r="H22" i="285"/>
  <c r="G22" i="285"/>
  <c r="F22" i="285"/>
  <c r="A22" i="285" s="1"/>
  <c r="E22" i="285"/>
  <c r="CI21" i="285"/>
  <c r="CF21" i="285"/>
  <c r="CC21" i="285"/>
  <c r="BZ21" i="285"/>
  <c r="BW21" i="285"/>
  <c r="BV21" i="285"/>
  <c r="BU21" i="285"/>
  <c r="BT21" i="285"/>
  <c r="BP21" i="285"/>
  <c r="BM21" i="285"/>
  <c r="BJ21" i="285"/>
  <c r="BG21" i="285"/>
  <c r="BD21" i="285"/>
  <c r="BC21" i="285"/>
  <c r="BB21" i="285"/>
  <c r="BA21" i="285"/>
  <c r="AY21" i="285"/>
  <c r="AX21" i="285"/>
  <c r="AW21" i="285"/>
  <c r="AV21" i="285"/>
  <c r="AU21" i="285"/>
  <c r="AT21" i="285"/>
  <c r="AS21" i="285"/>
  <c r="AR21" i="285"/>
  <c r="AO21" i="285"/>
  <c r="BQ21" i="285" s="1"/>
  <c r="BR21" i="285" s="1"/>
  <c r="AN21" i="285"/>
  <c r="AJ21" i="285"/>
  <c r="AI21" i="285"/>
  <c r="AH21" i="285"/>
  <c r="CG21" i="285" s="1"/>
  <c r="CH21" i="285" s="1"/>
  <c r="AG21" i="285"/>
  <c r="AC21" i="285"/>
  <c r="AB21" i="285"/>
  <c r="AA21" i="285"/>
  <c r="CD21" i="285" s="1"/>
  <c r="CE21" i="285" s="1"/>
  <c r="Z21" i="285"/>
  <c r="V21" i="285"/>
  <c r="U21" i="285"/>
  <c r="T21" i="285"/>
  <c r="CA21" i="285" s="1"/>
  <c r="CB21" i="285" s="1"/>
  <c r="S21" i="285"/>
  <c r="O21" i="285"/>
  <c r="N21" i="285"/>
  <c r="M21" i="285"/>
  <c r="BE21" i="285" s="1"/>
  <c r="BF21" i="285" s="1"/>
  <c r="L21" i="285"/>
  <c r="H21" i="285"/>
  <c r="G21" i="285"/>
  <c r="F21" i="285"/>
  <c r="A21" i="285" s="1"/>
  <c r="E21" i="285"/>
  <c r="CI20" i="285"/>
  <c r="CF20" i="285"/>
  <c r="CC20" i="285"/>
  <c r="BZ20" i="285"/>
  <c r="BW20" i="285"/>
  <c r="BV20" i="285"/>
  <c r="BU20" i="285"/>
  <c r="BT20" i="285"/>
  <c r="BP20" i="285"/>
  <c r="BM20" i="285"/>
  <c r="BJ20" i="285"/>
  <c r="BG20" i="285"/>
  <c r="BD20" i="285"/>
  <c r="BC20" i="285"/>
  <c r="BB20" i="285"/>
  <c r="BA20" i="285"/>
  <c r="AY20" i="285"/>
  <c r="AX20" i="285"/>
  <c r="AW20" i="285"/>
  <c r="AV20" i="285"/>
  <c r="AU20" i="285"/>
  <c r="AT20" i="285"/>
  <c r="AS20" i="285"/>
  <c r="AR20" i="285"/>
  <c r="AJ20" i="285"/>
  <c r="AO20" i="285" s="1"/>
  <c r="CJ20" i="285" s="1"/>
  <c r="CK20" i="285" s="1"/>
  <c r="AI20" i="285"/>
  <c r="AG20" i="285"/>
  <c r="AC20" i="285"/>
  <c r="AH20" i="285" s="1"/>
  <c r="CG20" i="285" s="1"/>
  <c r="CH20" i="285" s="1"/>
  <c r="AB20" i="285"/>
  <c r="Z20" i="285"/>
  <c r="V20" i="285"/>
  <c r="AA20" i="285" s="1"/>
  <c r="CD20" i="285" s="1"/>
  <c r="CE20" i="285" s="1"/>
  <c r="U20" i="285"/>
  <c r="O20" i="285"/>
  <c r="T20" i="285" s="1"/>
  <c r="BH20" i="285" s="1"/>
  <c r="BI20" i="285" s="1"/>
  <c r="N20" i="285"/>
  <c r="H20" i="285"/>
  <c r="M20" i="285" s="1"/>
  <c r="BX20" i="285" s="1"/>
  <c r="BY20" i="285" s="1"/>
  <c r="G20" i="285"/>
  <c r="F20" i="285"/>
  <c r="A20" i="285" s="1"/>
  <c r="E20" i="285"/>
  <c r="CI19" i="285"/>
  <c r="CF19" i="285"/>
  <c r="CC19" i="285"/>
  <c r="BZ19" i="285"/>
  <c r="BW19" i="285"/>
  <c r="BV19" i="285"/>
  <c r="BU19" i="285"/>
  <c r="BT19" i="285"/>
  <c r="BP19" i="285"/>
  <c r="BM19" i="285"/>
  <c r="BJ19" i="285"/>
  <c r="BG19" i="285"/>
  <c r="BD19" i="285"/>
  <c r="BC19" i="285"/>
  <c r="BB19" i="285"/>
  <c r="BA19" i="285"/>
  <c r="AY19" i="285"/>
  <c r="AX19" i="285"/>
  <c r="AW19" i="285"/>
  <c r="AV19" i="285"/>
  <c r="AU19" i="285"/>
  <c r="AT19" i="285"/>
  <c r="AS19" i="285"/>
  <c r="AR19" i="285"/>
  <c r="AO19" i="285"/>
  <c r="CJ19" i="285" s="1"/>
  <c r="CK19" i="285" s="1"/>
  <c r="AN19" i="285"/>
  <c r="AJ19" i="285"/>
  <c r="AI19" i="285"/>
  <c r="AH19" i="285"/>
  <c r="BN19" i="285" s="1"/>
  <c r="BO19" i="285" s="1"/>
  <c r="AG19" i="285"/>
  <c r="AC19" i="285"/>
  <c r="AB19" i="285"/>
  <c r="AA19" i="285"/>
  <c r="BK19" i="285" s="1"/>
  <c r="BL19" i="285" s="1"/>
  <c r="Z19" i="285"/>
  <c r="V19" i="285"/>
  <c r="U19" i="285"/>
  <c r="T19" i="285"/>
  <c r="CA19" i="285" s="1"/>
  <c r="CB19" i="285" s="1"/>
  <c r="S19" i="285"/>
  <c r="O19" i="285"/>
  <c r="N19" i="285"/>
  <c r="M19" i="285"/>
  <c r="BX19" i="285" s="1"/>
  <c r="BY19" i="285" s="1"/>
  <c r="L19" i="285"/>
  <c r="H19" i="285"/>
  <c r="G19" i="285"/>
  <c r="F19" i="285"/>
  <c r="A19" i="285" s="1"/>
  <c r="E19" i="285"/>
  <c r="CI18" i="285"/>
  <c r="CF18" i="285"/>
  <c r="CC18" i="285"/>
  <c r="BZ18" i="285"/>
  <c r="BW18" i="285"/>
  <c r="BV18" i="285"/>
  <c r="BU18" i="285"/>
  <c r="BT18" i="285"/>
  <c r="BP18" i="285"/>
  <c r="BM18" i="285"/>
  <c r="BJ18" i="285"/>
  <c r="BG18" i="285"/>
  <c r="BD18" i="285"/>
  <c r="BC18" i="285"/>
  <c r="BB18" i="285"/>
  <c r="BA18" i="285"/>
  <c r="AY18" i="285"/>
  <c r="AX18" i="285"/>
  <c r="AW18" i="285"/>
  <c r="AV18" i="285"/>
  <c r="AU18" i="285"/>
  <c r="AT18" i="285"/>
  <c r="AS18" i="285"/>
  <c r="AR18" i="285"/>
  <c r="AO18" i="285"/>
  <c r="BQ18" i="285" s="1"/>
  <c r="BR18" i="285" s="1"/>
  <c r="AN18" i="285"/>
  <c r="AJ18" i="285"/>
  <c r="AI18" i="285"/>
  <c r="AH18" i="285"/>
  <c r="BN18" i="285" s="1"/>
  <c r="BO18" i="285" s="1"/>
  <c r="AG18" i="285"/>
  <c r="AC18" i="285"/>
  <c r="AB18" i="285"/>
  <c r="AA18" i="285"/>
  <c r="CD18" i="285" s="1"/>
  <c r="CE18" i="285" s="1"/>
  <c r="Z18" i="285"/>
  <c r="V18" i="285"/>
  <c r="U18" i="285"/>
  <c r="T18" i="285"/>
  <c r="CA18" i="285" s="1"/>
  <c r="CB18" i="285" s="1"/>
  <c r="S18" i="285"/>
  <c r="O18" i="285"/>
  <c r="N18" i="285"/>
  <c r="M18" i="285"/>
  <c r="BE18" i="285" s="1"/>
  <c r="BF18" i="285" s="1"/>
  <c r="L18" i="285"/>
  <c r="H18" i="285"/>
  <c r="G18" i="285"/>
  <c r="F18" i="285"/>
  <c r="A18" i="285" s="1"/>
  <c r="E18" i="285"/>
  <c r="CI17" i="285"/>
  <c r="CF17" i="285"/>
  <c r="CC17" i="285"/>
  <c r="BZ17" i="285"/>
  <c r="BW17" i="285"/>
  <c r="BV17" i="285"/>
  <c r="BU17" i="285"/>
  <c r="BT17" i="285"/>
  <c r="BP17" i="285"/>
  <c r="BM17" i="285"/>
  <c r="BJ17" i="285"/>
  <c r="BG17" i="285"/>
  <c r="BD17" i="285"/>
  <c r="BC17" i="285"/>
  <c r="BB17" i="285"/>
  <c r="BA17" i="285"/>
  <c r="AY17" i="285"/>
  <c r="AX17" i="285"/>
  <c r="AW17" i="285"/>
  <c r="AV17" i="285"/>
  <c r="AU17" i="285"/>
  <c r="AT17" i="285"/>
  <c r="AS17" i="285"/>
  <c r="AR17" i="285"/>
  <c r="AJ17" i="285"/>
  <c r="AO17" i="285" s="1"/>
  <c r="AI17" i="285"/>
  <c r="AC17" i="285"/>
  <c r="AH17" i="285" s="1"/>
  <c r="AB17" i="285"/>
  <c r="V17" i="285"/>
  <c r="AA17" i="285" s="1"/>
  <c r="U17" i="285"/>
  <c r="O17" i="285"/>
  <c r="T17" i="285" s="1"/>
  <c r="N17" i="285"/>
  <c r="H17" i="285"/>
  <c r="M17" i="285" s="1"/>
  <c r="G17" i="285"/>
  <c r="F17" i="285"/>
  <c r="A17" i="285" s="1"/>
  <c r="E17" i="285"/>
  <c r="CI16" i="285"/>
  <c r="CF16" i="285"/>
  <c r="CC16" i="285"/>
  <c r="BZ16" i="285"/>
  <c r="BW16" i="285"/>
  <c r="BV16" i="285"/>
  <c r="BU16" i="285"/>
  <c r="BT16" i="285"/>
  <c r="BP16" i="285"/>
  <c r="BM16" i="285"/>
  <c r="BJ16" i="285"/>
  <c r="BG16" i="285"/>
  <c r="BD16" i="285"/>
  <c r="BC16" i="285"/>
  <c r="BB16" i="285"/>
  <c r="BA16" i="285"/>
  <c r="AY16" i="285"/>
  <c r="AX16" i="285"/>
  <c r="AW16" i="285"/>
  <c r="AV16" i="285"/>
  <c r="AU16" i="285"/>
  <c r="AT16" i="285"/>
  <c r="AS16" i="285"/>
  <c r="AR16" i="285"/>
  <c r="AJ16" i="285"/>
  <c r="AO16" i="285" s="1"/>
  <c r="AI16" i="285"/>
  <c r="AC16" i="285"/>
  <c r="AH16" i="285" s="1"/>
  <c r="AB16" i="285"/>
  <c r="V16" i="285"/>
  <c r="AA16" i="285" s="1"/>
  <c r="U16" i="285"/>
  <c r="O16" i="285"/>
  <c r="T16" i="285" s="1"/>
  <c r="N16" i="285"/>
  <c r="H16" i="285"/>
  <c r="M16" i="285" s="1"/>
  <c r="G16" i="285"/>
  <c r="F16" i="285"/>
  <c r="A16" i="285" s="1"/>
  <c r="E16" i="285"/>
  <c r="CI15" i="285"/>
  <c r="CF15" i="285"/>
  <c r="CC15" i="285"/>
  <c r="BZ15" i="285"/>
  <c r="BW15" i="285"/>
  <c r="BV15" i="285"/>
  <c r="BU15" i="285"/>
  <c r="BT15" i="285"/>
  <c r="BP15" i="285"/>
  <c r="BM15" i="285"/>
  <c r="BJ15" i="285"/>
  <c r="BG15" i="285"/>
  <c r="BD15" i="285"/>
  <c r="BC15" i="285"/>
  <c r="BB15" i="285"/>
  <c r="BA15" i="285"/>
  <c r="AT15" i="285"/>
  <c r="AS15" i="285"/>
  <c r="AR15" i="285"/>
  <c r="N15" i="285"/>
  <c r="G15" i="285"/>
  <c r="CI14" i="285"/>
  <c r="CF14" i="285"/>
  <c r="CC14" i="285"/>
  <c r="BZ14" i="285"/>
  <c r="BW14" i="285"/>
  <c r="BV14" i="285"/>
  <c r="BU14" i="285"/>
  <c r="BT14" i="285"/>
  <c r="BP14" i="285"/>
  <c r="BM14" i="285"/>
  <c r="BJ14" i="285"/>
  <c r="BG14" i="285"/>
  <c r="BD14" i="285"/>
  <c r="BC14" i="285"/>
  <c r="BB14" i="285"/>
  <c r="BA14" i="285"/>
  <c r="AT14" i="285"/>
  <c r="AS14" i="285"/>
  <c r="AR14" i="285"/>
  <c r="N14" i="285"/>
  <c r="L14" i="285"/>
  <c r="G14" i="285"/>
  <c r="CI13" i="285"/>
  <c r="CF13" i="285"/>
  <c r="CC13" i="285"/>
  <c r="BZ13" i="285"/>
  <c r="BW13" i="285"/>
  <c r="BV13" i="285"/>
  <c r="BU13" i="285"/>
  <c r="BT13" i="285"/>
  <c r="BP13" i="285"/>
  <c r="BM13" i="285"/>
  <c r="BJ13" i="285"/>
  <c r="BG13" i="285"/>
  <c r="BD13" i="285"/>
  <c r="BC13" i="285"/>
  <c r="BB13" i="285"/>
  <c r="BA13" i="285"/>
  <c r="AT13" i="285"/>
  <c r="AS13" i="285"/>
  <c r="AR13" i="285"/>
  <c r="N13" i="285"/>
  <c r="G13" i="285"/>
  <c r="CI12" i="285"/>
  <c r="CF12" i="285"/>
  <c r="CC12" i="285"/>
  <c r="BZ12" i="285"/>
  <c r="BW12" i="285"/>
  <c r="BV12" i="285"/>
  <c r="BU12" i="285"/>
  <c r="BT12" i="285"/>
  <c r="BP12" i="285"/>
  <c r="BM12" i="285"/>
  <c r="BJ12" i="285"/>
  <c r="BG12" i="285"/>
  <c r="BD12" i="285"/>
  <c r="BC12" i="285"/>
  <c r="BB12" i="285"/>
  <c r="BA12" i="285"/>
  <c r="AT12" i="285"/>
  <c r="AS12" i="285"/>
  <c r="AR12" i="285"/>
  <c r="N12" i="285"/>
  <c r="G12" i="285"/>
  <c r="CI11" i="285"/>
  <c r="CF11" i="285"/>
  <c r="CC11" i="285"/>
  <c r="BZ11" i="285"/>
  <c r="BW11" i="285"/>
  <c r="BV11" i="285"/>
  <c r="BU11" i="285"/>
  <c r="BT11" i="285"/>
  <c r="BP11" i="285"/>
  <c r="BM11" i="285"/>
  <c r="BJ11" i="285"/>
  <c r="BG11" i="285"/>
  <c r="BC11" i="285"/>
  <c r="BB11" i="285"/>
  <c r="BA11" i="285"/>
  <c r="AT11" i="285"/>
  <c r="AS11" i="285"/>
  <c r="AR11" i="285"/>
  <c r="N11" i="285"/>
  <c r="H11" i="285"/>
  <c r="BD11" i="285" s="1"/>
  <c r="G11" i="285"/>
  <c r="AY31" i="339"/>
  <c r="AX31" i="339"/>
  <c r="AW31" i="339"/>
  <c r="AV31" i="339"/>
  <c r="AU31" i="339"/>
  <c r="AT31" i="339"/>
  <c r="AS31" i="339"/>
  <c r="AR31" i="339"/>
  <c r="AJ31" i="339"/>
  <c r="AI31" i="339"/>
  <c r="AC31" i="339"/>
  <c r="AB31" i="339"/>
  <c r="V31" i="339"/>
  <c r="U31" i="339"/>
  <c r="O31" i="339"/>
  <c r="N31" i="339"/>
  <c r="H31" i="339"/>
  <c r="G31" i="339"/>
  <c r="F31" i="339"/>
  <c r="A31" i="339" s="1"/>
  <c r="E31" i="339"/>
  <c r="AY30" i="339"/>
  <c r="AX30" i="339"/>
  <c r="AW30" i="339"/>
  <c r="AV30" i="339"/>
  <c r="AU30" i="339"/>
  <c r="AT30" i="339"/>
  <c r="AS30" i="339"/>
  <c r="AR30" i="339"/>
  <c r="AO30" i="339"/>
  <c r="AN30" i="339"/>
  <c r="AJ30" i="339"/>
  <c r="AI30" i="339"/>
  <c r="AH30" i="339"/>
  <c r="AG30" i="339"/>
  <c r="AC30" i="339"/>
  <c r="AB30" i="339"/>
  <c r="AA30" i="339"/>
  <c r="Z30" i="339"/>
  <c r="V30" i="339"/>
  <c r="U30" i="339"/>
  <c r="T30" i="339"/>
  <c r="S30" i="339"/>
  <c r="O30" i="339"/>
  <c r="N30" i="339"/>
  <c r="M30" i="339"/>
  <c r="L30" i="339"/>
  <c r="H30" i="339"/>
  <c r="G30" i="339"/>
  <c r="F30" i="339"/>
  <c r="A30" i="339" s="1"/>
  <c r="E30" i="339"/>
  <c r="AY29" i="339"/>
  <c r="AX29" i="339"/>
  <c r="AW29" i="339"/>
  <c r="AV29" i="339"/>
  <c r="AU29" i="339"/>
  <c r="AT29" i="339"/>
  <c r="AS29" i="339"/>
  <c r="AR29" i="339"/>
  <c r="AO29" i="339"/>
  <c r="AJ29" i="339"/>
  <c r="AN29" i="339" s="1"/>
  <c r="AI29" i="339"/>
  <c r="AH29" i="339"/>
  <c r="AC29" i="339"/>
  <c r="AG29" i="339" s="1"/>
  <c r="AB29" i="339"/>
  <c r="AA29" i="339"/>
  <c r="V29" i="339"/>
  <c r="Z29" i="339" s="1"/>
  <c r="U29" i="339"/>
  <c r="T29" i="339"/>
  <c r="O29" i="339"/>
  <c r="S29" i="339" s="1"/>
  <c r="N29" i="339"/>
  <c r="M29" i="339"/>
  <c r="H29" i="339"/>
  <c r="L29" i="339" s="1"/>
  <c r="G29" i="339"/>
  <c r="F29" i="339"/>
  <c r="A29" i="339" s="1"/>
  <c r="E29" i="339"/>
  <c r="AY28" i="339"/>
  <c r="AX28" i="339"/>
  <c r="AW28" i="339"/>
  <c r="AV28" i="339"/>
  <c r="AU28" i="339"/>
  <c r="AT28" i="339"/>
  <c r="AS28" i="339"/>
  <c r="AR28" i="339"/>
  <c r="AN28" i="339"/>
  <c r="AJ28" i="339"/>
  <c r="AO28" i="339" s="1"/>
  <c r="AI28" i="339"/>
  <c r="AG28" i="339"/>
  <c r="AC28" i="339"/>
  <c r="AH28" i="339" s="1"/>
  <c r="AB28" i="339"/>
  <c r="Z28" i="339"/>
  <c r="V28" i="339"/>
  <c r="AA28" i="339" s="1"/>
  <c r="U28" i="339"/>
  <c r="S28" i="339"/>
  <c r="O28" i="339"/>
  <c r="T28" i="339" s="1"/>
  <c r="N28" i="339"/>
  <c r="L28" i="339"/>
  <c r="H28" i="339"/>
  <c r="M28" i="339" s="1"/>
  <c r="G28" i="339"/>
  <c r="F28" i="339"/>
  <c r="A28" i="339" s="1"/>
  <c r="E28" i="339"/>
  <c r="AY27" i="339"/>
  <c r="AX27" i="339"/>
  <c r="AW27" i="339"/>
  <c r="AV27" i="339"/>
  <c r="AU27" i="339"/>
  <c r="AT27" i="339"/>
  <c r="AS27" i="339"/>
  <c r="AR27" i="339"/>
  <c r="AJ27" i="339"/>
  <c r="AI27" i="339"/>
  <c r="AC27" i="339"/>
  <c r="AB27" i="339"/>
  <c r="V27" i="339"/>
  <c r="U27" i="339"/>
  <c r="O27" i="339"/>
  <c r="N27" i="339"/>
  <c r="H27" i="339"/>
  <c r="G27" i="339"/>
  <c r="F27" i="339"/>
  <c r="A27" i="339" s="1"/>
  <c r="E27" i="339"/>
  <c r="AY26" i="339"/>
  <c r="AX26" i="339"/>
  <c r="AW26" i="339"/>
  <c r="AV26" i="339"/>
  <c r="AU26" i="339"/>
  <c r="AT26" i="339"/>
  <c r="AS26" i="339"/>
  <c r="AR26" i="339"/>
  <c r="AO26" i="339"/>
  <c r="AN26" i="339"/>
  <c r="AJ26" i="339"/>
  <c r="AI26" i="339"/>
  <c r="AH26" i="339"/>
  <c r="AG26" i="339"/>
  <c r="AC26" i="339"/>
  <c r="AB26" i="339"/>
  <c r="AA26" i="339"/>
  <c r="Z26" i="339"/>
  <c r="V26" i="339"/>
  <c r="U26" i="339"/>
  <c r="T26" i="339"/>
  <c r="S26" i="339"/>
  <c r="O26" i="339"/>
  <c r="N26" i="339"/>
  <c r="M26" i="339"/>
  <c r="L26" i="339"/>
  <c r="H26" i="339"/>
  <c r="G26" i="339"/>
  <c r="F26" i="339"/>
  <c r="A26" i="339" s="1"/>
  <c r="E26" i="339"/>
  <c r="AY25" i="339"/>
  <c r="AX25" i="339"/>
  <c r="AW25" i="339"/>
  <c r="AV25" i="339"/>
  <c r="AU25" i="339"/>
  <c r="AT25" i="339"/>
  <c r="AS25" i="339"/>
  <c r="AR25" i="339"/>
  <c r="AJ25" i="339"/>
  <c r="AN25" i="339" s="1"/>
  <c r="AI25" i="339"/>
  <c r="AH25" i="339"/>
  <c r="AC25" i="339"/>
  <c r="AG25" i="339" s="1"/>
  <c r="AB25" i="339"/>
  <c r="V25" i="339"/>
  <c r="U25" i="339"/>
  <c r="T25" i="339"/>
  <c r="O25" i="339"/>
  <c r="S25" i="339" s="1"/>
  <c r="N25" i="339"/>
  <c r="H25" i="339"/>
  <c r="L25" i="339" s="1"/>
  <c r="G25" i="339"/>
  <c r="F25" i="339"/>
  <c r="A25" i="339" s="1"/>
  <c r="E25" i="339"/>
  <c r="AY24" i="339"/>
  <c r="AX24" i="339"/>
  <c r="AW24" i="339"/>
  <c r="AV24" i="339"/>
  <c r="AU24" i="339"/>
  <c r="AT24" i="339"/>
  <c r="AS24" i="339"/>
  <c r="AR24" i="339"/>
  <c r="AN24" i="339"/>
  <c r="AJ24" i="339"/>
  <c r="AO24" i="339" s="1"/>
  <c r="AI24" i="339"/>
  <c r="AG24" i="339"/>
  <c r="AC24" i="339"/>
  <c r="AH24" i="339" s="1"/>
  <c r="AB24" i="339"/>
  <c r="Z24" i="339"/>
  <c r="V24" i="339"/>
  <c r="AA24" i="339" s="1"/>
  <c r="U24" i="339"/>
  <c r="S24" i="339"/>
  <c r="O24" i="339"/>
  <c r="T24" i="339" s="1"/>
  <c r="N24" i="339"/>
  <c r="L24" i="339"/>
  <c r="H24" i="339"/>
  <c r="M24" i="339" s="1"/>
  <c r="G24" i="339"/>
  <c r="F24" i="339"/>
  <c r="A24" i="339" s="1"/>
  <c r="E24" i="339"/>
  <c r="AY23" i="339"/>
  <c r="AX23" i="339"/>
  <c r="AW23" i="339"/>
  <c r="AV23" i="339"/>
  <c r="AU23" i="339"/>
  <c r="AT23" i="339"/>
  <c r="AS23" i="339"/>
  <c r="AR23" i="339"/>
  <c r="AJ23" i="339"/>
  <c r="AN23" i="339" s="1"/>
  <c r="AI23" i="339"/>
  <c r="AH23" i="339"/>
  <c r="AC23" i="339"/>
  <c r="AG23" i="339" s="1"/>
  <c r="AB23" i="339"/>
  <c r="V23" i="339"/>
  <c r="U23" i="339"/>
  <c r="T23" i="339"/>
  <c r="O23" i="339"/>
  <c r="S23" i="339" s="1"/>
  <c r="N23" i="339"/>
  <c r="H23" i="339"/>
  <c r="L23" i="339" s="1"/>
  <c r="G23" i="339"/>
  <c r="F23" i="339"/>
  <c r="A23" i="339" s="1"/>
  <c r="E23" i="339"/>
  <c r="AY22" i="339"/>
  <c r="AX22" i="339"/>
  <c r="AW22" i="339"/>
  <c r="AV22" i="339"/>
  <c r="AU22" i="339"/>
  <c r="AT22" i="339"/>
  <c r="AS22" i="339"/>
  <c r="AR22" i="339"/>
  <c r="AO22" i="339"/>
  <c r="AN22" i="339"/>
  <c r="AJ22" i="339"/>
  <c r="AI22" i="339"/>
  <c r="AH22" i="339"/>
  <c r="AG22" i="339"/>
  <c r="AC22" i="339"/>
  <c r="AB22" i="339"/>
  <c r="AA22" i="339"/>
  <c r="Z22" i="339"/>
  <c r="V22" i="339"/>
  <c r="U22" i="339"/>
  <c r="T22" i="339"/>
  <c r="S22" i="339"/>
  <c r="O22" i="339"/>
  <c r="N22" i="339"/>
  <c r="M22" i="339"/>
  <c r="L22" i="339"/>
  <c r="H22" i="339"/>
  <c r="G22" i="339"/>
  <c r="F22" i="339"/>
  <c r="A22" i="339" s="1"/>
  <c r="E22" i="339"/>
  <c r="AY21" i="339"/>
  <c r="AX21" i="339"/>
  <c r="AW21" i="339"/>
  <c r="AV21" i="339"/>
  <c r="AU21" i="339"/>
  <c r="AT21" i="339"/>
  <c r="AS21" i="339"/>
  <c r="AR21" i="339"/>
  <c r="AO21" i="339"/>
  <c r="AJ21" i="339"/>
  <c r="AN21" i="339" s="1"/>
  <c r="AI21" i="339"/>
  <c r="AH21" i="339"/>
  <c r="AC21" i="339"/>
  <c r="AG21" i="339" s="1"/>
  <c r="AB21" i="339"/>
  <c r="V21" i="339"/>
  <c r="Z21" i="339" s="1"/>
  <c r="U21" i="339"/>
  <c r="O21" i="339"/>
  <c r="S21" i="339" s="1"/>
  <c r="N21" i="339"/>
  <c r="M21" i="339"/>
  <c r="H21" i="339"/>
  <c r="L21" i="339" s="1"/>
  <c r="G21" i="339"/>
  <c r="F21" i="339"/>
  <c r="A21" i="339" s="1"/>
  <c r="E21" i="339"/>
  <c r="AY20" i="339"/>
  <c r="AX20" i="339"/>
  <c r="AW20" i="339"/>
  <c r="AV20" i="339"/>
  <c r="AU20" i="339"/>
  <c r="AT20" i="339"/>
  <c r="AS20" i="339"/>
  <c r="AR20" i="339"/>
  <c r="AN20" i="339"/>
  <c r="AJ20" i="339"/>
  <c r="AO20" i="339" s="1"/>
  <c r="AI20" i="339"/>
  <c r="AG20" i="339"/>
  <c r="AC20" i="339"/>
  <c r="AH20" i="339" s="1"/>
  <c r="AB20" i="339"/>
  <c r="Z20" i="339"/>
  <c r="V20" i="339"/>
  <c r="AA20" i="339" s="1"/>
  <c r="U20" i="339"/>
  <c r="S20" i="339"/>
  <c r="O20" i="339"/>
  <c r="T20" i="339" s="1"/>
  <c r="N20" i="339"/>
  <c r="L20" i="339"/>
  <c r="H20" i="339"/>
  <c r="M20" i="339" s="1"/>
  <c r="G20" i="339"/>
  <c r="F20" i="339"/>
  <c r="A20" i="339" s="1"/>
  <c r="E20" i="339"/>
  <c r="AY19" i="339"/>
  <c r="AX19" i="339"/>
  <c r="AW19" i="339"/>
  <c r="AV19" i="339"/>
  <c r="AU19" i="339"/>
  <c r="AT19" i="339"/>
  <c r="AS19" i="339"/>
  <c r="AR19" i="339"/>
  <c r="AJ19" i="339"/>
  <c r="AN19" i="339" s="1"/>
  <c r="AI19" i="339"/>
  <c r="AC19" i="339"/>
  <c r="AG19" i="339" s="1"/>
  <c r="AB19" i="339"/>
  <c r="AA19" i="339"/>
  <c r="V19" i="339"/>
  <c r="Z19" i="339" s="1"/>
  <c r="U19" i="339"/>
  <c r="T19" i="339"/>
  <c r="O19" i="339"/>
  <c r="S19" i="339" s="1"/>
  <c r="N19" i="339"/>
  <c r="H19" i="339"/>
  <c r="L19" i="339" s="1"/>
  <c r="G19" i="339"/>
  <c r="F19" i="339"/>
  <c r="A19" i="339" s="1"/>
  <c r="E19" i="339"/>
  <c r="AY18" i="339"/>
  <c r="AX18" i="339"/>
  <c r="AW18" i="339"/>
  <c r="AV18" i="339"/>
  <c r="AU18" i="339"/>
  <c r="AT18" i="339"/>
  <c r="AS18" i="339"/>
  <c r="AR18" i="339"/>
  <c r="AO18" i="339"/>
  <c r="AN18" i="339"/>
  <c r="AJ18" i="339"/>
  <c r="AI18" i="339"/>
  <c r="AH18" i="339"/>
  <c r="AG18" i="339"/>
  <c r="AC18" i="339"/>
  <c r="AB18" i="339"/>
  <c r="AA18" i="339"/>
  <c r="Z18" i="339"/>
  <c r="V18" i="339"/>
  <c r="U18" i="339"/>
  <c r="T18" i="339"/>
  <c r="S18" i="339"/>
  <c r="O18" i="339"/>
  <c r="N18" i="339"/>
  <c r="M18" i="339"/>
  <c r="L18" i="339"/>
  <c r="H18" i="339"/>
  <c r="G18" i="339"/>
  <c r="F18" i="339"/>
  <c r="A18" i="339" s="1"/>
  <c r="E18" i="339"/>
  <c r="AY17" i="339"/>
  <c r="AX17" i="339"/>
  <c r="AW17" i="339"/>
  <c r="AV17" i="339"/>
  <c r="AU17" i="339"/>
  <c r="AT17" i="339"/>
  <c r="AS17" i="339"/>
  <c r="AR17" i="339"/>
  <c r="AJ17" i="339"/>
  <c r="AN17" i="339" s="1"/>
  <c r="AI17" i="339"/>
  <c r="AH17" i="339"/>
  <c r="AC17" i="339"/>
  <c r="AG17" i="339" s="1"/>
  <c r="AB17" i="339"/>
  <c r="V17" i="339"/>
  <c r="Z17" i="339" s="1"/>
  <c r="U17" i="339"/>
  <c r="T17" i="339"/>
  <c r="O17" i="339"/>
  <c r="S17" i="339" s="1"/>
  <c r="N17" i="339"/>
  <c r="H17" i="339"/>
  <c r="L17" i="339" s="1"/>
  <c r="G17" i="339"/>
  <c r="F17" i="339"/>
  <c r="A17" i="339" s="1"/>
  <c r="E17" i="339"/>
  <c r="AT15" i="339"/>
  <c r="AS15" i="339"/>
  <c r="AR15" i="339"/>
  <c r="AB15" i="339"/>
  <c r="V15" i="339"/>
  <c r="U15" i="339"/>
  <c r="O15" i="339"/>
  <c r="N15" i="339"/>
  <c r="H15" i="339"/>
  <c r="G15" i="339"/>
  <c r="AT13" i="339"/>
  <c r="AS13" i="339"/>
  <c r="AR13" i="339"/>
  <c r="AB13" i="339"/>
  <c r="U13" i="339"/>
  <c r="O13" i="339"/>
  <c r="N13" i="339"/>
  <c r="H13" i="339"/>
  <c r="G13" i="339"/>
  <c r="AT12" i="339"/>
  <c r="AS12" i="339"/>
  <c r="AR12" i="339"/>
  <c r="AB12" i="339"/>
  <c r="V12" i="339"/>
  <c r="U12" i="339"/>
  <c r="O12" i="339"/>
  <c r="N12" i="339"/>
  <c r="H12" i="339"/>
  <c r="G12" i="339"/>
  <c r="AT16" i="339"/>
  <c r="AS16" i="339"/>
  <c r="AR16" i="339"/>
  <c r="AB16" i="339"/>
  <c r="V16" i="339"/>
  <c r="U16" i="339"/>
  <c r="O16" i="339"/>
  <c r="N16" i="339"/>
  <c r="H16" i="339"/>
  <c r="G16" i="339"/>
  <c r="AT14" i="339"/>
  <c r="AS14" i="339"/>
  <c r="AR14" i="339"/>
  <c r="AB14" i="339"/>
  <c r="V14" i="339"/>
  <c r="U14" i="339"/>
  <c r="O14" i="339"/>
  <c r="N14" i="339"/>
  <c r="H14" i="339"/>
  <c r="G14" i="339"/>
  <c r="AT11" i="339"/>
  <c r="AS11" i="339"/>
  <c r="AR11" i="339"/>
  <c r="AB11" i="339"/>
  <c r="V11" i="339"/>
  <c r="U11" i="339"/>
  <c r="O11" i="339"/>
  <c r="N11" i="339"/>
  <c r="H11" i="339"/>
  <c r="G11" i="339"/>
  <c r="EZ58" i="159"/>
  <c r="EY58" i="159"/>
  <c r="EX58" i="159"/>
  <c r="EW58" i="159"/>
  <c r="EV58" i="159"/>
  <c r="EZ50" i="159"/>
  <c r="EY50" i="159"/>
  <c r="EX50" i="159"/>
  <c r="EW50" i="159"/>
  <c r="EV50" i="159"/>
  <c r="EZ49" i="159"/>
  <c r="EY49" i="159"/>
  <c r="EX49" i="159"/>
  <c r="EW49" i="159"/>
  <c r="EV49" i="159"/>
  <c r="EZ48" i="159"/>
  <c r="EY48" i="159"/>
  <c r="EX48" i="159"/>
  <c r="EW48" i="159"/>
  <c r="EV48" i="159"/>
  <c r="EZ47" i="159"/>
  <c r="EY47" i="159"/>
  <c r="EX47" i="159"/>
  <c r="EW47" i="159"/>
  <c r="EV47" i="159"/>
  <c r="EZ46" i="159"/>
  <c r="EY46" i="159"/>
  <c r="EX46" i="159"/>
  <c r="EW46" i="159"/>
  <c r="EV46" i="159"/>
  <c r="EZ45" i="159"/>
  <c r="EY45" i="159"/>
  <c r="EX45" i="159"/>
  <c r="EW45" i="159"/>
  <c r="EV45" i="159"/>
  <c r="EZ44" i="159"/>
  <c r="EY44" i="159"/>
  <c r="EX44" i="159"/>
  <c r="EW44" i="159"/>
  <c r="EV44" i="159"/>
  <c r="EZ43" i="159"/>
  <c r="EY43" i="159"/>
  <c r="EX43" i="159"/>
  <c r="EW43" i="159"/>
  <c r="EV43" i="159"/>
  <c r="EZ42" i="159"/>
  <c r="EY42" i="159"/>
  <c r="EX42" i="159"/>
  <c r="EW42" i="159"/>
  <c r="EV42" i="159"/>
  <c r="EZ41" i="159"/>
  <c r="EY41" i="159"/>
  <c r="EX41" i="159"/>
  <c r="EW41" i="159"/>
  <c r="EV41" i="159"/>
  <c r="EZ40" i="159"/>
  <c r="EY40" i="159"/>
  <c r="EX40" i="159"/>
  <c r="EW40" i="159"/>
  <c r="EV40" i="159"/>
  <c r="EZ39" i="159"/>
  <c r="EY39" i="159"/>
  <c r="EX39" i="159"/>
  <c r="EW39" i="159"/>
  <c r="EV39" i="159"/>
  <c r="EZ38" i="159"/>
  <c r="EY38" i="159"/>
  <c r="EX38" i="159"/>
  <c r="EW38" i="159"/>
  <c r="EV38" i="159"/>
  <c r="EZ57" i="159"/>
  <c r="EY57" i="159"/>
  <c r="EX57" i="159"/>
  <c r="EW57" i="159"/>
  <c r="EV57" i="159"/>
  <c r="EZ34" i="159"/>
  <c r="EY34" i="159"/>
  <c r="EX34" i="159"/>
  <c r="EW34" i="159"/>
  <c r="EV34" i="159"/>
  <c r="EZ56" i="159"/>
  <c r="EY56" i="159"/>
  <c r="EX56" i="159"/>
  <c r="EW56" i="159"/>
  <c r="EV56" i="159"/>
  <c r="EZ37" i="159"/>
  <c r="EY37" i="159"/>
  <c r="EX37" i="159"/>
  <c r="EW37" i="159"/>
  <c r="EV37" i="159"/>
  <c r="EZ36" i="159"/>
  <c r="EY36" i="159"/>
  <c r="EX36" i="159"/>
  <c r="EW36" i="159"/>
  <c r="EV36" i="159"/>
  <c r="EZ32" i="159"/>
  <c r="EY32" i="159"/>
  <c r="EX32" i="159"/>
  <c r="EW32" i="159"/>
  <c r="EV32" i="159"/>
  <c r="EZ51" i="159"/>
  <c r="EY51" i="159"/>
  <c r="EX51" i="159"/>
  <c r="EW51" i="159"/>
  <c r="EV51" i="159"/>
  <c r="EZ30" i="159"/>
  <c r="EY30" i="159"/>
  <c r="EX30" i="159"/>
  <c r="EW30" i="159"/>
  <c r="EV30" i="159"/>
  <c r="EZ29" i="159"/>
  <c r="EY29" i="159"/>
  <c r="EX29" i="159"/>
  <c r="EW29" i="159"/>
  <c r="EV29" i="159"/>
  <c r="EZ28" i="159"/>
  <c r="EY28" i="159"/>
  <c r="EX28" i="159"/>
  <c r="EW28" i="159"/>
  <c r="EV28" i="159"/>
  <c r="EZ20" i="159"/>
  <c r="EY20" i="159"/>
  <c r="EX20" i="159"/>
  <c r="EW20" i="159"/>
  <c r="EV20" i="159"/>
  <c r="EZ27" i="159"/>
  <c r="EY27" i="159"/>
  <c r="EX27" i="159"/>
  <c r="EW27" i="159"/>
  <c r="EV27" i="159"/>
  <c r="EZ22" i="159"/>
  <c r="EY22" i="159"/>
  <c r="EX22" i="159"/>
  <c r="EW22" i="159"/>
  <c r="EV22" i="159"/>
  <c r="EZ18" i="159"/>
  <c r="EY18" i="159"/>
  <c r="EX18" i="159"/>
  <c r="EW18" i="159"/>
  <c r="EV18" i="159"/>
  <c r="EZ23" i="159"/>
  <c r="EY23" i="159"/>
  <c r="EX23" i="159"/>
  <c r="EW23" i="159"/>
  <c r="EV23" i="159"/>
  <c r="EZ53" i="159"/>
  <c r="EY53" i="159"/>
  <c r="EX53" i="159"/>
  <c r="EW53" i="159"/>
  <c r="EV53" i="159"/>
  <c r="EZ19" i="159"/>
  <c r="EY19" i="159"/>
  <c r="EX19" i="159"/>
  <c r="EW19" i="159"/>
  <c r="EV19" i="159"/>
  <c r="EZ15" i="159"/>
  <c r="EY15" i="159"/>
  <c r="EX15" i="159"/>
  <c r="EW15" i="159"/>
  <c r="EV15" i="159"/>
  <c r="EZ13" i="159"/>
  <c r="EY13" i="159"/>
  <c r="EX13" i="159"/>
  <c r="EW13" i="159"/>
  <c r="EV13" i="159"/>
  <c r="EZ11" i="159"/>
  <c r="EY11" i="159"/>
  <c r="EX11" i="159"/>
  <c r="EW11" i="159"/>
  <c r="EV11" i="159"/>
  <c r="EZ24" i="159"/>
  <c r="EY24" i="159"/>
  <c r="EX24" i="159"/>
  <c r="EW24" i="159"/>
  <c r="EV24" i="159"/>
  <c r="EZ16" i="159"/>
  <c r="EY16" i="159"/>
  <c r="EX16" i="159"/>
  <c r="EW16" i="159"/>
  <c r="EV16" i="159"/>
  <c r="EZ9" i="159"/>
  <c r="EY9" i="159"/>
  <c r="EX9" i="159"/>
  <c r="EW9" i="159"/>
  <c r="EV9" i="159"/>
  <c r="EZ17" i="159"/>
  <c r="EY17" i="159"/>
  <c r="EX17" i="159"/>
  <c r="EW17" i="159"/>
  <c r="EV17" i="159"/>
  <c r="EZ10" i="159"/>
  <c r="EY10" i="159"/>
  <c r="EX10" i="159"/>
  <c r="EW10" i="159"/>
  <c r="EV10" i="159"/>
  <c r="EZ7" i="159"/>
  <c r="EY7" i="159"/>
  <c r="EX7" i="159"/>
  <c r="EW7" i="159"/>
  <c r="EV7" i="159"/>
  <c r="EZ8" i="159"/>
  <c r="EY8" i="159"/>
  <c r="EX8" i="159"/>
  <c r="EW8" i="159"/>
  <c r="EV8" i="159"/>
  <c r="IU205" i="110"/>
  <c r="IT205" i="110"/>
  <c r="IS205" i="110"/>
  <c r="IR205" i="110"/>
  <c r="IQ205" i="110"/>
  <c r="IU204" i="110"/>
  <c r="IT204" i="110"/>
  <c r="IS204" i="110"/>
  <c r="IR204" i="110"/>
  <c r="IQ204" i="110"/>
  <c r="IU203" i="110"/>
  <c r="IT203" i="110"/>
  <c r="IS203" i="110"/>
  <c r="IR203" i="110"/>
  <c r="IQ203" i="110"/>
  <c r="IU202" i="110"/>
  <c r="IT202" i="110"/>
  <c r="IS202" i="110"/>
  <c r="IR202" i="110"/>
  <c r="IQ202" i="110"/>
  <c r="IU201" i="110"/>
  <c r="IT201" i="110"/>
  <c r="IS201" i="110"/>
  <c r="IR201" i="110"/>
  <c r="IQ201" i="110"/>
  <c r="IU200" i="110"/>
  <c r="IT200" i="110"/>
  <c r="IS200" i="110"/>
  <c r="IR200" i="110"/>
  <c r="IQ200" i="110"/>
  <c r="IU199" i="110"/>
  <c r="IT199" i="110"/>
  <c r="IS199" i="110"/>
  <c r="IR199" i="110"/>
  <c r="IQ199" i="110"/>
  <c r="IU198" i="110"/>
  <c r="IT198" i="110"/>
  <c r="IS198" i="110"/>
  <c r="IR198" i="110"/>
  <c r="IQ198" i="110"/>
  <c r="IU197" i="110"/>
  <c r="IT197" i="110"/>
  <c r="IS197" i="110"/>
  <c r="IR197" i="110"/>
  <c r="IQ197" i="110"/>
  <c r="IU196" i="110"/>
  <c r="IT196" i="110"/>
  <c r="IS196" i="110"/>
  <c r="IR196" i="110"/>
  <c r="IQ196" i="110"/>
  <c r="IU195" i="110"/>
  <c r="IT195" i="110"/>
  <c r="IS195" i="110"/>
  <c r="IR195" i="110"/>
  <c r="IQ195" i="110"/>
  <c r="IU18" i="110"/>
  <c r="IT18" i="110"/>
  <c r="IS18" i="110"/>
  <c r="IR18" i="110"/>
  <c r="IQ18" i="110"/>
  <c r="IU17" i="110"/>
  <c r="IT17" i="110"/>
  <c r="IS17" i="110"/>
  <c r="IR17" i="110"/>
  <c r="IQ17" i="110"/>
  <c r="IU193" i="110"/>
  <c r="IT193" i="110"/>
  <c r="IS193" i="110"/>
  <c r="IR193" i="110"/>
  <c r="IQ193" i="110"/>
  <c r="IU192" i="110"/>
  <c r="IT192" i="110"/>
  <c r="IS192" i="110"/>
  <c r="IR192" i="110"/>
  <c r="IQ192" i="110"/>
  <c r="IU191" i="110"/>
  <c r="IT191" i="110"/>
  <c r="IS191" i="110"/>
  <c r="IR191" i="110"/>
  <c r="IQ191" i="110"/>
  <c r="IU189" i="110"/>
  <c r="IT189" i="110"/>
  <c r="IS189" i="110"/>
  <c r="IR189" i="110"/>
  <c r="IQ189" i="110"/>
  <c r="IU188" i="110"/>
  <c r="IT188" i="110"/>
  <c r="IS188" i="110"/>
  <c r="IR188" i="110"/>
  <c r="IQ188" i="110"/>
  <c r="IU186" i="110"/>
  <c r="IT186" i="110"/>
  <c r="IS186" i="110"/>
  <c r="IR186" i="110"/>
  <c r="IQ186" i="110"/>
  <c r="IU184" i="110"/>
  <c r="IT184" i="110"/>
  <c r="IS184" i="110"/>
  <c r="IR184" i="110"/>
  <c r="IQ184" i="110"/>
  <c r="IU185" i="110"/>
  <c r="IT185" i="110"/>
  <c r="IS185" i="110"/>
  <c r="IR185" i="110"/>
  <c r="IQ185" i="110"/>
  <c r="IU182" i="110"/>
  <c r="IT182" i="110"/>
  <c r="IS182" i="110"/>
  <c r="IR182" i="110"/>
  <c r="IQ182" i="110"/>
  <c r="IU174" i="110"/>
  <c r="IT174" i="110"/>
  <c r="IS174" i="110"/>
  <c r="IR174" i="110"/>
  <c r="IQ174" i="110"/>
  <c r="IU181" i="110"/>
  <c r="IT181" i="110"/>
  <c r="IS181" i="110"/>
  <c r="IR181" i="110"/>
  <c r="IQ181" i="110"/>
  <c r="IU187" i="110"/>
  <c r="IT187" i="110"/>
  <c r="IS187" i="110"/>
  <c r="IR187" i="110"/>
  <c r="IQ187" i="110"/>
  <c r="IU194" i="110"/>
  <c r="IT194" i="110"/>
  <c r="IS194" i="110"/>
  <c r="IR194" i="110"/>
  <c r="IQ194" i="110"/>
  <c r="IU190" i="110"/>
  <c r="IT190" i="110"/>
  <c r="IS190" i="110"/>
  <c r="IR190" i="110"/>
  <c r="IQ190" i="110"/>
  <c r="IU54" i="110"/>
  <c r="IT54" i="110"/>
  <c r="IS54" i="110"/>
  <c r="IR54" i="110"/>
  <c r="IQ54" i="110"/>
  <c r="IU159" i="110"/>
  <c r="IT159" i="110"/>
  <c r="IS159" i="110"/>
  <c r="IR159" i="110"/>
  <c r="IQ159" i="110"/>
  <c r="IU152" i="110"/>
  <c r="IT152" i="110"/>
  <c r="IS152" i="110"/>
  <c r="IR152" i="110"/>
  <c r="IQ152" i="110"/>
  <c r="IU161" i="110"/>
  <c r="IT161" i="110"/>
  <c r="IS161" i="110"/>
  <c r="IR161" i="110"/>
  <c r="IQ161" i="110"/>
  <c r="IU163" i="110"/>
  <c r="IT163" i="110"/>
  <c r="IS163" i="110"/>
  <c r="IR163" i="110"/>
  <c r="IQ163" i="110"/>
  <c r="IU118" i="110"/>
  <c r="IT118" i="110"/>
  <c r="IS118" i="110"/>
  <c r="IR118" i="110"/>
  <c r="IQ118" i="110"/>
  <c r="IU45" i="110"/>
  <c r="IT45" i="110"/>
  <c r="IS45" i="110"/>
  <c r="IR45" i="110"/>
  <c r="IQ45" i="110"/>
  <c r="IU162" i="110"/>
  <c r="IT162" i="110"/>
  <c r="IS162" i="110"/>
  <c r="IR162" i="110"/>
  <c r="IQ162" i="110"/>
  <c r="IU172" i="110"/>
  <c r="IT172" i="110"/>
  <c r="IS172" i="110"/>
  <c r="IR172" i="110"/>
  <c r="IQ172" i="110"/>
  <c r="IU72" i="110"/>
  <c r="IT72" i="110"/>
  <c r="IS72" i="110"/>
  <c r="IR72" i="110"/>
  <c r="IQ72" i="110"/>
  <c r="IU115" i="110"/>
  <c r="IT115" i="110"/>
  <c r="IS115" i="110"/>
  <c r="IR115" i="110"/>
  <c r="IQ115" i="110"/>
  <c r="IU69" i="110"/>
  <c r="IT69" i="110"/>
  <c r="IS69" i="110"/>
  <c r="IR69" i="110"/>
  <c r="IQ69" i="110"/>
  <c r="IU147" i="110"/>
  <c r="IT147" i="110"/>
  <c r="IS147" i="110"/>
  <c r="IR147" i="110"/>
  <c r="IQ147" i="110"/>
  <c r="IU41" i="110"/>
  <c r="IT41" i="110"/>
  <c r="IS41" i="110"/>
  <c r="IR41" i="110"/>
  <c r="IQ41" i="110"/>
  <c r="IU114" i="110"/>
  <c r="IT114" i="110"/>
  <c r="IS114" i="110"/>
  <c r="IR114" i="110"/>
  <c r="IQ114" i="110"/>
  <c r="IU94" i="110"/>
  <c r="IT94" i="110"/>
  <c r="IS94" i="110"/>
  <c r="IR94" i="110"/>
  <c r="IQ94" i="110"/>
  <c r="IU105" i="110"/>
  <c r="IT105" i="110"/>
  <c r="IS105" i="110"/>
  <c r="IR105" i="110"/>
  <c r="IQ105" i="110"/>
  <c r="IU164" i="110"/>
  <c r="IT164" i="110"/>
  <c r="IS164" i="110"/>
  <c r="IR164" i="110"/>
  <c r="IQ164" i="110"/>
  <c r="IU67" i="110"/>
  <c r="IT67" i="110"/>
  <c r="IS67" i="110"/>
  <c r="IR67" i="110"/>
  <c r="IQ67" i="110"/>
  <c r="IU84" i="110"/>
  <c r="IT84" i="110"/>
  <c r="IS84" i="110"/>
  <c r="IR84" i="110"/>
  <c r="IQ84" i="110"/>
  <c r="IU88" i="110"/>
  <c r="IT88" i="110"/>
  <c r="IS88" i="110"/>
  <c r="IR88" i="110"/>
  <c r="IQ88" i="110"/>
  <c r="IU55" i="110"/>
  <c r="IT55" i="110"/>
  <c r="IS55" i="110"/>
  <c r="IR55" i="110"/>
  <c r="IQ55" i="110"/>
  <c r="IU42" i="110"/>
  <c r="IT42" i="110"/>
  <c r="IS42" i="110"/>
  <c r="IR42" i="110"/>
  <c r="IQ42" i="110"/>
  <c r="IU47" i="110"/>
  <c r="IT47" i="110"/>
  <c r="IS47" i="110"/>
  <c r="IR47" i="110"/>
  <c r="IQ47" i="110"/>
  <c r="IU160" i="110"/>
  <c r="IT160" i="110"/>
  <c r="IS160" i="110"/>
  <c r="IR160" i="110"/>
  <c r="IQ160" i="110"/>
  <c r="IU117" i="110"/>
  <c r="IT117" i="110"/>
  <c r="IS117" i="110"/>
  <c r="IR117" i="110"/>
  <c r="IQ117" i="110"/>
  <c r="IU121" i="110"/>
  <c r="IT121" i="110"/>
  <c r="IS121" i="110"/>
  <c r="IR121" i="110"/>
  <c r="IQ121" i="110"/>
  <c r="IU83" i="110"/>
  <c r="IT83" i="110"/>
  <c r="IS83" i="110"/>
  <c r="IR83" i="110"/>
  <c r="IQ83" i="110"/>
  <c r="IU110" i="110"/>
  <c r="IT110" i="110"/>
  <c r="IS110" i="110"/>
  <c r="IR110" i="110"/>
  <c r="IQ110" i="110"/>
  <c r="IU97" i="110"/>
  <c r="IT97" i="110"/>
  <c r="IS97" i="110"/>
  <c r="IR97" i="110"/>
  <c r="IQ97" i="110"/>
  <c r="IU120" i="110"/>
  <c r="IT120" i="110"/>
  <c r="IS120" i="110"/>
  <c r="IR120" i="110"/>
  <c r="IQ120" i="110"/>
  <c r="IU134" i="110"/>
  <c r="IT134" i="110"/>
  <c r="IS134" i="110"/>
  <c r="IR134" i="110"/>
  <c r="IQ134" i="110"/>
  <c r="IU59" i="110"/>
  <c r="IT59" i="110"/>
  <c r="IS59" i="110"/>
  <c r="IR59" i="110"/>
  <c r="IQ59" i="110"/>
  <c r="IU136" i="110"/>
  <c r="IT136" i="110"/>
  <c r="IS136" i="110"/>
  <c r="IR136" i="110"/>
  <c r="IQ136" i="110"/>
  <c r="IU158" i="110"/>
  <c r="IT158" i="110"/>
  <c r="IS158" i="110"/>
  <c r="IR158" i="110"/>
  <c r="IQ158" i="110"/>
  <c r="IU106" i="110"/>
  <c r="IT106" i="110"/>
  <c r="IS106" i="110"/>
  <c r="IR106" i="110"/>
  <c r="IQ106" i="110"/>
  <c r="IU43" i="110"/>
  <c r="IT43" i="110"/>
  <c r="IS43" i="110"/>
  <c r="IR43" i="110"/>
  <c r="IQ43" i="110"/>
  <c r="IU101" i="110"/>
  <c r="IT101" i="110"/>
  <c r="IS101" i="110"/>
  <c r="IR101" i="110"/>
  <c r="IQ101" i="110"/>
  <c r="IU168" i="110"/>
  <c r="IT168" i="110"/>
  <c r="IS168" i="110"/>
  <c r="IR168" i="110"/>
  <c r="IQ168" i="110"/>
  <c r="IU124" i="110"/>
  <c r="IT124" i="110"/>
  <c r="IS124" i="110"/>
  <c r="IR124" i="110"/>
  <c r="IQ124" i="110"/>
  <c r="IU109" i="110"/>
  <c r="IT109" i="110"/>
  <c r="IS109" i="110"/>
  <c r="IR109" i="110"/>
  <c r="IQ109" i="110"/>
  <c r="IU57" i="110"/>
  <c r="IT57" i="110"/>
  <c r="IS57" i="110"/>
  <c r="IR57" i="110"/>
  <c r="IQ57" i="110"/>
  <c r="IU52" i="110"/>
  <c r="IT52" i="110"/>
  <c r="IS52" i="110"/>
  <c r="IR52" i="110"/>
  <c r="IQ52" i="110"/>
  <c r="IU92" i="110"/>
  <c r="IT92" i="110"/>
  <c r="IS92" i="110"/>
  <c r="IR92" i="110"/>
  <c r="IQ92" i="110"/>
  <c r="IU137" i="110"/>
  <c r="IT137" i="110"/>
  <c r="IS137" i="110"/>
  <c r="IR137" i="110"/>
  <c r="IQ137" i="110"/>
  <c r="IU138" i="110"/>
  <c r="IT138" i="110"/>
  <c r="IS138" i="110"/>
  <c r="IR138" i="110"/>
  <c r="IQ138" i="110"/>
  <c r="IU51" i="110"/>
  <c r="IT51" i="110"/>
  <c r="IS51" i="110"/>
  <c r="IR51" i="110"/>
  <c r="IQ51" i="110"/>
  <c r="IU125" i="110"/>
  <c r="IT125" i="110"/>
  <c r="IS125" i="110"/>
  <c r="IR125" i="110"/>
  <c r="IQ125" i="110"/>
  <c r="IU154" i="110"/>
  <c r="IT154" i="110"/>
  <c r="IS154" i="110"/>
  <c r="IR154" i="110"/>
  <c r="IQ154" i="110"/>
  <c r="IU95" i="110"/>
  <c r="IT95" i="110"/>
  <c r="IS95" i="110"/>
  <c r="IR95" i="110"/>
  <c r="IQ95" i="110"/>
  <c r="IU46" i="110"/>
  <c r="IT46" i="110"/>
  <c r="IS46" i="110"/>
  <c r="IR46" i="110"/>
  <c r="IQ46" i="110"/>
  <c r="IU61" i="110"/>
  <c r="IT61" i="110"/>
  <c r="IS61" i="110"/>
  <c r="IR61" i="110"/>
  <c r="IQ61" i="110"/>
  <c r="IU85" i="110"/>
  <c r="IT85" i="110"/>
  <c r="IS85" i="110"/>
  <c r="IR85" i="110"/>
  <c r="IQ85" i="110"/>
  <c r="IU64" i="110"/>
  <c r="IT64" i="110"/>
  <c r="IS64" i="110"/>
  <c r="IR64" i="110"/>
  <c r="IQ64" i="110"/>
  <c r="IU100" i="110"/>
  <c r="IT100" i="110"/>
  <c r="IS100" i="110"/>
  <c r="IR100" i="110"/>
  <c r="IQ100" i="110"/>
  <c r="IU144" i="110"/>
  <c r="IT144" i="110"/>
  <c r="IS144" i="110"/>
  <c r="IR144" i="110"/>
  <c r="IQ144" i="110"/>
  <c r="IU66" i="110"/>
  <c r="IT66" i="110"/>
  <c r="IS66" i="110"/>
  <c r="IR66" i="110"/>
  <c r="IQ66" i="110"/>
  <c r="IU127" i="110"/>
  <c r="IT127" i="110"/>
  <c r="IS127" i="110"/>
  <c r="IR127" i="110"/>
  <c r="IQ127" i="110"/>
  <c r="IU111" i="110"/>
  <c r="IT111" i="110"/>
  <c r="IS111" i="110"/>
  <c r="IR111" i="110"/>
  <c r="IQ111" i="110"/>
  <c r="IU119" i="110"/>
  <c r="IT119" i="110"/>
  <c r="IS119" i="110"/>
  <c r="IR119" i="110"/>
  <c r="IQ119" i="110"/>
  <c r="IU86" i="110"/>
  <c r="IT86" i="110"/>
  <c r="IS86" i="110"/>
  <c r="IR86" i="110"/>
  <c r="IQ86" i="110"/>
  <c r="IU74" i="110"/>
  <c r="IT74" i="110"/>
  <c r="IS74" i="110"/>
  <c r="IR74" i="110"/>
  <c r="IQ74" i="110"/>
  <c r="IU102" i="110"/>
  <c r="IT102" i="110"/>
  <c r="IS102" i="110"/>
  <c r="IR102" i="110"/>
  <c r="IQ102" i="110"/>
  <c r="IU151" i="110"/>
  <c r="IT151" i="110"/>
  <c r="IS151" i="110"/>
  <c r="IR151" i="110"/>
  <c r="IQ151" i="110"/>
  <c r="IU170" i="110"/>
  <c r="IT170" i="110"/>
  <c r="IS170" i="110"/>
  <c r="IR170" i="110"/>
  <c r="IQ170" i="110"/>
  <c r="IU96" i="110"/>
  <c r="IT96" i="110"/>
  <c r="IS96" i="110"/>
  <c r="IR96" i="110"/>
  <c r="IQ96" i="110"/>
  <c r="IU126" i="110"/>
  <c r="IT126" i="110"/>
  <c r="IS126" i="110"/>
  <c r="IR126" i="110"/>
  <c r="IQ126" i="110"/>
  <c r="IU93" i="110"/>
  <c r="IT93" i="110"/>
  <c r="IS93" i="110"/>
  <c r="IR93" i="110"/>
  <c r="IQ93" i="110"/>
  <c r="IU150" i="110"/>
  <c r="IT150" i="110"/>
  <c r="IS150" i="110"/>
  <c r="IR150" i="110"/>
  <c r="IQ150" i="110"/>
  <c r="IU148" i="110"/>
  <c r="IT148" i="110"/>
  <c r="IS148" i="110"/>
  <c r="IR148" i="110"/>
  <c r="IQ148" i="110"/>
  <c r="IU60" i="110"/>
  <c r="IT60" i="110"/>
  <c r="IS60" i="110"/>
  <c r="IR60" i="110"/>
  <c r="IQ60" i="110"/>
  <c r="IU153" i="110"/>
  <c r="IT153" i="110"/>
  <c r="IS153" i="110"/>
  <c r="IR153" i="110"/>
  <c r="IQ153" i="110"/>
  <c r="IU48" i="110"/>
  <c r="IT48" i="110"/>
  <c r="IS48" i="110"/>
  <c r="IR48" i="110"/>
  <c r="IQ48" i="110"/>
  <c r="IU104" i="110"/>
  <c r="IT104" i="110"/>
  <c r="IS104" i="110"/>
  <c r="IR104" i="110"/>
  <c r="IQ104" i="110"/>
  <c r="IU146" i="110"/>
  <c r="IT146" i="110"/>
  <c r="IS146" i="110"/>
  <c r="IR146" i="110"/>
  <c r="IQ146" i="110"/>
  <c r="IU122" i="110"/>
  <c r="IT122" i="110"/>
  <c r="IS122" i="110"/>
  <c r="IR122" i="110"/>
  <c r="IQ122" i="110"/>
  <c r="IU98" i="110"/>
  <c r="IT98" i="110"/>
  <c r="IS98" i="110"/>
  <c r="IR98" i="110"/>
  <c r="IQ98" i="110"/>
  <c r="IU165" i="110"/>
  <c r="IT165" i="110"/>
  <c r="IS165" i="110"/>
  <c r="IR165" i="110"/>
  <c r="IQ165" i="110"/>
  <c r="IU79" i="110"/>
  <c r="IT79" i="110"/>
  <c r="IS79" i="110"/>
  <c r="IR79" i="110"/>
  <c r="IQ79" i="110"/>
  <c r="IU87" i="110"/>
  <c r="IT87" i="110"/>
  <c r="IS87" i="110"/>
  <c r="IR87" i="110"/>
  <c r="IQ87" i="110"/>
  <c r="IU140" i="110"/>
  <c r="IT140" i="110"/>
  <c r="IS140" i="110"/>
  <c r="IR140" i="110"/>
  <c r="IQ140" i="110"/>
  <c r="IU130" i="110"/>
  <c r="IT130" i="110"/>
  <c r="IS130" i="110"/>
  <c r="IR130" i="110"/>
  <c r="IQ130" i="110"/>
  <c r="IU155" i="110"/>
  <c r="IT155" i="110"/>
  <c r="IS155" i="110"/>
  <c r="IR155" i="110"/>
  <c r="IQ155" i="110"/>
  <c r="IU112" i="110"/>
  <c r="IT112" i="110"/>
  <c r="IS112" i="110"/>
  <c r="IR112" i="110"/>
  <c r="IQ112" i="110"/>
  <c r="IU123" i="110"/>
  <c r="IT123" i="110"/>
  <c r="IS123" i="110"/>
  <c r="IR123" i="110"/>
  <c r="IQ123" i="110"/>
  <c r="IU135" i="110"/>
  <c r="IT135" i="110"/>
  <c r="IS135" i="110"/>
  <c r="IR135" i="110"/>
  <c r="IQ135" i="110"/>
  <c r="IU107" i="110"/>
  <c r="IT107" i="110"/>
  <c r="IS107" i="110"/>
  <c r="IR107" i="110"/>
  <c r="IQ107" i="110"/>
  <c r="IU99" i="110"/>
  <c r="IT99" i="110"/>
  <c r="IS99" i="110"/>
  <c r="IR99" i="110"/>
  <c r="IQ99" i="110"/>
  <c r="IU108" i="110"/>
  <c r="IT108" i="110"/>
  <c r="IS108" i="110"/>
  <c r="IR108" i="110"/>
  <c r="IQ108" i="110"/>
  <c r="IU77" i="110"/>
  <c r="IT77" i="110"/>
  <c r="IS77" i="110"/>
  <c r="IR77" i="110"/>
  <c r="IQ77" i="110"/>
  <c r="IU128" i="110"/>
  <c r="IT128" i="110"/>
  <c r="IS128" i="110"/>
  <c r="IR128" i="110"/>
  <c r="IQ128" i="110"/>
  <c r="IU113" i="110"/>
  <c r="IT113" i="110"/>
  <c r="IS113" i="110"/>
  <c r="IR113" i="110"/>
  <c r="IQ113" i="110"/>
  <c r="IU116" i="110"/>
  <c r="IT116" i="110"/>
  <c r="IS116" i="110"/>
  <c r="IR116" i="110"/>
  <c r="IQ116" i="110"/>
  <c r="IU169" i="110"/>
  <c r="IT169" i="110"/>
  <c r="IS169" i="110"/>
  <c r="IR169" i="110"/>
  <c r="IQ169" i="110"/>
  <c r="IU145" i="110"/>
  <c r="IT145" i="110"/>
  <c r="IS145" i="110"/>
  <c r="IR145" i="110"/>
  <c r="IQ145" i="110"/>
  <c r="IU129" i="110"/>
  <c r="IT129" i="110"/>
  <c r="IS129" i="110"/>
  <c r="IR129" i="110"/>
  <c r="IQ129" i="110"/>
  <c r="IU142" i="110"/>
  <c r="IT142" i="110"/>
  <c r="IS142" i="110"/>
  <c r="IR142" i="110"/>
  <c r="IQ142" i="110"/>
  <c r="IU90" i="110"/>
  <c r="IT90" i="110"/>
  <c r="IS90" i="110"/>
  <c r="IR90" i="110"/>
  <c r="IQ90" i="110"/>
  <c r="IU80" i="110"/>
  <c r="IT80" i="110"/>
  <c r="IS80" i="110"/>
  <c r="IR80" i="110"/>
  <c r="IQ80" i="110"/>
  <c r="IU78" i="110"/>
  <c r="IT78" i="110"/>
  <c r="IS78" i="110"/>
  <c r="IR78" i="110"/>
  <c r="IQ78" i="110"/>
  <c r="IU157" i="110"/>
  <c r="IT157" i="110"/>
  <c r="IS157" i="110"/>
  <c r="IR157" i="110"/>
  <c r="IQ157" i="110"/>
  <c r="IU133" i="110"/>
  <c r="IT133" i="110"/>
  <c r="IS133" i="110"/>
  <c r="IR133" i="110"/>
  <c r="IQ133" i="110"/>
  <c r="IU81" i="110"/>
  <c r="IT81" i="110"/>
  <c r="IS81" i="110"/>
  <c r="IR81" i="110"/>
  <c r="IQ81" i="110"/>
  <c r="IU76" i="110"/>
  <c r="IT76" i="110"/>
  <c r="IS76" i="110"/>
  <c r="IR76" i="110"/>
  <c r="IQ76" i="110"/>
  <c r="IU65" i="110"/>
  <c r="IT65" i="110"/>
  <c r="IS65" i="110"/>
  <c r="IR65" i="110"/>
  <c r="IQ65" i="110"/>
  <c r="IU156" i="110"/>
  <c r="IT156" i="110"/>
  <c r="IS156" i="110"/>
  <c r="IR156" i="110"/>
  <c r="IQ156" i="110"/>
  <c r="IU89" i="110"/>
  <c r="IT89" i="110"/>
  <c r="IS89" i="110"/>
  <c r="IR89" i="110"/>
  <c r="IQ89" i="110"/>
  <c r="IU173" i="110"/>
  <c r="IT173" i="110"/>
  <c r="IS173" i="110"/>
  <c r="IR173" i="110"/>
  <c r="IQ173" i="110"/>
  <c r="IU91" i="110"/>
  <c r="IT91" i="110"/>
  <c r="IS91" i="110"/>
  <c r="IR91" i="110"/>
  <c r="IQ91" i="110"/>
  <c r="IU75" i="110"/>
  <c r="IT75" i="110"/>
  <c r="IS75" i="110"/>
  <c r="IR75" i="110"/>
  <c r="IQ75" i="110"/>
  <c r="IU49" i="110"/>
  <c r="IT49" i="110"/>
  <c r="IS49" i="110"/>
  <c r="IR49" i="110"/>
  <c r="IQ49" i="110"/>
  <c r="IU82" i="110"/>
  <c r="IT82" i="110"/>
  <c r="IS82" i="110"/>
  <c r="IR82" i="110"/>
  <c r="IQ82" i="110"/>
  <c r="IU70" i="110"/>
  <c r="IT70" i="110"/>
  <c r="IS70" i="110"/>
  <c r="IR70" i="110"/>
  <c r="IQ70" i="110"/>
  <c r="IU139" i="110"/>
  <c r="IT139" i="110"/>
  <c r="IS139" i="110"/>
  <c r="IR139" i="110"/>
  <c r="IQ139" i="110"/>
  <c r="IU149" i="110"/>
  <c r="IT149" i="110"/>
  <c r="IS149" i="110"/>
  <c r="IR149" i="110"/>
  <c r="IQ149" i="110"/>
  <c r="IU68" i="110"/>
  <c r="IT68" i="110"/>
  <c r="IS68" i="110"/>
  <c r="IR68" i="110"/>
  <c r="IQ68" i="110"/>
  <c r="IU143" i="110"/>
  <c r="IT143" i="110"/>
  <c r="IS143" i="110"/>
  <c r="IR143" i="110"/>
  <c r="IQ143" i="110"/>
  <c r="IU103" i="110"/>
  <c r="IT103" i="110"/>
  <c r="IS103" i="110"/>
  <c r="IR103" i="110"/>
  <c r="IQ103" i="110"/>
  <c r="IU63" i="110"/>
  <c r="IT63" i="110"/>
  <c r="IS63" i="110"/>
  <c r="IR63" i="110"/>
  <c r="IQ63" i="110"/>
  <c r="IU50" i="110"/>
  <c r="IT50" i="110"/>
  <c r="IS50" i="110"/>
  <c r="IR50" i="110"/>
  <c r="IQ50" i="110"/>
  <c r="IU44" i="110"/>
  <c r="IT44" i="110"/>
  <c r="IS44" i="110"/>
  <c r="IR44" i="110"/>
  <c r="IQ44" i="110"/>
  <c r="IU71" i="110"/>
  <c r="IT71" i="110"/>
  <c r="IS71" i="110"/>
  <c r="IR71" i="110"/>
  <c r="IQ71" i="110"/>
  <c r="IU167" i="110"/>
  <c r="IT167" i="110"/>
  <c r="IS167" i="110"/>
  <c r="IR167" i="110"/>
  <c r="IQ167" i="110"/>
  <c r="IU62" i="110"/>
  <c r="IT62" i="110"/>
  <c r="IS62" i="110"/>
  <c r="IR62" i="110"/>
  <c r="IQ62" i="110"/>
  <c r="IU166" i="110"/>
  <c r="IT166" i="110"/>
  <c r="IS166" i="110"/>
  <c r="IR166" i="110"/>
  <c r="IQ166" i="110"/>
  <c r="IU58" i="110"/>
  <c r="IT58" i="110"/>
  <c r="IS58" i="110"/>
  <c r="IR58" i="110"/>
  <c r="IQ58" i="110"/>
  <c r="IU171" i="110"/>
  <c r="IT171" i="110"/>
  <c r="IS171" i="110"/>
  <c r="IR171" i="110"/>
  <c r="IQ171" i="110"/>
  <c r="IU73" i="110"/>
  <c r="IT73" i="110"/>
  <c r="IS73" i="110"/>
  <c r="IR73" i="110"/>
  <c r="IQ73" i="110"/>
  <c r="IU141" i="110"/>
  <c r="IT141" i="110"/>
  <c r="IS141" i="110"/>
  <c r="IR141" i="110"/>
  <c r="IQ141" i="110"/>
  <c r="IU132" i="110"/>
  <c r="IT132" i="110"/>
  <c r="IS132" i="110"/>
  <c r="IR132" i="110"/>
  <c r="IQ132" i="110"/>
  <c r="IU53" i="110"/>
  <c r="IT53" i="110"/>
  <c r="IS53" i="110"/>
  <c r="IR53" i="110"/>
  <c r="IQ53" i="110"/>
  <c r="IU38" i="110"/>
  <c r="IT38" i="110"/>
  <c r="IS38" i="110"/>
  <c r="IR38" i="110"/>
  <c r="IQ38" i="110"/>
  <c r="IU37" i="110"/>
  <c r="IT37" i="110"/>
  <c r="IS37" i="110"/>
  <c r="IR37" i="110"/>
  <c r="IQ37" i="110"/>
  <c r="IU28" i="110"/>
  <c r="IT28" i="110"/>
  <c r="IS28" i="110"/>
  <c r="IR28" i="110"/>
  <c r="IQ28" i="110"/>
  <c r="IU36" i="110"/>
  <c r="IT36" i="110"/>
  <c r="IS36" i="110"/>
  <c r="IR36" i="110"/>
  <c r="IQ36" i="110"/>
  <c r="IU33" i="110"/>
  <c r="IT33" i="110"/>
  <c r="IS33" i="110"/>
  <c r="IR33" i="110"/>
  <c r="IQ33" i="110"/>
  <c r="IU24" i="110"/>
  <c r="IT24" i="110"/>
  <c r="IS24" i="110"/>
  <c r="IR24" i="110"/>
  <c r="IQ24" i="110"/>
  <c r="IU35" i="110"/>
  <c r="IT35" i="110"/>
  <c r="IS35" i="110"/>
  <c r="IR35" i="110"/>
  <c r="IQ35" i="110"/>
  <c r="IU32" i="110"/>
  <c r="IT32" i="110"/>
  <c r="IS32" i="110"/>
  <c r="IR32" i="110"/>
  <c r="IQ32" i="110"/>
  <c r="IU31" i="110"/>
  <c r="IT31" i="110"/>
  <c r="IS31" i="110"/>
  <c r="IR31" i="110"/>
  <c r="IQ31" i="110"/>
  <c r="IU30" i="110"/>
  <c r="IT30" i="110"/>
  <c r="IS30" i="110"/>
  <c r="IR30" i="110"/>
  <c r="IQ30" i="110"/>
  <c r="IU29" i="110"/>
  <c r="IT29" i="110"/>
  <c r="IS29" i="110"/>
  <c r="IR29" i="110"/>
  <c r="IQ29" i="110"/>
  <c r="IU27" i="110"/>
  <c r="IT27" i="110"/>
  <c r="IS27" i="110"/>
  <c r="IR27" i="110"/>
  <c r="IQ27" i="110"/>
  <c r="IU26" i="110"/>
  <c r="IT26" i="110"/>
  <c r="IS26" i="110"/>
  <c r="IR26" i="110"/>
  <c r="IQ26" i="110"/>
  <c r="IU25" i="110"/>
  <c r="IT25" i="110"/>
  <c r="IS25" i="110"/>
  <c r="IR25" i="110"/>
  <c r="IQ25" i="110"/>
  <c r="IU23" i="110"/>
  <c r="IT23" i="110"/>
  <c r="IS23" i="110"/>
  <c r="IR23" i="110"/>
  <c r="IQ23" i="110"/>
  <c r="IU22" i="110"/>
  <c r="IT22" i="110"/>
  <c r="IS22" i="110"/>
  <c r="IR22" i="110"/>
  <c r="IQ22" i="110"/>
  <c r="IU21" i="110"/>
  <c r="IT21" i="110"/>
  <c r="IS21" i="110"/>
  <c r="IR21" i="110"/>
  <c r="IQ21" i="110"/>
  <c r="IU15" i="110"/>
  <c r="IT15" i="110"/>
  <c r="IS15" i="110"/>
  <c r="IR15" i="110"/>
  <c r="IQ15" i="110"/>
  <c r="IU19" i="110"/>
  <c r="IT19" i="110"/>
  <c r="IS19" i="110"/>
  <c r="IR19" i="110"/>
  <c r="IQ19" i="110"/>
  <c r="IU16" i="110"/>
  <c r="IT16" i="110"/>
  <c r="IS16" i="110"/>
  <c r="IR16" i="110"/>
  <c r="IQ16" i="110"/>
  <c r="IU9" i="110"/>
  <c r="IT9" i="110"/>
  <c r="IS9" i="110"/>
  <c r="IR9" i="110"/>
  <c r="IQ9" i="110"/>
  <c r="IU14" i="110"/>
  <c r="IT14" i="110"/>
  <c r="IS14" i="110"/>
  <c r="IR14" i="110"/>
  <c r="IQ14" i="110"/>
  <c r="IU13" i="110"/>
  <c r="IT13" i="110"/>
  <c r="IS13" i="110"/>
  <c r="IR13" i="110"/>
  <c r="IQ13" i="110"/>
  <c r="IU8" i="110"/>
  <c r="IT8" i="110"/>
  <c r="IS8" i="110"/>
  <c r="IR8" i="110"/>
  <c r="IQ8" i="110"/>
  <c r="IU11" i="110"/>
  <c r="IT11" i="110"/>
  <c r="IS11" i="110"/>
  <c r="IR11" i="110"/>
  <c r="IQ11" i="110"/>
  <c r="IU5" i="110"/>
  <c r="IT5" i="110"/>
  <c r="IS5" i="110"/>
  <c r="IR5" i="110"/>
  <c r="IQ5" i="110"/>
  <c r="CI31" i="377"/>
  <c r="CF31" i="377"/>
  <c r="CC31" i="377"/>
  <c r="BZ31" i="377"/>
  <c r="BW31" i="377"/>
  <c r="BV31" i="377"/>
  <c r="BU31" i="377"/>
  <c r="BT31" i="377"/>
  <c r="BP31" i="377"/>
  <c r="BM31" i="377"/>
  <c r="BJ31" i="377"/>
  <c r="BG31" i="377"/>
  <c r="BD31" i="377"/>
  <c r="BC31" i="377"/>
  <c r="BB31" i="377"/>
  <c r="BA31" i="377"/>
  <c r="AY31" i="377"/>
  <c r="AX31" i="377"/>
  <c r="AW31" i="377"/>
  <c r="AV31" i="377"/>
  <c r="AU31" i="377"/>
  <c r="AT31" i="377"/>
  <c r="AS31" i="377"/>
  <c r="AR31" i="377"/>
  <c r="Z31" i="377"/>
  <c r="CJ31" i="377" s="1"/>
  <c r="CK31" i="377" s="1"/>
  <c r="Y31" i="377"/>
  <c r="V31" i="377"/>
  <c r="CG31" i="377" s="1"/>
  <c r="CH31" i="377" s="1"/>
  <c r="U31" i="377"/>
  <c r="R31" i="377"/>
  <c r="BK31" i="377" s="1"/>
  <c r="BL31" i="377" s="1"/>
  <c r="Q31" i="377"/>
  <c r="N31" i="377"/>
  <c r="BH31" i="377" s="1"/>
  <c r="BI31" i="377" s="1"/>
  <c r="M31" i="377"/>
  <c r="J31" i="377"/>
  <c r="BX31" i="377" s="1"/>
  <c r="BY31" i="377" s="1"/>
  <c r="I31" i="377"/>
  <c r="F31" i="377"/>
  <c r="A31" i="377" s="1"/>
  <c r="E31" i="377"/>
  <c r="CI30" i="377"/>
  <c r="CF30" i="377"/>
  <c r="CC30" i="377"/>
  <c r="BZ30" i="377"/>
  <c r="BW30" i="377"/>
  <c r="BV30" i="377"/>
  <c r="BU30" i="377"/>
  <c r="BT30" i="377"/>
  <c r="BP30" i="377"/>
  <c r="BM30" i="377"/>
  <c r="BJ30" i="377"/>
  <c r="BG30" i="377"/>
  <c r="BD30" i="377"/>
  <c r="BC30" i="377"/>
  <c r="BB30" i="377"/>
  <c r="BA30" i="377"/>
  <c r="AY30" i="377"/>
  <c r="AX30" i="377"/>
  <c r="AW30" i="377"/>
  <c r="AV30" i="377"/>
  <c r="AU30" i="377"/>
  <c r="AT30" i="377"/>
  <c r="AS30" i="377"/>
  <c r="AR30" i="377"/>
  <c r="Z30" i="377"/>
  <c r="BQ30" i="377" s="1"/>
  <c r="BR30" i="377" s="1"/>
  <c r="Y30" i="377"/>
  <c r="V30" i="377"/>
  <c r="CG30" i="377" s="1"/>
  <c r="CH30" i="377" s="1"/>
  <c r="U30" i="377"/>
  <c r="R30" i="377"/>
  <c r="CD30" i="377" s="1"/>
  <c r="CE30" i="377" s="1"/>
  <c r="Q30" i="377"/>
  <c r="N30" i="377"/>
  <c r="BH30" i="377" s="1"/>
  <c r="BI30" i="377" s="1"/>
  <c r="M30" i="377"/>
  <c r="J30" i="377"/>
  <c r="BE30" i="377" s="1"/>
  <c r="BF30" i="377" s="1"/>
  <c r="I30" i="377"/>
  <c r="F30" i="377"/>
  <c r="A30" i="377" s="1"/>
  <c r="E30" i="377"/>
  <c r="CI29" i="377"/>
  <c r="CF29" i="377"/>
  <c r="CC29" i="377"/>
  <c r="BZ29" i="377"/>
  <c r="BW29" i="377"/>
  <c r="BV29" i="377"/>
  <c r="BU29" i="377"/>
  <c r="BT29" i="377"/>
  <c r="BP29" i="377"/>
  <c r="BM29" i="377"/>
  <c r="BJ29" i="377"/>
  <c r="BG29" i="377"/>
  <c r="BD29" i="377"/>
  <c r="BC29" i="377"/>
  <c r="BB29" i="377"/>
  <c r="BA29" i="377"/>
  <c r="AY29" i="377"/>
  <c r="AX29" i="377"/>
  <c r="AW29" i="377"/>
  <c r="AV29" i="377"/>
  <c r="AU29" i="377"/>
  <c r="AT29" i="377"/>
  <c r="AS29" i="377"/>
  <c r="AR29" i="377"/>
  <c r="Z29" i="377"/>
  <c r="BQ29" i="377" s="1"/>
  <c r="BR29" i="377" s="1"/>
  <c r="Y29" i="377"/>
  <c r="V29" i="377"/>
  <c r="BN29" i="377" s="1"/>
  <c r="BO29" i="377" s="1"/>
  <c r="U29" i="377"/>
  <c r="R29" i="377"/>
  <c r="CD29" i="377" s="1"/>
  <c r="CE29" i="377" s="1"/>
  <c r="Q29" i="377"/>
  <c r="N29" i="377"/>
  <c r="CA29" i="377" s="1"/>
  <c r="CB29" i="377" s="1"/>
  <c r="M29" i="377"/>
  <c r="J29" i="377"/>
  <c r="BE29" i="377" s="1"/>
  <c r="BF29" i="377" s="1"/>
  <c r="I29" i="377"/>
  <c r="F29" i="377"/>
  <c r="A29" i="377" s="1"/>
  <c r="E29" i="377"/>
  <c r="CI28" i="377"/>
  <c r="CF28" i="377"/>
  <c r="CC28" i="377"/>
  <c r="BZ28" i="377"/>
  <c r="BW28" i="377"/>
  <c r="BV28" i="377"/>
  <c r="BU28" i="377"/>
  <c r="BT28" i="377"/>
  <c r="BP28" i="377"/>
  <c r="BM28" i="377"/>
  <c r="BJ28" i="377"/>
  <c r="BG28" i="377"/>
  <c r="BD28" i="377"/>
  <c r="BC28" i="377"/>
  <c r="BB28" i="377"/>
  <c r="BA28" i="377"/>
  <c r="AY28" i="377"/>
  <c r="AX28" i="377"/>
  <c r="AW28" i="377"/>
  <c r="AV28" i="377"/>
  <c r="AU28" i="377"/>
  <c r="AT28" i="377"/>
  <c r="AS28" i="377"/>
  <c r="AR28" i="377"/>
  <c r="Z28" i="377"/>
  <c r="CJ28" i="377" s="1"/>
  <c r="CK28" i="377" s="1"/>
  <c r="Y28" i="377"/>
  <c r="V28" i="377"/>
  <c r="BN28" i="377" s="1"/>
  <c r="BO28" i="377" s="1"/>
  <c r="U28" i="377"/>
  <c r="R28" i="377"/>
  <c r="BK28" i="377" s="1"/>
  <c r="BL28" i="377" s="1"/>
  <c r="Q28" i="377"/>
  <c r="N28" i="377"/>
  <c r="CA28" i="377" s="1"/>
  <c r="CB28" i="377" s="1"/>
  <c r="M28" i="377"/>
  <c r="J28" i="377"/>
  <c r="BX28" i="377" s="1"/>
  <c r="BY28" i="377" s="1"/>
  <c r="I28" i="377"/>
  <c r="F28" i="377"/>
  <c r="A28" i="377" s="1"/>
  <c r="E28" i="377"/>
  <c r="CI27" i="377"/>
  <c r="CF27" i="377"/>
  <c r="CC27" i="377"/>
  <c r="BZ27" i="377"/>
  <c r="BW27" i="377"/>
  <c r="BV27" i="377"/>
  <c r="BU27" i="377"/>
  <c r="BT27" i="377"/>
  <c r="BP27" i="377"/>
  <c r="BM27" i="377"/>
  <c r="BJ27" i="377"/>
  <c r="BG27" i="377"/>
  <c r="BD27" i="377"/>
  <c r="BC27" i="377"/>
  <c r="BB27" i="377"/>
  <c r="BA27" i="377"/>
  <c r="AY27" i="377"/>
  <c r="AX27" i="377"/>
  <c r="AW27" i="377"/>
  <c r="AV27" i="377"/>
  <c r="AU27" i="377"/>
  <c r="AT27" i="377"/>
  <c r="AS27" i="377"/>
  <c r="AR27" i="377"/>
  <c r="Z27" i="377"/>
  <c r="CJ27" i="377" s="1"/>
  <c r="CK27" i="377" s="1"/>
  <c r="Y27" i="377"/>
  <c r="V27" i="377"/>
  <c r="CG27" i="377" s="1"/>
  <c r="CH27" i="377" s="1"/>
  <c r="U27" i="377"/>
  <c r="R27" i="377"/>
  <c r="BK27" i="377" s="1"/>
  <c r="BL27" i="377" s="1"/>
  <c r="Q27" i="377"/>
  <c r="N27" i="377"/>
  <c r="BH27" i="377" s="1"/>
  <c r="BI27" i="377" s="1"/>
  <c r="M27" i="377"/>
  <c r="J27" i="377"/>
  <c r="BX27" i="377" s="1"/>
  <c r="BY27" i="377" s="1"/>
  <c r="I27" i="377"/>
  <c r="F27" i="377"/>
  <c r="A27" i="377" s="1"/>
  <c r="E27" i="377"/>
  <c r="CI26" i="377"/>
  <c r="CF26" i="377"/>
  <c r="CC26" i="377"/>
  <c r="BZ26" i="377"/>
  <c r="BW26" i="377"/>
  <c r="BV26" i="377"/>
  <c r="BU26" i="377"/>
  <c r="BT26" i="377"/>
  <c r="BP26" i="377"/>
  <c r="BM26" i="377"/>
  <c r="BJ26" i="377"/>
  <c r="BG26" i="377"/>
  <c r="BD26" i="377"/>
  <c r="BC26" i="377"/>
  <c r="BB26" i="377"/>
  <c r="BA26" i="377"/>
  <c r="AY26" i="377"/>
  <c r="AX26" i="377"/>
  <c r="AW26" i="377"/>
  <c r="AV26" i="377"/>
  <c r="AU26" i="377"/>
  <c r="AT26" i="377"/>
  <c r="AS26" i="377"/>
  <c r="AR26" i="377"/>
  <c r="Z26" i="377"/>
  <c r="BQ26" i="377" s="1"/>
  <c r="BR26" i="377" s="1"/>
  <c r="Y26" i="377"/>
  <c r="V26" i="377"/>
  <c r="CG26" i="377" s="1"/>
  <c r="CH26" i="377" s="1"/>
  <c r="U26" i="377"/>
  <c r="R26" i="377"/>
  <c r="CD26" i="377" s="1"/>
  <c r="CE26" i="377" s="1"/>
  <c r="Q26" i="377"/>
  <c r="N26" i="377"/>
  <c r="BH26" i="377" s="1"/>
  <c r="BI26" i="377" s="1"/>
  <c r="M26" i="377"/>
  <c r="J26" i="377"/>
  <c r="BE26" i="377" s="1"/>
  <c r="BF26" i="377" s="1"/>
  <c r="I26" i="377"/>
  <c r="F26" i="377"/>
  <c r="A26" i="377" s="1"/>
  <c r="E26" i="377"/>
  <c r="CI25" i="377"/>
  <c r="CF25" i="377"/>
  <c r="CC25" i="377"/>
  <c r="BZ25" i="377"/>
  <c r="BW25" i="377"/>
  <c r="BV25" i="377"/>
  <c r="BU25" i="377"/>
  <c r="BT25" i="377"/>
  <c r="BP25" i="377"/>
  <c r="BM25" i="377"/>
  <c r="BJ25" i="377"/>
  <c r="BG25" i="377"/>
  <c r="BD25" i="377"/>
  <c r="BC25" i="377"/>
  <c r="BB25" i="377"/>
  <c r="BA25" i="377"/>
  <c r="AY25" i="377"/>
  <c r="AX25" i="377"/>
  <c r="AW25" i="377"/>
  <c r="AV25" i="377"/>
  <c r="AU25" i="377"/>
  <c r="AT25" i="377"/>
  <c r="AS25" i="377"/>
  <c r="AR25" i="377"/>
  <c r="Z25" i="377"/>
  <c r="BQ25" i="377" s="1"/>
  <c r="BR25" i="377" s="1"/>
  <c r="Y25" i="377"/>
  <c r="V25" i="377"/>
  <c r="BN25" i="377" s="1"/>
  <c r="BO25" i="377" s="1"/>
  <c r="U25" i="377"/>
  <c r="R25" i="377"/>
  <c r="CD25" i="377" s="1"/>
  <c r="CE25" i="377" s="1"/>
  <c r="Q25" i="377"/>
  <c r="N25" i="377"/>
  <c r="CA25" i="377" s="1"/>
  <c r="CB25" i="377" s="1"/>
  <c r="M25" i="377"/>
  <c r="J25" i="377"/>
  <c r="BE25" i="377" s="1"/>
  <c r="BF25" i="377" s="1"/>
  <c r="I25" i="377"/>
  <c r="F25" i="377"/>
  <c r="A25" i="377" s="1"/>
  <c r="E25" i="377"/>
  <c r="CI24" i="377"/>
  <c r="CF24" i="377"/>
  <c r="CC24" i="377"/>
  <c r="BZ24" i="377"/>
  <c r="BW24" i="377"/>
  <c r="BV24" i="377"/>
  <c r="BU24" i="377"/>
  <c r="BT24" i="377"/>
  <c r="BP24" i="377"/>
  <c r="BM24" i="377"/>
  <c r="BJ24" i="377"/>
  <c r="BG24" i="377"/>
  <c r="BD24" i="377"/>
  <c r="BC24" i="377"/>
  <c r="BB24" i="377"/>
  <c r="BA24" i="377"/>
  <c r="AY24" i="377"/>
  <c r="AX24" i="377"/>
  <c r="AW24" i="377"/>
  <c r="AV24" i="377"/>
  <c r="AU24" i="377"/>
  <c r="AT24" i="377"/>
  <c r="AS24" i="377"/>
  <c r="AR24" i="377"/>
  <c r="Z24" i="377"/>
  <c r="CJ24" i="377" s="1"/>
  <c r="CK24" i="377" s="1"/>
  <c r="Y24" i="377"/>
  <c r="V24" i="377"/>
  <c r="BN24" i="377" s="1"/>
  <c r="BO24" i="377" s="1"/>
  <c r="U24" i="377"/>
  <c r="R24" i="377"/>
  <c r="BK24" i="377" s="1"/>
  <c r="BL24" i="377" s="1"/>
  <c r="Q24" i="377"/>
  <c r="N24" i="377"/>
  <c r="CA24" i="377" s="1"/>
  <c r="CB24" i="377" s="1"/>
  <c r="M24" i="377"/>
  <c r="J24" i="377"/>
  <c r="BX24" i="377" s="1"/>
  <c r="BY24" i="377" s="1"/>
  <c r="I24" i="377"/>
  <c r="F24" i="377"/>
  <c r="A24" i="377" s="1"/>
  <c r="E24" i="377"/>
  <c r="CI23" i="377"/>
  <c r="CF23" i="377"/>
  <c r="CC23" i="377"/>
  <c r="BZ23" i="377"/>
  <c r="BW23" i="377"/>
  <c r="BV23" i="377"/>
  <c r="BU23" i="377"/>
  <c r="BT23" i="377"/>
  <c r="BP23" i="377"/>
  <c r="BM23" i="377"/>
  <c r="BJ23" i="377"/>
  <c r="BG23" i="377"/>
  <c r="BD23" i="377"/>
  <c r="BC23" i="377"/>
  <c r="BB23" i="377"/>
  <c r="BA23" i="377"/>
  <c r="AY23" i="377"/>
  <c r="AX23" i="377"/>
  <c r="AW23" i="377"/>
  <c r="AV23" i="377"/>
  <c r="AU23" i="377"/>
  <c r="AT23" i="377"/>
  <c r="AS23" i="377"/>
  <c r="AR23" i="377"/>
  <c r="Z23" i="377"/>
  <c r="CJ23" i="377" s="1"/>
  <c r="CK23" i="377" s="1"/>
  <c r="Y23" i="377"/>
  <c r="V23" i="377"/>
  <c r="CG23" i="377" s="1"/>
  <c r="CH23" i="377" s="1"/>
  <c r="U23" i="377"/>
  <c r="R23" i="377"/>
  <c r="BK23" i="377" s="1"/>
  <c r="BL23" i="377" s="1"/>
  <c r="Q23" i="377"/>
  <c r="N23" i="377"/>
  <c r="BH23" i="377" s="1"/>
  <c r="BI23" i="377" s="1"/>
  <c r="M23" i="377"/>
  <c r="J23" i="377"/>
  <c r="BX23" i="377" s="1"/>
  <c r="BY23" i="377" s="1"/>
  <c r="I23" i="377"/>
  <c r="F23" i="377"/>
  <c r="A23" i="377" s="1"/>
  <c r="E23" i="377"/>
  <c r="CI22" i="377"/>
  <c r="CF22" i="377"/>
  <c r="CC22" i="377"/>
  <c r="BZ22" i="377"/>
  <c r="BW22" i="377"/>
  <c r="BV22" i="377"/>
  <c r="BU22" i="377"/>
  <c r="BT22" i="377"/>
  <c r="BP22" i="377"/>
  <c r="BM22" i="377"/>
  <c r="BJ22" i="377"/>
  <c r="BG22" i="377"/>
  <c r="BD22" i="377"/>
  <c r="BC22" i="377"/>
  <c r="BB22" i="377"/>
  <c r="BA22" i="377"/>
  <c r="AY22" i="377"/>
  <c r="AX22" i="377"/>
  <c r="AW22" i="377"/>
  <c r="AV22" i="377"/>
  <c r="AU22" i="377"/>
  <c r="AT22" i="377"/>
  <c r="AS22" i="377"/>
  <c r="AR22" i="377"/>
  <c r="Z22" i="377"/>
  <c r="BQ22" i="377" s="1"/>
  <c r="BR22" i="377" s="1"/>
  <c r="Y22" i="377"/>
  <c r="V22" i="377"/>
  <c r="CG22" i="377" s="1"/>
  <c r="CH22" i="377" s="1"/>
  <c r="U22" i="377"/>
  <c r="R22" i="377"/>
  <c r="CD22" i="377" s="1"/>
  <c r="CE22" i="377" s="1"/>
  <c r="Q22" i="377"/>
  <c r="N22" i="377"/>
  <c r="BH22" i="377" s="1"/>
  <c r="BI22" i="377" s="1"/>
  <c r="M22" i="377"/>
  <c r="J22" i="377"/>
  <c r="BE22" i="377" s="1"/>
  <c r="BF22" i="377" s="1"/>
  <c r="I22" i="377"/>
  <c r="F22" i="377"/>
  <c r="A22" i="377" s="1"/>
  <c r="E22" i="377"/>
  <c r="CI21" i="377"/>
  <c r="CF21" i="377"/>
  <c r="CC21" i="377"/>
  <c r="BZ21" i="377"/>
  <c r="BW21" i="377"/>
  <c r="BV21" i="377"/>
  <c r="BU21" i="377"/>
  <c r="BT21" i="377"/>
  <c r="BP21" i="377"/>
  <c r="BM21" i="377"/>
  <c r="BJ21" i="377"/>
  <c r="BG21" i="377"/>
  <c r="BD21" i="377"/>
  <c r="BC21" i="377"/>
  <c r="BB21" i="377"/>
  <c r="BA21" i="377"/>
  <c r="AY21" i="377"/>
  <c r="AX21" i="377"/>
  <c r="AW21" i="377"/>
  <c r="AV21" i="377"/>
  <c r="AU21" i="377"/>
  <c r="AT21" i="377"/>
  <c r="AS21" i="377"/>
  <c r="AR21" i="377"/>
  <c r="Z21" i="377"/>
  <c r="BQ21" i="377" s="1"/>
  <c r="BR21" i="377" s="1"/>
  <c r="Y21" i="377"/>
  <c r="V21" i="377"/>
  <c r="BN21" i="377" s="1"/>
  <c r="BO21" i="377" s="1"/>
  <c r="U21" i="377"/>
  <c r="R21" i="377"/>
  <c r="CD21" i="377" s="1"/>
  <c r="CE21" i="377" s="1"/>
  <c r="Q21" i="377"/>
  <c r="N21" i="377"/>
  <c r="CA21" i="377" s="1"/>
  <c r="CB21" i="377" s="1"/>
  <c r="M21" i="377"/>
  <c r="J21" i="377"/>
  <c r="BE21" i="377" s="1"/>
  <c r="BF21" i="377" s="1"/>
  <c r="I21" i="377"/>
  <c r="F21" i="377"/>
  <c r="A21" i="377" s="1"/>
  <c r="E21" i="377"/>
  <c r="CI20" i="377"/>
  <c r="CF20" i="377"/>
  <c r="CC20" i="377"/>
  <c r="BZ20" i="377"/>
  <c r="BW20" i="377"/>
  <c r="BV20" i="377"/>
  <c r="BU20" i="377"/>
  <c r="BT20" i="377"/>
  <c r="BP20" i="377"/>
  <c r="BM20" i="377"/>
  <c r="BJ20" i="377"/>
  <c r="BG20" i="377"/>
  <c r="BD20" i="377"/>
  <c r="BC20" i="377"/>
  <c r="BB20" i="377"/>
  <c r="BA20" i="377"/>
  <c r="AY20" i="377"/>
  <c r="AX20" i="377"/>
  <c r="AW20" i="377"/>
  <c r="AV20" i="377"/>
  <c r="AU20" i="377"/>
  <c r="AT20" i="377"/>
  <c r="AS20" i="377"/>
  <c r="AR20" i="377"/>
  <c r="Z20" i="377"/>
  <c r="CJ20" i="377" s="1"/>
  <c r="CK20" i="377" s="1"/>
  <c r="Y20" i="377"/>
  <c r="V20" i="377"/>
  <c r="BN20" i="377" s="1"/>
  <c r="BO20" i="377" s="1"/>
  <c r="U20" i="377"/>
  <c r="R20" i="377"/>
  <c r="BK20" i="377" s="1"/>
  <c r="BL20" i="377" s="1"/>
  <c r="Q20" i="377"/>
  <c r="N20" i="377"/>
  <c r="CA20" i="377" s="1"/>
  <c r="CB20" i="377" s="1"/>
  <c r="M20" i="377"/>
  <c r="J20" i="377"/>
  <c r="BX20" i="377" s="1"/>
  <c r="BY20" i="377" s="1"/>
  <c r="I20" i="377"/>
  <c r="F20" i="377"/>
  <c r="A20" i="377" s="1"/>
  <c r="E20" i="377"/>
  <c r="CI19" i="377"/>
  <c r="CF19" i="377"/>
  <c r="CC19" i="377"/>
  <c r="BZ19" i="377"/>
  <c r="BW19" i="377"/>
  <c r="BV19" i="377"/>
  <c r="BU19" i="377"/>
  <c r="BT19" i="377"/>
  <c r="BP19" i="377"/>
  <c r="BM19" i="377"/>
  <c r="BJ19" i="377"/>
  <c r="BG19" i="377"/>
  <c r="BD19" i="377"/>
  <c r="BC19" i="377"/>
  <c r="BB19" i="377"/>
  <c r="BA19" i="377"/>
  <c r="AY19" i="377"/>
  <c r="AX19" i="377"/>
  <c r="AW19" i="377"/>
  <c r="AV19" i="377"/>
  <c r="AU19" i="377"/>
  <c r="AT19" i="377"/>
  <c r="AS19" i="377"/>
  <c r="AR19" i="377"/>
  <c r="Z19" i="377"/>
  <c r="CJ19" i="377" s="1"/>
  <c r="CK19" i="377" s="1"/>
  <c r="Y19" i="377"/>
  <c r="V19" i="377"/>
  <c r="CG19" i="377" s="1"/>
  <c r="CH19" i="377" s="1"/>
  <c r="U19" i="377"/>
  <c r="R19" i="377"/>
  <c r="BK19" i="377" s="1"/>
  <c r="BL19" i="377" s="1"/>
  <c r="Q19" i="377"/>
  <c r="N19" i="377"/>
  <c r="BH19" i="377" s="1"/>
  <c r="BI19" i="377" s="1"/>
  <c r="M19" i="377"/>
  <c r="J19" i="377"/>
  <c r="BX19" i="377" s="1"/>
  <c r="BY19" i="377" s="1"/>
  <c r="I19" i="377"/>
  <c r="F19" i="377"/>
  <c r="A19" i="377" s="1"/>
  <c r="E19" i="377"/>
  <c r="CI18" i="377"/>
  <c r="CF18" i="377"/>
  <c r="CC18" i="377"/>
  <c r="BZ18" i="377"/>
  <c r="BW18" i="377"/>
  <c r="BV18" i="377"/>
  <c r="BU18" i="377"/>
  <c r="BT18" i="377"/>
  <c r="BP18" i="377"/>
  <c r="BM18" i="377"/>
  <c r="BJ18" i="377"/>
  <c r="BG18" i="377"/>
  <c r="BD18" i="377"/>
  <c r="BC18" i="377"/>
  <c r="BB18" i="377"/>
  <c r="BA18" i="377"/>
  <c r="AY18" i="377"/>
  <c r="AX18" i="377"/>
  <c r="AW18" i="377"/>
  <c r="AV18" i="377"/>
  <c r="AU18" i="377"/>
  <c r="AT18" i="377"/>
  <c r="AS18" i="377"/>
  <c r="AR18" i="377"/>
  <c r="Z18" i="377"/>
  <c r="BQ18" i="377" s="1"/>
  <c r="BR18" i="377" s="1"/>
  <c r="Y18" i="377"/>
  <c r="V18" i="377"/>
  <c r="CG18" i="377" s="1"/>
  <c r="CH18" i="377" s="1"/>
  <c r="U18" i="377"/>
  <c r="R18" i="377"/>
  <c r="CD18" i="377" s="1"/>
  <c r="CE18" i="377" s="1"/>
  <c r="Q18" i="377"/>
  <c r="N18" i="377"/>
  <c r="BH18" i="377" s="1"/>
  <c r="BI18" i="377" s="1"/>
  <c r="M18" i="377"/>
  <c r="J18" i="377"/>
  <c r="BE18" i="377" s="1"/>
  <c r="BF18" i="377" s="1"/>
  <c r="I18" i="377"/>
  <c r="F18" i="377"/>
  <c r="A18" i="377" s="1"/>
  <c r="E18" i="377"/>
  <c r="CI17" i="377"/>
  <c r="CF17" i="377"/>
  <c r="CC17" i="377"/>
  <c r="BZ17" i="377"/>
  <c r="BW17" i="377"/>
  <c r="BV17" i="377"/>
  <c r="BU17" i="377"/>
  <c r="BT17" i="377"/>
  <c r="BP17" i="377"/>
  <c r="BM17" i="377"/>
  <c r="BJ17" i="377"/>
  <c r="BG17" i="377"/>
  <c r="BD17" i="377"/>
  <c r="BC17" i="377"/>
  <c r="BB17" i="377"/>
  <c r="BA17" i="377"/>
  <c r="AY17" i="377"/>
  <c r="AX17" i="377"/>
  <c r="AW17" i="377"/>
  <c r="AV17" i="377"/>
  <c r="AU17" i="377"/>
  <c r="AT17" i="377"/>
  <c r="AS17" i="377"/>
  <c r="AR17" i="377"/>
  <c r="Z17" i="377"/>
  <c r="BQ17" i="377" s="1"/>
  <c r="BR17" i="377" s="1"/>
  <c r="Y17" i="377"/>
  <c r="V17" i="377"/>
  <c r="BN17" i="377" s="1"/>
  <c r="BO17" i="377" s="1"/>
  <c r="U17" i="377"/>
  <c r="R17" i="377"/>
  <c r="CD17" i="377" s="1"/>
  <c r="CE17" i="377" s="1"/>
  <c r="Q17" i="377"/>
  <c r="N17" i="377"/>
  <c r="CA17" i="377" s="1"/>
  <c r="CB17" i="377" s="1"/>
  <c r="M17" i="377"/>
  <c r="J17" i="377"/>
  <c r="BE17" i="377" s="1"/>
  <c r="BF17" i="377" s="1"/>
  <c r="I17" i="377"/>
  <c r="F17" i="377"/>
  <c r="A17" i="377" s="1"/>
  <c r="E17" i="377"/>
  <c r="CI16" i="377"/>
  <c r="CF16" i="377"/>
  <c r="CC16" i="377"/>
  <c r="BZ16" i="377"/>
  <c r="BW16" i="377"/>
  <c r="BV16" i="377"/>
  <c r="BU16" i="377"/>
  <c r="BT16" i="377"/>
  <c r="BP16" i="377"/>
  <c r="BM16" i="377"/>
  <c r="BJ16" i="377"/>
  <c r="BG16" i="377"/>
  <c r="BD16" i="377"/>
  <c r="BC16" i="377"/>
  <c r="BB16" i="377"/>
  <c r="BA16" i="377"/>
  <c r="AT16" i="377"/>
  <c r="AS16" i="377"/>
  <c r="AR16" i="377"/>
  <c r="BN16" i="377"/>
  <c r="BO16" i="377" s="1"/>
  <c r="Q16" i="377"/>
  <c r="M16" i="377"/>
  <c r="I16" i="377"/>
  <c r="CI12" i="377"/>
  <c r="CF12" i="377"/>
  <c r="CC12" i="377"/>
  <c r="BZ12" i="377"/>
  <c r="BW12" i="377"/>
  <c r="BV12" i="377"/>
  <c r="BU12" i="377"/>
  <c r="BT12" i="377"/>
  <c r="BP12" i="377"/>
  <c r="BM12" i="377"/>
  <c r="BJ12" i="377"/>
  <c r="BG12" i="377"/>
  <c r="BD12" i="377"/>
  <c r="BC12" i="377"/>
  <c r="BB12" i="377"/>
  <c r="BA12" i="377"/>
  <c r="AT12" i="377"/>
  <c r="AS12" i="377"/>
  <c r="AR12" i="377"/>
  <c r="Q12" i="377"/>
  <c r="M12" i="377"/>
  <c r="I12" i="377"/>
  <c r="CI13" i="377"/>
  <c r="CF13" i="377"/>
  <c r="CC13" i="377"/>
  <c r="BZ13" i="377"/>
  <c r="BW13" i="377"/>
  <c r="BV13" i="377"/>
  <c r="BU13" i="377"/>
  <c r="BT13" i="377"/>
  <c r="BP13" i="377"/>
  <c r="BM13" i="377"/>
  <c r="BJ13" i="377"/>
  <c r="BG13" i="377"/>
  <c r="BD13" i="377"/>
  <c r="BC13" i="377"/>
  <c r="BB13" i="377"/>
  <c r="BA13" i="377"/>
  <c r="AT13" i="377"/>
  <c r="AS13" i="377"/>
  <c r="AR13" i="377"/>
  <c r="Q13" i="377"/>
  <c r="M13" i="377"/>
  <c r="I13" i="377"/>
  <c r="CI15" i="377"/>
  <c r="CF15" i="377"/>
  <c r="CC15" i="377"/>
  <c r="BZ15" i="377"/>
  <c r="BW15" i="377"/>
  <c r="BV15" i="377"/>
  <c r="BU15" i="377"/>
  <c r="BT15" i="377"/>
  <c r="BP15" i="377"/>
  <c r="BM15" i="377"/>
  <c r="BJ15" i="377"/>
  <c r="BG15" i="377"/>
  <c r="BD15" i="377"/>
  <c r="BC15" i="377"/>
  <c r="BB15" i="377"/>
  <c r="BA15" i="377"/>
  <c r="AT15" i="377"/>
  <c r="AS15" i="377"/>
  <c r="AR15" i="377"/>
  <c r="Q15" i="377"/>
  <c r="M15" i="377"/>
  <c r="I15" i="377"/>
  <c r="CI14" i="377"/>
  <c r="CF14" i="377"/>
  <c r="CC14" i="377"/>
  <c r="BZ14" i="377"/>
  <c r="BW14" i="377"/>
  <c r="BV14" i="377"/>
  <c r="BU14" i="377"/>
  <c r="BT14" i="377"/>
  <c r="BP14" i="377"/>
  <c r="BM14" i="377"/>
  <c r="BJ14" i="377"/>
  <c r="BG14" i="377"/>
  <c r="BD14" i="377"/>
  <c r="BC14" i="377"/>
  <c r="BB14" i="377"/>
  <c r="BA14" i="377"/>
  <c r="AT14" i="377"/>
  <c r="AS14" i="377"/>
  <c r="AR14" i="377"/>
  <c r="Q14" i="377"/>
  <c r="M14" i="377"/>
  <c r="I14" i="377"/>
  <c r="CI11" i="377"/>
  <c r="CF11" i="377"/>
  <c r="CC11" i="377"/>
  <c r="BZ11" i="377"/>
  <c r="BW11" i="377"/>
  <c r="BV11" i="377"/>
  <c r="BU11" i="377"/>
  <c r="BT11" i="377"/>
  <c r="BP11" i="377"/>
  <c r="BM11" i="377"/>
  <c r="BJ11" i="377"/>
  <c r="BG11" i="377"/>
  <c r="BD11" i="377"/>
  <c r="BC11" i="377"/>
  <c r="BB11" i="377"/>
  <c r="BA11" i="377"/>
  <c r="AT11" i="377"/>
  <c r="AS11" i="377"/>
  <c r="AR11" i="377"/>
  <c r="Q11" i="377"/>
  <c r="M11" i="377"/>
  <c r="I11" i="377"/>
  <c r="F11" i="357"/>
  <c r="CN15" i="357"/>
  <c r="CK15" i="357"/>
  <c r="CH15" i="357"/>
  <c r="CE15" i="357"/>
  <c r="CB15" i="357"/>
  <c r="CA15" i="357"/>
  <c r="BZ15" i="357"/>
  <c r="BY15" i="357"/>
  <c r="BU15" i="357"/>
  <c r="BR15" i="357"/>
  <c r="BO15" i="357"/>
  <c r="BL15" i="357"/>
  <c r="BI15" i="357"/>
  <c r="BH15" i="357"/>
  <c r="BG15" i="357"/>
  <c r="BF15" i="357"/>
  <c r="AY15" i="357"/>
  <c r="AX15" i="357"/>
  <c r="AW15" i="357"/>
  <c r="N15" i="357"/>
  <c r="J15" i="357"/>
  <c r="CN14" i="357"/>
  <c r="CK14" i="357"/>
  <c r="CH14" i="357"/>
  <c r="CE14" i="357"/>
  <c r="CB14" i="357"/>
  <c r="CA14" i="357"/>
  <c r="BZ14" i="357"/>
  <c r="BY14" i="357"/>
  <c r="BU14" i="357"/>
  <c r="BR14" i="357"/>
  <c r="BO14" i="357"/>
  <c r="BL14" i="357"/>
  <c r="BI14" i="357"/>
  <c r="BH14" i="357"/>
  <c r="BG14" i="357"/>
  <c r="BF14" i="357"/>
  <c r="AY14" i="357"/>
  <c r="AX14" i="357"/>
  <c r="AW14" i="357"/>
  <c r="N14" i="357"/>
  <c r="J14" i="357"/>
  <c r="CN13" i="357"/>
  <c r="CK13" i="357"/>
  <c r="CH13" i="357"/>
  <c r="CE13" i="357"/>
  <c r="CB13" i="357"/>
  <c r="CA13" i="357"/>
  <c r="BZ13" i="357"/>
  <c r="BY13" i="357"/>
  <c r="BU13" i="357"/>
  <c r="BR13" i="357"/>
  <c r="BO13" i="357"/>
  <c r="BL13" i="357"/>
  <c r="BI13" i="357"/>
  <c r="BH13" i="357"/>
  <c r="BG13" i="357"/>
  <c r="BF13" i="357"/>
  <c r="AY13" i="357"/>
  <c r="AX13" i="357"/>
  <c r="AW13" i="357"/>
  <c r="N13" i="357"/>
  <c r="J13" i="357"/>
  <c r="CN20" i="357"/>
  <c r="CK20" i="357"/>
  <c r="CH20" i="357"/>
  <c r="CE20" i="357"/>
  <c r="CB20" i="357"/>
  <c r="CA20" i="357"/>
  <c r="BZ20" i="357"/>
  <c r="BY20" i="357"/>
  <c r="BU20" i="357"/>
  <c r="BR20" i="357"/>
  <c r="BO20" i="357"/>
  <c r="BL20" i="357"/>
  <c r="BI20" i="357"/>
  <c r="BH20" i="357"/>
  <c r="BG20" i="357"/>
  <c r="BF20" i="357"/>
  <c r="AY20" i="357"/>
  <c r="AX20" i="357"/>
  <c r="AW20" i="357"/>
  <c r="N20" i="357"/>
  <c r="J20" i="357"/>
  <c r="CN19" i="357"/>
  <c r="CK19" i="357"/>
  <c r="CH19" i="357"/>
  <c r="CE19" i="357"/>
  <c r="CB19" i="357"/>
  <c r="CA19" i="357"/>
  <c r="BZ19" i="357"/>
  <c r="BY19" i="357"/>
  <c r="BU19" i="357"/>
  <c r="BR19" i="357"/>
  <c r="BO19" i="357"/>
  <c r="BL19" i="357"/>
  <c r="BI19" i="357"/>
  <c r="BH19" i="357"/>
  <c r="BG19" i="357"/>
  <c r="BF19" i="357"/>
  <c r="AY19" i="357"/>
  <c r="AX19" i="357"/>
  <c r="AW19" i="357"/>
  <c r="N19" i="357"/>
  <c r="J19" i="357"/>
  <c r="CN18" i="357"/>
  <c r="CK18" i="357"/>
  <c r="CH18" i="357"/>
  <c r="CE18" i="357"/>
  <c r="CB18" i="357"/>
  <c r="CA18" i="357"/>
  <c r="BZ18" i="357"/>
  <c r="BY18" i="357"/>
  <c r="BU18" i="357"/>
  <c r="BR18" i="357"/>
  <c r="BO18" i="357"/>
  <c r="BL18" i="357"/>
  <c r="BI18" i="357"/>
  <c r="BH18" i="357"/>
  <c r="BG18" i="357"/>
  <c r="BF18" i="357"/>
  <c r="AY18" i="357"/>
  <c r="AX18" i="357"/>
  <c r="AW18" i="357"/>
  <c r="N18" i="357"/>
  <c r="J18" i="357"/>
  <c r="CN17" i="357"/>
  <c r="CK17" i="357"/>
  <c r="CH17" i="357"/>
  <c r="CE17" i="357"/>
  <c r="CB17" i="357"/>
  <c r="CA17" i="357"/>
  <c r="BZ17" i="357"/>
  <c r="BY17" i="357"/>
  <c r="BU17" i="357"/>
  <c r="BR17" i="357"/>
  <c r="BO17" i="357"/>
  <c r="BL17" i="357"/>
  <c r="BI17" i="357"/>
  <c r="BH17" i="357"/>
  <c r="BG17" i="357"/>
  <c r="BF17" i="357"/>
  <c r="AY17" i="357"/>
  <c r="AX17" i="357"/>
  <c r="AW17" i="357"/>
  <c r="N17" i="357"/>
  <c r="J17" i="357"/>
  <c r="CN16" i="357"/>
  <c r="CK16" i="357"/>
  <c r="CH16" i="357"/>
  <c r="CE16" i="357"/>
  <c r="CB16" i="357"/>
  <c r="CA16" i="357"/>
  <c r="BZ16" i="357"/>
  <c r="BY16" i="357"/>
  <c r="BU16" i="357"/>
  <c r="BR16" i="357"/>
  <c r="BO16" i="357"/>
  <c r="BL16" i="357"/>
  <c r="BI16" i="357"/>
  <c r="BH16" i="357"/>
  <c r="BG16" i="357"/>
  <c r="BF16" i="357"/>
  <c r="AY16" i="357"/>
  <c r="AX16" i="357"/>
  <c r="AW16" i="357"/>
  <c r="N16" i="357"/>
  <c r="J16" i="357"/>
  <c r="CN12" i="357"/>
  <c r="CK12" i="357"/>
  <c r="CH12" i="357"/>
  <c r="CE12" i="357"/>
  <c r="CB12" i="357"/>
  <c r="CA12" i="357"/>
  <c r="BZ12" i="357"/>
  <c r="BY12" i="357"/>
  <c r="BU12" i="357"/>
  <c r="BR12" i="357"/>
  <c r="BO12" i="357"/>
  <c r="BL12" i="357"/>
  <c r="BI12" i="357"/>
  <c r="BH12" i="357"/>
  <c r="BG12" i="357"/>
  <c r="BF12" i="357"/>
  <c r="AY12" i="357"/>
  <c r="AX12" i="357"/>
  <c r="AW12" i="357"/>
  <c r="N12" i="357"/>
  <c r="J12" i="357"/>
  <c r="O28" i="349"/>
  <c r="O25" i="349"/>
  <c r="O21" i="349"/>
  <c r="K28" i="349"/>
  <c r="N24" i="349"/>
  <c r="J24" i="349"/>
  <c r="N23" i="349"/>
  <c r="J23" i="349"/>
  <c r="N22" i="349"/>
  <c r="J22" i="349"/>
  <c r="N21" i="349"/>
  <c r="J21" i="349"/>
  <c r="AI33" i="349"/>
  <c r="AH33" i="349"/>
  <c r="AE33" i="349"/>
  <c r="AD33" i="349"/>
  <c r="AA33" i="349"/>
  <c r="Z33" i="349"/>
  <c r="W33" i="349"/>
  <c r="V33" i="349"/>
  <c r="S33" i="349"/>
  <c r="R33" i="349"/>
  <c r="O33" i="349"/>
  <c r="N33" i="349"/>
  <c r="K33" i="349"/>
  <c r="J33" i="349"/>
  <c r="G33" i="349"/>
  <c r="A33" i="349" s="1"/>
  <c r="F33" i="349"/>
  <c r="AI31" i="349"/>
  <c r="AH31" i="349"/>
  <c r="AE31" i="349"/>
  <c r="AD31" i="349"/>
  <c r="AA31" i="349"/>
  <c r="Z31" i="349"/>
  <c r="W31" i="349"/>
  <c r="V31" i="349"/>
  <c r="S31" i="349"/>
  <c r="R31" i="349"/>
  <c r="O31" i="349"/>
  <c r="N31" i="349"/>
  <c r="K31" i="349"/>
  <c r="J31" i="349"/>
  <c r="G31" i="349"/>
  <c r="A31" i="349" s="1"/>
  <c r="F31" i="349"/>
  <c r="AI30" i="349"/>
  <c r="AH30" i="349"/>
  <c r="AE30" i="349"/>
  <c r="AD30" i="349"/>
  <c r="AA30" i="349"/>
  <c r="Z30" i="349"/>
  <c r="W30" i="349"/>
  <c r="V30" i="349"/>
  <c r="S30" i="349"/>
  <c r="R30" i="349"/>
  <c r="O30" i="349"/>
  <c r="N30" i="349"/>
  <c r="K30" i="349"/>
  <c r="J30" i="349"/>
  <c r="G30" i="349"/>
  <c r="A30" i="349" s="1"/>
  <c r="F30" i="349"/>
  <c r="AI29" i="349"/>
  <c r="AH29" i="349"/>
  <c r="AE29" i="349"/>
  <c r="AD29" i="349"/>
  <c r="AA29" i="349"/>
  <c r="Z29" i="349"/>
  <c r="W29" i="349"/>
  <c r="V29" i="349"/>
  <c r="S29" i="349"/>
  <c r="R29" i="349"/>
  <c r="O29" i="349"/>
  <c r="N29" i="349"/>
  <c r="K29" i="349"/>
  <c r="J29" i="349"/>
  <c r="G29" i="349"/>
  <c r="A29" i="349" s="1"/>
  <c r="F29" i="349"/>
  <c r="N28" i="349"/>
  <c r="J28" i="349"/>
  <c r="N27" i="349"/>
  <c r="J27" i="349"/>
  <c r="N26" i="349"/>
  <c r="J26" i="349"/>
  <c r="N25" i="349"/>
  <c r="O24" i="349" s="1"/>
  <c r="J25" i="349"/>
  <c r="K24" i="349" s="1"/>
  <c r="O19" i="349"/>
  <c r="K19" i="349"/>
  <c r="O13" i="349"/>
  <c r="K13" i="349"/>
  <c r="K14" i="349"/>
  <c r="N18" i="349"/>
  <c r="J18" i="349"/>
  <c r="N17" i="349"/>
  <c r="J17" i="349"/>
  <c r="K17" i="349" s="1"/>
  <c r="N16" i="349"/>
  <c r="J16" i="349"/>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DK33" i="110"/>
  <c r="DJ33" i="110"/>
  <c r="DI33" i="110"/>
  <c r="DH33" i="110"/>
  <c r="DG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W33" i="110"/>
  <c r="V33" i="110"/>
  <c r="U33" i="110"/>
  <c r="T33" i="110"/>
  <c r="S33" i="110"/>
  <c r="R33" i="110"/>
  <c r="Q33" i="110"/>
  <c r="P33" i="110"/>
  <c r="O33" i="110"/>
  <c r="N33" i="110"/>
  <c r="M33" i="110"/>
  <c r="L33" i="110"/>
  <c r="K33" i="110"/>
  <c r="JY22" i="110"/>
  <c r="JX22" i="110"/>
  <c r="JW22" i="110"/>
  <c r="JV22" i="110"/>
  <c r="JU22" i="110"/>
  <c r="JJ22" i="110"/>
  <c r="JI22" i="110"/>
  <c r="JH22" i="110"/>
  <c r="JG22" i="110"/>
  <c r="JF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DK22" i="110"/>
  <c r="DJ22" i="110"/>
  <c r="DI22" i="110"/>
  <c r="DH22" i="110"/>
  <c r="DG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W22" i="110"/>
  <c r="V22" i="110"/>
  <c r="U22" i="110"/>
  <c r="T22" i="110"/>
  <c r="S22" i="110"/>
  <c r="R22" i="110"/>
  <c r="Q22" i="110"/>
  <c r="P22" i="110"/>
  <c r="O22" i="110"/>
  <c r="N22" i="110"/>
  <c r="M22" i="110"/>
  <c r="L22" i="110"/>
  <c r="K22" i="110"/>
  <c r="JY193" i="110"/>
  <c r="JX193" i="110"/>
  <c r="JW193" i="110"/>
  <c r="JV193" i="110"/>
  <c r="JU193" i="110"/>
  <c r="JJ193" i="110"/>
  <c r="JI193" i="110"/>
  <c r="JH193" i="110"/>
  <c r="JG193" i="110"/>
  <c r="JF193" i="110"/>
  <c r="IP193" i="110"/>
  <c r="IO193" i="110"/>
  <c r="IN193" i="110"/>
  <c r="IM193" i="110"/>
  <c r="IL193" i="110"/>
  <c r="IK193" i="110"/>
  <c r="IJ193" i="110"/>
  <c r="II193" i="110"/>
  <c r="IH193" i="110"/>
  <c r="IG193" i="110"/>
  <c r="IF193" i="110"/>
  <c r="IE193" i="110"/>
  <c r="ID193" i="110"/>
  <c r="IC193" i="110"/>
  <c r="IB193" i="110"/>
  <c r="IA193" i="110"/>
  <c r="HZ193" i="110"/>
  <c r="HY193" i="110"/>
  <c r="HX193" i="110"/>
  <c r="HW193" i="110"/>
  <c r="HV193" i="110"/>
  <c r="HU193" i="110"/>
  <c r="HT193" i="110"/>
  <c r="HS193" i="110"/>
  <c r="HR193" i="110"/>
  <c r="HQ193" i="110"/>
  <c r="HP193" i="110"/>
  <c r="HO193" i="110"/>
  <c r="HN193" i="110"/>
  <c r="HM193" i="110"/>
  <c r="HL193" i="110"/>
  <c r="HK193" i="110"/>
  <c r="HJ193" i="110"/>
  <c r="HI193" i="110"/>
  <c r="HH193" i="110"/>
  <c r="HG193" i="110"/>
  <c r="HF193" i="110"/>
  <c r="HE193" i="110"/>
  <c r="HD193" i="110"/>
  <c r="HC193" i="110"/>
  <c r="HB193" i="110"/>
  <c r="HA193" i="110"/>
  <c r="GZ193" i="110"/>
  <c r="GY193" i="110"/>
  <c r="GX193" i="110"/>
  <c r="GW193" i="110"/>
  <c r="GV193" i="110"/>
  <c r="GU193" i="110"/>
  <c r="GT193" i="110"/>
  <c r="GS193" i="110"/>
  <c r="GR193" i="110"/>
  <c r="GQ193" i="110"/>
  <c r="GP193" i="110"/>
  <c r="GO193" i="110"/>
  <c r="GN193" i="110"/>
  <c r="GM193" i="110"/>
  <c r="GL193" i="110"/>
  <c r="GK193" i="110"/>
  <c r="GJ193" i="110"/>
  <c r="GI193" i="110"/>
  <c r="GH193" i="110"/>
  <c r="GG193" i="110"/>
  <c r="GF193" i="110"/>
  <c r="GE193" i="110"/>
  <c r="GD193" i="110"/>
  <c r="DK193" i="110"/>
  <c r="DJ193" i="110"/>
  <c r="DI193" i="110"/>
  <c r="DH193" i="110"/>
  <c r="DG193" i="110"/>
  <c r="DA193" i="110"/>
  <c r="CZ193" i="110"/>
  <c r="CY193" i="110"/>
  <c r="CX193" i="110"/>
  <c r="CW193" i="110"/>
  <c r="CV193" i="110"/>
  <c r="CU193" i="110"/>
  <c r="CT193" i="110"/>
  <c r="CS193" i="110"/>
  <c r="CR193" i="110"/>
  <c r="CQ193" i="110"/>
  <c r="CP193" i="110"/>
  <c r="CO193" i="110"/>
  <c r="CN193" i="110"/>
  <c r="CM193" i="110"/>
  <c r="CL193" i="110"/>
  <c r="CK193" i="110"/>
  <c r="CJ193" i="110"/>
  <c r="CI193" i="110"/>
  <c r="CH193" i="110"/>
  <c r="CG193" i="110"/>
  <c r="CF193" i="110"/>
  <c r="CE193" i="110"/>
  <c r="CD193" i="110"/>
  <c r="CC193" i="110"/>
  <c r="CB193" i="110"/>
  <c r="CA193" i="110"/>
  <c r="BZ193" i="110"/>
  <c r="BY193" i="110"/>
  <c r="BX193" i="110"/>
  <c r="BW193" i="110"/>
  <c r="BV193" i="110"/>
  <c r="BU193" i="110"/>
  <c r="BT193" i="110"/>
  <c r="BS193" i="110"/>
  <c r="BR193" i="110"/>
  <c r="BQ193" i="110"/>
  <c r="BP193" i="110"/>
  <c r="BO193" i="110"/>
  <c r="BN193" i="110"/>
  <c r="BM193" i="110"/>
  <c r="BL193" i="110"/>
  <c r="BK193" i="110"/>
  <c r="BJ193" i="110"/>
  <c r="BI193" i="110"/>
  <c r="BH193" i="110"/>
  <c r="BG193" i="110"/>
  <c r="BF193" i="110"/>
  <c r="BE193" i="110"/>
  <c r="BD193" i="110"/>
  <c r="BC193" i="110"/>
  <c r="BB193" i="110"/>
  <c r="BA193" i="110"/>
  <c r="AZ193" i="110"/>
  <c r="AY193" i="110"/>
  <c r="AX193" i="110"/>
  <c r="AW193" i="110"/>
  <c r="AV193" i="110"/>
  <c r="AU193" i="110"/>
  <c r="AT193" i="110"/>
  <c r="AS193" i="110"/>
  <c r="AR193" i="110"/>
  <c r="AQ193" i="110"/>
  <c r="AP193" i="110"/>
  <c r="AO193" i="110"/>
  <c r="AN193" i="110"/>
  <c r="AM193" i="110"/>
  <c r="AL193" i="110"/>
  <c r="AK193" i="110"/>
  <c r="AJ193" i="110"/>
  <c r="AI193" i="110"/>
  <c r="AH193" i="110"/>
  <c r="AG193" i="110"/>
  <c r="AF193" i="110"/>
  <c r="AE193" i="110"/>
  <c r="AD193" i="110"/>
  <c r="AC193" i="110"/>
  <c r="AB193" i="110"/>
  <c r="AA193" i="110"/>
  <c r="Z193" i="110"/>
  <c r="Y193" i="110"/>
  <c r="X193" i="110"/>
  <c r="W193" i="110"/>
  <c r="V193" i="110"/>
  <c r="U193" i="110"/>
  <c r="T193" i="110"/>
  <c r="S193" i="110"/>
  <c r="R193" i="110"/>
  <c r="Q193" i="110"/>
  <c r="P193" i="110"/>
  <c r="O193" i="110"/>
  <c r="N193" i="110"/>
  <c r="M193" i="110"/>
  <c r="L193" i="110"/>
  <c r="K193" i="110"/>
  <c r="JY192" i="110"/>
  <c r="JX192" i="110"/>
  <c r="JW192" i="110"/>
  <c r="JV192" i="110"/>
  <c r="JU192" i="110"/>
  <c r="JJ192" i="110"/>
  <c r="JI192" i="110"/>
  <c r="JH192" i="110"/>
  <c r="JG192" i="110"/>
  <c r="JF192" i="110"/>
  <c r="IP192" i="110"/>
  <c r="IO192" i="110"/>
  <c r="IN192" i="110"/>
  <c r="IM192" i="110"/>
  <c r="IL192" i="110"/>
  <c r="IK192" i="110"/>
  <c r="IJ192" i="110"/>
  <c r="II192" i="110"/>
  <c r="IH192" i="110"/>
  <c r="IG192" i="110"/>
  <c r="IF192" i="110"/>
  <c r="IE192" i="110"/>
  <c r="ID192" i="110"/>
  <c r="IC192" i="110"/>
  <c r="IB192" i="110"/>
  <c r="IA192" i="110"/>
  <c r="HZ192" i="110"/>
  <c r="HY192" i="110"/>
  <c r="HX192" i="110"/>
  <c r="HW192" i="110"/>
  <c r="HV192" i="110"/>
  <c r="HU192" i="110"/>
  <c r="HT192" i="110"/>
  <c r="HS192" i="110"/>
  <c r="HR192" i="110"/>
  <c r="HQ192" i="110"/>
  <c r="HP192" i="110"/>
  <c r="HO192" i="110"/>
  <c r="HN192" i="110"/>
  <c r="HM192" i="110"/>
  <c r="HL192" i="110"/>
  <c r="HK192" i="110"/>
  <c r="HJ192" i="110"/>
  <c r="HI192" i="110"/>
  <c r="HH192" i="110"/>
  <c r="HG192" i="110"/>
  <c r="HF192" i="110"/>
  <c r="HE192" i="110"/>
  <c r="HD192" i="110"/>
  <c r="HC192" i="110"/>
  <c r="HB192" i="110"/>
  <c r="HA192" i="110"/>
  <c r="GZ192" i="110"/>
  <c r="GY192" i="110"/>
  <c r="GX192" i="110"/>
  <c r="GW192" i="110"/>
  <c r="GV192" i="110"/>
  <c r="GU192" i="110"/>
  <c r="GT192" i="110"/>
  <c r="GS192" i="110"/>
  <c r="GR192" i="110"/>
  <c r="GQ192" i="110"/>
  <c r="GP192" i="110"/>
  <c r="GO192" i="110"/>
  <c r="GN192" i="110"/>
  <c r="GM192" i="110"/>
  <c r="GL192" i="110"/>
  <c r="GK192" i="110"/>
  <c r="GJ192" i="110"/>
  <c r="GI192" i="110"/>
  <c r="GH192" i="110"/>
  <c r="GG192" i="110"/>
  <c r="GF192" i="110"/>
  <c r="GE192" i="110"/>
  <c r="GD192" i="110"/>
  <c r="DK192" i="110"/>
  <c r="DJ192" i="110"/>
  <c r="DI192" i="110"/>
  <c r="DH192" i="110"/>
  <c r="DG192" i="110"/>
  <c r="DA192" i="110"/>
  <c r="CZ192" i="110"/>
  <c r="CY192" i="110"/>
  <c r="CX192" i="110"/>
  <c r="CW192" i="110"/>
  <c r="CV192" i="110"/>
  <c r="CU192" i="110"/>
  <c r="CT192" i="110"/>
  <c r="CS192" i="110"/>
  <c r="CR192" i="110"/>
  <c r="CQ192" i="110"/>
  <c r="CP192" i="110"/>
  <c r="CO192" i="110"/>
  <c r="CN192" i="110"/>
  <c r="CM192" i="110"/>
  <c r="CL192" i="110"/>
  <c r="CK192" i="110"/>
  <c r="CJ192" i="110"/>
  <c r="CI192" i="110"/>
  <c r="CH192" i="110"/>
  <c r="CG192" i="110"/>
  <c r="CF192" i="110"/>
  <c r="CE192" i="110"/>
  <c r="CD192" i="110"/>
  <c r="CC192" i="110"/>
  <c r="CB192" i="110"/>
  <c r="CA192" i="110"/>
  <c r="BZ192" i="110"/>
  <c r="BY192" i="110"/>
  <c r="BX192" i="110"/>
  <c r="BW192" i="110"/>
  <c r="BV192" i="110"/>
  <c r="BU192" i="110"/>
  <c r="BT192" i="110"/>
  <c r="BS192" i="110"/>
  <c r="BR192" i="110"/>
  <c r="BQ192" i="110"/>
  <c r="BP192" i="110"/>
  <c r="BO192" i="110"/>
  <c r="BN192" i="110"/>
  <c r="BM192" i="110"/>
  <c r="BL192" i="110"/>
  <c r="BK192" i="110"/>
  <c r="BJ192" i="110"/>
  <c r="BI192" i="110"/>
  <c r="BH192" i="110"/>
  <c r="BG192" i="110"/>
  <c r="BF192" i="110"/>
  <c r="BE192" i="110"/>
  <c r="BD192" i="110"/>
  <c r="BC192" i="110"/>
  <c r="BB192" i="110"/>
  <c r="BA192" i="110"/>
  <c r="AZ192" i="110"/>
  <c r="AY192" i="110"/>
  <c r="AX192" i="110"/>
  <c r="AW192" i="110"/>
  <c r="AV192" i="110"/>
  <c r="AU192" i="110"/>
  <c r="AT192" i="110"/>
  <c r="AS192" i="110"/>
  <c r="AR192" i="110"/>
  <c r="AQ192" i="110"/>
  <c r="AP192" i="110"/>
  <c r="AO192" i="110"/>
  <c r="AN192" i="110"/>
  <c r="AM192" i="110"/>
  <c r="AL192" i="110"/>
  <c r="AK192" i="110"/>
  <c r="AJ192" i="110"/>
  <c r="AI192" i="110"/>
  <c r="AH192" i="110"/>
  <c r="AG192" i="110"/>
  <c r="AF192" i="110"/>
  <c r="AE192" i="110"/>
  <c r="AD192" i="110"/>
  <c r="AC192" i="110"/>
  <c r="AB192" i="110"/>
  <c r="AA192" i="110"/>
  <c r="Z192" i="110"/>
  <c r="Y192" i="110"/>
  <c r="X192" i="110"/>
  <c r="W192" i="110"/>
  <c r="V192" i="110"/>
  <c r="U192" i="110"/>
  <c r="T192" i="110"/>
  <c r="S192" i="110"/>
  <c r="R192" i="110"/>
  <c r="Q192" i="110"/>
  <c r="P192" i="110"/>
  <c r="O192" i="110"/>
  <c r="N192" i="110"/>
  <c r="M192" i="110"/>
  <c r="L192" i="110"/>
  <c r="K192" i="110"/>
  <c r="JY191" i="110"/>
  <c r="JX191" i="110"/>
  <c r="JW191" i="110"/>
  <c r="JV191" i="110"/>
  <c r="JU191" i="110"/>
  <c r="JJ191" i="110"/>
  <c r="JI191" i="110"/>
  <c r="JH191" i="110"/>
  <c r="JG191" i="110"/>
  <c r="JF191" i="110"/>
  <c r="IP191" i="110"/>
  <c r="IO191" i="110"/>
  <c r="IN191" i="110"/>
  <c r="IM191" i="110"/>
  <c r="IL191" i="110"/>
  <c r="IK191" i="110"/>
  <c r="IJ191" i="110"/>
  <c r="II191" i="110"/>
  <c r="IH191" i="110"/>
  <c r="IG191" i="110"/>
  <c r="IF191" i="110"/>
  <c r="IE191" i="110"/>
  <c r="ID191" i="110"/>
  <c r="IC191" i="110"/>
  <c r="IB191" i="110"/>
  <c r="IA191" i="110"/>
  <c r="HZ191" i="110"/>
  <c r="HY191" i="110"/>
  <c r="HX191" i="110"/>
  <c r="HW191" i="110"/>
  <c r="HV191" i="110"/>
  <c r="HU191" i="110"/>
  <c r="HT191" i="110"/>
  <c r="HS191" i="110"/>
  <c r="HR191" i="110"/>
  <c r="HQ191" i="110"/>
  <c r="HP191" i="110"/>
  <c r="HO191" i="110"/>
  <c r="HN191" i="110"/>
  <c r="HM191" i="110"/>
  <c r="HL191" i="110"/>
  <c r="HK191" i="110"/>
  <c r="HJ191" i="110"/>
  <c r="HI191" i="110"/>
  <c r="HH191" i="110"/>
  <c r="HG191" i="110"/>
  <c r="HF191" i="110"/>
  <c r="HE191" i="110"/>
  <c r="HD191" i="110"/>
  <c r="HC191" i="110"/>
  <c r="HB191" i="110"/>
  <c r="HA191" i="110"/>
  <c r="GZ191" i="110"/>
  <c r="GY191" i="110"/>
  <c r="GX191" i="110"/>
  <c r="GW191" i="110"/>
  <c r="GV191" i="110"/>
  <c r="GU191" i="110"/>
  <c r="GT191" i="110"/>
  <c r="GS191" i="110"/>
  <c r="GR191" i="110"/>
  <c r="GQ191" i="110"/>
  <c r="GP191" i="110"/>
  <c r="GO191" i="110"/>
  <c r="GN191" i="110"/>
  <c r="GM191" i="110"/>
  <c r="GL191" i="110"/>
  <c r="GK191" i="110"/>
  <c r="GJ191" i="110"/>
  <c r="GI191" i="110"/>
  <c r="GH191" i="110"/>
  <c r="GG191" i="110"/>
  <c r="GF191" i="110"/>
  <c r="GE191" i="110"/>
  <c r="GD191" i="110"/>
  <c r="DK191" i="110"/>
  <c r="DJ191" i="110"/>
  <c r="DI191" i="110"/>
  <c r="DH191" i="110"/>
  <c r="DG191" i="110"/>
  <c r="DA191" i="110"/>
  <c r="CZ191" i="110"/>
  <c r="CY191" i="110"/>
  <c r="CX191" i="110"/>
  <c r="CW191" i="110"/>
  <c r="CV191" i="110"/>
  <c r="CU191" i="110"/>
  <c r="CT191" i="110"/>
  <c r="CS191" i="110"/>
  <c r="CR191" i="110"/>
  <c r="CQ191" i="110"/>
  <c r="CP191" i="110"/>
  <c r="CO191" i="110"/>
  <c r="CN191" i="110"/>
  <c r="CM191" i="110"/>
  <c r="CL191" i="110"/>
  <c r="CK191" i="110"/>
  <c r="CJ191" i="110"/>
  <c r="CI191" i="110"/>
  <c r="CH191" i="110"/>
  <c r="CG191" i="110"/>
  <c r="CF191" i="110"/>
  <c r="CE191" i="110"/>
  <c r="CD191" i="110"/>
  <c r="CC191" i="110"/>
  <c r="CB191" i="110"/>
  <c r="CA191" i="110"/>
  <c r="BZ191" i="110"/>
  <c r="BY191" i="110"/>
  <c r="BX191" i="110"/>
  <c r="BW191" i="110"/>
  <c r="BV191" i="110"/>
  <c r="BU191" i="110"/>
  <c r="BT191" i="110"/>
  <c r="BS191" i="110"/>
  <c r="BR191" i="110"/>
  <c r="BQ191" i="110"/>
  <c r="BP191" i="110"/>
  <c r="BO191" i="110"/>
  <c r="BN191" i="110"/>
  <c r="BM191" i="110"/>
  <c r="BL191" i="110"/>
  <c r="BK191" i="110"/>
  <c r="BJ191" i="110"/>
  <c r="BI191" i="110"/>
  <c r="BH191" i="110"/>
  <c r="BG191" i="110"/>
  <c r="BF191" i="110"/>
  <c r="BE191" i="110"/>
  <c r="BD191" i="110"/>
  <c r="BC191" i="110"/>
  <c r="BB191" i="110"/>
  <c r="BA191" i="110"/>
  <c r="AZ191" i="110"/>
  <c r="AY191" i="110"/>
  <c r="AX191" i="110"/>
  <c r="AW191" i="110"/>
  <c r="AV191" i="110"/>
  <c r="AU191" i="110"/>
  <c r="AT191" i="110"/>
  <c r="AS191" i="110"/>
  <c r="AR191" i="110"/>
  <c r="AQ191" i="110"/>
  <c r="AP191" i="110"/>
  <c r="AO191" i="110"/>
  <c r="AN191" i="110"/>
  <c r="AM191" i="110"/>
  <c r="AL191" i="110"/>
  <c r="AK191" i="110"/>
  <c r="AJ191" i="110"/>
  <c r="AI191" i="110"/>
  <c r="AH191" i="110"/>
  <c r="AG191" i="110"/>
  <c r="AF191" i="110"/>
  <c r="AE191" i="110"/>
  <c r="AD191" i="110"/>
  <c r="AC191" i="110"/>
  <c r="AB191" i="110"/>
  <c r="AA191" i="110"/>
  <c r="Z191" i="110"/>
  <c r="Y191" i="110"/>
  <c r="X191" i="110"/>
  <c r="W191" i="110"/>
  <c r="V191" i="110"/>
  <c r="U191" i="110"/>
  <c r="T191" i="110"/>
  <c r="S191" i="110"/>
  <c r="R191" i="110"/>
  <c r="Q191" i="110"/>
  <c r="P191" i="110"/>
  <c r="O191" i="110"/>
  <c r="N191" i="110"/>
  <c r="M191" i="110"/>
  <c r="L191" i="110"/>
  <c r="K191" i="110"/>
  <c r="JY189" i="110"/>
  <c r="JX189" i="110"/>
  <c r="JW189" i="110"/>
  <c r="JV189" i="110"/>
  <c r="JU189" i="110"/>
  <c r="JJ189" i="110"/>
  <c r="JI189" i="110"/>
  <c r="JH189" i="110"/>
  <c r="JG189" i="110"/>
  <c r="JF189" i="110"/>
  <c r="IP189" i="110"/>
  <c r="IO189" i="110"/>
  <c r="IN189" i="110"/>
  <c r="IM189" i="110"/>
  <c r="IL189" i="110"/>
  <c r="IK189" i="110"/>
  <c r="IJ189" i="110"/>
  <c r="II189" i="110"/>
  <c r="IH189" i="110"/>
  <c r="IG189" i="110"/>
  <c r="IF189" i="110"/>
  <c r="IE189" i="110"/>
  <c r="ID189" i="110"/>
  <c r="IC189" i="110"/>
  <c r="IB189" i="110"/>
  <c r="IA189" i="110"/>
  <c r="HZ189" i="110"/>
  <c r="HY189" i="110"/>
  <c r="HX189" i="110"/>
  <c r="HW189" i="110"/>
  <c r="HV189" i="110"/>
  <c r="HU189" i="110"/>
  <c r="HT189" i="110"/>
  <c r="HS189" i="110"/>
  <c r="HR189" i="110"/>
  <c r="HQ189" i="110"/>
  <c r="HP189" i="110"/>
  <c r="HO189" i="110"/>
  <c r="HN189" i="110"/>
  <c r="HM189" i="110"/>
  <c r="HL189" i="110"/>
  <c r="HK189" i="110"/>
  <c r="HJ189" i="110"/>
  <c r="HI189" i="110"/>
  <c r="HH189" i="110"/>
  <c r="HG189" i="110"/>
  <c r="HF189" i="110"/>
  <c r="HE189" i="110"/>
  <c r="HD189" i="110"/>
  <c r="HC189" i="110"/>
  <c r="HB189" i="110"/>
  <c r="HA189" i="110"/>
  <c r="GZ189" i="110"/>
  <c r="GY189" i="110"/>
  <c r="GX189" i="110"/>
  <c r="GW189" i="110"/>
  <c r="GV189" i="110"/>
  <c r="GU189" i="110"/>
  <c r="GT189" i="110"/>
  <c r="GS189" i="110"/>
  <c r="GR189" i="110"/>
  <c r="GQ189" i="110"/>
  <c r="GP189" i="110"/>
  <c r="GO189" i="110"/>
  <c r="GN189" i="110"/>
  <c r="GM189" i="110"/>
  <c r="GL189" i="110"/>
  <c r="GK189" i="110"/>
  <c r="GJ189" i="110"/>
  <c r="GI189" i="110"/>
  <c r="GH189" i="110"/>
  <c r="GG189" i="110"/>
  <c r="GF189" i="110"/>
  <c r="GE189" i="110"/>
  <c r="GD189" i="110"/>
  <c r="DK189" i="110"/>
  <c r="DJ189" i="110"/>
  <c r="DI189" i="110"/>
  <c r="DH189" i="110"/>
  <c r="DG189" i="110"/>
  <c r="DA189" i="110"/>
  <c r="CZ189" i="110"/>
  <c r="CY189" i="110"/>
  <c r="CX189" i="110"/>
  <c r="CW189" i="110"/>
  <c r="CV189" i="110"/>
  <c r="CU189" i="110"/>
  <c r="CT189" i="110"/>
  <c r="CS189" i="110"/>
  <c r="CR189" i="110"/>
  <c r="CQ189" i="110"/>
  <c r="CP189" i="110"/>
  <c r="CO189" i="110"/>
  <c r="CN189" i="110"/>
  <c r="CM189" i="110"/>
  <c r="CL189" i="110"/>
  <c r="CK189" i="110"/>
  <c r="CJ189" i="110"/>
  <c r="CI189" i="110"/>
  <c r="CH189" i="110"/>
  <c r="CG189" i="110"/>
  <c r="CF189" i="110"/>
  <c r="CE189" i="110"/>
  <c r="CD189" i="110"/>
  <c r="CC189" i="110"/>
  <c r="CB189" i="110"/>
  <c r="CA189" i="110"/>
  <c r="BZ189" i="110"/>
  <c r="BY189" i="110"/>
  <c r="BX189" i="110"/>
  <c r="BW189" i="110"/>
  <c r="BV189" i="110"/>
  <c r="BU189" i="110"/>
  <c r="BT189" i="110"/>
  <c r="BS189" i="110"/>
  <c r="BR189" i="110"/>
  <c r="BQ189" i="110"/>
  <c r="BP189" i="110"/>
  <c r="BO189" i="110"/>
  <c r="BN189" i="110"/>
  <c r="BM189" i="110"/>
  <c r="BL189" i="110"/>
  <c r="BK189" i="110"/>
  <c r="BJ189" i="110"/>
  <c r="BI189" i="110"/>
  <c r="BH189" i="110"/>
  <c r="BG189" i="110"/>
  <c r="BF189" i="110"/>
  <c r="BE189" i="110"/>
  <c r="BD189" i="110"/>
  <c r="BC189" i="110"/>
  <c r="BB189" i="110"/>
  <c r="BA189" i="110"/>
  <c r="AZ189" i="110"/>
  <c r="AY189" i="110"/>
  <c r="AX189" i="110"/>
  <c r="AW189" i="110"/>
  <c r="AV189" i="110"/>
  <c r="AU189" i="110"/>
  <c r="AT189" i="110"/>
  <c r="AS189" i="110"/>
  <c r="AR189" i="110"/>
  <c r="AQ189" i="110"/>
  <c r="AP189" i="110"/>
  <c r="AO189" i="110"/>
  <c r="AN189" i="110"/>
  <c r="AM189" i="110"/>
  <c r="AL189" i="110"/>
  <c r="AK189" i="110"/>
  <c r="AJ189" i="110"/>
  <c r="AI189" i="110"/>
  <c r="AH189" i="110"/>
  <c r="AG189" i="110"/>
  <c r="AF189" i="110"/>
  <c r="AE189" i="110"/>
  <c r="AD189" i="110"/>
  <c r="AC189" i="110"/>
  <c r="AB189" i="110"/>
  <c r="AA189" i="110"/>
  <c r="Z189" i="110"/>
  <c r="Y189" i="110"/>
  <c r="X189" i="110"/>
  <c r="W189" i="110"/>
  <c r="V189" i="110"/>
  <c r="U189" i="110"/>
  <c r="T189" i="110"/>
  <c r="S189" i="110"/>
  <c r="R189" i="110"/>
  <c r="Q189" i="110"/>
  <c r="P189" i="110"/>
  <c r="O189" i="110"/>
  <c r="N189" i="110"/>
  <c r="M189" i="110"/>
  <c r="L189" i="110"/>
  <c r="K189" i="110"/>
  <c r="JY188" i="110"/>
  <c r="JX188" i="110"/>
  <c r="JW188" i="110"/>
  <c r="JV188" i="110"/>
  <c r="JU188" i="110"/>
  <c r="JJ188" i="110"/>
  <c r="JI188" i="110"/>
  <c r="JH188" i="110"/>
  <c r="JG188" i="110"/>
  <c r="JF188" i="110"/>
  <c r="IP188" i="110"/>
  <c r="IO188" i="110"/>
  <c r="IN188" i="110"/>
  <c r="IM188" i="110"/>
  <c r="IL188" i="110"/>
  <c r="IK188" i="110"/>
  <c r="IJ188" i="110"/>
  <c r="II188" i="110"/>
  <c r="IH188" i="110"/>
  <c r="IG188" i="110"/>
  <c r="IF188" i="110"/>
  <c r="IE188" i="110"/>
  <c r="ID188" i="110"/>
  <c r="IC188" i="110"/>
  <c r="IB188" i="110"/>
  <c r="IA188" i="110"/>
  <c r="HZ188" i="110"/>
  <c r="HY188" i="110"/>
  <c r="HX188" i="110"/>
  <c r="HW188" i="110"/>
  <c r="HV188" i="110"/>
  <c r="HU188" i="110"/>
  <c r="HT188" i="110"/>
  <c r="HS188" i="110"/>
  <c r="HR188" i="110"/>
  <c r="HQ188" i="110"/>
  <c r="HP188" i="110"/>
  <c r="HO188" i="110"/>
  <c r="HN188" i="110"/>
  <c r="HM188" i="110"/>
  <c r="HL188" i="110"/>
  <c r="HK188" i="110"/>
  <c r="HJ188" i="110"/>
  <c r="HI188" i="110"/>
  <c r="HH188" i="110"/>
  <c r="HG188" i="110"/>
  <c r="HF188" i="110"/>
  <c r="HE188" i="110"/>
  <c r="HD188" i="110"/>
  <c r="HC188" i="110"/>
  <c r="HB188" i="110"/>
  <c r="HA188" i="110"/>
  <c r="GZ188" i="110"/>
  <c r="GY188" i="110"/>
  <c r="GX188" i="110"/>
  <c r="GW188" i="110"/>
  <c r="GV188" i="110"/>
  <c r="GU188" i="110"/>
  <c r="GT188" i="110"/>
  <c r="GS188" i="110"/>
  <c r="GR188" i="110"/>
  <c r="GQ188" i="110"/>
  <c r="GP188" i="110"/>
  <c r="GO188" i="110"/>
  <c r="GN188" i="110"/>
  <c r="GM188" i="110"/>
  <c r="GL188" i="110"/>
  <c r="GK188" i="110"/>
  <c r="GJ188" i="110"/>
  <c r="GI188" i="110"/>
  <c r="GH188" i="110"/>
  <c r="GG188" i="110"/>
  <c r="GF188" i="110"/>
  <c r="GE188" i="110"/>
  <c r="GD188" i="110"/>
  <c r="DK188" i="110"/>
  <c r="DJ188" i="110"/>
  <c r="DI188" i="110"/>
  <c r="DH188" i="110"/>
  <c r="DG188" i="110"/>
  <c r="DA188" i="110"/>
  <c r="CZ188" i="110"/>
  <c r="CY188" i="110"/>
  <c r="CX188" i="110"/>
  <c r="CW188" i="110"/>
  <c r="CV188" i="110"/>
  <c r="CU188" i="110"/>
  <c r="CT188" i="110"/>
  <c r="CS188" i="110"/>
  <c r="CR188" i="110"/>
  <c r="CQ188" i="110"/>
  <c r="CP188" i="110"/>
  <c r="CO188" i="110"/>
  <c r="CN188" i="110"/>
  <c r="CM188" i="110"/>
  <c r="CL188" i="110"/>
  <c r="CK188" i="110"/>
  <c r="CJ188" i="110"/>
  <c r="CI188" i="110"/>
  <c r="CH188" i="110"/>
  <c r="CG188" i="110"/>
  <c r="CF188" i="110"/>
  <c r="CE188" i="110"/>
  <c r="CD188" i="110"/>
  <c r="CC188" i="110"/>
  <c r="CB188" i="110"/>
  <c r="CA188" i="110"/>
  <c r="BZ188" i="110"/>
  <c r="BY188" i="110"/>
  <c r="BX188" i="110"/>
  <c r="BW188" i="110"/>
  <c r="BV188" i="110"/>
  <c r="BU188" i="110"/>
  <c r="BT188" i="110"/>
  <c r="BS188" i="110"/>
  <c r="BR188" i="110"/>
  <c r="BQ188" i="110"/>
  <c r="BP188" i="110"/>
  <c r="BO188" i="110"/>
  <c r="BN188" i="110"/>
  <c r="BM188" i="110"/>
  <c r="BL188" i="110"/>
  <c r="BK188" i="110"/>
  <c r="BJ188" i="110"/>
  <c r="BI188" i="110"/>
  <c r="BH188" i="110"/>
  <c r="BG188" i="110"/>
  <c r="BF188" i="110"/>
  <c r="BE188" i="110"/>
  <c r="BD188" i="110"/>
  <c r="BC188" i="110"/>
  <c r="BB188" i="110"/>
  <c r="BA188" i="110"/>
  <c r="AZ188" i="110"/>
  <c r="AY188" i="110"/>
  <c r="AX188" i="110"/>
  <c r="AW188" i="110"/>
  <c r="AV188" i="110"/>
  <c r="AU188" i="110"/>
  <c r="AT188" i="110"/>
  <c r="AS188" i="110"/>
  <c r="AR188" i="110"/>
  <c r="AQ188" i="110"/>
  <c r="AP188" i="110"/>
  <c r="AO188" i="110"/>
  <c r="AN188" i="110"/>
  <c r="AM188" i="110"/>
  <c r="AL188" i="110"/>
  <c r="AK188" i="110"/>
  <c r="AJ188" i="110"/>
  <c r="AI188" i="110"/>
  <c r="AH188" i="110"/>
  <c r="AG188" i="110"/>
  <c r="AF188" i="110"/>
  <c r="AE188" i="110"/>
  <c r="AD188" i="110"/>
  <c r="AC188" i="110"/>
  <c r="AB188" i="110"/>
  <c r="AA188" i="110"/>
  <c r="Z188" i="110"/>
  <c r="Y188" i="110"/>
  <c r="X188" i="110"/>
  <c r="W188" i="110"/>
  <c r="V188" i="110"/>
  <c r="U188" i="110"/>
  <c r="T188" i="110"/>
  <c r="S188" i="110"/>
  <c r="R188" i="110"/>
  <c r="Q188" i="110"/>
  <c r="P188" i="110"/>
  <c r="O188" i="110"/>
  <c r="N188" i="110"/>
  <c r="M188" i="110"/>
  <c r="L188" i="110"/>
  <c r="K188" i="110"/>
  <c r="JY186" i="110"/>
  <c r="JX186" i="110"/>
  <c r="JW186" i="110"/>
  <c r="JV186" i="110"/>
  <c r="JU186" i="110"/>
  <c r="JJ186" i="110"/>
  <c r="JI186" i="110"/>
  <c r="JH186" i="110"/>
  <c r="JG186" i="110"/>
  <c r="JF186" i="110"/>
  <c r="IP186" i="110"/>
  <c r="IO186" i="110"/>
  <c r="IN186" i="110"/>
  <c r="IM186" i="110"/>
  <c r="IL186" i="110"/>
  <c r="IK186" i="110"/>
  <c r="IJ186" i="110"/>
  <c r="II186" i="110"/>
  <c r="IH186" i="110"/>
  <c r="IG186" i="110"/>
  <c r="IF186" i="110"/>
  <c r="IE186" i="110"/>
  <c r="ID186" i="110"/>
  <c r="IC186" i="110"/>
  <c r="IB186" i="110"/>
  <c r="IA186" i="110"/>
  <c r="HZ186" i="110"/>
  <c r="HY186" i="110"/>
  <c r="HX186" i="110"/>
  <c r="HW186" i="110"/>
  <c r="HV186" i="110"/>
  <c r="HU186" i="110"/>
  <c r="HT186" i="110"/>
  <c r="HS186" i="110"/>
  <c r="HR186" i="110"/>
  <c r="HQ186" i="110"/>
  <c r="HP186" i="110"/>
  <c r="HO186" i="110"/>
  <c r="HN186" i="110"/>
  <c r="HM186" i="110"/>
  <c r="HL186" i="110"/>
  <c r="HK186" i="110"/>
  <c r="HJ186" i="110"/>
  <c r="HI186" i="110"/>
  <c r="HH186" i="110"/>
  <c r="HG186" i="110"/>
  <c r="HF186" i="110"/>
  <c r="HE186" i="110"/>
  <c r="HD186" i="110"/>
  <c r="HC186" i="110"/>
  <c r="HB186" i="110"/>
  <c r="HA186" i="110"/>
  <c r="GZ186" i="110"/>
  <c r="GY186" i="110"/>
  <c r="GX186" i="110"/>
  <c r="GW186" i="110"/>
  <c r="GV186" i="110"/>
  <c r="GU186" i="110"/>
  <c r="GT186" i="110"/>
  <c r="GS186" i="110"/>
  <c r="GR186" i="110"/>
  <c r="GQ186" i="110"/>
  <c r="GP186" i="110"/>
  <c r="GO186" i="110"/>
  <c r="GN186" i="110"/>
  <c r="GM186" i="110"/>
  <c r="GL186" i="110"/>
  <c r="GK186" i="110"/>
  <c r="GJ186" i="110"/>
  <c r="GI186" i="110"/>
  <c r="GH186" i="110"/>
  <c r="GG186" i="110"/>
  <c r="GF186" i="110"/>
  <c r="GE186" i="110"/>
  <c r="GD186" i="110"/>
  <c r="DK186" i="110"/>
  <c r="DJ186" i="110"/>
  <c r="DI186" i="110"/>
  <c r="DH186" i="110"/>
  <c r="DG186" i="110"/>
  <c r="DA186" i="110"/>
  <c r="CZ186" i="110"/>
  <c r="CY186" i="110"/>
  <c r="CX186" i="110"/>
  <c r="CW186" i="110"/>
  <c r="CV186" i="110"/>
  <c r="CU186" i="110"/>
  <c r="CT186" i="110"/>
  <c r="CS186" i="110"/>
  <c r="CR186" i="110"/>
  <c r="CQ186" i="110"/>
  <c r="CP186" i="110"/>
  <c r="CO186" i="110"/>
  <c r="CN186" i="110"/>
  <c r="CM186" i="110"/>
  <c r="CL186" i="110"/>
  <c r="CK186" i="110"/>
  <c r="CJ186" i="110"/>
  <c r="CI186" i="110"/>
  <c r="CH186" i="110"/>
  <c r="CG186" i="110"/>
  <c r="CF186" i="110"/>
  <c r="CE186" i="110"/>
  <c r="CD186" i="110"/>
  <c r="CC186" i="110"/>
  <c r="CB186" i="110"/>
  <c r="CA186" i="110"/>
  <c r="BZ186" i="110"/>
  <c r="BY186" i="110"/>
  <c r="BX186" i="110"/>
  <c r="BW186" i="110"/>
  <c r="BV186" i="110"/>
  <c r="BU186" i="110"/>
  <c r="BT186" i="110"/>
  <c r="BS186" i="110"/>
  <c r="BR186" i="110"/>
  <c r="BQ186" i="110"/>
  <c r="BP186" i="110"/>
  <c r="BO186" i="110"/>
  <c r="BN186" i="110"/>
  <c r="BM186" i="110"/>
  <c r="BL186" i="110"/>
  <c r="BK186" i="110"/>
  <c r="BJ186" i="110"/>
  <c r="BI186" i="110"/>
  <c r="BH186" i="110"/>
  <c r="BG186" i="110"/>
  <c r="BF186" i="110"/>
  <c r="BE186" i="110"/>
  <c r="BD186" i="110"/>
  <c r="BC186" i="110"/>
  <c r="BB186" i="110"/>
  <c r="BA186" i="110"/>
  <c r="AZ186" i="110"/>
  <c r="AY186" i="110"/>
  <c r="AX186" i="110"/>
  <c r="AW186" i="110"/>
  <c r="AV186" i="110"/>
  <c r="AU186" i="110"/>
  <c r="AT186" i="110"/>
  <c r="AS186" i="110"/>
  <c r="AR186" i="110"/>
  <c r="AQ186" i="110"/>
  <c r="AP186" i="110"/>
  <c r="AO186" i="110"/>
  <c r="AN186" i="110"/>
  <c r="AM186" i="110"/>
  <c r="AL186" i="110"/>
  <c r="AK186" i="110"/>
  <c r="AJ186" i="110"/>
  <c r="AI186" i="110"/>
  <c r="AH186" i="110"/>
  <c r="AG186" i="110"/>
  <c r="AF186" i="110"/>
  <c r="AE186" i="110"/>
  <c r="AD186" i="110"/>
  <c r="AC186" i="110"/>
  <c r="AB186" i="110"/>
  <c r="AA186" i="110"/>
  <c r="Z186" i="110"/>
  <c r="Y186" i="110"/>
  <c r="X186" i="110"/>
  <c r="W186" i="110"/>
  <c r="V186" i="110"/>
  <c r="U186" i="110"/>
  <c r="T186" i="110"/>
  <c r="S186" i="110"/>
  <c r="R186" i="110"/>
  <c r="Q186" i="110"/>
  <c r="P186" i="110"/>
  <c r="O186" i="110"/>
  <c r="N186" i="110"/>
  <c r="M186" i="110"/>
  <c r="L186" i="110"/>
  <c r="K186" i="110"/>
  <c r="JY184" i="110"/>
  <c r="JX184" i="110"/>
  <c r="JW184" i="110"/>
  <c r="JV184" i="110"/>
  <c r="JU184" i="110"/>
  <c r="JJ184" i="110"/>
  <c r="JI184" i="110"/>
  <c r="JH184" i="110"/>
  <c r="JG184" i="110"/>
  <c r="JF184" i="110"/>
  <c r="IP184" i="110"/>
  <c r="IO184" i="110"/>
  <c r="IN184" i="110"/>
  <c r="IM184" i="110"/>
  <c r="IL184" i="110"/>
  <c r="IK184" i="110"/>
  <c r="IJ184" i="110"/>
  <c r="II184" i="110"/>
  <c r="IH184" i="110"/>
  <c r="IG184" i="110"/>
  <c r="IF184" i="110"/>
  <c r="IE184" i="110"/>
  <c r="ID184" i="110"/>
  <c r="IC184" i="110"/>
  <c r="IB184" i="110"/>
  <c r="IA184" i="110"/>
  <c r="HZ184" i="110"/>
  <c r="HY184" i="110"/>
  <c r="HX184" i="110"/>
  <c r="HW184" i="110"/>
  <c r="HV184" i="110"/>
  <c r="HU184" i="110"/>
  <c r="HT184" i="110"/>
  <c r="HS184" i="110"/>
  <c r="HR184" i="110"/>
  <c r="HQ184" i="110"/>
  <c r="HP184" i="110"/>
  <c r="HO184" i="110"/>
  <c r="HN184" i="110"/>
  <c r="HM184" i="110"/>
  <c r="HL184" i="110"/>
  <c r="HK184" i="110"/>
  <c r="HJ184" i="110"/>
  <c r="HI184" i="110"/>
  <c r="HH184" i="110"/>
  <c r="HG184" i="110"/>
  <c r="HF184" i="110"/>
  <c r="HE184" i="110"/>
  <c r="HD184" i="110"/>
  <c r="HC184" i="110"/>
  <c r="HB184" i="110"/>
  <c r="HA184" i="110"/>
  <c r="GZ184" i="110"/>
  <c r="GY184" i="110"/>
  <c r="GX184" i="110"/>
  <c r="GW184" i="110"/>
  <c r="GV184" i="110"/>
  <c r="GU184" i="110"/>
  <c r="GT184" i="110"/>
  <c r="GS184" i="110"/>
  <c r="GR184" i="110"/>
  <c r="GQ184" i="110"/>
  <c r="GP184" i="110"/>
  <c r="GO184" i="110"/>
  <c r="GN184" i="110"/>
  <c r="GM184" i="110"/>
  <c r="GL184" i="110"/>
  <c r="GK184" i="110"/>
  <c r="GJ184" i="110"/>
  <c r="GI184" i="110"/>
  <c r="GH184" i="110"/>
  <c r="GG184" i="110"/>
  <c r="GF184" i="110"/>
  <c r="GE184" i="110"/>
  <c r="GD184" i="110"/>
  <c r="DK184" i="110"/>
  <c r="DJ184" i="110"/>
  <c r="DI184" i="110"/>
  <c r="DH184" i="110"/>
  <c r="DG184" i="110"/>
  <c r="DA184" i="110"/>
  <c r="CZ184" i="110"/>
  <c r="CY184" i="110"/>
  <c r="CX184" i="110"/>
  <c r="CW184" i="110"/>
  <c r="CV184" i="110"/>
  <c r="CU184" i="110"/>
  <c r="CT184" i="110"/>
  <c r="CS184" i="110"/>
  <c r="CR184" i="110"/>
  <c r="CQ184" i="110"/>
  <c r="CP184" i="110"/>
  <c r="CO184" i="110"/>
  <c r="CN184" i="110"/>
  <c r="CM184" i="110"/>
  <c r="CL184" i="110"/>
  <c r="CK184" i="110"/>
  <c r="CJ184" i="110"/>
  <c r="CI184" i="110"/>
  <c r="CH184" i="110"/>
  <c r="CG184" i="110"/>
  <c r="CF184" i="110"/>
  <c r="CE184" i="110"/>
  <c r="CD184" i="110"/>
  <c r="CC184" i="110"/>
  <c r="CB184" i="110"/>
  <c r="CA184" i="110"/>
  <c r="BZ184" i="110"/>
  <c r="BY184" i="110"/>
  <c r="BX184" i="110"/>
  <c r="BW184" i="110"/>
  <c r="BV184" i="110"/>
  <c r="BU184" i="110"/>
  <c r="BT184" i="110"/>
  <c r="BS184" i="110"/>
  <c r="BR184" i="110"/>
  <c r="BQ184" i="110"/>
  <c r="BP184" i="110"/>
  <c r="BO184" i="110"/>
  <c r="BN184" i="110"/>
  <c r="BM184" i="110"/>
  <c r="BL184" i="110"/>
  <c r="BK184" i="110"/>
  <c r="BJ184" i="110"/>
  <c r="BI184" i="110"/>
  <c r="BH184" i="110"/>
  <c r="BG184" i="110"/>
  <c r="BF184" i="110"/>
  <c r="BE184" i="110"/>
  <c r="BD184" i="110"/>
  <c r="BC184" i="110"/>
  <c r="BB184" i="110"/>
  <c r="BA184" i="110"/>
  <c r="AZ184" i="110"/>
  <c r="AY184" i="110"/>
  <c r="AX184" i="110"/>
  <c r="AW184" i="110"/>
  <c r="AV184" i="110"/>
  <c r="AU184" i="110"/>
  <c r="AT184" i="110"/>
  <c r="AS184" i="110"/>
  <c r="AR184" i="110"/>
  <c r="AQ184" i="110"/>
  <c r="AP184" i="110"/>
  <c r="AO184" i="110"/>
  <c r="AN184" i="110"/>
  <c r="AM184" i="110"/>
  <c r="AL184" i="110"/>
  <c r="AK184" i="110"/>
  <c r="AJ184" i="110"/>
  <c r="AI184" i="110"/>
  <c r="AH184" i="110"/>
  <c r="AG184" i="110"/>
  <c r="AF184" i="110"/>
  <c r="AE184" i="110"/>
  <c r="AD184" i="110"/>
  <c r="AC184" i="110"/>
  <c r="AB184" i="110"/>
  <c r="AA184" i="110"/>
  <c r="Z184" i="110"/>
  <c r="Y184" i="110"/>
  <c r="X184" i="110"/>
  <c r="W184" i="110"/>
  <c r="V184" i="110"/>
  <c r="U184" i="110"/>
  <c r="T184" i="110"/>
  <c r="S184" i="110"/>
  <c r="R184" i="110"/>
  <c r="Q184" i="110"/>
  <c r="P184" i="110"/>
  <c r="O184" i="110"/>
  <c r="N184" i="110"/>
  <c r="M184" i="110"/>
  <c r="L184" i="110"/>
  <c r="K184" i="110"/>
  <c r="JY185" i="110"/>
  <c r="JX185" i="110"/>
  <c r="JW185" i="110"/>
  <c r="JV185" i="110"/>
  <c r="JU185" i="110"/>
  <c r="JJ185" i="110"/>
  <c r="JI185" i="110"/>
  <c r="JH185" i="110"/>
  <c r="JG185" i="110"/>
  <c r="JF185" i="110"/>
  <c r="IP185" i="110"/>
  <c r="IO185" i="110"/>
  <c r="IN185" i="110"/>
  <c r="IM185" i="110"/>
  <c r="IL185" i="110"/>
  <c r="IK185" i="110"/>
  <c r="IJ185" i="110"/>
  <c r="II185" i="110"/>
  <c r="IH185" i="110"/>
  <c r="IG185" i="110"/>
  <c r="IF185" i="110"/>
  <c r="IE185" i="110"/>
  <c r="ID185" i="110"/>
  <c r="IC185" i="110"/>
  <c r="IB185" i="110"/>
  <c r="IA185" i="110"/>
  <c r="HZ185" i="110"/>
  <c r="HY185" i="110"/>
  <c r="HX185" i="110"/>
  <c r="HW185" i="110"/>
  <c r="HV185" i="110"/>
  <c r="HU185" i="110"/>
  <c r="HT185" i="110"/>
  <c r="HS185" i="110"/>
  <c r="HR185" i="110"/>
  <c r="HQ185" i="110"/>
  <c r="HP185" i="110"/>
  <c r="HO185" i="110"/>
  <c r="HN185" i="110"/>
  <c r="HM185" i="110"/>
  <c r="HL185" i="110"/>
  <c r="HK185" i="110"/>
  <c r="HJ185" i="110"/>
  <c r="HI185" i="110"/>
  <c r="HH185" i="110"/>
  <c r="HG185" i="110"/>
  <c r="HF185" i="110"/>
  <c r="HE185" i="110"/>
  <c r="HD185" i="110"/>
  <c r="HC185" i="110"/>
  <c r="HB185" i="110"/>
  <c r="HA185" i="110"/>
  <c r="GZ185" i="110"/>
  <c r="GY185" i="110"/>
  <c r="GX185" i="110"/>
  <c r="GW185" i="110"/>
  <c r="GV185" i="110"/>
  <c r="GU185" i="110"/>
  <c r="GT185" i="110"/>
  <c r="GS185" i="110"/>
  <c r="GR185" i="110"/>
  <c r="GQ185" i="110"/>
  <c r="GP185" i="110"/>
  <c r="GO185" i="110"/>
  <c r="GN185" i="110"/>
  <c r="GM185" i="110"/>
  <c r="GL185" i="110"/>
  <c r="GK185" i="110"/>
  <c r="GJ185" i="110"/>
  <c r="GI185" i="110"/>
  <c r="GH185" i="110"/>
  <c r="GG185" i="110"/>
  <c r="GF185" i="110"/>
  <c r="GE185" i="110"/>
  <c r="GD185" i="110"/>
  <c r="DK185" i="110"/>
  <c r="DJ185" i="110"/>
  <c r="DI185" i="110"/>
  <c r="DH185" i="110"/>
  <c r="DG185" i="110"/>
  <c r="DA185" i="110"/>
  <c r="CZ185" i="110"/>
  <c r="CY185" i="110"/>
  <c r="CX185" i="110"/>
  <c r="CW185" i="110"/>
  <c r="CV185" i="110"/>
  <c r="CU185" i="110"/>
  <c r="CT185" i="110"/>
  <c r="CS185" i="110"/>
  <c r="CR185" i="110"/>
  <c r="CQ185" i="110"/>
  <c r="CP185" i="110"/>
  <c r="CO185" i="110"/>
  <c r="CN185" i="110"/>
  <c r="CM185" i="110"/>
  <c r="CL185" i="110"/>
  <c r="CK185" i="110"/>
  <c r="CJ185" i="110"/>
  <c r="CI185" i="110"/>
  <c r="CH185" i="110"/>
  <c r="CG185" i="110"/>
  <c r="CF185" i="110"/>
  <c r="CE185" i="110"/>
  <c r="CD185" i="110"/>
  <c r="CC185" i="110"/>
  <c r="CB185" i="110"/>
  <c r="CA185" i="110"/>
  <c r="BZ185" i="110"/>
  <c r="BY185" i="110"/>
  <c r="BX185" i="110"/>
  <c r="BW185" i="110"/>
  <c r="BV185" i="110"/>
  <c r="BU185" i="110"/>
  <c r="BT185" i="110"/>
  <c r="BS185" i="110"/>
  <c r="BR185" i="110"/>
  <c r="BQ185" i="110"/>
  <c r="BP185" i="110"/>
  <c r="BO185" i="110"/>
  <c r="BN185" i="110"/>
  <c r="BM185" i="110"/>
  <c r="BL185" i="110"/>
  <c r="BK185" i="110"/>
  <c r="BJ185" i="110"/>
  <c r="BI185" i="110"/>
  <c r="BH185" i="110"/>
  <c r="BG185" i="110"/>
  <c r="BF185" i="110"/>
  <c r="BE185" i="110"/>
  <c r="BD185" i="110"/>
  <c r="BC185" i="110"/>
  <c r="BB185" i="110"/>
  <c r="BA185" i="110"/>
  <c r="AZ185" i="110"/>
  <c r="AY185" i="110"/>
  <c r="AX185" i="110"/>
  <c r="AW185" i="110"/>
  <c r="AV185" i="110"/>
  <c r="AU185" i="110"/>
  <c r="AT185" i="110"/>
  <c r="AS185" i="110"/>
  <c r="AR185" i="110"/>
  <c r="AQ185" i="110"/>
  <c r="AP185" i="110"/>
  <c r="AO185" i="110"/>
  <c r="AN185" i="110"/>
  <c r="AM185" i="110"/>
  <c r="AL185" i="110"/>
  <c r="AK185" i="110"/>
  <c r="AJ185" i="110"/>
  <c r="AI185" i="110"/>
  <c r="AH185" i="110"/>
  <c r="AG185" i="110"/>
  <c r="AF185" i="110"/>
  <c r="AE185" i="110"/>
  <c r="AD185" i="110"/>
  <c r="AC185" i="110"/>
  <c r="AB185" i="110"/>
  <c r="AA185" i="110"/>
  <c r="Z185" i="110"/>
  <c r="Y185" i="110"/>
  <c r="X185" i="110"/>
  <c r="W185" i="110"/>
  <c r="V185" i="110"/>
  <c r="U185" i="110"/>
  <c r="T185" i="110"/>
  <c r="S185" i="110"/>
  <c r="R185" i="110"/>
  <c r="Q185" i="110"/>
  <c r="P185" i="110"/>
  <c r="O185" i="110"/>
  <c r="N185" i="110"/>
  <c r="M185" i="110"/>
  <c r="L185" i="110"/>
  <c r="K185" i="110"/>
  <c r="JY182" i="110"/>
  <c r="JX182" i="110"/>
  <c r="JW182" i="110"/>
  <c r="JV182" i="110"/>
  <c r="JU182" i="110"/>
  <c r="JJ182" i="110"/>
  <c r="JI182" i="110"/>
  <c r="JH182" i="110"/>
  <c r="JG182" i="110"/>
  <c r="JF182" i="110"/>
  <c r="IP182" i="110"/>
  <c r="IO182" i="110"/>
  <c r="IN182" i="110"/>
  <c r="IM182" i="110"/>
  <c r="IL182" i="110"/>
  <c r="IK182" i="110"/>
  <c r="IJ182" i="110"/>
  <c r="II182" i="110"/>
  <c r="IH182" i="110"/>
  <c r="IG182" i="110"/>
  <c r="IF182" i="110"/>
  <c r="IE182" i="110"/>
  <c r="ID182" i="110"/>
  <c r="IC182" i="110"/>
  <c r="IB182" i="110"/>
  <c r="IA182" i="110"/>
  <c r="HZ182" i="110"/>
  <c r="HY182" i="110"/>
  <c r="HX182" i="110"/>
  <c r="HW182" i="110"/>
  <c r="HV182" i="110"/>
  <c r="HU182" i="110"/>
  <c r="HT182" i="110"/>
  <c r="HS182" i="110"/>
  <c r="HR182" i="110"/>
  <c r="HQ182" i="110"/>
  <c r="HP182" i="110"/>
  <c r="HO182" i="110"/>
  <c r="HN182" i="110"/>
  <c r="HM182" i="110"/>
  <c r="HL182" i="110"/>
  <c r="HK182" i="110"/>
  <c r="HJ182" i="110"/>
  <c r="HI182" i="110"/>
  <c r="HH182" i="110"/>
  <c r="HG182" i="110"/>
  <c r="HF182" i="110"/>
  <c r="HE182" i="110"/>
  <c r="HD182" i="110"/>
  <c r="HC182" i="110"/>
  <c r="HB182" i="110"/>
  <c r="HA182" i="110"/>
  <c r="GZ182" i="110"/>
  <c r="GY182" i="110"/>
  <c r="GX182" i="110"/>
  <c r="GW182" i="110"/>
  <c r="GV182" i="110"/>
  <c r="GU182" i="110"/>
  <c r="GT182" i="110"/>
  <c r="GS182" i="110"/>
  <c r="GR182" i="110"/>
  <c r="GQ182" i="110"/>
  <c r="GP182" i="110"/>
  <c r="GO182" i="110"/>
  <c r="GN182" i="110"/>
  <c r="GM182" i="110"/>
  <c r="GL182" i="110"/>
  <c r="GK182" i="110"/>
  <c r="GJ182" i="110"/>
  <c r="GI182" i="110"/>
  <c r="GH182" i="110"/>
  <c r="GG182" i="110"/>
  <c r="GF182" i="110"/>
  <c r="GE182" i="110"/>
  <c r="GD182" i="110"/>
  <c r="DK182" i="110"/>
  <c r="DJ182" i="110"/>
  <c r="DI182" i="110"/>
  <c r="DH182" i="110"/>
  <c r="DG182" i="110"/>
  <c r="DA182" i="110"/>
  <c r="CZ182" i="110"/>
  <c r="CY182" i="110"/>
  <c r="CX182" i="110"/>
  <c r="CW182" i="110"/>
  <c r="CV182" i="110"/>
  <c r="CU182" i="110"/>
  <c r="CT182" i="110"/>
  <c r="CS182" i="110"/>
  <c r="CR182" i="110"/>
  <c r="CQ182" i="110"/>
  <c r="CP182" i="110"/>
  <c r="CO182" i="110"/>
  <c r="CN182" i="110"/>
  <c r="CM182" i="110"/>
  <c r="CL182" i="110"/>
  <c r="CK182" i="110"/>
  <c r="CJ182" i="110"/>
  <c r="CI182" i="110"/>
  <c r="CH182" i="110"/>
  <c r="CG182" i="110"/>
  <c r="CF182" i="110"/>
  <c r="CE182" i="110"/>
  <c r="CD182" i="110"/>
  <c r="CC182" i="110"/>
  <c r="CB182" i="110"/>
  <c r="CA182" i="110"/>
  <c r="BZ182" i="110"/>
  <c r="BY182" i="110"/>
  <c r="BX182" i="110"/>
  <c r="BW182" i="110"/>
  <c r="BV182" i="110"/>
  <c r="BU182" i="110"/>
  <c r="BT182" i="110"/>
  <c r="BS182" i="110"/>
  <c r="BR182" i="110"/>
  <c r="BQ182" i="110"/>
  <c r="BP182" i="110"/>
  <c r="BO182" i="110"/>
  <c r="BN182" i="110"/>
  <c r="BM182" i="110"/>
  <c r="BL182" i="110"/>
  <c r="BK182" i="110"/>
  <c r="BJ182" i="110"/>
  <c r="BI182" i="110"/>
  <c r="BH182" i="110"/>
  <c r="BG182" i="110"/>
  <c r="BF182" i="110"/>
  <c r="BE182" i="110"/>
  <c r="BD182" i="110"/>
  <c r="BC182" i="110"/>
  <c r="BB182" i="110"/>
  <c r="BA182" i="110"/>
  <c r="AZ182" i="110"/>
  <c r="AY182" i="110"/>
  <c r="AX182" i="110"/>
  <c r="AW182" i="110"/>
  <c r="AV182" i="110"/>
  <c r="AU182" i="110"/>
  <c r="AT182" i="110"/>
  <c r="AS182" i="110"/>
  <c r="AR182" i="110"/>
  <c r="AQ182" i="110"/>
  <c r="AP182" i="110"/>
  <c r="AO182" i="110"/>
  <c r="AN182" i="110"/>
  <c r="AM182" i="110"/>
  <c r="AL182" i="110"/>
  <c r="AK182" i="110"/>
  <c r="AJ182" i="110"/>
  <c r="AI182" i="110"/>
  <c r="AH182" i="110"/>
  <c r="AG182" i="110"/>
  <c r="AF182" i="110"/>
  <c r="AE182" i="110"/>
  <c r="AD182" i="110"/>
  <c r="AC182" i="110"/>
  <c r="AB182" i="110"/>
  <c r="AA182" i="110"/>
  <c r="Z182" i="110"/>
  <c r="Y182" i="110"/>
  <c r="X182" i="110"/>
  <c r="W182" i="110"/>
  <c r="V182" i="110"/>
  <c r="U182" i="110"/>
  <c r="T182" i="110"/>
  <c r="S182" i="110"/>
  <c r="R182" i="110"/>
  <c r="Q182" i="110"/>
  <c r="P182" i="110"/>
  <c r="O182" i="110"/>
  <c r="N182" i="110"/>
  <c r="M182" i="110"/>
  <c r="L182" i="110"/>
  <c r="K182" i="110"/>
  <c r="JY174" i="110"/>
  <c r="JX174" i="110"/>
  <c r="JW174" i="110"/>
  <c r="JV174" i="110"/>
  <c r="JU174" i="110"/>
  <c r="JJ174" i="110"/>
  <c r="JI174" i="110"/>
  <c r="JH174" i="110"/>
  <c r="JG174" i="110"/>
  <c r="JF174" i="110"/>
  <c r="IP174" i="110"/>
  <c r="IO174" i="110"/>
  <c r="IN174" i="110"/>
  <c r="IM174" i="110"/>
  <c r="IL174" i="110"/>
  <c r="IK174" i="110"/>
  <c r="IJ174" i="110"/>
  <c r="II174" i="110"/>
  <c r="IH174" i="110"/>
  <c r="IG174" i="110"/>
  <c r="IF174" i="110"/>
  <c r="IE174" i="110"/>
  <c r="ID174" i="110"/>
  <c r="IC174" i="110"/>
  <c r="IB174" i="110"/>
  <c r="IA174" i="110"/>
  <c r="HZ174" i="110"/>
  <c r="HY174" i="110"/>
  <c r="HX174" i="110"/>
  <c r="HW174" i="110"/>
  <c r="HV174" i="110"/>
  <c r="HU174" i="110"/>
  <c r="HT174" i="110"/>
  <c r="HS174" i="110"/>
  <c r="HR174" i="110"/>
  <c r="HQ174" i="110"/>
  <c r="HP174" i="110"/>
  <c r="HO174" i="110"/>
  <c r="HN174" i="110"/>
  <c r="HM174" i="110"/>
  <c r="HL174" i="110"/>
  <c r="HK174" i="110"/>
  <c r="HJ174" i="110"/>
  <c r="HI174" i="110"/>
  <c r="HH174" i="110"/>
  <c r="HG174" i="110"/>
  <c r="HF174" i="110"/>
  <c r="HE174" i="110"/>
  <c r="HD174" i="110"/>
  <c r="HC174" i="110"/>
  <c r="HB174" i="110"/>
  <c r="HA174" i="110"/>
  <c r="GZ174" i="110"/>
  <c r="GY174" i="110"/>
  <c r="GX174" i="110"/>
  <c r="GW174" i="110"/>
  <c r="GV174" i="110"/>
  <c r="GU174" i="110"/>
  <c r="GT174" i="110"/>
  <c r="GS174" i="110"/>
  <c r="GR174" i="110"/>
  <c r="GQ174" i="110"/>
  <c r="GP174" i="110"/>
  <c r="GO174" i="110"/>
  <c r="GN174" i="110"/>
  <c r="GM174" i="110"/>
  <c r="GL174" i="110"/>
  <c r="GK174" i="110"/>
  <c r="GJ174" i="110"/>
  <c r="GI174" i="110"/>
  <c r="GH174" i="110"/>
  <c r="GG174" i="110"/>
  <c r="GF174" i="110"/>
  <c r="GE174" i="110"/>
  <c r="GD174" i="110"/>
  <c r="DK174" i="110"/>
  <c r="DJ174" i="110"/>
  <c r="DI174" i="110"/>
  <c r="DH174" i="110"/>
  <c r="DG174" i="110"/>
  <c r="DA174" i="110"/>
  <c r="CZ174" i="110"/>
  <c r="CY174" i="110"/>
  <c r="CX174" i="110"/>
  <c r="CW174" i="110"/>
  <c r="CV174" i="110"/>
  <c r="CU174" i="110"/>
  <c r="CT174" i="110"/>
  <c r="CS174" i="110"/>
  <c r="CR174" i="110"/>
  <c r="CQ174" i="110"/>
  <c r="CP174" i="110"/>
  <c r="CO174" i="110"/>
  <c r="CN174" i="110"/>
  <c r="CM174" i="110"/>
  <c r="CL174" i="110"/>
  <c r="CK174" i="110"/>
  <c r="CJ174" i="110"/>
  <c r="CI174" i="110"/>
  <c r="CH174" i="110"/>
  <c r="CG174" i="110"/>
  <c r="CF174" i="110"/>
  <c r="CE174" i="110"/>
  <c r="CD174" i="110"/>
  <c r="CC174" i="110"/>
  <c r="CB174" i="110"/>
  <c r="CA174" i="110"/>
  <c r="BZ174" i="110"/>
  <c r="BY174" i="110"/>
  <c r="BX174" i="110"/>
  <c r="BW174" i="110"/>
  <c r="BV174" i="110"/>
  <c r="BU174" i="110"/>
  <c r="BT174" i="110"/>
  <c r="BS174" i="110"/>
  <c r="BR174" i="110"/>
  <c r="BQ174" i="110"/>
  <c r="BP174" i="110"/>
  <c r="BO174" i="110"/>
  <c r="BN174" i="110"/>
  <c r="BM174" i="110"/>
  <c r="BL174" i="110"/>
  <c r="BK174" i="110"/>
  <c r="BJ174" i="110"/>
  <c r="BI174" i="110"/>
  <c r="BH174" i="110"/>
  <c r="BG174" i="110"/>
  <c r="BF174" i="110"/>
  <c r="BE174" i="110"/>
  <c r="BD174" i="110"/>
  <c r="BC174" i="110"/>
  <c r="BB174" i="110"/>
  <c r="BA174" i="110"/>
  <c r="AZ174" i="110"/>
  <c r="AY174" i="110"/>
  <c r="AX174" i="110"/>
  <c r="AW174" i="110"/>
  <c r="AV174" i="110"/>
  <c r="AU174" i="110"/>
  <c r="AT174" i="110"/>
  <c r="AS174" i="110"/>
  <c r="AR174" i="110"/>
  <c r="AQ174" i="110"/>
  <c r="AP174" i="110"/>
  <c r="AO174" i="110"/>
  <c r="AN174" i="110"/>
  <c r="AM174" i="110"/>
  <c r="AL174" i="110"/>
  <c r="AK174" i="110"/>
  <c r="AJ174" i="110"/>
  <c r="AI174" i="110"/>
  <c r="AH174" i="110"/>
  <c r="AG174" i="110"/>
  <c r="AF174" i="110"/>
  <c r="AE174" i="110"/>
  <c r="AD174" i="110"/>
  <c r="AC174" i="110"/>
  <c r="AB174" i="110"/>
  <c r="AA174" i="110"/>
  <c r="Z174" i="110"/>
  <c r="Y174" i="110"/>
  <c r="X174" i="110"/>
  <c r="W174" i="110"/>
  <c r="V174" i="110"/>
  <c r="U174" i="110"/>
  <c r="T174" i="110"/>
  <c r="S174" i="110"/>
  <c r="R174" i="110"/>
  <c r="Q174" i="110"/>
  <c r="P174" i="110"/>
  <c r="O174" i="110"/>
  <c r="N174" i="110"/>
  <c r="M174" i="110"/>
  <c r="L174" i="110"/>
  <c r="K174" i="110"/>
  <c r="JY181" i="110"/>
  <c r="JX181" i="110"/>
  <c r="JW181" i="110"/>
  <c r="JV181" i="110"/>
  <c r="JU181" i="110"/>
  <c r="JJ181" i="110"/>
  <c r="JI181" i="110"/>
  <c r="JH181" i="110"/>
  <c r="JG181" i="110"/>
  <c r="JF181" i="110"/>
  <c r="IP181" i="110"/>
  <c r="IO181" i="110"/>
  <c r="IN181" i="110"/>
  <c r="IM181" i="110"/>
  <c r="IL181" i="110"/>
  <c r="IK181" i="110"/>
  <c r="IJ181" i="110"/>
  <c r="II181" i="110"/>
  <c r="IH181" i="110"/>
  <c r="IG181" i="110"/>
  <c r="IF181" i="110"/>
  <c r="IE181" i="110"/>
  <c r="ID181" i="110"/>
  <c r="IC181" i="110"/>
  <c r="IB181" i="110"/>
  <c r="IA181" i="110"/>
  <c r="HZ181" i="110"/>
  <c r="HY181" i="110"/>
  <c r="HX181" i="110"/>
  <c r="HW181" i="110"/>
  <c r="HV181" i="110"/>
  <c r="HU181" i="110"/>
  <c r="HT181" i="110"/>
  <c r="HS181" i="110"/>
  <c r="HR181" i="110"/>
  <c r="HQ181" i="110"/>
  <c r="HP181" i="110"/>
  <c r="HO181" i="110"/>
  <c r="HN181" i="110"/>
  <c r="HM181" i="110"/>
  <c r="HL181" i="110"/>
  <c r="HK181" i="110"/>
  <c r="HJ181" i="110"/>
  <c r="HI181" i="110"/>
  <c r="HH181" i="110"/>
  <c r="HG181" i="110"/>
  <c r="HF181" i="110"/>
  <c r="HE181" i="110"/>
  <c r="HD181" i="110"/>
  <c r="HC181" i="110"/>
  <c r="HB181" i="110"/>
  <c r="HA181" i="110"/>
  <c r="GZ181" i="110"/>
  <c r="GY181" i="110"/>
  <c r="GX181" i="110"/>
  <c r="GW181" i="110"/>
  <c r="GV181" i="110"/>
  <c r="GU181" i="110"/>
  <c r="GT181" i="110"/>
  <c r="GS181" i="110"/>
  <c r="GR181" i="110"/>
  <c r="GQ181" i="110"/>
  <c r="GP181" i="110"/>
  <c r="GO181" i="110"/>
  <c r="GN181" i="110"/>
  <c r="GM181" i="110"/>
  <c r="GL181" i="110"/>
  <c r="GK181" i="110"/>
  <c r="GJ181" i="110"/>
  <c r="GI181" i="110"/>
  <c r="GH181" i="110"/>
  <c r="GG181" i="110"/>
  <c r="GF181" i="110"/>
  <c r="GE181" i="110"/>
  <c r="GD181" i="110"/>
  <c r="DK181" i="110"/>
  <c r="DJ181" i="110"/>
  <c r="DI181" i="110"/>
  <c r="DH181" i="110"/>
  <c r="DG181" i="110"/>
  <c r="DA181" i="110"/>
  <c r="CZ181" i="110"/>
  <c r="CY181" i="110"/>
  <c r="CX181" i="110"/>
  <c r="CW181" i="110"/>
  <c r="CV181" i="110"/>
  <c r="CU181" i="110"/>
  <c r="CT181" i="110"/>
  <c r="CS181" i="110"/>
  <c r="CR181" i="110"/>
  <c r="CQ181" i="110"/>
  <c r="CP181" i="110"/>
  <c r="CO181" i="110"/>
  <c r="CN181" i="110"/>
  <c r="CM181" i="110"/>
  <c r="CL181" i="110"/>
  <c r="CK181" i="110"/>
  <c r="CJ181" i="110"/>
  <c r="CI181" i="110"/>
  <c r="CH181" i="110"/>
  <c r="CG181" i="110"/>
  <c r="CF181" i="110"/>
  <c r="CE181" i="110"/>
  <c r="CD181" i="110"/>
  <c r="CC181" i="110"/>
  <c r="CB181" i="110"/>
  <c r="CA181" i="110"/>
  <c r="BZ181" i="110"/>
  <c r="BY181" i="110"/>
  <c r="BX181" i="110"/>
  <c r="BW181" i="110"/>
  <c r="BV181" i="110"/>
  <c r="BU181" i="110"/>
  <c r="BT181" i="110"/>
  <c r="BS181" i="110"/>
  <c r="BR181" i="110"/>
  <c r="BQ181" i="110"/>
  <c r="BP181" i="110"/>
  <c r="BO181" i="110"/>
  <c r="BN181" i="110"/>
  <c r="BM181" i="110"/>
  <c r="BL181" i="110"/>
  <c r="BK181" i="110"/>
  <c r="BJ181" i="110"/>
  <c r="BI181" i="110"/>
  <c r="BH181" i="110"/>
  <c r="BG181" i="110"/>
  <c r="BF181" i="110"/>
  <c r="BE181" i="110"/>
  <c r="BD181" i="110"/>
  <c r="BC181" i="110"/>
  <c r="BB181" i="110"/>
  <c r="BA181" i="110"/>
  <c r="AZ181" i="110"/>
  <c r="AY181" i="110"/>
  <c r="AX181" i="110"/>
  <c r="AW181" i="110"/>
  <c r="AV181" i="110"/>
  <c r="AU181" i="110"/>
  <c r="AT181" i="110"/>
  <c r="AS181" i="110"/>
  <c r="AR181" i="110"/>
  <c r="AQ181" i="110"/>
  <c r="AP181" i="110"/>
  <c r="AO181" i="110"/>
  <c r="AN181" i="110"/>
  <c r="AM181" i="110"/>
  <c r="AL181" i="110"/>
  <c r="AK181" i="110"/>
  <c r="AJ181" i="110"/>
  <c r="AI181" i="110"/>
  <c r="AH181" i="110"/>
  <c r="AG181" i="110"/>
  <c r="AF181" i="110"/>
  <c r="AE181" i="110"/>
  <c r="AD181" i="110"/>
  <c r="AC181" i="110"/>
  <c r="AB181" i="110"/>
  <c r="AA181" i="110"/>
  <c r="Z181" i="110"/>
  <c r="Y181" i="110"/>
  <c r="X181" i="110"/>
  <c r="W181" i="110"/>
  <c r="V181" i="110"/>
  <c r="U181" i="110"/>
  <c r="T181" i="110"/>
  <c r="S181" i="110"/>
  <c r="R181" i="110"/>
  <c r="Q181" i="110"/>
  <c r="P181" i="110"/>
  <c r="O181" i="110"/>
  <c r="N181" i="110"/>
  <c r="M181" i="110"/>
  <c r="L181" i="110"/>
  <c r="K181" i="110"/>
  <c r="JY187" i="110"/>
  <c r="JX187" i="110"/>
  <c r="JW187" i="110"/>
  <c r="JV187" i="110"/>
  <c r="JU187" i="110"/>
  <c r="JJ187" i="110"/>
  <c r="JI187" i="110"/>
  <c r="JH187" i="110"/>
  <c r="JG187" i="110"/>
  <c r="JF187" i="110"/>
  <c r="IP187" i="110"/>
  <c r="IO187" i="110"/>
  <c r="IN187" i="110"/>
  <c r="IM187" i="110"/>
  <c r="IL187" i="110"/>
  <c r="IK187" i="110"/>
  <c r="IJ187" i="110"/>
  <c r="II187" i="110"/>
  <c r="IH187" i="110"/>
  <c r="IG187" i="110"/>
  <c r="IF187" i="110"/>
  <c r="IE187" i="110"/>
  <c r="ID187" i="110"/>
  <c r="IC187" i="110"/>
  <c r="IB187" i="110"/>
  <c r="IA187" i="110"/>
  <c r="HZ187" i="110"/>
  <c r="HY187" i="110"/>
  <c r="HX187" i="110"/>
  <c r="HW187" i="110"/>
  <c r="HV187" i="110"/>
  <c r="HU187" i="110"/>
  <c r="HT187" i="110"/>
  <c r="HS187" i="110"/>
  <c r="HR187" i="110"/>
  <c r="HQ187" i="110"/>
  <c r="HP187" i="110"/>
  <c r="HO187" i="110"/>
  <c r="HN187" i="110"/>
  <c r="HM187" i="110"/>
  <c r="HL187" i="110"/>
  <c r="HK187" i="110"/>
  <c r="HJ187" i="110"/>
  <c r="HI187" i="110"/>
  <c r="HH187" i="110"/>
  <c r="HG187" i="110"/>
  <c r="HF187" i="110"/>
  <c r="HE187" i="110"/>
  <c r="HD187" i="110"/>
  <c r="HC187" i="110"/>
  <c r="HB187" i="110"/>
  <c r="HA187" i="110"/>
  <c r="GZ187" i="110"/>
  <c r="GY187" i="110"/>
  <c r="GX187" i="110"/>
  <c r="GW187" i="110"/>
  <c r="GV187" i="110"/>
  <c r="GU187" i="110"/>
  <c r="GT187" i="110"/>
  <c r="GS187" i="110"/>
  <c r="GR187" i="110"/>
  <c r="GQ187" i="110"/>
  <c r="GP187" i="110"/>
  <c r="GO187" i="110"/>
  <c r="GN187" i="110"/>
  <c r="GM187" i="110"/>
  <c r="GL187" i="110"/>
  <c r="GK187" i="110"/>
  <c r="GJ187" i="110"/>
  <c r="GI187" i="110"/>
  <c r="GH187" i="110"/>
  <c r="GG187" i="110"/>
  <c r="GF187" i="110"/>
  <c r="GE187" i="110"/>
  <c r="GD187" i="110"/>
  <c r="DK187" i="110"/>
  <c r="DJ187" i="110"/>
  <c r="DI187" i="110"/>
  <c r="DH187" i="110"/>
  <c r="DG187" i="110"/>
  <c r="DA187" i="110"/>
  <c r="CZ187" i="110"/>
  <c r="CY187" i="110"/>
  <c r="CX187" i="110"/>
  <c r="CW187" i="110"/>
  <c r="CV187" i="110"/>
  <c r="CU187" i="110"/>
  <c r="CT187" i="110"/>
  <c r="CS187" i="110"/>
  <c r="CR187" i="110"/>
  <c r="CQ187" i="110"/>
  <c r="CP187" i="110"/>
  <c r="CO187" i="110"/>
  <c r="CN187" i="110"/>
  <c r="CM187" i="110"/>
  <c r="CL187" i="110"/>
  <c r="CK187" i="110"/>
  <c r="CJ187" i="110"/>
  <c r="CI187" i="110"/>
  <c r="CH187" i="110"/>
  <c r="CG187" i="110"/>
  <c r="CF187" i="110"/>
  <c r="CE187" i="110"/>
  <c r="CD187" i="110"/>
  <c r="CC187" i="110"/>
  <c r="CB187" i="110"/>
  <c r="CA187" i="110"/>
  <c r="BZ187" i="110"/>
  <c r="BY187" i="110"/>
  <c r="BX187" i="110"/>
  <c r="BW187" i="110"/>
  <c r="BV187" i="110"/>
  <c r="BU187" i="110"/>
  <c r="BT187" i="110"/>
  <c r="BS187" i="110"/>
  <c r="BR187" i="110"/>
  <c r="BQ187" i="110"/>
  <c r="BP187" i="110"/>
  <c r="BO187" i="110"/>
  <c r="BN187" i="110"/>
  <c r="BM187" i="110"/>
  <c r="BL187" i="110"/>
  <c r="BK187" i="110"/>
  <c r="BJ187" i="110"/>
  <c r="BI187" i="110"/>
  <c r="BH187" i="110"/>
  <c r="BG187" i="110"/>
  <c r="BF187" i="110"/>
  <c r="BE187" i="110"/>
  <c r="BD187" i="110"/>
  <c r="BC187" i="110"/>
  <c r="BB187" i="110"/>
  <c r="BA187" i="110"/>
  <c r="AZ187" i="110"/>
  <c r="AY187" i="110"/>
  <c r="AX187" i="110"/>
  <c r="AW187" i="110"/>
  <c r="AV187" i="110"/>
  <c r="AU187" i="110"/>
  <c r="AT187" i="110"/>
  <c r="AS187" i="110"/>
  <c r="AR187" i="110"/>
  <c r="AQ187" i="110"/>
  <c r="AP187" i="110"/>
  <c r="AO187" i="110"/>
  <c r="AN187" i="110"/>
  <c r="AM187" i="110"/>
  <c r="AL187" i="110"/>
  <c r="AK187" i="110"/>
  <c r="AJ187" i="110"/>
  <c r="AI187" i="110"/>
  <c r="AH187" i="110"/>
  <c r="AG187" i="110"/>
  <c r="AF187" i="110"/>
  <c r="AE187" i="110"/>
  <c r="AD187" i="110"/>
  <c r="AC187" i="110"/>
  <c r="AB187" i="110"/>
  <c r="AA187" i="110"/>
  <c r="Z187" i="110"/>
  <c r="Y187" i="110"/>
  <c r="X187" i="110"/>
  <c r="W187" i="110"/>
  <c r="V187" i="110"/>
  <c r="U187" i="110"/>
  <c r="T187" i="110"/>
  <c r="S187" i="110"/>
  <c r="R187" i="110"/>
  <c r="Q187" i="110"/>
  <c r="P187" i="110"/>
  <c r="O187" i="110"/>
  <c r="N187" i="110"/>
  <c r="M187" i="110"/>
  <c r="L187" i="110"/>
  <c r="K187" i="110"/>
  <c r="JY194" i="110"/>
  <c r="JX194" i="110"/>
  <c r="JW194" i="110"/>
  <c r="JV194" i="110"/>
  <c r="JU194" i="110"/>
  <c r="JJ194" i="110"/>
  <c r="JI194" i="110"/>
  <c r="JH194" i="110"/>
  <c r="JG194" i="110"/>
  <c r="JF194" i="110"/>
  <c r="IP194" i="110"/>
  <c r="IO194" i="110"/>
  <c r="IN194" i="110"/>
  <c r="IM194" i="110"/>
  <c r="IL194" i="110"/>
  <c r="IK194" i="110"/>
  <c r="IJ194" i="110"/>
  <c r="II194" i="110"/>
  <c r="IH194" i="110"/>
  <c r="IG194" i="110"/>
  <c r="IF194" i="110"/>
  <c r="IE194" i="110"/>
  <c r="ID194" i="110"/>
  <c r="IC194" i="110"/>
  <c r="IB194" i="110"/>
  <c r="IA194" i="110"/>
  <c r="HZ194" i="110"/>
  <c r="HY194" i="110"/>
  <c r="HX194" i="110"/>
  <c r="HW194" i="110"/>
  <c r="HV194" i="110"/>
  <c r="HU194" i="110"/>
  <c r="HT194" i="110"/>
  <c r="HS194" i="110"/>
  <c r="HR194" i="110"/>
  <c r="HQ194" i="110"/>
  <c r="HP194" i="110"/>
  <c r="HO194" i="110"/>
  <c r="HN194" i="110"/>
  <c r="HM194" i="110"/>
  <c r="HL194" i="110"/>
  <c r="HK194" i="110"/>
  <c r="HJ194" i="110"/>
  <c r="HI194" i="110"/>
  <c r="HH194" i="110"/>
  <c r="HG194" i="110"/>
  <c r="HF194" i="110"/>
  <c r="HE194" i="110"/>
  <c r="HD194" i="110"/>
  <c r="HC194" i="110"/>
  <c r="HB194" i="110"/>
  <c r="HA194" i="110"/>
  <c r="GZ194" i="110"/>
  <c r="GY194" i="110"/>
  <c r="GX194" i="110"/>
  <c r="GW194" i="110"/>
  <c r="GV194" i="110"/>
  <c r="GU194" i="110"/>
  <c r="GT194" i="110"/>
  <c r="GS194" i="110"/>
  <c r="GR194" i="110"/>
  <c r="GQ194" i="110"/>
  <c r="GP194" i="110"/>
  <c r="GO194" i="110"/>
  <c r="GN194" i="110"/>
  <c r="GM194" i="110"/>
  <c r="GL194" i="110"/>
  <c r="GK194" i="110"/>
  <c r="GJ194" i="110"/>
  <c r="GI194" i="110"/>
  <c r="GH194" i="110"/>
  <c r="GG194" i="110"/>
  <c r="GF194" i="110"/>
  <c r="GE194" i="110"/>
  <c r="GD194" i="110"/>
  <c r="DK194" i="110"/>
  <c r="DJ194" i="110"/>
  <c r="DI194" i="110"/>
  <c r="DH194" i="110"/>
  <c r="DG194" i="110"/>
  <c r="DA194" i="110"/>
  <c r="CZ194" i="110"/>
  <c r="CY194" i="110"/>
  <c r="CX194" i="110"/>
  <c r="CW194" i="110"/>
  <c r="CV194" i="110"/>
  <c r="CU194" i="110"/>
  <c r="CT194" i="110"/>
  <c r="CS194" i="110"/>
  <c r="CR194" i="110"/>
  <c r="CQ194" i="110"/>
  <c r="CP194" i="110"/>
  <c r="CO194" i="110"/>
  <c r="CN194" i="110"/>
  <c r="CM194" i="110"/>
  <c r="CL194" i="110"/>
  <c r="CK194" i="110"/>
  <c r="CJ194" i="110"/>
  <c r="CI194" i="110"/>
  <c r="CH194" i="110"/>
  <c r="CG194" i="110"/>
  <c r="CF194" i="110"/>
  <c r="CE194" i="110"/>
  <c r="CD194" i="110"/>
  <c r="CC194" i="110"/>
  <c r="CB194" i="110"/>
  <c r="CA194" i="110"/>
  <c r="BZ194" i="110"/>
  <c r="BY194" i="110"/>
  <c r="BX194" i="110"/>
  <c r="BW194" i="110"/>
  <c r="BV194" i="110"/>
  <c r="BU194" i="110"/>
  <c r="BT194" i="110"/>
  <c r="BS194" i="110"/>
  <c r="BR194" i="110"/>
  <c r="BQ194" i="110"/>
  <c r="BP194" i="110"/>
  <c r="BO194" i="110"/>
  <c r="BN194" i="110"/>
  <c r="BM194" i="110"/>
  <c r="BL194" i="110"/>
  <c r="BK194" i="110"/>
  <c r="BJ194" i="110"/>
  <c r="BI194" i="110"/>
  <c r="BH194" i="110"/>
  <c r="BG194" i="110"/>
  <c r="BF194" i="110"/>
  <c r="BE194" i="110"/>
  <c r="BD194" i="110"/>
  <c r="BC194" i="110"/>
  <c r="BB194" i="110"/>
  <c r="BA194" i="110"/>
  <c r="AZ194" i="110"/>
  <c r="AY194" i="110"/>
  <c r="AX194" i="110"/>
  <c r="AW194" i="110"/>
  <c r="AV194" i="110"/>
  <c r="AU194" i="110"/>
  <c r="AT194" i="110"/>
  <c r="AS194" i="110"/>
  <c r="AR194" i="110"/>
  <c r="AQ194" i="110"/>
  <c r="AP194" i="110"/>
  <c r="AO194" i="110"/>
  <c r="AN194" i="110"/>
  <c r="AM194" i="110"/>
  <c r="AL194" i="110"/>
  <c r="AK194" i="110"/>
  <c r="AJ194" i="110"/>
  <c r="AI194" i="110"/>
  <c r="AH194" i="110"/>
  <c r="AG194" i="110"/>
  <c r="AF194" i="110"/>
  <c r="AE194" i="110"/>
  <c r="AD194" i="110"/>
  <c r="AC194" i="110"/>
  <c r="AB194" i="110"/>
  <c r="AA194" i="110"/>
  <c r="Z194" i="110"/>
  <c r="Y194" i="110"/>
  <c r="X194" i="110"/>
  <c r="W194" i="110"/>
  <c r="V194" i="110"/>
  <c r="U194" i="110"/>
  <c r="T194" i="110"/>
  <c r="S194" i="110"/>
  <c r="R194" i="110"/>
  <c r="Q194" i="110"/>
  <c r="P194" i="110"/>
  <c r="O194" i="110"/>
  <c r="N194" i="110"/>
  <c r="M194" i="110"/>
  <c r="L194" i="110"/>
  <c r="K194" i="110"/>
  <c r="JY190" i="110"/>
  <c r="JX190" i="110"/>
  <c r="JW190" i="110"/>
  <c r="JV190" i="110"/>
  <c r="JU190" i="110"/>
  <c r="JJ190" i="110"/>
  <c r="JI190" i="110"/>
  <c r="JH190" i="110"/>
  <c r="JG190" i="110"/>
  <c r="JF190" i="110"/>
  <c r="IP190" i="110"/>
  <c r="IO190" i="110"/>
  <c r="IN190" i="110"/>
  <c r="IM190" i="110"/>
  <c r="IL190" i="110"/>
  <c r="IK190" i="110"/>
  <c r="IJ190" i="110"/>
  <c r="II190" i="110"/>
  <c r="IH190" i="110"/>
  <c r="IG190" i="110"/>
  <c r="IF190" i="110"/>
  <c r="IE190" i="110"/>
  <c r="ID190" i="110"/>
  <c r="IC190" i="110"/>
  <c r="IB190" i="110"/>
  <c r="IA190" i="110"/>
  <c r="HZ190" i="110"/>
  <c r="HY190" i="110"/>
  <c r="HX190" i="110"/>
  <c r="HW190" i="110"/>
  <c r="HV190" i="110"/>
  <c r="HU190" i="110"/>
  <c r="HT190" i="110"/>
  <c r="HS190" i="110"/>
  <c r="HR190" i="110"/>
  <c r="HQ190" i="110"/>
  <c r="HP190" i="110"/>
  <c r="HO190" i="110"/>
  <c r="HN190" i="110"/>
  <c r="HM190" i="110"/>
  <c r="HL190" i="110"/>
  <c r="HK190" i="110"/>
  <c r="HJ190" i="110"/>
  <c r="HI190" i="110"/>
  <c r="HH190" i="110"/>
  <c r="HG190" i="110"/>
  <c r="HF190" i="110"/>
  <c r="HE190" i="110"/>
  <c r="HD190" i="110"/>
  <c r="HC190" i="110"/>
  <c r="HB190" i="110"/>
  <c r="HA190" i="110"/>
  <c r="GZ190" i="110"/>
  <c r="GY190" i="110"/>
  <c r="GX190" i="110"/>
  <c r="GW190" i="110"/>
  <c r="GV190" i="110"/>
  <c r="GU190" i="110"/>
  <c r="GT190" i="110"/>
  <c r="GS190" i="110"/>
  <c r="GR190" i="110"/>
  <c r="GQ190" i="110"/>
  <c r="GP190" i="110"/>
  <c r="GO190" i="110"/>
  <c r="GN190" i="110"/>
  <c r="GM190" i="110"/>
  <c r="GL190" i="110"/>
  <c r="GK190" i="110"/>
  <c r="GJ190" i="110"/>
  <c r="GI190" i="110"/>
  <c r="GH190" i="110"/>
  <c r="GG190" i="110"/>
  <c r="GF190" i="110"/>
  <c r="GE190" i="110"/>
  <c r="GD190" i="110"/>
  <c r="DK190" i="110"/>
  <c r="DJ190" i="110"/>
  <c r="DI190" i="110"/>
  <c r="DH190" i="110"/>
  <c r="DG190" i="110"/>
  <c r="DA190" i="110"/>
  <c r="CZ190" i="110"/>
  <c r="CY190" i="110"/>
  <c r="CX190" i="110"/>
  <c r="CW190" i="110"/>
  <c r="CV190" i="110"/>
  <c r="CU190" i="110"/>
  <c r="CT190" i="110"/>
  <c r="CS190" i="110"/>
  <c r="CR190" i="110"/>
  <c r="CQ190" i="110"/>
  <c r="CP190" i="110"/>
  <c r="CO190" i="110"/>
  <c r="CN190" i="110"/>
  <c r="CM190" i="110"/>
  <c r="CL190" i="110"/>
  <c r="CK190" i="110"/>
  <c r="CJ190" i="110"/>
  <c r="CI190" i="110"/>
  <c r="CH190" i="110"/>
  <c r="CG190" i="110"/>
  <c r="CF190" i="110"/>
  <c r="CE190" i="110"/>
  <c r="CD190" i="110"/>
  <c r="CC190" i="110"/>
  <c r="CB190" i="110"/>
  <c r="CA190" i="110"/>
  <c r="BZ190" i="110"/>
  <c r="BY190" i="110"/>
  <c r="BX190" i="110"/>
  <c r="BW190" i="110"/>
  <c r="BV190" i="110"/>
  <c r="BU190" i="110"/>
  <c r="BT190" i="110"/>
  <c r="BS190" i="110"/>
  <c r="BR190" i="110"/>
  <c r="BQ190" i="110"/>
  <c r="BP190" i="110"/>
  <c r="BO190" i="110"/>
  <c r="BN190" i="110"/>
  <c r="BM190" i="110"/>
  <c r="BL190" i="110"/>
  <c r="BK190" i="110"/>
  <c r="BJ190" i="110"/>
  <c r="BI190" i="110"/>
  <c r="BH190" i="110"/>
  <c r="BG190" i="110"/>
  <c r="BF190" i="110"/>
  <c r="BE190" i="110"/>
  <c r="BD190" i="110"/>
  <c r="BC190" i="110"/>
  <c r="BB190" i="110"/>
  <c r="BA190" i="110"/>
  <c r="AZ190" i="110"/>
  <c r="AY190" i="110"/>
  <c r="AX190" i="110"/>
  <c r="AW190" i="110"/>
  <c r="AV190" i="110"/>
  <c r="AU190" i="110"/>
  <c r="AT190" i="110"/>
  <c r="AS190" i="110"/>
  <c r="AR190" i="110"/>
  <c r="AQ190" i="110"/>
  <c r="AP190" i="110"/>
  <c r="AO190" i="110"/>
  <c r="AN190" i="110"/>
  <c r="AM190" i="110"/>
  <c r="AL190" i="110"/>
  <c r="AK190" i="110"/>
  <c r="AJ190" i="110"/>
  <c r="AI190" i="110"/>
  <c r="AH190" i="110"/>
  <c r="AG190" i="110"/>
  <c r="AF190" i="110"/>
  <c r="AE190" i="110"/>
  <c r="AD190" i="110"/>
  <c r="AC190" i="110"/>
  <c r="AB190" i="110"/>
  <c r="AA190" i="110"/>
  <c r="Z190" i="110"/>
  <c r="Y190" i="110"/>
  <c r="X190" i="110"/>
  <c r="W190" i="110"/>
  <c r="V190" i="110"/>
  <c r="U190" i="110"/>
  <c r="T190" i="110"/>
  <c r="S190" i="110"/>
  <c r="R190" i="110"/>
  <c r="Q190" i="110"/>
  <c r="P190" i="110"/>
  <c r="O190" i="110"/>
  <c r="N190" i="110"/>
  <c r="M190" i="110"/>
  <c r="L190" i="110"/>
  <c r="K190" i="110"/>
  <c r="JY196" i="110"/>
  <c r="JX196" i="110"/>
  <c r="JW196" i="110"/>
  <c r="JV196" i="110"/>
  <c r="JU196" i="110"/>
  <c r="JJ196" i="110"/>
  <c r="JI196" i="110"/>
  <c r="JH196" i="110"/>
  <c r="JG196" i="110"/>
  <c r="JF196" i="110"/>
  <c r="IP196" i="110"/>
  <c r="IO196" i="110"/>
  <c r="IN196" i="110"/>
  <c r="IM196" i="110"/>
  <c r="IL196" i="110"/>
  <c r="IK196" i="110"/>
  <c r="IJ196" i="110"/>
  <c r="II196" i="110"/>
  <c r="IH196" i="110"/>
  <c r="IG196" i="110"/>
  <c r="IF196" i="110"/>
  <c r="IE196" i="110"/>
  <c r="ID196" i="110"/>
  <c r="IC196" i="110"/>
  <c r="IB196" i="110"/>
  <c r="IA196" i="110"/>
  <c r="HZ196" i="110"/>
  <c r="HY196" i="110"/>
  <c r="HX196" i="110"/>
  <c r="HW196" i="110"/>
  <c r="HV196" i="110"/>
  <c r="HU196" i="110"/>
  <c r="HT196" i="110"/>
  <c r="HS196" i="110"/>
  <c r="HR196" i="110"/>
  <c r="HQ196" i="110"/>
  <c r="HP196" i="110"/>
  <c r="HO196" i="110"/>
  <c r="HN196" i="110"/>
  <c r="HM196" i="110"/>
  <c r="HL196" i="110"/>
  <c r="HK196" i="110"/>
  <c r="HJ196" i="110"/>
  <c r="HI196" i="110"/>
  <c r="HH196" i="110"/>
  <c r="HG196" i="110"/>
  <c r="HF196" i="110"/>
  <c r="HE196" i="110"/>
  <c r="HD196" i="110"/>
  <c r="HC196" i="110"/>
  <c r="HB196" i="110"/>
  <c r="HA196" i="110"/>
  <c r="GZ196" i="110"/>
  <c r="GY196" i="110"/>
  <c r="GX196" i="110"/>
  <c r="GW196" i="110"/>
  <c r="GV196" i="110"/>
  <c r="GU196" i="110"/>
  <c r="GT196" i="110"/>
  <c r="GS196" i="110"/>
  <c r="GR196" i="110"/>
  <c r="GQ196" i="110"/>
  <c r="GP196" i="110"/>
  <c r="GO196" i="110"/>
  <c r="GN196" i="110"/>
  <c r="GM196" i="110"/>
  <c r="GL196" i="110"/>
  <c r="GK196" i="110"/>
  <c r="GJ196" i="110"/>
  <c r="GI196" i="110"/>
  <c r="GH196" i="110"/>
  <c r="GG196" i="110"/>
  <c r="GF196" i="110"/>
  <c r="GE196" i="110"/>
  <c r="GD196" i="110"/>
  <c r="DK196" i="110"/>
  <c r="DJ196" i="110"/>
  <c r="DI196" i="110"/>
  <c r="DH196" i="110"/>
  <c r="DG196" i="110"/>
  <c r="DA196" i="110"/>
  <c r="CZ196" i="110"/>
  <c r="CY196" i="110"/>
  <c r="CX196" i="110"/>
  <c r="CW196" i="110"/>
  <c r="CV196" i="110"/>
  <c r="CU196" i="110"/>
  <c r="CT196" i="110"/>
  <c r="CS196" i="110"/>
  <c r="CR196" i="110"/>
  <c r="CQ196" i="110"/>
  <c r="CP196" i="110"/>
  <c r="CO196" i="110"/>
  <c r="CN196" i="110"/>
  <c r="CM196" i="110"/>
  <c r="CL196" i="110"/>
  <c r="CK196" i="110"/>
  <c r="CJ196" i="110"/>
  <c r="CI196" i="110"/>
  <c r="CH196" i="110"/>
  <c r="CG196" i="110"/>
  <c r="CF196" i="110"/>
  <c r="CE196" i="110"/>
  <c r="CD196" i="110"/>
  <c r="CC196" i="110"/>
  <c r="CB196" i="110"/>
  <c r="CA196" i="110"/>
  <c r="BZ196" i="110"/>
  <c r="BY196" i="110"/>
  <c r="BX196" i="110"/>
  <c r="BW196" i="110"/>
  <c r="BV196" i="110"/>
  <c r="BU196" i="110"/>
  <c r="BT196" i="110"/>
  <c r="BS196" i="110"/>
  <c r="BR196" i="110"/>
  <c r="BQ196" i="110"/>
  <c r="BP196" i="110"/>
  <c r="BO196" i="110"/>
  <c r="BN196" i="110"/>
  <c r="BM196" i="110"/>
  <c r="BL196" i="110"/>
  <c r="BK196" i="110"/>
  <c r="BJ196" i="110"/>
  <c r="BI196" i="110"/>
  <c r="BH196" i="110"/>
  <c r="BG196" i="110"/>
  <c r="BF196" i="110"/>
  <c r="BE196" i="110"/>
  <c r="BD196" i="110"/>
  <c r="BC196" i="110"/>
  <c r="BB196" i="110"/>
  <c r="BA196" i="110"/>
  <c r="AZ196" i="110"/>
  <c r="AY196" i="110"/>
  <c r="AX196" i="110"/>
  <c r="AW196" i="110"/>
  <c r="AV196" i="110"/>
  <c r="AU196" i="110"/>
  <c r="AT196" i="110"/>
  <c r="AS196" i="110"/>
  <c r="AR196" i="110"/>
  <c r="AQ196" i="110"/>
  <c r="AP196" i="110"/>
  <c r="AO196" i="110"/>
  <c r="AN196" i="110"/>
  <c r="AM196" i="110"/>
  <c r="AL196" i="110"/>
  <c r="AK196" i="110"/>
  <c r="AJ196" i="110"/>
  <c r="AI196" i="110"/>
  <c r="AH196" i="110"/>
  <c r="AG196" i="110"/>
  <c r="AF196" i="110"/>
  <c r="AE196" i="110"/>
  <c r="AD196" i="110"/>
  <c r="AC196" i="110"/>
  <c r="AB196" i="110"/>
  <c r="AA196" i="110"/>
  <c r="Z196" i="110"/>
  <c r="Y196" i="110"/>
  <c r="X196" i="110"/>
  <c r="W196" i="110"/>
  <c r="V196" i="110"/>
  <c r="U196" i="110"/>
  <c r="T196" i="110"/>
  <c r="S196" i="110"/>
  <c r="R196" i="110"/>
  <c r="Q196" i="110"/>
  <c r="P196" i="110"/>
  <c r="O196" i="110"/>
  <c r="N196" i="110"/>
  <c r="M196" i="110"/>
  <c r="L196" i="110"/>
  <c r="K196" i="110"/>
  <c r="JY195" i="110"/>
  <c r="JX195" i="110"/>
  <c r="JW195" i="110"/>
  <c r="JV195" i="110"/>
  <c r="JU195" i="110"/>
  <c r="JJ195" i="110"/>
  <c r="JI195" i="110"/>
  <c r="JH195" i="110"/>
  <c r="JG195" i="110"/>
  <c r="JF195" i="110"/>
  <c r="IP195" i="110"/>
  <c r="IO195" i="110"/>
  <c r="IN195" i="110"/>
  <c r="IM195" i="110"/>
  <c r="IL195" i="110"/>
  <c r="IK195" i="110"/>
  <c r="IJ195" i="110"/>
  <c r="II195" i="110"/>
  <c r="IH195" i="110"/>
  <c r="IG195" i="110"/>
  <c r="IF195" i="110"/>
  <c r="IE195" i="110"/>
  <c r="ID195" i="110"/>
  <c r="IC195" i="110"/>
  <c r="IB195" i="110"/>
  <c r="IA195" i="110"/>
  <c r="HZ195" i="110"/>
  <c r="HY195" i="110"/>
  <c r="HX195" i="110"/>
  <c r="HW195" i="110"/>
  <c r="HV195" i="110"/>
  <c r="HU195" i="110"/>
  <c r="HT195" i="110"/>
  <c r="HS195" i="110"/>
  <c r="HR195" i="110"/>
  <c r="HQ195" i="110"/>
  <c r="HP195" i="110"/>
  <c r="HO195" i="110"/>
  <c r="HN195" i="110"/>
  <c r="HM195" i="110"/>
  <c r="HL195" i="110"/>
  <c r="HK195" i="110"/>
  <c r="HJ195" i="110"/>
  <c r="HI195" i="110"/>
  <c r="HH195" i="110"/>
  <c r="HG195" i="110"/>
  <c r="HF195" i="110"/>
  <c r="HE195" i="110"/>
  <c r="HD195" i="110"/>
  <c r="HC195" i="110"/>
  <c r="HB195" i="110"/>
  <c r="HA195" i="110"/>
  <c r="GZ195" i="110"/>
  <c r="GY195" i="110"/>
  <c r="GX195" i="110"/>
  <c r="GW195" i="110"/>
  <c r="GV195" i="110"/>
  <c r="GU195" i="110"/>
  <c r="GT195" i="110"/>
  <c r="GS195" i="110"/>
  <c r="GR195" i="110"/>
  <c r="GQ195" i="110"/>
  <c r="GP195" i="110"/>
  <c r="GO195" i="110"/>
  <c r="GN195" i="110"/>
  <c r="GM195" i="110"/>
  <c r="GL195" i="110"/>
  <c r="GK195" i="110"/>
  <c r="GJ195" i="110"/>
  <c r="GI195" i="110"/>
  <c r="GH195" i="110"/>
  <c r="GG195" i="110"/>
  <c r="GF195" i="110"/>
  <c r="GE195" i="110"/>
  <c r="GD195" i="110"/>
  <c r="DK195" i="110"/>
  <c r="DJ195" i="110"/>
  <c r="DI195" i="110"/>
  <c r="DH195" i="110"/>
  <c r="DG195" i="110"/>
  <c r="DA195" i="110"/>
  <c r="CZ195" i="110"/>
  <c r="CY195" i="110"/>
  <c r="CX195" i="110"/>
  <c r="CW195" i="110"/>
  <c r="CV195" i="110"/>
  <c r="CU195" i="110"/>
  <c r="CT195" i="110"/>
  <c r="CS195" i="110"/>
  <c r="CR195" i="110"/>
  <c r="CQ195" i="110"/>
  <c r="CP195" i="110"/>
  <c r="CO195" i="110"/>
  <c r="CN195" i="110"/>
  <c r="CM195" i="110"/>
  <c r="CL195" i="110"/>
  <c r="CK195" i="110"/>
  <c r="CJ195" i="110"/>
  <c r="CI195" i="110"/>
  <c r="CH195" i="110"/>
  <c r="CG195" i="110"/>
  <c r="CF195" i="110"/>
  <c r="CE195" i="110"/>
  <c r="CD195" i="110"/>
  <c r="CC195" i="110"/>
  <c r="CB195" i="110"/>
  <c r="CA195" i="110"/>
  <c r="BZ195" i="110"/>
  <c r="BY195" i="110"/>
  <c r="BX195" i="110"/>
  <c r="BW195" i="110"/>
  <c r="BV195" i="110"/>
  <c r="BU195" i="110"/>
  <c r="BT195" i="110"/>
  <c r="BS195" i="110"/>
  <c r="BR195" i="110"/>
  <c r="BQ195" i="110"/>
  <c r="BP195" i="110"/>
  <c r="BO195" i="110"/>
  <c r="BN195" i="110"/>
  <c r="BM195" i="110"/>
  <c r="BL195" i="110"/>
  <c r="BK195" i="110"/>
  <c r="BJ195" i="110"/>
  <c r="BI195" i="110"/>
  <c r="BH195" i="110"/>
  <c r="BG195" i="110"/>
  <c r="BF195" i="110"/>
  <c r="BE195" i="110"/>
  <c r="BD195" i="110"/>
  <c r="BC195" i="110"/>
  <c r="BB195" i="110"/>
  <c r="BA195" i="110"/>
  <c r="AZ195" i="110"/>
  <c r="AY195" i="110"/>
  <c r="AX195" i="110"/>
  <c r="AW195" i="110"/>
  <c r="AV195" i="110"/>
  <c r="AU195" i="110"/>
  <c r="AT195" i="110"/>
  <c r="AS195" i="110"/>
  <c r="AR195" i="110"/>
  <c r="AQ195" i="110"/>
  <c r="AP195" i="110"/>
  <c r="AO195" i="110"/>
  <c r="AN195" i="110"/>
  <c r="AM195" i="110"/>
  <c r="AL195" i="110"/>
  <c r="AK195" i="110"/>
  <c r="AJ195" i="110"/>
  <c r="AI195" i="110"/>
  <c r="AH195" i="110"/>
  <c r="AG195" i="110"/>
  <c r="AF195" i="110"/>
  <c r="AE195" i="110"/>
  <c r="AD195" i="110"/>
  <c r="AC195" i="110"/>
  <c r="AB195" i="110"/>
  <c r="AA195" i="110"/>
  <c r="Z195" i="110"/>
  <c r="Y195" i="110"/>
  <c r="X195" i="110"/>
  <c r="W195" i="110"/>
  <c r="V195" i="110"/>
  <c r="U195" i="110"/>
  <c r="T195" i="110"/>
  <c r="S195" i="110"/>
  <c r="R195" i="110"/>
  <c r="Q195" i="110"/>
  <c r="P195" i="110"/>
  <c r="O195" i="110"/>
  <c r="N195" i="110"/>
  <c r="M195" i="110"/>
  <c r="L195" i="110"/>
  <c r="K195" i="110"/>
  <c r="JY18" i="110"/>
  <c r="JX18" i="110"/>
  <c r="JW18" i="110"/>
  <c r="JV18" i="110"/>
  <c r="JU18" i="110"/>
  <c r="JJ18" i="110"/>
  <c r="JI18" i="110"/>
  <c r="JH18" i="110"/>
  <c r="JG18" i="110"/>
  <c r="JF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DK18" i="110"/>
  <c r="DJ18" i="110"/>
  <c r="DI18" i="110"/>
  <c r="DH18" i="110"/>
  <c r="DG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W18" i="110"/>
  <c r="V18" i="110"/>
  <c r="U18" i="110"/>
  <c r="T18" i="110"/>
  <c r="S18" i="110"/>
  <c r="R18" i="110"/>
  <c r="Q18" i="110"/>
  <c r="P18" i="110"/>
  <c r="O18" i="110"/>
  <c r="N18" i="110"/>
  <c r="M18" i="110"/>
  <c r="L18" i="110"/>
  <c r="K18" i="110"/>
  <c r="JY17" i="110"/>
  <c r="JX17" i="110"/>
  <c r="JW17" i="110"/>
  <c r="JV17" i="110"/>
  <c r="JU17" i="110"/>
  <c r="JJ17" i="110"/>
  <c r="JI17" i="110"/>
  <c r="JH17" i="110"/>
  <c r="JG17" i="110"/>
  <c r="JF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DK17" i="110"/>
  <c r="DJ17" i="110"/>
  <c r="DI17" i="110"/>
  <c r="DH17" i="110"/>
  <c r="DG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W17" i="110"/>
  <c r="V17" i="110"/>
  <c r="U17" i="110"/>
  <c r="T17" i="110"/>
  <c r="S17" i="110"/>
  <c r="R17" i="110"/>
  <c r="Q17" i="110"/>
  <c r="P17" i="110"/>
  <c r="O17" i="110"/>
  <c r="N17" i="110"/>
  <c r="M17" i="110"/>
  <c r="L17" i="110"/>
  <c r="K17" i="110"/>
  <c r="AA81" i="228"/>
  <c r="AC81" i="228" s="1"/>
  <c r="X77" i="228"/>
  <c r="AC77" i="228" s="1"/>
  <c r="Y73" i="228"/>
  <c r="AC73" i="228" s="1"/>
  <c r="X71" i="228"/>
  <c r="AC71" i="228" s="1"/>
  <c r="X70" i="228"/>
  <c r="AC70" i="228" s="1"/>
  <c r="X68" i="228"/>
  <c r="AC68" i="228" s="1"/>
  <c r="X67" i="228"/>
  <c r="AC67" i="228" s="1"/>
  <c r="Y69" i="228"/>
  <c r="AC69" i="228" s="1"/>
  <c r="Y66" i="228"/>
  <c r="AC66" i="228" s="1"/>
  <c r="AA29" i="228"/>
  <c r="AC29" i="228" s="1"/>
  <c r="AA42" i="228"/>
  <c r="AC42" i="228" s="1"/>
  <c r="Y49" i="228"/>
  <c r="AC49" i="228" s="1"/>
  <c r="Y34" i="228"/>
  <c r="AC34" i="228" s="1"/>
  <c r="X64" i="228"/>
  <c r="AC64" i="228" s="1"/>
  <c r="DV58" i="159"/>
  <c r="DU58" i="159"/>
  <c r="DT58" i="159"/>
  <c r="DS58" i="159"/>
  <c r="DR58" i="159"/>
  <c r="DV50" i="159"/>
  <c r="DU50" i="159"/>
  <c r="DT50" i="159"/>
  <c r="DS50" i="159"/>
  <c r="DR50" i="159"/>
  <c r="DV49" i="159"/>
  <c r="DU49" i="159"/>
  <c r="DT49" i="159"/>
  <c r="DS49" i="159"/>
  <c r="DR49" i="159"/>
  <c r="DV48" i="159"/>
  <c r="DU48" i="159"/>
  <c r="DT48" i="159"/>
  <c r="DS48" i="159"/>
  <c r="DR48" i="159"/>
  <c r="DV47" i="159"/>
  <c r="DU47" i="159"/>
  <c r="DT47" i="159"/>
  <c r="DS47" i="159"/>
  <c r="DR47" i="159"/>
  <c r="DV46" i="159"/>
  <c r="DU46" i="159"/>
  <c r="DT46" i="159"/>
  <c r="DS46" i="159"/>
  <c r="DR46" i="159"/>
  <c r="DV45" i="159"/>
  <c r="DU45" i="159"/>
  <c r="DT45" i="159"/>
  <c r="DS45" i="159"/>
  <c r="DR45" i="159"/>
  <c r="DV44" i="159"/>
  <c r="DU44" i="159"/>
  <c r="DT44" i="159"/>
  <c r="DS44" i="159"/>
  <c r="DR44" i="159"/>
  <c r="DV43" i="159"/>
  <c r="DU43" i="159"/>
  <c r="DT43" i="159"/>
  <c r="DS43" i="159"/>
  <c r="DR43" i="159"/>
  <c r="DV42" i="159"/>
  <c r="DU42" i="159"/>
  <c r="DT42" i="159"/>
  <c r="DS42" i="159"/>
  <c r="DR42" i="159"/>
  <c r="DV41" i="159"/>
  <c r="DU41" i="159"/>
  <c r="DT41" i="159"/>
  <c r="DS41" i="159"/>
  <c r="DR41" i="159"/>
  <c r="DV40" i="159"/>
  <c r="DU40" i="159"/>
  <c r="DT40" i="159"/>
  <c r="DS40" i="159"/>
  <c r="DR40" i="159"/>
  <c r="DV39" i="159"/>
  <c r="DU39" i="159"/>
  <c r="DT39" i="159"/>
  <c r="DS39" i="159"/>
  <c r="DR39" i="159"/>
  <c r="DV38" i="159"/>
  <c r="DU38" i="159"/>
  <c r="DT38" i="159"/>
  <c r="DS38" i="159"/>
  <c r="DR38" i="159"/>
  <c r="DV57" i="159"/>
  <c r="DU57" i="159"/>
  <c r="DT57" i="159"/>
  <c r="DS57" i="159"/>
  <c r="DR57" i="159"/>
  <c r="DV34" i="159"/>
  <c r="DU34" i="159"/>
  <c r="DT34" i="159"/>
  <c r="DS34" i="159"/>
  <c r="DR34" i="159"/>
  <c r="DV56" i="159"/>
  <c r="DU56" i="159"/>
  <c r="DT56" i="159"/>
  <c r="DS56" i="159"/>
  <c r="DR56" i="159"/>
  <c r="DV37" i="159"/>
  <c r="DU37" i="159"/>
  <c r="DT37" i="159"/>
  <c r="DS37" i="159"/>
  <c r="DR37" i="159"/>
  <c r="DV36" i="159"/>
  <c r="DU36" i="159"/>
  <c r="DT36" i="159"/>
  <c r="DS36" i="159"/>
  <c r="DR36" i="159"/>
  <c r="DV15" i="159"/>
  <c r="DU15" i="159"/>
  <c r="DT15" i="159"/>
  <c r="DS15" i="159"/>
  <c r="DR15" i="159"/>
  <c r="DV32" i="159"/>
  <c r="DU32" i="159"/>
  <c r="DT32" i="159"/>
  <c r="DS32" i="159"/>
  <c r="DR32" i="159"/>
  <c r="DV31" i="159"/>
  <c r="DU31" i="159"/>
  <c r="DT31" i="159"/>
  <c r="DS31" i="159"/>
  <c r="DR31" i="159"/>
  <c r="DV30" i="159"/>
  <c r="DU30" i="159"/>
  <c r="DT30" i="159"/>
  <c r="DS30" i="159"/>
  <c r="DR30" i="159"/>
  <c r="DV29" i="159"/>
  <c r="DU29" i="159"/>
  <c r="DT29" i="159"/>
  <c r="DS29" i="159"/>
  <c r="DR29" i="159"/>
  <c r="DV13" i="159"/>
  <c r="DU13" i="159"/>
  <c r="DT13" i="159"/>
  <c r="DS13" i="159"/>
  <c r="DR13" i="159"/>
  <c r="DV28" i="159"/>
  <c r="DU28" i="159"/>
  <c r="DT28" i="159"/>
  <c r="DS28" i="159"/>
  <c r="DR28" i="159"/>
  <c r="DV51" i="159"/>
  <c r="DU51" i="159"/>
  <c r="DT51" i="159"/>
  <c r="DS51" i="159"/>
  <c r="DR51" i="159"/>
  <c r="DV11" i="159"/>
  <c r="DU11" i="159"/>
  <c r="DT11" i="159"/>
  <c r="DS11" i="159"/>
  <c r="DR11" i="159"/>
  <c r="DV27" i="159"/>
  <c r="DU27" i="159"/>
  <c r="DT27" i="159"/>
  <c r="DS27" i="159"/>
  <c r="DR27" i="159"/>
  <c r="DV54" i="159"/>
  <c r="DU54" i="159"/>
  <c r="DT54" i="159"/>
  <c r="DS54" i="159"/>
  <c r="DR54" i="159"/>
  <c r="DV22" i="159"/>
  <c r="DU22" i="159"/>
  <c r="DT22" i="159"/>
  <c r="DS22" i="159"/>
  <c r="DR22" i="159"/>
  <c r="DV23" i="159"/>
  <c r="DU23" i="159"/>
  <c r="DT23" i="159"/>
  <c r="DS23" i="159"/>
  <c r="DR23" i="159"/>
  <c r="DV53" i="159"/>
  <c r="DU53" i="159"/>
  <c r="DT53" i="159"/>
  <c r="DS53" i="159"/>
  <c r="DR53" i="159"/>
  <c r="DV19" i="159"/>
  <c r="DU19" i="159"/>
  <c r="DT19" i="159"/>
  <c r="DS19" i="159"/>
  <c r="DR19" i="159"/>
  <c r="DV9" i="159"/>
  <c r="DU9" i="159"/>
  <c r="DT9" i="159"/>
  <c r="DS9" i="159"/>
  <c r="DR9" i="159"/>
  <c r="DV24" i="159"/>
  <c r="DU24" i="159"/>
  <c r="DT24" i="159"/>
  <c r="DS24" i="159"/>
  <c r="DR24" i="159"/>
  <c r="DV6" i="159"/>
  <c r="DU6" i="159"/>
  <c r="DT6" i="159"/>
  <c r="DS6" i="159"/>
  <c r="DR6" i="159"/>
  <c r="DQ73" i="158"/>
  <c r="DP73" i="158"/>
  <c r="DO73" i="158"/>
  <c r="DN73" i="158"/>
  <c r="DM73" i="158"/>
  <c r="DQ22" i="158"/>
  <c r="DP22" i="158"/>
  <c r="DO22" i="158"/>
  <c r="DN22" i="158"/>
  <c r="DM22" i="158"/>
  <c r="DQ24" i="158"/>
  <c r="DP24" i="158"/>
  <c r="DO24" i="158"/>
  <c r="DN24" i="158"/>
  <c r="DM24" i="158"/>
  <c r="DQ27" i="158"/>
  <c r="DP27" i="158"/>
  <c r="DO27" i="158"/>
  <c r="DN27" i="158"/>
  <c r="DM27" i="158"/>
  <c r="DQ19" i="158"/>
  <c r="DP19" i="158"/>
  <c r="DO19" i="158"/>
  <c r="DN19" i="158"/>
  <c r="DM19" i="158"/>
  <c r="DQ21" i="158"/>
  <c r="DP21" i="158"/>
  <c r="DO21" i="158"/>
  <c r="DN21" i="158"/>
  <c r="DM21" i="158"/>
  <c r="DQ28" i="158"/>
  <c r="DP28" i="158"/>
  <c r="DO28" i="158"/>
  <c r="DN28" i="158"/>
  <c r="DM28" i="158"/>
  <c r="DQ25" i="158"/>
  <c r="DP25" i="158"/>
  <c r="DO25" i="158"/>
  <c r="DN25" i="158"/>
  <c r="DM25" i="158"/>
  <c r="DQ23" i="158"/>
  <c r="DP23" i="158"/>
  <c r="DO23" i="158"/>
  <c r="DN23" i="158"/>
  <c r="DM23" i="158"/>
  <c r="DQ26" i="158"/>
  <c r="DP26" i="158"/>
  <c r="DO26" i="158"/>
  <c r="DN26" i="158"/>
  <c r="DM26" i="158"/>
  <c r="DQ29" i="158"/>
  <c r="DP29" i="158"/>
  <c r="DO29" i="158"/>
  <c r="DN29" i="158"/>
  <c r="DM29" i="158"/>
  <c r="DQ20" i="158"/>
  <c r="DP20" i="158"/>
  <c r="DO20" i="158"/>
  <c r="DN20" i="158"/>
  <c r="DM20" i="158"/>
  <c r="DQ51" i="158"/>
  <c r="DP51" i="158"/>
  <c r="DO51" i="158"/>
  <c r="DN51" i="158"/>
  <c r="DM51" i="158"/>
  <c r="DQ30" i="158"/>
  <c r="DP30" i="158"/>
  <c r="DO30" i="158"/>
  <c r="DN30" i="158"/>
  <c r="DM30" i="158"/>
  <c r="DQ16" i="158"/>
  <c r="DP16" i="158"/>
  <c r="DO16" i="158"/>
  <c r="DN16" i="158"/>
  <c r="DM16" i="158"/>
  <c r="DQ50" i="158"/>
  <c r="DP50" i="158"/>
  <c r="DO50" i="158"/>
  <c r="DN50" i="158"/>
  <c r="DM50" i="158"/>
  <c r="DQ15" i="158"/>
  <c r="DP15" i="158"/>
  <c r="DO15" i="158"/>
  <c r="DN15" i="158"/>
  <c r="DM15" i="158"/>
  <c r="DQ14" i="158"/>
  <c r="DP14" i="158"/>
  <c r="DO14" i="158"/>
  <c r="DN14" i="158"/>
  <c r="DM14" i="158"/>
  <c r="DQ12" i="158"/>
  <c r="DP12" i="158"/>
  <c r="DO12" i="158"/>
  <c r="DN12" i="158"/>
  <c r="DM12" i="158"/>
  <c r="EP73" i="158"/>
  <c r="EO73" i="158"/>
  <c r="EN73" i="158"/>
  <c r="EM73" i="158"/>
  <c r="EL73" i="158"/>
  <c r="EP22" i="158"/>
  <c r="EO22" i="158"/>
  <c r="EN22" i="158"/>
  <c r="EM22" i="158"/>
  <c r="EL22" i="158"/>
  <c r="EP24" i="158"/>
  <c r="EO24" i="158"/>
  <c r="EN24" i="158"/>
  <c r="EM24" i="158"/>
  <c r="EL24" i="158"/>
  <c r="EP27" i="158"/>
  <c r="EO27" i="158"/>
  <c r="EN27" i="158"/>
  <c r="EM27" i="158"/>
  <c r="EL27" i="158"/>
  <c r="EP19" i="158"/>
  <c r="EO19" i="158"/>
  <c r="EN19" i="158"/>
  <c r="EM19" i="158"/>
  <c r="EL19" i="158"/>
  <c r="EP21" i="158"/>
  <c r="EO21" i="158"/>
  <c r="EN21" i="158"/>
  <c r="EM21" i="158"/>
  <c r="EL21" i="158"/>
  <c r="EP28" i="158"/>
  <c r="EO28" i="158"/>
  <c r="EN28" i="158"/>
  <c r="EM28" i="158"/>
  <c r="EL28" i="158"/>
  <c r="EP25" i="158"/>
  <c r="EO25" i="158"/>
  <c r="EN25" i="158"/>
  <c r="EM25" i="158"/>
  <c r="EL25" i="158"/>
  <c r="EP23" i="158"/>
  <c r="EO23" i="158"/>
  <c r="EN23" i="158"/>
  <c r="EM23" i="158"/>
  <c r="EL23" i="158"/>
  <c r="EP26" i="158"/>
  <c r="EO26" i="158"/>
  <c r="EN26" i="158"/>
  <c r="EM26" i="158"/>
  <c r="EL26" i="158"/>
  <c r="EP29" i="158"/>
  <c r="EO29" i="158"/>
  <c r="EN29" i="158"/>
  <c r="EM29" i="158"/>
  <c r="EL29" i="158"/>
  <c r="EP20" i="158"/>
  <c r="EO20" i="158"/>
  <c r="EN20" i="158"/>
  <c r="EM20" i="158"/>
  <c r="EL20" i="158"/>
  <c r="EP18" i="158"/>
  <c r="EO18" i="158"/>
  <c r="EN18" i="158"/>
  <c r="EM18" i="158"/>
  <c r="EL18" i="158"/>
  <c r="EP51" i="158"/>
  <c r="EO51" i="158"/>
  <c r="EN51" i="158"/>
  <c r="EM51" i="158"/>
  <c r="EL51" i="158"/>
  <c r="EP30" i="158"/>
  <c r="EO30" i="158"/>
  <c r="EN30" i="158"/>
  <c r="EM30" i="158"/>
  <c r="EL30" i="158"/>
  <c r="EP17" i="158"/>
  <c r="EO17" i="158"/>
  <c r="EN17" i="158"/>
  <c r="EM17" i="158"/>
  <c r="EL17" i="158"/>
  <c r="EP16" i="158"/>
  <c r="EO16" i="158"/>
  <c r="EN16" i="158"/>
  <c r="EM16" i="158"/>
  <c r="EL16" i="158"/>
  <c r="EP50" i="158"/>
  <c r="EO50" i="158"/>
  <c r="EN50" i="158"/>
  <c r="EM50" i="158"/>
  <c r="EL50" i="158"/>
  <c r="EP15" i="158"/>
  <c r="EO15" i="158"/>
  <c r="EN15" i="158"/>
  <c r="EM15" i="158"/>
  <c r="EL15" i="158"/>
  <c r="EP14" i="158"/>
  <c r="EO14" i="158"/>
  <c r="EN14" i="158"/>
  <c r="EM14" i="158"/>
  <c r="EL14" i="158"/>
  <c r="EP13" i="158"/>
  <c r="EO13" i="158"/>
  <c r="EN13" i="158"/>
  <c r="EM13" i="158"/>
  <c r="EL13" i="158"/>
  <c r="EP12" i="158"/>
  <c r="EO12" i="158"/>
  <c r="EN12" i="158"/>
  <c r="EM12" i="158"/>
  <c r="EL12" i="158"/>
  <c r="EK73" i="158"/>
  <c r="EJ73" i="158"/>
  <c r="EI73" i="158"/>
  <c r="EH73" i="158"/>
  <c r="EG73" i="158"/>
  <c r="EK22" i="158"/>
  <c r="EJ22" i="158"/>
  <c r="EI22" i="158"/>
  <c r="EH22" i="158"/>
  <c r="EG22" i="158"/>
  <c r="EK24" i="158"/>
  <c r="EJ24" i="158"/>
  <c r="EI24" i="158"/>
  <c r="EH24" i="158"/>
  <c r="EG24" i="158"/>
  <c r="EK27" i="158"/>
  <c r="EJ27" i="158"/>
  <c r="EI27" i="158"/>
  <c r="EH27" i="158"/>
  <c r="EG27" i="158"/>
  <c r="EK19" i="158"/>
  <c r="EJ19" i="158"/>
  <c r="EI19" i="158"/>
  <c r="EH19" i="158"/>
  <c r="EG19" i="158"/>
  <c r="EK21" i="158"/>
  <c r="EJ21" i="158"/>
  <c r="EI21" i="158"/>
  <c r="EH21" i="158"/>
  <c r="EG21" i="158"/>
  <c r="EK28" i="158"/>
  <c r="EJ28" i="158"/>
  <c r="EI28" i="158"/>
  <c r="EH28" i="158"/>
  <c r="EG28" i="158"/>
  <c r="EK25" i="158"/>
  <c r="EJ25" i="158"/>
  <c r="EI25" i="158"/>
  <c r="EH25" i="158"/>
  <c r="EG25" i="158"/>
  <c r="EK23" i="158"/>
  <c r="EJ23" i="158"/>
  <c r="EI23" i="158"/>
  <c r="EH23" i="158"/>
  <c r="EG23" i="158"/>
  <c r="EK26" i="158"/>
  <c r="EJ26" i="158"/>
  <c r="EI26" i="158"/>
  <c r="EH26" i="158"/>
  <c r="EG26" i="158"/>
  <c r="EK29" i="158"/>
  <c r="EJ29" i="158"/>
  <c r="EI29" i="158"/>
  <c r="EH29" i="158"/>
  <c r="EG29" i="158"/>
  <c r="EK20" i="158"/>
  <c r="EJ20" i="158"/>
  <c r="EI20" i="158"/>
  <c r="EH20" i="158"/>
  <c r="EG20" i="158"/>
  <c r="EK18" i="158"/>
  <c r="EJ18" i="158"/>
  <c r="EI18" i="158"/>
  <c r="EH18" i="158"/>
  <c r="EG18" i="158"/>
  <c r="EK51" i="158"/>
  <c r="EJ51" i="158"/>
  <c r="EI51" i="158"/>
  <c r="EH51" i="158"/>
  <c r="EG51" i="158"/>
  <c r="EK30" i="158"/>
  <c r="EJ30" i="158"/>
  <c r="EI30" i="158"/>
  <c r="EH30" i="158"/>
  <c r="EG30" i="158"/>
  <c r="EK17" i="158"/>
  <c r="EJ17" i="158"/>
  <c r="EI17" i="158"/>
  <c r="EH17" i="158"/>
  <c r="EG17" i="158"/>
  <c r="EK16" i="158"/>
  <c r="EJ16" i="158"/>
  <c r="EI16" i="158"/>
  <c r="EH16" i="158"/>
  <c r="EG16" i="158"/>
  <c r="EK50" i="158"/>
  <c r="EJ50" i="158"/>
  <c r="EI50" i="158"/>
  <c r="EH50" i="158"/>
  <c r="EG50" i="158"/>
  <c r="EK15" i="158"/>
  <c r="EJ15" i="158"/>
  <c r="EI15" i="158"/>
  <c r="EH15" i="158"/>
  <c r="EG15" i="158"/>
  <c r="EK14" i="158"/>
  <c r="EJ14" i="158"/>
  <c r="EI14" i="158"/>
  <c r="EH14" i="158"/>
  <c r="EG14" i="158"/>
  <c r="EK13" i="158"/>
  <c r="EJ13" i="158"/>
  <c r="EI13" i="158"/>
  <c r="EH13" i="158"/>
  <c r="EG13" i="158"/>
  <c r="EU58" i="159"/>
  <c r="ET58" i="159"/>
  <c r="ES58" i="159"/>
  <c r="ER58" i="159"/>
  <c r="EQ58" i="159"/>
  <c r="EU50" i="159"/>
  <c r="ET50" i="159"/>
  <c r="ES50" i="159"/>
  <c r="ER50" i="159"/>
  <c r="EQ50" i="159"/>
  <c r="EU49" i="159"/>
  <c r="ET49" i="159"/>
  <c r="ES49" i="159"/>
  <c r="ER49" i="159"/>
  <c r="EQ49" i="159"/>
  <c r="EU48" i="159"/>
  <c r="ET48" i="159"/>
  <c r="ES48" i="159"/>
  <c r="ER48" i="159"/>
  <c r="EQ48" i="159"/>
  <c r="EU47" i="159"/>
  <c r="ET47" i="159"/>
  <c r="ES47" i="159"/>
  <c r="ER47" i="159"/>
  <c r="EQ47" i="159"/>
  <c r="EU46" i="159"/>
  <c r="ET46" i="159"/>
  <c r="ES46" i="159"/>
  <c r="ER46" i="159"/>
  <c r="EQ46" i="159"/>
  <c r="EU45" i="159"/>
  <c r="ET45" i="159"/>
  <c r="ES45" i="159"/>
  <c r="ER45" i="159"/>
  <c r="EQ45" i="159"/>
  <c r="EU44" i="159"/>
  <c r="ET44" i="159"/>
  <c r="ES44" i="159"/>
  <c r="ER44" i="159"/>
  <c r="EQ44" i="159"/>
  <c r="EU43" i="159"/>
  <c r="ET43" i="159"/>
  <c r="ES43" i="159"/>
  <c r="ER43" i="159"/>
  <c r="EQ43" i="159"/>
  <c r="EU42" i="159"/>
  <c r="ET42" i="159"/>
  <c r="ES42" i="159"/>
  <c r="ER42" i="159"/>
  <c r="EQ42" i="159"/>
  <c r="EU41" i="159"/>
  <c r="ET41" i="159"/>
  <c r="ES41" i="159"/>
  <c r="ER41" i="159"/>
  <c r="EQ41" i="159"/>
  <c r="EU40" i="159"/>
  <c r="ET40" i="159"/>
  <c r="ES40" i="159"/>
  <c r="ER40" i="159"/>
  <c r="EQ40" i="159"/>
  <c r="EU39" i="159"/>
  <c r="ET39" i="159"/>
  <c r="ES39" i="159"/>
  <c r="ER39" i="159"/>
  <c r="EQ39" i="159"/>
  <c r="EU38" i="159"/>
  <c r="ET38" i="159"/>
  <c r="ES38" i="159"/>
  <c r="ER38" i="159"/>
  <c r="EQ38" i="159"/>
  <c r="EU57" i="159"/>
  <c r="ET57" i="159"/>
  <c r="ES57" i="159"/>
  <c r="ER57" i="159"/>
  <c r="EQ57" i="159"/>
  <c r="EU34" i="159"/>
  <c r="ET34" i="159"/>
  <c r="ES34" i="159"/>
  <c r="ER34" i="159"/>
  <c r="EQ34" i="159"/>
  <c r="EU56" i="159"/>
  <c r="ET56" i="159"/>
  <c r="ES56" i="159"/>
  <c r="ER56" i="159"/>
  <c r="EQ56" i="159"/>
  <c r="EU37" i="159"/>
  <c r="ET37" i="159"/>
  <c r="ES37" i="159"/>
  <c r="ER37" i="159"/>
  <c r="EQ37" i="159"/>
  <c r="EU36" i="159"/>
  <c r="ET36" i="159"/>
  <c r="ES36" i="159"/>
  <c r="ER36" i="159"/>
  <c r="EQ36" i="159"/>
  <c r="EU15" i="159"/>
  <c r="ET15" i="159"/>
  <c r="ES15" i="159"/>
  <c r="ER15" i="159"/>
  <c r="EQ15" i="159"/>
  <c r="EU32" i="159"/>
  <c r="ET32" i="159"/>
  <c r="ES32" i="159"/>
  <c r="ER32" i="159"/>
  <c r="EQ32" i="159"/>
  <c r="EU31" i="159"/>
  <c r="ET31" i="159"/>
  <c r="ES31" i="159"/>
  <c r="ER31" i="159"/>
  <c r="EQ31" i="159"/>
  <c r="EU30" i="159"/>
  <c r="ET30" i="159"/>
  <c r="ES30" i="159"/>
  <c r="ER30" i="159"/>
  <c r="EQ30" i="159"/>
  <c r="EU29" i="159"/>
  <c r="ET29" i="159"/>
  <c r="ES29" i="159"/>
  <c r="ER29" i="159"/>
  <c r="EQ29" i="159"/>
  <c r="EU20" i="159"/>
  <c r="ET20" i="159"/>
  <c r="ES20" i="159"/>
  <c r="ER20" i="159"/>
  <c r="EQ20" i="159"/>
  <c r="EU28" i="159"/>
  <c r="ET28" i="159"/>
  <c r="ES28" i="159"/>
  <c r="ER28" i="159"/>
  <c r="EQ28" i="159"/>
  <c r="EU51" i="159"/>
  <c r="ET51" i="159"/>
  <c r="ES51" i="159"/>
  <c r="ER51" i="159"/>
  <c r="EQ51" i="159"/>
  <c r="EU11" i="159"/>
  <c r="ET11" i="159"/>
  <c r="ES11" i="159"/>
  <c r="ER11" i="159"/>
  <c r="EQ11" i="159"/>
  <c r="EU27" i="159"/>
  <c r="ET27" i="159"/>
  <c r="ES27" i="159"/>
  <c r="ER27" i="159"/>
  <c r="EQ27" i="159"/>
  <c r="EU54" i="159"/>
  <c r="ET54" i="159"/>
  <c r="ES54" i="159"/>
  <c r="ER54" i="159"/>
  <c r="EQ54" i="159"/>
  <c r="EU22" i="159"/>
  <c r="ET22" i="159"/>
  <c r="ES22" i="159"/>
  <c r="ER22" i="159"/>
  <c r="EQ22" i="159"/>
  <c r="EU18" i="159"/>
  <c r="ET18" i="159"/>
  <c r="ES18" i="159"/>
  <c r="ER18" i="159"/>
  <c r="EQ18" i="159"/>
  <c r="EU23" i="159"/>
  <c r="ET23" i="159"/>
  <c r="ES23" i="159"/>
  <c r="ER23" i="159"/>
  <c r="EQ23" i="159"/>
  <c r="EU53" i="159"/>
  <c r="ET53" i="159"/>
  <c r="ES53" i="159"/>
  <c r="ER53" i="159"/>
  <c r="EQ53" i="159"/>
  <c r="EU19" i="159"/>
  <c r="ET19" i="159"/>
  <c r="ES19" i="159"/>
  <c r="ER19" i="159"/>
  <c r="EQ19" i="159"/>
  <c r="EU9" i="159"/>
  <c r="ET9" i="159"/>
  <c r="ES9" i="159"/>
  <c r="ER9" i="159"/>
  <c r="EQ9" i="159"/>
  <c r="EU24" i="159"/>
  <c r="ET24" i="159"/>
  <c r="ES24" i="159"/>
  <c r="ER24" i="159"/>
  <c r="EQ24" i="159"/>
  <c r="EU16" i="159"/>
  <c r="ET16" i="159"/>
  <c r="ES16" i="159"/>
  <c r="ER16" i="159"/>
  <c r="EQ16" i="159"/>
  <c r="EU17" i="159"/>
  <c r="ET17" i="159"/>
  <c r="ES17" i="159"/>
  <c r="ER17" i="159"/>
  <c r="EQ17" i="159"/>
  <c r="EU10" i="159"/>
  <c r="ET10" i="159"/>
  <c r="ES10" i="159"/>
  <c r="ER10" i="159"/>
  <c r="EQ10" i="159"/>
  <c r="EU7" i="159"/>
  <c r="ET7" i="159"/>
  <c r="ES7" i="159"/>
  <c r="ER7" i="159"/>
  <c r="EQ7" i="159"/>
  <c r="EU5" i="159"/>
  <c r="ET5" i="159"/>
  <c r="ES5" i="159"/>
  <c r="ER5" i="159"/>
  <c r="EQ5" i="159"/>
  <c r="EU8" i="159"/>
  <c r="ET8" i="159"/>
  <c r="ES8" i="159"/>
  <c r="ER8" i="159"/>
  <c r="EQ8" i="159"/>
  <c r="CV205" i="110"/>
  <c r="CU205" i="110"/>
  <c r="CT205" i="110"/>
  <c r="CS205" i="110"/>
  <c r="CR205" i="110"/>
  <c r="CV204" i="110"/>
  <c r="CU204" i="110"/>
  <c r="CT204" i="110"/>
  <c r="CS204" i="110"/>
  <c r="CR204" i="110"/>
  <c r="CV203" i="110"/>
  <c r="CU203" i="110"/>
  <c r="CT203" i="110"/>
  <c r="CS203" i="110"/>
  <c r="CR203" i="110"/>
  <c r="CV202" i="110"/>
  <c r="CU202" i="110"/>
  <c r="CT202" i="110"/>
  <c r="CS202" i="110"/>
  <c r="CR202" i="110"/>
  <c r="CV201" i="110"/>
  <c r="CU201" i="110"/>
  <c r="CT201" i="110"/>
  <c r="CS201" i="110"/>
  <c r="CR201" i="110"/>
  <c r="CV200" i="110"/>
  <c r="CU200" i="110"/>
  <c r="CT200" i="110"/>
  <c r="CS200" i="110"/>
  <c r="CR200" i="110"/>
  <c r="CV199" i="110"/>
  <c r="CU199" i="110"/>
  <c r="CT199" i="110"/>
  <c r="CS199" i="110"/>
  <c r="CR199" i="110"/>
  <c r="CV198" i="110"/>
  <c r="CU198" i="110"/>
  <c r="CT198" i="110"/>
  <c r="CS198" i="110"/>
  <c r="CR198" i="110"/>
  <c r="CV197" i="110"/>
  <c r="CU197" i="110"/>
  <c r="CT197" i="110"/>
  <c r="CS197" i="110"/>
  <c r="CR197" i="110"/>
  <c r="CV54" i="110"/>
  <c r="CU54" i="110"/>
  <c r="CT54" i="110"/>
  <c r="CS54" i="110"/>
  <c r="CR54" i="110"/>
  <c r="CV159" i="110"/>
  <c r="CU159" i="110"/>
  <c r="CT159" i="110"/>
  <c r="CS159" i="110"/>
  <c r="CR159" i="110"/>
  <c r="CV152" i="110"/>
  <c r="CU152" i="110"/>
  <c r="CT152" i="110"/>
  <c r="CS152" i="110"/>
  <c r="CR152" i="110"/>
  <c r="CV161" i="110"/>
  <c r="CU161" i="110"/>
  <c r="CT161" i="110"/>
  <c r="CS161" i="110"/>
  <c r="CR161" i="110"/>
  <c r="CV163" i="110"/>
  <c r="CU163" i="110"/>
  <c r="CT163" i="110"/>
  <c r="CS163" i="110"/>
  <c r="CR163" i="110"/>
  <c r="CV118" i="110"/>
  <c r="CU118" i="110"/>
  <c r="CT118" i="110"/>
  <c r="CS118" i="110"/>
  <c r="CR118" i="110"/>
  <c r="CV45" i="110"/>
  <c r="CU45" i="110"/>
  <c r="CT45" i="110"/>
  <c r="CS45" i="110"/>
  <c r="CR45" i="110"/>
  <c r="CV162" i="110"/>
  <c r="CU162" i="110"/>
  <c r="CT162" i="110"/>
  <c r="CS162" i="110"/>
  <c r="CR162" i="110"/>
  <c r="CV172" i="110"/>
  <c r="CU172" i="110"/>
  <c r="CT172" i="110"/>
  <c r="CS172" i="110"/>
  <c r="CR172" i="110"/>
  <c r="CV80" i="110"/>
  <c r="CU80" i="110"/>
  <c r="CT80" i="110"/>
  <c r="CS80" i="110"/>
  <c r="CR80" i="110"/>
  <c r="CV72" i="110"/>
  <c r="CU72" i="110"/>
  <c r="CT72" i="110"/>
  <c r="CS72" i="110"/>
  <c r="CR72" i="110"/>
  <c r="CV24" i="110"/>
  <c r="CU24" i="110"/>
  <c r="CT24" i="110"/>
  <c r="CS24" i="110"/>
  <c r="CR24" i="110"/>
  <c r="CV15" i="110"/>
  <c r="CU15" i="110"/>
  <c r="CT15" i="110"/>
  <c r="CS15" i="110"/>
  <c r="CR15" i="110"/>
  <c r="CV23" i="110"/>
  <c r="CU23" i="110"/>
  <c r="CT23" i="110"/>
  <c r="CS23" i="110"/>
  <c r="CR23" i="110"/>
  <c r="CV21" i="110"/>
  <c r="CU21" i="110"/>
  <c r="CT21" i="110"/>
  <c r="CS21" i="110"/>
  <c r="CR21" i="110"/>
  <c r="CV115" i="110"/>
  <c r="CU115" i="110"/>
  <c r="CT115" i="110"/>
  <c r="CS115" i="110"/>
  <c r="CR115" i="110"/>
  <c r="CV133" i="110"/>
  <c r="CU133" i="110"/>
  <c r="CT133" i="110"/>
  <c r="CS133" i="110"/>
  <c r="CR133" i="110"/>
  <c r="CV69" i="110"/>
  <c r="CU69" i="110"/>
  <c r="CT69" i="110"/>
  <c r="CS69" i="110"/>
  <c r="CR69" i="110"/>
  <c r="CV147" i="110"/>
  <c r="CU147" i="110"/>
  <c r="CT147" i="110"/>
  <c r="CS147" i="110"/>
  <c r="CR147" i="110"/>
  <c r="CV41" i="110"/>
  <c r="CU41" i="110"/>
  <c r="CT41" i="110"/>
  <c r="CS41" i="110"/>
  <c r="CR41" i="110"/>
  <c r="CV114" i="110"/>
  <c r="CU114" i="110"/>
  <c r="CT114" i="110"/>
  <c r="CS114" i="110"/>
  <c r="CR114" i="110"/>
  <c r="CV94" i="110"/>
  <c r="CU94" i="110"/>
  <c r="CT94" i="110"/>
  <c r="CS94" i="110"/>
  <c r="CR94" i="110"/>
  <c r="CV105" i="110"/>
  <c r="CU105" i="110"/>
  <c r="CT105" i="110"/>
  <c r="CS105" i="110"/>
  <c r="CR105" i="110"/>
  <c r="CV142" i="110"/>
  <c r="CU142" i="110"/>
  <c r="CT142" i="110"/>
  <c r="CS142" i="110"/>
  <c r="CR142" i="110"/>
  <c r="CV164" i="110"/>
  <c r="CU164" i="110"/>
  <c r="CT164" i="110"/>
  <c r="CS164" i="110"/>
  <c r="CR164" i="110"/>
  <c r="CV67" i="110"/>
  <c r="CU67" i="110"/>
  <c r="CT67" i="110"/>
  <c r="CS67" i="110"/>
  <c r="CR67" i="110"/>
  <c r="CV84" i="110"/>
  <c r="CU84" i="110"/>
  <c r="CT84" i="110"/>
  <c r="CS84" i="110"/>
  <c r="CR84" i="110"/>
  <c r="CV88" i="110"/>
  <c r="CU88" i="110"/>
  <c r="CT88" i="110"/>
  <c r="CS88" i="110"/>
  <c r="CR88" i="110"/>
  <c r="CV55" i="110"/>
  <c r="CU55" i="110"/>
  <c r="CT55" i="110"/>
  <c r="CS55" i="110"/>
  <c r="CR55" i="110"/>
  <c r="CV11" i="110"/>
  <c r="CU11" i="110"/>
  <c r="CT11" i="110"/>
  <c r="CS11" i="110"/>
  <c r="CR11" i="110"/>
  <c r="CV31" i="110"/>
  <c r="CU31" i="110"/>
  <c r="CT31" i="110"/>
  <c r="CS31" i="110"/>
  <c r="CR31" i="110"/>
  <c r="CV37" i="110"/>
  <c r="CU37" i="110"/>
  <c r="CT37" i="110"/>
  <c r="CS37" i="110"/>
  <c r="CR37" i="110"/>
  <c r="CV42" i="110"/>
  <c r="CU42" i="110"/>
  <c r="CT42" i="110"/>
  <c r="CS42" i="110"/>
  <c r="CR42" i="110"/>
  <c r="CV47" i="110"/>
  <c r="CU47" i="110"/>
  <c r="CT47" i="110"/>
  <c r="CS47" i="110"/>
  <c r="CR47" i="110"/>
  <c r="CV19" i="110"/>
  <c r="CU19" i="110"/>
  <c r="CT19" i="110"/>
  <c r="CS19" i="110"/>
  <c r="CR19" i="110"/>
  <c r="CV160" i="110"/>
  <c r="CU160" i="110"/>
  <c r="CT160" i="110"/>
  <c r="CS160" i="110"/>
  <c r="CR160" i="110"/>
  <c r="CV117" i="110"/>
  <c r="CU117" i="110"/>
  <c r="CT117" i="110"/>
  <c r="CS117" i="110"/>
  <c r="CR117" i="110"/>
  <c r="CV116" i="110"/>
  <c r="CU116" i="110"/>
  <c r="CT116" i="110"/>
  <c r="CS116" i="110"/>
  <c r="CR116" i="110"/>
  <c r="CV121" i="110"/>
  <c r="CU121" i="110"/>
  <c r="CT121" i="110"/>
  <c r="CS121" i="110"/>
  <c r="CR121" i="110"/>
  <c r="CV83" i="110"/>
  <c r="CU83" i="110"/>
  <c r="CT83" i="110"/>
  <c r="CS83" i="110"/>
  <c r="CR83" i="110"/>
  <c r="CV110" i="110"/>
  <c r="CU110" i="110"/>
  <c r="CT110" i="110"/>
  <c r="CS110" i="110"/>
  <c r="CR110" i="110"/>
  <c r="CV169" i="110"/>
  <c r="CU169" i="110"/>
  <c r="CT169" i="110"/>
  <c r="CS169" i="110"/>
  <c r="CR169" i="110"/>
  <c r="CV97" i="110"/>
  <c r="CU97" i="110"/>
  <c r="CT97" i="110"/>
  <c r="CS97" i="110"/>
  <c r="CR97" i="110"/>
  <c r="CV120" i="110"/>
  <c r="CU120" i="110"/>
  <c r="CT120" i="110"/>
  <c r="CS120" i="110"/>
  <c r="CR120" i="110"/>
  <c r="CV134" i="110"/>
  <c r="CU134" i="110"/>
  <c r="CT134" i="110"/>
  <c r="CS134" i="110"/>
  <c r="CR134" i="110"/>
  <c r="CV13" i="110"/>
  <c r="CU13" i="110"/>
  <c r="CT13" i="110"/>
  <c r="CS13" i="110"/>
  <c r="CR13" i="110"/>
  <c r="CV59" i="110"/>
  <c r="CU59" i="110"/>
  <c r="CT59" i="110"/>
  <c r="CS59" i="110"/>
  <c r="CR59" i="110"/>
  <c r="CV136" i="110"/>
  <c r="CU136" i="110"/>
  <c r="CT136" i="110"/>
  <c r="CS136" i="110"/>
  <c r="CR136" i="110"/>
  <c r="CV158" i="110"/>
  <c r="CU158" i="110"/>
  <c r="CT158" i="110"/>
  <c r="CS158" i="110"/>
  <c r="CR158" i="110"/>
  <c r="CV106" i="110"/>
  <c r="CU106" i="110"/>
  <c r="CT106" i="110"/>
  <c r="CS106" i="110"/>
  <c r="CR106" i="110"/>
  <c r="CV43" i="110"/>
  <c r="CU43" i="110"/>
  <c r="CT43" i="110"/>
  <c r="CS43" i="110"/>
  <c r="CR43" i="110"/>
  <c r="CV101" i="110"/>
  <c r="CU101" i="110"/>
  <c r="CT101" i="110"/>
  <c r="CS101" i="110"/>
  <c r="CR101" i="110"/>
  <c r="CV168" i="110"/>
  <c r="CU168" i="110"/>
  <c r="CT168" i="110"/>
  <c r="CS168" i="110"/>
  <c r="CR168" i="110"/>
  <c r="CV124" i="110"/>
  <c r="CU124" i="110"/>
  <c r="CT124" i="110"/>
  <c r="CS124" i="110"/>
  <c r="CR124" i="110"/>
  <c r="CV35" i="110"/>
  <c r="CU35" i="110"/>
  <c r="CT35" i="110"/>
  <c r="CS35" i="110"/>
  <c r="CR35" i="110"/>
  <c r="CV109" i="110"/>
  <c r="CU109" i="110"/>
  <c r="CT109" i="110"/>
  <c r="CS109" i="110"/>
  <c r="CR109" i="110"/>
  <c r="CV57" i="110"/>
  <c r="CU57" i="110"/>
  <c r="CT57" i="110"/>
  <c r="CS57" i="110"/>
  <c r="CR57" i="110"/>
  <c r="CV52" i="110"/>
  <c r="CU52" i="110"/>
  <c r="CT52" i="110"/>
  <c r="CS52" i="110"/>
  <c r="CR52" i="110"/>
  <c r="CV92" i="110"/>
  <c r="CU92" i="110"/>
  <c r="CT92" i="110"/>
  <c r="CS92" i="110"/>
  <c r="CR92" i="110"/>
  <c r="CV137" i="110"/>
  <c r="CU137" i="110"/>
  <c r="CT137" i="110"/>
  <c r="CS137" i="110"/>
  <c r="CR137" i="110"/>
  <c r="CV138" i="110"/>
  <c r="CU138" i="110"/>
  <c r="CT138" i="110"/>
  <c r="CS138" i="110"/>
  <c r="CR138" i="110"/>
  <c r="CV14" i="110"/>
  <c r="CU14" i="110"/>
  <c r="CT14" i="110"/>
  <c r="CS14" i="110"/>
  <c r="CR14" i="110"/>
  <c r="CV51" i="110"/>
  <c r="CU51" i="110"/>
  <c r="CT51" i="110"/>
  <c r="CS51" i="110"/>
  <c r="CR51" i="110"/>
  <c r="CV125" i="110"/>
  <c r="CU125" i="110"/>
  <c r="CT125" i="110"/>
  <c r="CS125" i="110"/>
  <c r="CR125" i="110"/>
  <c r="CV154" i="110"/>
  <c r="CU154" i="110"/>
  <c r="CT154" i="110"/>
  <c r="CS154" i="110"/>
  <c r="CR154" i="110"/>
  <c r="CV95" i="110"/>
  <c r="CU95" i="110"/>
  <c r="CT95" i="110"/>
  <c r="CS95" i="110"/>
  <c r="CR95" i="110"/>
  <c r="CV46" i="110"/>
  <c r="CU46" i="110"/>
  <c r="CT46" i="110"/>
  <c r="CS46" i="110"/>
  <c r="CR46" i="110"/>
  <c r="CV61" i="110"/>
  <c r="CU61" i="110"/>
  <c r="CT61" i="110"/>
  <c r="CS61" i="110"/>
  <c r="CR61" i="110"/>
  <c r="CV85" i="110"/>
  <c r="CU85" i="110"/>
  <c r="CT85" i="110"/>
  <c r="CS85" i="110"/>
  <c r="CR85" i="110"/>
  <c r="CV64" i="110"/>
  <c r="CU64" i="110"/>
  <c r="CT64" i="110"/>
  <c r="CS64" i="110"/>
  <c r="CR64" i="110"/>
  <c r="CV100" i="110"/>
  <c r="CU100" i="110"/>
  <c r="CT100" i="110"/>
  <c r="CS100" i="110"/>
  <c r="CR100" i="110"/>
  <c r="CV144" i="110"/>
  <c r="CU144" i="110"/>
  <c r="CT144" i="110"/>
  <c r="CS144" i="110"/>
  <c r="CR144" i="110"/>
  <c r="CV66" i="110"/>
  <c r="CU66" i="110"/>
  <c r="CT66" i="110"/>
  <c r="CS66" i="110"/>
  <c r="CR66" i="110"/>
  <c r="CV127" i="110"/>
  <c r="CU127" i="110"/>
  <c r="CT127" i="110"/>
  <c r="CS127" i="110"/>
  <c r="CR127" i="110"/>
  <c r="CV29" i="110"/>
  <c r="CU29" i="110"/>
  <c r="CT29" i="110"/>
  <c r="CS29" i="110"/>
  <c r="CR29" i="110"/>
  <c r="CV111" i="110"/>
  <c r="CU111" i="110"/>
  <c r="CT111" i="110"/>
  <c r="CS111" i="110"/>
  <c r="CR111" i="110"/>
  <c r="CV119" i="110"/>
  <c r="CU119" i="110"/>
  <c r="CT119" i="110"/>
  <c r="CS119" i="110"/>
  <c r="CR119" i="110"/>
  <c r="CV86" i="110"/>
  <c r="CU86" i="110"/>
  <c r="CT86" i="110"/>
  <c r="CS86" i="110"/>
  <c r="CR86" i="110"/>
  <c r="CV74" i="110"/>
  <c r="CU74" i="110"/>
  <c r="CT74" i="110"/>
  <c r="CS74" i="110"/>
  <c r="CR74" i="110"/>
  <c r="CV102" i="110"/>
  <c r="CU102" i="110"/>
  <c r="CT102" i="110"/>
  <c r="CS102" i="110"/>
  <c r="CR102" i="110"/>
  <c r="CV26" i="110"/>
  <c r="CU26" i="110"/>
  <c r="CT26" i="110"/>
  <c r="CS26" i="110"/>
  <c r="CR26" i="110"/>
  <c r="CV151" i="110"/>
  <c r="CU151" i="110"/>
  <c r="CT151" i="110"/>
  <c r="CS151" i="110"/>
  <c r="CR151" i="110"/>
  <c r="CV170" i="110"/>
  <c r="CU170" i="110"/>
  <c r="CT170" i="110"/>
  <c r="CS170" i="110"/>
  <c r="CR170" i="110"/>
  <c r="CV25" i="110"/>
  <c r="CU25" i="110"/>
  <c r="CT25" i="110"/>
  <c r="CS25" i="110"/>
  <c r="CR25" i="110"/>
  <c r="CV96" i="110"/>
  <c r="CU96" i="110"/>
  <c r="CT96" i="110"/>
  <c r="CS96" i="110"/>
  <c r="CR96" i="110"/>
  <c r="CV126" i="110"/>
  <c r="CU126" i="110"/>
  <c r="CT126" i="110"/>
  <c r="CS126" i="110"/>
  <c r="CR126" i="110"/>
  <c r="CV16" i="110"/>
  <c r="CU16" i="110"/>
  <c r="CT16" i="110"/>
  <c r="CS16" i="110"/>
  <c r="CR16" i="110"/>
  <c r="CV93" i="110"/>
  <c r="CU93" i="110"/>
  <c r="CT93" i="110"/>
  <c r="CS93" i="110"/>
  <c r="CR93" i="110"/>
  <c r="CV150" i="110"/>
  <c r="CU150" i="110"/>
  <c r="CT150" i="110"/>
  <c r="CS150" i="110"/>
  <c r="CR150" i="110"/>
  <c r="CV148" i="110"/>
  <c r="CU148" i="110"/>
  <c r="CT148" i="110"/>
  <c r="CS148" i="110"/>
  <c r="CR148" i="110"/>
  <c r="CV60" i="110"/>
  <c r="CU60" i="110"/>
  <c r="CT60" i="110"/>
  <c r="CS60" i="110"/>
  <c r="CR60" i="110"/>
  <c r="CV153" i="110"/>
  <c r="CU153" i="110"/>
  <c r="CT153" i="110"/>
  <c r="CS153" i="110"/>
  <c r="CR153" i="110"/>
  <c r="CV48" i="110"/>
  <c r="CU48" i="110"/>
  <c r="CT48" i="110"/>
  <c r="CS48" i="110"/>
  <c r="CR48" i="110"/>
  <c r="CV30" i="110"/>
  <c r="CU30" i="110"/>
  <c r="CT30" i="110"/>
  <c r="CS30" i="110"/>
  <c r="CR30" i="110"/>
  <c r="CV104" i="110"/>
  <c r="CU104" i="110"/>
  <c r="CT104" i="110"/>
  <c r="CS104" i="110"/>
  <c r="CR104" i="110"/>
  <c r="CV146" i="110"/>
  <c r="CU146" i="110"/>
  <c r="CT146" i="110"/>
  <c r="CS146" i="110"/>
  <c r="CR146" i="110"/>
  <c r="CV122" i="110"/>
  <c r="CU122" i="110"/>
  <c r="CT122" i="110"/>
  <c r="CS122" i="110"/>
  <c r="CR122" i="110"/>
  <c r="CV8" i="110"/>
  <c r="CU8" i="110"/>
  <c r="CT8" i="110"/>
  <c r="CS8" i="110"/>
  <c r="CR8" i="110"/>
  <c r="CV98" i="110"/>
  <c r="CU98" i="110"/>
  <c r="CT98" i="110"/>
  <c r="CS98" i="110"/>
  <c r="CR98" i="110"/>
  <c r="CV28" i="110"/>
  <c r="CU28" i="110"/>
  <c r="CT28" i="110"/>
  <c r="CS28" i="110"/>
  <c r="CR28" i="110"/>
  <c r="CV165" i="110"/>
  <c r="CU165" i="110"/>
  <c r="CT165" i="110"/>
  <c r="CS165" i="110"/>
  <c r="CR165" i="110"/>
  <c r="CV32" i="110"/>
  <c r="CU32" i="110"/>
  <c r="CT32" i="110"/>
  <c r="CS32" i="110"/>
  <c r="CR32" i="110"/>
  <c r="CV79" i="110"/>
  <c r="CU79" i="110"/>
  <c r="CT79" i="110"/>
  <c r="CS79" i="110"/>
  <c r="CR79" i="110"/>
  <c r="CV87" i="110"/>
  <c r="CU87" i="110"/>
  <c r="CT87" i="110"/>
  <c r="CS87" i="110"/>
  <c r="CR87" i="110"/>
  <c r="CV40" i="110"/>
  <c r="CU40" i="110"/>
  <c r="CT40" i="110"/>
  <c r="CS40" i="110"/>
  <c r="CR40" i="110"/>
  <c r="CV140" i="110"/>
  <c r="CU140" i="110"/>
  <c r="CT140" i="110"/>
  <c r="CS140" i="110"/>
  <c r="CR140" i="110"/>
  <c r="CV130" i="110"/>
  <c r="CU130" i="110"/>
  <c r="CT130" i="110"/>
  <c r="CS130" i="110"/>
  <c r="CR130" i="110"/>
  <c r="CV155" i="110"/>
  <c r="CU155" i="110"/>
  <c r="CT155" i="110"/>
  <c r="CS155" i="110"/>
  <c r="CR155" i="110"/>
  <c r="CV112" i="110"/>
  <c r="CU112" i="110"/>
  <c r="CT112" i="110"/>
  <c r="CS112" i="110"/>
  <c r="CR112" i="110"/>
  <c r="CV123" i="110"/>
  <c r="CU123" i="110"/>
  <c r="CT123" i="110"/>
  <c r="CS123" i="110"/>
  <c r="CR123" i="110"/>
  <c r="CV135" i="110"/>
  <c r="CU135" i="110"/>
  <c r="CT135" i="110"/>
  <c r="CS135" i="110"/>
  <c r="CR135" i="110"/>
  <c r="CV107" i="110"/>
  <c r="CU107" i="110"/>
  <c r="CT107" i="110"/>
  <c r="CS107" i="110"/>
  <c r="CR107" i="110"/>
  <c r="CV99" i="110"/>
  <c r="CU99" i="110"/>
  <c r="CT99" i="110"/>
  <c r="CS99" i="110"/>
  <c r="CR99" i="110"/>
  <c r="CV108" i="110"/>
  <c r="CU108" i="110"/>
  <c r="CT108" i="110"/>
  <c r="CS108" i="110"/>
  <c r="CR108" i="110"/>
  <c r="CV77" i="110"/>
  <c r="CU77" i="110"/>
  <c r="CT77" i="110"/>
  <c r="CS77" i="110"/>
  <c r="CR77" i="110"/>
  <c r="CV27" i="110"/>
  <c r="CU27" i="110"/>
  <c r="CT27" i="110"/>
  <c r="CS27" i="110"/>
  <c r="CR27" i="110"/>
  <c r="CV128" i="110"/>
  <c r="CU128" i="110"/>
  <c r="CT128" i="110"/>
  <c r="CS128" i="110"/>
  <c r="CR128" i="110"/>
  <c r="CV157" i="110"/>
  <c r="CU157" i="110"/>
  <c r="CT157" i="110"/>
  <c r="CS157" i="110"/>
  <c r="CR157" i="110"/>
  <c r="CV78" i="110"/>
  <c r="CU78" i="110"/>
  <c r="CT78" i="110"/>
  <c r="CS78" i="110"/>
  <c r="CR78" i="110"/>
  <c r="CV113" i="110"/>
  <c r="CU113" i="110"/>
  <c r="CT113" i="110"/>
  <c r="CS113" i="110"/>
  <c r="CR113" i="110"/>
  <c r="CV129" i="110"/>
  <c r="CU129" i="110"/>
  <c r="CT129" i="110"/>
  <c r="CS129" i="110"/>
  <c r="CR129" i="110"/>
  <c r="CV156" i="110"/>
  <c r="CU156" i="110"/>
  <c r="CT156" i="110"/>
  <c r="CS156" i="110"/>
  <c r="CR156" i="110"/>
  <c r="CV139" i="110"/>
  <c r="CU139" i="110"/>
  <c r="CT139" i="110"/>
  <c r="CS139" i="110"/>
  <c r="CR139" i="110"/>
  <c r="CV81" i="110"/>
  <c r="CU81" i="110"/>
  <c r="CT81" i="110"/>
  <c r="CS81" i="110"/>
  <c r="CR81" i="110"/>
  <c r="CV145" i="110"/>
  <c r="CU145" i="110"/>
  <c r="CT145" i="110"/>
  <c r="CS145" i="110"/>
  <c r="CR145" i="110"/>
  <c r="CV36" i="110"/>
  <c r="CU36" i="110"/>
  <c r="CT36" i="110"/>
  <c r="CS36" i="110"/>
  <c r="CR36" i="110"/>
  <c r="CV90" i="110"/>
  <c r="CU90" i="110"/>
  <c r="CT90" i="110"/>
  <c r="CS90" i="110"/>
  <c r="CR90" i="110"/>
  <c r="CV76" i="110"/>
  <c r="CU76" i="110"/>
  <c r="CT76" i="110"/>
  <c r="CS76" i="110"/>
  <c r="CR76" i="110"/>
  <c r="CV9" i="110"/>
  <c r="CU9" i="110"/>
  <c r="CT9" i="110"/>
  <c r="CS9" i="110"/>
  <c r="CR9" i="110"/>
  <c r="CV39" i="110"/>
  <c r="CU39" i="110"/>
  <c r="CT39" i="110"/>
  <c r="CS39" i="110"/>
  <c r="CR39" i="110"/>
  <c r="CV65" i="110"/>
  <c r="CU65" i="110"/>
  <c r="CT65" i="110"/>
  <c r="CS65" i="110"/>
  <c r="CR65" i="110"/>
  <c r="CV173" i="110"/>
  <c r="CU173" i="110"/>
  <c r="CT173" i="110"/>
  <c r="CS173" i="110"/>
  <c r="CR173" i="110"/>
  <c r="CV91" i="110"/>
  <c r="CU91" i="110"/>
  <c r="CT91" i="110"/>
  <c r="CS91" i="110"/>
  <c r="CR91" i="110"/>
  <c r="CV89" i="110"/>
  <c r="CU89" i="110"/>
  <c r="CT89" i="110"/>
  <c r="CS89" i="110"/>
  <c r="CR89" i="110"/>
  <c r="CV75" i="110"/>
  <c r="CU75" i="110"/>
  <c r="CT75" i="110"/>
  <c r="CS75" i="110"/>
  <c r="CR75" i="110"/>
  <c r="CV82" i="110"/>
  <c r="CU82" i="110"/>
  <c r="CT82" i="110"/>
  <c r="CS82" i="110"/>
  <c r="CR82" i="110"/>
  <c r="CV49" i="110"/>
  <c r="CU49" i="110"/>
  <c r="CT49" i="110"/>
  <c r="CS49" i="110"/>
  <c r="CR49" i="110"/>
  <c r="CV70" i="110"/>
  <c r="CU70" i="110"/>
  <c r="CT70" i="110"/>
  <c r="CS70" i="110"/>
  <c r="CR70" i="110"/>
  <c r="CV44" i="110"/>
  <c r="CU44" i="110"/>
  <c r="CT44" i="110"/>
  <c r="CS44" i="110"/>
  <c r="CR44" i="110"/>
  <c r="CV149" i="110"/>
  <c r="CU149" i="110"/>
  <c r="CT149" i="110"/>
  <c r="CS149" i="110"/>
  <c r="CR149" i="110"/>
  <c r="CV34" i="110"/>
  <c r="CU34" i="110"/>
  <c r="CT34" i="110"/>
  <c r="CS34" i="110"/>
  <c r="CR34" i="110"/>
  <c r="CV68" i="110"/>
  <c r="CU68" i="110"/>
  <c r="CT68" i="110"/>
  <c r="CS68" i="110"/>
  <c r="CR68" i="110"/>
  <c r="CV166" i="110"/>
  <c r="CU166" i="110"/>
  <c r="CT166" i="110"/>
  <c r="CS166" i="110"/>
  <c r="CR166" i="110"/>
  <c r="CV143" i="110"/>
  <c r="CU143" i="110"/>
  <c r="CT143" i="110"/>
  <c r="CS143" i="110"/>
  <c r="CR143" i="110"/>
  <c r="CV63" i="110"/>
  <c r="CU63" i="110"/>
  <c r="CT63" i="110"/>
  <c r="CS63" i="110"/>
  <c r="CR63" i="110"/>
  <c r="CV103" i="110"/>
  <c r="CU103" i="110"/>
  <c r="CT103" i="110"/>
  <c r="CS103" i="110"/>
  <c r="CR103" i="110"/>
  <c r="CV50" i="110"/>
  <c r="CU50" i="110"/>
  <c r="CT50" i="110"/>
  <c r="CS50" i="110"/>
  <c r="CR50" i="110"/>
  <c r="CV71" i="110"/>
  <c r="CU71" i="110"/>
  <c r="CT71" i="110"/>
  <c r="CS71" i="110"/>
  <c r="CR71" i="110"/>
  <c r="CV167" i="110"/>
  <c r="CU167" i="110"/>
  <c r="CT167" i="110"/>
  <c r="CS167" i="110"/>
  <c r="CR167" i="110"/>
  <c r="CV62" i="110"/>
  <c r="CU62" i="110"/>
  <c r="CT62" i="110"/>
  <c r="CS62" i="110"/>
  <c r="CR62" i="110"/>
  <c r="CV73" i="110"/>
  <c r="CU73" i="110"/>
  <c r="CT73" i="110"/>
  <c r="CS73" i="110"/>
  <c r="CR73" i="110"/>
  <c r="CV58" i="110"/>
  <c r="CU58" i="110"/>
  <c r="CT58" i="110"/>
  <c r="CS58" i="110"/>
  <c r="CR58" i="110"/>
  <c r="CV171" i="110"/>
  <c r="CU171" i="110"/>
  <c r="CT171" i="110"/>
  <c r="CS171" i="110"/>
  <c r="CR171" i="110"/>
  <c r="CV141" i="110"/>
  <c r="CU141" i="110"/>
  <c r="CT141" i="110"/>
  <c r="CS141" i="110"/>
  <c r="CR141" i="110"/>
  <c r="CV132" i="110"/>
  <c r="CU132" i="110"/>
  <c r="CT132" i="110"/>
  <c r="CS132" i="110"/>
  <c r="CR132" i="110"/>
  <c r="CV53" i="110"/>
  <c r="CU53" i="110"/>
  <c r="CT53" i="110"/>
  <c r="CS53" i="110"/>
  <c r="CR53" i="110"/>
  <c r="CQ205" i="110"/>
  <c r="CP205" i="110"/>
  <c r="CO205" i="110"/>
  <c r="CN205" i="110"/>
  <c r="CM205" i="110"/>
  <c r="CQ204" i="110"/>
  <c r="CP204" i="110"/>
  <c r="CO204" i="110"/>
  <c r="CN204" i="110"/>
  <c r="CM204" i="110"/>
  <c r="CQ203" i="110"/>
  <c r="CP203" i="110"/>
  <c r="CO203" i="110"/>
  <c r="CN203" i="110"/>
  <c r="CM203" i="110"/>
  <c r="CQ202" i="110"/>
  <c r="CP202" i="110"/>
  <c r="CO202" i="110"/>
  <c r="CN202" i="110"/>
  <c r="CM202" i="110"/>
  <c r="CQ201" i="110"/>
  <c r="CP201" i="110"/>
  <c r="CO201" i="110"/>
  <c r="CN201" i="110"/>
  <c r="CM201" i="110"/>
  <c r="CQ200" i="110"/>
  <c r="CP200" i="110"/>
  <c r="CO200" i="110"/>
  <c r="CN200" i="110"/>
  <c r="CM200" i="110"/>
  <c r="CQ199" i="110"/>
  <c r="CP199" i="110"/>
  <c r="CO199" i="110"/>
  <c r="CN199" i="110"/>
  <c r="CM199" i="110"/>
  <c r="CQ198" i="110"/>
  <c r="CP198" i="110"/>
  <c r="CO198" i="110"/>
  <c r="CN198" i="110"/>
  <c r="CM198" i="110"/>
  <c r="CQ197" i="110"/>
  <c r="CP197" i="110"/>
  <c r="CO197" i="110"/>
  <c r="CN197" i="110"/>
  <c r="CM197" i="110"/>
  <c r="CQ54" i="110"/>
  <c r="CP54" i="110"/>
  <c r="CO54" i="110"/>
  <c r="CN54" i="110"/>
  <c r="CM54" i="110"/>
  <c r="CQ159" i="110"/>
  <c r="CP159" i="110"/>
  <c r="CO159" i="110"/>
  <c r="CN159" i="110"/>
  <c r="CM159" i="110"/>
  <c r="CQ152" i="110"/>
  <c r="CP152" i="110"/>
  <c r="CO152" i="110"/>
  <c r="CN152" i="110"/>
  <c r="CM152" i="110"/>
  <c r="CQ161" i="110"/>
  <c r="CP161" i="110"/>
  <c r="CO161" i="110"/>
  <c r="CN161" i="110"/>
  <c r="CM161" i="110"/>
  <c r="CQ163" i="110"/>
  <c r="CP163" i="110"/>
  <c r="CO163" i="110"/>
  <c r="CN163" i="110"/>
  <c r="CM163" i="110"/>
  <c r="CQ118" i="110"/>
  <c r="CP118" i="110"/>
  <c r="CO118" i="110"/>
  <c r="CN118" i="110"/>
  <c r="CM118" i="110"/>
  <c r="CQ45" i="110"/>
  <c r="CP45" i="110"/>
  <c r="CO45" i="110"/>
  <c r="CN45" i="110"/>
  <c r="CM45" i="110"/>
  <c r="CQ162" i="110"/>
  <c r="CP162" i="110"/>
  <c r="CO162" i="110"/>
  <c r="CN162" i="110"/>
  <c r="CM162" i="110"/>
  <c r="CQ172" i="110"/>
  <c r="CP172" i="110"/>
  <c r="CO172" i="110"/>
  <c r="CN172" i="110"/>
  <c r="CM172" i="110"/>
  <c r="CQ80" i="110"/>
  <c r="CP80" i="110"/>
  <c r="CO80" i="110"/>
  <c r="CN80" i="110"/>
  <c r="CM80" i="110"/>
  <c r="CQ72" i="110"/>
  <c r="CP72" i="110"/>
  <c r="CO72" i="110"/>
  <c r="CN72" i="110"/>
  <c r="CM72" i="110"/>
  <c r="CQ24" i="110"/>
  <c r="CP24" i="110"/>
  <c r="CO24" i="110"/>
  <c r="CN24" i="110"/>
  <c r="CM24" i="110"/>
  <c r="CQ15" i="110"/>
  <c r="CP15" i="110"/>
  <c r="CO15" i="110"/>
  <c r="CN15" i="110"/>
  <c r="CM15" i="110"/>
  <c r="CQ23" i="110"/>
  <c r="CP23" i="110"/>
  <c r="CO23" i="110"/>
  <c r="CN23" i="110"/>
  <c r="CM23" i="110"/>
  <c r="CQ21" i="110"/>
  <c r="CP21" i="110"/>
  <c r="CO21" i="110"/>
  <c r="CN21" i="110"/>
  <c r="CM21" i="110"/>
  <c r="CQ115" i="110"/>
  <c r="CP115" i="110"/>
  <c r="CO115" i="110"/>
  <c r="CN115" i="110"/>
  <c r="CM115" i="110"/>
  <c r="CQ133" i="110"/>
  <c r="CP133" i="110"/>
  <c r="CO133" i="110"/>
  <c r="CN133" i="110"/>
  <c r="CM133" i="110"/>
  <c r="CQ69" i="110"/>
  <c r="CP69" i="110"/>
  <c r="CO69" i="110"/>
  <c r="CN69" i="110"/>
  <c r="CM69" i="110"/>
  <c r="CQ147" i="110"/>
  <c r="CP147" i="110"/>
  <c r="CO147" i="110"/>
  <c r="CN147" i="110"/>
  <c r="CM147" i="110"/>
  <c r="CQ41" i="110"/>
  <c r="CP41" i="110"/>
  <c r="CO41" i="110"/>
  <c r="CN41" i="110"/>
  <c r="CM41" i="110"/>
  <c r="CQ114" i="110"/>
  <c r="CP114" i="110"/>
  <c r="CO114" i="110"/>
  <c r="CN114" i="110"/>
  <c r="CM114" i="110"/>
  <c r="CQ94" i="110"/>
  <c r="CP94" i="110"/>
  <c r="CO94" i="110"/>
  <c r="CN94" i="110"/>
  <c r="CM94" i="110"/>
  <c r="CQ105" i="110"/>
  <c r="CP105" i="110"/>
  <c r="CO105" i="110"/>
  <c r="CN105" i="110"/>
  <c r="CM105" i="110"/>
  <c r="CQ142" i="110"/>
  <c r="CP142" i="110"/>
  <c r="CO142" i="110"/>
  <c r="CN142" i="110"/>
  <c r="CM142" i="110"/>
  <c r="CQ164" i="110"/>
  <c r="CP164" i="110"/>
  <c r="CO164" i="110"/>
  <c r="CN164" i="110"/>
  <c r="CM164" i="110"/>
  <c r="CQ67" i="110"/>
  <c r="CP67" i="110"/>
  <c r="CO67" i="110"/>
  <c r="CN67" i="110"/>
  <c r="CM67" i="110"/>
  <c r="CQ84" i="110"/>
  <c r="CP84" i="110"/>
  <c r="CO84" i="110"/>
  <c r="CN84" i="110"/>
  <c r="CM84" i="110"/>
  <c r="CQ88" i="110"/>
  <c r="CP88" i="110"/>
  <c r="CO88" i="110"/>
  <c r="CN88" i="110"/>
  <c r="CM88" i="110"/>
  <c r="CQ55" i="110"/>
  <c r="CP55" i="110"/>
  <c r="CO55" i="110"/>
  <c r="CN55" i="110"/>
  <c r="CM55" i="110"/>
  <c r="CQ31" i="110"/>
  <c r="CP31" i="110"/>
  <c r="CO31" i="110"/>
  <c r="CN31" i="110"/>
  <c r="CM31" i="110"/>
  <c r="CQ37" i="110"/>
  <c r="CP37" i="110"/>
  <c r="CO37" i="110"/>
  <c r="CN37" i="110"/>
  <c r="CM37" i="110"/>
  <c r="CQ42" i="110"/>
  <c r="CP42" i="110"/>
  <c r="CO42" i="110"/>
  <c r="CN42" i="110"/>
  <c r="CM42" i="110"/>
  <c r="CQ47" i="110"/>
  <c r="CP47" i="110"/>
  <c r="CO47" i="110"/>
  <c r="CN47" i="110"/>
  <c r="CM47" i="110"/>
  <c r="CQ19" i="110"/>
  <c r="CP19" i="110"/>
  <c r="CO19" i="110"/>
  <c r="CN19" i="110"/>
  <c r="CM19" i="110"/>
  <c r="CQ160" i="110"/>
  <c r="CP160" i="110"/>
  <c r="CO160" i="110"/>
  <c r="CN160" i="110"/>
  <c r="CM160" i="110"/>
  <c r="CQ117" i="110"/>
  <c r="CP117" i="110"/>
  <c r="CO117" i="110"/>
  <c r="CN117" i="110"/>
  <c r="CM117" i="110"/>
  <c r="CQ116" i="110"/>
  <c r="CP116" i="110"/>
  <c r="CO116" i="110"/>
  <c r="CN116" i="110"/>
  <c r="CM116" i="110"/>
  <c r="CQ121" i="110"/>
  <c r="CP121" i="110"/>
  <c r="CO121" i="110"/>
  <c r="CN121" i="110"/>
  <c r="CM121" i="110"/>
  <c r="CQ83" i="110"/>
  <c r="CP83" i="110"/>
  <c r="CO83" i="110"/>
  <c r="CN83" i="110"/>
  <c r="CM83" i="110"/>
  <c r="CQ110" i="110"/>
  <c r="CP110" i="110"/>
  <c r="CO110" i="110"/>
  <c r="CN110" i="110"/>
  <c r="CM110" i="110"/>
  <c r="CQ169" i="110"/>
  <c r="CP169" i="110"/>
  <c r="CO169" i="110"/>
  <c r="CN169" i="110"/>
  <c r="CM169" i="110"/>
  <c r="CQ97" i="110"/>
  <c r="CP97" i="110"/>
  <c r="CO97" i="110"/>
  <c r="CN97" i="110"/>
  <c r="CM97" i="110"/>
  <c r="CQ120" i="110"/>
  <c r="CP120" i="110"/>
  <c r="CO120" i="110"/>
  <c r="CN120" i="110"/>
  <c r="CM120" i="110"/>
  <c r="CQ134" i="110"/>
  <c r="CP134" i="110"/>
  <c r="CO134" i="110"/>
  <c r="CN134" i="110"/>
  <c r="CM134" i="110"/>
  <c r="CQ13" i="110"/>
  <c r="CP13" i="110"/>
  <c r="CO13" i="110"/>
  <c r="CN13" i="110"/>
  <c r="CM13" i="110"/>
  <c r="CQ59" i="110"/>
  <c r="CP59" i="110"/>
  <c r="CO59" i="110"/>
  <c r="CN59" i="110"/>
  <c r="CM59" i="110"/>
  <c r="CQ136" i="110"/>
  <c r="CP136" i="110"/>
  <c r="CO136" i="110"/>
  <c r="CN136" i="110"/>
  <c r="CM136" i="110"/>
  <c r="CQ158" i="110"/>
  <c r="CP158" i="110"/>
  <c r="CO158" i="110"/>
  <c r="CN158" i="110"/>
  <c r="CM158" i="110"/>
  <c r="CQ106" i="110"/>
  <c r="CP106" i="110"/>
  <c r="CO106" i="110"/>
  <c r="CN106" i="110"/>
  <c r="CM106" i="110"/>
  <c r="CQ38" i="110"/>
  <c r="CP38" i="110"/>
  <c r="CO38" i="110"/>
  <c r="CN38" i="110"/>
  <c r="CM38" i="110"/>
  <c r="CQ43" i="110"/>
  <c r="CP43" i="110"/>
  <c r="CO43" i="110"/>
  <c r="CN43" i="110"/>
  <c r="CM43" i="110"/>
  <c r="CQ101" i="110"/>
  <c r="CP101" i="110"/>
  <c r="CO101" i="110"/>
  <c r="CN101" i="110"/>
  <c r="CM101" i="110"/>
  <c r="CQ168" i="110"/>
  <c r="CP168" i="110"/>
  <c r="CO168" i="110"/>
  <c r="CN168" i="110"/>
  <c r="CM168" i="110"/>
  <c r="CQ124" i="110"/>
  <c r="CP124" i="110"/>
  <c r="CO124" i="110"/>
  <c r="CN124" i="110"/>
  <c r="CM124" i="110"/>
  <c r="CQ35" i="110"/>
  <c r="CP35" i="110"/>
  <c r="CO35" i="110"/>
  <c r="CN35" i="110"/>
  <c r="CM35" i="110"/>
  <c r="CQ109" i="110"/>
  <c r="CP109" i="110"/>
  <c r="CO109" i="110"/>
  <c r="CN109" i="110"/>
  <c r="CM109" i="110"/>
  <c r="CQ57" i="110"/>
  <c r="CP57" i="110"/>
  <c r="CO57" i="110"/>
  <c r="CN57" i="110"/>
  <c r="CM57" i="110"/>
  <c r="CQ52" i="110"/>
  <c r="CP52" i="110"/>
  <c r="CO52" i="110"/>
  <c r="CN52" i="110"/>
  <c r="CM52" i="110"/>
  <c r="CQ92" i="110"/>
  <c r="CP92" i="110"/>
  <c r="CO92" i="110"/>
  <c r="CN92" i="110"/>
  <c r="CM92" i="110"/>
  <c r="CQ137" i="110"/>
  <c r="CP137" i="110"/>
  <c r="CO137" i="110"/>
  <c r="CN137" i="110"/>
  <c r="CM137" i="110"/>
  <c r="CQ138" i="110"/>
  <c r="CP138" i="110"/>
  <c r="CO138" i="110"/>
  <c r="CN138" i="110"/>
  <c r="CM138" i="110"/>
  <c r="CQ51" i="110"/>
  <c r="CP51" i="110"/>
  <c r="CO51" i="110"/>
  <c r="CN51" i="110"/>
  <c r="CM51" i="110"/>
  <c r="CQ125" i="110"/>
  <c r="CP125" i="110"/>
  <c r="CO125" i="110"/>
  <c r="CN125" i="110"/>
  <c r="CM125" i="110"/>
  <c r="CQ154" i="110"/>
  <c r="CP154" i="110"/>
  <c r="CO154" i="110"/>
  <c r="CN154" i="110"/>
  <c r="CM154" i="110"/>
  <c r="CQ95" i="110"/>
  <c r="CP95" i="110"/>
  <c r="CO95" i="110"/>
  <c r="CN95" i="110"/>
  <c r="CM95" i="110"/>
  <c r="CQ46" i="110"/>
  <c r="CP46" i="110"/>
  <c r="CO46" i="110"/>
  <c r="CN46" i="110"/>
  <c r="CM46" i="110"/>
  <c r="CQ61" i="110"/>
  <c r="CP61" i="110"/>
  <c r="CO61" i="110"/>
  <c r="CN61" i="110"/>
  <c r="CM61" i="110"/>
  <c r="CQ85" i="110"/>
  <c r="CP85" i="110"/>
  <c r="CO85" i="110"/>
  <c r="CN85" i="110"/>
  <c r="CM85" i="110"/>
  <c r="CQ64" i="110"/>
  <c r="CP64" i="110"/>
  <c r="CO64" i="110"/>
  <c r="CN64" i="110"/>
  <c r="CM64" i="110"/>
  <c r="CQ100" i="110"/>
  <c r="CP100" i="110"/>
  <c r="CO100" i="110"/>
  <c r="CN100" i="110"/>
  <c r="CM100" i="110"/>
  <c r="CQ144" i="110"/>
  <c r="CP144" i="110"/>
  <c r="CO144" i="110"/>
  <c r="CN144" i="110"/>
  <c r="CM144" i="110"/>
  <c r="CQ6" i="110"/>
  <c r="CP6" i="110"/>
  <c r="CO6" i="110"/>
  <c r="CN6" i="110"/>
  <c r="CM6" i="110"/>
  <c r="CQ66" i="110"/>
  <c r="CP66" i="110"/>
  <c r="CO66" i="110"/>
  <c r="CN66" i="110"/>
  <c r="CM66" i="110"/>
  <c r="CQ127" i="110"/>
  <c r="CP127" i="110"/>
  <c r="CO127" i="110"/>
  <c r="CN127" i="110"/>
  <c r="CM127" i="110"/>
  <c r="CQ29" i="110"/>
  <c r="CP29" i="110"/>
  <c r="CO29" i="110"/>
  <c r="CN29" i="110"/>
  <c r="CM29" i="110"/>
  <c r="CQ111" i="110"/>
  <c r="CP111" i="110"/>
  <c r="CO111" i="110"/>
  <c r="CN111" i="110"/>
  <c r="CM111" i="110"/>
  <c r="CQ119" i="110"/>
  <c r="CP119" i="110"/>
  <c r="CO119" i="110"/>
  <c r="CN119" i="110"/>
  <c r="CM119" i="110"/>
  <c r="CQ86" i="110"/>
  <c r="CP86" i="110"/>
  <c r="CO86" i="110"/>
  <c r="CN86" i="110"/>
  <c r="CM86" i="110"/>
  <c r="CQ74" i="110"/>
  <c r="CP74" i="110"/>
  <c r="CO74" i="110"/>
  <c r="CN74" i="110"/>
  <c r="CM74" i="110"/>
  <c r="CQ102" i="110"/>
  <c r="CP102" i="110"/>
  <c r="CO102" i="110"/>
  <c r="CN102" i="110"/>
  <c r="CM102" i="110"/>
  <c r="CQ26" i="110"/>
  <c r="CP26" i="110"/>
  <c r="CO26" i="110"/>
  <c r="CN26" i="110"/>
  <c r="CM26" i="110"/>
  <c r="CQ151" i="110"/>
  <c r="CP151" i="110"/>
  <c r="CO151" i="110"/>
  <c r="CN151" i="110"/>
  <c r="CM151" i="110"/>
  <c r="CQ170" i="110"/>
  <c r="CP170" i="110"/>
  <c r="CO170" i="110"/>
  <c r="CN170" i="110"/>
  <c r="CM170" i="110"/>
  <c r="CQ25" i="110"/>
  <c r="CP25" i="110"/>
  <c r="CO25" i="110"/>
  <c r="CN25" i="110"/>
  <c r="CM25" i="110"/>
  <c r="CQ96" i="110"/>
  <c r="CP96" i="110"/>
  <c r="CO96" i="110"/>
  <c r="CN96" i="110"/>
  <c r="CM96" i="110"/>
  <c r="CQ126" i="110"/>
  <c r="CP126" i="110"/>
  <c r="CO126" i="110"/>
  <c r="CN126" i="110"/>
  <c r="CM126" i="110"/>
  <c r="CQ16" i="110"/>
  <c r="CP16" i="110"/>
  <c r="CO16" i="110"/>
  <c r="CN16" i="110"/>
  <c r="CM16" i="110"/>
  <c r="CQ93" i="110"/>
  <c r="CP93" i="110"/>
  <c r="CO93" i="110"/>
  <c r="CN93" i="110"/>
  <c r="CM93" i="110"/>
  <c r="CQ150" i="110"/>
  <c r="CP150" i="110"/>
  <c r="CO150" i="110"/>
  <c r="CN150" i="110"/>
  <c r="CM150" i="110"/>
  <c r="CQ148" i="110"/>
  <c r="CP148" i="110"/>
  <c r="CO148" i="110"/>
  <c r="CN148" i="110"/>
  <c r="CM148" i="110"/>
  <c r="CQ60" i="110"/>
  <c r="CP60" i="110"/>
  <c r="CO60" i="110"/>
  <c r="CN60" i="110"/>
  <c r="CM60" i="110"/>
  <c r="CQ153" i="110"/>
  <c r="CP153" i="110"/>
  <c r="CO153" i="110"/>
  <c r="CN153" i="110"/>
  <c r="CM153" i="110"/>
  <c r="CQ48" i="110"/>
  <c r="CP48" i="110"/>
  <c r="CO48" i="110"/>
  <c r="CN48" i="110"/>
  <c r="CM48" i="110"/>
  <c r="CQ30" i="110"/>
  <c r="CP30" i="110"/>
  <c r="CO30" i="110"/>
  <c r="CN30" i="110"/>
  <c r="CM30" i="110"/>
  <c r="CQ104" i="110"/>
  <c r="CP104" i="110"/>
  <c r="CO104" i="110"/>
  <c r="CN104" i="110"/>
  <c r="CM104" i="110"/>
  <c r="CQ146" i="110"/>
  <c r="CP146" i="110"/>
  <c r="CO146" i="110"/>
  <c r="CN146" i="110"/>
  <c r="CM146" i="110"/>
  <c r="CQ122" i="110"/>
  <c r="CP122" i="110"/>
  <c r="CO122" i="110"/>
  <c r="CN122" i="110"/>
  <c r="CM122" i="110"/>
  <c r="CQ8" i="110"/>
  <c r="CP8" i="110"/>
  <c r="CO8" i="110"/>
  <c r="CN8" i="110"/>
  <c r="CM8" i="110"/>
  <c r="CQ98" i="110"/>
  <c r="CP98" i="110"/>
  <c r="CO98" i="110"/>
  <c r="CN98" i="110"/>
  <c r="CM98" i="110"/>
  <c r="CQ28" i="110"/>
  <c r="CP28" i="110"/>
  <c r="CO28" i="110"/>
  <c r="CN28" i="110"/>
  <c r="CM28" i="110"/>
  <c r="CQ165" i="110"/>
  <c r="CP165" i="110"/>
  <c r="CO165" i="110"/>
  <c r="CN165" i="110"/>
  <c r="CM165" i="110"/>
  <c r="CQ32" i="110"/>
  <c r="CP32" i="110"/>
  <c r="CO32" i="110"/>
  <c r="CN32" i="110"/>
  <c r="CM32" i="110"/>
  <c r="CQ79" i="110"/>
  <c r="CP79" i="110"/>
  <c r="CO79" i="110"/>
  <c r="CN79" i="110"/>
  <c r="CM79" i="110"/>
  <c r="CQ87" i="110"/>
  <c r="CP87" i="110"/>
  <c r="CO87" i="110"/>
  <c r="CN87" i="110"/>
  <c r="CM87" i="110"/>
  <c r="CQ40" i="110"/>
  <c r="CP40" i="110"/>
  <c r="CO40" i="110"/>
  <c r="CN40" i="110"/>
  <c r="CM40" i="110"/>
  <c r="CQ140" i="110"/>
  <c r="CP140" i="110"/>
  <c r="CO140" i="110"/>
  <c r="CN140" i="110"/>
  <c r="CM140" i="110"/>
  <c r="CQ10" i="110"/>
  <c r="CP10" i="110"/>
  <c r="CO10" i="110"/>
  <c r="CN10" i="110"/>
  <c r="CM10" i="110"/>
  <c r="CQ130" i="110"/>
  <c r="CP130" i="110"/>
  <c r="CO130" i="110"/>
  <c r="CN130" i="110"/>
  <c r="CM130" i="110"/>
  <c r="CQ155" i="110"/>
  <c r="CP155" i="110"/>
  <c r="CO155" i="110"/>
  <c r="CN155" i="110"/>
  <c r="CM155" i="110"/>
  <c r="CQ112" i="110"/>
  <c r="CP112" i="110"/>
  <c r="CO112" i="110"/>
  <c r="CN112" i="110"/>
  <c r="CM112" i="110"/>
  <c r="CQ123" i="110"/>
  <c r="CP123" i="110"/>
  <c r="CO123" i="110"/>
  <c r="CN123" i="110"/>
  <c r="CM123" i="110"/>
  <c r="CQ135" i="110"/>
  <c r="CP135" i="110"/>
  <c r="CO135" i="110"/>
  <c r="CN135" i="110"/>
  <c r="CM135" i="110"/>
  <c r="CQ107" i="110"/>
  <c r="CP107" i="110"/>
  <c r="CO107" i="110"/>
  <c r="CN107" i="110"/>
  <c r="CM107" i="110"/>
  <c r="CQ99" i="110"/>
  <c r="CP99" i="110"/>
  <c r="CO99" i="110"/>
  <c r="CN99" i="110"/>
  <c r="CM99" i="110"/>
  <c r="CQ108" i="110"/>
  <c r="CP108" i="110"/>
  <c r="CO108" i="110"/>
  <c r="CN108" i="110"/>
  <c r="CM108" i="110"/>
  <c r="CQ77" i="110"/>
  <c r="CP77" i="110"/>
  <c r="CO77" i="110"/>
  <c r="CN77" i="110"/>
  <c r="CM77" i="110"/>
  <c r="CQ27" i="110"/>
  <c r="CP27" i="110"/>
  <c r="CO27" i="110"/>
  <c r="CN27" i="110"/>
  <c r="CM27" i="110"/>
  <c r="CQ128" i="110"/>
  <c r="CP128" i="110"/>
  <c r="CO128" i="110"/>
  <c r="CN128" i="110"/>
  <c r="CM128" i="110"/>
  <c r="CQ157" i="110"/>
  <c r="CP157" i="110"/>
  <c r="CO157" i="110"/>
  <c r="CN157" i="110"/>
  <c r="CM157" i="110"/>
  <c r="CQ78" i="110"/>
  <c r="CP78" i="110"/>
  <c r="CO78" i="110"/>
  <c r="CN78" i="110"/>
  <c r="CM78" i="110"/>
  <c r="CQ113" i="110"/>
  <c r="CP113" i="110"/>
  <c r="CO113" i="110"/>
  <c r="CN113" i="110"/>
  <c r="CM113" i="110"/>
  <c r="CQ129" i="110"/>
  <c r="CP129" i="110"/>
  <c r="CO129" i="110"/>
  <c r="CN129" i="110"/>
  <c r="CM129" i="110"/>
  <c r="CQ156" i="110"/>
  <c r="CP156" i="110"/>
  <c r="CO156" i="110"/>
  <c r="CN156" i="110"/>
  <c r="CM156" i="110"/>
  <c r="CQ139" i="110"/>
  <c r="CP139" i="110"/>
  <c r="CO139" i="110"/>
  <c r="CN139" i="110"/>
  <c r="CM139" i="110"/>
  <c r="CQ81" i="110"/>
  <c r="CP81" i="110"/>
  <c r="CO81" i="110"/>
  <c r="CN81" i="110"/>
  <c r="CM81" i="110"/>
  <c r="CQ145" i="110"/>
  <c r="CP145" i="110"/>
  <c r="CO145" i="110"/>
  <c r="CN145" i="110"/>
  <c r="CM145" i="110"/>
  <c r="CQ36" i="110"/>
  <c r="CP36" i="110"/>
  <c r="CO36" i="110"/>
  <c r="CN36" i="110"/>
  <c r="CM36" i="110"/>
  <c r="CQ90" i="110"/>
  <c r="CP90" i="110"/>
  <c r="CO90" i="110"/>
  <c r="CN90" i="110"/>
  <c r="CM90" i="110"/>
  <c r="CQ76" i="110"/>
  <c r="CP76" i="110"/>
  <c r="CO76" i="110"/>
  <c r="CN76" i="110"/>
  <c r="CM76" i="110"/>
  <c r="CQ39" i="110"/>
  <c r="CP39" i="110"/>
  <c r="CO39" i="110"/>
  <c r="CN39" i="110"/>
  <c r="CM39" i="110"/>
  <c r="CQ65" i="110"/>
  <c r="CP65" i="110"/>
  <c r="CO65" i="110"/>
  <c r="CN65" i="110"/>
  <c r="CM65" i="110"/>
  <c r="CQ173" i="110"/>
  <c r="CP173" i="110"/>
  <c r="CO173" i="110"/>
  <c r="CN173" i="110"/>
  <c r="CM173" i="110"/>
  <c r="CQ91" i="110"/>
  <c r="CP91" i="110"/>
  <c r="CO91" i="110"/>
  <c r="CN91" i="110"/>
  <c r="CM91" i="110"/>
  <c r="CQ89" i="110"/>
  <c r="CP89" i="110"/>
  <c r="CO89" i="110"/>
  <c r="CN89" i="110"/>
  <c r="CM89" i="110"/>
  <c r="CQ75" i="110"/>
  <c r="CP75" i="110"/>
  <c r="CO75" i="110"/>
  <c r="CN75" i="110"/>
  <c r="CM75" i="110"/>
  <c r="CQ82" i="110"/>
  <c r="CP82" i="110"/>
  <c r="CO82" i="110"/>
  <c r="CN82" i="110"/>
  <c r="CM82" i="110"/>
  <c r="CQ49" i="110"/>
  <c r="CP49" i="110"/>
  <c r="CO49" i="110"/>
  <c r="CN49" i="110"/>
  <c r="CM49" i="110"/>
  <c r="CQ70" i="110"/>
  <c r="CP70" i="110"/>
  <c r="CO70" i="110"/>
  <c r="CN70" i="110"/>
  <c r="CM70" i="110"/>
  <c r="CQ44" i="110"/>
  <c r="CP44" i="110"/>
  <c r="CO44" i="110"/>
  <c r="CN44" i="110"/>
  <c r="CM44" i="110"/>
  <c r="CQ149" i="110"/>
  <c r="CP149" i="110"/>
  <c r="CO149" i="110"/>
  <c r="CN149" i="110"/>
  <c r="CM149" i="110"/>
  <c r="CQ34" i="110"/>
  <c r="CP34" i="110"/>
  <c r="CO34" i="110"/>
  <c r="CN34" i="110"/>
  <c r="CM34" i="110"/>
  <c r="CQ68" i="110"/>
  <c r="CP68" i="110"/>
  <c r="CO68" i="110"/>
  <c r="CN68" i="110"/>
  <c r="CM68" i="110"/>
  <c r="CQ166" i="110"/>
  <c r="CP166" i="110"/>
  <c r="CO166" i="110"/>
  <c r="CN166" i="110"/>
  <c r="CM166" i="110"/>
  <c r="CQ143" i="110"/>
  <c r="CP143" i="110"/>
  <c r="CO143" i="110"/>
  <c r="CN143" i="110"/>
  <c r="CM143" i="110"/>
  <c r="CQ63" i="110"/>
  <c r="CP63" i="110"/>
  <c r="CO63" i="110"/>
  <c r="CN63" i="110"/>
  <c r="CM63" i="110"/>
  <c r="CQ103" i="110"/>
  <c r="CP103" i="110"/>
  <c r="CO103" i="110"/>
  <c r="CN103" i="110"/>
  <c r="CM103" i="110"/>
  <c r="CQ50" i="110"/>
  <c r="CP50" i="110"/>
  <c r="CO50" i="110"/>
  <c r="CN50" i="110"/>
  <c r="CM50" i="110"/>
  <c r="CQ71" i="110"/>
  <c r="CP71" i="110"/>
  <c r="CO71" i="110"/>
  <c r="CN71" i="110"/>
  <c r="CM71" i="110"/>
  <c r="CQ167" i="110"/>
  <c r="CP167" i="110"/>
  <c r="CO167" i="110"/>
  <c r="CN167" i="110"/>
  <c r="CM167" i="110"/>
  <c r="CQ62" i="110"/>
  <c r="CP62" i="110"/>
  <c r="CO62" i="110"/>
  <c r="CN62" i="110"/>
  <c r="CM62" i="110"/>
  <c r="CQ73" i="110"/>
  <c r="CP73" i="110"/>
  <c r="CO73" i="110"/>
  <c r="CN73" i="110"/>
  <c r="CM73" i="110"/>
  <c r="CQ58" i="110"/>
  <c r="CP58" i="110"/>
  <c r="CO58" i="110"/>
  <c r="CN58" i="110"/>
  <c r="CM58" i="110"/>
  <c r="CQ171" i="110"/>
  <c r="CP171" i="110"/>
  <c r="CO171" i="110"/>
  <c r="CN171" i="110"/>
  <c r="CM171" i="110"/>
  <c r="CQ141" i="110"/>
  <c r="CP141" i="110"/>
  <c r="CO141" i="110"/>
  <c r="CN141" i="110"/>
  <c r="CM141" i="110"/>
  <c r="CQ132" i="110"/>
  <c r="CP132" i="110"/>
  <c r="CO132" i="110"/>
  <c r="CN132" i="110"/>
  <c r="CM132" i="110"/>
  <c r="CQ53" i="110"/>
  <c r="CP53" i="110"/>
  <c r="CO53" i="110"/>
  <c r="CN53" i="110"/>
  <c r="CM53" i="110"/>
  <c r="CL205" i="110"/>
  <c r="CK205" i="110"/>
  <c r="CJ205" i="110"/>
  <c r="CI205" i="110"/>
  <c r="CH205" i="110"/>
  <c r="CL204" i="110"/>
  <c r="CK204" i="110"/>
  <c r="CJ204" i="110"/>
  <c r="CI204" i="110"/>
  <c r="CH204" i="110"/>
  <c r="CL203" i="110"/>
  <c r="CK203" i="110"/>
  <c r="CJ203" i="110"/>
  <c r="CI203" i="110"/>
  <c r="CH203" i="110"/>
  <c r="CL202" i="110"/>
  <c r="CK202" i="110"/>
  <c r="CJ202" i="110"/>
  <c r="CI202" i="110"/>
  <c r="CH202" i="110"/>
  <c r="CL201" i="110"/>
  <c r="CK201" i="110"/>
  <c r="CJ201" i="110"/>
  <c r="CI201" i="110"/>
  <c r="CH201" i="110"/>
  <c r="CL200" i="110"/>
  <c r="CK200" i="110"/>
  <c r="CJ200" i="110"/>
  <c r="CI200" i="110"/>
  <c r="CH200" i="110"/>
  <c r="CL199" i="110"/>
  <c r="CK199" i="110"/>
  <c r="CJ199" i="110"/>
  <c r="CI199" i="110"/>
  <c r="CH199" i="110"/>
  <c r="CL198" i="110"/>
  <c r="CK198" i="110"/>
  <c r="CJ198" i="110"/>
  <c r="CI198" i="110"/>
  <c r="CH198" i="110"/>
  <c r="CL197" i="110"/>
  <c r="CK197" i="110"/>
  <c r="CJ197" i="110"/>
  <c r="CI197" i="110"/>
  <c r="CH197" i="110"/>
  <c r="CL54" i="110"/>
  <c r="CK54" i="110"/>
  <c r="CJ54" i="110"/>
  <c r="CI54" i="110"/>
  <c r="CH54" i="110"/>
  <c r="CL159" i="110"/>
  <c r="CK159" i="110"/>
  <c r="CJ159" i="110"/>
  <c r="CI159" i="110"/>
  <c r="CH159" i="110"/>
  <c r="CL152" i="110"/>
  <c r="CK152" i="110"/>
  <c r="CJ152" i="110"/>
  <c r="CI152" i="110"/>
  <c r="CH152" i="110"/>
  <c r="CL161" i="110"/>
  <c r="CK161" i="110"/>
  <c r="CJ161" i="110"/>
  <c r="CI161" i="110"/>
  <c r="CH161" i="110"/>
  <c r="CL163" i="110"/>
  <c r="CK163" i="110"/>
  <c r="CJ163" i="110"/>
  <c r="CI163" i="110"/>
  <c r="CH163" i="110"/>
  <c r="CL118" i="110"/>
  <c r="CK118" i="110"/>
  <c r="CJ118" i="110"/>
  <c r="CI118" i="110"/>
  <c r="CH118" i="110"/>
  <c r="CL45" i="110"/>
  <c r="CK45" i="110"/>
  <c r="CJ45" i="110"/>
  <c r="CI45" i="110"/>
  <c r="CH45" i="110"/>
  <c r="CL162" i="110"/>
  <c r="CK162" i="110"/>
  <c r="CJ162" i="110"/>
  <c r="CI162" i="110"/>
  <c r="CH162" i="110"/>
  <c r="CL172" i="110"/>
  <c r="CK172" i="110"/>
  <c r="CJ172" i="110"/>
  <c r="CI172" i="110"/>
  <c r="CH172" i="110"/>
  <c r="CL80" i="110"/>
  <c r="CK80" i="110"/>
  <c r="CJ80" i="110"/>
  <c r="CI80" i="110"/>
  <c r="CH80" i="110"/>
  <c r="CL72" i="110"/>
  <c r="CK72" i="110"/>
  <c r="CJ72" i="110"/>
  <c r="CI72" i="110"/>
  <c r="CH72" i="110"/>
  <c r="CL24" i="110"/>
  <c r="CK24" i="110"/>
  <c r="CJ24" i="110"/>
  <c r="CI24" i="110"/>
  <c r="CH24" i="110"/>
  <c r="CL15" i="110"/>
  <c r="CK15" i="110"/>
  <c r="CJ15" i="110"/>
  <c r="CI15" i="110"/>
  <c r="CH15" i="110"/>
  <c r="CL23" i="110"/>
  <c r="CK23" i="110"/>
  <c r="CJ23" i="110"/>
  <c r="CI23" i="110"/>
  <c r="CH23" i="110"/>
  <c r="CL21" i="110"/>
  <c r="CK21" i="110"/>
  <c r="CJ21" i="110"/>
  <c r="CI21" i="110"/>
  <c r="CH21" i="110"/>
  <c r="CL115" i="110"/>
  <c r="CK115" i="110"/>
  <c r="CJ115" i="110"/>
  <c r="CI115" i="110"/>
  <c r="CH115" i="110"/>
  <c r="CL133" i="110"/>
  <c r="CK133" i="110"/>
  <c r="CJ133" i="110"/>
  <c r="CI133" i="110"/>
  <c r="CH133" i="110"/>
  <c r="CL69" i="110"/>
  <c r="CK69" i="110"/>
  <c r="CJ69" i="110"/>
  <c r="CI69" i="110"/>
  <c r="CH69" i="110"/>
  <c r="CL147" i="110"/>
  <c r="CK147" i="110"/>
  <c r="CJ147" i="110"/>
  <c r="CI147" i="110"/>
  <c r="CH147" i="110"/>
  <c r="CL41" i="110"/>
  <c r="CK41" i="110"/>
  <c r="CJ41" i="110"/>
  <c r="CI41" i="110"/>
  <c r="CH41" i="110"/>
  <c r="CL114" i="110"/>
  <c r="CK114" i="110"/>
  <c r="CJ114" i="110"/>
  <c r="CI114" i="110"/>
  <c r="CH114" i="110"/>
  <c r="CL94" i="110"/>
  <c r="CK94" i="110"/>
  <c r="CJ94" i="110"/>
  <c r="CI94" i="110"/>
  <c r="CH94" i="110"/>
  <c r="CL105" i="110"/>
  <c r="CK105" i="110"/>
  <c r="CJ105" i="110"/>
  <c r="CI105" i="110"/>
  <c r="CH105" i="110"/>
  <c r="CL142" i="110"/>
  <c r="CK142" i="110"/>
  <c r="CJ142" i="110"/>
  <c r="CI142" i="110"/>
  <c r="CH142" i="110"/>
  <c r="CL164" i="110"/>
  <c r="CK164" i="110"/>
  <c r="CJ164" i="110"/>
  <c r="CI164" i="110"/>
  <c r="CH164" i="110"/>
  <c r="CL67" i="110"/>
  <c r="CK67" i="110"/>
  <c r="CJ67" i="110"/>
  <c r="CI67" i="110"/>
  <c r="CH67" i="110"/>
  <c r="CL84" i="110"/>
  <c r="CK84" i="110"/>
  <c r="CJ84" i="110"/>
  <c r="CI84" i="110"/>
  <c r="CH84" i="110"/>
  <c r="CL88" i="110"/>
  <c r="CK88" i="110"/>
  <c r="CJ88" i="110"/>
  <c r="CI88" i="110"/>
  <c r="CH88" i="110"/>
  <c r="CL55" i="110"/>
  <c r="CK55" i="110"/>
  <c r="CJ55" i="110"/>
  <c r="CI55" i="110"/>
  <c r="CH55" i="110"/>
  <c r="CL11" i="110"/>
  <c r="CK11" i="110"/>
  <c r="CJ11" i="110"/>
  <c r="CI11" i="110"/>
  <c r="CH11" i="110"/>
  <c r="CL31" i="110"/>
  <c r="CK31" i="110"/>
  <c r="CJ31" i="110"/>
  <c r="CI31" i="110"/>
  <c r="CH31" i="110"/>
  <c r="CL37" i="110"/>
  <c r="CK37" i="110"/>
  <c r="CJ37" i="110"/>
  <c r="CI37" i="110"/>
  <c r="CH37" i="110"/>
  <c r="CL42" i="110"/>
  <c r="CK42" i="110"/>
  <c r="CJ42" i="110"/>
  <c r="CI42" i="110"/>
  <c r="CH42" i="110"/>
  <c r="CL47" i="110"/>
  <c r="CK47" i="110"/>
  <c r="CJ47" i="110"/>
  <c r="CI47" i="110"/>
  <c r="CH47" i="110"/>
  <c r="CL19" i="110"/>
  <c r="CK19" i="110"/>
  <c r="CJ19" i="110"/>
  <c r="CI19" i="110"/>
  <c r="CH19" i="110"/>
  <c r="CL160" i="110"/>
  <c r="CK160" i="110"/>
  <c r="CJ160" i="110"/>
  <c r="CI160" i="110"/>
  <c r="CH160" i="110"/>
  <c r="CL117" i="110"/>
  <c r="CK117" i="110"/>
  <c r="CJ117" i="110"/>
  <c r="CI117" i="110"/>
  <c r="CH117" i="110"/>
  <c r="CL116" i="110"/>
  <c r="CK116" i="110"/>
  <c r="CJ116" i="110"/>
  <c r="CI116" i="110"/>
  <c r="CH116" i="110"/>
  <c r="CL121" i="110"/>
  <c r="CK121" i="110"/>
  <c r="CJ121" i="110"/>
  <c r="CI121" i="110"/>
  <c r="CH121" i="110"/>
  <c r="CL83" i="110"/>
  <c r="CK83" i="110"/>
  <c r="CJ83" i="110"/>
  <c r="CI83" i="110"/>
  <c r="CH83" i="110"/>
  <c r="CL110" i="110"/>
  <c r="CK110" i="110"/>
  <c r="CJ110" i="110"/>
  <c r="CI110" i="110"/>
  <c r="CH110" i="110"/>
  <c r="CL169" i="110"/>
  <c r="CK169" i="110"/>
  <c r="CJ169" i="110"/>
  <c r="CI169" i="110"/>
  <c r="CH169" i="110"/>
  <c r="CL97" i="110"/>
  <c r="CK97" i="110"/>
  <c r="CJ97" i="110"/>
  <c r="CI97" i="110"/>
  <c r="CH97" i="110"/>
  <c r="CL120" i="110"/>
  <c r="CK120" i="110"/>
  <c r="CJ120" i="110"/>
  <c r="CI120" i="110"/>
  <c r="CH120" i="110"/>
  <c r="CL134" i="110"/>
  <c r="CK134" i="110"/>
  <c r="CJ134" i="110"/>
  <c r="CI134" i="110"/>
  <c r="CH134" i="110"/>
  <c r="CL13" i="110"/>
  <c r="CK13" i="110"/>
  <c r="CJ13" i="110"/>
  <c r="CI13" i="110"/>
  <c r="CH13" i="110"/>
  <c r="CL59" i="110"/>
  <c r="CK59" i="110"/>
  <c r="CJ59" i="110"/>
  <c r="CI59" i="110"/>
  <c r="CH59" i="110"/>
  <c r="CL136" i="110"/>
  <c r="CK136" i="110"/>
  <c r="CJ136" i="110"/>
  <c r="CI136" i="110"/>
  <c r="CH136" i="110"/>
  <c r="CL158" i="110"/>
  <c r="CK158" i="110"/>
  <c r="CJ158" i="110"/>
  <c r="CI158" i="110"/>
  <c r="CH158" i="110"/>
  <c r="CL106" i="110"/>
  <c r="CK106" i="110"/>
  <c r="CJ106" i="110"/>
  <c r="CI106" i="110"/>
  <c r="CH106" i="110"/>
  <c r="CL38" i="110"/>
  <c r="CK38" i="110"/>
  <c r="CJ38" i="110"/>
  <c r="CI38" i="110"/>
  <c r="CH38" i="110"/>
  <c r="CL43" i="110"/>
  <c r="CK43" i="110"/>
  <c r="CJ43" i="110"/>
  <c r="CI43" i="110"/>
  <c r="CH43" i="110"/>
  <c r="CL101" i="110"/>
  <c r="CK101" i="110"/>
  <c r="CJ101" i="110"/>
  <c r="CI101" i="110"/>
  <c r="CH101" i="110"/>
  <c r="CL168" i="110"/>
  <c r="CK168" i="110"/>
  <c r="CJ168" i="110"/>
  <c r="CI168" i="110"/>
  <c r="CH168" i="110"/>
  <c r="CL124" i="110"/>
  <c r="CK124" i="110"/>
  <c r="CJ124" i="110"/>
  <c r="CI124" i="110"/>
  <c r="CH124" i="110"/>
  <c r="CL35" i="110"/>
  <c r="CK35" i="110"/>
  <c r="CJ35" i="110"/>
  <c r="CI35" i="110"/>
  <c r="CH35" i="110"/>
  <c r="CL109" i="110"/>
  <c r="CK109" i="110"/>
  <c r="CJ109" i="110"/>
  <c r="CI109" i="110"/>
  <c r="CH109" i="110"/>
  <c r="CL57" i="110"/>
  <c r="CK57" i="110"/>
  <c r="CJ57" i="110"/>
  <c r="CI57" i="110"/>
  <c r="CH57" i="110"/>
  <c r="CL52" i="110"/>
  <c r="CK52" i="110"/>
  <c r="CJ52" i="110"/>
  <c r="CI52" i="110"/>
  <c r="CH52" i="110"/>
  <c r="CL92" i="110"/>
  <c r="CK92" i="110"/>
  <c r="CJ92" i="110"/>
  <c r="CI92" i="110"/>
  <c r="CH92" i="110"/>
  <c r="CL137" i="110"/>
  <c r="CK137" i="110"/>
  <c r="CJ137" i="110"/>
  <c r="CI137" i="110"/>
  <c r="CH137" i="110"/>
  <c r="CL7" i="110"/>
  <c r="CK7" i="110"/>
  <c r="CJ7" i="110"/>
  <c r="CI7" i="110"/>
  <c r="CH7" i="110"/>
  <c r="CL138" i="110"/>
  <c r="CK138" i="110"/>
  <c r="CJ138" i="110"/>
  <c r="CI138" i="110"/>
  <c r="CH138" i="110"/>
  <c r="CL14" i="110"/>
  <c r="CK14" i="110"/>
  <c r="CJ14" i="110"/>
  <c r="CI14" i="110"/>
  <c r="CH14" i="110"/>
  <c r="CL51" i="110"/>
  <c r="CK51" i="110"/>
  <c r="CJ51" i="110"/>
  <c r="CI51" i="110"/>
  <c r="CH51" i="110"/>
  <c r="CL125" i="110"/>
  <c r="CK125" i="110"/>
  <c r="CJ125" i="110"/>
  <c r="CI125" i="110"/>
  <c r="CH125" i="110"/>
  <c r="CL154" i="110"/>
  <c r="CK154" i="110"/>
  <c r="CJ154" i="110"/>
  <c r="CI154" i="110"/>
  <c r="CH154" i="110"/>
  <c r="CL95" i="110"/>
  <c r="CK95" i="110"/>
  <c r="CJ95" i="110"/>
  <c r="CI95" i="110"/>
  <c r="CH95" i="110"/>
  <c r="CL46" i="110"/>
  <c r="CK46" i="110"/>
  <c r="CJ46" i="110"/>
  <c r="CI46" i="110"/>
  <c r="CH46" i="110"/>
  <c r="CL61" i="110"/>
  <c r="CK61" i="110"/>
  <c r="CJ61" i="110"/>
  <c r="CI61" i="110"/>
  <c r="CH61" i="110"/>
  <c r="CL85" i="110"/>
  <c r="CK85" i="110"/>
  <c r="CJ85" i="110"/>
  <c r="CI85" i="110"/>
  <c r="CH85" i="110"/>
  <c r="CL64" i="110"/>
  <c r="CK64" i="110"/>
  <c r="CJ64" i="110"/>
  <c r="CI64" i="110"/>
  <c r="CH64" i="110"/>
  <c r="CL100" i="110"/>
  <c r="CK100" i="110"/>
  <c r="CJ100" i="110"/>
  <c r="CI100" i="110"/>
  <c r="CH100" i="110"/>
  <c r="CL144" i="110"/>
  <c r="CK144" i="110"/>
  <c r="CJ144" i="110"/>
  <c r="CI144" i="110"/>
  <c r="CH144" i="110"/>
  <c r="CL6" i="110"/>
  <c r="CK6" i="110"/>
  <c r="CJ6" i="110"/>
  <c r="CI6" i="110"/>
  <c r="CH6" i="110"/>
  <c r="CL66" i="110"/>
  <c r="CK66" i="110"/>
  <c r="CJ66" i="110"/>
  <c r="CI66" i="110"/>
  <c r="CH66" i="110"/>
  <c r="CL127" i="110"/>
  <c r="CK127" i="110"/>
  <c r="CJ127" i="110"/>
  <c r="CI127" i="110"/>
  <c r="CH127" i="110"/>
  <c r="CL29" i="110"/>
  <c r="CK29" i="110"/>
  <c r="CJ29" i="110"/>
  <c r="CI29" i="110"/>
  <c r="CH29" i="110"/>
  <c r="CL111" i="110"/>
  <c r="CK111" i="110"/>
  <c r="CJ111" i="110"/>
  <c r="CI111" i="110"/>
  <c r="CH111" i="110"/>
  <c r="CL119" i="110"/>
  <c r="CK119" i="110"/>
  <c r="CJ119" i="110"/>
  <c r="CI119" i="110"/>
  <c r="CH119" i="110"/>
  <c r="CL86" i="110"/>
  <c r="CK86" i="110"/>
  <c r="CJ86" i="110"/>
  <c r="CI86" i="110"/>
  <c r="CH86" i="110"/>
  <c r="CL74" i="110"/>
  <c r="CK74" i="110"/>
  <c r="CJ74" i="110"/>
  <c r="CI74" i="110"/>
  <c r="CH74" i="110"/>
  <c r="CL102" i="110"/>
  <c r="CK102" i="110"/>
  <c r="CJ102" i="110"/>
  <c r="CI102" i="110"/>
  <c r="CH102" i="110"/>
  <c r="CL26" i="110"/>
  <c r="CK26" i="110"/>
  <c r="CJ26" i="110"/>
  <c r="CI26" i="110"/>
  <c r="CH26" i="110"/>
  <c r="CL151" i="110"/>
  <c r="CK151" i="110"/>
  <c r="CJ151" i="110"/>
  <c r="CI151" i="110"/>
  <c r="CH151" i="110"/>
  <c r="CL170" i="110"/>
  <c r="CK170" i="110"/>
  <c r="CJ170" i="110"/>
  <c r="CI170" i="110"/>
  <c r="CH170" i="110"/>
  <c r="CL25" i="110"/>
  <c r="CK25" i="110"/>
  <c r="CJ25" i="110"/>
  <c r="CI25" i="110"/>
  <c r="CH25" i="110"/>
  <c r="CL96" i="110"/>
  <c r="CK96" i="110"/>
  <c r="CJ96" i="110"/>
  <c r="CI96" i="110"/>
  <c r="CH96" i="110"/>
  <c r="CL126" i="110"/>
  <c r="CK126" i="110"/>
  <c r="CJ126" i="110"/>
  <c r="CI126" i="110"/>
  <c r="CH126" i="110"/>
  <c r="CL16" i="110"/>
  <c r="CK16" i="110"/>
  <c r="CJ16" i="110"/>
  <c r="CI16" i="110"/>
  <c r="CH16" i="110"/>
  <c r="CL93" i="110"/>
  <c r="CK93" i="110"/>
  <c r="CJ93" i="110"/>
  <c r="CI93" i="110"/>
  <c r="CH93" i="110"/>
  <c r="CL150" i="110"/>
  <c r="CK150" i="110"/>
  <c r="CJ150" i="110"/>
  <c r="CI150" i="110"/>
  <c r="CH150" i="110"/>
  <c r="CL148" i="110"/>
  <c r="CK148" i="110"/>
  <c r="CJ148" i="110"/>
  <c r="CI148" i="110"/>
  <c r="CH148" i="110"/>
  <c r="CL60" i="110"/>
  <c r="CK60" i="110"/>
  <c r="CJ60" i="110"/>
  <c r="CI60" i="110"/>
  <c r="CH60" i="110"/>
  <c r="CL153" i="110"/>
  <c r="CK153" i="110"/>
  <c r="CJ153" i="110"/>
  <c r="CI153" i="110"/>
  <c r="CH153" i="110"/>
  <c r="CL48" i="110"/>
  <c r="CK48" i="110"/>
  <c r="CJ48" i="110"/>
  <c r="CI48" i="110"/>
  <c r="CH48" i="110"/>
  <c r="CL30" i="110"/>
  <c r="CK30" i="110"/>
  <c r="CJ30" i="110"/>
  <c r="CI30" i="110"/>
  <c r="CH30" i="110"/>
  <c r="CL104" i="110"/>
  <c r="CK104" i="110"/>
  <c r="CJ104" i="110"/>
  <c r="CI104" i="110"/>
  <c r="CH104" i="110"/>
  <c r="CL146" i="110"/>
  <c r="CK146" i="110"/>
  <c r="CJ146" i="110"/>
  <c r="CI146" i="110"/>
  <c r="CH146" i="110"/>
  <c r="CL122" i="110"/>
  <c r="CK122" i="110"/>
  <c r="CJ122" i="110"/>
  <c r="CI122" i="110"/>
  <c r="CH122" i="110"/>
  <c r="CL8" i="110"/>
  <c r="CK8" i="110"/>
  <c r="CJ8" i="110"/>
  <c r="CI8" i="110"/>
  <c r="CH8" i="110"/>
  <c r="CL98" i="110"/>
  <c r="CK98" i="110"/>
  <c r="CJ98" i="110"/>
  <c r="CI98" i="110"/>
  <c r="CH98" i="110"/>
  <c r="CL28" i="110"/>
  <c r="CK28" i="110"/>
  <c r="CJ28" i="110"/>
  <c r="CI28" i="110"/>
  <c r="CH28" i="110"/>
  <c r="CL165" i="110"/>
  <c r="CK165" i="110"/>
  <c r="CJ165" i="110"/>
  <c r="CI165" i="110"/>
  <c r="CH165" i="110"/>
  <c r="CL32" i="110"/>
  <c r="CK32" i="110"/>
  <c r="CJ32" i="110"/>
  <c r="CI32" i="110"/>
  <c r="CH32" i="110"/>
  <c r="CL79" i="110"/>
  <c r="CK79" i="110"/>
  <c r="CJ79" i="110"/>
  <c r="CI79" i="110"/>
  <c r="CH79" i="110"/>
  <c r="CL87" i="110"/>
  <c r="CK87" i="110"/>
  <c r="CJ87" i="110"/>
  <c r="CI87" i="110"/>
  <c r="CH87" i="110"/>
  <c r="CL40" i="110"/>
  <c r="CK40" i="110"/>
  <c r="CJ40" i="110"/>
  <c r="CI40" i="110"/>
  <c r="CH40" i="110"/>
  <c r="CL140" i="110"/>
  <c r="CK140" i="110"/>
  <c r="CJ140" i="110"/>
  <c r="CI140" i="110"/>
  <c r="CH140" i="110"/>
  <c r="CL10" i="110"/>
  <c r="CK10" i="110"/>
  <c r="CJ10" i="110"/>
  <c r="CI10" i="110"/>
  <c r="CH10" i="110"/>
  <c r="CL130" i="110"/>
  <c r="CK130" i="110"/>
  <c r="CJ130" i="110"/>
  <c r="CI130" i="110"/>
  <c r="CH130" i="110"/>
  <c r="CL155" i="110"/>
  <c r="CK155" i="110"/>
  <c r="CJ155" i="110"/>
  <c r="CI155" i="110"/>
  <c r="CH155" i="110"/>
  <c r="CL112" i="110"/>
  <c r="CK112" i="110"/>
  <c r="CJ112" i="110"/>
  <c r="CI112" i="110"/>
  <c r="CH112" i="110"/>
  <c r="CL123" i="110"/>
  <c r="CK123" i="110"/>
  <c r="CJ123" i="110"/>
  <c r="CI123" i="110"/>
  <c r="CH123" i="110"/>
  <c r="CL135" i="110"/>
  <c r="CK135" i="110"/>
  <c r="CJ135" i="110"/>
  <c r="CI135" i="110"/>
  <c r="CH135" i="110"/>
  <c r="CL107" i="110"/>
  <c r="CK107" i="110"/>
  <c r="CJ107" i="110"/>
  <c r="CI107" i="110"/>
  <c r="CH107" i="110"/>
  <c r="CL99" i="110"/>
  <c r="CK99" i="110"/>
  <c r="CJ99" i="110"/>
  <c r="CI99" i="110"/>
  <c r="CH99" i="110"/>
  <c r="CL108" i="110"/>
  <c r="CK108" i="110"/>
  <c r="CJ108" i="110"/>
  <c r="CI108" i="110"/>
  <c r="CH108" i="110"/>
  <c r="CL77" i="110"/>
  <c r="CK77" i="110"/>
  <c r="CJ77" i="110"/>
  <c r="CI77" i="110"/>
  <c r="CH77" i="110"/>
  <c r="CL27" i="110"/>
  <c r="CK27" i="110"/>
  <c r="CJ27" i="110"/>
  <c r="CI27" i="110"/>
  <c r="CH27" i="110"/>
  <c r="CL128" i="110"/>
  <c r="CK128" i="110"/>
  <c r="CJ128" i="110"/>
  <c r="CI128" i="110"/>
  <c r="CH128" i="110"/>
  <c r="CL157" i="110"/>
  <c r="CK157" i="110"/>
  <c r="CJ157" i="110"/>
  <c r="CI157" i="110"/>
  <c r="CH157" i="110"/>
  <c r="CL78" i="110"/>
  <c r="CK78" i="110"/>
  <c r="CJ78" i="110"/>
  <c r="CI78" i="110"/>
  <c r="CH78" i="110"/>
  <c r="CL113" i="110"/>
  <c r="CK113" i="110"/>
  <c r="CJ113" i="110"/>
  <c r="CI113" i="110"/>
  <c r="CH113" i="110"/>
  <c r="CL129" i="110"/>
  <c r="CK129" i="110"/>
  <c r="CJ129" i="110"/>
  <c r="CI129" i="110"/>
  <c r="CH129" i="110"/>
  <c r="CL81" i="110"/>
  <c r="CK81" i="110"/>
  <c r="CJ81" i="110"/>
  <c r="CI81" i="110"/>
  <c r="CH81" i="110"/>
  <c r="CL145" i="110"/>
  <c r="CK145" i="110"/>
  <c r="CJ145" i="110"/>
  <c r="CI145" i="110"/>
  <c r="CH145" i="110"/>
  <c r="CL36" i="110"/>
  <c r="CK36" i="110"/>
  <c r="CJ36" i="110"/>
  <c r="CI36" i="110"/>
  <c r="CH36" i="110"/>
  <c r="CL90" i="110"/>
  <c r="CK90" i="110"/>
  <c r="CJ90" i="110"/>
  <c r="CI90" i="110"/>
  <c r="CH90" i="110"/>
  <c r="CL76" i="110"/>
  <c r="CK76" i="110"/>
  <c r="CJ76" i="110"/>
  <c r="CI76" i="110"/>
  <c r="CH76" i="110"/>
  <c r="CL9" i="110"/>
  <c r="CK9" i="110"/>
  <c r="CJ9" i="110"/>
  <c r="CI9" i="110"/>
  <c r="CH9" i="110"/>
  <c r="CL65" i="110"/>
  <c r="CK65" i="110"/>
  <c r="CJ65" i="110"/>
  <c r="CI65" i="110"/>
  <c r="CH65" i="110"/>
  <c r="CL173" i="110"/>
  <c r="CK173" i="110"/>
  <c r="CJ173" i="110"/>
  <c r="CI173" i="110"/>
  <c r="CH173" i="110"/>
  <c r="CL91" i="110"/>
  <c r="CK91" i="110"/>
  <c r="CJ91" i="110"/>
  <c r="CI91" i="110"/>
  <c r="CH91" i="110"/>
  <c r="CL89" i="110"/>
  <c r="CK89" i="110"/>
  <c r="CJ89" i="110"/>
  <c r="CI89" i="110"/>
  <c r="CH89" i="110"/>
  <c r="CL75" i="110"/>
  <c r="CK75" i="110"/>
  <c r="CJ75" i="110"/>
  <c r="CI75" i="110"/>
  <c r="CH75" i="110"/>
  <c r="CL82" i="110"/>
  <c r="CK82" i="110"/>
  <c r="CJ82" i="110"/>
  <c r="CI82" i="110"/>
  <c r="CH82" i="110"/>
  <c r="CL49" i="110"/>
  <c r="CK49" i="110"/>
  <c r="CJ49" i="110"/>
  <c r="CI49" i="110"/>
  <c r="CH49" i="110"/>
  <c r="CL70" i="110"/>
  <c r="CK70" i="110"/>
  <c r="CJ70" i="110"/>
  <c r="CI70" i="110"/>
  <c r="CH70" i="110"/>
  <c r="CL34" i="110"/>
  <c r="CK34" i="110"/>
  <c r="CJ34" i="110"/>
  <c r="CI34" i="110"/>
  <c r="CH34" i="110"/>
  <c r="CL68" i="110"/>
  <c r="CK68" i="110"/>
  <c r="CJ68" i="110"/>
  <c r="CI68" i="110"/>
  <c r="CH68" i="110"/>
  <c r="CL143" i="110"/>
  <c r="CK143" i="110"/>
  <c r="CJ143" i="110"/>
  <c r="CI143" i="110"/>
  <c r="CH143" i="110"/>
  <c r="CL63" i="110"/>
  <c r="CK63" i="110"/>
  <c r="CJ63" i="110"/>
  <c r="CI63" i="110"/>
  <c r="CH63" i="110"/>
  <c r="CL103" i="110"/>
  <c r="CK103" i="110"/>
  <c r="CJ103" i="110"/>
  <c r="CI103" i="110"/>
  <c r="CH103" i="110"/>
  <c r="CL50" i="110"/>
  <c r="CK50" i="110"/>
  <c r="CJ50" i="110"/>
  <c r="CI50" i="110"/>
  <c r="CH50" i="110"/>
  <c r="CL71" i="110"/>
  <c r="CK71" i="110"/>
  <c r="CJ71" i="110"/>
  <c r="CI71" i="110"/>
  <c r="CH71" i="110"/>
  <c r="CL167" i="110"/>
  <c r="CK167" i="110"/>
  <c r="CJ167" i="110"/>
  <c r="CI167" i="110"/>
  <c r="CH167" i="110"/>
  <c r="CL62" i="110"/>
  <c r="CK62" i="110"/>
  <c r="CJ62" i="110"/>
  <c r="CI62" i="110"/>
  <c r="CH62" i="110"/>
  <c r="CL20" i="110"/>
  <c r="CK20" i="110"/>
  <c r="CJ20" i="110"/>
  <c r="CI20" i="110"/>
  <c r="CH20" i="110"/>
  <c r="CL58" i="110"/>
  <c r="CK58" i="110"/>
  <c r="CJ58" i="110"/>
  <c r="CI58" i="110"/>
  <c r="CH58" i="110"/>
  <c r="CL5" i="110"/>
  <c r="CK5" i="110"/>
  <c r="CJ5" i="110"/>
  <c r="CI5" i="110"/>
  <c r="CH5" i="110"/>
  <c r="CL171" i="110"/>
  <c r="CK171" i="110"/>
  <c r="CJ171" i="110"/>
  <c r="CI171" i="110"/>
  <c r="CH171" i="110"/>
  <c r="CL53" i="110"/>
  <c r="CK53" i="110"/>
  <c r="CJ53" i="110"/>
  <c r="CI53" i="110"/>
  <c r="CH53" i="110"/>
  <c r="EF73" i="158"/>
  <c r="EE73" i="158"/>
  <c r="ED73" i="158"/>
  <c r="EC73" i="158"/>
  <c r="EB73" i="158"/>
  <c r="EF22" i="158"/>
  <c r="EE22" i="158"/>
  <c r="ED22" i="158"/>
  <c r="EC22" i="158"/>
  <c r="EB22" i="158"/>
  <c r="EF24" i="158"/>
  <c r="EE24" i="158"/>
  <c r="ED24" i="158"/>
  <c r="EC24" i="158"/>
  <c r="EB24" i="158"/>
  <c r="EF27" i="158"/>
  <c r="EE27" i="158"/>
  <c r="ED27" i="158"/>
  <c r="EC27" i="158"/>
  <c r="EB27" i="158"/>
  <c r="EF19" i="158"/>
  <c r="EE19" i="158"/>
  <c r="ED19" i="158"/>
  <c r="EC19" i="158"/>
  <c r="EB19" i="158"/>
  <c r="EF21" i="158"/>
  <c r="EE21" i="158"/>
  <c r="ED21" i="158"/>
  <c r="EC21" i="158"/>
  <c r="EB21" i="158"/>
  <c r="EF28" i="158"/>
  <c r="EE28" i="158"/>
  <c r="ED28" i="158"/>
  <c r="EC28" i="158"/>
  <c r="EB28" i="158"/>
  <c r="EF25" i="158"/>
  <c r="EE25" i="158"/>
  <c r="ED25" i="158"/>
  <c r="EC25" i="158"/>
  <c r="EB25" i="158"/>
  <c r="EF23" i="158"/>
  <c r="EE23" i="158"/>
  <c r="ED23" i="158"/>
  <c r="EC23" i="158"/>
  <c r="EB23" i="158"/>
  <c r="EF26" i="158"/>
  <c r="EE26" i="158"/>
  <c r="ED26" i="158"/>
  <c r="EC26" i="158"/>
  <c r="EB26" i="158"/>
  <c r="EF29" i="158"/>
  <c r="EE29" i="158"/>
  <c r="ED29" i="158"/>
  <c r="EC29" i="158"/>
  <c r="EB29" i="158"/>
  <c r="EF20" i="158"/>
  <c r="EE20" i="158"/>
  <c r="ED20" i="158"/>
  <c r="EC20" i="158"/>
  <c r="EB20" i="158"/>
  <c r="EF18" i="158"/>
  <c r="EE18" i="158"/>
  <c r="ED18" i="158"/>
  <c r="EC18" i="158"/>
  <c r="EB18" i="158"/>
  <c r="EF51" i="158"/>
  <c r="EE51" i="158"/>
  <c r="ED51" i="158"/>
  <c r="EC51" i="158"/>
  <c r="EB51" i="158"/>
  <c r="EF30" i="158"/>
  <c r="EE30" i="158"/>
  <c r="ED30" i="158"/>
  <c r="EC30" i="158"/>
  <c r="EB30" i="158"/>
  <c r="EF17" i="158"/>
  <c r="EE17" i="158"/>
  <c r="ED17" i="158"/>
  <c r="EC17" i="158"/>
  <c r="EB17" i="158"/>
  <c r="EF16" i="158"/>
  <c r="EE16" i="158"/>
  <c r="ED16" i="158"/>
  <c r="EC16" i="158"/>
  <c r="EB16" i="158"/>
  <c r="EF50" i="158"/>
  <c r="EE50" i="158"/>
  <c r="ED50" i="158"/>
  <c r="EC50" i="158"/>
  <c r="EB50" i="158"/>
  <c r="EF15" i="158"/>
  <c r="EE15" i="158"/>
  <c r="ED15" i="158"/>
  <c r="EC15" i="158"/>
  <c r="EB15" i="158"/>
  <c r="EF14" i="158"/>
  <c r="EE14" i="158"/>
  <c r="ED14" i="158"/>
  <c r="EC14" i="158"/>
  <c r="EB14" i="158"/>
  <c r="EF13" i="158"/>
  <c r="EE13" i="158"/>
  <c r="ED13" i="158"/>
  <c r="EC13" i="158"/>
  <c r="EB13" i="158"/>
  <c r="EA73" i="158"/>
  <c r="DZ73" i="158"/>
  <c r="DY73" i="158"/>
  <c r="DX73" i="158"/>
  <c r="DW73" i="158"/>
  <c r="EA22" i="158"/>
  <c r="DZ22" i="158"/>
  <c r="DY22" i="158"/>
  <c r="DX22" i="158"/>
  <c r="DW22" i="158"/>
  <c r="EA24" i="158"/>
  <c r="DZ24" i="158"/>
  <c r="DY24" i="158"/>
  <c r="DX24" i="158"/>
  <c r="DW24" i="158"/>
  <c r="EA27" i="158"/>
  <c r="DZ27" i="158"/>
  <c r="DY27" i="158"/>
  <c r="DX27" i="158"/>
  <c r="DW27" i="158"/>
  <c r="EA19" i="158"/>
  <c r="DZ19" i="158"/>
  <c r="DY19" i="158"/>
  <c r="DX19" i="158"/>
  <c r="DW19" i="158"/>
  <c r="EA21" i="158"/>
  <c r="DZ21" i="158"/>
  <c r="DY21" i="158"/>
  <c r="DX21" i="158"/>
  <c r="DW21" i="158"/>
  <c r="EA28" i="158"/>
  <c r="DZ28" i="158"/>
  <c r="DY28" i="158"/>
  <c r="DX28" i="158"/>
  <c r="DW28" i="158"/>
  <c r="EA25" i="158"/>
  <c r="DZ25" i="158"/>
  <c r="DY25" i="158"/>
  <c r="DX25" i="158"/>
  <c r="DW25" i="158"/>
  <c r="EA23" i="158"/>
  <c r="DZ23" i="158"/>
  <c r="DY23" i="158"/>
  <c r="DX23" i="158"/>
  <c r="DW23" i="158"/>
  <c r="EA26" i="158"/>
  <c r="DZ26" i="158"/>
  <c r="DY26" i="158"/>
  <c r="DX26" i="158"/>
  <c r="DW26" i="158"/>
  <c r="EA29" i="158"/>
  <c r="DZ29" i="158"/>
  <c r="DY29" i="158"/>
  <c r="DX29" i="158"/>
  <c r="DW29" i="158"/>
  <c r="EA20" i="158"/>
  <c r="DZ20" i="158"/>
  <c r="DY20" i="158"/>
  <c r="DX20" i="158"/>
  <c r="DW20" i="158"/>
  <c r="EA18" i="158"/>
  <c r="DZ18" i="158"/>
  <c r="DY18" i="158"/>
  <c r="DX18" i="158"/>
  <c r="DW18" i="158"/>
  <c r="EA51" i="158"/>
  <c r="DZ51" i="158"/>
  <c r="DY51" i="158"/>
  <c r="DX51" i="158"/>
  <c r="DW51" i="158"/>
  <c r="EA30" i="158"/>
  <c r="DZ30" i="158"/>
  <c r="DY30" i="158"/>
  <c r="DX30" i="158"/>
  <c r="DW30" i="158"/>
  <c r="EA17" i="158"/>
  <c r="DZ17" i="158"/>
  <c r="DY17" i="158"/>
  <c r="DX17" i="158"/>
  <c r="DW17" i="158"/>
  <c r="EA16" i="158"/>
  <c r="DZ16" i="158"/>
  <c r="DY16" i="158"/>
  <c r="DX16" i="158"/>
  <c r="DW16" i="158"/>
  <c r="EA50" i="158"/>
  <c r="DZ50" i="158"/>
  <c r="DY50" i="158"/>
  <c r="DX50" i="158"/>
  <c r="DW50" i="158"/>
  <c r="EA15" i="158"/>
  <c r="DZ15" i="158"/>
  <c r="DY15" i="158"/>
  <c r="DX15" i="158"/>
  <c r="DW15" i="158"/>
  <c r="EA14" i="158"/>
  <c r="DZ14" i="158"/>
  <c r="DY14" i="158"/>
  <c r="DX14" i="158"/>
  <c r="DW14" i="158"/>
  <c r="EA13" i="158"/>
  <c r="DZ13" i="158"/>
  <c r="DY13" i="158"/>
  <c r="DX13" i="158"/>
  <c r="DW13" i="158"/>
  <c r="EA12" i="158"/>
  <c r="DZ12" i="158"/>
  <c r="DY12" i="158"/>
  <c r="DX12" i="158"/>
  <c r="DW12" i="158"/>
  <c r="EK58" i="159"/>
  <c r="EJ58" i="159"/>
  <c r="EI58" i="159"/>
  <c r="EH58" i="159"/>
  <c r="EG58" i="159"/>
  <c r="EK50" i="159"/>
  <c r="EJ50" i="159"/>
  <c r="EI50" i="159"/>
  <c r="EH50" i="159"/>
  <c r="EG50" i="159"/>
  <c r="EK49" i="159"/>
  <c r="EJ49" i="159"/>
  <c r="EI49" i="159"/>
  <c r="EH49" i="159"/>
  <c r="EG49" i="159"/>
  <c r="EK48" i="159"/>
  <c r="EJ48" i="159"/>
  <c r="EI48" i="159"/>
  <c r="EH48" i="159"/>
  <c r="EG48" i="159"/>
  <c r="EK47" i="159"/>
  <c r="EJ47" i="159"/>
  <c r="EI47" i="159"/>
  <c r="EH47" i="159"/>
  <c r="EG47" i="159"/>
  <c r="EK46" i="159"/>
  <c r="EJ46" i="159"/>
  <c r="EI46" i="159"/>
  <c r="EH46" i="159"/>
  <c r="EG46" i="159"/>
  <c r="EK45" i="159"/>
  <c r="EJ45" i="159"/>
  <c r="EI45" i="159"/>
  <c r="EH45" i="159"/>
  <c r="EG45" i="159"/>
  <c r="EK44" i="159"/>
  <c r="EJ44" i="159"/>
  <c r="EI44" i="159"/>
  <c r="EH44" i="159"/>
  <c r="EG44" i="159"/>
  <c r="EK43" i="159"/>
  <c r="EJ43" i="159"/>
  <c r="EI43" i="159"/>
  <c r="EH43" i="159"/>
  <c r="EG43" i="159"/>
  <c r="EK42" i="159"/>
  <c r="EJ42" i="159"/>
  <c r="EI42" i="159"/>
  <c r="EH42" i="159"/>
  <c r="EG42" i="159"/>
  <c r="EK41" i="159"/>
  <c r="EJ41" i="159"/>
  <c r="EI41" i="159"/>
  <c r="EH41" i="159"/>
  <c r="EG41" i="159"/>
  <c r="EK40" i="159"/>
  <c r="EJ40" i="159"/>
  <c r="EI40" i="159"/>
  <c r="EH40" i="159"/>
  <c r="EG40" i="159"/>
  <c r="EK39" i="159"/>
  <c r="EJ39" i="159"/>
  <c r="EI39" i="159"/>
  <c r="EH39" i="159"/>
  <c r="EG39" i="159"/>
  <c r="EK38" i="159"/>
  <c r="EJ38" i="159"/>
  <c r="EI38" i="159"/>
  <c r="EH38" i="159"/>
  <c r="EG38" i="159"/>
  <c r="EK57" i="159"/>
  <c r="EJ57" i="159"/>
  <c r="EI57" i="159"/>
  <c r="EH57" i="159"/>
  <c r="EG57" i="159"/>
  <c r="EK34" i="159"/>
  <c r="EJ34" i="159"/>
  <c r="EI34" i="159"/>
  <c r="EH34" i="159"/>
  <c r="EG34" i="159"/>
  <c r="EK56" i="159"/>
  <c r="EJ56" i="159"/>
  <c r="EI56" i="159"/>
  <c r="EH56" i="159"/>
  <c r="EG56" i="159"/>
  <c r="EK37" i="159"/>
  <c r="EJ37" i="159"/>
  <c r="EI37" i="159"/>
  <c r="EH37" i="159"/>
  <c r="EG37" i="159"/>
  <c r="EK36" i="159"/>
  <c r="EJ36" i="159"/>
  <c r="EI36" i="159"/>
  <c r="EH36" i="159"/>
  <c r="EG36" i="159"/>
  <c r="EK32" i="159"/>
  <c r="EJ32" i="159"/>
  <c r="EI32" i="159"/>
  <c r="EH32" i="159"/>
  <c r="EG32" i="159"/>
  <c r="EK31" i="159"/>
  <c r="EJ31" i="159"/>
  <c r="EI31" i="159"/>
  <c r="EH31" i="159"/>
  <c r="EG31" i="159"/>
  <c r="EK51" i="159"/>
  <c r="EJ51" i="159"/>
  <c r="EI51" i="159"/>
  <c r="EH51" i="159"/>
  <c r="EG51" i="159"/>
  <c r="EK30" i="159"/>
  <c r="EJ30" i="159"/>
  <c r="EI30" i="159"/>
  <c r="EH30" i="159"/>
  <c r="EG30" i="159"/>
  <c r="EK29" i="159"/>
  <c r="EJ29" i="159"/>
  <c r="EI29" i="159"/>
  <c r="EH29" i="159"/>
  <c r="EG29" i="159"/>
  <c r="EK13" i="159"/>
  <c r="EJ13" i="159"/>
  <c r="EI13" i="159"/>
  <c r="EH13" i="159"/>
  <c r="EG13" i="159"/>
  <c r="EK20" i="159"/>
  <c r="EJ20" i="159"/>
  <c r="EI20" i="159"/>
  <c r="EH20" i="159"/>
  <c r="EG20" i="159"/>
  <c r="EK28" i="159"/>
  <c r="EJ28" i="159"/>
  <c r="EI28" i="159"/>
  <c r="EH28" i="159"/>
  <c r="EG28" i="159"/>
  <c r="EK27" i="159"/>
  <c r="EJ27" i="159"/>
  <c r="EI27" i="159"/>
  <c r="EH27" i="159"/>
  <c r="EG27" i="159"/>
  <c r="EK22" i="159"/>
  <c r="EJ22" i="159"/>
  <c r="EI22" i="159"/>
  <c r="EH22" i="159"/>
  <c r="EG22" i="159"/>
  <c r="EK18" i="159"/>
  <c r="EJ18" i="159"/>
  <c r="EI18" i="159"/>
  <c r="EH18" i="159"/>
  <c r="EG18" i="159"/>
  <c r="EK23" i="159"/>
  <c r="EJ23" i="159"/>
  <c r="EI23" i="159"/>
  <c r="EH23" i="159"/>
  <c r="EG23" i="159"/>
  <c r="EK53" i="159"/>
  <c r="EJ53" i="159"/>
  <c r="EI53" i="159"/>
  <c r="EH53" i="159"/>
  <c r="EG53" i="159"/>
  <c r="EK19" i="159"/>
  <c r="EJ19" i="159"/>
  <c r="EI19" i="159"/>
  <c r="EH19" i="159"/>
  <c r="EG19" i="159"/>
  <c r="EK24" i="159"/>
  <c r="EJ24" i="159"/>
  <c r="EI24" i="159"/>
  <c r="EH24" i="159"/>
  <c r="EG24" i="159"/>
  <c r="EK16" i="159"/>
  <c r="EJ16" i="159"/>
  <c r="EI16" i="159"/>
  <c r="EH16" i="159"/>
  <c r="EG16" i="159"/>
  <c r="EK17" i="159"/>
  <c r="EJ17" i="159"/>
  <c r="EI17" i="159"/>
  <c r="EH17" i="159"/>
  <c r="EG17" i="159"/>
  <c r="EK5" i="159"/>
  <c r="EJ5" i="159"/>
  <c r="EI5" i="159"/>
  <c r="EH5" i="159"/>
  <c r="EG5" i="159"/>
  <c r="EK7" i="159"/>
  <c r="EJ7" i="159"/>
  <c r="EI7" i="159"/>
  <c r="EH7" i="159"/>
  <c r="EG7" i="159"/>
  <c r="EK8" i="159"/>
  <c r="EJ8" i="159"/>
  <c r="EI8" i="159"/>
  <c r="EH8" i="159"/>
  <c r="EG8" i="159"/>
  <c r="EF58" i="159"/>
  <c r="EE58" i="159"/>
  <c r="ED58" i="159"/>
  <c r="EC58" i="159"/>
  <c r="EB58" i="159"/>
  <c r="EF50" i="159"/>
  <c r="EE50" i="159"/>
  <c r="ED50" i="159"/>
  <c r="EC50" i="159"/>
  <c r="EB50" i="159"/>
  <c r="EF49" i="159"/>
  <c r="EE49" i="159"/>
  <c r="ED49" i="159"/>
  <c r="EC49" i="159"/>
  <c r="EB49" i="159"/>
  <c r="EF48" i="159"/>
  <c r="EE48" i="159"/>
  <c r="ED48" i="159"/>
  <c r="EC48" i="159"/>
  <c r="EB48" i="159"/>
  <c r="EF47" i="159"/>
  <c r="EE47" i="159"/>
  <c r="ED47" i="159"/>
  <c r="EC47" i="159"/>
  <c r="EB47" i="159"/>
  <c r="EF46" i="159"/>
  <c r="EE46" i="159"/>
  <c r="ED46" i="159"/>
  <c r="EC46" i="159"/>
  <c r="EB46" i="159"/>
  <c r="EF45" i="159"/>
  <c r="EE45" i="159"/>
  <c r="ED45" i="159"/>
  <c r="EC45" i="159"/>
  <c r="EB45" i="159"/>
  <c r="EF44" i="159"/>
  <c r="EE44" i="159"/>
  <c r="ED44" i="159"/>
  <c r="EC44" i="159"/>
  <c r="EB44" i="159"/>
  <c r="EF43" i="159"/>
  <c r="EE43" i="159"/>
  <c r="ED43" i="159"/>
  <c r="EC43" i="159"/>
  <c r="EB43" i="159"/>
  <c r="EF42" i="159"/>
  <c r="EE42" i="159"/>
  <c r="ED42" i="159"/>
  <c r="EC42" i="159"/>
  <c r="EB42" i="159"/>
  <c r="EF41" i="159"/>
  <c r="EE41" i="159"/>
  <c r="ED41" i="159"/>
  <c r="EC41" i="159"/>
  <c r="EB41" i="159"/>
  <c r="EF40" i="159"/>
  <c r="EE40" i="159"/>
  <c r="ED40" i="159"/>
  <c r="EC40" i="159"/>
  <c r="EB40" i="159"/>
  <c r="EF39" i="159"/>
  <c r="EE39" i="159"/>
  <c r="ED39" i="159"/>
  <c r="EC39" i="159"/>
  <c r="EB39" i="159"/>
  <c r="EF38" i="159"/>
  <c r="EE38" i="159"/>
  <c r="ED38" i="159"/>
  <c r="EC38" i="159"/>
  <c r="EB38" i="159"/>
  <c r="EF57" i="159"/>
  <c r="EE57" i="159"/>
  <c r="ED57" i="159"/>
  <c r="EC57" i="159"/>
  <c r="EB57" i="159"/>
  <c r="EF34" i="159"/>
  <c r="EE34" i="159"/>
  <c r="ED34" i="159"/>
  <c r="EC34" i="159"/>
  <c r="EB34" i="159"/>
  <c r="EF56" i="159"/>
  <c r="EE56" i="159"/>
  <c r="ED56" i="159"/>
  <c r="EC56" i="159"/>
  <c r="EB56" i="159"/>
  <c r="EF37" i="159"/>
  <c r="EE37" i="159"/>
  <c r="ED37" i="159"/>
  <c r="EC37" i="159"/>
  <c r="EB37" i="159"/>
  <c r="EF36" i="159"/>
  <c r="EE36" i="159"/>
  <c r="ED36" i="159"/>
  <c r="EC36" i="159"/>
  <c r="EB36" i="159"/>
  <c r="EF15" i="159"/>
  <c r="EE15" i="159"/>
  <c r="ED15" i="159"/>
  <c r="EC15" i="159"/>
  <c r="EB15" i="159"/>
  <c r="EF32" i="159"/>
  <c r="EE32" i="159"/>
  <c r="ED32" i="159"/>
  <c r="EC32" i="159"/>
  <c r="EB32" i="159"/>
  <c r="EF31" i="159"/>
  <c r="EE31" i="159"/>
  <c r="ED31" i="159"/>
  <c r="EC31" i="159"/>
  <c r="EB31" i="159"/>
  <c r="EF51" i="159"/>
  <c r="EE51" i="159"/>
  <c r="ED51" i="159"/>
  <c r="EC51" i="159"/>
  <c r="EB51" i="159"/>
  <c r="EF30" i="159"/>
  <c r="EE30" i="159"/>
  <c r="ED30" i="159"/>
  <c r="EC30" i="159"/>
  <c r="EB30" i="159"/>
  <c r="EF29" i="159"/>
  <c r="EE29" i="159"/>
  <c r="ED29" i="159"/>
  <c r="EC29" i="159"/>
  <c r="EB29" i="159"/>
  <c r="EF13" i="159"/>
  <c r="EE13" i="159"/>
  <c r="ED13" i="159"/>
  <c r="EC13" i="159"/>
  <c r="EB13" i="159"/>
  <c r="EF20" i="159"/>
  <c r="EE20" i="159"/>
  <c r="ED20" i="159"/>
  <c r="EC20" i="159"/>
  <c r="EB20" i="159"/>
  <c r="EF28" i="159"/>
  <c r="EE28" i="159"/>
  <c r="ED28" i="159"/>
  <c r="EC28" i="159"/>
  <c r="EB28" i="159"/>
  <c r="EF11" i="159"/>
  <c r="EE11" i="159"/>
  <c r="ED11" i="159"/>
  <c r="EC11" i="159"/>
  <c r="EB11" i="159"/>
  <c r="EF27" i="159"/>
  <c r="EE27" i="159"/>
  <c r="ED27" i="159"/>
  <c r="EC27" i="159"/>
  <c r="EB27" i="159"/>
  <c r="EF54" i="159"/>
  <c r="EE54" i="159"/>
  <c r="ED54" i="159"/>
  <c r="EC54" i="159"/>
  <c r="EB54" i="159"/>
  <c r="EF22" i="159"/>
  <c r="EE22" i="159"/>
  <c r="ED22" i="159"/>
  <c r="EC22" i="159"/>
  <c r="EB22" i="159"/>
  <c r="EF18" i="159"/>
  <c r="EE18" i="159"/>
  <c r="ED18" i="159"/>
  <c r="EC18" i="159"/>
  <c r="EB18" i="159"/>
  <c r="EF23" i="159"/>
  <c r="EE23" i="159"/>
  <c r="ED23" i="159"/>
  <c r="EC23" i="159"/>
  <c r="EB23" i="159"/>
  <c r="EF53" i="159"/>
  <c r="EE53" i="159"/>
  <c r="ED53" i="159"/>
  <c r="EC53" i="159"/>
  <c r="EB53" i="159"/>
  <c r="EF12" i="159"/>
  <c r="EE12" i="159"/>
  <c r="ED12" i="159"/>
  <c r="EC12" i="159"/>
  <c r="EB12" i="159"/>
  <c r="EF19" i="159"/>
  <c r="EE19" i="159"/>
  <c r="ED19" i="159"/>
  <c r="EC19" i="159"/>
  <c r="EB19" i="159"/>
  <c r="EF9" i="159"/>
  <c r="EE9" i="159"/>
  <c r="ED9" i="159"/>
  <c r="EC9" i="159"/>
  <c r="EB9" i="159"/>
  <c r="EF24" i="159"/>
  <c r="EE24" i="159"/>
  <c r="ED24" i="159"/>
  <c r="EC24" i="159"/>
  <c r="EB24" i="159"/>
  <c r="EF16" i="159"/>
  <c r="EE16" i="159"/>
  <c r="ED16" i="159"/>
  <c r="EC16" i="159"/>
  <c r="EB16" i="159"/>
  <c r="EF14" i="159"/>
  <c r="EE14" i="159"/>
  <c r="ED14" i="159"/>
  <c r="EC14" i="159"/>
  <c r="EB14" i="159"/>
  <c r="EF17" i="159"/>
  <c r="EE17" i="159"/>
  <c r="ED17" i="159"/>
  <c r="EC17" i="159"/>
  <c r="EB17" i="159"/>
  <c r="EF10" i="159"/>
  <c r="EE10" i="159"/>
  <c r="ED10" i="159"/>
  <c r="EC10" i="159"/>
  <c r="EB10" i="159"/>
  <c r="EF5" i="159"/>
  <c r="EE5" i="159"/>
  <c r="ED5" i="159"/>
  <c r="EC5" i="159"/>
  <c r="EB5" i="159"/>
  <c r="EF6" i="159"/>
  <c r="EE6" i="159"/>
  <c r="ED6" i="159"/>
  <c r="EC6" i="159"/>
  <c r="EB6" i="159"/>
  <c r="EF7" i="159"/>
  <c r="EE7" i="159"/>
  <c r="ED7" i="159"/>
  <c r="EC7" i="159"/>
  <c r="EB7" i="159"/>
  <c r="EF8" i="159"/>
  <c r="EE8" i="159"/>
  <c r="ED8" i="159"/>
  <c r="EC8" i="159"/>
  <c r="EB8" i="159"/>
  <c r="EF4" i="159"/>
  <c r="EE4" i="159"/>
  <c r="ED4" i="159"/>
  <c r="EC4" i="159"/>
  <c r="EB4" i="159"/>
  <c r="EP58" i="159"/>
  <c r="EO58" i="159"/>
  <c r="EN58" i="159"/>
  <c r="EM58" i="159"/>
  <c r="EL58" i="159"/>
  <c r="EP50" i="159"/>
  <c r="EO50" i="159"/>
  <c r="EN50" i="159"/>
  <c r="EM50" i="159"/>
  <c r="EL50" i="159"/>
  <c r="EP49" i="159"/>
  <c r="EO49" i="159"/>
  <c r="EN49" i="159"/>
  <c r="EM49" i="159"/>
  <c r="EL49" i="159"/>
  <c r="EP48" i="159"/>
  <c r="EO48" i="159"/>
  <c r="EN48" i="159"/>
  <c r="EM48" i="159"/>
  <c r="EL48" i="159"/>
  <c r="EP47" i="159"/>
  <c r="EO47" i="159"/>
  <c r="EN47" i="159"/>
  <c r="EM47" i="159"/>
  <c r="EL47" i="159"/>
  <c r="EP46" i="159"/>
  <c r="EO46" i="159"/>
  <c r="EN46" i="159"/>
  <c r="EM46" i="159"/>
  <c r="EL46" i="159"/>
  <c r="EP45" i="159"/>
  <c r="EO45" i="159"/>
  <c r="EN45" i="159"/>
  <c r="EM45" i="159"/>
  <c r="EL45" i="159"/>
  <c r="EP44" i="159"/>
  <c r="EO44" i="159"/>
  <c r="EN44" i="159"/>
  <c r="EM44" i="159"/>
  <c r="EL44" i="159"/>
  <c r="EP43" i="159"/>
  <c r="EO43" i="159"/>
  <c r="EN43" i="159"/>
  <c r="EM43" i="159"/>
  <c r="EL43" i="159"/>
  <c r="EP42" i="159"/>
  <c r="EO42" i="159"/>
  <c r="EN42" i="159"/>
  <c r="EM42" i="159"/>
  <c r="EL42" i="159"/>
  <c r="EP41" i="159"/>
  <c r="EO41" i="159"/>
  <c r="EN41" i="159"/>
  <c r="EM41" i="159"/>
  <c r="EL41" i="159"/>
  <c r="EP40" i="159"/>
  <c r="EO40" i="159"/>
  <c r="EN40" i="159"/>
  <c r="EM40" i="159"/>
  <c r="EL40" i="159"/>
  <c r="EP39" i="159"/>
  <c r="EO39" i="159"/>
  <c r="EN39" i="159"/>
  <c r="EM39" i="159"/>
  <c r="EL39" i="159"/>
  <c r="EP38" i="159"/>
  <c r="EO38" i="159"/>
  <c r="EN38" i="159"/>
  <c r="EM38" i="159"/>
  <c r="EL38" i="159"/>
  <c r="EP57" i="159"/>
  <c r="EO57" i="159"/>
  <c r="EN57" i="159"/>
  <c r="EM57" i="159"/>
  <c r="EL57" i="159"/>
  <c r="EP34" i="159"/>
  <c r="EO34" i="159"/>
  <c r="EN34" i="159"/>
  <c r="EM34" i="159"/>
  <c r="EL34" i="159"/>
  <c r="EP56" i="159"/>
  <c r="EO56" i="159"/>
  <c r="EN56" i="159"/>
  <c r="EM56" i="159"/>
  <c r="EL56" i="159"/>
  <c r="EP37" i="159"/>
  <c r="EO37" i="159"/>
  <c r="EN37" i="159"/>
  <c r="EM37" i="159"/>
  <c r="EL37" i="159"/>
  <c r="EP36" i="159"/>
  <c r="EO36" i="159"/>
  <c r="EN36" i="159"/>
  <c r="EM36" i="159"/>
  <c r="EL36" i="159"/>
  <c r="EP32" i="159"/>
  <c r="EO32" i="159"/>
  <c r="EN32" i="159"/>
  <c r="EM32" i="159"/>
  <c r="EL32" i="159"/>
  <c r="EP31" i="159"/>
  <c r="EO31" i="159"/>
  <c r="EN31" i="159"/>
  <c r="EM31" i="159"/>
  <c r="EL31" i="159"/>
  <c r="EP51" i="159"/>
  <c r="EO51" i="159"/>
  <c r="EN51" i="159"/>
  <c r="EM51" i="159"/>
  <c r="EL51" i="159"/>
  <c r="EP30" i="159"/>
  <c r="EO30" i="159"/>
  <c r="EN30" i="159"/>
  <c r="EM30" i="159"/>
  <c r="EL30" i="159"/>
  <c r="EP29" i="159"/>
  <c r="EO29" i="159"/>
  <c r="EN29" i="159"/>
  <c r="EM29" i="159"/>
  <c r="EL29" i="159"/>
  <c r="EP20" i="159"/>
  <c r="EO20" i="159"/>
  <c r="EN20" i="159"/>
  <c r="EM20" i="159"/>
  <c r="EL20" i="159"/>
  <c r="EP28" i="159"/>
  <c r="EO28" i="159"/>
  <c r="EN28" i="159"/>
  <c r="EM28" i="159"/>
  <c r="EL28" i="159"/>
  <c r="EP11" i="159"/>
  <c r="EO11" i="159"/>
  <c r="EN11" i="159"/>
  <c r="EM11" i="159"/>
  <c r="EL11" i="159"/>
  <c r="EP27" i="159"/>
  <c r="EO27" i="159"/>
  <c r="EN27" i="159"/>
  <c r="EM27" i="159"/>
  <c r="EL27" i="159"/>
  <c r="EP54" i="159"/>
  <c r="EO54" i="159"/>
  <c r="EN54" i="159"/>
  <c r="EM54" i="159"/>
  <c r="EL54" i="159"/>
  <c r="EP22" i="159"/>
  <c r="EO22" i="159"/>
  <c r="EN22" i="159"/>
  <c r="EM22" i="159"/>
  <c r="EL22" i="159"/>
  <c r="EP18" i="159"/>
  <c r="EO18" i="159"/>
  <c r="EN18" i="159"/>
  <c r="EM18" i="159"/>
  <c r="EL18" i="159"/>
  <c r="EP23" i="159"/>
  <c r="EO23" i="159"/>
  <c r="EN23" i="159"/>
  <c r="EM23" i="159"/>
  <c r="EL23" i="159"/>
  <c r="EP53" i="159"/>
  <c r="EO53" i="159"/>
  <c r="EN53" i="159"/>
  <c r="EM53" i="159"/>
  <c r="EL53" i="159"/>
  <c r="EP19" i="159"/>
  <c r="EO19" i="159"/>
  <c r="EN19" i="159"/>
  <c r="EM19" i="159"/>
  <c r="EL19" i="159"/>
  <c r="EP9" i="159"/>
  <c r="EO9" i="159"/>
  <c r="EN9" i="159"/>
  <c r="EM9" i="159"/>
  <c r="EL9" i="159"/>
  <c r="EP24" i="159"/>
  <c r="EO24" i="159"/>
  <c r="EN24" i="159"/>
  <c r="EM24" i="159"/>
  <c r="EL24" i="159"/>
  <c r="EP16" i="159"/>
  <c r="EO16" i="159"/>
  <c r="EN16" i="159"/>
  <c r="EM16" i="159"/>
  <c r="EL16" i="159"/>
  <c r="EP14" i="159"/>
  <c r="EO14" i="159"/>
  <c r="EN14" i="159"/>
  <c r="EM14" i="159"/>
  <c r="EL14" i="159"/>
  <c r="EP17" i="159"/>
  <c r="EO17" i="159"/>
  <c r="EN17" i="159"/>
  <c r="EM17" i="159"/>
  <c r="EL17" i="159"/>
  <c r="EP10" i="159"/>
  <c r="EO10" i="159"/>
  <c r="EN10" i="159"/>
  <c r="EM10" i="159"/>
  <c r="EL10" i="159"/>
  <c r="EP5" i="159"/>
  <c r="EO5" i="159"/>
  <c r="EN5" i="159"/>
  <c r="EM5" i="159"/>
  <c r="EL5" i="159"/>
  <c r="EP8" i="159"/>
  <c r="EO8" i="159"/>
  <c r="EN8" i="159"/>
  <c r="EM8" i="159"/>
  <c r="EL8" i="159"/>
  <c r="EP4" i="159"/>
  <c r="EO4" i="159"/>
  <c r="EN4" i="159"/>
  <c r="EM4" i="159"/>
  <c r="EL4" i="159"/>
  <c r="CG205" i="110"/>
  <c r="CF205" i="110"/>
  <c r="CE205" i="110"/>
  <c r="CD205" i="110"/>
  <c r="CC205" i="110"/>
  <c r="CG204" i="110"/>
  <c r="CF204" i="110"/>
  <c r="CE204" i="110"/>
  <c r="CD204" i="110"/>
  <c r="CC204" i="110"/>
  <c r="CG203" i="110"/>
  <c r="CF203" i="110"/>
  <c r="CE203" i="110"/>
  <c r="CD203" i="110"/>
  <c r="CC203" i="110"/>
  <c r="CG202" i="110"/>
  <c r="CF202" i="110"/>
  <c r="CE202" i="110"/>
  <c r="CD202" i="110"/>
  <c r="CC202" i="110"/>
  <c r="CG201" i="110"/>
  <c r="CF201" i="110"/>
  <c r="CE201" i="110"/>
  <c r="CD201" i="110"/>
  <c r="CC201" i="110"/>
  <c r="CG200" i="110"/>
  <c r="CF200" i="110"/>
  <c r="CE200" i="110"/>
  <c r="CD200" i="110"/>
  <c r="CC200" i="110"/>
  <c r="CG199" i="110"/>
  <c r="CF199" i="110"/>
  <c r="CE199" i="110"/>
  <c r="CD199" i="110"/>
  <c r="CC199" i="110"/>
  <c r="CG198" i="110"/>
  <c r="CF198" i="110"/>
  <c r="CE198" i="110"/>
  <c r="CD198" i="110"/>
  <c r="CC198" i="110"/>
  <c r="CG197" i="110"/>
  <c r="CF197" i="110"/>
  <c r="CE197" i="110"/>
  <c r="CD197" i="110"/>
  <c r="CC197" i="110"/>
  <c r="CG54" i="110"/>
  <c r="CF54" i="110"/>
  <c r="CE54" i="110"/>
  <c r="CD54" i="110"/>
  <c r="CC54" i="110"/>
  <c r="CG159" i="110"/>
  <c r="CF159" i="110"/>
  <c r="CE159" i="110"/>
  <c r="CD159" i="110"/>
  <c r="CC159" i="110"/>
  <c r="CG152" i="110"/>
  <c r="CF152" i="110"/>
  <c r="CE152" i="110"/>
  <c r="CD152" i="110"/>
  <c r="CC152" i="110"/>
  <c r="CG161" i="110"/>
  <c r="CF161" i="110"/>
  <c r="CE161" i="110"/>
  <c r="CD161" i="110"/>
  <c r="CC161" i="110"/>
  <c r="CG163" i="110"/>
  <c r="CF163" i="110"/>
  <c r="CE163" i="110"/>
  <c r="CD163" i="110"/>
  <c r="CC163" i="110"/>
  <c r="CG118" i="110"/>
  <c r="CF118" i="110"/>
  <c r="CE118" i="110"/>
  <c r="CD118" i="110"/>
  <c r="CC118" i="110"/>
  <c r="CG45" i="110"/>
  <c r="CF45" i="110"/>
  <c r="CE45" i="110"/>
  <c r="CD45" i="110"/>
  <c r="CC45" i="110"/>
  <c r="CG162" i="110"/>
  <c r="CF162" i="110"/>
  <c r="CE162" i="110"/>
  <c r="CD162" i="110"/>
  <c r="CC162" i="110"/>
  <c r="CG172" i="110"/>
  <c r="CF172" i="110"/>
  <c r="CE172" i="110"/>
  <c r="CD172" i="110"/>
  <c r="CC172" i="110"/>
  <c r="CG80" i="110"/>
  <c r="CF80" i="110"/>
  <c r="CE80" i="110"/>
  <c r="CD80" i="110"/>
  <c r="CC80" i="110"/>
  <c r="CG72" i="110"/>
  <c r="CF72" i="110"/>
  <c r="CE72" i="110"/>
  <c r="CD72" i="110"/>
  <c r="CC72" i="110"/>
  <c r="CG24" i="110"/>
  <c r="CF24" i="110"/>
  <c r="CE24" i="110"/>
  <c r="CD24" i="110"/>
  <c r="CC24" i="110"/>
  <c r="CG15" i="110"/>
  <c r="CF15" i="110"/>
  <c r="CE15" i="110"/>
  <c r="CD15" i="110"/>
  <c r="CC15" i="110"/>
  <c r="CG23" i="110"/>
  <c r="CF23" i="110"/>
  <c r="CE23" i="110"/>
  <c r="CD23" i="110"/>
  <c r="CC23" i="110"/>
  <c r="CG21" i="110"/>
  <c r="CF21" i="110"/>
  <c r="CE21" i="110"/>
  <c r="CD21" i="110"/>
  <c r="CC21" i="110"/>
  <c r="CG115" i="110"/>
  <c r="CF115" i="110"/>
  <c r="CE115" i="110"/>
  <c r="CD115" i="110"/>
  <c r="CC115" i="110"/>
  <c r="CG133" i="110"/>
  <c r="CF133" i="110"/>
  <c r="CE133" i="110"/>
  <c r="CD133" i="110"/>
  <c r="CC133" i="110"/>
  <c r="CG69" i="110"/>
  <c r="CF69" i="110"/>
  <c r="CE69" i="110"/>
  <c r="CD69" i="110"/>
  <c r="CC69" i="110"/>
  <c r="CG147" i="110"/>
  <c r="CF147" i="110"/>
  <c r="CE147" i="110"/>
  <c r="CD147" i="110"/>
  <c r="CC147" i="110"/>
  <c r="CG41" i="110"/>
  <c r="CF41" i="110"/>
  <c r="CE41" i="110"/>
  <c r="CD41" i="110"/>
  <c r="CC41" i="110"/>
  <c r="CG114" i="110"/>
  <c r="CF114" i="110"/>
  <c r="CE114" i="110"/>
  <c r="CD114" i="110"/>
  <c r="CC114" i="110"/>
  <c r="CG94" i="110"/>
  <c r="CF94" i="110"/>
  <c r="CE94" i="110"/>
  <c r="CD94" i="110"/>
  <c r="CC94" i="110"/>
  <c r="CG105" i="110"/>
  <c r="CF105" i="110"/>
  <c r="CE105" i="110"/>
  <c r="CD105" i="110"/>
  <c r="CC105" i="110"/>
  <c r="CG142" i="110"/>
  <c r="CF142" i="110"/>
  <c r="CE142" i="110"/>
  <c r="CD142" i="110"/>
  <c r="CC142" i="110"/>
  <c r="CG164" i="110"/>
  <c r="CF164" i="110"/>
  <c r="CE164" i="110"/>
  <c r="CD164" i="110"/>
  <c r="CC164" i="110"/>
  <c r="CG67" i="110"/>
  <c r="CF67" i="110"/>
  <c r="CE67" i="110"/>
  <c r="CD67" i="110"/>
  <c r="CC67" i="110"/>
  <c r="CG84" i="110"/>
  <c r="CF84" i="110"/>
  <c r="CE84" i="110"/>
  <c r="CD84" i="110"/>
  <c r="CC84" i="110"/>
  <c r="CG88" i="110"/>
  <c r="CF88" i="110"/>
  <c r="CE88" i="110"/>
  <c r="CD88" i="110"/>
  <c r="CC88" i="110"/>
  <c r="CG55" i="110"/>
  <c r="CF55" i="110"/>
  <c r="CE55" i="110"/>
  <c r="CD55" i="110"/>
  <c r="CC55" i="110"/>
  <c r="CG11" i="110"/>
  <c r="CF11" i="110"/>
  <c r="CE11" i="110"/>
  <c r="CD11" i="110"/>
  <c r="CC11" i="110"/>
  <c r="CG31" i="110"/>
  <c r="CF31" i="110"/>
  <c r="CE31" i="110"/>
  <c r="CD31" i="110"/>
  <c r="CC31" i="110"/>
  <c r="CG37" i="110"/>
  <c r="CF37" i="110"/>
  <c r="CE37" i="110"/>
  <c r="CD37" i="110"/>
  <c r="CC37" i="110"/>
  <c r="CG42" i="110"/>
  <c r="CF42" i="110"/>
  <c r="CE42" i="110"/>
  <c r="CD42" i="110"/>
  <c r="CC42" i="110"/>
  <c r="CG47" i="110"/>
  <c r="CF47" i="110"/>
  <c r="CE47" i="110"/>
  <c r="CD47" i="110"/>
  <c r="CC47" i="110"/>
  <c r="CG19" i="110"/>
  <c r="CF19" i="110"/>
  <c r="CE19" i="110"/>
  <c r="CD19" i="110"/>
  <c r="CC19" i="110"/>
  <c r="CG160" i="110"/>
  <c r="CF160" i="110"/>
  <c r="CE160" i="110"/>
  <c r="CD160" i="110"/>
  <c r="CC160" i="110"/>
  <c r="CG117" i="110"/>
  <c r="CF117" i="110"/>
  <c r="CE117" i="110"/>
  <c r="CD117" i="110"/>
  <c r="CC117" i="110"/>
  <c r="CG116" i="110"/>
  <c r="CF116" i="110"/>
  <c r="CE116" i="110"/>
  <c r="CD116" i="110"/>
  <c r="CC116" i="110"/>
  <c r="CG121" i="110"/>
  <c r="CF121" i="110"/>
  <c r="CE121" i="110"/>
  <c r="CD121" i="110"/>
  <c r="CC121" i="110"/>
  <c r="CG83" i="110"/>
  <c r="CF83" i="110"/>
  <c r="CE83" i="110"/>
  <c r="CD83" i="110"/>
  <c r="CC83" i="110"/>
  <c r="CG110" i="110"/>
  <c r="CF110" i="110"/>
  <c r="CE110" i="110"/>
  <c r="CD110" i="110"/>
  <c r="CC110" i="110"/>
  <c r="CG169" i="110"/>
  <c r="CF169" i="110"/>
  <c r="CE169" i="110"/>
  <c r="CD169" i="110"/>
  <c r="CC169" i="110"/>
  <c r="CG97" i="110"/>
  <c r="CF97" i="110"/>
  <c r="CE97" i="110"/>
  <c r="CD97" i="110"/>
  <c r="CC97" i="110"/>
  <c r="CG120" i="110"/>
  <c r="CF120" i="110"/>
  <c r="CE120" i="110"/>
  <c r="CD120" i="110"/>
  <c r="CC120" i="110"/>
  <c r="CG134" i="110"/>
  <c r="CF134" i="110"/>
  <c r="CE134" i="110"/>
  <c r="CD134" i="110"/>
  <c r="CC134" i="110"/>
  <c r="CG13" i="110"/>
  <c r="CF13" i="110"/>
  <c r="CE13" i="110"/>
  <c r="CD13" i="110"/>
  <c r="CC13" i="110"/>
  <c r="CG59" i="110"/>
  <c r="CF59" i="110"/>
  <c r="CE59" i="110"/>
  <c r="CD59" i="110"/>
  <c r="CC59" i="110"/>
  <c r="CG136" i="110"/>
  <c r="CF136" i="110"/>
  <c r="CE136" i="110"/>
  <c r="CD136" i="110"/>
  <c r="CC136" i="110"/>
  <c r="CG158" i="110"/>
  <c r="CF158" i="110"/>
  <c r="CE158" i="110"/>
  <c r="CD158" i="110"/>
  <c r="CC158" i="110"/>
  <c r="CG106" i="110"/>
  <c r="CF106" i="110"/>
  <c r="CE106" i="110"/>
  <c r="CD106" i="110"/>
  <c r="CC106" i="110"/>
  <c r="CG38" i="110"/>
  <c r="CF38" i="110"/>
  <c r="CE38" i="110"/>
  <c r="CD38" i="110"/>
  <c r="CC38" i="110"/>
  <c r="CG43" i="110"/>
  <c r="CF43" i="110"/>
  <c r="CE43" i="110"/>
  <c r="CD43" i="110"/>
  <c r="CC43" i="110"/>
  <c r="CG101" i="110"/>
  <c r="CF101" i="110"/>
  <c r="CE101" i="110"/>
  <c r="CD101" i="110"/>
  <c r="CC101" i="110"/>
  <c r="CG168" i="110"/>
  <c r="CF168" i="110"/>
  <c r="CE168" i="110"/>
  <c r="CD168" i="110"/>
  <c r="CC168" i="110"/>
  <c r="CG124" i="110"/>
  <c r="CF124" i="110"/>
  <c r="CE124" i="110"/>
  <c r="CD124" i="110"/>
  <c r="CC124" i="110"/>
  <c r="CG35" i="110"/>
  <c r="CF35" i="110"/>
  <c r="CE35" i="110"/>
  <c r="CD35" i="110"/>
  <c r="CC35" i="110"/>
  <c r="CG109" i="110"/>
  <c r="CF109" i="110"/>
  <c r="CE109" i="110"/>
  <c r="CD109" i="110"/>
  <c r="CC109" i="110"/>
  <c r="CG57" i="110"/>
  <c r="CF57" i="110"/>
  <c r="CE57" i="110"/>
  <c r="CD57" i="110"/>
  <c r="CC57" i="110"/>
  <c r="CG52" i="110"/>
  <c r="CF52" i="110"/>
  <c r="CE52" i="110"/>
  <c r="CD52" i="110"/>
  <c r="CC52" i="110"/>
  <c r="CG92" i="110"/>
  <c r="CF92" i="110"/>
  <c r="CE92" i="110"/>
  <c r="CD92" i="110"/>
  <c r="CC92" i="110"/>
  <c r="CG137" i="110"/>
  <c r="CF137" i="110"/>
  <c r="CE137" i="110"/>
  <c r="CD137" i="110"/>
  <c r="CC137" i="110"/>
  <c r="CG7" i="110"/>
  <c r="CF7" i="110"/>
  <c r="CE7" i="110"/>
  <c r="CD7" i="110"/>
  <c r="CC7" i="110"/>
  <c r="CG138" i="110"/>
  <c r="CF138" i="110"/>
  <c r="CE138" i="110"/>
  <c r="CD138" i="110"/>
  <c r="CC138" i="110"/>
  <c r="CG14" i="110"/>
  <c r="CF14" i="110"/>
  <c r="CE14" i="110"/>
  <c r="CD14" i="110"/>
  <c r="CC14" i="110"/>
  <c r="CG51" i="110"/>
  <c r="CF51" i="110"/>
  <c r="CE51" i="110"/>
  <c r="CD51" i="110"/>
  <c r="CC51" i="110"/>
  <c r="CG125" i="110"/>
  <c r="CF125" i="110"/>
  <c r="CE125" i="110"/>
  <c r="CD125" i="110"/>
  <c r="CC125" i="110"/>
  <c r="CG154" i="110"/>
  <c r="CF154" i="110"/>
  <c r="CE154" i="110"/>
  <c r="CD154" i="110"/>
  <c r="CC154" i="110"/>
  <c r="CG95" i="110"/>
  <c r="CF95" i="110"/>
  <c r="CE95" i="110"/>
  <c r="CD95" i="110"/>
  <c r="CC95" i="110"/>
  <c r="CG46" i="110"/>
  <c r="CF46" i="110"/>
  <c r="CE46" i="110"/>
  <c r="CD46" i="110"/>
  <c r="CC46" i="110"/>
  <c r="CG61" i="110"/>
  <c r="CF61" i="110"/>
  <c r="CE61" i="110"/>
  <c r="CD61" i="110"/>
  <c r="CC61" i="110"/>
  <c r="CG85" i="110"/>
  <c r="CF85" i="110"/>
  <c r="CE85" i="110"/>
  <c r="CD85" i="110"/>
  <c r="CC85" i="110"/>
  <c r="CG64" i="110"/>
  <c r="CF64" i="110"/>
  <c r="CE64" i="110"/>
  <c r="CD64" i="110"/>
  <c r="CC64" i="110"/>
  <c r="CG100" i="110"/>
  <c r="CF100" i="110"/>
  <c r="CE100" i="110"/>
  <c r="CD100" i="110"/>
  <c r="CC100" i="110"/>
  <c r="CG144" i="110"/>
  <c r="CF144" i="110"/>
  <c r="CE144" i="110"/>
  <c r="CD144" i="110"/>
  <c r="CC144" i="110"/>
  <c r="CG6" i="110"/>
  <c r="CF6" i="110"/>
  <c r="CE6" i="110"/>
  <c r="CD6" i="110"/>
  <c r="CC6" i="110"/>
  <c r="CG66" i="110"/>
  <c r="CF66" i="110"/>
  <c r="CE66" i="110"/>
  <c r="CD66" i="110"/>
  <c r="CC66" i="110"/>
  <c r="CG127" i="110"/>
  <c r="CF127" i="110"/>
  <c r="CE127" i="110"/>
  <c r="CD127" i="110"/>
  <c r="CC127" i="110"/>
  <c r="CG29" i="110"/>
  <c r="CF29" i="110"/>
  <c r="CE29" i="110"/>
  <c r="CD29" i="110"/>
  <c r="CC29" i="110"/>
  <c r="CG111" i="110"/>
  <c r="CF111" i="110"/>
  <c r="CE111" i="110"/>
  <c r="CD111" i="110"/>
  <c r="CC111" i="110"/>
  <c r="CG119" i="110"/>
  <c r="CF119" i="110"/>
  <c r="CE119" i="110"/>
  <c r="CD119" i="110"/>
  <c r="CC119" i="110"/>
  <c r="CG86" i="110"/>
  <c r="CF86" i="110"/>
  <c r="CE86" i="110"/>
  <c r="CD86" i="110"/>
  <c r="CC86" i="110"/>
  <c r="CG74" i="110"/>
  <c r="CF74" i="110"/>
  <c r="CE74" i="110"/>
  <c r="CD74" i="110"/>
  <c r="CC74" i="110"/>
  <c r="CG102" i="110"/>
  <c r="CF102" i="110"/>
  <c r="CE102" i="110"/>
  <c r="CD102" i="110"/>
  <c r="CC102" i="110"/>
  <c r="CG26" i="110"/>
  <c r="CF26" i="110"/>
  <c r="CE26" i="110"/>
  <c r="CD26" i="110"/>
  <c r="CC26" i="110"/>
  <c r="CG151" i="110"/>
  <c r="CF151" i="110"/>
  <c r="CE151" i="110"/>
  <c r="CD151" i="110"/>
  <c r="CC151" i="110"/>
  <c r="CG170" i="110"/>
  <c r="CF170" i="110"/>
  <c r="CE170" i="110"/>
  <c r="CD170" i="110"/>
  <c r="CC170" i="110"/>
  <c r="CG25" i="110"/>
  <c r="CF25" i="110"/>
  <c r="CE25" i="110"/>
  <c r="CD25" i="110"/>
  <c r="CC25" i="110"/>
  <c r="CG96" i="110"/>
  <c r="CF96" i="110"/>
  <c r="CE96" i="110"/>
  <c r="CD96" i="110"/>
  <c r="CC96" i="110"/>
  <c r="CG126" i="110"/>
  <c r="CF126" i="110"/>
  <c r="CE126" i="110"/>
  <c r="CD126" i="110"/>
  <c r="CC126" i="110"/>
  <c r="CG16" i="110"/>
  <c r="CF16" i="110"/>
  <c r="CE16" i="110"/>
  <c r="CD16" i="110"/>
  <c r="CC16" i="110"/>
  <c r="CG93" i="110"/>
  <c r="CF93" i="110"/>
  <c r="CE93" i="110"/>
  <c r="CD93" i="110"/>
  <c r="CC93" i="110"/>
  <c r="CG150" i="110"/>
  <c r="CF150" i="110"/>
  <c r="CE150" i="110"/>
  <c r="CD150" i="110"/>
  <c r="CC150" i="110"/>
  <c r="CG148" i="110"/>
  <c r="CF148" i="110"/>
  <c r="CE148" i="110"/>
  <c r="CD148" i="110"/>
  <c r="CC148" i="110"/>
  <c r="CG60" i="110"/>
  <c r="CF60" i="110"/>
  <c r="CE60" i="110"/>
  <c r="CD60" i="110"/>
  <c r="CC60" i="110"/>
  <c r="CG153" i="110"/>
  <c r="CF153" i="110"/>
  <c r="CE153" i="110"/>
  <c r="CD153" i="110"/>
  <c r="CC153" i="110"/>
  <c r="CG48" i="110"/>
  <c r="CF48" i="110"/>
  <c r="CE48" i="110"/>
  <c r="CD48" i="110"/>
  <c r="CC48" i="110"/>
  <c r="CG30" i="110"/>
  <c r="CF30" i="110"/>
  <c r="CE30" i="110"/>
  <c r="CD30" i="110"/>
  <c r="CC30" i="110"/>
  <c r="CG104" i="110"/>
  <c r="CF104" i="110"/>
  <c r="CE104" i="110"/>
  <c r="CD104" i="110"/>
  <c r="CC104" i="110"/>
  <c r="CG146" i="110"/>
  <c r="CF146" i="110"/>
  <c r="CE146" i="110"/>
  <c r="CD146" i="110"/>
  <c r="CC146" i="110"/>
  <c r="CG122" i="110"/>
  <c r="CF122" i="110"/>
  <c r="CE122" i="110"/>
  <c r="CD122" i="110"/>
  <c r="CC122" i="110"/>
  <c r="CG8" i="110"/>
  <c r="CF8" i="110"/>
  <c r="CE8" i="110"/>
  <c r="CD8" i="110"/>
  <c r="CC8" i="110"/>
  <c r="CG98" i="110"/>
  <c r="CF98" i="110"/>
  <c r="CE98" i="110"/>
  <c r="CD98" i="110"/>
  <c r="CC98" i="110"/>
  <c r="CG28" i="110"/>
  <c r="CF28" i="110"/>
  <c r="CE28" i="110"/>
  <c r="CD28" i="110"/>
  <c r="CC28" i="110"/>
  <c r="CG165" i="110"/>
  <c r="CF165" i="110"/>
  <c r="CE165" i="110"/>
  <c r="CD165" i="110"/>
  <c r="CC165" i="110"/>
  <c r="CG32" i="110"/>
  <c r="CF32" i="110"/>
  <c r="CE32" i="110"/>
  <c r="CD32" i="110"/>
  <c r="CC32" i="110"/>
  <c r="CG79" i="110"/>
  <c r="CF79" i="110"/>
  <c r="CE79" i="110"/>
  <c r="CD79" i="110"/>
  <c r="CC79" i="110"/>
  <c r="CG87" i="110"/>
  <c r="CF87" i="110"/>
  <c r="CE87" i="110"/>
  <c r="CD87" i="110"/>
  <c r="CC87" i="110"/>
  <c r="CG40" i="110"/>
  <c r="CF40" i="110"/>
  <c r="CE40" i="110"/>
  <c r="CD40" i="110"/>
  <c r="CC40" i="110"/>
  <c r="CG140" i="110"/>
  <c r="CF140" i="110"/>
  <c r="CE140" i="110"/>
  <c r="CD140" i="110"/>
  <c r="CC140" i="110"/>
  <c r="CG10" i="110"/>
  <c r="CF10" i="110"/>
  <c r="CE10" i="110"/>
  <c r="CD10" i="110"/>
  <c r="CC10" i="110"/>
  <c r="CG130" i="110"/>
  <c r="CF130" i="110"/>
  <c r="CE130" i="110"/>
  <c r="CD130" i="110"/>
  <c r="CC130" i="110"/>
  <c r="CG155" i="110"/>
  <c r="CF155" i="110"/>
  <c r="CE155" i="110"/>
  <c r="CD155" i="110"/>
  <c r="CC155" i="110"/>
  <c r="CG112" i="110"/>
  <c r="CF112" i="110"/>
  <c r="CE112" i="110"/>
  <c r="CD112" i="110"/>
  <c r="CC112" i="110"/>
  <c r="CG123" i="110"/>
  <c r="CF123" i="110"/>
  <c r="CE123" i="110"/>
  <c r="CD123" i="110"/>
  <c r="CC123" i="110"/>
  <c r="CG135" i="110"/>
  <c r="CF135" i="110"/>
  <c r="CE135" i="110"/>
  <c r="CD135" i="110"/>
  <c r="CC135" i="110"/>
  <c r="CG107" i="110"/>
  <c r="CF107" i="110"/>
  <c r="CE107" i="110"/>
  <c r="CD107" i="110"/>
  <c r="CC107" i="110"/>
  <c r="CG99" i="110"/>
  <c r="CF99" i="110"/>
  <c r="CE99" i="110"/>
  <c r="CD99" i="110"/>
  <c r="CC99" i="110"/>
  <c r="CG108" i="110"/>
  <c r="CF108" i="110"/>
  <c r="CE108" i="110"/>
  <c r="CD108" i="110"/>
  <c r="CC108" i="110"/>
  <c r="CG77" i="110"/>
  <c r="CF77" i="110"/>
  <c r="CE77" i="110"/>
  <c r="CD77" i="110"/>
  <c r="CC77" i="110"/>
  <c r="CG27" i="110"/>
  <c r="CF27" i="110"/>
  <c r="CE27" i="110"/>
  <c r="CD27" i="110"/>
  <c r="CC27" i="110"/>
  <c r="CG128" i="110"/>
  <c r="CF128" i="110"/>
  <c r="CE128" i="110"/>
  <c r="CD128" i="110"/>
  <c r="CC128" i="110"/>
  <c r="CG157" i="110"/>
  <c r="CF157" i="110"/>
  <c r="CE157" i="110"/>
  <c r="CD157" i="110"/>
  <c r="CC157" i="110"/>
  <c r="CG78" i="110"/>
  <c r="CF78" i="110"/>
  <c r="CE78" i="110"/>
  <c r="CD78" i="110"/>
  <c r="CC78" i="110"/>
  <c r="CG113" i="110"/>
  <c r="CF113" i="110"/>
  <c r="CE113" i="110"/>
  <c r="CD113" i="110"/>
  <c r="CC113" i="110"/>
  <c r="CG129" i="110"/>
  <c r="CF129" i="110"/>
  <c r="CE129" i="110"/>
  <c r="CD129" i="110"/>
  <c r="CC129" i="110"/>
  <c r="CG156" i="110"/>
  <c r="CF156" i="110"/>
  <c r="CE156" i="110"/>
  <c r="CD156" i="110"/>
  <c r="CC156" i="110"/>
  <c r="CG139" i="110"/>
  <c r="CF139" i="110"/>
  <c r="CE139" i="110"/>
  <c r="CD139" i="110"/>
  <c r="CC139" i="110"/>
  <c r="CG81" i="110"/>
  <c r="CF81" i="110"/>
  <c r="CE81" i="110"/>
  <c r="CD81" i="110"/>
  <c r="CC81" i="110"/>
  <c r="CG145" i="110"/>
  <c r="CF145" i="110"/>
  <c r="CE145" i="110"/>
  <c r="CD145" i="110"/>
  <c r="CC145" i="110"/>
  <c r="CG36" i="110"/>
  <c r="CF36" i="110"/>
  <c r="CE36" i="110"/>
  <c r="CD36" i="110"/>
  <c r="CC36" i="110"/>
  <c r="CG90" i="110"/>
  <c r="CF90" i="110"/>
  <c r="CE90" i="110"/>
  <c r="CD90" i="110"/>
  <c r="CC90" i="110"/>
  <c r="CG76" i="110"/>
  <c r="CF76" i="110"/>
  <c r="CE76" i="110"/>
  <c r="CD76" i="110"/>
  <c r="CC76" i="110"/>
  <c r="CG9" i="110"/>
  <c r="CF9" i="110"/>
  <c r="CE9" i="110"/>
  <c r="CD9" i="110"/>
  <c r="CC9" i="110"/>
  <c r="CG39" i="110"/>
  <c r="CF39" i="110"/>
  <c r="CE39" i="110"/>
  <c r="CD39" i="110"/>
  <c r="CC39" i="110"/>
  <c r="CG65" i="110"/>
  <c r="CF65" i="110"/>
  <c r="CE65" i="110"/>
  <c r="CD65" i="110"/>
  <c r="CC65" i="110"/>
  <c r="CG173" i="110"/>
  <c r="CF173" i="110"/>
  <c r="CE173" i="110"/>
  <c r="CD173" i="110"/>
  <c r="CC173" i="110"/>
  <c r="CG91" i="110"/>
  <c r="CF91" i="110"/>
  <c r="CE91" i="110"/>
  <c r="CD91" i="110"/>
  <c r="CC91" i="110"/>
  <c r="CG89" i="110"/>
  <c r="CF89" i="110"/>
  <c r="CE89" i="110"/>
  <c r="CD89" i="110"/>
  <c r="CC89" i="110"/>
  <c r="CG75" i="110"/>
  <c r="CF75" i="110"/>
  <c r="CE75" i="110"/>
  <c r="CD75" i="110"/>
  <c r="CC75" i="110"/>
  <c r="CG82" i="110"/>
  <c r="CF82" i="110"/>
  <c r="CE82" i="110"/>
  <c r="CD82" i="110"/>
  <c r="CC82" i="110"/>
  <c r="CG49" i="110"/>
  <c r="CF49" i="110"/>
  <c r="CE49" i="110"/>
  <c r="CD49" i="110"/>
  <c r="CC49" i="110"/>
  <c r="CG70" i="110"/>
  <c r="CF70" i="110"/>
  <c r="CE70" i="110"/>
  <c r="CD70" i="110"/>
  <c r="CC70" i="110"/>
  <c r="CG44" i="110"/>
  <c r="CF44" i="110"/>
  <c r="CE44" i="110"/>
  <c r="CD44" i="110"/>
  <c r="CC44" i="110"/>
  <c r="CG149" i="110"/>
  <c r="CF149" i="110"/>
  <c r="CE149" i="110"/>
  <c r="CD149" i="110"/>
  <c r="CC149" i="110"/>
  <c r="CG34" i="110"/>
  <c r="CF34" i="110"/>
  <c r="CE34" i="110"/>
  <c r="CD34" i="110"/>
  <c r="CC34" i="110"/>
  <c r="CG68" i="110"/>
  <c r="CF68" i="110"/>
  <c r="CE68" i="110"/>
  <c r="CD68" i="110"/>
  <c r="CC68" i="110"/>
  <c r="CG166" i="110"/>
  <c r="CF166" i="110"/>
  <c r="CE166" i="110"/>
  <c r="CD166" i="110"/>
  <c r="CC166" i="110"/>
  <c r="CG143" i="110"/>
  <c r="CF143" i="110"/>
  <c r="CE143" i="110"/>
  <c r="CD143" i="110"/>
  <c r="CC143" i="110"/>
  <c r="CG103" i="110"/>
  <c r="CF103" i="110"/>
  <c r="CE103" i="110"/>
  <c r="CD103" i="110"/>
  <c r="CC103" i="110"/>
  <c r="CG167" i="110"/>
  <c r="CF167" i="110"/>
  <c r="CE167" i="110"/>
  <c r="CD167" i="110"/>
  <c r="CC167" i="110"/>
  <c r="CG62" i="110"/>
  <c r="CF62" i="110"/>
  <c r="CE62" i="110"/>
  <c r="CD62" i="110"/>
  <c r="CC62" i="110"/>
  <c r="CG20" i="110"/>
  <c r="CF20" i="110"/>
  <c r="CE20" i="110"/>
  <c r="CD20" i="110"/>
  <c r="CC20" i="110"/>
  <c r="CG73" i="110"/>
  <c r="CF73" i="110"/>
  <c r="CE73" i="110"/>
  <c r="CD73" i="110"/>
  <c r="CC73" i="110"/>
  <c r="CG58" i="110"/>
  <c r="CF58" i="110"/>
  <c r="CE58" i="110"/>
  <c r="CD58" i="110"/>
  <c r="CC58" i="110"/>
  <c r="CG5" i="110"/>
  <c r="CF5" i="110"/>
  <c r="CE5" i="110"/>
  <c r="CD5" i="110"/>
  <c r="CC5" i="110"/>
  <c r="CG171" i="110"/>
  <c r="CF171" i="110"/>
  <c r="CE171" i="110"/>
  <c r="CD171" i="110"/>
  <c r="CC171" i="110"/>
  <c r="CG141" i="110"/>
  <c r="CF141" i="110"/>
  <c r="CE141" i="110"/>
  <c r="CD141" i="110"/>
  <c r="CC141" i="110"/>
  <c r="CG132" i="110"/>
  <c r="CF132" i="110"/>
  <c r="CE132" i="110"/>
  <c r="CD132" i="110"/>
  <c r="CC132" i="110"/>
  <c r="CG53" i="110"/>
  <c r="CF53" i="110"/>
  <c r="CE53" i="110"/>
  <c r="CD53" i="110"/>
  <c r="CC53" i="110"/>
  <c r="BP31" i="376"/>
  <c r="BM31" i="376"/>
  <c r="BJ31" i="376"/>
  <c r="BG31" i="376"/>
  <c r="BD31" i="376"/>
  <c r="BC31" i="376"/>
  <c r="BB31" i="376"/>
  <c r="BA31" i="376"/>
  <c r="AY31" i="376"/>
  <c r="AX31" i="376"/>
  <c r="AW31" i="376"/>
  <c r="AV31" i="376"/>
  <c r="AU31" i="376"/>
  <c r="AT31" i="376"/>
  <c r="AS31" i="376"/>
  <c r="AR31" i="376"/>
  <c r="AJ31" i="376"/>
  <c r="AI31" i="376"/>
  <c r="AC31" i="376"/>
  <c r="AB31" i="376"/>
  <c r="V31" i="376"/>
  <c r="U31" i="376"/>
  <c r="O31" i="376"/>
  <c r="N31" i="376"/>
  <c r="H31" i="376"/>
  <c r="G31" i="376"/>
  <c r="F31" i="376"/>
  <c r="A31" i="376" s="1"/>
  <c r="E31" i="376"/>
  <c r="BP30" i="376"/>
  <c r="BM30" i="376"/>
  <c r="BJ30" i="376"/>
  <c r="BG30" i="376"/>
  <c r="BD30" i="376"/>
  <c r="BC30" i="376"/>
  <c r="BB30" i="376"/>
  <c r="BA30" i="376"/>
  <c r="AY30" i="376"/>
  <c r="AX30" i="376"/>
  <c r="AW30" i="376"/>
  <c r="AV30" i="376"/>
  <c r="AU30" i="376"/>
  <c r="AT30" i="376"/>
  <c r="AS30" i="376"/>
  <c r="AR30" i="376"/>
  <c r="AJ30" i="376"/>
  <c r="AN30" i="376" s="1"/>
  <c r="AI30" i="376"/>
  <c r="AC30" i="376"/>
  <c r="AG30" i="376" s="1"/>
  <c r="AB30" i="376"/>
  <c r="V30" i="376"/>
  <c r="Z30" i="376" s="1"/>
  <c r="U30" i="376"/>
  <c r="O30" i="376"/>
  <c r="N30" i="376"/>
  <c r="H30" i="376"/>
  <c r="L30" i="376" s="1"/>
  <c r="G30" i="376"/>
  <c r="F30" i="376"/>
  <c r="A30" i="376" s="1"/>
  <c r="E30" i="376"/>
  <c r="BP29" i="376"/>
  <c r="BM29" i="376"/>
  <c r="BJ29" i="376"/>
  <c r="BG29" i="376"/>
  <c r="BD29" i="376"/>
  <c r="BC29" i="376"/>
  <c r="BB29" i="376"/>
  <c r="BA29" i="376"/>
  <c r="AY29" i="376"/>
  <c r="AX29" i="376"/>
  <c r="AW29" i="376"/>
  <c r="AV29" i="376"/>
  <c r="AU29" i="376"/>
  <c r="AT29" i="376"/>
  <c r="AS29" i="376"/>
  <c r="AR29" i="376"/>
  <c r="AJ29" i="376"/>
  <c r="AN29" i="376" s="1"/>
  <c r="AI29" i="376"/>
  <c r="AC29" i="376"/>
  <c r="AG29" i="376" s="1"/>
  <c r="AB29" i="376"/>
  <c r="V29" i="376"/>
  <c r="Z29" i="376" s="1"/>
  <c r="U29" i="376"/>
  <c r="O29" i="376"/>
  <c r="S29" i="376" s="1"/>
  <c r="N29" i="376"/>
  <c r="H29" i="376"/>
  <c r="L29" i="376" s="1"/>
  <c r="G29" i="376"/>
  <c r="F29" i="376"/>
  <c r="A29" i="376" s="1"/>
  <c r="E29" i="376"/>
  <c r="BP28" i="376"/>
  <c r="BM28" i="376"/>
  <c r="BJ28" i="376"/>
  <c r="BG28" i="376"/>
  <c r="BD28" i="376"/>
  <c r="BC28" i="376"/>
  <c r="BB28" i="376"/>
  <c r="BA28" i="376"/>
  <c r="AY28" i="376"/>
  <c r="AX28" i="376"/>
  <c r="AW28" i="376"/>
  <c r="AV28" i="376"/>
  <c r="AU28" i="376"/>
  <c r="AT28" i="376"/>
  <c r="AS28" i="376"/>
  <c r="AR28" i="376"/>
  <c r="AJ28" i="376"/>
  <c r="AO28" i="376" s="1"/>
  <c r="AI28" i="376"/>
  <c r="AC28" i="376"/>
  <c r="AH28" i="376" s="1"/>
  <c r="AB28" i="376"/>
  <c r="V28" i="376"/>
  <c r="AA28" i="376" s="1"/>
  <c r="U28" i="376"/>
  <c r="O28" i="376"/>
  <c r="T28" i="376" s="1"/>
  <c r="N28" i="376"/>
  <c r="H28" i="376"/>
  <c r="M28" i="376" s="1"/>
  <c r="BE28" i="376" s="1"/>
  <c r="BF28" i="376" s="1"/>
  <c r="G28" i="376"/>
  <c r="F28" i="376"/>
  <c r="A28" i="376" s="1"/>
  <c r="E28" i="376"/>
  <c r="BP27" i="376"/>
  <c r="BM27" i="376"/>
  <c r="BJ27" i="376"/>
  <c r="BG27" i="376"/>
  <c r="BD27" i="376"/>
  <c r="BC27" i="376"/>
  <c r="BB27" i="376"/>
  <c r="BA27" i="376"/>
  <c r="AY27" i="376"/>
  <c r="AX27" i="376"/>
  <c r="AW27" i="376"/>
  <c r="AV27" i="376"/>
  <c r="AU27" i="376"/>
  <c r="AT27" i="376"/>
  <c r="AS27" i="376"/>
  <c r="AR27" i="376"/>
  <c r="AJ27" i="376"/>
  <c r="AO27" i="376" s="1"/>
  <c r="AI27" i="376"/>
  <c r="AC27" i="376"/>
  <c r="AH27" i="376" s="1"/>
  <c r="AB27" i="376"/>
  <c r="V27" i="376"/>
  <c r="AA27" i="376" s="1"/>
  <c r="BK27" i="376" s="1"/>
  <c r="BL27" i="376" s="1"/>
  <c r="U27" i="376"/>
  <c r="O27" i="376"/>
  <c r="N27" i="376"/>
  <c r="H27" i="376"/>
  <c r="M27" i="376" s="1"/>
  <c r="BE27" i="376" s="1"/>
  <c r="BF27" i="376" s="1"/>
  <c r="G27" i="376"/>
  <c r="F27" i="376"/>
  <c r="A27" i="376" s="1"/>
  <c r="E27" i="376"/>
  <c r="BP26" i="376"/>
  <c r="BM26" i="376"/>
  <c r="BJ26" i="376"/>
  <c r="BG26" i="376"/>
  <c r="BD26" i="376"/>
  <c r="BC26" i="376"/>
  <c r="BB26" i="376"/>
  <c r="BA26" i="376"/>
  <c r="AY26" i="376"/>
  <c r="AX26" i="376"/>
  <c r="AW26" i="376"/>
  <c r="AV26" i="376"/>
  <c r="AU26" i="376"/>
  <c r="AT26" i="376"/>
  <c r="AS26" i="376"/>
  <c r="AR26" i="376"/>
  <c r="AJ26" i="376"/>
  <c r="AI26" i="376"/>
  <c r="AC26" i="376"/>
  <c r="AG26" i="376" s="1"/>
  <c r="AB26" i="376"/>
  <c r="V26" i="376"/>
  <c r="Z26" i="376" s="1"/>
  <c r="U26" i="376"/>
  <c r="O26" i="376"/>
  <c r="S26" i="376" s="1"/>
  <c r="N26" i="376"/>
  <c r="H26" i="376"/>
  <c r="G26" i="376"/>
  <c r="F26" i="376"/>
  <c r="A26" i="376" s="1"/>
  <c r="E26" i="376"/>
  <c r="BP25" i="376"/>
  <c r="BM25" i="376"/>
  <c r="BJ25" i="376"/>
  <c r="BG25" i="376"/>
  <c r="BD25" i="376"/>
  <c r="BC25" i="376"/>
  <c r="BB25" i="376"/>
  <c r="BA25" i="376"/>
  <c r="AY25" i="376"/>
  <c r="AX25" i="376"/>
  <c r="AW25" i="376"/>
  <c r="AV25" i="376"/>
  <c r="AU25" i="376"/>
  <c r="AT25" i="376"/>
  <c r="AS25" i="376"/>
  <c r="AR25" i="376"/>
  <c r="AJ25" i="376"/>
  <c r="AO25" i="376" s="1"/>
  <c r="AI25" i="376"/>
  <c r="AC25" i="376"/>
  <c r="AH25" i="376" s="1"/>
  <c r="BN25" i="376" s="1"/>
  <c r="BO25" i="376" s="1"/>
  <c r="AB25" i="376"/>
  <c r="V25" i="376"/>
  <c r="AA25" i="376" s="1"/>
  <c r="U25" i="376"/>
  <c r="O25" i="376"/>
  <c r="T25" i="376" s="1"/>
  <c r="N25" i="376"/>
  <c r="H25" i="376"/>
  <c r="M25" i="376" s="1"/>
  <c r="BE25" i="376" s="1"/>
  <c r="BF25" i="376" s="1"/>
  <c r="G25" i="376"/>
  <c r="F25" i="376"/>
  <c r="A25" i="376" s="1"/>
  <c r="E25" i="376"/>
  <c r="BP24" i="376"/>
  <c r="BM24" i="376"/>
  <c r="BJ24" i="376"/>
  <c r="BG24" i="376"/>
  <c r="BD24" i="376"/>
  <c r="BC24" i="376"/>
  <c r="BB24" i="376"/>
  <c r="BA24" i="376"/>
  <c r="AY24" i="376"/>
  <c r="AX24" i="376"/>
  <c r="AW24" i="376"/>
  <c r="AV24" i="376"/>
  <c r="AU24" i="376"/>
  <c r="AT24" i="376"/>
  <c r="AS24" i="376"/>
  <c r="AR24" i="376"/>
  <c r="AJ24" i="376"/>
  <c r="AN24" i="376" s="1"/>
  <c r="AI24" i="376"/>
  <c r="AC24" i="376"/>
  <c r="AB24" i="376"/>
  <c r="V24" i="376"/>
  <c r="Z24" i="376" s="1"/>
  <c r="U24" i="376"/>
  <c r="O24" i="376"/>
  <c r="S24" i="376" s="1"/>
  <c r="N24" i="376"/>
  <c r="H24" i="376"/>
  <c r="L24" i="376" s="1"/>
  <c r="G24" i="376"/>
  <c r="F24" i="376"/>
  <c r="A24" i="376" s="1"/>
  <c r="E24" i="376"/>
  <c r="BP23" i="376"/>
  <c r="BM23" i="376"/>
  <c r="BJ23" i="376"/>
  <c r="BG23" i="376"/>
  <c r="BD23" i="376"/>
  <c r="BC23" i="376"/>
  <c r="BB23" i="376"/>
  <c r="BA23" i="376"/>
  <c r="AY23" i="376"/>
  <c r="AX23" i="376"/>
  <c r="AW23" i="376"/>
  <c r="AV23" i="376"/>
  <c r="AU23" i="376"/>
  <c r="AT23" i="376"/>
  <c r="AS23" i="376"/>
  <c r="AR23" i="376"/>
  <c r="AJ23" i="376"/>
  <c r="AI23" i="376"/>
  <c r="AC23" i="376"/>
  <c r="AH23" i="376" s="1"/>
  <c r="AB23" i="376"/>
  <c r="V23" i="376"/>
  <c r="AA23" i="376" s="1"/>
  <c r="U23" i="376"/>
  <c r="O23" i="376"/>
  <c r="N23" i="376"/>
  <c r="H23" i="376"/>
  <c r="G23" i="376"/>
  <c r="F23" i="376"/>
  <c r="A23" i="376" s="1"/>
  <c r="E23" i="376"/>
  <c r="BP22" i="376"/>
  <c r="BM22" i="376"/>
  <c r="BJ22" i="376"/>
  <c r="BG22" i="376"/>
  <c r="BD22" i="376"/>
  <c r="BC22" i="376"/>
  <c r="BB22" i="376"/>
  <c r="BA22" i="376"/>
  <c r="AY22" i="376"/>
  <c r="AX22" i="376"/>
  <c r="AW22" i="376"/>
  <c r="AV22" i="376"/>
  <c r="AU22" i="376"/>
  <c r="AT22" i="376"/>
  <c r="AS22" i="376"/>
  <c r="AR22" i="376"/>
  <c r="AJ22" i="376"/>
  <c r="AN22" i="376" s="1"/>
  <c r="AI22" i="376"/>
  <c r="AC22" i="376"/>
  <c r="AB22" i="376"/>
  <c r="V22" i="376"/>
  <c r="Z22" i="376" s="1"/>
  <c r="U22" i="376"/>
  <c r="O22" i="376"/>
  <c r="S22" i="376" s="1"/>
  <c r="N22" i="376"/>
  <c r="H22" i="376"/>
  <c r="L22" i="376" s="1"/>
  <c r="G22" i="376"/>
  <c r="F22" i="376"/>
  <c r="A22" i="376" s="1"/>
  <c r="E22" i="376"/>
  <c r="BP21" i="376"/>
  <c r="BM21" i="376"/>
  <c r="BJ21" i="376"/>
  <c r="BG21" i="376"/>
  <c r="BD21" i="376"/>
  <c r="BC21" i="376"/>
  <c r="BB21" i="376"/>
  <c r="BA21" i="376"/>
  <c r="AY21" i="376"/>
  <c r="AX21" i="376"/>
  <c r="AW21" i="376"/>
  <c r="AV21" i="376"/>
  <c r="AU21" i="376"/>
  <c r="AT21" i="376"/>
  <c r="AS21" i="376"/>
  <c r="AR21" i="376"/>
  <c r="AJ21" i="376"/>
  <c r="AO21" i="376" s="1"/>
  <c r="AI21" i="376"/>
  <c r="AC21" i="376"/>
  <c r="AH21" i="376" s="1"/>
  <c r="AB21" i="376"/>
  <c r="V21" i="376"/>
  <c r="AA21" i="376" s="1"/>
  <c r="U21" i="376"/>
  <c r="O21" i="376"/>
  <c r="T21" i="376" s="1"/>
  <c r="N21" i="376"/>
  <c r="H21" i="376"/>
  <c r="M21" i="376" s="1"/>
  <c r="BE21" i="376" s="1"/>
  <c r="BF21" i="376" s="1"/>
  <c r="G21" i="376"/>
  <c r="F21" i="376"/>
  <c r="A21" i="376" s="1"/>
  <c r="E21" i="376"/>
  <c r="BP20" i="376"/>
  <c r="BM20" i="376"/>
  <c r="BJ20" i="376"/>
  <c r="BG20" i="376"/>
  <c r="BD20" i="376"/>
  <c r="BC20" i="376"/>
  <c r="BB20" i="376"/>
  <c r="BA20" i="376"/>
  <c r="AY20" i="376"/>
  <c r="AX20" i="376"/>
  <c r="AW20" i="376"/>
  <c r="AV20" i="376"/>
  <c r="AU20" i="376"/>
  <c r="AT20" i="376"/>
  <c r="AS20" i="376"/>
  <c r="AR20" i="376"/>
  <c r="AJ20" i="376"/>
  <c r="AI20" i="376"/>
  <c r="AC20" i="376"/>
  <c r="AB20" i="376"/>
  <c r="V20" i="376"/>
  <c r="U20" i="376"/>
  <c r="O20" i="376"/>
  <c r="N20" i="376"/>
  <c r="H20" i="376"/>
  <c r="G20" i="376"/>
  <c r="F20" i="376"/>
  <c r="A20" i="376" s="1"/>
  <c r="E20" i="376"/>
  <c r="BP19" i="376"/>
  <c r="BM19" i="376"/>
  <c r="BJ19" i="376"/>
  <c r="BG19" i="376"/>
  <c r="BD19" i="376"/>
  <c r="BC19" i="376"/>
  <c r="BB19" i="376"/>
  <c r="BA19" i="376"/>
  <c r="AY19" i="376"/>
  <c r="AX19" i="376"/>
  <c r="AW19" i="376"/>
  <c r="AV19" i="376"/>
  <c r="AU19" i="376"/>
  <c r="AT19" i="376"/>
  <c r="AS19" i="376"/>
  <c r="AR19" i="376"/>
  <c r="AJ19" i="376"/>
  <c r="AN19" i="376" s="1"/>
  <c r="AI19" i="376"/>
  <c r="AC19" i="376"/>
  <c r="AG19" i="376" s="1"/>
  <c r="AB19" i="376"/>
  <c r="V19" i="376"/>
  <c r="U19" i="376"/>
  <c r="O19" i="376"/>
  <c r="S19" i="376" s="1"/>
  <c r="N19" i="376"/>
  <c r="H19" i="376"/>
  <c r="L19" i="376" s="1"/>
  <c r="G19" i="376"/>
  <c r="F19" i="376"/>
  <c r="A19" i="376" s="1"/>
  <c r="E19" i="376"/>
  <c r="BP18" i="376"/>
  <c r="BM18" i="376"/>
  <c r="BJ18" i="376"/>
  <c r="BG18" i="376"/>
  <c r="BD18" i="376"/>
  <c r="BC18" i="376"/>
  <c r="BB18" i="376"/>
  <c r="BA18" i="376"/>
  <c r="AY18" i="376"/>
  <c r="AX18" i="376"/>
  <c r="AW18" i="376"/>
  <c r="AV18" i="376"/>
  <c r="AU18" i="376"/>
  <c r="AT18" i="376"/>
  <c r="AS18" i="376"/>
  <c r="AR18" i="376"/>
  <c r="AJ18" i="376"/>
  <c r="AO18" i="376" s="1"/>
  <c r="BQ18" i="376" s="1"/>
  <c r="BR18" i="376" s="1"/>
  <c r="AI18" i="376"/>
  <c r="AC18" i="376"/>
  <c r="AH18" i="376" s="1"/>
  <c r="BN18" i="376" s="1"/>
  <c r="BO18" i="376" s="1"/>
  <c r="AB18" i="376"/>
  <c r="V18" i="376"/>
  <c r="AA18" i="376" s="1"/>
  <c r="U18" i="376"/>
  <c r="O18" i="376"/>
  <c r="T18" i="376" s="1"/>
  <c r="N18" i="376"/>
  <c r="H18" i="376"/>
  <c r="M18" i="376" s="1"/>
  <c r="BE18" i="376" s="1"/>
  <c r="BF18" i="376" s="1"/>
  <c r="G18" i="376"/>
  <c r="F18" i="376"/>
  <c r="A18" i="376" s="1"/>
  <c r="E18" i="376"/>
  <c r="BP17" i="376"/>
  <c r="BM17" i="376"/>
  <c r="BJ17" i="376"/>
  <c r="BG17" i="376"/>
  <c r="BD17" i="376"/>
  <c r="BC17" i="376"/>
  <c r="BB17" i="376"/>
  <c r="BA17" i="376"/>
  <c r="AY17" i="376"/>
  <c r="AX17" i="376"/>
  <c r="AW17" i="376"/>
  <c r="AV17" i="376"/>
  <c r="AU17" i="376"/>
  <c r="AT17" i="376"/>
  <c r="AS17" i="376"/>
  <c r="AR17" i="376"/>
  <c r="AJ17" i="376"/>
  <c r="AO17" i="376" s="1"/>
  <c r="BQ17" i="376" s="1"/>
  <c r="BR17" i="376" s="1"/>
  <c r="AI17" i="376"/>
  <c r="AC17" i="376"/>
  <c r="AH17" i="376" s="1"/>
  <c r="AB17" i="376"/>
  <c r="V17" i="376"/>
  <c r="AA17" i="376" s="1"/>
  <c r="U17" i="376"/>
  <c r="O17" i="376"/>
  <c r="T17" i="376" s="1"/>
  <c r="BH17" i="376" s="1"/>
  <c r="BI17" i="376" s="1"/>
  <c r="N17" i="376"/>
  <c r="H17" i="376"/>
  <c r="M17" i="376" s="1"/>
  <c r="BE17" i="376" s="1"/>
  <c r="BF17" i="376" s="1"/>
  <c r="G17" i="376"/>
  <c r="F17" i="376"/>
  <c r="A17" i="376" s="1"/>
  <c r="E17" i="376"/>
  <c r="BP16" i="376"/>
  <c r="BM16" i="376"/>
  <c r="BJ16" i="376"/>
  <c r="BG16" i="376"/>
  <c r="BD16" i="376"/>
  <c r="BC16" i="376"/>
  <c r="BB16" i="376"/>
  <c r="BA16" i="376"/>
  <c r="AT16" i="376"/>
  <c r="AS16" i="376"/>
  <c r="AR16" i="376"/>
  <c r="U16" i="376"/>
  <c r="O16" i="376"/>
  <c r="N16" i="376"/>
  <c r="H16" i="376"/>
  <c r="G16" i="376"/>
  <c r="BP13" i="376"/>
  <c r="BM13" i="376"/>
  <c r="BJ13" i="376"/>
  <c r="BG13" i="376"/>
  <c r="BD13" i="376"/>
  <c r="BC13" i="376"/>
  <c r="BB13" i="376"/>
  <c r="BA13" i="376"/>
  <c r="AT13" i="376"/>
  <c r="AS13" i="376"/>
  <c r="AR13" i="376"/>
  <c r="U13" i="376"/>
  <c r="O13" i="376"/>
  <c r="N13" i="376"/>
  <c r="H13" i="376"/>
  <c r="G13" i="376"/>
  <c r="BP14" i="376"/>
  <c r="BM14" i="376"/>
  <c r="BJ14" i="376"/>
  <c r="BG14" i="376"/>
  <c r="BD14" i="376"/>
  <c r="BC14" i="376"/>
  <c r="BB14" i="376"/>
  <c r="BA14" i="376"/>
  <c r="AT14" i="376"/>
  <c r="AS14" i="376"/>
  <c r="AR14" i="376"/>
  <c r="U14" i="376"/>
  <c r="O14" i="376"/>
  <c r="N14" i="376"/>
  <c r="H14" i="376"/>
  <c r="G14" i="376"/>
  <c r="BP15" i="376"/>
  <c r="BM15" i="376"/>
  <c r="BJ15" i="376"/>
  <c r="BG15" i="376"/>
  <c r="BD15" i="376"/>
  <c r="BC15" i="376"/>
  <c r="BB15" i="376"/>
  <c r="BA15" i="376"/>
  <c r="AT15" i="376"/>
  <c r="AS15" i="376"/>
  <c r="AR15" i="376"/>
  <c r="U15" i="376"/>
  <c r="O15" i="376"/>
  <c r="N15" i="376"/>
  <c r="H15" i="376"/>
  <c r="G15" i="376"/>
  <c r="BP12" i="376"/>
  <c r="BM12" i="376"/>
  <c r="BJ12" i="376"/>
  <c r="BG12" i="376"/>
  <c r="BD12" i="376"/>
  <c r="BC12" i="376"/>
  <c r="BB12" i="376"/>
  <c r="BA12" i="376"/>
  <c r="AT12" i="376"/>
  <c r="AS12" i="376"/>
  <c r="AR12" i="376"/>
  <c r="U12" i="376"/>
  <c r="O12" i="376"/>
  <c r="N12" i="376"/>
  <c r="H12" i="376"/>
  <c r="G12" i="376"/>
  <c r="BP11" i="376"/>
  <c r="BM11" i="376"/>
  <c r="BJ11" i="376"/>
  <c r="BG11" i="376"/>
  <c r="BD11" i="376"/>
  <c r="BC11" i="376"/>
  <c r="BB11" i="376"/>
  <c r="BA11" i="376"/>
  <c r="AT11" i="376"/>
  <c r="AS11" i="376"/>
  <c r="AR11" i="376"/>
  <c r="U11" i="376"/>
  <c r="O11" i="376"/>
  <c r="N11" i="376"/>
  <c r="H11" i="376"/>
  <c r="G11" i="376"/>
  <c r="BP31" i="374"/>
  <c r="BM31" i="374"/>
  <c r="BJ31" i="374"/>
  <c r="BG31" i="374"/>
  <c r="BD31" i="374"/>
  <c r="BC31" i="374"/>
  <c r="BB31" i="374"/>
  <c r="BA31" i="374"/>
  <c r="AY31" i="374"/>
  <c r="AX31" i="374"/>
  <c r="AW31" i="374"/>
  <c r="AV31" i="374"/>
  <c r="AU31" i="374"/>
  <c r="AT31" i="374"/>
  <c r="AS31" i="374"/>
  <c r="AR31" i="374"/>
  <c r="AJ31" i="374"/>
  <c r="AI31" i="374"/>
  <c r="AC31" i="374"/>
  <c r="AB31" i="374"/>
  <c r="V31" i="374"/>
  <c r="U31" i="374"/>
  <c r="O31" i="374"/>
  <c r="N31" i="374"/>
  <c r="H31" i="374"/>
  <c r="G31" i="374"/>
  <c r="F31" i="374"/>
  <c r="A31" i="374" s="1"/>
  <c r="E31" i="374"/>
  <c r="BP30" i="374"/>
  <c r="BM30" i="374"/>
  <c r="BJ30" i="374"/>
  <c r="BG30" i="374"/>
  <c r="BD30" i="374"/>
  <c r="BC30" i="374"/>
  <c r="BB30" i="374"/>
  <c r="BA30" i="374"/>
  <c r="AY30" i="374"/>
  <c r="AX30" i="374"/>
  <c r="AW30" i="374"/>
  <c r="AV30" i="374"/>
  <c r="AU30" i="374"/>
  <c r="AT30" i="374"/>
  <c r="AS30" i="374"/>
  <c r="AR30" i="374"/>
  <c r="AJ30" i="374"/>
  <c r="AN30" i="374" s="1"/>
  <c r="AI30" i="374"/>
  <c r="AC30" i="374"/>
  <c r="AG30" i="374" s="1"/>
  <c r="AB30" i="374"/>
  <c r="V30" i="374"/>
  <c r="U30" i="374"/>
  <c r="O30" i="374"/>
  <c r="S30" i="374" s="1"/>
  <c r="N30" i="374"/>
  <c r="H30" i="374"/>
  <c r="L30" i="374" s="1"/>
  <c r="G30" i="374"/>
  <c r="F30" i="374"/>
  <c r="A30" i="374" s="1"/>
  <c r="E30" i="374"/>
  <c r="BP29" i="374"/>
  <c r="BM29" i="374"/>
  <c r="BJ29" i="374"/>
  <c r="BG29" i="374"/>
  <c r="BD29" i="374"/>
  <c r="BC29" i="374"/>
  <c r="BB29" i="374"/>
  <c r="BA29" i="374"/>
  <c r="AY29" i="374"/>
  <c r="AX29" i="374"/>
  <c r="AW29" i="374"/>
  <c r="AV29" i="374"/>
  <c r="AU29" i="374"/>
  <c r="AT29" i="374"/>
  <c r="AS29" i="374"/>
  <c r="AR29" i="374"/>
  <c r="AJ29" i="374"/>
  <c r="AN29" i="374" s="1"/>
  <c r="AI29" i="374"/>
  <c r="AC29" i="374"/>
  <c r="AG29" i="374" s="1"/>
  <c r="AB29" i="374"/>
  <c r="V29" i="374"/>
  <c r="Z29" i="374" s="1"/>
  <c r="U29" i="374"/>
  <c r="O29" i="374"/>
  <c r="S29" i="374" s="1"/>
  <c r="N29" i="374"/>
  <c r="H29" i="374"/>
  <c r="L29" i="374" s="1"/>
  <c r="G29" i="374"/>
  <c r="F29" i="374"/>
  <c r="A29" i="374" s="1"/>
  <c r="E29" i="374"/>
  <c r="BP28" i="374"/>
  <c r="BM28" i="374"/>
  <c r="BJ28" i="374"/>
  <c r="BG28" i="374"/>
  <c r="BD28" i="374"/>
  <c r="BC28" i="374"/>
  <c r="BB28" i="374"/>
  <c r="BA28" i="374"/>
  <c r="AY28" i="374"/>
  <c r="AX28" i="374"/>
  <c r="AW28" i="374"/>
  <c r="AV28" i="374"/>
  <c r="AU28" i="374"/>
  <c r="AT28" i="374"/>
  <c r="AS28" i="374"/>
  <c r="AR28" i="374"/>
  <c r="AJ28" i="374"/>
  <c r="AO28" i="374" s="1"/>
  <c r="BQ28" i="374" s="1"/>
  <c r="BR28" i="374" s="1"/>
  <c r="AI28" i="374"/>
  <c r="AC28" i="374"/>
  <c r="AB28" i="374"/>
  <c r="V28" i="374"/>
  <c r="AA28" i="374" s="1"/>
  <c r="U28" i="374"/>
  <c r="O28" i="374"/>
  <c r="N28" i="374"/>
  <c r="H28" i="374"/>
  <c r="G28" i="374"/>
  <c r="F28" i="374"/>
  <c r="A28" i="374" s="1"/>
  <c r="E28" i="374"/>
  <c r="BP27" i="374"/>
  <c r="BM27" i="374"/>
  <c r="BJ27" i="374"/>
  <c r="BG27" i="374"/>
  <c r="BD27" i="374"/>
  <c r="BC27" i="374"/>
  <c r="BB27" i="374"/>
  <c r="BA27" i="374"/>
  <c r="AY27" i="374"/>
  <c r="AX27" i="374"/>
  <c r="AW27" i="374"/>
  <c r="AV27" i="374"/>
  <c r="AU27" i="374"/>
  <c r="AT27" i="374"/>
  <c r="AS27" i="374"/>
  <c r="AR27" i="374"/>
  <c r="AJ27" i="374"/>
  <c r="AI27" i="374"/>
  <c r="AC27" i="374"/>
  <c r="AB27" i="374"/>
  <c r="V27" i="374"/>
  <c r="U27" i="374"/>
  <c r="O27" i="374"/>
  <c r="N27" i="374"/>
  <c r="H27" i="374"/>
  <c r="G27" i="374"/>
  <c r="F27" i="374"/>
  <c r="A27" i="374" s="1"/>
  <c r="E27" i="374"/>
  <c r="BP26" i="374"/>
  <c r="BM26" i="374"/>
  <c r="BJ26" i="374"/>
  <c r="BG26" i="374"/>
  <c r="BD26" i="374"/>
  <c r="BC26" i="374"/>
  <c r="BB26" i="374"/>
  <c r="BA26" i="374"/>
  <c r="AY26" i="374"/>
  <c r="AX26" i="374"/>
  <c r="AW26" i="374"/>
  <c r="AV26" i="374"/>
  <c r="AU26" i="374"/>
  <c r="AT26" i="374"/>
  <c r="AS26" i="374"/>
  <c r="AR26" i="374"/>
  <c r="AJ26" i="374"/>
  <c r="AN26" i="374" s="1"/>
  <c r="AI26" i="374"/>
  <c r="AC26" i="374"/>
  <c r="AB26" i="374"/>
  <c r="V26" i="374"/>
  <c r="Z26" i="374" s="1"/>
  <c r="U26" i="374"/>
  <c r="O26" i="374"/>
  <c r="S26" i="374" s="1"/>
  <c r="N26" i="374"/>
  <c r="H26" i="374"/>
  <c r="L26" i="374" s="1"/>
  <c r="G26" i="374"/>
  <c r="F26" i="374"/>
  <c r="A26" i="374" s="1"/>
  <c r="E26" i="374"/>
  <c r="BP25" i="374"/>
  <c r="BM25" i="374"/>
  <c r="BJ25" i="374"/>
  <c r="BG25" i="374"/>
  <c r="BD25" i="374"/>
  <c r="BC25" i="374"/>
  <c r="BB25" i="374"/>
  <c r="BA25" i="374"/>
  <c r="AY25" i="374"/>
  <c r="AX25" i="374"/>
  <c r="AW25" i="374"/>
  <c r="AV25" i="374"/>
  <c r="AU25" i="374"/>
  <c r="AT25" i="374"/>
  <c r="AS25" i="374"/>
  <c r="AR25" i="374"/>
  <c r="AJ25" i="374"/>
  <c r="AN25" i="374" s="1"/>
  <c r="AI25" i="374"/>
  <c r="AC25" i="374"/>
  <c r="AG25" i="374" s="1"/>
  <c r="AB25" i="374"/>
  <c r="V25" i="374"/>
  <c r="Z25" i="374" s="1"/>
  <c r="U25" i="374"/>
  <c r="O25" i="374"/>
  <c r="S25" i="374" s="1"/>
  <c r="N25" i="374"/>
  <c r="H25" i="374"/>
  <c r="L25" i="374" s="1"/>
  <c r="G25" i="374"/>
  <c r="F25" i="374"/>
  <c r="A25" i="374" s="1"/>
  <c r="E25" i="374"/>
  <c r="BP24" i="374"/>
  <c r="BM24" i="374"/>
  <c r="BJ24" i="374"/>
  <c r="BG24" i="374"/>
  <c r="BD24" i="374"/>
  <c r="BC24" i="374"/>
  <c r="BB24" i="374"/>
  <c r="BA24" i="374"/>
  <c r="AY24" i="374"/>
  <c r="AX24" i="374"/>
  <c r="AW24" i="374"/>
  <c r="AV24" i="374"/>
  <c r="AU24" i="374"/>
  <c r="AT24" i="374"/>
  <c r="AS24" i="374"/>
  <c r="AR24" i="374"/>
  <c r="AJ24" i="374"/>
  <c r="AO24" i="374" s="1"/>
  <c r="AI24" i="374"/>
  <c r="AC24" i="374"/>
  <c r="AB24" i="374"/>
  <c r="V24" i="374"/>
  <c r="U24" i="374"/>
  <c r="O24" i="374"/>
  <c r="T24" i="374" s="1"/>
  <c r="BH24" i="374" s="1"/>
  <c r="BI24" i="374" s="1"/>
  <c r="N24" i="374"/>
  <c r="H24" i="374"/>
  <c r="M24" i="374" s="1"/>
  <c r="G24" i="374"/>
  <c r="F24" i="374"/>
  <c r="A24" i="374" s="1"/>
  <c r="E24" i="374"/>
  <c r="BP23" i="374"/>
  <c r="BM23" i="374"/>
  <c r="BJ23" i="374"/>
  <c r="BG23" i="374"/>
  <c r="BD23" i="374"/>
  <c r="BC23" i="374"/>
  <c r="BB23" i="374"/>
  <c r="BA23" i="374"/>
  <c r="AY23" i="374"/>
  <c r="AX23" i="374"/>
  <c r="AW23" i="374"/>
  <c r="AV23" i="374"/>
  <c r="AU23" i="374"/>
  <c r="AT23" i="374"/>
  <c r="AS23" i="374"/>
  <c r="AR23" i="374"/>
  <c r="AJ23" i="374"/>
  <c r="AI23" i="374"/>
  <c r="AC23" i="374"/>
  <c r="AB23" i="374"/>
  <c r="V23" i="374"/>
  <c r="U23" i="374"/>
  <c r="O23" i="374"/>
  <c r="N23" i="374"/>
  <c r="H23" i="374"/>
  <c r="G23" i="374"/>
  <c r="F23" i="374"/>
  <c r="A23" i="374" s="1"/>
  <c r="E23" i="374"/>
  <c r="BP22" i="374"/>
  <c r="BM22" i="374"/>
  <c r="BJ22" i="374"/>
  <c r="BG22" i="374"/>
  <c r="BD22" i="374"/>
  <c r="BC22" i="374"/>
  <c r="BB22" i="374"/>
  <c r="BA22" i="374"/>
  <c r="AY22" i="374"/>
  <c r="AX22" i="374"/>
  <c r="AW22" i="374"/>
  <c r="AV22" i="374"/>
  <c r="AU22" i="374"/>
  <c r="AT22" i="374"/>
  <c r="AS22" i="374"/>
  <c r="AR22" i="374"/>
  <c r="AJ22" i="374"/>
  <c r="AO22" i="374" s="1"/>
  <c r="AI22" i="374"/>
  <c r="AC22" i="374"/>
  <c r="AH22" i="374" s="1"/>
  <c r="BN22" i="374" s="1"/>
  <c r="BO22" i="374" s="1"/>
  <c r="AB22" i="374"/>
  <c r="V22" i="374"/>
  <c r="AA22" i="374" s="1"/>
  <c r="BK22" i="374" s="1"/>
  <c r="BL22" i="374" s="1"/>
  <c r="U22" i="374"/>
  <c r="O22" i="374"/>
  <c r="T22" i="374" s="1"/>
  <c r="N22" i="374"/>
  <c r="H22" i="374"/>
  <c r="M22" i="374" s="1"/>
  <c r="G22" i="374"/>
  <c r="F22" i="374"/>
  <c r="A22" i="374" s="1"/>
  <c r="E22" i="374"/>
  <c r="BP21" i="374"/>
  <c r="BM21" i="374"/>
  <c r="BJ21" i="374"/>
  <c r="BG21" i="374"/>
  <c r="BD21" i="374"/>
  <c r="BC21" i="374"/>
  <c r="BB21" i="374"/>
  <c r="BA21" i="374"/>
  <c r="AY21" i="374"/>
  <c r="AX21" i="374"/>
  <c r="AW21" i="374"/>
  <c r="AV21" i="374"/>
  <c r="AU21" i="374"/>
  <c r="AT21" i="374"/>
  <c r="AS21" i="374"/>
  <c r="AR21" i="374"/>
  <c r="AJ21" i="374"/>
  <c r="AO21" i="374" s="1"/>
  <c r="AI21" i="374"/>
  <c r="AC21" i="374"/>
  <c r="AH21" i="374" s="1"/>
  <c r="AB21" i="374"/>
  <c r="V21" i="374"/>
  <c r="AA21" i="374" s="1"/>
  <c r="U21" i="374"/>
  <c r="O21" i="374"/>
  <c r="T21" i="374" s="1"/>
  <c r="N21" i="374"/>
  <c r="H21" i="374"/>
  <c r="M21" i="374" s="1"/>
  <c r="BE21" i="374" s="1"/>
  <c r="BF21" i="374" s="1"/>
  <c r="G21" i="374"/>
  <c r="F21" i="374"/>
  <c r="A21" i="374" s="1"/>
  <c r="E21" i="374"/>
  <c r="BP20" i="374"/>
  <c r="BM20" i="374"/>
  <c r="BJ20" i="374"/>
  <c r="BG20" i="374"/>
  <c r="BD20" i="374"/>
  <c r="BC20" i="374"/>
  <c r="BB20" i="374"/>
  <c r="BA20" i="374"/>
  <c r="AY20" i="374"/>
  <c r="AX20" i="374"/>
  <c r="AW20" i="374"/>
  <c r="AV20" i="374"/>
  <c r="AU20" i="374"/>
  <c r="AT20" i="374"/>
  <c r="AS20" i="374"/>
  <c r="AR20" i="374"/>
  <c r="AJ20" i="374"/>
  <c r="AN20" i="374" s="1"/>
  <c r="AI20" i="374"/>
  <c r="AC20" i="374"/>
  <c r="AG20" i="374" s="1"/>
  <c r="AB20" i="374"/>
  <c r="V20" i="374"/>
  <c r="U20" i="374"/>
  <c r="O20" i="374"/>
  <c r="S20" i="374" s="1"/>
  <c r="N20" i="374"/>
  <c r="H20" i="374"/>
  <c r="L20" i="374" s="1"/>
  <c r="G20" i="374"/>
  <c r="F20" i="374"/>
  <c r="A20" i="374" s="1"/>
  <c r="E20" i="374"/>
  <c r="BP18" i="374"/>
  <c r="BM18" i="374"/>
  <c r="BJ18" i="374"/>
  <c r="BG18" i="374"/>
  <c r="BD18" i="374"/>
  <c r="BC18" i="374"/>
  <c r="BB18" i="374"/>
  <c r="BA18" i="374"/>
  <c r="AT18" i="374"/>
  <c r="AS18" i="374"/>
  <c r="AR18" i="374"/>
  <c r="AB18" i="374"/>
  <c r="V18" i="374"/>
  <c r="U18" i="374"/>
  <c r="O18" i="374"/>
  <c r="N18" i="374"/>
  <c r="H18" i="374"/>
  <c r="G18" i="374"/>
  <c r="BP19" i="374"/>
  <c r="BM19" i="374"/>
  <c r="BJ19" i="374"/>
  <c r="BG19" i="374"/>
  <c r="BD19" i="374"/>
  <c r="BC19" i="374"/>
  <c r="BB19" i="374"/>
  <c r="BA19" i="374"/>
  <c r="AT19" i="374"/>
  <c r="AS19" i="374"/>
  <c r="AR19" i="374"/>
  <c r="AB19" i="374"/>
  <c r="V19" i="374"/>
  <c r="U19" i="374"/>
  <c r="O19" i="374"/>
  <c r="N19" i="374"/>
  <c r="H19" i="374"/>
  <c r="G19" i="374"/>
  <c r="BP17" i="374"/>
  <c r="BM17" i="374"/>
  <c r="BJ17" i="374"/>
  <c r="BG17" i="374"/>
  <c r="BD17" i="374"/>
  <c r="BC17" i="374"/>
  <c r="BB17" i="374"/>
  <c r="BA17" i="374"/>
  <c r="AT17" i="374"/>
  <c r="AS17" i="374"/>
  <c r="AR17" i="374"/>
  <c r="AB17" i="374"/>
  <c r="V17" i="374"/>
  <c r="U17" i="374"/>
  <c r="O17" i="374"/>
  <c r="N17" i="374"/>
  <c r="H17" i="374"/>
  <c r="G17" i="374"/>
  <c r="BP14" i="374"/>
  <c r="BM14" i="374"/>
  <c r="BJ14" i="374"/>
  <c r="BG14" i="374"/>
  <c r="BD14" i="374"/>
  <c r="BC14" i="374"/>
  <c r="BB14" i="374"/>
  <c r="BA14" i="374"/>
  <c r="AT14" i="374"/>
  <c r="AS14" i="374"/>
  <c r="AR14" i="374"/>
  <c r="AB14" i="374"/>
  <c r="V14" i="374"/>
  <c r="U14" i="374"/>
  <c r="O14" i="374"/>
  <c r="N14" i="374"/>
  <c r="H14" i="374"/>
  <c r="G14" i="374"/>
  <c r="BP16" i="374"/>
  <c r="BM16" i="374"/>
  <c r="BJ16" i="374"/>
  <c r="BG16" i="374"/>
  <c r="BD16" i="374"/>
  <c r="BC16" i="374"/>
  <c r="BB16" i="374"/>
  <c r="BA16" i="374"/>
  <c r="AT16" i="374"/>
  <c r="AS16" i="374"/>
  <c r="AR16" i="374"/>
  <c r="AB16" i="374"/>
  <c r="V16" i="374"/>
  <c r="U16" i="374"/>
  <c r="O16" i="374"/>
  <c r="N16" i="374"/>
  <c r="H16" i="374"/>
  <c r="G16" i="374"/>
  <c r="BP13" i="374"/>
  <c r="BM13" i="374"/>
  <c r="BJ13" i="374"/>
  <c r="BG13" i="374"/>
  <c r="BD13" i="374"/>
  <c r="BC13" i="374"/>
  <c r="BB13" i="374"/>
  <c r="BA13" i="374"/>
  <c r="AT13" i="374"/>
  <c r="AS13" i="374"/>
  <c r="AR13" i="374"/>
  <c r="AB13" i="374"/>
  <c r="V13" i="374"/>
  <c r="U13" i="374"/>
  <c r="O13" i="374"/>
  <c r="N13" i="374"/>
  <c r="H13" i="374"/>
  <c r="G13" i="374"/>
  <c r="BP15" i="374"/>
  <c r="BM15" i="374"/>
  <c r="BJ15" i="374"/>
  <c r="BG15" i="374"/>
  <c r="BD15" i="374"/>
  <c r="BC15" i="374"/>
  <c r="BB15" i="374"/>
  <c r="BA15" i="374"/>
  <c r="AT15" i="374"/>
  <c r="AS15" i="374"/>
  <c r="AR15" i="374"/>
  <c r="AB15" i="374"/>
  <c r="V15" i="374"/>
  <c r="U15" i="374"/>
  <c r="O15" i="374"/>
  <c r="N15" i="374"/>
  <c r="H15" i="374"/>
  <c r="G15" i="374"/>
  <c r="BP12" i="374"/>
  <c r="BM12" i="374"/>
  <c r="BJ12" i="374"/>
  <c r="BG12" i="374"/>
  <c r="BD12" i="374"/>
  <c r="BC12" i="374"/>
  <c r="BB12" i="374"/>
  <c r="BA12" i="374"/>
  <c r="AT12" i="374"/>
  <c r="AS12" i="374"/>
  <c r="AR12" i="374"/>
  <c r="AB12" i="374"/>
  <c r="V12" i="374"/>
  <c r="U12" i="374"/>
  <c r="O12" i="374"/>
  <c r="N12" i="374"/>
  <c r="H12" i="374"/>
  <c r="G12" i="374"/>
  <c r="BP11" i="374"/>
  <c r="BM11" i="374"/>
  <c r="BJ11" i="374"/>
  <c r="BG11" i="374"/>
  <c r="BD11" i="374"/>
  <c r="BC11" i="374"/>
  <c r="BB11" i="374"/>
  <c r="BA11" i="374"/>
  <c r="AT11" i="374"/>
  <c r="AS11" i="374"/>
  <c r="AR11" i="374"/>
  <c r="AB11" i="374"/>
  <c r="V11" i="374"/>
  <c r="U11" i="374"/>
  <c r="O11" i="374"/>
  <c r="N11" i="374"/>
  <c r="H11" i="374"/>
  <c r="G11" i="374"/>
  <c r="AC59" i="228"/>
  <c r="X60" i="228"/>
  <c r="AC60" i="228" s="1"/>
  <c r="CI31" i="371"/>
  <c r="CF31" i="371"/>
  <c r="CC31" i="371"/>
  <c r="BZ31" i="371"/>
  <c r="BW31" i="371"/>
  <c r="BV31" i="371"/>
  <c r="BU31" i="371"/>
  <c r="BT31" i="371"/>
  <c r="BP31" i="371"/>
  <c r="BM31" i="371"/>
  <c r="BJ31" i="371"/>
  <c r="BG31" i="371"/>
  <c r="BD31" i="371"/>
  <c r="BC31" i="371"/>
  <c r="BB31" i="371"/>
  <c r="BA31" i="371"/>
  <c r="AY31" i="371"/>
  <c r="AX31" i="371"/>
  <c r="AW31" i="371"/>
  <c r="AV31" i="371"/>
  <c r="AU31" i="371"/>
  <c r="AT31" i="371"/>
  <c r="AS31" i="371"/>
  <c r="AR31" i="371"/>
  <c r="AJ31" i="371"/>
  <c r="AN31" i="371" s="1"/>
  <c r="AI31" i="371"/>
  <c r="AC31" i="371"/>
  <c r="AG31" i="371" s="1"/>
  <c r="AB31" i="371"/>
  <c r="V31" i="371"/>
  <c r="Z31" i="371" s="1"/>
  <c r="U31" i="371"/>
  <c r="O31" i="371"/>
  <c r="S31" i="371" s="1"/>
  <c r="N31" i="371"/>
  <c r="H31" i="371"/>
  <c r="L31" i="371" s="1"/>
  <c r="G31" i="371"/>
  <c r="F31" i="371"/>
  <c r="A31" i="371" s="1"/>
  <c r="E31" i="371"/>
  <c r="CI30" i="371"/>
  <c r="CF30" i="371"/>
  <c r="CC30" i="371"/>
  <c r="BZ30" i="371"/>
  <c r="BW30" i="371"/>
  <c r="BV30" i="371"/>
  <c r="BU30" i="371"/>
  <c r="BT30" i="371"/>
  <c r="BP30" i="371"/>
  <c r="BM30" i="371"/>
  <c r="BJ30" i="371"/>
  <c r="BG30" i="371"/>
  <c r="BD30" i="371"/>
  <c r="BC30" i="371"/>
  <c r="BB30" i="371"/>
  <c r="BA30" i="371"/>
  <c r="AY30" i="371"/>
  <c r="AX30" i="371"/>
  <c r="AW30" i="371"/>
  <c r="AV30" i="371"/>
  <c r="AU30" i="371"/>
  <c r="AT30" i="371"/>
  <c r="AS30" i="371"/>
  <c r="AR30" i="371"/>
  <c r="AJ30" i="371"/>
  <c r="AN30" i="371" s="1"/>
  <c r="AI30" i="371"/>
  <c r="AC30" i="371"/>
  <c r="AB30" i="371"/>
  <c r="V30" i="371"/>
  <c r="U30" i="371"/>
  <c r="O30" i="371"/>
  <c r="N30" i="371"/>
  <c r="H30" i="371"/>
  <c r="L30" i="371" s="1"/>
  <c r="G30" i="371"/>
  <c r="F30" i="371"/>
  <c r="A30" i="371" s="1"/>
  <c r="E30" i="371"/>
  <c r="CI29" i="371"/>
  <c r="CF29" i="371"/>
  <c r="CC29" i="371"/>
  <c r="BZ29" i="371"/>
  <c r="BW29" i="371"/>
  <c r="BV29" i="371"/>
  <c r="BU29" i="371"/>
  <c r="BT29" i="371"/>
  <c r="BP29" i="371"/>
  <c r="BM29" i="371"/>
  <c r="BJ29" i="371"/>
  <c r="BG29" i="371"/>
  <c r="BD29" i="371"/>
  <c r="BC29" i="371"/>
  <c r="BB29" i="371"/>
  <c r="BA29" i="371"/>
  <c r="AY29" i="371"/>
  <c r="AX29" i="371"/>
  <c r="AW29" i="371"/>
  <c r="AV29" i="371"/>
  <c r="AU29" i="371"/>
  <c r="AT29" i="371"/>
  <c r="AS29" i="371"/>
  <c r="AR29" i="371"/>
  <c r="AJ29" i="371"/>
  <c r="AI29" i="371"/>
  <c r="AC29" i="371"/>
  <c r="AH29" i="371" s="1"/>
  <c r="AB29" i="371"/>
  <c r="V29" i="371"/>
  <c r="AA29" i="371" s="1"/>
  <c r="BK29" i="371" s="1"/>
  <c r="BL29" i="371" s="1"/>
  <c r="U29" i="371"/>
  <c r="O29" i="371"/>
  <c r="T29" i="371" s="1"/>
  <c r="N29" i="371"/>
  <c r="H29" i="371"/>
  <c r="G29" i="371"/>
  <c r="F29" i="371"/>
  <c r="A29" i="371" s="1"/>
  <c r="E29" i="371"/>
  <c r="CI28" i="371"/>
  <c r="CF28" i="371"/>
  <c r="CC28" i="371"/>
  <c r="BZ28" i="371"/>
  <c r="BW28" i="371"/>
  <c r="BV28" i="371"/>
  <c r="BU28" i="371"/>
  <c r="BT28" i="371"/>
  <c r="BP28" i="371"/>
  <c r="BM28" i="371"/>
  <c r="BJ28" i="371"/>
  <c r="BG28" i="371"/>
  <c r="BD28" i="371"/>
  <c r="BC28" i="371"/>
  <c r="BB28" i="371"/>
  <c r="BA28" i="371"/>
  <c r="AY28" i="371"/>
  <c r="AX28" i="371"/>
  <c r="AW28" i="371"/>
  <c r="AV28" i="371"/>
  <c r="AU28" i="371"/>
  <c r="AT28" i="371"/>
  <c r="AS28" i="371"/>
  <c r="AR28" i="371"/>
  <c r="AJ28" i="371"/>
  <c r="AN28" i="371" s="1"/>
  <c r="AI28" i="371"/>
  <c r="AC28" i="371"/>
  <c r="AG28" i="371" s="1"/>
  <c r="AB28" i="371"/>
  <c r="V28" i="371"/>
  <c r="Z28" i="371" s="1"/>
  <c r="U28" i="371"/>
  <c r="O28" i="371"/>
  <c r="N28" i="371"/>
  <c r="H28" i="371"/>
  <c r="L28" i="371" s="1"/>
  <c r="G28" i="371"/>
  <c r="F28" i="371"/>
  <c r="A28" i="371" s="1"/>
  <c r="E28" i="371"/>
  <c r="CI27" i="371"/>
  <c r="CF27" i="371"/>
  <c r="CC27" i="371"/>
  <c r="BZ27" i="371"/>
  <c r="BW27" i="371"/>
  <c r="BV27" i="371"/>
  <c r="BU27" i="371"/>
  <c r="BT27" i="371"/>
  <c r="BP27" i="371"/>
  <c r="BM27" i="371"/>
  <c r="BJ27" i="371"/>
  <c r="BG27" i="371"/>
  <c r="BD27" i="371"/>
  <c r="BC27" i="371"/>
  <c r="BB27" i="371"/>
  <c r="BA27" i="371"/>
  <c r="AY27" i="371"/>
  <c r="AX27" i="371"/>
  <c r="AW27" i="371"/>
  <c r="AV27" i="371"/>
  <c r="AU27" i="371"/>
  <c r="AT27" i="371"/>
  <c r="AS27" i="371"/>
  <c r="AR27" i="371"/>
  <c r="AJ27" i="371"/>
  <c r="AO27" i="371" s="1"/>
  <c r="CJ27" i="371" s="1"/>
  <c r="CK27" i="371" s="1"/>
  <c r="AI27" i="371"/>
  <c r="AC27" i="371"/>
  <c r="AH27" i="371" s="1"/>
  <c r="AB27" i="371"/>
  <c r="V27" i="371"/>
  <c r="AA27" i="371" s="1"/>
  <c r="CD27" i="371" s="1"/>
  <c r="CE27" i="371" s="1"/>
  <c r="U27" i="371"/>
  <c r="O27" i="371"/>
  <c r="T27" i="371" s="1"/>
  <c r="N27" i="371"/>
  <c r="H27" i="371"/>
  <c r="M27" i="371" s="1"/>
  <c r="BE27" i="371" s="1"/>
  <c r="BF27" i="371" s="1"/>
  <c r="G27" i="371"/>
  <c r="F27" i="371"/>
  <c r="A27" i="371" s="1"/>
  <c r="E27" i="371"/>
  <c r="CI26" i="371"/>
  <c r="CF26" i="371"/>
  <c r="CC26" i="371"/>
  <c r="BZ26" i="371"/>
  <c r="BW26" i="371"/>
  <c r="BV26" i="371"/>
  <c r="BU26" i="371"/>
  <c r="BT26" i="371"/>
  <c r="BP26" i="371"/>
  <c r="BM26" i="371"/>
  <c r="BJ26" i="371"/>
  <c r="BG26" i="371"/>
  <c r="BD26" i="371"/>
  <c r="BC26" i="371"/>
  <c r="BB26" i="371"/>
  <c r="BA26" i="371"/>
  <c r="AY26" i="371"/>
  <c r="AX26" i="371"/>
  <c r="AW26" i="371"/>
  <c r="AV26" i="371"/>
  <c r="AU26" i="371"/>
  <c r="AT26" i="371"/>
  <c r="AS26" i="371"/>
  <c r="AR26" i="371"/>
  <c r="AJ26" i="371"/>
  <c r="AO26" i="371" s="1"/>
  <c r="AI26" i="371"/>
  <c r="AC26" i="371"/>
  <c r="AB26" i="371"/>
  <c r="V26" i="371"/>
  <c r="AA26" i="371" s="1"/>
  <c r="CD26" i="371" s="1"/>
  <c r="CE26" i="371" s="1"/>
  <c r="U26" i="371"/>
  <c r="O26" i="371"/>
  <c r="N26" i="371"/>
  <c r="H26" i="371"/>
  <c r="M26" i="371" s="1"/>
  <c r="G26" i="371"/>
  <c r="F26" i="371"/>
  <c r="A26" i="371" s="1"/>
  <c r="E26" i="371"/>
  <c r="CI25" i="371"/>
  <c r="CF25" i="371"/>
  <c r="CC25" i="371"/>
  <c r="BZ25" i="371"/>
  <c r="BW25" i="371"/>
  <c r="BV25" i="371"/>
  <c r="BU25" i="371"/>
  <c r="BT25" i="371"/>
  <c r="BP25" i="371"/>
  <c r="BM25" i="371"/>
  <c r="BJ25" i="371"/>
  <c r="BG25" i="371"/>
  <c r="BD25" i="371"/>
  <c r="BC25" i="371"/>
  <c r="BB25" i="371"/>
  <c r="BA25" i="371"/>
  <c r="AY25" i="371"/>
  <c r="AX25" i="371"/>
  <c r="AW25" i="371"/>
  <c r="AV25" i="371"/>
  <c r="AU25" i="371"/>
  <c r="AT25" i="371"/>
  <c r="AS25" i="371"/>
  <c r="AR25" i="371"/>
  <c r="AJ25" i="371"/>
  <c r="AO25" i="371" s="1"/>
  <c r="CJ25" i="371" s="1"/>
  <c r="CK25" i="371" s="1"/>
  <c r="AI25" i="371"/>
  <c r="AC25" i="371"/>
  <c r="AH25" i="371" s="1"/>
  <c r="CG25" i="371" s="1"/>
  <c r="CH25" i="371" s="1"/>
  <c r="AB25" i="371"/>
  <c r="V25" i="371"/>
  <c r="U25" i="371"/>
  <c r="O25" i="371"/>
  <c r="T25" i="371" s="1"/>
  <c r="BH25" i="371" s="1"/>
  <c r="BI25" i="371" s="1"/>
  <c r="N25" i="371"/>
  <c r="H25" i="371"/>
  <c r="M25" i="371" s="1"/>
  <c r="BX25" i="371" s="1"/>
  <c r="BY25" i="371" s="1"/>
  <c r="G25" i="371"/>
  <c r="F25" i="371"/>
  <c r="A25" i="371" s="1"/>
  <c r="E25" i="371"/>
  <c r="CI24" i="371"/>
  <c r="CF24" i="371"/>
  <c r="CC24" i="371"/>
  <c r="BZ24" i="371"/>
  <c r="BW24" i="371"/>
  <c r="BV24" i="371"/>
  <c r="BU24" i="371"/>
  <c r="BT24" i="371"/>
  <c r="BP24" i="371"/>
  <c r="BM24" i="371"/>
  <c r="BJ24" i="371"/>
  <c r="BG24" i="371"/>
  <c r="BD24" i="371"/>
  <c r="BC24" i="371"/>
  <c r="BB24" i="371"/>
  <c r="BA24" i="371"/>
  <c r="AY24" i="371"/>
  <c r="AX24" i="371"/>
  <c r="AW24" i="371"/>
  <c r="AV24" i="371"/>
  <c r="AU24" i="371"/>
  <c r="AT24" i="371"/>
  <c r="AS24" i="371"/>
  <c r="AR24" i="371"/>
  <c r="AJ24" i="371"/>
  <c r="AN24" i="371" s="1"/>
  <c r="AI24" i="371"/>
  <c r="AC24" i="371"/>
  <c r="AG24" i="371" s="1"/>
  <c r="AB24" i="371"/>
  <c r="V24" i="371"/>
  <c r="Z24" i="371" s="1"/>
  <c r="U24" i="371"/>
  <c r="O24" i="371"/>
  <c r="N24" i="371"/>
  <c r="H24" i="371"/>
  <c r="L24" i="371" s="1"/>
  <c r="G24" i="371"/>
  <c r="F24" i="371"/>
  <c r="A24" i="371" s="1"/>
  <c r="E24" i="371"/>
  <c r="CI23" i="371"/>
  <c r="CF23" i="371"/>
  <c r="CC23" i="371"/>
  <c r="BZ23" i="371"/>
  <c r="BW23" i="371"/>
  <c r="BV23" i="371"/>
  <c r="BU23" i="371"/>
  <c r="BT23" i="371"/>
  <c r="BP23" i="371"/>
  <c r="BM23" i="371"/>
  <c r="BJ23" i="371"/>
  <c r="BG23" i="371"/>
  <c r="BD23" i="371"/>
  <c r="BC23" i="371"/>
  <c r="BB23" i="371"/>
  <c r="BA23" i="371"/>
  <c r="AY23" i="371"/>
  <c r="AX23" i="371"/>
  <c r="AW23" i="371"/>
  <c r="AV23" i="371"/>
  <c r="AU23" i="371"/>
  <c r="AT23" i="371"/>
  <c r="AS23" i="371"/>
  <c r="AR23" i="371"/>
  <c r="AJ23" i="371"/>
  <c r="AN23" i="371" s="1"/>
  <c r="AI23" i="371"/>
  <c r="AC23" i="371"/>
  <c r="AG23" i="371" s="1"/>
  <c r="AB23" i="371"/>
  <c r="V23" i="371"/>
  <c r="Z23" i="371" s="1"/>
  <c r="U23" i="371"/>
  <c r="O23" i="371"/>
  <c r="S23" i="371" s="1"/>
  <c r="N23" i="371"/>
  <c r="H23" i="371"/>
  <c r="L23" i="371" s="1"/>
  <c r="G23" i="371"/>
  <c r="F23" i="371"/>
  <c r="A23" i="371" s="1"/>
  <c r="E23" i="371"/>
  <c r="CI22" i="371"/>
  <c r="CF22" i="371"/>
  <c r="CC22" i="371"/>
  <c r="BZ22" i="371"/>
  <c r="BW22" i="371"/>
  <c r="BV22" i="371"/>
  <c r="BU22" i="371"/>
  <c r="BT22" i="371"/>
  <c r="BP22" i="371"/>
  <c r="BM22" i="371"/>
  <c r="BJ22" i="371"/>
  <c r="BG22" i="371"/>
  <c r="BD22" i="371"/>
  <c r="BC22" i="371"/>
  <c r="BB22" i="371"/>
  <c r="BA22" i="371"/>
  <c r="AY22" i="371"/>
  <c r="AX22" i="371"/>
  <c r="AW22" i="371"/>
  <c r="AV22" i="371"/>
  <c r="AU22" i="371"/>
  <c r="AT22" i="371"/>
  <c r="AS22" i="371"/>
  <c r="AR22" i="371"/>
  <c r="AJ22" i="371"/>
  <c r="AO22" i="371" s="1"/>
  <c r="BQ22" i="371" s="1"/>
  <c r="BR22" i="371" s="1"/>
  <c r="AI22" i="371"/>
  <c r="AC22" i="371"/>
  <c r="AB22" i="371"/>
  <c r="V22" i="371"/>
  <c r="AA22" i="371" s="1"/>
  <c r="U22" i="371"/>
  <c r="O22" i="371"/>
  <c r="T22" i="371" s="1"/>
  <c r="CA22" i="371" s="1"/>
  <c r="CB22" i="371" s="1"/>
  <c r="N22" i="371"/>
  <c r="H22" i="371"/>
  <c r="M22" i="371" s="1"/>
  <c r="G22" i="371"/>
  <c r="F22" i="371"/>
  <c r="A22" i="371" s="1"/>
  <c r="E22" i="371"/>
  <c r="CI21" i="371"/>
  <c r="CF21" i="371"/>
  <c r="CC21" i="371"/>
  <c r="BZ21" i="371"/>
  <c r="BW21" i="371"/>
  <c r="BV21" i="371"/>
  <c r="BU21" i="371"/>
  <c r="BT21" i="371"/>
  <c r="BP21" i="371"/>
  <c r="BM21" i="371"/>
  <c r="BJ21" i="371"/>
  <c r="BG21" i="371"/>
  <c r="BD21" i="371"/>
  <c r="BC21" i="371"/>
  <c r="BB21" i="371"/>
  <c r="BA21" i="371"/>
  <c r="AY21" i="371"/>
  <c r="AX21" i="371"/>
  <c r="AW21" i="371"/>
  <c r="AV21" i="371"/>
  <c r="AU21" i="371"/>
  <c r="AT21" i="371"/>
  <c r="AS21" i="371"/>
  <c r="AR21" i="371"/>
  <c r="AJ21" i="371"/>
  <c r="AI21" i="371"/>
  <c r="AC21" i="371"/>
  <c r="AH21" i="371" s="1"/>
  <c r="CG21" i="371" s="1"/>
  <c r="CH21" i="371" s="1"/>
  <c r="AB21" i="371"/>
  <c r="V21" i="371"/>
  <c r="U21" i="371"/>
  <c r="O21" i="371"/>
  <c r="N21" i="371"/>
  <c r="H21" i="371"/>
  <c r="M21" i="371" s="1"/>
  <c r="BE21" i="371" s="1"/>
  <c r="BF21" i="371" s="1"/>
  <c r="G21" i="371"/>
  <c r="F21" i="371"/>
  <c r="A21" i="371" s="1"/>
  <c r="E21" i="371"/>
  <c r="CI20" i="371"/>
  <c r="CF20" i="371"/>
  <c r="CC20" i="371"/>
  <c r="BZ20" i="371"/>
  <c r="BW20" i="371"/>
  <c r="BV20" i="371"/>
  <c r="BU20" i="371"/>
  <c r="BT20" i="371"/>
  <c r="BP20" i="371"/>
  <c r="BM20" i="371"/>
  <c r="BJ20" i="371"/>
  <c r="BG20" i="371"/>
  <c r="BD20" i="371"/>
  <c r="BC20" i="371"/>
  <c r="BB20" i="371"/>
  <c r="BA20" i="371"/>
  <c r="AY20" i="371"/>
  <c r="AX20" i="371"/>
  <c r="AW20" i="371"/>
  <c r="AV20" i="371"/>
  <c r="AU20" i="371"/>
  <c r="AT20" i="371"/>
  <c r="AS20" i="371"/>
  <c r="AR20" i="371"/>
  <c r="AJ20" i="371"/>
  <c r="AN20" i="371" s="1"/>
  <c r="AI20" i="371"/>
  <c r="AC20" i="371"/>
  <c r="AB20" i="371"/>
  <c r="V20" i="371"/>
  <c r="Z20" i="371" s="1"/>
  <c r="U20" i="371"/>
  <c r="O20" i="371"/>
  <c r="S20" i="371" s="1"/>
  <c r="N20" i="371"/>
  <c r="H20" i="371"/>
  <c r="G20" i="371"/>
  <c r="F20" i="371"/>
  <c r="A20" i="371" s="1"/>
  <c r="E20" i="371"/>
  <c r="CI19" i="371"/>
  <c r="CF19" i="371"/>
  <c r="CC19" i="371"/>
  <c r="BZ19" i="371"/>
  <c r="BW19" i="371"/>
  <c r="BV19" i="371"/>
  <c r="BU19" i="371"/>
  <c r="BT19" i="371"/>
  <c r="BP19" i="371"/>
  <c r="BM19" i="371"/>
  <c r="BJ19" i="371"/>
  <c r="BG19" i="371"/>
  <c r="BD19" i="371"/>
  <c r="BC19" i="371"/>
  <c r="BB19" i="371"/>
  <c r="BA19" i="371"/>
  <c r="AY19" i="371"/>
  <c r="AX19" i="371"/>
  <c r="AW19" i="371"/>
  <c r="AV19" i="371"/>
  <c r="AU19" i="371"/>
  <c r="AT19" i="371"/>
  <c r="AS19" i="371"/>
  <c r="AR19" i="371"/>
  <c r="AJ19" i="371"/>
  <c r="AO19" i="371" s="1"/>
  <c r="AI19" i="371"/>
  <c r="AC19" i="371"/>
  <c r="AH19" i="371" s="1"/>
  <c r="AB19" i="371"/>
  <c r="V19" i="371"/>
  <c r="AA19" i="371" s="1"/>
  <c r="BK19" i="371" s="1"/>
  <c r="BL19" i="371" s="1"/>
  <c r="U19" i="371"/>
  <c r="O19" i="371"/>
  <c r="T19" i="371" s="1"/>
  <c r="N19" i="371"/>
  <c r="H19" i="371"/>
  <c r="M19" i="371" s="1"/>
  <c r="BX19" i="371" s="1"/>
  <c r="BY19" i="371" s="1"/>
  <c r="G19" i="371"/>
  <c r="F19" i="371"/>
  <c r="A19" i="371" s="1"/>
  <c r="E19" i="371"/>
  <c r="CI18" i="371"/>
  <c r="CF18" i="371"/>
  <c r="CC18" i="371"/>
  <c r="BZ18" i="371"/>
  <c r="BW18" i="371"/>
  <c r="BV18" i="371"/>
  <c r="BU18" i="371"/>
  <c r="BT18" i="371"/>
  <c r="BP18" i="371"/>
  <c r="BM18" i="371"/>
  <c r="BJ18" i="371"/>
  <c r="BG18" i="371"/>
  <c r="BD18" i="371"/>
  <c r="BC18" i="371"/>
  <c r="BB18" i="371"/>
  <c r="BA18" i="371"/>
  <c r="AY18" i="371"/>
  <c r="AX18" i="371"/>
  <c r="AW18" i="371"/>
  <c r="AV18" i="371"/>
  <c r="AU18" i="371"/>
  <c r="AT18" i="371"/>
  <c r="AS18" i="371"/>
  <c r="AR18" i="371"/>
  <c r="AJ18" i="371"/>
  <c r="AI18" i="371"/>
  <c r="AC18" i="371"/>
  <c r="AB18" i="371"/>
  <c r="V18" i="371"/>
  <c r="U18" i="371"/>
  <c r="O18" i="371"/>
  <c r="N18" i="371"/>
  <c r="H18" i="371"/>
  <c r="G18" i="371"/>
  <c r="F18" i="371"/>
  <c r="A18" i="371" s="1"/>
  <c r="E18" i="371"/>
  <c r="CI17" i="371"/>
  <c r="CF17" i="371"/>
  <c r="CC17" i="371"/>
  <c r="BZ17" i="371"/>
  <c r="BW17" i="371"/>
  <c r="BV17" i="371"/>
  <c r="BU17" i="371"/>
  <c r="BT17" i="371"/>
  <c r="BP17" i="371"/>
  <c r="BM17" i="371"/>
  <c r="BJ17" i="371"/>
  <c r="BG17" i="371"/>
  <c r="BD17" i="371"/>
  <c r="BC17" i="371"/>
  <c r="BB17" i="371"/>
  <c r="BA17" i="371"/>
  <c r="AY17" i="371"/>
  <c r="AX17" i="371"/>
  <c r="AW17" i="371"/>
  <c r="AV17" i="371"/>
  <c r="AU17" i="371"/>
  <c r="AT17" i="371"/>
  <c r="AS17" i="371"/>
  <c r="AR17" i="371"/>
  <c r="AJ17" i="371"/>
  <c r="AO17" i="371" s="1"/>
  <c r="BQ17" i="371" s="1"/>
  <c r="BR17" i="371" s="1"/>
  <c r="AI17" i="371"/>
  <c r="AC17" i="371"/>
  <c r="AB17" i="371"/>
  <c r="V17" i="371"/>
  <c r="AA17" i="371" s="1"/>
  <c r="CD17" i="371" s="1"/>
  <c r="CE17" i="371" s="1"/>
  <c r="U17" i="371"/>
  <c r="O17" i="371"/>
  <c r="T17" i="371" s="1"/>
  <c r="BH17" i="371" s="1"/>
  <c r="BI17" i="371" s="1"/>
  <c r="N17" i="371"/>
  <c r="H17" i="371"/>
  <c r="M17" i="371" s="1"/>
  <c r="G17" i="371"/>
  <c r="F17" i="371"/>
  <c r="A17" i="371" s="1"/>
  <c r="E17" i="371"/>
  <c r="CI16" i="371"/>
  <c r="CF16" i="371"/>
  <c r="CC16" i="371"/>
  <c r="BZ16" i="371"/>
  <c r="BW16" i="371"/>
  <c r="BV16" i="371"/>
  <c r="BU16" i="371"/>
  <c r="BT16" i="371"/>
  <c r="BP16" i="371"/>
  <c r="BM16" i="371"/>
  <c r="BJ16" i="371"/>
  <c r="BG16" i="371"/>
  <c r="BD16" i="371"/>
  <c r="BC16" i="371"/>
  <c r="BB16" i="371"/>
  <c r="BA16" i="371"/>
  <c r="AY16" i="371"/>
  <c r="AX16" i="371"/>
  <c r="AW16" i="371"/>
  <c r="AV16" i="371"/>
  <c r="AU16" i="371"/>
  <c r="AT16" i="371"/>
  <c r="AS16" i="371"/>
  <c r="AR16" i="371"/>
  <c r="AJ16" i="371"/>
  <c r="AN16" i="371" s="1"/>
  <c r="AI16" i="371"/>
  <c r="AC16" i="371"/>
  <c r="AB16" i="371"/>
  <c r="V16" i="371"/>
  <c r="U16" i="371"/>
  <c r="O16" i="371"/>
  <c r="S16" i="371" s="1"/>
  <c r="N16" i="371"/>
  <c r="H16" i="371"/>
  <c r="L16" i="371" s="1"/>
  <c r="G16" i="371"/>
  <c r="F16" i="371"/>
  <c r="A16" i="371" s="1"/>
  <c r="E16" i="371"/>
  <c r="CI15" i="371"/>
  <c r="CF15" i="371"/>
  <c r="CC15" i="371"/>
  <c r="BZ15" i="371"/>
  <c r="BW15" i="371"/>
  <c r="BV15" i="371"/>
  <c r="BU15" i="371"/>
  <c r="BT15" i="371"/>
  <c r="BP15" i="371"/>
  <c r="BM15" i="371"/>
  <c r="BJ15" i="371"/>
  <c r="BG15" i="371"/>
  <c r="BD15" i="371"/>
  <c r="BC15" i="371"/>
  <c r="BB15" i="371"/>
  <c r="BA15" i="371"/>
  <c r="AY15" i="371"/>
  <c r="AX15" i="371"/>
  <c r="AW15" i="371"/>
  <c r="AV15" i="371"/>
  <c r="AU15" i="371"/>
  <c r="AT15" i="371"/>
  <c r="AS15" i="371"/>
  <c r="AR15" i="371"/>
  <c r="AJ15" i="371"/>
  <c r="AO15" i="371" s="1"/>
  <c r="BQ15" i="371" s="1"/>
  <c r="BR15" i="371" s="1"/>
  <c r="AI15" i="371"/>
  <c r="AC15" i="371"/>
  <c r="AH15" i="371" s="1"/>
  <c r="CG15" i="371" s="1"/>
  <c r="CH15" i="371" s="1"/>
  <c r="AB15" i="371"/>
  <c r="V15" i="371"/>
  <c r="AA15" i="371" s="1"/>
  <c r="CD15" i="371" s="1"/>
  <c r="CE15" i="371" s="1"/>
  <c r="U15" i="371"/>
  <c r="O15" i="371"/>
  <c r="T15" i="371" s="1"/>
  <c r="BH15" i="371" s="1"/>
  <c r="BI15" i="371" s="1"/>
  <c r="N15" i="371"/>
  <c r="H15" i="371"/>
  <c r="M15" i="371" s="1"/>
  <c r="BE15" i="371" s="1"/>
  <c r="BF15" i="371" s="1"/>
  <c r="G15" i="371"/>
  <c r="F15" i="371"/>
  <c r="A15" i="371" s="1"/>
  <c r="E15" i="371"/>
  <c r="CI14" i="371"/>
  <c r="CF14" i="371"/>
  <c r="CC14" i="371"/>
  <c r="BZ14" i="371"/>
  <c r="BW14" i="371"/>
  <c r="BV14" i="371"/>
  <c r="BU14" i="371"/>
  <c r="BT14" i="371"/>
  <c r="BP14" i="371"/>
  <c r="BM14" i="371"/>
  <c r="BJ14" i="371"/>
  <c r="BG14" i="371"/>
  <c r="BD14" i="371"/>
  <c r="BC14" i="371"/>
  <c r="BB14" i="371"/>
  <c r="BA14" i="371"/>
  <c r="AT14" i="371"/>
  <c r="AS14" i="371"/>
  <c r="AR14" i="371"/>
  <c r="AJ14" i="371"/>
  <c r="AI14" i="371"/>
  <c r="AC14" i="371"/>
  <c r="AB14" i="371"/>
  <c r="V14" i="371"/>
  <c r="U14" i="371"/>
  <c r="O14" i="371"/>
  <c r="N14" i="371"/>
  <c r="H14" i="371"/>
  <c r="G14" i="371"/>
  <c r="CI13" i="371"/>
  <c r="CF13" i="371"/>
  <c r="CC13" i="371"/>
  <c r="BZ13" i="371"/>
  <c r="BW13" i="371"/>
  <c r="BV13" i="371"/>
  <c r="BU13" i="371"/>
  <c r="BT13" i="371"/>
  <c r="BP13" i="371"/>
  <c r="BM13" i="371"/>
  <c r="BC13" i="371"/>
  <c r="BB13" i="371"/>
  <c r="BA13" i="371"/>
  <c r="AT13" i="371"/>
  <c r="AS13" i="371"/>
  <c r="AR13" i="371"/>
  <c r="AB13" i="371"/>
  <c r="V13" i="371"/>
  <c r="BJ13" i="371" s="1"/>
  <c r="U13" i="371"/>
  <c r="O13" i="371"/>
  <c r="BG13" i="371" s="1"/>
  <c r="N13" i="371"/>
  <c r="H13" i="371"/>
  <c r="BD13" i="371" s="1"/>
  <c r="G13" i="371"/>
  <c r="CI12" i="371"/>
  <c r="CF12" i="371"/>
  <c r="CC12" i="371"/>
  <c r="BZ12" i="371"/>
  <c r="BW12" i="371"/>
  <c r="BV12" i="371"/>
  <c r="BU12" i="371"/>
  <c r="BT12" i="371"/>
  <c r="BP12" i="371"/>
  <c r="BM12" i="371"/>
  <c r="BC12" i="371"/>
  <c r="BB12" i="371"/>
  <c r="BA12" i="371"/>
  <c r="AT12" i="371"/>
  <c r="AS12" i="371"/>
  <c r="AR12" i="371"/>
  <c r="AB12" i="371"/>
  <c r="V12" i="371"/>
  <c r="BJ12" i="371" s="1"/>
  <c r="U12" i="371"/>
  <c r="O12" i="371"/>
  <c r="BG12" i="371" s="1"/>
  <c r="N12" i="371"/>
  <c r="H12" i="371"/>
  <c r="BD12" i="371" s="1"/>
  <c r="G12" i="371"/>
  <c r="CI11" i="371"/>
  <c r="CF11" i="371"/>
  <c r="CC11" i="371"/>
  <c r="BZ11" i="371"/>
  <c r="BW11" i="371"/>
  <c r="BV11" i="371"/>
  <c r="BU11" i="371"/>
  <c r="BT11" i="371"/>
  <c r="BP11" i="371"/>
  <c r="BM11" i="371"/>
  <c r="BC11" i="371"/>
  <c r="BB11" i="371"/>
  <c r="BA11" i="371"/>
  <c r="AT11" i="371"/>
  <c r="AS11" i="371"/>
  <c r="AR11" i="371"/>
  <c r="AB11" i="371"/>
  <c r="V11" i="371"/>
  <c r="BJ11" i="371" s="1"/>
  <c r="U11" i="371"/>
  <c r="O11" i="371"/>
  <c r="BG11" i="371" s="1"/>
  <c r="N11" i="371"/>
  <c r="H11" i="371"/>
  <c r="BD11" i="371" s="1"/>
  <c r="G11" i="371"/>
  <c r="IP205" i="110"/>
  <c r="IO205" i="110"/>
  <c r="IN205" i="110"/>
  <c r="IM205" i="110"/>
  <c r="IL205" i="110"/>
  <c r="IP204" i="110"/>
  <c r="IO204" i="110"/>
  <c r="IN204" i="110"/>
  <c r="IM204" i="110"/>
  <c r="IL204" i="110"/>
  <c r="IP203" i="110"/>
  <c r="IO203" i="110"/>
  <c r="IN203" i="110"/>
  <c r="IM203" i="110"/>
  <c r="IL203" i="110"/>
  <c r="IP202" i="110"/>
  <c r="IO202" i="110"/>
  <c r="IN202" i="110"/>
  <c r="IM202" i="110"/>
  <c r="IL202" i="110"/>
  <c r="IP201" i="110"/>
  <c r="IO201" i="110"/>
  <c r="IN201" i="110"/>
  <c r="IM201" i="110"/>
  <c r="IL201" i="110"/>
  <c r="IP200" i="110"/>
  <c r="IO200" i="110"/>
  <c r="IN200" i="110"/>
  <c r="IM200" i="110"/>
  <c r="IL200" i="110"/>
  <c r="IP199" i="110"/>
  <c r="IO199" i="110"/>
  <c r="IN199" i="110"/>
  <c r="IM199" i="110"/>
  <c r="IL199" i="110"/>
  <c r="IP198" i="110"/>
  <c r="IO198" i="110"/>
  <c r="IN198" i="110"/>
  <c r="IM198" i="110"/>
  <c r="IL198" i="110"/>
  <c r="IP197" i="110"/>
  <c r="IO197" i="110"/>
  <c r="IN197" i="110"/>
  <c r="IM197" i="110"/>
  <c r="IL197" i="110"/>
  <c r="IP54" i="110"/>
  <c r="IO54" i="110"/>
  <c r="IN54" i="110"/>
  <c r="IM54" i="110"/>
  <c r="IL54" i="110"/>
  <c r="IP159" i="110"/>
  <c r="IO159" i="110"/>
  <c r="IN159" i="110"/>
  <c r="IM159" i="110"/>
  <c r="IL159" i="110"/>
  <c r="IP152" i="110"/>
  <c r="IO152" i="110"/>
  <c r="IN152" i="110"/>
  <c r="IM152" i="110"/>
  <c r="IL152" i="110"/>
  <c r="IP161" i="110"/>
  <c r="IO161" i="110"/>
  <c r="IN161" i="110"/>
  <c r="IM161" i="110"/>
  <c r="IL161" i="110"/>
  <c r="IP163" i="110"/>
  <c r="IO163" i="110"/>
  <c r="IN163" i="110"/>
  <c r="IM163" i="110"/>
  <c r="IL163" i="110"/>
  <c r="IP118" i="110"/>
  <c r="IO118" i="110"/>
  <c r="IN118" i="110"/>
  <c r="IM118" i="110"/>
  <c r="IL118" i="110"/>
  <c r="IP45" i="110"/>
  <c r="IO45" i="110"/>
  <c r="IN45" i="110"/>
  <c r="IM45" i="110"/>
  <c r="IL45" i="110"/>
  <c r="IP162" i="110"/>
  <c r="IO162" i="110"/>
  <c r="IN162" i="110"/>
  <c r="IM162" i="110"/>
  <c r="IL162" i="110"/>
  <c r="IP172" i="110"/>
  <c r="IO172" i="110"/>
  <c r="IN172" i="110"/>
  <c r="IM172" i="110"/>
  <c r="IL172" i="110"/>
  <c r="IP80" i="110"/>
  <c r="IO80" i="110"/>
  <c r="IN80" i="110"/>
  <c r="IM80" i="110"/>
  <c r="IL80" i="110"/>
  <c r="IP72" i="110"/>
  <c r="IO72" i="110"/>
  <c r="IN72" i="110"/>
  <c r="IM72" i="110"/>
  <c r="IL72" i="110"/>
  <c r="IP24" i="110"/>
  <c r="IO24" i="110"/>
  <c r="IN24" i="110"/>
  <c r="IM24" i="110"/>
  <c r="IL24" i="110"/>
  <c r="IP15" i="110"/>
  <c r="IO15" i="110"/>
  <c r="IN15" i="110"/>
  <c r="IM15" i="110"/>
  <c r="IL15" i="110"/>
  <c r="IP23" i="110"/>
  <c r="IO23" i="110"/>
  <c r="IN23" i="110"/>
  <c r="IM23" i="110"/>
  <c r="IL23" i="110"/>
  <c r="IP21" i="110"/>
  <c r="IO21" i="110"/>
  <c r="IN21" i="110"/>
  <c r="IM21" i="110"/>
  <c r="IL21" i="110"/>
  <c r="IP115" i="110"/>
  <c r="IO115" i="110"/>
  <c r="IN115" i="110"/>
  <c r="IM115" i="110"/>
  <c r="IL115" i="110"/>
  <c r="IP133" i="110"/>
  <c r="IO133" i="110"/>
  <c r="IN133" i="110"/>
  <c r="IM133" i="110"/>
  <c r="IL133" i="110"/>
  <c r="IP69" i="110"/>
  <c r="IO69" i="110"/>
  <c r="IN69" i="110"/>
  <c r="IM69" i="110"/>
  <c r="IL69" i="110"/>
  <c r="IP147" i="110"/>
  <c r="IO147" i="110"/>
  <c r="IN147" i="110"/>
  <c r="IM147" i="110"/>
  <c r="IL147" i="110"/>
  <c r="IP41" i="110"/>
  <c r="IO41" i="110"/>
  <c r="IN41" i="110"/>
  <c r="IM41" i="110"/>
  <c r="IL41" i="110"/>
  <c r="IP114" i="110"/>
  <c r="IO114" i="110"/>
  <c r="IN114" i="110"/>
  <c r="IM114" i="110"/>
  <c r="IL114" i="110"/>
  <c r="IP94" i="110"/>
  <c r="IO94" i="110"/>
  <c r="IN94" i="110"/>
  <c r="IM94" i="110"/>
  <c r="IL94" i="110"/>
  <c r="IP105" i="110"/>
  <c r="IO105" i="110"/>
  <c r="IN105" i="110"/>
  <c r="IM105" i="110"/>
  <c r="IL105" i="110"/>
  <c r="IP142" i="110"/>
  <c r="IO142" i="110"/>
  <c r="IN142" i="110"/>
  <c r="IM142" i="110"/>
  <c r="IL142" i="110"/>
  <c r="IP164" i="110"/>
  <c r="IO164" i="110"/>
  <c r="IN164" i="110"/>
  <c r="IM164" i="110"/>
  <c r="IL164" i="110"/>
  <c r="IP67" i="110"/>
  <c r="IO67" i="110"/>
  <c r="IN67" i="110"/>
  <c r="IM67" i="110"/>
  <c r="IL67" i="110"/>
  <c r="IP84" i="110"/>
  <c r="IO84" i="110"/>
  <c r="IN84" i="110"/>
  <c r="IM84" i="110"/>
  <c r="IL84" i="110"/>
  <c r="IP88" i="110"/>
  <c r="IO88" i="110"/>
  <c r="IN88" i="110"/>
  <c r="IM88" i="110"/>
  <c r="IL88" i="110"/>
  <c r="IP55" i="110"/>
  <c r="IO55" i="110"/>
  <c r="IN55" i="110"/>
  <c r="IM55" i="110"/>
  <c r="IL55" i="110"/>
  <c r="IP11" i="110"/>
  <c r="IO11" i="110"/>
  <c r="IN11" i="110"/>
  <c r="IM11" i="110"/>
  <c r="IL11" i="110"/>
  <c r="IP31" i="110"/>
  <c r="IO31" i="110"/>
  <c r="IN31" i="110"/>
  <c r="IM31" i="110"/>
  <c r="IL31" i="110"/>
  <c r="IP37" i="110"/>
  <c r="IO37" i="110"/>
  <c r="IN37" i="110"/>
  <c r="IM37" i="110"/>
  <c r="IL37" i="110"/>
  <c r="IP42" i="110"/>
  <c r="IO42" i="110"/>
  <c r="IN42" i="110"/>
  <c r="IM42" i="110"/>
  <c r="IL42" i="110"/>
  <c r="IP47" i="110"/>
  <c r="IO47" i="110"/>
  <c r="IN47" i="110"/>
  <c r="IM47" i="110"/>
  <c r="IL47" i="110"/>
  <c r="IP19" i="110"/>
  <c r="IO19" i="110"/>
  <c r="IN19" i="110"/>
  <c r="IM19" i="110"/>
  <c r="IL19" i="110"/>
  <c r="IP160" i="110"/>
  <c r="IO160" i="110"/>
  <c r="IN160" i="110"/>
  <c r="IM160" i="110"/>
  <c r="IL160" i="110"/>
  <c r="IP117" i="110"/>
  <c r="IO117" i="110"/>
  <c r="IN117" i="110"/>
  <c r="IM117" i="110"/>
  <c r="IL117" i="110"/>
  <c r="IP116" i="110"/>
  <c r="IO116" i="110"/>
  <c r="IN116" i="110"/>
  <c r="IM116" i="110"/>
  <c r="IL116" i="110"/>
  <c r="IP121" i="110"/>
  <c r="IO121" i="110"/>
  <c r="IN121" i="110"/>
  <c r="IM121" i="110"/>
  <c r="IL121" i="110"/>
  <c r="IP83" i="110"/>
  <c r="IO83" i="110"/>
  <c r="IN83" i="110"/>
  <c r="IM83" i="110"/>
  <c r="IL83" i="110"/>
  <c r="IP110" i="110"/>
  <c r="IO110" i="110"/>
  <c r="IN110" i="110"/>
  <c r="IM110" i="110"/>
  <c r="IL110" i="110"/>
  <c r="IP169" i="110"/>
  <c r="IO169" i="110"/>
  <c r="IN169" i="110"/>
  <c r="IM169" i="110"/>
  <c r="IL169" i="110"/>
  <c r="IP97" i="110"/>
  <c r="IO97" i="110"/>
  <c r="IN97" i="110"/>
  <c r="IM97" i="110"/>
  <c r="IL97" i="110"/>
  <c r="IP120" i="110"/>
  <c r="IO120" i="110"/>
  <c r="IN120" i="110"/>
  <c r="IM120" i="110"/>
  <c r="IL120" i="110"/>
  <c r="IP134" i="110"/>
  <c r="IO134" i="110"/>
  <c r="IN134" i="110"/>
  <c r="IM134" i="110"/>
  <c r="IL134" i="110"/>
  <c r="IP13" i="110"/>
  <c r="IO13" i="110"/>
  <c r="IN13" i="110"/>
  <c r="IM13" i="110"/>
  <c r="IL13" i="110"/>
  <c r="IP59" i="110"/>
  <c r="IO59" i="110"/>
  <c r="IN59" i="110"/>
  <c r="IM59" i="110"/>
  <c r="IL59" i="110"/>
  <c r="IP136" i="110"/>
  <c r="IO136" i="110"/>
  <c r="IN136" i="110"/>
  <c r="IM136" i="110"/>
  <c r="IL136" i="110"/>
  <c r="IP158" i="110"/>
  <c r="IO158" i="110"/>
  <c r="IN158" i="110"/>
  <c r="IM158" i="110"/>
  <c r="IL158" i="110"/>
  <c r="IP106" i="110"/>
  <c r="IO106" i="110"/>
  <c r="IN106" i="110"/>
  <c r="IM106" i="110"/>
  <c r="IL106" i="110"/>
  <c r="IP38" i="110"/>
  <c r="IO38" i="110"/>
  <c r="IN38" i="110"/>
  <c r="IM38" i="110"/>
  <c r="IL38" i="110"/>
  <c r="IP43" i="110"/>
  <c r="IO43" i="110"/>
  <c r="IN43" i="110"/>
  <c r="IM43" i="110"/>
  <c r="IL43" i="110"/>
  <c r="IP101" i="110"/>
  <c r="IO101" i="110"/>
  <c r="IN101" i="110"/>
  <c r="IM101" i="110"/>
  <c r="IL101" i="110"/>
  <c r="IP168" i="110"/>
  <c r="IO168" i="110"/>
  <c r="IN168" i="110"/>
  <c r="IM168" i="110"/>
  <c r="IL168" i="110"/>
  <c r="IP124" i="110"/>
  <c r="IO124" i="110"/>
  <c r="IN124" i="110"/>
  <c r="IM124" i="110"/>
  <c r="IL124" i="110"/>
  <c r="IP35" i="110"/>
  <c r="IO35" i="110"/>
  <c r="IN35" i="110"/>
  <c r="IM35" i="110"/>
  <c r="IL35" i="110"/>
  <c r="IP109" i="110"/>
  <c r="IO109" i="110"/>
  <c r="IN109" i="110"/>
  <c r="IM109" i="110"/>
  <c r="IL109" i="110"/>
  <c r="IP57" i="110"/>
  <c r="IO57" i="110"/>
  <c r="IN57" i="110"/>
  <c r="IM57" i="110"/>
  <c r="IL57" i="110"/>
  <c r="IP52" i="110"/>
  <c r="IO52" i="110"/>
  <c r="IN52" i="110"/>
  <c r="IM52" i="110"/>
  <c r="IL52" i="110"/>
  <c r="IP92" i="110"/>
  <c r="IO92" i="110"/>
  <c r="IN92" i="110"/>
  <c r="IM92" i="110"/>
  <c r="IL92" i="110"/>
  <c r="IP137" i="110"/>
  <c r="IO137" i="110"/>
  <c r="IN137" i="110"/>
  <c r="IM137" i="110"/>
  <c r="IL137" i="110"/>
  <c r="IP7" i="110"/>
  <c r="IO7" i="110"/>
  <c r="IN7" i="110"/>
  <c r="IM7" i="110"/>
  <c r="IL7" i="110"/>
  <c r="IP138" i="110"/>
  <c r="IO138" i="110"/>
  <c r="IN138" i="110"/>
  <c r="IM138" i="110"/>
  <c r="IL138" i="110"/>
  <c r="IP14" i="110"/>
  <c r="IO14" i="110"/>
  <c r="IN14" i="110"/>
  <c r="IM14" i="110"/>
  <c r="IL14" i="110"/>
  <c r="IP51" i="110"/>
  <c r="IO51" i="110"/>
  <c r="IN51" i="110"/>
  <c r="IM51" i="110"/>
  <c r="IL51" i="110"/>
  <c r="IP125" i="110"/>
  <c r="IO125" i="110"/>
  <c r="IN125" i="110"/>
  <c r="IM125" i="110"/>
  <c r="IL125" i="110"/>
  <c r="IP154" i="110"/>
  <c r="IO154" i="110"/>
  <c r="IN154" i="110"/>
  <c r="IM154" i="110"/>
  <c r="IL154" i="110"/>
  <c r="IP95" i="110"/>
  <c r="IO95" i="110"/>
  <c r="IN95" i="110"/>
  <c r="IM95" i="110"/>
  <c r="IL95" i="110"/>
  <c r="IP46" i="110"/>
  <c r="IO46" i="110"/>
  <c r="IN46" i="110"/>
  <c r="IM46" i="110"/>
  <c r="IL46" i="110"/>
  <c r="IP61" i="110"/>
  <c r="IO61" i="110"/>
  <c r="IN61" i="110"/>
  <c r="IM61" i="110"/>
  <c r="IL61" i="110"/>
  <c r="IP85" i="110"/>
  <c r="IO85" i="110"/>
  <c r="IN85" i="110"/>
  <c r="IM85" i="110"/>
  <c r="IL85" i="110"/>
  <c r="IP64" i="110"/>
  <c r="IO64" i="110"/>
  <c r="IN64" i="110"/>
  <c r="IM64" i="110"/>
  <c r="IL64" i="110"/>
  <c r="IP100" i="110"/>
  <c r="IO100" i="110"/>
  <c r="IN100" i="110"/>
  <c r="IM100" i="110"/>
  <c r="IL100" i="110"/>
  <c r="IP144" i="110"/>
  <c r="IO144" i="110"/>
  <c r="IN144" i="110"/>
  <c r="IM144" i="110"/>
  <c r="IL144" i="110"/>
  <c r="IP6" i="110"/>
  <c r="IO6" i="110"/>
  <c r="IN6" i="110"/>
  <c r="IM6" i="110"/>
  <c r="IL6" i="110"/>
  <c r="IP66" i="110"/>
  <c r="IO66" i="110"/>
  <c r="IN66" i="110"/>
  <c r="IM66" i="110"/>
  <c r="IL66" i="110"/>
  <c r="IP127" i="110"/>
  <c r="IO127" i="110"/>
  <c r="IN127" i="110"/>
  <c r="IM127" i="110"/>
  <c r="IL127" i="110"/>
  <c r="IP29" i="110"/>
  <c r="IO29" i="110"/>
  <c r="IN29" i="110"/>
  <c r="IM29" i="110"/>
  <c r="IL29" i="110"/>
  <c r="IP111" i="110"/>
  <c r="IO111" i="110"/>
  <c r="IN111" i="110"/>
  <c r="IM111" i="110"/>
  <c r="IL111" i="110"/>
  <c r="IP119" i="110"/>
  <c r="IO119" i="110"/>
  <c r="IN119" i="110"/>
  <c r="IM119" i="110"/>
  <c r="IL119" i="110"/>
  <c r="IP86" i="110"/>
  <c r="IO86" i="110"/>
  <c r="IN86" i="110"/>
  <c r="IM86" i="110"/>
  <c r="IL86" i="110"/>
  <c r="IP74" i="110"/>
  <c r="IO74" i="110"/>
  <c r="IN74" i="110"/>
  <c r="IM74" i="110"/>
  <c r="IL74" i="110"/>
  <c r="IP102" i="110"/>
  <c r="IO102" i="110"/>
  <c r="IN102" i="110"/>
  <c r="IM102" i="110"/>
  <c r="IL102" i="110"/>
  <c r="IP26" i="110"/>
  <c r="IO26" i="110"/>
  <c r="IN26" i="110"/>
  <c r="IM26" i="110"/>
  <c r="IL26" i="110"/>
  <c r="IP151" i="110"/>
  <c r="IO151" i="110"/>
  <c r="IN151" i="110"/>
  <c r="IM151" i="110"/>
  <c r="IL151" i="110"/>
  <c r="IP170" i="110"/>
  <c r="IO170" i="110"/>
  <c r="IN170" i="110"/>
  <c r="IM170" i="110"/>
  <c r="IL170" i="110"/>
  <c r="IP25" i="110"/>
  <c r="IO25" i="110"/>
  <c r="IN25" i="110"/>
  <c r="IM25" i="110"/>
  <c r="IL25" i="110"/>
  <c r="IP96" i="110"/>
  <c r="IO96" i="110"/>
  <c r="IN96" i="110"/>
  <c r="IM96" i="110"/>
  <c r="IL96" i="110"/>
  <c r="IP126" i="110"/>
  <c r="IO126" i="110"/>
  <c r="IN126" i="110"/>
  <c r="IM126" i="110"/>
  <c r="IL126" i="110"/>
  <c r="IP16" i="110"/>
  <c r="IO16" i="110"/>
  <c r="IN16" i="110"/>
  <c r="IM16" i="110"/>
  <c r="IL16" i="110"/>
  <c r="IP93" i="110"/>
  <c r="IO93" i="110"/>
  <c r="IN93" i="110"/>
  <c r="IM93" i="110"/>
  <c r="IL93" i="110"/>
  <c r="IP150" i="110"/>
  <c r="IO150" i="110"/>
  <c r="IN150" i="110"/>
  <c r="IM150" i="110"/>
  <c r="IL150" i="110"/>
  <c r="IP148" i="110"/>
  <c r="IO148" i="110"/>
  <c r="IN148" i="110"/>
  <c r="IM148" i="110"/>
  <c r="IL148" i="110"/>
  <c r="IP60" i="110"/>
  <c r="IO60" i="110"/>
  <c r="IN60" i="110"/>
  <c r="IM60" i="110"/>
  <c r="IL60" i="110"/>
  <c r="IP153" i="110"/>
  <c r="IO153" i="110"/>
  <c r="IN153" i="110"/>
  <c r="IM153" i="110"/>
  <c r="IL153" i="110"/>
  <c r="IP48" i="110"/>
  <c r="IO48" i="110"/>
  <c r="IN48" i="110"/>
  <c r="IM48" i="110"/>
  <c r="IL48" i="110"/>
  <c r="IP30" i="110"/>
  <c r="IO30" i="110"/>
  <c r="IN30" i="110"/>
  <c r="IM30" i="110"/>
  <c r="IL30" i="110"/>
  <c r="IP104" i="110"/>
  <c r="IO104" i="110"/>
  <c r="IN104" i="110"/>
  <c r="IM104" i="110"/>
  <c r="IL104" i="110"/>
  <c r="IP146" i="110"/>
  <c r="IO146" i="110"/>
  <c r="IN146" i="110"/>
  <c r="IM146" i="110"/>
  <c r="IL146" i="110"/>
  <c r="IP122" i="110"/>
  <c r="IO122" i="110"/>
  <c r="IN122" i="110"/>
  <c r="IM122" i="110"/>
  <c r="IL122" i="110"/>
  <c r="IP8" i="110"/>
  <c r="IO8" i="110"/>
  <c r="IN8" i="110"/>
  <c r="IM8" i="110"/>
  <c r="IL8" i="110"/>
  <c r="IP98" i="110"/>
  <c r="IO98" i="110"/>
  <c r="IN98" i="110"/>
  <c r="IM98" i="110"/>
  <c r="IL98" i="110"/>
  <c r="IP28" i="110"/>
  <c r="IO28" i="110"/>
  <c r="IN28" i="110"/>
  <c r="IM28" i="110"/>
  <c r="IL28" i="110"/>
  <c r="IP165" i="110"/>
  <c r="IO165" i="110"/>
  <c r="IN165" i="110"/>
  <c r="IM165" i="110"/>
  <c r="IL165" i="110"/>
  <c r="IP32" i="110"/>
  <c r="IO32" i="110"/>
  <c r="IN32" i="110"/>
  <c r="IM32" i="110"/>
  <c r="IL32" i="110"/>
  <c r="IP79" i="110"/>
  <c r="IO79" i="110"/>
  <c r="IN79" i="110"/>
  <c r="IM79" i="110"/>
  <c r="IL79" i="110"/>
  <c r="IP87" i="110"/>
  <c r="IO87" i="110"/>
  <c r="IN87" i="110"/>
  <c r="IM87" i="110"/>
  <c r="IL87" i="110"/>
  <c r="IP40" i="110"/>
  <c r="IO40" i="110"/>
  <c r="IN40" i="110"/>
  <c r="IM40" i="110"/>
  <c r="IL40" i="110"/>
  <c r="IP140" i="110"/>
  <c r="IO140" i="110"/>
  <c r="IN140" i="110"/>
  <c r="IM140" i="110"/>
  <c r="IL140" i="110"/>
  <c r="IP10" i="110"/>
  <c r="IO10" i="110"/>
  <c r="IN10" i="110"/>
  <c r="IM10" i="110"/>
  <c r="IL10" i="110"/>
  <c r="IP130" i="110"/>
  <c r="IO130" i="110"/>
  <c r="IN130" i="110"/>
  <c r="IM130" i="110"/>
  <c r="IL130" i="110"/>
  <c r="IP155" i="110"/>
  <c r="IO155" i="110"/>
  <c r="IN155" i="110"/>
  <c r="IM155" i="110"/>
  <c r="IL155" i="110"/>
  <c r="IP112" i="110"/>
  <c r="IO112" i="110"/>
  <c r="IN112" i="110"/>
  <c r="IM112" i="110"/>
  <c r="IL112" i="110"/>
  <c r="IP123" i="110"/>
  <c r="IO123" i="110"/>
  <c r="IN123" i="110"/>
  <c r="IM123" i="110"/>
  <c r="IL123" i="110"/>
  <c r="IP135" i="110"/>
  <c r="IO135" i="110"/>
  <c r="IN135" i="110"/>
  <c r="IM135" i="110"/>
  <c r="IL135" i="110"/>
  <c r="IP107" i="110"/>
  <c r="IO107" i="110"/>
  <c r="IN107" i="110"/>
  <c r="IM107" i="110"/>
  <c r="IL107" i="110"/>
  <c r="IP99" i="110"/>
  <c r="IO99" i="110"/>
  <c r="IN99" i="110"/>
  <c r="IM99" i="110"/>
  <c r="IL99" i="110"/>
  <c r="IP108" i="110"/>
  <c r="IO108" i="110"/>
  <c r="IN108" i="110"/>
  <c r="IM108" i="110"/>
  <c r="IL108" i="110"/>
  <c r="IP77" i="110"/>
  <c r="IO77" i="110"/>
  <c r="IN77" i="110"/>
  <c r="IM77" i="110"/>
  <c r="IL77" i="110"/>
  <c r="IP27" i="110"/>
  <c r="IO27" i="110"/>
  <c r="IN27" i="110"/>
  <c r="IM27" i="110"/>
  <c r="IL27" i="110"/>
  <c r="IP128" i="110"/>
  <c r="IO128" i="110"/>
  <c r="IN128" i="110"/>
  <c r="IM128" i="110"/>
  <c r="IL128" i="110"/>
  <c r="IP157" i="110"/>
  <c r="IO157" i="110"/>
  <c r="IN157" i="110"/>
  <c r="IM157" i="110"/>
  <c r="IL157" i="110"/>
  <c r="IP78" i="110"/>
  <c r="IO78" i="110"/>
  <c r="IN78" i="110"/>
  <c r="IM78" i="110"/>
  <c r="IL78" i="110"/>
  <c r="IP113" i="110"/>
  <c r="IO113" i="110"/>
  <c r="IN113" i="110"/>
  <c r="IM113" i="110"/>
  <c r="IL113" i="110"/>
  <c r="IP129" i="110"/>
  <c r="IO129" i="110"/>
  <c r="IN129" i="110"/>
  <c r="IM129" i="110"/>
  <c r="IL129" i="110"/>
  <c r="IP156" i="110"/>
  <c r="IO156" i="110"/>
  <c r="IN156" i="110"/>
  <c r="IM156" i="110"/>
  <c r="IL156" i="110"/>
  <c r="IP139" i="110"/>
  <c r="IO139" i="110"/>
  <c r="IN139" i="110"/>
  <c r="IM139" i="110"/>
  <c r="IL139" i="110"/>
  <c r="IP81" i="110"/>
  <c r="IO81" i="110"/>
  <c r="IN81" i="110"/>
  <c r="IM81" i="110"/>
  <c r="IL81" i="110"/>
  <c r="IP145" i="110"/>
  <c r="IO145" i="110"/>
  <c r="IN145" i="110"/>
  <c r="IM145" i="110"/>
  <c r="IL145" i="110"/>
  <c r="IP76" i="110"/>
  <c r="IO76" i="110"/>
  <c r="IN76" i="110"/>
  <c r="IM76" i="110"/>
  <c r="IL76" i="110"/>
  <c r="IP9" i="110"/>
  <c r="IO9" i="110"/>
  <c r="IN9" i="110"/>
  <c r="IM9" i="110"/>
  <c r="IL9" i="110"/>
  <c r="IP39" i="110"/>
  <c r="IO39" i="110"/>
  <c r="IN39" i="110"/>
  <c r="IM39" i="110"/>
  <c r="IL39" i="110"/>
  <c r="IP65" i="110"/>
  <c r="IO65" i="110"/>
  <c r="IN65" i="110"/>
  <c r="IM65" i="110"/>
  <c r="IL65" i="110"/>
  <c r="IP173" i="110"/>
  <c r="IO173" i="110"/>
  <c r="IN173" i="110"/>
  <c r="IM173" i="110"/>
  <c r="IL173" i="110"/>
  <c r="IP91" i="110"/>
  <c r="IO91" i="110"/>
  <c r="IN91" i="110"/>
  <c r="IM91" i="110"/>
  <c r="IL91" i="110"/>
  <c r="IP89" i="110"/>
  <c r="IO89" i="110"/>
  <c r="IN89" i="110"/>
  <c r="IM89" i="110"/>
  <c r="IL89" i="110"/>
  <c r="IP75" i="110"/>
  <c r="IO75" i="110"/>
  <c r="IN75" i="110"/>
  <c r="IM75" i="110"/>
  <c r="IL75" i="110"/>
  <c r="IP49" i="110"/>
  <c r="IO49" i="110"/>
  <c r="IN49" i="110"/>
  <c r="IM49" i="110"/>
  <c r="IL49" i="110"/>
  <c r="IP70" i="110"/>
  <c r="IO70" i="110"/>
  <c r="IN70" i="110"/>
  <c r="IM70" i="110"/>
  <c r="IL70" i="110"/>
  <c r="IP44" i="110"/>
  <c r="IO44" i="110"/>
  <c r="IN44" i="110"/>
  <c r="IM44" i="110"/>
  <c r="IL44" i="110"/>
  <c r="IP149" i="110"/>
  <c r="IO149" i="110"/>
  <c r="IN149" i="110"/>
  <c r="IM149" i="110"/>
  <c r="IL149" i="110"/>
  <c r="IP34" i="110"/>
  <c r="IO34" i="110"/>
  <c r="IN34" i="110"/>
  <c r="IM34" i="110"/>
  <c r="IL34" i="110"/>
  <c r="IP63" i="110"/>
  <c r="IO63" i="110"/>
  <c r="IN63" i="110"/>
  <c r="IM63" i="110"/>
  <c r="IL63" i="110"/>
  <c r="IP68" i="110"/>
  <c r="IO68" i="110"/>
  <c r="IN68" i="110"/>
  <c r="IM68" i="110"/>
  <c r="IL68" i="110"/>
  <c r="IP166" i="110"/>
  <c r="IO166" i="110"/>
  <c r="IN166" i="110"/>
  <c r="IM166" i="110"/>
  <c r="IL166" i="110"/>
  <c r="IP143" i="110"/>
  <c r="IO143" i="110"/>
  <c r="IN143" i="110"/>
  <c r="IM143" i="110"/>
  <c r="IL143" i="110"/>
  <c r="IP103" i="110"/>
  <c r="IO103" i="110"/>
  <c r="IN103" i="110"/>
  <c r="IM103" i="110"/>
  <c r="IL103" i="110"/>
  <c r="IP71" i="110"/>
  <c r="IO71" i="110"/>
  <c r="IN71" i="110"/>
  <c r="IM71" i="110"/>
  <c r="IL71" i="110"/>
  <c r="IP50" i="110"/>
  <c r="IO50" i="110"/>
  <c r="IN50" i="110"/>
  <c r="IM50" i="110"/>
  <c r="IL50" i="110"/>
  <c r="IP167" i="110"/>
  <c r="IO167" i="110"/>
  <c r="IN167" i="110"/>
  <c r="IM167" i="110"/>
  <c r="IL167" i="110"/>
  <c r="IP62" i="110"/>
  <c r="IO62" i="110"/>
  <c r="IN62" i="110"/>
  <c r="IM62" i="110"/>
  <c r="IL62" i="110"/>
  <c r="IP20" i="110"/>
  <c r="IO20" i="110"/>
  <c r="IN20" i="110"/>
  <c r="IM20" i="110"/>
  <c r="IL20" i="110"/>
  <c r="IP73" i="110"/>
  <c r="IO73" i="110"/>
  <c r="IN73" i="110"/>
  <c r="IM73" i="110"/>
  <c r="IL73" i="110"/>
  <c r="IP58" i="110"/>
  <c r="IO58" i="110"/>
  <c r="IN58" i="110"/>
  <c r="IM58" i="110"/>
  <c r="IL58" i="110"/>
  <c r="IP5" i="110"/>
  <c r="IO5" i="110"/>
  <c r="IN5" i="110"/>
  <c r="IM5" i="110"/>
  <c r="IL5" i="110"/>
  <c r="IP171" i="110"/>
  <c r="IO171" i="110"/>
  <c r="IN171" i="110"/>
  <c r="IM171" i="110"/>
  <c r="IL171" i="110"/>
  <c r="IP141" i="110"/>
  <c r="IO141" i="110"/>
  <c r="IN141" i="110"/>
  <c r="IM141" i="110"/>
  <c r="IL141" i="110"/>
  <c r="IP132" i="110"/>
  <c r="IO132" i="110"/>
  <c r="IN132" i="110"/>
  <c r="IM132" i="110"/>
  <c r="IL132" i="110"/>
  <c r="IP53" i="110"/>
  <c r="IO53" i="110"/>
  <c r="IN53" i="110"/>
  <c r="IM53" i="110"/>
  <c r="IL53" i="110"/>
  <c r="JY36" i="110"/>
  <c r="JX36" i="110"/>
  <c r="JW36" i="110"/>
  <c r="JV36" i="110"/>
  <c r="JU36" i="110"/>
  <c r="JJ36" i="110"/>
  <c r="JI36" i="110"/>
  <c r="JH36" i="110"/>
  <c r="JG36" i="110"/>
  <c r="JF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DK36" i="110"/>
  <c r="DJ36" i="110"/>
  <c r="DI36" i="110"/>
  <c r="DH36" i="110"/>
  <c r="DG36" i="110"/>
  <c r="DA36" i="110"/>
  <c r="CZ36" i="110"/>
  <c r="CY36" i="110"/>
  <c r="CX36" i="110"/>
  <c r="CW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W36" i="110"/>
  <c r="V36" i="110"/>
  <c r="U36" i="110"/>
  <c r="T36" i="110"/>
  <c r="S36" i="110"/>
  <c r="R36" i="110"/>
  <c r="Q36" i="110"/>
  <c r="P36" i="110"/>
  <c r="O36" i="110"/>
  <c r="N36" i="110"/>
  <c r="M36" i="110"/>
  <c r="L36" i="110"/>
  <c r="K36" i="110"/>
  <c r="M16" i="335"/>
  <c r="CI31" i="370"/>
  <c r="CF31" i="370"/>
  <c r="CC31" i="370"/>
  <c r="BZ31" i="370"/>
  <c r="BW31" i="370"/>
  <c r="BV31" i="370"/>
  <c r="BU31" i="370"/>
  <c r="BT31" i="370"/>
  <c r="BP31" i="370"/>
  <c r="BM31" i="370"/>
  <c r="BJ31" i="370"/>
  <c r="BG31" i="370"/>
  <c r="BD31" i="370"/>
  <c r="BC31" i="370"/>
  <c r="BB31" i="370"/>
  <c r="BA31" i="370"/>
  <c r="AY31" i="370"/>
  <c r="AX31" i="370"/>
  <c r="AW31" i="370"/>
  <c r="AV31" i="370"/>
  <c r="AU31" i="370"/>
  <c r="AT31" i="370"/>
  <c r="AS31" i="370"/>
  <c r="AR31" i="370"/>
  <c r="Z31" i="370"/>
  <c r="CJ31" i="370" s="1"/>
  <c r="CK31" i="370" s="1"/>
  <c r="Y31" i="370"/>
  <c r="V31" i="370"/>
  <c r="BN31" i="370" s="1"/>
  <c r="BO31" i="370" s="1"/>
  <c r="U31" i="370"/>
  <c r="R31" i="370"/>
  <c r="BK31" i="370" s="1"/>
  <c r="BL31" i="370" s="1"/>
  <c r="Q31" i="370"/>
  <c r="N31" i="370"/>
  <c r="CA31" i="370" s="1"/>
  <c r="CB31" i="370" s="1"/>
  <c r="M31" i="370"/>
  <c r="J31" i="370"/>
  <c r="BX31" i="370" s="1"/>
  <c r="BY31" i="370" s="1"/>
  <c r="I31" i="370"/>
  <c r="F31" i="370"/>
  <c r="A31" i="370" s="1"/>
  <c r="E31" i="370"/>
  <c r="CI30" i="370"/>
  <c r="CF30" i="370"/>
  <c r="CC30" i="370"/>
  <c r="BZ30" i="370"/>
  <c r="BW30" i="370"/>
  <c r="BV30" i="370"/>
  <c r="BU30" i="370"/>
  <c r="BT30" i="370"/>
  <c r="BP30" i="370"/>
  <c r="BM30" i="370"/>
  <c r="BJ30" i="370"/>
  <c r="BG30" i="370"/>
  <c r="BD30" i="370"/>
  <c r="BC30" i="370"/>
  <c r="BB30" i="370"/>
  <c r="BA30" i="370"/>
  <c r="AY30" i="370"/>
  <c r="AX30" i="370"/>
  <c r="AW30" i="370"/>
  <c r="AV30" i="370"/>
  <c r="AU30" i="370"/>
  <c r="AT30" i="370"/>
  <c r="AS30" i="370"/>
  <c r="AR30" i="370"/>
  <c r="Z30" i="370"/>
  <c r="Y30" i="370"/>
  <c r="V30" i="370"/>
  <c r="BN30" i="370" s="1"/>
  <c r="BO30" i="370" s="1"/>
  <c r="U30" i="370"/>
  <c r="R30" i="370"/>
  <c r="Q30" i="370"/>
  <c r="N30" i="370"/>
  <c r="CA30" i="370" s="1"/>
  <c r="CB30" i="370" s="1"/>
  <c r="M30" i="370"/>
  <c r="J30" i="370"/>
  <c r="I30" i="370"/>
  <c r="F30" i="370"/>
  <c r="A30" i="370" s="1"/>
  <c r="E30" i="370"/>
  <c r="CI29" i="370"/>
  <c r="CF29" i="370"/>
  <c r="CC29" i="370"/>
  <c r="BZ29" i="370"/>
  <c r="BW29" i="370"/>
  <c r="BV29" i="370"/>
  <c r="BU29" i="370"/>
  <c r="BT29" i="370"/>
  <c r="BP29" i="370"/>
  <c r="BM29" i="370"/>
  <c r="BJ29" i="370"/>
  <c r="BG29" i="370"/>
  <c r="BD29" i="370"/>
  <c r="BC29" i="370"/>
  <c r="BB29" i="370"/>
  <c r="BA29" i="370"/>
  <c r="AY29" i="370"/>
  <c r="AX29" i="370"/>
  <c r="AW29" i="370"/>
  <c r="AV29" i="370"/>
  <c r="AU29" i="370"/>
  <c r="AT29" i="370"/>
  <c r="AS29" i="370"/>
  <c r="AR29" i="370"/>
  <c r="Z29" i="370"/>
  <c r="CJ29" i="370" s="1"/>
  <c r="CK29" i="370" s="1"/>
  <c r="Y29" i="370"/>
  <c r="V29" i="370"/>
  <c r="BN29" i="370" s="1"/>
  <c r="BO29" i="370" s="1"/>
  <c r="U29" i="370"/>
  <c r="R29" i="370"/>
  <c r="BK29" i="370" s="1"/>
  <c r="BL29" i="370" s="1"/>
  <c r="Q29" i="370"/>
  <c r="N29" i="370"/>
  <c r="CA29" i="370" s="1"/>
  <c r="CB29" i="370" s="1"/>
  <c r="M29" i="370"/>
  <c r="J29" i="370"/>
  <c r="BX29" i="370" s="1"/>
  <c r="BY29" i="370" s="1"/>
  <c r="I29" i="370"/>
  <c r="F29" i="370"/>
  <c r="A29" i="370" s="1"/>
  <c r="E29" i="370"/>
  <c r="CI28" i="370"/>
  <c r="CF28" i="370"/>
  <c r="CC28" i="370"/>
  <c r="BZ28" i="370"/>
  <c r="BW28" i="370"/>
  <c r="BV28" i="370"/>
  <c r="BU28" i="370"/>
  <c r="BT28" i="370"/>
  <c r="BP28" i="370"/>
  <c r="BM28" i="370"/>
  <c r="BJ28" i="370"/>
  <c r="BG28" i="370"/>
  <c r="BD28" i="370"/>
  <c r="BC28" i="370"/>
  <c r="BB28" i="370"/>
  <c r="BA28" i="370"/>
  <c r="AY28" i="370"/>
  <c r="AX28" i="370"/>
  <c r="AW28" i="370"/>
  <c r="AV28" i="370"/>
  <c r="AU28" i="370"/>
  <c r="AT28" i="370"/>
  <c r="AS28" i="370"/>
  <c r="AR28" i="370"/>
  <c r="Z28" i="370"/>
  <c r="BQ28" i="370" s="1"/>
  <c r="BR28" i="370" s="1"/>
  <c r="Y28" i="370"/>
  <c r="V28" i="370"/>
  <c r="CG28" i="370" s="1"/>
  <c r="CH28" i="370" s="1"/>
  <c r="U28" i="370"/>
  <c r="R28" i="370"/>
  <c r="CD28" i="370" s="1"/>
  <c r="CE28" i="370" s="1"/>
  <c r="Q28" i="370"/>
  <c r="N28" i="370"/>
  <c r="BH28" i="370" s="1"/>
  <c r="BI28" i="370" s="1"/>
  <c r="M28" i="370"/>
  <c r="J28" i="370"/>
  <c r="BE28" i="370" s="1"/>
  <c r="BF28" i="370" s="1"/>
  <c r="I28" i="370"/>
  <c r="F28" i="370"/>
  <c r="A28" i="370" s="1"/>
  <c r="E28" i="370"/>
  <c r="CI27" i="370"/>
  <c r="CF27" i="370"/>
  <c r="CC27" i="370"/>
  <c r="BZ27" i="370"/>
  <c r="BW27" i="370"/>
  <c r="BV27" i="370"/>
  <c r="BU27" i="370"/>
  <c r="BT27" i="370"/>
  <c r="BP27" i="370"/>
  <c r="BM27" i="370"/>
  <c r="BJ27" i="370"/>
  <c r="BG27" i="370"/>
  <c r="BD27" i="370"/>
  <c r="BC27" i="370"/>
  <c r="BB27" i="370"/>
  <c r="BA27" i="370"/>
  <c r="AY27" i="370"/>
  <c r="AX27" i="370"/>
  <c r="AW27" i="370"/>
  <c r="AV27" i="370"/>
  <c r="AU27" i="370"/>
  <c r="AT27" i="370"/>
  <c r="AS27" i="370"/>
  <c r="AR27" i="370"/>
  <c r="Z27" i="370"/>
  <c r="BQ27" i="370" s="1"/>
  <c r="BR27" i="370" s="1"/>
  <c r="Y27" i="370"/>
  <c r="V27" i="370"/>
  <c r="BN27" i="370" s="1"/>
  <c r="BO27" i="370" s="1"/>
  <c r="U27" i="370"/>
  <c r="R27" i="370"/>
  <c r="CD27" i="370" s="1"/>
  <c r="CE27" i="370" s="1"/>
  <c r="Q27" i="370"/>
  <c r="N27" i="370"/>
  <c r="CA27" i="370" s="1"/>
  <c r="CB27" i="370" s="1"/>
  <c r="M27" i="370"/>
  <c r="J27" i="370"/>
  <c r="BE27" i="370" s="1"/>
  <c r="BF27" i="370" s="1"/>
  <c r="I27" i="370"/>
  <c r="F27" i="370"/>
  <c r="A27" i="370" s="1"/>
  <c r="E27" i="370"/>
  <c r="CI26" i="370"/>
  <c r="CF26" i="370"/>
  <c r="CC26" i="370"/>
  <c r="BZ26" i="370"/>
  <c r="BW26" i="370"/>
  <c r="BV26" i="370"/>
  <c r="BU26" i="370"/>
  <c r="BT26" i="370"/>
  <c r="BP26" i="370"/>
  <c r="BM26" i="370"/>
  <c r="BJ26" i="370"/>
  <c r="BG26" i="370"/>
  <c r="BD26" i="370"/>
  <c r="BC26" i="370"/>
  <c r="BB26" i="370"/>
  <c r="BA26" i="370"/>
  <c r="AY26" i="370"/>
  <c r="AX26" i="370"/>
  <c r="AW26" i="370"/>
  <c r="AV26" i="370"/>
  <c r="AU26" i="370"/>
  <c r="AT26" i="370"/>
  <c r="AS26" i="370"/>
  <c r="AR26" i="370"/>
  <c r="Z26" i="370"/>
  <c r="Y26" i="370"/>
  <c r="V26" i="370"/>
  <c r="BN26" i="370" s="1"/>
  <c r="BO26" i="370" s="1"/>
  <c r="U26" i="370"/>
  <c r="R26" i="370"/>
  <c r="Q26" i="370"/>
  <c r="N26" i="370"/>
  <c r="CA26" i="370" s="1"/>
  <c r="CB26" i="370" s="1"/>
  <c r="M26" i="370"/>
  <c r="J26" i="370"/>
  <c r="I26" i="370"/>
  <c r="F26" i="370"/>
  <c r="A26" i="370" s="1"/>
  <c r="E26" i="370"/>
  <c r="CI25" i="370"/>
  <c r="CF25" i="370"/>
  <c r="CC25" i="370"/>
  <c r="BZ25" i="370"/>
  <c r="BW25" i="370"/>
  <c r="BV25" i="370"/>
  <c r="BU25" i="370"/>
  <c r="BT25" i="370"/>
  <c r="BP25" i="370"/>
  <c r="BM25" i="370"/>
  <c r="BJ25" i="370"/>
  <c r="BG25" i="370"/>
  <c r="BD25" i="370"/>
  <c r="BC25" i="370"/>
  <c r="BB25" i="370"/>
  <c r="BA25" i="370"/>
  <c r="AY25" i="370"/>
  <c r="AX25" i="370"/>
  <c r="AW25" i="370"/>
  <c r="AV25" i="370"/>
  <c r="AU25" i="370"/>
  <c r="AT25" i="370"/>
  <c r="AS25" i="370"/>
  <c r="AR25" i="370"/>
  <c r="Z25" i="370"/>
  <c r="CJ25" i="370" s="1"/>
  <c r="CK25" i="370" s="1"/>
  <c r="Y25" i="370"/>
  <c r="V25" i="370"/>
  <c r="BN25" i="370" s="1"/>
  <c r="BO25" i="370" s="1"/>
  <c r="U25" i="370"/>
  <c r="R25" i="370"/>
  <c r="BK25" i="370" s="1"/>
  <c r="BL25" i="370" s="1"/>
  <c r="Q25" i="370"/>
  <c r="N25" i="370"/>
  <c r="CA25" i="370" s="1"/>
  <c r="CB25" i="370" s="1"/>
  <c r="M25" i="370"/>
  <c r="J25" i="370"/>
  <c r="BX25" i="370" s="1"/>
  <c r="BY25" i="370" s="1"/>
  <c r="I25" i="370"/>
  <c r="F25" i="370"/>
  <c r="A25" i="370" s="1"/>
  <c r="E25" i="370"/>
  <c r="CI24" i="370"/>
  <c r="CF24" i="370"/>
  <c r="CC24" i="370"/>
  <c r="BZ24" i="370"/>
  <c r="BW24" i="370"/>
  <c r="BV24" i="370"/>
  <c r="BU24" i="370"/>
  <c r="BT24" i="370"/>
  <c r="BP24" i="370"/>
  <c r="BM24" i="370"/>
  <c r="BJ24" i="370"/>
  <c r="BG24" i="370"/>
  <c r="BD24" i="370"/>
  <c r="BC24" i="370"/>
  <c r="BB24" i="370"/>
  <c r="BA24" i="370"/>
  <c r="AY24" i="370"/>
  <c r="AX24" i="370"/>
  <c r="AW24" i="370"/>
  <c r="AV24" i="370"/>
  <c r="AU24" i="370"/>
  <c r="AT24" i="370"/>
  <c r="AS24" i="370"/>
  <c r="AR24" i="370"/>
  <c r="Z24" i="370"/>
  <c r="BQ24" i="370" s="1"/>
  <c r="BR24" i="370" s="1"/>
  <c r="Y24" i="370"/>
  <c r="V24" i="370"/>
  <c r="CG24" i="370" s="1"/>
  <c r="CH24" i="370" s="1"/>
  <c r="U24" i="370"/>
  <c r="R24" i="370"/>
  <c r="CD24" i="370" s="1"/>
  <c r="CE24" i="370" s="1"/>
  <c r="Q24" i="370"/>
  <c r="N24" i="370"/>
  <c r="BH24" i="370" s="1"/>
  <c r="BI24" i="370" s="1"/>
  <c r="M24" i="370"/>
  <c r="J24" i="370"/>
  <c r="BE24" i="370" s="1"/>
  <c r="BF24" i="370" s="1"/>
  <c r="I24" i="370"/>
  <c r="F24" i="370"/>
  <c r="A24" i="370" s="1"/>
  <c r="E24" i="370"/>
  <c r="CI23" i="370"/>
  <c r="CF23" i="370"/>
  <c r="CC23" i="370"/>
  <c r="BZ23" i="370"/>
  <c r="BW23" i="370"/>
  <c r="BV23" i="370"/>
  <c r="BU23" i="370"/>
  <c r="BT23" i="370"/>
  <c r="BP23" i="370"/>
  <c r="BM23" i="370"/>
  <c r="BJ23" i="370"/>
  <c r="BG23" i="370"/>
  <c r="BD23" i="370"/>
  <c r="BC23" i="370"/>
  <c r="BB23" i="370"/>
  <c r="BA23" i="370"/>
  <c r="AY23" i="370"/>
  <c r="AX23" i="370"/>
  <c r="AW23" i="370"/>
  <c r="AV23" i="370"/>
  <c r="AU23" i="370"/>
  <c r="AT23" i="370"/>
  <c r="AS23" i="370"/>
  <c r="AR23" i="370"/>
  <c r="Z23" i="370"/>
  <c r="BQ23" i="370" s="1"/>
  <c r="BR23" i="370" s="1"/>
  <c r="Y23" i="370"/>
  <c r="V23" i="370"/>
  <c r="BN23" i="370" s="1"/>
  <c r="BO23" i="370" s="1"/>
  <c r="U23" i="370"/>
  <c r="R23" i="370"/>
  <c r="CD23" i="370" s="1"/>
  <c r="CE23" i="370" s="1"/>
  <c r="Q23" i="370"/>
  <c r="N23" i="370"/>
  <c r="CA23" i="370" s="1"/>
  <c r="CB23" i="370" s="1"/>
  <c r="M23" i="370"/>
  <c r="J23" i="370"/>
  <c r="BE23" i="370" s="1"/>
  <c r="BF23" i="370" s="1"/>
  <c r="I23" i="370"/>
  <c r="F23" i="370"/>
  <c r="A23" i="370" s="1"/>
  <c r="E23" i="370"/>
  <c r="CI22" i="370"/>
  <c r="CF22" i="370"/>
  <c r="CC22" i="370"/>
  <c r="BZ22" i="370"/>
  <c r="BW22" i="370"/>
  <c r="BV22" i="370"/>
  <c r="BU22" i="370"/>
  <c r="BT22" i="370"/>
  <c r="BP22" i="370"/>
  <c r="BM22" i="370"/>
  <c r="BJ22" i="370"/>
  <c r="BG22" i="370"/>
  <c r="BD22" i="370"/>
  <c r="BC22" i="370"/>
  <c r="BB22" i="370"/>
  <c r="BA22" i="370"/>
  <c r="AY22" i="370"/>
  <c r="AX22" i="370"/>
  <c r="AW22" i="370"/>
  <c r="AV22" i="370"/>
  <c r="AU22" i="370"/>
  <c r="AT22" i="370"/>
  <c r="AS22" i="370"/>
  <c r="AR22" i="370"/>
  <c r="Z22" i="370"/>
  <c r="CJ22" i="370" s="1"/>
  <c r="CK22" i="370" s="1"/>
  <c r="Y22" i="370"/>
  <c r="V22" i="370"/>
  <c r="BN22" i="370" s="1"/>
  <c r="BO22" i="370" s="1"/>
  <c r="U22" i="370"/>
  <c r="R22" i="370"/>
  <c r="BK22" i="370" s="1"/>
  <c r="BL22" i="370" s="1"/>
  <c r="Q22" i="370"/>
  <c r="N22" i="370"/>
  <c r="CA22" i="370" s="1"/>
  <c r="CB22" i="370" s="1"/>
  <c r="M22" i="370"/>
  <c r="J22" i="370"/>
  <c r="BX22" i="370" s="1"/>
  <c r="BY22" i="370" s="1"/>
  <c r="I22" i="370"/>
  <c r="F22" i="370"/>
  <c r="A22" i="370" s="1"/>
  <c r="E22" i="370"/>
  <c r="CI21" i="370"/>
  <c r="CF21" i="370"/>
  <c r="CC21" i="370"/>
  <c r="BZ21" i="370"/>
  <c r="BW21" i="370"/>
  <c r="BV21" i="370"/>
  <c r="BU21" i="370"/>
  <c r="BT21" i="370"/>
  <c r="BP21" i="370"/>
  <c r="BM21" i="370"/>
  <c r="BJ21" i="370"/>
  <c r="BG21" i="370"/>
  <c r="BD21" i="370"/>
  <c r="BC21" i="370"/>
  <c r="BB21" i="370"/>
  <c r="BA21" i="370"/>
  <c r="AY21" i="370"/>
  <c r="AX21" i="370"/>
  <c r="AW21" i="370"/>
  <c r="AV21" i="370"/>
  <c r="AU21" i="370"/>
  <c r="AT21" i="370"/>
  <c r="AS21" i="370"/>
  <c r="AR21" i="370"/>
  <c r="Z21" i="370"/>
  <c r="CJ21" i="370" s="1"/>
  <c r="CK21" i="370" s="1"/>
  <c r="Y21" i="370"/>
  <c r="V21" i="370"/>
  <c r="CG21" i="370" s="1"/>
  <c r="CH21" i="370" s="1"/>
  <c r="U21" i="370"/>
  <c r="R21" i="370"/>
  <c r="BK21" i="370" s="1"/>
  <c r="BL21" i="370" s="1"/>
  <c r="Q21" i="370"/>
  <c r="N21" i="370"/>
  <c r="BH21" i="370" s="1"/>
  <c r="BI21" i="370" s="1"/>
  <c r="M21" i="370"/>
  <c r="J21" i="370"/>
  <c r="BX21" i="370" s="1"/>
  <c r="BY21" i="370" s="1"/>
  <c r="I21" i="370"/>
  <c r="F21" i="370"/>
  <c r="A21" i="370" s="1"/>
  <c r="E21" i="370"/>
  <c r="CI20" i="370"/>
  <c r="CF20" i="370"/>
  <c r="CC20" i="370"/>
  <c r="BZ20" i="370"/>
  <c r="BW20" i="370"/>
  <c r="BV20" i="370"/>
  <c r="BU20" i="370"/>
  <c r="BT20" i="370"/>
  <c r="BP20" i="370"/>
  <c r="BM20" i="370"/>
  <c r="BJ20" i="370"/>
  <c r="BG20" i="370"/>
  <c r="BD20" i="370"/>
  <c r="BC20" i="370"/>
  <c r="BB20" i="370"/>
  <c r="BA20" i="370"/>
  <c r="AY20" i="370"/>
  <c r="AX20" i="370"/>
  <c r="AW20" i="370"/>
  <c r="AV20" i="370"/>
  <c r="AU20" i="370"/>
  <c r="AT20" i="370"/>
  <c r="AS20" i="370"/>
  <c r="AR20" i="370"/>
  <c r="Z20" i="370"/>
  <c r="BQ20" i="370" s="1"/>
  <c r="BR20" i="370" s="1"/>
  <c r="Y20" i="370"/>
  <c r="V20" i="370"/>
  <c r="CG20" i="370" s="1"/>
  <c r="CH20" i="370" s="1"/>
  <c r="U20" i="370"/>
  <c r="R20" i="370"/>
  <c r="CD20" i="370" s="1"/>
  <c r="CE20" i="370" s="1"/>
  <c r="Q20" i="370"/>
  <c r="N20" i="370"/>
  <c r="BH20" i="370" s="1"/>
  <c r="BI20" i="370" s="1"/>
  <c r="M20" i="370"/>
  <c r="J20" i="370"/>
  <c r="BE20" i="370" s="1"/>
  <c r="BF20" i="370" s="1"/>
  <c r="I20" i="370"/>
  <c r="F20" i="370"/>
  <c r="A20" i="370" s="1"/>
  <c r="E20" i="370"/>
  <c r="CI19" i="370"/>
  <c r="CF19" i="370"/>
  <c r="CC19" i="370"/>
  <c r="BZ19" i="370"/>
  <c r="BW19" i="370"/>
  <c r="BV19" i="370"/>
  <c r="BU19" i="370"/>
  <c r="BT19" i="370"/>
  <c r="BP19" i="370"/>
  <c r="BM19" i="370"/>
  <c r="BJ19" i="370"/>
  <c r="BG19" i="370"/>
  <c r="BD19" i="370"/>
  <c r="BC19" i="370"/>
  <c r="BB19" i="370"/>
  <c r="BA19" i="370"/>
  <c r="AY19" i="370"/>
  <c r="AX19" i="370"/>
  <c r="AW19" i="370"/>
  <c r="AV19" i="370"/>
  <c r="AU19" i="370"/>
  <c r="AT19" i="370"/>
  <c r="AS19" i="370"/>
  <c r="AR19" i="370"/>
  <c r="Z19" i="370"/>
  <c r="BQ19" i="370" s="1"/>
  <c r="BR19" i="370" s="1"/>
  <c r="Y19" i="370"/>
  <c r="V19" i="370"/>
  <c r="BN19" i="370" s="1"/>
  <c r="BO19" i="370" s="1"/>
  <c r="U19" i="370"/>
  <c r="R19" i="370"/>
  <c r="CD19" i="370" s="1"/>
  <c r="CE19" i="370" s="1"/>
  <c r="Q19" i="370"/>
  <c r="N19" i="370"/>
  <c r="CA19" i="370" s="1"/>
  <c r="CB19" i="370" s="1"/>
  <c r="M19" i="370"/>
  <c r="J19" i="370"/>
  <c r="BE19" i="370" s="1"/>
  <c r="BF19" i="370" s="1"/>
  <c r="I19" i="370"/>
  <c r="F19" i="370"/>
  <c r="A19" i="370" s="1"/>
  <c r="E19" i="370"/>
  <c r="CI18" i="370"/>
  <c r="CF18" i="370"/>
  <c r="CC18" i="370"/>
  <c r="BZ18" i="370"/>
  <c r="BW18" i="370"/>
  <c r="BV18" i="370"/>
  <c r="BU18" i="370"/>
  <c r="BT18" i="370"/>
  <c r="BP18" i="370"/>
  <c r="BM18" i="370"/>
  <c r="BJ18" i="370"/>
  <c r="BG18" i="370"/>
  <c r="BD18" i="370"/>
  <c r="BC18" i="370"/>
  <c r="BB18" i="370"/>
  <c r="BA18" i="370"/>
  <c r="AY18" i="370"/>
  <c r="AX18" i="370"/>
  <c r="AW18" i="370"/>
  <c r="AV18" i="370"/>
  <c r="AU18" i="370"/>
  <c r="AT18" i="370"/>
  <c r="AS18" i="370"/>
  <c r="AR18" i="370"/>
  <c r="Z18" i="370"/>
  <c r="CJ18" i="370" s="1"/>
  <c r="CK18" i="370" s="1"/>
  <c r="Y18" i="370"/>
  <c r="V18" i="370"/>
  <c r="BN18" i="370" s="1"/>
  <c r="BO18" i="370" s="1"/>
  <c r="U18" i="370"/>
  <c r="R18" i="370"/>
  <c r="BK18" i="370" s="1"/>
  <c r="BL18" i="370" s="1"/>
  <c r="Q18" i="370"/>
  <c r="N18" i="370"/>
  <c r="CA18" i="370" s="1"/>
  <c r="CB18" i="370" s="1"/>
  <c r="M18" i="370"/>
  <c r="J18" i="370"/>
  <c r="BX18" i="370" s="1"/>
  <c r="BY18" i="370" s="1"/>
  <c r="I18" i="370"/>
  <c r="F18" i="370"/>
  <c r="A18" i="370" s="1"/>
  <c r="E18" i="370"/>
  <c r="CI17" i="370"/>
  <c r="CF17" i="370"/>
  <c r="CC17" i="370"/>
  <c r="BZ17" i="370"/>
  <c r="BW17" i="370"/>
  <c r="BV17" i="370"/>
  <c r="BU17" i="370"/>
  <c r="BT17" i="370"/>
  <c r="BP17" i="370"/>
  <c r="BM17" i="370"/>
  <c r="BJ17" i="370"/>
  <c r="BG17" i="370"/>
  <c r="BD17" i="370"/>
  <c r="BC17" i="370"/>
  <c r="BB17" i="370"/>
  <c r="BA17" i="370"/>
  <c r="AY17" i="370"/>
  <c r="AX17" i="370"/>
  <c r="AW17" i="370"/>
  <c r="AV17" i="370"/>
  <c r="AU17" i="370"/>
  <c r="AT17" i="370"/>
  <c r="AS17" i="370"/>
  <c r="AR17" i="370"/>
  <c r="Z17" i="370"/>
  <c r="CJ17" i="370" s="1"/>
  <c r="CK17" i="370" s="1"/>
  <c r="Y17" i="370"/>
  <c r="V17" i="370"/>
  <c r="CG17" i="370" s="1"/>
  <c r="CH17" i="370" s="1"/>
  <c r="U17" i="370"/>
  <c r="R17" i="370"/>
  <c r="BK17" i="370" s="1"/>
  <c r="BL17" i="370" s="1"/>
  <c r="Q17" i="370"/>
  <c r="N17" i="370"/>
  <c r="BH17" i="370" s="1"/>
  <c r="BI17" i="370" s="1"/>
  <c r="M17" i="370"/>
  <c r="J17" i="370"/>
  <c r="BX17" i="370" s="1"/>
  <c r="BY17" i="370" s="1"/>
  <c r="I17" i="370"/>
  <c r="F17" i="370"/>
  <c r="A17" i="370" s="1"/>
  <c r="E17" i="370"/>
  <c r="CI16" i="370"/>
  <c r="CF16" i="370"/>
  <c r="CC16" i="370"/>
  <c r="BZ16" i="370"/>
  <c r="BW16" i="370"/>
  <c r="BV16" i="370"/>
  <c r="BU16" i="370"/>
  <c r="BT16" i="370"/>
  <c r="BP16" i="370"/>
  <c r="BM16" i="370"/>
  <c r="BJ16" i="370"/>
  <c r="BG16" i="370"/>
  <c r="BD16" i="370"/>
  <c r="BC16" i="370"/>
  <c r="BB16" i="370"/>
  <c r="BA16" i="370"/>
  <c r="AY16" i="370"/>
  <c r="AX16" i="370"/>
  <c r="AW16" i="370"/>
  <c r="AV16" i="370"/>
  <c r="AU16" i="370"/>
  <c r="AT16" i="370"/>
  <c r="AS16" i="370"/>
  <c r="AR16" i="370"/>
  <c r="Z16" i="370"/>
  <c r="BQ16" i="370" s="1"/>
  <c r="BR16" i="370" s="1"/>
  <c r="Y16" i="370"/>
  <c r="V16" i="370"/>
  <c r="CG16" i="370" s="1"/>
  <c r="CH16" i="370" s="1"/>
  <c r="U16" i="370"/>
  <c r="R16" i="370"/>
  <c r="CD16" i="370" s="1"/>
  <c r="CE16" i="370" s="1"/>
  <c r="Q16" i="370"/>
  <c r="N16" i="370"/>
  <c r="BH16" i="370" s="1"/>
  <c r="BI16" i="370" s="1"/>
  <c r="M16" i="370"/>
  <c r="J16" i="370"/>
  <c r="BE16" i="370" s="1"/>
  <c r="BF16" i="370" s="1"/>
  <c r="I16" i="370"/>
  <c r="F16" i="370"/>
  <c r="A16" i="370" s="1"/>
  <c r="E16" i="370"/>
  <c r="CI15" i="370"/>
  <c r="CF15" i="370"/>
  <c r="CC15" i="370"/>
  <c r="BZ15" i="370"/>
  <c r="BW15" i="370"/>
  <c r="BV15" i="370"/>
  <c r="BU15" i="370"/>
  <c r="BT15" i="370"/>
  <c r="BP15" i="370"/>
  <c r="BM15" i="370"/>
  <c r="BJ15" i="370"/>
  <c r="BG15" i="370"/>
  <c r="BD15" i="370"/>
  <c r="BC15" i="370"/>
  <c r="BB15" i="370"/>
  <c r="BA15" i="370"/>
  <c r="AY15" i="370"/>
  <c r="AX15" i="370"/>
  <c r="AW15" i="370"/>
  <c r="AV15" i="370"/>
  <c r="AU15" i="370"/>
  <c r="AT15" i="370"/>
  <c r="AS15" i="370"/>
  <c r="AR15" i="370"/>
  <c r="Z15" i="370"/>
  <c r="CJ15" i="370" s="1"/>
  <c r="CK15" i="370" s="1"/>
  <c r="Y15" i="370"/>
  <c r="V15" i="370"/>
  <c r="CG15" i="370" s="1"/>
  <c r="CH15" i="370" s="1"/>
  <c r="U15" i="370"/>
  <c r="R15" i="370"/>
  <c r="BK15" i="370" s="1"/>
  <c r="BL15" i="370" s="1"/>
  <c r="Q15" i="370"/>
  <c r="N15" i="370"/>
  <c r="CA15" i="370" s="1"/>
  <c r="CB15" i="370" s="1"/>
  <c r="M15" i="370"/>
  <c r="J15" i="370"/>
  <c r="BX15" i="370" s="1"/>
  <c r="BY15" i="370" s="1"/>
  <c r="I15" i="370"/>
  <c r="F15" i="370"/>
  <c r="A15" i="370" s="1"/>
  <c r="E15" i="370"/>
  <c r="CJ14" i="370"/>
  <c r="CK14" i="370" s="1"/>
  <c r="CI14" i="370"/>
  <c r="CF14" i="370"/>
  <c r="CC14" i="370"/>
  <c r="BZ14" i="370"/>
  <c r="BW14" i="370"/>
  <c r="BV14" i="370"/>
  <c r="BU14" i="370"/>
  <c r="BT14" i="370"/>
  <c r="BP14" i="370"/>
  <c r="BM14" i="370"/>
  <c r="BJ14" i="370"/>
  <c r="BG14" i="370"/>
  <c r="BD14" i="370"/>
  <c r="BC14" i="370"/>
  <c r="BB14" i="370"/>
  <c r="BA14" i="370"/>
  <c r="AY14" i="370"/>
  <c r="AX14" i="370"/>
  <c r="AW14" i="370"/>
  <c r="AV14" i="370"/>
  <c r="AU14" i="370"/>
  <c r="AT14" i="370"/>
  <c r="AS14" i="370"/>
  <c r="AR14" i="370"/>
  <c r="BQ14" i="370"/>
  <c r="BR14" i="370" s="1"/>
  <c r="V14" i="370"/>
  <c r="CG14" i="370" s="1"/>
  <c r="CH14" i="370" s="1"/>
  <c r="U14" i="370"/>
  <c r="R14" i="370"/>
  <c r="BK14" i="370" s="1"/>
  <c r="BL14" i="370" s="1"/>
  <c r="Q14" i="370"/>
  <c r="N14" i="370"/>
  <c r="BH14" i="370" s="1"/>
  <c r="BI14" i="370" s="1"/>
  <c r="M14" i="370"/>
  <c r="J14" i="370"/>
  <c r="BE14" i="370" s="1"/>
  <c r="BF14" i="370" s="1"/>
  <c r="I14" i="370"/>
  <c r="F14" i="370"/>
  <c r="A14" i="370" s="1"/>
  <c r="E14" i="370"/>
  <c r="CI12" i="370"/>
  <c r="CF12" i="370"/>
  <c r="CC12" i="370"/>
  <c r="BZ12" i="370"/>
  <c r="BW12" i="370"/>
  <c r="BV12" i="370"/>
  <c r="BU12" i="370"/>
  <c r="BT12" i="370"/>
  <c r="BP12" i="370"/>
  <c r="BM12" i="370"/>
  <c r="BJ12" i="370"/>
  <c r="BG12" i="370"/>
  <c r="BD12" i="370"/>
  <c r="BC12" i="370"/>
  <c r="BB12" i="370"/>
  <c r="BA12" i="370"/>
  <c r="AT12" i="370"/>
  <c r="AS12" i="370"/>
  <c r="AR12" i="370"/>
  <c r="U12" i="370"/>
  <c r="Q12" i="370"/>
  <c r="M12" i="370"/>
  <c r="I12" i="370"/>
  <c r="CI13" i="370"/>
  <c r="CF13" i="370"/>
  <c r="CC13" i="370"/>
  <c r="BZ13" i="370"/>
  <c r="BW13" i="370"/>
  <c r="BV13" i="370"/>
  <c r="BU13" i="370"/>
  <c r="BT13" i="370"/>
  <c r="BP13" i="370"/>
  <c r="BM13" i="370"/>
  <c r="BJ13" i="370"/>
  <c r="BG13" i="370"/>
  <c r="BD13" i="370"/>
  <c r="BC13" i="370"/>
  <c r="BB13" i="370"/>
  <c r="BA13" i="370"/>
  <c r="AT13" i="370"/>
  <c r="AS13" i="370"/>
  <c r="AR13" i="370"/>
  <c r="U13" i="370"/>
  <c r="Q13" i="370"/>
  <c r="M13" i="370"/>
  <c r="I13" i="370"/>
  <c r="CI11" i="370"/>
  <c r="CF11" i="370"/>
  <c r="CC11" i="370"/>
  <c r="BZ11" i="370"/>
  <c r="BW11" i="370"/>
  <c r="BV11" i="370"/>
  <c r="BU11" i="370"/>
  <c r="BT11" i="370"/>
  <c r="BP11" i="370"/>
  <c r="BM11" i="370"/>
  <c r="BJ11" i="370"/>
  <c r="BG11" i="370"/>
  <c r="BD11" i="370"/>
  <c r="BC11" i="370"/>
  <c r="BB11" i="370"/>
  <c r="BA11" i="370"/>
  <c r="AT11" i="370"/>
  <c r="AS11" i="370"/>
  <c r="AR11" i="370"/>
  <c r="U11" i="370"/>
  <c r="Q11" i="370"/>
  <c r="M11" i="370"/>
  <c r="I11" i="370"/>
  <c r="JY90" i="110"/>
  <c r="JX90" i="110"/>
  <c r="JW90" i="110"/>
  <c r="JV90" i="110"/>
  <c r="JU90" i="110"/>
  <c r="JJ90" i="110"/>
  <c r="JI90" i="110"/>
  <c r="JH90" i="110"/>
  <c r="JG90" i="110"/>
  <c r="JF90" i="110"/>
  <c r="IK90" i="110"/>
  <c r="IJ90" i="110"/>
  <c r="II90" i="110"/>
  <c r="IH90" i="110"/>
  <c r="IG90" i="110"/>
  <c r="IF90" i="110"/>
  <c r="IE90" i="110"/>
  <c r="ID90" i="110"/>
  <c r="IC90" i="110"/>
  <c r="IB90" i="110"/>
  <c r="IA90" i="110"/>
  <c r="HZ90" i="110"/>
  <c r="HY90" i="110"/>
  <c r="HX90" i="110"/>
  <c r="HW90" i="110"/>
  <c r="HV90" i="110"/>
  <c r="HU90" i="110"/>
  <c r="HT90" i="110"/>
  <c r="HS90" i="110"/>
  <c r="HR90" i="110"/>
  <c r="HQ90" i="110"/>
  <c r="HP90" i="110"/>
  <c r="HO90" i="110"/>
  <c r="HN90" i="110"/>
  <c r="HM90" i="110"/>
  <c r="HL90" i="110"/>
  <c r="HK90" i="110"/>
  <c r="HJ90" i="110"/>
  <c r="HI90" i="110"/>
  <c r="HH90" i="110"/>
  <c r="HG90" i="110"/>
  <c r="HF90" i="110"/>
  <c r="HE90" i="110"/>
  <c r="HD90" i="110"/>
  <c r="HC90" i="110"/>
  <c r="HB90" i="110"/>
  <c r="HA90" i="110"/>
  <c r="GZ90" i="110"/>
  <c r="GY90" i="110"/>
  <c r="GX90" i="110"/>
  <c r="GW90" i="110"/>
  <c r="GV90" i="110"/>
  <c r="GU90" i="110"/>
  <c r="GT90" i="110"/>
  <c r="GS90" i="110"/>
  <c r="GR90" i="110"/>
  <c r="GQ90" i="110"/>
  <c r="GP90" i="110"/>
  <c r="GO90" i="110"/>
  <c r="GN90" i="110"/>
  <c r="GM90" i="110"/>
  <c r="GL90" i="110"/>
  <c r="GK90" i="110"/>
  <c r="GJ90" i="110"/>
  <c r="GI90" i="110"/>
  <c r="GH90" i="110"/>
  <c r="GG90" i="110"/>
  <c r="GF90" i="110"/>
  <c r="GE90" i="110"/>
  <c r="GD90" i="110"/>
  <c r="DK90" i="110"/>
  <c r="DJ90" i="110"/>
  <c r="DI90" i="110"/>
  <c r="DH90" i="110"/>
  <c r="DG90" i="110"/>
  <c r="DA90" i="110"/>
  <c r="CZ90" i="110"/>
  <c r="CY90" i="110"/>
  <c r="CX90" i="110"/>
  <c r="CW90" i="110"/>
  <c r="CB90" i="110"/>
  <c r="CA90" i="110"/>
  <c r="BZ90" i="110"/>
  <c r="BY90" i="110"/>
  <c r="BX90" i="110"/>
  <c r="BW90" i="110"/>
  <c r="BV90" i="110"/>
  <c r="BU90" i="110"/>
  <c r="BT90" i="110"/>
  <c r="BS90" i="110"/>
  <c r="BR90" i="110"/>
  <c r="BQ90" i="110"/>
  <c r="BP90" i="110"/>
  <c r="BO90" i="110"/>
  <c r="BN90" i="110"/>
  <c r="BM90" i="110"/>
  <c r="BL90" i="110"/>
  <c r="BK90" i="110"/>
  <c r="BJ90" i="110"/>
  <c r="BI90" i="110"/>
  <c r="BH90" i="110"/>
  <c r="BG90" i="110"/>
  <c r="BF90" i="110"/>
  <c r="BE90" i="110"/>
  <c r="BD90" i="110"/>
  <c r="BC90" i="110"/>
  <c r="BB90" i="110"/>
  <c r="BA90" i="110"/>
  <c r="AZ90" i="110"/>
  <c r="AY90" i="110"/>
  <c r="AX90" i="110"/>
  <c r="AW90" i="110"/>
  <c r="AV90" i="110"/>
  <c r="AU90" i="110"/>
  <c r="AT90" i="110"/>
  <c r="AS90" i="110"/>
  <c r="AR90" i="110"/>
  <c r="AQ90" i="110"/>
  <c r="AP90" i="110"/>
  <c r="AO90" i="110"/>
  <c r="AN90" i="110"/>
  <c r="AM90" i="110"/>
  <c r="AL90" i="110"/>
  <c r="AK90" i="110"/>
  <c r="AJ90" i="110"/>
  <c r="AI90" i="110"/>
  <c r="AH90" i="110"/>
  <c r="AG90" i="110"/>
  <c r="AF90" i="110"/>
  <c r="AE90" i="110"/>
  <c r="AD90" i="110"/>
  <c r="AC90" i="110"/>
  <c r="AB90" i="110"/>
  <c r="AA90" i="110"/>
  <c r="Z90" i="110"/>
  <c r="Y90" i="110"/>
  <c r="X90" i="110"/>
  <c r="W90" i="110"/>
  <c r="V90" i="110"/>
  <c r="U90" i="110"/>
  <c r="T90" i="110"/>
  <c r="S90" i="110"/>
  <c r="R90" i="110"/>
  <c r="Q90" i="110"/>
  <c r="P90" i="110"/>
  <c r="O90" i="110"/>
  <c r="N90" i="110"/>
  <c r="M90" i="110"/>
  <c r="L90" i="110"/>
  <c r="K90" i="110"/>
  <c r="CB205" i="110"/>
  <c r="CA205" i="110"/>
  <c r="BZ205" i="110"/>
  <c r="BY205" i="110"/>
  <c r="BX205" i="110"/>
  <c r="CB204" i="110"/>
  <c r="CA204" i="110"/>
  <c r="BZ204" i="110"/>
  <c r="BY204" i="110"/>
  <c r="BX204" i="110"/>
  <c r="CB203" i="110"/>
  <c r="CA203" i="110"/>
  <c r="BZ203" i="110"/>
  <c r="BY203" i="110"/>
  <c r="BX203" i="110"/>
  <c r="CB202" i="110"/>
  <c r="CA202" i="110"/>
  <c r="BZ202" i="110"/>
  <c r="BY202" i="110"/>
  <c r="BX202" i="110"/>
  <c r="CB201" i="110"/>
  <c r="CA201" i="110"/>
  <c r="BZ201" i="110"/>
  <c r="BY201" i="110"/>
  <c r="BX201" i="110"/>
  <c r="CB200" i="110"/>
  <c r="CA200" i="110"/>
  <c r="BZ200" i="110"/>
  <c r="BY200" i="110"/>
  <c r="BX200" i="110"/>
  <c r="CB199" i="110"/>
  <c r="CA199" i="110"/>
  <c r="BZ199" i="110"/>
  <c r="BY199" i="110"/>
  <c r="BX199" i="110"/>
  <c r="CB198" i="110"/>
  <c r="CA198" i="110"/>
  <c r="BZ198" i="110"/>
  <c r="BY198" i="110"/>
  <c r="BX198" i="110"/>
  <c r="CB197" i="110"/>
  <c r="CA197" i="110"/>
  <c r="BZ197" i="110"/>
  <c r="BY197" i="110"/>
  <c r="BX197" i="110"/>
  <c r="CB54" i="110"/>
  <c r="CA54" i="110"/>
  <c r="BZ54" i="110"/>
  <c r="BY54" i="110"/>
  <c r="BX54" i="110"/>
  <c r="CB159" i="110"/>
  <c r="CA159" i="110"/>
  <c r="BZ159" i="110"/>
  <c r="BY159" i="110"/>
  <c r="BX159" i="110"/>
  <c r="CB152" i="110"/>
  <c r="CA152" i="110"/>
  <c r="BZ152" i="110"/>
  <c r="BY152" i="110"/>
  <c r="BX152" i="110"/>
  <c r="CB161" i="110"/>
  <c r="CA161" i="110"/>
  <c r="BZ161" i="110"/>
  <c r="BY161" i="110"/>
  <c r="BX161" i="110"/>
  <c r="CB163" i="110"/>
  <c r="CA163" i="110"/>
  <c r="BZ163" i="110"/>
  <c r="BY163" i="110"/>
  <c r="BX163" i="110"/>
  <c r="CB118" i="110"/>
  <c r="CA118" i="110"/>
  <c r="BZ118" i="110"/>
  <c r="BY118" i="110"/>
  <c r="BX118" i="110"/>
  <c r="CB45" i="110"/>
  <c r="CA45" i="110"/>
  <c r="BZ45" i="110"/>
  <c r="BY45" i="110"/>
  <c r="BX45" i="110"/>
  <c r="CB162" i="110"/>
  <c r="CA162" i="110"/>
  <c r="BZ162" i="110"/>
  <c r="BY162" i="110"/>
  <c r="BX162" i="110"/>
  <c r="CB172" i="110"/>
  <c r="CA172" i="110"/>
  <c r="BZ172" i="110"/>
  <c r="BY172" i="110"/>
  <c r="BX172" i="110"/>
  <c r="CB80" i="110"/>
  <c r="CA80" i="110"/>
  <c r="BZ80" i="110"/>
  <c r="BY80" i="110"/>
  <c r="BX80" i="110"/>
  <c r="CB72" i="110"/>
  <c r="CA72" i="110"/>
  <c r="BZ72" i="110"/>
  <c r="BY72" i="110"/>
  <c r="BX72" i="110"/>
  <c r="CB24" i="110"/>
  <c r="CA24" i="110"/>
  <c r="BZ24" i="110"/>
  <c r="BY24" i="110"/>
  <c r="BX24" i="110"/>
  <c r="CB15" i="110"/>
  <c r="CA15" i="110"/>
  <c r="BZ15" i="110"/>
  <c r="BY15" i="110"/>
  <c r="BX15" i="110"/>
  <c r="CB23" i="110"/>
  <c r="CA23" i="110"/>
  <c r="BZ23" i="110"/>
  <c r="BY23" i="110"/>
  <c r="BX23" i="110"/>
  <c r="CB21" i="110"/>
  <c r="CA21" i="110"/>
  <c r="BZ21" i="110"/>
  <c r="BY21" i="110"/>
  <c r="BX21" i="110"/>
  <c r="CB115" i="110"/>
  <c r="CA115" i="110"/>
  <c r="BZ115" i="110"/>
  <c r="BY115" i="110"/>
  <c r="BX115" i="110"/>
  <c r="CB133" i="110"/>
  <c r="CA133" i="110"/>
  <c r="BZ133" i="110"/>
  <c r="BY133" i="110"/>
  <c r="BX133" i="110"/>
  <c r="CB69" i="110"/>
  <c r="CA69" i="110"/>
  <c r="BZ69" i="110"/>
  <c r="BY69" i="110"/>
  <c r="BX69" i="110"/>
  <c r="CB147" i="110"/>
  <c r="CA147" i="110"/>
  <c r="BZ147" i="110"/>
  <c r="BY147" i="110"/>
  <c r="BX147" i="110"/>
  <c r="CB41" i="110"/>
  <c r="CA41" i="110"/>
  <c r="BZ41" i="110"/>
  <c r="BY41" i="110"/>
  <c r="BX41" i="110"/>
  <c r="CB114" i="110"/>
  <c r="CA114" i="110"/>
  <c r="BZ114" i="110"/>
  <c r="BY114" i="110"/>
  <c r="BX114" i="110"/>
  <c r="CB94" i="110"/>
  <c r="CA94" i="110"/>
  <c r="BZ94" i="110"/>
  <c r="BY94" i="110"/>
  <c r="BX94" i="110"/>
  <c r="CB105" i="110"/>
  <c r="CA105" i="110"/>
  <c r="BZ105" i="110"/>
  <c r="BY105" i="110"/>
  <c r="BX105" i="110"/>
  <c r="CB142" i="110"/>
  <c r="CA142" i="110"/>
  <c r="BZ142" i="110"/>
  <c r="BY142" i="110"/>
  <c r="BX142" i="110"/>
  <c r="CB164" i="110"/>
  <c r="CA164" i="110"/>
  <c r="BZ164" i="110"/>
  <c r="BY164" i="110"/>
  <c r="BX164" i="110"/>
  <c r="CB67" i="110"/>
  <c r="CA67" i="110"/>
  <c r="BZ67" i="110"/>
  <c r="BY67" i="110"/>
  <c r="BX67" i="110"/>
  <c r="CB84" i="110"/>
  <c r="CA84" i="110"/>
  <c r="BZ84" i="110"/>
  <c r="BY84" i="110"/>
  <c r="BX84" i="110"/>
  <c r="CB88" i="110"/>
  <c r="CA88" i="110"/>
  <c r="BZ88" i="110"/>
  <c r="BY88" i="110"/>
  <c r="BX88" i="110"/>
  <c r="CB55" i="110"/>
  <c r="CA55" i="110"/>
  <c r="BZ55" i="110"/>
  <c r="BY55" i="110"/>
  <c r="BX55" i="110"/>
  <c r="CB11" i="110"/>
  <c r="CA11" i="110"/>
  <c r="BZ11" i="110"/>
  <c r="BY11" i="110"/>
  <c r="BX11" i="110"/>
  <c r="CB31" i="110"/>
  <c r="CA31" i="110"/>
  <c r="BZ31" i="110"/>
  <c r="BY31" i="110"/>
  <c r="BX31" i="110"/>
  <c r="CB37" i="110"/>
  <c r="CA37" i="110"/>
  <c r="BZ37" i="110"/>
  <c r="BY37" i="110"/>
  <c r="BX37" i="110"/>
  <c r="CB42" i="110"/>
  <c r="CA42" i="110"/>
  <c r="BZ42" i="110"/>
  <c r="BY42" i="110"/>
  <c r="BX42" i="110"/>
  <c r="CB47" i="110"/>
  <c r="CA47" i="110"/>
  <c r="BZ47" i="110"/>
  <c r="BY47" i="110"/>
  <c r="BX47" i="110"/>
  <c r="CB19" i="110"/>
  <c r="CA19" i="110"/>
  <c r="BZ19" i="110"/>
  <c r="BY19" i="110"/>
  <c r="BX19" i="110"/>
  <c r="CB160" i="110"/>
  <c r="CA160" i="110"/>
  <c r="BZ160" i="110"/>
  <c r="BY160" i="110"/>
  <c r="BX160" i="110"/>
  <c r="CB117" i="110"/>
  <c r="CA117" i="110"/>
  <c r="BZ117" i="110"/>
  <c r="BY117" i="110"/>
  <c r="BX117" i="110"/>
  <c r="CB116" i="110"/>
  <c r="CA116" i="110"/>
  <c r="BZ116" i="110"/>
  <c r="BY116" i="110"/>
  <c r="BX116" i="110"/>
  <c r="CB121" i="110"/>
  <c r="CA121" i="110"/>
  <c r="BZ121" i="110"/>
  <c r="BY121" i="110"/>
  <c r="BX121" i="110"/>
  <c r="CB83" i="110"/>
  <c r="CA83" i="110"/>
  <c r="BZ83" i="110"/>
  <c r="BY83" i="110"/>
  <c r="BX83" i="110"/>
  <c r="CB110" i="110"/>
  <c r="CA110" i="110"/>
  <c r="BZ110" i="110"/>
  <c r="BY110" i="110"/>
  <c r="BX110" i="110"/>
  <c r="CB169" i="110"/>
  <c r="CA169" i="110"/>
  <c r="BZ169" i="110"/>
  <c r="BY169" i="110"/>
  <c r="BX169" i="110"/>
  <c r="CB97" i="110"/>
  <c r="CA97" i="110"/>
  <c r="BZ97" i="110"/>
  <c r="BY97" i="110"/>
  <c r="BX97" i="110"/>
  <c r="CB120" i="110"/>
  <c r="CA120" i="110"/>
  <c r="BZ120" i="110"/>
  <c r="BY120" i="110"/>
  <c r="BX120" i="110"/>
  <c r="CB134" i="110"/>
  <c r="CA134" i="110"/>
  <c r="BZ134" i="110"/>
  <c r="BY134" i="110"/>
  <c r="BX134" i="110"/>
  <c r="CB13" i="110"/>
  <c r="CA13" i="110"/>
  <c r="BZ13" i="110"/>
  <c r="BY13" i="110"/>
  <c r="BX13" i="110"/>
  <c r="CB59" i="110"/>
  <c r="CA59" i="110"/>
  <c r="BZ59" i="110"/>
  <c r="BY59" i="110"/>
  <c r="BX59" i="110"/>
  <c r="CB136" i="110"/>
  <c r="CA136" i="110"/>
  <c r="BZ136" i="110"/>
  <c r="BY136" i="110"/>
  <c r="BX136" i="110"/>
  <c r="CB158" i="110"/>
  <c r="CA158" i="110"/>
  <c r="BZ158" i="110"/>
  <c r="BY158" i="110"/>
  <c r="BX158" i="110"/>
  <c r="CB106" i="110"/>
  <c r="CA106" i="110"/>
  <c r="BZ106" i="110"/>
  <c r="BY106" i="110"/>
  <c r="BX106" i="110"/>
  <c r="CB38" i="110"/>
  <c r="CA38" i="110"/>
  <c r="BZ38" i="110"/>
  <c r="BY38" i="110"/>
  <c r="BX38" i="110"/>
  <c r="CB43" i="110"/>
  <c r="CA43" i="110"/>
  <c r="BZ43" i="110"/>
  <c r="BY43" i="110"/>
  <c r="BX43" i="110"/>
  <c r="CB101" i="110"/>
  <c r="CA101" i="110"/>
  <c r="BZ101" i="110"/>
  <c r="BY101" i="110"/>
  <c r="BX101" i="110"/>
  <c r="CB168" i="110"/>
  <c r="CA168" i="110"/>
  <c r="BZ168" i="110"/>
  <c r="BY168" i="110"/>
  <c r="BX168" i="110"/>
  <c r="CB124" i="110"/>
  <c r="CA124" i="110"/>
  <c r="BZ124" i="110"/>
  <c r="BY124" i="110"/>
  <c r="BX124" i="110"/>
  <c r="CB35" i="110"/>
  <c r="CA35" i="110"/>
  <c r="BZ35" i="110"/>
  <c r="BY35" i="110"/>
  <c r="BX35" i="110"/>
  <c r="CB109" i="110"/>
  <c r="CA109" i="110"/>
  <c r="BZ109" i="110"/>
  <c r="BY109" i="110"/>
  <c r="BX109" i="110"/>
  <c r="CB57" i="110"/>
  <c r="CA57" i="110"/>
  <c r="BZ57" i="110"/>
  <c r="BY57" i="110"/>
  <c r="BX57" i="110"/>
  <c r="CB52" i="110"/>
  <c r="CA52" i="110"/>
  <c r="BZ52" i="110"/>
  <c r="BY52" i="110"/>
  <c r="BX52" i="110"/>
  <c r="CB92" i="110"/>
  <c r="CA92" i="110"/>
  <c r="BZ92" i="110"/>
  <c r="BY92" i="110"/>
  <c r="BX92" i="110"/>
  <c r="CB137" i="110"/>
  <c r="CA137" i="110"/>
  <c r="BZ137" i="110"/>
  <c r="BY137" i="110"/>
  <c r="BX137" i="110"/>
  <c r="CB7" i="110"/>
  <c r="CA7" i="110"/>
  <c r="BZ7" i="110"/>
  <c r="BY7" i="110"/>
  <c r="BX7" i="110"/>
  <c r="CB138" i="110"/>
  <c r="CA138" i="110"/>
  <c r="BZ138" i="110"/>
  <c r="BY138" i="110"/>
  <c r="BX138" i="110"/>
  <c r="CB14" i="110"/>
  <c r="CA14" i="110"/>
  <c r="BZ14" i="110"/>
  <c r="BY14" i="110"/>
  <c r="BX14" i="110"/>
  <c r="CB51" i="110"/>
  <c r="CA51" i="110"/>
  <c r="BZ51" i="110"/>
  <c r="BY51" i="110"/>
  <c r="BX51" i="110"/>
  <c r="CB125" i="110"/>
  <c r="CA125" i="110"/>
  <c r="BZ125" i="110"/>
  <c r="BY125" i="110"/>
  <c r="BX125" i="110"/>
  <c r="CB154" i="110"/>
  <c r="CA154" i="110"/>
  <c r="BZ154" i="110"/>
  <c r="BY154" i="110"/>
  <c r="BX154" i="110"/>
  <c r="CB95" i="110"/>
  <c r="CA95" i="110"/>
  <c r="BZ95" i="110"/>
  <c r="BY95" i="110"/>
  <c r="BX95" i="110"/>
  <c r="CB46" i="110"/>
  <c r="CA46" i="110"/>
  <c r="BZ46" i="110"/>
  <c r="BY46" i="110"/>
  <c r="BX46" i="110"/>
  <c r="CB61" i="110"/>
  <c r="CA61" i="110"/>
  <c r="BZ61" i="110"/>
  <c r="BY61" i="110"/>
  <c r="BX61" i="110"/>
  <c r="CB85" i="110"/>
  <c r="CA85" i="110"/>
  <c r="BZ85" i="110"/>
  <c r="BY85" i="110"/>
  <c r="BX85" i="110"/>
  <c r="CB64" i="110"/>
  <c r="CA64" i="110"/>
  <c r="BZ64" i="110"/>
  <c r="BY64" i="110"/>
  <c r="BX64" i="110"/>
  <c r="CB100" i="110"/>
  <c r="CA100" i="110"/>
  <c r="BZ100" i="110"/>
  <c r="BY100" i="110"/>
  <c r="BX100" i="110"/>
  <c r="CB144" i="110"/>
  <c r="CA144" i="110"/>
  <c r="BZ144" i="110"/>
  <c r="BY144" i="110"/>
  <c r="BX144" i="110"/>
  <c r="CB6" i="110"/>
  <c r="CA6" i="110"/>
  <c r="BZ6" i="110"/>
  <c r="BY6" i="110"/>
  <c r="BX6" i="110"/>
  <c r="CB66" i="110"/>
  <c r="CA66" i="110"/>
  <c r="BZ66" i="110"/>
  <c r="BY66" i="110"/>
  <c r="BX66" i="110"/>
  <c r="CB127" i="110"/>
  <c r="CA127" i="110"/>
  <c r="BZ127" i="110"/>
  <c r="BY127" i="110"/>
  <c r="BX127" i="110"/>
  <c r="CB29" i="110"/>
  <c r="CA29" i="110"/>
  <c r="BZ29" i="110"/>
  <c r="BY29" i="110"/>
  <c r="BX29" i="110"/>
  <c r="CB111" i="110"/>
  <c r="CA111" i="110"/>
  <c r="BZ111" i="110"/>
  <c r="BY111" i="110"/>
  <c r="BX111" i="110"/>
  <c r="CB119" i="110"/>
  <c r="CA119" i="110"/>
  <c r="BZ119" i="110"/>
  <c r="BY119" i="110"/>
  <c r="BX119" i="110"/>
  <c r="CB86" i="110"/>
  <c r="CA86" i="110"/>
  <c r="BZ86" i="110"/>
  <c r="BY86" i="110"/>
  <c r="BX86" i="110"/>
  <c r="CB74" i="110"/>
  <c r="CA74" i="110"/>
  <c r="BZ74" i="110"/>
  <c r="BY74" i="110"/>
  <c r="BX74" i="110"/>
  <c r="CB102" i="110"/>
  <c r="CA102" i="110"/>
  <c r="BZ102" i="110"/>
  <c r="BY102" i="110"/>
  <c r="BX102" i="110"/>
  <c r="CB26" i="110"/>
  <c r="CA26" i="110"/>
  <c r="BZ26" i="110"/>
  <c r="BY26" i="110"/>
  <c r="BX26" i="110"/>
  <c r="CB151" i="110"/>
  <c r="CA151" i="110"/>
  <c r="BZ151" i="110"/>
  <c r="BY151" i="110"/>
  <c r="BX151" i="110"/>
  <c r="CB170" i="110"/>
  <c r="CA170" i="110"/>
  <c r="BZ170" i="110"/>
  <c r="BY170" i="110"/>
  <c r="BX170" i="110"/>
  <c r="CB25" i="110"/>
  <c r="CA25" i="110"/>
  <c r="BZ25" i="110"/>
  <c r="BY25" i="110"/>
  <c r="BX25" i="110"/>
  <c r="CB96" i="110"/>
  <c r="CA96" i="110"/>
  <c r="BZ96" i="110"/>
  <c r="BY96" i="110"/>
  <c r="BX96" i="110"/>
  <c r="CB126" i="110"/>
  <c r="CA126" i="110"/>
  <c r="BZ126" i="110"/>
  <c r="BY126" i="110"/>
  <c r="BX126" i="110"/>
  <c r="CB16" i="110"/>
  <c r="CA16" i="110"/>
  <c r="BZ16" i="110"/>
  <c r="BY16" i="110"/>
  <c r="BX16" i="110"/>
  <c r="CB93" i="110"/>
  <c r="CA93" i="110"/>
  <c r="BZ93" i="110"/>
  <c r="BY93" i="110"/>
  <c r="BX93" i="110"/>
  <c r="CB150" i="110"/>
  <c r="CA150" i="110"/>
  <c r="BZ150" i="110"/>
  <c r="BY150" i="110"/>
  <c r="BX150" i="110"/>
  <c r="CB148" i="110"/>
  <c r="CA148" i="110"/>
  <c r="BZ148" i="110"/>
  <c r="BY148" i="110"/>
  <c r="BX148" i="110"/>
  <c r="CB60" i="110"/>
  <c r="CA60" i="110"/>
  <c r="BZ60" i="110"/>
  <c r="BY60" i="110"/>
  <c r="BX60" i="110"/>
  <c r="CB153" i="110"/>
  <c r="CA153" i="110"/>
  <c r="BZ153" i="110"/>
  <c r="BY153" i="110"/>
  <c r="BX153" i="110"/>
  <c r="CB48" i="110"/>
  <c r="CA48" i="110"/>
  <c r="BZ48" i="110"/>
  <c r="BY48" i="110"/>
  <c r="BX48" i="110"/>
  <c r="CB30" i="110"/>
  <c r="CA30" i="110"/>
  <c r="BZ30" i="110"/>
  <c r="BY30" i="110"/>
  <c r="BX30" i="110"/>
  <c r="CB104" i="110"/>
  <c r="CA104" i="110"/>
  <c r="BZ104" i="110"/>
  <c r="BY104" i="110"/>
  <c r="BX104" i="110"/>
  <c r="CB146" i="110"/>
  <c r="CA146" i="110"/>
  <c r="BZ146" i="110"/>
  <c r="BY146" i="110"/>
  <c r="BX146" i="110"/>
  <c r="CB122" i="110"/>
  <c r="CA122" i="110"/>
  <c r="BZ122" i="110"/>
  <c r="BY122" i="110"/>
  <c r="BX122" i="110"/>
  <c r="CB8" i="110"/>
  <c r="CA8" i="110"/>
  <c r="BZ8" i="110"/>
  <c r="BY8" i="110"/>
  <c r="BX8" i="110"/>
  <c r="CB98" i="110"/>
  <c r="CA98" i="110"/>
  <c r="BZ98" i="110"/>
  <c r="BY98" i="110"/>
  <c r="BX98" i="110"/>
  <c r="CB28" i="110"/>
  <c r="CA28" i="110"/>
  <c r="BZ28" i="110"/>
  <c r="BY28" i="110"/>
  <c r="BX28" i="110"/>
  <c r="CB165" i="110"/>
  <c r="CA165" i="110"/>
  <c r="BZ165" i="110"/>
  <c r="BY165" i="110"/>
  <c r="BX165" i="110"/>
  <c r="CB32" i="110"/>
  <c r="CA32" i="110"/>
  <c r="BZ32" i="110"/>
  <c r="BY32" i="110"/>
  <c r="BX32" i="110"/>
  <c r="CB79" i="110"/>
  <c r="CA79" i="110"/>
  <c r="BZ79" i="110"/>
  <c r="BY79" i="110"/>
  <c r="BX79" i="110"/>
  <c r="CB87" i="110"/>
  <c r="CA87" i="110"/>
  <c r="BZ87" i="110"/>
  <c r="BY87" i="110"/>
  <c r="BX87" i="110"/>
  <c r="CB40" i="110"/>
  <c r="CA40" i="110"/>
  <c r="BZ40" i="110"/>
  <c r="BY40" i="110"/>
  <c r="BX40" i="110"/>
  <c r="CB140" i="110"/>
  <c r="CA140" i="110"/>
  <c r="BZ140" i="110"/>
  <c r="BY140" i="110"/>
  <c r="BX140" i="110"/>
  <c r="CB10" i="110"/>
  <c r="CA10" i="110"/>
  <c r="BZ10" i="110"/>
  <c r="BY10" i="110"/>
  <c r="BX10" i="110"/>
  <c r="CB130" i="110"/>
  <c r="CA130" i="110"/>
  <c r="BZ130" i="110"/>
  <c r="BY130" i="110"/>
  <c r="BX130" i="110"/>
  <c r="CB155" i="110"/>
  <c r="CA155" i="110"/>
  <c r="BZ155" i="110"/>
  <c r="BY155" i="110"/>
  <c r="BX155" i="110"/>
  <c r="CB112" i="110"/>
  <c r="CA112" i="110"/>
  <c r="BZ112" i="110"/>
  <c r="BY112" i="110"/>
  <c r="BX112" i="110"/>
  <c r="CB123" i="110"/>
  <c r="CA123" i="110"/>
  <c r="BZ123" i="110"/>
  <c r="BY123" i="110"/>
  <c r="BX123" i="110"/>
  <c r="CB135" i="110"/>
  <c r="CA135" i="110"/>
  <c r="BZ135" i="110"/>
  <c r="BY135" i="110"/>
  <c r="BX135" i="110"/>
  <c r="CB107" i="110"/>
  <c r="CA107" i="110"/>
  <c r="BZ107" i="110"/>
  <c r="BY107" i="110"/>
  <c r="BX107" i="110"/>
  <c r="CB99" i="110"/>
  <c r="CA99" i="110"/>
  <c r="BZ99" i="110"/>
  <c r="BY99" i="110"/>
  <c r="BX99" i="110"/>
  <c r="CB108" i="110"/>
  <c r="CA108" i="110"/>
  <c r="BZ108" i="110"/>
  <c r="BY108" i="110"/>
  <c r="BX108" i="110"/>
  <c r="CB77" i="110"/>
  <c r="CA77" i="110"/>
  <c r="BZ77" i="110"/>
  <c r="BY77" i="110"/>
  <c r="BX77" i="110"/>
  <c r="CB27" i="110"/>
  <c r="CA27" i="110"/>
  <c r="BZ27" i="110"/>
  <c r="BY27" i="110"/>
  <c r="BX27" i="110"/>
  <c r="CB128" i="110"/>
  <c r="CA128" i="110"/>
  <c r="BZ128" i="110"/>
  <c r="BY128" i="110"/>
  <c r="BX128" i="110"/>
  <c r="CB157" i="110"/>
  <c r="CA157" i="110"/>
  <c r="BZ157" i="110"/>
  <c r="BY157" i="110"/>
  <c r="BX157" i="110"/>
  <c r="CB78" i="110"/>
  <c r="CA78" i="110"/>
  <c r="BZ78" i="110"/>
  <c r="BY78" i="110"/>
  <c r="BX78" i="110"/>
  <c r="CB113" i="110"/>
  <c r="CA113" i="110"/>
  <c r="BZ113" i="110"/>
  <c r="BY113" i="110"/>
  <c r="BX113" i="110"/>
  <c r="CB129" i="110"/>
  <c r="CA129" i="110"/>
  <c r="BZ129" i="110"/>
  <c r="BY129" i="110"/>
  <c r="BX129" i="110"/>
  <c r="CB156" i="110"/>
  <c r="CA156" i="110"/>
  <c r="BZ156" i="110"/>
  <c r="BY156" i="110"/>
  <c r="BX156" i="110"/>
  <c r="CB139" i="110"/>
  <c r="CA139" i="110"/>
  <c r="BZ139" i="110"/>
  <c r="BY139" i="110"/>
  <c r="BX139" i="110"/>
  <c r="CB81" i="110"/>
  <c r="CA81" i="110"/>
  <c r="BZ81" i="110"/>
  <c r="BY81" i="110"/>
  <c r="BX81" i="110"/>
  <c r="CB145" i="110"/>
  <c r="CA145" i="110"/>
  <c r="BZ145" i="110"/>
  <c r="BY145" i="110"/>
  <c r="BX145" i="110"/>
  <c r="CB76" i="110"/>
  <c r="CA76" i="110"/>
  <c r="BZ76" i="110"/>
  <c r="BY76" i="110"/>
  <c r="BX76" i="110"/>
  <c r="CB65" i="110"/>
  <c r="CA65" i="110"/>
  <c r="BZ65" i="110"/>
  <c r="BY65" i="110"/>
  <c r="BX65" i="110"/>
  <c r="CB173" i="110"/>
  <c r="CA173" i="110"/>
  <c r="BZ173" i="110"/>
  <c r="BY173" i="110"/>
  <c r="BX173" i="110"/>
  <c r="CB91" i="110"/>
  <c r="CA91" i="110"/>
  <c r="BZ91" i="110"/>
  <c r="BY91" i="110"/>
  <c r="BX91" i="110"/>
  <c r="CB89" i="110"/>
  <c r="CA89" i="110"/>
  <c r="BZ89" i="110"/>
  <c r="BY89" i="110"/>
  <c r="BX89" i="110"/>
  <c r="CB75" i="110"/>
  <c r="CA75" i="110"/>
  <c r="BZ75" i="110"/>
  <c r="BY75" i="110"/>
  <c r="BX75" i="110"/>
  <c r="CB82" i="110"/>
  <c r="CA82" i="110"/>
  <c r="BZ82" i="110"/>
  <c r="BY82" i="110"/>
  <c r="BX82" i="110"/>
  <c r="CB49" i="110"/>
  <c r="CA49" i="110"/>
  <c r="BZ49" i="110"/>
  <c r="BY49" i="110"/>
  <c r="BX49" i="110"/>
  <c r="CB70" i="110"/>
  <c r="CA70" i="110"/>
  <c r="BZ70" i="110"/>
  <c r="BY70" i="110"/>
  <c r="BX70" i="110"/>
  <c r="CB44" i="110"/>
  <c r="CA44" i="110"/>
  <c r="BZ44" i="110"/>
  <c r="BY44" i="110"/>
  <c r="BX44" i="110"/>
  <c r="CB34" i="110"/>
  <c r="CA34" i="110"/>
  <c r="BZ34" i="110"/>
  <c r="BY34" i="110"/>
  <c r="BX34" i="110"/>
  <c r="CB63" i="110"/>
  <c r="CA63" i="110"/>
  <c r="BZ63" i="110"/>
  <c r="BY63" i="110"/>
  <c r="BX63" i="110"/>
  <c r="CB68" i="110"/>
  <c r="CA68" i="110"/>
  <c r="BZ68" i="110"/>
  <c r="BY68" i="110"/>
  <c r="BX68" i="110"/>
  <c r="CB166" i="110"/>
  <c r="CA166" i="110"/>
  <c r="BZ166" i="110"/>
  <c r="BY166" i="110"/>
  <c r="BX166" i="110"/>
  <c r="CB143" i="110"/>
  <c r="CA143" i="110"/>
  <c r="BZ143" i="110"/>
  <c r="BY143" i="110"/>
  <c r="BX143" i="110"/>
  <c r="CB103" i="110"/>
  <c r="CA103" i="110"/>
  <c r="BZ103" i="110"/>
  <c r="BY103" i="110"/>
  <c r="BX103" i="110"/>
  <c r="CB50" i="110"/>
  <c r="CA50" i="110"/>
  <c r="BZ50" i="110"/>
  <c r="BY50" i="110"/>
  <c r="BX50" i="110"/>
  <c r="CB167" i="110"/>
  <c r="CA167" i="110"/>
  <c r="BZ167" i="110"/>
  <c r="BY167" i="110"/>
  <c r="BX167" i="110"/>
  <c r="CB62" i="110"/>
  <c r="CA62" i="110"/>
  <c r="BZ62" i="110"/>
  <c r="BY62" i="110"/>
  <c r="BX62" i="110"/>
  <c r="CB20" i="110"/>
  <c r="CA20" i="110"/>
  <c r="BZ20" i="110"/>
  <c r="BY20" i="110"/>
  <c r="BX20" i="110"/>
  <c r="CB73" i="110"/>
  <c r="CA73" i="110"/>
  <c r="BZ73" i="110"/>
  <c r="BY73" i="110"/>
  <c r="BX73" i="110"/>
  <c r="CB58" i="110"/>
  <c r="CA58" i="110"/>
  <c r="BZ58" i="110"/>
  <c r="BY58" i="110"/>
  <c r="BX58" i="110"/>
  <c r="CB171" i="110"/>
  <c r="CA171" i="110"/>
  <c r="BZ171" i="110"/>
  <c r="BY171" i="110"/>
  <c r="BX171" i="110"/>
  <c r="CB141" i="110"/>
  <c r="CA141" i="110"/>
  <c r="BZ141" i="110"/>
  <c r="BY141" i="110"/>
  <c r="BX141" i="110"/>
  <c r="CB53" i="110"/>
  <c r="CA53" i="110"/>
  <c r="BZ53" i="110"/>
  <c r="BY53" i="110"/>
  <c r="BX53" i="110"/>
  <c r="AC88" i="228"/>
  <c r="AC72" i="228"/>
  <c r="X57" i="228"/>
  <c r="AC57" i="228" s="1"/>
  <c r="X55" i="228"/>
  <c r="AC55" i="228" s="1"/>
  <c r="X51" i="228"/>
  <c r="AC51" i="228" s="1"/>
  <c r="DV73" i="158"/>
  <c r="DU73" i="158"/>
  <c r="DT73" i="158"/>
  <c r="DS73" i="158"/>
  <c r="DR73" i="158"/>
  <c r="DV22" i="158"/>
  <c r="DU22" i="158"/>
  <c r="DT22" i="158"/>
  <c r="DS22" i="158"/>
  <c r="DR22" i="158"/>
  <c r="DV24" i="158"/>
  <c r="DU24" i="158"/>
  <c r="DT24" i="158"/>
  <c r="DS24" i="158"/>
  <c r="DR24" i="158"/>
  <c r="DV27" i="158"/>
  <c r="DU27" i="158"/>
  <c r="DT27" i="158"/>
  <c r="DS27" i="158"/>
  <c r="DR27" i="158"/>
  <c r="DV19" i="158"/>
  <c r="DU19" i="158"/>
  <c r="DT19" i="158"/>
  <c r="DS19" i="158"/>
  <c r="DR19" i="158"/>
  <c r="DV21" i="158"/>
  <c r="DU21" i="158"/>
  <c r="DT21" i="158"/>
  <c r="DS21" i="158"/>
  <c r="DR21" i="158"/>
  <c r="DV28" i="158"/>
  <c r="DU28" i="158"/>
  <c r="DT28" i="158"/>
  <c r="DS28" i="158"/>
  <c r="DR28" i="158"/>
  <c r="DV17" i="158"/>
  <c r="DU17" i="158"/>
  <c r="DT17" i="158"/>
  <c r="DS17" i="158"/>
  <c r="DR17" i="158"/>
  <c r="DV13" i="158"/>
  <c r="DU13" i="158"/>
  <c r="DT13" i="158"/>
  <c r="DS13" i="158"/>
  <c r="DR13" i="158"/>
  <c r="DV25" i="158"/>
  <c r="DU25" i="158"/>
  <c r="DT25" i="158"/>
  <c r="DS25" i="158"/>
  <c r="DR25" i="158"/>
  <c r="DV23" i="158"/>
  <c r="DU23" i="158"/>
  <c r="DT23" i="158"/>
  <c r="DS23" i="158"/>
  <c r="DR23" i="158"/>
  <c r="DV26" i="158"/>
  <c r="DU26" i="158"/>
  <c r="DT26" i="158"/>
  <c r="DS26" i="158"/>
  <c r="DR26" i="158"/>
  <c r="DV29" i="158"/>
  <c r="DU29" i="158"/>
  <c r="DT29" i="158"/>
  <c r="DS29" i="158"/>
  <c r="DR29" i="158"/>
  <c r="DV20" i="158"/>
  <c r="DU20" i="158"/>
  <c r="DT20" i="158"/>
  <c r="DS20" i="158"/>
  <c r="DR20" i="158"/>
  <c r="DV18" i="158"/>
  <c r="DU18" i="158"/>
  <c r="DT18" i="158"/>
  <c r="DS18" i="158"/>
  <c r="DR18" i="158"/>
  <c r="DV51" i="158"/>
  <c r="DU51" i="158"/>
  <c r="DT51" i="158"/>
  <c r="DS51" i="158"/>
  <c r="DR51" i="158"/>
  <c r="DV30" i="158"/>
  <c r="DU30" i="158"/>
  <c r="DT30" i="158"/>
  <c r="DS30" i="158"/>
  <c r="DR30" i="158"/>
  <c r="DV16" i="158"/>
  <c r="DU16" i="158"/>
  <c r="DT16" i="158"/>
  <c r="DS16" i="158"/>
  <c r="DR16" i="158"/>
  <c r="DV50" i="158"/>
  <c r="DU50" i="158"/>
  <c r="DT50" i="158"/>
  <c r="DS50" i="158"/>
  <c r="DR50" i="158"/>
  <c r="DV15" i="158"/>
  <c r="DU15" i="158"/>
  <c r="DT15" i="158"/>
  <c r="DS15" i="158"/>
  <c r="DR15" i="158"/>
  <c r="DV14" i="158"/>
  <c r="DU14" i="158"/>
  <c r="DT14" i="158"/>
  <c r="DS14" i="158"/>
  <c r="DR14" i="158"/>
  <c r="DV12" i="158"/>
  <c r="DU12" i="158"/>
  <c r="DT12" i="158"/>
  <c r="DS12" i="158"/>
  <c r="DR12" i="158"/>
  <c r="IK205" i="110"/>
  <c r="IJ205" i="110"/>
  <c r="II205" i="110"/>
  <c r="IH205" i="110"/>
  <c r="IG205" i="110"/>
  <c r="IK204" i="110"/>
  <c r="IJ204" i="110"/>
  <c r="II204" i="110"/>
  <c r="IH204" i="110"/>
  <c r="IG204" i="110"/>
  <c r="IK203" i="110"/>
  <c r="IJ203" i="110"/>
  <c r="II203" i="110"/>
  <c r="IH203" i="110"/>
  <c r="IG203" i="110"/>
  <c r="IK202" i="110"/>
  <c r="IJ202" i="110"/>
  <c r="II202" i="110"/>
  <c r="IH202" i="110"/>
  <c r="IG202" i="110"/>
  <c r="IK201" i="110"/>
  <c r="IJ201" i="110"/>
  <c r="II201" i="110"/>
  <c r="IH201" i="110"/>
  <c r="IG201" i="110"/>
  <c r="IK200" i="110"/>
  <c r="IJ200" i="110"/>
  <c r="II200" i="110"/>
  <c r="IH200" i="110"/>
  <c r="IG200" i="110"/>
  <c r="IK199" i="110"/>
  <c r="IJ199" i="110"/>
  <c r="II199" i="110"/>
  <c r="IH199" i="110"/>
  <c r="IG199" i="110"/>
  <c r="IK198" i="110"/>
  <c r="IJ198" i="110"/>
  <c r="II198" i="110"/>
  <c r="IH198" i="110"/>
  <c r="IG198" i="110"/>
  <c r="IK197" i="110"/>
  <c r="IJ197" i="110"/>
  <c r="II197" i="110"/>
  <c r="IH197" i="110"/>
  <c r="IG197" i="110"/>
  <c r="IK54" i="110"/>
  <c r="IJ54" i="110"/>
  <c r="II54" i="110"/>
  <c r="IH54" i="110"/>
  <c r="IG54" i="110"/>
  <c r="IK159" i="110"/>
  <c r="IJ159" i="110"/>
  <c r="II159" i="110"/>
  <c r="IH159" i="110"/>
  <c r="IG159" i="110"/>
  <c r="IK152" i="110"/>
  <c r="IJ152" i="110"/>
  <c r="II152" i="110"/>
  <c r="IH152" i="110"/>
  <c r="IG152" i="110"/>
  <c r="IK161" i="110"/>
  <c r="IJ161" i="110"/>
  <c r="II161" i="110"/>
  <c r="IH161" i="110"/>
  <c r="IG161" i="110"/>
  <c r="IK163" i="110"/>
  <c r="IJ163" i="110"/>
  <c r="II163" i="110"/>
  <c r="IH163" i="110"/>
  <c r="IG163" i="110"/>
  <c r="IK118" i="110"/>
  <c r="IJ118" i="110"/>
  <c r="II118" i="110"/>
  <c r="IH118" i="110"/>
  <c r="IG118" i="110"/>
  <c r="IK45" i="110"/>
  <c r="IJ45" i="110"/>
  <c r="II45" i="110"/>
  <c r="IH45" i="110"/>
  <c r="IG45" i="110"/>
  <c r="IK162" i="110"/>
  <c r="IJ162" i="110"/>
  <c r="II162" i="110"/>
  <c r="IH162" i="110"/>
  <c r="IG162" i="110"/>
  <c r="IK172" i="110"/>
  <c r="IJ172" i="110"/>
  <c r="II172" i="110"/>
  <c r="IH172" i="110"/>
  <c r="IG172" i="110"/>
  <c r="IK80" i="110"/>
  <c r="IJ80" i="110"/>
  <c r="II80" i="110"/>
  <c r="IH80" i="110"/>
  <c r="IG80" i="110"/>
  <c r="IK72" i="110"/>
  <c r="IJ72" i="110"/>
  <c r="II72" i="110"/>
  <c r="IH72" i="110"/>
  <c r="IG72" i="110"/>
  <c r="IK24" i="110"/>
  <c r="IJ24" i="110"/>
  <c r="II24" i="110"/>
  <c r="IH24" i="110"/>
  <c r="IG24" i="110"/>
  <c r="IK15" i="110"/>
  <c r="IJ15" i="110"/>
  <c r="II15" i="110"/>
  <c r="IH15" i="110"/>
  <c r="IG15" i="110"/>
  <c r="IK23" i="110"/>
  <c r="IJ23" i="110"/>
  <c r="II23" i="110"/>
  <c r="IH23" i="110"/>
  <c r="IG23" i="110"/>
  <c r="IK21" i="110"/>
  <c r="IJ21" i="110"/>
  <c r="II21" i="110"/>
  <c r="IH21" i="110"/>
  <c r="IG21" i="110"/>
  <c r="IK115" i="110"/>
  <c r="IJ115" i="110"/>
  <c r="II115" i="110"/>
  <c r="IH115" i="110"/>
  <c r="IG115" i="110"/>
  <c r="IK133" i="110"/>
  <c r="IJ133" i="110"/>
  <c r="II133" i="110"/>
  <c r="IH133" i="110"/>
  <c r="IG133" i="110"/>
  <c r="IK69" i="110"/>
  <c r="IJ69" i="110"/>
  <c r="II69" i="110"/>
  <c r="IH69" i="110"/>
  <c r="IG69" i="110"/>
  <c r="IK147" i="110"/>
  <c r="IJ147" i="110"/>
  <c r="II147" i="110"/>
  <c r="IH147" i="110"/>
  <c r="IG147" i="110"/>
  <c r="IK41" i="110"/>
  <c r="IJ41" i="110"/>
  <c r="II41" i="110"/>
  <c r="IH41" i="110"/>
  <c r="IG41" i="110"/>
  <c r="IK114" i="110"/>
  <c r="IJ114" i="110"/>
  <c r="II114" i="110"/>
  <c r="IH114" i="110"/>
  <c r="IG114" i="110"/>
  <c r="IK94" i="110"/>
  <c r="IJ94" i="110"/>
  <c r="II94" i="110"/>
  <c r="IH94" i="110"/>
  <c r="IG94" i="110"/>
  <c r="IK105" i="110"/>
  <c r="IJ105" i="110"/>
  <c r="II105" i="110"/>
  <c r="IH105" i="110"/>
  <c r="IG105" i="110"/>
  <c r="IK142" i="110"/>
  <c r="IJ142" i="110"/>
  <c r="II142" i="110"/>
  <c r="IH142" i="110"/>
  <c r="IG142" i="110"/>
  <c r="IK164" i="110"/>
  <c r="IJ164" i="110"/>
  <c r="II164" i="110"/>
  <c r="IH164" i="110"/>
  <c r="IG164" i="110"/>
  <c r="IK67" i="110"/>
  <c r="IJ67" i="110"/>
  <c r="II67" i="110"/>
  <c r="IH67" i="110"/>
  <c r="IG67" i="110"/>
  <c r="IK84" i="110"/>
  <c r="IJ84" i="110"/>
  <c r="II84" i="110"/>
  <c r="IH84" i="110"/>
  <c r="IG84" i="110"/>
  <c r="IK88" i="110"/>
  <c r="IJ88" i="110"/>
  <c r="II88" i="110"/>
  <c r="IH88" i="110"/>
  <c r="IG88" i="110"/>
  <c r="IK55" i="110"/>
  <c r="IJ55" i="110"/>
  <c r="II55" i="110"/>
  <c r="IH55" i="110"/>
  <c r="IG55" i="110"/>
  <c r="IK11" i="110"/>
  <c r="IJ11" i="110"/>
  <c r="II11" i="110"/>
  <c r="IH11" i="110"/>
  <c r="IG11" i="110"/>
  <c r="IK31" i="110"/>
  <c r="IJ31" i="110"/>
  <c r="II31" i="110"/>
  <c r="IH31" i="110"/>
  <c r="IG31" i="110"/>
  <c r="IK37" i="110"/>
  <c r="IJ37" i="110"/>
  <c r="II37" i="110"/>
  <c r="IH37" i="110"/>
  <c r="IG37" i="110"/>
  <c r="IK42" i="110"/>
  <c r="IJ42" i="110"/>
  <c r="II42" i="110"/>
  <c r="IH42" i="110"/>
  <c r="IG42" i="110"/>
  <c r="IK47" i="110"/>
  <c r="IJ47" i="110"/>
  <c r="II47" i="110"/>
  <c r="IH47" i="110"/>
  <c r="IG47" i="110"/>
  <c r="IK19" i="110"/>
  <c r="IJ19" i="110"/>
  <c r="II19" i="110"/>
  <c r="IH19" i="110"/>
  <c r="IG19" i="110"/>
  <c r="IK160" i="110"/>
  <c r="IJ160" i="110"/>
  <c r="II160" i="110"/>
  <c r="IH160" i="110"/>
  <c r="IG160" i="110"/>
  <c r="IK117" i="110"/>
  <c r="IJ117" i="110"/>
  <c r="II117" i="110"/>
  <c r="IH117" i="110"/>
  <c r="IG117" i="110"/>
  <c r="IK116" i="110"/>
  <c r="IJ116" i="110"/>
  <c r="II116" i="110"/>
  <c r="IH116" i="110"/>
  <c r="IG116" i="110"/>
  <c r="IK121" i="110"/>
  <c r="IJ121" i="110"/>
  <c r="II121" i="110"/>
  <c r="IH121" i="110"/>
  <c r="IG121" i="110"/>
  <c r="IK83" i="110"/>
  <c r="IJ83" i="110"/>
  <c r="II83" i="110"/>
  <c r="IH83" i="110"/>
  <c r="IG83" i="110"/>
  <c r="IK110" i="110"/>
  <c r="IJ110" i="110"/>
  <c r="II110" i="110"/>
  <c r="IH110" i="110"/>
  <c r="IG110" i="110"/>
  <c r="IK169" i="110"/>
  <c r="IJ169" i="110"/>
  <c r="II169" i="110"/>
  <c r="IH169" i="110"/>
  <c r="IG169" i="110"/>
  <c r="IK97" i="110"/>
  <c r="IJ97" i="110"/>
  <c r="II97" i="110"/>
  <c r="IH97" i="110"/>
  <c r="IG97" i="110"/>
  <c r="IK120" i="110"/>
  <c r="IJ120" i="110"/>
  <c r="II120" i="110"/>
  <c r="IH120" i="110"/>
  <c r="IG120" i="110"/>
  <c r="IK134" i="110"/>
  <c r="IJ134" i="110"/>
  <c r="II134" i="110"/>
  <c r="IH134" i="110"/>
  <c r="IG134" i="110"/>
  <c r="IK13" i="110"/>
  <c r="IJ13" i="110"/>
  <c r="II13" i="110"/>
  <c r="IH13" i="110"/>
  <c r="IG13" i="110"/>
  <c r="IK59" i="110"/>
  <c r="IJ59" i="110"/>
  <c r="II59" i="110"/>
  <c r="IH59" i="110"/>
  <c r="IG59" i="110"/>
  <c r="IK136" i="110"/>
  <c r="IJ136" i="110"/>
  <c r="II136" i="110"/>
  <c r="IH136" i="110"/>
  <c r="IG136" i="110"/>
  <c r="IK158" i="110"/>
  <c r="IJ158" i="110"/>
  <c r="II158" i="110"/>
  <c r="IH158" i="110"/>
  <c r="IG158" i="110"/>
  <c r="IK106" i="110"/>
  <c r="IJ106" i="110"/>
  <c r="II106" i="110"/>
  <c r="IH106" i="110"/>
  <c r="IG106" i="110"/>
  <c r="IK38" i="110"/>
  <c r="IJ38" i="110"/>
  <c r="II38" i="110"/>
  <c r="IH38" i="110"/>
  <c r="IG38" i="110"/>
  <c r="IK43" i="110"/>
  <c r="IJ43" i="110"/>
  <c r="II43" i="110"/>
  <c r="IH43" i="110"/>
  <c r="IG43" i="110"/>
  <c r="IK101" i="110"/>
  <c r="IJ101" i="110"/>
  <c r="II101" i="110"/>
  <c r="IH101" i="110"/>
  <c r="IG101" i="110"/>
  <c r="IK168" i="110"/>
  <c r="IJ168" i="110"/>
  <c r="II168" i="110"/>
  <c r="IH168" i="110"/>
  <c r="IG168" i="110"/>
  <c r="IK124" i="110"/>
  <c r="IJ124" i="110"/>
  <c r="II124" i="110"/>
  <c r="IH124" i="110"/>
  <c r="IG124" i="110"/>
  <c r="IK35" i="110"/>
  <c r="IJ35" i="110"/>
  <c r="II35" i="110"/>
  <c r="IH35" i="110"/>
  <c r="IG35" i="110"/>
  <c r="IK109" i="110"/>
  <c r="IJ109" i="110"/>
  <c r="II109" i="110"/>
  <c r="IH109" i="110"/>
  <c r="IG109" i="110"/>
  <c r="IK57" i="110"/>
  <c r="IJ57" i="110"/>
  <c r="II57" i="110"/>
  <c r="IH57" i="110"/>
  <c r="IG57" i="110"/>
  <c r="IK52" i="110"/>
  <c r="IJ52" i="110"/>
  <c r="II52" i="110"/>
  <c r="IH52" i="110"/>
  <c r="IG52" i="110"/>
  <c r="IK92" i="110"/>
  <c r="IJ92" i="110"/>
  <c r="II92" i="110"/>
  <c r="IH92" i="110"/>
  <c r="IG92" i="110"/>
  <c r="IK137" i="110"/>
  <c r="IJ137" i="110"/>
  <c r="II137" i="110"/>
  <c r="IH137" i="110"/>
  <c r="IG137" i="110"/>
  <c r="IK7" i="110"/>
  <c r="IJ7" i="110"/>
  <c r="II7" i="110"/>
  <c r="IH7" i="110"/>
  <c r="IG7" i="110"/>
  <c r="IK138" i="110"/>
  <c r="IJ138" i="110"/>
  <c r="II138" i="110"/>
  <c r="IH138" i="110"/>
  <c r="IG138" i="110"/>
  <c r="IK14" i="110"/>
  <c r="IJ14" i="110"/>
  <c r="II14" i="110"/>
  <c r="IH14" i="110"/>
  <c r="IG14" i="110"/>
  <c r="IK51" i="110"/>
  <c r="IJ51" i="110"/>
  <c r="II51" i="110"/>
  <c r="IH51" i="110"/>
  <c r="IG51" i="110"/>
  <c r="IK125" i="110"/>
  <c r="IJ125" i="110"/>
  <c r="II125" i="110"/>
  <c r="IH125" i="110"/>
  <c r="IG125" i="110"/>
  <c r="IK154" i="110"/>
  <c r="IJ154" i="110"/>
  <c r="II154" i="110"/>
  <c r="IH154" i="110"/>
  <c r="IG154" i="110"/>
  <c r="IK95" i="110"/>
  <c r="IJ95" i="110"/>
  <c r="II95" i="110"/>
  <c r="IH95" i="110"/>
  <c r="IG95" i="110"/>
  <c r="IK46" i="110"/>
  <c r="IJ46" i="110"/>
  <c r="II46" i="110"/>
  <c r="IH46" i="110"/>
  <c r="IG46" i="110"/>
  <c r="IK61" i="110"/>
  <c r="IJ61" i="110"/>
  <c r="II61" i="110"/>
  <c r="IH61" i="110"/>
  <c r="IG61" i="110"/>
  <c r="IK85" i="110"/>
  <c r="IJ85" i="110"/>
  <c r="II85" i="110"/>
  <c r="IH85" i="110"/>
  <c r="IG85" i="110"/>
  <c r="IK64" i="110"/>
  <c r="IJ64" i="110"/>
  <c r="II64" i="110"/>
  <c r="IH64" i="110"/>
  <c r="IG64" i="110"/>
  <c r="IK100" i="110"/>
  <c r="IJ100" i="110"/>
  <c r="II100" i="110"/>
  <c r="IH100" i="110"/>
  <c r="IG100" i="110"/>
  <c r="IK144" i="110"/>
  <c r="IJ144" i="110"/>
  <c r="II144" i="110"/>
  <c r="IH144" i="110"/>
  <c r="IG144" i="110"/>
  <c r="IK6" i="110"/>
  <c r="IJ6" i="110"/>
  <c r="II6" i="110"/>
  <c r="IH6" i="110"/>
  <c r="IG6" i="110"/>
  <c r="IK66" i="110"/>
  <c r="IJ66" i="110"/>
  <c r="II66" i="110"/>
  <c r="IH66" i="110"/>
  <c r="IG66" i="110"/>
  <c r="IK127" i="110"/>
  <c r="IJ127" i="110"/>
  <c r="II127" i="110"/>
  <c r="IH127" i="110"/>
  <c r="IG127" i="110"/>
  <c r="IK29" i="110"/>
  <c r="IJ29" i="110"/>
  <c r="II29" i="110"/>
  <c r="IH29" i="110"/>
  <c r="IG29" i="110"/>
  <c r="IK111" i="110"/>
  <c r="IJ111" i="110"/>
  <c r="II111" i="110"/>
  <c r="IH111" i="110"/>
  <c r="IG111" i="110"/>
  <c r="IK119" i="110"/>
  <c r="IJ119" i="110"/>
  <c r="II119" i="110"/>
  <c r="IH119" i="110"/>
  <c r="IG119" i="110"/>
  <c r="IK86" i="110"/>
  <c r="IJ86" i="110"/>
  <c r="II86" i="110"/>
  <c r="IH86" i="110"/>
  <c r="IG86" i="110"/>
  <c r="IK74" i="110"/>
  <c r="IJ74" i="110"/>
  <c r="II74" i="110"/>
  <c r="IH74" i="110"/>
  <c r="IG74" i="110"/>
  <c r="IK102" i="110"/>
  <c r="IJ102" i="110"/>
  <c r="II102" i="110"/>
  <c r="IH102" i="110"/>
  <c r="IG102" i="110"/>
  <c r="IK26" i="110"/>
  <c r="IJ26" i="110"/>
  <c r="II26" i="110"/>
  <c r="IH26" i="110"/>
  <c r="IG26" i="110"/>
  <c r="IK151" i="110"/>
  <c r="IJ151" i="110"/>
  <c r="II151" i="110"/>
  <c r="IH151" i="110"/>
  <c r="IG151" i="110"/>
  <c r="IK170" i="110"/>
  <c r="IJ170" i="110"/>
  <c r="II170" i="110"/>
  <c r="IH170" i="110"/>
  <c r="IG170" i="110"/>
  <c r="IK25" i="110"/>
  <c r="IJ25" i="110"/>
  <c r="II25" i="110"/>
  <c r="IH25" i="110"/>
  <c r="IG25" i="110"/>
  <c r="IK96" i="110"/>
  <c r="IJ96" i="110"/>
  <c r="II96" i="110"/>
  <c r="IH96" i="110"/>
  <c r="IG96" i="110"/>
  <c r="IK126" i="110"/>
  <c r="IJ126" i="110"/>
  <c r="II126" i="110"/>
  <c r="IH126" i="110"/>
  <c r="IG126" i="110"/>
  <c r="IK16" i="110"/>
  <c r="IJ16" i="110"/>
  <c r="II16" i="110"/>
  <c r="IH16" i="110"/>
  <c r="IG16" i="110"/>
  <c r="IK93" i="110"/>
  <c r="IJ93" i="110"/>
  <c r="II93" i="110"/>
  <c r="IH93" i="110"/>
  <c r="IG93" i="110"/>
  <c r="IK150" i="110"/>
  <c r="IJ150" i="110"/>
  <c r="II150" i="110"/>
  <c r="IH150" i="110"/>
  <c r="IG150" i="110"/>
  <c r="IK148" i="110"/>
  <c r="IJ148" i="110"/>
  <c r="II148" i="110"/>
  <c r="IH148" i="110"/>
  <c r="IG148" i="110"/>
  <c r="IK60" i="110"/>
  <c r="IJ60" i="110"/>
  <c r="II60" i="110"/>
  <c r="IH60" i="110"/>
  <c r="IG60" i="110"/>
  <c r="IK153" i="110"/>
  <c r="IJ153" i="110"/>
  <c r="II153" i="110"/>
  <c r="IH153" i="110"/>
  <c r="IG153" i="110"/>
  <c r="IK48" i="110"/>
  <c r="IJ48" i="110"/>
  <c r="II48" i="110"/>
  <c r="IH48" i="110"/>
  <c r="IG48" i="110"/>
  <c r="IK30" i="110"/>
  <c r="IJ30" i="110"/>
  <c r="II30" i="110"/>
  <c r="IH30" i="110"/>
  <c r="IG30" i="110"/>
  <c r="IK104" i="110"/>
  <c r="IJ104" i="110"/>
  <c r="II104" i="110"/>
  <c r="IH104" i="110"/>
  <c r="IG104" i="110"/>
  <c r="IK146" i="110"/>
  <c r="IJ146" i="110"/>
  <c r="II146" i="110"/>
  <c r="IH146" i="110"/>
  <c r="IG146" i="110"/>
  <c r="IK122" i="110"/>
  <c r="IJ122" i="110"/>
  <c r="II122" i="110"/>
  <c r="IH122" i="110"/>
  <c r="IG122" i="110"/>
  <c r="IK8" i="110"/>
  <c r="IJ8" i="110"/>
  <c r="II8" i="110"/>
  <c r="IH8" i="110"/>
  <c r="IG8" i="110"/>
  <c r="IK98" i="110"/>
  <c r="IJ98" i="110"/>
  <c r="II98" i="110"/>
  <c r="IH98" i="110"/>
  <c r="IG98" i="110"/>
  <c r="IK28" i="110"/>
  <c r="IJ28" i="110"/>
  <c r="II28" i="110"/>
  <c r="IH28" i="110"/>
  <c r="IG28" i="110"/>
  <c r="IK165" i="110"/>
  <c r="IJ165" i="110"/>
  <c r="II165" i="110"/>
  <c r="IH165" i="110"/>
  <c r="IG165" i="110"/>
  <c r="IK32" i="110"/>
  <c r="IJ32" i="110"/>
  <c r="II32" i="110"/>
  <c r="IH32" i="110"/>
  <c r="IG32" i="110"/>
  <c r="IK79" i="110"/>
  <c r="IJ79" i="110"/>
  <c r="II79" i="110"/>
  <c r="IH79" i="110"/>
  <c r="IG79" i="110"/>
  <c r="IK87" i="110"/>
  <c r="IJ87" i="110"/>
  <c r="II87" i="110"/>
  <c r="IH87" i="110"/>
  <c r="IG87" i="110"/>
  <c r="IK40" i="110"/>
  <c r="IJ40" i="110"/>
  <c r="II40" i="110"/>
  <c r="IH40" i="110"/>
  <c r="IG40" i="110"/>
  <c r="IK140" i="110"/>
  <c r="IJ140" i="110"/>
  <c r="II140" i="110"/>
  <c r="IH140" i="110"/>
  <c r="IG140" i="110"/>
  <c r="IK10" i="110"/>
  <c r="IJ10" i="110"/>
  <c r="II10" i="110"/>
  <c r="IH10" i="110"/>
  <c r="IG10" i="110"/>
  <c r="IK130" i="110"/>
  <c r="IJ130" i="110"/>
  <c r="II130" i="110"/>
  <c r="IH130" i="110"/>
  <c r="IG130" i="110"/>
  <c r="IK155" i="110"/>
  <c r="IJ155" i="110"/>
  <c r="II155" i="110"/>
  <c r="IH155" i="110"/>
  <c r="IG155" i="110"/>
  <c r="IK112" i="110"/>
  <c r="IJ112" i="110"/>
  <c r="II112" i="110"/>
  <c r="IH112" i="110"/>
  <c r="IG112" i="110"/>
  <c r="IK123" i="110"/>
  <c r="IJ123" i="110"/>
  <c r="II123" i="110"/>
  <c r="IH123" i="110"/>
  <c r="IG123" i="110"/>
  <c r="IK135" i="110"/>
  <c r="IJ135" i="110"/>
  <c r="II135" i="110"/>
  <c r="IH135" i="110"/>
  <c r="IG135" i="110"/>
  <c r="IK107" i="110"/>
  <c r="IJ107" i="110"/>
  <c r="II107" i="110"/>
  <c r="IH107" i="110"/>
  <c r="IG107" i="110"/>
  <c r="IK99" i="110"/>
  <c r="IJ99" i="110"/>
  <c r="II99" i="110"/>
  <c r="IH99" i="110"/>
  <c r="IG99" i="110"/>
  <c r="IK108" i="110"/>
  <c r="IJ108" i="110"/>
  <c r="II108" i="110"/>
  <c r="IH108" i="110"/>
  <c r="IG108" i="110"/>
  <c r="IK77" i="110"/>
  <c r="IJ77" i="110"/>
  <c r="II77" i="110"/>
  <c r="IH77" i="110"/>
  <c r="IG77" i="110"/>
  <c r="IK27" i="110"/>
  <c r="IJ27" i="110"/>
  <c r="II27" i="110"/>
  <c r="IH27" i="110"/>
  <c r="IG27" i="110"/>
  <c r="IK128" i="110"/>
  <c r="IJ128" i="110"/>
  <c r="II128" i="110"/>
  <c r="IH128" i="110"/>
  <c r="IG128" i="110"/>
  <c r="IK157" i="110"/>
  <c r="IJ157" i="110"/>
  <c r="II157" i="110"/>
  <c r="IH157" i="110"/>
  <c r="IG157" i="110"/>
  <c r="IK113" i="110"/>
  <c r="IJ113" i="110"/>
  <c r="II113" i="110"/>
  <c r="IH113" i="110"/>
  <c r="IG113" i="110"/>
  <c r="IK156" i="110"/>
  <c r="IJ156" i="110"/>
  <c r="II156" i="110"/>
  <c r="IH156" i="110"/>
  <c r="IG156" i="110"/>
  <c r="IK145" i="110"/>
  <c r="IJ145" i="110"/>
  <c r="II145" i="110"/>
  <c r="IH145" i="110"/>
  <c r="IG145" i="110"/>
  <c r="IK76" i="110"/>
  <c r="IJ76" i="110"/>
  <c r="II76" i="110"/>
  <c r="IH76" i="110"/>
  <c r="IG76" i="110"/>
  <c r="IK91" i="110"/>
  <c r="IJ91" i="110"/>
  <c r="II91" i="110"/>
  <c r="IH91" i="110"/>
  <c r="IG91" i="110"/>
  <c r="IK89" i="110"/>
  <c r="IJ89" i="110"/>
  <c r="II89" i="110"/>
  <c r="IH89" i="110"/>
  <c r="IG89" i="110"/>
  <c r="IK49" i="110"/>
  <c r="IJ49" i="110"/>
  <c r="II49" i="110"/>
  <c r="IH49" i="110"/>
  <c r="IG49" i="110"/>
  <c r="IK70" i="110"/>
  <c r="IJ70" i="110"/>
  <c r="II70" i="110"/>
  <c r="IH70" i="110"/>
  <c r="IG70" i="110"/>
  <c r="IK44" i="110"/>
  <c r="IJ44" i="110"/>
  <c r="II44" i="110"/>
  <c r="IH44" i="110"/>
  <c r="IG44" i="110"/>
  <c r="IK63" i="110"/>
  <c r="IJ63" i="110"/>
  <c r="II63" i="110"/>
  <c r="IH63" i="110"/>
  <c r="IG63" i="110"/>
  <c r="IK68" i="110"/>
  <c r="IJ68" i="110"/>
  <c r="II68" i="110"/>
  <c r="IH68" i="110"/>
  <c r="IG68" i="110"/>
  <c r="IK166" i="110"/>
  <c r="IJ166" i="110"/>
  <c r="II166" i="110"/>
  <c r="IH166" i="110"/>
  <c r="IG166" i="110"/>
  <c r="IK71" i="110"/>
  <c r="IJ71" i="110"/>
  <c r="II71" i="110"/>
  <c r="IH71" i="110"/>
  <c r="IG71" i="110"/>
  <c r="IK103" i="110"/>
  <c r="IJ103" i="110"/>
  <c r="II103" i="110"/>
  <c r="IH103" i="110"/>
  <c r="IG103" i="110"/>
  <c r="IK50" i="110"/>
  <c r="IJ50" i="110"/>
  <c r="II50" i="110"/>
  <c r="IH50" i="110"/>
  <c r="IG50" i="110"/>
  <c r="IK167" i="110"/>
  <c r="IJ167" i="110"/>
  <c r="II167" i="110"/>
  <c r="IH167" i="110"/>
  <c r="IG167" i="110"/>
  <c r="IK62" i="110"/>
  <c r="IJ62" i="110"/>
  <c r="II62" i="110"/>
  <c r="IH62" i="110"/>
  <c r="IG62" i="110"/>
  <c r="IK58" i="110"/>
  <c r="IJ58" i="110"/>
  <c r="II58" i="110"/>
  <c r="IH58" i="110"/>
  <c r="IG58" i="110"/>
  <c r="IK171" i="110"/>
  <c r="IJ171" i="110"/>
  <c r="II171" i="110"/>
  <c r="IH171" i="110"/>
  <c r="IG171" i="110"/>
  <c r="IK141" i="110"/>
  <c r="IJ141" i="110"/>
  <c r="II141" i="110"/>
  <c r="IH141" i="110"/>
  <c r="IG141" i="110"/>
  <c r="IK53" i="110"/>
  <c r="IJ53" i="110"/>
  <c r="II53" i="110"/>
  <c r="IH53" i="110"/>
  <c r="IG53" i="110"/>
  <c r="CH58" i="159"/>
  <c r="CG58" i="159"/>
  <c r="CF58" i="159"/>
  <c r="CE58" i="159"/>
  <c r="CD58" i="159"/>
  <c r="CH50" i="159"/>
  <c r="CG50" i="159"/>
  <c r="CF50" i="159"/>
  <c r="CE50" i="159"/>
  <c r="CD50" i="159"/>
  <c r="CH49" i="159"/>
  <c r="CG49" i="159"/>
  <c r="CF49" i="159"/>
  <c r="CE49" i="159"/>
  <c r="CD49" i="159"/>
  <c r="CH48" i="159"/>
  <c r="CG48" i="159"/>
  <c r="CF48" i="159"/>
  <c r="CE48" i="159"/>
  <c r="CD48" i="159"/>
  <c r="CH47" i="159"/>
  <c r="CG47" i="159"/>
  <c r="CF47" i="159"/>
  <c r="CE47" i="159"/>
  <c r="CD47" i="159"/>
  <c r="CH46" i="159"/>
  <c r="CG46" i="159"/>
  <c r="CF46" i="159"/>
  <c r="CE46" i="159"/>
  <c r="CD46" i="159"/>
  <c r="CH45" i="159"/>
  <c r="CG45" i="159"/>
  <c r="CF45" i="159"/>
  <c r="CE45" i="159"/>
  <c r="CD45" i="159"/>
  <c r="CH44" i="159"/>
  <c r="CG44" i="159"/>
  <c r="CF44" i="159"/>
  <c r="CE44" i="159"/>
  <c r="CD44" i="159"/>
  <c r="CH43" i="159"/>
  <c r="CG43" i="159"/>
  <c r="CF43" i="159"/>
  <c r="CE43" i="159"/>
  <c r="CD43" i="159"/>
  <c r="CH42" i="159"/>
  <c r="CG42" i="159"/>
  <c r="CF42" i="159"/>
  <c r="CE42" i="159"/>
  <c r="CD42" i="159"/>
  <c r="CH41" i="159"/>
  <c r="CG41" i="159"/>
  <c r="CF41" i="159"/>
  <c r="CE41" i="159"/>
  <c r="CD41" i="159"/>
  <c r="CH40" i="159"/>
  <c r="CG40" i="159"/>
  <c r="CF40" i="159"/>
  <c r="CE40" i="159"/>
  <c r="CD40" i="159"/>
  <c r="CH39" i="159"/>
  <c r="CG39" i="159"/>
  <c r="CF39" i="159"/>
  <c r="CE39" i="159"/>
  <c r="CD39" i="159"/>
  <c r="CH38" i="159"/>
  <c r="CG38" i="159"/>
  <c r="CF38" i="159"/>
  <c r="CE38" i="159"/>
  <c r="CD38" i="159"/>
  <c r="CH57" i="159"/>
  <c r="CG57" i="159"/>
  <c r="CF57" i="159"/>
  <c r="CE57" i="159"/>
  <c r="CD57" i="159"/>
  <c r="CH34" i="159"/>
  <c r="CG34" i="159"/>
  <c r="CF34" i="159"/>
  <c r="CE34" i="159"/>
  <c r="CD34" i="159"/>
  <c r="CH56" i="159"/>
  <c r="CG56" i="159"/>
  <c r="CF56" i="159"/>
  <c r="CE56" i="159"/>
  <c r="CD56" i="159"/>
  <c r="CH37" i="159"/>
  <c r="CG37" i="159"/>
  <c r="CF37" i="159"/>
  <c r="CE37" i="159"/>
  <c r="CD37" i="159"/>
  <c r="CH36" i="159"/>
  <c r="CG36" i="159"/>
  <c r="CF36" i="159"/>
  <c r="CE36" i="159"/>
  <c r="CD36" i="159"/>
  <c r="CH15" i="159"/>
  <c r="CG15" i="159"/>
  <c r="CF15" i="159"/>
  <c r="CE15" i="159"/>
  <c r="CD15" i="159"/>
  <c r="CH18" i="159"/>
  <c r="CG18" i="159"/>
  <c r="CF18" i="159"/>
  <c r="CE18" i="159"/>
  <c r="CD18" i="159"/>
  <c r="CH32" i="159"/>
  <c r="CG32" i="159"/>
  <c r="CF32" i="159"/>
  <c r="CE32" i="159"/>
  <c r="CD32" i="159"/>
  <c r="CH31" i="159"/>
  <c r="CG31" i="159"/>
  <c r="CF31" i="159"/>
  <c r="CE31" i="159"/>
  <c r="CD31" i="159"/>
  <c r="CH12" i="159"/>
  <c r="CG12" i="159"/>
  <c r="CF12" i="159"/>
  <c r="CE12" i="159"/>
  <c r="CD12" i="159"/>
  <c r="CH30" i="159"/>
  <c r="CG30" i="159"/>
  <c r="CF30" i="159"/>
  <c r="CE30" i="159"/>
  <c r="CD30" i="159"/>
  <c r="CH29" i="159"/>
  <c r="CG29" i="159"/>
  <c r="CF29" i="159"/>
  <c r="CE29" i="159"/>
  <c r="CD29" i="159"/>
  <c r="CH13" i="159"/>
  <c r="CG13" i="159"/>
  <c r="CF13" i="159"/>
  <c r="CE13" i="159"/>
  <c r="CD13" i="159"/>
  <c r="CH20" i="159"/>
  <c r="CG20" i="159"/>
  <c r="CF20" i="159"/>
  <c r="CE20" i="159"/>
  <c r="CD20" i="159"/>
  <c r="CH28" i="159"/>
  <c r="CG28" i="159"/>
  <c r="CF28" i="159"/>
  <c r="CE28" i="159"/>
  <c r="CD28" i="159"/>
  <c r="CH11" i="159"/>
  <c r="CG11" i="159"/>
  <c r="CF11" i="159"/>
  <c r="CE11" i="159"/>
  <c r="CD11" i="159"/>
  <c r="CH27" i="159"/>
  <c r="CG27" i="159"/>
  <c r="CF27" i="159"/>
  <c r="CE27" i="159"/>
  <c r="CD27" i="159"/>
  <c r="CH22" i="159"/>
  <c r="CG22" i="159"/>
  <c r="CF22" i="159"/>
  <c r="CE22" i="159"/>
  <c r="CD22" i="159"/>
  <c r="CH23" i="159"/>
  <c r="CG23" i="159"/>
  <c r="CF23" i="159"/>
  <c r="CE23" i="159"/>
  <c r="CD23" i="159"/>
  <c r="CH53" i="159"/>
  <c r="CG53" i="159"/>
  <c r="CF53" i="159"/>
  <c r="CE53" i="159"/>
  <c r="CD53" i="159"/>
  <c r="CH14" i="159"/>
  <c r="CG14" i="159"/>
  <c r="CF14" i="159"/>
  <c r="CE14" i="159"/>
  <c r="CD14" i="159"/>
  <c r="CH19" i="159"/>
  <c r="CG19" i="159"/>
  <c r="CF19" i="159"/>
  <c r="CE19" i="159"/>
  <c r="CD19" i="159"/>
  <c r="CH9" i="159"/>
  <c r="CG9" i="159"/>
  <c r="CF9" i="159"/>
  <c r="CE9" i="159"/>
  <c r="CD9" i="159"/>
  <c r="CH16" i="159"/>
  <c r="CG16" i="159"/>
  <c r="CF16" i="159"/>
  <c r="CE16" i="159"/>
  <c r="CD16" i="159"/>
  <c r="CH24" i="159"/>
  <c r="CG24" i="159"/>
  <c r="CF24" i="159"/>
  <c r="CE24" i="159"/>
  <c r="CD24" i="159"/>
  <c r="CH17" i="159"/>
  <c r="CG17" i="159"/>
  <c r="CF17" i="159"/>
  <c r="CE17" i="159"/>
  <c r="CD17" i="159"/>
  <c r="CH7" i="159"/>
  <c r="CG7" i="159"/>
  <c r="CF7" i="159"/>
  <c r="CE7" i="159"/>
  <c r="CD7" i="159"/>
  <c r="CH4" i="159"/>
  <c r="CG4" i="159"/>
  <c r="CF4" i="159"/>
  <c r="CE4" i="159"/>
  <c r="CD4" i="159"/>
  <c r="JY39" i="110"/>
  <c r="JX39" i="110"/>
  <c r="JW39" i="110"/>
  <c r="JV39" i="110"/>
  <c r="JU39" i="110"/>
  <c r="JJ39" i="110"/>
  <c r="JI39" i="110"/>
  <c r="JH39" i="110"/>
  <c r="JG39" i="110"/>
  <c r="JF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DK39" i="110"/>
  <c r="DJ39" i="110"/>
  <c r="DI39" i="110"/>
  <c r="DH39" i="110"/>
  <c r="DG39" i="110"/>
  <c r="DA39" i="110"/>
  <c r="CZ39" i="110"/>
  <c r="CY39" i="110"/>
  <c r="CX39" i="110"/>
  <c r="CW39" i="110"/>
  <c r="BW39" i="110"/>
  <c r="BV39" i="110"/>
  <c r="BU39" i="110"/>
  <c r="BT39" i="110"/>
  <c r="BS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W39" i="110"/>
  <c r="V39" i="110"/>
  <c r="U39" i="110"/>
  <c r="T39" i="110"/>
  <c r="S39" i="110"/>
  <c r="R39" i="110"/>
  <c r="Q39" i="110"/>
  <c r="P39" i="110"/>
  <c r="O39" i="110"/>
  <c r="N39" i="110"/>
  <c r="M39" i="110"/>
  <c r="L39" i="110"/>
  <c r="K39" i="110"/>
  <c r="HG205" i="110"/>
  <c r="HF205" i="110"/>
  <c r="HE205" i="110"/>
  <c r="HD205" i="110"/>
  <c r="HC205" i="110"/>
  <c r="HG204" i="110"/>
  <c r="HF204" i="110"/>
  <c r="HE204" i="110"/>
  <c r="HD204" i="110"/>
  <c r="HC204" i="110"/>
  <c r="HG203" i="110"/>
  <c r="HF203" i="110"/>
  <c r="HE203" i="110"/>
  <c r="HD203" i="110"/>
  <c r="HC203" i="110"/>
  <c r="HG202" i="110"/>
  <c r="HF202" i="110"/>
  <c r="HE202" i="110"/>
  <c r="HD202" i="110"/>
  <c r="HC202" i="110"/>
  <c r="HG201" i="110"/>
  <c r="HF201" i="110"/>
  <c r="HE201" i="110"/>
  <c r="HD201" i="110"/>
  <c r="HC201" i="110"/>
  <c r="HG200" i="110"/>
  <c r="HF200" i="110"/>
  <c r="HE200" i="110"/>
  <c r="HD200" i="110"/>
  <c r="HC200" i="110"/>
  <c r="HG199" i="110"/>
  <c r="HF199" i="110"/>
  <c r="HE199" i="110"/>
  <c r="HD199" i="110"/>
  <c r="HC199" i="110"/>
  <c r="HG198" i="110"/>
  <c r="HF198" i="110"/>
  <c r="HE198" i="110"/>
  <c r="HD198" i="110"/>
  <c r="HC198" i="110"/>
  <c r="HG197" i="110"/>
  <c r="HF197" i="110"/>
  <c r="HE197" i="110"/>
  <c r="HD197" i="110"/>
  <c r="HC197" i="110"/>
  <c r="HG54" i="110"/>
  <c r="HF54" i="110"/>
  <c r="HE54" i="110"/>
  <c r="HD54" i="110"/>
  <c r="HC54" i="110"/>
  <c r="HG159" i="110"/>
  <c r="HF159" i="110"/>
  <c r="HE159" i="110"/>
  <c r="HD159" i="110"/>
  <c r="HC159" i="110"/>
  <c r="HG152" i="110"/>
  <c r="HF152" i="110"/>
  <c r="HE152" i="110"/>
  <c r="HD152" i="110"/>
  <c r="HC152" i="110"/>
  <c r="HG161" i="110"/>
  <c r="HF161" i="110"/>
  <c r="HE161" i="110"/>
  <c r="HD161" i="110"/>
  <c r="HC161" i="110"/>
  <c r="HG163" i="110"/>
  <c r="HF163" i="110"/>
  <c r="HE163" i="110"/>
  <c r="HD163" i="110"/>
  <c r="HC163" i="110"/>
  <c r="HG118" i="110"/>
  <c r="HF118" i="110"/>
  <c r="HE118" i="110"/>
  <c r="HD118" i="110"/>
  <c r="HC118" i="110"/>
  <c r="HG45" i="110"/>
  <c r="HF45" i="110"/>
  <c r="HE45" i="110"/>
  <c r="HD45" i="110"/>
  <c r="HC45" i="110"/>
  <c r="HG162" i="110"/>
  <c r="HF162" i="110"/>
  <c r="HE162" i="110"/>
  <c r="HD162" i="110"/>
  <c r="HC162" i="110"/>
  <c r="HG172" i="110"/>
  <c r="HF172" i="110"/>
  <c r="HE172" i="110"/>
  <c r="HD172" i="110"/>
  <c r="HC172" i="110"/>
  <c r="HG80" i="110"/>
  <c r="HF80" i="110"/>
  <c r="HE80" i="110"/>
  <c r="HD80" i="110"/>
  <c r="HC80" i="110"/>
  <c r="HG72" i="110"/>
  <c r="HF72" i="110"/>
  <c r="HE72" i="110"/>
  <c r="HD72" i="110"/>
  <c r="HC72" i="110"/>
  <c r="HG24" i="110"/>
  <c r="HF24" i="110"/>
  <c r="HE24" i="110"/>
  <c r="HD24" i="110"/>
  <c r="HC24" i="110"/>
  <c r="HG15" i="110"/>
  <c r="HF15" i="110"/>
  <c r="HE15" i="110"/>
  <c r="HD15" i="110"/>
  <c r="HC15" i="110"/>
  <c r="HG23" i="110"/>
  <c r="HF23" i="110"/>
  <c r="HE23" i="110"/>
  <c r="HD23" i="110"/>
  <c r="HC23" i="110"/>
  <c r="HG21" i="110"/>
  <c r="HF21" i="110"/>
  <c r="HE21" i="110"/>
  <c r="HD21" i="110"/>
  <c r="HC21" i="110"/>
  <c r="HG115" i="110"/>
  <c r="HF115" i="110"/>
  <c r="HE115" i="110"/>
  <c r="HD115" i="110"/>
  <c r="HC115" i="110"/>
  <c r="HG133" i="110"/>
  <c r="HF133" i="110"/>
  <c r="HE133" i="110"/>
  <c r="HD133" i="110"/>
  <c r="HC133" i="110"/>
  <c r="HG69" i="110"/>
  <c r="HF69" i="110"/>
  <c r="HE69" i="110"/>
  <c r="HD69" i="110"/>
  <c r="HC69" i="110"/>
  <c r="HG63" i="110"/>
  <c r="HF63" i="110"/>
  <c r="HE63" i="110"/>
  <c r="HD63" i="110"/>
  <c r="HC63" i="110"/>
  <c r="HG147" i="110"/>
  <c r="HF147" i="110"/>
  <c r="HE147" i="110"/>
  <c r="HD147" i="110"/>
  <c r="HC147" i="110"/>
  <c r="HG41" i="110"/>
  <c r="HF41" i="110"/>
  <c r="HE41" i="110"/>
  <c r="HD41" i="110"/>
  <c r="HC41" i="110"/>
  <c r="HG114" i="110"/>
  <c r="HF114" i="110"/>
  <c r="HE114" i="110"/>
  <c r="HD114" i="110"/>
  <c r="HC114" i="110"/>
  <c r="HG94" i="110"/>
  <c r="HF94" i="110"/>
  <c r="HE94" i="110"/>
  <c r="HD94" i="110"/>
  <c r="HC94" i="110"/>
  <c r="HG105" i="110"/>
  <c r="HF105" i="110"/>
  <c r="HE105" i="110"/>
  <c r="HD105" i="110"/>
  <c r="HC105" i="110"/>
  <c r="HG142" i="110"/>
  <c r="HF142" i="110"/>
  <c r="HE142" i="110"/>
  <c r="HD142" i="110"/>
  <c r="HC142" i="110"/>
  <c r="HG164" i="110"/>
  <c r="HF164" i="110"/>
  <c r="HE164" i="110"/>
  <c r="HD164" i="110"/>
  <c r="HC164" i="110"/>
  <c r="HG67" i="110"/>
  <c r="HF67" i="110"/>
  <c r="HE67" i="110"/>
  <c r="HD67" i="110"/>
  <c r="HC67" i="110"/>
  <c r="HG84" i="110"/>
  <c r="HF84" i="110"/>
  <c r="HE84" i="110"/>
  <c r="HD84" i="110"/>
  <c r="HC84" i="110"/>
  <c r="HG88" i="110"/>
  <c r="HF88" i="110"/>
  <c r="HE88" i="110"/>
  <c r="HD88" i="110"/>
  <c r="HC88" i="110"/>
  <c r="HG55" i="110"/>
  <c r="HF55" i="110"/>
  <c r="HE55" i="110"/>
  <c r="HD55" i="110"/>
  <c r="HC55" i="110"/>
  <c r="HG11" i="110"/>
  <c r="HF11" i="110"/>
  <c r="HE11" i="110"/>
  <c r="HD11" i="110"/>
  <c r="HC11" i="110"/>
  <c r="HG31" i="110"/>
  <c r="HF31" i="110"/>
  <c r="HE31" i="110"/>
  <c r="HD31" i="110"/>
  <c r="HC31" i="110"/>
  <c r="HG37" i="110"/>
  <c r="HF37" i="110"/>
  <c r="HE37" i="110"/>
  <c r="HD37" i="110"/>
  <c r="HC37" i="110"/>
  <c r="HG42" i="110"/>
  <c r="HF42" i="110"/>
  <c r="HE42" i="110"/>
  <c r="HD42" i="110"/>
  <c r="HC42" i="110"/>
  <c r="HG47" i="110"/>
  <c r="HF47" i="110"/>
  <c r="HE47" i="110"/>
  <c r="HD47" i="110"/>
  <c r="HC47" i="110"/>
  <c r="HG19" i="110"/>
  <c r="HF19" i="110"/>
  <c r="HE19" i="110"/>
  <c r="HD19" i="110"/>
  <c r="HC19" i="110"/>
  <c r="HG160" i="110"/>
  <c r="HF160" i="110"/>
  <c r="HE160" i="110"/>
  <c r="HD160" i="110"/>
  <c r="HC160" i="110"/>
  <c r="HG117" i="110"/>
  <c r="HF117" i="110"/>
  <c r="HE117" i="110"/>
  <c r="HD117" i="110"/>
  <c r="HC117" i="110"/>
  <c r="HG116" i="110"/>
  <c r="HF116" i="110"/>
  <c r="HE116" i="110"/>
  <c r="HD116" i="110"/>
  <c r="HC116" i="110"/>
  <c r="HG121" i="110"/>
  <c r="HF121" i="110"/>
  <c r="HE121" i="110"/>
  <c r="HD121" i="110"/>
  <c r="HC121" i="110"/>
  <c r="HG83" i="110"/>
  <c r="HF83" i="110"/>
  <c r="HE83" i="110"/>
  <c r="HD83" i="110"/>
  <c r="HC83" i="110"/>
  <c r="HG110" i="110"/>
  <c r="HF110" i="110"/>
  <c r="HE110" i="110"/>
  <c r="HD110" i="110"/>
  <c r="HC110" i="110"/>
  <c r="HG169" i="110"/>
  <c r="HF169" i="110"/>
  <c r="HE169" i="110"/>
  <c r="HD169" i="110"/>
  <c r="HC169" i="110"/>
  <c r="HG97" i="110"/>
  <c r="HF97" i="110"/>
  <c r="HE97" i="110"/>
  <c r="HD97" i="110"/>
  <c r="HC97" i="110"/>
  <c r="HG120" i="110"/>
  <c r="HF120" i="110"/>
  <c r="HE120" i="110"/>
  <c r="HD120" i="110"/>
  <c r="HC120" i="110"/>
  <c r="HG134" i="110"/>
  <c r="HF134" i="110"/>
  <c r="HE134" i="110"/>
  <c r="HD134" i="110"/>
  <c r="HC134" i="110"/>
  <c r="HG13" i="110"/>
  <c r="HF13" i="110"/>
  <c r="HE13" i="110"/>
  <c r="HD13" i="110"/>
  <c r="HC13" i="110"/>
  <c r="HG59" i="110"/>
  <c r="HF59" i="110"/>
  <c r="HE59" i="110"/>
  <c r="HD59" i="110"/>
  <c r="HC59" i="110"/>
  <c r="HG136" i="110"/>
  <c r="HF136" i="110"/>
  <c r="HE136" i="110"/>
  <c r="HD136" i="110"/>
  <c r="HC136" i="110"/>
  <c r="HG158" i="110"/>
  <c r="HF158" i="110"/>
  <c r="HE158" i="110"/>
  <c r="HD158" i="110"/>
  <c r="HC158" i="110"/>
  <c r="HG106" i="110"/>
  <c r="HF106" i="110"/>
  <c r="HE106" i="110"/>
  <c r="HD106" i="110"/>
  <c r="HC106" i="110"/>
  <c r="HG38" i="110"/>
  <c r="HF38" i="110"/>
  <c r="HE38" i="110"/>
  <c r="HD38" i="110"/>
  <c r="HC38" i="110"/>
  <c r="HG43" i="110"/>
  <c r="HF43" i="110"/>
  <c r="HE43" i="110"/>
  <c r="HD43" i="110"/>
  <c r="HC43" i="110"/>
  <c r="HG101" i="110"/>
  <c r="HF101" i="110"/>
  <c r="HE101" i="110"/>
  <c r="HD101" i="110"/>
  <c r="HC101" i="110"/>
  <c r="HG168" i="110"/>
  <c r="HF168" i="110"/>
  <c r="HE168" i="110"/>
  <c r="HD168" i="110"/>
  <c r="HC168" i="110"/>
  <c r="HG124" i="110"/>
  <c r="HF124" i="110"/>
  <c r="HE124" i="110"/>
  <c r="HD124" i="110"/>
  <c r="HC124" i="110"/>
  <c r="HG35" i="110"/>
  <c r="HF35" i="110"/>
  <c r="HE35" i="110"/>
  <c r="HD35" i="110"/>
  <c r="HC35" i="110"/>
  <c r="HG109" i="110"/>
  <c r="HF109" i="110"/>
  <c r="HE109" i="110"/>
  <c r="HD109" i="110"/>
  <c r="HC109" i="110"/>
  <c r="HG57" i="110"/>
  <c r="HF57" i="110"/>
  <c r="HE57" i="110"/>
  <c r="HD57" i="110"/>
  <c r="HC57" i="110"/>
  <c r="HG52" i="110"/>
  <c r="HF52" i="110"/>
  <c r="HE52" i="110"/>
  <c r="HD52" i="110"/>
  <c r="HC52" i="110"/>
  <c r="HG92" i="110"/>
  <c r="HF92" i="110"/>
  <c r="HE92" i="110"/>
  <c r="HD92" i="110"/>
  <c r="HC92" i="110"/>
  <c r="HG137" i="110"/>
  <c r="HF137" i="110"/>
  <c r="HE137" i="110"/>
  <c r="HD137" i="110"/>
  <c r="HC137" i="110"/>
  <c r="HG7" i="110"/>
  <c r="HF7" i="110"/>
  <c r="HE7" i="110"/>
  <c r="HD7" i="110"/>
  <c r="HC7" i="110"/>
  <c r="HG138" i="110"/>
  <c r="HF138" i="110"/>
  <c r="HE138" i="110"/>
  <c r="HD138" i="110"/>
  <c r="HC138" i="110"/>
  <c r="HG14" i="110"/>
  <c r="HF14" i="110"/>
  <c r="HE14" i="110"/>
  <c r="HD14" i="110"/>
  <c r="HC14" i="110"/>
  <c r="HG51" i="110"/>
  <c r="HF51" i="110"/>
  <c r="HE51" i="110"/>
  <c r="HD51" i="110"/>
  <c r="HC51" i="110"/>
  <c r="HG125" i="110"/>
  <c r="HF125" i="110"/>
  <c r="HE125" i="110"/>
  <c r="HD125" i="110"/>
  <c r="HC125" i="110"/>
  <c r="HG154" i="110"/>
  <c r="HF154" i="110"/>
  <c r="HE154" i="110"/>
  <c r="HD154" i="110"/>
  <c r="HC154" i="110"/>
  <c r="HG95" i="110"/>
  <c r="HF95" i="110"/>
  <c r="HE95" i="110"/>
  <c r="HD95" i="110"/>
  <c r="HC95" i="110"/>
  <c r="HG46" i="110"/>
  <c r="HF46" i="110"/>
  <c r="HE46" i="110"/>
  <c r="HD46" i="110"/>
  <c r="HC46" i="110"/>
  <c r="HG61" i="110"/>
  <c r="HF61" i="110"/>
  <c r="HE61" i="110"/>
  <c r="HD61" i="110"/>
  <c r="HC61" i="110"/>
  <c r="HG85" i="110"/>
  <c r="HF85" i="110"/>
  <c r="HE85" i="110"/>
  <c r="HD85" i="110"/>
  <c r="HC85" i="110"/>
  <c r="HG64" i="110"/>
  <c r="HF64" i="110"/>
  <c r="HE64" i="110"/>
  <c r="HD64" i="110"/>
  <c r="HC64" i="110"/>
  <c r="HG100" i="110"/>
  <c r="HF100" i="110"/>
  <c r="HE100" i="110"/>
  <c r="HD100" i="110"/>
  <c r="HC100" i="110"/>
  <c r="HG144" i="110"/>
  <c r="HF144" i="110"/>
  <c r="HE144" i="110"/>
  <c r="HD144" i="110"/>
  <c r="HC144" i="110"/>
  <c r="HG6" i="110"/>
  <c r="HF6" i="110"/>
  <c r="HE6" i="110"/>
  <c r="HD6" i="110"/>
  <c r="HC6" i="110"/>
  <c r="HG66" i="110"/>
  <c r="HF66" i="110"/>
  <c r="HE66" i="110"/>
  <c r="HD66" i="110"/>
  <c r="HC66" i="110"/>
  <c r="HG127" i="110"/>
  <c r="HF127" i="110"/>
  <c r="HE127" i="110"/>
  <c r="HD127" i="110"/>
  <c r="HC127" i="110"/>
  <c r="HG29" i="110"/>
  <c r="HF29" i="110"/>
  <c r="HE29" i="110"/>
  <c r="HD29" i="110"/>
  <c r="HC29" i="110"/>
  <c r="HG111" i="110"/>
  <c r="HF111" i="110"/>
  <c r="HE111" i="110"/>
  <c r="HD111" i="110"/>
  <c r="HC111" i="110"/>
  <c r="HG119" i="110"/>
  <c r="HF119" i="110"/>
  <c r="HE119" i="110"/>
  <c r="HD119" i="110"/>
  <c r="HC119" i="110"/>
  <c r="HG86" i="110"/>
  <c r="HF86" i="110"/>
  <c r="HE86" i="110"/>
  <c r="HD86" i="110"/>
  <c r="HC86" i="110"/>
  <c r="HG74" i="110"/>
  <c r="HF74" i="110"/>
  <c r="HE74" i="110"/>
  <c r="HD74" i="110"/>
  <c r="HC74" i="110"/>
  <c r="HG102" i="110"/>
  <c r="HF102" i="110"/>
  <c r="HE102" i="110"/>
  <c r="HD102" i="110"/>
  <c r="HC102" i="110"/>
  <c r="HG26" i="110"/>
  <c r="HF26" i="110"/>
  <c r="HE26" i="110"/>
  <c r="HD26" i="110"/>
  <c r="HC26" i="110"/>
  <c r="HG151" i="110"/>
  <c r="HF151" i="110"/>
  <c r="HE151" i="110"/>
  <c r="HD151" i="110"/>
  <c r="HC151" i="110"/>
  <c r="HG170" i="110"/>
  <c r="HF170" i="110"/>
  <c r="HE170" i="110"/>
  <c r="HD170" i="110"/>
  <c r="HC170" i="110"/>
  <c r="HG25" i="110"/>
  <c r="HF25" i="110"/>
  <c r="HE25" i="110"/>
  <c r="HD25" i="110"/>
  <c r="HC25" i="110"/>
  <c r="HG96" i="110"/>
  <c r="HF96" i="110"/>
  <c r="HE96" i="110"/>
  <c r="HD96" i="110"/>
  <c r="HC96" i="110"/>
  <c r="HG126" i="110"/>
  <c r="HF126" i="110"/>
  <c r="HE126" i="110"/>
  <c r="HD126" i="110"/>
  <c r="HC126" i="110"/>
  <c r="HG16" i="110"/>
  <c r="HF16" i="110"/>
  <c r="HE16" i="110"/>
  <c r="HD16" i="110"/>
  <c r="HC16" i="110"/>
  <c r="HG93" i="110"/>
  <c r="HF93" i="110"/>
  <c r="HE93" i="110"/>
  <c r="HD93" i="110"/>
  <c r="HC93" i="110"/>
  <c r="HG150" i="110"/>
  <c r="HF150" i="110"/>
  <c r="HE150" i="110"/>
  <c r="HD150" i="110"/>
  <c r="HC150" i="110"/>
  <c r="HG148" i="110"/>
  <c r="HF148" i="110"/>
  <c r="HE148" i="110"/>
  <c r="HD148" i="110"/>
  <c r="HC148" i="110"/>
  <c r="HG60" i="110"/>
  <c r="HF60" i="110"/>
  <c r="HE60" i="110"/>
  <c r="HD60" i="110"/>
  <c r="HC60" i="110"/>
  <c r="HG153" i="110"/>
  <c r="HF153" i="110"/>
  <c r="HE153" i="110"/>
  <c r="HD153" i="110"/>
  <c r="HC153" i="110"/>
  <c r="HG48" i="110"/>
  <c r="HF48" i="110"/>
  <c r="HE48" i="110"/>
  <c r="HD48" i="110"/>
  <c r="HC48" i="110"/>
  <c r="HG30" i="110"/>
  <c r="HF30" i="110"/>
  <c r="HE30" i="110"/>
  <c r="HD30" i="110"/>
  <c r="HC30" i="110"/>
  <c r="HG104" i="110"/>
  <c r="HF104" i="110"/>
  <c r="HE104" i="110"/>
  <c r="HD104" i="110"/>
  <c r="HC104" i="110"/>
  <c r="HG146" i="110"/>
  <c r="HF146" i="110"/>
  <c r="HE146" i="110"/>
  <c r="HD146" i="110"/>
  <c r="HC146" i="110"/>
  <c r="HG122" i="110"/>
  <c r="HF122" i="110"/>
  <c r="HE122" i="110"/>
  <c r="HD122" i="110"/>
  <c r="HC122" i="110"/>
  <c r="HG8" i="110"/>
  <c r="HF8" i="110"/>
  <c r="HE8" i="110"/>
  <c r="HD8" i="110"/>
  <c r="HC8" i="110"/>
  <c r="HG98" i="110"/>
  <c r="HF98" i="110"/>
  <c r="HE98" i="110"/>
  <c r="HD98" i="110"/>
  <c r="HC98" i="110"/>
  <c r="HG28" i="110"/>
  <c r="HF28" i="110"/>
  <c r="HE28" i="110"/>
  <c r="HD28" i="110"/>
  <c r="HC28" i="110"/>
  <c r="HG165" i="110"/>
  <c r="HF165" i="110"/>
  <c r="HE165" i="110"/>
  <c r="HD165" i="110"/>
  <c r="HC165" i="110"/>
  <c r="HG32" i="110"/>
  <c r="HF32" i="110"/>
  <c r="HE32" i="110"/>
  <c r="HD32" i="110"/>
  <c r="HC32" i="110"/>
  <c r="HG79" i="110"/>
  <c r="HF79" i="110"/>
  <c r="HE79" i="110"/>
  <c r="HD79" i="110"/>
  <c r="HC79" i="110"/>
  <c r="HG87" i="110"/>
  <c r="HF87" i="110"/>
  <c r="HE87" i="110"/>
  <c r="HD87" i="110"/>
  <c r="HC87" i="110"/>
  <c r="HG40" i="110"/>
  <c r="HF40" i="110"/>
  <c r="HE40" i="110"/>
  <c r="HD40" i="110"/>
  <c r="HC40" i="110"/>
  <c r="HG140" i="110"/>
  <c r="HF140" i="110"/>
  <c r="HE140" i="110"/>
  <c r="HD140" i="110"/>
  <c r="HC140" i="110"/>
  <c r="HG10" i="110"/>
  <c r="HF10" i="110"/>
  <c r="HE10" i="110"/>
  <c r="HD10" i="110"/>
  <c r="HC10" i="110"/>
  <c r="HG130" i="110"/>
  <c r="HF130" i="110"/>
  <c r="HE130" i="110"/>
  <c r="HD130" i="110"/>
  <c r="HC130" i="110"/>
  <c r="HG155" i="110"/>
  <c r="HF155" i="110"/>
  <c r="HE155" i="110"/>
  <c r="HD155" i="110"/>
  <c r="HC155" i="110"/>
  <c r="HG112" i="110"/>
  <c r="HF112" i="110"/>
  <c r="HE112" i="110"/>
  <c r="HD112" i="110"/>
  <c r="HC112" i="110"/>
  <c r="HG123" i="110"/>
  <c r="HF123" i="110"/>
  <c r="HE123" i="110"/>
  <c r="HD123" i="110"/>
  <c r="HC123" i="110"/>
  <c r="HG135" i="110"/>
  <c r="HF135" i="110"/>
  <c r="HE135" i="110"/>
  <c r="HD135" i="110"/>
  <c r="HC135" i="110"/>
  <c r="HG107" i="110"/>
  <c r="HF107" i="110"/>
  <c r="HE107" i="110"/>
  <c r="HD107" i="110"/>
  <c r="HC107" i="110"/>
  <c r="HG99" i="110"/>
  <c r="HF99" i="110"/>
  <c r="HE99" i="110"/>
  <c r="HD99" i="110"/>
  <c r="HC99" i="110"/>
  <c r="HG108" i="110"/>
  <c r="HF108" i="110"/>
  <c r="HE108" i="110"/>
  <c r="HD108" i="110"/>
  <c r="HC108" i="110"/>
  <c r="HG77" i="110"/>
  <c r="HF77" i="110"/>
  <c r="HE77" i="110"/>
  <c r="HD77" i="110"/>
  <c r="HC77" i="110"/>
  <c r="HG27" i="110"/>
  <c r="HF27" i="110"/>
  <c r="HE27" i="110"/>
  <c r="HD27" i="110"/>
  <c r="HC27" i="110"/>
  <c r="HG128" i="110"/>
  <c r="HF128" i="110"/>
  <c r="HE128" i="110"/>
  <c r="HD128" i="110"/>
  <c r="HC128" i="110"/>
  <c r="HG157" i="110"/>
  <c r="HF157" i="110"/>
  <c r="HE157" i="110"/>
  <c r="HD157" i="110"/>
  <c r="HC157" i="110"/>
  <c r="HG78" i="110"/>
  <c r="HF78" i="110"/>
  <c r="HE78" i="110"/>
  <c r="HD78" i="110"/>
  <c r="HC78" i="110"/>
  <c r="HG113" i="110"/>
  <c r="HF113" i="110"/>
  <c r="HE113" i="110"/>
  <c r="HD113" i="110"/>
  <c r="HC113" i="110"/>
  <c r="HG9" i="110"/>
  <c r="HF9" i="110"/>
  <c r="HE9" i="110"/>
  <c r="HD9" i="110"/>
  <c r="HC9" i="110"/>
  <c r="HG129" i="110"/>
  <c r="HF129" i="110"/>
  <c r="HE129" i="110"/>
  <c r="HD129" i="110"/>
  <c r="HC129" i="110"/>
  <c r="HG156" i="110"/>
  <c r="HF156" i="110"/>
  <c r="HE156" i="110"/>
  <c r="HD156" i="110"/>
  <c r="HC156" i="110"/>
  <c r="HG139" i="110"/>
  <c r="HF139" i="110"/>
  <c r="HE139" i="110"/>
  <c r="HD139" i="110"/>
  <c r="HC139" i="110"/>
  <c r="HG81" i="110"/>
  <c r="HF81" i="110"/>
  <c r="HE81" i="110"/>
  <c r="HD81" i="110"/>
  <c r="HC81" i="110"/>
  <c r="HG76" i="110"/>
  <c r="HF76" i="110"/>
  <c r="HE76" i="110"/>
  <c r="HD76" i="110"/>
  <c r="HC76" i="110"/>
  <c r="HG65" i="110"/>
  <c r="HF65" i="110"/>
  <c r="HE65" i="110"/>
  <c r="HD65" i="110"/>
  <c r="HC65" i="110"/>
  <c r="HG173" i="110"/>
  <c r="HF173" i="110"/>
  <c r="HE173" i="110"/>
  <c r="HD173" i="110"/>
  <c r="HC173" i="110"/>
  <c r="HG91" i="110"/>
  <c r="HF91" i="110"/>
  <c r="HE91" i="110"/>
  <c r="HD91" i="110"/>
  <c r="HC91" i="110"/>
  <c r="HG89" i="110"/>
  <c r="HF89" i="110"/>
  <c r="HE89" i="110"/>
  <c r="HD89" i="110"/>
  <c r="HC89" i="110"/>
  <c r="HG75" i="110"/>
  <c r="HF75" i="110"/>
  <c r="HE75" i="110"/>
  <c r="HD75" i="110"/>
  <c r="HC75" i="110"/>
  <c r="HG82" i="110"/>
  <c r="HF82" i="110"/>
  <c r="HE82" i="110"/>
  <c r="HD82" i="110"/>
  <c r="HC82" i="110"/>
  <c r="HG49" i="110"/>
  <c r="HF49" i="110"/>
  <c r="HE49" i="110"/>
  <c r="HD49" i="110"/>
  <c r="HC49" i="110"/>
  <c r="HG70" i="110"/>
  <c r="HF70" i="110"/>
  <c r="HE70" i="110"/>
  <c r="HD70" i="110"/>
  <c r="HC70" i="110"/>
  <c r="HG149" i="110"/>
  <c r="HF149" i="110"/>
  <c r="HE149" i="110"/>
  <c r="HD149" i="110"/>
  <c r="HC149" i="110"/>
  <c r="HG44" i="110"/>
  <c r="HF44" i="110"/>
  <c r="HE44" i="110"/>
  <c r="HD44" i="110"/>
  <c r="HC44" i="110"/>
  <c r="HG71" i="110"/>
  <c r="HF71" i="110"/>
  <c r="HE71" i="110"/>
  <c r="HD71" i="110"/>
  <c r="HC71" i="110"/>
  <c r="HG34" i="110"/>
  <c r="HF34" i="110"/>
  <c r="HE34" i="110"/>
  <c r="HD34" i="110"/>
  <c r="HC34" i="110"/>
  <c r="HG68" i="110"/>
  <c r="HF68" i="110"/>
  <c r="HE68" i="110"/>
  <c r="HD68" i="110"/>
  <c r="HC68" i="110"/>
  <c r="HG166" i="110"/>
  <c r="HF166" i="110"/>
  <c r="HE166" i="110"/>
  <c r="HD166" i="110"/>
  <c r="HC166" i="110"/>
  <c r="HG143" i="110"/>
  <c r="HF143" i="110"/>
  <c r="HE143" i="110"/>
  <c r="HD143" i="110"/>
  <c r="HC143" i="110"/>
  <c r="HG103" i="110"/>
  <c r="HF103" i="110"/>
  <c r="HE103" i="110"/>
  <c r="HD103" i="110"/>
  <c r="HC103" i="110"/>
  <c r="HG50" i="110"/>
  <c r="HF50" i="110"/>
  <c r="HE50" i="110"/>
  <c r="HD50" i="110"/>
  <c r="HC50" i="110"/>
  <c r="HG167" i="110"/>
  <c r="HF167" i="110"/>
  <c r="HE167" i="110"/>
  <c r="HD167" i="110"/>
  <c r="HC167" i="110"/>
  <c r="HG62" i="110"/>
  <c r="HF62" i="110"/>
  <c r="HE62" i="110"/>
  <c r="HD62" i="110"/>
  <c r="HC62" i="110"/>
  <c r="HG20" i="110"/>
  <c r="HF20" i="110"/>
  <c r="HE20" i="110"/>
  <c r="HD20" i="110"/>
  <c r="HC20" i="110"/>
  <c r="HG58" i="110"/>
  <c r="HF58" i="110"/>
  <c r="HE58" i="110"/>
  <c r="HD58" i="110"/>
  <c r="HC58" i="110"/>
  <c r="HG5" i="110"/>
  <c r="HF5" i="110"/>
  <c r="HE5" i="110"/>
  <c r="HD5" i="110"/>
  <c r="HC5" i="110"/>
  <c r="HG73" i="110"/>
  <c r="HF73" i="110"/>
  <c r="HE73" i="110"/>
  <c r="HD73" i="110"/>
  <c r="HC73" i="110"/>
  <c r="HG171" i="110"/>
  <c r="HF171" i="110"/>
  <c r="HE171" i="110"/>
  <c r="HD171" i="110"/>
  <c r="HC171" i="110"/>
  <c r="HG141" i="110"/>
  <c r="HF141" i="110"/>
  <c r="HE141" i="110"/>
  <c r="HD141" i="110"/>
  <c r="HC141" i="110"/>
  <c r="HG132" i="110"/>
  <c r="HF132" i="110"/>
  <c r="HE132" i="110"/>
  <c r="HD132" i="110"/>
  <c r="HC132" i="110"/>
  <c r="HG53" i="110"/>
  <c r="HF53" i="110"/>
  <c r="HE53" i="110"/>
  <c r="HD53" i="110"/>
  <c r="HC53" i="110"/>
  <c r="JY76" i="110"/>
  <c r="JX76" i="110"/>
  <c r="JW76" i="110"/>
  <c r="JV76" i="110"/>
  <c r="JU76" i="110"/>
  <c r="JJ76" i="110"/>
  <c r="JI76" i="110"/>
  <c r="JH76" i="110"/>
  <c r="JG76" i="110"/>
  <c r="JF76" i="110"/>
  <c r="IF76" i="110"/>
  <c r="IE76" i="110"/>
  <c r="ID76" i="110"/>
  <c r="IC76" i="110"/>
  <c r="IB76" i="110"/>
  <c r="IA76" i="110"/>
  <c r="HZ76" i="110"/>
  <c r="HY76" i="110"/>
  <c r="HX76" i="110"/>
  <c r="HW76" i="110"/>
  <c r="HV76" i="110"/>
  <c r="HU76" i="110"/>
  <c r="HT76" i="110"/>
  <c r="HS76" i="110"/>
  <c r="HR76" i="110"/>
  <c r="HQ76" i="110"/>
  <c r="HP76" i="110"/>
  <c r="HO76" i="110"/>
  <c r="HN76" i="110"/>
  <c r="HM76" i="110"/>
  <c r="HL76" i="110"/>
  <c r="HK76" i="110"/>
  <c r="HJ76" i="110"/>
  <c r="HI76" i="110"/>
  <c r="HH76" i="110"/>
  <c r="HB76" i="110"/>
  <c r="HA76" i="110"/>
  <c r="GZ76" i="110"/>
  <c r="GY76" i="110"/>
  <c r="GX76" i="110"/>
  <c r="GW76" i="110"/>
  <c r="GV76" i="110"/>
  <c r="GU76" i="110"/>
  <c r="GT76" i="110"/>
  <c r="GS76" i="110"/>
  <c r="GR76" i="110"/>
  <c r="GQ76" i="110"/>
  <c r="GP76" i="110"/>
  <c r="GO76" i="110"/>
  <c r="GN76" i="110"/>
  <c r="GM76" i="110"/>
  <c r="GL76" i="110"/>
  <c r="GK76" i="110"/>
  <c r="GJ76" i="110"/>
  <c r="GI76" i="110"/>
  <c r="GH76" i="110"/>
  <c r="GG76" i="110"/>
  <c r="GF76" i="110"/>
  <c r="GE76" i="110"/>
  <c r="GD76" i="110"/>
  <c r="DK76" i="110"/>
  <c r="DJ76" i="110"/>
  <c r="DI76" i="110"/>
  <c r="DH76" i="110"/>
  <c r="DG76" i="110"/>
  <c r="DA76" i="110"/>
  <c r="CZ76" i="110"/>
  <c r="CY76" i="110"/>
  <c r="CX76" i="110"/>
  <c r="CW76" i="110"/>
  <c r="BW76" i="110"/>
  <c r="BV76" i="110"/>
  <c r="BU76" i="110"/>
  <c r="BT76" i="110"/>
  <c r="BS76" i="110"/>
  <c r="BR76" i="110"/>
  <c r="BQ76" i="110"/>
  <c r="BP76" i="110"/>
  <c r="BO76" i="110"/>
  <c r="BN76" i="110"/>
  <c r="BM76" i="110"/>
  <c r="BL76" i="110"/>
  <c r="BK76" i="110"/>
  <c r="BJ76" i="110"/>
  <c r="BI76" i="110"/>
  <c r="BH76" i="110"/>
  <c r="BG76" i="110"/>
  <c r="BF76" i="110"/>
  <c r="BE76" i="110"/>
  <c r="BD76" i="110"/>
  <c r="BC76" i="110"/>
  <c r="BB76" i="110"/>
  <c r="BA76" i="110"/>
  <c r="AZ76" i="110"/>
  <c r="AY76" i="110"/>
  <c r="AX76" i="110"/>
  <c r="AW76" i="110"/>
  <c r="AV76" i="110"/>
  <c r="AU76" i="110"/>
  <c r="AT76" i="110"/>
  <c r="AS76" i="110"/>
  <c r="AR76" i="110"/>
  <c r="AQ76" i="110"/>
  <c r="AP76" i="110"/>
  <c r="AO76" i="110"/>
  <c r="AN76" i="110"/>
  <c r="AM76" i="110"/>
  <c r="AL76" i="110"/>
  <c r="AK76" i="110"/>
  <c r="AJ76" i="110"/>
  <c r="AI76" i="110"/>
  <c r="AH76" i="110"/>
  <c r="AG76" i="110"/>
  <c r="AF76" i="110"/>
  <c r="AE76" i="110"/>
  <c r="AD76" i="110"/>
  <c r="AC76" i="110"/>
  <c r="AB76" i="110"/>
  <c r="AA76" i="110"/>
  <c r="Z76" i="110"/>
  <c r="Y76" i="110"/>
  <c r="X76" i="110"/>
  <c r="W76" i="110"/>
  <c r="V76" i="110"/>
  <c r="U76" i="110"/>
  <c r="O76" i="110"/>
  <c r="N76" i="110"/>
  <c r="M76" i="110"/>
  <c r="L76" i="110"/>
  <c r="K76" i="110"/>
  <c r="GN24" i="159"/>
  <c r="GM24" i="159"/>
  <c r="GL24" i="159"/>
  <c r="GK24" i="159"/>
  <c r="GJ24" i="159"/>
  <c r="GI24" i="159"/>
  <c r="GH24" i="159"/>
  <c r="GG24" i="159"/>
  <c r="GF24" i="159"/>
  <c r="GE24" i="159"/>
  <c r="FO24" i="159"/>
  <c r="FN24" i="159"/>
  <c r="FM24" i="159"/>
  <c r="FL24" i="159"/>
  <c r="FK24" i="159"/>
  <c r="FE24" i="159"/>
  <c r="FD24" i="159"/>
  <c r="FC24" i="159"/>
  <c r="FB24" i="159"/>
  <c r="FA24" i="159"/>
  <c r="EA24" i="159"/>
  <c r="DZ24" i="159"/>
  <c r="DY24" i="159"/>
  <c r="DX24" i="159"/>
  <c r="DW24" i="159"/>
  <c r="DQ24" i="159"/>
  <c r="DP24" i="159"/>
  <c r="DO24" i="159"/>
  <c r="DN24" i="159"/>
  <c r="DM24" i="159"/>
  <c r="DL24" i="159"/>
  <c r="DK24" i="159"/>
  <c r="DJ24" i="159"/>
  <c r="DI24" i="159"/>
  <c r="DH24" i="159"/>
  <c r="DG24" i="159"/>
  <c r="DF24" i="159"/>
  <c r="DE24" i="159"/>
  <c r="DD24" i="159"/>
  <c r="DC24" i="159"/>
  <c r="DB24" i="159"/>
  <c r="DA24" i="159"/>
  <c r="CZ24" i="159"/>
  <c r="CY24" i="159"/>
  <c r="CX24" i="159"/>
  <c r="CW24" i="159"/>
  <c r="CV24" i="159"/>
  <c r="CU24" i="159"/>
  <c r="CT24" i="159"/>
  <c r="CS24" i="159"/>
  <c r="CR24" i="159"/>
  <c r="CQ24" i="159"/>
  <c r="CP24" i="159"/>
  <c r="CO24" i="159"/>
  <c r="CN24" i="159"/>
  <c r="CM24" i="159"/>
  <c r="CL24" i="159"/>
  <c r="CK24" i="159"/>
  <c r="CJ24" i="159"/>
  <c r="CI24" i="159"/>
  <c r="CC24" i="159"/>
  <c r="CB24" i="159"/>
  <c r="CA24" i="159"/>
  <c r="BZ24" i="159"/>
  <c r="BY24" i="159"/>
  <c r="BX24" i="159"/>
  <c r="BW24" i="159"/>
  <c r="BV24" i="159"/>
  <c r="BU24" i="159"/>
  <c r="BT24" i="159"/>
  <c r="BS24" i="159"/>
  <c r="BR24" i="159"/>
  <c r="BQ24" i="159"/>
  <c r="BP24" i="159"/>
  <c r="BO24" i="159"/>
  <c r="BN24" i="159"/>
  <c r="BM24" i="159"/>
  <c r="BL24" i="159"/>
  <c r="BK24" i="159"/>
  <c r="BJ24" i="159"/>
  <c r="BI24" i="159"/>
  <c r="BH24" i="159"/>
  <c r="BG24" i="159"/>
  <c r="BF24" i="159"/>
  <c r="BE24" i="159"/>
  <c r="BD24" i="159"/>
  <c r="BC24" i="159"/>
  <c r="BB24" i="159"/>
  <c r="BA24" i="159"/>
  <c r="AZ24" i="159"/>
  <c r="AY24" i="159"/>
  <c r="AX24" i="159"/>
  <c r="AW24" i="159"/>
  <c r="AV24" i="159"/>
  <c r="AU24" i="159"/>
  <c r="AT24" i="159"/>
  <c r="AS24" i="159"/>
  <c r="AR24" i="159"/>
  <c r="AQ24" i="159"/>
  <c r="AP24" i="159"/>
  <c r="AO24" i="159"/>
  <c r="AN24" i="159"/>
  <c r="AM24" i="159"/>
  <c r="AL24" i="159"/>
  <c r="AK24" i="159"/>
  <c r="AJ24" i="159"/>
  <c r="AI24" i="159"/>
  <c r="AH24" i="159"/>
  <c r="AG24" i="159"/>
  <c r="AF24" i="159"/>
  <c r="AE24" i="159"/>
  <c r="AD24" i="159"/>
  <c r="AC24" i="159"/>
  <c r="AB24" i="159"/>
  <c r="AA24" i="159"/>
  <c r="Z24" i="159"/>
  <c r="Y24" i="159"/>
  <c r="X24" i="159"/>
  <c r="W24" i="159"/>
  <c r="V24" i="159"/>
  <c r="U24" i="159"/>
  <c r="T24" i="159"/>
  <c r="S24" i="159"/>
  <c r="R24" i="159"/>
  <c r="Q24" i="159"/>
  <c r="P24" i="159"/>
  <c r="O24" i="159"/>
  <c r="N24" i="159"/>
  <c r="M24" i="159"/>
  <c r="L24" i="159"/>
  <c r="JY205" i="110"/>
  <c r="JX205" i="110"/>
  <c r="JW205" i="110"/>
  <c r="JV205" i="110"/>
  <c r="JU205" i="110"/>
  <c r="JJ205" i="110"/>
  <c r="JI205" i="110"/>
  <c r="JH205" i="110"/>
  <c r="JG205" i="110"/>
  <c r="JF205" i="110"/>
  <c r="IF205" i="110"/>
  <c r="IE205" i="110"/>
  <c r="ID205" i="110"/>
  <c r="IC205" i="110"/>
  <c r="IB205" i="110"/>
  <c r="IA205" i="110"/>
  <c r="HZ205" i="110"/>
  <c r="HY205" i="110"/>
  <c r="HX205" i="110"/>
  <c r="HW205" i="110"/>
  <c r="HV205" i="110"/>
  <c r="HU205" i="110"/>
  <c r="HT205" i="110"/>
  <c r="HS205" i="110"/>
  <c r="HR205" i="110"/>
  <c r="HQ205" i="110"/>
  <c r="HP205" i="110"/>
  <c r="HO205" i="110"/>
  <c r="HN205" i="110"/>
  <c r="HM205" i="110"/>
  <c r="HL205" i="110"/>
  <c r="HK205" i="110"/>
  <c r="HJ205" i="110"/>
  <c r="HI205" i="110"/>
  <c r="HH205" i="110"/>
  <c r="HB205" i="110"/>
  <c r="HA205" i="110"/>
  <c r="GZ205" i="110"/>
  <c r="GY205" i="110"/>
  <c r="GX205" i="110"/>
  <c r="GW205" i="110"/>
  <c r="GV205" i="110"/>
  <c r="GU205" i="110"/>
  <c r="GT205" i="110"/>
  <c r="GS205" i="110"/>
  <c r="GR205" i="110"/>
  <c r="GQ205" i="110"/>
  <c r="GP205" i="110"/>
  <c r="GO205" i="110"/>
  <c r="GN205" i="110"/>
  <c r="GM205" i="110"/>
  <c r="GL205" i="110"/>
  <c r="GK205" i="110"/>
  <c r="GJ205" i="110"/>
  <c r="GI205" i="110"/>
  <c r="GH205" i="110"/>
  <c r="GG205" i="110"/>
  <c r="GF205" i="110"/>
  <c r="GE205" i="110"/>
  <c r="GD205" i="110"/>
  <c r="DK205" i="110"/>
  <c r="DJ205" i="110"/>
  <c r="DI205" i="110"/>
  <c r="DH205" i="110"/>
  <c r="DG205" i="110"/>
  <c r="DA205" i="110"/>
  <c r="CZ205" i="110"/>
  <c r="CY205" i="110"/>
  <c r="CX205" i="110"/>
  <c r="CW205" i="110"/>
  <c r="BW205" i="110"/>
  <c r="BV205" i="110"/>
  <c r="BU205" i="110"/>
  <c r="BT205" i="110"/>
  <c r="BS205" i="110"/>
  <c r="BR205" i="110"/>
  <c r="BQ205" i="110"/>
  <c r="BP205" i="110"/>
  <c r="BO205" i="110"/>
  <c r="BN205" i="110"/>
  <c r="BM205" i="110"/>
  <c r="BL205" i="110"/>
  <c r="BK205" i="110"/>
  <c r="BJ205" i="110"/>
  <c r="BI205" i="110"/>
  <c r="BH205" i="110"/>
  <c r="BG205" i="110"/>
  <c r="BF205" i="110"/>
  <c r="BE205" i="110"/>
  <c r="BD205" i="110"/>
  <c r="BC205" i="110"/>
  <c r="BB205" i="110"/>
  <c r="BA205" i="110"/>
  <c r="AZ205" i="110"/>
  <c r="AY205" i="110"/>
  <c r="AX205" i="110"/>
  <c r="AW205" i="110"/>
  <c r="AV205" i="110"/>
  <c r="AU205" i="110"/>
  <c r="AT205" i="110"/>
  <c r="AS205" i="110"/>
  <c r="AR205" i="110"/>
  <c r="AQ205" i="110"/>
  <c r="AP205" i="110"/>
  <c r="AO205" i="110"/>
  <c r="AN205" i="110"/>
  <c r="AM205" i="110"/>
  <c r="AL205" i="110"/>
  <c r="AK205" i="110"/>
  <c r="AJ205" i="110"/>
  <c r="AI205" i="110"/>
  <c r="AH205" i="110"/>
  <c r="AG205" i="110"/>
  <c r="AF205" i="110"/>
  <c r="AE205" i="110"/>
  <c r="AD205" i="110"/>
  <c r="AC205" i="110"/>
  <c r="AB205" i="110"/>
  <c r="AA205" i="110"/>
  <c r="Z205" i="110"/>
  <c r="Y205" i="110"/>
  <c r="X205" i="110"/>
  <c r="W205" i="110"/>
  <c r="V205" i="110"/>
  <c r="U205" i="110"/>
  <c r="T205" i="110"/>
  <c r="S205" i="110"/>
  <c r="R205" i="110"/>
  <c r="Q205" i="110"/>
  <c r="P205" i="110"/>
  <c r="O205" i="110"/>
  <c r="N205" i="110"/>
  <c r="M205" i="110"/>
  <c r="L205" i="110"/>
  <c r="K205" i="110"/>
  <c r="JY204" i="110"/>
  <c r="JX204" i="110"/>
  <c r="JW204" i="110"/>
  <c r="JV204" i="110"/>
  <c r="JU204" i="110"/>
  <c r="JJ204" i="110"/>
  <c r="JI204" i="110"/>
  <c r="JH204" i="110"/>
  <c r="JG204" i="110"/>
  <c r="JF204" i="110"/>
  <c r="IF204" i="110"/>
  <c r="IE204" i="110"/>
  <c r="ID204" i="110"/>
  <c r="IC204" i="110"/>
  <c r="IB204" i="110"/>
  <c r="IA204" i="110"/>
  <c r="HZ204" i="110"/>
  <c r="HY204" i="110"/>
  <c r="HX204" i="110"/>
  <c r="HW204" i="110"/>
  <c r="HV204" i="110"/>
  <c r="HU204" i="110"/>
  <c r="HT204" i="110"/>
  <c r="HS204" i="110"/>
  <c r="HR204" i="110"/>
  <c r="HQ204" i="110"/>
  <c r="HP204" i="110"/>
  <c r="HO204" i="110"/>
  <c r="HN204" i="110"/>
  <c r="HM204" i="110"/>
  <c r="HL204" i="110"/>
  <c r="HK204" i="110"/>
  <c r="HJ204" i="110"/>
  <c r="HI204" i="110"/>
  <c r="HH204" i="110"/>
  <c r="HB204" i="110"/>
  <c r="HA204" i="110"/>
  <c r="GZ204" i="110"/>
  <c r="GY204" i="110"/>
  <c r="GX204" i="110"/>
  <c r="GW204" i="110"/>
  <c r="GV204" i="110"/>
  <c r="GU204" i="110"/>
  <c r="GT204" i="110"/>
  <c r="GS204" i="110"/>
  <c r="GR204" i="110"/>
  <c r="GQ204" i="110"/>
  <c r="GP204" i="110"/>
  <c r="GO204" i="110"/>
  <c r="GN204" i="110"/>
  <c r="GM204" i="110"/>
  <c r="GL204" i="110"/>
  <c r="GK204" i="110"/>
  <c r="GJ204" i="110"/>
  <c r="GI204" i="110"/>
  <c r="GH204" i="110"/>
  <c r="GG204" i="110"/>
  <c r="GF204" i="110"/>
  <c r="GE204" i="110"/>
  <c r="GD204" i="110"/>
  <c r="DK204" i="110"/>
  <c r="DJ204" i="110"/>
  <c r="DI204" i="110"/>
  <c r="DH204" i="110"/>
  <c r="DG204" i="110"/>
  <c r="DA204" i="110"/>
  <c r="CZ204" i="110"/>
  <c r="CY204" i="110"/>
  <c r="CX204" i="110"/>
  <c r="CW204" i="110"/>
  <c r="BW204" i="110"/>
  <c r="BV204" i="110"/>
  <c r="BU204" i="110"/>
  <c r="BT204" i="110"/>
  <c r="BS204" i="110"/>
  <c r="BR204" i="110"/>
  <c r="BQ204" i="110"/>
  <c r="BP204" i="110"/>
  <c r="BO204" i="110"/>
  <c r="BN204" i="110"/>
  <c r="BM204" i="110"/>
  <c r="BL204" i="110"/>
  <c r="BK204" i="110"/>
  <c r="BJ204" i="110"/>
  <c r="BI204" i="110"/>
  <c r="BH204" i="110"/>
  <c r="BG204" i="110"/>
  <c r="BF204" i="110"/>
  <c r="BE204" i="110"/>
  <c r="BD204" i="110"/>
  <c r="BC204" i="110"/>
  <c r="BB204" i="110"/>
  <c r="BA204" i="110"/>
  <c r="AZ204" i="110"/>
  <c r="AY204" i="110"/>
  <c r="AX204" i="110"/>
  <c r="AW204" i="110"/>
  <c r="AV204" i="110"/>
  <c r="AU204" i="110"/>
  <c r="AT204" i="110"/>
  <c r="AS204" i="110"/>
  <c r="AR204" i="110"/>
  <c r="AQ204" i="110"/>
  <c r="AP204" i="110"/>
  <c r="AO204" i="110"/>
  <c r="AN204" i="110"/>
  <c r="AM204" i="110"/>
  <c r="AL204" i="110"/>
  <c r="AK204" i="110"/>
  <c r="AJ204" i="110"/>
  <c r="AI204" i="110"/>
  <c r="AH204" i="110"/>
  <c r="AG204" i="110"/>
  <c r="AF204" i="110"/>
  <c r="AE204" i="110"/>
  <c r="AD204" i="110"/>
  <c r="AC204" i="110"/>
  <c r="AB204" i="110"/>
  <c r="AA204" i="110"/>
  <c r="Z204" i="110"/>
  <c r="Y204" i="110"/>
  <c r="X204" i="110"/>
  <c r="W204" i="110"/>
  <c r="V204" i="110"/>
  <c r="U204" i="110"/>
  <c r="T204" i="110"/>
  <c r="S204" i="110"/>
  <c r="R204" i="110"/>
  <c r="Q204" i="110"/>
  <c r="P204" i="110"/>
  <c r="O204" i="110"/>
  <c r="N204" i="110"/>
  <c r="M204" i="110"/>
  <c r="L204" i="110"/>
  <c r="K204" i="110"/>
  <c r="JY203" i="110"/>
  <c r="JX203" i="110"/>
  <c r="JW203" i="110"/>
  <c r="JV203" i="110"/>
  <c r="JU203" i="110"/>
  <c r="JJ203" i="110"/>
  <c r="JI203" i="110"/>
  <c r="JH203" i="110"/>
  <c r="JG203" i="110"/>
  <c r="JF203" i="110"/>
  <c r="IF203" i="110"/>
  <c r="IE203" i="110"/>
  <c r="ID203" i="110"/>
  <c r="IC203" i="110"/>
  <c r="IB203" i="110"/>
  <c r="IA203" i="110"/>
  <c r="HZ203" i="110"/>
  <c r="HY203" i="110"/>
  <c r="HX203" i="110"/>
  <c r="HW203" i="110"/>
  <c r="HV203" i="110"/>
  <c r="HU203" i="110"/>
  <c r="HT203" i="110"/>
  <c r="HS203" i="110"/>
  <c r="HR203" i="110"/>
  <c r="HQ203" i="110"/>
  <c r="HP203" i="110"/>
  <c r="HO203" i="110"/>
  <c r="HN203" i="110"/>
  <c r="HM203" i="110"/>
  <c r="HL203" i="110"/>
  <c r="HK203" i="110"/>
  <c r="HJ203" i="110"/>
  <c r="HI203" i="110"/>
  <c r="HH203" i="110"/>
  <c r="HB203" i="110"/>
  <c r="HA203" i="110"/>
  <c r="GZ203" i="110"/>
  <c r="GY203" i="110"/>
  <c r="GX203" i="110"/>
  <c r="GW203" i="110"/>
  <c r="GV203" i="110"/>
  <c r="GU203" i="110"/>
  <c r="GT203" i="110"/>
  <c r="GS203" i="110"/>
  <c r="GR203" i="110"/>
  <c r="GQ203" i="110"/>
  <c r="GP203" i="110"/>
  <c r="GO203" i="110"/>
  <c r="GN203" i="110"/>
  <c r="GM203" i="110"/>
  <c r="GL203" i="110"/>
  <c r="GK203" i="110"/>
  <c r="GJ203" i="110"/>
  <c r="GI203" i="110"/>
  <c r="GH203" i="110"/>
  <c r="GG203" i="110"/>
  <c r="GF203" i="110"/>
  <c r="GE203" i="110"/>
  <c r="GD203" i="110"/>
  <c r="DK203" i="110"/>
  <c r="DJ203" i="110"/>
  <c r="DI203" i="110"/>
  <c r="DH203" i="110"/>
  <c r="DG203" i="110"/>
  <c r="DA203" i="110"/>
  <c r="CZ203" i="110"/>
  <c r="CY203" i="110"/>
  <c r="CX203" i="110"/>
  <c r="CW203" i="110"/>
  <c r="BW203" i="110"/>
  <c r="BV203" i="110"/>
  <c r="BU203" i="110"/>
  <c r="BT203" i="110"/>
  <c r="BS203" i="110"/>
  <c r="BR203" i="110"/>
  <c r="BQ203" i="110"/>
  <c r="BP203" i="110"/>
  <c r="BO203" i="110"/>
  <c r="BN203" i="110"/>
  <c r="BM203" i="110"/>
  <c r="BL203" i="110"/>
  <c r="BK203" i="110"/>
  <c r="BJ203" i="110"/>
  <c r="BI203" i="110"/>
  <c r="BH203" i="110"/>
  <c r="BG203" i="110"/>
  <c r="BF203" i="110"/>
  <c r="BE203" i="110"/>
  <c r="BD203" i="110"/>
  <c r="BC203" i="110"/>
  <c r="BB203" i="110"/>
  <c r="BA203" i="110"/>
  <c r="AZ203" i="110"/>
  <c r="AY203" i="110"/>
  <c r="AX203" i="110"/>
  <c r="AW203" i="110"/>
  <c r="AV203" i="110"/>
  <c r="AU203" i="110"/>
  <c r="AT203" i="110"/>
  <c r="AS203" i="110"/>
  <c r="AR203" i="110"/>
  <c r="AQ203" i="110"/>
  <c r="AP203" i="110"/>
  <c r="AO203" i="110"/>
  <c r="AN203" i="110"/>
  <c r="AM203" i="110"/>
  <c r="AL203" i="110"/>
  <c r="AK203" i="110"/>
  <c r="AJ203" i="110"/>
  <c r="AI203" i="110"/>
  <c r="AH203" i="110"/>
  <c r="AG203" i="110"/>
  <c r="AF203" i="110"/>
  <c r="AE203" i="110"/>
  <c r="AD203" i="110"/>
  <c r="AC203" i="110"/>
  <c r="AB203" i="110"/>
  <c r="AA203" i="110"/>
  <c r="Z203" i="110"/>
  <c r="Y203" i="110"/>
  <c r="X203" i="110"/>
  <c r="W203" i="110"/>
  <c r="V203" i="110"/>
  <c r="U203" i="110"/>
  <c r="T203" i="110"/>
  <c r="S203" i="110"/>
  <c r="R203" i="110"/>
  <c r="Q203" i="110"/>
  <c r="P203" i="110"/>
  <c r="O203" i="110"/>
  <c r="N203" i="110"/>
  <c r="M203" i="110"/>
  <c r="L203" i="110"/>
  <c r="K203" i="110"/>
  <c r="DL73" i="158"/>
  <c r="DK73" i="158"/>
  <c r="DJ73" i="158"/>
  <c r="DI73" i="158"/>
  <c r="DH73" i="158"/>
  <c r="DL22" i="158"/>
  <c r="DK22" i="158"/>
  <c r="DJ22" i="158"/>
  <c r="DI22" i="158"/>
  <c r="DH22" i="158"/>
  <c r="DL24" i="158"/>
  <c r="DK24" i="158"/>
  <c r="DJ24" i="158"/>
  <c r="DI24" i="158"/>
  <c r="DH24" i="158"/>
  <c r="DL27" i="158"/>
  <c r="DK27" i="158"/>
  <c r="DJ27" i="158"/>
  <c r="DI27" i="158"/>
  <c r="DH27" i="158"/>
  <c r="DL19" i="158"/>
  <c r="DK19" i="158"/>
  <c r="DJ19" i="158"/>
  <c r="DI19" i="158"/>
  <c r="DH19" i="158"/>
  <c r="DL21" i="158"/>
  <c r="DK21" i="158"/>
  <c r="DJ21" i="158"/>
  <c r="DI21" i="158"/>
  <c r="DH21" i="158"/>
  <c r="DL28" i="158"/>
  <c r="DK28" i="158"/>
  <c r="DJ28" i="158"/>
  <c r="DI28" i="158"/>
  <c r="DH28" i="158"/>
  <c r="DL17" i="158"/>
  <c r="DK17" i="158"/>
  <c r="DJ17" i="158"/>
  <c r="DI17" i="158"/>
  <c r="DH17" i="158"/>
  <c r="DL13" i="158"/>
  <c r="DK13" i="158"/>
  <c r="DJ13" i="158"/>
  <c r="DI13" i="158"/>
  <c r="DH13" i="158"/>
  <c r="DL25" i="158"/>
  <c r="DK25" i="158"/>
  <c r="DJ25" i="158"/>
  <c r="DI25" i="158"/>
  <c r="DH25" i="158"/>
  <c r="DL23" i="158"/>
  <c r="DK23" i="158"/>
  <c r="DJ23" i="158"/>
  <c r="DI23" i="158"/>
  <c r="DH23" i="158"/>
  <c r="DL26" i="158"/>
  <c r="DK26" i="158"/>
  <c r="DJ26" i="158"/>
  <c r="DI26" i="158"/>
  <c r="DH26" i="158"/>
  <c r="DL29" i="158"/>
  <c r="DK29" i="158"/>
  <c r="DJ29" i="158"/>
  <c r="DI29" i="158"/>
  <c r="DH29" i="158"/>
  <c r="DL20" i="158"/>
  <c r="DK20" i="158"/>
  <c r="DJ20" i="158"/>
  <c r="DI20" i="158"/>
  <c r="DH20" i="158"/>
  <c r="DL18" i="158"/>
  <c r="DK18" i="158"/>
  <c r="DJ18" i="158"/>
  <c r="DI18" i="158"/>
  <c r="DH18" i="158"/>
  <c r="DL51" i="158"/>
  <c r="DK51" i="158"/>
  <c r="DJ51" i="158"/>
  <c r="DI51" i="158"/>
  <c r="DH51" i="158"/>
  <c r="DL30" i="158"/>
  <c r="DK30" i="158"/>
  <c r="DJ30" i="158"/>
  <c r="DI30" i="158"/>
  <c r="DH30" i="158"/>
  <c r="DL16" i="158"/>
  <c r="DK16" i="158"/>
  <c r="DJ16" i="158"/>
  <c r="DI16" i="158"/>
  <c r="DH16" i="158"/>
  <c r="DL50" i="158"/>
  <c r="DK50" i="158"/>
  <c r="DJ50" i="158"/>
  <c r="DI50" i="158"/>
  <c r="DH50" i="158"/>
  <c r="DL15" i="158"/>
  <c r="DK15" i="158"/>
  <c r="DJ15" i="158"/>
  <c r="DI15" i="158"/>
  <c r="DH15" i="158"/>
  <c r="DL14" i="158"/>
  <c r="DK14" i="158"/>
  <c r="DJ14" i="158"/>
  <c r="DI14" i="158"/>
  <c r="DH14" i="158"/>
  <c r="DL12" i="158"/>
  <c r="DK12" i="158"/>
  <c r="DJ12" i="158"/>
  <c r="DI12" i="158"/>
  <c r="DH12" i="158"/>
  <c r="DG73" i="158"/>
  <c r="DF73" i="158"/>
  <c r="DE73" i="158"/>
  <c r="DD73" i="158"/>
  <c r="DC73" i="158"/>
  <c r="DG22" i="158"/>
  <c r="DF22" i="158"/>
  <c r="DE22" i="158"/>
  <c r="DD22" i="158"/>
  <c r="DC22" i="158"/>
  <c r="DG24" i="158"/>
  <c r="DF24" i="158"/>
  <c r="DE24" i="158"/>
  <c r="DD24" i="158"/>
  <c r="DC24" i="158"/>
  <c r="DG27" i="158"/>
  <c r="DF27" i="158"/>
  <c r="DE27" i="158"/>
  <c r="DD27" i="158"/>
  <c r="DC27" i="158"/>
  <c r="DG19" i="158"/>
  <c r="DF19" i="158"/>
  <c r="DE19" i="158"/>
  <c r="DD19" i="158"/>
  <c r="DC19" i="158"/>
  <c r="DG21" i="158"/>
  <c r="DF21" i="158"/>
  <c r="DE21" i="158"/>
  <c r="DD21" i="158"/>
  <c r="DC21" i="158"/>
  <c r="DG28" i="158"/>
  <c r="DF28" i="158"/>
  <c r="DE28" i="158"/>
  <c r="DD28" i="158"/>
  <c r="DC28" i="158"/>
  <c r="DG17" i="158"/>
  <c r="DF17" i="158"/>
  <c r="DE17" i="158"/>
  <c r="DD17" i="158"/>
  <c r="DC17" i="158"/>
  <c r="DG13" i="158"/>
  <c r="DF13" i="158"/>
  <c r="DE13" i="158"/>
  <c r="DD13" i="158"/>
  <c r="DC13" i="158"/>
  <c r="DG25" i="158"/>
  <c r="DF25" i="158"/>
  <c r="DE25" i="158"/>
  <c r="DD25" i="158"/>
  <c r="DC25" i="158"/>
  <c r="DG23" i="158"/>
  <c r="DF23" i="158"/>
  <c r="DE23" i="158"/>
  <c r="DD23" i="158"/>
  <c r="DC23" i="158"/>
  <c r="DG26" i="158"/>
  <c r="DF26" i="158"/>
  <c r="DE26" i="158"/>
  <c r="DD26" i="158"/>
  <c r="DC26" i="158"/>
  <c r="DG29" i="158"/>
  <c r="DF29" i="158"/>
  <c r="DE29" i="158"/>
  <c r="DD29" i="158"/>
  <c r="DC29" i="158"/>
  <c r="DG20" i="158"/>
  <c r="DF20" i="158"/>
  <c r="DE20" i="158"/>
  <c r="DD20" i="158"/>
  <c r="DC20" i="158"/>
  <c r="DG18" i="158"/>
  <c r="DF18" i="158"/>
  <c r="DE18" i="158"/>
  <c r="DD18" i="158"/>
  <c r="DC18" i="158"/>
  <c r="DG51" i="158"/>
  <c r="DF51" i="158"/>
  <c r="DE51" i="158"/>
  <c r="DD51" i="158"/>
  <c r="DC51" i="158"/>
  <c r="DG30" i="158"/>
  <c r="DF30" i="158"/>
  <c r="DE30" i="158"/>
  <c r="DD30" i="158"/>
  <c r="DC30" i="158"/>
  <c r="DG16" i="158"/>
  <c r="DF16" i="158"/>
  <c r="DE16" i="158"/>
  <c r="DD16" i="158"/>
  <c r="DC16" i="158"/>
  <c r="DG50" i="158"/>
  <c r="DF50" i="158"/>
  <c r="DE50" i="158"/>
  <c r="DD50" i="158"/>
  <c r="DC50" i="158"/>
  <c r="DG15" i="158"/>
  <c r="DF15" i="158"/>
  <c r="DE15" i="158"/>
  <c r="DD15" i="158"/>
  <c r="DC15" i="158"/>
  <c r="DG14" i="158"/>
  <c r="DF14" i="158"/>
  <c r="DE14" i="158"/>
  <c r="DD14" i="158"/>
  <c r="DC14" i="158"/>
  <c r="DG12" i="158"/>
  <c r="DF12" i="158"/>
  <c r="DE12" i="158"/>
  <c r="DD12" i="158"/>
  <c r="DC12" i="158"/>
  <c r="EA58" i="159"/>
  <c r="DZ58" i="159"/>
  <c r="DY58" i="159"/>
  <c r="DX58" i="159"/>
  <c r="DW58" i="159"/>
  <c r="EA50" i="159"/>
  <c r="DZ50" i="159"/>
  <c r="DY50" i="159"/>
  <c r="DX50" i="159"/>
  <c r="DW50" i="159"/>
  <c r="EA49" i="159"/>
  <c r="DZ49" i="159"/>
  <c r="DY49" i="159"/>
  <c r="DX49" i="159"/>
  <c r="DW49" i="159"/>
  <c r="EA48" i="159"/>
  <c r="DZ48" i="159"/>
  <c r="DY48" i="159"/>
  <c r="DX48" i="159"/>
  <c r="DW48" i="159"/>
  <c r="EA47" i="159"/>
  <c r="DZ47" i="159"/>
  <c r="DY47" i="159"/>
  <c r="DX47" i="159"/>
  <c r="DW47" i="159"/>
  <c r="EA46" i="159"/>
  <c r="DZ46" i="159"/>
  <c r="DY46" i="159"/>
  <c r="DX46" i="159"/>
  <c r="DW46" i="159"/>
  <c r="EA45" i="159"/>
  <c r="DZ45" i="159"/>
  <c r="DY45" i="159"/>
  <c r="DX45" i="159"/>
  <c r="DW45" i="159"/>
  <c r="EA44" i="159"/>
  <c r="DZ44" i="159"/>
  <c r="DY44" i="159"/>
  <c r="DX44" i="159"/>
  <c r="DW44" i="159"/>
  <c r="EA43" i="159"/>
  <c r="DZ43" i="159"/>
  <c r="DY43" i="159"/>
  <c r="DX43" i="159"/>
  <c r="DW43" i="159"/>
  <c r="EA42" i="159"/>
  <c r="DZ42" i="159"/>
  <c r="DY42" i="159"/>
  <c r="DX42" i="159"/>
  <c r="DW42" i="159"/>
  <c r="EA41" i="159"/>
  <c r="DZ41" i="159"/>
  <c r="DY41" i="159"/>
  <c r="DX41" i="159"/>
  <c r="DW41" i="159"/>
  <c r="EA40" i="159"/>
  <c r="DZ40" i="159"/>
  <c r="DY40" i="159"/>
  <c r="DX40" i="159"/>
  <c r="DW40" i="159"/>
  <c r="EA39" i="159"/>
  <c r="DZ39" i="159"/>
  <c r="DY39" i="159"/>
  <c r="DX39" i="159"/>
  <c r="DW39" i="159"/>
  <c r="EA38" i="159"/>
  <c r="DZ38" i="159"/>
  <c r="DY38" i="159"/>
  <c r="DX38" i="159"/>
  <c r="DW38" i="159"/>
  <c r="EA57" i="159"/>
  <c r="DZ57" i="159"/>
  <c r="DY57" i="159"/>
  <c r="DX57" i="159"/>
  <c r="DW57" i="159"/>
  <c r="EA34" i="159"/>
  <c r="DZ34" i="159"/>
  <c r="DY34" i="159"/>
  <c r="DX34" i="159"/>
  <c r="DW34" i="159"/>
  <c r="EA56" i="159"/>
  <c r="DZ56" i="159"/>
  <c r="DY56" i="159"/>
  <c r="DX56" i="159"/>
  <c r="DW56" i="159"/>
  <c r="EA37" i="159"/>
  <c r="DZ37" i="159"/>
  <c r="DY37" i="159"/>
  <c r="DX37" i="159"/>
  <c r="DW37" i="159"/>
  <c r="EA36" i="159"/>
  <c r="DZ36" i="159"/>
  <c r="DY36" i="159"/>
  <c r="DX36" i="159"/>
  <c r="DW36" i="159"/>
  <c r="EA18" i="159"/>
  <c r="DZ18" i="159"/>
  <c r="DY18" i="159"/>
  <c r="DX18" i="159"/>
  <c r="DW18" i="159"/>
  <c r="EA32" i="159"/>
  <c r="DZ32" i="159"/>
  <c r="DY32" i="159"/>
  <c r="DX32" i="159"/>
  <c r="DW32" i="159"/>
  <c r="EA31" i="159"/>
  <c r="DZ31" i="159"/>
  <c r="DY31" i="159"/>
  <c r="DX31" i="159"/>
  <c r="DW31" i="159"/>
  <c r="EA51" i="159"/>
  <c r="DZ51" i="159"/>
  <c r="DY51" i="159"/>
  <c r="DX51" i="159"/>
  <c r="DW51" i="159"/>
  <c r="EA30" i="159"/>
  <c r="DZ30" i="159"/>
  <c r="DY30" i="159"/>
  <c r="DX30" i="159"/>
  <c r="DW30" i="159"/>
  <c r="EA29" i="159"/>
  <c r="DZ29" i="159"/>
  <c r="DY29" i="159"/>
  <c r="DX29" i="159"/>
  <c r="DW29" i="159"/>
  <c r="EA20" i="159"/>
  <c r="DZ20" i="159"/>
  <c r="DY20" i="159"/>
  <c r="DX20" i="159"/>
  <c r="DW20" i="159"/>
  <c r="EA28" i="159"/>
  <c r="DZ28" i="159"/>
  <c r="DY28" i="159"/>
  <c r="DX28" i="159"/>
  <c r="DW28" i="159"/>
  <c r="EA11" i="159"/>
  <c r="DZ11" i="159"/>
  <c r="DY11" i="159"/>
  <c r="DX11" i="159"/>
  <c r="DW11" i="159"/>
  <c r="EA54" i="159"/>
  <c r="DZ54" i="159"/>
  <c r="DY54" i="159"/>
  <c r="DX54" i="159"/>
  <c r="DW54" i="159"/>
  <c r="EA27" i="159"/>
  <c r="DZ27" i="159"/>
  <c r="DY27" i="159"/>
  <c r="DX27" i="159"/>
  <c r="DW27" i="159"/>
  <c r="EA22" i="159"/>
  <c r="DZ22" i="159"/>
  <c r="DY22" i="159"/>
  <c r="DX22" i="159"/>
  <c r="DW22" i="159"/>
  <c r="EA23" i="159"/>
  <c r="DZ23" i="159"/>
  <c r="DY23" i="159"/>
  <c r="DX23" i="159"/>
  <c r="DW23" i="159"/>
  <c r="EA53" i="159"/>
  <c r="DZ53" i="159"/>
  <c r="DY53" i="159"/>
  <c r="DX53" i="159"/>
  <c r="DW53" i="159"/>
  <c r="EA14" i="159"/>
  <c r="DZ14" i="159"/>
  <c r="DY14" i="159"/>
  <c r="DX14" i="159"/>
  <c r="DW14" i="159"/>
  <c r="EA19" i="159"/>
  <c r="DZ19" i="159"/>
  <c r="DY19" i="159"/>
  <c r="DX19" i="159"/>
  <c r="DW19" i="159"/>
  <c r="EA9" i="159"/>
  <c r="DZ9" i="159"/>
  <c r="DY9" i="159"/>
  <c r="DX9" i="159"/>
  <c r="DW9" i="159"/>
  <c r="EA16" i="159"/>
  <c r="DZ16" i="159"/>
  <c r="DY16" i="159"/>
  <c r="DX16" i="159"/>
  <c r="DW16" i="159"/>
  <c r="EA12" i="159"/>
  <c r="DZ12" i="159"/>
  <c r="DY12" i="159"/>
  <c r="DX12" i="159"/>
  <c r="DW12" i="159"/>
  <c r="EA17" i="159"/>
  <c r="DZ17" i="159"/>
  <c r="DY17" i="159"/>
  <c r="DX17" i="159"/>
  <c r="DW17" i="159"/>
  <c r="EA10" i="159"/>
  <c r="DZ10" i="159"/>
  <c r="DY10" i="159"/>
  <c r="DX10" i="159"/>
  <c r="DW10" i="159"/>
  <c r="EA5" i="159"/>
  <c r="DZ5" i="159"/>
  <c r="DY5" i="159"/>
  <c r="DX5" i="159"/>
  <c r="DW5" i="159"/>
  <c r="EA7" i="159"/>
  <c r="DZ7" i="159"/>
  <c r="DY7" i="159"/>
  <c r="DX7" i="159"/>
  <c r="DW7" i="159"/>
  <c r="EA6" i="159"/>
  <c r="DZ6" i="159"/>
  <c r="DY6" i="159"/>
  <c r="DX6" i="159"/>
  <c r="DW6" i="159"/>
  <c r="EA8" i="159"/>
  <c r="DZ8" i="159"/>
  <c r="DY8" i="159"/>
  <c r="DX8" i="159"/>
  <c r="DW8" i="159"/>
  <c r="EA4" i="159"/>
  <c r="DZ4" i="159"/>
  <c r="DY4" i="159"/>
  <c r="DX4" i="159"/>
  <c r="DW4" i="159"/>
  <c r="DQ58" i="159"/>
  <c r="DP58" i="159"/>
  <c r="DO58" i="159"/>
  <c r="DN58" i="159"/>
  <c r="DM58" i="159"/>
  <c r="DQ50" i="159"/>
  <c r="DP50" i="159"/>
  <c r="DO50" i="159"/>
  <c r="DN50" i="159"/>
  <c r="DM50" i="159"/>
  <c r="DQ49" i="159"/>
  <c r="DP49" i="159"/>
  <c r="DO49" i="159"/>
  <c r="DN49" i="159"/>
  <c r="DM49" i="159"/>
  <c r="DQ48" i="159"/>
  <c r="DP48" i="159"/>
  <c r="DO48" i="159"/>
  <c r="DN48" i="159"/>
  <c r="DM48" i="159"/>
  <c r="DQ47" i="159"/>
  <c r="DP47" i="159"/>
  <c r="DO47" i="159"/>
  <c r="DN47" i="159"/>
  <c r="DM47" i="159"/>
  <c r="DQ46" i="159"/>
  <c r="DP46" i="159"/>
  <c r="DO46" i="159"/>
  <c r="DN46" i="159"/>
  <c r="DM46" i="159"/>
  <c r="DQ45" i="159"/>
  <c r="DP45" i="159"/>
  <c r="DO45" i="159"/>
  <c r="DN45" i="159"/>
  <c r="DM45" i="159"/>
  <c r="DQ44" i="159"/>
  <c r="DP44" i="159"/>
  <c r="DO44" i="159"/>
  <c r="DN44" i="159"/>
  <c r="DM44" i="159"/>
  <c r="DQ43" i="159"/>
  <c r="DP43" i="159"/>
  <c r="DO43" i="159"/>
  <c r="DN43" i="159"/>
  <c r="DM43" i="159"/>
  <c r="DQ42" i="159"/>
  <c r="DP42" i="159"/>
  <c r="DO42" i="159"/>
  <c r="DN42" i="159"/>
  <c r="DM42" i="159"/>
  <c r="DQ41" i="159"/>
  <c r="DP41" i="159"/>
  <c r="DO41" i="159"/>
  <c r="DN41" i="159"/>
  <c r="DM41" i="159"/>
  <c r="DQ40" i="159"/>
  <c r="DP40" i="159"/>
  <c r="DO40" i="159"/>
  <c r="DN40" i="159"/>
  <c r="DM40" i="159"/>
  <c r="DQ39" i="159"/>
  <c r="DP39" i="159"/>
  <c r="DO39" i="159"/>
  <c r="DN39" i="159"/>
  <c r="DM39" i="159"/>
  <c r="DQ38" i="159"/>
  <c r="DP38" i="159"/>
  <c r="DO38" i="159"/>
  <c r="DN38" i="159"/>
  <c r="DM38" i="159"/>
  <c r="DQ57" i="159"/>
  <c r="DP57" i="159"/>
  <c r="DO57" i="159"/>
  <c r="DN57" i="159"/>
  <c r="DM57" i="159"/>
  <c r="DQ34" i="159"/>
  <c r="DP34" i="159"/>
  <c r="DO34" i="159"/>
  <c r="DN34" i="159"/>
  <c r="DM34" i="159"/>
  <c r="DQ56" i="159"/>
  <c r="DP56" i="159"/>
  <c r="DO56" i="159"/>
  <c r="DN56" i="159"/>
  <c r="DM56" i="159"/>
  <c r="DQ37" i="159"/>
  <c r="DP37" i="159"/>
  <c r="DO37" i="159"/>
  <c r="DN37" i="159"/>
  <c r="DM37" i="159"/>
  <c r="DQ36" i="159"/>
  <c r="DP36" i="159"/>
  <c r="DO36" i="159"/>
  <c r="DN36" i="159"/>
  <c r="DM36" i="159"/>
  <c r="DQ15" i="159"/>
  <c r="DP15" i="159"/>
  <c r="DO15" i="159"/>
  <c r="DN15" i="159"/>
  <c r="DM15" i="159"/>
  <c r="DQ32" i="159"/>
  <c r="DP32" i="159"/>
  <c r="DO32" i="159"/>
  <c r="DN32" i="159"/>
  <c r="DM32" i="159"/>
  <c r="DQ31" i="159"/>
  <c r="DP31" i="159"/>
  <c r="DO31" i="159"/>
  <c r="DN31" i="159"/>
  <c r="DM31" i="159"/>
  <c r="DQ51" i="159"/>
  <c r="DP51" i="159"/>
  <c r="DO51" i="159"/>
  <c r="DN51" i="159"/>
  <c r="DM51" i="159"/>
  <c r="DQ30" i="159"/>
  <c r="DP30" i="159"/>
  <c r="DO30" i="159"/>
  <c r="DN30" i="159"/>
  <c r="DM30" i="159"/>
  <c r="DQ29" i="159"/>
  <c r="DP29" i="159"/>
  <c r="DO29" i="159"/>
  <c r="DN29" i="159"/>
  <c r="DM29" i="159"/>
  <c r="DQ13" i="159"/>
  <c r="DP13" i="159"/>
  <c r="DO13" i="159"/>
  <c r="DN13" i="159"/>
  <c r="DM13" i="159"/>
  <c r="DQ20" i="159"/>
  <c r="DP20" i="159"/>
  <c r="DO20" i="159"/>
  <c r="DN20" i="159"/>
  <c r="DM20" i="159"/>
  <c r="DQ28" i="159"/>
  <c r="DP28" i="159"/>
  <c r="DO28" i="159"/>
  <c r="DN28" i="159"/>
  <c r="DM28" i="159"/>
  <c r="DQ11" i="159"/>
  <c r="DP11" i="159"/>
  <c r="DO11" i="159"/>
  <c r="DN11" i="159"/>
  <c r="DM11" i="159"/>
  <c r="DQ54" i="159"/>
  <c r="DP54" i="159"/>
  <c r="DO54" i="159"/>
  <c r="DN54" i="159"/>
  <c r="DM54" i="159"/>
  <c r="DQ27" i="159"/>
  <c r="DP27" i="159"/>
  <c r="DO27" i="159"/>
  <c r="DN27" i="159"/>
  <c r="DM27" i="159"/>
  <c r="DQ22" i="159"/>
  <c r="DP22" i="159"/>
  <c r="DO22" i="159"/>
  <c r="DN22" i="159"/>
  <c r="DM22" i="159"/>
  <c r="DQ23" i="159"/>
  <c r="DP23" i="159"/>
  <c r="DO23" i="159"/>
  <c r="DN23" i="159"/>
  <c r="DM23" i="159"/>
  <c r="DQ53" i="159"/>
  <c r="DP53" i="159"/>
  <c r="DO53" i="159"/>
  <c r="DN53" i="159"/>
  <c r="DM53" i="159"/>
  <c r="DQ19" i="159"/>
  <c r="DP19" i="159"/>
  <c r="DO19" i="159"/>
  <c r="DN19" i="159"/>
  <c r="DM19" i="159"/>
  <c r="DQ9" i="159"/>
  <c r="DP9" i="159"/>
  <c r="DO9" i="159"/>
  <c r="DN9" i="159"/>
  <c r="DM9" i="159"/>
  <c r="DQ16" i="159"/>
  <c r="DP16" i="159"/>
  <c r="DO16" i="159"/>
  <c r="DN16" i="159"/>
  <c r="DM16" i="159"/>
  <c r="DQ17" i="159"/>
  <c r="DP17" i="159"/>
  <c r="DO17" i="159"/>
  <c r="DN17" i="159"/>
  <c r="DM17" i="159"/>
  <c r="DQ10" i="159"/>
  <c r="DP10" i="159"/>
  <c r="DO10" i="159"/>
  <c r="DN10" i="159"/>
  <c r="DM10" i="159"/>
  <c r="DQ5" i="159"/>
  <c r="DP5" i="159"/>
  <c r="DO5" i="159"/>
  <c r="DN5" i="159"/>
  <c r="DM5" i="159"/>
  <c r="DQ7" i="159"/>
  <c r="DP7" i="159"/>
  <c r="DO7" i="159"/>
  <c r="DN7" i="159"/>
  <c r="DM7" i="159"/>
  <c r="DQ6" i="159"/>
  <c r="DP6" i="159"/>
  <c r="DO6" i="159"/>
  <c r="DN6" i="159"/>
  <c r="DM6" i="159"/>
  <c r="DL58" i="159"/>
  <c r="DK58" i="159"/>
  <c r="DJ58" i="159"/>
  <c r="DI58" i="159"/>
  <c r="DH58" i="159"/>
  <c r="DL50" i="159"/>
  <c r="DK50" i="159"/>
  <c r="DJ50" i="159"/>
  <c r="DI50" i="159"/>
  <c r="DH50" i="159"/>
  <c r="DL49" i="159"/>
  <c r="DK49" i="159"/>
  <c r="DJ49" i="159"/>
  <c r="DI49" i="159"/>
  <c r="DH49" i="159"/>
  <c r="DL48" i="159"/>
  <c r="DK48" i="159"/>
  <c r="DJ48" i="159"/>
  <c r="DI48" i="159"/>
  <c r="DH48" i="159"/>
  <c r="DL47" i="159"/>
  <c r="DK47" i="159"/>
  <c r="DJ47" i="159"/>
  <c r="DI47" i="159"/>
  <c r="DH47" i="159"/>
  <c r="DL46" i="159"/>
  <c r="DK46" i="159"/>
  <c r="DJ46" i="159"/>
  <c r="DI46" i="159"/>
  <c r="DH46" i="159"/>
  <c r="DL45" i="159"/>
  <c r="DK45" i="159"/>
  <c r="DJ45" i="159"/>
  <c r="DI45" i="159"/>
  <c r="DH45" i="159"/>
  <c r="DL44" i="159"/>
  <c r="DK44" i="159"/>
  <c r="DJ44" i="159"/>
  <c r="DI44" i="159"/>
  <c r="DH44" i="159"/>
  <c r="DL43" i="159"/>
  <c r="DK43" i="159"/>
  <c r="DJ43" i="159"/>
  <c r="DI43" i="159"/>
  <c r="DH43" i="159"/>
  <c r="DL42" i="159"/>
  <c r="DK42" i="159"/>
  <c r="DJ42" i="159"/>
  <c r="DI42" i="159"/>
  <c r="DH42" i="159"/>
  <c r="DL41" i="159"/>
  <c r="DK41" i="159"/>
  <c r="DJ41" i="159"/>
  <c r="DI41" i="159"/>
  <c r="DH41" i="159"/>
  <c r="DL40" i="159"/>
  <c r="DK40" i="159"/>
  <c r="DJ40" i="159"/>
  <c r="DI40" i="159"/>
  <c r="DH40" i="159"/>
  <c r="DL39" i="159"/>
  <c r="DK39" i="159"/>
  <c r="DJ39" i="159"/>
  <c r="DI39" i="159"/>
  <c r="DH39" i="159"/>
  <c r="DL38" i="159"/>
  <c r="DK38" i="159"/>
  <c r="DJ38" i="159"/>
  <c r="DI38" i="159"/>
  <c r="DH38" i="159"/>
  <c r="DL57" i="159"/>
  <c r="DK57" i="159"/>
  <c r="DJ57" i="159"/>
  <c r="DI57" i="159"/>
  <c r="DH57" i="159"/>
  <c r="DL34" i="159"/>
  <c r="DK34" i="159"/>
  <c r="DJ34" i="159"/>
  <c r="DI34" i="159"/>
  <c r="DH34" i="159"/>
  <c r="DL56" i="159"/>
  <c r="DK56" i="159"/>
  <c r="DJ56" i="159"/>
  <c r="DI56" i="159"/>
  <c r="DH56" i="159"/>
  <c r="DL37" i="159"/>
  <c r="DK37" i="159"/>
  <c r="DJ37" i="159"/>
  <c r="DI37" i="159"/>
  <c r="DH37" i="159"/>
  <c r="DL36" i="159"/>
  <c r="DK36" i="159"/>
  <c r="DJ36" i="159"/>
  <c r="DI36" i="159"/>
  <c r="DH36" i="159"/>
  <c r="DL15" i="159"/>
  <c r="DK15" i="159"/>
  <c r="DJ15" i="159"/>
  <c r="DI15" i="159"/>
  <c r="DH15" i="159"/>
  <c r="DL18" i="159"/>
  <c r="DK18" i="159"/>
  <c r="DJ18" i="159"/>
  <c r="DI18" i="159"/>
  <c r="DH18" i="159"/>
  <c r="DL32" i="159"/>
  <c r="DK32" i="159"/>
  <c r="DJ32" i="159"/>
  <c r="DI32" i="159"/>
  <c r="DH32" i="159"/>
  <c r="DL31" i="159"/>
  <c r="DK31" i="159"/>
  <c r="DJ31" i="159"/>
  <c r="DI31" i="159"/>
  <c r="DH31" i="159"/>
  <c r="DL51" i="159"/>
  <c r="DK51" i="159"/>
  <c r="DJ51" i="159"/>
  <c r="DI51" i="159"/>
  <c r="DH51" i="159"/>
  <c r="DL30" i="159"/>
  <c r="DK30" i="159"/>
  <c r="DJ30" i="159"/>
  <c r="DI30" i="159"/>
  <c r="DH30" i="159"/>
  <c r="DL29" i="159"/>
  <c r="DK29" i="159"/>
  <c r="DJ29" i="159"/>
  <c r="DI29" i="159"/>
  <c r="DH29" i="159"/>
  <c r="DL13" i="159"/>
  <c r="DK13" i="159"/>
  <c r="DJ13" i="159"/>
  <c r="DI13" i="159"/>
  <c r="DH13" i="159"/>
  <c r="DL20" i="159"/>
  <c r="DK20" i="159"/>
  <c r="DJ20" i="159"/>
  <c r="DI20" i="159"/>
  <c r="DH20" i="159"/>
  <c r="DL28" i="159"/>
  <c r="DK28" i="159"/>
  <c r="DJ28" i="159"/>
  <c r="DI28" i="159"/>
  <c r="DH28" i="159"/>
  <c r="DL11" i="159"/>
  <c r="DK11" i="159"/>
  <c r="DJ11" i="159"/>
  <c r="DI11" i="159"/>
  <c r="DH11" i="159"/>
  <c r="DL54" i="159"/>
  <c r="DK54" i="159"/>
  <c r="DJ54" i="159"/>
  <c r="DI54" i="159"/>
  <c r="DH54" i="159"/>
  <c r="DL27" i="159"/>
  <c r="DK27" i="159"/>
  <c r="DJ27" i="159"/>
  <c r="DI27" i="159"/>
  <c r="DH27" i="159"/>
  <c r="DL22" i="159"/>
  <c r="DK22" i="159"/>
  <c r="DJ22" i="159"/>
  <c r="DI22" i="159"/>
  <c r="DH22" i="159"/>
  <c r="DL23" i="159"/>
  <c r="DK23" i="159"/>
  <c r="DJ23" i="159"/>
  <c r="DI23" i="159"/>
  <c r="DH23" i="159"/>
  <c r="DL53" i="159"/>
  <c r="DK53" i="159"/>
  <c r="DJ53" i="159"/>
  <c r="DI53" i="159"/>
  <c r="DH53" i="159"/>
  <c r="DL14" i="159"/>
  <c r="DK14" i="159"/>
  <c r="DJ14" i="159"/>
  <c r="DI14" i="159"/>
  <c r="DH14" i="159"/>
  <c r="DL19" i="159"/>
  <c r="DK19" i="159"/>
  <c r="DJ19" i="159"/>
  <c r="DI19" i="159"/>
  <c r="DH19" i="159"/>
  <c r="DL9" i="159"/>
  <c r="DK9" i="159"/>
  <c r="DJ9" i="159"/>
  <c r="DI9" i="159"/>
  <c r="DH9" i="159"/>
  <c r="DL16" i="159"/>
  <c r="DK16" i="159"/>
  <c r="DJ16" i="159"/>
  <c r="DI16" i="159"/>
  <c r="DH16" i="159"/>
  <c r="DL12" i="159"/>
  <c r="DK12" i="159"/>
  <c r="DJ12" i="159"/>
  <c r="DI12" i="159"/>
  <c r="DH12" i="159"/>
  <c r="DL17" i="159"/>
  <c r="DK17" i="159"/>
  <c r="DJ17" i="159"/>
  <c r="DI17" i="159"/>
  <c r="DH17" i="159"/>
  <c r="DL10" i="159"/>
  <c r="DK10" i="159"/>
  <c r="DJ10" i="159"/>
  <c r="DI10" i="159"/>
  <c r="DH10" i="159"/>
  <c r="DL5" i="159"/>
  <c r="DK5" i="159"/>
  <c r="DJ5" i="159"/>
  <c r="DI5" i="159"/>
  <c r="DH5" i="159"/>
  <c r="DL7" i="159"/>
  <c r="DK7" i="159"/>
  <c r="DJ7" i="159"/>
  <c r="DI7" i="159"/>
  <c r="DH7" i="159"/>
  <c r="DL8" i="159"/>
  <c r="DK8" i="159"/>
  <c r="DJ8" i="159"/>
  <c r="DI8" i="159"/>
  <c r="DH8" i="159"/>
  <c r="DL4" i="159"/>
  <c r="DK4" i="159"/>
  <c r="DJ4" i="159"/>
  <c r="DI4" i="159"/>
  <c r="DH4" i="159"/>
  <c r="AY30" i="368"/>
  <c r="AX30" i="368"/>
  <c r="AW30" i="368"/>
  <c r="AV30" i="368"/>
  <c r="AU30" i="368"/>
  <c r="AT30" i="368"/>
  <c r="AS30" i="368"/>
  <c r="AR30" i="368"/>
  <c r="AY29" i="368"/>
  <c r="AX29" i="368"/>
  <c r="AW29" i="368"/>
  <c r="AV29" i="368"/>
  <c r="AU29" i="368"/>
  <c r="AT29" i="368"/>
  <c r="AS29" i="368"/>
  <c r="AR29" i="368"/>
  <c r="AY28" i="368"/>
  <c r="AX28" i="368"/>
  <c r="AW28" i="368"/>
  <c r="AV28" i="368"/>
  <c r="AU28" i="368"/>
  <c r="AT28" i="368"/>
  <c r="AS28" i="368"/>
  <c r="AR28" i="368"/>
  <c r="AY27" i="368"/>
  <c r="AX27" i="368"/>
  <c r="AW27" i="368"/>
  <c r="AV27" i="368"/>
  <c r="AU27" i="368"/>
  <c r="AT27" i="368"/>
  <c r="AS27" i="368"/>
  <c r="AR27" i="368"/>
  <c r="AY26" i="368"/>
  <c r="AX26" i="368"/>
  <c r="AW26" i="368"/>
  <c r="AV26" i="368"/>
  <c r="AU26" i="368"/>
  <c r="AT26" i="368"/>
  <c r="AS26" i="368"/>
  <c r="AR26" i="368"/>
  <c r="AY25" i="368"/>
  <c r="AX25" i="368"/>
  <c r="AW25" i="368"/>
  <c r="AV25" i="368"/>
  <c r="AU25" i="368"/>
  <c r="AT25" i="368"/>
  <c r="AS25" i="368"/>
  <c r="AR25" i="368"/>
  <c r="AY24" i="368"/>
  <c r="AX24" i="368"/>
  <c r="AW24" i="368"/>
  <c r="AV24" i="368"/>
  <c r="AU24" i="368"/>
  <c r="AT24" i="368"/>
  <c r="AS24" i="368"/>
  <c r="AR24" i="368"/>
  <c r="AY23" i="368"/>
  <c r="AX23" i="368"/>
  <c r="AW23" i="368"/>
  <c r="AV23" i="368"/>
  <c r="AU23" i="368"/>
  <c r="AT23" i="368"/>
  <c r="AS23" i="368"/>
  <c r="AR23" i="368"/>
  <c r="AY22" i="368"/>
  <c r="AX22" i="368"/>
  <c r="AW22" i="368"/>
  <c r="AV22" i="368"/>
  <c r="AU22" i="368"/>
  <c r="AT22" i="368"/>
  <c r="AS22" i="368"/>
  <c r="AR22" i="368"/>
  <c r="AY21" i="368"/>
  <c r="AX21" i="368"/>
  <c r="AW21" i="368"/>
  <c r="AV21" i="368"/>
  <c r="AU21" i="368"/>
  <c r="AT21" i="368"/>
  <c r="AS21" i="368"/>
  <c r="AR21" i="368"/>
  <c r="AY20" i="368"/>
  <c r="AX20" i="368"/>
  <c r="AW20" i="368"/>
  <c r="AV20" i="368"/>
  <c r="AU20" i="368"/>
  <c r="AT20" i="368"/>
  <c r="AS20" i="368"/>
  <c r="AR20" i="368"/>
  <c r="AY19" i="368"/>
  <c r="AX19" i="368"/>
  <c r="AW19" i="368"/>
  <c r="AV19" i="368"/>
  <c r="AU19" i="368"/>
  <c r="AT19" i="368"/>
  <c r="AS19" i="368"/>
  <c r="AR19" i="368"/>
  <c r="AY18" i="368"/>
  <c r="AX18" i="368"/>
  <c r="AW18" i="368"/>
  <c r="AV18" i="368"/>
  <c r="AU18" i="368"/>
  <c r="AT18" i="368"/>
  <c r="AS18" i="368"/>
  <c r="AR18" i="368"/>
  <c r="AY17" i="368"/>
  <c r="AX17" i="368"/>
  <c r="AT17" i="368"/>
  <c r="AS17" i="368"/>
  <c r="AR17" i="368"/>
  <c r="AY16" i="368"/>
  <c r="AX16" i="368"/>
  <c r="AT16" i="368"/>
  <c r="AS16" i="368"/>
  <c r="AR16" i="368"/>
  <c r="AY15" i="368"/>
  <c r="AX15" i="368"/>
  <c r="AT15" i="368"/>
  <c r="AS15" i="368"/>
  <c r="AR15" i="368"/>
  <c r="AY14" i="368"/>
  <c r="AX14" i="368"/>
  <c r="AT14" i="368"/>
  <c r="AS14" i="368"/>
  <c r="AR14" i="368"/>
  <c r="AY13" i="368"/>
  <c r="AX13" i="368"/>
  <c r="AT13" i="368"/>
  <c r="AS13" i="368"/>
  <c r="AR13" i="368"/>
  <c r="AY12" i="368"/>
  <c r="AX12" i="368"/>
  <c r="AT12" i="368"/>
  <c r="AS12" i="368"/>
  <c r="AR12" i="368"/>
  <c r="AY11" i="368"/>
  <c r="AX11" i="368"/>
  <c r="AT11" i="368"/>
  <c r="AS11" i="368"/>
  <c r="AR11" i="368"/>
  <c r="CW73" i="158"/>
  <c r="CV73" i="158"/>
  <c r="CU73" i="158"/>
  <c r="CT73" i="158"/>
  <c r="CS73" i="158"/>
  <c r="CW22" i="158"/>
  <c r="CV22" i="158"/>
  <c r="CU22" i="158"/>
  <c r="CT22" i="158"/>
  <c r="CS22" i="158"/>
  <c r="CW24" i="158"/>
  <c r="CV24" i="158"/>
  <c r="CU24" i="158"/>
  <c r="CT24" i="158"/>
  <c r="CS24" i="158"/>
  <c r="CW27" i="158"/>
  <c r="CV27" i="158"/>
  <c r="CU27" i="158"/>
  <c r="CT27" i="158"/>
  <c r="CS27" i="158"/>
  <c r="CW19" i="158"/>
  <c r="CV19" i="158"/>
  <c r="CU19" i="158"/>
  <c r="CT19" i="158"/>
  <c r="CS19" i="158"/>
  <c r="CW21" i="158"/>
  <c r="CV21" i="158"/>
  <c r="CU21" i="158"/>
  <c r="CT21" i="158"/>
  <c r="CS21" i="158"/>
  <c r="CW28" i="158"/>
  <c r="CV28" i="158"/>
  <c r="CU28" i="158"/>
  <c r="CT28" i="158"/>
  <c r="CS28" i="158"/>
  <c r="CW17" i="158"/>
  <c r="CV17" i="158"/>
  <c r="CU17" i="158"/>
  <c r="CT17" i="158"/>
  <c r="CS17" i="158"/>
  <c r="CW13" i="158"/>
  <c r="CV13" i="158"/>
  <c r="CU13" i="158"/>
  <c r="CT13" i="158"/>
  <c r="CS13" i="158"/>
  <c r="CW25" i="158"/>
  <c r="CV25" i="158"/>
  <c r="CU25" i="158"/>
  <c r="CT25" i="158"/>
  <c r="CS25" i="158"/>
  <c r="CW23" i="158"/>
  <c r="CV23" i="158"/>
  <c r="CU23" i="158"/>
  <c r="CT23" i="158"/>
  <c r="CS23" i="158"/>
  <c r="CW26" i="158"/>
  <c r="CV26" i="158"/>
  <c r="CU26" i="158"/>
  <c r="CT26" i="158"/>
  <c r="CS26" i="158"/>
  <c r="CW29" i="158"/>
  <c r="CV29" i="158"/>
  <c r="CU29" i="158"/>
  <c r="CT29" i="158"/>
  <c r="CS29" i="158"/>
  <c r="CW20" i="158"/>
  <c r="CV20" i="158"/>
  <c r="CU20" i="158"/>
  <c r="CT20" i="158"/>
  <c r="CS20" i="158"/>
  <c r="CW18" i="158"/>
  <c r="CV18" i="158"/>
  <c r="CU18" i="158"/>
  <c r="CT18" i="158"/>
  <c r="CS18" i="158"/>
  <c r="CW51" i="158"/>
  <c r="CV51" i="158"/>
  <c r="CU51" i="158"/>
  <c r="CT51" i="158"/>
  <c r="CS51" i="158"/>
  <c r="CW30" i="158"/>
  <c r="CV30" i="158"/>
  <c r="CU30" i="158"/>
  <c r="CT30" i="158"/>
  <c r="CS30" i="158"/>
  <c r="CW16" i="158"/>
  <c r="CV16" i="158"/>
  <c r="CU16" i="158"/>
  <c r="CT16" i="158"/>
  <c r="CS16" i="158"/>
  <c r="CW50" i="158"/>
  <c r="CV50" i="158"/>
  <c r="CU50" i="158"/>
  <c r="CT50" i="158"/>
  <c r="CS50" i="158"/>
  <c r="CW15" i="158"/>
  <c r="CV15" i="158"/>
  <c r="CU15" i="158"/>
  <c r="CT15" i="158"/>
  <c r="CS15" i="158"/>
  <c r="CW14" i="158"/>
  <c r="CV14" i="158"/>
  <c r="CU14" i="158"/>
  <c r="CT14" i="158"/>
  <c r="CS14" i="158"/>
  <c r="CW12" i="158"/>
  <c r="CV12" i="158"/>
  <c r="CU12" i="158"/>
  <c r="CT12" i="158"/>
  <c r="CS12" i="158"/>
  <c r="DB58" i="159"/>
  <c r="DA58" i="159"/>
  <c r="CZ58" i="159"/>
  <c r="CY58" i="159"/>
  <c r="CX58" i="159"/>
  <c r="DB50" i="159"/>
  <c r="DA50" i="159"/>
  <c r="CZ50" i="159"/>
  <c r="CY50" i="159"/>
  <c r="CX50" i="159"/>
  <c r="DB49" i="159"/>
  <c r="DA49" i="159"/>
  <c r="CZ49" i="159"/>
  <c r="CY49" i="159"/>
  <c r="CX49" i="159"/>
  <c r="DB48" i="159"/>
  <c r="DA48" i="159"/>
  <c r="CZ48" i="159"/>
  <c r="CY48" i="159"/>
  <c r="CX48" i="159"/>
  <c r="DB47" i="159"/>
  <c r="DA47" i="159"/>
  <c r="CZ47" i="159"/>
  <c r="CY47" i="159"/>
  <c r="CX47" i="159"/>
  <c r="DB46" i="159"/>
  <c r="DA46" i="159"/>
  <c r="CZ46" i="159"/>
  <c r="CY46" i="159"/>
  <c r="CX46" i="159"/>
  <c r="DB45" i="159"/>
  <c r="DA45" i="159"/>
  <c r="CZ45" i="159"/>
  <c r="CY45" i="159"/>
  <c r="CX45" i="159"/>
  <c r="DB44" i="159"/>
  <c r="DA44" i="159"/>
  <c r="CZ44" i="159"/>
  <c r="CY44" i="159"/>
  <c r="CX44" i="159"/>
  <c r="DB43" i="159"/>
  <c r="DA43" i="159"/>
  <c r="CZ43" i="159"/>
  <c r="CY43" i="159"/>
  <c r="CX43" i="159"/>
  <c r="DB42" i="159"/>
  <c r="DA42" i="159"/>
  <c r="CZ42" i="159"/>
  <c r="CY42" i="159"/>
  <c r="CX42" i="159"/>
  <c r="DB41" i="159"/>
  <c r="DA41" i="159"/>
  <c r="CZ41" i="159"/>
  <c r="CY41" i="159"/>
  <c r="CX41" i="159"/>
  <c r="DB40" i="159"/>
  <c r="DA40" i="159"/>
  <c r="CZ40" i="159"/>
  <c r="CY40" i="159"/>
  <c r="CX40" i="159"/>
  <c r="DB39" i="159"/>
  <c r="DA39" i="159"/>
  <c r="CZ39" i="159"/>
  <c r="CY39" i="159"/>
  <c r="CX39" i="159"/>
  <c r="DB38" i="159"/>
  <c r="DA38" i="159"/>
  <c r="CZ38" i="159"/>
  <c r="CY38" i="159"/>
  <c r="CX38" i="159"/>
  <c r="DB57" i="159"/>
  <c r="DA57" i="159"/>
  <c r="CZ57" i="159"/>
  <c r="CY57" i="159"/>
  <c r="CX57" i="159"/>
  <c r="DB34" i="159"/>
  <c r="DA34" i="159"/>
  <c r="CZ34" i="159"/>
  <c r="CY34" i="159"/>
  <c r="CX34" i="159"/>
  <c r="DB56" i="159"/>
  <c r="DA56" i="159"/>
  <c r="CZ56" i="159"/>
  <c r="CY56" i="159"/>
  <c r="CX56" i="159"/>
  <c r="DB37" i="159"/>
  <c r="DA37" i="159"/>
  <c r="CZ37" i="159"/>
  <c r="CY37" i="159"/>
  <c r="CX37" i="159"/>
  <c r="DB36" i="159"/>
  <c r="DA36" i="159"/>
  <c r="CZ36" i="159"/>
  <c r="CY36" i="159"/>
  <c r="CX36" i="159"/>
  <c r="DB15" i="159"/>
  <c r="DA15" i="159"/>
  <c r="CZ15" i="159"/>
  <c r="CY15" i="159"/>
  <c r="CX15" i="159"/>
  <c r="DB18" i="159"/>
  <c r="DA18" i="159"/>
  <c r="CZ18" i="159"/>
  <c r="CY18" i="159"/>
  <c r="CX18" i="159"/>
  <c r="DB32" i="159"/>
  <c r="DA32" i="159"/>
  <c r="CZ32" i="159"/>
  <c r="CY32" i="159"/>
  <c r="CX32" i="159"/>
  <c r="DB31" i="159"/>
  <c r="DA31" i="159"/>
  <c r="CZ31" i="159"/>
  <c r="CY31" i="159"/>
  <c r="CX31" i="159"/>
  <c r="DB51" i="159"/>
  <c r="DA51" i="159"/>
  <c r="CZ51" i="159"/>
  <c r="CY51" i="159"/>
  <c r="CX51" i="159"/>
  <c r="DB30" i="159"/>
  <c r="DA30" i="159"/>
  <c r="CZ30" i="159"/>
  <c r="CY30" i="159"/>
  <c r="CX30" i="159"/>
  <c r="DB29" i="159"/>
  <c r="DA29" i="159"/>
  <c r="CZ29" i="159"/>
  <c r="CY29" i="159"/>
  <c r="CX29" i="159"/>
  <c r="DB13" i="159"/>
  <c r="DA13" i="159"/>
  <c r="CZ13" i="159"/>
  <c r="CY13" i="159"/>
  <c r="CX13" i="159"/>
  <c r="DB20" i="159"/>
  <c r="DA20" i="159"/>
  <c r="CZ20" i="159"/>
  <c r="CY20" i="159"/>
  <c r="CX20" i="159"/>
  <c r="DB28" i="159"/>
  <c r="DA28" i="159"/>
  <c r="CZ28" i="159"/>
  <c r="CY28" i="159"/>
  <c r="CX28" i="159"/>
  <c r="DB11" i="159"/>
  <c r="DA11" i="159"/>
  <c r="CZ11" i="159"/>
  <c r="CY11" i="159"/>
  <c r="CX11" i="159"/>
  <c r="DB54" i="159"/>
  <c r="DA54" i="159"/>
  <c r="CZ54" i="159"/>
  <c r="CY54" i="159"/>
  <c r="CX54" i="159"/>
  <c r="DB27" i="159"/>
  <c r="DA27" i="159"/>
  <c r="CZ27" i="159"/>
  <c r="CY27" i="159"/>
  <c r="CX27" i="159"/>
  <c r="DB22" i="159"/>
  <c r="DA22" i="159"/>
  <c r="CZ22" i="159"/>
  <c r="CY22" i="159"/>
  <c r="CX22" i="159"/>
  <c r="DB23" i="159"/>
  <c r="DA23" i="159"/>
  <c r="CZ23" i="159"/>
  <c r="CY23" i="159"/>
  <c r="CX23" i="159"/>
  <c r="DB53" i="159"/>
  <c r="DA53" i="159"/>
  <c r="CZ53" i="159"/>
  <c r="CY53" i="159"/>
  <c r="CX53" i="159"/>
  <c r="DB14" i="159"/>
  <c r="DA14" i="159"/>
  <c r="CZ14" i="159"/>
  <c r="CY14" i="159"/>
  <c r="CX14" i="159"/>
  <c r="DB12" i="159"/>
  <c r="DA12" i="159"/>
  <c r="CZ12" i="159"/>
  <c r="CY12" i="159"/>
  <c r="CX12" i="159"/>
  <c r="DB19" i="159"/>
  <c r="DA19" i="159"/>
  <c r="CZ19" i="159"/>
  <c r="CY19" i="159"/>
  <c r="CX19" i="159"/>
  <c r="DB9" i="159"/>
  <c r="DA9" i="159"/>
  <c r="CZ9" i="159"/>
  <c r="CY9" i="159"/>
  <c r="CX9" i="159"/>
  <c r="DB16" i="159"/>
  <c r="DA16" i="159"/>
  <c r="CZ16" i="159"/>
  <c r="CY16" i="159"/>
  <c r="CX16" i="159"/>
  <c r="DB17" i="159"/>
  <c r="DA17" i="159"/>
  <c r="CZ17" i="159"/>
  <c r="CY17" i="159"/>
  <c r="CX17" i="159"/>
  <c r="DB10" i="159"/>
  <c r="DA10" i="159"/>
  <c r="CZ10" i="159"/>
  <c r="CY10" i="159"/>
  <c r="CX10" i="159"/>
  <c r="DB5" i="159"/>
  <c r="DA5" i="159"/>
  <c r="CZ5" i="159"/>
  <c r="CY5" i="159"/>
  <c r="CX5" i="159"/>
  <c r="DB4" i="159"/>
  <c r="DA4" i="159"/>
  <c r="CZ4" i="159"/>
  <c r="CY4" i="159"/>
  <c r="CX4" i="159"/>
  <c r="IA202" i="110"/>
  <c r="HZ202" i="110"/>
  <c r="HY202" i="110"/>
  <c r="HX202" i="110"/>
  <c r="HW202" i="110"/>
  <c r="IA201" i="110"/>
  <c r="HZ201" i="110"/>
  <c r="HY201" i="110"/>
  <c r="HX201" i="110"/>
  <c r="HW201" i="110"/>
  <c r="IA200" i="110"/>
  <c r="HZ200" i="110"/>
  <c r="HY200" i="110"/>
  <c r="HX200" i="110"/>
  <c r="HW200" i="110"/>
  <c r="IA199" i="110"/>
  <c r="HZ199" i="110"/>
  <c r="HY199" i="110"/>
  <c r="HX199" i="110"/>
  <c r="HW199" i="110"/>
  <c r="IA198" i="110"/>
  <c r="HZ198" i="110"/>
  <c r="HY198" i="110"/>
  <c r="HX198" i="110"/>
  <c r="HW198" i="110"/>
  <c r="IA197" i="110"/>
  <c r="HZ197" i="110"/>
  <c r="HY197" i="110"/>
  <c r="HX197" i="110"/>
  <c r="HW197" i="110"/>
  <c r="IA54" i="110"/>
  <c r="HZ54" i="110"/>
  <c r="HY54" i="110"/>
  <c r="HX54" i="110"/>
  <c r="HW54" i="110"/>
  <c r="IA159" i="110"/>
  <c r="HZ159" i="110"/>
  <c r="HY159" i="110"/>
  <c r="HX159" i="110"/>
  <c r="HW159" i="110"/>
  <c r="IA152" i="110"/>
  <c r="HZ152" i="110"/>
  <c r="HY152" i="110"/>
  <c r="HX152" i="110"/>
  <c r="HW152" i="110"/>
  <c r="IA161" i="110"/>
  <c r="HZ161" i="110"/>
  <c r="HY161" i="110"/>
  <c r="HX161" i="110"/>
  <c r="HW161" i="110"/>
  <c r="IA163" i="110"/>
  <c r="HZ163" i="110"/>
  <c r="HY163" i="110"/>
  <c r="HX163" i="110"/>
  <c r="HW163" i="110"/>
  <c r="IA118" i="110"/>
  <c r="HZ118" i="110"/>
  <c r="HY118" i="110"/>
  <c r="HX118" i="110"/>
  <c r="HW118" i="110"/>
  <c r="IA45" i="110"/>
  <c r="HZ45" i="110"/>
  <c r="HY45" i="110"/>
  <c r="HX45" i="110"/>
  <c r="HW45" i="110"/>
  <c r="IA162" i="110"/>
  <c r="HZ162" i="110"/>
  <c r="HY162" i="110"/>
  <c r="HX162" i="110"/>
  <c r="HW162" i="110"/>
  <c r="IA172" i="110"/>
  <c r="HZ172" i="110"/>
  <c r="HY172" i="110"/>
  <c r="HX172" i="110"/>
  <c r="HW172" i="110"/>
  <c r="IA72" i="110"/>
  <c r="HZ72" i="110"/>
  <c r="HY72" i="110"/>
  <c r="HX72" i="110"/>
  <c r="HW72" i="110"/>
  <c r="IA24" i="110"/>
  <c r="HZ24" i="110"/>
  <c r="HY24" i="110"/>
  <c r="HX24" i="110"/>
  <c r="HW24" i="110"/>
  <c r="IA15" i="110"/>
  <c r="HZ15" i="110"/>
  <c r="HY15" i="110"/>
  <c r="HX15" i="110"/>
  <c r="HW15" i="110"/>
  <c r="IA23" i="110"/>
  <c r="HZ23" i="110"/>
  <c r="HY23" i="110"/>
  <c r="HX23" i="110"/>
  <c r="HW23" i="110"/>
  <c r="IA21" i="110"/>
  <c r="HZ21" i="110"/>
  <c r="HY21" i="110"/>
  <c r="HX21" i="110"/>
  <c r="HW21" i="110"/>
  <c r="IA115" i="110"/>
  <c r="HZ115" i="110"/>
  <c r="HY115" i="110"/>
  <c r="HX115" i="110"/>
  <c r="HW115" i="110"/>
  <c r="IA133" i="110"/>
  <c r="HZ133" i="110"/>
  <c r="HY133" i="110"/>
  <c r="HX133" i="110"/>
  <c r="HW133" i="110"/>
  <c r="IA69" i="110"/>
  <c r="HZ69" i="110"/>
  <c r="HY69" i="110"/>
  <c r="HX69" i="110"/>
  <c r="HW69" i="110"/>
  <c r="IA147" i="110"/>
  <c r="HZ147" i="110"/>
  <c r="HY147" i="110"/>
  <c r="HX147" i="110"/>
  <c r="HW147" i="110"/>
  <c r="IA41" i="110"/>
  <c r="HZ41" i="110"/>
  <c r="HY41" i="110"/>
  <c r="HX41" i="110"/>
  <c r="HW41" i="110"/>
  <c r="IA114" i="110"/>
  <c r="HZ114" i="110"/>
  <c r="HY114" i="110"/>
  <c r="HX114" i="110"/>
  <c r="HW114" i="110"/>
  <c r="IA94" i="110"/>
  <c r="HZ94" i="110"/>
  <c r="HY94" i="110"/>
  <c r="HX94" i="110"/>
  <c r="HW94" i="110"/>
  <c r="IA105" i="110"/>
  <c r="HZ105" i="110"/>
  <c r="HY105" i="110"/>
  <c r="HX105" i="110"/>
  <c r="HW105" i="110"/>
  <c r="IA142" i="110"/>
  <c r="HZ142" i="110"/>
  <c r="HY142" i="110"/>
  <c r="HX142" i="110"/>
  <c r="HW142" i="110"/>
  <c r="IA164" i="110"/>
  <c r="HZ164" i="110"/>
  <c r="HY164" i="110"/>
  <c r="HX164" i="110"/>
  <c r="HW164" i="110"/>
  <c r="IA67" i="110"/>
  <c r="HZ67" i="110"/>
  <c r="HY67" i="110"/>
  <c r="HX67" i="110"/>
  <c r="HW67" i="110"/>
  <c r="IA84" i="110"/>
  <c r="HZ84" i="110"/>
  <c r="HY84" i="110"/>
  <c r="HX84" i="110"/>
  <c r="HW84" i="110"/>
  <c r="IA88" i="110"/>
  <c r="HZ88" i="110"/>
  <c r="HY88" i="110"/>
  <c r="HX88" i="110"/>
  <c r="HW88" i="110"/>
  <c r="IA55" i="110"/>
  <c r="HZ55" i="110"/>
  <c r="HY55" i="110"/>
  <c r="HX55" i="110"/>
  <c r="HW55" i="110"/>
  <c r="IA11" i="110"/>
  <c r="HZ11" i="110"/>
  <c r="HY11" i="110"/>
  <c r="HX11" i="110"/>
  <c r="HW11" i="110"/>
  <c r="IA31" i="110"/>
  <c r="HZ31" i="110"/>
  <c r="HY31" i="110"/>
  <c r="HX31" i="110"/>
  <c r="HW31" i="110"/>
  <c r="IA37" i="110"/>
  <c r="HZ37" i="110"/>
  <c r="HY37" i="110"/>
  <c r="HX37" i="110"/>
  <c r="HW37" i="110"/>
  <c r="IA42" i="110"/>
  <c r="HZ42" i="110"/>
  <c r="HY42" i="110"/>
  <c r="HX42" i="110"/>
  <c r="HW42" i="110"/>
  <c r="IA47" i="110"/>
  <c r="HZ47" i="110"/>
  <c r="HY47" i="110"/>
  <c r="HX47" i="110"/>
  <c r="HW47" i="110"/>
  <c r="IA19" i="110"/>
  <c r="HZ19" i="110"/>
  <c r="HY19" i="110"/>
  <c r="HX19" i="110"/>
  <c r="HW19" i="110"/>
  <c r="IA160" i="110"/>
  <c r="HZ160" i="110"/>
  <c r="HY160" i="110"/>
  <c r="HX160" i="110"/>
  <c r="HW160" i="110"/>
  <c r="IA117" i="110"/>
  <c r="HZ117" i="110"/>
  <c r="HY117" i="110"/>
  <c r="HX117" i="110"/>
  <c r="HW117" i="110"/>
  <c r="IA116" i="110"/>
  <c r="HZ116" i="110"/>
  <c r="HY116" i="110"/>
  <c r="HX116" i="110"/>
  <c r="HW116" i="110"/>
  <c r="IA121" i="110"/>
  <c r="HZ121" i="110"/>
  <c r="HY121" i="110"/>
  <c r="HX121" i="110"/>
  <c r="HW121" i="110"/>
  <c r="IA83" i="110"/>
  <c r="HZ83" i="110"/>
  <c r="HY83" i="110"/>
  <c r="HX83" i="110"/>
  <c r="HW83" i="110"/>
  <c r="IA110" i="110"/>
  <c r="HZ110" i="110"/>
  <c r="HY110" i="110"/>
  <c r="HX110" i="110"/>
  <c r="HW110" i="110"/>
  <c r="IA169" i="110"/>
  <c r="HZ169" i="110"/>
  <c r="HY169" i="110"/>
  <c r="HX169" i="110"/>
  <c r="HW169" i="110"/>
  <c r="IA97" i="110"/>
  <c r="HZ97" i="110"/>
  <c r="HY97" i="110"/>
  <c r="HX97" i="110"/>
  <c r="HW97" i="110"/>
  <c r="IA120" i="110"/>
  <c r="HZ120" i="110"/>
  <c r="HY120" i="110"/>
  <c r="HX120" i="110"/>
  <c r="HW120" i="110"/>
  <c r="IA134" i="110"/>
  <c r="HZ134" i="110"/>
  <c r="HY134" i="110"/>
  <c r="HX134" i="110"/>
  <c r="HW134" i="110"/>
  <c r="IA13" i="110"/>
  <c r="HZ13" i="110"/>
  <c r="HY13" i="110"/>
  <c r="HX13" i="110"/>
  <c r="HW13" i="110"/>
  <c r="IA59" i="110"/>
  <c r="HZ59" i="110"/>
  <c r="HY59" i="110"/>
  <c r="HX59" i="110"/>
  <c r="HW59" i="110"/>
  <c r="IA136" i="110"/>
  <c r="HZ136" i="110"/>
  <c r="HY136" i="110"/>
  <c r="HX136" i="110"/>
  <c r="HW136" i="110"/>
  <c r="IA158" i="110"/>
  <c r="HZ158" i="110"/>
  <c r="HY158" i="110"/>
  <c r="HX158" i="110"/>
  <c r="HW158" i="110"/>
  <c r="IA106" i="110"/>
  <c r="HZ106" i="110"/>
  <c r="HY106" i="110"/>
  <c r="HX106" i="110"/>
  <c r="HW106" i="110"/>
  <c r="IA38" i="110"/>
  <c r="HZ38" i="110"/>
  <c r="HY38" i="110"/>
  <c r="HX38" i="110"/>
  <c r="HW38" i="110"/>
  <c r="IA43" i="110"/>
  <c r="HZ43" i="110"/>
  <c r="HY43" i="110"/>
  <c r="HX43" i="110"/>
  <c r="HW43" i="110"/>
  <c r="IA101" i="110"/>
  <c r="HZ101" i="110"/>
  <c r="HY101" i="110"/>
  <c r="HX101" i="110"/>
  <c r="HW101" i="110"/>
  <c r="IA168" i="110"/>
  <c r="HZ168" i="110"/>
  <c r="HY168" i="110"/>
  <c r="HX168" i="110"/>
  <c r="HW168" i="110"/>
  <c r="IA124" i="110"/>
  <c r="HZ124" i="110"/>
  <c r="HY124" i="110"/>
  <c r="HX124" i="110"/>
  <c r="HW124" i="110"/>
  <c r="IA35" i="110"/>
  <c r="HZ35" i="110"/>
  <c r="HY35" i="110"/>
  <c r="HX35" i="110"/>
  <c r="HW35" i="110"/>
  <c r="IA109" i="110"/>
  <c r="HZ109" i="110"/>
  <c r="HY109" i="110"/>
  <c r="HX109" i="110"/>
  <c r="HW109" i="110"/>
  <c r="IA57" i="110"/>
  <c r="HZ57" i="110"/>
  <c r="HY57" i="110"/>
  <c r="HX57" i="110"/>
  <c r="HW57" i="110"/>
  <c r="IA52" i="110"/>
  <c r="HZ52" i="110"/>
  <c r="HY52" i="110"/>
  <c r="HX52" i="110"/>
  <c r="HW52" i="110"/>
  <c r="IA92" i="110"/>
  <c r="HZ92" i="110"/>
  <c r="HY92" i="110"/>
  <c r="HX92" i="110"/>
  <c r="HW92" i="110"/>
  <c r="IA137" i="110"/>
  <c r="HZ137" i="110"/>
  <c r="HY137" i="110"/>
  <c r="HX137" i="110"/>
  <c r="HW137" i="110"/>
  <c r="IA7" i="110"/>
  <c r="HZ7" i="110"/>
  <c r="HY7" i="110"/>
  <c r="HX7" i="110"/>
  <c r="HW7" i="110"/>
  <c r="IA138" i="110"/>
  <c r="HZ138" i="110"/>
  <c r="HY138" i="110"/>
  <c r="HX138" i="110"/>
  <c r="HW138" i="110"/>
  <c r="IA14" i="110"/>
  <c r="HZ14" i="110"/>
  <c r="HY14" i="110"/>
  <c r="HX14" i="110"/>
  <c r="HW14" i="110"/>
  <c r="IA51" i="110"/>
  <c r="HZ51" i="110"/>
  <c r="HY51" i="110"/>
  <c r="HX51" i="110"/>
  <c r="HW51" i="110"/>
  <c r="IA125" i="110"/>
  <c r="HZ125" i="110"/>
  <c r="HY125" i="110"/>
  <c r="HX125" i="110"/>
  <c r="HW125" i="110"/>
  <c r="IA154" i="110"/>
  <c r="HZ154" i="110"/>
  <c r="HY154" i="110"/>
  <c r="HX154" i="110"/>
  <c r="HW154" i="110"/>
  <c r="IA95" i="110"/>
  <c r="HZ95" i="110"/>
  <c r="HY95" i="110"/>
  <c r="HX95" i="110"/>
  <c r="HW95" i="110"/>
  <c r="IA46" i="110"/>
  <c r="HZ46" i="110"/>
  <c r="HY46" i="110"/>
  <c r="HX46" i="110"/>
  <c r="HW46" i="110"/>
  <c r="IA61" i="110"/>
  <c r="HZ61" i="110"/>
  <c r="HY61" i="110"/>
  <c r="HX61" i="110"/>
  <c r="HW61" i="110"/>
  <c r="IA85" i="110"/>
  <c r="HZ85" i="110"/>
  <c r="HY85" i="110"/>
  <c r="HX85" i="110"/>
  <c r="HW85" i="110"/>
  <c r="IA64" i="110"/>
  <c r="HZ64" i="110"/>
  <c r="HY64" i="110"/>
  <c r="HX64" i="110"/>
  <c r="HW64" i="110"/>
  <c r="IA100" i="110"/>
  <c r="HZ100" i="110"/>
  <c r="HY100" i="110"/>
  <c r="HX100" i="110"/>
  <c r="HW100" i="110"/>
  <c r="IA144" i="110"/>
  <c r="HZ144" i="110"/>
  <c r="HY144" i="110"/>
  <c r="HX144" i="110"/>
  <c r="HW144" i="110"/>
  <c r="IA6" i="110"/>
  <c r="HZ6" i="110"/>
  <c r="HY6" i="110"/>
  <c r="HX6" i="110"/>
  <c r="HW6" i="110"/>
  <c r="IA66" i="110"/>
  <c r="HZ66" i="110"/>
  <c r="HY66" i="110"/>
  <c r="HX66" i="110"/>
  <c r="HW66" i="110"/>
  <c r="IA127" i="110"/>
  <c r="HZ127" i="110"/>
  <c r="HY127" i="110"/>
  <c r="HX127" i="110"/>
  <c r="HW127" i="110"/>
  <c r="IA29" i="110"/>
  <c r="HZ29" i="110"/>
  <c r="HY29" i="110"/>
  <c r="HX29" i="110"/>
  <c r="HW29" i="110"/>
  <c r="IA111" i="110"/>
  <c r="HZ111" i="110"/>
  <c r="HY111" i="110"/>
  <c r="HX111" i="110"/>
  <c r="HW111" i="110"/>
  <c r="IA119" i="110"/>
  <c r="HZ119" i="110"/>
  <c r="HY119" i="110"/>
  <c r="HX119" i="110"/>
  <c r="HW119" i="110"/>
  <c r="IA86" i="110"/>
  <c r="HZ86" i="110"/>
  <c r="HY86" i="110"/>
  <c r="HX86" i="110"/>
  <c r="HW86" i="110"/>
  <c r="IA74" i="110"/>
  <c r="HZ74" i="110"/>
  <c r="HY74" i="110"/>
  <c r="HX74" i="110"/>
  <c r="HW74" i="110"/>
  <c r="IA102" i="110"/>
  <c r="HZ102" i="110"/>
  <c r="HY102" i="110"/>
  <c r="HX102" i="110"/>
  <c r="HW102" i="110"/>
  <c r="IA26" i="110"/>
  <c r="HZ26" i="110"/>
  <c r="HY26" i="110"/>
  <c r="HX26" i="110"/>
  <c r="HW26" i="110"/>
  <c r="IA151" i="110"/>
  <c r="HZ151" i="110"/>
  <c r="HY151" i="110"/>
  <c r="HX151" i="110"/>
  <c r="HW151" i="110"/>
  <c r="IA170" i="110"/>
  <c r="HZ170" i="110"/>
  <c r="HY170" i="110"/>
  <c r="HX170" i="110"/>
  <c r="HW170" i="110"/>
  <c r="IA25" i="110"/>
  <c r="HZ25" i="110"/>
  <c r="HY25" i="110"/>
  <c r="HX25" i="110"/>
  <c r="HW25" i="110"/>
  <c r="IA96" i="110"/>
  <c r="HZ96" i="110"/>
  <c r="HY96" i="110"/>
  <c r="HX96" i="110"/>
  <c r="HW96" i="110"/>
  <c r="IA126" i="110"/>
  <c r="HZ126" i="110"/>
  <c r="HY126" i="110"/>
  <c r="HX126" i="110"/>
  <c r="HW126" i="110"/>
  <c r="IA16" i="110"/>
  <c r="HZ16" i="110"/>
  <c r="HY16" i="110"/>
  <c r="HX16" i="110"/>
  <c r="HW16" i="110"/>
  <c r="IA93" i="110"/>
  <c r="HZ93" i="110"/>
  <c r="HY93" i="110"/>
  <c r="HX93" i="110"/>
  <c r="HW93" i="110"/>
  <c r="IA150" i="110"/>
  <c r="HZ150" i="110"/>
  <c r="HY150" i="110"/>
  <c r="HX150" i="110"/>
  <c r="HW150" i="110"/>
  <c r="IA148" i="110"/>
  <c r="HZ148" i="110"/>
  <c r="HY148" i="110"/>
  <c r="HX148" i="110"/>
  <c r="HW148" i="110"/>
  <c r="IA60" i="110"/>
  <c r="HZ60" i="110"/>
  <c r="HY60" i="110"/>
  <c r="HX60" i="110"/>
  <c r="HW60" i="110"/>
  <c r="IA153" i="110"/>
  <c r="HZ153" i="110"/>
  <c r="HY153" i="110"/>
  <c r="HX153" i="110"/>
  <c r="HW153" i="110"/>
  <c r="IA48" i="110"/>
  <c r="HZ48" i="110"/>
  <c r="HY48" i="110"/>
  <c r="HX48" i="110"/>
  <c r="HW48" i="110"/>
  <c r="IA30" i="110"/>
  <c r="HZ30" i="110"/>
  <c r="HY30" i="110"/>
  <c r="HX30" i="110"/>
  <c r="HW30" i="110"/>
  <c r="IA104" i="110"/>
  <c r="HZ104" i="110"/>
  <c r="HY104" i="110"/>
  <c r="HX104" i="110"/>
  <c r="HW104" i="110"/>
  <c r="IA146" i="110"/>
  <c r="HZ146" i="110"/>
  <c r="HY146" i="110"/>
  <c r="HX146" i="110"/>
  <c r="HW146" i="110"/>
  <c r="IA122" i="110"/>
  <c r="HZ122" i="110"/>
  <c r="HY122" i="110"/>
  <c r="HX122" i="110"/>
  <c r="HW122" i="110"/>
  <c r="IA8" i="110"/>
  <c r="HZ8" i="110"/>
  <c r="HY8" i="110"/>
  <c r="HX8" i="110"/>
  <c r="HW8" i="110"/>
  <c r="IA98" i="110"/>
  <c r="HZ98" i="110"/>
  <c r="HY98" i="110"/>
  <c r="HX98" i="110"/>
  <c r="HW98" i="110"/>
  <c r="IA28" i="110"/>
  <c r="HZ28" i="110"/>
  <c r="HY28" i="110"/>
  <c r="HX28" i="110"/>
  <c r="HW28" i="110"/>
  <c r="IA165" i="110"/>
  <c r="HZ165" i="110"/>
  <c r="HY165" i="110"/>
  <c r="HX165" i="110"/>
  <c r="HW165" i="110"/>
  <c r="IA32" i="110"/>
  <c r="HZ32" i="110"/>
  <c r="HY32" i="110"/>
  <c r="HX32" i="110"/>
  <c r="HW32" i="110"/>
  <c r="IA79" i="110"/>
  <c r="HZ79" i="110"/>
  <c r="HY79" i="110"/>
  <c r="HX79" i="110"/>
  <c r="HW79" i="110"/>
  <c r="IA87" i="110"/>
  <c r="HZ87" i="110"/>
  <c r="HY87" i="110"/>
  <c r="HX87" i="110"/>
  <c r="HW87" i="110"/>
  <c r="IA40" i="110"/>
  <c r="HZ40" i="110"/>
  <c r="HY40" i="110"/>
  <c r="HX40" i="110"/>
  <c r="HW40" i="110"/>
  <c r="IA140" i="110"/>
  <c r="HZ140" i="110"/>
  <c r="HY140" i="110"/>
  <c r="HX140" i="110"/>
  <c r="HW140" i="110"/>
  <c r="IA10" i="110"/>
  <c r="HZ10" i="110"/>
  <c r="HY10" i="110"/>
  <c r="HX10" i="110"/>
  <c r="HW10" i="110"/>
  <c r="IA130" i="110"/>
  <c r="HZ130" i="110"/>
  <c r="HY130" i="110"/>
  <c r="HX130" i="110"/>
  <c r="HW130" i="110"/>
  <c r="IA155" i="110"/>
  <c r="HZ155" i="110"/>
  <c r="HY155" i="110"/>
  <c r="HX155" i="110"/>
  <c r="HW155" i="110"/>
  <c r="IA112" i="110"/>
  <c r="HZ112" i="110"/>
  <c r="HY112" i="110"/>
  <c r="HX112" i="110"/>
  <c r="HW112" i="110"/>
  <c r="IA123" i="110"/>
  <c r="HZ123" i="110"/>
  <c r="HY123" i="110"/>
  <c r="HX123" i="110"/>
  <c r="HW123" i="110"/>
  <c r="IA135" i="110"/>
  <c r="HZ135" i="110"/>
  <c r="HY135" i="110"/>
  <c r="HX135" i="110"/>
  <c r="HW135" i="110"/>
  <c r="IA107" i="110"/>
  <c r="HZ107" i="110"/>
  <c r="HY107" i="110"/>
  <c r="HX107" i="110"/>
  <c r="HW107" i="110"/>
  <c r="IA99" i="110"/>
  <c r="HZ99" i="110"/>
  <c r="HY99" i="110"/>
  <c r="HX99" i="110"/>
  <c r="HW99" i="110"/>
  <c r="IA108" i="110"/>
  <c r="HZ108" i="110"/>
  <c r="HY108" i="110"/>
  <c r="HX108" i="110"/>
  <c r="HW108" i="110"/>
  <c r="IA77" i="110"/>
  <c r="HZ77" i="110"/>
  <c r="HY77" i="110"/>
  <c r="HX77" i="110"/>
  <c r="HW77" i="110"/>
  <c r="IA27" i="110"/>
  <c r="HZ27" i="110"/>
  <c r="HY27" i="110"/>
  <c r="HX27" i="110"/>
  <c r="HW27" i="110"/>
  <c r="IA128" i="110"/>
  <c r="HZ128" i="110"/>
  <c r="HY128" i="110"/>
  <c r="HX128" i="110"/>
  <c r="HW128" i="110"/>
  <c r="IA157" i="110"/>
  <c r="HZ157" i="110"/>
  <c r="HY157" i="110"/>
  <c r="HX157" i="110"/>
  <c r="HW157" i="110"/>
  <c r="IA78" i="110"/>
  <c r="HZ78" i="110"/>
  <c r="HY78" i="110"/>
  <c r="HX78" i="110"/>
  <c r="HW78" i="110"/>
  <c r="IA113" i="110"/>
  <c r="HZ113" i="110"/>
  <c r="HY113" i="110"/>
  <c r="HX113" i="110"/>
  <c r="HW113" i="110"/>
  <c r="IA9" i="110"/>
  <c r="HZ9" i="110"/>
  <c r="HY9" i="110"/>
  <c r="HX9" i="110"/>
  <c r="HW9" i="110"/>
  <c r="IA129" i="110"/>
  <c r="HZ129" i="110"/>
  <c r="HY129" i="110"/>
  <c r="HX129" i="110"/>
  <c r="HW129" i="110"/>
  <c r="IA156" i="110"/>
  <c r="HZ156" i="110"/>
  <c r="HY156" i="110"/>
  <c r="HX156" i="110"/>
  <c r="HW156" i="110"/>
  <c r="IA139" i="110"/>
  <c r="HZ139" i="110"/>
  <c r="HY139" i="110"/>
  <c r="HX139" i="110"/>
  <c r="HW139" i="110"/>
  <c r="IA81" i="110"/>
  <c r="HZ81" i="110"/>
  <c r="HY81" i="110"/>
  <c r="HX81" i="110"/>
  <c r="HW81" i="110"/>
  <c r="IA145" i="110"/>
  <c r="HZ145" i="110"/>
  <c r="HY145" i="110"/>
  <c r="HX145" i="110"/>
  <c r="HW145" i="110"/>
  <c r="IA65" i="110"/>
  <c r="HZ65" i="110"/>
  <c r="HY65" i="110"/>
  <c r="HX65" i="110"/>
  <c r="HW65" i="110"/>
  <c r="IA173" i="110"/>
  <c r="HZ173" i="110"/>
  <c r="HY173" i="110"/>
  <c r="HX173" i="110"/>
  <c r="HW173" i="110"/>
  <c r="IA91" i="110"/>
  <c r="HZ91" i="110"/>
  <c r="HY91" i="110"/>
  <c r="HX91" i="110"/>
  <c r="HW91" i="110"/>
  <c r="IA89" i="110"/>
  <c r="HZ89" i="110"/>
  <c r="HY89" i="110"/>
  <c r="HX89" i="110"/>
  <c r="HW89" i="110"/>
  <c r="IA75" i="110"/>
  <c r="HZ75" i="110"/>
  <c r="HY75" i="110"/>
  <c r="HX75" i="110"/>
  <c r="HW75" i="110"/>
  <c r="IA149" i="110"/>
  <c r="HZ149" i="110"/>
  <c r="HY149" i="110"/>
  <c r="HX149" i="110"/>
  <c r="HW149" i="110"/>
  <c r="IA82" i="110"/>
  <c r="HZ82" i="110"/>
  <c r="HY82" i="110"/>
  <c r="HX82" i="110"/>
  <c r="HW82" i="110"/>
  <c r="IA71" i="110"/>
  <c r="HZ71" i="110"/>
  <c r="HY71" i="110"/>
  <c r="HX71" i="110"/>
  <c r="HW71" i="110"/>
  <c r="IA49" i="110"/>
  <c r="HZ49" i="110"/>
  <c r="HY49" i="110"/>
  <c r="HX49" i="110"/>
  <c r="HW49" i="110"/>
  <c r="IA70" i="110"/>
  <c r="HZ70" i="110"/>
  <c r="HY70" i="110"/>
  <c r="HX70" i="110"/>
  <c r="HW70" i="110"/>
  <c r="IA44" i="110"/>
  <c r="HZ44" i="110"/>
  <c r="HY44" i="110"/>
  <c r="HX44" i="110"/>
  <c r="HW44" i="110"/>
  <c r="IA34" i="110"/>
  <c r="HZ34" i="110"/>
  <c r="HY34" i="110"/>
  <c r="HX34" i="110"/>
  <c r="HW34" i="110"/>
  <c r="IA68" i="110"/>
  <c r="HZ68" i="110"/>
  <c r="HY68" i="110"/>
  <c r="HX68" i="110"/>
  <c r="HW68" i="110"/>
  <c r="IA166" i="110"/>
  <c r="HZ166" i="110"/>
  <c r="HY166" i="110"/>
  <c r="HX166" i="110"/>
  <c r="HW166" i="110"/>
  <c r="IA143" i="110"/>
  <c r="HZ143" i="110"/>
  <c r="HY143" i="110"/>
  <c r="HX143" i="110"/>
  <c r="HW143" i="110"/>
  <c r="IA167" i="110"/>
  <c r="HZ167" i="110"/>
  <c r="HY167" i="110"/>
  <c r="HX167" i="110"/>
  <c r="HW167" i="110"/>
  <c r="IA103" i="110"/>
  <c r="HZ103" i="110"/>
  <c r="HY103" i="110"/>
  <c r="HX103" i="110"/>
  <c r="HW103" i="110"/>
  <c r="IA50" i="110"/>
  <c r="HZ50" i="110"/>
  <c r="HY50" i="110"/>
  <c r="HX50" i="110"/>
  <c r="HW50" i="110"/>
  <c r="IA62" i="110"/>
  <c r="HZ62" i="110"/>
  <c r="HY62" i="110"/>
  <c r="HX62" i="110"/>
  <c r="HW62" i="110"/>
  <c r="IA141" i="110"/>
  <c r="HZ141" i="110"/>
  <c r="HY141" i="110"/>
  <c r="HX141" i="110"/>
  <c r="HW141" i="110"/>
  <c r="IA132" i="110"/>
  <c r="HZ132" i="110"/>
  <c r="HY132" i="110"/>
  <c r="HX132" i="110"/>
  <c r="HW132" i="110"/>
  <c r="IA53" i="110"/>
  <c r="HZ53" i="110"/>
  <c r="HY53" i="110"/>
  <c r="HX53" i="110"/>
  <c r="HW53" i="110"/>
  <c r="AJ31" i="368"/>
  <c r="AO31" i="368" s="1"/>
  <c r="AI31" i="368"/>
  <c r="AC31" i="368"/>
  <c r="AH31" i="368" s="1"/>
  <c r="AB31" i="368"/>
  <c r="V31" i="368"/>
  <c r="AA31" i="368" s="1"/>
  <c r="U31" i="368"/>
  <c r="O31" i="368"/>
  <c r="N31" i="368"/>
  <c r="H31" i="368"/>
  <c r="M31" i="368" s="1"/>
  <c r="G31" i="368"/>
  <c r="F31" i="368"/>
  <c r="A31" i="368" s="1"/>
  <c r="E31" i="368"/>
  <c r="AJ30" i="368"/>
  <c r="AI30" i="368"/>
  <c r="AC30" i="368"/>
  <c r="AB30" i="368"/>
  <c r="V30" i="368"/>
  <c r="U30" i="368"/>
  <c r="O30" i="368"/>
  <c r="N30" i="368"/>
  <c r="H30" i="368"/>
  <c r="G30" i="368"/>
  <c r="F30" i="368"/>
  <c r="A30" i="368" s="1"/>
  <c r="E30" i="368"/>
  <c r="AJ29" i="368"/>
  <c r="AN29" i="368" s="1"/>
  <c r="AI29" i="368"/>
  <c r="AC29" i="368"/>
  <c r="AG29" i="368" s="1"/>
  <c r="AB29" i="368"/>
  <c r="V29" i="368"/>
  <c r="Z29" i="368" s="1"/>
  <c r="U29" i="368"/>
  <c r="O29" i="368"/>
  <c r="S29" i="368" s="1"/>
  <c r="N29" i="368"/>
  <c r="H29" i="368"/>
  <c r="L29" i="368" s="1"/>
  <c r="G29" i="368"/>
  <c r="F29" i="368"/>
  <c r="A29" i="368" s="1"/>
  <c r="E29" i="368"/>
  <c r="AJ28" i="368"/>
  <c r="AO28" i="368" s="1"/>
  <c r="AI28" i="368"/>
  <c r="AC28" i="368"/>
  <c r="AH28" i="368" s="1"/>
  <c r="AB28" i="368"/>
  <c r="V28" i="368"/>
  <c r="AA28" i="368" s="1"/>
  <c r="U28" i="368"/>
  <c r="O28" i="368"/>
  <c r="T28" i="368" s="1"/>
  <c r="N28" i="368"/>
  <c r="H28" i="368"/>
  <c r="M28" i="368" s="1"/>
  <c r="G28" i="368"/>
  <c r="F28" i="368"/>
  <c r="A28" i="368" s="1"/>
  <c r="E28" i="368"/>
  <c r="AJ27" i="368"/>
  <c r="AO27" i="368" s="1"/>
  <c r="AI27" i="368"/>
  <c r="AC27" i="368"/>
  <c r="AB27" i="368"/>
  <c r="V27" i="368"/>
  <c r="AA27" i="368" s="1"/>
  <c r="U27" i="368"/>
  <c r="O27" i="368"/>
  <c r="N27" i="368"/>
  <c r="H27" i="368"/>
  <c r="M27" i="368" s="1"/>
  <c r="G27" i="368"/>
  <c r="F27" i="368"/>
  <c r="A27" i="368" s="1"/>
  <c r="E27" i="368"/>
  <c r="AJ26" i="368"/>
  <c r="AI26" i="368"/>
  <c r="AC26" i="368"/>
  <c r="AB26" i="368"/>
  <c r="V26" i="368"/>
  <c r="U26" i="368"/>
  <c r="O26" i="368"/>
  <c r="N26" i="368"/>
  <c r="H26" i="368"/>
  <c r="G26" i="368"/>
  <c r="F26" i="368"/>
  <c r="A26" i="368" s="1"/>
  <c r="E26" i="368"/>
  <c r="AJ25" i="368"/>
  <c r="AO25" i="368" s="1"/>
  <c r="AI25" i="368"/>
  <c r="AC25" i="368"/>
  <c r="AH25" i="368" s="1"/>
  <c r="AB25" i="368"/>
  <c r="V25" i="368"/>
  <c r="AA25" i="368" s="1"/>
  <c r="U25" i="368"/>
  <c r="O25" i="368"/>
  <c r="T25" i="368" s="1"/>
  <c r="N25" i="368"/>
  <c r="H25" i="368"/>
  <c r="M25" i="368" s="1"/>
  <c r="G25" i="368"/>
  <c r="F25" i="368"/>
  <c r="A25" i="368" s="1"/>
  <c r="E25" i="368"/>
  <c r="AJ24" i="368"/>
  <c r="AO24" i="368" s="1"/>
  <c r="AI24" i="368"/>
  <c r="AC24" i="368"/>
  <c r="AH24" i="368" s="1"/>
  <c r="AB24" i="368"/>
  <c r="V24" i="368"/>
  <c r="AA24" i="368" s="1"/>
  <c r="U24" i="368"/>
  <c r="O24" i="368"/>
  <c r="T24" i="368" s="1"/>
  <c r="N24" i="368"/>
  <c r="H24" i="368"/>
  <c r="M24" i="368" s="1"/>
  <c r="G24" i="368"/>
  <c r="F24" i="368"/>
  <c r="A24" i="368" s="1"/>
  <c r="E24" i="368"/>
  <c r="AJ23" i="368"/>
  <c r="AI23" i="368"/>
  <c r="AC23" i="368"/>
  <c r="AH23" i="368" s="1"/>
  <c r="AB23" i="368"/>
  <c r="V23" i="368"/>
  <c r="AA23" i="368" s="1"/>
  <c r="U23" i="368"/>
  <c r="O23" i="368"/>
  <c r="T23" i="368" s="1"/>
  <c r="N23" i="368"/>
  <c r="H23" i="368"/>
  <c r="G23" i="368"/>
  <c r="F23" i="368"/>
  <c r="A23" i="368" s="1"/>
  <c r="E23" i="368"/>
  <c r="AJ22" i="368"/>
  <c r="AN22" i="368" s="1"/>
  <c r="AI22" i="368"/>
  <c r="AC22" i="368"/>
  <c r="AB22" i="368"/>
  <c r="V22" i="368"/>
  <c r="Z22" i="368" s="1"/>
  <c r="U22" i="368"/>
  <c r="O22" i="368"/>
  <c r="S22" i="368" s="1"/>
  <c r="N22" i="368"/>
  <c r="H22" i="368"/>
  <c r="L22" i="368" s="1"/>
  <c r="G22" i="368"/>
  <c r="F22" i="368"/>
  <c r="A22" i="368" s="1"/>
  <c r="E22" i="368"/>
  <c r="AJ21" i="368"/>
  <c r="AO21" i="368" s="1"/>
  <c r="AI21" i="368"/>
  <c r="AC21" i="368"/>
  <c r="AH21" i="368" s="1"/>
  <c r="AB21" i="368"/>
  <c r="V21" i="368"/>
  <c r="AA21" i="368" s="1"/>
  <c r="U21" i="368"/>
  <c r="O21" i="368"/>
  <c r="T21" i="368" s="1"/>
  <c r="N21" i="368"/>
  <c r="H21" i="368"/>
  <c r="M21" i="368" s="1"/>
  <c r="G21" i="368"/>
  <c r="F21" i="368"/>
  <c r="A21" i="368" s="1"/>
  <c r="E21" i="368"/>
  <c r="AJ20" i="368"/>
  <c r="AI20" i="368"/>
  <c r="AC20" i="368"/>
  <c r="AB20" i="368"/>
  <c r="V20" i="368"/>
  <c r="U20" i="368"/>
  <c r="O20" i="368"/>
  <c r="N20" i="368"/>
  <c r="H20" i="368"/>
  <c r="G20" i="368"/>
  <c r="F20" i="368"/>
  <c r="A20" i="368" s="1"/>
  <c r="E20" i="368"/>
  <c r="AJ19" i="368"/>
  <c r="AO19" i="368" s="1"/>
  <c r="AI19" i="368"/>
  <c r="AC19" i="368"/>
  <c r="AH19" i="368" s="1"/>
  <c r="AB19" i="368"/>
  <c r="V19" i="368"/>
  <c r="AA19" i="368" s="1"/>
  <c r="U19" i="368"/>
  <c r="O19" i="368"/>
  <c r="T19" i="368" s="1"/>
  <c r="N19" i="368"/>
  <c r="H19" i="368"/>
  <c r="M19" i="368" s="1"/>
  <c r="G19" i="368"/>
  <c r="F19" i="368"/>
  <c r="A19" i="368" s="1"/>
  <c r="E19" i="368"/>
  <c r="AJ18" i="368"/>
  <c r="AO18" i="368" s="1"/>
  <c r="AI18" i="368"/>
  <c r="AC18" i="368"/>
  <c r="AH18" i="368" s="1"/>
  <c r="AB18" i="368"/>
  <c r="V18" i="368"/>
  <c r="AA18" i="368" s="1"/>
  <c r="U18" i="368"/>
  <c r="O18" i="368"/>
  <c r="T18" i="368" s="1"/>
  <c r="N18" i="368"/>
  <c r="H18" i="368"/>
  <c r="G18" i="368"/>
  <c r="F18" i="368"/>
  <c r="A18" i="368" s="1"/>
  <c r="E18" i="368"/>
  <c r="V16" i="368"/>
  <c r="O16" i="368"/>
  <c r="H16" i="368"/>
  <c r="AB17" i="368"/>
  <c r="V17" i="368"/>
  <c r="U17" i="368"/>
  <c r="S17" i="368"/>
  <c r="N17" i="368"/>
  <c r="H17" i="368"/>
  <c r="G17" i="368"/>
  <c r="AB13" i="368"/>
  <c r="V13" i="368"/>
  <c r="U13" i="368"/>
  <c r="O13" i="368"/>
  <c r="N13" i="368"/>
  <c r="H13" i="368"/>
  <c r="G13" i="368"/>
  <c r="AB15" i="368"/>
  <c r="V15" i="368"/>
  <c r="U15" i="368"/>
  <c r="O15" i="368"/>
  <c r="N15" i="368"/>
  <c r="H15" i="368"/>
  <c r="G15" i="368"/>
  <c r="AB14" i="368"/>
  <c r="V14" i="368"/>
  <c r="U14" i="368"/>
  <c r="O14" i="368"/>
  <c r="N14" i="368"/>
  <c r="H14" i="368"/>
  <c r="G14" i="368"/>
  <c r="AB12" i="368"/>
  <c r="V12" i="368"/>
  <c r="U12" i="368"/>
  <c r="O12" i="368"/>
  <c r="N12" i="368"/>
  <c r="H12" i="368"/>
  <c r="G12" i="368"/>
  <c r="AB11" i="368"/>
  <c r="V11" i="368"/>
  <c r="U11" i="368"/>
  <c r="O11" i="368"/>
  <c r="N11" i="368"/>
  <c r="H11" i="368"/>
  <c r="G11" i="368"/>
  <c r="X47" i="228"/>
  <c r="AC47" i="228" s="1"/>
  <c r="X44" i="228"/>
  <c r="AC44" i="228" s="1"/>
  <c r="CI30" i="330"/>
  <c r="CF30" i="330"/>
  <c r="CC30" i="330"/>
  <c r="BZ30" i="330"/>
  <c r="BW30" i="330"/>
  <c r="BV30" i="330"/>
  <c r="BU30" i="330"/>
  <c r="BT30" i="330"/>
  <c r="BP30" i="330"/>
  <c r="BM30" i="330"/>
  <c r="BJ30" i="330"/>
  <c r="BG30" i="330"/>
  <c r="BD30" i="330"/>
  <c r="BC30" i="330"/>
  <c r="BB30" i="330"/>
  <c r="BA30" i="330"/>
  <c r="AY30" i="330"/>
  <c r="AX30" i="330"/>
  <c r="AW30" i="330"/>
  <c r="AV30" i="330"/>
  <c r="AU30" i="330"/>
  <c r="AT30" i="330"/>
  <c r="AS30" i="330"/>
  <c r="AR30" i="330"/>
  <c r="Z30" i="330"/>
  <c r="CJ30" i="330" s="1"/>
  <c r="CK30" i="330" s="1"/>
  <c r="Y30" i="330"/>
  <c r="V30" i="330"/>
  <c r="CG30" i="330" s="1"/>
  <c r="CH30" i="330" s="1"/>
  <c r="U30" i="330"/>
  <c r="R30" i="330"/>
  <c r="BK30" i="330" s="1"/>
  <c r="BL30" i="330" s="1"/>
  <c r="Q30" i="330"/>
  <c r="N30" i="330"/>
  <c r="BH30" i="330" s="1"/>
  <c r="BI30" i="330" s="1"/>
  <c r="M30" i="330"/>
  <c r="J30" i="330"/>
  <c r="BX30" i="330" s="1"/>
  <c r="BY30" i="330" s="1"/>
  <c r="I30" i="330"/>
  <c r="F30" i="330"/>
  <c r="A30" i="330" s="1"/>
  <c r="E30" i="330"/>
  <c r="CI29" i="330"/>
  <c r="CF29" i="330"/>
  <c r="CC29" i="330"/>
  <c r="BZ29" i="330"/>
  <c r="BW29" i="330"/>
  <c r="BV29" i="330"/>
  <c r="BU29" i="330"/>
  <c r="BT29" i="330"/>
  <c r="BP29" i="330"/>
  <c r="BM29" i="330"/>
  <c r="BJ29" i="330"/>
  <c r="BG29" i="330"/>
  <c r="BD29" i="330"/>
  <c r="BC29" i="330"/>
  <c r="BB29" i="330"/>
  <c r="BA29" i="330"/>
  <c r="AY29" i="330"/>
  <c r="AX29" i="330"/>
  <c r="AW29" i="330"/>
  <c r="AV29" i="330"/>
  <c r="AU29" i="330"/>
  <c r="AT29" i="330"/>
  <c r="AS29" i="330"/>
  <c r="AR29" i="330"/>
  <c r="Z29" i="330"/>
  <c r="BQ29" i="330" s="1"/>
  <c r="BR29" i="330" s="1"/>
  <c r="Y29" i="330"/>
  <c r="V29" i="330"/>
  <c r="CG29" i="330" s="1"/>
  <c r="CH29" i="330" s="1"/>
  <c r="U29" i="330"/>
  <c r="R29" i="330"/>
  <c r="CD29" i="330" s="1"/>
  <c r="CE29" i="330" s="1"/>
  <c r="Q29" i="330"/>
  <c r="N29" i="330"/>
  <c r="BH29" i="330" s="1"/>
  <c r="BI29" i="330" s="1"/>
  <c r="M29" i="330"/>
  <c r="J29" i="330"/>
  <c r="BE29" i="330" s="1"/>
  <c r="BF29" i="330" s="1"/>
  <c r="I29" i="330"/>
  <c r="F29" i="330"/>
  <c r="A29" i="330" s="1"/>
  <c r="E29" i="330"/>
  <c r="CI28" i="330"/>
  <c r="CF28" i="330"/>
  <c r="CC28" i="330"/>
  <c r="BZ28" i="330"/>
  <c r="BW28" i="330"/>
  <c r="BV28" i="330"/>
  <c r="BU28" i="330"/>
  <c r="BT28" i="330"/>
  <c r="BP28" i="330"/>
  <c r="BM28" i="330"/>
  <c r="BJ28" i="330"/>
  <c r="BG28" i="330"/>
  <c r="BD28" i="330"/>
  <c r="BC28" i="330"/>
  <c r="BB28" i="330"/>
  <c r="BA28" i="330"/>
  <c r="AY28" i="330"/>
  <c r="AX28" i="330"/>
  <c r="AW28" i="330"/>
  <c r="AV28" i="330"/>
  <c r="AU28" i="330"/>
  <c r="AT28" i="330"/>
  <c r="AS28" i="330"/>
  <c r="AR28" i="330"/>
  <c r="Z28" i="330"/>
  <c r="CJ28" i="330" s="1"/>
  <c r="CK28" i="330" s="1"/>
  <c r="Y28" i="330"/>
  <c r="V28" i="330"/>
  <c r="BN28" i="330" s="1"/>
  <c r="BO28" i="330" s="1"/>
  <c r="U28" i="330"/>
  <c r="R28" i="330"/>
  <c r="CD28" i="330" s="1"/>
  <c r="CE28" i="330" s="1"/>
  <c r="Q28" i="330"/>
  <c r="N28" i="330"/>
  <c r="CA28" i="330" s="1"/>
  <c r="CB28" i="330" s="1"/>
  <c r="M28" i="330"/>
  <c r="J28" i="330"/>
  <c r="BX28" i="330" s="1"/>
  <c r="BY28" i="330" s="1"/>
  <c r="I28" i="330"/>
  <c r="F28" i="330"/>
  <c r="A28" i="330" s="1"/>
  <c r="E28" i="330"/>
  <c r="CI27" i="330"/>
  <c r="CF27" i="330"/>
  <c r="CC27" i="330"/>
  <c r="BZ27" i="330"/>
  <c r="BW27" i="330"/>
  <c r="BV27" i="330"/>
  <c r="BU27" i="330"/>
  <c r="BT27" i="330"/>
  <c r="BP27" i="330"/>
  <c r="BM27" i="330"/>
  <c r="BJ27" i="330"/>
  <c r="BG27" i="330"/>
  <c r="BD27" i="330"/>
  <c r="BC27" i="330"/>
  <c r="BB27" i="330"/>
  <c r="BA27" i="330"/>
  <c r="AY27" i="330"/>
  <c r="AX27" i="330"/>
  <c r="AW27" i="330"/>
  <c r="AV27" i="330"/>
  <c r="AU27" i="330"/>
  <c r="AT27" i="330"/>
  <c r="AS27" i="330"/>
  <c r="AR27" i="330"/>
  <c r="Z27" i="330"/>
  <c r="Y27" i="330"/>
  <c r="V27" i="330"/>
  <c r="BN27" i="330" s="1"/>
  <c r="BO27" i="330" s="1"/>
  <c r="U27" i="330"/>
  <c r="R27" i="330"/>
  <c r="Q27" i="330"/>
  <c r="N27" i="330"/>
  <c r="BH27" i="330" s="1"/>
  <c r="BI27" i="330" s="1"/>
  <c r="M27" i="330"/>
  <c r="J27" i="330"/>
  <c r="I27" i="330"/>
  <c r="F27" i="330"/>
  <c r="A27" i="330" s="1"/>
  <c r="E27" i="330"/>
  <c r="CI26" i="330"/>
  <c r="CF26" i="330"/>
  <c r="CC26" i="330"/>
  <c r="BZ26" i="330"/>
  <c r="BW26" i="330"/>
  <c r="BV26" i="330"/>
  <c r="BU26" i="330"/>
  <c r="BT26" i="330"/>
  <c r="BP26" i="330"/>
  <c r="BM26" i="330"/>
  <c r="BJ26" i="330"/>
  <c r="BG26" i="330"/>
  <c r="BD26" i="330"/>
  <c r="BC26" i="330"/>
  <c r="BB26" i="330"/>
  <c r="BA26" i="330"/>
  <c r="AY26" i="330"/>
  <c r="AX26" i="330"/>
  <c r="AW26" i="330"/>
  <c r="AV26" i="330"/>
  <c r="AU26" i="330"/>
  <c r="AT26" i="330"/>
  <c r="AS26" i="330"/>
  <c r="AR26" i="330"/>
  <c r="Z26" i="330"/>
  <c r="CJ26" i="330" s="1"/>
  <c r="CK26" i="330" s="1"/>
  <c r="Y26" i="330"/>
  <c r="V26" i="330"/>
  <c r="CG26" i="330" s="1"/>
  <c r="CH26" i="330" s="1"/>
  <c r="U26" i="330"/>
  <c r="R26" i="330"/>
  <c r="CD26" i="330" s="1"/>
  <c r="CE26" i="330" s="1"/>
  <c r="Q26" i="330"/>
  <c r="N26" i="330"/>
  <c r="BH26" i="330" s="1"/>
  <c r="BI26" i="330" s="1"/>
  <c r="M26" i="330"/>
  <c r="J26" i="330"/>
  <c r="BX26" i="330" s="1"/>
  <c r="BY26" i="330" s="1"/>
  <c r="I26" i="330"/>
  <c r="F26" i="330"/>
  <c r="A26" i="330" s="1"/>
  <c r="E26" i="330"/>
  <c r="CI25" i="330"/>
  <c r="CF25" i="330"/>
  <c r="CC25" i="330"/>
  <c r="BZ25" i="330"/>
  <c r="BW25" i="330"/>
  <c r="BV25" i="330"/>
  <c r="BU25" i="330"/>
  <c r="BT25" i="330"/>
  <c r="BP25" i="330"/>
  <c r="BM25" i="330"/>
  <c r="BJ25" i="330"/>
  <c r="BG25" i="330"/>
  <c r="BD25" i="330"/>
  <c r="BC25" i="330"/>
  <c r="BB25" i="330"/>
  <c r="BA25" i="330"/>
  <c r="AY25" i="330"/>
  <c r="AX25" i="330"/>
  <c r="AW25" i="330"/>
  <c r="AV25" i="330"/>
  <c r="AU25" i="330"/>
  <c r="AT25" i="330"/>
  <c r="AS25" i="330"/>
  <c r="AR25" i="330"/>
  <c r="Z25" i="330"/>
  <c r="Y25" i="330"/>
  <c r="V25" i="330"/>
  <c r="CG25" i="330" s="1"/>
  <c r="CH25" i="330" s="1"/>
  <c r="U25" i="330"/>
  <c r="R25" i="330"/>
  <c r="Q25" i="330"/>
  <c r="N25" i="330"/>
  <c r="CA25" i="330" s="1"/>
  <c r="CB25" i="330" s="1"/>
  <c r="M25" i="330"/>
  <c r="J25" i="330"/>
  <c r="I25" i="330"/>
  <c r="F25" i="330"/>
  <c r="A25" i="330" s="1"/>
  <c r="E25" i="330"/>
  <c r="CI24" i="330"/>
  <c r="CF24" i="330"/>
  <c r="CC24" i="330"/>
  <c r="BZ24" i="330"/>
  <c r="BW24" i="330"/>
  <c r="BV24" i="330"/>
  <c r="BU24" i="330"/>
  <c r="BT24" i="330"/>
  <c r="BP24" i="330"/>
  <c r="BM24" i="330"/>
  <c r="BJ24" i="330"/>
  <c r="BG24" i="330"/>
  <c r="BD24" i="330"/>
  <c r="BC24" i="330"/>
  <c r="BB24" i="330"/>
  <c r="BA24" i="330"/>
  <c r="AY24" i="330"/>
  <c r="AX24" i="330"/>
  <c r="AW24" i="330"/>
  <c r="AV24" i="330"/>
  <c r="AU24" i="330"/>
  <c r="AT24" i="330"/>
  <c r="AS24" i="330"/>
  <c r="AR24" i="330"/>
  <c r="Z24" i="330"/>
  <c r="CJ24" i="330" s="1"/>
  <c r="CK24" i="330" s="1"/>
  <c r="Y24" i="330"/>
  <c r="V24" i="330"/>
  <c r="BN24" i="330" s="1"/>
  <c r="BO24" i="330" s="1"/>
  <c r="U24" i="330"/>
  <c r="R24" i="330"/>
  <c r="BK24" i="330" s="1"/>
  <c r="BL24" i="330" s="1"/>
  <c r="Q24" i="330"/>
  <c r="N24" i="330"/>
  <c r="CA24" i="330" s="1"/>
  <c r="CB24" i="330" s="1"/>
  <c r="M24" i="330"/>
  <c r="J24" i="330"/>
  <c r="BX24" i="330" s="1"/>
  <c r="BY24" i="330" s="1"/>
  <c r="I24" i="330"/>
  <c r="F24" i="330"/>
  <c r="A24" i="330" s="1"/>
  <c r="E24" i="330"/>
  <c r="CI23" i="330"/>
  <c r="CF23" i="330"/>
  <c r="CC23" i="330"/>
  <c r="BZ23" i="330"/>
  <c r="BW23" i="330"/>
  <c r="BV23" i="330"/>
  <c r="BU23" i="330"/>
  <c r="BT23" i="330"/>
  <c r="BP23" i="330"/>
  <c r="BM23" i="330"/>
  <c r="BJ23" i="330"/>
  <c r="BG23" i="330"/>
  <c r="BD23" i="330"/>
  <c r="BC23" i="330"/>
  <c r="BB23" i="330"/>
  <c r="BA23" i="330"/>
  <c r="AY23" i="330"/>
  <c r="AX23" i="330"/>
  <c r="AW23" i="330"/>
  <c r="AV23" i="330"/>
  <c r="AU23" i="330"/>
  <c r="AT23" i="330"/>
  <c r="AS23" i="330"/>
  <c r="AR23" i="330"/>
  <c r="Z23" i="330"/>
  <c r="Y23" i="330"/>
  <c r="V23" i="330"/>
  <c r="CG23" i="330" s="1"/>
  <c r="CH23" i="330" s="1"/>
  <c r="U23" i="330"/>
  <c r="R23" i="330"/>
  <c r="Q23" i="330"/>
  <c r="N23" i="330"/>
  <c r="CA23" i="330" s="1"/>
  <c r="CB23" i="330" s="1"/>
  <c r="M23" i="330"/>
  <c r="J23" i="330"/>
  <c r="I23" i="330"/>
  <c r="F23" i="330"/>
  <c r="A23" i="330" s="1"/>
  <c r="E23" i="330"/>
  <c r="CI22" i="330"/>
  <c r="CF22" i="330"/>
  <c r="CC22" i="330"/>
  <c r="BZ22" i="330"/>
  <c r="BW22" i="330"/>
  <c r="BV22" i="330"/>
  <c r="BU22" i="330"/>
  <c r="BT22" i="330"/>
  <c r="BP22" i="330"/>
  <c r="BM22" i="330"/>
  <c r="BJ22" i="330"/>
  <c r="BG22" i="330"/>
  <c r="BD22" i="330"/>
  <c r="BC22" i="330"/>
  <c r="BB22" i="330"/>
  <c r="BA22" i="330"/>
  <c r="AY22" i="330"/>
  <c r="AX22" i="330"/>
  <c r="AW22" i="330"/>
  <c r="AV22" i="330"/>
  <c r="AU22" i="330"/>
  <c r="AT22" i="330"/>
  <c r="AS22" i="330"/>
  <c r="AR22" i="330"/>
  <c r="BQ22" i="330"/>
  <c r="BR22" i="330" s="1"/>
  <c r="V22" i="330"/>
  <c r="CG22" i="330" s="1"/>
  <c r="CH22" i="330" s="1"/>
  <c r="U22" i="330"/>
  <c r="R22" i="330"/>
  <c r="BK22" i="330" s="1"/>
  <c r="BL22" i="330" s="1"/>
  <c r="Q22" i="330"/>
  <c r="N22" i="330"/>
  <c r="BH22" i="330" s="1"/>
  <c r="BI22" i="330" s="1"/>
  <c r="M22" i="330"/>
  <c r="J22" i="330"/>
  <c r="BX22" i="330" s="1"/>
  <c r="BY22" i="330" s="1"/>
  <c r="I22" i="330"/>
  <c r="F22" i="330"/>
  <c r="A22" i="330" s="1"/>
  <c r="E22" i="330"/>
  <c r="CJ16" i="330"/>
  <c r="CK16" i="330" s="1"/>
  <c r="CI16" i="330"/>
  <c r="CF16" i="330"/>
  <c r="CC16" i="330"/>
  <c r="BZ16" i="330"/>
  <c r="BW16" i="330"/>
  <c r="BV16" i="330"/>
  <c r="BU16" i="330"/>
  <c r="BT16" i="330"/>
  <c r="BP16" i="330"/>
  <c r="BM16" i="330"/>
  <c r="BJ16" i="330"/>
  <c r="BG16" i="330"/>
  <c r="BD16" i="330"/>
  <c r="BC16" i="330"/>
  <c r="BB16" i="330"/>
  <c r="BA16" i="330"/>
  <c r="AT16" i="330"/>
  <c r="AS16" i="330"/>
  <c r="AR16" i="330"/>
  <c r="U16" i="330"/>
  <c r="Q16" i="330"/>
  <c r="M16" i="330"/>
  <c r="I16" i="330"/>
  <c r="CI14" i="330"/>
  <c r="CF14" i="330"/>
  <c r="CC14" i="330"/>
  <c r="BZ14" i="330"/>
  <c r="BW14" i="330"/>
  <c r="BV14" i="330"/>
  <c r="BU14" i="330"/>
  <c r="BT14" i="330"/>
  <c r="BP14" i="330"/>
  <c r="BM14" i="330"/>
  <c r="BJ14" i="330"/>
  <c r="BG14" i="330"/>
  <c r="BD14" i="330"/>
  <c r="BC14" i="330"/>
  <c r="BB14" i="330"/>
  <c r="BA14" i="330"/>
  <c r="AT14" i="330"/>
  <c r="AS14" i="330"/>
  <c r="AR14" i="330"/>
  <c r="CJ14" i="330"/>
  <c r="CK14" i="330" s="1"/>
  <c r="EA15" i="159" s="1"/>
  <c r="U14" i="330"/>
  <c r="Q14" i="330"/>
  <c r="M14" i="330"/>
  <c r="I14" i="330"/>
  <c r="CI18" i="330"/>
  <c r="CF18" i="330"/>
  <c r="CC18" i="330"/>
  <c r="BZ18" i="330"/>
  <c r="BW18" i="330"/>
  <c r="BV18" i="330"/>
  <c r="BU18" i="330"/>
  <c r="BT18" i="330"/>
  <c r="BP18" i="330"/>
  <c r="BM18" i="330"/>
  <c r="BJ18" i="330"/>
  <c r="BG18" i="330"/>
  <c r="BD18" i="330"/>
  <c r="BC18" i="330"/>
  <c r="BB18" i="330"/>
  <c r="BA18" i="330"/>
  <c r="AT18" i="330"/>
  <c r="AS18" i="330"/>
  <c r="AR18" i="330"/>
  <c r="U18" i="330"/>
  <c r="Q18" i="330"/>
  <c r="M18" i="330"/>
  <c r="I18" i="330"/>
  <c r="CI21" i="330"/>
  <c r="CF21" i="330"/>
  <c r="CC21" i="330"/>
  <c r="BZ21" i="330"/>
  <c r="BW21" i="330"/>
  <c r="BV21" i="330"/>
  <c r="BU21" i="330"/>
  <c r="BT21" i="330"/>
  <c r="BP21" i="330"/>
  <c r="BM21" i="330"/>
  <c r="BJ21" i="330"/>
  <c r="BG21" i="330"/>
  <c r="BD21" i="330"/>
  <c r="BC21" i="330"/>
  <c r="BB21" i="330"/>
  <c r="BA21" i="330"/>
  <c r="AT21" i="330"/>
  <c r="AS21" i="330"/>
  <c r="AR21" i="330"/>
  <c r="U21" i="330"/>
  <c r="Q21" i="330"/>
  <c r="M21" i="330"/>
  <c r="I21" i="330"/>
  <c r="CI20" i="330"/>
  <c r="CF20" i="330"/>
  <c r="CC20" i="330"/>
  <c r="BZ20" i="330"/>
  <c r="BW20" i="330"/>
  <c r="BV20" i="330"/>
  <c r="BU20" i="330"/>
  <c r="BT20" i="330"/>
  <c r="BP20" i="330"/>
  <c r="BM20" i="330"/>
  <c r="BJ20" i="330"/>
  <c r="BG20" i="330"/>
  <c r="BD20" i="330"/>
  <c r="BC20" i="330"/>
  <c r="BB20" i="330"/>
  <c r="BA20" i="330"/>
  <c r="AT20" i="330"/>
  <c r="AS20" i="330"/>
  <c r="AR20" i="330"/>
  <c r="U20" i="330"/>
  <c r="Q20" i="330"/>
  <c r="M20" i="330"/>
  <c r="I20" i="330"/>
  <c r="CI11" i="330"/>
  <c r="CF11" i="330"/>
  <c r="CC11" i="330"/>
  <c r="BZ11" i="330"/>
  <c r="BW11" i="330"/>
  <c r="BV11" i="330"/>
  <c r="BU11" i="330"/>
  <c r="BT11" i="330"/>
  <c r="BP11" i="330"/>
  <c r="BM11" i="330"/>
  <c r="BJ11" i="330"/>
  <c r="BG11" i="330"/>
  <c r="BD11" i="330"/>
  <c r="BC11" i="330"/>
  <c r="BB11" i="330"/>
  <c r="BA11" i="330"/>
  <c r="AT11" i="330"/>
  <c r="AS11" i="330"/>
  <c r="AR11" i="330"/>
  <c r="U11" i="330"/>
  <c r="Q11" i="330"/>
  <c r="M11" i="330"/>
  <c r="I11" i="330"/>
  <c r="CI19" i="330"/>
  <c r="CF19" i="330"/>
  <c r="CC19" i="330"/>
  <c r="BZ19" i="330"/>
  <c r="BW19" i="330"/>
  <c r="BV19" i="330"/>
  <c r="BU19" i="330"/>
  <c r="BT19" i="330"/>
  <c r="BP19" i="330"/>
  <c r="BM19" i="330"/>
  <c r="BJ19" i="330"/>
  <c r="BG19" i="330"/>
  <c r="BD19" i="330"/>
  <c r="BC19" i="330"/>
  <c r="BB19" i="330"/>
  <c r="BA19" i="330"/>
  <c r="AT19" i="330"/>
  <c r="AS19" i="330"/>
  <c r="AR19" i="330"/>
  <c r="U19" i="330"/>
  <c r="Q19" i="330"/>
  <c r="M19" i="330"/>
  <c r="I19" i="330"/>
  <c r="CI17" i="330"/>
  <c r="CF17" i="330"/>
  <c r="CC17" i="330"/>
  <c r="BZ17" i="330"/>
  <c r="BW17" i="330"/>
  <c r="BV17" i="330"/>
  <c r="BU17" i="330"/>
  <c r="BT17" i="330"/>
  <c r="BP17" i="330"/>
  <c r="BM17" i="330"/>
  <c r="BJ17" i="330"/>
  <c r="BG17" i="330"/>
  <c r="BD17" i="330"/>
  <c r="BC17" i="330"/>
  <c r="BB17" i="330"/>
  <c r="BA17" i="330"/>
  <c r="AT17" i="330"/>
  <c r="AS17" i="330"/>
  <c r="AR17" i="330"/>
  <c r="U17" i="330"/>
  <c r="Q17" i="330"/>
  <c r="M17" i="330"/>
  <c r="I17" i="330"/>
  <c r="CI13" i="330"/>
  <c r="CF13" i="330"/>
  <c r="CC13" i="330"/>
  <c r="BZ13" i="330"/>
  <c r="BW13" i="330"/>
  <c r="BV13" i="330"/>
  <c r="BU13" i="330"/>
  <c r="BT13" i="330"/>
  <c r="BP13" i="330"/>
  <c r="BM13" i="330"/>
  <c r="BJ13" i="330"/>
  <c r="BG13" i="330"/>
  <c r="BD13" i="330"/>
  <c r="BC13" i="330"/>
  <c r="BB13" i="330"/>
  <c r="BA13" i="330"/>
  <c r="AT13" i="330"/>
  <c r="AS13" i="330"/>
  <c r="AR13" i="330"/>
  <c r="U13" i="330"/>
  <c r="Q13" i="330"/>
  <c r="M13" i="330"/>
  <c r="I13" i="330"/>
  <c r="CI15" i="330"/>
  <c r="CF15" i="330"/>
  <c r="CC15" i="330"/>
  <c r="BZ15" i="330"/>
  <c r="BW15" i="330"/>
  <c r="BV15" i="330"/>
  <c r="BU15" i="330"/>
  <c r="BT15" i="330"/>
  <c r="BP15" i="330"/>
  <c r="BM15" i="330"/>
  <c r="BJ15" i="330"/>
  <c r="BG15" i="330"/>
  <c r="BD15" i="330"/>
  <c r="BC15" i="330"/>
  <c r="BB15" i="330"/>
  <c r="BA15" i="330"/>
  <c r="AT15" i="330"/>
  <c r="AS15" i="330"/>
  <c r="AR15" i="330"/>
  <c r="U15" i="330"/>
  <c r="Q15" i="330"/>
  <c r="M15" i="330"/>
  <c r="I15" i="330"/>
  <c r="CI12" i="330"/>
  <c r="CF12" i="330"/>
  <c r="CC12" i="330"/>
  <c r="BZ12" i="330"/>
  <c r="BW12" i="330"/>
  <c r="BV12" i="330"/>
  <c r="BU12" i="330"/>
  <c r="BT12" i="330"/>
  <c r="BP12" i="330"/>
  <c r="BM12" i="330"/>
  <c r="BJ12" i="330"/>
  <c r="BG12" i="330"/>
  <c r="BD12" i="330"/>
  <c r="BC12" i="330"/>
  <c r="BB12" i="330"/>
  <c r="BA12" i="330"/>
  <c r="AT12" i="330"/>
  <c r="AS12" i="330"/>
  <c r="AR12" i="330"/>
  <c r="U12" i="330"/>
  <c r="Q12" i="330"/>
  <c r="M12" i="330"/>
  <c r="I12" i="330"/>
  <c r="CI26" i="335"/>
  <c r="CF26" i="335"/>
  <c r="CC26" i="335"/>
  <c r="BZ26" i="335"/>
  <c r="BW26" i="335"/>
  <c r="BV26" i="335"/>
  <c r="BU26" i="335"/>
  <c r="BT26" i="335"/>
  <c r="BP26" i="335"/>
  <c r="BM26" i="335"/>
  <c r="BJ26" i="335"/>
  <c r="BG26" i="335"/>
  <c r="BD26" i="335"/>
  <c r="BC26" i="335"/>
  <c r="BB26" i="335"/>
  <c r="BA26" i="335"/>
  <c r="AY26" i="335"/>
  <c r="AX26" i="335"/>
  <c r="AW26" i="335"/>
  <c r="AV26" i="335"/>
  <c r="AU26" i="335"/>
  <c r="AT26" i="335"/>
  <c r="AS26" i="335"/>
  <c r="AR26" i="335"/>
  <c r="Z26" i="335"/>
  <c r="CJ26" i="335" s="1"/>
  <c r="CK26" i="335" s="1"/>
  <c r="Y26" i="335"/>
  <c r="V26" i="335"/>
  <c r="CG26" i="335" s="1"/>
  <c r="CH26" i="335" s="1"/>
  <c r="U26" i="335"/>
  <c r="R26" i="335"/>
  <c r="BK26" i="335" s="1"/>
  <c r="BL26" i="335" s="1"/>
  <c r="Q26" i="335"/>
  <c r="N26" i="335"/>
  <c r="BH26" i="335" s="1"/>
  <c r="BI26" i="335" s="1"/>
  <c r="M26" i="335"/>
  <c r="J26" i="335"/>
  <c r="BX26" i="335" s="1"/>
  <c r="BY26" i="335" s="1"/>
  <c r="I26" i="335"/>
  <c r="F26" i="335"/>
  <c r="A26" i="335" s="1"/>
  <c r="E26" i="335"/>
  <c r="CI25" i="335"/>
  <c r="CF25" i="335"/>
  <c r="CC25" i="335"/>
  <c r="BZ25" i="335"/>
  <c r="BW25" i="335"/>
  <c r="BV25" i="335"/>
  <c r="BU25" i="335"/>
  <c r="BT25" i="335"/>
  <c r="BP25" i="335"/>
  <c r="BM25" i="335"/>
  <c r="BJ25" i="335"/>
  <c r="BG25" i="335"/>
  <c r="BD25" i="335"/>
  <c r="BC25" i="335"/>
  <c r="BB25" i="335"/>
  <c r="BA25" i="335"/>
  <c r="AY25" i="335"/>
  <c r="AX25" i="335"/>
  <c r="AW25" i="335"/>
  <c r="AV25" i="335"/>
  <c r="AU25" i="335"/>
  <c r="AT25" i="335"/>
  <c r="AS25" i="335"/>
  <c r="AR25" i="335"/>
  <c r="Z25" i="335"/>
  <c r="BQ25" i="335" s="1"/>
  <c r="BR25" i="335" s="1"/>
  <c r="Y25" i="335"/>
  <c r="V25" i="335"/>
  <c r="CG25" i="335" s="1"/>
  <c r="CH25" i="335" s="1"/>
  <c r="U25" i="335"/>
  <c r="R25" i="335"/>
  <c r="CD25" i="335" s="1"/>
  <c r="CE25" i="335" s="1"/>
  <c r="Q25" i="335"/>
  <c r="N25" i="335"/>
  <c r="BH25" i="335" s="1"/>
  <c r="BI25" i="335" s="1"/>
  <c r="M25" i="335"/>
  <c r="J25" i="335"/>
  <c r="BE25" i="335" s="1"/>
  <c r="BF25" i="335" s="1"/>
  <c r="I25" i="335"/>
  <c r="F25" i="335"/>
  <c r="A25" i="335" s="1"/>
  <c r="E25" i="335"/>
  <c r="CI24" i="335"/>
  <c r="CF24" i="335"/>
  <c r="CC24" i="335"/>
  <c r="BZ24" i="335"/>
  <c r="BW24" i="335"/>
  <c r="BV24" i="335"/>
  <c r="BU24" i="335"/>
  <c r="BT24" i="335"/>
  <c r="BP24" i="335"/>
  <c r="BM24" i="335"/>
  <c r="BJ24" i="335"/>
  <c r="BG24" i="335"/>
  <c r="BD24" i="335"/>
  <c r="BC24" i="335"/>
  <c r="BB24" i="335"/>
  <c r="BA24" i="335"/>
  <c r="AY24" i="335"/>
  <c r="AX24" i="335"/>
  <c r="AW24" i="335"/>
  <c r="AV24" i="335"/>
  <c r="AU24" i="335"/>
  <c r="AT24" i="335"/>
  <c r="AS24" i="335"/>
  <c r="AR24" i="335"/>
  <c r="BQ24" i="335"/>
  <c r="BR24" i="335" s="1"/>
  <c r="V24" i="335"/>
  <c r="BN24" i="335" s="1"/>
  <c r="BO24" i="335" s="1"/>
  <c r="U24" i="335"/>
  <c r="R24" i="335"/>
  <c r="CD24" i="335" s="1"/>
  <c r="CE24" i="335" s="1"/>
  <c r="Q24" i="335"/>
  <c r="N24" i="335"/>
  <c r="CA24" i="335" s="1"/>
  <c r="CB24" i="335" s="1"/>
  <c r="M24" i="335"/>
  <c r="J24" i="335"/>
  <c r="BE24" i="335" s="1"/>
  <c r="BF24" i="335" s="1"/>
  <c r="I24" i="335"/>
  <c r="F24" i="335"/>
  <c r="A24" i="335" s="1"/>
  <c r="E24" i="335"/>
  <c r="CI23" i="335"/>
  <c r="CF23" i="335"/>
  <c r="CC23" i="335"/>
  <c r="BZ23" i="335"/>
  <c r="BW23" i="335"/>
  <c r="BV23" i="335"/>
  <c r="BU23" i="335"/>
  <c r="BT23" i="335"/>
  <c r="BP23" i="335"/>
  <c r="BM23" i="335"/>
  <c r="BJ23" i="335"/>
  <c r="BG23" i="335"/>
  <c r="BD23" i="335"/>
  <c r="BC23" i="335"/>
  <c r="BB23" i="335"/>
  <c r="BA23" i="335"/>
  <c r="AY23" i="335"/>
  <c r="AX23" i="335"/>
  <c r="AW23" i="335"/>
  <c r="AV23" i="335"/>
  <c r="AU23" i="335"/>
  <c r="AT23" i="335"/>
  <c r="AS23" i="335"/>
  <c r="AR23" i="335"/>
  <c r="CJ23" i="335"/>
  <c r="CK23" i="335" s="1"/>
  <c r="V23" i="335"/>
  <c r="BN23" i="335" s="1"/>
  <c r="BO23" i="335" s="1"/>
  <c r="U23" i="335"/>
  <c r="R23" i="335"/>
  <c r="BK23" i="335" s="1"/>
  <c r="BL23" i="335" s="1"/>
  <c r="Q23" i="335"/>
  <c r="N23" i="335"/>
  <c r="CA23" i="335" s="1"/>
  <c r="CB23" i="335" s="1"/>
  <c r="M23" i="335"/>
  <c r="J23" i="335"/>
  <c r="BX23" i="335" s="1"/>
  <c r="BY23" i="335" s="1"/>
  <c r="I23" i="335"/>
  <c r="F23" i="335"/>
  <c r="A23" i="335" s="1"/>
  <c r="E23" i="335"/>
  <c r="CI22" i="335"/>
  <c r="CF22" i="335"/>
  <c r="CC22" i="335"/>
  <c r="BZ22" i="335"/>
  <c r="BW22" i="335"/>
  <c r="BV22" i="335"/>
  <c r="BU22" i="335"/>
  <c r="BT22" i="335"/>
  <c r="BP22" i="335"/>
  <c r="BM22" i="335"/>
  <c r="BJ22" i="335"/>
  <c r="BG22" i="335"/>
  <c r="BD22" i="335"/>
  <c r="BC22" i="335"/>
  <c r="BB22" i="335"/>
  <c r="BA22" i="335"/>
  <c r="AY22" i="335"/>
  <c r="AX22" i="335"/>
  <c r="AW22" i="335"/>
  <c r="AV22" i="335"/>
  <c r="AU22" i="335"/>
  <c r="AT22" i="335"/>
  <c r="AS22" i="335"/>
  <c r="AR22" i="335"/>
  <c r="CJ22" i="335"/>
  <c r="CK22" i="335" s="1"/>
  <c r="V22" i="335"/>
  <c r="CG22" i="335" s="1"/>
  <c r="CH22" i="335" s="1"/>
  <c r="U22" i="335"/>
  <c r="R22" i="335"/>
  <c r="BK22" i="335" s="1"/>
  <c r="BL22" i="335" s="1"/>
  <c r="Q22" i="335"/>
  <c r="N22" i="335"/>
  <c r="BH22" i="335" s="1"/>
  <c r="BI22" i="335" s="1"/>
  <c r="M22" i="335"/>
  <c r="J22" i="335"/>
  <c r="BX22" i="335" s="1"/>
  <c r="BY22" i="335" s="1"/>
  <c r="I22" i="335"/>
  <c r="F22" i="335"/>
  <c r="A22" i="335" s="1"/>
  <c r="E22" i="335"/>
  <c r="CI21" i="335"/>
  <c r="CF21" i="335"/>
  <c r="CC21" i="335"/>
  <c r="BZ21" i="335"/>
  <c r="BW21" i="335"/>
  <c r="BV21" i="335"/>
  <c r="BU21" i="335"/>
  <c r="BT21" i="335"/>
  <c r="BP21" i="335"/>
  <c r="BM21" i="335"/>
  <c r="BJ21" i="335"/>
  <c r="BG21" i="335"/>
  <c r="BD21" i="335"/>
  <c r="BC21" i="335"/>
  <c r="BB21" i="335"/>
  <c r="BA21" i="335"/>
  <c r="AT21" i="335"/>
  <c r="AS21" i="335"/>
  <c r="AR21" i="335"/>
  <c r="U21" i="335"/>
  <c r="Q21" i="335"/>
  <c r="M21" i="335"/>
  <c r="I21" i="335"/>
  <c r="CI19" i="335"/>
  <c r="CF19" i="335"/>
  <c r="CC19" i="335"/>
  <c r="BZ19" i="335"/>
  <c r="BW19" i="335"/>
  <c r="BV19" i="335"/>
  <c r="BU19" i="335"/>
  <c r="BT19" i="335"/>
  <c r="BP19" i="335"/>
  <c r="BM19" i="335"/>
  <c r="BJ19" i="335"/>
  <c r="BG19" i="335"/>
  <c r="BD19" i="335"/>
  <c r="BC19" i="335"/>
  <c r="BB19" i="335"/>
  <c r="BA19" i="335"/>
  <c r="AT19" i="335"/>
  <c r="AS19" i="335"/>
  <c r="AR19" i="335"/>
  <c r="BQ19" i="335"/>
  <c r="BR19" i="335" s="1"/>
  <c r="U19" i="335"/>
  <c r="Q19" i="335"/>
  <c r="M19" i="335"/>
  <c r="I19" i="335"/>
  <c r="CI15" i="335"/>
  <c r="CF15" i="335"/>
  <c r="CC15" i="335"/>
  <c r="BZ15" i="335"/>
  <c r="BW15" i="335"/>
  <c r="BV15" i="335"/>
  <c r="BU15" i="335"/>
  <c r="BT15" i="335"/>
  <c r="BP15" i="335"/>
  <c r="BM15" i="335"/>
  <c r="BJ15" i="335"/>
  <c r="BG15" i="335"/>
  <c r="BD15" i="335"/>
  <c r="BC15" i="335"/>
  <c r="BB15" i="335"/>
  <c r="BA15" i="335"/>
  <c r="AT15" i="335"/>
  <c r="AS15" i="335"/>
  <c r="AR15" i="335"/>
  <c r="U15" i="335"/>
  <c r="Q15" i="335"/>
  <c r="M15" i="335"/>
  <c r="I15" i="335"/>
  <c r="CI16" i="335"/>
  <c r="CF16" i="335"/>
  <c r="CC16" i="335"/>
  <c r="BZ16" i="335"/>
  <c r="BW16" i="335"/>
  <c r="BV16" i="335"/>
  <c r="BU16" i="335"/>
  <c r="BT16" i="335"/>
  <c r="BP16" i="335"/>
  <c r="BM16" i="335"/>
  <c r="BJ16" i="335"/>
  <c r="BG16" i="335"/>
  <c r="BD16" i="335"/>
  <c r="BC16" i="335"/>
  <c r="BB16" i="335"/>
  <c r="BA16" i="335"/>
  <c r="AT16" i="335"/>
  <c r="AS16" i="335"/>
  <c r="AR16" i="335"/>
  <c r="U16" i="335"/>
  <c r="Q16" i="335"/>
  <c r="I16" i="335"/>
  <c r="CI17" i="335"/>
  <c r="CF17" i="335"/>
  <c r="CC17" i="335"/>
  <c r="BZ17" i="335"/>
  <c r="BW17" i="335"/>
  <c r="BV17" i="335"/>
  <c r="BU17" i="335"/>
  <c r="BT17" i="335"/>
  <c r="BP17" i="335"/>
  <c r="BM17" i="335"/>
  <c r="BJ17" i="335"/>
  <c r="BG17" i="335"/>
  <c r="BD17" i="335"/>
  <c r="BC17" i="335"/>
  <c r="BB17" i="335"/>
  <c r="BA17" i="335"/>
  <c r="AT17" i="335"/>
  <c r="AS17" i="335"/>
  <c r="AR17" i="335"/>
  <c r="U17" i="335"/>
  <c r="Q17" i="335"/>
  <c r="M17" i="335"/>
  <c r="I17" i="335"/>
  <c r="CI13" i="335"/>
  <c r="CF13" i="335"/>
  <c r="CC13" i="335"/>
  <c r="BZ13" i="335"/>
  <c r="BW13" i="335"/>
  <c r="BV13" i="335"/>
  <c r="BU13" i="335"/>
  <c r="BT13" i="335"/>
  <c r="BP13" i="335"/>
  <c r="BM13" i="335"/>
  <c r="BJ13" i="335"/>
  <c r="BG13" i="335"/>
  <c r="BD13" i="335"/>
  <c r="BC13" i="335"/>
  <c r="BB13" i="335"/>
  <c r="BA13" i="335"/>
  <c r="AT13" i="335"/>
  <c r="AS13" i="335"/>
  <c r="AR13" i="335"/>
  <c r="U13" i="335"/>
  <c r="Q13" i="335"/>
  <c r="M13" i="335"/>
  <c r="I13" i="335"/>
  <c r="CI18" i="335"/>
  <c r="CF18" i="335"/>
  <c r="CC18" i="335"/>
  <c r="BZ18" i="335"/>
  <c r="BW18" i="335"/>
  <c r="BV18" i="335"/>
  <c r="BU18" i="335"/>
  <c r="BT18" i="335"/>
  <c r="BP18" i="335"/>
  <c r="BM18" i="335"/>
  <c r="BJ18" i="335"/>
  <c r="BG18" i="335"/>
  <c r="BD18" i="335"/>
  <c r="BC18" i="335"/>
  <c r="BB18" i="335"/>
  <c r="BA18" i="335"/>
  <c r="AT18" i="335"/>
  <c r="AS18" i="335"/>
  <c r="AR18" i="335"/>
  <c r="U18" i="335"/>
  <c r="Q18" i="335"/>
  <c r="M18" i="335"/>
  <c r="I18" i="335"/>
  <c r="CI20" i="335"/>
  <c r="CF20" i="335"/>
  <c r="CC20" i="335"/>
  <c r="BZ20" i="335"/>
  <c r="BW20" i="335"/>
  <c r="BV20" i="335"/>
  <c r="BU20" i="335"/>
  <c r="BT20" i="335"/>
  <c r="BP20" i="335"/>
  <c r="BM20" i="335"/>
  <c r="BJ20" i="335"/>
  <c r="BG20" i="335"/>
  <c r="BD20" i="335"/>
  <c r="BC20" i="335"/>
  <c r="BB20" i="335"/>
  <c r="BA20" i="335"/>
  <c r="AT20" i="335"/>
  <c r="AS20" i="335"/>
  <c r="AR20" i="335"/>
  <c r="U20" i="335"/>
  <c r="Q20" i="335"/>
  <c r="M20" i="335"/>
  <c r="I20" i="335"/>
  <c r="CI14" i="335"/>
  <c r="CF14" i="335"/>
  <c r="CC14" i="335"/>
  <c r="BZ14" i="335"/>
  <c r="BW14" i="335"/>
  <c r="BV14" i="335"/>
  <c r="BU14" i="335"/>
  <c r="BT14" i="335"/>
  <c r="BP14" i="335"/>
  <c r="BM14" i="335"/>
  <c r="BJ14" i="335"/>
  <c r="BG14" i="335"/>
  <c r="BD14" i="335"/>
  <c r="BC14" i="335"/>
  <c r="BB14" i="335"/>
  <c r="BA14" i="335"/>
  <c r="AT14" i="335"/>
  <c r="AS14" i="335"/>
  <c r="AR14" i="335"/>
  <c r="U14" i="335"/>
  <c r="Q14" i="335"/>
  <c r="M14" i="335"/>
  <c r="I14" i="335"/>
  <c r="CI12" i="335"/>
  <c r="CF12" i="335"/>
  <c r="CC12" i="335"/>
  <c r="BZ12" i="335"/>
  <c r="BW12" i="335"/>
  <c r="BV12" i="335"/>
  <c r="BU12" i="335"/>
  <c r="BT12" i="335"/>
  <c r="BP12" i="335"/>
  <c r="BM12" i="335"/>
  <c r="BJ12" i="335"/>
  <c r="BG12" i="335"/>
  <c r="BD12" i="335"/>
  <c r="BC12" i="335"/>
  <c r="BB12" i="335"/>
  <c r="BA12" i="335"/>
  <c r="AT12" i="335"/>
  <c r="AS12" i="335"/>
  <c r="AR12" i="335"/>
  <c r="U12" i="335"/>
  <c r="Q12" i="335"/>
  <c r="M12" i="335"/>
  <c r="I12" i="335"/>
  <c r="CI11" i="335"/>
  <c r="CF11" i="335"/>
  <c r="CC11" i="335"/>
  <c r="BZ11" i="335"/>
  <c r="BW11" i="335"/>
  <c r="BV11" i="335"/>
  <c r="BU11" i="335"/>
  <c r="BT11" i="335"/>
  <c r="BP11" i="335"/>
  <c r="BM11" i="335"/>
  <c r="BJ11" i="335"/>
  <c r="BG11" i="335"/>
  <c r="BD11" i="335"/>
  <c r="BC11" i="335"/>
  <c r="BB11" i="335"/>
  <c r="BA11" i="335"/>
  <c r="AT11" i="335"/>
  <c r="AS11" i="335"/>
  <c r="AR11" i="335"/>
  <c r="U11" i="335"/>
  <c r="Q11" i="335"/>
  <c r="M11" i="335"/>
  <c r="I11" i="335"/>
  <c r="CI31" i="367"/>
  <c r="CF31" i="367"/>
  <c r="CC31" i="367"/>
  <c r="BZ31" i="367"/>
  <c r="BW31" i="367"/>
  <c r="BV31" i="367"/>
  <c r="BU31" i="367"/>
  <c r="BT31" i="367"/>
  <c r="BP31" i="367"/>
  <c r="BM31" i="367"/>
  <c r="BJ31" i="367"/>
  <c r="BG31" i="367"/>
  <c r="BD31" i="367"/>
  <c r="BC31" i="367"/>
  <c r="BB31" i="367"/>
  <c r="BA31" i="367"/>
  <c r="AY31" i="367"/>
  <c r="AX31" i="367"/>
  <c r="AW31" i="367"/>
  <c r="AV31" i="367"/>
  <c r="AU31" i="367"/>
  <c r="AT31" i="367"/>
  <c r="AS31" i="367"/>
  <c r="AR31" i="367"/>
  <c r="AJ31" i="367"/>
  <c r="AI31" i="367"/>
  <c r="AC31" i="367"/>
  <c r="AB31" i="367"/>
  <c r="V31" i="367"/>
  <c r="U31" i="367"/>
  <c r="O31" i="367"/>
  <c r="N31" i="367"/>
  <c r="H31" i="367"/>
  <c r="G31" i="367"/>
  <c r="F31" i="367"/>
  <c r="A31" i="367" s="1"/>
  <c r="E31" i="367"/>
  <c r="CI30" i="367"/>
  <c r="CF30" i="367"/>
  <c r="CC30" i="367"/>
  <c r="BZ30" i="367"/>
  <c r="BW30" i="367"/>
  <c r="BV30" i="367"/>
  <c r="BU30" i="367"/>
  <c r="BT30" i="367"/>
  <c r="BP30" i="367"/>
  <c r="BM30" i="367"/>
  <c r="BJ30" i="367"/>
  <c r="BG30" i="367"/>
  <c r="BD30" i="367"/>
  <c r="BC30" i="367"/>
  <c r="BB30" i="367"/>
  <c r="BA30" i="367"/>
  <c r="AY30" i="367"/>
  <c r="AX30" i="367"/>
  <c r="AW30" i="367"/>
  <c r="AV30" i="367"/>
  <c r="AU30" i="367"/>
  <c r="AT30" i="367"/>
  <c r="AS30" i="367"/>
  <c r="AR30" i="367"/>
  <c r="AJ30" i="367"/>
  <c r="AI30" i="367"/>
  <c r="AC30" i="367"/>
  <c r="AG30" i="367" s="1"/>
  <c r="AB30" i="367"/>
  <c r="V30" i="367"/>
  <c r="Z30" i="367" s="1"/>
  <c r="U30" i="367"/>
  <c r="O30" i="367"/>
  <c r="S30" i="367" s="1"/>
  <c r="N30" i="367"/>
  <c r="H30" i="367"/>
  <c r="G30" i="367"/>
  <c r="F30" i="367"/>
  <c r="A30" i="367" s="1"/>
  <c r="E30" i="367"/>
  <c r="CI29" i="367"/>
  <c r="CF29" i="367"/>
  <c r="CC29" i="367"/>
  <c r="BZ29" i="367"/>
  <c r="BW29" i="367"/>
  <c r="BV29" i="367"/>
  <c r="BU29" i="367"/>
  <c r="BT29" i="367"/>
  <c r="BP29" i="367"/>
  <c r="BM29" i="367"/>
  <c r="BJ29" i="367"/>
  <c r="BG29" i="367"/>
  <c r="BD29" i="367"/>
  <c r="BC29" i="367"/>
  <c r="BB29" i="367"/>
  <c r="BA29" i="367"/>
  <c r="AY29" i="367"/>
  <c r="AX29" i="367"/>
  <c r="AW29" i="367"/>
  <c r="AV29" i="367"/>
  <c r="AU29" i="367"/>
  <c r="AT29" i="367"/>
  <c r="AS29" i="367"/>
  <c r="AR29" i="367"/>
  <c r="AJ29" i="367"/>
  <c r="AN29" i="367" s="1"/>
  <c r="AI29" i="367"/>
  <c r="AC29" i="367"/>
  <c r="AB29" i="367"/>
  <c r="V29" i="367"/>
  <c r="Z29" i="367" s="1"/>
  <c r="U29" i="367"/>
  <c r="O29" i="367"/>
  <c r="S29" i="367" s="1"/>
  <c r="N29" i="367"/>
  <c r="H29" i="367"/>
  <c r="L29" i="367" s="1"/>
  <c r="G29" i="367"/>
  <c r="F29" i="367"/>
  <c r="A29" i="367" s="1"/>
  <c r="E29" i="367"/>
  <c r="CI28" i="367"/>
  <c r="CF28" i="367"/>
  <c r="CC28" i="367"/>
  <c r="BZ28" i="367"/>
  <c r="BW28" i="367"/>
  <c r="BV28" i="367"/>
  <c r="BU28" i="367"/>
  <c r="BT28" i="367"/>
  <c r="BP28" i="367"/>
  <c r="BM28" i="367"/>
  <c r="BJ28" i="367"/>
  <c r="BG28" i="367"/>
  <c r="BD28" i="367"/>
  <c r="BC28" i="367"/>
  <c r="BB28" i="367"/>
  <c r="BA28" i="367"/>
  <c r="AY28" i="367"/>
  <c r="AX28" i="367"/>
  <c r="AW28" i="367"/>
  <c r="AV28" i="367"/>
  <c r="AU28" i="367"/>
  <c r="AT28" i="367"/>
  <c r="AS28" i="367"/>
  <c r="AR28" i="367"/>
  <c r="AJ28" i="367"/>
  <c r="AO28" i="367" s="1"/>
  <c r="BQ28" i="367" s="1"/>
  <c r="BR28" i="367" s="1"/>
  <c r="AI28" i="367"/>
  <c r="AC28" i="367"/>
  <c r="AH28" i="367" s="1"/>
  <c r="CG28" i="367" s="1"/>
  <c r="CH28" i="367" s="1"/>
  <c r="AB28" i="367"/>
  <c r="V28" i="367"/>
  <c r="U28" i="367"/>
  <c r="O28" i="367"/>
  <c r="T28" i="367" s="1"/>
  <c r="BH28" i="367" s="1"/>
  <c r="BI28" i="367" s="1"/>
  <c r="N28" i="367"/>
  <c r="H28" i="367"/>
  <c r="M28" i="367" s="1"/>
  <c r="BE28" i="367" s="1"/>
  <c r="BF28" i="367" s="1"/>
  <c r="G28" i="367"/>
  <c r="F28" i="367"/>
  <c r="A28" i="367" s="1"/>
  <c r="E28" i="367"/>
  <c r="CI27" i="367"/>
  <c r="CF27" i="367"/>
  <c r="CC27" i="367"/>
  <c r="BZ27" i="367"/>
  <c r="BW27" i="367"/>
  <c r="BV27" i="367"/>
  <c r="BU27" i="367"/>
  <c r="BT27" i="367"/>
  <c r="BP27" i="367"/>
  <c r="BM27" i="367"/>
  <c r="BJ27" i="367"/>
  <c r="BG27" i="367"/>
  <c r="BD27" i="367"/>
  <c r="BC27" i="367"/>
  <c r="BB27" i="367"/>
  <c r="BA27" i="367"/>
  <c r="AY27" i="367"/>
  <c r="AX27" i="367"/>
  <c r="AW27" i="367"/>
  <c r="AV27" i="367"/>
  <c r="AU27" i="367"/>
  <c r="AT27" i="367"/>
  <c r="AS27" i="367"/>
  <c r="AR27" i="367"/>
  <c r="AJ27" i="367"/>
  <c r="AI27" i="367"/>
  <c r="AC27" i="367"/>
  <c r="AB27" i="367"/>
  <c r="V27" i="367"/>
  <c r="U27" i="367"/>
  <c r="O27" i="367"/>
  <c r="N27" i="367"/>
  <c r="H27" i="367"/>
  <c r="G27" i="367"/>
  <c r="F27" i="367"/>
  <c r="A27" i="367" s="1"/>
  <c r="E27" i="367"/>
  <c r="CI26" i="367"/>
  <c r="CF26" i="367"/>
  <c r="CC26" i="367"/>
  <c r="BZ26" i="367"/>
  <c r="BW26" i="367"/>
  <c r="BV26" i="367"/>
  <c r="BU26" i="367"/>
  <c r="BT26" i="367"/>
  <c r="BP26" i="367"/>
  <c r="BM26" i="367"/>
  <c r="BJ26" i="367"/>
  <c r="BG26" i="367"/>
  <c r="BD26" i="367"/>
  <c r="BC26" i="367"/>
  <c r="BB26" i="367"/>
  <c r="BA26" i="367"/>
  <c r="AY26" i="367"/>
  <c r="AX26" i="367"/>
  <c r="AW26" i="367"/>
  <c r="AV26" i="367"/>
  <c r="AU26" i="367"/>
  <c r="AT26" i="367"/>
  <c r="AS26" i="367"/>
  <c r="AR26" i="367"/>
  <c r="AJ26" i="367"/>
  <c r="AN26" i="367" s="1"/>
  <c r="AI26" i="367"/>
  <c r="AC26" i="367"/>
  <c r="AG26" i="367" s="1"/>
  <c r="AB26" i="367"/>
  <c r="V26" i="367"/>
  <c r="U26" i="367"/>
  <c r="O26" i="367"/>
  <c r="S26" i="367" s="1"/>
  <c r="N26" i="367"/>
  <c r="H26" i="367"/>
  <c r="L26" i="367" s="1"/>
  <c r="G26" i="367"/>
  <c r="F26" i="367"/>
  <c r="A26" i="367" s="1"/>
  <c r="E26" i="367"/>
  <c r="CI25" i="367"/>
  <c r="CF25" i="367"/>
  <c r="CC25" i="367"/>
  <c r="BZ25" i="367"/>
  <c r="BW25" i="367"/>
  <c r="BV25" i="367"/>
  <c r="BU25" i="367"/>
  <c r="BT25" i="367"/>
  <c r="BP25" i="367"/>
  <c r="BM25" i="367"/>
  <c r="BJ25" i="367"/>
  <c r="BG25" i="367"/>
  <c r="BD25" i="367"/>
  <c r="BC25" i="367"/>
  <c r="BB25" i="367"/>
  <c r="BA25" i="367"/>
  <c r="AY25" i="367"/>
  <c r="AX25" i="367"/>
  <c r="AW25" i="367"/>
  <c r="AV25" i="367"/>
  <c r="AU25" i="367"/>
  <c r="AT25" i="367"/>
  <c r="AS25" i="367"/>
  <c r="AR25" i="367"/>
  <c r="AJ25" i="367"/>
  <c r="AI25" i="367"/>
  <c r="AC25" i="367"/>
  <c r="AB25" i="367"/>
  <c r="V25" i="367"/>
  <c r="U25" i="367"/>
  <c r="O25" i="367"/>
  <c r="N25" i="367"/>
  <c r="H25" i="367"/>
  <c r="G25" i="367"/>
  <c r="F25" i="367"/>
  <c r="A25" i="367" s="1"/>
  <c r="E25" i="367"/>
  <c r="CI24" i="367"/>
  <c r="CF24" i="367"/>
  <c r="CC24" i="367"/>
  <c r="BZ24" i="367"/>
  <c r="BW24" i="367"/>
  <c r="BV24" i="367"/>
  <c r="BU24" i="367"/>
  <c r="BT24" i="367"/>
  <c r="BP24" i="367"/>
  <c r="BM24" i="367"/>
  <c r="BJ24" i="367"/>
  <c r="BG24" i="367"/>
  <c r="BD24" i="367"/>
  <c r="BC24" i="367"/>
  <c r="BB24" i="367"/>
  <c r="BA24" i="367"/>
  <c r="AY24" i="367"/>
  <c r="AX24" i="367"/>
  <c r="AW24" i="367"/>
  <c r="AV24" i="367"/>
  <c r="AU24" i="367"/>
  <c r="AT24" i="367"/>
  <c r="AS24" i="367"/>
  <c r="AR24" i="367"/>
  <c r="AJ24" i="367"/>
  <c r="AO24" i="367" s="1"/>
  <c r="AI24" i="367"/>
  <c r="AC24" i="367"/>
  <c r="AB24" i="367"/>
  <c r="V24" i="367"/>
  <c r="AA24" i="367" s="1"/>
  <c r="CD24" i="367" s="1"/>
  <c r="CE24" i="367" s="1"/>
  <c r="U24" i="367"/>
  <c r="O24" i="367"/>
  <c r="N24" i="367"/>
  <c r="H24" i="367"/>
  <c r="M24" i="367" s="1"/>
  <c r="G24" i="367"/>
  <c r="F24" i="367"/>
  <c r="A24" i="367" s="1"/>
  <c r="E24" i="367"/>
  <c r="CI23" i="367"/>
  <c r="CF23" i="367"/>
  <c r="CC23" i="367"/>
  <c r="BZ23" i="367"/>
  <c r="BW23" i="367"/>
  <c r="BV23" i="367"/>
  <c r="BU23" i="367"/>
  <c r="BT23" i="367"/>
  <c r="BP23" i="367"/>
  <c r="BM23" i="367"/>
  <c r="BJ23" i="367"/>
  <c r="BG23" i="367"/>
  <c r="BD23" i="367"/>
  <c r="BC23" i="367"/>
  <c r="BB23" i="367"/>
  <c r="BA23" i="367"/>
  <c r="AY23" i="367"/>
  <c r="AX23" i="367"/>
  <c r="AW23" i="367"/>
  <c r="AV23" i="367"/>
  <c r="AU23" i="367"/>
  <c r="AT23" i="367"/>
  <c r="AS23" i="367"/>
  <c r="AR23" i="367"/>
  <c r="AJ23" i="367"/>
  <c r="AI23" i="367"/>
  <c r="AC23" i="367"/>
  <c r="AB23" i="367"/>
  <c r="V23" i="367"/>
  <c r="U23" i="367"/>
  <c r="O23" i="367"/>
  <c r="N23" i="367"/>
  <c r="H23" i="367"/>
  <c r="G23" i="367"/>
  <c r="F23" i="367"/>
  <c r="A23" i="367" s="1"/>
  <c r="E23" i="367"/>
  <c r="CI22" i="367"/>
  <c r="CF22" i="367"/>
  <c r="CC22" i="367"/>
  <c r="BZ22" i="367"/>
  <c r="BW22" i="367"/>
  <c r="BV22" i="367"/>
  <c r="BU22" i="367"/>
  <c r="BT22" i="367"/>
  <c r="BP22" i="367"/>
  <c r="BM22" i="367"/>
  <c r="BJ22" i="367"/>
  <c r="BG22" i="367"/>
  <c r="BD22" i="367"/>
  <c r="BC22" i="367"/>
  <c r="BB22" i="367"/>
  <c r="BA22" i="367"/>
  <c r="AY22" i="367"/>
  <c r="AX22" i="367"/>
  <c r="AW22" i="367"/>
  <c r="AV22" i="367"/>
  <c r="AU22" i="367"/>
  <c r="AT22" i="367"/>
  <c r="AS22" i="367"/>
  <c r="AR22" i="367"/>
  <c r="AJ22" i="367"/>
  <c r="AI22" i="367"/>
  <c r="AC22" i="367"/>
  <c r="AG22" i="367" s="1"/>
  <c r="AB22" i="367"/>
  <c r="V22" i="367"/>
  <c r="Z22" i="367" s="1"/>
  <c r="U22" i="367"/>
  <c r="O22" i="367"/>
  <c r="S22" i="367" s="1"/>
  <c r="N22" i="367"/>
  <c r="H22" i="367"/>
  <c r="G22" i="367"/>
  <c r="F22" i="367"/>
  <c r="A22" i="367" s="1"/>
  <c r="E22" i="367"/>
  <c r="CI21" i="367"/>
  <c r="CF21" i="367"/>
  <c r="CC21" i="367"/>
  <c r="BZ21" i="367"/>
  <c r="BW21" i="367"/>
  <c r="BV21" i="367"/>
  <c r="BU21" i="367"/>
  <c r="BT21" i="367"/>
  <c r="BP21" i="367"/>
  <c r="BM21" i="367"/>
  <c r="BJ21" i="367"/>
  <c r="BG21" i="367"/>
  <c r="BD21" i="367"/>
  <c r="BC21" i="367"/>
  <c r="BB21" i="367"/>
  <c r="BA21" i="367"/>
  <c r="AY21" i="367"/>
  <c r="AX21" i="367"/>
  <c r="AW21" i="367"/>
  <c r="AV21" i="367"/>
  <c r="AU21" i="367"/>
  <c r="AT21" i="367"/>
  <c r="AS21" i="367"/>
  <c r="AR21" i="367"/>
  <c r="AJ21" i="367"/>
  <c r="AN21" i="367" s="1"/>
  <c r="AI21" i="367"/>
  <c r="AC21" i="367"/>
  <c r="AG21" i="367" s="1"/>
  <c r="AB21" i="367"/>
  <c r="V21" i="367"/>
  <c r="Z21" i="367" s="1"/>
  <c r="U21" i="367"/>
  <c r="O21" i="367"/>
  <c r="N21" i="367"/>
  <c r="H21" i="367"/>
  <c r="L21" i="367" s="1"/>
  <c r="G21" i="367"/>
  <c r="F21" i="367"/>
  <c r="A21" i="367" s="1"/>
  <c r="E21" i="367"/>
  <c r="CI20" i="367"/>
  <c r="CF20" i="367"/>
  <c r="CC20" i="367"/>
  <c r="BZ20" i="367"/>
  <c r="BW20" i="367"/>
  <c r="BV20" i="367"/>
  <c r="BU20" i="367"/>
  <c r="BT20" i="367"/>
  <c r="BP20" i="367"/>
  <c r="BM20" i="367"/>
  <c r="BJ20" i="367"/>
  <c r="BG20" i="367"/>
  <c r="BD20" i="367"/>
  <c r="BC20" i="367"/>
  <c r="BB20" i="367"/>
  <c r="BA20" i="367"/>
  <c r="AY20" i="367"/>
  <c r="AX20" i="367"/>
  <c r="AW20" i="367"/>
  <c r="AV20" i="367"/>
  <c r="AU20" i="367"/>
  <c r="AT20" i="367"/>
  <c r="AS20" i="367"/>
  <c r="AR20" i="367"/>
  <c r="AJ20" i="367"/>
  <c r="AI20" i="367"/>
  <c r="AC20" i="367"/>
  <c r="AB20" i="367"/>
  <c r="V20" i="367"/>
  <c r="U20" i="367"/>
  <c r="O20" i="367"/>
  <c r="N20" i="367"/>
  <c r="H20" i="367"/>
  <c r="G20" i="367"/>
  <c r="F20" i="367"/>
  <c r="A20" i="367" s="1"/>
  <c r="E20" i="367"/>
  <c r="CI19" i="367"/>
  <c r="CF19" i="367"/>
  <c r="CC19" i="367"/>
  <c r="BZ19" i="367"/>
  <c r="BW19" i="367"/>
  <c r="BV19" i="367"/>
  <c r="BU19" i="367"/>
  <c r="BT19" i="367"/>
  <c r="BP19" i="367"/>
  <c r="BM19" i="367"/>
  <c r="BJ19" i="367"/>
  <c r="BG19" i="367"/>
  <c r="BD19" i="367"/>
  <c r="BC19" i="367"/>
  <c r="BB19" i="367"/>
  <c r="BA19" i="367"/>
  <c r="AY19" i="367"/>
  <c r="AX19" i="367"/>
  <c r="AW19" i="367"/>
  <c r="AV19" i="367"/>
  <c r="AU19" i="367"/>
  <c r="AT19" i="367"/>
  <c r="AS19" i="367"/>
  <c r="AR19" i="367"/>
  <c r="AJ19" i="367"/>
  <c r="AN19" i="367" s="1"/>
  <c r="AI19" i="367"/>
  <c r="AC19" i="367"/>
  <c r="AB19" i="367"/>
  <c r="V19" i="367"/>
  <c r="U19" i="367"/>
  <c r="O19" i="367"/>
  <c r="S19" i="367" s="1"/>
  <c r="N19" i="367"/>
  <c r="H19" i="367"/>
  <c r="L19" i="367" s="1"/>
  <c r="G19" i="367"/>
  <c r="F19" i="367"/>
  <c r="A19" i="367" s="1"/>
  <c r="E19" i="367"/>
  <c r="CI18" i="367"/>
  <c r="CF18" i="367"/>
  <c r="CC18" i="367"/>
  <c r="BZ18" i="367"/>
  <c r="BW18" i="367"/>
  <c r="BV18" i="367"/>
  <c r="BU18" i="367"/>
  <c r="BT18" i="367"/>
  <c r="BP18" i="367"/>
  <c r="BM18" i="367"/>
  <c r="BJ18" i="367"/>
  <c r="BG18" i="367"/>
  <c r="BD18" i="367"/>
  <c r="BC18" i="367"/>
  <c r="BB18" i="367"/>
  <c r="BA18" i="367"/>
  <c r="AY18" i="367"/>
  <c r="AX18" i="367"/>
  <c r="AW18" i="367"/>
  <c r="AV18" i="367"/>
  <c r="AU18" i="367"/>
  <c r="AT18" i="367"/>
  <c r="AS18" i="367"/>
  <c r="AR18" i="367"/>
  <c r="AJ18" i="367"/>
  <c r="AO18" i="367" s="1"/>
  <c r="CJ18" i="367" s="1"/>
  <c r="CK18" i="367" s="1"/>
  <c r="AI18" i="367"/>
  <c r="AC18" i="367"/>
  <c r="AH18" i="367" s="1"/>
  <c r="CG18" i="367" s="1"/>
  <c r="CH18" i="367" s="1"/>
  <c r="AB18" i="367"/>
  <c r="V18" i="367"/>
  <c r="AA18" i="367" s="1"/>
  <c r="BK18" i="367" s="1"/>
  <c r="BL18" i="367" s="1"/>
  <c r="U18" i="367"/>
  <c r="O18" i="367"/>
  <c r="N18" i="367"/>
  <c r="H18" i="367"/>
  <c r="M18" i="367" s="1"/>
  <c r="BX18" i="367" s="1"/>
  <c r="BY18" i="367" s="1"/>
  <c r="G18" i="367"/>
  <c r="F18" i="367"/>
  <c r="A18" i="367" s="1"/>
  <c r="E18" i="367"/>
  <c r="CI17" i="367"/>
  <c r="CF17" i="367"/>
  <c r="CC17" i="367"/>
  <c r="BZ17" i="367"/>
  <c r="BW17" i="367"/>
  <c r="BV17" i="367"/>
  <c r="BU17" i="367"/>
  <c r="BT17" i="367"/>
  <c r="BP17" i="367"/>
  <c r="BM17" i="367"/>
  <c r="BJ17" i="367"/>
  <c r="BG17" i="367"/>
  <c r="BD17" i="367"/>
  <c r="BC17" i="367"/>
  <c r="BB17" i="367"/>
  <c r="BA17" i="367"/>
  <c r="AY17" i="367"/>
  <c r="AX17" i="367"/>
  <c r="AW17" i="367"/>
  <c r="AV17" i="367"/>
  <c r="AU17" i="367"/>
  <c r="AT17" i="367"/>
  <c r="AS17" i="367"/>
  <c r="AR17" i="367"/>
  <c r="AJ17" i="367"/>
  <c r="AI17" i="367"/>
  <c r="AC17" i="367"/>
  <c r="AG17" i="367" s="1"/>
  <c r="AB17" i="367"/>
  <c r="V17" i="367"/>
  <c r="Z17" i="367" s="1"/>
  <c r="U17" i="367"/>
  <c r="O17" i="367"/>
  <c r="N17" i="367"/>
  <c r="H17" i="367"/>
  <c r="G17" i="367"/>
  <c r="F17" i="367"/>
  <c r="A17" i="367" s="1"/>
  <c r="E17" i="367"/>
  <c r="CI14" i="367"/>
  <c r="CF14" i="367"/>
  <c r="CC14" i="367"/>
  <c r="BZ14" i="367"/>
  <c r="BW14" i="367"/>
  <c r="BV14" i="367"/>
  <c r="BU14" i="367"/>
  <c r="BT14" i="367"/>
  <c r="BP14" i="367"/>
  <c r="BM14" i="367"/>
  <c r="BJ14" i="367"/>
  <c r="BG14" i="367"/>
  <c r="BC14" i="367"/>
  <c r="BB14" i="367"/>
  <c r="BA14" i="367"/>
  <c r="AT14" i="367"/>
  <c r="AS14" i="367"/>
  <c r="AR14" i="367"/>
  <c r="AB14" i="367"/>
  <c r="U14" i="367"/>
  <c r="N14" i="367"/>
  <c r="H14" i="367"/>
  <c r="BD14" i="367" s="1"/>
  <c r="G14" i="367"/>
  <c r="CI15" i="367"/>
  <c r="CF15" i="367"/>
  <c r="CC15" i="367"/>
  <c r="BZ15" i="367"/>
  <c r="BV15" i="367"/>
  <c r="BU15" i="367"/>
  <c r="BT15" i="367"/>
  <c r="BP15" i="367"/>
  <c r="BM15" i="367"/>
  <c r="BJ15" i="367"/>
  <c r="BG15" i="367"/>
  <c r="BD15" i="367"/>
  <c r="BC15" i="367"/>
  <c r="BB15" i="367"/>
  <c r="BA15" i="367"/>
  <c r="AT15" i="367"/>
  <c r="AS15" i="367"/>
  <c r="AR15" i="367"/>
  <c r="AB15" i="367"/>
  <c r="U15" i="367"/>
  <c r="N15" i="367"/>
  <c r="H15" i="367"/>
  <c r="BW15" i="367" s="1"/>
  <c r="G15" i="367"/>
  <c r="CI16" i="367"/>
  <c r="CF16" i="367"/>
  <c r="CC16" i="367"/>
  <c r="BZ16" i="367"/>
  <c r="BW16" i="367"/>
  <c r="BV16" i="367"/>
  <c r="BU16" i="367"/>
  <c r="BT16" i="367"/>
  <c r="BP16" i="367"/>
  <c r="BM16" i="367"/>
  <c r="BJ16" i="367"/>
  <c r="BG16" i="367"/>
  <c r="BD16" i="367"/>
  <c r="BC16" i="367"/>
  <c r="BB16" i="367"/>
  <c r="BA16" i="367"/>
  <c r="AT16" i="367"/>
  <c r="AS16" i="367"/>
  <c r="AR16" i="367"/>
  <c r="AB16" i="367"/>
  <c r="U16" i="367"/>
  <c r="N16" i="367"/>
  <c r="G16" i="367"/>
  <c r="CI12" i="367"/>
  <c r="CF12" i="367"/>
  <c r="BV12" i="367"/>
  <c r="BU12" i="367"/>
  <c r="BT12" i="367"/>
  <c r="BP12" i="367"/>
  <c r="BM12" i="367"/>
  <c r="BJ12" i="367"/>
  <c r="BG12" i="367"/>
  <c r="BD12" i="367"/>
  <c r="BC12" i="367"/>
  <c r="BB12" i="367"/>
  <c r="BA12" i="367"/>
  <c r="AT12" i="367"/>
  <c r="AS12" i="367"/>
  <c r="AR12" i="367"/>
  <c r="AB12" i="367"/>
  <c r="V12" i="367"/>
  <c r="CC12" i="367" s="1"/>
  <c r="U12" i="367"/>
  <c r="O12" i="367"/>
  <c r="BZ12" i="367" s="1"/>
  <c r="N12" i="367"/>
  <c r="H12" i="367"/>
  <c r="BW12" i="367" s="1"/>
  <c r="G12" i="367"/>
  <c r="CI13" i="367"/>
  <c r="CF13" i="367"/>
  <c r="BV13" i="367"/>
  <c r="BU13" i="367"/>
  <c r="BT13" i="367"/>
  <c r="BP13" i="367"/>
  <c r="BM13" i="367"/>
  <c r="BJ13" i="367"/>
  <c r="BG13" i="367"/>
  <c r="BD13" i="367"/>
  <c r="BC13" i="367"/>
  <c r="BB13" i="367"/>
  <c r="BA13" i="367"/>
  <c r="AT13" i="367"/>
  <c r="AS13" i="367"/>
  <c r="AR13" i="367"/>
  <c r="AB13" i="367"/>
  <c r="V13" i="367"/>
  <c r="U13" i="367"/>
  <c r="O13" i="367"/>
  <c r="BZ13" i="367" s="1"/>
  <c r="N13" i="367"/>
  <c r="H13" i="367"/>
  <c r="BW13" i="367" s="1"/>
  <c r="G13" i="367"/>
  <c r="CI11" i="367"/>
  <c r="CF11" i="367"/>
  <c r="BV11" i="367"/>
  <c r="BU11" i="367"/>
  <c r="BT11" i="367"/>
  <c r="BP11" i="367"/>
  <c r="BM11" i="367"/>
  <c r="BJ11" i="367"/>
  <c r="BG11" i="367"/>
  <c r="BD11" i="367"/>
  <c r="BC11" i="367"/>
  <c r="BB11" i="367"/>
  <c r="BA11" i="367"/>
  <c r="AT11" i="367"/>
  <c r="AS11" i="367"/>
  <c r="AR11" i="367"/>
  <c r="AB11" i="367"/>
  <c r="V11" i="367"/>
  <c r="CC11" i="367" s="1"/>
  <c r="U11" i="367"/>
  <c r="O11" i="367"/>
  <c r="BZ11" i="367" s="1"/>
  <c r="N11" i="367"/>
  <c r="H11" i="367"/>
  <c r="BW11" i="367" s="1"/>
  <c r="G11" i="367"/>
  <c r="CI31" i="324"/>
  <c r="CF31" i="324"/>
  <c r="CC31" i="324"/>
  <c r="BZ31" i="324"/>
  <c r="BW31" i="324"/>
  <c r="BV31" i="324"/>
  <c r="BU31" i="324"/>
  <c r="BT31" i="324"/>
  <c r="BP31" i="324"/>
  <c r="BM31" i="324"/>
  <c r="BJ31" i="324"/>
  <c r="BG31" i="324"/>
  <c r="BD31" i="324"/>
  <c r="BC31" i="324"/>
  <c r="BB31" i="324"/>
  <c r="BA31" i="324"/>
  <c r="AY31" i="324"/>
  <c r="AX31" i="324"/>
  <c r="AW31" i="324"/>
  <c r="AV31" i="324"/>
  <c r="AU31" i="324"/>
  <c r="AT31" i="324"/>
  <c r="AS31" i="324"/>
  <c r="AR31" i="324"/>
  <c r="AJ31" i="324"/>
  <c r="AO31" i="324" s="1"/>
  <c r="CJ31" i="324" s="1"/>
  <c r="CK31" i="324" s="1"/>
  <c r="AI31" i="324"/>
  <c r="AC31" i="324"/>
  <c r="AH31" i="324" s="1"/>
  <c r="AB31" i="324"/>
  <c r="V31" i="324"/>
  <c r="AA31" i="324" s="1"/>
  <c r="BK31" i="324" s="1"/>
  <c r="BL31" i="324" s="1"/>
  <c r="U31" i="324"/>
  <c r="O31" i="324"/>
  <c r="T31" i="324" s="1"/>
  <c r="N31" i="324"/>
  <c r="H31" i="324"/>
  <c r="M31" i="324" s="1"/>
  <c r="BX31" i="324" s="1"/>
  <c r="BY31" i="324" s="1"/>
  <c r="G31" i="324"/>
  <c r="F31" i="324"/>
  <c r="A31" i="324" s="1"/>
  <c r="E31" i="324"/>
  <c r="CI30" i="324"/>
  <c r="CF30" i="324"/>
  <c r="CC30" i="324"/>
  <c r="BZ30" i="324"/>
  <c r="BW30" i="324"/>
  <c r="BV30" i="324"/>
  <c r="BU30" i="324"/>
  <c r="BT30" i="324"/>
  <c r="BP30" i="324"/>
  <c r="BM30" i="324"/>
  <c r="BJ30" i="324"/>
  <c r="BG30" i="324"/>
  <c r="BD30" i="324"/>
  <c r="BC30" i="324"/>
  <c r="BB30" i="324"/>
  <c r="BA30" i="324"/>
  <c r="AY30" i="324"/>
  <c r="AX30" i="324"/>
  <c r="AW30" i="324"/>
  <c r="AV30" i="324"/>
  <c r="AU30" i="324"/>
  <c r="AT30" i="324"/>
  <c r="AS30" i="324"/>
  <c r="AR30" i="324"/>
  <c r="AJ30" i="324"/>
  <c r="AN30" i="324" s="1"/>
  <c r="AI30" i="324"/>
  <c r="AC30" i="324"/>
  <c r="AG30" i="324" s="1"/>
  <c r="AB30" i="324"/>
  <c r="V30" i="324"/>
  <c r="U30" i="324"/>
  <c r="O30" i="324"/>
  <c r="S30" i="324" s="1"/>
  <c r="N30" i="324"/>
  <c r="H30" i="324"/>
  <c r="L30" i="324" s="1"/>
  <c r="G30" i="324"/>
  <c r="F30" i="324"/>
  <c r="A30" i="324" s="1"/>
  <c r="E30" i="324"/>
  <c r="CI29" i="324"/>
  <c r="CF29" i="324"/>
  <c r="CC29" i="324"/>
  <c r="BZ29" i="324"/>
  <c r="BW29" i="324"/>
  <c r="BV29" i="324"/>
  <c r="BU29" i="324"/>
  <c r="BT29" i="324"/>
  <c r="BP29" i="324"/>
  <c r="BM29" i="324"/>
  <c r="BJ29" i="324"/>
  <c r="BG29" i="324"/>
  <c r="BD29" i="324"/>
  <c r="BC29" i="324"/>
  <c r="BB29" i="324"/>
  <c r="BA29" i="324"/>
  <c r="AY29" i="324"/>
  <c r="AX29" i="324"/>
  <c r="AW29" i="324"/>
  <c r="AV29" i="324"/>
  <c r="AU29" i="324"/>
  <c r="AT29" i="324"/>
  <c r="AS29" i="324"/>
  <c r="AR29" i="324"/>
  <c r="AJ29" i="324"/>
  <c r="AI29" i="324"/>
  <c r="AC29" i="324"/>
  <c r="AB29" i="324"/>
  <c r="V29" i="324"/>
  <c r="U29" i="324"/>
  <c r="O29" i="324"/>
  <c r="N29" i="324"/>
  <c r="H29" i="324"/>
  <c r="G29" i="324"/>
  <c r="F29" i="324"/>
  <c r="A29" i="324" s="1"/>
  <c r="E29" i="324"/>
  <c r="CI28" i="324"/>
  <c r="CF28" i="324"/>
  <c r="CC28" i="324"/>
  <c r="BZ28" i="324"/>
  <c r="BW28" i="324"/>
  <c r="BV28" i="324"/>
  <c r="BU28" i="324"/>
  <c r="BT28" i="324"/>
  <c r="BP28" i="324"/>
  <c r="BM28" i="324"/>
  <c r="BJ28" i="324"/>
  <c r="BG28" i="324"/>
  <c r="BD28" i="324"/>
  <c r="BC28" i="324"/>
  <c r="BB28" i="324"/>
  <c r="BA28" i="324"/>
  <c r="AY28" i="324"/>
  <c r="AX28" i="324"/>
  <c r="AW28" i="324"/>
  <c r="AV28" i="324"/>
  <c r="AU28" i="324"/>
  <c r="AT28" i="324"/>
  <c r="AS28" i="324"/>
  <c r="AR28" i="324"/>
  <c r="AJ28" i="324"/>
  <c r="AI28" i="324"/>
  <c r="AC28" i="324"/>
  <c r="AB28" i="324"/>
  <c r="V28" i="324"/>
  <c r="U28" i="324"/>
  <c r="O28" i="324"/>
  <c r="N28" i="324"/>
  <c r="H28" i="324"/>
  <c r="G28" i="324"/>
  <c r="F28" i="324"/>
  <c r="A28" i="324" s="1"/>
  <c r="E28" i="324"/>
  <c r="CI27" i="324"/>
  <c r="CF27" i="324"/>
  <c r="CC27" i="324"/>
  <c r="BZ27" i="324"/>
  <c r="BW27" i="324"/>
  <c r="BV27" i="324"/>
  <c r="BU27" i="324"/>
  <c r="BT27" i="324"/>
  <c r="BP27" i="324"/>
  <c r="BM27" i="324"/>
  <c r="BJ27" i="324"/>
  <c r="BG27" i="324"/>
  <c r="BD27" i="324"/>
  <c r="BC27" i="324"/>
  <c r="BB27" i="324"/>
  <c r="BA27" i="324"/>
  <c r="AY27" i="324"/>
  <c r="AX27" i="324"/>
  <c r="AW27" i="324"/>
  <c r="AV27" i="324"/>
  <c r="AU27" i="324"/>
  <c r="AT27" i="324"/>
  <c r="AS27" i="324"/>
  <c r="AR27" i="324"/>
  <c r="AJ27" i="324"/>
  <c r="AO27" i="324" s="1"/>
  <c r="CJ27" i="324" s="1"/>
  <c r="CK27" i="324" s="1"/>
  <c r="AI27" i="324"/>
  <c r="AC27" i="324"/>
  <c r="AH27" i="324" s="1"/>
  <c r="AB27" i="324"/>
  <c r="V27" i="324"/>
  <c r="AA27" i="324" s="1"/>
  <c r="U27" i="324"/>
  <c r="O27" i="324"/>
  <c r="T27" i="324" s="1"/>
  <c r="N27" i="324"/>
  <c r="H27" i="324"/>
  <c r="M27" i="324" s="1"/>
  <c r="G27" i="324"/>
  <c r="F27" i="324"/>
  <c r="A27" i="324" s="1"/>
  <c r="E27" i="324"/>
  <c r="CI26" i="324"/>
  <c r="CF26" i="324"/>
  <c r="CC26" i="324"/>
  <c r="BZ26" i="324"/>
  <c r="BW26" i="324"/>
  <c r="BV26" i="324"/>
  <c r="BU26" i="324"/>
  <c r="BT26" i="324"/>
  <c r="BP26" i="324"/>
  <c r="BM26" i="324"/>
  <c r="BJ26" i="324"/>
  <c r="BG26" i="324"/>
  <c r="BD26" i="324"/>
  <c r="BC26" i="324"/>
  <c r="BB26" i="324"/>
  <c r="BA26" i="324"/>
  <c r="AY26" i="324"/>
  <c r="AX26" i="324"/>
  <c r="AW26" i="324"/>
  <c r="AV26" i="324"/>
  <c r="AU26" i="324"/>
  <c r="AT26" i="324"/>
  <c r="AS26" i="324"/>
  <c r="AR26" i="324"/>
  <c r="AJ26" i="324"/>
  <c r="AN26" i="324" s="1"/>
  <c r="AI26" i="324"/>
  <c r="AC26" i="324"/>
  <c r="AB26" i="324"/>
  <c r="V26" i="324"/>
  <c r="Z26" i="324" s="1"/>
  <c r="U26" i="324"/>
  <c r="O26" i="324"/>
  <c r="N26" i="324"/>
  <c r="H26" i="324"/>
  <c r="L26" i="324" s="1"/>
  <c r="G26" i="324"/>
  <c r="F26" i="324"/>
  <c r="A26" i="324" s="1"/>
  <c r="E26" i="324"/>
  <c r="CI25" i="324"/>
  <c r="CF25" i="324"/>
  <c r="CC25" i="324"/>
  <c r="BZ25" i="324"/>
  <c r="BW25" i="324"/>
  <c r="BV25" i="324"/>
  <c r="BU25" i="324"/>
  <c r="BT25" i="324"/>
  <c r="BP25" i="324"/>
  <c r="BM25" i="324"/>
  <c r="BJ25" i="324"/>
  <c r="BG25" i="324"/>
  <c r="BD25" i="324"/>
  <c r="BC25" i="324"/>
  <c r="BB25" i="324"/>
  <c r="BA25" i="324"/>
  <c r="AY25" i="324"/>
  <c r="AX25" i="324"/>
  <c r="AW25" i="324"/>
  <c r="AV25" i="324"/>
  <c r="AU25" i="324"/>
  <c r="AT25" i="324"/>
  <c r="AS25" i="324"/>
  <c r="AR25" i="324"/>
  <c r="AJ25" i="324"/>
  <c r="AO25" i="324" s="1"/>
  <c r="BQ25" i="324" s="1"/>
  <c r="BR25" i="324" s="1"/>
  <c r="AI25" i="324"/>
  <c r="AC25" i="324"/>
  <c r="AH25" i="324" s="1"/>
  <c r="BN25" i="324" s="1"/>
  <c r="BO25" i="324" s="1"/>
  <c r="AB25" i="324"/>
  <c r="V25" i="324"/>
  <c r="AA25" i="324" s="1"/>
  <c r="CD25" i="324" s="1"/>
  <c r="CE25" i="324" s="1"/>
  <c r="U25" i="324"/>
  <c r="O25" i="324"/>
  <c r="T25" i="324" s="1"/>
  <c r="N25" i="324"/>
  <c r="H25" i="324"/>
  <c r="M25" i="324" s="1"/>
  <c r="BE25" i="324" s="1"/>
  <c r="BF25" i="324" s="1"/>
  <c r="G25" i="324"/>
  <c r="F25" i="324"/>
  <c r="A25" i="324" s="1"/>
  <c r="E25" i="324"/>
  <c r="CI24" i="324"/>
  <c r="CF24" i="324"/>
  <c r="CC24" i="324"/>
  <c r="BZ24" i="324"/>
  <c r="BW24" i="324"/>
  <c r="BV24" i="324"/>
  <c r="BU24" i="324"/>
  <c r="BT24" i="324"/>
  <c r="BP24" i="324"/>
  <c r="BM24" i="324"/>
  <c r="BJ24" i="324"/>
  <c r="BG24" i="324"/>
  <c r="BD24" i="324"/>
  <c r="BC24" i="324"/>
  <c r="BB24" i="324"/>
  <c r="BA24" i="324"/>
  <c r="AY24" i="324"/>
  <c r="AX24" i="324"/>
  <c r="AW24" i="324"/>
  <c r="AV24" i="324"/>
  <c r="AU24" i="324"/>
  <c r="AT24" i="324"/>
  <c r="AS24" i="324"/>
  <c r="AR24" i="324"/>
  <c r="AJ24" i="324"/>
  <c r="AO24" i="324" s="1"/>
  <c r="AI24" i="324"/>
  <c r="AC24" i="324"/>
  <c r="AB24" i="324"/>
  <c r="V24" i="324"/>
  <c r="AA24" i="324" s="1"/>
  <c r="CD24" i="324" s="1"/>
  <c r="CE24" i="324" s="1"/>
  <c r="U24" i="324"/>
  <c r="O24" i="324"/>
  <c r="N24" i="324"/>
  <c r="H24" i="324"/>
  <c r="M24" i="324" s="1"/>
  <c r="G24" i="324"/>
  <c r="F24" i="324"/>
  <c r="A24" i="324" s="1"/>
  <c r="E24" i="324"/>
  <c r="CI23" i="324"/>
  <c r="CF23" i="324"/>
  <c r="CC23" i="324"/>
  <c r="BZ23" i="324"/>
  <c r="BW23" i="324"/>
  <c r="BV23" i="324"/>
  <c r="BU23" i="324"/>
  <c r="BT23" i="324"/>
  <c r="BP23" i="324"/>
  <c r="BM23" i="324"/>
  <c r="BJ23" i="324"/>
  <c r="BG23" i="324"/>
  <c r="BD23" i="324"/>
  <c r="BC23" i="324"/>
  <c r="BB23" i="324"/>
  <c r="BA23" i="324"/>
  <c r="AY23" i="324"/>
  <c r="AX23" i="324"/>
  <c r="AW23" i="324"/>
  <c r="AV23" i="324"/>
  <c r="AU23" i="324"/>
  <c r="AT23" i="324"/>
  <c r="AS23" i="324"/>
  <c r="AR23" i="324"/>
  <c r="AJ23" i="324"/>
  <c r="AI23" i="324"/>
  <c r="AC23" i="324"/>
  <c r="AB23" i="324"/>
  <c r="V23" i="324"/>
  <c r="U23" i="324"/>
  <c r="O23" i="324"/>
  <c r="N23" i="324"/>
  <c r="H23" i="324"/>
  <c r="G23" i="324"/>
  <c r="F23" i="324"/>
  <c r="A23" i="324" s="1"/>
  <c r="E23" i="324"/>
  <c r="CI22" i="324"/>
  <c r="CF22" i="324"/>
  <c r="CC22" i="324"/>
  <c r="BZ22" i="324"/>
  <c r="BW22" i="324"/>
  <c r="BV22" i="324"/>
  <c r="BU22" i="324"/>
  <c r="BT22" i="324"/>
  <c r="BP22" i="324"/>
  <c r="BM22" i="324"/>
  <c r="BJ22" i="324"/>
  <c r="BG22" i="324"/>
  <c r="BD22" i="324"/>
  <c r="BC22" i="324"/>
  <c r="BB22" i="324"/>
  <c r="BA22" i="324"/>
  <c r="AY22" i="324"/>
  <c r="AX22" i="324"/>
  <c r="AW22" i="324"/>
  <c r="AV22" i="324"/>
  <c r="AU22" i="324"/>
  <c r="AT22" i="324"/>
  <c r="AS22" i="324"/>
  <c r="AR22" i="324"/>
  <c r="AJ22" i="324"/>
  <c r="AN22" i="324" s="1"/>
  <c r="AI22" i="324"/>
  <c r="AC22" i="324"/>
  <c r="AB22" i="324"/>
  <c r="V22" i="324"/>
  <c r="Z22" i="324" s="1"/>
  <c r="U22" i="324"/>
  <c r="O22" i="324"/>
  <c r="N22" i="324"/>
  <c r="H22" i="324"/>
  <c r="L22" i="324" s="1"/>
  <c r="G22" i="324"/>
  <c r="F22" i="324"/>
  <c r="A22" i="324" s="1"/>
  <c r="E22" i="324"/>
  <c r="CI21" i="324"/>
  <c r="CF21" i="324"/>
  <c r="CC21" i="324"/>
  <c r="BZ21" i="324"/>
  <c r="BW21" i="324"/>
  <c r="BV21" i="324"/>
  <c r="BU21" i="324"/>
  <c r="BT21" i="324"/>
  <c r="BP21" i="324"/>
  <c r="BM21" i="324"/>
  <c r="BJ21" i="324"/>
  <c r="BG21" i="324"/>
  <c r="BD21" i="324"/>
  <c r="BC21" i="324"/>
  <c r="BB21" i="324"/>
  <c r="BA21" i="324"/>
  <c r="AY21" i="324"/>
  <c r="AX21" i="324"/>
  <c r="AW21" i="324"/>
  <c r="AV21" i="324"/>
  <c r="AU21" i="324"/>
  <c r="AT21" i="324"/>
  <c r="AS21" i="324"/>
  <c r="AR21" i="324"/>
  <c r="AJ21" i="324"/>
  <c r="AN21" i="324" s="1"/>
  <c r="AI21" i="324"/>
  <c r="AC21" i="324"/>
  <c r="AB21" i="324"/>
  <c r="V21" i="324"/>
  <c r="U21" i="324"/>
  <c r="O21" i="324"/>
  <c r="N21" i="324"/>
  <c r="H21" i="324"/>
  <c r="L21" i="324" s="1"/>
  <c r="G21" i="324"/>
  <c r="F21" i="324"/>
  <c r="A21" i="324" s="1"/>
  <c r="E21" i="324"/>
  <c r="CI20" i="324"/>
  <c r="CF20" i="324"/>
  <c r="CC20" i="324"/>
  <c r="BZ20" i="324"/>
  <c r="BW20" i="324"/>
  <c r="BV20" i="324"/>
  <c r="BU20" i="324"/>
  <c r="BT20" i="324"/>
  <c r="BP20" i="324"/>
  <c r="BM20" i="324"/>
  <c r="BJ20" i="324"/>
  <c r="BG20" i="324"/>
  <c r="BD20" i="324"/>
  <c r="BC20" i="324"/>
  <c r="BB20" i="324"/>
  <c r="BA20" i="324"/>
  <c r="AY20" i="324"/>
  <c r="AX20" i="324"/>
  <c r="AW20" i="324"/>
  <c r="AV20" i="324"/>
  <c r="AU20" i="324"/>
  <c r="AT20" i="324"/>
  <c r="AS20" i="324"/>
  <c r="AR20" i="324"/>
  <c r="AJ20" i="324"/>
  <c r="AO20" i="324" s="1"/>
  <c r="BQ20" i="324" s="1"/>
  <c r="BR20" i="324" s="1"/>
  <c r="AI20" i="324"/>
  <c r="AC20" i="324"/>
  <c r="AH20" i="324" s="1"/>
  <c r="BN20" i="324" s="1"/>
  <c r="BO20" i="324" s="1"/>
  <c r="AB20" i="324"/>
  <c r="V20" i="324"/>
  <c r="U20" i="324"/>
  <c r="O20" i="324"/>
  <c r="T20" i="324" s="1"/>
  <c r="CA20" i="324" s="1"/>
  <c r="CB20" i="324" s="1"/>
  <c r="N20" i="324"/>
  <c r="H20" i="324"/>
  <c r="M20" i="324" s="1"/>
  <c r="BE20" i="324" s="1"/>
  <c r="BF20" i="324" s="1"/>
  <c r="G20" i="324"/>
  <c r="F20" i="324"/>
  <c r="A20" i="324" s="1"/>
  <c r="E20" i="324"/>
  <c r="CI19" i="324"/>
  <c r="CF19" i="324"/>
  <c r="CC19" i="324"/>
  <c r="BZ19" i="324"/>
  <c r="BW19" i="324"/>
  <c r="BV19" i="324"/>
  <c r="BU19" i="324"/>
  <c r="BT19" i="324"/>
  <c r="BP19" i="324"/>
  <c r="BM19" i="324"/>
  <c r="BJ19" i="324"/>
  <c r="BG19" i="324"/>
  <c r="BD19" i="324"/>
  <c r="BC19" i="324"/>
  <c r="BB19" i="324"/>
  <c r="BA19" i="324"/>
  <c r="AY19" i="324"/>
  <c r="AX19" i="324"/>
  <c r="AW19" i="324"/>
  <c r="AV19" i="324"/>
  <c r="AU19" i="324"/>
  <c r="AT19" i="324"/>
  <c r="AS19" i="324"/>
  <c r="AR19" i="324"/>
  <c r="AJ19" i="324"/>
  <c r="AI19" i="324"/>
  <c r="AC19" i="324"/>
  <c r="AH19" i="324" s="1"/>
  <c r="CG19" i="324" s="1"/>
  <c r="CH19" i="324" s="1"/>
  <c r="AB19" i="324"/>
  <c r="V19" i="324"/>
  <c r="AA19" i="324" s="1"/>
  <c r="CD19" i="324" s="1"/>
  <c r="CE19" i="324" s="1"/>
  <c r="U19" i="324"/>
  <c r="O19" i="324"/>
  <c r="T19" i="324" s="1"/>
  <c r="BH19" i="324" s="1"/>
  <c r="BI19" i="324" s="1"/>
  <c r="N19" i="324"/>
  <c r="H19" i="324"/>
  <c r="G19" i="324"/>
  <c r="F19" i="324"/>
  <c r="A19" i="324" s="1"/>
  <c r="E19" i="324"/>
  <c r="CI18" i="324"/>
  <c r="CF18" i="324"/>
  <c r="CC18" i="324"/>
  <c r="BZ18" i="324"/>
  <c r="BW18" i="324"/>
  <c r="BV18" i="324"/>
  <c r="BU18" i="324"/>
  <c r="BT18" i="324"/>
  <c r="BP18" i="324"/>
  <c r="BM18" i="324"/>
  <c r="BJ18" i="324"/>
  <c r="BG18" i="324"/>
  <c r="BD18" i="324"/>
  <c r="BC18" i="324"/>
  <c r="BB18" i="324"/>
  <c r="BA18" i="324"/>
  <c r="AY18" i="324"/>
  <c r="AX18" i="324"/>
  <c r="AW18" i="324"/>
  <c r="AV18" i="324"/>
  <c r="AU18" i="324"/>
  <c r="AT18" i="324"/>
  <c r="AS18" i="324"/>
  <c r="AR18" i="324"/>
  <c r="AJ18" i="324"/>
  <c r="AI18" i="324"/>
  <c r="AC18" i="324"/>
  <c r="AB18" i="324"/>
  <c r="V18" i="324"/>
  <c r="U18" i="324"/>
  <c r="O18" i="324"/>
  <c r="N18" i="324"/>
  <c r="H18" i="324"/>
  <c r="G18" i="324"/>
  <c r="F18" i="324"/>
  <c r="A18" i="324" s="1"/>
  <c r="E18" i="324"/>
  <c r="CI17" i="324"/>
  <c r="CF17" i="324"/>
  <c r="CC17" i="324"/>
  <c r="BZ17" i="324"/>
  <c r="BW17" i="324"/>
  <c r="BV17" i="324"/>
  <c r="BU17" i="324"/>
  <c r="BT17" i="324"/>
  <c r="BP17" i="324"/>
  <c r="BM17" i="324"/>
  <c r="BJ17" i="324"/>
  <c r="BG17" i="324"/>
  <c r="BD17" i="324"/>
  <c r="BC17" i="324"/>
  <c r="BB17" i="324"/>
  <c r="BA17" i="324"/>
  <c r="AY17" i="324"/>
  <c r="AX17" i="324"/>
  <c r="AW17" i="324"/>
  <c r="AV17" i="324"/>
  <c r="AU17" i="324"/>
  <c r="AT17" i="324"/>
  <c r="AS17" i="324"/>
  <c r="AR17" i="324"/>
  <c r="AJ17" i="324"/>
  <c r="AI17" i="324"/>
  <c r="AC17" i="324"/>
  <c r="AB17" i="324"/>
  <c r="V17" i="324"/>
  <c r="Z17" i="324" s="1"/>
  <c r="U17" i="324"/>
  <c r="O17" i="324"/>
  <c r="N17" i="324"/>
  <c r="H17" i="324"/>
  <c r="L17" i="324" s="1"/>
  <c r="G17" i="324"/>
  <c r="F17" i="324"/>
  <c r="A17" i="324" s="1"/>
  <c r="E17" i="324"/>
  <c r="CI16" i="324"/>
  <c r="CF16" i="324"/>
  <c r="CC16" i="324"/>
  <c r="BZ16" i="324"/>
  <c r="BW16" i="324"/>
  <c r="BV16" i="324"/>
  <c r="BU16" i="324"/>
  <c r="BT16" i="324"/>
  <c r="BP16" i="324"/>
  <c r="BM16" i="324"/>
  <c r="BJ16" i="324"/>
  <c r="BG16" i="324"/>
  <c r="BD16" i="324"/>
  <c r="BC16" i="324"/>
  <c r="BB16" i="324"/>
  <c r="BA16" i="324"/>
  <c r="AY16" i="324"/>
  <c r="AX16" i="324"/>
  <c r="AW16" i="324"/>
  <c r="AV16" i="324"/>
  <c r="AU16" i="324"/>
  <c r="AT16" i="324"/>
  <c r="AS16" i="324"/>
  <c r="AR16" i="324"/>
  <c r="AJ16" i="324"/>
  <c r="AI16" i="324"/>
  <c r="AC16" i="324"/>
  <c r="AB16" i="324"/>
  <c r="V16" i="324"/>
  <c r="Z16" i="324" s="1"/>
  <c r="U16" i="324"/>
  <c r="O16" i="324"/>
  <c r="S16" i="324" s="1"/>
  <c r="N16" i="324"/>
  <c r="H16" i="324"/>
  <c r="L16" i="324" s="1"/>
  <c r="G16" i="324"/>
  <c r="F16" i="324"/>
  <c r="A16" i="324" s="1"/>
  <c r="E16" i="324"/>
  <c r="CI15" i="324"/>
  <c r="CF15" i="324"/>
  <c r="CC15" i="324"/>
  <c r="BZ15" i="324"/>
  <c r="BW15" i="324"/>
  <c r="BV15" i="324"/>
  <c r="BU15" i="324"/>
  <c r="BT15" i="324"/>
  <c r="BP15" i="324"/>
  <c r="BM15" i="324"/>
  <c r="BJ15" i="324"/>
  <c r="BG15" i="324"/>
  <c r="BD15" i="324"/>
  <c r="BC15" i="324"/>
  <c r="BB15" i="324"/>
  <c r="BA15" i="324"/>
  <c r="AY15" i="324"/>
  <c r="AX15" i="324"/>
  <c r="AW15" i="324"/>
  <c r="AV15" i="324"/>
  <c r="AU15" i="324"/>
  <c r="AT15" i="324"/>
  <c r="AS15" i="324"/>
  <c r="AR15" i="324"/>
  <c r="AJ15" i="324"/>
  <c r="AO15" i="324" s="1"/>
  <c r="BQ15" i="324" s="1"/>
  <c r="BR15" i="324" s="1"/>
  <c r="AI15" i="324"/>
  <c r="AC15" i="324"/>
  <c r="AB15" i="324"/>
  <c r="V15" i="324"/>
  <c r="AA15" i="324" s="1"/>
  <c r="CD15" i="324" s="1"/>
  <c r="CE15" i="324" s="1"/>
  <c r="U15" i="324"/>
  <c r="O15" i="324"/>
  <c r="T15" i="324" s="1"/>
  <c r="BH15" i="324" s="1"/>
  <c r="BI15" i="324" s="1"/>
  <c r="N15" i="324"/>
  <c r="H15" i="324"/>
  <c r="G15" i="324"/>
  <c r="F15" i="324"/>
  <c r="A15" i="324" s="1"/>
  <c r="E15" i="324"/>
  <c r="CI14" i="324"/>
  <c r="CF14" i="324"/>
  <c r="BV14" i="324"/>
  <c r="BU14" i="324"/>
  <c r="BT14" i="324"/>
  <c r="BP14" i="324"/>
  <c r="BM14" i="324"/>
  <c r="BJ14" i="324"/>
  <c r="BG14" i="324"/>
  <c r="BD14" i="324"/>
  <c r="BC14" i="324"/>
  <c r="BB14" i="324"/>
  <c r="BA14" i="324"/>
  <c r="AT14" i="324"/>
  <c r="AS14" i="324"/>
  <c r="AR14" i="324"/>
  <c r="AI14" i="324"/>
  <c r="AB14" i="324"/>
  <c r="V14" i="324"/>
  <c r="CC14" i="324" s="1"/>
  <c r="U14" i="324"/>
  <c r="O14" i="324"/>
  <c r="BZ14" i="324" s="1"/>
  <c r="N14" i="324"/>
  <c r="H14" i="324"/>
  <c r="BW14" i="324" s="1"/>
  <c r="G14" i="324"/>
  <c r="CI13" i="324"/>
  <c r="CF13" i="324"/>
  <c r="CC13" i="324"/>
  <c r="BZ13" i="324"/>
  <c r="BW13" i="324"/>
  <c r="BV13" i="324"/>
  <c r="BU13" i="324"/>
  <c r="BT13" i="324"/>
  <c r="BP13" i="324"/>
  <c r="BG13" i="324"/>
  <c r="BC13" i="324"/>
  <c r="BB13" i="324"/>
  <c r="BA13" i="324"/>
  <c r="AT13" i="324"/>
  <c r="AS13" i="324"/>
  <c r="AR13" i="324"/>
  <c r="AI13" i="324"/>
  <c r="AC13" i="324"/>
  <c r="AB13" i="324"/>
  <c r="V13" i="324"/>
  <c r="BJ13" i="324" s="1"/>
  <c r="U13" i="324"/>
  <c r="N13" i="324"/>
  <c r="H13" i="324"/>
  <c r="BD13" i="324" s="1"/>
  <c r="G13" i="324"/>
  <c r="CI12" i="324"/>
  <c r="CF12" i="324"/>
  <c r="CC12" i="324"/>
  <c r="BZ12" i="324"/>
  <c r="BW12" i="324"/>
  <c r="BV12" i="324"/>
  <c r="BU12" i="324"/>
  <c r="BT12" i="324"/>
  <c r="BP12" i="324"/>
  <c r="BC12" i="324"/>
  <c r="BB12" i="324"/>
  <c r="BA12" i="324"/>
  <c r="AT12" i="324"/>
  <c r="AS12" i="324"/>
  <c r="AR12" i="324"/>
  <c r="AI12" i="324"/>
  <c r="AC12" i="324"/>
  <c r="BM12" i="324" s="1"/>
  <c r="AB12" i="324"/>
  <c r="V12" i="324"/>
  <c r="BJ12" i="324" s="1"/>
  <c r="U12" i="324"/>
  <c r="O12" i="324"/>
  <c r="BG12" i="324" s="1"/>
  <c r="N12" i="324"/>
  <c r="H12" i="324"/>
  <c r="BD12" i="324" s="1"/>
  <c r="G12" i="324"/>
  <c r="CI11" i="324"/>
  <c r="CF11" i="324"/>
  <c r="CC11" i="324"/>
  <c r="BZ11" i="324"/>
  <c r="BW11" i="324"/>
  <c r="BV11" i="324"/>
  <c r="BU11" i="324"/>
  <c r="BT11" i="324"/>
  <c r="BP11" i="324"/>
  <c r="BC11" i="324"/>
  <c r="BB11" i="324"/>
  <c r="BA11" i="324"/>
  <c r="AT11" i="324"/>
  <c r="AS11" i="324"/>
  <c r="AR11" i="324"/>
  <c r="AI11" i="324"/>
  <c r="AC11" i="324"/>
  <c r="BM11" i="324" s="1"/>
  <c r="AB11" i="324"/>
  <c r="V11" i="324"/>
  <c r="BJ11" i="324" s="1"/>
  <c r="U11" i="324"/>
  <c r="O11" i="324"/>
  <c r="BG11" i="324" s="1"/>
  <c r="N11" i="324"/>
  <c r="H11" i="324"/>
  <c r="BD11" i="324" s="1"/>
  <c r="G11" i="324"/>
  <c r="AY31" i="323"/>
  <c r="AX31" i="323"/>
  <c r="AW31" i="323"/>
  <c r="AV31" i="323"/>
  <c r="AU31" i="323"/>
  <c r="AT31" i="323"/>
  <c r="AS31" i="323"/>
  <c r="AR31" i="323"/>
  <c r="AJ31" i="323"/>
  <c r="AN31" i="323" s="1"/>
  <c r="AI31" i="323"/>
  <c r="AC31" i="323"/>
  <c r="AG31" i="323" s="1"/>
  <c r="AB31" i="323"/>
  <c r="V31" i="323"/>
  <c r="Z31" i="323" s="1"/>
  <c r="U31" i="323"/>
  <c r="O31" i="323"/>
  <c r="N31" i="323"/>
  <c r="H31" i="323"/>
  <c r="L31" i="323" s="1"/>
  <c r="G31" i="323"/>
  <c r="F31" i="323"/>
  <c r="A31" i="323" s="1"/>
  <c r="E31" i="323"/>
  <c r="AY30" i="323"/>
  <c r="AX30" i="323"/>
  <c r="AW30" i="323"/>
  <c r="AV30" i="323"/>
  <c r="AU30" i="323"/>
  <c r="AT30" i="323"/>
  <c r="AS30" i="323"/>
  <c r="AR30" i="323"/>
  <c r="AJ30" i="323"/>
  <c r="AN30" i="323" s="1"/>
  <c r="AI30" i="323"/>
  <c r="AC30" i="323"/>
  <c r="AG30" i="323" s="1"/>
  <c r="AB30" i="323"/>
  <c r="V30" i="323"/>
  <c r="Z30" i="323" s="1"/>
  <c r="U30" i="323"/>
  <c r="O30" i="323"/>
  <c r="N30" i="323"/>
  <c r="H30" i="323"/>
  <c r="L30" i="323" s="1"/>
  <c r="G30" i="323"/>
  <c r="F30" i="323"/>
  <c r="A30" i="323" s="1"/>
  <c r="E30" i="323"/>
  <c r="AY29" i="323"/>
  <c r="AX29" i="323"/>
  <c r="AW29" i="323"/>
  <c r="AV29" i="323"/>
  <c r="AU29" i="323"/>
  <c r="AT29" i="323"/>
  <c r="AS29" i="323"/>
  <c r="AR29" i="323"/>
  <c r="AJ29" i="323"/>
  <c r="AI29" i="323"/>
  <c r="AC29" i="323"/>
  <c r="AB29" i="323"/>
  <c r="V29" i="323"/>
  <c r="AA29" i="323" s="1"/>
  <c r="U29" i="323"/>
  <c r="O29" i="323"/>
  <c r="N29" i="323"/>
  <c r="H29" i="323"/>
  <c r="G29" i="323"/>
  <c r="F29" i="323"/>
  <c r="A29" i="323" s="1"/>
  <c r="E29" i="323"/>
  <c r="AY28" i="323"/>
  <c r="AX28" i="323"/>
  <c r="AW28" i="323"/>
  <c r="AV28" i="323"/>
  <c r="AU28" i="323"/>
  <c r="AT28" i="323"/>
  <c r="AS28" i="323"/>
  <c r="AR28" i="323"/>
  <c r="AJ28" i="323"/>
  <c r="AI28" i="323"/>
  <c r="AC28" i="323"/>
  <c r="AB28" i="323"/>
  <c r="V28" i="323"/>
  <c r="U28" i="323"/>
  <c r="O28" i="323"/>
  <c r="N28" i="323"/>
  <c r="H28" i="323"/>
  <c r="G28" i="323"/>
  <c r="F28" i="323"/>
  <c r="A28" i="323" s="1"/>
  <c r="E28" i="323"/>
  <c r="AY27" i="323"/>
  <c r="AX27" i="323"/>
  <c r="AW27" i="323"/>
  <c r="AV27" i="323"/>
  <c r="AU27" i="323"/>
  <c r="AT27" i="323"/>
  <c r="AS27" i="323"/>
  <c r="AR27" i="323"/>
  <c r="AJ27" i="323"/>
  <c r="AO27" i="323" s="1"/>
  <c r="AI27" i="323"/>
  <c r="AC27" i="323"/>
  <c r="AB27" i="323"/>
  <c r="V27" i="323"/>
  <c r="AA27" i="323" s="1"/>
  <c r="U27" i="323"/>
  <c r="O27" i="323"/>
  <c r="N27" i="323"/>
  <c r="H27" i="323"/>
  <c r="M27" i="323" s="1"/>
  <c r="G27" i="323"/>
  <c r="F27" i="323"/>
  <c r="A27" i="323" s="1"/>
  <c r="E27" i="323"/>
  <c r="AY26" i="323"/>
  <c r="AX26" i="323"/>
  <c r="AW26" i="323"/>
  <c r="AV26" i="323"/>
  <c r="AU26" i="323"/>
  <c r="AT26" i="323"/>
  <c r="AS26" i="323"/>
  <c r="AR26" i="323"/>
  <c r="AJ26" i="323"/>
  <c r="AI26" i="323"/>
  <c r="AC26" i="323"/>
  <c r="AB26" i="323"/>
  <c r="V26" i="323"/>
  <c r="U26" i="323"/>
  <c r="O26" i="323"/>
  <c r="S26" i="323" s="1"/>
  <c r="N26" i="323"/>
  <c r="H26" i="323"/>
  <c r="G26" i="323"/>
  <c r="F26" i="323"/>
  <c r="A26" i="323" s="1"/>
  <c r="E26" i="323"/>
  <c r="AY25" i="323"/>
  <c r="AX25" i="323"/>
  <c r="AW25" i="323"/>
  <c r="AV25" i="323"/>
  <c r="AU25" i="323"/>
  <c r="AT25" i="323"/>
  <c r="AS25" i="323"/>
  <c r="AR25" i="323"/>
  <c r="AJ25" i="323"/>
  <c r="AI25" i="323"/>
  <c r="AC25" i="323"/>
  <c r="AB25" i="323"/>
  <c r="V25" i="323"/>
  <c r="AA25" i="323" s="1"/>
  <c r="U25" i="323"/>
  <c r="O25" i="323"/>
  <c r="N25" i="323"/>
  <c r="H25" i="323"/>
  <c r="M25" i="323" s="1"/>
  <c r="G25" i="323"/>
  <c r="F25" i="323"/>
  <c r="A25" i="323" s="1"/>
  <c r="E25" i="323"/>
  <c r="AY24" i="323"/>
  <c r="AX24" i="323"/>
  <c r="AW24" i="323"/>
  <c r="AV24" i="323"/>
  <c r="AU24" i="323"/>
  <c r="AT24" i="323"/>
  <c r="AS24" i="323"/>
  <c r="AR24" i="323"/>
  <c r="AJ24" i="323"/>
  <c r="AI24" i="323"/>
  <c r="AC24" i="323"/>
  <c r="AB24" i="323"/>
  <c r="V24" i="323"/>
  <c r="U24" i="323"/>
  <c r="O24" i="323"/>
  <c r="N24" i="323"/>
  <c r="H24" i="323"/>
  <c r="G24" i="323"/>
  <c r="F24" i="323"/>
  <c r="A24" i="323" s="1"/>
  <c r="E24" i="323"/>
  <c r="AY23" i="323"/>
  <c r="AX23" i="323"/>
  <c r="AW23" i="323"/>
  <c r="AV23" i="323"/>
  <c r="AU23" i="323"/>
  <c r="AT23" i="323"/>
  <c r="AS23" i="323"/>
  <c r="AR23" i="323"/>
  <c r="AJ23" i="323"/>
  <c r="AO23" i="323" s="1"/>
  <c r="AI23" i="323"/>
  <c r="AC23" i="323"/>
  <c r="AH23" i="323" s="1"/>
  <c r="AB23" i="323"/>
  <c r="V23" i="323"/>
  <c r="AA23" i="323" s="1"/>
  <c r="U23" i="323"/>
  <c r="O23" i="323"/>
  <c r="N23" i="323"/>
  <c r="H23" i="323"/>
  <c r="M23" i="323" s="1"/>
  <c r="G23" i="323"/>
  <c r="F23" i="323"/>
  <c r="A23" i="323" s="1"/>
  <c r="E23" i="323"/>
  <c r="AY22" i="323"/>
  <c r="AX22" i="323"/>
  <c r="AW22" i="323"/>
  <c r="AV22" i="323"/>
  <c r="AU22" i="323"/>
  <c r="AT22" i="323"/>
  <c r="AS22" i="323"/>
  <c r="AR22" i="323"/>
  <c r="AJ22" i="323"/>
  <c r="AI22" i="323"/>
  <c r="AC22" i="323"/>
  <c r="AG22" i="323" s="1"/>
  <c r="AB22" i="323"/>
  <c r="V22" i="323"/>
  <c r="U22" i="323"/>
  <c r="O22" i="323"/>
  <c r="S22" i="323" s="1"/>
  <c r="N22" i="323"/>
  <c r="H22" i="323"/>
  <c r="G22" i="323"/>
  <c r="F22" i="323"/>
  <c r="A22" i="323" s="1"/>
  <c r="E22" i="323"/>
  <c r="AY21" i="323"/>
  <c r="AX21" i="323"/>
  <c r="AW21" i="323"/>
  <c r="AV21" i="323"/>
  <c r="AU21" i="323"/>
  <c r="AT21" i="323"/>
  <c r="AS21" i="323"/>
  <c r="AR21" i="323"/>
  <c r="AJ21" i="323"/>
  <c r="AN21" i="323" s="1"/>
  <c r="AI21" i="323"/>
  <c r="AC21" i="323"/>
  <c r="AG21" i="323" s="1"/>
  <c r="AB21" i="323"/>
  <c r="V21" i="323"/>
  <c r="Z21" i="323" s="1"/>
  <c r="U21" i="323"/>
  <c r="O21" i="323"/>
  <c r="S21" i="323" s="1"/>
  <c r="N21" i="323"/>
  <c r="H21" i="323"/>
  <c r="G21" i="323"/>
  <c r="F21" i="323"/>
  <c r="A21" i="323" s="1"/>
  <c r="E21" i="323"/>
  <c r="AY20" i="323"/>
  <c r="AX20" i="323"/>
  <c r="AW20" i="323"/>
  <c r="AV20" i="323"/>
  <c r="AU20" i="323"/>
  <c r="AT20" i="323"/>
  <c r="AS20" i="323"/>
  <c r="AR20" i="323"/>
  <c r="AJ20" i="323"/>
  <c r="AO20" i="323" s="1"/>
  <c r="AI20" i="323"/>
  <c r="AC20" i="323"/>
  <c r="AB20" i="323"/>
  <c r="V20" i="323"/>
  <c r="AA20" i="323" s="1"/>
  <c r="U20" i="323"/>
  <c r="O20" i="323"/>
  <c r="T20" i="323" s="1"/>
  <c r="N20" i="323"/>
  <c r="H20" i="323"/>
  <c r="G20" i="323"/>
  <c r="F20" i="323"/>
  <c r="A20" i="323" s="1"/>
  <c r="E20" i="323"/>
  <c r="AY19" i="323"/>
  <c r="AX19" i="323"/>
  <c r="AW19" i="323"/>
  <c r="AV19" i="323"/>
  <c r="AU19" i="323"/>
  <c r="AT19" i="323"/>
  <c r="AS19" i="323"/>
  <c r="AR19" i="323"/>
  <c r="AJ19" i="323"/>
  <c r="AI19" i="323"/>
  <c r="AC19" i="323"/>
  <c r="AB19" i="323"/>
  <c r="V19" i="323"/>
  <c r="AA19" i="323" s="1"/>
  <c r="U19" i="323"/>
  <c r="O19" i="323"/>
  <c r="N19" i="323"/>
  <c r="H19" i="323"/>
  <c r="M19" i="323" s="1"/>
  <c r="G19" i="323"/>
  <c r="F19" i="323"/>
  <c r="A19" i="323" s="1"/>
  <c r="E19" i="323"/>
  <c r="AT18" i="323"/>
  <c r="AS18" i="323"/>
  <c r="AR18" i="323"/>
  <c r="AJ18" i="323"/>
  <c r="AI18" i="323"/>
  <c r="AC18" i="323"/>
  <c r="AB18" i="323"/>
  <c r="V18" i="323"/>
  <c r="U18" i="323"/>
  <c r="O18" i="323"/>
  <c r="N18" i="323"/>
  <c r="H18" i="323"/>
  <c r="G18" i="323"/>
  <c r="AT12" i="323"/>
  <c r="AS12" i="323"/>
  <c r="AR12" i="323"/>
  <c r="U12" i="323"/>
  <c r="O12" i="323"/>
  <c r="N12" i="323"/>
  <c r="H12" i="323"/>
  <c r="G12" i="323"/>
  <c r="AT17" i="323"/>
  <c r="AS17" i="323"/>
  <c r="AR17" i="323"/>
  <c r="U17" i="323"/>
  <c r="O17" i="323"/>
  <c r="N17" i="323"/>
  <c r="G17" i="323"/>
  <c r="AT16" i="323"/>
  <c r="AS16" i="323"/>
  <c r="AR16" i="323"/>
  <c r="U16" i="323"/>
  <c r="O16" i="323"/>
  <c r="N16" i="323"/>
  <c r="H16" i="323"/>
  <c r="G16" i="323"/>
  <c r="AT13" i="323"/>
  <c r="AS13" i="323"/>
  <c r="AR13" i="323"/>
  <c r="U13" i="323"/>
  <c r="O13" i="323"/>
  <c r="N13" i="323"/>
  <c r="H13" i="323"/>
  <c r="G13" i="323"/>
  <c r="AT11" i="323"/>
  <c r="AS11" i="323"/>
  <c r="AR11" i="323"/>
  <c r="U11" i="323"/>
  <c r="O11" i="323"/>
  <c r="N11" i="323"/>
  <c r="H11" i="323"/>
  <c r="G11" i="323"/>
  <c r="AT15" i="323"/>
  <c r="AS15" i="323"/>
  <c r="AR15" i="323"/>
  <c r="U15" i="323"/>
  <c r="O15" i="323"/>
  <c r="N15" i="323"/>
  <c r="H15" i="323"/>
  <c r="G15" i="323"/>
  <c r="AT14" i="323"/>
  <c r="AS14" i="323"/>
  <c r="AR14" i="323"/>
  <c r="U14" i="323"/>
  <c r="O14" i="323"/>
  <c r="N14" i="323"/>
  <c r="H14" i="323"/>
  <c r="G14" i="323"/>
  <c r="CJ31" i="327"/>
  <c r="CK31" i="327" s="1"/>
  <c r="CI31" i="327"/>
  <c r="CG31" i="327"/>
  <c r="CH31" i="327" s="1"/>
  <c r="CF31" i="327"/>
  <c r="CD31" i="327"/>
  <c r="CE31" i="327" s="1"/>
  <c r="CC31" i="327"/>
  <c r="CA31" i="327"/>
  <c r="CB31" i="327" s="1"/>
  <c r="BZ31" i="327"/>
  <c r="BX31" i="327"/>
  <c r="BY31" i="327" s="1"/>
  <c r="BW31" i="327"/>
  <c r="BV31" i="327"/>
  <c r="BU31" i="327"/>
  <c r="BT31" i="327"/>
  <c r="CI30" i="327"/>
  <c r="CF30" i="327"/>
  <c r="CC30" i="327"/>
  <c r="BZ30" i="327"/>
  <c r="BW30" i="327"/>
  <c r="BV30" i="327"/>
  <c r="BU30" i="327"/>
  <c r="BT30" i="327"/>
  <c r="CI29" i="327"/>
  <c r="CF29" i="327"/>
  <c r="CC29" i="327"/>
  <c r="BZ29" i="327"/>
  <c r="BW29" i="327"/>
  <c r="BV29" i="327"/>
  <c r="BU29" i="327"/>
  <c r="BT29" i="327"/>
  <c r="CI28" i="327"/>
  <c r="CF28" i="327"/>
  <c r="CC28" i="327"/>
  <c r="BZ28" i="327"/>
  <c r="BW28" i="327"/>
  <c r="BV28" i="327"/>
  <c r="BU28" i="327"/>
  <c r="BT28" i="327"/>
  <c r="CI27" i="327"/>
  <c r="CF27" i="327"/>
  <c r="CC27" i="327"/>
  <c r="BZ27" i="327"/>
  <c r="BW27" i="327"/>
  <c r="BV27" i="327"/>
  <c r="BU27" i="327"/>
  <c r="BT27" i="327"/>
  <c r="CI26" i="327"/>
  <c r="CF26" i="327"/>
  <c r="CC26" i="327"/>
  <c r="BZ26" i="327"/>
  <c r="BW26" i="327"/>
  <c r="BV26" i="327"/>
  <c r="BU26" i="327"/>
  <c r="BT26" i="327"/>
  <c r="CJ25" i="327"/>
  <c r="CK25" i="327" s="1"/>
  <c r="CI25" i="327"/>
  <c r="CG25" i="327"/>
  <c r="CH25" i="327" s="1"/>
  <c r="CF25" i="327"/>
  <c r="CD25" i="327"/>
  <c r="CE25" i="327" s="1"/>
  <c r="CC25" i="327"/>
  <c r="CA25" i="327"/>
  <c r="CB25" i="327" s="1"/>
  <c r="BZ25" i="327"/>
  <c r="BW25" i="327"/>
  <c r="BV25" i="327"/>
  <c r="BU25" i="327"/>
  <c r="BT25" i="327"/>
  <c r="CJ24" i="327"/>
  <c r="CK24" i="327" s="1"/>
  <c r="CI24" i="327"/>
  <c r="CG24" i="327"/>
  <c r="CH24" i="327" s="1"/>
  <c r="CF24" i="327"/>
  <c r="CD24" i="327"/>
  <c r="CE24" i="327" s="1"/>
  <c r="CC24" i="327"/>
  <c r="CA24" i="327"/>
  <c r="CB24" i="327" s="1"/>
  <c r="BZ24" i="327"/>
  <c r="BW24" i="327"/>
  <c r="BV24" i="327"/>
  <c r="BU24" i="327"/>
  <c r="BT24" i="327"/>
  <c r="CJ23" i="327"/>
  <c r="CK23" i="327" s="1"/>
  <c r="CI23" i="327"/>
  <c r="CG23" i="327"/>
  <c r="CH23" i="327" s="1"/>
  <c r="CF23" i="327"/>
  <c r="CD23" i="327"/>
  <c r="CE23" i="327" s="1"/>
  <c r="CC23" i="327"/>
  <c r="CA23" i="327"/>
  <c r="CB23" i="327" s="1"/>
  <c r="BZ23" i="327"/>
  <c r="BW23" i="327"/>
  <c r="BV23" i="327"/>
  <c r="BU23" i="327"/>
  <c r="BT23" i="327"/>
  <c r="CJ22" i="327"/>
  <c r="CK22" i="327" s="1"/>
  <c r="CI22" i="327"/>
  <c r="CG22" i="327"/>
  <c r="CH22" i="327" s="1"/>
  <c r="CF22" i="327"/>
  <c r="CD22" i="327"/>
  <c r="CE22" i="327" s="1"/>
  <c r="CC22" i="327"/>
  <c r="CA22" i="327"/>
  <c r="CB22" i="327" s="1"/>
  <c r="BZ22" i="327"/>
  <c r="BW22" i="327"/>
  <c r="BV22" i="327"/>
  <c r="BU22" i="327"/>
  <c r="BT22" i="327"/>
  <c r="CJ21" i="327"/>
  <c r="CK21" i="327" s="1"/>
  <c r="CI21" i="327"/>
  <c r="CG21" i="327"/>
  <c r="CH21" i="327" s="1"/>
  <c r="CF21" i="327"/>
  <c r="CD21" i="327"/>
  <c r="CE21" i="327" s="1"/>
  <c r="CC21" i="327"/>
  <c r="CA21" i="327"/>
  <c r="CB21" i="327" s="1"/>
  <c r="BZ21" i="327"/>
  <c r="BW21" i="327"/>
  <c r="BV21" i="327"/>
  <c r="BU21" i="327"/>
  <c r="BT21" i="327"/>
  <c r="CJ20" i="327"/>
  <c r="CK20" i="327" s="1"/>
  <c r="CI20" i="327"/>
  <c r="CG20" i="327"/>
  <c r="CH20" i="327" s="1"/>
  <c r="CF20" i="327"/>
  <c r="CD20" i="327"/>
  <c r="CE20" i="327" s="1"/>
  <c r="CC20" i="327"/>
  <c r="CA20" i="327"/>
  <c r="CB20" i="327" s="1"/>
  <c r="BZ20" i="327"/>
  <c r="BW20" i="327"/>
  <c r="BV20" i="327"/>
  <c r="BU20" i="327"/>
  <c r="BT20" i="327"/>
  <c r="CJ19" i="327"/>
  <c r="CK19" i="327" s="1"/>
  <c r="CI19" i="327"/>
  <c r="CG19" i="327"/>
  <c r="CH19" i="327" s="1"/>
  <c r="CF19" i="327"/>
  <c r="CD19" i="327"/>
  <c r="CE19" i="327" s="1"/>
  <c r="CC19" i="327"/>
  <c r="CA19" i="327"/>
  <c r="CB19" i="327" s="1"/>
  <c r="BZ19" i="327"/>
  <c r="BW19" i="327"/>
  <c r="BV19" i="327"/>
  <c r="BU19" i="327"/>
  <c r="BT19" i="327"/>
  <c r="CJ18" i="327"/>
  <c r="CK18" i="327" s="1"/>
  <c r="CI18" i="327"/>
  <c r="CG18" i="327"/>
  <c r="CH18" i="327" s="1"/>
  <c r="CF18" i="327"/>
  <c r="CD18" i="327"/>
  <c r="CE18" i="327" s="1"/>
  <c r="CC18" i="327"/>
  <c r="CA18" i="327"/>
  <c r="CB18" i="327" s="1"/>
  <c r="BZ18" i="327"/>
  <c r="BW18" i="327"/>
  <c r="BV18" i="327"/>
  <c r="BU18" i="327"/>
  <c r="BT18" i="327"/>
  <c r="CJ17" i="327"/>
  <c r="CK17" i="327" s="1"/>
  <c r="CI17" i="327"/>
  <c r="CG17" i="327"/>
  <c r="CH17" i="327" s="1"/>
  <c r="CF17" i="327"/>
  <c r="CD17" i="327"/>
  <c r="CE17" i="327" s="1"/>
  <c r="CC17" i="327"/>
  <c r="CA17" i="327"/>
  <c r="CB17" i="327" s="1"/>
  <c r="BZ17" i="327"/>
  <c r="BW17" i="327"/>
  <c r="BV17" i="327"/>
  <c r="BU17" i="327"/>
  <c r="BT17" i="327"/>
  <c r="CJ16" i="327"/>
  <c r="CK16" i="327" s="1"/>
  <c r="CI16" i="327"/>
  <c r="CG16" i="327"/>
  <c r="CH16" i="327" s="1"/>
  <c r="CF16" i="327"/>
  <c r="CD16" i="327"/>
  <c r="CE16" i="327" s="1"/>
  <c r="CC16" i="327"/>
  <c r="CA16" i="327"/>
  <c r="CB16" i="327" s="1"/>
  <c r="BZ16" i="327"/>
  <c r="BW16" i="327"/>
  <c r="BV16" i="327"/>
  <c r="BU16" i="327"/>
  <c r="BT16" i="327"/>
  <c r="CJ15" i="327"/>
  <c r="CK15" i="327" s="1"/>
  <c r="CW14" i="159" s="1"/>
  <c r="CI15" i="327"/>
  <c r="CG15" i="327"/>
  <c r="CH15" i="327" s="1"/>
  <c r="CV14" i="159" s="1"/>
  <c r="CF15" i="327"/>
  <c r="CD15" i="327"/>
  <c r="CE15" i="327" s="1"/>
  <c r="CC15" i="327"/>
  <c r="CA15" i="327"/>
  <c r="CB15" i="327" s="1"/>
  <c r="CT14" i="159" s="1"/>
  <c r="BZ15" i="327"/>
  <c r="BW15" i="327"/>
  <c r="BV15" i="327"/>
  <c r="BU15" i="327"/>
  <c r="BT15" i="327"/>
  <c r="CJ14" i="327"/>
  <c r="CK14" i="327" s="1"/>
  <c r="CW54" i="159" s="1"/>
  <c r="CI14" i="327"/>
  <c r="CG14" i="327"/>
  <c r="CH14" i="327" s="1"/>
  <c r="CV54" i="159" s="1"/>
  <c r="CF14" i="327"/>
  <c r="CD14" i="327"/>
  <c r="CE14" i="327" s="1"/>
  <c r="CU54" i="159" s="1"/>
  <c r="CC14" i="327"/>
  <c r="CA14" i="327"/>
  <c r="CB14" i="327" s="1"/>
  <c r="CT54" i="159" s="1"/>
  <c r="BZ14" i="327"/>
  <c r="BV14" i="327"/>
  <c r="BU14" i="327"/>
  <c r="BT14" i="327"/>
  <c r="CJ13" i="327"/>
  <c r="CK13" i="327" s="1"/>
  <c r="CW8" i="159" s="1"/>
  <c r="CI13" i="327"/>
  <c r="CG13" i="327"/>
  <c r="CH13" i="327" s="1"/>
  <c r="CV8" i="159" s="1"/>
  <c r="CF13" i="327"/>
  <c r="CD13" i="327"/>
  <c r="CE13" i="327" s="1"/>
  <c r="CU8" i="159" s="1"/>
  <c r="CC13" i="327"/>
  <c r="CA13" i="327"/>
  <c r="CB13" i="327" s="1"/>
  <c r="CT8" i="159" s="1"/>
  <c r="BZ13" i="327"/>
  <c r="BV13" i="327"/>
  <c r="BU13" i="327"/>
  <c r="BT13" i="327"/>
  <c r="CJ12" i="327"/>
  <c r="CK12" i="327" s="1"/>
  <c r="CW19" i="159" s="1"/>
  <c r="CI12" i="327"/>
  <c r="CG12" i="327"/>
  <c r="CH12" i="327" s="1"/>
  <c r="CV19" i="159" s="1"/>
  <c r="CF12" i="327"/>
  <c r="CD12" i="327"/>
  <c r="CE12" i="327" s="1"/>
  <c r="CU19" i="159" s="1"/>
  <c r="CC12" i="327"/>
  <c r="CA12" i="327"/>
  <c r="CB12" i="327" s="1"/>
  <c r="CT19" i="159" s="1"/>
  <c r="BZ12" i="327"/>
  <c r="BV12" i="327"/>
  <c r="BU12" i="327"/>
  <c r="BT12" i="327"/>
  <c r="CJ11" i="327"/>
  <c r="CK11" i="327" s="1"/>
  <c r="CW4" i="159" s="1"/>
  <c r="CI11" i="327"/>
  <c r="CG11" i="327"/>
  <c r="CH11" i="327" s="1"/>
  <c r="CV4" i="159" s="1"/>
  <c r="CF11" i="327"/>
  <c r="CD11" i="327"/>
  <c r="CE11" i="327" s="1"/>
  <c r="CU4" i="159" s="1"/>
  <c r="CC11" i="327"/>
  <c r="CA11" i="327"/>
  <c r="CB11" i="327" s="1"/>
  <c r="CT4" i="159" s="1"/>
  <c r="BZ11" i="327"/>
  <c r="BV11" i="327"/>
  <c r="BU11" i="327"/>
  <c r="BT11" i="327"/>
  <c r="X41" i="228"/>
  <c r="AC41" i="228" s="1"/>
  <c r="X38" i="228"/>
  <c r="AC38" i="228" s="1"/>
  <c r="CH73" i="158"/>
  <c r="CG73" i="158"/>
  <c r="CF73" i="158"/>
  <c r="CE73" i="158"/>
  <c r="CD73" i="158"/>
  <c r="CH22" i="158"/>
  <c r="CG22" i="158"/>
  <c r="CF22" i="158"/>
  <c r="CE22" i="158"/>
  <c r="CD22" i="158"/>
  <c r="CH24" i="158"/>
  <c r="CG24" i="158"/>
  <c r="CF24" i="158"/>
  <c r="CE24" i="158"/>
  <c r="CD24" i="158"/>
  <c r="CH27" i="158"/>
  <c r="CG27" i="158"/>
  <c r="CF27" i="158"/>
  <c r="CE27" i="158"/>
  <c r="CD27" i="158"/>
  <c r="CH19" i="158"/>
  <c r="CG19" i="158"/>
  <c r="CF19" i="158"/>
  <c r="CE19" i="158"/>
  <c r="CD19" i="158"/>
  <c r="CH21" i="158"/>
  <c r="CG21" i="158"/>
  <c r="CF21" i="158"/>
  <c r="CE21" i="158"/>
  <c r="CD21" i="158"/>
  <c r="CH28" i="158"/>
  <c r="CG28" i="158"/>
  <c r="CF28" i="158"/>
  <c r="CE28" i="158"/>
  <c r="CD28" i="158"/>
  <c r="CH17" i="158"/>
  <c r="CG17" i="158"/>
  <c r="CF17" i="158"/>
  <c r="CE17" i="158"/>
  <c r="CD17" i="158"/>
  <c r="CH13" i="158"/>
  <c r="CG13" i="158"/>
  <c r="CF13" i="158"/>
  <c r="CE13" i="158"/>
  <c r="CD13" i="158"/>
  <c r="CH25" i="158"/>
  <c r="CG25" i="158"/>
  <c r="CF25" i="158"/>
  <c r="CE25" i="158"/>
  <c r="CD25" i="158"/>
  <c r="CH23" i="158"/>
  <c r="CG23" i="158"/>
  <c r="CF23" i="158"/>
  <c r="CE23" i="158"/>
  <c r="CD23" i="158"/>
  <c r="CH26" i="158"/>
  <c r="CG26" i="158"/>
  <c r="CF26" i="158"/>
  <c r="CE26" i="158"/>
  <c r="CD26" i="158"/>
  <c r="CH29" i="158"/>
  <c r="CG29" i="158"/>
  <c r="CF29" i="158"/>
  <c r="CE29" i="158"/>
  <c r="CD29" i="158"/>
  <c r="CH20" i="158"/>
  <c r="CG20" i="158"/>
  <c r="CF20" i="158"/>
  <c r="CE20" i="158"/>
  <c r="CD20" i="158"/>
  <c r="CH18" i="158"/>
  <c r="CG18" i="158"/>
  <c r="CF18" i="158"/>
  <c r="CE18" i="158"/>
  <c r="CD18" i="158"/>
  <c r="CH51" i="158"/>
  <c r="CG51" i="158"/>
  <c r="CF51" i="158"/>
  <c r="CE51" i="158"/>
  <c r="CD51" i="158"/>
  <c r="CH30" i="158"/>
  <c r="CG30" i="158"/>
  <c r="CF30" i="158"/>
  <c r="CE30" i="158"/>
  <c r="CD30" i="158"/>
  <c r="CH50" i="158"/>
  <c r="CG50" i="158"/>
  <c r="CF50" i="158"/>
  <c r="CE50" i="158"/>
  <c r="CD50" i="158"/>
  <c r="CH15" i="158"/>
  <c r="CG15" i="158"/>
  <c r="CF15" i="158"/>
  <c r="CE15" i="158"/>
  <c r="CD15" i="158"/>
  <c r="CH14" i="158"/>
  <c r="CG14" i="158"/>
  <c r="CF14" i="158"/>
  <c r="CE14" i="158"/>
  <c r="CD14" i="158"/>
  <c r="CH12" i="158"/>
  <c r="CG12" i="158"/>
  <c r="CF12" i="158"/>
  <c r="CE12" i="158"/>
  <c r="CD12" i="158"/>
  <c r="CM58" i="159"/>
  <c r="CL58" i="159"/>
  <c r="CK58" i="159"/>
  <c r="CJ58" i="159"/>
  <c r="CI58" i="159"/>
  <c r="CM50" i="159"/>
  <c r="CL50" i="159"/>
  <c r="CK50" i="159"/>
  <c r="CJ50" i="159"/>
  <c r="CI50" i="159"/>
  <c r="CM49" i="159"/>
  <c r="CL49" i="159"/>
  <c r="CK49" i="159"/>
  <c r="CJ49" i="159"/>
  <c r="CI49" i="159"/>
  <c r="CM48" i="159"/>
  <c r="CL48" i="159"/>
  <c r="CK48" i="159"/>
  <c r="CJ48" i="159"/>
  <c r="CI48" i="159"/>
  <c r="CM47" i="159"/>
  <c r="CL47" i="159"/>
  <c r="CK47" i="159"/>
  <c r="CJ47" i="159"/>
  <c r="CI47" i="159"/>
  <c r="CM46" i="159"/>
  <c r="CL46" i="159"/>
  <c r="CK46" i="159"/>
  <c r="CJ46" i="159"/>
  <c r="CI46" i="159"/>
  <c r="CM45" i="159"/>
  <c r="CL45" i="159"/>
  <c r="CK45" i="159"/>
  <c r="CJ45" i="159"/>
  <c r="CI45" i="159"/>
  <c r="CM44" i="159"/>
  <c r="CL44" i="159"/>
  <c r="CK44" i="159"/>
  <c r="CJ44" i="159"/>
  <c r="CI44" i="159"/>
  <c r="CM43" i="159"/>
  <c r="CL43" i="159"/>
  <c r="CK43" i="159"/>
  <c r="CJ43" i="159"/>
  <c r="CI43" i="159"/>
  <c r="CM42" i="159"/>
  <c r="CL42" i="159"/>
  <c r="CK42" i="159"/>
  <c r="CJ42" i="159"/>
  <c r="CI42" i="159"/>
  <c r="CM41" i="159"/>
  <c r="CL41" i="159"/>
  <c r="CK41" i="159"/>
  <c r="CJ41" i="159"/>
  <c r="CI41" i="159"/>
  <c r="CM40" i="159"/>
  <c r="CL40" i="159"/>
  <c r="CK40" i="159"/>
  <c r="CJ40" i="159"/>
  <c r="CI40" i="159"/>
  <c r="CM39" i="159"/>
  <c r="CL39" i="159"/>
  <c r="CK39" i="159"/>
  <c r="CJ39" i="159"/>
  <c r="CI39" i="159"/>
  <c r="CM38" i="159"/>
  <c r="CL38" i="159"/>
  <c r="CK38" i="159"/>
  <c r="CJ38" i="159"/>
  <c r="CI38" i="159"/>
  <c r="CM57" i="159"/>
  <c r="CL57" i="159"/>
  <c r="CK57" i="159"/>
  <c r="CJ57" i="159"/>
  <c r="CI57" i="159"/>
  <c r="CM34" i="159"/>
  <c r="CL34" i="159"/>
  <c r="CK34" i="159"/>
  <c r="CJ34" i="159"/>
  <c r="CI34" i="159"/>
  <c r="CM56" i="159"/>
  <c r="CL56" i="159"/>
  <c r="CK56" i="159"/>
  <c r="CJ56" i="159"/>
  <c r="CI56" i="159"/>
  <c r="CM37" i="159"/>
  <c r="CL37" i="159"/>
  <c r="CK37" i="159"/>
  <c r="CJ37" i="159"/>
  <c r="CI37" i="159"/>
  <c r="CM36" i="159"/>
  <c r="CL36" i="159"/>
  <c r="CK36" i="159"/>
  <c r="CJ36" i="159"/>
  <c r="CI36" i="159"/>
  <c r="CM51" i="159"/>
  <c r="CL51" i="159"/>
  <c r="CK51" i="159"/>
  <c r="CJ51" i="159"/>
  <c r="CI51" i="159"/>
  <c r="CM15" i="159"/>
  <c r="CL15" i="159"/>
  <c r="CK15" i="159"/>
  <c r="CJ15" i="159"/>
  <c r="CI15" i="159"/>
  <c r="CM18" i="159"/>
  <c r="CL18" i="159"/>
  <c r="CK18" i="159"/>
  <c r="CJ18" i="159"/>
  <c r="CI18" i="159"/>
  <c r="CM32" i="159"/>
  <c r="CL32" i="159"/>
  <c r="CK32" i="159"/>
  <c r="CJ32" i="159"/>
  <c r="CI32" i="159"/>
  <c r="CM31" i="159"/>
  <c r="CL31" i="159"/>
  <c r="CK31" i="159"/>
  <c r="CJ31" i="159"/>
  <c r="CI31" i="159"/>
  <c r="CM20" i="159"/>
  <c r="CL20" i="159"/>
  <c r="CK20" i="159"/>
  <c r="CJ20" i="159"/>
  <c r="CI20" i="159"/>
  <c r="CM30" i="159"/>
  <c r="CL30" i="159"/>
  <c r="CK30" i="159"/>
  <c r="CJ30" i="159"/>
  <c r="CI30" i="159"/>
  <c r="CM29" i="159"/>
  <c r="CL29" i="159"/>
  <c r="CK29" i="159"/>
  <c r="CJ29" i="159"/>
  <c r="CI29" i="159"/>
  <c r="CM13" i="159"/>
  <c r="CL13" i="159"/>
  <c r="CK13" i="159"/>
  <c r="CJ13" i="159"/>
  <c r="CI13" i="159"/>
  <c r="CM28" i="159"/>
  <c r="CL28" i="159"/>
  <c r="CK28" i="159"/>
  <c r="CJ28" i="159"/>
  <c r="CI28" i="159"/>
  <c r="CM11" i="159"/>
  <c r="CL11" i="159"/>
  <c r="CK11" i="159"/>
  <c r="CJ11" i="159"/>
  <c r="CI11" i="159"/>
  <c r="CM54" i="159"/>
  <c r="CL54" i="159"/>
  <c r="CK54" i="159"/>
  <c r="CJ54" i="159"/>
  <c r="CI54" i="159"/>
  <c r="CM27" i="159"/>
  <c r="CL27" i="159"/>
  <c r="CK27" i="159"/>
  <c r="CJ27" i="159"/>
  <c r="CI27" i="159"/>
  <c r="CM22" i="159"/>
  <c r="CL22" i="159"/>
  <c r="CK22" i="159"/>
  <c r="CJ22" i="159"/>
  <c r="CI22" i="159"/>
  <c r="CM53" i="159"/>
  <c r="CL53" i="159"/>
  <c r="CK53" i="159"/>
  <c r="CJ53" i="159"/>
  <c r="CI53" i="159"/>
  <c r="CM14" i="159"/>
  <c r="CL14" i="159"/>
  <c r="CK14" i="159"/>
  <c r="CJ14" i="159"/>
  <c r="CI14" i="159"/>
  <c r="CM19" i="159"/>
  <c r="CL19" i="159"/>
  <c r="CK19" i="159"/>
  <c r="CJ19" i="159"/>
  <c r="CI19" i="159"/>
  <c r="CM12" i="159"/>
  <c r="CL12" i="159"/>
  <c r="CK12" i="159"/>
  <c r="CJ12" i="159"/>
  <c r="CI12" i="159"/>
  <c r="CM9" i="159"/>
  <c r="CL9" i="159"/>
  <c r="CK9" i="159"/>
  <c r="CJ9" i="159"/>
  <c r="CI9" i="159"/>
  <c r="CM16" i="159"/>
  <c r="CL16" i="159"/>
  <c r="CK16" i="159"/>
  <c r="CJ16" i="159"/>
  <c r="CI16" i="159"/>
  <c r="CM10" i="159"/>
  <c r="CL10" i="159"/>
  <c r="CK10" i="159"/>
  <c r="CJ10" i="159"/>
  <c r="CI10" i="159"/>
  <c r="CM5" i="159"/>
  <c r="CL5" i="159"/>
  <c r="CK5" i="159"/>
  <c r="CJ5" i="159"/>
  <c r="CI5" i="159"/>
  <c r="CM17" i="159"/>
  <c r="CL17" i="159"/>
  <c r="CK17" i="159"/>
  <c r="CJ17" i="159"/>
  <c r="CI17" i="159"/>
  <c r="CM7" i="159"/>
  <c r="CL7" i="159"/>
  <c r="CK7" i="159"/>
  <c r="CJ7" i="159"/>
  <c r="CI7" i="159"/>
  <c r="CM8" i="159"/>
  <c r="CL8" i="159"/>
  <c r="CK8" i="159"/>
  <c r="CJ8" i="159"/>
  <c r="CI8" i="159"/>
  <c r="CM6" i="159"/>
  <c r="CL6" i="159"/>
  <c r="CK6" i="159"/>
  <c r="CJ6" i="159"/>
  <c r="CI6" i="159"/>
  <c r="CM4" i="159"/>
  <c r="CL4" i="159"/>
  <c r="CK4" i="159"/>
  <c r="CJ4" i="159"/>
  <c r="CI4" i="159"/>
  <c r="HQ202" i="110"/>
  <c r="HP202" i="110"/>
  <c r="HO202" i="110"/>
  <c r="HN202" i="110"/>
  <c r="HM202" i="110"/>
  <c r="HQ201" i="110"/>
  <c r="HP201" i="110"/>
  <c r="HO201" i="110"/>
  <c r="HN201" i="110"/>
  <c r="HM201" i="110"/>
  <c r="HQ200" i="110"/>
  <c r="HP200" i="110"/>
  <c r="HO200" i="110"/>
  <c r="HN200" i="110"/>
  <c r="HM200" i="110"/>
  <c r="HQ199" i="110"/>
  <c r="HP199" i="110"/>
  <c r="HO199" i="110"/>
  <c r="HN199" i="110"/>
  <c r="HM199" i="110"/>
  <c r="HQ198" i="110"/>
  <c r="HP198" i="110"/>
  <c r="HO198" i="110"/>
  <c r="HN198" i="110"/>
  <c r="HM198" i="110"/>
  <c r="HQ197" i="110"/>
  <c r="HP197" i="110"/>
  <c r="HO197" i="110"/>
  <c r="HN197" i="110"/>
  <c r="HM197" i="110"/>
  <c r="HQ54" i="110"/>
  <c r="HP54" i="110"/>
  <c r="HO54" i="110"/>
  <c r="HN54" i="110"/>
  <c r="HM54" i="110"/>
  <c r="HQ159" i="110"/>
  <c r="HP159" i="110"/>
  <c r="HO159" i="110"/>
  <c r="HN159" i="110"/>
  <c r="HM159" i="110"/>
  <c r="HQ152" i="110"/>
  <c r="HP152" i="110"/>
  <c r="HO152" i="110"/>
  <c r="HN152" i="110"/>
  <c r="HM152" i="110"/>
  <c r="HQ161" i="110"/>
  <c r="HP161" i="110"/>
  <c r="HO161" i="110"/>
  <c r="HN161" i="110"/>
  <c r="HM161" i="110"/>
  <c r="HQ163" i="110"/>
  <c r="HP163" i="110"/>
  <c r="HO163" i="110"/>
  <c r="HN163" i="110"/>
  <c r="HM163" i="110"/>
  <c r="HQ118" i="110"/>
  <c r="HP118" i="110"/>
  <c r="HO118" i="110"/>
  <c r="HN118" i="110"/>
  <c r="HM118" i="110"/>
  <c r="HQ45" i="110"/>
  <c r="HP45" i="110"/>
  <c r="HO45" i="110"/>
  <c r="HN45" i="110"/>
  <c r="HM45" i="110"/>
  <c r="HQ162" i="110"/>
  <c r="HP162" i="110"/>
  <c r="HO162" i="110"/>
  <c r="HN162" i="110"/>
  <c r="HM162" i="110"/>
  <c r="HQ172" i="110"/>
  <c r="HP172" i="110"/>
  <c r="HO172" i="110"/>
  <c r="HN172" i="110"/>
  <c r="HM172" i="110"/>
  <c r="HQ80" i="110"/>
  <c r="HP80" i="110"/>
  <c r="HO80" i="110"/>
  <c r="HN80" i="110"/>
  <c r="HM80" i="110"/>
  <c r="HQ72" i="110"/>
  <c r="HP72" i="110"/>
  <c r="HO72" i="110"/>
  <c r="HN72" i="110"/>
  <c r="HM72" i="110"/>
  <c r="HQ24" i="110"/>
  <c r="HP24" i="110"/>
  <c r="HO24" i="110"/>
  <c r="HN24" i="110"/>
  <c r="HM24" i="110"/>
  <c r="HQ15" i="110"/>
  <c r="HP15" i="110"/>
  <c r="HO15" i="110"/>
  <c r="HN15" i="110"/>
  <c r="HM15" i="110"/>
  <c r="HQ173" i="110"/>
  <c r="HP173" i="110"/>
  <c r="HO173" i="110"/>
  <c r="HN173" i="110"/>
  <c r="HM173" i="110"/>
  <c r="HQ23" i="110"/>
  <c r="HP23" i="110"/>
  <c r="HO23" i="110"/>
  <c r="HN23" i="110"/>
  <c r="HM23" i="110"/>
  <c r="HQ21" i="110"/>
  <c r="HP21" i="110"/>
  <c r="HO21" i="110"/>
  <c r="HN21" i="110"/>
  <c r="HM21" i="110"/>
  <c r="HQ115" i="110"/>
  <c r="HP115" i="110"/>
  <c r="HO115" i="110"/>
  <c r="HN115" i="110"/>
  <c r="HM115" i="110"/>
  <c r="HQ133" i="110"/>
  <c r="HP133" i="110"/>
  <c r="HO133" i="110"/>
  <c r="HN133" i="110"/>
  <c r="HM133" i="110"/>
  <c r="HQ69" i="110"/>
  <c r="HP69" i="110"/>
  <c r="HO69" i="110"/>
  <c r="HN69" i="110"/>
  <c r="HM69" i="110"/>
  <c r="HQ63" i="110"/>
  <c r="HP63" i="110"/>
  <c r="HO63" i="110"/>
  <c r="HN63" i="110"/>
  <c r="HM63" i="110"/>
  <c r="HQ147" i="110"/>
  <c r="HP147" i="110"/>
  <c r="HO147" i="110"/>
  <c r="HN147" i="110"/>
  <c r="HM147" i="110"/>
  <c r="HQ41" i="110"/>
  <c r="HP41" i="110"/>
  <c r="HO41" i="110"/>
  <c r="HN41" i="110"/>
  <c r="HM41" i="110"/>
  <c r="HQ114" i="110"/>
  <c r="HP114" i="110"/>
  <c r="HO114" i="110"/>
  <c r="HN114" i="110"/>
  <c r="HM114" i="110"/>
  <c r="HQ94" i="110"/>
  <c r="HP94" i="110"/>
  <c r="HO94" i="110"/>
  <c r="HN94" i="110"/>
  <c r="HM94" i="110"/>
  <c r="HQ105" i="110"/>
  <c r="HP105" i="110"/>
  <c r="HO105" i="110"/>
  <c r="HN105" i="110"/>
  <c r="HM105" i="110"/>
  <c r="HQ142" i="110"/>
  <c r="HP142" i="110"/>
  <c r="HO142" i="110"/>
  <c r="HN142" i="110"/>
  <c r="HM142" i="110"/>
  <c r="HQ164" i="110"/>
  <c r="HP164" i="110"/>
  <c r="HO164" i="110"/>
  <c r="HN164" i="110"/>
  <c r="HM164" i="110"/>
  <c r="HQ67" i="110"/>
  <c r="HP67" i="110"/>
  <c r="HO67" i="110"/>
  <c r="HN67" i="110"/>
  <c r="HM67" i="110"/>
  <c r="HQ84" i="110"/>
  <c r="HP84" i="110"/>
  <c r="HO84" i="110"/>
  <c r="HN84" i="110"/>
  <c r="HM84" i="110"/>
  <c r="HQ88" i="110"/>
  <c r="HP88" i="110"/>
  <c r="HO88" i="110"/>
  <c r="HN88" i="110"/>
  <c r="HM88" i="110"/>
  <c r="HQ55" i="110"/>
  <c r="HP55" i="110"/>
  <c r="HO55" i="110"/>
  <c r="HN55" i="110"/>
  <c r="HM55" i="110"/>
  <c r="HQ11" i="110"/>
  <c r="HP11" i="110"/>
  <c r="HO11" i="110"/>
  <c r="HN11" i="110"/>
  <c r="HM11" i="110"/>
  <c r="HQ31" i="110"/>
  <c r="HP31" i="110"/>
  <c r="HO31" i="110"/>
  <c r="HN31" i="110"/>
  <c r="HM31" i="110"/>
  <c r="HQ37" i="110"/>
  <c r="HP37" i="110"/>
  <c r="HO37" i="110"/>
  <c r="HN37" i="110"/>
  <c r="HM37" i="110"/>
  <c r="HQ42" i="110"/>
  <c r="HP42" i="110"/>
  <c r="HO42" i="110"/>
  <c r="HN42" i="110"/>
  <c r="HM42" i="110"/>
  <c r="HQ47" i="110"/>
  <c r="HP47" i="110"/>
  <c r="HO47" i="110"/>
  <c r="HN47" i="110"/>
  <c r="HM47" i="110"/>
  <c r="HQ19" i="110"/>
  <c r="HP19" i="110"/>
  <c r="HO19" i="110"/>
  <c r="HN19" i="110"/>
  <c r="HM19" i="110"/>
  <c r="HQ160" i="110"/>
  <c r="HP160" i="110"/>
  <c r="HO160" i="110"/>
  <c r="HN160" i="110"/>
  <c r="HM160" i="110"/>
  <c r="HQ117" i="110"/>
  <c r="HP117" i="110"/>
  <c r="HO117" i="110"/>
  <c r="HN117" i="110"/>
  <c r="HM117" i="110"/>
  <c r="HQ116" i="110"/>
  <c r="HP116" i="110"/>
  <c r="HO116" i="110"/>
  <c r="HN116" i="110"/>
  <c r="HM116" i="110"/>
  <c r="HQ121" i="110"/>
  <c r="HP121" i="110"/>
  <c r="HO121" i="110"/>
  <c r="HN121" i="110"/>
  <c r="HM121" i="110"/>
  <c r="HQ83" i="110"/>
  <c r="HP83" i="110"/>
  <c r="HO83" i="110"/>
  <c r="HN83" i="110"/>
  <c r="HM83" i="110"/>
  <c r="HQ110" i="110"/>
  <c r="HP110" i="110"/>
  <c r="HO110" i="110"/>
  <c r="HN110" i="110"/>
  <c r="HM110" i="110"/>
  <c r="HQ169" i="110"/>
  <c r="HP169" i="110"/>
  <c r="HO169" i="110"/>
  <c r="HN169" i="110"/>
  <c r="HM169" i="110"/>
  <c r="HQ97" i="110"/>
  <c r="HP97" i="110"/>
  <c r="HO97" i="110"/>
  <c r="HN97" i="110"/>
  <c r="HM97" i="110"/>
  <c r="HQ120" i="110"/>
  <c r="HP120" i="110"/>
  <c r="HO120" i="110"/>
  <c r="HN120" i="110"/>
  <c r="HM120" i="110"/>
  <c r="HQ134" i="110"/>
  <c r="HP134" i="110"/>
  <c r="HO134" i="110"/>
  <c r="HN134" i="110"/>
  <c r="HM134" i="110"/>
  <c r="HQ13" i="110"/>
  <c r="HP13" i="110"/>
  <c r="HO13" i="110"/>
  <c r="HN13" i="110"/>
  <c r="HM13" i="110"/>
  <c r="HQ59" i="110"/>
  <c r="HP59" i="110"/>
  <c r="HO59" i="110"/>
  <c r="HN59" i="110"/>
  <c r="HM59" i="110"/>
  <c r="HQ136" i="110"/>
  <c r="HP136" i="110"/>
  <c r="HO136" i="110"/>
  <c r="HN136" i="110"/>
  <c r="HM136" i="110"/>
  <c r="HQ158" i="110"/>
  <c r="HP158" i="110"/>
  <c r="HO158" i="110"/>
  <c r="HN158" i="110"/>
  <c r="HM158" i="110"/>
  <c r="HQ106" i="110"/>
  <c r="HP106" i="110"/>
  <c r="HO106" i="110"/>
  <c r="HN106" i="110"/>
  <c r="HM106" i="110"/>
  <c r="HQ38" i="110"/>
  <c r="HP38" i="110"/>
  <c r="HO38" i="110"/>
  <c r="HN38" i="110"/>
  <c r="HM38" i="110"/>
  <c r="HQ43" i="110"/>
  <c r="HP43" i="110"/>
  <c r="HO43" i="110"/>
  <c r="HN43" i="110"/>
  <c r="HM43" i="110"/>
  <c r="HQ101" i="110"/>
  <c r="HP101" i="110"/>
  <c r="HO101" i="110"/>
  <c r="HN101" i="110"/>
  <c r="HM101" i="110"/>
  <c r="HQ168" i="110"/>
  <c r="HP168" i="110"/>
  <c r="HO168" i="110"/>
  <c r="HN168" i="110"/>
  <c r="HM168" i="110"/>
  <c r="HQ124" i="110"/>
  <c r="HP124" i="110"/>
  <c r="HO124" i="110"/>
  <c r="HN124" i="110"/>
  <c r="HM124" i="110"/>
  <c r="HQ35" i="110"/>
  <c r="HP35" i="110"/>
  <c r="HO35" i="110"/>
  <c r="HN35" i="110"/>
  <c r="HM35" i="110"/>
  <c r="HQ109" i="110"/>
  <c r="HP109" i="110"/>
  <c r="HO109" i="110"/>
  <c r="HN109" i="110"/>
  <c r="HM109" i="110"/>
  <c r="HQ57" i="110"/>
  <c r="HP57" i="110"/>
  <c r="HO57" i="110"/>
  <c r="HN57" i="110"/>
  <c r="HM57" i="110"/>
  <c r="HQ52" i="110"/>
  <c r="HP52" i="110"/>
  <c r="HO52" i="110"/>
  <c r="HN52" i="110"/>
  <c r="HM52" i="110"/>
  <c r="HQ92" i="110"/>
  <c r="HP92" i="110"/>
  <c r="HO92" i="110"/>
  <c r="HN92" i="110"/>
  <c r="HM92" i="110"/>
  <c r="HQ137" i="110"/>
  <c r="HP137" i="110"/>
  <c r="HO137" i="110"/>
  <c r="HN137" i="110"/>
  <c r="HM137" i="110"/>
  <c r="HQ7" i="110"/>
  <c r="HP7" i="110"/>
  <c r="HO7" i="110"/>
  <c r="HN7" i="110"/>
  <c r="HM7" i="110"/>
  <c r="HQ138" i="110"/>
  <c r="HP138" i="110"/>
  <c r="HO138" i="110"/>
  <c r="HN138" i="110"/>
  <c r="HM138" i="110"/>
  <c r="HQ14" i="110"/>
  <c r="HP14" i="110"/>
  <c r="HO14" i="110"/>
  <c r="HN14" i="110"/>
  <c r="HM14" i="110"/>
  <c r="HQ51" i="110"/>
  <c r="HP51" i="110"/>
  <c r="HO51" i="110"/>
  <c r="HN51" i="110"/>
  <c r="HM51" i="110"/>
  <c r="HQ125" i="110"/>
  <c r="HP125" i="110"/>
  <c r="HO125" i="110"/>
  <c r="HN125" i="110"/>
  <c r="HM125" i="110"/>
  <c r="HQ154" i="110"/>
  <c r="HP154" i="110"/>
  <c r="HO154" i="110"/>
  <c r="HN154" i="110"/>
  <c r="HM154" i="110"/>
  <c r="HQ95" i="110"/>
  <c r="HP95" i="110"/>
  <c r="HO95" i="110"/>
  <c r="HN95" i="110"/>
  <c r="HM95" i="110"/>
  <c r="HQ46" i="110"/>
  <c r="HP46" i="110"/>
  <c r="HO46" i="110"/>
  <c r="HN46" i="110"/>
  <c r="HM46" i="110"/>
  <c r="HQ61" i="110"/>
  <c r="HP61" i="110"/>
  <c r="HO61" i="110"/>
  <c r="HN61" i="110"/>
  <c r="HM61" i="110"/>
  <c r="HQ85" i="110"/>
  <c r="HP85" i="110"/>
  <c r="HO85" i="110"/>
  <c r="HN85" i="110"/>
  <c r="HM85" i="110"/>
  <c r="HQ64" i="110"/>
  <c r="HP64" i="110"/>
  <c r="HO64" i="110"/>
  <c r="HN64" i="110"/>
  <c r="HM64" i="110"/>
  <c r="HQ100" i="110"/>
  <c r="HP100" i="110"/>
  <c r="HO100" i="110"/>
  <c r="HN100" i="110"/>
  <c r="HM100" i="110"/>
  <c r="HQ144" i="110"/>
  <c r="HP144" i="110"/>
  <c r="HO144" i="110"/>
  <c r="HN144" i="110"/>
  <c r="HM144" i="110"/>
  <c r="HQ6" i="110"/>
  <c r="HP6" i="110"/>
  <c r="HO6" i="110"/>
  <c r="HN6" i="110"/>
  <c r="HM6" i="110"/>
  <c r="HQ66" i="110"/>
  <c r="HP66" i="110"/>
  <c r="HO66" i="110"/>
  <c r="HN66" i="110"/>
  <c r="HM66" i="110"/>
  <c r="HQ127" i="110"/>
  <c r="HP127" i="110"/>
  <c r="HO127" i="110"/>
  <c r="HN127" i="110"/>
  <c r="HM127" i="110"/>
  <c r="HQ29" i="110"/>
  <c r="HP29" i="110"/>
  <c r="HO29" i="110"/>
  <c r="HN29" i="110"/>
  <c r="HM29" i="110"/>
  <c r="HQ111" i="110"/>
  <c r="HP111" i="110"/>
  <c r="HO111" i="110"/>
  <c r="HN111" i="110"/>
  <c r="HM111" i="110"/>
  <c r="HQ119" i="110"/>
  <c r="HP119" i="110"/>
  <c r="HO119" i="110"/>
  <c r="HN119" i="110"/>
  <c r="HM119" i="110"/>
  <c r="HQ86" i="110"/>
  <c r="HP86" i="110"/>
  <c r="HO86" i="110"/>
  <c r="HN86" i="110"/>
  <c r="HM86" i="110"/>
  <c r="HQ74" i="110"/>
  <c r="HP74" i="110"/>
  <c r="HO74" i="110"/>
  <c r="HN74" i="110"/>
  <c r="HM74" i="110"/>
  <c r="HQ102" i="110"/>
  <c r="HP102" i="110"/>
  <c r="HO102" i="110"/>
  <c r="HN102" i="110"/>
  <c r="HM102" i="110"/>
  <c r="HQ26" i="110"/>
  <c r="HP26" i="110"/>
  <c r="HO26" i="110"/>
  <c r="HN26" i="110"/>
  <c r="HM26" i="110"/>
  <c r="HQ151" i="110"/>
  <c r="HP151" i="110"/>
  <c r="HO151" i="110"/>
  <c r="HN151" i="110"/>
  <c r="HM151" i="110"/>
  <c r="HQ170" i="110"/>
  <c r="HP170" i="110"/>
  <c r="HO170" i="110"/>
  <c r="HN170" i="110"/>
  <c r="HM170" i="110"/>
  <c r="HQ25" i="110"/>
  <c r="HP25" i="110"/>
  <c r="HO25" i="110"/>
  <c r="HN25" i="110"/>
  <c r="HM25" i="110"/>
  <c r="HQ96" i="110"/>
  <c r="HP96" i="110"/>
  <c r="HO96" i="110"/>
  <c r="HN96" i="110"/>
  <c r="HM96" i="110"/>
  <c r="HQ126" i="110"/>
  <c r="HP126" i="110"/>
  <c r="HO126" i="110"/>
  <c r="HN126" i="110"/>
  <c r="HM126" i="110"/>
  <c r="HQ16" i="110"/>
  <c r="HP16" i="110"/>
  <c r="HO16" i="110"/>
  <c r="HN16" i="110"/>
  <c r="HM16" i="110"/>
  <c r="HQ93" i="110"/>
  <c r="HP93" i="110"/>
  <c r="HO93" i="110"/>
  <c r="HN93" i="110"/>
  <c r="HM93" i="110"/>
  <c r="HQ150" i="110"/>
  <c r="HP150" i="110"/>
  <c r="HO150" i="110"/>
  <c r="HN150" i="110"/>
  <c r="HM150" i="110"/>
  <c r="HQ148" i="110"/>
  <c r="HP148" i="110"/>
  <c r="HO148" i="110"/>
  <c r="HN148" i="110"/>
  <c r="HM148" i="110"/>
  <c r="HQ60" i="110"/>
  <c r="HP60" i="110"/>
  <c r="HO60" i="110"/>
  <c r="HN60" i="110"/>
  <c r="HM60" i="110"/>
  <c r="HQ153" i="110"/>
  <c r="HP153" i="110"/>
  <c r="HO153" i="110"/>
  <c r="HN153" i="110"/>
  <c r="HM153" i="110"/>
  <c r="HQ48" i="110"/>
  <c r="HP48" i="110"/>
  <c r="HO48" i="110"/>
  <c r="HN48" i="110"/>
  <c r="HM48" i="110"/>
  <c r="HQ30" i="110"/>
  <c r="HP30" i="110"/>
  <c r="HO30" i="110"/>
  <c r="HN30" i="110"/>
  <c r="HM30" i="110"/>
  <c r="HQ104" i="110"/>
  <c r="HP104" i="110"/>
  <c r="HO104" i="110"/>
  <c r="HN104" i="110"/>
  <c r="HM104" i="110"/>
  <c r="HQ146" i="110"/>
  <c r="HP146" i="110"/>
  <c r="HO146" i="110"/>
  <c r="HN146" i="110"/>
  <c r="HM146" i="110"/>
  <c r="HQ122" i="110"/>
  <c r="HP122" i="110"/>
  <c r="HO122" i="110"/>
  <c r="HN122" i="110"/>
  <c r="HM122" i="110"/>
  <c r="HQ8" i="110"/>
  <c r="HP8" i="110"/>
  <c r="HO8" i="110"/>
  <c r="HN8" i="110"/>
  <c r="HM8" i="110"/>
  <c r="HQ98" i="110"/>
  <c r="HP98" i="110"/>
  <c r="HO98" i="110"/>
  <c r="HN98" i="110"/>
  <c r="HM98" i="110"/>
  <c r="HQ28" i="110"/>
  <c r="HP28" i="110"/>
  <c r="HO28" i="110"/>
  <c r="HN28" i="110"/>
  <c r="HM28" i="110"/>
  <c r="HQ165" i="110"/>
  <c r="HP165" i="110"/>
  <c r="HO165" i="110"/>
  <c r="HN165" i="110"/>
  <c r="HM165" i="110"/>
  <c r="HQ32" i="110"/>
  <c r="HP32" i="110"/>
  <c r="HO32" i="110"/>
  <c r="HN32" i="110"/>
  <c r="HM32" i="110"/>
  <c r="HQ79" i="110"/>
  <c r="HP79" i="110"/>
  <c r="HO79" i="110"/>
  <c r="HN79" i="110"/>
  <c r="HM79" i="110"/>
  <c r="HQ87" i="110"/>
  <c r="HP87" i="110"/>
  <c r="HO87" i="110"/>
  <c r="HN87" i="110"/>
  <c r="HM87" i="110"/>
  <c r="HQ40" i="110"/>
  <c r="HP40" i="110"/>
  <c r="HO40" i="110"/>
  <c r="HN40" i="110"/>
  <c r="HM40" i="110"/>
  <c r="HQ140" i="110"/>
  <c r="HP140" i="110"/>
  <c r="HO140" i="110"/>
  <c r="HN140" i="110"/>
  <c r="HM140" i="110"/>
  <c r="HQ10" i="110"/>
  <c r="HP10" i="110"/>
  <c r="HO10" i="110"/>
  <c r="HN10" i="110"/>
  <c r="HM10" i="110"/>
  <c r="HQ130" i="110"/>
  <c r="HP130" i="110"/>
  <c r="HO130" i="110"/>
  <c r="HN130" i="110"/>
  <c r="HM130" i="110"/>
  <c r="HQ155" i="110"/>
  <c r="HP155" i="110"/>
  <c r="HO155" i="110"/>
  <c r="HN155" i="110"/>
  <c r="HM155" i="110"/>
  <c r="HQ112" i="110"/>
  <c r="HP112" i="110"/>
  <c r="HO112" i="110"/>
  <c r="HN112" i="110"/>
  <c r="HM112" i="110"/>
  <c r="HQ123" i="110"/>
  <c r="HP123" i="110"/>
  <c r="HO123" i="110"/>
  <c r="HN123" i="110"/>
  <c r="HM123" i="110"/>
  <c r="HQ135" i="110"/>
  <c r="HP135" i="110"/>
  <c r="HO135" i="110"/>
  <c r="HN135" i="110"/>
  <c r="HM135" i="110"/>
  <c r="HQ107" i="110"/>
  <c r="HP107" i="110"/>
  <c r="HO107" i="110"/>
  <c r="HN107" i="110"/>
  <c r="HM107" i="110"/>
  <c r="HQ99" i="110"/>
  <c r="HP99" i="110"/>
  <c r="HO99" i="110"/>
  <c r="HN99" i="110"/>
  <c r="HM99" i="110"/>
  <c r="HQ108" i="110"/>
  <c r="HP108" i="110"/>
  <c r="HO108" i="110"/>
  <c r="HN108" i="110"/>
  <c r="HM108" i="110"/>
  <c r="HQ77" i="110"/>
  <c r="HP77" i="110"/>
  <c r="HO77" i="110"/>
  <c r="HN77" i="110"/>
  <c r="HM77" i="110"/>
  <c r="HQ27" i="110"/>
  <c r="HP27" i="110"/>
  <c r="HO27" i="110"/>
  <c r="HN27" i="110"/>
  <c r="HM27" i="110"/>
  <c r="HQ128" i="110"/>
  <c r="HP128" i="110"/>
  <c r="HO128" i="110"/>
  <c r="HN128" i="110"/>
  <c r="HM128" i="110"/>
  <c r="HQ157" i="110"/>
  <c r="HP157" i="110"/>
  <c r="HO157" i="110"/>
  <c r="HN157" i="110"/>
  <c r="HM157" i="110"/>
  <c r="HQ78" i="110"/>
  <c r="HP78" i="110"/>
  <c r="HO78" i="110"/>
  <c r="HN78" i="110"/>
  <c r="HM78" i="110"/>
  <c r="HQ113" i="110"/>
  <c r="HP113" i="110"/>
  <c r="HO113" i="110"/>
  <c r="HN113" i="110"/>
  <c r="HM113" i="110"/>
  <c r="HQ9" i="110"/>
  <c r="HP9" i="110"/>
  <c r="HO9" i="110"/>
  <c r="HN9" i="110"/>
  <c r="HM9" i="110"/>
  <c r="HQ129" i="110"/>
  <c r="HP129" i="110"/>
  <c r="HO129" i="110"/>
  <c r="HN129" i="110"/>
  <c r="HM129" i="110"/>
  <c r="HQ156" i="110"/>
  <c r="HP156" i="110"/>
  <c r="HO156" i="110"/>
  <c r="HN156" i="110"/>
  <c r="HM156" i="110"/>
  <c r="HQ139" i="110"/>
  <c r="HP139" i="110"/>
  <c r="HO139" i="110"/>
  <c r="HN139" i="110"/>
  <c r="HM139" i="110"/>
  <c r="HQ81" i="110"/>
  <c r="HP81" i="110"/>
  <c r="HO81" i="110"/>
  <c r="HN81" i="110"/>
  <c r="HM81" i="110"/>
  <c r="HQ145" i="110"/>
  <c r="HP145" i="110"/>
  <c r="HO145" i="110"/>
  <c r="HN145" i="110"/>
  <c r="HM145" i="110"/>
  <c r="HQ91" i="110"/>
  <c r="HP91" i="110"/>
  <c r="HO91" i="110"/>
  <c r="HN91" i="110"/>
  <c r="HM91" i="110"/>
  <c r="HQ89" i="110"/>
  <c r="HP89" i="110"/>
  <c r="HO89" i="110"/>
  <c r="HN89" i="110"/>
  <c r="HM89" i="110"/>
  <c r="HQ75" i="110"/>
  <c r="HP75" i="110"/>
  <c r="HO75" i="110"/>
  <c r="HN75" i="110"/>
  <c r="HM75" i="110"/>
  <c r="HQ149" i="110"/>
  <c r="HP149" i="110"/>
  <c r="HO149" i="110"/>
  <c r="HN149" i="110"/>
  <c r="HM149" i="110"/>
  <c r="HQ82" i="110"/>
  <c r="HP82" i="110"/>
  <c r="HO82" i="110"/>
  <c r="HN82" i="110"/>
  <c r="HM82" i="110"/>
  <c r="HQ49" i="110"/>
  <c r="HP49" i="110"/>
  <c r="HO49" i="110"/>
  <c r="HN49" i="110"/>
  <c r="HM49" i="110"/>
  <c r="HQ70" i="110"/>
  <c r="HP70" i="110"/>
  <c r="HO70" i="110"/>
  <c r="HN70" i="110"/>
  <c r="HM70" i="110"/>
  <c r="HQ44" i="110"/>
  <c r="HP44" i="110"/>
  <c r="HO44" i="110"/>
  <c r="HN44" i="110"/>
  <c r="HM44" i="110"/>
  <c r="HQ34" i="110"/>
  <c r="HP34" i="110"/>
  <c r="HO34" i="110"/>
  <c r="HN34" i="110"/>
  <c r="HM34" i="110"/>
  <c r="HQ68" i="110"/>
  <c r="HP68" i="110"/>
  <c r="HO68" i="110"/>
  <c r="HN68" i="110"/>
  <c r="HM68" i="110"/>
  <c r="HQ166" i="110"/>
  <c r="HP166" i="110"/>
  <c r="HO166" i="110"/>
  <c r="HN166" i="110"/>
  <c r="HM166" i="110"/>
  <c r="HQ143" i="110"/>
  <c r="HP143" i="110"/>
  <c r="HO143" i="110"/>
  <c r="HN143" i="110"/>
  <c r="HM143" i="110"/>
  <c r="HQ167" i="110"/>
  <c r="HP167" i="110"/>
  <c r="HO167" i="110"/>
  <c r="HN167" i="110"/>
  <c r="HM167" i="110"/>
  <c r="HQ103" i="110"/>
  <c r="HP103" i="110"/>
  <c r="HO103" i="110"/>
  <c r="HN103" i="110"/>
  <c r="HM103" i="110"/>
  <c r="HQ20" i="110"/>
  <c r="HP20" i="110"/>
  <c r="HO20" i="110"/>
  <c r="HN20" i="110"/>
  <c r="HM20" i="110"/>
  <c r="HQ5" i="110"/>
  <c r="HP5" i="110"/>
  <c r="HO5" i="110"/>
  <c r="HN5" i="110"/>
  <c r="HM5" i="110"/>
  <c r="HQ62" i="110"/>
  <c r="HP62" i="110"/>
  <c r="HO62" i="110"/>
  <c r="HN62" i="110"/>
  <c r="HM62" i="110"/>
  <c r="HQ58" i="110"/>
  <c r="HP58" i="110"/>
  <c r="HO58" i="110"/>
  <c r="HN58" i="110"/>
  <c r="HM58" i="110"/>
  <c r="HQ73" i="110"/>
  <c r="HP73" i="110"/>
  <c r="HO73" i="110"/>
  <c r="HN73" i="110"/>
  <c r="HM73" i="110"/>
  <c r="HQ171" i="110"/>
  <c r="HP171" i="110"/>
  <c r="HO171" i="110"/>
  <c r="HN171" i="110"/>
  <c r="HM171" i="110"/>
  <c r="HQ132" i="110"/>
  <c r="HP132" i="110"/>
  <c r="HO132" i="110"/>
  <c r="HN132" i="110"/>
  <c r="HM132" i="110"/>
  <c r="HQ141" i="110"/>
  <c r="HP141" i="110"/>
  <c r="HO141" i="110"/>
  <c r="HN141" i="110"/>
  <c r="HM141" i="110"/>
  <c r="HQ53" i="110"/>
  <c r="HP53" i="110"/>
  <c r="HO53" i="110"/>
  <c r="HN53" i="110"/>
  <c r="HM53" i="110"/>
  <c r="CI31" i="365"/>
  <c r="CF31" i="365"/>
  <c r="CC31" i="365"/>
  <c r="BZ31" i="365"/>
  <c r="BW31" i="365"/>
  <c r="BV31" i="365"/>
  <c r="BU31" i="365"/>
  <c r="BT31" i="365"/>
  <c r="BP31" i="365"/>
  <c r="BM31" i="365"/>
  <c r="BJ31" i="365"/>
  <c r="BG31" i="365"/>
  <c r="BD31" i="365"/>
  <c r="BC31" i="365"/>
  <c r="BB31" i="365"/>
  <c r="BA31" i="365"/>
  <c r="AY31" i="365"/>
  <c r="AX31" i="365"/>
  <c r="AW31" i="365"/>
  <c r="AV31" i="365"/>
  <c r="AU31" i="365"/>
  <c r="AT31" i="365"/>
  <c r="AS31" i="365"/>
  <c r="AR31" i="365"/>
  <c r="Z31" i="365"/>
  <c r="CJ31" i="365" s="1"/>
  <c r="CK31" i="365" s="1"/>
  <c r="Y31" i="365"/>
  <c r="V31" i="365"/>
  <c r="CG31" i="365" s="1"/>
  <c r="CH31" i="365" s="1"/>
  <c r="U31" i="365"/>
  <c r="R31" i="365"/>
  <c r="BK31" i="365" s="1"/>
  <c r="BL31" i="365" s="1"/>
  <c r="Q31" i="365"/>
  <c r="N31" i="365"/>
  <c r="BH31" i="365" s="1"/>
  <c r="BI31" i="365" s="1"/>
  <c r="M31" i="365"/>
  <c r="J31" i="365"/>
  <c r="BX31" i="365" s="1"/>
  <c r="BY31" i="365" s="1"/>
  <c r="I31" i="365"/>
  <c r="F31" i="365"/>
  <c r="A31" i="365" s="1"/>
  <c r="E31" i="365"/>
  <c r="CI30" i="365"/>
  <c r="CF30" i="365"/>
  <c r="CC30" i="365"/>
  <c r="BZ30" i="365"/>
  <c r="BW30" i="365"/>
  <c r="BV30" i="365"/>
  <c r="BU30" i="365"/>
  <c r="BT30" i="365"/>
  <c r="BP30" i="365"/>
  <c r="BM30" i="365"/>
  <c r="BJ30" i="365"/>
  <c r="BG30" i="365"/>
  <c r="BD30" i="365"/>
  <c r="BC30" i="365"/>
  <c r="BB30" i="365"/>
  <c r="BA30" i="365"/>
  <c r="AY30" i="365"/>
  <c r="AX30" i="365"/>
  <c r="AW30" i="365"/>
  <c r="AV30" i="365"/>
  <c r="AU30" i="365"/>
  <c r="AT30" i="365"/>
  <c r="AS30" i="365"/>
  <c r="AR30" i="365"/>
  <c r="Z30" i="365"/>
  <c r="BQ30" i="365" s="1"/>
  <c r="BR30" i="365" s="1"/>
  <c r="Y30" i="365"/>
  <c r="V30" i="365"/>
  <c r="CG30" i="365" s="1"/>
  <c r="CH30" i="365" s="1"/>
  <c r="U30" i="365"/>
  <c r="R30" i="365"/>
  <c r="CD30" i="365" s="1"/>
  <c r="CE30" i="365" s="1"/>
  <c r="Q30" i="365"/>
  <c r="N30" i="365"/>
  <c r="M30" i="365"/>
  <c r="J30" i="365"/>
  <c r="BE30" i="365" s="1"/>
  <c r="BF30" i="365" s="1"/>
  <c r="I30" i="365"/>
  <c r="F30" i="365"/>
  <c r="A30" i="365" s="1"/>
  <c r="E30" i="365"/>
  <c r="CI29" i="365"/>
  <c r="CF29" i="365"/>
  <c r="CC29" i="365"/>
  <c r="BZ29" i="365"/>
  <c r="BW29" i="365"/>
  <c r="BV29" i="365"/>
  <c r="BU29" i="365"/>
  <c r="BT29" i="365"/>
  <c r="BP29" i="365"/>
  <c r="BM29" i="365"/>
  <c r="BJ29" i="365"/>
  <c r="BG29" i="365"/>
  <c r="BD29" i="365"/>
  <c r="BC29" i="365"/>
  <c r="BB29" i="365"/>
  <c r="BA29" i="365"/>
  <c r="AY29" i="365"/>
  <c r="AX29" i="365"/>
  <c r="AW29" i="365"/>
  <c r="AV29" i="365"/>
  <c r="AU29" i="365"/>
  <c r="AT29" i="365"/>
  <c r="AS29" i="365"/>
  <c r="AR29" i="365"/>
  <c r="Z29" i="365"/>
  <c r="BQ29" i="365" s="1"/>
  <c r="BR29" i="365" s="1"/>
  <c r="Y29" i="365"/>
  <c r="V29" i="365"/>
  <c r="BN29" i="365" s="1"/>
  <c r="BO29" i="365" s="1"/>
  <c r="U29" i="365"/>
  <c r="R29" i="365"/>
  <c r="CD29" i="365" s="1"/>
  <c r="CE29" i="365" s="1"/>
  <c r="Q29" i="365"/>
  <c r="N29" i="365"/>
  <c r="CA29" i="365" s="1"/>
  <c r="CB29" i="365" s="1"/>
  <c r="M29" i="365"/>
  <c r="J29" i="365"/>
  <c r="BE29" i="365" s="1"/>
  <c r="BF29" i="365" s="1"/>
  <c r="I29" i="365"/>
  <c r="F29" i="365"/>
  <c r="A29" i="365" s="1"/>
  <c r="E29" i="365"/>
  <c r="CI28" i="365"/>
  <c r="CF28" i="365"/>
  <c r="CC28" i="365"/>
  <c r="BZ28" i="365"/>
  <c r="BW28" i="365"/>
  <c r="BV28" i="365"/>
  <c r="BU28" i="365"/>
  <c r="BT28" i="365"/>
  <c r="BP28" i="365"/>
  <c r="BM28" i="365"/>
  <c r="BJ28" i="365"/>
  <c r="BG28" i="365"/>
  <c r="BD28" i="365"/>
  <c r="BC28" i="365"/>
  <c r="BB28" i="365"/>
  <c r="BA28" i="365"/>
  <c r="AY28" i="365"/>
  <c r="AX28" i="365"/>
  <c r="AW28" i="365"/>
  <c r="AV28" i="365"/>
  <c r="AU28" i="365"/>
  <c r="AT28" i="365"/>
  <c r="AS28" i="365"/>
  <c r="AR28" i="365"/>
  <c r="Z28" i="365"/>
  <c r="CJ28" i="365" s="1"/>
  <c r="CK28" i="365" s="1"/>
  <c r="Y28" i="365"/>
  <c r="V28" i="365"/>
  <c r="BN28" i="365" s="1"/>
  <c r="BO28" i="365" s="1"/>
  <c r="U28" i="365"/>
  <c r="R28" i="365"/>
  <c r="BK28" i="365" s="1"/>
  <c r="BL28" i="365" s="1"/>
  <c r="Q28" i="365"/>
  <c r="N28" i="365"/>
  <c r="CA28" i="365" s="1"/>
  <c r="CB28" i="365" s="1"/>
  <c r="M28" i="365"/>
  <c r="J28" i="365"/>
  <c r="BX28" i="365" s="1"/>
  <c r="BY28" i="365" s="1"/>
  <c r="I28" i="365"/>
  <c r="F28" i="365"/>
  <c r="A28" i="365" s="1"/>
  <c r="E28" i="365"/>
  <c r="CI27" i="365"/>
  <c r="CF27" i="365"/>
  <c r="CC27" i="365"/>
  <c r="BZ27" i="365"/>
  <c r="BW27" i="365"/>
  <c r="BV27" i="365"/>
  <c r="BU27" i="365"/>
  <c r="BT27" i="365"/>
  <c r="BP27" i="365"/>
  <c r="BM27" i="365"/>
  <c r="BJ27" i="365"/>
  <c r="BG27" i="365"/>
  <c r="BD27" i="365"/>
  <c r="BC27" i="365"/>
  <c r="BB27" i="365"/>
  <c r="BA27" i="365"/>
  <c r="AY27" i="365"/>
  <c r="AX27" i="365"/>
  <c r="AW27" i="365"/>
  <c r="AV27" i="365"/>
  <c r="AU27" i="365"/>
  <c r="AT27" i="365"/>
  <c r="AS27" i="365"/>
  <c r="AR27" i="365"/>
  <c r="Z27" i="365"/>
  <c r="CJ27" i="365" s="1"/>
  <c r="CK27" i="365" s="1"/>
  <c r="Y27" i="365"/>
  <c r="V27" i="365"/>
  <c r="CG27" i="365" s="1"/>
  <c r="CH27" i="365" s="1"/>
  <c r="U27" i="365"/>
  <c r="R27" i="365"/>
  <c r="BK27" i="365" s="1"/>
  <c r="BL27" i="365" s="1"/>
  <c r="Q27" i="365"/>
  <c r="N27" i="365"/>
  <c r="BH27" i="365" s="1"/>
  <c r="BI27" i="365" s="1"/>
  <c r="M27" i="365"/>
  <c r="J27" i="365"/>
  <c r="BX27" i="365" s="1"/>
  <c r="BY27" i="365" s="1"/>
  <c r="I27" i="365"/>
  <c r="F27" i="365"/>
  <c r="A27" i="365" s="1"/>
  <c r="E27" i="365"/>
  <c r="CI26" i="365"/>
  <c r="CF26" i="365"/>
  <c r="CC26" i="365"/>
  <c r="BZ26" i="365"/>
  <c r="BW26" i="365"/>
  <c r="BV26" i="365"/>
  <c r="BU26" i="365"/>
  <c r="BT26" i="365"/>
  <c r="BP26" i="365"/>
  <c r="BM26" i="365"/>
  <c r="BJ26" i="365"/>
  <c r="BG26" i="365"/>
  <c r="BD26" i="365"/>
  <c r="BC26" i="365"/>
  <c r="BB26" i="365"/>
  <c r="BA26" i="365"/>
  <c r="AY26" i="365"/>
  <c r="AX26" i="365"/>
  <c r="AW26" i="365"/>
  <c r="AV26" i="365"/>
  <c r="AU26" i="365"/>
  <c r="AT26" i="365"/>
  <c r="AS26" i="365"/>
  <c r="AR26" i="365"/>
  <c r="Z26" i="365"/>
  <c r="BQ26" i="365" s="1"/>
  <c r="BR26" i="365" s="1"/>
  <c r="Y26" i="365"/>
  <c r="V26" i="365"/>
  <c r="CG26" i="365" s="1"/>
  <c r="CH26" i="365" s="1"/>
  <c r="U26" i="365"/>
  <c r="R26" i="365"/>
  <c r="CD26" i="365" s="1"/>
  <c r="CE26" i="365" s="1"/>
  <c r="Q26" i="365"/>
  <c r="N26" i="365"/>
  <c r="BH26" i="365" s="1"/>
  <c r="BI26" i="365" s="1"/>
  <c r="M26" i="365"/>
  <c r="J26" i="365"/>
  <c r="BE26" i="365" s="1"/>
  <c r="BF26" i="365" s="1"/>
  <c r="I26" i="365"/>
  <c r="F26" i="365"/>
  <c r="A26" i="365" s="1"/>
  <c r="E26" i="365"/>
  <c r="CI25" i="365"/>
  <c r="CF25" i="365"/>
  <c r="CC25" i="365"/>
  <c r="BZ25" i="365"/>
  <c r="BW25" i="365"/>
  <c r="BV25" i="365"/>
  <c r="BU25" i="365"/>
  <c r="BT25" i="365"/>
  <c r="BP25" i="365"/>
  <c r="BM25" i="365"/>
  <c r="BJ25" i="365"/>
  <c r="BG25" i="365"/>
  <c r="BD25" i="365"/>
  <c r="BC25" i="365"/>
  <c r="BB25" i="365"/>
  <c r="BA25" i="365"/>
  <c r="AY25" i="365"/>
  <c r="AX25" i="365"/>
  <c r="AW25" i="365"/>
  <c r="AV25" i="365"/>
  <c r="AU25" i="365"/>
  <c r="AT25" i="365"/>
  <c r="AS25" i="365"/>
  <c r="AR25" i="365"/>
  <c r="Z25" i="365"/>
  <c r="BQ25" i="365" s="1"/>
  <c r="BR25" i="365" s="1"/>
  <c r="Y25" i="365"/>
  <c r="V25" i="365"/>
  <c r="BN25" i="365" s="1"/>
  <c r="BO25" i="365" s="1"/>
  <c r="U25" i="365"/>
  <c r="R25" i="365"/>
  <c r="CD25" i="365" s="1"/>
  <c r="CE25" i="365" s="1"/>
  <c r="Q25" i="365"/>
  <c r="N25" i="365"/>
  <c r="CA25" i="365" s="1"/>
  <c r="CB25" i="365" s="1"/>
  <c r="M25" i="365"/>
  <c r="J25" i="365"/>
  <c r="BE25" i="365" s="1"/>
  <c r="BF25" i="365" s="1"/>
  <c r="I25" i="365"/>
  <c r="F25" i="365"/>
  <c r="A25" i="365" s="1"/>
  <c r="E25" i="365"/>
  <c r="CI24" i="365"/>
  <c r="CF24" i="365"/>
  <c r="CC24" i="365"/>
  <c r="BZ24" i="365"/>
  <c r="BW24" i="365"/>
  <c r="BV24" i="365"/>
  <c r="BU24" i="365"/>
  <c r="BT24" i="365"/>
  <c r="BP24" i="365"/>
  <c r="BM24" i="365"/>
  <c r="BJ24" i="365"/>
  <c r="BG24" i="365"/>
  <c r="BD24" i="365"/>
  <c r="BC24" i="365"/>
  <c r="BB24" i="365"/>
  <c r="BA24" i="365"/>
  <c r="AY24" i="365"/>
  <c r="AX24" i="365"/>
  <c r="AW24" i="365"/>
  <c r="AV24" i="365"/>
  <c r="AU24" i="365"/>
  <c r="AT24" i="365"/>
  <c r="AS24" i="365"/>
  <c r="AR24" i="365"/>
  <c r="Z24" i="365"/>
  <c r="Y24" i="365"/>
  <c r="V24" i="365"/>
  <c r="BN24" i="365" s="1"/>
  <c r="BO24" i="365" s="1"/>
  <c r="U24" i="365"/>
  <c r="R24" i="365"/>
  <c r="Q24" i="365"/>
  <c r="N24" i="365"/>
  <c r="CA24" i="365" s="1"/>
  <c r="CB24" i="365" s="1"/>
  <c r="M24" i="365"/>
  <c r="J24" i="365"/>
  <c r="I24" i="365"/>
  <c r="F24" i="365"/>
  <c r="A24" i="365" s="1"/>
  <c r="E24" i="365"/>
  <c r="CI23" i="365"/>
  <c r="CF23" i="365"/>
  <c r="CC23" i="365"/>
  <c r="BZ23" i="365"/>
  <c r="BW23" i="365"/>
  <c r="BV23" i="365"/>
  <c r="BU23" i="365"/>
  <c r="BT23" i="365"/>
  <c r="BP23" i="365"/>
  <c r="BM23" i="365"/>
  <c r="BJ23" i="365"/>
  <c r="BG23" i="365"/>
  <c r="BD23" i="365"/>
  <c r="BC23" i="365"/>
  <c r="BB23" i="365"/>
  <c r="BA23" i="365"/>
  <c r="AY23" i="365"/>
  <c r="AX23" i="365"/>
  <c r="AW23" i="365"/>
  <c r="AV23" i="365"/>
  <c r="AU23" i="365"/>
  <c r="AT23" i="365"/>
  <c r="AS23" i="365"/>
  <c r="AR23" i="365"/>
  <c r="Z23" i="365"/>
  <c r="BQ23" i="365" s="1"/>
  <c r="BR23" i="365" s="1"/>
  <c r="Y23" i="365"/>
  <c r="V23" i="365"/>
  <c r="U23" i="365"/>
  <c r="R23" i="365"/>
  <c r="CD23" i="365" s="1"/>
  <c r="CE23" i="365" s="1"/>
  <c r="Q23" i="365"/>
  <c r="N23" i="365"/>
  <c r="BH23" i="365" s="1"/>
  <c r="BI23" i="365" s="1"/>
  <c r="M23" i="365"/>
  <c r="J23" i="365"/>
  <c r="BX23" i="365" s="1"/>
  <c r="BY23" i="365" s="1"/>
  <c r="I23" i="365"/>
  <c r="F23" i="365"/>
  <c r="A23" i="365" s="1"/>
  <c r="E23" i="365"/>
  <c r="CI22" i="365"/>
  <c r="CF22" i="365"/>
  <c r="CC22" i="365"/>
  <c r="BZ22" i="365"/>
  <c r="BW22" i="365"/>
  <c r="BV22" i="365"/>
  <c r="BU22" i="365"/>
  <c r="BT22" i="365"/>
  <c r="BP22" i="365"/>
  <c r="BM22" i="365"/>
  <c r="BJ22" i="365"/>
  <c r="BG22" i="365"/>
  <c r="BD22" i="365"/>
  <c r="BC22" i="365"/>
  <c r="BB22" i="365"/>
  <c r="BA22" i="365"/>
  <c r="AY22" i="365"/>
  <c r="AX22" i="365"/>
  <c r="AW22" i="365"/>
  <c r="AV22" i="365"/>
  <c r="AU22" i="365"/>
  <c r="AT22" i="365"/>
  <c r="AS22" i="365"/>
  <c r="AR22" i="365"/>
  <c r="Z22" i="365"/>
  <c r="BQ22" i="365" s="1"/>
  <c r="BR22" i="365" s="1"/>
  <c r="Y22" i="365"/>
  <c r="V22" i="365"/>
  <c r="CG22" i="365" s="1"/>
  <c r="CH22" i="365" s="1"/>
  <c r="U22" i="365"/>
  <c r="R22" i="365"/>
  <c r="CD22" i="365" s="1"/>
  <c r="CE22" i="365" s="1"/>
  <c r="Q22" i="365"/>
  <c r="N22" i="365"/>
  <c r="BH22" i="365" s="1"/>
  <c r="BI22" i="365" s="1"/>
  <c r="M22" i="365"/>
  <c r="J22" i="365"/>
  <c r="BE22" i="365" s="1"/>
  <c r="BF22" i="365" s="1"/>
  <c r="I22" i="365"/>
  <c r="F22" i="365"/>
  <c r="A22" i="365" s="1"/>
  <c r="E22" i="365"/>
  <c r="CI21" i="365"/>
  <c r="CF21" i="365"/>
  <c r="CC21" i="365"/>
  <c r="BZ21" i="365"/>
  <c r="BW21" i="365"/>
  <c r="BV21" i="365"/>
  <c r="BU21" i="365"/>
  <c r="BT21" i="365"/>
  <c r="BP21" i="365"/>
  <c r="BM21" i="365"/>
  <c r="BJ21" i="365"/>
  <c r="BG21" i="365"/>
  <c r="BD21" i="365"/>
  <c r="BC21" i="365"/>
  <c r="BB21" i="365"/>
  <c r="BA21" i="365"/>
  <c r="AY21" i="365"/>
  <c r="AX21" i="365"/>
  <c r="AW21" i="365"/>
  <c r="AV21" i="365"/>
  <c r="AU21" i="365"/>
  <c r="AT21" i="365"/>
  <c r="AS21" i="365"/>
  <c r="AR21" i="365"/>
  <c r="Z21" i="365"/>
  <c r="BQ21" i="365" s="1"/>
  <c r="BR21" i="365" s="1"/>
  <c r="Y21" i="365"/>
  <c r="V21" i="365"/>
  <c r="BN21" i="365" s="1"/>
  <c r="BO21" i="365" s="1"/>
  <c r="U21" i="365"/>
  <c r="R21" i="365"/>
  <c r="CD21" i="365" s="1"/>
  <c r="CE21" i="365" s="1"/>
  <c r="Q21" i="365"/>
  <c r="N21" i="365"/>
  <c r="CA21" i="365" s="1"/>
  <c r="CB21" i="365" s="1"/>
  <c r="M21" i="365"/>
  <c r="J21" i="365"/>
  <c r="BE21" i="365" s="1"/>
  <c r="BF21" i="365" s="1"/>
  <c r="I21" i="365"/>
  <c r="F21" i="365"/>
  <c r="A21" i="365" s="1"/>
  <c r="E21" i="365"/>
  <c r="CI20" i="365"/>
  <c r="CF20" i="365"/>
  <c r="CC20" i="365"/>
  <c r="BZ20" i="365"/>
  <c r="BW20" i="365"/>
  <c r="BV20" i="365"/>
  <c r="BU20" i="365"/>
  <c r="BT20" i="365"/>
  <c r="BP20" i="365"/>
  <c r="BM20" i="365"/>
  <c r="BJ20" i="365"/>
  <c r="BG20" i="365"/>
  <c r="BD20" i="365"/>
  <c r="BC20" i="365"/>
  <c r="BB20" i="365"/>
  <c r="BA20" i="365"/>
  <c r="AY20" i="365"/>
  <c r="AX20" i="365"/>
  <c r="AW20" i="365"/>
  <c r="AV20" i="365"/>
  <c r="AU20" i="365"/>
  <c r="AT20" i="365"/>
  <c r="AS20" i="365"/>
  <c r="AR20" i="365"/>
  <c r="Z20" i="365"/>
  <c r="CJ20" i="365" s="1"/>
  <c r="CK20" i="365" s="1"/>
  <c r="Y20" i="365"/>
  <c r="V20" i="365"/>
  <c r="BN20" i="365" s="1"/>
  <c r="BO20" i="365" s="1"/>
  <c r="U20" i="365"/>
  <c r="R20" i="365"/>
  <c r="BK20" i="365" s="1"/>
  <c r="BL20" i="365" s="1"/>
  <c r="Q20" i="365"/>
  <c r="N20" i="365"/>
  <c r="CA20" i="365" s="1"/>
  <c r="CB20" i="365" s="1"/>
  <c r="M20" i="365"/>
  <c r="J20" i="365"/>
  <c r="BX20" i="365" s="1"/>
  <c r="BY20" i="365" s="1"/>
  <c r="I20" i="365"/>
  <c r="F20" i="365"/>
  <c r="A20" i="365" s="1"/>
  <c r="E20" i="365"/>
  <c r="CI19" i="365"/>
  <c r="CF19" i="365"/>
  <c r="CC19" i="365"/>
  <c r="BZ19" i="365"/>
  <c r="BW19" i="365"/>
  <c r="BV19" i="365"/>
  <c r="BU19" i="365"/>
  <c r="BT19" i="365"/>
  <c r="BP19" i="365"/>
  <c r="BM19" i="365"/>
  <c r="BJ19" i="365"/>
  <c r="BG19" i="365"/>
  <c r="BD19" i="365"/>
  <c r="BC19" i="365"/>
  <c r="BB19" i="365"/>
  <c r="BA19" i="365"/>
  <c r="AY19" i="365"/>
  <c r="AX19" i="365"/>
  <c r="AW19" i="365"/>
  <c r="AV19" i="365"/>
  <c r="AU19" i="365"/>
  <c r="AT19" i="365"/>
  <c r="AS19" i="365"/>
  <c r="AR19" i="365"/>
  <c r="Z19" i="365"/>
  <c r="CJ19" i="365" s="1"/>
  <c r="CK19" i="365" s="1"/>
  <c r="Y19" i="365"/>
  <c r="V19" i="365"/>
  <c r="CG19" i="365" s="1"/>
  <c r="CH19" i="365" s="1"/>
  <c r="U19" i="365"/>
  <c r="R19" i="365"/>
  <c r="BK19" i="365" s="1"/>
  <c r="BL19" i="365" s="1"/>
  <c r="Q19" i="365"/>
  <c r="N19" i="365"/>
  <c r="BH19" i="365" s="1"/>
  <c r="BI19" i="365" s="1"/>
  <c r="M19" i="365"/>
  <c r="J19" i="365"/>
  <c r="BX19" i="365" s="1"/>
  <c r="BY19" i="365" s="1"/>
  <c r="I19" i="365"/>
  <c r="F19" i="365"/>
  <c r="A19" i="365" s="1"/>
  <c r="E19" i="365"/>
  <c r="CI18" i="365"/>
  <c r="CF18" i="365"/>
  <c r="CC18" i="365"/>
  <c r="BZ18" i="365"/>
  <c r="BW18" i="365"/>
  <c r="BV18" i="365"/>
  <c r="BU18" i="365"/>
  <c r="BT18" i="365"/>
  <c r="BP18" i="365"/>
  <c r="BM18" i="365"/>
  <c r="BJ18" i="365"/>
  <c r="BG18" i="365"/>
  <c r="BD18" i="365"/>
  <c r="BC18" i="365"/>
  <c r="BB18" i="365"/>
  <c r="BA18" i="365"/>
  <c r="AY18" i="365"/>
  <c r="AX18" i="365"/>
  <c r="AW18" i="365"/>
  <c r="AV18" i="365"/>
  <c r="AU18" i="365"/>
  <c r="AT18" i="365"/>
  <c r="AS18" i="365"/>
  <c r="AR18" i="365"/>
  <c r="Z18" i="365"/>
  <c r="BQ18" i="365" s="1"/>
  <c r="BR18" i="365" s="1"/>
  <c r="Y18" i="365"/>
  <c r="V18" i="365"/>
  <c r="U18" i="365"/>
  <c r="R18" i="365"/>
  <c r="CD18" i="365" s="1"/>
  <c r="CE18" i="365" s="1"/>
  <c r="Q18" i="365"/>
  <c r="N18" i="365"/>
  <c r="M18" i="365"/>
  <c r="J18" i="365"/>
  <c r="BE18" i="365" s="1"/>
  <c r="BF18" i="365" s="1"/>
  <c r="I18" i="365"/>
  <c r="F18" i="365"/>
  <c r="A18" i="365" s="1"/>
  <c r="E18" i="365"/>
  <c r="CI17" i="365"/>
  <c r="CF17" i="365"/>
  <c r="CC17" i="365"/>
  <c r="BZ17" i="365"/>
  <c r="BW17" i="365"/>
  <c r="BV17" i="365"/>
  <c r="BU17" i="365"/>
  <c r="BT17" i="365"/>
  <c r="BP17" i="365"/>
  <c r="BM17" i="365"/>
  <c r="BJ17" i="365"/>
  <c r="BG17" i="365"/>
  <c r="BD17" i="365"/>
  <c r="BC17" i="365"/>
  <c r="BB17" i="365"/>
  <c r="BA17" i="365"/>
  <c r="AY17" i="365"/>
  <c r="AX17" i="365"/>
  <c r="AW17" i="365"/>
  <c r="AV17" i="365"/>
  <c r="AU17" i="365"/>
  <c r="AT17" i="365"/>
  <c r="AS17" i="365"/>
  <c r="AR17" i="365"/>
  <c r="Z17" i="365"/>
  <c r="CJ17" i="365" s="1"/>
  <c r="CK17" i="365" s="1"/>
  <c r="Y17" i="365"/>
  <c r="V17" i="365"/>
  <c r="BN17" i="365" s="1"/>
  <c r="BO17" i="365" s="1"/>
  <c r="U17" i="365"/>
  <c r="R17" i="365"/>
  <c r="CD17" i="365" s="1"/>
  <c r="CE17" i="365" s="1"/>
  <c r="Q17" i="365"/>
  <c r="N17" i="365"/>
  <c r="CA17" i="365" s="1"/>
  <c r="CB17" i="365" s="1"/>
  <c r="M17" i="365"/>
  <c r="J17" i="365"/>
  <c r="BE17" i="365" s="1"/>
  <c r="BF17" i="365" s="1"/>
  <c r="I17" i="365"/>
  <c r="F17" i="365"/>
  <c r="A17" i="365" s="1"/>
  <c r="E17" i="365"/>
  <c r="CI16" i="365"/>
  <c r="CF16" i="365"/>
  <c r="CC16" i="365"/>
  <c r="BZ16" i="365"/>
  <c r="BW16" i="365"/>
  <c r="BV16" i="365"/>
  <c r="BU16" i="365"/>
  <c r="BT16" i="365"/>
  <c r="BP16" i="365"/>
  <c r="BM16" i="365"/>
  <c r="BJ16" i="365"/>
  <c r="BG16" i="365"/>
  <c r="BD16" i="365"/>
  <c r="BC16" i="365"/>
  <c r="BB16" i="365"/>
  <c r="BA16" i="365"/>
  <c r="AY16" i="365"/>
  <c r="AX16" i="365"/>
  <c r="AW16" i="365"/>
  <c r="AV16" i="365"/>
  <c r="AU16" i="365"/>
  <c r="AT16" i="365"/>
  <c r="AS16" i="365"/>
  <c r="AR16" i="365"/>
  <c r="Z16" i="365"/>
  <c r="CJ16" i="365" s="1"/>
  <c r="CK16" i="365" s="1"/>
  <c r="Y16" i="365"/>
  <c r="V16" i="365"/>
  <c r="U16" i="365"/>
  <c r="R16" i="365"/>
  <c r="BK16" i="365" s="1"/>
  <c r="BL16" i="365" s="1"/>
  <c r="Q16" i="365"/>
  <c r="N16" i="365"/>
  <c r="M16" i="365"/>
  <c r="J16" i="365"/>
  <c r="BX16" i="365" s="1"/>
  <c r="BY16" i="365" s="1"/>
  <c r="I16" i="365"/>
  <c r="F16" i="365"/>
  <c r="A16" i="365" s="1"/>
  <c r="E16" i="365"/>
  <c r="CI15" i="365"/>
  <c r="CF15" i="365"/>
  <c r="CC15" i="365"/>
  <c r="BZ15" i="365"/>
  <c r="BW15" i="365"/>
  <c r="BV15" i="365"/>
  <c r="BU15" i="365"/>
  <c r="BT15" i="365"/>
  <c r="BP15" i="365"/>
  <c r="BM15" i="365"/>
  <c r="BJ15" i="365"/>
  <c r="BG15" i="365"/>
  <c r="BD15" i="365"/>
  <c r="BC15" i="365"/>
  <c r="BB15" i="365"/>
  <c r="BA15" i="365"/>
  <c r="AY15" i="365"/>
  <c r="AX15" i="365"/>
  <c r="AW15" i="365"/>
  <c r="AV15" i="365"/>
  <c r="AU15" i="365"/>
  <c r="AT15" i="365"/>
  <c r="AS15" i="365"/>
  <c r="AR15" i="365"/>
  <c r="Z15" i="365"/>
  <c r="BQ15" i="365" s="1"/>
  <c r="BR15" i="365" s="1"/>
  <c r="Y15" i="365"/>
  <c r="V15" i="365"/>
  <c r="CG15" i="365" s="1"/>
  <c r="CH15" i="365" s="1"/>
  <c r="U15" i="365"/>
  <c r="R15" i="365"/>
  <c r="CD15" i="365" s="1"/>
  <c r="CE15" i="365" s="1"/>
  <c r="Q15" i="365"/>
  <c r="N15" i="365"/>
  <c r="BH15" i="365" s="1"/>
  <c r="BI15" i="365" s="1"/>
  <c r="M15" i="365"/>
  <c r="J15" i="365"/>
  <c r="BE15" i="365" s="1"/>
  <c r="BF15" i="365" s="1"/>
  <c r="I15" i="365"/>
  <c r="F15" i="365"/>
  <c r="A15" i="365" s="1"/>
  <c r="E15" i="365"/>
  <c r="CI14" i="365"/>
  <c r="CF14" i="365"/>
  <c r="CC14" i="365"/>
  <c r="BZ14" i="365"/>
  <c r="BW14" i="365"/>
  <c r="BV14" i="365"/>
  <c r="BU14" i="365"/>
  <c r="BT14" i="365"/>
  <c r="BP14" i="365"/>
  <c r="BM14" i="365"/>
  <c r="BJ14" i="365"/>
  <c r="BG14" i="365"/>
  <c r="BD14" i="365"/>
  <c r="BC14" i="365"/>
  <c r="BB14" i="365"/>
  <c r="BA14" i="365"/>
  <c r="AY14" i="365"/>
  <c r="AX14" i="365"/>
  <c r="AW14" i="365"/>
  <c r="AV14" i="365"/>
  <c r="AU14" i="365"/>
  <c r="AT14" i="365"/>
  <c r="AS14" i="365"/>
  <c r="AR14" i="365"/>
  <c r="Z14" i="365"/>
  <c r="BQ14" i="365" s="1"/>
  <c r="BR14" i="365" s="1"/>
  <c r="Y14" i="365"/>
  <c r="V14" i="365"/>
  <c r="BN14" i="365" s="1"/>
  <c r="BO14" i="365" s="1"/>
  <c r="U14" i="365"/>
  <c r="R14" i="365"/>
  <c r="CD14" i="365" s="1"/>
  <c r="CE14" i="365" s="1"/>
  <c r="Q14" i="365"/>
  <c r="N14" i="365"/>
  <c r="CA14" i="365" s="1"/>
  <c r="CB14" i="365" s="1"/>
  <c r="M14" i="365"/>
  <c r="J14" i="365"/>
  <c r="BE14" i="365" s="1"/>
  <c r="BF14" i="365" s="1"/>
  <c r="I14" i="365"/>
  <c r="F14" i="365"/>
  <c r="A14" i="365" s="1"/>
  <c r="E14" i="365"/>
  <c r="CI13" i="365"/>
  <c r="CF13" i="365"/>
  <c r="CC13" i="365"/>
  <c r="BZ13" i="365"/>
  <c r="BW13" i="365"/>
  <c r="BV13" i="365"/>
  <c r="BU13" i="365"/>
  <c r="BT13" i="365"/>
  <c r="BP13" i="365"/>
  <c r="BM13" i="365"/>
  <c r="BJ13" i="365"/>
  <c r="BG13" i="365"/>
  <c r="BD13" i="365"/>
  <c r="BC13" i="365"/>
  <c r="BB13" i="365"/>
  <c r="BA13" i="365"/>
  <c r="AW13" i="365"/>
  <c r="HO50" i="110" s="1"/>
  <c r="AT13" i="365"/>
  <c r="AS13" i="365"/>
  <c r="AR13" i="365"/>
  <c r="CJ13" i="365"/>
  <c r="CK13" i="365" s="1"/>
  <c r="CG12" i="365"/>
  <c r="CH12" i="365" s="1"/>
  <c r="M13" i="365"/>
  <c r="I13" i="365"/>
  <c r="CI12" i="365"/>
  <c r="CF12" i="365"/>
  <c r="CC12" i="365"/>
  <c r="BZ12" i="365"/>
  <c r="BW12" i="365"/>
  <c r="BV12" i="365"/>
  <c r="BU12" i="365"/>
  <c r="BT12" i="365"/>
  <c r="BP12" i="365"/>
  <c r="BM12" i="365"/>
  <c r="BJ12" i="365"/>
  <c r="BG12" i="365"/>
  <c r="BD12" i="365"/>
  <c r="BC12" i="365"/>
  <c r="BB12" i="365"/>
  <c r="BA12" i="365"/>
  <c r="AT12" i="365"/>
  <c r="AS12" i="365"/>
  <c r="AR12" i="365"/>
  <c r="CJ12" i="365"/>
  <c r="CK12" i="365" s="1"/>
  <c r="CD12" i="365"/>
  <c r="CE12" i="365" s="1"/>
  <c r="M12" i="365"/>
  <c r="I12" i="365"/>
  <c r="CI11" i="365"/>
  <c r="CF11" i="365"/>
  <c r="CC11" i="365"/>
  <c r="BZ11" i="365"/>
  <c r="BW11" i="365"/>
  <c r="BV11" i="365"/>
  <c r="BU11" i="365"/>
  <c r="BT11" i="365"/>
  <c r="BP11" i="365"/>
  <c r="BM11" i="365"/>
  <c r="BJ11" i="365"/>
  <c r="BG11" i="365"/>
  <c r="BD11" i="365"/>
  <c r="BC11" i="365"/>
  <c r="BB11" i="365"/>
  <c r="BA11" i="365"/>
  <c r="AT11" i="365"/>
  <c r="AS11" i="365"/>
  <c r="AR11" i="365"/>
  <c r="M11" i="365"/>
  <c r="I11" i="365"/>
  <c r="CI31" i="301"/>
  <c r="CF31" i="301"/>
  <c r="CC31" i="301"/>
  <c r="BZ31" i="301"/>
  <c r="BW31" i="301"/>
  <c r="BV31" i="301"/>
  <c r="BU31" i="301"/>
  <c r="BT31" i="301"/>
  <c r="BP31" i="301"/>
  <c r="BM31" i="301"/>
  <c r="BJ31" i="301"/>
  <c r="BG31" i="301"/>
  <c r="BD31" i="301"/>
  <c r="BC31" i="301"/>
  <c r="BB31" i="301"/>
  <c r="BA31" i="301"/>
  <c r="AY31" i="301"/>
  <c r="AX31" i="301"/>
  <c r="AW31" i="301"/>
  <c r="AV31" i="301"/>
  <c r="AU31" i="301"/>
  <c r="AT31" i="301"/>
  <c r="AS31" i="301"/>
  <c r="AR31" i="301"/>
  <c r="Z31" i="301"/>
  <c r="Y31" i="301"/>
  <c r="V31" i="301"/>
  <c r="CG31" i="301" s="1"/>
  <c r="CH31" i="301" s="1"/>
  <c r="U31" i="301"/>
  <c r="R31" i="301"/>
  <c r="BK31" i="301" s="1"/>
  <c r="BL31" i="301" s="1"/>
  <c r="Q31" i="301"/>
  <c r="N31" i="301"/>
  <c r="BH31" i="301" s="1"/>
  <c r="BI31" i="301" s="1"/>
  <c r="M31" i="301"/>
  <c r="J31" i="301"/>
  <c r="BX31" i="301" s="1"/>
  <c r="BY31" i="301" s="1"/>
  <c r="I31" i="301"/>
  <c r="F31" i="301"/>
  <c r="A31" i="301" s="1"/>
  <c r="E31" i="301"/>
  <c r="CI30" i="301"/>
  <c r="CF30" i="301"/>
  <c r="CC30" i="301"/>
  <c r="BZ30" i="301"/>
  <c r="BW30" i="301"/>
  <c r="BV30" i="301"/>
  <c r="BU30" i="301"/>
  <c r="BT30" i="301"/>
  <c r="BP30" i="301"/>
  <c r="BM30" i="301"/>
  <c r="BJ30" i="301"/>
  <c r="BG30" i="301"/>
  <c r="BD30" i="301"/>
  <c r="BC30" i="301"/>
  <c r="BB30" i="301"/>
  <c r="BA30" i="301"/>
  <c r="AY30" i="301"/>
  <c r="AX30" i="301"/>
  <c r="AW30" i="301"/>
  <c r="AV30" i="301"/>
  <c r="AU30" i="301"/>
  <c r="AT30" i="301"/>
  <c r="AS30" i="301"/>
  <c r="AR30" i="301"/>
  <c r="Z30" i="301"/>
  <c r="Y30" i="301"/>
  <c r="V30" i="301"/>
  <c r="CG30" i="301" s="1"/>
  <c r="CH30" i="301" s="1"/>
  <c r="U30" i="301"/>
  <c r="R30" i="301"/>
  <c r="Q30" i="301"/>
  <c r="N30" i="301"/>
  <c r="BH30" i="301" s="1"/>
  <c r="BI30" i="301" s="1"/>
  <c r="M30" i="301"/>
  <c r="J30" i="301"/>
  <c r="I30" i="301"/>
  <c r="F30" i="301"/>
  <c r="A30" i="301" s="1"/>
  <c r="E30" i="301"/>
  <c r="CI29" i="301"/>
  <c r="CF29" i="301"/>
  <c r="CC29" i="301"/>
  <c r="BZ29" i="301"/>
  <c r="BW29" i="301"/>
  <c r="BV29" i="301"/>
  <c r="BU29" i="301"/>
  <c r="BT29" i="301"/>
  <c r="BP29" i="301"/>
  <c r="BM29" i="301"/>
  <c r="BJ29" i="301"/>
  <c r="BG29" i="301"/>
  <c r="BD29" i="301"/>
  <c r="BC29" i="301"/>
  <c r="BB29" i="301"/>
  <c r="BA29" i="301"/>
  <c r="AY29" i="301"/>
  <c r="AX29" i="301"/>
  <c r="AW29" i="301"/>
  <c r="AV29" i="301"/>
  <c r="AU29" i="301"/>
  <c r="AT29" i="301"/>
  <c r="AS29" i="301"/>
  <c r="AR29" i="301"/>
  <c r="Z29" i="301"/>
  <c r="BQ29" i="301" s="1"/>
  <c r="BR29" i="301" s="1"/>
  <c r="Y29" i="301"/>
  <c r="V29" i="301"/>
  <c r="BN29" i="301" s="1"/>
  <c r="BO29" i="301" s="1"/>
  <c r="U29" i="301"/>
  <c r="R29" i="301"/>
  <c r="BK29" i="301" s="1"/>
  <c r="BL29" i="301" s="1"/>
  <c r="Q29" i="301"/>
  <c r="N29" i="301"/>
  <c r="CA29" i="301" s="1"/>
  <c r="CB29" i="301" s="1"/>
  <c r="M29" i="301"/>
  <c r="J29" i="301"/>
  <c r="BE29" i="301" s="1"/>
  <c r="BF29" i="301" s="1"/>
  <c r="I29" i="301"/>
  <c r="F29" i="301"/>
  <c r="A29" i="301" s="1"/>
  <c r="E29" i="301"/>
  <c r="CI28" i="301"/>
  <c r="CF28" i="301"/>
  <c r="CC28" i="301"/>
  <c r="BZ28" i="301"/>
  <c r="BW28" i="301"/>
  <c r="BV28" i="301"/>
  <c r="BU28" i="301"/>
  <c r="BT28" i="301"/>
  <c r="BP28" i="301"/>
  <c r="BM28" i="301"/>
  <c r="BJ28" i="301"/>
  <c r="BG28" i="301"/>
  <c r="BD28" i="301"/>
  <c r="BC28" i="301"/>
  <c r="BB28" i="301"/>
  <c r="BA28" i="301"/>
  <c r="AY28" i="301"/>
  <c r="AX28" i="301"/>
  <c r="AW28" i="301"/>
  <c r="AV28" i="301"/>
  <c r="AU28" i="301"/>
  <c r="AT28" i="301"/>
  <c r="AS28" i="301"/>
  <c r="AR28" i="301"/>
  <c r="Z28" i="301"/>
  <c r="Y28" i="301"/>
  <c r="V28" i="301"/>
  <c r="BN28" i="301" s="1"/>
  <c r="BO28" i="301" s="1"/>
  <c r="U28" i="301"/>
  <c r="R28" i="301"/>
  <c r="Q28" i="301"/>
  <c r="N28" i="301"/>
  <c r="BH28" i="301" s="1"/>
  <c r="BI28" i="301" s="1"/>
  <c r="M28" i="301"/>
  <c r="J28" i="301"/>
  <c r="I28" i="301"/>
  <c r="F28" i="301"/>
  <c r="A28" i="301" s="1"/>
  <c r="E28" i="301"/>
  <c r="CI27" i="301"/>
  <c r="CF27" i="301"/>
  <c r="CC27" i="301"/>
  <c r="BZ27" i="301"/>
  <c r="BW27" i="301"/>
  <c r="BV27" i="301"/>
  <c r="BU27" i="301"/>
  <c r="BT27" i="301"/>
  <c r="BP27" i="301"/>
  <c r="BM27" i="301"/>
  <c r="BJ27" i="301"/>
  <c r="BG27" i="301"/>
  <c r="BD27" i="301"/>
  <c r="BC27" i="301"/>
  <c r="BB27" i="301"/>
  <c r="BA27" i="301"/>
  <c r="AY27" i="301"/>
  <c r="AX27" i="301"/>
  <c r="AW27" i="301"/>
  <c r="AV27" i="301"/>
  <c r="AU27" i="301"/>
  <c r="AT27" i="301"/>
  <c r="AS27" i="301"/>
  <c r="AR27" i="301"/>
  <c r="Z27" i="301"/>
  <c r="CJ27" i="301" s="1"/>
  <c r="CK27" i="301" s="1"/>
  <c r="Y27" i="301"/>
  <c r="V27" i="301"/>
  <c r="BN27" i="301" s="1"/>
  <c r="BO27" i="301" s="1"/>
  <c r="U27" i="301"/>
  <c r="R27" i="301"/>
  <c r="CD27" i="301" s="1"/>
  <c r="CE27" i="301" s="1"/>
  <c r="Q27" i="301"/>
  <c r="N27" i="301"/>
  <c r="CA27" i="301" s="1"/>
  <c r="CB27" i="301" s="1"/>
  <c r="M27" i="301"/>
  <c r="J27" i="301"/>
  <c r="BX27" i="301" s="1"/>
  <c r="BY27" i="301" s="1"/>
  <c r="I27" i="301"/>
  <c r="F27" i="301"/>
  <c r="A27" i="301" s="1"/>
  <c r="E27" i="301"/>
  <c r="CI26" i="301"/>
  <c r="CF26" i="301"/>
  <c r="CC26" i="301"/>
  <c r="BZ26" i="301"/>
  <c r="BW26" i="301"/>
  <c r="BV26" i="301"/>
  <c r="BU26" i="301"/>
  <c r="BT26" i="301"/>
  <c r="BP26" i="301"/>
  <c r="BM26" i="301"/>
  <c r="BJ26" i="301"/>
  <c r="BG26" i="301"/>
  <c r="BD26" i="301"/>
  <c r="BC26" i="301"/>
  <c r="BB26" i="301"/>
  <c r="BA26" i="301"/>
  <c r="AY26" i="301"/>
  <c r="AX26" i="301"/>
  <c r="AW26" i="301"/>
  <c r="AV26" i="301"/>
  <c r="AU26" i="301"/>
  <c r="AT26" i="301"/>
  <c r="AS26" i="301"/>
  <c r="AR26" i="301"/>
  <c r="Z26" i="301"/>
  <c r="Y26" i="301"/>
  <c r="V26" i="301"/>
  <c r="BN26" i="301" s="1"/>
  <c r="BO26" i="301" s="1"/>
  <c r="U26" i="301"/>
  <c r="R26" i="301"/>
  <c r="Q26" i="301"/>
  <c r="N26" i="301"/>
  <c r="BH26" i="301" s="1"/>
  <c r="BI26" i="301" s="1"/>
  <c r="M26" i="301"/>
  <c r="J26" i="301"/>
  <c r="I26" i="301"/>
  <c r="F26" i="301"/>
  <c r="A26" i="301" s="1"/>
  <c r="E26" i="301"/>
  <c r="CI25" i="301"/>
  <c r="CF25" i="301"/>
  <c r="CC25" i="301"/>
  <c r="BZ25" i="301"/>
  <c r="BW25" i="301"/>
  <c r="BV25" i="301"/>
  <c r="BU25" i="301"/>
  <c r="BT25" i="301"/>
  <c r="BP25" i="301"/>
  <c r="BM25" i="301"/>
  <c r="BJ25" i="301"/>
  <c r="BG25" i="301"/>
  <c r="BD25" i="301"/>
  <c r="BC25" i="301"/>
  <c r="BB25" i="301"/>
  <c r="BA25" i="301"/>
  <c r="AY25" i="301"/>
  <c r="AX25" i="301"/>
  <c r="AW25" i="301"/>
  <c r="AV25" i="301"/>
  <c r="AU25" i="301"/>
  <c r="AT25" i="301"/>
  <c r="AS25" i="301"/>
  <c r="AR25" i="301"/>
  <c r="Z25" i="301"/>
  <c r="BQ25" i="301" s="1"/>
  <c r="BR25" i="301" s="1"/>
  <c r="Y25" i="301"/>
  <c r="V25" i="301"/>
  <c r="U25" i="301"/>
  <c r="R25" i="301"/>
  <c r="BK25" i="301" s="1"/>
  <c r="BL25" i="301" s="1"/>
  <c r="Q25" i="301"/>
  <c r="N25" i="301"/>
  <c r="M25" i="301"/>
  <c r="J25" i="301"/>
  <c r="BE25" i="301" s="1"/>
  <c r="BF25" i="301" s="1"/>
  <c r="I25" i="301"/>
  <c r="F25" i="301"/>
  <c r="A25" i="301" s="1"/>
  <c r="E25" i="301"/>
  <c r="CI24" i="301"/>
  <c r="CF24" i="301"/>
  <c r="CC24" i="301"/>
  <c r="BZ24" i="301"/>
  <c r="BW24" i="301"/>
  <c r="BV24" i="301"/>
  <c r="BU24" i="301"/>
  <c r="BT24" i="301"/>
  <c r="BP24" i="301"/>
  <c r="BM24" i="301"/>
  <c r="BJ24" i="301"/>
  <c r="BG24" i="301"/>
  <c r="BD24" i="301"/>
  <c r="BC24" i="301"/>
  <c r="BB24" i="301"/>
  <c r="BA24" i="301"/>
  <c r="AY24" i="301"/>
  <c r="AX24" i="301"/>
  <c r="AW24" i="301"/>
  <c r="AV24" i="301"/>
  <c r="AU24" i="301"/>
  <c r="AT24" i="301"/>
  <c r="AS24" i="301"/>
  <c r="AR24" i="301"/>
  <c r="Z24" i="301"/>
  <c r="BQ24" i="301" s="1"/>
  <c r="BR24" i="301" s="1"/>
  <c r="Y24" i="301"/>
  <c r="V24" i="301"/>
  <c r="CG24" i="301" s="1"/>
  <c r="CH24" i="301" s="1"/>
  <c r="U24" i="301"/>
  <c r="R24" i="301"/>
  <c r="CD24" i="301" s="1"/>
  <c r="CE24" i="301" s="1"/>
  <c r="Q24" i="301"/>
  <c r="N24" i="301"/>
  <c r="CA24" i="301" s="1"/>
  <c r="CB24" i="301" s="1"/>
  <c r="M24" i="301"/>
  <c r="J24" i="301"/>
  <c r="BE24" i="301" s="1"/>
  <c r="BF24" i="301" s="1"/>
  <c r="I24" i="301"/>
  <c r="F24" i="301"/>
  <c r="A24" i="301" s="1"/>
  <c r="E24" i="301"/>
  <c r="CI23" i="301"/>
  <c r="CF23" i="301"/>
  <c r="CC23" i="301"/>
  <c r="BZ23" i="301"/>
  <c r="BW23" i="301"/>
  <c r="BV23" i="301"/>
  <c r="BU23" i="301"/>
  <c r="BT23" i="301"/>
  <c r="BP23" i="301"/>
  <c r="BM23" i="301"/>
  <c r="BJ23" i="301"/>
  <c r="BG23" i="301"/>
  <c r="BD23" i="301"/>
  <c r="BC23" i="301"/>
  <c r="BB23" i="301"/>
  <c r="BA23" i="301"/>
  <c r="AY23" i="301"/>
  <c r="AX23" i="301"/>
  <c r="AW23" i="301"/>
  <c r="AV23" i="301"/>
  <c r="AU23" i="301"/>
  <c r="AT23" i="301"/>
  <c r="AS23" i="301"/>
  <c r="AR23" i="301"/>
  <c r="Z23" i="301"/>
  <c r="CJ23" i="301" s="1"/>
  <c r="CK23" i="301" s="1"/>
  <c r="Y23" i="301"/>
  <c r="V23" i="301"/>
  <c r="BN23" i="301" s="1"/>
  <c r="BO23" i="301" s="1"/>
  <c r="U23" i="301"/>
  <c r="R23" i="301"/>
  <c r="CD23" i="301" s="1"/>
  <c r="CE23" i="301" s="1"/>
  <c r="Q23" i="301"/>
  <c r="N23" i="301"/>
  <c r="CA23" i="301" s="1"/>
  <c r="CB23" i="301" s="1"/>
  <c r="M23" i="301"/>
  <c r="J23" i="301"/>
  <c r="BE23" i="301" s="1"/>
  <c r="BF23" i="301" s="1"/>
  <c r="I23" i="301"/>
  <c r="F23" i="301"/>
  <c r="A23" i="301" s="1"/>
  <c r="E23" i="301"/>
  <c r="CI22" i="301"/>
  <c r="CF22" i="301"/>
  <c r="CC22" i="301"/>
  <c r="BZ22" i="301"/>
  <c r="BW22" i="301"/>
  <c r="BV22" i="301"/>
  <c r="BU22" i="301"/>
  <c r="BT22" i="301"/>
  <c r="BP22" i="301"/>
  <c r="BM22" i="301"/>
  <c r="BJ22" i="301"/>
  <c r="BG22" i="301"/>
  <c r="BD22" i="301"/>
  <c r="BC22" i="301"/>
  <c r="BB22" i="301"/>
  <c r="BA22" i="301"/>
  <c r="AY22" i="301"/>
  <c r="AX22" i="301"/>
  <c r="AW22" i="301"/>
  <c r="AV22" i="301"/>
  <c r="AU22" i="301"/>
  <c r="AT22" i="301"/>
  <c r="AS22" i="301"/>
  <c r="AR22" i="301"/>
  <c r="Z22" i="301"/>
  <c r="CJ22" i="301" s="1"/>
  <c r="CK22" i="301" s="1"/>
  <c r="Y22" i="301"/>
  <c r="V22" i="301"/>
  <c r="BN22" i="301" s="1"/>
  <c r="BO22" i="301" s="1"/>
  <c r="U22" i="301"/>
  <c r="R22" i="301"/>
  <c r="BK22" i="301" s="1"/>
  <c r="BL22" i="301" s="1"/>
  <c r="Q22" i="301"/>
  <c r="N22" i="301"/>
  <c r="BH22" i="301" s="1"/>
  <c r="BI22" i="301" s="1"/>
  <c r="M22" i="301"/>
  <c r="J22" i="301"/>
  <c r="BX22" i="301" s="1"/>
  <c r="BY22" i="301" s="1"/>
  <c r="I22" i="301"/>
  <c r="F22" i="301"/>
  <c r="A22" i="301" s="1"/>
  <c r="E22" i="301"/>
  <c r="CI21" i="301"/>
  <c r="CF21" i="301"/>
  <c r="CC21" i="301"/>
  <c r="BZ21" i="301"/>
  <c r="BW21" i="301"/>
  <c r="BV21" i="301"/>
  <c r="BU21" i="301"/>
  <c r="BT21" i="301"/>
  <c r="BP21" i="301"/>
  <c r="BM21" i="301"/>
  <c r="BJ21" i="301"/>
  <c r="BG21" i="301"/>
  <c r="BD21" i="301"/>
  <c r="BC21" i="301"/>
  <c r="BB21" i="301"/>
  <c r="BA21" i="301"/>
  <c r="AY21" i="301"/>
  <c r="AX21" i="301"/>
  <c r="AW21" i="301"/>
  <c r="AV21" i="301"/>
  <c r="AU21" i="301"/>
  <c r="AT21" i="301"/>
  <c r="AS21" i="301"/>
  <c r="AR21" i="301"/>
  <c r="Z21" i="301"/>
  <c r="BQ21" i="301" s="1"/>
  <c r="BR21" i="301" s="1"/>
  <c r="Y21" i="301"/>
  <c r="V21" i="301"/>
  <c r="CG21" i="301" s="1"/>
  <c r="CH21" i="301" s="1"/>
  <c r="U21" i="301"/>
  <c r="R21" i="301"/>
  <c r="CD21" i="301" s="1"/>
  <c r="CE21" i="301" s="1"/>
  <c r="Q21" i="301"/>
  <c r="N21" i="301"/>
  <c r="BH21" i="301" s="1"/>
  <c r="BI21" i="301" s="1"/>
  <c r="M21" i="301"/>
  <c r="J21" i="301"/>
  <c r="BX21" i="301" s="1"/>
  <c r="BY21" i="301" s="1"/>
  <c r="I21" i="301"/>
  <c r="F21" i="301"/>
  <c r="A21" i="301" s="1"/>
  <c r="E21" i="301"/>
  <c r="CI20" i="301"/>
  <c r="CF20" i="301"/>
  <c r="CC20" i="301"/>
  <c r="BZ20" i="301"/>
  <c r="BW20" i="301"/>
  <c r="BV20" i="301"/>
  <c r="BU20" i="301"/>
  <c r="BT20" i="301"/>
  <c r="BP20" i="301"/>
  <c r="BM20" i="301"/>
  <c r="BJ20" i="301"/>
  <c r="BG20" i="301"/>
  <c r="BD20" i="301"/>
  <c r="BC20" i="301"/>
  <c r="BB20" i="301"/>
  <c r="BA20" i="301"/>
  <c r="AY20" i="301"/>
  <c r="AX20" i="301"/>
  <c r="AW20" i="301"/>
  <c r="AV20" i="301"/>
  <c r="AU20" i="301"/>
  <c r="AT20" i="301"/>
  <c r="AS20" i="301"/>
  <c r="AR20" i="301"/>
  <c r="Z20" i="301"/>
  <c r="BQ20" i="301" s="1"/>
  <c r="BR20" i="301" s="1"/>
  <c r="Y20" i="301"/>
  <c r="V20" i="301"/>
  <c r="CG20" i="301" s="1"/>
  <c r="CH20" i="301" s="1"/>
  <c r="U20" i="301"/>
  <c r="R20" i="301"/>
  <c r="CD20" i="301" s="1"/>
  <c r="CE20" i="301" s="1"/>
  <c r="Q20" i="301"/>
  <c r="N20" i="301"/>
  <c r="CA20" i="301" s="1"/>
  <c r="CB20" i="301" s="1"/>
  <c r="M20" i="301"/>
  <c r="J20" i="301"/>
  <c r="BE20" i="301" s="1"/>
  <c r="BF20" i="301" s="1"/>
  <c r="I20" i="301"/>
  <c r="F20" i="301"/>
  <c r="A20" i="301" s="1"/>
  <c r="E20" i="301"/>
  <c r="CI19" i="301"/>
  <c r="CF19" i="301"/>
  <c r="CC19" i="301"/>
  <c r="BZ19" i="301"/>
  <c r="BW19" i="301"/>
  <c r="BV19" i="301"/>
  <c r="BU19" i="301"/>
  <c r="BT19" i="301"/>
  <c r="BP19" i="301"/>
  <c r="BM19" i="301"/>
  <c r="BJ19" i="301"/>
  <c r="BG19" i="301"/>
  <c r="BD19" i="301"/>
  <c r="BC19" i="301"/>
  <c r="BB19" i="301"/>
  <c r="BA19" i="301"/>
  <c r="AY19" i="301"/>
  <c r="AX19" i="301"/>
  <c r="AW19" i="301"/>
  <c r="AV19" i="301"/>
  <c r="AU19" i="301"/>
  <c r="AT19" i="301"/>
  <c r="AS19" i="301"/>
  <c r="AR19" i="301"/>
  <c r="Z19" i="301"/>
  <c r="BQ19" i="301" s="1"/>
  <c r="BR19" i="301" s="1"/>
  <c r="Y19" i="301"/>
  <c r="V19" i="301"/>
  <c r="BN19" i="301" s="1"/>
  <c r="BO19" i="301" s="1"/>
  <c r="U19" i="301"/>
  <c r="R19" i="301"/>
  <c r="BK19" i="301" s="1"/>
  <c r="BL19" i="301" s="1"/>
  <c r="Q19" i="301"/>
  <c r="N19" i="301"/>
  <c r="CA19" i="301" s="1"/>
  <c r="CB19" i="301" s="1"/>
  <c r="M19" i="301"/>
  <c r="J19" i="301"/>
  <c r="BX19" i="301" s="1"/>
  <c r="BY19" i="301" s="1"/>
  <c r="I19" i="301"/>
  <c r="F19" i="301"/>
  <c r="A19" i="301" s="1"/>
  <c r="E19" i="301"/>
  <c r="CI18" i="301"/>
  <c r="CF18" i="301"/>
  <c r="CC18" i="301"/>
  <c r="BZ18" i="301"/>
  <c r="BW18" i="301"/>
  <c r="BV18" i="301"/>
  <c r="BU18" i="301"/>
  <c r="BT18" i="301"/>
  <c r="BP18" i="301"/>
  <c r="BM18" i="301"/>
  <c r="BJ18" i="301"/>
  <c r="BG18" i="301"/>
  <c r="BD18" i="301"/>
  <c r="BC18" i="301"/>
  <c r="BB18" i="301"/>
  <c r="BA18" i="301"/>
  <c r="AY18" i="301"/>
  <c r="AX18" i="301"/>
  <c r="AW18" i="301"/>
  <c r="AV18" i="301"/>
  <c r="AU18" i="301"/>
  <c r="AT18" i="301"/>
  <c r="AS18" i="301"/>
  <c r="AR18" i="301"/>
  <c r="Z18" i="301"/>
  <c r="CJ18" i="301" s="1"/>
  <c r="CK18" i="301" s="1"/>
  <c r="Y18" i="301"/>
  <c r="V18" i="301"/>
  <c r="CG18" i="301" s="1"/>
  <c r="CH18" i="301" s="1"/>
  <c r="U18" i="301"/>
  <c r="R18" i="301"/>
  <c r="BK18" i="301" s="1"/>
  <c r="BL18" i="301" s="1"/>
  <c r="Q18" i="301"/>
  <c r="N18" i="301"/>
  <c r="BH18" i="301" s="1"/>
  <c r="BI18" i="301" s="1"/>
  <c r="M18" i="301"/>
  <c r="J18" i="301"/>
  <c r="BX18" i="301" s="1"/>
  <c r="BY18" i="301" s="1"/>
  <c r="I18" i="301"/>
  <c r="F18" i="301"/>
  <c r="A18" i="301" s="1"/>
  <c r="E18" i="301"/>
  <c r="CI17" i="301"/>
  <c r="CF17" i="301"/>
  <c r="CC17" i="301"/>
  <c r="BZ17" i="301"/>
  <c r="BW17" i="301"/>
  <c r="BV17" i="301"/>
  <c r="BU17" i="301"/>
  <c r="BT17" i="301"/>
  <c r="BP17" i="301"/>
  <c r="BM17" i="301"/>
  <c r="BJ17" i="301"/>
  <c r="BG17" i="301"/>
  <c r="BD17" i="301"/>
  <c r="BC17" i="301"/>
  <c r="BB17" i="301"/>
  <c r="BA17" i="301"/>
  <c r="AY17" i="301"/>
  <c r="AX17" i="301"/>
  <c r="AW17" i="301"/>
  <c r="AV17" i="301"/>
  <c r="AU17" i="301"/>
  <c r="AT17" i="301"/>
  <c r="AS17" i="301"/>
  <c r="AR17" i="301"/>
  <c r="Z17" i="301"/>
  <c r="BQ17" i="301" s="1"/>
  <c r="BR17" i="301" s="1"/>
  <c r="Y17" i="301"/>
  <c r="V17" i="301"/>
  <c r="CG17" i="301" s="1"/>
  <c r="CH17" i="301" s="1"/>
  <c r="U17" i="301"/>
  <c r="R17" i="301"/>
  <c r="BK17" i="301" s="1"/>
  <c r="BL17" i="301" s="1"/>
  <c r="Q17" i="301"/>
  <c r="N17" i="301"/>
  <c r="BH17" i="301" s="1"/>
  <c r="BI17" i="301" s="1"/>
  <c r="M17" i="301"/>
  <c r="J17" i="301"/>
  <c r="BX17" i="301" s="1"/>
  <c r="BY17" i="301" s="1"/>
  <c r="I17" i="301"/>
  <c r="F17" i="301"/>
  <c r="A17" i="301" s="1"/>
  <c r="E17" i="301"/>
  <c r="CI16" i="301"/>
  <c r="CF16" i="301"/>
  <c r="CC16" i="301"/>
  <c r="BZ16" i="301"/>
  <c r="BW16" i="301"/>
  <c r="BV16" i="301"/>
  <c r="BU16" i="301"/>
  <c r="BT16" i="301"/>
  <c r="BP16" i="301"/>
  <c r="BM16" i="301"/>
  <c r="BJ16" i="301"/>
  <c r="BG16" i="301"/>
  <c r="BD16" i="301"/>
  <c r="BC16" i="301"/>
  <c r="BB16" i="301"/>
  <c r="BA16" i="301"/>
  <c r="AX16" i="301"/>
  <c r="AT16" i="301"/>
  <c r="AS16" i="301"/>
  <c r="AR16" i="301"/>
  <c r="BN16" i="301"/>
  <c r="BO16" i="301" s="1"/>
  <c r="M16" i="301"/>
  <c r="I16" i="301"/>
  <c r="CI14" i="301"/>
  <c r="CF14" i="301"/>
  <c r="CC14" i="301"/>
  <c r="BZ14" i="301"/>
  <c r="BW14" i="301"/>
  <c r="BV14" i="301"/>
  <c r="BU14" i="301"/>
  <c r="BT14" i="301"/>
  <c r="BP14" i="301"/>
  <c r="BM14" i="301"/>
  <c r="BJ14" i="301"/>
  <c r="BG14" i="301"/>
  <c r="BD14" i="301"/>
  <c r="BC14" i="301"/>
  <c r="BB14" i="301"/>
  <c r="BA14" i="301"/>
  <c r="AT14" i="301"/>
  <c r="AS14" i="301"/>
  <c r="AR14" i="301"/>
  <c r="M14" i="301"/>
  <c r="I14" i="301"/>
  <c r="CI15" i="301"/>
  <c r="CF15" i="301"/>
  <c r="CC15" i="301"/>
  <c r="BZ15" i="301"/>
  <c r="BW15" i="301"/>
  <c r="BV15" i="301"/>
  <c r="BU15" i="301"/>
  <c r="BT15" i="301"/>
  <c r="BP15" i="301"/>
  <c r="BM15" i="301"/>
  <c r="BJ15" i="301"/>
  <c r="BG15" i="301"/>
  <c r="BD15" i="301"/>
  <c r="BC15" i="301"/>
  <c r="BB15" i="301"/>
  <c r="BA15" i="301"/>
  <c r="AT15" i="301"/>
  <c r="AS15" i="301"/>
  <c r="AR15" i="301"/>
  <c r="CG15" i="301"/>
  <c r="CH15" i="301" s="1"/>
  <c r="CG8" i="159" s="1"/>
  <c r="M15" i="301"/>
  <c r="I15" i="301"/>
  <c r="CI13" i="301"/>
  <c r="CF13" i="301"/>
  <c r="CC13" i="301"/>
  <c r="BZ13" i="301"/>
  <c r="BW13" i="301"/>
  <c r="BV13" i="301"/>
  <c r="BU13" i="301"/>
  <c r="BT13" i="301"/>
  <c r="BP13" i="301"/>
  <c r="BM13" i="301"/>
  <c r="BJ13" i="301"/>
  <c r="BG13" i="301"/>
  <c r="BD13" i="301"/>
  <c r="BC13" i="301"/>
  <c r="BB13" i="301"/>
  <c r="BA13" i="301"/>
  <c r="AT13" i="301"/>
  <c r="AS13" i="301"/>
  <c r="AR13" i="301"/>
  <c r="M13" i="301"/>
  <c r="I13" i="301"/>
  <c r="CI12" i="301"/>
  <c r="CF12" i="301"/>
  <c r="CC12" i="301"/>
  <c r="BZ12" i="301"/>
  <c r="BW12" i="301"/>
  <c r="BV12" i="301"/>
  <c r="BU12" i="301"/>
  <c r="BT12" i="301"/>
  <c r="BP12" i="301"/>
  <c r="BM12" i="301"/>
  <c r="BJ12" i="301"/>
  <c r="BG12" i="301"/>
  <c r="BD12" i="301"/>
  <c r="BC12" i="301"/>
  <c r="BB12" i="301"/>
  <c r="BA12" i="301"/>
  <c r="AT12" i="301"/>
  <c r="AS12" i="301"/>
  <c r="AR12" i="301"/>
  <c r="BN12" i="301"/>
  <c r="BO12" i="301" s="1"/>
  <c r="M12" i="301"/>
  <c r="I12" i="301"/>
  <c r="CI11" i="301"/>
  <c r="CF11" i="301"/>
  <c r="CC11" i="301"/>
  <c r="BZ11" i="301"/>
  <c r="BW11" i="301"/>
  <c r="BV11" i="301"/>
  <c r="BU11" i="301"/>
  <c r="BT11" i="301"/>
  <c r="BP11" i="301"/>
  <c r="BM11" i="301"/>
  <c r="BJ11" i="301"/>
  <c r="BG11" i="301"/>
  <c r="BD11" i="301"/>
  <c r="BC11" i="301"/>
  <c r="BB11" i="301"/>
  <c r="BA11" i="301"/>
  <c r="AT11" i="301"/>
  <c r="AS11" i="301"/>
  <c r="AR11" i="301"/>
  <c r="BN11" i="301"/>
  <c r="BO11" i="301" s="1"/>
  <c r="M11" i="301"/>
  <c r="I11" i="301"/>
  <c r="GN29" i="159"/>
  <c r="GM29" i="159"/>
  <c r="GL29" i="159"/>
  <c r="GK29" i="159"/>
  <c r="GJ29" i="159"/>
  <c r="GI29" i="159"/>
  <c r="GH29" i="159"/>
  <c r="GG29" i="159"/>
  <c r="GF29" i="159"/>
  <c r="GE29" i="159"/>
  <c r="FO29" i="159"/>
  <c r="FN29" i="159"/>
  <c r="FM29" i="159"/>
  <c r="FL29" i="159"/>
  <c r="FK29" i="159"/>
  <c r="FE29" i="159"/>
  <c r="FD29" i="159"/>
  <c r="FC29" i="159"/>
  <c r="FB29" i="159"/>
  <c r="FA29" i="159"/>
  <c r="DG29" i="159"/>
  <c r="DF29" i="159"/>
  <c r="DE29" i="159"/>
  <c r="DD29" i="159"/>
  <c r="DC29" i="159"/>
  <c r="CW29" i="159"/>
  <c r="CV29" i="159"/>
  <c r="CU29" i="159"/>
  <c r="CT29" i="159"/>
  <c r="CS29" i="159"/>
  <c r="CR29" i="159"/>
  <c r="CQ29" i="159"/>
  <c r="CP29" i="159"/>
  <c r="CO29" i="159"/>
  <c r="CN29" i="159"/>
  <c r="CC29" i="159"/>
  <c r="CB29" i="159"/>
  <c r="CA29" i="159"/>
  <c r="BZ29" i="159"/>
  <c r="BY29" i="159"/>
  <c r="BX29" i="159"/>
  <c r="BW29" i="159"/>
  <c r="BV29" i="159"/>
  <c r="BU29" i="159"/>
  <c r="BT29" i="159"/>
  <c r="BS29" i="159"/>
  <c r="BR29" i="159"/>
  <c r="BQ29" i="159"/>
  <c r="BP29" i="159"/>
  <c r="BO29" i="159"/>
  <c r="BI29" i="159"/>
  <c r="BH29" i="159"/>
  <c r="BG29" i="159"/>
  <c r="BF29" i="159"/>
  <c r="BE29" i="159"/>
  <c r="BD29" i="159"/>
  <c r="BC29" i="159"/>
  <c r="BB29" i="159"/>
  <c r="BA29" i="159"/>
  <c r="AZ29" i="159"/>
  <c r="AY29" i="159"/>
  <c r="AX29" i="159"/>
  <c r="AW29" i="159"/>
  <c r="AV29" i="159"/>
  <c r="AU29" i="159"/>
  <c r="AT29" i="159"/>
  <c r="AS29" i="159"/>
  <c r="AR29" i="159"/>
  <c r="AQ29" i="159"/>
  <c r="AP29" i="159"/>
  <c r="AO29" i="159"/>
  <c r="AN29" i="159"/>
  <c r="AM29" i="159"/>
  <c r="AL29" i="159"/>
  <c r="AK29" i="159"/>
  <c r="AJ29" i="159"/>
  <c r="AI29" i="159"/>
  <c r="AH29" i="159"/>
  <c r="AG29" i="159"/>
  <c r="AF29" i="159"/>
  <c r="AE29" i="159"/>
  <c r="AD29" i="159"/>
  <c r="AC29" i="159"/>
  <c r="AB29" i="159"/>
  <c r="AA29" i="159"/>
  <c r="Z29" i="159"/>
  <c r="Y29" i="159"/>
  <c r="X29" i="159"/>
  <c r="W29" i="159"/>
  <c r="V29" i="159"/>
  <c r="U29" i="159"/>
  <c r="T29" i="159"/>
  <c r="S29" i="159"/>
  <c r="R29" i="159"/>
  <c r="Q29" i="159"/>
  <c r="P29" i="159"/>
  <c r="O29" i="159"/>
  <c r="N29" i="159"/>
  <c r="M29" i="159"/>
  <c r="L29" i="159"/>
  <c r="K29" i="159"/>
  <c r="J29" i="159"/>
  <c r="I29" i="159"/>
  <c r="H29" i="159"/>
  <c r="G29" i="159"/>
  <c r="GN20" i="159"/>
  <c r="GM20" i="159"/>
  <c r="GL20" i="159"/>
  <c r="GK20" i="159"/>
  <c r="GJ20" i="159"/>
  <c r="GI20" i="159"/>
  <c r="GH20" i="159"/>
  <c r="GG20" i="159"/>
  <c r="GF20" i="159"/>
  <c r="GE20" i="159"/>
  <c r="FO20" i="159"/>
  <c r="FN20" i="159"/>
  <c r="FM20" i="159"/>
  <c r="FL20" i="159"/>
  <c r="FK20" i="159"/>
  <c r="DG20" i="159"/>
  <c r="DF20" i="159"/>
  <c r="DE20" i="159"/>
  <c r="DD20" i="159"/>
  <c r="DC20" i="159"/>
  <c r="CW20" i="159"/>
  <c r="CV20" i="159"/>
  <c r="CU20" i="159"/>
  <c r="CT20" i="159"/>
  <c r="CS20" i="159"/>
  <c r="CC20" i="159"/>
  <c r="CB20" i="159"/>
  <c r="CA20" i="159"/>
  <c r="BZ20" i="159"/>
  <c r="BY20" i="159"/>
  <c r="BX20" i="159"/>
  <c r="BW20" i="159"/>
  <c r="BV20" i="159"/>
  <c r="BU20" i="159"/>
  <c r="BT20" i="159"/>
  <c r="BS20" i="159"/>
  <c r="BR20" i="159"/>
  <c r="BQ20" i="159"/>
  <c r="BP20" i="159"/>
  <c r="BO20" i="159"/>
  <c r="BI20" i="159"/>
  <c r="BH20" i="159"/>
  <c r="BG20" i="159"/>
  <c r="BF20" i="159"/>
  <c r="BE20" i="159"/>
  <c r="BD20" i="159"/>
  <c r="BC20" i="159"/>
  <c r="BB20" i="159"/>
  <c r="BA20" i="159"/>
  <c r="AZ20" i="159"/>
  <c r="AY20" i="159"/>
  <c r="AX20" i="159"/>
  <c r="AW20" i="159"/>
  <c r="AV20" i="159"/>
  <c r="AU20" i="159"/>
  <c r="AT20" i="159"/>
  <c r="AS20" i="159"/>
  <c r="AR20" i="159"/>
  <c r="AQ20" i="159"/>
  <c r="AP20" i="159"/>
  <c r="AO20" i="159"/>
  <c r="AN20" i="159"/>
  <c r="AM20" i="159"/>
  <c r="AL20" i="159"/>
  <c r="AK20" i="159"/>
  <c r="AJ20" i="159"/>
  <c r="AI20" i="159"/>
  <c r="AH20" i="159"/>
  <c r="AG20" i="159"/>
  <c r="AF20" i="159"/>
  <c r="AE20" i="159"/>
  <c r="AD20" i="159"/>
  <c r="AC20" i="159"/>
  <c r="AB20" i="159"/>
  <c r="AA20" i="159"/>
  <c r="Z20" i="159"/>
  <c r="Y20" i="159"/>
  <c r="X20" i="159"/>
  <c r="W20" i="159"/>
  <c r="V20" i="159"/>
  <c r="U20" i="159"/>
  <c r="T20" i="159"/>
  <c r="S20" i="159"/>
  <c r="R20" i="159"/>
  <c r="Q20" i="159"/>
  <c r="P20" i="159"/>
  <c r="O20" i="159"/>
  <c r="N20" i="159"/>
  <c r="M20" i="159"/>
  <c r="L20" i="159"/>
  <c r="K20" i="159"/>
  <c r="J20" i="159"/>
  <c r="I20" i="159"/>
  <c r="H20" i="159"/>
  <c r="G20" i="159"/>
  <c r="BD58" i="159"/>
  <c r="BC58" i="159"/>
  <c r="BB58" i="159"/>
  <c r="BA58" i="159"/>
  <c r="AZ58" i="159"/>
  <c r="BD50" i="159"/>
  <c r="BC50" i="159"/>
  <c r="BB50" i="159"/>
  <c r="BA50" i="159"/>
  <c r="AZ50" i="159"/>
  <c r="BD49" i="159"/>
  <c r="BC49" i="159"/>
  <c r="BB49" i="159"/>
  <c r="BA49" i="159"/>
  <c r="AZ49" i="159"/>
  <c r="BD48" i="159"/>
  <c r="BC48" i="159"/>
  <c r="BB48" i="159"/>
  <c r="BA48" i="159"/>
  <c r="AZ48" i="159"/>
  <c r="BD47" i="159"/>
  <c r="BC47" i="159"/>
  <c r="BB47" i="159"/>
  <c r="BA47" i="159"/>
  <c r="AZ47" i="159"/>
  <c r="BD46" i="159"/>
  <c r="BC46" i="159"/>
  <c r="BB46" i="159"/>
  <c r="BA46" i="159"/>
  <c r="AZ46" i="159"/>
  <c r="BD45" i="159"/>
  <c r="BC45" i="159"/>
  <c r="BB45" i="159"/>
  <c r="BA45" i="159"/>
  <c r="AZ45" i="159"/>
  <c r="BD44" i="159"/>
  <c r="BC44" i="159"/>
  <c r="BB44" i="159"/>
  <c r="BA44" i="159"/>
  <c r="AZ44" i="159"/>
  <c r="BD43" i="159"/>
  <c r="BC43" i="159"/>
  <c r="BB43" i="159"/>
  <c r="BA43" i="159"/>
  <c r="AZ43" i="159"/>
  <c r="BD42" i="159"/>
  <c r="BC42" i="159"/>
  <c r="BB42" i="159"/>
  <c r="BA42" i="159"/>
  <c r="AZ42" i="159"/>
  <c r="BD41" i="159"/>
  <c r="BC41" i="159"/>
  <c r="BB41" i="159"/>
  <c r="BA41" i="159"/>
  <c r="AZ41" i="159"/>
  <c r="BD40" i="159"/>
  <c r="BC40" i="159"/>
  <c r="BB40" i="159"/>
  <c r="BA40" i="159"/>
  <c r="AZ40" i="159"/>
  <c r="BD39" i="159"/>
  <c r="BC39" i="159"/>
  <c r="BB39" i="159"/>
  <c r="BA39" i="159"/>
  <c r="AZ39" i="159"/>
  <c r="BD38" i="159"/>
  <c r="BC38" i="159"/>
  <c r="BB38" i="159"/>
  <c r="BA38" i="159"/>
  <c r="AZ38" i="159"/>
  <c r="BD57" i="159"/>
  <c r="BC57" i="159"/>
  <c r="BB57" i="159"/>
  <c r="BA57" i="159"/>
  <c r="AZ57" i="159"/>
  <c r="BD34" i="159"/>
  <c r="BC34" i="159"/>
  <c r="BB34" i="159"/>
  <c r="BA34" i="159"/>
  <c r="AZ34" i="159"/>
  <c r="BD56" i="159"/>
  <c r="BC56" i="159"/>
  <c r="BB56" i="159"/>
  <c r="BA56" i="159"/>
  <c r="AZ56" i="159"/>
  <c r="BD37" i="159"/>
  <c r="BC37" i="159"/>
  <c r="BB37" i="159"/>
  <c r="BA37" i="159"/>
  <c r="AZ37" i="159"/>
  <c r="BD36" i="159"/>
  <c r="BC36" i="159"/>
  <c r="BB36" i="159"/>
  <c r="BA36" i="159"/>
  <c r="AZ36" i="159"/>
  <c r="BD51" i="159"/>
  <c r="BC51" i="159"/>
  <c r="BB51" i="159"/>
  <c r="BA51" i="159"/>
  <c r="AZ51" i="159"/>
  <c r="BD15" i="159"/>
  <c r="BC15" i="159"/>
  <c r="BB15" i="159"/>
  <c r="BA15" i="159"/>
  <c r="AZ15" i="159"/>
  <c r="BD18" i="159"/>
  <c r="BC18" i="159"/>
  <c r="BB18" i="159"/>
  <c r="BA18" i="159"/>
  <c r="AZ18" i="159"/>
  <c r="BD32" i="159"/>
  <c r="BC32" i="159"/>
  <c r="BB32" i="159"/>
  <c r="BA32" i="159"/>
  <c r="AZ32" i="159"/>
  <c r="BD31" i="159"/>
  <c r="BC31" i="159"/>
  <c r="BB31" i="159"/>
  <c r="BA31" i="159"/>
  <c r="AZ31" i="159"/>
  <c r="BD30" i="159"/>
  <c r="BC30" i="159"/>
  <c r="BB30" i="159"/>
  <c r="BA30" i="159"/>
  <c r="AZ30" i="159"/>
  <c r="BD13" i="159"/>
  <c r="BC13" i="159"/>
  <c r="BB13" i="159"/>
  <c r="BA13" i="159"/>
  <c r="AZ13" i="159"/>
  <c r="BD28" i="159"/>
  <c r="BC28" i="159"/>
  <c r="BB28" i="159"/>
  <c r="BA28" i="159"/>
  <c r="AZ28" i="159"/>
  <c r="BD11" i="159"/>
  <c r="BC11" i="159"/>
  <c r="BB11" i="159"/>
  <c r="BA11" i="159"/>
  <c r="AZ11" i="159"/>
  <c r="BD54" i="159"/>
  <c r="BC54" i="159"/>
  <c r="BB54" i="159"/>
  <c r="BA54" i="159"/>
  <c r="AZ54" i="159"/>
  <c r="BD27" i="159"/>
  <c r="BC27" i="159"/>
  <c r="BB27" i="159"/>
  <c r="BA27" i="159"/>
  <c r="AZ27" i="159"/>
  <c r="BD22" i="159"/>
  <c r="BC22" i="159"/>
  <c r="BB22" i="159"/>
  <c r="BA22" i="159"/>
  <c r="AZ22" i="159"/>
  <c r="BD23" i="159"/>
  <c r="BC23" i="159"/>
  <c r="BB23" i="159"/>
  <c r="BA23" i="159"/>
  <c r="AZ23" i="159"/>
  <c r="BD53" i="159"/>
  <c r="BC53" i="159"/>
  <c r="BB53" i="159"/>
  <c r="BA53" i="159"/>
  <c r="AZ53" i="159"/>
  <c r="BD14" i="159"/>
  <c r="BC14" i="159"/>
  <c r="BB14" i="159"/>
  <c r="BA14" i="159"/>
  <c r="AZ14" i="159"/>
  <c r="BD19" i="159"/>
  <c r="BC19" i="159"/>
  <c r="BB19" i="159"/>
  <c r="BA19" i="159"/>
  <c r="AZ19" i="159"/>
  <c r="BD12" i="159"/>
  <c r="BC12" i="159"/>
  <c r="BB12" i="159"/>
  <c r="BA12" i="159"/>
  <c r="AZ12" i="159"/>
  <c r="BD9" i="159"/>
  <c r="BC9" i="159"/>
  <c r="BB9" i="159"/>
  <c r="BA9" i="159"/>
  <c r="AZ9" i="159"/>
  <c r="BD16" i="159"/>
  <c r="BC16" i="159"/>
  <c r="BB16" i="159"/>
  <c r="BA16" i="159"/>
  <c r="AZ16" i="159"/>
  <c r="BD10" i="159"/>
  <c r="BC10" i="159"/>
  <c r="BB10" i="159"/>
  <c r="BA10" i="159"/>
  <c r="AZ10" i="159"/>
  <c r="BD5" i="159"/>
  <c r="BC5" i="159"/>
  <c r="BB5" i="159"/>
  <c r="BA5" i="159"/>
  <c r="AZ5" i="159"/>
  <c r="BD17" i="159"/>
  <c r="BC17" i="159"/>
  <c r="BB17" i="159"/>
  <c r="BA17" i="159"/>
  <c r="AZ17" i="159"/>
  <c r="BD7" i="159"/>
  <c r="BC7" i="159"/>
  <c r="BB7" i="159"/>
  <c r="BA7" i="159"/>
  <c r="AZ7" i="159"/>
  <c r="BD8" i="159"/>
  <c r="BC8" i="159"/>
  <c r="BB8" i="159"/>
  <c r="BA8" i="159"/>
  <c r="AZ8" i="159"/>
  <c r="BD6" i="159"/>
  <c r="BC6" i="159"/>
  <c r="BB6" i="159"/>
  <c r="BA6" i="159"/>
  <c r="AZ6" i="159"/>
  <c r="BD4" i="159"/>
  <c r="BC4" i="159"/>
  <c r="BB4" i="159"/>
  <c r="BA4" i="159"/>
  <c r="AZ4" i="159"/>
  <c r="AN202" i="110"/>
  <c r="AM202" i="110"/>
  <c r="AL202" i="110"/>
  <c r="AK202" i="110"/>
  <c r="AJ202" i="110"/>
  <c r="AN201" i="110"/>
  <c r="AM201" i="110"/>
  <c r="AL201" i="110"/>
  <c r="AK201" i="110"/>
  <c r="AJ201" i="110"/>
  <c r="AN200" i="110"/>
  <c r="AM200" i="110"/>
  <c r="AL200" i="110"/>
  <c r="AK200" i="110"/>
  <c r="AJ200" i="110"/>
  <c r="AN199" i="110"/>
  <c r="AM199" i="110"/>
  <c r="AL199" i="110"/>
  <c r="AK199" i="110"/>
  <c r="AJ199" i="110"/>
  <c r="AN198" i="110"/>
  <c r="AM198" i="110"/>
  <c r="AL198" i="110"/>
  <c r="AK198" i="110"/>
  <c r="AJ198" i="110"/>
  <c r="AN197" i="110"/>
  <c r="AM197" i="110"/>
  <c r="AL197" i="110"/>
  <c r="AK197" i="110"/>
  <c r="AJ197" i="110"/>
  <c r="AN54" i="110"/>
  <c r="AM54" i="110"/>
  <c r="AL54" i="110"/>
  <c r="AK54" i="110"/>
  <c r="AJ54" i="110"/>
  <c r="AN159" i="110"/>
  <c r="AM159" i="110"/>
  <c r="AL159" i="110"/>
  <c r="AK159" i="110"/>
  <c r="AJ159" i="110"/>
  <c r="AN152" i="110"/>
  <c r="AM152" i="110"/>
  <c r="AL152" i="110"/>
  <c r="AK152" i="110"/>
  <c r="AJ152" i="110"/>
  <c r="AN161" i="110"/>
  <c r="AM161" i="110"/>
  <c r="AL161" i="110"/>
  <c r="AK161" i="110"/>
  <c r="AJ161" i="110"/>
  <c r="AN163" i="110"/>
  <c r="AM163" i="110"/>
  <c r="AL163" i="110"/>
  <c r="AK163" i="110"/>
  <c r="AJ163" i="110"/>
  <c r="AN118" i="110"/>
  <c r="AM118" i="110"/>
  <c r="AL118" i="110"/>
  <c r="AK118" i="110"/>
  <c r="AJ118" i="110"/>
  <c r="AN45" i="110"/>
  <c r="AM45" i="110"/>
  <c r="AL45" i="110"/>
  <c r="AK45" i="110"/>
  <c r="AJ45" i="110"/>
  <c r="AN162" i="110"/>
  <c r="AM162" i="110"/>
  <c r="AL162" i="110"/>
  <c r="AK162" i="110"/>
  <c r="AJ162" i="110"/>
  <c r="AN172" i="110"/>
  <c r="AM172" i="110"/>
  <c r="AL172" i="110"/>
  <c r="AK172" i="110"/>
  <c r="AJ172" i="110"/>
  <c r="AN80" i="110"/>
  <c r="AM80" i="110"/>
  <c r="AL80" i="110"/>
  <c r="AK80" i="110"/>
  <c r="AJ80" i="110"/>
  <c r="AN72" i="110"/>
  <c r="AM72" i="110"/>
  <c r="AL72" i="110"/>
  <c r="AK72" i="110"/>
  <c r="AJ72" i="110"/>
  <c r="AN24" i="110"/>
  <c r="AM24" i="110"/>
  <c r="AL24" i="110"/>
  <c r="AK24" i="110"/>
  <c r="AJ24" i="110"/>
  <c r="AN15" i="110"/>
  <c r="AM15" i="110"/>
  <c r="AL15" i="110"/>
  <c r="AK15" i="110"/>
  <c r="AJ15" i="110"/>
  <c r="AN173" i="110"/>
  <c r="AM173" i="110"/>
  <c r="AL173" i="110"/>
  <c r="AK173" i="110"/>
  <c r="AJ173" i="110"/>
  <c r="AN23" i="110"/>
  <c r="AM23" i="110"/>
  <c r="AL23" i="110"/>
  <c r="AK23" i="110"/>
  <c r="AJ23" i="110"/>
  <c r="AN21" i="110"/>
  <c r="AM21" i="110"/>
  <c r="AL21" i="110"/>
  <c r="AK21" i="110"/>
  <c r="AJ21" i="110"/>
  <c r="AN115" i="110"/>
  <c r="AM115" i="110"/>
  <c r="AL115" i="110"/>
  <c r="AK115" i="110"/>
  <c r="AJ115" i="110"/>
  <c r="AN133" i="110"/>
  <c r="AM133" i="110"/>
  <c r="AL133" i="110"/>
  <c r="AK133" i="110"/>
  <c r="AJ133" i="110"/>
  <c r="AN69" i="110"/>
  <c r="AM69" i="110"/>
  <c r="AL69" i="110"/>
  <c r="AK69" i="110"/>
  <c r="AJ69" i="110"/>
  <c r="AN63" i="110"/>
  <c r="AM63" i="110"/>
  <c r="AL63" i="110"/>
  <c r="AK63" i="110"/>
  <c r="AJ63" i="110"/>
  <c r="AN147" i="110"/>
  <c r="AM147" i="110"/>
  <c r="AL147" i="110"/>
  <c r="AK147" i="110"/>
  <c r="AJ147" i="110"/>
  <c r="AN41" i="110"/>
  <c r="AM41" i="110"/>
  <c r="AL41" i="110"/>
  <c r="AK41" i="110"/>
  <c r="AJ41" i="110"/>
  <c r="AN114" i="110"/>
  <c r="AM114" i="110"/>
  <c r="AL114" i="110"/>
  <c r="AK114" i="110"/>
  <c r="AJ114" i="110"/>
  <c r="AN94" i="110"/>
  <c r="AM94" i="110"/>
  <c r="AL94" i="110"/>
  <c r="AK94" i="110"/>
  <c r="AJ94" i="110"/>
  <c r="AN105" i="110"/>
  <c r="AM105" i="110"/>
  <c r="AL105" i="110"/>
  <c r="AK105" i="110"/>
  <c r="AJ105" i="110"/>
  <c r="AN142" i="110"/>
  <c r="AM142" i="110"/>
  <c r="AL142" i="110"/>
  <c r="AK142" i="110"/>
  <c r="AJ142" i="110"/>
  <c r="AN164" i="110"/>
  <c r="AM164" i="110"/>
  <c r="AL164" i="110"/>
  <c r="AK164" i="110"/>
  <c r="AJ164" i="110"/>
  <c r="AN67" i="110"/>
  <c r="AM67" i="110"/>
  <c r="AL67" i="110"/>
  <c r="AK67" i="110"/>
  <c r="AJ67" i="110"/>
  <c r="AN84" i="110"/>
  <c r="AM84" i="110"/>
  <c r="AL84" i="110"/>
  <c r="AK84" i="110"/>
  <c r="AJ84" i="110"/>
  <c r="AN88" i="110"/>
  <c r="AM88" i="110"/>
  <c r="AL88" i="110"/>
  <c r="AK88" i="110"/>
  <c r="AJ88" i="110"/>
  <c r="AN55" i="110"/>
  <c r="AM55" i="110"/>
  <c r="AL55" i="110"/>
  <c r="AK55" i="110"/>
  <c r="AJ55" i="110"/>
  <c r="AN11" i="110"/>
  <c r="AM11" i="110"/>
  <c r="AL11" i="110"/>
  <c r="AK11" i="110"/>
  <c r="AJ11" i="110"/>
  <c r="AN31" i="110"/>
  <c r="AM31" i="110"/>
  <c r="AL31" i="110"/>
  <c r="AK31" i="110"/>
  <c r="AJ31" i="110"/>
  <c r="AN37" i="110"/>
  <c r="AM37" i="110"/>
  <c r="AL37" i="110"/>
  <c r="AK37" i="110"/>
  <c r="AJ37" i="110"/>
  <c r="AN42" i="110"/>
  <c r="AM42" i="110"/>
  <c r="AL42" i="110"/>
  <c r="AK42" i="110"/>
  <c r="AJ42" i="110"/>
  <c r="AN47" i="110"/>
  <c r="AM47" i="110"/>
  <c r="AL47" i="110"/>
  <c r="AK47" i="110"/>
  <c r="AJ47" i="110"/>
  <c r="AN19" i="110"/>
  <c r="AM19" i="110"/>
  <c r="AL19" i="110"/>
  <c r="AK19" i="110"/>
  <c r="AJ19" i="110"/>
  <c r="AN160" i="110"/>
  <c r="AM160" i="110"/>
  <c r="AL160" i="110"/>
  <c r="AK160" i="110"/>
  <c r="AJ160" i="110"/>
  <c r="AN117" i="110"/>
  <c r="AM117" i="110"/>
  <c r="AL117" i="110"/>
  <c r="AK117" i="110"/>
  <c r="AJ117" i="110"/>
  <c r="AN116" i="110"/>
  <c r="AM116" i="110"/>
  <c r="AL116" i="110"/>
  <c r="AK116" i="110"/>
  <c r="AJ116" i="110"/>
  <c r="AN121" i="110"/>
  <c r="AM121" i="110"/>
  <c r="AL121" i="110"/>
  <c r="AK121" i="110"/>
  <c r="AJ121" i="110"/>
  <c r="AN83" i="110"/>
  <c r="AM83" i="110"/>
  <c r="AL83" i="110"/>
  <c r="AK83" i="110"/>
  <c r="AJ83" i="110"/>
  <c r="AN110" i="110"/>
  <c r="AM110" i="110"/>
  <c r="AL110" i="110"/>
  <c r="AK110" i="110"/>
  <c r="AJ110" i="110"/>
  <c r="AN169" i="110"/>
  <c r="AM169" i="110"/>
  <c r="AL169" i="110"/>
  <c r="AK169" i="110"/>
  <c r="AJ169" i="110"/>
  <c r="AN97" i="110"/>
  <c r="AM97" i="110"/>
  <c r="AL97" i="110"/>
  <c r="AK97" i="110"/>
  <c r="AJ97" i="110"/>
  <c r="AN120" i="110"/>
  <c r="AM120" i="110"/>
  <c r="AL120" i="110"/>
  <c r="AK120" i="110"/>
  <c r="AJ120" i="110"/>
  <c r="AN134" i="110"/>
  <c r="AM134" i="110"/>
  <c r="AL134" i="110"/>
  <c r="AK134" i="110"/>
  <c r="AJ134" i="110"/>
  <c r="AN13" i="110"/>
  <c r="AM13" i="110"/>
  <c r="AL13" i="110"/>
  <c r="AK13" i="110"/>
  <c r="AJ13" i="110"/>
  <c r="AN59" i="110"/>
  <c r="AM59" i="110"/>
  <c r="AL59" i="110"/>
  <c r="AK59" i="110"/>
  <c r="AJ59" i="110"/>
  <c r="AN136" i="110"/>
  <c r="AM136" i="110"/>
  <c r="AL136" i="110"/>
  <c r="AK136" i="110"/>
  <c r="AJ136" i="110"/>
  <c r="AN158" i="110"/>
  <c r="AM158" i="110"/>
  <c r="AL158" i="110"/>
  <c r="AK158" i="110"/>
  <c r="AJ158" i="110"/>
  <c r="AN106" i="110"/>
  <c r="AM106" i="110"/>
  <c r="AL106" i="110"/>
  <c r="AK106" i="110"/>
  <c r="AJ106" i="110"/>
  <c r="AN38" i="110"/>
  <c r="AM38" i="110"/>
  <c r="AL38" i="110"/>
  <c r="AK38" i="110"/>
  <c r="AJ38" i="110"/>
  <c r="AN43" i="110"/>
  <c r="AM43" i="110"/>
  <c r="AL43" i="110"/>
  <c r="AK43" i="110"/>
  <c r="AJ43" i="110"/>
  <c r="AN101" i="110"/>
  <c r="AM101" i="110"/>
  <c r="AL101" i="110"/>
  <c r="AK101" i="110"/>
  <c r="AJ101" i="110"/>
  <c r="AN168" i="110"/>
  <c r="AM168" i="110"/>
  <c r="AL168" i="110"/>
  <c r="AK168" i="110"/>
  <c r="AJ168" i="110"/>
  <c r="AN124" i="110"/>
  <c r="AM124" i="110"/>
  <c r="AL124" i="110"/>
  <c r="AK124" i="110"/>
  <c r="AJ124" i="110"/>
  <c r="AN35" i="110"/>
  <c r="AM35" i="110"/>
  <c r="AL35" i="110"/>
  <c r="AK35" i="110"/>
  <c r="AJ35" i="110"/>
  <c r="AN109" i="110"/>
  <c r="AM109" i="110"/>
  <c r="AL109" i="110"/>
  <c r="AK109" i="110"/>
  <c r="AJ109" i="110"/>
  <c r="AN57" i="110"/>
  <c r="AM57" i="110"/>
  <c r="AL57" i="110"/>
  <c r="AK57" i="110"/>
  <c r="AJ57" i="110"/>
  <c r="AN52" i="110"/>
  <c r="AM52" i="110"/>
  <c r="AL52" i="110"/>
  <c r="AK52" i="110"/>
  <c r="AJ52" i="110"/>
  <c r="AN92" i="110"/>
  <c r="AM92" i="110"/>
  <c r="AL92" i="110"/>
  <c r="AK92" i="110"/>
  <c r="AJ92" i="110"/>
  <c r="AN137" i="110"/>
  <c r="AM137" i="110"/>
  <c r="AL137" i="110"/>
  <c r="AK137" i="110"/>
  <c r="AJ137" i="110"/>
  <c r="AN7" i="110"/>
  <c r="AM7" i="110"/>
  <c r="AL7" i="110"/>
  <c r="AK7" i="110"/>
  <c r="AJ7" i="110"/>
  <c r="AN138" i="110"/>
  <c r="AM138" i="110"/>
  <c r="AL138" i="110"/>
  <c r="AK138" i="110"/>
  <c r="AJ138" i="110"/>
  <c r="AN14" i="110"/>
  <c r="AM14" i="110"/>
  <c r="AL14" i="110"/>
  <c r="AK14" i="110"/>
  <c r="AJ14" i="110"/>
  <c r="AN51" i="110"/>
  <c r="AM51" i="110"/>
  <c r="AL51" i="110"/>
  <c r="AK51" i="110"/>
  <c r="AJ51" i="110"/>
  <c r="AN125" i="110"/>
  <c r="AM125" i="110"/>
  <c r="AL125" i="110"/>
  <c r="AK125" i="110"/>
  <c r="AJ125" i="110"/>
  <c r="AN154" i="110"/>
  <c r="AM154" i="110"/>
  <c r="AL154" i="110"/>
  <c r="AK154" i="110"/>
  <c r="AJ154" i="110"/>
  <c r="AN95" i="110"/>
  <c r="AM95" i="110"/>
  <c r="AL95" i="110"/>
  <c r="AK95" i="110"/>
  <c r="AJ95" i="110"/>
  <c r="AN46" i="110"/>
  <c r="AM46" i="110"/>
  <c r="AL46" i="110"/>
  <c r="AK46" i="110"/>
  <c r="AJ46" i="110"/>
  <c r="AN61" i="110"/>
  <c r="AM61" i="110"/>
  <c r="AL61" i="110"/>
  <c r="AK61" i="110"/>
  <c r="AJ61" i="110"/>
  <c r="AN85" i="110"/>
  <c r="AM85" i="110"/>
  <c r="AL85" i="110"/>
  <c r="AK85" i="110"/>
  <c r="AJ85" i="110"/>
  <c r="AN64" i="110"/>
  <c r="AM64" i="110"/>
  <c r="AL64" i="110"/>
  <c r="AK64" i="110"/>
  <c r="AJ64" i="110"/>
  <c r="AN100" i="110"/>
  <c r="AM100" i="110"/>
  <c r="AL100" i="110"/>
  <c r="AK100" i="110"/>
  <c r="AJ100" i="110"/>
  <c r="AN144" i="110"/>
  <c r="AM144" i="110"/>
  <c r="AL144" i="110"/>
  <c r="AK144" i="110"/>
  <c r="AJ144" i="110"/>
  <c r="AN6" i="110"/>
  <c r="AM6" i="110"/>
  <c r="AL6" i="110"/>
  <c r="AK6" i="110"/>
  <c r="AJ6" i="110"/>
  <c r="AN66" i="110"/>
  <c r="AM66" i="110"/>
  <c r="AL66" i="110"/>
  <c r="AK66" i="110"/>
  <c r="AJ66" i="110"/>
  <c r="AN127" i="110"/>
  <c r="AM127" i="110"/>
  <c r="AL127" i="110"/>
  <c r="AK127" i="110"/>
  <c r="AJ127" i="110"/>
  <c r="AN29" i="110"/>
  <c r="AM29" i="110"/>
  <c r="AL29" i="110"/>
  <c r="AK29" i="110"/>
  <c r="AJ29" i="110"/>
  <c r="AN111" i="110"/>
  <c r="AM111" i="110"/>
  <c r="AL111" i="110"/>
  <c r="AK111" i="110"/>
  <c r="AJ111" i="110"/>
  <c r="AN119" i="110"/>
  <c r="AM119" i="110"/>
  <c r="AL119" i="110"/>
  <c r="AK119" i="110"/>
  <c r="AJ119" i="110"/>
  <c r="AN86" i="110"/>
  <c r="AM86" i="110"/>
  <c r="AL86" i="110"/>
  <c r="AK86" i="110"/>
  <c r="AJ86" i="110"/>
  <c r="AN74" i="110"/>
  <c r="AM74" i="110"/>
  <c r="AL74" i="110"/>
  <c r="AK74" i="110"/>
  <c r="AJ74" i="110"/>
  <c r="AN102" i="110"/>
  <c r="AM102" i="110"/>
  <c r="AL102" i="110"/>
  <c r="AK102" i="110"/>
  <c r="AJ102" i="110"/>
  <c r="AN26" i="110"/>
  <c r="AM26" i="110"/>
  <c r="AL26" i="110"/>
  <c r="AK26" i="110"/>
  <c r="AJ26" i="110"/>
  <c r="AN151" i="110"/>
  <c r="AM151" i="110"/>
  <c r="AL151" i="110"/>
  <c r="AK151" i="110"/>
  <c r="AJ151" i="110"/>
  <c r="AN170" i="110"/>
  <c r="AM170" i="110"/>
  <c r="AL170" i="110"/>
  <c r="AK170" i="110"/>
  <c r="AJ170" i="110"/>
  <c r="AN25" i="110"/>
  <c r="AM25" i="110"/>
  <c r="AL25" i="110"/>
  <c r="AK25" i="110"/>
  <c r="AJ25" i="110"/>
  <c r="AN96" i="110"/>
  <c r="AM96" i="110"/>
  <c r="AL96" i="110"/>
  <c r="AK96" i="110"/>
  <c r="AJ96" i="110"/>
  <c r="AN126" i="110"/>
  <c r="AM126" i="110"/>
  <c r="AL126" i="110"/>
  <c r="AK126" i="110"/>
  <c r="AJ126" i="110"/>
  <c r="AN16" i="110"/>
  <c r="AM16" i="110"/>
  <c r="AL16" i="110"/>
  <c r="AK16" i="110"/>
  <c r="AJ16" i="110"/>
  <c r="AN93" i="110"/>
  <c r="AM93" i="110"/>
  <c r="AL93" i="110"/>
  <c r="AK93" i="110"/>
  <c r="AJ93" i="110"/>
  <c r="AN150" i="110"/>
  <c r="AM150" i="110"/>
  <c r="AL150" i="110"/>
  <c r="AK150" i="110"/>
  <c r="AJ150" i="110"/>
  <c r="AN148" i="110"/>
  <c r="AM148" i="110"/>
  <c r="AL148" i="110"/>
  <c r="AK148" i="110"/>
  <c r="AJ148" i="110"/>
  <c r="AN60" i="110"/>
  <c r="AM60" i="110"/>
  <c r="AL60" i="110"/>
  <c r="AK60" i="110"/>
  <c r="AJ60" i="110"/>
  <c r="AN153" i="110"/>
  <c r="AM153" i="110"/>
  <c r="AL153" i="110"/>
  <c r="AK153" i="110"/>
  <c r="AJ153" i="110"/>
  <c r="AN48" i="110"/>
  <c r="AM48" i="110"/>
  <c r="AL48" i="110"/>
  <c r="AK48" i="110"/>
  <c r="AJ48" i="110"/>
  <c r="AN30" i="110"/>
  <c r="AM30" i="110"/>
  <c r="AL30" i="110"/>
  <c r="AK30" i="110"/>
  <c r="AJ30" i="110"/>
  <c r="AN104" i="110"/>
  <c r="AM104" i="110"/>
  <c r="AL104" i="110"/>
  <c r="AK104" i="110"/>
  <c r="AJ104" i="110"/>
  <c r="AN146" i="110"/>
  <c r="AM146" i="110"/>
  <c r="AL146" i="110"/>
  <c r="AK146" i="110"/>
  <c r="AJ146" i="110"/>
  <c r="AN122" i="110"/>
  <c r="AM122" i="110"/>
  <c r="AL122" i="110"/>
  <c r="AK122" i="110"/>
  <c r="AJ122" i="110"/>
  <c r="AN8" i="110"/>
  <c r="AM8" i="110"/>
  <c r="AL8" i="110"/>
  <c r="AK8" i="110"/>
  <c r="AJ8" i="110"/>
  <c r="AN98" i="110"/>
  <c r="AM98" i="110"/>
  <c r="AL98" i="110"/>
  <c r="AK98" i="110"/>
  <c r="AJ98" i="110"/>
  <c r="AN28" i="110"/>
  <c r="AM28" i="110"/>
  <c r="AL28" i="110"/>
  <c r="AK28" i="110"/>
  <c r="AJ28" i="110"/>
  <c r="AN165" i="110"/>
  <c r="AM165" i="110"/>
  <c r="AL165" i="110"/>
  <c r="AK165" i="110"/>
  <c r="AJ165" i="110"/>
  <c r="AN32" i="110"/>
  <c r="AM32" i="110"/>
  <c r="AL32" i="110"/>
  <c r="AK32" i="110"/>
  <c r="AJ32" i="110"/>
  <c r="AN79" i="110"/>
  <c r="AM79" i="110"/>
  <c r="AL79" i="110"/>
  <c r="AK79" i="110"/>
  <c r="AJ79" i="110"/>
  <c r="AN87" i="110"/>
  <c r="AM87" i="110"/>
  <c r="AL87" i="110"/>
  <c r="AK87" i="110"/>
  <c r="AJ87" i="110"/>
  <c r="AN40" i="110"/>
  <c r="AM40" i="110"/>
  <c r="AL40" i="110"/>
  <c r="AK40" i="110"/>
  <c r="AJ40" i="110"/>
  <c r="AN140" i="110"/>
  <c r="AM140" i="110"/>
  <c r="AL140" i="110"/>
  <c r="AK140" i="110"/>
  <c r="AJ140" i="110"/>
  <c r="AN10" i="110"/>
  <c r="AM10" i="110"/>
  <c r="AL10" i="110"/>
  <c r="AK10" i="110"/>
  <c r="AJ10" i="110"/>
  <c r="AN130" i="110"/>
  <c r="AM130" i="110"/>
  <c r="AL130" i="110"/>
  <c r="AK130" i="110"/>
  <c r="AJ130" i="110"/>
  <c r="AN155" i="110"/>
  <c r="AM155" i="110"/>
  <c r="AL155" i="110"/>
  <c r="AK155" i="110"/>
  <c r="AJ155" i="110"/>
  <c r="AN112" i="110"/>
  <c r="AM112" i="110"/>
  <c r="AL112" i="110"/>
  <c r="AK112" i="110"/>
  <c r="AJ112" i="110"/>
  <c r="AN123" i="110"/>
  <c r="AM123" i="110"/>
  <c r="AL123" i="110"/>
  <c r="AK123" i="110"/>
  <c r="AJ123" i="110"/>
  <c r="AN135" i="110"/>
  <c r="AM135" i="110"/>
  <c r="AL135" i="110"/>
  <c r="AK135" i="110"/>
  <c r="AJ135" i="110"/>
  <c r="AN107" i="110"/>
  <c r="AM107" i="110"/>
  <c r="AL107" i="110"/>
  <c r="AK107" i="110"/>
  <c r="AJ107" i="110"/>
  <c r="AN99" i="110"/>
  <c r="AM99" i="110"/>
  <c r="AL99" i="110"/>
  <c r="AK99" i="110"/>
  <c r="AJ99" i="110"/>
  <c r="AN108" i="110"/>
  <c r="AM108" i="110"/>
  <c r="AL108" i="110"/>
  <c r="AK108" i="110"/>
  <c r="AJ108" i="110"/>
  <c r="AN77" i="110"/>
  <c r="AM77" i="110"/>
  <c r="AL77" i="110"/>
  <c r="AK77" i="110"/>
  <c r="AJ77" i="110"/>
  <c r="AN27" i="110"/>
  <c r="AM27" i="110"/>
  <c r="AL27" i="110"/>
  <c r="AK27" i="110"/>
  <c r="AJ27" i="110"/>
  <c r="AN128" i="110"/>
  <c r="AM128" i="110"/>
  <c r="AL128" i="110"/>
  <c r="AK128" i="110"/>
  <c r="AJ128" i="110"/>
  <c r="AN157" i="110"/>
  <c r="AM157" i="110"/>
  <c r="AL157" i="110"/>
  <c r="AK157" i="110"/>
  <c r="AJ157" i="110"/>
  <c r="AN78" i="110"/>
  <c r="AM78" i="110"/>
  <c r="AL78" i="110"/>
  <c r="AK78" i="110"/>
  <c r="AJ78" i="110"/>
  <c r="AN113" i="110"/>
  <c r="AM113" i="110"/>
  <c r="AL113" i="110"/>
  <c r="AK113" i="110"/>
  <c r="AJ113" i="110"/>
  <c r="AN9" i="110"/>
  <c r="AM9" i="110"/>
  <c r="AL9" i="110"/>
  <c r="AK9" i="110"/>
  <c r="AJ9" i="110"/>
  <c r="AN129" i="110"/>
  <c r="AM129" i="110"/>
  <c r="AL129" i="110"/>
  <c r="AK129" i="110"/>
  <c r="AJ129" i="110"/>
  <c r="AN156" i="110"/>
  <c r="AM156" i="110"/>
  <c r="AL156" i="110"/>
  <c r="AK156" i="110"/>
  <c r="AJ156" i="110"/>
  <c r="AN139" i="110"/>
  <c r="AM139" i="110"/>
  <c r="AL139" i="110"/>
  <c r="AK139" i="110"/>
  <c r="AJ139" i="110"/>
  <c r="AN81" i="110"/>
  <c r="AM81" i="110"/>
  <c r="AL81" i="110"/>
  <c r="AK81" i="110"/>
  <c r="AJ81" i="110"/>
  <c r="AN145" i="110"/>
  <c r="AM145" i="110"/>
  <c r="AL145" i="110"/>
  <c r="AK145" i="110"/>
  <c r="AJ145" i="110"/>
  <c r="AN65" i="110"/>
  <c r="AM65" i="110"/>
  <c r="AL65" i="110"/>
  <c r="AK65" i="110"/>
  <c r="AJ65" i="110"/>
  <c r="AN91" i="110"/>
  <c r="AM91" i="110"/>
  <c r="AL91" i="110"/>
  <c r="AK91" i="110"/>
  <c r="AJ91" i="110"/>
  <c r="AN89" i="110"/>
  <c r="AM89" i="110"/>
  <c r="AL89" i="110"/>
  <c r="AK89" i="110"/>
  <c r="AJ89" i="110"/>
  <c r="AN75" i="110"/>
  <c r="AM75" i="110"/>
  <c r="AL75" i="110"/>
  <c r="AK75" i="110"/>
  <c r="AJ75" i="110"/>
  <c r="AN149" i="110"/>
  <c r="AM149" i="110"/>
  <c r="AL149" i="110"/>
  <c r="AK149" i="110"/>
  <c r="AJ149" i="110"/>
  <c r="AN82" i="110"/>
  <c r="AM82" i="110"/>
  <c r="AL82" i="110"/>
  <c r="AK82" i="110"/>
  <c r="AJ82" i="110"/>
  <c r="AN71" i="110"/>
  <c r="AM71" i="110"/>
  <c r="AL71" i="110"/>
  <c r="AK71" i="110"/>
  <c r="AJ71" i="110"/>
  <c r="AN49" i="110"/>
  <c r="AM49" i="110"/>
  <c r="AL49" i="110"/>
  <c r="AK49" i="110"/>
  <c r="AJ49" i="110"/>
  <c r="AN70" i="110"/>
  <c r="AM70" i="110"/>
  <c r="AL70" i="110"/>
  <c r="AK70" i="110"/>
  <c r="AJ70" i="110"/>
  <c r="AN68" i="110"/>
  <c r="AM68" i="110"/>
  <c r="AL68" i="110"/>
  <c r="AK68" i="110"/>
  <c r="AJ68" i="110"/>
  <c r="AN143" i="110"/>
  <c r="AM143" i="110"/>
  <c r="AL143" i="110"/>
  <c r="AK143" i="110"/>
  <c r="AJ143" i="110"/>
  <c r="AN167" i="110"/>
  <c r="AM167" i="110"/>
  <c r="AL167" i="110"/>
  <c r="AK167" i="110"/>
  <c r="AJ167" i="110"/>
  <c r="AN103" i="110"/>
  <c r="AM103" i="110"/>
  <c r="AL103" i="110"/>
  <c r="AK103" i="110"/>
  <c r="AJ103" i="110"/>
  <c r="AN58" i="110"/>
  <c r="AM58" i="110"/>
  <c r="AL58" i="110"/>
  <c r="AK58" i="110"/>
  <c r="AJ58" i="110"/>
  <c r="AN73" i="110"/>
  <c r="AM73" i="110"/>
  <c r="AL73" i="110"/>
  <c r="AK73" i="110"/>
  <c r="AJ73" i="110"/>
  <c r="JY91" i="110"/>
  <c r="JX91" i="110"/>
  <c r="JW91" i="110"/>
  <c r="JV91" i="110"/>
  <c r="JU91" i="110"/>
  <c r="JJ91" i="110"/>
  <c r="JI91" i="110"/>
  <c r="JH91" i="110"/>
  <c r="JG91" i="110"/>
  <c r="JF91" i="110"/>
  <c r="HV91" i="110"/>
  <c r="HU91" i="110"/>
  <c r="HT91" i="110"/>
  <c r="HS91" i="110"/>
  <c r="HR91" i="110"/>
  <c r="HL91" i="110"/>
  <c r="HK91" i="110"/>
  <c r="HJ91" i="110"/>
  <c r="HI91" i="110"/>
  <c r="HH91" i="110"/>
  <c r="HB91" i="110"/>
  <c r="HA91" i="110"/>
  <c r="GZ91" i="110"/>
  <c r="GY91" i="110"/>
  <c r="GX91" i="110"/>
  <c r="GW91" i="110"/>
  <c r="GV91" i="110"/>
  <c r="GU91" i="110"/>
  <c r="GT91" i="110"/>
  <c r="GS91" i="110"/>
  <c r="GR91" i="110"/>
  <c r="GQ91" i="110"/>
  <c r="GP91" i="110"/>
  <c r="GO91" i="110"/>
  <c r="GN91" i="110"/>
  <c r="GM91" i="110"/>
  <c r="GL91" i="110"/>
  <c r="GK91" i="110"/>
  <c r="GJ91" i="110"/>
  <c r="GI91" i="110"/>
  <c r="GH91" i="110"/>
  <c r="GG91" i="110"/>
  <c r="GF91" i="110"/>
  <c r="GE91" i="110"/>
  <c r="GD91" i="110"/>
  <c r="DK91" i="110"/>
  <c r="DJ91" i="110"/>
  <c r="DI91" i="110"/>
  <c r="DH91" i="110"/>
  <c r="DG91" i="110"/>
  <c r="DA91" i="110"/>
  <c r="CZ91" i="110"/>
  <c r="CY91" i="110"/>
  <c r="CX91" i="110"/>
  <c r="CW91" i="110"/>
  <c r="BW91" i="110"/>
  <c r="BV91" i="110"/>
  <c r="BU91" i="110"/>
  <c r="BT91" i="110"/>
  <c r="BS91" i="110"/>
  <c r="BR91" i="110"/>
  <c r="BQ91" i="110"/>
  <c r="BP91" i="110"/>
  <c r="BO91" i="110"/>
  <c r="BN91" i="110"/>
  <c r="BM91" i="110"/>
  <c r="BL91" i="110"/>
  <c r="BK91" i="110"/>
  <c r="BJ91" i="110"/>
  <c r="BI91" i="110"/>
  <c r="BH91" i="110"/>
  <c r="BG91" i="110"/>
  <c r="BF91" i="110"/>
  <c r="BE91" i="110"/>
  <c r="BD91" i="110"/>
  <c r="AX91" i="110"/>
  <c r="AW91" i="110"/>
  <c r="AV91" i="110"/>
  <c r="AU91" i="110"/>
  <c r="AT91" i="110"/>
  <c r="AS91" i="110"/>
  <c r="AR91" i="110"/>
  <c r="AQ91" i="110"/>
  <c r="AP91" i="110"/>
  <c r="AO91" i="110"/>
  <c r="AI91" i="110"/>
  <c r="AH91" i="110"/>
  <c r="AG91" i="110"/>
  <c r="AF91" i="110"/>
  <c r="AE91" i="110"/>
  <c r="AD91" i="110"/>
  <c r="AC91" i="110"/>
  <c r="AB91" i="110"/>
  <c r="AA91" i="110"/>
  <c r="Z91" i="110"/>
  <c r="Y91" i="110"/>
  <c r="X91" i="110"/>
  <c r="W91" i="110"/>
  <c r="V91" i="110"/>
  <c r="U91" i="110"/>
  <c r="T91" i="110"/>
  <c r="S91" i="110"/>
  <c r="R91" i="110"/>
  <c r="Q91" i="110"/>
  <c r="P91" i="110"/>
  <c r="O91" i="110"/>
  <c r="N91" i="110"/>
  <c r="M91" i="110"/>
  <c r="L91" i="110"/>
  <c r="K91" i="110"/>
  <c r="CC23" i="159"/>
  <c r="CB23" i="159"/>
  <c r="CA23" i="159"/>
  <c r="BZ23" i="159"/>
  <c r="BY23" i="159"/>
  <c r="CC14" i="159"/>
  <c r="CB14" i="159"/>
  <c r="CA14" i="159"/>
  <c r="BZ14" i="159"/>
  <c r="BY14" i="159"/>
  <c r="CC7" i="159"/>
  <c r="CB7" i="159"/>
  <c r="CA7" i="159"/>
  <c r="BZ7" i="159"/>
  <c r="BY7" i="159"/>
  <c r="CC6" i="159"/>
  <c r="CB6" i="159"/>
  <c r="CA6" i="159"/>
  <c r="BZ6" i="159"/>
  <c r="BY6" i="159"/>
  <c r="CC13" i="159"/>
  <c r="CB13" i="159"/>
  <c r="CA13" i="159"/>
  <c r="BZ13" i="159"/>
  <c r="BY13" i="159"/>
  <c r="X33" i="228"/>
  <c r="AC33" i="228" s="1"/>
  <c r="X30" i="228"/>
  <c r="AC30" i="228" s="1"/>
  <c r="AC22" i="228"/>
  <c r="X28" i="228"/>
  <c r="AC28" i="228" s="1"/>
  <c r="X25" i="228"/>
  <c r="AC25" i="228" s="1"/>
  <c r="CI31" i="364"/>
  <c r="CF31" i="364"/>
  <c r="CC31" i="364"/>
  <c r="BZ31" i="364"/>
  <c r="BW31" i="364"/>
  <c r="BV31" i="364"/>
  <c r="BU31" i="364"/>
  <c r="BT31" i="364"/>
  <c r="BP31" i="364"/>
  <c r="BM31" i="364"/>
  <c r="BJ31" i="364"/>
  <c r="BG31" i="364"/>
  <c r="BD31" i="364"/>
  <c r="BC31" i="364"/>
  <c r="BB31" i="364"/>
  <c r="BA31" i="364"/>
  <c r="AY31" i="364"/>
  <c r="AX31" i="364"/>
  <c r="AW31" i="364"/>
  <c r="AV31" i="364"/>
  <c r="AU31" i="364"/>
  <c r="AT31" i="364"/>
  <c r="AS31" i="364"/>
  <c r="AR31" i="364"/>
  <c r="Z31" i="364"/>
  <c r="CJ31" i="364" s="1"/>
  <c r="CK31" i="364" s="1"/>
  <c r="Y31" i="364"/>
  <c r="V31" i="364"/>
  <c r="BN31" i="364" s="1"/>
  <c r="BO31" i="364" s="1"/>
  <c r="U31" i="364"/>
  <c r="R31" i="364"/>
  <c r="BK31" i="364" s="1"/>
  <c r="BL31" i="364" s="1"/>
  <c r="Q31" i="364"/>
  <c r="N31" i="364"/>
  <c r="CA31" i="364" s="1"/>
  <c r="CB31" i="364" s="1"/>
  <c r="M31" i="364"/>
  <c r="J31" i="364"/>
  <c r="BX31" i="364" s="1"/>
  <c r="BY31" i="364" s="1"/>
  <c r="I31" i="364"/>
  <c r="F31" i="364"/>
  <c r="A31" i="364" s="1"/>
  <c r="E31" i="364"/>
  <c r="CI30" i="364"/>
  <c r="CF30" i="364"/>
  <c r="CC30" i="364"/>
  <c r="BZ30" i="364"/>
  <c r="BW30" i="364"/>
  <c r="BV30" i="364"/>
  <c r="BU30" i="364"/>
  <c r="BT30" i="364"/>
  <c r="BP30" i="364"/>
  <c r="BM30" i="364"/>
  <c r="BJ30" i="364"/>
  <c r="BG30" i="364"/>
  <c r="BD30" i="364"/>
  <c r="BC30" i="364"/>
  <c r="BB30" i="364"/>
  <c r="BA30" i="364"/>
  <c r="AY30" i="364"/>
  <c r="AX30" i="364"/>
  <c r="AW30" i="364"/>
  <c r="AV30" i="364"/>
  <c r="AU30" i="364"/>
  <c r="AT30" i="364"/>
  <c r="AS30" i="364"/>
  <c r="AR30" i="364"/>
  <c r="Z30" i="364"/>
  <c r="BQ30" i="364" s="1"/>
  <c r="BR30" i="364" s="1"/>
  <c r="Y30" i="364"/>
  <c r="V30" i="364"/>
  <c r="CG30" i="364" s="1"/>
  <c r="CH30" i="364" s="1"/>
  <c r="U30" i="364"/>
  <c r="R30" i="364"/>
  <c r="CD30" i="364" s="1"/>
  <c r="CE30" i="364" s="1"/>
  <c r="Q30" i="364"/>
  <c r="N30" i="364"/>
  <c r="BH30" i="364" s="1"/>
  <c r="BI30" i="364" s="1"/>
  <c r="M30" i="364"/>
  <c r="J30" i="364"/>
  <c r="BE30" i="364" s="1"/>
  <c r="BF30" i="364" s="1"/>
  <c r="I30" i="364"/>
  <c r="F30" i="364"/>
  <c r="A30" i="364" s="1"/>
  <c r="E30" i="364"/>
  <c r="CI29" i="364"/>
  <c r="CF29" i="364"/>
  <c r="CC29" i="364"/>
  <c r="BZ29" i="364"/>
  <c r="BW29" i="364"/>
  <c r="BV29" i="364"/>
  <c r="BU29" i="364"/>
  <c r="BT29" i="364"/>
  <c r="BP29" i="364"/>
  <c r="BM29" i="364"/>
  <c r="BJ29" i="364"/>
  <c r="BG29" i="364"/>
  <c r="BD29" i="364"/>
  <c r="BC29" i="364"/>
  <c r="BB29" i="364"/>
  <c r="BA29" i="364"/>
  <c r="AY29" i="364"/>
  <c r="AX29" i="364"/>
  <c r="AW29" i="364"/>
  <c r="AV29" i="364"/>
  <c r="AU29" i="364"/>
  <c r="AT29" i="364"/>
  <c r="AS29" i="364"/>
  <c r="AR29" i="364"/>
  <c r="Z29" i="364"/>
  <c r="BQ29" i="364" s="1"/>
  <c r="BR29" i="364" s="1"/>
  <c r="Y29" i="364"/>
  <c r="V29" i="364"/>
  <c r="BN29" i="364" s="1"/>
  <c r="BO29" i="364" s="1"/>
  <c r="U29" i="364"/>
  <c r="R29" i="364"/>
  <c r="BK29" i="364" s="1"/>
  <c r="BL29" i="364" s="1"/>
  <c r="Q29" i="364"/>
  <c r="N29" i="364"/>
  <c r="CA29" i="364" s="1"/>
  <c r="CB29" i="364" s="1"/>
  <c r="M29" i="364"/>
  <c r="J29" i="364"/>
  <c r="BX29" i="364" s="1"/>
  <c r="BY29" i="364" s="1"/>
  <c r="I29" i="364"/>
  <c r="F29" i="364"/>
  <c r="A29" i="364" s="1"/>
  <c r="E29" i="364"/>
  <c r="CI28" i="364"/>
  <c r="CF28" i="364"/>
  <c r="CC28" i="364"/>
  <c r="BZ28" i="364"/>
  <c r="BW28" i="364"/>
  <c r="BV28" i="364"/>
  <c r="BU28" i="364"/>
  <c r="BT28" i="364"/>
  <c r="BP28" i="364"/>
  <c r="BM28" i="364"/>
  <c r="BJ28" i="364"/>
  <c r="BG28" i="364"/>
  <c r="BD28" i="364"/>
  <c r="BC28" i="364"/>
  <c r="BB28" i="364"/>
  <c r="BA28" i="364"/>
  <c r="AY28" i="364"/>
  <c r="AX28" i="364"/>
  <c r="AW28" i="364"/>
  <c r="AV28" i="364"/>
  <c r="AU28" i="364"/>
  <c r="AT28" i="364"/>
  <c r="AS28" i="364"/>
  <c r="AR28" i="364"/>
  <c r="Z28" i="364"/>
  <c r="Y28" i="364"/>
  <c r="V28" i="364"/>
  <c r="BN28" i="364" s="1"/>
  <c r="BO28" i="364" s="1"/>
  <c r="U28" i="364"/>
  <c r="R28" i="364"/>
  <c r="Q28" i="364"/>
  <c r="N28" i="364"/>
  <c r="CA28" i="364" s="1"/>
  <c r="CB28" i="364" s="1"/>
  <c r="M28" i="364"/>
  <c r="J28" i="364"/>
  <c r="I28" i="364"/>
  <c r="F28" i="364"/>
  <c r="A28" i="364" s="1"/>
  <c r="E28" i="364"/>
  <c r="CI27" i="364"/>
  <c r="CF27" i="364"/>
  <c r="CC27" i="364"/>
  <c r="BZ27" i="364"/>
  <c r="BW27" i="364"/>
  <c r="BV27" i="364"/>
  <c r="BU27" i="364"/>
  <c r="BT27" i="364"/>
  <c r="BP27" i="364"/>
  <c r="BM27" i="364"/>
  <c r="BJ27" i="364"/>
  <c r="BG27" i="364"/>
  <c r="BD27" i="364"/>
  <c r="BC27" i="364"/>
  <c r="BB27" i="364"/>
  <c r="BA27" i="364"/>
  <c r="AY27" i="364"/>
  <c r="AX27" i="364"/>
  <c r="AW27" i="364"/>
  <c r="AV27" i="364"/>
  <c r="AU27" i="364"/>
  <c r="AT27" i="364"/>
  <c r="AS27" i="364"/>
  <c r="AR27" i="364"/>
  <c r="Z27" i="364"/>
  <c r="CJ27" i="364" s="1"/>
  <c r="CK27" i="364" s="1"/>
  <c r="Y27" i="364"/>
  <c r="V27" i="364"/>
  <c r="BN27" i="364" s="1"/>
  <c r="BO27" i="364" s="1"/>
  <c r="U27" i="364"/>
  <c r="R27" i="364"/>
  <c r="BK27" i="364" s="1"/>
  <c r="BL27" i="364" s="1"/>
  <c r="Q27" i="364"/>
  <c r="N27" i="364"/>
  <c r="CA27" i="364" s="1"/>
  <c r="CB27" i="364" s="1"/>
  <c r="M27" i="364"/>
  <c r="J27" i="364"/>
  <c r="BX27" i="364" s="1"/>
  <c r="BY27" i="364" s="1"/>
  <c r="I27" i="364"/>
  <c r="F27" i="364"/>
  <c r="A27" i="364" s="1"/>
  <c r="E27" i="364"/>
  <c r="CI26" i="364"/>
  <c r="CF26" i="364"/>
  <c r="CC26" i="364"/>
  <c r="BZ26" i="364"/>
  <c r="BW26" i="364"/>
  <c r="BV26" i="364"/>
  <c r="BU26" i="364"/>
  <c r="BT26" i="364"/>
  <c r="BP26" i="364"/>
  <c r="BM26" i="364"/>
  <c r="BJ26" i="364"/>
  <c r="BG26" i="364"/>
  <c r="BD26" i="364"/>
  <c r="BC26" i="364"/>
  <c r="BB26" i="364"/>
  <c r="BA26" i="364"/>
  <c r="AY26" i="364"/>
  <c r="AX26" i="364"/>
  <c r="AW26" i="364"/>
  <c r="AV26" i="364"/>
  <c r="AU26" i="364"/>
  <c r="AT26" i="364"/>
  <c r="AS26" i="364"/>
  <c r="AR26" i="364"/>
  <c r="Z26" i="364"/>
  <c r="BQ26" i="364" s="1"/>
  <c r="BR26" i="364" s="1"/>
  <c r="Y26" i="364"/>
  <c r="V26" i="364"/>
  <c r="CG26" i="364" s="1"/>
  <c r="CH26" i="364" s="1"/>
  <c r="U26" i="364"/>
  <c r="R26" i="364"/>
  <c r="CD26" i="364" s="1"/>
  <c r="CE26" i="364" s="1"/>
  <c r="Q26" i="364"/>
  <c r="N26" i="364"/>
  <c r="BH26" i="364" s="1"/>
  <c r="BI26" i="364" s="1"/>
  <c r="M26" i="364"/>
  <c r="J26" i="364"/>
  <c r="BE26" i="364" s="1"/>
  <c r="BF26" i="364" s="1"/>
  <c r="I26" i="364"/>
  <c r="F26" i="364"/>
  <c r="A26" i="364" s="1"/>
  <c r="E26" i="364"/>
  <c r="CI25" i="364"/>
  <c r="CF25" i="364"/>
  <c r="CC25" i="364"/>
  <c r="BZ25" i="364"/>
  <c r="BW25" i="364"/>
  <c r="BV25" i="364"/>
  <c r="BU25" i="364"/>
  <c r="BT25" i="364"/>
  <c r="BP25" i="364"/>
  <c r="BM25" i="364"/>
  <c r="BJ25" i="364"/>
  <c r="BG25" i="364"/>
  <c r="BD25" i="364"/>
  <c r="BC25" i="364"/>
  <c r="BB25" i="364"/>
  <c r="BA25" i="364"/>
  <c r="AY25" i="364"/>
  <c r="AX25" i="364"/>
  <c r="AW25" i="364"/>
  <c r="AV25" i="364"/>
  <c r="AU25" i="364"/>
  <c r="AT25" i="364"/>
  <c r="AS25" i="364"/>
  <c r="AR25" i="364"/>
  <c r="Z25" i="364"/>
  <c r="CJ25" i="364" s="1"/>
  <c r="CK25" i="364" s="1"/>
  <c r="Y25" i="364"/>
  <c r="V25" i="364"/>
  <c r="BN25" i="364" s="1"/>
  <c r="BO25" i="364" s="1"/>
  <c r="U25" i="364"/>
  <c r="R25" i="364"/>
  <c r="BK25" i="364" s="1"/>
  <c r="BL25" i="364" s="1"/>
  <c r="Q25" i="364"/>
  <c r="N25" i="364"/>
  <c r="CA25" i="364" s="1"/>
  <c r="CB25" i="364" s="1"/>
  <c r="M25" i="364"/>
  <c r="J25" i="364"/>
  <c r="BE25" i="364" s="1"/>
  <c r="BF25" i="364" s="1"/>
  <c r="I25" i="364"/>
  <c r="F25" i="364"/>
  <c r="A25" i="364" s="1"/>
  <c r="E25" i="364"/>
  <c r="CI24" i="364"/>
  <c r="CF24" i="364"/>
  <c r="CC24" i="364"/>
  <c r="BZ24" i="364"/>
  <c r="BW24" i="364"/>
  <c r="BV24" i="364"/>
  <c r="BU24" i="364"/>
  <c r="BT24" i="364"/>
  <c r="BP24" i="364"/>
  <c r="BM24" i="364"/>
  <c r="BJ24" i="364"/>
  <c r="BG24" i="364"/>
  <c r="BD24" i="364"/>
  <c r="BC24" i="364"/>
  <c r="BB24" i="364"/>
  <c r="BA24" i="364"/>
  <c r="AY24" i="364"/>
  <c r="AX24" i="364"/>
  <c r="AW24" i="364"/>
  <c r="AV24" i="364"/>
  <c r="AU24" i="364"/>
  <c r="AT24" i="364"/>
  <c r="AS24" i="364"/>
  <c r="AR24" i="364"/>
  <c r="Z24" i="364"/>
  <c r="Y24" i="364"/>
  <c r="V24" i="364"/>
  <c r="BN24" i="364" s="1"/>
  <c r="BO24" i="364" s="1"/>
  <c r="U24" i="364"/>
  <c r="R24" i="364"/>
  <c r="Q24" i="364"/>
  <c r="N24" i="364"/>
  <c r="CA24" i="364" s="1"/>
  <c r="CB24" i="364" s="1"/>
  <c r="M24" i="364"/>
  <c r="J24" i="364"/>
  <c r="I24" i="364"/>
  <c r="F24" i="364"/>
  <c r="A24" i="364" s="1"/>
  <c r="E24" i="364"/>
  <c r="CI23" i="364"/>
  <c r="CF23" i="364"/>
  <c r="CC23" i="364"/>
  <c r="BZ23" i="364"/>
  <c r="BW23" i="364"/>
  <c r="BV23" i="364"/>
  <c r="BU23" i="364"/>
  <c r="BT23" i="364"/>
  <c r="BP23" i="364"/>
  <c r="BM23" i="364"/>
  <c r="BJ23" i="364"/>
  <c r="BG23" i="364"/>
  <c r="BD23" i="364"/>
  <c r="BC23" i="364"/>
  <c r="BB23" i="364"/>
  <c r="BA23" i="364"/>
  <c r="AY23" i="364"/>
  <c r="AX23" i="364"/>
  <c r="AW23" i="364"/>
  <c r="AV23" i="364"/>
  <c r="AU23" i="364"/>
  <c r="AT23" i="364"/>
  <c r="AS23" i="364"/>
  <c r="AR23" i="364"/>
  <c r="Z23" i="364"/>
  <c r="CJ23" i="364" s="1"/>
  <c r="CK23" i="364" s="1"/>
  <c r="Y23" i="364"/>
  <c r="V23" i="364"/>
  <c r="BN23" i="364" s="1"/>
  <c r="BO23" i="364" s="1"/>
  <c r="U23" i="364"/>
  <c r="R23" i="364"/>
  <c r="BK23" i="364" s="1"/>
  <c r="BL23" i="364" s="1"/>
  <c r="Q23" i="364"/>
  <c r="N23" i="364"/>
  <c r="CA23" i="364" s="1"/>
  <c r="CB23" i="364" s="1"/>
  <c r="M23" i="364"/>
  <c r="J23" i="364"/>
  <c r="BX23" i="364" s="1"/>
  <c r="BY23" i="364" s="1"/>
  <c r="I23" i="364"/>
  <c r="F23" i="364"/>
  <c r="A23" i="364" s="1"/>
  <c r="E23" i="364"/>
  <c r="CI22" i="364"/>
  <c r="CF22" i="364"/>
  <c r="CC22" i="364"/>
  <c r="BZ22" i="364"/>
  <c r="BW22" i="364"/>
  <c r="BV22" i="364"/>
  <c r="BU22" i="364"/>
  <c r="BT22" i="364"/>
  <c r="BP22" i="364"/>
  <c r="BM22" i="364"/>
  <c r="BJ22" i="364"/>
  <c r="BG22" i="364"/>
  <c r="BD22" i="364"/>
  <c r="BC22" i="364"/>
  <c r="BB22" i="364"/>
  <c r="BA22" i="364"/>
  <c r="AY22" i="364"/>
  <c r="AX22" i="364"/>
  <c r="AW22" i="364"/>
  <c r="AV22" i="364"/>
  <c r="AU22" i="364"/>
  <c r="AT22" i="364"/>
  <c r="AS22" i="364"/>
  <c r="AR22" i="364"/>
  <c r="Z22" i="364"/>
  <c r="BQ22" i="364" s="1"/>
  <c r="BR22" i="364" s="1"/>
  <c r="Y22" i="364"/>
  <c r="V22" i="364"/>
  <c r="CG22" i="364" s="1"/>
  <c r="CH22" i="364" s="1"/>
  <c r="U22" i="364"/>
  <c r="R22" i="364"/>
  <c r="CD22" i="364" s="1"/>
  <c r="CE22" i="364" s="1"/>
  <c r="Q22" i="364"/>
  <c r="N22" i="364"/>
  <c r="BH22" i="364" s="1"/>
  <c r="BI22" i="364" s="1"/>
  <c r="M22" i="364"/>
  <c r="J22" i="364"/>
  <c r="BE22" i="364" s="1"/>
  <c r="BF22" i="364" s="1"/>
  <c r="I22" i="364"/>
  <c r="F22" i="364"/>
  <c r="A22" i="364" s="1"/>
  <c r="E22" i="364"/>
  <c r="CI21" i="364"/>
  <c r="CF21" i="364"/>
  <c r="CC21" i="364"/>
  <c r="BZ21" i="364"/>
  <c r="BW21" i="364"/>
  <c r="BV21" i="364"/>
  <c r="BU21" i="364"/>
  <c r="BT21" i="364"/>
  <c r="BP21" i="364"/>
  <c r="BM21" i="364"/>
  <c r="BJ21" i="364"/>
  <c r="BG21" i="364"/>
  <c r="BD21" i="364"/>
  <c r="BC21" i="364"/>
  <c r="BB21" i="364"/>
  <c r="BA21" i="364"/>
  <c r="AY21" i="364"/>
  <c r="AX21" i="364"/>
  <c r="AW21" i="364"/>
  <c r="AV21" i="364"/>
  <c r="AU21" i="364"/>
  <c r="AT21" i="364"/>
  <c r="AS21" i="364"/>
  <c r="AR21" i="364"/>
  <c r="Z21" i="364"/>
  <c r="BQ21" i="364" s="1"/>
  <c r="BR21" i="364" s="1"/>
  <c r="Y21" i="364"/>
  <c r="V21" i="364"/>
  <c r="BN21" i="364" s="1"/>
  <c r="BO21" i="364" s="1"/>
  <c r="U21" i="364"/>
  <c r="R21" i="364"/>
  <c r="CD21" i="364" s="1"/>
  <c r="CE21" i="364" s="1"/>
  <c r="Q21" i="364"/>
  <c r="N21" i="364"/>
  <c r="CA21" i="364" s="1"/>
  <c r="CB21" i="364" s="1"/>
  <c r="M21" i="364"/>
  <c r="J21" i="364"/>
  <c r="BE21" i="364" s="1"/>
  <c r="BF21" i="364" s="1"/>
  <c r="I21" i="364"/>
  <c r="F21" i="364"/>
  <c r="A21" i="364" s="1"/>
  <c r="E21" i="364"/>
  <c r="CI20" i="364"/>
  <c r="CF20" i="364"/>
  <c r="CC20" i="364"/>
  <c r="BZ20" i="364"/>
  <c r="BW20" i="364"/>
  <c r="BV20" i="364"/>
  <c r="BU20" i="364"/>
  <c r="BT20" i="364"/>
  <c r="BP20" i="364"/>
  <c r="BM20" i="364"/>
  <c r="BJ20" i="364"/>
  <c r="BG20" i="364"/>
  <c r="BD20" i="364"/>
  <c r="BC20" i="364"/>
  <c r="BB20" i="364"/>
  <c r="BA20" i="364"/>
  <c r="AY20" i="364"/>
  <c r="AX20" i="364"/>
  <c r="AW20" i="364"/>
  <c r="AV20" i="364"/>
  <c r="AU20" i="364"/>
  <c r="AT20" i="364"/>
  <c r="AS20" i="364"/>
  <c r="AR20" i="364"/>
  <c r="Z20" i="364"/>
  <c r="CJ20" i="364" s="1"/>
  <c r="CK20" i="364" s="1"/>
  <c r="Y20" i="364"/>
  <c r="V20" i="364"/>
  <c r="BN20" i="364" s="1"/>
  <c r="BO20" i="364" s="1"/>
  <c r="U20" i="364"/>
  <c r="R20" i="364"/>
  <c r="BK20" i="364" s="1"/>
  <c r="BL20" i="364" s="1"/>
  <c r="Q20" i="364"/>
  <c r="N20" i="364"/>
  <c r="CA20" i="364" s="1"/>
  <c r="CB20" i="364" s="1"/>
  <c r="M20" i="364"/>
  <c r="J20" i="364"/>
  <c r="BX20" i="364" s="1"/>
  <c r="BY20" i="364" s="1"/>
  <c r="I20" i="364"/>
  <c r="F20" i="364"/>
  <c r="A20" i="364" s="1"/>
  <c r="E20" i="364"/>
  <c r="CI19" i="364"/>
  <c r="CF19" i="364"/>
  <c r="CC19" i="364"/>
  <c r="BZ19" i="364"/>
  <c r="BW19" i="364"/>
  <c r="BV19" i="364"/>
  <c r="BU19" i="364"/>
  <c r="BT19" i="364"/>
  <c r="BP19" i="364"/>
  <c r="BM19" i="364"/>
  <c r="BJ19" i="364"/>
  <c r="BG19" i="364"/>
  <c r="BD19" i="364"/>
  <c r="BC19" i="364"/>
  <c r="BB19" i="364"/>
  <c r="BA19" i="364"/>
  <c r="AY19" i="364"/>
  <c r="AX19" i="364"/>
  <c r="AW19" i="364"/>
  <c r="AV19" i="364"/>
  <c r="AU19" i="364"/>
  <c r="AT19" i="364"/>
  <c r="AS19" i="364"/>
  <c r="AR19" i="364"/>
  <c r="Z19" i="364"/>
  <c r="CJ19" i="364" s="1"/>
  <c r="CK19" i="364" s="1"/>
  <c r="Y19" i="364"/>
  <c r="V19" i="364"/>
  <c r="CG19" i="364" s="1"/>
  <c r="CH19" i="364" s="1"/>
  <c r="U19" i="364"/>
  <c r="R19" i="364"/>
  <c r="BK19" i="364" s="1"/>
  <c r="BL19" i="364" s="1"/>
  <c r="Q19" i="364"/>
  <c r="N19" i="364"/>
  <c r="BH19" i="364" s="1"/>
  <c r="BI19" i="364" s="1"/>
  <c r="M19" i="364"/>
  <c r="J19" i="364"/>
  <c r="BX19" i="364" s="1"/>
  <c r="BY19" i="364" s="1"/>
  <c r="I19" i="364"/>
  <c r="F19" i="364"/>
  <c r="A19" i="364" s="1"/>
  <c r="E19" i="364"/>
  <c r="CI18" i="364"/>
  <c r="CF18" i="364"/>
  <c r="CC18" i="364"/>
  <c r="BZ18" i="364"/>
  <c r="BW18" i="364"/>
  <c r="BV18" i="364"/>
  <c r="BU18" i="364"/>
  <c r="BT18" i="364"/>
  <c r="BP18" i="364"/>
  <c r="BM18" i="364"/>
  <c r="BJ18" i="364"/>
  <c r="BG18" i="364"/>
  <c r="BD18" i="364"/>
  <c r="BC18" i="364"/>
  <c r="BB18" i="364"/>
  <c r="BA18" i="364"/>
  <c r="AY18" i="364"/>
  <c r="AX18" i="364"/>
  <c r="AW18" i="364"/>
  <c r="AV18" i="364"/>
  <c r="AU18" i="364"/>
  <c r="AT18" i="364"/>
  <c r="AS18" i="364"/>
  <c r="AR18" i="364"/>
  <c r="Z18" i="364"/>
  <c r="CJ18" i="364" s="1"/>
  <c r="CK18" i="364" s="1"/>
  <c r="Y18" i="364"/>
  <c r="V18" i="364"/>
  <c r="CG18" i="364" s="1"/>
  <c r="CH18" i="364" s="1"/>
  <c r="U18" i="364"/>
  <c r="R18" i="364"/>
  <c r="CD18" i="364" s="1"/>
  <c r="CE18" i="364" s="1"/>
  <c r="Q18" i="364"/>
  <c r="N18" i="364"/>
  <c r="BH18" i="364" s="1"/>
  <c r="BI18" i="364" s="1"/>
  <c r="M18" i="364"/>
  <c r="J18" i="364"/>
  <c r="BX18" i="364" s="1"/>
  <c r="BY18" i="364" s="1"/>
  <c r="I18" i="364"/>
  <c r="F18" i="364"/>
  <c r="A18" i="364" s="1"/>
  <c r="E18" i="364"/>
  <c r="CI17" i="364"/>
  <c r="CF17" i="364"/>
  <c r="CC17" i="364"/>
  <c r="BZ17" i="364"/>
  <c r="BW17" i="364"/>
  <c r="BV17" i="364"/>
  <c r="BU17" i="364"/>
  <c r="BT17" i="364"/>
  <c r="BP17" i="364"/>
  <c r="BM17" i="364"/>
  <c r="BJ17" i="364"/>
  <c r="BG17" i="364"/>
  <c r="BD17" i="364"/>
  <c r="BC17" i="364"/>
  <c r="BB17" i="364"/>
  <c r="BA17" i="364"/>
  <c r="AY17" i="364"/>
  <c r="AX17" i="364"/>
  <c r="AW17" i="364"/>
  <c r="AV17" i="364"/>
  <c r="AU17" i="364"/>
  <c r="AT17" i="364"/>
  <c r="AS17" i="364"/>
  <c r="AR17" i="364"/>
  <c r="Z17" i="364"/>
  <c r="BQ17" i="364" s="1"/>
  <c r="BR17" i="364" s="1"/>
  <c r="Y17" i="364"/>
  <c r="V17" i="364"/>
  <c r="BN17" i="364" s="1"/>
  <c r="BO17" i="364" s="1"/>
  <c r="U17" i="364"/>
  <c r="R17" i="364"/>
  <c r="CD17" i="364" s="1"/>
  <c r="CE17" i="364" s="1"/>
  <c r="Q17" i="364"/>
  <c r="N17" i="364"/>
  <c r="CA17" i="364" s="1"/>
  <c r="CB17" i="364" s="1"/>
  <c r="M17" i="364"/>
  <c r="J17" i="364"/>
  <c r="BE17" i="364" s="1"/>
  <c r="BF17" i="364" s="1"/>
  <c r="I17" i="364"/>
  <c r="F17" i="364"/>
  <c r="A17" i="364" s="1"/>
  <c r="E17" i="364"/>
  <c r="CI16" i="364"/>
  <c r="CF16" i="364"/>
  <c r="CC16" i="364"/>
  <c r="BZ16" i="364"/>
  <c r="BW16" i="364"/>
  <c r="BV16" i="364"/>
  <c r="BU16" i="364"/>
  <c r="BT16" i="364"/>
  <c r="BP16" i="364"/>
  <c r="BM16" i="364"/>
  <c r="BJ16" i="364"/>
  <c r="BG16" i="364"/>
  <c r="BD16" i="364"/>
  <c r="BC16" i="364"/>
  <c r="BB16" i="364"/>
  <c r="BA16" i="364"/>
  <c r="AY16" i="364"/>
  <c r="AX16" i="364"/>
  <c r="AW16" i="364"/>
  <c r="AV16" i="364"/>
  <c r="AU16" i="364"/>
  <c r="AT16" i="364"/>
  <c r="AS16" i="364"/>
  <c r="AR16" i="364"/>
  <c r="Z16" i="364"/>
  <c r="CJ16" i="364" s="1"/>
  <c r="CK16" i="364" s="1"/>
  <c r="Y16" i="364"/>
  <c r="V16" i="364"/>
  <c r="BN16" i="364" s="1"/>
  <c r="BO16" i="364" s="1"/>
  <c r="U16" i="364"/>
  <c r="R16" i="364"/>
  <c r="CD16" i="364" s="1"/>
  <c r="CE16" i="364" s="1"/>
  <c r="Q16" i="364"/>
  <c r="N16" i="364"/>
  <c r="CA16" i="364" s="1"/>
  <c r="CB16" i="364" s="1"/>
  <c r="M16" i="364"/>
  <c r="J16" i="364"/>
  <c r="BX16" i="364" s="1"/>
  <c r="BY16" i="364" s="1"/>
  <c r="I16" i="364"/>
  <c r="F16" i="364"/>
  <c r="A16" i="364" s="1"/>
  <c r="E16" i="364"/>
  <c r="CI15" i="364"/>
  <c r="CF15" i="364"/>
  <c r="CC15" i="364"/>
  <c r="BZ15" i="364"/>
  <c r="BW15" i="364"/>
  <c r="BV15" i="364"/>
  <c r="BU15" i="364"/>
  <c r="BT15" i="364"/>
  <c r="BP15" i="364"/>
  <c r="BM15" i="364"/>
  <c r="BJ15" i="364"/>
  <c r="BG15" i="364"/>
  <c r="BD15" i="364"/>
  <c r="BC15" i="364"/>
  <c r="BB15" i="364"/>
  <c r="BA15" i="364"/>
  <c r="AY15" i="364"/>
  <c r="AX15" i="364"/>
  <c r="AW15" i="364"/>
  <c r="AV15" i="364"/>
  <c r="AU15" i="364"/>
  <c r="AT15" i="364"/>
  <c r="AS15" i="364"/>
  <c r="AR15" i="364"/>
  <c r="Z15" i="364"/>
  <c r="CJ15" i="364" s="1"/>
  <c r="CK15" i="364" s="1"/>
  <c r="Y15" i="364"/>
  <c r="V15" i="364"/>
  <c r="BN15" i="364" s="1"/>
  <c r="BO15" i="364" s="1"/>
  <c r="U15" i="364"/>
  <c r="R15" i="364"/>
  <c r="BK15" i="364" s="1"/>
  <c r="BL15" i="364" s="1"/>
  <c r="Q15" i="364"/>
  <c r="N15" i="364"/>
  <c r="CA15" i="364" s="1"/>
  <c r="CB15" i="364" s="1"/>
  <c r="M15" i="364"/>
  <c r="J15" i="364"/>
  <c r="BX15" i="364" s="1"/>
  <c r="BY15" i="364" s="1"/>
  <c r="I15" i="364"/>
  <c r="F15" i="364"/>
  <c r="A15" i="364" s="1"/>
  <c r="E15" i="364"/>
  <c r="CI14" i="364"/>
  <c r="CF14" i="364"/>
  <c r="CC14" i="364"/>
  <c r="BZ14" i="364"/>
  <c r="BW14" i="364"/>
  <c r="BV14" i="364"/>
  <c r="BU14" i="364"/>
  <c r="BT14" i="364"/>
  <c r="BP14" i="364"/>
  <c r="BM14" i="364"/>
  <c r="BJ14" i="364"/>
  <c r="BG14" i="364"/>
  <c r="BD14" i="364"/>
  <c r="BC14" i="364"/>
  <c r="BB14" i="364"/>
  <c r="BA14" i="364"/>
  <c r="AY14" i="364"/>
  <c r="AX14" i="364"/>
  <c r="AW14" i="364"/>
  <c r="AV14" i="364"/>
  <c r="AU14" i="364"/>
  <c r="AT14" i="364"/>
  <c r="AS14" i="364"/>
  <c r="AR14" i="364"/>
  <c r="Z14" i="364"/>
  <c r="CJ14" i="364" s="1"/>
  <c r="CK14" i="364" s="1"/>
  <c r="Y14" i="364"/>
  <c r="V14" i="364"/>
  <c r="CG14" i="364" s="1"/>
  <c r="CH14" i="364" s="1"/>
  <c r="U14" i="364"/>
  <c r="R14" i="364"/>
  <c r="CD14" i="364" s="1"/>
  <c r="CE14" i="364" s="1"/>
  <c r="Q14" i="364"/>
  <c r="N14" i="364"/>
  <c r="BH14" i="364" s="1"/>
  <c r="BI14" i="364" s="1"/>
  <c r="M14" i="364"/>
  <c r="J14" i="364"/>
  <c r="BX14" i="364" s="1"/>
  <c r="BY14" i="364" s="1"/>
  <c r="I14" i="364"/>
  <c r="F14" i="364"/>
  <c r="A14" i="364" s="1"/>
  <c r="E14" i="364"/>
  <c r="CI13" i="364"/>
  <c r="CF13" i="364"/>
  <c r="CC13" i="364"/>
  <c r="BZ13" i="364"/>
  <c r="BW13" i="364"/>
  <c r="BV13" i="364"/>
  <c r="BU13" i="364"/>
  <c r="BT13" i="364"/>
  <c r="BP13" i="364"/>
  <c r="BM13" i="364"/>
  <c r="BJ13" i="364"/>
  <c r="BG13" i="364"/>
  <c r="BD13" i="364"/>
  <c r="BC13" i="364"/>
  <c r="BB13" i="364"/>
  <c r="BA13" i="364"/>
  <c r="AY13" i="364"/>
  <c r="AX13" i="364"/>
  <c r="AW13" i="364"/>
  <c r="AV13" i="364"/>
  <c r="AU13" i="364"/>
  <c r="AT13" i="364"/>
  <c r="AS13" i="364"/>
  <c r="AR13" i="364"/>
  <c r="Z13" i="364"/>
  <c r="BQ13" i="364" s="1"/>
  <c r="BR13" i="364" s="1"/>
  <c r="Y13" i="364"/>
  <c r="V13" i="364"/>
  <c r="BN13" i="364" s="1"/>
  <c r="BO13" i="364" s="1"/>
  <c r="U13" i="364"/>
  <c r="R13" i="364"/>
  <c r="CD13" i="364" s="1"/>
  <c r="CE13" i="364" s="1"/>
  <c r="Q13" i="364"/>
  <c r="N13" i="364"/>
  <c r="CA13" i="364" s="1"/>
  <c r="CB13" i="364" s="1"/>
  <c r="M13" i="364"/>
  <c r="J13" i="364"/>
  <c r="BE13" i="364" s="1"/>
  <c r="BF13" i="364" s="1"/>
  <c r="I13" i="364"/>
  <c r="F13" i="364"/>
  <c r="A13" i="364" s="1"/>
  <c r="E13" i="364"/>
  <c r="CI12" i="364"/>
  <c r="CF12" i="364"/>
  <c r="CC12" i="364"/>
  <c r="BZ12" i="364"/>
  <c r="BW12" i="364"/>
  <c r="BV12" i="364"/>
  <c r="BU12" i="364"/>
  <c r="BT12" i="364"/>
  <c r="BP12" i="364"/>
  <c r="BM12" i="364"/>
  <c r="BJ12" i="364"/>
  <c r="BG12" i="364"/>
  <c r="BD12" i="364"/>
  <c r="BC12" i="364"/>
  <c r="BB12" i="364"/>
  <c r="BA12" i="364"/>
  <c r="AX12" i="364"/>
  <c r="AT12" i="364"/>
  <c r="AS12" i="364"/>
  <c r="AR12" i="364"/>
  <c r="Y12" i="364"/>
  <c r="Z12" i="364" s="1"/>
  <c r="V12" i="364"/>
  <c r="BN12" i="364" s="1"/>
  <c r="BO12" i="364" s="1"/>
  <c r="U12" i="364"/>
  <c r="Q12" i="364"/>
  <c r="N12" i="364"/>
  <c r="CA12" i="364" s="1"/>
  <c r="CB12" i="364" s="1"/>
  <c r="M12" i="364"/>
  <c r="I12" i="364"/>
  <c r="CI11" i="364"/>
  <c r="CF11" i="364"/>
  <c r="CC11" i="364"/>
  <c r="BZ11" i="364"/>
  <c r="BW11" i="364"/>
  <c r="BV11" i="364"/>
  <c r="BU11" i="364"/>
  <c r="BT11" i="364"/>
  <c r="BP11" i="364"/>
  <c r="BM11" i="364"/>
  <c r="BJ11" i="364"/>
  <c r="BG11" i="364"/>
  <c r="BD11" i="364"/>
  <c r="BC11" i="364"/>
  <c r="BB11" i="364"/>
  <c r="BA11" i="364"/>
  <c r="AT11" i="364"/>
  <c r="AS11" i="364"/>
  <c r="AR11" i="364"/>
  <c r="Q11" i="364"/>
  <c r="M11" i="364"/>
  <c r="N11" i="364" s="1"/>
  <c r="I11" i="364"/>
  <c r="CI31" i="311"/>
  <c r="CF31" i="311"/>
  <c r="CC31" i="311"/>
  <c r="BZ31" i="311"/>
  <c r="BW31" i="311"/>
  <c r="BV31" i="311"/>
  <c r="BU31" i="311"/>
  <c r="BT31" i="311"/>
  <c r="BP31" i="311"/>
  <c r="BM31" i="311"/>
  <c r="BJ31" i="311"/>
  <c r="BG31" i="311"/>
  <c r="BD31" i="311"/>
  <c r="BC31" i="311"/>
  <c r="BB31" i="311"/>
  <c r="BA31" i="311"/>
  <c r="AY31" i="311"/>
  <c r="AX31" i="311"/>
  <c r="AW31" i="311"/>
  <c r="AV31" i="311"/>
  <c r="AU31" i="311"/>
  <c r="AT31" i="311"/>
  <c r="AS31" i="311"/>
  <c r="AR31" i="311"/>
  <c r="Z31" i="311"/>
  <c r="CJ31" i="311" s="1"/>
  <c r="CK31" i="311" s="1"/>
  <c r="Y31" i="311"/>
  <c r="V31" i="311"/>
  <c r="CG31" i="311" s="1"/>
  <c r="CH31" i="311" s="1"/>
  <c r="U31" i="311"/>
  <c r="R31" i="311"/>
  <c r="BK31" i="311" s="1"/>
  <c r="BL31" i="311" s="1"/>
  <c r="Q31" i="311"/>
  <c r="N31" i="311"/>
  <c r="BH31" i="311" s="1"/>
  <c r="BI31" i="311" s="1"/>
  <c r="M31" i="311"/>
  <c r="J31" i="311"/>
  <c r="BX31" i="311" s="1"/>
  <c r="BY31" i="311" s="1"/>
  <c r="I31" i="311"/>
  <c r="F31" i="311"/>
  <c r="A31" i="311" s="1"/>
  <c r="E31" i="311"/>
  <c r="CI30" i="311"/>
  <c r="CF30" i="311"/>
  <c r="CC30" i="311"/>
  <c r="BZ30" i="311"/>
  <c r="BW30" i="311"/>
  <c r="BV30" i="311"/>
  <c r="BU30" i="311"/>
  <c r="BT30" i="311"/>
  <c r="BP30" i="311"/>
  <c r="BM30" i="311"/>
  <c r="BJ30" i="311"/>
  <c r="BG30" i="311"/>
  <c r="BD30" i="311"/>
  <c r="BC30" i="311"/>
  <c r="BB30" i="311"/>
  <c r="BA30" i="311"/>
  <c r="AY30" i="311"/>
  <c r="AX30" i="311"/>
  <c r="AW30" i="311"/>
  <c r="AV30" i="311"/>
  <c r="AU30" i="311"/>
  <c r="AT30" i="311"/>
  <c r="AS30" i="311"/>
  <c r="AR30" i="311"/>
  <c r="Z30" i="311"/>
  <c r="BQ30" i="311" s="1"/>
  <c r="BR30" i="311" s="1"/>
  <c r="Y30" i="311"/>
  <c r="V30" i="311"/>
  <c r="CG30" i="311" s="1"/>
  <c r="CH30" i="311" s="1"/>
  <c r="U30" i="311"/>
  <c r="R30" i="311"/>
  <c r="CD30" i="311" s="1"/>
  <c r="CE30" i="311" s="1"/>
  <c r="Q30" i="311"/>
  <c r="N30" i="311"/>
  <c r="BH30" i="311" s="1"/>
  <c r="BI30" i="311" s="1"/>
  <c r="M30" i="311"/>
  <c r="J30" i="311"/>
  <c r="BE30" i="311" s="1"/>
  <c r="BF30" i="311" s="1"/>
  <c r="I30" i="311"/>
  <c r="F30" i="311"/>
  <c r="A30" i="311" s="1"/>
  <c r="E30" i="311"/>
  <c r="CI29" i="311"/>
  <c r="CF29" i="311"/>
  <c r="CC29" i="311"/>
  <c r="BZ29" i="311"/>
  <c r="BW29" i="311"/>
  <c r="BV29" i="311"/>
  <c r="BU29" i="311"/>
  <c r="BT29" i="311"/>
  <c r="BP29" i="311"/>
  <c r="BM29" i="311"/>
  <c r="BJ29" i="311"/>
  <c r="BG29" i="311"/>
  <c r="BD29" i="311"/>
  <c r="BC29" i="311"/>
  <c r="BB29" i="311"/>
  <c r="BA29" i="311"/>
  <c r="AY29" i="311"/>
  <c r="AX29" i="311"/>
  <c r="AW29" i="311"/>
  <c r="AV29" i="311"/>
  <c r="AU29" i="311"/>
  <c r="AT29" i="311"/>
  <c r="AS29" i="311"/>
  <c r="AR29" i="311"/>
  <c r="Z29" i="311"/>
  <c r="BQ29" i="311" s="1"/>
  <c r="BR29" i="311" s="1"/>
  <c r="Y29" i="311"/>
  <c r="V29" i="311"/>
  <c r="BN29" i="311" s="1"/>
  <c r="BO29" i="311" s="1"/>
  <c r="U29" i="311"/>
  <c r="R29" i="311"/>
  <c r="CD29" i="311" s="1"/>
  <c r="CE29" i="311" s="1"/>
  <c r="Q29" i="311"/>
  <c r="N29" i="311"/>
  <c r="CA29" i="311" s="1"/>
  <c r="CB29" i="311" s="1"/>
  <c r="M29" i="311"/>
  <c r="J29" i="311"/>
  <c r="BE29" i="311" s="1"/>
  <c r="BF29" i="311" s="1"/>
  <c r="I29" i="311"/>
  <c r="F29" i="311"/>
  <c r="A29" i="311" s="1"/>
  <c r="E29" i="311"/>
  <c r="CI28" i="311"/>
  <c r="CF28" i="311"/>
  <c r="CC28" i="311"/>
  <c r="BZ28" i="311"/>
  <c r="BW28" i="311"/>
  <c r="BV28" i="311"/>
  <c r="BU28" i="311"/>
  <c r="BT28" i="311"/>
  <c r="BP28" i="311"/>
  <c r="BM28" i="311"/>
  <c r="BJ28" i="311"/>
  <c r="BG28" i="311"/>
  <c r="BD28" i="311"/>
  <c r="BC28" i="311"/>
  <c r="BB28" i="311"/>
  <c r="BA28" i="311"/>
  <c r="AY28" i="311"/>
  <c r="AX28" i="311"/>
  <c r="AW28" i="311"/>
  <c r="AV28" i="311"/>
  <c r="AU28" i="311"/>
  <c r="AT28" i="311"/>
  <c r="AS28" i="311"/>
  <c r="AR28" i="311"/>
  <c r="Z28" i="311"/>
  <c r="CJ28" i="311" s="1"/>
  <c r="CK28" i="311" s="1"/>
  <c r="Y28" i="311"/>
  <c r="V28" i="311"/>
  <c r="BN28" i="311" s="1"/>
  <c r="BO28" i="311" s="1"/>
  <c r="U28" i="311"/>
  <c r="R28" i="311"/>
  <c r="BK28" i="311" s="1"/>
  <c r="BL28" i="311" s="1"/>
  <c r="Q28" i="311"/>
  <c r="N28" i="311"/>
  <c r="CA28" i="311" s="1"/>
  <c r="CB28" i="311" s="1"/>
  <c r="M28" i="311"/>
  <c r="J28" i="311"/>
  <c r="BX28" i="311" s="1"/>
  <c r="BY28" i="311" s="1"/>
  <c r="I28" i="311"/>
  <c r="F28" i="311"/>
  <c r="A28" i="311" s="1"/>
  <c r="E28" i="311"/>
  <c r="CI27" i="311"/>
  <c r="CF27" i="311"/>
  <c r="CC27" i="311"/>
  <c r="BZ27" i="311"/>
  <c r="BW27" i="311"/>
  <c r="BV27" i="311"/>
  <c r="BU27" i="311"/>
  <c r="BT27" i="311"/>
  <c r="BP27" i="311"/>
  <c r="BM27" i="311"/>
  <c r="BJ27" i="311"/>
  <c r="BG27" i="311"/>
  <c r="BD27" i="311"/>
  <c r="BC27" i="311"/>
  <c r="BB27" i="311"/>
  <c r="BA27" i="311"/>
  <c r="AY27" i="311"/>
  <c r="AX27" i="311"/>
  <c r="AW27" i="311"/>
  <c r="AV27" i="311"/>
  <c r="AU27" i="311"/>
  <c r="AT27" i="311"/>
  <c r="AS27" i="311"/>
  <c r="AR27" i="311"/>
  <c r="Z27" i="311"/>
  <c r="BQ27" i="311" s="1"/>
  <c r="BR27" i="311" s="1"/>
  <c r="Y27" i="311"/>
  <c r="V27" i="311"/>
  <c r="CG27" i="311" s="1"/>
  <c r="CH27" i="311" s="1"/>
  <c r="U27" i="311"/>
  <c r="R27" i="311"/>
  <c r="CD27" i="311" s="1"/>
  <c r="CE27" i="311" s="1"/>
  <c r="Q27" i="311"/>
  <c r="N27" i="311"/>
  <c r="BH27" i="311" s="1"/>
  <c r="BI27" i="311" s="1"/>
  <c r="M27" i="311"/>
  <c r="J27" i="311"/>
  <c r="BE27" i="311" s="1"/>
  <c r="BF27" i="311" s="1"/>
  <c r="I27" i="311"/>
  <c r="F27" i="311"/>
  <c r="A27" i="311" s="1"/>
  <c r="E27" i="311"/>
  <c r="CI26" i="311"/>
  <c r="CF26" i="311"/>
  <c r="CC26" i="311"/>
  <c r="BZ26" i="311"/>
  <c r="BW26" i="311"/>
  <c r="BV26" i="311"/>
  <c r="BU26" i="311"/>
  <c r="BT26" i="311"/>
  <c r="BP26" i="311"/>
  <c r="BM26" i="311"/>
  <c r="BJ26" i="311"/>
  <c r="BG26" i="311"/>
  <c r="BD26" i="311"/>
  <c r="BC26" i="311"/>
  <c r="BB26" i="311"/>
  <c r="BA26" i="311"/>
  <c r="AY26" i="311"/>
  <c r="AX26" i="311"/>
  <c r="AW26" i="311"/>
  <c r="AV26" i="311"/>
  <c r="AU26" i="311"/>
  <c r="AT26" i="311"/>
  <c r="AS26" i="311"/>
  <c r="AR26" i="311"/>
  <c r="Z26" i="311"/>
  <c r="BQ26" i="311" s="1"/>
  <c r="BR26" i="311" s="1"/>
  <c r="Y26" i="311"/>
  <c r="V26" i="311"/>
  <c r="BN26" i="311" s="1"/>
  <c r="BO26" i="311" s="1"/>
  <c r="U26" i="311"/>
  <c r="R26" i="311"/>
  <c r="CD26" i="311" s="1"/>
  <c r="CE26" i="311" s="1"/>
  <c r="Q26" i="311"/>
  <c r="N26" i="311"/>
  <c r="CA26" i="311" s="1"/>
  <c r="CB26" i="311" s="1"/>
  <c r="M26" i="311"/>
  <c r="J26" i="311"/>
  <c r="BE26" i="311" s="1"/>
  <c r="BF26" i="311" s="1"/>
  <c r="I26" i="311"/>
  <c r="F26" i="311"/>
  <c r="A26" i="311" s="1"/>
  <c r="E26" i="311"/>
  <c r="CI25" i="311"/>
  <c r="CF25" i="311"/>
  <c r="CC25" i="311"/>
  <c r="BZ25" i="311"/>
  <c r="BW25" i="311"/>
  <c r="BV25" i="311"/>
  <c r="BU25" i="311"/>
  <c r="BT25" i="311"/>
  <c r="BP25" i="311"/>
  <c r="BM25" i="311"/>
  <c r="BJ25" i="311"/>
  <c r="BG25" i="311"/>
  <c r="BD25" i="311"/>
  <c r="BC25" i="311"/>
  <c r="BB25" i="311"/>
  <c r="BA25" i="311"/>
  <c r="AY25" i="311"/>
  <c r="AX25" i="311"/>
  <c r="AW25" i="311"/>
  <c r="AV25" i="311"/>
  <c r="AU25" i="311"/>
  <c r="AT25" i="311"/>
  <c r="AS25" i="311"/>
  <c r="AR25" i="311"/>
  <c r="Z25" i="311"/>
  <c r="BQ25" i="311" s="1"/>
  <c r="BR25" i="311" s="1"/>
  <c r="Y25" i="311"/>
  <c r="V25" i="311"/>
  <c r="BN25" i="311" s="1"/>
  <c r="BO25" i="311" s="1"/>
  <c r="U25" i="311"/>
  <c r="R25" i="311"/>
  <c r="CD25" i="311" s="1"/>
  <c r="CE25" i="311" s="1"/>
  <c r="Q25" i="311"/>
  <c r="N25" i="311"/>
  <c r="CA25" i="311" s="1"/>
  <c r="CB25" i="311" s="1"/>
  <c r="M25" i="311"/>
  <c r="J25" i="311"/>
  <c r="BE25" i="311" s="1"/>
  <c r="BF25" i="311" s="1"/>
  <c r="I25" i="311"/>
  <c r="F25" i="311"/>
  <c r="A25" i="311" s="1"/>
  <c r="E25" i="311"/>
  <c r="CI24" i="311"/>
  <c r="CF24" i="311"/>
  <c r="CC24" i="311"/>
  <c r="BZ24" i="311"/>
  <c r="BW24" i="311"/>
  <c r="BV24" i="311"/>
  <c r="BU24" i="311"/>
  <c r="BT24" i="311"/>
  <c r="BP24" i="311"/>
  <c r="BM24" i="311"/>
  <c r="BJ24" i="311"/>
  <c r="BG24" i="311"/>
  <c r="BD24" i="311"/>
  <c r="BC24" i="311"/>
  <c r="BB24" i="311"/>
  <c r="BA24" i="311"/>
  <c r="AY24" i="311"/>
  <c r="AX24" i="311"/>
  <c r="AW24" i="311"/>
  <c r="AV24" i="311"/>
  <c r="AU24" i="311"/>
  <c r="AT24" i="311"/>
  <c r="AS24" i="311"/>
  <c r="AR24" i="311"/>
  <c r="Z24" i="311"/>
  <c r="CJ24" i="311" s="1"/>
  <c r="CK24" i="311" s="1"/>
  <c r="Y24" i="311"/>
  <c r="V24" i="311"/>
  <c r="BN24" i="311" s="1"/>
  <c r="BO24" i="311" s="1"/>
  <c r="U24" i="311"/>
  <c r="R24" i="311"/>
  <c r="BK24" i="311" s="1"/>
  <c r="BL24" i="311" s="1"/>
  <c r="Q24" i="311"/>
  <c r="N24" i="311"/>
  <c r="CA24" i="311" s="1"/>
  <c r="CB24" i="311" s="1"/>
  <c r="M24" i="311"/>
  <c r="J24" i="311"/>
  <c r="BX24" i="311" s="1"/>
  <c r="BY24" i="311" s="1"/>
  <c r="I24" i="311"/>
  <c r="F24" i="311"/>
  <c r="A24" i="311" s="1"/>
  <c r="E24" i="311"/>
  <c r="CI23" i="311"/>
  <c r="CF23" i="311"/>
  <c r="CC23" i="311"/>
  <c r="BZ23" i="311"/>
  <c r="BW23" i="311"/>
  <c r="BV23" i="311"/>
  <c r="BU23" i="311"/>
  <c r="BT23" i="311"/>
  <c r="BP23" i="311"/>
  <c r="BM23" i="311"/>
  <c r="BJ23" i="311"/>
  <c r="BG23" i="311"/>
  <c r="BD23" i="311"/>
  <c r="BC23" i="311"/>
  <c r="BB23" i="311"/>
  <c r="BA23" i="311"/>
  <c r="AY23" i="311"/>
  <c r="AX23" i="311"/>
  <c r="AW23" i="311"/>
  <c r="AV23" i="311"/>
  <c r="AU23" i="311"/>
  <c r="AT23" i="311"/>
  <c r="AS23" i="311"/>
  <c r="AR23" i="311"/>
  <c r="Z23" i="311"/>
  <c r="BQ23" i="311" s="1"/>
  <c r="BR23" i="311" s="1"/>
  <c r="Y23" i="311"/>
  <c r="V23" i="311"/>
  <c r="CG23" i="311" s="1"/>
  <c r="CH23" i="311" s="1"/>
  <c r="U23" i="311"/>
  <c r="R23" i="311"/>
  <c r="CD23" i="311" s="1"/>
  <c r="CE23" i="311" s="1"/>
  <c r="Q23" i="311"/>
  <c r="N23" i="311"/>
  <c r="BH23" i="311" s="1"/>
  <c r="BI23" i="311" s="1"/>
  <c r="M23" i="311"/>
  <c r="J23" i="311"/>
  <c r="BE23" i="311" s="1"/>
  <c r="BF23" i="311" s="1"/>
  <c r="I23" i="311"/>
  <c r="F23" i="311"/>
  <c r="A23" i="311" s="1"/>
  <c r="E23" i="311"/>
  <c r="CI22" i="311"/>
  <c r="CF22" i="311"/>
  <c r="CC22" i="311"/>
  <c r="BZ22" i="311"/>
  <c r="BW22" i="311"/>
  <c r="BV22" i="311"/>
  <c r="BU22" i="311"/>
  <c r="BT22" i="311"/>
  <c r="BP22" i="311"/>
  <c r="BM22" i="311"/>
  <c r="BJ22" i="311"/>
  <c r="BG22" i="311"/>
  <c r="BD22" i="311"/>
  <c r="BC22" i="311"/>
  <c r="BB22" i="311"/>
  <c r="BA22" i="311"/>
  <c r="AY22" i="311"/>
  <c r="AX22" i="311"/>
  <c r="AW22" i="311"/>
  <c r="AV22" i="311"/>
  <c r="AU22" i="311"/>
  <c r="AT22" i="311"/>
  <c r="AS22" i="311"/>
  <c r="AR22" i="311"/>
  <c r="Z22" i="311"/>
  <c r="BQ22" i="311" s="1"/>
  <c r="BR22" i="311" s="1"/>
  <c r="Y22" i="311"/>
  <c r="V22" i="311"/>
  <c r="BN22" i="311" s="1"/>
  <c r="BO22" i="311" s="1"/>
  <c r="U22" i="311"/>
  <c r="R22" i="311"/>
  <c r="CD22" i="311" s="1"/>
  <c r="CE22" i="311" s="1"/>
  <c r="Q22" i="311"/>
  <c r="N22" i="311"/>
  <c r="CA22" i="311" s="1"/>
  <c r="CB22" i="311" s="1"/>
  <c r="M22" i="311"/>
  <c r="J22" i="311"/>
  <c r="BE22" i="311" s="1"/>
  <c r="BF22" i="311" s="1"/>
  <c r="I22" i="311"/>
  <c r="F22" i="311"/>
  <c r="A22" i="311" s="1"/>
  <c r="E22" i="311"/>
  <c r="CI21" i="311"/>
  <c r="CF21" i="311"/>
  <c r="CC21" i="311"/>
  <c r="BZ21" i="311"/>
  <c r="BW21" i="311"/>
  <c r="BV21" i="311"/>
  <c r="BU21" i="311"/>
  <c r="BT21" i="311"/>
  <c r="BP21" i="311"/>
  <c r="BM21" i="311"/>
  <c r="BJ21" i="311"/>
  <c r="BG21" i="311"/>
  <c r="BD21" i="311"/>
  <c r="BC21" i="311"/>
  <c r="BB21" i="311"/>
  <c r="BA21" i="311"/>
  <c r="AY21" i="311"/>
  <c r="AX21" i="311"/>
  <c r="AW21" i="311"/>
  <c r="AV21" i="311"/>
  <c r="AU21" i="311"/>
  <c r="AT21" i="311"/>
  <c r="AS21" i="311"/>
  <c r="AR21" i="311"/>
  <c r="Z21" i="311"/>
  <c r="Y21" i="311"/>
  <c r="V21" i="311"/>
  <c r="BN21" i="311" s="1"/>
  <c r="BO21" i="311" s="1"/>
  <c r="U21" i="311"/>
  <c r="R21" i="311"/>
  <c r="Q21" i="311"/>
  <c r="N21" i="311"/>
  <c r="CA21" i="311" s="1"/>
  <c r="CB21" i="311" s="1"/>
  <c r="M21" i="311"/>
  <c r="J21" i="311"/>
  <c r="I21" i="311"/>
  <c r="F21" i="311"/>
  <c r="A21" i="311" s="1"/>
  <c r="E21" i="311"/>
  <c r="CI20" i="311"/>
  <c r="CF20" i="311"/>
  <c r="CC20" i="311"/>
  <c r="BZ20" i="311"/>
  <c r="BW20" i="311"/>
  <c r="BV20" i="311"/>
  <c r="BU20" i="311"/>
  <c r="BT20" i="311"/>
  <c r="BP20" i="311"/>
  <c r="BM20" i="311"/>
  <c r="BJ20" i="311"/>
  <c r="BG20" i="311"/>
  <c r="BD20" i="311"/>
  <c r="BC20" i="311"/>
  <c r="BB20" i="311"/>
  <c r="BA20" i="311"/>
  <c r="AY20" i="311"/>
  <c r="AX20" i="311"/>
  <c r="AW20" i="311"/>
  <c r="AV20" i="311"/>
  <c r="AU20" i="311"/>
  <c r="AT20" i="311"/>
  <c r="AS20" i="311"/>
  <c r="AR20" i="311"/>
  <c r="Z20" i="311"/>
  <c r="CJ20" i="311" s="1"/>
  <c r="CK20" i="311" s="1"/>
  <c r="Y20" i="311"/>
  <c r="V20" i="311"/>
  <c r="U20" i="311"/>
  <c r="R20" i="311"/>
  <c r="BK20" i="311" s="1"/>
  <c r="BL20" i="311" s="1"/>
  <c r="Q20" i="311"/>
  <c r="N20" i="311"/>
  <c r="M20" i="311"/>
  <c r="J20" i="311"/>
  <c r="BX20" i="311" s="1"/>
  <c r="BY20" i="311" s="1"/>
  <c r="I20" i="311"/>
  <c r="F20" i="311"/>
  <c r="A20" i="311" s="1"/>
  <c r="E20" i="311"/>
  <c r="CI19" i="311"/>
  <c r="CF19" i="311"/>
  <c r="CC19" i="311"/>
  <c r="BZ19" i="311"/>
  <c r="BW19" i="311"/>
  <c r="BV19" i="311"/>
  <c r="BU19" i="311"/>
  <c r="BT19" i="311"/>
  <c r="BP19" i="311"/>
  <c r="BM19" i="311"/>
  <c r="BJ19" i="311"/>
  <c r="BG19" i="311"/>
  <c r="BD19" i="311"/>
  <c r="BC19" i="311"/>
  <c r="BB19" i="311"/>
  <c r="BA19" i="311"/>
  <c r="AW19" i="311"/>
  <c r="GZ99" i="110" s="1"/>
  <c r="AT19" i="311"/>
  <c r="AS19" i="311"/>
  <c r="AR19" i="311"/>
  <c r="Z19" i="311"/>
  <c r="BQ19" i="311" s="1"/>
  <c r="BR19" i="311" s="1"/>
  <c r="Y19" i="311"/>
  <c r="V19" i="311"/>
  <c r="U19" i="311"/>
  <c r="R19" i="311"/>
  <c r="Q19" i="311"/>
  <c r="N19" i="311"/>
  <c r="BH19" i="311" s="1"/>
  <c r="BI19" i="311" s="1"/>
  <c r="M19" i="311"/>
  <c r="J19" i="311"/>
  <c r="BE19" i="311" s="1"/>
  <c r="BF19" i="311" s="1"/>
  <c r="I19" i="311"/>
  <c r="CI13" i="311"/>
  <c r="CF13" i="311"/>
  <c r="CC13" i="311"/>
  <c r="BZ13" i="311"/>
  <c r="BW13" i="311"/>
  <c r="BV13" i="311"/>
  <c r="BU13" i="311"/>
  <c r="BT13" i="311"/>
  <c r="BP13" i="311"/>
  <c r="BM13" i="311"/>
  <c r="BJ13" i="311"/>
  <c r="BG13" i="311"/>
  <c r="BD13" i="311"/>
  <c r="BC13" i="311"/>
  <c r="BB13" i="311"/>
  <c r="BA13" i="311"/>
  <c r="AT13" i="311"/>
  <c r="AS13" i="311"/>
  <c r="AR13" i="311"/>
  <c r="BQ13" i="311"/>
  <c r="BR13" i="311" s="1"/>
  <c r="BN13" i="311"/>
  <c r="BO13" i="311" s="1"/>
  <c r="Q13" i="311"/>
  <c r="M13" i="311"/>
  <c r="I13" i="311"/>
  <c r="CI18" i="311"/>
  <c r="CF18" i="311"/>
  <c r="CC18" i="311"/>
  <c r="BZ18" i="311"/>
  <c r="BW18" i="311"/>
  <c r="BV18" i="311"/>
  <c r="BU18" i="311"/>
  <c r="BT18" i="311"/>
  <c r="BP18" i="311"/>
  <c r="BM18" i="311"/>
  <c r="BJ18" i="311"/>
  <c r="BG18" i="311"/>
  <c r="BD18" i="311"/>
  <c r="BC18" i="311"/>
  <c r="BB18" i="311"/>
  <c r="BA18" i="311"/>
  <c r="AT18" i="311"/>
  <c r="AS18" i="311"/>
  <c r="AR18" i="311"/>
  <c r="BN18" i="311"/>
  <c r="BO18" i="311" s="1"/>
  <c r="Q18" i="311"/>
  <c r="M18" i="311"/>
  <c r="I18" i="311"/>
  <c r="CI16" i="311"/>
  <c r="CF16" i="311"/>
  <c r="CC16" i="311"/>
  <c r="BZ16" i="311"/>
  <c r="BW16" i="311"/>
  <c r="BV16" i="311"/>
  <c r="BU16" i="311"/>
  <c r="BT16" i="311"/>
  <c r="BP16" i="311"/>
  <c r="BM16" i="311"/>
  <c r="BJ16" i="311"/>
  <c r="BG16" i="311"/>
  <c r="BD16" i="311"/>
  <c r="BC16" i="311"/>
  <c r="BB16" i="311"/>
  <c r="BA16" i="311"/>
  <c r="AT16" i="311"/>
  <c r="AS16" i="311"/>
  <c r="AR16" i="311"/>
  <c r="Q16" i="311"/>
  <c r="M16" i="311"/>
  <c r="I16" i="311"/>
  <c r="CI14" i="311"/>
  <c r="CF14" i="311"/>
  <c r="CC14" i="311"/>
  <c r="BZ14" i="311"/>
  <c r="BW14" i="311"/>
  <c r="BV14" i="311"/>
  <c r="BU14" i="311"/>
  <c r="BT14" i="311"/>
  <c r="BP14" i="311"/>
  <c r="BM14" i="311"/>
  <c r="BJ14" i="311"/>
  <c r="BG14" i="311"/>
  <c r="BD14" i="311"/>
  <c r="BC14" i="311"/>
  <c r="BB14" i="311"/>
  <c r="BA14" i="311"/>
  <c r="AT14" i="311"/>
  <c r="AS14" i="311"/>
  <c r="AR14" i="311"/>
  <c r="Q14" i="311"/>
  <c r="M14" i="311"/>
  <c r="I14" i="311"/>
  <c r="CI17" i="311"/>
  <c r="CF17" i="311"/>
  <c r="CC17" i="311"/>
  <c r="BZ17" i="311"/>
  <c r="BW17" i="311"/>
  <c r="BV17" i="311"/>
  <c r="BU17" i="311"/>
  <c r="BT17" i="311"/>
  <c r="BP17" i="311"/>
  <c r="BM17" i="311"/>
  <c r="BJ17" i="311"/>
  <c r="BG17" i="311"/>
  <c r="BD17" i="311"/>
  <c r="BC17" i="311"/>
  <c r="BB17" i="311"/>
  <c r="BA17" i="311"/>
  <c r="AT17" i="311"/>
  <c r="AS17" i="311"/>
  <c r="AR17" i="311"/>
  <c r="Q17" i="311"/>
  <c r="M17" i="311"/>
  <c r="I17" i="311"/>
  <c r="CI11" i="311"/>
  <c r="CF11" i="311"/>
  <c r="CC11" i="311"/>
  <c r="BZ11" i="311"/>
  <c r="BW11" i="311"/>
  <c r="BV11" i="311"/>
  <c r="BU11" i="311"/>
  <c r="BT11" i="311"/>
  <c r="BP11" i="311"/>
  <c r="BM11" i="311"/>
  <c r="BJ11" i="311"/>
  <c r="BG11" i="311"/>
  <c r="BD11" i="311"/>
  <c r="BC11" i="311"/>
  <c r="BB11" i="311"/>
  <c r="BA11" i="311"/>
  <c r="AT11" i="311"/>
  <c r="AS11" i="311"/>
  <c r="AR11" i="311"/>
  <c r="Q11" i="311"/>
  <c r="M11" i="311"/>
  <c r="I11" i="311"/>
  <c r="CI15" i="311"/>
  <c r="CF15" i="311"/>
  <c r="CC15" i="311"/>
  <c r="BZ15" i="311"/>
  <c r="BW15" i="311"/>
  <c r="BV15" i="311"/>
  <c r="BU15" i="311"/>
  <c r="BT15" i="311"/>
  <c r="BP15" i="311"/>
  <c r="BM15" i="311"/>
  <c r="BJ15" i="311"/>
  <c r="BG15" i="311"/>
  <c r="BD15" i="311"/>
  <c r="BC15" i="311"/>
  <c r="BB15" i="311"/>
  <c r="BA15" i="311"/>
  <c r="AT15" i="311"/>
  <c r="AS15" i="311"/>
  <c r="AR15" i="311"/>
  <c r="Q15" i="311"/>
  <c r="R16" i="311" s="1"/>
  <c r="BK16" i="311" s="1"/>
  <c r="BL16" i="311" s="1"/>
  <c r="M15" i="311"/>
  <c r="I15" i="311"/>
  <c r="J17" i="311" s="1"/>
  <c r="BE17" i="311" s="1"/>
  <c r="BF17" i="311" s="1"/>
  <c r="CI12" i="311"/>
  <c r="CF12" i="311"/>
  <c r="CC12" i="311"/>
  <c r="BZ12" i="311"/>
  <c r="BW12" i="311"/>
  <c r="BV12" i="311"/>
  <c r="BU12" i="311"/>
  <c r="BT12" i="311"/>
  <c r="BP12" i="311"/>
  <c r="BM12" i="311"/>
  <c r="BJ12" i="311"/>
  <c r="BG12" i="311"/>
  <c r="BD12" i="311"/>
  <c r="BC12" i="311"/>
  <c r="BB12" i="311"/>
  <c r="BA12" i="311"/>
  <c r="AT12" i="311"/>
  <c r="AS12" i="311"/>
  <c r="AR12" i="311"/>
  <c r="Q12" i="311"/>
  <c r="M12" i="311"/>
  <c r="I12" i="311"/>
  <c r="BI73" i="158"/>
  <c r="BH73" i="158"/>
  <c r="BG73" i="158"/>
  <c r="BF73" i="158"/>
  <c r="BE73" i="158"/>
  <c r="BI22" i="158"/>
  <c r="BH22" i="158"/>
  <c r="BG22" i="158"/>
  <c r="BF22" i="158"/>
  <c r="BE22" i="158"/>
  <c r="BI24" i="158"/>
  <c r="BH24" i="158"/>
  <c r="BG24" i="158"/>
  <c r="BF24" i="158"/>
  <c r="BE24" i="158"/>
  <c r="BI27" i="158"/>
  <c r="BH27" i="158"/>
  <c r="BG27" i="158"/>
  <c r="BF27" i="158"/>
  <c r="BE27" i="158"/>
  <c r="BI19" i="158"/>
  <c r="BH19" i="158"/>
  <c r="BG19" i="158"/>
  <c r="BF19" i="158"/>
  <c r="BE19" i="158"/>
  <c r="BI21" i="158"/>
  <c r="BH21" i="158"/>
  <c r="BG21" i="158"/>
  <c r="BF21" i="158"/>
  <c r="BE21" i="158"/>
  <c r="BI28" i="158"/>
  <c r="BH28" i="158"/>
  <c r="BG28" i="158"/>
  <c r="BF28" i="158"/>
  <c r="BE28" i="158"/>
  <c r="BI17" i="158"/>
  <c r="BH17" i="158"/>
  <c r="BG17" i="158"/>
  <c r="BF17" i="158"/>
  <c r="BE17" i="158"/>
  <c r="BI13" i="158"/>
  <c r="BH13" i="158"/>
  <c r="BG13" i="158"/>
  <c r="BF13" i="158"/>
  <c r="BE13" i="158"/>
  <c r="BI25" i="158"/>
  <c r="BH25" i="158"/>
  <c r="BG25" i="158"/>
  <c r="BF25" i="158"/>
  <c r="BE25" i="158"/>
  <c r="BI16" i="158"/>
  <c r="BH16" i="158"/>
  <c r="BG16" i="158"/>
  <c r="BF16" i="158"/>
  <c r="BE16" i="158"/>
  <c r="BI23" i="158"/>
  <c r="BH23" i="158"/>
  <c r="BG23" i="158"/>
  <c r="BF23" i="158"/>
  <c r="BE23" i="158"/>
  <c r="BI26" i="158"/>
  <c r="BH26" i="158"/>
  <c r="BG26" i="158"/>
  <c r="BF26" i="158"/>
  <c r="BE26" i="158"/>
  <c r="BI29" i="158"/>
  <c r="BH29" i="158"/>
  <c r="BG29" i="158"/>
  <c r="BF29" i="158"/>
  <c r="BE29" i="158"/>
  <c r="BI20" i="158"/>
  <c r="BH20" i="158"/>
  <c r="BG20" i="158"/>
  <c r="BF20" i="158"/>
  <c r="BE20" i="158"/>
  <c r="BI18" i="158"/>
  <c r="BH18" i="158"/>
  <c r="BG18" i="158"/>
  <c r="BF18" i="158"/>
  <c r="BE18" i="158"/>
  <c r="BI51" i="158"/>
  <c r="BH51" i="158"/>
  <c r="BG51" i="158"/>
  <c r="BF51" i="158"/>
  <c r="BE51" i="158"/>
  <c r="BI30" i="158"/>
  <c r="BH30" i="158"/>
  <c r="BG30" i="158"/>
  <c r="BF30" i="158"/>
  <c r="BE30" i="158"/>
  <c r="BI14" i="158"/>
  <c r="BH14" i="158"/>
  <c r="BG14" i="158"/>
  <c r="BF14" i="158"/>
  <c r="BE14" i="158"/>
  <c r="BI50" i="158"/>
  <c r="BH50" i="158"/>
  <c r="BG50" i="158"/>
  <c r="BF50" i="158"/>
  <c r="BE50" i="158"/>
  <c r="BI15" i="158"/>
  <c r="BH15" i="158"/>
  <c r="BG15" i="158"/>
  <c r="BF15" i="158"/>
  <c r="BE15" i="158"/>
  <c r="BI12" i="158"/>
  <c r="BH12" i="158"/>
  <c r="BG12" i="158"/>
  <c r="BF12" i="158"/>
  <c r="BE12" i="158"/>
  <c r="BD73" i="158"/>
  <c r="BC73" i="158"/>
  <c r="BB73" i="158"/>
  <c r="BA73" i="158"/>
  <c r="AZ73" i="158"/>
  <c r="BD22" i="158"/>
  <c r="BC22" i="158"/>
  <c r="BB22" i="158"/>
  <c r="BA22" i="158"/>
  <c r="AZ22" i="158"/>
  <c r="BD24" i="158"/>
  <c r="BC24" i="158"/>
  <c r="BB24" i="158"/>
  <c r="BA24" i="158"/>
  <c r="AZ24" i="158"/>
  <c r="BD27" i="158"/>
  <c r="BC27" i="158"/>
  <c r="BB27" i="158"/>
  <c r="BA27" i="158"/>
  <c r="AZ27" i="158"/>
  <c r="BD19" i="158"/>
  <c r="BC19" i="158"/>
  <c r="BB19" i="158"/>
  <c r="BA19" i="158"/>
  <c r="AZ19" i="158"/>
  <c r="BD21" i="158"/>
  <c r="BC21" i="158"/>
  <c r="BB21" i="158"/>
  <c r="BA21" i="158"/>
  <c r="AZ21" i="158"/>
  <c r="BD28" i="158"/>
  <c r="BC28" i="158"/>
  <c r="BB28" i="158"/>
  <c r="BA28" i="158"/>
  <c r="AZ28" i="158"/>
  <c r="BD17" i="158"/>
  <c r="BC17" i="158"/>
  <c r="BB17" i="158"/>
  <c r="BA17" i="158"/>
  <c r="AZ17" i="158"/>
  <c r="BD13" i="158"/>
  <c r="BC13" i="158"/>
  <c r="BB13" i="158"/>
  <c r="BA13" i="158"/>
  <c r="AZ13" i="158"/>
  <c r="BD25" i="158"/>
  <c r="BC25" i="158"/>
  <c r="BB25" i="158"/>
  <c r="BA25" i="158"/>
  <c r="AZ25" i="158"/>
  <c r="BD16" i="158"/>
  <c r="BC16" i="158"/>
  <c r="BB16" i="158"/>
  <c r="BA16" i="158"/>
  <c r="AZ16" i="158"/>
  <c r="BD23" i="158"/>
  <c r="BC23" i="158"/>
  <c r="BB23" i="158"/>
  <c r="BA23" i="158"/>
  <c r="AZ23" i="158"/>
  <c r="BD26" i="158"/>
  <c r="BC26" i="158"/>
  <c r="BB26" i="158"/>
  <c r="BA26" i="158"/>
  <c r="AZ26" i="158"/>
  <c r="BD29" i="158"/>
  <c r="BC29" i="158"/>
  <c r="BB29" i="158"/>
  <c r="BA29" i="158"/>
  <c r="AZ29" i="158"/>
  <c r="BD20" i="158"/>
  <c r="BC20" i="158"/>
  <c r="BB20" i="158"/>
  <c r="BA20" i="158"/>
  <c r="AZ20" i="158"/>
  <c r="BD18" i="158"/>
  <c r="BC18" i="158"/>
  <c r="BB18" i="158"/>
  <c r="BA18" i="158"/>
  <c r="AZ18" i="158"/>
  <c r="BD51" i="158"/>
  <c r="BC51" i="158"/>
  <c r="BB51" i="158"/>
  <c r="BA51" i="158"/>
  <c r="AZ51" i="158"/>
  <c r="BD30" i="158"/>
  <c r="BC30" i="158"/>
  <c r="BB30" i="158"/>
  <c r="BA30" i="158"/>
  <c r="AZ30" i="158"/>
  <c r="BD14" i="158"/>
  <c r="BC14" i="158"/>
  <c r="BB14" i="158"/>
  <c r="BA14" i="158"/>
  <c r="AZ14" i="158"/>
  <c r="BD50" i="158"/>
  <c r="BC50" i="158"/>
  <c r="BB50" i="158"/>
  <c r="BA50" i="158"/>
  <c r="AZ50" i="158"/>
  <c r="BD15" i="158"/>
  <c r="BC15" i="158"/>
  <c r="BB15" i="158"/>
  <c r="BA15" i="158"/>
  <c r="AZ15" i="158"/>
  <c r="BI58" i="159"/>
  <c r="BH58" i="159"/>
  <c r="BG58" i="159"/>
  <c r="BF58" i="159"/>
  <c r="BE58" i="159"/>
  <c r="BI50" i="159"/>
  <c r="BH50" i="159"/>
  <c r="BG50" i="159"/>
  <c r="BF50" i="159"/>
  <c r="BE50" i="159"/>
  <c r="BI49" i="159"/>
  <c r="BH49" i="159"/>
  <c r="BG49" i="159"/>
  <c r="BF49" i="159"/>
  <c r="BE49" i="159"/>
  <c r="BI48" i="159"/>
  <c r="BH48" i="159"/>
  <c r="BG48" i="159"/>
  <c r="BF48" i="159"/>
  <c r="BE48" i="159"/>
  <c r="BI32" i="159"/>
  <c r="BH32" i="159"/>
  <c r="BG32" i="159"/>
  <c r="BF32" i="159"/>
  <c r="BE32" i="159"/>
  <c r="BI47" i="159"/>
  <c r="BH47" i="159"/>
  <c r="BG47" i="159"/>
  <c r="BF47" i="159"/>
  <c r="BE47" i="159"/>
  <c r="BI46" i="159"/>
  <c r="BH46" i="159"/>
  <c r="BG46" i="159"/>
  <c r="BF46" i="159"/>
  <c r="BE46" i="159"/>
  <c r="BI45" i="159"/>
  <c r="BH45" i="159"/>
  <c r="BG45" i="159"/>
  <c r="BF45" i="159"/>
  <c r="BE45" i="159"/>
  <c r="BI44" i="159"/>
  <c r="BH44" i="159"/>
  <c r="BG44" i="159"/>
  <c r="BF44" i="159"/>
  <c r="BE44" i="159"/>
  <c r="BI43" i="159"/>
  <c r="BH43" i="159"/>
  <c r="BG43" i="159"/>
  <c r="BF43" i="159"/>
  <c r="BE43" i="159"/>
  <c r="BI42" i="159"/>
  <c r="BH42" i="159"/>
  <c r="BG42" i="159"/>
  <c r="BF42" i="159"/>
  <c r="BE42" i="159"/>
  <c r="BI41" i="159"/>
  <c r="BH41" i="159"/>
  <c r="BG41" i="159"/>
  <c r="BF41" i="159"/>
  <c r="BE41" i="159"/>
  <c r="BI40" i="159"/>
  <c r="BH40" i="159"/>
  <c r="BG40" i="159"/>
  <c r="BF40" i="159"/>
  <c r="BE40" i="159"/>
  <c r="BI39" i="159"/>
  <c r="BH39" i="159"/>
  <c r="BG39" i="159"/>
  <c r="BF39" i="159"/>
  <c r="BE39" i="159"/>
  <c r="BI38" i="159"/>
  <c r="BH38" i="159"/>
  <c r="BG38" i="159"/>
  <c r="BF38" i="159"/>
  <c r="BE38" i="159"/>
  <c r="BI57" i="159"/>
  <c r="BH57" i="159"/>
  <c r="BG57" i="159"/>
  <c r="BF57" i="159"/>
  <c r="BE57" i="159"/>
  <c r="BI27" i="159"/>
  <c r="BH27" i="159"/>
  <c r="BG27" i="159"/>
  <c r="BF27" i="159"/>
  <c r="BE27" i="159"/>
  <c r="BI34" i="159"/>
  <c r="BH34" i="159"/>
  <c r="BG34" i="159"/>
  <c r="BF34" i="159"/>
  <c r="BE34" i="159"/>
  <c r="BI56" i="159"/>
  <c r="BH56" i="159"/>
  <c r="BG56" i="159"/>
  <c r="BF56" i="159"/>
  <c r="BE56" i="159"/>
  <c r="BI37" i="159"/>
  <c r="BH37" i="159"/>
  <c r="BG37" i="159"/>
  <c r="BF37" i="159"/>
  <c r="BE37" i="159"/>
  <c r="BI36" i="159"/>
  <c r="BH36" i="159"/>
  <c r="BG36" i="159"/>
  <c r="BF36" i="159"/>
  <c r="BE36" i="159"/>
  <c r="BI51" i="159"/>
  <c r="BH51" i="159"/>
  <c r="BG51" i="159"/>
  <c r="BF51" i="159"/>
  <c r="BE51" i="159"/>
  <c r="BI15" i="159"/>
  <c r="BH15" i="159"/>
  <c r="BG15" i="159"/>
  <c r="BF15" i="159"/>
  <c r="BE15" i="159"/>
  <c r="BI18" i="159"/>
  <c r="BH18" i="159"/>
  <c r="BG18" i="159"/>
  <c r="BF18" i="159"/>
  <c r="BE18" i="159"/>
  <c r="BI13" i="159"/>
  <c r="BH13" i="159"/>
  <c r="BG13" i="159"/>
  <c r="BF13" i="159"/>
  <c r="BE13" i="159"/>
  <c r="BI31" i="159"/>
  <c r="BH31" i="159"/>
  <c r="BG31" i="159"/>
  <c r="BF31" i="159"/>
  <c r="BE31" i="159"/>
  <c r="BI30" i="159"/>
  <c r="BH30" i="159"/>
  <c r="BG30" i="159"/>
  <c r="BF30" i="159"/>
  <c r="BE30" i="159"/>
  <c r="BI28" i="159"/>
  <c r="BH28" i="159"/>
  <c r="BG28" i="159"/>
  <c r="BF28" i="159"/>
  <c r="BE28" i="159"/>
  <c r="BI11" i="159"/>
  <c r="BH11" i="159"/>
  <c r="BG11" i="159"/>
  <c r="BF11" i="159"/>
  <c r="BE11" i="159"/>
  <c r="BI54" i="159"/>
  <c r="BH54" i="159"/>
  <c r="BG54" i="159"/>
  <c r="BF54" i="159"/>
  <c r="BE54" i="159"/>
  <c r="BI23" i="159"/>
  <c r="BH23" i="159"/>
  <c r="BG23" i="159"/>
  <c r="BF23" i="159"/>
  <c r="BE23" i="159"/>
  <c r="BI22" i="159"/>
  <c r="BH22" i="159"/>
  <c r="BG22" i="159"/>
  <c r="BF22" i="159"/>
  <c r="BE22" i="159"/>
  <c r="BI53" i="159"/>
  <c r="BH53" i="159"/>
  <c r="BG53" i="159"/>
  <c r="BF53" i="159"/>
  <c r="BE53" i="159"/>
  <c r="BI10" i="159"/>
  <c r="BH10" i="159"/>
  <c r="BG10" i="159"/>
  <c r="BF10" i="159"/>
  <c r="BE10" i="159"/>
  <c r="BI14" i="159"/>
  <c r="BH14" i="159"/>
  <c r="BG14" i="159"/>
  <c r="BF14" i="159"/>
  <c r="BE14" i="159"/>
  <c r="BI16" i="159"/>
  <c r="BH16" i="159"/>
  <c r="BG16" i="159"/>
  <c r="BF16" i="159"/>
  <c r="BE16" i="159"/>
  <c r="BI19" i="159"/>
  <c r="BH19" i="159"/>
  <c r="BG19" i="159"/>
  <c r="BF19" i="159"/>
  <c r="BE19" i="159"/>
  <c r="BI12" i="159"/>
  <c r="BH12" i="159"/>
  <c r="BG12" i="159"/>
  <c r="BF12" i="159"/>
  <c r="BE12" i="159"/>
  <c r="BI9" i="159"/>
  <c r="BH9" i="159"/>
  <c r="BG9" i="159"/>
  <c r="BF9" i="159"/>
  <c r="BE9" i="159"/>
  <c r="BI5" i="159"/>
  <c r="BH5" i="159"/>
  <c r="BG5" i="159"/>
  <c r="BF5" i="159"/>
  <c r="BE5" i="159"/>
  <c r="BI6" i="159"/>
  <c r="BH6" i="159"/>
  <c r="BG6" i="159"/>
  <c r="BF6" i="159"/>
  <c r="BE6" i="159"/>
  <c r="BI7" i="159"/>
  <c r="BH7" i="159"/>
  <c r="BG7" i="159"/>
  <c r="BF7" i="159"/>
  <c r="BE7" i="159"/>
  <c r="BI17" i="159"/>
  <c r="BH17" i="159"/>
  <c r="BG17" i="159"/>
  <c r="BF17" i="159"/>
  <c r="BE17" i="159"/>
  <c r="BI8" i="159"/>
  <c r="BH8" i="159"/>
  <c r="BG8" i="159"/>
  <c r="BF8" i="159"/>
  <c r="BE8" i="159"/>
  <c r="BI4" i="159"/>
  <c r="BH4" i="159"/>
  <c r="BG4" i="159"/>
  <c r="BF4" i="159"/>
  <c r="BE4" i="159"/>
  <c r="AS202" i="110"/>
  <c r="AR202" i="110"/>
  <c r="AQ202" i="110"/>
  <c r="AP202" i="110"/>
  <c r="AO202" i="110"/>
  <c r="AS201" i="110"/>
  <c r="AR201" i="110"/>
  <c r="AQ201" i="110"/>
  <c r="AP201" i="110"/>
  <c r="AO201" i="110"/>
  <c r="AS200" i="110"/>
  <c r="AR200" i="110"/>
  <c r="AQ200" i="110"/>
  <c r="AP200" i="110"/>
  <c r="AO200" i="110"/>
  <c r="AS199" i="110"/>
  <c r="AR199" i="110"/>
  <c r="AQ199" i="110"/>
  <c r="AP199" i="110"/>
  <c r="AO199" i="110"/>
  <c r="AS198" i="110"/>
  <c r="AR198" i="110"/>
  <c r="AQ198" i="110"/>
  <c r="AP198" i="110"/>
  <c r="AO198" i="110"/>
  <c r="AS197" i="110"/>
  <c r="AR197" i="110"/>
  <c r="AQ197" i="110"/>
  <c r="AP197" i="110"/>
  <c r="AO197" i="110"/>
  <c r="AS54" i="110"/>
  <c r="AR54" i="110"/>
  <c r="AQ54" i="110"/>
  <c r="AP54" i="110"/>
  <c r="AO54" i="110"/>
  <c r="AS159" i="110"/>
  <c r="AR159" i="110"/>
  <c r="AQ159" i="110"/>
  <c r="AP159" i="110"/>
  <c r="AO159" i="110"/>
  <c r="AS152" i="110"/>
  <c r="AR152" i="110"/>
  <c r="AQ152" i="110"/>
  <c r="AP152" i="110"/>
  <c r="AO152" i="110"/>
  <c r="AS161" i="110"/>
  <c r="AR161" i="110"/>
  <c r="AQ161" i="110"/>
  <c r="AP161" i="110"/>
  <c r="AO161" i="110"/>
  <c r="AS163" i="110"/>
  <c r="AR163" i="110"/>
  <c r="AQ163" i="110"/>
  <c r="AP163" i="110"/>
  <c r="AO163" i="110"/>
  <c r="AS118" i="110"/>
  <c r="AR118" i="110"/>
  <c r="AQ118" i="110"/>
  <c r="AP118" i="110"/>
  <c r="AO118" i="110"/>
  <c r="AS45" i="110"/>
  <c r="AR45" i="110"/>
  <c r="AQ45" i="110"/>
  <c r="AP45" i="110"/>
  <c r="AO45" i="110"/>
  <c r="AS162" i="110"/>
  <c r="AR162" i="110"/>
  <c r="AQ162" i="110"/>
  <c r="AP162" i="110"/>
  <c r="AO162" i="110"/>
  <c r="AS172" i="110"/>
  <c r="AR172" i="110"/>
  <c r="AQ172" i="110"/>
  <c r="AP172" i="110"/>
  <c r="AO172" i="110"/>
  <c r="AS80" i="110"/>
  <c r="AR80" i="110"/>
  <c r="AQ80" i="110"/>
  <c r="AP80" i="110"/>
  <c r="AO80" i="110"/>
  <c r="AS72" i="110"/>
  <c r="AR72" i="110"/>
  <c r="AQ72" i="110"/>
  <c r="AP72" i="110"/>
  <c r="AO72" i="110"/>
  <c r="AS24" i="110"/>
  <c r="AR24" i="110"/>
  <c r="AQ24" i="110"/>
  <c r="AP24" i="110"/>
  <c r="AO24" i="110"/>
  <c r="AS15" i="110"/>
  <c r="AR15" i="110"/>
  <c r="AQ15" i="110"/>
  <c r="AP15" i="110"/>
  <c r="AO15" i="110"/>
  <c r="AS173" i="110"/>
  <c r="AR173" i="110"/>
  <c r="AQ173" i="110"/>
  <c r="AP173" i="110"/>
  <c r="AO173" i="110"/>
  <c r="AS23" i="110"/>
  <c r="AR23" i="110"/>
  <c r="AQ23" i="110"/>
  <c r="AP23" i="110"/>
  <c r="AO23" i="110"/>
  <c r="AS21" i="110"/>
  <c r="AR21" i="110"/>
  <c r="AQ21" i="110"/>
  <c r="AP21" i="110"/>
  <c r="AO21" i="110"/>
  <c r="AS115" i="110"/>
  <c r="AR115" i="110"/>
  <c r="AQ115" i="110"/>
  <c r="AP115" i="110"/>
  <c r="AO115" i="110"/>
  <c r="AS133" i="110"/>
  <c r="AR133" i="110"/>
  <c r="AQ133" i="110"/>
  <c r="AP133" i="110"/>
  <c r="AO133" i="110"/>
  <c r="AS69" i="110"/>
  <c r="AR69" i="110"/>
  <c r="AQ69" i="110"/>
  <c r="AP69" i="110"/>
  <c r="AO69" i="110"/>
  <c r="AS63" i="110"/>
  <c r="AR63" i="110"/>
  <c r="AQ63" i="110"/>
  <c r="AP63" i="110"/>
  <c r="AO63" i="110"/>
  <c r="AS147" i="110"/>
  <c r="AR147" i="110"/>
  <c r="AQ147" i="110"/>
  <c r="AP147" i="110"/>
  <c r="AO147" i="110"/>
  <c r="AS41" i="110"/>
  <c r="AR41" i="110"/>
  <c r="AQ41" i="110"/>
  <c r="AP41" i="110"/>
  <c r="AO41" i="110"/>
  <c r="AS114" i="110"/>
  <c r="AR114" i="110"/>
  <c r="AQ114" i="110"/>
  <c r="AP114" i="110"/>
  <c r="AO114" i="110"/>
  <c r="AS94" i="110"/>
  <c r="AR94" i="110"/>
  <c r="AQ94" i="110"/>
  <c r="AP94" i="110"/>
  <c r="AO94" i="110"/>
  <c r="AS105" i="110"/>
  <c r="AR105" i="110"/>
  <c r="AQ105" i="110"/>
  <c r="AP105" i="110"/>
  <c r="AO105" i="110"/>
  <c r="AS142" i="110"/>
  <c r="AR142" i="110"/>
  <c r="AQ142" i="110"/>
  <c r="AP142" i="110"/>
  <c r="AO142" i="110"/>
  <c r="AS164" i="110"/>
  <c r="AR164" i="110"/>
  <c r="AQ164" i="110"/>
  <c r="AP164" i="110"/>
  <c r="AO164" i="110"/>
  <c r="AS67" i="110"/>
  <c r="AR67" i="110"/>
  <c r="AQ67" i="110"/>
  <c r="AP67" i="110"/>
  <c r="AO67" i="110"/>
  <c r="AS84" i="110"/>
  <c r="AR84" i="110"/>
  <c r="AQ84" i="110"/>
  <c r="AP84" i="110"/>
  <c r="AO84" i="110"/>
  <c r="AS88" i="110"/>
  <c r="AR88" i="110"/>
  <c r="AQ88" i="110"/>
  <c r="AP88" i="110"/>
  <c r="AO88" i="110"/>
  <c r="AS55" i="110"/>
  <c r="AR55" i="110"/>
  <c r="AQ55" i="110"/>
  <c r="AP55" i="110"/>
  <c r="AO55" i="110"/>
  <c r="AS11" i="110"/>
  <c r="AR11" i="110"/>
  <c r="AQ11" i="110"/>
  <c r="AP11" i="110"/>
  <c r="AO11" i="110"/>
  <c r="AS31" i="110"/>
  <c r="AR31" i="110"/>
  <c r="AQ31" i="110"/>
  <c r="AP31" i="110"/>
  <c r="AO31" i="110"/>
  <c r="AS37" i="110"/>
  <c r="AR37" i="110"/>
  <c r="AQ37" i="110"/>
  <c r="AP37" i="110"/>
  <c r="AO37" i="110"/>
  <c r="AS42" i="110"/>
  <c r="AR42" i="110"/>
  <c r="AQ42" i="110"/>
  <c r="AP42" i="110"/>
  <c r="AO42" i="110"/>
  <c r="AS47" i="110"/>
  <c r="AR47" i="110"/>
  <c r="AQ47" i="110"/>
  <c r="AP47" i="110"/>
  <c r="AO47" i="110"/>
  <c r="AS19" i="110"/>
  <c r="AR19" i="110"/>
  <c r="AQ19" i="110"/>
  <c r="AP19" i="110"/>
  <c r="AO19" i="110"/>
  <c r="AS89" i="110"/>
  <c r="AR89" i="110"/>
  <c r="AQ89" i="110"/>
  <c r="AP89" i="110"/>
  <c r="AO89" i="110"/>
  <c r="AS160" i="110"/>
  <c r="AR160" i="110"/>
  <c r="AQ160" i="110"/>
  <c r="AP160" i="110"/>
  <c r="AO160" i="110"/>
  <c r="AS117" i="110"/>
  <c r="AR117" i="110"/>
  <c r="AQ117" i="110"/>
  <c r="AP117" i="110"/>
  <c r="AO117" i="110"/>
  <c r="AS116" i="110"/>
  <c r="AR116" i="110"/>
  <c r="AQ116" i="110"/>
  <c r="AP116" i="110"/>
  <c r="AO116" i="110"/>
  <c r="AS121" i="110"/>
  <c r="AR121" i="110"/>
  <c r="AQ121" i="110"/>
  <c r="AP121" i="110"/>
  <c r="AO121" i="110"/>
  <c r="AS83" i="110"/>
  <c r="AR83" i="110"/>
  <c r="AQ83" i="110"/>
  <c r="AP83" i="110"/>
  <c r="AO83" i="110"/>
  <c r="AS110" i="110"/>
  <c r="AR110" i="110"/>
  <c r="AQ110" i="110"/>
  <c r="AP110" i="110"/>
  <c r="AO110" i="110"/>
  <c r="AS169" i="110"/>
  <c r="AR169" i="110"/>
  <c r="AQ169" i="110"/>
  <c r="AP169" i="110"/>
  <c r="AO169" i="110"/>
  <c r="AS97" i="110"/>
  <c r="AR97" i="110"/>
  <c r="AQ97" i="110"/>
  <c r="AP97" i="110"/>
  <c r="AO97" i="110"/>
  <c r="AS120" i="110"/>
  <c r="AR120" i="110"/>
  <c r="AQ120" i="110"/>
  <c r="AP120" i="110"/>
  <c r="AO120" i="110"/>
  <c r="AS134" i="110"/>
  <c r="AR134" i="110"/>
  <c r="AQ134" i="110"/>
  <c r="AP134" i="110"/>
  <c r="AO134" i="110"/>
  <c r="AS13" i="110"/>
  <c r="AR13" i="110"/>
  <c r="AQ13" i="110"/>
  <c r="AP13" i="110"/>
  <c r="AO13" i="110"/>
  <c r="AS59" i="110"/>
  <c r="AR59" i="110"/>
  <c r="AQ59" i="110"/>
  <c r="AP59" i="110"/>
  <c r="AO59" i="110"/>
  <c r="AS136" i="110"/>
  <c r="AR136" i="110"/>
  <c r="AQ136" i="110"/>
  <c r="AP136" i="110"/>
  <c r="AO136" i="110"/>
  <c r="AS158" i="110"/>
  <c r="AR158" i="110"/>
  <c r="AQ158" i="110"/>
  <c r="AP158" i="110"/>
  <c r="AO158" i="110"/>
  <c r="AS106" i="110"/>
  <c r="AR106" i="110"/>
  <c r="AQ106" i="110"/>
  <c r="AP106" i="110"/>
  <c r="AO106" i="110"/>
  <c r="AS38" i="110"/>
  <c r="AR38" i="110"/>
  <c r="AQ38" i="110"/>
  <c r="AP38" i="110"/>
  <c r="AO38" i="110"/>
  <c r="AS43" i="110"/>
  <c r="AR43" i="110"/>
  <c r="AQ43" i="110"/>
  <c r="AP43" i="110"/>
  <c r="AO43" i="110"/>
  <c r="AS101" i="110"/>
  <c r="AR101" i="110"/>
  <c r="AQ101" i="110"/>
  <c r="AP101" i="110"/>
  <c r="AO101" i="110"/>
  <c r="AS168" i="110"/>
  <c r="AR168" i="110"/>
  <c r="AQ168" i="110"/>
  <c r="AP168" i="110"/>
  <c r="AO168" i="110"/>
  <c r="AS124" i="110"/>
  <c r="AR124" i="110"/>
  <c r="AQ124" i="110"/>
  <c r="AP124" i="110"/>
  <c r="AO124" i="110"/>
  <c r="AS35" i="110"/>
  <c r="AR35" i="110"/>
  <c r="AQ35" i="110"/>
  <c r="AP35" i="110"/>
  <c r="AO35" i="110"/>
  <c r="AS109" i="110"/>
  <c r="AR109" i="110"/>
  <c r="AQ109" i="110"/>
  <c r="AP109" i="110"/>
  <c r="AO109" i="110"/>
  <c r="AS57" i="110"/>
  <c r="AR57" i="110"/>
  <c r="AQ57" i="110"/>
  <c r="AP57" i="110"/>
  <c r="AO57" i="110"/>
  <c r="AS52" i="110"/>
  <c r="AR52" i="110"/>
  <c r="AQ52" i="110"/>
  <c r="AP52" i="110"/>
  <c r="AO52" i="110"/>
  <c r="AS92" i="110"/>
  <c r="AR92" i="110"/>
  <c r="AQ92" i="110"/>
  <c r="AP92" i="110"/>
  <c r="AO92" i="110"/>
  <c r="AS137" i="110"/>
  <c r="AR137" i="110"/>
  <c r="AQ137" i="110"/>
  <c r="AP137" i="110"/>
  <c r="AO137" i="110"/>
  <c r="AS7" i="110"/>
  <c r="AR7" i="110"/>
  <c r="AQ7" i="110"/>
  <c r="AP7" i="110"/>
  <c r="AO7" i="110"/>
  <c r="AS138" i="110"/>
  <c r="AR138" i="110"/>
  <c r="AQ138" i="110"/>
  <c r="AP138" i="110"/>
  <c r="AO138" i="110"/>
  <c r="AS14" i="110"/>
  <c r="AR14" i="110"/>
  <c r="AQ14" i="110"/>
  <c r="AP14" i="110"/>
  <c r="AO14" i="110"/>
  <c r="AS82" i="110"/>
  <c r="AR82" i="110"/>
  <c r="AQ82" i="110"/>
  <c r="AP82" i="110"/>
  <c r="AO82" i="110"/>
  <c r="AS51" i="110"/>
  <c r="AR51" i="110"/>
  <c r="AQ51" i="110"/>
  <c r="AP51" i="110"/>
  <c r="AO51" i="110"/>
  <c r="AS125" i="110"/>
  <c r="AR125" i="110"/>
  <c r="AQ125" i="110"/>
  <c r="AP125" i="110"/>
  <c r="AO125" i="110"/>
  <c r="AS154" i="110"/>
  <c r="AR154" i="110"/>
  <c r="AQ154" i="110"/>
  <c r="AP154" i="110"/>
  <c r="AO154" i="110"/>
  <c r="AS95" i="110"/>
  <c r="AR95" i="110"/>
  <c r="AQ95" i="110"/>
  <c r="AP95" i="110"/>
  <c r="AO95" i="110"/>
  <c r="AS46" i="110"/>
  <c r="AR46" i="110"/>
  <c r="AQ46" i="110"/>
  <c r="AP46" i="110"/>
  <c r="AO46" i="110"/>
  <c r="AS61" i="110"/>
  <c r="AR61" i="110"/>
  <c r="AQ61" i="110"/>
  <c r="AP61" i="110"/>
  <c r="AO61" i="110"/>
  <c r="AS85" i="110"/>
  <c r="AR85" i="110"/>
  <c r="AQ85" i="110"/>
  <c r="AP85" i="110"/>
  <c r="AO85" i="110"/>
  <c r="AS64" i="110"/>
  <c r="AR64" i="110"/>
  <c r="AQ64" i="110"/>
  <c r="AP64" i="110"/>
  <c r="AO64" i="110"/>
  <c r="AS100" i="110"/>
  <c r="AR100" i="110"/>
  <c r="AQ100" i="110"/>
  <c r="AP100" i="110"/>
  <c r="AO100" i="110"/>
  <c r="AS144" i="110"/>
  <c r="AR144" i="110"/>
  <c r="AQ144" i="110"/>
  <c r="AP144" i="110"/>
  <c r="AO144" i="110"/>
  <c r="AS6" i="110"/>
  <c r="AR6" i="110"/>
  <c r="AQ6" i="110"/>
  <c r="AP6" i="110"/>
  <c r="AO6" i="110"/>
  <c r="AS66" i="110"/>
  <c r="AR66" i="110"/>
  <c r="AQ66" i="110"/>
  <c r="AP66" i="110"/>
  <c r="AO66" i="110"/>
  <c r="AS127" i="110"/>
  <c r="AR127" i="110"/>
  <c r="AQ127" i="110"/>
  <c r="AP127" i="110"/>
  <c r="AO127" i="110"/>
  <c r="AS29" i="110"/>
  <c r="AR29" i="110"/>
  <c r="AQ29" i="110"/>
  <c r="AP29" i="110"/>
  <c r="AO29" i="110"/>
  <c r="AS111" i="110"/>
  <c r="AR111" i="110"/>
  <c r="AQ111" i="110"/>
  <c r="AP111" i="110"/>
  <c r="AO111" i="110"/>
  <c r="AS119" i="110"/>
  <c r="AR119" i="110"/>
  <c r="AQ119" i="110"/>
  <c r="AP119" i="110"/>
  <c r="AO119" i="110"/>
  <c r="AS86" i="110"/>
  <c r="AR86" i="110"/>
  <c r="AQ86" i="110"/>
  <c r="AP86" i="110"/>
  <c r="AO86" i="110"/>
  <c r="AS74" i="110"/>
  <c r="AR74" i="110"/>
  <c r="AQ74" i="110"/>
  <c r="AP74" i="110"/>
  <c r="AO74" i="110"/>
  <c r="AS102" i="110"/>
  <c r="AR102" i="110"/>
  <c r="AQ102" i="110"/>
  <c r="AP102" i="110"/>
  <c r="AO102" i="110"/>
  <c r="AS26" i="110"/>
  <c r="AR26" i="110"/>
  <c r="AQ26" i="110"/>
  <c r="AP26" i="110"/>
  <c r="AO26" i="110"/>
  <c r="AS151" i="110"/>
  <c r="AR151" i="110"/>
  <c r="AQ151" i="110"/>
  <c r="AP151" i="110"/>
  <c r="AO151" i="110"/>
  <c r="AS170" i="110"/>
  <c r="AR170" i="110"/>
  <c r="AQ170" i="110"/>
  <c r="AP170" i="110"/>
  <c r="AO170" i="110"/>
  <c r="AS25" i="110"/>
  <c r="AR25" i="110"/>
  <c r="AQ25" i="110"/>
  <c r="AP25" i="110"/>
  <c r="AO25" i="110"/>
  <c r="AS96" i="110"/>
  <c r="AR96" i="110"/>
  <c r="AQ96" i="110"/>
  <c r="AP96" i="110"/>
  <c r="AO96" i="110"/>
  <c r="AS126" i="110"/>
  <c r="AR126" i="110"/>
  <c r="AQ126" i="110"/>
  <c r="AP126" i="110"/>
  <c r="AO126" i="110"/>
  <c r="AS16" i="110"/>
  <c r="AR16" i="110"/>
  <c r="AQ16" i="110"/>
  <c r="AP16" i="110"/>
  <c r="AO16" i="110"/>
  <c r="AS93" i="110"/>
  <c r="AR93" i="110"/>
  <c r="AQ93" i="110"/>
  <c r="AP93" i="110"/>
  <c r="AO93" i="110"/>
  <c r="AS150" i="110"/>
  <c r="AR150" i="110"/>
  <c r="AQ150" i="110"/>
  <c r="AP150" i="110"/>
  <c r="AO150" i="110"/>
  <c r="AS148" i="110"/>
  <c r="AR148" i="110"/>
  <c r="AQ148" i="110"/>
  <c r="AP148" i="110"/>
  <c r="AO148" i="110"/>
  <c r="AS60" i="110"/>
  <c r="AR60" i="110"/>
  <c r="AQ60" i="110"/>
  <c r="AP60" i="110"/>
  <c r="AO60" i="110"/>
  <c r="AS153" i="110"/>
  <c r="AR153" i="110"/>
  <c r="AQ153" i="110"/>
  <c r="AP153" i="110"/>
  <c r="AO153" i="110"/>
  <c r="AS48" i="110"/>
  <c r="AR48" i="110"/>
  <c r="AQ48" i="110"/>
  <c r="AP48" i="110"/>
  <c r="AO48" i="110"/>
  <c r="AS30" i="110"/>
  <c r="AR30" i="110"/>
  <c r="AQ30" i="110"/>
  <c r="AP30" i="110"/>
  <c r="AO30" i="110"/>
  <c r="AS104" i="110"/>
  <c r="AR104" i="110"/>
  <c r="AQ104" i="110"/>
  <c r="AP104" i="110"/>
  <c r="AO104" i="110"/>
  <c r="AS146" i="110"/>
  <c r="AR146" i="110"/>
  <c r="AQ146" i="110"/>
  <c r="AP146" i="110"/>
  <c r="AO146" i="110"/>
  <c r="AS122" i="110"/>
  <c r="AR122" i="110"/>
  <c r="AQ122" i="110"/>
  <c r="AP122" i="110"/>
  <c r="AO122" i="110"/>
  <c r="AS8" i="110"/>
  <c r="AR8" i="110"/>
  <c r="AQ8" i="110"/>
  <c r="AP8" i="110"/>
  <c r="AO8" i="110"/>
  <c r="AS98" i="110"/>
  <c r="AR98" i="110"/>
  <c r="AQ98" i="110"/>
  <c r="AP98" i="110"/>
  <c r="AO98" i="110"/>
  <c r="AS28" i="110"/>
  <c r="AR28" i="110"/>
  <c r="AQ28" i="110"/>
  <c r="AP28" i="110"/>
  <c r="AO28" i="110"/>
  <c r="AS165" i="110"/>
  <c r="AR165" i="110"/>
  <c r="AQ165" i="110"/>
  <c r="AP165" i="110"/>
  <c r="AO165" i="110"/>
  <c r="AS32" i="110"/>
  <c r="AR32" i="110"/>
  <c r="AQ32" i="110"/>
  <c r="AP32" i="110"/>
  <c r="AO32" i="110"/>
  <c r="AS79" i="110"/>
  <c r="AR79" i="110"/>
  <c r="AQ79" i="110"/>
  <c r="AP79" i="110"/>
  <c r="AO79" i="110"/>
  <c r="AS87" i="110"/>
  <c r="AR87" i="110"/>
  <c r="AQ87" i="110"/>
  <c r="AP87" i="110"/>
  <c r="AO87" i="110"/>
  <c r="AS40" i="110"/>
  <c r="AR40" i="110"/>
  <c r="AQ40" i="110"/>
  <c r="AP40" i="110"/>
  <c r="AO40" i="110"/>
  <c r="AS140" i="110"/>
  <c r="AR140" i="110"/>
  <c r="AQ140" i="110"/>
  <c r="AP140" i="110"/>
  <c r="AO140" i="110"/>
  <c r="AS10" i="110"/>
  <c r="AR10" i="110"/>
  <c r="AQ10" i="110"/>
  <c r="AP10" i="110"/>
  <c r="AO10" i="110"/>
  <c r="AS130" i="110"/>
  <c r="AR130" i="110"/>
  <c r="AQ130" i="110"/>
  <c r="AP130" i="110"/>
  <c r="AO130" i="110"/>
  <c r="AS155" i="110"/>
  <c r="AR155" i="110"/>
  <c r="AQ155" i="110"/>
  <c r="AP155" i="110"/>
  <c r="AO155" i="110"/>
  <c r="AS112" i="110"/>
  <c r="AR112" i="110"/>
  <c r="AQ112" i="110"/>
  <c r="AP112" i="110"/>
  <c r="AO112" i="110"/>
  <c r="AS123" i="110"/>
  <c r="AR123" i="110"/>
  <c r="AQ123" i="110"/>
  <c r="AP123" i="110"/>
  <c r="AO123" i="110"/>
  <c r="AS135" i="110"/>
  <c r="AR135" i="110"/>
  <c r="AQ135" i="110"/>
  <c r="AP135" i="110"/>
  <c r="AO135" i="110"/>
  <c r="AS107" i="110"/>
  <c r="AR107" i="110"/>
  <c r="AQ107" i="110"/>
  <c r="AP107" i="110"/>
  <c r="AO107" i="110"/>
  <c r="AS99" i="110"/>
  <c r="AR99" i="110"/>
  <c r="AQ99" i="110"/>
  <c r="AP99" i="110"/>
  <c r="AO99" i="110"/>
  <c r="AS108" i="110"/>
  <c r="AR108" i="110"/>
  <c r="AQ108" i="110"/>
  <c r="AP108" i="110"/>
  <c r="AO108" i="110"/>
  <c r="AS77" i="110"/>
  <c r="AR77" i="110"/>
  <c r="AQ77" i="110"/>
  <c r="AP77" i="110"/>
  <c r="AO77" i="110"/>
  <c r="AS27" i="110"/>
  <c r="AR27" i="110"/>
  <c r="AQ27" i="110"/>
  <c r="AP27" i="110"/>
  <c r="AO27" i="110"/>
  <c r="AS128" i="110"/>
  <c r="AR128" i="110"/>
  <c r="AQ128" i="110"/>
  <c r="AP128" i="110"/>
  <c r="AO128" i="110"/>
  <c r="AS157" i="110"/>
  <c r="AR157" i="110"/>
  <c r="AQ157" i="110"/>
  <c r="AP157" i="110"/>
  <c r="AO157" i="110"/>
  <c r="AS78" i="110"/>
  <c r="AR78" i="110"/>
  <c r="AQ78" i="110"/>
  <c r="AP78" i="110"/>
  <c r="AO78" i="110"/>
  <c r="AS65" i="110"/>
  <c r="AR65" i="110"/>
  <c r="AQ65" i="110"/>
  <c r="AP65" i="110"/>
  <c r="AO65" i="110"/>
  <c r="AS113" i="110"/>
  <c r="AR113" i="110"/>
  <c r="AQ113" i="110"/>
  <c r="AP113" i="110"/>
  <c r="AO113" i="110"/>
  <c r="AS9" i="110"/>
  <c r="AR9" i="110"/>
  <c r="AQ9" i="110"/>
  <c r="AP9" i="110"/>
  <c r="AO9" i="110"/>
  <c r="AS129" i="110"/>
  <c r="AR129" i="110"/>
  <c r="AQ129" i="110"/>
  <c r="AP129" i="110"/>
  <c r="AO129" i="110"/>
  <c r="AS156" i="110"/>
  <c r="AR156" i="110"/>
  <c r="AQ156" i="110"/>
  <c r="AP156" i="110"/>
  <c r="AO156" i="110"/>
  <c r="AS139" i="110"/>
  <c r="AR139" i="110"/>
  <c r="AQ139" i="110"/>
  <c r="AP139" i="110"/>
  <c r="AO139" i="110"/>
  <c r="AS81" i="110"/>
  <c r="AR81" i="110"/>
  <c r="AQ81" i="110"/>
  <c r="AP81" i="110"/>
  <c r="AO81" i="110"/>
  <c r="AS145" i="110"/>
  <c r="AR145" i="110"/>
  <c r="AQ145" i="110"/>
  <c r="AP145" i="110"/>
  <c r="AO145" i="110"/>
  <c r="AS149" i="110"/>
  <c r="AR149" i="110"/>
  <c r="AQ149" i="110"/>
  <c r="AP149" i="110"/>
  <c r="AO149" i="110"/>
  <c r="AS75" i="110"/>
  <c r="AR75" i="110"/>
  <c r="AQ75" i="110"/>
  <c r="AP75" i="110"/>
  <c r="AO75" i="110"/>
  <c r="AS71" i="110"/>
  <c r="AR71" i="110"/>
  <c r="AQ71" i="110"/>
  <c r="AP71" i="110"/>
  <c r="AO71" i="110"/>
  <c r="AS49" i="110"/>
  <c r="AR49" i="110"/>
  <c r="AQ49" i="110"/>
  <c r="AP49" i="110"/>
  <c r="AO49" i="110"/>
  <c r="AS70" i="110"/>
  <c r="AR70" i="110"/>
  <c r="AQ70" i="110"/>
  <c r="AP70" i="110"/>
  <c r="AO70" i="110"/>
  <c r="AS44" i="110"/>
  <c r="AR44" i="110"/>
  <c r="AQ44" i="110"/>
  <c r="AP44" i="110"/>
  <c r="AO44" i="110"/>
  <c r="AS34" i="110"/>
  <c r="AR34" i="110"/>
  <c r="AQ34" i="110"/>
  <c r="AP34" i="110"/>
  <c r="AO34" i="110"/>
  <c r="AS68" i="110"/>
  <c r="AR68" i="110"/>
  <c r="AQ68" i="110"/>
  <c r="AP68" i="110"/>
  <c r="AO68" i="110"/>
  <c r="AS166" i="110"/>
  <c r="AR166" i="110"/>
  <c r="AQ166" i="110"/>
  <c r="AP166" i="110"/>
  <c r="AO166" i="110"/>
  <c r="AS20" i="110"/>
  <c r="AR20" i="110"/>
  <c r="AQ20" i="110"/>
  <c r="AP20" i="110"/>
  <c r="AO20" i="110"/>
  <c r="AS143" i="110"/>
  <c r="AR143" i="110"/>
  <c r="AQ143" i="110"/>
  <c r="AP143" i="110"/>
  <c r="AO143" i="110"/>
  <c r="AS73" i="110"/>
  <c r="AR73" i="110"/>
  <c r="AQ73" i="110"/>
  <c r="AP73" i="110"/>
  <c r="AO73" i="110"/>
  <c r="AS167" i="110"/>
  <c r="AR167" i="110"/>
  <c r="AQ167" i="110"/>
  <c r="AP167" i="110"/>
  <c r="AO167" i="110"/>
  <c r="AS103" i="110"/>
  <c r="AR103" i="110"/>
  <c r="AQ103" i="110"/>
  <c r="AP103" i="110"/>
  <c r="AO103" i="110"/>
  <c r="AS5" i="110"/>
  <c r="AR5" i="110"/>
  <c r="AQ5" i="110"/>
  <c r="AP5" i="110"/>
  <c r="AO5" i="110"/>
  <c r="AS171" i="110"/>
  <c r="AR171" i="110"/>
  <c r="AQ171" i="110"/>
  <c r="AP171" i="110"/>
  <c r="AO171" i="110"/>
  <c r="AS132" i="110"/>
  <c r="AR132" i="110"/>
  <c r="AQ132" i="110"/>
  <c r="AP132" i="110"/>
  <c r="AO132" i="110"/>
  <c r="AS141" i="110"/>
  <c r="AR141" i="110"/>
  <c r="AQ141" i="110"/>
  <c r="AP141" i="110"/>
  <c r="AO141" i="110"/>
  <c r="AS53" i="110"/>
  <c r="AR53" i="110"/>
  <c r="AQ53" i="110"/>
  <c r="AP53" i="110"/>
  <c r="AO53" i="110"/>
  <c r="CI32" i="363"/>
  <c r="CF32" i="363"/>
  <c r="CC32" i="363"/>
  <c r="BZ32" i="363"/>
  <c r="BW32" i="363"/>
  <c r="BV32" i="363"/>
  <c r="BU32" i="363"/>
  <c r="BT32" i="363"/>
  <c r="BP32" i="363"/>
  <c r="BM32" i="363"/>
  <c r="BJ32" i="363"/>
  <c r="BG32" i="363"/>
  <c r="BD32" i="363"/>
  <c r="BC32" i="363"/>
  <c r="BB32" i="363"/>
  <c r="BA32" i="363"/>
  <c r="AY32" i="363"/>
  <c r="AX32" i="363"/>
  <c r="AW32" i="363"/>
  <c r="AV32" i="363"/>
  <c r="AU32" i="363"/>
  <c r="AT32" i="363"/>
  <c r="AS32" i="363"/>
  <c r="AR32" i="363"/>
  <c r="AJ32" i="363"/>
  <c r="AO32" i="363" s="1"/>
  <c r="AI32" i="363"/>
  <c r="AC32" i="363"/>
  <c r="AH32" i="363" s="1"/>
  <c r="AB32" i="363"/>
  <c r="V32" i="363"/>
  <c r="AA32" i="363" s="1"/>
  <c r="U32" i="363"/>
  <c r="O32" i="363"/>
  <c r="T32" i="363" s="1"/>
  <c r="N32" i="363"/>
  <c r="H32" i="363"/>
  <c r="M32" i="363" s="1"/>
  <c r="G32" i="363"/>
  <c r="F32" i="363"/>
  <c r="A32" i="363" s="1"/>
  <c r="E32" i="363"/>
  <c r="CI31" i="363"/>
  <c r="CF31" i="363"/>
  <c r="CC31" i="363"/>
  <c r="BZ31" i="363"/>
  <c r="BW31" i="363"/>
  <c r="BV31" i="363"/>
  <c r="BU31" i="363"/>
  <c r="BT31" i="363"/>
  <c r="BP31" i="363"/>
  <c r="BM31" i="363"/>
  <c r="BJ31" i="363"/>
  <c r="BG31" i="363"/>
  <c r="BD31" i="363"/>
  <c r="BC31" i="363"/>
  <c r="BB31" i="363"/>
  <c r="BA31" i="363"/>
  <c r="AY31" i="363"/>
  <c r="AX31" i="363"/>
  <c r="AW31" i="363"/>
  <c r="AV31" i="363"/>
  <c r="AU31" i="363"/>
  <c r="AT31" i="363"/>
  <c r="AS31" i="363"/>
  <c r="AR31" i="363"/>
  <c r="AJ31" i="363"/>
  <c r="AN31" i="363" s="1"/>
  <c r="AI31" i="363"/>
  <c r="AC31" i="363"/>
  <c r="AG31" i="363" s="1"/>
  <c r="AB31" i="363"/>
  <c r="V31" i="363"/>
  <c r="Z31" i="363" s="1"/>
  <c r="U31" i="363"/>
  <c r="O31" i="363"/>
  <c r="S31" i="363" s="1"/>
  <c r="N31" i="363"/>
  <c r="H31" i="363"/>
  <c r="L31" i="363" s="1"/>
  <c r="G31" i="363"/>
  <c r="F31" i="363"/>
  <c r="A31" i="363" s="1"/>
  <c r="E31" i="363"/>
  <c r="CI30" i="363"/>
  <c r="CF30" i="363"/>
  <c r="CC30" i="363"/>
  <c r="BZ30" i="363"/>
  <c r="BW30" i="363"/>
  <c r="BV30" i="363"/>
  <c r="BU30" i="363"/>
  <c r="BT30" i="363"/>
  <c r="BP30" i="363"/>
  <c r="BM30" i="363"/>
  <c r="BJ30" i="363"/>
  <c r="BG30" i="363"/>
  <c r="BD30" i="363"/>
  <c r="BC30" i="363"/>
  <c r="BB30" i="363"/>
  <c r="BA30" i="363"/>
  <c r="AY30" i="363"/>
  <c r="AX30" i="363"/>
  <c r="AW30" i="363"/>
  <c r="AV30" i="363"/>
  <c r="AU30" i="363"/>
  <c r="AT30" i="363"/>
  <c r="AS30" i="363"/>
  <c r="AR30" i="363"/>
  <c r="AJ30" i="363"/>
  <c r="AN30" i="363" s="1"/>
  <c r="AI30" i="363"/>
  <c r="AC30" i="363"/>
  <c r="AG30" i="363" s="1"/>
  <c r="AB30" i="363"/>
  <c r="V30" i="363"/>
  <c r="Z30" i="363" s="1"/>
  <c r="U30" i="363"/>
  <c r="O30" i="363"/>
  <c r="S30" i="363" s="1"/>
  <c r="N30" i="363"/>
  <c r="H30" i="363"/>
  <c r="L30" i="363" s="1"/>
  <c r="G30" i="363"/>
  <c r="F30" i="363"/>
  <c r="A30" i="363" s="1"/>
  <c r="E30" i="363"/>
  <c r="CI29" i="363"/>
  <c r="CF29" i="363"/>
  <c r="CC29" i="363"/>
  <c r="BZ29" i="363"/>
  <c r="BW29" i="363"/>
  <c r="BV29" i="363"/>
  <c r="BU29" i="363"/>
  <c r="BT29" i="363"/>
  <c r="BP29" i="363"/>
  <c r="BM29" i="363"/>
  <c r="BJ29" i="363"/>
  <c r="BG29" i="363"/>
  <c r="BD29" i="363"/>
  <c r="BC29" i="363"/>
  <c r="BB29" i="363"/>
  <c r="BA29" i="363"/>
  <c r="AY29" i="363"/>
  <c r="AX29" i="363"/>
  <c r="AW29" i="363"/>
  <c r="AV29" i="363"/>
  <c r="AU29" i="363"/>
  <c r="AT29" i="363"/>
  <c r="AS29" i="363"/>
  <c r="AR29" i="363"/>
  <c r="AJ29" i="363"/>
  <c r="AO29" i="363" s="1"/>
  <c r="AI29" i="363"/>
  <c r="AC29" i="363"/>
  <c r="AH29" i="363" s="1"/>
  <c r="AB29" i="363"/>
  <c r="V29" i="363"/>
  <c r="AA29" i="363" s="1"/>
  <c r="U29" i="363"/>
  <c r="O29" i="363"/>
  <c r="T29" i="363" s="1"/>
  <c r="N29" i="363"/>
  <c r="H29" i="363"/>
  <c r="M29" i="363" s="1"/>
  <c r="G29" i="363"/>
  <c r="F29" i="363"/>
  <c r="A29" i="363" s="1"/>
  <c r="E29" i="363"/>
  <c r="CI28" i="363"/>
  <c r="CF28" i="363"/>
  <c r="CC28" i="363"/>
  <c r="BZ28" i="363"/>
  <c r="BW28" i="363"/>
  <c r="BV28" i="363"/>
  <c r="BU28" i="363"/>
  <c r="BT28" i="363"/>
  <c r="BP28" i="363"/>
  <c r="BM28" i="363"/>
  <c r="BJ28" i="363"/>
  <c r="BG28" i="363"/>
  <c r="BD28" i="363"/>
  <c r="BC28" i="363"/>
  <c r="BB28" i="363"/>
  <c r="BA28" i="363"/>
  <c r="AY28" i="363"/>
  <c r="AX28" i="363"/>
  <c r="AW28" i="363"/>
  <c r="AV28" i="363"/>
  <c r="AU28" i="363"/>
  <c r="AT28" i="363"/>
  <c r="AS28" i="363"/>
  <c r="AR28" i="363"/>
  <c r="AJ28" i="363"/>
  <c r="AO28" i="363" s="1"/>
  <c r="AI28" i="363"/>
  <c r="AC28" i="363"/>
  <c r="AH28" i="363" s="1"/>
  <c r="AB28" i="363"/>
  <c r="V28" i="363"/>
  <c r="AA28" i="363" s="1"/>
  <c r="U28" i="363"/>
  <c r="O28" i="363"/>
  <c r="T28" i="363" s="1"/>
  <c r="N28" i="363"/>
  <c r="H28" i="363"/>
  <c r="M28" i="363" s="1"/>
  <c r="G28" i="363"/>
  <c r="F28" i="363"/>
  <c r="A28" i="363" s="1"/>
  <c r="E28" i="363"/>
  <c r="CI27" i="363"/>
  <c r="CF27" i="363"/>
  <c r="CC27" i="363"/>
  <c r="BZ27" i="363"/>
  <c r="BW27" i="363"/>
  <c r="BV27" i="363"/>
  <c r="BU27" i="363"/>
  <c r="BT27" i="363"/>
  <c r="BP27" i="363"/>
  <c r="BM27" i="363"/>
  <c r="BJ27" i="363"/>
  <c r="BG27" i="363"/>
  <c r="BD27" i="363"/>
  <c r="BC27" i="363"/>
  <c r="BB27" i="363"/>
  <c r="BA27" i="363"/>
  <c r="AY27" i="363"/>
  <c r="AX27" i="363"/>
  <c r="AW27" i="363"/>
  <c r="AV27" i="363"/>
  <c r="AU27" i="363"/>
  <c r="AT27" i="363"/>
  <c r="AS27" i="363"/>
  <c r="AR27" i="363"/>
  <c r="AJ27" i="363"/>
  <c r="AN27" i="363" s="1"/>
  <c r="AI27" i="363"/>
  <c r="AC27" i="363"/>
  <c r="AG27" i="363" s="1"/>
  <c r="AB27" i="363"/>
  <c r="V27" i="363"/>
  <c r="Z27" i="363" s="1"/>
  <c r="U27" i="363"/>
  <c r="O27" i="363"/>
  <c r="S27" i="363" s="1"/>
  <c r="N27" i="363"/>
  <c r="H27" i="363"/>
  <c r="L27" i="363" s="1"/>
  <c r="G27" i="363"/>
  <c r="F27" i="363"/>
  <c r="A27" i="363" s="1"/>
  <c r="E27" i="363"/>
  <c r="CI26" i="363"/>
  <c r="CF26" i="363"/>
  <c r="CC26" i="363"/>
  <c r="BZ26" i="363"/>
  <c r="BW26" i="363"/>
  <c r="BV26" i="363"/>
  <c r="BU26" i="363"/>
  <c r="BT26" i="363"/>
  <c r="BP26" i="363"/>
  <c r="BM26" i="363"/>
  <c r="BJ26" i="363"/>
  <c r="BG26" i="363"/>
  <c r="BD26" i="363"/>
  <c r="BC26" i="363"/>
  <c r="BB26" i="363"/>
  <c r="BA26" i="363"/>
  <c r="AY26" i="363"/>
  <c r="AX26" i="363"/>
  <c r="AW26" i="363"/>
  <c r="AV26" i="363"/>
  <c r="AU26" i="363"/>
  <c r="AT26" i="363"/>
  <c r="AS26" i="363"/>
  <c r="AR26" i="363"/>
  <c r="AJ26" i="363"/>
  <c r="AN26" i="363" s="1"/>
  <c r="AI26" i="363"/>
  <c r="AC26" i="363"/>
  <c r="AG26" i="363" s="1"/>
  <c r="AB26" i="363"/>
  <c r="V26" i="363"/>
  <c r="Z26" i="363" s="1"/>
  <c r="U26" i="363"/>
  <c r="O26" i="363"/>
  <c r="S26" i="363" s="1"/>
  <c r="N26" i="363"/>
  <c r="H26" i="363"/>
  <c r="L26" i="363" s="1"/>
  <c r="G26" i="363"/>
  <c r="F26" i="363"/>
  <c r="A26" i="363" s="1"/>
  <c r="E26" i="363"/>
  <c r="CI25" i="363"/>
  <c r="CF25" i="363"/>
  <c r="CC25" i="363"/>
  <c r="BZ25" i="363"/>
  <c r="BW25" i="363"/>
  <c r="BV25" i="363"/>
  <c r="BU25" i="363"/>
  <c r="BT25" i="363"/>
  <c r="BP25" i="363"/>
  <c r="BM25" i="363"/>
  <c r="BJ25" i="363"/>
  <c r="BG25" i="363"/>
  <c r="BD25" i="363"/>
  <c r="BC25" i="363"/>
  <c r="BB25" i="363"/>
  <c r="BA25" i="363"/>
  <c r="AY25" i="363"/>
  <c r="AX25" i="363"/>
  <c r="AW25" i="363"/>
  <c r="AV25" i="363"/>
  <c r="AU25" i="363"/>
  <c r="AT25" i="363"/>
  <c r="AS25" i="363"/>
  <c r="AR25" i="363"/>
  <c r="AJ25" i="363"/>
  <c r="AO25" i="363" s="1"/>
  <c r="AI25" i="363"/>
  <c r="AC25" i="363"/>
  <c r="AH25" i="363" s="1"/>
  <c r="CG25" i="363" s="1"/>
  <c r="CH25" i="363" s="1"/>
  <c r="AB25" i="363"/>
  <c r="V25" i="363"/>
  <c r="AA25" i="363" s="1"/>
  <c r="U25" i="363"/>
  <c r="O25" i="363"/>
  <c r="N25" i="363"/>
  <c r="H25" i="363"/>
  <c r="M25" i="363" s="1"/>
  <c r="G25" i="363"/>
  <c r="F25" i="363"/>
  <c r="A25" i="363" s="1"/>
  <c r="E25" i="363"/>
  <c r="CI24" i="363"/>
  <c r="CF24" i="363"/>
  <c r="CC24" i="363"/>
  <c r="BZ24" i="363"/>
  <c r="BW24" i="363"/>
  <c r="BV24" i="363"/>
  <c r="BU24" i="363"/>
  <c r="BT24" i="363"/>
  <c r="BP24" i="363"/>
  <c r="BM24" i="363"/>
  <c r="BJ24" i="363"/>
  <c r="BG24" i="363"/>
  <c r="BD24" i="363"/>
  <c r="BC24" i="363"/>
  <c r="BB24" i="363"/>
  <c r="BA24" i="363"/>
  <c r="AY24" i="363"/>
  <c r="AX24" i="363"/>
  <c r="AW24" i="363"/>
  <c r="AV24" i="363"/>
  <c r="AU24" i="363"/>
  <c r="AT24" i="363"/>
  <c r="AS24" i="363"/>
  <c r="AR24" i="363"/>
  <c r="AJ24" i="363"/>
  <c r="AI24" i="363"/>
  <c r="AC24" i="363"/>
  <c r="AB24" i="363"/>
  <c r="V24" i="363"/>
  <c r="U24" i="363"/>
  <c r="O24" i="363"/>
  <c r="N24" i="363"/>
  <c r="H24" i="363"/>
  <c r="G24" i="363"/>
  <c r="F24" i="363"/>
  <c r="A24" i="363" s="1"/>
  <c r="E24" i="363"/>
  <c r="CI23" i="363"/>
  <c r="CF23" i="363"/>
  <c r="CC23" i="363"/>
  <c r="BZ23" i="363"/>
  <c r="BW23" i="363"/>
  <c r="BV23" i="363"/>
  <c r="BU23" i="363"/>
  <c r="BT23" i="363"/>
  <c r="BP23" i="363"/>
  <c r="BM23" i="363"/>
  <c r="BJ23" i="363"/>
  <c r="BG23" i="363"/>
  <c r="BD23" i="363"/>
  <c r="BC23" i="363"/>
  <c r="BB23" i="363"/>
  <c r="BA23" i="363"/>
  <c r="AY23" i="363"/>
  <c r="AX23" i="363"/>
  <c r="AW23" i="363"/>
  <c r="AV23" i="363"/>
  <c r="AU23" i="363"/>
  <c r="AT23" i="363"/>
  <c r="AS23" i="363"/>
  <c r="AR23" i="363"/>
  <c r="AJ23" i="363"/>
  <c r="AN23" i="363" s="1"/>
  <c r="AI23" i="363"/>
  <c r="AC23" i="363"/>
  <c r="AG23" i="363" s="1"/>
  <c r="AB23" i="363"/>
  <c r="V23" i="363"/>
  <c r="Z23" i="363" s="1"/>
  <c r="U23" i="363"/>
  <c r="O23" i="363"/>
  <c r="S23" i="363" s="1"/>
  <c r="N23" i="363"/>
  <c r="H23" i="363"/>
  <c r="L23" i="363" s="1"/>
  <c r="G23" i="363"/>
  <c r="F23" i="363"/>
  <c r="A23" i="363" s="1"/>
  <c r="E23" i="363"/>
  <c r="CI22" i="363"/>
  <c r="CF22" i="363"/>
  <c r="CC22" i="363"/>
  <c r="BZ22" i="363"/>
  <c r="BW22" i="363"/>
  <c r="BV22" i="363"/>
  <c r="BU22" i="363"/>
  <c r="BT22" i="363"/>
  <c r="BP22" i="363"/>
  <c r="BM22" i="363"/>
  <c r="BJ22" i="363"/>
  <c r="BG22" i="363"/>
  <c r="BD22" i="363"/>
  <c r="BC22" i="363"/>
  <c r="BB22" i="363"/>
  <c r="BA22" i="363"/>
  <c r="AY22" i="363"/>
  <c r="AX22" i="363"/>
  <c r="AW22" i="363"/>
  <c r="AV22" i="363"/>
  <c r="AU22" i="363"/>
  <c r="AT22" i="363"/>
  <c r="AS22" i="363"/>
  <c r="AR22" i="363"/>
  <c r="AJ22" i="363"/>
  <c r="AI22" i="363"/>
  <c r="AC22" i="363"/>
  <c r="AB22" i="363"/>
  <c r="V22" i="363"/>
  <c r="U22" i="363"/>
  <c r="O22" i="363"/>
  <c r="N22" i="363"/>
  <c r="H22" i="363"/>
  <c r="G22" i="363"/>
  <c r="F22" i="363"/>
  <c r="A22" i="363" s="1"/>
  <c r="E22" i="363"/>
  <c r="CI21" i="363"/>
  <c r="CF21" i="363"/>
  <c r="CC21" i="363"/>
  <c r="BZ21" i="363"/>
  <c r="BW21" i="363"/>
  <c r="BV21" i="363"/>
  <c r="BU21" i="363"/>
  <c r="BT21" i="363"/>
  <c r="BP21" i="363"/>
  <c r="BM21" i="363"/>
  <c r="BJ21" i="363"/>
  <c r="BG21" i="363"/>
  <c r="BD21" i="363"/>
  <c r="BC21" i="363"/>
  <c r="BB21" i="363"/>
  <c r="BA21" i="363"/>
  <c r="AY21" i="363"/>
  <c r="AX21" i="363"/>
  <c r="AW21" i="363"/>
  <c r="AV21" i="363"/>
  <c r="AU21" i="363"/>
  <c r="AT21" i="363"/>
  <c r="AS21" i="363"/>
  <c r="AR21" i="363"/>
  <c r="AJ21" i="363"/>
  <c r="AN21" i="363" s="1"/>
  <c r="AI21" i="363"/>
  <c r="AC21" i="363"/>
  <c r="AG21" i="363" s="1"/>
  <c r="AB21" i="363"/>
  <c r="V21" i="363"/>
  <c r="Z21" i="363" s="1"/>
  <c r="U21" i="363"/>
  <c r="O21" i="363"/>
  <c r="S21" i="363" s="1"/>
  <c r="N21" i="363"/>
  <c r="H21" i="363"/>
  <c r="L21" i="363" s="1"/>
  <c r="G21" i="363"/>
  <c r="F21" i="363"/>
  <c r="A21" i="363" s="1"/>
  <c r="E21" i="363"/>
  <c r="CI20" i="363"/>
  <c r="CF20" i="363"/>
  <c r="CC20" i="363"/>
  <c r="BZ20" i="363"/>
  <c r="BW20" i="363"/>
  <c r="BV20" i="363"/>
  <c r="BU20" i="363"/>
  <c r="BT20" i="363"/>
  <c r="BP20" i="363"/>
  <c r="BM20" i="363"/>
  <c r="BJ20" i="363"/>
  <c r="BG20" i="363"/>
  <c r="BD20" i="363"/>
  <c r="BC20" i="363"/>
  <c r="BB20" i="363"/>
  <c r="BA20" i="363"/>
  <c r="AY20" i="363"/>
  <c r="AX20" i="363"/>
  <c r="AW20" i="363"/>
  <c r="AV20" i="363"/>
  <c r="AU20" i="363"/>
  <c r="AT20" i="363"/>
  <c r="AS20" i="363"/>
  <c r="AR20" i="363"/>
  <c r="AJ20" i="363"/>
  <c r="AN20" i="363" s="1"/>
  <c r="AI20" i="363"/>
  <c r="AC20" i="363"/>
  <c r="AG20" i="363" s="1"/>
  <c r="AB20" i="363"/>
  <c r="V20" i="363"/>
  <c r="Z20" i="363" s="1"/>
  <c r="U20" i="363"/>
  <c r="O20" i="363"/>
  <c r="S20" i="363" s="1"/>
  <c r="N20" i="363"/>
  <c r="H20" i="363"/>
  <c r="L20" i="363" s="1"/>
  <c r="G20" i="363"/>
  <c r="F20" i="363"/>
  <c r="A20" i="363" s="1"/>
  <c r="E20" i="363"/>
  <c r="CI19" i="363"/>
  <c r="CF19" i="363"/>
  <c r="CC19" i="363"/>
  <c r="BZ19" i="363"/>
  <c r="BW19" i="363"/>
  <c r="BV19" i="363"/>
  <c r="BU19" i="363"/>
  <c r="BT19" i="363"/>
  <c r="BP19" i="363"/>
  <c r="BM19" i="363"/>
  <c r="BJ19" i="363"/>
  <c r="BG19" i="363"/>
  <c r="BD19" i="363"/>
  <c r="BC19" i="363"/>
  <c r="BB19" i="363"/>
  <c r="BA19" i="363"/>
  <c r="AY19" i="363"/>
  <c r="AX19" i="363"/>
  <c r="AW19" i="363"/>
  <c r="AV19" i="363"/>
  <c r="AU19" i="363"/>
  <c r="AT19" i="363"/>
  <c r="AS19" i="363"/>
  <c r="AR19" i="363"/>
  <c r="AJ19" i="363"/>
  <c r="AO19" i="363" s="1"/>
  <c r="BQ19" i="363" s="1"/>
  <c r="BR19" i="363" s="1"/>
  <c r="AI19" i="363"/>
  <c r="AC19" i="363"/>
  <c r="AH19" i="363" s="1"/>
  <c r="CG19" i="363" s="1"/>
  <c r="CH19" i="363" s="1"/>
  <c r="AB19" i="363"/>
  <c r="V19" i="363"/>
  <c r="AA19" i="363" s="1"/>
  <c r="CD19" i="363" s="1"/>
  <c r="CE19" i="363" s="1"/>
  <c r="U19" i="363"/>
  <c r="O19" i="363"/>
  <c r="T19" i="363" s="1"/>
  <c r="BH19" i="363" s="1"/>
  <c r="BI19" i="363" s="1"/>
  <c r="N19" i="363"/>
  <c r="H19" i="363"/>
  <c r="M19" i="363" s="1"/>
  <c r="BE19" i="363" s="1"/>
  <c r="BF19" i="363" s="1"/>
  <c r="G19" i="363"/>
  <c r="F19" i="363"/>
  <c r="A19" i="363" s="1"/>
  <c r="E19" i="363"/>
  <c r="CI18" i="363"/>
  <c r="CF18" i="363"/>
  <c r="CC18" i="363"/>
  <c r="BZ18" i="363"/>
  <c r="BW18" i="363"/>
  <c r="BV18" i="363"/>
  <c r="BU18" i="363"/>
  <c r="BT18" i="363"/>
  <c r="BP18" i="363"/>
  <c r="BM18" i="363"/>
  <c r="BJ18" i="363"/>
  <c r="BG18" i="363"/>
  <c r="BD18" i="363"/>
  <c r="BC18" i="363"/>
  <c r="BB18" i="363"/>
  <c r="BA18" i="363"/>
  <c r="AY18" i="363"/>
  <c r="AX18" i="363"/>
  <c r="AW18" i="363"/>
  <c r="AV18" i="363"/>
  <c r="AU18" i="363"/>
  <c r="AT18" i="363"/>
  <c r="AS18" i="363"/>
  <c r="AR18" i="363"/>
  <c r="AJ18" i="363"/>
  <c r="AI18" i="363"/>
  <c r="AC18" i="363"/>
  <c r="AB18" i="363"/>
  <c r="V18" i="363"/>
  <c r="U18" i="363"/>
  <c r="O18" i="363"/>
  <c r="N18" i="363"/>
  <c r="H18" i="363"/>
  <c r="G18" i="363"/>
  <c r="F18" i="363"/>
  <c r="A18" i="363" s="1"/>
  <c r="E18" i="363"/>
  <c r="CI17" i="363"/>
  <c r="CF17" i="363"/>
  <c r="CC17" i="363"/>
  <c r="BZ17" i="363"/>
  <c r="BW17" i="363"/>
  <c r="BV17" i="363"/>
  <c r="BU17" i="363"/>
  <c r="BT17" i="363"/>
  <c r="BP17" i="363"/>
  <c r="BM17" i="363"/>
  <c r="BJ17" i="363"/>
  <c r="BG17" i="363"/>
  <c r="BD17" i="363"/>
  <c r="BC17" i="363"/>
  <c r="BB17" i="363"/>
  <c r="BA17" i="363"/>
  <c r="AY17" i="363"/>
  <c r="AX17" i="363"/>
  <c r="AW17" i="363"/>
  <c r="AV17" i="363"/>
  <c r="AU17" i="363"/>
  <c r="AT17" i="363"/>
  <c r="AS17" i="363"/>
  <c r="AR17" i="363"/>
  <c r="AJ17" i="363"/>
  <c r="AN17" i="363" s="1"/>
  <c r="AI17" i="363"/>
  <c r="AC17" i="363"/>
  <c r="AG17" i="363" s="1"/>
  <c r="AB17" i="363"/>
  <c r="V17" i="363"/>
  <c r="Z17" i="363" s="1"/>
  <c r="U17" i="363"/>
  <c r="O17" i="363"/>
  <c r="S17" i="363" s="1"/>
  <c r="N17" i="363"/>
  <c r="H17" i="363"/>
  <c r="L17" i="363" s="1"/>
  <c r="G17" i="363"/>
  <c r="F17" i="363"/>
  <c r="A17" i="363" s="1"/>
  <c r="E17" i="363"/>
  <c r="CI16" i="363"/>
  <c r="CF16" i="363"/>
  <c r="CC16" i="363"/>
  <c r="BZ16" i="363"/>
  <c r="BW16" i="363"/>
  <c r="BV16" i="363"/>
  <c r="BU16" i="363"/>
  <c r="BT16" i="363"/>
  <c r="BP16" i="363"/>
  <c r="BM16" i="363"/>
  <c r="BJ16" i="363"/>
  <c r="BG16" i="363"/>
  <c r="BD16" i="363"/>
  <c r="BC16" i="363"/>
  <c r="BB16" i="363"/>
  <c r="BA16" i="363"/>
  <c r="AY16" i="363"/>
  <c r="AX16" i="363"/>
  <c r="AW16" i="363"/>
  <c r="AV16" i="363"/>
  <c r="AU16" i="363"/>
  <c r="AT16" i="363"/>
  <c r="AS16" i="363"/>
  <c r="AR16" i="363"/>
  <c r="AJ16" i="363"/>
  <c r="AN16" i="363" s="1"/>
  <c r="AI16" i="363"/>
  <c r="AC16" i="363"/>
  <c r="AG16" i="363" s="1"/>
  <c r="AB16" i="363"/>
  <c r="V16" i="363"/>
  <c r="Z16" i="363" s="1"/>
  <c r="U16" i="363"/>
  <c r="O16" i="363"/>
  <c r="S16" i="363" s="1"/>
  <c r="N16" i="363"/>
  <c r="H16" i="363"/>
  <c r="L16" i="363" s="1"/>
  <c r="G16" i="363"/>
  <c r="F16" i="363"/>
  <c r="A16" i="363" s="1"/>
  <c r="E16" i="363"/>
  <c r="CI15" i="363"/>
  <c r="CF15" i="363"/>
  <c r="CC15" i="363"/>
  <c r="BZ15" i="363"/>
  <c r="BW15" i="363"/>
  <c r="BV15" i="363"/>
  <c r="BU15" i="363"/>
  <c r="BT15" i="363"/>
  <c r="BP15" i="363"/>
  <c r="BM15" i="363"/>
  <c r="BJ15" i="363"/>
  <c r="BG15" i="363"/>
  <c r="BD15" i="363"/>
  <c r="BC15" i="363"/>
  <c r="BB15" i="363"/>
  <c r="BA15" i="363"/>
  <c r="AY15" i="363"/>
  <c r="AX15" i="363"/>
  <c r="AW15" i="363"/>
  <c r="AV15" i="363"/>
  <c r="AU15" i="363"/>
  <c r="AT15" i="363"/>
  <c r="AS15" i="363"/>
  <c r="AR15" i="363"/>
  <c r="AJ15" i="363"/>
  <c r="AO15" i="363" s="1"/>
  <c r="BQ15" i="363" s="1"/>
  <c r="BR15" i="363" s="1"/>
  <c r="AI15" i="363"/>
  <c r="AC15" i="363"/>
  <c r="AH15" i="363" s="1"/>
  <c r="CG15" i="363" s="1"/>
  <c r="CH15" i="363" s="1"/>
  <c r="AB15" i="363"/>
  <c r="V15" i="363"/>
  <c r="AA15" i="363" s="1"/>
  <c r="CD15" i="363" s="1"/>
  <c r="CE15" i="363" s="1"/>
  <c r="U15" i="363"/>
  <c r="O15" i="363"/>
  <c r="T15" i="363" s="1"/>
  <c r="BH15" i="363" s="1"/>
  <c r="BI15" i="363" s="1"/>
  <c r="N15" i="363"/>
  <c r="H15" i="363"/>
  <c r="M15" i="363" s="1"/>
  <c r="BE15" i="363" s="1"/>
  <c r="BF15" i="363" s="1"/>
  <c r="G15" i="363"/>
  <c r="F15" i="363"/>
  <c r="A15" i="363" s="1"/>
  <c r="E15" i="363"/>
  <c r="CI14" i="363"/>
  <c r="CF14" i="363"/>
  <c r="CC14" i="363"/>
  <c r="BZ14" i="363"/>
  <c r="BW14" i="363"/>
  <c r="BV14" i="363"/>
  <c r="BU14" i="363"/>
  <c r="BT14" i="363"/>
  <c r="BP14" i="363"/>
  <c r="BM14" i="363"/>
  <c r="BJ14" i="363"/>
  <c r="BG14" i="363"/>
  <c r="BD14" i="363"/>
  <c r="BC14" i="363"/>
  <c r="BB14" i="363"/>
  <c r="BA14" i="363"/>
  <c r="AY14" i="363"/>
  <c r="AX14" i="363"/>
  <c r="AW14" i="363"/>
  <c r="AV14" i="363"/>
  <c r="AU14" i="363"/>
  <c r="AT14" i="363"/>
  <c r="AS14" i="363"/>
  <c r="AR14" i="363"/>
  <c r="AJ14" i="363"/>
  <c r="AI14" i="363"/>
  <c r="AC14" i="363"/>
  <c r="AB14" i="363"/>
  <c r="V14" i="363"/>
  <c r="U14" i="363"/>
  <c r="O14" i="363"/>
  <c r="N14" i="363"/>
  <c r="H14" i="363"/>
  <c r="G14" i="363"/>
  <c r="F14" i="363"/>
  <c r="A14" i="363" s="1"/>
  <c r="E14" i="363"/>
  <c r="CI13" i="363"/>
  <c r="CF13" i="363"/>
  <c r="CC13" i="363"/>
  <c r="BZ13" i="363"/>
  <c r="BW13" i="363"/>
  <c r="BV13" i="363"/>
  <c r="BU13" i="363"/>
  <c r="BT13" i="363"/>
  <c r="BP13" i="363"/>
  <c r="BC13" i="363"/>
  <c r="BB13" i="363"/>
  <c r="BA13" i="363"/>
  <c r="AT13" i="363"/>
  <c r="AS13" i="363"/>
  <c r="AR13" i="363"/>
  <c r="AI13" i="363"/>
  <c r="AC13" i="363"/>
  <c r="BM13" i="363" s="1"/>
  <c r="AB13" i="363"/>
  <c r="V13" i="363"/>
  <c r="BJ13" i="363" s="1"/>
  <c r="U13" i="363"/>
  <c r="O13" i="363"/>
  <c r="BG13" i="363" s="1"/>
  <c r="N13" i="363"/>
  <c r="H13" i="363"/>
  <c r="G13" i="363"/>
  <c r="CI12" i="363"/>
  <c r="CF12" i="363"/>
  <c r="CC12" i="363"/>
  <c r="BZ12" i="363"/>
  <c r="BW12" i="363"/>
  <c r="BV12" i="363"/>
  <c r="BU12" i="363"/>
  <c r="BT12" i="363"/>
  <c r="BP12" i="363"/>
  <c r="BC12" i="363"/>
  <c r="BB12" i="363"/>
  <c r="BA12" i="363"/>
  <c r="AT12" i="363"/>
  <c r="AS12" i="363"/>
  <c r="AR12" i="363"/>
  <c r="AI12" i="363"/>
  <c r="AC12" i="363"/>
  <c r="BM12" i="363" s="1"/>
  <c r="AB12" i="363"/>
  <c r="V12" i="363"/>
  <c r="BJ12" i="363" s="1"/>
  <c r="U12" i="363"/>
  <c r="O12" i="363"/>
  <c r="BG12" i="363" s="1"/>
  <c r="N12" i="363"/>
  <c r="H12" i="363"/>
  <c r="BD12" i="363" s="1"/>
  <c r="G12" i="363"/>
  <c r="CI11" i="363"/>
  <c r="CF11" i="363"/>
  <c r="CC11" i="363"/>
  <c r="BZ11" i="363"/>
  <c r="BW11" i="363"/>
  <c r="BV11" i="363"/>
  <c r="BU11" i="363"/>
  <c r="BT11" i="363"/>
  <c r="BP11" i="363"/>
  <c r="BC11" i="363"/>
  <c r="BB11" i="363"/>
  <c r="BA11" i="363"/>
  <c r="AT11" i="363"/>
  <c r="AS11" i="363"/>
  <c r="AR11" i="363"/>
  <c r="AI11" i="363"/>
  <c r="AC11" i="363"/>
  <c r="BM11" i="363" s="1"/>
  <c r="AB11" i="363"/>
  <c r="V11" i="363"/>
  <c r="BJ11" i="363" s="1"/>
  <c r="U11" i="363"/>
  <c r="O11" i="363"/>
  <c r="BG11" i="363" s="1"/>
  <c r="N11" i="363"/>
  <c r="H11" i="363"/>
  <c r="BD11" i="363" s="1"/>
  <c r="G11" i="363"/>
  <c r="GW202" i="110"/>
  <c r="GV202" i="110"/>
  <c r="GU202" i="110"/>
  <c r="GT202" i="110"/>
  <c r="GS202" i="110"/>
  <c r="GR202" i="110"/>
  <c r="GQ202" i="110"/>
  <c r="GP202" i="110"/>
  <c r="GO202" i="110"/>
  <c r="GN202" i="110"/>
  <c r="GW201" i="110"/>
  <c r="GV201" i="110"/>
  <c r="GU201" i="110"/>
  <c r="GT201" i="110"/>
  <c r="GS201" i="110"/>
  <c r="GR201" i="110"/>
  <c r="GQ201" i="110"/>
  <c r="GP201" i="110"/>
  <c r="GO201" i="110"/>
  <c r="GN201" i="110"/>
  <c r="GW200" i="110"/>
  <c r="GV200" i="110"/>
  <c r="GU200" i="110"/>
  <c r="GT200" i="110"/>
  <c r="GS200" i="110"/>
  <c r="GR200" i="110"/>
  <c r="GQ200" i="110"/>
  <c r="GP200" i="110"/>
  <c r="GO200" i="110"/>
  <c r="GN200" i="110"/>
  <c r="GW199" i="110"/>
  <c r="GV199" i="110"/>
  <c r="GU199" i="110"/>
  <c r="GT199" i="110"/>
  <c r="GS199" i="110"/>
  <c r="GR199" i="110"/>
  <c r="GQ199" i="110"/>
  <c r="GP199" i="110"/>
  <c r="GO199" i="110"/>
  <c r="GN199" i="110"/>
  <c r="GW198" i="110"/>
  <c r="GV198" i="110"/>
  <c r="GU198" i="110"/>
  <c r="GT198" i="110"/>
  <c r="GS198" i="110"/>
  <c r="GR198" i="110"/>
  <c r="GQ198" i="110"/>
  <c r="GP198" i="110"/>
  <c r="GO198" i="110"/>
  <c r="GN198" i="110"/>
  <c r="GW197" i="110"/>
  <c r="GV197" i="110"/>
  <c r="GU197" i="110"/>
  <c r="GT197" i="110"/>
  <c r="GS197" i="110"/>
  <c r="GR197" i="110"/>
  <c r="GQ197" i="110"/>
  <c r="GP197" i="110"/>
  <c r="GO197" i="110"/>
  <c r="GN197" i="110"/>
  <c r="GW54" i="110"/>
  <c r="GV54" i="110"/>
  <c r="GU54" i="110"/>
  <c r="GT54" i="110"/>
  <c r="GS54" i="110"/>
  <c r="GR54" i="110"/>
  <c r="GQ54" i="110"/>
  <c r="GP54" i="110"/>
  <c r="GO54" i="110"/>
  <c r="GN54" i="110"/>
  <c r="GW159" i="110"/>
  <c r="GV159" i="110"/>
  <c r="GU159" i="110"/>
  <c r="GT159" i="110"/>
  <c r="GS159" i="110"/>
  <c r="GR159" i="110"/>
  <c r="GQ159" i="110"/>
  <c r="GP159" i="110"/>
  <c r="GO159" i="110"/>
  <c r="GN159" i="110"/>
  <c r="GW152" i="110"/>
  <c r="GV152" i="110"/>
  <c r="GU152" i="110"/>
  <c r="GT152" i="110"/>
  <c r="GS152" i="110"/>
  <c r="GR152" i="110"/>
  <c r="GQ152" i="110"/>
  <c r="GP152" i="110"/>
  <c r="GO152" i="110"/>
  <c r="GN152" i="110"/>
  <c r="GW161" i="110"/>
  <c r="GV161" i="110"/>
  <c r="GU161" i="110"/>
  <c r="GT161" i="110"/>
  <c r="GS161" i="110"/>
  <c r="GR161" i="110"/>
  <c r="GQ161" i="110"/>
  <c r="GP161" i="110"/>
  <c r="GO161" i="110"/>
  <c r="GN161" i="110"/>
  <c r="GW163" i="110"/>
  <c r="GV163" i="110"/>
  <c r="GU163" i="110"/>
  <c r="GT163" i="110"/>
  <c r="GS163" i="110"/>
  <c r="GR163" i="110"/>
  <c r="GQ163" i="110"/>
  <c r="GP163" i="110"/>
  <c r="GO163" i="110"/>
  <c r="GN163" i="110"/>
  <c r="GW118" i="110"/>
  <c r="GV118" i="110"/>
  <c r="GU118" i="110"/>
  <c r="GT118" i="110"/>
  <c r="GS118" i="110"/>
  <c r="GR118" i="110"/>
  <c r="GQ118" i="110"/>
  <c r="GP118" i="110"/>
  <c r="GO118" i="110"/>
  <c r="GN118" i="110"/>
  <c r="GW45" i="110"/>
  <c r="GV45" i="110"/>
  <c r="GU45" i="110"/>
  <c r="GT45" i="110"/>
  <c r="GS45" i="110"/>
  <c r="GR45" i="110"/>
  <c r="GQ45" i="110"/>
  <c r="GP45" i="110"/>
  <c r="GO45" i="110"/>
  <c r="GN45" i="110"/>
  <c r="GW162" i="110"/>
  <c r="GV162" i="110"/>
  <c r="GU162" i="110"/>
  <c r="GT162" i="110"/>
  <c r="GS162" i="110"/>
  <c r="GR162" i="110"/>
  <c r="GQ162" i="110"/>
  <c r="GP162" i="110"/>
  <c r="GO162" i="110"/>
  <c r="GN162" i="110"/>
  <c r="GW172" i="110"/>
  <c r="GV172" i="110"/>
  <c r="GU172" i="110"/>
  <c r="GT172" i="110"/>
  <c r="GS172" i="110"/>
  <c r="GR172" i="110"/>
  <c r="GQ172" i="110"/>
  <c r="GP172" i="110"/>
  <c r="GO172" i="110"/>
  <c r="GN172" i="110"/>
  <c r="GW80" i="110"/>
  <c r="GV80" i="110"/>
  <c r="GU80" i="110"/>
  <c r="GT80" i="110"/>
  <c r="GS80" i="110"/>
  <c r="GR80" i="110"/>
  <c r="GQ80" i="110"/>
  <c r="GP80" i="110"/>
  <c r="GO80" i="110"/>
  <c r="GN80" i="110"/>
  <c r="GW72" i="110"/>
  <c r="GV72" i="110"/>
  <c r="GU72" i="110"/>
  <c r="GT72" i="110"/>
  <c r="GS72" i="110"/>
  <c r="GR72" i="110"/>
  <c r="GQ72" i="110"/>
  <c r="GP72" i="110"/>
  <c r="GO72" i="110"/>
  <c r="GN72" i="110"/>
  <c r="GW24" i="110"/>
  <c r="GV24" i="110"/>
  <c r="GU24" i="110"/>
  <c r="GT24" i="110"/>
  <c r="GS24" i="110"/>
  <c r="GR24" i="110"/>
  <c r="GQ24" i="110"/>
  <c r="GP24" i="110"/>
  <c r="GO24" i="110"/>
  <c r="GN24" i="110"/>
  <c r="GW15" i="110"/>
  <c r="GV15" i="110"/>
  <c r="GU15" i="110"/>
  <c r="GT15" i="110"/>
  <c r="GS15" i="110"/>
  <c r="GR15" i="110"/>
  <c r="GQ15" i="110"/>
  <c r="GP15" i="110"/>
  <c r="GO15" i="110"/>
  <c r="GN15" i="110"/>
  <c r="GW173" i="110"/>
  <c r="GV173" i="110"/>
  <c r="GU173" i="110"/>
  <c r="GT173" i="110"/>
  <c r="GS173" i="110"/>
  <c r="GR173" i="110"/>
  <c r="GQ173" i="110"/>
  <c r="GP173" i="110"/>
  <c r="GO173" i="110"/>
  <c r="GN173" i="110"/>
  <c r="GW23" i="110"/>
  <c r="GV23" i="110"/>
  <c r="GU23" i="110"/>
  <c r="GT23" i="110"/>
  <c r="GS23" i="110"/>
  <c r="GR23" i="110"/>
  <c r="GQ23" i="110"/>
  <c r="GP23" i="110"/>
  <c r="GO23" i="110"/>
  <c r="GN23" i="110"/>
  <c r="GW21" i="110"/>
  <c r="GV21" i="110"/>
  <c r="GU21" i="110"/>
  <c r="GT21" i="110"/>
  <c r="GS21" i="110"/>
  <c r="GR21" i="110"/>
  <c r="GQ21" i="110"/>
  <c r="GP21" i="110"/>
  <c r="GO21" i="110"/>
  <c r="GN21" i="110"/>
  <c r="GW115" i="110"/>
  <c r="GV115" i="110"/>
  <c r="GU115" i="110"/>
  <c r="GT115" i="110"/>
  <c r="GS115" i="110"/>
  <c r="GR115" i="110"/>
  <c r="GQ115" i="110"/>
  <c r="GP115" i="110"/>
  <c r="GO115" i="110"/>
  <c r="GN115" i="110"/>
  <c r="GW133" i="110"/>
  <c r="GV133" i="110"/>
  <c r="GU133" i="110"/>
  <c r="GT133" i="110"/>
  <c r="GS133" i="110"/>
  <c r="GR133" i="110"/>
  <c r="GQ133" i="110"/>
  <c r="GP133" i="110"/>
  <c r="GO133" i="110"/>
  <c r="GN133" i="110"/>
  <c r="GW69" i="110"/>
  <c r="GV69" i="110"/>
  <c r="GU69" i="110"/>
  <c r="GT69" i="110"/>
  <c r="GS69" i="110"/>
  <c r="GR69" i="110"/>
  <c r="GQ69" i="110"/>
  <c r="GP69" i="110"/>
  <c r="GO69" i="110"/>
  <c r="GN69" i="110"/>
  <c r="GR63" i="110"/>
  <c r="GQ63" i="110"/>
  <c r="GP63" i="110"/>
  <c r="GO63" i="110"/>
  <c r="GN63" i="110"/>
  <c r="GW147" i="110"/>
  <c r="GV147" i="110"/>
  <c r="GU147" i="110"/>
  <c r="GT147" i="110"/>
  <c r="GS147" i="110"/>
  <c r="GR147" i="110"/>
  <c r="GQ147" i="110"/>
  <c r="GP147" i="110"/>
  <c r="GO147" i="110"/>
  <c r="GN147" i="110"/>
  <c r="GW41" i="110"/>
  <c r="GV41" i="110"/>
  <c r="GU41" i="110"/>
  <c r="GT41" i="110"/>
  <c r="GS41" i="110"/>
  <c r="GR41" i="110"/>
  <c r="GQ41" i="110"/>
  <c r="GP41" i="110"/>
  <c r="GO41" i="110"/>
  <c r="GN41" i="110"/>
  <c r="GW114" i="110"/>
  <c r="GV114" i="110"/>
  <c r="GU114" i="110"/>
  <c r="GT114" i="110"/>
  <c r="GS114" i="110"/>
  <c r="GR114" i="110"/>
  <c r="GQ114" i="110"/>
  <c r="GP114" i="110"/>
  <c r="GO114" i="110"/>
  <c r="GN114" i="110"/>
  <c r="GW94" i="110"/>
  <c r="GV94" i="110"/>
  <c r="GU94" i="110"/>
  <c r="GT94" i="110"/>
  <c r="GS94" i="110"/>
  <c r="GR94" i="110"/>
  <c r="GQ94" i="110"/>
  <c r="GP94" i="110"/>
  <c r="GO94" i="110"/>
  <c r="GN94" i="110"/>
  <c r="GW105" i="110"/>
  <c r="GV105" i="110"/>
  <c r="GU105" i="110"/>
  <c r="GT105" i="110"/>
  <c r="GS105" i="110"/>
  <c r="GR105" i="110"/>
  <c r="GQ105" i="110"/>
  <c r="GP105" i="110"/>
  <c r="GO105" i="110"/>
  <c r="GN105" i="110"/>
  <c r="GW142" i="110"/>
  <c r="GV142" i="110"/>
  <c r="GU142" i="110"/>
  <c r="GT142" i="110"/>
  <c r="GS142" i="110"/>
  <c r="GR142" i="110"/>
  <c r="GQ142" i="110"/>
  <c r="GP142" i="110"/>
  <c r="GO142" i="110"/>
  <c r="GN142" i="110"/>
  <c r="GW164" i="110"/>
  <c r="GV164" i="110"/>
  <c r="GU164" i="110"/>
  <c r="GT164" i="110"/>
  <c r="GS164" i="110"/>
  <c r="GR164" i="110"/>
  <c r="GQ164" i="110"/>
  <c r="GP164" i="110"/>
  <c r="GO164" i="110"/>
  <c r="GN164" i="110"/>
  <c r="GW67" i="110"/>
  <c r="GV67" i="110"/>
  <c r="GU67" i="110"/>
  <c r="GT67" i="110"/>
  <c r="GS67" i="110"/>
  <c r="GR67" i="110"/>
  <c r="GQ67" i="110"/>
  <c r="GP67" i="110"/>
  <c r="GO67" i="110"/>
  <c r="GN67" i="110"/>
  <c r="GW84" i="110"/>
  <c r="GV84" i="110"/>
  <c r="GU84" i="110"/>
  <c r="GT84" i="110"/>
  <c r="GS84" i="110"/>
  <c r="GR84" i="110"/>
  <c r="GQ84" i="110"/>
  <c r="GP84" i="110"/>
  <c r="GO84" i="110"/>
  <c r="GN84" i="110"/>
  <c r="GW88" i="110"/>
  <c r="GV88" i="110"/>
  <c r="GU88" i="110"/>
  <c r="GT88" i="110"/>
  <c r="GS88" i="110"/>
  <c r="GR88" i="110"/>
  <c r="GQ88" i="110"/>
  <c r="GP88" i="110"/>
  <c r="GO88" i="110"/>
  <c r="GN88" i="110"/>
  <c r="GW55" i="110"/>
  <c r="GV55" i="110"/>
  <c r="GU55" i="110"/>
  <c r="GT55" i="110"/>
  <c r="GS55" i="110"/>
  <c r="GR55" i="110"/>
  <c r="GQ55" i="110"/>
  <c r="GP55" i="110"/>
  <c r="GO55" i="110"/>
  <c r="GN55" i="110"/>
  <c r="GW11" i="110"/>
  <c r="GV11" i="110"/>
  <c r="GU11" i="110"/>
  <c r="GT11" i="110"/>
  <c r="GS11" i="110"/>
  <c r="GR11" i="110"/>
  <c r="GQ11" i="110"/>
  <c r="GP11" i="110"/>
  <c r="GO11" i="110"/>
  <c r="GN11" i="110"/>
  <c r="GW31" i="110"/>
  <c r="GV31" i="110"/>
  <c r="GU31" i="110"/>
  <c r="GT31" i="110"/>
  <c r="GS31" i="110"/>
  <c r="GR31" i="110"/>
  <c r="GQ31" i="110"/>
  <c r="GP31" i="110"/>
  <c r="GO31" i="110"/>
  <c r="GN31" i="110"/>
  <c r="GW37" i="110"/>
  <c r="GV37" i="110"/>
  <c r="GU37" i="110"/>
  <c r="GT37" i="110"/>
  <c r="GS37" i="110"/>
  <c r="GR37" i="110"/>
  <c r="GQ37" i="110"/>
  <c r="GP37" i="110"/>
  <c r="GO37" i="110"/>
  <c r="GN37" i="110"/>
  <c r="GW42" i="110"/>
  <c r="GV42" i="110"/>
  <c r="GU42" i="110"/>
  <c r="GT42" i="110"/>
  <c r="GS42" i="110"/>
  <c r="GR42" i="110"/>
  <c r="GQ42" i="110"/>
  <c r="GP42" i="110"/>
  <c r="GO42" i="110"/>
  <c r="GN42" i="110"/>
  <c r="GW47" i="110"/>
  <c r="GV47" i="110"/>
  <c r="GU47" i="110"/>
  <c r="GT47" i="110"/>
  <c r="GS47" i="110"/>
  <c r="GR47" i="110"/>
  <c r="GQ47" i="110"/>
  <c r="GP47" i="110"/>
  <c r="GO47" i="110"/>
  <c r="GN47" i="110"/>
  <c r="GW19" i="110"/>
  <c r="GV19" i="110"/>
  <c r="GU19" i="110"/>
  <c r="GT19" i="110"/>
  <c r="GS19" i="110"/>
  <c r="GR19" i="110"/>
  <c r="GQ19" i="110"/>
  <c r="GP19" i="110"/>
  <c r="GO19" i="110"/>
  <c r="GN19" i="110"/>
  <c r="GW89" i="110"/>
  <c r="GV89" i="110"/>
  <c r="GU89" i="110"/>
  <c r="GT89" i="110"/>
  <c r="GS89" i="110"/>
  <c r="GR89" i="110"/>
  <c r="GQ89" i="110"/>
  <c r="GP89" i="110"/>
  <c r="GO89" i="110"/>
  <c r="GN89" i="110"/>
  <c r="GW160" i="110"/>
  <c r="GV160" i="110"/>
  <c r="GU160" i="110"/>
  <c r="GT160" i="110"/>
  <c r="GS160" i="110"/>
  <c r="GR160" i="110"/>
  <c r="GQ160" i="110"/>
  <c r="GP160" i="110"/>
  <c r="GO160" i="110"/>
  <c r="GN160" i="110"/>
  <c r="GW117" i="110"/>
  <c r="GV117" i="110"/>
  <c r="GU117" i="110"/>
  <c r="GT117" i="110"/>
  <c r="GS117" i="110"/>
  <c r="GR117" i="110"/>
  <c r="GQ117" i="110"/>
  <c r="GP117" i="110"/>
  <c r="GO117" i="110"/>
  <c r="GN117" i="110"/>
  <c r="GW116" i="110"/>
  <c r="GV116" i="110"/>
  <c r="GU116" i="110"/>
  <c r="GT116" i="110"/>
  <c r="GS116" i="110"/>
  <c r="GR116" i="110"/>
  <c r="GQ116" i="110"/>
  <c r="GP116" i="110"/>
  <c r="GO116" i="110"/>
  <c r="GN116" i="110"/>
  <c r="GW121" i="110"/>
  <c r="GV121" i="110"/>
  <c r="GU121" i="110"/>
  <c r="GT121" i="110"/>
  <c r="GS121" i="110"/>
  <c r="GR121" i="110"/>
  <c r="GQ121" i="110"/>
  <c r="GP121" i="110"/>
  <c r="GO121" i="110"/>
  <c r="GN121" i="110"/>
  <c r="GW83" i="110"/>
  <c r="GV83" i="110"/>
  <c r="GU83" i="110"/>
  <c r="GT83" i="110"/>
  <c r="GS83" i="110"/>
  <c r="GR83" i="110"/>
  <c r="GQ83" i="110"/>
  <c r="GP83" i="110"/>
  <c r="GO83" i="110"/>
  <c r="GN83" i="110"/>
  <c r="GW110" i="110"/>
  <c r="GV110" i="110"/>
  <c r="GU110" i="110"/>
  <c r="GT110" i="110"/>
  <c r="GS110" i="110"/>
  <c r="GR110" i="110"/>
  <c r="GQ110" i="110"/>
  <c r="GP110" i="110"/>
  <c r="GO110" i="110"/>
  <c r="GN110" i="110"/>
  <c r="GW169" i="110"/>
  <c r="GV169" i="110"/>
  <c r="GU169" i="110"/>
  <c r="GT169" i="110"/>
  <c r="GS169" i="110"/>
  <c r="GR169" i="110"/>
  <c r="GQ169" i="110"/>
  <c r="GP169" i="110"/>
  <c r="GO169" i="110"/>
  <c r="GN169" i="110"/>
  <c r="GW97" i="110"/>
  <c r="GV97" i="110"/>
  <c r="GU97" i="110"/>
  <c r="GT97" i="110"/>
  <c r="GS97" i="110"/>
  <c r="GR97" i="110"/>
  <c r="GQ97" i="110"/>
  <c r="GP97" i="110"/>
  <c r="GO97" i="110"/>
  <c r="GN97" i="110"/>
  <c r="GW120" i="110"/>
  <c r="GV120" i="110"/>
  <c r="GU120" i="110"/>
  <c r="GT120" i="110"/>
  <c r="GS120" i="110"/>
  <c r="GR120" i="110"/>
  <c r="GQ120" i="110"/>
  <c r="GP120" i="110"/>
  <c r="GO120" i="110"/>
  <c r="GN120" i="110"/>
  <c r="GW134" i="110"/>
  <c r="GV134" i="110"/>
  <c r="GU134" i="110"/>
  <c r="GT134" i="110"/>
  <c r="GS134" i="110"/>
  <c r="GR134" i="110"/>
  <c r="GQ134" i="110"/>
  <c r="GP134" i="110"/>
  <c r="GO134" i="110"/>
  <c r="GN134" i="110"/>
  <c r="GW13" i="110"/>
  <c r="GV13" i="110"/>
  <c r="GU13" i="110"/>
  <c r="GT13" i="110"/>
  <c r="GS13" i="110"/>
  <c r="GR13" i="110"/>
  <c r="GQ13" i="110"/>
  <c r="GP13" i="110"/>
  <c r="GO13" i="110"/>
  <c r="GN13" i="110"/>
  <c r="GW59" i="110"/>
  <c r="GV59" i="110"/>
  <c r="GU59" i="110"/>
  <c r="GT59" i="110"/>
  <c r="GS59" i="110"/>
  <c r="GR59" i="110"/>
  <c r="GQ59" i="110"/>
  <c r="GP59" i="110"/>
  <c r="GO59" i="110"/>
  <c r="GN59" i="110"/>
  <c r="GW136" i="110"/>
  <c r="GV136" i="110"/>
  <c r="GU136" i="110"/>
  <c r="GT136" i="110"/>
  <c r="GS136" i="110"/>
  <c r="GR136" i="110"/>
  <c r="GQ136" i="110"/>
  <c r="GP136" i="110"/>
  <c r="GO136" i="110"/>
  <c r="GN136" i="110"/>
  <c r="GW158" i="110"/>
  <c r="GV158" i="110"/>
  <c r="GU158" i="110"/>
  <c r="GT158" i="110"/>
  <c r="GS158" i="110"/>
  <c r="GR158" i="110"/>
  <c r="GQ158" i="110"/>
  <c r="GP158" i="110"/>
  <c r="GO158" i="110"/>
  <c r="GN158" i="110"/>
  <c r="GW106" i="110"/>
  <c r="GV106" i="110"/>
  <c r="GU106" i="110"/>
  <c r="GT106" i="110"/>
  <c r="GS106" i="110"/>
  <c r="GR106" i="110"/>
  <c r="GQ106" i="110"/>
  <c r="GP106" i="110"/>
  <c r="GO106" i="110"/>
  <c r="GN106" i="110"/>
  <c r="GW38" i="110"/>
  <c r="GV38" i="110"/>
  <c r="GU38" i="110"/>
  <c r="GT38" i="110"/>
  <c r="GS38" i="110"/>
  <c r="GR38" i="110"/>
  <c r="GQ38" i="110"/>
  <c r="GP38" i="110"/>
  <c r="GO38" i="110"/>
  <c r="GN38" i="110"/>
  <c r="GW43" i="110"/>
  <c r="GV43" i="110"/>
  <c r="GU43" i="110"/>
  <c r="GT43" i="110"/>
  <c r="GS43" i="110"/>
  <c r="GR43" i="110"/>
  <c r="GQ43" i="110"/>
  <c r="GP43" i="110"/>
  <c r="GO43" i="110"/>
  <c r="GN43" i="110"/>
  <c r="GW101" i="110"/>
  <c r="GV101" i="110"/>
  <c r="GU101" i="110"/>
  <c r="GT101" i="110"/>
  <c r="GS101" i="110"/>
  <c r="GR101" i="110"/>
  <c r="GQ101" i="110"/>
  <c r="GP101" i="110"/>
  <c r="GO101" i="110"/>
  <c r="GN101" i="110"/>
  <c r="GW168" i="110"/>
  <c r="GV168" i="110"/>
  <c r="GU168" i="110"/>
  <c r="GT168" i="110"/>
  <c r="GS168" i="110"/>
  <c r="GR168" i="110"/>
  <c r="GQ168" i="110"/>
  <c r="GP168" i="110"/>
  <c r="GO168" i="110"/>
  <c r="GN168" i="110"/>
  <c r="GW124" i="110"/>
  <c r="GV124" i="110"/>
  <c r="GU124" i="110"/>
  <c r="GT124" i="110"/>
  <c r="GS124" i="110"/>
  <c r="GR124" i="110"/>
  <c r="GQ124" i="110"/>
  <c r="GP124" i="110"/>
  <c r="GO124" i="110"/>
  <c r="GN124" i="110"/>
  <c r="GW35" i="110"/>
  <c r="GV35" i="110"/>
  <c r="GU35" i="110"/>
  <c r="GT35" i="110"/>
  <c r="GS35" i="110"/>
  <c r="GR35" i="110"/>
  <c r="GQ35" i="110"/>
  <c r="GP35" i="110"/>
  <c r="GO35" i="110"/>
  <c r="GN35" i="110"/>
  <c r="GW109" i="110"/>
  <c r="GV109" i="110"/>
  <c r="GU109" i="110"/>
  <c r="GT109" i="110"/>
  <c r="GS109" i="110"/>
  <c r="GR109" i="110"/>
  <c r="GQ109" i="110"/>
  <c r="GP109" i="110"/>
  <c r="GO109" i="110"/>
  <c r="GN109" i="110"/>
  <c r="GW57" i="110"/>
  <c r="GV57" i="110"/>
  <c r="GU57" i="110"/>
  <c r="GT57" i="110"/>
  <c r="GS57" i="110"/>
  <c r="GR57" i="110"/>
  <c r="GQ57" i="110"/>
  <c r="GP57" i="110"/>
  <c r="GO57" i="110"/>
  <c r="GN57" i="110"/>
  <c r="GW52" i="110"/>
  <c r="GV52" i="110"/>
  <c r="GU52" i="110"/>
  <c r="GT52" i="110"/>
  <c r="GS52" i="110"/>
  <c r="GR52" i="110"/>
  <c r="GQ52" i="110"/>
  <c r="GP52" i="110"/>
  <c r="GO52" i="110"/>
  <c r="GN52" i="110"/>
  <c r="GW92" i="110"/>
  <c r="GV92" i="110"/>
  <c r="GU92" i="110"/>
  <c r="GT92" i="110"/>
  <c r="GS92" i="110"/>
  <c r="GR92" i="110"/>
  <c r="GQ92" i="110"/>
  <c r="GP92" i="110"/>
  <c r="GO92" i="110"/>
  <c r="GN92" i="110"/>
  <c r="GW137" i="110"/>
  <c r="GV137" i="110"/>
  <c r="GU137" i="110"/>
  <c r="GT137" i="110"/>
  <c r="GS137" i="110"/>
  <c r="GR137" i="110"/>
  <c r="GQ137" i="110"/>
  <c r="GP137" i="110"/>
  <c r="GO137" i="110"/>
  <c r="GN137" i="110"/>
  <c r="GW7" i="110"/>
  <c r="GV7" i="110"/>
  <c r="GU7" i="110"/>
  <c r="GT7" i="110"/>
  <c r="GS7" i="110"/>
  <c r="GR7" i="110"/>
  <c r="GQ7" i="110"/>
  <c r="GP7" i="110"/>
  <c r="GO7" i="110"/>
  <c r="GN7" i="110"/>
  <c r="GW138" i="110"/>
  <c r="GV138" i="110"/>
  <c r="GU138" i="110"/>
  <c r="GT138" i="110"/>
  <c r="GS138" i="110"/>
  <c r="GR138" i="110"/>
  <c r="GQ138" i="110"/>
  <c r="GP138" i="110"/>
  <c r="GO138" i="110"/>
  <c r="GN138" i="110"/>
  <c r="GW14" i="110"/>
  <c r="GV14" i="110"/>
  <c r="GU14" i="110"/>
  <c r="GT14" i="110"/>
  <c r="GS14" i="110"/>
  <c r="GR14" i="110"/>
  <c r="GQ14" i="110"/>
  <c r="GP14" i="110"/>
  <c r="GO14" i="110"/>
  <c r="GN14" i="110"/>
  <c r="GW82" i="110"/>
  <c r="GV82" i="110"/>
  <c r="GU82" i="110"/>
  <c r="GT82" i="110"/>
  <c r="GS82" i="110"/>
  <c r="GR82" i="110"/>
  <c r="GQ82" i="110"/>
  <c r="GP82" i="110"/>
  <c r="GO82" i="110"/>
  <c r="GN82" i="110"/>
  <c r="GW51" i="110"/>
  <c r="GV51" i="110"/>
  <c r="GU51" i="110"/>
  <c r="GT51" i="110"/>
  <c r="GS51" i="110"/>
  <c r="GR51" i="110"/>
  <c r="GQ51" i="110"/>
  <c r="GP51" i="110"/>
  <c r="GO51" i="110"/>
  <c r="GN51" i="110"/>
  <c r="GW125" i="110"/>
  <c r="GV125" i="110"/>
  <c r="GU125" i="110"/>
  <c r="GT125" i="110"/>
  <c r="GS125" i="110"/>
  <c r="GR125" i="110"/>
  <c r="GQ125" i="110"/>
  <c r="GP125" i="110"/>
  <c r="GO125" i="110"/>
  <c r="GN125" i="110"/>
  <c r="GW154" i="110"/>
  <c r="GV154" i="110"/>
  <c r="GU154" i="110"/>
  <c r="GT154" i="110"/>
  <c r="GS154" i="110"/>
  <c r="GR154" i="110"/>
  <c r="GQ154" i="110"/>
  <c r="GP154" i="110"/>
  <c r="GO154" i="110"/>
  <c r="GN154" i="110"/>
  <c r="GW95" i="110"/>
  <c r="GV95" i="110"/>
  <c r="GU95" i="110"/>
  <c r="GT95" i="110"/>
  <c r="GS95" i="110"/>
  <c r="GR95" i="110"/>
  <c r="GQ95" i="110"/>
  <c r="GP95" i="110"/>
  <c r="GO95" i="110"/>
  <c r="GN95" i="110"/>
  <c r="GW46" i="110"/>
  <c r="GV46" i="110"/>
  <c r="GU46" i="110"/>
  <c r="GT46" i="110"/>
  <c r="GS46" i="110"/>
  <c r="GR46" i="110"/>
  <c r="GQ46" i="110"/>
  <c r="GP46" i="110"/>
  <c r="GO46" i="110"/>
  <c r="GN46" i="110"/>
  <c r="GW61" i="110"/>
  <c r="GV61" i="110"/>
  <c r="GU61" i="110"/>
  <c r="GT61" i="110"/>
  <c r="GS61" i="110"/>
  <c r="GR61" i="110"/>
  <c r="GQ61" i="110"/>
  <c r="GP61" i="110"/>
  <c r="GO61" i="110"/>
  <c r="GN61" i="110"/>
  <c r="GW85" i="110"/>
  <c r="GV85" i="110"/>
  <c r="GU85" i="110"/>
  <c r="GT85" i="110"/>
  <c r="GS85" i="110"/>
  <c r="GR85" i="110"/>
  <c r="GQ85" i="110"/>
  <c r="GP85" i="110"/>
  <c r="GO85" i="110"/>
  <c r="GN85" i="110"/>
  <c r="GW64" i="110"/>
  <c r="GV64" i="110"/>
  <c r="GU64" i="110"/>
  <c r="GT64" i="110"/>
  <c r="GS64" i="110"/>
  <c r="GR64" i="110"/>
  <c r="GQ64" i="110"/>
  <c r="GP64" i="110"/>
  <c r="GO64" i="110"/>
  <c r="GN64" i="110"/>
  <c r="GW100" i="110"/>
  <c r="GV100" i="110"/>
  <c r="GU100" i="110"/>
  <c r="GT100" i="110"/>
  <c r="GS100" i="110"/>
  <c r="GR100" i="110"/>
  <c r="GQ100" i="110"/>
  <c r="GP100" i="110"/>
  <c r="GO100" i="110"/>
  <c r="GN100" i="110"/>
  <c r="GW144" i="110"/>
  <c r="GV144" i="110"/>
  <c r="GU144" i="110"/>
  <c r="GT144" i="110"/>
  <c r="GS144" i="110"/>
  <c r="GR144" i="110"/>
  <c r="GQ144" i="110"/>
  <c r="GP144" i="110"/>
  <c r="GO144" i="110"/>
  <c r="GN144" i="110"/>
  <c r="GW6" i="110"/>
  <c r="GV6" i="110"/>
  <c r="GU6" i="110"/>
  <c r="GT6" i="110"/>
  <c r="GS6" i="110"/>
  <c r="GR6" i="110"/>
  <c r="GQ6" i="110"/>
  <c r="GP6" i="110"/>
  <c r="GO6" i="110"/>
  <c r="GN6" i="110"/>
  <c r="GW66" i="110"/>
  <c r="GV66" i="110"/>
  <c r="GU66" i="110"/>
  <c r="GT66" i="110"/>
  <c r="GS66" i="110"/>
  <c r="GR66" i="110"/>
  <c r="GQ66" i="110"/>
  <c r="GP66" i="110"/>
  <c r="GO66" i="110"/>
  <c r="GN66" i="110"/>
  <c r="GW127" i="110"/>
  <c r="GV127" i="110"/>
  <c r="GU127" i="110"/>
  <c r="GT127" i="110"/>
  <c r="GS127" i="110"/>
  <c r="GR127" i="110"/>
  <c r="GQ127" i="110"/>
  <c r="GP127" i="110"/>
  <c r="GO127" i="110"/>
  <c r="GN127" i="110"/>
  <c r="GW29" i="110"/>
  <c r="GV29" i="110"/>
  <c r="GU29" i="110"/>
  <c r="GT29" i="110"/>
  <c r="GS29" i="110"/>
  <c r="GR29" i="110"/>
  <c r="GQ29" i="110"/>
  <c r="GP29" i="110"/>
  <c r="GO29" i="110"/>
  <c r="GN29" i="110"/>
  <c r="GW111" i="110"/>
  <c r="GV111" i="110"/>
  <c r="GU111" i="110"/>
  <c r="GT111" i="110"/>
  <c r="GS111" i="110"/>
  <c r="GR111" i="110"/>
  <c r="GQ111" i="110"/>
  <c r="GP111" i="110"/>
  <c r="GO111" i="110"/>
  <c r="GN111" i="110"/>
  <c r="GW119" i="110"/>
  <c r="GV119" i="110"/>
  <c r="GU119" i="110"/>
  <c r="GT119" i="110"/>
  <c r="GS119" i="110"/>
  <c r="GR119" i="110"/>
  <c r="GQ119" i="110"/>
  <c r="GP119" i="110"/>
  <c r="GO119" i="110"/>
  <c r="GN119" i="110"/>
  <c r="GW86" i="110"/>
  <c r="GV86" i="110"/>
  <c r="GU86" i="110"/>
  <c r="GT86" i="110"/>
  <c r="GS86" i="110"/>
  <c r="GR86" i="110"/>
  <c r="GQ86" i="110"/>
  <c r="GP86" i="110"/>
  <c r="GO86" i="110"/>
  <c r="GN86" i="110"/>
  <c r="GW74" i="110"/>
  <c r="GV74" i="110"/>
  <c r="GU74" i="110"/>
  <c r="GT74" i="110"/>
  <c r="GS74" i="110"/>
  <c r="GR74" i="110"/>
  <c r="GQ74" i="110"/>
  <c r="GP74" i="110"/>
  <c r="GO74" i="110"/>
  <c r="GN74" i="110"/>
  <c r="GW102" i="110"/>
  <c r="GV102" i="110"/>
  <c r="GU102" i="110"/>
  <c r="GT102" i="110"/>
  <c r="GS102" i="110"/>
  <c r="GR102" i="110"/>
  <c r="GQ102" i="110"/>
  <c r="GP102" i="110"/>
  <c r="GO102" i="110"/>
  <c r="GN102" i="110"/>
  <c r="GW26" i="110"/>
  <c r="GV26" i="110"/>
  <c r="GU26" i="110"/>
  <c r="GT26" i="110"/>
  <c r="GS26" i="110"/>
  <c r="GR26" i="110"/>
  <c r="GQ26" i="110"/>
  <c r="GP26" i="110"/>
  <c r="GO26" i="110"/>
  <c r="GN26" i="110"/>
  <c r="GW151" i="110"/>
  <c r="GV151" i="110"/>
  <c r="GU151" i="110"/>
  <c r="GT151" i="110"/>
  <c r="GS151" i="110"/>
  <c r="GR151" i="110"/>
  <c r="GQ151" i="110"/>
  <c r="GP151" i="110"/>
  <c r="GO151" i="110"/>
  <c r="GN151" i="110"/>
  <c r="GW170" i="110"/>
  <c r="GV170" i="110"/>
  <c r="GU170" i="110"/>
  <c r="GT170" i="110"/>
  <c r="GS170" i="110"/>
  <c r="GR170" i="110"/>
  <c r="GQ170" i="110"/>
  <c r="GP170" i="110"/>
  <c r="GO170" i="110"/>
  <c r="GN170" i="110"/>
  <c r="GW25" i="110"/>
  <c r="GV25" i="110"/>
  <c r="GU25" i="110"/>
  <c r="GT25" i="110"/>
  <c r="GS25" i="110"/>
  <c r="GR25" i="110"/>
  <c r="GQ25" i="110"/>
  <c r="GP25" i="110"/>
  <c r="GO25" i="110"/>
  <c r="GN25" i="110"/>
  <c r="GW96" i="110"/>
  <c r="GV96" i="110"/>
  <c r="GU96" i="110"/>
  <c r="GT96" i="110"/>
  <c r="GS96" i="110"/>
  <c r="GR96" i="110"/>
  <c r="GQ96" i="110"/>
  <c r="GP96" i="110"/>
  <c r="GO96" i="110"/>
  <c r="GN96" i="110"/>
  <c r="GW126" i="110"/>
  <c r="GV126" i="110"/>
  <c r="GU126" i="110"/>
  <c r="GT126" i="110"/>
  <c r="GS126" i="110"/>
  <c r="GR126" i="110"/>
  <c r="GQ126" i="110"/>
  <c r="GP126" i="110"/>
  <c r="GO126" i="110"/>
  <c r="GN126" i="110"/>
  <c r="GW16" i="110"/>
  <c r="GV16" i="110"/>
  <c r="GU16" i="110"/>
  <c r="GT16" i="110"/>
  <c r="GS16" i="110"/>
  <c r="GR16" i="110"/>
  <c r="GQ16" i="110"/>
  <c r="GP16" i="110"/>
  <c r="GO16" i="110"/>
  <c r="GN16" i="110"/>
  <c r="GW93" i="110"/>
  <c r="GV93" i="110"/>
  <c r="GU93" i="110"/>
  <c r="GT93" i="110"/>
  <c r="GS93" i="110"/>
  <c r="GR93" i="110"/>
  <c r="GQ93" i="110"/>
  <c r="GP93" i="110"/>
  <c r="GO93" i="110"/>
  <c r="GN93" i="110"/>
  <c r="GW150" i="110"/>
  <c r="GV150" i="110"/>
  <c r="GU150" i="110"/>
  <c r="GT150" i="110"/>
  <c r="GS150" i="110"/>
  <c r="GR150" i="110"/>
  <c r="GQ150" i="110"/>
  <c r="GP150" i="110"/>
  <c r="GO150" i="110"/>
  <c r="GN150" i="110"/>
  <c r="GW148" i="110"/>
  <c r="GV148" i="110"/>
  <c r="GU148" i="110"/>
  <c r="GT148" i="110"/>
  <c r="GS148" i="110"/>
  <c r="GR148" i="110"/>
  <c r="GQ148" i="110"/>
  <c r="GP148" i="110"/>
  <c r="GO148" i="110"/>
  <c r="GN148" i="110"/>
  <c r="GW60" i="110"/>
  <c r="GV60" i="110"/>
  <c r="GU60" i="110"/>
  <c r="GT60" i="110"/>
  <c r="GS60" i="110"/>
  <c r="GR60" i="110"/>
  <c r="GQ60" i="110"/>
  <c r="GP60" i="110"/>
  <c r="GO60" i="110"/>
  <c r="GN60" i="110"/>
  <c r="GW153" i="110"/>
  <c r="GV153" i="110"/>
  <c r="GU153" i="110"/>
  <c r="GT153" i="110"/>
  <c r="GS153" i="110"/>
  <c r="GR153" i="110"/>
  <c r="GQ153" i="110"/>
  <c r="GP153" i="110"/>
  <c r="GO153" i="110"/>
  <c r="GN153" i="110"/>
  <c r="GW48" i="110"/>
  <c r="GV48" i="110"/>
  <c r="GU48" i="110"/>
  <c r="GT48" i="110"/>
  <c r="GS48" i="110"/>
  <c r="GR48" i="110"/>
  <c r="GQ48" i="110"/>
  <c r="GP48" i="110"/>
  <c r="GO48" i="110"/>
  <c r="GN48" i="110"/>
  <c r="GW30" i="110"/>
  <c r="GV30" i="110"/>
  <c r="GU30" i="110"/>
  <c r="GT30" i="110"/>
  <c r="GS30" i="110"/>
  <c r="GR30" i="110"/>
  <c r="GQ30" i="110"/>
  <c r="GP30" i="110"/>
  <c r="GO30" i="110"/>
  <c r="GN30" i="110"/>
  <c r="GW104" i="110"/>
  <c r="GV104" i="110"/>
  <c r="GU104" i="110"/>
  <c r="GT104" i="110"/>
  <c r="GS104" i="110"/>
  <c r="GR104" i="110"/>
  <c r="GQ104" i="110"/>
  <c r="GP104" i="110"/>
  <c r="GO104" i="110"/>
  <c r="GN104" i="110"/>
  <c r="GW146" i="110"/>
  <c r="GV146" i="110"/>
  <c r="GU146" i="110"/>
  <c r="GT146" i="110"/>
  <c r="GS146" i="110"/>
  <c r="GR146" i="110"/>
  <c r="GQ146" i="110"/>
  <c r="GP146" i="110"/>
  <c r="GO146" i="110"/>
  <c r="GN146" i="110"/>
  <c r="GW122" i="110"/>
  <c r="GV122" i="110"/>
  <c r="GU122" i="110"/>
  <c r="GT122" i="110"/>
  <c r="GS122" i="110"/>
  <c r="GR122" i="110"/>
  <c r="GQ122" i="110"/>
  <c r="GP122" i="110"/>
  <c r="GO122" i="110"/>
  <c r="GN122" i="110"/>
  <c r="GW8" i="110"/>
  <c r="GV8" i="110"/>
  <c r="GU8" i="110"/>
  <c r="GT8" i="110"/>
  <c r="GS8" i="110"/>
  <c r="GR8" i="110"/>
  <c r="GQ8" i="110"/>
  <c r="GP8" i="110"/>
  <c r="GO8" i="110"/>
  <c r="GN8" i="110"/>
  <c r="GW98" i="110"/>
  <c r="GV98" i="110"/>
  <c r="GU98" i="110"/>
  <c r="GT98" i="110"/>
  <c r="GS98" i="110"/>
  <c r="GR98" i="110"/>
  <c r="GQ98" i="110"/>
  <c r="GP98" i="110"/>
  <c r="GO98" i="110"/>
  <c r="GN98" i="110"/>
  <c r="GW28" i="110"/>
  <c r="GV28" i="110"/>
  <c r="GU28" i="110"/>
  <c r="GT28" i="110"/>
  <c r="GS28" i="110"/>
  <c r="GR28" i="110"/>
  <c r="GQ28" i="110"/>
  <c r="GP28" i="110"/>
  <c r="GO28" i="110"/>
  <c r="GN28" i="110"/>
  <c r="GW165" i="110"/>
  <c r="GV165" i="110"/>
  <c r="GU165" i="110"/>
  <c r="GT165" i="110"/>
  <c r="GS165" i="110"/>
  <c r="GR165" i="110"/>
  <c r="GQ165" i="110"/>
  <c r="GP165" i="110"/>
  <c r="GO165" i="110"/>
  <c r="GN165" i="110"/>
  <c r="GW32" i="110"/>
  <c r="GV32" i="110"/>
  <c r="GU32" i="110"/>
  <c r="GT32" i="110"/>
  <c r="GS32" i="110"/>
  <c r="GR32" i="110"/>
  <c r="GQ32" i="110"/>
  <c r="GP32" i="110"/>
  <c r="GO32" i="110"/>
  <c r="GN32" i="110"/>
  <c r="GW79" i="110"/>
  <c r="GV79" i="110"/>
  <c r="GU79" i="110"/>
  <c r="GT79" i="110"/>
  <c r="GS79" i="110"/>
  <c r="GR79" i="110"/>
  <c r="GQ79" i="110"/>
  <c r="GP79" i="110"/>
  <c r="GO79" i="110"/>
  <c r="GN79" i="110"/>
  <c r="GW87" i="110"/>
  <c r="GV87" i="110"/>
  <c r="GU87" i="110"/>
  <c r="GT87" i="110"/>
  <c r="GS87" i="110"/>
  <c r="GR87" i="110"/>
  <c r="GQ87" i="110"/>
  <c r="GP87" i="110"/>
  <c r="GO87" i="110"/>
  <c r="GN87" i="110"/>
  <c r="GW40" i="110"/>
  <c r="GV40" i="110"/>
  <c r="GU40" i="110"/>
  <c r="GT40" i="110"/>
  <c r="GS40" i="110"/>
  <c r="GR40" i="110"/>
  <c r="GQ40" i="110"/>
  <c r="GP40" i="110"/>
  <c r="GO40" i="110"/>
  <c r="GN40" i="110"/>
  <c r="GW140" i="110"/>
  <c r="GV140" i="110"/>
  <c r="GU140" i="110"/>
  <c r="GT140" i="110"/>
  <c r="GS140" i="110"/>
  <c r="GR140" i="110"/>
  <c r="GQ140" i="110"/>
  <c r="GP140" i="110"/>
  <c r="GO140" i="110"/>
  <c r="GN140" i="110"/>
  <c r="GW10" i="110"/>
  <c r="GV10" i="110"/>
  <c r="GU10" i="110"/>
  <c r="GT10" i="110"/>
  <c r="GS10" i="110"/>
  <c r="GR10" i="110"/>
  <c r="GQ10" i="110"/>
  <c r="GP10" i="110"/>
  <c r="GO10" i="110"/>
  <c r="GN10" i="110"/>
  <c r="GW130" i="110"/>
  <c r="GV130" i="110"/>
  <c r="GU130" i="110"/>
  <c r="GT130" i="110"/>
  <c r="GS130" i="110"/>
  <c r="GR130" i="110"/>
  <c r="GQ130" i="110"/>
  <c r="GP130" i="110"/>
  <c r="GO130" i="110"/>
  <c r="GN130" i="110"/>
  <c r="GW155" i="110"/>
  <c r="GV155" i="110"/>
  <c r="GU155" i="110"/>
  <c r="GT155" i="110"/>
  <c r="GS155" i="110"/>
  <c r="GR155" i="110"/>
  <c r="GQ155" i="110"/>
  <c r="GP155" i="110"/>
  <c r="GO155" i="110"/>
  <c r="GN155" i="110"/>
  <c r="GW112" i="110"/>
  <c r="GV112" i="110"/>
  <c r="GU112" i="110"/>
  <c r="GT112" i="110"/>
  <c r="GS112" i="110"/>
  <c r="GR112" i="110"/>
  <c r="GQ112" i="110"/>
  <c r="GP112" i="110"/>
  <c r="GO112" i="110"/>
  <c r="GN112" i="110"/>
  <c r="GW123" i="110"/>
  <c r="GV123" i="110"/>
  <c r="GU123" i="110"/>
  <c r="GT123" i="110"/>
  <c r="GS123" i="110"/>
  <c r="GR123" i="110"/>
  <c r="GQ123" i="110"/>
  <c r="GP123" i="110"/>
  <c r="GO123" i="110"/>
  <c r="GN123" i="110"/>
  <c r="GW135" i="110"/>
  <c r="GV135" i="110"/>
  <c r="GU135" i="110"/>
  <c r="GT135" i="110"/>
  <c r="GS135" i="110"/>
  <c r="GR135" i="110"/>
  <c r="GQ135" i="110"/>
  <c r="GP135" i="110"/>
  <c r="GO135" i="110"/>
  <c r="GN135" i="110"/>
  <c r="GW107" i="110"/>
  <c r="GV107" i="110"/>
  <c r="GU107" i="110"/>
  <c r="GT107" i="110"/>
  <c r="GS107" i="110"/>
  <c r="GR107" i="110"/>
  <c r="GQ107" i="110"/>
  <c r="GP107" i="110"/>
  <c r="GO107" i="110"/>
  <c r="GN107" i="110"/>
  <c r="GW99" i="110"/>
  <c r="GV99" i="110"/>
  <c r="GU99" i="110"/>
  <c r="GT99" i="110"/>
  <c r="GS99" i="110"/>
  <c r="GR99" i="110"/>
  <c r="GQ99" i="110"/>
  <c r="GP99" i="110"/>
  <c r="GO99" i="110"/>
  <c r="GN99" i="110"/>
  <c r="GW108" i="110"/>
  <c r="GV108" i="110"/>
  <c r="GU108" i="110"/>
  <c r="GT108" i="110"/>
  <c r="GS108" i="110"/>
  <c r="GR108" i="110"/>
  <c r="GQ108" i="110"/>
  <c r="GP108" i="110"/>
  <c r="GO108" i="110"/>
  <c r="GN108" i="110"/>
  <c r="GW77" i="110"/>
  <c r="GV77" i="110"/>
  <c r="GU77" i="110"/>
  <c r="GT77" i="110"/>
  <c r="GS77" i="110"/>
  <c r="GR77" i="110"/>
  <c r="GQ77" i="110"/>
  <c r="GP77" i="110"/>
  <c r="GO77" i="110"/>
  <c r="GN77" i="110"/>
  <c r="GW27" i="110"/>
  <c r="GV27" i="110"/>
  <c r="GU27" i="110"/>
  <c r="GT27" i="110"/>
  <c r="GS27" i="110"/>
  <c r="GR27" i="110"/>
  <c r="GQ27" i="110"/>
  <c r="GP27" i="110"/>
  <c r="GO27" i="110"/>
  <c r="GN27" i="110"/>
  <c r="GW128" i="110"/>
  <c r="GV128" i="110"/>
  <c r="GU128" i="110"/>
  <c r="GT128" i="110"/>
  <c r="GS128" i="110"/>
  <c r="GR128" i="110"/>
  <c r="GQ128" i="110"/>
  <c r="GP128" i="110"/>
  <c r="GO128" i="110"/>
  <c r="GN128" i="110"/>
  <c r="GR157" i="110"/>
  <c r="GQ157" i="110"/>
  <c r="GP157" i="110"/>
  <c r="GO157" i="110"/>
  <c r="GN157" i="110"/>
  <c r="GW78" i="110"/>
  <c r="GV78" i="110"/>
  <c r="GU78" i="110"/>
  <c r="GT78" i="110"/>
  <c r="GS78" i="110"/>
  <c r="GR78" i="110"/>
  <c r="GQ78" i="110"/>
  <c r="GP78" i="110"/>
  <c r="GO78" i="110"/>
  <c r="GN78" i="110"/>
  <c r="GW65" i="110"/>
  <c r="GV65" i="110"/>
  <c r="GU65" i="110"/>
  <c r="GT65" i="110"/>
  <c r="GS65" i="110"/>
  <c r="GW113" i="110"/>
  <c r="GV113" i="110"/>
  <c r="GU113" i="110"/>
  <c r="GT113" i="110"/>
  <c r="GS113" i="110"/>
  <c r="GR113" i="110"/>
  <c r="GQ113" i="110"/>
  <c r="GP113" i="110"/>
  <c r="GO113" i="110"/>
  <c r="GN113" i="110"/>
  <c r="GW166" i="110"/>
  <c r="GV166" i="110"/>
  <c r="GU166" i="110"/>
  <c r="GT166" i="110"/>
  <c r="GS166" i="110"/>
  <c r="GR166" i="110"/>
  <c r="GQ166" i="110"/>
  <c r="GP166" i="110"/>
  <c r="GO166" i="110"/>
  <c r="GN166" i="110"/>
  <c r="GW9" i="110"/>
  <c r="GV9" i="110"/>
  <c r="GU9" i="110"/>
  <c r="GT9" i="110"/>
  <c r="GS9" i="110"/>
  <c r="GR9" i="110"/>
  <c r="GQ9" i="110"/>
  <c r="GP9" i="110"/>
  <c r="GO9" i="110"/>
  <c r="GN9" i="110"/>
  <c r="GW129" i="110"/>
  <c r="GV129" i="110"/>
  <c r="GU129" i="110"/>
  <c r="GT129" i="110"/>
  <c r="GS129" i="110"/>
  <c r="GR129" i="110"/>
  <c r="GQ129" i="110"/>
  <c r="GP129" i="110"/>
  <c r="GO129" i="110"/>
  <c r="GN129" i="110"/>
  <c r="GW156" i="110"/>
  <c r="GV156" i="110"/>
  <c r="GU156" i="110"/>
  <c r="GT156" i="110"/>
  <c r="GS156" i="110"/>
  <c r="GW139" i="110"/>
  <c r="GV139" i="110"/>
  <c r="GU139" i="110"/>
  <c r="GT139" i="110"/>
  <c r="GS139" i="110"/>
  <c r="GW44" i="110"/>
  <c r="GV44" i="110"/>
  <c r="GU44" i="110"/>
  <c r="GT44" i="110"/>
  <c r="GS44" i="110"/>
  <c r="GW81" i="110"/>
  <c r="GV81" i="110"/>
  <c r="GU81" i="110"/>
  <c r="GT81" i="110"/>
  <c r="GS81" i="110"/>
  <c r="GW145" i="110"/>
  <c r="GV145" i="110"/>
  <c r="GU145" i="110"/>
  <c r="GT145" i="110"/>
  <c r="GS145" i="110"/>
  <c r="GR145" i="110"/>
  <c r="GQ145" i="110"/>
  <c r="GP145" i="110"/>
  <c r="GO145" i="110"/>
  <c r="GN145" i="110"/>
  <c r="GR62" i="110"/>
  <c r="GQ62" i="110"/>
  <c r="GP62" i="110"/>
  <c r="GO62" i="110"/>
  <c r="GN62" i="110"/>
  <c r="GW149" i="110"/>
  <c r="GV149" i="110"/>
  <c r="GU149" i="110"/>
  <c r="GT149" i="110"/>
  <c r="GS149" i="110"/>
  <c r="GW20" i="110"/>
  <c r="GV20" i="110"/>
  <c r="GU20" i="110"/>
  <c r="GT20" i="110"/>
  <c r="GS20" i="110"/>
  <c r="GR20" i="110"/>
  <c r="GQ20" i="110"/>
  <c r="GP20" i="110"/>
  <c r="GO20" i="110"/>
  <c r="GN20" i="110"/>
  <c r="GW75" i="110"/>
  <c r="GV75" i="110"/>
  <c r="GU75" i="110"/>
  <c r="GT75" i="110"/>
  <c r="GS75" i="110"/>
  <c r="GR71" i="110"/>
  <c r="GQ71" i="110"/>
  <c r="GP71" i="110"/>
  <c r="GO71" i="110"/>
  <c r="GN71" i="110"/>
  <c r="GW49" i="110"/>
  <c r="GV49" i="110"/>
  <c r="GU49" i="110"/>
  <c r="GT49" i="110"/>
  <c r="GS49" i="110"/>
  <c r="GR49" i="110"/>
  <c r="GQ49" i="110"/>
  <c r="GP49" i="110"/>
  <c r="GO49" i="110"/>
  <c r="GN49" i="110"/>
  <c r="GR50" i="110"/>
  <c r="GQ50" i="110"/>
  <c r="GP50" i="110"/>
  <c r="GO50" i="110"/>
  <c r="GN50" i="110"/>
  <c r="GW70" i="110"/>
  <c r="GV70" i="110"/>
  <c r="GU70" i="110"/>
  <c r="GT70" i="110"/>
  <c r="GS70" i="110"/>
  <c r="GR70" i="110"/>
  <c r="GQ70" i="110"/>
  <c r="GP70" i="110"/>
  <c r="GO70" i="110"/>
  <c r="GN70" i="110"/>
  <c r="GR58" i="110"/>
  <c r="GQ58" i="110"/>
  <c r="GP58" i="110"/>
  <c r="GO58" i="110"/>
  <c r="GN58" i="110"/>
  <c r="GW34" i="110"/>
  <c r="GV34" i="110"/>
  <c r="GU34" i="110"/>
  <c r="GT34" i="110"/>
  <c r="GS34" i="110"/>
  <c r="GW5" i="110"/>
  <c r="GV5" i="110"/>
  <c r="GU5" i="110"/>
  <c r="GT5" i="110"/>
  <c r="GS5" i="110"/>
  <c r="GW68" i="110"/>
  <c r="GV68" i="110"/>
  <c r="GU68" i="110"/>
  <c r="GT68" i="110"/>
  <c r="GS68" i="110"/>
  <c r="GR68" i="110"/>
  <c r="GQ68" i="110"/>
  <c r="GP68" i="110"/>
  <c r="GO68" i="110"/>
  <c r="GN68" i="110"/>
  <c r="GW143" i="110"/>
  <c r="GV143" i="110"/>
  <c r="GU143" i="110"/>
  <c r="GT143" i="110"/>
  <c r="GS143" i="110"/>
  <c r="GR143" i="110"/>
  <c r="GQ143" i="110"/>
  <c r="GP143" i="110"/>
  <c r="GO143" i="110"/>
  <c r="GN143" i="110"/>
  <c r="GW73" i="110"/>
  <c r="GV73" i="110"/>
  <c r="GU73" i="110"/>
  <c r="GT73" i="110"/>
  <c r="GS73" i="110"/>
  <c r="GR73" i="110"/>
  <c r="GQ73" i="110"/>
  <c r="GP73" i="110"/>
  <c r="GO73" i="110"/>
  <c r="GN73" i="110"/>
  <c r="GW167" i="110"/>
  <c r="GV167" i="110"/>
  <c r="GU167" i="110"/>
  <c r="GT167" i="110"/>
  <c r="GS167" i="110"/>
  <c r="GR167" i="110"/>
  <c r="GQ167" i="110"/>
  <c r="GP167" i="110"/>
  <c r="GO167" i="110"/>
  <c r="GN167" i="110"/>
  <c r="GR171" i="110"/>
  <c r="GQ171" i="110"/>
  <c r="GP171" i="110"/>
  <c r="GO171" i="110"/>
  <c r="GN171" i="110"/>
  <c r="GW103" i="110"/>
  <c r="GV103" i="110"/>
  <c r="GU103" i="110"/>
  <c r="GT103" i="110"/>
  <c r="GS103" i="110"/>
  <c r="GR103" i="110"/>
  <c r="GQ103" i="110"/>
  <c r="GP103" i="110"/>
  <c r="GO103" i="110"/>
  <c r="GN103" i="110"/>
  <c r="GR141" i="110"/>
  <c r="GQ141" i="110"/>
  <c r="GP141" i="110"/>
  <c r="GO141" i="110"/>
  <c r="GN141" i="110"/>
  <c r="GW132" i="110"/>
  <c r="GV132" i="110"/>
  <c r="GU132" i="110"/>
  <c r="GT132" i="110"/>
  <c r="GS132" i="110"/>
  <c r="GW53" i="110"/>
  <c r="GV53" i="110"/>
  <c r="GU53" i="110"/>
  <c r="GT53" i="110"/>
  <c r="GS53" i="110"/>
  <c r="GR53" i="110"/>
  <c r="GQ53" i="110"/>
  <c r="GP53" i="110"/>
  <c r="GO53" i="110"/>
  <c r="GN53" i="110"/>
  <c r="AY73" i="158"/>
  <c r="AX73" i="158"/>
  <c r="AW73" i="158"/>
  <c r="AV73" i="158"/>
  <c r="AU73" i="158"/>
  <c r="AY22" i="158"/>
  <c r="AX22" i="158"/>
  <c r="AW22" i="158"/>
  <c r="AV22" i="158"/>
  <c r="AU22" i="158"/>
  <c r="AY24" i="158"/>
  <c r="AX24" i="158"/>
  <c r="AW24" i="158"/>
  <c r="AV24" i="158"/>
  <c r="AU24" i="158"/>
  <c r="AY27" i="158"/>
  <c r="AX27" i="158"/>
  <c r="AW27" i="158"/>
  <c r="AV27" i="158"/>
  <c r="AU27" i="158"/>
  <c r="AY19" i="158"/>
  <c r="AX19" i="158"/>
  <c r="AW19" i="158"/>
  <c r="AV19" i="158"/>
  <c r="AU19" i="158"/>
  <c r="AY21" i="158"/>
  <c r="AX21" i="158"/>
  <c r="AW21" i="158"/>
  <c r="AV21" i="158"/>
  <c r="AU21" i="158"/>
  <c r="AY28" i="158"/>
  <c r="AX28" i="158"/>
  <c r="AW28" i="158"/>
  <c r="AV28" i="158"/>
  <c r="AU28" i="158"/>
  <c r="AY17" i="158"/>
  <c r="AX17" i="158"/>
  <c r="AW17" i="158"/>
  <c r="AV17" i="158"/>
  <c r="AU17" i="158"/>
  <c r="AY13" i="158"/>
  <c r="AX13" i="158"/>
  <c r="AW13" i="158"/>
  <c r="AV13" i="158"/>
  <c r="AU13" i="158"/>
  <c r="AY25" i="158"/>
  <c r="AX25" i="158"/>
  <c r="AW25" i="158"/>
  <c r="AV25" i="158"/>
  <c r="AU25" i="158"/>
  <c r="AY16" i="158"/>
  <c r="AX16" i="158"/>
  <c r="AW16" i="158"/>
  <c r="AV16" i="158"/>
  <c r="AU16" i="158"/>
  <c r="AY23" i="158"/>
  <c r="AX23" i="158"/>
  <c r="AW23" i="158"/>
  <c r="AV23" i="158"/>
  <c r="AU23" i="158"/>
  <c r="AY26" i="158"/>
  <c r="AX26" i="158"/>
  <c r="AW26" i="158"/>
  <c r="AV26" i="158"/>
  <c r="AU26" i="158"/>
  <c r="AY29" i="158"/>
  <c r="AX29" i="158"/>
  <c r="AW29" i="158"/>
  <c r="AV29" i="158"/>
  <c r="AU29" i="158"/>
  <c r="AY20" i="158"/>
  <c r="AX20" i="158"/>
  <c r="AW20" i="158"/>
  <c r="AV20" i="158"/>
  <c r="AU20" i="158"/>
  <c r="AY18" i="158"/>
  <c r="AX18" i="158"/>
  <c r="AW18" i="158"/>
  <c r="AV18" i="158"/>
  <c r="AU18" i="158"/>
  <c r="AY51" i="158"/>
  <c r="AX51" i="158"/>
  <c r="AW51" i="158"/>
  <c r="AV51" i="158"/>
  <c r="AU51" i="158"/>
  <c r="AY30" i="158"/>
  <c r="AX30" i="158"/>
  <c r="AW30" i="158"/>
  <c r="AV30" i="158"/>
  <c r="AU30" i="158"/>
  <c r="AY14" i="158"/>
  <c r="AX14" i="158"/>
  <c r="AW14" i="158"/>
  <c r="AV14" i="158"/>
  <c r="AU14" i="158"/>
  <c r="AY50" i="158"/>
  <c r="AX50" i="158"/>
  <c r="AW50" i="158"/>
  <c r="AV50" i="158"/>
  <c r="AU50" i="158"/>
  <c r="AY58" i="159"/>
  <c r="AX58" i="159"/>
  <c r="AW58" i="159"/>
  <c r="AV58" i="159"/>
  <c r="AU58" i="159"/>
  <c r="AY50" i="159"/>
  <c r="AX50" i="159"/>
  <c r="AW50" i="159"/>
  <c r="AV50" i="159"/>
  <c r="AU50" i="159"/>
  <c r="AY49" i="159"/>
  <c r="AX49" i="159"/>
  <c r="AW49" i="159"/>
  <c r="AV49" i="159"/>
  <c r="AU49" i="159"/>
  <c r="AY48" i="159"/>
  <c r="AX48" i="159"/>
  <c r="AW48" i="159"/>
  <c r="AV48" i="159"/>
  <c r="AU48" i="159"/>
  <c r="AY32" i="159"/>
  <c r="AX32" i="159"/>
  <c r="AW32" i="159"/>
  <c r="AV32" i="159"/>
  <c r="AU32" i="159"/>
  <c r="AY47" i="159"/>
  <c r="AX47" i="159"/>
  <c r="AW47" i="159"/>
  <c r="AV47" i="159"/>
  <c r="AU47" i="159"/>
  <c r="AY46" i="159"/>
  <c r="AX46" i="159"/>
  <c r="AW46" i="159"/>
  <c r="AV46" i="159"/>
  <c r="AU46" i="159"/>
  <c r="AY45" i="159"/>
  <c r="AX45" i="159"/>
  <c r="AW45" i="159"/>
  <c r="AV45" i="159"/>
  <c r="AU45" i="159"/>
  <c r="AY44" i="159"/>
  <c r="AX44" i="159"/>
  <c r="AW44" i="159"/>
  <c r="AV44" i="159"/>
  <c r="AU44" i="159"/>
  <c r="AY43" i="159"/>
  <c r="AX43" i="159"/>
  <c r="AW43" i="159"/>
  <c r="AV43" i="159"/>
  <c r="AU43" i="159"/>
  <c r="AY42" i="159"/>
  <c r="AX42" i="159"/>
  <c r="AW42" i="159"/>
  <c r="AV42" i="159"/>
  <c r="AU42" i="159"/>
  <c r="AY41" i="159"/>
  <c r="AX41" i="159"/>
  <c r="AW41" i="159"/>
  <c r="AV41" i="159"/>
  <c r="AU41" i="159"/>
  <c r="AY40" i="159"/>
  <c r="AX40" i="159"/>
  <c r="AW40" i="159"/>
  <c r="AV40" i="159"/>
  <c r="AU40" i="159"/>
  <c r="AY39" i="159"/>
  <c r="AX39" i="159"/>
  <c r="AW39" i="159"/>
  <c r="AV39" i="159"/>
  <c r="AU39" i="159"/>
  <c r="AY38" i="159"/>
  <c r="AX38" i="159"/>
  <c r="AW38" i="159"/>
  <c r="AV38" i="159"/>
  <c r="AU38" i="159"/>
  <c r="AY57" i="159"/>
  <c r="AX57" i="159"/>
  <c r="AW57" i="159"/>
  <c r="AV57" i="159"/>
  <c r="AU57" i="159"/>
  <c r="AY27" i="159"/>
  <c r="AX27" i="159"/>
  <c r="AW27" i="159"/>
  <c r="AV27" i="159"/>
  <c r="AU27" i="159"/>
  <c r="AY34" i="159"/>
  <c r="AX34" i="159"/>
  <c r="AW34" i="159"/>
  <c r="AV34" i="159"/>
  <c r="AU34" i="159"/>
  <c r="AY56" i="159"/>
  <c r="AX56" i="159"/>
  <c r="AW56" i="159"/>
  <c r="AV56" i="159"/>
  <c r="AU56" i="159"/>
  <c r="AY23" i="159"/>
  <c r="AX23" i="159"/>
  <c r="AW23" i="159"/>
  <c r="AV23" i="159"/>
  <c r="AU23" i="159"/>
  <c r="AY9" i="159"/>
  <c r="AX9" i="159"/>
  <c r="AW9" i="159"/>
  <c r="AV9" i="159"/>
  <c r="AU9" i="159"/>
  <c r="AY37" i="159"/>
  <c r="AX37" i="159"/>
  <c r="AW37" i="159"/>
  <c r="AV37" i="159"/>
  <c r="AU37" i="159"/>
  <c r="AY36" i="159"/>
  <c r="AX36" i="159"/>
  <c r="AW36" i="159"/>
  <c r="AV36" i="159"/>
  <c r="AU36" i="159"/>
  <c r="AY13" i="159"/>
  <c r="AX13" i="159"/>
  <c r="AW13" i="159"/>
  <c r="AV13" i="159"/>
  <c r="AU13" i="159"/>
  <c r="AY51" i="159"/>
  <c r="AX51" i="159"/>
  <c r="AW51" i="159"/>
  <c r="AV51" i="159"/>
  <c r="AU51" i="159"/>
  <c r="AY18" i="159"/>
  <c r="AX18" i="159"/>
  <c r="AW18" i="159"/>
  <c r="AV18" i="159"/>
  <c r="AU18" i="159"/>
  <c r="AY10" i="159"/>
  <c r="AX10" i="159"/>
  <c r="AW10" i="159"/>
  <c r="AV10" i="159"/>
  <c r="AU10" i="159"/>
  <c r="AY11" i="159"/>
  <c r="AX11" i="159"/>
  <c r="AW11" i="159"/>
  <c r="AV11" i="159"/>
  <c r="AU11" i="159"/>
  <c r="AY5" i="159"/>
  <c r="AX5" i="159"/>
  <c r="AW5" i="159"/>
  <c r="AV5" i="159"/>
  <c r="AU5" i="159"/>
  <c r="AY54" i="159"/>
  <c r="AX54" i="159"/>
  <c r="AW54" i="159"/>
  <c r="AV54" i="159"/>
  <c r="AU54" i="159"/>
  <c r="AY31" i="159"/>
  <c r="AX31" i="159"/>
  <c r="AW31" i="159"/>
  <c r="AV31" i="159"/>
  <c r="AU31" i="159"/>
  <c r="AY22" i="159"/>
  <c r="AX22" i="159"/>
  <c r="AW22" i="159"/>
  <c r="AV22" i="159"/>
  <c r="AU22" i="159"/>
  <c r="AY14" i="159"/>
  <c r="AX14" i="159"/>
  <c r="AW14" i="159"/>
  <c r="AV14" i="159"/>
  <c r="AU14" i="159"/>
  <c r="AY19" i="159"/>
  <c r="AX19" i="159"/>
  <c r="AW19" i="159"/>
  <c r="AV19" i="159"/>
  <c r="AU19" i="159"/>
  <c r="AY30" i="159"/>
  <c r="AX30" i="159"/>
  <c r="AW30" i="159"/>
  <c r="AV30" i="159"/>
  <c r="AU30" i="159"/>
  <c r="AY28" i="159"/>
  <c r="AX28" i="159"/>
  <c r="AW28" i="159"/>
  <c r="AV28" i="159"/>
  <c r="AU28" i="159"/>
  <c r="AY53" i="159"/>
  <c r="AX53" i="159"/>
  <c r="AW53" i="159"/>
  <c r="AV53" i="159"/>
  <c r="AU53" i="159"/>
  <c r="AY16" i="159"/>
  <c r="AX16" i="159"/>
  <c r="AW16" i="159"/>
  <c r="AV16" i="159"/>
  <c r="AU16" i="159"/>
  <c r="AY7" i="159"/>
  <c r="AX7" i="159"/>
  <c r="AW7" i="159"/>
  <c r="AV7" i="159"/>
  <c r="AU7" i="159"/>
  <c r="AY8" i="159"/>
  <c r="AX8" i="159"/>
  <c r="AW8" i="159"/>
  <c r="AV8" i="159"/>
  <c r="AU8" i="159"/>
  <c r="AY12" i="159"/>
  <c r="AX12" i="159"/>
  <c r="AW12" i="159"/>
  <c r="AV12" i="159"/>
  <c r="AU12" i="159"/>
  <c r="AY17" i="159"/>
  <c r="AX17" i="159"/>
  <c r="AW17" i="159"/>
  <c r="AV17" i="159"/>
  <c r="AU17" i="159"/>
  <c r="AY6" i="159"/>
  <c r="AX6" i="159"/>
  <c r="AW6" i="159"/>
  <c r="AV6" i="159"/>
  <c r="AU6" i="159"/>
  <c r="AY4" i="159"/>
  <c r="AX4" i="159"/>
  <c r="AW4" i="159"/>
  <c r="AV4" i="159"/>
  <c r="AU4" i="159"/>
  <c r="AT58" i="159"/>
  <c r="AS58" i="159"/>
  <c r="AR58" i="159"/>
  <c r="AQ58" i="159"/>
  <c r="AP58" i="159"/>
  <c r="AT50" i="159"/>
  <c r="AS50" i="159"/>
  <c r="AR50" i="159"/>
  <c r="AQ50" i="159"/>
  <c r="AP50" i="159"/>
  <c r="AT49" i="159"/>
  <c r="AS49" i="159"/>
  <c r="AR49" i="159"/>
  <c r="AQ49" i="159"/>
  <c r="AP49" i="159"/>
  <c r="AT48" i="159"/>
  <c r="AS48" i="159"/>
  <c r="AR48" i="159"/>
  <c r="AQ48" i="159"/>
  <c r="AP48" i="159"/>
  <c r="AT32" i="159"/>
  <c r="AS32" i="159"/>
  <c r="AR32" i="159"/>
  <c r="AQ32" i="159"/>
  <c r="AP32" i="159"/>
  <c r="AT47" i="159"/>
  <c r="AS47" i="159"/>
  <c r="AR47" i="159"/>
  <c r="AQ47" i="159"/>
  <c r="AP47" i="159"/>
  <c r="AT46" i="159"/>
  <c r="AS46" i="159"/>
  <c r="AR46" i="159"/>
  <c r="AQ46" i="159"/>
  <c r="AP46" i="159"/>
  <c r="AT45" i="159"/>
  <c r="AS45" i="159"/>
  <c r="AR45" i="159"/>
  <c r="AQ45" i="159"/>
  <c r="AP45" i="159"/>
  <c r="AT44" i="159"/>
  <c r="AS44" i="159"/>
  <c r="AR44" i="159"/>
  <c r="AQ44" i="159"/>
  <c r="AP44" i="159"/>
  <c r="AT43" i="159"/>
  <c r="AS43" i="159"/>
  <c r="AR43" i="159"/>
  <c r="AQ43" i="159"/>
  <c r="AP43" i="159"/>
  <c r="AT42" i="159"/>
  <c r="AS42" i="159"/>
  <c r="AR42" i="159"/>
  <c r="AQ42" i="159"/>
  <c r="AP42" i="159"/>
  <c r="AT41" i="159"/>
  <c r="AS41" i="159"/>
  <c r="AR41" i="159"/>
  <c r="AQ41" i="159"/>
  <c r="AP41" i="159"/>
  <c r="AT40" i="159"/>
  <c r="AS40" i="159"/>
  <c r="AR40" i="159"/>
  <c r="AQ40" i="159"/>
  <c r="AP40" i="159"/>
  <c r="AT39" i="159"/>
  <c r="AS39" i="159"/>
  <c r="AR39" i="159"/>
  <c r="AQ39" i="159"/>
  <c r="AP39" i="159"/>
  <c r="AT38" i="159"/>
  <c r="AS38" i="159"/>
  <c r="AR38" i="159"/>
  <c r="AQ38" i="159"/>
  <c r="AP38" i="159"/>
  <c r="AT57" i="159"/>
  <c r="AS57" i="159"/>
  <c r="AR57" i="159"/>
  <c r="AQ57" i="159"/>
  <c r="AP57" i="159"/>
  <c r="AT27" i="159"/>
  <c r="AS27" i="159"/>
  <c r="AR27" i="159"/>
  <c r="AQ27" i="159"/>
  <c r="AP27" i="159"/>
  <c r="AT34" i="159"/>
  <c r="AS34" i="159"/>
  <c r="AR34" i="159"/>
  <c r="AQ34" i="159"/>
  <c r="AP34" i="159"/>
  <c r="AT56" i="159"/>
  <c r="AS56" i="159"/>
  <c r="AR56" i="159"/>
  <c r="AQ56" i="159"/>
  <c r="AP56" i="159"/>
  <c r="AT37" i="159"/>
  <c r="AS37" i="159"/>
  <c r="AR37" i="159"/>
  <c r="AQ37" i="159"/>
  <c r="AP37" i="159"/>
  <c r="AT36" i="159"/>
  <c r="AS36" i="159"/>
  <c r="AR36" i="159"/>
  <c r="AQ36" i="159"/>
  <c r="AP36" i="159"/>
  <c r="AT13" i="159"/>
  <c r="AS13" i="159"/>
  <c r="AR13" i="159"/>
  <c r="AQ13" i="159"/>
  <c r="AP13" i="159"/>
  <c r="AT51" i="159"/>
  <c r="AS51" i="159"/>
  <c r="AR51" i="159"/>
  <c r="AQ51" i="159"/>
  <c r="AP51" i="159"/>
  <c r="AT15" i="159"/>
  <c r="AS15" i="159"/>
  <c r="AR15" i="159"/>
  <c r="AQ15" i="159"/>
  <c r="AP15" i="159"/>
  <c r="AT18" i="159"/>
  <c r="AS18" i="159"/>
  <c r="AR18" i="159"/>
  <c r="AQ18" i="159"/>
  <c r="AP18" i="159"/>
  <c r="AT11" i="159"/>
  <c r="AS11" i="159"/>
  <c r="AR11" i="159"/>
  <c r="AQ11" i="159"/>
  <c r="AP11" i="159"/>
  <c r="AT31" i="159"/>
  <c r="AS31" i="159"/>
  <c r="AR31" i="159"/>
  <c r="AQ31" i="159"/>
  <c r="AP31" i="159"/>
  <c r="AT30" i="159"/>
  <c r="AS30" i="159"/>
  <c r="AR30" i="159"/>
  <c r="AQ30" i="159"/>
  <c r="AP30" i="159"/>
  <c r="AT28" i="159"/>
  <c r="AS28" i="159"/>
  <c r="AR28" i="159"/>
  <c r="AQ28" i="159"/>
  <c r="AP28" i="159"/>
  <c r="AT53" i="159"/>
  <c r="AS53" i="159"/>
  <c r="AR53" i="159"/>
  <c r="AQ53" i="159"/>
  <c r="AP53" i="159"/>
  <c r="AT16" i="159"/>
  <c r="AS16" i="159"/>
  <c r="AR16" i="159"/>
  <c r="AQ16" i="159"/>
  <c r="AP16" i="159"/>
  <c r="AT7" i="159"/>
  <c r="AS7" i="159"/>
  <c r="AR7" i="159"/>
  <c r="AQ7" i="159"/>
  <c r="AP7" i="159"/>
  <c r="AT12" i="159"/>
  <c r="AS12" i="159"/>
  <c r="AR12" i="159"/>
  <c r="AQ12" i="159"/>
  <c r="AP12" i="159"/>
  <c r="AT6" i="159"/>
  <c r="AS6" i="159"/>
  <c r="AR6" i="159"/>
  <c r="AQ6" i="159"/>
  <c r="AP6" i="159"/>
  <c r="CI31" i="362"/>
  <c r="CF31" i="362"/>
  <c r="CC31" i="362"/>
  <c r="BZ31" i="362"/>
  <c r="BW31" i="362"/>
  <c r="BV31" i="362"/>
  <c r="BU31" i="362"/>
  <c r="BT31" i="362"/>
  <c r="BP31" i="362"/>
  <c r="BM31" i="362"/>
  <c r="BJ31" i="362"/>
  <c r="BG31" i="362"/>
  <c r="BD31" i="362"/>
  <c r="BC31" i="362"/>
  <c r="BB31" i="362"/>
  <c r="BA31" i="362"/>
  <c r="AY31" i="362"/>
  <c r="AX31" i="362"/>
  <c r="AW31" i="362"/>
  <c r="AV31" i="362"/>
  <c r="AU31" i="362"/>
  <c r="AT31" i="362"/>
  <c r="AS31" i="362"/>
  <c r="AR31" i="362"/>
  <c r="Z31" i="362"/>
  <c r="CJ31" i="362" s="1"/>
  <c r="CK31" i="362" s="1"/>
  <c r="Y31" i="362"/>
  <c r="V31" i="362"/>
  <c r="CG31" i="362" s="1"/>
  <c r="CH31" i="362" s="1"/>
  <c r="U31" i="362"/>
  <c r="R31" i="362"/>
  <c r="BK31" i="362" s="1"/>
  <c r="BL31" i="362" s="1"/>
  <c r="Q31" i="362"/>
  <c r="N31" i="362"/>
  <c r="BH31" i="362" s="1"/>
  <c r="BI31" i="362" s="1"/>
  <c r="M31" i="362"/>
  <c r="J31" i="362"/>
  <c r="BX31" i="362" s="1"/>
  <c r="BY31" i="362" s="1"/>
  <c r="I31" i="362"/>
  <c r="F31" i="362"/>
  <c r="A31" i="362" s="1"/>
  <c r="E31" i="362"/>
  <c r="CI30" i="362"/>
  <c r="CF30" i="362"/>
  <c r="CC30" i="362"/>
  <c r="BZ30" i="362"/>
  <c r="BW30" i="362"/>
  <c r="BV30" i="362"/>
  <c r="BU30" i="362"/>
  <c r="BT30" i="362"/>
  <c r="BP30" i="362"/>
  <c r="BM30" i="362"/>
  <c r="BJ30" i="362"/>
  <c r="BG30" i="362"/>
  <c r="BD30" i="362"/>
  <c r="BC30" i="362"/>
  <c r="BB30" i="362"/>
  <c r="BA30" i="362"/>
  <c r="AY30" i="362"/>
  <c r="AX30" i="362"/>
  <c r="AW30" i="362"/>
  <c r="AV30" i="362"/>
  <c r="AU30" i="362"/>
  <c r="AT30" i="362"/>
  <c r="AS30" i="362"/>
  <c r="AR30" i="362"/>
  <c r="Z30" i="362"/>
  <c r="BQ30" i="362" s="1"/>
  <c r="BR30" i="362" s="1"/>
  <c r="Y30" i="362"/>
  <c r="V30" i="362"/>
  <c r="CG30" i="362" s="1"/>
  <c r="CH30" i="362" s="1"/>
  <c r="U30" i="362"/>
  <c r="R30" i="362"/>
  <c r="CD30" i="362" s="1"/>
  <c r="CE30" i="362" s="1"/>
  <c r="Q30" i="362"/>
  <c r="N30" i="362"/>
  <c r="BH30" i="362" s="1"/>
  <c r="BI30" i="362" s="1"/>
  <c r="M30" i="362"/>
  <c r="J30" i="362"/>
  <c r="BE30" i="362" s="1"/>
  <c r="BF30" i="362" s="1"/>
  <c r="I30" i="362"/>
  <c r="F30" i="362"/>
  <c r="A30" i="362" s="1"/>
  <c r="E30" i="362"/>
  <c r="CI29" i="362"/>
  <c r="CF29" i="362"/>
  <c r="CC29" i="362"/>
  <c r="BZ29" i="362"/>
  <c r="BW29" i="362"/>
  <c r="BV29" i="362"/>
  <c r="BU29" i="362"/>
  <c r="BT29" i="362"/>
  <c r="BP29" i="362"/>
  <c r="BM29" i="362"/>
  <c r="BJ29" i="362"/>
  <c r="BG29" i="362"/>
  <c r="BD29" i="362"/>
  <c r="BC29" i="362"/>
  <c r="BB29" i="362"/>
  <c r="BA29" i="362"/>
  <c r="AY29" i="362"/>
  <c r="AX29" i="362"/>
  <c r="AW29" i="362"/>
  <c r="AV29" i="362"/>
  <c r="AU29" i="362"/>
  <c r="AT29" i="362"/>
  <c r="AS29" i="362"/>
  <c r="AR29" i="362"/>
  <c r="Z29" i="362"/>
  <c r="BQ29" i="362" s="1"/>
  <c r="BR29" i="362" s="1"/>
  <c r="Y29" i="362"/>
  <c r="V29" i="362"/>
  <c r="BN29" i="362" s="1"/>
  <c r="BO29" i="362" s="1"/>
  <c r="U29" i="362"/>
  <c r="R29" i="362"/>
  <c r="CD29" i="362" s="1"/>
  <c r="CE29" i="362" s="1"/>
  <c r="Q29" i="362"/>
  <c r="N29" i="362"/>
  <c r="CA29" i="362" s="1"/>
  <c r="CB29" i="362" s="1"/>
  <c r="M29" i="362"/>
  <c r="J29" i="362"/>
  <c r="BE29" i="362" s="1"/>
  <c r="BF29" i="362" s="1"/>
  <c r="I29" i="362"/>
  <c r="F29" i="362"/>
  <c r="A29" i="362" s="1"/>
  <c r="E29" i="362"/>
  <c r="CI28" i="362"/>
  <c r="CF28" i="362"/>
  <c r="CC28" i="362"/>
  <c r="BZ28" i="362"/>
  <c r="BW28" i="362"/>
  <c r="BV28" i="362"/>
  <c r="BU28" i="362"/>
  <c r="BT28" i="362"/>
  <c r="BP28" i="362"/>
  <c r="BM28" i="362"/>
  <c r="BJ28" i="362"/>
  <c r="BG28" i="362"/>
  <c r="BD28" i="362"/>
  <c r="BC28" i="362"/>
  <c r="BB28" i="362"/>
  <c r="BA28" i="362"/>
  <c r="AY28" i="362"/>
  <c r="AX28" i="362"/>
  <c r="AW28" i="362"/>
  <c r="AV28" i="362"/>
  <c r="AU28" i="362"/>
  <c r="AT28" i="362"/>
  <c r="AS28" i="362"/>
  <c r="AR28" i="362"/>
  <c r="Z28" i="362"/>
  <c r="Y28" i="362"/>
  <c r="V28" i="362"/>
  <c r="BN28" i="362" s="1"/>
  <c r="BO28" i="362" s="1"/>
  <c r="U28" i="362"/>
  <c r="R28" i="362"/>
  <c r="Q28" i="362"/>
  <c r="N28" i="362"/>
  <c r="CA28" i="362" s="1"/>
  <c r="CB28" i="362" s="1"/>
  <c r="M28" i="362"/>
  <c r="J28" i="362"/>
  <c r="I28" i="362"/>
  <c r="F28" i="362"/>
  <c r="A28" i="362" s="1"/>
  <c r="E28" i="362"/>
  <c r="CI27" i="362"/>
  <c r="CF27" i="362"/>
  <c r="CC27" i="362"/>
  <c r="BZ27" i="362"/>
  <c r="BW27" i="362"/>
  <c r="BV27" i="362"/>
  <c r="BU27" i="362"/>
  <c r="BT27" i="362"/>
  <c r="BP27" i="362"/>
  <c r="BM27" i="362"/>
  <c r="BJ27" i="362"/>
  <c r="BG27" i="362"/>
  <c r="BD27" i="362"/>
  <c r="BC27" i="362"/>
  <c r="BB27" i="362"/>
  <c r="BA27" i="362"/>
  <c r="AY27" i="362"/>
  <c r="AX27" i="362"/>
  <c r="AW27" i="362"/>
  <c r="AV27" i="362"/>
  <c r="AU27" i="362"/>
  <c r="AT27" i="362"/>
  <c r="AS27" i="362"/>
  <c r="AR27" i="362"/>
  <c r="Z27" i="362"/>
  <c r="BQ27" i="362" s="1"/>
  <c r="BR27" i="362" s="1"/>
  <c r="Y27" i="362"/>
  <c r="V27" i="362"/>
  <c r="CG27" i="362" s="1"/>
  <c r="CH27" i="362" s="1"/>
  <c r="U27" i="362"/>
  <c r="R27" i="362"/>
  <c r="CD27" i="362" s="1"/>
  <c r="CE27" i="362" s="1"/>
  <c r="Q27" i="362"/>
  <c r="N27" i="362"/>
  <c r="BH27" i="362" s="1"/>
  <c r="BI27" i="362" s="1"/>
  <c r="M27" i="362"/>
  <c r="J27" i="362"/>
  <c r="BX27" i="362" s="1"/>
  <c r="BY27" i="362" s="1"/>
  <c r="I27" i="362"/>
  <c r="F27" i="362"/>
  <c r="A27" i="362" s="1"/>
  <c r="E27" i="362"/>
  <c r="CI26" i="362"/>
  <c r="CF26" i="362"/>
  <c r="CC26" i="362"/>
  <c r="BZ26" i="362"/>
  <c r="BW26" i="362"/>
  <c r="BV26" i="362"/>
  <c r="BU26" i="362"/>
  <c r="BT26" i="362"/>
  <c r="BP26" i="362"/>
  <c r="BM26" i="362"/>
  <c r="BJ26" i="362"/>
  <c r="BG26" i="362"/>
  <c r="BD26" i="362"/>
  <c r="BC26" i="362"/>
  <c r="BB26" i="362"/>
  <c r="BA26" i="362"/>
  <c r="AY26" i="362"/>
  <c r="AX26" i="362"/>
  <c r="AW26" i="362"/>
  <c r="AV26" i="362"/>
  <c r="AU26" i="362"/>
  <c r="AT26" i="362"/>
  <c r="AS26" i="362"/>
  <c r="AR26" i="362"/>
  <c r="Z26" i="362"/>
  <c r="BQ26" i="362" s="1"/>
  <c r="BR26" i="362" s="1"/>
  <c r="Y26" i="362"/>
  <c r="V26" i="362"/>
  <c r="CG26" i="362" s="1"/>
  <c r="CH26" i="362" s="1"/>
  <c r="U26" i="362"/>
  <c r="R26" i="362"/>
  <c r="CD26" i="362" s="1"/>
  <c r="CE26" i="362" s="1"/>
  <c r="Q26" i="362"/>
  <c r="N26" i="362"/>
  <c r="BH26" i="362" s="1"/>
  <c r="BI26" i="362" s="1"/>
  <c r="M26" i="362"/>
  <c r="J26" i="362"/>
  <c r="BE26" i="362" s="1"/>
  <c r="BF26" i="362" s="1"/>
  <c r="I26" i="362"/>
  <c r="F26" i="362"/>
  <c r="A26" i="362" s="1"/>
  <c r="E26" i="362"/>
  <c r="CI25" i="362"/>
  <c r="CF25" i="362"/>
  <c r="CC25" i="362"/>
  <c r="BZ25" i="362"/>
  <c r="BW25" i="362"/>
  <c r="BV25" i="362"/>
  <c r="BU25" i="362"/>
  <c r="BT25" i="362"/>
  <c r="BP25" i="362"/>
  <c r="BM25" i="362"/>
  <c r="BJ25" i="362"/>
  <c r="BG25" i="362"/>
  <c r="BD25" i="362"/>
  <c r="BC25" i="362"/>
  <c r="BB25" i="362"/>
  <c r="BA25" i="362"/>
  <c r="AY25" i="362"/>
  <c r="AX25" i="362"/>
  <c r="AW25" i="362"/>
  <c r="AV25" i="362"/>
  <c r="AU25" i="362"/>
  <c r="AT25" i="362"/>
  <c r="AS25" i="362"/>
  <c r="AR25" i="362"/>
  <c r="Z25" i="362"/>
  <c r="BQ25" i="362" s="1"/>
  <c r="BR25" i="362" s="1"/>
  <c r="Y25" i="362"/>
  <c r="V25" i="362"/>
  <c r="BN25" i="362" s="1"/>
  <c r="BO25" i="362" s="1"/>
  <c r="U25" i="362"/>
  <c r="R25" i="362"/>
  <c r="CD25" i="362" s="1"/>
  <c r="CE25" i="362" s="1"/>
  <c r="Q25" i="362"/>
  <c r="N25" i="362"/>
  <c r="CA25" i="362" s="1"/>
  <c r="CB25" i="362" s="1"/>
  <c r="M25" i="362"/>
  <c r="J25" i="362"/>
  <c r="BE25" i="362" s="1"/>
  <c r="BF25" i="362" s="1"/>
  <c r="I25" i="362"/>
  <c r="F25" i="362"/>
  <c r="A25" i="362" s="1"/>
  <c r="E25" i="362"/>
  <c r="CI24" i="362"/>
  <c r="CF24" i="362"/>
  <c r="CC24" i="362"/>
  <c r="BZ24" i="362"/>
  <c r="BW24" i="362"/>
  <c r="BV24" i="362"/>
  <c r="BU24" i="362"/>
  <c r="BT24" i="362"/>
  <c r="BP24" i="362"/>
  <c r="BM24" i="362"/>
  <c r="BJ24" i="362"/>
  <c r="BG24" i="362"/>
  <c r="BD24" i="362"/>
  <c r="BC24" i="362"/>
  <c r="BB24" i="362"/>
  <c r="BA24" i="362"/>
  <c r="AY24" i="362"/>
  <c r="AX24" i="362"/>
  <c r="AW24" i="362"/>
  <c r="AV24" i="362"/>
  <c r="AU24" i="362"/>
  <c r="AT24" i="362"/>
  <c r="AS24" i="362"/>
  <c r="AR24" i="362"/>
  <c r="Z24" i="362"/>
  <c r="Y24" i="362"/>
  <c r="V24" i="362"/>
  <c r="BN24" i="362" s="1"/>
  <c r="BO24" i="362" s="1"/>
  <c r="U24" i="362"/>
  <c r="R24" i="362"/>
  <c r="Q24" i="362"/>
  <c r="N24" i="362"/>
  <c r="CA24" i="362" s="1"/>
  <c r="CB24" i="362" s="1"/>
  <c r="M24" i="362"/>
  <c r="J24" i="362"/>
  <c r="I24" i="362"/>
  <c r="F24" i="362"/>
  <c r="A24" i="362" s="1"/>
  <c r="E24" i="362"/>
  <c r="CI23" i="362"/>
  <c r="CF23" i="362"/>
  <c r="CC23" i="362"/>
  <c r="BZ23" i="362"/>
  <c r="BW23" i="362"/>
  <c r="BV23" i="362"/>
  <c r="BU23" i="362"/>
  <c r="BT23" i="362"/>
  <c r="BP23" i="362"/>
  <c r="BM23" i="362"/>
  <c r="BJ23" i="362"/>
  <c r="BG23" i="362"/>
  <c r="BD23" i="362"/>
  <c r="BC23" i="362"/>
  <c r="BB23" i="362"/>
  <c r="BA23" i="362"/>
  <c r="AY23" i="362"/>
  <c r="AX23" i="362"/>
  <c r="AW23" i="362"/>
  <c r="AV23" i="362"/>
  <c r="AU23" i="362"/>
  <c r="AT23" i="362"/>
  <c r="AS23" i="362"/>
  <c r="AR23" i="362"/>
  <c r="Z23" i="362"/>
  <c r="CJ23" i="362" s="1"/>
  <c r="CK23" i="362" s="1"/>
  <c r="Y23" i="362"/>
  <c r="V23" i="362"/>
  <c r="CG23" i="362" s="1"/>
  <c r="CH23" i="362" s="1"/>
  <c r="U23" i="362"/>
  <c r="R23" i="362"/>
  <c r="BK23" i="362" s="1"/>
  <c r="BL23" i="362" s="1"/>
  <c r="Q23" i="362"/>
  <c r="N23" i="362"/>
  <c r="BH23" i="362" s="1"/>
  <c r="BI23" i="362" s="1"/>
  <c r="M23" i="362"/>
  <c r="J23" i="362"/>
  <c r="BX23" i="362" s="1"/>
  <c r="BY23" i="362" s="1"/>
  <c r="I23" i="362"/>
  <c r="F23" i="362"/>
  <c r="A23" i="362" s="1"/>
  <c r="E23" i="362"/>
  <c r="CI22" i="362"/>
  <c r="CF22" i="362"/>
  <c r="CC22" i="362"/>
  <c r="BZ22" i="362"/>
  <c r="BW22" i="362"/>
  <c r="BV22" i="362"/>
  <c r="BU22" i="362"/>
  <c r="BT22" i="362"/>
  <c r="BP22" i="362"/>
  <c r="BM22" i="362"/>
  <c r="BJ22" i="362"/>
  <c r="BG22" i="362"/>
  <c r="BD22" i="362"/>
  <c r="BC22" i="362"/>
  <c r="BB22" i="362"/>
  <c r="BA22" i="362"/>
  <c r="AY22" i="362"/>
  <c r="AX22" i="362"/>
  <c r="AW22" i="362"/>
  <c r="AV22" i="362"/>
  <c r="AU22" i="362"/>
  <c r="AT22" i="362"/>
  <c r="AS22" i="362"/>
  <c r="AR22" i="362"/>
  <c r="Z22" i="362"/>
  <c r="BQ22" i="362" s="1"/>
  <c r="BR22" i="362" s="1"/>
  <c r="Y22" i="362"/>
  <c r="V22" i="362"/>
  <c r="CG22" i="362" s="1"/>
  <c r="CH22" i="362" s="1"/>
  <c r="U22" i="362"/>
  <c r="R22" i="362"/>
  <c r="CD22" i="362" s="1"/>
  <c r="CE22" i="362" s="1"/>
  <c r="Q22" i="362"/>
  <c r="N22" i="362"/>
  <c r="BH22" i="362" s="1"/>
  <c r="BI22" i="362" s="1"/>
  <c r="M22" i="362"/>
  <c r="J22" i="362"/>
  <c r="BE22" i="362" s="1"/>
  <c r="BF22" i="362" s="1"/>
  <c r="I22" i="362"/>
  <c r="F22" i="362"/>
  <c r="A22" i="362" s="1"/>
  <c r="E22" i="362"/>
  <c r="CI21" i="362"/>
  <c r="CF21" i="362"/>
  <c r="CC21" i="362"/>
  <c r="BZ21" i="362"/>
  <c r="BW21" i="362"/>
  <c r="BV21" i="362"/>
  <c r="BU21" i="362"/>
  <c r="BT21" i="362"/>
  <c r="BP21" i="362"/>
  <c r="BM21" i="362"/>
  <c r="BJ21" i="362"/>
  <c r="BG21" i="362"/>
  <c r="BD21" i="362"/>
  <c r="BC21" i="362"/>
  <c r="BB21" i="362"/>
  <c r="BA21" i="362"/>
  <c r="AY21" i="362"/>
  <c r="AX21" i="362"/>
  <c r="AW21" i="362"/>
  <c r="AV21" i="362"/>
  <c r="AU21" i="362"/>
  <c r="AT21" i="362"/>
  <c r="AS21" i="362"/>
  <c r="AR21" i="362"/>
  <c r="Z21" i="362"/>
  <c r="BQ21" i="362" s="1"/>
  <c r="BR21" i="362" s="1"/>
  <c r="Y21" i="362"/>
  <c r="V21" i="362"/>
  <c r="BN21" i="362" s="1"/>
  <c r="BO21" i="362" s="1"/>
  <c r="U21" i="362"/>
  <c r="R21" i="362"/>
  <c r="CD21" i="362" s="1"/>
  <c r="CE21" i="362" s="1"/>
  <c r="Q21" i="362"/>
  <c r="N21" i="362"/>
  <c r="CA21" i="362" s="1"/>
  <c r="CB21" i="362" s="1"/>
  <c r="M21" i="362"/>
  <c r="J21" i="362"/>
  <c r="BE21" i="362" s="1"/>
  <c r="BF21" i="362" s="1"/>
  <c r="I21" i="362"/>
  <c r="F21" i="362"/>
  <c r="A21" i="362" s="1"/>
  <c r="E21" i="362"/>
  <c r="CI20" i="362"/>
  <c r="CF20" i="362"/>
  <c r="CC20" i="362"/>
  <c r="BZ20" i="362"/>
  <c r="BW20" i="362"/>
  <c r="BV20" i="362"/>
  <c r="BU20" i="362"/>
  <c r="BT20" i="362"/>
  <c r="BP20" i="362"/>
  <c r="BM20" i="362"/>
  <c r="BJ20" i="362"/>
  <c r="BG20" i="362"/>
  <c r="BD20" i="362"/>
  <c r="BC20" i="362"/>
  <c r="BB20" i="362"/>
  <c r="BA20" i="362"/>
  <c r="AY20" i="362"/>
  <c r="AX20" i="362"/>
  <c r="AW20" i="362"/>
  <c r="AV20" i="362"/>
  <c r="AU20" i="362"/>
  <c r="AT20" i="362"/>
  <c r="AS20" i="362"/>
  <c r="AR20" i="362"/>
  <c r="Z20" i="362"/>
  <c r="Y20" i="362"/>
  <c r="V20" i="362"/>
  <c r="BN20" i="362" s="1"/>
  <c r="BO20" i="362" s="1"/>
  <c r="U20" i="362"/>
  <c r="R20" i="362"/>
  <c r="Q20" i="362"/>
  <c r="N20" i="362"/>
  <c r="CA20" i="362" s="1"/>
  <c r="CB20" i="362" s="1"/>
  <c r="M20" i="362"/>
  <c r="J20" i="362"/>
  <c r="I20" i="362"/>
  <c r="F20" i="362"/>
  <c r="A20" i="362" s="1"/>
  <c r="E20" i="362"/>
  <c r="CI19" i="362"/>
  <c r="CF19" i="362"/>
  <c r="CC19" i="362"/>
  <c r="BZ19" i="362"/>
  <c r="BW19" i="362"/>
  <c r="BV19" i="362"/>
  <c r="BU19" i="362"/>
  <c r="BT19" i="362"/>
  <c r="BP19" i="362"/>
  <c r="BM19" i="362"/>
  <c r="BJ19" i="362"/>
  <c r="BG19" i="362"/>
  <c r="BD19" i="362"/>
  <c r="BC19" i="362"/>
  <c r="BB19" i="362"/>
  <c r="BA19" i="362"/>
  <c r="AY19" i="362"/>
  <c r="AX19" i="362"/>
  <c r="AW19" i="362"/>
  <c r="AV19" i="362"/>
  <c r="AU19" i="362"/>
  <c r="AT19" i="362"/>
  <c r="AS19" i="362"/>
  <c r="AR19" i="362"/>
  <c r="Z19" i="362"/>
  <c r="BQ19" i="362" s="1"/>
  <c r="BR19" i="362" s="1"/>
  <c r="Y19" i="362"/>
  <c r="V19" i="362"/>
  <c r="CG19" i="362" s="1"/>
  <c r="CH19" i="362" s="1"/>
  <c r="U19" i="362"/>
  <c r="R19" i="362"/>
  <c r="BK19" i="362" s="1"/>
  <c r="BL19" i="362" s="1"/>
  <c r="Q19" i="362"/>
  <c r="N19" i="362"/>
  <c r="BH19" i="362" s="1"/>
  <c r="BI19" i="362" s="1"/>
  <c r="M19" i="362"/>
  <c r="J19" i="362"/>
  <c r="BX19" i="362" s="1"/>
  <c r="BY19" i="362" s="1"/>
  <c r="I19" i="362"/>
  <c r="F19" i="362"/>
  <c r="A19" i="362" s="1"/>
  <c r="E19" i="362"/>
  <c r="CI16" i="362"/>
  <c r="CF16" i="362"/>
  <c r="CC16" i="362"/>
  <c r="BZ16" i="362"/>
  <c r="BW16" i="362"/>
  <c r="BV16" i="362"/>
  <c r="BU16" i="362"/>
  <c r="BT16" i="362"/>
  <c r="BP16" i="362"/>
  <c r="BM16" i="362"/>
  <c r="BJ16" i="362"/>
  <c r="BG16" i="362"/>
  <c r="BD16" i="362"/>
  <c r="BC16" i="362"/>
  <c r="BB16" i="362"/>
  <c r="BA16" i="362"/>
  <c r="AT16" i="362"/>
  <c r="AS16" i="362"/>
  <c r="AR16" i="362"/>
  <c r="CG16" i="362"/>
  <c r="CH16" i="362" s="1"/>
  <c r="Q16" i="362"/>
  <c r="M16" i="362"/>
  <c r="I16" i="362"/>
  <c r="CI18" i="362"/>
  <c r="CF18" i="362"/>
  <c r="CC18" i="362"/>
  <c r="BZ18" i="362"/>
  <c r="BW18" i="362"/>
  <c r="BV18" i="362"/>
  <c r="BU18" i="362"/>
  <c r="BT18" i="362"/>
  <c r="BP18" i="362"/>
  <c r="BM18" i="362"/>
  <c r="BJ18" i="362"/>
  <c r="BG18" i="362"/>
  <c r="BD18" i="362"/>
  <c r="BC18" i="362"/>
  <c r="BB18" i="362"/>
  <c r="BA18" i="362"/>
  <c r="AT18" i="362"/>
  <c r="AS18" i="362"/>
  <c r="AR18" i="362"/>
  <c r="CJ17" i="362"/>
  <c r="CK17" i="362" s="1"/>
  <c r="Q18" i="362"/>
  <c r="M18" i="362"/>
  <c r="I18" i="362"/>
  <c r="CI17" i="362"/>
  <c r="CF17" i="362"/>
  <c r="CC17" i="362"/>
  <c r="BZ17" i="362"/>
  <c r="BW17" i="362"/>
  <c r="BV17" i="362"/>
  <c r="BU17" i="362"/>
  <c r="BT17" i="362"/>
  <c r="BP17" i="362"/>
  <c r="BM17" i="362"/>
  <c r="BJ17" i="362"/>
  <c r="BG17" i="362"/>
  <c r="BD17" i="362"/>
  <c r="BC17" i="362"/>
  <c r="BB17" i="362"/>
  <c r="BA17" i="362"/>
  <c r="AT17" i="362"/>
  <c r="AS17" i="362"/>
  <c r="AR17" i="362"/>
  <c r="Q17" i="362"/>
  <c r="M17" i="362"/>
  <c r="I17" i="362"/>
  <c r="CI15" i="362"/>
  <c r="CF15" i="362"/>
  <c r="CC15" i="362"/>
  <c r="BZ15" i="362"/>
  <c r="BW15" i="362"/>
  <c r="BV15" i="362"/>
  <c r="BU15" i="362"/>
  <c r="BT15" i="362"/>
  <c r="BP15" i="362"/>
  <c r="BM15" i="362"/>
  <c r="BJ15" i="362"/>
  <c r="BG15" i="362"/>
  <c r="BD15" i="362"/>
  <c r="BC15" i="362"/>
  <c r="BB15" i="362"/>
  <c r="BA15" i="362"/>
  <c r="AT15" i="362"/>
  <c r="AS15" i="362"/>
  <c r="AR15" i="362"/>
  <c r="Q15" i="362"/>
  <c r="M15" i="362"/>
  <c r="I15" i="362"/>
  <c r="CI14" i="362"/>
  <c r="CF14" i="362"/>
  <c r="CC14" i="362"/>
  <c r="BZ14" i="362"/>
  <c r="BW14" i="362"/>
  <c r="BV14" i="362"/>
  <c r="BU14" i="362"/>
  <c r="BT14" i="362"/>
  <c r="BP14" i="362"/>
  <c r="BM14" i="362"/>
  <c r="BJ14" i="362"/>
  <c r="BG14" i="362"/>
  <c r="BD14" i="362"/>
  <c r="BC14" i="362"/>
  <c r="BB14" i="362"/>
  <c r="BA14" i="362"/>
  <c r="AT14" i="362"/>
  <c r="AS14" i="362"/>
  <c r="AR14" i="362"/>
  <c r="CG14" i="362"/>
  <c r="CH14" i="362" s="1"/>
  <c r="Q14" i="362"/>
  <c r="M14" i="362"/>
  <c r="I14" i="362"/>
  <c r="CI13" i="362"/>
  <c r="CF13" i="362"/>
  <c r="CC13" i="362"/>
  <c r="BZ13" i="362"/>
  <c r="BW13" i="362"/>
  <c r="BV13" i="362"/>
  <c r="BU13" i="362"/>
  <c r="BT13" i="362"/>
  <c r="BP13" i="362"/>
  <c r="BM13" i="362"/>
  <c r="BJ13" i="362"/>
  <c r="BG13" i="362"/>
  <c r="BD13" i="362"/>
  <c r="BC13" i="362"/>
  <c r="BB13" i="362"/>
  <c r="BA13" i="362"/>
  <c r="AT13" i="362"/>
  <c r="AS13" i="362"/>
  <c r="AR13" i="362"/>
  <c r="Q13" i="362"/>
  <c r="M13" i="362"/>
  <c r="I13" i="362"/>
  <c r="CI12" i="362"/>
  <c r="CF12" i="362"/>
  <c r="CC12" i="362"/>
  <c r="BZ12" i="362"/>
  <c r="BW12" i="362"/>
  <c r="BV12" i="362"/>
  <c r="BU12" i="362"/>
  <c r="BT12" i="362"/>
  <c r="BP12" i="362"/>
  <c r="BM12" i="362"/>
  <c r="BJ12" i="362"/>
  <c r="BG12" i="362"/>
  <c r="BD12" i="362"/>
  <c r="BC12" i="362"/>
  <c r="BB12" i="362"/>
  <c r="BA12" i="362"/>
  <c r="AT12" i="362"/>
  <c r="AS12" i="362"/>
  <c r="AR12" i="362"/>
  <c r="Q12" i="362"/>
  <c r="M12" i="362"/>
  <c r="I12" i="362"/>
  <c r="CI11" i="362"/>
  <c r="CF11" i="362"/>
  <c r="CC11" i="362"/>
  <c r="BZ11" i="362"/>
  <c r="BW11" i="362"/>
  <c r="BV11" i="362"/>
  <c r="BU11" i="362"/>
  <c r="BT11" i="362"/>
  <c r="BP11" i="362"/>
  <c r="BM11" i="362"/>
  <c r="BJ11" i="362"/>
  <c r="BG11" i="362"/>
  <c r="BD11" i="362"/>
  <c r="BC11" i="362"/>
  <c r="BB11" i="362"/>
  <c r="BA11" i="362"/>
  <c r="AT11" i="362"/>
  <c r="AS11" i="362"/>
  <c r="AR11" i="362"/>
  <c r="Q11" i="362"/>
  <c r="M11" i="362"/>
  <c r="I11" i="362"/>
  <c r="CI31" i="243"/>
  <c r="CF31" i="243"/>
  <c r="CC31" i="243"/>
  <c r="BZ31" i="243"/>
  <c r="BW31" i="243"/>
  <c r="BV31" i="243"/>
  <c r="BU31" i="243"/>
  <c r="BT31" i="243"/>
  <c r="BP31" i="243"/>
  <c r="BM31" i="243"/>
  <c r="BJ31" i="243"/>
  <c r="BG31" i="243"/>
  <c r="BD31" i="243"/>
  <c r="BC31" i="243"/>
  <c r="BB31" i="243"/>
  <c r="BA31" i="243"/>
  <c r="AY31" i="243"/>
  <c r="AX31" i="243"/>
  <c r="AW31" i="243"/>
  <c r="AV31" i="243"/>
  <c r="AU31" i="243"/>
  <c r="AT31" i="243"/>
  <c r="AS31" i="243"/>
  <c r="AR31" i="243"/>
  <c r="Z31" i="243"/>
  <c r="CJ31" i="243" s="1"/>
  <c r="CK31" i="243" s="1"/>
  <c r="Y31" i="243"/>
  <c r="V31" i="243"/>
  <c r="CG31" i="243" s="1"/>
  <c r="CH31" i="243" s="1"/>
  <c r="U31" i="243"/>
  <c r="R31" i="243"/>
  <c r="BK31" i="243" s="1"/>
  <c r="BL31" i="243" s="1"/>
  <c r="Q31" i="243"/>
  <c r="N31" i="243"/>
  <c r="BH31" i="243" s="1"/>
  <c r="BI31" i="243" s="1"/>
  <c r="M31" i="243"/>
  <c r="J31" i="243"/>
  <c r="BX31" i="243" s="1"/>
  <c r="BY31" i="243" s="1"/>
  <c r="I31" i="243"/>
  <c r="F31" i="243"/>
  <c r="A31" i="243" s="1"/>
  <c r="E31" i="243"/>
  <c r="CI30" i="243"/>
  <c r="CF30" i="243"/>
  <c r="CC30" i="243"/>
  <c r="BZ30" i="243"/>
  <c r="BW30" i="243"/>
  <c r="BV30" i="243"/>
  <c r="BU30" i="243"/>
  <c r="BT30" i="243"/>
  <c r="BP30" i="243"/>
  <c r="BM30" i="243"/>
  <c r="BJ30" i="243"/>
  <c r="BG30" i="243"/>
  <c r="BD30" i="243"/>
  <c r="BC30" i="243"/>
  <c r="BB30" i="243"/>
  <c r="BA30" i="243"/>
  <c r="AY30" i="243"/>
  <c r="AX30" i="243"/>
  <c r="AW30" i="243"/>
  <c r="AV30" i="243"/>
  <c r="AU30" i="243"/>
  <c r="AT30" i="243"/>
  <c r="AS30" i="243"/>
  <c r="AR30" i="243"/>
  <c r="Z30" i="243"/>
  <c r="BQ30" i="243" s="1"/>
  <c r="BR30" i="243" s="1"/>
  <c r="Y30" i="243"/>
  <c r="V30" i="243"/>
  <c r="CG30" i="243" s="1"/>
  <c r="CH30" i="243" s="1"/>
  <c r="U30" i="243"/>
  <c r="R30" i="243"/>
  <c r="CD30" i="243" s="1"/>
  <c r="CE30" i="243" s="1"/>
  <c r="Q30" i="243"/>
  <c r="N30" i="243"/>
  <c r="BH30" i="243" s="1"/>
  <c r="BI30" i="243" s="1"/>
  <c r="M30" i="243"/>
  <c r="J30" i="243"/>
  <c r="BE30" i="243" s="1"/>
  <c r="BF30" i="243" s="1"/>
  <c r="I30" i="243"/>
  <c r="F30" i="243"/>
  <c r="A30" i="243" s="1"/>
  <c r="E30" i="243"/>
  <c r="CI29" i="243"/>
  <c r="CF29" i="243"/>
  <c r="CC29" i="243"/>
  <c r="BZ29" i="243"/>
  <c r="BW29" i="243"/>
  <c r="BV29" i="243"/>
  <c r="BU29" i="243"/>
  <c r="BT29" i="243"/>
  <c r="BP29" i="243"/>
  <c r="BM29" i="243"/>
  <c r="BJ29" i="243"/>
  <c r="BG29" i="243"/>
  <c r="BD29" i="243"/>
  <c r="BC29" i="243"/>
  <c r="BB29" i="243"/>
  <c r="BA29" i="243"/>
  <c r="AY29" i="243"/>
  <c r="AX29" i="243"/>
  <c r="AW29" i="243"/>
  <c r="AV29" i="243"/>
  <c r="AU29" i="243"/>
  <c r="AT29" i="243"/>
  <c r="AS29" i="243"/>
  <c r="AR29" i="243"/>
  <c r="Z29" i="243"/>
  <c r="BQ29" i="243" s="1"/>
  <c r="BR29" i="243" s="1"/>
  <c r="Y29" i="243"/>
  <c r="V29" i="243"/>
  <c r="BN29" i="243" s="1"/>
  <c r="BO29" i="243" s="1"/>
  <c r="U29" i="243"/>
  <c r="R29" i="243"/>
  <c r="CD29" i="243" s="1"/>
  <c r="CE29" i="243" s="1"/>
  <c r="Q29" i="243"/>
  <c r="N29" i="243"/>
  <c r="CA29" i="243" s="1"/>
  <c r="CB29" i="243" s="1"/>
  <c r="M29" i="243"/>
  <c r="J29" i="243"/>
  <c r="BE29" i="243" s="1"/>
  <c r="BF29" i="243" s="1"/>
  <c r="I29" i="243"/>
  <c r="F29" i="243"/>
  <c r="A29" i="243" s="1"/>
  <c r="E29" i="243"/>
  <c r="CI28" i="243"/>
  <c r="CF28" i="243"/>
  <c r="CC28" i="243"/>
  <c r="BZ28" i="243"/>
  <c r="BW28" i="243"/>
  <c r="BV28" i="243"/>
  <c r="BU28" i="243"/>
  <c r="BT28" i="243"/>
  <c r="BP28" i="243"/>
  <c r="BM28" i="243"/>
  <c r="BJ28" i="243"/>
  <c r="BG28" i="243"/>
  <c r="BD28" i="243"/>
  <c r="BC28" i="243"/>
  <c r="BB28" i="243"/>
  <c r="BA28" i="243"/>
  <c r="AY28" i="243"/>
  <c r="AX28" i="243"/>
  <c r="AW28" i="243"/>
  <c r="AV28" i="243"/>
  <c r="AU28" i="243"/>
  <c r="AT28" i="243"/>
  <c r="AS28" i="243"/>
  <c r="AR28" i="243"/>
  <c r="Z28" i="243"/>
  <c r="Y28" i="243"/>
  <c r="V28" i="243"/>
  <c r="BN28" i="243" s="1"/>
  <c r="BO28" i="243" s="1"/>
  <c r="U28" i="243"/>
  <c r="R28" i="243"/>
  <c r="Q28" i="243"/>
  <c r="N28" i="243"/>
  <c r="CA28" i="243" s="1"/>
  <c r="CB28" i="243" s="1"/>
  <c r="M28" i="243"/>
  <c r="J28" i="243"/>
  <c r="I28" i="243"/>
  <c r="F28" i="243"/>
  <c r="A28" i="243" s="1"/>
  <c r="E28" i="243"/>
  <c r="CI27" i="243"/>
  <c r="CF27" i="243"/>
  <c r="CC27" i="243"/>
  <c r="BZ27" i="243"/>
  <c r="BW27" i="243"/>
  <c r="BV27" i="243"/>
  <c r="BU27" i="243"/>
  <c r="BT27" i="243"/>
  <c r="BP27" i="243"/>
  <c r="BM27" i="243"/>
  <c r="BJ27" i="243"/>
  <c r="BG27" i="243"/>
  <c r="BD27" i="243"/>
  <c r="BC27" i="243"/>
  <c r="BB27" i="243"/>
  <c r="BA27" i="243"/>
  <c r="AY27" i="243"/>
  <c r="AX27" i="243"/>
  <c r="AW27" i="243"/>
  <c r="AV27" i="243"/>
  <c r="AU27" i="243"/>
  <c r="AT27" i="243"/>
  <c r="AS27" i="243"/>
  <c r="AR27" i="243"/>
  <c r="Z27" i="243"/>
  <c r="BQ27" i="243" s="1"/>
  <c r="BR27" i="243" s="1"/>
  <c r="Y27" i="243"/>
  <c r="V27" i="243"/>
  <c r="BN27" i="243" s="1"/>
  <c r="BO27" i="243" s="1"/>
  <c r="U27" i="243"/>
  <c r="R27" i="243"/>
  <c r="BK27" i="243" s="1"/>
  <c r="BL27" i="243" s="1"/>
  <c r="Q27" i="243"/>
  <c r="N27" i="243"/>
  <c r="CA27" i="243" s="1"/>
  <c r="CB27" i="243" s="1"/>
  <c r="M27" i="243"/>
  <c r="J27" i="243"/>
  <c r="BE27" i="243" s="1"/>
  <c r="BF27" i="243" s="1"/>
  <c r="I27" i="243"/>
  <c r="F27" i="243"/>
  <c r="A27" i="243" s="1"/>
  <c r="E27" i="243"/>
  <c r="CI26" i="243"/>
  <c r="CF26" i="243"/>
  <c r="CC26" i="243"/>
  <c r="BZ26" i="243"/>
  <c r="BW26" i="243"/>
  <c r="BV26" i="243"/>
  <c r="BU26" i="243"/>
  <c r="BT26" i="243"/>
  <c r="BP26" i="243"/>
  <c r="BM26" i="243"/>
  <c r="BJ26" i="243"/>
  <c r="BG26" i="243"/>
  <c r="BD26" i="243"/>
  <c r="BC26" i="243"/>
  <c r="BB26" i="243"/>
  <c r="BA26" i="243"/>
  <c r="AY26" i="243"/>
  <c r="AX26" i="243"/>
  <c r="AW26" i="243"/>
  <c r="AV26" i="243"/>
  <c r="AU26" i="243"/>
  <c r="AT26" i="243"/>
  <c r="AS26" i="243"/>
  <c r="AR26" i="243"/>
  <c r="Z26" i="243"/>
  <c r="Y26" i="243"/>
  <c r="V26" i="243"/>
  <c r="BN26" i="243" s="1"/>
  <c r="BO26" i="243" s="1"/>
  <c r="U26" i="243"/>
  <c r="R26" i="243"/>
  <c r="Q26" i="243"/>
  <c r="N26" i="243"/>
  <c r="BH26" i="243" s="1"/>
  <c r="BI26" i="243" s="1"/>
  <c r="M26" i="243"/>
  <c r="J26" i="243"/>
  <c r="I26" i="243"/>
  <c r="F26" i="243"/>
  <c r="A26" i="243" s="1"/>
  <c r="E26" i="243"/>
  <c r="CI25" i="243"/>
  <c r="CF25" i="243"/>
  <c r="CC25" i="243"/>
  <c r="BZ25" i="243"/>
  <c r="BW25" i="243"/>
  <c r="BV25" i="243"/>
  <c r="BU25" i="243"/>
  <c r="BT25" i="243"/>
  <c r="BP25" i="243"/>
  <c r="BM25" i="243"/>
  <c r="BJ25" i="243"/>
  <c r="BG25" i="243"/>
  <c r="BD25" i="243"/>
  <c r="BC25" i="243"/>
  <c r="BB25" i="243"/>
  <c r="BA25" i="243"/>
  <c r="AY25" i="243"/>
  <c r="AX25" i="243"/>
  <c r="AW25" i="243"/>
  <c r="AV25" i="243"/>
  <c r="AU25" i="243"/>
  <c r="AT25" i="243"/>
  <c r="AS25" i="243"/>
  <c r="AR25" i="243"/>
  <c r="Z25" i="243"/>
  <c r="CJ25" i="243" s="1"/>
  <c r="CK25" i="243" s="1"/>
  <c r="Y25" i="243"/>
  <c r="V25" i="243"/>
  <c r="BN25" i="243" s="1"/>
  <c r="BO25" i="243" s="1"/>
  <c r="U25" i="243"/>
  <c r="R25" i="243"/>
  <c r="BK25" i="243" s="1"/>
  <c r="BL25" i="243" s="1"/>
  <c r="Q25" i="243"/>
  <c r="N25" i="243"/>
  <c r="CA25" i="243" s="1"/>
  <c r="CB25" i="243" s="1"/>
  <c r="M25" i="243"/>
  <c r="J25" i="243"/>
  <c r="BE25" i="243" s="1"/>
  <c r="BF25" i="243" s="1"/>
  <c r="I25" i="243"/>
  <c r="F25" i="243"/>
  <c r="A25" i="243" s="1"/>
  <c r="E25" i="243"/>
  <c r="CI24" i="243"/>
  <c r="CF24" i="243"/>
  <c r="CC24" i="243"/>
  <c r="BZ24" i="243"/>
  <c r="BW24" i="243"/>
  <c r="BV24" i="243"/>
  <c r="BU24" i="243"/>
  <c r="BT24" i="243"/>
  <c r="BP24" i="243"/>
  <c r="BM24" i="243"/>
  <c r="BJ24" i="243"/>
  <c r="BG24" i="243"/>
  <c r="BD24" i="243"/>
  <c r="BC24" i="243"/>
  <c r="BB24" i="243"/>
  <c r="BA24" i="243"/>
  <c r="AY24" i="243"/>
  <c r="AX24" i="243"/>
  <c r="AW24" i="243"/>
  <c r="AV24" i="243"/>
  <c r="AU24" i="243"/>
  <c r="AT24" i="243"/>
  <c r="AS24" i="243"/>
  <c r="AR24" i="243"/>
  <c r="Z24" i="243"/>
  <c r="Y24" i="243"/>
  <c r="V24" i="243"/>
  <c r="BN24" i="243" s="1"/>
  <c r="BO24" i="243" s="1"/>
  <c r="U24" i="243"/>
  <c r="R24" i="243"/>
  <c r="Q24" i="243"/>
  <c r="N24" i="243"/>
  <c r="BH24" i="243" s="1"/>
  <c r="BI24" i="243" s="1"/>
  <c r="M24" i="243"/>
  <c r="J24" i="243"/>
  <c r="I24" i="243"/>
  <c r="F24" i="243"/>
  <c r="A24" i="243" s="1"/>
  <c r="E24" i="243"/>
  <c r="CI23" i="243"/>
  <c r="CF23" i="243"/>
  <c r="CC23" i="243"/>
  <c r="BZ23" i="243"/>
  <c r="BW23" i="243"/>
  <c r="BV23" i="243"/>
  <c r="BU23" i="243"/>
  <c r="BT23" i="243"/>
  <c r="BP23" i="243"/>
  <c r="BM23" i="243"/>
  <c r="BJ23" i="243"/>
  <c r="BG23" i="243"/>
  <c r="BD23" i="243"/>
  <c r="BC23" i="243"/>
  <c r="BB23" i="243"/>
  <c r="BA23" i="243"/>
  <c r="AY23" i="243"/>
  <c r="AX23" i="243"/>
  <c r="AW23" i="243"/>
  <c r="AV23" i="243"/>
  <c r="AU23" i="243"/>
  <c r="AT23" i="243"/>
  <c r="AS23" i="243"/>
  <c r="AR23" i="243"/>
  <c r="Z23" i="243"/>
  <c r="CJ23" i="243" s="1"/>
  <c r="CK23" i="243" s="1"/>
  <c r="Y23" i="243"/>
  <c r="V23" i="243"/>
  <c r="BN23" i="243" s="1"/>
  <c r="BO23" i="243" s="1"/>
  <c r="U23" i="243"/>
  <c r="R23" i="243"/>
  <c r="CD23" i="243" s="1"/>
  <c r="CE23" i="243" s="1"/>
  <c r="Q23" i="243"/>
  <c r="N23" i="243"/>
  <c r="CA23" i="243" s="1"/>
  <c r="CB23" i="243" s="1"/>
  <c r="M23" i="243"/>
  <c r="J23" i="243"/>
  <c r="BE23" i="243" s="1"/>
  <c r="BF23" i="243" s="1"/>
  <c r="I23" i="243"/>
  <c r="F23" i="243"/>
  <c r="A23" i="243" s="1"/>
  <c r="E23" i="243"/>
  <c r="CI22" i="243"/>
  <c r="CF22" i="243"/>
  <c r="CC22" i="243"/>
  <c r="BZ22" i="243"/>
  <c r="BW22" i="243"/>
  <c r="BV22" i="243"/>
  <c r="BU22" i="243"/>
  <c r="BT22" i="243"/>
  <c r="BP22" i="243"/>
  <c r="BM22" i="243"/>
  <c r="BJ22" i="243"/>
  <c r="BG22" i="243"/>
  <c r="BD22" i="243"/>
  <c r="BC22" i="243"/>
  <c r="BB22" i="243"/>
  <c r="BA22" i="243"/>
  <c r="AY22" i="243"/>
  <c r="AX22" i="243"/>
  <c r="AW22" i="243"/>
  <c r="AV22" i="243"/>
  <c r="AU22" i="243"/>
  <c r="AT22" i="243"/>
  <c r="AS22" i="243"/>
  <c r="AR22" i="243"/>
  <c r="Z22" i="243"/>
  <c r="CJ22" i="243" s="1"/>
  <c r="CK22" i="243" s="1"/>
  <c r="Y22" i="243"/>
  <c r="V22" i="243"/>
  <c r="BN22" i="243" s="1"/>
  <c r="BO22" i="243" s="1"/>
  <c r="U22" i="243"/>
  <c r="R22" i="243"/>
  <c r="BK22" i="243" s="1"/>
  <c r="BL22" i="243" s="1"/>
  <c r="Q22" i="243"/>
  <c r="N22" i="243"/>
  <c r="BH22" i="243" s="1"/>
  <c r="BI22" i="243" s="1"/>
  <c r="M22" i="243"/>
  <c r="J22" i="243"/>
  <c r="BX22" i="243" s="1"/>
  <c r="BY22" i="243" s="1"/>
  <c r="I22" i="243"/>
  <c r="F22" i="243"/>
  <c r="A22" i="243" s="1"/>
  <c r="E22" i="243"/>
  <c r="CI20" i="243"/>
  <c r="CF20" i="243"/>
  <c r="CC20" i="243"/>
  <c r="BZ20" i="243"/>
  <c r="BW20" i="243"/>
  <c r="BV20" i="243"/>
  <c r="BU20" i="243"/>
  <c r="BT20" i="243"/>
  <c r="BP20" i="243"/>
  <c r="BM20" i="243"/>
  <c r="BJ20" i="243"/>
  <c r="BG20" i="243"/>
  <c r="BD20" i="243"/>
  <c r="BC20" i="243"/>
  <c r="BB20" i="243"/>
  <c r="BA20" i="243"/>
  <c r="AT20" i="243"/>
  <c r="AS20" i="243"/>
  <c r="AR20" i="243"/>
  <c r="BQ14" i="243"/>
  <c r="BR14" i="243" s="1"/>
  <c r="Q20" i="243"/>
  <c r="M20" i="243"/>
  <c r="I20" i="243"/>
  <c r="CI19" i="243"/>
  <c r="CF19" i="243"/>
  <c r="CC19" i="243"/>
  <c r="BZ19" i="243"/>
  <c r="BW19" i="243"/>
  <c r="BV19" i="243"/>
  <c r="BU19" i="243"/>
  <c r="BT19" i="243"/>
  <c r="BP19" i="243"/>
  <c r="BM19" i="243"/>
  <c r="BJ19" i="243"/>
  <c r="BG19" i="243"/>
  <c r="BD19" i="243"/>
  <c r="BC19" i="243"/>
  <c r="BB19" i="243"/>
  <c r="BA19" i="243"/>
  <c r="AT19" i="243"/>
  <c r="AS19" i="243"/>
  <c r="AR19" i="243"/>
  <c r="Q19" i="243"/>
  <c r="M19" i="243"/>
  <c r="I19" i="243"/>
  <c r="CI18" i="243"/>
  <c r="CF18" i="243"/>
  <c r="CC18" i="243"/>
  <c r="BZ18" i="243"/>
  <c r="BW18" i="243"/>
  <c r="BV18" i="243"/>
  <c r="BU18" i="243"/>
  <c r="BT18" i="243"/>
  <c r="BP18" i="243"/>
  <c r="BM18" i="243"/>
  <c r="BJ18" i="243"/>
  <c r="BG18" i="243"/>
  <c r="BD18" i="243"/>
  <c r="BC18" i="243"/>
  <c r="BB18" i="243"/>
  <c r="BA18" i="243"/>
  <c r="AT18" i="243"/>
  <c r="AS18" i="243"/>
  <c r="AR18" i="243"/>
  <c r="Q18" i="243"/>
  <c r="M18" i="243"/>
  <c r="I18" i="243"/>
  <c r="CI16" i="243"/>
  <c r="CF16" i="243"/>
  <c r="CC16" i="243"/>
  <c r="BZ16" i="243"/>
  <c r="BW16" i="243"/>
  <c r="BV16" i="243"/>
  <c r="BU16" i="243"/>
  <c r="BT16" i="243"/>
  <c r="BP16" i="243"/>
  <c r="BM16" i="243"/>
  <c r="BJ16" i="243"/>
  <c r="BG16" i="243"/>
  <c r="BD16" i="243"/>
  <c r="BC16" i="243"/>
  <c r="BB16" i="243"/>
  <c r="BA16" i="243"/>
  <c r="AT16" i="243"/>
  <c r="AS16" i="243"/>
  <c r="AR16" i="243"/>
  <c r="Q16" i="243"/>
  <c r="M16" i="243"/>
  <c r="I16" i="243"/>
  <c r="CI17" i="243"/>
  <c r="CF17" i="243"/>
  <c r="CC17" i="243"/>
  <c r="BZ17" i="243"/>
  <c r="BW17" i="243"/>
  <c r="BV17" i="243"/>
  <c r="BU17" i="243"/>
  <c r="BT17" i="243"/>
  <c r="BP17" i="243"/>
  <c r="BM17" i="243"/>
  <c r="BJ17" i="243"/>
  <c r="BG17" i="243"/>
  <c r="BD17" i="243"/>
  <c r="BC17" i="243"/>
  <c r="BB17" i="243"/>
  <c r="BA17" i="243"/>
  <c r="AT17" i="243"/>
  <c r="AS17" i="243"/>
  <c r="AR17" i="243"/>
  <c r="Q17" i="243"/>
  <c r="M17" i="243"/>
  <c r="I17" i="243"/>
  <c r="CI21" i="243"/>
  <c r="CF21" i="243"/>
  <c r="CC21" i="243"/>
  <c r="BZ21" i="243"/>
  <c r="BW21" i="243"/>
  <c r="BV21" i="243"/>
  <c r="BU21" i="243"/>
  <c r="BT21" i="243"/>
  <c r="BP21" i="243"/>
  <c r="BM21" i="243"/>
  <c r="BJ21" i="243"/>
  <c r="BG21" i="243"/>
  <c r="BD21" i="243"/>
  <c r="BC21" i="243"/>
  <c r="BB21" i="243"/>
  <c r="BA21" i="243"/>
  <c r="AT21" i="243"/>
  <c r="AS21" i="243"/>
  <c r="AR21" i="243"/>
  <c r="BQ21" i="243"/>
  <c r="BR21" i="243" s="1"/>
  <c r="Q21" i="243"/>
  <c r="M21" i="243"/>
  <c r="I21" i="243"/>
  <c r="CI15" i="243"/>
  <c r="CF15" i="243"/>
  <c r="CC15" i="243"/>
  <c r="BZ15" i="243"/>
  <c r="BW15" i="243"/>
  <c r="BV15" i="243"/>
  <c r="BU15" i="243"/>
  <c r="BT15" i="243"/>
  <c r="BP15" i="243"/>
  <c r="BM15" i="243"/>
  <c r="BJ15" i="243"/>
  <c r="BG15" i="243"/>
  <c r="BD15" i="243"/>
  <c r="BC15" i="243"/>
  <c r="BB15" i="243"/>
  <c r="BA15" i="243"/>
  <c r="AT15" i="243"/>
  <c r="AS15" i="243"/>
  <c r="AR15" i="243"/>
  <c r="Q15" i="243"/>
  <c r="M15" i="243"/>
  <c r="I15" i="243"/>
  <c r="CI14" i="243"/>
  <c r="CF14" i="243"/>
  <c r="CC14" i="243"/>
  <c r="BZ14" i="243"/>
  <c r="BW14" i="243"/>
  <c r="BV14" i="243"/>
  <c r="BU14" i="243"/>
  <c r="BT14" i="243"/>
  <c r="BP14" i="243"/>
  <c r="BM14" i="243"/>
  <c r="BJ14" i="243"/>
  <c r="BG14" i="243"/>
  <c r="BD14" i="243"/>
  <c r="BC14" i="243"/>
  <c r="BB14" i="243"/>
  <c r="BA14" i="243"/>
  <c r="AT14" i="243"/>
  <c r="AS14" i="243"/>
  <c r="AR14" i="243"/>
  <c r="Q14" i="243"/>
  <c r="M14" i="243"/>
  <c r="I14" i="243"/>
  <c r="CI13" i="243"/>
  <c r="CF13" i="243"/>
  <c r="CC13" i="243"/>
  <c r="BZ13" i="243"/>
  <c r="BW13" i="243"/>
  <c r="BV13" i="243"/>
  <c r="BU13" i="243"/>
  <c r="BT13" i="243"/>
  <c r="BP13" i="243"/>
  <c r="BM13" i="243"/>
  <c r="BJ13" i="243"/>
  <c r="BG13" i="243"/>
  <c r="BD13" i="243"/>
  <c r="BC13" i="243"/>
  <c r="BB13" i="243"/>
  <c r="BA13" i="243"/>
  <c r="AT13" i="243"/>
  <c r="AS13" i="243"/>
  <c r="AR13" i="243"/>
  <c r="Q13" i="243"/>
  <c r="M13" i="243"/>
  <c r="I13" i="243"/>
  <c r="CI12" i="243"/>
  <c r="CF12" i="243"/>
  <c r="CC12" i="243"/>
  <c r="BZ12" i="243"/>
  <c r="BW12" i="243"/>
  <c r="BV12" i="243"/>
  <c r="BU12" i="243"/>
  <c r="BT12" i="243"/>
  <c r="BP12" i="243"/>
  <c r="BM12" i="243"/>
  <c r="BJ12" i="243"/>
  <c r="BG12" i="243"/>
  <c r="BD12" i="243"/>
  <c r="BC12" i="243"/>
  <c r="BB12" i="243"/>
  <c r="BA12" i="243"/>
  <c r="AT12" i="243"/>
  <c r="AS12" i="243"/>
  <c r="AR12" i="243"/>
  <c r="BQ12" i="243"/>
  <c r="BR12" i="243" s="1"/>
  <c r="Q12" i="243"/>
  <c r="M12" i="243"/>
  <c r="I12" i="243"/>
  <c r="CI11" i="243"/>
  <c r="CF11" i="243"/>
  <c r="CC11" i="243"/>
  <c r="BZ11" i="243"/>
  <c r="BW11" i="243"/>
  <c r="BV11" i="243"/>
  <c r="BU11" i="243"/>
  <c r="BT11" i="243"/>
  <c r="BP11" i="243"/>
  <c r="BM11" i="243"/>
  <c r="BJ11" i="243"/>
  <c r="BG11" i="243"/>
  <c r="BD11" i="243"/>
  <c r="BC11" i="243"/>
  <c r="BB11" i="243"/>
  <c r="BA11" i="243"/>
  <c r="AT11" i="243"/>
  <c r="AS11" i="243"/>
  <c r="AR11" i="243"/>
  <c r="Q11" i="243"/>
  <c r="M11" i="243"/>
  <c r="I11" i="243"/>
  <c r="AI202" i="110"/>
  <c r="AH202" i="110"/>
  <c r="AG202" i="110"/>
  <c r="AF202" i="110"/>
  <c r="AE202" i="110"/>
  <c r="AI201" i="110"/>
  <c r="AH201" i="110"/>
  <c r="AG201" i="110"/>
  <c r="AF201" i="110"/>
  <c r="AE201" i="110"/>
  <c r="AI200" i="110"/>
  <c r="AH200" i="110"/>
  <c r="AG200" i="110"/>
  <c r="AF200" i="110"/>
  <c r="AE200" i="110"/>
  <c r="AI199" i="110"/>
  <c r="AH199" i="110"/>
  <c r="AG199" i="110"/>
  <c r="AF199" i="110"/>
  <c r="AE199" i="110"/>
  <c r="AI198" i="110"/>
  <c r="AH198" i="110"/>
  <c r="AG198" i="110"/>
  <c r="AF198" i="110"/>
  <c r="AE198" i="110"/>
  <c r="AI197" i="110"/>
  <c r="AH197" i="110"/>
  <c r="AG197" i="110"/>
  <c r="AF197" i="110"/>
  <c r="AE197" i="110"/>
  <c r="AI54" i="110"/>
  <c r="AH54" i="110"/>
  <c r="AG54" i="110"/>
  <c r="AF54" i="110"/>
  <c r="AE54" i="110"/>
  <c r="AI159" i="110"/>
  <c r="AH159" i="110"/>
  <c r="AG159" i="110"/>
  <c r="AF159" i="110"/>
  <c r="AE159" i="110"/>
  <c r="AI152" i="110"/>
  <c r="AH152" i="110"/>
  <c r="AG152" i="110"/>
  <c r="AF152" i="110"/>
  <c r="AE152" i="110"/>
  <c r="AI161" i="110"/>
  <c r="AH161" i="110"/>
  <c r="AG161" i="110"/>
  <c r="AF161" i="110"/>
  <c r="AE161" i="110"/>
  <c r="AI163" i="110"/>
  <c r="AH163" i="110"/>
  <c r="AG163" i="110"/>
  <c r="AF163" i="110"/>
  <c r="AE163" i="110"/>
  <c r="AI118" i="110"/>
  <c r="AH118" i="110"/>
  <c r="AG118" i="110"/>
  <c r="AF118" i="110"/>
  <c r="AE118" i="110"/>
  <c r="AI45" i="110"/>
  <c r="AH45" i="110"/>
  <c r="AG45" i="110"/>
  <c r="AF45" i="110"/>
  <c r="AE45" i="110"/>
  <c r="AI162" i="110"/>
  <c r="AH162" i="110"/>
  <c r="AG162" i="110"/>
  <c r="AF162" i="110"/>
  <c r="AE162" i="110"/>
  <c r="AI172" i="110"/>
  <c r="AH172" i="110"/>
  <c r="AG172" i="110"/>
  <c r="AF172" i="110"/>
  <c r="AE172" i="110"/>
  <c r="AI80" i="110"/>
  <c r="AH80" i="110"/>
  <c r="AG80" i="110"/>
  <c r="AF80" i="110"/>
  <c r="AE80" i="110"/>
  <c r="AI72" i="110"/>
  <c r="AH72" i="110"/>
  <c r="AG72" i="110"/>
  <c r="AF72" i="110"/>
  <c r="AE72" i="110"/>
  <c r="AI24" i="110"/>
  <c r="AH24" i="110"/>
  <c r="AG24" i="110"/>
  <c r="AF24" i="110"/>
  <c r="AE24" i="110"/>
  <c r="AI15" i="110"/>
  <c r="AH15" i="110"/>
  <c r="AG15" i="110"/>
  <c r="AF15" i="110"/>
  <c r="AE15" i="110"/>
  <c r="AI173" i="110"/>
  <c r="AH173" i="110"/>
  <c r="AG173" i="110"/>
  <c r="AF173" i="110"/>
  <c r="AE173" i="110"/>
  <c r="AI44" i="110"/>
  <c r="AH44" i="110"/>
  <c r="AG44" i="110"/>
  <c r="AF44" i="110"/>
  <c r="AE44" i="110"/>
  <c r="AI23" i="110"/>
  <c r="AH23" i="110"/>
  <c r="AG23" i="110"/>
  <c r="AF23" i="110"/>
  <c r="AE23" i="110"/>
  <c r="AI21" i="110"/>
  <c r="AH21" i="110"/>
  <c r="AG21" i="110"/>
  <c r="AF21" i="110"/>
  <c r="AE21" i="110"/>
  <c r="AI115" i="110"/>
  <c r="AH115" i="110"/>
  <c r="AG115" i="110"/>
  <c r="AF115" i="110"/>
  <c r="AE115" i="110"/>
  <c r="AI133" i="110"/>
  <c r="AH133" i="110"/>
  <c r="AG133" i="110"/>
  <c r="AF133" i="110"/>
  <c r="AE133" i="110"/>
  <c r="AI69" i="110"/>
  <c r="AH69" i="110"/>
  <c r="AG69" i="110"/>
  <c r="AF69" i="110"/>
  <c r="AE69" i="110"/>
  <c r="AI63" i="110"/>
  <c r="AH63" i="110"/>
  <c r="AG63" i="110"/>
  <c r="AF63" i="110"/>
  <c r="AE63" i="110"/>
  <c r="AI147" i="110"/>
  <c r="AH147" i="110"/>
  <c r="AG147" i="110"/>
  <c r="AF147" i="110"/>
  <c r="AE147" i="110"/>
  <c r="AI41" i="110"/>
  <c r="AH41" i="110"/>
  <c r="AG41" i="110"/>
  <c r="AF41" i="110"/>
  <c r="AE41" i="110"/>
  <c r="AI114" i="110"/>
  <c r="AH114" i="110"/>
  <c r="AG114" i="110"/>
  <c r="AF114" i="110"/>
  <c r="AE114" i="110"/>
  <c r="AI94" i="110"/>
  <c r="AH94" i="110"/>
  <c r="AG94" i="110"/>
  <c r="AF94" i="110"/>
  <c r="AE94" i="110"/>
  <c r="AI105" i="110"/>
  <c r="AH105" i="110"/>
  <c r="AG105" i="110"/>
  <c r="AF105" i="110"/>
  <c r="AE105" i="110"/>
  <c r="AI142" i="110"/>
  <c r="AH142" i="110"/>
  <c r="AG142" i="110"/>
  <c r="AF142" i="110"/>
  <c r="AE142" i="110"/>
  <c r="AI164" i="110"/>
  <c r="AH164" i="110"/>
  <c r="AG164" i="110"/>
  <c r="AF164" i="110"/>
  <c r="AE164" i="110"/>
  <c r="AI67" i="110"/>
  <c r="AH67" i="110"/>
  <c r="AG67" i="110"/>
  <c r="AF67" i="110"/>
  <c r="AE67" i="110"/>
  <c r="AI84" i="110"/>
  <c r="AH84" i="110"/>
  <c r="AG84" i="110"/>
  <c r="AF84" i="110"/>
  <c r="AE84" i="110"/>
  <c r="AI88" i="110"/>
  <c r="AH88" i="110"/>
  <c r="AG88" i="110"/>
  <c r="AF88" i="110"/>
  <c r="AE88" i="110"/>
  <c r="AI55" i="110"/>
  <c r="AH55" i="110"/>
  <c r="AG55" i="110"/>
  <c r="AF55" i="110"/>
  <c r="AE55" i="110"/>
  <c r="AI11" i="110"/>
  <c r="AH11" i="110"/>
  <c r="AG11" i="110"/>
  <c r="AF11" i="110"/>
  <c r="AE11" i="110"/>
  <c r="AI31" i="110"/>
  <c r="AH31" i="110"/>
  <c r="AG31" i="110"/>
  <c r="AF31" i="110"/>
  <c r="AE31" i="110"/>
  <c r="AI37" i="110"/>
  <c r="AH37" i="110"/>
  <c r="AG37" i="110"/>
  <c r="AF37" i="110"/>
  <c r="AE37" i="110"/>
  <c r="AI42" i="110"/>
  <c r="AH42" i="110"/>
  <c r="AG42" i="110"/>
  <c r="AF42" i="110"/>
  <c r="AE42" i="110"/>
  <c r="AI47" i="110"/>
  <c r="AH47" i="110"/>
  <c r="AG47" i="110"/>
  <c r="AF47" i="110"/>
  <c r="AE47" i="110"/>
  <c r="AI19" i="110"/>
  <c r="AH19" i="110"/>
  <c r="AG19" i="110"/>
  <c r="AF19" i="110"/>
  <c r="AE19" i="110"/>
  <c r="AI89" i="110"/>
  <c r="AH89" i="110"/>
  <c r="AG89" i="110"/>
  <c r="AF89" i="110"/>
  <c r="AE89" i="110"/>
  <c r="AI160" i="110"/>
  <c r="AH160" i="110"/>
  <c r="AG160" i="110"/>
  <c r="AF160" i="110"/>
  <c r="AE160" i="110"/>
  <c r="AI117" i="110"/>
  <c r="AH117" i="110"/>
  <c r="AG117" i="110"/>
  <c r="AF117" i="110"/>
  <c r="AE117" i="110"/>
  <c r="AI116" i="110"/>
  <c r="AH116" i="110"/>
  <c r="AG116" i="110"/>
  <c r="AF116" i="110"/>
  <c r="AE116" i="110"/>
  <c r="AI121" i="110"/>
  <c r="AH121" i="110"/>
  <c r="AG121" i="110"/>
  <c r="AF121" i="110"/>
  <c r="AE121" i="110"/>
  <c r="AI83" i="110"/>
  <c r="AH83" i="110"/>
  <c r="AG83" i="110"/>
  <c r="AF83" i="110"/>
  <c r="AE83" i="110"/>
  <c r="AI110" i="110"/>
  <c r="AH110" i="110"/>
  <c r="AG110" i="110"/>
  <c r="AF110" i="110"/>
  <c r="AE110" i="110"/>
  <c r="AI169" i="110"/>
  <c r="AH169" i="110"/>
  <c r="AG169" i="110"/>
  <c r="AF169" i="110"/>
  <c r="AE169" i="110"/>
  <c r="AI97" i="110"/>
  <c r="AH97" i="110"/>
  <c r="AG97" i="110"/>
  <c r="AF97" i="110"/>
  <c r="AE97" i="110"/>
  <c r="AI120" i="110"/>
  <c r="AH120" i="110"/>
  <c r="AG120" i="110"/>
  <c r="AF120" i="110"/>
  <c r="AE120" i="110"/>
  <c r="AI134" i="110"/>
  <c r="AH134" i="110"/>
  <c r="AG134" i="110"/>
  <c r="AF134" i="110"/>
  <c r="AE134" i="110"/>
  <c r="AI13" i="110"/>
  <c r="AH13" i="110"/>
  <c r="AG13" i="110"/>
  <c r="AF13" i="110"/>
  <c r="AE13" i="110"/>
  <c r="AI59" i="110"/>
  <c r="AH59" i="110"/>
  <c r="AG59" i="110"/>
  <c r="AF59" i="110"/>
  <c r="AE59" i="110"/>
  <c r="AI136" i="110"/>
  <c r="AH136" i="110"/>
  <c r="AG136" i="110"/>
  <c r="AF136" i="110"/>
  <c r="AE136" i="110"/>
  <c r="AI158" i="110"/>
  <c r="AH158" i="110"/>
  <c r="AG158" i="110"/>
  <c r="AF158" i="110"/>
  <c r="AE158" i="110"/>
  <c r="AI106" i="110"/>
  <c r="AH106" i="110"/>
  <c r="AG106" i="110"/>
  <c r="AF106" i="110"/>
  <c r="AE106" i="110"/>
  <c r="AI38" i="110"/>
  <c r="AH38" i="110"/>
  <c r="AG38" i="110"/>
  <c r="AF38" i="110"/>
  <c r="AE38" i="110"/>
  <c r="AI43" i="110"/>
  <c r="AH43" i="110"/>
  <c r="AG43" i="110"/>
  <c r="AF43" i="110"/>
  <c r="AE43" i="110"/>
  <c r="AI101" i="110"/>
  <c r="AH101" i="110"/>
  <c r="AG101" i="110"/>
  <c r="AF101" i="110"/>
  <c r="AE101" i="110"/>
  <c r="AI168" i="110"/>
  <c r="AH168" i="110"/>
  <c r="AG168" i="110"/>
  <c r="AF168" i="110"/>
  <c r="AE168" i="110"/>
  <c r="AI124" i="110"/>
  <c r="AH124" i="110"/>
  <c r="AG124" i="110"/>
  <c r="AF124" i="110"/>
  <c r="AE124" i="110"/>
  <c r="AI35" i="110"/>
  <c r="AH35" i="110"/>
  <c r="AG35" i="110"/>
  <c r="AF35" i="110"/>
  <c r="AE35" i="110"/>
  <c r="AI109" i="110"/>
  <c r="AH109" i="110"/>
  <c r="AG109" i="110"/>
  <c r="AF109" i="110"/>
  <c r="AE109" i="110"/>
  <c r="AI57" i="110"/>
  <c r="AH57" i="110"/>
  <c r="AG57" i="110"/>
  <c r="AF57" i="110"/>
  <c r="AE57" i="110"/>
  <c r="AI52" i="110"/>
  <c r="AH52" i="110"/>
  <c r="AG52" i="110"/>
  <c r="AF52" i="110"/>
  <c r="AE52" i="110"/>
  <c r="AI92" i="110"/>
  <c r="AH92" i="110"/>
  <c r="AG92" i="110"/>
  <c r="AF92" i="110"/>
  <c r="AE92" i="110"/>
  <c r="AI137" i="110"/>
  <c r="AH137" i="110"/>
  <c r="AG137" i="110"/>
  <c r="AF137" i="110"/>
  <c r="AE137" i="110"/>
  <c r="AI7" i="110"/>
  <c r="AH7" i="110"/>
  <c r="AG7" i="110"/>
  <c r="AF7" i="110"/>
  <c r="AE7" i="110"/>
  <c r="AI138" i="110"/>
  <c r="AH138" i="110"/>
  <c r="AG138" i="110"/>
  <c r="AF138" i="110"/>
  <c r="AE138" i="110"/>
  <c r="AI14" i="110"/>
  <c r="AH14" i="110"/>
  <c r="AG14" i="110"/>
  <c r="AF14" i="110"/>
  <c r="AE14" i="110"/>
  <c r="AI82" i="110"/>
  <c r="AH82" i="110"/>
  <c r="AG82" i="110"/>
  <c r="AF82" i="110"/>
  <c r="AE82" i="110"/>
  <c r="AI51" i="110"/>
  <c r="AH51" i="110"/>
  <c r="AG51" i="110"/>
  <c r="AF51" i="110"/>
  <c r="AE51" i="110"/>
  <c r="AI125" i="110"/>
  <c r="AH125" i="110"/>
  <c r="AG125" i="110"/>
  <c r="AF125" i="110"/>
  <c r="AE125" i="110"/>
  <c r="AI154" i="110"/>
  <c r="AH154" i="110"/>
  <c r="AG154" i="110"/>
  <c r="AF154" i="110"/>
  <c r="AE154" i="110"/>
  <c r="AI95" i="110"/>
  <c r="AH95" i="110"/>
  <c r="AG95" i="110"/>
  <c r="AF95" i="110"/>
  <c r="AE95" i="110"/>
  <c r="AI46" i="110"/>
  <c r="AH46" i="110"/>
  <c r="AG46" i="110"/>
  <c r="AF46" i="110"/>
  <c r="AE46" i="110"/>
  <c r="AI61" i="110"/>
  <c r="AH61" i="110"/>
  <c r="AG61" i="110"/>
  <c r="AF61" i="110"/>
  <c r="AE61" i="110"/>
  <c r="AI85" i="110"/>
  <c r="AH85" i="110"/>
  <c r="AG85" i="110"/>
  <c r="AF85" i="110"/>
  <c r="AE85" i="110"/>
  <c r="AI64" i="110"/>
  <c r="AH64" i="110"/>
  <c r="AG64" i="110"/>
  <c r="AF64" i="110"/>
  <c r="AE64" i="110"/>
  <c r="AI100" i="110"/>
  <c r="AH100" i="110"/>
  <c r="AG100" i="110"/>
  <c r="AF100" i="110"/>
  <c r="AE100" i="110"/>
  <c r="AI144" i="110"/>
  <c r="AH144" i="110"/>
  <c r="AG144" i="110"/>
  <c r="AF144" i="110"/>
  <c r="AE144" i="110"/>
  <c r="AI6" i="110"/>
  <c r="AH6" i="110"/>
  <c r="AG6" i="110"/>
  <c r="AF6" i="110"/>
  <c r="AE6" i="110"/>
  <c r="AI66" i="110"/>
  <c r="AH66" i="110"/>
  <c r="AG66" i="110"/>
  <c r="AF66" i="110"/>
  <c r="AE66" i="110"/>
  <c r="AI127" i="110"/>
  <c r="AH127" i="110"/>
  <c r="AG127" i="110"/>
  <c r="AF127" i="110"/>
  <c r="AE127" i="110"/>
  <c r="AI29" i="110"/>
  <c r="AH29" i="110"/>
  <c r="AG29" i="110"/>
  <c r="AF29" i="110"/>
  <c r="AE29" i="110"/>
  <c r="AI111" i="110"/>
  <c r="AH111" i="110"/>
  <c r="AG111" i="110"/>
  <c r="AF111" i="110"/>
  <c r="AE111" i="110"/>
  <c r="AI119" i="110"/>
  <c r="AH119" i="110"/>
  <c r="AG119" i="110"/>
  <c r="AF119" i="110"/>
  <c r="AE119" i="110"/>
  <c r="AI86" i="110"/>
  <c r="AH86" i="110"/>
  <c r="AG86" i="110"/>
  <c r="AF86" i="110"/>
  <c r="AE86" i="110"/>
  <c r="AI74" i="110"/>
  <c r="AH74" i="110"/>
  <c r="AG74" i="110"/>
  <c r="AF74" i="110"/>
  <c r="AE74" i="110"/>
  <c r="AI102" i="110"/>
  <c r="AH102" i="110"/>
  <c r="AG102" i="110"/>
  <c r="AF102" i="110"/>
  <c r="AE102" i="110"/>
  <c r="AI26" i="110"/>
  <c r="AH26" i="110"/>
  <c r="AG26" i="110"/>
  <c r="AF26" i="110"/>
  <c r="AE26" i="110"/>
  <c r="AI151" i="110"/>
  <c r="AH151" i="110"/>
  <c r="AG151" i="110"/>
  <c r="AF151" i="110"/>
  <c r="AE151" i="110"/>
  <c r="AI170" i="110"/>
  <c r="AH170" i="110"/>
  <c r="AG170" i="110"/>
  <c r="AF170" i="110"/>
  <c r="AE170" i="110"/>
  <c r="AI25" i="110"/>
  <c r="AH25" i="110"/>
  <c r="AG25" i="110"/>
  <c r="AF25" i="110"/>
  <c r="AE25" i="110"/>
  <c r="AI96" i="110"/>
  <c r="AH96" i="110"/>
  <c r="AG96" i="110"/>
  <c r="AF96" i="110"/>
  <c r="AE96" i="110"/>
  <c r="AI126" i="110"/>
  <c r="AH126" i="110"/>
  <c r="AG126" i="110"/>
  <c r="AF126" i="110"/>
  <c r="AE126" i="110"/>
  <c r="AI16" i="110"/>
  <c r="AH16" i="110"/>
  <c r="AG16" i="110"/>
  <c r="AF16" i="110"/>
  <c r="AE16" i="110"/>
  <c r="AI93" i="110"/>
  <c r="AH93" i="110"/>
  <c r="AG93" i="110"/>
  <c r="AF93" i="110"/>
  <c r="AE93" i="110"/>
  <c r="AI150" i="110"/>
  <c r="AH150" i="110"/>
  <c r="AG150" i="110"/>
  <c r="AF150" i="110"/>
  <c r="AE150" i="110"/>
  <c r="AI148" i="110"/>
  <c r="AH148" i="110"/>
  <c r="AG148" i="110"/>
  <c r="AF148" i="110"/>
  <c r="AE148" i="110"/>
  <c r="AI60" i="110"/>
  <c r="AH60" i="110"/>
  <c r="AG60" i="110"/>
  <c r="AF60" i="110"/>
  <c r="AE60" i="110"/>
  <c r="AI153" i="110"/>
  <c r="AH153" i="110"/>
  <c r="AG153" i="110"/>
  <c r="AF153" i="110"/>
  <c r="AE153" i="110"/>
  <c r="AI48" i="110"/>
  <c r="AH48" i="110"/>
  <c r="AG48" i="110"/>
  <c r="AF48" i="110"/>
  <c r="AE48" i="110"/>
  <c r="AI30" i="110"/>
  <c r="AH30" i="110"/>
  <c r="AG30" i="110"/>
  <c r="AF30" i="110"/>
  <c r="AE30" i="110"/>
  <c r="AI104" i="110"/>
  <c r="AH104" i="110"/>
  <c r="AG104" i="110"/>
  <c r="AF104" i="110"/>
  <c r="AE104" i="110"/>
  <c r="AI146" i="110"/>
  <c r="AH146" i="110"/>
  <c r="AG146" i="110"/>
  <c r="AF146" i="110"/>
  <c r="AE146" i="110"/>
  <c r="AI122" i="110"/>
  <c r="AH122" i="110"/>
  <c r="AG122" i="110"/>
  <c r="AF122" i="110"/>
  <c r="AE122" i="110"/>
  <c r="AI8" i="110"/>
  <c r="AH8" i="110"/>
  <c r="AG8" i="110"/>
  <c r="AF8" i="110"/>
  <c r="AE8" i="110"/>
  <c r="AI98" i="110"/>
  <c r="AH98" i="110"/>
  <c r="AG98" i="110"/>
  <c r="AF98" i="110"/>
  <c r="AE98" i="110"/>
  <c r="AI28" i="110"/>
  <c r="AH28" i="110"/>
  <c r="AG28" i="110"/>
  <c r="AF28" i="110"/>
  <c r="AE28" i="110"/>
  <c r="AI165" i="110"/>
  <c r="AH165" i="110"/>
  <c r="AG165" i="110"/>
  <c r="AF165" i="110"/>
  <c r="AE165" i="110"/>
  <c r="AI32" i="110"/>
  <c r="AH32" i="110"/>
  <c r="AG32" i="110"/>
  <c r="AF32" i="110"/>
  <c r="AE32" i="110"/>
  <c r="AI79" i="110"/>
  <c r="AH79" i="110"/>
  <c r="AG79" i="110"/>
  <c r="AF79" i="110"/>
  <c r="AE79" i="110"/>
  <c r="AI87" i="110"/>
  <c r="AH87" i="110"/>
  <c r="AG87" i="110"/>
  <c r="AF87" i="110"/>
  <c r="AE87" i="110"/>
  <c r="AI40" i="110"/>
  <c r="AH40" i="110"/>
  <c r="AG40" i="110"/>
  <c r="AF40" i="110"/>
  <c r="AE40" i="110"/>
  <c r="AI140" i="110"/>
  <c r="AH140" i="110"/>
  <c r="AG140" i="110"/>
  <c r="AF140" i="110"/>
  <c r="AE140" i="110"/>
  <c r="AI10" i="110"/>
  <c r="AH10" i="110"/>
  <c r="AG10" i="110"/>
  <c r="AF10" i="110"/>
  <c r="AE10" i="110"/>
  <c r="AI130" i="110"/>
  <c r="AH130" i="110"/>
  <c r="AG130" i="110"/>
  <c r="AF130" i="110"/>
  <c r="AE130" i="110"/>
  <c r="AI155" i="110"/>
  <c r="AH155" i="110"/>
  <c r="AG155" i="110"/>
  <c r="AF155" i="110"/>
  <c r="AE155" i="110"/>
  <c r="AI112" i="110"/>
  <c r="AH112" i="110"/>
  <c r="AG112" i="110"/>
  <c r="AF112" i="110"/>
  <c r="AE112" i="110"/>
  <c r="AI123" i="110"/>
  <c r="AH123" i="110"/>
  <c r="AG123" i="110"/>
  <c r="AF123" i="110"/>
  <c r="AE123" i="110"/>
  <c r="AI135" i="110"/>
  <c r="AH135" i="110"/>
  <c r="AG135" i="110"/>
  <c r="AF135" i="110"/>
  <c r="AE135" i="110"/>
  <c r="AI107" i="110"/>
  <c r="AH107" i="110"/>
  <c r="AG107" i="110"/>
  <c r="AF107" i="110"/>
  <c r="AE107" i="110"/>
  <c r="AI99" i="110"/>
  <c r="AH99" i="110"/>
  <c r="AG99" i="110"/>
  <c r="AF99" i="110"/>
  <c r="AE99" i="110"/>
  <c r="AI108" i="110"/>
  <c r="AH108" i="110"/>
  <c r="AG108" i="110"/>
  <c r="AF108" i="110"/>
  <c r="AE108" i="110"/>
  <c r="AI77" i="110"/>
  <c r="AH77" i="110"/>
  <c r="AG77" i="110"/>
  <c r="AF77" i="110"/>
  <c r="AE77" i="110"/>
  <c r="AI27" i="110"/>
  <c r="AH27" i="110"/>
  <c r="AG27" i="110"/>
  <c r="AF27" i="110"/>
  <c r="AE27" i="110"/>
  <c r="AI128" i="110"/>
  <c r="AH128" i="110"/>
  <c r="AG128" i="110"/>
  <c r="AF128" i="110"/>
  <c r="AE128" i="110"/>
  <c r="AI157" i="110"/>
  <c r="AH157" i="110"/>
  <c r="AG157" i="110"/>
  <c r="AF157" i="110"/>
  <c r="AE157" i="110"/>
  <c r="AI78" i="110"/>
  <c r="AH78" i="110"/>
  <c r="AG78" i="110"/>
  <c r="AF78" i="110"/>
  <c r="AE78" i="110"/>
  <c r="AI65" i="110"/>
  <c r="AH65" i="110"/>
  <c r="AG65" i="110"/>
  <c r="AF65" i="110"/>
  <c r="AE65" i="110"/>
  <c r="AI113" i="110"/>
  <c r="AH113" i="110"/>
  <c r="AG113" i="110"/>
  <c r="AF113" i="110"/>
  <c r="AE113" i="110"/>
  <c r="AI166" i="110"/>
  <c r="AH166" i="110"/>
  <c r="AG166" i="110"/>
  <c r="AF166" i="110"/>
  <c r="AE166" i="110"/>
  <c r="AI9" i="110"/>
  <c r="AH9" i="110"/>
  <c r="AG9" i="110"/>
  <c r="AF9" i="110"/>
  <c r="AE9" i="110"/>
  <c r="AI129" i="110"/>
  <c r="AH129" i="110"/>
  <c r="AG129" i="110"/>
  <c r="AF129" i="110"/>
  <c r="AE129" i="110"/>
  <c r="AI139" i="110"/>
  <c r="AH139" i="110"/>
  <c r="AG139" i="110"/>
  <c r="AF139" i="110"/>
  <c r="AE139" i="110"/>
  <c r="AI81" i="110"/>
  <c r="AH81" i="110"/>
  <c r="AG81" i="110"/>
  <c r="AF81" i="110"/>
  <c r="AE81" i="110"/>
  <c r="AI156" i="110"/>
  <c r="AH156" i="110"/>
  <c r="AG156" i="110"/>
  <c r="AF156" i="110"/>
  <c r="AE156" i="110"/>
  <c r="AI145" i="110"/>
  <c r="AH145" i="110"/>
  <c r="AG145" i="110"/>
  <c r="AF145" i="110"/>
  <c r="AE145" i="110"/>
  <c r="AI62" i="110"/>
  <c r="AH62" i="110"/>
  <c r="AG62" i="110"/>
  <c r="AF62" i="110"/>
  <c r="AE62" i="110"/>
  <c r="AI75" i="110"/>
  <c r="AH75" i="110"/>
  <c r="AG75" i="110"/>
  <c r="AF75" i="110"/>
  <c r="AE75" i="110"/>
  <c r="AI20" i="110"/>
  <c r="AH20" i="110"/>
  <c r="AG20" i="110"/>
  <c r="AF20" i="110"/>
  <c r="AE20" i="110"/>
  <c r="AI49" i="110"/>
  <c r="AH49" i="110"/>
  <c r="AG49" i="110"/>
  <c r="AF49" i="110"/>
  <c r="AE49" i="110"/>
  <c r="AI70" i="110"/>
  <c r="AH70" i="110"/>
  <c r="AG70" i="110"/>
  <c r="AF70" i="110"/>
  <c r="AE70" i="110"/>
  <c r="AI34" i="110"/>
  <c r="AH34" i="110"/>
  <c r="AG34" i="110"/>
  <c r="AF34" i="110"/>
  <c r="AE34" i="110"/>
  <c r="AI5" i="110"/>
  <c r="AH5" i="110"/>
  <c r="AG5" i="110"/>
  <c r="AF5" i="110"/>
  <c r="AE5" i="110"/>
  <c r="AI68" i="110"/>
  <c r="AH68" i="110"/>
  <c r="AG68" i="110"/>
  <c r="AF68" i="110"/>
  <c r="AE68" i="110"/>
  <c r="AI143" i="110"/>
  <c r="AH143" i="110"/>
  <c r="AG143" i="110"/>
  <c r="AF143" i="110"/>
  <c r="AE143" i="110"/>
  <c r="AI73" i="110"/>
  <c r="AH73" i="110"/>
  <c r="AG73" i="110"/>
  <c r="AF73" i="110"/>
  <c r="AE73" i="110"/>
  <c r="AI167" i="110"/>
  <c r="AH167" i="110"/>
  <c r="AG167" i="110"/>
  <c r="AF167" i="110"/>
  <c r="AE167" i="110"/>
  <c r="AI171" i="110"/>
  <c r="AH171" i="110"/>
  <c r="AG171" i="110"/>
  <c r="AF171" i="110"/>
  <c r="AE171" i="110"/>
  <c r="AI103" i="110"/>
  <c r="AH103" i="110"/>
  <c r="AG103" i="110"/>
  <c r="AF103" i="110"/>
  <c r="AE103" i="110"/>
  <c r="AI132" i="110"/>
  <c r="AH132" i="110"/>
  <c r="AG132" i="110"/>
  <c r="AF132" i="110"/>
  <c r="AE132" i="110"/>
  <c r="CI31" i="361"/>
  <c r="CF31" i="361"/>
  <c r="CC31" i="361"/>
  <c r="BZ31" i="361"/>
  <c r="BW31" i="361"/>
  <c r="BV31" i="361"/>
  <c r="BU31" i="361"/>
  <c r="BT31" i="361"/>
  <c r="BP31" i="361"/>
  <c r="BM31" i="361"/>
  <c r="BJ31" i="361"/>
  <c r="BG31" i="361"/>
  <c r="BD31" i="361"/>
  <c r="BC31" i="361"/>
  <c r="BB31" i="361"/>
  <c r="BA31" i="361"/>
  <c r="AY31" i="361"/>
  <c r="AX31" i="361"/>
  <c r="AW31" i="361"/>
  <c r="AV31" i="361"/>
  <c r="AU31" i="361"/>
  <c r="AT31" i="361"/>
  <c r="AS31" i="361"/>
  <c r="AR31" i="361"/>
  <c r="CI30" i="361"/>
  <c r="CF30" i="361"/>
  <c r="CC30" i="361"/>
  <c r="BZ30" i="361"/>
  <c r="BW30" i="361"/>
  <c r="BV30" i="361"/>
  <c r="BU30" i="361"/>
  <c r="BT30" i="361"/>
  <c r="BP30" i="361"/>
  <c r="BM30" i="361"/>
  <c r="BJ30" i="361"/>
  <c r="BG30" i="361"/>
  <c r="BD30" i="361"/>
  <c r="BC30" i="361"/>
  <c r="BB30" i="361"/>
  <c r="BA30" i="361"/>
  <c r="AY30" i="361"/>
  <c r="AX30" i="361"/>
  <c r="AW30" i="361"/>
  <c r="AV30" i="361"/>
  <c r="AU30" i="361"/>
  <c r="AT30" i="361"/>
  <c r="AS30" i="361"/>
  <c r="AR30" i="361"/>
  <c r="CI29" i="361"/>
  <c r="CF29" i="361"/>
  <c r="CC29" i="361"/>
  <c r="BZ29" i="361"/>
  <c r="BW29" i="361"/>
  <c r="BV29" i="361"/>
  <c r="BU29" i="361"/>
  <c r="BT29" i="361"/>
  <c r="BP29" i="361"/>
  <c r="BM29" i="361"/>
  <c r="BJ29" i="361"/>
  <c r="BG29" i="361"/>
  <c r="BD29" i="361"/>
  <c r="BC29" i="361"/>
  <c r="BB29" i="361"/>
  <c r="BA29" i="361"/>
  <c r="AY29" i="361"/>
  <c r="AX29" i="361"/>
  <c r="AW29" i="361"/>
  <c r="AV29" i="361"/>
  <c r="AU29" i="361"/>
  <c r="AT29" i="361"/>
  <c r="AS29" i="361"/>
  <c r="AR29" i="361"/>
  <c r="CI28" i="361"/>
  <c r="CF28" i="361"/>
  <c r="CC28" i="361"/>
  <c r="BZ28" i="361"/>
  <c r="BW28" i="361"/>
  <c r="BV28" i="361"/>
  <c r="BU28" i="361"/>
  <c r="BT28" i="361"/>
  <c r="BP28" i="361"/>
  <c r="BM28" i="361"/>
  <c r="BJ28" i="361"/>
  <c r="BG28" i="361"/>
  <c r="BD28" i="361"/>
  <c r="BC28" i="361"/>
  <c r="BB28" i="361"/>
  <c r="BA28" i="361"/>
  <c r="AY28" i="361"/>
  <c r="AX28" i="361"/>
  <c r="AW28" i="361"/>
  <c r="AV28" i="361"/>
  <c r="AU28" i="361"/>
  <c r="AT28" i="361"/>
  <c r="AS28" i="361"/>
  <c r="AR28" i="361"/>
  <c r="CI27" i="361"/>
  <c r="CF27" i="361"/>
  <c r="CC27" i="361"/>
  <c r="BZ27" i="361"/>
  <c r="BW27" i="361"/>
  <c r="BV27" i="361"/>
  <c r="BU27" i="361"/>
  <c r="BT27" i="361"/>
  <c r="BP27" i="361"/>
  <c r="BM27" i="361"/>
  <c r="BJ27" i="361"/>
  <c r="BG27" i="361"/>
  <c r="BD27" i="361"/>
  <c r="BC27" i="361"/>
  <c r="BB27" i="361"/>
  <c r="BA27" i="361"/>
  <c r="AY27" i="361"/>
  <c r="AX27" i="361"/>
  <c r="AW27" i="361"/>
  <c r="AV27" i="361"/>
  <c r="AU27" i="361"/>
  <c r="AT27" i="361"/>
  <c r="AS27" i="361"/>
  <c r="AR27" i="361"/>
  <c r="CI26" i="361"/>
  <c r="CF26" i="361"/>
  <c r="CC26" i="361"/>
  <c r="BZ26" i="361"/>
  <c r="BW26" i="361"/>
  <c r="BV26" i="361"/>
  <c r="BU26" i="361"/>
  <c r="BT26" i="361"/>
  <c r="BP26" i="361"/>
  <c r="BM26" i="361"/>
  <c r="BJ26" i="361"/>
  <c r="BG26" i="361"/>
  <c r="BD26" i="361"/>
  <c r="BC26" i="361"/>
  <c r="BB26" i="361"/>
  <c r="BA26" i="361"/>
  <c r="AY26" i="361"/>
  <c r="AX26" i="361"/>
  <c r="AW26" i="361"/>
  <c r="AV26" i="361"/>
  <c r="AU26" i="361"/>
  <c r="AT26" i="361"/>
  <c r="AS26" i="361"/>
  <c r="AR26" i="361"/>
  <c r="CI25" i="361"/>
  <c r="CF25" i="361"/>
  <c r="CC25" i="361"/>
  <c r="BZ25" i="361"/>
  <c r="BW25" i="361"/>
  <c r="BV25" i="361"/>
  <c r="BU25" i="361"/>
  <c r="BT25" i="361"/>
  <c r="BP25" i="361"/>
  <c r="BM25" i="361"/>
  <c r="BJ25" i="361"/>
  <c r="BG25" i="361"/>
  <c r="BD25" i="361"/>
  <c r="BC25" i="361"/>
  <c r="BB25" i="361"/>
  <c r="BA25" i="361"/>
  <c r="AY25" i="361"/>
  <c r="AX25" i="361"/>
  <c r="AW25" i="361"/>
  <c r="AV25" i="361"/>
  <c r="AU25" i="361"/>
  <c r="AT25" i="361"/>
  <c r="AS25" i="361"/>
  <c r="AR25" i="361"/>
  <c r="CI24" i="361"/>
  <c r="CF24" i="361"/>
  <c r="CC24" i="361"/>
  <c r="BZ24" i="361"/>
  <c r="BW24" i="361"/>
  <c r="BV24" i="361"/>
  <c r="BU24" i="361"/>
  <c r="BT24" i="361"/>
  <c r="BP24" i="361"/>
  <c r="BM24" i="361"/>
  <c r="BJ24" i="361"/>
  <c r="BG24" i="361"/>
  <c r="BD24" i="361"/>
  <c r="BC24" i="361"/>
  <c r="BB24" i="361"/>
  <c r="BA24" i="361"/>
  <c r="AY24" i="361"/>
  <c r="AX24" i="361"/>
  <c r="AW24" i="361"/>
  <c r="AV24" i="361"/>
  <c r="AU24" i="361"/>
  <c r="AT24" i="361"/>
  <c r="AS24" i="361"/>
  <c r="AR24" i="361"/>
  <c r="CI23" i="361"/>
  <c r="CF23" i="361"/>
  <c r="CC23" i="361"/>
  <c r="BZ23" i="361"/>
  <c r="BW23" i="361"/>
  <c r="BV23" i="361"/>
  <c r="BU23" i="361"/>
  <c r="BT23" i="361"/>
  <c r="BP23" i="361"/>
  <c r="BM23" i="361"/>
  <c r="BJ23" i="361"/>
  <c r="BG23" i="361"/>
  <c r="BD23" i="361"/>
  <c r="BC23" i="361"/>
  <c r="BB23" i="361"/>
  <c r="BA23" i="361"/>
  <c r="AY23" i="361"/>
  <c r="AX23" i="361"/>
  <c r="AW23" i="361"/>
  <c r="AV23" i="361"/>
  <c r="AU23" i="361"/>
  <c r="AT23" i="361"/>
  <c r="AS23" i="361"/>
  <c r="AR23" i="361"/>
  <c r="CI22" i="361"/>
  <c r="CF22" i="361"/>
  <c r="CC22" i="361"/>
  <c r="BZ22" i="361"/>
  <c r="BW22" i="361"/>
  <c r="BV22" i="361"/>
  <c r="BU22" i="361"/>
  <c r="BT22" i="361"/>
  <c r="BP22" i="361"/>
  <c r="BM22" i="361"/>
  <c r="BJ22" i="361"/>
  <c r="BG22" i="361"/>
  <c r="BD22" i="361"/>
  <c r="BC22" i="361"/>
  <c r="BB22" i="361"/>
  <c r="BA22" i="361"/>
  <c r="AY22" i="361"/>
  <c r="AX22" i="361"/>
  <c r="AW22" i="361"/>
  <c r="AV22" i="361"/>
  <c r="AU22" i="361"/>
  <c r="AT22" i="361"/>
  <c r="AS22" i="361"/>
  <c r="AR22" i="361"/>
  <c r="CI21" i="361"/>
  <c r="CF21" i="361"/>
  <c r="CC21" i="361"/>
  <c r="BZ21" i="361"/>
  <c r="BW21" i="361"/>
  <c r="BV21" i="361"/>
  <c r="BU21" i="361"/>
  <c r="BT21" i="361"/>
  <c r="BP21" i="361"/>
  <c r="BM21" i="361"/>
  <c r="BJ21" i="361"/>
  <c r="BG21" i="361"/>
  <c r="BD21" i="361"/>
  <c r="BC21" i="361"/>
  <c r="BB21" i="361"/>
  <c r="BA21" i="361"/>
  <c r="AY21" i="361"/>
  <c r="AX21" i="361"/>
  <c r="AW21" i="361"/>
  <c r="AV21" i="361"/>
  <c r="AU21" i="361"/>
  <c r="AT21" i="361"/>
  <c r="AS21" i="361"/>
  <c r="AR21" i="361"/>
  <c r="CI20" i="361"/>
  <c r="CF20" i="361"/>
  <c r="CC20" i="361"/>
  <c r="BZ20" i="361"/>
  <c r="BW20" i="361"/>
  <c r="BV20" i="361"/>
  <c r="BU20" i="361"/>
  <c r="BT20" i="361"/>
  <c r="BP20" i="361"/>
  <c r="BM20" i="361"/>
  <c r="BJ20" i="361"/>
  <c r="BG20" i="361"/>
  <c r="BD20" i="361"/>
  <c r="BC20" i="361"/>
  <c r="BB20" i="361"/>
  <c r="BA20" i="361"/>
  <c r="AY20" i="361"/>
  <c r="AX20" i="361"/>
  <c r="AW20" i="361"/>
  <c r="AV20" i="361"/>
  <c r="AU20" i="361"/>
  <c r="AT20" i="361"/>
  <c r="AS20" i="361"/>
  <c r="AR20" i="361"/>
  <c r="CI19" i="361"/>
  <c r="CF19" i="361"/>
  <c r="CC19" i="361"/>
  <c r="BZ19" i="361"/>
  <c r="BW19" i="361"/>
  <c r="BV19" i="361"/>
  <c r="BU19" i="361"/>
  <c r="BT19" i="361"/>
  <c r="BP19" i="361"/>
  <c r="BM19" i="361"/>
  <c r="BJ19" i="361"/>
  <c r="BG19" i="361"/>
  <c r="BD19" i="361"/>
  <c r="BC19" i="361"/>
  <c r="BB19" i="361"/>
  <c r="BA19" i="361"/>
  <c r="AY19" i="361"/>
  <c r="AX19" i="361"/>
  <c r="AW19" i="361"/>
  <c r="AV19" i="361"/>
  <c r="AU19" i="361"/>
  <c r="AT19" i="361"/>
  <c r="AS19" i="361"/>
  <c r="AR19" i="361"/>
  <c r="CI18" i="361"/>
  <c r="CF18" i="361"/>
  <c r="CC18" i="361"/>
  <c r="BZ18" i="361"/>
  <c r="BW18" i="361"/>
  <c r="BV18" i="361"/>
  <c r="BU18" i="361"/>
  <c r="BT18" i="361"/>
  <c r="BP18" i="361"/>
  <c r="BM18" i="361"/>
  <c r="BJ18" i="361"/>
  <c r="BG18" i="361"/>
  <c r="BD18" i="361"/>
  <c r="BC18" i="361"/>
  <c r="BB18" i="361"/>
  <c r="BA18" i="361"/>
  <c r="AY18" i="361"/>
  <c r="AX18" i="361"/>
  <c r="AW18" i="361"/>
  <c r="AV18" i="361"/>
  <c r="AU18" i="361"/>
  <c r="AT18" i="361"/>
  <c r="AS18" i="361"/>
  <c r="AR18" i="361"/>
  <c r="CI17" i="361"/>
  <c r="CF17" i="361"/>
  <c r="CC17" i="361"/>
  <c r="BZ17" i="361"/>
  <c r="BW17" i="361"/>
  <c r="BV17" i="361"/>
  <c r="BU17" i="361"/>
  <c r="BT17" i="361"/>
  <c r="BP17" i="361"/>
  <c r="BM17" i="361"/>
  <c r="BJ17" i="361"/>
  <c r="BG17" i="361"/>
  <c r="BD17" i="361"/>
  <c r="BC17" i="361"/>
  <c r="BB17" i="361"/>
  <c r="BA17" i="361"/>
  <c r="AY17" i="361"/>
  <c r="AX17" i="361"/>
  <c r="AW17" i="361"/>
  <c r="AV17" i="361"/>
  <c r="AU17" i="361"/>
  <c r="AT17" i="361"/>
  <c r="AS17" i="361"/>
  <c r="AR17" i="361"/>
  <c r="CI16" i="361"/>
  <c r="CF16" i="361"/>
  <c r="CC16" i="361"/>
  <c r="BZ16" i="361"/>
  <c r="BW16" i="361"/>
  <c r="BV16" i="361"/>
  <c r="BU16" i="361"/>
  <c r="BT16" i="361"/>
  <c r="BP16" i="361"/>
  <c r="BM16" i="361"/>
  <c r="BJ16" i="361"/>
  <c r="BG16" i="361"/>
  <c r="BD16" i="361"/>
  <c r="BC16" i="361"/>
  <c r="BB16" i="361"/>
  <c r="BA16" i="361"/>
  <c r="AY16" i="361"/>
  <c r="AX16" i="361"/>
  <c r="AW16" i="361"/>
  <c r="AV16" i="361"/>
  <c r="AU16" i="361"/>
  <c r="AT16" i="361"/>
  <c r="AS16" i="361"/>
  <c r="AR16" i="361"/>
  <c r="CI15" i="361"/>
  <c r="CF15" i="361"/>
  <c r="CC15" i="361"/>
  <c r="BZ15" i="361"/>
  <c r="BW15" i="361"/>
  <c r="BV15" i="361"/>
  <c r="BU15" i="361"/>
  <c r="BT15" i="361"/>
  <c r="BP15" i="361"/>
  <c r="BM15" i="361"/>
  <c r="BJ15" i="361"/>
  <c r="BG15" i="361"/>
  <c r="BD15" i="361"/>
  <c r="BC15" i="361"/>
  <c r="BB15" i="361"/>
  <c r="BA15" i="361"/>
  <c r="AY15" i="361"/>
  <c r="AX15" i="361"/>
  <c r="AW15" i="361"/>
  <c r="AV15" i="361"/>
  <c r="AU15" i="361"/>
  <c r="AT15" i="361"/>
  <c r="AS15" i="361"/>
  <c r="AR15" i="361"/>
  <c r="CJ14" i="361"/>
  <c r="CK14" i="361" s="1"/>
  <c r="CI14" i="361"/>
  <c r="CG14" i="361"/>
  <c r="CH14" i="361" s="1"/>
  <c r="CF14" i="361"/>
  <c r="CC14" i="361"/>
  <c r="BZ14" i="361"/>
  <c r="BW14" i="361"/>
  <c r="BV14" i="361"/>
  <c r="BU14" i="361"/>
  <c r="BT14" i="361"/>
  <c r="BQ14" i="361"/>
  <c r="BR14" i="361" s="1"/>
  <c r="BP14" i="361"/>
  <c r="BN14" i="361"/>
  <c r="BO14" i="361" s="1"/>
  <c r="BM14" i="361"/>
  <c r="BJ14" i="361"/>
  <c r="BC14" i="361"/>
  <c r="BB14" i="361"/>
  <c r="BA14" i="361"/>
  <c r="AY14" i="361"/>
  <c r="AX14" i="361"/>
  <c r="AT14" i="361"/>
  <c r="AS14" i="361"/>
  <c r="AR14" i="361"/>
  <c r="CJ13" i="361"/>
  <c r="CK13" i="361" s="1"/>
  <c r="CI13" i="361"/>
  <c r="CG13" i="361"/>
  <c r="CH13" i="361" s="1"/>
  <c r="CF13" i="361"/>
  <c r="CC13" i="361"/>
  <c r="BZ13" i="361"/>
  <c r="BW13" i="361"/>
  <c r="BV13" i="361"/>
  <c r="BU13" i="361"/>
  <c r="BT13" i="361"/>
  <c r="BQ13" i="361"/>
  <c r="BR13" i="361" s="1"/>
  <c r="BP13" i="361"/>
  <c r="BN13" i="361"/>
  <c r="BO13" i="361" s="1"/>
  <c r="BM13" i="361"/>
  <c r="BC13" i="361"/>
  <c r="BB13" i="361"/>
  <c r="BA13" i="361"/>
  <c r="AY13" i="361"/>
  <c r="AX13" i="361"/>
  <c r="AT13" i="361"/>
  <c r="AS13" i="361"/>
  <c r="AR13" i="361"/>
  <c r="CJ12" i="361"/>
  <c r="CK12" i="361" s="1"/>
  <c r="CI12" i="361"/>
  <c r="CG12" i="361"/>
  <c r="CH12" i="361" s="1"/>
  <c r="CF12" i="361"/>
  <c r="CC12" i="361"/>
  <c r="BZ12" i="361"/>
  <c r="BW12" i="361"/>
  <c r="BV12" i="361"/>
  <c r="BU12" i="361"/>
  <c r="BT12" i="361"/>
  <c r="BQ12" i="361"/>
  <c r="BR12" i="361" s="1"/>
  <c r="BP12" i="361"/>
  <c r="BN12" i="361"/>
  <c r="BO12" i="361" s="1"/>
  <c r="BM12" i="361"/>
  <c r="BC12" i="361"/>
  <c r="BB12" i="361"/>
  <c r="BA12" i="361"/>
  <c r="AY12" i="361"/>
  <c r="AX12" i="361"/>
  <c r="AT12" i="361"/>
  <c r="AS12" i="361"/>
  <c r="AR12" i="361"/>
  <c r="CJ11" i="361"/>
  <c r="CK11" i="361" s="1"/>
  <c r="CI11" i="361"/>
  <c r="CG11" i="361"/>
  <c r="CH11" i="361" s="1"/>
  <c r="CF11" i="361"/>
  <c r="CC11" i="361"/>
  <c r="BZ11" i="361"/>
  <c r="BW11" i="361"/>
  <c r="BV11" i="361"/>
  <c r="BU11" i="361"/>
  <c r="BT11" i="361"/>
  <c r="BQ11" i="361"/>
  <c r="BR11" i="361" s="1"/>
  <c r="BP11" i="361"/>
  <c r="BN11" i="361"/>
  <c r="BO11" i="361" s="1"/>
  <c r="BM11" i="361"/>
  <c r="BC11" i="361"/>
  <c r="BB11" i="361"/>
  <c r="BA11" i="361"/>
  <c r="AY11" i="361"/>
  <c r="AX11" i="361"/>
  <c r="AT11" i="361"/>
  <c r="AS11" i="361"/>
  <c r="AR11" i="361"/>
  <c r="JY103" i="110"/>
  <c r="JX103" i="110"/>
  <c r="JW103" i="110"/>
  <c r="JV103" i="110"/>
  <c r="JU103" i="110"/>
  <c r="JJ103" i="110"/>
  <c r="JI103" i="110"/>
  <c r="JH103" i="110"/>
  <c r="JG103" i="110"/>
  <c r="JF103" i="110"/>
  <c r="IF103" i="110"/>
  <c r="IE103" i="110"/>
  <c r="ID103" i="110"/>
  <c r="IC103" i="110"/>
  <c r="IB103" i="110"/>
  <c r="HV103" i="110"/>
  <c r="HU103" i="110"/>
  <c r="HT103" i="110"/>
  <c r="HS103" i="110"/>
  <c r="HR103" i="110"/>
  <c r="BC103" i="110"/>
  <c r="BB103" i="110"/>
  <c r="BA103" i="110"/>
  <c r="AZ103" i="110"/>
  <c r="AY103" i="110"/>
  <c r="GM103" i="110"/>
  <c r="GL103" i="110"/>
  <c r="GK103" i="110"/>
  <c r="GJ103" i="110"/>
  <c r="GI103" i="110"/>
  <c r="GH103" i="110"/>
  <c r="GG103" i="110"/>
  <c r="GF103" i="110"/>
  <c r="GE103" i="110"/>
  <c r="GD103" i="110"/>
  <c r="DK103" i="110"/>
  <c r="DJ103" i="110"/>
  <c r="DI103" i="110"/>
  <c r="DH103" i="110"/>
  <c r="DG103" i="110"/>
  <c r="DA103" i="110"/>
  <c r="CZ103" i="110"/>
  <c r="CY103" i="110"/>
  <c r="CX103" i="110"/>
  <c r="CW103" i="110"/>
  <c r="BW103" i="110"/>
  <c r="BV103" i="110"/>
  <c r="BU103" i="110"/>
  <c r="BT103" i="110"/>
  <c r="BS103" i="110"/>
  <c r="BR103" i="110"/>
  <c r="BQ103" i="110"/>
  <c r="BP103" i="110"/>
  <c r="BO103" i="110"/>
  <c r="BN103" i="110"/>
  <c r="BM103" i="110"/>
  <c r="BL103" i="110"/>
  <c r="BK103" i="110"/>
  <c r="BJ103" i="110"/>
  <c r="BI103" i="110"/>
  <c r="HL103" i="110"/>
  <c r="HK103" i="110"/>
  <c r="HJ103" i="110"/>
  <c r="HI103" i="110"/>
  <c r="HH103" i="110"/>
  <c r="BH103" i="110"/>
  <c r="BG103" i="110"/>
  <c r="BF103" i="110"/>
  <c r="BE103" i="110"/>
  <c r="BD103" i="110"/>
  <c r="AX103" i="110"/>
  <c r="AW103" i="110"/>
  <c r="AV103" i="110"/>
  <c r="AU103" i="110"/>
  <c r="AT103" i="110"/>
  <c r="HB103" i="110"/>
  <c r="HA103" i="110"/>
  <c r="GZ103" i="110"/>
  <c r="GY103" i="110"/>
  <c r="GX103" i="110"/>
  <c r="AD103" i="110"/>
  <c r="AC103" i="110"/>
  <c r="AB103" i="110"/>
  <c r="AA103" i="110"/>
  <c r="Z103" i="110"/>
  <c r="T103" i="110"/>
  <c r="S103" i="110"/>
  <c r="R103" i="110"/>
  <c r="Q103" i="110"/>
  <c r="P103" i="110"/>
  <c r="O103" i="110"/>
  <c r="N103" i="110"/>
  <c r="M103" i="110"/>
  <c r="L103" i="110"/>
  <c r="K103" i="110"/>
  <c r="IY15" i="158"/>
  <c r="IX15" i="158"/>
  <c r="IW15" i="158"/>
  <c r="IV15" i="158"/>
  <c r="IU15" i="158"/>
  <c r="FT15" i="158"/>
  <c r="FS15" i="158"/>
  <c r="FR15" i="158"/>
  <c r="FQ15" i="158"/>
  <c r="FP15" i="158"/>
  <c r="FO15" i="158"/>
  <c r="FN15" i="158"/>
  <c r="FM15" i="158"/>
  <c r="FL15" i="158"/>
  <c r="FK15" i="158"/>
  <c r="FE15" i="158"/>
  <c r="FD15" i="158"/>
  <c r="FC15" i="158"/>
  <c r="FB15" i="158"/>
  <c r="FA15" i="158"/>
  <c r="EU15" i="158"/>
  <c r="ET15" i="158"/>
  <c r="ES15" i="158"/>
  <c r="ER15" i="158"/>
  <c r="EQ15" i="158"/>
  <c r="DB15" i="158"/>
  <c r="DA15" i="158"/>
  <c r="CZ15" i="158"/>
  <c r="CY15" i="158"/>
  <c r="CX15" i="158"/>
  <c r="CR15" i="158"/>
  <c r="CQ15" i="158"/>
  <c r="CP15" i="158"/>
  <c r="CO15" i="158"/>
  <c r="CN15" i="158"/>
  <c r="CM15" i="158"/>
  <c r="CL15" i="158"/>
  <c r="CK15" i="158"/>
  <c r="CJ15" i="158"/>
  <c r="CI15" i="158"/>
  <c r="CC15" i="158"/>
  <c r="CB15" i="158"/>
  <c r="CA15" i="158"/>
  <c r="BZ15" i="158"/>
  <c r="BY15" i="158"/>
  <c r="BX15" i="158"/>
  <c r="BW15" i="158"/>
  <c r="BV15" i="158"/>
  <c r="BU15" i="158"/>
  <c r="BT15" i="158"/>
  <c r="BS15" i="158"/>
  <c r="BR15" i="158"/>
  <c r="BQ15" i="158"/>
  <c r="BP15" i="158"/>
  <c r="BO15" i="158"/>
  <c r="BN15" i="158"/>
  <c r="BM15" i="158"/>
  <c r="BL15" i="158"/>
  <c r="BK15" i="158"/>
  <c r="BJ15" i="158"/>
  <c r="AT15" i="158"/>
  <c r="AS15" i="158"/>
  <c r="AR15" i="158"/>
  <c r="AQ15" i="158"/>
  <c r="AP15" i="158"/>
  <c r="AO15" i="158"/>
  <c r="AN15" i="158"/>
  <c r="AM15" i="158"/>
  <c r="AL15" i="158"/>
  <c r="AK15" i="158"/>
  <c r="AJ15" i="158"/>
  <c r="AI15" i="158"/>
  <c r="AH15" i="158"/>
  <c r="AG15" i="158"/>
  <c r="AF15" i="158"/>
  <c r="AE15" i="158"/>
  <c r="AD15" i="158"/>
  <c r="AC15" i="158"/>
  <c r="AB15" i="158"/>
  <c r="AA15" i="158"/>
  <c r="Z15" i="158"/>
  <c r="Y15" i="158"/>
  <c r="X15" i="158"/>
  <c r="W15" i="158"/>
  <c r="V15" i="158"/>
  <c r="U15" i="158"/>
  <c r="T15" i="158"/>
  <c r="S15" i="158"/>
  <c r="R15" i="158"/>
  <c r="Q15" i="158"/>
  <c r="P15" i="158"/>
  <c r="O15" i="158"/>
  <c r="N15" i="158"/>
  <c r="M15" i="158"/>
  <c r="L15" i="158"/>
  <c r="K15" i="158"/>
  <c r="J15" i="158"/>
  <c r="I15" i="158"/>
  <c r="H15" i="158"/>
  <c r="G15" i="158"/>
  <c r="AJ73" i="158"/>
  <c r="AI73" i="158"/>
  <c r="AH73" i="158"/>
  <c r="AG73" i="158"/>
  <c r="AF73" i="158"/>
  <c r="AJ22" i="158"/>
  <c r="AI22" i="158"/>
  <c r="AH22" i="158"/>
  <c r="AG22" i="158"/>
  <c r="AF22" i="158"/>
  <c r="AJ24" i="158"/>
  <c r="AI24" i="158"/>
  <c r="AH24" i="158"/>
  <c r="AG24" i="158"/>
  <c r="AF24" i="158"/>
  <c r="AJ27" i="158"/>
  <c r="AI27" i="158"/>
  <c r="AH27" i="158"/>
  <c r="AG27" i="158"/>
  <c r="AF27" i="158"/>
  <c r="AJ19" i="158"/>
  <c r="AI19" i="158"/>
  <c r="AH19" i="158"/>
  <c r="AG19" i="158"/>
  <c r="AF19" i="158"/>
  <c r="AJ21" i="158"/>
  <c r="AI21" i="158"/>
  <c r="AH21" i="158"/>
  <c r="AG21" i="158"/>
  <c r="AF21" i="158"/>
  <c r="AJ28" i="158"/>
  <c r="AI28" i="158"/>
  <c r="AH28" i="158"/>
  <c r="AG28" i="158"/>
  <c r="AF28" i="158"/>
  <c r="AJ17" i="158"/>
  <c r="AI17" i="158"/>
  <c r="AH17" i="158"/>
  <c r="AG17" i="158"/>
  <c r="AF17" i="158"/>
  <c r="AJ13" i="158"/>
  <c r="AI13" i="158"/>
  <c r="AH13" i="158"/>
  <c r="AG13" i="158"/>
  <c r="AF13" i="158"/>
  <c r="AJ25" i="158"/>
  <c r="AI25" i="158"/>
  <c r="AH25" i="158"/>
  <c r="AG25" i="158"/>
  <c r="AF25" i="158"/>
  <c r="AJ16" i="158"/>
  <c r="AI16" i="158"/>
  <c r="AH16" i="158"/>
  <c r="AG16" i="158"/>
  <c r="AF16" i="158"/>
  <c r="AJ23" i="158"/>
  <c r="AI23" i="158"/>
  <c r="AH23" i="158"/>
  <c r="AG23" i="158"/>
  <c r="AF23" i="158"/>
  <c r="AJ26" i="158"/>
  <c r="AI26" i="158"/>
  <c r="AH26" i="158"/>
  <c r="AG26" i="158"/>
  <c r="AF26" i="158"/>
  <c r="AJ29" i="158"/>
  <c r="AI29" i="158"/>
  <c r="AH29" i="158"/>
  <c r="AG29" i="158"/>
  <c r="AF29" i="158"/>
  <c r="AJ20" i="158"/>
  <c r="AI20" i="158"/>
  <c r="AH20" i="158"/>
  <c r="AG20" i="158"/>
  <c r="AF20" i="158"/>
  <c r="AJ18" i="158"/>
  <c r="AI18" i="158"/>
  <c r="AH18" i="158"/>
  <c r="AG18" i="158"/>
  <c r="AF18" i="158"/>
  <c r="AJ51" i="158"/>
  <c r="AI51" i="158"/>
  <c r="AH51" i="158"/>
  <c r="AG51" i="158"/>
  <c r="AF51" i="158"/>
  <c r="AJ30" i="158"/>
  <c r="AI30" i="158"/>
  <c r="AH30" i="158"/>
  <c r="AG30" i="158"/>
  <c r="AF30" i="158"/>
  <c r="AJ14" i="158"/>
  <c r="AI14" i="158"/>
  <c r="AH14" i="158"/>
  <c r="AG14" i="158"/>
  <c r="AF14" i="158"/>
  <c r="AJ50" i="158"/>
  <c r="AI50" i="158"/>
  <c r="AH50" i="158"/>
  <c r="AG50" i="158"/>
  <c r="AF50" i="158"/>
  <c r="AJ12" i="158"/>
  <c r="AI12" i="158"/>
  <c r="AH12" i="158"/>
  <c r="AG12" i="158"/>
  <c r="AF12" i="158"/>
  <c r="AE73" i="158"/>
  <c r="AD73" i="158"/>
  <c r="AC73" i="158"/>
  <c r="AB73" i="158"/>
  <c r="AA73" i="158"/>
  <c r="AE22" i="158"/>
  <c r="AD22" i="158"/>
  <c r="AC22" i="158"/>
  <c r="AB22" i="158"/>
  <c r="AA22" i="158"/>
  <c r="AE24" i="158"/>
  <c r="AD24" i="158"/>
  <c r="AC24" i="158"/>
  <c r="AB24" i="158"/>
  <c r="AA24" i="158"/>
  <c r="AE27" i="158"/>
  <c r="AD27" i="158"/>
  <c r="AC27" i="158"/>
  <c r="AB27" i="158"/>
  <c r="AA27" i="158"/>
  <c r="AE19" i="158"/>
  <c r="AD19" i="158"/>
  <c r="AC19" i="158"/>
  <c r="AB19" i="158"/>
  <c r="AA19" i="158"/>
  <c r="AE21" i="158"/>
  <c r="AD21" i="158"/>
  <c r="AC21" i="158"/>
  <c r="AB21" i="158"/>
  <c r="AA21" i="158"/>
  <c r="AE28" i="158"/>
  <c r="AD28" i="158"/>
  <c r="AC28" i="158"/>
  <c r="AB28" i="158"/>
  <c r="AA28" i="158"/>
  <c r="AE17" i="158"/>
  <c r="AD17" i="158"/>
  <c r="AC17" i="158"/>
  <c r="AB17" i="158"/>
  <c r="AA17" i="158"/>
  <c r="AE13" i="158"/>
  <c r="AD13" i="158"/>
  <c r="AC13" i="158"/>
  <c r="AB13" i="158"/>
  <c r="AA13" i="158"/>
  <c r="AE25" i="158"/>
  <c r="AD25" i="158"/>
  <c r="AC25" i="158"/>
  <c r="AB25" i="158"/>
  <c r="AA25" i="158"/>
  <c r="AE16" i="158"/>
  <c r="AD16" i="158"/>
  <c r="AC16" i="158"/>
  <c r="AB16" i="158"/>
  <c r="AA16" i="158"/>
  <c r="AE23" i="158"/>
  <c r="AD23" i="158"/>
  <c r="AC23" i="158"/>
  <c r="AB23" i="158"/>
  <c r="AA23" i="158"/>
  <c r="AE26" i="158"/>
  <c r="AD26" i="158"/>
  <c r="AC26" i="158"/>
  <c r="AB26" i="158"/>
  <c r="AA26" i="158"/>
  <c r="AE29" i="158"/>
  <c r="AD29" i="158"/>
  <c r="AC29" i="158"/>
  <c r="AB29" i="158"/>
  <c r="AA29" i="158"/>
  <c r="AE20" i="158"/>
  <c r="AD20" i="158"/>
  <c r="AC20" i="158"/>
  <c r="AB20" i="158"/>
  <c r="AA20" i="158"/>
  <c r="AE18" i="158"/>
  <c r="AD18" i="158"/>
  <c r="AC18" i="158"/>
  <c r="AB18" i="158"/>
  <c r="AA18" i="158"/>
  <c r="AE51" i="158"/>
  <c r="AD51" i="158"/>
  <c r="AC51" i="158"/>
  <c r="AB51" i="158"/>
  <c r="AA51" i="158"/>
  <c r="AE30" i="158"/>
  <c r="AD30" i="158"/>
  <c r="AC30" i="158"/>
  <c r="AB30" i="158"/>
  <c r="AA30" i="158"/>
  <c r="AE14" i="158"/>
  <c r="AD14" i="158"/>
  <c r="AC14" i="158"/>
  <c r="AB14" i="158"/>
  <c r="AA14" i="158"/>
  <c r="AJ58" i="159"/>
  <c r="AI58" i="159"/>
  <c r="AH58" i="159"/>
  <c r="AG58" i="159"/>
  <c r="AF58" i="159"/>
  <c r="AJ50" i="159"/>
  <c r="AI50" i="159"/>
  <c r="AH50" i="159"/>
  <c r="AG50" i="159"/>
  <c r="AF50" i="159"/>
  <c r="AJ49" i="159"/>
  <c r="AI49" i="159"/>
  <c r="AH49" i="159"/>
  <c r="AG49" i="159"/>
  <c r="AF49" i="159"/>
  <c r="AJ48" i="159"/>
  <c r="AI48" i="159"/>
  <c r="AH48" i="159"/>
  <c r="AG48" i="159"/>
  <c r="AF48" i="159"/>
  <c r="AJ32" i="159"/>
  <c r="AI32" i="159"/>
  <c r="AH32" i="159"/>
  <c r="AG32" i="159"/>
  <c r="AF32" i="159"/>
  <c r="AJ47" i="159"/>
  <c r="AI47" i="159"/>
  <c r="AH47" i="159"/>
  <c r="AG47" i="159"/>
  <c r="AF47" i="159"/>
  <c r="AJ46" i="159"/>
  <c r="AI46" i="159"/>
  <c r="AH46" i="159"/>
  <c r="AG46" i="159"/>
  <c r="AF46" i="159"/>
  <c r="AJ45" i="159"/>
  <c r="AI45" i="159"/>
  <c r="AH45" i="159"/>
  <c r="AG45" i="159"/>
  <c r="AF45" i="159"/>
  <c r="AJ44" i="159"/>
  <c r="AI44" i="159"/>
  <c r="AH44" i="159"/>
  <c r="AG44" i="159"/>
  <c r="AF44" i="159"/>
  <c r="AJ43" i="159"/>
  <c r="AI43" i="159"/>
  <c r="AH43" i="159"/>
  <c r="AG43" i="159"/>
  <c r="AF43" i="159"/>
  <c r="AJ42" i="159"/>
  <c r="AI42" i="159"/>
  <c r="AH42" i="159"/>
  <c r="AG42" i="159"/>
  <c r="AF42" i="159"/>
  <c r="AJ41" i="159"/>
  <c r="AI41" i="159"/>
  <c r="AH41" i="159"/>
  <c r="AG41" i="159"/>
  <c r="AF41" i="159"/>
  <c r="AJ40" i="159"/>
  <c r="AI40" i="159"/>
  <c r="AH40" i="159"/>
  <c r="AG40" i="159"/>
  <c r="AF40" i="159"/>
  <c r="AJ39" i="159"/>
  <c r="AI39" i="159"/>
  <c r="AH39" i="159"/>
  <c r="AG39" i="159"/>
  <c r="AF39" i="159"/>
  <c r="AJ38" i="159"/>
  <c r="AI38" i="159"/>
  <c r="AH38" i="159"/>
  <c r="AG38" i="159"/>
  <c r="AF38" i="159"/>
  <c r="AJ57" i="159"/>
  <c r="AI57" i="159"/>
  <c r="AH57" i="159"/>
  <c r="AG57" i="159"/>
  <c r="AF57" i="159"/>
  <c r="AJ27" i="159"/>
  <c r="AI27" i="159"/>
  <c r="AH27" i="159"/>
  <c r="AG27" i="159"/>
  <c r="AF27" i="159"/>
  <c r="AJ34" i="159"/>
  <c r="AI34" i="159"/>
  <c r="AH34" i="159"/>
  <c r="AG34" i="159"/>
  <c r="AF34" i="159"/>
  <c r="AJ56" i="159"/>
  <c r="AI56" i="159"/>
  <c r="AH56" i="159"/>
  <c r="AG56" i="159"/>
  <c r="AF56" i="159"/>
  <c r="AJ23" i="159"/>
  <c r="AI23" i="159"/>
  <c r="AH23" i="159"/>
  <c r="AG23" i="159"/>
  <c r="AF23" i="159"/>
  <c r="AJ9" i="159"/>
  <c r="AI9" i="159"/>
  <c r="AH9" i="159"/>
  <c r="AG9" i="159"/>
  <c r="AF9" i="159"/>
  <c r="AJ37" i="159"/>
  <c r="AI37" i="159"/>
  <c r="AH37" i="159"/>
  <c r="AG37" i="159"/>
  <c r="AF37" i="159"/>
  <c r="AJ36" i="159"/>
  <c r="AI36" i="159"/>
  <c r="AH36" i="159"/>
  <c r="AG36" i="159"/>
  <c r="AF36" i="159"/>
  <c r="AJ51" i="159"/>
  <c r="AI51" i="159"/>
  <c r="AH51" i="159"/>
  <c r="AG51" i="159"/>
  <c r="AF51" i="159"/>
  <c r="AJ15" i="159"/>
  <c r="AI15" i="159"/>
  <c r="AH15" i="159"/>
  <c r="AG15" i="159"/>
  <c r="AF15" i="159"/>
  <c r="AJ18" i="159"/>
  <c r="AI18" i="159"/>
  <c r="AH18" i="159"/>
  <c r="AG18" i="159"/>
  <c r="AF18" i="159"/>
  <c r="AJ10" i="159"/>
  <c r="AI10" i="159"/>
  <c r="AH10" i="159"/>
  <c r="AG10" i="159"/>
  <c r="AF10" i="159"/>
  <c r="AJ11" i="159"/>
  <c r="AI11" i="159"/>
  <c r="AH11" i="159"/>
  <c r="AG11" i="159"/>
  <c r="AF11" i="159"/>
  <c r="AJ5" i="159"/>
  <c r="AI5" i="159"/>
  <c r="AH5" i="159"/>
  <c r="AG5" i="159"/>
  <c r="AF5" i="159"/>
  <c r="AJ54" i="159"/>
  <c r="AI54" i="159"/>
  <c r="AH54" i="159"/>
  <c r="AG54" i="159"/>
  <c r="AF54" i="159"/>
  <c r="AJ31" i="159"/>
  <c r="AI31" i="159"/>
  <c r="AH31" i="159"/>
  <c r="AG31" i="159"/>
  <c r="AF31" i="159"/>
  <c r="AJ22" i="159"/>
  <c r="AI22" i="159"/>
  <c r="AH22" i="159"/>
  <c r="AG22" i="159"/>
  <c r="AF22" i="159"/>
  <c r="AJ14" i="159"/>
  <c r="AI14" i="159"/>
  <c r="AH14" i="159"/>
  <c r="AG14" i="159"/>
  <c r="AF14" i="159"/>
  <c r="AJ19" i="159"/>
  <c r="AI19" i="159"/>
  <c r="AH19" i="159"/>
  <c r="AG19" i="159"/>
  <c r="AF19" i="159"/>
  <c r="AJ30" i="159"/>
  <c r="AI30" i="159"/>
  <c r="AH30" i="159"/>
  <c r="AG30" i="159"/>
  <c r="AF30" i="159"/>
  <c r="AJ28" i="159"/>
  <c r="AI28" i="159"/>
  <c r="AH28" i="159"/>
  <c r="AG28" i="159"/>
  <c r="AF28" i="159"/>
  <c r="AJ53" i="159"/>
  <c r="AI53" i="159"/>
  <c r="AH53" i="159"/>
  <c r="AG53" i="159"/>
  <c r="AF53" i="159"/>
  <c r="AJ16" i="159"/>
  <c r="AI16" i="159"/>
  <c r="AH16" i="159"/>
  <c r="AG16" i="159"/>
  <c r="AF16" i="159"/>
  <c r="AJ7" i="159"/>
  <c r="AI7" i="159"/>
  <c r="AH7" i="159"/>
  <c r="AG7" i="159"/>
  <c r="AF7" i="159"/>
  <c r="AJ8" i="159"/>
  <c r="AI8" i="159"/>
  <c r="AH8" i="159"/>
  <c r="AG8" i="159"/>
  <c r="AF8" i="159"/>
  <c r="AJ12" i="159"/>
  <c r="AI12" i="159"/>
  <c r="AH12" i="159"/>
  <c r="AG12" i="159"/>
  <c r="AF12" i="159"/>
  <c r="AJ17" i="159"/>
  <c r="AI17" i="159"/>
  <c r="AH17" i="159"/>
  <c r="AG17" i="159"/>
  <c r="AF17" i="159"/>
  <c r="AJ6" i="159"/>
  <c r="AI6" i="159"/>
  <c r="AH6" i="159"/>
  <c r="AG6" i="159"/>
  <c r="AF6" i="159"/>
  <c r="AJ4" i="159"/>
  <c r="AI4" i="159"/>
  <c r="AH4" i="159"/>
  <c r="AG4" i="159"/>
  <c r="AF4" i="159"/>
  <c r="AD202" i="110"/>
  <c r="AC202" i="110"/>
  <c r="AB202" i="110"/>
  <c r="AA202" i="110"/>
  <c r="Z202" i="110"/>
  <c r="AD201" i="110"/>
  <c r="AC201" i="110"/>
  <c r="AB201" i="110"/>
  <c r="AA201" i="110"/>
  <c r="Z201" i="110"/>
  <c r="AD200" i="110"/>
  <c r="AC200" i="110"/>
  <c r="AB200" i="110"/>
  <c r="AA200" i="110"/>
  <c r="Z200" i="110"/>
  <c r="AD199" i="110"/>
  <c r="AC199" i="110"/>
  <c r="AB199" i="110"/>
  <c r="AA199" i="110"/>
  <c r="Z199" i="110"/>
  <c r="AD198" i="110"/>
  <c r="AC198" i="110"/>
  <c r="AB198" i="110"/>
  <c r="AA198" i="110"/>
  <c r="Z198" i="110"/>
  <c r="AD197" i="110"/>
  <c r="AC197" i="110"/>
  <c r="AB197" i="110"/>
  <c r="AA197" i="110"/>
  <c r="Z197" i="110"/>
  <c r="AD54" i="110"/>
  <c r="AC54" i="110"/>
  <c r="AB54" i="110"/>
  <c r="AA54" i="110"/>
  <c r="Z54" i="110"/>
  <c r="AD159" i="110"/>
  <c r="AC159" i="110"/>
  <c r="AB159" i="110"/>
  <c r="AA159" i="110"/>
  <c r="Z159" i="110"/>
  <c r="AD152" i="110"/>
  <c r="AC152" i="110"/>
  <c r="AB152" i="110"/>
  <c r="AA152" i="110"/>
  <c r="Z152" i="110"/>
  <c r="AD161" i="110"/>
  <c r="AC161" i="110"/>
  <c r="AB161" i="110"/>
  <c r="AA161" i="110"/>
  <c r="Z161" i="110"/>
  <c r="AD163" i="110"/>
  <c r="AC163" i="110"/>
  <c r="AB163" i="110"/>
  <c r="AA163" i="110"/>
  <c r="Z163" i="110"/>
  <c r="AD118" i="110"/>
  <c r="AC118" i="110"/>
  <c r="AB118" i="110"/>
  <c r="AA118" i="110"/>
  <c r="Z118" i="110"/>
  <c r="AD45" i="110"/>
  <c r="AC45" i="110"/>
  <c r="AB45" i="110"/>
  <c r="AA45" i="110"/>
  <c r="Z45" i="110"/>
  <c r="AD162" i="110"/>
  <c r="AC162" i="110"/>
  <c r="AB162" i="110"/>
  <c r="AA162" i="110"/>
  <c r="Z162" i="110"/>
  <c r="AD172" i="110"/>
  <c r="AC172" i="110"/>
  <c r="AB172" i="110"/>
  <c r="AA172" i="110"/>
  <c r="Z172" i="110"/>
  <c r="AD80" i="110"/>
  <c r="AC80" i="110"/>
  <c r="AB80" i="110"/>
  <c r="AA80" i="110"/>
  <c r="Z80" i="110"/>
  <c r="AD72" i="110"/>
  <c r="AC72" i="110"/>
  <c r="AB72" i="110"/>
  <c r="AA72" i="110"/>
  <c r="Z72" i="110"/>
  <c r="AD24" i="110"/>
  <c r="AC24" i="110"/>
  <c r="AB24" i="110"/>
  <c r="AA24" i="110"/>
  <c r="Z24" i="110"/>
  <c r="AD15" i="110"/>
  <c r="AC15" i="110"/>
  <c r="AB15" i="110"/>
  <c r="AA15" i="110"/>
  <c r="Z15" i="110"/>
  <c r="AD173" i="110"/>
  <c r="AC173" i="110"/>
  <c r="AB173" i="110"/>
  <c r="AA173" i="110"/>
  <c r="Z173" i="110"/>
  <c r="AD44" i="110"/>
  <c r="AC44" i="110"/>
  <c r="AB44" i="110"/>
  <c r="AA44" i="110"/>
  <c r="Z44" i="110"/>
  <c r="AD23" i="110"/>
  <c r="AC23" i="110"/>
  <c r="AB23" i="110"/>
  <c r="AA23" i="110"/>
  <c r="Z23" i="110"/>
  <c r="AD21" i="110"/>
  <c r="AC21" i="110"/>
  <c r="AB21" i="110"/>
  <c r="AA21" i="110"/>
  <c r="Z21" i="110"/>
  <c r="AD115" i="110"/>
  <c r="AC115" i="110"/>
  <c r="AB115" i="110"/>
  <c r="AA115" i="110"/>
  <c r="Z115" i="110"/>
  <c r="AD133" i="110"/>
  <c r="AC133" i="110"/>
  <c r="AB133" i="110"/>
  <c r="AA133" i="110"/>
  <c r="Z133" i="110"/>
  <c r="AD69" i="110"/>
  <c r="AC69" i="110"/>
  <c r="AB69" i="110"/>
  <c r="AA69" i="110"/>
  <c r="Z69" i="110"/>
  <c r="AD63" i="110"/>
  <c r="AC63" i="110"/>
  <c r="AB63" i="110"/>
  <c r="AA63" i="110"/>
  <c r="Z63" i="110"/>
  <c r="AD147" i="110"/>
  <c r="AC147" i="110"/>
  <c r="AB147" i="110"/>
  <c r="AA147" i="110"/>
  <c r="Z147" i="110"/>
  <c r="AD41" i="110"/>
  <c r="AC41" i="110"/>
  <c r="AB41" i="110"/>
  <c r="AA41" i="110"/>
  <c r="Z41" i="110"/>
  <c r="AD114" i="110"/>
  <c r="AC114" i="110"/>
  <c r="AB114" i="110"/>
  <c r="AA114" i="110"/>
  <c r="Z114" i="110"/>
  <c r="AD94" i="110"/>
  <c r="AC94" i="110"/>
  <c r="AB94" i="110"/>
  <c r="AA94" i="110"/>
  <c r="Z94" i="110"/>
  <c r="AD105" i="110"/>
  <c r="AC105" i="110"/>
  <c r="AB105" i="110"/>
  <c r="AA105" i="110"/>
  <c r="Z105" i="110"/>
  <c r="AD142" i="110"/>
  <c r="AC142" i="110"/>
  <c r="AB142" i="110"/>
  <c r="AA142" i="110"/>
  <c r="Z142" i="110"/>
  <c r="AD164" i="110"/>
  <c r="AC164" i="110"/>
  <c r="AB164" i="110"/>
  <c r="AA164" i="110"/>
  <c r="Z164" i="110"/>
  <c r="AD67" i="110"/>
  <c r="AC67" i="110"/>
  <c r="AB67" i="110"/>
  <c r="AA67" i="110"/>
  <c r="Z67" i="110"/>
  <c r="AD84" i="110"/>
  <c r="AC84" i="110"/>
  <c r="AB84" i="110"/>
  <c r="AA84" i="110"/>
  <c r="Z84" i="110"/>
  <c r="AD88" i="110"/>
  <c r="AC88" i="110"/>
  <c r="AB88" i="110"/>
  <c r="AA88" i="110"/>
  <c r="Z88" i="110"/>
  <c r="AD55" i="110"/>
  <c r="AC55" i="110"/>
  <c r="AB55" i="110"/>
  <c r="AA55" i="110"/>
  <c r="Z55" i="110"/>
  <c r="AD11" i="110"/>
  <c r="AC11" i="110"/>
  <c r="AB11" i="110"/>
  <c r="AA11" i="110"/>
  <c r="Z11" i="110"/>
  <c r="AD31" i="110"/>
  <c r="AC31" i="110"/>
  <c r="AB31" i="110"/>
  <c r="AA31" i="110"/>
  <c r="Z31" i="110"/>
  <c r="AD37" i="110"/>
  <c r="AC37" i="110"/>
  <c r="AB37" i="110"/>
  <c r="AA37" i="110"/>
  <c r="Z37" i="110"/>
  <c r="AD42" i="110"/>
  <c r="AC42" i="110"/>
  <c r="AB42" i="110"/>
  <c r="AA42" i="110"/>
  <c r="Z42" i="110"/>
  <c r="AD47" i="110"/>
  <c r="AC47" i="110"/>
  <c r="AB47" i="110"/>
  <c r="AA47" i="110"/>
  <c r="Z47" i="110"/>
  <c r="AD19" i="110"/>
  <c r="AC19" i="110"/>
  <c r="AB19" i="110"/>
  <c r="AA19" i="110"/>
  <c r="Z19" i="110"/>
  <c r="AD89" i="110"/>
  <c r="AC89" i="110"/>
  <c r="AB89" i="110"/>
  <c r="AA89" i="110"/>
  <c r="Z89" i="110"/>
  <c r="AD160" i="110"/>
  <c r="AC160" i="110"/>
  <c r="AB160" i="110"/>
  <c r="AA160" i="110"/>
  <c r="Z160" i="110"/>
  <c r="AD117" i="110"/>
  <c r="AC117" i="110"/>
  <c r="AB117" i="110"/>
  <c r="AA117" i="110"/>
  <c r="Z117" i="110"/>
  <c r="AD116" i="110"/>
  <c r="AC116" i="110"/>
  <c r="AB116" i="110"/>
  <c r="AA116" i="110"/>
  <c r="Z116" i="110"/>
  <c r="AD121" i="110"/>
  <c r="AC121" i="110"/>
  <c r="AB121" i="110"/>
  <c r="AA121" i="110"/>
  <c r="Z121" i="110"/>
  <c r="AD83" i="110"/>
  <c r="AC83" i="110"/>
  <c r="AB83" i="110"/>
  <c r="AA83" i="110"/>
  <c r="Z83" i="110"/>
  <c r="AD110" i="110"/>
  <c r="AC110" i="110"/>
  <c r="AB110" i="110"/>
  <c r="AA110" i="110"/>
  <c r="Z110" i="110"/>
  <c r="AD169" i="110"/>
  <c r="AC169" i="110"/>
  <c r="AB169" i="110"/>
  <c r="AA169" i="110"/>
  <c r="Z169" i="110"/>
  <c r="AD97" i="110"/>
  <c r="AC97" i="110"/>
  <c r="AB97" i="110"/>
  <c r="AA97" i="110"/>
  <c r="Z97" i="110"/>
  <c r="AD120" i="110"/>
  <c r="AC120" i="110"/>
  <c r="AB120" i="110"/>
  <c r="AA120" i="110"/>
  <c r="Z120" i="110"/>
  <c r="AD134" i="110"/>
  <c r="AC134" i="110"/>
  <c r="AB134" i="110"/>
  <c r="AA134" i="110"/>
  <c r="Z134" i="110"/>
  <c r="AD13" i="110"/>
  <c r="AC13" i="110"/>
  <c r="AB13" i="110"/>
  <c r="AA13" i="110"/>
  <c r="Z13" i="110"/>
  <c r="AD59" i="110"/>
  <c r="AC59" i="110"/>
  <c r="AB59" i="110"/>
  <c r="AA59" i="110"/>
  <c r="Z59" i="110"/>
  <c r="AD136" i="110"/>
  <c r="AC136" i="110"/>
  <c r="AB136" i="110"/>
  <c r="AA136" i="110"/>
  <c r="Z136" i="110"/>
  <c r="AD158" i="110"/>
  <c r="AC158" i="110"/>
  <c r="AB158" i="110"/>
  <c r="AA158" i="110"/>
  <c r="Z158" i="110"/>
  <c r="AD106" i="110"/>
  <c r="AC106" i="110"/>
  <c r="AB106" i="110"/>
  <c r="AA106" i="110"/>
  <c r="Z106" i="110"/>
  <c r="AD38" i="110"/>
  <c r="AC38" i="110"/>
  <c r="AB38" i="110"/>
  <c r="AA38" i="110"/>
  <c r="Z38" i="110"/>
  <c r="AD43" i="110"/>
  <c r="AC43" i="110"/>
  <c r="AB43" i="110"/>
  <c r="AA43" i="110"/>
  <c r="Z43" i="110"/>
  <c r="AD101" i="110"/>
  <c r="AC101" i="110"/>
  <c r="AB101" i="110"/>
  <c r="AA101" i="110"/>
  <c r="Z101" i="110"/>
  <c r="AD168" i="110"/>
  <c r="AC168" i="110"/>
  <c r="AB168" i="110"/>
  <c r="AA168" i="110"/>
  <c r="Z168" i="110"/>
  <c r="AD124" i="110"/>
  <c r="AC124" i="110"/>
  <c r="AB124" i="110"/>
  <c r="AA124" i="110"/>
  <c r="Z124" i="110"/>
  <c r="AD35" i="110"/>
  <c r="AC35" i="110"/>
  <c r="AB35" i="110"/>
  <c r="AA35" i="110"/>
  <c r="Z35" i="110"/>
  <c r="AD109" i="110"/>
  <c r="AC109" i="110"/>
  <c r="AB109" i="110"/>
  <c r="AA109" i="110"/>
  <c r="Z109" i="110"/>
  <c r="AD57" i="110"/>
  <c r="AC57" i="110"/>
  <c r="AB57" i="110"/>
  <c r="AA57" i="110"/>
  <c r="Z57" i="110"/>
  <c r="AD52" i="110"/>
  <c r="AC52" i="110"/>
  <c r="AB52" i="110"/>
  <c r="AA52" i="110"/>
  <c r="Z52" i="110"/>
  <c r="AD92" i="110"/>
  <c r="AC92" i="110"/>
  <c r="AB92" i="110"/>
  <c r="AA92" i="110"/>
  <c r="Z92" i="110"/>
  <c r="AD137" i="110"/>
  <c r="AC137" i="110"/>
  <c r="AB137" i="110"/>
  <c r="AA137" i="110"/>
  <c r="Z137" i="110"/>
  <c r="AD7" i="110"/>
  <c r="AC7" i="110"/>
  <c r="AB7" i="110"/>
  <c r="AA7" i="110"/>
  <c r="Z7" i="110"/>
  <c r="AD138" i="110"/>
  <c r="AC138" i="110"/>
  <c r="AB138" i="110"/>
  <c r="AA138" i="110"/>
  <c r="Z138" i="110"/>
  <c r="AD14" i="110"/>
  <c r="AC14" i="110"/>
  <c r="AB14" i="110"/>
  <c r="AA14" i="110"/>
  <c r="Z14" i="110"/>
  <c r="AD82" i="110"/>
  <c r="AC82" i="110"/>
  <c r="AB82" i="110"/>
  <c r="AA82" i="110"/>
  <c r="Z82" i="110"/>
  <c r="AD51" i="110"/>
  <c r="AC51" i="110"/>
  <c r="AB51" i="110"/>
  <c r="AA51" i="110"/>
  <c r="Z51" i="110"/>
  <c r="AD125" i="110"/>
  <c r="AC125" i="110"/>
  <c r="AB125" i="110"/>
  <c r="AA125" i="110"/>
  <c r="Z125" i="110"/>
  <c r="AD154" i="110"/>
  <c r="AC154" i="110"/>
  <c r="AB154" i="110"/>
  <c r="AA154" i="110"/>
  <c r="Z154" i="110"/>
  <c r="AD95" i="110"/>
  <c r="AC95" i="110"/>
  <c r="AB95" i="110"/>
  <c r="AA95" i="110"/>
  <c r="Z95" i="110"/>
  <c r="AD46" i="110"/>
  <c r="AC46" i="110"/>
  <c r="AB46" i="110"/>
  <c r="AA46" i="110"/>
  <c r="Z46" i="110"/>
  <c r="AD61" i="110"/>
  <c r="AC61" i="110"/>
  <c r="AB61" i="110"/>
  <c r="AA61" i="110"/>
  <c r="Z61" i="110"/>
  <c r="AD85" i="110"/>
  <c r="AC85" i="110"/>
  <c r="AB85" i="110"/>
  <c r="AA85" i="110"/>
  <c r="Z85" i="110"/>
  <c r="AD64" i="110"/>
  <c r="AC64" i="110"/>
  <c r="AB64" i="110"/>
  <c r="AA64" i="110"/>
  <c r="Z64" i="110"/>
  <c r="AD100" i="110"/>
  <c r="AC100" i="110"/>
  <c r="AB100" i="110"/>
  <c r="AA100" i="110"/>
  <c r="Z100" i="110"/>
  <c r="AD144" i="110"/>
  <c r="AC144" i="110"/>
  <c r="AB144" i="110"/>
  <c r="AA144" i="110"/>
  <c r="Z144" i="110"/>
  <c r="AD6" i="110"/>
  <c r="AC6" i="110"/>
  <c r="AB6" i="110"/>
  <c r="AA6" i="110"/>
  <c r="Z6" i="110"/>
  <c r="AD66" i="110"/>
  <c r="AC66" i="110"/>
  <c r="AB66" i="110"/>
  <c r="AA66" i="110"/>
  <c r="Z66" i="110"/>
  <c r="AD127" i="110"/>
  <c r="AC127" i="110"/>
  <c r="AB127" i="110"/>
  <c r="AA127" i="110"/>
  <c r="Z127" i="110"/>
  <c r="AD29" i="110"/>
  <c r="AC29" i="110"/>
  <c r="AB29" i="110"/>
  <c r="AA29" i="110"/>
  <c r="Z29" i="110"/>
  <c r="AD111" i="110"/>
  <c r="AC111" i="110"/>
  <c r="AB111" i="110"/>
  <c r="AA111" i="110"/>
  <c r="Z111" i="110"/>
  <c r="AD119" i="110"/>
  <c r="AC119" i="110"/>
  <c r="AB119" i="110"/>
  <c r="AA119" i="110"/>
  <c r="Z119" i="110"/>
  <c r="AD86" i="110"/>
  <c r="AC86" i="110"/>
  <c r="AB86" i="110"/>
  <c r="AA86" i="110"/>
  <c r="Z86" i="110"/>
  <c r="AD74" i="110"/>
  <c r="AC74" i="110"/>
  <c r="AB74" i="110"/>
  <c r="AA74" i="110"/>
  <c r="Z74" i="110"/>
  <c r="AD102" i="110"/>
  <c r="AC102" i="110"/>
  <c r="AB102" i="110"/>
  <c r="AA102" i="110"/>
  <c r="Z102" i="110"/>
  <c r="AD26" i="110"/>
  <c r="AC26" i="110"/>
  <c r="AB26" i="110"/>
  <c r="AA26" i="110"/>
  <c r="Z26" i="110"/>
  <c r="AD151" i="110"/>
  <c r="AC151" i="110"/>
  <c r="AB151" i="110"/>
  <c r="AA151" i="110"/>
  <c r="Z151" i="110"/>
  <c r="AD170" i="110"/>
  <c r="AC170" i="110"/>
  <c r="AB170" i="110"/>
  <c r="AA170" i="110"/>
  <c r="Z170" i="110"/>
  <c r="AD25" i="110"/>
  <c r="AC25" i="110"/>
  <c r="AB25" i="110"/>
  <c r="AA25" i="110"/>
  <c r="Z25" i="110"/>
  <c r="AD96" i="110"/>
  <c r="AC96" i="110"/>
  <c r="AB96" i="110"/>
  <c r="AA96" i="110"/>
  <c r="Z96" i="110"/>
  <c r="AD126" i="110"/>
  <c r="AC126" i="110"/>
  <c r="AB126" i="110"/>
  <c r="AA126" i="110"/>
  <c r="Z126" i="110"/>
  <c r="AD16" i="110"/>
  <c r="AC16" i="110"/>
  <c r="AB16" i="110"/>
  <c r="AA16" i="110"/>
  <c r="Z16" i="110"/>
  <c r="AD93" i="110"/>
  <c r="AC93" i="110"/>
  <c r="AB93" i="110"/>
  <c r="AA93" i="110"/>
  <c r="Z93" i="110"/>
  <c r="AD150" i="110"/>
  <c r="AC150" i="110"/>
  <c r="AB150" i="110"/>
  <c r="AA150" i="110"/>
  <c r="Z150" i="110"/>
  <c r="AD148" i="110"/>
  <c r="AC148" i="110"/>
  <c r="AB148" i="110"/>
  <c r="AA148" i="110"/>
  <c r="Z148" i="110"/>
  <c r="AD60" i="110"/>
  <c r="AC60" i="110"/>
  <c r="AB60" i="110"/>
  <c r="AA60" i="110"/>
  <c r="Z60" i="110"/>
  <c r="AD153" i="110"/>
  <c r="AC153" i="110"/>
  <c r="AB153" i="110"/>
  <c r="AA153" i="110"/>
  <c r="Z153" i="110"/>
  <c r="AD48" i="110"/>
  <c r="AC48" i="110"/>
  <c r="AB48" i="110"/>
  <c r="AA48" i="110"/>
  <c r="Z48" i="110"/>
  <c r="AD30" i="110"/>
  <c r="AC30" i="110"/>
  <c r="AB30" i="110"/>
  <c r="AA30" i="110"/>
  <c r="Z30" i="110"/>
  <c r="AD104" i="110"/>
  <c r="AC104" i="110"/>
  <c r="AB104" i="110"/>
  <c r="AA104" i="110"/>
  <c r="Z104" i="110"/>
  <c r="AD146" i="110"/>
  <c r="AC146" i="110"/>
  <c r="AB146" i="110"/>
  <c r="AA146" i="110"/>
  <c r="Z146" i="110"/>
  <c r="AD122" i="110"/>
  <c r="AC122" i="110"/>
  <c r="AB122" i="110"/>
  <c r="AA122" i="110"/>
  <c r="Z122" i="110"/>
  <c r="AD8" i="110"/>
  <c r="AC8" i="110"/>
  <c r="AB8" i="110"/>
  <c r="AA8" i="110"/>
  <c r="Z8" i="110"/>
  <c r="AD98" i="110"/>
  <c r="AC98" i="110"/>
  <c r="AB98" i="110"/>
  <c r="AA98" i="110"/>
  <c r="Z98" i="110"/>
  <c r="AD28" i="110"/>
  <c r="AC28" i="110"/>
  <c r="AB28" i="110"/>
  <c r="AA28" i="110"/>
  <c r="Z28" i="110"/>
  <c r="AD165" i="110"/>
  <c r="AC165" i="110"/>
  <c r="AB165" i="110"/>
  <c r="AA165" i="110"/>
  <c r="Z165" i="110"/>
  <c r="AD32" i="110"/>
  <c r="AC32" i="110"/>
  <c r="AB32" i="110"/>
  <c r="AA32" i="110"/>
  <c r="Z32" i="110"/>
  <c r="AD79" i="110"/>
  <c r="AC79" i="110"/>
  <c r="AB79" i="110"/>
  <c r="AA79" i="110"/>
  <c r="Z79" i="110"/>
  <c r="AD87" i="110"/>
  <c r="AC87" i="110"/>
  <c r="AB87" i="110"/>
  <c r="AA87" i="110"/>
  <c r="Z87" i="110"/>
  <c r="AD40" i="110"/>
  <c r="AC40" i="110"/>
  <c r="AB40" i="110"/>
  <c r="AA40" i="110"/>
  <c r="Z40" i="110"/>
  <c r="AD140" i="110"/>
  <c r="AC140" i="110"/>
  <c r="AB140" i="110"/>
  <c r="AA140" i="110"/>
  <c r="Z140" i="110"/>
  <c r="AD10" i="110"/>
  <c r="AC10" i="110"/>
  <c r="AB10" i="110"/>
  <c r="AA10" i="110"/>
  <c r="Z10" i="110"/>
  <c r="AD130" i="110"/>
  <c r="AC130" i="110"/>
  <c r="AB130" i="110"/>
  <c r="AA130" i="110"/>
  <c r="Z130" i="110"/>
  <c r="AD155" i="110"/>
  <c r="AC155" i="110"/>
  <c r="AB155" i="110"/>
  <c r="AA155" i="110"/>
  <c r="Z155" i="110"/>
  <c r="AD112" i="110"/>
  <c r="AC112" i="110"/>
  <c r="AB112" i="110"/>
  <c r="AA112" i="110"/>
  <c r="Z112" i="110"/>
  <c r="AD123" i="110"/>
  <c r="AC123" i="110"/>
  <c r="AB123" i="110"/>
  <c r="AA123" i="110"/>
  <c r="Z123" i="110"/>
  <c r="AD135" i="110"/>
  <c r="AC135" i="110"/>
  <c r="AB135" i="110"/>
  <c r="AA135" i="110"/>
  <c r="Z135" i="110"/>
  <c r="AD107" i="110"/>
  <c r="AC107" i="110"/>
  <c r="AB107" i="110"/>
  <c r="AA107" i="110"/>
  <c r="Z107" i="110"/>
  <c r="AD99" i="110"/>
  <c r="AC99" i="110"/>
  <c r="AB99" i="110"/>
  <c r="AA99" i="110"/>
  <c r="Z99" i="110"/>
  <c r="AD108" i="110"/>
  <c r="AC108" i="110"/>
  <c r="AB108" i="110"/>
  <c r="AA108" i="110"/>
  <c r="Z108" i="110"/>
  <c r="AD77" i="110"/>
  <c r="AC77" i="110"/>
  <c r="AB77" i="110"/>
  <c r="AA77" i="110"/>
  <c r="Z77" i="110"/>
  <c r="AD27" i="110"/>
  <c r="AC27" i="110"/>
  <c r="AB27" i="110"/>
  <c r="AA27" i="110"/>
  <c r="Z27" i="110"/>
  <c r="AD128" i="110"/>
  <c r="AC128" i="110"/>
  <c r="AB128" i="110"/>
  <c r="AA128" i="110"/>
  <c r="Z128" i="110"/>
  <c r="AD157" i="110"/>
  <c r="AC157" i="110"/>
  <c r="AB157" i="110"/>
  <c r="AA157" i="110"/>
  <c r="Z157" i="110"/>
  <c r="AD78" i="110"/>
  <c r="AC78" i="110"/>
  <c r="AB78" i="110"/>
  <c r="AA78" i="110"/>
  <c r="Z78" i="110"/>
  <c r="AD65" i="110"/>
  <c r="AC65" i="110"/>
  <c r="AB65" i="110"/>
  <c r="AA65" i="110"/>
  <c r="Z65" i="110"/>
  <c r="AD113" i="110"/>
  <c r="AC113" i="110"/>
  <c r="AB113" i="110"/>
  <c r="AA113" i="110"/>
  <c r="Z113" i="110"/>
  <c r="AD166" i="110"/>
  <c r="AC166" i="110"/>
  <c r="AB166" i="110"/>
  <c r="AA166" i="110"/>
  <c r="Z166" i="110"/>
  <c r="AD9" i="110"/>
  <c r="AC9" i="110"/>
  <c r="AB9" i="110"/>
  <c r="AA9" i="110"/>
  <c r="Z9" i="110"/>
  <c r="AD129" i="110"/>
  <c r="AC129" i="110"/>
  <c r="AB129" i="110"/>
  <c r="AA129" i="110"/>
  <c r="Z129" i="110"/>
  <c r="AD139" i="110"/>
  <c r="AC139" i="110"/>
  <c r="AB139" i="110"/>
  <c r="AA139" i="110"/>
  <c r="Z139" i="110"/>
  <c r="AD81" i="110"/>
  <c r="AC81" i="110"/>
  <c r="AB81" i="110"/>
  <c r="AA81" i="110"/>
  <c r="Z81" i="110"/>
  <c r="AD156" i="110"/>
  <c r="AC156" i="110"/>
  <c r="AB156" i="110"/>
  <c r="AA156" i="110"/>
  <c r="Z156" i="110"/>
  <c r="AD145" i="110"/>
  <c r="AC145" i="110"/>
  <c r="AB145" i="110"/>
  <c r="AA145" i="110"/>
  <c r="Z145" i="110"/>
  <c r="AD149" i="110"/>
  <c r="AC149" i="110"/>
  <c r="AB149" i="110"/>
  <c r="AA149" i="110"/>
  <c r="Z149" i="110"/>
  <c r="AD75" i="110"/>
  <c r="AC75" i="110"/>
  <c r="AB75" i="110"/>
  <c r="AA75" i="110"/>
  <c r="Z75" i="110"/>
  <c r="AD50" i="110"/>
  <c r="AC50" i="110"/>
  <c r="AB50" i="110"/>
  <c r="AA50" i="110"/>
  <c r="Z50" i="110"/>
  <c r="AD20" i="110"/>
  <c r="AC20" i="110"/>
  <c r="AB20" i="110"/>
  <c r="AA20" i="110"/>
  <c r="Z20" i="110"/>
  <c r="AD49" i="110"/>
  <c r="AC49" i="110"/>
  <c r="AB49" i="110"/>
  <c r="AA49" i="110"/>
  <c r="Z49" i="110"/>
  <c r="AD70" i="110"/>
  <c r="AC70" i="110"/>
  <c r="AB70" i="110"/>
  <c r="AA70" i="110"/>
  <c r="Z70" i="110"/>
  <c r="AD34" i="110"/>
  <c r="AC34" i="110"/>
  <c r="AB34" i="110"/>
  <c r="AA34" i="110"/>
  <c r="Z34" i="110"/>
  <c r="AD5" i="110"/>
  <c r="AC5" i="110"/>
  <c r="AB5" i="110"/>
  <c r="AA5" i="110"/>
  <c r="Z5" i="110"/>
  <c r="AD68" i="110"/>
  <c r="AC68" i="110"/>
  <c r="AB68" i="110"/>
  <c r="AA68" i="110"/>
  <c r="Z68" i="110"/>
  <c r="AD143" i="110"/>
  <c r="AC143" i="110"/>
  <c r="AB143" i="110"/>
  <c r="AA143" i="110"/>
  <c r="Z143" i="110"/>
  <c r="AD73" i="110"/>
  <c r="AC73" i="110"/>
  <c r="AB73" i="110"/>
  <c r="AA73" i="110"/>
  <c r="Z73" i="110"/>
  <c r="AD167" i="110"/>
  <c r="AC167" i="110"/>
  <c r="AB167" i="110"/>
  <c r="AA167" i="110"/>
  <c r="Z167" i="110"/>
  <c r="AD171" i="110"/>
  <c r="AC171" i="110"/>
  <c r="AB171" i="110"/>
  <c r="AA171" i="110"/>
  <c r="Z171" i="110"/>
  <c r="AD141" i="110"/>
  <c r="AC141" i="110"/>
  <c r="AB141" i="110"/>
  <c r="AA141" i="110"/>
  <c r="Z141" i="110"/>
  <c r="AD132" i="110"/>
  <c r="AC132" i="110"/>
  <c r="AB132" i="110"/>
  <c r="AA132" i="110"/>
  <c r="Z132" i="110"/>
  <c r="IY50" i="158"/>
  <c r="IX50" i="158"/>
  <c r="IW50" i="158"/>
  <c r="IV50" i="158"/>
  <c r="IU50" i="158"/>
  <c r="FT50" i="158"/>
  <c r="FS50" i="158"/>
  <c r="FR50" i="158"/>
  <c r="FQ50" i="158"/>
  <c r="FP50" i="158"/>
  <c r="FO50" i="158"/>
  <c r="FN50" i="158"/>
  <c r="FM50" i="158"/>
  <c r="FL50" i="158"/>
  <c r="FK50" i="158"/>
  <c r="FE50" i="158"/>
  <c r="FD50" i="158"/>
  <c r="FC50" i="158"/>
  <c r="FB50" i="158"/>
  <c r="FA50" i="158"/>
  <c r="EU50" i="158"/>
  <c r="ET50" i="158"/>
  <c r="ES50" i="158"/>
  <c r="ER50" i="158"/>
  <c r="EQ50" i="158"/>
  <c r="DB50" i="158"/>
  <c r="DA50" i="158"/>
  <c r="CZ50" i="158"/>
  <c r="CY50" i="158"/>
  <c r="CX50" i="158"/>
  <c r="CR50" i="158"/>
  <c r="CQ50" i="158"/>
  <c r="CP50" i="158"/>
  <c r="CO50" i="158"/>
  <c r="CN50" i="158"/>
  <c r="CM50" i="158"/>
  <c r="CL50" i="158"/>
  <c r="CK50" i="158"/>
  <c r="CJ50" i="158"/>
  <c r="CI50" i="158"/>
  <c r="CC50" i="158"/>
  <c r="CB50" i="158"/>
  <c r="CA50" i="158"/>
  <c r="BZ50" i="158"/>
  <c r="BY50" i="158"/>
  <c r="BX50" i="158"/>
  <c r="BW50" i="158"/>
  <c r="BV50" i="158"/>
  <c r="BU50" i="158"/>
  <c r="BT50" i="158"/>
  <c r="BS50" i="158"/>
  <c r="BR50" i="158"/>
  <c r="BQ50" i="158"/>
  <c r="BP50" i="158"/>
  <c r="BO50" i="158"/>
  <c r="BN50" i="158"/>
  <c r="BM50" i="158"/>
  <c r="BL50" i="158"/>
  <c r="BK50" i="158"/>
  <c r="BJ50" i="158"/>
  <c r="AT50" i="158"/>
  <c r="AS50" i="158"/>
  <c r="AR50" i="158"/>
  <c r="AQ50" i="158"/>
  <c r="AP50" i="158"/>
  <c r="AO50" i="158"/>
  <c r="AN50" i="158"/>
  <c r="AM50" i="158"/>
  <c r="AL50" i="158"/>
  <c r="AK50" i="158"/>
  <c r="Z50" i="158"/>
  <c r="Y50" i="158"/>
  <c r="X50" i="158"/>
  <c r="W50" i="158"/>
  <c r="V50" i="158"/>
  <c r="U50" i="158"/>
  <c r="T50" i="158"/>
  <c r="S50" i="158"/>
  <c r="R50" i="158"/>
  <c r="Q50" i="158"/>
  <c r="P50" i="158"/>
  <c r="O50" i="158"/>
  <c r="N50" i="158"/>
  <c r="M50" i="158"/>
  <c r="L50" i="158"/>
  <c r="K50" i="158"/>
  <c r="J50" i="158"/>
  <c r="I50" i="158"/>
  <c r="H50" i="158"/>
  <c r="G50" i="158"/>
  <c r="AE58" i="159"/>
  <c r="AD58" i="159"/>
  <c r="AC58" i="159"/>
  <c r="AB58" i="159"/>
  <c r="AA58" i="159"/>
  <c r="AE50" i="159"/>
  <c r="AD50" i="159"/>
  <c r="AC50" i="159"/>
  <c r="AB50" i="159"/>
  <c r="AA50" i="159"/>
  <c r="AE49" i="159"/>
  <c r="AD49" i="159"/>
  <c r="AC49" i="159"/>
  <c r="AB49" i="159"/>
  <c r="AA49" i="159"/>
  <c r="AE48" i="159"/>
  <c r="AD48" i="159"/>
  <c r="AC48" i="159"/>
  <c r="AB48" i="159"/>
  <c r="AA48" i="159"/>
  <c r="AE32" i="159"/>
  <c r="AD32" i="159"/>
  <c r="AC32" i="159"/>
  <c r="AB32" i="159"/>
  <c r="AA32" i="159"/>
  <c r="AE47" i="159"/>
  <c r="AD47" i="159"/>
  <c r="AC47" i="159"/>
  <c r="AB47" i="159"/>
  <c r="AA47" i="159"/>
  <c r="AE46" i="159"/>
  <c r="AD46" i="159"/>
  <c r="AC46" i="159"/>
  <c r="AB46" i="159"/>
  <c r="AA46" i="159"/>
  <c r="AE45" i="159"/>
  <c r="AD45" i="159"/>
  <c r="AC45" i="159"/>
  <c r="AB45" i="159"/>
  <c r="AA45" i="159"/>
  <c r="AE44" i="159"/>
  <c r="AD44" i="159"/>
  <c r="AC44" i="159"/>
  <c r="AB44" i="159"/>
  <c r="AA44" i="159"/>
  <c r="AE43" i="159"/>
  <c r="AD43" i="159"/>
  <c r="AC43" i="159"/>
  <c r="AB43" i="159"/>
  <c r="AA43" i="159"/>
  <c r="AE42" i="159"/>
  <c r="AD42" i="159"/>
  <c r="AC42" i="159"/>
  <c r="AB42" i="159"/>
  <c r="AA42" i="159"/>
  <c r="AE41" i="159"/>
  <c r="AD41" i="159"/>
  <c r="AC41" i="159"/>
  <c r="AB41" i="159"/>
  <c r="AA41" i="159"/>
  <c r="AE40" i="159"/>
  <c r="AD40" i="159"/>
  <c r="AC40" i="159"/>
  <c r="AB40" i="159"/>
  <c r="AA40" i="159"/>
  <c r="AE39" i="159"/>
  <c r="AD39" i="159"/>
  <c r="AC39" i="159"/>
  <c r="AB39" i="159"/>
  <c r="AA39" i="159"/>
  <c r="AE38" i="159"/>
  <c r="AD38" i="159"/>
  <c r="AC38" i="159"/>
  <c r="AB38" i="159"/>
  <c r="AA38" i="159"/>
  <c r="AE57" i="159"/>
  <c r="AD57" i="159"/>
  <c r="AC57" i="159"/>
  <c r="AB57" i="159"/>
  <c r="AA57" i="159"/>
  <c r="AE27" i="159"/>
  <c r="AD27" i="159"/>
  <c r="AC27" i="159"/>
  <c r="AB27" i="159"/>
  <c r="AA27" i="159"/>
  <c r="AE34" i="159"/>
  <c r="AD34" i="159"/>
  <c r="AC34" i="159"/>
  <c r="AB34" i="159"/>
  <c r="AA34" i="159"/>
  <c r="AE56" i="159"/>
  <c r="AD56" i="159"/>
  <c r="AC56" i="159"/>
  <c r="AB56" i="159"/>
  <c r="AA56" i="159"/>
  <c r="AE23" i="159"/>
  <c r="AD23" i="159"/>
  <c r="AC23" i="159"/>
  <c r="AB23" i="159"/>
  <c r="AA23" i="159"/>
  <c r="AE9" i="159"/>
  <c r="AD9" i="159"/>
  <c r="AC9" i="159"/>
  <c r="AB9" i="159"/>
  <c r="AA9" i="159"/>
  <c r="AE37" i="159"/>
  <c r="AD37" i="159"/>
  <c r="AC37" i="159"/>
  <c r="AB37" i="159"/>
  <c r="AA37" i="159"/>
  <c r="AE36" i="159"/>
  <c r="AD36" i="159"/>
  <c r="AC36" i="159"/>
  <c r="AB36" i="159"/>
  <c r="AA36" i="159"/>
  <c r="AE51" i="159"/>
  <c r="AD51" i="159"/>
  <c r="AC51" i="159"/>
  <c r="AB51" i="159"/>
  <c r="AA51" i="159"/>
  <c r="AE18" i="159"/>
  <c r="AD18" i="159"/>
  <c r="AC18" i="159"/>
  <c r="AB18" i="159"/>
  <c r="AA18" i="159"/>
  <c r="AE10" i="159"/>
  <c r="AD10" i="159"/>
  <c r="AC10" i="159"/>
  <c r="AB10" i="159"/>
  <c r="AA10" i="159"/>
  <c r="AE11" i="159"/>
  <c r="AD11" i="159"/>
  <c r="AC11" i="159"/>
  <c r="AB11" i="159"/>
  <c r="AA11" i="159"/>
  <c r="AE5" i="159"/>
  <c r="AD5" i="159"/>
  <c r="AC5" i="159"/>
  <c r="AB5" i="159"/>
  <c r="AA5" i="159"/>
  <c r="AE54" i="159"/>
  <c r="AD54" i="159"/>
  <c r="AC54" i="159"/>
  <c r="AB54" i="159"/>
  <c r="AA54" i="159"/>
  <c r="AE31" i="159"/>
  <c r="AD31" i="159"/>
  <c r="AC31" i="159"/>
  <c r="AB31" i="159"/>
  <c r="AA31" i="159"/>
  <c r="AE22" i="159"/>
  <c r="AD22" i="159"/>
  <c r="AC22" i="159"/>
  <c r="AB22" i="159"/>
  <c r="AA22" i="159"/>
  <c r="AE30" i="159"/>
  <c r="AD30" i="159"/>
  <c r="AC30" i="159"/>
  <c r="AB30" i="159"/>
  <c r="AA30" i="159"/>
  <c r="AE28" i="159"/>
  <c r="AD28" i="159"/>
  <c r="AC28" i="159"/>
  <c r="AB28" i="159"/>
  <c r="AA28" i="159"/>
  <c r="AE53" i="159"/>
  <c r="AD53" i="159"/>
  <c r="AC53" i="159"/>
  <c r="AB53" i="159"/>
  <c r="AA53" i="159"/>
  <c r="AE16" i="159"/>
  <c r="AD16" i="159"/>
  <c r="AC16" i="159"/>
  <c r="AB16" i="159"/>
  <c r="AA16" i="159"/>
  <c r="AE7" i="159"/>
  <c r="AD7" i="159"/>
  <c r="AC7" i="159"/>
  <c r="AB7" i="159"/>
  <c r="AA7" i="159"/>
  <c r="AE12" i="159"/>
  <c r="AD12" i="159"/>
  <c r="AC12" i="159"/>
  <c r="AB12" i="159"/>
  <c r="AA12" i="159"/>
  <c r="AE6" i="159"/>
  <c r="AD6" i="159"/>
  <c r="AC6" i="159"/>
  <c r="AB6" i="159"/>
  <c r="AA6" i="159"/>
  <c r="Y202" i="110"/>
  <c r="X202" i="110"/>
  <c r="W202" i="110"/>
  <c r="V202" i="110"/>
  <c r="U202" i="110"/>
  <c r="Y201" i="110"/>
  <c r="X201" i="110"/>
  <c r="W201" i="110"/>
  <c r="V201" i="110"/>
  <c r="U201" i="110"/>
  <c r="Y200" i="110"/>
  <c r="X200" i="110"/>
  <c r="W200" i="110"/>
  <c r="V200" i="110"/>
  <c r="U200" i="110"/>
  <c r="Y199" i="110"/>
  <c r="X199" i="110"/>
  <c r="W199" i="110"/>
  <c r="V199" i="110"/>
  <c r="U199" i="110"/>
  <c r="Y198" i="110"/>
  <c r="X198" i="110"/>
  <c r="W198" i="110"/>
  <c r="V198" i="110"/>
  <c r="U198" i="110"/>
  <c r="Y197" i="110"/>
  <c r="X197" i="110"/>
  <c r="W197" i="110"/>
  <c r="V197" i="110"/>
  <c r="U197" i="110"/>
  <c r="Y54" i="110"/>
  <c r="X54" i="110"/>
  <c r="W54" i="110"/>
  <c r="V54" i="110"/>
  <c r="U54" i="110"/>
  <c r="Y159" i="110"/>
  <c r="X159" i="110"/>
  <c r="W159" i="110"/>
  <c r="V159" i="110"/>
  <c r="U159" i="110"/>
  <c r="Y152" i="110"/>
  <c r="X152" i="110"/>
  <c r="W152" i="110"/>
  <c r="V152" i="110"/>
  <c r="U152" i="110"/>
  <c r="Y161" i="110"/>
  <c r="X161" i="110"/>
  <c r="W161" i="110"/>
  <c r="V161" i="110"/>
  <c r="U161" i="110"/>
  <c r="Y163" i="110"/>
  <c r="X163" i="110"/>
  <c r="W163" i="110"/>
  <c r="V163" i="110"/>
  <c r="U163" i="110"/>
  <c r="Y118" i="110"/>
  <c r="X118" i="110"/>
  <c r="W118" i="110"/>
  <c r="V118" i="110"/>
  <c r="U118" i="110"/>
  <c r="Y45" i="110"/>
  <c r="X45" i="110"/>
  <c r="W45" i="110"/>
  <c r="V45" i="110"/>
  <c r="U45" i="110"/>
  <c r="Y162" i="110"/>
  <c r="X162" i="110"/>
  <c r="W162" i="110"/>
  <c r="V162" i="110"/>
  <c r="U162" i="110"/>
  <c r="Y172" i="110"/>
  <c r="X172" i="110"/>
  <c r="W172" i="110"/>
  <c r="V172" i="110"/>
  <c r="U172" i="110"/>
  <c r="Y80" i="110"/>
  <c r="X80" i="110"/>
  <c r="W80" i="110"/>
  <c r="V80" i="110"/>
  <c r="U80" i="110"/>
  <c r="Y72" i="110"/>
  <c r="X72" i="110"/>
  <c r="W72" i="110"/>
  <c r="V72" i="110"/>
  <c r="U72" i="110"/>
  <c r="Y24" i="110"/>
  <c r="X24" i="110"/>
  <c r="W24" i="110"/>
  <c r="V24" i="110"/>
  <c r="U24" i="110"/>
  <c r="Y15" i="110"/>
  <c r="X15" i="110"/>
  <c r="W15" i="110"/>
  <c r="V15" i="110"/>
  <c r="U15" i="110"/>
  <c r="Y173" i="110"/>
  <c r="X173" i="110"/>
  <c r="W173" i="110"/>
  <c r="V173" i="110"/>
  <c r="U173" i="110"/>
  <c r="Y44" i="110"/>
  <c r="X44" i="110"/>
  <c r="W44" i="110"/>
  <c r="V44" i="110"/>
  <c r="U44" i="110"/>
  <c r="Y23" i="110"/>
  <c r="X23" i="110"/>
  <c r="W23" i="110"/>
  <c r="V23" i="110"/>
  <c r="U23" i="110"/>
  <c r="Y21" i="110"/>
  <c r="X21" i="110"/>
  <c r="W21" i="110"/>
  <c r="V21" i="110"/>
  <c r="U21" i="110"/>
  <c r="Y115" i="110"/>
  <c r="X115" i="110"/>
  <c r="W115" i="110"/>
  <c r="V115" i="110"/>
  <c r="U115" i="110"/>
  <c r="Y133" i="110"/>
  <c r="X133" i="110"/>
  <c r="W133" i="110"/>
  <c r="V133" i="110"/>
  <c r="U133" i="110"/>
  <c r="Y69" i="110"/>
  <c r="X69" i="110"/>
  <c r="W69" i="110"/>
  <c r="V69" i="110"/>
  <c r="U69" i="110"/>
  <c r="Y63" i="110"/>
  <c r="X63" i="110"/>
  <c r="W63" i="110"/>
  <c r="V63" i="110"/>
  <c r="U63" i="110"/>
  <c r="Y147" i="110"/>
  <c r="X147" i="110"/>
  <c r="W147" i="110"/>
  <c r="V147" i="110"/>
  <c r="U147" i="110"/>
  <c r="Y41" i="110"/>
  <c r="X41" i="110"/>
  <c r="W41" i="110"/>
  <c r="V41" i="110"/>
  <c r="U41" i="110"/>
  <c r="Y114" i="110"/>
  <c r="X114" i="110"/>
  <c r="W114" i="110"/>
  <c r="V114" i="110"/>
  <c r="U114" i="110"/>
  <c r="Y94" i="110"/>
  <c r="X94" i="110"/>
  <c r="W94" i="110"/>
  <c r="V94" i="110"/>
  <c r="U94" i="110"/>
  <c r="Y105" i="110"/>
  <c r="X105" i="110"/>
  <c r="W105" i="110"/>
  <c r="V105" i="110"/>
  <c r="U105" i="110"/>
  <c r="Y142" i="110"/>
  <c r="X142" i="110"/>
  <c r="W142" i="110"/>
  <c r="V142" i="110"/>
  <c r="U142" i="110"/>
  <c r="Y164" i="110"/>
  <c r="X164" i="110"/>
  <c r="W164" i="110"/>
  <c r="V164" i="110"/>
  <c r="U164" i="110"/>
  <c r="Y67" i="110"/>
  <c r="X67" i="110"/>
  <c r="W67" i="110"/>
  <c r="V67" i="110"/>
  <c r="U67" i="110"/>
  <c r="Y84" i="110"/>
  <c r="X84" i="110"/>
  <c r="W84" i="110"/>
  <c r="V84" i="110"/>
  <c r="U84" i="110"/>
  <c r="Y88" i="110"/>
  <c r="X88" i="110"/>
  <c r="W88" i="110"/>
  <c r="V88" i="110"/>
  <c r="U88" i="110"/>
  <c r="Y55" i="110"/>
  <c r="X55" i="110"/>
  <c r="W55" i="110"/>
  <c r="V55" i="110"/>
  <c r="U55" i="110"/>
  <c r="Y11" i="110"/>
  <c r="X11" i="110"/>
  <c r="W11" i="110"/>
  <c r="V11" i="110"/>
  <c r="U11" i="110"/>
  <c r="Y31" i="110"/>
  <c r="X31" i="110"/>
  <c r="W31" i="110"/>
  <c r="V31" i="110"/>
  <c r="U31" i="110"/>
  <c r="Y37" i="110"/>
  <c r="X37" i="110"/>
  <c r="W37" i="110"/>
  <c r="V37" i="110"/>
  <c r="U37" i="110"/>
  <c r="Y42" i="110"/>
  <c r="X42" i="110"/>
  <c r="W42" i="110"/>
  <c r="V42" i="110"/>
  <c r="U42" i="110"/>
  <c r="Y47" i="110"/>
  <c r="X47" i="110"/>
  <c r="W47" i="110"/>
  <c r="V47" i="110"/>
  <c r="U47" i="110"/>
  <c r="Y19" i="110"/>
  <c r="X19" i="110"/>
  <c r="W19" i="110"/>
  <c r="V19" i="110"/>
  <c r="U19" i="110"/>
  <c r="Y89" i="110"/>
  <c r="X89" i="110"/>
  <c r="W89" i="110"/>
  <c r="V89" i="110"/>
  <c r="U89" i="110"/>
  <c r="Y160" i="110"/>
  <c r="X160" i="110"/>
  <c r="W160" i="110"/>
  <c r="V160" i="110"/>
  <c r="U160" i="110"/>
  <c r="Y117" i="110"/>
  <c r="X117" i="110"/>
  <c r="W117" i="110"/>
  <c r="V117" i="110"/>
  <c r="U117" i="110"/>
  <c r="Y116" i="110"/>
  <c r="X116" i="110"/>
  <c r="W116" i="110"/>
  <c r="V116" i="110"/>
  <c r="U116" i="110"/>
  <c r="Y121" i="110"/>
  <c r="X121" i="110"/>
  <c r="W121" i="110"/>
  <c r="V121" i="110"/>
  <c r="U121" i="110"/>
  <c r="Y83" i="110"/>
  <c r="X83" i="110"/>
  <c r="W83" i="110"/>
  <c r="V83" i="110"/>
  <c r="U83" i="110"/>
  <c r="Y110" i="110"/>
  <c r="X110" i="110"/>
  <c r="W110" i="110"/>
  <c r="V110" i="110"/>
  <c r="U110" i="110"/>
  <c r="Y169" i="110"/>
  <c r="X169" i="110"/>
  <c r="W169" i="110"/>
  <c r="V169" i="110"/>
  <c r="U169" i="110"/>
  <c r="Y97" i="110"/>
  <c r="X97" i="110"/>
  <c r="W97" i="110"/>
  <c r="V97" i="110"/>
  <c r="U97" i="110"/>
  <c r="Y120" i="110"/>
  <c r="X120" i="110"/>
  <c r="W120" i="110"/>
  <c r="V120" i="110"/>
  <c r="U120" i="110"/>
  <c r="Y134" i="110"/>
  <c r="X134" i="110"/>
  <c r="W134" i="110"/>
  <c r="V134" i="110"/>
  <c r="U134" i="110"/>
  <c r="Y13" i="110"/>
  <c r="X13" i="110"/>
  <c r="W13" i="110"/>
  <c r="V13" i="110"/>
  <c r="U13" i="110"/>
  <c r="Y59" i="110"/>
  <c r="X59" i="110"/>
  <c r="W59" i="110"/>
  <c r="V59" i="110"/>
  <c r="U59" i="110"/>
  <c r="Y136" i="110"/>
  <c r="X136" i="110"/>
  <c r="W136" i="110"/>
  <c r="V136" i="110"/>
  <c r="U136" i="110"/>
  <c r="Y158" i="110"/>
  <c r="X158" i="110"/>
  <c r="W158" i="110"/>
  <c r="V158" i="110"/>
  <c r="U158" i="110"/>
  <c r="Y106" i="110"/>
  <c r="X106" i="110"/>
  <c r="W106" i="110"/>
  <c r="V106" i="110"/>
  <c r="U106" i="110"/>
  <c r="Y38" i="110"/>
  <c r="X38" i="110"/>
  <c r="W38" i="110"/>
  <c r="V38" i="110"/>
  <c r="U38" i="110"/>
  <c r="Y43" i="110"/>
  <c r="X43" i="110"/>
  <c r="W43" i="110"/>
  <c r="V43" i="110"/>
  <c r="U43" i="110"/>
  <c r="Y101" i="110"/>
  <c r="X101" i="110"/>
  <c r="W101" i="110"/>
  <c r="V101" i="110"/>
  <c r="U101" i="110"/>
  <c r="Y168" i="110"/>
  <c r="X168" i="110"/>
  <c r="W168" i="110"/>
  <c r="V168" i="110"/>
  <c r="U168" i="110"/>
  <c r="Y124" i="110"/>
  <c r="X124" i="110"/>
  <c r="W124" i="110"/>
  <c r="V124" i="110"/>
  <c r="U124" i="110"/>
  <c r="Y35" i="110"/>
  <c r="X35" i="110"/>
  <c r="W35" i="110"/>
  <c r="V35" i="110"/>
  <c r="U35" i="110"/>
  <c r="Y109" i="110"/>
  <c r="X109" i="110"/>
  <c r="W109" i="110"/>
  <c r="V109" i="110"/>
  <c r="U109" i="110"/>
  <c r="Y57" i="110"/>
  <c r="X57" i="110"/>
  <c r="W57" i="110"/>
  <c r="V57" i="110"/>
  <c r="U57" i="110"/>
  <c r="Y52" i="110"/>
  <c r="X52" i="110"/>
  <c r="W52" i="110"/>
  <c r="V52" i="110"/>
  <c r="U52" i="110"/>
  <c r="Y92" i="110"/>
  <c r="X92" i="110"/>
  <c r="W92" i="110"/>
  <c r="V92" i="110"/>
  <c r="U92" i="110"/>
  <c r="Y137" i="110"/>
  <c r="X137" i="110"/>
  <c r="W137" i="110"/>
  <c r="V137" i="110"/>
  <c r="U137" i="110"/>
  <c r="Y7" i="110"/>
  <c r="X7" i="110"/>
  <c r="W7" i="110"/>
  <c r="V7" i="110"/>
  <c r="U7" i="110"/>
  <c r="Y138" i="110"/>
  <c r="X138" i="110"/>
  <c r="W138" i="110"/>
  <c r="V138" i="110"/>
  <c r="U138" i="110"/>
  <c r="Y14" i="110"/>
  <c r="X14" i="110"/>
  <c r="W14" i="110"/>
  <c r="V14" i="110"/>
  <c r="U14" i="110"/>
  <c r="Y82" i="110"/>
  <c r="X82" i="110"/>
  <c r="W82" i="110"/>
  <c r="V82" i="110"/>
  <c r="U82" i="110"/>
  <c r="Y51" i="110"/>
  <c r="X51" i="110"/>
  <c r="W51" i="110"/>
  <c r="V51" i="110"/>
  <c r="U51" i="110"/>
  <c r="Y125" i="110"/>
  <c r="X125" i="110"/>
  <c r="W125" i="110"/>
  <c r="V125" i="110"/>
  <c r="U125" i="110"/>
  <c r="Y154" i="110"/>
  <c r="X154" i="110"/>
  <c r="W154" i="110"/>
  <c r="V154" i="110"/>
  <c r="U154" i="110"/>
  <c r="Y95" i="110"/>
  <c r="X95" i="110"/>
  <c r="W95" i="110"/>
  <c r="V95" i="110"/>
  <c r="U95" i="110"/>
  <c r="Y46" i="110"/>
  <c r="X46" i="110"/>
  <c r="W46" i="110"/>
  <c r="V46" i="110"/>
  <c r="U46" i="110"/>
  <c r="Y61" i="110"/>
  <c r="X61" i="110"/>
  <c r="W61" i="110"/>
  <c r="V61" i="110"/>
  <c r="U61" i="110"/>
  <c r="Y85" i="110"/>
  <c r="X85" i="110"/>
  <c r="W85" i="110"/>
  <c r="V85" i="110"/>
  <c r="U85" i="110"/>
  <c r="Y64" i="110"/>
  <c r="X64" i="110"/>
  <c r="W64" i="110"/>
  <c r="V64" i="110"/>
  <c r="U64" i="110"/>
  <c r="Y100" i="110"/>
  <c r="X100" i="110"/>
  <c r="W100" i="110"/>
  <c r="V100" i="110"/>
  <c r="U100" i="110"/>
  <c r="Y144" i="110"/>
  <c r="X144" i="110"/>
  <c r="W144" i="110"/>
  <c r="V144" i="110"/>
  <c r="U144" i="110"/>
  <c r="Y6" i="110"/>
  <c r="X6" i="110"/>
  <c r="W6" i="110"/>
  <c r="V6" i="110"/>
  <c r="U6" i="110"/>
  <c r="Y66" i="110"/>
  <c r="X66" i="110"/>
  <c r="W66" i="110"/>
  <c r="V66" i="110"/>
  <c r="U66" i="110"/>
  <c r="Y127" i="110"/>
  <c r="X127" i="110"/>
  <c r="W127" i="110"/>
  <c r="V127" i="110"/>
  <c r="U127" i="110"/>
  <c r="Y29" i="110"/>
  <c r="X29" i="110"/>
  <c r="W29" i="110"/>
  <c r="V29" i="110"/>
  <c r="U29" i="110"/>
  <c r="Y111" i="110"/>
  <c r="X111" i="110"/>
  <c r="W111" i="110"/>
  <c r="V111" i="110"/>
  <c r="U111" i="110"/>
  <c r="Y119" i="110"/>
  <c r="X119" i="110"/>
  <c r="W119" i="110"/>
  <c r="V119" i="110"/>
  <c r="U119" i="110"/>
  <c r="Y86" i="110"/>
  <c r="X86" i="110"/>
  <c r="W86" i="110"/>
  <c r="V86" i="110"/>
  <c r="U86" i="110"/>
  <c r="Y74" i="110"/>
  <c r="X74" i="110"/>
  <c r="W74" i="110"/>
  <c r="V74" i="110"/>
  <c r="U74" i="110"/>
  <c r="Y102" i="110"/>
  <c r="X102" i="110"/>
  <c r="W102" i="110"/>
  <c r="V102" i="110"/>
  <c r="U102" i="110"/>
  <c r="Y26" i="110"/>
  <c r="X26" i="110"/>
  <c r="W26" i="110"/>
  <c r="V26" i="110"/>
  <c r="U26" i="110"/>
  <c r="Y151" i="110"/>
  <c r="X151" i="110"/>
  <c r="W151" i="110"/>
  <c r="V151" i="110"/>
  <c r="U151" i="110"/>
  <c r="Y170" i="110"/>
  <c r="X170" i="110"/>
  <c r="W170" i="110"/>
  <c r="V170" i="110"/>
  <c r="U170" i="110"/>
  <c r="Y25" i="110"/>
  <c r="X25" i="110"/>
  <c r="W25" i="110"/>
  <c r="V25" i="110"/>
  <c r="U25" i="110"/>
  <c r="Y96" i="110"/>
  <c r="X96" i="110"/>
  <c r="W96" i="110"/>
  <c r="V96" i="110"/>
  <c r="U96" i="110"/>
  <c r="Y126" i="110"/>
  <c r="X126" i="110"/>
  <c r="W126" i="110"/>
  <c r="V126" i="110"/>
  <c r="U126" i="110"/>
  <c r="Y16" i="110"/>
  <c r="X16" i="110"/>
  <c r="W16" i="110"/>
  <c r="V16" i="110"/>
  <c r="U16" i="110"/>
  <c r="Y93" i="110"/>
  <c r="X93" i="110"/>
  <c r="W93" i="110"/>
  <c r="V93" i="110"/>
  <c r="U93" i="110"/>
  <c r="Y150" i="110"/>
  <c r="X150" i="110"/>
  <c r="W150" i="110"/>
  <c r="V150" i="110"/>
  <c r="U150" i="110"/>
  <c r="Y148" i="110"/>
  <c r="X148" i="110"/>
  <c r="W148" i="110"/>
  <c r="V148" i="110"/>
  <c r="U148" i="110"/>
  <c r="Y60" i="110"/>
  <c r="X60" i="110"/>
  <c r="W60" i="110"/>
  <c r="V60" i="110"/>
  <c r="U60" i="110"/>
  <c r="Y153" i="110"/>
  <c r="X153" i="110"/>
  <c r="W153" i="110"/>
  <c r="V153" i="110"/>
  <c r="U153" i="110"/>
  <c r="Y48" i="110"/>
  <c r="X48" i="110"/>
  <c r="W48" i="110"/>
  <c r="V48" i="110"/>
  <c r="U48" i="110"/>
  <c r="Y30" i="110"/>
  <c r="X30" i="110"/>
  <c r="W30" i="110"/>
  <c r="V30" i="110"/>
  <c r="U30" i="110"/>
  <c r="Y104" i="110"/>
  <c r="X104" i="110"/>
  <c r="W104" i="110"/>
  <c r="V104" i="110"/>
  <c r="U104" i="110"/>
  <c r="Y146" i="110"/>
  <c r="X146" i="110"/>
  <c r="W146" i="110"/>
  <c r="V146" i="110"/>
  <c r="U146" i="110"/>
  <c r="Y122" i="110"/>
  <c r="X122" i="110"/>
  <c r="W122" i="110"/>
  <c r="V122" i="110"/>
  <c r="U122" i="110"/>
  <c r="Y8" i="110"/>
  <c r="X8" i="110"/>
  <c r="W8" i="110"/>
  <c r="V8" i="110"/>
  <c r="U8" i="110"/>
  <c r="Y98" i="110"/>
  <c r="X98" i="110"/>
  <c r="W98" i="110"/>
  <c r="V98" i="110"/>
  <c r="U98" i="110"/>
  <c r="Y28" i="110"/>
  <c r="X28" i="110"/>
  <c r="W28" i="110"/>
  <c r="V28" i="110"/>
  <c r="U28" i="110"/>
  <c r="Y165" i="110"/>
  <c r="X165" i="110"/>
  <c r="W165" i="110"/>
  <c r="V165" i="110"/>
  <c r="U165" i="110"/>
  <c r="Y32" i="110"/>
  <c r="X32" i="110"/>
  <c r="W32" i="110"/>
  <c r="V32" i="110"/>
  <c r="U32" i="110"/>
  <c r="Y79" i="110"/>
  <c r="X79" i="110"/>
  <c r="W79" i="110"/>
  <c r="V79" i="110"/>
  <c r="U79" i="110"/>
  <c r="Y87" i="110"/>
  <c r="X87" i="110"/>
  <c r="W87" i="110"/>
  <c r="V87" i="110"/>
  <c r="U87" i="110"/>
  <c r="Y40" i="110"/>
  <c r="X40" i="110"/>
  <c r="W40" i="110"/>
  <c r="V40" i="110"/>
  <c r="U40" i="110"/>
  <c r="Y140" i="110"/>
  <c r="X140" i="110"/>
  <c r="W140" i="110"/>
  <c r="V140" i="110"/>
  <c r="U140" i="110"/>
  <c r="Y10" i="110"/>
  <c r="X10" i="110"/>
  <c r="W10" i="110"/>
  <c r="V10" i="110"/>
  <c r="U10" i="110"/>
  <c r="Y130" i="110"/>
  <c r="X130" i="110"/>
  <c r="W130" i="110"/>
  <c r="V130" i="110"/>
  <c r="U130" i="110"/>
  <c r="Y155" i="110"/>
  <c r="X155" i="110"/>
  <c r="W155" i="110"/>
  <c r="V155" i="110"/>
  <c r="U155" i="110"/>
  <c r="Y112" i="110"/>
  <c r="X112" i="110"/>
  <c r="W112" i="110"/>
  <c r="V112" i="110"/>
  <c r="U112" i="110"/>
  <c r="Y123" i="110"/>
  <c r="X123" i="110"/>
  <c r="W123" i="110"/>
  <c r="V123" i="110"/>
  <c r="U123" i="110"/>
  <c r="Y135" i="110"/>
  <c r="X135" i="110"/>
  <c r="W135" i="110"/>
  <c r="V135" i="110"/>
  <c r="U135" i="110"/>
  <c r="Y107" i="110"/>
  <c r="X107" i="110"/>
  <c r="W107" i="110"/>
  <c r="V107" i="110"/>
  <c r="U107" i="110"/>
  <c r="Y99" i="110"/>
  <c r="X99" i="110"/>
  <c r="W99" i="110"/>
  <c r="V99" i="110"/>
  <c r="U99" i="110"/>
  <c r="Y108" i="110"/>
  <c r="X108" i="110"/>
  <c r="W108" i="110"/>
  <c r="V108" i="110"/>
  <c r="U108" i="110"/>
  <c r="Y77" i="110"/>
  <c r="X77" i="110"/>
  <c r="W77" i="110"/>
  <c r="V77" i="110"/>
  <c r="U77" i="110"/>
  <c r="Y27" i="110"/>
  <c r="X27" i="110"/>
  <c r="W27" i="110"/>
  <c r="V27" i="110"/>
  <c r="U27" i="110"/>
  <c r="Y128" i="110"/>
  <c r="X128" i="110"/>
  <c r="W128" i="110"/>
  <c r="V128" i="110"/>
  <c r="U128" i="110"/>
  <c r="Y157" i="110"/>
  <c r="X157" i="110"/>
  <c r="W157" i="110"/>
  <c r="V157" i="110"/>
  <c r="U157" i="110"/>
  <c r="Y78" i="110"/>
  <c r="X78" i="110"/>
  <c r="W78" i="110"/>
  <c r="V78" i="110"/>
  <c r="U78" i="110"/>
  <c r="Y65" i="110"/>
  <c r="X65" i="110"/>
  <c r="W65" i="110"/>
  <c r="V65" i="110"/>
  <c r="U65" i="110"/>
  <c r="Y113" i="110"/>
  <c r="X113" i="110"/>
  <c r="W113" i="110"/>
  <c r="V113" i="110"/>
  <c r="U113" i="110"/>
  <c r="Y166" i="110"/>
  <c r="X166" i="110"/>
  <c r="W166" i="110"/>
  <c r="V166" i="110"/>
  <c r="U166" i="110"/>
  <c r="Y9" i="110"/>
  <c r="X9" i="110"/>
  <c r="W9" i="110"/>
  <c r="V9" i="110"/>
  <c r="U9" i="110"/>
  <c r="Y129" i="110"/>
  <c r="X129" i="110"/>
  <c r="W129" i="110"/>
  <c r="V129" i="110"/>
  <c r="U129" i="110"/>
  <c r="Y139" i="110"/>
  <c r="X139" i="110"/>
  <c r="W139" i="110"/>
  <c r="V139" i="110"/>
  <c r="U139" i="110"/>
  <c r="Y71" i="110"/>
  <c r="X71" i="110"/>
  <c r="W71" i="110"/>
  <c r="V71" i="110"/>
  <c r="U71" i="110"/>
  <c r="Y81" i="110"/>
  <c r="X81" i="110"/>
  <c r="W81" i="110"/>
  <c r="V81" i="110"/>
  <c r="U81" i="110"/>
  <c r="Y62" i="110"/>
  <c r="X62" i="110"/>
  <c r="W62" i="110"/>
  <c r="V62" i="110"/>
  <c r="U62" i="110"/>
  <c r="Y58" i="110"/>
  <c r="X58" i="110"/>
  <c r="W58" i="110"/>
  <c r="V58" i="110"/>
  <c r="U58" i="110"/>
  <c r="Y156" i="110"/>
  <c r="X156" i="110"/>
  <c r="W156" i="110"/>
  <c r="V156" i="110"/>
  <c r="U156" i="110"/>
  <c r="Y145" i="110"/>
  <c r="X145" i="110"/>
  <c r="W145" i="110"/>
  <c r="V145" i="110"/>
  <c r="U145" i="110"/>
  <c r="Y50" i="110"/>
  <c r="X50" i="110"/>
  <c r="W50" i="110"/>
  <c r="V50" i="110"/>
  <c r="U50" i="110"/>
  <c r="Y20" i="110"/>
  <c r="X20" i="110"/>
  <c r="W20" i="110"/>
  <c r="V20" i="110"/>
  <c r="U20" i="110"/>
  <c r="Y49" i="110"/>
  <c r="X49" i="110"/>
  <c r="W49" i="110"/>
  <c r="V49" i="110"/>
  <c r="U49" i="110"/>
  <c r="Y70" i="110"/>
  <c r="X70" i="110"/>
  <c r="W70" i="110"/>
  <c r="V70" i="110"/>
  <c r="U70" i="110"/>
  <c r="Y68" i="110"/>
  <c r="X68" i="110"/>
  <c r="W68" i="110"/>
  <c r="V68" i="110"/>
  <c r="U68" i="110"/>
  <c r="Y143" i="110"/>
  <c r="X143" i="110"/>
  <c r="W143" i="110"/>
  <c r="V143" i="110"/>
  <c r="U143" i="110"/>
  <c r="Y73" i="110"/>
  <c r="X73" i="110"/>
  <c r="W73" i="110"/>
  <c r="V73" i="110"/>
  <c r="U73" i="110"/>
  <c r="Y167" i="110"/>
  <c r="X167" i="110"/>
  <c r="W167" i="110"/>
  <c r="V167" i="110"/>
  <c r="U167" i="110"/>
  <c r="IY73" i="158"/>
  <c r="IX73" i="158"/>
  <c r="IW73" i="158"/>
  <c r="IV73" i="158"/>
  <c r="IU73" i="158"/>
  <c r="FT73" i="158"/>
  <c r="FS73" i="158"/>
  <c r="FR73" i="158"/>
  <c r="FQ73" i="158"/>
  <c r="FP73" i="158"/>
  <c r="FO73" i="158"/>
  <c r="FN73" i="158"/>
  <c r="FM73" i="158"/>
  <c r="FL73" i="158"/>
  <c r="FK73" i="158"/>
  <c r="FE73" i="158"/>
  <c r="FD73" i="158"/>
  <c r="FC73" i="158"/>
  <c r="FB73" i="158"/>
  <c r="FA73" i="158"/>
  <c r="EU73" i="158"/>
  <c r="ET73" i="158"/>
  <c r="ES73" i="158"/>
  <c r="ER73" i="158"/>
  <c r="EQ73" i="158"/>
  <c r="DB73" i="158"/>
  <c r="DA73" i="158"/>
  <c r="CZ73" i="158"/>
  <c r="CY73" i="158"/>
  <c r="CX73" i="158"/>
  <c r="CR73" i="158"/>
  <c r="CQ73" i="158"/>
  <c r="CP73" i="158"/>
  <c r="CO73" i="158"/>
  <c r="CN73" i="158"/>
  <c r="CM73" i="158"/>
  <c r="CL73" i="158"/>
  <c r="CK73" i="158"/>
  <c r="CJ73" i="158"/>
  <c r="CI73" i="158"/>
  <c r="CC73" i="158"/>
  <c r="CB73" i="158"/>
  <c r="CA73" i="158"/>
  <c r="BZ73" i="158"/>
  <c r="BY73" i="158"/>
  <c r="BX73" i="158"/>
  <c r="BW73" i="158"/>
  <c r="BV73" i="158"/>
  <c r="BU73" i="158"/>
  <c r="BT73" i="158"/>
  <c r="BS73" i="158"/>
  <c r="BR73" i="158"/>
  <c r="BQ73" i="158"/>
  <c r="BP73" i="158"/>
  <c r="BO73" i="158"/>
  <c r="BN73" i="158"/>
  <c r="BM73" i="158"/>
  <c r="BL73" i="158"/>
  <c r="BK73" i="158"/>
  <c r="BJ73" i="158"/>
  <c r="AT73" i="158"/>
  <c r="AS73" i="158"/>
  <c r="AR73" i="158"/>
  <c r="AQ73" i="158"/>
  <c r="AP73" i="158"/>
  <c r="AO73" i="158"/>
  <c r="AN73" i="158"/>
  <c r="AM73" i="158"/>
  <c r="AL73" i="158"/>
  <c r="AK73" i="158"/>
  <c r="Z73" i="158"/>
  <c r="Y73" i="158"/>
  <c r="X73" i="158"/>
  <c r="W73" i="158"/>
  <c r="V73" i="158"/>
  <c r="U73" i="158"/>
  <c r="T73" i="158"/>
  <c r="S73" i="158"/>
  <c r="R73" i="158"/>
  <c r="Q73" i="158"/>
  <c r="P73" i="158"/>
  <c r="O73" i="158"/>
  <c r="N73" i="158"/>
  <c r="M73" i="158"/>
  <c r="L73" i="158"/>
  <c r="K73" i="158"/>
  <c r="J73" i="158"/>
  <c r="I73" i="158"/>
  <c r="H73" i="158"/>
  <c r="G73" i="158"/>
  <c r="IY22" i="158"/>
  <c r="IX22" i="158"/>
  <c r="IW22" i="158"/>
  <c r="IV22" i="158"/>
  <c r="IU22" i="158"/>
  <c r="FT22" i="158"/>
  <c r="FS22" i="158"/>
  <c r="FR22" i="158"/>
  <c r="FQ22" i="158"/>
  <c r="FP22" i="158"/>
  <c r="FO22" i="158"/>
  <c r="FN22" i="158"/>
  <c r="FM22" i="158"/>
  <c r="FL22" i="158"/>
  <c r="FK22" i="158"/>
  <c r="FE22" i="158"/>
  <c r="FD22" i="158"/>
  <c r="FC22" i="158"/>
  <c r="FB22" i="158"/>
  <c r="FA22" i="158"/>
  <c r="EU22" i="158"/>
  <c r="ET22" i="158"/>
  <c r="ES22" i="158"/>
  <c r="ER22" i="158"/>
  <c r="EQ22" i="158"/>
  <c r="DB22" i="158"/>
  <c r="DA22" i="158"/>
  <c r="CZ22" i="158"/>
  <c r="CY22" i="158"/>
  <c r="CX22" i="158"/>
  <c r="CR22" i="158"/>
  <c r="CQ22" i="158"/>
  <c r="CP22" i="158"/>
  <c r="CO22" i="158"/>
  <c r="CN22" i="158"/>
  <c r="CM22" i="158"/>
  <c r="CL22" i="158"/>
  <c r="CK22" i="158"/>
  <c r="CJ22" i="158"/>
  <c r="CI22" i="158"/>
  <c r="CC22" i="158"/>
  <c r="CB22" i="158"/>
  <c r="CA22" i="158"/>
  <c r="BZ22" i="158"/>
  <c r="BY22" i="158"/>
  <c r="BX22" i="158"/>
  <c r="BW22" i="158"/>
  <c r="BV22" i="158"/>
  <c r="BU22" i="158"/>
  <c r="BT22" i="158"/>
  <c r="BS22" i="158"/>
  <c r="BR22" i="158"/>
  <c r="BQ22" i="158"/>
  <c r="BP22" i="158"/>
  <c r="BO22" i="158"/>
  <c r="BN22" i="158"/>
  <c r="BM22" i="158"/>
  <c r="BL22" i="158"/>
  <c r="BK22" i="158"/>
  <c r="BJ22" i="158"/>
  <c r="AT22" i="158"/>
  <c r="AS22" i="158"/>
  <c r="AR22" i="158"/>
  <c r="AQ22" i="158"/>
  <c r="AP22" i="158"/>
  <c r="AO22" i="158"/>
  <c r="AN22" i="158"/>
  <c r="AM22" i="158"/>
  <c r="AL22" i="158"/>
  <c r="AK22" i="158"/>
  <c r="Z22" i="158"/>
  <c r="Y22" i="158"/>
  <c r="X22" i="158"/>
  <c r="W22" i="158"/>
  <c r="V22" i="158"/>
  <c r="U22" i="158"/>
  <c r="T22" i="158"/>
  <c r="S22" i="158"/>
  <c r="R22" i="158"/>
  <c r="Q22" i="158"/>
  <c r="P22" i="158"/>
  <c r="O22" i="158"/>
  <c r="N22" i="158"/>
  <c r="M22" i="158"/>
  <c r="L22" i="158"/>
  <c r="K22" i="158"/>
  <c r="J22" i="158"/>
  <c r="I22" i="158"/>
  <c r="H22" i="158"/>
  <c r="G22" i="158"/>
  <c r="IY24" i="158"/>
  <c r="IX24" i="158"/>
  <c r="IW24" i="158"/>
  <c r="IV24" i="158"/>
  <c r="IU24" i="158"/>
  <c r="FT24" i="158"/>
  <c r="FS24" i="158"/>
  <c r="FR24" i="158"/>
  <c r="FQ24" i="158"/>
  <c r="FP24" i="158"/>
  <c r="FO24" i="158"/>
  <c r="FN24" i="158"/>
  <c r="FM24" i="158"/>
  <c r="FL24" i="158"/>
  <c r="FK24" i="158"/>
  <c r="FE24" i="158"/>
  <c r="FD24" i="158"/>
  <c r="FC24" i="158"/>
  <c r="FB24" i="158"/>
  <c r="FA24" i="158"/>
  <c r="EU24" i="158"/>
  <c r="ET24" i="158"/>
  <c r="ES24" i="158"/>
  <c r="ER24" i="158"/>
  <c r="EQ24" i="158"/>
  <c r="DB24" i="158"/>
  <c r="DA24" i="158"/>
  <c r="CZ24" i="158"/>
  <c r="CY24" i="158"/>
  <c r="CX24" i="158"/>
  <c r="CR24" i="158"/>
  <c r="CQ24" i="158"/>
  <c r="CP24" i="158"/>
  <c r="CO24" i="158"/>
  <c r="CN24" i="158"/>
  <c r="CM24" i="158"/>
  <c r="CL24" i="158"/>
  <c r="CK24" i="158"/>
  <c r="CJ24" i="158"/>
  <c r="CI24" i="158"/>
  <c r="CC24" i="158"/>
  <c r="CB24" i="158"/>
  <c r="CA24" i="158"/>
  <c r="BZ24" i="158"/>
  <c r="BY24" i="158"/>
  <c r="BX24" i="158"/>
  <c r="BW24" i="158"/>
  <c r="BV24" i="158"/>
  <c r="BU24" i="158"/>
  <c r="BT24" i="158"/>
  <c r="BS24" i="158"/>
  <c r="BR24" i="158"/>
  <c r="BQ24" i="158"/>
  <c r="BP24" i="158"/>
  <c r="BO24" i="158"/>
  <c r="BN24" i="158"/>
  <c r="BM24" i="158"/>
  <c r="BL24" i="158"/>
  <c r="BK24" i="158"/>
  <c r="BJ24" i="158"/>
  <c r="AT24" i="158"/>
  <c r="AS24" i="158"/>
  <c r="AR24" i="158"/>
  <c r="AQ24" i="158"/>
  <c r="AP24" i="158"/>
  <c r="AO24" i="158"/>
  <c r="AN24" i="158"/>
  <c r="AM24" i="158"/>
  <c r="AL24" i="158"/>
  <c r="AK24" i="158"/>
  <c r="Z24" i="158"/>
  <c r="Y24" i="158"/>
  <c r="X24" i="158"/>
  <c r="W24" i="158"/>
  <c r="V24" i="158"/>
  <c r="U24" i="158"/>
  <c r="T24" i="158"/>
  <c r="S24" i="158"/>
  <c r="R24" i="158"/>
  <c r="Q24" i="158"/>
  <c r="P24" i="158"/>
  <c r="O24" i="158"/>
  <c r="N24" i="158"/>
  <c r="M24" i="158"/>
  <c r="L24" i="158"/>
  <c r="K24" i="158"/>
  <c r="J24" i="158"/>
  <c r="I24" i="158"/>
  <c r="H24" i="158"/>
  <c r="G24" i="158"/>
  <c r="IY27" i="158"/>
  <c r="IX27" i="158"/>
  <c r="IW27" i="158"/>
  <c r="IV27" i="158"/>
  <c r="IU27" i="158"/>
  <c r="FT27" i="158"/>
  <c r="FS27" i="158"/>
  <c r="FR27" i="158"/>
  <c r="FQ27" i="158"/>
  <c r="FP27" i="158"/>
  <c r="FO27" i="158"/>
  <c r="FN27" i="158"/>
  <c r="FM27" i="158"/>
  <c r="FL27" i="158"/>
  <c r="FK27" i="158"/>
  <c r="FE27" i="158"/>
  <c r="FD27" i="158"/>
  <c r="FC27" i="158"/>
  <c r="FB27" i="158"/>
  <c r="FA27" i="158"/>
  <c r="EU27" i="158"/>
  <c r="ET27" i="158"/>
  <c r="ES27" i="158"/>
  <c r="ER27" i="158"/>
  <c r="EQ27" i="158"/>
  <c r="DB27" i="158"/>
  <c r="DA27" i="158"/>
  <c r="CZ27" i="158"/>
  <c r="CY27" i="158"/>
  <c r="CX27" i="158"/>
  <c r="CR27" i="158"/>
  <c r="CQ27" i="158"/>
  <c r="CP27" i="158"/>
  <c r="CO27" i="158"/>
  <c r="CN27" i="158"/>
  <c r="CM27" i="158"/>
  <c r="CL27" i="158"/>
  <c r="CK27" i="158"/>
  <c r="CJ27" i="158"/>
  <c r="CI27" i="158"/>
  <c r="CC27" i="158"/>
  <c r="CB27" i="158"/>
  <c r="CA27" i="158"/>
  <c r="BZ27" i="158"/>
  <c r="BY27" i="158"/>
  <c r="BX27" i="158"/>
  <c r="BW27" i="158"/>
  <c r="BV27" i="158"/>
  <c r="BU27" i="158"/>
  <c r="BT27" i="158"/>
  <c r="BS27" i="158"/>
  <c r="BR27" i="158"/>
  <c r="BQ27" i="158"/>
  <c r="BP27" i="158"/>
  <c r="BO27" i="158"/>
  <c r="BN27" i="158"/>
  <c r="BM27" i="158"/>
  <c r="BL27" i="158"/>
  <c r="BK27" i="158"/>
  <c r="BJ27" i="158"/>
  <c r="AT27" i="158"/>
  <c r="AS27" i="158"/>
  <c r="AR27" i="158"/>
  <c r="AQ27" i="158"/>
  <c r="AP27" i="158"/>
  <c r="AO27" i="158"/>
  <c r="AN27" i="158"/>
  <c r="AM27" i="158"/>
  <c r="AL27" i="158"/>
  <c r="AK27" i="158"/>
  <c r="Z27" i="158"/>
  <c r="Y27" i="158"/>
  <c r="X27" i="158"/>
  <c r="W27" i="158"/>
  <c r="V27" i="158"/>
  <c r="U27" i="158"/>
  <c r="T27" i="158"/>
  <c r="S27" i="158"/>
  <c r="R27" i="158"/>
  <c r="Q27" i="158"/>
  <c r="P27" i="158"/>
  <c r="O27" i="158"/>
  <c r="N27" i="158"/>
  <c r="M27" i="158"/>
  <c r="L27" i="158"/>
  <c r="K27" i="158"/>
  <c r="J27" i="158"/>
  <c r="I27" i="158"/>
  <c r="H27" i="158"/>
  <c r="G27" i="158"/>
  <c r="IY19" i="158"/>
  <c r="IX19" i="158"/>
  <c r="IW19" i="158"/>
  <c r="IV19" i="158"/>
  <c r="IU19" i="158"/>
  <c r="FT19" i="158"/>
  <c r="FS19" i="158"/>
  <c r="FR19" i="158"/>
  <c r="FQ19" i="158"/>
  <c r="FP19" i="158"/>
  <c r="FO19" i="158"/>
  <c r="FN19" i="158"/>
  <c r="FM19" i="158"/>
  <c r="FL19" i="158"/>
  <c r="FK19" i="158"/>
  <c r="FE19" i="158"/>
  <c r="FD19" i="158"/>
  <c r="FC19" i="158"/>
  <c r="FB19" i="158"/>
  <c r="FA19" i="158"/>
  <c r="EU19" i="158"/>
  <c r="ET19" i="158"/>
  <c r="ES19" i="158"/>
  <c r="ER19" i="158"/>
  <c r="EQ19" i="158"/>
  <c r="DB19" i="158"/>
  <c r="DA19" i="158"/>
  <c r="CZ19" i="158"/>
  <c r="CY19" i="158"/>
  <c r="CX19" i="158"/>
  <c r="CR19" i="158"/>
  <c r="CQ19" i="158"/>
  <c r="CP19" i="158"/>
  <c r="CO19" i="158"/>
  <c r="CN19" i="158"/>
  <c r="CM19" i="158"/>
  <c r="CL19" i="158"/>
  <c r="CK19" i="158"/>
  <c r="CJ19" i="158"/>
  <c r="CI19" i="158"/>
  <c r="CC19" i="158"/>
  <c r="CB19" i="158"/>
  <c r="CA19" i="158"/>
  <c r="BZ19" i="158"/>
  <c r="BY19" i="158"/>
  <c r="BX19" i="158"/>
  <c r="BW19" i="158"/>
  <c r="BV19" i="158"/>
  <c r="BU19" i="158"/>
  <c r="BT19" i="158"/>
  <c r="BS19" i="158"/>
  <c r="BR19" i="158"/>
  <c r="BQ19" i="158"/>
  <c r="BP19" i="158"/>
  <c r="BO19" i="158"/>
  <c r="AT19" i="158"/>
  <c r="AS19" i="158"/>
  <c r="AR19" i="158"/>
  <c r="AQ19" i="158"/>
  <c r="AP19" i="158"/>
  <c r="AO19" i="158"/>
  <c r="AN19" i="158"/>
  <c r="AM19" i="158"/>
  <c r="AL19" i="158"/>
  <c r="AK19" i="158"/>
  <c r="Z19" i="158"/>
  <c r="Y19" i="158"/>
  <c r="X19" i="158"/>
  <c r="W19" i="158"/>
  <c r="V19" i="158"/>
  <c r="U19" i="158"/>
  <c r="T19" i="158"/>
  <c r="S19" i="158"/>
  <c r="R19" i="158"/>
  <c r="Q19" i="158"/>
  <c r="P19" i="158"/>
  <c r="O19" i="158"/>
  <c r="N19" i="158"/>
  <c r="M19" i="158"/>
  <c r="L19" i="158"/>
  <c r="IY21" i="158"/>
  <c r="IX21" i="158"/>
  <c r="IW21" i="158"/>
  <c r="IV21" i="158"/>
  <c r="IU21" i="158"/>
  <c r="FT21" i="158"/>
  <c r="FS21" i="158"/>
  <c r="FR21" i="158"/>
  <c r="FQ21" i="158"/>
  <c r="FP21" i="158"/>
  <c r="FO21" i="158"/>
  <c r="FN21" i="158"/>
  <c r="FM21" i="158"/>
  <c r="FL21" i="158"/>
  <c r="FK21" i="158"/>
  <c r="FE21" i="158"/>
  <c r="FD21" i="158"/>
  <c r="FC21" i="158"/>
  <c r="FB21" i="158"/>
  <c r="FA21" i="158"/>
  <c r="EU21" i="158"/>
  <c r="ET21" i="158"/>
  <c r="ES21" i="158"/>
  <c r="ER21" i="158"/>
  <c r="EQ21" i="158"/>
  <c r="DB21" i="158"/>
  <c r="DA21" i="158"/>
  <c r="CZ21" i="158"/>
  <c r="CY21" i="158"/>
  <c r="CX21" i="158"/>
  <c r="CR21" i="158"/>
  <c r="CQ21" i="158"/>
  <c r="CP21" i="158"/>
  <c r="CO21" i="158"/>
  <c r="CN21" i="158"/>
  <c r="CM21" i="158"/>
  <c r="CL21" i="158"/>
  <c r="CK21" i="158"/>
  <c r="CJ21" i="158"/>
  <c r="CI21" i="158"/>
  <c r="CC21" i="158"/>
  <c r="CB21" i="158"/>
  <c r="CA21" i="158"/>
  <c r="BZ21" i="158"/>
  <c r="BY21" i="158"/>
  <c r="BX21" i="158"/>
  <c r="BW21" i="158"/>
  <c r="BV21" i="158"/>
  <c r="BU21" i="158"/>
  <c r="BT21" i="158"/>
  <c r="BS21" i="158"/>
  <c r="BR21" i="158"/>
  <c r="BQ21" i="158"/>
  <c r="BP21" i="158"/>
  <c r="BO21" i="158"/>
  <c r="BN21" i="158"/>
  <c r="BM21" i="158"/>
  <c r="BL21" i="158"/>
  <c r="BK21" i="158"/>
  <c r="BJ21" i="158"/>
  <c r="AT21" i="158"/>
  <c r="AS21" i="158"/>
  <c r="AR21" i="158"/>
  <c r="AQ21" i="158"/>
  <c r="AP21" i="158"/>
  <c r="AO21" i="158"/>
  <c r="AN21" i="158"/>
  <c r="AM21" i="158"/>
  <c r="AL21" i="158"/>
  <c r="AK21" i="158"/>
  <c r="Z21" i="158"/>
  <c r="Y21" i="158"/>
  <c r="X21" i="158"/>
  <c r="W21" i="158"/>
  <c r="V21" i="158"/>
  <c r="U21" i="158"/>
  <c r="T21" i="158"/>
  <c r="S21" i="158"/>
  <c r="R21" i="158"/>
  <c r="Q21" i="158"/>
  <c r="P21" i="158"/>
  <c r="O21" i="158"/>
  <c r="N21" i="158"/>
  <c r="M21" i="158"/>
  <c r="L21" i="158"/>
  <c r="K21" i="158"/>
  <c r="J21" i="158"/>
  <c r="I21" i="158"/>
  <c r="H21" i="158"/>
  <c r="G21" i="158"/>
  <c r="IY28" i="158"/>
  <c r="IX28" i="158"/>
  <c r="IW28" i="158"/>
  <c r="IV28" i="158"/>
  <c r="IU28" i="158"/>
  <c r="FT28" i="158"/>
  <c r="FS28" i="158"/>
  <c r="FR28" i="158"/>
  <c r="FQ28" i="158"/>
  <c r="FP28" i="158"/>
  <c r="FO28" i="158"/>
  <c r="FN28" i="158"/>
  <c r="FM28" i="158"/>
  <c r="FL28" i="158"/>
  <c r="FK28" i="158"/>
  <c r="FE28" i="158"/>
  <c r="FD28" i="158"/>
  <c r="FC28" i="158"/>
  <c r="FB28" i="158"/>
  <c r="FA28" i="158"/>
  <c r="EU28" i="158"/>
  <c r="ET28" i="158"/>
  <c r="ES28" i="158"/>
  <c r="ER28" i="158"/>
  <c r="EQ28" i="158"/>
  <c r="DB28" i="158"/>
  <c r="DA28" i="158"/>
  <c r="CZ28" i="158"/>
  <c r="CY28" i="158"/>
  <c r="CX28" i="158"/>
  <c r="CR28" i="158"/>
  <c r="CQ28" i="158"/>
  <c r="CP28" i="158"/>
  <c r="CO28" i="158"/>
  <c r="CN28" i="158"/>
  <c r="CM28" i="158"/>
  <c r="CL28" i="158"/>
  <c r="CK28" i="158"/>
  <c r="CJ28" i="158"/>
  <c r="CI28" i="158"/>
  <c r="CC28" i="158"/>
  <c r="CB28" i="158"/>
  <c r="CA28" i="158"/>
  <c r="BZ28" i="158"/>
  <c r="BY28" i="158"/>
  <c r="BX28" i="158"/>
  <c r="BW28" i="158"/>
  <c r="BV28" i="158"/>
  <c r="BU28" i="158"/>
  <c r="BT28" i="158"/>
  <c r="BS28" i="158"/>
  <c r="BR28" i="158"/>
  <c r="BQ28" i="158"/>
  <c r="BP28" i="158"/>
  <c r="BO28" i="158"/>
  <c r="BN28" i="158"/>
  <c r="BM28" i="158"/>
  <c r="BL28" i="158"/>
  <c r="BK28" i="158"/>
  <c r="BJ28" i="158"/>
  <c r="AT28" i="158"/>
  <c r="AS28" i="158"/>
  <c r="AR28" i="158"/>
  <c r="AQ28" i="158"/>
  <c r="AP28" i="158"/>
  <c r="AO28" i="158"/>
  <c r="AN28" i="158"/>
  <c r="AM28" i="158"/>
  <c r="AL28" i="158"/>
  <c r="AK28" i="158"/>
  <c r="Z28" i="158"/>
  <c r="Y28" i="158"/>
  <c r="X28" i="158"/>
  <c r="W28" i="158"/>
  <c r="V28" i="158"/>
  <c r="U28" i="158"/>
  <c r="T28" i="158"/>
  <c r="S28" i="158"/>
  <c r="R28" i="158"/>
  <c r="Q28" i="158"/>
  <c r="P28" i="158"/>
  <c r="O28" i="158"/>
  <c r="N28" i="158"/>
  <c r="M28" i="158"/>
  <c r="L28" i="158"/>
  <c r="K28" i="158"/>
  <c r="J28" i="158"/>
  <c r="I28" i="158"/>
  <c r="H28" i="158"/>
  <c r="G28" i="158"/>
  <c r="IY17" i="158"/>
  <c r="IX17" i="158"/>
  <c r="IW17" i="158"/>
  <c r="IV17" i="158"/>
  <c r="IU17" i="158"/>
  <c r="FT17" i="158"/>
  <c r="FS17" i="158"/>
  <c r="FR17" i="158"/>
  <c r="FQ17" i="158"/>
  <c r="FP17" i="158"/>
  <c r="FO17" i="158"/>
  <c r="FN17" i="158"/>
  <c r="FM17" i="158"/>
  <c r="FL17" i="158"/>
  <c r="FK17" i="158"/>
  <c r="FE17" i="158"/>
  <c r="FD17" i="158"/>
  <c r="FC17" i="158"/>
  <c r="FB17" i="158"/>
  <c r="FA17" i="158"/>
  <c r="EU17" i="158"/>
  <c r="ET17" i="158"/>
  <c r="ES17" i="158"/>
  <c r="ER17" i="158"/>
  <c r="EQ17" i="158"/>
  <c r="DB17" i="158"/>
  <c r="DA17" i="158"/>
  <c r="CZ17" i="158"/>
  <c r="CY17" i="158"/>
  <c r="CX17" i="158"/>
  <c r="CR17" i="158"/>
  <c r="CQ17" i="158"/>
  <c r="CP17" i="158"/>
  <c r="CO17" i="158"/>
  <c r="CN17" i="158"/>
  <c r="CM17" i="158"/>
  <c r="CL17" i="158"/>
  <c r="CK17" i="158"/>
  <c r="CJ17" i="158"/>
  <c r="CI17" i="158"/>
  <c r="CC17" i="158"/>
  <c r="CB17" i="158"/>
  <c r="CA17" i="158"/>
  <c r="BZ17" i="158"/>
  <c r="BY17" i="158"/>
  <c r="BX17" i="158"/>
  <c r="BW17" i="158"/>
  <c r="BV17" i="158"/>
  <c r="BU17" i="158"/>
  <c r="BT17" i="158"/>
  <c r="BS17" i="158"/>
  <c r="BR17" i="158"/>
  <c r="BQ17" i="158"/>
  <c r="BP17" i="158"/>
  <c r="BO17" i="158"/>
  <c r="BN17" i="158"/>
  <c r="BM17" i="158"/>
  <c r="BL17" i="158"/>
  <c r="BK17" i="158"/>
  <c r="BJ17" i="158"/>
  <c r="AT17" i="158"/>
  <c r="AS17" i="158"/>
  <c r="AR17" i="158"/>
  <c r="AQ17" i="158"/>
  <c r="AP17" i="158"/>
  <c r="AO17" i="158"/>
  <c r="AN17" i="158"/>
  <c r="AM17" i="158"/>
  <c r="AL17" i="158"/>
  <c r="AK17" i="158"/>
  <c r="Z17" i="158"/>
  <c r="Y17" i="158"/>
  <c r="X17" i="158"/>
  <c r="W17" i="158"/>
  <c r="V17" i="158"/>
  <c r="U17" i="158"/>
  <c r="T17" i="158"/>
  <c r="S17" i="158"/>
  <c r="R17" i="158"/>
  <c r="Q17" i="158"/>
  <c r="P17" i="158"/>
  <c r="O17" i="158"/>
  <c r="N17" i="158"/>
  <c r="M17" i="158"/>
  <c r="L17" i="158"/>
  <c r="K17" i="158"/>
  <c r="J17" i="158"/>
  <c r="I17" i="158"/>
  <c r="H17" i="158"/>
  <c r="G17" i="158"/>
  <c r="IY13" i="158"/>
  <c r="IX13" i="158"/>
  <c r="IW13" i="158"/>
  <c r="IV13" i="158"/>
  <c r="IU13" i="158"/>
  <c r="FT13" i="158"/>
  <c r="FS13" i="158"/>
  <c r="FR13" i="158"/>
  <c r="FQ13" i="158"/>
  <c r="FP13" i="158"/>
  <c r="FE13" i="158"/>
  <c r="FD13" i="158"/>
  <c r="FC13" i="158"/>
  <c r="FB13" i="158"/>
  <c r="FA13" i="158"/>
  <c r="EU13" i="158"/>
  <c r="ET13" i="158"/>
  <c r="ES13" i="158"/>
  <c r="ER13" i="158"/>
  <c r="EQ13" i="158"/>
  <c r="DB13" i="158"/>
  <c r="DA13" i="158"/>
  <c r="CZ13" i="158"/>
  <c r="CY13" i="158"/>
  <c r="CX13" i="158"/>
  <c r="CR13" i="158"/>
  <c r="CQ13" i="158"/>
  <c r="CP13" i="158"/>
  <c r="CO13" i="158"/>
  <c r="CN13" i="158"/>
  <c r="CM13" i="158"/>
  <c r="CL13" i="158"/>
  <c r="CK13" i="158"/>
  <c r="CJ13" i="158"/>
  <c r="CI13" i="158"/>
  <c r="CC13" i="158"/>
  <c r="CB13" i="158"/>
  <c r="CA13" i="158"/>
  <c r="BZ13" i="158"/>
  <c r="BY13" i="158"/>
  <c r="BX13" i="158"/>
  <c r="BW13" i="158"/>
  <c r="BV13" i="158"/>
  <c r="BU13" i="158"/>
  <c r="BT13" i="158"/>
  <c r="BS13" i="158"/>
  <c r="BR13" i="158"/>
  <c r="BQ13" i="158"/>
  <c r="BP13" i="158"/>
  <c r="BO13" i="158"/>
  <c r="BN13" i="158"/>
  <c r="BM13" i="158"/>
  <c r="BL13" i="158"/>
  <c r="BK13" i="158"/>
  <c r="BJ13" i="158"/>
  <c r="AT13" i="158"/>
  <c r="AS13" i="158"/>
  <c r="AR13" i="158"/>
  <c r="AQ13" i="158"/>
  <c r="AP13" i="158"/>
  <c r="AO13" i="158"/>
  <c r="AN13" i="158"/>
  <c r="AM13" i="158"/>
  <c r="AL13" i="158"/>
  <c r="AK13" i="158"/>
  <c r="Z13" i="158"/>
  <c r="Y13" i="158"/>
  <c r="X13" i="158"/>
  <c r="W13" i="158"/>
  <c r="V13" i="158"/>
  <c r="U13" i="158"/>
  <c r="T13" i="158"/>
  <c r="S13" i="158"/>
  <c r="R13" i="158"/>
  <c r="Q13" i="158"/>
  <c r="P13" i="158"/>
  <c r="O13" i="158"/>
  <c r="N13" i="158"/>
  <c r="M13" i="158"/>
  <c r="L13" i="158"/>
  <c r="K13" i="158"/>
  <c r="J13" i="158"/>
  <c r="I13" i="158"/>
  <c r="H13" i="158"/>
  <c r="G13" i="158"/>
  <c r="IY25" i="158"/>
  <c r="IX25" i="158"/>
  <c r="IW25" i="158"/>
  <c r="IV25" i="158"/>
  <c r="IU25" i="158"/>
  <c r="FT25" i="158"/>
  <c r="FS25" i="158"/>
  <c r="FR25" i="158"/>
  <c r="FQ25" i="158"/>
  <c r="FP25" i="158"/>
  <c r="FO25" i="158"/>
  <c r="FN25" i="158"/>
  <c r="FM25" i="158"/>
  <c r="FL25" i="158"/>
  <c r="FK25" i="158"/>
  <c r="FE25" i="158"/>
  <c r="FD25" i="158"/>
  <c r="FC25" i="158"/>
  <c r="FB25" i="158"/>
  <c r="FA25" i="158"/>
  <c r="EU25" i="158"/>
  <c r="ET25" i="158"/>
  <c r="ES25" i="158"/>
  <c r="ER25" i="158"/>
  <c r="EQ25" i="158"/>
  <c r="DB25" i="158"/>
  <c r="DA25" i="158"/>
  <c r="CZ25" i="158"/>
  <c r="CY25" i="158"/>
  <c r="CX25" i="158"/>
  <c r="CR25" i="158"/>
  <c r="CQ25" i="158"/>
  <c r="CP25" i="158"/>
  <c r="CO25" i="158"/>
  <c r="CN25" i="158"/>
  <c r="CM25" i="158"/>
  <c r="CL25" i="158"/>
  <c r="CK25" i="158"/>
  <c r="CJ25" i="158"/>
  <c r="CI25" i="158"/>
  <c r="CC25" i="158"/>
  <c r="CB25" i="158"/>
  <c r="CA25" i="158"/>
  <c r="BZ25" i="158"/>
  <c r="BY25" i="158"/>
  <c r="BX25" i="158"/>
  <c r="BW25" i="158"/>
  <c r="BV25" i="158"/>
  <c r="BU25" i="158"/>
  <c r="BT25" i="158"/>
  <c r="BS25" i="158"/>
  <c r="BR25" i="158"/>
  <c r="BQ25" i="158"/>
  <c r="BP25" i="158"/>
  <c r="BO25" i="158"/>
  <c r="BN25" i="158"/>
  <c r="BM25" i="158"/>
  <c r="BL25" i="158"/>
  <c r="BK25" i="158"/>
  <c r="BJ25" i="158"/>
  <c r="AT25" i="158"/>
  <c r="AS25" i="158"/>
  <c r="AR25" i="158"/>
  <c r="AQ25" i="158"/>
  <c r="AP25" i="158"/>
  <c r="AO25" i="158"/>
  <c r="AN25" i="158"/>
  <c r="AM25" i="158"/>
  <c r="AL25" i="158"/>
  <c r="AK25" i="158"/>
  <c r="Z25" i="158"/>
  <c r="Y25" i="158"/>
  <c r="X25" i="158"/>
  <c r="W25" i="158"/>
  <c r="V25" i="158"/>
  <c r="U25" i="158"/>
  <c r="T25" i="158"/>
  <c r="S25" i="158"/>
  <c r="R25" i="158"/>
  <c r="Q25" i="158"/>
  <c r="P25" i="158"/>
  <c r="O25" i="158"/>
  <c r="N25" i="158"/>
  <c r="M25" i="158"/>
  <c r="L25" i="158"/>
  <c r="K25" i="158"/>
  <c r="J25" i="158"/>
  <c r="I25" i="158"/>
  <c r="H25" i="158"/>
  <c r="G25" i="158"/>
  <c r="IY16" i="158"/>
  <c r="IX16" i="158"/>
  <c r="IW16" i="158"/>
  <c r="IV16" i="158"/>
  <c r="IU16" i="158"/>
  <c r="FT16" i="158"/>
  <c r="FS16" i="158"/>
  <c r="FR16" i="158"/>
  <c r="FQ16" i="158"/>
  <c r="FP16" i="158"/>
  <c r="FO16" i="158"/>
  <c r="FN16" i="158"/>
  <c r="FM16" i="158"/>
  <c r="FL16" i="158"/>
  <c r="FK16" i="158"/>
  <c r="FE16" i="158"/>
  <c r="FD16" i="158"/>
  <c r="FC16" i="158"/>
  <c r="FB16" i="158"/>
  <c r="FA16" i="158"/>
  <c r="EU16" i="158"/>
  <c r="ET16" i="158"/>
  <c r="ES16" i="158"/>
  <c r="ER16" i="158"/>
  <c r="EQ16" i="158"/>
  <c r="DB16" i="158"/>
  <c r="DA16" i="158"/>
  <c r="CZ16" i="158"/>
  <c r="CY16" i="158"/>
  <c r="CX16" i="158"/>
  <c r="CR16" i="158"/>
  <c r="CQ16" i="158"/>
  <c r="CP16" i="158"/>
  <c r="CO16" i="158"/>
  <c r="CN16" i="158"/>
  <c r="CM16" i="158"/>
  <c r="CL16" i="158"/>
  <c r="CK16" i="158"/>
  <c r="CJ16" i="158"/>
  <c r="CI16" i="158"/>
  <c r="CC16" i="158"/>
  <c r="CB16" i="158"/>
  <c r="CA16" i="158"/>
  <c r="BZ16" i="158"/>
  <c r="BY16" i="158"/>
  <c r="BS16" i="158"/>
  <c r="BR16" i="158"/>
  <c r="BQ16" i="158"/>
  <c r="BP16" i="158"/>
  <c r="BO16" i="158"/>
  <c r="BN16" i="158"/>
  <c r="BM16" i="158"/>
  <c r="BL16" i="158"/>
  <c r="BK16" i="158"/>
  <c r="BJ16" i="158"/>
  <c r="AO16" i="158"/>
  <c r="AN16" i="158"/>
  <c r="AM16" i="158"/>
  <c r="AL16" i="158"/>
  <c r="AK16" i="158"/>
  <c r="Z16" i="158"/>
  <c r="Y16" i="158"/>
  <c r="X16" i="158"/>
  <c r="W16" i="158"/>
  <c r="V16" i="158"/>
  <c r="U16" i="158"/>
  <c r="T16" i="158"/>
  <c r="S16" i="158"/>
  <c r="R16" i="158"/>
  <c r="Q16" i="158"/>
  <c r="P16" i="158"/>
  <c r="O16" i="158"/>
  <c r="N16" i="158"/>
  <c r="M16" i="158"/>
  <c r="L16" i="158"/>
  <c r="K16" i="158"/>
  <c r="J16" i="158"/>
  <c r="I16" i="158"/>
  <c r="H16" i="158"/>
  <c r="G16" i="158"/>
  <c r="IY23" i="158"/>
  <c r="IX23" i="158"/>
  <c r="IW23" i="158"/>
  <c r="IV23" i="158"/>
  <c r="IU23" i="158"/>
  <c r="FT23" i="158"/>
  <c r="FS23" i="158"/>
  <c r="FR23" i="158"/>
  <c r="FQ23" i="158"/>
  <c r="FP23" i="158"/>
  <c r="FO23" i="158"/>
  <c r="FN23" i="158"/>
  <c r="FM23" i="158"/>
  <c r="FL23" i="158"/>
  <c r="FK23" i="158"/>
  <c r="FE23" i="158"/>
  <c r="FD23" i="158"/>
  <c r="FC23" i="158"/>
  <c r="FB23" i="158"/>
  <c r="FA23" i="158"/>
  <c r="DB23" i="158"/>
  <c r="DA23" i="158"/>
  <c r="CZ23" i="158"/>
  <c r="CY23" i="158"/>
  <c r="CX23" i="158"/>
  <c r="CR23" i="158"/>
  <c r="CQ23" i="158"/>
  <c r="CP23" i="158"/>
  <c r="CO23" i="158"/>
  <c r="CN23" i="158"/>
  <c r="CC23" i="158"/>
  <c r="CB23" i="158"/>
  <c r="CA23" i="158"/>
  <c r="BZ23" i="158"/>
  <c r="BY23" i="158"/>
  <c r="BX23" i="158"/>
  <c r="BW23" i="158"/>
  <c r="BV23" i="158"/>
  <c r="BU23" i="158"/>
  <c r="BT23" i="158"/>
  <c r="BS23" i="158"/>
  <c r="BR23" i="158"/>
  <c r="BQ23" i="158"/>
  <c r="BP23" i="158"/>
  <c r="BO23" i="158"/>
  <c r="BN23" i="158"/>
  <c r="BM23" i="158"/>
  <c r="BL23" i="158"/>
  <c r="BK23" i="158"/>
  <c r="BJ23" i="158"/>
  <c r="AT23" i="158"/>
  <c r="AS23" i="158"/>
  <c r="AR23" i="158"/>
  <c r="AQ23" i="158"/>
  <c r="AP23" i="158"/>
  <c r="AO23" i="158"/>
  <c r="AN23" i="158"/>
  <c r="AM23" i="158"/>
  <c r="AL23" i="158"/>
  <c r="AK23" i="158"/>
  <c r="Z23" i="158"/>
  <c r="Y23" i="158"/>
  <c r="X23" i="158"/>
  <c r="W23" i="158"/>
  <c r="V23" i="158"/>
  <c r="U23" i="158"/>
  <c r="T23" i="158"/>
  <c r="S23" i="158"/>
  <c r="R23" i="158"/>
  <c r="Q23" i="158"/>
  <c r="P23" i="158"/>
  <c r="O23" i="158"/>
  <c r="N23" i="158"/>
  <c r="M23" i="158"/>
  <c r="L23" i="158"/>
  <c r="K23" i="158"/>
  <c r="J23" i="158"/>
  <c r="I23" i="158"/>
  <c r="H23" i="158"/>
  <c r="G23" i="158"/>
  <c r="IY26" i="158"/>
  <c r="IX26" i="158"/>
  <c r="IW26" i="158"/>
  <c r="IV26" i="158"/>
  <c r="IU26" i="158"/>
  <c r="FT26" i="158"/>
  <c r="FS26" i="158"/>
  <c r="FR26" i="158"/>
  <c r="FQ26" i="158"/>
  <c r="FP26" i="158"/>
  <c r="FO26" i="158"/>
  <c r="FN26" i="158"/>
  <c r="FM26" i="158"/>
  <c r="FL26" i="158"/>
  <c r="FK26" i="158"/>
  <c r="FE26" i="158"/>
  <c r="FD26" i="158"/>
  <c r="FC26" i="158"/>
  <c r="FB26" i="158"/>
  <c r="FA26" i="158"/>
  <c r="EU26" i="158"/>
  <c r="ET26" i="158"/>
  <c r="ES26" i="158"/>
  <c r="ER26" i="158"/>
  <c r="EQ26" i="158"/>
  <c r="DB26" i="158"/>
  <c r="DA26" i="158"/>
  <c r="CZ26" i="158"/>
  <c r="CY26" i="158"/>
  <c r="CX26" i="158"/>
  <c r="CR26" i="158"/>
  <c r="CQ26" i="158"/>
  <c r="CP26" i="158"/>
  <c r="CO26" i="158"/>
  <c r="CN26" i="158"/>
  <c r="CM26" i="158"/>
  <c r="CL26" i="158"/>
  <c r="CK26" i="158"/>
  <c r="CJ26" i="158"/>
  <c r="CI26" i="158"/>
  <c r="CC26" i="158"/>
  <c r="CB26" i="158"/>
  <c r="CA26" i="158"/>
  <c r="BZ26" i="158"/>
  <c r="BY26" i="158"/>
  <c r="BX26" i="158"/>
  <c r="BW26" i="158"/>
  <c r="BV26" i="158"/>
  <c r="BU26" i="158"/>
  <c r="BT26" i="158"/>
  <c r="BS26" i="158"/>
  <c r="BR26" i="158"/>
  <c r="BQ26" i="158"/>
  <c r="BP26" i="158"/>
  <c r="BO26" i="158"/>
  <c r="BN26" i="158"/>
  <c r="BM26" i="158"/>
  <c r="BL26" i="158"/>
  <c r="BK26" i="158"/>
  <c r="BJ26" i="158"/>
  <c r="AT26" i="158"/>
  <c r="AS26" i="158"/>
  <c r="AR26" i="158"/>
  <c r="AQ26" i="158"/>
  <c r="AP26" i="158"/>
  <c r="AO26" i="158"/>
  <c r="AN26" i="158"/>
  <c r="AM26" i="158"/>
  <c r="AL26" i="158"/>
  <c r="AK26" i="158"/>
  <c r="Z26" i="158"/>
  <c r="Y26" i="158"/>
  <c r="X26" i="158"/>
  <c r="W26" i="158"/>
  <c r="V26" i="158"/>
  <c r="U26" i="158"/>
  <c r="T26" i="158"/>
  <c r="S26" i="158"/>
  <c r="R26" i="158"/>
  <c r="Q26" i="158"/>
  <c r="P26" i="158"/>
  <c r="O26" i="158"/>
  <c r="N26" i="158"/>
  <c r="M26" i="158"/>
  <c r="L26" i="158"/>
  <c r="K26" i="158"/>
  <c r="J26" i="158"/>
  <c r="I26" i="158"/>
  <c r="H26" i="158"/>
  <c r="G26" i="158"/>
  <c r="IY29" i="158"/>
  <c r="IX29" i="158"/>
  <c r="IW29" i="158"/>
  <c r="IV29" i="158"/>
  <c r="IU29" i="158"/>
  <c r="FT29" i="158"/>
  <c r="FS29" i="158"/>
  <c r="FR29" i="158"/>
  <c r="FQ29" i="158"/>
  <c r="FP29" i="158"/>
  <c r="FO29" i="158"/>
  <c r="FN29" i="158"/>
  <c r="FM29" i="158"/>
  <c r="FL29" i="158"/>
  <c r="FK29" i="158"/>
  <c r="FE29" i="158"/>
  <c r="FD29" i="158"/>
  <c r="FC29" i="158"/>
  <c r="FB29" i="158"/>
  <c r="FA29" i="158"/>
  <c r="EU29" i="158"/>
  <c r="ET29" i="158"/>
  <c r="ES29" i="158"/>
  <c r="ER29" i="158"/>
  <c r="EQ29" i="158"/>
  <c r="DB29" i="158"/>
  <c r="DA29" i="158"/>
  <c r="CZ29" i="158"/>
  <c r="CY29" i="158"/>
  <c r="CX29" i="158"/>
  <c r="CR29" i="158"/>
  <c r="CQ29" i="158"/>
  <c r="CP29" i="158"/>
  <c r="CO29" i="158"/>
  <c r="CN29" i="158"/>
  <c r="CM29" i="158"/>
  <c r="CL29" i="158"/>
  <c r="CK29" i="158"/>
  <c r="CJ29" i="158"/>
  <c r="CI29" i="158"/>
  <c r="CC29" i="158"/>
  <c r="CB29" i="158"/>
  <c r="CA29" i="158"/>
  <c r="BZ29" i="158"/>
  <c r="BY29" i="158"/>
  <c r="BX29" i="158"/>
  <c r="BW29" i="158"/>
  <c r="BV29" i="158"/>
  <c r="BU29" i="158"/>
  <c r="BT29" i="158"/>
  <c r="BS29" i="158"/>
  <c r="BR29" i="158"/>
  <c r="BQ29" i="158"/>
  <c r="BP29" i="158"/>
  <c r="BO29" i="158"/>
  <c r="BN29" i="158"/>
  <c r="BM29" i="158"/>
  <c r="BL29" i="158"/>
  <c r="BK29" i="158"/>
  <c r="BJ29" i="158"/>
  <c r="AT29" i="158"/>
  <c r="AS29" i="158"/>
  <c r="AR29" i="158"/>
  <c r="AQ29" i="158"/>
  <c r="AP29" i="158"/>
  <c r="AO29" i="158"/>
  <c r="AN29" i="158"/>
  <c r="AM29" i="158"/>
  <c r="AL29" i="158"/>
  <c r="AK29" i="158"/>
  <c r="Z29" i="158"/>
  <c r="Y29" i="158"/>
  <c r="X29" i="158"/>
  <c r="W29" i="158"/>
  <c r="V29" i="158"/>
  <c r="U29" i="158"/>
  <c r="T29" i="158"/>
  <c r="S29" i="158"/>
  <c r="R29" i="158"/>
  <c r="Q29" i="158"/>
  <c r="P29" i="158"/>
  <c r="O29" i="158"/>
  <c r="N29" i="158"/>
  <c r="M29" i="158"/>
  <c r="L29" i="158"/>
  <c r="K29" i="158"/>
  <c r="J29" i="158"/>
  <c r="I29" i="158"/>
  <c r="H29" i="158"/>
  <c r="G29" i="158"/>
  <c r="IY20" i="158"/>
  <c r="IX20" i="158"/>
  <c r="IW20" i="158"/>
  <c r="IV20" i="158"/>
  <c r="IU20" i="158"/>
  <c r="FT20" i="158"/>
  <c r="FS20" i="158"/>
  <c r="FR20" i="158"/>
  <c r="FQ20" i="158"/>
  <c r="FP20" i="158"/>
  <c r="FE20" i="158"/>
  <c r="FD20" i="158"/>
  <c r="FC20" i="158"/>
  <c r="FB20" i="158"/>
  <c r="FA20" i="158"/>
  <c r="EU20" i="158"/>
  <c r="ET20" i="158"/>
  <c r="ES20" i="158"/>
  <c r="ER20" i="158"/>
  <c r="EQ20" i="158"/>
  <c r="DB20" i="158"/>
  <c r="DA20" i="158"/>
  <c r="CZ20" i="158"/>
  <c r="CY20" i="158"/>
  <c r="CX20" i="158"/>
  <c r="CR20" i="158"/>
  <c r="CQ20" i="158"/>
  <c r="CP20" i="158"/>
  <c r="CO20" i="158"/>
  <c r="CN20" i="158"/>
  <c r="CM20" i="158"/>
  <c r="CL20" i="158"/>
  <c r="CK20" i="158"/>
  <c r="CJ20" i="158"/>
  <c r="CI20" i="158"/>
  <c r="CC20" i="158"/>
  <c r="CB20" i="158"/>
  <c r="CA20" i="158"/>
  <c r="BZ20" i="158"/>
  <c r="BY20" i="158"/>
  <c r="BX20" i="158"/>
  <c r="BW20" i="158"/>
  <c r="BV20" i="158"/>
  <c r="BU20" i="158"/>
  <c r="BT20" i="158"/>
  <c r="BS20" i="158"/>
  <c r="BR20" i="158"/>
  <c r="BQ20" i="158"/>
  <c r="BP20" i="158"/>
  <c r="BO20" i="158"/>
  <c r="BN20" i="158"/>
  <c r="BM20" i="158"/>
  <c r="BL20" i="158"/>
  <c r="BK20" i="158"/>
  <c r="BJ20" i="158"/>
  <c r="AT20" i="158"/>
  <c r="AS20" i="158"/>
  <c r="AR20" i="158"/>
  <c r="AQ20" i="158"/>
  <c r="AP20" i="158"/>
  <c r="AO20" i="158"/>
  <c r="AN20" i="158"/>
  <c r="AM20" i="158"/>
  <c r="AL20" i="158"/>
  <c r="AK20" i="158"/>
  <c r="Z20" i="158"/>
  <c r="Y20" i="158"/>
  <c r="X20" i="158"/>
  <c r="W20" i="158"/>
  <c r="V20" i="158"/>
  <c r="U20" i="158"/>
  <c r="T20" i="158"/>
  <c r="S20" i="158"/>
  <c r="R20" i="158"/>
  <c r="Q20" i="158"/>
  <c r="P20" i="158"/>
  <c r="O20" i="158"/>
  <c r="N20" i="158"/>
  <c r="M20" i="158"/>
  <c r="L20" i="158"/>
  <c r="K20" i="158"/>
  <c r="J20" i="158"/>
  <c r="I20" i="158"/>
  <c r="H20" i="158"/>
  <c r="G20" i="158"/>
  <c r="IY18" i="158"/>
  <c r="IX18" i="158"/>
  <c r="IW18" i="158"/>
  <c r="IV18" i="158"/>
  <c r="IU18" i="158"/>
  <c r="FT18" i="158"/>
  <c r="FS18" i="158"/>
  <c r="FR18" i="158"/>
  <c r="FQ18" i="158"/>
  <c r="FP18" i="158"/>
  <c r="FO18" i="158"/>
  <c r="FN18" i="158"/>
  <c r="FM18" i="158"/>
  <c r="FL18" i="158"/>
  <c r="FK18" i="158"/>
  <c r="FE18" i="158"/>
  <c r="FD18" i="158"/>
  <c r="FC18" i="158"/>
  <c r="FB18" i="158"/>
  <c r="FA18" i="158"/>
  <c r="EU18" i="158"/>
  <c r="ET18" i="158"/>
  <c r="ES18" i="158"/>
  <c r="ER18" i="158"/>
  <c r="EQ18" i="158"/>
  <c r="DB18" i="158"/>
  <c r="DA18" i="158"/>
  <c r="CZ18" i="158"/>
  <c r="CY18" i="158"/>
  <c r="CX18" i="158"/>
  <c r="CR18" i="158"/>
  <c r="CQ18" i="158"/>
  <c r="CP18" i="158"/>
  <c r="CO18" i="158"/>
  <c r="CN18" i="158"/>
  <c r="CM18" i="158"/>
  <c r="CL18" i="158"/>
  <c r="CK18" i="158"/>
  <c r="CJ18" i="158"/>
  <c r="CI18" i="158"/>
  <c r="CC18" i="158"/>
  <c r="CB18" i="158"/>
  <c r="CA18" i="158"/>
  <c r="BZ18" i="158"/>
  <c r="BY18" i="158"/>
  <c r="BX18" i="158"/>
  <c r="BW18" i="158"/>
  <c r="BV18" i="158"/>
  <c r="BU18" i="158"/>
  <c r="BT18" i="158"/>
  <c r="BS18" i="158"/>
  <c r="BR18" i="158"/>
  <c r="BQ18" i="158"/>
  <c r="BP18" i="158"/>
  <c r="BO18" i="158"/>
  <c r="BN18" i="158"/>
  <c r="BM18" i="158"/>
  <c r="BL18" i="158"/>
  <c r="BK18" i="158"/>
  <c r="BJ18" i="158"/>
  <c r="AT18" i="158"/>
  <c r="AS18" i="158"/>
  <c r="AR18" i="158"/>
  <c r="AQ18" i="158"/>
  <c r="AP18" i="158"/>
  <c r="AO18" i="158"/>
  <c r="AN18" i="158"/>
  <c r="AM18" i="158"/>
  <c r="AL18" i="158"/>
  <c r="AK18" i="158"/>
  <c r="Z18" i="158"/>
  <c r="Y18" i="158"/>
  <c r="X18" i="158"/>
  <c r="W18" i="158"/>
  <c r="V18" i="158"/>
  <c r="U18" i="158"/>
  <c r="T18" i="158"/>
  <c r="S18" i="158"/>
  <c r="R18" i="158"/>
  <c r="Q18" i="158"/>
  <c r="P18" i="158"/>
  <c r="O18" i="158"/>
  <c r="N18" i="158"/>
  <c r="M18" i="158"/>
  <c r="L18" i="158"/>
  <c r="K18" i="158"/>
  <c r="J18" i="158"/>
  <c r="I18" i="158"/>
  <c r="H18" i="158"/>
  <c r="G18" i="158"/>
  <c r="IY51" i="158"/>
  <c r="IX51" i="158"/>
  <c r="IW51" i="158"/>
  <c r="IV51" i="158"/>
  <c r="IU51" i="158"/>
  <c r="FT51" i="158"/>
  <c r="FS51" i="158"/>
  <c r="FR51" i="158"/>
  <c r="FQ51" i="158"/>
  <c r="FP51" i="158"/>
  <c r="FO51" i="158"/>
  <c r="FN51" i="158"/>
  <c r="FM51" i="158"/>
  <c r="FL51" i="158"/>
  <c r="FK51" i="158"/>
  <c r="FE51" i="158"/>
  <c r="FD51" i="158"/>
  <c r="FC51" i="158"/>
  <c r="FB51" i="158"/>
  <c r="FA51" i="158"/>
  <c r="EU51" i="158"/>
  <c r="ET51" i="158"/>
  <c r="ES51" i="158"/>
  <c r="ER51" i="158"/>
  <c r="EQ51" i="158"/>
  <c r="DB51" i="158"/>
  <c r="DA51" i="158"/>
  <c r="CZ51" i="158"/>
  <c r="CY51" i="158"/>
  <c r="CX51" i="158"/>
  <c r="CR51" i="158"/>
  <c r="CQ51" i="158"/>
  <c r="CP51" i="158"/>
  <c r="CO51" i="158"/>
  <c r="CN51" i="158"/>
  <c r="CM51" i="158"/>
  <c r="CL51" i="158"/>
  <c r="CK51" i="158"/>
  <c r="CJ51" i="158"/>
  <c r="CI51" i="158"/>
  <c r="CC51" i="158"/>
  <c r="CB51" i="158"/>
  <c r="CA51" i="158"/>
  <c r="BZ51" i="158"/>
  <c r="BY51" i="158"/>
  <c r="BX51" i="158"/>
  <c r="BW51" i="158"/>
  <c r="BV51" i="158"/>
  <c r="BU51" i="158"/>
  <c r="BT51" i="158"/>
  <c r="BS51" i="158"/>
  <c r="BR51" i="158"/>
  <c r="BQ51" i="158"/>
  <c r="BP51" i="158"/>
  <c r="BO51" i="158"/>
  <c r="BN51" i="158"/>
  <c r="BM51" i="158"/>
  <c r="BL51" i="158"/>
  <c r="BK51" i="158"/>
  <c r="BJ51" i="158"/>
  <c r="AT51" i="158"/>
  <c r="AS51" i="158"/>
  <c r="AR51" i="158"/>
  <c r="AQ51" i="158"/>
  <c r="AP51" i="158"/>
  <c r="AO51" i="158"/>
  <c r="AN51" i="158"/>
  <c r="AM51" i="158"/>
  <c r="AL51" i="158"/>
  <c r="AK51" i="158"/>
  <c r="Z51" i="158"/>
  <c r="Y51" i="158"/>
  <c r="X51" i="158"/>
  <c r="W51" i="158"/>
  <c r="V51" i="158"/>
  <c r="U51" i="158"/>
  <c r="T51" i="158"/>
  <c r="S51" i="158"/>
  <c r="R51" i="158"/>
  <c r="Q51" i="158"/>
  <c r="P51" i="158"/>
  <c r="O51" i="158"/>
  <c r="N51" i="158"/>
  <c r="M51" i="158"/>
  <c r="L51" i="158"/>
  <c r="K51" i="158"/>
  <c r="J51" i="158"/>
  <c r="I51" i="158"/>
  <c r="H51" i="158"/>
  <c r="G51" i="158"/>
  <c r="IY30" i="158"/>
  <c r="IX30" i="158"/>
  <c r="IW30" i="158"/>
  <c r="IV30" i="158"/>
  <c r="IU30" i="158"/>
  <c r="FT30" i="158"/>
  <c r="FS30" i="158"/>
  <c r="FR30" i="158"/>
  <c r="FQ30" i="158"/>
  <c r="FP30" i="158"/>
  <c r="FO30" i="158"/>
  <c r="FN30" i="158"/>
  <c r="FM30" i="158"/>
  <c r="FL30" i="158"/>
  <c r="FK30" i="158"/>
  <c r="FE30" i="158"/>
  <c r="FD30" i="158"/>
  <c r="FC30" i="158"/>
  <c r="FB30" i="158"/>
  <c r="FA30" i="158"/>
  <c r="EU30" i="158"/>
  <c r="ET30" i="158"/>
  <c r="ES30" i="158"/>
  <c r="ER30" i="158"/>
  <c r="EQ30" i="158"/>
  <c r="DB30" i="158"/>
  <c r="DA30" i="158"/>
  <c r="CZ30" i="158"/>
  <c r="CY30" i="158"/>
  <c r="CX30" i="158"/>
  <c r="CR30" i="158"/>
  <c r="CQ30" i="158"/>
  <c r="CP30" i="158"/>
  <c r="CO30" i="158"/>
  <c r="CN30" i="158"/>
  <c r="CM30" i="158"/>
  <c r="CL30" i="158"/>
  <c r="CK30" i="158"/>
  <c r="CJ30" i="158"/>
  <c r="CI30" i="158"/>
  <c r="CC30" i="158"/>
  <c r="CB30" i="158"/>
  <c r="CA30" i="158"/>
  <c r="BZ30" i="158"/>
  <c r="BY30" i="158"/>
  <c r="BX30" i="158"/>
  <c r="BW30" i="158"/>
  <c r="BV30" i="158"/>
  <c r="BU30" i="158"/>
  <c r="BT30" i="158"/>
  <c r="BS30" i="158"/>
  <c r="BR30" i="158"/>
  <c r="BQ30" i="158"/>
  <c r="BP30" i="158"/>
  <c r="BO30" i="158"/>
  <c r="BN30" i="158"/>
  <c r="BM30" i="158"/>
  <c r="BL30" i="158"/>
  <c r="BK30" i="158"/>
  <c r="BJ30" i="158"/>
  <c r="AT30" i="158"/>
  <c r="AS30" i="158"/>
  <c r="AR30" i="158"/>
  <c r="AQ30" i="158"/>
  <c r="AP30" i="158"/>
  <c r="AO30" i="158"/>
  <c r="AN30" i="158"/>
  <c r="AM30" i="158"/>
  <c r="AL30" i="158"/>
  <c r="AK30" i="158"/>
  <c r="Z30" i="158"/>
  <c r="Y30" i="158"/>
  <c r="X30" i="158"/>
  <c r="W30" i="158"/>
  <c r="V30" i="158"/>
  <c r="U30" i="158"/>
  <c r="T30" i="158"/>
  <c r="S30" i="158"/>
  <c r="R30" i="158"/>
  <c r="Q30" i="158"/>
  <c r="P30" i="158"/>
  <c r="O30" i="158"/>
  <c r="N30" i="158"/>
  <c r="M30" i="158"/>
  <c r="L30" i="158"/>
  <c r="K30" i="158"/>
  <c r="J30" i="158"/>
  <c r="I30" i="158"/>
  <c r="H30" i="158"/>
  <c r="G30" i="158"/>
  <c r="IY12" i="158"/>
  <c r="IX12" i="158"/>
  <c r="IW12" i="158"/>
  <c r="IV12" i="158"/>
  <c r="IU12" i="158"/>
  <c r="FT12" i="158"/>
  <c r="FS12" i="158"/>
  <c r="FR12" i="158"/>
  <c r="FQ12" i="158"/>
  <c r="FP12" i="158"/>
  <c r="FE12" i="158"/>
  <c r="FD12" i="158"/>
  <c r="FC12" i="158"/>
  <c r="FB12" i="158"/>
  <c r="FA12" i="158"/>
  <c r="EU12" i="158"/>
  <c r="ET12" i="158"/>
  <c r="ES12" i="158"/>
  <c r="ER12" i="158"/>
  <c r="EQ12" i="158"/>
  <c r="DB12" i="158"/>
  <c r="DA12" i="158"/>
  <c r="CZ12" i="158"/>
  <c r="CY12" i="158"/>
  <c r="CX12" i="158"/>
  <c r="CR12" i="158"/>
  <c r="CQ12" i="158"/>
  <c r="CP12" i="158"/>
  <c r="CO12" i="158"/>
  <c r="CN12" i="158"/>
  <c r="CM12" i="158"/>
  <c r="CL12" i="158"/>
  <c r="CK12" i="158"/>
  <c r="CJ12" i="158"/>
  <c r="CI12" i="158"/>
  <c r="CC12" i="158"/>
  <c r="CB12" i="158"/>
  <c r="CA12" i="158"/>
  <c r="BZ12" i="158"/>
  <c r="BY12" i="158"/>
  <c r="BX12" i="158"/>
  <c r="BW12" i="158"/>
  <c r="BV12" i="158"/>
  <c r="BU12" i="158"/>
  <c r="BT12" i="158"/>
  <c r="BS12" i="158"/>
  <c r="BR12" i="158"/>
  <c r="BQ12" i="158"/>
  <c r="BP12" i="158"/>
  <c r="BO12" i="158"/>
  <c r="BN12" i="158"/>
  <c r="BM12" i="158"/>
  <c r="BL12" i="158"/>
  <c r="BK12" i="158"/>
  <c r="BJ12" i="158"/>
  <c r="AT12" i="158"/>
  <c r="AS12" i="158"/>
  <c r="AR12" i="158"/>
  <c r="AQ12" i="158"/>
  <c r="AP12" i="158"/>
  <c r="Z12" i="158"/>
  <c r="Y12" i="158"/>
  <c r="X12" i="158"/>
  <c r="W12" i="158"/>
  <c r="V12" i="158"/>
  <c r="U12" i="158"/>
  <c r="T12" i="158"/>
  <c r="S12" i="158"/>
  <c r="R12" i="158"/>
  <c r="Q12" i="158"/>
  <c r="P12" i="158"/>
  <c r="O12" i="158"/>
  <c r="N12" i="158"/>
  <c r="M12" i="158"/>
  <c r="L12" i="158"/>
  <c r="K12" i="158"/>
  <c r="J12" i="158"/>
  <c r="I12" i="158"/>
  <c r="H12" i="158"/>
  <c r="G12" i="158"/>
  <c r="IY14" i="158"/>
  <c r="IX14" i="158"/>
  <c r="IW14" i="158"/>
  <c r="IV14" i="158"/>
  <c r="IU14" i="158"/>
  <c r="FT14" i="158"/>
  <c r="FS14" i="158"/>
  <c r="FR14" i="158"/>
  <c r="FQ14" i="158"/>
  <c r="FP14" i="158"/>
  <c r="FO14" i="158"/>
  <c r="FN14" i="158"/>
  <c r="FM14" i="158"/>
  <c r="FL14" i="158"/>
  <c r="FK14" i="158"/>
  <c r="FE14" i="158"/>
  <c r="FD14" i="158"/>
  <c r="FC14" i="158"/>
  <c r="FB14" i="158"/>
  <c r="FA14" i="158"/>
  <c r="EU14" i="158"/>
  <c r="ET14" i="158"/>
  <c r="ES14" i="158"/>
  <c r="ER14" i="158"/>
  <c r="EQ14" i="158"/>
  <c r="DB14" i="158"/>
  <c r="DA14" i="158"/>
  <c r="CZ14" i="158"/>
  <c r="CY14" i="158"/>
  <c r="CX14" i="158"/>
  <c r="CR14" i="158"/>
  <c r="CQ14" i="158"/>
  <c r="CP14" i="158"/>
  <c r="CO14" i="158"/>
  <c r="CN14" i="158"/>
  <c r="CM14" i="158"/>
  <c r="CL14" i="158"/>
  <c r="CK14" i="158"/>
  <c r="CJ14" i="158"/>
  <c r="CI14" i="158"/>
  <c r="CC14" i="158"/>
  <c r="CB14" i="158"/>
  <c r="CA14" i="158"/>
  <c r="BZ14" i="158"/>
  <c r="BY14" i="158"/>
  <c r="BX14" i="158"/>
  <c r="BW14" i="158"/>
  <c r="BV14" i="158"/>
  <c r="BU14" i="158"/>
  <c r="BT14" i="158"/>
  <c r="BS14" i="158"/>
  <c r="BR14" i="158"/>
  <c r="BQ14" i="158"/>
  <c r="BP14" i="158"/>
  <c r="BO14" i="158"/>
  <c r="AT14" i="158"/>
  <c r="AS14" i="158"/>
  <c r="AR14" i="158"/>
  <c r="AQ14" i="158"/>
  <c r="AP14" i="158"/>
  <c r="AO14" i="158"/>
  <c r="AN14" i="158"/>
  <c r="AM14" i="158"/>
  <c r="AL14" i="158"/>
  <c r="AK14" i="158"/>
  <c r="U14" i="158"/>
  <c r="T14" i="158"/>
  <c r="S14" i="158"/>
  <c r="R14" i="158"/>
  <c r="Q14" i="158"/>
  <c r="P14" i="158"/>
  <c r="O14" i="158"/>
  <c r="N14" i="158"/>
  <c r="M14" i="158"/>
  <c r="L14" i="158"/>
  <c r="K14" i="158"/>
  <c r="J14" i="158"/>
  <c r="I14" i="158"/>
  <c r="H14" i="158"/>
  <c r="G14" i="158"/>
  <c r="GN58" i="159"/>
  <c r="GM58" i="159"/>
  <c r="GL58" i="159"/>
  <c r="GK58" i="159"/>
  <c r="GJ58" i="159"/>
  <c r="GI58" i="159"/>
  <c r="GH58" i="159"/>
  <c r="GG58" i="159"/>
  <c r="GF58" i="159"/>
  <c r="GE58" i="159"/>
  <c r="FO58" i="159"/>
  <c r="FN58" i="159"/>
  <c r="FM58" i="159"/>
  <c r="FL58" i="159"/>
  <c r="FK58" i="159"/>
  <c r="FE58" i="159"/>
  <c r="FD58" i="159"/>
  <c r="FC58" i="159"/>
  <c r="FB58" i="159"/>
  <c r="FA58" i="159"/>
  <c r="DG58" i="159"/>
  <c r="DF58" i="159"/>
  <c r="DE58" i="159"/>
  <c r="DD58" i="159"/>
  <c r="DC58" i="159"/>
  <c r="CW58" i="159"/>
  <c r="CV58" i="159"/>
  <c r="CU58" i="159"/>
  <c r="CT58" i="159"/>
  <c r="CS58" i="159"/>
  <c r="CR58" i="159"/>
  <c r="CQ58" i="159"/>
  <c r="CP58" i="159"/>
  <c r="CO58" i="159"/>
  <c r="CN58" i="159"/>
  <c r="CC58" i="159"/>
  <c r="CB58" i="159"/>
  <c r="CA58" i="159"/>
  <c r="BZ58" i="159"/>
  <c r="BY58" i="159"/>
  <c r="BX58" i="159"/>
  <c r="BW58" i="159"/>
  <c r="BV58" i="159"/>
  <c r="BU58" i="159"/>
  <c r="BT58" i="159"/>
  <c r="BS58" i="159"/>
  <c r="BR58" i="159"/>
  <c r="BQ58" i="159"/>
  <c r="BP58" i="159"/>
  <c r="BO58" i="159"/>
  <c r="BN58" i="159"/>
  <c r="BM58" i="159"/>
  <c r="BL58" i="159"/>
  <c r="BK58" i="159"/>
  <c r="BJ58" i="159"/>
  <c r="AO58" i="159"/>
  <c r="AN58" i="159"/>
  <c r="AM58" i="159"/>
  <c r="AL58" i="159"/>
  <c r="AK58" i="159"/>
  <c r="Z58" i="159"/>
  <c r="Y58" i="159"/>
  <c r="X58" i="159"/>
  <c r="W58" i="159"/>
  <c r="V58" i="159"/>
  <c r="U58" i="159"/>
  <c r="T58" i="159"/>
  <c r="S58" i="159"/>
  <c r="R58" i="159"/>
  <c r="Q58" i="159"/>
  <c r="P58" i="159"/>
  <c r="O58" i="159"/>
  <c r="N58" i="159"/>
  <c r="M58" i="159"/>
  <c r="L58" i="159"/>
  <c r="K58" i="159"/>
  <c r="J58" i="159"/>
  <c r="I58" i="159"/>
  <c r="H58" i="159"/>
  <c r="G58" i="159"/>
  <c r="GN50" i="159"/>
  <c r="GM50" i="159"/>
  <c r="GL50" i="159"/>
  <c r="GK50" i="159"/>
  <c r="GJ50" i="159"/>
  <c r="GI50" i="159"/>
  <c r="GH50" i="159"/>
  <c r="GG50" i="159"/>
  <c r="GF50" i="159"/>
  <c r="GE50" i="159"/>
  <c r="FO50" i="159"/>
  <c r="FN50" i="159"/>
  <c r="FM50" i="159"/>
  <c r="FL50" i="159"/>
  <c r="FK50" i="159"/>
  <c r="FE50" i="159"/>
  <c r="FD50" i="159"/>
  <c r="FC50" i="159"/>
  <c r="FB50" i="159"/>
  <c r="FA50" i="159"/>
  <c r="DG50" i="159"/>
  <c r="DF50" i="159"/>
  <c r="DE50" i="159"/>
  <c r="DD50" i="159"/>
  <c r="DC50" i="159"/>
  <c r="CW50" i="159"/>
  <c r="CV50" i="159"/>
  <c r="CU50" i="159"/>
  <c r="CT50" i="159"/>
  <c r="CS50" i="159"/>
  <c r="CR50" i="159"/>
  <c r="CQ50" i="159"/>
  <c r="CP50" i="159"/>
  <c r="CO50" i="159"/>
  <c r="CN50" i="159"/>
  <c r="CC50" i="159"/>
  <c r="CB50" i="159"/>
  <c r="CA50" i="159"/>
  <c r="BZ50" i="159"/>
  <c r="BY50" i="159"/>
  <c r="BX50" i="159"/>
  <c r="BW50" i="159"/>
  <c r="BV50" i="159"/>
  <c r="BU50" i="159"/>
  <c r="BT50" i="159"/>
  <c r="BS50" i="159"/>
  <c r="BR50" i="159"/>
  <c r="BQ50" i="159"/>
  <c r="BP50" i="159"/>
  <c r="BO50" i="159"/>
  <c r="BN50" i="159"/>
  <c r="BM50" i="159"/>
  <c r="BL50" i="159"/>
  <c r="BK50" i="159"/>
  <c r="BJ50" i="159"/>
  <c r="AO50" i="159"/>
  <c r="AN50" i="159"/>
  <c r="AM50" i="159"/>
  <c r="AL50" i="159"/>
  <c r="AK50" i="159"/>
  <c r="Z50" i="159"/>
  <c r="Y50" i="159"/>
  <c r="X50" i="159"/>
  <c r="W50" i="159"/>
  <c r="V50" i="159"/>
  <c r="U50" i="159"/>
  <c r="T50" i="159"/>
  <c r="S50" i="159"/>
  <c r="R50" i="159"/>
  <c r="Q50" i="159"/>
  <c r="P50" i="159"/>
  <c r="O50" i="159"/>
  <c r="N50" i="159"/>
  <c r="M50" i="159"/>
  <c r="L50" i="159"/>
  <c r="K50" i="159"/>
  <c r="J50" i="159"/>
  <c r="I50" i="159"/>
  <c r="H50" i="159"/>
  <c r="G50" i="159"/>
  <c r="GN49" i="159"/>
  <c r="GM49" i="159"/>
  <c r="GL49" i="159"/>
  <c r="GK49" i="159"/>
  <c r="GJ49" i="159"/>
  <c r="GI49" i="159"/>
  <c r="GH49" i="159"/>
  <c r="GG49" i="159"/>
  <c r="GF49" i="159"/>
  <c r="GE49" i="159"/>
  <c r="FO49" i="159"/>
  <c r="FN49" i="159"/>
  <c r="FM49" i="159"/>
  <c r="FL49" i="159"/>
  <c r="FK49" i="159"/>
  <c r="FE49" i="159"/>
  <c r="FD49" i="159"/>
  <c r="FC49" i="159"/>
  <c r="FB49" i="159"/>
  <c r="FA49" i="159"/>
  <c r="DG49" i="159"/>
  <c r="DF49" i="159"/>
  <c r="DE49" i="159"/>
  <c r="DD49" i="159"/>
  <c r="DC49" i="159"/>
  <c r="CW49" i="159"/>
  <c r="CV49" i="159"/>
  <c r="CU49" i="159"/>
  <c r="CT49" i="159"/>
  <c r="CS49" i="159"/>
  <c r="CR49" i="159"/>
  <c r="CQ49" i="159"/>
  <c r="CP49" i="159"/>
  <c r="CO49" i="159"/>
  <c r="CN49" i="159"/>
  <c r="CC49" i="159"/>
  <c r="CB49" i="159"/>
  <c r="CA49" i="159"/>
  <c r="BZ49" i="159"/>
  <c r="BY49" i="159"/>
  <c r="BX49" i="159"/>
  <c r="BW49" i="159"/>
  <c r="BV49" i="159"/>
  <c r="BU49" i="159"/>
  <c r="BT49" i="159"/>
  <c r="BS49" i="159"/>
  <c r="BR49" i="159"/>
  <c r="BQ49" i="159"/>
  <c r="BP49" i="159"/>
  <c r="BO49" i="159"/>
  <c r="BN49" i="159"/>
  <c r="BM49" i="159"/>
  <c r="BL49" i="159"/>
  <c r="BK49" i="159"/>
  <c r="BJ49" i="159"/>
  <c r="AO49" i="159"/>
  <c r="AN49" i="159"/>
  <c r="AM49" i="159"/>
  <c r="AL49" i="159"/>
  <c r="AK49" i="159"/>
  <c r="Z49" i="159"/>
  <c r="Y49" i="159"/>
  <c r="X49" i="159"/>
  <c r="W49" i="159"/>
  <c r="V49" i="159"/>
  <c r="U49" i="159"/>
  <c r="T49" i="159"/>
  <c r="S49" i="159"/>
  <c r="R49" i="159"/>
  <c r="Q49" i="159"/>
  <c r="P49" i="159"/>
  <c r="O49" i="159"/>
  <c r="N49" i="159"/>
  <c r="M49" i="159"/>
  <c r="L49" i="159"/>
  <c r="K49" i="159"/>
  <c r="J49" i="159"/>
  <c r="I49" i="159"/>
  <c r="H49" i="159"/>
  <c r="G49" i="159"/>
  <c r="GN48" i="159"/>
  <c r="GM48" i="159"/>
  <c r="GL48" i="159"/>
  <c r="GK48" i="159"/>
  <c r="GJ48" i="159"/>
  <c r="GI48" i="159"/>
  <c r="GH48" i="159"/>
  <c r="GG48" i="159"/>
  <c r="GF48" i="159"/>
  <c r="GE48" i="159"/>
  <c r="FO48" i="159"/>
  <c r="FN48" i="159"/>
  <c r="FM48" i="159"/>
  <c r="FL48" i="159"/>
  <c r="FK48" i="159"/>
  <c r="FE48" i="159"/>
  <c r="FD48" i="159"/>
  <c r="FC48" i="159"/>
  <c r="FB48" i="159"/>
  <c r="FA48" i="159"/>
  <c r="DG48" i="159"/>
  <c r="DF48" i="159"/>
  <c r="DE48" i="159"/>
  <c r="DD48" i="159"/>
  <c r="DC48" i="159"/>
  <c r="CW48" i="159"/>
  <c r="CV48" i="159"/>
  <c r="CU48" i="159"/>
  <c r="CT48" i="159"/>
  <c r="CS48" i="159"/>
  <c r="CR48" i="159"/>
  <c r="CQ48" i="159"/>
  <c r="CP48" i="159"/>
  <c r="CO48" i="159"/>
  <c r="CN48" i="159"/>
  <c r="CC48" i="159"/>
  <c r="CB48" i="159"/>
  <c r="CA48" i="159"/>
  <c r="BZ48" i="159"/>
  <c r="BY48" i="159"/>
  <c r="BX48" i="159"/>
  <c r="BW48" i="159"/>
  <c r="BV48" i="159"/>
  <c r="BU48" i="159"/>
  <c r="BT48" i="159"/>
  <c r="BS48" i="159"/>
  <c r="BR48" i="159"/>
  <c r="BQ48" i="159"/>
  <c r="BP48" i="159"/>
  <c r="BO48" i="159"/>
  <c r="BN48" i="159"/>
  <c r="BM48" i="159"/>
  <c r="BL48" i="159"/>
  <c r="BK48" i="159"/>
  <c r="BJ48" i="159"/>
  <c r="AO48" i="159"/>
  <c r="AN48" i="159"/>
  <c r="AM48" i="159"/>
  <c r="AL48" i="159"/>
  <c r="AK48" i="159"/>
  <c r="Z48" i="159"/>
  <c r="Y48" i="159"/>
  <c r="X48" i="159"/>
  <c r="W48" i="159"/>
  <c r="V48" i="159"/>
  <c r="U48" i="159"/>
  <c r="T48" i="159"/>
  <c r="S48" i="159"/>
  <c r="R48" i="159"/>
  <c r="Q48" i="159"/>
  <c r="P48" i="159"/>
  <c r="O48" i="159"/>
  <c r="N48" i="159"/>
  <c r="M48" i="159"/>
  <c r="L48" i="159"/>
  <c r="K48" i="159"/>
  <c r="J48" i="159"/>
  <c r="I48" i="159"/>
  <c r="H48" i="159"/>
  <c r="G48" i="159"/>
  <c r="GN32" i="159"/>
  <c r="GM32" i="159"/>
  <c r="GL32" i="159"/>
  <c r="GK32" i="159"/>
  <c r="GJ32" i="159"/>
  <c r="GI32" i="159"/>
  <c r="GH32" i="159"/>
  <c r="GG32" i="159"/>
  <c r="GF32" i="159"/>
  <c r="GE32" i="159"/>
  <c r="FO32" i="159"/>
  <c r="FN32" i="159"/>
  <c r="FM32" i="159"/>
  <c r="FL32" i="159"/>
  <c r="FK32" i="159"/>
  <c r="FE32" i="159"/>
  <c r="FD32" i="159"/>
  <c r="FC32" i="159"/>
  <c r="FB32" i="159"/>
  <c r="FA32" i="159"/>
  <c r="DG32" i="159"/>
  <c r="DF32" i="159"/>
  <c r="DE32" i="159"/>
  <c r="DD32" i="159"/>
  <c r="DC32" i="159"/>
  <c r="CW32" i="159"/>
  <c r="CV32" i="159"/>
  <c r="CU32" i="159"/>
  <c r="CT32" i="159"/>
  <c r="CS32" i="159"/>
  <c r="CR32" i="159"/>
  <c r="CQ32" i="159"/>
  <c r="CP32" i="159"/>
  <c r="CO32" i="159"/>
  <c r="CN32" i="159"/>
  <c r="CC32" i="159"/>
  <c r="CB32" i="159"/>
  <c r="CA32" i="159"/>
  <c r="BZ32" i="159"/>
  <c r="BY32" i="159"/>
  <c r="BX32" i="159"/>
  <c r="BW32" i="159"/>
  <c r="BV32" i="159"/>
  <c r="BU32" i="159"/>
  <c r="BT32" i="159"/>
  <c r="BS32" i="159"/>
  <c r="BR32" i="159"/>
  <c r="BQ32" i="159"/>
  <c r="BP32" i="159"/>
  <c r="BO32" i="159"/>
  <c r="AO32" i="159"/>
  <c r="AN32" i="159"/>
  <c r="AM32" i="159"/>
  <c r="AL32" i="159"/>
  <c r="AK32" i="159"/>
  <c r="Z32" i="159"/>
  <c r="Y32" i="159"/>
  <c r="X32" i="159"/>
  <c r="W32" i="159"/>
  <c r="V32" i="159"/>
  <c r="U32" i="159"/>
  <c r="T32" i="159"/>
  <c r="S32" i="159"/>
  <c r="R32" i="159"/>
  <c r="Q32" i="159"/>
  <c r="P32" i="159"/>
  <c r="O32" i="159"/>
  <c r="N32" i="159"/>
  <c r="M32" i="159"/>
  <c r="L32" i="159"/>
  <c r="K32" i="159"/>
  <c r="J32" i="159"/>
  <c r="I32" i="159"/>
  <c r="H32" i="159"/>
  <c r="G32" i="159"/>
  <c r="GN47" i="159"/>
  <c r="GM47" i="159"/>
  <c r="GL47" i="159"/>
  <c r="GK47" i="159"/>
  <c r="GJ47" i="159"/>
  <c r="GI47" i="159"/>
  <c r="GH47" i="159"/>
  <c r="GG47" i="159"/>
  <c r="GF47" i="159"/>
  <c r="GE47" i="159"/>
  <c r="FO47" i="159"/>
  <c r="FN47" i="159"/>
  <c r="FM47" i="159"/>
  <c r="FL47" i="159"/>
  <c r="FK47" i="159"/>
  <c r="FE47" i="159"/>
  <c r="FD47" i="159"/>
  <c r="FC47" i="159"/>
  <c r="FB47" i="159"/>
  <c r="FA47" i="159"/>
  <c r="DG47" i="159"/>
  <c r="DF47" i="159"/>
  <c r="DE47" i="159"/>
  <c r="DD47" i="159"/>
  <c r="DC47" i="159"/>
  <c r="CW47" i="159"/>
  <c r="CV47" i="159"/>
  <c r="CU47" i="159"/>
  <c r="CT47" i="159"/>
  <c r="CS47" i="159"/>
  <c r="CR47" i="159"/>
  <c r="CQ47" i="159"/>
  <c r="CP47" i="159"/>
  <c r="CO47" i="159"/>
  <c r="CN47" i="159"/>
  <c r="CC47" i="159"/>
  <c r="CB47" i="159"/>
  <c r="CA47" i="159"/>
  <c r="BZ47" i="159"/>
  <c r="BY47" i="159"/>
  <c r="BX47" i="159"/>
  <c r="BW47" i="159"/>
  <c r="BV47" i="159"/>
  <c r="BU47" i="159"/>
  <c r="BT47" i="159"/>
  <c r="BS47" i="159"/>
  <c r="BR47" i="159"/>
  <c r="BQ47" i="159"/>
  <c r="BP47" i="159"/>
  <c r="BO47" i="159"/>
  <c r="BN47" i="159"/>
  <c r="BM47" i="159"/>
  <c r="BL47" i="159"/>
  <c r="BK47" i="159"/>
  <c r="BJ47" i="159"/>
  <c r="AO47" i="159"/>
  <c r="AN47" i="159"/>
  <c r="AM47" i="159"/>
  <c r="AL47" i="159"/>
  <c r="AK47" i="159"/>
  <c r="Z47" i="159"/>
  <c r="Y47" i="159"/>
  <c r="X47" i="159"/>
  <c r="W47" i="159"/>
  <c r="V47" i="159"/>
  <c r="U47" i="159"/>
  <c r="T47" i="159"/>
  <c r="S47" i="159"/>
  <c r="R47" i="159"/>
  <c r="Q47" i="159"/>
  <c r="P47" i="159"/>
  <c r="O47" i="159"/>
  <c r="N47" i="159"/>
  <c r="M47" i="159"/>
  <c r="L47" i="159"/>
  <c r="K47" i="159"/>
  <c r="J47" i="159"/>
  <c r="I47" i="159"/>
  <c r="H47" i="159"/>
  <c r="G47" i="159"/>
  <c r="GN46" i="159"/>
  <c r="GM46" i="159"/>
  <c r="GL46" i="159"/>
  <c r="GK46" i="159"/>
  <c r="GJ46" i="159"/>
  <c r="GI46" i="159"/>
  <c r="GH46" i="159"/>
  <c r="GG46" i="159"/>
  <c r="GF46" i="159"/>
  <c r="GE46" i="159"/>
  <c r="FO46" i="159"/>
  <c r="FN46" i="159"/>
  <c r="FM46" i="159"/>
  <c r="FL46" i="159"/>
  <c r="FK46" i="159"/>
  <c r="FE46" i="159"/>
  <c r="FD46" i="159"/>
  <c r="FC46" i="159"/>
  <c r="FB46" i="159"/>
  <c r="FA46" i="159"/>
  <c r="DG46" i="159"/>
  <c r="DF46" i="159"/>
  <c r="DE46" i="159"/>
  <c r="DD46" i="159"/>
  <c r="DC46" i="159"/>
  <c r="CW46" i="159"/>
  <c r="CV46" i="159"/>
  <c r="CU46" i="159"/>
  <c r="CT46" i="159"/>
  <c r="CS46" i="159"/>
  <c r="CR46" i="159"/>
  <c r="CQ46" i="159"/>
  <c r="CP46" i="159"/>
  <c r="CO46" i="159"/>
  <c r="CN46" i="159"/>
  <c r="CC46" i="159"/>
  <c r="CB46" i="159"/>
  <c r="CA46" i="159"/>
  <c r="BZ46" i="159"/>
  <c r="BY46" i="159"/>
  <c r="BX46" i="159"/>
  <c r="BW46" i="159"/>
  <c r="BV46" i="159"/>
  <c r="BU46" i="159"/>
  <c r="BT46" i="159"/>
  <c r="BS46" i="159"/>
  <c r="BR46" i="159"/>
  <c r="BQ46" i="159"/>
  <c r="BP46" i="159"/>
  <c r="BO46" i="159"/>
  <c r="BN46" i="159"/>
  <c r="BM46" i="159"/>
  <c r="BL46" i="159"/>
  <c r="BK46" i="159"/>
  <c r="BJ46" i="159"/>
  <c r="AO46" i="159"/>
  <c r="AN46" i="159"/>
  <c r="AM46" i="159"/>
  <c r="AL46" i="159"/>
  <c r="AK46" i="159"/>
  <c r="Z46" i="159"/>
  <c r="Y46" i="159"/>
  <c r="X46" i="159"/>
  <c r="W46" i="159"/>
  <c r="V46" i="159"/>
  <c r="U46" i="159"/>
  <c r="T46" i="159"/>
  <c r="S46" i="159"/>
  <c r="R46" i="159"/>
  <c r="Q46" i="159"/>
  <c r="P46" i="159"/>
  <c r="O46" i="159"/>
  <c r="N46" i="159"/>
  <c r="M46" i="159"/>
  <c r="L46" i="159"/>
  <c r="K46" i="159"/>
  <c r="J46" i="159"/>
  <c r="I46" i="159"/>
  <c r="H46" i="159"/>
  <c r="G46" i="159"/>
  <c r="GN45" i="159"/>
  <c r="GM45" i="159"/>
  <c r="GL45" i="159"/>
  <c r="GK45" i="159"/>
  <c r="GJ45" i="159"/>
  <c r="GI45" i="159"/>
  <c r="GH45" i="159"/>
  <c r="GG45" i="159"/>
  <c r="GF45" i="159"/>
  <c r="GE45" i="159"/>
  <c r="FO45" i="159"/>
  <c r="FN45" i="159"/>
  <c r="FM45" i="159"/>
  <c r="FL45" i="159"/>
  <c r="FK45" i="159"/>
  <c r="FE45" i="159"/>
  <c r="FD45" i="159"/>
  <c r="FC45" i="159"/>
  <c r="FB45" i="159"/>
  <c r="FA45" i="159"/>
  <c r="DG45" i="159"/>
  <c r="DF45" i="159"/>
  <c r="DE45" i="159"/>
  <c r="DD45" i="159"/>
  <c r="DC45" i="159"/>
  <c r="CW45" i="159"/>
  <c r="CV45" i="159"/>
  <c r="CU45" i="159"/>
  <c r="CT45" i="159"/>
  <c r="CS45" i="159"/>
  <c r="CR45" i="159"/>
  <c r="CQ45" i="159"/>
  <c r="CP45" i="159"/>
  <c r="CO45" i="159"/>
  <c r="CN45" i="159"/>
  <c r="CC45" i="159"/>
  <c r="CB45" i="159"/>
  <c r="CA45" i="159"/>
  <c r="BZ45" i="159"/>
  <c r="BY45" i="159"/>
  <c r="BX45" i="159"/>
  <c r="BW45" i="159"/>
  <c r="BV45" i="159"/>
  <c r="BU45" i="159"/>
  <c r="BT45" i="159"/>
  <c r="BS45" i="159"/>
  <c r="BR45" i="159"/>
  <c r="BQ45" i="159"/>
  <c r="BP45" i="159"/>
  <c r="BO45" i="159"/>
  <c r="BN45" i="159"/>
  <c r="BM45" i="159"/>
  <c r="BL45" i="159"/>
  <c r="BK45" i="159"/>
  <c r="BJ45" i="159"/>
  <c r="AO45" i="159"/>
  <c r="AN45" i="159"/>
  <c r="AM45" i="159"/>
  <c r="AL45" i="159"/>
  <c r="AK45" i="159"/>
  <c r="Z45" i="159"/>
  <c r="Y45" i="159"/>
  <c r="X45" i="159"/>
  <c r="W45" i="159"/>
  <c r="V45" i="159"/>
  <c r="U45" i="159"/>
  <c r="T45" i="159"/>
  <c r="S45" i="159"/>
  <c r="R45" i="159"/>
  <c r="Q45" i="159"/>
  <c r="P45" i="159"/>
  <c r="O45" i="159"/>
  <c r="N45" i="159"/>
  <c r="M45" i="159"/>
  <c r="L45" i="159"/>
  <c r="K45" i="159"/>
  <c r="J45" i="159"/>
  <c r="I45" i="159"/>
  <c r="H45" i="159"/>
  <c r="G45" i="159"/>
  <c r="GN44" i="159"/>
  <c r="GM44" i="159"/>
  <c r="GL44" i="159"/>
  <c r="GK44" i="159"/>
  <c r="GJ44" i="159"/>
  <c r="GI44" i="159"/>
  <c r="GH44" i="159"/>
  <c r="GG44" i="159"/>
  <c r="GF44" i="159"/>
  <c r="GE44" i="159"/>
  <c r="FO44" i="159"/>
  <c r="FN44" i="159"/>
  <c r="FM44" i="159"/>
  <c r="FL44" i="159"/>
  <c r="FK44" i="159"/>
  <c r="FE44" i="159"/>
  <c r="FD44" i="159"/>
  <c r="FC44" i="159"/>
  <c r="FB44" i="159"/>
  <c r="FA44" i="159"/>
  <c r="DG44" i="159"/>
  <c r="DF44" i="159"/>
  <c r="DE44" i="159"/>
  <c r="DD44" i="159"/>
  <c r="DC44" i="159"/>
  <c r="CW44" i="159"/>
  <c r="CV44" i="159"/>
  <c r="CU44" i="159"/>
  <c r="CT44" i="159"/>
  <c r="CS44" i="159"/>
  <c r="CR44" i="159"/>
  <c r="CQ44" i="159"/>
  <c r="CP44" i="159"/>
  <c r="CO44" i="159"/>
  <c r="CN44" i="159"/>
  <c r="CC44" i="159"/>
  <c r="CB44" i="159"/>
  <c r="CA44" i="159"/>
  <c r="BZ44" i="159"/>
  <c r="BY44" i="159"/>
  <c r="BX44" i="159"/>
  <c r="BW44" i="159"/>
  <c r="BV44" i="159"/>
  <c r="BU44" i="159"/>
  <c r="BT44" i="159"/>
  <c r="BS44" i="159"/>
  <c r="BR44" i="159"/>
  <c r="BQ44" i="159"/>
  <c r="BP44" i="159"/>
  <c r="BO44" i="159"/>
  <c r="BN44" i="159"/>
  <c r="BM44" i="159"/>
  <c r="BL44" i="159"/>
  <c r="BK44" i="159"/>
  <c r="BJ44" i="159"/>
  <c r="AO44" i="159"/>
  <c r="AN44" i="159"/>
  <c r="AM44" i="159"/>
  <c r="AL44" i="159"/>
  <c r="AK44" i="159"/>
  <c r="Z44" i="159"/>
  <c r="Y44" i="159"/>
  <c r="X44" i="159"/>
  <c r="W44" i="159"/>
  <c r="V44" i="159"/>
  <c r="U44" i="159"/>
  <c r="T44" i="159"/>
  <c r="S44" i="159"/>
  <c r="R44" i="159"/>
  <c r="Q44" i="159"/>
  <c r="P44" i="159"/>
  <c r="O44" i="159"/>
  <c r="N44" i="159"/>
  <c r="M44" i="159"/>
  <c r="L44" i="159"/>
  <c r="K44" i="159"/>
  <c r="J44" i="159"/>
  <c r="I44" i="159"/>
  <c r="H44" i="159"/>
  <c r="G44" i="159"/>
  <c r="GN43" i="159"/>
  <c r="GM43" i="159"/>
  <c r="GL43" i="159"/>
  <c r="GK43" i="159"/>
  <c r="GJ43" i="159"/>
  <c r="GI43" i="159"/>
  <c r="GH43" i="159"/>
  <c r="GG43" i="159"/>
  <c r="GF43" i="159"/>
  <c r="GE43" i="159"/>
  <c r="FO43" i="159"/>
  <c r="FN43" i="159"/>
  <c r="FM43" i="159"/>
  <c r="FL43" i="159"/>
  <c r="FK43" i="159"/>
  <c r="FE43" i="159"/>
  <c r="FD43" i="159"/>
  <c r="FC43" i="159"/>
  <c r="FB43" i="159"/>
  <c r="FA43" i="159"/>
  <c r="DG43" i="159"/>
  <c r="DF43" i="159"/>
  <c r="DE43" i="159"/>
  <c r="DD43" i="159"/>
  <c r="DC43" i="159"/>
  <c r="CW43" i="159"/>
  <c r="CV43" i="159"/>
  <c r="CU43" i="159"/>
  <c r="CT43" i="159"/>
  <c r="CS43" i="159"/>
  <c r="CR43" i="159"/>
  <c r="CQ43" i="159"/>
  <c r="CP43" i="159"/>
  <c r="CO43" i="159"/>
  <c r="CN43" i="159"/>
  <c r="CC43" i="159"/>
  <c r="CB43" i="159"/>
  <c r="CA43" i="159"/>
  <c r="BZ43" i="159"/>
  <c r="BY43" i="159"/>
  <c r="BX43" i="159"/>
  <c r="BW43" i="159"/>
  <c r="BV43" i="159"/>
  <c r="BU43" i="159"/>
  <c r="BT43" i="159"/>
  <c r="BS43" i="159"/>
  <c r="BR43" i="159"/>
  <c r="BQ43" i="159"/>
  <c r="BP43" i="159"/>
  <c r="BO43" i="159"/>
  <c r="BN43" i="159"/>
  <c r="BM43" i="159"/>
  <c r="BL43" i="159"/>
  <c r="BK43" i="159"/>
  <c r="BJ43" i="159"/>
  <c r="AO43" i="159"/>
  <c r="AN43" i="159"/>
  <c r="AM43" i="159"/>
  <c r="AL43" i="159"/>
  <c r="AK43" i="159"/>
  <c r="Z43" i="159"/>
  <c r="Y43" i="159"/>
  <c r="X43" i="159"/>
  <c r="W43" i="159"/>
  <c r="V43" i="159"/>
  <c r="U43" i="159"/>
  <c r="T43" i="159"/>
  <c r="S43" i="159"/>
  <c r="R43" i="159"/>
  <c r="Q43" i="159"/>
  <c r="P43" i="159"/>
  <c r="O43" i="159"/>
  <c r="N43" i="159"/>
  <c r="M43" i="159"/>
  <c r="L43" i="159"/>
  <c r="K43" i="159"/>
  <c r="J43" i="159"/>
  <c r="I43" i="159"/>
  <c r="H43" i="159"/>
  <c r="G43" i="159"/>
  <c r="GN42" i="159"/>
  <c r="GM42" i="159"/>
  <c r="GL42" i="159"/>
  <c r="GK42" i="159"/>
  <c r="GJ42" i="159"/>
  <c r="GI42" i="159"/>
  <c r="GH42" i="159"/>
  <c r="GG42" i="159"/>
  <c r="GF42" i="159"/>
  <c r="GE42" i="159"/>
  <c r="FO42" i="159"/>
  <c r="FN42" i="159"/>
  <c r="FM42" i="159"/>
  <c r="FL42" i="159"/>
  <c r="FK42" i="159"/>
  <c r="FE42" i="159"/>
  <c r="FD42" i="159"/>
  <c r="FC42" i="159"/>
  <c r="FB42" i="159"/>
  <c r="FA42" i="159"/>
  <c r="DG42" i="159"/>
  <c r="DF42" i="159"/>
  <c r="DE42" i="159"/>
  <c r="DD42" i="159"/>
  <c r="DC42" i="159"/>
  <c r="CW42" i="159"/>
  <c r="CV42" i="159"/>
  <c r="CU42" i="159"/>
  <c r="CT42" i="159"/>
  <c r="CS42" i="159"/>
  <c r="CR42" i="159"/>
  <c r="CQ42" i="159"/>
  <c r="CP42" i="159"/>
  <c r="CO42" i="159"/>
  <c r="CN42" i="159"/>
  <c r="CC42" i="159"/>
  <c r="CB42" i="159"/>
  <c r="CA42" i="159"/>
  <c r="BZ42" i="159"/>
  <c r="BY42" i="159"/>
  <c r="BX42" i="159"/>
  <c r="BW42" i="159"/>
  <c r="BV42" i="159"/>
  <c r="BU42" i="159"/>
  <c r="BT42" i="159"/>
  <c r="BS42" i="159"/>
  <c r="BR42" i="159"/>
  <c r="BQ42" i="159"/>
  <c r="BP42" i="159"/>
  <c r="BO42" i="159"/>
  <c r="BN42" i="159"/>
  <c r="BM42" i="159"/>
  <c r="BL42" i="159"/>
  <c r="BK42" i="159"/>
  <c r="BJ42" i="159"/>
  <c r="AO42" i="159"/>
  <c r="AN42" i="159"/>
  <c r="AM42" i="159"/>
  <c r="AL42" i="159"/>
  <c r="AK42" i="159"/>
  <c r="Z42" i="159"/>
  <c r="Y42" i="159"/>
  <c r="X42" i="159"/>
  <c r="W42" i="159"/>
  <c r="V42" i="159"/>
  <c r="U42" i="159"/>
  <c r="T42" i="159"/>
  <c r="S42" i="159"/>
  <c r="R42" i="159"/>
  <c r="Q42" i="159"/>
  <c r="P42" i="159"/>
  <c r="O42" i="159"/>
  <c r="N42" i="159"/>
  <c r="M42" i="159"/>
  <c r="L42" i="159"/>
  <c r="K42" i="159"/>
  <c r="J42" i="159"/>
  <c r="I42" i="159"/>
  <c r="H42" i="159"/>
  <c r="G42" i="159"/>
  <c r="GN41" i="159"/>
  <c r="GM41" i="159"/>
  <c r="GL41" i="159"/>
  <c r="GK41" i="159"/>
  <c r="GJ41" i="159"/>
  <c r="GI41" i="159"/>
  <c r="GH41" i="159"/>
  <c r="GG41" i="159"/>
  <c r="GF41" i="159"/>
  <c r="GE41" i="159"/>
  <c r="FO41" i="159"/>
  <c r="FN41" i="159"/>
  <c r="FM41" i="159"/>
  <c r="FL41" i="159"/>
  <c r="FK41" i="159"/>
  <c r="FE41" i="159"/>
  <c r="FD41" i="159"/>
  <c r="FC41" i="159"/>
  <c r="FB41" i="159"/>
  <c r="FA41" i="159"/>
  <c r="DG41" i="159"/>
  <c r="DF41" i="159"/>
  <c r="DE41" i="159"/>
  <c r="DD41" i="159"/>
  <c r="DC41" i="159"/>
  <c r="CW41" i="159"/>
  <c r="CV41" i="159"/>
  <c r="CU41" i="159"/>
  <c r="CT41" i="159"/>
  <c r="CS41" i="159"/>
  <c r="CR41" i="159"/>
  <c r="CQ41" i="159"/>
  <c r="CP41" i="159"/>
  <c r="CO41" i="159"/>
  <c r="CN41" i="159"/>
  <c r="CC41" i="159"/>
  <c r="CB41" i="159"/>
  <c r="CA41" i="159"/>
  <c r="BZ41" i="159"/>
  <c r="BY41" i="159"/>
  <c r="BX41" i="159"/>
  <c r="BW41" i="159"/>
  <c r="BV41" i="159"/>
  <c r="BU41" i="159"/>
  <c r="BT41" i="159"/>
  <c r="BS41" i="159"/>
  <c r="BR41" i="159"/>
  <c r="BQ41" i="159"/>
  <c r="BP41" i="159"/>
  <c r="BO41" i="159"/>
  <c r="BN41" i="159"/>
  <c r="BM41" i="159"/>
  <c r="BL41" i="159"/>
  <c r="BK41" i="159"/>
  <c r="BJ41" i="159"/>
  <c r="AO41" i="159"/>
  <c r="AN41" i="159"/>
  <c r="AM41" i="159"/>
  <c r="AL41" i="159"/>
  <c r="AK41" i="159"/>
  <c r="Z41" i="159"/>
  <c r="Y41" i="159"/>
  <c r="X41" i="159"/>
  <c r="W41" i="159"/>
  <c r="V41" i="159"/>
  <c r="U41" i="159"/>
  <c r="T41" i="159"/>
  <c r="S41" i="159"/>
  <c r="R41" i="159"/>
  <c r="Q41" i="159"/>
  <c r="P41" i="159"/>
  <c r="O41" i="159"/>
  <c r="N41" i="159"/>
  <c r="M41" i="159"/>
  <c r="L41" i="159"/>
  <c r="K41" i="159"/>
  <c r="J41" i="159"/>
  <c r="I41" i="159"/>
  <c r="H41" i="159"/>
  <c r="G41" i="159"/>
  <c r="GN40" i="159"/>
  <c r="GM40" i="159"/>
  <c r="GL40" i="159"/>
  <c r="GK40" i="159"/>
  <c r="GJ40" i="159"/>
  <c r="GI40" i="159"/>
  <c r="GH40" i="159"/>
  <c r="GG40" i="159"/>
  <c r="GF40" i="159"/>
  <c r="GE40" i="159"/>
  <c r="FO40" i="159"/>
  <c r="FN40" i="159"/>
  <c r="FM40" i="159"/>
  <c r="FL40" i="159"/>
  <c r="FK40" i="159"/>
  <c r="FE40" i="159"/>
  <c r="FD40" i="159"/>
  <c r="FC40" i="159"/>
  <c r="FB40" i="159"/>
  <c r="FA40" i="159"/>
  <c r="DG40" i="159"/>
  <c r="DF40" i="159"/>
  <c r="DE40" i="159"/>
  <c r="DD40" i="159"/>
  <c r="DC40" i="159"/>
  <c r="CW40" i="159"/>
  <c r="CV40" i="159"/>
  <c r="CU40" i="159"/>
  <c r="CT40" i="159"/>
  <c r="CS40" i="159"/>
  <c r="CR40" i="159"/>
  <c r="CQ40" i="159"/>
  <c r="CP40" i="159"/>
  <c r="CO40" i="159"/>
  <c r="CN40" i="159"/>
  <c r="CC40" i="159"/>
  <c r="CB40" i="159"/>
  <c r="CA40" i="159"/>
  <c r="BZ40" i="159"/>
  <c r="BY40" i="159"/>
  <c r="BX40" i="159"/>
  <c r="BW40" i="159"/>
  <c r="BV40" i="159"/>
  <c r="BU40" i="159"/>
  <c r="BT40" i="159"/>
  <c r="BS40" i="159"/>
  <c r="BR40" i="159"/>
  <c r="BQ40" i="159"/>
  <c r="BP40" i="159"/>
  <c r="BO40" i="159"/>
  <c r="BN40" i="159"/>
  <c r="BM40" i="159"/>
  <c r="BL40" i="159"/>
  <c r="BK40" i="159"/>
  <c r="BJ40" i="159"/>
  <c r="AO40" i="159"/>
  <c r="AN40" i="159"/>
  <c r="AM40" i="159"/>
  <c r="AL40" i="159"/>
  <c r="AK40" i="159"/>
  <c r="Z40" i="159"/>
  <c r="Y40" i="159"/>
  <c r="X40" i="159"/>
  <c r="W40" i="159"/>
  <c r="V40" i="159"/>
  <c r="U40" i="159"/>
  <c r="T40" i="159"/>
  <c r="S40" i="159"/>
  <c r="R40" i="159"/>
  <c r="Q40" i="159"/>
  <c r="P40" i="159"/>
  <c r="O40" i="159"/>
  <c r="N40" i="159"/>
  <c r="M40" i="159"/>
  <c r="L40" i="159"/>
  <c r="K40" i="159"/>
  <c r="J40" i="159"/>
  <c r="I40" i="159"/>
  <c r="H40" i="159"/>
  <c r="G40" i="159"/>
  <c r="GN39" i="159"/>
  <c r="GM39" i="159"/>
  <c r="GL39" i="159"/>
  <c r="GK39" i="159"/>
  <c r="GJ39" i="159"/>
  <c r="GI39" i="159"/>
  <c r="GH39" i="159"/>
  <c r="GG39" i="159"/>
  <c r="GF39" i="159"/>
  <c r="GE39" i="159"/>
  <c r="FO39" i="159"/>
  <c r="FN39" i="159"/>
  <c r="FM39" i="159"/>
  <c r="FL39" i="159"/>
  <c r="FK39" i="159"/>
  <c r="FE39" i="159"/>
  <c r="FD39" i="159"/>
  <c r="FC39" i="159"/>
  <c r="FB39" i="159"/>
  <c r="FA39" i="159"/>
  <c r="CW39" i="159"/>
  <c r="CV39" i="159"/>
  <c r="CU39" i="159"/>
  <c r="CT39" i="159"/>
  <c r="CS39" i="159"/>
  <c r="CR39" i="159"/>
  <c r="CQ39" i="159"/>
  <c r="CP39" i="159"/>
  <c r="CO39" i="159"/>
  <c r="CN39" i="159"/>
  <c r="CC39" i="159"/>
  <c r="CB39" i="159"/>
  <c r="CA39" i="159"/>
  <c r="BZ39" i="159"/>
  <c r="BY39" i="159"/>
  <c r="BX39" i="159"/>
  <c r="BW39" i="159"/>
  <c r="BV39" i="159"/>
  <c r="BU39" i="159"/>
  <c r="BT39" i="159"/>
  <c r="BS39" i="159"/>
  <c r="BR39" i="159"/>
  <c r="BQ39" i="159"/>
  <c r="BP39" i="159"/>
  <c r="BO39" i="159"/>
  <c r="BN39" i="159"/>
  <c r="BM39" i="159"/>
  <c r="BL39" i="159"/>
  <c r="BK39" i="159"/>
  <c r="BJ39" i="159"/>
  <c r="AO39" i="159"/>
  <c r="AN39" i="159"/>
  <c r="AM39" i="159"/>
  <c r="AL39" i="159"/>
  <c r="AK39" i="159"/>
  <c r="Z39" i="159"/>
  <c r="Y39" i="159"/>
  <c r="X39" i="159"/>
  <c r="W39" i="159"/>
  <c r="V39" i="159"/>
  <c r="U39" i="159"/>
  <c r="T39" i="159"/>
  <c r="S39" i="159"/>
  <c r="R39" i="159"/>
  <c r="Q39" i="159"/>
  <c r="P39" i="159"/>
  <c r="O39" i="159"/>
  <c r="N39" i="159"/>
  <c r="M39" i="159"/>
  <c r="L39" i="159"/>
  <c r="K39" i="159"/>
  <c r="J39" i="159"/>
  <c r="I39" i="159"/>
  <c r="H39" i="159"/>
  <c r="G39" i="159"/>
  <c r="GN38" i="159"/>
  <c r="GM38" i="159"/>
  <c r="GL38" i="159"/>
  <c r="GK38" i="159"/>
  <c r="GJ38" i="159"/>
  <c r="GI38" i="159"/>
  <c r="GH38" i="159"/>
  <c r="GG38" i="159"/>
  <c r="GF38" i="159"/>
  <c r="GE38" i="159"/>
  <c r="FO38" i="159"/>
  <c r="FN38" i="159"/>
  <c r="FM38" i="159"/>
  <c r="FL38" i="159"/>
  <c r="FK38" i="159"/>
  <c r="FE38" i="159"/>
  <c r="FD38" i="159"/>
  <c r="FC38" i="159"/>
  <c r="FB38" i="159"/>
  <c r="FA38" i="159"/>
  <c r="DG38" i="159"/>
  <c r="DF38" i="159"/>
  <c r="DE38" i="159"/>
  <c r="DD38" i="159"/>
  <c r="DC38" i="159"/>
  <c r="CW38" i="159"/>
  <c r="CV38" i="159"/>
  <c r="CU38" i="159"/>
  <c r="CT38" i="159"/>
  <c r="CS38" i="159"/>
  <c r="CR38" i="159"/>
  <c r="CQ38" i="159"/>
  <c r="CP38" i="159"/>
  <c r="CO38" i="159"/>
  <c r="CN38" i="159"/>
  <c r="CC38" i="159"/>
  <c r="CB38" i="159"/>
  <c r="CA38" i="159"/>
  <c r="BZ38" i="159"/>
  <c r="BY38" i="159"/>
  <c r="BX38" i="159"/>
  <c r="BW38" i="159"/>
  <c r="BV38" i="159"/>
  <c r="BU38" i="159"/>
  <c r="BT38" i="159"/>
  <c r="BS38" i="159"/>
  <c r="BR38" i="159"/>
  <c r="BQ38" i="159"/>
  <c r="BP38" i="159"/>
  <c r="BO38" i="159"/>
  <c r="BN38" i="159"/>
  <c r="BM38" i="159"/>
  <c r="BL38" i="159"/>
  <c r="BK38" i="159"/>
  <c r="BJ38" i="159"/>
  <c r="AO38" i="159"/>
  <c r="AN38" i="159"/>
  <c r="AM38" i="159"/>
  <c r="AL38" i="159"/>
  <c r="AK38" i="159"/>
  <c r="Z38" i="159"/>
  <c r="Y38" i="159"/>
  <c r="X38" i="159"/>
  <c r="W38" i="159"/>
  <c r="V38" i="159"/>
  <c r="U38" i="159"/>
  <c r="T38" i="159"/>
  <c r="S38" i="159"/>
  <c r="R38" i="159"/>
  <c r="Q38" i="159"/>
  <c r="P38" i="159"/>
  <c r="O38" i="159"/>
  <c r="N38" i="159"/>
  <c r="M38" i="159"/>
  <c r="L38" i="159"/>
  <c r="K38" i="159"/>
  <c r="J38" i="159"/>
  <c r="I38" i="159"/>
  <c r="H38" i="159"/>
  <c r="G38" i="159"/>
  <c r="GN57" i="159"/>
  <c r="GM57" i="159"/>
  <c r="GL57" i="159"/>
  <c r="GK57" i="159"/>
  <c r="GJ57" i="159"/>
  <c r="GI57" i="159"/>
  <c r="GH57" i="159"/>
  <c r="GG57" i="159"/>
  <c r="GF57" i="159"/>
  <c r="GE57" i="159"/>
  <c r="FO57" i="159"/>
  <c r="FN57" i="159"/>
  <c r="FM57" i="159"/>
  <c r="FL57" i="159"/>
  <c r="FK57" i="159"/>
  <c r="FE57" i="159"/>
  <c r="FD57" i="159"/>
  <c r="FC57" i="159"/>
  <c r="FB57" i="159"/>
  <c r="FA57" i="159"/>
  <c r="DG57" i="159"/>
  <c r="DF57" i="159"/>
  <c r="DE57" i="159"/>
  <c r="DD57" i="159"/>
  <c r="DC57" i="159"/>
  <c r="CW57" i="159"/>
  <c r="CV57" i="159"/>
  <c r="CU57" i="159"/>
  <c r="CT57" i="159"/>
  <c r="CS57" i="159"/>
  <c r="CR57" i="159"/>
  <c r="CQ57" i="159"/>
  <c r="CP57" i="159"/>
  <c r="CO57" i="159"/>
  <c r="CN57" i="159"/>
  <c r="CC57" i="159"/>
  <c r="CB57" i="159"/>
  <c r="CA57" i="159"/>
  <c r="BZ57" i="159"/>
  <c r="BY57" i="159"/>
  <c r="BX57" i="159"/>
  <c r="BW57" i="159"/>
  <c r="BV57" i="159"/>
  <c r="BU57" i="159"/>
  <c r="BT57" i="159"/>
  <c r="BS57" i="159"/>
  <c r="BR57" i="159"/>
  <c r="BQ57" i="159"/>
  <c r="BP57" i="159"/>
  <c r="BO57" i="159"/>
  <c r="BN57" i="159"/>
  <c r="BM57" i="159"/>
  <c r="BL57" i="159"/>
  <c r="BK57" i="159"/>
  <c r="BJ57" i="159"/>
  <c r="AO57" i="159"/>
  <c r="AN57" i="159"/>
  <c r="AM57" i="159"/>
  <c r="AL57" i="159"/>
  <c r="AK57" i="159"/>
  <c r="Z57" i="159"/>
  <c r="Y57" i="159"/>
  <c r="X57" i="159"/>
  <c r="W57" i="159"/>
  <c r="V57" i="159"/>
  <c r="U57" i="159"/>
  <c r="T57" i="159"/>
  <c r="S57" i="159"/>
  <c r="R57" i="159"/>
  <c r="Q57" i="159"/>
  <c r="P57" i="159"/>
  <c r="O57" i="159"/>
  <c r="N57" i="159"/>
  <c r="M57" i="159"/>
  <c r="L57" i="159"/>
  <c r="K57" i="159"/>
  <c r="J57" i="159"/>
  <c r="I57" i="159"/>
  <c r="H57" i="159"/>
  <c r="G57" i="159"/>
  <c r="GN27" i="159"/>
  <c r="GM27" i="159"/>
  <c r="GL27" i="159"/>
  <c r="GK27" i="159"/>
  <c r="GJ27" i="159"/>
  <c r="GI27" i="159"/>
  <c r="GH27" i="159"/>
  <c r="GG27" i="159"/>
  <c r="GF27" i="159"/>
  <c r="GE27" i="159"/>
  <c r="FO27" i="159"/>
  <c r="FN27" i="159"/>
  <c r="FM27" i="159"/>
  <c r="FL27" i="159"/>
  <c r="FK27" i="159"/>
  <c r="FE27" i="159"/>
  <c r="FD27" i="159"/>
  <c r="FC27" i="159"/>
  <c r="FB27" i="159"/>
  <c r="FA27" i="159"/>
  <c r="DG27" i="159"/>
  <c r="DF27" i="159"/>
  <c r="DE27" i="159"/>
  <c r="DD27" i="159"/>
  <c r="DC27" i="159"/>
  <c r="CW27" i="159"/>
  <c r="CV27" i="159"/>
  <c r="CU27" i="159"/>
  <c r="CT27" i="159"/>
  <c r="CS27" i="159"/>
  <c r="CR27" i="159"/>
  <c r="CQ27" i="159"/>
  <c r="CP27" i="159"/>
  <c r="CO27" i="159"/>
  <c r="CN27" i="159"/>
  <c r="CC27" i="159"/>
  <c r="CB27" i="159"/>
  <c r="CA27" i="159"/>
  <c r="BZ27" i="159"/>
  <c r="BY27" i="159"/>
  <c r="BS27" i="159"/>
  <c r="BR27" i="159"/>
  <c r="BQ27" i="159"/>
  <c r="BP27" i="159"/>
  <c r="BO27" i="159"/>
  <c r="AO27" i="159"/>
  <c r="AN27" i="159"/>
  <c r="AM27" i="159"/>
  <c r="AL27" i="159"/>
  <c r="AK27" i="159"/>
  <c r="Z27" i="159"/>
  <c r="Y27" i="159"/>
  <c r="X27" i="159"/>
  <c r="W27" i="159"/>
  <c r="V27" i="159"/>
  <c r="U27" i="159"/>
  <c r="T27" i="159"/>
  <c r="S27" i="159"/>
  <c r="R27" i="159"/>
  <c r="Q27" i="159"/>
  <c r="P27" i="159"/>
  <c r="O27" i="159"/>
  <c r="N27" i="159"/>
  <c r="M27" i="159"/>
  <c r="L27" i="159"/>
  <c r="K27" i="159"/>
  <c r="J27" i="159"/>
  <c r="I27" i="159"/>
  <c r="H27" i="159"/>
  <c r="G27" i="159"/>
  <c r="GN34" i="159"/>
  <c r="GM34" i="159"/>
  <c r="GL34" i="159"/>
  <c r="GK34" i="159"/>
  <c r="GJ34" i="159"/>
  <c r="GI34" i="159"/>
  <c r="GH34" i="159"/>
  <c r="GG34" i="159"/>
  <c r="GF34" i="159"/>
  <c r="GE34" i="159"/>
  <c r="FO34" i="159"/>
  <c r="FN34" i="159"/>
  <c r="FM34" i="159"/>
  <c r="FL34" i="159"/>
  <c r="FK34" i="159"/>
  <c r="FE34" i="159"/>
  <c r="FD34" i="159"/>
  <c r="FC34" i="159"/>
  <c r="FB34" i="159"/>
  <c r="FA34" i="159"/>
  <c r="DG34" i="159"/>
  <c r="DF34" i="159"/>
  <c r="DE34" i="159"/>
  <c r="DD34" i="159"/>
  <c r="DC34" i="159"/>
  <c r="CW34" i="159"/>
  <c r="CV34" i="159"/>
  <c r="CU34" i="159"/>
  <c r="CT34" i="159"/>
  <c r="CS34" i="159"/>
  <c r="CR34" i="159"/>
  <c r="CQ34" i="159"/>
  <c r="CP34" i="159"/>
  <c r="CO34" i="159"/>
  <c r="CN34" i="159"/>
  <c r="CC34" i="159"/>
  <c r="CB34" i="159"/>
  <c r="CA34" i="159"/>
  <c r="BZ34" i="159"/>
  <c r="BY34" i="159"/>
  <c r="BX34" i="159"/>
  <c r="BW34" i="159"/>
  <c r="BV34" i="159"/>
  <c r="BU34" i="159"/>
  <c r="BT34" i="159"/>
  <c r="BS34" i="159"/>
  <c r="BR34" i="159"/>
  <c r="BQ34" i="159"/>
  <c r="BP34" i="159"/>
  <c r="BO34" i="159"/>
  <c r="BN34" i="159"/>
  <c r="BM34" i="159"/>
  <c r="BL34" i="159"/>
  <c r="BK34" i="159"/>
  <c r="BJ34" i="159"/>
  <c r="AO34" i="159"/>
  <c r="AN34" i="159"/>
  <c r="AM34" i="159"/>
  <c r="AL34" i="159"/>
  <c r="AK34" i="159"/>
  <c r="Z34" i="159"/>
  <c r="Y34" i="159"/>
  <c r="X34" i="159"/>
  <c r="W34" i="159"/>
  <c r="V34" i="159"/>
  <c r="U34" i="159"/>
  <c r="T34" i="159"/>
  <c r="S34" i="159"/>
  <c r="R34" i="159"/>
  <c r="Q34" i="159"/>
  <c r="P34" i="159"/>
  <c r="O34" i="159"/>
  <c r="N34" i="159"/>
  <c r="M34" i="159"/>
  <c r="L34" i="159"/>
  <c r="K34" i="159"/>
  <c r="J34" i="159"/>
  <c r="I34" i="159"/>
  <c r="H34" i="159"/>
  <c r="G34" i="159"/>
  <c r="GN56" i="159"/>
  <c r="GM56" i="159"/>
  <c r="GL56" i="159"/>
  <c r="GK56" i="159"/>
  <c r="GJ56" i="159"/>
  <c r="GI56" i="159"/>
  <c r="GH56" i="159"/>
  <c r="GG56" i="159"/>
  <c r="GF56" i="159"/>
  <c r="GE56" i="159"/>
  <c r="FO56" i="159"/>
  <c r="FN56" i="159"/>
  <c r="FM56" i="159"/>
  <c r="FL56" i="159"/>
  <c r="FK56" i="159"/>
  <c r="FE56" i="159"/>
  <c r="FD56" i="159"/>
  <c r="FC56" i="159"/>
  <c r="FB56" i="159"/>
  <c r="FA56" i="159"/>
  <c r="DG56" i="159"/>
  <c r="DF56" i="159"/>
  <c r="DE56" i="159"/>
  <c r="DD56" i="159"/>
  <c r="DC56" i="159"/>
  <c r="CW56" i="159"/>
  <c r="CV56" i="159"/>
  <c r="CU56" i="159"/>
  <c r="CT56" i="159"/>
  <c r="CS56" i="159"/>
  <c r="CR56" i="159"/>
  <c r="CQ56" i="159"/>
  <c r="CP56" i="159"/>
  <c r="CO56" i="159"/>
  <c r="CN56" i="159"/>
  <c r="CC56" i="159"/>
  <c r="CB56" i="159"/>
  <c r="CA56" i="159"/>
  <c r="BZ56" i="159"/>
  <c r="BY56" i="159"/>
  <c r="BX56" i="159"/>
  <c r="BW56" i="159"/>
  <c r="BV56" i="159"/>
  <c r="BU56" i="159"/>
  <c r="BT56" i="159"/>
  <c r="BS56" i="159"/>
  <c r="BR56" i="159"/>
  <c r="BQ56" i="159"/>
  <c r="BP56" i="159"/>
  <c r="BO56" i="159"/>
  <c r="BN56" i="159"/>
  <c r="BM56" i="159"/>
  <c r="BL56" i="159"/>
  <c r="BK56" i="159"/>
  <c r="BJ56" i="159"/>
  <c r="AO56" i="159"/>
  <c r="AN56" i="159"/>
  <c r="AM56" i="159"/>
  <c r="AL56" i="159"/>
  <c r="AK56" i="159"/>
  <c r="Z56" i="159"/>
  <c r="Y56" i="159"/>
  <c r="X56" i="159"/>
  <c r="W56" i="159"/>
  <c r="V56" i="159"/>
  <c r="U56" i="159"/>
  <c r="T56" i="159"/>
  <c r="S56" i="159"/>
  <c r="R56" i="159"/>
  <c r="Q56" i="159"/>
  <c r="P56" i="159"/>
  <c r="O56" i="159"/>
  <c r="N56" i="159"/>
  <c r="M56" i="159"/>
  <c r="L56" i="159"/>
  <c r="K56" i="159"/>
  <c r="J56" i="159"/>
  <c r="I56" i="159"/>
  <c r="H56" i="159"/>
  <c r="G56" i="159"/>
  <c r="GI23" i="159"/>
  <c r="GH23" i="159"/>
  <c r="GG23" i="159"/>
  <c r="GF23" i="159"/>
  <c r="GE23" i="159"/>
  <c r="FO23" i="159"/>
  <c r="FN23" i="159"/>
  <c r="FM23" i="159"/>
  <c r="FL23" i="159"/>
  <c r="FK23" i="159"/>
  <c r="FE23" i="159"/>
  <c r="FD23" i="159"/>
  <c r="FC23" i="159"/>
  <c r="FB23" i="159"/>
  <c r="FA23" i="159"/>
  <c r="DG23" i="159"/>
  <c r="DF23" i="159"/>
  <c r="DE23" i="159"/>
  <c r="DD23" i="159"/>
  <c r="DC23" i="159"/>
  <c r="CW23" i="159"/>
  <c r="CV23" i="159"/>
  <c r="CU23" i="159"/>
  <c r="CT23" i="159"/>
  <c r="CS23" i="159"/>
  <c r="CR23" i="159"/>
  <c r="CQ23" i="159"/>
  <c r="CP23" i="159"/>
  <c r="CO23" i="159"/>
  <c r="CN23" i="159"/>
  <c r="BX23" i="159"/>
  <c r="BW23" i="159"/>
  <c r="BV23" i="159"/>
  <c r="BU23" i="159"/>
  <c r="BT23" i="159"/>
  <c r="BS23" i="159"/>
  <c r="BR23" i="159"/>
  <c r="BQ23" i="159"/>
  <c r="BP23" i="159"/>
  <c r="BO23" i="159"/>
  <c r="BN23" i="159"/>
  <c r="BM23" i="159"/>
  <c r="BL23" i="159"/>
  <c r="BK23" i="159"/>
  <c r="BJ23" i="159"/>
  <c r="AO23" i="159"/>
  <c r="AN23" i="159"/>
  <c r="AM23" i="159"/>
  <c r="AL23" i="159"/>
  <c r="AK23" i="159"/>
  <c r="Z23" i="159"/>
  <c r="Y23" i="159"/>
  <c r="X23" i="159"/>
  <c r="W23" i="159"/>
  <c r="V23" i="159"/>
  <c r="U23" i="159"/>
  <c r="T23" i="159"/>
  <c r="S23" i="159"/>
  <c r="R23" i="159"/>
  <c r="Q23" i="159"/>
  <c r="P23" i="159"/>
  <c r="O23" i="159"/>
  <c r="N23" i="159"/>
  <c r="M23" i="159"/>
  <c r="L23" i="159"/>
  <c r="K23" i="159"/>
  <c r="J23" i="159"/>
  <c r="I23" i="159"/>
  <c r="H23" i="159"/>
  <c r="G23" i="159"/>
  <c r="GI9" i="159"/>
  <c r="GH9" i="159"/>
  <c r="GG9" i="159"/>
  <c r="GF9" i="159"/>
  <c r="GE9" i="159"/>
  <c r="FO9" i="159"/>
  <c r="FN9" i="159"/>
  <c r="FM9" i="159"/>
  <c r="FL9" i="159"/>
  <c r="FK9" i="159"/>
  <c r="DG9" i="159"/>
  <c r="DF9" i="159"/>
  <c r="DE9" i="159"/>
  <c r="DD9" i="159"/>
  <c r="DC9" i="159"/>
  <c r="CW9" i="159"/>
  <c r="CV9" i="159"/>
  <c r="CU9" i="159"/>
  <c r="CT9" i="159"/>
  <c r="CS9" i="159"/>
  <c r="CR9" i="159"/>
  <c r="CQ9" i="159"/>
  <c r="CP9" i="159"/>
  <c r="CO9" i="159"/>
  <c r="CN9" i="159"/>
  <c r="CC9" i="159"/>
  <c r="CB9" i="159"/>
  <c r="CA9" i="159"/>
  <c r="BZ9" i="159"/>
  <c r="BY9" i="159"/>
  <c r="BX9" i="159"/>
  <c r="BW9" i="159"/>
  <c r="BV9" i="159"/>
  <c r="BU9" i="159"/>
  <c r="BT9" i="159"/>
  <c r="BS9" i="159"/>
  <c r="BR9" i="159"/>
  <c r="BQ9" i="159"/>
  <c r="BP9" i="159"/>
  <c r="BO9" i="159"/>
  <c r="BN9" i="159"/>
  <c r="BM9" i="159"/>
  <c r="BL9" i="159"/>
  <c r="BK9" i="159"/>
  <c r="BJ9" i="159"/>
  <c r="AO9" i="159"/>
  <c r="AN9" i="159"/>
  <c r="AM9" i="159"/>
  <c r="AL9" i="159"/>
  <c r="AK9" i="159"/>
  <c r="Z9" i="159"/>
  <c r="Y9" i="159"/>
  <c r="X9" i="159"/>
  <c r="W9" i="159"/>
  <c r="V9" i="159"/>
  <c r="U9" i="159"/>
  <c r="T9" i="159"/>
  <c r="S9" i="159"/>
  <c r="R9" i="159"/>
  <c r="Q9" i="159"/>
  <c r="P9" i="159"/>
  <c r="O9" i="159"/>
  <c r="N9" i="159"/>
  <c r="M9" i="159"/>
  <c r="L9" i="159"/>
  <c r="K9" i="159"/>
  <c r="J9" i="159"/>
  <c r="I9" i="159"/>
  <c r="H9" i="159"/>
  <c r="G9" i="159"/>
  <c r="GN37" i="159"/>
  <c r="GM37" i="159"/>
  <c r="GL37" i="159"/>
  <c r="GK37" i="159"/>
  <c r="GJ37" i="159"/>
  <c r="GI37" i="159"/>
  <c r="GH37" i="159"/>
  <c r="GG37" i="159"/>
  <c r="GF37" i="159"/>
  <c r="GE37" i="159"/>
  <c r="FO37" i="159"/>
  <c r="FN37" i="159"/>
  <c r="FM37" i="159"/>
  <c r="FL37" i="159"/>
  <c r="FK37" i="159"/>
  <c r="FE37" i="159"/>
  <c r="FD37" i="159"/>
  <c r="FC37" i="159"/>
  <c r="FB37" i="159"/>
  <c r="FA37" i="159"/>
  <c r="DG37" i="159"/>
  <c r="DF37" i="159"/>
  <c r="DE37" i="159"/>
  <c r="DD37" i="159"/>
  <c r="DC37" i="159"/>
  <c r="CW37" i="159"/>
  <c r="CV37" i="159"/>
  <c r="CU37" i="159"/>
  <c r="CT37" i="159"/>
  <c r="CS37" i="159"/>
  <c r="CR37" i="159"/>
  <c r="CQ37" i="159"/>
  <c r="CP37" i="159"/>
  <c r="CO37" i="159"/>
  <c r="CN37" i="159"/>
  <c r="CC37" i="159"/>
  <c r="CB37" i="159"/>
  <c r="CA37" i="159"/>
  <c r="BZ37" i="159"/>
  <c r="BY37" i="159"/>
  <c r="BX37" i="159"/>
  <c r="BW37" i="159"/>
  <c r="BV37" i="159"/>
  <c r="BU37" i="159"/>
  <c r="BT37" i="159"/>
  <c r="BS37" i="159"/>
  <c r="BR37" i="159"/>
  <c r="BQ37" i="159"/>
  <c r="BP37" i="159"/>
  <c r="BO37" i="159"/>
  <c r="AO37" i="159"/>
  <c r="AN37" i="159"/>
  <c r="AM37" i="159"/>
  <c r="AL37" i="159"/>
  <c r="AK37" i="159"/>
  <c r="Z37" i="159"/>
  <c r="Y37" i="159"/>
  <c r="X37" i="159"/>
  <c r="W37" i="159"/>
  <c r="V37" i="159"/>
  <c r="U37" i="159"/>
  <c r="T37" i="159"/>
  <c r="S37" i="159"/>
  <c r="R37" i="159"/>
  <c r="Q37" i="159"/>
  <c r="P37" i="159"/>
  <c r="O37" i="159"/>
  <c r="N37" i="159"/>
  <c r="M37" i="159"/>
  <c r="L37" i="159"/>
  <c r="K37" i="159"/>
  <c r="J37" i="159"/>
  <c r="I37" i="159"/>
  <c r="H37" i="159"/>
  <c r="G37" i="159"/>
  <c r="GN36" i="159"/>
  <c r="GM36" i="159"/>
  <c r="GL36" i="159"/>
  <c r="GK36" i="159"/>
  <c r="GJ36" i="159"/>
  <c r="GI36" i="159"/>
  <c r="GH36" i="159"/>
  <c r="GG36" i="159"/>
  <c r="GF36" i="159"/>
  <c r="GE36" i="159"/>
  <c r="FO36" i="159"/>
  <c r="FN36" i="159"/>
  <c r="FM36" i="159"/>
  <c r="FL36" i="159"/>
  <c r="FK36" i="159"/>
  <c r="FE36" i="159"/>
  <c r="FD36" i="159"/>
  <c r="FC36" i="159"/>
  <c r="FB36" i="159"/>
  <c r="FA36" i="159"/>
  <c r="DG36" i="159"/>
  <c r="DF36" i="159"/>
  <c r="DE36" i="159"/>
  <c r="DD36" i="159"/>
  <c r="DC36" i="159"/>
  <c r="CW36" i="159"/>
  <c r="CV36" i="159"/>
  <c r="CU36" i="159"/>
  <c r="CT36" i="159"/>
  <c r="CS36" i="159"/>
  <c r="CR36" i="159"/>
  <c r="CQ36" i="159"/>
  <c r="CP36" i="159"/>
  <c r="CO36" i="159"/>
  <c r="CN36" i="159"/>
  <c r="CC36" i="159"/>
  <c r="CB36" i="159"/>
  <c r="CA36" i="159"/>
  <c r="BZ36" i="159"/>
  <c r="BY36" i="159"/>
  <c r="BX36" i="159"/>
  <c r="BW36" i="159"/>
  <c r="BV36" i="159"/>
  <c r="BU36" i="159"/>
  <c r="BT36" i="159"/>
  <c r="BS36" i="159"/>
  <c r="BR36" i="159"/>
  <c r="BQ36" i="159"/>
  <c r="BP36" i="159"/>
  <c r="BO36" i="159"/>
  <c r="BN36" i="159"/>
  <c r="BM36" i="159"/>
  <c r="BL36" i="159"/>
  <c r="BK36" i="159"/>
  <c r="BJ36" i="159"/>
  <c r="AO36" i="159"/>
  <c r="AN36" i="159"/>
  <c r="AM36" i="159"/>
  <c r="AL36" i="159"/>
  <c r="AK36" i="159"/>
  <c r="Z36" i="159"/>
  <c r="Y36" i="159"/>
  <c r="X36" i="159"/>
  <c r="W36" i="159"/>
  <c r="V36" i="159"/>
  <c r="U36" i="159"/>
  <c r="T36" i="159"/>
  <c r="S36" i="159"/>
  <c r="R36" i="159"/>
  <c r="Q36" i="159"/>
  <c r="P36" i="159"/>
  <c r="O36" i="159"/>
  <c r="N36" i="159"/>
  <c r="M36" i="159"/>
  <c r="L36" i="159"/>
  <c r="K36" i="159"/>
  <c r="J36" i="159"/>
  <c r="I36" i="159"/>
  <c r="H36" i="159"/>
  <c r="G36" i="159"/>
  <c r="GN17" i="159"/>
  <c r="GM17" i="159"/>
  <c r="GL17" i="159"/>
  <c r="GK17" i="159"/>
  <c r="GJ17" i="159"/>
  <c r="GI17" i="159"/>
  <c r="GH17" i="159"/>
  <c r="GG17" i="159"/>
  <c r="GF17" i="159"/>
  <c r="GE17" i="159"/>
  <c r="FO17" i="159"/>
  <c r="FN17" i="159"/>
  <c r="FM17" i="159"/>
  <c r="FL17" i="159"/>
  <c r="FK17" i="159"/>
  <c r="FE17" i="159"/>
  <c r="FD17" i="159"/>
  <c r="FC17" i="159"/>
  <c r="FB17" i="159"/>
  <c r="FA17" i="159"/>
  <c r="DG17" i="159"/>
  <c r="DF17" i="159"/>
  <c r="DE17" i="159"/>
  <c r="DD17" i="159"/>
  <c r="DC17" i="159"/>
  <c r="CW17" i="159"/>
  <c r="CV17" i="159"/>
  <c r="CU17" i="159"/>
  <c r="CT17" i="159"/>
  <c r="CS17" i="159"/>
  <c r="CR17" i="159"/>
  <c r="CQ17" i="159"/>
  <c r="CP17" i="159"/>
  <c r="CO17" i="159"/>
  <c r="CN17" i="159"/>
  <c r="CC17" i="159"/>
  <c r="CB17" i="159"/>
  <c r="CA17" i="159"/>
  <c r="BZ17" i="159"/>
  <c r="BY17" i="159"/>
  <c r="BX17" i="159"/>
  <c r="BW17" i="159"/>
  <c r="BV17" i="159"/>
  <c r="BU17" i="159"/>
  <c r="BT17" i="159"/>
  <c r="BS17" i="159"/>
  <c r="BR17" i="159"/>
  <c r="BQ17" i="159"/>
  <c r="BP17" i="159"/>
  <c r="BO17" i="159"/>
  <c r="BN17" i="159"/>
  <c r="BM17" i="159"/>
  <c r="BL17" i="159"/>
  <c r="BK17" i="159"/>
  <c r="BJ17" i="159"/>
  <c r="AO17" i="159"/>
  <c r="AN17" i="159"/>
  <c r="AM17" i="159"/>
  <c r="AL17" i="159"/>
  <c r="AK17" i="159"/>
  <c r="Z17" i="159"/>
  <c r="Y17" i="159"/>
  <c r="X17" i="159"/>
  <c r="W17" i="159"/>
  <c r="V17" i="159"/>
  <c r="P17" i="159"/>
  <c r="O17" i="159"/>
  <c r="N17" i="159"/>
  <c r="M17" i="159"/>
  <c r="L17" i="159"/>
  <c r="K17" i="159"/>
  <c r="J17" i="159"/>
  <c r="I17" i="159"/>
  <c r="H17" i="159"/>
  <c r="G17" i="159"/>
  <c r="GN13" i="159"/>
  <c r="GM13" i="159"/>
  <c r="GL13" i="159"/>
  <c r="GK13" i="159"/>
  <c r="GJ13" i="159"/>
  <c r="GI13" i="159"/>
  <c r="GH13" i="159"/>
  <c r="GG13" i="159"/>
  <c r="GF13" i="159"/>
  <c r="GE13" i="159"/>
  <c r="FO13" i="159"/>
  <c r="FN13" i="159"/>
  <c r="FM13" i="159"/>
  <c r="FL13" i="159"/>
  <c r="FK13" i="159"/>
  <c r="FE13" i="159"/>
  <c r="FD13" i="159"/>
  <c r="FC13" i="159"/>
  <c r="FB13" i="159"/>
  <c r="FA13" i="159"/>
  <c r="DG13" i="159"/>
  <c r="DF13" i="159"/>
  <c r="DE13" i="159"/>
  <c r="DD13" i="159"/>
  <c r="DC13" i="159"/>
  <c r="CW13" i="159"/>
  <c r="CV13" i="159"/>
  <c r="CU13" i="159"/>
  <c r="CT13" i="159"/>
  <c r="CS13" i="159"/>
  <c r="BX13" i="159"/>
  <c r="BW13" i="159"/>
  <c r="BV13" i="159"/>
  <c r="BU13" i="159"/>
  <c r="BT13" i="159"/>
  <c r="BN13" i="159"/>
  <c r="BM13" i="159"/>
  <c r="BL13" i="159"/>
  <c r="BK13" i="159"/>
  <c r="BJ13" i="159"/>
  <c r="AO13" i="159"/>
  <c r="AN13" i="159"/>
  <c r="AM13" i="159"/>
  <c r="AL13" i="159"/>
  <c r="AK13" i="159"/>
  <c r="U13" i="159"/>
  <c r="T13" i="159"/>
  <c r="S13" i="159"/>
  <c r="R13" i="159"/>
  <c r="Q13" i="159"/>
  <c r="P13" i="159"/>
  <c r="O13" i="159"/>
  <c r="N13" i="159"/>
  <c r="M13" i="159"/>
  <c r="L13" i="159"/>
  <c r="K13" i="159"/>
  <c r="J13" i="159"/>
  <c r="I13" i="159"/>
  <c r="H13" i="159"/>
  <c r="G13" i="159"/>
  <c r="GN51" i="159"/>
  <c r="GM51" i="159"/>
  <c r="GL51" i="159"/>
  <c r="GK51" i="159"/>
  <c r="GJ51" i="159"/>
  <c r="GI51" i="159"/>
  <c r="GH51" i="159"/>
  <c r="GG51" i="159"/>
  <c r="GF51" i="159"/>
  <c r="GE51" i="159"/>
  <c r="FO51" i="159"/>
  <c r="FN51" i="159"/>
  <c r="FM51" i="159"/>
  <c r="FL51" i="159"/>
  <c r="FK51" i="159"/>
  <c r="FE51" i="159"/>
  <c r="FD51" i="159"/>
  <c r="FC51" i="159"/>
  <c r="FB51" i="159"/>
  <c r="FA51" i="159"/>
  <c r="DG51" i="159"/>
  <c r="DF51" i="159"/>
  <c r="DE51" i="159"/>
  <c r="DD51" i="159"/>
  <c r="DC51" i="159"/>
  <c r="CW51" i="159"/>
  <c r="CV51" i="159"/>
  <c r="CU51" i="159"/>
  <c r="CT51" i="159"/>
  <c r="CS51" i="159"/>
  <c r="CR51" i="159"/>
  <c r="CQ51" i="159"/>
  <c r="CP51" i="159"/>
  <c r="CO51" i="159"/>
  <c r="CN51" i="159"/>
  <c r="CC51" i="159"/>
  <c r="CB51" i="159"/>
  <c r="CA51" i="159"/>
  <c r="BZ51" i="159"/>
  <c r="BY51" i="159"/>
  <c r="BX51" i="159"/>
  <c r="BW51" i="159"/>
  <c r="BV51" i="159"/>
  <c r="BU51" i="159"/>
  <c r="BT51" i="159"/>
  <c r="BS51" i="159"/>
  <c r="BR51" i="159"/>
  <c r="BQ51" i="159"/>
  <c r="BP51" i="159"/>
  <c r="BO51" i="159"/>
  <c r="BN51" i="159"/>
  <c r="BM51" i="159"/>
  <c r="BL51" i="159"/>
  <c r="BK51" i="159"/>
  <c r="BJ51" i="159"/>
  <c r="AO51" i="159"/>
  <c r="AN51" i="159"/>
  <c r="AM51" i="159"/>
  <c r="AL51" i="159"/>
  <c r="AK51" i="159"/>
  <c r="Z51" i="159"/>
  <c r="Y51" i="159"/>
  <c r="X51" i="159"/>
  <c r="W51" i="159"/>
  <c r="V51" i="159"/>
  <c r="U51" i="159"/>
  <c r="T51" i="159"/>
  <c r="S51" i="159"/>
  <c r="R51" i="159"/>
  <c r="Q51" i="159"/>
  <c r="P51" i="159"/>
  <c r="O51" i="159"/>
  <c r="N51" i="159"/>
  <c r="M51" i="159"/>
  <c r="L51" i="159"/>
  <c r="K51" i="159"/>
  <c r="J51" i="159"/>
  <c r="I51" i="159"/>
  <c r="H51" i="159"/>
  <c r="G51" i="159"/>
  <c r="GN15" i="159"/>
  <c r="GM15" i="159"/>
  <c r="GL15" i="159"/>
  <c r="GK15" i="159"/>
  <c r="GJ15" i="159"/>
  <c r="GI15" i="159"/>
  <c r="GH15" i="159"/>
  <c r="GG15" i="159"/>
  <c r="GF15" i="159"/>
  <c r="GE15" i="159"/>
  <c r="FO15" i="159"/>
  <c r="FN15" i="159"/>
  <c r="FM15" i="159"/>
  <c r="FL15" i="159"/>
  <c r="FK15" i="159"/>
  <c r="FE15" i="159"/>
  <c r="FD15" i="159"/>
  <c r="FC15" i="159"/>
  <c r="FB15" i="159"/>
  <c r="FA15" i="159"/>
  <c r="DG15" i="159"/>
  <c r="DF15" i="159"/>
  <c r="DE15" i="159"/>
  <c r="DD15" i="159"/>
  <c r="DC15" i="159"/>
  <c r="CW15" i="159"/>
  <c r="CV15" i="159"/>
  <c r="CU15" i="159"/>
  <c r="CT15" i="159"/>
  <c r="CS15" i="159"/>
  <c r="CR15" i="159"/>
  <c r="CQ15" i="159"/>
  <c r="CP15" i="159"/>
  <c r="CO15" i="159"/>
  <c r="CN15" i="159"/>
  <c r="CC15" i="159"/>
  <c r="CB15" i="159"/>
  <c r="CA15" i="159"/>
  <c r="BZ15" i="159"/>
  <c r="BY15" i="159"/>
  <c r="BX15" i="159"/>
  <c r="BW15" i="159"/>
  <c r="BV15" i="159"/>
  <c r="BU15" i="159"/>
  <c r="BT15" i="159"/>
  <c r="BS15" i="159"/>
  <c r="BR15" i="159"/>
  <c r="BQ15" i="159"/>
  <c r="BP15" i="159"/>
  <c r="BO15" i="159"/>
  <c r="BN15" i="159"/>
  <c r="BM15" i="159"/>
  <c r="BL15" i="159"/>
  <c r="BK15" i="159"/>
  <c r="BJ15" i="159"/>
  <c r="Z15" i="159"/>
  <c r="Y15" i="159"/>
  <c r="X15" i="159"/>
  <c r="W15" i="159"/>
  <c r="V15" i="159"/>
  <c r="U15" i="159"/>
  <c r="T15" i="159"/>
  <c r="S15" i="159"/>
  <c r="R15" i="159"/>
  <c r="Q15" i="159"/>
  <c r="P15" i="159"/>
  <c r="O15" i="159"/>
  <c r="N15" i="159"/>
  <c r="M15" i="159"/>
  <c r="L15" i="159"/>
  <c r="K15" i="159"/>
  <c r="J15" i="159"/>
  <c r="I15" i="159"/>
  <c r="H15" i="159"/>
  <c r="G15" i="159"/>
  <c r="GN18" i="159"/>
  <c r="GM18" i="159"/>
  <c r="GL18" i="159"/>
  <c r="GK18" i="159"/>
  <c r="GJ18" i="159"/>
  <c r="GI18" i="159"/>
  <c r="GH18" i="159"/>
  <c r="GG18" i="159"/>
  <c r="GF18" i="159"/>
  <c r="GE18" i="159"/>
  <c r="FO18" i="159"/>
  <c r="FN18" i="159"/>
  <c r="FM18" i="159"/>
  <c r="FL18" i="159"/>
  <c r="FK18" i="159"/>
  <c r="FE18" i="159"/>
  <c r="FD18" i="159"/>
  <c r="FC18" i="159"/>
  <c r="FB18" i="159"/>
  <c r="FA18" i="159"/>
  <c r="DG18" i="159"/>
  <c r="DF18" i="159"/>
  <c r="DE18" i="159"/>
  <c r="DD18" i="159"/>
  <c r="DC18" i="159"/>
  <c r="CW18" i="159"/>
  <c r="CV18" i="159"/>
  <c r="CU18" i="159"/>
  <c r="CT18" i="159"/>
  <c r="CS18" i="159"/>
  <c r="CR18" i="159"/>
  <c r="CQ18" i="159"/>
  <c r="CP18" i="159"/>
  <c r="CO18" i="159"/>
  <c r="CN18" i="159"/>
  <c r="CC18" i="159"/>
  <c r="CB18" i="159"/>
  <c r="CA18" i="159"/>
  <c r="BZ18" i="159"/>
  <c r="BY18" i="159"/>
  <c r="BX18" i="159"/>
  <c r="BW18" i="159"/>
  <c r="BV18" i="159"/>
  <c r="BU18" i="159"/>
  <c r="BT18" i="159"/>
  <c r="BS18" i="159"/>
  <c r="BR18" i="159"/>
  <c r="BQ18" i="159"/>
  <c r="BP18" i="159"/>
  <c r="BO18" i="159"/>
  <c r="BN18" i="159"/>
  <c r="BM18" i="159"/>
  <c r="BL18" i="159"/>
  <c r="BK18" i="159"/>
  <c r="BJ18" i="159"/>
  <c r="AO18" i="159"/>
  <c r="AN18" i="159"/>
  <c r="AM18" i="159"/>
  <c r="AL18" i="159"/>
  <c r="AK18" i="159"/>
  <c r="Z18" i="159"/>
  <c r="Y18" i="159"/>
  <c r="X18" i="159"/>
  <c r="W18" i="159"/>
  <c r="V18" i="159"/>
  <c r="U18" i="159"/>
  <c r="T18" i="159"/>
  <c r="S18" i="159"/>
  <c r="R18" i="159"/>
  <c r="Q18" i="159"/>
  <c r="P18" i="159"/>
  <c r="O18" i="159"/>
  <c r="N18" i="159"/>
  <c r="M18" i="159"/>
  <c r="L18" i="159"/>
  <c r="K18" i="159"/>
  <c r="J18" i="159"/>
  <c r="I18" i="159"/>
  <c r="H18" i="159"/>
  <c r="G18" i="159"/>
  <c r="GN10" i="159"/>
  <c r="GM10" i="159"/>
  <c r="GL10" i="159"/>
  <c r="GK10" i="159"/>
  <c r="GJ10" i="159"/>
  <c r="GI10" i="159"/>
  <c r="GH10" i="159"/>
  <c r="GG10" i="159"/>
  <c r="GF10" i="159"/>
  <c r="GE10" i="159"/>
  <c r="FO10" i="159"/>
  <c r="FN10" i="159"/>
  <c r="FM10" i="159"/>
  <c r="FL10" i="159"/>
  <c r="FK10" i="159"/>
  <c r="FE10" i="159"/>
  <c r="FD10" i="159"/>
  <c r="FC10" i="159"/>
  <c r="FB10" i="159"/>
  <c r="FA10" i="159"/>
  <c r="DG10" i="159"/>
  <c r="DF10" i="159"/>
  <c r="DE10" i="159"/>
  <c r="DD10" i="159"/>
  <c r="DC10" i="159"/>
  <c r="CW10" i="159"/>
  <c r="CV10" i="159"/>
  <c r="CU10" i="159"/>
  <c r="CT10" i="159"/>
  <c r="CS10" i="159"/>
  <c r="CR10" i="159"/>
  <c r="CQ10" i="159"/>
  <c r="CP10" i="159"/>
  <c r="CO10" i="159"/>
  <c r="CN10" i="159"/>
  <c r="CC10" i="159"/>
  <c r="CB10" i="159"/>
  <c r="CA10" i="159"/>
  <c r="BZ10" i="159"/>
  <c r="BY10" i="159"/>
  <c r="BX10" i="159"/>
  <c r="BW10" i="159"/>
  <c r="BV10" i="159"/>
  <c r="BU10" i="159"/>
  <c r="BT10" i="159"/>
  <c r="BS10" i="159"/>
  <c r="BR10" i="159"/>
  <c r="BQ10" i="159"/>
  <c r="BP10" i="159"/>
  <c r="BO10" i="159"/>
  <c r="AO10" i="159"/>
  <c r="AN10" i="159"/>
  <c r="AM10" i="159"/>
  <c r="AL10" i="159"/>
  <c r="AK10" i="159"/>
  <c r="Z10" i="159"/>
  <c r="Y10" i="159"/>
  <c r="X10" i="159"/>
  <c r="W10" i="159"/>
  <c r="V10" i="159"/>
  <c r="U10" i="159"/>
  <c r="T10" i="159"/>
  <c r="S10" i="159"/>
  <c r="R10" i="159"/>
  <c r="Q10" i="159"/>
  <c r="P10" i="159"/>
  <c r="O10" i="159"/>
  <c r="N10" i="159"/>
  <c r="M10" i="159"/>
  <c r="L10" i="159"/>
  <c r="K10" i="159"/>
  <c r="J10" i="159"/>
  <c r="I10" i="159"/>
  <c r="H10" i="159"/>
  <c r="G10" i="159"/>
  <c r="GN14" i="159"/>
  <c r="GM14" i="159"/>
  <c r="GL14" i="159"/>
  <c r="GK14" i="159"/>
  <c r="GJ14" i="159"/>
  <c r="GI14" i="159"/>
  <c r="GH14" i="159"/>
  <c r="GG14" i="159"/>
  <c r="GF14" i="159"/>
  <c r="GE14" i="159"/>
  <c r="FO14" i="159"/>
  <c r="FN14" i="159"/>
  <c r="FM14" i="159"/>
  <c r="FL14" i="159"/>
  <c r="FK14" i="159"/>
  <c r="CU14" i="159"/>
  <c r="CR14" i="159"/>
  <c r="CQ14" i="159"/>
  <c r="CP14" i="159"/>
  <c r="CO14" i="159"/>
  <c r="CN14" i="159"/>
  <c r="BX14" i="159"/>
  <c r="BW14" i="159"/>
  <c r="BV14" i="159"/>
  <c r="BU14" i="159"/>
  <c r="BT14" i="159"/>
  <c r="BS14" i="159"/>
  <c r="BR14" i="159"/>
  <c r="BQ14" i="159"/>
  <c r="BP14" i="159"/>
  <c r="BO14" i="159"/>
  <c r="BN14" i="159"/>
  <c r="BM14" i="159"/>
  <c r="BL14" i="159"/>
  <c r="BK14" i="159"/>
  <c r="BJ14" i="159"/>
  <c r="Z14" i="159"/>
  <c r="Y14" i="159"/>
  <c r="X14" i="159"/>
  <c r="W14" i="159"/>
  <c r="V14" i="159"/>
  <c r="U14" i="159"/>
  <c r="T14" i="159"/>
  <c r="S14" i="159"/>
  <c r="R14" i="159"/>
  <c r="Q14" i="159"/>
  <c r="P14" i="159"/>
  <c r="O14" i="159"/>
  <c r="N14" i="159"/>
  <c r="M14" i="159"/>
  <c r="L14" i="159"/>
  <c r="K14" i="159"/>
  <c r="J14" i="159"/>
  <c r="I14" i="159"/>
  <c r="H14" i="159"/>
  <c r="G14" i="159"/>
  <c r="FO8" i="159"/>
  <c r="FN8" i="159"/>
  <c r="FM8" i="159"/>
  <c r="FL8" i="159"/>
  <c r="FK8" i="159"/>
  <c r="FE8" i="159"/>
  <c r="FD8" i="159"/>
  <c r="FC8" i="159"/>
  <c r="FB8" i="159"/>
  <c r="FA8" i="159"/>
  <c r="CC8" i="159"/>
  <c r="CB8" i="159"/>
  <c r="CA8" i="159"/>
  <c r="BZ8" i="159"/>
  <c r="BY8" i="159"/>
  <c r="BX8" i="159"/>
  <c r="BW8" i="159"/>
  <c r="BV8" i="159"/>
  <c r="BU8" i="159"/>
  <c r="BT8" i="159"/>
  <c r="AO8" i="159"/>
  <c r="AN8" i="159"/>
  <c r="AM8" i="159"/>
  <c r="AL8" i="159"/>
  <c r="AK8" i="159"/>
  <c r="Z8" i="159"/>
  <c r="Y8" i="159"/>
  <c r="X8" i="159"/>
  <c r="W8" i="159"/>
  <c r="V8" i="159"/>
  <c r="P8" i="159"/>
  <c r="O8" i="159"/>
  <c r="N8" i="159"/>
  <c r="M8" i="159"/>
  <c r="L8" i="159"/>
  <c r="K8" i="159"/>
  <c r="J8" i="159"/>
  <c r="I8" i="159"/>
  <c r="H8" i="159"/>
  <c r="G8" i="159"/>
  <c r="GN11" i="159"/>
  <c r="GM11" i="159"/>
  <c r="GL11" i="159"/>
  <c r="GK11" i="159"/>
  <c r="GJ11" i="159"/>
  <c r="GI11" i="159"/>
  <c r="GH11" i="159"/>
  <c r="GG11" i="159"/>
  <c r="GF11" i="159"/>
  <c r="GE11" i="159"/>
  <c r="FO11" i="159"/>
  <c r="FN11" i="159"/>
  <c r="FM11" i="159"/>
  <c r="FL11" i="159"/>
  <c r="FK11" i="159"/>
  <c r="FE11" i="159"/>
  <c r="FD11" i="159"/>
  <c r="FC11" i="159"/>
  <c r="FB11" i="159"/>
  <c r="FA11" i="159"/>
  <c r="DG11" i="159"/>
  <c r="DF11" i="159"/>
  <c r="DE11" i="159"/>
  <c r="DD11" i="159"/>
  <c r="DC11" i="159"/>
  <c r="CW11" i="159"/>
  <c r="CV11" i="159"/>
  <c r="CU11" i="159"/>
  <c r="CT11" i="159"/>
  <c r="CS11" i="159"/>
  <c r="CR11" i="159"/>
  <c r="CQ11" i="159"/>
  <c r="CP11" i="159"/>
  <c r="CO11" i="159"/>
  <c r="CN11" i="159"/>
  <c r="CC11" i="159"/>
  <c r="CB11" i="159"/>
  <c r="CA11" i="159"/>
  <c r="BZ11" i="159"/>
  <c r="BY11" i="159"/>
  <c r="BX11" i="159"/>
  <c r="BW11" i="159"/>
  <c r="BV11" i="159"/>
  <c r="BU11" i="159"/>
  <c r="BT11" i="159"/>
  <c r="BS11" i="159"/>
  <c r="BR11" i="159"/>
  <c r="BQ11" i="159"/>
  <c r="BP11" i="159"/>
  <c r="BO11" i="159"/>
  <c r="BN11" i="159"/>
  <c r="BM11" i="159"/>
  <c r="BL11" i="159"/>
  <c r="BK11" i="159"/>
  <c r="BJ11" i="159"/>
  <c r="AO11" i="159"/>
  <c r="AN11" i="159"/>
  <c r="AM11" i="159"/>
  <c r="AL11" i="159"/>
  <c r="AK11" i="159"/>
  <c r="Z11" i="159"/>
  <c r="Y11" i="159"/>
  <c r="X11" i="159"/>
  <c r="W11" i="159"/>
  <c r="V11" i="159"/>
  <c r="U11" i="159"/>
  <c r="T11" i="159"/>
  <c r="S11" i="159"/>
  <c r="R11" i="159"/>
  <c r="Q11" i="159"/>
  <c r="P11" i="159"/>
  <c r="O11" i="159"/>
  <c r="N11" i="159"/>
  <c r="M11" i="159"/>
  <c r="L11" i="159"/>
  <c r="K11" i="159"/>
  <c r="J11" i="159"/>
  <c r="I11" i="159"/>
  <c r="H11" i="159"/>
  <c r="G11" i="159"/>
  <c r="GI5" i="159"/>
  <c r="GH5" i="159"/>
  <c r="GG5" i="159"/>
  <c r="GF5" i="159"/>
  <c r="GE5" i="159"/>
  <c r="FO5" i="159"/>
  <c r="FN5" i="159"/>
  <c r="FM5" i="159"/>
  <c r="FL5" i="159"/>
  <c r="FK5" i="159"/>
  <c r="FE5" i="159"/>
  <c r="FD5" i="159"/>
  <c r="FC5" i="159"/>
  <c r="FB5" i="159"/>
  <c r="FA5" i="159"/>
  <c r="DG5" i="159"/>
  <c r="DF5" i="159"/>
  <c r="DE5" i="159"/>
  <c r="DD5" i="159"/>
  <c r="DC5" i="159"/>
  <c r="CW5" i="159"/>
  <c r="CV5" i="159"/>
  <c r="CU5" i="159"/>
  <c r="CT5" i="159"/>
  <c r="CS5" i="159"/>
  <c r="CR5" i="159"/>
  <c r="CQ5" i="159"/>
  <c r="CP5" i="159"/>
  <c r="CO5" i="159"/>
  <c r="CN5" i="159"/>
  <c r="CC5" i="159"/>
  <c r="CB5" i="159"/>
  <c r="CA5" i="159"/>
  <c r="BZ5" i="159"/>
  <c r="BY5" i="159"/>
  <c r="BX5" i="159"/>
  <c r="BW5" i="159"/>
  <c r="BV5" i="159"/>
  <c r="BU5" i="159"/>
  <c r="BT5" i="159"/>
  <c r="BS5" i="159"/>
  <c r="BR5" i="159"/>
  <c r="BQ5" i="159"/>
  <c r="BP5" i="159"/>
  <c r="BO5" i="159"/>
  <c r="BN5" i="159"/>
  <c r="BM5" i="159"/>
  <c r="BL5" i="159"/>
  <c r="BK5" i="159"/>
  <c r="BJ5" i="159"/>
  <c r="AO5" i="159"/>
  <c r="AN5" i="159"/>
  <c r="AM5" i="159"/>
  <c r="AL5" i="159"/>
  <c r="AK5" i="159"/>
  <c r="Z5" i="159"/>
  <c r="Y5" i="159"/>
  <c r="X5" i="159"/>
  <c r="W5" i="159"/>
  <c r="V5" i="159"/>
  <c r="U5" i="159"/>
  <c r="T5" i="159"/>
  <c r="S5" i="159"/>
  <c r="R5" i="159"/>
  <c r="Q5" i="159"/>
  <c r="P5" i="159"/>
  <c r="O5" i="159"/>
  <c r="N5" i="159"/>
  <c r="M5" i="159"/>
  <c r="L5" i="159"/>
  <c r="K5" i="159"/>
  <c r="J5" i="159"/>
  <c r="I5" i="159"/>
  <c r="H5" i="159"/>
  <c r="G5" i="159"/>
  <c r="GN54" i="159"/>
  <c r="GM54" i="159"/>
  <c r="GL54" i="159"/>
  <c r="GK54" i="159"/>
  <c r="GJ54" i="159"/>
  <c r="GI54" i="159"/>
  <c r="GH54" i="159"/>
  <c r="GG54" i="159"/>
  <c r="GF54" i="159"/>
  <c r="GE54" i="159"/>
  <c r="FO54" i="159"/>
  <c r="FN54" i="159"/>
  <c r="FM54" i="159"/>
  <c r="FL54" i="159"/>
  <c r="FK54" i="159"/>
  <c r="FE54" i="159"/>
  <c r="FD54" i="159"/>
  <c r="FC54" i="159"/>
  <c r="FB54" i="159"/>
  <c r="FA54" i="159"/>
  <c r="DG54" i="159"/>
  <c r="DF54" i="159"/>
  <c r="DE54" i="159"/>
  <c r="DD54" i="159"/>
  <c r="DC54" i="159"/>
  <c r="CR54" i="159"/>
  <c r="CQ54" i="159"/>
  <c r="CP54" i="159"/>
  <c r="CO54" i="159"/>
  <c r="CN54" i="159"/>
  <c r="CC54" i="159"/>
  <c r="CB54" i="159"/>
  <c r="CA54" i="159"/>
  <c r="BZ54" i="159"/>
  <c r="BY54" i="159"/>
  <c r="BX54" i="159"/>
  <c r="BW54" i="159"/>
  <c r="BV54" i="159"/>
  <c r="BU54" i="159"/>
  <c r="BT54" i="159"/>
  <c r="BS54" i="159"/>
  <c r="BR54" i="159"/>
  <c r="BQ54" i="159"/>
  <c r="BP54" i="159"/>
  <c r="BO54" i="159"/>
  <c r="BN54" i="159"/>
  <c r="BM54" i="159"/>
  <c r="BL54" i="159"/>
  <c r="BK54" i="159"/>
  <c r="BJ54" i="159"/>
  <c r="AO54" i="159"/>
  <c r="AN54" i="159"/>
  <c r="AM54" i="159"/>
  <c r="AL54" i="159"/>
  <c r="AK54" i="159"/>
  <c r="Z54" i="159"/>
  <c r="Y54" i="159"/>
  <c r="X54" i="159"/>
  <c r="W54" i="159"/>
  <c r="V54" i="159"/>
  <c r="U54" i="159"/>
  <c r="T54" i="159"/>
  <c r="S54" i="159"/>
  <c r="R54" i="159"/>
  <c r="Q54" i="159"/>
  <c r="P54" i="159"/>
  <c r="O54" i="159"/>
  <c r="N54" i="159"/>
  <c r="M54" i="159"/>
  <c r="L54" i="159"/>
  <c r="K54" i="159"/>
  <c r="J54" i="159"/>
  <c r="I54" i="159"/>
  <c r="H54" i="159"/>
  <c r="G54" i="159"/>
  <c r="GN31" i="159"/>
  <c r="GM31" i="159"/>
  <c r="GL31" i="159"/>
  <c r="GK31" i="159"/>
  <c r="GJ31" i="159"/>
  <c r="GI31" i="159"/>
  <c r="GH31" i="159"/>
  <c r="GG31" i="159"/>
  <c r="GF31" i="159"/>
  <c r="GE31" i="159"/>
  <c r="FO31" i="159"/>
  <c r="FN31" i="159"/>
  <c r="FM31" i="159"/>
  <c r="FL31" i="159"/>
  <c r="FK31" i="159"/>
  <c r="FE31" i="159"/>
  <c r="FD31" i="159"/>
  <c r="FC31" i="159"/>
  <c r="FB31" i="159"/>
  <c r="FA31" i="159"/>
  <c r="DG31" i="159"/>
  <c r="DF31" i="159"/>
  <c r="DE31" i="159"/>
  <c r="DD31" i="159"/>
  <c r="DC31" i="159"/>
  <c r="CW31" i="159"/>
  <c r="CV31" i="159"/>
  <c r="CU31" i="159"/>
  <c r="CT31" i="159"/>
  <c r="CS31" i="159"/>
  <c r="CR31" i="159"/>
  <c r="CQ31" i="159"/>
  <c r="CP31" i="159"/>
  <c r="CO31" i="159"/>
  <c r="CN31" i="159"/>
  <c r="CC31" i="159"/>
  <c r="CB31" i="159"/>
  <c r="CA31" i="159"/>
  <c r="BZ31" i="159"/>
  <c r="BY31" i="159"/>
  <c r="BX31" i="159"/>
  <c r="BW31" i="159"/>
  <c r="BV31" i="159"/>
  <c r="BU31" i="159"/>
  <c r="BT31" i="159"/>
  <c r="BS31" i="159"/>
  <c r="BR31" i="159"/>
  <c r="BQ31" i="159"/>
  <c r="BP31" i="159"/>
  <c r="BO31" i="159"/>
  <c r="BN31" i="159"/>
  <c r="BM31" i="159"/>
  <c r="BL31" i="159"/>
  <c r="BK31" i="159"/>
  <c r="BJ31" i="159"/>
  <c r="AO31" i="159"/>
  <c r="AN31" i="159"/>
  <c r="AM31" i="159"/>
  <c r="AL31" i="159"/>
  <c r="AK31" i="159"/>
  <c r="Z31" i="159"/>
  <c r="Y31" i="159"/>
  <c r="X31" i="159"/>
  <c r="W31" i="159"/>
  <c r="V31" i="159"/>
  <c r="U31" i="159"/>
  <c r="T31" i="159"/>
  <c r="S31" i="159"/>
  <c r="R31" i="159"/>
  <c r="Q31" i="159"/>
  <c r="K31" i="159"/>
  <c r="J31" i="159"/>
  <c r="I31" i="159"/>
  <c r="H31" i="159"/>
  <c r="G31" i="159"/>
  <c r="GN19" i="159"/>
  <c r="GM19" i="159"/>
  <c r="GL19" i="159"/>
  <c r="GK19" i="159"/>
  <c r="GJ19" i="159"/>
  <c r="GI19" i="159"/>
  <c r="GH19" i="159"/>
  <c r="GG19" i="159"/>
  <c r="GF19" i="159"/>
  <c r="GE19" i="159"/>
  <c r="FO19" i="159"/>
  <c r="FN19" i="159"/>
  <c r="FM19" i="159"/>
  <c r="FL19" i="159"/>
  <c r="FK19" i="159"/>
  <c r="FE19" i="159"/>
  <c r="FD19" i="159"/>
  <c r="FC19" i="159"/>
  <c r="FB19" i="159"/>
  <c r="FA19" i="159"/>
  <c r="DG19" i="159"/>
  <c r="DF19" i="159"/>
  <c r="DE19" i="159"/>
  <c r="DD19" i="159"/>
  <c r="DC19" i="159"/>
  <c r="CR19" i="159"/>
  <c r="CQ19" i="159"/>
  <c r="CP19" i="159"/>
  <c r="CO19" i="159"/>
  <c r="CN19" i="159"/>
  <c r="CC19" i="159"/>
  <c r="CB19" i="159"/>
  <c r="CA19" i="159"/>
  <c r="BZ19" i="159"/>
  <c r="BY19" i="159"/>
  <c r="BX19" i="159"/>
  <c r="BW19" i="159"/>
  <c r="BV19" i="159"/>
  <c r="BU19" i="159"/>
  <c r="BT19" i="159"/>
  <c r="BS19" i="159"/>
  <c r="BR19" i="159"/>
  <c r="BQ19" i="159"/>
  <c r="BP19" i="159"/>
  <c r="BO19" i="159"/>
  <c r="BN19" i="159"/>
  <c r="BM19" i="159"/>
  <c r="BL19" i="159"/>
  <c r="BK19" i="159"/>
  <c r="BJ19" i="159"/>
  <c r="AO19" i="159"/>
  <c r="AN19" i="159"/>
  <c r="AM19" i="159"/>
  <c r="AL19" i="159"/>
  <c r="AK19" i="159"/>
  <c r="Z19" i="159"/>
  <c r="Y19" i="159"/>
  <c r="X19" i="159"/>
  <c r="W19" i="159"/>
  <c r="V19" i="159"/>
  <c r="U19" i="159"/>
  <c r="T19" i="159"/>
  <c r="S19" i="159"/>
  <c r="R19" i="159"/>
  <c r="Q19" i="159"/>
  <c r="K19" i="159"/>
  <c r="J19" i="159"/>
  <c r="I19" i="159"/>
  <c r="H19" i="159"/>
  <c r="G19" i="159"/>
  <c r="GN22" i="159"/>
  <c r="GM22" i="159"/>
  <c r="GL22" i="159"/>
  <c r="GK22" i="159"/>
  <c r="GJ22" i="159"/>
  <c r="GI22" i="159"/>
  <c r="GH22" i="159"/>
  <c r="GG22" i="159"/>
  <c r="GF22" i="159"/>
  <c r="GE22" i="159"/>
  <c r="FO22" i="159"/>
  <c r="FN22" i="159"/>
  <c r="FM22" i="159"/>
  <c r="FL22" i="159"/>
  <c r="FK22" i="159"/>
  <c r="FE22" i="159"/>
  <c r="FD22" i="159"/>
  <c r="FC22" i="159"/>
  <c r="FB22" i="159"/>
  <c r="FA22" i="159"/>
  <c r="DG22" i="159"/>
  <c r="DF22" i="159"/>
  <c r="DE22" i="159"/>
  <c r="DD22" i="159"/>
  <c r="DC22" i="159"/>
  <c r="CW22" i="159"/>
  <c r="CV22" i="159"/>
  <c r="CU22" i="159"/>
  <c r="CT22" i="159"/>
  <c r="CS22" i="159"/>
  <c r="CR22" i="159"/>
  <c r="CQ22" i="159"/>
  <c r="CP22" i="159"/>
  <c r="CO22" i="159"/>
  <c r="CN22" i="159"/>
  <c r="CC22" i="159"/>
  <c r="CB22" i="159"/>
  <c r="CA22" i="159"/>
  <c r="BZ22" i="159"/>
  <c r="BY22" i="159"/>
  <c r="BX22" i="159"/>
  <c r="BW22" i="159"/>
  <c r="BV22" i="159"/>
  <c r="BU22" i="159"/>
  <c r="BT22" i="159"/>
  <c r="BS22" i="159"/>
  <c r="BR22" i="159"/>
  <c r="BQ22" i="159"/>
  <c r="BP22" i="159"/>
  <c r="BO22" i="159"/>
  <c r="BN22" i="159"/>
  <c r="BM22" i="159"/>
  <c r="BL22" i="159"/>
  <c r="BK22" i="159"/>
  <c r="BJ22" i="159"/>
  <c r="AO22" i="159"/>
  <c r="AN22" i="159"/>
  <c r="AM22" i="159"/>
  <c r="AL22" i="159"/>
  <c r="AK22" i="159"/>
  <c r="Z22" i="159"/>
  <c r="Y22" i="159"/>
  <c r="X22" i="159"/>
  <c r="W22" i="159"/>
  <c r="V22" i="159"/>
  <c r="U22" i="159"/>
  <c r="T22" i="159"/>
  <c r="S22" i="159"/>
  <c r="R22" i="159"/>
  <c r="Q22" i="159"/>
  <c r="GN7" i="159"/>
  <c r="GM7" i="159"/>
  <c r="GL7" i="159"/>
  <c r="GK7" i="159"/>
  <c r="GJ7" i="159"/>
  <c r="GI7" i="159"/>
  <c r="GH7" i="159"/>
  <c r="GG7" i="159"/>
  <c r="GF7" i="159"/>
  <c r="GE7" i="159"/>
  <c r="FO7" i="159"/>
  <c r="FN7" i="159"/>
  <c r="FM7" i="159"/>
  <c r="FL7" i="159"/>
  <c r="FK7" i="159"/>
  <c r="FE7" i="159"/>
  <c r="FD7" i="159"/>
  <c r="FC7" i="159"/>
  <c r="FB7" i="159"/>
  <c r="FA7" i="159"/>
  <c r="CW7" i="159"/>
  <c r="CV7" i="159"/>
  <c r="CU7" i="159"/>
  <c r="CT7" i="159"/>
  <c r="CS7" i="159"/>
  <c r="CR7" i="159"/>
  <c r="CQ7" i="159"/>
  <c r="CP7" i="159"/>
  <c r="CO7" i="159"/>
  <c r="CN7" i="159"/>
  <c r="BX7" i="159"/>
  <c r="BW7" i="159"/>
  <c r="BV7" i="159"/>
  <c r="BU7" i="159"/>
  <c r="BT7" i="159"/>
  <c r="BS7" i="159"/>
  <c r="BR7" i="159"/>
  <c r="BQ7" i="159"/>
  <c r="BP7" i="159"/>
  <c r="BO7" i="159"/>
  <c r="BN7" i="159"/>
  <c r="BM7" i="159"/>
  <c r="BL7" i="159"/>
  <c r="BK7" i="159"/>
  <c r="BJ7" i="159"/>
  <c r="AO7" i="159"/>
  <c r="AN7" i="159"/>
  <c r="AM7" i="159"/>
  <c r="AL7" i="159"/>
  <c r="AK7" i="159"/>
  <c r="Z7" i="159"/>
  <c r="Y7" i="159"/>
  <c r="X7" i="159"/>
  <c r="W7" i="159"/>
  <c r="V7" i="159"/>
  <c r="K7" i="159"/>
  <c r="J7" i="159"/>
  <c r="I7" i="159"/>
  <c r="H7" i="159"/>
  <c r="G7" i="159"/>
  <c r="GN30" i="159"/>
  <c r="GM30" i="159"/>
  <c r="GL30" i="159"/>
  <c r="GK30" i="159"/>
  <c r="GJ30" i="159"/>
  <c r="GI30" i="159"/>
  <c r="GH30" i="159"/>
  <c r="GG30" i="159"/>
  <c r="GF30" i="159"/>
  <c r="GE30" i="159"/>
  <c r="FO30" i="159"/>
  <c r="FN30" i="159"/>
  <c r="FM30" i="159"/>
  <c r="FL30" i="159"/>
  <c r="FK30" i="159"/>
  <c r="FE30" i="159"/>
  <c r="FD30" i="159"/>
  <c r="FC30" i="159"/>
  <c r="FB30" i="159"/>
  <c r="FA30" i="159"/>
  <c r="DG30" i="159"/>
  <c r="DF30" i="159"/>
  <c r="DE30" i="159"/>
  <c r="DD30" i="159"/>
  <c r="DC30" i="159"/>
  <c r="CW30" i="159"/>
  <c r="CV30" i="159"/>
  <c r="CU30" i="159"/>
  <c r="CT30" i="159"/>
  <c r="CS30" i="159"/>
  <c r="CR30" i="159"/>
  <c r="CQ30" i="159"/>
  <c r="CP30" i="159"/>
  <c r="CO30" i="159"/>
  <c r="CN30" i="159"/>
  <c r="CC30" i="159"/>
  <c r="CB30" i="159"/>
  <c r="CA30" i="159"/>
  <c r="BZ30" i="159"/>
  <c r="BY30" i="159"/>
  <c r="BX30" i="159"/>
  <c r="BW30" i="159"/>
  <c r="BV30" i="159"/>
  <c r="BU30" i="159"/>
  <c r="BT30" i="159"/>
  <c r="BS30" i="159"/>
  <c r="BR30" i="159"/>
  <c r="BQ30" i="159"/>
  <c r="BP30" i="159"/>
  <c r="BO30" i="159"/>
  <c r="BN30" i="159"/>
  <c r="BM30" i="159"/>
  <c r="BL30" i="159"/>
  <c r="BK30" i="159"/>
  <c r="BJ30" i="159"/>
  <c r="AO30" i="159"/>
  <c r="AN30" i="159"/>
  <c r="AM30" i="159"/>
  <c r="AL30" i="159"/>
  <c r="AK30" i="159"/>
  <c r="Z30" i="159"/>
  <c r="Y30" i="159"/>
  <c r="X30" i="159"/>
  <c r="W30" i="159"/>
  <c r="V30" i="159"/>
  <c r="U30" i="159"/>
  <c r="T30" i="159"/>
  <c r="S30" i="159"/>
  <c r="R30" i="159"/>
  <c r="Q30" i="159"/>
  <c r="K30" i="159"/>
  <c r="J30" i="159"/>
  <c r="I30" i="159"/>
  <c r="H30" i="159"/>
  <c r="G30" i="159"/>
  <c r="GN28" i="159"/>
  <c r="GM28" i="159"/>
  <c r="GL28" i="159"/>
  <c r="GK28" i="159"/>
  <c r="GJ28" i="159"/>
  <c r="GI28" i="159"/>
  <c r="GH28" i="159"/>
  <c r="GG28" i="159"/>
  <c r="GF28" i="159"/>
  <c r="GE28" i="159"/>
  <c r="FO28" i="159"/>
  <c r="FN28" i="159"/>
  <c r="FM28" i="159"/>
  <c r="FL28" i="159"/>
  <c r="FK28" i="159"/>
  <c r="FE28" i="159"/>
  <c r="FD28" i="159"/>
  <c r="FC28" i="159"/>
  <c r="FB28" i="159"/>
  <c r="FA28" i="159"/>
  <c r="DG28" i="159"/>
  <c r="DF28" i="159"/>
  <c r="DE28" i="159"/>
  <c r="DD28" i="159"/>
  <c r="DC28" i="159"/>
  <c r="CW28" i="159"/>
  <c r="CV28" i="159"/>
  <c r="CU28" i="159"/>
  <c r="CT28" i="159"/>
  <c r="CS28" i="159"/>
  <c r="CR28" i="159"/>
  <c r="CQ28" i="159"/>
  <c r="CP28" i="159"/>
  <c r="CO28" i="159"/>
  <c r="CN28" i="159"/>
  <c r="CC28" i="159"/>
  <c r="CB28" i="159"/>
  <c r="CA28" i="159"/>
  <c r="BZ28" i="159"/>
  <c r="BY28" i="159"/>
  <c r="BX28" i="159"/>
  <c r="BW28" i="159"/>
  <c r="BV28" i="159"/>
  <c r="BU28" i="159"/>
  <c r="BT28" i="159"/>
  <c r="BS28" i="159"/>
  <c r="BR28" i="159"/>
  <c r="BQ28" i="159"/>
  <c r="BP28" i="159"/>
  <c r="BO28" i="159"/>
  <c r="BN28" i="159"/>
  <c r="BM28" i="159"/>
  <c r="BL28" i="159"/>
  <c r="BK28" i="159"/>
  <c r="BJ28" i="159"/>
  <c r="AO28" i="159"/>
  <c r="AN28" i="159"/>
  <c r="AM28" i="159"/>
  <c r="AL28" i="159"/>
  <c r="AK28" i="159"/>
  <c r="Z28" i="159"/>
  <c r="Y28" i="159"/>
  <c r="X28" i="159"/>
  <c r="W28" i="159"/>
  <c r="V28" i="159"/>
  <c r="U28" i="159"/>
  <c r="T28" i="159"/>
  <c r="S28" i="159"/>
  <c r="R28" i="159"/>
  <c r="Q28" i="159"/>
  <c r="P28" i="159"/>
  <c r="O28" i="159"/>
  <c r="N28" i="159"/>
  <c r="M28" i="159"/>
  <c r="L28" i="159"/>
  <c r="GN53" i="159"/>
  <c r="GM53" i="159"/>
  <c r="GL53" i="159"/>
  <c r="GK53" i="159"/>
  <c r="GJ53" i="159"/>
  <c r="GI53" i="159"/>
  <c r="GH53" i="159"/>
  <c r="GG53" i="159"/>
  <c r="GF53" i="159"/>
  <c r="GE53" i="159"/>
  <c r="FO53" i="159"/>
  <c r="FN53" i="159"/>
  <c r="FM53" i="159"/>
  <c r="FL53" i="159"/>
  <c r="FK53" i="159"/>
  <c r="FE53" i="159"/>
  <c r="FD53" i="159"/>
  <c r="FC53" i="159"/>
  <c r="FB53" i="159"/>
  <c r="FA53" i="159"/>
  <c r="DG53" i="159"/>
  <c r="DF53" i="159"/>
  <c r="DE53" i="159"/>
  <c r="DD53" i="159"/>
  <c r="DC53" i="159"/>
  <c r="CW53" i="159"/>
  <c r="CV53" i="159"/>
  <c r="CU53" i="159"/>
  <c r="CT53" i="159"/>
  <c r="CS53" i="159"/>
  <c r="CR53" i="159"/>
  <c r="CQ53" i="159"/>
  <c r="CP53" i="159"/>
  <c r="CO53" i="159"/>
  <c r="CN53" i="159"/>
  <c r="CC53" i="159"/>
  <c r="CB53" i="159"/>
  <c r="CA53" i="159"/>
  <c r="BZ53" i="159"/>
  <c r="BY53" i="159"/>
  <c r="BX53" i="159"/>
  <c r="BW53" i="159"/>
  <c r="BV53" i="159"/>
  <c r="BU53" i="159"/>
  <c r="BT53" i="159"/>
  <c r="BN53" i="159"/>
  <c r="BM53" i="159"/>
  <c r="BL53" i="159"/>
  <c r="BK53" i="159"/>
  <c r="BJ53" i="159"/>
  <c r="AO53" i="159"/>
  <c r="AN53" i="159"/>
  <c r="AM53" i="159"/>
  <c r="AL53" i="159"/>
  <c r="AK53" i="159"/>
  <c r="Z53" i="159"/>
  <c r="Y53" i="159"/>
  <c r="X53" i="159"/>
  <c r="W53" i="159"/>
  <c r="V53" i="159"/>
  <c r="U53" i="159"/>
  <c r="T53" i="159"/>
  <c r="S53" i="159"/>
  <c r="R53" i="159"/>
  <c r="Q53" i="159"/>
  <c r="P53" i="159"/>
  <c r="O53" i="159"/>
  <c r="N53" i="159"/>
  <c r="M53" i="159"/>
  <c r="L53" i="159"/>
  <c r="GN16" i="159"/>
  <c r="GM16" i="159"/>
  <c r="GL16" i="159"/>
  <c r="GK16" i="159"/>
  <c r="GJ16" i="159"/>
  <c r="GI16" i="159"/>
  <c r="GH16" i="159"/>
  <c r="GG16" i="159"/>
  <c r="GF16" i="159"/>
  <c r="GE16" i="159"/>
  <c r="FO16" i="159"/>
  <c r="FN16" i="159"/>
  <c r="FM16" i="159"/>
  <c r="FL16" i="159"/>
  <c r="FK16" i="159"/>
  <c r="FE16" i="159"/>
  <c r="FD16" i="159"/>
  <c r="FC16" i="159"/>
  <c r="FB16" i="159"/>
  <c r="FA16" i="159"/>
  <c r="DG16" i="159"/>
  <c r="DF16" i="159"/>
  <c r="DE16" i="159"/>
  <c r="DD16" i="159"/>
  <c r="DC16" i="159"/>
  <c r="CW16" i="159"/>
  <c r="CV16" i="159"/>
  <c r="CU16" i="159"/>
  <c r="CT16" i="159"/>
  <c r="CS16" i="159"/>
  <c r="CR16" i="159"/>
  <c r="CQ16" i="159"/>
  <c r="CP16" i="159"/>
  <c r="CO16" i="159"/>
  <c r="CN16" i="159"/>
  <c r="CC16" i="159"/>
  <c r="CB16" i="159"/>
  <c r="CA16" i="159"/>
  <c r="BZ16" i="159"/>
  <c r="BY16" i="159"/>
  <c r="BX16" i="159"/>
  <c r="BW16" i="159"/>
  <c r="BV16" i="159"/>
  <c r="BU16" i="159"/>
  <c r="BT16" i="159"/>
  <c r="BS16" i="159"/>
  <c r="BR16" i="159"/>
  <c r="BQ16" i="159"/>
  <c r="BP16" i="159"/>
  <c r="BO16" i="159"/>
  <c r="AO16" i="159"/>
  <c r="AN16" i="159"/>
  <c r="AM16" i="159"/>
  <c r="AL16" i="159"/>
  <c r="AK16" i="159"/>
  <c r="Z16" i="159"/>
  <c r="Y16" i="159"/>
  <c r="X16" i="159"/>
  <c r="W16" i="159"/>
  <c r="V16" i="159"/>
  <c r="U16" i="159"/>
  <c r="T16" i="159"/>
  <c r="S16" i="159"/>
  <c r="R16" i="159"/>
  <c r="Q16" i="159"/>
  <c r="FO4" i="159"/>
  <c r="FN4" i="159"/>
  <c r="FM4" i="159"/>
  <c r="FL4" i="159"/>
  <c r="FK4" i="159"/>
  <c r="DG4" i="159"/>
  <c r="DF4" i="159"/>
  <c r="DE4" i="159"/>
  <c r="DD4" i="159"/>
  <c r="DC4" i="159"/>
  <c r="CC4" i="159"/>
  <c r="CB4" i="159"/>
  <c r="CA4" i="159"/>
  <c r="BZ4" i="159"/>
  <c r="BY4" i="159"/>
  <c r="BS4" i="159"/>
  <c r="BR4" i="159"/>
  <c r="BQ4" i="159"/>
  <c r="BP4" i="159"/>
  <c r="BO4" i="159"/>
  <c r="BN4" i="159"/>
  <c r="BM4" i="159"/>
  <c r="BL4" i="159"/>
  <c r="BK4" i="159"/>
  <c r="BJ4" i="159"/>
  <c r="AO4" i="159"/>
  <c r="AN4" i="159"/>
  <c r="AM4" i="159"/>
  <c r="AL4" i="159"/>
  <c r="AK4" i="159"/>
  <c r="Z4" i="159"/>
  <c r="Y4" i="159"/>
  <c r="X4" i="159"/>
  <c r="W4" i="159"/>
  <c r="V4" i="159"/>
  <c r="GN12" i="159"/>
  <c r="GM12" i="159"/>
  <c r="GL12" i="159"/>
  <c r="GK12" i="159"/>
  <c r="GJ12" i="159"/>
  <c r="FE12" i="159"/>
  <c r="FD12" i="159"/>
  <c r="FC12" i="159"/>
  <c r="FB12" i="159"/>
  <c r="FA12" i="159"/>
  <c r="CW12" i="159"/>
  <c r="CV12" i="159"/>
  <c r="CU12" i="159"/>
  <c r="CT12" i="159"/>
  <c r="CS12" i="159"/>
  <c r="CR12" i="159"/>
  <c r="CQ12" i="159"/>
  <c r="CP12" i="159"/>
  <c r="CO12" i="159"/>
  <c r="CN12" i="159"/>
  <c r="CC12" i="159"/>
  <c r="CB12" i="159"/>
  <c r="CA12" i="159"/>
  <c r="BZ12" i="159"/>
  <c r="BY12" i="159"/>
  <c r="BX12" i="159"/>
  <c r="BW12" i="159"/>
  <c r="BV12" i="159"/>
  <c r="BU12" i="159"/>
  <c r="BT12" i="159"/>
  <c r="BS12" i="159"/>
  <c r="BR12" i="159"/>
  <c r="BQ12" i="159"/>
  <c r="BP12" i="159"/>
  <c r="BO12" i="159"/>
  <c r="BN12" i="159"/>
  <c r="BM12" i="159"/>
  <c r="BL12" i="159"/>
  <c r="BK12" i="159"/>
  <c r="BJ12" i="159"/>
  <c r="AO12" i="159"/>
  <c r="AN12" i="159"/>
  <c r="AM12" i="159"/>
  <c r="AL12" i="159"/>
  <c r="AK12" i="159"/>
  <c r="Z12" i="159"/>
  <c r="Y12" i="159"/>
  <c r="X12" i="159"/>
  <c r="W12" i="159"/>
  <c r="V12" i="159"/>
  <c r="U12" i="159"/>
  <c r="T12" i="159"/>
  <c r="S12" i="159"/>
  <c r="R12" i="159"/>
  <c r="Q12" i="159"/>
  <c r="P12" i="159"/>
  <c r="O12" i="159"/>
  <c r="N12" i="159"/>
  <c r="M12" i="159"/>
  <c r="L12" i="159"/>
  <c r="GI6" i="159"/>
  <c r="GH6" i="159"/>
  <c r="GG6" i="159"/>
  <c r="GF6" i="159"/>
  <c r="GE6" i="159"/>
  <c r="FO6" i="159"/>
  <c r="FN6" i="159"/>
  <c r="FM6" i="159"/>
  <c r="FL6" i="159"/>
  <c r="FK6" i="159"/>
  <c r="FE6" i="159"/>
  <c r="FD6" i="159"/>
  <c r="FC6" i="159"/>
  <c r="FB6" i="159"/>
  <c r="FA6" i="159"/>
  <c r="DG6" i="159"/>
  <c r="DF6" i="159"/>
  <c r="DE6" i="159"/>
  <c r="DD6" i="159"/>
  <c r="DC6" i="159"/>
  <c r="CW6" i="159"/>
  <c r="CV6" i="159"/>
  <c r="CU6" i="159"/>
  <c r="CT6" i="159"/>
  <c r="CS6" i="159"/>
  <c r="CR6" i="159"/>
  <c r="CQ6" i="159"/>
  <c r="CP6" i="159"/>
  <c r="CO6" i="159"/>
  <c r="CN6" i="159"/>
  <c r="BS6" i="159"/>
  <c r="BR6" i="159"/>
  <c r="BQ6" i="159"/>
  <c r="BP6" i="159"/>
  <c r="BO6" i="159"/>
  <c r="AO6" i="159"/>
  <c r="AN6" i="159"/>
  <c r="AM6" i="159"/>
  <c r="AL6" i="159"/>
  <c r="AK6" i="159"/>
  <c r="Z6" i="159"/>
  <c r="Y6" i="159"/>
  <c r="X6" i="159"/>
  <c r="W6" i="159"/>
  <c r="V6" i="159"/>
  <c r="P6" i="159"/>
  <c r="O6" i="159"/>
  <c r="N6" i="159"/>
  <c r="M6" i="159"/>
  <c r="L6" i="159"/>
  <c r="JY202" i="110"/>
  <c r="JX202" i="110"/>
  <c r="JW202" i="110"/>
  <c r="JV202" i="110"/>
  <c r="JU202" i="110"/>
  <c r="JJ202" i="110"/>
  <c r="JI202" i="110"/>
  <c r="JH202" i="110"/>
  <c r="JG202" i="110"/>
  <c r="JF202" i="110"/>
  <c r="IF202" i="110"/>
  <c r="IE202" i="110"/>
  <c r="ID202" i="110"/>
  <c r="IC202" i="110"/>
  <c r="IB202" i="110"/>
  <c r="HV202" i="110"/>
  <c r="HU202" i="110"/>
  <c r="HT202" i="110"/>
  <c r="HS202" i="110"/>
  <c r="HR202" i="110"/>
  <c r="BC202" i="110"/>
  <c r="BB202" i="110"/>
  <c r="BA202" i="110"/>
  <c r="AZ202" i="110"/>
  <c r="AY202" i="110"/>
  <c r="GM202" i="110"/>
  <c r="GL202" i="110"/>
  <c r="GK202" i="110"/>
  <c r="GJ202" i="110"/>
  <c r="GI202" i="110"/>
  <c r="GH202" i="110"/>
  <c r="GG202" i="110"/>
  <c r="GF202" i="110"/>
  <c r="GE202" i="110"/>
  <c r="GD202" i="110"/>
  <c r="DK202" i="110"/>
  <c r="DJ202" i="110"/>
  <c r="DI202" i="110"/>
  <c r="DH202" i="110"/>
  <c r="DG202" i="110"/>
  <c r="DA202" i="110"/>
  <c r="CZ202" i="110"/>
  <c r="CY202" i="110"/>
  <c r="CX202" i="110"/>
  <c r="CW202" i="110"/>
  <c r="BW202" i="110"/>
  <c r="BV202" i="110"/>
  <c r="BU202" i="110"/>
  <c r="BT202" i="110"/>
  <c r="BS202" i="110"/>
  <c r="BR202" i="110"/>
  <c r="BQ202" i="110"/>
  <c r="BP202" i="110"/>
  <c r="BO202" i="110"/>
  <c r="BN202" i="110"/>
  <c r="BM202" i="110"/>
  <c r="BL202" i="110"/>
  <c r="BK202" i="110"/>
  <c r="BJ202" i="110"/>
  <c r="BI202" i="110"/>
  <c r="HL202" i="110"/>
  <c r="HK202" i="110"/>
  <c r="HJ202" i="110"/>
  <c r="HI202" i="110"/>
  <c r="HH202" i="110"/>
  <c r="BH202" i="110"/>
  <c r="BG202" i="110"/>
  <c r="BF202" i="110"/>
  <c r="BE202" i="110"/>
  <c r="BD202" i="110"/>
  <c r="AX202" i="110"/>
  <c r="AW202" i="110"/>
  <c r="AV202" i="110"/>
  <c r="AU202" i="110"/>
  <c r="AT202" i="110"/>
  <c r="HB202" i="110"/>
  <c r="HA202" i="110"/>
  <c r="GZ202" i="110"/>
  <c r="GY202" i="110"/>
  <c r="GX202" i="110"/>
  <c r="T202" i="110"/>
  <c r="S202" i="110"/>
  <c r="R202" i="110"/>
  <c r="Q202" i="110"/>
  <c r="P202" i="110"/>
  <c r="O202" i="110"/>
  <c r="N202" i="110"/>
  <c r="M202" i="110"/>
  <c r="L202" i="110"/>
  <c r="K202" i="110"/>
  <c r="JY201" i="110"/>
  <c r="JX201" i="110"/>
  <c r="JW201" i="110"/>
  <c r="JV201" i="110"/>
  <c r="JU201" i="110"/>
  <c r="JJ201" i="110"/>
  <c r="JI201" i="110"/>
  <c r="JH201" i="110"/>
  <c r="JG201" i="110"/>
  <c r="JF201" i="110"/>
  <c r="IF201" i="110"/>
  <c r="IE201" i="110"/>
  <c r="ID201" i="110"/>
  <c r="IC201" i="110"/>
  <c r="IB201" i="110"/>
  <c r="HV201" i="110"/>
  <c r="HU201" i="110"/>
  <c r="HT201" i="110"/>
  <c r="HS201" i="110"/>
  <c r="HR201" i="110"/>
  <c r="BC201" i="110"/>
  <c r="BB201" i="110"/>
  <c r="BA201" i="110"/>
  <c r="AZ201" i="110"/>
  <c r="AY201" i="110"/>
  <c r="GM201" i="110"/>
  <c r="GL201" i="110"/>
  <c r="GK201" i="110"/>
  <c r="GJ201" i="110"/>
  <c r="GI201" i="110"/>
  <c r="GH201" i="110"/>
  <c r="GG201" i="110"/>
  <c r="GF201" i="110"/>
  <c r="GE201" i="110"/>
  <c r="GD201" i="110"/>
  <c r="DK201" i="110"/>
  <c r="DJ201" i="110"/>
  <c r="DI201" i="110"/>
  <c r="DH201" i="110"/>
  <c r="DG201" i="110"/>
  <c r="DA201" i="110"/>
  <c r="CZ201" i="110"/>
  <c r="CY201" i="110"/>
  <c r="CX201" i="110"/>
  <c r="CW201" i="110"/>
  <c r="BW201" i="110"/>
  <c r="BV201" i="110"/>
  <c r="BU201" i="110"/>
  <c r="BT201" i="110"/>
  <c r="BS201" i="110"/>
  <c r="BR201" i="110"/>
  <c r="BQ201" i="110"/>
  <c r="BP201" i="110"/>
  <c r="BO201" i="110"/>
  <c r="BN201" i="110"/>
  <c r="BM201" i="110"/>
  <c r="BL201" i="110"/>
  <c r="BK201" i="110"/>
  <c r="BJ201" i="110"/>
  <c r="BI201" i="110"/>
  <c r="HL201" i="110"/>
  <c r="HK201" i="110"/>
  <c r="HJ201" i="110"/>
  <c r="HI201" i="110"/>
  <c r="HH201" i="110"/>
  <c r="BH201" i="110"/>
  <c r="BG201" i="110"/>
  <c r="BF201" i="110"/>
  <c r="BE201" i="110"/>
  <c r="BD201" i="110"/>
  <c r="AX201" i="110"/>
  <c r="AW201" i="110"/>
  <c r="AV201" i="110"/>
  <c r="AU201" i="110"/>
  <c r="AT201" i="110"/>
  <c r="HB201" i="110"/>
  <c r="HA201" i="110"/>
  <c r="GZ201" i="110"/>
  <c r="GY201" i="110"/>
  <c r="GX201" i="110"/>
  <c r="T201" i="110"/>
  <c r="S201" i="110"/>
  <c r="R201" i="110"/>
  <c r="Q201" i="110"/>
  <c r="P201" i="110"/>
  <c r="O201" i="110"/>
  <c r="N201" i="110"/>
  <c r="M201" i="110"/>
  <c r="L201" i="110"/>
  <c r="K201" i="110"/>
  <c r="JY200" i="110"/>
  <c r="JX200" i="110"/>
  <c r="JW200" i="110"/>
  <c r="JV200" i="110"/>
  <c r="JU200" i="110"/>
  <c r="JJ200" i="110"/>
  <c r="JI200" i="110"/>
  <c r="JH200" i="110"/>
  <c r="JG200" i="110"/>
  <c r="JF200" i="110"/>
  <c r="IF200" i="110"/>
  <c r="IE200" i="110"/>
  <c r="ID200" i="110"/>
  <c r="IC200" i="110"/>
  <c r="IB200" i="110"/>
  <c r="HV200" i="110"/>
  <c r="HU200" i="110"/>
  <c r="HT200" i="110"/>
  <c r="HS200" i="110"/>
  <c r="HR200" i="110"/>
  <c r="BC200" i="110"/>
  <c r="BB200" i="110"/>
  <c r="BA200" i="110"/>
  <c r="AZ200" i="110"/>
  <c r="AY200" i="110"/>
  <c r="GM200" i="110"/>
  <c r="GL200" i="110"/>
  <c r="GK200" i="110"/>
  <c r="GJ200" i="110"/>
  <c r="GI200" i="110"/>
  <c r="GH200" i="110"/>
  <c r="GG200" i="110"/>
  <c r="GF200" i="110"/>
  <c r="GE200" i="110"/>
  <c r="GD200" i="110"/>
  <c r="DK200" i="110"/>
  <c r="DJ200" i="110"/>
  <c r="DI200" i="110"/>
  <c r="DH200" i="110"/>
  <c r="DG200" i="110"/>
  <c r="DA200" i="110"/>
  <c r="CZ200" i="110"/>
  <c r="CY200" i="110"/>
  <c r="CX200" i="110"/>
  <c r="CW200" i="110"/>
  <c r="BW200" i="110"/>
  <c r="BV200" i="110"/>
  <c r="BU200" i="110"/>
  <c r="BT200" i="110"/>
  <c r="BS200" i="110"/>
  <c r="BR200" i="110"/>
  <c r="BQ200" i="110"/>
  <c r="BP200" i="110"/>
  <c r="BO200" i="110"/>
  <c r="BN200" i="110"/>
  <c r="BM200" i="110"/>
  <c r="BL200" i="110"/>
  <c r="BK200" i="110"/>
  <c r="BJ200" i="110"/>
  <c r="BI200" i="110"/>
  <c r="HL200" i="110"/>
  <c r="HK200" i="110"/>
  <c r="HJ200" i="110"/>
  <c r="HI200" i="110"/>
  <c r="HH200" i="110"/>
  <c r="BH200" i="110"/>
  <c r="BG200" i="110"/>
  <c r="BF200" i="110"/>
  <c r="BE200" i="110"/>
  <c r="BD200" i="110"/>
  <c r="AX200" i="110"/>
  <c r="AW200" i="110"/>
  <c r="AV200" i="110"/>
  <c r="AU200" i="110"/>
  <c r="AT200" i="110"/>
  <c r="HB200" i="110"/>
  <c r="HA200" i="110"/>
  <c r="GZ200" i="110"/>
  <c r="GY200" i="110"/>
  <c r="GX200" i="110"/>
  <c r="T200" i="110"/>
  <c r="S200" i="110"/>
  <c r="R200" i="110"/>
  <c r="Q200" i="110"/>
  <c r="P200" i="110"/>
  <c r="O200" i="110"/>
  <c r="N200" i="110"/>
  <c r="M200" i="110"/>
  <c r="L200" i="110"/>
  <c r="K200" i="110"/>
  <c r="JY199" i="110"/>
  <c r="JX199" i="110"/>
  <c r="JW199" i="110"/>
  <c r="JV199" i="110"/>
  <c r="JU199" i="110"/>
  <c r="JJ199" i="110"/>
  <c r="JI199" i="110"/>
  <c r="JH199" i="110"/>
  <c r="JG199" i="110"/>
  <c r="JF199" i="110"/>
  <c r="IF199" i="110"/>
  <c r="IE199" i="110"/>
  <c r="ID199" i="110"/>
  <c r="IC199" i="110"/>
  <c r="IB199" i="110"/>
  <c r="HV199" i="110"/>
  <c r="HU199" i="110"/>
  <c r="HT199" i="110"/>
  <c r="HS199" i="110"/>
  <c r="HR199" i="110"/>
  <c r="BC199" i="110"/>
  <c r="BB199" i="110"/>
  <c r="BA199" i="110"/>
  <c r="AZ199" i="110"/>
  <c r="AY199" i="110"/>
  <c r="GM199" i="110"/>
  <c r="GL199" i="110"/>
  <c r="GK199" i="110"/>
  <c r="GJ199" i="110"/>
  <c r="GI199" i="110"/>
  <c r="GH199" i="110"/>
  <c r="GG199" i="110"/>
  <c r="GF199" i="110"/>
  <c r="GE199" i="110"/>
  <c r="GD199" i="110"/>
  <c r="DK199" i="110"/>
  <c r="DJ199" i="110"/>
  <c r="DI199" i="110"/>
  <c r="DH199" i="110"/>
  <c r="DG199" i="110"/>
  <c r="DA199" i="110"/>
  <c r="CZ199" i="110"/>
  <c r="CY199" i="110"/>
  <c r="CX199" i="110"/>
  <c r="CW199" i="110"/>
  <c r="BW199" i="110"/>
  <c r="BV199" i="110"/>
  <c r="BU199" i="110"/>
  <c r="BT199" i="110"/>
  <c r="BS199" i="110"/>
  <c r="BR199" i="110"/>
  <c r="BQ199" i="110"/>
  <c r="BP199" i="110"/>
  <c r="BO199" i="110"/>
  <c r="BN199" i="110"/>
  <c r="BM199" i="110"/>
  <c r="BL199" i="110"/>
  <c r="BK199" i="110"/>
  <c r="BJ199" i="110"/>
  <c r="BI199" i="110"/>
  <c r="HL199" i="110"/>
  <c r="HK199" i="110"/>
  <c r="HJ199" i="110"/>
  <c r="HI199" i="110"/>
  <c r="HH199" i="110"/>
  <c r="BH199" i="110"/>
  <c r="BG199" i="110"/>
  <c r="BF199" i="110"/>
  <c r="BE199" i="110"/>
  <c r="BD199" i="110"/>
  <c r="AX199" i="110"/>
  <c r="AW199" i="110"/>
  <c r="AV199" i="110"/>
  <c r="AU199" i="110"/>
  <c r="AT199" i="110"/>
  <c r="HB199" i="110"/>
  <c r="HA199" i="110"/>
  <c r="GZ199" i="110"/>
  <c r="GY199" i="110"/>
  <c r="GX199" i="110"/>
  <c r="T199" i="110"/>
  <c r="S199" i="110"/>
  <c r="R199" i="110"/>
  <c r="Q199" i="110"/>
  <c r="P199" i="110"/>
  <c r="O199" i="110"/>
  <c r="N199" i="110"/>
  <c r="M199" i="110"/>
  <c r="L199" i="110"/>
  <c r="K199" i="110"/>
  <c r="JY198" i="110"/>
  <c r="JX198" i="110"/>
  <c r="JW198" i="110"/>
  <c r="JV198" i="110"/>
  <c r="JU198" i="110"/>
  <c r="JJ198" i="110"/>
  <c r="JI198" i="110"/>
  <c r="JH198" i="110"/>
  <c r="JG198" i="110"/>
  <c r="JF198" i="110"/>
  <c r="IF198" i="110"/>
  <c r="IE198" i="110"/>
  <c r="ID198" i="110"/>
  <c r="IC198" i="110"/>
  <c r="IB198" i="110"/>
  <c r="HV198" i="110"/>
  <c r="HU198" i="110"/>
  <c r="HT198" i="110"/>
  <c r="HS198" i="110"/>
  <c r="HR198" i="110"/>
  <c r="BC198" i="110"/>
  <c r="BB198" i="110"/>
  <c r="BA198" i="110"/>
  <c r="AZ198" i="110"/>
  <c r="AY198" i="110"/>
  <c r="GM198" i="110"/>
  <c r="GL198" i="110"/>
  <c r="GK198" i="110"/>
  <c r="GJ198" i="110"/>
  <c r="GI198" i="110"/>
  <c r="GH198" i="110"/>
  <c r="GG198" i="110"/>
  <c r="GF198" i="110"/>
  <c r="GE198" i="110"/>
  <c r="GD198" i="110"/>
  <c r="DK198" i="110"/>
  <c r="DJ198" i="110"/>
  <c r="DI198" i="110"/>
  <c r="DH198" i="110"/>
  <c r="DG198" i="110"/>
  <c r="DA198" i="110"/>
  <c r="CZ198" i="110"/>
  <c r="CY198" i="110"/>
  <c r="CX198" i="110"/>
  <c r="CW198" i="110"/>
  <c r="BW198" i="110"/>
  <c r="BV198" i="110"/>
  <c r="BU198" i="110"/>
  <c r="BT198" i="110"/>
  <c r="BS198" i="110"/>
  <c r="BR198" i="110"/>
  <c r="BQ198" i="110"/>
  <c r="BP198" i="110"/>
  <c r="BO198" i="110"/>
  <c r="BN198" i="110"/>
  <c r="BM198" i="110"/>
  <c r="BL198" i="110"/>
  <c r="BK198" i="110"/>
  <c r="BJ198" i="110"/>
  <c r="BI198" i="110"/>
  <c r="HL198" i="110"/>
  <c r="HK198" i="110"/>
  <c r="HJ198" i="110"/>
  <c r="HI198" i="110"/>
  <c r="HH198" i="110"/>
  <c r="BH198" i="110"/>
  <c r="BG198" i="110"/>
  <c r="BF198" i="110"/>
  <c r="BE198" i="110"/>
  <c r="BD198" i="110"/>
  <c r="AX198" i="110"/>
  <c r="AW198" i="110"/>
  <c r="AV198" i="110"/>
  <c r="AU198" i="110"/>
  <c r="AT198" i="110"/>
  <c r="HB198" i="110"/>
  <c r="HA198" i="110"/>
  <c r="GZ198" i="110"/>
  <c r="GY198" i="110"/>
  <c r="GX198" i="110"/>
  <c r="T198" i="110"/>
  <c r="S198" i="110"/>
  <c r="R198" i="110"/>
  <c r="Q198" i="110"/>
  <c r="P198" i="110"/>
  <c r="O198" i="110"/>
  <c r="N198" i="110"/>
  <c r="M198" i="110"/>
  <c r="L198" i="110"/>
  <c r="K198" i="110"/>
  <c r="JY197" i="110"/>
  <c r="JX197" i="110"/>
  <c r="JW197" i="110"/>
  <c r="JV197" i="110"/>
  <c r="JU197" i="110"/>
  <c r="JJ197" i="110"/>
  <c r="JI197" i="110"/>
  <c r="JH197" i="110"/>
  <c r="JG197" i="110"/>
  <c r="JF197" i="110"/>
  <c r="IF197" i="110"/>
  <c r="IE197" i="110"/>
  <c r="ID197" i="110"/>
  <c r="IC197" i="110"/>
  <c r="IB197" i="110"/>
  <c r="HV197" i="110"/>
  <c r="HU197" i="110"/>
  <c r="HT197" i="110"/>
  <c r="HS197" i="110"/>
  <c r="HR197" i="110"/>
  <c r="BC197" i="110"/>
  <c r="BB197" i="110"/>
  <c r="BA197" i="110"/>
  <c r="AZ197" i="110"/>
  <c r="AY197" i="110"/>
  <c r="GM197" i="110"/>
  <c r="GL197" i="110"/>
  <c r="GK197" i="110"/>
  <c r="GJ197" i="110"/>
  <c r="GI197" i="110"/>
  <c r="GH197" i="110"/>
  <c r="GG197" i="110"/>
  <c r="GF197" i="110"/>
  <c r="GE197" i="110"/>
  <c r="GD197" i="110"/>
  <c r="DK197" i="110"/>
  <c r="DJ197" i="110"/>
  <c r="DI197" i="110"/>
  <c r="DH197" i="110"/>
  <c r="DG197" i="110"/>
  <c r="DA197" i="110"/>
  <c r="CZ197" i="110"/>
  <c r="CY197" i="110"/>
  <c r="CX197" i="110"/>
  <c r="CW197" i="110"/>
  <c r="BW197" i="110"/>
  <c r="BV197" i="110"/>
  <c r="BU197" i="110"/>
  <c r="BT197" i="110"/>
  <c r="BS197" i="110"/>
  <c r="BR197" i="110"/>
  <c r="BQ197" i="110"/>
  <c r="BP197" i="110"/>
  <c r="BO197" i="110"/>
  <c r="BN197" i="110"/>
  <c r="BM197" i="110"/>
  <c r="BL197" i="110"/>
  <c r="BK197" i="110"/>
  <c r="BJ197" i="110"/>
  <c r="BI197" i="110"/>
  <c r="HL197" i="110"/>
  <c r="HK197" i="110"/>
  <c r="HJ197" i="110"/>
  <c r="HI197" i="110"/>
  <c r="HH197" i="110"/>
  <c r="BH197" i="110"/>
  <c r="BG197" i="110"/>
  <c r="BF197" i="110"/>
  <c r="BE197" i="110"/>
  <c r="BD197" i="110"/>
  <c r="AX197" i="110"/>
  <c r="AW197" i="110"/>
  <c r="AV197" i="110"/>
  <c r="AU197" i="110"/>
  <c r="AT197" i="110"/>
  <c r="HB197" i="110"/>
  <c r="HA197" i="110"/>
  <c r="GZ197" i="110"/>
  <c r="GY197" i="110"/>
  <c r="GX197" i="110"/>
  <c r="T197" i="110"/>
  <c r="S197" i="110"/>
  <c r="R197" i="110"/>
  <c r="Q197" i="110"/>
  <c r="P197" i="110"/>
  <c r="O197" i="110"/>
  <c r="N197" i="110"/>
  <c r="M197" i="110"/>
  <c r="L197" i="110"/>
  <c r="K197" i="110"/>
  <c r="JY54" i="110"/>
  <c r="JX54" i="110"/>
  <c r="JW54" i="110"/>
  <c r="JV54" i="110"/>
  <c r="JU54" i="110"/>
  <c r="JJ54" i="110"/>
  <c r="JI54" i="110"/>
  <c r="JH54" i="110"/>
  <c r="JG54" i="110"/>
  <c r="JF54" i="110"/>
  <c r="IF54" i="110"/>
  <c r="IE54" i="110"/>
  <c r="ID54" i="110"/>
  <c r="IC54" i="110"/>
  <c r="IB54" i="110"/>
  <c r="HV54" i="110"/>
  <c r="HU54" i="110"/>
  <c r="HT54" i="110"/>
  <c r="HS54" i="110"/>
  <c r="HR54" i="110"/>
  <c r="BC54" i="110"/>
  <c r="BB54" i="110"/>
  <c r="BA54" i="110"/>
  <c r="AZ54" i="110"/>
  <c r="AY54" i="110"/>
  <c r="GM54" i="110"/>
  <c r="GL54" i="110"/>
  <c r="GK54" i="110"/>
  <c r="GJ54" i="110"/>
  <c r="GI54" i="110"/>
  <c r="GH54" i="110"/>
  <c r="GG54" i="110"/>
  <c r="GF54" i="110"/>
  <c r="GE54" i="110"/>
  <c r="GD54" i="110"/>
  <c r="DK54" i="110"/>
  <c r="DJ54" i="110"/>
  <c r="DI54" i="110"/>
  <c r="DH54" i="110"/>
  <c r="DG54" i="110"/>
  <c r="DA54" i="110"/>
  <c r="CZ54" i="110"/>
  <c r="CY54" i="110"/>
  <c r="CX54" i="110"/>
  <c r="CW54" i="110"/>
  <c r="BW54" i="110"/>
  <c r="BV54" i="110"/>
  <c r="BU54" i="110"/>
  <c r="BT54" i="110"/>
  <c r="BS54" i="110"/>
  <c r="BR54" i="110"/>
  <c r="BQ54" i="110"/>
  <c r="BP54" i="110"/>
  <c r="BO54" i="110"/>
  <c r="BN54" i="110"/>
  <c r="BM54" i="110"/>
  <c r="BL54" i="110"/>
  <c r="BK54" i="110"/>
  <c r="BJ54" i="110"/>
  <c r="BI54" i="110"/>
  <c r="HL54" i="110"/>
  <c r="HK54" i="110"/>
  <c r="HJ54" i="110"/>
  <c r="HI54" i="110"/>
  <c r="HH54" i="110"/>
  <c r="BH54" i="110"/>
  <c r="BG54" i="110"/>
  <c r="BF54" i="110"/>
  <c r="BE54" i="110"/>
  <c r="BD54" i="110"/>
  <c r="AX54" i="110"/>
  <c r="AW54" i="110"/>
  <c r="AV54" i="110"/>
  <c r="AU54" i="110"/>
  <c r="AT54" i="110"/>
  <c r="HB54" i="110"/>
  <c r="HA54" i="110"/>
  <c r="GZ54" i="110"/>
  <c r="GY54" i="110"/>
  <c r="GX54" i="110"/>
  <c r="T54" i="110"/>
  <c r="S54" i="110"/>
  <c r="R54" i="110"/>
  <c r="Q54" i="110"/>
  <c r="P54" i="110"/>
  <c r="O54" i="110"/>
  <c r="N54" i="110"/>
  <c r="M54" i="110"/>
  <c r="L54" i="110"/>
  <c r="K54" i="110"/>
  <c r="JY159" i="110"/>
  <c r="JX159" i="110"/>
  <c r="JW159" i="110"/>
  <c r="JV159" i="110"/>
  <c r="JU159" i="110"/>
  <c r="JJ159" i="110"/>
  <c r="JI159" i="110"/>
  <c r="JH159" i="110"/>
  <c r="JG159" i="110"/>
  <c r="JF159" i="110"/>
  <c r="IF159" i="110"/>
  <c r="IE159" i="110"/>
  <c r="ID159" i="110"/>
  <c r="IC159" i="110"/>
  <c r="IB159" i="110"/>
  <c r="HV159" i="110"/>
  <c r="HU159" i="110"/>
  <c r="HT159" i="110"/>
  <c r="HS159" i="110"/>
  <c r="HR159" i="110"/>
  <c r="BC159" i="110"/>
  <c r="BB159" i="110"/>
  <c r="BA159" i="110"/>
  <c r="AZ159" i="110"/>
  <c r="AY159" i="110"/>
  <c r="GM159" i="110"/>
  <c r="GL159" i="110"/>
  <c r="GK159" i="110"/>
  <c r="GJ159" i="110"/>
  <c r="GI159" i="110"/>
  <c r="GH159" i="110"/>
  <c r="GG159" i="110"/>
  <c r="GF159" i="110"/>
  <c r="GE159" i="110"/>
  <c r="GD159" i="110"/>
  <c r="DK159" i="110"/>
  <c r="DJ159" i="110"/>
  <c r="DI159" i="110"/>
  <c r="DH159" i="110"/>
  <c r="DG159" i="110"/>
  <c r="DA159" i="110"/>
  <c r="CZ159" i="110"/>
  <c r="CY159" i="110"/>
  <c r="CX159" i="110"/>
  <c r="CW159" i="110"/>
  <c r="BW159" i="110"/>
  <c r="BV159" i="110"/>
  <c r="BU159" i="110"/>
  <c r="BT159" i="110"/>
  <c r="BS159" i="110"/>
  <c r="BR159" i="110"/>
  <c r="BQ159" i="110"/>
  <c r="BP159" i="110"/>
  <c r="BO159" i="110"/>
  <c r="BN159" i="110"/>
  <c r="BM159" i="110"/>
  <c r="BL159" i="110"/>
  <c r="BK159" i="110"/>
  <c r="BJ159" i="110"/>
  <c r="BI159" i="110"/>
  <c r="HL159" i="110"/>
  <c r="HK159" i="110"/>
  <c r="HJ159" i="110"/>
  <c r="HI159" i="110"/>
  <c r="HH159" i="110"/>
  <c r="BH159" i="110"/>
  <c r="BG159" i="110"/>
  <c r="BF159" i="110"/>
  <c r="BE159" i="110"/>
  <c r="BD159" i="110"/>
  <c r="AX159" i="110"/>
  <c r="AW159" i="110"/>
  <c r="AV159" i="110"/>
  <c r="AU159" i="110"/>
  <c r="AT159" i="110"/>
  <c r="HB159" i="110"/>
  <c r="HA159" i="110"/>
  <c r="GZ159" i="110"/>
  <c r="GY159" i="110"/>
  <c r="GX159" i="110"/>
  <c r="T159" i="110"/>
  <c r="S159" i="110"/>
  <c r="R159" i="110"/>
  <c r="Q159" i="110"/>
  <c r="P159" i="110"/>
  <c r="O159" i="110"/>
  <c r="N159" i="110"/>
  <c r="M159" i="110"/>
  <c r="L159" i="110"/>
  <c r="K159" i="110"/>
  <c r="JY152" i="110"/>
  <c r="JX152" i="110"/>
  <c r="JW152" i="110"/>
  <c r="JV152" i="110"/>
  <c r="JU152" i="110"/>
  <c r="JJ152" i="110"/>
  <c r="JI152" i="110"/>
  <c r="JH152" i="110"/>
  <c r="JG152" i="110"/>
  <c r="JF152" i="110"/>
  <c r="IF152" i="110"/>
  <c r="IE152" i="110"/>
  <c r="ID152" i="110"/>
  <c r="IC152" i="110"/>
  <c r="IB152" i="110"/>
  <c r="HV152" i="110"/>
  <c r="HU152" i="110"/>
  <c r="HT152" i="110"/>
  <c r="HS152" i="110"/>
  <c r="HR152" i="110"/>
  <c r="BC152" i="110"/>
  <c r="BB152" i="110"/>
  <c r="BA152" i="110"/>
  <c r="AZ152" i="110"/>
  <c r="AY152" i="110"/>
  <c r="GM152" i="110"/>
  <c r="GL152" i="110"/>
  <c r="GK152" i="110"/>
  <c r="GJ152" i="110"/>
  <c r="GI152" i="110"/>
  <c r="GH152" i="110"/>
  <c r="GG152" i="110"/>
  <c r="GF152" i="110"/>
  <c r="GE152" i="110"/>
  <c r="GD152" i="110"/>
  <c r="DK152" i="110"/>
  <c r="DJ152" i="110"/>
  <c r="DI152" i="110"/>
  <c r="DH152" i="110"/>
  <c r="DG152" i="110"/>
  <c r="DA152" i="110"/>
  <c r="CZ152" i="110"/>
  <c r="CY152" i="110"/>
  <c r="CX152" i="110"/>
  <c r="CW152" i="110"/>
  <c r="BW152" i="110"/>
  <c r="BV152" i="110"/>
  <c r="BU152" i="110"/>
  <c r="BT152" i="110"/>
  <c r="BS152" i="110"/>
  <c r="BR152" i="110"/>
  <c r="BQ152" i="110"/>
  <c r="BP152" i="110"/>
  <c r="BO152" i="110"/>
  <c r="BN152" i="110"/>
  <c r="BM152" i="110"/>
  <c r="BL152" i="110"/>
  <c r="BK152" i="110"/>
  <c r="BJ152" i="110"/>
  <c r="BI152" i="110"/>
  <c r="HL152" i="110"/>
  <c r="HK152" i="110"/>
  <c r="HJ152" i="110"/>
  <c r="HI152" i="110"/>
  <c r="HH152" i="110"/>
  <c r="BH152" i="110"/>
  <c r="BG152" i="110"/>
  <c r="BF152" i="110"/>
  <c r="BE152" i="110"/>
  <c r="BD152" i="110"/>
  <c r="AX152" i="110"/>
  <c r="AW152" i="110"/>
  <c r="AV152" i="110"/>
  <c r="AU152" i="110"/>
  <c r="AT152" i="110"/>
  <c r="HB152" i="110"/>
  <c r="HA152" i="110"/>
  <c r="GZ152" i="110"/>
  <c r="GY152" i="110"/>
  <c r="GX152" i="110"/>
  <c r="T152" i="110"/>
  <c r="S152" i="110"/>
  <c r="R152" i="110"/>
  <c r="Q152" i="110"/>
  <c r="P152" i="110"/>
  <c r="O152" i="110"/>
  <c r="N152" i="110"/>
  <c r="M152" i="110"/>
  <c r="L152" i="110"/>
  <c r="K152" i="110"/>
  <c r="JY161" i="110"/>
  <c r="JX161" i="110"/>
  <c r="JW161" i="110"/>
  <c r="JV161" i="110"/>
  <c r="JU161" i="110"/>
  <c r="JJ161" i="110"/>
  <c r="JI161" i="110"/>
  <c r="JH161" i="110"/>
  <c r="JG161" i="110"/>
  <c r="JF161" i="110"/>
  <c r="IF161" i="110"/>
  <c r="IE161" i="110"/>
  <c r="ID161" i="110"/>
  <c r="IC161" i="110"/>
  <c r="IB161" i="110"/>
  <c r="HV161" i="110"/>
  <c r="HU161" i="110"/>
  <c r="HT161" i="110"/>
  <c r="HS161" i="110"/>
  <c r="HR161" i="110"/>
  <c r="BC161" i="110"/>
  <c r="BB161" i="110"/>
  <c r="BA161" i="110"/>
  <c r="AZ161" i="110"/>
  <c r="AY161" i="110"/>
  <c r="GM161" i="110"/>
  <c r="GL161" i="110"/>
  <c r="GK161" i="110"/>
  <c r="GJ161" i="110"/>
  <c r="GI161" i="110"/>
  <c r="GH161" i="110"/>
  <c r="GG161" i="110"/>
  <c r="GF161" i="110"/>
  <c r="GE161" i="110"/>
  <c r="GD161" i="110"/>
  <c r="DK161" i="110"/>
  <c r="DJ161" i="110"/>
  <c r="DI161" i="110"/>
  <c r="DH161" i="110"/>
  <c r="DG161" i="110"/>
  <c r="DA161" i="110"/>
  <c r="CZ161" i="110"/>
  <c r="CY161" i="110"/>
  <c r="CX161" i="110"/>
  <c r="CW161" i="110"/>
  <c r="BW161" i="110"/>
  <c r="BV161" i="110"/>
  <c r="BU161" i="110"/>
  <c r="BT161" i="110"/>
  <c r="BS161" i="110"/>
  <c r="BR161" i="110"/>
  <c r="BQ161" i="110"/>
  <c r="BP161" i="110"/>
  <c r="BO161" i="110"/>
  <c r="BN161" i="110"/>
  <c r="BM161" i="110"/>
  <c r="BL161" i="110"/>
  <c r="BK161" i="110"/>
  <c r="BJ161" i="110"/>
  <c r="BI161" i="110"/>
  <c r="HL161" i="110"/>
  <c r="HK161" i="110"/>
  <c r="HJ161" i="110"/>
  <c r="HI161" i="110"/>
  <c r="HH161" i="110"/>
  <c r="BH161" i="110"/>
  <c r="BG161" i="110"/>
  <c r="BF161" i="110"/>
  <c r="BE161" i="110"/>
  <c r="BD161" i="110"/>
  <c r="AX161" i="110"/>
  <c r="AW161" i="110"/>
  <c r="AV161" i="110"/>
  <c r="AU161" i="110"/>
  <c r="AT161" i="110"/>
  <c r="HB161" i="110"/>
  <c r="HA161" i="110"/>
  <c r="GZ161" i="110"/>
  <c r="GY161" i="110"/>
  <c r="GX161" i="110"/>
  <c r="T161" i="110"/>
  <c r="S161" i="110"/>
  <c r="R161" i="110"/>
  <c r="Q161" i="110"/>
  <c r="P161" i="110"/>
  <c r="O161" i="110"/>
  <c r="N161" i="110"/>
  <c r="M161" i="110"/>
  <c r="L161" i="110"/>
  <c r="K161" i="110"/>
  <c r="JY163" i="110"/>
  <c r="JX163" i="110"/>
  <c r="JW163" i="110"/>
  <c r="JV163" i="110"/>
  <c r="JU163" i="110"/>
  <c r="JJ163" i="110"/>
  <c r="JI163" i="110"/>
  <c r="JH163" i="110"/>
  <c r="JG163" i="110"/>
  <c r="JF163" i="110"/>
  <c r="IF163" i="110"/>
  <c r="IE163" i="110"/>
  <c r="ID163" i="110"/>
  <c r="IC163" i="110"/>
  <c r="IB163" i="110"/>
  <c r="HV163" i="110"/>
  <c r="HU163" i="110"/>
  <c r="HT163" i="110"/>
  <c r="HS163" i="110"/>
  <c r="HR163" i="110"/>
  <c r="BC163" i="110"/>
  <c r="BB163" i="110"/>
  <c r="BA163" i="110"/>
  <c r="AZ163" i="110"/>
  <c r="AY163" i="110"/>
  <c r="GM163" i="110"/>
  <c r="GL163" i="110"/>
  <c r="GK163" i="110"/>
  <c r="GJ163" i="110"/>
  <c r="GI163" i="110"/>
  <c r="GH163" i="110"/>
  <c r="GG163" i="110"/>
  <c r="GF163" i="110"/>
  <c r="GE163" i="110"/>
  <c r="GD163" i="110"/>
  <c r="DK163" i="110"/>
  <c r="DJ163" i="110"/>
  <c r="DI163" i="110"/>
  <c r="DH163" i="110"/>
  <c r="DG163" i="110"/>
  <c r="DA163" i="110"/>
  <c r="CZ163" i="110"/>
  <c r="CY163" i="110"/>
  <c r="CX163" i="110"/>
  <c r="CW163" i="110"/>
  <c r="BW163" i="110"/>
  <c r="BV163" i="110"/>
  <c r="BU163" i="110"/>
  <c r="BT163" i="110"/>
  <c r="BS163" i="110"/>
  <c r="BR163" i="110"/>
  <c r="BQ163" i="110"/>
  <c r="BP163" i="110"/>
  <c r="BO163" i="110"/>
  <c r="BN163" i="110"/>
  <c r="BM163" i="110"/>
  <c r="BL163" i="110"/>
  <c r="BK163" i="110"/>
  <c r="BJ163" i="110"/>
  <c r="BI163" i="110"/>
  <c r="HL163" i="110"/>
  <c r="HK163" i="110"/>
  <c r="HJ163" i="110"/>
  <c r="HI163" i="110"/>
  <c r="HH163" i="110"/>
  <c r="BH163" i="110"/>
  <c r="BG163" i="110"/>
  <c r="BF163" i="110"/>
  <c r="BE163" i="110"/>
  <c r="BD163" i="110"/>
  <c r="AX163" i="110"/>
  <c r="AW163" i="110"/>
  <c r="AV163" i="110"/>
  <c r="AU163" i="110"/>
  <c r="AT163" i="110"/>
  <c r="HB163" i="110"/>
  <c r="HA163" i="110"/>
  <c r="GZ163" i="110"/>
  <c r="GY163" i="110"/>
  <c r="GX163" i="110"/>
  <c r="T163" i="110"/>
  <c r="S163" i="110"/>
  <c r="R163" i="110"/>
  <c r="Q163" i="110"/>
  <c r="P163" i="110"/>
  <c r="O163" i="110"/>
  <c r="N163" i="110"/>
  <c r="M163" i="110"/>
  <c r="L163" i="110"/>
  <c r="K163" i="110"/>
  <c r="JY118" i="110"/>
  <c r="JX118" i="110"/>
  <c r="JW118" i="110"/>
  <c r="JV118" i="110"/>
  <c r="JU118" i="110"/>
  <c r="JJ118" i="110"/>
  <c r="JI118" i="110"/>
  <c r="JH118" i="110"/>
  <c r="JG118" i="110"/>
  <c r="JF118" i="110"/>
  <c r="IF118" i="110"/>
  <c r="IE118" i="110"/>
  <c r="ID118" i="110"/>
  <c r="IC118" i="110"/>
  <c r="IB118" i="110"/>
  <c r="HV118" i="110"/>
  <c r="HU118" i="110"/>
  <c r="HT118" i="110"/>
  <c r="HS118" i="110"/>
  <c r="HR118" i="110"/>
  <c r="BC118" i="110"/>
  <c r="BB118" i="110"/>
  <c r="BA118" i="110"/>
  <c r="AZ118" i="110"/>
  <c r="AY118" i="110"/>
  <c r="GM118" i="110"/>
  <c r="GL118" i="110"/>
  <c r="GK118" i="110"/>
  <c r="GJ118" i="110"/>
  <c r="GI118" i="110"/>
  <c r="GH118" i="110"/>
  <c r="GG118" i="110"/>
  <c r="GF118" i="110"/>
  <c r="GE118" i="110"/>
  <c r="GD118" i="110"/>
  <c r="DK118" i="110"/>
  <c r="DJ118" i="110"/>
  <c r="DI118" i="110"/>
  <c r="DH118" i="110"/>
  <c r="DG118" i="110"/>
  <c r="DA118" i="110"/>
  <c r="CZ118" i="110"/>
  <c r="CY118" i="110"/>
  <c r="CX118" i="110"/>
  <c r="CW118" i="110"/>
  <c r="BW118" i="110"/>
  <c r="BV118" i="110"/>
  <c r="BU118" i="110"/>
  <c r="BT118" i="110"/>
  <c r="BS118" i="110"/>
  <c r="BR118" i="110"/>
  <c r="BQ118" i="110"/>
  <c r="BP118" i="110"/>
  <c r="BO118" i="110"/>
  <c r="BN118" i="110"/>
  <c r="BM118" i="110"/>
  <c r="BL118" i="110"/>
  <c r="BK118" i="110"/>
  <c r="BJ118" i="110"/>
  <c r="BI118" i="110"/>
  <c r="HL118" i="110"/>
  <c r="HK118" i="110"/>
  <c r="HJ118" i="110"/>
  <c r="HI118" i="110"/>
  <c r="HH118" i="110"/>
  <c r="BH118" i="110"/>
  <c r="BG118" i="110"/>
  <c r="BF118" i="110"/>
  <c r="BE118" i="110"/>
  <c r="BD118" i="110"/>
  <c r="AX118" i="110"/>
  <c r="AW118" i="110"/>
  <c r="AV118" i="110"/>
  <c r="AU118" i="110"/>
  <c r="AT118" i="110"/>
  <c r="HB118" i="110"/>
  <c r="HA118" i="110"/>
  <c r="GZ118" i="110"/>
  <c r="GY118" i="110"/>
  <c r="GX118" i="110"/>
  <c r="T118" i="110"/>
  <c r="S118" i="110"/>
  <c r="R118" i="110"/>
  <c r="Q118" i="110"/>
  <c r="P118" i="110"/>
  <c r="O118" i="110"/>
  <c r="N118" i="110"/>
  <c r="M118" i="110"/>
  <c r="L118" i="110"/>
  <c r="K118" i="110"/>
  <c r="JY45" i="110"/>
  <c r="JX45" i="110"/>
  <c r="JW45" i="110"/>
  <c r="JV45" i="110"/>
  <c r="JU45" i="110"/>
  <c r="JJ45" i="110"/>
  <c r="JI45" i="110"/>
  <c r="JH45" i="110"/>
  <c r="JG45" i="110"/>
  <c r="JF45" i="110"/>
  <c r="IF45" i="110"/>
  <c r="IE45" i="110"/>
  <c r="ID45" i="110"/>
  <c r="IC45" i="110"/>
  <c r="IB45" i="110"/>
  <c r="HV45" i="110"/>
  <c r="HU45" i="110"/>
  <c r="HT45" i="110"/>
  <c r="HS45" i="110"/>
  <c r="HR45" i="110"/>
  <c r="BC45" i="110"/>
  <c r="BB45" i="110"/>
  <c r="BA45" i="110"/>
  <c r="AZ45" i="110"/>
  <c r="AY45" i="110"/>
  <c r="GM45" i="110"/>
  <c r="GL45" i="110"/>
  <c r="GK45" i="110"/>
  <c r="GJ45" i="110"/>
  <c r="GI45" i="110"/>
  <c r="GH45" i="110"/>
  <c r="GG45" i="110"/>
  <c r="GF45" i="110"/>
  <c r="GE45" i="110"/>
  <c r="GD45" i="110"/>
  <c r="DK45" i="110"/>
  <c r="DJ45" i="110"/>
  <c r="DI45" i="110"/>
  <c r="DH45" i="110"/>
  <c r="DG45" i="110"/>
  <c r="DA45" i="110"/>
  <c r="CZ45" i="110"/>
  <c r="CY45" i="110"/>
  <c r="CX45" i="110"/>
  <c r="CW45" i="110"/>
  <c r="BW45" i="110"/>
  <c r="BV45" i="110"/>
  <c r="BU45" i="110"/>
  <c r="BT45" i="110"/>
  <c r="BS45" i="110"/>
  <c r="BR45" i="110"/>
  <c r="BQ45" i="110"/>
  <c r="BP45" i="110"/>
  <c r="BO45" i="110"/>
  <c r="BN45" i="110"/>
  <c r="BM45" i="110"/>
  <c r="BL45" i="110"/>
  <c r="BK45" i="110"/>
  <c r="BJ45" i="110"/>
  <c r="BI45" i="110"/>
  <c r="HL45" i="110"/>
  <c r="HK45" i="110"/>
  <c r="HJ45" i="110"/>
  <c r="HI45" i="110"/>
  <c r="HH45" i="110"/>
  <c r="BH45" i="110"/>
  <c r="BG45" i="110"/>
  <c r="BF45" i="110"/>
  <c r="BE45" i="110"/>
  <c r="BD45" i="110"/>
  <c r="AX45" i="110"/>
  <c r="AW45" i="110"/>
  <c r="AV45" i="110"/>
  <c r="AU45" i="110"/>
  <c r="AT45" i="110"/>
  <c r="HB45" i="110"/>
  <c r="HA45" i="110"/>
  <c r="GZ45" i="110"/>
  <c r="GY45" i="110"/>
  <c r="GX45" i="110"/>
  <c r="T45" i="110"/>
  <c r="S45" i="110"/>
  <c r="R45" i="110"/>
  <c r="Q45" i="110"/>
  <c r="P45" i="110"/>
  <c r="O45" i="110"/>
  <c r="N45" i="110"/>
  <c r="M45" i="110"/>
  <c r="L45" i="110"/>
  <c r="K45" i="110"/>
  <c r="JY162" i="110"/>
  <c r="JX162" i="110"/>
  <c r="JW162" i="110"/>
  <c r="JV162" i="110"/>
  <c r="JU162" i="110"/>
  <c r="JJ162" i="110"/>
  <c r="JI162" i="110"/>
  <c r="JH162" i="110"/>
  <c r="JG162" i="110"/>
  <c r="JF162" i="110"/>
  <c r="IF162" i="110"/>
  <c r="IE162" i="110"/>
  <c r="ID162" i="110"/>
  <c r="IC162" i="110"/>
  <c r="IB162" i="110"/>
  <c r="HV162" i="110"/>
  <c r="HU162" i="110"/>
  <c r="HT162" i="110"/>
  <c r="HS162" i="110"/>
  <c r="HR162" i="110"/>
  <c r="BC162" i="110"/>
  <c r="BB162" i="110"/>
  <c r="BA162" i="110"/>
  <c r="AZ162" i="110"/>
  <c r="AY162" i="110"/>
  <c r="GM162" i="110"/>
  <c r="GL162" i="110"/>
  <c r="GK162" i="110"/>
  <c r="GJ162" i="110"/>
  <c r="GI162" i="110"/>
  <c r="GH162" i="110"/>
  <c r="GG162" i="110"/>
  <c r="GF162" i="110"/>
  <c r="GE162" i="110"/>
  <c r="GD162" i="110"/>
  <c r="DK162" i="110"/>
  <c r="DJ162" i="110"/>
  <c r="DI162" i="110"/>
  <c r="DH162" i="110"/>
  <c r="DG162" i="110"/>
  <c r="DA162" i="110"/>
  <c r="CZ162" i="110"/>
  <c r="CY162" i="110"/>
  <c r="CX162" i="110"/>
  <c r="CW162" i="110"/>
  <c r="BW162" i="110"/>
  <c r="BV162" i="110"/>
  <c r="BU162" i="110"/>
  <c r="BT162" i="110"/>
  <c r="BS162" i="110"/>
  <c r="BR162" i="110"/>
  <c r="BQ162" i="110"/>
  <c r="BP162" i="110"/>
  <c r="BO162" i="110"/>
  <c r="BN162" i="110"/>
  <c r="BM162" i="110"/>
  <c r="BL162" i="110"/>
  <c r="BK162" i="110"/>
  <c r="BJ162" i="110"/>
  <c r="BI162" i="110"/>
  <c r="HL162" i="110"/>
  <c r="HK162" i="110"/>
  <c r="HJ162" i="110"/>
  <c r="HI162" i="110"/>
  <c r="HH162" i="110"/>
  <c r="BH162" i="110"/>
  <c r="BG162" i="110"/>
  <c r="BF162" i="110"/>
  <c r="BE162" i="110"/>
  <c r="BD162" i="110"/>
  <c r="AX162" i="110"/>
  <c r="AW162" i="110"/>
  <c r="AV162" i="110"/>
  <c r="AU162" i="110"/>
  <c r="AT162" i="110"/>
  <c r="HB162" i="110"/>
  <c r="HA162" i="110"/>
  <c r="GZ162" i="110"/>
  <c r="GY162" i="110"/>
  <c r="GX162" i="110"/>
  <c r="T162" i="110"/>
  <c r="S162" i="110"/>
  <c r="R162" i="110"/>
  <c r="Q162" i="110"/>
  <c r="P162" i="110"/>
  <c r="O162" i="110"/>
  <c r="N162" i="110"/>
  <c r="M162" i="110"/>
  <c r="L162" i="110"/>
  <c r="K162" i="110"/>
  <c r="JY172" i="110"/>
  <c r="JX172" i="110"/>
  <c r="JW172" i="110"/>
  <c r="JV172" i="110"/>
  <c r="JU172" i="110"/>
  <c r="JJ172" i="110"/>
  <c r="JI172" i="110"/>
  <c r="JH172" i="110"/>
  <c r="JG172" i="110"/>
  <c r="JF172" i="110"/>
  <c r="IF172" i="110"/>
  <c r="IE172" i="110"/>
  <c r="ID172" i="110"/>
  <c r="IC172" i="110"/>
  <c r="IB172" i="110"/>
  <c r="HV172" i="110"/>
  <c r="HU172" i="110"/>
  <c r="HT172" i="110"/>
  <c r="HS172" i="110"/>
  <c r="HR172" i="110"/>
  <c r="BC172" i="110"/>
  <c r="BB172" i="110"/>
  <c r="BA172" i="110"/>
  <c r="AZ172" i="110"/>
  <c r="AY172" i="110"/>
  <c r="GM172" i="110"/>
  <c r="GL172" i="110"/>
  <c r="GK172" i="110"/>
  <c r="GJ172" i="110"/>
  <c r="GI172" i="110"/>
  <c r="GH172" i="110"/>
  <c r="GG172" i="110"/>
  <c r="GF172" i="110"/>
  <c r="GE172" i="110"/>
  <c r="GD172" i="110"/>
  <c r="DK172" i="110"/>
  <c r="DJ172" i="110"/>
  <c r="DI172" i="110"/>
  <c r="DH172" i="110"/>
  <c r="DG172" i="110"/>
  <c r="DA172" i="110"/>
  <c r="CZ172" i="110"/>
  <c r="CY172" i="110"/>
  <c r="CX172" i="110"/>
  <c r="CW172" i="110"/>
  <c r="BW172" i="110"/>
  <c r="BV172" i="110"/>
  <c r="BU172" i="110"/>
  <c r="BT172" i="110"/>
  <c r="BS172" i="110"/>
  <c r="BR172" i="110"/>
  <c r="BQ172" i="110"/>
  <c r="BP172" i="110"/>
  <c r="BO172" i="110"/>
  <c r="BN172" i="110"/>
  <c r="BM172" i="110"/>
  <c r="BL172" i="110"/>
  <c r="BK172" i="110"/>
  <c r="BJ172" i="110"/>
  <c r="BI172" i="110"/>
  <c r="HL172" i="110"/>
  <c r="HK172" i="110"/>
  <c r="HJ172" i="110"/>
  <c r="HI172" i="110"/>
  <c r="HH172" i="110"/>
  <c r="BH172" i="110"/>
  <c r="BG172" i="110"/>
  <c r="BF172" i="110"/>
  <c r="BE172" i="110"/>
  <c r="BD172" i="110"/>
  <c r="AX172" i="110"/>
  <c r="AW172" i="110"/>
  <c r="AV172" i="110"/>
  <c r="AU172" i="110"/>
  <c r="AT172" i="110"/>
  <c r="HB172" i="110"/>
  <c r="HA172" i="110"/>
  <c r="GZ172" i="110"/>
  <c r="GY172" i="110"/>
  <c r="GX172" i="110"/>
  <c r="T172" i="110"/>
  <c r="S172" i="110"/>
  <c r="R172" i="110"/>
  <c r="Q172" i="110"/>
  <c r="P172" i="110"/>
  <c r="O172" i="110"/>
  <c r="N172" i="110"/>
  <c r="M172" i="110"/>
  <c r="L172" i="110"/>
  <c r="K172" i="110"/>
  <c r="JY80" i="110"/>
  <c r="JX80" i="110"/>
  <c r="JW80" i="110"/>
  <c r="JV80" i="110"/>
  <c r="JU80" i="110"/>
  <c r="JJ80" i="110"/>
  <c r="JI80" i="110"/>
  <c r="JH80" i="110"/>
  <c r="JG80" i="110"/>
  <c r="JF80" i="110"/>
  <c r="IF80" i="110"/>
  <c r="IE80" i="110"/>
  <c r="ID80" i="110"/>
  <c r="IC80" i="110"/>
  <c r="IB80" i="110"/>
  <c r="HV80" i="110"/>
  <c r="HU80" i="110"/>
  <c r="HT80" i="110"/>
  <c r="HS80" i="110"/>
  <c r="HR80" i="110"/>
  <c r="BC80" i="110"/>
  <c r="BB80" i="110"/>
  <c r="BA80" i="110"/>
  <c r="AZ80" i="110"/>
  <c r="AY80" i="110"/>
  <c r="GM80" i="110"/>
  <c r="GL80" i="110"/>
  <c r="GK80" i="110"/>
  <c r="GJ80" i="110"/>
  <c r="GI80" i="110"/>
  <c r="GH80" i="110"/>
  <c r="GG80" i="110"/>
  <c r="GF80" i="110"/>
  <c r="GE80" i="110"/>
  <c r="GD80" i="110"/>
  <c r="DK80" i="110"/>
  <c r="DJ80" i="110"/>
  <c r="DI80" i="110"/>
  <c r="DH80" i="110"/>
  <c r="DG80" i="110"/>
  <c r="DA80" i="110"/>
  <c r="CZ80" i="110"/>
  <c r="CY80" i="110"/>
  <c r="CX80" i="110"/>
  <c r="CW80" i="110"/>
  <c r="BW80" i="110"/>
  <c r="BV80" i="110"/>
  <c r="BU80" i="110"/>
  <c r="BT80" i="110"/>
  <c r="BS80" i="110"/>
  <c r="BR80" i="110"/>
  <c r="BQ80" i="110"/>
  <c r="BP80" i="110"/>
  <c r="BO80" i="110"/>
  <c r="BN80" i="110"/>
  <c r="BM80" i="110"/>
  <c r="BL80" i="110"/>
  <c r="BK80" i="110"/>
  <c r="BJ80" i="110"/>
  <c r="BI80" i="110"/>
  <c r="HL80" i="110"/>
  <c r="HK80" i="110"/>
  <c r="HJ80" i="110"/>
  <c r="HI80" i="110"/>
  <c r="HH80" i="110"/>
  <c r="BH80" i="110"/>
  <c r="BG80" i="110"/>
  <c r="BF80" i="110"/>
  <c r="BE80" i="110"/>
  <c r="BD80" i="110"/>
  <c r="AX80" i="110"/>
  <c r="AW80" i="110"/>
  <c r="AV80" i="110"/>
  <c r="AU80" i="110"/>
  <c r="AT80" i="110"/>
  <c r="HB80" i="110"/>
  <c r="HA80" i="110"/>
  <c r="GZ80" i="110"/>
  <c r="GY80" i="110"/>
  <c r="GX80" i="110"/>
  <c r="T80" i="110"/>
  <c r="S80" i="110"/>
  <c r="R80" i="110"/>
  <c r="Q80" i="110"/>
  <c r="P80" i="110"/>
  <c r="O80" i="110"/>
  <c r="N80" i="110"/>
  <c r="M80" i="110"/>
  <c r="L80" i="110"/>
  <c r="K80" i="110"/>
  <c r="JY72" i="110"/>
  <c r="JX72" i="110"/>
  <c r="JW72" i="110"/>
  <c r="JV72" i="110"/>
  <c r="JU72" i="110"/>
  <c r="JJ72" i="110"/>
  <c r="JI72" i="110"/>
  <c r="JH72" i="110"/>
  <c r="JG72" i="110"/>
  <c r="JF72" i="110"/>
  <c r="IF72" i="110"/>
  <c r="IE72" i="110"/>
  <c r="ID72" i="110"/>
  <c r="IC72" i="110"/>
  <c r="IB72" i="110"/>
  <c r="HV72" i="110"/>
  <c r="HU72" i="110"/>
  <c r="HT72" i="110"/>
  <c r="HS72" i="110"/>
  <c r="HR72" i="110"/>
  <c r="BC72" i="110"/>
  <c r="BB72" i="110"/>
  <c r="BA72" i="110"/>
  <c r="AZ72" i="110"/>
  <c r="AY72" i="110"/>
  <c r="GM72" i="110"/>
  <c r="GL72" i="110"/>
  <c r="GK72" i="110"/>
  <c r="GJ72" i="110"/>
  <c r="GI72" i="110"/>
  <c r="GH72" i="110"/>
  <c r="GG72" i="110"/>
  <c r="GF72" i="110"/>
  <c r="GE72" i="110"/>
  <c r="GD72" i="110"/>
  <c r="DK72" i="110"/>
  <c r="DJ72" i="110"/>
  <c r="DI72" i="110"/>
  <c r="DH72" i="110"/>
  <c r="DG72" i="110"/>
  <c r="DA72" i="110"/>
  <c r="CZ72" i="110"/>
  <c r="CY72" i="110"/>
  <c r="CX72" i="110"/>
  <c r="CW72" i="110"/>
  <c r="BW72" i="110"/>
  <c r="BV72" i="110"/>
  <c r="BU72" i="110"/>
  <c r="BT72" i="110"/>
  <c r="BS72" i="110"/>
  <c r="BR72" i="110"/>
  <c r="BQ72" i="110"/>
  <c r="BP72" i="110"/>
  <c r="BO72" i="110"/>
  <c r="BN72" i="110"/>
  <c r="BM72" i="110"/>
  <c r="BL72" i="110"/>
  <c r="BK72" i="110"/>
  <c r="BJ72" i="110"/>
  <c r="BI72" i="110"/>
  <c r="HL72" i="110"/>
  <c r="HK72" i="110"/>
  <c r="HJ72" i="110"/>
  <c r="HI72" i="110"/>
  <c r="HH72" i="110"/>
  <c r="BH72" i="110"/>
  <c r="BG72" i="110"/>
  <c r="BF72" i="110"/>
  <c r="BE72" i="110"/>
  <c r="BD72" i="110"/>
  <c r="AX72" i="110"/>
  <c r="AW72" i="110"/>
  <c r="AV72" i="110"/>
  <c r="AU72" i="110"/>
  <c r="AT72" i="110"/>
  <c r="HB72" i="110"/>
  <c r="HA72" i="110"/>
  <c r="GZ72" i="110"/>
  <c r="GY72" i="110"/>
  <c r="GX72" i="110"/>
  <c r="T72" i="110"/>
  <c r="S72" i="110"/>
  <c r="R72" i="110"/>
  <c r="Q72" i="110"/>
  <c r="P72" i="110"/>
  <c r="O72" i="110"/>
  <c r="N72" i="110"/>
  <c r="M72" i="110"/>
  <c r="L72" i="110"/>
  <c r="K72" i="110"/>
  <c r="JY24" i="110"/>
  <c r="JX24" i="110"/>
  <c r="JW24" i="110"/>
  <c r="JV24" i="110"/>
  <c r="JU24" i="110"/>
  <c r="JJ24" i="110"/>
  <c r="JI24" i="110"/>
  <c r="JH24" i="110"/>
  <c r="JG24" i="110"/>
  <c r="JF24" i="110"/>
  <c r="IF24" i="110"/>
  <c r="IE24" i="110"/>
  <c r="ID24" i="110"/>
  <c r="IC24" i="110"/>
  <c r="IB24" i="110"/>
  <c r="HV24" i="110"/>
  <c r="HU24" i="110"/>
  <c r="HT24" i="110"/>
  <c r="HS24" i="110"/>
  <c r="HR24" i="110"/>
  <c r="BC24" i="110"/>
  <c r="BB24" i="110"/>
  <c r="BA24" i="110"/>
  <c r="AZ24" i="110"/>
  <c r="AY24" i="110"/>
  <c r="GM24" i="110"/>
  <c r="GL24" i="110"/>
  <c r="GK24" i="110"/>
  <c r="GJ24" i="110"/>
  <c r="GI24" i="110"/>
  <c r="GH24" i="110"/>
  <c r="GG24" i="110"/>
  <c r="GF24" i="110"/>
  <c r="GE24" i="110"/>
  <c r="GD24" i="110"/>
  <c r="DK24" i="110"/>
  <c r="DJ24" i="110"/>
  <c r="DI24" i="110"/>
  <c r="DH24" i="110"/>
  <c r="DG24" i="110"/>
  <c r="BW24" i="110"/>
  <c r="BV24" i="110"/>
  <c r="BU24" i="110"/>
  <c r="BT24" i="110"/>
  <c r="BS24" i="110"/>
  <c r="BR24" i="110"/>
  <c r="BQ24" i="110"/>
  <c r="BP24" i="110"/>
  <c r="BO24" i="110"/>
  <c r="BN24" i="110"/>
  <c r="BM24" i="110"/>
  <c r="BL24" i="110"/>
  <c r="BK24" i="110"/>
  <c r="BJ24" i="110"/>
  <c r="BI24" i="110"/>
  <c r="HL24" i="110"/>
  <c r="HK24" i="110"/>
  <c r="HJ24" i="110"/>
  <c r="HI24" i="110"/>
  <c r="HH24" i="110"/>
  <c r="BH24" i="110"/>
  <c r="BG24" i="110"/>
  <c r="BF24" i="110"/>
  <c r="BE24" i="110"/>
  <c r="BD24" i="110"/>
  <c r="AX24" i="110"/>
  <c r="AW24" i="110"/>
  <c r="AV24" i="110"/>
  <c r="AU24" i="110"/>
  <c r="AT24" i="110"/>
  <c r="HB24" i="110"/>
  <c r="HA24" i="110"/>
  <c r="GZ24" i="110"/>
  <c r="GY24" i="110"/>
  <c r="GX24" i="110"/>
  <c r="T24" i="110"/>
  <c r="S24" i="110"/>
  <c r="R24" i="110"/>
  <c r="Q24" i="110"/>
  <c r="P24" i="110"/>
  <c r="O24" i="110"/>
  <c r="N24" i="110"/>
  <c r="M24" i="110"/>
  <c r="L24" i="110"/>
  <c r="K24" i="110"/>
  <c r="JY15" i="110"/>
  <c r="JX15" i="110"/>
  <c r="JW15" i="110"/>
  <c r="JV15" i="110"/>
  <c r="JU15" i="110"/>
  <c r="JJ15" i="110"/>
  <c r="JI15" i="110"/>
  <c r="JH15" i="110"/>
  <c r="JG15" i="110"/>
  <c r="JF15" i="110"/>
  <c r="IF15" i="110"/>
  <c r="IE15" i="110"/>
  <c r="ID15" i="110"/>
  <c r="IC15" i="110"/>
  <c r="IB15" i="110"/>
  <c r="HV15" i="110"/>
  <c r="HU15" i="110"/>
  <c r="HT15" i="110"/>
  <c r="HS15" i="110"/>
  <c r="HR15" i="110"/>
  <c r="BC15" i="110"/>
  <c r="BB15" i="110"/>
  <c r="BA15" i="110"/>
  <c r="AZ15" i="110"/>
  <c r="AY15" i="110"/>
  <c r="GM15" i="110"/>
  <c r="GL15" i="110"/>
  <c r="GK15" i="110"/>
  <c r="GJ15" i="110"/>
  <c r="GI15" i="110"/>
  <c r="GH15" i="110"/>
  <c r="GG15" i="110"/>
  <c r="GF15" i="110"/>
  <c r="GE15" i="110"/>
  <c r="GD15" i="110"/>
  <c r="DK15" i="110"/>
  <c r="DJ15" i="110"/>
  <c r="DI15" i="110"/>
  <c r="DH15" i="110"/>
  <c r="DG15" i="110"/>
  <c r="BW15" i="110"/>
  <c r="BV15" i="110"/>
  <c r="BU15" i="110"/>
  <c r="BT15" i="110"/>
  <c r="BS15" i="110"/>
  <c r="BR15" i="110"/>
  <c r="BQ15" i="110"/>
  <c r="BP15" i="110"/>
  <c r="BO15" i="110"/>
  <c r="BN15" i="110"/>
  <c r="BM15" i="110"/>
  <c r="BL15" i="110"/>
  <c r="BK15" i="110"/>
  <c r="BJ15" i="110"/>
  <c r="BI15" i="110"/>
  <c r="HL15" i="110"/>
  <c r="HK15" i="110"/>
  <c r="HJ15" i="110"/>
  <c r="HI15" i="110"/>
  <c r="HH15" i="110"/>
  <c r="BH15" i="110"/>
  <c r="BG15" i="110"/>
  <c r="BF15" i="110"/>
  <c r="BE15" i="110"/>
  <c r="BD15" i="110"/>
  <c r="AX15" i="110"/>
  <c r="AW15" i="110"/>
  <c r="AV15" i="110"/>
  <c r="AU15" i="110"/>
  <c r="AT15" i="110"/>
  <c r="HB15" i="110"/>
  <c r="HA15" i="110"/>
  <c r="GZ15" i="110"/>
  <c r="GY15" i="110"/>
  <c r="GX15" i="110"/>
  <c r="T15" i="110"/>
  <c r="S15" i="110"/>
  <c r="R15" i="110"/>
  <c r="Q15" i="110"/>
  <c r="P15" i="110"/>
  <c r="O15" i="110"/>
  <c r="N15" i="110"/>
  <c r="M15" i="110"/>
  <c r="L15" i="110"/>
  <c r="K15" i="110"/>
  <c r="JY173" i="110"/>
  <c r="JX173" i="110"/>
  <c r="JW173" i="110"/>
  <c r="JV173" i="110"/>
  <c r="JU173" i="110"/>
  <c r="JJ173" i="110"/>
  <c r="JI173" i="110"/>
  <c r="JH173" i="110"/>
  <c r="JG173" i="110"/>
  <c r="JF173" i="110"/>
  <c r="IF173" i="110"/>
  <c r="IE173" i="110"/>
  <c r="ID173" i="110"/>
  <c r="IC173" i="110"/>
  <c r="IB173" i="110"/>
  <c r="HV173" i="110"/>
  <c r="HU173" i="110"/>
  <c r="HT173" i="110"/>
  <c r="HS173" i="110"/>
  <c r="HR173" i="110"/>
  <c r="BC173" i="110"/>
  <c r="BB173" i="110"/>
  <c r="BA173" i="110"/>
  <c r="AZ173" i="110"/>
  <c r="AY173" i="110"/>
  <c r="GM173" i="110"/>
  <c r="GL173" i="110"/>
  <c r="GK173" i="110"/>
  <c r="GJ173" i="110"/>
  <c r="GI173" i="110"/>
  <c r="GH173" i="110"/>
  <c r="GG173" i="110"/>
  <c r="GF173" i="110"/>
  <c r="GE173" i="110"/>
  <c r="GD173" i="110"/>
  <c r="DK173" i="110"/>
  <c r="DJ173" i="110"/>
  <c r="DI173" i="110"/>
  <c r="DH173" i="110"/>
  <c r="DG173" i="110"/>
  <c r="DA173" i="110"/>
  <c r="CZ173" i="110"/>
  <c r="CY173" i="110"/>
  <c r="CX173" i="110"/>
  <c r="CW173" i="110"/>
  <c r="BW173" i="110"/>
  <c r="BV173" i="110"/>
  <c r="BU173" i="110"/>
  <c r="BT173" i="110"/>
  <c r="BS173" i="110"/>
  <c r="BR173" i="110"/>
  <c r="BQ173" i="110"/>
  <c r="BP173" i="110"/>
  <c r="BO173" i="110"/>
  <c r="BN173" i="110"/>
  <c r="HL173" i="110"/>
  <c r="HK173" i="110"/>
  <c r="HJ173" i="110"/>
  <c r="HI173" i="110"/>
  <c r="HH173" i="110"/>
  <c r="BH173" i="110"/>
  <c r="BG173" i="110"/>
  <c r="BF173" i="110"/>
  <c r="BE173" i="110"/>
  <c r="BD173" i="110"/>
  <c r="AX173" i="110"/>
  <c r="AW173" i="110"/>
  <c r="AV173" i="110"/>
  <c r="AU173" i="110"/>
  <c r="AT173" i="110"/>
  <c r="T173" i="110"/>
  <c r="S173" i="110"/>
  <c r="R173" i="110"/>
  <c r="Q173" i="110"/>
  <c r="P173" i="110"/>
  <c r="O173" i="110"/>
  <c r="N173" i="110"/>
  <c r="M173" i="110"/>
  <c r="L173" i="110"/>
  <c r="K173" i="110"/>
  <c r="JY44" i="110"/>
  <c r="JX44" i="110"/>
  <c r="JW44" i="110"/>
  <c r="JV44" i="110"/>
  <c r="JU44" i="110"/>
  <c r="JJ44" i="110"/>
  <c r="JI44" i="110"/>
  <c r="JH44" i="110"/>
  <c r="JG44" i="110"/>
  <c r="JF44" i="110"/>
  <c r="IF44" i="110"/>
  <c r="IE44" i="110"/>
  <c r="ID44" i="110"/>
  <c r="IC44" i="110"/>
  <c r="IB44" i="110"/>
  <c r="HV44" i="110"/>
  <c r="HU44" i="110"/>
  <c r="HT44" i="110"/>
  <c r="HS44" i="110"/>
  <c r="HR44" i="110"/>
  <c r="BC44" i="110"/>
  <c r="BB44" i="110"/>
  <c r="BA44" i="110"/>
  <c r="AZ44" i="110"/>
  <c r="AY44" i="110"/>
  <c r="GM44" i="110"/>
  <c r="GL44" i="110"/>
  <c r="GK44" i="110"/>
  <c r="GJ44" i="110"/>
  <c r="GI44" i="110"/>
  <c r="GH44" i="110"/>
  <c r="GG44" i="110"/>
  <c r="GF44" i="110"/>
  <c r="GE44" i="110"/>
  <c r="GD44" i="110"/>
  <c r="DK44" i="110"/>
  <c r="DJ44" i="110"/>
  <c r="DI44" i="110"/>
  <c r="DH44" i="110"/>
  <c r="DG44" i="110"/>
  <c r="DA44" i="110"/>
  <c r="CZ44" i="110"/>
  <c r="CY44" i="110"/>
  <c r="CX44" i="110"/>
  <c r="CW44" i="110"/>
  <c r="BW44" i="110"/>
  <c r="BV44" i="110"/>
  <c r="BU44" i="110"/>
  <c r="BT44" i="110"/>
  <c r="BS44" i="110"/>
  <c r="BR44" i="110"/>
  <c r="BQ44" i="110"/>
  <c r="BP44" i="110"/>
  <c r="BO44" i="110"/>
  <c r="BN44" i="110"/>
  <c r="BM44" i="110"/>
  <c r="BL44" i="110"/>
  <c r="BK44" i="110"/>
  <c r="BJ44" i="110"/>
  <c r="BI44" i="110"/>
  <c r="HL44" i="110"/>
  <c r="HK44" i="110"/>
  <c r="HJ44" i="110"/>
  <c r="HI44" i="110"/>
  <c r="HH44" i="110"/>
  <c r="BH44" i="110"/>
  <c r="BG44" i="110"/>
  <c r="BF44" i="110"/>
  <c r="BE44" i="110"/>
  <c r="BD44" i="110"/>
  <c r="AX44" i="110"/>
  <c r="AW44" i="110"/>
  <c r="AV44" i="110"/>
  <c r="AU44" i="110"/>
  <c r="AT44" i="110"/>
  <c r="HB44" i="110"/>
  <c r="HA44" i="110"/>
  <c r="GZ44" i="110"/>
  <c r="GY44" i="110"/>
  <c r="GX44" i="110"/>
  <c r="T44" i="110"/>
  <c r="S44" i="110"/>
  <c r="R44" i="110"/>
  <c r="Q44" i="110"/>
  <c r="P44" i="110"/>
  <c r="O44" i="110"/>
  <c r="N44" i="110"/>
  <c r="M44" i="110"/>
  <c r="L44" i="110"/>
  <c r="K44" i="110"/>
  <c r="JY23" i="110"/>
  <c r="JX23" i="110"/>
  <c r="JW23" i="110"/>
  <c r="JV23" i="110"/>
  <c r="JU23" i="110"/>
  <c r="JJ23" i="110"/>
  <c r="JI23" i="110"/>
  <c r="JH23" i="110"/>
  <c r="JG23" i="110"/>
  <c r="JF23" i="110"/>
  <c r="IF23" i="110"/>
  <c r="IE23" i="110"/>
  <c r="ID23" i="110"/>
  <c r="IC23" i="110"/>
  <c r="IB23" i="110"/>
  <c r="HV23" i="110"/>
  <c r="HU23" i="110"/>
  <c r="HT23" i="110"/>
  <c r="HS23" i="110"/>
  <c r="HR23" i="110"/>
  <c r="BC23" i="110"/>
  <c r="BB23" i="110"/>
  <c r="BA23" i="110"/>
  <c r="AZ23" i="110"/>
  <c r="AY23" i="110"/>
  <c r="GM23" i="110"/>
  <c r="GL23" i="110"/>
  <c r="GK23" i="110"/>
  <c r="GJ23" i="110"/>
  <c r="GI23" i="110"/>
  <c r="GH23" i="110"/>
  <c r="GG23" i="110"/>
  <c r="GF23" i="110"/>
  <c r="GE23" i="110"/>
  <c r="GD23" i="110"/>
  <c r="DK23" i="110"/>
  <c r="DJ23" i="110"/>
  <c r="DI23" i="110"/>
  <c r="DH23" i="110"/>
  <c r="DG23" i="110"/>
  <c r="DA23" i="110"/>
  <c r="CZ23" i="110"/>
  <c r="CY23" i="110"/>
  <c r="CX23" i="110"/>
  <c r="CW23" i="110"/>
  <c r="BW23" i="110"/>
  <c r="BV23" i="110"/>
  <c r="BU23" i="110"/>
  <c r="BT23" i="110"/>
  <c r="BS23" i="110"/>
  <c r="BR23" i="110"/>
  <c r="BQ23" i="110"/>
  <c r="BP23" i="110"/>
  <c r="BO23" i="110"/>
  <c r="BN23" i="110"/>
  <c r="BM23" i="110"/>
  <c r="BL23" i="110"/>
  <c r="BK23" i="110"/>
  <c r="BJ23" i="110"/>
  <c r="BI23" i="110"/>
  <c r="HL23" i="110"/>
  <c r="HK23" i="110"/>
  <c r="HJ23" i="110"/>
  <c r="HI23" i="110"/>
  <c r="HH23" i="110"/>
  <c r="BH23" i="110"/>
  <c r="BG23" i="110"/>
  <c r="BF23" i="110"/>
  <c r="BE23" i="110"/>
  <c r="BD23" i="110"/>
  <c r="AX23" i="110"/>
  <c r="AW23" i="110"/>
  <c r="AV23" i="110"/>
  <c r="AU23" i="110"/>
  <c r="AT23" i="110"/>
  <c r="HB23" i="110"/>
  <c r="HA23" i="110"/>
  <c r="GZ23" i="110"/>
  <c r="GY23" i="110"/>
  <c r="GX23" i="110"/>
  <c r="T23" i="110"/>
  <c r="S23" i="110"/>
  <c r="R23" i="110"/>
  <c r="Q23" i="110"/>
  <c r="P23" i="110"/>
  <c r="O23" i="110"/>
  <c r="N23" i="110"/>
  <c r="M23" i="110"/>
  <c r="L23" i="110"/>
  <c r="K23" i="110"/>
  <c r="JJ21" i="110"/>
  <c r="JI21" i="110"/>
  <c r="JH21" i="110"/>
  <c r="JG21" i="110"/>
  <c r="JF21" i="110"/>
  <c r="IF21" i="110"/>
  <c r="IE21" i="110"/>
  <c r="ID21" i="110"/>
  <c r="IC21" i="110"/>
  <c r="IB21" i="110"/>
  <c r="HV21" i="110"/>
  <c r="HU21" i="110"/>
  <c r="HT21" i="110"/>
  <c r="HS21" i="110"/>
  <c r="HR21" i="110"/>
  <c r="BC21" i="110"/>
  <c r="BB21" i="110"/>
  <c r="BA21" i="110"/>
  <c r="AZ21" i="110"/>
  <c r="AY21" i="110"/>
  <c r="GM21" i="110"/>
  <c r="GL21" i="110"/>
  <c r="GK21" i="110"/>
  <c r="GJ21" i="110"/>
  <c r="GI21" i="110"/>
  <c r="GH21" i="110"/>
  <c r="GG21" i="110"/>
  <c r="GF21" i="110"/>
  <c r="GE21" i="110"/>
  <c r="GD21" i="110"/>
  <c r="DK21" i="110"/>
  <c r="DJ21" i="110"/>
  <c r="DI21" i="110"/>
  <c r="DH21" i="110"/>
  <c r="DG21" i="110"/>
  <c r="DA21" i="110"/>
  <c r="CZ21" i="110"/>
  <c r="CY21" i="110"/>
  <c r="CX21" i="110"/>
  <c r="CW21" i="110"/>
  <c r="BW21" i="110"/>
  <c r="BV21" i="110"/>
  <c r="BU21" i="110"/>
  <c r="BT21" i="110"/>
  <c r="BS21" i="110"/>
  <c r="BR21" i="110"/>
  <c r="BQ21" i="110"/>
  <c r="BP21" i="110"/>
  <c r="BO21" i="110"/>
  <c r="BN21" i="110"/>
  <c r="BM21" i="110"/>
  <c r="BL21" i="110"/>
  <c r="BK21" i="110"/>
  <c r="BJ21" i="110"/>
  <c r="BI21" i="110"/>
  <c r="HL21" i="110"/>
  <c r="HK21" i="110"/>
  <c r="HJ21" i="110"/>
  <c r="HI21" i="110"/>
  <c r="HH21" i="110"/>
  <c r="BH21" i="110"/>
  <c r="BG21" i="110"/>
  <c r="BF21" i="110"/>
  <c r="BE21" i="110"/>
  <c r="BD21" i="110"/>
  <c r="AX21" i="110"/>
  <c r="AW21" i="110"/>
  <c r="AV21" i="110"/>
  <c r="AU21" i="110"/>
  <c r="AT21" i="110"/>
  <c r="HB21" i="110"/>
  <c r="HA21" i="110"/>
  <c r="GZ21" i="110"/>
  <c r="GY21" i="110"/>
  <c r="GX21" i="110"/>
  <c r="T21" i="110"/>
  <c r="S21" i="110"/>
  <c r="R21" i="110"/>
  <c r="Q21" i="110"/>
  <c r="P21" i="110"/>
  <c r="O21" i="110"/>
  <c r="N21" i="110"/>
  <c r="M21" i="110"/>
  <c r="L21" i="110"/>
  <c r="K21" i="110"/>
  <c r="JY115" i="110"/>
  <c r="JX115" i="110"/>
  <c r="JW115" i="110"/>
  <c r="JV115" i="110"/>
  <c r="JU115" i="110"/>
  <c r="JJ115" i="110"/>
  <c r="JI115" i="110"/>
  <c r="JH115" i="110"/>
  <c r="JG115" i="110"/>
  <c r="JF115" i="110"/>
  <c r="IF115" i="110"/>
  <c r="IE115" i="110"/>
  <c r="ID115" i="110"/>
  <c r="IC115" i="110"/>
  <c r="IB115" i="110"/>
  <c r="HV115" i="110"/>
  <c r="HU115" i="110"/>
  <c r="HT115" i="110"/>
  <c r="HS115" i="110"/>
  <c r="HR115" i="110"/>
  <c r="BC115" i="110"/>
  <c r="BB115" i="110"/>
  <c r="BA115" i="110"/>
  <c r="AZ115" i="110"/>
  <c r="AY115" i="110"/>
  <c r="GM115" i="110"/>
  <c r="GL115" i="110"/>
  <c r="GK115" i="110"/>
  <c r="GJ115" i="110"/>
  <c r="GI115" i="110"/>
  <c r="GH115" i="110"/>
  <c r="GG115" i="110"/>
  <c r="GF115" i="110"/>
  <c r="GE115" i="110"/>
  <c r="GD115" i="110"/>
  <c r="DK115" i="110"/>
  <c r="DJ115" i="110"/>
  <c r="DI115" i="110"/>
  <c r="DH115" i="110"/>
  <c r="DG115" i="110"/>
  <c r="DA115" i="110"/>
  <c r="CZ115" i="110"/>
  <c r="CY115" i="110"/>
  <c r="CX115" i="110"/>
  <c r="CW115" i="110"/>
  <c r="BW115" i="110"/>
  <c r="BV115" i="110"/>
  <c r="BU115" i="110"/>
  <c r="BT115" i="110"/>
  <c r="BS115" i="110"/>
  <c r="BR115" i="110"/>
  <c r="BQ115" i="110"/>
  <c r="BP115" i="110"/>
  <c r="BO115" i="110"/>
  <c r="BN115" i="110"/>
  <c r="BM115" i="110"/>
  <c r="BL115" i="110"/>
  <c r="BK115" i="110"/>
  <c r="BJ115" i="110"/>
  <c r="BI115" i="110"/>
  <c r="HL115" i="110"/>
  <c r="HK115" i="110"/>
  <c r="HJ115" i="110"/>
  <c r="HI115" i="110"/>
  <c r="HH115" i="110"/>
  <c r="BH115" i="110"/>
  <c r="BG115" i="110"/>
  <c r="BF115" i="110"/>
  <c r="BE115" i="110"/>
  <c r="BD115" i="110"/>
  <c r="AX115" i="110"/>
  <c r="AW115" i="110"/>
  <c r="AV115" i="110"/>
  <c r="AU115" i="110"/>
  <c r="AT115" i="110"/>
  <c r="HB115" i="110"/>
  <c r="HA115" i="110"/>
  <c r="GZ115" i="110"/>
  <c r="GY115" i="110"/>
  <c r="GX115" i="110"/>
  <c r="T115" i="110"/>
  <c r="S115" i="110"/>
  <c r="R115" i="110"/>
  <c r="Q115" i="110"/>
  <c r="P115" i="110"/>
  <c r="O115" i="110"/>
  <c r="N115" i="110"/>
  <c r="M115" i="110"/>
  <c r="L115" i="110"/>
  <c r="K115" i="110"/>
  <c r="JY133" i="110"/>
  <c r="JX133" i="110"/>
  <c r="JW133" i="110"/>
  <c r="JV133" i="110"/>
  <c r="JU133" i="110"/>
  <c r="JJ133" i="110"/>
  <c r="JI133" i="110"/>
  <c r="JH133" i="110"/>
  <c r="JG133" i="110"/>
  <c r="JF133" i="110"/>
  <c r="HV133" i="110"/>
  <c r="HU133" i="110"/>
  <c r="HT133" i="110"/>
  <c r="HS133" i="110"/>
  <c r="HR133" i="110"/>
  <c r="BC133" i="110"/>
  <c r="BB133" i="110"/>
  <c r="BA133" i="110"/>
  <c r="AZ133" i="110"/>
  <c r="AY133" i="110"/>
  <c r="GM133" i="110"/>
  <c r="GL133" i="110"/>
  <c r="GK133" i="110"/>
  <c r="GJ133" i="110"/>
  <c r="GI133" i="110"/>
  <c r="GH133" i="110"/>
  <c r="GG133" i="110"/>
  <c r="GF133" i="110"/>
  <c r="GE133" i="110"/>
  <c r="GD133" i="110"/>
  <c r="DK133" i="110"/>
  <c r="DJ133" i="110"/>
  <c r="DI133" i="110"/>
  <c r="DH133" i="110"/>
  <c r="DG133" i="110"/>
  <c r="DA133" i="110"/>
  <c r="CZ133" i="110"/>
  <c r="CY133" i="110"/>
  <c r="CX133" i="110"/>
  <c r="CW133" i="110"/>
  <c r="BW133" i="110"/>
  <c r="BV133" i="110"/>
  <c r="BU133" i="110"/>
  <c r="BT133" i="110"/>
  <c r="BS133" i="110"/>
  <c r="BR133" i="110"/>
  <c r="BQ133" i="110"/>
  <c r="BP133" i="110"/>
  <c r="BO133" i="110"/>
  <c r="BN133" i="110"/>
  <c r="BM133" i="110"/>
  <c r="BL133" i="110"/>
  <c r="BK133" i="110"/>
  <c r="BJ133" i="110"/>
  <c r="BI133" i="110"/>
  <c r="HL133" i="110"/>
  <c r="HK133" i="110"/>
  <c r="HJ133" i="110"/>
  <c r="HI133" i="110"/>
  <c r="HH133" i="110"/>
  <c r="BH133" i="110"/>
  <c r="BG133" i="110"/>
  <c r="BF133" i="110"/>
  <c r="BE133" i="110"/>
  <c r="BD133" i="110"/>
  <c r="AX133" i="110"/>
  <c r="AW133" i="110"/>
  <c r="AV133" i="110"/>
  <c r="AU133" i="110"/>
  <c r="AT133" i="110"/>
  <c r="HB133" i="110"/>
  <c r="HA133" i="110"/>
  <c r="GZ133" i="110"/>
  <c r="GY133" i="110"/>
  <c r="GX133" i="110"/>
  <c r="T133" i="110"/>
  <c r="S133" i="110"/>
  <c r="R133" i="110"/>
  <c r="Q133" i="110"/>
  <c r="P133" i="110"/>
  <c r="O133" i="110"/>
  <c r="N133" i="110"/>
  <c r="M133" i="110"/>
  <c r="L133" i="110"/>
  <c r="K133" i="110"/>
  <c r="JY69" i="110"/>
  <c r="JX69" i="110"/>
  <c r="JW69" i="110"/>
  <c r="JV69" i="110"/>
  <c r="JU69" i="110"/>
  <c r="JJ69" i="110"/>
  <c r="JI69" i="110"/>
  <c r="JH69" i="110"/>
  <c r="JG69" i="110"/>
  <c r="JF69" i="110"/>
  <c r="IF69" i="110"/>
  <c r="IE69" i="110"/>
  <c r="ID69" i="110"/>
  <c r="IC69" i="110"/>
  <c r="IB69" i="110"/>
  <c r="HV69" i="110"/>
  <c r="HU69" i="110"/>
  <c r="HT69" i="110"/>
  <c r="HS69" i="110"/>
  <c r="HR69" i="110"/>
  <c r="BC69" i="110"/>
  <c r="BB69" i="110"/>
  <c r="BA69" i="110"/>
  <c r="AZ69" i="110"/>
  <c r="AY69" i="110"/>
  <c r="GM69" i="110"/>
  <c r="GL69" i="110"/>
  <c r="GK69" i="110"/>
  <c r="GJ69" i="110"/>
  <c r="GI69" i="110"/>
  <c r="GH69" i="110"/>
  <c r="GG69" i="110"/>
  <c r="GF69" i="110"/>
  <c r="GE69" i="110"/>
  <c r="GD69" i="110"/>
  <c r="DK69" i="110"/>
  <c r="DJ69" i="110"/>
  <c r="DI69" i="110"/>
  <c r="DH69" i="110"/>
  <c r="DG69" i="110"/>
  <c r="DA69" i="110"/>
  <c r="CZ69" i="110"/>
  <c r="CY69" i="110"/>
  <c r="CX69" i="110"/>
  <c r="CW69" i="110"/>
  <c r="BW69" i="110"/>
  <c r="BV69" i="110"/>
  <c r="BU69" i="110"/>
  <c r="BT69" i="110"/>
  <c r="BS69" i="110"/>
  <c r="BR69" i="110"/>
  <c r="BQ69" i="110"/>
  <c r="BP69" i="110"/>
  <c r="BO69" i="110"/>
  <c r="BN69" i="110"/>
  <c r="BM69" i="110"/>
  <c r="BL69" i="110"/>
  <c r="BK69" i="110"/>
  <c r="BJ69" i="110"/>
  <c r="BI69" i="110"/>
  <c r="HL69" i="110"/>
  <c r="HK69" i="110"/>
  <c r="HJ69" i="110"/>
  <c r="HI69" i="110"/>
  <c r="HH69" i="110"/>
  <c r="BH69" i="110"/>
  <c r="BG69" i="110"/>
  <c r="BF69" i="110"/>
  <c r="BE69" i="110"/>
  <c r="BD69" i="110"/>
  <c r="AX69" i="110"/>
  <c r="AW69" i="110"/>
  <c r="AV69" i="110"/>
  <c r="AU69" i="110"/>
  <c r="AT69" i="110"/>
  <c r="HB69" i="110"/>
  <c r="HA69" i="110"/>
  <c r="GZ69" i="110"/>
  <c r="GY69" i="110"/>
  <c r="GX69" i="110"/>
  <c r="T69" i="110"/>
  <c r="S69" i="110"/>
  <c r="R69" i="110"/>
  <c r="Q69" i="110"/>
  <c r="P69" i="110"/>
  <c r="O69" i="110"/>
  <c r="N69" i="110"/>
  <c r="M69" i="110"/>
  <c r="L69" i="110"/>
  <c r="K69" i="110"/>
  <c r="JY63" i="110"/>
  <c r="JX63" i="110"/>
  <c r="JW63" i="110"/>
  <c r="JV63" i="110"/>
  <c r="JU63" i="110"/>
  <c r="JJ63" i="110"/>
  <c r="JI63" i="110"/>
  <c r="JH63" i="110"/>
  <c r="JG63" i="110"/>
  <c r="JF63" i="110"/>
  <c r="HV63" i="110"/>
  <c r="HU63" i="110"/>
  <c r="HT63" i="110"/>
  <c r="HS63" i="110"/>
  <c r="HR63" i="110"/>
  <c r="BC63" i="110"/>
  <c r="BB63" i="110"/>
  <c r="BA63" i="110"/>
  <c r="AZ63" i="110"/>
  <c r="AY63" i="110"/>
  <c r="GM63" i="110"/>
  <c r="GL63" i="110"/>
  <c r="GK63" i="110"/>
  <c r="GJ63" i="110"/>
  <c r="GI63" i="110"/>
  <c r="GH63" i="110"/>
  <c r="GG63" i="110"/>
  <c r="GF63" i="110"/>
  <c r="GE63" i="110"/>
  <c r="GD63" i="110"/>
  <c r="DK63" i="110"/>
  <c r="DJ63" i="110"/>
  <c r="DI63" i="110"/>
  <c r="DH63" i="110"/>
  <c r="DG63" i="110"/>
  <c r="DA63" i="110"/>
  <c r="CZ63" i="110"/>
  <c r="CY63" i="110"/>
  <c r="CX63" i="110"/>
  <c r="CW63" i="110"/>
  <c r="BM63" i="110"/>
  <c r="BL63" i="110"/>
  <c r="BK63" i="110"/>
  <c r="BJ63" i="110"/>
  <c r="BI63" i="110"/>
  <c r="HL63" i="110"/>
  <c r="HK63" i="110"/>
  <c r="HJ63" i="110"/>
  <c r="HI63" i="110"/>
  <c r="HH63" i="110"/>
  <c r="BH63" i="110"/>
  <c r="BG63" i="110"/>
  <c r="BF63" i="110"/>
  <c r="BE63" i="110"/>
  <c r="BD63" i="110"/>
  <c r="AX63" i="110"/>
  <c r="AW63" i="110"/>
  <c r="AV63" i="110"/>
  <c r="AU63" i="110"/>
  <c r="AT63" i="110"/>
  <c r="HB63" i="110"/>
  <c r="HA63" i="110"/>
  <c r="GZ63" i="110"/>
  <c r="GY63" i="110"/>
  <c r="GX63" i="110"/>
  <c r="T63" i="110"/>
  <c r="S63" i="110"/>
  <c r="R63" i="110"/>
  <c r="Q63" i="110"/>
  <c r="P63" i="110"/>
  <c r="O63" i="110"/>
  <c r="N63" i="110"/>
  <c r="M63" i="110"/>
  <c r="L63" i="110"/>
  <c r="K63" i="110"/>
  <c r="JY147" i="110"/>
  <c r="JX147" i="110"/>
  <c r="JW147" i="110"/>
  <c r="JV147" i="110"/>
  <c r="JU147" i="110"/>
  <c r="JJ147" i="110"/>
  <c r="JI147" i="110"/>
  <c r="JH147" i="110"/>
  <c r="JG147" i="110"/>
  <c r="JF147" i="110"/>
  <c r="IF147" i="110"/>
  <c r="IE147" i="110"/>
  <c r="ID147" i="110"/>
  <c r="IC147" i="110"/>
  <c r="IB147" i="110"/>
  <c r="HV147" i="110"/>
  <c r="HU147" i="110"/>
  <c r="HT147" i="110"/>
  <c r="HS147" i="110"/>
  <c r="HR147" i="110"/>
  <c r="BC147" i="110"/>
  <c r="BB147" i="110"/>
  <c r="BA147" i="110"/>
  <c r="AZ147" i="110"/>
  <c r="AY147" i="110"/>
  <c r="GM147" i="110"/>
  <c r="GL147" i="110"/>
  <c r="GK147" i="110"/>
  <c r="GJ147" i="110"/>
  <c r="GI147" i="110"/>
  <c r="GH147" i="110"/>
  <c r="GG147" i="110"/>
  <c r="GF147" i="110"/>
  <c r="GE147" i="110"/>
  <c r="GD147" i="110"/>
  <c r="DK147" i="110"/>
  <c r="DJ147" i="110"/>
  <c r="DI147" i="110"/>
  <c r="DH147" i="110"/>
  <c r="DG147" i="110"/>
  <c r="DA147" i="110"/>
  <c r="CZ147" i="110"/>
  <c r="CY147" i="110"/>
  <c r="CX147" i="110"/>
  <c r="CW147" i="110"/>
  <c r="BW147" i="110"/>
  <c r="BV147" i="110"/>
  <c r="BU147" i="110"/>
  <c r="BT147" i="110"/>
  <c r="BS147" i="110"/>
  <c r="BR147" i="110"/>
  <c r="BQ147" i="110"/>
  <c r="BP147" i="110"/>
  <c r="BO147" i="110"/>
  <c r="BN147" i="110"/>
  <c r="BM147" i="110"/>
  <c r="BL147" i="110"/>
  <c r="BK147" i="110"/>
  <c r="BJ147" i="110"/>
  <c r="BI147" i="110"/>
  <c r="HL147" i="110"/>
  <c r="HK147" i="110"/>
  <c r="HJ147" i="110"/>
  <c r="HI147" i="110"/>
  <c r="HH147" i="110"/>
  <c r="BH147" i="110"/>
  <c r="BG147" i="110"/>
  <c r="BF147" i="110"/>
  <c r="BE147" i="110"/>
  <c r="BD147" i="110"/>
  <c r="AX147" i="110"/>
  <c r="AW147" i="110"/>
  <c r="AV147" i="110"/>
  <c r="AU147" i="110"/>
  <c r="AT147" i="110"/>
  <c r="HB147" i="110"/>
  <c r="HA147" i="110"/>
  <c r="GZ147" i="110"/>
  <c r="GY147" i="110"/>
  <c r="GX147" i="110"/>
  <c r="T147" i="110"/>
  <c r="S147" i="110"/>
  <c r="R147" i="110"/>
  <c r="Q147" i="110"/>
  <c r="P147" i="110"/>
  <c r="O147" i="110"/>
  <c r="N147" i="110"/>
  <c r="M147" i="110"/>
  <c r="L147" i="110"/>
  <c r="K147" i="110"/>
  <c r="JJ41" i="110"/>
  <c r="JI41" i="110"/>
  <c r="JH41" i="110"/>
  <c r="JG41" i="110"/>
  <c r="JF41" i="110"/>
  <c r="IF41" i="110"/>
  <c r="IE41" i="110"/>
  <c r="ID41" i="110"/>
  <c r="IC41" i="110"/>
  <c r="IB41" i="110"/>
  <c r="HV41" i="110"/>
  <c r="HU41" i="110"/>
  <c r="HT41" i="110"/>
  <c r="HS41" i="110"/>
  <c r="HR41" i="110"/>
  <c r="BC41" i="110"/>
  <c r="BB41" i="110"/>
  <c r="BA41" i="110"/>
  <c r="AZ41" i="110"/>
  <c r="AY41" i="110"/>
  <c r="GM41" i="110"/>
  <c r="GL41" i="110"/>
  <c r="GK41" i="110"/>
  <c r="GJ41" i="110"/>
  <c r="GI41" i="110"/>
  <c r="GH41" i="110"/>
  <c r="GG41" i="110"/>
  <c r="GF41" i="110"/>
  <c r="GE41" i="110"/>
  <c r="GD41" i="110"/>
  <c r="DK41" i="110"/>
  <c r="DJ41" i="110"/>
  <c r="DI41" i="110"/>
  <c r="DH41" i="110"/>
  <c r="DG41" i="110"/>
  <c r="DA41" i="110"/>
  <c r="CZ41" i="110"/>
  <c r="CY41" i="110"/>
  <c r="CX41" i="110"/>
  <c r="CW41" i="110"/>
  <c r="BW41" i="110"/>
  <c r="BV41" i="110"/>
  <c r="BU41" i="110"/>
  <c r="BT41" i="110"/>
  <c r="BS41" i="110"/>
  <c r="BR41" i="110"/>
  <c r="BQ41" i="110"/>
  <c r="BP41" i="110"/>
  <c r="BO41" i="110"/>
  <c r="BN41" i="110"/>
  <c r="BM41" i="110"/>
  <c r="BL41" i="110"/>
  <c r="BK41" i="110"/>
  <c r="BJ41" i="110"/>
  <c r="BI41" i="110"/>
  <c r="HL41" i="110"/>
  <c r="HK41" i="110"/>
  <c r="HJ41" i="110"/>
  <c r="HI41" i="110"/>
  <c r="HH41" i="110"/>
  <c r="BH41" i="110"/>
  <c r="BG41" i="110"/>
  <c r="BF41" i="110"/>
  <c r="BE41" i="110"/>
  <c r="BD41" i="110"/>
  <c r="AX41" i="110"/>
  <c r="AW41" i="110"/>
  <c r="AV41" i="110"/>
  <c r="AU41" i="110"/>
  <c r="AT41" i="110"/>
  <c r="HB41" i="110"/>
  <c r="HA41" i="110"/>
  <c r="GZ41" i="110"/>
  <c r="GY41" i="110"/>
  <c r="GX41" i="110"/>
  <c r="T41" i="110"/>
  <c r="S41" i="110"/>
  <c r="R41" i="110"/>
  <c r="Q41" i="110"/>
  <c r="P41" i="110"/>
  <c r="O41" i="110"/>
  <c r="N41" i="110"/>
  <c r="M41" i="110"/>
  <c r="L41" i="110"/>
  <c r="K41" i="110"/>
  <c r="JY114" i="110"/>
  <c r="JX114" i="110"/>
  <c r="JW114" i="110"/>
  <c r="JV114" i="110"/>
  <c r="JU114" i="110"/>
  <c r="JJ114" i="110"/>
  <c r="JI114" i="110"/>
  <c r="JH114" i="110"/>
  <c r="JG114" i="110"/>
  <c r="JF114" i="110"/>
  <c r="IF114" i="110"/>
  <c r="IE114" i="110"/>
  <c r="ID114" i="110"/>
  <c r="IC114" i="110"/>
  <c r="IB114" i="110"/>
  <c r="HV114" i="110"/>
  <c r="HU114" i="110"/>
  <c r="HT114" i="110"/>
  <c r="HS114" i="110"/>
  <c r="HR114" i="110"/>
  <c r="BC114" i="110"/>
  <c r="BB114" i="110"/>
  <c r="BA114" i="110"/>
  <c r="AZ114" i="110"/>
  <c r="AY114" i="110"/>
  <c r="GM114" i="110"/>
  <c r="GL114" i="110"/>
  <c r="GK114" i="110"/>
  <c r="GJ114" i="110"/>
  <c r="GI114" i="110"/>
  <c r="GH114" i="110"/>
  <c r="GG114" i="110"/>
  <c r="GF114" i="110"/>
  <c r="GE114" i="110"/>
  <c r="GD114" i="110"/>
  <c r="DK114" i="110"/>
  <c r="DJ114" i="110"/>
  <c r="DI114" i="110"/>
  <c r="DH114" i="110"/>
  <c r="DG114" i="110"/>
  <c r="DA114" i="110"/>
  <c r="CZ114" i="110"/>
  <c r="CY114" i="110"/>
  <c r="CX114" i="110"/>
  <c r="CW114" i="110"/>
  <c r="BW114" i="110"/>
  <c r="BV114" i="110"/>
  <c r="BU114" i="110"/>
  <c r="BT114" i="110"/>
  <c r="BS114" i="110"/>
  <c r="BR114" i="110"/>
  <c r="BQ114" i="110"/>
  <c r="BP114" i="110"/>
  <c r="BO114" i="110"/>
  <c r="BN114" i="110"/>
  <c r="BM114" i="110"/>
  <c r="BL114" i="110"/>
  <c r="BK114" i="110"/>
  <c r="BJ114" i="110"/>
  <c r="BI114" i="110"/>
  <c r="HL114" i="110"/>
  <c r="HK114" i="110"/>
  <c r="HJ114" i="110"/>
  <c r="HI114" i="110"/>
  <c r="HH114" i="110"/>
  <c r="BH114" i="110"/>
  <c r="BG114" i="110"/>
  <c r="BF114" i="110"/>
  <c r="BE114" i="110"/>
  <c r="BD114" i="110"/>
  <c r="AX114" i="110"/>
  <c r="AW114" i="110"/>
  <c r="AV114" i="110"/>
  <c r="AU114" i="110"/>
  <c r="AT114" i="110"/>
  <c r="HB114" i="110"/>
  <c r="HA114" i="110"/>
  <c r="GZ114" i="110"/>
  <c r="GY114" i="110"/>
  <c r="GX114" i="110"/>
  <c r="T114" i="110"/>
  <c r="S114" i="110"/>
  <c r="R114" i="110"/>
  <c r="Q114" i="110"/>
  <c r="P114" i="110"/>
  <c r="O114" i="110"/>
  <c r="N114" i="110"/>
  <c r="M114" i="110"/>
  <c r="L114" i="110"/>
  <c r="K114" i="110"/>
  <c r="JY94" i="110"/>
  <c r="JX94" i="110"/>
  <c r="JW94" i="110"/>
  <c r="JV94" i="110"/>
  <c r="JU94" i="110"/>
  <c r="JJ94" i="110"/>
  <c r="JI94" i="110"/>
  <c r="JH94" i="110"/>
  <c r="JG94" i="110"/>
  <c r="JF94" i="110"/>
  <c r="IF94" i="110"/>
  <c r="IE94" i="110"/>
  <c r="ID94" i="110"/>
  <c r="IC94" i="110"/>
  <c r="IB94" i="110"/>
  <c r="HV94" i="110"/>
  <c r="HU94" i="110"/>
  <c r="HT94" i="110"/>
  <c r="HS94" i="110"/>
  <c r="HR94" i="110"/>
  <c r="BC94" i="110"/>
  <c r="BB94" i="110"/>
  <c r="BA94" i="110"/>
  <c r="AZ94" i="110"/>
  <c r="AY94" i="110"/>
  <c r="GM94" i="110"/>
  <c r="GL94" i="110"/>
  <c r="GK94" i="110"/>
  <c r="GJ94" i="110"/>
  <c r="GI94" i="110"/>
  <c r="GH94" i="110"/>
  <c r="GG94" i="110"/>
  <c r="GF94" i="110"/>
  <c r="GE94" i="110"/>
  <c r="GD94" i="110"/>
  <c r="DK94" i="110"/>
  <c r="DJ94" i="110"/>
  <c r="DI94" i="110"/>
  <c r="DH94" i="110"/>
  <c r="DG94" i="110"/>
  <c r="DA94" i="110"/>
  <c r="CZ94" i="110"/>
  <c r="CY94" i="110"/>
  <c r="CX94" i="110"/>
  <c r="CW94" i="110"/>
  <c r="BW94" i="110"/>
  <c r="BV94" i="110"/>
  <c r="BU94" i="110"/>
  <c r="BT94" i="110"/>
  <c r="BS94" i="110"/>
  <c r="BR94" i="110"/>
  <c r="BQ94" i="110"/>
  <c r="BP94" i="110"/>
  <c r="BO94" i="110"/>
  <c r="BN94" i="110"/>
  <c r="BM94" i="110"/>
  <c r="BL94" i="110"/>
  <c r="BK94" i="110"/>
  <c r="BJ94" i="110"/>
  <c r="BI94" i="110"/>
  <c r="HL94" i="110"/>
  <c r="HK94" i="110"/>
  <c r="HJ94" i="110"/>
  <c r="HI94" i="110"/>
  <c r="HH94" i="110"/>
  <c r="BH94" i="110"/>
  <c r="BG94" i="110"/>
  <c r="BF94" i="110"/>
  <c r="BE94" i="110"/>
  <c r="BD94" i="110"/>
  <c r="AX94" i="110"/>
  <c r="AW94" i="110"/>
  <c r="AV94" i="110"/>
  <c r="AU94" i="110"/>
  <c r="AT94" i="110"/>
  <c r="HB94" i="110"/>
  <c r="HA94" i="110"/>
  <c r="GZ94" i="110"/>
  <c r="GY94" i="110"/>
  <c r="GX94" i="110"/>
  <c r="T94" i="110"/>
  <c r="S94" i="110"/>
  <c r="R94" i="110"/>
  <c r="Q94" i="110"/>
  <c r="P94" i="110"/>
  <c r="O94" i="110"/>
  <c r="N94" i="110"/>
  <c r="M94" i="110"/>
  <c r="L94" i="110"/>
  <c r="K94" i="110"/>
  <c r="JY105" i="110"/>
  <c r="JX105" i="110"/>
  <c r="JW105" i="110"/>
  <c r="JV105" i="110"/>
  <c r="JU105" i="110"/>
  <c r="JJ105" i="110"/>
  <c r="JI105" i="110"/>
  <c r="JH105" i="110"/>
  <c r="JG105" i="110"/>
  <c r="JF105" i="110"/>
  <c r="IF105" i="110"/>
  <c r="IE105" i="110"/>
  <c r="ID105" i="110"/>
  <c r="IC105" i="110"/>
  <c r="IB105" i="110"/>
  <c r="HV105" i="110"/>
  <c r="HU105" i="110"/>
  <c r="HT105" i="110"/>
  <c r="HS105" i="110"/>
  <c r="HR105" i="110"/>
  <c r="BC105" i="110"/>
  <c r="BB105" i="110"/>
  <c r="BA105" i="110"/>
  <c r="AZ105" i="110"/>
  <c r="AY105" i="110"/>
  <c r="GM105" i="110"/>
  <c r="GL105" i="110"/>
  <c r="GK105" i="110"/>
  <c r="GJ105" i="110"/>
  <c r="GI105" i="110"/>
  <c r="GH105" i="110"/>
  <c r="GG105" i="110"/>
  <c r="GF105" i="110"/>
  <c r="GE105" i="110"/>
  <c r="GD105" i="110"/>
  <c r="DK105" i="110"/>
  <c r="DJ105" i="110"/>
  <c r="DI105" i="110"/>
  <c r="DH105" i="110"/>
  <c r="DG105" i="110"/>
  <c r="DA105" i="110"/>
  <c r="CZ105" i="110"/>
  <c r="CY105" i="110"/>
  <c r="CX105" i="110"/>
  <c r="CW105" i="110"/>
  <c r="BW105" i="110"/>
  <c r="BV105" i="110"/>
  <c r="BU105" i="110"/>
  <c r="BT105" i="110"/>
  <c r="BS105" i="110"/>
  <c r="BR105" i="110"/>
  <c r="BQ105" i="110"/>
  <c r="BP105" i="110"/>
  <c r="BO105" i="110"/>
  <c r="BN105" i="110"/>
  <c r="BM105" i="110"/>
  <c r="BL105" i="110"/>
  <c r="BK105" i="110"/>
  <c r="BJ105" i="110"/>
  <c r="BI105" i="110"/>
  <c r="HL105" i="110"/>
  <c r="HK105" i="110"/>
  <c r="HJ105" i="110"/>
  <c r="HI105" i="110"/>
  <c r="HH105" i="110"/>
  <c r="BH105" i="110"/>
  <c r="BG105" i="110"/>
  <c r="BF105" i="110"/>
  <c r="BE105" i="110"/>
  <c r="BD105" i="110"/>
  <c r="AX105" i="110"/>
  <c r="AW105" i="110"/>
  <c r="AV105" i="110"/>
  <c r="AU105" i="110"/>
  <c r="AT105" i="110"/>
  <c r="HB105" i="110"/>
  <c r="HA105" i="110"/>
  <c r="GZ105" i="110"/>
  <c r="GY105" i="110"/>
  <c r="GX105" i="110"/>
  <c r="T105" i="110"/>
  <c r="S105" i="110"/>
  <c r="R105" i="110"/>
  <c r="Q105" i="110"/>
  <c r="P105" i="110"/>
  <c r="O105" i="110"/>
  <c r="N105" i="110"/>
  <c r="M105" i="110"/>
  <c r="L105" i="110"/>
  <c r="K105" i="110"/>
  <c r="JY142" i="110"/>
  <c r="JX142" i="110"/>
  <c r="JW142" i="110"/>
  <c r="JV142" i="110"/>
  <c r="JU142" i="110"/>
  <c r="JJ142" i="110"/>
  <c r="JI142" i="110"/>
  <c r="JH142" i="110"/>
  <c r="JG142" i="110"/>
  <c r="JF142" i="110"/>
  <c r="HV142" i="110"/>
  <c r="HU142" i="110"/>
  <c r="HT142" i="110"/>
  <c r="HS142" i="110"/>
  <c r="HR142" i="110"/>
  <c r="BC142" i="110"/>
  <c r="BB142" i="110"/>
  <c r="BA142" i="110"/>
  <c r="AZ142" i="110"/>
  <c r="AY142" i="110"/>
  <c r="GM142" i="110"/>
  <c r="GL142" i="110"/>
  <c r="GK142" i="110"/>
  <c r="GJ142" i="110"/>
  <c r="GI142" i="110"/>
  <c r="GH142" i="110"/>
  <c r="GG142" i="110"/>
  <c r="GF142" i="110"/>
  <c r="GE142" i="110"/>
  <c r="GD142" i="110"/>
  <c r="DK142" i="110"/>
  <c r="DJ142" i="110"/>
  <c r="DI142" i="110"/>
  <c r="DH142" i="110"/>
  <c r="DG142" i="110"/>
  <c r="DA142" i="110"/>
  <c r="CZ142" i="110"/>
  <c r="CY142" i="110"/>
  <c r="CX142" i="110"/>
  <c r="CW142" i="110"/>
  <c r="BW142" i="110"/>
  <c r="BV142" i="110"/>
  <c r="BU142" i="110"/>
  <c r="BT142" i="110"/>
  <c r="BS142" i="110"/>
  <c r="BR142" i="110"/>
  <c r="BQ142" i="110"/>
  <c r="BP142" i="110"/>
  <c r="BO142" i="110"/>
  <c r="BN142" i="110"/>
  <c r="BM142" i="110"/>
  <c r="BL142" i="110"/>
  <c r="BK142" i="110"/>
  <c r="BJ142" i="110"/>
  <c r="BI142" i="110"/>
  <c r="HL142" i="110"/>
  <c r="HK142" i="110"/>
  <c r="HJ142" i="110"/>
  <c r="HI142" i="110"/>
  <c r="HH142" i="110"/>
  <c r="BH142" i="110"/>
  <c r="BG142" i="110"/>
  <c r="BF142" i="110"/>
  <c r="BE142" i="110"/>
  <c r="BD142" i="110"/>
  <c r="AX142" i="110"/>
  <c r="AW142" i="110"/>
  <c r="AV142" i="110"/>
  <c r="AU142" i="110"/>
  <c r="AT142" i="110"/>
  <c r="HB142" i="110"/>
  <c r="HA142" i="110"/>
  <c r="GZ142" i="110"/>
  <c r="GY142" i="110"/>
  <c r="GX142" i="110"/>
  <c r="T142" i="110"/>
  <c r="S142" i="110"/>
  <c r="R142" i="110"/>
  <c r="Q142" i="110"/>
  <c r="P142" i="110"/>
  <c r="O142" i="110"/>
  <c r="N142" i="110"/>
  <c r="M142" i="110"/>
  <c r="L142" i="110"/>
  <c r="K142" i="110"/>
  <c r="JY164" i="110"/>
  <c r="JX164" i="110"/>
  <c r="JW164" i="110"/>
  <c r="JV164" i="110"/>
  <c r="JU164" i="110"/>
  <c r="JJ164" i="110"/>
  <c r="JI164" i="110"/>
  <c r="JH164" i="110"/>
  <c r="JG164" i="110"/>
  <c r="JF164" i="110"/>
  <c r="IF164" i="110"/>
  <c r="IE164" i="110"/>
  <c r="ID164" i="110"/>
  <c r="IC164" i="110"/>
  <c r="IB164" i="110"/>
  <c r="HV164" i="110"/>
  <c r="HU164" i="110"/>
  <c r="HT164" i="110"/>
  <c r="HS164" i="110"/>
  <c r="HR164" i="110"/>
  <c r="BC164" i="110"/>
  <c r="BB164" i="110"/>
  <c r="BA164" i="110"/>
  <c r="AZ164" i="110"/>
  <c r="AY164" i="110"/>
  <c r="GM164" i="110"/>
  <c r="GL164" i="110"/>
  <c r="GK164" i="110"/>
  <c r="GJ164" i="110"/>
  <c r="GI164" i="110"/>
  <c r="GH164" i="110"/>
  <c r="GG164" i="110"/>
  <c r="GF164" i="110"/>
  <c r="GE164" i="110"/>
  <c r="GD164" i="110"/>
  <c r="DK164" i="110"/>
  <c r="DJ164" i="110"/>
  <c r="DI164" i="110"/>
  <c r="DH164" i="110"/>
  <c r="DG164" i="110"/>
  <c r="DA164" i="110"/>
  <c r="CZ164" i="110"/>
  <c r="CY164" i="110"/>
  <c r="CX164" i="110"/>
  <c r="CW164" i="110"/>
  <c r="BW164" i="110"/>
  <c r="BV164" i="110"/>
  <c r="BU164" i="110"/>
  <c r="BT164" i="110"/>
  <c r="BS164" i="110"/>
  <c r="BR164" i="110"/>
  <c r="BQ164" i="110"/>
  <c r="BP164" i="110"/>
  <c r="BO164" i="110"/>
  <c r="BN164" i="110"/>
  <c r="BM164" i="110"/>
  <c r="BL164" i="110"/>
  <c r="BK164" i="110"/>
  <c r="BJ164" i="110"/>
  <c r="BI164" i="110"/>
  <c r="HL164" i="110"/>
  <c r="HK164" i="110"/>
  <c r="HJ164" i="110"/>
  <c r="HI164" i="110"/>
  <c r="HH164" i="110"/>
  <c r="BH164" i="110"/>
  <c r="BG164" i="110"/>
  <c r="BF164" i="110"/>
  <c r="BE164" i="110"/>
  <c r="BD164" i="110"/>
  <c r="AX164" i="110"/>
  <c r="AW164" i="110"/>
  <c r="AV164" i="110"/>
  <c r="AU164" i="110"/>
  <c r="AT164" i="110"/>
  <c r="HB164" i="110"/>
  <c r="HA164" i="110"/>
  <c r="GZ164" i="110"/>
  <c r="GY164" i="110"/>
  <c r="GX164" i="110"/>
  <c r="T164" i="110"/>
  <c r="S164" i="110"/>
  <c r="R164" i="110"/>
  <c r="Q164" i="110"/>
  <c r="P164" i="110"/>
  <c r="O164" i="110"/>
  <c r="N164" i="110"/>
  <c r="M164" i="110"/>
  <c r="L164" i="110"/>
  <c r="K164" i="110"/>
  <c r="JY67" i="110"/>
  <c r="JX67" i="110"/>
  <c r="JW67" i="110"/>
  <c r="JV67" i="110"/>
  <c r="JU67" i="110"/>
  <c r="JJ67" i="110"/>
  <c r="JI67" i="110"/>
  <c r="JH67" i="110"/>
  <c r="JG67" i="110"/>
  <c r="JF67" i="110"/>
  <c r="IF67" i="110"/>
  <c r="IE67" i="110"/>
  <c r="ID67" i="110"/>
  <c r="IC67" i="110"/>
  <c r="IB67" i="110"/>
  <c r="HV67" i="110"/>
  <c r="HU67" i="110"/>
  <c r="HT67" i="110"/>
  <c r="HS67" i="110"/>
  <c r="HR67" i="110"/>
  <c r="BC67" i="110"/>
  <c r="BB67" i="110"/>
  <c r="BA67" i="110"/>
  <c r="AZ67" i="110"/>
  <c r="AY67" i="110"/>
  <c r="GM67" i="110"/>
  <c r="GL67" i="110"/>
  <c r="GK67" i="110"/>
  <c r="GJ67" i="110"/>
  <c r="GI67" i="110"/>
  <c r="GH67" i="110"/>
  <c r="GG67" i="110"/>
  <c r="GF67" i="110"/>
  <c r="GE67" i="110"/>
  <c r="GD67" i="110"/>
  <c r="DK67" i="110"/>
  <c r="DJ67" i="110"/>
  <c r="DI67" i="110"/>
  <c r="DH67" i="110"/>
  <c r="DG67" i="110"/>
  <c r="DA67" i="110"/>
  <c r="CZ67" i="110"/>
  <c r="CY67" i="110"/>
  <c r="CX67" i="110"/>
  <c r="CW67" i="110"/>
  <c r="BW67" i="110"/>
  <c r="BV67" i="110"/>
  <c r="BU67" i="110"/>
  <c r="BT67" i="110"/>
  <c r="BS67" i="110"/>
  <c r="BR67" i="110"/>
  <c r="BQ67" i="110"/>
  <c r="BP67" i="110"/>
  <c r="BO67" i="110"/>
  <c r="BN67" i="110"/>
  <c r="BM67" i="110"/>
  <c r="BL67" i="110"/>
  <c r="BK67" i="110"/>
  <c r="BJ67" i="110"/>
  <c r="BI67" i="110"/>
  <c r="HL67" i="110"/>
  <c r="HK67" i="110"/>
  <c r="HJ67" i="110"/>
  <c r="HI67" i="110"/>
  <c r="HH67" i="110"/>
  <c r="BH67" i="110"/>
  <c r="BG67" i="110"/>
  <c r="BF67" i="110"/>
  <c r="BE67" i="110"/>
  <c r="BD67" i="110"/>
  <c r="AX67" i="110"/>
  <c r="AW67" i="110"/>
  <c r="AV67" i="110"/>
  <c r="AU67" i="110"/>
  <c r="AT67" i="110"/>
  <c r="HB67" i="110"/>
  <c r="HA67" i="110"/>
  <c r="GZ67" i="110"/>
  <c r="GY67" i="110"/>
  <c r="GX67" i="110"/>
  <c r="T67" i="110"/>
  <c r="S67" i="110"/>
  <c r="R67" i="110"/>
  <c r="Q67" i="110"/>
  <c r="P67" i="110"/>
  <c r="O67" i="110"/>
  <c r="N67" i="110"/>
  <c r="M67" i="110"/>
  <c r="L67" i="110"/>
  <c r="K67" i="110"/>
  <c r="JY84" i="110"/>
  <c r="JX84" i="110"/>
  <c r="JW84" i="110"/>
  <c r="JV84" i="110"/>
  <c r="JU84" i="110"/>
  <c r="JJ84" i="110"/>
  <c r="JI84" i="110"/>
  <c r="JH84" i="110"/>
  <c r="JG84" i="110"/>
  <c r="JF84" i="110"/>
  <c r="IF84" i="110"/>
  <c r="IE84" i="110"/>
  <c r="ID84" i="110"/>
  <c r="IC84" i="110"/>
  <c r="IB84" i="110"/>
  <c r="HV84" i="110"/>
  <c r="HU84" i="110"/>
  <c r="HT84" i="110"/>
  <c r="HS84" i="110"/>
  <c r="HR84" i="110"/>
  <c r="BC84" i="110"/>
  <c r="BB84" i="110"/>
  <c r="BA84" i="110"/>
  <c r="AZ84" i="110"/>
  <c r="AY84" i="110"/>
  <c r="GM84" i="110"/>
  <c r="GL84" i="110"/>
  <c r="GK84" i="110"/>
  <c r="GJ84" i="110"/>
  <c r="GI84" i="110"/>
  <c r="GH84" i="110"/>
  <c r="GG84" i="110"/>
  <c r="GF84" i="110"/>
  <c r="GE84" i="110"/>
  <c r="GD84" i="110"/>
  <c r="DK84" i="110"/>
  <c r="DJ84" i="110"/>
  <c r="DI84" i="110"/>
  <c r="DH84" i="110"/>
  <c r="DG84" i="110"/>
  <c r="DA84" i="110"/>
  <c r="CZ84" i="110"/>
  <c r="CY84" i="110"/>
  <c r="CX84" i="110"/>
  <c r="CW84" i="110"/>
  <c r="BW84" i="110"/>
  <c r="BV84" i="110"/>
  <c r="BU84" i="110"/>
  <c r="BT84" i="110"/>
  <c r="BS84" i="110"/>
  <c r="BR84" i="110"/>
  <c r="BQ84" i="110"/>
  <c r="BP84" i="110"/>
  <c r="BO84" i="110"/>
  <c r="BN84" i="110"/>
  <c r="BM84" i="110"/>
  <c r="BL84" i="110"/>
  <c r="BK84" i="110"/>
  <c r="BJ84" i="110"/>
  <c r="BI84" i="110"/>
  <c r="HL84" i="110"/>
  <c r="HK84" i="110"/>
  <c r="HJ84" i="110"/>
  <c r="HI84" i="110"/>
  <c r="HH84" i="110"/>
  <c r="BH84" i="110"/>
  <c r="BG84" i="110"/>
  <c r="BF84" i="110"/>
  <c r="BE84" i="110"/>
  <c r="BD84" i="110"/>
  <c r="AX84" i="110"/>
  <c r="AW84" i="110"/>
  <c r="AV84" i="110"/>
  <c r="AU84" i="110"/>
  <c r="AT84" i="110"/>
  <c r="HB84" i="110"/>
  <c r="HA84" i="110"/>
  <c r="GZ84" i="110"/>
  <c r="GY84" i="110"/>
  <c r="GX84" i="110"/>
  <c r="T84" i="110"/>
  <c r="S84" i="110"/>
  <c r="R84" i="110"/>
  <c r="Q84" i="110"/>
  <c r="P84" i="110"/>
  <c r="O84" i="110"/>
  <c r="N84" i="110"/>
  <c r="M84" i="110"/>
  <c r="L84" i="110"/>
  <c r="K84" i="110"/>
  <c r="JY88" i="110"/>
  <c r="JX88" i="110"/>
  <c r="JW88" i="110"/>
  <c r="JV88" i="110"/>
  <c r="JU88" i="110"/>
  <c r="JJ88" i="110"/>
  <c r="JI88" i="110"/>
  <c r="JH88" i="110"/>
  <c r="JG88" i="110"/>
  <c r="JF88" i="110"/>
  <c r="IF88" i="110"/>
  <c r="IE88" i="110"/>
  <c r="ID88" i="110"/>
  <c r="IC88" i="110"/>
  <c r="IB88" i="110"/>
  <c r="HV88" i="110"/>
  <c r="HU88" i="110"/>
  <c r="HT88" i="110"/>
  <c r="HS88" i="110"/>
  <c r="HR88" i="110"/>
  <c r="BC88" i="110"/>
  <c r="BB88" i="110"/>
  <c r="BA88" i="110"/>
  <c r="AZ88" i="110"/>
  <c r="AY88" i="110"/>
  <c r="GM88" i="110"/>
  <c r="GL88" i="110"/>
  <c r="GK88" i="110"/>
  <c r="GJ88" i="110"/>
  <c r="GI88" i="110"/>
  <c r="GH88" i="110"/>
  <c r="GG88" i="110"/>
  <c r="GF88" i="110"/>
  <c r="GE88" i="110"/>
  <c r="GD88" i="110"/>
  <c r="DK88" i="110"/>
  <c r="DJ88" i="110"/>
  <c r="DI88" i="110"/>
  <c r="DH88" i="110"/>
  <c r="DG88" i="110"/>
  <c r="DA88" i="110"/>
  <c r="CZ88" i="110"/>
  <c r="CY88" i="110"/>
  <c r="CX88" i="110"/>
  <c r="CW88" i="110"/>
  <c r="BW88" i="110"/>
  <c r="BV88" i="110"/>
  <c r="BU88" i="110"/>
  <c r="BT88" i="110"/>
  <c r="BS88" i="110"/>
  <c r="BR88" i="110"/>
  <c r="BQ88" i="110"/>
  <c r="BP88" i="110"/>
  <c r="BO88" i="110"/>
  <c r="BN88" i="110"/>
  <c r="BM88" i="110"/>
  <c r="BL88" i="110"/>
  <c r="BK88" i="110"/>
  <c r="BJ88" i="110"/>
  <c r="BI88" i="110"/>
  <c r="HL88" i="110"/>
  <c r="HK88" i="110"/>
  <c r="HJ88" i="110"/>
  <c r="HI88" i="110"/>
  <c r="HH88" i="110"/>
  <c r="BH88" i="110"/>
  <c r="BG88" i="110"/>
  <c r="BF88" i="110"/>
  <c r="BE88" i="110"/>
  <c r="BD88" i="110"/>
  <c r="AX88" i="110"/>
  <c r="AW88" i="110"/>
  <c r="AV88" i="110"/>
  <c r="AU88" i="110"/>
  <c r="AT88" i="110"/>
  <c r="HB88" i="110"/>
  <c r="HA88" i="110"/>
  <c r="GZ88" i="110"/>
  <c r="GY88" i="110"/>
  <c r="GX88" i="110"/>
  <c r="T88" i="110"/>
  <c r="S88" i="110"/>
  <c r="R88" i="110"/>
  <c r="Q88" i="110"/>
  <c r="P88" i="110"/>
  <c r="O88" i="110"/>
  <c r="N88" i="110"/>
  <c r="M88" i="110"/>
  <c r="L88" i="110"/>
  <c r="K88" i="110"/>
  <c r="JY55" i="110"/>
  <c r="JX55" i="110"/>
  <c r="JW55" i="110"/>
  <c r="JV55" i="110"/>
  <c r="JU55" i="110"/>
  <c r="JJ55" i="110"/>
  <c r="JI55" i="110"/>
  <c r="JH55" i="110"/>
  <c r="JG55" i="110"/>
  <c r="JF55" i="110"/>
  <c r="IF55" i="110"/>
  <c r="IE55" i="110"/>
  <c r="ID55" i="110"/>
  <c r="IC55" i="110"/>
  <c r="IB55" i="110"/>
  <c r="HV55" i="110"/>
  <c r="HU55" i="110"/>
  <c r="HT55" i="110"/>
  <c r="HS55" i="110"/>
  <c r="HR55" i="110"/>
  <c r="BC55" i="110"/>
  <c r="BB55" i="110"/>
  <c r="BA55" i="110"/>
  <c r="AZ55" i="110"/>
  <c r="AY55" i="110"/>
  <c r="GM55" i="110"/>
  <c r="GL55" i="110"/>
  <c r="GK55" i="110"/>
  <c r="GJ55" i="110"/>
  <c r="GI55" i="110"/>
  <c r="GH55" i="110"/>
  <c r="GG55" i="110"/>
  <c r="GF55" i="110"/>
  <c r="GE55" i="110"/>
  <c r="GD55" i="110"/>
  <c r="DK55" i="110"/>
  <c r="DJ55" i="110"/>
  <c r="DI55" i="110"/>
  <c r="DH55" i="110"/>
  <c r="DG55" i="110"/>
  <c r="DA55" i="110"/>
  <c r="CZ55" i="110"/>
  <c r="CY55" i="110"/>
  <c r="CX55" i="110"/>
  <c r="CW55" i="110"/>
  <c r="BW55" i="110"/>
  <c r="BV55" i="110"/>
  <c r="BU55" i="110"/>
  <c r="BT55" i="110"/>
  <c r="BS55" i="110"/>
  <c r="BR55" i="110"/>
  <c r="BQ55" i="110"/>
  <c r="BP55" i="110"/>
  <c r="BO55" i="110"/>
  <c r="BN55" i="110"/>
  <c r="BM55" i="110"/>
  <c r="BL55" i="110"/>
  <c r="BK55" i="110"/>
  <c r="BJ55" i="110"/>
  <c r="BI55" i="110"/>
  <c r="HL55" i="110"/>
  <c r="HK55" i="110"/>
  <c r="HJ55" i="110"/>
  <c r="HI55" i="110"/>
  <c r="HH55" i="110"/>
  <c r="BH55" i="110"/>
  <c r="BG55" i="110"/>
  <c r="BF55" i="110"/>
  <c r="BE55" i="110"/>
  <c r="BD55" i="110"/>
  <c r="AX55" i="110"/>
  <c r="AW55" i="110"/>
  <c r="AV55" i="110"/>
  <c r="AU55" i="110"/>
  <c r="AT55" i="110"/>
  <c r="HB55" i="110"/>
  <c r="HA55" i="110"/>
  <c r="GZ55" i="110"/>
  <c r="GY55" i="110"/>
  <c r="GX55" i="110"/>
  <c r="T55" i="110"/>
  <c r="S55" i="110"/>
  <c r="R55" i="110"/>
  <c r="Q55" i="110"/>
  <c r="P55" i="110"/>
  <c r="O55" i="110"/>
  <c r="N55" i="110"/>
  <c r="M55" i="110"/>
  <c r="L55" i="110"/>
  <c r="K55" i="110"/>
  <c r="JJ11" i="110"/>
  <c r="JI11" i="110"/>
  <c r="JH11" i="110"/>
  <c r="JG11" i="110"/>
  <c r="JF11" i="110"/>
  <c r="IF11" i="110"/>
  <c r="IE11" i="110"/>
  <c r="ID11" i="110"/>
  <c r="IC11" i="110"/>
  <c r="IB11" i="110"/>
  <c r="HV11" i="110"/>
  <c r="HU11" i="110"/>
  <c r="HT11" i="110"/>
  <c r="HS11" i="110"/>
  <c r="HR11" i="110"/>
  <c r="BC11" i="110"/>
  <c r="BB11" i="110"/>
  <c r="BA11" i="110"/>
  <c r="AZ11" i="110"/>
  <c r="AY11" i="110"/>
  <c r="GM11" i="110"/>
  <c r="GL11" i="110"/>
  <c r="GK11" i="110"/>
  <c r="GJ11" i="110"/>
  <c r="GI11" i="110"/>
  <c r="GH11" i="110"/>
  <c r="GG11" i="110"/>
  <c r="GF11" i="110"/>
  <c r="GE11" i="110"/>
  <c r="GD11" i="110"/>
  <c r="DK11" i="110"/>
  <c r="DJ11" i="110"/>
  <c r="DI11" i="110"/>
  <c r="DH11" i="110"/>
  <c r="DG11" i="110"/>
  <c r="DA11" i="110"/>
  <c r="CZ11" i="110"/>
  <c r="CY11" i="110"/>
  <c r="CX11" i="110"/>
  <c r="CW11" i="110"/>
  <c r="BW11" i="110"/>
  <c r="BV11" i="110"/>
  <c r="BU11" i="110"/>
  <c r="BT11" i="110"/>
  <c r="BS11" i="110"/>
  <c r="BR11" i="110"/>
  <c r="BQ11" i="110"/>
  <c r="BP11" i="110"/>
  <c r="BO11" i="110"/>
  <c r="BN11" i="110"/>
  <c r="BM11" i="110"/>
  <c r="BL11" i="110"/>
  <c r="BK11" i="110"/>
  <c r="BJ11" i="110"/>
  <c r="BI11" i="110"/>
  <c r="HL11" i="110"/>
  <c r="HK11" i="110"/>
  <c r="HJ11" i="110"/>
  <c r="HI11" i="110"/>
  <c r="HH11" i="110"/>
  <c r="BH11" i="110"/>
  <c r="BG11" i="110"/>
  <c r="BF11" i="110"/>
  <c r="BE11" i="110"/>
  <c r="BD11" i="110"/>
  <c r="AX11" i="110"/>
  <c r="AW11" i="110"/>
  <c r="AV11" i="110"/>
  <c r="AU11" i="110"/>
  <c r="AT11" i="110"/>
  <c r="HB11" i="110"/>
  <c r="HA11" i="110"/>
  <c r="GZ11" i="110"/>
  <c r="GY11" i="110"/>
  <c r="GX11" i="110"/>
  <c r="T11" i="110"/>
  <c r="S11" i="110"/>
  <c r="R11" i="110"/>
  <c r="Q11" i="110"/>
  <c r="P11" i="110"/>
  <c r="O11" i="110"/>
  <c r="N11" i="110"/>
  <c r="M11" i="110"/>
  <c r="L11" i="110"/>
  <c r="K11" i="110"/>
  <c r="JY31" i="110"/>
  <c r="JX31" i="110"/>
  <c r="JW31" i="110"/>
  <c r="JV31" i="110"/>
  <c r="JU31" i="110"/>
  <c r="JJ31" i="110"/>
  <c r="JI31" i="110"/>
  <c r="JH31" i="110"/>
  <c r="JG31" i="110"/>
  <c r="JF31" i="110"/>
  <c r="IF31" i="110"/>
  <c r="IE31" i="110"/>
  <c r="ID31" i="110"/>
  <c r="IC31" i="110"/>
  <c r="IB31" i="110"/>
  <c r="HV31" i="110"/>
  <c r="HU31" i="110"/>
  <c r="HT31" i="110"/>
  <c r="HS31" i="110"/>
  <c r="HR31" i="110"/>
  <c r="BC31" i="110"/>
  <c r="BB31" i="110"/>
  <c r="BA31" i="110"/>
  <c r="AZ31" i="110"/>
  <c r="AY31" i="110"/>
  <c r="GM31" i="110"/>
  <c r="GL31" i="110"/>
  <c r="GK31" i="110"/>
  <c r="GJ31" i="110"/>
  <c r="GI31" i="110"/>
  <c r="GH31" i="110"/>
  <c r="GG31" i="110"/>
  <c r="GF31" i="110"/>
  <c r="GE31" i="110"/>
  <c r="GD31" i="110"/>
  <c r="DK31" i="110"/>
  <c r="DJ31" i="110"/>
  <c r="DI31" i="110"/>
  <c r="DH31" i="110"/>
  <c r="DG31" i="110"/>
  <c r="DA31" i="110"/>
  <c r="CZ31" i="110"/>
  <c r="CY31" i="110"/>
  <c r="CX31" i="110"/>
  <c r="CW31" i="110"/>
  <c r="BW31" i="110"/>
  <c r="BV31" i="110"/>
  <c r="BU31" i="110"/>
  <c r="BT31" i="110"/>
  <c r="BS31" i="110"/>
  <c r="BR31" i="110"/>
  <c r="BQ31" i="110"/>
  <c r="BP31" i="110"/>
  <c r="BO31" i="110"/>
  <c r="BN31" i="110"/>
  <c r="BM31" i="110"/>
  <c r="BL31" i="110"/>
  <c r="BK31" i="110"/>
  <c r="BJ31" i="110"/>
  <c r="BI31" i="110"/>
  <c r="HL31" i="110"/>
  <c r="HK31" i="110"/>
  <c r="HJ31" i="110"/>
  <c r="HI31" i="110"/>
  <c r="HH31" i="110"/>
  <c r="BH31" i="110"/>
  <c r="BG31" i="110"/>
  <c r="BF31" i="110"/>
  <c r="BE31" i="110"/>
  <c r="BD31" i="110"/>
  <c r="AX31" i="110"/>
  <c r="AW31" i="110"/>
  <c r="AV31" i="110"/>
  <c r="AU31" i="110"/>
  <c r="AT31" i="110"/>
  <c r="HB31" i="110"/>
  <c r="HA31" i="110"/>
  <c r="GZ31" i="110"/>
  <c r="GY31" i="110"/>
  <c r="GX31" i="110"/>
  <c r="T31" i="110"/>
  <c r="S31" i="110"/>
  <c r="R31" i="110"/>
  <c r="Q31" i="110"/>
  <c r="P31" i="110"/>
  <c r="O31" i="110"/>
  <c r="N31" i="110"/>
  <c r="M31" i="110"/>
  <c r="L31" i="110"/>
  <c r="K31" i="110"/>
  <c r="JY37" i="110"/>
  <c r="JX37" i="110"/>
  <c r="JW37" i="110"/>
  <c r="JV37" i="110"/>
  <c r="JU37" i="110"/>
  <c r="JJ37" i="110"/>
  <c r="JI37" i="110"/>
  <c r="JH37" i="110"/>
  <c r="JG37" i="110"/>
  <c r="JF37" i="110"/>
  <c r="IF37" i="110"/>
  <c r="IE37" i="110"/>
  <c r="ID37" i="110"/>
  <c r="IC37" i="110"/>
  <c r="IB37" i="110"/>
  <c r="HV37" i="110"/>
  <c r="HU37" i="110"/>
  <c r="HT37" i="110"/>
  <c r="HS37" i="110"/>
  <c r="HR37" i="110"/>
  <c r="BC37" i="110"/>
  <c r="BB37" i="110"/>
  <c r="BA37" i="110"/>
  <c r="AZ37" i="110"/>
  <c r="AY37" i="110"/>
  <c r="GM37" i="110"/>
  <c r="GL37" i="110"/>
  <c r="GK37" i="110"/>
  <c r="GJ37" i="110"/>
  <c r="GI37" i="110"/>
  <c r="GH37" i="110"/>
  <c r="GG37" i="110"/>
  <c r="GF37" i="110"/>
  <c r="GE37" i="110"/>
  <c r="GD37" i="110"/>
  <c r="DK37" i="110"/>
  <c r="DJ37" i="110"/>
  <c r="DI37" i="110"/>
  <c r="DH37" i="110"/>
  <c r="DG37" i="110"/>
  <c r="DA37" i="110"/>
  <c r="CZ37" i="110"/>
  <c r="CY37" i="110"/>
  <c r="CX37" i="110"/>
  <c r="CW37" i="110"/>
  <c r="BW37" i="110"/>
  <c r="BV37" i="110"/>
  <c r="BU37" i="110"/>
  <c r="BT37" i="110"/>
  <c r="BS37" i="110"/>
  <c r="BR37" i="110"/>
  <c r="BQ37" i="110"/>
  <c r="BP37" i="110"/>
  <c r="BO37" i="110"/>
  <c r="BN37" i="110"/>
  <c r="BM37" i="110"/>
  <c r="BL37" i="110"/>
  <c r="BK37" i="110"/>
  <c r="BJ37" i="110"/>
  <c r="BI37" i="110"/>
  <c r="HL37" i="110"/>
  <c r="HK37" i="110"/>
  <c r="HJ37" i="110"/>
  <c r="HI37" i="110"/>
  <c r="HH37" i="110"/>
  <c r="BH37" i="110"/>
  <c r="BG37" i="110"/>
  <c r="BF37" i="110"/>
  <c r="BE37" i="110"/>
  <c r="BD37" i="110"/>
  <c r="AX37" i="110"/>
  <c r="AW37" i="110"/>
  <c r="AV37" i="110"/>
  <c r="AU37" i="110"/>
  <c r="AT37" i="110"/>
  <c r="HB37" i="110"/>
  <c r="HA37" i="110"/>
  <c r="GZ37" i="110"/>
  <c r="GY37" i="110"/>
  <c r="GX37" i="110"/>
  <c r="T37" i="110"/>
  <c r="S37" i="110"/>
  <c r="R37" i="110"/>
  <c r="Q37" i="110"/>
  <c r="P37" i="110"/>
  <c r="O37" i="110"/>
  <c r="N37" i="110"/>
  <c r="M37" i="110"/>
  <c r="L37" i="110"/>
  <c r="K37" i="110"/>
  <c r="JY42" i="110"/>
  <c r="JX42" i="110"/>
  <c r="JW42" i="110"/>
  <c r="JV42" i="110"/>
  <c r="JU42" i="110"/>
  <c r="JJ42" i="110"/>
  <c r="JI42" i="110"/>
  <c r="JH42" i="110"/>
  <c r="JG42" i="110"/>
  <c r="JF42" i="110"/>
  <c r="IF42" i="110"/>
  <c r="IE42" i="110"/>
  <c r="ID42" i="110"/>
  <c r="IC42" i="110"/>
  <c r="IB42" i="110"/>
  <c r="HV42" i="110"/>
  <c r="HU42" i="110"/>
  <c r="HT42" i="110"/>
  <c r="HS42" i="110"/>
  <c r="HR42" i="110"/>
  <c r="BC42" i="110"/>
  <c r="BB42" i="110"/>
  <c r="BA42" i="110"/>
  <c r="AZ42" i="110"/>
  <c r="AY42" i="110"/>
  <c r="GM42" i="110"/>
  <c r="GL42" i="110"/>
  <c r="GK42" i="110"/>
  <c r="GJ42" i="110"/>
  <c r="GI42" i="110"/>
  <c r="GH42" i="110"/>
  <c r="GG42" i="110"/>
  <c r="GF42" i="110"/>
  <c r="GE42" i="110"/>
  <c r="GD42" i="110"/>
  <c r="DK42" i="110"/>
  <c r="DJ42" i="110"/>
  <c r="DI42" i="110"/>
  <c r="DH42" i="110"/>
  <c r="DG42" i="110"/>
  <c r="DA42" i="110"/>
  <c r="CZ42" i="110"/>
  <c r="CY42" i="110"/>
  <c r="CX42" i="110"/>
  <c r="CW42" i="110"/>
  <c r="BW42" i="110"/>
  <c r="BV42" i="110"/>
  <c r="BU42" i="110"/>
  <c r="BT42" i="110"/>
  <c r="BS42" i="110"/>
  <c r="BR42" i="110"/>
  <c r="BQ42" i="110"/>
  <c r="BP42" i="110"/>
  <c r="BO42" i="110"/>
  <c r="BN42" i="110"/>
  <c r="BM42" i="110"/>
  <c r="BL42" i="110"/>
  <c r="BK42" i="110"/>
  <c r="BJ42" i="110"/>
  <c r="BI42" i="110"/>
  <c r="HL42" i="110"/>
  <c r="HK42" i="110"/>
  <c r="HJ42" i="110"/>
  <c r="HI42" i="110"/>
  <c r="HH42" i="110"/>
  <c r="BH42" i="110"/>
  <c r="BG42" i="110"/>
  <c r="BF42" i="110"/>
  <c r="BE42" i="110"/>
  <c r="BD42" i="110"/>
  <c r="AX42" i="110"/>
  <c r="AW42" i="110"/>
  <c r="AV42" i="110"/>
  <c r="AU42" i="110"/>
  <c r="AT42" i="110"/>
  <c r="HB42" i="110"/>
  <c r="HA42" i="110"/>
  <c r="GZ42" i="110"/>
  <c r="GY42" i="110"/>
  <c r="GX42" i="110"/>
  <c r="T42" i="110"/>
  <c r="S42" i="110"/>
  <c r="R42" i="110"/>
  <c r="Q42" i="110"/>
  <c r="P42" i="110"/>
  <c r="O42" i="110"/>
  <c r="N42" i="110"/>
  <c r="M42" i="110"/>
  <c r="L42" i="110"/>
  <c r="K42" i="110"/>
  <c r="JY47" i="110"/>
  <c r="JX47" i="110"/>
  <c r="JW47" i="110"/>
  <c r="JV47" i="110"/>
  <c r="JU47" i="110"/>
  <c r="JJ47" i="110"/>
  <c r="JI47" i="110"/>
  <c r="JH47" i="110"/>
  <c r="JG47" i="110"/>
  <c r="JF47" i="110"/>
  <c r="IF47" i="110"/>
  <c r="IE47" i="110"/>
  <c r="ID47" i="110"/>
  <c r="IC47" i="110"/>
  <c r="IB47" i="110"/>
  <c r="HV47" i="110"/>
  <c r="HU47" i="110"/>
  <c r="HT47" i="110"/>
  <c r="HS47" i="110"/>
  <c r="HR47" i="110"/>
  <c r="BC47" i="110"/>
  <c r="BB47" i="110"/>
  <c r="BA47" i="110"/>
  <c r="AZ47" i="110"/>
  <c r="AY47" i="110"/>
  <c r="GM47" i="110"/>
  <c r="GL47" i="110"/>
  <c r="GK47" i="110"/>
  <c r="GJ47" i="110"/>
  <c r="GI47" i="110"/>
  <c r="GH47" i="110"/>
  <c r="GG47" i="110"/>
  <c r="GF47" i="110"/>
  <c r="GE47" i="110"/>
  <c r="GD47" i="110"/>
  <c r="DK47" i="110"/>
  <c r="DJ47" i="110"/>
  <c r="DI47" i="110"/>
  <c r="DH47" i="110"/>
  <c r="DG47" i="110"/>
  <c r="DA47" i="110"/>
  <c r="CZ47" i="110"/>
  <c r="CY47" i="110"/>
  <c r="CX47" i="110"/>
  <c r="CW47" i="110"/>
  <c r="BW47" i="110"/>
  <c r="BV47" i="110"/>
  <c r="BU47" i="110"/>
  <c r="BT47" i="110"/>
  <c r="BS47" i="110"/>
  <c r="BR47" i="110"/>
  <c r="BQ47" i="110"/>
  <c r="BP47" i="110"/>
  <c r="BO47" i="110"/>
  <c r="BN47" i="110"/>
  <c r="BM47" i="110"/>
  <c r="BL47" i="110"/>
  <c r="BK47" i="110"/>
  <c r="BJ47" i="110"/>
  <c r="BI47" i="110"/>
  <c r="HL47" i="110"/>
  <c r="HK47" i="110"/>
  <c r="HJ47" i="110"/>
  <c r="HI47" i="110"/>
  <c r="HH47" i="110"/>
  <c r="BH47" i="110"/>
  <c r="BG47" i="110"/>
  <c r="BF47" i="110"/>
  <c r="BE47" i="110"/>
  <c r="BD47" i="110"/>
  <c r="AX47" i="110"/>
  <c r="AW47" i="110"/>
  <c r="AV47" i="110"/>
  <c r="AU47" i="110"/>
  <c r="AT47" i="110"/>
  <c r="HB47" i="110"/>
  <c r="HA47" i="110"/>
  <c r="GZ47" i="110"/>
  <c r="GY47" i="110"/>
  <c r="GX47" i="110"/>
  <c r="T47" i="110"/>
  <c r="S47" i="110"/>
  <c r="R47" i="110"/>
  <c r="Q47" i="110"/>
  <c r="P47" i="110"/>
  <c r="O47" i="110"/>
  <c r="N47" i="110"/>
  <c r="M47" i="110"/>
  <c r="L47" i="110"/>
  <c r="K47" i="110"/>
  <c r="JY19" i="110"/>
  <c r="JX19" i="110"/>
  <c r="JW19" i="110"/>
  <c r="JV19" i="110"/>
  <c r="JU19" i="110"/>
  <c r="JJ19" i="110"/>
  <c r="JI19" i="110"/>
  <c r="JH19" i="110"/>
  <c r="JG19" i="110"/>
  <c r="JF19" i="110"/>
  <c r="IF19" i="110"/>
  <c r="IE19" i="110"/>
  <c r="ID19" i="110"/>
  <c r="IC19" i="110"/>
  <c r="IB19" i="110"/>
  <c r="HV19" i="110"/>
  <c r="HU19" i="110"/>
  <c r="HT19" i="110"/>
  <c r="HS19" i="110"/>
  <c r="HR19" i="110"/>
  <c r="BC19" i="110"/>
  <c r="BB19" i="110"/>
  <c r="BA19" i="110"/>
  <c r="AZ19" i="110"/>
  <c r="AY19" i="110"/>
  <c r="GM19" i="110"/>
  <c r="GL19" i="110"/>
  <c r="GK19" i="110"/>
  <c r="GJ19" i="110"/>
  <c r="GI19" i="110"/>
  <c r="GH19" i="110"/>
  <c r="GG19" i="110"/>
  <c r="GF19" i="110"/>
  <c r="GE19" i="110"/>
  <c r="GD19" i="110"/>
  <c r="DK19" i="110"/>
  <c r="DJ19" i="110"/>
  <c r="DI19" i="110"/>
  <c r="DH19" i="110"/>
  <c r="DG19" i="110"/>
  <c r="DA19" i="110"/>
  <c r="CZ19" i="110"/>
  <c r="CY19" i="110"/>
  <c r="CX19" i="110"/>
  <c r="CW19" i="110"/>
  <c r="BW19" i="110"/>
  <c r="BV19" i="110"/>
  <c r="BU19" i="110"/>
  <c r="BT19" i="110"/>
  <c r="BS19" i="110"/>
  <c r="BR19" i="110"/>
  <c r="BQ19" i="110"/>
  <c r="BP19" i="110"/>
  <c r="BO19" i="110"/>
  <c r="BN19" i="110"/>
  <c r="BM19" i="110"/>
  <c r="BL19" i="110"/>
  <c r="BK19" i="110"/>
  <c r="BJ19" i="110"/>
  <c r="BI19" i="110"/>
  <c r="HL19" i="110"/>
  <c r="HK19" i="110"/>
  <c r="HJ19" i="110"/>
  <c r="HI19" i="110"/>
  <c r="HH19" i="110"/>
  <c r="BH19" i="110"/>
  <c r="BG19" i="110"/>
  <c r="BF19" i="110"/>
  <c r="BE19" i="110"/>
  <c r="BD19" i="110"/>
  <c r="AX19" i="110"/>
  <c r="AW19" i="110"/>
  <c r="AV19" i="110"/>
  <c r="AU19" i="110"/>
  <c r="AT19" i="110"/>
  <c r="HB19" i="110"/>
  <c r="HA19" i="110"/>
  <c r="GZ19" i="110"/>
  <c r="GY19" i="110"/>
  <c r="GX19" i="110"/>
  <c r="T19" i="110"/>
  <c r="S19" i="110"/>
  <c r="R19" i="110"/>
  <c r="Q19" i="110"/>
  <c r="P19" i="110"/>
  <c r="O19" i="110"/>
  <c r="N19" i="110"/>
  <c r="M19" i="110"/>
  <c r="L19" i="110"/>
  <c r="K19" i="110"/>
  <c r="JY89" i="110"/>
  <c r="JX89" i="110"/>
  <c r="JW89" i="110"/>
  <c r="JV89" i="110"/>
  <c r="JU89" i="110"/>
  <c r="JJ89" i="110"/>
  <c r="JI89" i="110"/>
  <c r="JH89" i="110"/>
  <c r="JG89" i="110"/>
  <c r="JF89" i="110"/>
  <c r="IF89" i="110"/>
  <c r="IE89" i="110"/>
  <c r="ID89" i="110"/>
  <c r="IC89" i="110"/>
  <c r="IB89" i="110"/>
  <c r="HV89" i="110"/>
  <c r="HU89" i="110"/>
  <c r="HT89" i="110"/>
  <c r="HS89" i="110"/>
  <c r="HR89" i="110"/>
  <c r="BC89" i="110"/>
  <c r="BB89" i="110"/>
  <c r="BA89" i="110"/>
  <c r="AZ89" i="110"/>
  <c r="AY89" i="110"/>
  <c r="GH89" i="110"/>
  <c r="GG89" i="110"/>
  <c r="GF89" i="110"/>
  <c r="GE89" i="110"/>
  <c r="GD89" i="110"/>
  <c r="DK89" i="110"/>
  <c r="DJ89" i="110"/>
  <c r="DI89" i="110"/>
  <c r="DH89" i="110"/>
  <c r="DG89" i="110"/>
  <c r="DA89" i="110"/>
  <c r="CZ89" i="110"/>
  <c r="CY89" i="110"/>
  <c r="CX89" i="110"/>
  <c r="CW89" i="110"/>
  <c r="BW89" i="110"/>
  <c r="BV89" i="110"/>
  <c r="BU89" i="110"/>
  <c r="BT89" i="110"/>
  <c r="BS89" i="110"/>
  <c r="BR89" i="110"/>
  <c r="BQ89" i="110"/>
  <c r="BP89" i="110"/>
  <c r="BO89" i="110"/>
  <c r="BN89" i="110"/>
  <c r="BM89" i="110"/>
  <c r="BL89" i="110"/>
  <c r="BK89" i="110"/>
  <c r="BJ89" i="110"/>
  <c r="BI89" i="110"/>
  <c r="HL89" i="110"/>
  <c r="HK89" i="110"/>
  <c r="HJ89" i="110"/>
  <c r="HI89" i="110"/>
  <c r="HH89" i="110"/>
  <c r="BH89" i="110"/>
  <c r="BG89" i="110"/>
  <c r="BF89" i="110"/>
  <c r="BE89" i="110"/>
  <c r="BD89" i="110"/>
  <c r="HB89" i="110"/>
  <c r="HA89" i="110"/>
  <c r="GZ89" i="110"/>
  <c r="GY89" i="110"/>
  <c r="GX89" i="110"/>
  <c r="T89" i="110"/>
  <c r="S89" i="110"/>
  <c r="R89" i="110"/>
  <c r="Q89" i="110"/>
  <c r="P89" i="110"/>
  <c r="O89" i="110"/>
  <c r="N89" i="110"/>
  <c r="M89" i="110"/>
  <c r="L89" i="110"/>
  <c r="K89" i="110"/>
  <c r="JY160" i="110"/>
  <c r="JX160" i="110"/>
  <c r="JW160" i="110"/>
  <c r="JV160" i="110"/>
  <c r="JU160" i="110"/>
  <c r="JJ160" i="110"/>
  <c r="JI160" i="110"/>
  <c r="JH160" i="110"/>
  <c r="JG160" i="110"/>
  <c r="JF160" i="110"/>
  <c r="IF160" i="110"/>
  <c r="IE160" i="110"/>
  <c r="ID160" i="110"/>
  <c r="IC160" i="110"/>
  <c r="IB160" i="110"/>
  <c r="HV160" i="110"/>
  <c r="HU160" i="110"/>
  <c r="HT160" i="110"/>
  <c r="HS160" i="110"/>
  <c r="HR160" i="110"/>
  <c r="BC160" i="110"/>
  <c r="BB160" i="110"/>
  <c r="BA160" i="110"/>
  <c r="AZ160" i="110"/>
  <c r="AY160" i="110"/>
  <c r="GM160" i="110"/>
  <c r="GL160" i="110"/>
  <c r="GK160" i="110"/>
  <c r="GJ160" i="110"/>
  <c r="GI160" i="110"/>
  <c r="GH160" i="110"/>
  <c r="GG160" i="110"/>
  <c r="GF160" i="110"/>
  <c r="GE160" i="110"/>
  <c r="GD160" i="110"/>
  <c r="DK160" i="110"/>
  <c r="DJ160" i="110"/>
  <c r="DI160" i="110"/>
  <c r="DH160" i="110"/>
  <c r="DG160" i="110"/>
  <c r="DA160" i="110"/>
  <c r="CZ160" i="110"/>
  <c r="CY160" i="110"/>
  <c r="CX160" i="110"/>
  <c r="CW160" i="110"/>
  <c r="BW160" i="110"/>
  <c r="BV160" i="110"/>
  <c r="BU160" i="110"/>
  <c r="BT160" i="110"/>
  <c r="BS160" i="110"/>
  <c r="BR160" i="110"/>
  <c r="BQ160" i="110"/>
  <c r="BP160" i="110"/>
  <c r="BO160" i="110"/>
  <c r="BN160" i="110"/>
  <c r="BM160" i="110"/>
  <c r="BL160" i="110"/>
  <c r="BK160" i="110"/>
  <c r="BJ160" i="110"/>
  <c r="BI160" i="110"/>
  <c r="HL160" i="110"/>
  <c r="HK160" i="110"/>
  <c r="HJ160" i="110"/>
  <c r="HI160" i="110"/>
  <c r="HH160" i="110"/>
  <c r="BH160" i="110"/>
  <c r="BG160" i="110"/>
  <c r="BF160" i="110"/>
  <c r="BE160" i="110"/>
  <c r="BD160" i="110"/>
  <c r="AX160" i="110"/>
  <c r="AW160" i="110"/>
  <c r="AV160" i="110"/>
  <c r="AU160" i="110"/>
  <c r="AT160" i="110"/>
  <c r="HB160" i="110"/>
  <c r="HA160" i="110"/>
  <c r="GZ160" i="110"/>
  <c r="GY160" i="110"/>
  <c r="GX160" i="110"/>
  <c r="T160" i="110"/>
  <c r="S160" i="110"/>
  <c r="R160" i="110"/>
  <c r="Q160" i="110"/>
  <c r="P160" i="110"/>
  <c r="O160" i="110"/>
  <c r="N160" i="110"/>
  <c r="M160" i="110"/>
  <c r="L160" i="110"/>
  <c r="K160" i="110"/>
  <c r="JY117" i="110"/>
  <c r="JX117" i="110"/>
  <c r="JW117" i="110"/>
  <c r="JV117" i="110"/>
  <c r="JU117" i="110"/>
  <c r="JJ117" i="110"/>
  <c r="JI117" i="110"/>
  <c r="JH117" i="110"/>
  <c r="JG117" i="110"/>
  <c r="JF117" i="110"/>
  <c r="IF117" i="110"/>
  <c r="IE117" i="110"/>
  <c r="ID117" i="110"/>
  <c r="IC117" i="110"/>
  <c r="IB117" i="110"/>
  <c r="HV117" i="110"/>
  <c r="HU117" i="110"/>
  <c r="HT117" i="110"/>
  <c r="HS117" i="110"/>
  <c r="HR117" i="110"/>
  <c r="BC117" i="110"/>
  <c r="BB117" i="110"/>
  <c r="BA117" i="110"/>
  <c r="AZ117" i="110"/>
  <c r="AY117" i="110"/>
  <c r="GM117" i="110"/>
  <c r="GL117" i="110"/>
  <c r="GK117" i="110"/>
  <c r="GJ117" i="110"/>
  <c r="GI117" i="110"/>
  <c r="GH117" i="110"/>
  <c r="GG117" i="110"/>
  <c r="GF117" i="110"/>
  <c r="GE117" i="110"/>
  <c r="GD117" i="110"/>
  <c r="DK117" i="110"/>
  <c r="DJ117" i="110"/>
  <c r="DI117" i="110"/>
  <c r="DH117" i="110"/>
  <c r="DG117" i="110"/>
  <c r="DA117" i="110"/>
  <c r="CZ117" i="110"/>
  <c r="CY117" i="110"/>
  <c r="CX117" i="110"/>
  <c r="CW117" i="110"/>
  <c r="BW117" i="110"/>
  <c r="BV117" i="110"/>
  <c r="BU117" i="110"/>
  <c r="BT117" i="110"/>
  <c r="BS117" i="110"/>
  <c r="BR117" i="110"/>
  <c r="BQ117" i="110"/>
  <c r="BP117" i="110"/>
  <c r="BO117" i="110"/>
  <c r="BN117" i="110"/>
  <c r="BM117" i="110"/>
  <c r="BL117" i="110"/>
  <c r="BK117" i="110"/>
  <c r="BJ117" i="110"/>
  <c r="BI117" i="110"/>
  <c r="HL117" i="110"/>
  <c r="HK117" i="110"/>
  <c r="HJ117" i="110"/>
  <c r="HI117" i="110"/>
  <c r="HH117" i="110"/>
  <c r="BH117" i="110"/>
  <c r="BG117" i="110"/>
  <c r="BF117" i="110"/>
  <c r="BE117" i="110"/>
  <c r="BD117" i="110"/>
  <c r="AX117" i="110"/>
  <c r="AW117" i="110"/>
  <c r="AV117" i="110"/>
  <c r="AU117" i="110"/>
  <c r="AT117" i="110"/>
  <c r="HB117" i="110"/>
  <c r="HA117" i="110"/>
  <c r="GZ117" i="110"/>
  <c r="GY117" i="110"/>
  <c r="GX117" i="110"/>
  <c r="T117" i="110"/>
  <c r="S117" i="110"/>
  <c r="R117" i="110"/>
  <c r="Q117" i="110"/>
  <c r="P117" i="110"/>
  <c r="O117" i="110"/>
  <c r="N117" i="110"/>
  <c r="M117" i="110"/>
  <c r="L117" i="110"/>
  <c r="K117" i="110"/>
  <c r="JY116" i="110"/>
  <c r="JX116" i="110"/>
  <c r="JW116" i="110"/>
  <c r="JV116" i="110"/>
  <c r="JU116" i="110"/>
  <c r="JJ116" i="110"/>
  <c r="JI116" i="110"/>
  <c r="JH116" i="110"/>
  <c r="JG116" i="110"/>
  <c r="JF116" i="110"/>
  <c r="IF116" i="110"/>
  <c r="IE116" i="110"/>
  <c r="ID116" i="110"/>
  <c r="IC116" i="110"/>
  <c r="IB116" i="110"/>
  <c r="HV116" i="110"/>
  <c r="HU116" i="110"/>
  <c r="HT116" i="110"/>
  <c r="HS116" i="110"/>
  <c r="HR116" i="110"/>
  <c r="BC116" i="110"/>
  <c r="BB116" i="110"/>
  <c r="BA116" i="110"/>
  <c r="AZ116" i="110"/>
  <c r="AY116" i="110"/>
  <c r="GM116" i="110"/>
  <c r="GL116" i="110"/>
  <c r="GK116" i="110"/>
  <c r="GJ116" i="110"/>
  <c r="GI116" i="110"/>
  <c r="GH116" i="110"/>
  <c r="GG116" i="110"/>
  <c r="GF116" i="110"/>
  <c r="GE116" i="110"/>
  <c r="GD116" i="110"/>
  <c r="DK116" i="110"/>
  <c r="DJ116" i="110"/>
  <c r="DI116" i="110"/>
  <c r="DH116" i="110"/>
  <c r="DG116" i="110"/>
  <c r="DA116" i="110"/>
  <c r="CZ116" i="110"/>
  <c r="CY116" i="110"/>
  <c r="CX116" i="110"/>
  <c r="CW116" i="110"/>
  <c r="BW116" i="110"/>
  <c r="BV116" i="110"/>
  <c r="BU116" i="110"/>
  <c r="BT116" i="110"/>
  <c r="BS116" i="110"/>
  <c r="BR116" i="110"/>
  <c r="BQ116" i="110"/>
  <c r="BP116" i="110"/>
  <c r="BO116" i="110"/>
  <c r="BN116" i="110"/>
  <c r="BM116" i="110"/>
  <c r="BL116" i="110"/>
  <c r="BK116" i="110"/>
  <c r="BJ116" i="110"/>
  <c r="BI116" i="110"/>
  <c r="HL116" i="110"/>
  <c r="HK116" i="110"/>
  <c r="HJ116" i="110"/>
  <c r="HI116" i="110"/>
  <c r="HH116" i="110"/>
  <c r="BH116" i="110"/>
  <c r="BG116" i="110"/>
  <c r="BF116" i="110"/>
  <c r="BE116" i="110"/>
  <c r="BD116" i="110"/>
  <c r="AX116" i="110"/>
  <c r="AW116" i="110"/>
  <c r="AV116" i="110"/>
  <c r="AU116" i="110"/>
  <c r="AT116" i="110"/>
  <c r="T116" i="110"/>
  <c r="S116" i="110"/>
  <c r="R116" i="110"/>
  <c r="Q116" i="110"/>
  <c r="P116" i="110"/>
  <c r="O116" i="110"/>
  <c r="N116" i="110"/>
  <c r="M116" i="110"/>
  <c r="L116" i="110"/>
  <c r="K116" i="110"/>
  <c r="JY121" i="110"/>
  <c r="JX121" i="110"/>
  <c r="JW121" i="110"/>
  <c r="JV121" i="110"/>
  <c r="JU121" i="110"/>
  <c r="JJ121" i="110"/>
  <c r="JI121" i="110"/>
  <c r="JH121" i="110"/>
  <c r="JG121" i="110"/>
  <c r="JF121" i="110"/>
  <c r="IF121" i="110"/>
  <c r="IE121" i="110"/>
  <c r="ID121" i="110"/>
  <c r="IC121" i="110"/>
  <c r="IB121" i="110"/>
  <c r="HV121" i="110"/>
  <c r="HU121" i="110"/>
  <c r="HT121" i="110"/>
  <c r="HS121" i="110"/>
  <c r="HR121" i="110"/>
  <c r="BC121" i="110"/>
  <c r="BB121" i="110"/>
  <c r="BA121" i="110"/>
  <c r="AZ121" i="110"/>
  <c r="AY121" i="110"/>
  <c r="GM121" i="110"/>
  <c r="GL121" i="110"/>
  <c r="GK121" i="110"/>
  <c r="GJ121" i="110"/>
  <c r="GI121" i="110"/>
  <c r="GH121" i="110"/>
  <c r="GG121" i="110"/>
  <c r="GF121" i="110"/>
  <c r="GE121" i="110"/>
  <c r="GD121" i="110"/>
  <c r="DK121" i="110"/>
  <c r="DJ121" i="110"/>
  <c r="DI121" i="110"/>
  <c r="DH121" i="110"/>
  <c r="DG121" i="110"/>
  <c r="DA121" i="110"/>
  <c r="CZ121" i="110"/>
  <c r="CY121" i="110"/>
  <c r="CX121" i="110"/>
  <c r="CW121" i="110"/>
  <c r="BW121" i="110"/>
  <c r="BV121" i="110"/>
  <c r="BU121" i="110"/>
  <c r="BT121" i="110"/>
  <c r="BS121" i="110"/>
  <c r="BR121" i="110"/>
  <c r="BQ121" i="110"/>
  <c r="BP121" i="110"/>
  <c r="BO121" i="110"/>
  <c r="BN121" i="110"/>
  <c r="BM121" i="110"/>
  <c r="BL121" i="110"/>
  <c r="BK121" i="110"/>
  <c r="BJ121" i="110"/>
  <c r="BI121" i="110"/>
  <c r="HL121" i="110"/>
  <c r="HK121" i="110"/>
  <c r="HJ121" i="110"/>
  <c r="HI121" i="110"/>
  <c r="HH121" i="110"/>
  <c r="BH121" i="110"/>
  <c r="BG121" i="110"/>
  <c r="BF121" i="110"/>
  <c r="BE121" i="110"/>
  <c r="BD121" i="110"/>
  <c r="AX121" i="110"/>
  <c r="AW121" i="110"/>
  <c r="AV121" i="110"/>
  <c r="AU121" i="110"/>
  <c r="AT121" i="110"/>
  <c r="HB121" i="110"/>
  <c r="HA121" i="110"/>
  <c r="GZ121" i="110"/>
  <c r="GY121" i="110"/>
  <c r="GX121" i="110"/>
  <c r="T121" i="110"/>
  <c r="S121" i="110"/>
  <c r="R121" i="110"/>
  <c r="Q121" i="110"/>
  <c r="P121" i="110"/>
  <c r="O121" i="110"/>
  <c r="N121" i="110"/>
  <c r="M121" i="110"/>
  <c r="L121" i="110"/>
  <c r="K121" i="110"/>
  <c r="JY83" i="110"/>
  <c r="JX83" i="110"/>
  <c r="JW83" i="110"/>
  <c r="JV83" i="110"/>
  <c r="JU83" i="110"/>
  <c r="JJ83" i="110"/>
  <c r="JI83" i="110"/>
  <c r="JH83" i="110"/>
  <c r="JG83" i="110"/>
  <c r="JF83" i="110"/>
  <c r="IF83" i="110"/>
  <c r="IE83" i="110"/>
  <c r="ID83" i="110"/>
  <c r="IC83" i="110"/>
  <c r="IB83" i="110"/>
  <c r="HV83" i="110"/>
  <c r="HU83" i="110"/>
  <c r="HT83" i="110"/>
  <c r="HS83" i="110"/>
  <c r="HR83" i="110"/>
  <c r="BC83" i="110"/>
  <c r="BB83" i="110"/>
  <c r="BA83" i="110"/>
  <c r="AZ83" i="110"/>
  <c r="AY83" i="110"/>
  <c r="GM83" i="110"/>
  <c r="GL83" i="110"/>
  <c r="GK83" i="110"/>
  <c r="GJ83" i="110"/>
  <c r="GI83" i="110"/>
  <c r="GH83" i="110"/>
  <c r="GG83" i="110"/>
  <c r="GF83" i="110"/>
  <c r="GE83" i="110"/>
  <c r="GD83" i="110"/>
  <c r="DK83" i="110"/>
  <c r="DJ83" i="110"/>
  <c r="DI83" i="110"/>
  <c r="DH83" i="110"/>
  <c r="DG83" i="110"/>
  <c r="DA83" i="110"/>
  <c r="CZ83" i="110"/>
  <c r="CY83" i="110"/>
  <c r="CX83" i="110"/>
  <c r="CW83" i="110"/>
  <c r="BW83" i="110"/>
  <c r="BV83" i="110"/>
  <c r="BU83" i="110"/>
  <c r="BT83" i="110"/>
  <c r="BS83" i="110"/>
  <c r="BR83" i="110"/>
  <c r="BQ83" i="110"/>
  <c r="BP83" i="110"/>
  <c r="BO83" i="110"/>
  <c r="BN83" i="110"/>
  <c r="BM83" i="110"/>
  <c r="BL83" i="110"/>
  <c r="BK83" i="110"/>
  <c r="BJ83" i="110"/>
  <c r="BI83" i="110"/>
  <c r="HL83" i="110"/>
  <c r="HK83" i="110"/>
  <c r="HJ83" i="110"/>
  <c r="HI83" i="110"/>
  <c r="HH83" i="110"/>
  <c r="BH83" i="110"/>
  <c r="BG83" i="110"/>
  <c r="BF83" i="110"/>
  <c r="BE83" i="110"/>
  <c r="BD83" i="110"/>
  <c r="AX83" i="110"/>
  <c r="AW83" i="110"/>
  <c r="AV83" i="110"/>
  <c r="AU83" i="110"/>
  <c r="AT83" i="110"/>
  <c r="HB83" i="110"/>
  <c r="HA83" i="110"/>
  <c r="GZ83" i="110"/>
  <c r="GY83" i="110"/>
  <c r="GX83" i="110"/>
  <c r="T83" i="110"/>
  <c r="S83" i="110"/>
  <c r="R83" i="110"/>
  <c r="Q83" i="110"/>
  <c r="P83" i="110"/>
  <c r="O83" i="110"/>
  <c r="N83" i="110"/>
  <c r="M83" i="110"/>
  <c r="L83" i="110"/>
  <c r="K83" i="110"/>
  <c r="JY110" i="110"/>
  <c r="JX110" i="110"/>
  <c r="JW110" i="110"/>
  <c r="JV110" i="110"/>
  <c r="JU110" i="110"/>
  <c r="JJ110" i="110"/>
  <c r="JI110" i="110"/>
  <c r="JH110" i="110"/>
  <c r="JG110" i="110"/>
  <c r="JF110" i="110"/>
  <c r="IF110" i="110"/>
  <c r="IE110" i="110"/>
  <c r="ID110" i="110"/>
  <c r="IC110" i="110"/>
  <c r="IB110" i="110"/>
  <c r="HV110" i="110"/>
  <c r="HU110" i="110"/>
  <c r="HT110" i="110"/>
  <c r="HS110" i="110"/>
  <c r="HR110" i="110"/>
  <c r="BC110" i="110"/>
  <c r="BB110" i="110"/>
  <c r="BA110" i="110"/>
  <c r="AZ110" i="110"/>
  <c r="AY110" i="110"/>
  <c r="GM110" i="110"/>
  <c r="GL110" i="110"/>
  <c r="GK110" i="110"/>
  <c r="GJ110" i="110"/>
  <c r="GI110" i="110"/>
  <c r="GH110" i="110"/>
  <c r="GG110" i="110"/>
  <c r="GF110" i="110"/>
  <c r="GE110" i="110"/>
  <c r="GD110" i="110"/>
  <c r="DK110" i="110"/>
  <c r="DJ110" i="110"/>
  <c r="DI110" i="110"/>
  <c r="DH110" i="110"/>
  <c r="DG110" i="110"/>
  <c r="DA110" i="110"/>
  <c r="CZ110" i="110"/>
  <c r="CY110" i="110"/>
  <c r="CX110" i="110"/>
  <c r="CW110" i="110"/>
  <c r="BW110" i="110"/>
  <c r="BV110" i="110"/>
  <c r="BU110" i="110"/>
  <c r="BT110" i="110"/>
  <c r="BS110" i="110"/>
  <c r="BM110" i="110"/>
  <c r="BL110" i="110"/>
  <c r="BK110" i="110"/>
  <c r="BJ110" i="110"/>
  <c r="BI110" i="110"/>
  <c r="HL110" i="110"/>
  <c r="HK110" i="110"/>
  <c r="HJ110" i="110"/>
  <c r="HI110" i="110"/>
  <c r="HH110" i="110"/>
  <c r="BH110" i="110"/>
  <c r="BG110" i="110"/>
  <c r="BF110" i="110"/>
  <c r="BE110" i="110"/>
  <c r="BD110" i="110"/>
  <c r="AX110" i="110"/>
  <c r="AW110" i="110"/>
  <c r="AV110" i="110"/>
  <c r="AU110" i="110"/>
  <c r="AT110" i="110"/>
  <c r="HB110" i="110"/>
  <c r="HA110" i="110"/>
  <c r="GZ110" i="110"/>
  <c r="GY110" i="110"/>
  <c r="GX110" i="110"/>
  <c r="T110" i="110"/>
  <c r="S110" i="110"/>
  <c r="R110" i="110"/>
  <c r="Q110" i="110"/>
  <c r="P110" i="110"/>
  <c r="O110" i="110"/>
  <c r="N110" i="110"/>
  <c r="M110" i="110"/>
  <c r="L110" i="110"/>
  <c r="K110" i="110"/>
  <c r="JY169" i="110"/>
  <c r="JX169" i="110"/>
  <c r="JW169" i="110"/>
  <c r="JV169" i="110"/>
  <c r="JU169" i="110"/>
  <c r="JJ169" i="110"/>
  <c r="JI169" i="110"/>
  <c r="JH169" i="110"/>
  <c r="JG169" i="110"/>
  <c r="JF169" i="110"/>
  <c r="HV169" i="110"/>
  <c r="HU169" i="110"/>
  <c r="HT169" i="110"/>
  <c r="HS169" i="110"/>
  <c r="HR169" i="110"/>
  <c r="BC169" i="110"/>
  <c r="BB169" i="110"/>
  <c r="BA169" i="110"/>
  <c r="AZ169" i="110"/>
  <c r="AY169" i="110"/>
  <c r="GM169" i="110"/>
  <c r="GL169" i="110"/>
  <c r="GK169" i="110"/>
  <c r="GJ169" i="110"/>
  <c r="GI169" i="110"/>
  <c r="GH169" i="110"/>
  <c r="GG169" i="110"/>
  <c r="GF169" i="110"/>
  <c r="GE169" i="110"/>
  <c r="GD169" i="110"/>
  <c r="DK169" i="110"/>
  <c r="DJ169" i="110"/>
  <c r="DI169" i="110"/>
  <c r="DH169" i="110"/>
  <c r="DG169" i="110"/>
  <c r="DA169" i="110"/>
  <c r="CZ169" i="110"/>
  <c r="CY169" i="110"/>
  <c r="CX169" i="110"/>
  <c r="CW169" i="110"/>
  <c r="BW169" i="110"/>
  <c r="BV169" i="110"/>
  <c r="BU169" i="110"/>
  <c r="BT169" i="110"/>
  <c r="BS169" i="110"/>
  <c r="BR169" i="110"/>
  <c r="BQ169" i="110"/>
  <c r="BP169" i="110"/>
  <c r="BO169" i="110"/>
  <c r="BN169" i="110"/>
  <c r="BM169" i="110"/>
  <c r="BL169" i="110"/>
  <c r="BK169" i="110"/>
  <c r="BJ169" i="110"/>
  <c r="BI169" i="110"/>
  <c r="HL169" i="110"/>
  <c r="HK169" i="110"/>
  <c r="HJ169" i="110"/>
  <c r="HI169" i="110"/>
  <c r="HH169" i="110"/>
  <c r="BH169" i="110"/>
  <c r="BG169" i="110"/>
  <c r="BF169" i="110"/>
  <c r="BE169" i="110"/>
  <c r="BD169" i="110"/>
  <c r="AX169" i="110"/>
  <c r="AW169" i="110"/>
  <c r="AV169" i="110"/>
  <c r="AU169" i="110"/>
  <c r="AT169" i="110"/>
  <c r="HB169" i="110"/>
  <c r="HA169" i="110"/>
  <c r="GZ169" i="110"/>
  <c r="GY169" i="110"/>
  <c r="GX169" i="110"/>
  <c r="T169" i="110"/>
  <c r="S169" i="110"/>
  <c r="R169" i="110"/>
  <c r="Q169" i="110"/>
  <c r="P169" i="110"/>
  <c r="O169" i="110"/>
  <c r="N169" i="110"/>
  <c r="M169" i="110"/>
  <c r="L169" i="110"/>
  <c r="K169" i="110"/>
  <c r="JY97" i="110"/>
  <c r="JX97" i="110"/>
  <c r="JW97" i="110"/>
  <c r="JV97" i="110"/>
  <c r="JU97" i="110"/>
  <c r="JJ97" i="110"/>
  <c r="JI97" i="110"/>
  <c r="JH97" i="110"/>
  <c r="JG97" i="110"/>
  <c r="JF97" i="110"/>
  <c r="IF97" i="110"/>
  <c r="IE97" i="110"/>
  <c r="ID97" i="110"/>
  <c r="IC97" i="110"/>
  <c r="IB97" i="110"/>
  <c r="HV97" i="110"/>
  <c r="HU97" i="110"/>
  <c r="HT97" i="110"/>
  <c r="HS97" i="110"/>
  <c r="HR97" i="110"/>
  <c r="BC97" i="110"/>
  <c r="BB97" i="110"/>
  <c r="BA97" i="110"/>
  <c r="AZ97" i="110"/>
  <c r="AY97" i="110"/>
  <c r="GM97" i="110"/>
  <c r="GL97" i="110"/>
  <c r="GK97" i="110"/>
  <c r="GJ97" i="110"/>
  <c r="GI97" i="110"/>
  <c r="GH97" i="110"/>
  <c r="GG97" i="110"/>
  <c r="GF97" i="110"/>
  <c r="GE97" i="110"/>
  <c r="GD97" i="110"/>
  <c r="DK97" i="110"/>
  <c r="DJ97" i="110"/>
  <c r="DI97" i="110"/>
  <c r="DH97" i="110"/>
  <c r="DG97" i="110"/>
  <c r="DA97" i="110"/>
  <c r="CZ97" i="110"/>
  <c r="CY97" i="110"/>
  <c r="CX97" i="110"/>
  <c r="CW97" i="110"/>
  <c r="BW97" i="110"/>
  <c r="BV97" i="110"/>
  <c r="BU97" i="110"/>
  <c r="BT97" i="110"/>
  <c r="BS97" i="110"/>
  <c r="BR97" i="110"/>
  <c r="BQ97" i="110"/>
  <c r="BP97" i="110"/>
  <c r="BO97" i="110"/>
  <c r="BN97" i="110"/>
  <c r="BM97" i="110"/>
  <c r="BL97" i="110"/>
  <c r="BK97" i="110"/>
  <c r="BJ97" i="110"/>
  <c r="BI97" i="110"/>
  <c r="HL97" i="110"/>
  <c r="HK97" i="110"/>
  <c r="HJ97" i="110"/>
  <c r="HI97" i="110"/>
  <c r="HH97" i="110"/>
  <c r="BH97" i="110"/>
  <c r="BG97" i="110"/>
  <c r="BF97" i="110"/>
  <c r="BE97" i="110"/>
  <c r="BD97" i="110"/>
  <c r="AX97" i="110"/>
  <c r="AW97" i="110"/>
  <c r="AV97" i="110"/>
  <c r="AU97" i="110"/>
  <c r="AT97" i="110"/>
  <c r="HB97" i="110"/>
  <c r="HA97" i="110"/>
  <c r="GZ97" i="110"/>
  <c r="GY97" i="110"/>
  <c r="GX97" i="110"/>
  <c r="T97" i="110"/>
  <c r="S97" i="110"/>
  <c r="R97" i="110"/>
  <c r="Q97" i="110"/>
  <c r="P97" i="110"/>
  <c r="O97" i="110"/>
  <c r="N97" i="110"/>
  <c r="M97" i="110"/>
  <c r="L97" i="110"/>
  <c r="K97" i="110"/>
  <c r="JY120" i="110"/>
  <c r="JX120" i="110"/>
  <c r="JW120" i="110"/>
  <c r="JV120" i="110"/>
  <c r="JU120" i="110"/>
  <c r="JJ120" i="110"/>
  <c r="JI120" i="110"/>
  <c r="JH120" i="110"/>
  <c r="JG120" i="110"/>
  <c r="JF120" i="110"/>
  <c r="IF120" i="110"/>
  <c r="IE120" i="110"/>
  <c r="ID120" i="110"/>
  <c r="IC120" i="110"/>
  <c r="IB120" i="110"/>
  <c r="HV120" i="110"/>
  <c r="HU120" i="110"/>
  <c r="HT120" i="110"/>
  <c r="HS120" i="110"/>
  <c r="HR120" i="110"/>
  <c r="BC120" i="110"/>
  <c r="BB120" i="110"/>
  <c r="BA120" i="110"/>
  <c r="AZ120" i="110"/>
  <c r="AY120" i="110"/>
  <c r="GM120" i="110"/>
  <c r="GL120" i="110"/>
  <c r="GK120" i="110"/>
  <c r="GJ120" i="110"/>
  <c r="GI120" i="110"/>
  <c r="GH120" i="110"/>
  <c r="GG120" i="110"/>
  <c r="GF120" i="110"/>
  <c r="GE120" i="110"/>
  <c r="GD120" i="110"/>
  <c r="DK120" i="110"/>
  <c r="DJ120" i="110"/>
  <c r="DI120" i="110"/>
  <c r="DH120" i="110"/>
  <c r="DG120" i="110"/>
  <c r="DA120" i="110"/>
  <c r="CZ120" i="110"/>
  <c r="CY120" i="110"/>
  <c r="CX120" i="110"/>
  <c r="CW120" i="110"/>
  <c r="BW120" i="110"/>
  <c r="BV120" i="110"/>
  <c r="BU120" i="110"/>
  <c r="BT120" i="110"/>
  <c r="BS120" i="110"/>
  <c r="BR120" i="110"/>
  <c r="BQ120" i="110"/>
  <c r="BP120" i="110"/>
  <c r="BO120" i="110"/>
  <c r="BN120" i="110"/>
  <c r="BM120" i="110"/>
  <c r="BL120" i="110"/>
  <c r="BK120" i="110"/>
  <c r="BJ120" i="110"/>
  <c r="BI120" i="110"/>
  <c r="HL120" i="110"/>
  <c r="HK120" i="110"/>
  <c r="HJ120" i="110"/>
  <c r="HI120" i="110"/>
  <c r="HH120" i="110"/>
  <c r="BH120" i="110"/>
  <c r="BG120" i="110"/>
  <c r="BF120" i="110"/>
  <c r="BE120" i="110"/>
  <c r="BD120" i="110"/>
  <c r="AX120" i="110"/>
  <c r="AW120" i="110"/>
  <c r="AV120" i="110"/>
  <c r="AU120" i="110"/>
  <c r="AT120" i="110"/>
  <c r="HB120" i="110"/>
  <c r="HA120" i="110"/>
  <c r="GZ120" i="110"/>
  <c r="GY120" i="110"/>
  <c r="GX120" i="110"/>
  <c r="T120" i="110"/>
  <c r="S120" i="110"/>
  <c r="R120" i="110"/>
  <c r="Q120" i="110"/>
  <c r="P120" i="110"/>
  <c r="O120" i="110"/>
  <c r="N120" i="110"/>
  <c r="M120" i="110"/>
  <c r="L120" i="110"/>
  <c r="K120" i="110"/>
  <c r="JY134" i="110"/>
  <c r="JX134" i="110"/>
  <c r="JW134" i="110"/>
  <c r="JV134" i="110"/>
  <c r="JU134" i="110"/>
  <c r="JJ134" i="110"/>
  <c r="JI134" i="110"/>
  <c r="JH134" i="110"/>
  <c r="JG134" i="110"/>
  <c r="JF134" i="110"/>
  <c r="IF134" i="110"/>
  <c r="IE134" i="110"/>
  <c r="ID134" i="110"/>
  <c r="IC134" i="110"/>
  <c r="IB134" i="110"/>
  <c r="HV134" i="110"/>
  <c r="HU134" i="110"/>
  <c r="HT134" i="110"/>
  <c r="HS134" i="110"/>
  <c r="HR134" i="110"/>
  <c r="BC134" i="110"/>
  <c r="BB134" i="110"/>
  <c r="BA134" i="110"/>
  <c r="AZ134" i="110"/>
  <c r="AY134" i="110"/>
  <c r="GM134" i="110"/>
  <c r="GL134" i="110"/>
  <c r="GK134" i="110"/>
  <c r="GJ134" i="110"/>
  <c r="GI134" i="110"/>
  <c r="GH134" i="110"/>
  <c r="GG134" i="110"/>
  <c r="GF134" i="110"/>
  <c r="GE134" i="110"/>
  <c r="GD134" i="110"/>
  <c r="DK134" i="110"/>
  <c r="DJ134" i="110"/>
  <c r="DI134" i="110"/>
  <c r="DH134" i="110"/>
  <c r="DG134" i="110"/>
  <c r="DA134" i="110"/>
  <c r="CZ134" i="110"/>
  <c r="CY134" i="110"/>
  <c r="CX134" i="110"/>
  <c r="CW134" i="110"/>
  <c r="BW134" i="110"/>
  <c r="BV134" i="110"/>
  <c r="BU134" i="110"/>
  <c r="BT134" i="110"/>
  <c r="BS134" i="110"/>
  <c r="BR134" i="110"/>
  <c r="BQ134" i="110"/>
  <c r="BP134" i="110"/>
  <c r="BO134" i="110"/>
  <c r="BN134" i="110"/>
  <c r="BM134" i="110"/>
  <c r="BL134" i="110"/>
  <c r="BK134" i="110"/>
  <c r="BJ134" i="110"/>
  <c r="BI134" i="110"/>
  <c r="HL134" i="110"/>
  <c r="HK134" i="110"/>
  <c r="HJ134" i="110"/>
  <c r="HI134" i="110"/>
  <c r="HH134" i="110"/>
  <c r="BH134" i="110"/>
  <c r="BG134" i="110"/>
  <c r="BF134" i="110"/>
  <c r="BE134" i="110"/>
  <c r="BD134" i="110"/>
  <c r="AX134" i="110"/>
  <c r="AW134" i="110"/>
  <c r="AV134" i="110"/>
  <c r="AU134" i="110"/>
  <c r="AT134" i="110"/>
  <c r="HB134" i="110"/>
  <c r="HA134" i="110"/>
  <c r="GZ134" i="110"/>
  <c r="GY134" i="110"/>
  <c r="GX134" i="110"/>
  <c r="T134" i="110"/>
  <c r="S134" i="110"/>
  <c r="R134" i="110"/>
  <c r="Q134" i="110"/>
  <c r="P134" i="110"/>
  <c r="O134" i="110"/>
  <c r="N134" i="110"/>
  <c r="M134" i="110"/>
  <c r="L134" i="110"/>
  <c r="K134" i="110"/>
  <c r="JJ13" i="110"/>
  <c r="JI13" i="110"/>
  <c r="JH13" i="110"/>
  <c r="JG13" i="110"/>
  <c r="JF13" i="110"/>
  <c r="IF13" i="110"/>
  <c r="IE13" i="110"/>
  <c r="ID13" i="110"/>
  <c r="IC13" i="110"/>
  <c r="IB13" i="110"/>
  <c r="HV13" i="110"/>
  <c r="HU13" i="110"/>
  <c r="HT13" i="110"/>
  <c r="HS13" i="110"/>
  <c r="HR13" i="110"/>
  <c r="BC13" i="110"/>
  <c r="BB13" i="110"/>
  <c r="BA13" i="110"/>
  <c r="AZ13" i="110"/>
  <c r="AY13" i="110"/>
  <c r="GM13" i="110"/>
  <c r="GL13" i="110"/>
  <c r="GK13" i="110"/>
  <c r="GJ13" i="110"/>
  <c r="GI13" i="110"/>
  <c r="GH13" i="110"/>
  <c r="GG13" i="110"/>
  <c r="GF13" i="110"/>
  <c r="GE13" i="110"/>
  <c r="GD13" i="110"/>
  <c r="DK13" i="110"/>
  <c r="DJ13" i="110"/>
  <c r="DI13" i="110"/>
  <c r="DH13" i="110"/>
  <c r="DG13" i="110"/>
  <c r="DA13" i="110"/>
  <c r="CZ13" i="110"/>
  <c r="CY13" i="110"/>
  <c r="CX13" i="110"/>
  <c r="CW13" i="110"/>
  <c r="BW13" i="110"/>
  <c r="BV13" i="110"/>
  <c r="BU13" i="110"/>
  <c r="BT13" i="110"/>
  <c r="BS13" i="110"/>
  <c r="BR13" i="110"/>
  <c r="BQ13" i="110"/>
  <c r="BP13" i="110"/>
  <c r="BO13" i="110"/>
  <c r="BN13" i="110"/>
  <c r="BM13" i="110"/>
  <c r="BL13" i="110"/>
  <c r="BK13" i="110"/>
  <c r="BJ13" i="110"/>
  <c r="BI13" i="110"/>
  <c r="HL13" i="110"/>
  <c r="HK13" i="110"/>
  <c r="HJ13" i="110"/>
  <c r="HI13" i="110"/>
  <c r="HH13" i="110"/>
  <c r="BH13" i="110"/>
  <c r="BG13" i="110"/>
  <c r="BF13" i="110"/>
  <c r="BE13" i="110"/>
  <c r="BD13" i="110"/>
  <c r="AX13" i="110"/>
  <c r="AW13" i="110"/>
  <c r="AV13" i="110"/>
  <c r="AU13" i="110"/>
  <c r="AT13" i="110"/>
  <c r="HB13" i="110"/>
  <c r="HA13" i="110"/>
  <c r="GZ13" i="110"/>
  <c r="GY13" i="110"/>
  <c r="GX13" i="110"/>
  <c r="T13" i="110"/>
  <c r="S13" i="110"/>
  <c r="R13" i="110"/>
  <c r="Q13" i="110"/>
  <c r="P13" i="110"/>
  <c r="O13" i="110"/>
  <c r="N13" i="110"/>
  <c r="M13" i="110"/>
  <c r="L13" i="110"/>
  <c r="K13" i="110"/>
  <c r="JY59" i="110"/>
  <c r="JX59" i="110"/>
  <c r="JW59" i="110"/>
  <c r="JV59" i="110"/>
  <c r="JU59" i="110"/>
  <c r="JJ59" i="110"/>
  <c r="JI59" i="110"/>
  <c r="JH59" i="110"/>
  <c r="JG59" i="110"/>
  <c r="JF59" i="110"/>
  <c r="IF59" i="110"/>
  <c r="IE59" i="110"/>
  <c r="ID59" i="110"/>
  <c r="IC59" i="110"/>
  <c r="IB59" i="110"/>
  <c r="HV59" i="110"/>
  <c r="HU59" i="110"/>
  <c r="HT59" i="110"/>
  <c r="HS59" i="110"/>
  <c r="HR59" i="110"/>
  <c r="BC59" i="110"/>
  <c r="BB59" i="110"/>
  <c r="BA59" i="110"/>
  <c r="AZ59" i="110"/>
  <c r="AY59" i="110"/>
  <c r="GM59" i="110"/>
  <c r="GL59" i="110"/>
  <c r="GK59" i="110"/>
  <c r="GJ59" i="110"/>
  <c r="GI59" i="110"/>
  <c r="GH59" i="110"/>
  <c r="GG59" i="110"/>
  <c r="GF59" i="110"/>
  <c r="GE59" i="110"/>
  <c r="GD59" i="110"/>
  <c r="DK59" i="110"/>
  <c r="DJ59" i="110"/>
  <c r="DI59" i="110"/>
  <c r="DH59" i="110"/>
  <c r="DG59" i="110"/>
  <c r="DA59" i="110"/>
  <c r="CZ59" i="110"/>
  <c r="CY59" i="110"/>
  <c r="CX59" i="110"/>
  <c r="CW59" i="110"/>
  <c r="BW59" i="110"/>
  <c r="BV59" i="110"/>
  <c r="BU59" i="110"/>
  <c r="BT59" i="110"/>
  <c r="BS59" i="110"/>
  <c r="BR59" i="110"/>
  <c r="BQ59" i="110"/>
  <c r="BP59" i="110"/>
  <c r="BO59" i="110"/>
  <c r="BN59" i="110"/>
  <c r="BM59" i="110"/>
  <c r="BL59" i="110"/>
  <c r="BK59" i="110"/>
  <c r="BJ59" i="110"/>
  <c r="BI59" i="110"/>
  <c r="HL59" i="110"/>
  <c r="HK59" i="110"/>
  <c r="HJ59" i="110"/>
  <c r="HI59" i="110"/>
  <c r="HH59" i="110"/>
  <c r="BH59" i="110"/>
  <c r="BG59" i="110"/>
  <c r="BF59" i="110"/>
  <c r="BE59" i="110"/>
  <c r="BD59" i="110"/>
  <c r="AX59" i="110"/>
  <c r="AW59" i="110"/>
  <c r="AV59" i="110"/>
  <c r="AU59" i="110"/>
  <c r="AT59" i="110"/>
  <c r="HB59" i="110"/>
  <c r="HA59" i="110"/>
  <c r="GZ59" i="110"/>
  <c r="GY59" i="110"/>
  <c r="GX59" i="110"/>
  <c r="T59" i="110"/>
  <c r="S59" i="110"/>
  <c r="R59" i="110"/>
  <c r="Q59" i="110"/>
  <c r="P59" i="110"/>
  <c r="O59" i="110"/>
  <c r="N59" i="110"/>
  <c r="M59" i="110"/>
  <c r="L59" i="110"/>
  <c r="K59" i="110"/>
  <c r="JY136" i="110"/>
  <c r="JX136" i="110"/>
  <c r="JW136" i="110"/>
  <c r="JV136" i="110"/>
  <c r="JU136" i="110"/>
  <c r="JJ136" i="110"/>
  <c r="JI136" i="110"/>
  <c r="JH136" i="110"/>
  <c r="JG136" i="110"/>
  <c r="JF136" i="110"/>
  <c r="IF136" i="110"/>
  <c r="IE136" i="110"/>
  <c r="ID136" i="110"/>
  <c r="IC136" i="110"/>
  <c r="IB136" i="110"/>
  <c r="HV136" i="110"/>
  <c r="HU136" i="110"/>
  <c r="HT136" i="110"/>
  <c r="HS136" i="110"/>
  <c r="HR136" i="110"/>
  <c r="BC136" i="110"/>
  <c r="BB136" i="110"/>
  <c r="BA136" i="110"/>
  <c r="AZ136" i="110"/>
  <c r="AY136" i="110"/>
  <c r="GM136" i="110"/>
  <c r="GL136" i="110"/>
  <c r="GK136" i="110"/>
  <c r="GJ136" i="110"/>
  <c r="GI136" i="110"/>
  <c r="GH136" i="110"/>
  <c r="GG136" i="110"/>
  <c r="GF136" i="110"/>
  <c r="GE136" i="110"/>
  <c r="GD136" i="110"/>
  <c r="DK136" i="110"/>
  <c r="DJ136" i="110"/>
  <c r="DI136" i="110"/>
  <c r="DH136" i="110"/>
  <c r="DG136" i="110"/>
  <c r="DA136" i="110"/>
  <c r="CZ136" i="110"/>
  <c r="CY136" i="110"/>
  <c r="CX136" i="110"/>
  <c r="CW136" i="110"/>
  <c r="BW136" i="110"/>
  <c r="BV136" i="110"/>
  <c r="BU136" i="110"/>
  <c r="BT136" i="110"/>
  <c r="BS136" i="110"/>
  <c r="BR136" i="110"/>
  <c r="BQ136" i="110"/>
  <c r="BP136" i="110"/>
  <c r="BO136" i="110"/>
  <c r="BN136" i="110"/>
  <c r="BM136" i="110"/>
  <c r="BL136" i="110"/>
  <c r="BK136" i="110"/>
  <c r="BJ136" i="110"/>
  <c r="BI136" i="110"/>
  <c r="HL136" i="110"/>
  <c r="HK136" i="110"/>
  <c r="HJ136" i="110"/>
  <c r="HI136" i="110"/>
  <c r="HH136" i="110"/>
  <c r="BH136" i="110"/>
  <c r="BG136" i="110"/>
  <c r="BF136" i="110"/>
  <c r="BE136" i="110"/>
  <c r="BD136" i="110"/>
  <c r="AX136" i="110"/>
  <c r="AW136" i="110"/>
  <c r="AV136" i="110"/>
  <c r="AU136" i="110"/>
  <c r="AT136" i="110"/>
  <c r="HB136" i="110"/>
  <c r="HA136" i="110"/>
  <c r="GZ136" i="110"/>
  <c r="GY136" i="110"/>
  <c r="GX136" i="110"/>
  <c r="T136" i="110"/>
  <c r="S136" i="110"/>
  <c r="R136" i="110"/>
  <c r="Q136" i="110"/>
  <c r="P136" i="110"/>
  <c r="O136" i="110"/>
  <c r="N136" i="110"/>
  <c r="M136" i="110"/>
  <c r="L136" i="110"/>
  <c r="K136" i="110"/>
  <c r="JY158" i="110"/>
  <c r="JX158" i="110"/>
  <c r="JW158" i="110"/>
  <c r="JV158" i="110"/>
  <c r="JU158" i="110"/>
  <c r="JJ158" i="110"/>
  <c r="JI158" i="110"/>
  <c r="JH158" i="110"/>
  <c r="JG158" i="110"/>
  <c r="JF158" i="110"/>
  <c r="IF158" i="110"/>
  <c r="IE158" i="110"/>
  <c r="ID158" i="110"/>
  <c r="IC158" i="110"/>
  <c r="IB158" i="110"/>
  <c r="HV158" i="110"/>
  <c r="HU158" i="110"/>
  <c r="HT158" i="110"/>
  <c r="HS158" i="110"/>
  <c r="HR158" i="110"/>
  <c r="BC158" i="110"/>
  <c r="BB158" i="110"/>
  <c r="BA158" i="110"/>
  <c r="AZ158" i="110"/>
  <c r="AY158" i="110"/>
  <c r="GM158" i="110"/>
  <c r="GL158" i="110"/>
  <c r="GK158" i="110"/>
  <c r="GJ158" i="110"/>
  <c r="GI158" i="110"/>
  <c r="GH158" i="110"/>
  <c r="GG158" i="110"/>
  <c r="GF158" i="110"/>
  <c r="GE158" i="110"/>
  <c r="GD158" i="110"/>
  <c r="DK158" i="110"/>
  <c r="DJ158" i="110"/>
  <c r="DI158" i="110"/>
  <c r="DH158" i="110"/>
  <c r="DG158" i="110"/>
  <c r="DA158" i="110"/>
  <c r="CZ158" i="110"/>
  <c r="CY158" i="110"/>
  <c r="CX158" i="110"/>
  <c r="CW158" i="110"/>
  <c r="BW158" i="110"/>
  <c r="BV158" i="110"/>
  <c r="BU158" i="110"/>
  <c r="BT158" i="110"/>
  <c r="BS158" i="110"/>
  <c r="BR158" i="110"/>
  <c r="BQ158" i="110"/>
  <c r="BP158" i="110"/>
  <c r="BO158" i="110"/>
  <c r="BN158" i="110"/>
  <c r="BM158" i="110"/>
  <c r="BL158" i="110"/>
  <c r="BK158" i="110"/>
  <c r="BJ158" i="110"/>
  <c r="BI158" i="110"/>
  <c r="HL158" i="110"/>
  <c r="HK158" i="110"/>
  <c r="HJ158" i="110"/>
  <c r="HI158" i="110"/>
  <c r="HH158" i="110"/>
  <c r="BH158" i="110"/>
  <c r="BG158" i="110"/>
  <c r="BF158" i="110"/>
  <c r="BE158" i="110"/>
  <c r="BD158" i="110"/>
  <c r="AX158" i="110"/>
  <c r="AW158" i="110"/>
  <c r="AV158" i="110"/>
  <c r="AU158" i="110"/>
  <c r="AT158" i="110"/>
  <c r="HB158" i="110"/>
  <c r="HA158" i="110"/>
  <c r="GZ158" i="110"/>
  <c r="GY158" i="110"/>
  <c r="GX158" i="110"/>
  <c r="T158" i="110"/>
  <c r="S158" i="110"/>
  <c r="R158" i="110"/>
  <c r="Q158" i="110"/>
  <c r="P158" i="110"/>
  <c r="O158" i="110"/>
  <c r="N158" i="110"/>
  <c r="M158" i="110"/>
  <c r="L158" i="110"/>
  <c r="K158" i="110"/>
  <c r="JY106" i="110"/>
  <c r="JX106" i="110"/>
  <c r="JW106" i="110"/>
  <c r="JV106" i="110"/>
  <c r="JU106" i="110"/>
  <c r="JJ106" i="110"/>
  <c r="JI106" i="110"/>
  <c r="JH106" i="110"/>
  <c r="JG106" i="110"/>
  <c r="JF106" i="110"/>
  <c r="IF106" i="110"/>
  <c r="IE106" i="110"/>
  <c r="ID106" i="110"/>
  <c r="IC106" i="110"/>
  <c r="IB106" i="110"/>
  <c r="HV106" i="110"/>
  <c r="HU106" i="110"/>
  <c r="HT106" i="110"/>
  <c r="HS106" i="110"/>
  <c r="HR106" i="110"/>
  <c r="BC106" i="110"/>
  <c r="BB106" i="110"/>
  <c r="BA106" i="110"/>
  <c r="AZ106" i="110"/>
  <c r="AY106" i="110"/>
  <c r="GM106" i="110"/>
  <c r="GL106" i="110"/>
  <c r="GK106" i="110"/>
  <c r="GJ106" i="110"/>
  <c r="GI106" i="110"/>
  <c r="GH106" i="110"/>
  <c r="GG106" i="110"/>
  <c r="GF106" i="110"/>
  <c r="GE106" i="110"/>
  <c r="GD106" i="110"/>
  <c r="DK106" i="110"/>
  <c r="DJ106" i="110"/>
  <c r="DI106" i="110"/>
  <c r="DH106" i="110"/>
  <c r="DG106" i="110"/>
  <c r="DA106" i="110"/>
  <c r="CZ106" i="110"/>
  <c r="CY106" i="110"/>
  <c r="CX106" i="110"/>
  <c r="CW106" i="110"/>
  <c r="BW106" i="110"/>
  <c r="BV106" i="110"/>
  <c r="BU106" i="110"/>
  <c r="BT106" i="110"/>
  <c r="BS106" i="110"/>
  <c r="BR106" i="110"/>
  <c r="BQ106" i="110"/>
  <c r="BP106" i="110"/>
  <c r="BO106" i="110"/>
  <c r="BN106" i="110"/>
  <c r="BM106" i="110"/>
  <c r="BL106" i="110"/>
  <c r="BK106" i="110"/>
  <c r="BJ106" i="110"/>
  <c r="BI106" i="110"/>
  <c r="HL106" i="110"/>
  <c r="HK106" i="110"/>
  <c r="HJ106" i="110"/>
  <c r="HI106" i="110"/>
  <c r="HH106" i="110"/>
  <c r="BH106" i="110"/>
  <c r="BG106" i="110"/>
  <c r="BF106" i="110"/>
  <c r="BE106" i="110"/>
  <c r="BD106" i="110"/>
  <c r="AX106" i="110"/>
  <c r="AW106" i="110"/>
  <c r="AV106" i="110"/>
  <c r="AU106" i="110"/>
  <c r="AT106" i="110"/>
  <c r="HB106" i="110"/>
  <c r="HA106" i="110"/>
  <c r="GZ106" i="110"/>
  <c r="GY106" i="110"/>
  <c r="GX106" i="110"/>
  <c r="T106" i="110"/>
  <c r="S106" i="110"/>
  <c r="R106" i="110"/>
  <c r="Q106" i="110"/>
  <c r="P106" i="110"/>
  <c r="O106" i="110"/>
  <c r="N106" i="110"/>
  <c r="M106" i="110"/>
  <c r="L106" i="110"/>
  <c r="K106" i="110"/>
  <c r="JY38" i="110"/>
  <c r="JX38" i="110"/>
  <c r="JW38" i="110"/>
  <c r="JV38" i="110"/>
  <c r="JU38" i="110"/>
  <c r="JJ38" i="110"/>
  <c r="JI38" i="110"/>
  <c r="JH38" i="110"/>
  <c r="JG38" i="110"/>
  <c r="JF38" i="110"/>
  <c r="IF38" i="110"/>
  <c r="IE38" i="110"/>
  <c r="ID38" i="110"/>
  <c r="IC38" i="110"/>
  <c r="IB38" i="110"/>
  <c r="HV38" i="110"/>
  <c r="HU38" i="110"/>
  <c r="HT38" i="110"/>
  <c r="HS38" i="110"/>
  <c r="HR38" i="110"/>
  <c r="BC38" i="110"/>
  <c r="BB38" i="110"/>
  <c r="BA38" i="110"/>
  <c r="AZ38" i="110"/>
  <c r="AY38" i="110"/>
  <c r="GM38" i="110"/>
  <c r="GL38" i="110"/>
  <c r="GK38" i="110"/>
  <c r="GJ38" i="110"/>
  <c r="GI38" i="110"/>
  <c r="GH38" i="110"/>
  <c r="GG38" i="110"/>
  <c r="GF38" i="110"/>
  <c r="GE38" i="110"/>
  <c r="GD38" i="110"/>
  <c r="DK38" i="110"/>
  <c r="DJ38" i="110"/>
  <c r="DI38" i="110"/>
  <c r="DH38" i="110"/>
  <c r="DG38" i="110"/>
  <c r="DA38" i="110"/>
  <c r="CZ38" i="110"/>
  <c r="CY38" i="110"/>
  <c r="CX38" i="110"/>
  <c r="CW38" i="110"/>
  <c r="BW38" i="110"/>
  <c r="BV38" i="110"/>
  <c r="BU38" i="110"/>
  <c r="BT38" i="110"/>
  <c r="BS38" i="110"/>
  <c r="BR38" i="110"/>
  <c r="BQ38" i="110"/>
  <c r="BP38" i="110"/>
  <c r="BO38" i="110"/>
  <c r="BN38" i="110"/>
  <c r="BM38" i="110"/>
  <c r="BL38" i="110"/>
  <c r="BK38" i="110"/>
  <c r="BJ38" i="110"/>
  <c r="BI38" i="110"/>
  <c r="HL38" i="110"/>
  <c r="HK38" i="110"/>
  <c r="HJ38" i="110"/>
  <c r="HI38" i="110"/>
  <c r="HH38" i="110"/>
  <c r="BH38" i="110"/>
  <c r="BG38" i="110"/>
  <c r="BF38" i="110"/>
  <c r="BE38" i="110"/>
  <c r="BD38" i="110"/>
  <c r="AX38" i="110"/>
  <c r="AW38" i="110"/>
  <c r="AV38" i="110"/>
  <c r="AU38" i="110"/>
  <c r="AT38" i="110"/>
  <c r="HB38" i="110"/>
  <c r="HA38" i="110"/>
  <c r="GZ38" i="110"/>
  <c r="GY38" i="110"/>
  <c r="GX38" i="110"/>
  <c r="T38" i="110"/>
  <c r="S38" i="110"/>
  <c r="R38" i="110"/>
  <c r="Q38" i="110"/>
  <c r="P38" i="110"/>
  <c r="O38" i="110"/>
  <c r="N38" i="110"/>
  <c r="M38" i="110"/>
  <c r="L38" i="110"/>
  <c r="K38" i="110"/>
  <c r="JY43" i="110"/>
  <c r="JX43" i="110"/>
  <c r="JW43" i="110"/>
  <c r="JV43" i="110"/>
  <c r="JU43" i="110"/>
  <c r="JJ43" i="110"/>
  <c r="JI43" i="110"/>
  <c r="JH43" i="110"/>
  <c r="JG43" i="110"/>
  <c r="JF43" i="110"/>
  <c r="IF43" i="110"/>
  <c r="IE43" i="110"/>
  <c r="ID43" i="110"/>
  <c r="IC43" i="110"/>
  <c r="IB43" i="110"/>
  <c r="HV43" i="110"/>
  <c r="HU43" i="110"/>
  <c r="HT43" i="110"/>
  <c r="HS43" i="110"/>
  <c r="HR43" i="110"/>
  <c r="BC43" i="110"/>
  <c r="BB43" i="110"/>
  <c r="BA43" i="110"/>
  <c r="AZ43" i="110"/>
  <c r="AY43" i="110"/>
  <c r="GM43" i="110"/>
  <c r="GL43" i="110"/>
  <c r="GK43" i="110"/>
  <c r="GJ43" i="110"/>
  <c r="GI43" i="110"/>
  <c r="GH43" i="110"/>
  <c r="GG43" i="110"/>
  <c r="GF43" i="110"/>
  <c r="GE43" i="110"/>
  <c r="GD43" i="110"/>
  <c r="DK43" i="110"/>
  <c r="DJ43" i="110"/>
  <c r="DI43" i="110"/>
  <c r="DH43" i="110"/>
  <c r="DG43" i="110"/>
  <c r="DA43" i="110"/>
  <c r="CZ43" i="110"/>
  <c r="CY43" i="110"/>
  <c r="CX43" i="110"/>
  <c r="CW43" i="110"/>
  <c r="BW43" i="110"/>
  <c r="BV43" i="110"/>
  <c r="BU43" i="110"/>
  <c r="BT43" i="110"/>
  <c r="BS43" i="110"/>
  <c r="BR43" i="110"/>
  <c r="BQ43" i="110"/>
  <c r="BP43" i="110"/>
  <c r="BO43" i="110"/>
  <c r="BN43" i="110"/>
  <c r="BM43" i="110"/>
  <c r="BL43" i="110"/>
  <c r="BK43" i="110"/>
  <c r="BJ43" i="110"/>
  <c r="BI43" i="110"/>
  <c r="HL43" i="110"/>
  <c r="HK43" i="110"/>
  <c r="HJ43" i="110"/>
  <c r="HI43" i="110"/>
  <c r="HH43" i="110"/>
  <c r="BH43" i="110"/>
  <c r="BG43" i="110"/>
  <c r="BF43" i="110"/>
  <c r="BE43" i="110"/>
  <c r="BD43" i="110"/>
  <c r="AX43" i="110"/>
  <c r="AW43" i="110"/>
  <c r="AV43" i="110"/>
  <c r="AU43" i="110"/>
  <c r="AT43" i="110"/>
  <c r="HB43" i="110"/>
  <c r="HA43" i="110"/>
  <c r="GZ43" i="110"/>
  <c r="GY43" i="110"/>
  <c r="GX43" i="110"/>
  <c r="T43" i="110"/>
  <c r="S43" i="110"/>
  <c r="R43" i="110"/>
  <c r="Q43" i="110"/>
  <c r="P43" i="110"/>
  <c r="O43" i="110"/>
  <c r="N43" i="110"/>
  <c r="M43" i="110"/>
  <c r="L43" i="110"/>
  <c r="K43" i="110"/>
  <c r="JY101" i="110"/>
  <c r="JX101" i="110"/>
  <c r="JW101" i="110"/>
  <c r="JV101" i="110"/>
  <c r="JU101" i="110"/>
  <c r="JJ101" i="110"/>
  <c r="JI101" i="110"/>
  <c r="JH101" i="110"/>
  <c r="JG101" i="110"/>
  <c r="JF101" i="110"/>
  <c r="IF101" i="110"/>
  <c r="IE101" i="110"/>
  <c r="ID101" i="110"/>
  <c r="IC101" i="110"/>
  <c r="IB101" i="110"/>
  <c r="HV101" i="110"/>
  <c r="HU101" i="110"/>
  <c r="HT101" i="110"/>
  <c r="HS101" i="110"/>
  <c r="HR101" i="110"/>
  <c r="BC101" i="110"/>
  <c r="BB101" i="110"/>
  <c r="BA101" i="110"/>
  <c r="AZ101" i="110"/>
  <c r="AY101" i="110"/>
  <c r="GM101" i="110"/>
  <c r="GL101" i="110"/>
  <c r="GK101" i="110"/>
  <c r="GJ101" i="110"/>
  <c r="GI101" i="110"/>
  <c r="GH101" i="110"/>
  <c r="GG101" i="110"/>
  <c r="GF101" i="110"/>
  <c r="GE101" i="110"/>
  <c r="GD101" i="110"/>
  <c r="DK101" i="110"/>
  <c r="DJ101" i="110"/>
  <c r="DI101" i="110"/>
  <c r="DH101" i="110"/>
  <c r="DG101" i="110"/>
  <c r="DA101" i="110"/>
  <c r="CZ101" i="110"/>
  <c r="CY101" i="110"/>
  <c r="CX101" i="110"/>
  <c r="CW101" i="110"/>
  <c r="BW101" i="110"/>
  <c r="BV101" i="110"/>
  <c r="BU101" i="110"/>
  <c r="BT101" i="110"/>
  <c r="BS101" i="110"/>
  <c r="BR101" i="110"/>
  <c r="BQ101" i="110"/>
  <c r="BP101" i="110"/>
  <c r="BO101" i="110"/>
  <c r="BN101" i="110"/>
  <c r="BM101" i="110"/>
  <c r="BL101" i="110"/>
  <c r="BK101" i="110"/>
  <c r="BJ101" i="110"/>
  <c r="BI101" i="110"/>
  <c r="HL101" i="110"/>
  <c r="HK101" i="110"/>
  <c r="HJ101" i="110"/>
  <c r="HI101" i="110"/>
  <c r="HH101" i="110"/>
  <c r="BH101" i="110"/>
  <c r="BG101" i="110"/>
  <c r="BF101" i="110"/>
  <c r="BE101" i="110"/>
  <c r="BD101" i="110"/>
  <c r="AX101" i="110"/>
  <c r="AW101" i="110"/>
  <c r="AV101" i="110"/>
  <c r="AU101" i="110"/>
  <c r="AT101" i="110"/>
  <c r="HB101" i="110"/>
  <c r="HA101" i="110"/>
  <c r="GZ101" i="110"/>
  <c r="GY101" i="110"/>
  <c r="GX101" i="110"/>
  <c r="T101" i="110"/>
  <c r="S101" i="110"/>
  <c r="R101" i="110"/>
  <c r="Q101" i="110"/>
  <c r="P101" i="110"/>
  <c r="O101" i="110"/>
  <c r="N101" i="110"/>
  <c r="M101" i="110"/>
  <c r="L101" i="110"/>
  <c r="K101" i="110"/>
  <c r="JY168" i="110"/>
  <c r="JX168" i="110"/>
  <c r="JW168" i="110"/>
  <c r="JV168" i="110"/>
  <c r="JU168" i="110"/>
  <c r="JJ168" i="110"/>
  <c r="JI168" i="110"/>
  <c r="JH168" i="110"/>
  <c r="JG168" i="110"/>
  <c r="JF168" i="110"/>
  <c r="IF168" i="110"/>
  <c r="IE168" i="110"/>
  <c r="ID168" i="110"/>
  <c r="IC168" i="110"/>
  <c r="IB168" i="110"/>
  <c r="HV168" i="110"/>
  <c r="HU168" i="110"/>
  <c r="HT168" i="110"/>
  <c r="HS168" i="110"/>
  <c r="HR168" i="110"/>
  <c r="BC168" i="110"/>
  <c r="BB168" i="110"/>
  <c r="BA168" i="110"/>
  <c r="AZ168" i="110"/>
  <c r="AY168" i="110"/>
  <c r="GM168" i="110"/>
  <c r="GL168" i="110"/>
  <c r="GK168" i="110"/>
  <c r="GJ168" i="110"/>
  <c r="GI168" i="110"/>
  <c r="GH168" i="110"/>
  <c r="GG168" i="110"/>
  <c r="GF168" i="110"/>
  <c r="GE168" i="110"/>
  <c r="GD168" i="110"/>
  <c r="DK168" i="110"/>
  <c r="DJ168" i="110"/>
  <c r="DI168" i="110"/>
  <c r="DH168" i="110"/>
  <c r="DG168" i="110"/>
  <c r="DA168" i="110"/>
  <c r="CZ168" i="110"/>
  <c r="CY168" i="110"/>
  <c r="CX168" i="110"/>
  <c r="CW168" i="110"/>
  <c r="BW168" i="110"/>
  <c r="BV168" i="110"/>
  <c r="BU168" i="110"/>
  <c r="BT168" i="110"/>
  <c r="BS168" i="110"/>
  <c r="BR168" i="110"/>
  <c r="BQ168" i="110"/>
  <c r="BP168" i="110"/>
  <c r="BO168" i="110"/>
  <c r="BN168" i="110"/>
  <c r="BM168" i="110"/>
  <c r="BL168" i="110"/>
  <c r="BK168" i="110"/>
  <c r="BJ168" i="110"/>
  <c r="BI168" i="110"/>
  <c r="HL168" i="110"/>
  <c r="HK168" i="110"/>
  <c r="HJ168" i="110"/>
  <c r="HI168" i="110"/>
  <c r="HH168" i="110"/>
  <c r="BH168" i="110"/>
  <c r="BG168" i="110"/>
  <c r="BF168" i="110"/>
  <c r="BE168" i="110"/>
  <c r="BD168" i="110"/>
  <c r="AX168" i="110"/>
  <c r="AW168" i="110"/>
  <c r="AV168" i="110"/>
  <c r="AU168" i="110"/>
  <c r="AT168" i="110"/>
  <c r="HB168" i="110"/>
  <c r="HA168" i="110"/>
  <c r="GZ168" i="110"/>
  <c r="GY168" i="110"/>
  <c r="GX168" i="110"/>
  <c r="T168" i="110"/>
  <c r="S168" i="110"/>
  <c r="R168" i="110"/>
  <c r="Q168" i="110"/>
  <c r="P168" i="110"/>
  <c r="O168" i="110"/>
  <c r="N168" i="110"/>
  <c r="M168" i="110"/>
  <c r="L168" i="110"/>
  <c r="K168" i="110"/>
  <c r="JY124" i="110"/>
  <c r="JX124" i="110"/>
  <c r="JW124" i="110"/>
  <c r="JV124" i="110"/>
  <c r="JU124" i="110"/>
  <c r="JJ124" i="110"/>
  <c r="JI124" i="110"/>
  <c r="JH124" i="110"/>
  <c r="JG124" i="110"/>
  <c r="JF124" i="110"/>
  <c r="IF124" i="110"/>
  <c r="IE124" i="110"/>
  <c r="ID124" i="110"/>
  <c r="IC124" i="110"/>
  <c r="IB124" i="110"/>
  <c r="HV124" i="110"/>
  <c r="HU124" i="110"/>
  <c r="HT124" i="110"/>
  <c r="HS124" i="110"/>
  <c r="HR124" i="110"/>
  <c r="BC124" i="110"/>
  <c r="BB124" i="110"/>
  <c r="BA124" i="110"/>
  <c r="AZ124" i="110"/>
  <c r="AY124" i="110"/>
  <c r="GM124" i="110"/>
  <c r="GL124" i="110"/>
  <c r="GK124" i="110"/>
  <c r="GJ124" i="110"/>
  <c r="GI124" i="110"/>
  <c r="GH124" i="110"/>
  <c r="GG124" i="110"/>
  <c r="GF124" i="110"/>
  <c r="GE124" i="110"/>
  <c r="GD124" i="110"/>
  <c r="DK124" i="110"/>
  <c r="DJ124" i="110"/>
  <c r="DI124" i="110"/>
  <c r="DH124" i="110"/>
  <c r="DG124" i="110"/>
  <c r="DA124" i="110"/>
  <c r="CZ124" i="110"/>
  <c r="CY124" i="110"/>
  <c r="CX124" i="110"/>
  <c r="CW124" i="110"/>
  <c r="BW124" i="110"/>
  <c r="BV124" i="110"/>
  <c r="BU124" i="110"/>
  <c r="BT124" i="110"/>
  <c r="BS124" i="110"/>
  <c r="BR124" i="110"/>
  <c r="BQ124" i="110"/>
  <c r="BP124" i="110"/>
  <c r="BO124" i="110"/>
  <c r="BN124" i="110"/>
  <c r="BM124" i="110"/>
  <c r="BL124" i="110"/>
  <c r="BK124" i="110"/>
  <c r="BJ124" i="110"/>
  <c r="BI124" i="110"/>
  <c r="HL124" i="110"/>
  <c r="HK124" i="110"/>
  <c r="HJ124" i="110"/>
  <c r="HI124" i="110"/>
  <c r="HH124" i="110"/>
  <c r="BH124" i="110"/>
  <c r="BG124" i="110"/>
  <c r="BF124" i="110"/>
  <c r="BE124" i="110"/>
  <c r="BD124" i="110"/>
  <c r="AX124" i="110"/>
  <c r="AW124" i="110"/>
  <c r="AV124" i="110"/>
  <c r="AU124" i="110"/>
  <c r="AT124" i="110"/>
  <c r="HB124" i="110"/>
  <c r="HA124" i="110"/>
  <c r="GZ124" i="110"/>
  <c r="GY124" i="110"/>
  <c r="GX124" i="110"/>
  <c r="T124" i="110"/>
  <c r="S124" i="110"/>
  <c r="R124" i="110"/>
  <c r="Q124" i="110"/>
  <c r="P124" i="110"/>
  <c r="O124" i="110"/>
  <c r="N124" i="110"/>
  <c r="M124" i="110"/>
  <c r="L124" i="110"/>
  <c r="K124" i="110"/>
  <c r="JY35" i="110"/>
  <c r="JX35" i="110"/>
  <c r="JW35" i="110"/>
  <c r="JV35" i="110"/>
  <c r="JU35" i="110"/>
  <c r="JJ35" i="110"/>
  <c r="JI35" i="110"/>
  <c r="JH35" i="110"/>
  <c r="JG35" i="110"/>
  <c r="JF35" i="110"/>
  <c r="IF35" i="110"/>
  <c r="IE35" i="110"/>
  <c r="ID35" i="110"/>
  <c r="IC35" i="110"/>
  <c r="IB35" i="110"/>
  <c r="HV35" i="110"/>
  <c r="HU35" i="110"/>
  <c r="HT35" i="110"/>
  <c r="HS35" i="110"/>
  <c r="HR35" i="110"/>
  <c r="BC35" i="110"/>
  <c r="BB35" i="110"/>
  <c r="BA35" i="110"/>
  <c r="AZ35" i="110"/>
  <c r="AY35" i="110"/>
  <c r="GM35" i="110"/>
  <c r="GL35" i="110"/>
  <c r="GK35" i="110"/>
  <c r="GJ35" i="110"/>
  <c r="GI35" i="110"/>
  <c r="GH35" i="110"/>
  <c r="GG35" i="110"/>
  <c r="GF35" i="110"/>
  <c r="GE35" i="110"/>
  <c r="GD35" i="110"/>
  <c r="DK35" i="110"/>
  <c r="DJ35" i="110"/>
  <c r="DI35" i="110"/>
  <c r="DH35" i="110"/>
  <c r="DG35" i="110"/>
  <c r="DA35" i="110"/>
  <c r="CZ35" i="110"/>
  <c r="CY35" i="110"/>
  <c r="CX35" i="110"/>
  <c r="CW35" i="110"/>
  <c r="BW35" i="110"/>
  <c r="BV35" i="110"/>
  <c r="BU35" i="110"/>
  <c r="BT35" i="110"/>
  <c r="BS35" i="110"/>
  <c r="BR35" i="110"/>
  <c r="BQ35" i="110"/>
  <c r="BP35" i="110"/>
  <c r="BO35" i="110"/>
  <c r="BN35" i="110"/>
  <c r="BM35" i="110"/>
  <c r="BL35" i="110"/>
  <c r="BK35" i="110"/>
  <c r="BJ35" i="110"/>
  <c r="BI35" i="110"/>
  <c r="HL35" i="110"/>
  <c r="HK35" i="110"/>
  <c r="HJ35" i="110"/>
  <c r="HI35" i="110"/>
  <c r="HH35" i="110"/>
  <c r="BH35" i="110"/>
  <c r="BG35" i="110"/>
  <c r="BF35" i="110"/>
  <c r="BE35" i="110"/>
  <c r="BD35" i="110"/>
  <c r="AX35" i="110"/>
  <c r="AW35" i="110"/>
  <c r="AV35" i="110"/>
  <c r="AU35" i="110"/>
  <c r="AT35" i="110"/>
  <c r="HB35" i="110"/>
  <c r="HA35" i="110"/>
  <c r="GZ35" i="110"/>
  <c r="GY35" i="110"/>
  <c r="GX35" i="110"/>
  <c r="T35" i="110"/>
  <c r="S35" i="110"/>
  <c r="R35" i="110"/>
  <c r="Q35" i="110"/>
  <c r="P35" i="110"/>
  <c r="O35" i="110"/>
  <c r="N35" i="110"/>
  <c r="M35" i="110"/>
  <c r="L35" i="110"/>
  <c r="K35" i="110"/>
  <c r="JY109" i="110"/>
  <c r="JX109" i="110"/>
  <c r="JW109" i="110"/>
  <c r="JV109" i="110"/>
  <c r="JU109" i="110"/>
  <c r="JJ109" i="110"/>
  <c r="JI109" i="110"/>
  <c r="JH109" i="110"/>
  <c r="JG109" i="110"/>
  <c r="JF109" i="110"/>
  <c r="IF109" i="110"/>
  <c r="IE109" i="110"/>
  <c r="ID109" i="110"/>
  <c r="IC109" i="110"/>
  <c r="IB109" i="110"/>
  <c r="HV109" i="110"/>
  <c r="HU109" i="110"/>
  <c r="HT109" i="110"/>
  <c r="HS109" i="110"/>
  <c r="HR109" i="110"/>
  <c r="BC109" i="110"/>
  <c r="BB109" i="110"/>
  <c r="BA109" i="110"/>
  <c r="AZ109" i="110"/>
  <c r="AY109" i="110"/>
  <c r="GM109" i="110"/>
  <c r="GL109" i="110"/>
  <c r="GK109" i="110"/>
  <c r="GJ109" i="110"/>
  <c r="GI109" i="110"/>
  <c r="GH109" i="110"/>
  <c r="GG109" i="110"/>
  <c r="GF109" i="110"/>
  <c r="GE109" i="110"/>
  <c r="GD109" i="110"/>
  <c r="DK109" i="110"/>
  <c r="DJ109" i="110"/>
  <c r="DI109" i="110"/>
  <c r="DH109" i="110"/>
  <c r="DG109" i="110"/>
  <c r="DA109" i="110"/>
  <c r="CZ109" i="110"/>
  <c r="CY109" i="110"/>
  <c r="CX109" i="110"/>
  <c r="CW109" i="110"/>
  <c r="BW109" i="110"/>
  <c r="BV109" i="110"/>
  <c r="BU109" i="110"/>
  <c r="BT109" i="110"/>
  <c r="BS109" i="110"/>
  <c r="BR109" i="110"/>
  <c r="BQ109" i="110"/>
  <c r="BP109" i="110"/>
  <c r="BO109" i="110"/>
  <c r="BN109" i="110"/>
  <c r="BM109" i="110"/>
  <c r="BL109" i="110"/>
  <c r="BK109" i="110"/>
  <c r="BJ109" i="110"/>
  <c r="BI109" i="110"/>
  <c r="HL109" i="110"/>
  <c r="HK109" i="110"/>
  <c r="HJ109" i="110"/>
  <c r="HI109" i="110"/>
  <c r="HH109" i="110"/>
  <c r="BH109" i="110"/>
  <c r="BG109" i="110"/>
  <c r="BF109" i="110"/>
  <c r="BE109" i="110"/>
  <c r="BD109" i="110"/>
  <c r="AX109" i="110"/>
  <c r="AW109" i="110"/>
  <c r="AV109" i="110"/>
  <c r="AU109" i="110"/>
  <c r="AT109" i="110"/>
  <c r="HB109" i="110"/>
  <c r="HA109" i="110"/>
  <c r="GZ109" i="110"/>
  <c r="GY109" i="110"/>
  <c r="GX109" i="110"/>
  <c r="T109" i="110"/>
  <c r="S109" i="110"/>
  <c r="R109" i="110"/>
  <c r="Q109" i="110"/>
  <c r="P109" i="110"/>
  <c r="O109" i="110"/>
  <c r="N109" i="110"/>
  <c r="M109" i="110"/>
  <c r="L109" i="110"/>
  <c r="K109" i="110"/>
  <c r="JY57" i="110"/>
  <c r="JX57" i="110"/>
  <c r="JW57" i="110"/>
  <c r="JV57" i="110"/>
  <c r="JU57" i="110"/>
  <c r="JJ57" i="110"/>
  <c r="JI57" i="110"/>
  <c r="JH57" i="110"/>
  <c r="JG57" i="110"/>
  <c r="JF57" i="110"/>
  <c r="IF57" i="110"/>
  <c r="IE57" i="110"/>
  <c r="ID57" i="110"/>
  <c r="IC57" i="110"/>
  <c r="IB57" i="110"/>
  <c r="HV57" i="110"/>
  <c r="HU57" i="110"/>
  <c r="HT57" i="110"/>
  <c r="HS57" i="110"/>
  <c r="HR57" i="110"/>
  <c r="BC57" i="110"/>
  <c r="BB57" i="110"/>
  <c r="BA57" i="110"/>
  <c r="AZ57" i="110"/>
  <c r="AY57" i="110"/>
  <c r="GM57" i="110"/>
  <c r="GL57" i="110"/>
  <c r="GK57" i="110"/>
  <c r="GJ57" i="110"/>
  <c r="GI57" i="110"/>
  <c r="GH57" i="110"/>
  <c r="GG57" i="110"/>
  <c r="GF57" i="110"/>
  <c r="GE57" i="110"/>
  <c r="GD57" i="110"/>
  <c r="DK57" i="110"/>
  <c r="DJ57" i="110"/>
  <c r="DI57" i="110"/>
  <c r="DH57" i="110"/>
  <c r="DG57" i="110"/>
  <c r="DA57" i="110"/>
  <c r="CZ57" i="110"/>
  <c r="CY57" i="110"/>
  <c r="CX57" i="110"/>
  <c r="CW57" i="110"/>
  <c r="BW57" i="110"/>
  <c r="BV57" i="110"/>
  <c r="BU57" i="110"/>
  <c r="BT57" i="110"/>
  <c r="BS57" i="110"/>
  <c r="BR57" i="110"/>
  <c r="BQ57" i="110"/>
  <c r="BP57" i="110"/>
  <c r="BO57" i="110"/>
  <c r="BN57" i="110"/>
  <c r="BM57" i="110"/>
  <c r="BL57" i="110"/>
  <c r="BK57" i="110"/>
  <c r="BJ57" i="110"/>
  <c r="BI57" i="110"/>
  <c r="HL57" i="110"/>
  <c r="HK57" i="110"/>
  <c r="HJ57" i="110"/>
  <c r="HI57" i="110"/>
  <c r="HH57" i="110"/>
  <c r="BH57" i="110"/>
  <c r="BG57" i="110"/>
  <c r="BF57" i="110"/>
  <c r="BE57" i="110"/>
  <c r="BD57" i="110"/>
  <c r="AX57" i="110"/>
  <c r="AW57" i="110"/>
  <c r="AV57" i="110"/>
  <c r="AU57" i="110"/>
  <c r="AT57" i="110"/>
  <c r="HB57" i="110"/>
  <c r="HA57" i="110"/>
  <c r="GZ57" i="110"/>
  <c r="GY57" i="110"/>
  <c r="GX57" i="110"/>
  <c r="T57" i="110"/>
  <c r="S57" i="110"/>
  <c r="R57" i="110"/>
  <c r="Q57" i="110"/>
  <c r="P57" i="110"/>
  <c r="O57" i="110"/>
  <c r="N57" i="110"/>
  <c r="M57" i="110"/>
  <c r="L57" i="110"/>
  <c r="K57" i="110"/>
  <c r="JY52" i="110"/>
  <c r="JX52" i="110"/>
  <c r="JW52" i="110"/>
  <c r="JV52" i="110"/>
  <c r="JU52" i="110"/>
  <c r="JJ52" i="110"/>
  <c r="JI52" i="110"/>
  <c r="JH52" i="110"/>
  <c r="JG52" i="110"/>
  <c r="JF52" i="110"/>
  <c r="IF52" i="110"/>
  <c r="IE52" i="110"/>
  <c r="ID52" i="110"/>
  <c r="IC52" i="110"/>
  <c r="IB52" i="110"/>
  <c r="HV52" i="110"/>
  <c r="HU52" i="110"/>
  <c r="HT52" i="110"/>
  <c r="HS52" i="110"/>
  <c r="HR52" i="110"/>
  <c r="BC52" i="110"/>
  <c r="BB52" i="110"/>
  <c r="BA52" i="110"/>
  <c r="AZ52" i="110"/>
  <c r="AY52" i="110"/>
  <c r="GM52" i="110"/>
  <c r="GL52" i="110"/>
  <c r="GK52" i="110"/>
  <c r="GJ52" i="110"/>
  <c r="GI52" i="110"/>
  <c r="GH52" i="110"/>
  <c r="GG52" i="110"/>
  <c r="GF52" i="110"/>
  <c r="GE52" i="110"/>
  <c r="GD52" i="110"/>
  <c r="DK52" i="110"/>
  <c r="DJ52" i="110"/>
  <c r="DI52" i="110"/>
  <c r="DH52" i="110"/>
  <c r="DG52" i="110"/>
  <c r="DA52" i="110"/>
  <c r="CZ52" i="110"/>
  <c r="CY52" i="110"/>
  <c r="CX52" i="110"/>
  <c r="CW52" i="110"/>
  <c r="BW52" i="110"/>
  <c r="BV52" i="110"/>
  <c r="BU52" i="110"/>
  <c r="BT52" i="110"/>
  <c r="BS52" i="110"/>
  <c r="BR52" i="110"/>
  <c r="BQ52" i="110"/>
  <c r="BP52" i="110"/>
  <c r="BO52" i="110"/>
  <c r="BN52" i="110"/>
  <c r="BM52" i="110"/>
  <c r="BL52" i="110"/>
  <c r="BK52" i="110"/>
  <c r="BJ52" i="110"/>
  <c r="BI52" i="110"/>
  <c r="HL52" i="110"/>
  <c r="HK52" i="110"/>
  <c r="HJ52" i="110"/>
  <c r="HI52" i="110"/>
  <c r="HH52" i="110"/>
  <c r="BH52" i="110"/>
  <c r="BG52" i="110"/>
  <c r="BF52" i="110"/>
  <c r="BE52" i="110"/>
  <c r="BD52" i="110"/>
  <c r="AX52" i="110"/>
  <c r="AW52" i="110"/>
  <c r="AV52" i="110"/>
  <c r="AU52" i="110"/>
  <c r="AT52" i="110"/>
  <c r="HB52" i="110"/>
  <c r="HA52" i="110"/>
  <c r="GZ52" i="110"/>
  <c r="GY52" i="110"/>
  <c r="GX52" i="110"/>
  <c r="T52" i="110"/>
  <c r="S52" i="110"/>
  <c r="R52" i="110"/>
  <c r="Q52" i="110"/>
  <c r="P52" i="110"/>
  <c r="O52" i="110"/>
  <c r="N52" i="110"/>
  <c r="M52" i="110"/>
  <c r="L52" i="110"/>
  <c r="K52" i="110"/>
  <c r="JY92" i="110"/>
  <c r="JX92" i="110"/>
  <c r="JW92" i="110"/>
  <c r="JV92" i="110"/>
  <c r="JU92" i="110"/>
  <c r="JJ92" i="110"/>
  <c r="JI92" i="110"/>
  <c r="JH92" i="110"/>
  <c r="JG92" i="110"/>
  <c r="JF92" i="110"/>
  <c r="IF92" i="110"/>
  <c r="IE92" i="110"/>
  <c r="ID92" i="110"/>
  <c r="IC92" i="110"/>
  <c r="IB92" i="110"/>
  <c r="HV92" i="110"/>
  <c r="HU92" i="110"/>
  <c r="HT92" i="110"/>
  <c r="HS92" i="110"/>
  <c r="HR92" i="110"/>
  <c r="BC92" i="110"/>
  <c r="BB92" i="110"/>
  <c r="BA92" i="110"/>
  <c r="AZ92" i="110"/>
  <c r="AY92" i="110"/>
  <c r="GM92" i="110"/>
  <c r="GL92" i="110"/>
  <c r="GK92" i="110"/>
  <c r="GJ92" i="110"/>
  <c r="GI92" i="110"/>
  <c r="GH92" i="110"/>
  <c r="GG92" i="110"/>
  <c r="GF92" i="110"/>
  <c r="GE92" i="110"/>
  <c r="GD92" i="110"/>
  <c r="DK92" i="110"/>
  <c r="DJ92" i="110"/>
  <c r="DI92" i="110"/>
  <c r="DH92" i="110"/>
  <c r="DG92" i="110"/>
  <c r="DA92" i="110"/>
  <c r="CZ92" i="110"/>
  <c r="CY92" i="110"/>
  <c r="CX92" i="110"/>
  <c r="CW92" i="110"/>
  <c r="BW92" i="110"/>
  <c r="BV92" i="110"/>
  <c r="BU92" i="110"/>
  <c r="BT92" i="110"/>
  <c r="BS92" i="110"/>
  <c r="BR92" i="110"/>
  <c r="BQ92" i="110"/>
  <c r="BP92" i="110"/>
  <c r="BO92" i="110"/>
  <c r="BN92" i="110"/>
  <c r="BM92" i="110"/>
  <c r="BL92" i="110"/>
  <c r="BK92" i="110"/>
  <c r="BJ92" i="110"/>
  <c r="BI92" i="110"/>
  <c r="HL92" i="110"/>
  <c r="HK92" i="110"/>
  <c r="HJ92" i="110"/>
  <c r="HI92" i="110"/>
  <c r="HH92" i="110"/>
  <c r="BH92" i="110"/>
  <c r="BG92" i="110"/>
  <c r="BF92" i="110"/>
  <c r="BE92" i="110"/>
  <c r="BD92" i="110"/>
  <c r="AX92" i="110"/>
  <c r="AW92" i="110"/>
  <c r="AV92" i="110"/>
  <c r="AU92" i="110"/>
  <c r="AT92" i="110"/>
  <c r="HB92" i="110"/>
  <c r="HA92" i="110"/>
  <c r="GZ92" i="110"/>
  <c r="GY92" i="110"/>
  <c r="GX92" i="110"/>
  <c r="T92" i="110"/>
  <c r="S92" i="110"/>
  <c r="R92" i="110"/>
  <c r="Q92" i="110"/>
  <c r="P92" i="110"/>
  <c r="O92" i="110"/>
  <c r="N92" i="110"/>
  <c r="M92" i="110"/>
  <c r="L92" i="110"/>
  <c r="K92" i="110"/>
  <c r="JY137" i="110"/>
  <c r="JX137" i="110"/>
  <c r="JW137" i="110"/>
  <c r="JV137" i="110"/>
  <c r="JU137" i="110"/>
  <c r="JJ137" i="110"/>
  <c r="JI137" i="110"/>
  <c r="JH137" i="110"/>
  <c r="JG137" i="110"/>
  <c r="JF137" i="110"/>
  <c r="IF137" i="110"/>
  <c r="IE137" i="110"/>
  <c r="ID137" i="110"/>
  <c r="IC137" i="110"/>
  <c r="IB137" i="110"/>
  <c r="HV137" i="110"/>
  <c r="HU137" i="110"/>
  <c r="HT137" i="110"/>
  <c r="HS137" i="110"/>
  <c r="HR137" i="110"/>
  <c r="BC137" i="110"/>
  <c r="BB137" i="110"/>
  <c r="BA137" i="110"/>
  <c r="AZ137" i="110"/>
  <c r="AY137" i="110"/>
  <c r="GM137" i="110"/>
  <c r="GL137" i="110"/>
  <c r="GK137" i="110"/>
  <c r="GJ137" i="110"/>
  <c r="GI137" i="110"/>
  <c r="GH137" i="110"/>
  <c r="GG137" i="110"/>
  <c r="GF137" i="110"/>
  <c r="GE137" i="110"/>
  <c r="GD137" i="110"/>
  <c r="DK137" i="110"/>
  <c r="DJ137" i="110"/>
  <c r="DI137" i="110"/>
  <c r="DH137" i="110"/>
  <c r="DG137" i="110"/>
  <c r="DA137" i="110"/>
  <c r="CZ137" i="110"/>
  <c r="CY137" i="110"/>
  <c r="CX137" i="110"/>
  <c r="CW137" i="110"/>
  <c r="BW137" i="110"/>
  <c r="BV137" i="110"/>
  <c r="BU137" i="110"/>
  <c r="BT137" i="110"/>
  <c r="BS137" i="110"/>
  <c r="BR137" i="110"/>
  <c r="BQ137" i="110"/>
  <c r="BP137" i="110"/>
  <c r="BO137" i="110"/>
  <c r="BN137" i="110"/>
  <c r="BM137" i="110"/>
  <c r="BL137" i="110"/>
  <c r="BK137" i="110"/>
  <c r="BJ137" i="110"/>
  <c r="BI137" i="110"/>
  <c r="HL137" i="110"/>
  <c r="HK137" i="110"/>
  <c r="HJ137" i="110"/>
  <c r="HI137" i="110"/>
  <c r="HH137" i="110"/>
  <c r="BH137" i="110"/>
  <c r="BG137" i="110"/>
  <c r="BF137" i="110"/>
  <c r="BE137" i="110"/>
  <c r="BD137" i="110"/>
  <c r="AX137" i="110"/>
  <c r="AW137" i="110"/>
  <c r="AV137" i="110"/>
  <c r="AU137" i="110"/>
  <c r="AT137" i="110"/>
  <c r="HB137" i="110"/>
  <c r="HA137" i="110"/>
  <c r="GZ137" i="110"/>
  <c r="GY137" i="110"/>
  <c r="GX137" i="110"/>
  <c r="T137" i="110"/>
  <c r="S137" i="110"/>
  <c r="R137" i="110"/>
  <c r="Q137" i="110"/>
  <c r="P137" i="110"/>
  <c r="O137" i="110"/>
  <c r="N137" i="110"/>
  <c r="M137" i="110"/>
  <c r="L137" i="110"/>
  <c r="K137" i="110"/>
  <c r="JY7" i="110"/>
  <c r="JX7" i="110"/>
  <c r="JW7" i="110"/>
  <c r="JV7" i="110"/>
  <c r="JU7" i="110"/>
  <c r="JJ7" i="110"/>
  <c r="JI7" i="110"/>
  <c r="JH7" i="110"/>
  <c r="JG7" i="110"/>
  <c r="JF7" i="110"/>
  <c r="IF7" i="110"/>
  <c r="IE7" i="110"/>
  <c r="ID7" i="110"/>
  <c r="IC7" i="110"/>
  <c r="IB7" i="110"/>
  <c r="HV7" i="110"/>
  <c r="HU7" i="110"/>
  <c r="HT7" i="110"/>
  <c r="HS7" i="110"/>
  <c r="HR7" i="110"/>
  <c r="BC7" i="110"/>
  <c r="BB7" i="110"/>
  <c r="BA7" i="110"/>
  <c r="AZ7" i="110"/>
  <c r="AY7" i="110"/>
  <c r="GM7" i="110"/>
  <c r="GL7" i="110"/>
  <c r="GK7" i="110"/>
  <c r="GJ7" i="110"/>
  <c r="GI7" i="110"/>
  <c r="GH7" i="110"/>
  <c r="GG7" i="110"/>
  <c r="GF7" i="110"/>
  <c r="GE7" i="110"/>
  <c r="GD7" i="110"/>
  <c r="DK7" i="110"/>
  <c r="DJ7" i="110"/>
  <c r="DI7" i="110"/>
  <c r="DH7" i="110"/>
  <c r="DG7" i="110"/>
  <c r="DA7" i="110"/>
  <c r="CZ7" i="110"/>
  <c r="CY7" i="110"/>
  <c r="CX7" i="110"/>
  <c r="CW7" i="110"/>
  <c r="BW7" i="110"/>
  <c r="BV7" i="110"/>
  <c r="BU7" i="110"/>
  <c r="BT7" i="110"/>
  <c r="BS7" i="110"/>
  <c r="BR7" i="110"/>
  <c r="BQ7" i="110"/>
  <c r="BP7" i="110"/>
  <c r="BO7" i="110"/>
  <c r="BN7" i="110"/>
  <c r="BM7" i="110"/>
  <c r="BL7" i="110"/>
  <c r="BK7" i="110"/>
  <c r="BJ7" i="110"/>
  <c r="BI7" i="110"/>
  <c r="HL7" i="110"/>
  <c r="HK7" i="110"/>
  <c r="HJ7" i="110"/>
  <c r="HI7" i="110"/>
  <c r="HH7" i="110"/>
  <c r="BH7" i="110"/>
  <c r="BG7" i="110"/>
  <c r="BF7" i="110"/>
  <c r="BE7" i="110"/>
  <c r="BD7" i="110"/>
  <c r="AX7" i="110"/>
  <c r="AW7" i="110"/>
  <c r="AV7" i="110"/>
  <c r="AU7" i="110"/>
  <c r="AT7" i="110"/>
  <c r="HB7" i="110"/>
  <c r="HA7" i="110"/>
  <c r="GZ7" i="110"/>
  <c r="GY7" i="110"/>
  <c r="GX7" i="110"/>
  <c r="T7" i="110"/>
  <c r="S7" i="110"/>
  <c r="R7" i="110"/>
  <c r="Q7" i="110"/>
  <c r="P7" i="110"/>
  <c r="O7" i="110"/>
  <c r="N7" i="110"/>
  <c r="M7" i="110"/>
  <c r="L7" i="110"/>
  <c r="K7" i="110"/>
  <c r="JY138" i="110"/>
  <c r="JX138" i="110"/>
  <c r="JW138" i="110"/>
  <c r="JV138" i="110"/>
  <c r="JU138" i="110"/>
  <c r="JJ138" i="110"/>
  <c r="JI138" i="110"/>
  <c r="JH138" i="110"/>
  <c r="JG138" i="110"/>
  <c r="JF138" i="110"/>
  <c r="IF138" i="110"/>
  <c r="IE138" i="110"/>
  <c r="ID138" i="110"/>
  <c r="IC138" i="110"/>
  <c r="IB138" i="110"/>
  <c r="HV138" i="110"/>
  <c r="HU138" i="110"/>
  <c r="HT138" i="110"/>
  <c r="HS138" i="110"/>
  <c r="HR138" i="110"/>
  <c r="BC138" i="110"/>
  <c r="BB138" i="110"/>
  <c r="BA138" i="110"/>
  <c r="AZ138" i="110"/>
  <c r="AY138" i="110"/>
  <c r="GM138" i="110"/>
  <c r="GL138" i="110"/>
  <c r="GK138" i="110"/>
  <c r="GJ138" i="110"/>
  <c r="GI138" i="110"/>
  <c r="GH138" i="110"/>
  <c r="GG138" i="110"/>
  <c r="GF138" i="110"/>
  <c r="GE138" i="110"/>
  <c r="GD138" i="110"/>
  <c r="DK138" i="110"/>
  <c r="DJ138" i="110"/>
  <c r="DI138" i="110"/>
  <c r="DH138" i="110"/>
  <c r="DG138" i="110"/>
  <c r="DA138" i="110"/>
  <c r="CZ138" i="110"/>
  <c r="CY138" i="110"/>
  <c r="CX138" i="110"/>
  <c r="CW138" i="110"/>
  <c r="BW138" i="110"/>
  <c r="BV138" i="110"/>
  <c r="BU138" i="110"/>
  <c r="BT138" i="110"/>
  <c r="BS138" i="110"/>
  <c r="BR138" i="110"/>
  <c r="BQ138" i="110"/>
  <c r="BP138" i="110"/>
  <c r="BO138" i="110"/>
  <c r="BN138" i="110"/>
  <c r="BM138" i="110"/>
  <c r="BL138" i="110"/>
  <c r="BK138" i="110"/>
  <c r="BJ138" i="110"/>
  <c r="BI138" i="110"/>
  <c r="HL138" i="110"/>
  <c r="HK138" i="110"/>
  <c r="HJ138" i="110"/>
  <c r="HI138" i="110"/>
  <c r="HH138" i="110"/>
  <c r="BH138" i="110"/>
  <c r="BG138" i="110"/>
  <c r="BF138" i="110"/>
  <c r="BE138" i="110"/>
  <c r="BD138" i="110"/>
  <c r="AX138" i="110"/>
  <c r="AW138" i="110"/>
  <c r="AV138" i="110"/>
  <c r="AU138" i="110"/>
  <c r="AT138" i="110"/>
  <c r="HB138" i="110"/>
  <c r="HA138" i="110"/>
  <c r="GZ138" i="110"/>
  <c r="GY138" i="110"/>
  <c r="GX138" i="110"/>
  <c r="T138" i="110"/>
  <c r="S138" i="110"/>
  <c r="R138" i="110"/>
  <c r="Q138" i="110"/>
  <c r="P138" i="110"/>
  <c r="O138" i="110"/>
  <c r="N138" i="110"/>
  <c r="M138" i="110"/>
  <c r="L138" i="110"/>
  <c r="K138" i="110"/>
  <c r="JY14" i="110"/>
  <c r="JX14" i="110"/>
  <c r="JW14" i="110"/>
  <c r="JV14" i="110"/>
  <c r="JU14" i="110"/>
  <c r="JJ14" i="110"/>
  <c r="JI14" i="110"/>
  <c r="JH14" i="110"/>
  <c r="JG14" i="110"/>
  <c r="JF14" i="110"/>
  <c r="IF14" i="110"/>
  <c r="IE14" i="110"/>
  <c r="ID14" i="110"/>
  <c r="IC14" i="110"/>
  <c r="IB14" i="110"/>
  <c r="HV14" i="110"/>
  <c r="HU14" i="110"/>
  <c r="HT14" i="110"/>
  <c r="HS14" i="110"/>
  <c r="HR14" i="110"/>
  <c r="BC14" i="110"/>
  <c r="BB14" i="110"/>
  <c r="BA14" i="110"/>
  <c r="AZ14" i="110"/>
  <c r="AY14" i="110"/>
  <c r="GM14" i="110"/>
  <c r="GL14" i="110"/>
  <c r="GK14" i="110"/>
  <c r="GJ14" i="110"/>
  <c r="GI14" i="110"/>
  <c r="GH14" i="110"/>
  <c r="GG14" i="110"/>
  <c r="GF14" i="110"/>
  <c r="GE14" i="110"/>
  <c r="GD14" i="110"/>
  <c r="DK14" i="110"/>
  <c r="DJ14" i="110"/>
  <c r="DI14" i="110"/>
  <c r="DH14" i="110"/>
  <c r="DG14" i="110"/>
  <c r="DA14" i="110"/>
  <c r="CZ14" i="110"/>
  <c r="CY14" i="110"/>
  <c r="CW14" i="110"/>
  <c r="BW14" i="110"/>
  <c r="BV14" i="110"/>
  <c r="BU14" i="110"/>
  <c r="BT14" i="110"/>
  <c r="BS14" i="110"/>
  <c r="BR14" i="110"/>
  <c r="BQ14" i="110"/>
  <c r="BP14" i="110"/>
  <c r="BO14" i="110"/>
  <c r="BN14" i="110"/>
  <c r="BM14" i="110"/>
  <c r="BL14" i="110"/>
  <c r="BK14" i="110"/>
  <c r="BJ14" i="110"/>
  <c r="BI14" i="110"/>
  <c r="HL14" i="110"/>
  <c r="HK14" i="110"/>
  <c r="HJ14" i="110"/>
  <c r="HI14" i="110"/>
  <c r="HH14" i="110"/>
  <c r="BH14" i="110"/>
  <c r="BG14" i="110"/>
  <c r="BF14" i="110"/>
  <c r="BE14" i="110"/>
  <c r="BD14" i="110"/>
  <c r="AX14" i="110"/>
  <c r="AW14" i="110"/>
  <c r="AV14" i="110"/>
  <c r="AU14" i="110"/>
  <c r="AT14" i="110"/>
  <c r="HB14" i="110"/>
  <c r="HA14" i="110"/>
  <c r="GZ14" i="110"/>
  <c r="GY14" i="110"/>
  <c r="GX14" i="110"/>
  <c r="T14" i="110"/>
  <c r="S14" i="110"/>
  <c r="R14" i="110"/>
  <c r="Q14" i="110"/>
  <c r="P14" i="110"/>
  <c r="O14" i="110"/>
  <c r="N14" i="110"/>
  <c r="M14" i="110"/>
  <c r="L14" i="110"/>
  <c r="K14" i="110"/>
  <c r="JY82" i="110"/>
  <c r="JX82" i="110"/>
  <c r="JW82" i="110"/>
  <c r="JV82" i="110"/>
  <c r="JU82" i="110"/>
  <c r="JJ82" i="110"/>
  <c r="JI82" i="110"/>
  <c r="JH82" i="110"/>
  <c r="JG82" i="110"/>
  <c r="JF82" i="110"/>
  <c r="IF82" i="110"/>
  <c r="IE82" i="110"/>
  <c r="ID82" i="110"/>
  <c r="IC82" i="110"/>
  <c r="IB82" i="110"/>
  <c r="HV82" i="110"/>
  <c r="HU82" i="110"/>
  <c r="HT82" i="110"/>
  <c r="HS82" i="110"/>
  <c r="HR82" i="110"/>
  <c r="GM82" i="110"/>
  <c r="GL82" i="110"/>
  <c r="GK82" i="110"/>
  <c r="GJ82" i="110"/>
  <c r="GI82" i="110"/>
  <c r="GH82" i="110"/>
  <c r="GG82" i="110"/>
  <c r="GF82" i="110"/>
  <c r="GE82" i="110"/>
  <c r="GD82" i="110"/>
  <c r="DK82" i="110"/>
  <c r="DJ82" i="110"/>
  <c r="DI82" i="110"/>
  <c r="DH82" i="110"/>
  <c r="DG82" i="110"/>
  <c r="DA82" i="110"/>
  <c r="CZ82" i="110"/>
  <c r="CY82" i="110"/>
  <c r="CX82" i="110"/>
  <c r="CW82" i="110"/>
  <c r="BW82" i="110"/>
  <c r="BV82" i="110"/>
  <c r="BU82" i="110"/>
  <c r="BT82" i="110"/>
  <c r="BS82" i="110"/>
  <c r="BR82" i="110"/>
  <c r="BQ82" i="110"/>
  <c r="BP82" i="110"/>
  <c r="BO82" i="110"/>
  <c r="BN82" i="110"/>
  <c r="BM82" i="110"/>
  <c r="BL82" i="110"/>
  <c r="BK82" i="110"/>
  <c r="BJ82" i="110"/>
  <c r="BI82" i="110"/>
  <c r="HL82" i="110"/>
  <c r="HK82" i="110"/>
  <c r="HJ82" i="110"/>
  <c r="HI82" i="110"/>
  <c r="HH82" i="110"/>
  <c r="BH82" i="110"/>
  <c r="BG82" i="110"/>
  <c r="BF82" i="110"/>
  <c r="BE82" i="110"/>
  <c r="BD82" i="110"/>
  <c r="AX82" i="110"/>
  <c r="AW82" i="110"/>
  <c r="AV82" i="110"/>
  <c r="AU82" i="110"/>
  <c r="AT82" i="110"/>
  <c r="T82" i="110"/>
  <c r="S82" i="110"/>
  <c r="R82" i="110"/>
  <c r="Q82" i="110"/>
  <c r="P82" i="110"/>
  <c r="O82" i="110"/>
  <c r="N82" i="110"/>
  <c r="M82" i="110"/>
  <c r="L82" i="110"/>
  <c r="K82" i="110"/>
  <c r="JY51" i="110"/>
  <c r="JX51" i="110"/>
  <c r="JW51" i="110"/>
  <c r="JV51" i="110"/>
  <c r="JU51" i="110"/>
  <c r="JJ51" i="110"/>
  <c r="JI51" i="110"/>
  <c r="JH51" i="110"/>
  <c r="JG51" i="110"/>
  <c r="JF51" i="110"/>
  <c r="IF51" i="110"/>
  <c r="IE51" i="110"/>
  <c r="ID51" i="110"/>
  <c r="IC51" i="110"/>
  <c r="IB51" i="110"/>
  <c r="HV51" i="110"/>
  <c r="HU51" i="110"/>
  <c r="HT51" i="110"/>
  <c r="HS51" i="110"/>
  <c r="HR51" i="110"/>
  <c r="BC51" i="110"/>
  <c r="BB51" i="110"/>
  <c r="BA51" i="110"/>
  <c r="AZ51" i="110"/>
  <c r="AY51" i="110"/>
  <c r="GM51" i="110"/>
  <c r="GL51" i="110"/>
  <c r="GK51" i="110"/>
  <c r="GJ51" i="110"/>
  <c r="GI51" i="110"/>
  <c r="GH51" i="110"/>
  <c r="GG51" i="110"/>
  <c r="GF51" i="110"/>
  <c r="GE51" i="110"/>
  <c r="GD51" i="110"/>
  <c r="DK51" i="110"/>
  <c r="DJ51" i="110"/>
  <c r="DI51" i="110"/>
  <c r="DH51" i="110"/>
  <c r="DG51" i="110"/>
  <c r="DA51" i="110"/>
  <c r="CZ51" i="110"/>
  <c r="CY51" i="110"/>
  <c r="CX51" i="110"/>
  <c r="CW51" i="110"/>
  <c r="BW51" i="110"/>
  <c r="BV51" i="110"/>
  <c r="BU51" i="110"/>
  <c r="BT51" i="110"/>
  <c r="BS51" i="110"/>
  <c r="BR51" i="110"/>
  <c r="BQ51" i="110"/>
  <c r="BP51" i="110"/>
  <c r="BO51" i="110"/>
  <c r="BN51" i="110"/>
  <c r="BM51" i="110"/>
  <c r="BL51" i="110"/>
  <c r="BK51" i="110"/>
  <c r="BJ51" i="110"/>
  <c r="BI51" i="110"/>
  <c r="HL51" i="110"/>
  <c r="HK51" i="110"/>
  <c r="HJ51" i="110"/>
  <c r="HI51" i="110"/>
  <c r="HH51" i="110"/>
  <c r="BH51" i="110"/>
  <c r="BG51" i="110"/>
  <c r="BF51" i="110"/>
  <c r="BE51" i="110"/>
  <c r="BD51" i="110"/>
  <c r="AX51" i="110"/>
  <c r="AW51" i="110"/>
  <c r="AV51" i="110"/>
  <c r="AU51" i="110"/>
  <c r="AT51" i="110"/>
  <c r="HB51" i="110"/>
  <c r="HA51" i="110"/>
  <c r="GZ51" i="110"/>
  <c r="GY51" i="110"/>
  <c r="GX51" i="110"/>
  <c r="T51" i="110"/>
  <c r="S51" i="110"/>
  <c r="R51" i="110"/>
  <c r="Q51" i="110"/>
  <c r="P51" i="110"/>
  <c r="O51" i="110"/>
  <c r="N51" i="110"/>
  <c r="M51" i="110"/>
  <c r="L51" i="110"/>
  <c r="K51" i="110"/>
  <c r="JY125" i="110"/>
  <c r="JX125" i="110"/>
  <c r="JW125" i="110"/>
  <c r="JV125" i="110"/>
  <c r="JU125" i="110"/>
  <c r="JJ125" i="110"/>
  <c r="JI125" i="110"/>
  <c r="JH125" i="110"/>
  <c r="JG125" i="110"/>
  <c r="JF125" i="110"/>
  <c r="IF125" i="110"/>
  <c r="IE125" i="110"/>
  <c r="ID125" i="110"/>
  <c r="IC125" i="110"/>
  <c r="IB125" i="110"/>
  <c r="HV125" i="110"/>
  <c r="HU125" i="110"/>
  <c r="HT125" i="110"/>
  <c r="HS125" i="110"/>
  <c r="HR125" i="110"/>
  <c r="BC125" i="110"/>
  <c r="BB125" i="110"/>
  <c r="BA125" i="110"/>
  <c r="AZ125" i="110"/>
  <c r="AY125" i="110"/>
  <c r="GM125" i="110"/>
  <c r="GL125" i="110"/>
  <c r="GK125" i="110"/>
  <c r="GJ125" i="110"/>
  <c r="GI125" i="110"/>
  <c r="GH125" i="110"/>
  <c r="GG125" i="110"/>
  <c r="GF125" i="110"/>
  <c r="GE125" i="110"/>
  <c r="GD125" i="110"/>
  <c r="DK125" i="110"/>
  <c r="DJ125" i="110"/>
  <c r="DI125" i="110"/>
  <c r="DH125" i="110"/>
  <c r="DG125" i="110"/>
  <c r="DA125" i="110"/>
  <c r="CZ125" i="110"/>
  <c r="CY125" i="110"/>
  <c r="CX125" i="110"/>
  <c r="CW125" i="110"/>
  <c r="BW125" i="110"/>
  <c r="BV125" i="110"/>
  <c r="BU125" i="110"/>
  <c r="BT125" i="110"/>
  <c r="BS125" i="110"/>
  <c r="BR125" i="110"/>
  <c r="BQ125" i="110"/>
  <c r="BP125" i="110"/>
  <c r="BO125" i="110"/>
  <c r="BN125" i="110"/>
  <c r="BM125" i="110"/>
  <c r="BL125" i="110"/>
  <c r="BK125" i="110"/>
  <c r="BJ125" i="110"/>
  <c r="BI125" i="110"/>
  <c r="HL125" i="110"/>
  <c r="HK125" i="110"/>
  <c r="HJ125" i="110"/>
  <c r="HI125" i="110"/>
  <c r="HH125" i="110"/>
  <c r="BH125" i="110"/>
  <c r="BG125" i="110"/>
  <c r="BF125" i="110"/>
  <c r="BE125" i="110"/>
  <c r="BD125" i="110"/>
  <c r="AX125" i="110"/>
  <c r="AW125" i="110"/>
  <c r="AV125" i="110"/>
  <c r="AU125" i="110"/>
  <c r="AT125" i="110"/>
  <c r="HB125" i="110"/>
  <c r="HA125" i="110"/>
  <c r="GZ125" i="110"/>
  <c r="GY125" i="110"/>
  <c r="GX125" i="110"/>
  <c r="T125" i="110"/>
  <c r="S125" i="110"/>
  <c r="R125" i="110"/>
  <c r="Q125" i="110"/>
  <c r="P125" i="110"/>
  <c r="O125" i="110"/>
  <c r="N125" i="110"/>
  <c r="M125" i="110"/>
  <c r="L125" i="110"/>
  <c r="K125" i="110"/>
  <c r="JY154" i="110"/>
  <c r="JX154" i="110"/>
  <c r="JW154" i="110"/>
  <c r="JV154" i="110"/>
  <c r="JU154" i="110"/>
  <c r="JJ154" i="110"/>
  <c r="JI154" i="110"/>
  <c r="JH154" i="110"/>
  <c r="JG154" i="110"/>
  <c r="JF154" i="110"/>
  <c r="IF154" i="110"/>
  <c r="IE154" i="110"/>
  <c r="ID154" i="110"/>
  <c r="IC154" i="110"/>
  <c r="IB154" i="110"/>
  <c r="HV154" i="110"/>
  <c r="HU154" i="110"/>
  <c r="HT154" i="110"/>
  <c r="HS154" i="110"/>
  <c r="HR154" i="110"/>
  <c r="BC154" i="110"/>
  <c r="BB154" i="110"/>
  <c r="BA154" i="110"/>
  <c r="AZ154" i="110"/>
  <c r="AY154" i="110"/>
  <c r="GM154" i="110"/>
  <c r="GL154" i="110"/>
  <c r="GK154" i="110"/>
  <c r="GJ154" i="110"/>
  <c r="GI154" i="110"/>
  <c r="GH154" i="110"/>
  <c r="GG154" i="110"/>
  <c r="GF154" i="110"/>
  <c r="GE154" i="110"/>
  <c r="GD154" i="110"/>
  <c r="DK154" i="110"/>
  <c r="DJ154" i="110"/>
  <c r="DI154" i="110"/>
  <c r="DH154" i="110"/>
  <c r="DG154" i="110"/>
  <c r="DA154" i="110"/>
  <c r="CZ154" i="110"/>
  <c r="CY154" i="110"/>
  <c r="CX154" i="110"/>
  <c r="CW154" i="110"/>
  <c r="BW154" i="110"/>
  <c r="BV154" i="110"/>
  <c r="BU154" i="110"/>
  <c r="BT154" i="110"/>
  <c r="BS154" i="110"/>
  <c r="BR154" i="110"/>
  <c r="BQ154" i="110"/>
  <c r="BP154" i="110"/>
  <c r="BO154" i="110"/>
  <c r="BN154" i="110"/>
  <c r="BM154" i="110"/>
  <c r="BL154" i="110"/>
  <c r="BK154" i="110"/>
  <c r="BJ154" i="110"/>
  <c r="BI154" i="110"/>
  <c r="HL154" i="110"/>
  <c r="HK154" i="110"/>
  <c r="HJ154" i="110"/>
  <c r="HI154" i="110"/>
  <c r="HH154" i="110"/>
  <c r="BH154" i="110"/>
  <c r="BG154" i="110"/>
  <c r="BF154" i="110"/>
  <c r="BE154" i="110"/>
  <c r="BD154" i="110"/>
  <c r="AX154" i="110"/>
  <c r="AW154" i="110"/>
  <c r="AV154" i="110"/>
  <c r="AU154" i="110"/>
  <c r="AT154" i="110"/>
  <c r="HB154" i="110"/>
  <c r="HA154" i="110"/>
  <c r="GZ154" i="110"/>
  <c r="GY154" i="110"/>
  <c r="GX154" i="110"/>
  <c r="T154" i="110"/>
  <c r="S154" i="110"/>
  <c r="R154" i="110"/>
  <c r="Q154" i="110"/>
  <c r="P154" i="110"/>
  <c r="O154" i="110"/>
  <c r="N154" i="110"/>
  <c r="M154" i="110"/>
  <c r="L154" i="110"/>
  <c r="K154" i="110"/>
  <c r="JY95" i="110"/>
  <c r="JX95" i="110"/>
  <c r="JW95" i="110"/>
  <c r="JV95" i="110"/>
  <c r="JU95" i="110"/>
  <c r="JJ95" i="110"/>
  <c r="JI95" i="110"/>
  <c r="JH95" i="110"/>
  <c r="JG95" i="110"/>
  <c r="JF95" i="110"/>
  <c r="IF95" i="110"/>
  <c r="IE95" i="110"/>
  <c r="ID95" i="110"/>
  <c r="IC95" i="110"/>
  <c r="IB95" i="110"/>
  <c r="HV95" i="110"/>
  <c r="HU95" i="110"/>
  <c r="HT95" i="110"/>
  <c r="HS95" i="110"/>
  <c r="HR95" i="110"/>
  <c r="BC95" i="110"/>
  <c r="BB95" i="110"/>
  <c r="BA95" i="110"/>
  <c r="AZ95" i="110"/>
  <c r="AY95" i="110"/>
  <c r="GM95" i="110"/>
  <c r="GL95" i="110"/>
  <c r="GK95" i="110"/>
  <c r="GJ95" i="110"/>
  <c r="GI95" i="110"/>
  <c r="GH95" i="110"/>
  <c r="GG95" i="110"/>
  <c r="GF95" i="110"/>
  <c r="GE95" i="110"/>
  <c r="GD95" i="110"/>
  <c r="DK95" i="110"/>
  <c r="DJ95" i="110"/>
  <c r="DI95" i="110"/>
  <c r="DH95" i="110"/>
  <c r="DG95" i="110"/>
  <c r="DA95" i="110"/>
  <c r="CZ95" i="110"/>
  <c r="CY95" i="110"/>
  <c r="CX95" i="110"/>
  <c r="CW95" i="110"/>
  <c r="BW95" i="110"/>
  <c r="BV95" i="110"/>
  <c r="BU95" i="110"/>
  <c r="BT95" i="110"/>
  <c r="BS95" i="110"/>
  <c r="BR95" i="110"/>
  <c r="BQ95" i="110"/>
  <c r="BP95" i="110"/>
  <c r="BO95" i="110"/>
  <c r="BN95" i="110"/>
  <c r="BM95" i="110"/>
  <c r="BL95" i="110"/>
  <c r="BK95" i="110"/>
  <c r="BJ95" i="110"/>
  <c r="BI95" i="110"/>
  <c r="HL95" i="110"/>
  <c r="HK95" i="110"/>
  <c r="HJ95" i="110"/>
  <c r="HI95" i="110"/>
  <c r="HH95" i="110"/>
  <c r="BH95" i="110"/>
  <c r="BG95" i="110"/>
  <c r="BF95" i="110"/>
  <c r="BE95" i="110"/>
  <c r="BD95" i="110"/>
  <c r="AX95" i="110"/>
  <c r="AW95" i="110"/>
  <c r="AV95" i="110"/>
  <c r="AU95" i="110"/>
  <c r="AT95" i="110"/>
  <c r="HB95" i="110"/>
  <c r="HA95" i="110"/>
  <c r="GZ95" i="110"/>
  <c r="GY95" i="110"/>
  <c r="GX95" i="110"/>
  <c r="T95" i="110"/>
  <c r="S95" i="110"/>
  <c r="R95" i="110"/>
  <c r="Q95" i="110"/>
  <c r="P95" i="110"/>
  <c r="O95" i="110"/>
  <c r="N95" i="110"/>
  <c r="M95" i="110"/>
  <c r="L95" i="110"/>
  <c r="K95" i="110"/>
  <c r="JY46" i="110"/>
  <c r="JX46" i="110"/>
  <c r="JW46" i="110"/>
  <c r="JV46" i="110"/>
  <c r="JU46" i="110"/>
  <c r="JJ46" i="110"/>
  <c r="JI46" i="110"/>
  <c r="JH46" i="110"/>
  <c r="JG46" i="110"/>
  <c r="JF46" i="110"/>
  <c r="IF46" i="110"/>
  <c r="IE46" i="110"/>
  <c r="ID46" i="110"/>
  <c r="IC46" i="110"/>
  <c r="IB46" i="110"/>
  <c r="HV46" i="110"/>
  <c r="HU46" i="110"/>
  <c r="HT46" i="110"/>
  <c r="HS46" i="110"/>
  <c r="HR46" i="110"/>
  <c r="BC46" i="110"/>
  <c r="BB46" i="110"/>
  <c r="BA46" i="110"/>
  <c r="AZ46" i="110"/>
  <c r="AY46" i="110"/>
  <c r="GM46" i="110"/>
  <c r="GL46" i="110"/>
  <c r="GK46" i="110"/>
  <c r="GJ46" i="110"/>
  <c r="GI46" i="110"/>
  <c r="GH46" i="110"/>
  <c r="GG46" i="110"/>
  <c r="GF46" i="110"/>
  <c r="GE46" i="110"/>
  <c r="GD46" i="110"/>
  <c r="DK46" i="110"/>
  <c r="DJ46" i="110"/>
  <c r="DI46" i="110"/>
  <c r="DH46" i="110"/>
  <c r="DG46" i="110"/>
  <c r="DA46" i="110"/>
  <c r="CZ46" i="110"/>
  <c r="CY46" i="110"/>
  <c r="CX46" i="110"/>
  <c r="CW46" i="110"/>
  <c r="BW46" i="110"/>
  <c r="BV46" i="110"/>
  <c r="BU46" i="110"/>
  <c r="BT46" i="110"/>
  <c r="BS46" i="110"/>
  <c r="BR46" i="110"/>
  <c r="BQ46" i="110"/>
  <c r="BP46" i="110"/>
  <c r="BO46" i="110"/>
  <c r="BN46" i="110"/>
  <c r="BM46" i="110"/>
  <c r="BL46" i="110"/>
  <c r="BK46" i="110"/>
  <c r="BJ46" i="110"/>
  <c r="BI46" i="110"/>
  <c r="HL46" i="110"/>
  <c r="HK46" i="110"/>
  <c r="HJ46" i="110"/>
  <c r="HI46" i="110"/>
  <c r="HH46" i="110"/>
  <c r="BH46" i="110"/>
  <c r="BG46" i="110"/>
  <c r="BF46" i="110"/>
  <c r="BE46" i="110"/>
  <c r="BD46" i="110"/>
  <c r="AX46" i="110"/>
  <c r="AW46" i="110"/>
  <c r="AV46" i="110"/>
  <c r="AU46" i="110"/>
  <c r="AT46" i="110"/>
  <c r="HB46" i="110"/>
  <c r="HA46" i="110"/>
  <c r="GZ46" i="110"/>
  <c r="GY46" i="110"/>
  <c r="GX46" i="110"/>
  <c r="T46" i="110"/>
  <c r="S46" i="110"/>
  <c r="R46" i="110"/>
  <c r="Q46" i="110"/>
  <c r="P46" i="110"/>
  <c r="O46" i="110"/>
  <c r="N46" i="110"/>
  <c r="M46" i="110"/>
  <c r="L46" i="110"/>
  <c r="K46" i="110"/>
  <c r="JY61" i="110"/>
  <c r="JX61" i="110"/>
  <c r="JW61" i="110"/>
  <c r="JV61" i="110"/>
  <c r="JU61" i="110"/>
  <c r="JJ61" i="110"/>
  <c r="JI61" i="110"/>
  <c r="JH61" i="110"/>
  <c r="JG61" i="110"/>
  <c r="JF61" i="110"/>
  <c r="IF61" i="110"/>
  <c r="IE61" i="110"/>
  <c r="ID61" i="110"/>
  <c r="IC61" i="110"/>
  <c r="IB61" i="110"/>
  <c r="HV61" i="110"/>
  <c r="HU61" i="110"/>
  <c r="HT61" i="110"/>
  <c r="HS61" i="110"/>
  <c r="HR61" i="110"/>
  <c r="BC61" i="110"/>
  <c r="BB61" i="110"/>
  <c r="BA61" i="110"/>
  <c r="AZ61" i="110"/>
  <c r="AY61" i="110"/>
  <c r="GM61" i="110"/>
  <c r="GL61" i="110"/>
  <c r="GK61" i="110"/>
  <c r="GJ61" i="110"/>
  <c r="GI61" i="110"/>
  <c r="GH61" i="110"/>
  <c r="GG61" i="110"/>
  <c r="GF61" i="110"/>
  <c r="GE61" i="110"/>
  <c r="GD61" i="110"/>
  <c r="DK61" i="110"/>
  <c r="DJ61" i="110"/>
  <c r="DI61" i="110"/>
  <c r="DH61" i="110"/>
  <c r="DG61" i="110"/>
  <c r="DA61" i="110"/>
  <c r="CZ61" i="110"/>
  <c r="CY61" i="110"/>
  <c r="CX61" i="110"/>
  <c r="CW61" i="110"/>
  <c r="BW61" i="110"/>
  <c r="BV61" i="110"/>
  <c r="BU61" i="110"/>
  <c r="BT61" i="110"/>
  <c r="BS61" i="110"/>
  <c r="BR61" i="110"/>
  <c r="BQ61" i="110"/>
  <c r="BP61" i="110"/>
  <c r="BO61" i="110"/>
  <c r="BN61" i="110"/>
  <c r="BM61" i="110"/>
  <c r="BL61" i="110"/>
  <c r="BK61" i="110"/>
  <c r="BJ61" i="110"/>
  <c r="BI61" i="110"/>
  <c r="HL61" i="110"/>
  <c r="HK61" i="110"/>
  <c r="HJ61" i="110"/>
  <c r="HI61" i="110"/>
  <c r="HH61" i="110"/>
  <c r="BH61" i="110"/>
  <c r="BG61" i="110"/>
  <c r="BF61" i="110"/>
  <c r="BE61" i="110"/>
  <c r="BD61" i="110"/>
  <c r="AX61" i="110"/>
  <c r="AW61" i="110"/>
  <c r="AV61" i="110"/>
  <c r="AU61" i="110"/>
  <c r="AT61" i="110"/>
  <c r="HB61" i="110"/>
  <c r="HA61" i="110"/>
  <c r="GZ61" i="110"/>
  <c r="GY61" i="110"/>
  <c r="GX61" i="110"/>
  <c r="T61" i="110"/>
  <c r="S61" i="110"/>
  <c r="R61" i="110"/>
  <c r="Q61" i="110"/>
  <c r="P61" i="110"/>
  <c r="O61" i="110"/>
  <c r="N61" i="110"/>
  <c r="M61" i="110"/>
  <c r="L61" i="110"/>
  <c r="K61" i="110"/>
  <c r="JY85" i="110"/>
  <c r="JX85" i="110"/>
  <c r="JW85" i="110"/>
  <c r="JV85" i="110"/>
  <c r="JU85" i="110"/>
  <c r="JJ85" i="110"/>
  <c r="JI85" i="110"/>
  <c r="JH85" i="110"/>
  <c r="JG85" i="110"/>
  <c r="JF85" i="110"/>
  <c r="IF85" i="110"/>
  <c r="IE85" i="110"/>
  <c r="ID85" i="110"/>
  <c r="IC85" i="110"/>
  <c r="IB85" i="110"/>
  <c r="HV85" i="110"/>
  <c r="HU85" i="110"/>
  <c r="HT85" i="110"/>
  <c r="HS85" i="110"/>
  <c r="HR85" i="110"/>
  <c r="BC85" i="110"/>
  <c r="BB85" i="110"/>
  <c r="BA85" i="110"/>
  <c r="AZ85" i="110"/>
  <c r="AY85" i="110"/>
  <c r="GM85" i="110"/>
  <c r="GL85" i="110"/>
  <c r="GK85" i="110"/>
  <c r="GJ85" i="110"/>
  <c r="GI85" i="110"/>
  <c r="GH85" i="110"/>
  <c r="GG85" i="110"/>
  <c r="GF85" i="110"/>
  <c r="GE85" i="110"/>
  <c r="GD85" i="110"/>
  <c r="DK85" i="110"/>
  <c r="DJ85" i="110"/>
  <c r="DI85" i="110"/>
  <c r="DH85" i="110"/>
  <c r="DG85" i="110"/>
  <c r="DA85" i="110"/>
  <c r="CZ85" i="110"/>
  <c r="CY85" i="110"/>
  <c r="CX85" i="110"/>
  <c r="CW85" i="110"/>
  <c r="BW85" i="110"/>
  <c r="BV85" i="110"/>
  <c r="BU85" i="110"/>
  <c r="BT85" i="110"/>
  <c r="BS85" i="110"/>
  <c r="BR85" i="110"/>
  <c r="BQ85" i="110"/>
  <c r="BP85" i="110"/>
  <c r="BO85" i="110"/>
  <c r="BN85" i="110"/>
  <c r="BM85" i="110"/>
  <c r="BL85" i="110"/>
  <c r="BK85" i="110"/>
  <c r="BJ85" i="110"/>
  <c r="BI85" i="110"/>
  <c r="HL85" i="110"/>
  <c r="HK85" i="110"/>
  <c r="HJ85" i="110"/>
  <c r="HI85" i="110"/>
  <c r="HH85" i="110"/>
  <c r="BH85" i="110"/>
  <c r="BG85" i="110"/>
  <c r="BF85" i="110"/>
  <c r="BE85" i="110"/>
  <c r="BD85" i="110"/>
  <c r="AX85" i="110"/>
  <c r="AW85" i="110"/>
  <c r="AV85" i="110"/>
  <c r="AU85" i="110"/>
  <c r="AT85" i="110"/>
  <c r="HB85" i="110"/>
  <c r="HA85" i="110"/>
  <c r="GZ85" i="110"/>
  <c r="GY85" i="110"/>
  <c r="GX85" i="110"/>
  <c r="T85" i="110"/>
  <c r="S85" i="110"/>
  <c r="R85" i="110"/>
  <c r="Q85" i="110"/>
  <c r="P85" i="110"/>
  <c r="O85" i="110"/>
  <c r="N85" i="110"/>
  <c r="M85" i="110"/>
  <c r="L85" i="110"/>
  <c r="K85" i="110"/>
  <c r="JJ64" i="110"/>
  <c r="JI64" i="110"/>
  <c r="JH64" i="110"/>
  <c r="JG64" i="110"/>
  <c r="JF64" i="110"/>
  <c r="IF64" i="110"/>
  <c r="IE64" i="110"/>
  <c r="ID64" i="110"/>
  <c r="IC64" i="110"/>
  <c r="IB64" i="110"/>
  <c r="HV64" i="110"/>
  <c r="HU64" i="110"/>
  <c r="HT64" i="110"/>
  <c r="HS64" i="110"/>
  <c r="HR64" i="110"/>
  <c r="BC64" i="110"/>
  <c r="BB64" i="110"/>
  <c r="BA64" i="110"/>
  <c r="AZ64" i="110"/>
  <c r="AY64" i="110"/>
  <c r="GM64" i="110"/>
  <c r="GL64" i="110"/>
  <c r="GK64" i="110"/>
  <c r="GJ64" i="110"/>
  <c r="GI64" i="110"/>
  <c r="GH64" i="110"/>
  <c r="GG64" i="110"/>
  <c r="GF64" i="110"/>
  <c r="GE64" i="110"/>
  <c r="GD64" i="110"/>
  <c r="DK64" i="110"/>
  <c r="DJ64" i="110"/>
  <c r="DI64" i="110"/>
  <c r="DH64" i="110"/>
  <c r="DG64" i="110"/>
  <c r="DA64" i="110"/>
  <c r="CZ64" i="110"/>
  <c r="CY64" i="110"/>
  <c r="CX64" i="110"/>
  <c r="CW64" i="110"/>
  <c r="BW64" i="110"/>
  <c r="BV64" i="110"/>
  <c r="BU64" i="110"/>
  <c r="BT64" i="110"/>
  <c r="BS64" i="110"/>
  <c r="BR64" i="110"/>
  <c r="BQ64" i="110"/>
  <c r="BP64" i="110"/>
  <c r="BO64" i="110"/>
  <c r="BN64" i="110"/>
  <c r="BM64" i="110"/>
  <c r="BL64" i="110"/>
  <c r="BK64" i="110"/>
  <c r="BJ64" i="110"/>
  <c r="BI64" i="110"/>
  <c r="HL64" i="110"/>
  <c r="HK64" i="110"/>
  <c r="HJ64" i="110"/>
  <c r="HI64" i="110"/>
  <c r="HH64" i="110"/>
  <c r="BH64" i="110"/>
  <c r="BG64" i="110"/>
  <c r="BF64" i="110"/>
  <c r="BE64" i="110"/>
  <c r="BD64" i="110"/>
  <c r="AX64" i="110"/>
  <c r="AW64" i="110"/>
  <c r="AV64" i="110"/>
  <c r="AU64" i="110"/>
  <c r="AT64" i="110"/>
  <c r="HB64" i="110"/>
  <c r="HA64" i="110"/>
  <c r="GZ64" i="110"/>
  <c r="GY64" i="110"/>
  <c r="GX64" i="110"/>
  <c r="T64" i="110"/>
  <c r="S64" i="110"/>
  <c r="R64" i="110"/>
  <c r="Q64" i="110"/>
  <c r="P64" i="110"/>
  <c r="O64" i="110"/>
  <c r="N64" i="110"/>
  <c r="M64" i="110"/>
  <c r="L64" i="110"/>
  <c r="K64" i="110"/>
  <c r="JY100" i="110"/>
  <c r="JX100" i="110"/>
  <c r="JW100" i="110"/>
  <c r="JV100" i="110"/>
  <c r="JU100" i="110"/>
  <c r="JJ100" i="110"/>
  <c r="JI100" i="110"/>
  <c r="JH100" i="110"/>
  <c r="JG100" i="110"/>
  <c r="JF100" i="110"/>
  <c r="IF100" i="110"/>
  <c r="IE100" i="110"/>
  <c r="ID100" i="110"/>
  <c r="IC100" i="110"/>
  <c r="IB100" i="110"/>
  <c r="HV100" i="110"/>
  <c r="HU100" i="110"/>
  <c r="HT100" i="110"/>
  <c r="HS100" i="110"/>
  <c r="HR100" i="110"/>
  <c r="BC100" i="110"/>
  <c r="BB100" i="110"/>
  <c r="BA100" i="110"/>
  <c r="AZ100" i="110"/>
  <c r="AY100" i="110"/>
  <c r="GM100" i="110"/>
  <c r="GL100" i="110"/>
  <c r="GK100" i="110"/>
  <c r="GJ100" i="110"/>
  <c r="GI100" i="110"/>
  <c r="GH100" i="110"/>
  <c r="GG100" i="110"/>
  <c r="GF100" i="110"/>
  <c r="GE100" i="110"/>
  <c r="GD100" i="110"/>
  <c r="DK100" i="110"/>
  <c r="DJ100" i="110"/>
  <c r="DI100" i="110"/>
  <c r="DH100" i="110"/>
  <c r="DG100" i="110"/>
  <c r="DA100" i="110"/>
  <c r="CZ100" i="110"/>
  <c r="CY100" i="110"/>
  <c r="CX100" i="110"/>
  <c r="CW100" i="110"/>
  <c r="BW100" i="110"/>
  <c r="BV100" i="110"/>
  <c r="BU100" i="110"/>
  <c r="BT100" i="110"/>
  <c r="BS100" i="110"/>
  <c r="BR100" i="110"/>
  <c r="BQ100" i="110"/>
  <c r="BP100" i="110"/>
  <c r="BO100" i="110"/>
  <c r="BN100" i="110"/>
  <c r="BM100" i="110"/>
  <c r="BL100" i="110"/>
  <c r="BK100" i="110"/>
  <c r="BJ100" i="110"/>
  <c r="BI100" i="110"/>
  <c r="HL100" i="110"/>
  <c r="HK100" i="110"/>
  <c r="HJ100" i="110"/>
  <c r="HI100" i="110"/>
  <c r="HH100" i="110"/>
  <c r="BH100" i="110"/>
  <c r="BG100" i="110"/>
  <c r="BF100" i="110"/>
  <c r="BE100" i="110"/>
  <c r="BD100" i="110"/>
  <c r="AX100" i="110"/>
  <c r="AW100" i="110"/>
  <c r="AV100" i="110"/>
  <c r="AU100" i="110"/>
  <c r="AT100" i="110"/>
  <c r="HB100" i="110"/>
  <c r="HA100" i="110"/>
  <c r="GZ100" i="110"/>
  <c r="GY100" i="110"/>
  <c r="GX100" i="110"/>
  <c r="T100" i="110"/>
  <c r="S100" i="110"/>
  <c r="R100" i="110"/>
  <c r="Q100" i="110"/>
  <c r="P100" i="110"/>
  <c r="O100" i="110"/>
  <c r="N100" i="110"/>
  <c r="M100" i="110"/>
  <c r="L100" i="110"/>
  <c r="K100" i="110"/>
  <c r="JY144" i="110"/>
  <c r="JX144" i="110"/>
  <c r="JW144" i="110"/>
  <c r="JV144" i="110"/>
  <c r="JU144" i="110"/>
  <c r="JJ144" i="110"/>
  <c r="JI144" i="110"/>
  <c r="JH144" i="110"/>
  <c r="JG144" i="110"/>
  <c r="JF144" i="110"/>
  <c r="IF144" i="110"/>
  <c r="IE144" i="110"/>
  <c r="ID144" i="110"/>
  <c r="IC144" i="110"/>
  <c r="IB144" i="110"/>
  <c r="HV144" i="110"/>
  <c r="HU144" i="110"/>
  <c r="HT144" i="110"/>
  <c r="HS144" i="110"/>
  <c r="HR144" i="110"/>
  <c r="BC144" i="110"/>
  <c r="BB144" i="110"/>
  <c r="BA144" i="110"/>
  <c r="AZ144" i="110"/>
  <c r="AY144" i="110"/>
  <c r="GM144" i="110"/>
  <c r="GL144" i="110"/>
  <c r="GK144" i="110"/>
  <c r="GJ144" i="110"/>
  <c r="GI144" i="110"/>
  <c r="GH144" i="110"/>
  <c r="GG144" i="110"/>
  <c r="GF144" i="110"/>
  <c r="GE144" i="110"/>
  <c r="GD144" i="110"/>
  <c r="DK144" i="110"/>
  <c r="DJ144" i="110"/>
  <c r="DI144" i="110"/>
  <c r="DH144" i="110"/>
  <c r="DG144" i="110"/>
  <c r="DA144" i="110"/>
  <c r="CZ144" i="110"/>
  <c r="CY144" i="110"/>
  <c r="CX144" i="110"/>
  <c r="CW144" i="110"/>
  <c r="BW144" i="110"/>
  <c r="BV144" i="110"/>
  <c r="BU144" i="110"/>
  <c r="BT144" i="110"/>
  <c r="BS144" i="110"/>
  <c r="BR144" i="110"/>
  <c r="BQ144" i="110"/>
  <c r="BP144" i="110"/>
  <c r="BO144" i="110"/>
  <c r="BN144" i="110"/>
  <c r="BM144" i="110"/>
  <c r="BL144" i="110"/>
  <c r="BK144" i="110"/>
  <c r="BJ144" i="110"/>
  <c r="BI144" i="110"/>
  <c r="HL144" i="110"/>
  <c r="HK144" i="110"/>
  <c r="HJ144" i="110"/>
  <c r="HI144" i="110"/>
  <c r="HH144" i="110"/>
  <c r="BH144" i="110"/>
  <c r="BG144" i="110"/>
  <c r="BF144" i="110"/>
  <c r="BE144" i="110"/>
  <c r="BD144" i="110"/>
  <c r="AX144" i="110"/>
  <c r="AW144" i="110"/>
  <c r="AV144" i="110"/>
  <c r="AU144" i="110"/>
  <c r="AT144" i="110"/>
  <c r="HB144" i="110"/>
  <c r="HA144" i="110"/>
  <c r="GZ144" i="110"/>
  <c r="GY144" i="110"/>
  <c r="GX144" i="110"/>
  <c r="T144" i="110"/>
  <c r="S144" i="110"/>
  <c r="R144" i="110"/>
  <c r="Q144" i="110"/>
  <c r="P144" i="110"/>
  <c r="O144" i="110"/>
  <c r="N144" i="110"/>
  <c r="M144" i="110"/>
  <c r="L144" i="110"/>
  <c r="K144" i="110"/>
  <c r="JY6" i="110"/>
  <c r="JX6" i="110"/>
  <c r="JW6" i="110"/>
  <c r="JV6" i="110"/>
  <c r="JU6" i="110"/>
  <c r="JJ6" i="110"/>
  <c r="JI6" i="110"/>
  <c r="JH6" i="110"/>
  <c r="JG6" i="110"/>
  <c r="JF6" i="110"/>
  <c r="IF6" i="110"/>
  <c r="IE6" i="110"/>
  <c r="ID6" i="110"/>
  <c r="IC6" i="110"/>
  <c r="IB6" i="110"/>
  <c r="HV6" i="110"/>
  <c r="HU6" i="110"/>
  <c r="HT6" i="110"/>
  <c r="HS6" i="110"/>
  <c r="HR6" i="110"/>
  <c r="BC6" i="110"/>
  <c r="BB6" i="110"/>
  <c r="BA6" i="110"/>
  <c r="AZ6" i="110"/>
  <c r="AY6" i="110"/>
  <c r="GM6" i="110"/>
  <c r="GL6" i="110"/>
  <c r="GK6" i="110"/>
  <c r="GJ6" i="110"/>
  <c r="GI6" i="110"/>
  <c r="GH6" i="110"/>
  <c r="GG6" i="110"/>
  <c r="GF6" i="110"/>
  <c r="GE6" i="110"/>
  <c r="GD6" i="110"/>
  <c r="BW6" i="110"/>
  <c r="BV6" i="110"/>
  <c r="BU6" i="110"/>
  <c r="BT6" i="110"/>
  <c r="BS6" i="110"/>
  <c r="BR6" i="110"/>
  <c r="BQ6" i="110"/>
  <c r="BP6" i="110"/>
  <c r="BO6" i="110"/>
  <c r="BN6" i="110"/>
  <c r="BM6" i="110"/>
  <c r="BL6" i="110"/>
  <c r="BK6" i="110"/>
  <c r="BJ6" i="110"/>
  <c r="BI6" i="110"/>
  <c r="HL6" i="110"/>
  <c r="HK6" i="110"/>
  <c r="HJ6" i="110"/>
  <c r="HI6" i="110"/>
  <c r="HH6" i="110"/>
  <c r="BH6" i="110"/>
  <c r="BG6" i="110"/>
  <c r="BF6" i="110"/>
  <c r="BE6" i="110"/>
  <c r="BD6" i="110"/>
  <c r="AX6" i="110"/>
  <c r="AW6" i="110"/>
  <c r="AV6" i="110"/>
  <c r="AU6" i="110"/>
  <c r="AT6" i="110"/>
  <c r="HB6" i="110"/>
  <c r="HA6" i="110"/>
  <c r="GZ6" i="110"/>
  <c r="GY6" i="110"/>
  <c r="GX6" i="110"/>
  <c r="T6" i="110"/>
  <c r="S6" i="110"/>
  <c r="R6" i="110"/>
  <c r="Q6" i="110"/>
  <c r="P6" i="110"/>
  <c r="O6" i="110"/>
  <c r="N6" i="110"/>
  <c r="M6" i="110"/>
  <c r="L6" i="110"/>
  <c r="K6" i="110"/>
  <c r="JY66" i="110"/>
  <c r="JX66" i="110"/>
  <c r="JW66" i="110"/>
  <c r="JV66" i="110"/>
  <c r="JU66" i="110"/>
  <c r="JJ66" i="110"/>
  <c r="JI66" i="110"/>
  <c r="JH66" i="110"/>
  <c r="JG66" i="110"/>
  <c r="JF66" i="110"/>
  <c r="IF66" i="110"/>
  <c r="IE66" i="110"/>
  <c r="ID66" i="110"/>
  <c r="IC66" i="110"/>
  <c r="IB66" i="110"/>
  <c r="HV66" i="110"/>
  <c r="HU66" i="110"/>
  <c r="HT66" i="110"/>
  <c r="HS66" i="110"/>
  <c r="HR66" i="110"/>
  <c r="BC66" i="110"/>
  <c r="BB66" i="110"/>
  <c r="BA66" i="110"/>
  <c r="AZ66" i="110"/>
  <c r="AY66" i="110"/>
  <c r="GM66" i="110"/>
  <c r="GL66" i="110"/>
  <c r="GK66" i="110"/>
  <c r="GJ66" i="110"/>
  <c r="GI66" i="110"/>
  <c r="GH66" i="110"/>
  <c r="GG66" i="110"/>
  <c r="GF66" i="110"/>
  <c r="GE66" i="110"/>
  <c r="GD66" i="110"/>
  <c r="DK66" i="110"/>
  <c r="DJ66" i="110"/>
  <c r="DI66" i="110"/>
  <c r="DH66" i="110"/>
  <c r="DG66" i="110"/>
  <c r="DA66" i="110"/>
  <c r="CZ66" i="110"/>
  <c r="CY66" i="110"/>
  <c r="CX66" i="110"/>
  <c r="CW66" i="110"/>
  <c r="BW66" i="110"/>
  <c r="BV66" i="110"/>
  <c r="BU66" i="110"/>
  <c r="BT66" i="110"/>
  <c r="BS66" i="110"/>
  <c r="BR66" i="110"/>
  <c r="BQ66" i="110"/>
  <c r="BP66" i="110"/>
  <c r="BO66" i="110"/>
  <c r="BN66" i="110"/>
  <c r="BM66" i="110"/>
  <c r="BL66" i="110"/>
  <c r="BK66" i="110"/>
  <c r="BJ66" i="110"/>
  <c r="BI66" i="110"/>
  <c r="HL66" i="110"/>
  <c r="HK66" i="110"/>
  <c r="HJ66" i="110"/>
  <c r="HI66" i="110"/>
  <c r="HH66" i="110"/>
  <c r="BH66" i="110"/>
  <c r="BG66" i="110"/>
  <c r="BF66" i="110"/>
  <c r="BE66" i="110"/>
  <c r="BD66" i="110"/>
  <c r="AX66" i="110"/>
  <c r="AW66" i="110"/>
  <c r="AV66" i="110"/>
  <c r="AU66" i="110"/>
  <c r="AT66" i="110"/>
  <c r="HB66" i="110"/>
  <c r="HA66" i="110"/>
  <c r="GZ66" i="110"/>
  <c r="GY66" i="110"/>
  <c r="GX66" i="110"/>
  <c r="T66" i="110"/>
  <c r="S66" i="110"/>
  <c r="R66" i="110"/>
  <c r="Q66" i="110"/>
  <c r="P66" i="110"/>
  <c r="O66" i="110"/>
  <c r="N66" i="110"/>
  <c r="M66" i="110"/>
  <c r="L66" i="110"/>
  <c r="K66" i="110"/>
  <c r="JY127" i="110"/>
  <c r="JX127" i="110"/>
  <c r="JW127" i="110"/>
  <c r="JV127" i="110"/>
  <c r="JU127" i="110"/>
  <c r="JJ127" i="110"/>
  <c r="JI127" i="110"/>
  <c r="JH127" i="110"/>
  <c r="JG127" i="110"/>
  <c r="JF127" i="110"/>
  <c r="IF127" i="110"/>
  <c r="IE127" i="110"/>
  <c r="ID127" i="110"/>
  <c r="IC127" i="110"/>
  <c r="IB127" i="110"/>
  <c r="HV127" i="110"/>
  <c r="HU127" i="110"/>
  <c r="HT127" i="110"/>
  <c r="HS127" i="110"/>
  <c r="HR127" i="110"/>
  <c r="BC127" i="110"/>
  <c r="BB127" i="110"/>
  <c r="BA127" i="110"/>
  <c r="AZ127" i="110"/>
  <c r="AY127" i="110"/>
  <c r="GM127" i="110"/>
  <c r="GL127" i="110"/>
  <c r="GK127" i="110"/>
  <c r="GJ127" i="110"/>
  <c r="GI127" i="110"/>
  <c r="GH127" i="110"/>
  <c r="GG127" i="110"/>
  <c r="GF127" i="110"/>
  <c r="GE127" i="110"/>
  <c r="GD127" i="110"/>
  <c r="DK127" i="110"/>
  <c r="DJ127" i="110"/>
  <c r="DI127" i="110"/>
  <c r="DH127" i="110"/>
  <c r="DG127" i="110"/>
  <c r="DA127" i="110"/>
  <c r="CZ127" i="110"/>
  <c r="CY127" i="110"/>
  <c r="CX127" i="110"/>
  <c r="CW127" i="110"/>
  <c r="BW127" i="110"/>
  <c r="BV127" i="110"/>
  <c r="BU127" i="110"/>
  <c r="BT127" i="110"/>
  <c r="BS127" i="110"/>
  <c r="BR127" i="110"/>
  <c r="BQ127" i="110"/>
  <c r="BP127" i="110"/>
  <c r="BO127" i="110"/>
  <c r="BN127" i="110"/>
  <c r="BM127" i="110"/>
  <c r="BL127" i="110"/>
  <c r="BK127" i="110"/>
  <c r="BJ127" i="110"/>
  <c r="BI127" i="110"/>
  <c r="HL127" i="110"/>
  <c r="HK127" i="110"/>
  <c r="HJ127" i="110"/>
  <c r="HI127" i="110"/>
  <c r="HH127" i="110"/>
  <c r="BH127" i="110"/>
  <c r="BG127" i="110"/>
  <c r="BF127" i="110"/>
  <c r="BE127" i="110"/>
  <c r="BD127" i="110"/>
  <c r="AX127" i="110"/>
  <c r="AW127" i="110"/>
  <c r="AV127" i="110"/>
  <c r="AU127" i="110"/>
  <c r="AT127" i="110"/>
  <c r="HB127" i="110"/>
  <c r="HA127" i="110"/>
  <c r="GZ127" i="110"/>
  <c r="GY127" i="110"/>
  <c r="GX127" i="110"/>
  <c r="T127" i="110"/>
  <c r="S127" i="110"/>
  <c r="R127" i="110"/>
  <c r="Q127" i="110"/>
  <c r="P127" i="110"/>
  <c r="O127" i="110"/>
  <c r="N127" i="110"/>
  <c r="M127" i="110"/>
  <c r="L127" i="110"/>
  <c r="K127" i="110"/>
  <c r="JY29" i="110"/>
  <c r="JX29" i="110"/>
  <c r="JW29" i="110"/>
  <c r="JV29" i="110"/>
  <c r="JU29" i="110"/>
  <c r="JJ29" i="110"/>
  <c r="JI29" i="110"/>
  <c r="JH29" i="110"/>
  <c r="JG29" i="110"/>
  <c r="JF29" i="110"/>
  <c r="IF29" i="110"/>
  <c r="IE29" i="110"/>
  <c r="ID29" i="110"/>
  <c r="IC29" i="110"/>
  <c r="IB29" i="110"/>
  <c r="HV29" i="110"/>
  <c r="HU29" i="110"/>
  <c r="HT29" i="110"/>
  <c r="HS29" i="110"/>
  <c r="HR29" i="110"/>
  <c r="BC29" i="110"/>
  <c r="BB29" i="110"/>
  <c r="BA29" i="110"/>
  <c r="AZ29" i="110"/>
  <c r="AY29" i="110"/>
  <c r="GM29" i="110"/>
  <c r="GL29" i="110"/>
  <c r="GK29" i="110"/>
  <c r="GJ29" i="110"/>
  <c r="GI29" i="110"/>
  <c r="GH29" i="110"/>
  <c r="GG29" i="110"/>
  <c r="GF29" i="110"/>
  <c r="GE29" i="110"/>
  <c r="GD29" i="110"/>
  <c r="DK29" i="110"/>
  <c r="DJ29" i="110"/>
  <c r="DI29" i="110"/>
  <c r="DH29" i="110"/>
  <c r="DG29" i="110"/>
  <c r="DA29" i="110"/>
  <c r="CZ29" i="110"/>
  <c r="CY29" i="110"/>
  <c r="CX29" i="110"/>
  <c r="CW29" i="110"/>
  <c r="BW29" i="110"/>
  <c r="BV29" i="110"/>
  <c r="BU29" i="110"/>
  <c r="BT29" i="110"/>
  <c r="BS29" i="110"/>
  <c r="BR29" i="110"/>
  <c r="BQ29" i="110"/>
  <c r="BP29" i="110"/>
  <c r="BO29" i="110"/>
  <c r="BN29" i="110"/>
  <c r="BM29" i="110"/>
  <c r="BL29" i="110"/>
  <c r="BK29" i="110"/>
  <c r="BJ29" i="110"/>
  <c r="BI29" i="110"/>
  <c r="HL29" i="110"/>
  <c r="HK29" i="110"/>
  <c r="HJ29" i="110"/>
  <c r="HI29" i="110"/>
  <c r="HH29" i="110"/>
  <c r="BH29" i="110"/>
  <c r="BG29" i="110"/>
  <c r="BF29" i="110"/>
  <c r="BE29" i="110"/>
  <c r="BD29" i="110"/>
  <c r="AX29" i="110"/>
  <c r="AW29" i="110"/>
  <c r="AV29" i="110"/>
  <c r="AU29" i="110"/>
  <c r="AT29" i="110"/>
  <c r="HB29" i="110"/>
  <c r="HA29" i="110"/>
  <c r="GZ29" i="110"/>
  <c r="GY29" i="110"/>
  <c r="GX29" i="110"/>
  <c r="T29" i="110"/>
  <c r="S29" i="110"/>
  <c r="R29" i="110"/>
  <c r="Q29" i="110"/>
  <c r="P29" i="110"/>
  <c r="O29" i="110"/>
  <c r="N29" i="110"/>
  <c r="M29" i="110"/>
  <c r="L29" i="110"/>
  <c r="K29" i="110"/>
  <c r="JY111" i="110"/>
  <c r="JX111" i="110"/>
  <c r="JW111" i="110"/>
  <c r="JV111" i="110"/>
  <c r="JU111" i="110"/>
  <c r="JJ111" i="110"/>
  <c r="JI111" i="110"/>
  <c r="JH111" i="110"/>
  <c r="JG111" i="110"/>
  <c r="JF111" i="110"/>
  <c r="IF111" i="110"/>
  <c r="IE111" i="110"/>
  <c r="ID111" i="110"/>
  <c r="IC111" i="110"/>
  <c r="IB111" i="110"/>
  <c r="HV111" i="110"/>
  <c r="HU111" i="110"/>
  <c r="HT111" i="110"/>
  <c r="HS111" i="110"/>
  <c r="HR111" i="110"/>
  <c r="BC111" i="110"/>
  <c r="BB111" i="110"/>
  <c r="BA111" i="110"/>
  <c r="AZ111" i="110"/>
  <c r="AY111" i="110"/>
  <c r="GM111" i="110"/>
  <c r="GL111" i="110"/>
  <c r="GK111" i="110"/>
  <c r="GJ111" i="110"/>
  <c r="GI111" i="110"/>
  <c r="GH111" i="110"/>
  <c r="GG111" i="110"/>
  <c r="GF111" i="110"/>
  <c r="GE111" i="110"/>
  <c r="GD111" i="110"/>
  <c r="DK111" i="110"/>
  <c r="DJ111" i="110"/>
  <c r="DI111" i="110"/>
  <c r="DH111" i="110"/>
  <c r="DG111" i="110"/>
  <c r="DA111" i="110"/>
  <c r="CZ111" i="110"/>
  <c r="CY111" i="110"/>
  <c r="CX111" i="110"/>
  <c r="CW111" i="110"/>
  <c r="BW111" i="110"/>
  <c r="BV111" i="110"/>
  <c r="BU111" i="110"/>
  <c r="BT111" i="110"/>
  <c r="BS111" i="110"/>
  <c r="BR111" i="110"/>
  <c r="BQ111" i="110"/>
  <c r="BP111" i="110"/>
  <c r="BO111" i="110"/>
  <c r="BN111" i="110"/>
  <c r="BM111" i="110"/>
  <c r="BL111" i="110"/>
  <c r="BK111" i="110"/>
  <c r="BJ111" i="110"/>
  <c r="BI111" i="110"/>
  <c r="HL111" i="110"/>
  <c r="HK111" i="110"/>
  <c r="HJ111" i="110"/>
  <c r="HI111" i="110"/>
  <c r="HH111" i="110"/>
  <c r="BH111" i="110"/>
  <c r="BG111" i="110"/>
  <c r="BF111" i="110"/>
  <c r="BE111" i="110"/>
  <c r="BD111" i="110"/>
  <c r="AX111" i="110"/>
  <c r="AW111" i="110"/>
  <c r="AV111" i="110"/>
  <c r="AU111" i="110"/>
  <c r="AT111" i="110"/>
  <c r="HB111" i="110"/>
  <c r="HA111" i="110"/>
  <c r="GZ111" i="110"/>
  <c r="GY111" i="110"/>
  <c r="GX111" i="110"/>
  <c r="T111" i="110"/>
  <c r="S111" i="110"/>
  <c r="R111" i="110"/>
  <c r="Q111" i="110"/>
  <c r="P111" i="110"/>
  <c r="O111" i="110"/>
  <c r="N111" i="110"/>
  <c r="M111" i="110"/>
  <c r="L111" i="110"/>
  <c r="K111" i="110"/>
  <c r="JY119" i="110"/>
  <c r="JX119" i="110"/>
  <c r="JW119" i="110"/>
  <c r="JV119" i="110"/>
  <c r="JU119" i="110"/>
  <c r="JJ119" i="110"/>
  <c r="JI119" i="110"/>
  <c r="JH119" i="110"/>
  <c r="JG119" i="110"/>
  <c r="JF119" i="110"/>
  <c r="IF119" i="110"/>
  <c r="IE119" i="110"/>
  <c r="ID119" i="110"/>
  <c r="IC119" i="110"/>
  <c r="IB119" i="110"/>
  <c r="HV119" i="110"/>
  <c r="HU119" i="110"/>
  <c r="HT119" i="110"/>
  <c r="HS119" i="110"/>
  <c r="HR119" i="110"/>
  <c r="BC119" i="110"/>
  <c r="BB119" i="110"/>
  <c r="BA119" i="110"/>
  <c r="AZ119" i="110"/>
  <c r="AY119" i="110"/>
  <c r="GM119" i="110"/>
  <c r="GL119" i="110"/>
  <c r="GK119" i="110"/>
  <c r="GJ119" i="110"/>
  <c r="GI119" i="110"/>
  <c r="GH119" i="110"/>
  <c r="GG119" i="110"/>
  <c r="GF119" i="110"/>
  <c r="GE119" i="110"/>
  <c r="GD119" i="110"/>
  <c r="DK119" i="110"/>
  <c r="DJ119" i="110"/>
  <c r="DI119" i="110"/>
  <c r="DH119" i="110"/>
  <c r="DG119" i="110"/>
  <c r="DA119" i="110"/>
  <c r="CZ119" i="110"/>
  <c r="CY119" i="110"/>
  <c r="CX119" i="110"/>
  <c r="CW119" i="110"/>
  <c r="BW119" i="110"/>
  <c r="BV119" i="110"/>
  <c r="BU119" i="110"/>
  <c r="BT119" i="110"/>
  <c r="BS119" i="110"/>
  <c r="BR119" i="110"/>
  <c r="BQ119" i="110"/>
  <c r="BP119" i="110"/>
  <c r="BO119" i="110"/>
  <c r="BN119" i="110"/>
  <c r="BM119" i="110"/>
  <c r="BL119" i="110"/>
  <c r="BK119" i="110"/>
  <c r="BJ119" i="110"/>
  <c r="BI119" i="110"/>
  <c r="HL119" i="110"/>
  <c r="HK119" i="110"/>
  <c r="HJ119" i="110"/>
  <c r="HI119" i="110"/>
  <c r="HH119" i="110"/>
  <c r="BH119" i="110"/>
  <c r="BG119" i="110"/>
  <c r="BF119" i="110"/>
  <c r="BE119" i="110"/>
  <c r="BD119" i="110"/>
  <c r="AX119" i="110"/>
  <c r="AW119" i="110"/>
  <c r="AV119" i="110"/>
  <c r="AU119" i="110"/>
  <c r="AT119" i="110"/>
  <c r="HB119" i="110"/>
  <c r="HA119" i="110"/>
  <c r="GZ119" i="110"/>
  <c r="GY119" i="110"/>
  <c r="GX119" i="110"/>
  <c r="T119" i="110"/>
  <c r="S119" i="110"/>
  <c r="R119" i="110"/>
  <c r="Q119" i="110"/>
  <c r="P119" i="110"/>
  <c r="O119" i="110"/>
  <c r="N119" i="110"/>
  <c r="M119" i="110"/>
  <c r="L119" i="110"/>
  <c r="K119" i="110"/>
  <c r="JY86" i="110"/>
  <c r="JX86" i="110"/>
  <c r="JW86" i="110"/>
  <c r="JV86" i="110"/>
  <c r="JU86" i="110"/>
  <c r="JJ86" i="110"/>
  <c r="JI86" i="110"/>
  <c r="JH86" i="110"/>
  <c r="JG86" i="110"/>
  <c r="JF86" i="110"/>
  <c r="IF86" i="110"/>
  <c r="IE86" i="110"/>
  <c r="ID86" i="110"/>
  <c r="IC86" i="110"/>
  <c r="IB86" i="110"/>
  <c r="HV86" i="110"/>
  <c r="HU86" i="110"/>
  <c r="HT86" i="110"/>
  <c r="HS86" i="110"/>
  <c r="HR86" i="110"/>
  <c r="BC86" i="110"/>
  <c r="BB86" i="110"/>
  <c r="BA86" i="110"/>
  <c r="AZ86" i="110"/>
  <c r="AY86" i="110"/>
  <c r="GM86" i="110"/>
  <c r="GL86" i="110"/>
  <c r="GK86" i="110"/>
  <c r="GJ86" i="110"/>
  <c r="GI86" i="110"/>
  <c r="GH86" i="110"/>
  <c r="GG86" i="110"/>
  <c r="GF86" i="110"/>
  <c r="GE86" i="110"/>
  <c r="GD86" i="110"/>
  <c r="DK86" i="110"/>
  <c r="DJ86" i="110"/>
  <c r="DI86" i="110"/>
  <c r="DH86" i="110"/>
  <c r="DG86" i="110"/>
  <c r="DA86" i="110"/>
  <c r="CZ86" i="110"/>
  <c r="CY86" i="110"/>
  <c r="CX86" i="110"/>
  <c r="CW86" i="110"/>
  <c r="BW86" i="110"/>
  <c r="BV86" i="110"/>
  <c r="BU86" i="110"/>
  <c r="BT86" i="110"/>
  <c r="BS86" i="110"/>
  <c r="BR86" i="110"/>
  <c r="BQ86" i="110"/>
  <c r="BP86" i="110"/>
  <c r="BO86" i="110"/>
  <c r="BN86" i="110"/>
  <c r="BM86" i="110"/>
  <c r="BL86" i="110"/>
  <c r="BK86" i="110"/>
  <c r="BJ86" i="110"/>
  <c r="BI86" i="110"/>
  <c r="HL86" i="110"/>
  <c r="HK86" i="110"/>
  <c r="HJ86" i="110"/>
  <c r="HI86" i="110"/>
  <c r="HH86" i="110"/>
  <c r="BH86" i="110"/>
  <c r="BG86" i="110"/>
  <c r="BF86" i="110"/>
  <c r="BE86" i="110"/>
  <c r="BD86" i="110"/>
  <c r="AX86" i="110"/>
  <c r="AW86" i="110"/>
  <c r="AV86" i="110"/>
  <c r="AU86" i="110"/>
  <c r="AT86" i="110"/>
  <c r="HB86" i="110"/>
  <c r="HA86" i="110"/>
  <c r="GZ86" i="110"/>
  <c r="GY86" i="110"/>
  <c r="GX86" i="110"/>
  <c r="T86" i="110"/>
  <c r="S86" i="110"/>
  <c r="R86" i="110"/>
  <c r="Q86" i="110"/>
  <c r="P86" i="110"/>
  <c r="O86" i="110"/>
  <c r="N86" i="110"/>
  <c r="M86" i="110"/>
  <c r="L86" i="110"/>
  <c r="K86" i="110"/>
  <c r="JY74" i="110"/>
  <c r="JX74" i="110"/>
  <c r="JW74" i="110"/>
  <c r="JV74" i="110"/>
  <c r="JU74" i="110"/>
  <c r="JJ74" i="110"/>
  <c r="JI74" i="110"/>
  <c r="JH74" i="110"/>
  <c r="JG74" i="110"/>
  <c r="JF74" i="110"/>
  <c r="IF74" i="110"/>
  <c r="IE74" i="110"/>
  <c r="ID74" i="110"/>
  <c r="IC74" i="110"/>
  <c r="IB74" i="110"/>
  <c r="HV74" i="110"/>
  <c r="HU74" i="110"/>
  <c r="HT74" i="110"/>
  <c r="HS74" i="110"/>
  <c r="HR74" i="110"/>
  <c r="BC74" i="110"/>
  <c r="BB74" i="110"/>
  <c r="BA74" i="110"/>
  <c r="AZ74" i="110"/>
  <c r="AY74" i="110"/>
  <c r="GM74" i="110"/>
  <c r="GL74" i="110"/>
  <c r="GK74" i="110"/>
  <c r="GJ74" i="110"/>
  <c r="GI74" i="110"/>
  <c r="GH74" i="110"/>
  <c r="GG74" i="110"/>
  <c r="GF74" i="110"/>
  <c r="GE74" i="110"/>
  <c r="GD74" i="110"/>
  <c r="DK74" i="110"/>
  <c r="DJ74" i="110"/>
  <c r="DI74" i="110"/>
  <c r="DH74" i="110"/>
  <c r="DG74" i="110"/>
  <c r="DA74" i="110"/>
  <c r="CZ74" i="110"/>
  <c r="CY74" i="110"/>
  <c r="CX74" i="110"/>
  <c r="CW74" i="110"/>
  <c r="BW74" i="110"/>
  <c r="BV74" i="110"/>
  <c r="BU74" i="110"/>
  <c r="BT74" i="110"/>
  <c r="BS74" i="110"/>
  <c r="BR74" i="110"/>
  <c r="BQ74" i="110"/>
  <c r="BP74" i="110"/>
  <c r="BO74" i="110"/>
  <c r="BN74" i="110"/>
  <c r="BM74" i="110"/>
  <c r="BL74" i="110"/>
  <c r="BK74" i="110"/>
  <c r="BJ74" i="110"/>
  <c r="BI74" i="110"/>
  <c r="HL74" i="110"/>
  <c r="HK74" i="110"/>
  <c r="HJ74" i="110"/>
  <c r="HI74" i="110"/>
  <c r="HH74" i="110"/>
  <c r="BH74" i="110"/>
  <c r="BG74" i="110"/>
  <c r="BF74" i="110"/>
  <c r="BE74" i="110"/>
  <c r="BD74" i="110"/>
  <c r="AX74" i="110"/>
  <c r="AW74" i="110"/>
  <c r="AV74" i="110"/>
  <c r="AU74" i="110"/>
  <c r="AT74" i="110"/>
  <c r="HB74" i="110"/>
  <c r="HA74" i="110"/>
  <c r="GZ74" i="110"/>
  <c r="GY74" i="110"/>
  <c r="GX74" i="110"/>
  <c r="T74" i="110"/>
  <c r="S74" i="110"/>
  <c r="R74" i="110"/>
  <c r="Q74" i="110"/>
  <c r="P74" i="110"/>
  <c r="O74" i="110"/>
  <c r="N74" i="110"/>
  <c r="M74" i="110"/>
  <c r="L74" i="110"/>
  <c r="K74" i="110"/>
  <c r="JY102" i="110"/>
  <c r="JX102" i="110"/>
  <c r="JW102" i="110"/>
  <c r="JV102" i="110"/>
  <c r="JU102" i="110"/>
  <c r="JJ102" i="110"/>
  <c r="JI102" i="110"/>
  <c r="JH102" i="110"/>
  <c r="JG102" i="110"/>
  <c r="JF102" i="110"/>
  <c r="IF102" i="110"/>
  <c r="IE102" i="110"/>
  <c r="ID102" i="110"/>
  <c r="IC102" i="110"/>
  <c r="IB102" i="110"/>
  <c r="HV102" i="110"/>
  <c r="HU102" i="110"/>
  <c r="HT102" i="110"/>
  <c r="HS102" i="110"/>
  <c r="HR102" i="110"/>
  <c r="BC102" i="110"/>
  <c r="BB102" i="110"/>
  <c r="BA102" i="110"/>
  <c r="AZ102" i="110"/>
  <c r="AY102" i="110"/>
  <c r="GM102" i="110"/>
  <c r="GL102" i="110"/>
  <c r="GK102" i="110"/>
  <c r="GJ102" i="110"/>
  <c r="GI102" i="110"/>
  <c r="GH102" i="110"/>
  <c r="GG102" i="110"/>
  <c r="GF102" i="110"/>
  <c r="GE102" i="110"/>
  <c r="GD102" i="110"/>
  <c r="DK102" i="110"/>
  <c r="DJ102" i="110"/>
  <c r="DI102" i="110"/>
  <c r="DH102" i="110"/>
  <c r="DG102" i="110"/>
  <c r="DA102" i="110"/>
  <c r="CZ102" i="110"/>
  <c r="CY102" i="110"/>
  <c r="CX102" i="110"/>
  <c r="CW102" i="110"/>
  <c r="BW102" i="110"/>
  <c r="BV102" i="110"/>
  <c r="BU102" i="110"/>
  <c r="BT102" i="110"/>
  <c r="BS102" i="110"/>
  <c r="BR102" i="110"/>
  <c r="BQ102" i="110"/>
  <c r="BP102" i="110"/>
  <c r="BO102" i="110"/>
  <c r="BN102" i="110"/>
  <c r="BM102" i="110"/>
  <c r="BL102" i="110"/>
  <c r="BK102" i="110"/>
  <c r="BJ102" i="110"/>
  <c r="BI102" i="110"/>
  <c r="HL102" i="110"/>
  <c r="HK102" i="110"/>
  <c r="HJ102" i="110"/>
  <c r="HI102" i="110"/>
  <c r="HH102" i="110"/>
  <c r="BH102" i="110"/>
  <c r="BG102" i="110"/>
  <c r="BF102" i="110"/>
  <c r="BE102" i="110"/>
  <c r="BD102" i="110"/>
  <c r="AX102" i="110"/>
  <c r="AW102" i="110"/>
  <c r="AV102" i="110"/>
  <c r="AU102" i="110"/>
  <c r="AT102" i="110"/>
  <c r="HB102" i="110"/>
  <c r="HA102" i="110"/>
  <c r="GZ102" i="110"/>
  <c r="GY102" i="110"/>
  <c r="GX102" i="110"/>
  <c r="T102" i="110"/>
  <c r="S102" i="110"/>
  <c r="R102" i="110"/>
  <c r="Q102" i="110"/>
  <c r="P102" i="110"/>
  <c r="O102" i="110"/>
  <c r="N102" i="110"/>
  <c r="M102" i="110"/>
  <c r="L102" i="110"/>
  <c r="K102" i="110"/>
  <c r="JY26" i="110"/>
  <c r="JX26" i="110"/>
  <c r="JW26" i="110"/>
  <c r="JV26" i="110"/>
  <c r="JU26" i="110"/>
  <c r="JJ26" i="110"/>
  <c r="JI26" i="110"/>
  <c r="JH26" i="110"/>
  <c r="JG26" i="110"/>
  <c r="JF26" i="110"/>
  <c r="IF26" i="110"/>
  <c r="IE26" i="110"/>
  <c r="ID26" i="110"/>
  <c r="IC26" i="110"/>
  <c r="IB26" i="110"/>
  <c r="HV26" i="110"/>
  <c r="HU26" i="110"/>
  <c r="HT26" i="110"/>
  <c r="HS26" i="110"/>
  <c r="HR26" i="110"/>
  <c r="BC26" i="110"/>
  <c r="BB26" i="110"/>
  <c r="BA26" i="110"/>
  <c r="AZ26" i="110"/>
  <c r="AY26" i="110"/>
  <c r="GM26" i="110"/>
  <c r="GL26" i="110"/>
  <c r="GK26" i="110"/>
  <c r="GJ26" i="110"/>
  <c r="GI26" i="110"/>
  <c r="GH26" i="110"/>
  <c r="GG26" i="110"/>
  <c r="GF26" i="110"/>
  <c r="GE26" i="110"/>
  <c r="GD26" i="110"/>
  <c r="DK26" i="110"/>
  <c r="DJ26" i="110"/>
  <c r="DI26" i="110"/>
  <c r="DH26" i="110"/>
  <c r="DG26" i="110"/>
  <c r="DA26" i="110"/>
  <c r="CZ26" i="110"/>
  <c r="CY26" i="110"/>
  <c r="CX26" i="110"/>
  <c r="CW26" i="110"/>
  <c r="BW26" i="110"/>
  <c r="BV26" i="110"/>
  <c r="BU26" i="110"/>
  <c r="BT26" i="110"/>
  <c r="BS26" i="110"/>
  <c r="BR26" i="110"/>
  <c r="BQ26" i="110"/>
  <c r="BP26" i="110"/>
  <c r="BO26" i="110"/>
  <c r="BN26" i="110"/>
  <c r="BM26" i="110"/>
  <c r="BL26" i="110"/>
  <c r="BK26" i="110"/>
  <c r="BJ26" i="110"/>
  <c r="BI26" i="110"/>
  <c r="HL26" i="110"/>
  <c r="HK26" i="110"/>
  <c r="HJ26" i="110"/>
  <c r="HI26" i="110"/>
  <c r="HH26" i="110"/>
  <c r="BH26" i="110"/>
  <c r="BG26" i="110"/>
  <c r="BF26" i="110"/>
  <c r="BE26" i="110"/>
  <c r="BD26" i="110"/>
  <c r="AX26" i="110"/>
  <c r="AW26" i="110"/>
  <c r="AV26" i="110"/>
  <c r="AU26" i="110"/>
  <c r="AT26" i="110"/>
  <c r="HB26" i="110"/>
  <c r="HA26" i="110"/>
  <c r="GZ26" i="110"/>
  <c r="GY26" i="110"/>
  <c r="GX26" i="110"/>
  <c r="T26" i="110"/>
  <c r="S26" i="110"/>
  <c r="R26" i="110"/>
  <c r="Q26" i="110"/>
  <c r="P26" i="110"/>
  <c r="O26" i="110"/>
  <c r="N26" i="110"/>
  <c r="M26" i="110"/>
  <c r="L26" i="110"/>
  <c r="K26" i="110"/>
  <c r="JY151" i="110"/>
  <c r="JX151" i="110"/>
  <c r="JW151" i="110"/>
  <c r="JV151" i="110"/>
  <c r="JU151" i="110"/>
  <c r="JJ151" i="110"/>
  <c r="JI151" i="110"/>
  <c r="JH151" i="110"/>
  <c r="JG151" i="110"/>
  <c r="JF151" i="110"/>
  <c r="IF151" i="110"/>
  <c r="IE151" i="110"/>
  <c r="ID151" i="110"/>
  <c r="IC151" i="110"/>
  <c r="IB151" i="110"/>
  <c r="HV151" i="110"/>
  <c r="HU151" i="110"/>
  <c r="HT151" i="110"/>
  <c r="HS151" i="110"/>
  <c r="HR151" i="110"/>
  <c r="BC151" i="110"/>
  <c r="BB151" i="110"/>
  <c r="BA151" i="110"/>
  <c r="AZ151" i="110"/>
  <c r="AY151" i="110"/>
  <c r="GM151" i="110"/>
  <c r="GL151" i="110"/>
  <c r="GK151" i="110"/>
  <c r="GJ151" i="110"/>
  <c r="GI151" i="110"/>
  <c r="GH151" i="110"/>
  <c r="GG151" i="110"/>
  <c r="GF151" i="110"/>
  <c r="GE151" i="110"/>
  <c r="GD151" i="110"/>
  <c r="DK151" i="110"/>
  <c r="DJ151" i="110"/>
  <c r="DI151" i="110"/>
  <c r="DH151" i="110"/>
  <c r="DG151" i="110"/>
  <c r="DA151" i="110"/>
  <c r="CZ151" i="110"/>
  <c r="CY151" i="110"/>
  <c r="CX151" i="110"/>
  <c r="CW151" i="110"/>
  <c r="BW151" i="110"/>
  <c r="BV151" i="110"/>
  <c r="BU151" i="110"/>
  <c r="BT151" i="110"/>
  <c r="BS151" i="110"/>
  <c r="BR151" i="110"/>
  <c r="BQ151" i="110"/>
  <c r="BP151" i="110"/>
  <c r="BO151" i="110"/>
  <c r="BN151" i="110"/>
  <c r="BM151" i="110"/>
  <c r="BL151" i="110"/>
  <c r="BK151" i="110"/>
  <c r="BJ151" i="110"/>
  <c r="BI151" i="110"/>
  <c r="HL151" i="110"/>
  <c r="HK151" i="110"/>
  <c r="HJ151" i="110"/>
  <c r="HI151" i="110"/>
  <c r="HH151" i="110"/>
  <c r="BH151" i="110"/>
  <c r="BG151" i="110"/>
  <c r="BF151" i="110"/>
  <c r="BE151" i="110"/>
  <c r="BD151" i="110"/>
  <c r="AX151" i="110"/>
  <c r="AW151" i="110"/>
  <c r="AV151" i="110"/>
  <c r="AU151" i="110"/>
  <c r="AT151" i="110"/>
  <c r="HB151" i="110"/>
  <c r="HA151" i="110"/>
  <c r="GZ151" i="110"/>
  <c r="GY151" i="110"/>
  <c r="GX151" i="110"/>
  <c r="T151" i="110"/>
  <c r="S151" i="110"/>
  <c r="R151" i="110"/>
  <c r="Q151" i="110"/>
  <c r="P151" i="110"/>
  <c r="O151" i="110"/>
  <c r="N151" i="110"/>
  <c r="M151" i="110"/>
  <c r="L151" i="110"/>
  <c r="K151" i="110"/>
  <c r="JY170" i="110"/>
  <c r="JX170" i="110"/>
  <c r="JW170" i="110"/>
  <c r="JV170" i="110"/>
  <c r="JU170" i="110"/>
  <c r="JJ170" i="110"/>
  <c r="JI170" i="110"/>
  <c r="JH170" i="110"/>
  <c r="JG170" i="110"/>
  <c r="JF170" i="110"/>
  <c r="IF170" i="110"/>
  <c r="IE170" i="110"/>
  <c r="ID170" i="110"/>
  <c r="IC170" i="110"/>
  <c r="IB170" i="110"/>
  <c r="HV170" i="110"/>
  <c r="HU170" i="110"/>
  <c r="HT170" i="110"/>
  <c r="HS170" i="110"/>
  <c r="HR170" i="110"/>
  <c r="BC170" i="110"/>
  <c r="BB170" i="110"/>
  <c r="BA170" i="110"/>
  <c r="AZ170" i="110"/>
  <c r="AY170" i="110"/>
  <c r="GM170" i="110"/>
  <c r="GL170" i="110"/>
  <c r="GK170" i="110"/>
  <c r="GJ170" i="110"/>
  <c r="GI170" i="110"/>
  <c r="GH170" i="110"/>
  <c r="GG170" i="110"/>
  <c r="GF170" i="110"/>
  <c r="GE170" i="110"/>
  <c r="GD170" i="110"/>
  <c r="DK170" i="110"/>
  <c r="DJ170" i="110"/>
  <c r="DI170" i="110"/>
  <c r="DH170" i="110"/>
  <c r="DG170" i="110"/>
  <c r="DA170" i="110"/>
  <c r="CZ170" i="110"/>
  <c r="CY170" i="110"/>
  <c r="CX170" i="110"/>
  <c r="CW170" i="110"/>
  <c r="BW170" i="110"/>
  <c r="BV170" i="110"/>
  <c r="BU170" i="110"/>
  <c r="BT170" i="110"/>
  <c r="BS170" i="110"/>
  <c r="BR170" i="110"/>
  <c r="BQ170" i="110"/>
  <c r="BP170" i="110"/>
  <c r="BO170" i="110"/>
  <c r="BN170" i="110"/>
  <c r="BM170" i="110"/>
  <c r="BL170" i="110"/>
  <c r="BK170" i="110"/>
  <c r="BJ170" i="110"/>
  <c r="BI170" i="110"/>
  <c r="HL170" i="110"/>
  <c r="HK170" i="110"/>
  <c r="HJ170" i="110"/>
  <c r="HI170" i="110"/>
  <c r="HH170" i="110"/>
  <c r="BH170" i="110"/>
  <c r="BG170" i="110"/>
  <c r="BF170" i="110"/>
  <c r="BE170" i="110"/>
  <c r="BD170" i="110"/>
  <c r="AX170" i="110"/>
  <c r="AW170" i="110"/>
  <c r="AV170" i="110"/>
  <c r="AU170" i="110"/>
  <c r="AT170" i="110"/>
  <c r="HB170" i="110"/>
  <c r="HA170" i="110"/>
  <c r="GZ170" i="110"/>
  <c r="GY170" i="110"/>
  <c r="GX170" i="110"/>
  <c r="T170" i="110"/>
  <c r="S170" i="110"/>
  <c r="R170" i="110"/>
  <c r="Q170" i="110"/>
  <c r="P170" i="110"/>
  <c r="O170" i="110"/>
  <c r="N170" i="110"/>
  <c r="M170" i="110"/>
  <c r="L170" i="110"/>
  <c r="K170" i="110"/>
  <c r="JY25" i="110"/>
  <c r="JX25" i="110"/>
  <c r="JW25" i="110"/>
  <c r="JV25" i="110"/>
  <c r="JU25" i="110"/>
  <c r="JJ25" i="110"/>
  <c r="JI25" i="110"/>
  <c r="JH25" i="110"/>
  <c r="JG25" i="110"/>
  <c r="JF25" i="110"/>
  <c r="IF25" i="110"/>
  <c r="IE25" i="110"/>
  <c r="ID25" i="110"/>
  <c r="IC25" i="110"/>
  <c r="IB25" i="110"/>
  <c r="HV25" i="110"/>
  <c r="HU25" i="110"/>
  <c r="HT25" i="110"/>
  <c r="HS25" i="110"/>
  <c r="HR25" i="110"/>
  <c r="BC25" i="110"/>
  <c r="BB25" i="110"/>
  <c r="BA25" i="110"/>
  <c r="AZ25" i="110"/>
  <c r="AY25" i="110"/>
  <c r="GM25" i="110"/>
  <c r="GL25" i="110"/>
  <c r="GK25" i="110"/>
  <c r="GJ25" i="110"/>
  <c r="GI25" i="110"/>
  <c r="GH25" i="110"/>
  <c r="GG25" i="110"/>
  <c r="GF25" i="110"/>
  <c r="GE25" i="110"/>
  <c r="GD25" i="110"/>
  <c r="DK25" i="110"/>
  <c r="DJ25" i="110"/>
  <c r="DI25" i="110"/>
  <c r="DH25" i="110"/>
  <c r="DG25" i="110"/>
  <c r="DA25" i="110"/>
  <c r="CZ25" i="110"/>
  <c r="CY25" i="110"/>
  <c r="CX25" i="110"/>
  <c r="CW25" i="110"/>
  <c r="BW25" i="110"/>
  <c r="BV25" i="110"/>
  <c r="BU25" i="110"/>
  <c r="BT25" i="110"/>
  <c r="BS25" i="110"/>
  <c r="BR25" i="110"/>
  <c r="BQ25" i="110"/>
  <c r="BP25" i="110"/>
  <c r="BO25" i="110"/>
  <c r="BN25" i="110"/>
  <c r="BM25" i="110"/>
  <c r="BL25" i="110"/>
  <c r="BK25" i="110"/>
  <c r="BJ25" i="110"/>
  <c r="BI25" i="110"/>
  <c r="HL25" i="110"/>
  <c r="HK25" i="110"/>
  <c r="HJ25" i="110"/>
  <c r="HI25" i="110"/>
  <c r="HH25" i="110"/>
  <c r="BH25" i="110"/>
  <c r="BG25" i="110"/>
  <c r="BF25" i="110"/>
  <c r="BE25" i="110"/>
  <c r="BD25" i="110"/>
  <c r="AX25" i="110"/>
  <c r="AW25" i="110"/>
  <c r="AV25" i="110"/>
  <c r="AU25" i="110"/>
  <c r="AT25" i="110"/>
  <c r="HB25" i="110"/>
  <c r="HA25" i="110"/>
  <c r="GZ25" i="110"/>
  <c r="GY25" i="110"/>
  <c r="GX25" i="110"/>
  <c r="T25" i="110"/>
  <c r="S25" i="110"/>
  <c r="R25" i="110"/>
  <c r="Q25" i="110"/>
  <c r="P25" i="110"/>
  <c r="O25" i="110"/>
  <c r="N25" i="110"/>
  <c r="M25" i="110"/>
  <c r="L25" i="110"/>
  <c r="K25" i="110"/>
  <c r="JY96" i="110"/>
  <c r="JX96" i="110"/>
  <c r="JW96" i="110"/>
  <c r="JV96" i="110"/>
  <c r="JU96" i="110"/>
  <c r="JJ96" i="110"/>
  <c r="JI96" i="110"/>
  <c r="JH96" i="110"/>
  <c r="JG96" i="110"/>
  <c r="JF96" i="110"/>
  <c r="IF96" i="110"/>
  <c r="IE96" i="110"/>
  <c r="ID96" i="110"/>
  <c r="IC96" i="110"/>
  <c r="IB96" i="110"/>
  <c r="HV96" i="110"/>
  <c r="HU96" i="110"/>
  <c r="HT96" i="110"/>
  <c r="HS96" i="110"/>
  <c r="HR96" i="110"/>
  <c r="BC96" i="110"/>
  <c r="BB96" i="110"/>
  <c r="BA96" i="110"/>
  <c r="AZ96" i="110"/>
  <c r="AY96" i="110"/>
  <c r="GM96" i="110"/>
  <c r="GL96" i="110"/>
  <c r="GK96" i="110"/>
  <c r="GJ96" i="110"/>
  <c r="GI96" i="110"/>
  <c r="GH96" i="110"/>
  <c r="GG96" i="110"/>
  <c r="GF96" i="110"/>
  <c r="GE96" i="110"/>
  <c r="GD96" i="110"/>
  <c r="DK96" i="110"/>
  <c r="DJ96" i="110"/>
  <c r="DI96" i="110"/>
  <c r="DH96" i="110"/>
  <c r="DG96" i="110"/>
  <c r="DA96" i="110"/>
  <c r="CZ96" i="110"/>
  <c r="CY96" i="110"/>
  <c r="CX96" i="110"/>
  <c r="CW96" i="110"/>
  <c r="BW96" i="110"/>
  <c r="BV96" i="110"/>
  <c r="BU96" i="110"/>
  <c r="BT96" i="110"/>
  <c r="BS96" i="110"/>
  <c r="BR96" i="110"/>
  <c r="BQ96" i="110"/>
  <c r="BP96" i="110"/>
  <c r="BO96" i="110"/>
  <c r="BN96" i="110"/>
  <c r="BM96" i="110"/>
  <c r="BL96" i="110"/>
  <c r="BK96" i="110"/>
  <c r="BJ96" i="110"/>
  <c r="BI96" i="110"/>
  <c r="HL96" i="110"/>
  <c r="HK96" i="110"/>
  <c r="HJ96" i="110"/>
  <c r="HI96" i="110"/>
  <c r="HH96" i="110"/>
  <c r="BH96" i="110"/>
  <c r="BG96" i="110"/>
  <c r="BF96" i="110"/>
  <c r="BE96" i="110"/>
  <c r="BD96" i="110"/>
  <c r="AX96" i="110"/>
  <c r="AW96" i="110"/>
  <c r="AV96" i="110"/>
  <c r="AU96" i="110"/>
  <c r="AT96" i="110"/>
  <c r="HB96" i="110"/>
  <c r="HA96" i="110"/>
  <c r="GZ96" i="110"/>
  <c r="GY96" i="110"/>
  <c r="GX96" i="110"/>
  <c r="T96" i="110"/>
  <c r="S96" i="110"/>
  <c r="R96" i="110"/>
  <c r="Q96" i="110"/>
  <c r="P96" i="110"/>
  <c r="O96" i="110"/>
  <c r="N96" i="110"/>
  <c r="M96" i="110"/>
  <c r="L96" i="110"/>
  <c r="K96" i="110"/>
  <c r="JY126" i="110"/>
  <c r="JX126" i="110"/>
  <c r="JW126" i="110"/>
  <c r="JV126" i="110"/>
  <c r="JU126" i="110"/>
  <c r="JJ126" i="110"/>
  <c r="JI126" i="110"/>
  <c r="JH126" i="110"/>
  <c r="JG126" i="110"/>
  <c r="JF126" i="110"/>
  <c r="IF126" i="110"/>
  <c r="IE126" i="110"/>
  <c r="ID126" i="110"/>
  <c r="IC126" i="110"/>
  <c r="IB126" i="110"/>
  <c r="HV126" i="110"/>
  <c r="HU126" i="110"/>
  <c r="HT126" i="110"/>
  <c r="HS126" i="110"/>
  <c r="HR126" i="110"/>
  <c r="BC126" i="110"/>
  <c r="BB126" i="110"/>
  <c r="BA126" i="110"/>
  <c r="AZ126" i="110"/>
  <c r="AY126" i="110"/>
  <c r="GM126" i="110"/>
  <c r="GL126" i="110"/>
  <c r="GK126" i="110"/>
  <c r="GJ126" i="110"/>
  <c r="GI126" i="110"/>
  <c r="GH126" i="110"/>
  <c r="GG126" i="110"/>
  <c r="GF126" i="110"/>
  <c r="GE126" i="110"/>
  <c r="GD126" i="110"/>
  <c r="DK126" i="110"/>
  <c r="DJ126" i="110"/>
  <c r="DI126" i="110"/>
  <c r="DH126" i="110"/>
  <c r="DG126" i="110"/>
  <c r="DA126" i="110"/>
  <c r="CZ126" i="110"/>
  <c r="CY126" i="110"/>
  <c r="CX126" i="110"/>
  <c r="CW126" i="110"/>
  <c r="BW126" i="110"/>
  <c r="BV126" i="110"/>
  <c r="BU126" i="110"/>
  <c r="BT126" i="110"/>
  <c r="BS126" i="110"/>
  <c r="BR126" i="110"/>
  <c r="BQ126" i="110"/>
  <c r="BP126" i="110"/>
  <c r="BO126" i="110"/>
  <c r="BN126" i="110"/>
  <c r="BM126" i="110"/>
  <c r="BL126" i="110"/>
  <c r="BK126" i="110"/>
  <c r="BJ126" i="110"/>
  <c r="BI126" i="110"/>
  <c r="HL126" i="110"/>
  <c r="HK126" i="110"/>
  <c r="HJ126" i="110"/>
  <c r="HI126" i="110"/>
  <c r="HH126" i="110"/>
  <c r="BH126" i="110"/>
  <c r="BG126" i="110"/>
  <c r="BF126" i="110"/>
  <c r="BE126" i="110"/>
  <c r="BD126" i="110"/>
  <c r="AX126" i="110"/>
  <c r="AW126" i="110"/>
  <c r="AV126" i="110"/>
  <c r="AU126" i="110"/>
  <c r="AT126" i="110"/>
  <c r="HB126" i="110"/>
  <c r="HA126" i="110"/>
  <c r="GZ126" i="110"/>
  <c r="GY126" i="110"/>
  <c r="GX126" i="110"/>
  <c r="T126" i="110"/>
  <c r="S126" i="110"/>
  <c r="R126" i="110"/>
  <c r="Q126" i="110"/>
  <c r="P126" i="110"/>
  <c r="O126" i="110"/>
  <c r="N126" i="110"/>
  <c r="M126" i="110"/>
  <c r="L126" i="110"/>
  <c r="K126" i="110"/>
  <c r="JY16" i="110"/>
  <c r="JX16" i="110"/>
  <c r="JW16" i="110"/>
  <c r="JV16" i="110"/>
  <c r="JU16" i="110"/>
  <c r="JJ16" i="110"/>
  <c r="JI16" i="110"/>
  <c r="JH16" i="110"/>
  <c r="JG16" i="110"/>
  <c r="JF16" i="110"/>
  <c r="IF16" i="110"/>
  <c r="IE16" i="110"/>
  <c r="ID16" i="110"/>
  <c r="IC16" i="110"/>
  <c r="IB16" i="110"/>
  <c r="HV16" i="110"/>
  <c r="HU16" i="110"/>
  <c r="HT16" i="110"/>
  <c r="HS16" i="110"/>
  <c r="HR16" i="110"/>
  <c r="BC16" i="110"/>
  <c r="BB16" i="110"/>
  <c r="BA16" i="110"/>
  <c r="AZ16" i="110"/>
  <c r="AY16" i="110"/>
  <c r="GM16" i="110"/>
  <c r="GL16" i="110"/>
  <c r="GK16" i="110"/>
  <c r="GJ16" i="110"/>
  <c r="GI16" i="110"/>
  <c r="GH16" i="110"/>
  <c r="GG16" i="110"/>
  <c r="GF16" i="110"/>
  <c r="GE16" i="110"/>
  <c r="GD16" i="110"/>
  <c r="DK16" i="110"/>
  <c r="DJ16" i="110"/>
  <c r="DI16" i="110"/>
  <c r="DH16" i="110"/>
  <c r="DG16" i="110"/>
  <c r="DA16" i="110"/>
  <c r="CZ16" i="110"/>
  <c r="CY16" i="110"/>
  <c r="CX16" i="110"/>
  <c r="CW16" i="110"/>
  <c r="BW16" i="110"/>
  <c r="BV16" i="110"/>
  <c r="BU16" i="110"/>
  <c r="BT16" i="110"/>
  <c r="BS16" i="110"/>
  <c r="BR16" i="110"/>
  <c r="BQ16" i="110"/>
  <c r="BP16" i="110"/>
  <c r="BO16" i="110"/>
  <c r="BN16" i="110"/>
  <c r="BM16" i="110"/>
  <c r="BL16" i="110"/>
  <c r="BK16" i="110"/>
  <c r="BJ16" i="110"/>
  <c r="BI16" i="110"/>
  <c r="HL16" i="110"/>
  <c r="HK16" i="110"/>
  <c r="HJ16" i="110"/>
  <c r="HI16" i="110"/>
  <c r="HH16" i="110"/>
  <c r="BH16" i="110"/>
  <c r="BG16" i="110"/>
  <c r="BF16" i="110"/>
  <c r="BE16" i="110"/>
  <c r="BD16" i="110"/>
  <c r="AX16" i="110"/>
  <c r="AW16" i="110"/>
  <c r="AV16" i="110"/>
  <c r="AU16" i="110"/>
  <c r="AT16" i="110"/>
  <c r="HB16" i="110"/>
  <c r="HA16" i="110"/>
  <c r="GZ16" i="110"/>
  <c r="GY16" i="110"/>
  <c r="GX16" i="110"/>
  <c r="T16" i="110"/>
  <c r="S16" i="110"/>
  <c r="R16" i="110"/>
  <c r="Q16" i="110"/>
  <c r="P16" i="110"/>
  <c r="O16" i="110"/>
  <c r="N16" i="110"/>
  <c r="M16" i="110"/>
  <c r="L16" i="110"/>
  <c r="K16" i="110"/>
  <c r="JY93" i="110"/>
  <c r="JX93" i="110"/>
  <c r="JW93" i="110"/>
  <c r="JV93" i="110"/>
  <c r="JU93" i="110"/>
  <c r="JJ93" i="110"/>
  <c r="JI93" i="110"/>
  <c r="JH93" i="110"/>
  <c r="JG93" i="110"/>
  <c r="JF93" i="110"/>
  <c r="IF93" i="110"/>
  <c r="IE93" i="110"/>
  <c r="ID93" i="110"/>
  <c r="IC93" i="110"/>
  <c r="IB93" i="110"/>
  <c r="HV93" i="110"/>
  <c r="HU93" i="110"/>
  <c r="HT93" i="110"/>
  <c r="HS93" i="110"/>
  <c r="HR93" i="110"/>
  <c r="BC93" i="110"/>
  <c r="BB93" i="110"/>
  <c r="BA93" i="110"/>
  <c r="AZ93" i="110"/>
  <c r="AY93" i="110"/>
  <c r="GM93" i="110"/>
  <c r="GL93" i="110"/>
  <c r="GK93" i="110"/>
  <c r="GJ93" i="110"/>
  <c r="GI93" i="110"/>
  <c r="GH93" i="110"/>
  <c r="GG93" i="110"/>
  <c r="GF93" i="110"/>
  <c r="GE93" i="110"/>
  <c r="GD93" i="110"/>
  <c r="DK93" i="110"/>
  <c r="DJ93" i="110"/>
  <c r="DI93" i="110"/>
  <c r="DH93" i="110"/>
  <c r="DG93" i="110"/>
  <c r="DA93" i="110"/>
  <c r="CZ93" i="110"/>
  <c r="CY93" i="110"/>
  <c r="CX93" i="110"/>
  <c r="CW93" i="110"/>
  <c r="BW93" i="110"/>
  <c r="BV93" i="110"/>
  <c r="BU93" i="110"/>
  <c r="BT93" i="110"/>
  <c r="BS93" i="110"/>
  <c r="BR93" i="110"/>
  <c r="BQ93" i="110"/>
  <c r="BP93" i="110"/>
  <c r="BO93" i="110"/>
  <c r="BN93" i="110"/>
  <c r="BM93" i="110"/>
  <c r="BL93" i="110"/>
  <c r="BK93" i="110"/>
  <c r="BJ93" i="110"/>
  <c r="BI93" i="110"/>
  <c r="HL93" i="110"/>
  <c r="HK93" i="110"/>
  <c r="HJ93" i="110"/>
  <c r="HI93" i="110"/>
  <c r="HH93" i="110"/>
  <c r="BH93" i="110"/>
  <c r="BG93" i="110"/>
  <c r="BF93" i="110"/>
  <c r="BE93" i="110"/>
  <c r="BD93" i="110"/>
  <c r="AX93" i="110"/>
  <c r="AW93" i="110"/>
  <c r="AV93" i="110"/>
  <c r="AU93" i="110"/>
  <c r="AT93" i="110"/>
  <c r="HB93" i="110"/>
  <c r="HA93" i="110"/>
  <c r="GZ93" i="110"/>
  <c r="GY93" i="110"/>
  <c r="GX93" i="110"/>
  <c r="T93" i="110"/>
  <c r="S93" i="110"/>
  <c r="R93" i="110"/>
  <c r="Q93" i="110"/>
  <c r="P93" i="110"/>
  <c r="O93" i="110"/>
  <c r="N93" i="110"/>
  <c r="M93" i="110"/>
  <c r="L93" i="110"/>
  <c r="K93" i="110"/>
  <c r="JY150" i="110"/>
  <c r="JX150" i="110"/>
  <c r="JW150" i="110"/>
  <c r="JV150" i="110"/>
  <c r="JU150" i="110"/>
  <c r="JJ150" i="110"/>
  <c r="JI150" i="110"/>
  <c r="JH150" i="110"/>
  <c r="JG150" i="110"/>
  <c r="JF150" i="110"/>
  <c r="IF150" i="110"/>
  <c r="IE150" i="110"/>
  <c r="ID150" i="110"/>
  <c r="IC150" i="110"/>
  <c r="IB150" i="110"/>
  <c r="HV150" i="110"/>
  <c r="HU150" i="110"/>
  <c r="HT150" i="110"/>
  <c r="HS150" i="110"/>
  <c r="HR150" i="110"/>
  <c r="BC150" i="110"/>
  <c r="BB150" i="110"/>
  <c r="BA150" i="110"/>
  <c r="AZ150" i="110"/>
  <c r="AY150" i="110"/>
  <c r="GM150" i="110"/>
  <c r="GL150" i="110"/>
  <c r="GK150" i="110"/>
  <c r="GJ150" i="110"/>
  <c r="GI150" i="110"/>
  <c r="GH150" i="110"/>
  <c r="GG150" i="110"/>
  <c r="GF150" i="110"/>
  <c r="GE150" i="110"/>
  <c r="GD150" i="110"/>
  <c r="DK150" i="110"/>
  <c r="DJ150" i="110"/>
  <c r="DI150" i="110"/>
  <c r="DH150" i="110"/>
  <c r="DG150" i="110"/>
  <c r="DA150" i="110"/>
  <c r="CZ150" i="110"/>
  <c r="CY150" i="110"/>
  <c r="CX150" i="110"/>
  <c r="CW150" i="110"/>
  <c r="BW150" i="110"/>
  <c r="BV150" i="110"/>
  <c r="BU150" i="110"/>
  <c r="BT150" i="110"/>
  <c r="BS150" i="110"/>
  <c r="BR150" i="110"/>
  <c r="BQ150" i="110"/>
  <c r="BP150" i="110"/>
  <c r="BO150" i="110"/>
  <c r="BN150" i="110"/>
  <c r="BM150" i="110"/>
  <c r="BL150" i="110"/>
  <c r="BK150" i="110"/>
  <c r="BJ150" i="110"/>
  <c r="BI150" i="110"/>
  <c r="HL150" i="110"/>
  <c r="HK150" i="110"/>
  <c r="HJ150" i="110"/>
  <c r="HI150" i="110"/>
  <c r="HH150" i="110"/>
  <c r="BH150" i="110"/>
  <c r="BG150" i="110"/>
  <c r="BF150" i="110"/>
  <c r="BE150" i="110"/>
  <c r="BD150" i="110"/>
  <c r="AX150" i="110"/>
  <c r="AW150" i="110"/>
  <c r="AV150" i="110"/>
  <c r="AU150" i="110"/>
  <c r="AT150" i="110"/>
  <c r="HB150" i="110"/>
  <c r="HA150" i="110"/>
  <c r="GZ150" i="110"/>
  <c r="GY150" i="110"/>
  <c r="GX150" i="110"/>
  <c r="T150" i="110"/>
  <c r="S150" i="110"/>
  <c r="R150" i="110"/>
  <c r="Q150" i="110"/>
  <c r="P150" i="110"/>
  <c r="O150" i="110"/>
  <c r="N150" i="110"/>
  <c r="M150" i="110"/>
  <c r="L150" i="110"/>
  <c r="K150" i="110"/>
  <c r="JY148" i="110"/>
  <c r="JX148" i="110"/>
  <c r="JW148" i="110"/>
  <c r="JV148" i="110"/>
  <c r="JU148" i="110"/>
  <c r="JJ148" i="110"/>
  <c r="JI148" i="110"/>
  <c r="JH148" i="110"/>
  <c r="JG148" i="110"/>
  <c r="JF148" i="110"/>
  <c r="IF148" i="110"/>
  <c r="IE148" i="110"/>
  <c r="ID148" i="110"/>
  <c r="IC148" i="110"/>
  <c r="IB148" i="110"/>
  <c r="HV148" i="110"/>
  <c r="HU148" i="110"/>
  <c r="HT148" i="110"/>
  <c r="HS148" i="110"/>
  <c r="HR148" i="110"/>
  <c r="BC148" i="110"/>
  <c r="BB148" i="110"/>
  <c r="BA148" i="110"/>
  <c r="AZ148" i="110"/>
  <c r="AY148" i="110"/>
  <c r="GM148" i="110"/>
  <c r="GL148" i="110"/>
  <c r="GK148" i="110"/>
  <c r="GJ148" i="110"/>
  <c r="GI148" i="110"/>
  <c r="GH148" i="110"/>
  <c r="GG148" i="110"/>
  <c r="GF148" i="110"/>
  <c r="GE148" i="110"/>
  <c r="GD148" i="110"/>
  <c r="DK148" i="110"/>
  <c r="DJ148" i="110"/>
  <c r="DI148" i="110"/>
  <c r="DH148" i="110"/>
  <c r="DG148" i="110"/>
  <c r="DA148" i="110"/>
  <c r="CZ148" i="110"/>
  <c r="CY148" i="110"/>
  <c r="CX148" i="110"/>
  <c r="CW148" i="110"/>
  <c r="BW148" i="110"/>
  <c r="BV148" i="110"/>
  <c r="BU148" i="110"/>
  <c r="BT148" i="110"/>
  <c r="BS148" i="110"/>
  <c r="BR148" i="110"/>
  <c r="BQ148" i="110"/>
  <c r="BP148" i="110"/>
  <c r="BO148" i="110"/>
  <c r="BN148" i="110"/>
  <c r="BM148" i="110"/>
  <c r="BL148" i="110"/>
  <c r="BK148" i="110"/>
  <c r="BJ148" i="110"/>
  <c r="BI148" i="110"/>
  <c r="HL148" i="110"/>
  <c r="HK148" i="110"/>
  <c r="HJ148" i="110"/>
  <c r="HI148" i="110"/>
  <c r="HH148" i="110"/>
  <c r="BH148" i="110"/>
  <c r="BG148" i="110"/>
  <c r="BF148" i="110"/>
  <c r="BE148" i="110"/>
  <c r="BD148" i="110"/>
  <c r="AX148" i="110"/>
  <c r="AW148" i="110"/>
  <c r="AV148" i="110"/>
  <c r="AU148" i="110"/>
  <c r="AT148" i="110"/>
  <c r="HB148" i="110"/>
  <c r="HA148" i="110"/>
  <c r="GZ148" i="110"/>
  <c r="GY148" i="110"/>
  <c r="GX148" i="110"/>
  <c r="T148" i="110"/>
  <c r="S148" i="110"/>
  <c r="R148" i="110"/>
  <c r="Q148" i="110"/>
  <c r="P148" i="110"/>
  <c r="O148" i="110"/>
  <c r="N148" i="110"/>
  <c r="M148" i="110"/>
  <c r="L148" i="110"/>
  <c r="K148" i="110"/>
  <c r="JY60" i="110"/>
  <c r="JX60" i="110"/>
  <c r="JW60" i="110"/>
  <c r="JV60" i="110"/>
  <c r="JU60" i="110"/>
  <c r="JJ60" i="110"/>
  <c r="JI60" i="110"/>
  <c r="JH60" i="110"/>
  <c r="JG60" i="110"/>
  <c r="JF60" i="110"/>
  <c r="IF60" i="110"/>
  <c r="IE60" i="110"/>
  <c r="ID60" i="110"/>
  <c r="IC60" i="110"/>
  <c r="IB60" i="110"/>
  <c r="HV60" i="110"/>
  <c r="HU60" i="110"/>
  <c r="HT60" i="110"/>
  <c r="HS60" i="110"/>
  <c r="HR60" i="110"/>
  <c r="BC60" i="110"/>
  <c r="BB60" i="110"/>
  <c r="BA60" i="110"/>
  <c r="AZ60" i="110"/>
  <c r="AY60" i="110"/>
  <c r="GM60" i="110"/>
  <c r="GL60" i="110"/>
  <c r="GK60" i="110"/>
  <c r="GJ60" i="110"/>
  <c r="GI60" i="110"/>
  <c r="GH60" i="110"/>
  <c r="GG60" i="110"/>
  <c r="GF60" i="110"/>
  <c r="GE60" i="110"/>
  <c r="GD60" i="110"/>
  <c r="DK60" i="110"/>
  <c r="DJ60" i="110"/>
  <c r="DI60" i="110"/>
  <c r="DH60" i="110"/>
  <c r="DG60" i="110"/>
  <c r="DA60" i="110"/>
  <c r="CZ60" i="110"/>
  <c r="CY60" i="110"/>
  <c r="CX60" i="110"/>
  <c r="CW60" i="110"/>
  <c r="BW60" i="110"/>
  <c r="BV60" i="110"/>
  <c r="BU60" i="110"/>
  <c r="BT60" i="110"/>
  <c r="BS60" i="110"/>
  <c r="BR60" i="110"/>
  <c r="BQ60" i="110"/>
  <c r="BP60" i="110"/>
  <c r="BO60" i="110"/>
  <c r="BN60" i="110"/>
  <c r="BM60" i="110"/>
  <c r="BL60" i="110"/>
  <c r="BK60" i="110"/>
  <c r="BJ60" i="110"/>
  <c r="BI60" i="110"/>
  <c r="HL60" i="110"/>
  <c r="HK60" i="110"/>
  <c r="HJ60" i="110"/>
  <c r="HI60" i="110"/>
  <c r="HH60" i="110"/>
  <c r="BH60" i="110"/>
  <c r="BG60" i="110"/>
  <c r="BF60" i="110"/>
  <c r="BE60" i="110"/>
  <c r="BD60" i="110"/>
  <c r="AX60" i="110"/>
  <c r="AW60" i="110"/>
  <c r="AV60" i="110"/>
  <c r="AU60" i="110"/>
  <c r="AT60" i="110"/>
  <c r="HB60" i="110"/>
  <c r="HA60" i="110"/>
  <c r="GZ60" i="110"/>
  <c r="GY60" i="110"/>
  <c r="GX60" i="110"/>
  <c r="T60" i="110"/>
  <c r="S60" i="110"/>
  <c r="R60" i="110"/>
  <c r="Q60" i="110"/>
  <c r="P60" i="110"/>
  <c r="O60" i="110"/>
  <c r="N60" i="110"/>
  <c r="M60" i="110"/>
  <c r="L60" i="110"/>
  <c r="K60" i="110"/>
  <c r="JY153" i="110"/>
  <c r="JX153" i="110"/>
  <c r="JW153" i="110"/>
  <c r="JV153" i="110"/>
  <c r="JU153" i="110"/>
  <c r="JJ153" i="110"/>
  <c r="JI153" i="110"/>
  <c r="JH153" i="110"/>
  <c r="JG153" i="110"/>
  <c r="JF153" i="110"/>
  <c r="IF153" i="110"/>
  <c r="IE153" i="110"/>
  <c r="ID153" i="110"/>
  <c r="IC153" i="110"/>
  <c r="IB153" i="110"/>
  <c r="HV153" i="110"/>
  <c r="HU153" i="110"/>
  <c r="HT153" i="110"/>
  <c r="HS153" i="110"/>
  <c r="HR153" i="110"/>
  <c r="BC153" i="110"/>
  <c r="BB153" i="110"/>
  <c r="BA153" i="110"/>
  <c r="AZ153" i="110"/>
  <c r="AY153" i="110"/>
  <c r="GM153" i="110"/>
  <c r="GL153" i="110"/>
  <c r="GK153" i="110"/>
  <c r="GJ153" i="110"/>
  <c r="GI153" i="110"/>
  <c r="GH153" i="110"/>
  <c r="GG153" i="110"/>
  <c r="GF153" i="110"/>
  <c r="GE153" i="110"/>
  <c r="GD153" i="110"/>
  <c r="DK153" i="110"/>
  <c r="DJ153" i="110"/>
  <c r="DI153" i="110"/>
  <c r="DH153" i="110"/>
  <c r="DG153" i="110"/>
  <c r="DA153" i="110"/>
  <c r="CZ153" i="110"/>
  <c r="CY153" i="110"/>
  <c r="CX153" i="110"/>
  <c r="CW153" i="110"/>
  <c r="BW153" i="110"/>
  <c r="BV153" i="110"/>
  <c r="BU153" i="110"/>
  <c r="BT153" i="110"/>
  <c r="BS153" i="110"/>
  <c r="BR153" i="110"/>
  <c r="BQ153" i="110"/>
  <c r="BP153" i="110"/>
  <c r="BO153" i="110"/>
  <c r="BN153" i="110"/>
  <c r="BM153" i="110"/>
  <c r="BL153" i="110"/>
  <c r="BK153" i="110"/>
  <c r="BJ153" i="110"/>
  <c r="BI153" i="110"/>
  <c r="HL153" i="110"/>
  <c r="HK153" i="110"/>
  <c r="HJ153" i="110"/>
  <c r="HI153" i="110"/>
  <c r="HH153" i="110"/>
  <c r="BH153" i="110"/>
  <c r="BG153" i="110"/>
  <c r="BF153" i="110"/>
  <c r="BE153" i="110"/>
  <c r="BD153" i="110"/>
  <c r="AX153" i="110"/>
  <c r="AW153" i="110"/>
  <c r="AV153" i="110"/>
  <c r="AU153" i="110"/>
  <c r="AT153" i="110"/>
  <c r="HB153" i="110"/>
  <c r="HA153" i="110"/>
  <c r="GZ153" i="110"/>
  <c r="GY153" i="110"/>
  <c r="GX153" i="110"/>
  <c r="T153" i="110"/>
  <c r="S153" i="110"/>
  <c r="R153" i="110"/>
  <c r="Q153" i="110"/>
  <c r="P153" i="110"/>
  <c r="O153" i="110"/>
  <c r="N153" i="110"/>
  <c r="M153" i="110"/>
  <c r="L153" i="110"/>
  <c r="K153" i="110"/>
  <c r="JY48" i="110"/>
  <c r="JX48" i="110"/>
  <c r="JW48" i="110"/>
  <c r="JV48" i="110"/>
  <c r="JU48" i="110"/>
  <c r="JJ48" i="110"/>
  <c r="JI48" i="110"/>
  <c r="JH48" i="110"/>
  <c r="JG48" i="110"/>
  <c r="JF48" i="110"/>
  <c r="IF48" i="110"/>
  <c r="IE48" i="110"/>
  <c r="ID48" i="110"/>
  <c r="IC48" i="110"/>
  <c r="IB48" i="110"/>
  <c r="HV48" i="110"/>
  <c r="HU48" i="110"/>
  <c r="HT48" i="110"/>
  <c r="HS48" i="110"/>
  <c r="HR48" i="110"/>
  <c r="BC48" i="110"/>
  <c r="BB48" i="110"/>
  <c r="BA48" i="110"/>
  <c r="AZ48" i="110"/>
  <c r="AY48" i="110"/>
  <c r="GM48" i="110"/>
  <c r="GL48" i="110"/>
  <c r="GK48" i="110"/>
  <c r="GJ48" i="110"/>
  <c r="GI48" i="110"/>
  <c r="GH48" i="110"/>
  <c r="GG48" i="110"/>
  <c r="GF48" i="110"/>
  <c r="GE48" i="110"/>
  <c r="GD48" i="110"/>
  <c r="DK48" i="110"/>
  <c r="DJ48" i="110"/>
  <c r="DI48" i="110"/>
  <c r="DH48" i="110"/>
  <c r="DG48" i="110"/>
  <c r="DA48" i="110"/>
  <c r="CZ48" i="110"/>
  <c r="CY48" i="110"/>
  <c r="CX48" i="110"/>
  <c r="CW48" i="110"/>
  <c r="BW48" i="110"/>
  <c r="BV48" i="110"/>
  <c r="BU48" i="110"/>
  <c r="BT48" i="110"/>
  <c r="BS48" i="110"/>
  <c r="BR48" i="110"/>
  <c r="BQ48" i="110"/>
  <c r="BP48" i="110"/>
  <c r="BO48" i="110"/>
  <c r="BN48" i="110"/>
  <c r="BM48" i="110"/>
  <c r="BL48" i="110"/>
  <c r="BK48" i="110"/>
  <c r="BJ48" i="110"/>
  <c r="BI48" i="110"/>
  <c r="HL48" i="110"/>
  <c r="HK48" i="110"/>
  <c r="HJ48" i="110"/>
  <c r="HI48" i="110"/>
  <c r="HH48" i="110"/>
  <c r="BH48" i="110"/>
  <c r="BG48" i="110"/>
  <c r="BF48" i="110"/>
  <c r="BE48" i="110"/>
  <c r="BD48" i="110"/>
  <c r="AX48" i="110"/>
  <c r="AW48" i="110"/>
  <c r="AV48" i="110"/>
  <c r="AU48" i="110"/>
  <c r="AT48" i="110"/>
  <c r="HB48" i="110"/>
  <c r="HA48" i="110"/>
  <c r="GZ48" i="110"/>
  <c r="GY48" i="110"/>
  <c r="GX48" i="110"/>
  <c r="T48" i="110"/>
  <c r="S48" i="110"/>
  <c r="R48" i="110"/>
  <c r="Q48" i="110"/>
  <c r="P48" i="110"/>
  <c r="O48" i="110"/>
  <c r="N48" i="110"/>
  <c r="M48" i="110"/>
  <c r="L48" i="110"/>
  <c r="K48" i="110"/>
  <c r="JY30" i="110"/>
  <c r="JX30" i="110"/>
  <c r="JW30" i="110"/>
  <c r="JV30" i="110"/>
  <c r="JU30" i="110"/>
  <c r="JJ30" i="110"/>
  <c r="JI30" i="110"/>
  <c r="JH30" i="110"/>
  <c r="JG30" i="110"/>
  <c r="JF30" i="110"/>
  <c r="IF30" i="110"/>
  <c r="IE30" i="110"/>
  <c r="ID30" i="110"/>
  <c r="IC30" i="110"/>
  <c r="IB30" i="110"/>
  <c r="HV30" i="110"/>
  <c r="HU30" i="110"/>
  <c r="HT30" i="110"/>
  <c r="HS30" i="110"/>
  <c r="HR30" i="110"/>
  <c r="BC30" i="110"/>
  <c r="BB30" i="110"/>
  <c r="BA30" i="110"/>
  <c r="AZ30" i="110"/>
  <c r="AY30" i="110"/>
  <c r="GM30" i="110"/>
  <c r="GL30" i="110"/>
  <c r="GK30" i="110"/>
  <c r="GJ30" i="110"/>
  <c r="GI30" i="110"/>
  <c r="GH30" i="110"/>
  <c r="GG30" i="110"/>
  <c r="GF30" i="110"/>
  <c r="GE30" i="110"/>
  <c r="GD30" i="110"/>
  <c r="DK30" i="110"/>
  <c r="DJ30" i="110"/>
  <c r="DI30" i="110"/>
  <c r="DH30" i="110"/>
  <c r="DG30" i="110"/>
  <c r="DA30" i="110"/>
  <c r="CZ30" i="110"/>
  <c r="CY30" i="110"/>
  <c r="CX30" i="110"/>
  <c r="CW30" i="110"/>
  <c r="BW30" i="110"/>
  <c r="BV30" i="110"/>
  <c r="BU30" i="110"/>
  <c r="BT30" i="110"/>
  <c r="BS30" i="110"/>
  <c r="BR30" i="110"/>
  <c r="BQ30" i="110"/>
  <c r="BP30" i="110"/>
  <c r="BO30" i="110"/>
  <c r="BN30" i="110"/>
  <c r="BM30" i="110"/>
  <c r="BL30" i="110"/>
  <c r="BK30" i="110"/>
  <c r="BJ30" i="110"/>
  <c r="BI30" i="110"/>
  <c r="HL30" i="110"/>
  <c r="HK30" i="110"/>
  <c r="HJ30" i="110"/>
  <c r="HI30" i="110"/>
  <c r="HH30" i="110"/>
  <c r="BH30" i="110"/>
  <c r="BG30" i="110"/>
  <c r="BF30" i="110"/>
  <c r="BE30" i="110"/>
  <c r="BD30" i="110"/>
  <c r="AX30" i="110"/>
  <c r="AW30" i="110"/>
  <c r="AV30" i="110"/>
  <c r="AU30" i="110"/>
  <c r="AT30" i="110"/>
  <c r="HB30" i="110"/>
  <c r="HA30" i="110"/>
  <c r="GZ30" i="110"/>
  <c r="GY30" i="110"/>
  <c r="GX30" i="110"/>
  <c r="T30" i="110"/>
  <c r="S30" i="110"/>
  <c r="R30" i="110"/>
  <c r="Q30" i="110"/>
  <c r="P30" i="110"/>
  <c r="O30" i="110"/>
  <c r="N30" i="110"/>
  <c r="M30" i="110"/>
  <c r="L30" i="110"/>
  <c r="K30" i="110"/>
  <c r="JY171" i="110"/>
  <c r="JX171" i="110"/>
  <c r="JW171" i="110"/>
  <c r="JV171" i="110"/>
  <c r="JU171" i="110"/>
  <c r="JJ171" i="110"/>
  <c r="JI171" i="110"/>
  <c r="JH171" i="110"/>
  <c r="JG171" i="110"/>
  <c r="JF171" i="110"/>
  <c r="HV171" i="110"/>
  <c r="HU171" i="110"/>
  <c r="HT171" i="110"/>
  <c r="HS171" i="110"/>
  <c r="HR171" i="110"/>
  <c r="BC171" i="110"/>
  <c r="BB171" i="110"/>
  <c r="BA171" i="110"/>
  <c r="AZ171" i="110"/>
  <c r="AY171" i="110"/>
  <c r="GH171" i="110"/>
  <c r="GG171" i="110"/>
  <c r="GF171" i="110"/>
  <c r="GE171" i="110"/>
  <c r="GD171" i="110"/>
  <c r="DK171" i="110"/>
  <c r="DJ171" i="110"/>
  <c r="DI171" i="110"/>
  <c r="DH171" i="110"/>
  <c r="DG171" i="110"/>
  <c r="DA171" i="110"/>
  <c r="CZ171" i="110"/>
  <c r="CY171" i="110"/>
  <c r="CX171" i="110"/>
  <c r="CW171" i="110"/>
  <c r="BW171" i="110"/>
  <c r="BV171" i="110"/>
  <c r="BU171" i="110"/>
  <c r="BT171" i="110"/>
  <c r="BS171" i="110"/>
  <c r="BR171" i="110"/>
  <c r="BQ171" i="110"/>
  <c r="BP171" i="110"/>
  <c r="BO171" i="110"/>
  <c r="BN171" i="110"/>
  <c r="BM171" i="110"/>
  <c r="BL171" i="110"/>
  <c r="BK171" i="110"/>
  <c r="BJ171" i="110"/>
  <c r="BI171" i="110"/>
  <c r="HL171" i="110"/>
  <c r="HK171" i="110"/>
  <c r="HJ171" i="110"/>
  <c r="HI171" i="110"/>
  <c r="HH171" i="110"/>
  <c r="BH171" i="110"/>
  <c r="BG171" i="110"/>
  <c r="BF171" i="110"/>
  <c r="BE171" i="110"/>
  <c r="BD171" i="110"/>
  <c r="HB171" i="110"/>
  <c r="HA171" i="110"/>
  <c r="GZ171" i="110"/>
  <c r="GY171" i="110"/>
  <c r="GX171" i="110"/>
  <c r="T171" i="110"/>
  <c r="S171" i="110"/>
  <c r="R171" i="110"/>
  <c r="Q171" i="110"/>
  <c r="P171" i="110"/>
  <c r="O171" i="110"/>
  <c r="N171" i="110"/>
  <c r="M171" i="110"/>
  <c r="L171" i="110"/>
  <c r="K171" i="110"/>
  <c r="JY104" i="110"/>
  <c r="JX104" i="110"/>
  <c r="JW104" i="110"/>
  <c r="JV104" i="110"/>
  <c r="JU104" i="110"/>
  <c r="JJ104" i="110"/>
  <c r="JI104" i="110"/>
  <c r="JH104" i="110"/>
  <c r="JG104" i="110"/>
  <c r="JF104" i="110"/>
  <c r="IF104" i="110"/>
  <c r="IE104" i="110"/>
  <c r="ID104" i="110"/>
  <c r="IC104" i="110"/>
  <c r="IB104" i="110"/>
  <c r="HV104" i="110"/>
  <c r="HU104" i="110"/>
  <c r="HT104" i="110"/>
  <c r="HS104" i="110"/>
  <c r="HR104" i="110"/>
  <c r="BC104" i="110"/>
  <c r="BB104" i="110"/>
  <c r="BA104" i="110"/>
  <c r="AZ104" i="110"/>
  <c r="AY104" i="110"/>
  <c r="GM104" i="110"/>
  <c r="GL104" i="110"/>
  <c r="GK104" i="110"/>
  <c r="GJ104" i="110"/>
  <c r="GI104" i="110"/>
  <c r="GH104" i="110"/>
  <c r="GG104" i="110"/>
  <c r="GF104" i="110"/>
  <c r="GE104" i="110"/>
  <c r="GD104" i="110"/>
  <c r="DK104" i="110"/>
  <c r="DJ104" i="110"/>
  <c r="DI104" i="110"/>
  <c r="DH104" i="110"/>
  <c r="DG104" i="110"/>
  <c r="DA104" i="110"/>
  <c r="CZ104" i="110"/>
  <c r="CY104" i="110"/>
  <c r="CX104" i="110"/>
  <c r="CW104" i="110"/>
  <c r="BW104" i="110"/>
  <c r="BV104" i="110"/>
  <c r="BU104" i="110"/>
  <c r="BT104" i="110"/>
  <c r="BS104" i="110"/>
  <c r="BR104" i="110"/>
  <c r="BQ104" i="110"/>
  <c r="BP104" i="110"/>
  <c r="BO104" i="110"/>
  <c r="BN104" i="110"/>
  <c r="BM104" i="110"/>
  <c r="BL104" i="110"/>
  <c r="BK104" i="110"/>
  <c r="BJ104" i="110"/>
  <c r="BI104" i="110"/>
  <c r="HL104" i="110"/>
  <c r="HK104" i="110"/>
  <c r="HJ104" i="110"/>
  <c r="HI104" i="110"/>
  <c r="HH104" i="110"/>
  <c r="BH104" i="110"/>
  <c r="BG104" i="110"/>
  <c r="BF104" i="110"/>
  <c r="BE104" i="110"/>
  <c r="BD104" i="110"/>
  <c r="AX104" i="110"/>
  <c r="AW104" i="110"/>
  <c r="AV104" i="110"/>
  <c r="AU104" i="110"/>
  <c r="AT104" i="110"/>
  <c r="HB104" i="110"/>
  <c r="HA104" i="110"/>
  <c r="GZ104" i="110"/>
  <c r="GY104" i="110"/>
  <c r="GX104" i="110"/>
  <c r="T104" i="110"/>
  <c r="S104" i="110"/>
  <c r="R104" i="110"/>
  <c r="Q104" i="110"/>
  <c r="P104" i="110"/>
  <c r="O104" i="110"/>
  <c r="N104" i="110"/>
  <c r="M104" i="110"/>
  <c r="L104" i="110"/>
  <c r="K104" i="110"/>
  <c r="JY146" i="110"/>
  <c r="JX146" i="110"/>
  <c r="JW146" i="110"/>
  <c r="JV146" i="110"/>
  <c r="JU146" i="110"/>
  <c r="JJ146" i="110"/>
  <c r="JI146" i="110"/>
  <c r="JH146" i="110"/>
  <c r="JG146" i="110"/>
  <c r="JF146" i="110"/>
  <c r="IF146" i="110"/>
  <c r="IE146" i="110"/>
  <c r="ID146" i="110"/>
  <c r="IC146" i="110"/>
  <c r="IB146" i="110"/>
  <c r="HV146" i="110"/>
  <c r="HU146" i="110"/>
  <c r="HT146" i="110"/>
  <c r="HS146" i="110"/>
  <c r="HR146" i="110"/>
  <c r="BC146" i="110"/>
  <c r="BB146" i="110"/>
  <c r="BA146" i="110"/>
  <c r="AZ146" i="110"/>
  <c r="AY146" i="110"/>
  <c r="GM146" i="110"/>
  <c r="GL146" i="110"/>
  <c r="GK146" i="110"/>
  <c r="GJ146" i="110"/>
  <c r="GI146" i="110"/>
  <c r="GH146" i="110"/>
  <c r="GG146" i="110"/>
  <c r="GF146" i="110"/>
  <c r="GE146" i="110"/>
  <c r="GD146" i="110"/>
  <c r="DK146" i="110"/>
  <c r="DJ146" i="110"/>
  <c r="DI146" i="110"/>
  <c r="DH146" i="110"/>
  <c r="DG146" i="110"/>
  <c r="DA146" i="110"/>
  <c r="CZ146" i="110"/>
  <c r="CY146" i="110"/>
  <c r="CX146" i="110"/>
  <c r="CW146" i="110"/>
  <c r="BW146" i="110"/>
  <c r="BV146" i="110"/>
  <c r="BU146" i="110"/>
  <c r="BT146" i="110"/>
  <c r="BS146" i="110"/>
  <c r="BR146" i="110"/>
  <c r="BQ146" i="110"/>
  <c r="BP146" i="110"/>
  <c r="BO146" i="110"/>
  <c r="BN146" i="110"/>
  <c r="BM146" i="110"/>
  <c r="BL146" i="110"/>
  <c r="BK146" i="110"/>
  <c r="BJ146" i="110"/>
  <c r="BI146" i="110"/>
  <c r="HL146" i="110"/>
  <c r="HK146" i="110"/>
  <c r="HJ146" i="110"/>
  <c r="HI146" i="110"/>
  <c r="HH146" i="110"/>
  <c r="BH146" i="110"/>
  <c r="BG146" i="110"/>
  <c r="BF146" i="110"/>
  <c r="BE146" i="110"/>
  <c r="BD146" i="110"/>
  <c r="AX146" i="110"/>
  <c r="AW146" i="110"/>
  <c r="AV146" i="110"/>
  <c r="AU146" i="110"/>
  <c r="AT146" i="110"/>
  <c r="HB146" i="110"/>
  <c r="HA146" i="110"/>
  <c r="GZ146" i="110"/>
  <c r="GY146" i="110"/>
  <c r="GX146" i="110"/>
  <c r="T146" i="110"/>
  <c r="S146" i="110"/>
  <c r="R146" i="110"/>
  <c r="Q146" i="110"/>
  <c r="P146" i="110"/>
  <c r="O146" i="110"/>
  <c r="N146" i="110"/>
  <c r="M146" i="110"/>
  <c r="L146" i="110"/>
  <c r="K146" i="110"/>
  <c r="JY122" i="110"/>
  <c r="JX122" i="110"/>
  <c r="JW122" i="110"/>
  <c r="JV122" i="110"/>
  <c r="JU122" i="110"/>
  <c r="JJ122" i="110"/>
  <c r="JI122" i="110"/>
  <c r="JH122" i="110"/>
  <c r="JG122" i="110"/>
  <c r="JF122" i="110"/>
  <c r="IF122" i="110"/>
  <c r="IE122" i="110"/>
  <c r="ID122" i="110"/>
  <c r="IC122" i="110"/>
  <c r="IB122" i="110"/>
  <c r="HV122" i="110"/>
  <c r="HU122" i="110"/>
  <c r="HT122" i="110"/>
  <c r="HS122" i="110"/>
  <c r="HR122" i="110"/>
  <c r="BC122" i="110"/>
  <c r="BB122" i="110"/>
  <c r="BA122" i="110"/>
  <c r="AZ122" i="110"/>
  <c r="AY122" i="110"/>
  <c r="GM122" i="110"/>
  <c r="GL122" i="110"/>
  <c r="GK122" i="110"/>
  <c r="GJ122" i="110"/>
  <c r="GI122" i="110"/>
  <c r="GH122" i="110"/>
  <c r="GG122" i="110"/>
  <c r="GF122" i="110"/>
  <c r="GE122" i="110"/>
  <c r="GD122" i="110"/>
  <c r="DK122" i="110"/>
  <c r="DJ122" i="110"/>
  <c r="DI122" i="110"/>
  <c r="DH122" i="110"/>
  <c r="DG122" i="110"/>
  <c r="DA122" i="110"/>
  <c r="CZ122" i="110"/>
  <c r="CY122" i="110"/>
  <c r="CX122" i="110"/>
  <c r="CW122" i="110"/>
  <c r="BW122" i="110"/>
  <c r="BV122" i="110"/>
  <c r="BU122" i="110"/>
  <c r="BT122" i="110"/>
  <c r="BS122" i="110"/>
  <c r="BR122" i="110"/>
  <c r="BQ122" i="110"/>
  <c r="BP122" i="110"/>
  <c r="BO122" i="110"/>
  <c r="BN122" i="110"/>
  <c r="BM122" i="110"/>
  <c r="BL122" i="110"/>
  <c r="BK122" i="110"/>
  <c r="BJ122" i="110"/>
  <c r="BI122" i="110"/>
  <c r="HL122" i="110"/>
  <c r="HK122" i="110"/>
  <c r="HJ122" i="110"/>
  <c r="HI122" i="110"/>
  <c r="HH122" i="110"/>
  <c r="BH122" i="110"/>
  <c r="BG122" i="110"/>
  <c r="BF122" i="110"/>
  <c r="BE122" i="110"/>
  <c r="BD122" i="110"/>
  <c r="AX122" i="110"/>
  <c r="AW122" i="110"/>
  <c r="AV122" i="110"/>
  <c r="AU122" i="110"/>
  <c r="AT122" i="110"/>
  <c r="HB122" i="110"/>
  <c r="HA122" i="110"/>
  <c r="GZ122" i="110"/>
  <c r="GY122" i="110"/>
  <c r="GX122" i="110"/>
  <c r="T122" i="110"/>
  <c r="S122" i="110"/>
  <c r="R122" i="110"/>
  <c r="Q122" i="110"/>
  <c r="P122" i="110"/>
  <c r="O122" i="110"/>
  <c r="N122" i="110"/>
  <c r="M122" i="110"/>
  <c r="L122" i="110"/>
  <c r="K122" i="110"/>
  <c r="JY8" i="110"/>
  <c r="JX8" i="110"/>
  <c r="JW8" i="110"/>
  <c r="JV8" i="110"/>
  <c r="JU8" i="110"/>
  <c r="JJ8" i="110"/>
  <c r="JI8" i="110"/>
  <c r="JH8" i="110"/>
  <c r="JG8" i="110"/>
  <c r="JF8" i="110"/>
  <c r="IF8" i="110"/>
  <c r="IE8" i="110"/>
  <c r="ID8" i="110"/>
  <c r="IC8" i="110"/>
  <c r="IB8" i="110"/>
  <c r="HV8" i="110"/>
  <c r="HU8" i="110"/>
  <c r="HT8" i="110"/>
  <c r="HS8" i="110"/>
  <c r="HR8" i="110"/>
  <c r="BC8" i="110"/>
  <c r="BB8" i="110"/>
  <c r="BA8" i="110"/>
  <c r="AZ8" i="110"/>
  <c r="AY8" i="110"/>
  <c r="GM8" i="110"/>
  <c r="GL8" i="110"/>
  <c r="GK8" i="110"/>
  <c r="GJ8" i="110"/>
  <c r="GI8" i="110"/>
  <c r="GH8" i="110"/>
  <c r="GG8" i="110"/>
  <c r="GF8" i="110"/>
  <c r="GE8" i="110"/>
  <c r="GD8" i="110"/>
  <c r="DA8" i="110"/>
  <c r="CZ8" i="110"/>
  <c r="CY8" i="110"/>
  <c r="CX8" i="110"/>
  <c r="CW8" i="110"/>
  <c r="BW8" i="110"/>
  <c r="BV8" i="110"/>
  <c r="BU8" i="110"/>
  <c r="BT8" i="110"/>
  <c r="BS8" i="110"/>
  <c r="BR8" i="110"/>
  <c r="BQ8" i="110"/>
  <c r="BP8" i="110"/>
  <c r="BO8" i="110"/>
  <c r="BN8" i="110"/>
  <c r="BM8" i="110"/>
  <c r="BL8" i="110"/>
  <c r="BK8" i="110"/>
  <c r="BJ8" i="110"/>
  <c r="BI8" i="110"/>
  <c r="HL8" i="110"/>
  <c r="HK8" i="110"/>
  <c r="HJ8" i="110"/>
  <c r="HI8" i="110"/>
  <c r="HH8" i="110"/>
  <c r="BH8" i="110"/>
  <c r="BG8" i="110"/>
  <c r="BF8" i="110"/>
  <c r="BE8" i="110"/>
  <c r="BD8" i="110"/>
  <c r="AX8" i="110"/>
  <c r="AW8" i="110"/>
  <c r="AV8" i="110"/>
  <c r="AU8" i="110"/>
  <c r="AT8" i="110"/>
  <c r="HB8" i="110"/>
  <c r="HA8" i="110"/>
  <c r="GZ8" i="110"/>
  <c r="GY8" i="110"/>
  <c r="GX8" i="110"/>
  <c r="T8" i="110"/>
  <c r="S8" i="110"/>
  <c r="R8" i="110"/>
  <c r="Q8" i="110"/>
  <c r="P8" i="110"/>
  <c r="O8" i="110"/>
  <c r="N8" i="110"/>
  <c r="M8" i="110"/>
  <c r="L8" i="110"/>
  <c r="K8" i="110"/>
  <c r="JY98" i="110"/>
  <c r="JX98" i="110"/>
  <c r="JW98" i="110"/>
  <c r="JV98" i="110"/>
  <c r="JU98" i="110"/>
  <c r="JJ98" i="110"/>
  <c r="JI98" i="110"/>
  <c r="JH98" i="110"/>
  <c r="JG98" i="110"/>
  <c r="JF98" i="110"/>
  <c r="IF98" i="110"/>
  <c r="IE98" i="110"/>
  <c r="ID98" i="110"/>
  <c r="IC98" i="110"/>
  <c r="IB98" i="110"/>
  <c r="HV98" i="110"/>
  <c r="HU98" i="110"/>
  <c r="HT98" i="110"/>
  <c r="HS98" i="110"/>
  <c r="HR98" i="110"/>
  <c r="BC98" i="110"/>
  <c r="BB98" i="110"/>
  <c r="BA98" i="110"/>
  <c r="AZ98" i="110"/>
  <c r="AY98" i="110"/>
  <c r="GM98" i="110"/>
  <c r="GL98" i="110"/>
  <c r="GK98" i="110"/>
  <c r="GJ98" i="110"/>
  <c r="GI98" i="110"/>
  <c r="GH98" i="110"/>
  <c r="GG98" i="110"/>
  <c r="GF98" i="110"/>
  <c r="GE98" i="110"/>
  <c r="GD98" i="110"/>
  <c r="DK98" i="110"/>
  <c r="DJ98" i="110"/>
  <c r="DI98" i="110"/>
  <c r="DH98" i="110"/>
  <c r="DG98" i="110"/>
  <c r="DA98" i="110"/>
  <c r="CZ98" i="110"/>
  <c r="CY98" i="110"/>
  <c r="CX98" i="110"/>
  <c r="CW98" i="110"/>
  <c r="BW98" i="110"/>
  <c r="BV98" i="110"/>
  <c r="BU98" i="110"/>
  <c r="BT98" i="110"/>
  <c r="BS98" i="110"/>
  <c r="BR98" i="110"/>
  <c r="BQ98" i="110"/>
  <c r="BP98" i="110"/>
  <c r="BO98" i="110"/>
  <c r="BN98" i="110"/>
  <c r="BM98" i="110"/>
  <c r="BL98" i="110"/>
  <c r="BK98" i="110"/>
  <c r="BJ98" i="110"/>
  <c r="BI98" i="110"/>
  <c r="HL98" i="110"/>
  <c r="HK98" i="110"/>
  <c r="HJ98" i="110"/>
  <c r="HI98" i="110"/>
  <c r="HH98" i="110"/>
  <c r="BH98" i="110"/>
  <c r="BG98" i="110"/>
  <c r="BF98" i="110"/>
  <c r="BE98" i="110"/>
  <c r="BD98" i="110"/>
  <c r="AX98" i="110"/>
  <c r="AW98" i="110"/>
  <c r="AV98" i="110"/>
  <c r="AU98" i="110"/>
  <c r="AT98" i="110"/>
  <c r="HB98" i="110"/>
  <c r="HA98" i="110"/>
  <c r="GZ98" i="110"/>
  <c r="GY98" i="110"/>
  <c r="GX98" i="110"/>
  <c r="T98" i="110"/>
  <c r="S98" i="110"/>
  <c r="R98" i="110"/>
  <c r="Q98" i="110"/>
  <c r="P98" i="110"/>
  <c r="O98" i="110"/>
  <c r="N98" i="110"/>
  <c r="M98" i="110"/>
  <c r="L98" i="110"/>
  <c r="K98" i="110"/>
  <c r="JY28" i="110"/>
  <c r="JX28" i="110"/>
  <c r="JW28" i="110"/>
  <c r="JV28" i="110"/>
  <c r="JU28" i="110"/>
  <c r="JJ28" i="110"/>
  <c r="JI28" i="110"/>
  <c r="JH28" i="110"/>
  <c r="JG28" i="110"/>
  <c r="JF28" i="110"/>
  <c r="IF28" i="110"/>
  <c r="IE28" i="110"/>
  <c r="ID28" i="110"/>
  <c r="IC28" i="110"/>
  <c r="IB28" i="110"/>
  <c r="BC28" i="110"/>
  <c r="BB28" i="110"/>
  <c r="BA28" i="110"/>
  <c r="AZ28" i="110"/>
  <c r="AY28" i="110"/>
  <c r="GM28" i="110"/>
  <c r="GL28" i="110"/>
  <c r="GK28" i="110"/>
  <c r="GJ28" i="110"/>
  <c r="GI28" i="110"/>
  <c r="GH28" i="110"/>
  <c r="GG28" i="110"/>
  <c r="GF28" i="110"/>
  <c r="GE28" i="110"/>
  <c r="GD28" i="110"/>
  <c r="DK28" i="110"/>
  <c r="DJ28" i="110"/>
  <c r="DI28" i="110"/>
  <c r="DH28" i="110"/>
  <c r="DG28" i="110"/>
  <c r="DA28" i="110"/>
  <c r="CZ28" i="110"/>
  <c r="CY28" i="110"/>
  <c r="CX28" i="110"/>
  <c r="CW28" i="110"/>
  <c r="BW28" i="110"/>
  <c r="BV28" i="110"/>
  <c r="BU28" i="110"/>
  <c r="BT28" i="110"/>
  <c r="BS28" i="110"/>
  <c r="BR28" i="110"/>
  <c r="BQ28" i="110"/>
  <c r="BP28" i="110"/>
  <c r="BO28" i="110"/>
  <c r="BN28" i="110"/>
  <c r="BM28" i="110"/>
  <c r="BL28" i="110"/>
  <c r="BK28" i="110"/>
  <c r="BJ28" i="110"/>
  <c r="BI28" i="110"/>
  <c r="HL28" i="110"/>
  <c r="HK28" i="110"/>
  <c r="HJ28" i="110"/>
  <c r="HI28" i="110"/>
  <c r="HH28" i="110"/>
  <c r="BH28" i="110"/>
  <c r="BG28" i="110"/>
  <c r="BF28" i="110"/>
  <c r="BE28" i="110"/>
  <c r="BD28" i="110"/>
  <c r="AX28" i="110"/>
  <c r="AW28" i="110"/>
  <c r="AV28" i="110"/>
  <c r="AU28" i="110"/>
  <c r="AT28" i="110"/>
  <c r="HB28" i="110"/>
  <c r="HA28" i="110"/>
  <c r="GZ28" i="110"/>
  <c r="GY28" i="110"/>
  <c r="GX28" i="110"/>
  <c r="T28" i="110"/>
  <c r="S28" i="110"/>
  <c r="R28" i="110"/>
  <c r="Q28" i="110"/>
  <c r="P28" i="110"/>
  <c r="O28" i="110"/>
  <c r="N28" i="110"/>
  <c r="M28" i="110"/>
  <c r="L28" i="110"/>
  <c r="K28" i="110"/>
  <c r="JY165" i="110"/>
  <c r="JX165" i="110"/>
  <c r="JW165" i="110"/>
  <c r="JV165" i="110"/>
  <c r="JU165" i="110"/>
  <c r="JJ165" i="110"/>
  <c r="JI165" i="110"/>
  <c r="JH165" i="110"/>
  <c r="JG165" i="110"/>
  <c r="JF165" i="110"/>
  <c r="IF165" i="110"/>
  <c r="IE165" i="110"/>
  <c r="ID165" i="110"/>
  <c r="IC165" i="110"/>
  <c r="IB165" i="110"/>
  <c r="HV165" i="110"/>
  <c r="HU165" i="110"/>
  <c r="HT165" i="110"/>
  <c r="HS165" i="110"/>
  <c r="HR165" i="110"/>
  <c r="BC165" i="110"/>
  <c r="BB165" i="110"/>
  <c r="BA165" i="110"/>
  <c r="AZ165" i="110"/>
  <c r="AY165" i="110"/>
  <c r="GM165" i="110"/>
  <c r="GL165" i="110"/>
  <c r="GK165" i="110"/>
  <c r="GJ165" i="110"/>
  <c r="GI165" i="110"/>
  <c r="GH165" i="110"/>
  <c r="GG165" i="110"/>
  <c r="GF165" i="110"/>
  <c r="GE165" i="110"/>
  <c r="GD165" i="110"/>
  <c r="DK165" i="110"/>
  <c r="DJ165" i="110"/>
  <c r="DI165" i="110"/>
  <c r="DH165" i="110"/>
  <c r="DG165" i="110"/>
  <c r="DA165" i="110"/>
  <c r="CZ165" i="110"/>
  <c r="CY165" i="110"/>
  <c r="CX165" i="110"/>
  <c r="CW165" i="110"/>
  <c r="BW165" i="110"/>
  <c r="BV165" i="110"/>
  <c r="BU165" i="110"/>
  <c r="BT165" i="110"/>
  <c r="BS165" i="110"/>
  <c r="BR165" i="110"/>
  <c r="BQ165" i="110"/>
  <c r="BP165" i="110"/>
  <c r="BO165" i="110"/>
  <c r="BN165" i="110"/>
  <c r="BM165" i="110"/>
  <c r="BL165" i="110"/>
  <c r="BK165" i="110"/>
  <c r="BJ165" i="110"/>
  <c r="BI165" i="110"/>
  <c r="HL165" i="110"/>
  <c r="HK165" i="110"/>
  <c r="HJ165" i="110"/>
  <c r="HI165" i="110"/>
  <c r="HH165" i="110"/>
  <c r="BH165" i="110"/>
  <c r="BG165" i="110"/>
  <c r="BF165" i="110"/>
  <c r="BE165" i="110"/>
  <c r="BD165" i="110"/>
  <c r="AX165" i="110"/>
  <c r="AW165" i="110"/>
  <c r="AV165" i="110"/>
  <c r="AU165" i="110"/>
  <c r="AT165" i="110"/>
  <c r="HB165" i="110"/>
  <c r="HA165" i="110"/>
  <c r="GZ165" i="110"/>
  <c r="GY165" i="110"/>
  <c r="GX165" i="110"/>
  <c r="T165" i="110"/>
  <c r="S165" i="110"/>
  <c r="R165" i="110"/>
  <c r="Q165" i="110"/>
  <c r="P165" i="110"/>
  <c r="O165" i="110"/>
  <c r="N165" i="110"/>
  <c r="M165" i="110"/>
  <c r="L165" i="110"/>
  <c r="K165" i="110"/>
  <c r="JY32" i="110"/>
  <c r="JX32" i="110"/>
  <c r="JW32" i="110"/>
  <c r="JV32" i="110"/>
  <c r="JU32" i="110"/>
  <c r="JJ32" i="110"/>
  <c r="JI32" i="110"/>
  <c r="JH32" i="110"/>
  <c r="JG32" i="110"/>
  <c r="JF32" i="110"/>
  <c r="IF32" i="110"/>
  <c r="IE32" i="110"/>
  <c r="ID32" i="110"/>
  <c r="IC32" i="110"/>
  <c r="IB32" i="110"/>
  <c r="HV32" i="110"/>
  <c r="HU32" i="110"/>
  <c r="HT32" i="110"/>
  <c r="HS32" i="110"/>
  <c r="HR32" i="110"/>
  <c r="BC32" i="110"/>
  <c r="BB32" i="110"/>
  <c r="BA32" i="110"/>
  <c r="AZ32" i="110"/>
  <c r="AY32" i="110"/>
  <c r="GM32" i="110"/>
  <c r="GL32" i="110"/>
  <c r="GK32" i="110"/>
  <c r="GJ32" i="110"/>
  <c r="GI32" i="110"/>
  <c r="GH32" i="110"/>
  <c r="GG32" i="110"/>
  <c r="GF32" i="110"/>
  <c r="GE32" i="110"/>
  <c r="GD32" i="110"/>
  <c r="DK32" i="110"/>
  <c r="DJ32" i="110"/>
  <c r="DI32" i="110"/>
  <c r="DH32" i="110"/>
  <c r="DG32" i="110"/>
  <c r="DA32" i="110"/>
  <c r="CZ32" i="110"/>
  <c r="CY32" i="110"/>
  <c r="CX32" i="110"/>
  <c r="CW32" i="110"/>
  <c r="BW32" i="110"/>
  <c r="BV32" i="110"/>
  <c r="BU32" i="110"/>
  <c r="BT32" i="110"/>
  <c r="BS32" i="110"/>
  <c r="BR32" i="110"/>
  <c r="BQ32" i="110"/>
  <c r="BP32" i="110"/>
  <c r="BO32" i="110"/>
  <c r="BN32" i="110"/>
  <c r="BM32" i="110"/>
  <c r="BL32" i="110"/>
  <c r="BK32" i="110"/>
  <c r="BJ32" i="110"/>
  <c r="BI32" i="110"/>
  <c r="HL32" i="110"/>
  <c r="HK32" i="110"/>
  <c r="HJ32" i="110"/>
  <c r="HI32" i="110"/>
  <c r="HH32" i="110"/>
  <c r="BH32" i="110"/>
  <c r="BG32" i="110"/>
  <c r="BF32" i="110"/>
  <c r="BE32" i="110"/>
  <c r="BD32" i="110"/>
  <c r="AX32" i="110"/>
  <c r="AW32" i="110"/>
  <c r="AV32" i="110"/>
  <c r="AU32" i="110"/>
  <c r="AT32" i="110"/>
  <c r="HB32" i="110"/>
  <c r="HA32" i="110"/>
  <c r="GZ32" i="110"/>
  <c r="GY32" i="110"/>
  <c r="GX32" i="110"/>
  <c r="T32" i="110"/>
  <c r="S32" i="110"/>
  <c r="R32" i="110"/>
  <c r="Q32" i="110"/>
  <c r="P32" i="110"/>
  <c r="O32" i="110"/>
  <c r="N32" i="110"/>
  <c r="M32" i="110"/>
  <c r="L32" i="110"/>
  <c r="K32" i="110"/>
  <c r="JY79" i="110"/>
  <c r="JX79" i="110"/>
  <c r="JW79" i="110"/>
  <c r="JV79" i="110"/>
  <c r="JU79" i="110"/>
  <c r="JJ79" i="110"/>
  <c r="JI79" i="110"/>
  <c r="JH79" i="110"/>
  <c r="JG79" i="110"/>
  <c r="JF79" i="110"/>
  <c r="IF79" i="110"/>
  <c r="IE79" i="110"/>
  <c r="ID79" i="110"/>
  <c r="IC79" i="110"/>
  <c r="IB79" i="110"/>
  <c r="HV79" i="110"/>
  <c r="HU79" i="110"/>
  <c r="HT79" i="110"/>
  <c r="HS79" i="110"/>
  <c r="HR79" i="110"/>
  <c r="BC79" i="110"/>
  <c r="BB79" i="110"/>
  <c r="BA79" i="110"/>
  <c r="AZ79" i="110"/>
  <c r="AY79" i="110"/>
  <c r="GM79" i="110"/>
  <c r="GL79" i="110"/>
  <c r="GK79" i="110"/>
  <c r="GJ79" i="110"/>
  <c r="GI79" i="110"/>
  <c r="GH79" i="110"/>
  <c r="GG79" i="110"/>
  <c r="GF79" i="110"/>
  <c r="GE79" i="110"/>
  <c r="GD79" i="110"/>
  <c r="DK79" i="110"/>
  <c r="DJ79" i="110"/>
  <c r="DI79" i="110"/>
  <c r="DH79" i="110"/>
  <c r="DG79" i="110"/>
  <c r="DA79" i="110"/>
  <c r="CZ79" i="110"/>
  <c r="CY79" i="110"/>
  <c r="CX79" i="110"/>
  <c r="CW79" i="110"/>
  <c r="BW79" i="110"/>
  <c r="BV79" i="110"/>
  <c r="BU79" i="110"/>
  <c r="BT79" i="110"/>
  <c r="BS79" i="110"/>
  <c r="BR79" i="110"/>
  <c r="BQ79" i="110"/>
  <c r="BP79" i="110"/>
  <c r="BO79" i="110"/>
  <c r="BN79" i="110"/>
  <c r="BM79" i="110"/>
  <c r="BL79" i="110"/>
  <c r="BK79" i="110"/>
  <c r="BJ79" i="110"/>
  <c r="BI79" i="110"/>
  <c r="HL79" i="110"/>
  <c r="HK79" i="110"/>
  <c r="HJ79" i="110"/>
  <c r="HI79" i="110"/>
  <c r="HH79" i="110"/>
  <c r="BH79" i="110"/>
  <c r="BG79" i="110"/>
  <c r="BF79" i="110"/>
  <c r="BE79" i="110"/>
  <c r="BD79" i="110"/>
  <c r="AX79" i="110"/>
  <c r="AW79" i="110"/>
  <c r="AV79" i="110"/>
  <c r="AU79" i="110"/>
  <c r="AT79" i="110"/>
  <c r="HB79" i="110"/>
  <c r="HA79" i="110"/>
  <c r="GZ79" i="110"/>
  <c r="GY79" i="110"/>
  <c r="GX79" i="110"/>
  <c r="T79" i="110"/>
  <c r="S79" i="110"/>
  <c r="R79" i="110"/>
  <c r="Q79" i="110"/>
  <c r="P79" i="110"/>
  <c r="O79" i="110"/>
  <c r="N79" i="110"/>
  <c r="M79" i="110"/>
  <c r="L79" i="110"/>
  <c r="K79" i="110"/>
  <c r="JY87" i="110"/>
  <c r="JX87" i="110"/>
  <c r="JW87" i="110"/>
  <c r="JV87" i="110"/>
  <c r="JU87" i="110"/>
  <c r="JJ87" i="110"/>
  <c r="JI87" i="110"/>
  <c r="JH87" i="110"/>
  <c r="JG87" i="110"/>
  <c r="JF87" i="110"/>
  <c r="IF87" i="110"/>
  <c r="IE87" i="110"/>
  <c r="ID87" i="110"/>
  <c r="IC87" i="110"/>
  <c r="IB87" i="110"/>
  <c r="HV87" i="110"/>
  <c r="HU87" i="110"/>
  <c r="HT87" i="110"/>
  <c r="HS87" i="110"/>
  <c r="HR87" i="110"/>
  <c r="BC87" i="110"/>
  <c r="BB87" i="110"/>
  <c r="BA87" i="110"/>
  <c r="AZ87" i="110"/>
  <c r="AY87" i="110"/>
  <c r="GM87" i="110"/>
  <c r="GL87" i="110"/>
  <c r="GK87" i="110"/>
  <c r="GJ87" i="110"/>
  <c r="GI87" i="110"/>
  <c r="GH87" i="110"/>
  <c r="GG87" i="110"/>
  <c r="GF87" i="110"/>
  <c r="GE87" i="110"/>
  <c r="GD87" i="110"/>
  <c r="DK87" i="110"/>
  <c r="DJ87" i="110"/>
  <c r="DI87" i="110"/>
  <c r="DH87" i="110"/>
  <c r="DG87" i="110"/>
  <c r="DA87" i="110"/>
  <c r="CZ87" i="110"/>
  <c r="CY87" i="110"/>
  <c r="CX87" i="110"/>
  <c r="CW87" i="110"/>
  <c r="BW87" i="110"/>
  <c r="BV87" i="110"/>
  <c r="BU87" i="110"/>
  <c r="BT87" i="110"/>
  <c r="BS87" i="110"/>
  <c r="BR87" i="110"/>
  <c r="BQ87" i="110"/>
  <c r="BP87" i="110"/>
  <c r="BO87" i="110"/>
  <c r="BN87" i="110"/>
  <c r="BM87" i="110"/>
  <c r="BL87" i="110"/>
  <c r="BK87" i="110"/>
  <c r="BJ87" i="110"/>
  <c r="BI87" i="110"/>
  <c r="HL87" i="110"/>
  <c r="HK87" i="110"/>
  <c r="HJ87" i="110"/>
  <c r="HI87" i="110"/>
  <c r="HH87" i="110"/>
  <c r="BH87" i="110"/>
  <c r="BG87" i="110"/>
  <c r="BF87" i="110"/>
  <c r="BE87" i="110"/>
  <c r="BD87" i="110"/>
  <c r="AX87" i="110"/>
  <c r="AW87" i="110"/>
  <c r="AV87" i="110"/>
  <c r="AU87" i="110"/>
  <c r="AT87" i="110"/>
  <c r="HB87" i="110"/>
  <c r="HA87" i="110"/>
  <c r="GZ87" i="110"/>
  <c r="GY87" i="110"/>
  <c r="GX87" i="110"/>
  <c r="T87" i="110"/>
  <c r="S87" i="110"/>
  <c r="R87" i="110"/>
  <c r="Q87" i="110"/>
  <c r="P87" i="110"/>
  <c r="O87" i="110"/>
  <c r="N87" i="110"/>
  <c r="M87" i="110"/>
  <c r="L87" i="110"/>
  <c r="K87" i="110"/>
  <c r="JY40" i="110"/>
  <c r="JX40" i="110"/>
  <c r="JW40" i="110"/>
  <c r="JV40" i="110"/>
  <c r="JU40" i="110"/>
  <c r="JJ40" i="110"/>
  <c r="JI40" i="110"/>
  <c r="JH40" i="110"/>
  <c r="JG40" i="110"/>
  <c r="JF40" i="110"/>
  <c r="IF40" i="110"/>
  <c r="IE40" i="110"/>
  <c r="ID40" i="110"/>
  <c r="IC40" i="110"/>
  <c r="IB40" i="110"/>
  <c r="HV40" i="110"/>
  <c r="HU40" i="110"/>
  <c r="HT40" i="110"/>
  <c r="HS40" i="110"/>
  <c r="HR40" i="110"/>
  <c r="BC40" i="110"/>
  <c r="BB40" i="110"/>
  <c r="BA40" i="110"/>
  <c r="AZ40" i="110"/>
  <c r="AY40" i="110"/>
  <c r="GM40" i="110"/>
  <c r="GL40" i="110"/>
  <c r="GK40" i="110"/>
  <c r="GJ40" i="110"/>
  <c r="GI40" i="110"/>
  <c r="GH40" i="110"/>
  <c r="GG40" i="110"/>
  <c r="GF40" i="110"/>
  <c r="GE40" i="110"/>
  <c r="GD40" i="110"/>
  <c r="DK40" i="110"/>
  <c r="DJ40" i="110"/>
  <c r="DI40" i="110"/>
  <c r="DH40" i="110"/>
  <c r="DG40" i="110"/>
  <c r="DA40" i="110"/>
  <c r="CZ40" i="110"/>
  <c r="CY40" i="110"/>
  <c r="CX40" i="110"/>
  <c r="CW40" i="110"/>
  <c r="BW40" i="110"/>
  <c r="BV40" i="110"/>
  <c r="BU40" i="110"/>
  <c r="BT40" i="110"/>
  <c r="BS40" i="110"/>
  <c r="BR40" i="110"/>
  <c r="BQ40" i="110"/>
  <c r="BP40" i="110"/>
  <c r="BO40" i="110"/>
  <c r="BN40" i="110"/>
  <c r="BM40" i="110"/>
  <c r="BL40" i="110"/>
  <c r="BK40" i="110"/>
  <c r="BJ40" i="110"/>
  <c r="BI40" i="110"/>
  <c r="HL40" i="110"/>
  <c r="HK40" i="110"/>
  <c r="HJ40" i="110"/>
  <c r="HI40" i="110"/>
  <c r="HH40" i="110"/>
  <c r="BH40" i="110"/>
  <c r="BG40" i="110"/>
  <c r="BF40" i="110"/>
  <c r="BE40" i="110"/>
  <c r="BD40" i="110"/>
  <c r="AX40" i="110"/>
  <c r="AW40" i="110"/>
  <c r="AV40" i="110"/>
  <c r="AU40" i="110"/>
  <c r="AT40" i="110"/>
  <c r="HB40" i="110"/>
  <c r="HA40" i="110"/>
  <c r="GZ40" i="110"/>
  <c r="GY40" i="110"/>
  <c r="GX40" i="110"/>
  <c r="T40" i="110"/>
  <c r="S40" i="110"/>
  <c r="R40" i="110"/>
  <c r="Q40" i="110"/>
  <c r="P40" i="110"/>
  <c r="O40" i="110"/>
  <c r="N40" i="110"/>
  <c r="M40" i="110"/>
  <c r="L40" i="110"/>
  <c r="K40" i="110"/>
  <c r="JY140" i="110"/>
  <c r="JX140" i="110"/>
  <c r="JW140" i="110"/>
  <c r="JV140" i="110"/>
  <c r="JU140" i="110"/>
  <c r="JJ140" i="110"/>
  <c r="JI140" i="110"/>
  <c r="JH140" i="110"/>
  <c r="JG140" i="110"/>
  <c r="JF140" i="110"/>
  <c r="IF140" i="110"/>
  <c r="IE140" i="110"/>
  <c r="ID140" i="110"/>
  <c r="IC140" i="110"/>
  <c r="IB140" i="110"/>
  <c r="HV140" i="110"/>
  <c r="HU140" i="110"/>
  <c r="HT140" i="110"/>
  <c r="HS140" i="110"/>
  <c r="HR140" i="110"/>
  <c r="BC140" i="110"/>
  <c r="BB140" i="110"/>
  <c r="BA140" i="110"/>
  <c r="AZ140" i="110"/>
  <c r="AY140" i="110"/>
  <c r="GM140" i="110"/>
  <c r="GL140" i="110"/>
  <c r="GK140" i="110"/>
  <c r="GJ140" i="110"/>
  <c r="GI140" i="110"/>
  <c r="GH140" i="110"/>
  <c r="GG140" i="110"/>
  <c r="GF140" i="110"/>
  <c r="GE140" i="110"/>
  <c r="GD140" i="110"/>
  <c r="DK140" i="110"/>
  <c r="DJ140" i="110"/>
  <c r="DI140" i="110"/>
  <c r="DH140" i="110"/>
  <c r="DG140" i="110"/>
  <c r="DA140" i="110"/>
  <c r="CZ140" i="110"/>
  <c r="CY140" i="110"/>
  <c r="CX140" i="110"/>
  <c r="CW140" i="110"/>
  <c r="BW140" i="110"/>
  <c r="BV140" i="110"/>
  <c r="BU140" i="110"/>
  <c r="BT140" i="110"/>
  <c r="BS140" i="110"/>
  <c r="BR140" i="110"/>
  <c r="BQ140" i="110"/>
  <c r="BP140" i="110"/>
  <c r="BO140" i="110"/>
  <c r="BN140" i="110"/>
  <c r="BM140" i="110"/>
  <c r="BL140" i="110"/>
  <c r="BK140" i="110"/>
  <c r="BJ140" i="110"/>
  <c r="BI140" i="110"/>
  <c r="HL140" i="110"/>
  <c r="HK140" i="110"/>
  <c r="HJ140" i="110"/>
  <c r="HI140" i="110"/>
  <c r="HH140" i="110"/>
  <c r="BH140" i="110"/>
  <c r="BG140" i="110"/>
  <c r="BF140" i="110"/>
  <c r="BE140" i="110"/>
  <c r="BD140" i="110"/>
  <c r="AX140" i="110"/>
  <c r="AW140" i="110"/>
  <c r="AV140" i="110"/>
  <c r="AU140" i="110"/>
  <c r="AT140" i="110"/>
  <c r="HB140" i="110"/>
  <c r="HA140" i="110"/>
  <c r="GZ140" i="110"/>
  <c r="GY140" i="110"/>
  <c r="GX140" i="110"/>
  <c r="T140" i="110"/>
  <c r="S140" i="110"/>
  <c r="R140" i="110"/>
  <c r="Q140" i="110"/>
  <c r="P140" i="110"/>
  <c r="O140" i="110"/>
  <c r="N140" i="110"/>
  <c r="M140" i="110"/>
  <c r="L140" i="110"/>
  <c r="K140" i="110"/>
  <c r="JY10" i="110"/>
  <c r="JX10" i="110"/>
  <c r="JW10" i="110"/>
  <c r="JV10" i="110"/>
  <c r="JU10" i="110"/>
  <c r="JJ10" i="110"/>
  <c r="JI10" i="110"/>
  <c r="JH10" i="110"/>
  <c r="JG10" i="110"/>
  <c r="JF10" i="110"/>
  <c r="IF10" i="110"/>
  <c r="IE10" i="110"/>
  <c r="ID10" i="110"/>
  <c r="IC10" i="110"/>
  <c r="IB10" i="110"/>
  <c r="HV10" i="110"/>
  <c r="HU10" i="110"/>
  <c r="HT10" i="110"/>
  <c r="HS10" i="110"/>
  <c r="HR10" i="110"/>
  <c r="BC10" i="110"/>
  <c r="BB10" i="110"/>
  <c r="BA10" i="110"/>
  <c r="AZ10" i="110"/>
  <c r="AY10" i="110"/>
  <c r="GM10" i="110"/>
  <c r="GL10" i="110"/>
  <c r="GK10" i="110"/>
  <c r="GJ10" i="110"/>
  <c r="GI10" i="110"/>
  <c r="GH10" i="110"/>
  <c r="GG10" i="110"/>
  <c r="GF10" i="110"/>
  <c r="GE10" i="110"/>
  <c r="GD10" i="110"/>
  <c r="DK10" i="110"/>
  <c r="DJ10" i="110"/>
  <c r="DI10" i="110"/>
  <c r="DH10" i="110"/>
  <c r="DG10" i="110"/>
  <c r="BW10" i="110"/>
  <c r="BV10" i="110"/>
  <c r="BU10" i="110"/>
  <c r="BT10" i="110"/>
  <c r="BS10" i="110"/>
  <c r="BR10" i="110"/>
  <c r="BQ10" i="110"/>
  <c r="BP10" i="110"/>
  <c r="BO10" i="110"/>
  <c r="BN10" i="110"/>
  <c r="BM10" i="110"/>
  <c r="BL10" i="110"/>
  <c r="BK10" i="110"/>
  <c r="BJ10" i="110"/>
  <c r="BI10" i="110"/>
  <c r="HL10" i="110"/>
  <c r="HK10" i="110"/>
  <c r="HJ10" i="110"/>
  <c r="HI10" i="110"/>
  <c r="HH10" i="110"/>
  <c r="BH10" i="110"/>
  <c r="BG10" i="110"/>
  <c r="BF10" i="110"/>
  <c r="BE10" i="110"/>
  <c r="BD10" i="110"/>
  <c r="AX10" i="110"/>
  <c r="AW10" i="110"/>
  <c r="AV10" i="110"/>
  <c r="AU10" i="110"/>
  <c r="AT10" i="110"/>
  <c r="HB10" i="110"/>
  <c r="HA10" i="110"/>
  <c r="GZ10" i="110"/>
  <c r="GY10" i="110"/>
  <c r="GX10" i="110"/>
  <c r="T10" i="110"/>
  <c r="S10" i="110"/>
  <c r="R10" i="110"/>
  <c r="Q10" i="110"/>
  <c r="P10" i="110"/>
  <c r="O10" i="110"/>
  <c r="N10" i="110"/>
  <c r="M10" i="110"/>
  <c r="L10" i="110"/>
  <c r="K10" i="110"/>
  <c r="JY130" i="110"/>
  <c r="JX130" i="110"/>
  <c r="JW130" i="110"/>
  <c r="JV130" i="110"/>
  <c r="JU130" i="110"/>
  <c r="JJ130" i="110"/>
  <c r="JI130" i="110"/>
  <c r="JH130" i="110"/>
  <c r="JG130" i="110"/>
  <c r="JF130" i="110"/>
  <c r="IF130" i="110"/>
  <c r="IE130" i="110"/>
  <c r="ID130" i="110"/>
  <c r="IC130" i="110"/>
  <c r="IB130" i="110"/>
  <c r="HV130" i="110"/>
  <c r="HU130" i="110"/>
  <c r="HT130" i="110"/>
  <c r="HS130" i="110"/>
  <c r="HR130" i="110"/>
  <c r="BC130" i="110"/>
  <c r="BB130" i="110"/>
  <c r="BA130" i="110"/>
  <c r="AZ130" i="110"/>
  <c r="AY130" i="110"/>
  <c r="GM130" i="110"/>
  <c r="GL130" i="110"/>
  <c r="GK130" i="110"/>
  <c r="GJ130" i="110"/>
  <c r="GI130" i="110"/>
  <c r="GH130" i="110"/>
  <c r="GG130" i="110"/>
  <c r="GF130" i="110"/>
  <c r="GE130" i="110"/>
  <c r="GD130" i="110"/>
  <c r="DK130" i="110"/>
  <c r="DJ130" i="110"/>
  <c r="DI130" i="110"/>
  <c r="DH130" i="110"/>
  <c r="DG130" i="110"/>
  <c r="DA130" i="110"/>
  <c r="CZ130" i="110"/>
  <c r="CY130" i="110"/>
  <c r="CX130" i="110"/>
  <c r="CW130" i="110"/>
  <c r="BW130" i="110"/>
  <c r="BV130" i="110"/>
  <c r="BU130" i="110"/>
  <c r="BT130" i="110"/>
  <c r="BS130" i="110"/>
  <c r="BR130" i="110"/>
  <c r="BQ130" i="110"/>
  <c r="BP130" i="110"/>
  <c r="BO130" i="110"/>
  <c r="BN130" i="110"/>
  <c r="BM130" i="110"/>
  <c r="BL130" i="110"/>
  <c r="BK130" i="110"/>
  <c r="BJ130" i="110"/>
  <c r="BI130" i="110"/>
  <c r="HL130" i="110"/>
  <c r="HK130" i="110"/>
  <c r="HJ130" i="110"/>
  <c r="HI130" i="110"/>
  <c r="HH130" i="110"/>
  <c r="BH130" i="110"/>
  <c r="BG130" i="110"/>
  <c r="BF130" i="110"/>
  <c r="BE130" i="110"/>
  <c r="BD130" i="110"/>
  <c r="AX130" i="110"/>
  <c r="AW130" i="110"/>
  <c r="AV130" i="110"/>
  <c r="AU130" i="110"/>
  <c r="AT130" i="110"/>
  <c r="HB130" i="110"/>
  <c r="HA130" i="110"/>
  <c r="GZ130" i="110"/>
  <c r="GY130" i="110"/>
  <c r="GX130" i="110"/>
  <c r="T130" i="110"/>
  <c r="S130" i="110"/>
  <c r="R130" i="110"/>
  <c r="Q130" i="110"/>
  <c r="P130" i="110"/>
  <c r="O130" i="110"/>
  <c r="N130" i="110"/>
  <c r="M130" i="110"/>
  <c r="L130" i="110"/>
  <c r="K130" i="110"/>
  <c r="JY155" i="110"/>
  <c r="JX155" i="110"/>
  <c r="JW155" i="110"/>
  <c r="JV155" i="110"/>
  <c r="JU155" i="110"/>
  <c r="JJ155" i="110"/>
  <c r="JI155" i="110"/>
  <c r="JH155" i="110"/>
  <c r="JG155" i="110"/>
  <c r="JF155" i="110"/>
  <c r="IF155" i="110"/>
  <c r="IE155" i="110"/>
  <c r="ID155" i="110"/>
  <c r="IC155" i="110"/>
  <c r="IB155" i="110"/>
  <c r="HV155" i="110"/>
  <c r="HU155" i="110"/>
  <c r="HT155" i="110"/>
  <c r="HS155" i="110"/>
  <c r="HR155" i="110"/>
  <c r="BC155" i="110"/>
  <c r="BB155" i="110"/>
  <c r="BA155" i="110"/>
  <c r="AZ155" i="110"/>
  <c r="AY155" i="110"/>
  <c r="GM155" i="110"/>
  <c r="GL155" i="110"/>
  <c r="GK155" i="110"/>
  <c r="GJ155" i="110"/>
  <c r="GI155" i="110"/>
  <c r="GH155" i="110"/>
  <c r="GG155" i="110"/>
  <c r="GF155" i="110"/>
  <c r="GE155" i="110"/>
  <c r="GD155" i="110"/>
  <c r="DK155" i="110"/>
  <c r="DJ155" i="110"/>
  <c r="DI155" i="110"/>
  <c r="DH155" i="110"/>
  <c r="DG155" i="110"/>
  <c r="DA155" i="110"/>
  <c r="CZ155" i="110"/>
  <c r="CY155" i="110"/>
  <c r="CX155" i="110"/>
  <c r="CW155" i="110"/>
  <c r="BW155" i="110"/>
  <c r="BV155" i="110"/>
  <c r="BU155" i="110"/>
  <c r="BT155" i="110"/>
  <c r="BS155" i="110"/>
  <c r="BR155" i="110"/>
  <c r="BQ155" i="110"/>
  <c r="BP155" i="110"/>
  <c r="BO155" i="110"/>
  <c r="BN155" i="110"/>
  <c r="BM155" i="110"/>
  <c r="BL155" i="110"/>
  <c r="BK155" i="110"/>
  <c r="BJ155" i="110"/>
  <c r="BI155" i="110"/>
  <c r="HL155" i="110"/>
  <c r="HK155" i="110"/>
  <c r="HJ155" i="110"/>
  <c r="HI155" i="110"/>
  <c r="HH155" i="110"/>
  <c r="BH155" i="110"/>
  <c r="BG155" i="110"/>
  <c r="BF155" i="110"/>
  <c r="BE155" i="110"/>
  <c r="BD155" i="110"/>
  <c r="AX155" i="110"/>
  <c r="AW155" i="110"/>
  <c r="AV155" i="110"/>
  <c r="AU155" i="110"/>
  <c r="AT155" i="110"/>
  <c r="HB155" i="110"/>
  <c r="HA155" i="110"/>
  <c r="GZ155" i="110"/>
  <c r="GY155" i="110"/>
  <c r="GX155" i="110"/>
  <c r="T155" i="110"/>
  <c r="S155" i="110"/>
  <c r="R155" i="110"/>
  <c r="Q155" i="110"/>
  <c r="P155" i="110"/>
  <c r="O155" i="110"/>
  <c r="N155" i="110"/>
  <c r="M155" i="110"/>
  <c r="L155" i="110"/>
  <c r="K155" i="110"/>
  <c r="JY112" i="110"/>
  <c r="JX112" i="110"/>
  <c r="JW112" i="110"/>
  <c r="JV112" i="110"/>
  <c r="JU112" i="110"/>
  <c r="JJ112" i="110"/>
  <c r="JI112" i="110"/>
  <c r="JH112" i="110"/>
  <c r="JG112" i="110"/>
  <c r="JF112" i="110"/>
  <c r="IF112" i="110"/>
  <c r="IE112" i="110"/>
  <c r="ID112" i="110"/>
  <c r="IC112" i="110"/>
  <c r="IB112" i="110"/>
  <c r="HV112" i="110"/>
  <c r="HU112" i="110"/>
  <c r="HT112" i="110"/>
  <c r="HS112" i="110"/>
  <c r="HR112" i="110"/>
  <c r="BC112" i="110"/>
  <c r="BB112" i="110"/>
  <c r="BA112" i="110"/>
  <c r="AZ112" i="110"/>
  <c r="AY112" i="110"/>
  <c r="GM112" i="110"/>
  <c r="GL112" i="110"/>
  <c r="GK112" i="110"/>
  <c r="GJ112" i="110"/>
  <c r="GI112" i="110"/>
  <c r="GH112" i="110"/>
  <c r="GG112" i="110"/>
  <c r="GF112" i="110"/>
  <c r="GE112" i="110"/>
  <c r="GD112" i="110"/>
  <c r="DK112" i="110"/>
  <c r="DJ112" i="110"/>
  <c r="DI112" i="110"/>
  <c r="DH112" i="110"/>
  <c r="DG112" i="110"/>
  <c r="DA112" i="110"/>
  <c r="CZ112" i="110"/>
  <c r="CY112" i="110"/>
  <c r="CX112" i="110"/>
  <c r="CW112" i="110"/>
  <c r="BW112" i="110"/>
  <c r="BV112" i="110"/>
  <c r="BU112" i="110"/>
  <c r="BT112" i="110"/>
  <c r="BS112" i="110"/>
  <c r="BR112" i="110"/>
  <c r="BQ112" i="110"/>
  <c r="BP112" i="110"/>
  <c r="BO112" i="110"/>
  <c r="BN112" i="110"/>
  <c r="BM112" i="110"/>
  <c r="BL112" i="110"/>
  <c r="BK112" i="110"/>
  <c r="BJ112" i="110"/>
  <c r="BI112" i="110"/>
  <c r="HL112" i="110"/>
  <c r="HK112" i="110"/>
  <c r="HJ112" i="110"/>
  <c r="HI112" i="110"/>
  <c r="HH112" i="110"/>
  <c r="BH112" i="110"/>
  <c r="BG112" i="110"/>
  <c r="BF112" i="110"/>
  <c r="BE112" i="110"/>
  <c r="BD112" i="110"/>
  <c r="AX112" i="110"/>
  <c r="AW112" i="110"/>
  <c r="AV112" i="110"/>
  <c r="AU112" i="110"/>
  <c r="AT112" i="110"/>
  <c r="HB112" i="110"/>
  <c r="HA112" i="110"/>
  <c r="GZ112" i="110"/>
  <c r="GY112" i="110"/>
  <c r="GX112" i="110"/>
  <c r="T112" i="110"/>
  <c r="S112" i="110"/>
  <c r="R112" i="110"/>
  <c r="Q112" i="110"/>
  <c r="P112" i="110"/>
  <c r="O112" i="110"/>
  <c r="N112" i="110"/>
  <c r="M112" i="110"/>
  <c r="L112" i="110"/>
  <c r="K112" i="110"/>
  <c r="JY123" i="110"/>
  <c r="JX123" i="110"/>
  <c r="JW123" i="110"/>
  <c r="JV123" i="110"/>
  <c r="JU123" i="110"/>
  <c r="JJ123" i="110"/>
  <c r="JI123" i="110"/>
  <c r="JH123" i="110"/>
  <c r="JG123" i="110"/>
  <c r="JF123" i="110"/>
  <c r="IF123" i="110"/>
  <c r="IE123" i="110"/>
  <c r="ID123" i="110"/>
  <c r="IC123" i="110"/>
  <c r="IB123" i="110"/>
  <c r="HV123" i="110"/>
  <c r="HU123" i="110"/>
  <c r="HT123" i="110"/>
  <c r="HS123" i="110"/>
  <c r="HR123" i="110"/>
  <c r="BC123" i="110"/>
  <c r="BB123" i="110"/>
  <c r="BA123" i="110"/>
  <c r="AZ123" i="110"/>
  <c r="AY123" i="110"/>
  <c r="GM123" i="110"/>
  <c r="GL123" i="110"/>
  <c r="GK123" i="110"/>
  <c r="GJ123" i="110"/>
  <c r="GI123" i="110"/>
  <c r="GH123" i="110"/>
  <c r="GG123" i="110"/>
  <c r="GF123" i="110"/>
  <c r="GE123" i="110"/>
  <c r="GD123" i="110"/>
  <c r="DK123" i="110"/>
  <c r="DJ123" i="110"/>
  <c r="DI123" i="110"/>
  <c r="DH123" i="110"/>
  <c r="DG123" i="110"/>
  <c r="DA123" i="110"/>
  <c r="CZ123" i="110"/>
  <c r="CY123" i="110"/>
  <c r="CX123" i="110"/>
  <c r="CW123" i="110"/>
  <c r="BW123" i="110"/>
  <c r="BV123" i="110"/>
  <c r="BU123" i="110"/>
  <c r="BT123" i="110"/>
  <c r="BS123" i="110"/>
  <c r="BR123" i="110"/>
  <c r="BQ123" i="110"/>
  <c r="BP123" i="110"/>
  <c r="BO123" i="110"/>
  <c r="BN123" i="110"/>
  <c r="BM123" i="110"/>
  <c r="BL123" i="110"/>
  <c r="BK123" i="110"/>
  <c r="BJ123" i="110"/>
  <c r="BI123" i="110"/>
  <c r="HL123" i="110"/>
  <c r="HK123" i="110"/>
  <c r="HJ123" i="110"/>
  <c r="HI123" i="110"/>
  <c r="HH123" i="110"/>
  <c r="BH123" i="110"/>
  <c r="BG123" i="110"/>
  <c r="BF123" i="110"/>
  <c r="BE123" i="110"/>
  <c r="BD123" i="110"/>
  <c r="AX123" i="110"/>
  <c r="AW123" i="110"/>
  <c r="AV123" i="110"/>
  <c r="AU123" i="110"/>
  <c r="AT123" i="110"/>
  <c r="HB123" i="110"/>
  <c r="HA123" i="110"/>
  <c r="GZ123" i="110"/>
  <c r="GY123" i="110"/>
  <c r="GX123" i="110"/>
  <c r="T123" i="110"/>
  <c r="S123" i="110"/>
  <c r="R123" i="110"/>
  <c r="Q123" i="110"/>
  <c r="P123" i="110"/>
  <c r="O123" i="110"/>
  <c r="N123" i="110"/>
  <c r="M123" i="110"/>
  <c r="L123" i="110"/>
  <c r="K123" i="110"/>
  <c r="JY135" i="110"/>
  <c r="JX135" i="110"/>
  <c r="JW135" i="110"/>
  <c r="JV135" i="110"/>
  <c r="JU135" i="110"/>
  <c r="JJ135" i="110"/>
  <c r="JI135" i="110"/>
  <c r="JH135" i="110"/>
  <c r="JG135" i="110"/>
  <c r="JF135" i="110"/>
  <c r="IF135" i="110"/>
  <c r="IE135" i="110"/>
  <c r="ID135" i="110"/>
  <c r="IC135" i="110"/>
  <c r="IB135" i="110"/>
  <c r="HV135" i="110"/>
  <c r="HU135" i="110"/>
  <c r="HT135" i="110"/>
  <c r="HS135" i="110"/>
  <c r="HR135" i="110"/>
  <c r="BC135" i="110"/>
  <c r="BB135" i="110"/>
  <c r="BA135" i="110"/>
  <c r="AZ135" i="110"/>
  <c r="AY135" i="110"/>
  <c r="GM135" i="110"/>
  <c r="GL135" i="110"/>
  <c r="GK135" i="110"/>
  <c r="GJ135" i="110"/>
  <c r="GI135" i="110"/>
  <c r="GH135" i="110"/>
  <c r="GG135" i="110"/>
  <c r="GF135" i="110"/>
  <c r="GE135" i="110"/>
  <c r="GD135" i="110"/>
  <c r="DK135" i="110"/>
  <c r="DJ135" i="110"/>
  <c r="DI135" i="110"/>
  <c r="DH135" i="110"/>
  <c r="DG135" i="110"/>
  <c r="DA135" i="110"/>
  <c r="CZ135" i="110"/>
  <c r="CY135" i="110"/>
  <c r="CX135" i="110"/>
  <c r="CW135" i="110"/>
  <c r="BW135" i="110"/>
  <c r="BV135" i="110"/>
  <c r="BU135" i="110"/>
  <c r="BT135" i="110"/>
  <c r="BS135" i="110"/>
  <c r="BR135" i="110"/>
  <c r="BQ135" i="110"/>
  <c r="BP135" i="110"/>
  <c r="BO135" i="110"/>
  <c r="BN135" i="110"/>
  <c r="BM135" i="110"/>
  <c r="BL135" i="110"/>
  <c r="BK135" i="110"/>
  <c r="BJ135" i="110"/>
  <c r="BI135" i="110"/>
  <c r="HL135" i="110"/>
  <c r="HK135" i="110"/>
  <c r="HJ135" i="110"/>
  <c r="HI135" i="110"/>
  <c r="HH135" i="110"/>
  <c r="BH135" i="110"/>
  <c r="BG135" i="110"/>
  <c r="BF135" i="110"/>
  <c r="BE135" i="110"/>
  <c r="BD135" i="110"/>
  <c r="AX135" i="110"/>
  <c r="AW135" i="110"/>
  <c r="AV135" i="110"/>
  <c r="AU135" i="110"/>
  <c r="AT135" i="110"/>
  <c r="HB135" i="110"/>
  <c r="HA135" i="110"/>
  <c r="GZ135" i="110"/>
  <c r="GY135" i="110"/>
  <c r="GX135" i="110"/>
  <c r="T135" i="110"/>
  <c r="S135" i="110"/>
  <c r="R135" i="110"/>
  <c r="Q135" i="110"/>
  <c r="P135" i="110"/>
  <c r="O135" i="110"/>
  <c r="N135" i="110"/>
  <c r="M135" i="110"/>
  <c r="L135" i="110"/>
  <c r="K135" i="110"/>
  <c r="JY107" i="110"/>
  <c r="JX107" i="110"/>
  <c r="JW107" i="110"/>
  <c r="JV107" i="110"/>
  <c r="JU107" i="110"/>
  <c r="JJ107" i="110"/>
  <c r="JI107" i="110"/>
  <c r="JH107" i="110"/>
  <c r="JG107" i="110"/>
  <c r="JF107" i="110"/>
  <c r="IF107" i="110"/>
  <c r="IE107" i="110"/>
  <c r="ID107" i="110"/>
  <c r="IC107" i="110"/>
  <c r="IB107" i="110"/>
  <c r="HV107" i="110"/>
  <c r="HU107" i="110"/>
  <c r="HT107" i="110"/>
  <c r="HS107" i="110"/>
  <c r="HR107" i="110"/>
  <c r="BC107" i="110"/>
  <c r="BB107" i="110"/>
  <c r="BA107" i="110"/>
  <c r="AZ107" i="110"/>
  <c r="AY107" i="110"/>
  <c r="GM107" i="110"/>
  <c r="GL107" i="110"/>
  <c r="GK107" i="110"/>
  <c r="GJ107" i="110"/>
  <c r="GI107" i="110"/>
  <c r="GH107" i="110"/>
  <c r="GG107" i="110"/>
  <c r="GF107" i="110"/>
  <c r="GE107" i="110"/>
  <c r="GD107" i="110"/>
  <c r="DK107" i="110"/>
  <c r="DJ107" i="110"/>
  <c r="DI107" i="110"/>
  <c r="DH107" i="110"/>
  <c r="DG107" i="110"/>
  <c r="DA107" i="110"/>
  <c r="CZ107" i="110"/>
  <c r="CY107" i="110"/>
  <c r="CX107" i="110"/>
  <c r="CW107" i="110"/>
  <c r="BW107" i="110"/>
  <c r="BV107" i="110"/>
  <c r="BU107" i="110"/>
  <c r="BT107" i="110"/>
  <c r="BS107" i="110"/>
  <c r="BR107" i="110"/>
  <c r="BQ107" i="110"/>
  <c r="BP107" i="110"/>
  <c r="BO107" i="110"/>
  <c r="BN107" i="110"/>
  <c r="BM107" i="110"/>
  <c r="BL107" i="110"/>
  <c r="BK107" i="110"/>
  <c r="BJ107" i="110"/>
  <c r="BI107" i="110"/>
  <c r="HL107" i="110"/>
  <c r="HK107" i="110"/>
  <c r="HJ107" i="110"/>
  <c r="HI107" i="110"/>
  <c r="HH107" i="110"/>
  <c r="BH107" i="110"/>
  <c r="BG107" i="110"/>
  <c r="BF107" i="110"/>
  <c r="BE107" i="110"/>
  <c r="BD107" i="110"/>
  <c r="AX107" i="110"/>
  <c r="AW107" i="110"/>
  <c r="AV107" i="110"/>
  <c r="AU107" i="110"/>
  <c r="AT107" i="110"/>
  <c r="HB107" i="110"/>
  <c r="HA107" i="110"/>
  <c r="GZ107" i="110"/>
  <c r="GY107" i="110"/>
  <c r="GX107" i="110"/>
  <c r="T107" i="110"/>
  <c r="S107" i="110"/>
  <c r="R107" i="110"/>
  <c r="Q107" i="110"/>
  <c r="P107" i="110"/>
  <c r="O107" i="110"/>
  <c r="N107" i="110"/>
  <c r="M107" i="110"/>
  <c r="L107" i="110"/>
  <c r="K107" i="110"/>
  <c r="JY99" i="110"/>
  <c r="JX99" i="110"/>
  <c r="JW99" i="110"/>
  <c r="JV99" i="110"/>
  <c r="JU99" i="110"/>
  <c r="JJ99" i="110"/>
  <c r="JI99" i="110"/>
  <c r="JH99" i="110"/>
  <c r="JG99" i="110"/>
  <c r="JF99" i="110"/>
  <c r="IF99" i="110"/>
  <c r="IE99" i="110"/>
  <c r="ID99" i="110"/>
  <c r="IC99" i="110"/>
  <c r="IB99" i="110"/>
  <c r="HV99" i="110"/>
  <c r="HU99" i="110"/>
  <c r="HT99" i="110"/>
  <c r="HS99" i="110"/>
  <c r="HR99" i="110"/>
  <c r="BC99" i="110"/>
  <c r="BB99" i="110"/>
  <c r="BA99" i="110"/>
  <c r="AZ99" i="110"/>
  <c r="AY99" i="110"/>
  <c r="GM99" i="110"/>
  <c r="GL99" i="110"/>
  <c r="GK99" i="110"/>
  <c r="GJ99" i="110"/>
  <c r="GI99" i="110"/>
  <c r="GH99" i="110"/>
  <c r="GG99" i="110"/>
  <c r="GF99" i="110"/>
  <c r="GE99" i="110"/>
  <c r="GD99" i="110"/>
  <c r="DK99" i="110"/>
  <c r="DJ99" i="110"/>
  <c r="DI99" i="110"/>
  <c r="DH99" i="110"/>
  <c r="DG99" i="110"/>
  <c r="DA99" i="110"/>
  <c r="CZ99" i="110"/>
  <c r="CY99" i="110"/>
  <c r="CX99" i="110"/>
  <c r="CW99" i="110"/>
  <c r="BW99" i="110"/>
  <c r="BV99" i="110"/>
  <c r="BU99" i="110"/>
  <c r="BT99" i="110"/>
  <c r="BS99" i="110"/>
  <c r="BR99" i="110"/>
  <c r="BQ99" i="110"/>
  <c r="BP99" i="110"/>
  <c r="BO99" i="110"/>
  <c r="BN99" i="110"/>
  <c r="BM99" i="110"/>
  <c r="BL99" i="110"/>
  <c r="BK99" i="110"/>
  <c r="BJ99" i="110"/>
  <c r="BI99" i="110"/>
  <c r="HL99" i="110"/>
  <c r="HK99" i="110"/>
  <c r="HJ99" i="110"/>
  <c r="HI99" i="110"/>
  <c r="HH99" i="110"/>
  <c r="BH99" i="110"/>
  <c r="BG99" i="110"/>
  <c r="BF99" i="110"/>
  <c r="BE99" i="110"/>
  <c r="BD99" i="110"/>
  <c r="AX99" i="110"/>
  <c r="AW99" i="110"/>
  <c r="AV99" i="110"/>
  <c r="AU99" i="110"/>
  <c r="AT99" i="110"/>
  <c r="T99" i="110"/>
  <c r="S99" i="110"/>
  <c r="R99" i="110"/>
  <c r="Q99" i="110"/>
  <c r="P99" i="110"/>
  <c r="O99" i="110"/>
  <c r="N99" i="110"/>
  <c r="M99" i="110"/>
  <c r="L99" i="110"/>
  <c r="K99" i="110"/>
  <c r="JY108" i="110"/>
  <c r="JX108" i="110"/>
  <c r="JW108" i="110"/>
  <c r="JV108" i="110"/>
  <c r="JU108" i="110"/>
  <c r="JJ108" i="110"/>
  <c r="JI108" i="110"/>
  <c r="JH108" i="110"/>
  <c r="JG108" i="110"/>
  <c r="JF108" i="110"/>
  <c r="IF108" i="110"/>
  <c r="IE108" i="110"/>
  <c r="ID108" i="110"/>
  <c r="IC108" i="110"/>
  <c r="IB108" i="110"/>
  <c r="HV108" i="110"/>
  <c r="HU108" i="110"/>
  <c r="HT108" i="110"/>
  <c r="HS108" i="110"/>
  <c r="HR108" i="110"/>
  <c r="BC108" i="110"/>
  <c r="BB108" i="110"/>
  <c r="BA108" i="110"/>
  <c r="AZ108" i="110"/>
  <c r="AY108" i="110"/>
  <c r="GM108" i="110"/>
  <c r="GL108" i="110"/>
  <c r="GK108" i="110"/>
  <c r="GJ108" i="110"/>
  <c r="GI108" i="110"/>
  <c r="GH108" i="110"/>
  <c r="GG108" i="110"/>
  <c r="GF108" i="110"/>
  <c r="GE108" i="110"/>
  <c r="GD108" i="110"/>
  <c r="DK108" i="110"/>
  <c r="DJ108" i="110"/>
  <c r="DI108" i="110"/>
  <c r="DH108" i="110"/>
  <c r="DG108" i="110"/>
  <c r="DA108" i="110"/>
  <c r="CZ108" i="110"/>
  <c r="CY108" i="110"/>
  <c r="CX108" i="110"/>
  <c r="CW108" i="110"/>
  <c r="BW108" i="110"/>
  <c r="BV108" i="110"/>
  <c r="BU108" i="110"/>
  <c r="BT108" i="110"/>
  <c r="BS108" i="110"/>
  <c r="BR108" i="110"/>
  <c r="BQ108" i="110"/>
  <c r="BP108" i="110"/>
  <c r="BO108" i="110"/>
  <c r="BN108" i="110"/>
  <c r="BM108" i="110"/>
  <c r="BL108" i="110"/>
  <c r="BK108" i="110"/>
  <c r="BJ108" i="110"/>
  <c r="BI108" i="110"/>
  <c r="HL108" i="110"/>
  <c r="HK108" i="110"/>
  <c r="HJ108" i="110"/>
  <c r="HI108" i="110"/>
  <c r="HH108" i="110"/>
  <c r="BH108" i="110"/>
  <c r="BG108" i="110"/>
  <c r="BF108" i="110"/>
  <c r="BE108" i="110"/>
  <c r="BD108" i="110"/>
  <c r="AX108" i="110"/>
  <c r="AW108" i="110"/>
  <c r="AV108" i="110"/>
  <c r="AU108" i="110"/>
  <c r="AT108" i="110"/>
  <c r="HB108" i="110"/>
  <c r="HA108" i="110"/>
  <c r="GZ108" i="110"/>
  <c r="GY108" i="110"/>
  <c r="GX108" i="110"/>
  <c r="T108" i="110"/>
  <c r="S108" i="110"/>
  <c r="R108" i="110"/>
  <c r="Q108" i="110"/>
  <c r="P108" i="110"/>
  <c r="O108" i="110"/>
  <c r="N108" i="110"/>
  <c r="M108" i="110"/>
  <c r="L108" i="110"/>
  <c r="K108" i="110"/>
  <c r="JY77" i="110"/>
  <c r="JX77" i="110"/>
  <c r="JW77" i="110"/>
  <c r="JV77" i="110"/>
  <c r="JU77" i="110"/>
  <c r="JJ77" i="110"/>
  <c r="JI77" i="110"/>
  <c r="JH77" i="110"/>
  <c r="JG77" i="110"/>
  <c r="JF77" i="110"/>
  <c r="IF77" i="110"/>
  <c r="IE77" i="110"/>
  <c r="ID77" i="110"/>
  <c r="IC77" i="110"/>
  <c r="IB77" i="110"/>
  <c r="HV77" i="110"/>
  <c r="HU77" i="110"/>
  <c r="HT77" i="110"/>
  <c r="HS77" i="110"/>
  <c r="HR77" i="110"/>
  <c r="BC77" i="110"/>
  <c r="BB77" i="110"/>
  <c r="BA77" i="110"/>
  <c r="AZ77" i="110"/>
  <c r="AY77" i="110"/>
  <c r="GM77" i="110"/>
  <c r="GL77" i="110"/>
  <c r="GK77" i="110"/>
  <c r="GJ77" i="110"/>
  <c r="GI77" i="110"/>
  <c r="GH77" i="110"/>
  <c r="GG77" i="110"/>
  <c r="GF77" i="110"/>
  <c r="GE77" i="110"/>
  <c r="GD77" i="110"/>
  <c r="DK77" i="110"/>
  <c r="DJ77" i="110"/>
  <c r="DI77" i="110"/>
  <c r="DH77" i="110"/>
  <c r="DG77" i="110"/>
  <c r="DA77" i="110"/>
  <c r="CZ77" i="110"/>
  <c r="CY77" i="110"/>
  <c r="CX77" i="110"/>
  <c r="CW77" i="110"/>
  <c r="BW77" i="110"/>
  <c r="BV77" i="110"/>
  <c r="BU77" i="110"/>
  <c r="BT77" i="110"/>
  <c r="BS77" i="110"/>
  <c r="BR77" i="110"/>
  <c r="BQ77" i="110"/>
  <c r="BP77" i="110"/>
  <c r="BO77" i="110"/>
  <c r="BN77" i="110"/>
  <c r="BM77" i="110"/>
  <c r="BL77" i="110"/>
  <c r="BK77" i="110"/>
  <c r="BJ77" i="110"/>
  <c r="BI77" i="110"/>
  <c r="HL77" i="110"/>
  <c r="HK77" i="110"/>
  <c r="HJ77" i="110"/>
  <c r="HI77" i="110"/>
  <c r="HH77" i="110"/>
  <c r="BH77" i="110"/>
  <c r="BG77" i="110"/>
  <c r="BF77" i="110"/>
  <c r="BE77" i="110"/>
  <c r="BD77" i="110"/>
  <c r="AX77" i="110"/>
  <c r="AW77" i="110"/>
  <c r="AV77" i="110"/>
  <c r="AU77" i="110"/>
  <c r="AT77" i="110"/>
  <c r="HB77" i="110"/>
  <c r="HA77" i="110"/>
  <c r="GZ77" i="110"/>
  <c r="GY77" i="110"/>
  <c r="GX77" i="110"/>
  <c r="T77" i="110"/>
  <c r="S77" i="110"/>
  <c r="R77" i="110"/>
  <c r="Q77" i="110"/>
  <c r="P77" i="110"/>
  <c r="O77" i="110"/>
  <c r="N77" i="110"/>
  <c r="M77" i="110"/>
  <c r="L77" i="110"/>
  <c r="K77" i="110"/>
  <c r="JY34" i="110"/>
  <c r="JX34" i="110"/>
  <c r="JW34" i="110"/>
  <c r="JV34" i="110"/>
  <c r="JU34" i="110"/>
  <c r="JJ34" i="110"/>
  <c r="JI34" i="110"/>
  <c r="JH34" i="110"/>
  <c r="JG34" i="110"/>
  <c r="JF34" i="110"/>
  <c r="IF34" i="110"/>
  <c r="IE34" i="110"/>
  <c r="ID34" i="110"/>
  <c r="IC34" i="110"/>
  <c r="IB34" i="110"/>
  <c r="HV34" i="110"/>
  <c r="HU34" i="110"/>
  <c r="HT34" i="110"/>
  <c r="HS34" i="110"/>
  <c r="HR34" i="110"/>
  <c r="BC34" i="110"/>
  <c r="BB34" i="110"/>
  <c r="BA34" i="110"/>
  <c r="AZ34" i="110"/>
  <c r="AY34" i="110"/>
  <c r="GM34" i="110"/>
  <c r="GL34" i="110"/>
  <c r="GK34" i="110"/>
  <c r="GJ34" i="110"/>
  <c r="GI34" i="110"/>
  <c r="DK34" i="110"/>
  <c r="DJ34" i="110"/>
  <c r="DI34" i="110"/>
  <c r="DH34" i="110"/>
  <c r="DG34" i="110"/>
  <c r="DA34" i="110"/>
  <c r="CZ34" i="110"/>
  <c r="CY34" i="110"/>
  <c r="CX34" i="110"/>
  <c r="CW34" i="110"/>
  <c r="BW34" i="110"/>
  <c r="BV34" i="110"/>
  <c r="BU34" i="110"/>
  <c r="BT34" i="110"/>
  <c r="BS34" i="110"/>
  <c r="BR34" i="110"/>
  <c r="BQ34" i="110"/>
  <c r="BP34" i="110"/>
  <c r="BO34" i="110"/>
  <c r="BN34" i="110"/>
  <c r="BM34" i="110"/>
  <c r="BL34" i="110"/>
  <c r="BK34" i="110"/>
  <c r="BJ34" i="110"/>
  <c r="BI34" i="110"/>
  <c r="HL34" i="110"/>
  <c r="HK34" i="110"/>
  <c r="HJ34" i="110"/>
  <c r="HI34" i="110"/>
  <c r="HH34" i="110"/>
  <c r="BH34" i="110"/>
  <c r="BG34" i="110"/>
  <c r="BF34" i="110"/>
  <c r="BE34" i="110"/>
  <c r="BD34" i="110"/>
  <c r="AX34" i="110"/>
  <c r="AW34" i="110"/>
  <c r="AV34" i="110"/>
  <c r="AU34" i="110"/>
  <c r="AT34" i="110"/>
  <c r="HB34" i="110"/>
  <c r="HA34" i="110"/>
  <c r="GZ34" i="110"/>
  <c r="GY34" i="110"/>
  <c r="GX34" i="110"/>
  <c r="T34" i="110"/>
  <c r="S34" i="110"/>
  <c r="R34" i="110"/>
  <c r="Q34" i="110"/>
  <c r="P34" i="110"/>
  <c r="O34" i="110"/>
  <c r="N34" i="110"/>
  <c r="M34" i="110"/>
  <c r="L34" i="110"/>
  <c r="K34" i="110"/>
  <c r="JY27" i="110"/>
  <c r="JX27" i="110"/>
  <c r="JW27" i="110"/>
  <c r="JV27" i="110"/>
  <c r="JU27" i="110"/>
  <c r="JJ27" i="110"/>
  <c r="JI27" i="110"/>
  <c r="JH27" i="110"/>
  <c r="JG27" i="110"/>
  <c r="JF27" i="110"/>
  <c r="IF27" i="110"/>
  <c r="IE27" i="110"/>
  <c r="ID27" i="110"/>
  <c r="IC27" i="110"/>
  <c r="IB27" i="110"/>
  <c r="HV27" i="110"/>
  <c r="HU27" i="110"/>
  <c r="HT27" i="110"/>
  <c r="HS27" i="110"/>
  <c r="HR27" i="110"/>
  <c r="BC27" i="110"/>
  <c r="BB27" i="110"/>
  <c r="BA27" i="110"/>
  <c r="AZ27" i="110"/>
  <c r="AY27" i="110"/>
  <c r="GM27" i="110"/>
  <c r="GL27" i="110"/>
  <c r="GK27" i="110"/>
  <c r="GJ27" i="110"/>
  <c r="GI27" i="110"/>
  <c r="GH27" i="110"/>
  <c r="GG27" i="110"/>
  <c r="GF27" i="110"/>
  <c r="GE27" i="110"/>
  <c r="GD27" i="110"/>
  <c r="DK27" i="110"/>
  <c r="DJ27" i="110"/>
  <c r="DI27" i="110"/>
  <c r="DH27" i="110"/>
  <c r="DG27" i="110"/>
  <c r="DA27" i="110"/>
  <c r="CZ27" i="110"/>
  <c r="CY27" i="110"/>
  <c r="CX27" i="110"/>
  <c r="CW27" i="110"/>
  <c r="BW27" i="110"/>
  <c r="BV27" i="110"/>
  <c r="BU27" i="110"/>
  <c r="BT27" i="110"/>
  <c r="BS27" i="110"/>
  <c r="BR27" i="110"/>
  <c r="BQ27" i="110"/>
  <c r="BP27" i="110"/>
  <c r="BO27" i="110"/>
  <c r="BN27" i="110"/>
  <c r="BM27" i="110"/>
  <c r="BL27" i="110"/>
  <c r="BK27" i="110"/>
  <c r="BJ27" i="110"/>
  <c r="BI27" i="110"/>
  <c r="HL27" i="110"/>
  <c r="HK27" i="110"/>
  <c r="HJ27" i="110"/>
  <c r="HI27" i="110"/>
  <c r="HH27" i="110"/>
  <c r="BH27" i="110"/>
  <c r="BG27" i="110"/>
  <c r="BF27" i="110"/>
  <c r="BE27" i="110"/>
  <c r="BD27" i="110"/>
  <c r="AX27" i="110"/>
  <c r="AW27" i="110"/>
  <c r="AV27" i="110"/>
  <c r="AU27" i="110"/>
  <c r="AT27" i="110"/>
  <c r="HB27" i="110"/>
  <c r="HA27" i="110"/>
  <c r="GZ27" i="110"/>
  <c r="GY27" i="110"/>
  <c r="GX27" i="110"/>
  <c r="T27" i="110"/>
  <c r="S27" i="110"/>
  <c r="R27" i="110"/>
  <c r="Q27" i="110"/>
  <c r="P27" i="110"/>
  <c r="O27" i="110"/>
  <c r="N27" i="110"/>
  <c r="M27" i="110"/>
  <c r="L27" i="110"/>
  <c r="K27" i="110"/>
  <c r="JY128" i="110"/>
  <c r="JX128" i="110"/>
  <c r="JW128" i="110"/>
  <c r="JV128" i="110"/>
  <c r="JU128" i="110"/>
  <c r="JJ128" i="110"/>
  <c r="JI128" i="110"/>
  <c r="JH128" i="110"/>
  <c r="JG128" i="110"/>
  <c r="JF128" i="110"/>
  <c r="IF128" i="110"/>
  <c r="IE128" i="110"/>
  <c r="ID128" i="110"/>
  <c r="IC128" i="110"/>
  <c r="IB128" i="110"/>
  <c r="HV128" i="110"/>
  <c r="HU128" i="110"/>
  <c r="HT128" i="110"/>
  <c r="HS128" i="110"/>
  <c r="HR128" i="110"/>
  <c r="BC128" i="110"/>
  <c r="BB128" i="110"/>
  <c r="BA128" i="110"/>
  <c r="AZ128" i="110"/>
  <c r="AY128" i="110"/>
  <c r="GM128" i="110"/>
  <c r="GL128" i="110"/>
  <c r="GK128" i="110"/>
  <c r="GJ128" i="110"/>
  <c r="GI128" i="110"/>
  <c r="GH128" i="110"/>
  <c r="GG128" i="110"/>
  <c r="GF128" i="110"/>
  <c r="GE128" i="110"/>
  <c r="GD128" i="110"/>
  <c r="DK128" i="110"/>
  <c r="DJ128" i="110"/>
  <c r="DI128" i="110"/>
  <c r="DH128" i="110"/>
  <c r="DG128" i="110"/>
  <c r="DA128" i="110"/>
  <c r="CZ128" i="110"/>
  <c r="CY128" i="110"/>
  <c r="CX128" i="110"/>
  <c r="CW128" i="110"/>
  <c r="BW128" i="110"/>
  <c r="BV128" i="110"/>
  <c r="BU128" i="110"/>
  <c r="BT128" i="110"/>
  <c r="BS128" i="110"/>
  <c r="BR128" i="110"/>
  <c r="BQ128" i="110"/>
  <c r="BP128" i="110"/>
  <c r="BO128" i="110"/>
  <c r="BN128" i="110"/>
  <c r="BM128" i="110"/>
  <c r="BL128" i="110"/>
  <c r="BK128" i="110"/>
  <c r="BJ128" i="110"/>
  <c r="BI128" i="110"/>
  <c r="HL128" i="110"/>
  <c r="HK128" i="110"/>
  <c r="HJ128" i="110"/>
  <c r="HI128" i="110"/>
  <c r="HH128" i="110"/>
  <c r="BH128" i="110"/>
  <c r="BG128" i="110"/>
  <c r="BF128" i="110"/>
  <c r="BE128" i="110"/>
  <c r="BD128" i="110"/>
  <c r="AX128" i="110"/>
  <c r="AW128" i="110"/>
  <c r="AV128" i="110"/>
  <c r="AU128" i="110"/>
  <c r="AT128" i="110"/>
  <c r="HB128" i="110"/>
  <c r="HA128" i="110"/>
  <c r="GZ128" i="110"/>
  <c r="GY128" i="110"/>
  <c r="GX128" i="110"/>
  <c r="T128" i="110"/>
  <c r="S128" i="110"/>
  <c r="R128" i="110"/>
  <c r="Q128" i="110"/>
  <c r="P128" i="110"/>
  <c r="O128" i="110"/>
  <c r="N128" i="110"/>
  <c r="M128" i="110"/>
  <c r="L128" i="110"/>
  <c r="K128" i="110"/>
  <c r="JY157" i="110"/>
  <c r="JX157" i="110"/>
  <c r="JW157" i="110"/>
  <c r="JV157" i="110"/>
  <c r="JU157" i="110"/>
  <c r="JJ157" i="110"/>
  <c r="JI157" i="110"/>
  <c r="JH157" i="110"/>
  <c r="JG157" i="110"/>
  <c r="JF157" i="110"/>
  <c r="IF157" i="110"/>
  <c r="IE157" i="110"/>
  <c r="ID157" i="110"/>
  <c r="IC157" i="110"/>
  <c r="IB157" i="110"/>
  <c r="HV157" i="110"/>
  <c r="HU157" i="110"/>
  <c r="HT157" i="110"/>
  <c r="HS157" i="110"/>
  <c r="HR157" i="110"/>
  <c r="BC157" i="110"/>
  <c r="BB157" i="110"/>
  <c r="BA157" i="110"/>
  <c r="AZ157" i="110"/>
  <c r="AY157" i="110"/>
  <c r="GM157" i="110"/>
  <c r="GL157" i="110"/>
  <c r="GK157" i="110"/>
  <c r="GJ157" i="110"/>
  <c r="GI157" i="110"/>
  <c r="GH157" i="110"/>
  <c r="GG157" i="110"/>
  <c r="GF157" i="110"/>
  <c r="GE157" i="110"/>
  <c r="GD157" i="110"/>
  <c r="DK157" i="110"/>
  <c r="DJ157" i="110"/>
  <c r="DI157" i="110"/>
  <c r="DH157" i="110"/>
  <c r="DG157" i="110"/>
  <c r="DA157" i="110"/>
  <c r="CZ157" i="110"/>
  <c r="CY157" i="110"/>
  <c r="CX157" i="110"/>
  <c r="CW157" i="110"/>
  <c r="BW157" i="110"/>
  <c r="BV157" i="110"/>
  <c r="BU157" i="110"/>
  <c r="BT157" i="110"/>
  <c r="BS157" i="110"/>
  <c r="BR157" i="110"/>
  <c r="BQ157" i="110"/>
  <c r="BP157" i="110"/>
  <c r="BO157" i="110"/>
  <c r="BN157" i="110"/>
  <c r="BM157" i="110"/>
  <c r="BL157" i="110"/>
  <c r="BK157" i="110"/>
  <c r="BJ157" i="110"/>
  <c r="BI157" i="110"/>
  <c r="HL157" i="110"/>
  <c r="HK157" i="110"/>
  <c r="HJ157" i="110"/>
  <c r="HI157" i="110"/>
  <c r="HH157" i="110"/>
  <c r="BH157" i="110"/>
  <c r="BG157" i="110"/>
  <c r="BF157" i="110"/>
  <c r="BE157" i="110"/>
  <c r="BD157" i="110"/>
  <c r="AX157" i="110"/>
  <c r="AW157" i="110"/>
  <c r="AV157" i="110"/>
  <c r="AU157" i="110"/>
  <c r="AT157" i="110"/>
  <c r="HB157" i="110"/>
  <c r="HA157" i="110"/>
  <c r="GZ157" i="110"/>
  <c r="GY157" i="110"/>
  <c r="GX157" i="110"/>
  <c r="T157" i="110"/>
  <c r="S157" i="110"/>
  <c r="R157" i="110"/>
  <c r="Q157" i="110"/>
  <c r="P157" i="110"/>
  <c r="O157" i="110"/>
  <c r="N157" i="110"/>
  <c r="M157" i="110"/>
  <c r="L157" i="110"/>
  <c r="K157" i="110"/>
  <c r="JY78" i="110"/>
  <c r="JX78" i="110"/>
  <c r="JW78" i="110"/>
  <c r="JV78" i="110"/>
  <c r="JU78" i="110"/>
  <c r="JJ78" i="110"/>
  <c r="JI78" i="110"/>
  <c r="JH78" i="110"/>
  <c r="JG78" i="110"/>
  <c r="JF78" i="110"/>
  <c r="IF78" i="110"/>
  <c r="IE78" i="110"/>
  <c r="ID78" i="110"/>
  <c r="IC78" i="110"/>
  <c r="IB78" i="110"/>
  <c r="HV78" i="110"/>
  <c r="HU78" i="110"/>
  <c r="HT78" i="110"/>
  <c r="HS78" i="110"/>
  <c r="HR78" i="110"/>
  <c r="BC78" i="110"/>
  <c r="BB78" i="110"/>
  <c r="BA78" i="110"/>
  <c r="AZ78" i="110"/>
  <c r="AY78" i="110"/>
  <c r="GM78" i="110"/>
  <c r="GL78" i="110"/>
  <c r="GK78" i="110"/>
  <c r="GJ78" i="110"/>
  <c r="GI78" i="110"/>
  <c r="GH78" i="110"/>
  <c r="GG78" i="110"/>
  <c r="GF78" i="110"/>
  <c r="GE78" i="110"/>
  <c r="GD78" i="110"/>
  <c r="DK78" i="110"/>
  <c r="DJ78" i="110"/>
  <c r="DI78" i="110"/>
  <c r="DH78" i="110"/>
  <c r="DG78" i="110"/>
  <c r="DA78" i="110"/>
  <c r="CZ78" i="110"/>
  <c r="CY78" i="110"/>
  <c r="CX78" i="110"/>
  <c r="CW78" i="110"/>
  <c r="BW78" i="110"/>
  <c r="BV78" i="110"/>
  <c r="BU78" i="110"/>
  <c r="BT78" i="110"/>
  <c r="BS78" i="110"/>
  <c r="BR78" i="110"/>
  <c r="BQ78" i="110"/>
  <c r="BP78" i="110"/>
  <c r="BO78" i="110"/>
  <c r="BN78" i="110"/>
  <c r="BM78" i="110"/>
  <c r="BL78" i="110"/>
  <c r="BK78" i="110"/>
  <c r="BJ78" i="110"/>
  <c r="BI78" i="110"/>
  <c r="HL78" i="110"/>
  <c r="HK78" i="110"/>
  <c r="HJ78" i="110"/>
  <c r="HI78" i="110"/>
  <c r="HH78" i="110"/>
  <c r="BH78" i="110"/>
  <c r="BG78" i="110"/>
  <c r="BF78" i="110"/>
  <c r="BE78" i="110"/>
  <c r="BD78" i="110"/>
  <c r="AX78" i="110"/>
  <c r="AW78" i="110"/>
  <c r="AV78" i="110"/>
  <c r="AU78" i="110"/>
  <c r="AT78" i="110"/>
  <c r="T78" i="110"/>
  <c r="S78" i="110"/>
  <c r="R78" i="110"/>
  <c r="Q78" i="110"/>
  <c r="P78" i="110"/>
  <c r="O78" i="110"/>
  <c r="N78" i="110"/>
  <c r="M78" i="110"/>
  <c r="L78" i="110"/>
  <c r="K78" i="110"/>
  <c r="JY65" i="110"/>
  <c r="JX65" i="110"/>
  <c r="JW65" i="110"/>
  <c r="JV65" i="110"/>
  <c r="JU65" i="110"/>
  <c r="JJ65" i="110"/>
  <c r="JI65" i="110"/>
  <c r="JH65" i="110"/>
  <c r="JG65" i="110"/>
  <c r="JF65" i="110"/>
  <c r="IF65" i="110"/>
  <c r="IE65" i="110"/>
  <c r="ID65" i="110"/>
  <c r="IC65" i="110"/>
  <c r="IB65" i="110"/>
  <c r="HV65" i="110"/>
  <c r="HU65" i="110"/>
  <c r="HT65" i="110"/>
  <c r="HS65" i="110"/>
  <c r="HR65" i="110"/>
  <c r="BC65" i="110"/>
  <c r="BB65" i="110"/>
  <c r="BA65" i="110"/>
  <c r="AZ65" i="110"/>
  <c r="AY65" i="110"/>
  <c r="GM65" i="110"/>
  <c r="GL65" i="110"/>
  <c r="GK65" i="110"/>
  <c r="GJ65" i="110"/>
  <c r="GI65" i="110"/>
  <c r="GH65" i="110"/>
  <c r="GG65" i="110"/>
  <c r="GF65" i="110"/>
  <c r="GE65" i="110"/>
  <c r="GD65" i="110"/>
  <c r="DK65" i="110"/>
  <c r="DJ65" i="110"/>
  <c r="DI65" i="110"/>
  <c r="DH65" i="110"/>
  <c r="DG65" i="110"/>
  <c r="DA65" i="110"/>
  <c r="CZ65" i="110"/>
  <c r="CY65" i="110"/>
  <c r="CX65" i="110"/>
  <c r="CW65" i="110"/>
  <c r="BW65" i="110"/>
  <c r="BV65" i="110"/>
  <c r="BU65" i="110"/>
  <c r="BT65" i="110"/>
  <c r="BS65" i="110"/>
  <c r="BR65" i="110"/>
  <c r="BQ65" i="110"/>
  <c r="BP65" i="110"/>
  <c r="BO65" i="110"/>
  <c r="BN65" i="110"/>
  <c r="BM65" i="110"/>
  <c r="BL65" i="110"/>
  <c r="BK65" i="110"/>
  <c r="BJ65" i="110"/>
  <c r="BI65" i="110"/>
  <c r="HL65" i="110"/>
  <c r="HK65" i="110"/>
  <c r="HJ65" i="110"/>
  <c r="HI65" i="110"/>
  <c r="HH65" i="110"/>
  <c r="AX65" i="110"/>
  <c r="AW65" i="110"/>
  <c r="AV65" i="110"/>
  <c r="AU65" i="110"/>
  <c r="AT65" i="110"/>
  <c r="HB65" i="110"/>
  <c r="HA65" i="110"/>
  <c r="GZ65" i="110"/>
  <c r="GY65" i="110"/>
  <c r="GX65" i="110"/>
  <c r="T65" i="110"/>
  <c r="S65" i="110"/>
  <c r="R65" i="110"/>
  <c r="Q65" i="110"/>
  <c r="P65" i="110"/>
  <c r="O65" i="110"/>
  <c r="N65" i="110"/>
  <c r="M65" i="110"/>
  <c r="L65" i="110"/>
  <c r="K65" i="110"/>
  <c r="JY113" i="110"/>
  <c r="JX113" i="110"/>
  <c r="JW113" i="110"/>
  <c r="JV113" i="110"/>
  <c r="JU113" i="110"/>
  <c r="JJ113" i="110"/>
  <c r="JI113" i="110"/>
  <c r="JH113" i="110"/>
  <c r="JG113" i="110"/>
  <c r="JF113" i="110"/>
  <c r="IF113" i="110"/>
  <c r="IE113" i="110"/>
  <c r="ID113" i="110"/>
  <c r="IC113" i="110"/>
  <c r="IB113" i="110"/>
  <c r="HV113" i="110"/>
  <c r="HU113" i="110"/>
  <c r="HT113" i="110"/>
  <c r="HS113" i="110"/>
  <c r="HR113" i="110"/>
  <c r="BC113" i="110"/>
  <c r="BB113" i="110"/>
  <c r="BA113" i="110"/>
  <c r="AZ113" i="110"/>
  <c r="AY113" i="110"/>
  <c r="GM113" i="110"/>
  <c r="GL113" i="110"/>
  <c r="GK113" i="110"/>
  <c r="GJ113" i="110"/>
  <c r="GI113" i="110"/>
  <c r="GH113" i="110"/>
  <c r="GG113" i="110"/>
  <c r="GF113" i="110"/>
  <c r="GE113" i="110"/>
  <c r="GD113" i="110"/>
  <c r="DK113" i="110"/>
  <c r="DJ113" i="110"/>
  <c r="DI113" i="110"/>
  <c r="DH113" i="110"/>
  <c r="DG113" i="110"/>
  <c r="DA113" i="110"/>
  <c r="CZ113" i="110"/>
  <c r="CY113" i="110"/>
  <c r="CX113" i="110"/>
  <c r="CW113" i="110"/>
  <c r="BW113" i="110"/>
  <c r="BV113" i="110"/>
  <c r="BU113" i="110"/>
  <c r="BT113" i="110"/>
  <c r="BS113" i="110"/>
  <c r="BR113" i="110"/>
  <c r="BQ113" i="110"/>
  <c r="BP113" i="110"/>
  <c r="BO113" i="110"/>
  <c r="BN113" i="110"/>
  <c r="BM113" i="110"/>
  <c r="BL113" i="110"/>
  <c r="BK113" i="110"/>
  <c r="BJ113" i="110"/>
  <c r="BI113" i="110"/>
  <c r="HL113" i="110"/>
  <c r="HK113" i="110"/>
  <c r="HJ113" i="110"/>
  <c r="HI113" i="110"/>
  <c r="HH113" i="110"/>
  <c r="BH113" i="110"/>
  <c r="BG113" i="110"/>
  <c r="BF113" i="110"/>
  <c r="BE113" i="110"/>
  <c r="BD113" i="110"/>
  <c r="AX113" i="110"/>
  <c r="AW113" i="110"/>
  <c r="AV113" i="110"/>
  <c r="AU113" i="110"/>
  <c r="AT113" i="110"/>
  <c r="HB113" i="110"/>
  <c r="HA113" i="110"/>
  <c r="GZ113" i="110"/>
  <c r="GY113" i="110"/>
  <c r="GX113" i="110"/>
  <c r="T113" i="110"/>
  <c r="S113" i="110"/>
  <c r="R113" i="110"/>
  <c r="Q113" i="110"/>
  <c r="P113" i="110"/>
  <c r="O113" i="110"/>
  <c r="N113" i="110"/>
  <c r="M113" i="110"/>
  <c r="L113" i="110"/>
  <c r="K113" i="110"/>
  <c r="JY166" i="110"/>
  <c r="JX166" i="110"/>
  <c r="JW166" i="110"/>
  <c r="JV166" i="110"/>
  <c r="JU166" i="110"/>
  <c r="JJ166" i="110"/>
  <c r="JI166" i="110"/>
  <c r="JH166" i="110"/>
  <c r="JG166" i="110"/>
  <c r="JF166" i="110"/>
  <c r="IF166" i="110"/>
  <c r="IE166" i="110"/>
  <c r="ID166" i="110"/>
  <c r="IC166" i="110"/>
  <c r="IB166" i="110"/>
  <c r="HV166" i="110"/>
  <c r="HU166" i="110"/>
  <c r="HT166" i="110"/>
  <c r="HS166" i="110"/>
  <c r="HR166" i="110"/>
  <c r="BC166" i="110"/>
  <c r="BB166" i="110"/>
  <c r="BA166" i="110"/>
  <c r="AZ166" i="110"/>
  <c r="AY166" i="110"/>
  <c r="GM166" i="110"/>
  <c r="GL166" i="110"/>
  <c r="GK166" i="110"/>
  <c r="GJ166" i="110"/>
  <c r="GI166" i="110"/>
  <c r="GH166" i="110"/>
  <c r="GG166" i="110"/>
  <c r="GF166" i="110"/>
  <c r="GE166" i="110"/>
  <c r="GD166" i="110"/>
  <c r="DK166" i="110"/>
  <c r="DJ166" i="110"/>
  <c r="DI166" i="110"/>
  <c r="DH166" i="110"/>
  <c r="DG166" i="110"/>
  <c r="DA166" i="110"/>
  <c r="CZ166" i="110"/>
  <c r="CY166" i="110"/>
  <c r="CX166" i="110"/>
  <c r="CW166" i="110"/>
  <c r="BW166" i="110"/>
  <c r="BV166" i="110"/>
  <c r="BU166" i="110"/>
  <c r="BT166" i="110"/>
  <c r="BS166" i="110"/>
  <c r="BR166" i="110"/>
  <c r="BQ166" i="110"/>
  <c r="BP166" i="110"/>
  <c r="BO166" i="110"/>
  <c r="BN166" i="110"/>
  <c r="BM166" i="110"/>
  <c r="BL166" i="110"/>
  <c r="BK166" i="110"/>
  <c r="BJ166" i="110"/>
  <c r="BI166" i="110"/>
  <c r="HL166" i="110"/>
  <c r="HK166" i="110"/>
  <c r="HJ166" i="110"/>
  <c r="HI166" i="110"/>
  <c r="HH166" i="110"/>
  <c r="BH166" i="110"/>
  <c r="BG166" i="110"/>
  <c r="BF166" i="110"/>
  <c r="BE166" i="110"/>
  <c r="BD166" i="110"/>
  <c r="AX166" i="110"/>
  <c r="AW166" i="110"/>
  <c r="AV166" i="110"/>
  <c r="AU166" i="110"/>
  <c r="AT166" i="110"/>
  <c r="HB166" i="110"/>
  <c r="HA166" i="110"/>
  <c r="GZ166" i="110"/>
  <c r="GY166" i="110"/>
  <c r="GX166" i="110"/>
  <c r="T166" i="110"/>
  <c r="S166" i="110"/>
  <c r="R166" i="110"/>
  <c r="Q166" i="110"/>
  <c r="P166" i="110"/>
  <c r="O166" i="110"/>
  <c r="N166" i="110"/>
  <c r="M166" i="110"/>
  <c r="L166" i="110"/>
  <c r="K166" i="110"/>
  <c r="JJ9" i="110"/>
  <c r="JI9" i="110"/>
  <c r="JH9" i="110"/>
  <c r="JG9" i="110"/>
  <c r="JF9" i="110"/>
  <c r="IF9" i="110"/>
  <c r="IE9" i="110"/>
  <c r="ID9" i="110"/>
  <c r="IC9" i="110"/>
  <c r="IB9" i="110"/>
  <c r="HV9" i="110"/>
  <c r="HU9" i="110"/>
  <c r="HT9" i="110"/>
  <c r="HS9" i="110"/>
  <c r="HR9" i="110"/>
  <c r="BC9" i="110"/>
  <c r="BB9" i="110"/>
  <c r="BA9" i="110"/>
  <c r="AZ9" i="110"/>
  <c r="AY9" i="110"/>
  <c r="GM9" i="110"/>
  <c r="GL9" i="110"/>
  <c r="GK9" i="110"/>
  <c r="GJ9" i="110"/>
  <c r="GI9" i="110"/>
  <c r="GH9" i="110"/>
  <c r="GG9" i="110"/>
  <c r="GF9" i="110"/>
  <c r="GE9" i="110"/>
  <c r="GD9" i="110"/>
  <c r="DK9" i="110"/>
  <c r="DJ9" i="110"/>
  <c r="DI9" i="110"/>
  <c r="DH9" i="110"/>
  <c r="DG9" i="110"/>
  <c r="BW9" i="110"/>
  <c r="BV9" i="110"/>
  <c r="BU9" i="110"/>
  <c r="BT9" i="110"/>
  <c r="BS9" i="110"/>
  <c r="BR9" i="110"/>
  <c r="BQ9" i="110"/>
  <c r="BP9" i="110"/>
  <c r="BO9" i="110"/>
  <c r="BN9" i="110"/>
  <c r="BM9" i="110"/>
  <c r="BL9" i="110"/>
  <c r="BK9" i="110"/>
  <c r="BJ9" i="110"/>
  <c r="BI9" i="110"/>
  <c r="HL9" i="110"/>
  <c r="HK9" i="110"/>
  <c r="HJ9" i="110"/>
  <c r="HI9" i="110"/>
  <c r="HH9" i="110"/>
  <c r="BH9" i="110"/>
  <c r="BG9" i="110"/>
  <c r="BF9" i="110"/>
  <c r="BE9" i="110"/>
  <c r="BD9" i="110"/>
  <c r="AX9" i="110"/>
  <c r="AW9" i="110"/>
  <c r="AV9" i="110"/>
  <c r="AU9" i="110"/>
  <c r="AT9" i="110"/>
  <c r="HB9" i="110"/>
  <c r="HA9" i="110"/>
  <c r="GZ9" i="110"/>
  <c r="GY9" i="110"/>
  <c r="GX9" i="110"/>
  <c r="T9" i="110"/>
  <c r="S9" i="110"/>
  <c r="R9" i="110"/>
  <c r="Q9" i="110"/>
  <c r="P9" i="110"/>
  <c r="O9" i="110"/>
  <c r="N9" i="110"/>
  <c r="M9" i="110"/>
  <c r="L9" i="110"/>
  <c r="K9" i="110"/>
  <c r="JY129" i="110"/>
  <c r="JX129" i="110"/>
  <c r="JW129" i="110"/>
  <c r="JV129" i="110"/>
  <c r="JU129" i="110"/>
  <c r="JJ129" i="110"/>
  <c r="JI129" i="110"/>
  <c r="JH129" i="110"/>
  <c r="JG129" i="110"/>
  <c r="JF129" i="110"/>
  <c r="IF129" i="110"/>
  <c r="IE129" i="110"/>
  <c r="ID129" i="110"/>
  <c r="IC129" i="110"/>
  <c r="IB129" i="110"/>
  <c r="HV129" i="110"/>
  <c r="HU129" i="110"/>
  <c r="HT129" i="110"/>
  <c r="HS129" i="110"/>
  <c r="HR129" i="110"/>
  <c r="BC129" i="110"/>
  <c r="BB129" i="110"/>
  <c r="BA129" i="110"/>
  <c r="AZ129" i="110"/>
  <c r="AY129" i="110"/>
  <c r="GM129" i="110"/>
  <c r="GL129" i="110"/>
  <c r="GK129" i="110"/>
  <c r="GJ129" i="110"/>
  <c r="GI129" i="110"/>
  <c r="GH129" i="110"/>
  <c r="GG129" i="110"/>
  <c r="GF129" i="110"/>
  <c r="GE129" i="110"/>
  <c r="GD129" i="110"/>
  <c r="DK129" i="110"/>
  <c r="DJ129" i="110"/>
  <c r="DI129" i="110"/>
  <c r="DH129" i="110"/>
  <c r="DG129" i="110"/>
  <c r="DA129" i="110"/>
  <c r="CZ129" i="110"/>
  <c r="CY129" i="110"/>
  <c r="CX129" i="110"/>
  <c r="CW129" i="110"/>
  <c r="BW129" i="110"/>
  <c r="BV129" i="110"/>
  <c r="BU129" i="110"/>
  <c r="BT129" i="110"/>
  <c r="BS129" i="110"/>
  <c r="BR129" i="110"/>
  <c r="BQ129" i="110"/>
  <c r="BP129" i="110"/>
  <c r="BO129" i="110"/>
  <c r="BN129" i="110"/>
  <c r="BM129" i="110"/>
  <c r="BL129" i="110"/>
  <c r="BK129" i="110"/>
  <c r="BJ129" i="110"/>
  <c r="BI129" i="110"/>
  <c r="BH129" i="110"/>
  <c r="BG129" i="110"/>
  <c r="BF129" i="110"/>
  <c r="BE129" i="110"/>
  <c r="BD129" i="110"/>
  <c r="AX129" i="110"/>
  <c r="AW129" i="110"/>
  <c r="AV129" i="110"/>
  <c r="AU129" i="110"/>
  <c r="AT129" i="110"/>
  <c r="HB129" i="110"/>
  <c r="HA129" i="110"/>
  <c r="GZ129" i="110"/>
  <c r="GY129" i="110"/>
  <c r="GX129" i="110"/>
  <c r="T129" i="110"/>
  <c r="S129" i="110"/>
  <c r="R129" i="110"/>
  <c r="Q129" i="110"/>
  <c r="P129" i="110"/>
  <c r="O129" i="110"/>
  <c r="N129" i="110"/>
  <c r="M129" i="110"/>
  <c r="L129" i="110"/>
  <c r="K129" i="110"/>
  <c r="JY139" i="110"/>
  <c r="JX139" i="110"/>
  <c r="JW139" i="110"/>
  <c r="JV139" i="110"/>
  <c r="JU139" i="110"/>
  <c r="JJ139" i="110"/>
  <c r="JI139" i="110"/>
  <c r="JH139" i="110"/>
  <c r="JG139" i="110"/>
  <c r="JF139" i="110"/>
  <c r="IF139" i="110"/>
  <c r="IE139" i="110"/>
  <c r="ID139" i="110"/>
  <c r="IC139" i="110"/>
  <c r="IB139" i="110"/>
  <c r="HV139" i="110"/>
  <c r="HU139" i="110"/>
  <c r="HT139" i="110"/>
  <c r="HS139" i="110"/>
  <c r="HR139" i="110"/>
  <c r="BC139" i="110"/>
  <c r="BB139" i="110"/>
  <c r="BA139" i="110"/>
  <c r="AZ139" i="110"/>
  <c r="AY139" i="110"/>
  <c r="GM139" i="110"/>
  <c r="GL139" i="110"/>
  <c r="GK139" i="110"/>
  <c r="GJ139" i="110"/>
  <c r="GI139" i="110"/>
  <c r="GH139" i="110"/>
  <c r="GG139" i="110"/>
  <c r="GF139" i="110"/>
  <c r="GE139" i="110"/>
  <c r="GD139" i="110"/>
  <c r="DK139" i="110"/>
  <c r="DJ139" i="110"/>
  <c r="DI139" i="110"/>
  <c r="DH139" i="110"/>
  <c r="DG139" i="110"/>
  <c r="DA139" i="110"/>
  <c r="CZ139" i="110"/>
  <c r="CY139" i="110"/>
  <c r="CX139" i="110"/>
  <c r="CW139" i="110"/>
  <c r="BW139" i="110"/>
  <c r="BV139" i="110"/>
  <c r="BU139" i="110"/>
  <c r="BT139" i="110"/>
  <c r="BS139" i="110"/>
  <c r="BR139" i="110"/>
  <c r="BQ139" i="110"/>
  <c r="BP139" i="110"/>
  <c r="BO139" i="110"/>
  <c r="BN139" i="110"/>
  <c r="BM139" i="110"/>
  <c r="BL139" i="110"/>
  <c r="BK139" i="110"/>
  <c r="BJ139" i="110"/>
  <c r="BI139" i="110"/>
  <c r="BH139" i="110"/>
  <c r="BG139" i="110"/>
  <c r="BF139" i="110"/>
  <c r="BE139" i="110"/>
  <c r="BD139" i="110"/>
  <c r="AX139" i="110"/>
  <c r="AW139" i="110"/>
  <c r="AV139" i="110"/>
  <c r="AU139" i="110"/>
  <c r="AT139" i="110"/>
  <c r="T139" i="110"/>
  <c r="S139" i="110"/>
  <c r="R139" i="110"/>
  <c r="Q139" i="110"/>
  <c r="P139" i="110"/>
  <c r="O139" i="110"/>
  <c r="N139" i="110"/>
  <c r="M139" i="110"/>
  <c r="L139" i="110"/>
  <c r="K139" i="110"/>
  <c r="JY71" i="110"/>
  <c r="JX71" i="110"/>
  <c r="JW71" i="110"/>
  <c r="JV71" i="110"/>
  <c r="JU71" i="110"/>
  <c r="JJ71" i="110"/>
  <c r="JI71" i="110"/>
  <c r="JH71" i="110"/>
  <c r="JG71" i="110"/>
  <c r="JF71" i="110"/>
  <c r="HV71" i="110"/>
  <c r="HU71" i="110"/>
  <c r="HT71" i="110"/>
  <c r="HS71" i="110"/>
  <c r="HR71" i="110"/>
  <c r="BC71" i="110"/>
  <c r="BB71" i="110"/>
  <c r="BA71" i="110"/>
  <c r="AZ71" i="110"/>
  <c r="AY71" i="110"/>
  <c r="GH71" i="110"/>
  <c r="GG71" i="110"/>
  <c r="GF71" i="110"/>
  <c r="GE71" i="110"/>
  <c r="GD71" i="110"/>
  <c r="DK71" i="110"/>
  <c r="DJ71" i="110"/>
  <c r="DI71" i="110"/>
  <c r="DH71" i="110"/>
  <c r="DG71" i="110"/>
  <c r="DA71" i="110"/>
  <c r="CZ71" i="110"/>
  <c r="CY71" i="110"/>
  <c r="CX71" i="110"/>
  <c r="CW71" i="110"/>
  <c r="BM71" i="110"/>
  <c r="BL71" i="110"/>
  <c r="BK71" i="110"/>
  <c r="BJ71" i="110"/>
  <c r="BI71" i="110"/>
  <c r="HL71" i="110"/>
  <c r="HK71" i="110"/>
  <c r="HJ71" i="110"/>
  <c r="HI71" i="110"/>
  <c r="HH71" i="110"/>
  <c r="BH71" i="110"/>
  <c r="BG71" i="110"/>
  <c r="BF71" i="110"/>
  <c r="BE71" i="110"/>
  <c r="BD71" i="110"/>
  <c r="AX71" i="110"/>
  <c r="AW71" i="110"/>
  <c r="AV71" i="110"/>
  <c r="AU71" i="110"/>
  <c r="AT71" i="110"/>
  <c r="HB71" i="110"/>
  <c r="HA71" i="110"/>
  <c r="GZ71" i="110"/>
  <c r="GY71" i="110"/>
  <c r="GX71" i="110"/>
  <c r="T71" i="110"/>
  <c r="S71" i="110"/>
  <c r="R71" i="110"/>
  <c r="Q71" i="110"/>
  <c r="P71" i="110"/>
  <c r="O71" i="110"/>
  <c r="N71" i="110"/>
  <c r="M71" i="110"/>
  <c r="L71" i="110"/>
  <c r="K71" i="110"/>
  <c r="JY81" i="110"/>
  <c r="JX81" i="110"/>
  <c r="JW81" i="110"/>
  <c r="JV81" i="110"/>
  <c r="JU81" i="110"/>
  <c r="JJ81" i="110"/>
  <c r="JI81" i="110"/>
  <c r="JH81" i="110"/>
  <c r="JG81" i="110"/>
  <c r="JF81" i="110"/>
  <c r="IF81" i="110"/>
  <c r="IE81" i="110"/>
  <c r="ID81" i="110"/>
  <c r="IC81" i="110"/>
  <c r="IB81" i="110"/>
  <c r="HV81" i="110"/>
  <c r="HU81" i="110"/>
  <c r="HT81" i="110"/>
  <c r="HS81" i="110"/>
  <c r="HR81" i="110"/>
  <c r="BC81" i="110"/>
  <c r="BB81" i="110"/>
  <c r="BA81" i="110"/>
  <c r="AZ81" i="110"/>
  <c r="AY81" i="110"/>
  <c r="GM81" i="110"/>
  <c r="GL81" i="110"/>
  <c r="GK81" i="110"/>
  <c r="GJ81" i="110"/>
  <c r="GI81" i="110"/>
  <c r="GH81" i="110"/>
  <c r="GG81" i="110"/>
  <c r="GF81" i="110"/>
  <c r="GE81" i="110"/>
  <c r="GD81" i="110"/>
  <c r="DK81" i="110"/>
  <c r="DJ81" i="110"/>
  <c r="DI81" i="110"/>
  <c r="DH81" i="110"/>
  <c r="DG81" i="110"/>
  <c r="DA81" i="110"/>
  <c r="CZ81" i="110"/>
  <c r="CY81" i="110"/>
  <c r="CX81" i="110"/>
  <c r="CW81" i="110"/>
  <c r="BW81" i="110"/>
  <c r="BV81" i="110"/>
  <c r="BU81" i="110"/>
  <c r="BT81" i="110"/>
  <c r="BS81" i="110"/>
  <c r="BR81" i="110"/>
  <c r="BQ81" i="110"/>
  <c r="BP81" i="110"/>
  <c r="BO81" i="110"/>
  <c r="BN81" i="110"/>
  <c r="BM81" i="110"/>
  <c r="BL81" i="110"/>
  <c r="BK81" i="110"/>
  <c r="BJ81" i="110"/>
  <c r="BI81" i="110"/>
  <c r="BH81" i="110"/>
  <c r="BG81" i="110"/>
  <c r="BF81" i="110"/>
  <c r="BE81" i="110"/>
  <c r="BD81" i="110"/>
  <c r="AX81" i="110"/>
  <c r="AW81" i="110"/>
  <c r="AV81" i="110"/>
  <c r="AU81" i="110"/>
  <c r="AT81" i="110"/>
  <c r="HB81" i="110"/>
  <c r="HA81" i="110"/>
  <c r="GZ81" i="110"/>
  <c r="GY81" i="110"/>
  <c r="GX81" i="110"/>
  <c r="T81" i="110"/>
  <c r="S81" i="110"/>
  <c r="R81" i="110"/>
  <c r="Q81" i="110"/>
  <c r="P81" i="110"/>
  <c r="O81" i="110"/>
  <c r="N81" i="110"/>
  <c r="M81" i="110"/>
  <c r="L81" i="110"/>
  <c r="K81" i="110"/>
  <c r="JY149" i="110"/>
  <c r="JX149" i="110"/>
  <c r="JW149" i="110"/>
  <c r="JV149" i="110"/>
  <c r="JU149" i="110"/>
  <c r="JJ149" i="110"/>
  <c r="JI149" i="110"/>
  <c r="JH149" i="110"/>
  <c r="JG149" i="110"/>
  <c r="JF149" i="110"/>
  <c r="IF149" i="110"/>
  <c r="IE149" i="110"/>
  <c r="ID149" i="110"/>
  <c r="IC149" i="110"/>
  <c r="IB149" i="110"/>
  <c r="BC149" i="110"/>
  <c r="BB149" i="110"/>
  <c r="BA149" i="110"/>
  <c r="AZ149" i="110"/>
  <c r="AY149" i="110"/>
  <c r="GM149" i="110"/>
  <c r="GL149" i="110"/>
  <c r="GK149" i="110"/>
  <c r="GJ149" i="110"/>
  <c r="GI149" i="110"/>
  <c r="GH149" i="110"/>
  <c r="GG149" i="110"/>
  <c r="GF149" i="110"/>
  <c r="GE149" i="110"/>
  <c r="GD149" i="110"/>
  <c r="DK149" i="110"/>
  <c r="DJ149" i="110"/>
  <c r="DI149" i="110"/>
  <c r="DH149" i="110"/>
  <c r="DG149" i="110"/>
  <c r="DA149" i="110"/>
  <c r="CZ149" i="110"/>
  <c r="CY149" i="110"/>
  <c r="CX149" i="110"/>
  <c r="CW149" i="110"/>
  <c r="BW149" i="110"/>
  <c r="BV149" i="110"/>
  <c r="BU149" i="110"/>
  <c r="BT149" i="110"/>
  <c r="BS149" i="110"/>
  <c r="BM149" i="110"/>
  <c r="BL149" i="110"/>
  <c r="BK149" i="110"/>
  <c r="BJ149" i="110"/>
  <c r="BI149" i="110"/>
  <c r="HL149" i="110"/>
  <c r="HK149" i="110"/>
  <c r="HJ149" i="110"/>
  <c r="HI149" i="110"/>
  <c r="HH149" i="110"/>
  <c r="AX149" i="110"/>
  <c r="AW149" i="110"/>
  <c r="AV149" i="110"/>
  <c r="AU149" i="110"/>
  <c r="AT149" i="110"/>
  <c r="HB149" i="110"/>
  <c r="HA149" i="110"/>
  <c r="GZ149" i="110"/>
  <c r="GY149" i="110"/>
  <c r="GX149" i="110"/>
  <c r="T149" i="110"/>
  <c r="S149" i="110"/>
  <c r="R149" i="110"/>
  <c r="Q149" i="110"/>
  <c r="P149" i="110"/>
  <c r="O149" i="110"/>
  <c r="N149" i="110"/>
  <c r="M149" i="110"/>
  <c r="L149" i="110"/>
  <c r="K149" i="110"/>
  <c r="JY141" i="110"/>
  <c r="JX141" i="110"/>
  <c r="JW141" i="110"/>
  <c r="JV141" i="110"/>
  <c r="JU141" i="110"/>
  <c r="JJ141" i="110"/>
  <c r="JI141" i="110"/>
  <c r="JH141" i="110"/>
  <c r="JG141" i="110"/>
  <c r="JF141" i="110"/>
  <c r="HV141" i="110"/>
  <c r="HU141" i="110"/>
  <c r="HT141" i="110"/>
  <c r="HS141" i="110"/>
  <c r="HR141" i="110"/>
  <c r="BC141" i="110"/>
  <c r="BB141" i="110"/>
  <c r="BA141" i="110"/>
  <c r="AZ141" i="110"/>
  <c r="AY141" i="110"/>
  <c r="GM141" i="110"/>
  <c r="GL141" i="110"/>
  <c r="GK141" i="110"/>
  <c r="GJ141" i="110"/>
  <c r="GI141" i="110"/>
  <c r="GH141" i="110"/>
  <c r="GG141" i="110"/>
  <c r="GF141" i="110"/>
  <c r="GE141" i="110"/>
  <c r="GD141" i="110"/>
  <c r="DK141" i="110"/>
  <c r="DJ141" i="110"/>
  <c r="DI141" i="110"/>
  <c r="DH141" i="110"/>
  <c r="DG141" i="110"/>
  <c r="DA141" i="110"/>
  <c r="CZ141" i="110"/>
  <c r="CY141" i="110"/>
  <c r="CX141" i="110"/>
  <c r="CW141" i="110"/>
  <c r="BW141" i="110"/>
  <c r="BV141" i="110"/>
  <c r="BU141" i="110"/>
  <c r="BT141" i="110"/>
  <c r="BS141" i="110"/>
  <c r="BR141" i="110"/>
  <c r="BQ141" i="110"/>
  <c r="BP141" i="110"/>
  <c r="BO141" i="110"/>
  <c r="BN141" i="110"/>
  <c r="BM141" i="110"/>
  <c r="BL141" i="110"/>
  <c r="BK141" i="110"/>
  <c r="BJ141" i="110"/>
  <c r="BI141" i="110"/>
  <c r="HL141" i="110"/>
  <c r="HK141" i="110"/>
  <c r="HJ141" i="110"/>
  <c r="HI141" i="110"/>
  <c r="HH141" i="110"/>
  <c r="BH141" i="110"/>
  <c r="BG141" i="110"/>
  <c r="BF141" i="110"/>
  <c r="BE141" i="110"/>
  <c r="BD141" i="110"/>
  <c r="AX141" i="110"/>
  <c r="AW141" i="110"/>
  <c r="AV141" i="110"/>
  <c r="AU141" i="110"/>
  <c r="AT141" i="110"/>
  <c r="HB141" i="110"/>
  <c r="HA141" i="110"/>
  <c r="GZ141" i="110"/>
  <c r="GY141" i="110"/>
  <c r="GX141" i="110"/>
  <c r="T141" i="110"/>
  <c r="S141" i="110"/>
  <c r="R141" i="110"/>
  <c r="Q141" i="110"/>
  <c r="P141" i="110"/>
  <c r="O141" i="110"/>
  <c r="N141" i="110"/>
  <c r="M141" i="110"/>
  <c r="L141" i="110"/>
  <c r="K141" i="110"/>
  <c r="JY62" i="110"/>
  <c r="JX62" i="110"/>
  <c r="JW62" i="110"/>
  <c r="JV62" i="110"/>
  <c r="JU62" i="110"/>
  <c r="JJ62" i="110"/>
  <c r="JI62" i="110"/>
  <c r="JH62" i="110"/>
  <c r="JG62" i="110"/>
  <c r="JF62" i="110"/>
  <c r="BC62" i="110"/>
  <c r="BB62" i="110"/>
  <c r="BA62" i="110"/>
  <c r="AZ62" i="110"/>
  <c r="AY62" i="110"/>
  <c r="GM62" i="110"/>
  <c r="GL62" i="110"/>
  <c r="GK62" i="110"/>
  <c r="GJ62" i="110"/>
  <c r="GI62" i="110"/>
  <c r="GH62" i="110"/>
  <c r="GG62" i="110"/>
  <c r="GF62" i="110"/>
  <c r="GE62" i="110"/>
  <c r="GD62" i="110"/>
  <c r="DK62" i="110"/>
  <c r="DJ62" i="110"/>
  <c r="DI62" i="110"/>
  <c r="DH62" i="110"/>
  <c r="DG62" i="110"/>
  <c r="DA62" i="110"/>
  <c r="CZ62" i="110"/>
  <c r="CY62" i="110"/>
  <c r="CX62" i="110"/>
  <c r="CW62" i="110"/>
  <c r="BW62" i="110"/>
  <c r="BV62" i="110"/>
  <c r="BU62" i="110"/>
  <c r="BT62" i="110"/>
  <c r="BS62" i="110"/>
  <c r="BR62" i="110"/>
  <c r="BQ62" i="110"/>
  <c r="BP62" i="110"/>
  <c r="BO62" i="110"/>
  <c r="BN62" i="110"/>
  <c r="HL62" i="110"/>
  <c r="HK62" i="110"/>
  <c r="HJ62" i="110"/>
  <c r="HI62" i="110"/>
  <c r="HH62" i="110"/>
  <c r="BH62" i="110"/>
  <c r="BG62" i="110"/>
  <c r="BF62" i="110"/>
  <c r="BE62" i="110"/>
  <c r="BD62" i="110"/>
  <c r="HB62" i="110"/>
  <c r="HA62" i="110"/>
  <c r="GZ62" i="110"/>
  <c r="GY62" i="110"/>
  <c r="GX62" i="110"/>
  <c r="T62" i="110"/>
  <c r="S62" i="110"/>
  <c r="R62" i="110"/>
  <c r="Q62" i="110"/>
  <c r="P62" i="110"/>
  <c r="O62" i="110"/>
  <c r="N62" i="110"/>
  <c r="M62" i="110"/>
  <c r="L62" i="110"/>
  <c r="K62" i="110"/>
  <c r="JJ5" i="110"/>
  <c r="JI5" i="110"/>
  <c r="JH5" i="110"/>
  <c r="JG5" i="110"/>
  <c r="JF5" i="110"/>
  <c r="IF5" i="110"/>
  <c r="IE5" i="110"/>
  <c r="ID5" i="110"/>
  <c r="IC5" i="110"/>
  <c r="IB5" i="110"/>
  <c r="BC5" i="110"/>
  <c r="BB5" i="110"/>
  <c r="BA5" i="110"/>
  <c r="AZ5" i="110"/>
  <c r="AY5" i="110"/>
  <c r="GM5" i="110"/>
  <c r="GL5" i="110"/>
  <c r="GK5" i="110"/>
  <c r="GJ5" i="110"/>
  <c r="GI5" i="110"/>
  <c r="DK5" i="110"/>
  <c r="DJ5" i="110"/>
  <c r="DI5" i="110"/>
  <c r="DH5" i="110"/>
  <c r="DG5" i="110"/>
  <c r="DA5" i="110"/>
  <c r="CZ5" i="110"/>
  <c r="CY5" i="110"/>
  <c r="CX5" i="110"/>
  <c r="CW5" i="110"/>
  <c r="BW5" i="110"/>
  <c r="BV5" i="110"/>
  <c r="BU5" i="110"/>
  <c r="BT5" i="110"/>
  <c r="BS5" i="110"/>
  <c r="BH5" i="110"/>
  <c r="BG5" i="110"/>
  <c r="BF5" i="110"/>
  <c r="BE5" i="110"/>
  <c r="BD5" i="110"/>
  <c r="T5" i="110"/>
  <c r="S5" i="110"/>
  <c r="R5" i="110"/>
  <c r="Q5" i="110"/>
  <c r="P5" i="110"/>
  <c r="O5" i="110"/>
  <c r="N5" i="110"/>
  <c r="M5" i="110"/>
  <c r="L5" i="110"/>
  <c r="K5" i="110"/>
  <c r="JY53" i="110"/>
  <c r="JX53" i="110"/>
  <c r="JW53" i="110"/>
  <c r="JV53" i="110"/>
  <c r="JU53" i="110"/>
  <c r="HV53" i="110"/>
  <c r="HU53" i="110"/>
  <c r="HT53" i="110"/>
  <c r="HS53" i="110"/>
  <c r="HR53" i="110"/>
  <c r="BC53" i="110"/>
  <c r="BB53" i="110"/>
  <c r="BA53" i="110"/>
  <c r="AZ53" i="110"/>
  <c r="AY53" i="110"/>
  <c r="GH53" i="110"/>
  <c r="GG53" i="110"/>
  <c r="GF53" i="110"/>
  <c r="GE53" i="110"/>
  <c r="GD53" i="110"/>
  <c r="DK53" i="110"/>
  <c r="DJ53" i="110"/>
  <c r="DI53" i="110"/>
  <c r="DH53" i="110"/>
  <c r="DG53" i="110"/>
  <c r="DA53" i="110"/>
  <c r="CZ53" i="110"/>
  <c r="CY53" i="110"/>
  <c r="CX53" i="110"/>
  <c r="CW53" i="110"/>
  <c r="BW53" i="110"/>
  <c r="BV53" i="110"/>
  <c r="BU53" i="110"/>
  <c r="BT53" i="110"/>
  <c r="BS53" i="110"/>
  <c r="BR53" i="110"/>
  <c r="BQ53" i="110"/>
  <c r="BP53" i="110"/>
  <c r="BO53" i="110"/>
  <c r="BN53" i="110"/>
  <c r="HL53" i="110"/>
  <c r="HK53" i="110"/>
  <c r="HJ53" i="110"/>
  <c r="HI53" i="110"/>
  <c r="HH53" i="110"/>
  <c r="HB53" i="110"/>
  <c r="HA53" i="110"/>
  <c r="GZ53" i="110"/>
  <c r="GY53" i="110"/>
  <c r="GX53" i="110"/>
  <c r="AI53" i="110"/>
  <c r="AH53" i="110"/>
  <c r="AG53" i="110"/>
  <c r="AF53" i="110"/>
  <c r="AE53" i="110"/>
  <c r="T53" i="110"/>
  <c r="S53" i="110"/>
  <c r="R53" i="110"/>
  <c r="Q53" i="110"/>
  <c r="P53" i="110"/>
  <c r="O53" i="110"/>
  <c r="N53" i="110"/>
  <c r="M53" i="110"/>
  <c r="L53" i="110"/>
  <c r="K53" i="110"/>
  <c r="JY58" i="110"/>
  <c r="JX58" i="110"/>
  <c r="JW58" i="110"/>
  <c r="JV58" i="110"/>
  <c r="JU58" i="110"/>
  <c r="JJ58" i="110"/>
  <c r="JI58" i="110"/>
  <c r="JH58" i="110"/>
  <c r="JG58" i="110"/>
  <c r="JF58" i="110"/>
  <c r="HV58" i="110"/>
  <c r="HU58" i="110"/>
  <c r="HT58" i="110"/>
  <c r="HS58" i="110"/>
  <c r="HR58" i="110"/>
  <c r="BC58" i="110"/>
  <c r="BB58" i="110"/>
  <c r="BA58" i="110"/>
  <c r="AZ58" i="110"/>
  <c r="AY58" i="110"/>
  <c r="GM58" i="110"/>
  <c r="GL58" i="110"/>
  <c r="GK58" i="110"/>
  <c r="GJ58" i="110"/>
  <c r="GI58" i="110"/>
  <c r="GH58" i="110"/>
  <c r="GG58" i="110"/>
  <c r="GF58" i="110"/>
  <c r="GE58" i="110"/>
  <c r="GD58" i="110"/>
  <c r="DK58" i="110"/>
  <c r="DJ58" i="110"/>
  <c r="DI58" i="110"/>
  <c r="DH58" i="110"/>
  <c r="DG58" i="110"/>
  <c r="DA58" i="110"/>
  <c r="CZ58" i="110"/>
  <c r="CY58" i="110"/>
  <c r="CX58" i="110"/>
  <c r="CW58" i="110"/>
  <c r="BR58" i="110"/>
  <c r="BQ58" i="110"/>
  <c r="BP58" i="110"/>
  <c r="BO58" i="110"/>
  <c r="BN58" i="110"/>
  <c r="BM58" i="110"/>
  <c r="BL58" i="110"/>
  <c r="BK58" i="110"/>
  <c r="BJ58" i="110"/>
  <c r="BI58" i="110"/>
  <c r="HL58" i="110"/>
  <c r="HK58" i="110"/>
  <c r="HJ58" i="110"/>
  <c r="HI58" i="110"/>
  <c r="HH58" i="110"/>
  <c r="BH58" i="110"/>
  <c r="BG58" i="110"/>
  <c r="BF58" i="110"/>
  <c r="BE58" i="110"/>
  <c r="BD58" i="110"/>
  <c r="HB58" i="110"/>
  <c r="HA58" i="110"/>
  <c r="GZ58" i="110"/>
  <c r="GY58" i="110"/>
  <c r="GX58" i="110"/>
  <c r="T58" i="110"/>
  <c r="S58" i="110"/>
  <c r="R58" i="110"/>
  <c r="Q58" i="110"/>
  <c r="P58" i="110"/>
  <c r="O58" i="110"/>
  <c r="N58" i="110"/>
  <c r="M58" i="110"/>
  <c r="L58" i="110"/>
  <c r="K58" i="110"/>
  <c r="JY156" i="110"/>
  <c r="JX156" i="110"/>
  <c r="JW156" i="110"/>
  <c r="JV156" i="110"/>
  <c r="JU156" i="110"/>
  <c r="JJ156" i="110"/>
  <c r="JI156" i="110"/>
  <c r="JH156" i="110"/>
  <c r="JG156" i="110"/>
  <c r="JF156" i="110"/>
  <c r="IF156" i="110"/>
  <c r="IE156" i="110"/>
  <c r="ID156" i="110"/>
  <c r="IC156" i="110"/>
  <c r="IB156" i="110"/>
  <c r="BC156" i="110"/>
  <c r="BB156" i="110"/>
  <c r="BA156" i="110"/>
  <c r="AZ156" i="110"/>
  <c r="AY156" i="110"/>
  <c r="GM156" i="110"/>
  <c r="GL156" i="110"/>
  <c r="GK156" i="110"/>
  <c r="GJ156" i="110"/>
  <c r="GI156" i="110"/>
  <c r="GH156" i="110"/>
  <c r="GG156" i="110"/>
  <c r="GF156" i="110"/>
  <c r="GE156" i="110"/>
  <c r="GD156" i="110"/>
  <c r="DK156" i="110"/>
  <c r="DJ156" i="110"/>
  <c r="DI156" i="110"/>
  <c r="DH156" i="110"/>
  <c r="DG156" i="110"/>
  <c r="DA156" i="110"/>
  <c r="CZ156" i="110"/>
  <c r="CY156" i="110"/>
  <c r="CX156" i="110"/>
  <c r="CW156" i="110"/>
  <c r="BW156" i="110"/>
  <c r="BV156" i="110"/>
  <c r="BU156" i="110"/>
  <c r="BT156" i="110"/>
  <c r="BS156" i="110"/>
  <c r="BR156" i="110"/>
  <c r="BQ156" i="110"/>
  <c r="BP156" i="110"/>
  <c r="BO156" i="110"/>
  <c r="BN156" i="110"/>
  <c r="BM156" i="110"/>
  <c r="BL156" i="110"/>
  <c r="BK156" i="110"/>
  <c r="BJ156" i="110"/>
  <c r="BI156" i="110"/>
  <c r="HK156" i="110"/>
  <c r="BH156" i="110"/>
  <c r="BG156" i="110"/>
  <c r="BF156" i="110"/>
  <c r="BE156" i="110"/>
  <c r="BD156" i="110"/>
  <c r="AX156" i="110"/>
  <c r="AW156" i="110"/>
  <c r="AV156" i="110"/>
  <c r="AU156" i="110"/>
  <c r="AT156" i="110"/>
  <c r="HB156" i="110"/>
  <c r="HA156" i="110"/>
  <c r="GZ156" i="110"/>
  <c r="GY156" i="110"/>
  <c r="GX156" i="110"/>
  <c r="T156" i="110"/>
  <c r="S156" i="110"/>
  <c r="R156" i="110"/>
  <c r="Q156" i="110"/>
  <c r="P156" i="110"/>
  <c r="O156" i="110"/>
  <c r="N156" i="110"/>
  <c r="M156" i="110"/>
  <c r="L156" i="110"/>
  <c r="K156" i="110"/>
  <c r="JY145" i="110"/>
  <c r="JX145" i="110"/>
  <c r="JW145" i="110"/>
  <c r="JV145" i="110"/>
  <c r="JU145" i="110"/>
  <c r="JJ145" i="110"/>
  <c r="JI145" i="110"/>
  <c r="JH145" i="110"/>
  <c r="JG145" i="110"/>
  <c r="JF145" i="110"/>
  <c r="IF145" i="110"/>
  <c r="IE145" i="110"/>
  <c r="ID145" i="110"/>
  <c r="IC145" i="110"/>
  <c r="IB145" i="110"/>
  <c r="HV145" i="110"/>
  <c r="HU145" i="110"/>
  <c r="HT145" i="110"/>
  <c r="HS145" i="110"/>
  <c r="HR145" i="110"/>
  <c r="BC145" i="110"/>
  <c r="BB145" i="110"/>
  <c r="BA145" i="110"/>
  <c r="AZ145" i="110"/>
  <c r="AY145" i="110"/>
  <c r="GM145" i="110"/>
  <c r="GL145" i="110"/>
  <c r="GK145" i="110"/>
  <c r="GJ145" i="110"/>
  <c r="GI145" i="110"/>
  <c r="GH145" i="110"/>
  <c r="GG145" i="110"/>
  <c r="GF145" i="110"/>
  <c r="GE145" i="110"/>
  <c r="GD145" i="110"/>
  <c r="DK145" i="110"/>
  <c r="DJ145" i="110"/>
  <c r="DI145" i="110"/>
  <c r="DH145" i="110"/>
  <c r="DG145" i="110"/>
  <c r="DA145" i="110"/>
  <c r="CZ145" i="110"/>
  <c r="CY145" i="110"/>
  <c r="CX145" i="110"/>
  <c r="CW145" i="110"/>
  <c r="BW145" i="110"/>
  <c r="BV145" i="110"/>
  <c r="BU145" i="110"/>
  <c r="BT145" i="110"/>
  <c r="BS145" i="110"/>
  <c r="BR145" i="110"/>
  <c r="BQ145" i="110"/>
  <c r="BP145" i="110"/>
  <c r="BO145" i="110"/>
  <c r="BN145" i="110"/>
  <c r="BM145" i="110"/>
  <c r="BL145" i="110"/>
  <c r="BK145" i="110"/>
  <c r="BJ145" i="110"/>
  <c r="BI145" i="110"/>
  <c r="HL145" i="110"/>
  <c r="HK145" i="110"/>
  <c r="HJ145" i="110"/>
  <c r="HI145" i="110"/>
  <c r="HH145" i="110"/>
  <c r="BH145" i="110"/>
  <c r="BG145" i="110"/>
  <c r="BF145" i="110"/>
  <c r="BE145" i="110"/>
  <c r="BD145" i="110"/>
  <c r="AX145" i="110"/>
  <c r="AW145" i="110"/>
  <c r="AV145" i="110"/>
  <c r="AU145" i="110"/>
  <c r="AT145" i="110"/>
  <c r="HB145" i="110"/>
  <c r="HA145" i="110"/>
  <c r="GZ145" i="110"/>
  <c r="GY145" i="110"/>
  <c r="GX145" i="110"/>
  <c r="O145" i="110"/>
  <c r="N145" i="110"/>
  <c r="M145" i="110"/>
  <c r="L145" i="110"/>
  <c r="K145" i="110"/>
  <c r="JY75" i="110"/>
  <c r="JX75" i="110"/>
  <c r="JW75" i="110"/>
  <c r="JV75" i="110"/>
  <c r="JU75" i="110"/>
  <c r="JJ75" i="110"/>
  <c r="JI75" i="110"/>
  <c r="JH75" i="110"/>
  <c r="JG75" i="110"/>
  <c r="JF75" i="110"/>
  <c r="IF75" i="110"/>
  <c r="IE75" i="110"/>
  <c r="ID75" i="110"/>
  <c r="IC75" i="110"/>
  <c r="IB75" i="110"/>
  <c r="BC75" i="110"/>
  <c r="BB75" i="110"/>
  <c r="BA75" i="110"/>
  <c r="AZ75" i="110"/>
  <c r="AY75" i="110"/>
  <c r="GM75" i="110"/>
  <c r="GL75" i="110"/>
  <c r="GK75" i="110"/>
  <c r="GJ75" i="110"/>
  <c r="GI75" i="110"/>
  <c r="GH75" i="110"/>
  <c r="GG75" i="110"/>
  <c r="GF75" i="110"/>
  <c r="GE75" i="110"/>
  <c r="GD75" i="110"/>
  <c r="DK75" i="110"/>
  <c r="DJ75" i="110"/>
  <c r="DI75" i="110"/>
  <c r="DH75" i="110"/>
  <c r="DG75" i="110"/>
  <c r="DA75" i="110"/>
  <c r="CZ75" i="110"/>
  <c r="CY75" i="110"/>
  <c r="CX75" i="110"/>
  <c r="CW75" i="110"/>
  <c r="BW75" i="110"/>
  <c r="BV75" i="110"/>
  <c r="BU75" i="110"/>
  <c r="BT75" i="110"/>
  <c r="BS75" i="110"/>
  <c r="BR75" i="110"/>
  <c r="BQ75" i="110"/>
  <c r="BP75" i="110"/>
  <c r="BO75" i="110"/>
  <c r="BN75" i="110"/>
  <c r="BM75" i="110"/>
  <c r="BL75" i="110"/>
  <c r="BK75" i="110"/>
  <c r="BJ75" i="110"/>
  <c r="BI75" i="110"/>
  <c r="HL75" i="110"/>
  <c r="HK75" i="110"/>
  <c r="HJ75" i="110"/>
  <c r="HI75" i="110"/>
  <c r="HH75" i="110"/>
  <c r="BH75" i="110"/>
  <c r="BG75" i="110"/>
  <c r="BF75" i="110"/>
  <c r="BE75" i="110"/>
  <c r="BD75" i="110"/>
  <c r="AX75" i="110"/>
  <c r="AW75" i="110"/>
  <c r="AV75" i="110"/>
  <c r="AU75" i="110"/>
  <c r="AT75" i="110"/>
  <c r="HB75" i="110"/>
  <c r="HA75" i="110"/>
  <c r="GZ75" i="110"/>
  <c r="GY75" i="110"/>
  <c r="GX75" i="110"/>
  <c r="O75" i="110"/>
  <c r="N75" i="110"/>
  <c r="M75" i="110"/>
  <c r="L75" i="110"/>
  <c r="K75" i="110"/>
  <c r="JY50" i="110"/>
  <c r="JX50" i="110"/>
  <c r="JW50" i="110"/>
  <c r="JV50" i="110"/>
  <c r="JU50" i="110"/>
  <c r="JJ50" i="110"/>
  <c r="JI50" i="110"/>
  <c r="JH50" i="110"/>
  <c r="JG50" i="110"/>
  <c r="JF50" i="110"/>
  <c r="HV50" i="110"/>
  <c r="HU50" i="110"/>
  <c r="HT50" i="110"/>
  <c r="HS50" i="110"/>
  <c r="HR50" i="110"/>
  <c r="BC50" i="110"/>
  <c r="BB50" i="110"/>
  <c r="BA50" i="110"/>
  <c r="AZ50" i="110"/>
  <c r="AY50" i="110"/>
  <c r="GH50" i="110"/>
  <c r="GG50" i="110"/>
  <c r="GF50" i="110"/>
  <c r="GE50" i="110"/>
  <c r="GD50" i="110"/>
  <c r="DK50" i="110"/>
  <c r="DJ50" i="110"/>
  <c r="DI50" i="110"/>
  <c r="DH50" i="110"/>
  <c r="DG50" i="110"/>
  <c r="DA50" i="110"/>
  <c r="CZ50" i="110"/>
  <c r="CY50" i="110"/>
  <c r="CX50" i="110"/>
  <c r="CW50" i="110"/>
  <c r="BW50" i="110"/>
  <c r="BV50" i="110"/>
  <c r="BU50" i="110"/>
  <c r="BT50" i="110"/>
  <c r="BS50" i="110"/>
  <c r="BM50" i="110"/>
  <c r="BL50" i="110"/>
  <c r="BK50" i="110"/>
  <c r="BJ50" i="110"/>
  <c r="BI50" i="110"/>
  <c r="HL50" i="110"/>
  <c r="HK50" i="110"/>
  <c r="HJ50" i="110"/>
  <c r="HI50" i="110"/>
  <c r="HH50" i="110"/>
  <c r="BH50" i="110"/>
  <c r="BG50" i="110"/>
  <c r="BF50" i="110"/>
  <c r="BE50" i="110"/>
  <c r="BD50" i="110"/>
  <c r="HB50" i="110"/>
  <c r="HA50" i="110"/>
  <c r="GZ50" i="110"/>
  <c r="GY50" i="110"/>
  <c r="GX50" i="110"/>
  <c r="O50" i="110"/>
  <c r="N50" i="110"/>
  <c r="M50" i="110"/>
  <c r="L50" i="110"/>
  <c r="K50" i="110"/>
  <c r="JY20" i="110"/>
  <c r="JX20" i="110"/>
  <c r="JW20" i="110"/>
  <c r="JV20" i="110"/>
  <c r="JU20" i="110"/>
  <c r="IF20" i="110"/>
  <c r="IE20" i="110"/>
  <c r="ID20" i="110"/>
  <c r="IC20" i="110"/>
  <c r="IB20" i="110"/>
  <c r="HV20" i="110"/>
  <c r="HU20" i="110"/>
  <c r="HT20" i="110"/>
  <c r="HS20" i="110"/>
  <c r="HR20" i="110"/>
  <c r="BC20" i="110"/>
  <c r="BB20" i="110"/>
  <c r="BA20" i="110"/>
  <c r="AZ20" i="110"/>
  <c r="AY20" i="110"/>
  <c r="GM20" i="110"/>
  <c r="GL20" i="110"/>
  <c r="GK20" i="110"/>
  <c r="GJ20" i="110"/>
  <c r="GI20" i="110"/>
  <c r="DA20" i="110"/>
  <c r="CZ20" i="110"/>
  <c r="CY20" i="110"/>
  <c r="CX20" i="110"/>
  <c r="CW20" i="110"/>
  <c r="BW20" i="110"/>
  <c r="BV20" i="110"/>
  <c r="BU20" i="110"/>
  <c r="BT20" i="110"/>
  <c r="BS20" i="110"/>
  <c r="BM20" i="110"/>
  <c r="BL20" i="110"/>
  <c r="BK20" i="110"/>
  <c r="BJ20" i="110"/>
  <c r="BI20" i="110"/>
  <c r="HL20" i="110"/>
  <c r="HK20" i="110"/>
  <c r="HJ20" i="110"/>
  <c r="HI20" i="110"/>
  <c r="HH20" i="110"/>
  <c r="AX20" i="110"/>
  <c r="AW20" i="110"/>
  <c r="AV20" i="110"/>
  <c r="AU20" i="110"/>
  <c r="AT20" i="110"/>
  <c r="HB20" i="110"/>
  <c r="HA20" i="110"/>
  <c r="GZ20" i="110"/>
  <c r="GY20" i="110"/>
  <c r="GX20" i="110"/>
  <c r="O20" i="110"/>
  <c r="N20" i="110"/>
  <c r="M20" i="110"/>
  <c r="L20" i="110"/>
  <c r="K20" i="110"/>
  <c r="JY49" i="110"/>
  <c r="JX49" i="110"/>
  <c r="JW49" i="110"/>
  <c r="JV49" i="110"/>
  <c r="JU49" i="110"/>
  <c r="IF49" i="110"/>
  <c r="IE49" i="110"/>
  <c r="ID49" i="110"/>
  <c r="IC49" i="110"/>
  <c r="IB49" i="110"/>
  <c r="HV49" i="110"/>
  <c r="HU49" i="110"/>
  <c r="HT49" i="110"/>
  <c r="HS49" i="110"/>
  <c r="HR49" i="110"/>
  <c r="BC49" i="110"/>
  <c r="BB49" i="110"/>
  <c r="BA49" i="110"/>
  <c r="AZ49" i="110"/>
  <c r="AY49" i="110"/>
  <c r="GM49" i="110"/>
  <c r="GL49" i="110"/>
  <c r="GK49" i="110"/>
  <c r="GJ49" i="110"/>
  <c r="GI49" i="110"/>
  <c r="GH49" i="110"/>
  <c r="GG49" i="110"/>
  <c r="GF49" i="110"/>
  <c r="GE49" i="110"/>
  <c r="GD49" i="110"/>
  <c r="DK49" i="110"/>
  <c r="DJ49" i="110"/>
  <c r="DI49" i="110"/>
  <c r="DH49" i="110"/>
  <c r="DG49" i="110"/>
  <c r="DA49" i="110"/>
  <c r="CZ49" i="110"/>
  <c r="CY49" i="110"/>
  <c r="CX49" i="110"/>
  <c r="CW49" i="110"/>
  <c r="BW49" i="110"/>
  <c r="BV49" i="110"/>
  <c r="BU49" i="110"/>
  <c r="BT49" i="110"/>
  <c r="BS49" i="110"/>
  <c r="BR49" i="110"/>
  <c r="BQ49" i="110"/>
  <c r="BP49" i="110"/>
  <c r="BO49" i="110"/>
  <c r="BN49" i="110"/>
  <c r="BM49" i="110"/>
  <c r="BL49" i="110"/>
  <c r="BK49" i="110"/>
  <c r="BJ49" i="110"/>
  <c r="BI49" i="110"/>
  <c r="HL49" i="110"/>
  <c r="HK49" i="110"/>
  <c r="HJ49" i="110"/>
  <c r="HI49" i="110"/>
  <c r="HH49" i="110"/>
  <c r="BH49" i="110"/>
  <c r="BG49" i="110"/>
  <c r="BF49" i="110"/>
  <c r="BE49" i="110"/>
  <c r="BD49" i="110"/>
  <c r="AX49" i="110"/>
  <c r="AW49" i="110"/>
  <c r="AV49" i="110"/>
  <c r="AU49" i="110"/>
  <c r="AT49" i="110"/>
  <c r="HB49" i="110"/>
  <c r="HA49" i="110"/>
  <c r="GZ49" i="110"/>
  <c r="GY49" i="110"/>
  <c r="GX49" i="110"/>
  <c r="O49" i="110"/>
  <c r="N49" i="110"/>
  <c r="M49" i="110"/>
  <c r="L49" i="110"/>
  <c r="K49" i="110"/>
  <c r="JY70" i="110"/>
  <c r="JX70" i="110"/>
  <c r="JW70" i="110"/>
  <c r="JV70" i="110"/>
  <c r="JU70" i="110"/>
  <c r="JJ70" i="110"/>
  <c r="JI70" i="110"/>
  <c r="JH70" i="110"/>
  <c r="JG70" i="110"/>
  <c r="JF70" i="110"/>
  <c r="IF70" i="110"/>
  <c r="IE70" i="110"/>
  <c r="ID70" i="110"/>
  <c r="IC70" i="110"/>
  <c r="IB70" i="110"/>
  <c r="HV70" i="110"/>
  <c r="HU70" i="110"/>
  <c r="HT70" i="110"/>
  <c r="HS70" i="110"/>
  <c r="HR70" i="110"/>
  <c r="BC70" i="110"/>
  <c r="BB70" i="110"/>
  <c r="BA70" i="110"/>
  <c r="AZ70" i="110"/>
  <c r="AY70" i="110"/>
  <c r="GM70" i="110"/>
  <c r="GL70" i="110"/>
  <c r="GK70" i="110"/>
  <c r="GJ70" i="110"/>
  <c r="GI70" i="110"/>
  <c r="GH70" i="110"/>
  <c r="GG70" i="110"/>
  <c r="GF70" i="110"/>
  <c r="GE70" i="110"/>
  <c r="GD70" i="110"/>
  <c r="DK70" i="110"/>
  <c r="DJ70" i="110"/>
  <c r="DI70" i="110"/>
  <c r="DH70" i="110"/>
  <c r="DG70" i="110"/>
  <c r="DA70" i="110"/>
  <c r="CZ70" i="110"/>
  <c r="CY70" i="110"/>
  <c r="CX70" i="110"/>
  <c r="CW70" i="110"/>
  <c r="BW70" i="110"/>
  <c r="BV70" i="110"/>
  <c r="BU70" i="110"/>
  <c r="BT70" i="110"/>
  <c r="BS70" i="110"/>
  <c r="BR70" i="110"/>
  <c r="BQ70" i="110"/>
  <c r="BP70" i="110"/>
  <c r="BO70" i="110"/>
  <c r="BN70" i="110"/>
  <c r="BM70" i="110"/>
  <c r="BL70" i="110"/>
  <c r="BK70" i="110"/>
  <c r="BJ70" i="110"/>
  <c r="BI70" i="110"/>
  <c r="HL70" i="110"/>
  <c r="HK70" i="110"/>
  <c r="HJ70" i="110"/>
  <c r="HI70" i="110"/>
  <c r="HH70" i="110"/>
  <c r="BH70" i="110"/>
  <c r="BG70" i="110"/>
  <c r="BF70" i="110"/>
  <c r="BE70" i="110"/>
  <c r="BD70" i="110"/>
  <c r="AX70" i="110"/>
  <c r="AW70" i="110"/>
  <c r="AV70" i="110"/>
  <c r="AU70" i="110"/>
  <c r="AT70" i="110"/>
  <c r="HB70" i="110"/>
  <c r="HA70" i="110"/>
  <c r="GZ70" i="110"/>
  <c r="GY70" i="110"/>
  <c r="GX70" i="110"/>
  <c r="T70" i="110"/>
  <c r="S70" i="110"/>
  <c r="R70" i="110"/>
  <c r="Q70" i="110"/>
  <c r="P70" i="110"/>
  <c r="JY68" i="110"/>
  <c r="JX68" i="110"/>
  <c r="JW68" i="110"/>
  <c r="JV68" i="110"/>
  <c r="JU68" i="110"/>
  <c r="JJ68" i="110"/>
  <c r="JI68" i="110"/>
  <c r="JH68" i="110"/>
  <c r="JG68" i="110"/>
  <c r="JF68" i="110"/>
  <c r="IF68" i="110"/>
  <c r="IE68" i="110"/>
  <c r="ID68" i="110"/>
  <c r="IC68" i="110"/>
  <c r="IB68" i="110"/>
  <c r="HV68" i="110"/>
  <c r="HU68" i="110"/>
  <c r="HT68" i="110"/>
  <c r="HS68" i="110"/>
  <c r="HR68" i="110"/>
  <c r="BC68" i="110"/>
  <c r="BB68" i="110"/>
  <c r="BA68" i="110"/>
  <c r="AZ68" i="110"/>
  <c r="AY68" i="110"/>
  <c r="GM68" i="110"/>
  <c r="GL68" i="110"/>
  <c r="GK68" i="110"/>
  <c r="GJ68" i="110"/>
  <c r="GI68" i="110"/>
  <c r="GH68" i="110"/>
  <c r="GG68" i="110"/>
  <c r="GF68" i="110"/>
  <c r="GE68" i="110"/>
  <c r="GD68" i="110"/>
  <c r="DK68" i="110"/>
  <c r="DJ68" i="110"/>
  <c r="DI68" i="110"/>
  <c r="DH68" i="110"/>
  <c r="DG68" i="110"/>
  <c r="DA68" i="110"/>
  <c r="CZ68" i="110"/>
  <c r="CY68" i="110"/>
  <c r="CX68" i="110"/>
  <c r="CW68" i="110"/>
  <c r="BW68" i="110"/>
  <c r="BV68" i="110"/>
  <c r="BU68" i="110"/>
  <c r="BT68" i="110"/>
  <c r="BS68" i="110"/>
  <c r="BR68" i="110"/>
  <c r="BQ68" i="110"/>
  <c r="BP68" i="110"/>
  <c r="BO68" i="110"/>
  <c r="BN68" i="110"/>
  <c r="BM68" i="110"/>
  <c r="BL68" i="110"/>
  <c r="BK68" i="110"/>
  <c r="BJ68" i="110"/>
  <c r="BI68" i="110"/>
  <c r="HL68" i="110"/>
  <c r="HK68" i="110"/>
  <c r="HJ68" i="110"/>
  <c r="HI68" i="110"/>
  <c r="HH68" i="110"/>
  <c r="BH68" i="110"/>
  <c r="BG68" i="110"/>
  <c r="BF68" i="110"/>
  <c r="BE68" i="110"/>
  <c r="BD68" i="110"/>
  <c r="HB68" i="110"/>
  <c r="HA68" i="110"/>
  <c r="GZ68" i="110"/>
  <c r="GY68" i="110"/>
  <c r="GX68" i="110"/>
  <c r="T68" i="110"/>
  <c r="S68" i="110"/>
  <c r="R68" i="110"/>
  <c r="Q68" i="110"/>
  <c r="P68" i="110"/>
  <c r="JY143" i="110"/>
  <c r="JX143" i="110"/>
  <c r="JW143" i="110"/>
  <c r="JV143" i="110"/>
  <c r="JU143" i="110"/>
  <c r="JJ143" i="110"/>
  <c r="JI143" i="110"/>
  <c r="JH143" i="110"/>
  <c r="JG143" i="110"/>
  <c r="JF143" i="110"/>
  <c r="IF143" i="110"/>
  <c r="IE143" i="110"/>
  <c r="ID143" i="110"/>
  <c r="IC143" i="110"/>
  <c r="IB143" i="110"/>
  <c r="HV143" i="110"/>
  <c r="HU143" i="110"/>
  <c r="HT143" i="110"/>
  <c r="HS143" i="110"/>
  <c r="HR143" i="110"/>
  <c r="BC143" i="110"/>
  <c r="BB143" i="110"/>
  <c r="BA143" i="110"/>
  <c r="AZ143" i="110"/>
  <c r="AY143" i="110"/>
  <c r="GM143" i="110"/>
  <c r="GL143" i="110"/>
  <c r="GK143" i="110"/>
  <c r="GJ143" i="110"/>
  <c r="GI143" i="110"/>
  <c r="GH143" i="110"/>
  <c r="GG143" i="110"/>
  <c r="GF143" i="110"/>
  <c r="GE143" i="110"/>
  <c r="GD143" i="110"/>
  <c r="DK143" i="110"/>
  <c r="DJ143" i="110"/>
  <c r="DI143" i="110"/>
  <c r="DH143" i="110"/>
  <c r="DG143" i="110"/>
  <c r="DA143" i="110"/>
  <c r="CZ143" i="110"/>
  <c r="CY143" i="110"/>
  <c r="CX143" i="110"/>
  <c r="CW143" i="110"/>
  <c r="BW143" i="110"/>
  <c r="BV143" i="110"/>
  <c r="BU143" i="110"/>
  <c r="BT143" i="110"/>
  <c r="BS143" i="110"/>
  <c r="BR143" i="110"/>
  <c r="BQ143" i="110"/>
  <c r="BP143" i="110"/>
  <c r="BO143" i="110"/>
  <c r="BN143" i="110"/>
  <c r="BM143" i="110"/>
  <c r="BL143" i="110"/>
  <c r="BK143" i="110"/>
  <c r="BJ143" i="110"/>
  <c r="BI143" i="110"/>
  <c r="HL143" i="110"/>
  <c r="HK143" i="110"/>
  <c r="HJ143" i="110"/>
  <c r="HI143" i="110"/>
  <c r="HH143" i="110"/>
  <c r="BH143" i="110"/>
  <c r="BG143" i="110"/>
  <c r="BF143" i="110"/>
  <c r="BE143" i="110"/>
  <c r="BD143" i="110"/>
  <c r="AX143" i="110"/>
  <c r="AW143" i="110"/>
  <c r="AV143" i="110"/>
  <c r="AU143" i="110"/>
  <c r="AT143" i="110"/>
  <c r="JY73" i="110"/>
  <c r="JX73" i="110"/>
  <c r="JW73" i="110"/>
  <c r="JV73" i="110"/>
  <c r="JU73" i="110"/>
  <c r="JJ73" i="110"/>
  <c r="JI73" i="110"/>
  <c r="JH73" i="110"/>
  <c r="JG73" i="110"/>
  <c r="JF73" i="110"/>
  <c r="IF73" i="110"/>
  <c r="IE73" i="110"/>
  <c r="ID73" i="110"/>
  <c r="IC73" i="110"/>
  <c r="IB73" i="110"/>
  <c r="HV73" i="110"/>
  <c r="HU73" i="110"/>
  <c r="HT73" i="110"/>
  <c r="HS73" i="110"/>
  <c r="HR73" i="110"/>
  <c r="GM73" i="110"/>
  <c r="GL73" i="110"/>
  <c r="GK73" i="110"/>
  <c r="GJ73" i="110"/>
  <c r="GI73" i="110"/>
  <c r="DK73" i="110"/>
  <c r="DJ73" i="110"/>
  <c r="DI73" i="110"/>
  <c r="DH73" i="110"/>
  <c r="DG73" i="110"/>
  <c r="DA73" i="110"/>
  <c r="CZ73" i="110"/>
  <c r="CY73" i="110"/>
  <c r="CX73" i="110"/>
  <c r="CW73" i="110"/>
  <c r="BR73" i="110"/>
  <c r="BQ73" i="110"/>
  <c r="BP73" i="110"/>
  <c r="BO73" i="110"/>
  <c r="BN73" i="110"/>
  <c r="BM73" i="110"/>
  <c r="BL73" i="110"/>
  <c r="BK73" i="110"/>
  <c r="BJ73" i="110"/>
  <c r="BI73" i="110"/>
  <c r="AX73" i="110"/>
  <c r="AW73" i="110"/>
  <c r="AV73" i="110"/>
  <c r="AU73" i="110"/>
  <c r="AT73" i="110"/>
  <c r="T73" i="110"/>
  <c r="S73" i="110"/>
  <c r="R73" i="110"/>
  <c r="Q73" i="110"/>
  <c r="P73" i="110"/>
  <c r="JY167" i="110"/>
  <c r="JX167" i="110"/>
  <c r="JW167" i="110"/>
  <c r="JV167" i="110"/>
  <c r="JU167" i="110"/>
  <c r="JJ167" i="110"/>
  <c r="JI167" i="110"/>
  <c r="JH167" i="110"/>
  <c r="JG167" i="110"/>
  <c r="JF167" i="110"/>
  <c r="IF167" i="110"/>
  <c r="IE167" i="110"/>
  <c r="ID167" i="110"/>
  <c r="IC167" i="110"/>
  <c r="IB167" i="110"/>
  <c r="HV167" i="110"/>
  <c r="HU167" i="110"/>
  <c r="HT167" i="110"/>
  <c r="HS167" i="110"/>
  <c r="HR167" i="110"/>
  <c r="BC167" i="110"/>
  <c r="BB167" i="110"/>
  <c r="BA167" i="110"/>
  <c r="AZ167" i="110"/>
  <c r="AY167" i="110"/>
  <c r="GM167" i="110"/>
  <c r="GL167" i="110"/>
  <c r="GK167" i="110"/>
  <c r="GJ167" i="110"/>
  <c r="GI167" i="110"/>
  <c r="GH167" i="110"/>
  <c r="GG167" i="110"/>
  <c r="GF167" i="110"/>
  <c r="GE167" i="110"/>
  <c r="GD167" i="110"/>
  <c r="DK167" i="110"/>
  <c r="DJ167" i="110"/>
  <c r="DI167" i="110"/>
  <c r="DH167" i="110"/>
  <c r="DG167" i="110"/>
  <c r="DA167" i="110"/>
  <c r="CZ167" i="110"/>
  <c r="CY167" i="110"/>
  <c r="CX167" i="110"/>
  <c r="CW167" i="110"/>
  <c r="BW167" i="110"/>
  <c r="BV167" i="110"/>
  <c r="BU167" i="110"/>
  <c r="BT167" i="110"/>
  <c r="BS167" i="110"/>
  <c r="BM167" i="110"/>
  <c r="BL167" i="110"/>
  <c r="BK167" i="110"/>
  <c r="BJ167" i="110"/>
  <c r="BI167" i="110"/>
  <c r="HL167" i="110"/>
  <c r="HK167" i="110"/>
  <c r="HJ167" i="110"/>
  <c r="HI167" i="110"/>
  <c r="HH167" i="110"/>
  <c r="BH167" i="110"/>
  <c r="BG167" i="110"/>
  <c r="BF167" i="110"/>
  <c r="BE167" i="110"/>
  <c r="BD167" i="110"/>
  <c r="AX167" i="110"/>
  <c r="AW167" i="110"/>
  <c r="AV167" i="110"/>
  <c r="AU167" i="110"/>
  <c r="AT167" i="110"/>
  <c r="HB167" i="110"/>
  <c r="HA167" i="110"/>
  <c r="GZ167" i="110"/>
  <c r="GY167" i="110"/>
  <c r="GX167" i="110"/>
  <c r="T167" i="110"/>
  <c r="S167" i="110"/>
  <c r="R167" i="110"/>
  <c r="Q167" i="110"/>
  <c r="P167" i="110"/>
  <c r="JY132" i="110"/>
  <c r="JX132" i="110"/>
  <c r="JW132" i="110"/>
  <c r="JV132" i="110"/>
  <c r="JU132" i="110"/>
  <c r="JJ132" i="110"/>
  <c r="JI132" i="110"/>
  <c r="JH132" i="110"/>
  <c r="JG132" i="110"/>
  <c r="JF132" i="110"/>
  <c r="IF132" i="110"/>
  <c r="IE132" i="110"/>
  <c r="ID132" i="110"/>
  <c r="IC132" i="110"/>
  <c r="IB132" i="110"/>
  <c r="GM132" i="110"/>
  <c r="GL132" i="110"/>
  <c r="GK132" i="110"/>
  <c r="GJ132" i="110"/>
  <c r="GI132" i="110"/>
  <c r="DK132" i="110"/>
  <c r="DJ132" i="110"/>
  <c r="DI132" i="110"/>
  <c r="DH132" i="110"/>
  <c r="DG132" i="110"/>
  <c r="DA132" i="110"/>
  <c r="CZ132" i="110"/>
  <c r="CY132" i="110"/>
  <c r="CX132" i="110"/>
  <c r="CW132" i="110"/>
  <c r="BW132" i="110"/>
  <c r="BV132" i="110"/>
  <c r="BU132" i="110"/>
  <c r="BT132" i="110"/>
  <c r="BS132" i="110"/>
  <c r="BR132" i="110"/>
  <c r="BQ132" i="110"/>
  <c r="BP132" i="110"/>
  <c r="BO132" i="110"/>
  <c r="BN132" i="110"/>
  <c r="HL132" i="110"/>
  <c r="HK132" i="110"/>
  <c r="HJ132" i="110"/>
  <c r="HI132" i="110"/>
  <c r="HH132" i="110"/>
  <c r="BH132" i="110"/>
  <c r="BG132" i="110"/>
  <c r="BF132" i="110"/>
  <c r="BE132" i="110"/>
  <c r="BD132" i="110"/>
  <c r="AX132" i="110"/>
  <c r="AW132" i="110"/>
  <c r="AV132" i="110"/>
  <c r="AU132" i="110"/>
  <c r="AT132" i="110"/>
  <c r="HB132" i="110"/>
  <c r="HA132" i="110"/>
  <c r="GZ132" i="110"/>
  <c r="GY132" i="110"/>
  <c r="GX132" i="110"/>
  <c r="CI31" i="319"/>
  <c r="CF31" i="319"/>
  <c r="CC31" i="319"/>
  <c r="BZ31" i="319"/>
  <c r="BW31" i="319"/>
  <c r="BV31" i="319"/>
  <c r="BU31" i="319"/>
  <c r="BT31" i="319"/>
  <c r="BP31" i="319"/>
  <c r="BM31" i="319"/>
  <c r="BJ31" i="319"/>
  <c r="BG31" i="319"/>
  <c r="BD31" i="319"/>
  <c r="BC31" i="319"/>
  <c r="BB31" i="319"/>
  <c r="BA31" i="319"/>
  <c r="AY31" i="319"/>
  <c r="AX31" i="319"/>
  <c r="AW31" i="319"/>
  <c r="AV31" i="319"/>
  <c r="AU31" i="319"/>
  <c r="AT31" i="319"/>
  <c r="AS31" i="319"/>
  <c r="AR31" i="319"/>
  <c r="Z31" i="319"/>
  <c r="Y31" i="319"/>
  <c r="V31" i="319"/>
  <c r="U31" i="319"/>
  <c r="R31" i="319"/>
  <c r="Q31" i="319"/>
  <c r="N31" i="319"/>
  <c r="M31" i="319"/>
  <c r="J31" i="319"/>
  <c r="I31" i="319"/>
  <c r="F31" i="319"/>
  <c r="A31" i="319" s="1"/>
  <c r="E31" i="319"/>
  <c r="CI30" i="319"/>
  <c r="CF30" i="319"/>
  <c r="CC30" i="319"/>
  <c r="BZ30" i="319"/>
  <c r="BW30" i="319"/>
  <c r="BV30" i="319"/>
  <c r="BU30" i="319"/>
  <c r="BT30" i="319"/>
  <c r="BP30" i="319"/>
  <c r="BM30" i="319"/>
  <c r="BJ30" i="319"/>
  <c r="BG30" i="319"/>
  <c r="BD30" i="319"/>
  <c r="BC30" i="319"/>
  <c r="BB30" i="319"/>
  <c r="BA30" i="319"/>
  <c r="AY30" i="319"/>
  <c r="AX30" i="319"/>
  <c r="AW30" i="319"/>
  <c r="AV30" i="319"/>
  <c r="AU30" i="319"/>
  <c r="AT30" i="319"/>
  <c r="AS30" i="319"/>
  <c r="AR30" i="319"/>
  <c r="Z30" i="319"/>
  <c r="CJ30" i="319" s="1"/>
  <c r="CK30" i="319" s="1"/>
  <c r="Y30" i="319"/>
  <c r="V30" i="319"/>
  <c r="U30" i="319"/>
  <c r="R30" i="319"/>
  <c r="BK30" i="319" s="1"/>
  <c r="BL30" i="319" s="1"/>
  <c r="Q30" i="319"/>
  <c r="N30" i="319"/>
  <c r="M30" i="319"/>
  <c r="J30" i="319"/>
  <c r="BX30" i="319" s="1"/>
  <c r="BY30" i="319" s="1"/>
  <c r="I30" i="319"/>
  <c r="F30" i="319"/>
  <c r="A30" i="319" s="1"/>
  <c r="E30" i="319"/>
  <c r="CI29" i="319"/>
  <c r="CF29" i="319"/>
  <c r="CC29" i="319"/>
  <c r="BZ29" i="319"/>
  <c r="BW29" i="319"/>
  <c r="BV29" i="319"/>
  <c r="BU29" i="319"/>
  <c r="BT29" i="319"/>
  <c r="BP29" i="319"/>
  <c r="BM29" i="319"/>
  <c r="BJ29" i="319"/>
  <c r="BG29" i="319"/>
  <c r="BD29" i="319"/>
  <c r="BC29" i="319"/>
  <c r="BB29" i="319"/>
  <c r="BA29" i="319"/>
  <c r="AY29" i="319"/>
  <c r="AX29" i="319"/>
  <c r="AW29" i="319"/>
  <c r="AV29" i="319"/>
  <c r="AU29" i="319"/>
  <c r="AT29" i="319"/>
  <c r="AS29" i="319"/>
  <c r="AR29" i="319"/>
  <c r="Z29" i="319"/>
  <c r="Y29" i="319"/>
  <c r="V29" i="319"/>
  <c r="BN29" i="319" s="1"/>
  <c r="BO29" i="319" s="1"/>
  <c r="U29" i="319"/>
  <c r="R29" i="319"/>
  <c r="Q29" i="319"/>
  <c r="N29" i="319"/>
  <c r="CA29" i="319" s="1"/>
  <c r="CB29" i="319" s="1"/>
  <c r="M29" i="319"/>
  <c r="J29" i="319"/>
  <c r="I29" i="319"/>
  <c r="F29" i="319"/>
  <c r="A29" i="319" s="1"/>
  <c r="E29" i="319"/>
  <c r="CI28" i="319"/>
  <c r="CF28" i="319"/>
  <c r="CC28" i="319"/>
  <c r="BZ28" i="319"/>
  <c r="BW28" i="319"/>
  <c r="BV28" i="319"/>
  <c r="BU28" i="319"/>
  <c r="BT28" i="319"/>
  <c r="BP28" i="319"/>
  <c r="BM28" i="319"/>
  <c r="BJ28" i="319"/>
  <c r="BG28" i="319"/>
  <c r="BD28" i="319"/>
  <c r="BC28" i="319"/>
  <c r="BB28" i="319"/>
  <c r="BA28" i="319"/>
  <c r="AY28" i="319"/>
  <c r="AX28" i="319"/>
  <c r="AW28" i="319"/>
  <c r="AV28" i="319"/>
  <c r="AU28" i="319"/>
  <c r="AT28" i="319"/>
  <c r="AS28" i="319"/>
  <c r="AR28" i="319"/>
  <c r="Z28" i="319"/>
  <c r="Y28" i="319"/>
  <c r="V28" i="319"/>
  <c r="BN28" i="319" s="1"/>
  <c r="BO28" i="319" s="1"/>
  <c r="U28" i="319"/>
  <c r="R28" i="319"/>
  <c r="BK28" i="319" s="1"/>
  <c r="BL28" i="319" s="1"/>
  <c r="Q28" i="319"/>
  <c r="N28" i="319"/>
  <c r="CA28" i="319" s="1"/>
  <c r="CB28" i="319" s="1"/>
  <c r="M28" i="319"/>
  <c r="J28" i="319"/>
  <c r="BX28" i="319" s="1"/>
  <c r="BY28" i="319" s="1"/>
  <c r="I28" i="319"/>
  <c r="F28" i="319"/>
  <c r="A28" i="319" s="1"/>
  <c r="E28" i="319"/>
  <c r="CI27" i="319"/>
  <c r="CF27" i="319"/>
  <c r="CC27" i="319"/>
  <c r="BZ27" i="319"/>
  <c r="BW27" i="319"/>
  <c r="BV27" i="319"/>
  <c r="BU27" i="319"/>
  <c r="BT27" i="319"/>
  <c r="BP27" i="319"/>
  <c r="BM27" i="319"/>
  <c r="BJ27" i="319"/>
  <c r="BG27" i="319"/>
  <c r="BD27" i="319"/>
  <c r="BC27" i="319"/>
  <c r="BB27" i="319"/>
  <c r="BA27" i="319"/>
  <c r="AY27" i="319"/>
  <c r="AX27" i="319"/>
  <c r="AW27" i="319"/>
  <c r="AV27" i="319"/>
  <c r="AU27" i="319"/>
  <c r="AT27" i="319"/>
  <c r="AS27" i="319"/>
  <c r="AR27" i="319"/>
  <c r="Z27" i="319"/>
  <c r="Y27" i="319"/>
  <c r="V27" i="319"/>
  <c r="U27" i="319"/>
  <c r="R27" i="319"/>
  <c r="Q27" i="319"/>
  <c r="N27" i="319"/>
  <c r="CA27" i="319" s="1"/>
  <c r="CB27" i="319" s="1"/>
  <c r="M27" i="319"/>
  <c r="J27" i="319"/>
  <c r="I27" i="319"/>
  <c r="F27" i="319"/>
  <c r="A27" i="319" s="1"/>
  <c r="E27" i="319"/>
  <c r="CI26" i="319"/>
  <c r="CF26" i="319"/>
  <c r="CC26" i="319"/>
  <c r="BZ26" i="319"/>
  <c r="BW26" i="319"/>
  <c r="BV26" i="319"/>
  <c r="BU26" i="319"/>
  <c r="BT26" i="319"/>
  <c r="BP26" i="319"/>
  <c r="BM26" i="319"/>
  <c r="BJ26" i="319"/>
  <c r="BG26" i="319"/>
  <c r="BD26" i="319"/>
  <c r="BC26" i="319"/>
  <c r="BB26" i="319"/>
  <c r="BA26" i="319"/>
  <c r="AY26" i="319"/>
  <c r="AX26" i="319"/>
  <c r="AW26" i="319"/>
  <c r="AV26" i="319"/>
  <c r="AU26" i="319"/>
  <c r="AT26" i="319"/>
  <c r="AS26" i="319"/>
  <c r="AR26" i="319"/>
  <c r="Z26" i="319"/>
  <c r="BQ26" i="319" s="1"/>
  <c r="BR26" i="319" s="1"/>
  <c r="Y26" i="319"/>
  <c r="V26" i="319"/>
  <c r="CG26" i="319" s="1"/>
  <c r="CH26" i="319" s="1"/>
  <c r="U26" i="319"/>
  <c r="R26" i="319"/>
  <c r="CD26" i="319" s="1"/>
  <c r="CE26" i="319" s="1"/>
  <c r="Q26" i="319"/>
  <c r="N26" i="319"/>
  <c r="BH26" i="319" s="1"/>
  <c r="BI26" i="319" s="1"/>
  <c r="M26" i="319"/>
  <c r="J26" i="319"/>
  <c r="BX26" i="319" s="1"/>
  <c r="BY26" i="319" s="1"/>
  <c r="I26" i="319"/>
  <c r="F26" i="319"/>
  <c r="A26" i="319" s="1"/>
  <c r="E26" i="319"/>
  <c r="CI25" i="319"/>
  <c r="CF25" i="319"/>
  <c r="CC25" i="319"/>
  <c r="BZ25" i="319"/>
  <c r="BW25" i="319"/>
  <c r="BV25" i="319"/>
  <c r="BU25" i="319"/>
  <c r="BT25" i="319"/>
  <c r="BP25" i="319"/>
  <c r="BM25" i="319"/>
  <c r="BJ25" i="319"/>
  <c r="BG25" i="319"/>
  <c r="BD25" i="319"/>
  <c r="BC25" i="319"/>
  <c r="BB25" i="319"/>
  <c r="BA25" i="319"/>
  <c r="AY25" i="319"/>
  <c r="AX25" i="319"/>
  <c r="AW25" i="319"/>
  <c r="AV25" i="319"/>
  <c r="AU25" i="319"/>
  <c r="AT25" i="319"/>
  <c r="AS25" i="319"/>
  <c r="AR25" i="319"/>
  <c r="Z25" i="319"/>
  <c r="Y25" i="319"/>
  <c r="V25" i="319"/>
  <c r="CG25" i="319" s="1"/>
  <c r="CH25" i="319" s="1"/>
  <c r="U25" i="319"/>
  <c r="R25" i="319"/>
  <c r="Q25" i="319"/>
  <c r="N25" i="319"/>
  <c r="M25" i="319"/>
  <c r="J25" i="319"/>
  <c r="I25" i="319"/>
  <c r="F25" i="319"/>
  <c r="A25" i="319" s="1"/>
  <c r="E25" i="319"/>
  <c r="CI24" i="319"/>
  <c r="CF24" i="319"/>
  <c r="CC24" i="319"/>
  <c r="BZ24" i="319"/>
  <c r="BW24" i="319"/>
  <c r="BV24" i="319"/>
  <c r="BU24" i="319"/>
  <c r="BT24" i="319"/>
  <c r="BP24" i="319"/>
  <c r="BM24" i="319"/>
  <c r="BJ24" i="319"/>
  <c r="BG24" i="319"/>
  <c r="BD24" i="319"/>
  <c r="BC24" i="319"/>
  <c r="BB24" i="319"/>
  <c r="BA24" i="319"/>
  <c r="AY24" i="319"/>
  <c r="AX24" i="319"/>
  <c r="AW24" i="319"/>
  <c r="AV24" i="319"/>
  <c r="AU24" i="319"/>
  <c r="AT24" i="319"/>
  <c r="AS24" i="319"/>
  <c r="AR24" i="319"/>
  <c r="Z24" i="319"/>
  <c r="Y24" i="319"/>
  <c r="V24" i="319"/>
  <c r="U24" i="319"/>
  <c r="R24" i="319"/>
  <c r="Q24" i="319"/>
  <c r="N24" i="319"/>
  <c r="CA24" i="319" s="1"/>
  <c r="CB24" i="319" s="1"/>
  <c r="M24" i="319"/>
  <c r="J24" i="319"/>
  <c r="I24" i="319"/>
  <c r="F24" i="319"/>
  <c r="A24" i="319" s="1"/>
  <c r="E24" i="319"/>
  <c r="CI23" i="319"/>
  <c r="CF23" i="319"/>
  <c r="CC23" i="319"/>
  <c r="BZ23" i="319"/>
  <c r="BW23" i="319"/>
  <c r="BV23" i="319"/>
  <c r="BU23" i="319"/>
  <c r="BT23" i="319"/>
  <c r="BP23" i="319"/>
  <c r="BM23" i="319"/>
  <c r="BJ23" i="319"/>
  <c r="BG23" i="319"/>
  <c r="BD23" i="319"/>
  <c r="BC23" i="319"/>
  <c r="BB23" i="319"/>
  <c r="BA23" i="319"/>
  <c r="AY23" i="319"/>
  <c r="AX23" i="319"/>
  <c r="AW23" i="319"/>
  <c r="AV23" i="319"/>
  <c r="AU23" i="319"/>
  <c r="AT23" i="319"/>
  <c r="AS23" i="319"/>
  <c r="AR23" i="319"/>
  <c r="Z23" i="319"/>
  <c r="CJ23" i="319" s="1"/>
  <c r="CK23" i="319" s="1"/>
  <c r="Y23" i="319"/>
  <c r="V23" i="319"/>
  <c r="CG23" i="319" s="1"/>
  <c r="CH23" i="319" s="1"/>
  <c r="U23" i="319"/>
  <c r="R23" i="319"/>
  <c r="Q23" i="319"/>
  <c r="N23" i="319"/>
  <c r="BH23" i="319" s="1"/>
  <c r="BI23" i="319" s="1"/>
  <c r="M23" i="319"/>
  <c r="J23" i="319"/>
  <c r="I23" i="319"/>
  <c r="F23" i="319"/>
  <c r="A23" i="319" s="1"/>
  <c r="E23" i="319"/>
  <c r="CI22" i="319"/>
  <c r="CF22" i="319"/>
  <c r="CC22" i="319"/>
  <c r="BZ22" i="319"/>
  <c r="BW22" i="319"/>
  <c r="BV22" i="319"/>
  <c r="BU22" i="319"/>
  <c r="BT22" i="319"/>
  <c r="BP22" i="319"/>
  <c r="BM22" i="319"/>
  <c r="BJ22" i="319"/>
  <c r="BG22" i="319"/>
  <c r="BD22" i="319"/>
  <c r="BC22" i="319"/>
  <c r="BB22" i="319"/>
  <c r="BA22" i="319"/>
  <c r="AY22" i="319"/>
  <c r="AX22" i="319"/>
  <c r="AW22" i="319"/>
  <c r="AV22" i="319"/>
  <c r="AU22" i="319"/>
  <c r="AT22" i="319"/>
  <c r="AS22" i="319"/>
  <c r="AR22" i="319"/>
  <c r="Z22" i="319"/>
  <c r="CJ22" i="319" s="1"/>
  <c r="CK22" i="319" s="1"/>
  <c r="Y22" i="319"/>
  <c r="V22" i="319"/>
  <c r="CG22" i="319" s="1"/>
  <c r="CH22" i="319" s="1"/>
  <c r="U22" i="319"/>
  <c r="R22" i="319"/>
  <c r="CD22" i="319" s="1"/>
  <c r="CE22" i="319" s="1"/>
  <c r="Q22" i="319"/>
  <c r="N22" i="319"/>
  <c r="M22" i="319"/>
  <c r="J22" i="319"/>
  <c r="BX22" i="319" s="1"/>
  <c r="BY22" i="319" s="1"/>
  <c r="I22" i="319"/>
  <c r="F22" i="319"/>
  <c r="A22" i="319" s="1"/>
  <c r="E22" i="319"/>
  <c r="CI21" i="319"/>
  <c r="CF21" i="319"/>
  <c r="CC21" i="319"/>
  <c r="BZ21" i="319"/>
  <c r="BW21" i="319"/>
  <c r="BV21" i="319"/>
  <c r="BU21" i="319"/>
  <c r="BT21" i="319"/>
  <c r="BP21" i="319"/>
  <c r="BM21" i="319"/>
  <c r="BJ21" i="319"/>
  <c r="BG21" i="319"/>
  <c r="BD21" i="319"/>
  <c r="BC21" i="319"/>
  <c r="BB21" i="319"/>
  <c r="BA21" i="319"/>
  <c r="AY21" i="319"/>
  <c r="AX21" i="319"/>
  <c r="AW21" i="319"/>
  <c r="AV21" i="319"/>
  <c r="AU21" i="319"/>
  <c r="AT21" i="319"/>
  <c r="AS21" i="319"/>
  <c r="AR21" i="319"/>
  <c r="Z21" i="319"/>
  <c r="BQ21" i="319" s="1"/>
  <c r="BR21" i="319" s="1"/>
  <c r="Y21" i="319"/>
  <c r="V21" i="319"/>
  <c r="U21" i="319"/>
  <c r="R21" i="319"/>
  <c r="CD21" i="319" s="1"/>
  <c r="CE21" i="319" s="1"/>
  <c r="Q21" i="319"/>
  <c r="N21" i="319"/>
  <c r="BH21" i="319" s="1"/>
  <c r="BI21" i="319" s="1"/>
  <c r="M21" i="319"/>
  <c r="J21" i="319"/>
  <c r="BE21" i="319" s="1"/>
  <c r="BF21" i="319" s="1"/>
  <c r="I21" i="319"/>
  <c r="F21" i="319"/>
  <c r="A21" i="319" s="1"/>
  <c r="E21" i="319"/>
  <c r="CI20" i="319"/>
  <c r="CF20" i="319"/>
  <c r="CC20" i="319"/>
  <c r="BZ20" i="319"/>
  <c r="BW20" i="319"/>
  <c r="BV20" i="319"/>
  <c r="BU20" i="319"/>
  <c r="BT20" i="319"/>
  <c r="BP20" i="319"/>
  <c r="BM20" i="319"/>
  <c r="BJ20" i="319"/>
  <c r="BG20" i="319"/>
  <c r="BD20" i="319"/>
  <c r="BC20" i="319"/>
  <c r="BB20" i="319"/>
  <c r="BA20" i="319"/>
  <c r="AY20" i="319"/>
  <c r="AX20" i="319"/>
  <c r="AW20" i="319"/>
  <c r="AV20" i="319"/>
  <c r="AU20" i="319"/>
  <c r="AT20" i="319"/>
  <c r="AS20" i="319"/>
  <c r="AR20" i="319"/>
  <c r="Z20" i="319"/>
  <c r="Y20" i="319"/>
  <c r="V20" i="319"/>
  <c r="BN20" i="319" s="1"/>
  <c r="BO20" i="319" s="1"/>
  <c r="U20" i="319"/>
  <c r="R20" i="319"/>
  <c r="Q20" i="319"/>
  <c r="N20" i="319"/>
  <c r="CA20" i="319" s="1"/>
  <c r="CB20" i="319" s="1"/>
  <c r="M20" i="319"/>
  <c r="J20" i="319"/>
  <c r="BE20" i="319" s="1"/>
  <c r="BF20" i="319" s="1"/>
  <c r="I20" i="319"/>
  <c r="F20" i="319"/>
  <c r="A20" i="319" s="1"/>
  <c r="E20" i="319"/>
  <c r="CI19" i="319"/>
  <c r="CF19" i="319"/>
  <c r="CC19" i="319"/>
  <c r="BZ19" i="319"/>
  <c r="BW19" i="319"/>
  <c r="BV19" i="319"/>
  <c r="BU19" i="319"/>
  <c r="BT19" i="319"/>
  <c r="BP19" i="319"/>
  <c r="BM19" i="319"/>
  <c r="BJ19" i="319"/>
  <c r="BG19" i="319"/>
  <c r="BD19" i="319"/>
  <c r="BC19" i="319"/>
  <c r="BB19" i="319"/>
  <c r="BA19" i="319"/>
  <c r="AY19" i="319"/>
  <c r="AX19" i="319"/>
  <c r="AW19" i="319"/>
  <c r="AV19" i="319"/>
  <c r="AU19" i="319"/>
  <c r="AT19" i="319"/>
  <c r="AS19" i="319"/>
  <c r="AR19" i="319"/>
  <c r="Z19" i="319"/>
  <c r="CJ19" i="319" s="1"/>
  <c r="CK19" i="319" s="1"/>
  <c r="Y19" i="319"/>
  <c r="V19" i="319"/>
  <c r="U19" i="319"/>
  <c r="R19" i="319"/>
  <c r="BK19" i="319" s="1"/>
  <c r="BL19" i="319" s="1"/>
  <c r="Q19" i="319"/>
  <c r="N19" i="319"/>
  <c r="BH19" i="319" s="1"/>
  <c r="BI19" i="319" s="1"/>
  <c r="M19" i="319"/>
  <c r="J19" i="319"/>
  <c r="BX19" i="319" s="1"/>
  <c r="BY19" i="319" s="1"/>
  <c r="I19" i="319"/>
  <c r="F19" i="319"/>
  <c r="A19" i="319" s="1"/>
  <c r="E19" i="319"/>
  <c r="CI18" i="319"/>
  <c r="CF18" i="319"/>
  <c r="CC18" i="319"/>
  <c r="BZ18" i="319"/>
  <c r="BW18" i="319"/>
  <c r="BV18" i="319"/>
  <c r="BU18" i="319"/>
  <c r="BT18" i="319"/>
  <c r="BP18" i="319"/>
  <c r="BM18" i="319"/>
  <c r="BJ18" i="319"/>
  <c r="BG18" i="319"/>
  <c r="BD18" i="319"/>
  <c r="BC18" i="319"/>
  <c r="BB18" i="319"/>
  <c r="BA18" i="319"/>
  <c r="AY18" i="319"/>
  <c r="AX18" i="319"/>
  <c r="AW18" i="319"/>
  <c r="AV18" i="319"/>
  <c r="AU18" i="319"/>
  <c r="AT18" i="319"/>
  <c r="AS18" i="319"/>
  <c r="AR18" i="319"/>
  <c r="Z18" i="319"/>
  <c r="Y18" i="319"/>
  <c r="V18" i="319"/>
  <c r="U18" i="319"/>
  <c r="R18" i="319"/>
  <c r="Q18" i="319"/>
  <c r="N18" i="319"/>
  <c r="M18" i="319"/>
  <c r="J18" i="319"/>
  <c r="I18" i="319"/>
  <c r="F18" i="319"/>
  <c r="A18" i="319" s="1"/>
  <c r="E18" i="319"/>
  <c r="CI17" i="319"/>
  <c r="CF17" i="319"/>
  <c r="CC17" i="319"/>
  <c r="BZ17" i="319"/>
  <c r="BW17" i="319"/>
  <c r="BV17" i="319"/>
  <c r="BU17" i="319"/>
  <c r="BT17" i="319"/>
  <c r="BP17" i="319"/>
  <c r="BM17" i="319"/>
  <c r="BJ17" i="319"/>
  <c r="BG17" i="319"/>
  <c r="BD17" i="319"/>
  <c r="BC17" i="319"/>
  <c r="BB17" i="319"/>
  <c r="BA17" i="319"/>
  <c r="AY17" i="319"/>
  <c r="AX17" i="319"/>
  <c r="AW17" i="319"/>
  <c r="AV17" i="319"/>
  <c r="AU17" i="319"/>
  <c r="AT17" i="319"/>
  <c r="AS17" i="319"/>
  <c r="AR17" i="319"/>
  <c r="Z17" i="319"/>
  <c r="BQ17" i="319" s="1"/>
  <c r="BR17" i="319" s="1"/>
  <c r="Y17" i="319"/>
  <c r="V17" i="319"/>
  <c r="U17" i="319"/>
  <c r="R17" i="319"/>
  <c r="CD17" i="319" s="1"/>
  <c r="CE17" i="319" s="1"/>
  <c r="Q17" i="319"/>
  <c r="N17" i="319"/>
  <c r="M17" i="319"/>
  <c r="J17" i="319"/>
  <c r="BE17" i="319" s="1"/>
  <c r="BF17" i="319" s="1"/>
  <c r="I17" i="319"/>
  <c r="F17" i="319"/>
  <c r="A17" i="319" s="1"/>
  <c r="E17" i="319"/>
  <c r="CI16" i="319"/>
  <c r="CF16" i="319"/>
  <c r="CC16" i="319"/>
  <c r="BZ16" i="319"/>
  <c r="BW16" i="319"/>
  <c r="BV16" i="319"/>
  <c r="BU16" i="319"/>
  <c r="BT16" i="319"/>
  <c r="BP16" i="319"/>
  <c r="BM16" i="319"/>
  <c r="BJ16" i="319"/>
  <c r="BG16" i="319"/>
  <c r="BD16" i="319"/>
  <c r="BC16" i="319"/>
  <c r="BB16" i="319"/>
  <c r="BA16" i="319"/>
  <c r="AY16" i="319"/>
  <c r="AX16" i="319"/>
  <c r="AW16" i="319"/>
  <c r="AV16" i="319"/>
  <c r="AU16" i="319"/>
  <c r="AT16" i="319"/>
  <c r="AS16" i="319"/>
  <c r="AR16" i="319"/>
  <c r="Z16" i="319"/>
  <c r="Y16" i="319"/>
  <c r="V16" i="319"/>
  <c r="BN16" i="319" s="1"/>
  <c r="BO16" i="319" s="1"/>
  <c r="U16" i="319"/>
  <c r="R16" i="319"/>
  <c r="Q16" i="319"/>
  <c r="N16" i="319"/>
  <c r="CA16" i="319" s="1"/>
  <c r="CB16" i="319" s="1"/>
  <c r="M16" i="319"/>
  <c r="J16" i="319"/>
  <c r="I16" i="319"/>
  <c r="F16" i="319"/>
  <c r="A16" i="319" s="1"/>
  <c r="E16" i="319"/>
  <c r="CI15" i="319"/>
  <c r="CF15" i="319"/>
  <c r="CC15" i="319"/>
  <c r="BZ15" i="319"/>
  <c r="BW15" i="319"/>
  <c r="BV15" i="319"/>
  <c r="BU15" i="319"/>
  <c r="BT15" i="319"/>
  <c r="BP15" i="319"/>
  <c r="BM15" i="319"/>
  <c r="BJ15" i="319"/>
  <c r="BG15" i="319"/>
  <c r="BD15" i="319"/>
  <c r="BC15" i="319"/>
  <c r="BB15" i="319"/>
  <c r="BA15" i="319"/>
  <c r="AY15" i="319"/>
  <c r="AX15" i="319"/>
  <c r="AW15" i="319"/>
  <c r="AV15" i="319"/>
  <c r="AU15" i="319"/>
  <c r="AT15" i="319"/>
  <c r="AS15" i="319"/>
  <c r="AR15" i="319"/>
  <c r="Z15" i="319"/>
  <c r="Y15" i="319"/>
  <c r="V15" i="319"/>
  <c r="U15" i="319"/>
  <c r="R15" i="319"/>
  <c r="BK15" i="319" s="1"/>
  <c r="BL15" i="319" s="1"/>
  <c r="Q15" i="319"/>
  <c r="N15" i="319"/>
  <c r="M15" i="319"/>
  <c r="J15" i="319"/>
  <c r="BX15" i="319" s="1"/>
  <c r="BY15" i="319" s="1"/>
  <c r="I15" i="319"/>
  <c r="F15" i="319"/>
  <c r="A15" i="319" s="1"/>
  <c r="E15" i="319"/>
  <c r="CI14" i="319"/>
  <c r="CF14" i="319"/>
  <c r="CC14" i="319"/>
  <c r="BZ14" i="319"/>
  <c r="BW14" i="319"/>
  <c r="BV14" i="319"/>
  <c r="BU14" i="319"/>
  <c r="BT14" i="319"/>
  <c r="BP14" i="319"/>
  <c r="BM14" i="319"/>
  <c r="BJ14" i="319"/>
  <c r="BG14" i="319"/>
  <c r="BD14" i="319"/>
  <c r="BC14" i="319"/>
  <c r="BB14" i="319"/>
  <c r="BA14" i="319"/>
  <c r="AY14" i="319"/>
  <c r="AX14" i="319"/>
  <c r="AW14" i="319"/>
  <c r="AV14" i="319"/>
  <c r="AU14" i="319"/>
  <c r="AT14" i="319"/>
  <c r="AS14" i="319"/>
  <c r="AR14" i="319"/>
  <c r="Z14" i="319"/>
  <c r="Y14" i="319"/>
  <c r="V14" i="319"/>
  <c r="U14" i="319"/>
  <c r="R14" i="319"/>
  <c r="BK14" i="319" s="1"/>
  <c r="BL14" i="319" s="1"/>
  <c r="Q14" i="319"/>
  <c r="N14" i="319"/>
  <c r="M14" i="319"/>
  <c r="J14" i="319"/>
  <c r="BX14" i="319" s="1"/>
  <c r="BY14" i="319" s="1"/>
  <c r="I14" i="319"/>
  <c r="F14" i="319"/>
  <c r="A14" i="319" s="1"/>
  <c r="E14" i="319"/>
  <c r="CI13" i="319"/>
  <c r="CF13" i="319"/>
  <c r="CC13" i="319"/>
  <c r="BZ13" i="319"/>
  <c r="BW13" i="319"/>
  <c r="BV13" i="319"/>
  <c r="BU13" i="319"/>
  <c r="BT13" i="319"/>
  <c r="BP13" i="319"/>
  <c r="BM13" i="319"/>
  <c r="BJ13" i="319"/>
  <c r="BG13" i="319"/>
  <c r="BD13" i="319"/>
  <c r="BC13" i="319"/>
  <c r="BB13" i="319"/>
  <c r="BA13" i="319"/>
  <c r="AY13" i="319"/>
  <c r="AX13" i="319"/>
  <c r="AW13" i="319"/>
  <c r="AV13" i="319"/>
  <c r="AU13" i="319"/>
  <c r="AT13" i="319"/>
  <c r="AS13" i="319"/>
  <c r="AR13" i="319"/>
  <c r="Z13" i="319"/>
  <c r="Y13" i="319"/>
  <c r="V13" i="319"/>
  <c r="U13" i="319"/>
  <c r="R13" i="319"/>
  <c r="Q13" i="319"/>
  <c r="N13" i="319"/>
  <c r="CA13" i="319" s="1"/>
  <c r="CB13" i="319" s="1"/>
  <c r="M13" i="319"/>
  <c r="J13" i="319"/>
  <c r="I13" i="319"/>
  <c r="F13" i="319"/>
  <c r="A13" i="319" s="1"/>
  <c r="E13" i="319"/>
  <c r="CI12" i="319"/>
  <c r="CF12" i="319"/>
  <c r="CC12" i="319"/>
  <c r="BZ12" i="319"/>
  <c r="BW12" i="319"/>
  <c r="BV12" i="319"/>
  <c r="BU12" i="319"/>
  <c r="BT12" i="319"/>
  <c r="BP12" i="319"/>
  <c r="BM12" i="319"/>
  <c r="BJ12" i="319"/>
  <c r="BG12" i="319"/>
  <c r="BD12" i="319"/>
  <c r="BC12" i="319"/>
  <c r="BB12" i="319"/>
  <c r="BA12" i="319"/>
  <c r="AY12" i="319"/>
  <c r="AX12" i="319"/>
  <c r="AW12" i="319"/>
  <c r="AV12" i="319"/>
  <c r="AU12" i="319"/>
  <c r="AT12" i="319"/>
  <c r="AS12" i="319"/>
  <c r="AR12" i="319"/>
  <c r="Z12" i="319"/>
  <c r="Y12" i="319"/>
  <c r="V12" i="319"/>
  <c r="BN12" i="319" s="1"/>
  <c r="BO12" i="319" s="1"/>
  <c r="U12" i="319"/>
  <c r="R12" i="319"/>
  <c r="BK12" i="319" s="1"/>
  <c r="BL12" i="319" s="1"/>
  <c r="Q12" i="319"/>
  <c r="N12" i="319"/>
  <c r="CA12" i="319" s="1"/>
  <c r="CB12" i="319" s="1"/>
  <c r="M12" i="319"/>
  <c r="J12" i="319"/>
  <c r="I12" i="319"/>
  <c r="F12" i="319"/>
  <c r="A12" i="319" s="1"/>
  <c r="E12" i="319"/>
  <c r="CI11" i="319"/>
  <c r="CF11" i="319"/>
  <c r="CC11" i="319"/>
  <c r="BZ11" i="319"/>
  <c r="BW11" i="319"/>
  <c r="BV11" i="319"/>
  <c r="BU11" i="319"/>
  <c r="BT11" i="319"/>
  <c r="BP11" i="319"/>
  <c r="BM11" i="319"/>
  <c r="BJ11" i="319"/>
  <c r="BG11" i="319"/>
  <c r="BD11" i="319"/>
  <c r="BC11" i="319"/>
  <c r="BB11" i="319"/>
  <c r="BA11" i="319"/>
  <c r="AY11" i="319"/>
  <c r="AX11" i="319"/>
  <c r="AW11" i="319"/>
  <c r="AV11" i="319"/>
  <c r="AU11" i="319"/>
  <c r="AT11" i="319"/>
  <c r="AS11" i="319"/>
  <c r="AR11" i="319"/>
  <c r="Z11" i="319"/>
  <c r="Y11" i="319"/>
  <c r="V11" i="319"/>
  <c r="CG11" i="319" s="1"/>
  <c r="CH11" i="319" s="1"/>
  <c r="U11" i="319"/>
  <c r="R11" i="319"/>
  <c r="Q11" i="319"/>
  <c r="N11" i="319"/>
  <c r="CA11" i="319" s="1"/>
  <c r="CB11" i="319" s="1"/>
  <c r="M11" i="319"/>
  <c r="J11" i="319"/>
  <c r="I11" i="319"/>
  <c r="F11" i="319"/>
  <c r="A11" i="319" s="1"/>
  <c r="E11" i="319"/>
  <c r="CI31" i="160"/>
  <c r="CF31" i="160"/>
  <c r="CC31" i="160"/>
  <c r="BZ31" i="160"/>
  <c r="BW31" i="160"/>
  <c r="BV31" i="160"/>
  <c r="BU31" i="160"/>
  <c r="BT31" i="160"/>
  <c r="BP31" i="160"/>
  <c r="BM31" i="160"/>
  <c r="BJ31" i="160"/>
  <c r="BG31" i="160"/>
  <c r="BD31" i="160"/>
  <c r="BC31" i="160"/>
  <c r="BB31" i="160"/>
  <c r="BA31" i="160"/>
  <c r="AY31" i="160"/>
  <c r="AX31" i="160"/>
  <c r="AW31" i="160"/>
  <c r="AV31" i="160"/>
  <c r="AU31" i="160"/>
  <c r="AT31" i="160"/>
  <c r="AS31" i="160"/>
  <c r="AR31" i="160"/>
  <c r="AJ31" i="160"/>
  <c r="AI31" i="160"/>
  <c r="AC31" i="160"/>
  <c r="AH31" i="160" s="1"/>
  <c r="AB31" i="160"/>
  <c r="V31" i="160"/>
  <c r="U31" i="160"/>
  <c r="O31" i="160"/>
  <c r="T31" i="160" s="1"/>
  <c r="BH31" i="160" s="1"/>
  <c r="BI31" i="160" s="1"/>
  <c r="N31" i="160"/>
  <c r="H31" i="160"/>
  <c r="G31" i="160"/>
  <c r="F31" i="160"/>
  <c r="A31" i="160" s="1"/>
  <c r="E31" i="160"/>
  <c r="CI30" i="160"/>
  <c r="CF30" i="160"/>
  <c r="CC30" i="160"/>
  <c r="BZ30" i="160"/>
  <c r="BW30" i="160"/>
  <c r="BV30" i="160"/>
  <c r="BU30" i="160"/>
  <c r="BT30" i="160"/>
  <c r="BP30" i="160"/>
  <c r="BM30" i="160"/>
  <c r="BJ30" i="160"/>
  <c r="BG30" i="160"/>
  <c r="BD30" i="160"/>
  <c r="BC30" i="160"/>
  <c r="BB30" i="160"/>
  <c r="BA30" i="160"/>
  <c r="AY30" i="160"/>
  <c r="AX30" i="160"/>
  <c r="AW30" i="160"/>
  <c r="AV30" i="160"/>
  <c r="AU30" i="160"/>
  <c r="AT30" i="160"/>
  <c r="AS30" i="160"/>
  <c r="AR30" i="160"/>
  <c r="AJ30" i="160"/>
  <c r="AI30" i="160"/>
  <c r="AC30" i="160"/>
  <c r="AH30" i="160" s="1"/>
  <c r="BN30" i="160" s="1"/>
  <c r="BO30" i="160" s="1"/>
  <c r="AB30" i="160"/>
  <c r="V30" i="160"/>
  <c r="U30" i="160"/>
  <c r="O30" i="160"/>
  <c r="N30" i="160"/>
  <c r="H30" i="160"/>
  <c r="G30" i="160"/>
  <c r="F30" i="160"/>
  <c r="A30" i="160" s="1"/>
  <c r="E30" i="160"/>
  <c r="CI29" i="160"/>
  <c r="CF29" i="160"/>
  <c r="CC29" i="160"/>
  <c r="BZ29" i="160"/>
  <c r="BW29" i="160"/>
  <c r="BV29" i="160"/>
  <c r="BU29" i="160"/>
  <c r="BT29" i="160"/>
  <c r="BP29" i="160"/>
  <c r="BM29" i="160"/>
  <c r="BJ29" i="160"/>
  <c r="BG29" i="160"/>
  <c r="BD29" i="160"/>
  <c r="BC29" i="160"/>
  <c r="BB29" i="160"/>
  <c r="BA29" i="160"/>
  <c r="AY29" i="160"/>
  <c r="AX29" i="160"/>
  <c r="AW29" i="160"/>
  <c r="AV29" i="160"/>
  <c r="AU29" i="160"/>
  <c r="AT29" i="160"/>
  <c r="AS29" i="160"/>
  <c r="AR29" i="160"/>
  <c r="AJ29" i="160"/>
  <c r="AO29" i="160" s="1"/>
  <c r="BQ29" i="160" s="1"/>
  <c r="BR29" i="160" s="1"/>
  <c r="AI29" i="160"/>
  <c r="AC29" i="160"/>
  <c r="AB29" i="160"/>
  <c r="V29" i="160"/>
  <c r="U29" i="160"/>
  <c r="O29" i="160"/>
  <c r="N29" i="160"/>
  <c r="H29" i="160"/>
  <c r="M29" i="160" s="1"/>
  <c r="G29" i="160"/>
  <c r="F29" i="160"/>
  <c r="A29" i="160" s="1"/>
  <c r="E29" i="160"/>
  <c r="CI28" i="160"/>
  <c r="CF28" i="160"/>
  <c r="CC28" i="160"/>
  <c r="BZ28" i="160"/>
  <c r="BW28" i="160"/>
  <c r="BV28" i="160"/>
  <c r="BU28" i="160"/>
  <c r="BT28" i="160"/>
  <c r="BP28" i="160"/>
  <c r="BM28" i="160"/>
  <c r="BJ28" i="160"/>
  <c r="BG28" i="160"/>
  <c r="BD28" i="160"/>
  <c r="BC28" i="160"/>
  <c r="BB28" i="160"/>
  <c r="BA28" i="160"/>
  <c r="AY28" i="160"/>
  <c r="AX28" i="160"/>
  <c r="AW28" i="160"/>
  <c r="AV28" i="160"/>
  <c r="AU28" i="160"/>
  <c r="AT28" i="160"/>
  <c r="AS28" i="160"/>
  <c r="AR28" i="160"/>
  <c r="AJ28" i="160"/>
  <c r="AI28" i="160"/>
  <c r="AC28" i="160"/>
  <c r="AB28" i="160"/>
  <c r="V28" i="160"/>
  <c r="U28" i="160"/>
  <c r="O28" i="160"/>
  <c r="N28" i="160"/>
  <c r="H28" i="160"/>
  <c r="G28" i="160"/>
  <c r="F28" i="160"/>
  <c r="A28" i="160" s="1"/>
  <c r="E28" i="160"/>
  <c r="CI27" i="160"/>
  <c r="CF27" i="160"/>
  <c r="CC27" i="160"/>
  <c r="BZ27" i="160"/>
  <c r="BW27" i="160"/>
  <c r="BV27" i="160"/>
  <c r="BU27" i="160"/>
  <c r="BT27" i="160"/>
  <c r="BP27" i="160"/>
  <c r="BM27" i="160"/>
  <c r="BJ27" i="160"/>
  <c r="BG27" i="160"/>
  <c r="BD27" i="160"/>
  <c r="BC27" i="160"/>
  <c r="BB27" i="160"/>
  <c r="BA27" i="160"/>
  <c r="AY27" i="160"/>
  <c r="AX27" i="160"/>
  <c r="AW27" i="160"/>
  <c r="AV27" i="160"/>
  <c r="AU27" i="160"/>
  <c r="AT27" i="160"/>
  <c r="AS27" i="160"/>
  <c r="AR27" i="160"/>
  <c r="AJ27" i="160"/>
  <c r="AI27" i="160"/>
  <c r="AC27" i="160"/>
  <c r="AB27" i="160"/>
  <c r="V27" i="160"/>
  <c r="U27" i="160"/>
  <c r="O27" i="160"/>
  <c r="N27" i="160"/>
  <c r="H27" i="160"/>
  <c r="G27" i="160"/>
  <c r="F27" i="160"/>
  <c r="A27" i="160" s="1"/>
  <c r="E27" i="160"/>
  <c r="CI26" i="160"/>
  <c r="CF26" i="160"/>
  <c r="CC26" i="160"/>
  <c r="BZ26" i="160"/>
  <c r="BW26" i="160"/>
  <c r="BV26" i="160"/>
  <c r="BU26" i="160"/>
  <c r="BT26" i="160"/>
  <c r="BP26" i="160"/>
  <c r="BM26" i="160"/>
  <c r="BJ26" i="160"/>
  <c r="BG26" i="160"/>
  <c r="BD26" i="160"/>
  <c r="BC26" i="160"/>
  <c r="BB26" i="160"/>
  <c r="BA26" i="160"/>
  <c r="AY26" i="160"/>
  <c r="AX26" i="160"/>
  <c r="AW26" i="160"/>
  <c r="AV26" i="160"/>
  <c r="AU26" i="160"/>
  <c r="AT26" i="160"/>
  <c r="AS26" i="160"/>
  <c r="AR26" i="160"/>
  <c r="AJ26" i="160"/>
  <c r="AI26" i="160"/>
  <c r="AC26" i="160"/>
  <c r="AB26" i="160"/>
  <c r="V26" i="160"/>
  <c r="U26" i="160"/>
  <c r="O26" i="160"/>
  <c r="T26" i="160" s="1"/>
  <c r="N26" i="160"/>
  <c r="H26" i="160"/>
  <c r="G26" i="160"/>
  <c r="F26" i="160"/>
  <c r="A26" i="160" s="1"/>
  <c r="E26" i="160"/>
  <c r="CI25" i="160"/>
  <c r="CF25" i="160"/>
  <c r="CC25" i="160"/>
  <c r="BZ25" i="160"/>
  <c r="BW25" i="160"/>
  <c r="BV25" i="160"/>
  <c r="BU25" i="160"/>
  <c r="BT25" i="160"/>
  <c r="BP25" i="160"/>
  <c r="BM25" i="160"/>
  <c r="BJ25" i="160"/>
  <c r="BG25" i="160"/>
  <c r="BD25" i="160"/>
  <c r="BC25" i="160"/>
  <c r="BB25" i="160"/>
  <c r="BA25" i="160"/>
  <c r="AY25" i="160"/>
  <c r="AX25" i="160"/>
  <c r="AW25" i="160"/>
  <c r="AV25" i="160"/>
  <c r="AU25" i="160"/>
  <c r="AT25" i="160"/>
  <c r="AS25" i="160"/>
  <c r="AR25" i="160"/>
  <c r="AJ25" i="160"/>
  <c r="AI25" i="160"/>
  <c r="AC25" i="160"/>
  <c r="AB25" i="160"/>
  <c r="V25" i="160"/>
  <c r="AA25" i="160" s="1"/>
  <c r="U25" i="160"/>
  <c r="O25" i="160"/>
  <c r="N25" i="160"/>
  <c r="H25" i="160"/>
  <c r="M25" i="160" s="1"/>
  <c r="G25" i="160"/>
  <c r="F25" i="160"/>
  <c r="A25" i="160" s="1"/>
  <c r="E25" i="160"/>
  <c r="CI24" i="160"/>
  <c r="CF24" i="160"/>
  <c r="CC24" i="160"/>
  <c r="BZ24" i="160"/>
  <c r="BW24" i="160"/>
  <c r="BV24" i="160"/>
  <c r="BU24" i="160"/>
  <c r="BT24" i="160"/>
  <c r="BP24" i="160"/>
  <c r="BM24" i="160"/>
  <c r="BJ24" i="160"/>
  <c r="BG24" i="160"/>
  <c r="BD24" i="160"/>
  <c r="BC24" i="160"/>
  <c r="BB24" i="160"/>
  <c r="BA24" i="160"/>
  <c r="AY24" i="160"/>
  <c r="AX24" i="160"/>
  <c r="AW24" i="160"/>
  <c r="AV24" i="160"/>
  <c r="AU24" i="160"/>
  <c r="AT24" i="160"/>
  <c r="AS24" i="160"/>
  <c r="AR24" i="160"/>
  <c r="AJ24" i="160"/>
  <c r="AI24" i="160"/>
  <c r="AC24" i="160"/>
  <c r="AB24" i="160"/>
  <c r="V24" i="160"/>
  <c r="U24" i="160"/>
  <c r="O24" i="160"/>
  <c r="N24" i="160"/>
  <c r="H24" i="160"/>
  <c r="G24" i="160"/>
  <c r="F24" i="160"/>
  <c r="A24" i="160" s="1"/>
  <c r="E24" i="160"/>
  <c r="CI23" i="160"/>
  <c r="CF23" i="160"/>
  <c r="CC23" i="160"/>
  <c r="BZ23" i="160"/>
  <c r="BW23" i="160"/>
  <c r="BV23" i="160"/>
  <c r="BU23" i="160"/>
  <c r="BT23" i="160"/>
  <c r="BP23" i="160"/>
  <c r="BM23" i="160"/>
  <c r="BJ23" i="160"/>
  <c r="BG23" i="160"/>
  <c r="BD23" i="160"/>
  <c r="BC23" i="160"/>
  <c r="BB23" i="160"/>
  <c r="BA23" i="160"/>
  <c r="AY23" i="160"/>
  <c r="AX23" i="160"/>
  <c r="AW23" i="160"/>
  <c r="AV23" i="160"/>
  <c r="AU23" i="160"/>
  <c r="AT23" i="160"/>
  <c r="AS23" i="160"/>
  <c r="AR23" i="160"/>
  <c r="AJ23" i="160"/>
  <c r="AN23" i="160" s="1"/>
  <c r="AI23" i="160"/>
  <c r="AC23" i="160"/>
  <c r="AB23" i="160"/>
  <c r="V23" i="160"/>
  <c r="U23" i="160"/>
  <c r="O23" i="160"/>
  <c r="S23" i="160" s="1"/>
  <c r="N23" i="160"/>
  <c r="H23" i="160"/>
  <c r="G23" i="160"/>
  <c r="F23" i="160"/>
  <c r="A23" i="160" s="1"/>
  <c r="E23" i="160"/>
  <c r="CI22" i="160"/>
  <c r="CF22" i="160"/>
  <c r="CC22" i="160"/>
  <c r="BZ22" i="160"/>
  <c r="BW22" i="160"/>
  <c r="BV22" i="160"/>
  <c r="BU22" i="160"/>
  <c r="BT22" i="160"/>
  <c r="BP22" i="160"/>
  <c r="BM22" i="160"/>
  <c r="BJ22" i="160"/>
  <c r="BG22" i="160"/>
  <c r="BD22" i="160"/>
  <c r="BC22" i="160"/>
  <c r="BB22" i="160"/>
  <c r="BA22" i="160"/>
  <c r="AY22" i="160"/>
  <c r="AX22" i="160"/>
  <c r="AW22" i="160"/>
  <c r="AV22" i="160"/>
  <c r="AU22" i="160"/>
  <c r="AT22" i="160"/>
  <c r="AS22" i="160"/>
  <c r="AR22" i="160"/>
  <c r="AJ22" i="160"/>
  <c r="AI22" i="160"/>
  <c r="AC22" i="160"/>
  <c r="AB22" i="160"/>
  <c r="V22" i="160"/>
  <c r="U22" i="160"/>
  <c r="O22" i="160"/>
  <c r="T22" i="160" s="1"/>
  <c r="CA22" i="160" s="1"/>
  <c r="CB22" i="160" s="1"/>
  <c r="N22" i="160"/>
  <c r="H22" i="160"/>
  <c r="G22" i="160"/>
  <c r="F22" i="160"/>
  <c r="A22" i="160" s="1"/>
  <c r="E22" i="160"/>
  <c r="CI21" i="160"/>
  <c r="CF21" i="160"/>
  <c r="CC21" i="160"/>
  <c r="BZ21" i="160"/>
  <c r="BW21" i="160"/>
  <c r="BV21" i="160"/>
  <c r="BU21" i="160"/>
  <c r="BT21" i="160"/>
  <c r="BP21" i="160"/>
  <c r="BM21" i="160"/>
  <c r="BJ21" i="160"/>
  <c r="BG21" i="160"/>
  <c r="BD21" i="160"/>
  <c r="BC21" i="160"/>
  <c r="BB21" i="160"/>
  <c r="BA21" i="160"/>
  <c r="AY21" i="160"/>
  <c r="AX21" i="160"/>
  <c r="AW21" i="160"/>
  <c r="AV21" i="160"/>
  <c r="AU21" i="160"/>
  <c r="AT21" i="160"/>
  <c r="AS21" i="160"/>
  <c r="AR21" i="160"/>
  <c r="AJ21" i="160"/>
  <c r="AO21" i="160" s="1"/>
  <c r="BQ21" i="160" s="1"/>
  <c r="BR21" i="160" s="1"/>
  <c r="AI21" i="160"/>
  <c r="AC21" i="160"/>
  <c r="AB21" i="160"/>
  <c r="V21" i="160"/>
  <c r="U21" i="160"/>
  <c r="O21" i="160"/>
  <c r="N21" i="160"/>
  <c r="H21" i="160"/>
  <c r="M21" i="160" s="1"/>
  <c r="BE21" i="160" s="1"/>
  <c r="BF21" i="160" s="1"/>
  <c r="G21" i="160"/>
  <c r="F21" i="160"/>
  <c r="A21" i="160" s="1"/>
  <c r="E21" i="160"/>
  <c r="CI20" i="160"/>
  <c r="CF20" i="160"/>
  <c r="CC20" i="160"/>
  <c r="BZ20" i="160"/>
  <c r="BW20" i="160"/>
  <c r="BV20" i="160"/>
  <c r="BU20" i="160"/>
  <c r="BT20" i="160"/>
  <c r="BP20" i="160"/>
  <c r="BM20" i="160"/>
  <c r="BJ20" i="160"/>
  <c r="BG20" i="160"/>
  <c r="BD20" i="160"/>
  <c r="BC20" i="160"/>
  <c r="BB20" i="160"/>
  <c r="BA20" i="160"/>
  <c r="AY20" i="160"/>
  <c r="AX20" i="160"/>
  <c r="AW20" i="160"/>
  <c r="AV20" i="160"/>
  <c r="AU20" i="160"/>
  <c r="AT20" i="160"/>
  <c r="AS20" i="160"/>
  <c r="AR20" i="160"/>
  <c r="AJ20" i="160"/>
  <c r="AI20" i="160"/>
  <c r="AC20" i="160"/>
  <c r="AB20" i="160"/>
  <c r="V20" i="160"/>
  <c r="U20" i="160"/>
  <c r="O20" i="160"/>
  <c r="N20" i="160"/>
  <c r="H20" i="160"/>
  <c r="G20" i="160"/>
  <c r="F20" i="160"/>
  <c r="A20" i="160" s="1"/>
  <c r="E20" i="160"/>
  <c r="CI19" i="160"/>
  <c r="CF19" i="160"/>
  <c r="CC19" i="160"/>
  <c r="BZ19" i="160"/>
  <c r="BW19" i="160"/>
  <c r="BV19" i="160"/>
  <c r="BU19" i="160"/>
  <c r="BT19" i="160"/>
  <c r="BP19" i="160"/>
  <c r="BM19" i="160"/>
  <c r="BJ19" i="160"/>
  <c r="BG19" i="160"/>
  <c r="BD19" i="160"/>
  <c r="BC19" i="160"/>
  <c r="BB19" i="160"/>
  <c r="BA19" i="160"/>
  <c r="AY19" i="160"/>
  <c r="AX19" i="160"/>
  <c r="AW19" i="160"/>
  <c r="AV19" i="160"/>
  <c r="AU19" i="160"/>
  <c r="AT19" i="160"/>
  <c r="AS19" i="160"/>
  <c r="AR19" i="160"/>
  <c r="AJ19" i="160"/>
  <c r="AI19" i="160"/>
  <c r="AC19" i="160"/>
  <c r="AG19" i="160" s="1"/>
  <c r="AB19" i="160"/>
  <c r="V19" i="160"/>
  <c r="U19" i="160"/>
  <c r="O19" i="160"/>
  <c r="N19" i="160"/>
  <c r="H19" i="160"/>
  <c r="G19" i="160"/>
  <c r="F19" i="160"/>
  <c r="A19" i="160" s="1"/>
  <c r="E19" i="160"/>
  <c r="CI18" i="160"/>
  <c r="CF18" i="160"/>
  <c r="CC18" i="160"/>
  <c r="BZ18" i="160"/>
  <c r="BW18" i="160"/>
  <c r="BV18" i="160"/>
  <c r="BU18" i="160"/>
  <c r="BT18" i="160"/>
  <c r="BP18" i="160"/>
  <c r="BM18" i="160"/>
  <c r="BJ18" i="160"/>
  <c r="BG18" i="160"/>
  <c r="BD18" i="160"/>
  <c r="BC18" i="160"/>
  <c r="BB18" i="160"/>
  <c r="BA18" i="160"/>
  <c r="AY18" i="160"/>
  <c r="AX18" i="160"/>
  <c r="AW18" i="160"/>
  <c r="AV18" i="160"/>
  <c r="AU18" i="160"/>
  <c r="AT18" i="160"/>
  <c r="AS18" i="160"/>
  <c r="AR18" i="160"/>
  <c r="AJ18" i="160"/>
  <c r="AI18" i="160"/>
  <c r="AC18" i="160"/>
  <c r="AH18" i="160" s="1"/>
  <c r="AB18" i="160"/>
  <c r="V18" i="160"/>
  <c r="AA18" i="160" s="1"/>
  <c r="U18" i="160"/>
  <c r="O18" i="160"/>
  <c r="N18" i="160"/>
  <c r="H18" i="160"/>
  <c r="G18" i="160"/>
  <c r="F18" i="160"/>
  <c r="A18" i="160" s="1"/>
  <c r="E18" i="160"/>
  <c r="CI17" i="160"/>
  <c r="CF17" i="160"/>
  <c r="CC17" i="160"/>
  <c r="BZ17" i="160"/>
  <c r="BW17" i="160"/>
  <c r="BV17" i="160"/>
  <c r="BU17" i="160"/>
  <c r="BT17" i="160"/>
  <c r="BP17" i="160"/>
  <c r="BM17" i="160"/>
  <c r="BJ17" i="160"/>
  <c r="BG17" i="160"/>
  <c r="BD17" i="160"/>
  <c r="BC17" i="160"/>
  <c r="BB17" i="160"/>
  <c r="BA17" i="160"/>
  <c r="AY17" i="160"/>
  <c r="AX17" i="160"/>
  <c r="AW17" i="160"/>
  <c r="AV17" i="160"/>
  <c r="AU17" i="160"/>
  <c r="AT17" i="160"/>
  <c r="AS17" i="160"/>
  <c r="AR17" i="160"/>
  <c r="AJ17" i="160"/>
  <c r="AI17" i="160"/>
  <c r="AC17" i="160"/>
  <c r="AB17" i="160"/>
  <c r="V17" i="160"/>
  <c r="U17" i="160"/>
  <c r="O17" i="160"/>
  <c r="N17" i="160"/>
  <c r="H17" i="160"/>
  <c r="G17" i="160"/>
  <c r="F17" i="160"/>
  <c r="A17" i="160" s="1"/>
  <c r="E17" i="160"/>
  <c r="CI16" i="160"/>
  <c r="CF16" i="160"/>
  <c r="CC16" i="160"/>
  <c r="BZ16" i="160"/>
  <c r="BW16" i="160"/>
  <c r="BV16" i="160"/>
  <c r="BU16" i="160"/>
  <c r="BT16" i="160"/>
  <c r="BP16" i="160"/>
  <c r="BM16" i="160"/>
  <c r="BJ16" i="160"/>
  <c r="BG16" i="160"/>
  <c r="BD16" i="160"/>
  <c r="BC16" i="160"/>
  <c r="BB16" i="160"/>
  <c r="BA16" i="160"/>
  <c r="AY16" i="160"/>
  <c r="AX16" i="160"/>
  <c r="AW16" i="160"/>
  <c r="AV16" i="160"/>
  <c r="AU16" i="160"/>
  <c r="AT16" i="160"/>
  <c r="AS16" i="160"/>
  <c r="AR16" i="160"/>
  <c r="AJ16" i="160"/>
  <c r="AI16" i="160"/>
  <c r="AC16" i="160"/>
  <c r="AB16" i="160"/>
  <c r="V16" i="160"/>
  <c r="AA16" i="160" s="1"/>
  <c r="CD16" i="160" s="1"/>
  <c r="CE16" i="160" s="1"/>
  <c r="U16" i="160"/>
  <c r="O16" i="160"/>
  <c r="N16" i="160"/>
  <c r="H16" i="160"/>
  <c r="M16" i="160" s="1"/>
  <c r="G16" i="160"/>
  <c r="F16" i="160"/>
  <c r="A16" i="160" s="1"/>
  <c r="E16" i="160"/>
  <c r="CI15" i="160"/>
  <c r="CF15" i="160"/>
  <c r="CC15" i="160"/>
  <c r="BZ15" i="160"/>
  <c r="BW15" i="160"/>
  <c r="BV15" i="160"/>
  <c r="BU15" i="160"/>
  <c r="BT15" i="160"/>
  <c r="BP15" i="160"/>
  <c r="BM15" i="160"/>
  <c r="BJ15" i="160"/>
  <c r="BG15" i="160"/>
  <c r="BD15" i="160"/>
  <c r="BC15" i="160"/>
  <c r="BB15" i="160"/>
  <c r="BA15" i="160"/>
  <c r="AY15" i="160"/>
  <c r="AX15" i="160"/>
  <c r="AW15" i="160"/>
  <c r="AV15" i="160"/>
  <c r="AU15" i="160"/>
  <c r="AT15" i="160"/>
  <c r="AS15" i="160"/>
  <c r="AR15" i="160"/>
  <c r="AJ15" i="160"/>
  <c r="AI15" i="160"/>
  <c r="AC15" i="160"/>
  <c r="AB15" i="160"/>
  <c r="V15" i="160"/>
  <c r="U15" i="160"/>
  <c r="O15" i="160"/>
  <c r="S15" i="160" s="1"/>
  <c r="N15" i="160"/>
  <c r="H15" i="160"/>
  <c r="G15" i="160"/>
  <c r="F15" i="160"/>
  <c r="A15" i="160" s="1"/>
  <c r="E15" i="160"/>
  <c r="CI14" i="160"/>
  <c r="CF14" i="160"/>
  <c r="CC14" i="160"/>
  <c r="BZ14" i="160"/>
  <c r="BW14" i="160"/>
  <c r="BV14" i="160"/>
  <c r="BU14" i="160"/>
  <c r="BT14" i="160"/>
  <c r="BP14" i="160"/>
  <c r="BM14" i="160"/>
  <c r="BJ14" i="160"/>
  <c r="BG14" i="160"/>
  <c r="BD14" i="160"/>
  <c r="BC14" i="160"/>
  <c r="BB14" i="160"/>
  <c r="BA14" i="160"/>
  <c r="AY14" i="160"/>
  <c r="AX14" i="160"/>
  <c r="AW14" i="160"/>
  <c r="AV14" i="160"/>
  <c r="AU14" i="160"/>
  <c r="AT14" i="160"/>
  <c r="AS14" i="160"/>
  <c r="AR14" i="160"/>
  <c r="AJ14" i="160"/>
  <c r="AI14" i="160"/>
  <c r="AC14" i="160"/>
  <c r="AG14" i="160" s="1"/>
  <c r="AB14" i="160"/>
  <c r="V14" i="160"/>
  <c r="U14" i="160"/>
  <c r="O14" i="160"/>
  <c r="N14" i="160"/>
  <c r="H14" i="160"/>
  <c r="G14" i="160"/>
  <c r="F14" i="160"/>
  <c r="A14" i="160" s="1"/>
  <c r="E14" i="160"/>
  <c r="CI13" i="160"/>
  <c r="CF13" i="160"/>
  <c r="CC13" i="160"/>
  <c r="BZ13" i="160"/>
  <c r="BW13" i="160"/>
  <c r="BV13" i="160"/>
  <c r="BU13" i="160"/>
  <c r="BT13" i="160"/>
  <c r="BP13" i="160"/>
  <c r="BM13" i="160"/>
  <c r="BJ13" i="160"/>
  <c r="BG13" i="160"/>
  <c r="BD13" i="160"/>
  <c r="BC13" i="160"/>
  <c r="BB13" i="160"/>
  <c r="BA13" i="160"/>
  <c r="AY13" i="160"/>
  <c r="AX13" i="160"/>
  <c r="AW13" i="160"/>
  <c r="AV13" i="160"/>
  <c r="AU13" i="160"/>
  <c r="AT13" i="160"/>
  <c r="AS13" i="160"/>
  <c r="AR13" i="160"/>
  <c r="AJ13" i="160"/>
  <c r="AI13" i="160"/>
  <c r="AC13" i="160"/>
  <c r="AH13" i="160" s="1"/>
  <c r="AB13" i="160"/>
  <c r="V13" i="160"/>
  <c r="U13" i="160"/>
  <c r="O13" i="160"/>
  <c r="N13" i="160"/>
  <c r="H13" i="160"/>
  <c r="G13" i="160"/>
  <c r="F13" i="160"/>
  <c r="A13" i="160" s="1"/>
  <c r="E13" i="160"/>
  <c r="CI12" i="160"/>
  <c r="CF12" i="160"/>
  <c r="CC12" i="160"/>
  <c r="BZ12" i="160"/>
  <c r="BW12" i="160"/>
  <c r="BV12" i="160"/>
  <c r="BU12" i="160"/>
  <c r="BT12" i="160"/>
  <c r="BP12" i="160"/>
  <c r="BM12" i="160"/>
  <c r="BJ12" i="160"/>
  <c r="BG12" i="160"/>
  <c r="BD12" i="160"/>
  <c r="BC12" i="160"/>
  <c r="BB12" i="160"/>
  <c r="BA12" i="160"/>
  <c r="AY12" i="160"/>
  <c r="AX12" i="160"/>
  <c r="AW12" i="160"/>
  <c r="AV12" i="160"/>
  <c r="AU12" i="160"/>
  <c r="AT12" i="160"/>
  <c r="AS12" i="160"/>
  <c r="AR12" i="160"/>
  <c r="AJ12" i="160"/>
  <c r="AI12" i="160"/>
  <c r="AC12" i="160"/>
  <c r="AB12" i="160"/>
  <c r="V12" i="160"/>
  <c r="U12" i="160"/>
  <c r="O12" i="160"/>
  <c r="T12" i="160" s="1"/>
  <c r="BH12" i="160" s="1"/>
  <c r="BI12" i="160" s="1"/>
  <c r="N12" i="160"/>
  <c r="H12" i="160"/>
  <c r="G12" i="160"/>
  <c r="F12" i="160"/>
  <c r="A12" i="160" s="1"/>
  <c r="E12" i="160"/>
  <c r="CI11" i="160"/>
  <c r="CF11" i="160"/>
  <c r="CC11" i="160"/>
  <c r="BZ11" i="160"/>
  <c r="BW11" i="160"/>
  <c r="BV11" i="160"/>
  <c r="BU11" i="160"/>
  <c r="BT11" i="160"/>
  <c r="BP11" i="160"/>
  <c r="BM11" i="160"/>
  <c r="BJ11" i="160"/>
  <c r="BG11" i="160"/>
  <c r="BD11" i="160"/>
  <c r="BC11" i="160"/>
  <c r="BB11" i="160"/>
  <c r="BA11" i="160"/>
  <c r="AY11" i="160"/>
  <c r="AX11" i="160"/>
  <c r="AW11" i="160"/>
  <c r="AV11" i="160"/>
  <c r="AU11" i="160"/>
  <c r="AT11" i="160"/>
  <c r="AS11" i="160"/>
  <c r="AR11" i="160"/>
  <c r="AJ11" i="160"/>
  <c r="AI11" i="160"/>
  <c r="AC11" i="160"/>
  <c r="AB11" i="160"/>
  <c r="V11" i="160"/>
  <c r="Z11" i="160" s="1"/>
  <c r="U11" i="160"/>
  <c r="O11" i="160"/>
  <c r="N11" i="160"/>
  <c r="H11" i="160"/>
  <c r="G11" i="160"/>
  <c r="F11" i="160"/>
  <c r="A11" i="160" s="1"/>
  <c r="E11" i="160"/>
  <c r="CI31" i="317"/>
  <c r="CF31" i="317"/>
  <c r="CC31" i="317"/>
  <c r="BZ31" i="317"/>
  <c r="BW31" i="317"/>
  <c r="BV31" i="317"/>
  <c r="BU31" i="317"/>
  <c r="BT31" i="317"/>
  <c r="BP31" i="317"/>
  <c r="BM31" i="317"/>
  <c r="BJ31" i="317"/>
  <c r="BG31" i="317"/>
  <c r="BD31" i="317"/>
  <c r="BC31" i="317"/>
  <c r="BB31" i="317"/>
  <c r="BA31" i="317"/>
  <c r="AY31" i="317"/>
  <c r="AX31" i="317"/>
  <c r="AW31" i="317"/>
  <c r="AV31" i="317"/>
  <c r="AU31" i="317"/>
  <c r="AT31" i="317"/>
  <c r="AS31" i="317"/>
  <c r="AR31" i="317"/>
  <c r="Z31" i="317"/>
  <c r="Y31" i="317"/>
  <c r="V31" i="317"/>
  <c r="BN31" i="317" s="1"/>
  <c r="BO31" i="317" s="1"/>
  <c r="U31" i="317"/>
  <c r="R31" i="317"/>
  <c r="Q31" i="317"/>
  <c r="N31" i="317"/>
  <c r="CA31" i="317" s="1"/>
  <c r="CB31" i="317" s="1"/>
  <c r="M31" i="317"/>
  <c r="J31" i="317"/>
  <c r="I31" i="317"/>
  <c r="F31" i="317"/>
  <c r="A31" i="317" s="1"/>
  <c r="E31" i="317"/>
  <c r="CI30" i="317"/>
  <c r="CF30" i="317"/>
  <c r="CC30" i="317"/>
  <c r="BZ30" i="317"/>
  <c r="BW30" i="317"/>
  <c r="BV30" i="317"/>
  <c r="BU30" i="317"/>
  <c r="BT30" i="317"/>
  <c r="BP30" i="317"/>
  <c r="BM30" i="317"/>
  <c r="BJ30" i="317"/>
  <c r="BG30" i="317"/>
  <c r="BD30" i="317"/>
  <c r="BC30" i="317"/>
  <c r="BB30" i="317"/>
  <c r="BA30" i="317"/>
  <c r="AY30" i="317"/>
  <c r="AX30" i="317"/>
  <c r="AW30" i="317"/>
  <c r="AV30" i="317"/>
  <c r="AU30" i="317"/>
  <c r="AT30" i="317"/>
  <c r="AS30" i="317"/>
  <c r="AR30" i="317"/>
  <c r="Z30" i="317"/>
  <c r="CJ30" i="317" s="1"/>
  <c r="CK30" i="317" s="1"/>
  <c r="Y30" i="317"/>
  <c r="V30" i="317"/>
  <c r="U30" i="317"/>
  <c r="R30" i="317"/>
  <c r="Q30" i="317"/>
  <c r="N30" i="317"/>
  <c r="M30" i="317"/>
  <c r="J30" i="317"/>
  <c r="I30" i="317"/>
  <c r="F30" i="317"/>
  <c r="A30" i="317" s="1"/>
  <c r="E30" i="317"/>
  <c r="CI29" i="317"/>
  <c r="CF29" i="317"/>
  <c r="CC29" i="317"/>
  <c r="BZ29" i="317"/>
  <c r="BW29" i="317"/>
  <c r="BV29" i="317"/>
  <c r="BU29" i="317"/>
  <c r="BT29" i="317"/>
  <c r="BP29" i="317"/>
  <c r="BM29" i="317"/>
  <c r="BJ29" i="317"/>
  <c r="BG29" i="317"/>
  <c r="BD29" i="317"/>
  <c r="BC29" i="317"/>
  <c r="BB29" i="317"/>
  <c r="BA29" i="317"/>
  <c r="AY29" i="317"/>
  <c r="AX29" i="317"/>
  <c r="AW29" i="317"/>
  <c r="AV29" i="317"/>
  <c r="AU29" i="317"/>
  <c r="AT29" i="317"/>
  <c r="AS29" i="317"/>
  <c r="AR29" i="317"/>
  <c r="Z29" i="317"/>
  <c r="Y29" i="317"/>
  <c r="V29" i="317"/>
  <c r="U29" i="317"/>
  <c r="R29" i="317"/>
  <c r="Q29" i="317"/>
  <c r="N29" i="317"/>
  <c r="BH29" i="317" s="1"/>
  <c r="BI29" i="317" s="1"/>
  <c r="M29" i="317"/>
  <c r="J29" i="317"/>
  <c r="I29" i="317"/>
  <c r="F29" i="317"/>
  <c r="A29" i="317" s="1"/>
  <c r="E29" i="317"/>
  <c r="CI28" i="317"/>
  <c r="CF28" i="317"/>
  <c r="CC28" i="317"/>
  <c r="BZ28" i="317"/>
  <c r="BW28" i="317"/>
  <c r="BV28" i="317"/>
  <c r="BU28" i="317"/>
  <c r="BT28" i="317"/>
  <c r="BP28" i="317"/>
  <c r="BM28" i="317"/>
  <c r="BJ28" i="317"/>
  <c r="BG28" i="317"/>
  <c r="BD28" i="317"/>
  <c r="BC28" i="317"/>
  <c r="BB28" i="317"/>
  <c r="BA28" i="317"/>
  <c r="AY28" i="317"/>
  <c r="AX28" i="317"/>
  <c r="AW28" i="317"/>
  <c r="AV28" i="317"/>
  <c r="AU28" i="317"/>
  <c r="AT28" i="317"/>
  <c r="AS28" i="317"/>
  <c r="AR28" i="317"/>
  <c r="Z28" i="317"/>
  <c r="BQ28" i="317" s="1"/>
  <c r="BR28" i="317" s="1"/>
  <c r="Y28" i="317"/>
  <c r="V28" i="317"/>
  <c r="U28" i="317"/>
  <c r="R28" i="317"/>
  <c r="Q28" i="317"/>
  <c r="N28" i="317"/>
  <c r="CA28" i="317" s="1"/>
  <c r="CB28" i="317" s="1"/>
  <c r="M28" i="317"/>
  <c r="J28" i="317"/>
  <c r="BE28" i="317" s="1"/>
  <c r="BF28" i="317" s="1"/>
  <c r="I28" i="317"/>
  <c r="F28" i="317"/>
  <c r="A28" i="317" s="1"/>
  <c r="E28" i="317"/>
  <c r="CI27" i="317"/>
  <c r="CF27" i="317"/>
  <c r="CC27" i="317"/>
  <c r="BZ27" i="317"/>
  <c r="BW27" i="317"/>
  <c r="BV27" i="317"/>
  <c r="BU27" i="317"/>
  <c r="BT27" i="317"/>
  <c r="BP27" i="317"/>
  <c r="BM27" i="317"/>
  <c r="BJ27" i="317"/>
  <c r="BG27" i="317"/>
  <c r="BD27" i="317"/>
  <c r="BC27" i="317"/>
  <c r="BB27" i="317"/>
  <c r="BA27" i="317"/>
  <c r="AY27" i="317"/>
  <c r="AX27" i="317"/>
  <c r="AW27" i="317"/>
  <c r="AV27" i="317"/>
  <c r="AU27" i="317"/>
  <c r="AT27" i="317"/>
  <c r="AS27" i="317"/>
  <c r="AR27" i="317"/>
  <c r="Z27" i="317"/>
  <c r="BQ27" i="317" s="1"/>
  <c r="BR27" i="317" s="1"/>
  <c r="Y27" i="317"/>
  <c r="V27" i="317"/>
  <c r="U27" i="317"/>
  <c r="R27" i="317"/>
  <c r="CD27" i="317" s="1"/>
  <c r="CE27" i="317" s="1"/>
  <c r="Q27" i="317"/>
  <c r="N27" i="317"/>
  <c r="M27" i="317"/>
  <c r="J27" i="317"/>
  <c r="BE27" i="317" s="1"/>
  <c r="BF27" i="317" s="1"/>
  <c r="I27" i="317"/>
  <c r="F27" i="317"/>
  <c r="A27" i="317" s="1"/>
  <c r="E27" i="317"/>
  <c r="CI26" i="317"/>
  <c r="CF26" i="317"/>
  <c r="CC26" i="317"/>
  <c r="BZ26" i="317"/>
  <c r="BW26" i="317"/>
  <c r="BV26" i="317"/>
  <c r="BU26" i="317"/>
  <c r="BT26" i="317"/>
  <c r="BP26" i="317"/>
  <c r="BM26" i="317"/>
  <c r="BJ26" i="317"/>
  <c r="BG26" i="317"/>
  <c r="BD26" i="317"/>
  <c r="BC26" i="317"/>
  <c r="BB26" i="317"/>
  <c r="BA26" i="317"/>
  <c r="AY26" i="317"/>
  <c r="AX26" i="317"/>
  <c r="AW26" i="317"/>
  <c r="AV26" i="317"/>
  <c r="AU26" i="317"/>
  <c r="AT26" i="317"/>
  <c r="AS26" i="317"/>
  <c r="AR26" i="317"/>
  <c r="Z26" i="317"/>
  <c r="Y26" i="317"/>
  <c r="V26" i="317"/>
  <c r="U26" i="317"/>
  <c r="R26" i="317"/>
  <c r="Q26" i="317"/>
  <c r="N26" i="317"/>
  <c r="CA26" i="317" s="1"/>
  <c r="CB26" i="317" s="1"/>
  <c r="M26" i="317"/>
  <c r="J26" i="317"/>
  <c r="I26" i="317"/>
  <c r="F26" i="317"/>
  <c r="A26" i="317" s="1"/>
  <c r="E26" i="317"/>
  <c r="CI25" i="317"/>
  <c r="CF25" i="317"/>
  <c r="CC25" i="317"/>
  <c r="BZ25" i="317"/>
  <c r="BW25" i="317"/>
  <c r="BV25" i="317"/>
  <c r="BU25" i="317"/>
  <c r="BT25" i="317"/>
  <c r="BP25" i="317"/>
  <c r="BM25" i="317"/>
  <c r="BJ25" i="317"/>
  <c r="BG25" i="317"/>
  <c r="BD25" i="317"/>
  <c r="BC25" i="317"/>
  <c r="BB25" i="317"/>
  <c r="BA25" i="317"/>
  <c r="AY25" i="317"/>
  <c r="AX25" i="317"/>
  <c r="AW25" i="317"/>
  <c r="AV25" i="317"/>
  <c r="AU25" i="317"/>
  <c r="AT25" i="317"/>
  <c r="AS25" i="317"/>
  <c r="AR25" i="317"/>
  <c r="Z25" i="317"/>
  <c r="CJ25" i="317" s="1"/>
  <c r="CK25" i="317" s="1"/>
  <c r="Y25" i="317"/>
  <c r="V25" i="317"/>
  <c r="U25" i="317"/>
  <c r="R25" i="317"/>
  <c r="BK25" i="317" s="1"/>
  <c r="BL25" i="317" s="1"/>
  <c r="Q25" i="317"/>
  <c r="N25" i="317"/>
  <c r="BH25" i="317" s="1"/>
  <c r="BI25" i="317" s="1"/>
  <c r="M25" i="317"/>
  <c r="J25" i="317"/>
  <c r="I25" i="317"/>
  <c r="F25" i="317"/>
  <c r="A25" i="317" s="1"/>
  <c r="E25" i="317"/>
  <c r="CI24" i="317"/>
  <c r="CF24" i="317"/>
  <c r="CC24" i="317"/>
  <c r="BZ24" i="317"/>
  <c r="BW24" i="317"/>
  <c r="BV24" i="317"/>
  <c r="BU24" i="317"/>
  <c r="BT24" i="317"/>
  <c r="BP24" i="317"/>
  <c r="BM24" i="317"/>
  <c r="BJ24" i="317"/>
  <c r="BG24" i="317"/>
  <c r="BD24" i="317"/>
  <c r="BC24" i="317"/>
  <c r="BB24" i="317"/>
  <c r="BA24" i="317"/>
  <c r="AY24" i="317"/>
  <c r="AX24" i="317"/>
  <c r="AW24" i="317"/>
  <c r="AV24" i="317"/>
  <c r="AU24" i="317"/>
  <c r="AT24" i="317"/>
  <c r="AS24" i="317"/>
  <c r="AR24" i="317"/>
  <c r="Z24" i="317"/>
  <c r="CJ24" i="317" s="1"/>
  <c r="CK24" i="317" s="1"/>
  <c r="Y24" i="317"/>
  <c r="V24" i="317"/>
  <c r="U24" i="317"/>
  <c r="R24" i="317"/>
  <c r="Q24" i="317"/>
  <c r="N24" i="317"/>
  <c r="BH24" i="317" s="1"/>
  <c r="BI24" i="317" s="1"/>
  <c r="M24" i="317"/>
  <c r="J24" i="317"/>
  <c r="I24" i="317"/>
  <c r="F24" i="317"/>
  <c r="A24" i="317" s="1"/>
  <c r="E24" i="317"/>
  <c r="CI23" i="317"/>
  <c r="CF23" i="317"/>
  <c r="CC23" i="317"/>
  <c r="BZ23" i="317"/>
  <c r="BW23" i="317"/>
  <c r="BV23" i="317"/>
  <c r="BU23" i="317"/>
  <c r="BT23" i="317"/>
  <c r="BP23" i="317"/>
  <c r="BM23" i="317"/>
  <c r="BJ23" i="317"/>
  <c r="BG23" i="317"/>
  <c r="BD23" i="317"/>
  <c r="BC23" i="317"/>
  <c r="BB23" i="317"/>
  <c r="BA23" i="317"/>
  <c r="AY23" i="317"/>
  <c r="AX23" i="317"/>
  <c r="AW23" i="317"/>
  <c r="AV23" i="317"/>
  <c r="AU23" i="317"/>
  <c r="AT23" i="317"/>
  <c r="AS23" i="317"/>
  <c r="AR23" i="317"/>
  <c r="Z23" i="317"/>
  <c r="BQ23" i="317" s="1"/>
  <c r="BR23" i="317" s="1"/>
  <c r="Y23" i="317"/>
  <c r="V23" i="317"/>
  <c r="U23" i="317"/>
  <c r="R23" i="317"/>
  <c r="CD23" i="317" s="1"/>
  <c r="CE23" i="317" s="1"/>
  <c r="Q23" i="317"/>
  <c r="N23" i="317"/>
  <c r="M23" i="317"/>
  <c r="J23" i="317"/>
  <c r="BE23" i="317" s="1"/>
  <c r="BF23" i="317" s="1"/>
  <c r="I23" i="317"/>
  <c r="F23" i="317"/>
  <c r="A23" i="317" s="1"/>
  <c r="E23" i="317"/>
  <c r="CI22" i="317"/>
  <c r="CF22" i="317"/>
  <c r="CC22" i="317"/>
  <c r="BZ22" i="317"/>
  <c r="BW22" i="317"/>
  <c r="BV22" i="317"/>
  <c r="BU22" i="317"/>
  <c r="BT22" i="317"/>
  <c r="BP22" i="317"/>
  <c r="BM22" i="317"/>
  <c r="BJ22" i="317"/>
  <c r="BG22" i="317"/>
  <c r="BD22" i="317"/>
  <c r="BC22" i="317"/>
  <c r="BB22" i="317"/>
  <c r="BA22" i="317"/>
  <c r="AY22" i="317"/>
  <c r="AX22" i="317"/>
  <c r="AW22" i="317"/>
  <c r="AV22" i="317"/>
  <c r="AU22" i="317"/>
  <c r="AT22" i="317"/>
  <c r="AS22" i="317"/>
  <c r="AR22" i="317"/>
  <c r="Z22" i="317"/>
  <c r="Y22" i="317"/>
  <c r="V22" i="317"/>
  <c r="U22" i="317"/>
  <c r="R22" i="317"/>
  <c r="CD22" i="317" s="1"/>
  <c r="CE22" i="317" s="1"/>
  <c r="Q22" i="317"/>
  <c r="N22" i="317"/>
  <c r="M22" i="317"/>
  <c r="J22" i="317"/>
  <c r="I22" i="317"/>
  <c r="F22" i="317"/>
  <c r="A22" i="317" s="1"/>
  <c r="E22" i="317"/>
  <c r="CI21" i="317"/>
  <c r="CF21" i="317"/>
  <c r="CC21" i="317"/>
  <c r="BZ21" i="317"/>
  <c r="BW21" i="317"/>
  <c r="BV21" i="317"/>
  <c r="BU21" i="317"/>
  <c r="BT21" i="317"/>
  <c r="BP21" i="317"/>
  <c r="BM21" i="317"/>
  <c r="BJ21" i="317"/>
  <c r="BG21" i="317"/>
  <c r="BD21" i="317"/>
  <c r="BC21" i="317"/>
  <c r="BB21" i="317"/>
  <c r="BA21" i="317"/>
  <c r="AY21" i="317"/>
  <c r="AX21" i="317"/>
  <c r="AW21" i="317"/>
  <c r="AV21" i="317"/>
  <c r="AU21" i="317"/>
  <c r="AT21" i="317"/>
  <c r="AS21" i="317"/>
  <c r="AR21" i="317"/>
  <c r="Z21" i="317"/>
  <c r="CJ21" i="317" s="1"/>
  <c r="CK21" i="317" s="1"/>
  <c r="Y21" i="317"/>
  <c r="V21" i="317"/>
  <c r="U21" i="317"/>
  <c r="R21" i="317"/>
  <c r="Q21" i="317"/>
  <c r="N21" i="317"/>
  <c r="M21" i="317"/>
  <c r="J21" i="317"/>
  <c r="I21" i="317"/>
  <c r="F21" i="317"/>
  <c r="A21" i="317" s="1"/>
  <c r="E21" i="317"/>
  <c r="CI20" i="317"/>
  <c r="CF20" i="317"/>
  <c r="CC20" i="317"/>
  <c r="BZ20" i="317"/>
  <c r="BW20" i="317"/>
  <c r="BV20" i="317"/>
  <c r="BU20" i="317"/>
  <c r="BT20" i="317"/>
  <c r="BP20" i="317"/>
  <c r="BM20" i="317"/>
  <c r="BJ20" i="317"/>
  <c r="BG20" i="317"/>
  <c r="BD20" i="317"/>
  <c r="BC20" i="317"/>
  <c r="BB20" i="317"/>
  <c r="BA20" i="317"/>
  <c r="AY20" i="317"/>
  <c r="AX20" i="317"/>
  <c r="AW20" i="317"/>
  <c r="AV20" i="317"/>
  <c r="AU20" i="317"/>
  <c r="AT20" i="317"/>
  <c r="AS20" i="317"/>
  <c r="AR20" i="317"/>
  <c r="Z20" i="317"/>
  <c r="Y20" i="317"/>
  <c r="V20" i="317"/>
  <c r="U20" i="317"/>
  <c r="R20" i="317"/>
  <c r="Q20" i="317"/>
  <c r="N20" i="317"/>
  <c r="M20" i="317"/>
  <c r="J20" i="317"/>
  <c r="I20" i="317"/>
  <c r="F20" i="317"/>
  <c r="A20" i="317" s="1"/>
  <c r="E20" i="317"/>
  <c r="CI19" i="317"/>
  <c r="CF19" i="317"/>
  <c r="CC19" i="317"/>
  <c r="BZ19" i="317"/>
  <c r="BW19" i="317"/>
  <c r="BV19" i="317"/>
  <c r="BU19" i="317"/>
  <c r="BT19" i="317"/>
  <c r="BP19" i="317"/>
  <c r="BM19" i="317"/>
  <c r="BJ19" i="317"/>
  <c r="BG19" i="317"/>
  <c r="BD19" i="317"/>
  <c r="BC19" i="317"/>
  <c r="BB19" i="317"/>
  <c r="BA19" i="317"/>
  <c r="AY19" i="317"/>
  <c r="AX19" i="317"/>
  <c r="AW19" i="317"/>
  <c r="AV19" i="317"/>
  <c r="AU19" i="317"/>
  <c r="AT19" i="317"/>
  <c r="AS19" i="317"/>
  <c r="AR19" i="317"/>
  <c r="Z19" i="317"/>
  <c r="Y19" i="317"/>
  <c r="V19" i="317"/>
  <c r="U19" i="317"/>
  <c r="R19" i="317"/>
  <c r="CD19" i="317" s="1"/>
  <c r="CE19" i="317" s="1"/>
  <c r="Q19" i="317"/>
  <c r="N19" i="317"/>
  <c r="CA19" i="317" s="1"/>
  <c r="CB19" i="317" s="1"/>
  <c r="M19" i="317"/>
  <c r="J19" i="317"/>
  <c r="BE19" i="317" s="1"/>
  <c r="BF19" i="317" s="1"/>
  <c r="I19" i="317"/>
  <c r="F19" i="317"/>
  <c r="A19" i="317" s="1"/>
  <c r="E19" i="317"/>
  <c r="CI18" i="317"/>
  <c r="CF18" i="317"/>
  <c r="CC18" i="317"/>
  <c r="BZ18" i="317"/>
  <c r="BW18" i="317"/>
  <c r="BV18" i="317"/>
  <c r="BU18" i="317"/>
  <c r="BT18" i="317"/>
  <c r="BP18" i="317"/>
  <c r="BM18" i="317"/>
  <c r="BJ18" i="317"/>
  <c r="BG18" i="317"/>
  <c r="BD18" i="317"/>
  <c r="BC18" i="317"/>
  <c r="BB18" i="317"/>
  <c r="BA18" i="317"/>
  <c r="AY18" i="317"/>
  <c r="AX18" i="317"/>
  <c r="AW18" i="317"/>
  <c r="AV18" i="317"/>
  <c r="AU18" i="317"/>
  <c r="AT18" i="317"/>
  <c r="AS18" i="317"/>
  <c r="AR18" i="317"/>
  <c r="Z18" i="317"/>
  <c r="Y18" i="317"/>
  <c r="V18" i="317"/>
  <c r="U18" i="317"/>
  <c r="R18" i="317"/>
  <c r="Q18" i="317"/>
  <c r="N18" i="317"/>
  <c r="M18" i="317"/>
  <c r="J18" i="317"/>
  <c r="I18" i="317"/>
  <c r="F18" i="317"/>
  <c r="A18" i="317" s="1"/>
  <c r="E18" i="317"/>
  <c r="CI17" i="317"/>
  <c r="CF17" i="317"/>
  <c r="CC17" i="317"/>
  <c r="BZ17" i="317"/>
  <c r="BW17" i="317"/>
  <c r="BV17" i="317"/>
  <c r="BU17" i="317"/>
  <c r="BT17" i="317"/>
  <c r="BP17" i="317"/>
  <c r="BM17" i="317"/>
  <c r="BJ17" i="317"/>
  <c r="BG17" i="317"/>
  <c r="BD17" i="317"/>
  <c r="BC17" i="317"/>
  <c r="BB17" i="317"/>
  <c r="BA17" i="317"/>
  <c r="AT17" i="317"/>
  <c r="AS17" i="317"/>
  <c r="AR17" i="317"/>
  <c r="AY17" i="317"/>
  <c r="KD34" i="110" s="1"/>
  <c r="U17" i="317"/>
  <c r="Q17" i="317"/>
  <c r="M17" i="317"/>
  <c r="I17" i="317"/>
  <c r="CI16" i="317"/>
  <c r="CF16" i="317"/>
  <c r="CC16" i="317"/>
  <c r="BZ16" i="317"/>
  <c r="BW16" i="317"/>
  <c r="BV16" i="317"/>
  <c r="BU16" i="317"/>
  <c r="BT16" i="317"/>
  <c r="BP16" i="317"/>
  <c r="BM16" i="317"/>
  <c r="BJ16" i="317"/>
  <c r="BG16" i="317"/>
  <c r="BD16" i="317"/>
  <c r="BC16" i="317"/>
  <c r="BB16" i="317"/>
  <c r="BA16" i="317"/>
  <c r="AT16" i="317"/>
  <c r="AS16" i="317"/>
  <c r="AR16" i="317"/>
  <c r="AY16" i="317"/>
  <c r="KD6" i="110" s="1"/>
  <c r="U16" i="317"/>
  <c r="Q16" i="317"/>
  <c r="M16" i="317"/>
  <c r="I16" i="317"/>
  <c r="CI15" i="317"/>
  <c r="CF15" i="317"/>
  <c r="CC15" i="317"/>
  <c r="BZ15" i="317"/>
  <c r="BW15" i="317"/>
  <c r="BV15" i="317"/>
  <c r="BU15" i="317"/>
  <c r="BT15" i="317"/>
  <c r="BP15" i="317"/>
  <c r="BM15" i="317"/>
  <c r="BJ15" i="317"/>
  <c r="BG15" i="317"/>
  <c r="BD15" i="317"/>
  <c r="BC15" i="317"/>
  <c r="BB15" i="317"/>
  <c r="BA15" i="317"/>
  <c r="AT15" i="317"/>
  <c r="AS15" i="317"/>
  <c r="AR15" i="317"/>
  <c r="AY15" i="317"/>
  <c r="KD8" i="110" s="1"/>
  <c r="U15" i="317"/>
  <c r="Q15" i="317"/>
  <c r="M15" i="317"/>
  <c r="I15" i="317"/>
  <c r="CI14" i="317"/>
  <c r="CF14" i="317"/>
  <c r="CC14" i="317"/>
  <c r="BZ14" i="317"/>
  <c r="BW14" i="317"/>
  <c r="BV14" i="317"/>
  <c r="BU14" i="317"/>
  <c r="BT14" i="317"/>
  <c r="BP14" i="317"/>
  <c r="BM14" i="317"/>
  <c r="BJ14" i="317"/>
  <c r="BG14" i="317"/>
  <c r="BD14" i="317"/>
  <c r="BC14" i="317"/>
  <c r="BB14" i="317"/>
  <c r="BA14" i="317"/>
  <c r="AT14" i="317"/>
  <c r="AS14" i="317"/>
  <c r="AR14" i="317"/>
  <c r="U14" i="317"/>
  <c r="Q14" i="317"/>
  <c r="M14" i="317"/>
  <c r="I14" i="317"/>
  <c r="CI13" i="317"/>
  <c r="CF13" i="317"/>
  <c r="CC13" i="317"/>
  <c r="BZ13" i="317"/>
  <c r="BW13" i="317"/>
  <c r="BV13" i="317"/>
  <c r="BU13" i="317"/>
  <c r="BT13" i="317"/>
  <c r="BP13" i="317"/>
  <c r="BM13" i="317"/>
  <c r="BJ13" i="317"/>
  <c r="BG13" i="317"/>
  <c r="BD13" i="317"/>
  <c r="BC13" i="317"/>
  <c r="BB13" i="317"/>
  <c r="BA13" i="317"/>
  <c r="AT13" i="317"/>
  <c r="AS13" i="317"/>
  <c r="AR13" i="317"/>
  <c r="AY13" i="317"/>
  <c r="KD37" i="110" s="1"/>
  <c r="U13" i="317"/>
  <c r="Q13" i="317"/>
  <c r="M13" i="317"/>
  <c r="I13" i="317"/>
  <c r="CI12" i="317"/>
  <c r="CF12" i="317"/>
  <c r="CC12" i="317"/>
  <c r="BZ12" i="317"/>
  <c r="BW12" i="317"/>
  <c r="BV12" i="317"/>
  <c r="BU12" i="317"/>
  <c r="BT12" i="317"/>
  <c r="BP12" i="317"/>
  <c r="BM12" i="317"/>
  <c r="BJ12" i="317"/>
  <c r="BG12" i="317"/>
  <c r="BD12" i="317"/>
  <c r="BC12" i="317"/>
  <c r="BB12" i="317"/>
  <c r="BA12" i="317"/>
  <c r="AT12" i="317"/>
  <c r="AS12" i="317"/>
  <c r="AR12" i="317"/>
  <c r="BQ12" i="317"/>
  <c r="BR12" i="317" s="1"/>
  <c r="U12" i="317"/>
  <c r="Q12" i="317"/>
  <c r="M12" i="317"/>
  <c r="N17" i="317" s="1"/>
  <c r="J12" i="317"/>
  <c r="I12" i="317"/>
  <c r="CI11" i="317"/>
  <c r="CF11" i="317"/>
  <c r="CC11" i="317"/>
  <c r="BZ11" i="317"/>
  <c r="BW11" i="317"/>
  <c r="BV11" i="317"/>
  <c r="BU11" i="317"/>
  <c r="BT11" i="317"/>
  <c r="BP11" i="317"/>
  <c r="BM11" i="317"/>
  <c r="BJ11" i="317"/>
  <c r="BG11" i="317"/>
  <c r="BD11" i="317"/>
  <c r="BC11" i="317"/>
  <c r="BB11" i="317"/>
  <c r="BA11" i="317"/>
  <c r="AT11" i="317"/>
  <c r="AS11" i="317"/>
  <c r="AR11" i="317"/>
  <c r="BQ11" i="317"/>
  <c r="BR11" i="317" s="1"/>
  <c r="U11" i="317"/>
  <c r="Q11" i="317"/>
  <c r="R17" i="317" s="1"/>
  <c r="AW17" i="317" s="1"/>
  <c r="KB34" i="110" s="1"/>
  <c r="M11" i="317"/>
  <c r="I11" i="317"/>
  <c r="CI31" i="307"/>
  <c r="CF31" i="307"/>
  <c r="CC31" i="307"/>
  <c r="BZ31" i="307"/>
  <c r="BW31" i="307"/>
  <c r="BV31" i="307"/>
  <c r="BU31" i="307"/>
  <c r="BT31" i="307"/>
  <c r="BP31" i="307"/>
  <c r="BM31" i="307"/>
  <c r="BJ31" i="307"/>
  <c r="BG31" i="307"/>
  <c r="BD31" i="307"/>
  <c r="BC31" i="307"/>
  <c r="BB31" i="307"/>
  <c r="BA31" i="307"/>
  <c r="AY31" i="307"/>
  <c r="AX31" i="307"/>
  <c r="AW31" i="307"/>
  <c r="AV31" i="307"/>
  <c r="AU31" i="307"/>
  <c r="AT31" i="307"/>
  <c r="AS31" i="307"/>
  <c r="AR31" i="307"/>
  <c r="AJ31" i="307"/>
  <c r="AI31" i="307"/>
  <c r="AC31" i="307"/>
  <c r="AB31" i="307"/>
  <c r="V31" i="307"/>
  <c r="U31" i="307"/>
  <c r="O31" i="307"/>
  <c r="N31" i="307"/>
  <c r="H31" i="307"/>
  <c r="G31" i="307"/>
  <c r="F31" i="307"/>
  <c r="A31" i="307" s="1"/>
  <c r="E31" i="307"/>
  <c r="CI30" i="307"/>
  <c r="CF30" i="307"/>
  <c r="CC30" i="307"/>
  <c r="BZ30" i="307"/>
  <c r="BW30" i="307"/>
  <c r="BV30" i="307"/>
  <c r="BU30" i="307"/>
  <c r="BT30" i="307"/>
  <c r="BP30" i="307"/>
  <c r="BM30" i="307"/>
  <c r="BJ30" i="307"/>
  <c r="BG30" i="307"/>
  <c r="BD30" i="307"/>
  <c r="BC30" i="307"/>
  <c r="BB30" i="307"/>
  <c r="BA30" i="307"/>
  <c r="AY30" i="307"/>
  <c r="AX30" i="307"/>
  <c r="AW30" i="307"/>
  <c r="AV30" i="307"/>
  <c r="AU30" i="307"/>
  <c r="AT30" i="307"/>
  <c r="AS30" i="307"/>
  <c r="AR30" i="307"/>
  <c r="AJ30" i="307"/>
  <c r="AI30" i="307"/>
  <c r="AC30" i="307"/>
  <c r="AH30" i="307" s="1"/>
  <c r="AB30" i="307"/>
  <c r="V30" i="307"/>
  <c r="AA30" i="307" s="1"/>
  <c r="U30" i="307"/>
  <c r="O30" i="307"/>
  <c r="N30" i="307"/>
  <c r="H30" i="307"/>
  <c r="G30" i="307"/>
  <c r="F30" i="307"/>
  <c r="A30" i="307" s="1"/>
  <c r="E30" i="307"/>
  <c r="CI29" i="307"/>
  <c r="CF29" i="307"/>
  <c r="CC29" i="307"/>
  <c r="BZ29" i="307"/>
  <c r="BW29" i="307"/>
  <c r="BV29" i="307"/>
  <c r="BU29" i="307"/>
  <c r="BT29" i="307"/>
  <c r="BP29" i="307"/>
  <c r="BM29" i="307"/>
  <c r="BJ29" i="307"/>
  <c r="BG29" i="307"/>
  <c r="BD29" i="307"/>
  <c r="BC29" i="307"/>
  <c r="BB29" i="307"/>
  <c r="BA29" i="307"/>
  <c r="AY29" i="307"/>
  <c r="AX29" i="307"/>
  <c r="AW29" i="307"/>
  <c r="AV29" i="307"/>
  <c r="AU29" i="307"/>
  <c r="AT29" i="307"/>
  <c r="AS29" i="307"/>
  <c r="AR29" i="307"/>
  <c r="AJ29" i="307"/>
  <c r="AI29" i="307"/>
  <c r="AC29" i="307"/>
  <c r="AB29" i="307"/>
  <c r="V29" i="307"/>
  <c r="AA29" i="307" s="1"/>
  <c r="BK29" i="307" s="1"/>
  <c r="BL29" i="307" s="1"/>
  <c r="U29" i="307"/>
  <c r="O29" i="307"/>
  <c r="N29" i="307"/>
  <c r="H29" i="307"/>
  <c r="G29" i="307"/>
  <c r="F29" i="307"/>
  <c r="A29" i="307" s="1"/>
  <c r="E29" i="307"/>
  <c r="CI28" i="307"/>
  <c r="CF28" i="307"/>
  <c r="CC28" i="307"/>
  <c r="BZ28" i="307"/>
  <c r="BW28" i="307"/>
  <c r="BV28" i="307"/>
  <c r="BU28" i="307"/>
  <c r="BT28" i="307"/>
  <c r="BP28" i="307"/>
  <c r="BM28" i="307"/>
  <c r="BJ28" i="307"/>
  <c r="BG28" i="307"/>
  <c r="BD28" i="307"/>
  <c r="BC28" i="307"/>
  <c r="BB28" i="307"/>
  <c r="BA28" i="307"/>
  <c r="AY28" i="307"/>
  <c r="AX28" i="307"/>
  <c r="AW28" i="307"/>
  <c r="AV28" i="307"/>
  <c r="AU28" i="307"/>
  <c r="AT28" i="307"/>
  <c r="AS28" i="307"/>
  <c r="AR28" i="307"/>
  <c r="AJ28" i="307"/>
  <c r="AI28" i="307"/>
  <c r="AC28" i="307"/>
  <c r="AB28" i="307"/>
  <c r="V28" i="307"/>
  <c r="Z28" i="307" s="1"/>
  <c r="U28" i="307"/>
  <c r="O28" i="307"/>
  <c r="S28" i="307" s="1"/>
  <c r="N28" i="307"/>
  <c r="H28" i="307"/>
  <c r="G28" i="307"/>
  <c r="F28" i="307"/>
  <c r="A28" i="307" s="1"/>
  <c r="E28" i="307"/>
  <c r="CI27" i="307"/>
  <c r="CF27" i="307"/>
  <c r="CC27" i="307"/>
  <c r="BZ27" i="307"/>
  <c r="BW27" i="307"/>
  <c r="BV27" i="307"/>
  <c r="BU27" i="307"/>
  <c r="BT27" i="307"/>
  <c r="BP27" i="307"/>
  <c r="BM27" i="307"/>
  <c r="BJ27" i="307"/>
  <c r="BG27" i="307"/>
  <c r="BD27" i="307"/>
  <c r="BC27" i="307"/>
  <c r="BB27" i="307"/>
  <c r="BA27" i="307"/>
  <c r="AY27" i="307"/>
  <c r="AX27" i="307"/>
  <c r="AW27" i="307"/>
  <c r="AV27" i="307"/>
  <c r="AU27" i="307"/>
  <c r="AT27" i="307"/>
  <c r="AS27" i="307"/>
  <c r="AR27" i="307"/>
  <c r="AJ27" i="307"/>
  <c r="AI27" i="307"/>
  <c r="AC27" i="307"/>
  <c r="AG27" i="307" s="1"/>
  <c r="AB27" i="307"/>
  <c r="V27" i="307"/>
  <c r="Z27" i="307" s="1"/>
  <c r="U27" i="307"/>
  <c r="O27" i="307"/>
  <c r="N27" i="307"/>
  <c r="H27" i="307"/>
  <c r="G27" i="307"/>
  <c r="F27" i="307"/>
  <c r="A27" i="307" s="1"/>
  <c r="E27" i="307"/>
  <c r="CI26" i="307"/>
  <c r="CF26" i="307"/>
  <c r="CC26" i="307"/>
  <c r="BZ26" i="307"/>
  <c r="BW26" i="307"/>
  <c r="BV26" i="307"/>
  <c r="BU26" i="307"/>
  <c r="BT26" i="307"/>
  <c r="BP26" i="307"/>
  <c r="BM26" i="307"/>
  <c r="BJ26" i="307"/>
  <c r="BG26" i="307"/>
  <c r="BD26" i="307"/>
  <c r="BC26" i="307"/>
  <c r="BB26" i="307"/>
  <c r="BA26" i="307"/>
  <c r="AY26" i="307"/>
  <c r="AX26" i="307"/>
  <c r="AW26" i="307"/>
  <c r="AV26" i="307"/>
  <c r="AU26" i="307"/>
  <c r="AT26" i="307"/>
  <c r="AS26" i="307"/>
  <c r="AR26" i="307"/>
  <c r="AJ26" i="307"/>
  <c r="AO26" i="307" s="1"/>
  <c r="AI26" i="307"/>
  <c r="AC26" i="307"/>
  <c r="AB26" i="307"/>
  <c r="V26" i="307"/>
  <c r="U26" i="307"/>
  <c r="O26" i="307"/>
  <c r="N26" i="307"/>
  <c r="H26" i="307"/>
  <c r="G26" i="307"/>
  <c r="F26" i="307"/>
  <c r="A26" i="307" s="1"/>
  <c r="E26" i="307"/>
  <c r="CI25" i="307"/>
  <c r="CF25" i="307"/>
  <c r="CC25" i="307"/>
  <c r="BZ25" i="307"/>
  <c r="BW25" i="307"/>
  <c r="BV25" i="307"/>
  <c r="BU25" i="307"/>
  <c r="BT25" i="307"/>
  <c r="BP25" i="307"/>
  <c r="BM25" i="307"/>
  <c r="BJ25" i="307"/>
  <c r="BG25" i="307"/>
  <c r="BD25" i="307"/>
  <c r="BC25" i="307"/>
  <c r="BB25" i="307"/>
  <c r="BA25" i="307"/>
  <c r="AY25" i="307"/>
  <c r="AX25" i="307"/>
  <c r="AW25" i="307"/>
  <c r="AV25" i="307"/>
  <c r="AU25" i="307"/>
  <c r="AT25" i="307"/>
  <c r="AS25" i="307"/>
  <c r="AR25" i="307"/>
  <c r="AJ25" i="307"/>
  <c r="AI25" i="307"/>
  <c r="AC25" i="307"/>
  <c r="AH25" i="307" s="1"/>
  <c r="CG25" i="307" s="1"/>
  <c r="CH25" i="307" s="1"/>
  <c r="AB25" i="307"/>
  <c r="V25" i="307"/>
  <c r="U25" i="307"/>
  <c r="O25" i="307"/>
  <c r="T25" i="307" s="1"/>
  <c r="BH25" i="307" s="1"/>
  <c r="BI25" i="307" s="1"/>
  <c r="N25" i="307"/>
  <c r="H25" i="307"/>
  <c r="G25" i="307"/>
  <c r="F25" i="307"/>
  <c r="A25" i="307" s="1"/>
  <c r="E25" i="307"/>
  <c r="CI24" i="307"/>
  <c r="CF24" i="307"/>
  <c r="CC24" i="307"/>
  <c r="BZ24" i="307"/>
  <c r="BW24" i="307"/>
  <c r="BV24" i="307"/>
  <c r="BU24" i="307"/>
  <c r="BT24" i="307"/>
  <c r="BP24" i="307"/>
  <c r="BM24" i="307"/>
  <c r="BJ24" i="307"/>
  <c r="BG24" i="307"/>
  <c r="BD24" i="307"/>
  <c r="BC24" i="307"/>
  <c r="BB24" i="307"/>
  <c r="BA24" i="307"/>
  <c r="AY24" i="307"/>
  <c r="AX24" i="307"/>
  <c r="AW24" i="307"/>
  <c r="AV24" i="307"/>
  <c r="AU24" i="307"/>
  <c r="AT24" i="307"/>
  <c r="AS24" i="307"/>
  <c r="AR24" i="307"/>
  <c r="AJ24" i="307"/>
  <c r="AN24" i="307" s="1"/>
  <c r="AI24" i="307"/>
  <c r="AC24" i="307"/>
  <c r="AB24" i="307"/>
  <c r="V24" i="307"/>
  <c r="Z24" i="307" s="1"/>
  <c r="U24" i="307"/>
  <c r="O24" i="307"/>
  <c r="S24" i="307" s="1"/>
  <c r="N24" i="307"/>
  <c r="H24" i="307"/>
  <c r="G24" i="307"/>
  <c r="F24" i="307"/>
  <c r="A24" i="307" s="1"/>
  <c r="E24" i="307"/>
  <c r="CI23" i="307"/>
  <c r="CF23" i="307"/>
  <c r="CC23" i="307"/>
  <c r="BZ23" i="307"/>
  <c r="BW23" i="307"/>
  <c r="BV23" i="307"/>
  <c r="BU23" i="307"/>
  <c r="BT23" i="307"/>
  <c r="BP23" i="307"/>
  <c r="BM23" i="307"/>
  <c r="BJ23" i="307"/>
  <c r="BG23" i="307"/>
  <c r="BD23" i="307"/>
  <c r="BC23" i="307"/>
  <c r="BB23" i="307"/>
  <c r="BA23" i="307"/>
  <c r="AY23" i="307"/>
  <c r="AX23" i="307"/>
  <c r="AW23" i="307"/>
  <c r="AV23" i="307"/>
  <c r="AU23" i="307"/>
  <c r="AT23" i="307"/>
  <c r="AS23" i="307"/>
  <c r="AR23" i="307"/>
  <c r="AJ23" i="307"/>
  <c r="AI23" i="307"/>
  <c r="AC23" i="307"/>
  <c r="AB23" i="307"/>
  <c r="V23" i="307"/>
  <c r="U23" i="307"/>
  <c r="O23" i="307"/>
  <c r="T23" i="307" s="1"/>
  <c r="N23" i="307"/>
  <c r="H23" i="307"/>
  <c r="G23" i="307"/>
  <c r="F23" i="307"/>
  <c r="A23" i="307" s="1"/>
  <c r="E23" i="307"/>
  <c r="CI22" i="307"/>
  <c r="CF22" i="307"/>
  <c r="CC22" i="307"/>
  <c r="BZ22" i="307"/>
  <c r="BW22" i="307"/>
  <c r="BV22" i="307"/>
  <c r="BU22" i="307"/>
  <c r="BT22" i="307"/>
  <c r="BP22" i="307"/>
  <c r="BM22" i="307"/>
  <c r="BJ22" i="307"/>
  <c r="BG22" i="307"/>
  <c r="BD22" i="307"/>
  <c r="BC22" i="307"/>
  <c r="BB22" i="307"/>
  <c r="BA22" i="307"/>
  <c r="AY22" i="307"/>
  <c r="AX22" i="307"/>
  <c r="AW22" i="307"/>
  <c r="AV22" i="307"/>
  <c r="AU22" i="307"/>
  <c r="AT22" i="307"/>
  <c r="AS22" i="307"/>
  <c r="AR22" i="307"/>
  <c r="AJ22" i="307"/>
  <c r="AI22" i="307"/>
  <c r="AC22" i="307"/>
  <c r="AB22" i="307"/>
  <c r="V22" i="307"/>
  <c r="U22" i="307"/>
  <c r="O22" i="307"/>
  <c r="N22" i="307"/>
  <c r="H22" i="307"/>
  <c r="G22" i="307"/>
  <c r="F22" i="307"/>
  <c r="A22" i="307" s="1"/>
  <c r="E22" i="307"/>
  <c r="CI21" i="307"/>
  <c r="CF21" i="307"/>
  <c r="CC21" i="307"/>
  <c r="BZ21" i="307"/>
  <c r="BW21" i="307"/>
  <c r="BV21" i="307"/>
  <c r="BU21" i="307"/>
  <c r="BT21" i="307"/>
  <c r="BP21" i="307"/>
  <c r="BM21" i="307"/>
  <c r="BJ21" i="307"/>
  <c r="BG21" i="307"/>
  <c r="BD21" i="307"/>
  <c r="BC21" i="307"/>
  <c r="BB21" i="307"/>
  <c r="BA21" i="307"/>
  <c r="AY21" i="307"/>
  <c r="AX21" i="307"/>
  <c r="AW21" i="307"/>
  <c r="AV21" i="307"/>
  <c r="AU21" i="307"/>
  <c r="AT21" i="307"/>
  <c r="AS21" i="307"/>
  <c r="AR21" i="307"/>
  <c r="AJ21" i="307"/>
  <c r="AO21" i="307" s="1"/>
  <c r="AI21" i="307"/>
  <c r="AC21" i="307"/>
  <c r="AB21" i="307"/>
  <c r="V21" i="307"/>
  <c r="AA21" i="307" s="1"/>
  <c r="CD21" i="307" s="1"/>
  <c r="CE21" i="307" s="1"/>
  <c r="U21" i="307"/>
  <c r="O21" i="307"/>
  <c r="N21" i="307"/>
  <c r="H21" i="307"/>
  <c r="M21" i="307" s="1"/>
  <c r="G21" i="307"/>
  <c r="F21" i="307"/>
  <c r="A21" i="307" s="1"/>
  <c r="E21" i="307"/>
  <c r="CI20" i="307"/>
  <c r="CF20" i="307"/>
  <c r="CC20" i="307"/>
  <c r="BZ20" i="307"/>
  <c r="BW20" i="307"/>
  <c r="BV20" i="307"/>
  <c r="BU20" i="307"/>
  <c r="BT20" i="307"/>
  <c r="BP20" i="307"/>
  <c r="BM20" i="307"/>
  <c r="BJ20" i="307"/>
  <c r="BG20" i="307"/>
  <c r="BD20" i="307"/>
  <c r="BC20" i="307"/>
  <c r="BB20" i="307"/>
  <c r="BA20" i="307"/>
  <c r="AY20" i="307"/>
  <c r="AX20" i="307"/>
  <c r="AW20" i="307"/>
  <c r="AV20" i="307"/>
  <c r="AU20" i="307"/>
  <c r="AT20" i="307"/>
  <c r="AS20" i="307"/>
  <c r="AR20" i="307"/>
  <c r="AJ20" i="307"/>
  <c r="AN20" i="307" s="1"/>
  <c r="AI20" i="307"/>
  <c r="AC20" i="307"/>
  <c r="AG20" i="307" s="1"/>
  <c r="AB20" i="307"/>
  <c r="V20" i="307"/>
  <c r="U20" i="307"/>
  <c r="O20" i="307"/>
  <c r="N20" i="307"/>
  <c r="H20" i="307"/>
  <c r="G20" i="307"/>
  <c r="F20" i="307"/>
  <c r="A20" i="307" s="1"/>
  <c r="E20" i="307"/>
  <c r="CI19" i="307"/>
  <c r="CF19" i="307"/>
  <c r="CC19" i="307"/>
  <c r="BZ19" i="307"/>
  <c r="BW19" i="307"/>
  <c r="BV19" i="307"/>
  <c r="BU19" i="307"/>
  <c r="BT19" i="307"/>
  <c r="BP19" i="307"/>
  <c r="BM19" i="307"/>
  <c r="BJ19" i="307"/>
  <c r="BG19" i="307"/>
  <c r="BD19" i="307"/>
  <c r="BC19" i="307"/>
  <c r="BB19" i="307"/>
  <c r="BA19" i="307"/>
  <c r="AY19" i="307"/>
  <c r="AX19" i="307"/>
  <c r="AW19" i="307"/>
  <c r="AV19" i="307"/>
  <c r="AU19" i="307"/>
  <c r="AT19" i="307"/>
  <c r="AS19" i="307"/>
  <c r="AR19" i="307"/>
  <c r="AJ19" i="307"/>
  <c r="AO19" i="307" s="1"/>
  <c r="AI19" i="307"/>
  <c r="AC19" i="307"/>
  <c r="AH19" i="307" s="1"/>
  <c r="BN19" i="307" s="1"/>
  <c r="BO19" i="307" s="1"/>
  <c r="AB19" i="307"/>
  <c r="V19" i="307"/>
  <c r="AA19" i="307" s="1"/>
  <c r="CD19" i="307" s="1"/>
  <c r="CE19" i="307" s="1"/>
  <c r="U19" i="307"/>
  <c r="O19" i="307"/>
  <c r="T19" i="307" s="1"/>
  <c r="CA19" i="307" s="1"/>
  <c r="CB19" i="307" s="1"/>
  <c r="N19" i="307"/>
  <c r="H19" i="307"/>
  <c r="M19" i="307" s="1"/>
  <c r="BX19" i="307" s="1"/>
  <c r="BY19" i="307" s="1"/>
  <c r="G19" i="307"/>
  <c r="F19" i="307"/>
  <c r="A19" i="307" s="1"/>
  <c r="E19" i="307"/>
  <c r="CI18" i="307"/>
  <c r="CF18" i="307"/>
  <c r="CC18" i="307"/>
  <c r="BZ18" i="307"/>
  <c r="BW18" i="307"/>
  <c r="BV18" i="307"/>
  <c r="BU18" i="307"/>
  <c r="BT18" i="307"/>
  <c r="BP18" i="307"/>
  <c r="BM18" i="307"/>
  <c r="BJ18" i="307"/>
  <c r="BG18" i="307"/>
  <c r="BD18" i="307"/>
  <c r="BC18" i="307"/>
  <c r="BB18" i="307"/>
  <c r="BA18" i="307"/>
  <c r="AY18" i="307"/>
  <c r="AX18" i="307"/>
  <c r="AW18" i="307"/>
  <c r="AV18" i="307"/>
  <c r="AU18" i="307"/>
  <c r="AT18" i="307"/>
  <c r="AS18" i="307"/>
  <c r="AR18" i="307"/>
  <c r="AJ18" i="307"/>
  <c r="AO18" i="307" s="1"/>
  <c r="AI18" i="307"/>
  <c r="AC18" i="307"/>
  <c r="AH18" i="307" s="1"/>
  <c r="AB18" i="307"/>
  <c r="V18" i="307"/>
  <c r="U18" i="307"/>
  <c r="O18" i="307"/>
  <c r="N18" i="307"/>
  <c r="H18" i="307"/>
  <c r="M18" i="307" s="1"/>
  <c r="G18" i="307"/>
  <c r="F18" i="307"/>
  <c r="A18" i="307" s="1"/>
  <c r="E18" i="307"/>
  <c r="CI17" i="307"/>
  <c r="CF17" i="307"/>
  <c r="CC17" i="307"/>
  <c r="BZ17" i="307"/>
  <c r="BW17" i="307"/>
  <c r="BV17" i="307"/>
  <c r="BU17" i="307"/>
  <c r="BT17" i="307"/>
  <c r="BP17" i="307"/>
  <c r="BM17" i="307"/>
  <c r="BJ17" i="307"/>
  <c r="BG17" i="307"/>
  <c r="BD17" i="307"/>
  <c r="BC17" i="307"/>
  <c r="BB17" i="307"/>
  <c r="BA17" i="307"/>
  <c r="AY17" i="307"/>
  <c r="AX17" i="307"/>
  <c r="AW17" i="307"/>
  <c r="AV17" i="307"/>
  <c r="AU17" i="307"/>
  <c r="AT17" i="307"/>
  <c r="AS17" i="307"/>
  <c r="AR17" i="307"/>
  <c r="AJ17" i="307"/>
  <c r="AI17" i="307"/>
  <c r="AC17" i="307"/>
  <c r="AB17" i="307"/>
  <c r="V17" i="307"/>
  <c r="U17" i="307"/>
  <c r="O17" i="307"/>
  <c r="N17" i="307"/>
  <c r="H17" i="307"/>
  <c r="G17" i="307"/>
  <c r="F17" i="307"/>
  <c r="A17" i="307" s="1"/>
  <c r="E17" i="307"/>
  <c r="CI16" i="307"/>
  <c r="CF16" i="307"/>
  <c r="CC16" i="307"/>
  <c r="BZ16" i="307"/>
  <c r="BW16" i="307"/>
  <c r="BV16" i="307"/>
  <c r="BU16" i="307"/>
  <c r="BT16" i="307"/>
  <c r="BP16" i="307"/>
  <c r="BM16" i="307"/>
  <c r="BJ16" i="307"/>
  <c r="BG16" i="307"/>
  <c r="BD16" i="307"/>
  <c r="BC16" i="307"/>
  <c r="BB16" i="307"/>
  <c r="BA16" i="307"/>
  <c r="AY16" i="307"/>
  <c r="AX16" i="307"/>
  <c r="AW16" i="307"/>
  <c r="AV16" i="307"/>
  <c r="AU16" i="307"/>
  <c r="AT16" i="307"/>
  <c r="AS16" i="307"/>
  <c r="AR16" i="307"/>
  <c r="AJ16" i="307"/>
  <c r="AI16" i="307"/>
  <c r="AC16" i="307"/>
  <c r="AG16" i="307" s="1"/>
  <c r="AB16" i="307"/>
  <c r="V16" i="307"/>
  <c r="U16" i="307"/>
  <c r="O16" i="307"/>
  <c r="N16" i="307"/>
  <c r="H16" i="307"/>
  <c r="G16" i="307"/>
  <c r="F16" i="307"/>
  <c r="A16" i="307" s="1"/>
  <c r="E16" i="307"/>
  <c r="CI15" i="307"/>
  <c r="CF15" i="307"/>
  <c r="CC15" i="307"/>
  <c r="BZ15" i="307"/>
  <c r="BW15" i="307"/>
  <c r="BV15" i="307"/>
  <c r="BU15" i="307"/>
  <c r="BT15" i="307"/>
  <c r="BP15" i="307"/>
  <c r="BM15" i="307"/>
  <c r="BJ15" i="307"/>
  <c r="BG15" i="307"/>
  <c r="BD15" i="307"/>
  <c r="BC15" i="307"/>
  <c r="BB15" i="307"/>
  <c r="BA15" i="307"/>
  <c r="AY15" i="307"/>
  <c r="AX15" i="307"/>
  <c r="AW15" i="307"/>
  <c r="AV15" i="307"/>
  <c r="AU15" i="307"/>
  <c r="AT15" i="307"/>
  <c r="AS15" i="307"/>
  <c r="AR15" i="307"/>
  <c r="AJ15" i="307"/>
  <c r="AO15" i="307" s="1"/>
  <c r="AI15" i="307"/>
  <c r="AC15" i="307"/>
  <c r="AB15" i="307"/>
  <c r="V15" i="307"/>
  <c r="U15" i="307"/>
  <c r="O15" i="307"/>
  <c r="T15" i="307" s="1"/>
  <c r="CA15" i="307" s="1"/>
  <c r="CB15" i="307" s="1"/>
  <c r="N15" i="307"/>
  <c r="H15" i="307"/>
  <c r="G15" i="307"/>
  <c r="F15" i="307"/>
  <c r="A15" i="307" s="1"/>
  <c r="E15" i="307"/>
  <c r="CI14" i="307"/>
  <c r="CF14" i="307"/>
  <c r="CC14" i="307"/>
  <c r="BZ14" i="307"/>
  <c r="BW14" i="307"/>
  <c r="BV14" i="307"/>
  <c r="BU14" i="307"/>
  <c r="BT14" i="307"/>
  <c r="BP14" i="307"/>
  <c r="BM14" i="307"/>
  <c r="BJ14" i="307"/>
  <c r="BG14" i="307"/>
  <c r="BD14" i="307"/>
  <c r="BC14" i="307"/>
  <c r="BB14" i="307"/>
  <c r="BA14" i="307"/>
  <c r="AY14" i="307"/>
  <c r="AX14" i="307"/>
  <c r="AW14" i="307"/>
  <c r="AV14" i="307"/>
  <c r="AU14" i="307"/>
  <c r="AT14" i="307"/>
  <c r="AS14" i="307"/>
  <c r="AR14" i="307"/>
  <c r="N14" i="307"/>
  <c r="H14" i="307"/>
  <c r="G14" i="307"/>
  <c r="F14" i="307"/>
  <c r="A14" i="307" s="1"/>
  <c r="E14" i="307"/>
  <c r="CI13" i="307"/>
  <c r="CF13" i="307"/>
  <c r="CC13" i="307"/>
  <c r="BZ13" i="307"/>
  <c r="BV13" i="307"/>
  <c r="BU13" i="307"/>
  <c r="BT13" i="307"/>
  <c r="BP13" i="307"/>
  <c r="BM13" i="307"/>
  <c r="BJ13" i="307"/>
  <c r="BG13" i="307"/>
  <c r="BD13" i="307"/>
  <c r="BC13" i="307"/>
  <c r="BB13" i="307"/>
  <c r="BA13" i="307"/>
  <c r="AT13" i="307"/>
  <c r="AS13" i="307"/>
  <c r="AR13" i="307"/>
  <c r="N13" i="307"/>
  <c r="H13" i="307"/>
  <c r="BW13" i="307" s="1"/>
  <c r="G13" i="307"/>
  <c r="CI11" i="307"/>
  <c r="CF11" i="307"/>
  <c r="CC11" i="307"/>
  <c r="BZ11" i="307"/>
  <c r="BV11" i="307"/>
  <c r="BU11" i="307"/>
  <c r="BT11" i="307"/>
  <c r="BP11" i="307"/>
  <c r="BM11" i="307"/>
  <c r="BJ11" i="307"/>
  <c r="BG11" i="307"/>
  <c r="BD11" i="307"/>
  <c r="BC11" i="307"/>
  <c r="BB11" i="307"/>
  <c r="BA11" i="307"/>
  <c r="AT11" i="307"/>
  <c r="AS11" i="307"/>
  <c r="AR11" i="307"/>
  <c r="N11" i="307"/>
  <c r="H11" i="307"/>
  <c r="BW11" i="307" s="1"/>
  <c r="G11" i="307"/>
  <c r="CI12" i="307"/>
  <c r="CF12" i="307"/>
  <c r="CC12" i="307"/>
  <c r="BZ12" i="307"/>
  <c r="BV12" i="307"/>
  <c r="BU12" i="307"/>
  <c r="BT12" i="307"/>
  <c r="BP12" i="307"/>
  <c r="BM12" i="307"/>
  <c r="BJ12" i="307"/>
  <c r="BG12" i="307"/>
  <c r="BD12" i="307"/>
  <c r="BC12" i="307"/>
  <c r="BB12" i="307"/>
  <c r="BA12" i="307"/>
  <c r="AT12" i="307"/>
  <c r="AS12" i="307"/>
  <c r="AR12" i="307"/>
  <c r="N12" i="307"/>
  <c r="H12" i="307"/>
  <c r="BW12" i="307" s="1"/>
  <c r="G12" i="307"/>
  <c r="CI42" i="288"/>
  <c r="CF42" i="288"/>
  <c r="CC42" i="288"/>
  <c r="BZ42" i="288"/>
  <c r="BW42" i="288"/>
  <c r="BV42" i="288"/>
  <c r="BU42" i="288"/>
  <c r="BT42" i="288"/>
  <c r="BP42" i="288"/>
  <c r="BM42" i="288"/>
  <c r="BJ42" i="288"/>
  <c r="BG42" i="288"/>
  <c r="BD42" i="288"/>
  <c r="BC42" i="288"/>
  <c r="BB42" i="288"/>
  <c r="BA42" i="288"/>
  <c r="AY42" i="288"/>
  <c r="AX42" i="288"/>
  <c r="AW42" i="288"/>
  <c r="AV42" i="288"/>
  <c r="AU42" i="288"/>
  <c r="AT42" i="288"/>
  <c r="AS42" i="288"/>
  <c r="AR42" i="288"/>
  <c r="BQ42" i="288"/>
  <c r="BR42" i="288" s="1"/>
  <c r="V42" i="288"/>
  <c r="U42" i="288"/>
  <c r="R42" i="288"/>
  <c r="CD42" i="288" s="1"/>
  <c r="CE42" i="288" s="1"/>
  <c r="Q42" i="288"/>
  <c r="N42" i="288"/>
  <c r="CA42" i="288" s="1"/>
  <c r="CB42" i="288" s="1"/>
  <c r="M42" i="288"/>
  <c r="J42" i="288"/>
  <c r="BE42" i="288" s="1"/>
  <c r="BF42" i="288" s="1"/>
  <c r="I42" i="288"/>
  <c r="F42" i="288"/>
  <c r="A42" i="288" s="1"/>
  <c r="E42" i="288"/>
  <c r="CI41" i="288"/>
  <c r="CF41" i="288"/>
  <c r="CC41" i="288"/>
  <c r="BZ41" i="288"/>
  <c r="BW41" i="288"/>
  <c r="BV41" i="288"/>
  <c r="BU41" i="288"/>
  <c r="BT41" i="288"/>
  <c r="BP41" i="288"/>
  <c r="BM41" i="288"/>
  <c r="BJ41" i="288"/>
  <c r="BG41" i="288"/>
  <c r="BD41" i="288"/>
  <c r="BC41" i="288"/>
  <c r="BB41" i="288"/>
  <c r="BA41" i="288"/>
  <c r="AY41" i="288"/>
  <c r="AX41" i="288"/>
  <c r="AW41" i="288"/>
  <c r="AV41" i="288"/>
  <c r="AU41" i="288"/>
  <c r="AT41" i="288"/>
  <c r="AS41" i="288"/>
  <c r="AR41" i="288"/>
  <c r="CJ41" i="288"/>
  <c r="CK41" i="288" s="1"/>
  <c r="V41" i="288"/>
  <c r="U41" i="288"/>
  <c r="R41" i="288"/>
  <c r="Q41" i="288"/>
  <c r="N41" i="288"/>
  <c r="M41" i="288"/>
  <c r="J41" i="288"/>
  <c r="I41" i="288"/>
  <c r="F41" i="288"/>
  <c r="A41" i="288" s="1"/>
  <c r="E41" i="288"/>
  <c r="CI40" i="288"/>
  <c r="CF40" i="288"/>
  <c r="CC40" i="288"/>
  <c r="BZ40" i="288"/>
  <c r="BW40" i="288"/>
  <c r="BV40" i="288"/>
  <c r="BU40" i="288"/>
  <c r="BT40" i="288"/>
  <c r="BP40" i="288"/>
  <c r="BM40" i="288"/>
  <c r="BJ40" i="288"/>
  <c r="BG40" i="288"/>
  <c r="BD40" i="288"/>
  <c r="BC40" i="288"/>
  <c r="BB40" i="288"/>
  <c r="BA40" i="288"/>
  <c r="AY40" i="288"/>
  <c r="AX40" i="288"/>
  <c r="AW40" i="288"/>
  <c r="AV40" i="288"/>
  <c r="AU40" i="288"/>
  <c r="AT40" i="288"/>
  <c r="AS40" i="288"/>
  <c r="AR40" i="288"/>
  <c r="V40" i="288"/>
  <c r="CG40" i="288" s="1"/>
  <c r="CH40" i="288" s="1"/>
  <c r="U40" i="288"/>
  <c r="R40" i="288"/>
  <c r="Q40" i="288"/>
  <c r="N40" i="288"/>
  <c r="M40" i="288"/>
  <c r="J40" i="288"/>
  <c r="BX40" i="288" s="1"/>
  <c r="BY40" i="288" s="1"/>
  <c r="I40" i="288"/>
  <c r="F40" i="288"/>
  <c r="A40" i="288" s="1"/>
  <c r="E40" i="288"/>
  <c r="CI16" i="288"/>
  <c r="CF16" i="288"/>
  <c r="CC16" i="288"/>
  <c r="BZ16" i="288"/>
  <c r="BW16" i="288"/>
  <c r="BV16" i="288"/>
  <c r="BU16" i="288"/>
  <c r="BT16" i="288"/>
  <c r="BP16" i="288"/>
  <c r="BM16" i="288"/>
  <c r="BJ16" i="288"/>
  <c r="BG16" i="288"/>
  <c r="BD16" i="288"/>
  <c r="BC16" i="288"/>
  <c r="BB16" i="288"/>
  <c r="BA16" i="288"/>
  <c r="AT16" i="288"/>
  <c r="AS16" i="288"/>
  <c r="AR16" i="288"/>
  <c r="U16" i="288"/>
  <c r="Q16" i="288"/>
  <c r="M16" i="288"/>
  <c r="I16" i="288"/>
  <c r="CI37" i="288"/>
  <c r="CF37" i="288"/>
  <c r="CC37" i="288"/>
  <c r="BZ37" i="288"/>
  <c r="BW37" i="288"/>
  <c r="BV37" i="288"/>
  <c r="BU37" i="288"/>
  <c r="BT37" i="288"/>
  <c r="BP37" i="288"/>
  <c r="BM37" i="288"/>
  <c r="BJ37" i="288"/>
  <c r="BG37" i="288"/>
  <c r="BD37" i="288"/>
  <c r="BC37" i="288"/>
  <c r="BB37" i="288"/>
  <c r="BA37" i="288"/>
  <c r="AT37" i="288"/>
  <c r="AS37" i="288"/>
  <c r="AR37" i="288"/>
  <c r="U37" i="288"/>
  <c r="Q37" i="288"/>
  <c r="M37" i="288"/>
  <c r="I37" i="288"/>
  <c r="CI25" i="288"/>
  <c r="CF25" i="288"/>
  <c r="CC25" i="288"/>
  <c r="BZ25" i="288"/>
  <c r="BW25" i="288"/>
  <c r="BV25" i="288"/>
  <c r="BU25" i="288"/>
  <c r="BT25" i="288"/>
  <c r="BP25" i="288"/>
  <c r="BM25" i="288"/>
  <c r="BJ25" i="288"/>
  <c r="BG25" i="288"/>
  <c r="BD25" i="288"/>
  <c r="BC25" i="288"/>
  <c r="BB25" i="288"/>
  <c r="BA25" i="288"/>
  <c r="AT25" i="288"/>
  <c r="AS25" i="288"/>
  <c r="AR25" i="288"/>
  <c r="U25" i="288"/>
  <c r="Q25" i="288"/>
  <c r="M25" i="288"/>
  <c r="I25" i="288"/>
  <c r="CI15" i="288"/>
  <c r="CF15" i="288"/>
  <c r="CC15" i="288"/>
  <c r="BZ15" i="288"/>
  <c r="BW15" i="288"/>
  <c r="BV15" i="288"/>
  <c r="BU15" i="288"/>
  <c r="BT15" i="288"/>
  <c r="BP15" i="288"/>
  <c r="BM15" i="288"/>
  <c r="BJ15" i="288"/>
  <c r="BG15" i="288"/>
  <c r="BD15" i="288"/>
  <c r="BC15" i="288"/>
  <c r="BB15" i="288"/>
  <c r="BA15" i="288"/>
  <c r="AT15" i="288"/>
  <c r="AS15" i="288"/>
  <c r="AR15" i="288"/>
  <c r="U15" i="288"/>
  <c r="Q15" i="288"/>
  <c r="M15" i="288"/>
  <c r="I15" i="288"/>
  <c r="CI33" i="288"/>
  <c r="CF33" i="288"/>
  <c r="CC33" i="288"/>
  <c r="BZ33" i="288"/>
  <c r="BW33" i="288"/>
  <c r="BV33" i="288"/>
  <c r="BU33" i="288"/>
  <c r="BT33" i="288"/>
  <c r="BP33" i="288"/>
  <c r="BM33" i="288"/>
  <c r="BJ33" i="288"/>
  <c r="BG33" i="288"/>
  <c r="BD33" i="288"/>
  <c r="BC33" i="288"/>
  <c r="BB33" i="288"/>
  <c r="BA33" i="288"/>
  <c r="AT33" i="288"/>
  <c r="AS33" i="288"/>
  <c r="AR33" i="288"/>
  <c r="U33" i="288"/>
  <c r="Q33" i="288"/>
  <c r="M33" i="288"/>
  <c r="I33" i="288"/>
  <c r="CI30" i="288"/>
  <c r="CF30" i="288"/>
  <c r="CC30" i="288"/>
  <c r="BZ30" i="288"/>
  <c r="BW30" i="288"/>
  <c r="BV30" i="288"/>
  <c r="BU30" i="288"/>
  <c r="BT30" i="288"/>
  <c r="BP30" i="288"/>
  <c r="BM30" i="288"/>
  <c r="BJ30" i="288"/>
  <c r="BG30" i="288"/>
  <c r="BD30" i="288"/>
  <c r="BC30" i="288"/>
  <c r="BB30" i="288"/>
  <c r="BA30" i="288"/>
  <c r="AT30" i="288"/>
  <c r="AS30" i="288"/>
  <c r="AR30" i="288"/>
  <c r="U30" i="288"/>
  <c r="Q30" i="288"/>
  <c r="M30" i="288"/>
  <c r="I30" i="288"/>
  <c r="CI28" i="288"/>
  <c r="CF28" i="288"/>
  <c r="CC28" i="288"/>
  <c r="BZ28" i="288"/>
  <c r="BW28" i="288"/>
  <c r="BV28" i="288"/>
  <c r="BU28" i="288"/>
  <c r="BT28" i="288"/>
  <c r="BP28" i="288"/>
  <c r="BM28" i="288"/>
  <c r="BJ28" i="288"/>
  <c r="BG28" i="288"/>
  <c r="BD28" i="288"/>
  <c r="BC28" i="288"/>
  <c r="BB28" i="288"/>
  <c r="BA28" i="288"/>
  <c r="AT28" i="288"/>
  <c r="AS28" i="288"/>
  <c r="AR28" i="288"/>
  <c r="U28" i="288"/>
  <c r="M28" i="288"/>
  <c r="I28" i="288"/>
  <c r="CI27" i="288"/>
  <c r="CF27" i="288"/>
  <c r="CC27" i="288"/>
  <c r="BZ27" i="288"/>
  <c r="BW27" i="288"/>
  <c r="BV27" i="288"/>
  <c r="BU27" i="288"/>
  <c r="BT27" i="288"/>
  <c r="BP27" i="288"/>
  <c r="BM27" i="288"/>
  <c r="BJ27" i="288"/>
  <c r="BG27" i="288"/>
  <c r="BD27" i="288"/>
  <c r="BC27" i="288"/>
  <c r="BB27" i="288"/>
  <c r="BA27" i="288"/>
  <c r="AT27" i="288"/>
  <c r="AS27" i="288"/>
  <c r="AR27" i="288"/>
  <c r="U27" i="288"/>
  <c r="Q27" i="288"/>
  <c r="M27" i="288"/>
  <c r="I27" i="288"/>
  <c r="CI35" i="288"/>
  <c r="CF35" i="288"/>
  <c r="CC35" i="288"/>
  <c r="BZ35" i="288"/>
  <c r="BW35" i="288"/>
  <c r="BV35" i="288"/>
  <c r="BU35" i="288"/>
  <c r="BT35" i="288"/>
  <c r="BP35" i="288"/>
  <c r="BM35" i="288"/>
  <c r="BJ35" i="288"/>
  <c r="BG35" i="288"/>
  <c r="BD35" i="288"/>
  <c r="BC35" i="288"/>
  <c r="BB35" i="288"/>
  <c r="BA35" i="288"/>
  <c r="AT35" i="288"/>
  <c r="AS35" i="288"/>
  <c r="AR35" i="288"/>
  <c r="U35" i="288"/>
  <c r="Q35" i="288"/>
  <c r="M35" i="288"/>
  <c r="I35" i="288"/>
  <c r="CI14" i="288"/>
  <c r="CF14" i="288"/>
  <c r="CC14" i="288"/>
  <c r="BZ14" i="288"/>
  <c r="BW14" i="288"/>
  <c r="BV14" i="288"/>
  <c r="BU14" i="288"/>
  <c r="BT14" i="288"/>
  <c r="BP14" i="288"/>
  <c r="BM14" i="288"/>
  <c r="BJ14" i="288"/>
  <c r="BG14" i="288"/>
  <c r="BD14" i="288"/>
  <c r="BC14" i="288"/>
  <c r="BB14" i="288"/>
  <c r="BA14" i="288"/>
  <c r="AT14" i="288"/>
  <c r="AS14" i="288"/>
  <c r="AR14" i="288"/>
  <c r="U14" i="288"/>
  <c r="Q14" i="288"/>
  <c r="M14" i="288"/>
  <c r="I14" i="288"/>
  <c r="CI31" i="288"/>
  <c r="CF31" i="288"/>
  <c r="CC31" i="288"/>
  <c r="BZ31" i="288"/>
  <c r="BW31" i="288"/>
  <c r="BV31" i="288"/>
  <c r="BU31" i="288"/>
  <c r="BT31" i="288"/>
  <c r="BP31" i="288"/>
  <c r="BM31" i="288"/>
  <c r="BJ31" i="288"/>
  <c r="BG31" i="288"/>
  <c r="BD31" i="288"/>
  <c r="BC31" i="288"/>
  <c r="BB31" i="288"/>
  <c r="BA31" i="288"/>
  <c r="AT31" i="288"/>
  <c r="AS31" i="288"/>
  <c r="AR31" i="288"/>
  <c r="U31" i="288"/>
  <c r="Q31" i="288"/>
  <c r="M31" i="288"/>
  <c r="I31" i="288"/>
  <c r="CI29" i="288"/>
  <c r="CF29" i="288"/>
  <c r="CC29" i="288"/>
  <c r="BZ29" i="288"/>
  <c r="BW29" i="288"/>
  <c r="BV29" i="288"/>
  <c r="BU29" i="288"/>
  <c r="BT29" i="288"/>
  <c r="BP29" i="288"/>
  <c r="BM29" i="288"/>
  <c r="BJ29" i="288"/>
  <c r="BG29" i="288"/>
  <c r="BD29" i="288"/>
  <c r="BC29" i="288"/>
  <c r="BB29" i="288"/>
  <c r="BA29" i="288"/>
  <c r="AT29" i="288"/>
  <c r="AS29" i="288"/>
  <c r="AR29" i="288"/>
  <c r="U29" i="288"/>
  <c r="Q29" i="288"/>
  <c r="M29" i="288"/>
  <c r="I29" i="288"/>
  <c r="CI36" i="288"/>
  <c r="CF36" i="288"/>
  <c r="CC36" i="288"/>
  <c r="BZ36" i="288"/>
  <c r="BW36" i="288"/>
  <c r="BV36" i="288"/>
  <c r="BU36" i="288"/>
  <c r="BT36" i="288"/>
  <c r="BP36" i="288"/>
  <c r="BM36" i="288"/>
  <c r="BJ36" i="288"/>
  <c r="BG36" i="288"/>
  <c r="BD36" i="288"/>
  <c r="BC36" i="288"/>
  <c r="BB36" i="288"/>
  <c r="BA36" i="288"/>
  <c r="AT36" i="288"/>
  <c r="AS36" i="288"/>
  <c r="AR36" i="288"/>
  <c r="U36" i="288"/>
  <c r="Q36" i="288"/>
  <c r="M36" i="288"/>
  <c r="I36" i="288"/>
  <c r="CI34" i="288"/>
  <c r="CF34" i="288"/>
  <c r="CC34" i="288"/>
  <c r="BZ34" i="288"/>
  <c r="BW34" i="288"/>
  <c r="BV34" i="288"/>
  <c r="BU34" i="288"/>
  <c r="BT34" i="288"/>
  <c r="BP34" i="288"/>
  <c r="BM34" i="288"/>
  <c r="BJ34" i="288"/>
  <c r="BG34" i="288"/>
  <c r="BD34" i="288"/>
  <c r="BC34" i="288"/>
  <c r="BB34" i="288"/>
  <c r="BA34" i="288"/>
  <c r="AT34" i="288"/>
  <c r="AS34" i="288"/>
  <c r="AR34" i="288"/>
  <c r="U34" i="288"/>
  <c r="Q34" i="288"/>
  <c r="M34" i="288"/>
  <c r="I34" i="288"/>
  <c r="CI38" i="288"/>
  <c r="CF38" i="288"/>
  <c r="CC38" i="288"/>
  <c r="BZ38" i="288"/>
  <c r="BW38" i="288"/>
  <c r="BV38" i="288"/>
  <c r="BU38" i="288"/>
  <c r="BT38" i="288"/>
  <c r="BP38" i="288"/>
  <c r="BM38" i="288"/>
  <c r="BJ38" i="288"/>
  <c r="BG38" i="288"/>
  <c r="BD38" i="288"/>
  <c r="BC38" i="288"/>
  <c r="BB38" i="288"/>
  <c r="BA38" i="288"/>
  <c r="AT38" i="288"/>
  <c r="AS38" i="288"/>
  <c r="AR38" i="288"/>
  <c r="U38" i="288"/>
  <c r="Q38" i="288"/>
  <c r="M38" i="288"/>
  <c r="I38" i="288"/>
  <c r="CI20" i="288"/>
  <c r="CF20" i="288"/>
  <c r="CC20" i="288"/>
  <c r="BZ20" i="288"/>
  <c r="BW20" i="288"/>
  <c r="BV20" i="288"/>
  <c r="BU20" i="288"/>
  <c r="BT20" i="288"/>
  <c r="BP20" i="288"/>
  <c r="BM20" i="288"/>
  <c r="BJ20" i="288"/>
  <c r="BG20" i="288"/>
  <c r="BD20" i="288"/>
  <c r="BC20" i="288"/>
  <c r="BB20" i="288"/>
  <c r="BA20" i="288"/>
  <c r="AT20" i="288"/>
  <c r="AS20" i="288"/>
  <c r="AR20" i="288"/>
  <c r="U20" i="288"/>
  <c r="Q20" i="288"/>
  <c r="M20" i="288"/>
  <c r="I20" i="288"/>
  <c r="CI19" i="288"/>
  <c r="CF19" i="288"/>
  <c r="CC19" i="288"/>
  <c r="BZ19" i="288"/>
  <c r="BW19" i="288"/>
  <c r="BV19" i="288"/>
  <c r="BU19" i="288"/>
  <c r="BT19" i="288"/>
  <c r="BP19" i="288"/>
  <c r="BM19" i="288"/>
  <c r="BJ19" i="288"/>
  <c r="BG19" i="288"/>
  <c r="BD19" i="288"/>
  <c r="BC19" i="288"/>
  <c r="BB19" i="288"/>
  <c r="BA19" i="288"/>
  <c r="AT19" i="288"/>
  <c r="AS19" i="288"/>
  <c r="AR19" i="288"/>
  <c r="U19" i="288"/>
  <c r="Q19" i="288"/>
  <c r="M19" i="288"/>
  <c r="I19" i="288"/>
  <c r="CI17" i="288"/>
  <c r="CF17" i="288"/>
  <c r="CC17" i="288"/>
  <c r="BZ17" i="288"/>
  <c r="BW17" i="288"/>
  <c r="BV17" i="288"/>
  <c r="BU17" i="288"/>
  <c r="BT17" i="288"/>
  <c r="BP17" i="288"/>
  <c r="BM17" i="288"/>
  <c r="BJ17" i="288"/>
  <c r="BG17" i="288"/>
  <c r="BD17" i="288"/>
  <c r="BC17" i="288"/>
  <c r="BB17" i="288"/>
  <c r="BA17" i="288"/>
  <c r="AT17" i="288"/>
  <c r="AS17" i="288"/>
  <c r="AR17" i="288"/>
  <c r="U17" i="288"/>
  <c r="Q17" i="288"/>
  <c r="M17" i="288"/>
  <c r="I17" i="288"/>
  <c r="CI32" i="288"/>
  <c r="CF32" i="288"/>
  <c r="CC32" i="288"/>
  <c r="BZ32" i="288"/>
  <c r="BW32" i="288"/>
  <c r="BV32" i="288"/>
  <c r="BU32" i="288"/>
  <c r="BT32" i="288"/>
  <c r="BP32" i="288"/>
  <c r="BM32" i="288"/>
  <c r="BJ32" i="288"/>
  <c r="BG32" i="288"/>
  <c r="BD32" i="288"/>
  <c r="BC32" i="288"/>
  <c r="BB32" i="288"/>
  <c r="BA32" i="288"/>
  <c r="AT32" i="288"/>
  <c r="AS32" i="288"/>
  <c r="AR32" i="288"/>
  <c r="U32" i="288"/>
  <c r="Q32" i="288"/>
  <c r="M32" i="288"/>
  <c r="I32" i="288"/>
  <c r="CN28" i="357"/>
  <c r="CK28" i="357"/>
  <c r="CH28" i="357"/>
  <c r="CE28" i="357"/>
  <c r="CB28" i="357"/>
  <c r="CA28" i="357"/>
  <c r="BZ28" i="357"/>
  <c r="BY28" i="357"/>
  <c r="BU28" i="357"/>
  <c r="BR28" i="357"/>
  <c r="BO28" i="357"/>
  <c r="BL28" i="357"/>
  <c r="BI28" i="357"/>
  <c r="BH28" i="357"/>
  <c r="BG28" i="357"/>
  <c r="BF28" i="357"/>
  <c r="BD28" i="357"/>
  <c r="BC28" i="357"/>
  <c r="BB28" i="357"/>
  <c r="BA28" i="357"/>
  <c r="AZ28" i="357"/>
  <c r="AY28" i="357"/>
  <c r="AX28" i="357"/>
  <c r="AW28" i="357"/>
  <c r="AE28" i="357"/>
  <c r="BV28" i="357" s="1"/>
  <c r="BW28" i="357" s="1"/>
  <c r="AD28" i="357"/>
  <c r="AA28" i="357"/>
  <c r="Z28" i="357"/>
  <c r="W28" i="357"/>
  <c r="CL28" i="357" s="1"/>
  <c r="CM28" i="357" s="1"/>
  <c r="V28" i="357"/>
  <c r="S28" i="357"/>
  <c r="R28" i="357"/>
  <c r="O28" i="357"/>
  <c r="N28" i="357"/>
  <c r="K28" i="357"/>
  <c r="J28" i="357"/>
  <c r="G28" i="357"/>
  <c r="A28" i="357" s="1"/>
  <c r="F28" i="357"/>
  <c r="CN27" i="357"/>
  <c r="CK27" i="357"/>
  <c r="CH27" i="357"/>
  <c r="CE27" i="357"/>
  <c r="CB27" i="357"/>
  <c r="CA27" i="357"/>
  <c r="BZ27" i="357"/>
  <c r="BY27" i="357"/>
  <c r="BU27" i="357"/>
  <c r="BR27" i="357"/>
  <c r="BO27" i="357"/>
  <c r="BL27" i="357"/>
  <c r="BI27" i="357"/>
  <c r="BH27" i="357"/>
  <c r="BG27" i="357"/>
  <c r="BF27" i="357"/>
  <c r="BD27" i="357"/>
  <c r="BC27" i="357"/>
  <c r="BB27" i="357"/>
  <c r="BA27" i="357"/>
  <c r="AZ27" i="357"/>
  <c r="AY27" i="357"/>
  <c r="AX27" i="357"/>
  <c r="AW27" i="357"/>
  <c r="AE27" i="357"/>
  <c r="AD27" i="357"/>
  <c r="AA27" i="357"/>
  <c r="Z27" i="357"/>
  <c r="W27" i="357"/>
  <c r="CL27" i="357" s="1"/>
  <c r="CM27" i="357" s="1"/>
  <c r="V27" i="357"/>
  <c r="S27" i="357"/>
  <c r="R27" i="357"/>
  <c r="O27" i="357"/>
  <c r="BM27" i="357" s="1"/>
  <c r="BN27" i="357" s="1"/>
  <c r="N27" i="357"/>
  <c r="K27" i="357"/>
  <c r="J27" i="357"/>
  <c r="G27" i="357"/>
  <c r="A27" i="357" s="1"/>
  <c r="F27" i="357"/>
  <c r="CN26" i="357"/>
  <c r="CK26" i="357"/>
  <c r="CH26" i="357"/>
  <c r="CE26" i="357"/>
  <c r="CB26" i="357"/>
  <c r="CA26" i="357"/>
  <c r="BZ26" i="357"/>
  <c r="BY26" i="357"/>
  <c r="BU26" i="357"/>
  <c r="BR26" i="357"/>
  <c r="BO26" i="357"/>
  <c r="BL26" i="357"/>
  <c r="BI26" i="357"/>
  <c r="BH26" i="357"/>
  <c r="BG26" i="357"/>
  <c r="BF26" i="357"/>
  <c r="BD26" i="357"/>
  <c r="BC26" i="357"/>
  <c r="BB26" i="357"/>
  <c r="BA26" i="357"/>
  <c r="AZ26" i="357"/>
  <c r="AY26" i="357"/>
  <c r="AX26" i="357"/>
  <c r="AW26" i="357"/>
  <c r="AE26" i="357"/>
  <c r="AD26" i="357"/>
  <c r="AA26" i="357"/>
  <c r="Z26" i="357"/>
  <c r="W26" i="357"/>
  <c r="V26" i="357"/>
  <c r="S26" i="357"/>
  <c r="BP26" i="357" s="1"/>
  <c r="BQ26" i="357" s="1"/>
  <c r="R26" i="357"/>
  <c r="O26" i="357"/>
  <c r="N26" i="357"/>
  <c r="K26" i="357"/>
  <c r="CC26" i="357" s="1"/>
  <c r="CD26" i="357" s="1"/>
  <c r="J26" i="357"/>
  <c r="G26" i="357"/>
  <c r="A26" i="357" s="1"/>
  <c r="F26" i="357"/>
  <c r="CN25" i="357"/>
  <c r="CK25" i="357"/>
  <c r="CH25" i="357"/>
  <c r="CE25" i="357"/>
  <c r="CB25" i="357"/>
  <c r="CA25" i="357"/>
  <c r="BZ25" i="357"/>
  <c r="BY25" i="357"/>
  <c r="BU25" i="357"/>
  <c r="BR25" i="357"/>
  <c r="BO25" i="357"/>
  <c r="BL25" i="357"/>
  <c r="BI25" i="357"/>
  <c r="BH25" i="357"/>
  <c r="BG25" i="357"/>
  <c r="BF25" i="357"/>
  <c r="AY25" i="357"/>
  <c r="AX25" i="357"/>
  <c r="AW25" i="357"/>
  <c r="BV24" i="357"/>
  <c r="BW24" i="357" s="1"/>
  <c r="CI25" i="357"/>
  <c r="CJ25" i="357" s="1"/>
  <c r="N25" i="357"/>
  <c r="J25" i="357"/>
  <c r="CN24" i="357"/>
  <c r="CK24" i="357"/>
  <c r="CH24" i="357"/>
  <c r="CE24" i="357"/>
  <c r="CB24" i="357"/>
  <c r="CA24" i="357"/>
  <c r="BZ24" i="357"/>
  <c r="BY24" i="357"/>
  <c r="BU24" i="357"/>
  <c r="BR24" i="357"/>
  <c r="BO24" i="357"/>
  <c r="BL24" i="357"/>
  <c r="BI24" i="357"/>
  <c r="BH24" i="357"/>
  <c r="BG24" i="357"/>
  <c r="BF24" i="357"/>
  <c r="AY24" i="357"/>
  <c r="AX24" i="357"/>
  <c r="AW24" i="357"/>
  <c r="CL24" i="357"/>
  <c r="CM24" i="357" s="1"/>
  <c r="BB24" i="357"/>
  <c r="N24" i="357"/>
  <c r="J24" i="357"/>
  <c r="CN23" i="357"/>
  <c r="CK23" i="357"/>
  <c r="CH23" i="357"/>
  <c r="CE23" i="357"/>
  <c r="CB23" i="357"/>
  <c r="CA23" i="357"/>
  <c r="BZ23" i="357"/>
  <c r="BY23" i="357"/>
  <c r="BU23" i="357"/>
  <c r="BR23" i="357"/>
  <c r="BO23" i="357"/>
  <c r="BL23" i="357"/>
  <c r="BI23" i="357"/>
  <c r="BH23" i="357"/>
  <c r="BG23" i="357"/>
  <c r="BF23" i="357"/>
  <c r="AY23" i="357"/>
  <c r="AX23" i="357"/>
  <c r="AW23" i="357"/>
  <c r="N23" i="357"/>
  <c r="J23" i="357"/>
  <c r="CN22" i="357"/>
  <c r="CK22" i="357"/>
  <c r="CH22" i="357"/>
  <c r="CE22" i="357"/>
  <c r="CB22" i="357"/>
  <c r="CA22" i="357"/>
  <c r="BZ22" i="357"/>
  <c r="BY22" i="357"/>
  <c r="BU22" i="357"/>
  <c r="BR22" i="357"/>
  <c r="BO22" i="357"/>
  <c r="BL22" i="357"/>
  <c r="BI22" i="357"/>
  <c r="BH22" i="357"/>
  <c r="BG22" i="357"/>
  <c r="BF22" i="357"/>
  <c r="AY22" i="357"/>
  <c r="AX22" i="357"/>
  <c r="AW22" i="357"/>
  <c r="BC22" i="357"/>
  <c r="N22" i="357"/>
  <c r="J22" i="357"/>
  <c r="CN21" i="357"/>
  <c r="CK21" i="357"/>
  <c r="CH21" i="357"/>
  <c r="CE21" i="357"/>
  <c r="CB21" i="357"/>
  <c r="CA21" i="357"/>
  <c r="BZ21" i="357"/>
  <c r="BY21" i="357"/>
  <c r="BU21" i="357"/>
  <c r="BR21" i="357"/>
  <c r="BO21" i="357"/>
  <c r="BL21" i="357"/>
  <c r="BI21" i="357"/>
  <c r="BH21" i="357"/>
  <c r="BG21" i="357"/>
  <c r="BF21" i="357"/>
  <c r="AY21" i="357"/>
  <c r="AX21" i="357"/>
  <c r="AW21" i="357"/>
  <c r="N21" i="357"/>
  <c r="J21" i="357"/>
  <c r="CN11" i="357"/>
  <c r="CK11" i="357"/>
  <c r="CH11" i="357"/>
  <c r="CE11" i="357"/>
  <c r="CB11" i="357"/>
  <c r="CA11" i="357"/>
  <c r="BZ11" i="357"/>
  <c r="BY11" i="357"/>
  <c r="BU11" i="357"/>
  <c r="BR11" i="357"/>
  <c r="BO11" i="357"/>
  <c r="BL11" i="357"/>
  <c r="BI11" i="357"/>
  <c r="BH11" i="357"/>
  <c r="BG11" i="357"/>
  <c r="BF11" i="357"/>
  <c r="AY11" i="357"/>
  <c r="AX11" i="357"/>
  <c r="AW11" i="357"/>
  <c r="N11" i="357"/>
  <c r="J11" i="357"/>
  <c r="K25" i="357" s="1"/>
  <c r="AZ25" i="357" s="1"/>
  <c r="CS26" i="356"/>
  <c r="CP26" i="356"/>
  <c r="CM26" i="356"/>
  <c r="CJ26" i="356"/>
  <c r="CG26" i="356"/>
  <c r="CF26" i="356"/>
  <c r="CE26" i="356"/>
  <c r="CD26" i="356"/>
  <c r="BZ26" i="356"/>
  <c r="BW26" i="356"/>
  <c r="BT26" i="356"/>
  <c r="BQ26" i="356"/>
  <c r="BN26" i="356"/>
  <c r="BM26" i="356"/>
  <c r="BL26" i="356"/>
  <c r="BK26" i="356"/>
  <c r="BI26" i="356"/>
  <c r="BH26" i="356"/>
  <c r="BG26" i="356"/>
  <c r="BF26" i="356"/>
  <c r="BE26" i="356"/>
  <c r="BD26" i="356"/>
  <c r="BC26" i="356"/>
  <c r="BB26" i="356"/>
  <c r="AJ26" i="356"/>
  <c r="CT26" i="356" s="1"/>
  <c r="CU26" i="356" s="1"/>
  <c r="AI26" i="356"/>
  <c r="AF26" i="356"/>
  <c r="AE26" i="356"/>
  <c r="AB26" i="356"/>
  <c r="AA26" i="356"/>
  <c r="X26" i="356"/>
  <c r="W26" i="356"/>
  <c r="T26" i="356"/>
  <c r="CN26" i="356" s="1"/>
  <c r="CO26" i="356" s="1"/>
  <c r="S26" i="356"/>
  <c r="P26" i="356"/>
  <c r="O26" i="356"/>
  <c r="L26" i="356"/>
  <c r="K26" i="356"/>
  <c r="H26" i="356"/>
  <c r="A26" i="356" s="1"/>
  <c r="G26" i="356"/>
  <c r="CS25" i="356"/>
  <c r="CP25" i="356"/>
  <c r="CM25" i="356"/>
  <c r="CJ25" i="356"/>
  <c r="CG25" i="356"/>
  <c r="CF25" i="356"/>
  <c r="CE25" i="356"/>
  <c r="CD25" i="356"/>
  <c r="BZ25" i="356"/>
  <c r="BW25" i="356"/>
  <c r="BT25" i="356"/>
  <c r="BQ25" i="356"/>
  <c r="BN25" i="356"/>
  <c r="BM25" i="356"/>
  <c r="BL25" i="356"/>
  <c r="BK25" i="356"/>
  <c r="BI25" i="356"/>
  <c r="BH25" i="356"/>
  <c r="BG25" i="356"/>
  <c r="BF25" i="356"/>
  <c r="BE25" i="356"/>
  <c r="BD25" i="356"/>
  <c r="BC25" i="356"/>
  <c r="BB25" i="356"/>
  <c r="AJ25" i="356"/>
  <c r="CA25" i="356" s="1"/>
  <c r="CB25" i="356" s="1"/>
  <c r="AI25" i="356"/>
  <c r="AF25" i="356"/>
  <c r="AE25" i="356"/>
  <c r="AB25" i="356"/>
  <c r="AA25" i="356"/>
  <c r="X25" i="356"/>
  <c r="W25" i="356"/>
  <c r="T25" i="356"/>
  <c r="CN25" i="356" s="1"/>
  <c r="CO25" i="356" s="1"/>
  <c r="S25" i="356"/>
  <c r="P25" i="356"/>
  <c r="O25" i="356"/>
  <c r="L25" i="356"/>
  <c r="BO25" i="356" s="1"/>
  <c r="BP25" i="356" s="1"/>
  <c r="K25" i="356"/>
  <c r="H25" i="356"/>
  <c r="A25" i="356" s="1"/>
  <c r="G25" i="356"/>
  <c r="CS24" i="356"/>
  <c r="CP24" i="356"/>
  <c r="CM24" i="356"/>
  <c r="CJ24" i="356"/>
  <c r="CG24" i="356"/>
  <c r="CF24" i="356"/>
  <c r="CE24" i="356"/>
  <c r="CD24" i="356"/>
  <c r="BZ24" i="356"/>
  <c r="BW24" i="356"/>
  <c r="BT24" i="356"/>
  <c r="BQ24" i="356"/>
  <c r="BN24" i="356"/>
  <c r="BM24" i="356"/>
  <c r="BL24" i="356"/>
  <c r="BK24" i="356"/>
  <c r="BI24" i="356"/>
  <c r="BH24" i="356"/>
  <c r="BG24" i="356"/>
  <c r="BF24" i="356"/>
  <c r="BE24" i="356"/>
  <c r="BD24" i="356"/>
  <c r="BC24" i="356"/>
  <c r="BB24" i="356"/>
  <c r="AJ24" i="356"/>
  <c r="CT24" i="356" s="1"/>
  <c r="CU24" i="356" s="1"/>
  <c r="AI24" i="356"/>
  <c r="AF24" i="356"/>
  <c r="AE24" i="356"/>
  <c r="AB24" i="356"/>
  <c r="AA24" i="356"/>
  <c r="X24" i="356"/>
  <c r="BX24" i="356" s="1"/>
  <c r="BY24" i="356" s="1"/>
  <c r="W24" i="356"/>
  <c r="T24" i="356"/>
  <c r="CN24" i="356" s="1"/>
  <c r="CO24" i="356" s="1"/>
  <c r="S24" i="356"/>
  <c r="P24" i="356"/>
  <c r="CK24" i="356" s="1"/>
  <c r="CL24" i="356" s="1"/>
  <c r="O24" i="356"/>
  <c r="L24" i="356"/>
  <c r="CH24" i="356" s="1"/>
  <c r="CI24" i="356" s="1"/>
  <c r="K24" i="356"/>
  <c r="H24" i="356"/>
  <c r="A24" i="356" s="1"/>
  <c r="G24" i="356"/>
  <c r="CS23" i="356"/>
  <c r="CP23" i="356"/>
  <c r="CM23" i="356"/>
  <c r="CJ23" i="356"/>
  <c r="CG23" i="356"/>
  <c r="CF23" i="356"/>
  <c r="CE23" i="356"/>
  <c r="CD23" i="356"/>
  <c r="BZ23" i="356"/>
  <c r="BW23" i="356"/>
  <c r="BT23" i="356"/>
  <c r="BQ23" i="356"/>
  <c r="BN23" i="356"/>
  <c r="BM23" i="356"/>
  <c r="BL23" i="356"/>
  <c r="BK23" i="356"/>
  <c r="BI23" i="356"/>
  <c r="BH23" i="356"/>
  <c r="BG23" i="356"/>
  <c r="BF23" i="356"/>
  <c r="BE23" i="356"/>
  <c r="BD23" i="356"/>
  <c r="BC23" i="356"/>
  <c r="BB23" i="356"/>
  <c r="AJ23" i="356"/>
  <c r="AI23" i="356"/>
  <c r="AF23" i="356"/>
  <c r="AE23" i="356"/>
  <c r="AB23" i="356"/>
  <c r="AA23" i="356"/>
  <c r="X23" i="356"/>
  <c r="BX23" i="356" s="1"/>
  <c r="BY23" i="356" s="1"/>
  <c r="W23" i="356"/>
  <c r="T23" i="356"/>
  <c r="S23" i="356"/>
  <c r="P23" i="356"/>
  <c r="CK23" i="356" s="1"/>
  <c r="CL23" i="356" s="1"/>
  <c r="O23" i="356"/>
  <c r="L23" i="356"/>
  <c r="K23" i="356"/>
  <c r="H23" i="356"/>
  <c r="A23" i="356" s="1"/>
  <c r="G23" i="356"/>
  <c r="CS22" i="356"/>
  <c r="CP22" i="356"/>
  <c r="CM22" i="356"/>
  <c r="CJ22" i="356"/>
  <c r="CG22" i="356"/>
  <c r="CF22" i="356"/>
  <c r="CE22" i="356"/>
  <c r="CD22" i="356"/>
  <c r="BZ22" i="356"/>
  <c r="BW22" i="356"/>
  <c r="BT22" i="356"/>
  <c r="BQ22" i="356"/>
  <c r="BN22" i="356"/>
  <c r="BM22" i="356"/>
  <c r="BL22" i="356"/>
  <c r="BK22" i="356"/>
  <c r="BG22" i="356"/>
  <c r="BD22" i="356"/>
  <c r="BC22" i="356"/>
  <c r="BB22" i="356"/>
  <c r="CA22" i="356"/>
  <c r="CB22" i="356" s="1"/>
  <c r="BH22" i="356"/>
  <c r="CN22" i="356"/>
  <c r="CO22" i="356" s="1"/>
  <c r="O22" i="356"/>
  <c r="K22" i="356"/>
  <c r="CS21" i="356"/>
  <c r="CP21" i="356"/>
  <c r="CM21" i="356"/>
  <c r="CJ21" i="356"/>
  <c r="CG21" i="356"/>
  <c r="CF21" i="356"/>
  <c r="CE21" i="356"/>
  <c r="CD21" i="356"/>
  <c r="BZ21" i="356"/>
  <c r="BW21" i="356"/>
  <c r="BT21" i="356"/>
  <c r="BQ21" i="356"/>
  <c r="BN21" i="356"/>
  <c r="BM21" i="356"/>
  <c r="BL21" i="356"/>
  <c r="BK21" i="356"/>
  <c r="BD21" i="356"/>
  <c r="BC21" i="356"/>
  <c r="BB21" i="356"/>
  <c r="CA21" i="356"/>
  <c r="CB21" i="356" s="1"/>
  <c r="CQ21" i="356"/>
  <c r="CR21" i="356" s="1"/>
  <c r="CN21" i="356"/>
  <c r="CO21" i="356" s="1"/>
  <c r="O21" i="356"/>
  <c r="K21" i="356"/>
  <c r="CS20" i="356"/>
  <c r="CP20" i="356"/>
  <c r="CM20" i="356"/>
  <c r="CJ20" i="356"/>
  <c r="CG20" i="356"/>
  <c r="CF20" i="356"/>
  <c r="CE20" i="356"/>
  <c r="CD20" i="356"/>
  <c r="BZ20" i="356"/>
  <c r="BW20" i="356"/>
  <c r="BT20" i="356"/>
  <c r="BQ20" i="356"/>
  <c r="BN20" i="356"/>
  <c r="BM20" i="356"/>
  <c r="BL20" i="356"/>
  <c r="BK20" i="356"/>
  <c r="BD20" i="356"/>
  <c r="BC20" i="356"/>
  <c r="BB20" i="356"/>
  <c r="BI20" i="356"/>
  <c r="BX20" i="356"/>
  <c r="BY20" i="356" s="1"/>
  <c r="BG20" i="356"/>
  <c r="O20" i="356"/>
  <c r="K20" i="356"/>
  <c r="CS19" i="356"/>
  <c r="CP19" i="356"/>
  <c r="CM19" i="356"/>
  <c r="CJ19" i="356"/>
  <c r="CG19" i="356"/>
  <c r="CF19" i="356"/>
  <c r="CE19" i="356"/>
  <c r="CD19" i="356"/>
  <c r="BZ19" i="356"/>
  <c r="BW19" i="356"/>
  <c r="BT19" i="356"/>
  <c r="BQ19" i="356"/>
  <c r="BN19" i="356"/>
  <c r="BM19" i="356"/>
  <c r="BL19" i="356"/>
  <c r="BK19" i="356"/>
  <c r="BD19" i="356"/>
  <c r="BC19" i="356"/>
  <c r="BB19" i="356"/>
  <c r="BI19" i="356"/>
  <c r="BX19" i="356"/>
  <c r="BY19" i="356" s="1"/>
  <c r="BG19" i="356"/>
  <c r="O19" i="356"/>
  <c r="K19" i="356"/>
  <c r="CS18" i="356"/>
  <c r="CP18" i="356"/>
  <c r="CM18" i="356"/>
  <c r="CJ18" i="356"/>
  <c r="CG18" i="356"/>
  <c r="CF18" i="356"/>
  <c r="CE18" i="356"/>
  <c r="CD18" i="356"/>
  <c r="BZ18" i="356"/>
  <c r="BW18" i="356"/>
  <c r="BT18" i="356"/>
  <c r="BQ18" i="356"/>
  <c r="BN18" i="356"/>
  <c r="BM18" i="356"/>
  <c r="BL18" i="356"/>
  <c r="BK18" i="356"/>
  <c r="BD18" i="356"/>
  <c r="BC18" i="356"/>
  <c r="BB18" i="356"/>
  <c r="BH18" i="356"/>
  <c r="BG18" i="356"/>
  <c r="O18" i="356"/>
  <c r="K18" i="356"/>
  <c r="CS17" i="356"/>
  <c r="CP17" i="356"/>
  <c r="CM17" i="356"/>
  <c r="CJ17" i="356"/>
  <c r="CG17" i="356"/>
  <c r="CF17" i="356"/>
  <c r="CE17" i="356"/>
  <c r="CD17" i="356"/>
  <c r="BZ17" i="356"/>
  <c r="BW17" i="356"/>
  <c r="BT17" i="356"/>
  <c r="BQ17" i="356"/>
  <c r="BN17" i="356"/>
  <c r="BM17" i="356"/>
  <c r="BL17" i="356"/>
  <c r="BK17" i="356"/>
  <c r="BD17" i="356"/>
  <c r="BC17" i="356"/>
  <c r="BB17" i="356"/>
  <c r="BH17" i="356"/>
  <c r="O17" i="356"/>
  <c r="K17" i="356"/>
  <c r="CS16" i="356"/>
  <c r="CP16" i="356"/>
  <c r="CM16" i="356"/>
  <c r="CJ16" i="356"/>
  <c r="CG16" i="356"/>
  <c r="CF16" i="356"/>
  <c r="CE16" i="356"/>
  <c r="CD16" i="356"/>
  <c r="BZ16" i="356"/>
  <c r="BW16" i="356"/>
  <c r="BT16" i="356"/>
  <c r="BQ16" i="356"/>
  <c r="BN16" i="356"/>
  <c r="BM16" i="356"/>
  <c r="BL16" i="356"/>
  <c r="BK16" i="356"/>
  <c r="BD16" i="356"/>
  <c r="BC16" i="356"/>
  <c r="BB16" i="356"/>
  <c r="BI16" i="356"/>
  <c r="BX16" i="356"/>
  <c r="BY16" i="356" s="1"/>
  <c r="BH14" i="356"/>
  <c r="CN16" i="356"/>
  <c r="CO16" i="356" s="1"/>
  <c r="O16" i="356"/>
  <c r="K16" i="356"/>
  <c r="CS15" i="356"/>
  <c r="CP15" i="356"/>
  <c r="CM15" i="356"/>
  <c r="CJ15" i="356"/>
  <c r="CG15" i="356"/>
  <c r="CF15" i="356"/>
  <c r="CE15" i="356"/>
  <c r="CD15" i="356"/>
  <c r="BZ15" i="356"/>
  <c r="BW15" i="356"/>
  <c r="BT15" i="356"/>
  <c r="BQ15" i="356"/>
  <c r="BN15" i="356"/>
  <c r="BM15" i="356"/>
  <c r="BL15" i="356"/>
  <c r="BK15" i="356"/>
  <c r="BD15" i="356"/>
  <c r="BC15" i="356"/>
  <c r="BB15" i="356"/>
  <c r="BI15" i="356"/>
  <c r="BX15" i="356"/>
  <c r="BY15" i="356" s="1"/>
  <c r="O15" i="356"/>
  <c r="K15" i="356"/>
  <c r="CS14" i="356"/>
  <c r="CP14" i="356"/>
  <c r="CM14" i="356"/>
  <c r="CJ14" i="356"/>
  <c r="CG14" i="356"/>
  <c r="CF14" i="356"/>
  <c r="CE14" i="356"/>
  <c r="CD14" i="356"/>
  <c r="BZ14" i="356"/>
  <c r="BW14" i="356"/>
  <c r="BT14" i="356"/>
  <c r="BQ14" i="356"/>
  <c r="BN14" i="356"/>
  <c r="BM14" i="356"/>
  <c r="BL14" i="356"/>
  <c r="BK14" i="356"/>
  <c r="BD14" i="356"/>
  <c r="BC14" i="356"/>
  <c r="BB14" i="356"/>
  <c r="BG14" i="356"/>
  <c r="O14" i="356"/>
  <c r="K14" i="356"/>
  <c r="CS13" i="356"/>
  <c r="CP13" i="356"/>
  <c r="CM13" i="356"/>
  <c r="CJ13" i="356"/>
  <c r="CG13" i="356"/>
  <c r="CF13" i="356"/>
  <c r="CE13" i="356"/>
  <c r="CD13" i="356"/>
  <c r="BZ13" i="356"/>
  <c r="BW13" i="356"/>
  <c r="BT13" i="356"/>
  <c r="BQ13" i="356"/>
  <c r="BN13" i="356"/>
  <c r="BM13" i="356"/>
  <c r="BL13" i="356"/>
  <c r="BK13" i="356"/>
  <c r="BD13" i="356"/>
  <c r="BC13" i="356"/>
  <c r="BB13" i="356"/>
  <c r="O13" i="356"/>
  <c r="K13" i="356"/>
  <c r="CS12" i="356"/>
  <c r="CP12" i="356"/>
  <c r="CM12" i="356"/>
  <c r="CJ12" i="356"/>
  <c r="CG12" i="356"/>
  <c r="CF12" i="356"/>
  <c r="CE12" i="356"/>
  <c r="CD12" i="356"/>
  <c r="BZ12" i="356"/>
  <c r="BW12" i="356"/>
  <c r="BT12" i="356"/>
  <c r="BQ12" i="356"/>
  <c r="BN12" i="356"/>
  <c r="BM12" i="356"/>
  <c r="BL12" i="356"/>
  <c r="BK12" i="356"/>
  <c r="BD12" i="356"/>
  <c r="BC12" i="356"/>
  <c r="BB12" i="356"/>
  <c r="BU12" i="356"/>
  <c r="BV12" i="356" s="1"/>
  <c r="O12" i="356"/>
  <c r="K12" i="356"/>
  <c r="CS11" i="356"/>
  <c r="CP11" i="356"/>
  <c r="CM11" i="356"/>
  <c r="CJ11" i="356"/>
  <c r="CG11" i="356"/>
  <c r="CF11" i="356"/>
  <c r="CE11" i="356"/>
  <c r="CD11" i="356"/>
  <c r="BZ11" i="356"/>
  <c r="BW11" i="356"/>
  <c r="BT11" i="356"/>
  <c r="BQ11" i="356"/>
  <c r="BN11" i="356"/>
  <c r="BM11" i="356"/>
  <c r="BL11" i="356"/>
  <c r="BK11" i="356"/>
  <c r="BD11" i="356"/>
  <c r="BC11" i="356"/>
  <c r="BB11" i="356"/>
  <c r="BI11" i="356"/>
  <c r="O11" i="356"/>
  <c r="K11" i="356"/>
  <c r="AI32" i="349"/>
  <c r="AH32" i="349"/>
  <c r="AE32" i="349"/>
  <c r="AD32" i="349"/>
  <c r="AA32" i="349"/>
  <c r="Z32" i="349"/>
  <c r="W32" i="349"/>
  <c r="V32" i="349"/>
  <c r="S32" i="349"/>
  <c r="R32" i="349"/>
  <c r="O32" i="349"/>
  <c r="N32" i="349"/>
  <c r="K32" i="349"/>
  <c r="J32" i="349"/>
  <c r="G32" i="349"/>
  <c r="A32" i="349" s="1"/>
  <c r="F32" i="349"/>
  <c r="AI20" i="349"/>
  <c r="AH20" i="349"/>
  <c r="AE20" i="349"/>
  <c r="AD20" i="349"/>
  <c r="AA20" i="349"/>
  <c r="Z20" i="349"/>
  <c r="W20" i="349"/>
  <c r="V20" i="349"/>
  <c r="S20" i="349"/>
  <c r="R20" i="349"/>
  <c r="O20" i="349"/>
  <c r="N20" i="349"/>
  <c r="K20" i="349"/>
  <c r="J20" i="349"/>
  <c r="G20" i="349"/>
  <c r="A20" i="349" s="1"/>
  <c r="F20" i="349"/>
  <c r="N19" i="349"/>
  <c r="J19" i="349"/>
  <c r="N15" i="349"/>
  <c r="O15" i="349" s="1"/>
  <c r="J15" i="349"/>
  <c r="K16" i="349" s="1"/>
  <c r="AI14" i="349"/>
  <c r="AH14" i="349"/>
  <c r="AE14" i="349"/>
  <c r="AD14" i="349"/>
  <c r="AA14" i="349"/>
  <c r="Z14" i="349"/>
  <c r="W14" i="349"/>
  <c r="V14" i="349"/>
  <c r="S14" i="349"/>
  <c r="R14" i="349"/>
  <c r="O14" i="349"/>
  <c r="N14" i="349"/>
  <c r="J14" i="349"/>
  <c r="G14" i="349"/>
  <c r="A14" i="349" s="1"/>
  <c r="F14" i="349"/>
  <c r="N13" i="349"/>
  <c r="J13" i="349"/>
  <c r="N12" i="349"/>
  <c r="O12" i="349" s="1"/>
  <c r="J12" i="349"/>
  <c r="K12" i="349" s="1"/>
  <c r="N11" i="349"/>
  <c r="O11" i="349" s="1"/>
  <c r="J11" i="349"/>
  <c r="AE24" i="350"/>
  <c r="AD24" i="350"/>
  <c r="AA24" i="350"/>
  <c r="Z24" i="350"/>
  <c r="W24" i="350"/>
  <c r="V24" i="350"/>
  <c r="S24" i="350"/>
  <c r="R24" i="350"/>
  <c r="O24" i="350"/>
  <c r="N24" i="350"/>
  <c r="K24" i="350"/>
  <c r="J24" i="350"/>
  <c r="G24" i="350"/>
  <c r="A24" i="350" s="1"/>
  <c r="F24" i="350"/>
  <c r="AE23" i="350"/>
  <c r="AD23" i="350"/>
  <c r="AA23" i="350"/>
  <c r="Z23" i="350"/>
  <c r="W23" i="350"/>
  <c r="V23" i="350"/>
  <c r="S23" i="350"/>
  <c r="R23" i="350"/>
  <c r="O23" i="350"/>
  <c r="N23" i="350"/>
  <c r="K23" i="350"/>
  <c r="J23" i="350"/>
  <c r="G23" i="350"/>
  <c r="A23" i="350" s="1"/>
  <c r="F23" i="350"/>
  <c r="AE22" i="350"/>
  <c r="AD22" i="350"/>
  <c r="AA22" i="350"/>
  <c r="Z22" i="350"/>
  <c r="W22" i="350"/>
  <c r="V22" i="350"/>
  <c r="S22" i="350"/>
  <c r="R22" i="350"/>
  <c r="O22" i="350"/>
  <c r="N22" i="350"/>
  <c r="K22" i="350"/>
  <c r="J22" i="350"/>
  <c r="G22" i="350"/>
  <c r="A22" i="350" s="1"/>
  <c r="F22" i="350"/>
  <c r="AE21" i="350"/>
  <c r="AD21" i="350"/>
  <c r="AA21" i="350"/>
  <c r="Z21" i="350"/>
  <c r="W21" i="350"/>
  <c r="V21" i="350"/>
  <c r="S21" i="350"/>
  <c r="R21" i="350"/>
  <c r="O21" i="350"/>
  <c r="N21" i="350"/>
  <c r="K21" i="350"/>
  <c r="J21" i="350"/>
  <c r="G21" i="350"/>
  <c r="A21" i="350" s="1"/>
  <c r="F21" i="350"/>
  <c r="AE20" i="350"/>
  <c r="AD20" i="350"/>
  <c r="AA20" i="350"/>
  <c r="Z20" i="350"/>
  <c r="W20" i="350"/>
  <c r="V20" i="350"/>
  <c r="S20" i="350"/>
  <c r="R20" i="350"/>
  <c r="O20" i="350"/>
  <c r="N20" i="350"/>
  <c r="K20" i="350"/>
  <c r="J20" i="350"/>
  <c r="G20" i="350"/>
  <c r="A20" i="350" s="1"/>
  <c r="F20" i="350"/>
  <c r="AE19" i="350"/>
  <c r="AD19" i="350"/>
  <c r="AA19" i="350"/>
  <c r="Z19" i="350"/>
  <c r="W19" i="350"/>
  <c r="V19" i="350"/>
  <c r="S19" i="350"/>
  <c r="R19" i="350"/>
  <c r="O19" i="350"/>
  <c r="N19" i="350"/>
  <c r="K19" i="350"/>
  <c r="J19" i="350"/>
  <c r="G19" i="350"/>
  <c r="A19" i="350" s="1"/>
  <c r="F19" i="350"/>
  <c r="AE18" i="350"/>
  <c r="AD18" i="350"/>
  <c r="AA18" i="350"/>
  <c r="Z18" i="350"/>
  <c r="W18" i="350"/>
  <c r="V18" i="350"/>
  <c r="S18" i="350"/>
  <c r="R18" i="350"/>
  <c r="O18" i="350"/>
  <c r="N18" i="350"/>
  <c r="K18" i="350"/>
  <c r="J18" i="350"/>
  <c r="G18" i="350"/>
  <c r="A18" i="350" s="1"/>
  <c r="F18" i="350"/>
  <c r="AE17" i="350"/>
  <c r="AD17" i="350"/>
  <c r="AA17" i="350"/>
  <c r="Z17" i="350"/>
  <c r="W17" i="350"/>
  <c r="V17" i="350"/>
  <c r="S17" i="350"/>
  <c r="R17" i="350"/>
  <c r="O17" i="350"/>
  <c r="N17" i="350"/>
  <c r="K17" i="350"/>
  <c r="J17" i="350"/>
  <c r="G17" i="350"/>
  <c r="A17" i="350" s="1"/>
  <c r="F17" i="350"/>
  <c r="AE16" i="350"/>
  <c r="AD16" i="350"/>
  <c r="AA16" i="350"/>
  <c r="Z16" i="350"/>
  <c r="W16" i="350"/>
  <c r="V16" i="350"/>
  <c r="S16" i="350"/>
  <c r="R16" i="350"/>
  <c r="O16" i="350"/>
  <c r="N16" i="350"/>
  <c r="K16" i="350"/>
  <c r="J16" i="350"/>
  <c r="G16" i="350"/>
  <c r="A16" i="350" s="1"/>
  <c r="F16" i="350"/>
  <c r="AE15" i="350"/>
  <c r="AD15" i="350"/>
  <c r="AA15" i="350"/>
  <c r="Z15" i="350"/>
  <c r="W15" i="350"/>
  <c r="V15" i="350"/>
  <c r="S15" i="350"/>
  <c r="R15" i="350"/>
  <c r="O15" i="350"/>
  <c r="N15" i="350"/>
  <c r="K15" i="350"/>
  <c r="J15" i="350"/>
  <c r="G15" i="350"/>
  <c r="A15" i="350" s="1"/>
  <c r="F15" i="350"/>
  <c r="N14" i="350"/>
  <c r="J14" i="350"/>
  <c r="N13" i="350"/>
  <c r="J13" i="350"/>
  <c r="N12" i="350"/>
  <c r="J12" i="350"/>
  <c r="N11" i="350"/>
  <c r="J11" i="350"/>
  <c r="K14" i="350" s="1"/>
  <c r="AE22" i="351"/>
  <c r="AD22" i="351"/>
  <c r="AA22" i="351"/>
  <c r="Z22" i="351"/>
  <c r="W22" i="351"/>
  <c r="V22" i="351"/>
  <c r="S22" i="351"/>
  <c r="R22" i="351"/>
  <c r="O22" i="351"/>
  <c r="N22" i="351"/>
  <c r="K22" i="351"/>
  <c r="J22" i="351"/>
  <c r="G22" i="351"/>
  <c r="A22" i="351" s="1"/>
  <c r="F22" i="351"/>
  <c r="AE21" i="351"/>
  <c r="AD21" i="351"/>
  <c r="AA21" i="351"/>
  <c r="Z21" i="351"/>
  <c r="W21" i="351"/>
  <c r="V21" i="351"/>
  <c r="S21" i="351"/>
  <c r="R21" i="351"/>
  <c r="O21" i="351"/>
  <c r="N21" i="351"/>
  <c r="K21" i="351"/>
  <c r="J21" i="351"/>
  <c r="G21" i="351"/>
  <c r="A21" i="351" s="1"/>
  <c r="F21" i="351"/>
  <c r="AE20" i="351"/>
  <c r="AD20" i="351"/>
  <c r="AA20" i="351"/>
  <c r="Z20" i="351"/>
  <c r="W20" i="351"/>
  <c r="V20" i="351"/>
  <c r="S20" i="351"/>
  <c r="R20" i="351"/>
  <c r="O20" i="351"/>
  <c r="N20" i="351"/>
  <c r="K20" i="351"/>
  <c r="J20" i="351"/>
  <c r="G20" i="351"/>
  <c r="A20" i="351" s="1"/>
  <c r="F20" i="351"/>
  <c r="AE19" i="351"/>
  <c r="AD19" i="351"/>
  <c r="AA19" i="351"/>
  <c r="Z19" i="351"/>
  <c r="W19" i="351"/>
  <c r="V19" i="351"/>
  <c r="S19" i="351"/>
  <c r="R19" i="351"/>
  <c r="O19" i="351"/>
  <c r="N19" i="351"/>
  <c r="K19" i="351"/>
  <c r="J19" i="351"/>
  <c r="G19" i="351"/>
  <c r="A19" i="351" s="1"/>
  <c r="F19" i="351"/>
  <c r="AE18" i="351"/>
  <c r="AD18" i="351"/>
  <c r="AA18" i="351"/>
  <c r="Z18" i="351"/>
  <c r="W18" i="351"/>
  <c r="V18" i="351"/>
  <c r="S18" i="351"/>
  <c r="R18" i="351"/>
  <c r="O18" i="351"/>
  <c r="N18" i="351"/>
  <c r="K18" i="351"/>
  <c r="J18" i="351"/>
  <c r="G18" i="351"/>
  <c r="A18" i="351" s="1"/>
  <c r="F18" i="351"/>
  <c r="R17" i="351"/>
  <c r="N17" i="351"/>
  <c r="J17" i="351"/>
  <c r="R16" i="351"/>
  <c r="N16" i="351"/>
  <c r="J16" i="351"/>
  <c r="R15" i="351"/>
  <c r="N15" i="351"/>
  <c r="J15" i="351"/>
  <c r="R14" i="351"/>
  <c r="N14" i="351"/>
  <c r="J14" i="351"/>
  <c r="R13" i="351"/>
  <c r="N13" i="351"/>
  <c r="J13" i="351"/>
  <c r="R12" i="351"/>
  <c r="N12" i="351"/>
  <c r="J12" i="351"/>
  <c r="R11" i="351"/>
  <c r="N11" i="351"/>
  <c r="J11" i="351"/>
  <c r="CI31" i="274"/>
  <c r="CF31" i="274"/>
  <c r="CC31" i="274"/>
  <c r="BZ31" i="274"/>
  <c r="BW31" i="274"/>
  <c r="BV31" i="274"/>
  <c r="BU31" i="274"/>
  <c r="BT31" i="274"/>
  <c r="AY31" i="274"/>
  <c r="AX31" i="274"/>
  <c r="AW31" i="274"/>
  <c r="AV31" i="274"/>
  <c r="AU31" i="274"/>
  <c r="AT31" i="274"/>
  <c r="AS31" i="274"/>
  <c r="AR31" i="274"/>
  <c r="AJ31" i="274"/>
  <c r="AI31" i="274"/>
  <c r="AC31" i="274"/>
  <c r="AB31" i="274"/>
  <c r="V31" i="274"/>
  <c r="U31" i="274"/>
  <c r="O31" i="274"/>
  <c r="N31" i="274"/>
  <c r="H31" i="274"/>
  <c r="G31" i="274"/>
  <c r="F31" i="274"/>
  <c r="A31" i="274" s="1"/>
  <c r="E31" i="274"/>
  <c r="CI30" i="274"/>
  <c r="CF30" i="274"/>
  <c r="CC30" i="274"/>
  <c r="BZ30" i="274"/>
  <c r="BW30" i="274"/>
  <c r="BV30" i="274"/>
  <c r="BU30" i="274"/>
  <c r="BT30" i="274"/>
  <c r="AY30" i="274"/>
  <c r="AX30" i="274"/>
  <c r="AW30" i="274"/>
  <c r="AV30" i="274"/>
  <c r="AU30" i="274"/>
  <c r="AT30" i="274"/>
  <c r="AS30" i="274"/>
  <c r="AR30" i="274"/>
  <c r="AJ30" i="274"/>
  <c r="AO30" i="274" s="1"/>
  <c r="CJ30" i="274" s="1"/>
  <c r="CK30" i="274" s="1"/>
  <c r="AI30" i="274"/>
  <c r="AC30" i="274"/>
  <c r="AB30" i="274"/>
  <c r="V30" i="274"/>
  <c r="U30" i="274"/>
  <c r="O30" i="274"/>
  <c r="T30" i="274" s="1"/>
  <c r="N30" i="274"/>
  <c r="H30" i="274"/>
  <c r="M30" i="274" s="1"/>
  <c r="G30" i="274"/>
  <c r="F30" i="274"/>
  <c r="A30" i="274" s="1"/>
  <c r="E30" i="274"/>
  <c r="CI29" i="274"/>
  <c r="CF29" i="274"/>
  <c r="CC29" i="274"/>
  <c r="BZ29" i="274"/>
  <c r="BW29" i="274"/>
  <c r="BV29" i="274"/>
  <c r="BU29" i="274"/>
  <c r="BT29" i="274"/>
  <c r="AY29" i="274"/>
  <c r="AX29" i="274"/>
  <c r="AW29" i="274"/>
  <c r="AV29" i="274"/>
  <c r="AU29" i="274"/>
  <c r="AT29" i="274"/>
  <c r="AS29" i="274"/>
  <c r="AR29" i="274"/>
  <c r="AJ29" i="274"/>
  <c r="AN29" i="274" s="1"/>
  <c r="AI29" i="274"/>
  <c r="AC29" i="274"/>
  <c r="AG29" i="274" s="1"/>
  <c r="AB29" i="274"/>
  <c r="V29" i="274"/>
  <c r="U29" i="274"/>
  <c r="O29" i="274"/>
  <c r="S29" i="274" s="1"/>
  <c r="N29" i="274"/>
  <c r="H29" i="274"/>
  <c r="L29" i="274" s="1"/>
  <c r="G29" i="274"/>
  <c r="F29" i="274"/>
  <c r="A29" i="274" s="1"/>
  <c r="E29" i="274"/>
  <c r="CI28" i="274"/>
  <c r="CF28" i="274"/>
  <c r="CC28" i="274"/>
  <c r="BZ28" i="274"/>
  <c r="BW28" i="274"/>
  <c r="BV28" i="274"/>
  <c r="BU28" i="274"/>
  <c r="BT28" i="274"/>
  <c r="AY28" i="274"/>
  <c r="AX28" i="274"/>
  <c r="AW28" i="274"/>
  <c r="AV28" i="274"/>
  <c r="AU28" i="274"/>
  <c r="AT28" i="274"/>
  <c r="AS28" i="274"/>
  <c r="AR28" i="274"/>
  <c r="AJ28" i="274"/>
  <c r="AI28" i="274"/>
  <c r="AC28" i="274"/>
  <c r="AH28" i="274" s="1"/>
  <c r="CG28" i="274" s="1"/>
  <c r="CH28" i="274" s="1"/>
  <c r="AB28" i="274"/>
  <c r="V28" i="274"/>
  <c r="AA28" i="274" s="1"/>
  <c r="CD28" i="274" s="1"/>
  <c r="CE28" i="274" s="1"/>
  <c r="U28" i="274"/>
  <c r="O28" i="274"/>
  <c r="N28" i="274"/>
  <c r="H28" i="274"/>
  <c r="G28" i="274"/>
  <c r="F28" i="274"/>
  <c r="A28" i="274" s="1"/>
  <c r="E28" i="274"/>
  <c r="CI27" i="274"/>
  <c r="CF27" i="274"/>
  <c r="CC27" i="274"/>
  <c r="BZ27" i="274"/>
  <c r="BW27" i="274"/>
  <c r="BV27" i="274"/>
  <c r="BU27" i="274"/>
  <c r="BT27" i="274"/>
  <c r="AY27" i="274"/>
  <c r="AX27" i="274"/>
  <c r="AW27" i="274"/>
  <c r="AV27" i="274"/>
  <c r="AU27" i="274"/>
  <c r="AT27" i="274"/>
  <c r="AS27" i="274"/>
  <c r="AR27" i="274"/>
  <c r="AJ27" i="274"/>
  <c r="AI27" i="274"/>
  <c r="AC27" i="274"/>
  <c r="AB27" i="274"/>
  <c r="V27" i="274"/>
  <c r="Z27" i="274" s="1"/>
  <c r="U27" i="274"/>
  <c r="O27" i="274"/>
  <c r="S27" i="274" s="1"/>
  <c r="N27" i="274"/>
  <c r="H27" i="274"/>
  <c r="G27" i="274"/>
  <c r="F27" i="274"/>
  <c r="A27" i="274" s="1"/>
  <c r="E27" i="274"/>
  <c r="CI26" i="274"/>
  <c r="CF26" i="274"/>
  <c r="CC26" i="274"/>
  <c r="BZ26" i="274"/>
  <c r="BW26" i="274"/>
  <c r="BV26" i="274"/>
  <c r="BU26" i="274"/>
  <c r="BT26" i="274"/>
  <c r="AY26" i="274"/>
  <c r="AX26" i="274"/>
  <c r="AW26" i="274"/>
  <c r="AV26" i="274"/>
  <c r="AU26" i="274"/>
  <c r="AT26" i="274"/>
  <c r="AS26" i="274"/>
  <c r="AR26" i="274"/>
  <c r="AJ26" i="274"/>
  <c r="AI26" i="274"/>
  <c r="AC26" i="274"/>
  <c r="AH26" i="274" s="1"/>
  <c r="AB26" i="274"/>
  <c r="V26" i="274"/>
  <c r="U26" i="274"/>
  <c r="O26" i="274"/>
  <c r="T26" i="274" s="1"/>
  <c r="CA26" i="274" s="1"/>
  <c r="CB26" i="274" s="1"/>
  <c r="N26" i="274"/>
  <c r="H26" i="274"/>
  <c r="G26" i="274"/>
  <c r="F26" i="274"/>
  <c r="A26" i="274" s="1"/>
  <c r="E26" i="274"/>
  <c r="CI25" i="274"/>
  <c r="CF25" i="274"/>
  <c r="CC25" i="274"/>
  <c r="BZ25" i="274"/>
  <c r="BW25" i="274"/>
  <c r="BV25" i="274"/>
  <c r="BU25" i="274"/>
  <c r="BT25" i="274"/>
  <c r="AY25" i="274"/>
  <c r="AX25" i="274"/>
  <c r="AW25" i="274"/>
  <c r="AV25" i="274"/>
  <c r="AU25" i="274"/>
  <c r="AT25" i="274"/>
  <c r="AS25" i="274"/>
  <c r="AR25" i="274"/>
  <c r="AJ25" i="274"/>
  <c r="AI25" i="274"/>
  <c r="AC25" i="274"/>
  <c r="AB25" i="274"/>
  <c r="V25" i="274"/>
  <c r="U25" i="274"/>
  <c r="O25" i="274"/>
  <c r="N25" i="274"/>
  <c r="H25" i="274"/>
  <c r="G25" i="274"/>
  <c r="F25" i="274"/>
  <c r="A25" i="274" s="1"/>
  <c r="E25" i="274"/>
  <c r="CI24" i="274"/>
  <c r="CF24" i="274"/>
  <c r="CC24" i="274"/>
  <c r="BZ24" i="274"/>
  <c r="BW24" i="274"/>
  <c r="BV24" i="274"/>
  <c r="BU24" i="274"/>
  <c r="BT24" i="274"/>
  <c r="AY24" i="274"/>
  <c r="AX24" i="274"/>
  <c r="AW24" i="274"/>
  <c r="AV24" i="274"/>
  <c r="AU24" i="274"/>
  <c r="AT24" i="274"/>
  <c r="AS24" i="274"/>
  <c r="AR24" i="274"/>
  <c r="AJ24" i="274"/>
  <c r="AI24" i="274"/>
  <c r="AC24" i="274"/>
  <c r="AH24" i="274" s="1"/>
  <c r="AB24" i="274"/>
  <c r="V24" i="274"/>
  <c r="U24" i="274"/>
  <c r="O24" i="274"/>
  <c r="N24" i="274"/>
  <c r="H24" i="274"/>
  <c r="G24" i="274"/>
  <c r="F24" i="274"/>
  <c r="A24" i="274" s="1"/>
  <c r="E24" i="274"/>
  <c r="CI23" i="274"/>
  <c r="CF23" i="274"/>
  <c r="CC23" i="274"/>
  <c r="BZ23" i="274"/>
  <c r="BW23" i="274"/>
  <c r="BV23" i="274"/>
  <c r="BU23" i="274"/>
  <c r="BT23" i="274"/>
  <c r="AY23" i="274"/>
  <c r="AX23" i="274"/>
  <c r="AW23" i="274"/>
  <c r="AV23" i="274"/>
  <c r="AU23" i="274"/>
  <c r="AT23" i="274"/>
  <c r="AS23" i="274"/>
  <c r="AR23" i="274"/>
  <c r="AJ23" i="274"/>
  <c r="AI23" i="274"/>
  <c r="AC23" i="274"/>
  <c r="AG23" i="274" s="1"/>
  <c r="AB23" i="274"/>
  <c r="V23" i="274"/>
  <c r="U23" i="274"/>
  <c r="O23" i="274"/>
  <c r="N23" i="274"/>
  <c r="H23" i="274"/>
  <c r="L23" i="274" s="1"/>
  <c r="G23" i="274"/>
  <c r="F23" i="274"/>
  <c r="A23" i="274" s="1"/>
  <c r="E23" i="274"/>
  <c r="CI22" i="274"/>
  <c r="CF22" i="274"/>
  <c r="CC22" i="274"/>
  <c r="BZ22" i="274"/>
  <c r="BW22" i="274"/>
  <c r="BV22" i="274"/>
  <c r="BU22" i="274"/>
  <c r="BT22" i="274"/>
  <c r="AY22" i="274"/>
  <c r="AX22" i="274"/>
  <c r="AW22" i="274"/>
  <c r="AV22" i="274"/>
  <c r="AU22" i="274"/>
  <c r="AT22" i="274"/>
  <c r="AS22" i="274"/>
  <c r="AR22" i="274"/>
  <c r="AJ22" i="274"/>
  <c r="AI22" i="274"/>
  <c r="AC22" i="274"/>
  <c r="AB22" i="274"/>
  <c r="V22" i="274"/>
  <c r="U22" i="274"/>
  <c r="O22" i="274"/>
  <c r="T22" i="274" s="1"/>
  <c r="CA22" i="274" s="1"/>
  <c r="CB22" i="274" s="1"/>
  <c r="N22" i="274"/>
  <c r="H22" i="274"/>
  <c r="M22" i="274" s="1"/>
  <c r="G22" i="274"/>
  <c r="F22" i="274"/>
  <c r="A22" i="274" s="1"/>
  <c r="E22" i="274"/>
  <c r="CI21" i="274"/>
  <c r="CF21" i="274"/>
  <c r="CC21" i="274"/>
  <c r="BZ21" i="274"/>
  <c r="BW21" i="274"/>
  <c r="BV21" i="274"/>
  <c r="BU21" i="274"/>
  <c r="BT21" i="274"/>
  <c r="AY21" i="274"/>
  <c r="AX21" i="274"/>
  <c r="AW21" i="274"/>
  <c r="AV21" i="274"/>
  <c r="AU21" i="274"/>
  <c r="AT21" i="274"/>
  <c r="AS21" i="274"/>
  <c r="AR21" i="274"/>
  <c r="AJ21" i="274"/>
  <c r="AI21" i="274"/>
  <c r="AC21" i="274"/>
  <c r="AB21" i="274"/>
  <c r="V21" i="274"/>
  <c r="U21" i="274"/>
  <c r="O21" i="274"/>
  <c r="N21" i="274"/>
  <c r="H21" i="274"/>
  <c r="G21" i="274"/>
  <c r="F21" i="274"/>
  <c r="A21" i="274" s="1"/>
  <c r="E21" i="274"/>
  <c r="CI20" i="274"/>
  <c r="CF20" i="274"/>
  <c r="CC20" i="274"/>
  <c r="BZ20" i="274"/>
  <c r="BW20" i="274"/>
  <c r="BV20" i="274"/>
  <c r="BU20" i="274"/>
  <c r="BT20" i="274"/>
  <c r="AY20" i="274"/>
  <c r="AX20" i="274"/>
  <c r="AW20" i="274"/>
  <c r="AV20" i="274"/>
  <c r="AU20" i="274"/>
  <c r="AT20" i="274"/>
  <c r="AS20" i="274"/>
  <c r="AR20" i="274"/>
  <c r="AJ20" i="274"/>
  <c r="AI20" i="274"/>
  <c r="AC20" i="274"/>
  <c r="AB20" i="274"/>
  <c r="V20" i="274"/>
  <c r="U20" i="274"/>
  <c r="O20" i="274"/>
  <c r="N20" i="274"/>
  <c r="H20" i="274"/>
  <c r="G20" i="274"/>
  <c r="F20" i="274"/>
  <c r="A20" i="274" s="1"/>
  <c r="E20" i="274"/>
  <c r="CI19" i="274"/>
  <c r="CF19" i="274"/>
  <c r="CC19" i="274"/>
  <c r="BZ19" i="274"/>
  <c r="BW19" i="274"/>
  <c r="BV19" i="274"/>
  <c r="BU19" i="274"/>
  <c r="BT19" i="274"/>
  <c r="AY19" i="274"/>
  <c r="AX19" i="274"/>
  <c r="AW19" i="274"/>
  <c r="AV19" i="274"/>
  <c r="AU19" i="274"/>
  <c r="AT19" i="274"/>
  <c r="AS19" i="274"/>
  <c r="AR19" i="274"/>
  <c r="AJ19" i="274"/>
  <c r="AI19" i="274"/>
  <c r="AC19" i="274"/>
  <c r="AB19" i="274"/>
  <c r="V19" i="274"/>
  <c r="Z19" i="274" s="1"/>
  <c r="U19" i="274"/>
  <c r="O19" i="274"/>
  <c r="N19" i="274"/>
  <c r="H19" i="274"/>
  <c r="G19" i="274"/>
  <c r="F19" i="274"/>
  <c r="A19" i="274" s="1"/>
  <c r="E19" i="274"/>
  <c r="CI18" i="274"/>
  <c r="CF18" i="274"/>
  <c r="CC18" i="274"/>
  <c r="BZ18" i="274"/>
  <c r="BW18" i="274"/>
  <c r="BV18" i="274"/>
  <c r="BU18" i="274"/>
  <c r="BT18" i="274"/>
  <c r="AY18" i="274"/>
  <c r="AX18" i="274"/>
  <c r="AW18" i="274"/>
  <c r="AV18" i="274"/>
  <c r="AU18" i="274"/>
  <c r="AT18" i="274"/>
  <c r="AS18" i="274"/>
  <c r="AR18" i="274"/>
  <c r="AJ18" i="274"/>
  <c r="AI18" i="274"/>
  <c r="AC18" i="274"/>
  <c r="AG18" i="274" s="1"/>
  <c r="AB18" i="274"/>
  <c r="V18" i="274"/>
  <c r="U18" i="274"/>
  <c r="O18" i="274"/>
  <c r="N18" i="274"/>
  <c r="H18" i="274"/>
  <c r="G18" i="274"/>
  <c r="F18" i="274"/>
  <c r="A18" i="274" s="1"/>
  <c r="E18" i="274"/>
  <c r="CI17" i="274"/>
  <c r="CF17" i="274"/>
  <c r="CC17" i="274"/>
  <c r="BZ17" i="274"/>
  <c r="BW17" i="274"/>
  <c r="BV17" i="274"/>
  <c r="BU17" i="274"/>
  <c r="BT17" i="274"/>
  <c r="AY17" i="274"/>
  <c r="AX17" i="274"/>
  <c r="AW17" i="274"/>
  <c r="AV17" i="274"/>
  <c r="AU17" i="274"/>
  <c r="AT17" i="274"/>
  <c r="AS17" i="274"/>
  <c r="AR17" i="274"/>
  <c r="AJ17" i="274"/>
  <c r="AI17" i="274"/>
  <c r="AC17" i="274"/>
  <c r="AB17" i="274"/>
  <c r="V17" i="274"/>
  <c r="U17" i="274"/>
  <c r="O17" i="274"/>
  <c r="N17" i="274"/>
  <c r="H17" i="274"/>
  <c r="G17" i="274"/>
  <c r="F17" i="274"/>
  <c r="A17" i="274" s="1"/>
  <c r="E17" i="274"/>
  <c r="CI12" i="274"/>
  <c r="CF12" i="274"/>
  <c r="BV12" i="274"/>
  <c r="BU12" i="274"/>
  <c r="BT12" i="274"/>
  <c r="AT12" i="274"/>
  <c r="AS12" i="274"/>
  <c r="AR12" i="274"/>
  <c r="AB12" i="274"/>
  <c r="V12" i="274"/>
  <c r="CC12" i="274" s="1"/>
  <c r="U12" i="274"/>
  <c r="O12" i="274"/>
  <c r="BZ12" i="274" s="1"/>
  <c r="N12" i="274"/>
  <c r="H12" i="274"/>
  <c r="BW12" i="274" s="1"/>
  <c r="G12" i="274"/>
  <c r="CI14" i="274"/>
  <c r="CF14" i="274"/>
  <c r="BV14" i="274"/>
  <c r="BU14" i="274"/>
  <c r="BT14" i="274"/>
  <c r="AT14" i="274"/>
  <c r="AS14" i="274"/>
  <c r="AR14" i="274"/>
  <c r="AB14" i="274"/>
  <c r="V14" i="274"/>
  <c r="CC14" i="274" s="1"/>
  <c r="U14" i="274"/>
  <c r="O14" i="274"/>
  <c r="BZ14" i="274" s="1"/>
  <c r="N14" i="274"/>
  <c r="H14" i="274"/>
  <c r="G14" i="274"/>
  <c r="CI13" i="274"/>
  <c r="CF13" i="274"/>
  <c r="CC13" i="274"/>
  <c r="BZ13" i="274"/>
  <c r="BW13" i="274"/>
  <c r="BV13" i="274"/>
  <c r="BU13" i="274"/>
  <c r="BT13" i="274"/>
  <c r="AT13" i="274"/>
  <c r="AS13" i="274"/>
  <c r="AR13" i="274"/>
  <c r="AB13" i="274"/>
  <c r="V13" i="274"/>
  <c r="U13" i="274"/>
  <c r="O13" i="274"/>
  <c r="N13" i="274"/>
  <c r="H13" i="274"/>
  <c r="G13" i="274"/>
  <c r="CI15" i="274"/>
  <c r="CF15" i="274"/>
  <c r="BV15" i="274"/>
  <c r="BU15" i="274"/>
  <c r="BT15" i="274"/>
  <c r="AT15" i="274"/>
  <c r="AS15" i="274"/>
  <c r="AR15" i="274"/>
  <c r="AB15" i="274"/>
  <c r="V15" i="274"/>
  <c r="CC15" i="274" s="1"/>
  <c r="U15" i="274"/>
  <c r="O15" i="274"/>
  <c r="BZ15" i="274" s="1"/>
  <c r="N15" i="274"/>
  <c r="H15" i="274"/>
  <c r="BW15" i="274" s="1"/>
  <c r="G15" i="274"/>
  <c r="CI11" i="274"/>
  <c r="CF11" i="274"/>
  <c r="CC11" i="274"/>
  <c r="BZ11" i="274"/>
  <c r="BW11" i="274"/>
  <c r="BV11" i="274"/>
  <c r="BU11" i="274"/>
  <c r="BT11" i="274"/>
  <c r="AT11" i="274"/>
  <c r="AS11" i="274"/>
  <c r="AR11" i="274"/>
  <c r="AB11" i="274"/>
  <c r="V11" i="274"/>
  <c r="U11" i="274"/>
  <c r="O11" i="274"/>
  <c r="N11" i="274"/>
  <c r="H11" i="274"/>
  <c r="G11" i="274"/>
  <c r="CI16" i="274"/>
  <c r="CF16" i="274"/>
  <c r="BV16" i="274"/>
  <c r="BU16" i="274"/>
  <c r="BT16" i="274"/>
  <c r="AT16" i="274"/>
  <c r="AS16" i="274"/>
  <c r="AR16" i="274"/>
  <c r="AB16" i="274"/>
  <c r="V16" i="274"/>
  <c r="CC16" i="274" s="1"/>
  <c r="U16" i="274"/>
  <c r="O16" i="274"/>
  <c r="BZ16" i="274" s="1"/>
  <c r="N16" i="274"/>
  <c r="H16" i="274"/>
  <c r="BW16" i="274" s="1"/>
  <c r="G16" i="274"/>
  <c r="BP30" i="327"/>
  <c r="BM30" i="327"/>
  <c r="BJ30" i="327"/>
  <c r="BG30" i="327"/>
  <c r="BD30" i="327"/>
  <c r="BC30" i="327"/>
  <c r="BB30" i="327"/>
  <c r="BA30" i="327"/>
  <c r="AY30" i="327"/>
  <c r="AX30" i="327"/>
  <c r="AW30" i="327"/>
  <c r="AV30" i="327"/>
  <c r="AU30" i="327"/>
  <c r="AT30" i="327"/>
  <c r="AS30" i="327"/>
  <c r="AR30" i="327"/>
  <c r="AJ30" i="327"/>
  <c r="AI30" i="327"/>
  <c r="AC30" i="327"/>
  <c r="AB30" i="327"/>
  <c r="V30" i="327"/>
  <c r="U30" i="327"/>
  <c r="O30" i="327"/>
  <c r="N30" i="327"/>
  <c r="H30" i="327"/>
  <c r="G30" i="327"/>
  <c r="F30" i="327"/>
  <c r="A30" i="327" s="1"/>
  <c r="E30" i="327"/>
  <c r="BP29" i="327"/>
  <c r="BM29" i="327"/>
  <c r="BJ29" i="327"/>
  <c r="BG29" i="327"/>
  <c r="BD29" i="327"/>
  <c r="BC29" i="327"/>
  <c r="BB29" i="327"/>
  <c r="BA29" i="327"/>
  <c r="AY29" i="327"/>
  <c r="AX29" i="327"/>
  <c r="AW29" i="327"/>
  <c r="AV29" i="327"/>
  <c r="AU29" i="327"/>
  <c r="AT29" i="327"/>
  <c r="AS29" i="327"/>
  <c r="AR29" i="327"/>
  <c r="AJ29" i="327"/>
  <c r="AO29" i="327" s="1"/>
  <c r="AI29" i="327"/>
  <c r="AC29" i="327"/>
  <c r="AH29" i="327" s="1"/>
  <c r="AB29" i="327"/>
  <c r="V29" i="327"/>
  <c r="U29" i="327"/>
  <c r="O29" i="327"/>
  <c r="T29" i="327" s="1"/>
  <c r="BH29" i="327" s="1"/>
  <c r="BI29" i="327" s="1"/>
  <c r="N29" i="327"/>
  <c r="H29" i="327"/>
  <c r="M29" i="327" s="1"/>
  <c r="BE29" i="327" s="1"/>
  <c r="BF29" i="327" s="1"/>
  <c r="G29" i="327"/>
  <c r="F29" i="327"/>
  <c r="A29" i="327" s="1"/>
  <c r="E29" i="327"/>
  <c r="BP28" i="327"/>
  <c r="BM28" i="327"/>
  <c r="BJ28" i="327"/>
  <c r="BG28" i="327"/>
  <c r="BD28" i="327"/>
  <c r="BC28" i="327"/>
  <c r="BB28" i="327"/>
  <c r="BA28" i="327"/>
  <c r="AY28" i="327"/>
  <c r="AX28" i="327"/>
  <c r="AW28" i="327"/>
  <c r="AV28" i="327"/>
  <c r="AU28" i="327"/>
  <c r="AT28" i="327"/>
  <c r="AS28" i="327"/>
  <c r="AR28" i="327"/>
  <c r="AJ28" i="327"/>
  <c r="AN28" i="327" s="1"/>
  <c r="AI28" i="327"/>
  <c r="AC28" i="327"/>
  <c r="AB28" i="327"/>
  <c r="V28" i="327"/>
  <c r="U28" i="327"/>
  <c r="O28" i="327"/>
  <c r="N28" i="327"/>
  <c r="H28" i="327"/>
  <c r="L28" i="327" s="1"/>
  <c r="G28" i="327"/>
  <c r="F28" i="327"/>
  <c r="A28" i="327" s="1"/>
  <c r="E28" i="327"/>
  <c r="BP27" i="327"/>
  <c r="BM27" i="327"/>
  <c r="BJ27" i="327"/>
  <c r="BG27" i="327"/>
  <c r="BD27" i="327"/>
  <c r="BC27" i="327"/>
  <c r="BB27" i="327"/>
  <c r="BA27" i="327"/>
  <c r="AY27" i="327"/>
  <c r="AX27" i="327"/>
  <c r="AW27" i="327"/>
  <c r="AV27" i="327"/>
  <c r="AU27" i="327"/>
  <c r="AT27" i="327"/>
  <c r="AS27" i="327"/>
  <c r="AR27" i="327"/>
  <c r="AJ27" i="327"/>
  <c r="AI27" i="327"/>
  <c r="AC27" i="327"/>
  <c r="AB27" i="327"/>
  <c r="V27" i="327"/>
  <c r="AA27" i="327" s="1"/>
  <c r="BK27" i="327" s="1"/>
  <c r="BL27" i="327" s="1"/>
  <c r="U27" i="327"/>
  <c r="O27" i="327"/>
  <c r="T27" i="327" s="1"/>
  <c r="BH27" i="327" s="1"/>
  <c r="BI27" i="327" s="1"/>
  <c r="N27" i="327"/>
  <c r="H27" i="327"/>
  <c r="M27" i="327" s="1"/>
  <c r="G27" i="327"/>
  <c r="F27" i="327"/>
  <c r="A27" i="327" s="1"/>
  <c r="E27" i="327"/>
  <c r="BP26" i="327"/>
  <c r="BM26" i="327"/>
  <c r="BJ26" i="327"/>
  <c r="BG26" i="327"/>
  <c r="BD26" i="327"/>
  <c r="BC26" i="327"/>
  <c r="BB26" i="327"/>
  <c r="BA26" i="327"/>
  <c r="AY26" i="327"/>
  <c r="AX26" i="327"/>
  <c r="AW26" i="327"/>
  <c r="AV26" i="327"/>
  <c r="AU26" i="327"/>
  <c r="AT26" i="327"/>
  <c r="AS26" i="327"/>
  <c r="AR26" i="327"/>
  <c r="AJ26" i="327"/>
  <c r="AI26" i="327"/>
  <c r="AC26" i="327"/>
  <c r="AB26" i="327"/>
  <c r="V26" i="327"/>
  <c r="U26" i="327"/>
  <c r="O26" i="327"/>
  <c r="N26" i="327"/>
  <c r="H26" i="327"/>
  <c r="G26" i="327"/>
  <c r="F26" i="327"/>
  <c r="A26" i="327" s="1"/>
  <c r="E26" i="327"/>
  <c r="BQ25" i="327"/>
  <c r="BR25" i="327" s="1"/>
  <c r="BP25" i="327"/>
  <c r="BN25" i="327"/>
  <c r="BO25" i="327" s="1"/>
  <c r="BM25" i="327"/>
  <c r="BK25" i="327"/>
  <c r="BL25" i="327" s="1"/>
  <c r="BJ25" i="327"/>
  <c r="BH25" i="327"/>
  <c r="BI25" i="327" s="1"/>
  <c r="BG25" i="327"/>
  <c r="BD25" i="327"/>
  <c r="BC25" i="327"/>
  <c r="BB25" i="327"/>
  <c r="BA25" i="327"/>
  <c r="AY25" i="327"/>
  <c r="AX25" i="327"/>
  <c r="AW25" i="327"/>
  <c r="AV25" i="327"/>
  <c r="AU25" i="327"/>
  <c r="AT25" i="327"/>
  <c r="AS25" i="327"/>
  <c r="AR25" i="327"/>
  <c r="N25" i="327"/>
  <c r="H25" i="327"/>
  <c r="L25" i="327" s="1"/>
  <c r="G25" i="327"/>
  <c r="F25" i="327"/>
  <c r="A25" i="327" s="1"/>
  <c r="E25" i="327"/>
  <c r="BQ24" i="327"/>
  <c r="BR24" i="327" s="1"/>
  <c r="BP24" i="327"/>
  <c r="BN24" i="327"/>
  <c r="BO24" i="327" s="1"/>
  <c r="BM24" i="327"/>
  <c r="BK24" i="327"/>
  <c r="BL24" i="327" s="1"/>
  <c r="BJ24" i="327"/>
  <c r="BH24" i="327"/>
  <c r="BI24" i="327" s="1"/>
  <c r="BG24" i="327"/>
  <c r="BD24" i="327"/>
  <c r="BC24" i="327"/>
  <c r="BB24" i="327"/>
  <c r="BA24" i="327"/>
  <c r="AY24" i="327"/>
  <c r="AX24" i="327"/>
  <c r="AW24" i="327"/>
  <c r="AV24" i="327"/>
  <c r="AU24" i="327"/>
  <c r="AT24" i="327"/>
  <c r="AS24" i="327"/>
  <c r="AR24" i="327"/>
  <c r="N24" i="327"/>
  <c r="H24" i="327"/>
  <c r="G24" i="327"/>
  <c r="F24" i="327"/>
  <c r="A24" i="327" s="1"/>
  <c r="E24" i="327"/>
  <c r="BQ23" i="327"/>
  <c r="BR23" i="327" s="1"/>
  <c r="BP23" i="327"/>
  <c r="BN23" i="327"/>
  <c r="BO23" i="327" s="1"/>
  <c r="BM23" i="327"/>
  <c r="BK23" i="327"/>
  <c r="BL23" i="327" s="1"/>
  <c r="BJ23" i="327"/>
  <c r="BH23" i="327"/>
  <c r="BI23" i="327" s="1"/>
  <c r="BG23" i="327"/>
  <c r="BD23" i="327"/>
  <c r="BC23" i="327"/>
  <c r="BB23" i="327"/>
  <c r="BA23" i="327"/>
  <c r="AY23" i="327"/>
  <c r="AX23" i="327"/>
  <c r="AW23" i="327"/>
  <c r="AV23" i="327"/>
  <c r="AU23" i="327"/>
  <c r="AT23" i="327"/>
  <c r="AS23" i="327"/>
  <c r="AR23" i="327"/>
  <c r="N23" i="327"/>
  <c r="H23" i="327"/>
  <c r="L23" i="327" s="1"/>
  <c r="G23" i="327"/>
  <c r="F23" i="327"/>
  <c r="A23" i="327" s="1"/>
  <c r="E23" i="327"/>
  <c r="BQ22" i="327"/>
  <c r="BR22" i="327" s="1"/>
  <c r="BP22" i="327"/>
  <c r="BN22" i="327"/>
  <c r="BO22" i="327" s="1"/>
  <c r="BM22" i="327"/>
  <c r="BK22" i="327"/>
  <c r="BL22" i="327" s="1"/>
  <c r="BJ22" i="327"/>
  <c r="BH22" i="327"/>
  <c r="BI22" i="327" s="1"/>
  <c r="BG22" i="327"/>
  <c r="BD22" i="327"/>
  <c r="BC22" i="327"/>
  <c r="BB22" i="327"/>
  <c r="BA22" i="327"/>
  <c r="AY22" i="327"/>
  <c r="AX22" i="327"/>
  <c r="AW22" i="327"/>
  <c r="AV22" i="327"/>
  <c r="AU22" i="327"/>
  <c r="AT22" i="327"/>
  <c r="AS22" i="327"/>
  <c r="AR22" i="327"/>
  <c r="N22" i="327"/>
  <c r="H22" i="327"/>
  <c r="G22" i="327"/>
  <c r="F22" i="327"/>
  <c r="A22" i="327" s="1"/>
  <c r="E22" i="327"/>
  <c r="BQ21" i="327"/>
  <c r="BR21" i="327" s="1"/>
  <c r="BP21" i="327"/>
  <c r="BN21" i="327"/>
  <c r="BO21" i="327" s="1"/>
  <c r="BM21" i="327"/>
  <c r="BK21" i="327"/>
  <c r="BL21" i="327" s="1"/>
  <c r="BJ21" i="327"/>
  <c r="BH21" i="327"/>
  <c r="BI21" i="327" s="1"/>
  <c r="BG21" i="327"/>
  <c r="BD21" i="327"/>
  <c r="BC21" i="327"/>
  <c r="BB21" i="327"/>
  <c r="BA21" i="327"/>
  <c r="AY21" i="327"/>
  <c r="AX21" i="327"/>
  <c r="AW21" i="327"/>
  <c r="AV21" i="327"/>
  <c r="AU21" i="327"/>
  <c r="AT21" i="327"/>
  <c r="AS21" i="327"/>
  <c r="AR21" i="327"/>
  <c r="N21" i="327"/>
  <c r="H21" i="327"/>
  <c r="L21" i="327" s="1"/>
  <c r="G21" i="327"/>
  <c r="F21" i="327"/>
  <c r="A21" i="327" s="1"/>
  <c r="E21" i="327"/>
  <c r="BQ20" i="327"/>
  <c r="BR20" i="327" s="1"/>
  <c r="BP20" i="327"/>
  <c r="BN20" i="327"/>
  <c r="BO20" i="327" s="1"/>
  <c r="BM20" i="327"/>
  <c r="BK20" i="327"/>
  <c r="BL20" i="327" s="1"/>
  <c r="BJ20" i="327"/>
  <c r="BH20" i="327"/>
  <c r="BI20" i="327" s="1"/>
  <c r="BG20" i="327"/>
  <c r="BD20" i="327"/>
  <c r="BC20" i="327"/>
  <c r="BB20" i="327"/>
  <c r="BA20" i="327"/>
  <c r="AY20" i="327"/>
  <c r="AX20" i="327"/>
  <c r="AW20" i="327"/>
  <c r="AV20" i="327"/>
  <c r="AU20" i="327"/>
  <c r="AT20" i="327"/>
  <c r="AS20" i="327"/>
  <c r="AR20" i="327"/>
  <c r="N20" i="327"/>
  <c r="H20" i="327"/>
  <c r="G20" i="327"/>
  <c r="F20" i="327"/>
  <c r="A20" i="327" s="1"/>
  <c r="E20" i="327"/>
  <c r="BQ19" i="327"/>
  <c r="BR19" i="327" s="1"/>
  <c r="BP19" i="327"/>
  <c r="BN19" i="327"/>
  <c r="BO19" i="327" s="1"/>
  <c r="BM19" i="327"/>
  <c r="BK19" i="327"/>
  <c r="BL19" i="327" s="1"/>
  <c r="BJ19" i="327"/>
  <c r="BH19" i="327"/>
  <c r="BI19" i="327" s="1"/>
  <c r="BG19" i="327"/>
  <c r="BD19" i="327"/>
  <c r="BC19" i="327"/>
  <c r="BB19" i="327"/>
  <c r="BA19" i="327"/>
  <c r="AY19" i="327"/>
  <c r="AX19" i="327"/>
  <c r="AW19" i="327"/>
  <c r="AV19" i="327"/>
  <c r="AU19" i="327"/>
  <c r="AT19" i="327"/>
  <c r="AS19" i="327"/>
  <c r="AR19" i="327"/>
  <c r="N19" i="327"/>
  <c r="H19" i="327"/>
  <c r="G19" i="327"/>
  <c r="F19" i="327"/>
  <c r="A19" i="327" s="1"/>
  <c r="E19" i="327"/>
  <c r="BQ18" i="327"/>
  <c r="BR18" i="327" s="1"/>
  <c r="BP18" i="327"/>
  <c r="BN18" i="327"/>
  <c r="BO18" i="327" s="1"/>
  <c r="BM18" i="327"/>
  <c r="BK18" i="327"/>
  <c r="BL18" i="327" s="1"/>
  <c r="BJ18" i="327"/>
  <c r="BH18" i="327"/>
  <c r="BI18" i="327" s="1"/>
  <c r="BG18" i="327"/>
  <c r="BD18" i="327"/>
  <c r="BC18" i="327"/>
  <c r="BB18" i="327"/>
  <c r="BA18" i="327"/>
  <c r="AY18" i="327"/>
  <c r="AX18" i="327"/>
  <c r="AW18" i="327"/>
  <c r="AV18" i="327"/>
  <c r="AU18" i="327"/>
  <c r="AT18" i="327"/>
  <c r="AS18" i="327"/>
  <c r="AR18" i="327"/>
  <c r="N18" i="327"/>
  <c r="H18" i="327"/>
  <c r="G18" i="327"/>
  <c r="F18" i="327"/>
  <c r="A18" i="327" s="1"/>
  <c r="E18" i="327"/>
  <c r="BQ17" i="327"/>
  <c r="BR17" i="327" s="1"/>
  <c r="BP17" i="327"/>
  <c r="BN17" i="327"/>
  <c r="BO17" i="327" s="1"/>
  <c r="BM17" i="327"/>
  <c r="BK17" i="327"/>
  <c r="BL17" i="327" s="1"/>
  <c r="BJ17" i="327"/>
  <c r="BH17" i="327"/>
  <c r="BI17" i="327" s="1"/>
  <c r="BG17" i="327"/>
  <c r="BD17" i="327"/>
  <c r="BC17" i="327"/>
  <c r="BB17" i="327"/>
  <c r="BA17" i="327"/>
  <c r="AY17" i="327"/>
  <c r="HV62" i="110" s="1"/>
  <c r="AX17" i="327"/>
  <c r="HU62" i="110" s="1"/>
  <c r="AW17" i="327"/>
  <c r="HT62" i="110" s="1"/>
  <c r="AV17" i="327"/>
  <c r="HS62" i="110" s="1"/>
  <c r="AT17" i="327"/>
  <c r="AS17" i="327"/>
  <c r="AR17" i="327"/>
  <c r="N17" i="327"/>
  <c r="G17" i="327"/>
  <c r="BQ14" i="327"/>
  <c r="BR14" i="327" s="1"/>
  <c r="BP14" i="327"/>
  <c r="BN14" i="327"/>
  <c r="BO14" i="327" s="1"/>
  <c r="BM14" i="327"/>
  <c r="BK14" i="327"/>
  <c r="BL14" i="327" s="1"/>
  <c r="BJ14" i="327"/>
  <c r="BH14" i="327"/>
  <c r="BI14" i="327" s="1"/>
  <c r="BG14" i="327"/>
  <c r="BD14" i="327"/>
  <c r="BC14" i="327"/>
  <c r="BB14" i="327"/>
  <c r="BA14" i="327"/>
  <c r="AY14" i="327"/>
  <c r="HV156" i="110" s="1"/>
  <c r="AX14" i="327"/>
  <c r="HU156" i="110" s="1"/>
  <c r="AW14" i="327"/>
  <c r="HT156" i="110" s="1"/>
  <c r="AV14" i="327"/>
  <c r="HS156" i="110" s="1"/>
  <c r="AT14" i="327"/>
  <c r="AS14" i="327"/>
  <c r="AR14" i="327"/>
  <c r="N14" i="327"/>
  <c r="H14" i="327"/>
  <c r="BW14" i="327" s="1"/>
  <c r="G14" i="327"/>
  <c r="BQ15" i="327"/>
  <c r="BR15" i="327" s="1"/>
  <c r="BP15" i="327"/>
  <c r="BN15" i="327"/>
  <c r="BO15" i="327" s="1"/>
  <c r="BM15" i="327"/>
  <c r="BK15" i="327"/>
  <c r="BL15" i="327" s="1"/>
  <c r="BJ15" i="327"/>
  <c r="BH15" i="327"/>
  <c r="BI15" i="327" s="1"/>
  <c r="BG15" i="327"/>
  <c r="BD15" i="327"/>
  <c r="BC15" i="327"/>
  <c r="BB15" i="327"/>
  <c r="BA15" i="327"/>
  <c r="AY15" i="327"/>
  <c r="HV149" i="110" s="1"/>
  <c r="AX15" i="327"/>
  <c r="HU149" i="110" s="1"/>
  <c r="AW15" i="327"/>
  <c r="HT149" i="110" s="1"/>
  <c r="AV15" i="327"/>
  <c r="HS149" i="110" s="1"/>
  <c r="AT15" i="327"/>
  <c r="AS15" i="327"/>
  <c r="AR15" i="327"/>
  <c r="H15" i="327"/>
  <c r="BQ16" i="327"/>
  <c r="BR16" i="327" s="1"/>
  <c r="BP16" i="327"/>
  <c r="BN16" i="327"/>
  <c r="BO16" i="327" s="1"/>
  <c r="BM16" i="327"/>
  <c r="BK16" i="327"/>
  <c r="BL16" i="327" s="1"/>
  <c r="BJ16" i="327"/>
  <c r="BH16" i="327"/>
  <c r="BI16" i="327" s="1"/>
  <c r="BG16" i="327"/>
  <c r="BD16" i="327"/>
  <c r="BC16" i="327"/>
  <c r="BB16" i="327"/>
  <c r="BA16" i="327"/>
  <c r="AY16" i="327"/>
  <c r="HV28" i="110" s="1"/>
  <c r="AX16" i="327"/>
  <c r="HU28" i="110" s="1"/>
  <c r="AW16" i="327"/>
  <c r="HT28" i="110" s="1"/>
  <c r="AV16" i="327"/>
  <c r="HS28" i="110" s="1"/>
  <c r="AT16" i="327"/>
  <c r="AS16" i="327"/>
  <c r="AR16" i="327"/>
  <c r="H16" i="327"/>
  <c r="BQ13" i="327"/>
  <c r="BR13" i="327" s="1"/>
  <c r="BP13" i="327"/>
  <c r="BN13" i="327"/>
  <c r="BO13" i="327" s="1"/>
  <c r="BM13" i="327"/>
  <c r="BK13" i="327"/>
  <c r="BL13" i="327" s="1"/>
  <c r="BJ13" i="327"/>
  <c r="BH13" i="327"/>
  <c r="BI13" i="327" s="1"/>
  <c r="BG13" i="327"/>
  <c r="BD13" i="327"/>
  <c r="BC13" i="327"/>
  <c r="BB13" i="327"/>
  <c r="BA13" i="327"/>
  <c r="AY13" i="327"/>
  <c r="HV5" i="110" s="1"/>
  <c r="AX13" i="327"/>
  <c r="HU5" i="110" s="1"/>
  <c r="AW13" i="327"/>
  <c r="HT5" i="110" s="1"/>
  <c r="AV13" i="327"/>
  <c r="HS5" i="110" s="1"/>
  <c r="AT13" i="327"/>
  <c r="AS13" i="327"/>
  <c r="AR13" i="327"/>
  <c r="N13" i="327"/>
  <c r="H13" i="327"/>
  <c r="BW13" i="327" s="1"/>
  <c r="G13" i="327"/>
  <c r="BQ12" i="327"/>
  <c r="BR12" i="327" s="1"/>
  <c r="BP12" i="327"/>
  <c r="BN12" i="327"/>
  <c r="BO12" i="327" s="1"/>
  <c r="BM12" i="327"/>
  <c r="BK12" i="327"/>
  <c r="BL12" i="327" s="1"/>
  <c r="BJ12" i="327"/>
  <c r="BH12" i="327"/>
  <c r="BI12" i="327" s="1"/>
  <c r="BG12" i="327"/>
  <c r="BD12" i="327"/>
  <c r="BC12" i="327"/>
  <c r="BB12" i="327"/>
  <c r="BA12" i="327"/>
  <c r="AY12" i="327"/>
  <c r="HV75" i="110" s="1"/>
  <c r="AX12" i="327"/>
  <c r="HU75" i="110" s="1"/>
  <c r="AW12" i="327"/>
  <c r="HT75" i="110" s="1"/>
  <c r="AV12" i="327"/>
  <c r="HS75" i="110" s="1"/>
  <c r="AT12" i="327"/>
  <c r="AS12" i="327"/>
  <c r="AR12" i="327"/>
  <c r="N12" i="327"/>
  <c r="H12" i="327"/>
  <c r="BW12" i="327" s="1"/>
  <c r="G12" i="327"/>
  <c r="BQ11" i="327"/>
  <c r="BR11" i="327" s="1"/>
  <c r="BP11" i="327"/>
  <c r="BN11" i="327"/>
  <c r="BO11" i="327" s="1"/>
  <c r="BM11" i="327"/>
  <c r="BK11" i="327"/>
  <c r="BL11" i="327" s="1"/>
  <c r="BJ11" i="327"/>
  <c r="BH11" i="327"/>
  <c r="BI11" i="327" s="1"/>
  <c r="BG11" i="327"/>
  <c r="BD11" i="327"/>
  <c r="BC11" i="327"/>
  <c r="BB11" i="327"/>
  <c r="BA11" i="327"/>
  <c r="AY11" i="327"/>
  <c r="HV132" i="110" s="1"/>
  <c r="AX11" i="327"/>
  <c r="HU132" i="110" s="1"/>
  <c r="AW11" i="327"/>
  <c r="HT132" i="110" s="1"/>
  <c r="AV11" i="327"/>
  <c r="HS132" i="110" s="1"/>
  <c r="AT11" i="327"/>
  <c r="AS11" i="327"/>
  <c r="AR11" i="327"/>
  <c r="N11" i="327"/>
  <c r="H11" i="327"/>
  <c r="BW11" i="327" s="1"/>
  <c r="G11" i="327"/>
  <c r="CI31" i="320"/>
  <c r="CF31" i="320"/>
  <c r="CC31" i="320"/>
  <c r="BZ31" i="320"/>
  <c r="BW31" i="320"/>
  <c r="BV31" i="320"/>
  <c r="BU31" i="320"/>
  <c r="BT31" i="320"/>
  <c r="BP31" i="320"/>
  <c r="BM31" i="320"/>
  <c r="BJ31" i="320"/>
  <c r="BG31" i="320"/>
  <c r="BD31" i="320"/>
  <c r="BC31" i="320"/>
  <c r="BB31" i="320"/>
  <c r="BA31" i="320"/>
  <c r="AY31" i="320"/>
  <c r="AX31" i="320"/>
  <c r="AW31" i="320"/>
  <c r="AV31" i="320"/>
  <c r="AU31" i="320"/>
  <c r="AT31" i="320"/>
  <c r="AS31" i="320"/>
  <c r="AR31" i="320"/>
  <c r="AJ31" i="320"/>
  <c r="AO31" i="320" s="1"/>
  <c r="CJ31" i="320" s="1"/>
  <c r="CK31" i="320" s="1"/>
  <c r="AI31" i="320"/>
  <c r="AC31" i="320"/>
  <c r="AH31" i="320" s="1"/>
  <c r="CG31" i="320" s="1"/>
  <c r="CH31" i="320" s="1"/>
  <c r="AB31" i="320"/>
  <c r="V31" i="320"/>
  <c r="AA31" i="320" s="1"/>
  <c r="U31" i="320"/>
  <c r="O31" i="320"/>
  <c r="T31" i="320" s="1"/>
  <c r="BH31" i="320" s="1"/>
  <c r="BI31" i="320" s="1"/>
  <c r="N31" i="320"/>
  <c r="H31" i="320"/>
  <c r="M31" i="320" s="1"/>
  <c r="BE31" i="320" s="1"/>
  <c r="BF31" i="320" s="1"/>
  <c r="G31" i="320"/>
  <c r="F31" i="320"/>
  <c r="A31" i="320" s="1"/>
  <c r="E31" i="320"/>
  <c r="CI30" i="320"/>
  <c r="CF30" i="320"/>
  <c r="CC30" i="320"/>
  <c r="BZ30" i="320"/>
  <c r="BW30" i="320"/>
  <c r="BV30" i="320"/>
  <c r="BU30" i="320"/>
  <c r="BT30" i="320"/>
  <c r="BP30" i="320"/>
  <c r="BM30" i="320"/>
  <c r="BJ30" i="320"/>
  <c r="BG30" i="320"/>
  <c r="BD30" i="320"/>
  <c r="BC30" i="320"/>
  <c r="BB30" i="320"/>
  <c r="BA30" i="320"/>
  <c r="AY30" i="320"/>
  <c r="AX30" i="320"/>
  <c r="AW30" i="320"/>
  <c r="AV30" i="320"/>
  <c r="AU30" i="320"/>
  <c r="AT30" i="320"/>
  <c r="AS30" i="320"/>
  <c r="AR30" i="320"/>
  <c r="AJ30" i="320"/>
  <c r="AN30" i="320" s="1"/>
  <c r="AI30" i="320"/>
  <c r="AC30" i="320"/>
  <c r="AG30" i="320" s="1"/>
  <c r="AB30" i="320"/>
  <c r="V30" i="320"/>
  <c r="Z30" i="320" s="1"/>
  <c r="U30" i="320"/>
  <c r="O30" i="320"/>
  <c r="N30" i="320"/>
  <c r="H30" i="320"/>
  <c r="L30" i="320" s="1"/>
  <c r="G30" i="320"/>
  <c r="F30" i="320"/>
  <c r="A30" i="320" s="1"/>
  <c r="E30" i="320"/>
  <c r="CI29" i="320"/>
  <c r="CF29" i="320"/>
  <c r="CC29" i="320"/>
  <c r="BZ29" i="320"/>
  <c r="BW29" i="320"/>
  <c r="BV29" i="320"/>
  <c r="BU29" i="320"/>
  <c r="BT29" i="320"/>
  <c r="BP29" i="320"/>
  <c r="BM29" i="320"/>
  <c r="BJ29" i="320"/>
  <c r="BG29" i="320"/>
  <c r="BD29" i="320"/>
  <c r="BC29" i="320"/>
  <c r="BB29" i="320"/>
  <c r="BA29" i="320"/>
  <c r="AY29" i="320"/>
  <c r="AX29" i="320"/>
  <c r="AW29" i="320"/>
  <c r="AV29" i="320"/>
  <c r="AU29" i="320"/>
  <c r="AT29" i="320"/>
  <c r="AS29" i="320"/>
  <c r="AR29" i="320"/>
  <c r="AJ29" i="320"/>
  <c r="AO29" i="320" s="1"/>
  <c r="CJ29" i="320" s="1"/>
  <c r="CK29" i="320" s="1"/>
  <c r="AI29" i="320"/>
  <c r="AC29" i="320"/>
  <c r="AH29" i="320" s="1"/>
  <c r="CG29" i="320" s="1"/>
  <c r="CH29" i="320" s="1"/>
  <c r="AB29" i="320"/>
  <c r="V29" i="320"/>
  <c r="AA29" i="320" s="1"/>
  <c r="BK29" i="320" s="1"/>
  <c r="BL29" i="320" s="1"/>
  <c r="U29" i="320"/>
  <c r="O29" i="320"/>
  <c r="T29" i="320" s="1"/>
  <c r="BH29" i="320" s="1"/>
  <c r="BI29" i="320" s="1"/>
  <c r="N29" i="320"/>
  <c r="H29" i="320"/>
  <c r="G29" i="320"/>
  <c r="F29" i="320"/>
  <c r="A29" i="320" s="1"/>
  <c r="E29" i="320"/>
  <c r="CI28" i="320"/>
  <c r="CF28" i="320"/>
  <c r="CC28" i="320"/>
  <c r="BZ28" i="320"/>
  <c r="BW28" i="320"/>
  <c r="BV28" i="320"/>
  <c r="BU28" i="320"/>
  <c r="BT28" i="320"/>
  <c r="BP28" i="320"/>
  <c r="BM28" i="320"/>
  <c r="BJ28" i="320"/>
  <c r="BG28" i="320"/>
  <c r="BD28" i="320"/>
  <c r="BC28" i="320"/>
  <c r="BB28" i="320"/>
  <c r="BA28" i="320"/>
  <c r="AY28" i="320"/>
  <c r="AX28" i="320"/>
  <c r="AW28" i="320"/>
  <c r="AV28" i="320"/>
  <c r="AU28" i="320"/>
  <c r="AT28" i="320"/>
  <c r="AS28" i="320"/>
  <c r="AR28" i="320"/>
  <c r="AJ28" i="320"/>
  <c r="AN28" i="320" s="1"/>
  <c r="AI28" i="320"/>
  <c r="AC28" i="320"/>
  <c r="AB28" i="320"/>
  <c r="V28" i="320"/>
  <c r="U28" i="320"/>
  <c r="O28" i="320"/>
  <c r="S28" i="320" s="1"/>
  <c r="N28" i="320"/>
  <c r="H28" i="320"/>
  <c r="L28" i="320" s="1"/>
  <c r="G28" i="320"/>
  <c r="F28" i="320"/>
  <c r="A28" i="320" s="1"/>
  <c r="E28" i="320"/>
  <c r="CI27" i="320"/>
  <c r="CF27" i="320"/>
  <c r="CC27" i="320"/>
  <c r="BZ27" i="320"/>
  <c r="BW27" i="320"/>
  <c r="BV27" i="320"/>
  <c r="BU27" i="320"/>
  <c r="BT27" i="320"/>
  <c r="BP27" i="320"/>
  <c r="BM27" i="320"/>
  <c r="BJ27" i="320"/>
  <c r="BG27" i="320"/>
  <c r="BD27" i="320"/>
  <c r="BC27" i="320"/>
  <c r="BB27" i="320"/>
  <c r="BA27" i="320"/>
  <c r="AY27" i="320"/>
  <c r="AX27" i="320"/>
  <c r="AW27" i="320"/>
  <c r="AV27" i="320"/>
  <c r="AU27" i="320"/>
  <c r="AT27" i="320"/>
  <c r="AS27" i="320"/>
  <c r="AR27" i="320"/>
  <c r="AJ27" i="320"/>
  <c r="AI27" i="320"/>
  <c r="AC27" i="320"/>
  <c r="AG27" i="320" s="1"/>
  <c r="AB27" i="320"/>
  <c r="V27" i="320"/>
  <c r="Z27" i="320" s="1"/>
  <c r="U27" i="320"/>
  <c r="O27" i="320"/>
  <c r="N27" i="320"/>
  <c r="H27" i="320"/>
  <c r="G27" i="320"/>
  <c r="F27" i="320"/>
  <c r="A27" i="320" s="1"/>
  <c r="E27" i="320"/>
  <c r="CI26" i="320"/>
  <c r="CF26" i="320"/>
  <c r="CC26" i="320"/>
  <c r="BZ26" i="320"/>
  <c r="BW26" i="320"/>
  <c r="BV26" i="320"/>
  <c r="BU26" i="320"/>
  <c r="BT26" i="320"/>
  <c r="BP26" i="320"/>
  <c r="BM26" i="320"/>
  <c r="BJ26" i="320"/>
  <c r="BG26" i="320"/>
  <c r="BD26" i="320"/>
  <c r="BC26" i="320"/>
  <c r="BB26" i="320"/>
  <c r="BA26" i="320"/>
  <c r="AY26" i="320"/>
  <c r="AX26" i="320"/>
  <c r="AW26" i="320"/>
  <c r="AV26" i="320"/>
  <c r="AU26" i="320"/>
  <c r="AT26" i="320"/>
  <c r="AS26" i="320"/>
  <c r="AR26" i="320"/>
  <c r="AJ26" i="320"/>
  <c r="AO26" i="320" s="1"/>
  <c r="AI26" i="320"/>
  <c r="AC26" i="320"/>
  <c r="AH26" i="320" s="1"/>
  <c r="AB26" i="320"/>
  <c r="V26" i="320"/>
  <c r="AA26" i="320" s="1"/>
  <c r="U26" i="320"/>
  <c r="O26" i="320"/>
  <c r="T26" i="320" s="1"/>
  <c r="N26" i="320"/>
  <c r="H26" i="320"/>
  <c r="M26" i="320" s="1"/>
  <c r="G26" i="320"/>
  <c r="F26" i="320"/>
  <c r="A26" i="320" s="1"/>
  <c r="E26" i="320"/>
  <c r="CI25" i="320"/>
  <c r="CF25" i="320"/>
  <c r="CC25" i="320"/>
  <c r="BZ25" i="320"/>
  <c r="BW25" i="320"/>
  <c r="BV25" i="320"/>
  <c r="BU25" i="320"/>
  <c r="BT25" i="320"/>
  <c r="BP25" i="320"/>
  <c r="BM25" i="320"/>
  <c r="BJ25" i="320"/>
  <c r="BG25" i="320"/>
  <c r="BD25" i="320"/>
  <c r="BC25" i="320"/>
  <c r="BB25" i="320"/>
  <c r="BA25" i="320"/>
  <c r="AY25" i="320"/>
  <c r="AX25" i="320"/>
  <c r="AW25" i="320"/>
  <c r="AV25" i="320"/>
  <c r="AU25" i="320"/>
  <c r="AT25" i="320"/>
  <c r="AS25" i="320"/>
  <c r="AR25" i="320"/>
  <c r="AJ25" i="320"/>
  <c r="AO25" i="320" s="1"/>
  <c r="AI25" i="320"/>
  <c r="AC25" i="320"/>
  <c r="AH25" i="320" s="1"/>
  <c r="AB25" i="320"/>
  <c r="V25" i="320"/>
  <c r="AA25" i="320" s="1"/>
  <c r="U25" i="320"/>
  <c r="O25" i="320"/>
  <c r="T25" i="320" s="1"/>
  <c r="N25" i="320"/>
  <c r="H25" i="320"/>
  <c r="M25" i="320" s="1"/>
  <c r="G25" i="320"/>
  <c r="F25" i="320"/>
  <c r="A25" i="320" s="1"/>
  <c r="E25" i="320"/>
  <c r="CI24" i="320"/>
  <c r="CF24" i="320"/>
  <c r="CC24" i="320"/>
  <c r="BZ24" i="320"/>
  <c r="BW24" i="320"/>
  <c r="BV24" i="320"/>
  <c r="BU24" i="320"/>
  <c r="BT24" i="320"/>
  <c r="BP24" i="320"/>
  <c r="BM24" i="320"/>
  <c r="BJ24" i="320"/>
  <c r="BG24" i="320"/>
  <c r="BD24" i="320"/>
  <c r="BC24" i="320"/>
  <c r="BB24" i="320"/>
  <c r="BA24" i="320"/>
  <c r="AY24" i="320"/>
  <c r="AX24" i="320"/>
  <c r="AW24" i="320"/>
  <c r="AV24" i="320"/>
  <c r="AU24" i="320"/>
  <c r="AT24" i="320"/>
  <c r="AS24" i="320"/>
  <c r="AR24" i="320"/>
  <c r="AJ24" i="320"/>
  <c r="AN24" i="320" s="1"/>
  <c r="AI24" i="320"/>
  <c r="AC24" i="320"/>
  <c r="AG24" i="320" s="1"/>
  <c r="AB24" i="320"/>
  <c r="V24" i="320"/>
  <c r="U24" i="320"/>
  <c r="O24" i="320"/>
  <c r="S24" i="320" s="1"/>
  <c r="N24" i="320"/>
  <c r="H24" i="320"/>
  <c r="G24" i="320"/>
  <c r="F24" i="320"/>
  <c r="A24" i="320" s="1"/>
  <c r="E24" i="320"/>
  <c r="CI23" i="320"/>
  <c r="CF23" i="320"/>
  <c r="CC23" i="320"/>
  <c r="BZ23" i="320"/>
  <c r="BW23" i="320"/>
  <c r="BV23" i="320"/>
  <c r="BU23" i="320"/>
  <c r="BT23" i="320"/>
  <c r="BP23" i="320"/>
  <c r="BM23" i="320"/>
  <c r="BJ23" i="320"/>
  <c r="BG23" i="320"/>
  <c r="BD23" i="320"/>
  <c r="BC23" i="320"/>
  <c r="BB23" i="320"/>
  <c r="BA23" i="320"/>
  <c r="AY23" i="320"/>
  <c r="AX23" i="320"/>
  <c r="AW23" i="320"/>
  <c r="AV23" i="320"/>
  <c r="AU23" i="320"/>
  <c r="AT23" i="320"/>
  <c r="AS23" i="320"/>
  <c r="AR23" i="320"/>
  <c r="AJ23" i="320"/>
  <c r="AO23" i="320" s="1"/>
  <c r="AI23" i="320"/>
  <c r="AC23" i="320"/>
  <c r="AH23" i="320" s="1"/>
  <c r="AB23" i="320"/>
  <c r="V23" i="320"/>
  <c r="AA23" i="320" s="1"/>
  <c r="U23" i="320"/>
  <c r="O23" i="320"/>
  <c r="N23" i="320"/>
  <c r="H23" i="320"/>
  <c r="M23" i="320" s="1"/>
  <c r="G23" i="320"/>
  <c r="F23" i="320"/>
  <c r="A23" i="320" s="1"/>
  <c r="E23" i="320"/>
  <c r="CI22" i="320"/>
  <c r="CF22" i="320"/>
  <c r="CC22" i="320"/>
  <c r="BZ22" i="320"/>
  <c r="BW22" i="320"/>
  <c r="BV22" i="320"/>
  <c r="BU22" i="320"/>
  <c r="BT22" i="320"/>
  <c r="BP22" i="320"/>
  <c r="BM22" i="320"/>
  <c r="BJ22" i="320"/>
  <c r="BG22" i="320"/>
  <c r="BD22" i="320"/>
  <c r="BC22" i="320"/>
  <c r="BB22" i="320"/>
  <c r="BA22" i="320"/>
  <c r="AY22" i="320"/>
  <c r="AX22" i="320"/>
  <c r="AW22" i="320"/>
  <c r="AV22" i="320"/>
  <c r="AU22" i="320"/>
  <c r="AT22" i="320"/>
  <c r="AS22" i="320"/>
  <c r="AR22" i="320"/>
  <c r="AJ22" i="320"/>
  <c r="AO22" i="320" s="1"/>
  <c r="AI22" i="320"/>
  <c r="AC22" i="320"/>
  <c r="AH22" i="320" s="1"/>
  <c r="AB22" i="320"/>
  <c r="V22" i="320"/>
  <c r="AA22" i="320" s="1"/>
  <c r="U22" i="320"/>
  <c r="O22" i="320"/>
  <c r="T22" i="320" s="1"/>
  <c r="N22" i="320"/>
  <c r="H22" i="320"/>
  <c r="M22" i="320" s="1"/>
  <c r="G22" i="320"/>
  <c r="F22" i="320"/>
  <c r="A22" i="320" s="1"/>
  <c r="E22" i="320"/>
  <c r="CI21" i="320"/>
  <c r="CF21" i="320"/>
  <c r="CC21" i="320"/>
  <c r="BZ21" i="320"/>
  <c r="BW21" i="320"/>
  <c r="BV21" i="320"/>
  <c r="BU21" i="320"/>
  <c r="BT21" i="320"/>
  <c r="BP21" i="320"/>
  <c r="BM21" i="320"/>
  <c r="BJ21" i="320"/>
  <c r="BG21" i="320"/>
  <c r="BD21" i="320"/>
  <c r="BC21" i="320"/>
  <c r="BB21" i="320"/>
  <c r="BA21" i="320"/>
  <c r="AY21" i="320"/>
  <c r="AX21" i="320"/>
  <c r="AW21" i="320"/>
  <c r="AV21" i="320"/>
  <c r="AU21" i="320"/>
  <c r="AT21" i="320"/>
  <c r="AS21" i="320"/>
  <c r="AR21" i="320"/>
  <c r="AJ21" i="320"/>
  <c r="AI21" i="320"/>
  <c r="AC21" i="320"/>
  <c r="AB21" i="320"/>
  <c r="V21" i="320"/>
  <c r="Z21" i="320" s="1"/>
  <c r="U21" i="320"/>
  <c r="O21" i="320"/>
  <c r="S21" i="320" s="1"/>
  <c r="N21" i="320"/>
  <c r="H21" i="320"/>
  <c r="L21" i="320" s="1"/>
  <c r="G21" i="320"/>
  <c r="F21" i="320"/>
  <c r="A21" i="320" s="1"/>
  <c r="E21" i="320"/>
  <c r="CI20" i="320"/>
  <c r="CF20" i="320"/>
  <c r="CC20" i="320"/>
  <c r="BZ20" i="320"/>
  <c r="BW20" i="320"/>
  <c r="BV20" i="320"/>
  <c r="BU20" i="320"/>
  <c r="BT20" i="320"/>
  <c r="BP20" i="320"/>
  <c r="BM20" i="320"/>
  <c r="BJ20" i="320"/>
  <c r="BG20" i="320"/>
  <c r="BD20" i="320"/>
  <c r="BC20" i="320"/>
  <c r="BB20" i="320"/>
  <c r="BA20" i="320"/>
  <c r="AY20" i="320"/>
  <c r="AX20" i="320"/>
  <c r="AW20" i="320"/>
  <c r="AV20" i="320"/>
  <c r="AU20" i="320"/>
  <c r="AT20" i="320"/>
  <c r="AS20" i="320"/>
  <c r="AR20" i="320"/>
  <c r="AJ20" i="320"/>
  <c r="AN20" i="320" s="1"/>
  <c r="AI20" i="320"/>
  <c r="AC20" i="320"/>
  <c r="AG20" i="320" s="1"/>
  <c r="AB20" i="320"/>
  <c r="V20" i="320"/>
  <c r="U20" i="320"/>
  <c r="O20" i="320"/>
  <c r="N20" i="320"/>
  <c r="H20" i="320"/>
  <c r="L20" i="320" s="1"/>
  <c r="G20" i="320"/>
  <c r="F20" i="320"/>
  <c r="A20" i="320" s="1"/>
  <c r="E20" i="320"/>
  <c r="CI19" i="320"/>
  <c r="CF19" i="320"/>
  <c r="CC19" i="320"/>
  <c r="BZ19" i="320"/>
  <c r="BW19" i="320"/>
  <c r="BV19" i="320"/>
  <c r="BU19" i="320"/>
  <c r="BT19" i="320"/>
  <c r="BP19" i="320"/>
  <c r="BM19" i="320"/>
  <c r="BJ19" i="320"/>
  <c r="BG19" i="320"/>
  <c r="BD19" i="320"/>
  <c r="BC19" i="320"/>
  <c r="BB19" i="320"/>
  <c r="BA19" i="320"/>
  <c r="AY19" i="320"/>
  <c r="AX19" i="320"/>
  <c r="AW19" i="320"/>
  <c r="AV19" i="320"/>
  <c r="AU19" i="320"/>
  <c r="AT19" i="320"/>
  <c r="AS19" i="320"/>
  <c r="AR19" i="320"/>
  <c r="AJ19" i="320"/>
  <c r="AI19" i="320"/>
  <c r="AC19" i="320"/>
  <c r="AH19" i="320" s="1"/>
  <c r="AB19" i="320"/>
  <c r="V19" i="320"/>
  <c r="U19" i="320"/>
  <c r="O19" i="320"/>
  <c r="N19" i="320"/>
  <c r="H19" i="320"/>
  <c r="G19" i="320"/>
  <c r="F19" i="320"/>
  <c r="A19" i="320" s="1"/>
  <c r="E19" i="320"/>
  <c r="CI18" i="320"/>
  <c r="CF18" i="320"/>
  <c r="CC18" i="320"/>
  <c r="BZ18" i="320"/>
  <c r="BW18" i="320"/>
  <c r="BV18" i="320"/>
  <c r="BU18" i="320"/>
  <c r="BT18" i="320"/>
  <c r="BP18" i="320"/>
  <c r="BM18" i="320"/>
  <c r="BJ18" i="320"/>
  <c r="BG18" i="320"/>
  <c r="BD18" i="320"/>
  <c r="BC18" i="320"/>
  <c r="BB18" i="320"/>
  <c r="BA18" i="320"/>
  <c r="AY18" i="320"/>
  <c r="AX18" i="320"/>
  <c r="AW18" i="320"/>
  <c r="AV18" i="320"/>
  <c r="AU18" i="320"/>
  <c r="AT18" i="320"/>
  <c r="AS18" i="320"/>
  <c r="AR18" i="320"/>
  <c r="AJ18" i="320"/>
  <c r="AO18" i="320" s="1"/>
  <c r="AI18" i="320"/>
  <c r="AC18" i="320"/>
  <c r="AH18" i="320" s="1"/>
  <c r="AB18" i="320"/>
  <c r="V18" i="320"/>
  <c r="AA18" i="320" s="1"/>
  <c r="U18" i="320"/>
  <c r="O18" i="320"/>
  <c r="T18" i="320" s="1"/>
  <c r="N18" i="320"/>
  <c r="H18" i="320"/>
  <c r="M18" i="320" s="1"/>
  <c r="G18" i="320"/>
  <c r="F18" i="320"/>
  <c r="A18" i="320" s="1"/>
  <c r="E18" i="320"/>
  <c r="CI17" i="320"/>
  <c r="CF17" i="320"/>
  <c r="CC17" i="320"/>
  <c r="BZ17" i="320"/>
  <c r="BW17" i="320"/>
  <c r="BV17" i="320"/>
  <c r="BU17" i="320"/>
  <c r="BT17" i="320"/>
  <c r="BP17" i="320"/>
  <c r="BM17" i="320"/>
  <c r="BJ17" i="320"/>
  <c r="BG17" i="320"/>
  <c r="BD17" i="320"/>
  <c r="BC17" i="320"/>
  <c r="BB17" i="320"/>
  <c r="BA17" i="320"/>
  <c r="AY17" i="320"/>
  <c r="AX17" i="320"/>
  <c r="AW17" i="320"/>
  <c r="AV17" i="320"/>
  <c r="AU17" i="320"/>
  <c r="AT17" i="320"/>
  <c r="AS17" i="320"/>
  <c r="AR17" i="320"/>
  <c r="AJ17" i="320"/>
  <c r="AN17" i="320" s="1"/>
  <c r="AI17" i="320"/>
  <c r="AC17" i="320"/>
  <c r="AG17" i="320" s="1"/>
  <c r="AB17" i="320"/>
  <c r="V17" i="320"/>
  <c r="U17" i="320"/>
  <c r="O17" i="320"/>
  <c r="S17" i="320" s="1"/>
  <c r="N17" i="320"/>
  <c r="H17" i="320"/>
  <c r="G17" i="320"/>
  <c r="F17" i="320"/>
  <c r="A17" i="320" s="1"/>
  <c r="E17" i="320"/>
  <c r="CI16" i="320"/>
  <c r="CF16" i="320"/>
  <c r="CC16" i="320"/>
  <c r="BZ16" i="320"/>
  <c r="BW16" i="320"/>
  <c r="BV16" i="320"/>
  <c r="BU16" i="320"/>
  <c r="BT16" i="320"/>
  <c r="BP16" i="320"/>
  <c r="BM16" i="320"/>
  <c r="BJ16" i="320"/>
  <c r="BG16" i="320"/>
  <c r="BD16" i="320"/>
  <c r="BC16" i="320"/>
  <c r="BB16" i="320"/>
  <c r="BA16" i="320"/>
  <c r="AY16" i="320"/>
  <c r="AX16" i="320"/>
  <c r="AW16" i="320"/>
  <c r="AV16" i="320"/>
  <c r="AU16" i="320"/>
  <c r="AT16" i="320"/>
  <c r="AS16" i="320"/>
  <c r="AR16" i="320"/>
  <c r="AJ16" i="320"/>
  <c r="AI16" i="320"/>
  <c r="AC16" i="320"/>
  <c r="AB16" i="320"/>
  <c r="V16" i="320"/>
  <c r="U16" i="320"/>
  <c r="O16" i="320"/>
  <c r="N16" i="320"/>
  <c r="H16" i="320"/>
  <c r="G16" i="320"/>
  <c r="F16" i="320"/>
  <c r="A16" i="320" s="1"/>
  <c r="E16" i="320"/>
  <c r="CI15" i="320"/>
  <c r="CF15" i="320"/>
  <c r="CC15" i="320"/>
  <c r="BZ15" i="320"/>
  <c r="BW15" i="320"/>
  <c r="BV15" i="320"/>
  <c r="BU15" i="320"/>
  <c r="BT15" i="320"/>
  <c r="BP15" i="320"/>
  <c r="BJ15" i="320"/>
  <c r="BG15" i="320"/>
  <c r="BD15" i="320"/>
  <c r="BC15" i="320"/>
  <c r="BB15" i="320"/>
  <c r="BA15" i="320"/>
  <c r="AT15" i="320"/>
  <c r="AS15" i="320"/>
  <c r="AR15" i="320"/>
  <c r="AI15" i="320"/>
  <c r="AC15" i="320"/>
  <c r="BM15" i="320" s="1"/>
  <c r="AB15" i="320"/>
  <c r="U15" i="320"/>
  <c r="N15" i="320"/>
  <c r="G15" i="320"/>
  <c r="CI13" i="320"/>
  <c r="BV13" i="320"/>
  <c r="BU13" i="320"/>
  <c r="BT13" i="320"/>
  <c r="BP13" i="320"/>
  <c r="BM13" i="320"/>
  <c r="BJ13" i="320"/>
  <c r="BG13" i="320"/>
  <c r="BD13" i="320"/>
  <c r="BC13" i="320"/>
  <c r="BB13" i="320"/>
  <c r="BA13" i="320"/>
  <c r="AT13" i="320"/>
  <c r="AS13" i="320"/>
  <c r="AR13" i="320"/>
  <c r="AI13" i="320"/>
  <c r="AC13" i="320"/>
  <c r="CF13" i="320" s="1"/>
  <c r="AB13" i="320"/>
  <c r="V13" i="320"/>
  <c r="CC13" i="320" s="1"/>
  <c r="U13" i="320"/>
  <c r="O13" i="320"/>
  <c r="BZ13" i="320" s="1"/>
  <c r="N13" i="320"/>
  <c r="H13" i="320"/>
  <c r="BW13" i="320" s="1"/>
  <c r="G13" i="320"/>
  <c r="CI12" i="320"/>
  <c r="BV12" i="320"/>
  <c r="BU12" i="320"/>
  <c r="BT12" i="320"/>
  <c r="BP12" i="320"/>
  <c r="BM12" i="320"/>
  <c r="BJ12" i="320"/>
  <c r="BG12" i="320"/>
  <c r="BD12" i="320"/>
  <c r="BC12" i="320"/>
  <c r="BB12" i="320"/>
  <c r="BA12" i="320"/>
  <c r="AT12" i="320"/>
  <c r="AS12" i="320"/>
  <c r="AR12" i="320"/>
  <c r="AI12" i="320"/>
  <c r="AC12" i="320"/>
  <c r="AB12" i="320"/>
  <c r="V12" i="320"/>
  <c r="U12" i="320"/>
  <c r="O12" i="320"/>
  <c r="BZ12" i="320" s="1"/>
  <c r="N12" i="320"/>
  <c r="H12" i="320"/>
  <c r="G12" i="320"/>
  <c r="CI14" i="320"/>
  <c r="CF14" i="320"/>
  <c r="CC14" i="320"/>
  <c r="BV14" i="320"/>
  <c r="BU14" i="320"/>
  <c r="BT14" i="320"/>
  <c r="BP14" i="320"/>
  <c r="BM14" i="320"/>
  <c r="BJ14" i="320"/>
  <c r="BG14" i="320"/>
  <c r="BD14" i="320"/>
  <c r="BC14" i="320"/>
  <c r="BB14" i="320"/>
  <c r="BA14" i="320"/>
  <c r="AT14" i="320"/>
  <c r="AS14" i="320"/>
  <c r="AR14" i="320"/>
  <c r="AI14" i="320"/>
  <c r="AB14" i="320"/>
  <c r="U14" i="320"/>
  <c r="O14" i="320"/>
  <c r="BZ14" i="320" s="1"/>
  <c r="N14" i="320"/>
  <c r="H14" i="320"/>
  <c r="BW14" i="320" s="1"/>
  <c r="G14" i="320"/>
  <c r="CI11" i="320"/>
  <c r="CF11" i="320"/>
  <c r="CC11" i="320"/>
  <c r="BZ11" i="320"/>
  <c r="BW11" i="320"/>
  <c r="BV11" i="320"/>
  <c r="BU11" i="320"/>
  <c r="BT11" i="320"/>
  <c r="BP11" i="320"/>
  <c r="BC11" i="320"/>
  <c r="BB11" i="320"/>
  <c r="BA11" i="320"/>
  <c r="AT11" i="320"/>
  <c r="AS11" i="320"/>
  <c r="AR11" i="320"/>
  <c r="AI11" i="320"/>
  <c r="AC11" i="320"/>
  <c r="BM11" i="320" s="1"/>
  <c r="AB11" i="320"/>
  <c r="V11" i="320"/>
  <c r="BJ11" i="320" s="1"/>
  <c r="U11" i="320"/>
  <c r="O11" i="320"/>
  <c r="BG11" i="320" s="1"/>
  <c r="N11" i="320"/>
  <c r="H11" i="320"/>
  <c r="BD11" i="320" s="1"/>
  <c r="G11" i="320"/>
  <c r="BP29" i="265"/>
  <c r="BM29" i="265"/>
  <c r="BJ29" i="265"/>
  <c r="BG29" i="265"/>
  <c r="BD29" i="265"/>
  <c r="BC29" i="265"/>
  <c r="BB29" i="265"/>
  <c r="BA29" i="265"/>
  <c r="AY29" i="265"/>
  <c r="AX29" i="265"/>
  <c r="AW29" i="265"/>
  <c r="AV29" i="265"/>
  <c r="AU29" i="265"/>
  <c r="AT29" i="265"/>
  <c r="AS29" i="265"/>
  <c r="AR29" i="265"/>
  <c r="AJ29" i="265"/>
  <c r="AI29" i="265"/>
  <c r="AC29" i="265"/>
  <c r="AH29" i="265" s="1"/>
  <c r="BN29" i="265" s="1"/>
  <c r="BO29" i="265" s="1"/>
  <c r="AB29" i="265"/>
  <c r="V29" i="265"/>
  <c r="AA29" i="265" s="1"/>
  <c r="BK29" i="265" s="1"/>
  <c r="BL29" i="265" s="1"/>
  <c r="U29" i="265"/>
  <c r="O29" i="265"/>
  <c r="T29" i="265" s="1"/>
  <c r="BH29" i="265" s="1"/>
  <c r="BI29" i="265" s="1"/>
  <c r="N29" i="265"/>
  <c r="H29" i="265"/>
  <c r="G29" i="265"/>
  <c r="F29" i="265"/>
  <c r="A29" i="265" s="1"/>
  <c r="E29" i="265"/>
  <c r="BP28" i="265"/>
  <c r="BM28" i="265"/>
  <c r="BJ28" i="265"/>
  <c r="BG28" i="265"/>
  <c r="BD28" i="265"/>
  <c r="BC28" i="265"/>
  <c r="BB28" i="265"/>
  <c r="BA28" i="265"/>
  <c r="AY28" i="265"/>
  <c r="AX28" i="265"/>
  <c r="AW28" i="265"/>
  <c r="AV28" i="265"/>
  <c r="AU28" i="265"/>
  <c r="AT28" i="265"/>
  <c r="AS28" i="265"/>
  <c r="AR28" i="265"/>
  <c r="AJ28" i="265"/>
  <c r="AO28" i="265" s="1"/>
  <c r="BQ28" i="265" s="1"/>
  <c r="BR28" i="265" s="1"/>
  <c r="AI28" i="265"/>
  <c r="AC28" i="265"/>
  <c r="AH28" i="265" s="1"/>
  <c r="BN28" i="265" s="1"/>
  <c r="BO28" i="265" s="1"/>
  <c r="AB28" i="265"/>
  <c r="V28" i="265"/>
  <c r="AA28" i="265" s="1"/>
  <c r="BK28" i="265" s="1"/>
  <c r="BL28" i="265" s="1"/>
  <c r="U28" i="265"/>
  <c r="O28" i="265"/>
  <c r="T28" i="265" s="1"/>
  <c r="BH28" i="265" s="1"/>
  <c r="BI28" i="265" s="1"/>
  <c r="N28" i="265"/>
  <c r="H28" i="265"/>
  <c r="M28" i="265" s="1"/>
  <c r="BE28" i="265" s="1"/>
  <c r="BF28" i="265" s="1"/>
  <c r="G28" i="265"/>
  <c r="F28" i="265"/>
  <c r="A28" i="265" s="1"/>
  <c r="E28" i="265"/>
  <c r="BP27" i="265"/>
  <c r="BM27" i="265"/>
  <c r="BJ27" i="265"/>
  <c r="BG27" i="265"/>
  <c r="BD27" i="265"/>
  <c r="BC27" i="265"/>
  <c r="BB27" i="265"/>
  <c r="BA27" i="265"/>
  <c r="AY27" i="265"/>
  <c r="AX27" i="265"/>
  <c r="AW27" i="265"/>
  <c r="AV27" i="265"/>
  <c r="AU27" i="265"/>
  <c r="AT27" i="265"/>
  <c r="AS27" i="265"/>
  <c r="AR27" i="265"/>
  <c r="AJ27" i="265"/>
  <c r="AI27" i="265"/>
  <c r="AC27" i="265"/>
  <c r="AH27" i="265" s="1"/>
  <c r="BN27" i="265" s="1"/>
  <c r="BO27" i="265" s="1"/>
  <c r="AB27" i="265"/>
  <c r="V27" i="265"/>
  <c r="U27" i="265"/>
  <c r="O27" i="265"/>
  <c r="N27" i="265"/>
  <c r="H27" i="265"/>
  <c r="G27" i="265"/>
  <c r="F27" i="265"/>
  <c r="A27" i="265" s="1"/>
  <c r="E27" i="265"/>
  <c r="BP26" i="265"/>
  <c r="BM26" i="265"/>
  <c r="BJ26" i="265"/>
  <c r="BG26" i="265"/>
  <c r="BD26" i="265"/>
  <c r="BC26" i="265"/>
  <c r="BB26" i="265"/>
  <c r="BA26" i="265"/>
  <c r="AY26" i="265"/>
  <c r="AX26" i="265"/>
  <c r="AW26" i="265"/>
  <c r="AV26" i="265"/>
  <c r="AU26" i="265"/>
  <c r="AT26" i="265"/>
  <c r="AS26" i="265"/>
  <c r="AR26" i="265"/>
  <c r="AJ26" i="265"/>
  <c r="AN26" i="265" s="1"/>
  <c r="AI26" i="265"/>
  <c r="AC26" i="265"/>
  <c r="AG26" i="265" s="1"/>
  <c r="AB26" i="265"/>
  <c r="V26" i="265"/>
  <c r="Z26" i="265" s="1"/>
  <c r="U26" i="265"/>
  <c r="O26" i="265"/>
  <c r="N26" i="265"/>
  <c r="H26" i="265"/>
  <c r="L26" i="265" s="1"/>
  <c r="G26" i="265"/>
  <c r="F26" i="265"/>
  <c r="A26" i="265" s="1"/>
  <c r="E26" i="265"/>
  <c r="BP25" i="265"/>
  <c r="BM25" i="265"/>
  <c r="BJ25" i="265"/>
  <c r="BG25" i="265"/>
  <c r="BD25" i="265"/>
  <c r="BC25" i="265"/>
  <c r="BB25" i="265"/>
  <c r="BA25" i="265"/>
  <c r="AY25" i="265"/>
  <c r="AX25" i="265"/>
  <c r="AW25" i="265"/>
  <c r="AV25" i="265"/>
  <c r="AU25" i="265"/>
  <c r="AT25" i="265"/>
  <c r="AS25" i="265"/>
  <c r="AR25" i="265"/>
  <c r="AJ25" i="265"/>
  <c r="AO25" i="265" s="1"/>
  <c r="BQ25" i="265" s="1"/>
  <c r="BR25" i="265" s="1"/>
  <c r="AI25" i="265"/>
  <c r="AC25" i="265"/>
  <c r="AH25" i="265" s="1"/>
  <c r="BN25" i="265" s="1"/>
  <c r="BO25" i="265" s="1"/>
  <c r="AB25" i="265"/>
  <c r="V25" i="265"/>
  <c r="U25" i="265"/>
  <c r="O25" i="265"/>
  <c r="N25" i="265"/>
  <c r="H25" i="265"/>
  <c r="M25" i="265" s="1"/>
  <c r="BE25" i="265" s="1"/>
  <c r="BF25" i="265" s="1"/>
  <c r="G25" i="265"/>
  <c r="F25" i="265"/>
  <c r="A25" i="265" s="1"/>
  <c r="E25" i="265"/>
  <c r="BP24" i="265"/>
  <c r="BM24" i="265"/>
  <c r="BJ24" i="265"/>
  <c r="BG24" i="265"/>
  <c r="BD24" i="265"/>
  <c r="BC24" i="265"/>
  <c r="BB24" i="265"/>
  <c r="BA24" i="265"/>
  <c r="AY24" i="265"/>
  <c r="AX24" i="265"/>
  <c r="AW24" i="265"/>
  <c r="AV24" i="265"/>
  <c r="AU24" i="265"/>
  <c r="AT24" i="265"/>
  <c r="AS24" i="265"/>
  <c r="AR24" i="265"/>
  <c r="AJ24" i="265"/>
  <c r="AO24" i="265" s="1"/>
  <c r="BQ24" i="265" s="1"/>
  <c r="BR24" i="265" s="1"/>
  <c r="AI24" i="265"/>
  <c r="AC24" i="265"/>
  <c r="AH24" i="265" s="1"/>
  <c r="BN24" i="265" s="1"/>
  <c r="BO24" i="265" s="1"/>
  <c r="AB24" i="265"/>
  <c r="V24" i="265"/>
  <c r="AA24" i="265" s="1"/>
  <c r="BK24" i="265" s="1"/>
  <c r="BL24" i="265" s="1"/>
  <c r="U24" i="265"/>
  <c r="O24" i="265"/>
  <c r="T24" i="265" s="1"/>
  <c r="BH24" i="265" s="1"/>
  <c r="BI24" i="265" s="1"/>
  <c r="N24" i="265"/>
  <c r="H24" i="265"/>
  <c r="M24" i="265" s="1"/>
  <c r="BE24" i="265" s="1"/>
  <c r="BF24" i="265" s="1"/>
  <c r="G24" i="265"/>
  <c r="F24" i="265"/>
  <c r="A24" i="265" s="1"/>
  <c r="E24" i="265"/>
  <c r="BP23" i="265"/>
  <c r="BM23" i="265"/>
  <c r="BJ23" i="265"/>
  <c r="BG23" i="265"/>
  <c r="BD23" i="265"/>
  <c r="BC23" i="265"/>
  <c r="BB23" i="265"/>
  <c r="BA23" i="265"/>
  <c r="AY23" i="265"/>
  <c r="AX23" i="265"/>
  <c r="AW23" i="265"/>
  <c r="AV23" i="265"/>
  <c r="AU23" i="265"/>
  <c r="AT23" i="265"/>
  <c r="AS23" i="265"/>
  <c r="AR23" i="265"/>
  <c r="AJ23" i="265"/>
  <c r="AI23" i="265"/>
  <c r="AC23" i="265"/>
  <c r="AH23" i="265" s="1"/>
  <c r="BN23" i="265" s="1"/>
  <c r="BO23" i="265" s="1"/>
  <c r="AB23" i="265"/>
  <c r="V23" i="265"/>
  <c r="U23" i="265"/>
  <c r="O23" i="265"/>
  <c r="T23" i="265" s="1"/>
  <c r="BH23" i="265" s="1"/>
  <c r="BI23" i="265" s="1"/>
  <c r="N23" i="265"/>
  <c r="H23" i="265"/>
  <c r="G23" i="265"/>
  <c r="F23" i="265"/>
  <c r="A23" i="265" s="1"/>
  <c r="E23" i="265"/>
  <c r="BP22" i="265"/>
  <c r="BM22" i="265"/>
  <c r="BJ22" i="265"/>
  <c r="BG22" i="265"/>
  <c r="BD22" i="265"/>
  <c r="BC22" i="265"/>
  <c r="BB22" i="265"/>
  <c r="BA22" i="265"/>
  <c r="AY22" i="265"/>
  <c r="AX22" i="265"/>
  <c r="AW22" i="265"/>
  <c r="AV22" i="265"/>
  <c r="AU22" i="265"/>
  <c r="AT22" i="265"/>
  <c r="AS22" i="265"/>
  <c r="AR22" i="265"/>
  <c r="AJ22" i="265"/>
  <c r="AN22" i="265" s="1"/>
  <c r="AI22" i="265"/>
  <c r="AC22" i="265"/>
  <c r="AG22" i="265" s="1"/>
  <c r="AB22" i="265"/>
  <c r="V22" i="265"/>
  <c r="Z22" i="265" s="1"/>
  <c r="U22" i="265"/>
  <c r="O22" i="265"/>
  <c r="S22" i="265" s="1"/>
  <c r="N22" i="265"/>
  <c r="H22" i="265"/>
  <c r="L22" i="265" s="1"/>
  <c r="G22" i="265"/>
  <c r="F22" i="265"/>
  <c r="A22" i="265" s="1"/>
  <c r="E22" i="265"/>
  <c r="BP21" i="265"/>
  <c r="BM21" i="265"/>
  <c r="BJ21" i="265"/>
  <c r="BG21" i="265"/>
  <c r="BD21" i="265"/>
  <c r="BC21" i="265"/>
  <c r="BB21" i="265"/>
  <c r="BA21" i="265"/>
  <c r="AY21" i="265"/>
  <c r="AX21" i="265"/>
  <c r="AW21" i="265"/>
  <c r="AV21" i="265"/>
  <c r="AU21" i="265"/>
  <c r="AT21" i="265"/>
  <c r="AS21" i="265"/>
  <c r="AR21" i="265"/>
  <c r="AJ21" i="265"/>
  <c r="AI21" i="265"/>
  <c r="AC21" i="265"/>
  <c r="AH21" i="265" s="1"/>
  <c r="BN21" i="265" s="1"/>
  <c r="BO21" i="265" s="1"/>
  <c r="AB21" i="265"/>
  <c r="V21" i="265"/>
  <c r="AA21" i="265" s="1"/>
  <c r="BK21" i="265" s="1"/>
  <c r="BL21" i="265" s="1"/>
  <c r="U21" i="265"/>
  <c r="O21" i="265"/>
  <c r="N21" i="265"/>
  <c r="H21" i="265"/>
  <c r="G21" i="265"/>
  <c r="F21" i="265"/>
  <c r="A21" i="265" s="1"/>
  <c r="E21" i="265"/>
  <c r="BP20" i="265"/>
  <c r="BM20" i="265"/>
  <c r="BJ20" i="265"/>
  <c r="BG20" i="265"/>
  <c r="BD20" i="265"/>
  <c r="BC20" i="265"/>
  <c r="BB20" i="265"/>
  <c r="BA20" i="265"/>
  <c r="AY20" i="265"/>
  <c r="AX20" i="265"/>
  <c r="AW20" i="265"/>
  <c r="AV20" i="265"/>
  <c r="AU20" i="265"/>
  <c r="AT20" i="265"/>
  <c r="AS20" i="265"/>
  <c r="AR20" i="265"/>
  <c r="AJ20" i="265"/>
  <c r="AO20" i="265" s="1"/>
  <c r="BQ20" i="265" s="1"/>
  <c r="BR20" i="265" s="1"/>
  <c r="AI20" i="265"/>
  <c r="AC20" i="265"/>
  <c r="AH20" i="265" s="1"/>
  <c r="BN20" i="265" s="1"/>
  <c r="BO20" i="265" s="1"/>
  <c r="AB20" i="265"/>
  <c r="V20" i="265"/>
  <c r="AA20" i="265" s="1"/>
  <c r="BK20" i="265" s="1"/>
  <c r="BL20" i="265" s="1"/>
  <c r="U20" i="265"/>
  <c r="O20" i="265"/>
  <c r="T20" i="265" s="1"/>
  <c r="BH20" i="265" s="1"/>
  <c r="BI20" i="265" s="1"/>
  <c r="N20" i="265"/>
  <c r="H20" i="265"/>
  <c r="M20" i="265" s="1"/>
  <c r="BE20" i="265" s="1"/>
  <c r="BF20" i="265" s="1"/>
  <c r="G20" i="265"/>
  <c r="F20" i="265"/>
  <c r="A20" i="265" s="1"/>
  <c r="E20" i="265"/>
  <c r="BP19" i="265"/>
  <c r="BM19" i="265"/>
  <c r="BJ19" i="265"/>
  <c r="BG19" i="265"/>
  <c r="BD19" i="265"/>
  <c r="BC19" i="265"/>
  <c r="BB19" i="265"/>
  <c r="BA19" i="265"/>
  <c r="AY19" i="265"/>
  <c r="AX19" i="265"/>
  <c r="AW19" i="265"/>
  <c r="AV19" i="265"/>
  <c r="AU19" i="265"/>
  <c r="AT19" i="265"/>
  <c r="AS19" i="265"/>
  <c r="AR19" i="265"/>
  <c r="AJ19" i="265"/>
  <c r="AO19" i="265" s="1"/>
  <c r="BQ19" i="265" s="1"/>
  <c r="BR19" i="265" s="1"/>
  <c r="AI19" i="265"/>
  <c r="AC19" i="265"/>
  <c r="AB19" i="265"/>
  <c r="V19" i="265"/>
  <c r="AA19" i="265" s="1"/>
  <c r="BK19" i="265" s="1"/>
  <c r="BL19" i="265" s="1"/>
  <c r="U19" i="265"/>
  <c r="O19" i="265"/>
  <c r="T19" i="265" s="1"/>
  <c r="BH19" i="265" s="1"/>
  <c r="BI19" i="265" s="1"/>
  <c r="N19" i="265"/>
  <c r="H19" i="265"/>
  <c r="G19" i="265"/>
  <c r="F19" i="265"/>
  <c r="A19" i="265" s="1"/>
  <c r="E19" i="265"/>
  <c r="BP18" i="265"/>
  <c r="BM18" i="265"/>
  <c r="BJ18" i="265"/>
  <c r="BG18" i="265"/>
  <c r="BD18" i="265"/>
  <c r="BC18" i="265"/>
  <c r="BB18" i="265"/>
  <c r="BA18" i="265"/>
  <c r="AY18" i="265"/>
  <c r="AX18" i="265"/>
  <c r="AW18" i="265"/>
  <c r="AV18" i="265"/>
  <c r="AU18" i="265"/>
  <c r="AT18" i="265"/>
  <c r="AS18" i="265"/>
  <c r="AR18" i="265"/>
  <c r="AJ18" i="265"/>
  <c r="AI18" i="265"/>
  <c r="AC18" i="265"/>
  <c r="AB18" i="265"/>
  <c r="V18" i="265"/>
  <c r="U18" i="265"/>
  <c r="O18" i="265"/>
  <c r="N18" i="265"/>
  <c r="H18" i="265"/>
  <c r="G18" i="265"/>
  <c r="F18" i="265"/>
  <c r="A18" i="265" s="1"/>
  <c r="E18" i="265"/>
  <c r="BP17" i="265"/>
  <c r="BM17" i="265"/>
  <c r="BJ17" i="265"/>
  <c r="BG17" i="265"/>
  <c r="BD17" i="265"/>
  <c r="BC17" i="265"/>
  <c r="BB17" i="265"/>
  <c r="BA17" i="265"/>
  <c r="AY17" i="265"/>
  <c r="AX17" i="265"/>
  <c r="AW17" i="265"/>
  <c r="AV17" i="265"/>
  <c r="AU17" i="265"/>
  <c r="AT17" i="265"/>
  <c r="AS17" i="265"/>
  <c r="AR17" i="265"/>
  <c r="AJ17" i="265"/>
  <c r="AI17" i="265"/>
  <c r="AC17" i="265"/>
  <c r="AB17" i="265"/>
  <c r="V17" i="265"/>
  <c r="U17" i="265"/>
  <c r="O17" i="265"/>
  <c r="N17" i="265"/>
  <c r="H17" i="265"/>
  <c r="G17" i="265"/>
  <c r="F17" i="265"/>
  <c r="A17" i="265" s="1"/>
  <c r="E17" i="265"/>
  <c r="BP16" i="265"/>
  <c r="BM16" i="265"/>
  <c r="BJ16" i="265"/>
  <c r="BG16" i="265"/>
  <c r="BD16" i="265"/>
  <c r="BC16" i="265"/>
  <c r="BB16" i="265"/>
  <c r="BA16" i="265"/>
  <c r="AY16" i="265"/>
  <c r="AX16" i="265"/>
  <c r="AW16" i="265"/>
  <c r="AV16" i="265"/>
  <c r="AU16" i="265"/>
  <c r="AT16" i="265"/>
  <c r="AS16" i="265"/>
  <c r="AR16" i="265"/>
  <c r="AJ16" i="265"/>
  <c r="AO16" i="265" s="1"/>
  <c r="BQ16" i="265" s="1"/>
  <c r="BR16" i="265" s="1"/>
  <c r="AI16" i="265"/>
  <c r="AC16" i="265"/>
  <c r="AH16" i="265" s="1"/>
  <c r="BN16" i="265" s="1"/>
  <c r="BO16" i="265" s="1"/>
  <c r="AB16" i="265"/>
  <c r="V16" i="265"/>
  <c r="AA16" i="265" s="1"/>
  <c r="BK16" i="265" s="1"/>
  <c r="BL16" i="265" s="1"/>
  <c r="U16" i="265"/>
  <c r="O16" i="265"/>
  <c r="T16" i="265" s="1"/>
  <c r="BH16" i="265" s="1"/>
  <c r="BI16" i="265" s="1"/>
  <c r="N16" i="265"/>
  <c r="H16" i="265"/>
  <c r="M16" i="265" s="1"/>
  <c r="BE16" i="265" s="1"/>
  <c r="BF16" i="265" s="1"/>
  <c r="G16" i="265"/>
  <c r="F16" i="265"/>
  <c r="A16" i="265" s="1"/>
  <c r="E16" i="265"/>
  <c r="BP15" i="265"/>
  <c r="BM15" i="265"/>
  <c r="BJ15" i="265"/>
  <c r="BG15" i="265"/>
  <c r="BD15" i="265"/>
  <c r="BC15" i="265"/>
  <c r="BB15" i="265"/>
  <c r="BA15" i="265"/>
  <c r="AT15" i="265"/>
  <c r="AS15" i="265"/>
  <c r="AR15" i="265"/>
  <c r="AB15" i="265"/>
  <c r="V15" i="265"/>
  <c r="U15" i="265"/>
  <c r="N15" i="265"/>
  <c r="G15" i="265"/>
  <c r="BP14" i="265"/>
  <c r="BM14" i="265"/>
  <c r="BJ14" i="265"/>
  <c r="BG14" i="265"/>
  <c r="BD14" i="265"/>
  <c r="BC14" i="265"/>
  <c r="BB14" i="265"/>
  <c r="BA14" i="265"/>
  <c r="AT14" i="265"/>
  <c r="AS14" i="265"/>
  <c r="AR14" i="265"/>
  <c r="AB14" i="265"/>
  <c r="V14" i="265"/>
  <c r="U14" i="265"/>
  <c r="O14" i="265"/>
  <c r="N14" i="265"/>
  <c r="H14" i="265"/>
  <c r="G14" i="265"/>
  <c r="BP11" i="265"/>
  <c r="BM11" i="265"/>
  <c r="BJ11" i="265"/>
  <c r="BG11" i="265"/>
  <c r="BD11" i="265"/>
  <c r="BC11" i="265"/>
  <c r="BB11" i="265"/>
  <c r="BA11" i="265"/>
  <c r="AT11" i="265"/>
  <c r="AS11" i="265"/>
  <c r="AR11" i="265"/>
  <c r="AB11" i="265"/>
  <c r="V11" i="265"/>
  <c r="U11" i="265"/>
  <c r="O11" i="265"/>
  <c r="N11" i="265"/>
  <c r="H11" i="265"/>
  <c r="G11" i="265"/>
  <c r="BP13" i="265"/>
  <c r="BM13" i="265"/>
  <c r="BJ13" i="265"/>
  <c r="BG13" i="265"/>
  <c r="BD13" i="265"/>
  <c r="BC13" i="265"/>
  <c r="BB13" i="265"/>
  <c r="BA13" i="265"/>
  <c r="AT13" i="265"/>
  <c r="AS13" i="265"/>
  <c r="AR13" i="265"/>
  <c r="AB13" i="265"/>
  <c r="V13" i="265"/>
  <c r="U13" i="265"/>
  <c r="O13" i="265"/>
  <c r="N13" i="265"/>
  <c r="H13" i="265"/>
  <c r="G13" i="265"/>
  <c r="BP12" i="265"/>
  <c r="BM12" i="265"/>
  <c r="BJ12" i="265"/>
  <c r="BG12" i="265"/>
  <c r="BD12" i="265"/>
  <c r="BC12" i="265"/>
  <c r="BB12" i="265"/>
  <c r="BA12" i="265"/>
  <c r="AT12" i="265"/>
  <c r="AS12" i="265"/>
  <c r="AR12" i="265"/>
  <c r="AB12" i="265"/>
  <c r="U12" i="265"/>
  <c r="O12" i="265"/>
  <c r="N12" i="265"/>
  <c r="H12" i="265"/>
  <c r="G12" i="265"/>
  <c r="CI32" i="258"/>
  <c r="CF32" i="258"/>
  <c r="CC32" i="258"/>
  <c r="BZ32" i="258"/>
  <c r="BW32" i="258"/>
  <c r="BV32" i="258"/>
  <c r="BU32" i="258"/>
  <c r="BT32" i="258"/>
  <c r="BP32" i="258"/>
  <c r="BM32" i="258"/>
  <c r="BJ32" i="258"/>
  <c r="BG32" i="258"/>
  <c r="BD32" i="258"/>
  <c r="BC32" i="258"/>
  <c r="BB32" i="258"/>
  <c r="BA32" i="258"/>
  <c r="AY32" i="258"/>
  <c r="AX32" i="258"/>
  <c r="AW32" i="258"/>
  <c r="AV32" i="258"/>
  <c r="AU32" i="258"/>
  <c r="AT32" i="258"/>
  <c r="AS32" i="258"/>
  <c r="AR32" i="258"/>
  <c r="AJ32" i="258"/>
  <c r="AI32" i="258"/>
  <c r="AC32" i="258"/>
  <c r="AB32" i="258"/>
  <c r="V32" i="258"/>
  <c r="U32" i="258"/>
  <c r="O32" i="258"/>
  <c r="N32" i="258"/>
  <c r="H32" i="258"/>
  <c r="G32" i="258"/>
  <c r="F32" i="258"/>
  <c r="A32" i="258" s="1"/>
  <c r="E32" i="258"/>
  <c r="CI31" i="258"/>
  <c r="CF31" i="258"/>
  <c r="CC31" i="258"/>
  <c r="BZ31" i="258"/>
  <c r="BW31" i="258"/>
  <c r="BV31" i="258"/>
  <c r="BU31" i="258"/>
  <c r="BT31" i="258"/>
  <c r="BP31" i="258"/>
  <c r="BM31" i="258"/>
  <c r="BJ31" i="258"/>
  <c r="BG31" i="258"/>
  <c r="BD31" i="258"/>
  <c r="BC31" i="258"/>
  <c r="BB31" i="258"/>
  <c r="BA31" i="258"/>
  <c r="AY31" i="258"/>
  <c r="AX31" i="258"/>
  <c r="AW31" i="258"/>
  <c r="AV31" i="258"/>
  <c r="AU31" i="258"/>
  <c r="AT31" i="258"/>
  <c r="AS31" i="258"/>
  <c r="AR31" i="258"/>
  <c r="AJ31" i="258"/>
  <c r="AN31" i="258" s="1"/>
  <c r="AI31" i="258"/>
  <c r="AC31" i="258"/>
  <c r="AB31" i="258"/>
  <c r="V31" i="258"/>
  <c r="U31" i="258"/>
  <c r="O31" i="258"/>
  <c r="S31" i="258" s="1"/>
  <c r="N31" i="258"/>
  <c r="H31" i="258"/>
  <c r="G31" i="258"/>
  <c r="F31" i="258"/>
  <c r="A31" i="258" s="1"/>
  <c r="E31" i="258"/>
  <c r="CI30" i="258"/>
  <c r="CF30" i="258"/>
  <c r="CC30" i="258"/>
  <c r="BZ30" i="258"/>
  <c r="BW30" i="258"/>
  <c r="BV30" i="258"/>
  <c r="BU30" i="258"/>
  <c r="BT30" i="258"/>
  <c r="BP30" i="258"/>
  <c r="BM30" i="258"/>
  <c r="BJ30" i="258"/>
  <c r="BG30" i="258"/>
  <c r="BD30" i="258"/>
  <c r="BC30" i="258"/>
  <c r="BB30" i="258"/>
  <c r="BA30" i="258"/>
  <c r="AY30" i="258"/>
  <c r="AX30" i="258"/>
  <c r="AW30" i="258"/>
  <c r="AV30" i="258"/>
  <c r="AU30" i="258"/>
  <c r="AT30" i="258"/>
  <c r="AS30" i="258"/>
  <c r="AR30" i="258"/>
  <c r="AJ30" i="258"/>
  <c r="AI30" i="258"/>
  <c r="AC30" i="258"/>
  <c r="AB30" i="258"/>
  <c r="V30" i="258"/>
  <c r="U30" i="258"/>
  <c r="O30" i="258"/>
  <c r="N30" i="258"/>
  <c r="H30" i="258"/>
  <c r="G30" i="258"/>
  <c r="F30" i="258"/>
  <c r="A30" i="258" s="1"/>
  <c r="E30" i="258"/>
  <c r="CI29" i="258"/>
  <c r="CF29" i="258"/>
  <c r="CC29" i="258"/>
  <c r="BZ29" i="258"/>
  <c r="BW29" i="258"/>
  <c r="BV29" i="258"/>
  <c r="BU29" i="258"/>
  <c r="BT29" i="258"/>
  <c r="BP29" i="258"/>
  <c r="BM29" i="258"/>
  <c r="BJ29" i="258"/>
  <c r="BG29" i="258"/>
  <c r="BD29" i="258"/>
  <c r="BC29" i="258"/>
  <c r="BB29" i="258"/>
  <c r="BA29" i="258"/>
  <c r="AY29" i="258"/>
  <c r="AX29" i="258"/>
  <c r="AW29" i="258"/>
  <c r="AV29" i="258"/>
  <c r="AU29" i="258"/>
  <c r="AT29" i="258"/>
  <c r="AS29" i="258"/>
  <c r="AR29" i="258"/>
  <c r="AJ29" i="258"/>
  <c r="AO29" i="258" s="1"/>
  <c r="BQ29" i="258" s="1"/>
  <c r="BR29" i="258" s="1"/>
  <c r="AI29" i="258"/>
  <c r="AC29" i="258"/>
  <c r="AH29" i="258" s="1"/>
  <c r="CG29" i="258" s="1"/>
  <c r="CH29" i="258" s="1"/>
  <c r="AB29" i="258"/>
  <c r="V29" i="258"/>
  <c r="AA29" i="258" s="1"/>
  <c r="CD29" i="258" s="1"/>
  <c r="CE29" i="258" s="1"/>
  <c r="U29" i="258"/>
  <c r="O29" i="258"/>
  <c r="T29" i="258" s="1"/>
  <c r="BH29" i="258" s="1"/>
  <c r="BI29" i="258" s="1"/>
  <c r="N29" i="258"/>
  <c r="H29" i="258"/>
  <c r="G29" i="258"/>
  <c r="F29" i="258"/>
  <c r="A29" i="258" s="1"/>
  <c r="E29" i="258"/>
  <c r="CI28" i="258"/>
  <c r="CF28" i="258"/>
  <c r="CC28" i="258"/>
  <c r="BZ28" i="258"/>
  <c r="BW28" i="258"/>
  <c r="BV28" i="258"/>
  <c r="BU28" i="258"/>
  <c r="BT28" i="258"/>
  <c r="BP28" i="258"/>
  <c r="BM28" i="258"/>
  <c r="BJ28" i="258"/>
  <c r="BG28" i="258"/>
  <c r="BD28" i="258"/>
  <c r="BC28" i="258"/>
  <c r="BB28" i="258"/>
  <c r="BA28" i="258"/>
  <c r="AY28" i="258"/>
  <c r="AX28" i="258"/>
  <c r="AW28" i="258"/>
  <c r="AV28" i="258"/>
  <c r="AU28" i="258"/>
  <c r="AT28" i="258"/>
  <c r="AS28" i="258"/>
  <c r="AR28" i="258"/>
  <c r="AJ28" i="258"/>
  <c r="AN28" i="258" s="1"/>
  <c r="AI28" i="258"/>
  <c r="AC28" i="258"/>
  <c r="AB28" i="258"/>
  <c r="V28" i="258"/>
  <c r="Z28" i="258" s="1"/>
  <c r="U28" i="258"/>
  <c r="O28" i="258"/>
  <c r="S28" i="258" s="1"/>
  <c r="N28" i="258"/>
  <c r="H28" i="258"/>
  <c r="L28" i="258" s="1"/>
  <c r="G28" i="258"/>
  <c r="F28" i="258"/>
  <c r="A28" i="258" s="1"/>
  <c r="E28" i="258"/>
  <c r="CI27" i="258"/>
  <c r="CF27" i="258"/>
  <c r="CC27" i="258"/>
  <c r="BZ27" i="258"/>
  <c r="BW27" i="258"/>
  <c r="BV27" i="258"/>
  <c r="BU27" i="258"/>
  <c r="BT27" i="258"/>
  <c r="BP27" i="258"/>
  <c r="BM27" i="258"/>
  <c r="BJ27" i="258"/>
  <c r="BG27" i="258"/>
  <c r="BD27" i="258"/>
  <c r="BC27" i="258"/>
  <c r="BB27" i="258"/>
  <c r="BA27" i="258"/>
  <c r="AY27" i="258"/>
  <c r="AX27" i="258"/>
  <c r="AW27" i="258"/>
  <c r="AV27" i="258"/>
  <c r="AU27" i="258"/>
  <c r="AT27" i="258"/>
  <c r="AS27" i="258"/>
  <c r="AR27" i="258"/>
  <c r="AJ27" i="258"/>
  <c r="AO27" i="258" s="1"/>
  <c r="AI27" i="258"/>
  <c r="AC27" i="258"/>
  <c r="AH27" i="258" s="1"/>
  <c r="AB27" i="258"/>
  <c r="V27" i="258"/>
  <c r="AA27" i="258" s="1"/>
  <c r="U27" i="258"/>
  <c r="O27" i="258"/>
  <c r="T27" i="258" s="1"/>
  <c r="N27" i="258"/>
  <c r="H27" i="258"/>
  <c r="M27" i="258" s="1"/>
  <c r="G27" i="258"/>
  <c r="F27" i="258"/>
  <c r="A27" i="258" s="1"/>
  <c r="E27" i="258"/>
  <c r="CI26" i="258"/>
  <c r="CF26" i="258"/>
  <c r="CC26" i="258"/>
  <c r="BZ26" i="258"/>
  <c r="BW26" i="258"/>
  <c r="BV26" i="258"/>
  <c r="BU26" i="258"/>
  <c r="BT26" i="258"/>
  <c r="BP26" i="258"/>
  <c r="BM26" i="258"/>
  <c r="BJ26" i="258"/>
  <c r="BG26" i="258"/>
  <c r="BD26" i="258"/>
  <c r="BC26" i="258"/>
  <c r="BB26" i="258"/>
  <c r="BA26" i="258"/>
  <c r="AY26" i="258"/>
  <c r="AX26" i="258"/>
  <c r="AW26" i="258"/>
  <c r="AV26" i="258"/>
  <c r="AU26" i="258"/>
  <c r="AT26" i="258"/>
  <c r="AS26" i="258"/>
  <c r="AR26" i="258"/>
  <c r="AJ26" i="258"/>
  <c r="AI26" i="258"/>
  <c r="AC26" i="258"/>
  <c r="AB26" i="258"/>
  <c r="V26" i="258"/>
  <c r="U26" i="258"/>
  <c r="O26" i="258"/>
  <c r="N26" i="258"/>
  <c r="H26" i="258"/>
  <c r="G26" i="258"/>
  <c r="F26" i="258"/>
  <c r="A26" i="258" s="1"/>
  <c r="E26" i="258"/>
  <c r="CI25" i="258"/>
  <c r="CF25" i="258"/>
  <c r="CC25" i="258"/>
  <c r="BZ25" i="258"/>
  <c r="BW25" i="258"/>
  <c r="BV25" i="258"/>
  <c r="BU25" i="258"/>
  <c r="BT25" i="258"/>
  <c r="BP25" i="258"/>
  <c r="BM25" i="258"/>
  <c r="BJ25" i="258"/>
  <c r="BG25" i="258"/>
  <c r="BD25" i="258"/>
  <c r="BC25" i="258"/>
  <c r="BB25" i="258"/>
  <c r="BA25" i="258"/>
  <c r="AY25" i="258"/>
  <c r="AX25" i="258"/>
  <c r="AW25" i="258"/>
  <c r="AV25" i="258"/>
  <c r="AU25" i="258"/>
  <c r="AT25" i="258"/>
  <c r="AS25" i="258"/>
  <c r="AR25" i="258"/>
  <c r="AJ25" i="258"/>
  <c r="AN25" i="258" s="1"/>
  <c r="AI25" i="258"/>
  <c r="AC25" i="258"/>
  <c r="AB25" i="258"/>
  <c r="V25" i="258"/>
  <c r="U25" i="258"/>
  <c r="O25" i="258"/>
  <c r="S25" i="258" s="1"/>
  <c r="N25" i="258"/>
  <c r="H25" i="258"/>
  <c r="L25" i="258" s="1"/>
  <c r="G25" i="258"/>
  <c r="F25" i="258"/>
  <c r="A25" i="258" s="1"/>
  <c r="E25" i="258"/>
  <c r="CI24" i="258"/>
  <c r="CF24" i="258"/>
  <c r="CC24" i="258"/>
  <c r="BZ24" i="258"/>
  <c r="BW24" i="258"/>
  <c r="BV24" i="258"/>
  <c r="BU24" i="258"/>
  <c r="BT24" i="258"/>
  <c r="BP24" i="258"/>
  <c r="BM24" i="258"/>
  <c r="BJ24" i="258"/>
  <c r="BG24" i="258"/>
  <c r="BD24" i="258"/>
  <c r="BC24" i="258"/>
  <c r="BB24" i="258"/>
  <c r="BA24" i="258"/>
  <c r="AY24" i="258"/>
  <c r="AX24" i="258"/>
  <c r="AW24" i="258"/>
  <c r="AV24" i="258"/>
  <c r="AU24" i="258"/>
  <c r="AT24" i="258"/>
  <c r="AS24" i="258"/>
  <c r="AR24" i="258"/>
  <c r="AJ24" i="258"/>
  <c r="AO24" i="258" s="1"/>
  <c r="AI24" i="258"/>
  <c r="AC24" i="258"/>
  <c r="AH24" i="258" s="1"/>
  <c r="AB24" i="258"/>
  <c r="V24" i="258"/>
  <c r="U24" i="258"/>
  <c r="O24" i="258"/>
  <c r="N24" i="258"/>
  <c r="H24" i="258"/>
  <c r="G24" i="258"/>
  <c r="F24" i="258"/>
  <c r="A24" i="258" s="1"/>
  <c r="E24" i="258"/>
  <c r="CI23" i="258"/>
  <c r="CF23" i="258"/>
  <c r="CC23" i="258"/>
  <c r="BZ23" i="258"/>
  <c r="BW23" i="258"/>
  <c r="BV23" i="258"/>
  <c r="BU23" i="258"/>
  <c r="BT23" i="258"/>
  <c r="BP23" i="258"/>
  <c r="BM23" i="258"/>
  <c r="BJ23" i="258"/>
  <c r="BG23" i="258"/>
  <c r="BD23" i="258"/>
  <c r="BC23" i="258"/>
  <c r="BB23" i="258"/>
  <c r="BA23" i="258"/>
  <c r="AY23" i="258"/>
  <c r="AX23" i="258"/>
  <c r="AW23" i="258"/>
  <c r="AV23" i="258"/>
  <c r="AU23" i="258"/>
  <c r="AT23" i="258"/>
  <c r="AS23" i="258"/>
  <c r="AR23" i="258"/>
  <c r="AJ23" i="258"/>
  <c r="AO23" i="258" s="1"/>
  <c r="AI23" i="258"/>
  <c r="AC23" i="258"/>
  <c r="AH23" i="258" s="1"/>
  <c r="AB23" i="258"/>
  <c r="V23" i="258"/>
  <c r="AA23" i="258" s="1"/>
  <c r="U23" i="258"/>
  <c r="O23" i="258"/>
  <c r="T23" i="258" s="1"/>
  <c r="N23" i="258"/>
  <c r="H23" i="258"/>
  <c r="M23" i="258" s="1"/>
  <c r="G23" i="258"/>
  <c r="F23" i="258"/>
  <c r="A23" i="258" s="1"/>
  <c r="E23" i="258"/>
  <c r="CI22" i="258"/>
  <c r="CF22" i="258"/>
  <c r="CC22" i="258"/>
  <c r="BZ22" i="258"/>
  <c r="BW22" i="258"/>
  <c r="BV22" i="258"/>
  <c r="BU22" i="258"/>
  <c r="BT22" i="258"/>
  <c r="BP22" i="258"/>
  <c r="BM22" i="258"/>
  <c r="BJ22" i="258"/>
  <c r="BG22" i="258"/>
  <c r="BD22" i="258"/>
  <c r="BC22" i="258"/>
  <c r="BB22" i="258"/>
  <c r="BA22" i="258"/>
  <c r="AY22" i="258"/>
  <c r="AX22" i="258"/>
  <c r="AW22" i="258"/>
  <c r="AV22" i="258"/>
  <c r="AU22" i="258"/>
  <c r="AT22" i="258"/>
  <c r="AS22" i="258"/>
  <c r="AR22" i="258"/>
  <c r="AJ22" i="258"/>
  <c r="AI22" i="258"/>
  <c r="AC22" i="258"/>
  <c r="AB22" i="258"/>
  <c r="V22" i="258"/>
  <c r="U22" i="258"/>
  <c r="O22" i="258"/>
  <c r="N22" i="258"/>
  <c r="H22" i="258"/>
  <c r="G22" i="258"/>
  <c r="F22" i="258"/>
  <c r="A22" i="258" s="1"/>
  <c r="E22" i="258"/>
  <c r="CI21" i="258"/>
  <c r="CF21" i="258"/>
  <c r="CC21" i="258"/>
  <c r="BZ21" i="258"/>
  <c r="BW21" i="258"/>
  <c r="BV21" i="258"/>
  <c r="BU21" i="258"/>
  <c r="BT21" i="258"/>
  <c r="BP21" i="258"/>
  <c r="BM21" i="258"/>
  <c r="BJ21" i="258"/>
  <c r="BG21" i="258"/>
  <c r="BD21" i="258"/>
  <c r="BC21" i="258"/>
  <c r="BB21" i="258"/>
  <c r="BA21" i="258"/>
  <c r="AY21" i="258"/>
  <c r="AX21" i="258"/>
  <c r="AW21" i="258"/>
  <c r="AV21" i="258"/>
  <c r="AU21" i="258"/>
  <c r="AT21" i="258"/>
  <c r="AS21" i="258"/>
  <c r="AR21" i="258"/>
  <c r="AJ21" i="258"/>
  <c r="AN21" i="258" s="1"/>
  <c r="AI21" i="258"/>
  <c r="AC21" i="258"/>
  <c r="AB21" i="258"/>
  <c r="V21" i="258"/>
  <c r="Z21" i="258" s="1"/>
  <c r="U21" i="258"/>
  <c r="O21" i="258"/>
  <c r="S21" i="258" s="1"/>
  <c r="N21" i="258"/>
  <c r="H21" i="258"/>
  <c r="L21" i="258" s="1"/>
  <c r="G21" i="258"/>
  <c r="F21" i="258"/>
  <c r="A21" i="258" s="1"/>
  <c r="E21" i="258"/>
  <c r="CI20" i="258"/>
  <c r="CF20" i="258"/>
  <c r="CC20" i="258"/>
  <c r="BZ20" i="258"/>
  <c r="BW20" i="258"/>
  <c r="BV20" i="258"/>
  <c r="BU20" i="258"/>
  <c r="BT20" i="258"/>
  <c r="BP20" i="258"/>
  <c r="BM20" i="258"/>
  <c r="BJ20" i="258"/>
  <c r="BG20" i="258"/>
  <c r="BD20" i="258"/>
  <c r="BC20" i="258"/>
  <c r="BB20" i="258"/>
  <c r="BA20" i="258"/>
  <c r="AY20" i="258"/>
  <c r="AX20" i="258"/>
  <c r="AW20" i="258"/>
  <c r="AV20" i="258"/>
  <c r="AU20" i="258"/>
  <c r="AT20" i="258"/>
  <c r="AS20" i="258"/>
  <c r="AR20" i="258"/>
  <c r="AJ20" i="258"/>
  <c r="AI20" i="258"/>
  <c r="AC20" i="258"/>
  <c r="AH20" i="258" s="1"/>
  <c r="AB20" i="258"/>
  <c r="V20" i="258"/>
  <c r="U20" i="258"/>
  <c r="O20" i="258"/>
  <c r="T20" i="258" s="1"/>
  <c r="N20" i="258"/>
  <c r="H20" i="258"/>
  <c r="M20" i="258" s="1"/>
  <c r="G20" i="258"/>
  <c r="F20" i="258"/>
  <c r="A20" i="258" s="1"/>
  <c r="E20" i="258"/>
  <c r="CI19" i="258"/>
  <c r="CF19" i="258"/>
  <c r="CC19" i="258"/>
  <c r="BZ19" i="258"/>
  <c r="BW19" i="258"/>
  <c r="BV19" i="258"/>
  <c r="BU19" i="258"/>
  <c r="BT19" i="258"/>
  <c r="BP19" i="258"/>
  <c r="BM19" i="258"/>
  <c r="BJ19" i="258"/>
  <c r="BG19" i="258"/>
  <c r="BD19" i="258"/>
  <c r="BC19" i="258"/>
  <c r="BB19" i="258"/>
  <c r="BA19" i="258"/>
  <c r="AY19" i="258"/>
  <c r="AX19" i="258"/>
  <c r="AW19" i="258"/>
  <c r="AV19" i="258"/>
  <c r="AU19" i="258"/>
  <c r="AT19" i="258"/>
  <c r="AS19" i="258"/>
  <c r="AR19" i="258"/>
  <c r="AJ19" i="258"/>
  <c r="AO19" i="258" s="1"/>
  <c r="AI19" i="258"/>
  <c r="AC19" i="258"/>
  <c r="AH19" i="258" s="1"/>
  <c r="AB19" i="258"/>
  <c r="V19" i="258"/>
  <c r="AA19" i="258" s="1"/>
  <c r="U19" i="258"/>
  <c r="O19" i="258"/>
  <c r="T19" i="258" s="1"/>
  <c r="N19" i="258"/>
  <c r="H19" i="258"/>
  <c r="M19" i="258" s="1"/>
  <c r="G19" i="258"/>
  <c r="F19" i="258"/>
  <c r="A19" i="258" s="1"/>
  <c r="E19" i="258"/>
  <c r="CI18" i="258"/>
  <c r="CF18" i="258"/>
  <c r="CC18" i="258"/>
  <c r="BZ18" i="258"/>
  <c r="BW18" i="258"/>
  <c r="BV18" i="258"/>
  <c r="BU18" i="258"/>
  <c r="BT18" i="258"/>
  <c r="BP18" i="258"/>
  <c r="BM18" i="258"/>
  <c r="BJ18" i="258"/>
  <c r="BG18" i="258"/>
  <c r="BD18" i="258"/>
  <c r="BC18" i="258"/>
  <c r="BB18" i="258"/>
  <c r="BA18" i="258"/>
  <c r="AY18" i="258"/>
  <c r="AX18" i="258"/>
  <c r="AW18" i="258"/>
  <c r="AV18" i="258"/>
  <c r="AU18" i="258"/>
  <c r="AT18" i="258"/>
  <c r="AS18" i="258"/>
  <c r="AR18" i="258"/>
  <c r="AJ18" i="258"/>
  <c r="AI18" i="258"/>
  <c r="AC18" i="258"/>
  <c r="AB18" i="258"/>
  <c r="V18" i="258"/>
  <c r="U18" i="258"/>
  <c r="O18" i="258"/>
  <c r="N18" i="258"/>
  <c r="H18" i="258"/>
  <c r="G18" i="258"/>
  <c r="F18" i="258"/>
  <c r="A18" i="258" s="1"/>
  <c r="E18" i="258"/>
  <c r="CI17" i="258"/>
  <c r="CF17" i="258"/>
  <c r="CC17" i="258"/>
  <c r="BZ17" i="258"/>
  <c r="BW17" i="258"/>
  <c r="BV17" i="258"/>
  <c r="BU17" i="258"/>
  <c r="BT17" i="258"/>
  <c r="BP17" i="258"/>
  <c r="BM17" i="258"/>
  <c r="BJ17" i="258"/>
  <c r="BG17" i="258"/>
  <c r="BD17" i="258"/>
  <c r="BC17" i="258"/>
  <c r="BB17" i="258"/>
  <c r="BA17" i="258"/>
  <c r="AY17" i="258"/>
  <c r="AX17" i="258"/>
  <c r="AW17" i="258"/>
  <c r="AV17" i="258"/>
  <c r="AU17" i="258"/>
  <c r="AT17" i="258"/>
  <c r="AS17" i="258"/>
  <c r="AR17" i="258"/>
  <c r="AJ17" i="258"/>
  <c r="AN17" i="258" s="1"/>
  <c r="AI17" i="258"/>
  <c r="AC17" i="258"/>
  <c r="AB17" i="258"/>
  <c r="V17" i="258"/>
  <c r="Z17" i="258" s="1"/>
  <c r="U17" i="258"/>
  <c r="O17" i="258"/>
  <c r="S17" i="258" s="1"/>
  <c r="N17" i="258"/>
  <c r="H17" i="258"/>
  <c r="L17" i="258" s="1"/>
  <c r="G17" i="258"/>
  <c r="F17" i="258"/>
  <c r="A17" i="258" s="1"/>
  <c r="E17" i="258"/>
  <c r="CI16" i="258"/>
  <c r="CF16" i="258"/>
  <c r="CC16" i="258"/>
  <c r="BZ16" i="258"/>
  <c r="BW16" i="258"/>
  <c r="BV16" i="258"/>
  <c r="BU16" i="258"/>
  <c r="BT16" i="258"/>
  <c r="BP16" i="258"/>
  <c r="BM16" i="258"/>
  <c r="BJ16" i="258"/>
  <c r="BG16" i="258"/>
  <c r="BD16" i="258"/>
  <c r="BC16" i="258"/>
  <c r="BB16" i="258"/>
  <c r="BA16" i="258"/>
  <c r="AY16" i="258"/>
  <c r="AX16" i="258"/>
  <c r="AW16" i="258"/>
  <c r="AV16" i="258"/>
  <c r="AU16" i="258"/>
  <c r="AT16" i="258"/>
  <c r="AS16" i="258"/>
  <c r="AR16" i="258"/>
  <c r="AJ16" i="258"/>
  <c r="AO16" i="258" s="1"/>
  <c r="AI16" i="258"/>
  <c r="AC16" i="258"/>
  <c r="AH16" i="258" s="1"/>
  <c r="AB16" i="258"/>
  <c r="V16" i="258"/>
  <c r="U16" i="258"/>
  <c r="O16" i="258"/>
  <c r="T16" i="258" s="1"/>
  <c r="N16" i="258"/>
  <c r="H16" i="258"/>
  <c r="M16" i="258" s="1"/>
  <c r="G16" i="258"/>
  <c r="F16" i="258"/>
  <c r="A16" i="258" s="1"/>
  <c r="E16" i="258"/>
  <c r="CI15" i="258"/>
  <c r="CF15" i="258"/>
  <c r="CC15" i="258"/>
  <c r="BZ15" i="258"/>
  <c r="BW15" i="258"/>
  <c r="BV15" i="258"/>
  <c r="BU15" i="258"/>
  <c r="BT15" i="258"/>
  <c r="BP15" i="258"/>
  <c r="BM15" i="258"/>
  <c r="BJ15" i="258"/>
  <c r="BG15" i="258"/>
  <c r="BD15" i="258"/>
  <c r="BC15" i="258"/>
  <c r="BB15" i="258"/>
  <c r="BA15" i="258"/>
  <c r="AY15" i="258"/>
  <c r="AX15" i="258"/>
  <c r="AW15" i="258"/>
  <c r="AV15" i="258"/>
  <c r="AU15" i="258"/>
  <c r="AT15" i="258"/>
  <c r="AS15" i="258"/>
  <c r="AR15" i="258"/>
  <c r="AJ15" i="258"/>
  <c r="AO15" i="258" s="1"/>
  <c r="AI15" i="258"/>
  <c r="AC15" i="258"/>
  <c r="AH15" i="258" s="1"/>
  <c r="AB15" i="258"/>
  <c r="V15" i="258"/>
  <c r="AA15" i="258" s="1"/>
  <c r="U15" i="258"/>
  <c r="O15" i="258"/>
  <c r="T15" i="258" s="1"/>
  <c r="N15" i="258"/>
  <c r="H15" i="258"/>
  <c r="M15" i="258" s="1"/>
  <c r="G15" i="258"/>
  <c r="F15" i="258"/>
  <c r="A15" i="258" s="1"/>
  <c r="E15" i="258"/>
  <c r="CI14" i="258"/>
  <c r="CF14" i="258"/>
  <c r="CC14" i="258"/>
  <c r="BZ14" i="258"/>
  <c r="BW14" i="258"/>
  <c r="BV14" i="258"/>
  <c r="BU14" i="258"/>
  <c r="BT14" i="258"/>
  <c r="BP14" i="258"/>
  <c r="BC14" i="258"/>
  <c r="BB14" i="258"/>
  <c r="BA14" i="258"/>
  <c r="AT14" i="258"/>
  <c r="AS14" i="258"/>
  <c r="AR14" i="258"/>
  <c r="AI14" i="258"/>
  <c r="AC14" i="258"/>
  <c r="BM14" i="258" s="1"/>
  <c r="AB14" i="258"/>
  <c r="V14" i="258"/>
  <c r="BJ14" i="258" s="1"/>
  <c r="U14" i="258"/>
  <c r="O14" i="258"/>
  <c r="BG14" i="258" s="1"/>
  <c r="N14" i="258"/>
  <c r="H14" i="258"/>
  <c r="BD14" i="258" s="1"/>
  <c r="G14" i="258"/>
  <c r="CI13" i="258"/>
  <c r="CF13" i="258"/>
  <c r="BV13" i="258"/>
  <c r="BU13" i="258"/>
  <c r="BT13" i="258"/>
  <c r="BP13" i="258"/>
  <c r="BM13" i="258"/>
  <c r="BJ13" i="258"/>
  <c r="BG13" i="258"/>
  <c r="BD13" i="258"/>
  <c r="BC13" i="258"/>
  <c r="BB13" i="258"/>
  <c r="BA13" i="258"/>
  <c r="AT13" i="258"/>
  <c r="AS13" i="258"/>
  <c r="AR13" i="258"/>
  <c r="AI13" i="258"/>
  <c r="AB13" i="258"/>
  <c r="V13" i="258"/>
  <c r="CC13" i="258" s="1"/>
  <c r="U13" i="258"/>
  <c r="O13" i="258"/>
  <c r="BZ13" i="258" s="1"/>
  <c r="N13" i="258"/>
  <c r="H13" i="258"/>
  <c r="BW13" i="258" s="1"/>
  <c r="G13" i="258"/>
  <c r="CI12" i="258"/>
  <c r="BV12" i="258"/>
  <c r="BU12" i="258"/>
  <c r="BT12" i="258"/>
  <c r="BP12" i="258"/>
  <c r="BM12" i="258"/>
  <c r="BJ12" i="258"/>
  <c r="BG12" i="258"/>
  <c r="BD12" i="258"/>
  <c r="BC12" i="258"/>
  <c r="BB12" i="258"/>
  <c r="BA12" i="258"/>
  <c r="AT12" i="258"/>
  <c r="AS12" i="258"/>
  <c r="AR12" i="258"/>
  <c r="AI12" i="258"/>
  <c r="AC12" i="258"/>
  <c r="CF12" i="258" s="1"/>
  <c r="AB12" i="258"/>
  <c r="V12" i="258"/>
  <c r="CC12" i="258" s="1"/>
  <c r="U12" i="258"/>
  <c r="O12" i="258"/>
  <c r="BZ12" i="258" s="1"/>
  <c r="N12" i="258"/>
  <c r="H12" i="258"/>
  <c r="BW12" i="258" s="1"/>
  <c r="G12" i="258"/>
  <c r="CI11" i="258"/>
  <c r="BV11" i="258"/>
  <c r="BU11" i="258"/>
  <c r="BT11" i="258"/>
  <c r="BP11" i="258"/>
  <c r="BM11" i="258"/>
  <c r="BJ11" i="258"/>
  <c r="BG11" i="258"/>
  <c r="BD11" i="258"/>
  <c r="BC11" i="258"/>
  <c r="BB11" i="258"/>
  <c r="BA11" i="258"/>
  <c r="AT11" i="258"/>
  <c r="AS11" i="258"/>
  <c r="AR11" i="258"/>
  <c r="AI11" i="258"/>
  <c r="AC11" i="258"/>
  <c r="CF11" i="258" s="1"/>
  <c r="AB11" i="258"/>
  <c r="V11" i="258"/>
  <c r="CC11" i="258" s="1"/>
  <c r="U11" i="258"/>
  <c r="O11" i="258"/>
  <c r="BZ11" i="258" s="1"/>
  <c r="N11" i="258"/>
  <c r="H11" i="258"/>
  <c r="BW11" i="258" s="1"/>
  <c r="G11" i="258"/>
  <c r="CI32" i="251"/>
  <c r="CF32" i="251"/>
  <c r="CC32" i="251"/>
  <c r="BZ32" i="251"/>
  <c r="BW32" i="251"/>
  <c r="BV32" i="251"/>
  <c r="BU32" i="251"/>
  <c r="BT32" i="251"/>
  <c r="BP32" i="251"/>
  <c r="BM32" i="251"/>
  <c r="BJ32" i="251"/>
  <c r="BG32" i="251"/>
  <c r="BD32" i="251"/>
  <c r="BC32" i="251"/>
  <c r="BB32" i="251"/>
  <c r="BA32" i="251"/>
  <c r="AY32" i="251"/>
  <c r="AX32" i="251"/>
  <c r="AW32" i="251"/>
  <c r="AV32" i="251"/>
  <c r="AU32" i="251"/>
  <c r="AT32" i="251"/>
  <c r="AS32" i="251"/>
  <c r="AR32" i="251"/>
  <c r="AJ32" i="251"/>
  <c r="AI32" i="251"/>
  <c r="AC32" i="251"/>
  <c r="AB32" i="251"/>
  <c r="V32" i="251"/>
  <c r="U32" i="251"/>
  <c r="O32" i="251"/>
  <c r="N32" i="251"/>
  <c r="H32" i="251"/>
  <c r="G32" i="251"/>
  <c r="F32" i="251"/>
  <c r="A32" i="251" s="1"/>
  <c r="E32" i="251"/>
  <c r="CI31" i="251"/>
  <c r="CF31" i="251"/>
  <c r="CC31" i="251"/>
  <c r="BZ31" i="251"/>
  <c r="BW31" i="251"/>
  <c r="BV31" i="251"/>
  <c r="BU31" i="251"/>
  <c r="BT31" i="251"/>
  <c r="BP31" i="251"/>
  <c r="BM31" i="251"/>
  <c r="BJ31" i="251"/>
  <c r="BG31" i="251"/>
  <c r="BD31" i="251"/>
  <c r="BC31" i="251"/>
  <c r="BB31" i="251"/>
  <c r="BA31" i="251"/>
  <c r="AY31" i="251"/>
  <c r="AX31" i="251"/>
  <c r="AW31" i="251"/>
  <c r="AV31" i="251"/>
  <c r="AU31" i="251"/>
  <c r="AT31" i="251"/>
  <c r="AS31" i="251"/>
  <c r="AR31" i="251"/>
  <c r="AJ31" i="251"/>
  <c r="AN31" i="251" s="1"/>
  <c r="AI31" i="251"/>
  <c r="AC31" i="251"/>
  <c r="AB31" i="251"/>
  <c r="V31" i="251"/>
  <c r="Z31" i="251" s="1"/>
  <c r="U31" i="251"/>
  <c r="O31" i="251"/>
  <c r="S31" i="251" s="1"/>
  <c r="N31" i="251"/>
  <c r="H31" i="251"/>
  <c r="L31" i="251" s="1"/>
  <c r="G31" i="251"/>
  <c r="F31" i="251"/>
  <c r="A31" i="251" s="1"/>
  <c r="E31" i="251"/>
  <c r="CI30" i="251"/>
  <c r="CF30" i="251"/>
  <c r="CC30" i="251"/>
  <c r="BZ30" i="251"/>
  <c r="BW30" i="251"/>
  <c r="BV30" i="251"/>
  <c r="BU30" i="251"/>
  <c r="BT30" i="251"/>
  <c r="BP30" i="251"/>
  <c r="BM30" i="251"/>
  <c r="BJ30" i="251"/>
  <c r="BG30" i="251"/>
  <c r="BD30" i="251"/>
  <c r="BC30" i="251"/>
  <c r="BB30" i="251"/>
  <c r="BA30" i="251"/>
  <c r="AY30" i="251"/>
  <c r="AX30" i="251"/>
  <c r="AW30" i="251"/>
  <c r="AV30" i="251"/>
  <c r="AU30" i="251"/>
  <c r="AT30" i="251"/>
  <c r="AS30" i="251"/>
  <c r="AR30" i="251"/>
  <c r="AJ30" i="251"/>
  <c r="AO30" i="251" s="1"/>
  <c r="AI30" i="251"/>
  <c r="AC30" i="251"/>
  <c r="AH30" i="251" s="1"/>
  <c r="AB30" i="251"/>
  <c r="V30" i="251"/>
  <c r="U30" i="251"/>
  <c r="O30" i="251"/>
  <c r="T30" i="251" s="1"/>
  <c r="N30" i="251"/>
  <c r="H30" i="251"/>
  <c r="M30" i="251" s="1"/>
  <c r="G30" i="251"/>
  <c r="F30" i="251"/>
  <c r="A30" i="251" s="1"/>
  <c r="E30" i="251"/>
  <c r="CI29" i="251"/>
  <c r="CF29" i="251"/>
  <c r="CC29" i="251"/>
  <c r="BZ29" i="251"/>
  <c r="BW29" i="251"/>
  <c r="BV29" i="251"/>
  <c r="BU29" i="251"/>
  <c r="BT29" i="251"/>
  <c r="BP29" i="251"/>
  <c r="BM29" i="251"/>
  <c r="BJ29" i="251"/>
  <c r="BG29" i="251"/>
  <c r="BD29" i="251"/>
  <c r="BC29" i="251"/>
  <c r="BB29" i="251"/>
  <c r="BA29" i="251"/>
  <c r="AY29" i="251"/>
  <c r="AX29" i="251"/>
  <c r="AW29" i="251"/>
  <c r="AV29" i="251"/>
  <c r="AU29" i="251"/>
  <c r="AT29" i="251"/>
  <c r="AS29" i="251"/>
  <c r="AR29" i="251"/>
  <c r="AJ29" i="251"/>
  <c r="AO29" i="251" s="1"/>
  <c r="AI29" i="251"/>
  <c r="AC29" i="251"/>
  <c r="AH29" i="251" s="1"/>
  <c r="AB29" i="251"/>
  <c r="V29" i="251"/>
  <c r="AA29" i="251" s="1"/>
  <c r="U29" i="251"/>
  <c r="O29" i="251"/>
  <c r="T29" i="251" s="1"/>
  <c r="N29" i="251"/>
  <c r="H29" i="251"/>
  <c r="M29" i="251" s="1"/>
  <c r="G29" i="251"/>
  <c r="F29" i="251"/>
  <c r="A29" i="251" s="1"/>
  <c r="E29" i="251"/>
  <c r="CI28" i="251"/>
  <c r="CF28" i="251"/>
  <c r="CC28" i="251"/>
  <c r="BZ28" i="251"/>
  <c r="BW28" i="251"/>
  <c r="BV28" i="251"/>
  <c r="BU28" i="251"/>
  <c r="BT28" i="251"/>
  <c r="BP28" i="251"/>
  <c r="BM28" i="251"/>
  <c r="BJ28" i="251"/>
  <c r="BG28" i="251"/>
  <c r="BD28" i="251"/>
  <c r="BC28" i="251"/>
  <c r="BB28" i="251"/>
  <c r="BA28" i="251"/>
  <c r="AY28" i="251"/>
  <c r="AX28" i="251"/>
  <c r="AW28" i="251"/>
  <c r="AV28" i="251"/>
  <c r="AU28" i="251"/>
  <c r="AT28" i="251"/>
  <c r="AS28" i="251"/>
  <c r="AR28" i="251"/>
  <c r="AJ28" i="251"/>
  <c r="AI28" i="251"/>
  <c r="AC28" i="251"/>
  <c r="AB28" i="251"/>
  <c r="V28" i="251"/>
  <c r="U28" i="251"/>
  <c r="O28" i="251"/>
  <c r="N28" i="251"/>
  <c r="H28" i="251"/>
  <c r="G28" i="251"/>
  <c r="F28" i="251"/>
  <c r="A28" i="251" s="1"/>
  <c r="E28" i="251"/>
  <c r="CI27" i="251"/>
  <c r="CF27" i="251"/>
  <c r="CC27" i="251"/>
  <c r="BZ27" i="251"/>
  <c r="BW27" i="251"/>
  <c r="BV27" i="251"/>
  <c r="BU27" i="251"/>
  <c r="BT27" i="251"/>
  <c r="BP27" i="251"/>
  <c r="BM27" i="251"/>
  <c r="BJ27" i="251"/>
  <c r="BG27" i="251"/>
  <c r="BD27" i="251"/>
  <c r="BC27" i="251"/>
  <c r="BB27" i="251"/>
  <c r="BA27" i="251"/>
  <c r="AY27" i="251"/>
  <c r="AX27" i="251"/>
  <c r="AW27" i="251"/>
  <c r="AV27" i="251"/>
  <c r="AU27" i="251"/>
  <c r="AT27" i="251"/>
  <c r="AS27" i="251"/>
  <c r="AR27" i="251"/>
  <c r="AJ27" i="251"/>
  <c r="AN27" i="251" s="1"/>
  <c r="AI27" i="251"/>
  <c r="AC27" i="251"/>
  <c r="AB27" i="251"/>
  <c r="V27" i="251"/>
  <c r="Z27" i="251" s="1"/>
  <c r="U27" i="251"/>
  <c r="O27" i="251"/>
  <c r="S27" i="251" s="1"/>
  <c r="N27" i="251"/>
  <c r="H27" i="251"/>
  <c r="L27" i="251" s="1"/>
  <c r="G27" i="251"/>
  <c r="F27" i="251"/>
  <c r="A27" i="251" s="1"/>
  <c r="E27" i="251"/>
  <c r="CI26" i="251"/>
  <c r="CF26" i="251"/>
  <c r="CC26" i="251"/>
  <c r="BZ26" i="251"/>
  <c r="BW26" i="251"/>
  <c r="BV26" i="251"/>
  <c r="BU26" i="251"/>
  <c r="BT26" i="251"/>
  <c r="BP26" i="251"/>
  <c r="BM26" i="251"/>
  <c r="BJ26" i="251"/>
  <c r="BG26" i="251"/>
  <c r="BD26" i="251"/>
  <c r="BC26" i="251"/>
  <c r="BB26" i="251"/>
  <c r="BA26" i="251"/>
  <c r="AY26" i="251"/>
  <c r="AX26" i="251"/>
  <c r="AW26" i="251"/>
  <c r="AV26" i="251"/>
  <c r="AU26" i="251"/>
  <c r="AT26" i="251"/>
  <c r="AS26" i="251"/>
  <c r="AR26" i="251"/>
  <c r="AJ26" i="251"/>
  <c r="AO26" i="251" s="1"/>
  <c r="AI26" i="251"/>
  <c r="AC26" i="251"/>
  <c r="AH26" i="251" s="1"/>
  <c r="AB26" i="251"/>
  <c r="V26" i="251"/>
  <c r="U26" i="251"/>
  <c r="O26" i="251"/>
  <c r="T26" i="251" s="1"/>
  <c r="N26" i="251"/>
  <c r="H26" i="251"/>
  <c r="M26" i="251" s="1"/>
  <c r="G26" i="251"/>
  <c r="F26" i="251"/>
  <c r="A26" i="251" s="1"/>
  <c r="E26" i="251"/>
  <c r="CI25" i="251"/>
  <c r="CF25" i="251"/>
  <c r="CC25" i="251"/>
  <c r="BZ25" i="251"/>
  <c r="BW25" i="251"/>
  <c r="BV25" i="251"/>
  <c r="BU25" i="251"/>
  <c r="BT25" i="251"/>
  <c r="BP25" i="251"/>
  <c r="BM25" i="251"/>
  <c r="BJ25" i="251"/>
  <c r="BG25" i="251"/>
  <c r="BD25" i="251"/>
  <c r="BC25" i="251"/>
  <c r="BB25" i="251"/>
  <c r="BA25" i="251"/>
  <c r="AY25" i="251"/>
  <c r="AX25" i="251"/>
  <c r="AW25" i="251"/>
  <c r="AV25" i="251"/>
  <c r="AU25" i="251"/>
  <c r="AT25" i="251"/>
  <c r="AS25" i="251"/>
  <c r="AR25" i="251"/>
  <c r="AJ25" i="251"/>
  <c r="AO25" i="251" s="1"/>
  <c r="AI25" i="251"/>
  <c r="AC25" i="251"/>
  <c r="AH25" i="251" s="1"/>
  <c r="AB25" i="251"/>
  <c r="V25" i="251"/>
  <c r="AA25" i="251" s="1"/>
  <c r="U25" i="251"/>
  <c r="O25" i="251"/>
  <c r="T25" i="251" s="1"/>
  <c r="N25" i="251"/>
  <c r="H25" i="251"/>
  <c r="M25" i="251" s="1"/>
  <c r="G25" i="251"/>
  <c r="F25" i="251"/>
  <c r="A25" i="251" s="1"/>
  <c r="E25" i="251"/>
  <c r="CI24" i="251"/>
  <c r="CF24" i="251"/>
  <c r="CC24" i="251"/>
  <c r="BZ24" i="251"/>
  <c r="BW24" i="251"/>
  <c r="BV24" i="251"/>
  <c r="BU24" i="251"/>
  <c r="BT24" i="251"/>
  <c r="BP24" i="251"/>
  <c r="BM24" i="251"/>
  <c r="BJ24" i="251"/>
  <c r="BG24" i="251"/>
  <c r="BD24" i="251"/>
  <c r="BC24" i="251"/>
  <c r="BB24" i="251"/>
  <c r="BA24" i="251"/>
  <c r="AY24" i="251"/>
  <c r="AX24" i="251"/>
  <c r="AW24" i="251"/>
  <c r="AV24" i="251"/>
  <c r="AU24" i="251"/>
  <c r="AT24" i="251"/>
  <c r="AS24" i="251"/>
  <c r="AR24" i="251"/>
  <c r="AJ24" i="251"/>
  <c r="AI24" i="251"/>
  <c r="AC24" i="251"/>
  <c r="AB24" i="251"/>
  <c r="V24" i="251"/>
  <c r="U24" i="251"/>
  <c r="O24" i="251"/>
  <c r="N24" i="251"/>
  <c r="H24" i="251"/>
  <c r="G24" i="251"/>
  <c r="F24" i="251"/>
  <c r="A24" i="251" s="1"/>
  <c r="E24" i="251"/>
  <c r="CI23" i="251"/>
  <c r="CF23" i="251"/>
  <c r="CC23" i="251"/>
  <c r="BZ23" i="251"/>
  <c r="BW23" i="251"/>
  <c r="BV23" i="251"/>
  <c r="BU23" i="251"/>
  <c r="BT23" i="251"/>
  <c r="BP23" i="251"/>
  <c r="BM23" i="251"/>
  <c r="BJ23" i="251"/>
  <c r="BG23" i="251"/>
  <c r="BD23" i="251"/>
  <c r="BC23" i="251"/>
  <c r="BB23" i="251"/>
  <c r="BA23" i="251"/>
  <c r="AY23" i="251"/>
  <c r="AX23" i="251"/>
  <c r="AW23" i="251"/>
  <c r="AV23" i="251"/>
  <c r="AU23" i="251"/>
  <c r="AT23" i="251"/>
  <c r="AS23" i="251"/>
  <c r="AR23" i="251"/>
  <c r="AJ23" i="251"/>
  <c r="AN23" i="251" s="1"/>
  <c r="AI23" i="251"/>
  <c r="AC23" i="251"/>
  <c r="AB23" i="251"/>
  <c r="V23" i="251"/>
  <c r="Z23" i="251" s="1"/>
  <c r="U23" i="251"/>
  <c r="O23" i="251"/>
  <c r="S23" i="251" s="1"/>
  <c r="N23" i="251"/>
  <c r="H23" i="251"/>
  <c r="L23" i="251" s="1"/>
  <c r="G23" i="251"/>
  <c r="F23" i="251"/>
  <c r="A23" i="251" s="1"/>
  <c r="E23" i="251"/>
  <c r="CI22" i="251"/>
  <c r="CF22" i="251"/>
  <c r="CC22" i="251"/>
  <c r="BZ22" i="251"/>
  <c r="BW22" i="251"/>
  <c r="BV22" i="251"/>
  <c r="BU22" i="251"/>
  <c r="BT22" i="251"/>
  <c r="BP22" i="251"/>
  <c r="BM22" i="251"/>
  <c r="BJ22" i="251"/>
  <c r="BG22" i="251"/>
  <c r="BD22" i="251"/>
  <c r="BC22" i="251"/>
  <c r="BB22" i="251"/>
  <c r="BA22" i="251"/>
  <c r="AY22" i="251"/>
  <c r="AX22" i="251"/>
  <c r="AW22" i="251"/>
  <c r="AV22" i="251"/>
  <c r="AU22" i="251"/>
  <c r="AT22" i="251"/>
  <c r="AS22" i="251"/>
  <c r="AR22" i="251"/>
  <c r="AJ22" i="251"/>
  <c r="AO22" i="251" s="1"/>
  <c r="AI22" i="251"/>
  <c r="AC22" i="251"/>
  <c r="AH22" i="251" s="1"/>
  <c r="AB22" i="251"/>
  <c r="V22" i="251"/>
  <c r="U22" i="251"/>
  <c r="O22" i="251"/>
  <c r="T22" i="251" s="1"/>
  <c r="N22" i="251"/>
  <c r="H22" i="251"/>
  <c r="M22" i="251" s="1"/>
  <c r="G22" i="251"/>
  <c r="F22" i="251"/>
  <c r="A22" i="251" s="1"/>
  <c r="E22" i="251"/>
  <c r="CI21" i="251"/>
  <c r="CF21" i="251"/>
  <c r="CC21" i="251"/>
  <c r="BZ21" i="251"/>
  <c r="BW21" i="251"/>
  <c r="BV21" i="251"/>
  <c r="BU21" i="251"/>
  <c r="BT21" i="251"/>
  <c r="BP21" i="251"/>
  <c r="BM21" i="251"/>
  <c r="BJ21" i="251"/>
  <c r="BG21" i="251"/>
  <c r="BD21" i="251"/>
  <c r="BC21" i="251"/>
  <c r="BB21" i="251"/>
  <c r="BA21" i="251"/>
  <c r="AY21" i="251"/>
  <c r="AX21" i="251"/>
  <c r="AW21" i="251"/>
  <c r="AV21" i="251"/>
  <c r="AU21" i="251"/>
  <c r="AT21" i="251"/>
  <c r="AS21" i="251"/>
  <c r="AR21" i="251"/>
  <c r="AJ21" i="251"/>
  <c r="AO21" i="251" s="1"/>
  <c r="AI21" i="251"/>
  <c r="AC21" i="251"/>
  <c r="AH21" i="251" s="1"/>
  <c r="AB21" i="251"/>
  <c r="V21" i="251"/>
  <c r="AA21" i="251" s="1"/>
  <c r="U21" i="251"/>
  <c r="O21" i="251"/>
  <c r="T21" i="251" s="1"/>
  <c r="N21" i="251"/>
  <c r="H21" i="251"/>
  <c r="M21" i="251" s="1"/>
  <c r="G21" i="251"/>
  <c r="F21" i="251"/>
  <c r="A21" i="251" s="1"/>
  <c r="E21" i="251"/>
  <c r="CI20" i="251"/>
  <c r="CF20" i="251"/>
  <c r="CC20" i="251"/>
  <c r="BZ20" i="251"/>
  <c r="BW20" i="251"/>
  <c r="BV20" i="251"/>
  <c r="BU20" i="251"/>
  <c r="BT20" i="251"/>
  <c r="BP20" i="251"/>
  <c r="BM20" i="251"/>
  <c r="BJ20" i="251"/>
  <c r="BG20" i="251"/>
  <c r="BD20" i="251"/>
  <c r="BC20" i="251"/>
  <c r="BB20" i="251"/>
  <c r="BA20" i="251"/>
  <c r="AY20" i="251"/>
  <c r="AX20" i="251"/>
  <c r="AW20" i="251"/>
  <c r="AV20" i="251"/>
  <c r="AU20" i="251"/>
  <c r="AT20" i="251"/>
  <c r="AS20" i="251"/>
  <c r="AR20" i="251"/>
  <c r="AJ20" i="251"/>
  <c r="AI20" i="251"/>
  <c r="AC20" i="251"/>
  <c r="AB20" i="251"/>
  <c r="V20" i="251"/>
  <c r="U20" i="251"/>
  <c r="O20" i="251"/>
  <c r="N20" i="251"/>
  <c r="H20" i="251"/>
  <c r="G20" i="251"/>
  <c r="F20" i="251"/>
  <c r="A20" i="251" s="1"/>
  <c r="E20" i="251"/>
  <c r="CI19" i="251"/>
  <c r="CF19" i="251"/>
  <c r="CC19" i="251"/>
  <c r="BZ19" i="251"/>
  <c r="BW19" i="251"/>
  <c r="BV19" i="251"/>
  <c r="BU19" i="251"/>
  <c r="BT19" i="251"/>
  <c r="BP19" i="251"/>
  <c r="BM19" i="251"/>
  <c r="BJ19" i="251"/>
  <c r="BG19" i="251"/>
  <c r="BD19" i="251"/>
  <c r="BC19" i="251"/>
  <c r="BB19" i="251"/>
  <c r="BA19" i="251"/>
  <c r="AY19" i="251"/>
  <c r="AX19" i="251"/>
  <c r="AW19" i="251"/>
  <c r="AV19" i="251"/>
  <c r="AU19" i="251"/>
  <c r="AT19" i="251"/>
  <c r="AS19" i="251"/>
  <c r="AR19" i="251"/>
  <c r="AJ19" i="251"/>
  <c r="AN19" i="251" s="1"/>
  <c r="AI19" i="251"/>
  <c r="AC19" i="251"/>
  <c r="AB19" i="251"/>
  <c r="V19" i="251"/>
  <c r="Z19" i="251" s="1"/>
  <c r="U19" i="251"/>
  <c r="O19" i="251"/>
  <c r="S19" i="251" s="1"/>
  <c r="N19" i="251"/>
  <c r="H19" i="251"/>
  <c r="L19" i="251" s="1"/>
  <c r="G19" i="251"/>
  <c r="F19" i="251"/>
  <c r="A19" i="251" s="1"/>
  <c r="E19" i="251"/>
  <c r="CI17" i="251"/>
  <c r="CF17" i="251"/>
  <c r="CC17" i="251"/>
  <c r="BZ17" i="251"/>
  <c r="BV17" i="251"/>
  <c r="BU17" i="251"/>
  <c r="BT17" i="251"/>
  <c r="BP17" i="251"/>
  <c r="BM17" i="251"/>
  <c r="BJ17" i="251"/>
  <c r="BG17" i="251"/>
  <c r="BD17" i="251"/>
  <c r="BC17" i="251"/>
  <c r="BB17" i="251"/>
  <c r="BA17" i="251"/>
  <c r="AT17" i="251"/>
  <c r="AS17" i="251"/>
  <c r="AR17" i="251"/>
  <c r="AI17" i="251"/>
  <c r="AB17" i="251"/>
  <c r="U17" i="251"/>
  <c r="N17" i="251"/>
  <c r="H17" i="251"/>
  <c r="BW17" i="251" s="1"/>
  <c r="G17" i="251"/>
  <c r="CI18" i="251"/>
  <c r="CF18" i="251"/>
  <c r="CC18" i="251"/>
  <c r="BZ18" i="251"/>
  <c r="BV18" i="251"/>
  <c r="BU18" i="251"/>
  <c r="BT18" i="251"/>
  <c r="BP18" i="251"/>
  <c r="BM18" i="251"/>
  <c r="BJ18" i="251"/>
  <c r="BG18" i="251"/>
  <c r="BD18" i="251"/>
  <c r="BC18" i="251"/>
  <c r="BB18" i="251"/>
  <c r="BA18" i="251"/>
  <c r="AT18" i="251"/>
  <c r="AS18" i="251"/>
  <c r="AR18" i="251"/>
  <c r="AI18" i="251"/>
  <c r="AB18" i="251"/>
  <c r="U18" i="251"/>
  <c r="N18" i="251"/>
  <c r="H18" i="251"/>
  <c r="BW18" i="251" s="1"/>
  <c r="G18" i="251"/>
  <c r="CI16" i="251"/>
  <c r="CF16" i="251"/>
  <c r="CC16" i="251"/>
  <c r="BZ16" i="251"/>
  <c r="BW16" i="251"/>
  <c r="BV16" i="251"/>
  <c r="BU16" i="251"/>
  <c r="BT16" i="251"/>
  <c r="BP16" i="251"/>
  <c r="BD16" i="251"/>
  <c r="BC16" i="251"/>
  <c r="BB16" i="251"/>
  <c r="BA16" i="251"/>
  <c r="AT16" i="251"/>
  <c r="AS16" i="251"/>
  <c r="AR16" i="251"/>
  <c r="AI16" i="251"/>
  <c r="AC16" i="251"/>
  <c r="BM16" i="251" s="1"/>
  <c r="AB16" i="251"/>
  <c r="V16" i="251"/>
  <c r="BJ16" i="251" s="1"/>
  <c r="U16" i="251"/>
  <c r="O16" i="251"/>
  <c r="BG16" i="251" s="1"/>
  <c r="N16" i="251"/>
  <c r="G16" i="251"/>
  <c r="CI15" i="251"/>
  <c r="CF15" i="251"/>
  <c r="CC15" i="251"/>
  <c r="BZ15" i="251"/>
  <c r="BW15" i="251"/>
  <c r="BV15" i="251"/>
  <c r="BU15" i="251"/>
  <c r="BT15" i="251"/>
  <c r="BP15" i="251"/>
  <c r="BC15" i="251"/>
  <c r="BB15" i="251"/>
  <c r="BA15" i="251"/>
  <c r="AT15" i="251"/>
  <c r="AS15" i="251"/>
  <c r="AR15" i="251"/>
  <c r="AI15" i="251"/>
  <c r="AC15" i="251"/>
  <c r="BM15" i="251" s="1"/>
  <c r="AB15" i="251"/>
  <c r="V15" i="251"/>
  <c r="BJ15" i="251" s="1"/>
  <c r="U15" i="251"/>
  <c r="O15" i="251"/>
  <c r="BG15" i="251" s="1"/>
  <c r="N15" i="251"/>
  <c r="H15" i="251"/>
  <c r="BD15" i="251" s="1"/>
  <c r="G15" i="251"/>
  <c r="CI14" i="251"/>
  <c r="CF14" i="251"/>
  <c r="CC14" i="251"/>
  <c r="BZ14" i="251"/>
  <c r="BW14" i="251"/>
  <c r="BV14" i="251"/>
  <c r="BU14" i="251"/>
  <c r="BT14" i="251"/>
  <c r="BP14" i="251"/>
  <c r="BC14" i="251"/>
  <c r="BB14" i="251"/>
  <c r="BA14" i="251"/>
  <c r="AT14" i="251"/>
  <c r="AS14" i="251"/>
  <c r="AR14" i="251"/>
  <c r="AI14" i="251"/>
  <c r="AC14" i="251"/>
  <c r="BM14" i="251" s="1"/>
  <c r="AB14" i="251"/>
  <c r="V14" i="251"/>
  <c r="BJ14" i="251" s="1"/>
  <c r="U14" i="251"/>
  <c r="O14" i="251"/>
  <c r="BG14" i="251" s="1"/>
  <c r="N14" i="251"/>
  <c r="H14" i="251"/>
  <c r="BD14" i="251" s="1"/>
  <c r="G14" i="251"/>
  <c r="CI13" i="251"/>
  <c r="CF13" i="251"/>
  <c r="CC13" i="251"/>
  <c r="BZ13" i="251"/>
  <c r="BW13" i="251"/>
  <c r="BV13" i="251"/>
  <c r="BU13" i="251"/>
  <c r="BT13" i="251"/>
  <c r="BP13" i="251"/>
  <c r="BC13" i="251"/>
  <c r="BB13" i="251"/>
  <c r="BA13" i="251"/>
  <c r="AT13" i="251"/>
  <c r="AS13" i="251"/>
  <c r="AR13" i="251"/>
  <c r="AI13" i="251"/>
  <c r="AC13" i="251"/>
  <c r="BM13" i="251" s="1"/>
  <c r="AB13" i="251"/>
  <c r="V13" i="251"/>
  <c r="BJ13" i="251" s="1"/>
  <c r="U13" i="251"/>
  <c r="O13" i="251"/>
  <c r="BG13" i="251" s="1"/>
  <c r="N13" i="251"/>
  <c r="H13" i="251"/>
  <c r="BD13" i="251" s="1"/>
  <c r="G13" i="251"/>
  <c r="CI12" i="251"/>
  <c r="CF12" i="251"/>
  <c r="CC12" i="251"/>
  <c r="BZ12" i="251"/>
  <c r="BW12" i="251"/>
  <c r="BV12" i="251"/>
  <c r="BU12" i="251"/>
  <c r="BT12" i="251"/>
  <c r="BP12" i="251"/>
  <c r="BC12" i="251"/>
  <c r="BB12" i="251"/>
  <c r="BA12" i="251"/>
  <c r="AT12" i="251"/>
  <c r="AS12" i="251"/>
  <c r="AR12" i="251"/>
  <c r="AI12" i="251"/>
  <c r="AC12" i="251"/>
  <c r="AB12" i="251"/>
  <c r="V12" i="251"/>
  <c r="U12" i="251"/>
  <c r="O12" i="251"/>
  <c r="N12" i="251"/>
  <c r="H12" i="251"/>
  <c r="BD12" i="251" s="1"/>
  <c r="G12" i="251"/>
  <c r="CI11" i="251"/>
  <c r="CF11" i="251"/>
  <c r="CC11" i="251"/>
  <c r="BZ11" i="251"/>
  <c r="BW11" i="251"/>
  <c r="BV11" i="251"/>
  <c r="BU11" i="251"/>
  <c r="BT11" i="251"/>
  <c r="BP11" i="251"/>
  <c r="BC11" i="251"/>
  <c r="BB11" i="251"/>
  <c r="BA11" i="251"/>
  <c r="AT11" i="251"/>
  <c r="AS11" i="251"/>
  <c r="AR11" i="251"/>
  <c r="AI11" i="251"/>
  <c r="AC11" i="251"/>
  <c r="BM11" i="251" s="1"/>
  <c r="AB11" i="251"/>
  <c r="V11" i="251"/>
  <c r="BJ11" i="251" s="1"/>
  <c r="U11" i="251"/>
  <c r="O11" i="251"/>
  <c r="BG11" i="251" s="1"/>
  <c r="N11" i="251"/>
  <c r="H11" i="251"/>
  <c r="BD11" i="251" s="1"/>
  <c r="G11" i="251"/>
  <c r="BP32" i="313"/>
  <c r="BM32" i="313"/>
  <c r="BJ32" i="313"/>
  <c r="BG32" i="313"/>
  <c r="BD32" i="313"/>
  <c r="BC32" i="313"/>
  <c r="BB32" i="313"/>
  <c r="BA32" i="313"/>
  <c r="AY32" i="313"/>
  <c r="AX32" i="313"/>
  <c r="AW32" i="313"/>
  <c r="AV32" i="313"/>
  <c r="AU32" i="313"/>
  <c r="AT32" i="313"/>
  <c r="AS32" i="313"/>
  <c r="AR32" i="313"/>
  <c r="AJ32" i="313"/>
  <c r="AN32" i="313" s="1"/>
  <c r="AI32" i="313"/>
  <c r="AC32" i="313"/>
  <c r="AH32" i="313" s="1"/>
  <c r="AB32" i="313"/>
  <c r="V32" i="313"/>
  <c r="AA32" i="313" s="1"/>
  <c r="U32" i="313"/>
  <c r="O32" i="313"/>
  <c r="T32" i="313" s="1"/>
  <c r="BH32" i="313" s="1"/>
  <c r="BI32" i="313" s="1"/>
  <c r="N32" i="313"/>
  <c r="H32" i="313"/>
  <c r="M32" i="313" s="1"/>
  <c r="BE32" i="313" s="1"/>
  <c r="BF32" i="313" s="1"/>
  <c r="G32" i="313"/>
  <c r="F32" i="313"/>
  <c r="A32" i="313" s="1"/>
  <c r="E32" i="313"/>
  <c r="BP31" i="313"/>
  <c r="BM31" i="313"/>
  <c r="BJ31" i="313"/>
  <c r="BG31" i="313"/>
  <c r="BD31" i="313"/>
  <c r="BC31" i="313"/>
  <c r="BB31" i="313"/>
  <c r="BA31" i="313"/>
  <c r="AY31" i="313"/>
  <c r="AX31" i="313"/>
  <c r="AW31" i="313"/>
  <c r="AV31" i="313"/>
  <c r="AU31" i="313"/>
  <c r="AT31" i="313"/>
  <c r="AS31" i="313"/>
  <c r="AR31" i="313"/>
  <c r="AJ31" i="313"/>
  <c r="AO31" i="313" s="1"/>
  <c r="BQ31" i="313" s="1"/>
  <c r="BR31" i="313" s="1"/>
  <c r="AI31" i="313"/>
  <c r="AC31" i="313"/>
  <c r="AH31" i="313" s="1"/>
  <c r="AB31" i="313"/>
  <c r="V31" i="313"/>
  <c r="AA31" i="313" s="1"/>
  <c r="U31" i="313"/>
  <c r="O31" i="313"/>
  <c r="T31" i="313" s="1"/>
  <c r="BH31" i="313" s="1"/>
  <c r="BI31" i="313" s="1"/>
  <c r="N31" i="313"/>
  <c r="H31" i="313"/>
  <c r="M31" i="313" s="1"/>
  <c r="BE31" i="313" s="1"/>
  <c r="BF31" i="313" s="1"/>
  <c r="G31" i="313"/>
  <c r="F31" i="313"/>
  <c r="A31" i="313" s="1"/>
  <c r="E31" i="313"/>
  <c r="BP30" i="313"/>
  <c r="BM30" i="313"/>
  <c r="BJ30" i="313"/>
  <c r="BG30" i="313"/>
  <c r="BD30" i="313"/>
  <c r="BC30" i="313"/>
  <c r="BB30" i="313"/>
  <c r="BA30" i="313"/>
  <c r="AY30" i="313"/>
  <c r="AX30" i="313"/>
  <c r="AW30" i="313"/>
  <c r="AV30" i="313"/>
  <c r="AU30" i="313"/>
  <c r="AT30" i="313"/>
  <c r="AS30" i="313"/>
  <c r="AR30" i="313"/>
  <c r="AJ30" i="313"/>
  <c r="AN30" i="313" s="1"/>
  <c r="AI30" i="313"/>
  <c r="AC30" i="313"/>
  <c r="AG30" i="313" s="1"/>
  <c r="AB30" i="313"/>
  <c r="V30" i="313"/>
  <c r="Z30" i="313" s="1"/>
  <c r="U30" i="313"/>
  <c r="O30" i="313"/>
  <c r="S30" i="313" s="1"/>
  <c r="N30" i="313"/>
  <c r="H30" i="313"/>
  <c r="L30" i="313" s="1"/>
  <c r="G30" i="313"/>
  <c r="F30" i="313"/>
  <c r="A30" i="313" s="1"/>
  <c r="E30" i="313"/>
  <c r="BP29" i="313"/>
  <c r="BM29" i="313"/>
  <c r="BJ29" i="313"/>
  <c r="BG29" i="313"/>
  <c r="BD29" i="313"/>
  <c r="BC29" i="313"/>
  <c r="BB29" i="313"/>
  <c r="BA29" i="313"/>
  <c r="AY29" i="313"/>
  <c r="AX29" i="313"/>
  <c r="AW29" i="313"/>
  <c r="AV29" i="313"/>
  <c r="AU29" i="313"/>
  <c r="AT29" i="313"/>
  <c r="AS29" i="313"/>
  <c r="AR29" i="313"/>
  <c r="AJ29" i="313"/>
  <c r="AO29" i="313" s="1"/>
  <c r="AI29" i="313"/>
  <c r="AC29" i="313"/>
  <c r="AH29" i="313" s="1"/>
  <c r="AB29" i="313"/>
  <c r="V29" i="313"/>
  <c r="AA29" i="313" s="1"/>
  <c r="U29" i="313"/>
  <c r="O29" i="313"/>
  <c r="T29" i="313" s="1"/>
  <c r="BH29" i="313" s="1"/>
  <c r="BI29" i="313" s="1"/>
  <c r="N29" i="313"/>
  <c r="H29" i="313"/>
  <c r="M29" i="313" s="1"/>
  <c r="G29" i="313"/>
  <c r="F29" i="313"/>
  <c r="A29" i="313" s="1"/>
  <c r="E29" i="313"/>
  <c r="BP28" i="313"/>
  <c r="BM28" i="313"/>
  <c r="BJ28" i="313"/>
  <c r="BG28" i="313"/>
  <c r="BD28" i="313"/>
  <c r="BC28" i="313"/>
  <c r="BB28" i="313"/>
  <c r="BA28" i="313"/>
  <c r="AY28" i="313"/>
  <c r="AX28" i="313"/>
  <c r="AW28" i="313"/>
  <c r="AV28" i="313"/>
  <c r="AU28" i="313"/>
  <c r="AT28" i="313"/>
  <c r="AS28" i="313"/>
  <c r="AR28" i="313"/>
  <c r="AJ28" i="313"/>
  <c r="AO28" i="313" s="1"/>
  <c r="BQ28" i="313" s="1"/>
  <c r="BR28" i="313" s="1"/>
  <c r="AI28" i="313"/>
  <c r="AC28" i="313"/>
  <c r="AH28" i="313" s="1"/>
  <c r="AB28" i="313"/>
  <c r="V28" i="313"/>
  <c r="AA28" i="313" s="1"/>
  <c r="U28" i="313"/>
  <c r="O28" i="313"/>
  <c r="T28" i="313" s="1"/>
  <c r="BH28" i="313" s="1"/>
  <c r="BI28" i="313" s="1"/>
  <c r="N28" i="313"/>
  <c r="H28" i="313"/>
  <c r="M28" i="313" s="1"/>
  <c r="BE28" i="313" s="1"/>
  <c r="BF28" i="313" s="1"/>
  <c r="G28" i="313"/>
  <c r="F28" i="313"/>
  <c r="A28" i="313" s="1"/>
  <c r="E28" i="313"/>
  <c r="BP27" i="313"/>
  <c r="BM27" i="313"/>
  <c r="BJ27" i="313"/>
  <c r="BG27" i="313"/>
  <c r="BD27" i="313"/>
  <c r="BC27" i="313"/>
  <c r="BB27" i="313"/>
  <c r="BA27" i="313"/>
  <c r="AY27" i="313"/>
  <c r="AX27" i="313"/>
  <c r="AW27" i="313"/>
  <c r="AV27" i="313"/>
  <c r="AU27" i="313"/>
  <c r="AT27" i="313"/>
  <c r="AS27" i="313"/>
  <c r="AR27" i="313"/>
  <c r="AJ27" i="313"/>
  <c r="AO27" i="313" s="1"/>
  <c r="BQ27" i="313" s="1"/>
  <c r="BR27" i="313" s="1"/>
  <c r="AI27" i="313"/>
  <c r="AC27" i="313"/>
  <c r="AH27" i="313" s="1"/>
  <c r="AB27" i="313"/>
  <c r="V27" i="313"/>
  <c r="AA27" i="313" s="1"/>
  <c r="U27" i="313"/>
  <c r="O27" i="313"/>
  <c r="T27" i="313" s="1"/>
  <c r="BH27" i="313" s="1"/>
  <c r="BI27" i="313" s="1"/>
  <c r="N27" i="313"/>
  <c r="H27" i="313"/>
  <c r="M27" i="313" s="1"/>
  <c r="BE27" i="313" s="1"/>
  <c r="BF27" i="313" s="1"/>
  <c r="G27" i="313"/>
  <c r="F27" i="313"/>
  <c r="A27" i="313" s="1"/>
  <c r="E27" i="313"/>
  <c r="BP26" i="313"/>
  <c r="BM26" i="313"/>
  <c r="BJ26" i="313"/>
  <c r="BG26" i="313"/>
  <c r="BD26" i="313"/>
  <c r="BC26" i="313"/>
  <c r="BB26" i="313"/>
  <c r="BA26" i="313"/>
  <c r="AY26" i="313"/>
  <c r="AX26" i="313"/>
  <c r="AW26" i="313"/>
  <c r="AV26" i="313"/>
  <c r="AU26" i="313"/>
  <c r="AT26" i="313"/>
  <c r="AS26" i="313"/>
  <c r="AR26" i="313"/>
  <c r="AJ26" i="313"/>
  <c r="AN26" i="313" s="1"/>
  <c r="AI26" i="313"/>
  <c r="AC26" i="313"/>
  <c r="AG26" i="313" s="1"/>
  <c r="AB26" i="313"/>
  <c r="V26" i="313"/>
  <c r="Z26" i="313" s="1"/>
  <c r="U26" i="313"/>
  <c r="O26" i="313"/>
  <c r="S26" i="313" s="1"/>
  <c r="N26" i="313"/>
  <c r="H26" i="313"/>
  <c r="L26" i="313" s="1"/>
  <c r="G26" i="313"/>
  <c r="F26" i="313"/>
  <c r="A26" i="313" s="1"/>
  <c r="E26" i="313"/>
  <c r="BP25" i="313"/>
  <c r="BM25" i="313"/>
  <c r="BJ25" i="313"/>
  <c r="BG25" i="313"/>
  <c r="BD25" i="313"/>
  <c r="BC25" i="313"/>
  <c r="BB25" i="313"/>
  <c r="BA25" i="313"/>
  <c r="AY25" i="313"/>
  <c r="AX25" i="313"/>
  <c r="AW25" i="313"/>
  <c r="AV25" i="313"/>
  <c r="AU25" i="313"/>
  <c r="AT25" i="313"/>
  <c r="AS25" i="313"/>
  <c r="AR25" i="313"/>
  <c r="AJ25" i="313"/>
  <c r="AO25" i="313" s="1"/>
  <c r="AI25" i="313"/>
  <c r="AC25" i="313"/>
  <c r="AH25" i="313" s="1"/>
  <c r="AB25" i="313"/>
  <c r="V25" i="313"/>
  <c r="AA25" i="313" s="1"/>
  <c r="BK25" i="313" s="1"/>
  <c r="BL25" i="313" s="1"/>
  <c r="U25" i="313"/>
  <c r="O25" i="313"/>
  <c r="T25" i="313" s="1"/>
  <c r="BH25" i="313" s="1"/>
  <c r="BI25" i="313" s="1"/>
  <c r="N25" i="313"/>
  <c r="H25" i="313"/>
  <c r="M25" i="313" s="1"/>
  <c r="BE25" i="313" s="1"/>
  <c r="BF25" i="313" s="1"/>
  <c r="G25" i="313"/>
  <c r="F25" i="313"/>
  <c r="A25" i="313" s="1"/>
  <c r="E25" i="313"/>
  <c r="BP24" i="313"/>
  <c r="BM24" i="313"/>
  <c r="BJ24" i="313"/>
  <c r="BG24" i="313"/>
  <c r="BD24" i="313"/>
  <c r="BC24" i="313"/>
  <c r="BB24" i="313"/>
  <c r="BA24" i="313"/>
  <c r="AY24" i="313"/>
  <c r="AX24" i="313"/>
  <c r="AW24" i="313"/>
  <c r="AV24" i="313"/>
  <c r="AU24" i="313"/>
  <c r="AT24" i="313"/>
  <c r="AS24" i="313"/>
  <c r="AR24" i="313"/>
  <c r="AJ24" i="313"/>
  <c r="AO24" i="313" s="1"/>
  <c r="BQ24" i="313" s="1"/>
  <c r="BR24" i="313" s="1"/>
  <c r="AI24" i="313"/>
  <c r="AC24" i="313"/>
  <c r="AH24" i="313" s="1"/>
  <c r="AB24" i="313"/>
  <c r="V24" i="313"/>
  <c r="AA24" i="313" s="1"/>
  <c r="U24" i="313"/>
  <c r="O24" i="313"/>
  <c r="T24" i="313" s="1"/>
  <c r="BH24" i="313" s="1"/>
  <c r="BI24" i="313" s="1"/>
  <c r="N24" i="313"/>
  <c r="H24" i="313"/>
  <c r="M24" i="313" s="1"/>
  <c r="BE24" i="313" s="1"/>
  <c r="BF24" i="313" s="1"/>
  <c r="G24" i="313"/>
  <c r="F24" i="313"/>
  <c r="A24" i="313" s="1"/>
  <c r="E24" i="313"/>
  <c r="BP23" i="313"/>
  <c r="BM23" i="313"/>
  <c r="BJ23" i="313"/>
  <c r="BG23" i="313"/>
  <c r="BD23" i="313"/>
  <c r="BC23" i="313"/>
  <c r="BB23" i="313"/>
  <c r="BA23" i="313"/>
  <c r="AY23" i="313"/>
  <c r="AX23" i="313"/>
  <c r="AW23" i="313"/>
  <c r="AV23" i="313"/>
  <c r="AU23" i="313"/>
  <c r="AT23" i="313"/>
  <c r="AS23" i="313"/>
  <c r="AR23" i="313"/>
  <c r="AJ23" i="313"/>
  <c r="AO23" i="313" s="1"/>
  <c r="BQ23" i="313" s="1"/>
  <c r="BR23" i="313" s="1"/>
  <c r="AI23" i="313"/>
  <c r="AC23" i="313"/>
  <c r="AH23" i="313" s="1"/>
  <c r="AB23" i="313"/>
  <c r="V23" i="313"/>
  <c r="AA23" i="313" s="1"/>
  <c r="U23" i="313"/>
  <c r="O23" i="313"/>
  <c r="T23" i="313" s="1"/>
  <c r="BH23" i="313" s="1"/>
  <c r="BI23" i="313" s="1"/>
  <c r="N23" i="313"/>
  <c r="H23" i="313"/>
  <c r="M23" i="313" s="1"/>
  <c r="BE23" i="313" s="1"/>
  <c r="BF23" i="313" s="1"/>
  <c r="G23" i="313"/>
  <c r="F23" i="313"/>
  <c r="A23" i="313" s="1"/>
  <c r="E23" i="313"/>
  <c r="BP22" i="313"/>
  <c r="BM22" i="313"/>
  <c r="BJ22" i="313"/>
  <c r="BG22" i="313"/>
  <c r="BD22" i="313"/>
  <c r="BC22" i="313"/>
  <c r="BB22" i="313"/>
  <c r="BA22" i="313"/>
  <c r="AY22" i="313"/>
  <c r="AX22" i="313"/>
  <c r="AW22" i="313"/>
  <c r="AV22" i="313"/>
  <c r="AU22" i="313"/>
  <c r="AT22" i="313"/>
  <c r="AS22" i="313"/>
  <c r="AR22" i="313"/>
  <c r="AJ22" i="313"/>
  <c r="AN22" i="313" s="1"/>
  <c r="AI22" i="313"/>
  <c r="AC22" i="313"/>
  <c r="AG22" i="313" s="1"/>
  <c r="AB22" i="313"/>
  <c r="V22" i="313"/>
  <c r="Z22" i="313" s="1"/>
  <c r="U22" i="313"/>
  <c r="O22" i="313"/>
  <c r="S22" i="313" s="1"/>
  <c r="N22" i="313"/>
  <c r="H22" i="313"/>
  <c r="L22" i="313" s="1"/>
  <c r="G22" i="313"/>
  <c r="F22" i="313"/>
  <c r="A22" i="313" s="1"/>
  <c r="E22" i="313"/>
  <c r="BP21" i="313"/>
  <c r="BM21" i="313"/>
  <c r="BJ21" i="313"/>
  <c r="BG21" i="313"/>
  <c r="BD21" i="313"/>
  <c r="BC21" i="313"/>
  <c r="BB21" i="313"/>
  <c r="BA21" i="313"/>
  <c r="AT21" i="313"/>
  <c r="AS21" i="313"/>
  <c r="AR21" i="313"/>
  <c r="AB21" i="313"/>
  <c r="U21" i="313"/>
  <c r="O21" i="313"/>
  <c r="N21" i="313"/>
  <c r="H21" i="313"/>
  <c r="G21" i="313"/>
  <c r="BP16" i="313"/>
  <c r="BM16" i="313"/>
  <c r="BJ16" i="313"/>
  <c r="BG16" i="313"/>
  <c r="BD16" i="313"/>
  <c r="BC16" i="313"/>
  <c r="BB16" i="313"/>
  <c r="BA16" i="313"/>
  <c r="AT16" i="313"/>
  <c r="AS16" i="313"/>
  <c r="AR16" i="313"/>
  <c r="AB16" i="313"/>
  <c r="V16" i="313"/>
  <c r="U16" i="313"/>
  <c r="O16" i="313"/>
  <c r="N16" i="313"/>
  <c r="H16" i="313"/>
  <c r="G16" i="313"/>
  <c r="BP18" i="313"/>
  <c r="BM18" i="313"/>
  <c r="BJ18" i="313"/>
  <c r="BG18" i="313"/>
  <c r="BD18" i="313"/>
  <c r="BC18" i="313"/>
  <c r="BB18" i="313"/>
  <c r="BA18" i="313"/>
  <c r="AT18" i="313"/>
  <c r="AS18" i="313"/>
  <c r="AR18" i="313"/>
  <c r="AB18" i="313"/>
  <c r="V18" i="313"/>
  <c r="U18" i="313"/>
  <c r="O18" i="313"/>
  <c r="N18" i="313"/>
  <c r="H18" i="313"/>
  <c r="G18" i="313"/>
  <c r="BP19" i="313"/>
  <c r="BM19" i="313"/>
  <c r="BJ19" i="313"/>
  <c r="BG19" i="313"/>
  <c r="BD19" i="313"/>
  <c r="BC19" i="313"/>
  <c r="BB19" i="313"/>
  <c r="BA19" i="313"/>
  <c r="AT19" i="313"/>
  <c r="AS19" i="313"/>
  <c r="AR19" i="313"/>
  <c r="AB19" i="313"/>
  <c r="Z19" i="313"/>
  <c r="U19" i="313"/>
  <c r="O19" i="313"/>
  <c r="N19" i="313"/>
  <c r="H19" i="313"/>
  <c r="G19" i="313"/>
  <c r="BP15" i="313"/>
  <c r="BM15" i="313"/>
  <c r="BJ15" i="313"/>
  <c r="BG15" i="313"/>
  <c r="BD15" i="313"/>
  <c r="BC15" i="313"/>
  <c r="BB15" i="313"/>
  <c r="BA15" i="313"/>
  <c r="AT15" i="313"/>
  <c r="AS15" i="313"/>
  <c r="AR15" i="313"/>
  <c r="AB15" i="313"/>
  <c r="V15" i="313"/>
  <c r="U15" i="313"/>
  <c r="O15" i="313"/>
  <c r="N15" i="313"/>
  <c r="H15" i="313"/>
  <c r="G15" i="313"/>
  <c r="BP14" i="313"/>
  <c r="BM14" i="313"/>
  <c r="BJ14" i="313"/>
  <c r="BG14" i="313"/>
  <c r="BD14" i="313"/>
  <c r="BC14" i="313"/>
  <c r="BB14" i="313"/>
  <c r="BA14" i="313"/>
  <c r="AT14" i="313"/>
  <c r="AS14" i="313"/>
  <c r="AR14" i="313"/>
  <c r="AB14" i="313"/>
  <c r="U14" i="313"/>
  <c r="Z14" i="313" s="1"/>
  <c r="O14" i="313"/>
  <c r="N14" i="313"/>
  <c r="H14" i="313"/>
  <c r="G14" i="313"/>
  <c r="BP20" i="313"/>
  <c r="BM20" i="313"/>
  <c r="BJ20" i="313"/>
  <c r="BC20" i="313"/>
  <c r="BB20" i="313"/>
  <c r="BA20" i="313"/>
  <c r="AT20" i="313"/>
  <c r="AS20" i="313"/>
  <c r="AR20" i="313"/>
  <c r="AB20" i="313"/>
  <c r="U20" i="313"/>
  <c r="O20" i="313"/>
  <c r="BG20" i="313" s="1"/>
  <c r="N20" i="313"/>
  <c r="H20" i="313"/>
  <c r="BD20" i="313" s="1"/>
  <c r="G20" i="313"/>
  <c r="BP17" i="313"/>
  <c r="BM17" i="313"/>
  <c r="BC17" i="313"/>
  <c r="BB17" i="313"/>
  <c r="BA17" i="313"/>
  <c r="AT17" i="313"/>
  <c r="AS17" i="313"/>
  <c r="AR17" i="313"/>
  <c r="AB17" i="313"/>
  <c r="V17" i="313"/>
  <c r="U17" i="313"/>
  <c r="O17" i="313"/>
  <c r="N17" i="313"/>
  <c r="H17" i="313"/>
  <c r="BD17" i="313" s="1"/>
  <c r="G17" i="313"/>
  <c r="BP13" i="313"/>
  <c r="BM13" i="313"/>
  <c r="BC13" i="313"/>
  <c r="BB13" i="313"/>
  <c r="BA13" i="313"/>
  <c r="AT13" i="313"/>
  <c r="AS13" i="313"/>
  <c r="AR13" i="313"/>
  <c r="AB13" i="313"/>
  <c r="V13" i="313"/>
  <c r="BJ13" i="313" s="1"/>
  <c r="U13" i="313"/>
  <c r="O13" i="313"/>
  <c r="BG13" i="313" s="1"/>
  <c r="N13" i="313"/>
  <c r="H13" i="313"/>
  <c r="BD13" i="313" s="1"/>
  <c r="G13" i="313"/>
  <c r="BP12" i="313"/>
  <c r="BM12" i="313"/>
  <c r="BC12" i="313"/>
  <c r="BB12" i="313"/>
  <c r="BA12" i="313"/>
  <c r="AT12" i="313"/>
  <c r="AS12" i="313"/>
  <c r="AR12" i="313"/>
  <c r="AB12" i="313"/>
  <c r="V12" i="313"/>
  <c r="BJ12" i="313" s="1"/>
  <c r="U12" i="313"/>
  <c r="O12" i="313"/>
  <c r="BG12" i="313" s="1"/>
  <c r="N12" i="313"/>
  <c r="H12" i="313"/>
  <c r="BD12" i="313" s="1"/>
  <c r="G12" i="313"/>
  <c r="BP11" i="313"/>
  <c r="BM11" i="313"/>
  <c r="BC11" i="313"/>
  <c r="BB11" i="313"/>
  <c r="BA11" i="313"/>
  <c r="AT11" i="313"/>
  <c r="AS11" i="313"/>
  <c r="AR11" i="313"/>
  <c r="AB11" i="313"/>
  <c r="V11" i="313"/>
  <c r="BJ11" i="313" s="1"/>
  <c r="U11" i="313"/>
  <c r="O11" i="313"/>
  <c r="BG11" i="313" s="1"/>
  <c r="N11" i="313"/>
  <c r="H11" i="313"/>
  <c r="BD11" i="313" s="1"/>
  <c r="G11" i="313"/>
  <c r="CI31" i="310"/>
  <c r="CF31" i="310"/>
  <c r="CC31" i="310"/>
  <c r="BZ31" i="310"/>
  <c r="BW31" i="310"/>
  <c r="BV31" i="310"/>
  <c r="BU31" i="310"/>
  <c r="BT31" i="310"/>
  <c r="BP31" i="310"/>
  <c r="BM31" i="310"/>
  <c r="BJ31" i="310"/>
  <c r="BG31" i="310"/>
  <c r="BD31" i="310"/>
  <c r="BC31" i="310"/>
  <c r="BB31" i="310"/>
  <c r="BA31" i="310"/>
  <c r="AY31" i="310"/>
  <c r="AX31" i="310"/>
  <c r="AW31" i="310"/>
  <c r="AV31" i="310"/>
  <c r="AU31" i="310"/>
  <c r="AT31" i="310"/>
  <c r="AS31" i="310"/>
  <c r="AR31" i="310"/>
  <c r="AJ31" i="310"/>
  <c r="AO31" i="310" s="1"/>
  <c r="CJ31" i="310" s="1"/>
  <c r="CK31" i="310" s="1"/>
  <c r="AI31" i="310"/>
  <c r="AC31" i="310"/>
  <c r="AH31" i="310" s="1"/>
  <c r="BN31" i="310" s="1"/>
  <c r="BO31" i="310" s="1"/>
  <c r="AB31" i="310"/>
  <c r="V31" i="310"/>
  <c r="AA31" i="310" s="1"/>
  <c r="BK31" i="310" s="1"/>
  <c r="BL31" i="310" s="1"/>
  <c r="U31" i="310"/>
  <c r="O31" i="310"/>
  <c r="T31" i="310" s="1"/>
  <c r="BH31" i="310" s="1"/>
  <c r="BI31" i="310" s="1"/>
  <c r="N31" i="310"/>
  <c r="H31" i="310"/>
  <c r="M31" i="310" s="1"/>
  <c r="BX31" i="310" s="1"/>
  <c r="BY31" i="310" s="1"/>
  <c r="G31" i="310"/>
  <c r="F31" i="310"/>
  <c r="A31" i="310" s="1"/>
  <c r="E31" i="310"/>
  <c r="CI30" i="310"/>
  <c r="CF30" i="310"/>
  <c r="CC30" i="310"/>
  <c r="BZ30" i="310"/>
  <c r="BW30" i="310"/>
  <c r="BV30" i="310"/>
  <c r="BU30" i="310"/>
  <c r="BT30" i="310"/>
  <c r="BP30" i="310"/>
  <c r="BM30" i="310"/>
  <c r="BJ30" i="310"/>
  <c r="BG30" i="310"/>
  <c r="BD30" i="310"/>
  <c r="BC30" i="310"/>
  <c r="BB30" i="310"/>
  <c r="BA30" i="310"/>
  <c r="AY30" i="310"/>
  <c r="AX30" i="310"/>
  <c r="AW30" i="310"/>
  <c r="AV30" i="310"/>
  <c r="AU30" i="310"/>
  <c r="AT30" i="310"/>
  <c r="AS30" i="310"/>
  <c r="AR30" i="310"/>
  <c r="AJ30" i="310"/>
  <c r="AN30" i="310" s="1"/>
  <c r="AI30" i="310"/>
  <c r="AC30" i="310"/>
  <c r="AG30" i="310" s="1"/>
  <c r="AB30" i="310"/>
  <c r="V30" i="310"/>
  <c r="Z30" i="310" s="1"/>
  <c r="U30" i="310"/>
  <c r="O30" i="310"/>
  <c r="S30" i="310" s="1"/>
  <c r="N30" i="310"/>
  <c r="H30" i="310"/>
  <c r="L30" i="310" s="1"/>
  <c r="G30" i="310"/>
  <c r="F30" i="310"/>
  <c r="A30" i="310" s="1"/>
  <c r="E30" i="310"/>
  <c r="CI29" i="310"/>
  <c r="CF29" i="310"/>
  <c r="CC29" i="310"/>
  <c r="BZ29" i="310"/>
  <c r="BW29" i="310"/>
  <c r="BV29" i="310"/>
  <c r="BU29" i="310"/>
  <c r="BT29" i="310"/>
  <c r="BP29" i="310"/>
  <c r="BM29" i="310"/>
  <c r="BJ29" i="310"/>
  <c r="BG29" i="310"/>
  <c r="BD29" i="310"/>
  <c r="BC29" i="310"/>
  <c r="BB29" i="310"/>
  <c r="BA29" i="310"/>
  <c r="AY29" i="310"/>
  <c r="AX29" i="310"/>
  <c r="AW29" i="310"/>
  <c r="AV29" i="310"/>
  <c r="AU29" i="310"/>
  <c r="AT29" i="310"/>
  <c r="AS29" i="310"/>
  <c r="AR29" i="310"/>
  <c r="AJ29" i="310"/>
  <c r="AO29" i="310" s="1"/>
  <c r="BQ29" i="310" s="1"/>
  <c r="BR29" i="310" s="1"/>
  <c r="AI29" i="310"/>
  <c r="AC29" i="310"/>
  <c r="AH29" i="310" s="1"/>
  <c r="CG29" i="310" s="1"/>
  <c r="CH29" i="310" s="1"/>
  <c r="AB29" i="310"/>
  <c r="V29" i="310"/>
  <c r="AA29" i="310" s="1"/>
  <c r="CD29" i="310" s="1"/>
  <c r="CE29" i="310" s="1"/>
  <c r="U29" i="310"/>
  <c r="O29" i="310"/>
  <c r="T29" i="310" s="1"/>
  <c r="BH29" i="310" s="1"/>
  <c r="BI29" i="310" s="1"/>
  <c r="N29" i="310"/>
  <c r="H29" i="310"/>
  <c r="M29" i="310" s="1"/>
  <c r="BE29" i="310" s="1"/>
  <c r="BF29" i="310" s="1"/>
  <c r="G29" i="310"/>
  <c r="F29" i="310"/>
  <c r="A29" i="310" s="1"/>
  <c r="E29" i="310"/>
  <c r="CI28" i="310"/>
  <c r="CF28" i="310"/>
  <c r="CC28" i="310"/>
  <c r="BZ28" i="310"/>
  <c r="BW28" i="310"/>
  <c r="BV28" i="310"/>
  <c r="BU28" i="310"/>
  <c r="BT28" i="310"/>
  <c r="BP28" i="310"/>
  <c r="BM28" i="310"/>
  <c r="BJ28" i="310"/>
  <c r="BG28" i="310"/>
  <c r="BD28" i="310"/>
  <c r="BC28" i="310"/>
  <c r="BB28" i="310"/>
  <c r="BA28" i="310"/>
  <c r="AY28" i="310"/>
  <c r="AX28" i="310"/>
  <c r="AW28" i="310"/>
  <c r="AV28" i="310"/>
  <c r="AU28" i="310"/>
  <c r="AT28" i="310"/>
  <c r="AS28" i="310"/>
  <c r="AR28" i="310"/>
  <c r="AJ28" i="310"/>
  <c r="AO28" i="310" s="1"/>
  <c r="CJ28" i="310" s="1"/>
  <c r="CK28" i="310" s="1"/>
  <c r="AI28" i="310"/>
  <c r="AC28" i="310"/>
  <c r="AH28" i="310" s="1"/>
  <c r="CG28" i="310" s="1"/>
  <c r="CH28" i="310" s="1"/>
  <c r="AB28" i="310"/>
  <c r="V28" i="310"/>
  <c r="AA28" i="310" s="1"/>
  <c r="CD28" i="310" s="1"/>
  <c r="CE28" i="310" s="1"/>
  <c r="U28" i="310"/>
  <c r="O28" i="310"/>
  <c r="T28" i="310" s="1"/>
  <c r="BH28" i="310" s="1"/>
  <c r="BI28" i="310" s="1"/>
  <c r="N28" i="310"/>
  <c r="H28" i="310"/>
  <c r="M28" i="310" s="1"/>
  <c r="BX28" i="310" s="1"/>
  <c r="BY28" i="310" s="1"/>
  <c r="G28" i="310"/>
  <c r="F28" i="310"/>
  <c r="A28" i="310" s="1"/>
  <c r="E28" i="310"/>
  <c r="CI27" i="310"/>
  <c r="CF27" i="310"/>
  <c r="CC27" i="310"/>
  <c r="BZ27" i="310"/>
  <c r="BW27" i="310"/>
  <c r="BV27" i="310"/>
  <c r="BU27" i="310"/>
  <c r="BT27" i="310"/>
  <c r="BP27" i="310"/>
  <c r="BM27" i="310"/>
  <c r="BJ27" i="310"/>
  <c r="BG27" i="310"/>
  <c r="BD27" i="310"/>
  <c r="BC27" i="310"/>
  <c r="BB27" i="310"/>
  <c r="BA27" i="310"/>
  <c r="AY27" i="310"/>
  <c r="AX27" i="310"/>
  <c r="AW27" i="310"/>
  <c r="AV27" i="310"/>
  <c r="AU27" i="310"/>
  <c r="AT27" i="310"/>
  <c r="AS27" i="310"/>
  <c r="AR27" i="310"/>
  <c r="AJ27" i="310"/>
  <c r="AO27" i="310" s="1"/>
  <c r="CJ27" i="310" s="1"/>
  <c r="CK27" i="310" s="1"/>
  <c r="AI27" i="310"/>
  <c r="AC27" i="310"/>
  <c r="AH27" i="310" s="1"/>
  <c r="CG27" i="310" s="1"/>
  <c r="CH27" i="310" s="1"/>
  <c r="AB27" i="310"/>
  <c r="V27" i="310"/>
  <c r="AA27" i="310" s="1"/>
  <c r="BK27" i="310" s="1"/>
  <c r="BL27" i="310" s="1"/>
  <c r="U27" i="310"/>
  <c r="O27" i="310"/>
  <c r="T27" i="310" s="1"/>
  <c r="BH27" i="310" s="1"/>
  <c r="BI27" i="310" s="1"/>
  <c r="N27" i="310"/>
  <c r="H27" i="310"/>
  <c r="M27" i="310" s="1"/>
  <c r="BX27" i="310" s="1"/>
  <c r="BY27" i="310" s="1"/>
  <c r="G27" i="310"/>
  <c r="F27" i="310"/>
  <c r="A27" i="310" s="1"/>
  <c r="E27" i="310"/>
  <c r="CI26" i="310"/>
  <c r="CF26" i="310"/>
  <c r="CC26" i="310"/>
  <c r="BZ26" i="310"/>
  <c r="BW26" i="310"/>
  <c r="BV26" i="310"/>
  <c r="BU26" i="310"/>
  <c r="BT26" i="310"/>
  <c r="BP26" i="310"/>
  <c r="BM26" i="310"/>
  <c r="BJ26" i="310"/>
  <c r="BG26" i="310"/>
  <c r="BD26" i="310"/>
  <c r="BC26" i="310"/>
  <c r="BB26" i="310"/>
  <c r="BA26" i="310"/>
  <c r="AY26" i="310"/>
  <c r="AX26" i="310"/>
  <c r="AW26" i="310"/>
  <c r="AV26" i="310"/>
  <c r="AU26" i="310"/>
  <c r="AT26" i="310"/>
  <c r="AS26" i="310"/>
  <c r="AR26" i="310"/>
  <c r="AJ26" i="310"/>
  <c r="AO26" i="310" s="1"/>
  <c r="CJ26" i="310" s="1"/>
  <c r="CK26" i="310" s="1"/>
  <c r="AI26" i="310"/>
  <c r="AC26" i="310"/>
  <c r="AH26" i="310" s="1"/>
  <c r="BN26" i="310" s="1"/>
  <c r="BO26" i="310" s="1"/>
  <c r="AB26" i="310"/>
  <c r="V26" i="310"/>
  <c r="AA26" i="310" s="1"/>
  <c r="BK26" i="310" s="1"/>
  <c r="BL26" i="310" s="1"/>
  <c r="U26" i="310"/>
  <c r="O26" i="310"/>
  <c r="T26" i="310" s="1"/>
  <c r="CA26" i="310" s="1"/>
  <c r="CB26" i="310" s="1"/>
  <c r="N26" i="310"/>
  <c r="H26" i="310"/>
  <c r="M26" i="310" s="1"/>
  <c r="BX26" i="310" s="1"/>
  <c r="BY26" i="310" s="1"/>
  <c r="G26" i="310"/>
  <c r="F26" i="310"/>
  <c r="A26" i="310" s="1"/>
  <c r="E26" i="310"/>
  <c r="CI25" i="310"/>
  <c r="CF25" i="310"/>
  <c r="CC25" i="310"/>
  <c r="BZ25" i="310"/>
  <c r="BW25" i="310"/>
  <c r="BV25" i="310"/>
  <c r="BU25" i="310"/>
  <c r="BT25" i="310"/>
  <c r="BP25" i="310"/>
  <c r="BM25" i="310"/>
  <c r="BJ25" i="310"/>
  <c r="BG25" i="310"/>
  <c r="BD25" i="310"/>
  <c r="BC25" i="310"/>
  <c r="BB25" i="310"/>
  <c r="BA25" i="310"/>
  <c r="AY25" i="310"/>
  <c r="AX25" i="310"/>
  <c r="AW25" i="310"/>
  <c r="AV25" i="310"/>
  <c r="AU25" i="310"/>
  <c r="AT25" i="310"/>
  <c r="AS25" i="310"/>
  <c r="AR25" i="310"/>
  <c r="AJ25" i="310"/>
  <c r="AO25" i="310" s="1"/>
  <c r="AI25" i="310"/>
  <c r="AC25" i="310"/>
  <c r="AH25" i="310" s="1"/>
  <c r="BN25" i="310" s="1"/>
  <c r="BO25" i="310" s="1"/>
  <c r="AB25" i="310"/>
  <c r="V25" i="310"/>
  <c r="AA25" i="310" s="1"/>
  <c r="U25" i="310"/>
  <c r="O25" i="310"/>
  <c r="T25" i="310" s="1"/>
  <c r="N25" i="310"/>
  <c r="H25" i="310"/>
  <c r="M25" i="310" s="1"/>
  <c r="BE25" i="310" s="1"/>
  <c r="BF25" i="310" s="1"/>
  <c r="G25" i="310"/>
  <c r="F25" i="310"/>
  <c r="A25" i="310" s="1"/>
  <c r="E25" i="310"/>
  <c r="CI24" i="310"/>
  <c r="CF24" i="310"/>
  <c r="CC24" i="310"/>
  <c r="BZ24" i="310"/>
  <c r="BW24" i="310"/>
  <c r="BV24" i="310"/>
  <c r="BU24" i="310"/>
  <c r="BT24" i="310"/>
  <c r="BP24" i="310"/>
  <c r="BM24" i="310"/>
  <c r="BJ24" i="310"/>
  <c r="BG24" i="310"/>
  <c r="BD24" i="310"/>
  <c r="BC24" i="310"/>
  <c r="BB24" i="310"/>
  <c r="BA24" i="310"/>
  <c r="AY24" i="310"/>
  <c r="AX24" i="310"/>
  <c r="AW24" i="310"/>
  <c r="AV24" i="310"/>
  <c r="AU24" i="310"/>
  <c r="AT24" i="310"/>
  <c r="AS24" i="310"/>
  <c r="AR24" i="310"/>
  <c r="AJ24" i="310"/>
  <c r="AO24" i="310" s="1"/>
  <c r="CJ24" i="310" s="1"/>
  <c r="CK24" i="310" s="1"/>
  <c r="AI24" i="310"/>
  <c r="AC24" i="310"/>
  <c r="AH24" i="310" s="1"/>
  <c r="CG24" i="310" s="1"/>
  <c r="CH24" i="310" s="1"/>
  <c r="AB24" i="310"/>
  <c r="V24" i="310"/>
  <c r="AA24" i="310" s="1"/>
  <c r="CD24" i="310" s="1"/>
  <c r="CE24" i="310" s="1"/>
  <c r="U24" i="310"/>
  <c r="O24" i="310"/>
  <c r="T24" i="310" s="1"/>
  <c r="BH24" i="310" s="1"/>
  <c r="BI24" i="310" s="1"/>
  <c r="N24" i="310"/>
  <c r="H24" i="310"/>
  <c r="M24" i="310" s="1"/>
  <c r="BX24" i="310" s="1"/>
  <c r="BY24" i="310" s="1"/>
  <c r="G24" i="310"/>
  <c r="F24" i="310"/>
  <c r="A24" i="310" s="1"/>
  <c r="E24" i="310"/>
  <c r="CI23" i="310"/>
  <c r="CF23" i="310"/>
  <c r="CC23" i="310"/>
  <c r="BZ23" i="310"/>
  <c r="BW23" i="310"/>
  <c r="BV23" i="310"/>
  <c r="BU23" i="310"/>
  <c r="BT23" i="310"/>
  <c r="BP23" i="310"/>
  <c r="BM23" i="310"/>
  <c r="BJ23" i="310"/>
  <c r="BG23" i="310"/>
  <c r="BD23" i="310"/>
  <c r="BC23" i="310"/>
  <c r="BB23" i="310"/>
  <c r="BA23" i="310"/>
  <c r="AY23" i="310"/>
  <c r="AX23" i="310"/>
  <c r="AW23" i="310"/>
  <c r="AV23" i="310"/>
  <c r="AU23" i="310"/>
  <c r="AT23" i="310"/>
  <c r="AS23" i="310"/>
  <c r="AR23" i="310"/>
  <c r="AJ23" i="310"/>
  <c r="AO23" i="310" s="1"/>
  <c r="AI23" i="310"/>
  <c r="AC23" i="310"/>
  <c r="AH23" i="310" s="1"/>
  <c r="BN23" i="310" s="1"/>
  <c r="BO23" i="310" s="1"/>
  <c r="AB23" i="310"/>
  <c r="V23" i="310"/>
  <c r="AA23" i="310" s="1"/>
  <c r="U23" i="310"/>
  <c r="O23" i="310"/>
  <c r="T23" i="310" s="1"/>
  <c r="CA23" i="310" s="1"/>
  <c r="CB23" i="310" s="1"/>
  <c r="N23" i="310"/>
  <c r="H23" i="310"/>
  <c r="M23" i="310" s="1"/>
  <c r="G23" i="310"/>
  <c r="F23" i="310"/>
  <c r="A23" i="310" s="1"/>
  <c r="E23" i="310"/>
  <c r="CI22" i="310"/>
  <c r="CF22" i="310"/>
  <c r="CC22" i="310"/>
  <c r="BZ22" i="310"/>
  <c r="BW22" i="310"/>
  <c r="BV22" i="310"/>
  <c r="BU22" i="310"/>
  <c r="BT22" i="310"/>
  <c r="BP22" i="310"/>
  <c r="BM22" i="310"/>
  <c r="BJ22" i="310"/>
  <c r="BG22" i="310"/>
  <c r="BD22" i="310"/>
  <c r="BC22" i="310"/>
  <c r="BB22" i="310"/>
  <c r="BA22" i="310"/>
  <c r="AY22" i="310"/>
  <c r="AX22" i="310"/>
  <c r="AW22" i="310"/>
  <c r="AV22" i="310"/>
  <c r="AU22" i="310"/>
  <c r="AT22" i="310"/>
  <c r="AS22" i="310"/>
  <c r="AR22" i="310"/>
  <c r="AJ22" i="310"/>
  <c r="AN22" i="310" s="1"/>
  <c r="AI22" i="310"/>
  <c r="AC22" i="310"/>
  <c r="AG22" i="310" s="1"/>
  <c r="AB22" i="310"/>
  <c r="V22" i="310"/>
  <c r="Z22" i="310" s="1"/>
  <c r="U22" i="310"/>
  <c r="O22" i="310"/>
  <c r="S22" i="310" s="1"/>
  <c r="N22" i="310"/>
  <c r="H22" i="310"/>
  <c r="L22" i="310" s="1"/>
  <c r="G22" i="310"/>
  <c r="F22" i="310"/>
  <c r="A22" i="310" s="1"/>
  <c r="E22" i="310"/>
  <c r="CI21" i="310"/>
  <c r="CF21" i="310"/>
  <c r="CC21" i="310"/>
  <c r="BZ21" i="310"/>
  <c r="BW21" i="310"/>
  <c r="BV21" i="310"/>
  <c r="BU21" i="310"/>
  <c r="BT21" i="310"/>
  <c r="BP21" i="310"/>
  <c r="BM21" i="310"/>
  <c r="BJ21" i="310"/>
  <c r="BG21" i="310"/>
  <c r="BD21" i="310"/>
  <c r="BC21" i="310"/>
  <c r="BB21" i="310"/>
  <c r="BA21" i="310"/>
  <c r="AY21" i="310"/>
  <c r="AX21" i="310"/>
  <c r="AW21" i="310"/>
  <c r="AV21" i="310"/>
  <c r="AU21" i="310"/>
  <c r="AT21" i="310"/>
  <c r="AS21" i="310"/>
  <c r="AR21" i="310"/>
  <c r="AJ21" i="310"/>
  <c r="AO21" i="310" s="1"/>
  <c r="BQ21" i="310" s="1"/>
  <c r="BR21" i="310" s="1"/>
  <c r="AI21" i="310"/>
  <c r="AC21" i="310"/>
  <c r="AH21" i="310" s="1"/>
  <c r="CG21" i="310" s="1"/>
  <c r="CH21" i="310" s="1"/>
  <c r="AB21" i="310"/>
  <c r="V21" i="310"/>
  <c r="AA21" i="310" s="1"/>
  <c r="CD21" i="310" s="1"/>
  <c r="CE21" i="310" s="1"/>
  <c r="U21" i="310"/>
  <c r="O21" i="310"/>
  <c r="T21" i="310" s="1"/>
  <c r="BH21" i="310" s="1"/>
  <c r="BI21" i="310" s="1"/>
  <c r="N21" i="310"/>
  <c r="H21" i="310"/>
  <c r="M21" i="310" s="1"/>
  <c r="BE21" i="310" s="1"/>
  <c r="BF21" i="310" s="1"/>
  <c r="G21" i="310"/>
  <c r="F21" i="310"/>
  <c r="A21" i="310" s="1"/>
  <c r="E21" i="310"/>
  <c r="CI20" i="310"/>
  <c r="CF20" i="310"/>
  <c r="CC20" i="310"/>
  <c r="BZ20" i="310"/>
  <c r="BW20" i="310"/>
  <c r="BV20" i="310"/>
  <c r="BU20" i="310"/>
  <c r="BT20" i="310"/>
  <c r="BP20" i="310"/>
  <c r="BM20" i="310"/>
  <c r="BJ20" i="310"/>
  <c r="BG20" i="310"/>
  <c r="BD20" i="310"/>
  <c r="BC20" i="310"/>
  <c r="BB20" i="310"/>
  <c r="BA20" i="310"/>
  <c r="AY20" i="310"/>
  <c r="AX20" i="310"/>
  <c r="AW20" i="310"/>
  <c r="AV20" i="310"/>
  <c r="AU20" i="310"/>
  <c r="AT20" i="310"/>
  <c r="AS20" i="310"/>
  <c r="AR20" i="310"/>
  <c r="AJ20" i="310"/>
  <c r="AO20" i="310" s="1"/>
  <c r="CJ20" i="310" s="1"/>
  <c r="CK20" i="310" s="1"/>
  <c r="AI20" i="310"/>
  <c r="AC20" i="310"/>
  <c r="AH20" i="310" s="1"/>
  <c r="CG20" i="310" s="1"/>
  <c r="CH20" i="310" s="1"/>
  <c r="AB20" i="310"/>
  <c r="V20" i="310"/>
  <c r="AA20" i="310" s="1"/>
  <c r="BK20" i="310" s="1"/>
  <c r="BL20" i="310" s="1"/>
  <c r="U20" i="310"/>
  <c r="O20" i="310"/>
  <c r="T20" i="310" s="1"/>
  <c r="BH20" i="310" s="1"/>
  <c r="BI20" i="310" s="1"/>
  <c r="N20" i="310"/>
  <c r="H20" i="310"/>
  <c r="M20" i="310" s="1"/>
  <c r="BX20" i="310" s="1"/>
  <c r="BY20" i="310" s="1"/>
  <c r="G20" i="310"/>
  <c r="F20" i="310"/>
  <c r="A20" i="310" s="1"/>
  <c r="E20" i="310"/>
  <c r="CI19" i="310"/>
  <c r="CF19" i="310"/>
  <c r="CC19" i="310"/>
  <c r="BZ19" i="310"/>
  <c r="BW19" i="310"/>
  <c r="BV19" i="310"/>
  <c r="BU19" i="310"/>
  <c r="BT19" i="310"/>
  <c r="BP19" i="310"/>
  <c r="BM19" i="310"/>
  <c r="BJ19" i="310"/>
  <c r="BG19" i="310"/>
  <c r="BD19" i="310"/>
  <c r="BC19" i="310"/>
  <c r="BB19" i="310"/>
  <c r="BA19" i="310"/>
  <c r="AY19" i="310"/>
  <c r="AX19" i="310"/>
  <c r="AW19" i="310"/>
  <c r="AV19" i="310"/>
  <c r="AU19" i="310"/>
  <c r="AT19" i="310"/>
  <c r="AS19" i="310"/>
  <c r="AR19" i="310"/>
  <c r="AJ19" i="310"/>
  <c r="AO19" i="310" s="1"/>
  <c r="CJ19" i="310" s="1"/>
  <c r="CK19" i="310" s="1"/>
  <c r="AI19" i="310"/>
  <c r="AC19" i="310"/>
  <c r="AH19" i="310" s="1"/>
  <c r="CG19" i="310" s="1"/>
  <c r="CH19" i="310" s="1"/>
  <c r="AB19" i="310"/>
  <c r="V19" i="310"/>
  <c r="AA19" i="310" s="1"/>
  <c r="BK19" i="310" s="1"/>
  <c r="BL19" i="310" s="1"/>
  <c r="U19" i="310"/>
  <c r="O19" i="310"/>
  <c r="T19" i="310" s="1"/>
  <c r="BH19" i="310" s="1"/>
  <c r="BI19" i="310" s="1"/>
  <c r="N19" i="310"/>
  <c r="H19" i="310"/>
  <c r="M19" i="310" s="1"/>
  <c r="BX19" i="310" s="1"/>
  <c r="BY19" i="310" s="1"/>
  <c r="G19" i="310"/>
  <c r="F19" i="310"/>
  <c r="A19" i="310" s="1"/>
  <c r="E19" i="310"/>
  <c r="CI18" i="310"/>
  <c r="CF18" i="310"/>
  <c r="CC18" i="310"/>
  <c r="BZ18" i="310"/>
  <c r="BW18" i="310"/>
  <c r="BV18" i="310"/>
  <c r="BU18" i="310"/>
  <c r="BT18" i="310"/>
  <c r="BP18" i="310"/>
  <c r="BM18" i="310"/>
  <c r="BJ18" i="310"/>
  <c r="BG18" i="310"/>
  <c r="BD18" i="310"/>
  <c r="BC18" i="310"/>
  <c r="BB18" i="310"/>
  <c r="BA18" i="310"/>
  <c r="AY18" i="310"/>
  <c r="AX18" i="310"/>
  <c r="AW18" i="310"/>
  <c r="AV18" i="310"/>
  <c r="AU18" i="310"/>
  <c r="AT18" i="310"/>
  <c r="AS18" i="310"/>
  <c r="AR18" i="310"/>
  <c r="AJ18" i="310"/>
  <c r="AO18" i="310" s="1"/>
  <c r="CJ18" i="310" s="1"/>
  <c r="CK18" i="310" s="1"/>
  <c r="AI18" i="310"/>
  <c r="AC18" i="310"/>
  <c r="AH18" i="310" s="1"/>
  <c r="BN18" i="310" s="1"/>
  <c r="BO18" i="310" s="1"/>
  <c r="AB18" i="310"/>
  <c r="V18" i="310"/>
  <c r="AA18" i="310" s="1"/>
  <c r="BK18" i="310" s="1"/>
  <c r="BL18" i="310" s="1"/>
  <c r="U18" i="310"/>
  <c r="O18" i="310"/>
  <c r="T18" i="310" s="1"/>
  <c r="CA18" i="310" s="1"/>
  <c r="CB18" i="310" s="1"/>
  <c r="N18" i="310"/>
  <c r="H18" i="310"/>
  <c r="M18" i="310" s="1"/>
  <c r="BX18" i="310" s="1"/>
  <c r="BY18" i="310" s="1"/>
  <c r="G18" i="310"/>
  <c r="F18" i="310"/>
  <c r="A18" i="310" s="1"/>
  <c r="E18" i="310"/>
  <c r="CI17" i="310"/>
  <c r="CF17" i="310"/>
  <c r="CC17" i="310"/>
  <c r="BZ17" i="310"/>
  <c r="BW17" i="310"/>
  <c r="BV17" i="310"/>
  <c r="BU17" i="310"/>
  <c r="BT17" i="310"/>
  <c r="BP17" i="310"/>
  <c r="BM17" i="310"/>
  <c r="BJ17" i="310"/>
  <c r="BG17" i="310"/>
  <c r="BD17" i="310"/>
  <c r="BC17" i="310"/>
  <c r="BB17" i="310"/>
  <c r="BA17" i="310"/>
  <c r="AY17" i="310"/>
  <c r="AX17" i="310"/>
  <c r="AW17" i="310"/>
  <c r="AV17" i="310"/>
  <c r="AU17" i="310"/>
  <c r="AT17" i="310"/>
  <c r="AS17" i="310"/>
  <c r="AR17" i="310"/>
  <c r="AJ17" i="310"/>
  <c r="AO17" i="310" s="1"/>
  <c r="BQ17" i="310" s="1"/>
  <c r="BR17" i="310" s="1"/>
  <c r="AI17" i="310"/>
  <c r="AC17" i="310"/>
  <c r="AH17" i="310" s="1"/>
  <c r="CG17" i="310" s="1"/>
  <c r="CH17" i="310" s="1"/>
  <c r="AB17" i="310"/>
  <c r="V17" i="310"/>
  <c r="AA17" i="310" s="1"/>
  <c r="CD17" i="310" s="1"/>
  <c r="CE17" i="310" s="1"/>
  <c r="U17" i="310"/>
  <c r="O17" i="310"/>
  <c r="T17" i="310" s="1"/>
  <c r="CA17" i="310" s="1"/>
  <c r="CB17" i="310" s="1"/>
  <c r="N17" i="310"/>
  <c r="H17" i="310"/>
  <c r="M17" i="310" s="1"/>
  <c r="BE17" i="310" s="1"/>
  <c r="BF17" i="310" s="1"/>
  <c r="G17" i="310"/>
  <c r="F17" i="310"/>
  <c r="A17" i="310" s="1"/>
  <c r="E17" i="310"/>
  <c r="CI16" i="310"/>
  <c r="CF16" i="310"/>
  <c r="CC16" i="310"/>
  <c r="BZ16" i="310"/>
  <c r="BW16" i="310"/>
  <c r="BV16" i="310"/>
  <c r="BU16" i="310"/>
  <c r="BT16" i="310"/>
  <c r="BP16" i="310"/>
  <c r="BM16" i="310"/>
  <c r="BJ16" i="310"/>
  <c r="BG16" i="310"/>
  <c r="BD16" i="310"/>
  <c r="BC16" i="310"/>
  <c r="BB16" i="310"/>
  <c r="BA16" i="310"/>
  <c r="AY16" i="310"/>
  <c r="AX16" i="310"/>
  <c r="AW16" i="310"/>
  <c r="AV16" i="310"/>
  <c r="AU16" i="310"/>
  <c r="AT16" i="310"/>
  <c r="AS16" i="310"/>
  <c r="AR16" i="310"/>
  <c r="AJ16" i="310"/>
  <c r="AO16" i="310" s="1"/>
  <c r="CJ16" i="310" s="1"/>
  <c r="CK16" i="310" s="1"/>
  <c r="AI16" i="310"/>
  <c r="AC16" i="310"/>
  <c r="AH16" i="310" s="1"/>
  <c r="CG16" i="310" s="1"/>
  <c r="CH16" i="310" s="1"/>
  <c r="AB16" i="310"/>
  <c r="V16" i="310"/>
  <c r="AA16" i="310" s="1"/>
  <c r="BK16" i="310" s="1"/>
  <c r="BL16" i="310" s="1"/>
  <c r="U16" i="310"/>
  <c r="O16" i="310"/>
  <c r="T16" i="310" s="1"/>
  <c r="CA16" i="310" s="1"/>
  <c r="CB16" i="310" s="1"/>
  <c r="N16" i="310"/>
  <c r="H16" i="310"/>
  <c r="M16" i="310" s="1"/>
  <c r="BX16" i="310" s="1"/>
  <c r="BY16" i="310" s="1"/>
  <c r="G16" i="310"/>
  <c r="F16" i="310"/>
  <c r="A16" i="310" s="1"/>
  <c r="E16" i="310"/>
  <c r="CI15" i="310"/>
  <c r="CF15" i="310"/>
  <c r="CC15" i="310"/>
  <c r="BZ15" i="310"/>
  <c r="BW15" i="310"/>
  <c r="BV15" i="310"/>
  <c r="BU15" i="310"/>
  <c r="BT15" i="310"/>
  <c r="BP15" i="310"/>
  <c r="BM15" i="310"/>
  <c r="BJ15" i="310"/>
  <c r="BG15" i="310"/>
  <c r="BD15" i="310"/>
  <c r="BC15" i="310"/>
  <c r="BB15" i="310"/>
  <c r="BA15" i="310"/>
  <c r="AY15" i="310"/>
  <c r="AX15" i="310"/>
  <c r="AW15" i="310"/>
  <c r="AV15" i="310"/>
  <c r="AU15" i="310"/>
  <c r="AT15" i="310"/>
  <c r="AS15" i="310"/>
  <c r="AR15" i="310"/>
  <c r="AJ15" i="310"/>
  <c r="AO15" i="310" s="1"/>
  <c r="AI15" i="310"/>
  <c r="AC15" i="310"/>
  <c r="AG15" i="310" s="1"/>
  <c r="AB15" i="310"/>
  <c r="V15" i="310"/>
  <c r="Z15" i="310" s="1"/>
  <c r="U15" i="310"/>
  <c r="O15" i="310"/>
  <c r="S15" i="310" s="1"/>
  <c r="N15" i="310"/>
  <c r="H15" i="310"/>
  <c r="L15" i="310" s="1"/>
  <c r="G15" i="310"/>
  <c r="F15" i="310"/>
  <c r="A15" i="310" s="1"/>
  <c r="E15" i="310"/>
  <c r="CI13" i="310"/>
  <c r="CF13" i="310"/>
  <c r="CC13" i="310"/>
  <c r="BZ13" i="310"/>
  <c r="BW13" i="310"/>
  <c r="BV13" i="310"/>
  <c r="BU13" i="310"/>
  <c r="BT13" i="310"/>
  <c r="BJ13" i="310"/>
  <c r="BG13" i="310"/>
  <c r="BC13" i="310"/>
  <c r="BB13" i="310"/>
  <c r="BA13" i="310"/>
  <c r="AT13" i="310"/>
  <c r="AS13" i="310"/>
  <c r="AR13" i="310"/>
  <c r="BP13" i="310"/>
  <c r="BM13" i="310"/>
  <c r="N13" i="310"/>
  <c r="H13" i="310"/>
  <c r="BD13" i="310" s="1"/>
  <c r="G13" i="310"/>
  <c r="CI14" i="310"/>
  <c r="CF14" i="310"/>
  <c r="CC14" i="310"/>
  <c r="BZ14" i="310"/>
  <c r="BW14" i="310"/>
  <c r="BV14" i="310"/>
  <c r="BU14" i="310"/>
  <c r="BT14" i="310"/>
  <c r="BP14" i="310"/>
  <c r="BM14" i="310"/>
  <c r="BJ14" i="310"/>
  <c r="BG14" i="310"/>
  <c r="BC14" i="310"/>
  <c r="BB14" i="310"/>
  <c r="BA14" i="310"/>
  <c r="AT14" i="310"/>
  <c r="AS14" i="310"/>
  <c r="AR14" i="310"/>
  <c r="N14" i="310"/>
  <c r="H14" i="310"/>
  <c r="BD14" i="310" s="1"/>
  <c r="G14" i="310"/>
  <c r="CI12" i="310"/>
  <c r="CF12" i="310"/>
  <c r="CC12" i="310"/>
  <c r="BZ12" i="310"/>
  <c r="BW12" i="310"/>
  <c r="BV12" i="310"/>
  <c r="BU12" i="310"/>
  <c r="BT12" i="310"/>
  <c r="BP12" i="310"/>
  <c r="BM12" i="310"/>
  <c r="BJ12" i="310"/>
  <c r="BG12" i="310"/>
  <c r="BC12" i="310"/>
  <c r="BB12" i="310"/>
  <c r="BA12" i="310"/>
  <c r="AT12" i="310"/>
  <c r="AS12" i="310"/>
  <c r="AR12" i="310"/>
  <c r="N12" i="310"/>
  <c r="H12" i="310"/>
  <c r="BD12" i="310" s="1"/>
  <c r="G12" i="310"/>
  <c r="CI11" i="310"/>
  <c r="CF11" i="310"/>
  <c r="CC11" i="310"/>
  <c r="BZ11" i="310"/>
  <c r="BW11" i="310"/>
  <c r="BV11" i="310"/>
  <c r="BU11" i="310"/>
  <c r="BT11" i="310"/>
  <c r="BP11" i="310"/>
  <c r="BM11" i="310"/>
  <c r="BJ11" i="310"/>
  <c r="BG11" i="310"/>
  <c r="BC11" i="310"/>
  <c r="BB11" i="310"/>
  <c r="BA11" i="310"/>
  <c r="AT11" i="310"/>
  <c r="AS11" i="310"/>
  <c r="AR11" i="310"/>
  <c r="N11" i="310"/>
  <c r="H11" i="310"/>
  <c r="BD11" i="310" s="1"/>
  <c r="G11" i="310"/>
  <c r="AJ31" i="361"/>
  <c r="AO31" i="361" s="1"/>
  <c r="AI31" i="361"/>
  <c r="AC31" i="361"/>
  <c r="AH31" i="361" s="1"/>
  <c r="AB31" i="361"/>
  <c r="V31" i="361"/>
  <c r="AA31" i="361" s="1"/>
  <c r="U31" i="361"/>
  <c r="O31" i="361"/>
  <c r="T31" i="361" s="1"/>
  <c r="N31" i="361"/>
  <c r="H31" i="361"/>
  <c r="M31" i="361" s="1"/>
  <c r="G31" i="361"/>
  <c r="F31" i="361"/>
  <c r="A31" i="361" s="1"/>
  <c r="E31" i="361"/>
  <c r="AJ30" i="361"/>
  <c r="AO30" i="361" s="1"/>
  <c r="AI30" i="361"/>
  <c r="AC30" i="361"/>
  <c r="AH30" i="361" s="1"/>
  <c r="AB30" i="361"/>
  <c r="V30" i="361"/>
  <c r="AA30" i="361" s="1"/>
  <c r="U30" i="361"/>
  <c r="O30" i="361"/>
  <c r="T30" i="361" s="1"/>
  <c r="N30" i="361"/>
  <c r="H30" i="361"/>
  <c r="M30" i="361" s="1"/>
  <c r="G30" i="361"/>
  <c r="F30" i="361"/>
  <c r="A30" i="361" s="1"/>
  <c r="E30" i="361"/>
  <c r="AJ29" i="361"/>
  <c r="AO29" i="361" s="1"/>
  <c r="AI29" i="361"/>
  <c r="AC29" i="361"/>
  <c r="AH29" i="361" s="1"/>
  <c r="AB29" i="361"/>
  <c r="V29" i="361"/>
  <c r="AA29" i="361" s="1"/>
  <c r="U29" i="361"/>
  <c r="O29" i="361"/>
  <c r="T29" i="361" s="1"/>
  <c r="N29" i="361"/>
  <c r="H29" i="361"/>
  <c r="M29" i="361" s="1"/>
  <c r="G29" i="361"/>
  <c r="F29" i="361"/>
  <c r="A29" i="361" s="1"/>
  <c r="E29" i="361"/>
  <c r="AJ28" i="361"/>
  <c r="AO28" i="361" s="1"/>
  <c r="AI28" i="361"/>
  <c r="AC28" i="361"/>
  <c r="AH28" i="361" s="1"/>
  <c r="AB28" i="361"/>
  <c r="V28" i="361"/>
  <c r="AA28" i="361" s="1"/>
  <c r="U28" i="361"/>
  <c r="O28" i="361"/>
  <c r="T28" i="361" s="1"/>
  <c r="N28" i="361"/>
  <c r="H28" i="361"/>
  <c r="M28" i="361" s="1"/>
  <c r="G28" i="361"/>
  <c r="F28" i="361"/>
  <c r="A28" i="361" s="1"/>
  <c r="E28" i="361"/>
  <c r="AJ27" i="361"/>
  <c r="AO27" i="361" s="1"/>
  <c r="AI27" i="361"/>
  <c r="AC27" i="361"/>
  <c r="AH27" i="361" s="1"/>
  <c r="AB27" i="361"/>
  <c r="V27" i="361"/>
  <c r="AA27" i="361" s="1"/>
  <c r="U27" i="361"/>
  <c r="O27" i="361"/>
  <c r="T27" i="361" s="1"/>
  <c r="N27" i="361"/>
  <c r="H27" i="361"/>
  <c r="M27" i="361" s="1"/>
  <c r="G27" i="361"/>
  <c r="F27" i="361"/>
  <c r="A27" i="361" s="1"/>
  <c r="E27" i="361"/>
  <c r="AJ26" i="361"/>
  <c r="AO26" i="361" s="1"/>
  <c r="AI26" i="361"/>
  <c r="AC26" i="361"/>
  <c r="AH26" i="361" s="1"/>
  <c r="AB26" i="361"/>
  <c r="V26" i="361"/>
  <c r="AA26" i="361" s="1"/>
  <c r="U26" i="361"/>
  <c r="O26" i="361"/>
  <c r="T26" i="361" s="1"/>
  <c r="N26" i="361"/>
  <c r="H26" i="361"/>
  <c r="M26" i="361" s="1"/>
  <c r="G26" i="361"/>
  <c r="F26" i="361"/>
  <c r="A26" i="361" s="1"/>
  <c r="E26" i="361"/>
  <c r="AJ25" i="361"/>
  <c r="AO25" i="361" s="1"/>
  <c r="AI25" i="361"/>
  <c r="AC25" i="361"/>
  <c r="AH25" i="361" s="1"/>
  <c r="AB25" i="361"/>
  <c r="V25" i="361"/>
  <c r="AA25" i="361" s="1"/>
  <c r="U25" i="361"/>
  <c r="O25" i="361"/>
  <c r="T25" i="361" s="1"/>
  <c r="N25" i="361"/>
  <c r="H25" i="361"/>
  <c r="M25" i="361" s="1"/>
  <c r="G25" i="361"/>
  <c r="F25" i="361"/>
  <c r="A25" i="361" s="1"/>
  <c r="E25" i="361"/>
  <c r="AJ24" i="361"/>
  <c r="AN24" i="361" s="1"/>
  <c r="AI24" i="361"/>
  <c r="AC24" i="361"/>
  <c r="AG24" i="361" s="1"/>
  <c r="AB24" i="361"/>
  <c r="V24" i="361"/>
  <c r="Z24" i="361" s="1"/>
  <c r="U24" i="361"/>
  <c r="O24" i="361"/>
  <c r="S24" i="361" s="1"/>
  <c r="N24" i="361"/>
  <c r="H24" i="361"/>
  <c r="L24" i="361" s="1"/>
  <c r="G24" i="361"/>
  <c r="F24" i="361"/>
  <c r="A24" i="361" s="1"/>
  <c r="E24" i="361"/>
  <c r="AJ23" i="361"/>
  <c r="AO23" i="361" s="1"/>
  <c r="AI23" i="361"/>
  <c r="AC23" i="361"/>
  <c r="AH23" i="361" s="1"/>
  <c r="AB23" i="361"/>
  <c r="V23" i="361"/>
  <c r="AA23" i="361" s="1"/>
  <c r="U23" i="361"/>
  <c r="O23" i="361"/>
  <c r="T23" i="361" s="1"/>
  <c r="N23" i="361"/>
  <c r="H23" i="361"/>
  <c r="M23" i="361" s="1"/>
  <c r="G23" i="361"/>
  <c r="F23" i="361"/>
  <c r="A23" i="361" s="1"/>
  <c r="E23" i="361"/>
  <c r="AJ22" i="361"/>
  <c r="AO22" i="361" s="1"/>
  <c r="AI22" i="361"/>
  <c r="AC22" i="361"/>
  <c r="AH22" i="361" s="1"/>
  <c r="AB22" i="361"/>
  <c r="V22" i="361"/>
  <c r="AA22" i="361" s="1"/>
  <c r="U22" i="361"/>
  <c r="O22" i="361"/>
  <c r="T22" i="361" s="1"/>
  <c r="N22" i="361"/>
  <c r="H22" i="361"/>
  <c r="M22" i="361" s="1"/>
  <c r="G22" i="361"/>
  <c r="F22" i="361"/>
  <c r="A22" i="361" s="1"/>
  <c r="E22" i="361"/>
  <c r="AJ21" i="361"/>
  <c r="AO21" i="361" s="1"/>
  <c r="AI21" i="361"/>
  <c r="AC21" i="361"/>
  <c r="AH21" i="361" s="1"/>
  <c r="AB21" i="361"/>
  <c r="V21" i="361"/>
  <c r="AA21" i="361" s="1"/>
  <c r="U21" i="361"/>
  <c r="O21" i="361"/>
  <c r="T21" i="361" s="1"/>
  <c r="N21" i="361"/>
  <c r="H21" i="361"/>
  <c r="M21" i="361" s="1"/>
  <c r="G21" i="361"/>
  <c r="F21" i="361"/>
  <c r="A21" i="361" s="1"/>
  <c r="E21" i="361"/>
  <c r="AJ20" i="361"/>
  <c r="AO20" i="361" s="1"/>
  <c r="AI20" i="361"/>
  <c r="AC20" i="361"/>
  <c r="AH20" i="361" s="1"/>
  <c r="AB20" i="361"/>
  <c r="V20" i="361"/>
  <c r="AA20" i="361" s="1"/>
  <c r="U20" i="361"/>
  <c r="O20" i="361"/>
  <c r="T20" i="361" s="1"/>
  <c r="N20" i="361"/>
  <c r="H20" i="361"/>
  <c r="M20" i="361" s="1"/>
  <c r="G20" i="361"/>
  <c r="F20" i="361"/>
  <c r="A20" i="361" s="1"/>
  <c r="E20" i="361"/>
  <c r="AJ19" i="361"/>
  <c r="AO19" i="361" s="1"/>
  <c r="AI19" i="361"/>
  <c r="AC19" i="361"/>
  <c r="AH19" i="361" s="1"/>
  <c r="AB19" i="361"/>
  <c r="V19" i="361"/>
  <c r="AA19" i="361" s="1"/>
  <c r="U19" i="361"/>
  <c r="O19" i="361"/>
  <c r="T19" i="361" s="1"/>
  <c r="N19" i="361"/>
  <c r="H19" i="361"/>
  <c r="M19" i="361" s="1"/>
  <c r="G19" i="361"/>
  <c r="F19" i="361"/>
  <c r="A19" i="361" s="1"/>
  <c r="E19" i="361"/>
  <c r="AJ18" i="361"/>
  <c r="AO18" i="361" s="1"/>
  <c r="AI18" i="361"/>
  <c r="AC18" i="361"/>
  <c r="AH18" i="361" s="1"/>
  <c r="AB18" i="361"/>
  <c r="V18" i="361"/>
  <c r="AA18" i="361" s="1"/>
  <c r="U18" i="361"/>
  <c r="O18" i="361"/>
  <c r="T18" i="361" s="1"/>
  <c r="N18" i="361"/>
  <c r="H18" i="361"/>
  <c r="M18" i="361" s="1"/>
  <c r="G18" i="361"/>
  <c r="F18" i="361"/>
  <c r="A18" i="361" s="1"/>
  <c r="E18" i="361"/>
  <c r="AJ17" i="361"/>
  <c r="AO17" i="361" s="1"/>
  <c r="AI17" i="361"/>
  <c r="AC17" i="361"/>
  <c r="AH17" i="361" s="1"/>
  <c r="AB17" i="361"/>
  <c r="V17" i="361"/>
  <c r="AA17" i="361" s="1"/>
  <c r="U17" i="361"/>
  <c r="O17" i="361"/>
  <c r="T17" i="361" s="1"/>
  <c r="N17" i="361"/>
  <c r="H17" i="361"/>
  <c r="M17" i="361" s="1"/>
  <c r="G17" i="361"/>
  <c r="F17" i="361"/>
  <c r="A17" i="361" s="1"/>
  <c r="E17" i="361"/>
  <c r="AJ16" i="361"/>
  <c r="AN16" i="361" s="1"/>
  <c r="AI16" i="361"/>
  <c r="AC16" i="361"/>
  <c r="AG16" i="361" s="1"/>
  <c r="AB16" i="361"/>
  <c r="V16" i="361"/>
  <c r="Z16" i="361" s="1"/>
  <c r="U16" i="361"/>
  <c r="O16" i="361"/>
  <c r="S16" i="361" s="1"/>
  <c r="N16" i="361"/>
  <c r="H16" i="361"/>
  <c r="L16" i="361" s="1"/>
  <c r="G16" i="361"/>
  <c r="F16" i="361"/>
  <c r="A16" i="361" s="1"/>
  <c r="E16" i="361"/>
  <c r="AJ15" i="361"/>
  <c r="AO15" i="361" s="1"/>
  <c r="AI15" i="361"/>
  <c r="AC15" i="361"/>
  <c r="AH15" i="361" s="1"/>
  <c r="AB15" i="361"/>
  <c r="V15" i="361"/>
  <c r="AA15" i="361" s="1"/>
  <c r="U15" i="361"/>
  <c r="O15" i="361"/>
  <c r="T15" i="361" s="1"/>
  <c r="N15" i="361"/>
  <c r="H15" i="361"/>
  <c r="M15" i="361" s="1"/>
  <c r="G15" i="361"/>
  <c r="F15" i="361"/>
  <c r="A15" i="361" s="1"/>
  <c r="E15" i="361"/>
  <c r="AB13" i="361"/>
  <c r="V13" i="361"/>
  <c r="BJ13" i="361" s="1"/>
  <c r="U13" i="361"/>
  <c r="O13" i="361"/>
  <c r="BG13" i="361" s="1"/>
  <c r="N13" i="361"/>
  <c r="H13" i="361"/>
  <c r="BD13" i="361" s="1"/>
  <c r="G13" i="361"/>
  <c r="AB14" i="361"/>
  <c r="U14" i="361"/>
  <c r="Z14" i="361" s="1"/>
  <c r="O14" i="361"/>
  <c r="BG14" i="361" s="1"/>
  <c r="N14" i="361"/>
  <c r="H14" i="361"/>
  <c r="BD14" i="361" s="1"/>
  <c r="G14" i="361"/>
  <c r="AB12" i="361"/>
  <c r="V12" i="361"/>
  <c r="BJ12" i="361" s="1"/>
  <c r="U12" i="361"/>
  <c r="O12" i="361"/>
  <c r="BG12" i="361" s="1"/>
  <c r="N12" i="361"/>
  <c r="H12" i="361"/>
  <c r="BD12" i="361" s="1"/>
  <c r="G12" i="361"/>
  <c r="AB11" i="361"/>
  <c r="V11" i="361"/>
  <c r="BJ11" i="361" s="1"/>
  <c r="U11" i="361"/>
  <c r="O11" i="361"/>
  <c r="BG11" i="361" s="1"/>
  <c r="N11" i="361"/>
  <c r="H11" i="361"/>
  <c r="BD11" i="361" s="1"/>
  <c r="G11" i="361"/>
  <c r="CI31" i="359"/>
  <c r="CF31" i="359"/>
  <c r="CC31" i="359"/>
  <c r="BZ31" i="359"/>
  <c r="BW31" i="359"/>
  <c r="BV31" i="359"/>
  <c r="BU31" i="359"/>
  <c r="BT31" i="359"/>
  <c r="BP31" i="359"/>
  <c r="BM31" i="359"/>
  <c r="BJ31" i="359"/>
  <c r="BG31" i="359"/>
  <c r="BD31" i="359"/>
  <c r="BC31" i="359"/>
  <c r="BB31" i="359"/>
  <c r="BA31" i="359"/>
  <c r="AY31" i="359"/>
  <c r="AX31" i="359"/>
  <c r="AW31" i="359"/>
  <c r="AV31" i="359"/>
  <c r="AU31" i="359"/>
  <c r="AT31" i="359"/>
  <c r="AS31" i="359"/>
  <c r="AR31" i="359"/>
  <c r="AJ31" i="359"/>
  <c r="AO31" i="359" s="1"/>
  <c r="BQ31" i="359" s="1"/>
  <c r="BR31" i="359" s="1"/>
  <c r="AI31" i="359"/>
  <c r="AC31" i="359"/>
  <c r="AH31" i="359" s="1"/>
  <c r="CG31" i="359" s="1"/>
  <c r="CH31" i="359" s="1"/>
  <c r="AB31" i="359"/>
  <c r="V31" i="359"/>
  <c r="AA31" i="359" s="1"/>
  <c r="CD31" i="359" s="1"/>
  <c r="CE31" i="359" s="1"/>
  <c r="U31" i="359"/>
  <c r="O31" i="359"/>
  <c r="T31" i="359" s="1"/>
  <c r="BH31" i="359" s="1"/>
  <c r="BI31" i="359" s="1"/>
  <c r="N31" i="359"/>
  <c r="H31" i="359"/>
  <c r="M31" i="359" s="1"/>
  <c r="BE31" i="359" s="1"/>
  <c r="BF31" i="359" s="1"/>
  <c r="G31" i="359"/>
  <c r="F31" i="359"/>
  <c r="A31" i="359" s="1"/>
  <c r="E31" i="359"/>
  <c r="CI30" i="359"/>
  <c r="CF30" i="359"/>
  <c r="CC30" i="359"/>
  <c r="BZ30" i="359"/>
  <c r="BW30" i="359"/>
  <c r="BV30" i="359"/>
  <c r="BU30" i="359"/>
  <c r="BT30" i="359"/>
  <c r="BP30" i="359"/>
  <c r="BM30" i="359"/>
  <c r="BJ30" i="359"/>
  <c r="BG30" i="359"/>
  <c r="BD30" i="359"/>
  <c r="BC30" i="359"/>
  <c r="BB30" i="359"/>
  <c r="BA30" i="359"/>
  <c r="AY30" i="359"/>
  <c r="AX30" i="359"/>
  <c r="AW30" i="359"/>
  <c r="AV30" i="359"/>
  <c r="AU30" i="359"/>
  <c r="AT30" i="359"/>
  <c r="AS30" i="359"/>
  <c r="AR30" i="359"/>
  <c r="AJ30" i="359"/>
  <c r="AN30" i="359" s="1"/>
  <c r="AI30" i="359"/>
  <c r="AC30" i="359"/>
  <c r="AG30" i="359" s="1"/>
  <c r="AB30" i="359"/>
  <c r="V30" i="359"/>
  <c r="Z30" i="359" s="1"/>
  <c r="U30" i="359"/>
  <c r="O30" i="359"/>
  <c r="S30" i="359" s="1"/>
  <c r="N30" i="359"/>
  <c r="H30" i="359"/>
  <c r="L30" i="359" s="1"/>
  <c r="G30" i="359"/>
  <c r="F30" i="359"/>
  <c r="A30" i="359" s="1"/>
  <c r="E30" i="359"/>
  <c r="CI29" i="359"/>
  <c r="CF29" i="359"/>
  <c r="CC29" i="359"/>
  <c r="BZ29" i="359"/>
  <c r="BW29" i="359"/>
  <c r="BV29" i="359"/>
  <c r="BU29" i="359"/>
  <c r="BT29" i="359"/>
  <c r="BP29" i="359"/>
  <c r="BM29" i="359"/>
  <c r="BJ29" i="359"/>
  <c r="BG29" i="359"/>
  <c r="BD29" i="359"/>
  <c r="BC29" i="359"/>
  <c r="BB29" i="359"/>
  <c r="BA29" i="359"/>
  <c r="AY29" i="359"/>
  <c r="AX29" i="359"/>
  <c r="AW29" i="359"/>
  <c r="AV29" i="359"/>
  <c r="AU29" i="359"/>
  <c r="AT29" i="359"/>
  <c r="AS29" i="359"/>
  <c r="AR29" i="359"/>
  <c r="AJ29" i="359"/>
  <c r="AI29" i="359"/>
  <c r="AC29" i="359"/>
  <c r="AB29" i="359"/>
  <c r="V29" i="359"/>
  <c r="U29" i="359"/>
  <c r="O29" i="359"/>
  <c r="N29" i="359"/>
  <c r="H29" i="359"/>
  <c r="G29" i="359"/>
  <c r="F29" i="359"/>
  <c r="A29" i="359" s="1"/>
  <c r="E29" i="359"/>
  <c r="CI28" i="359"/>
  <c r="CF28" i="359"/>
  <c r="CC28" i="359"/>
  <c r="BZ28" i="359"/>
  <c r="BW28" i="359"/>
  <c r="BV28" i="359"/>
  <c r="BU28" i="359"/>
  <c r="BT28" i="359"/>
  <c r="BP28" i="359"/>
  <c r="BM28" i="359"/>
  <c r="BJ28" i="359"/>
  <c r="BG28" i="359"/>
  <c r="BD28" i="359"/>
  <c r="BC28" i="359"/>
  <c r="BB28" i="359"/>
  <c r="BA28" i="359"/>
  <c r="AY28" i="359"/>
  <c r="AX28" i="359"/>
  <c r="AW28" i="359"/>
  <c r="AV28" i="359"/>
  <c r="AU28" i="359"/>
  <c r="AT28" i="359"/>
  <c r="AS28" i="359"/>
  <c r="AR28" i="359"/>
  <c r="AJ28" i="359"/>
  <c r="AN28" i="359" s="1"/>
  <c r="AI28" i="359"/>
  <c r="AC28" i="359"/>
  <c r="AG28" i="359" s="1"/>
  <c r="AB28" i="359"/>
  <c r="V28" i="359"/>
  <c r="Z28" i="359" s="1"/>
  <c r="U28" i="359"/>
  <c r="O28" i="359"/>
  <c r="S28" i="359" s="1"/>
  <c r="N28" i="359"/>
  <c r="H28" i="359"/>
  <c r="L28" i="359" s="1"/>
  <c r="G28" i="359"/>
  <c r="F28" i="359"/>
  <c r="A28" i="359" s="1"/>
  <c r="E28" i="359"/>
  <c r="CI27" i="359"/>
  <c r="CF27" i="359"/>
  <c r="CC27" i="359"/>
  <c r="BZ27" i="359"/>
  <c r="BW27" i="359"/>
  <c r="BV27" i="359"/>
  <c r="BU27" i="359"/>
  <c r="BT27" i="359"/>
  <c r="BP27" i="359"/>
  <c r="BM27" i="359"/>
  <c r="BJ27" i="359"/>
  <c r="BG27" i="359"/>
  <c r="BD27" i="359"/>
  <c r="BC27" i="359"/>
  <c r="BB27" i="359"/>
  <c r="BA27" i="359"/>
  <c r="AY27" i="359"/>
  <c r="AX27" i="359"/>
  <c r="AW27" i="359"/>
  <c r="AV27" i="359"/>
  <c r="AU27" i="359"/>
  <c r="AT27" i="359"/>
  <c r="AS27" i="359"/>
  <c r="AR27" i="359"/>
  <c r="AJ27" i="359"/>
  <c r="AI27" i="359"/>
  <c r="AC27" i="359"/>
  <c r="AB27" i="359"/>
  <c r="V27" i="359"/>
  <c r="U27" i="359"/>
  <c r="O27" i="359"/>
  <c r="N27" i="359"/>
  <c r="H27" i="359"/>
  <c r="G27" i="359"/>
  <c r="F27" i="359"/>
  <c r="A27" i="359" s="1"/>
  <c r="E27" i="359"/>
  <c r="CI26" i="359"/>
  <c r="CF26" i="359"/>
  <c r="CC26" i="359"/>
  <c r="BZ26" i="359"/>
  <c r="BW26" i="359"/>
  <c r="BV26" i="359"/>
  <c r="BU26" i="359"/>
  <c r="BT26" i="359"/>
  <c r="BP26" i="359"/>
  <c r="BM26" i="359"/>
  <c r="BJ26" i="359"/>
  <c r="BG26" i="359"/>
  <c r="BD26" i="359"/>
  <c r="BC26" i="359"/>
  <c r="BB26" i="359"/>
  <c r="BA26" i="359"/>
  <c r="AY26" i="359"/>
  <c r="AX26" i="359"/>
  <c r="AW26" i="359"/>
  <c r="AV26" i="359"/>
  <c r="AU26" i="359"/>
  <c r="AT26" i="359"/>
  <c r="AS26" i="359"/>
  <c r="AR26" i="359"/>
  <c r="AJ26" i="359"/>
  <c r="AN26" i="359" s="1"/>
  <c r="AI26" i="359"/>
  <c r="AC26" i="359"/>
  <c r="AG26" i="359" s="1"/>
  <c r="AB26" i="359"/>
  <c r="V26" i="359"/>
  <c r="Z26" i="359" s="1"/>
  <c r="U26" i="359"/>
  <c r="O26" i="359"/>
  <c r="S26" i="359" s="1"/>
  <c r="N26" i="359"/>
  <c r="H26" i="359"/>
  <c r="L26" i="359" s="1"/>
  <c r="G26" i="359"/>
  <c r="F26" i="359"/>
  <c r="A26" i="359" s="1"/>
  <c r="E26" i="359"/>
  <c r="CI25" i="359"/>
  <c r="CF25" i="359"/>
  <c r="CC25" i="359"/>
  <c r="BZ25" i="359"/>
  <c r="BW25" i="359"/>
  <c r="BV25" i="359"/>
  <c r="BU25" i="359"/>
  <c r="BT25" i="359"/>
  <c r="BP25" i="359"/>
  <c r="BM25" i="359"/>
  <c r="BJ25" i="359"/>
  <c r="BG25" i="359"/>
  <c r="BD25" i="359"/>
  <c r="BC25" i="359"/>
  <c r="BB25" i="359"/>
  <c r="BA25" i="359"/>
  <c r="AY25" i="359"/>
  <c r="AX25" i="359"/>
  <c r="AW25" i="359"/>
  <c r="AV25" i="359"/>
  <c r="AU25" i="359"/>
  <c r="AT25" i="359"/>
  <c r="AS25" i="359"/>
  <c r="AR25" i="359"/>
  <c r="AJ25" i="359"/>
  <c r="AI25" i="359"/>
  <c r="AC25" i="359"/>
  <c r="AB25" i="359"/>
  <c r="V25" i="359"/>
  <c r="U25" i="359"/>
  <c r="O25" i="359"/>
  <c r="N25" i="359"/>
  <c r="H25" i="359"/>
  <c r="G25" i="359"/>
  <c r="F25" i="359"/>
  <c r="A25" i="359" s="1"/>
  <c r="E25" i="359"/>
  <c r="CI24" i="359"/>
  <c r="CF24" i="359"/>
  <c r="CC24" i="359"/>
  <c r="BZ24" i="359"/>
  <c r="BW24" i="359"/>
  <c r="BV24" i="359"/>
  <c r="BU24" i="359"/>
  <c r="BT24" i="359"/>
  <c r="BP24" i="359"/>
  <c r="BM24" i="359"/>
  <c r="BJ24" i="359"/>
  <c r="BG24" i="359"/>
  <c r="BD24" i="359"/>
  <c r="BC24" i="359"/>
  <c r="BB24" i="359"/>
  <c r="BA24" i="359"/>
  <c r="AY24" i="359"/>
  <c r="AX24" i="359"/>
  <c r="AW24" i="359"/>
  <c r="AV24" i="359"/>
  <c r="AU24" i="359"/>
  <c r="AT24" i="359"/>
  <c r="AS24" i="359"/>
  <c r="AR24" i="359"/>
  <c r="AJ24" i="359"/>
  <c r="AN24" i="359" s="1"/>
  <c r="AI24" i="359"/>
  <c r="AC24" i="359"/>
  <c r="AG24" i="359" s="1"/>
  <c r="AB24" i="359"/>
  <c r="V24" i="359"/>
  <c r="Z24" i="359" s="1"/>
  <c r="U24" i="359"/>
  <c r="O24" i="359"/>
  <c r="S24" i="359" s="1"/>
  <c r="N24" i="359"/>
  <c r="H24" i="359"/>
  <c r="L24" i="359" s="1"/>
  <c r="G24" i="359"/>
  <c r="F24" i="359"/>
  <c r="A24" i="359" s="1"/>
  <c r="E24" i="359"/>
  <c r="CI23" i="359"/>
  <c r="CF23" i="359"/>
  <c r="CC23" i="359"/>
  <c r="BZ23" i="359"/>
  <c r="BW23" i="359"/>
  <c r="BV23" i="359"/>
  <c r="BU23" i="359"/>
  <c r="BT23" i="359"/>
  <c r="BP23" i="359"/>
  <c r="BM23" i="359"/>
  <c r="BJ23" i="359"/>
  <c r="BG23" i="359"/>
  <c r="BD23" i="359"/>
  <c r="BC23" i="359"/>
  <c r="BB23" i="359"/>
  <c r="BA23" i="359"/>
  <c r="AY23" i="359"/>
  <c r="AX23" i="359"/>
  <c r="AW23" i="359"/>
  <c r="AV23" i="359"/>
  <c r="AU23" i="359"/>
  <c r="AT23" i="359"/>
  <c r="AS23" i="359"/>
  <c r="AR23" i="359"/>
  <c r="AJ23" i="359"/>
  <c r="AI23" i="359"/>
  <c r="AC23" i="359"/>
  <c r="AB23" i="359"/>
  <c r="V23" i="359"/>
  <c r="U23" i="359"/>
  <c r="O23" i="359"/>
  <c r="N23" i="359"/>
  <c r="H23" i="359"/>
  <c r="G23" i="359"/>
  <c r="F23" i="359"/>
  <c r="A23" i="359" s="1"/>
  <c r="E23" i="359"/>
  <c r="CI22" i="359"/>
  <c r="CF22" i="359"/>
  <c r="CC22" i="359"/>
  <c r="BZ22" i="359"/>
  <c r="BW22" i="359"/>
  <c r="BV22" i="359"/>
  <c r="BU22" i="359"/>
  <c r="BT22" i="359"/>
  <c r="BP22" i="359"/>
  <c r="BM22" i="359"/>
  <c r="BJ22" i="359"/>
  <c r="BG22" i="359"/>
  <c r="BD22" i="359"/>
  <c r="BC22" i="359"/>
  <c r="BB22" i="359"/>
  <c r="BA22" i="359"/>
  <c r="AY22" i="359"/>
  <c r="AX22" i="359"/>
  <c r="AW22" i="359"/>
  <c r="AV22" i="359"/>
  <c r="AU22" i="359"/>
  <c r="AT22" i="359"/>
  <c r="AS22" i="359"/>
  <c r="AR22" i="359"/>
  <c r="AJ22" i="359"/>
  <c r="AN22" i="359" s="1"/>
  <c r="AI22" i="359"/>
  <c r="AC22" i="359"/>
  <c r="AG22" i="359" s="1"/>
  <c r="AB22" i="359"/>
  <c r="V22" i="359"/>
  <c r="Z22" i="359" s="1"/>
  <c r="U22" i="359"/>
  <c r="O22" i="359"/>
  <c r="S22" i="359" s="1"/>
  <c r="N22" i="359"/>
  <c r="H22" i="359"/>
  <c r="L22" i="359" s="1"/>
  <c r="G22" i="359"/>
  <c r="F22" i="359"/>
  <c r="A22" i="359" s="1"/>
  <c r="E22" i="359"/>
  <c r="CI21" i="359"/>
  <c r="CF21" i="359"/>
  <c r="CC21" i="359"/>
  <c r="BZ21" i="359"/>
  <c r="BW21" i="359"/>
  <c r="BV21" i="359"/>
  <c r="BU21" i="359"/>
  <c r="BT21" i="359"/>
  <c r="BP21" i="359"/>
  <c r="BM21" i="359"/>
  <c r="BJ21" i="359"/>
  <c r="BG21" i="359"/>
  <c r="BD21" i="359"/>
  <c r="BC21" i="359"/>
  <c r="BB21" i="359"/>
  <c r="BA21" i="359"/>
  <c r="AY21" i="359"/>
  <c r="AX21" i="359"/>
  <c r="AW21" i="359"/>
  <c r="AV21" i="359"/>
  <c r="AU21" i="359"/>
  <c r="AT21" i="359"/>
  <c r="AS21" i="359"/>
  <c r="AR21" i="359"/>
  <c r="AJ21" i="359"/>
  <c r="AI21" i="359"/>
  <c r="AC21" i="359"/>
  <c r="AB21" i="359"/>
  <c r="V21" i="359"/>
  <c r="U21" i="359"/>
  <c r="O21" i="359"/>
  <c r="N21" i="359"/>
  <c r="H21" i="359"/>
  <c r="G21" i="359"/>
  <c r="F21" i="359"/>
  <c r="A21" i="359" s="1"/>
  <c r="E21" i="359"/>
  <c r="CI20" i="359"/>
  <c r="CF20" i="359"/>
  <c r="CC20" i="359"/>
  <c r="BZ20" i="359"/>
  <c r="BW20" i="359"/>
  <c r="BV20" i="359"/>
  <c r="BU20" i="359"/>
  <c r="BT20" i="359"/>
  <c r="BP20" i="359"/>
  <c r="BM20" i="359"/>
  <c r="BJ20" i="359"/>
  <c r="BG20" i="359"/>
  <c r="BD20" i="359"/>
  <c r="BC20" i="359"/>
  <c r="BB20" i="359"/>
  <c r="BA20" i="359"/>
  <c r="AY20" i="359"/>
  <c r="AX20" i="359"/>
  <c r="AW20" i="359"/>
  <c r="AV20" i="359"/>
  <c r="AU20" i="359"/>
  <c r="AT20" i="359"/>
  <c r="AS20" i="359"/>
  <c r="AR20" i="359"/>
  <c r="AJ20" i="359"/>
  <c r="AO20" i="359" s="1"/>
  <c r="AI20" i="359"/>
  <c r="AC20" i="359"/>
  <c r="AH20" i="359" s="1"/>
  <c r="CG20" i="359" s="1"/>
  <c r="CH20" i="359" s="1"/>
  <c r="AB20" i="359"/>
  <c r="V20" i="359"/>
  <c r="AA20" i="359" s="1"/>
  <c r="CD20" i="359" s="1"/>
  <c r="CE20" i="359" s="1"/>
  <c r="U20" i="359"/>
  <c r="O20" i="359"/>
  <c r="T20" i="359" s="1"/>
  <c r="BH20" i="359" s="1"/>
  <c r="BI20" i="359" s="1"/>
  <c r="N20" i="359"/>
  <c r="H20" i="359"/>
  <c r="M20" i="359" s="1"/>
  <c r="BE20" i="359" s="1"/>
  <c r="BF20" i="359" s="1"/>
  <c r="G20" i="359"/>
  <c r="F20" i="359"/>
  <c r="A20" i="359" s="1"/>
  <c r="E20" i="359"/>
  <c r="CI19" i="359"/>
  <c r="CF19" i="359"/>
  <c r="CC19" i="359"/>
  <c r="BV19" i="359"/>
  <c r="BU19" i="359"/>
  <c r="BT19" i="359"/>
  <c r="BP19" i="359"/>
  <c r="BM19" i="359"/>
  <c r="BJ19" i="359"/>
  <c r="BG19" i="359"/>
  <c r="BD19" i="359"/>
  <c r="BC19" i="359"/>
  <c r="BB19" i="359"/>
  <c r="BA19" i="359"/>
  <c r="AT19" i="359"/>
  <c r="AS19" i="359"/>
  <c r="AR19" i="359"/>
  <c r="AI19" i="359"/>
  <c r="AN19" i="359" s="1"/>
  <c r="AG19" i="359"/>
  <c r="AB19" i="359"/>
  <c r="U19" i="359"/>
  <c r="Z19" i="359" s="1"/>
  <c r="O19" i="359"/>
  <c r="BZ19" i="359" s="1"/>
  <c r="N19" i="359"/>
  <c r="H19" i="359"/>
  <c r="BW19" i="359" s="1"/>
  <c r="G19" i="359"/>
  <c r="CI17" i="359"/>
  <c r="BV17" i="359"/>
  <c r="BU17" i="359"/>
  <c r="BT17" i="359"/>
  <c r="BP17" i="359"/>
  <c r="BM17" i="359"/>
  <c r="BJ17" i="359"/>
  <c r="BG17" i="359"/>
  <c r="BD17" i="359"/>
  <c r="BC17" i="359"/>
  <c r="BB17" i="359"/>
  <c r="BA17" i="359"/>
  <c r="AT17" i="359"/>
  <c r="AS17" i="359"/>
  <c r="AR17" i="359"/>
  <c r="AN17" i="359"/>
  <c r="AI17" i="359"/>
  <c r="AC17" i="359"/>
  <c r="CF17" i="359" s="1"/>
  <c r="AB17" i="359"/>
  <c r="V17" i="359"/>
  <c r="CC17" i="359" s="1"/>
  <c r="U17" i="359"/>
  <c r="O17" i="359"/>
  <c r="N17" i="359"/>
  <c r="H17" i="359"/>
  <c r="G17" i="359"/>
  <c r="BV15" i="359"/>
  <c r="BU15" i="359"/>
  <c r="BT15" i="359"/>
  <c r="BP15" i="359"/>
  <c r="BM15" i="359"/>
  <c r="BJ15" i="359"/>
  <c r="BG15" i="359"/>
  <c r="BD15" i="359"/>
  <c r="BC15" i="359"/>
  <c r="BB15" i="359"/>
  <c r="BA15" i="359"/>
  <c r="AT15" i="359"/>
  <c r="AS15" i="359"/>
  <c r="AR15" i="359"/>
  <c r="AJ15" i="359"/>
  <c r="CI15" i="359" s="1"/>
  <c r="AI15" i="359"/>
  <c r="AC15" i="359"/>
  <c r="CF15" i="359" s="1"/>
  <c r="AB15" i="359"/>
  <c r="V15" i="359"/>
  <c r="CC15" i="359" s="1"/>
  <c r="U15" i="359"/>
  <c r="O15" i="359"/>
  <c r="BZ15" i="359" s="1"/>
  <c r="N15" i="359"/>
  <c r="H15" i="359"/>
  <c r="BW15" i="359" s="1"/>
  <c r="G15" i="359"/>
  <c r="BV16" i="359"/>
  <c r="BU16" i="359"/>
  <c r="BT16" i="359"/>
  <c r="BP16" i="359"/>
  <c r="BM16" i="359"/>
  <c r="BJ16" i="359"/>
  <c r="BG16" i="359"/>
  <c r="BD16" i="359"/>
  <c r="BC16" i="359"/>
  <c r="BB16" i="359"/>
  <c r="BA16" i="359"/>
  <c r="AT16" i="359"/>
  <c r="AS16" i="359"/>
  <c r="AR16" i="359"/>
  <c r="AJ16" i="359"/>
  <c r="CI16" i="359" s="1"/>
  <c r="AI16" i="359"/>
  <c r="AC16" i="359"/>
  <c r="CF16" i="359" s="1"/>
  <c r="AB16" i="359"/>
  <c r="V16" i="359"/>
  <c r="CC16" i="359" s="1"/>
  <c r="U16" i="359"/>
  <c r="O16" i="359"/>
  <c r="BZ16" i="359" s="1"/>
  <c r="N16" i="359"/>
  <c r="H16" i="359"/>
  <c r="BW16" i="359" s="1"/>
  <c r="G16" i="359"/>
  <c r="BV18" i="359"/>
  <c r="BU18" i="359"/>
  <c r="BT18" i="359"/>
  <c r="BP18" i="359"/>
  <c r="BM18" i="359"/>
  <c r="BJ18" i="359"/>
  <c r="BG18" i="359"/>
  <c r="BD18" i="359"/>
  <c r="BC18" i="359"/>
  <c r="BB18" i="359"/>
  <c r="BA18" i="359"/>
  <c r="AT18" i="359"/>
  <c r="AS18" i="359"/>
  <c r="AR18" i="359"/>
  <c r="AJ18" i="359"/>
  <c r="CI18" i="359" s="1"/>
  <c r="AI18" i="359"/>
  <c r="AC18" i="359"/>
  <c r="CF18" i="359" s="1"/>
  <c r="AB18" i="359"/>
  <c r="V18" i="359"/>
  <c r="CC18" i="359" s="1"/>
  <c r="U18" i="359"/>
  <c r="O18" i="359"/>
  <c r="BZ18" i="359" s="1"/>
  <c r="N18" i="359"/>
  <c r="H18" i="359"/>
  <c r="BW18" i="359" s="1"/>
  <c r="G18" i="359"/>
  <c r="CI13" i="359"/>
  <c r="CF13" i="359"/>
  <c r="CC13" i="359"/>
  <c r="BZ13" i="359"/>
  <c r="BW13" i="359"/>
  <c r="BV13" i="359"/>
  <c r="BU13" i="359"/>
  <c r="BT13" i="359"/>
  <c r="BP13" i="359"/>
  <c r="BC13" i="359"/>
  <c r="BB13" i="359"/>
  <c r="BA13" i="359"/>
  <c r="AT13" i="359"/>
  <c r="AS13" i="359"/>
  <c r="AR13" i="359"/>
  <c r="AI13" i="359"/>
  <c r="AC13" i="359"/>
  <c r="BM13" i="359" s="1"/>
  <c r="AB13" i="359"/>
  <c r="V13" i="359"/>
  <c r="BJ13" i="359" s="1"/>
  <c r="U13" i="359"/>
  <c r="O13" i="359"/>
  <c r="BG13" i="359" s="1"/>
  <c r="N13" i="359"/>
  <c r="H13" i="359"/>
  <c r="BD13" i="359" s="1"/>
  <c r="G13" i="359"/>
  <c r="CI14" i="359"/>
  <c r="CF14" i="359"/>
  <c r="CC14" i="359"/>
  <c r="BZ14" i="359"/>
  <c r="BW14" i="359"/>
  <c r="BV14" i="359"/>
  <c r="BU14" i="359"/>
  <c r="BT14" i="359"/>
  <c r="BP14" i="359"/>
  <c r="BC14" i="359"/>
  <c r="BB14" i="359"/>
  <c r="BA14" i="359"/>
  <c r="AT14" i="359"/>
  <c r="AS14" i="359"/>
  <c r="AR14" i="359"/>
  <c r="AI14" i="359"/>
  <c r="AC14" i="359"/>
  <c r="BM14" i="359" s="1"/>
  <c r="AB14" i="359"/>
  <c r="V14" i="359"/>
  <c r="BJ14" i="359" s="1"/>
  <c r="U14" i="359"/>
  <c r="O14" i="359"/>
  <c r="BG14" i="359" s="1"/>
  <c r="N14" i="359"/>
  <c r="H14" i="359"/>
  <c r="BD14" i="359" s="1"/>
  <c r="G14" i="359"/>
  <c r="CI12" i="359"/>
  <c r="CF12" i="359"/>
  <c r="CC12" i="359"/>
  <c r="BZ12" i="359"/>
  <c r="BW12" i="359"/>
  <c r="BV12" i="359"/>
  <c r="BU12" i="359"/>
  <c r="BT12" i="359"/>
  <c r="BC12" i="359"/>
  <c r="BB12" i="359"/>
  <c r="BA12" i="359"/>
  <c r="AT12" i="359"/>
  <c r="AS12" i="359"/>
  <c r="AR12" i="359"/>
  <c r="AJ12" i="359"/>
  <c r="BP12" i="359" s="1"/>
  <c r="AI12" i="359"/>
  <c r="AC12" i="359"/>
  <c r="BM12" i="359" s="1"/>
  <c r="AB12" i="359"/>
  <c r="V12" i="359"/>
  <c r="BJ12" i="359" s="1"/>
  <c r="U12" i="359"/>
  <c r="O12" i="359"/>
  <c r="BG12" i="359" s="1"/>
  <c r="N12" i="359"/>
  <c r="H12" i="359"/>
  <c r="BD12" i="359" s="1"/>
  <c r="G12" i="359"/>
  <c r="CI11" i="359"/>
  <c r="CF11" i="359"/>
  <c r="CC11" i="359"/>
  <c r="BZ11" i="359"/>
  <c r="BW11" i="359"/>
  <c r="BV11" i="359"/>
  <c r="BU11" i="359"/>
  <c r="BT11" i="359"/>
  <c r="BC11" i="359"/>
  <c r="BB11" i="359"/>
  <c r="BA11" i="359"/>
  <c r="AT11" i="359"/>
  <c r="AS11" i="359"/>
  <c r="AR11" i="359"/>
  <c r="AJ11" i="359"/>
  <c r="BP11" i="359" s="1"/>
  <c r="AI11" i="359"/>
  <c r="AC11" i="359"/>
  <c r="BM11" i="359" s="1"/>
  <c r="AB11" i="359"/>
  <c r="V11" i="359"/>
  <c r="BJ11" i="359" s="1"/>
  <c r="U11" i="359"/>
  <c r="O11" i="359"/>
  <c r="BG11" i="359" s="1"/>
  <c r="N11" i="359"/>
  <c r="H11" i="359"/>
  <c r="BD11" i="359" s="1"/>
  <c r="G11" i="359"/>
  <c r="CI31" i="246"/>
  <c r="CF31" i="246"/>
  <c r="CC31" i="246"/>
  <c r="BZ31" i="246"/>
  <c r="BW31" i="246"/>
  <c r="BV31" i="246"/>
  <c r="BU31" i="246"/>
  <c r="BT31" i="246"/>
  <c r="BP31" i="246"/>
  <c r="BM31" i="246"/>
  <c r="BJ31" i="246"/>
  <c r="BG31" i="246"/>
  <c r="BD31" i="246"/>
  <c r="BC31" i="246"/>
  <c r="BB31" i="246"/>
  <c r="BA31" i="246"/>
  <c r="AY31" i="246"/>
  <c r="AX31" i="246"/>
  <c r="AW31" i="246"/>
  <c r="AV31" i="246"/>
  <c r="AU31" i="246"/>
  <c r="AT31" i="246"/>
  <c r="AS31" i="246"/>
  <c r="AR31" i="246"/>
  <c r="Z31" i="246"/>
  <c r="CJ31" i="246" s="1"/>
  <c r="CK31" i="246" s="1"/>
  <c r="Y31" i="246"/>
  <c r="V31" i="246"/>
  <c r="BN31" i="246" s="1"/>
  <c r="BO31" i="246" s="1"/>
  <c r="U31" i="246"/>
  <c r="R31" i="246"/>
  <c r="BK31" i="246" s="1"/>
  <c r="BL31" i="246" s="1"/>
  <c r="Q31" i="246"/>
  <c r="N31" i="246"/>
  <c r="CA31" i="246" s="1"/>
  <c r="CB31" i="246" s="1"/>
  <c r="M31" i="246"/>
  <c r="J31" i="246"/>
  <c r="BX31" i="246" s="1"/>
  <c r="BY31" i="246" s="1"/>
  <c r="I31" i="246"/>
  <c r="F31" i="246"/>
  <c r="A31" i="246" s="1"/>
  <c r="E31" i="246"/>
  <c r="CI30" i="246"/>
  <c r="CF30" i="246"/>
  <c r="CC30" i="246"/>
  <c r="BZ30" i="246"/>
  <c r="BW30" i="246"/>
  <c r="BV30" i="246"/>
  <c r="BU30" i="246"/>
  <c r="BT30" i="246"/>
  <c r="BP30" i="246"/>
  <c r="BM30" i="246"/>
  <c r="BJ30" i="246"/>
  <c r="BG30" i="246"/>
  <c r="BD30" i="246"/>
  <c r="BC30" i="246"/>
  <c r="BB30" i="246"/>
  <c r="BA30" i="246"/>
  <c r="AY30" i="246"/>
  <c r="AX30" i="246"/>
  <c r="AW30" i="246"/>
  <c r="AV30" i="246"/>
  <c r="AU30" i="246"/>
  <c r="AT30" i="246"/>
  <c r="AS30" i="246"/>
  <c r="AR30" i="246"/>
  <c r="Z30" i="246"/>
  <c r="BQ30" i="246" s="1"/>
  <c r="BR30" i="246" s="1"/>
  <c r="Y30" i="246"/>
  <c r="V30" i="246"/>
  <c r="CG30" i="246" s="1"/>
  <c r="CH30" i="246" s="1"/>
  <c r="U30" i="246"/>
  <c r="R30" i="246"/>
  <c r="CD30" i="246" s="1"/>
  <c r="CE30" i="246" s="1"/>
  <c r="Q30" i="246"/>
  <c r="N30" i="246"/>
  <c r="BH30" i="246" s="1"/>
  <c r="BI30" i="246" s="1"/>
  <c r="M30" i="246"/>
  <c r="J30" i="246"/>
  <c r="BE30" i="246" s="1"/>
  <c r="BF30" i="246" s="1"/>
  <c r="I30" i="246"/>
  <c r="F30" i="246"/>
  <c r="A30" i="246" s="1"/>
  <c r="E30" i="246"/>
  <c r="CI29" i="246"/>
  <c r="CF29" i="246"/>
  <c r="CC29" i="246"/>
  <c r="BZ29" i="246"/>
  <c r="BW29" i="246"/>
  <c r="BV29" i="246"/>
  <c r="BU29" i="246"/>
  <c r="BT29" i="246"/>
  <c r="BP29" i="246"/>
  <c r="BM29" i="246"/>
  <c r="BJ29" i="246"/>
  <c r="BG29" i="246"/>
  <c r="BD29" i="246"/>
  <c r="BC29" i="246"/>
  <c r="BB29" i="246"/>
  <c r="BA29" i="246"/>
  <c r="AY29" i="246"/>
  <c r="AX29" i="246"/>
  <c r="AW29" i="246"/>
  <c r="AV29" i="246"/>
  <c r="AU29" i="246"/>
  <c r="AT29" i="246"/>
  <c r="AS29" i="246"/>
  <c r="AR29" i="246"/>
  <c r="Z29" i="246"/>
  <c r="BQ29" i="246" s="1"/>
  <c r="BR29" i="246" s="1"/>
  <c r="Y29" i="246"/>
  <c r="V29" i="246"/>
  <c r="CG29" i="246" s="1"/>
  <c r="CH29" i="246" s="1"/>
  <c r="U29" i="246"/>
  <c r="R29" i="246"/>
  <c r="CD29" i="246" s="1"/>
  <c r="CE29" i="246" s="1"/>
  <c r="Q29" i="246"/>
  <c r="N29" i="246"/>
  <c r="BH29" i="246" s="1"/>
  <c r="BI29" i="246" s="1"/>
  <c r="M29" i="246"/>
  <c r="J29" i="246"/>
  <c r="BE29" i="246" s="1"/>
  <c r="BF29" i="246" s="1"/>
  <c r="I29" i="246"/>
  <c r="F29" i="246"/>
  <c r="A29" i="246" s="1"/>
  <c r="E29" i="246"/>
  <c r="CI28" i="246"/>
  <c r="CF28" i="246"/>
  <c r="CC28" i="246"/>
  <c r="BZ28" i="246"/>
  <c r="BW28" i="246"/>
  <c r="BV28" i="246"/>
  <c r="BU28" i="246"/>
  <c r="BT28" i="246"/>
  <c r="BP28" i="246"/>
  <c r="BM28" i="246"/>
  <c r="BJ28" i="246"/>
  <c r="BG28" i="246"/>
  <c r="BD28" i="246"/>
  <c r="BC28" i="246"/>
  <c r="BB28" i="246"/>
  <c r="BA28" i="246"/>
  <c r="AY28" i="246"/>
  <c r="AX28" i="246"/>
  <c r="AW28" i="246"/>
  <c r="AV28" i="246"/>
  <c r="AU28" i="246"/>
  <c r="AT28" i="246"/>
  <c r="AS28" i="246"/>
  <c r="AR28" i="246"/>
  <c r="Z28" i="246"/>
  <c r="BQ28" i="246" s="1"/>
  <c r="BR28" i="246" s="1"/>
  <c r="Y28" i="246"/>
  <c r="V28" i="246"/>
  <c r="BN28" i="246" s="1"/>
  <c r="BO28" i="246" s="1"/>
  <c r="U28" i="246"/>
  <c r="R28" i="246"/>
  <c r="BK28" i="246" s="1"/>
  <c r="BL28" i="246" s="1"/>
  <c r="Q28" i="246"/>
  <c r="N28" i="246"/>
  <c r="CA28" i="246" s="1"/>
  <c r="CB28" i="246" s="1"/>
  <c r="M28" i="246"/>
  <c r="J28" i="246"/>
  <c r="BE28" i="246" s="1"/>
  <c r="BF28" i="246" s="1"/>
  <c r="I28" i="246"/>
  <c r="F28" i="246"/>
  <c r="A28" i="246" s="1"/>
  <c r="E28" i="246"/>
  <c r="CI27" i="246"/>
  <c r="CF27" i="246"/>
  <c r="CC27" i="246"/>
  <c r="BZ27" i="246"/>
  <c r="BW27" i="246"/>
  <c r="BV27" i="246"/>
  <c r="BU27" i="246"/>
  <c r="BT27" i="246"/>
  <c r="BP27" i="246"/>
  <c r="BM27" i="246"/>
  <c r="BJ27" i="246"/>
  <c r="BG27" i="246"/>
  <c r="BD27" i="246"/>
  <c r="BC27" i="246"/>
  <c r="BB27" i="246"/>
  <c r="BA27" i="246"/>
  <c r="AY27" i="246"/>
  <c r="AX27" i="246"/>
  <c r="AW27" i="246"/>
  <c r="AV27" i="246"/>
  <c r="AU27" i="246"/>
  <c r="AT27" i="246"/>
  <c r="AS27" i="246"/>
  <c r="AR27" i="246"/>
  <c r="Z27" i="246"/>
  <c r="CJ27" i="246" s="1"/>
  <c r="CK27" i="246" s="1"/>
  <c r="Y27" i="246"/>
  <c r="V27" i="246"/>
  <c r="BN27" i="246" s="1"/>
  <c r="BO27" i="246" s="1"/>
  <c r="U27" i="246"/>
  <c r="R27" i="246"/>
  <c r="BK27" i="246" s="1"/>
  <c r="BL27" i="246" s="1"/>
  <c r="Q27" i="246"/>
  <c r="N27" i="246"/>
  <c r="CA27" i="246" s="1"/>
  <c r="CB27" i="246" s="1"/>
  <c r="M27" i="246"/>
  <c r="J27" i="246"/>
  <c r="BX27" i="246" s="1"/>
  <c r="BY27" i="246" s="1"/>
  <c r="I27" i="246"/>
  <c r="F27" i="246"/>
  <c r="A27" i="246" s="1"/>
  <c r="E27" i="246"/>
  <c r="CI26" i="246"/>
  <c r="CF26" i="246"/>
  <c r="CC26" i="246"/>
  <c r="BZ26" i="246"/>
  <c r="BW26" i="246"/>
  <c r="BV26" i="246"/>
  <c r="BU26" i="246"/>
  <c r="BT26" i="246"/>
  <c r="BP26" i="246"/>
  <c r="BM26" i="246"/>
  <c r="BJ26" i="246"/>
  <c r="BG26" i="246"/>
  <c r="BD26" i="246"/>
  <c r="BC26" i="246"/>
  <c r="BB26" i="246"/>
  <c r="BA26" i="246"/>
  <c r="AY26" i="246"/>
  <c r="AX26" i="246"/>
  <c r="AW26" i="246"/>
  <c r="AV26" i="246"/>
  <c r="AU26" i="246"/>
  <c r="AT26" i="246"/>
  <c r="AS26" i="246"/>
  <c r="AR26" i="246"/>
  <c r="Z26" i="246"/>
  <c r="CJ26" i="246" s="1"/>
  <c r="CK26" i="246" s="1"/>
  <c r="Y26" i="246"/>
  <c r="V26" i="246"/>
  <c r="CG26" i="246" s="1"/>
  <c r="CH26" i="246" s="1"/>
  <c r="U26" i="246"/>
  <c r="R26" i="246"/>
  <c r="BK26" i="246" s="1"/>
  <c r="BL26" i="246" s="1"/>
  <c r="Q26" i="246"/>
  <c r="N26" i="246"/>
  <c r="BH26" i="246" s="1"/>
  <c r="BI26" i="246" s="1"/>
  <c r="M26" i="246"/>
  <c r="J26" i="246"/>
  <c r="BE26" i="246" s="1"/>
  <c r="BF26" i="246" s="1"/>
  <c r="I26" i="246"/>
  <c r="F26" i="246"/>
  <c r="A26" i="246" s="1"/>
  <c r="E26" i="246"/>
  <c r="CI25" i="246"/>
  <c r="CF25" i="246"/>
  <c r="CC25" i="246"/>
  <c r="BZ25" i="246"/>
  <c r="BW25" i="246"/>
  <c r="BV25" i="246"/>
  <c r="BU25" i="246"/>
  <c r="BT25" i="246"/>
  <c r="BP25" i="246"/>
  <c r="BM25" i="246"/>
  <c r="BJ25" i="246"/>
  <c r="BG25" i="246"/>
  <c r="BD25" i="246"/>
  <c r="BC25" i="246"/>
  <c r="BB25" i="246"/>
  <c r="BA25" i="246"/>
  <c r="AY25" i="246"/>
  <c r="AX25" i="246"/>
  <c r="AW25" i="246"/>
  <c r="AV25" i="246"/>
  <c r="AU25" i="246"/>
  <c r="AT25" i="246"/>
  <c r="AS25" i="246"/>
  <c r="AR25" i="246"/>
  <c r="Z25" i="246"/>
  <c r="BQ25" i="246" s="1"/>
  <c r="BR25" i="246" s="1"/>
  <c r="Y25" i="246"/>
  <c r="V25" i="246"/>
  <c r="CG25" i="246" s="1"/>
  <c r="CH25" i="246" s="1"/>
  <c r="U25" i="246"/>
  <c r="R25" i="246"/>
  <c r="CD25" i="246" s="1"/>
  <c r="CE25" i="246" s="1"/>
  <c r="Q25" i="246"/>
  <c r="N25" i="246"/>
  <c r="BH25" i="246" s="1"/>
  <c r="BI25" i="246" s="1"/>
  <c r="M25" i="246"/>
  <c r="J25" i="246"/>
  <c r="BE25" i="246" s="1"/>
  <c r="BF25" i="246" s="1"/>
  <c r="I25" i="246"/>
  <c r="F25" i="246"/>
  <c r="A25" i="246" s="1"/>
  <c r="E25" i="246"/>
  <c r="CI24" i="246"/>
  <c r="CF24" i="246"/>
  <c r="CC24" i="246"/>
  <c r="BZ24" i="246"/>
  <c r="BW24" i="246"/>
  <c r="BV24" i="246"/>
  <c r="BU24" i="246"/>
  <c r="BT24" i="246"/>
  <c r="BP24" i="246"/>
  <c r="BM24" i="246"/>
  <c r="BJ24" i="246"/>
  <c r="BG24" i="246"/>
  <c r="BD24" i="246"/>
  <c r="BC24" i="246"/>
  <c r="BB24" i="246"/>
  <c r="BA24" i="246"/>
  <c r="AY24" i="246"/>
  <c r="AX24" i="246"/>
  <c r="AW24" i="246"/>
  <c r="AV24" i="246"/>
  <c r="AU24" i="246"/>
  <c r="AT24" i="246"/>
  <c r="AS24" i="246"/>
  <c r="AR24" i="246"/>
  <c r="Z24" i="246"/>
  <c r="CJ24" i="246" s="1"/>
  <c r="CK24" i="246" s="1"/>
  <c r="Y24" i="246"/>
  <c r="V24" i="246"/>
  <c r="BN24" i="246" s="1"/>
  <c r="BO24" i="246" s="1"/>
  <c r="U24" i="246"/>
  <c r="R24" i="246"/>
  <c r="BK24" i="246" s="1"/>
  <c r="BL24" i="246" s="1"/>
  <c r="Q24" i="246"/>
  <c r="N24" i="246"/>
  <c r="CA24" i="246" s="1"/>
  <c r="CB24" i="246" s="1"/>
  <c r="M24" i="246"/>
  <c r="J24" i="246"/>
  <c r="BX24" i="246" s="1"/>
  <c r="BY24" i="246" s="1"/>
  <c r="I24" i="246"/>
  <c r="F24" i="246"/>
  <c r="A24" i="246" s="1"/>
  <c r="E24" i="246"/>
  <c r="CI23" i="246"/>
  <c r="CF23" i="246"/>
  <c r="CC23" i="246"/>
  <c r="BZ23" i="246"/>
  <c r="BW23" i="246"/>
  <c r="BV23" i="246"/>
  <c r="BU23" i="246"/>
  <c r="BT23" i="246"/>
  <c r="BP23" i="246"/>
  <c r="BM23" i="246"/>
  <c r="BJ23" i="246"/>
  <c r="BG23" i="246"/>
  <c r="BD23" i="246"/>
  <c r="BC23" i="246"/>
  <c r="BB23" i="246"/>
  <c r="BA23" i="246"/>
  <c r="AY23" i="246"/>
  <c r="AX23" i="246"/>
  <c r="AW23" i="246"/>
  <c r="AV23" i="246"/>
  <c r="AU23" i="246"/>
  <c r="AT23" i="246"/>
  <c r="AS23" i="246"/>
  <c r="AR23" i="246"/>
  <c r="Z23" i="246"/>
  <c r="CJ23" i="246" s="1"/>
  <c r="CK23" i="246" s="1"/>
  <c r="Y23" i="246"/>
  <c r="V23" i="246"/>
  <c r="BN23" i="246" s="1"/>
  <c r="BO23" i="246" s="1"/>
  <c r="U23" i="246"/>
  <c r="R23" i="246"/>
  <c r="BK23" i="246" s="1"/>
  <c r="BL23" i="246" s="1"/>
  <c r="Q23" i="246"/>
  <c r="N23" i="246"/>
  <c r="CA23" i="246" s="1"/>
  <c r="CB23" i="246" s="1"/>
  <c r="M23" i="246"/>
  <c r="J23" i="246"/>
  <c r="BX23" i="246" s="1"/>
  <c r="BY23" i="246" s="1"/>
  <c r="I23" i="246"/>
  <c r="F23" i="246"/>
  <c r="A23" i="246" s="1"/>
  <c r="E23" i="246"/>
  <c r="CI22" i="246"/>
  <c r="CF22" i="246"/>
  <c r="CC22" i="246"/>
  <c r="BZ22" i="246"/>
  <c r="BW22" i="246"/>
  <c r="BV22" i="246"/>
  <c r="BU22" i="246"/>
  <c r="BT22" i="246"/>
  <c r="BP22" i="246"/>
  <c r="BM22" i="246"/>
  <c r="BJ22" i="246"/>
  <c r="BG22" i="246"/>
  <c r="BD22" i="246"/>
  <c r="BC22" i="246"/>
  <c r="BB22" i="246"/>
  <c r="BA22" i="246"/>
  <c r="AY22" i="246"/>
  <c r="AX22" i="246"/>
  <c r="AW22" i="246"/>
  <c r="AV22" i="246"/>
  <c r="AU22" i="246"/>
  <c r="AT22" i="246"/>
  <c r="AS22" i="246"/>
  <c r="AR22" i="246"/>
  <c r="Z22" i="246"/>
  <c r="CJ22" i="246" s="1"/>
  <c r="CK22" i="246" s="1"/>
  <c r="Y22" i="246"/>
  <c r="V22" i="246"/>
  <c r="CG22" i="246" s="1"/>
  <c r="CH22" i="246" s="1"/>
  <c r="U22" i="246"/>
  <c r="R22" i="246"/>
  <c r="BK22" i="246" s="1"/>
  <c r="BL22" i="246" s="1"/>
  <c r="Q22" i="246"/>
  <c r="N22" i="246"/>
  <c r="BH22" i="246" s="1"/>
  <c r="BI22" i="246" s="1"/>
  <c r="M22" i="246"/>
  <c r="J22" i="246"/>
  <c r="BX22" i="246" s="1"/>
  <c r="BY22" i="246" s="1"/>
  <c r="I22" i="246"/>
  <c r="F22" i="246"/>
  <c r="A22" i="246" s="1"/>
  <c r="E22" i="246"/>
  <c r="CI21" i="246"/>
  <c r="CF21" i="246"/>
  <c r="CC21" i="246"/>
  <c r="BZ21" i="246"/>
  <c r="BW21" i="246"/>
  <c r="BV21" i="246"/>
  <c r="BU21" i="246"/>
  <c r="BT21" i="246"/>
  <c r="BP21" i="246"/>
  <c r="BM21" i="246"/>
  <c r="BJ21" i="246"/>
  <c r="BG21" i="246"/>
  <c r="BD21" i="246"/>
  <c r="BC21" i="246"/>
  <c r="BB21" i="246"/>
  <c r="BA21" i="246"/>
  <c r="AY21" i="246"/>
  <c r="AX21" i="246"/>
  <c r="AW21" i="246"/>
  <c r="AV21" i="246"/>
  <c r="AU21" i="246"/>
  <c r="AT21" i="246"/>
  <c r="AS21" i="246"/>
  <c r="AR21" i="246"/>
  <c r="Z21" i="246"/>
  <c r="BQ21" i="246" s="1"/>
  <c r="BR21" i="246" s="1"/>
  <c r="Y21" i="246"/>
  <c r="V21" i="246"/>
  <c r="CG21" i="246" s="1"/>
  <c r="CH21" i="246" s="1"/>
  <c r="U21" i="246"/>
  <c r="R21" i="246"/>
  <c r="CD21" i="246" s="1"/>
  <c r="CE21" i="246" s="1"/>
  <c r="Q21" i="246"/>
  <c r="N21" i="246"/>
  <c r="BH21" i="246" s="1"/>
  <c r="BI21" i="246" s="1"/>
  <c r="M21" i="246"/>
  <c r="J21" i="246"/>
  <c r="BE21" i="246" s="1"/>
  <c r="BF21" i="246" s="1"/>
  <c r="I21" i="246"/>
  <c r="F21" i="246"/>
  <c r="A21" i="246" s="1"/>
  <c r="E21" i="246"/>
  <c r="CI20" i="246"/>
  <c r="CF20" i="246"/>
  <c r="CC20" i="246"/>
  <c r="BZ20" i="246"/>
  <c r="BW20" i="246"/>
  <c r="BV20" i="246"/>
  <c r="BU20" i="246"/>
  <c r="BT20" i="246"/>
  <c r="BP20" i="246"/>
  <c r="BM20" i="246"/>
  <c r="BJ20" i="246"/>
  <c r="BG20" i="246"/>
  <c r="BD20" i="246"/>
  <c r="BC20" i="246"/>
  <c r="BB20" i="246"/>
  <c r="BA20" i="246"/>
  <c r="AY20" i="246"/>
  <c r="AX20" i="246"/>
  <c r="AW20" i="246"/>
  <c r="AV20" i="246"/>
  <c r="AU20" i="246"/>
  <c r="AT20" i="246"/>
  <c r="AS20" i="246"/>
  <c r="AR20" i="246"/>
  <c r="Z20" i="246"/>
  <c r="BQ20" i="246" s="1"/>
  <c r="BR20" i="246" s="1"/>
  <c r="Y20" i="246"/>
  <c r="V20" i="246"/>
  <c r="BN20" i="246" s="1"/>
  <c r="BO20" i="246" s="1"/>
  <c r="U20" i="246"/>
  <c r="R20" i="246"/>
  <c r="BK20" i="246" s="1"/>
  <c r="BL20" i="246" s="1"/>
  <c r="Q20" i="246"/>
  <c r="N20" i="246"/>
  <c r="CA20" i="246" s="1"/>
  <c r="CB20" i="246" s="1"/>
  <c r="M20" i="246"/>
  <c r="J20" i="246"/>
  <c r="BX20" i="246" s="1"/>
  <c r="BY20" i="246" s="1"/>
  <c r="I20" i="246"/>
  <c r="F20" i="246"/>
  <c r="A20" i="246" s="1"/>
  <c r="E20" i="246"/>
  <c r="CI19" i="246"/>
  <c r="CF19" i="246"/>
  <c r="CC19" i="246"/>
  <c r="BZ19" i="246"/>
  <c r="BW19" i="246"/>
  <c r="BV19" i="246"/>
  <c r="BU19" i="246"/>
  <c r="BT19" i="246"/>
  <c r="BP19" i="246"/>
  <c r="BM19" i="246"/>
  <c r="BJ19" i="246"/>
  <c r="BG19" i="246"/>
  <c r="BD19" i="246"/>
  <c r="BC19" i="246"/>
  <c r="BB19" i="246"/>
  <c r="BA19" i="246"/>
  <c r="AY19" i="246"/>
  <c r="AX19" i="246"/>
  <c r="AW19" i="246"/>
  <c r="AV19" i="246"/>
  <c r="AU19" i="246"/>
  <c r="AT19" i="246"/>
  <c r="AS19" i="246"/>
  <c r="AR19" i="246"/>
  <c r="Z19" i="246"/>
  <c r="Y19" i="246"/>
  <c r="V19" i="246"/>
  <c r="CG19" i="246" s="1"/>
  <c r="CH19" i="246" s="1"/>
  <c r="U19" i="246"/>
  <c r="R19" i="246"/>
  <c r="Q19" i="246"/>
  <c r="N19" i="246"/>
  <c r="M19" i="246"/>
  <c r="J19" i="246"/>
  <c r="I19" i="246"/>
  <c r="F19" i="246"/>
  <c r="A19" i="246" s="1"/>
  <c r="E19" i="246"/>
  <c r="CI18" i="246"/>
  <c r="CF18" i="246"/>
  <c r="CC18" i="246"/>
  <c r="BZ18" i="246"/>
  <c r="BW18" i="246"/>
  <c r="BV18" i="246"/>
  <c r="BU18" i="246"/>
  <c r="BT18" i="246"/>
  <c r="BP18" i="246"/>
  <c r="BM18" i="246"/>
  <c r="BJ18" i="246"/>
  <c r="BG18" i="246"/>
  <c r="BD18" i="246"/>
  <c r="BC18" i="246"/>
  <c r="BB18" i="246"/>
  <c r="BA18" i="246"/>
  <c r="AY18" i="246"/>
  <c r="AX18" i="246"/>
  <c r="AW18" i="246"/>
  <c r="AV18" i="246"/>
  <c r="AU18" i="246"/>
  <c r="AT18" i="246"/>
  <c r="AS18" i="246"/>
  <c r="AR18" i="246"/>
  <c r="Z18" i="246"/>
  <c r="CJ18" i="246" s="1"/>
  <c r="CK18" i="246" s="1"/>
  <c r="Y18" i="246"/>
  <c r="V18" i="246"/>
  <c r="CG18" i="246" s="1"/>
  <c r="CH18" i="246" s="1"/>
  <c r="U18" i="246"/>
  <c r="R18" i="246"/>
  <c r="CD18" i="246" s="1"/>
  <c r="CE18" i="246" s="1"/>
  <c r="Q18" i="246"/>
  <c r="N18" i="246"/>
  <c r="BH18" i="246" s="1"/>
  <c r="BI18" i="246" s="1"/>
  <c r="M18" i="246"/>
  <c r="J18" i="246"/>
  <c r="BX18" i="246" s="1"/>
  <c r="BY18" i="246" s="1"/>
  <c r="I18" i="246"/>
  <c r="F18" i="246"/>
  <c r="A18" i="246" s="1"/>
  <c r="E18" i="246"/>
  <c r="CI17" i="246"/>
  <c r="CF17" i="246"/>
  <c r="CC17" i="246"/>
  <c r="BZ17" i="246"/>
  <c r="BW17" i="246"/>
  <c r="BV17" i="246"/>
  <c r="BU17" i="246"/>
  <c r="BT17" i="246"/>
  <c r="BP17" i="246"/>
  <c r="BM17" i="246"/>
  <c r="BJ17" i="246"/>
  <c r="BG17" i="246"/>
  <c r="BD17" i="246"/>
  <c r="BC17" i="246"/>
  <c r="BB17" i="246"/>
  <c r="BA17" i="246"/>
  <c r="AY17" i="246"/>
  <c r="AX17" i="246"/>
  <c r="AW17" i="246"/>
  <c r="AV17" i="246"/>
  <c r="AU17" i="246"/>
  <c r="AT17" i="246"/>
  <c r="AS17" i="246"/>
  <c r="AR17" i="246"/>
  <c r="Z17" i="246"/>
  <c r="CJ17" i="246" s="1"/>
  <c r="CK17" i="246" s="1"/>
  <c r="Y17" i="246"/>
  <c r="V17" i="246"/>
  <c r="CG17" i="246" s="1"/>
  <c r="CH17" i="246" s="1"/>
  <c r="U17" i="246"/>
  <c r="R17" i="246"/>
  <c r="CD17" i="246" s="1"/>
  <c r="CE17" i="246" s="1"/>
  <c r="Q17" i="246"/>
  <c r="N17" i="246"/>
  <c r="CA17" i="246" s="1"/>
  <c r="CB17" i="246" s="1"/>
  <c r="M17" i="246"/>
  <c r="J17" i="246"/>
  <c r="BX17" i="246" s="1"/>
  <c r="BY17" i="246" s="1"/>
  <c r="I17" i="246"/>
  <c r="F17" i="246"/>
  <c r="A17" i="246" s="1"/>
  <c r="E17" i="246"/>
  <c r="CI16" i="246"/>
  <c r="CF16" i="246"/>
  <c r="CC16" i="246"/>
  <c r="BZ16" i="246"/>
  <c r="BW16" i="246"/>
  <c r="BV16" i="246"/>
  <c r="BU16" i="246"/>
  <c r="BT16" i="246"/>
  <c r="BP16" i="246"/>
  <c r="BM16" i="246"/>
  <c r="BJ16" i="246"/>
  <c r="BG16" i="246"/>
  <c r="BD16" i="246"/>
  <c r="BC16" i="246"/>
  <c r="BB16" i="246"/>
  <c r="BA16" i="246"/>
  <c r="AY16" i="246"/>
  <c r="AX16" i="246"/>
  <c r="AW16" i="246"/>
  <c r="AV16" i="246"/>
  <c r="AU16" i="246"/>
  <c r="AT16" i="246"/>
  <c r="AS16" i="246"/>
  <c r="AR16" i="246"/>
  <c r="Z16" i="246"/>
  <c r="CJ16" i="246" s="1"/>
  <c r="CK16" i="246" s="1"/>
  <c r="Y16" i="246"/>
  <c r="V16" i="246"/>
  <c r="BN16" i="246" s="1"/>
  <c r="BO16" i="246" s="1"/>
  <c r="U16" i="246"/>
  <c r="R16" i="246"/>
  <c r="BK16" i="246" s="1"/>
  <c r="BL16" i="246" s="1"/>
  <c r="Q16" i="246"/>
  <c r="N16" i="246"/>
  <c r="CA16" i="246" s="1"/>
  <c r="CB16" i="246" s="1"/>
  <c r="M16" i="246"/>
  <c r="J16" i="246"/>
  <c r="BX16" i="246" s="1"/>
  <c r="BY16" i="246" s="1"/>
  <c r="I16" i="246"/>
  <c r="F16" i="246"/>
  <c r="A16" i="246" s="1"/>
  <c r="E16" i="246"/>
  <c r="CI12" i="246"/>
  <c r="CF12" i="246"/>
  <c r="CC12" i="246"/>
  <c r="BZ12" i="246"/>
  <c r="BW12" i="246"/>
  <c r="BV12" i="246"/>
  <c r="BU12" i="246"/>
  <c r="BT12" i="246"/>
  <c r="BP12" i="246"/>
  <c r="BM12" i="246"/>
  <c r="BJ12" i="246"/>
  <c r="BG12" i="246"/>
  <c r="BD12" i="246"/>
  <c r="BC12" i="246"/>
  <c r="BB12" i="246"/>
  <c r="BA12" i="246"/>
  <c r="AT12" i="246"/>
  <c r="AS12" i="246"/>
  <c r="AR12" i="246"/>
  <c r="U12" i="246"/>
  <c r="Q12" i="246"/>
  <c r="M12" i="246"/>
  <c r="I12" i="246"/>
  <c r="CI15" i="246"/>
  <c r="CF15" i="246"/>
  <c r="CC15" i="246"/>
  <c r="BZ15" i="246"/>
  <c r="BW15" i="246"/>
  <c r="BV15" i="246"/>
  <c r="BU15" i="246"/>
  <c r="BT15" i="246"/>
  <c r="BP15" i="246"/>
  <c r="BM15" i="246"/>
  <c r="BJ15" i="246"/>
  <c r="BG15" i="246"/>
  <c r="BD15" i="246"/>
  <c r="BC15" i="246"/>
  <c r="BB15" i="246"/>
  <c r="BA15" i="246"/>
  <c r="AT15" i="246"/>
  <c r="AS15" i="246"/>
  <c r="AR15" i="246"/>
  <c r="U15" i="246"/>
  <c r="Q15" i="246"/>
  <c r="M15" i="246"/>
  <c r="I15" i="246"/>
  <c r="CI14" i="246"/>
  <c r="CF14" i="246"/>
  <c r="CC14" i="246"/>
  <c r="BZ14" i="246"/>
  <c r="BW14" i="246"/>
  <c r="BV14" i="246"/>
  <c r="BU14" i="246"/>
  <c r="BT14" i="246"/>
  <c r="BP14" i="246"/>
  <c r="BM14" i="246"/>
  <c r="BJ14" i="246"/>
  <c r="BG14" i="246"/>
  <c r="BD14" i="246"/>
  <c r="BC14" i="246"/>
  <c r="BB14" i="246"/>
  <c r="BA14" i="246"/>
  <c r="AT14" i="246"/>
  <c r="AS14" i="246"/>
  <c r="AR14" i="246"/>
  <c r="U14" i="246"/>
  <c r="Q14" i="246"/>
  <c r="M14" i="246"/>
  <c r="I14" i="246"/>
  <c r="CI11" i="246"/>
  <c r="CF11" i="246"/>
  <c r="CC11" i="246"/>
  <c r="BZ11" i="246"/>
  <c r="BW11" i="246"/>
  <c r="BV11" i="246"/>
  <c r="BU11" i="246"/>
  <c r="BT11" i="246"/>
  <c r="BP11" i="246"/>
  <c r="BM11" i="246"/>
  <c r="BJ11" i="246"/>
  <c r="BG11" i="246"/>
  <c r="BD11" i="246"/>
  <c r="BC11" i="246"/>
  <c r="BB11" i="246"/>
  <c r="BA11" i="246"/>
  <c r="AT11" i="246"/>
  <c r="AS11" i="246"/>
  <c r="AR11" i="246"/>
  <c r="U11" i="246"/>
  <c r="Q11" i="246"/>
  <c r="M11" i="246"/>
  <c r="I11" i="246"/>
  <c r="CI13" i="246"/>
  <c r="CF13" i="246"/>
  <c r="CC13" i="246"/>
  <c r="BZ13" i="246"/>
  <c r="BW13" i="246"/>
  <c r="BV13" i="246"/>
  <c r="BU13" i="246"/>
  <c r="BT13" i="246"/>
  <c r="BP13" i="246"/>
  <c r="BM13" i="246"/>
  <c r="BJ13" i="246"/>
  <c r="BG13" i="246"/>
  <c r="BD13" i="246"/>
  <c r="BC13" i="246"/>
  <c r="BB13" i="246"/>
  <c r="BA13" i="246"/>
  <c r="AT13" i="246"/>
  <c r="AS13" i="246"/>
  <c r="AR13" i="246"/>
  <c r="U13" i="246"/>
  <c r="Q13" i="246"/>
  <c r="M13" i="246"/>
  <c r="I13" i="246"/>
  <c r="CI31" i="244"/>
  <c r="CF31" i="244"/>
  <c r="CC31" i="244"/>
  <c r="BZ31" i="244"/>
  <c r="BW31" i="244"/>
  <c r="BV31" i="244"/>
  <c r="BU31" i="244"/>
  <c r="BT31" i="244"/>
  <c r="BP31" i="244"/>
  <c r="BM31" i="244"/>
  <c r="BJ31" i="244"/>
  <c r="BG31" i="244"/>
  <c r="BD31" i="244"/>
  <c r="BC31" i="244"/>
  <c r="BB31" i="244"/>
  <c r="BA31" i="244"/>
  <c r="AY31" i="244"/>
  <c r="AX31" i="244"/>
  <c r="AW31" i="244"/>
  <c r="AV31" i="244"/>
  <c r="AU31" i="244"/>
  <c r="AT31" i="244"/>
  <c r="AS31" i="244"/>
  <c r="AR31" i="244"/>
  <c r="Z31" i="244"/>
  <c r="CJ31" i="244" s="1"/>
  <c r="CK31" i="244" s="1"/>
  <c r="Y31" i="244"/>
  <c r="V31" i="244"/>
  <c r="BN31" i="244" s="1"/>
  <c r="BO31" i="244" s="1"/>
  <c r="U31" i="244"/>
  <c r="R31" i="244"/>
  <c r="BK31" i="244" s="1"/>
  <c r="BL31" i="244" s="1"/>
  <c r="Q31" i="244"/>
  <c r="N31" i="244"/>
  <c r="CA31" i="244" s="1"/>
  <c r="CB31" i="244" s="1"/>
  <c r="M31" i="244"/>
  <c r="J31" i="244"/>
  <c r="BX31" i="244" s="1"/>
  <c r="BY31" i="244" s="1"/>
  <c r="I31" i="244"/>
  <c r="F31" i="244"/>
  <c r="A31" i="244" s="1"/>
  <c r="E31" i="244"/>
  <c r="CI30" i="244"/>
  <c r="CF30" i="244"/>
  <c r="CC30" i="244"/>
  <c r="BZ30" i="244"/>
  <c r="BW30" i="244"/>
  <c r="BV30" i="244"/>
  <c r="BU30" i="244"/>
  <c r="BT30" i="244"/>
  <c r="BP30" i="244"/>
  <c r="BM30" i="244"/>
  <c r="BJ30" i="244"/>
  <c r="BG30" i="244"/>
  <c r="BD30" i="244"/>
  <c r="BC30" i="244"/>
  <c r="BB30" i="244"/>
  <c r="BA30" i="244"/>
  <c r="AY30" i="244"/>
  <c r="AX30" i="244"/>
  <c r="AW30" i="244"/>
  <c r="AV30" i="244"/>
  <c r="AU30" i="244"/>
  <c r="AT30" i="244"/>
  <c r="AS30" i="244"/>
  <c r="AR30" i="244"/>
  <c r="Z30" i="244"/>
  <c r="BQ30" i="244" s="1"/>
  <c r="BR30" i="244" s="1"/>
  <c r="Y30" i="244"/>
  <c r="V30" i="244"/>
  <c r="CG30" i="244" s="1"/>
  <c r="CH30" i="244" s="1"/>
  <c r="U30" i="244"/>
  <c r="R30" i="244"/>
  <c r="CD30" i="244" s="1"/>
  <c r="CE30" i="244" s="1"/>
  <c r="Q30" i="244"/>
  <c r="N30" i="244"/>
  <c r="CA30" i="244" s="1"/>
  <c r="CB30" i="244" s="1"/>
  <c r="M30" i="244"/>
  <c r="J30" i="244"/>
  <c r="BE30" i="244" s="1"/>
  <c r="BF30" i="244" s="1"/>
  <c r="I30" i="244"/>
  <c r="F30" i="244"/>
  <c r="A30" i="244" s="1"/>
  <c r="E30" i="244"/>
  <c r="CI29" i="244"/>
  <c r="CF29" i="244"/>
  <c r="CC29" i="244"/>
  <c r="BZ29" i="244"/>
  <c r="BW29" i="244"/>
  <c r="BV29" i="244"/>
  <c r="BU29" i="244"/>
  <c r="BT29" i="244"/>
  <c r="BP29" i="244"/>
  <c r="BM29" i="244"/>
  <c r="BJ29" i="244"/>
  <c r="BG29" i="244"/>
  <c r="BD29" i="244"/>
  <c r="BC29" i="244"/>
  <c r="BB29" i="244"/>
  <c r="BA29" i="244"/>
  <c r="AY29" i="244"/>
  <c r="AX29" i="244"/>
  <c r="AW29" i="244"/>
  <c r="AV29" i="244"/>
  <c r="AU29" i="244"/>
  <c r="AT29" i="244"/>
  <c r="AS29" i="244"/>
  <c r="AR29" i="244"/>
  <c r="Z29" i="244"/>
  <c r="BQ29" i="244" s="1"/>
  <c r="BR29" i="244" s="1"/>
  <c r="Y29" i="244"/>
  <c r="V29" i="244"/>
  <c r="BN29" i="244" s="1"/>
  <c r="BO29" i="244" s="1"/>
  <c r="U29" i="244"/>
  <c r="R29" i="244"/>
  <c r="BK29" i="244" s="1"/>
  <c r="BL29" i="244" s="1"/>
  <c r="Q29" i="244"/>
  <c r="N29" i="244"/>
  <c r="CA29" i="244" s="1"/>
  <c r="CB29" i="244" s="1"/>
  <c r="M29" i="244"/>
  <c r="J29" i="244"/>
  <c r="BX29" i="244" s="1"/>
  <c r="BY29" i="244" s="1"/>
  <c r="I29" i="244"/>
  <c r="F29" i="244"/>
  <c r="A29" i="244" s="1"/>
  <c r="E29" i="244"/>
  <c r="CI28" i="244"/>
  <c r="CF28" i="244"/>
  <c r="CC28" i="244"/>
  <c r="BZ28" i="244"/>
  <c r="BW28" i="244"/>
  <c r="BV28" i="244"/>
  <c r="BU28" i="244"/>
  <c r="BT28" i="244"/>
  <c r="BP28" i="244"/>
  <c r="BM28" i="244"/>
  <c r="BJ28" i="244"/>
  <c r="BG28" i="244"/>
  <c r="BD28" i="244"/>
  <c r="BC28" i="244"/>
  <c r="BB28" i="244"/>
  <c r="BA28" i="244"/>
  <c r="AY28" i="244"/>
  <c r="AX28" i="244"/>
  <c r="AW28" i="244"/>
  <c r="AV28" i="244"/>
  <c r="AU28" i="244"/>
  <c r="AT28" i="244"/>
  <c r="AS28" i="244"/>
  <c r="AR28" i="244"/>
  <c r="Z28" i="244"/>
  <c r="CJ28" i="244" s="1"/>
  <c r="CK28" i="244" s="1"/>
  <c r="Y28" i="244"/>
  <c r="V28" i="244"/>
  <c r="BN28" i="244" s="1"/>
  <c r="BO28" i="244" s="1"/>
  <c r="U28" i="244"/>
  <c r="R28" i="244"/>
  <c r="BK28" i="244" s="1"/>
  <c r="BL28" i="244" s="1"/>
  <c r="Q28" i="244"/>
  <c r="N28" i="244"/>
  <c r="CA28" i="244" s="1"/>
  <c r="CB28" i="244" s="1"/>
  <c r="M28" i="244"/>
  <c r="J28" i="244"/>
  <c r="BX28" i="244" s="1"/>
  <c r="BY28" i="244" s="1"/>
  <c r="I28" i="244"/>
  <c r="F28" i="244"/>
  <c r="A28" i="244" s="1"/>
  <c r="E28" i="244"/>
  <c r="CI27" i="244"/>
  <c r="CF27" i="244"/>
  <c r="CC27" i="244"/>
  <c r="BZ27" i="244"/>
  <c r="BW27" i="244"/>
  <c r="BV27" i="244"/>
  <c r="BU27" i="244"/>
  <c r="BT27" i="244"/>
  <c r="BP27" i="244"/>
  <c r="BM27" i="244"/>
  <c r="BJ27" i="244"/>
  <c r="BG27" i="244"/>
  <c r="BD27" i="244"/>
  <c r="BC27" i="244"/>
  <c r="BB27" i="244"/>
  <c r="BA27" i="244"/>
  <c r="AY27" i="244"/>
  <c r="AX27" i="244"/>
  <c r="AW27" i="244"/>
  <c r="AV27" i="244"/>
  <c r="AU27" i="244"/>
  <c r="AT27" i="244"/>
  <c r="AS27" i="244"/>
  <c r="AR27" i="244"/>
  <c r="Z27" i="244"/>
  <c r="CJ27" i="244" s="1"/>
  <c r="CK27" i="244" s="1"/>
  <c r="Y27" i="244"/>
  <c r="V27" i="244"/>
  <c r="BN27" i="244" s="1"/>
  <c r="BO27" i="244" s="1"/>
  <c r="U27" i="244"/>
  <c r="R27" i="244"/>
  <c r="CD27" i="244" s="1"/>
  <c r="CE27" i="244" s="1"/>
  <c r="Q27" i="244"/>
  <c r="N27" i="244"/>
  <c r="CA27" i="244" s="1"/>
  <c r="CB27" i="244" s="1"/>
  <c r="M27" i="244"/>
  <c r="J27" i="244"/>
  <c r="BX27" i="244" s="1"/>
  <c r="BY27" i="244" s="1"/>
  <c r="I27" i="244"/>
  <c r="F27" i="244"/>
  <c r="A27" i="244" s="1"/>
  <c r="E27" i="244"/>
  <c r="CI26" i="244"/>
  <c r="CF26" i="244"/>
  <c r="CC26" i="244"/>
  <c r="BZ26" i="244"/>
  <c r="BW26" i="244"/>
  <c r="BV26" i="244"/>
  <c r="BU26" i="244"/>
  <c r="BT26" i="244"/>
  <c r="BP26" i="244"/>
  <c r="BM26" i="244"/>
  <c r="BJ26" i="244"/>
  <c r="BG26" i="244"/>
  <c r="BD26" i="244"/>
  <c r="BC26" i="244"/>
  <c r="BB26" i="244"/>
  <c r="BA26" i="244"/>
  <c r="AY26" i="244"/>
  <c r="AX26" i="244"/>
  <c r="AW26" i="244"/>
  <c r="AV26" i="244"/>
  <c r="AU26" i="244"/>
  <c r="AT26" i="244"/>
  <c r="AS26" i="244"/>
  <c r="AR26" i="244"/>
  <c r="Z26" i="244"/>
  <c r="BQ26" i="244" s="1"/>
  <c r="BR26" i="244" s="1"/>
  <c r="Y26" i="244"/>
  <c r="V26" i="244"/>
  <c r="CG26" i="244" s="1"/>
  <c r="CH26" i="244" s="1"/>
  <c r="U26" i="244"/>
  <c r="R26" i="244"/>
  <c r="CD26" i="244" s="1"/>
  <c r="CE26" i="244" s="1"/>
  <c r="Q26" i="244"/>
  <c r="N26" i="244"/>
  <c r="BH26" i="244" s="1"/>
  <c r="BI26" i="244" s="1"/>
  <c r="M26" i="244"/>
  <c r="J26" i="244"/>
  <c r="BE26" i="244" s="1"/>
  <c r="BF26" i="244" s="1"/>
  <c r="I26" i="244"/>
  <c r="F26" i="244"/>
  <c r="A26" i="244" s="1"/>
  <c r="E26" i="244"/>
  <c r="CI25" i="244"/>
  <c r="CF25" i="244"/>
  <c r="CC25" i="244"/>
  <c r="BZ25" i="244"/>
  <c r="BW25" i="244"/>
  <c r="BV25" i="244"/>
  <c r="BU25" i="244"/>
  <c r="BT25" i="244"/>
  <c r="BP25" i="244"/>
  <c r="BM25" i="244"/>
  <c r="BJ25" i="244"/>
  <c r="BG25" i="244"/>
  <c r="BD25" i="244"/>
  <c r="BC25" i="244"/>
  <c r="BB25" i="244"/>
  <c r="BA25" i="244"/>
  <c r="AY25" i="244"/>
  <c r="AX25" i="244"/>
  <c r="AW25" i="244"/>
  <c r="AV25" i="244"/>
  <c r="AU25" i="244"/>
  <c r="AT25" i="244"/>
  <c r="AS25" i="244"/>
  <c r="AR25" i="244"/>
  <c r="Z25" i="244"/>
  <c r="BQ25" i="244" s="1"/>
  <c r="BR25" i="244" s="1"/>
  <c r="Y25" i="244"/>
  <c r="V25" i="244"/>
  <c r="BN25" i="244" s="1"/>
  <c r="BO25" i="244" s="1"/>
  <c r="U25" i="244"/>
  <c r="R25" i="244"/>
  <c r="BK25" i="244" s="1"/>
  <c r="BL25" i="244" s="1"/>
  <c r="Q25" i="244"/>
  <c r="N25" i="244"/>
  <c r="CA25" i="244" s="1"/>
  <c r="CB25" i="244" s="1"/>
  <c r="M25" i="244"/>
  <c r="J25" i="244"/>
  <c r="BX25" i="244" s="1"/>
  <c r="BY25" i="244" s="1"/>
  <c r="I25" i="244"/>
  <c r="F25" i="244"/>
  <c r="A25" i="244" s="1"/>
  <c r="E25" i="244"/>
  <c r="CI24" i="244"/>
  <c r="CF24" i="244"/>
  <c r="CC24" i="244"/>
  <c r="BZ24" i="244"/>
  <c r="BW24" i="244"/>
  <c r="BV24" i="244"/>
  <c r="BU24" i="244"/>
  <c r="BT24" i="244"/>
  <c r="BP24" i="244"/>
  <c r="BM24" i="244"/>
  <c r="BJ24" i="244"/>
  <c r="BG24" i="244"/>
  <c r="BD24" i="244"/>
  <c r="BC24" i="244"/>
  <c r="BB24" i="244"/>
  <c r="BA24" i="244"/>
  <c r="AY24" i="244"/>
  <c r="AX24" i="244"/>
  <c r="AW24" i="244"/>
  <c r="AV24" i="244"/>
  <c r="AU24" i="244"/>
  <c r="AT24" i="244"/>
  <c r="AS24" i="244"/>
  <c r="AR24" i="244"/>
  <c r="Z24" i="244"/>
  <c r="CJ24" i="244" s="1"/>
  <c r="CK24" i="244" s="1"/>
  <c r="Y24" i="244"/>
  <c r="V24" i="244"/>
  <c r="BN24" i="244" s="1"/>
  <c r="BO24" i="244" s="1"/>
  <c r="U24" i="244"/>
  <c r="R24" i="244"/>
  <c r="BK24" i="244" s="1"/>
  <c r="BL24" i="244" s="1"/>
  <c r="Q24" i="244"/>
  <c r="N24" i="244"/>
  <c r="CA24" i="244" s="1"/>
  <c r="CB24" i="244" s="1"/>
  <c r="M24" i="244"/>
  <c r="J24" i="244"/>
  <c r="BX24" i="244" s="1"/>
  <c r="BY24" i="244" s="1"/>
  <c r="I24" i="244"/>
  <c r="F24" i="244"/>
  <c r="A24" i="244" s="1"/>
  <c r="E24" i="244"/>
  <c r="CI23" i="244"/>
  <c r="CF23" i="244"/>
  <c r="CC23" i="244"/>
  <c r="BZ23" i="244"/>
  <c r="BW23" i="244"/>
  <c r="BV23" i="244"/>
  <c r="BU23" i="244"/>
  <c r="BT23" i="244"/>
  <c r="BP23" i="244"/>
  <c r="BM23" i="244"/>
  <c r="BJ23" i="244"/>
  <c r="BG23" i="244"/>
  <c r="BD23" i="244"/>
  <c r="BC23" i="244"/>
  <c r="BB23" i="244"/>
  <c r="BA23" i="244"/>
  <c r="AY23" i="244"/>
  <c r="AX23" i="244"/>
  <c r="AW23" i="244"/>
  <c r="AV23" i="244"/>
  <c r="AU23" i="244"/>
  <c r="AT23" i="244"/>
  <c r="AS23" i="244"/>
  <c r="AR23" i="244"/>
  <c r="Z23" i="244"/>
  <c r="CJ23" i="244" s="1"/>
  <c r="CK23" i="244" s="1"/>
  <c r="Y23" i="244"/>
  <c r="V23" i="244"/>
  <c r="BN23" i="244" s="1"/>
  <c r="BO23" i="244" s="1"/>
  <c r="U23" i="244"/>
  <c r="R23" i="244"/>
  <c r="BK23" i="244" s="1"/>
  <c r="BL23" i="244" s="1"/>
  <c r="Q23" i="244"/>
  <c r="N23" i="244"/>
  <c r="CA23" i="244" s="1"/>
  <c r="CB23" i="244" s="1"/>
  <c r="M23" i="244"/>
  <c r="J23" i="244"/>
  <c r="BX23" i="244" s="1"/>
  <c r="BY23" i="244" s="1"/>
  <c r="I23" i="244"/>
  <c r="F23" i="244"/>
  <c r="A23" i="244" s="1"/>
  <c r="E23" i="244"/>
  <c r="CI22" i="244"/>
  <c r="CF22" i="244"/>
  <c r="CC22" i="244"/>
  <c r="BZ22" i="244"/>
  <c r="BW22" i="244"/>
  <c r="BV22" i="244"/>
  <c r="BU22" i="244"/>
  <c r="BT22" i="244"/>
  <c r="BP22" i="244"/>
  <c r="BM22" i="244"/>
  <c r="BJ22" i="244"/>
  <c r="BG22" i="244"/>
  <c r="BD22" i="244"/>
  <c r="BC22" i="244"/>
  <c r="BB22" i="244"/>
  <c r="BA22" i="244"/>
  <c r="AY22" i="244"/>
  <c r="AX22" i="244"/>
  <c r="AW22" i="244"/>
  <c r="AV22" i="244"/>
  <c r="AU22" i="244"/>
  <c r="AT22" i="244"/>
  <c r="AS22" i="244"/>
  <c r="AR22" i="244"/>
  <c r="Z22" i="244"/>
  <c r="BQ22" i="244" s="1"/>
  <c r="BR22" i="244" s="1"/>
  <c r="Y22" i="244"/>
  <c r="V22" i="244"/>
  <c r="CG22" i="244" s="1"/>
  <c r="CH22" i="244" s="1"/>
  <c r="U22" i="244"/>
  <c r="R22" i="244"/>
  <c r="CD22" i="244" s="1"/>
  <c r="CE22" i="244" s="1"/>
  <c r="Q22" i="244"/>
  <c r="N22" i="244"/>
  <c r="BH22" i="244" s="1"/>
  <c r="BI22" i="244" s="1"/>
  <c r="M22" i="244"/>
  <c r="J22" i="244"/>
  <c r="BE22" i="244" s="1"/>
  <c r="BF22" i="244" s="1"/>
  <c r="I22" i="244"/>
  <c r="F22" i="244"/>
  <c r="A22" i="244" s="1"/>
  <c r="E22" i="244"/>
  <c r="CI21" i="244"/>
  <c r="CF21" i="244"/>
  <c r="CC21" i="244"/>
  <c r="BZ21" i="244"/>
  <c r="BW21" i="244"/>
  <c r="BV21" i="244"/>
  <c r="BU21" i="244"/>
  <c r="BT21" i="244"/>
  <c r="BP21" i="244"/>
  <c r="BM21" i="244"/>
  <c r="BJ21" i="244"/>
  <c r="BG21" i="244"/>
  <c r="BD21" i="244"/>
  <c r="BC21" i="244"/>
  <c r="BB21" i="244"/>
  <c r="BA21" i="244"/>
  <c r="AY21" i="244"/>
  <c r="AX21" i="244"/>
  <c r="AW21" i="244"/>
  <c r="AV21" i="244"/>
  <c r="AU21" i="244"/>
  <c r="AT21" i="244"/>
  <c r="AS21" i="244"/>
  <c r="AR21" i="244"/>
  <c r="Z21" i="244"/>
  <c r="BQ21" i="244" s="1"/>
  <c r="BR21" i="244" s="1"/>
  <c r="Y21" i="244"/>
  <c r="V21" i="244"/>
  <c r="BN21" i="244" s="1"/>
  <c r="BO21" i="244" s="1"/>
  <c r="U21" i="244"/>
  <c r="R21" i="244"/>
  <c r="BK21" i="244" s="1"/>
  <c r="BL21" i="244" s="1"/>
  <c r="Q21" i="244"/>
  <c r="N21" i="244"/>
  <c r="CA21" i="244" s="1"/>
  <c r="CB21" i="244" s="1"/>
  <c r="M21" i="244"/>
  <c r="J21" i="244"/>
  <c r="BX21" i="244" s="1"/>
  <c r="BY21" i="244" s="1"/>
  <c r="I21" i="244"/>
  <c r="F21" i="244"/>
  <c r="A21" i="244" s="1"/>
  <c r="E21" i="244"/>
  <c r="CI20" i="244"/>
  <c r="CF20" i="244"/>
  <c r="CC20" i="244"/>
  <c r="BZ20" i="244"/>
  <c r="BW20" i="244"/>
  <c r="BV20" i="244"/>
  <c r="BU20" i="244"/>
  <c r="BT20" i="244"/>
  <c r="BP20" i="244"/>
  <c r="BM20" i="244"/>
  <c r="BJ20" i="244"/>
  <c r="BG20" i="244"/>
  <c r="BD20" i="244"/>
  <c r="BC20" i="244"/>
  <c r="BB20" i="244"/>
  <c r="BA20" i="244"/>
  <c r="AY20" i="244"/>
  <c r="AX20" i="244"/>
  <c r="AW20" i="244"/>
  <c r="AV20" i="244"/>
  <c r="AU20" i="244"/>
  <c r="AT20" i="244"/>
  <c r="AS20" i="244"/>
  <c r="AR20" i="244"/>
  <c r="Z20" i="244"/>
  <c r="CJ20" i="244" s="1"/>
  <c r="CK20" i="244" s="1"/>
  <c r="Y20" i="244"/>
  <c r="V20" i="244"/>
  <c r="BN20" i="244" s="1"/>
  <c r="BO20" i="244" s="1"/>
  <c r="U20" i="244"/>
  <c r="R20" i="244"/>
  <c r="BK20" i="244" s="1"/>
  <c r="BL20" i="244" s="1"/>
  <c r="Q20" i="244"/>
  <c r="N20" i="244"/>
  <c r="CA20" i="244" s="1"/>
  <c r="CB20" i="244" s="1"/>
  <c r="M20" i="244"/>
  <c r="J20" i="244"/>
  <c r="BX20" i="244" s="1"/>
  <c r="BY20" i="244" s="1"/>
  <c r="I20" i="244"/>
  <c r="F20" i="244"/>
  <c r="A20" i="244" s="1"/>
  <c r="E20" i="244"/>
  <c r="CI19" i="244"/>
  <c r="CF19" i="244"/>
  <c r="CC19" i="244"/>
  <c r="BZ19" i="244"/>
  <c r="BW19" i="244"/>
  <c r="BV19" i="244"/>
  <c r="BU19" i="244"/>
  <c r="BT19" i="244"/>
  <c r="BP19" i="244"/>
  <c r="BM19" i="244"/>
  <c r="BJ19" i="244"/>
  <c r="BG19" i="244"/>
  <c r="BD19" i="244"/>
  <c r="BC19" i="244"/>
  <c r="BB19" i="244"/>
  <c r="BA19" i="244"/>
  <c r="AY19" i="244"/>
  <c r="AX19" i="244"/>
  <c r="AW19" i="244"/>
  <c r="AV19" i="244"/>
  <c r="AU19" i="244"/>
  <c r="AT19" i="244"/>
  <c r="AS19" i="244"/>
  <c r="AR19" i="244"/>
  <c r="Z19" i="244"/>
  <c r="CJ19" i="244" s="1"/>
  <c r="CK19" i="244" s="1"/>
  <c r="Y19" i="244"/>
  <c r="V19" i="244"/>
  <c r="BN19" i="244" s="1"/>
  <c r="BO19" i="244" s="1"/>
  <c r="U19" i="244"/>
  <c r="R19" i="244"/>
  <c r="CD19" i="244" s="1"/>
  <c r="CE19" i="244" s="1"/>
  <c r="Q19" i="244"/>
  <c r="N19" i="244"/>
  <c r="CA19" i="244" s="1"/>
  <c r="CB19" i="244" s="1"/>
  <c r="M19" i="244"/>
  <c r="J19" i="244"/>
  <c r="BX19" i="244" s="1"/>
  <c r="BY19" i="244" s="1"/>
  <c r="I19" i="244"/>
  <c r="F19" i="244"/>
  <c r="A19" i="244" s="1"/>
  <c r="E19" i="244"/>
  <c r="CI18" i="244"/>
  <c r="CF18" i="244"/>
  <c r="CC18" i="244"/>
  <c r="BZ18" i="244"/>
  <c r="BW18" i="244"/>
  <c r="BV18" i="244"/>
  <c r="BU18" i="244"/>
  <c r="BT18" i="244"/>
  <c r="BP18" i="244"/>
  <c r="BM18" i="244"/>
  <c r="BJ18" i="244"/>
  <c r="BG18" i="244"/>
  <c r="BD18" i="244"/>
  <c r="BC18" i="244"/>
  <c r="BB18" i="244"/>
  <c r="BA18" i="244"/>
  <c r="AY18" i="244"/>
  <c r="AX18" i="244"/>
  <c r="AW18" i="244"/>
  <c r="AV18" i="244"/>
  <c r="AU18" i="244"/>
  <c r="AT18" i="244"/>
  <c r="AS18" i="244"/>
  <c r="AR18" i="244"/>
  <c r="Z18" i="244"/>
  <c r="BQ18" i="244" s="1"/>
  <c r="BR18" i="244" s="1"/>
  <c r="Y18" i="244"/>
  <c r="V18" i="244"/>
  <c r="CG18" i="244" s="1"/>
  <c r="CH18" i="244" s="1"/>
  <c r="U18" i="244"/>
  <c r="R18" i="244"/>
  <c r="CD18" i="244" s="1"/>
  <c r="CE18" i="244" s="1"/>
  <c r="Q18" i="244"/>
  <c r="N18" i="244"/>
  <c r="BH18" i="244" s="1"/>
  <c r="BI18" i="244" s="1"/>
  <c r="M18" i="244"/>
  <c r="J18" i="244"/>
  <c r="BE18" i="244" s="1"/>
  <c r="BF18" i="244" s="1"/>
  <c r="I18" i="244"/>
  <c r="F18" i="244"/>
  <c r="A18" i="244" s="1"/>
  <c r="E18" i="244"/>
  <c r="CI17" i="244"/>
  <c r="CF17" i="244"/>
  <c r="CC17" i="244"/>
  <c r="BZ17" i="244"/>
  <c r="BW17" i="244"/>
  <c r="BV17" i="244"/>
  <c r="BU17" i="244"/>
  <c r="BT17" i="244"/>
  <c r="BP17" i="244"/>
  <c r="BM17" i="244"/>
  <c r="BJ17" i="244"/>
  <c r="BG17" i="244"/>
  <c r="BD17" i="244"/>
  <c r="BC17" i="244"/>
  <c r="BB17" i="244"/>
  <c r="BA17" i="244"/>
  <c r="AY17" i="244"/>
  <c r="AX17" i="244"/>
  <c r="AW17" i="244"/>
  <c r="AV17" i="244"/>
  <c r="AU17" i="244"/>
  <c r="AT17" i="244"/>
  <c r="AS17" i="244"/>
  <c r="AR17" i="244"/>
  <c r="Z17" i="244"/>
  <c r="BQ17" i="244" s="1"/>
  <c r="BR17" i="244" s="1"/>
  <c r="Y17" i="244"/>
  <c r="V17" i="244"/>
  <c r="BN17" i="244" s="1"/>
  <c r="BO17" i="244" s="1"/>
  <c r="U17" i="244"/>
  <c r="R17" i="244"/>
  <c r="BK17" i="244" s="1"/>
  <c r="BL17" i="244" s="1"/>
  <c r="Q17" i="244"/>
  <c r="N17" i="244"/>
  <c r="CA17" i="244" s="1"/>
  <c r="CB17" i="244" s="1"/>
  <c r="M17" i="244"/>
  <c r="J17" i="244"/>
  <c r="BX17" i="244" s="1"/>
  <c r="BY17" i="244" s="1"/>
  <c r="I17" i="244"/>
  <c r="F17" i="244"/>
  <c r="A17" i="244" s="1"/>
  <c r="E17" i="244"/>
  <c r="CI16" i="244"/>
  <c r="CF16" i="244"/>
  <c r="CC16" i="244"/>
  <c r="BZ16" i="244"/>
  <c r="BW16" i="244"/>
  <c r="BV16" i="244"/>
  <c r="BU16" i="244"/>
  <c r="BT16" i="244"/>
  <c r="BP16" i="244"/>
  <c r="BM16" i="244"/>
  <c r="BJ16" i="244"/>
  <c r="BG16" i="244"/>
  <c r="BD16" i="244"/>
  <c r="BC16" i="244"/>
  <c r="BB16" i="244"/>
  <c r="BA16" i="244"/>
  <c r="AY16" i="244"/>
  <c r="AX16" i="244"/>
  <c r="AW16" i="244"/>
  <c r="AV16" i="244"/>
  <c r="AU16" i="244"/>
  <c r="AT16" i="244"/>
  <c r="AS16" i="244"/>
  <c r="AR16" i="244"/>
  <c r="Z16" i="244"/>
  <c r="CJ16" i="244" s="1"/>
  <c r="CK16" i="244" s="1"/>
  <c r="Y16" i="244"/>
  <c r="V16" i="244"/>
  <c r="BN16" i="244" s="1"/>
  <c r="BO16" i="244" s="1"/>
  <c r="U16" i="244"/>
  <c r="R16" i="244"/>
  <c r="BK16" i="244" s="1"/>
  <c r="BL16" i="244" s="1"/>
  <c r="Q16" i="244"/>
  <c r="N16" i="244"/>
  <c r="CA16" i="244" s="1"/>
  <c r="CB16" i="244" s="1"/>
  <c r="M16" i="244"/>
  <c r="J16" i="244"/>
  <c r="BX16" i="244" s="1"/>
  <c r="BY16" i="244" s="1"/>
  <c r="I16" i="244"/>
  <c r="F16" i="244"/>
  <c r="A16" i="244" s="1"/>
  <c r="E16" i="244"/>
  <c r="CI13" i="244"/>
  <c r="CF13" i="244"/>
  <c r="CC13" i="244"/>
  <c r="BZ13" i="244"/>
  <c r="BW13" i="244"/>
  <c r="BV13" i="244"/>
  <c r="BU13" i="244"/>
  <c r="BT13" i="244"/>
  <c r="BP13" i="244"/>
  <c r="BM13" i="244"/>
  <c r="BJ13" i="244"/>
  <c r="BG13" i="244"/>
  <c r="BD13" i="244"/>
  <c r="BC13" i="244"/>
  <c r="BB13" i="244"/>
  <c r="BA13" i="244"/>
  <c r="AT13" i="244"/>
  <c r="AS13" i="244"/>
  <c r="AR13" i="244"/>
  <c r="U13" i="244"/>
  <c r="Q13" i="244"/>
  <c r="M13" i="244"/>
  <c r="I13" i="244"/>
  <c r="CI15" i="244"/>
  <c r="CF15" i="244"/>
  <c r="CC15" i="244"/>
  <c r="BZ15" i="244"/>
  <c r="BW15" i="244"/>
  <c r="BV15" i="244"/>
  <c r="BU15" i="244"/>
  <c r="BT15" i="244"/>
  <c r="BP15" i="244"/>
  <c r="BM15" i="244"/>
  <c r="BJ15" i="244"/>
  <c r="BG15" i="244"/>
  <c r="BD15" i="244"/>
  <c r="BC15" i="244"/>
  <c r="BB15" i="244"/>
  <c r="BA15" i="244"/>
  <c r="AT15" i="244"/>
  <c r="AS15" i="244"/>
  <c r="AR15" i="244"/>
  <c r="BQ15" i="244"/>
  <c r="BR15" i="244" s="1"/>
  <c r="U15" i="244"/>
  <c r="Q15" i="244"/>
  <c r="M15" i="244"/>
  <c r="I15" i="244"/>
  <c r="CI11" i="244"/>
  <c r="CF11" i="244"/>
  <c r="CC11" i="244"/>
  <c r="BZ11" i="244"/>
  <c r="BW11" i="244"/>
  <c r="BV11" i="244"/>
  <c r="BU11" i="244"/>
  <c r="BT11" i="244"/>
  <c r="BP11" i="244"/>
  <c r="BM11" i="244"/>
  <c r="BJ11" i="244"/>
  <c r="BG11" i="244"/>
  <c r="BD11" i="244"/>
  <c r="BC11" i="244"/>
  <c r="BB11" i="244"/>
  <c r="BA11" i="244"/>
  <c r="AT11" i="244"/>
  <c r="AS11" i="244"/>
  <c r="AR11" i="244"/>
  <c r="BQ11" i="244"/>
  <c r="BR11" i="244" s="1"/>
  <c r="U11" i="244"/>
  <c r="Q11" i="244"/>
  <c r="M11" i="244"/>
  <c r="I11" i="244"/>
  <c r="CI14" i="244"/>
  <c r="CF14" i="244"/>
  <c r="CC14" i="244"/>
  <c r="BZ14" i="244"/>
  <c r="BW14" i="244"/>
  <c r="BV14" i="244"/>
  <c r="BU14" i="244"/>
  <c r="BT14" i="244"/>
  <c r="BP14" i="244"/>
  <c r="BM14" i="244"/>
  <c r="BJ14" i="244"/>
  <c r="BG14" i="244"/>
  <c r="BD14" i="244"/>
  <c r="BC14" i="244"/>
  <c r="BB14" i="244"/>
  <c r="BA14" i="244"/>
  <c r="AT14" i="244"/>
  <c r="AS14" i="244"/>
  <c r="AR14" i="244"/>
  <c r="U14" i="244"/>
  <c r="Q14" i="244"/>
  <c r="M14" i="244"/>
  <c r="I14" i="244"/>
  <c r="CI12" i="244"/>
  <c r="CF12" i="244"/>
  <c r="CC12" i="244"/>
  <c r="BZ12" i="244"/>
  <c r="BW12" i="244"/>
  <c r="BV12" i="244"/>
  <c r="BU12" i="244"/>
  <c r="BT12" i="244"/>
  <c r="BP12" i="244"/>
  <c r="BM12" i="244"/>
  <c r="BJ12" i="244"/>
  <c r="BG12" i="244"/>
  <c r="BD12" i="244"/>
  <c r="BC12" i="244"/>
  <c r="BB12" i="244"/>
  <c r="BA12" i="244"/>
  <c r="AT12" i="244"/>
  <c r="AS12" i="244"/>
  <c r="AR12" i="244"/>
  <c r="U12" i="244"/>
  <c r="Q12" i="244"/>
  <c r="M12" i="244"/>
  <c r="I12" i="244"/>
  <c r="CI31" i="268"/>
  <c r="CF31" i="268"/>
  <c r="CC31" i="268"/>
  <c r="BZ31" i="268"/>
  <c r="BW31" i="268"/>
  <c r="BV31" i="268"/>
  <c r="BU31" i="268"/>
  <c r="BT31" i="268"/>
  <c r="BP31" i="268"/>
  <c r="BM31" i="268"/>
  <c r="BJ31" i="268"/>
  <c r="BG31" i="268"/>
  <c r="BD31" i="268"/>
  <c r="BC31" i="268"/>
  <c r="BB31" i="268"/>
  <c r="BA31" i="268"/>
  <c r="AY31" i="268"/>
  <c r="AX31" i="268"/>
  <c r="AW31" i="268"/>
  <c r="AV31" i="268"/>
  <c r="AU31" i="268"/>
  <c r="AT31" i="268"/>
  <c r="AS31" i="268"/>
  <c r="AR31" i="268"/>
  <c r="AJ31" i="268"/>
  <c r="AN31" i="268" s="1"/>
  <c r="AI31" i="268"/>
  <c r="AC31" i="268"/>
  <c r="AG31" i="268" s="1"/>
  <c r="AB31" i="268"/>
  <c r="V31" i="268"/>
  <c r="Z31" i="268" s="1"/>
  <c r="U31" i="268"/>
  <c r="O31" i="268"/>
  <c r="S31" i="268" s="1"/>
  <c r="N31" i="268"/>
  <c r="H31" i="268"/>
  <c r="L31" i="268" s="1"/>
  <c r="G31" i="268"/>
  <c r="F31" i="268"/>
  <c r="A31" i="268" s="1"/>
  <c r="E31" i="268"/>
  <c r="CI30" i="268"/>
  <c r="CF30" i="268"/>
  <c r="CC30" i="268"/>
  <c r="BZ30" i="268"/>
  <c r="BW30" i="268"/>
  <c r="BV30" i="268"/>
  <c r="BU30" i="268"/>
  <c r="BT30" i="268"/>
  <c r="BP30" i="268"/>
  <c r="BM30" i="268"/>
  <c r="BJ30" i="268"/>
  <c r="BG30" i="268"/>
  <c r="BD30" i="268"/>
  <c r="BC30" i="268"/>
  <c r="BB30" i="268"/>
  <c r="BA30" i="268"/>
  <c r="AY30" i="268"/>
  <c r="AX30" i="268"/>
  <c r="AW30" i="268"/>
  <c r="AV30" i="268"/>
  <c r="AU30" i="268"/>
  <c r="AT30" i="268"/>
  <c r="AS30" i="268"/>
  <c r="AR30" i="268"/>
  <c r="AJ30" i="268"/>
  <c r="AO30" i="268" s="1"/>
  <c r="BQ30" i="268" s="1"/>
  <c r="BR30" i="268" s="1"/>
  <c r="AI30" i="268"/>
  <c r="AC30" i="268"/>
  <c r="AH30" i="268" s="1"/>
  <c r="AB30" i="268"/>
  <c r="V30" i="268"/>
  <c r="AA30" i="268" s="1"/>
  <c r="CD30" i="268" s="1"/>
  <c r="CE30" i="268" s="1"/>
  <c r="U30" i="268"/>
  <c r="O30" i="268"/>
  <c r="T30" i="268" s="1"/>
  <c r="N30" i="268"/>
  <c r="H30" i="268"/>
  <c r="M30" i="268" s="1"/>
  <c r="BE30" i="268" s="1"/>
  <c r="BF30" i="268" s="1"/>
  <c r="G30" i="268"/>
  <c r="F30" i="268"/>
  <c r="A30" i="268" s="1"/>
  <c r="E30" i="268"/>
  <c r="CI29" i="268"/>
  <c r="CF29" i="268"/>
  <c r="CC29" i="268"/>
  <c r="BZ29" i="268"/>
  <c r="BW29" i="268"/>
  <c r="BV29" i="268"/>
  <c r="BU29" i="268"/>
  <c r="BT29" i="268"/>
  <c r="BP29" i="268"/>
  <c r="BM29" i="268"/>
  <c r="BJ29" i="268"/>
  <c r="BG29" i="268"/>
  <c r="BD29" i="268"/>
  <c r="BC29" i="268"/>
  <c r="BB29" i="268"/>
  <c r="BA29" i="268"/>
  <c r="AY29" i="268"/>
  <c r="AX29" i="268"/>
  <c r="AW29" i="268"/>
  <c r="AV29" i="268"/>
  <c r="AU29" i="268"/>
  <c r="AT29" i="268"/>
  <c r="AS29" i="268"/>
  <c r="AR29" i="268"/>
  <c r="AJ29" i="268"/>
  <c r="AI29" i="268"/>
  <c r="AC29" i="268"/>
  <c r="AB29" i="268"/>
  <c r="V29" i="268"/>
  <c r="U29" i="268"/>
  <c r="O29" i="268"/>
  <c r="N29" i="268"/>
  <c r="H29" i="268"/>
  <c r="G29" i="268"/>
  <c r="F29" i="268"/>
  <c r="A29" i="268" s="1"/>
  <c r="E29" i="268"/>
  <c r="CI28" i="268"/>
  <c r="CF28" i="268"/>
  <c r="CC28" i="268"/>
  <c r="BZ28" i="268"/>
  <c r="BW28" i="268"/>
  <c r="BV28" i="268"/>
  <c r="BU28" i="268"/>
  <c r="BT28" i="268"/>
  <c r="BP28" i="268"/>
  <c r="BM28" i="268"/>
  <c r="BJ28" i="268"/>
  <c r="BG28" i="268"/>
  <c r="BD28" i="268"/>
  <c r="BC28" i="268"/>
  <c r="BB28" i="268"/>
  <c r="BA28" i="268"/>
  <c r="AY28" i="268"/>
  <c r="AX28" i="268"/>
  <c r="AW28" i="268"/>
  <c r="AV28" i="268"/>
  <c r="AU28" i="268"/>
  <c r="AT28" i="268"/>
  <c r="AS28" i="268"/>
  <c r="AR28" i="268"/>
  <c r="AJ28" i="268"/>
  <c r="AO28" i="268" s="1"/>
  <c r="AI28" i="268"/>
  <c r="AC28" i="268"/>
  <c r="AH28" i="268" s="1"/>
  <c r="CG28" i="268" s="1"/>
  <c r="CH28" i="268" s="1"/>
  <c r="AB28" i="268"/>
  <c r="V28" i="268"/>
  <c r="AA28" i="268" s="1"/>
  <c r="U28" i="268"/>
  <c r="O28" i="268"/>
  <c r="T28" i="268" s="1"/>
  <c r="BH28" i="268" s="1"/>
  <c r="BI28" i="268" s="1"/>
  <c r="N28" i="268"/>
  <c r="H28" i="268"/>
  <c r="M28" i="268" s="1"/>
  <c r="G28" i="268"/>
  <c r="F28" i="268"/>
  <c r="A28" i="268" s="1"/>
  <c r="E28" i="268"/>
  <c r="CI27" i="268"/>
  <c r="CF27" i="268"/>
  <c r="CC27" i="268"/>
  <c r="BZ27" i="268"/>
  <c r="BW27" i="268"/>
  <c r="BV27" i="268"/>
  <c r="BU27" i="268"/>
  <c r="BT27" i="268"/>
  <c r="BP27" i="268"/>
  <c r="BM27" i="268"/>
  <c r="BJ27" i="268"/>
  <c r="BG27" i="268"/>
  <c r="BD27" i="268"/>
  <c r="BC27" i="268"/>
  <c r="BB27" i="268"/>
  <c r="BA27" i="268"/>
  <c r="AY27" i="268"/>
  <c r="AX27" i="268"/>
  <c r="AW27" i="268"/>
  <c r="AV27" i="268"/>
  <c r="AU27" i="268"/>
  <c r="AT27" i="268"/>
  <c r="AS27" i="268"/>
  <c r="AR27" i="268"/>
  <c r="AJ27" i="268"/>
  <c r="AN27" i="268" s="1"/>
  <c r="AI27" i="268"/>
  <c r="AC27" i="268"/>
  <c r="AG27" i="268" s="1"/>
  <c r="AB27" i="268"/>
  <c r="V27" i="268"/>
  <c r="Z27" i="268" s="1"/>
  <c r="U27" i="268"/>
  <c r="O27" i="268"/>
  <c r="S27" i="268" s="1"/>
  <c r="N27" i="268"/>
  <c r="H27" i="268"/>
  <c r="L27" i="268" s="1"/>
  <c r="G27" i="268"/>
  <c r="F27" i="268"/>
  <c r="A27" i="268" s="1"/>
  <c r="E27" i="268"/>
  <c r="CI26" i="268"/>
  <c r="CF26" i="268"/>
  <c r="CC26" i="268"/>
  <c r="BZ26" i="268"/>
  <c r="BW26" i="268"/>
  <c r="BV26" i="268"/>
  <c r="BU26" i="268"/>
  <c r="BT26" i="268"/>
  <c r="BP26" i="268"/>
  <c r="BM26" i="268"/>
  <c r="BJ26" i="268"/>
  <c r="BG26" i="268"/>
  <c r="BD26" i="268"/>
  <c r="BC26" i="268"/>
  <c r="BB26" i="268"/>
  <c r="BA26" i="268"/>
  <c r="AY26" i="268"/>
  <c r="AX26" i="268"/>
  <c r="AW26" i="268"/>
  <c r="AV26" i="268"/>
  <c r="AU26" i="268"/>
  <c r="AT26" i="268"/>
  <c r="AS26" i="268"/>
  <c r="AR26" i="268"/>
  <c r="AJ26" i="268"/>
  <c r="AO26" i="268" s="1"/>
  <c r="BQ26" i="268" s="1"/>
  <c r="BR26" i="268" s="1"/>
  <c r="AI26" i="268"/>
  <c r="AC26" i="268"/>
  <c r="AH26" i="268" s="1"/>
  <c r="AB26" i="268"/>
  <c r="V26" i="268"/>
  <c r="AA26" i="268" s="1"/>
  <c r="CD26" i="268" s="1"/>
  <c r="CE26" i="268" s="1"/>
  <c r="U26" i="268"/>
  <c r="O26" i="268"/>
  <c r="T26" i="268" s="1"/>
  <c r="N26" i="268"/>
  <c r="H26" i="268"/>
  <c r="M26" i="268" s="1"/>
  <c r="BE26" i="268" s="1"/>
  <c r="BF26" i="268" s="1"/>
  <c r="G26" i="268"/>
  <c r="F26" i="268"/>
  <c r="A26" i="268" s="1"/>
  <c r="E26" i="268"/>
  <c r="CI25" i="268"/>
  <c r="CF25" i="268"/>
  <c r="CC25" i="268"/>
  <c r="BZ25" i="268"/>
  <c r="BW25" i="268"/>
  <c r="BV25" i="268"/>
  <c r="BU25" i="268"/>
  <c r="BT25" i="268"/>
  <c r="BP25" i="268"/>
  <c r="BM25" i="268"/>
  <c r="BJ25" i="268"/>
  <c r="BG25" i="268"/>
  <c r="BD25" i="268"/>
  <c r="BC25" i="268"/>
  <c r="BB25" i="268"/>
  <c r="BA25" i="268"/>
  <c r="AY25" i="268"/>
  <c r="AX25" i="268"/>
  <c r="AW25" i="268"/>
  <c r="AV25" i="268"/>
  <c r="AU25" i="268"/>
  <c r="AT25" i="268"/>
  <c r="AS25" i="268"/>
  <c r="AR25" i="268"/>
  <c r="AJ25" i="268"/>
  <c r="AI25" i="268"/>
  <c r="AC25" i="268"/>
  <c r="AB25" i="268"/>
  <c r="V25" i="268"/>
  <c r="U25" i="268"/>
  <c r="O25" i="268"/>
  <c r="N25" i="268"/>
  <c r="H25" i="268"/>
  <c r="G25" i="268"/>
  <c r="F25" i="268"/>
  <c r="A25" i="268" s="1"/>
  <c r="E25" i="268"/>
  <c r="CI24" i="268"/>
  <c r="CF24" i="268"/>
  <c r="CC24" i="268"/>
  <c r="BZ24" i="268"/>
  <c r="BW24" i="268"/>
  <c r="BV24" i="268"/>
  <c r="BU24" i="268"/>
  <c r="BT24" i="268"/>
  <c r="BP24" i="268"/>
  <c r="BM24" i="268"/>
  <c r="BJ24" i="268"/>
  <c r="BG24" i="268"/>
  <c r="BD24" i="268"/>
  <c r="BC24" i="268"/>
  <c r="BB24" i="268"/>
  <c r="BA24" i="268"/>
  <c r="AY24" i="268"/>
  <c r="AX24" i="268"/>
  <c r="AW24" i="268"/>
  <c r="AV24" i="268"/>
  <c r="AU24" i="268"/>
  <c r="AT24" i="268"/>
  <c r="AS24" i="268"/>
  <c r="AR24" i="268"/>
  <c r="AJ24" i="268"/>
  <c r="AN24" i="268" s="1"/>
  <c r="AI24" i="268"/>
  <c r="AC24" i="268"/>
  <c r="AG24" i="268" s="1"/>
  <c r="AB24" i="268"/>
  <c r="V24" i="268"/>
  <c r="Z24" i="268" s="1"/>
  <c r="U24" i="268"/>
  <c r="O24" i="268"/>
  <c r="S24" i="268" s="1"/>
  <c r="N24" i="268"/>
  <c r="H24" i="268"/>
  <c r="L24" i="268" s="1"/>
  <c r="G24" i="268"/>
  <c r="F24" i="268"/>
  <c r="A24" i="268" s="1"/>
  <c r="E24" i="268"/>
  <c r="CI23" i="268"/>
  <c r="CF23" i="268"/>
  <c r="CC23" i="268"/>
  <c r="BZ23" i="268"/>
  <c r="BW23" i="268"/>
  <c r="BV23" i="268"/>
  <c r="BU23" i="268"/>
  <c r="BT23" i="268"/>
  <c r="BP23" i="268"/>
  <c r="BM23" i="268"/>
  <c r="BJ23" i="268"/>
  <c r="BG23" i="268"/>
  <c r="BD23" i="268"/>
  <c r="BC23" i="268"/>
  <c r="BB23" i="268"/>
  <c r="BA23" i="268"/>
  <c r="AY23" i="268"/>
  <c r="AX23" i="268"/>
  <c r="AW23" i="268"/>
  <c r="AV23" i="268"/>
  <c r="AU23" i="268"/>
  <c r="AT23" i="268"/>
  <c r="AS23" i="268"/>
  <c r="AR23" i="268"/>
  <c r="AJ23" i="268"/>
  <c r="AN23" i="268" s="1"/>
  <c r="AI23" i="268"/>
  <c r="AC23" i="268"/>
  <c r="AG23" i="268" s="1"/>
  <c r="AB23" i="268"/>
  <c r="V23" i="268"/>
  <c r="Z23" i="268" s="1"/>
  <c r="U23" i="268"/>
  <c r="O23" i="268"/>
  <c r="S23" i="268" s="1"/>
  <c r="N23" i="268"/>
  <c r="H23" i="268"/>
  <c r="L23" i="268" s="1"/>
  <c r="G23" i="268"/>
  <c r="F23" i="268"/>
  <c r="A23" i="268" s="1"/>
  <c r="E23" i="268"/>
  <c r="CI22" i="268"/>
  <c r="CF22" i="268"/>
  <c r="CC22" i="268"/>
  <c r="BZ22" i="268"/>
  <c r="BW22" i="268"/>
  <c r="BV22" i="268"/>
  <c r="BU22" i="268"/>
  <c r="BT22" i="268"/>
  <c r="BP22" i="268"/>
  <c r="BM22" i="268"/>
  <c r="BJ22" i="268"/>
  <c r="BG22" i="268"/>
  <c r="BD22" i="268"/>
  <c r="BC22" i="268"/>
  <c r="BB22" i="268"/>
  <c r="BA22" i="268"/>
  <c r="AY22" i="268"/>
  <c r="AX22" i="268"/>
  <c r="AW22" i="268"/>
  <c r="AV22" i="268"/>
  <c r="AU22" i="268"/>
  <c r="AT22" i="268"/>
  <c r="AS22" i="268"/>
  <c r="AR22" i="268"/>
  <c r="AJ22" i="268"/>
  <c r="AO22" i="268" s="1"/>
  <c r="BQ22" i="268" s="1"/>
  <c r="BR22" i="268" s="1"/>
  <c r="AI22" i="268"/>
  <c r="AC22" i="268"/>
  <c r="AH22" i="268" s="1"/>
  <c r="AB22" i="268"/>
  <c r="V22" i="268"/>
  <c r="AA22" i="268" s="1"/>
  <c r="CD22" i="268" s="1"/>
  <c r="CE22" i="268" s="1"/>
  <c r="U22" i="268"/>
  <c r="O22" i="268"/>
  <c r="T22" i="268" s="1"/>
  <c r="N22" i="268"/>
  <c r="H22" i="268"/>
  <c r="M22" i="268" s="1"/>
  <c r="BE22" i="268" s="1"/>
  <c r="BF22" i="268" s="1"/>
  <c r="G22" i="268"/>
  <c r="F22" i="268"/>
  <c r="A22" i="268" s="1"/>
  <c r="E22" i="268"/>
  <c r="CI21" i="268"/>
  <c r="CF21" i="268"/>
  <c r="CC21" i="268"/>
  <c r="BZ21" i="268"/>
  <c r="BW21" i="268"/>
  <c r="BV21" i="268"/>
  <c r="BU21" i="268"/>
  <c r="BT21" i="268"/>
  <c r="BP21" i="268"/>
  <c r="BM21" i="268"/>
  <c r="BJ21" i="268"/>
  <c r="BG21" i="268"/>
  <c r="BD21" i="268"/>
  <c r="BC21" i="268"/>
  <c r="BB21" i="268"/>
  <c r="BA21" i="268"/>
  <c r="AY21" i="268"/>
  <c r="AX21" i="268"/>
  <c r="AW21" i="268"/>
  <c r="AV21" i="268"/>
  <c r="AU21" i="268"/>
  <c r="AT21" i="268"/>
  <c r="AS21" i="268"/>
  <c r="AR21" i="268"/>
  <c r="AJ21" i="268"/>
  <c r="AI21" i="268"/>
  <c r="AC21" i="268"/>
  <c r="AB21" i="268"/>
  <c r="V21" i="268"/>
  <c r="U21" i="268"/>
  <c r="O21" i="268"/>
  <c r="N21" i="268"/>
  <c r="H21" i="268"/>
  <c r="G21" i="268"/>
  <c r="F21" i="268"/>
  <c r="A21" i="268" s="1"/>
  <c r="E21" i="268"/>
  <c r="CI20" i="268"/>
  <c r="CF20" i="268"/>
  <c r="CC20" i="268"/>
  <c r="BZ20" i="268"/>
  <c r="BW20" i="268"/>
  <c r="BV20" i="268"/>
  <c r="BU20" i="268"/>
  <c r="BT20" i="268"/>
  <c r="BP20" i="268"/>
  <c r="BM20" i="268"/>
  <c r="BJ20" i="268"/>
  <c r="BG20" i="268"/>
  <c r="BD20" i="268"/>
  <c r="BC20" i="268"/>
  <c r="BB20" i="268"/>
  <c r="BA20" i="268"/>
  <c r="AY20" i="268"/>
  <c r="AX20" i="268"/>
  <c r="AW20" i="268"/>
  <c r="AV20" i="268"/>
  <c r="AU20" i="268"/>
  <c r="AT20" i="268"/>
  <c r="AS20" i="268"/>
  <c r="AR20" i="268"/>
  <c r="AJ20" i="268"/>
  <c r="AO20" i="268" s="1"/>
  <c r="AI20" i="268"/>
  <c r="AC20" i="268"/>
  <c r="AH20" i="268" s="1"/>
  <c r="CG20" i="268" s="1"/>
  <c r="CH20" i="268" s="1"/>
  <c r="AB20" i="268"/>
  <c r="V20" i="268"/>
  <c r="AA20" i="268" s="1"/>
  <c r="U20" i="268"/>
  <c r="O20" i="268"/>
  <c r="T20" i="268" s="1"/>
  <c r="BH20" i="268" s="1"/>
  <c r="BI20" i="268" s="1"/>
  <c r="N20" i="268"/>
  <c r="H20" i="268"/>
  <c r="M20" i="268" s="1"/>
  <c r="G20" i="268"/>
  <c r="F20" i="268"/>
  <c r="A20" i="268" s="1"/>
  <c r="E20" i="268"/>
  <c r="CI19" i="268"/>
  <c r="CF19" i="268"/>
  <c r="CC19" i="268"/>
  <c r="BZ19" i="268"/>
  <c r="BW19" i="268"/>
  <c r="BV19" i="268"/>
  <c r="BU19" i="268"/>
  <c r="BT19" i="268"/>
  <c r="BP19" i="268"/>
  <c r="BM19" i="268"/>
  <c r="BJ19" i="268"/>
  <c r="BG19" i="268"/>
  <c r="BD19" i="268"/>
  <c r="BC19" i="268"/>
  <c r="BB19" i="268"/>
  <c r="BA19" i="268"/>
  <c r="AY19" i="268"/>
  <c r="AX19" i="268"/>
  <c r="AW19" i="268"/>
  <c r="AV19" i="268"/>
  <c r="AU19" i="268"/>
  <c r="AT19" i="268"/>
  <c r="AS19" i="268"/>
  <c r="AR19" i="268"/>
  <c r="AJ19" i="268"/>
  <c r="AN19" i="268" s="1"/>
  <c r="AI19" i="268"/>
  <c r="AC19" i="268"/>
  <c r="AG19" i="268" s="1"/>
  <c r="AB19" i="268"/>
  <c r="V19" i="268"/>
  <c r="Z19" i="268" s="1"/>
  <c r="U19" i="268"/>
  <c r="O19" i="268"/>
  <c r="S19" i="268" s="1"/>
  <c r="N19" i="268"/>
  <c r="H19" i="268"/>
  <c r="L19" i="268" s="1"/>
  <c r="G19" i="268"/>
  <c r="F19" i="268"/>
  <c r="A19" i="268" s="1"/>
  <c r="E19" i="268"/>
  <c r="CJ18" i="268"/>
  <c r="CK18" i="268" s="1"/>
  <c r="P22" i="159" s="1"/>
  <c r="CI18" i="268"/>
  <c r="CG18" i="268"/>
  <c r="CH18" i="268" s="1"/>
  <c r="O22" i="159" s="1"/>
  <c r="CF18" i="268"/>
  <c r="CD18" i="268"/>
  <c r="CE18" i="268" s="1"/>
  <c r="N22" i="159" s="1"/>
  <c r="CC18" i="268"/>
  <c r="BZ18" i="268"/>
  <c r="BW18" i="268"/>
  <c r="BV18" i="268"/>
  <c r="BU18" i="268"/>
  <c r="BT18" i="268"/>
  <c r="BQ18" i="268"/>
  <c r="BR18" i="268" s="1"/>
  <c r="BP18" i="268"/>
  <c r="BN18" i="268"/>
  <c r="BO18" i="268" s="1"/>
  <c r="BM18" i="268"/>
  <c r="BK18" i="268"/>
  <c r="BL18" i="268" s="1"/>
  <c r="BJ18" i="268"/>
  <c r="BG18" i="268"/>
  <c r="BD18" i="268"/>
  <c r="BC18" i="268"/>
  <c r="BB18" i="268"/>
  <c r="BA18" i="268"/>
  <c r="AY18" i="268"/>
  <c r="AX18" i="268"/>
  <c r="AW18" i="268"/>
  <c r="AT18" i="268"/>
  <c r="AS18" i="268"/>
  <c r="AR18" i="268"/>
  <c r="U18" i="268"/>
  <c r="T18" i="268"/>
  <c r="S18" i="268"/>
  <c r="N18" i="268"/>
  <c r="M18" i="268"/>
  <c r="AU18" i="268" s="1"/>
  <c r="L18" i="268"/>
  <c r="G18" i="268"/>
  <c r="CJ17" i="268"/>
  <c r="CK17" i="268" s="1"/>
  <c r="P16" i="159" s="1"/>
  <c r="CI17" i="268"/>
  <c r="CG17" i="268"/>
  <c r="CH17" i="268" s="1"/>
  <c r="O16" i="159" s="1"/>
  <c r="CF17" i="268"/>
  <c r="CD17" i="268"/>
  <c r="CE17" i="268" s="1"/>
  <c r="N16" i="159" s="1"/>
  <c r="CC17" i="268"/>
  <c r="BZ17" i="268"/>
  <c r="BW17" i="268"/>
  <c r="BV17" i="268"/>
  <c r="BU17" i="268"/>
  <c r="BT17" i="268"/>
  <c r="BQ17" i="268"/>
  <c r="BR17" i="268" s="1"/>
  <c r="BP17" i="268"/>
  <c r="BN17" i="268"/>
  <c r="BO17" i="268" s="1"/>
  <c r="BM17" i="268"/>
  <c r="BK17" i="268"/>
  <c r="BL17" i="268" s="1"/>
  <c r="BJ17" i="268"/>
  <c r="BG17" i="268"/>
  <c r="BD17" i="268"/>
  <c r="BC17" i="268"/>
  <c r="BB17" i="268"/>
  <c r="BA17" i="268"/>
  <c r="AY17" i="268"/>
  <c r="T143" i="110" s="1"/>
  <c r="AX17" i="268"/>
  <c r="S143" i="110" s="1"/>
  <c r="AW17" i="268"/>
  <c r="R143" i="110" s="1"/>
  <c r="AT17" i="268"/>
  <c r="AS17" i="268"/>
  <c r="AR17" i="268"/>
  <c r="U17" i="268"/>
  <c r="T17" i="268"/>
  <c r="BH17" i="268" s="1"/>
  <c r="BI17" i="268" s="1"/>
  <c r="S17" i="268"/>
  <c r="N17" i="268"/>
  <c r="M17" i="268"/>
  <c r="AU17" i="268" s="1"/>
  <c r="P143" i="110" s="1"/>
  <c r="L17" i="268"/>
  <c r="G17" i="268"/>
  <c r="CJ16" i="268"/>
  <c r="CK16" i="268" s="1"/>
  <c r="P31" i="159" s="1"/>
  <c r="CI16" i="268"/>
  <c r="CG16" i="268"/>
  <c r="CH16" i="268" s="1"/>
  <c r="O31" i="159" s="1"/>
  <c r="CF16" i="268"/>
  <c r="CD16" i="268"/>
  <c r="CE16" i="268" s="1"/>
  <c r="N31" i="159" s="1"/>
  <c r="CC16" i="268"/>
  <c r="BZ16" i="268"/>
  <c r="BV16" i="268"/>
  <c r="BU16" i="268"/>
  <c r="BT16" i="268"/>
  <c r="BQ16" i="268"/>
  <c r="BR16" i="268" s="1"/>
  <c r="BP16" i="268"/>
  <c r="BN16" i="268"/>
  <c r="BO16" i="268" s="1"/>
  <c r="BM16" i="268"/>
  <c r="BK16" i="268"/>
  <c r="BL16" i="268" s="1"/>
  <c r="BJ16" i="268"/>
  <c r="BG16" i="268"/>
  <c r="BD16" i="268"/>
  <c r="BC16" i="268"/>
  <c r="BB16" i="268"/>
  <c r="BA16" i="268"/>
  <c r="AY16" i="268"/>
  <c r="AX16" i="268"/>
  <c r="AW16" i="268"/>
  <c r="AT16" i="268"/>
  <c r="AS16" i="268"/>
  <c r="AR16" i="268"/>
  <c r="U16" i="268"/>
  <c r="T16" i="268"/>
  <c r="S16" i="268"/>
  <c r="N16" i="268"/>
  <c r="H16" i="268"/>
  <c r="BW16" i="268" s="1"/>
  <c r="G16" i="268"/>
  <c r="CJ15" i="268"/>
  <c r="CK15" i="268" s="1"/>
  <c r="P19" i="159" s="1"/>
  <c r="CI15" i="268"/>
  <c r="CG15" i="268"/>
  <c r="CH15" i="268" s="1"/>
  <c r="O19" i="159" s="1"/>
  <c r="CF15" i="268"/>
  <c r="CD15" i="268"/>
  <c r="CE15" i="268" s="1"/>
  <c r="N19" i="159" s="1"/>
  <c r="CC15" i="268"/>
  <c r="BZ15" i="268"/>
  <c r="BV15" i="268"/>
  <c r="BU15" i="268"/>
  <c r="BT15" i="268"/>
  <c r="BQ15" i="268"/>
  <c r="BR15" i="268" s="1"/>
  <c r="BP15" i="268"/>
  <c r="BN15" i="268"/>
  <c r="BO15" i="268" s="1"/>
  <c r="BM15" i="268"/>
  <c r="BK15" i="268"/>
  <c r="BL15" i="268" s="1"/>
  <c r="BJ15" i="268"/>
  <c r="BG15" i="268"/>
  <c r="BD15" i="268"/>
  <c r="BC15" i="268"/>
  <c r="BB15" i="268"/>
  <c r="BA15" i="268"/>
  <c r="AY15" i="268"/>
  <c r="T75" i="110" s="1"/>
  <c r="AX15" i="268"/>
  <c r="S75" i="110" s="1"/>
  <c r="AW15" i="268"/>
  <c r="R75" i="110" s="1"/>
  <c r="AT15" i="268"/>
  <c r="AS15" i="268"/>
  <c r="AR15" i="268"/>
  <c r="U15" i="268"/>
  <c r="T15" i="268"/>
  <c r="S15" i="268"/>
  <c r="N15" i="268"/>
  <c r="H15" i="268"/>
  <c r="BW15" i="268" s="1"/>
  <c r="G15" i="268"/>
  <c r="CJ14" i="268"/>
  <c r="CK14" i="268" s="1"/>
  <c r="P4" i="159" s="1"/>
  <c r="CI14" i="268"/>
  <c r="CG14" i="268"/>
  <c r="CH14" i="268" s="1"/>
  <c r="O4" i="159" s="1"/>
  <c r="CF14" i="268"/>
  <c r="CD14" i="268"/>
  <c r="CE14" i="268" s="1"/>
  <c r="N4" i="159" s="1"/>
  <c r="CC14" i="268"/>
  <c r="BV14" i="268"/>
  <c r="BU14" i="268"/>
  <c r="BT14" i="268"/>
  <c r="BQ14" i="268"/>
  <c r="BR14" i="268" s="1"/>
  <c r="BP14" i="268"/>
  <c r="BN14" i="268"/>
  <c r="BO14" i="268" s="1"/>
  <c r="BM14" i="268"/>
  <c r="BK14" i="268"/>
  <c r="BL14" i="268" s="1"/>
  <c r="BJ14" i="268"/>
  <c r="BG14" i="268"/>
  <c r="BD14" i="268"/>
  <c r="BC14" i="268"/>
  <c r="BB14" i="268"/>
  <c r="BA14" i="268"/>
  <c r="AY14" i="268"/>
  <c r="T132" i="110" s="1"/>
  <c r="AX14" i="268"/>
  <c r="S132" i="110" s="1"/>
  <c r="AW14" i="268"/>
  <c r="R132" i="110" s="1"/>
  <c r="AT14" i="268"/>
  <c r="AS14" i="268"/>
  <c r="AR14" i="268"/>
  <c r="U14" i="268"/>
  <c r="O14" i="268"/>
  <c r="BZ14" i="268" s="1"/>
  <c r="N14" i="268"/>
  <c r="H14" i="268"/>
  <c r="G14" i="268"/>
  <c r="CJ13" i="268"/>
  <c r="CK13" i="268" s="1"/>
  <c r="CI13" i="268"/>
  <c r="CG13" i="268"/>
  <c r="CH13" i="268" s="1"/>
  <c r="CF13" i="268"/>
  <c r="CD13" i="268"/>
  <c r="CE13" i="268" s="1"/>
  <c r="CC13" i="268"/>
  <c r="BZ13" i="268"/>
  <c r="BW13" i="268"/>
  <c r="BV13" i="268"/>
  <c r="BU13" i="268"/>
  <c r="BT13" i="268"/>
  <c r="BQ13" i="268"/>
  <c r="BR13" i="268" s="1"/>
  <c r="BP13" i="268"/>
  <c r="BN13" i="268"/>
  <c r="BO13" i="268" s="1"/>
  <c r="BM13" i="268"/>
  <c r="BK13" i="268"/>
  <c r="BL13" i="268" s="1"/>
  <c r="BJ13" i="268"/>
  <c r="BC13" i="268"/>
  <c r="BB13" i="268"/>
  <c r="BA13" i="268"/>
  <c r="AY13" i="268"/>
  <c r="T50" i="110" s="1"/>
  <c r="AX13" i="268"/>
  <c r="S50" i="110" s="1"/>
  <c r="AW13" i="268"/>
  <c r="R50" i="110" s="1"/>
  <c r="AT13" i="268"/>
  <c r="AS13" i="268"/>
  <c r="AR13" i="268"/>
  <c r="U13" i="268"/>
  <c r="O13" i="268"/>
  <c r="N13" i="268"/>
  <c r="H13" i="268"/>
  <c r="G13" i="268"/>
  <c r="CJ12" i="268"/>
  <c r="CK12" i="268" s="1"/>
  <c r="P7" i="159" s="1"/>
  <c r="CI12" i="268"/>
  <c r="CG12" i="268"/>
  <c r="CH12" i="268" s="1"/>
  <c r="O7" i="159" s="1"/>
  <c r="CF12" i="268"/>
  <c r="CD12" i="268"/>
  <c r="CE12" i="268" s="1"/>
  <c r="N7" i="159" s="1"/>
  <c r="CC12" i="268"/>
  <c r="BV12" i="268"/>
  <c r="BU12" i="268"/>
  <c r="BT12" i="268"/>
  <c r="BQ12" i="268"/>
  <c r="BR12" i="268" s="1"/>
  <c r="BP12" i="268"/>
  <c r="BN12" i="268"/>
  <c r="BO12" i="268" s="1"/>
  <c r="BM12" i="268"/>
  <c r="BK12" i="268"/>
  <c r="BL12" i="268" s="1"/>
  <c r="BJ12" i="268"/>
  <c r="BG12" i="268"/>
  <c r="BD12" i="268"/>
  <c r="BC12" i="268"/>
  <c r="BB12" i="268"/>
  <c r="BA12" i="268"/>
  <c r="AY12" i="268"/>
  <c r="T20" i="110" s="1"/>
  <c r="AX12" i="268"/>
  <c r="S20" i="110" s="1"/>
  <c r="AW12" i="268"/>
  <c r="R20" i="110" s="1"/>
  <c r="AT12" i="268"/>
  <c r="AS12" i="268"/>
  <c r="AR12" i="268"/>
  <c r="U12" i="268"/>
  <c r="O12" i="268"/>
  <c r="BZ12" i="268" s="1"/>
  <c r="N12" i="268"/>
  <c r="H12" i="268"/>
  <c r="BW12" i="268" s="1"/>
  <c r="G12" i="268"/>
  <c r="CJ11" i="268"/>
  <c r="CK11" i="268" s="1"/>
  <c r="P30" i="159" s="1"/>
  <c r="CI11" i="268"/>
  <c r="CG11" i="268"/>
  <c r="CH11" i="268" s="1"/>
  <c r="O30" i="159" s="1"/>
  <c r="CF11" i="268"/>
  <c r="CD11" i="268"/>
  <c r="CE11" i="268" s="1"/>
  <c r="N30" i="159" s="1"/>
  <c r="CC11" i="268"/>
  <c r="BV11" i="268"/>
  <c r="BU11" i="268"/>
  <c r="BT11" i="268"/>
  <c r="BQ11" i="268"/>
  <c r="BR11" i="268" s="1"/>
  <c r="BP11" i="268"/>
  <c r="BN11" i="268"/>
  <c r="BO11" i="268" s="1"/>
  <c r="BM11" i="268"/>
  <c r="BK11" i="268"/>
  <c r="BL11" i="268" s="1"/>
  <c r="BJ11" i="268"/>
  <c r="BG11" i="268"/>
  <c r="BD11" i="268"/>
  <c r="BC11" i="268"/>
  <c r="BB11" i="268"/>
  <c r="BA11" i="268"/>
  <c r="AY11" i="268"/>
  <c r="T49" i="110" s="1"/>
  <c r="AX11" i="268"/>
  <c r="S49" i="110" s="1"/>
  <c r="AW11" i="268"/>
  <c r="R49" i="110" s="1"/>
  <c r="AT11" i="268"/>
  <c r="AS11" i="268"/>
  <c r="AR11" i="268"/>
  <c r="U11" i="268"/>
  <c r="O11" i="268"/>
  <c r="BZ11" i="268" s="1"/>
  <c r="N11" i="268"/>
  <c r="H11" i="268"/>
  <c r="BW11" i="268" s="1"/>
  <c r="G11" i="268"/>
  <c r="AD19" i="240"/>
  <c r="AC19" i="240"/>
  <c r="Z19" i="240"/>
  <c r="Y19" i="240"/>
  <c r="V19" i="240"/>
  <c r="U19" i="240"/>
  <c r="R19" i="240"/>
  <c r="Q19" i="240"/>
  <c r="N19" i="240"/>
  <c r="M19" i="240"/>
  <c r="J19" i="240"/>
  <c r="I19" i="240"/>
  <c r="F19" i="240"/>
  <c r="A19" i="240" s="1"/>
  <c r="E19" i="240"/>
  <c r="AD18" i="240"/>
  <c r="AC18" i="240"/>
  <c r="Z18" i="240"/>
  <c r="Y18" i="240"/>
  <c r="V18" i="240"/>
  <c r="U18" i="240"/>
  <c r="R18" i="240"/>
  <c r="Q18" i="240"/>
  <c r="N18" i="240"/>
  <c r="M18" i="240"/>
  <c r="J18" i="240"/>
  <c r="I18" i="240"/>
  <c r="F18" i="240"/>
  <c r="A18" i="240" s="1"/>
  <c r="E18" i="240"/>
  <c r="AD17" i="240"/>
  <c r="AC17" i="240"/>
  <c r="Z17" i="240"/>
  <c r="Y17" i="240"/>
  <c r="V17" i="240"/>
  <c r="U17" i="240"/>
  <c r="R17" i="240"/>
  <c r="Q17" i="240"/>
  <c r="N17" i="240"/>
  <c r="M17" i="240"/>
  <c r="J17" i="240"/>
  <c r="I17" i="240"/>
  <c r="F17" i="240"/>
  <c r="A17" i="240" s="1"/>
  <c r="E17" i="240"/>
  <c r="AC16" i="240"/>
  <c r="Y16" i="240"/>
  <c r="U16" i="240"/>
  <c r="Q16" i="240"/>
  <c r="M16" i="240"/>
  <c r="I16" i="240"/>
  <c r="AC15" i="240"/>
  <c r="Y15" i="240"/>
  <c r="U15" i="240"/>
  <c r="Q15" i="240"/>
  <c r="M15" i="240"/>
  <c r="I15" i="240"/>
  <c r="AC14" i="240"/>
  <c r="Y14" i="240"/>
  <c r="U14" i="240"/>
  <c r="Q14" i="240"/>
  <c r="M14" i="240"/>
  <c r="I14" i="240"/>
  <c r="AC13" i="240"/>
  <c r="Y13" i="240"/>
  <c r="U13" i="240"/>
  <c r="Q13" i="240"/>
  <c r="M13" i="240"/>
  <c r="I13" i="240"/>
  <c r="AC12" i="240"/>
  <c r="Y12" i="240"/>
  <c r="U12" i="240"/>
  <c r="Q12" i="240"/>
  <c r="M12" i="240"/>
  <c r="I12" i="240"/>
  <c r="AC11" i="240"/>
  <c r="Y11" i="240"/>
  <c r="U11" i="240"/>
  <c r="Q11" i="240"/>
  <c r="M11" i="240"/>
  <c r="I11" i="240"/>
  <c r="AD19" i="291"/>
  <c r="AC19" i="291"/>
  <c r="Z19" i="291"/>
  <c r="Y19" i="291"/>
  <c r="V19" i="291"/>
  <c r="U19" i="291"/>
  <c r="R19" i="291"/>
  <c r="Q19" i="291"/>
  <c r="N19" i="291"/>
  <c r="M19" i="291"/>
  <c r="J19" i="291"/>
  <c r="I19" i="291"/>
  <c r="F19" i="291"/>
  <c r="A19" i="291" s="1"/>
  <c r="E19" i="291"/>
  <c r="AD18" i="291"/>
  <c r="AC18" i="291"/>
  <c r="Z18" i="291"/>
  <c r="Y18" i="291"/>
  <c r="V18" i="291"/>
  <c r="U18" i="291"/>
  <c r="R18" i="291"/>
  <c r="Q18" i="291"/>
  <c r="N18" i="291"/>
  <c r="M18" i="291"/>
  <c r="J18" i="291"/>
  <c r="I18" i="291"/>
  <c r="F18" i="291"/>
  <c r="A18" i="291" s="1"/>
  <c r="E18" i="291"/>
  <c r="AD17" i="291"/>
  <c r="AC17" i="291"/>
  <c r="Z17" i="291"/>
  <c r="Y17" i="291"/>
  <c r="V17" i="291"/>
  <c r="U17" i="291"/>
  <c r="R17" i="291"/>
  <c r="Q17" i="291"/>
  <c r="N17" i="291"/>
  <c r="M17" i="291"/>
  <c r="J17" i="291"/>
  <c r="I17" i="291"/>
  <c r="F17" i="291"/>
  <c r="A17" i="291" s="1"/>
  <c r="E17" i="291"/>
  <c r="AC16" i="291"/>
  <c r="Y16" i="291"/>
  <c r="U16" i="291"/>
  <c r="Q16" i="291"/>
  <c r="M16" i="291"/>
  <c r="I16" i="291"/>
  <c r="AC15" i="291"/>
  <c r="Y15" i="291"/>
  <c r="U15" i="291"/>
  <c r="Q15" i="291"/>
  <c r="M15" i="291"/>
  <c r="I15" i="291"/>
  <c r="AC14" i="291"/>
  <c r="Y14" i="291"/>
  <c r="U14" i="291"/>
  <c r="Q14" i="291"/>
  <c r="M14" i="291"/>
  <c r="I14" i="291"/>
  <c r="AC13" i="291"/>
  <c r="Y13" i="291"/>
  <c r="U13" i="291"/>
  <c r="Q13" i="291"/>
  <c r="M13" i="291"/>
  <c r="I13" i="291"/>
  <c r="AC12" i="291"/>
  <c r="Y12" i="291"/>
  <c r="U12" i="291"/>
  <c r="Q12" i="291"/>
  <c r="M12" i="291"/>
  <c r="I12" i="291"/>
  <c r="AC11" i="291"/>
  <c r="Y11" i="291"/>
  <c r="U11" i="291"/>
  <c r="Q11" i="291"/>
  <c r="M11" i="291"/>
  <c r="I11" i="291"/>
  <c r="CI31" i="290"/>
  <c r="CF31" i="290"/>
  <c r="CC31" i="290"/>
  <c r="BZ31" i="290"/>
  <c r="BW31" i="290"/>
  <c r="BV31" i="290"/>
  <c r="BU31" i="290"/>
  <c r="BT31" i="290"/>
  <c r="BP31" i="290"/>
  <c r="BM31" i="290"/>
  <c r="BJ31" i="290"/>
  <c r="BG31" i="290"/>
  <c r="BD31" i="290"/>
  <c r="BC31" i="290"/>
  <c r="BB31" i="290"/>
  <c r="BA31" i="290"/>
  <c r="AY31" i="290"/>
  <c r="AX31" i="290"/>
  <c r="AW31" i="290"/>
  <c r="AV31" i="290"/>
  <c r="AU31" i="290"/>
  <c r="AT31" i="290"/>
  <c r="AS31" i="290"/>
  <c r="AR31" i="290"/>
  <c r="Z31" i="290"/>
  <c r="Y31" i="290"/>
  <c r="V31" i="290"/>
  <c r="BN31" i="290" s="1"/>
  <c r="BO31" i="290" s="1"/>
  <c r="U31" i="290"/>
  <c r="R31" i="290"/>
  <c r="Q31" i="290"/>
  <c r="N31" i="290"/>
  <c r="CA31" i="290" s="1"/>
  <c r="CB31" i="290" s="1"/>
  <c r="M31" i="290"/>
  <c r="J31" i="290"/>
  <c r="I31" i="290"/>
  <c r="F31" i="290"/>
  <c r="A31" i="290" s="1"/>
  <c r="E31" i="290"/>
  <c r="CI30" i="290"/>
  <c r="CF30" i="290"/>
  <c r="CC30" i="290"/>
  <c r="BZ30" i="290"/>
  <c r="BW30" i="290"/>
  <c r="BV30" i="290"/>
  <c r="BU30" i="290"/>
  <c r="BT30" i="290"/>
  <c r="BP30" i="290"/>
  <c r="BM30" i="290"/>
  <c r="BJ30" i="290"/>
  <c r="BG30" i="290"/>
  <c r="BD30" i="290"/>
  <c r="BC30" i="290"/>
  <c r="BB30" i="290"/>
  <c r="BA30" i="290"/>
  <c r="AY30" i="290"/>
  <c r="AX30" i="290"/>
  <c r="AW30" i="290"/>
  <c r="AV30" i="290"/>
  <c r="AU30" i="290"/>
  <c r="AT30" i="290"/>
  <c r="AS30" i="290"/>
  <c r="AR30" i="290"/>
  <c r="Z30" i="290"/>
  <c r="CJ30" i="290" s="1"/>
  <c r="CK30" i="290" s="1"/>
  <c r="Y30" i="290"/>
  <c r="V30" i="290"/>
  <c r="BN30" i="290" s="1"/>
  <c r="BO30" i="290" s="1"/>
  <c r="U30" i="290"/>
  <c r="R30" i="290"/>
  <c r="CD30" i="290" s="1"/>
  <c r="CE30" i="290" s="1"/>
  <c r="Q30" i="290"/>
  <c r="N30" i="290"/>
  <c r="CA30" i="290" s="1"/>
  <c r="CB30" i="290" s="1"/>
  <c r="M30" i="290"/>
  <c r="J30" i="290"/>
  <c r="BE30" i="290" s="1"/>
  <c r="BF30" i="290" s="1"/>
  <c r="I30" i="290"/>
  <c r="F30" i="290"/>
  <c r="A30" i="290" s="1"/>
  <c r="E30" i="290"/>
  <c r="CI29" i="290"/>
  <c r="CF29" i="290"/>
  <c r="CC29" i="290"/>
  <c r="BZ29" i="290"/>
  <c r="BW29" i="290"/>
  <c r="BV29" i="290"/>
  <c r="BU29" i="290"/>
  <c r="BT29" i="290"/>
  <c r="BP29" i="290"/>
  <c r="BM29" i="290"/>
  <c r="BJ29" i="290"/>
  <c r="BG29" i="290"/>
  <c r="BD29" i="290"/>
  <c r="BC29" i="290"/>
  <c r="BB29" i="290"/>
  <c r="BA29" i="290"/>
  <c r="AY29" i="290"/>
  <c r="AX29" i="290"/>
  <c r="AW29" i="290"/>
  <c r="AV29" i="290"/>
  <c r="AU29" i="290"/>
  <c r="AT29" i="290"/>
  <c r="AS29" i="290"/>
  <c r="AR29" i="290"/>
  <c r="Z29" i="290"/>
  <c r="Y29" i="290"/>
  <c r="V29" i="290"/>
  <c r="CG29" i="290" s="1"/>
  <c r="CH29" i="290" s="1"/>
  <c r="U29" i="290"/>
  <c r="R29" i="290"/>
  <c r="Q29" i="290"/>
  <c r="N29" i="290"/>
  <c r="CA29" i="290" s="1"/>
  <c r="CB29" i="290" s="1"/>
  <c r="M29" i="290"/>
  <c r="J29" i="290"/>
  <c r="I29" i="290"/>
  <c r="F29" i="290"/>
  <c r="A29" i="290" s="1"/>
  <c r="E29" i="290"/>
  <c r="CI28" i="290"/>
  <c r="CF28" i="290"/>
  <c r="CC28" i="290"/>
  <c r="BZ28" i="290"/>
  <c r="BW28" i="290"/>
  <c r="BV28" i="290"/>
  <c r="BU28" i="290"/>
  <c r="BT28" i="290"/>
  <c r="BP28" i="290"/>
  <c r="BM28" i="290"/>
  <c r="BJ28" i="290"/>
  <c r="BG28" i="290"/>
  <c r="BD28" i="290"/>
  <c r="BC28" i="290"/>
  <c r="BB28" i="290"/>
  <c r="BA28" i="290"/>
  <c r="AY28" i="290"/>
  <c r="AX28" i="290"/>
  <c r="AW28" i="290"/>
  <c r="AV28" i="290"/>
  <c r="AU28" i="290"/>
  <c r="AT28" i="290"/>
  <c r="AS28" i="290"/>
  <c r="AR28" i="290"/>
  <c r="Z28" i="290"/>
  <c r="BQ28" i="290" s="1"/>
  <c r="BR28" i="290" s="1"/>
  <c r="Y28" i="290"/>
  <c r="V28" i="290"/>
  <c r="BN28" i="290" s="1"/>
  <c r="BO28" i="290" s="1"/>
  <c r="U28" i="290"/>
  <c r="R28" i="290"/>
  <c r="CD28" i="290" s="1"/>
  <c r="CE28" i="290" s="1"/>
  <c r="Q28" i="290"/>
  <c r="N28" i="290"/>
  <c r="CA28" i="290" s="1"/>
  <c r="CB28" i="290" s="1"/>
  <c r="M28" i="290"/>
  <c r="J28" i="290"/>
  <c r="BX28" i="290" s="1"/>
  <c r="BY28" i="290" s="1"/>
  <c r="I28" i="290"/>
  <c r="F28" i="290"/>
  <c r="A28" i="290" s="1"/>
  <c r="E28" i="290"/>
  <c r="CI27" i="290"/>
  <c r="CF27" i="290"/>
  <c r="CC27" i="290"/>
  <c r="BZ27" i="290"/>
  <c r="BW27" i="290"/>
  <c r="BV27" i="290"/>
  <c r="BU27" i="290"/>
  <c r="BT27" i="290"/>
  <c r="BP27" i="290"/>
  <c r="BM27" i="290"/>
  <c r="BJ27" i="290"/>
  <c r="BG27" i="290"/>
  <c r="BD27" i="290"/>
  <c r="BC27" i="290"/>
  <c r="BB27" i="290"/>
  <c r="BA27" i="290"/>
  <c r="AY27" i="290"/>
  <c r="AX27" i="290"/>
  <c r="AW27" i="290"/>
  <c r="AV27" i="290"/>
  <c r="AU27" i="290"/>
  <c r="AT27" i="290"/>
  <c r="AS27" i="290"/>
  <c r="AR27" i="290"/>
  <c r="Z27" i="290"/>
  <c r="Y27" i="290"/>
  <c r="V27" i="290"/>
  <c r="BN27" i="290" s="1"/>
  <c r="BO27" i="290" s="1"/>
  <c r="U27" i="290"/>
  <c r="R27" i="290"/>
  <c r="Q27" i="290"/>
  <c r="N27" i="290"/>
  <c r="BH27" i="290" s="1"/>
  <c r="BI27" i="290" s="1"/>
  <c r="M27" i="290"/>
  <c r="J27" i="290"/>
  <c r="I27" i="290"/>
  <c r="F27" i="290"/>
  <c r="A27" i="290" s="1"/>
  <c r="E27" i="290"/>
  <c r="CI26" i="290"/>
  <c r="CF26" i="290"/>
  <c r="CC26" i="290"/>
  <c r="BZ26" i="290"/>
  <c r="BW26" i="290"/>
  <c r="BV26" i="290"/>
  <c r="BU26" i="290"/>
  <c r="BT26" i="290"/>
  <c r="BP26" i="290"/>
  <c r="BM26" i="290"/>
  <c r="BJ26" i="290"/>
  <c r="BG26" i="290"/>
  <c r="BD26" i="290"/>
  <c r="BC26" i="290"/>
  <c r="BB26" i="290"/>
  <c r="BA26" i="290"/>
  <c r="AY26" i="290"/>
  <c r="AX26" i="290"/>
  <c r="AW26" i="290"/>
  <c r="AV26" i="290"/>
  <c r="AU26" i="290"/>
  <c r="AT26" i="290"/>
  <c r="AS26" i="290"/>
  <c r="AR26" i="290"/>
  <c r="Z26" i="290"/>
  <c r="BQ26" i="290" s="1"/>
  <c r="BR26" i="290" s="1"/>
  <c r="Y26" i="290"/>
  <c r="V26" i="290"/>
  <c r="BN26" i="290" s="1"/>
  <c r="BO26" i="290" s="1"/>
  <c r="U26" i="290"/>
  <c r="R26" i="290"/>
  <c r="CD26" i="290" s="1"/>
  <c r="CE26" i="290" s="1"/>
  <c r="Q26" i="290"/>
  <c r="N26" i="290"/>
  <c r="CA26" i="290" s="1"/>
  <c r="CB26" i="290" s="1"/>
  <c r="M26" i="290"/>
  <c r="J26" i="290"/>
  <c r="BE26" i="290" s="1"/>
  <c r="BF26" i="290" s="1"/>
  <c r="I26" i="290"/>
  <c r="F26" i="290"/>
  <c r="A26" i="290" s="1"/>
  <c r="E26" i="290"/>
  <c r="CI25" i="290"/>
  <c r="CF25" i="290"/>
  <c r="CC25" i="290"/>
  <c r="BZ25" i="290"/>
  <c r="BW25" i="290"/>
  <c r="BV25" i="290"/>
  <c r="BU25" i="290"/>
  <c r="BT25" i="290"/>
  <c r="BP25" i="290"/>
  <c r="BM25" i="290"/>
  <c r="BJ25" i="290"/>
  <c r="BG25" i="290"/>
  <c r="BD25" i="290"/>
  <c r="BC25" i="290"/>
  <c r="BB25" i="290"/>
  <c r="BA25" i="290"/>
  <c r="AY25" i="290"/>
  <c r="AX25" i="290"/>
  <c r="AW25" i="290"/>
  <c r="AV25" i="290"/>
  <c r="AU25" i="290"/>
  <c r="AT25" i="290"/>
  <c r="AS25" i="290"/>
  <c r="AR25" i="290"/>
  <c r="Z25" i="290"/>
  <c r="Y25" i="290"/>
  <c r="V25" i="290"/>
  <c r="BN25" i="290" s="1"/>
  <c r="BO25" i="290" s="1"/>
  <c r="U25" i="290"/>
  <c r="R25" i="290"/>
  <c r="Q25" i="290"/>
  <c r="N25" i="290"/>
  <c r="BH25" i="290" s="1"/>
  <c r="BI25" i="290" s="1"/>
  <c r="M25" i="290"/>
  <c r="J25" i="290"/>
  <c r="I25" i="290"/>
  <c r="F25" i="290"/>
  <c r="A25" i="290" s="1"/>
  <c r="E25" i="290"/>
  <c r="CI24" i="290"/>
  <c r="CF24" i="290"/>
  <c r="CC24" i="290"/>
  <c r="BZ24" i="290"/>
  <c r="BW24" i="290"/>
  <c r="BV24" i="290"/>
  <c r="BU24" i="290"/>
  <c r="BT24" i="290"/>
  <c r="BP24" i="290"/>
  <c r="BM24" i="290"/>
  <c r="BJ24" i="290"/>
  <c r="BG24" i="290"/>
  <c r="BD24" i="290"/>
  <c r="BC24" i="290"/>
  <c r="BB24" i="290"/>
  <c r="BA24" i="290"/>
  <c r="AY24" i="290"/>
  <c r="AX24" i="290"/>
  <c r="AW24" i="290"/>
  <c r="AV24" i="290"/>
  <c r="AU24" i="290"/>
  <c r="AT24" i="290"/>
  <c r="AS24" i="290"/>
  <c r="AR24" i="290"/>
  <c r="Z24" i="290"/>
  <c r="CJ24" i="290" s="1"/>
  <c r="CK24" i="290" s="1"/>
  <c r="Y24" i="290"/>
  <c r="V24" i="290"/>
  <c r="BN24" i="290" s="1"/>
  <c r="BO24" i="290" s="1"/>
  <c r="U24" i="290"/>
  <c r="R24" i="290"/>
  <c r="CD24" i="290" s="1"/>
  <c r="CE24" i="290" s="1"/>
  <c r="Q24" i="290"/>
  <c r="N24" i="290"/>
  <c r="CA24" i="290" s="1"/>
  <c r="CB24" i="290" s="1"/>
  <c r="M24" i="290"/>
  <c r="J24" i="290"/>
  <c r="BX24" i="290" s="1"/>
  <c r="BY24" i="290" s="1"/>
  <c r="I24" i="290"/>
  <c r="F24" i="290"/>
  <c r="A24" i="290" s="1"/>
  <c r="E24" i="290"/>
  <c r="CI23" i="290"/>
  <c r="CF23" i="290"/>
  <c r="CC23" i="290"/>
  <c r="BZ23" i="290"/>
  <c r="BW23" i="290"/>
  <c r="BV23" i="290"/>
  <c r="BU23" i="290"/>
  <c r="BT23" i="290"/>
  <c r="BP23" i="290"/>
  <c r="BM23" i="290"/>
  <c r="BJ23" i="290"/>
  <c r="BG23" i="290"/>
  <c r="BD23" i="290"/>
  <c r="BC23" i="290"/>
  <c r="BB23" i="290"/>
  <c r="BA23" i="290"/>
  <c r="AY23" i="290"/>
  <c r="AX23" i="290"/>
  <c r="AW23" i="290"/>
  <c r="AV23" i="290"/>
  <c r="AU23" i="290"/>
  <c r="AT23" i="290"/>
  <c r="AS23" i="290"/>
  <c r="AR23" i="290"/>
  <c r="Z23" i="290"/>
  <c r="Y23" i="290"/>
  <c r="V23" i="290"/>
  <c r="CG23" i="290" s="1"/>
  <c r="CH23" i="290" s="1"/>
  <c r="U23" i="290"/>
  <c r="R23" i="290"/>
  <c r="Q23" i="290"/>
  <c r="N23" i="290"/>
  <c r="CA23" i="290" s="1"/>
  <c r="CB23" i="290" s="1"/>
  <c r="M23" i="290"/>
  <c r="J23" i="290"/>
  <c r="I23" i="290"/>
  <c r="F23" i="290"/>
  <c r="A23" i="290" s="1"/>
  <c r="E23" i="290"/>
  <c r="CI22" i="290"/>
  <c r="CF22" i="290"/>
  <c r="CC22" i="290"/>
  <c r="BZ22" i="290"/>
  <c r="BW22" i="290"/>
  <c r="BV22" i="290"/>
  <c r="BU22" i="290"/>
  <c r="BT22" i="290"/>
  <c r="BP22" i="290"/>
  <c r="BM22" i="290"/>
  <c r="BJ22" i="290"/>
  <c r="BG22" i="290"/>
  <c r="BD22" i="290"/>
  <c r="BC22" i="290"/>
  <c r="BB22" i="290"/>
  <c r="BA22" i="290"/>
  <c r="AY22" i="290"/>
  <c r="AX22" i="290"/>
  <c r="AW22" i="290"/>
  <c r="AV22" i="290"/>
  <c r="AU22" i="290"/>
  <c r="AT22" i="290"/>
  <c r="AS22" i="290"/>
  <c r="AR22" i="290"/>
  <c r="Z22" i="290"/>
  <c r="CJ22" i="290" s="1"/>
  <c r="CK22" i="290" s="1"/>
  <c r="Y22" i="290"/>
  <c r="V22" i="290"/>
  <c r="BN22" i="290" s="1"/>
  <c r="BO22" i="290" s="1"/>
  <c r="U22" i="290"/>
  <c r="R22" i="290"/>
  <c r="CD22" i="290" s="1"/>
  <c r="CE22" i="290" s="1"/>
  <c r="Q22" i="290"/>
  <c r="N22" i="290"/>
  <c r="CA22" i="290" s="1"/>
  <c r="CB22" i="290" s="1"/>
  <c r="M22" i="290"/>
  <c r="J22" i="290"/>
  <c r="BX22" i="290" s="1"/>
  <c r="BY22" i="290" s="1"/>
  <c r="I22" i="290"/>
  <c r="F22" i="290"/>
  <c r="A22" i="290" s="1"/>
  <c r="E22" i="290"/>
  <c r="CI21" i="290"/>
  <c r="CF21" i="290"/>
  <c r="CC21" i="290"/>
  <c r="BZ21" i="290"/>
  <c r="BW21" i="290"/>
  <c r="BV21" i="290"/>
  <c r="BU21" i="290"/>
  <c r="BT21" i="290"/>
  <c r="BP21" i="290"/>
  <c r="BM21" i="290"/>
  <c r="BJ21" i="290"/>
  <c r="BG21" i="290"/>
  <c r="BD21" i="290"/>
  <c r="BC21" i="290"/>
  <c r="BB21" i="290"/>
  <c r="BA21" i="290"/>
  <c r="AY21" i="290"/>
  <c r="AX21" i="290"/>
  <c r="AW21" i="290"/>
  <c r="AV21" i="290"/>
  <c r="AU21" i="290"/>
  <c r="AT21" i="290"/>
  <c r="AS21" i="290"/>
  <c r="AR21" i="290"/>
  <c r="Z21" i="290"/>
  <c r="Y21" i="290"/>
  <c r="V21" i="290"/>
  <c r="CG21" i="290" s="1"/>
  <c r="CH21" i="290" s="1"/>
  <c r="U21" i="290"/>
  <c r="R21" i="290"/>
  <c r="Q21" i="290"/>
  <c r="N21" i="290"/>
  <c r="CA21" i="290" s="1"/>
  <c r="CB21" i="290" s="1"/>
  <c r="M21" i="290"/>
  <c r="J21" i="290"/>
  <c r="I21" i="290"/>
  <c r="F21" i="290"/>
  <c r="A21" i="290" s="1"/>
  <c r="E21" i="290"/>
  <c r="CI20" i="290"/>
  <c r="CF20" i="290"/>
  <c r="CC20" i="290"/>
  <c r="BZ20" i="290"/>
  <c r="BW20" i="290"/>
  <c r="BV20" i="290"/>
  <c r="BU20" i="290"/>
  <c r="BT20" i="290"/>
  <c r="BP20" i="290"/>
  <c r="BM20" i="290"/>
  <c r="BJ20" i="290"/>
  <c r="BG20" i="290"/>
  <c r="BD20" i="290"/>
  <c r="BC20" i="290"/>
  <c r="BB20" i="290"/>
  <c r="BA20" i="290"/>
  <c r="AY20" i="290"/>
  <c r="AX20" i="290"/>
  <c r="AW20" i="290"/>
  <c r="AV20" i="290"/>
  <c r="AU20" i="290"/>
  <c r="AT20" i="290"/>
  <c r="AS20" i="290"/>
  <c r="AR20" i="290"/>
  <c r="Z20" i="290"/>
  <c r="CJ20" i="290" s="1"/>
  <c r="CK20" i="290" s="1"/>
  <c r="Y20" i="290"/>
  <c r="V20" i="290"/>
  <c r="BN20" i="290" s="1"/>
  <c r="BO20" i="290" s="1"/>
  <c r="U20" i="290"/>
  <c r="R20" i="290"/>
  <c r="CD20" i="290" s="1"/>
  <c r="CE20" i="290" s="1"/>
  <c r="Q20" i="290"/>
  <c r="N20" i="290"/>
  <c r="CA20" i="290" s="1"/>
  <c r="CB20" i="290" s="1"/>
  <c r="M20" i="290"/>
  <c r="J20" i="290"/>
  <c r="BE20" i="290" s="1"/>
  <c r="BF20" i="290" s="1"/>
  <c r="I20" i="290"/>
  <c r="F20" i="290"/>
  <c r="A20" i="290" s="1"/>
  <c r="E20" i="290"/>
  <c r="CI19" i="290"/>
  <c r="CF19" i="290"/>
  <c r="CC19" i="290"/>
  <c r="BZ19" i="290"/>
  <c r="BW19" i="290"/>
  <c r="BV19" i="290"/>
  <c r="BU19" i="290"/>
  <c r="BT19" i="290"/>
  <c r="BP19" i="290"/>
  <c r="BM19" i="290"/>
  <c r="BJ19" i="290"/>
  <c r="BG19" i="290"/>
  <c r="BD19" i="290"/>
  <c r="BC19" i="290"/>
  <c r="BB19" i="290"/>
  <c r="BA19" i="290"/>
  <c r="AY19" i="290"/>
  <c r="AX19" i="290"/>
  <c r="AW19" i="290"/>
  <c r="AV19" i="290"/>
  <c r="AU19" i="290"/>
  <c r="AT19" i="290"/>
  <c r="AS19" i="290"/>
  <c r="AR19" i="290"/>
  <c r="Z19" i="290"/>
  <c r="Y19" i="290"/>
  <c r="V19" i="290"/>
  <c r="BN19" i="290" s="1"/>
  <c r="BO19" i="290" s="1"/>
  <c r="U19" i="290"/>
  <c r="R19" i="290"/>
  <c r="Q19" i="290"/>
  <c r="N19" i="290"/>
  <c r="BH19" i="290" s="1"/>
  <c r="BI19" i="290" s="1"/>
  <c r="M19" i="290"/>
  <c r="J19" i="290"/>
  <c r="I19" i="290"/>
  <c r="F19" i="290"/>
  <c r="A19" i="290" s="1"/>
  <c r="E19" i="290"/>
  <c r="CI18" i="290"/>
  <c r="CF18" i="290"/>
  <c r="CC18" i="290"/>
  <c r="BZ18" i="290"/>
  <c r="BW18" i="290"/>
  <c r="BV18" i="290"/>
  <c r="BU18" i="290"/>
  <c r="BT18" i="290"/>
  <c r="BP18" i="290"/>
  <c r="BM18" i="290"/>
  <c r="BJ18" i="290"/>
  <c r="BG18" i="290"/>
  <c r="BD18" i="290"/>
  <c r="BC18" i="290"/>
  <c r="BB18" i="290"/>
  <c r="BA18" i="290"/>
  <c r="AY18" i="290"/>
  <c r="AX18" i="290"/>
  <c r="AW18" i="290"/>
  <c r="AV18" i="290"/>
  <c r="AU18" i="290"/>
  <c r="AT18" i="290"/>
  <c r="AS18" i="290"/>
  <c r="AR18" i="290"/>
  <c r="Z18" i="290"/>
  <c r="CJ18" i="290" s="1"/>
  <c r="CK18" i="290" s="1"/>
  <c r="Y18" i="290"/>
  <c r="V18" i="290"/>
  <c r="BN18" i="290" s="1"/>
  <c r="BO18" i="290" s="1"/>
  <c r="U18" i="290"/>
  <c r="R18" i="290"/>
  <c r="CD18" i="290" s="1"/>
  <c r="CE18" i="290" s="1"/>
  <c r="Q18" i="290"/>
  <c r="N18" i="290"/>
  <c r="CA18" i="290" s="1"/>
  <c r="CB18" i="290" s="1"/>
  <c r="M18" i="290"/>
  <c r="J18" i="290"/>
  <c r="BX18" i="290" s="1"/>
  <c r="BY18" i="290" s="1"/>
  <c r="I18" i="290"/>
  <c r="F18" i="290"/>
  <c r="A18" i="290" s="1"/>
  <c r="E18" i="290"/>
  <c r="CI17" i="290"/>
  <c r="CF17" i="290"/>
  <c r="CC17" i="290"/>
  <c r="BZ17" i="290"/>
  <c r="BW17" i="290"/>
  <c r="BV17" i="290"/>
  <c r="BU17" i="290"/>
  <c r="BT17" i="290"/>
  <c r="BP17" i="290"/>
  <c r="BM17" i="290"/>
  <c r="BJ17" i="290"/>
  <c r="BG17" i="290"/>
  <c r="BD17" i="290"/>
  <c r="BC17" i="290"/>
  <c r="BB17" i="290"/>
  <c r="BA17" i="290"/>
  <c r="AT17" i="290"/>
  <c r="AS17" i="290"/>
  <c r="AR17" i="290"/>
  <c r="Z17" i="290"/>
  <c r="Y17" i="290"/>
  <c r="V17" i="290"/>
  <c r="AX17" i="290" s="1"/>
  <c r="U17" i="290"/>
  <c r="Q17" i="290"/>
  <c r="M17" i="290"/>
  <c r="I17" i="290"/>
  <c r="CI16" i="290"/>
  <c r="CF16" i="290"/>
  <c r="CC16" i="290"/>
  <c r="BZ16" i="290"/>
  <c r="BW16" i="290"/>
  <c r="BV16" i="290"/>
  <c r="BU16" i="290"/>
  <c r="BT16" i="290"/>
  <c r="BP16" i="290"/>
  <c r="BM16" i="290"/>
  <c r="BJ16" i="290"/>
  <c r="BG16" i="290"/>
  <c r="BD16" i="290"/>
  <c r="BC16" i="290"/>
  <c r="BB16" i="290"/>
  <c r="BA16" i="290"/>
  <c r="AT16" i="290"/>
  <c r="AS16" i="290"/>
  <c r="AR16" i="290"/>
  <c r="Y16" i="290"/>
  <c r="U16" i="290"/>
  <c r="Q16" i="290"/>
  <c r="M16" i="290"/>
  <c r="I16" i="290"/>
  <c r="CI15" i="290"/>
  <c r="CF15" i="290"/>
  <c r="CC15" i="290"/>
  <c r="BZ15" i="290"/>
  <c r="BW15" i="290"/>
  <c r="BV15" i="290"/>
  <c r="BU15" i="290"/>
  <c r="BT15" i="290"/>
  <c r="BP15" i="290"/>
  <c r="BM15" i="290"/>
  <c r="BJ15" i="290"/>
  <c r="BG15" i="290"/>
  <c r="BD15" i="290"/>
  <c r="BC15" i="290"/>
  <c r="BB15" i="290"/>
  <c r="BA15" i="290"/>
  <c r="AT15" i="290"/>
  <c r="AS15" i="290"/>
  <c r="AR15" i="290"/>
  <c r="Y15" i="290"/>
  <c r="U15" i="290"/>
  <c r="Q15" i="290"/>
  <c r="M15" i="290"/>
  <c r="J15" i="290"/>
  <c r="I15" i="290"/>
  <c r="CI14" i="290"/>
  <c r="CF14" i="290"/>
  <c r="CC14" i="290"/>
  <c r="BZ14" i="290"/>
  <c r="BW14" i="290"/>
  <c r="BV14" i="290"/>
  <c r="BU14" i="290"/>
  <c r="BT14" i="290"/>
  <c r="BP14" i="290"/>
  <c r="BM14" i="290"/>
  <c r="BJ14" i="290"/>
  <c r="BG14" i="290"/>
  <c r="BD14" i="290"/>
  <c r="BC14" i="290"/>
  <c r="BB14" i="290"/>
  <c r="BA14" i="290"/>
  <c r="AT14" i="290"/>
  <c r="AS14" i="290"/>
  <c r="AR14" i="290"/>
  <c r="Z14" i="290"/>
  <c r="AY14" i="290" s="1"/>
  <c r="O132" i="110" s="1"/>
  <c r="Y14" i="290"/>
  <c r="U14" i="290"/>
  <c r="Q14" i="290"/>
  <c r="M14" i="290"/>
  <c r="I14" i="290"/>
  <c r="CI13" i="290"/>
  <c r="CF13" i="290"/>
  <c r="CC13" i="290"/>
  <c r="BZ13" i="290"/>
  <c r="BW13" i="290"/>
  <c r="BV13" i="290"/>
  <c r="BU13" i="290"/>
  <c r="BT13" i="290"/>
  <c r="BP13" i="290"/>
  <c r="BM13" i="290"/>
  <c r="BJ13" i="290"/>
  <c r="BG13" i="290"/>
  <c r="BD13" i="290"/>
  <c r="BC13" i="290"/>
  <c r="BB13" i="290"/>
  <c r="BA13" i="290"/>
  <c r="AT13" i="290"/>
  <c r="AS13" i="290"/>
  <c r="AR13" i="290"/>
  <c r="Y13" i="290"/>
  <c r="U13" i="290"/>
  <c r="Q13" i="290"/>
  <c r="M13" i="290"/>
  <c r="I13" i="290"/>
  <c r="CI12" i="290"/>
  <c r="CF12" i="290"/>
  <c r="CC12" i="290"/>
  <c r="BZ12" i="290"/>
  <c r="BW12" i="290"/>
  <c r="BV12" i="290"/>
  <c r="BU12" i="290"/>
  <c r="BT12" i="290"/>
  <c r="BP12" i="290"/>
  <c r="BM12" i="290"/>
  <c r="BJ12" i="290"/>
  <c r="BG12" i="290"/>
  <c r="BD12" i="290"/>
  <c r="BC12" i="290"/>
  <c r="BB12" i="290"/>
  <c r="BA12" i="290"/>
  <c r="AT12" i="290"/>
  <c r="AS12" i="290"/>
  <c r="AR12" i="290"/>
  <c r="Y12" i="290"/>
  <c r="U12" i="290"/>
  <c r="Q12" i="290"/>
  <c r="M12" i="290"/>
  <c r="I12" i="290"/>
  <c r="CI11" i="290"/>
  <c r="CF11" i="290"/>
  <c r="CC11" i="290"/>
  <c r="BZ11" i="290"/>
  <c r="BW11" i="290"/>
  <c r="BV11" i="290"/>
  <c r="BU11" i="290"/>
  <c r="BT11" i="290"/>
  <c r="BP11" i="290"/>
  <c r="BM11" i="290"/>
  <c r="BJ11" i="290"/>
  <c r="BG11" i="290"/>
  <c r="BD11" i="290"/>
  <c r="BC11" i="290"/>
  <c r="BB11" i="290"/>
  <c r="BA11" i="290"/>
  <c r="AT11" i="290"/>
  <c r="AS11" i="290"/>
  <c r="AR11" i="290"/>
  <c r="Y11" i="290"/>
  <c r="U11" i="290"/>
  <c r="Q11" i="290"/>
  <c r="M11" i="290"/>
  <c r="I11" i="290"/>
  <c r="AB7" i="228"/>
  <c r="Y19" i="228"/>
  <c r="AC19" i="228" s="1"/>
  <c r="Y11" i="228"/>
  <c r="AC11" i="228" s="1"/>
  <c r="X17" i="228"/>
  <c r="AC17" i="228" s="1"/>
  <c r="X16" i="228"/>
  <c r="AC16" i="228" s="1"/>
  <c r="X15" i="228"/>
  <c r="AC15" i="228" s="1"/>
  <c r="X14" i="228"/>
  <c r="AC14" i="228" s="1"/>
  <c r="X10" i="228"/>
  <c r="AC10" i="228" s="1"/>
  <c r="X8" i="228"/>
  <c r="AC8" i="228" s="1"/>
  <c r="X4" i="228"/>
  <c r="X21" i="228"/>
  <c r="AC21" i="228" s="1"/>
  <c r="X20" i="228"/>
  <c r="AC20" i="228" s="1"/>
  <c r="X18" i="228"/>
  <c r="AC18" i="228" s="1"/>
  <c r="B9" i="1"/>
  <c r="N16" i="368" s="1"/>
  <c r="J16" i="317" l="1"/>
  <c r="V11" i="317"/>
  <c r="AX11" i="317" s="1"/>
  <c r="KC40" i="110" s="1"/>
  <c r="J14" i="317"/>
  <c r="N13" i="317"/>
  <c r="CA13" i="317" s="1"/>
  <c r="CB13" i="317" s="1"/>
  <c r="GK23" i="159" s="1"/>
  <c r="V13" i="317"/>
  <c r="BN13" i="317" s="1"/>
  <c r="BO13" i="317" s="1"/>
  <c r="V17" i="317"/>
  <c r="AX17" i="317" s="1"/>
  <c r="KC34" i="110" s="1"/>
  <c r="V16" i="317"/>
  <c r="AX16" i="317" s="1"/>
  <c r="KC6" i="110" s="1"/>
  <c r="N16" i="317"/>
  <c r="BH16" i="317" s="1"/>
  <c r="BI16" i="317" s="1"/>
  <c r="N11" i="317"/>
  <c r="N15" i="317"/>
  <c r="AV15" i="317" s="1"/>
  <c r="KA8" i="110" s="1"/>
  <c r="V15" i="317"/>
  <c r="AX15" i="317" s="1"/>
  <c r="KC8" i="110" s="1"/>
  <c r="R11" i="317"/>
  <c r="AW11" i="317" s="1"/>
  <c r="KB40" i="110" s="1"/>
  <c r="R12" i="317"/>
  <c r="AW12" i="317" s="1"/>
  <c r="KB15" i="110" s="1"/>
  <c r="R14" i="317"/>
  <c r="AW14" i="317" s="1"/>
  <c r="KB7" i="110" s="1"/>
  <c r="R13" i="317"/>
  <c r="AW13" i="317" s="1"/>
  <c r="KB37" i="110" s="1"/>
  <c r="R15" i="317"/>
  <c r="AW15" i="317" s="1"/>
  <c r="KB8" i="110" s="1"/>
  <c r="R16" i="317"/>
  <c r="CD16" i="317" s="1"/>
  <c r="CE16" i="317" s="1"/>
  <c r="GL4" i="159" s="1"/>
  <c r="J11" i="317"/>
  <c r="BE11" i="317" s="1"/>
  <c r="BF11" i="317" s="1"/>
  <c r="J13" i="317"/>
  <c r="AU13" i="317" s="1"/>
  <c r="JZ37" i="110" s="1"/>
  <c r="J15" i="317"/>
  <c r="BE15" i="317" s="1"/>
  <c r="BF15" i="317" s="1"/>
  <c r="J17" i="317"/>
  <c r="CJ14" i="317"/>
  <c r="CK14" i="317" s="1"/>
  <c r="GN6" i="159" s="1"/>
  <c r="CA17" i="317"/>
  <c r="CB17" i="317" s="1"/>
  <c r="GK21" i="159" s="1"/>
  <c r="CA11" i="317"/>
  <c r="CB11" i="317" s="1"/>
  <c r="GK5" i="159" s="1"/>
  <c r="AV17" i="317"/>
  <c r="KA34" i="110" s="1"/>
  <c r="AU16" i="317"/>
  <c r="JZ6" i="110" s="1"/>
  <c r="CA15" i="317"/>
  <c r="CB15" i="317" s="1"/>
  <c r="GK8" i="159" s="1"/>
  <c r="N12" i="317"/>
  <c r="BH12" i="317" s="1"/>
  <c r="BI12" i="317" s="1"/>
  <c r="V12" i="317"/>
  <c r="CG12" i="317" s="1"/>
  <c r="CH12" i="317" s="1"/>
  <c r="GM9" i="159" s="1"/>
  <c r="N14" i="317"/>
  <c r="CA14" i="317" s="1"/>
  <c r="CB14" i="317" s="1"/>
  <c r="GK6" i="159" s="1"/>
  <c r="V14" i="317"/>
  <c r="BN14" i="317" s="1"/>
  <c r="BO14" i="317" s="1"/>
  <c r="AU14" i="317"/>
  <c r="JZ7" i="110" s="1"/>
  <c r="AY14" i="317"/>
  <c r="KD7" i="110" s="1"/>
  <c r="AV13" i="317"/>
  <c r="KA37" i="110" s="1"/>
  <c r="AU12" i="317"/>
  <c r="JZ15" i="110" s="1"/>
  <c r="AY12" i="317"/>
  <c r="KD15" i="110" s="1"/>
  <c r="AY11" i="317"/>
  <c r="KD40" i="110" s="1"/>
  <c r="AV11" i="317"/>
  <c r="KA40" i="110" s="1"/>
  <c r="N12" i="288"/>
  <c r="R12" i="288"/>
  <c r="J12" i="288"/>
  <c r="V12" i="288"/>
  <c r="BK41" i="288"/>
  <c r="BL41" i="288" s="1"/>
  <c r="J11" i="288"/>
  <c r="R11" i="288"/>
  <c r="N11" i="288"/>
  <c r="V11" i="288"/>
  <c r="J13" i="288"/>
  <c r="J24" i="288"/>
  <c r="N24" i="288"/>
  <c r="N13" i="288"/>
  <c r="R24" i="288"/>
  <c r="R13" i="288"/>
  <c r="V13" i="288"/>
  <c r="V24" i="288"/>
  <c r="J23" i="288"/>
  <c r="N23" i="288"/>
  <c r="R23" i="288"/>
  <c r="V23" i="288"/>
  <c r="J18" i="288"/>
  <c r="J21" i="288"/>
  <c r="N18" i="288"/>
  <c r="N21" i="288"/>
  <c r="R18" i="288"/>
  <c r="R21" i="288"/>
  <c r="V18" i="288"/>
  <c r="V21" i="288"/>
  <c r="N22" i="288"/>
  <c r="R22" i="288"/>
  <c r="J22" i="288"/>
  <c r="V22" i="288"/>
  <c r="N26" i="288"/>
  <c r="J26" i="288"/>
  <c r="R26" i="288"/>
  <c r="V26" i="288"/>
  <c r="JY41" i="110"/>
  <c r="AY37" i="288"/>
  <c r="JY21" i="110" s="1"/>
  <c r="J16" i="288"/>
  <c r="AU16" i="288" s="1"/>
  <c r="R16" i="288"/>
  <c r="BK16" i="288" s="1"/>
  <c r="BL16" i="288" s="1"/>
  <c r="JW41" i="110"/>
  <c r="R37" i="288"/>
  <c r="AW37" i="288" s="1"/>
  <c r="JW21" i="110" s="1"/>
  <c r="R25" i="288"/>
  <c r="BK25" i="288" s="1"/>
  <c r="BL25" i="288" s="1"/>
  <c r="JU41" i="110"/>
  <c r="V16" i="288"/>
  <c r="AX16" i="288" s="1"/>
  <c r="AY16" i="288"/>
  <c r="R33" i="288"/>
  <c r="AW33" i="288" s="1"/>
  <c r="J25" i="288"/>
  <c r="AU25" i="288" s="1"/>
  <c r="AY25" i="288"/>
  <c r="J37" i="288"/>
  <c r="BX37" i="288" s="1"/>
  <c r="BY37" i="288" s="1"/>
  <c r="N16" i="288"/>
  <c r="AV16" i="288" s="1"/>
  <c r="AW16" i="288"/>
  <c r="V37" i="288"/>
  <c r="AX37" i="288" s="1"/>
  <c r="JX21" i="110" s="1"/>
  <c r="N37" i="288"/>
  <c r="AV37" i="288" s="1"/>
  <c r="JV21" i="110" s="1"/>
  <c r="JV41" i="110"/>
  <c r="N30" i="288"/>
  <c r="AV30" i="288" s="1"/>
  <c r="V33" i="288"/>
  <c r="BN33" i="288" s="1"/>
  <c r="BO33" i="288" s="1"/>
  <c r="N15" i="288"/>
  <c r="BH15" i="288" s="1"/>
  <c r="BI15" i="288" s="1"/>
  <c r="V15" i="288"/>
  <c r="AX15" i="288" s="1"/>
  <c r="R27" i="288"/>
  <c r="BK27" i="288" s="1"/>
  <c r="BL27" i="288" s="1"/>
  <c r="FM12" i="158" s="1"/>
  <c r="R28" i="288"/>
  <c r="AW28" i="288" s="1"/>
  <c r="N33" i="288"/>
  <c r="CA33" i="288" s="1"/>
  <c r="CB33" i="288" s="1"/>
  <c r="J30" i="288"/>
  <c r="BE30" i="288" s="1"/>
  <c r="BF30" i="288" s="1"/>
  <c r="N25" i="288"/>
  <c r="CA25" i="288" s="1"/>
  <c r="CB25" i="288" s="1"/>
  <c r="V25" i="288"/>
  <c r="BN25" i="288" s="1"/>
  <c r="BO25" i="288" s="1"/>
  <c r="V30" i="288"/>
  <c r="BN30" i="288" s="1"/>
  <c r="BO30" i="288" s="1"/>
  <c r="AY33" i="288"/>
  <c r="AY30" i="288"/>
  <c r="J15" i="288"/>
  <c r="BX15" i="288" s="1"/>
  <c r="BY15" i="288" s="1"/>
  <c r="R15" i="288"/>
  <c r="CD15" i="288" s="1"/>
  <c r="CE15" i="288" s="1"/>
  <c r="BQ15" i="288"/>
  <c r="BR15" i="288" s="1"/>
  <c r="J27" i="288"/>
  <c r="AU27" i="288" s="1"/>
  <c r="JU11" i="110" s="1"/>
  <c r="BQ27" i="288"/>
  <c r="BR27" i="288" s="1"/>
  <c r="FO12" i="158" s="1"/>
  <c r="J28" i="288"/>
  <c r="AU28" i="288" s="1"/>
  <c r="AY28" i="288"/>
  <c r="R30" i="288"/>
  <c r="AW30" i="288" s="1"/>
  <c r="J33" i="288"/>
  <c r="AU33" i="288" s="1"/>
  <c r="N20" i="288"/>
  <c r="CA20" i="288" s="1"/>
  <c r="CB20" i="288" s="1"/>
  <c r="V35" i="288"/>
  <c r="BN35" i="288" s="1"/>
  <c r="BO35" i="288" s="1"/>
  <c r="V29" i="288"/>
  <c r="AX29" i="288" s="1"/>
  <c r="V34" i="288"/>
  <c r="AX34" i="288" s="1"/>
  <c r="N27" i="288"/>
  <c r="AV27" i="288" s="1"/>
  <c r="JV11" i="110" s="1"/>
  <c r="N28" i="288"/>
  <c r="BH28" i="288" s="1"/>
  <c r="BI28" i="288" s="1"/>
  <c r="V28" i="288"/>
  <c r="AX28" i="288" s="1"/>
  <c r="JX64" i="110"/>
  <c r="N31" i="288"/>
  <c r="AV31" i="288" s="1"/>
  <c r="V27" i="288"/>
  <c r="AX27" i="288" s="1"/>
  <c r="JX11" i="110" s="1"/>
  <c r="V17" i="288"/>
  <c r="CG17" i="288" s="1"/>
  <c r="CH17" i="288" s="1"/>
  <c r="N35" i="288"/>
  <c r="AV35" i="288" s="1"/>
  <c r="AY35" i="288"/>
  <c r="FM20" i="158"/>
  <c r="J14" i="288"/>
  <c r="BX14" i="288" s="1"/>
  <c r="BY14" i="288" s="1"/>
  <c r="CJ34" i="288"/>
  <c r="CK34" i="288" s="1"/>
  <c r="CJ14" i="288"/>
  <c r="CK14" i="288" s="1"/>
  <c r="R35" i="288"/>
  <c r="BK35" i="288" s="1"/>
  <c r="BL35" i="288" s="1"/>
  <c r="R34" i="288"/>
  <c r="BK34" i="288" s="1"/>
  <c r="BL34" i="288" s="1"/>
  <c r="R14" i="288"/>
  <c r="BK14" i="288" s="1"/>
  <c r="BL14" i="288" s="1"/>
  <c r="FK20" i="158"/>
  <c r="JY64" i="110"/>
  <c r="J35" i="288"/>
  <c r="BX35" i="288" s="1"/>
  <c r="BY35" i="288" s="1"/>
  <c r="J34" i="288"/>
  <c r="BX34" i="288" s="1"/>
  <c r="BY34" i="288" s="1"/>
  <c r="N17" i="288"/>
  <c r="BH17" i="288" s="1"/>
  <c r="BI17" i="288" s="1"/>
  <c r="V19" i="288"/>
  <c r="AX19" i="288" s="1"/>
  <c r="V38" i="288"/>
  <c r="CG38" i="288" s="1"/>
  <c r="CH38" i="288" s="1"/>
  <c r="N29" i="288"/>
  <c r="AV29" i="288" s="1"/>
  <c r="N14" i="288"/>
  <c r="CA14" i="288" s="1"/>
  <c r="CB14" i="288" s="1"/>
  <c r="V14" i="288"/>
  <c r="AX14" i="288" s="1"/>
  <c r="N19" i="288"/>
  <c r="BH19" i="288" s="1"/>
  <c r="BI19" i="288" s="1"/>
  <c r="N38" i="288"/>
  <c r="CA38" i="288" s="1"/>
  <c r="CB38" i="288" s="1"/>
  <c r="V36" i="288"/>
  <c r="BN36" i="288" s="1"/>
  <c r="BO36" i="288" s="1"/>
  <c r="V31" i="288"/>
  <c r="AX31" i="288" s="1"/>
  <c r="V32" i="288"/>
  <c r="AX32" i="288" s="1"/>
  <c r="JX33" i="110" s="1"/>
  <c r="V20" i="288"/>
  <c r="AX20" i="288" s="1"/>
  <c r="N34" i="288"/>
  <c r="AV34" i="288" s="1"/>
  <c r="N36" i="288"/>
  <c r="CA36" i="288" s="1"/>
  <c r="CB36" i="288" s="1"/>
  <c r="AY19" i="288"/>
  <c r="J20" i="288"/>
  <c r="BX20" i="288" s="1"/>
  <c r="BY20" i="288" s="1"/>
  <c r="R20" i="288"/>
  <c r="AW20" i="288" s="1"/>
  <c r="AY32" i="288"/>
  <c r="JY33" i="110" s="1"/>
  <c r="J36" i="288"/>
  <c r="BE36" i="288" s="1"/>
  <c r="BF36" i="288" s="1"/>
  <c r="R36" i="288"/>
  <c r="CD36" i="288" s="1"/>
  <c r="CE36" i="288" s="1"/>
  <c r="AY36" i="288"/>
  <c r="JY9" i="110" s="1"/>
  <c r="J31" i="288"/>
  <c r="BE31" i="288" s="1"/>
  <c r="BF31" i="288" s="1"/>
  <c r="R31" i="288"/>
  <c r="CD31" i="288" s="1"/>
  <c r="CE31" i="288" s="1"/>
  <c r="CJ31" i="288"/>
  <c r="CK31" i="288" s="1"/>
  <c r="R19" i="288"/>
  <c r="AW19" i="288" s="1"/>
  <c r="J38" i="288"/>
  <c r="BE38" i="288" s="1"/>
  <c r="BF38" i="288" s="1"/>
  <c r="R38" i="288"/>
  <c r="CD38" i="288" s="1"/>
  <c r="CE38" i="288" s="1"/>
  <c r="AY38" i="288"/>
  <c r="J29" i="288"/>
  <c r="BE29" i="288" s="1"/>
  <c r="BF29" i="288" s="1"/>
  <c r="R29" i="288"/>
  <c r="CD29" i="288" s="1"/>
  <c r="CE29" i="288" s="1"/>
  <c r="AY29" i="288"/>
  <c r="BQ17" i="288"/>
  <c r="BR17" i="288" s="1"/>
  <c r="J19" i="288"/>
  <c r="BX19" i="288" s="1"/>
  <c r="BY19" i="288" s="1"/>
  <c r="J32" i="288"/>
  <c r="AU32" i="288" s="1"/>
  <c r="JU33" i="110" s="1"/>
  <c r="R17" i="288"/>
  <c r="AW17" i="288" s="1"/>
  <c r="JW5" i="110" s="1"/>
  <c r="AY20" i="288"/>
  <c r="J17" i="288"/>
  <c r="BX17" i="288" s="1"/>
  <c r="BY17" i="288" s="1"/>
  <c r="N32" i="288"/>
  <c r="AV32" i="288" s="1"/>
  <c r="JV33" i="110" s="1"/>
  <c r="R32" i="288"/>
  <c r="AW32" i="288" s="1"/>
  <c r="JW33" i="110" s="1"/>
  <c r="CI17" i="380"/>
  <c r="BZ17" i="380"/>
  <c r="L22" i="380"/>
  <c r="S22" i="380"/>
  <c r="Z22" i="380"/>
  <c r="AG22" i="380"/>
  <c r="AN22" i="380"/>
  <c r="T23" i="380"/>
  <c r="BH23" i="380" s="1"/>
  <c r="BI23" i="380" s="1"/>
  <c r="L25" i="380"/>
  <c r="S25" i="380"/>
  <c r="Z25" i="380"/>
  <c r="AG25" i="380"/>
  <c r="AN25" i="380"/>
  <c r="L28" i="380"/>
  <c r="L29" i="380"/>
  <c r="S29" i="380"/>
  <c r="Z29" i="380"/>
  <c r="AG29" i="380"/>
  <c r="AN29" i="380"/>
  <c r="AA30" i="380"/>
  <c r="BK30" i="380" s="1"/>
  <c r="BL30" i="380" s="1"/>
  <c r="L17" i="380"/>
  <c r="L16" i="380"/>
  <c r="BK16" i="380"/>
  <c r="BL16" i="380" s="1"/>
  <c r="M30" i="380"/>
  <c r="BX30" i="380" s="1"/>
  <c r="BY30" i="380" s="1"/>
  <c r="AO30" i="380"/>
  <c r="CJ30" i="380" s="1"/>
  <c r="CK30" i="380" s="1"/>
  <c r="L18" i="380"/>
  <c r="S18" i="380"/>
  <c r="CG16" i="380"/>
  <c r="CH16" i="380" s="1"/>
  <c r="S19" i="380"/>
  <c r="L19" i="380"/>
  <c r="CA20" i="380"/>
  <c r="CB20" i="380" s="1"/>
  <c r="CG25" i="380"/>
  <c r="CH25" i="380" s="1"/>
  <c r="BK28" i="380"/>
  <c r="BL28" i="380" s="1"/>
  <c r="CA28" i="380"/>
  <c r="CB28" i="380" s="1"/>
  <c r="L15" i="380"/>
  <c r="S15" i="380"/>
  <c r="BQ16" i="380"/>
  <c r="BR16" i="380" s="1"/>
  <c r="BK24" i="380"/>
  <c r="BL24" i="380" s="1"/>
  <c r="CA24" i="380"/>
  <c r="CB24" i="380" s="1"/>
  <c r="BH26" i="380"/>
  <c r="BI26" i="380" s="1"/>
  <c r="BQ26" i="380"/>
  <c r="BR26" i="380" s="1"/>
  <c r="CG26" i="380"/>
  <c r="CH26" i="380" s="1"/>
  <c r="BQ30" i="380"/>
  <c r="BR30" i="380" s="1"/>
  <c r="BX22" i="380"/>
  <c r="BY22" i="380" s="1"/>
  <c r="AB91" i="228"/>
  <c r="BE21" i="380"/>
  <c r="BF21" i="380" s="1"/>
  <c r="BX21" i="380"/>
  <c r="BY21" i="380" s="1"/>
  <c r="BK21" i="380"/>
  <c r="BL21" i="380" s="1"/>
  <c r="L11" i="380"/>
  <c r="M20" i="380"/>
  <c r="L20" i="380"/>
  <c r="BQ21" i="380"/>
  <c r="BR21" i="380" s="1"/>
  <c r="CJ21" i="380"/>
  <c r="CK21" i="380" s="1"/>
  <c r="L14" i="380"/>
  <c r="S14" i="380"/>
  <c r="L13" i="380"/>
  <c r="S13" i="380"/>
  <c r="AO20" i="380"/>
  <c r="AN20" i="380"/>
  <c r="CA21" i="380"/>
  <c r="CB21" i="380" s="1"/>
  <c r="BH21" i="380"/>
  <c r="BI21" i="380" s="1"/>
  <c r="CG21" i="380"/>
  <c r="CH21" i="380" s="1"/>
  <c r="BN21" i="380"/>
  <c r="BO21" i="380" s="1"/>
  <c r="CA22" i="380"/>
  <c r="CB22" i="380" s="1"/>
  <c r="BH22" i="380"/>
  <c r="BI22" i="380" s="1"/>
  <c r="BK22" i="380"/>
  <c r="BL22" i="380" s="1"/>
  <c r="CD22" i="380"/>
  <c r="CE22" i="380" s="1"/>
  <c r="BN22" i="380"/>
  <c r="BO22" i="380" s="1"/>
  <c r="CG22" i="380"/>
  <c r="CH22" i="380" s="1"/>
  <c r="BQ22" i="380"/>
  <c r="BR22" i="380" s="1"/>
  <c r="CJ22" i="380"/>
  <c r="CK22" i="380" s="1"/>
  <c r="L23" i="380"/>
  <c r="M23" i="380"/>
  <c r="M24" i="380"/>
  <c r="L24" i="380"/>
  <c r="M27" i="380"/>
  <c r="L27" i="380"/>
  <c r="AA27" i="380"/>
  <c r="Z27" i="380"/>
  <c r="AO27" i="380"/>
  <c r="AN27" i="380"/>
  <c r="AH28" i="380"/>
  <c r="AG28" i="380"/>
  <c r="BX29" i="380"/>
  <c r="BY29" i="380" s="1"/>
  <c r="BE29" i="380"/>
  <c r="BF29" i="380" s="1"/>
  <c r="CA29" i="380"/>
  <c r="CB29" i="380" s="1"/>
  <c r="BH29" i="380"/>
  <c r="BI29" i="380" s="1"/>
  <c r="BK29" i="380"/>
  <c r="BL29" i="380" s="1"/>
  <c r="CD29" i="380"/>
  <c r="CE29" i="380" s="1"/>
  <c r="BN29" i="380"/>
  <c r="BO29" i="380" s="1"/>
  <c r="CG29" i="380"/>
  <c r="CH29" i="380" s="1"/>
  <c r="CJ29" i="380"/>
  <c r="CK29" i="380" s="1"/>
  <c r="BQ29" i="380"/>
  <c r="BR29" i="380" s="1"/>
  <c r="S11" i="380"/>
  <c r="AN23" i="380"/>
  <c r="AO23" i="380"/>
  <c r="AO24" i="380"/>
  <c r="AN24" i="380"/>
  <c r="BN20" i="380"/>
  <c r="BO20" i="380" s="1"/>
  <c r="BK25" i="380"/>
  <c r="BL25" i="380" s="1"/>
  <c r="L12" i="380"/>
  <c r="S12" i="380"/>
  <c r="AG20" i="380"/>
  <c r="L21" i="380"/>
  <c r="S21" i="380"/>
  <c r="Z21" i="380"/>
  <c r="AG21" i="380"/>
  <c r="AN21" i="380"/>
  <c r="AH23" i="380"/>
  <c r="AG24" i="380"/>
  <c r="BX25" i="380"/>
  <c r="BY25" i="380" s="1"/>
  <c r="CJ25" i="380"/>
  <c r="CK25" i="380" s="1"/>
  <c r="BE26" i="380"/>
  <c r="BF26" i="380" s="1"/>
  <c r="CD26" i="380"/>
  <c r="CE26" i="380" s="1"/>
  <c r="T27" i="380"/>
  <c r="S27" i="380"/>
  <c r="AH27" i="380"/>
  <c r="AG27" i="380"/>
  <c r="BX28" i="380"/>
  <c r="BY28" i="380" s="1"/>
  <c r="CJ28" i="380"/>
  <c r="CK28" i="380" s="1"/>
  <c r="Z20" i="380"/>
  <c r="BK20" i="380"/>
  <c r="BL20" i="380" s="1"/>
  <c r="AA23" i="380"/>
  <c r="Z24" i="380"/>
  <c r="BN24" i="380"/>
  <c r="BO24" i="380" s="1"/>
  <c r="BH25" i="380"/>
  <c r="BI25" i="380" s="1"/>
  <c r="BN30" i="380"/>
  <c r="BO30" i="380" s="1"/>
  <c r="CA30" i="380"/>
  <c r="CB30" i="380" s="1"/>
  <c r="L15" i="285"/>
  <c r="CA14" i="285"/>
  <c r="CB14" i="285" s="1"/>
  <c r="BK15" i="285"/>
  <c r="BL15" i="285" s="1"/>
  <c r="AW15" i="285"/>
  <c r="JH49" i="110" s="1"/>
  <c r="CJ15" i="285"/>
  <c r="CK15" i="285" s="1"/>
  <c r="AY15" i="285"/>
  <c r="JJ49" i="110" s="1"/>
  <c r="AV15" i="285"/>
  <c r="JG49" i="110" s="1"/>
  <c r="BN15" i="285"/>
  <c r="BO15" i="285" s="1"/>
  <c r="AX15" i="285"/>
  <c r="JI49" i="110" s="1"/>
  <c r="CD14" i="285"/>
  <c r="CE14" i="285" s="1"/>
  <c r="AW14" i="285"/>
  <c r="JH33" i="110" s="1"/>
  <c r="AV14" i="285"/>
  <c r="JG33" i="110" s="1"/>
  <c r="BQ14" i="285"/>
  <c r="BR14" i="285" s="1"/>
  <c r="AY14" i="285"/>
  <c r="JJ33" i="110" s="1"/>
  <c r="BN14" i="285"/>
  <c r="BO14" i="285" s="1"/>
  <c r="AX14" i="285"/>
  <c r="JI33" i="110" s="1"/>
  <c r="BK25" i="285"/>
  <c r="BL25" i="285" s="1"/>
  <c r="CG22" i="285"/>
  <c r="CH22" i="285" s="1"/>
  <c r="BN12" i="285"/>
  <c r="BO12" i="285" s="1"/>
  <c r="CD23" i="285"/>
  <c r="CE23" i="285" s="1"/>
  <c r="BE29" i="285"/>
  <c r="BF29" i="285" s="1"/>
  <c r="CD29" i="285"/>
  <c r="CE29" i="285" s="1"/>
  <c r="CA12" i="285"/>
  <c r="CB12" i="285" s="1"/>
  <c r="FL12" i="159" s="1"/>
  <c r="CJ18" i="285"/>
  <c r="CK18" i="285" s="1"/>
  <c r="BK20" i="285"/>
  <c r="BL20" i="285" s="1"/>
  <c r="BQ27" i="285"/>
  <c r="BR27" i="285" s="1"/>
  <c r="BH30" i="285"/>
  <c r="BI30" i="285" s="1"/>
  <c r="L12" i="285"/>
  <c r="CJ25" i="285"/>
  <c r="CK25" i="285" s="1"/>
  <c r="L11" i="285"/>
  <c r="BK18" i="285"/>
  <c r="BL18" i="285" s="1"/>
  <c r="CD31" i="285"/>
  <c r="CE31" i="285" s="1"/>
  <c r="BX25" i="285"/>
  <c r="BY25" i="285" s="1"/>
  <c r="BH26" i="285"/>
  <c r="BI26" i="285" s="1"/>
  <c r="BQ29" i="285"/>
  <c r="BR29" i="285" s="1"/>
  <c r="BK14" i="285"/>
  <c r="BL14" i="285" s="1"/>
  <c r="CJ14" i="285"/>
  <c r="CK14" i="285" s="1"/>
  <c r="BX18" i="285"/>
  <c r="BY18" i="285" s="1"/>
  <c r="J16" i="379"/>
  <c r="BE16" i="379" s="1"/>
  <c r="BF16" i="379" s="1"/>
  <c r="CG16" i="379"/>
  <c r="CH16" i="379" s="1"/>
  <c r="N15" i="378"/>
  <c r="BH15" i="378" s="1"/>
  <c r="BI15" i="378" s="1"/>
  <c r="CD16" i="379"/>
  <c r="CE16" i="379" s="1"/>
  <c r="N16" i="379"/>
  <c r="BH16" i="379" s="1"/>
  <c r="BI16" i="379" s="1"/>
  <c r="J15" i="379"/>
  <c r="BX15" i="379" s="1"/>
  <c r="BY15" i="379" s="1"/>
  <c r="CG12" i="379"/>
  <c r="CH12" i="379" s="1"/>
  <c r="AX13" i="379"/>
  <c r="JD33" i="110" s="1"/>
  <c r="CD15" i="379"/>
  <c r="CE15" i="379" s="1"/>
  <c r="BK11" i="379"/>
  <c r="BL11" i="379" s="1"/>
  <c r="N14" i="379"/>
  <c r="CA14" i="379" s="1"/>
  <c r="CB14" i="379" s="1"/>
  <c r="J11" i="379"/>
  <c r="BX11" i="379" s="1"/>
  <c r="BY11" i="379" s="1"/>
  <c r="CG11" i="379"/>
  <c r="CH11" i="379" s="1"/>
  <c r="N18" i="378"/>
  <c r="CA18" i="378" s="1"/>
  <c r="CB18" i="378" s="1"/>
  <c r="FG19" i="159" s="1"/>
  <c r="CG15" i="378"/>
  <c r="CH15" i="378" s="1"/>
  <c r="IX46" i="110"/>
  <c r="AW18" i="378"/>
  <c r="IX32" i="110" s="1"/>
  <c r="BN13" i="378"/>
  <c r="BO13" i="378" s="1"/>
  <c r="CG18" i="378"/>
  <c r="CH18" i="378" s="1"/>
  <c r="FI19" i="159" s="1"/>
  <c r="J18" i="378"/>
  <c r="AU18" i="378" s="1"/>
  <c r="IV32" i="110" s="1"/>
  <c r="AY18" i="378"/>
  <c r="IZ32" i="110" s="1"/>
  <c r="FI29" i="159"/>
  <c r="N13" i="379"/>
  <c r="CA13" i="379" s="1"/>
  <c r="CB13" i="379" s="1"/>
  <c r="CJ14" i="379"/>
  <c r="CK14" i="379" s="1"/>
  <c r="J14" i="379"/>
  <c r="BX14" i="379" s="1"/>
  <c r="BY14" i="379" s="1"/>
  <c r="CJ11" i="379"/>
  <c r="CK11" i="379" s="1"/>
  <c r="BQ16" i="379"/>
  <c r="BR16" i="379" s="1"/>
  <c r="BQ15" i="379"/>
  <c r="BR15" i="379" s="1"/>
  <c r="N12" i="379"/>
  <c r="AV12" i="379" s="1"/>
  <c r="J15" i="378"/>
  <c r="AU15" i="378" s="1"/>
  <c r="N13" i="378"/>
  <c r="CA13" i="378" s="1"/>
  <c r="CB13" i="378" s="1"/>
  <c r="FG9" i="159" s="1"/>
  <c r="FG12" i="159"/>
  <c r="CG17" i="378"/>
  <c r="CH17" i="378" s="1"/>
  <c r="FI14" i="159" s="1"/>
  <c r="BK12" i="378"/>
  <c r="BL12" i="378" s="1"/>
  <c r="IX24" i="110"/>
  <c r="FG17" i="159"/>
  <c r="FH29" i="159"/>
  <c r="N17" i="378"/>
  <c r="BH17" i="378" s="1"/>
  <c r="BI17" i="378" s="1"/>
  <c r="IY46" i="110"/>
  <c r="AX18" i="378"/>
  <c r="IY32" i="110" s="1"/>
  <c r="IV46" i="110"/>
  <c r="IZ46" i="110"/>
  <c r="AY15" i="378"/>
  <c r="AW15" i="378"/>
  <c r="AX13" i="378"/>
  <c r="IY15" i="110" s="1"/>
  <c r="IX27" i="110"/>
  <c r="J17" i="378"/>
  <c r="BX17" i="378" s="1"/>
  <c r="BY17" i="378" s="1"/>
  <c r="FF14" i="159" s="1"/>
  <c r="CD17" i="378"/>
  <c r="CE17" i="378" s="1"/>
  <c r="FH14" i="159" s="1"/>
  <c r="BQ17" i="378"/>
  <c r="BR17" i="378" s="1"/>
  <c r="J13" i="378"/>
  <c r="BQ13" i="378"/>
  <c r="BR13" i="378" s="1"/>
  <c r="J12" i="378"/>
  <c r="BX12" i="378" s="1"/>
  <c r="BY12" i="378" s="1"/>
  <c r="FF6" i="159" s="1"/>
  <c r="J11" i="378"/>
  <c r="BE11" i="378" s="1"/>
  <c r="BF11" i="378" s="1"/>
  <c r="BQ14" i="378"/>
  <c r="BR14" i="378" s="1"/>
  <c r="J19" i="378"/>
  <c r="BE19" i="378" s="1"/>
  <c r="BF19" i="378" s="1"/>
  <c r="AY19" i="378"/>
  <c r="IZ8" i="110" s="1"/>
  <c r="IV24" i="110"/>
  <c r="IZ24" i="110"/>
  <c r="IV20" i="110"/>
  <c r="IZ20" i="110"/>
  <c r="AV15" i="378"/>
  <c r="AX15" i="378"/>
  <c r="IY20" i="110"/>
  <c r="AX17" i="378"/>
  <c r="IY10" i="110" s="1"/>
  <c r="N15" i="379"/>
  <c r="BH15" i="379" s="1"/>
  <c r="BI15" i="379" s="1"/>
  <c r="CG15" i="379"/>
  <c r="CH15" i="379" s="1"/>
  <c r="N11" i="379"/>
  <c r="CA11" i="379" s="1"/>
  <c r="CB11" i="379" s="1"/>
  <c r="AX16" i="379"/>
  <c r="CG22" i="379"/>
  <c r="CH22" i="379" s="1"/>
  <c r="AU16" i="379"/>
  <c r="AY16" i="379"/>
  <c r="BK14" i="379"/>
  <c r="BL14" i="379" s="1"/>
  <c r="BQ19" i="379"/>
  <c r="BR19" i="379" s="1"/>
  <c r="J13" i="379"/>
  <c r="BE13" i="379" s="1"/>
  <c r="BF13" i="379" s="1"/>
  <c r="BE20" i="379"/>
  <c r="BF20" i="379" s="1"/>
  <c r="BX23" i="379"/>
  <c r="BY23" i="379" s="1"/>
  <c r="BK23" i="379"/>
  <c r="BL23" i="379" s="1"/>
  <c r="J12" i="379"/>
  <c r="AU12" i="379" s="1"/>
  <c r="CD12" i="379"/>
  <c r="CE12" i="379" s="1"/>
  <c r="BQ12" i="379"/>
  <c r="BR12" i="379" s="1"/>
  <c r="CJ13" i="379"/>
  <c r="CK13" i="379" s="1"/>
  <c r="BX27" i="379"/>
  <c r="BY27" i="379" s="1"/>
  <c r="BN14" i="379"/>
  <c r="BO14" i="379" s="1"/>
  <c r="AX14" i="379"/>
  <c r="AV14" i="379"/>
  <c r="AY14" i="379"/>
  <c r="CD21" i="379"/>
  <c r="CE21" i="379" s="1"/>
  <c r="CG26" i="379"/>
  <c r="CH26" i="379" s="1"/>
  <c r="BK27" i="379"/>
  <c r="BL27" i="379" s="1"/>
  <c r="BE29" i="379"/>
  <c r="BF29" i="379" s="1"/>
  <c r="CD29" i="379"/>
  <c r="CE29" i="379" s="1"/>
  <c r="BE21" i="379"/>
  <c r="BF21" i="379" s="1"/>
  <c r="BQ29" i="379"/>
  <c r="BR29" i="379" s="1"/>
  <c r="BN20" i="379"/>
  <c r="BO20" i="379" s="1"/>
  <c r="BQ20" i="379"/>
  <c r="BR20" i="379" s="1"/>
  <c r="BH21" i="379"/>
  <c r="BI21" i="379" s="1"/>
  <c r="CG21" i="379"/>
  <c r="CH21" i="379" s="1"/>
  <c r="CJ23" i="379"/>
  <c r="CK23" i="379" s="1"/>
  <c r="CJ27" i="379"/>
  <c r="CK27" i="379" s="1"/>
  <c r="CD17" i="379"/>
  <c r="CE17" i="379" s="1"/>
  <c r="BH14" i="379"/>
  <c r="BI14" i="379" s="1"/>
  <c r="CD24" i="379"/>
  <c r="CE24" i="379" s="1"/>
  <c r="BH17" i="379"/>
  <c r="BI17" i="379" s="1"/>
  <c r="BQ17" i="379"/>
  <c r="BR17" i="379" s="1"/>
  <c r="CG18" i="379"/>
  <c r="CH18" i="379" s="1"/>
  <c r="BN19" i="379"/>
  <c r="BO19" i="379" s="1"/>
  <c r="CD20" i="379"/>
  <c r="CE20" i="379" s="1"/>
  <c r="BQ21" i="379"/>
  <c r="BR21" i="379" s="1"/>
  <c r="BE24" i="379"/>
  <c r="BF24" i="379" s="1"/>
  <c r="BE25" i="379"/>
  <c r="BF25" i="379" s="1"/>
  <c r="CG17" i="379"/>
  <c r="CH17" i="379" s="1"/>
  <c r="BH18" i="379"/>
  <c r="BI18" i="379" s="1"/>
  <c r="BX19" i="379"/>
  <c r="BY19" i="379" s="1"/>
  <c r="CA24" i="379"/>
  <c r="CB24" i="379" s="1"/>
  <c r="CD25" i="379"/>
  <c r="CE25" i="379" s="1"/>
  <c r="CG14" i="379"/>
  <c r="CH14" i="379" s="1"/>
  <c r="CJ16" i="379"/>
  <c r="CK16" i="379" s="1"/>
  <c r="CD11" i="379"/>
  <c r="CE11" i="379" s="1"/>
  <c r="BE17" i="379"/>
  <c r="BF17" i="379" s="1"/>
  <c r="BK19" i="379"/>
  <c r="BL19" i="379" s="1"/>
  <c r="CA20" i="379"/>
  <c r="CB20" i="379" s="1"/>
  <c r="BH22" i="379"/>
  <c r="BI22" i="379" s="1"/>
  <c r="BQ24" i="379"/>
  <c r="BR24" i="379" s="1"/>
  <c r="BQ25" i="379"/>
  <c r="BR25" i="379" s="1"/>
  <c r="BH26" i="379"/>
  <c r="BI26" i="379" s="1"/>
  <c r="IV27" i="110"/>
  <c r="IW27" i="110"/>
  <c r="IY27" i="110"/>
  <c r="GC131" i="110"/>
  <c r="IW24" i="110"/>
  <c r="N19" i="378"/>
  <c r="AV19" i="378" s="1"/>
  <c r="IW8" i="110" s="1"/>
  <c r="BQ11" i="378"/>
  <c r="BR11" i="378" s="1"/>
  <c r="AX19" i="378"/>
  <c r="IY8" i="110" s="1"/>
  <c r="CJ19" i="378"/>
  <c r="CK19" i="378" s="1"/>
  <c r="FJ8" i="159" s="1"/>
  <c r="BK19" i="378"/>
  <c r="BL19" i="378" s="1"/>
  <c r="AW19" i="378"/>
  <c r="IX8" i="110" s="1"/>
  <c r="N16" i="378"/>
  <c r="BH16" i="378" s="1"/>
  <c r="BI16" i="378" s="1"/>
  <c r="CG14" i="378"/>
  <c r="CH14" i="378" s="1"/>
  <c r="FI7" i="159" s="1"/>
  <c r="AX16" i="378"/>
  <c r="IY6" i="110" s="1"/>
  <c r="CD14" i="378"/>
  <c r="CE14" i="378" s="1"/>
  <c r="FH7" i="159" s="1"/>
  <c r="FG20" i="159"/>
  <c r="FJ12" i="159"/>
  <c r="CD11" i="378"/>
  <c r="CE11" i="378" s="1"/>
  <c r="FH5" i="159" s="1"/>
  <c r="J14" i="378"/>
  <c r="BX14" i="378" s="1"/>
  <c r="BY14" i="378" s="1"/>
  <c r="FF7" i="159" s="1"/>
  <c r="N14" i="378"/>
  <c r="BH14" i="378" s="1"/>
  <c r="BI14" i="378" s="1"/>
  <c r="J16" i="378"/>
  <c r="CD16" i="378"/>
  <c r="CE16" i="378" s="1"/>
  <c r="FH4" i="159" s="1"/>
  <c r="BQ16" i="378"/>
  <c r="BR16" i="378" s="1"/>
  <c r="CJ12" i="378"/>
  <c r="CK12" i="378" s="1"/>
  <c r="FJ6" i="159" s="1"/>
  <c r="CD12" i="378"/>
  <c r="CE12" i="378" s="1"/>
  <c r="FH6" i="159" s="1"/>
  <c r="BE25" i="378"/>
  <c r="BF25" i="378" s="1"/>
  <c r="N11" i="378"/>
  <c r="CA11" i="378" s="1"/>
  <c r="CB11" i="378" s="1"/>
  <c r="FG5" i="159" s="1"/>
  <c r="BN11" i="378"/>
  <c r="BO11" i="378" s="1"/>
  <c r="N12" i="378"/>
  <c r="CA12" i="378" s="1"/>
  <c r="CB12" i="378" s="1"/>
  <c r="FG6" i="159" s="1"/>
  <c r="AW12" i="378"/>
  <c r="IX7" i="110" s="1"/>
  <c r="BQ23" i="378"/>
  <c r="BR23" i="378" s="1"/>
  <c r="FH12" i="159"/>
  <c r="BN20" i="378"/>
  <c r="BO20" i="378" s="1"/>
  <c r="BK14" i="378"/>
  <c r="BL14" i="378" s="1"/>
  <c r="BQ12" i="378"/>
  <c r="BR12" i="378" s="1"/>
  <c r="CA15" i="378"/>
  <c r="CB15" i="378" s="1"/>
  <c r="CA26" i="378"/>
  <c r="CB26" i="378" s="1"/>
  <c r="AW14" i="378"/>
  <c r="IX14" i="110" s="1"/>
  <c r="BN15" i="378"/>
  <c r="BO15" i="378" s="1"/>
  <c r="CG19" i="378"/>
  <c r="CH19" i="378" s="1"/>
  <c r="FI8" i="159" s="1"/>
  <c r="CA20" i="378"/>
  <c r="CB20" i="378" s="1"/>
  <c r="CD23" i="378"/>
  <c r="CE23" i="378" s="1"/>
  <c r="CG24" i="378"/>
  <c r="CH24" i="378" s="1"/>
  <c r="BX13" i="378"/>
  <c r="BY13" i="378" s="1"/>
  <c r="FF9" i="159" s="1"/>
  <c r="FF29" i="159"/>
  <c r="FI20" i="159"/>
  <c r="BE21" i="378"/>
  <c r="BF21" i="378" s="1"/>
  <c r="CA22" i="378"/>
  <c r="CB22" i="378" s="1"/>
  <c r="BX23" i="378"/>
  <c r="BY23" i="378" s="1"/>
  <c r="CJ25" i="378"/>
  <c r="CK25" i="378" s="1"/>
  <c r="BN26" i="378"/>
  <c r="BO26" i="378" s="1"/>
  <c r="BE27" i="378"/>
  <c r="BF27" i="378" s="1"/>
  <c r="CD27" i="378"/>
  <c r="CE27" i="378" s="1"/>
  <c r="BK21" i="378"/>
  <c r="BL21" i="378" s="1"/>
  <c r="AW11" i="378"/>
  <c r="IX40" i="110" s="1"/>
  <c r="CJ17" i="378"/>
  <c r="CK17" i="378" s="1"/>
  <c r="FJ14" i="159" s="1"/>
  <c r="FJ29" i="159"/>
  <c r="CJ21" i="378"/>
  <c r="CK21" i="378" s="1"/>
  <c r="BN22" i="378"/>
  <c r="BO22" i="378" s="1"/>
  <c r="BH24" i="378"/>
  <c r="BI24" i="378" s="1"/>
  <c r="BQ27" i="378"/>
  <c r="BR27" i="378" s="1"/>
  <c r="AU11" i="378"/>
  <c r="IV40" i="110" s="1"/>
  <c r="BK25" i="378"/>
  <c r="BL25" i="378" s="1"/>
  <c r="GB56" i="110"/>
  <c r="GC56" i="110"/>
  <c r="FZ56" i="110"/>
  <c r="D56" i="110"/>
  <c r="I56" i="110" s="1"/>
  <c r="DO56" i="110"/>
  <c r="DS56" i="110"/>
  <c r="DW56" i="110"/>
  <c r="EA56" i="110"/>
  <c r="EE56" i="110"/>
  <c r="EI56" i="110"/>
  <c r="EM56" i="110"/>
  <c r="EQ56" i="110"/>
  <c r="EU56" i="110"/>
  <c r="EY56" i="110"/>
  <c r="FC56" i="110"/>
  <c r="FG56" i="110"/>
  <c r="FK56" i="110"/>
  <c r="FO56" i="110"/>
  <c r="FS56" i="110"/>
  <c r="FW56" i="110"/>
  <c r="DP56" i="110"/>
  <c r="DT56" i="110"/>
  <c r="DX56" i="110"/>
  <c r="EB56" i="110"/>
  <c r="EF56" i="110"/>
  <c r="EJ56" i="110"/>
  <c r="EN56" i="110"/>
  <c r="ER56" i="110"/>
  <c r="EV56" i="110"/>
  <c r="EZ56" i="110"/>
  <c r="FD56" i="110"/>
  <c r="FH56" i="110"/>
  <c r="FL56" i="110"/>
  <c r="FP56" i="110"/>
  <c r="FT56" i="110"/>
  <c r="FX56" i="110"/>
  <c r="GB131" i="110"/>
  <c r="DQ56" i="110"/>
  <c r="DU56" i="110"/>
  <c r="DY56" i="110"/>
  <c r="EC56" i="110"/>
  <c r="EG56" i="110"/>
  <c r="EK56" i="110"/>
  <c r="EO56" i="110"/>
  <c r="ES56" i="110"/>
  <c r="EW56" i="110"/>
  <c r="FA56" i="110"/>
  <c r="FE56" i="110"/>
  <c r="FI56" i="110"/>
  <c r="FM56" i="110"/>
  <c r="FQ56" i="110"/>
  <c r="FU56" i="110"/>
  <c r="FY56" i="110"/>
  <c r="DN56" i="110"/>
  <c r="DR56" i="110"/>
  <c r="DV56" i="110"/>
  <c r="DZ56" i="110"/>
  <c r="ED56" i="110"/>
  <c r="EH56" i="110"/>
  <c r="EL56" i="110"/>
  <c r="EP56" i="110"/>
  <c r="ET56" i="110"/>
  <c r="EX56" i="110"/>
  <c r="FB56" i="110"/>
  <c r="FF56" i="110"/>
  <c r="FJ56" i="110"/>
  <c r="FN56" i="110"/>
  <c r="FR56" i="110"/>
  <c r="FV56" i="110"/>
  <c r="FZ131" i="110"/>
  <c r="D131" i="110"/>
  <c r="I131" i="110" s="1"/>
  <c r="DO131" i="110"/>
  <c r="DS131" i="110"/>
  <c r="DW131" i="110"/>
  <c r="EA131" i="110"/>
  <c r="EE131" i="110"/>
  <c r="EI131" i="110"/>
  <c r="EM131" i="110"/>
  <c r="EQ131" i="110"/>
  <c r="EU131" i="110"/>
  <c r="EY131" i="110"/>
  <c r="FC131" i="110"/>
  <c r="FG131" i="110"/>
  <c r="FK131" i="110"/>
  <c r="FO131" i="110"/>
  <c r="FS131" i="110"/>
  <c r="FW131" i="110"/>
  <c r="DP131" i="110"/>
  <c r="DT131" i="110"/>
  <c r="DX131" i="110"/>
  <c r="EB131" i="110"/>
  <c r="EF131" i="110"/>
  <c r="EJ131" i="110"/>
  <c r="EN131" i="110"/>
  <c r="ER131" i="110"/>
  <c r="EV131" i="110"/>
  <c r="EZ131" i="110"/>
  <c r="FD131" i="110"/>
  <c r="FH131" i="110"/>
  <c r="FL131" i="110"/>
  <c r="FP131" i="110"/>
  <c r="FT131" i="110"/>
  <c r="FX131" i="110"/>
  <c r="DQ131" i="110"/>
  <c r="DU131" i="110"/>
  <c r="DY131" i="110"/>
  <c r="EC131" i="110"/>
  <c r="EG131" i="110"/>
  <c r="EK131" i="110"/>
  <c r="EO131" i="110"/>
  <c r="ES131" i="110"/>
  <c r="EW131" i="110"/>
  <c r="FA131" i="110"/>
  <c r="FE131" i="110"/>
  <c r="FI131" i="110"/>
  <c r="FM131" i="110"/>
  <c r="FQ131" i="110"/>
  <c r="FU131" i="110"/>
  <c r="FY131" i="110"/>
  <c r="DN131" i="110"/>
  <c r="DR131" i="110"/>
  <c r="DV131" i="110"/>
  <c r="DZ131" i="110"/>
  <c r="ED131" i="110"/>
  <c r="EH131" i="110"/>
  <c r="EL131" i="110"/>
  <c r="EP131" i="110"/>
  <c r="ET131" i="110"/>
  <c r="EX131" i="110"/>
  <c r="FB131" i="110"/>
  <c r="FF131" i="110"/>
  <c r="FJ131" i="110"/>
  <c r="FN131" i="110"/>
  <c r="FR131" i="110"/>
  <c r="FV131" i="110"/>
  <c r="BN16" i="379"/>
  <c r="BO16" i="379" s="1"/>
  <c r="BE14" i="379"/>
  <c r="BF14" i="379" s="1"/>
  <c r="BQ14" i="379"/>
  <c r="BR14" i="379" s="1"/>
  <c r="BK16" i="379"/>
  <c r="BL16" i="379" s="1"/>
  <c r="BX16" i="379"/>
  <c r="BY16" i="379" s="1"/>
  <c r="BK18" i="379"/>
  <c r="BL18" i="379" s="1"/>
  <c r="CA19" i="379"/>
  <c r="CB19" i="379" s="1"/>
  <c r="BX22" i="379"/>
  <c r="BY22" i="379" s="1"/>
  <c r="BE22" i="379"/>
  <c r="BF22" i="379" s="1"/>
  <c r="BK22" i="379"/>
  <c r="BL22" i="379" s="1"/>
  <c r="CD22" i="379"/>
  <c r="CE22" i="379" s="1"/>
  <c r="CJ22" i="379"/>
  <c r="CK22" i="379" s="1"/>
  <c r="BQ22" i="379"/>
  <c r="BR22" i="379" s="1"/>
  <c r="BN24" i="379"/>
  <c r="BO24" i="379" s="1"/>
  <c r="BN28" i="379"/>
  <c r="BO28" i="379" s="1"/>
  <c r="CA28" i="379"/>
  <c r="CB28" i="379" s="1"/>
  <c r="BX18" i="379"/>
  <c r="BY18" i="379" s="1"/>
  <c r="CJ18" i="379"/>
  <c r="CK18" i="379" s="1"/>
  <c r="BX26" i="379"/>
  <c r="BY26" i="379" s="1"/>
  <c r="BE26" i="379"/>
  <c r="BF26" i="379" s="1"/>
  <c r="BK26" i="379"/>
  <c r="BL26" i="379" s="1"/>
  <c r="CD26" i="379"/>
  <c r="CE26" i="379" s="1"/>
  <c r="CJ26" i="379"/>
  <c r="CK26" i="379" s="1"/>
  <c r="BQ26" i="379"/>
  <c r="BR26" i="379" s="1"/>
  <c r="BH23" i="379"/>
  <c r="BI23" i="379" s="1"/>
  <c r="CG23" i="379"/>
  <c r="CH23" i="379" s="1"/>
  <c r="BN25" i="379"/>
  <c r="BO25" i="379" s="1"/>
  <c r="CA25" i="379"/>
  <c r="CB25" i="379" s="1"/>
  <c r="BH27" i="379"/>
  <c r="BI27" i="379" s="1"/>
  <c r="CG27" i="379"/>
  <c r="CH27" i="379" s="1"/>
  <c r="BK28" i="379"/>
  <c r="BL28" i="379" s="1"/>
  <c r="BX28" i="379"/>
  <c r="BY28" i="379" s="1"/>
  <c r="CJ28" i="379"/>
  <c r="CK28" i="379" s="1"/>
  <c r="BN29" i="379"/>
  <c r="BO29" i="379" s="1"/>
  <c r="CA29" i="379"/>
  <c r="CB29" i="379" s="1"/>
  <c r="CA14" i="378"/>
  <c r="CB14" i="378" s="1"/>
  <c r="FG7" i="159" s="1"/>
  <c r="BN12" i="378"/>
  <c r="BO12" i="378" s="1"/>
  <c r="BE16" i="378"/>
  <c r="BF16" i="378" s="1"/>
  <c r="FF20" i="159"/>
  <c r="FH20" i="159"/>
  <c r="BX15" i="378"/>
  <c r="BY15" i="378" s="1"/>
  <c r="CJ15" i="378"/>
  <c r="CK15" i="378" s="1"/>
  <c r="BQ15" i="378"/>
  <c r="BR15" i="378" s="1"/>
  <c r="BX20" i="378"/>
  <c r="BY20" i="378" s="1"/>
  <c r="BE20" i="378"/>
  <c r="BF20" i="378" s="1"/>
  <c r="BK20" i="378"/>
  <c r="BL20" i="378" s="1"/>
  <c r="CD20" i="378"/>
  <c r="CE20" i="378" s="1"/>
  <c r="CJ20" i="378"/>
  <c r="CK20" i="378" s="1"/>
  <c r="BQ20" i="378"/>
  <c r="BR20" i="378" s="1"/>
  <c r="CD19" i="378"/>
  <c r="CE19" i="378" s="1"/>
  <c r="FH8" i="159" s="1"/>
  <c r="BN18" i="378"/>
  <c r="BO18" i="378" s="1"/>
  <c r="FF17" i="159"/>
  <c r="FH17" i="159"/>
  <c r="FJ17" i="159"/>
  <c r="BE18" i="378"/>
  <c r="BF18" i="378" s="1"/>
  <c r="BX18" i="378"/>
  <c r="BY18" i="378" s="1"/>
  <c r="FF19" i="159" s="1"/>
  <c r="CD18" i="378"/>
  <c r="CE18" i="378" s="1"/>
  <c r="FH19" i="159" s="1"/>
  <c r="BX24" i="378"/>
  <c r="BY24" i="378" s="1"/>
  <c r="BE24" i="378"/>
  <c r="BF24" i="378" s="1"/>
  <c r="BK24" i="378"/>
  <c r="BL24" i="378" s="1"/>
  <c r="CD24" i="378"/>
  <c r="CE24" i="378" s="1"/>
  <c r="CJ24" i="378"/>
  <c r="CK24" i="378" s="1"/>
  <c r="BQ24" i="378"/>
  <c r="BR24" i="378" s="1"/>
  <c r="BN17" i="378"/>
  <c r="BO17" i="378" s="1"/>
  <c r="CA17" i="378"/>
  <c r="CB17" i="378" s="1"/>
  <c r="FG14" i="159" s="1"/>
  <c r="BH13" i="378"/>
  <c r="BI13" i="378" s="1"/>
  <c r="CG13" i="378"/>
  <c r="CH13" i="378" s="1"/>
  <c r="FI9" i="159" s="1"/>
  <c r="BH21" i="378"/>
  <c r="BI21" i="378" s="1"/>
  <c r="CG21" i="378"/>
  <c r="CH21" i="378" s="1"/>
  <c r="BK22" i="378"/>
  <c r="BL22" i="378" s="1"/>
  <c r="BX22" i="378"/>
  <c r="BY22" i="378" s="1"/>
  <c r="CJ22" i="378"/>
  <c r="CK22" i="378" s="1"/>
  <c r="BN23" i="378"/>
  <c r="BO23" i="378" s="1"/>
  <c r="CA23" i="378"/>
  <c r="CB23" i="378" s="1"/>
  <c r="BH25" i="378"/>
  <c r="BI25" i="378" s="1"/>
  <c r="CG25" i="378"/>
  <c r="CH25" i="378" s="1"/>
  <c r="BK26" i="378"/>
  <c r="BL26" i="378" s="1"/>
  <c r="BX26" i="378"/>
  <c r="BY26" i="378" s="1"/>
  <c r="CJ26" i="378"/>
  <c r="CK26" i="378" s="1"/>
  <c r="BN27" i="378"/>
  <c r="BO27" i="378" s="1"/>
  <c r="CA27" i="378"/>
  <c r="CB27" i="378" s="1"/>
  <c r="Z15" i="339"/>
  <c r="S15" i="339"/>
  <c r="S12" i="339"/>
  <c r="L15" i="339"/>
  <c r="L12" i="339"/>
  <c r="S11" i="339"/>
  <c r="S13" i="339"/>
  <c r="Z12" i="339"/>
  <c r="L11" i="339"/>
  <c r="AX15" i="339"/>
  <c r="CZ10" i="110" s="1"/>
  <c r="L13" i="339"/>
  <c r="Z13" i="339"/>
  <c r="AY12" i="339"/>
  <c r="DA24" i="110" s="1"/>
  <c r="AX12" i="339"/>
  <c r="CZ24" i="110" s="1"/>
  <c r="L14" i="339"/>
  <c r="S14" i="339"/>
  <c r="Z14" i="339"/>
  <c r="Z11" i="339"/>
  <c r="BE17" i="285"/>
  <c r="BF17" i="285" s="1"/>
  <c r="BX17" i="285"/>
  <c r="BY17" i="285" s="1"/>
  <c r="CD17" i="285"/>
  <c r="CE17" i="285" s="1"/>
  <c r="BK17" i="285"/>
  <c r="BL17" i="285" s="1"/>
  <c r="BQ17" i="285"/>
  <c r="BR17" i="285" s="1"/>
  <c r="CJ17" i="285"/>
  <c r="CK17" i="285" s="1"/>
  <c r="BH16" i="285"/>
  <c r="BI16" i="285" s="1"/>
  <c r="CA16" i="285"/>
  <c r="CB16" i="285" s="1"/>
  <c r="CG16" i="285"/>
  <c r="CH16" i="285" s="1"/>
  <c r="BN16" i="285"/>
  <c r="BO16" i="285" s="1"/>
  <c r="BH17" i="285"/>
  <c r="BI17" i="285" s="1"/>
  <c r="CA17" i="285"/>
  <c r="CB17" i="285" s="1"/>
  <c r="CG17" i="285"/>
  <c r="CH17" i="285" s="1"/>
  <c r="BN17" i="285"/>
  <c r="BO17" i="285" s="1"/>
  <c r="BX16" i="285"/>
  <c r="BY16" i="285" s="1"/>
  <c r="BE16" i="285"/>
  <c r="BF16" i="285" s="1"/>
  <c r="BK16" i="285"/>
  <c r="BL16" i="285" s="1"/>
  <c r="CD16" i="285"/>
  <c r="CE16" i="285" s="1"/>
  <c r="CJ16" i="285"/>
  <c r="CK16" i="285" s="1"/>
  <c r="BQ16" i="285"/>
  <c r="BR16" i="285" s="1"/>
  <c r="BH15" i="285"/>
  <c r="BI15" i="285" s="1"/>
  <c r="CG15" i="285"/>
  <c r="CH15" i="285" s="1"/>
  <c r="BH19" i="285"/>
  <c r="BI19" i="285" s="1"/>
  <c r="CG19" i="285"/>
  <c r="CH19" i="285" s="1"/>
  <c r="BN21" i="285"/>
  <c r="BO21" i="285" s="1"/>
  <c r="BX21" i="285"/>
  <c r="BY21" i="285" s="1"/>
  <c r="BH31" i="285"/>
  <c r="BI31" i="285" s="1"/>
  <c r="CA31" i="285"/>
  <c r="CB31" i="285" s="1"/>
  <c r="L13" i="285"/>
  <c r="BH14" i="285"/>
  <c r="BI14" i="285" s="1"/>
  <c r="CG14" i="285"/>
  <c r="CH14" i="285" s="1"/>
  <c r="BQ15" i="285"/>
  <c r="BR15" i="285" s="1"/>
  <c r="CD15" i="285"/>
  <c r="CE15" i="285" s="1"/>
  <c r="L17" i="285"/>
  <c r="S17" i="285"/>
  <c r="Z17" i="285"/>
  <c r="AG17" i="285"/>
  <c r="AN17" i="285"/>
  <c r="BH18" i="285"/>
  <c r="BI18" i="285" s="1"/>
  <c r="CG18" i="285"/>
  <c r="CH18" i="285" s="1"/>
  <c r="BE19" i="285"/>
  <c r="BF19" i="285" s="1"/>
  <c r="BQ19" i="285"/>
  <c r="BR19" i="285" s="1"/>
  <c r="CD19" i="285"/>
  <c r="CE19" i="285" s="1"/>
  <c r="S20" i="285"/>
  <c r="BQ20" i="285"/>
  <c r="BR20" i="285" s="1"/>
  <c r="CA20" i="285"/>
  <c r="CB20" i="285" s="1"/>
  <c r="BK21" i="285"/>
  <c r="BL21" i="285" s="1"/>
  <c r="BK22" i="285"/>
  <c r="BL22" i="285" s="1"/>
  <c r="BE23" i="285"/>
  <c r="BF23" i="285" s="1"/>
  <c r="BQ23" i="285"/>
  <c r="BR23" i="285" s="1"/>
  <c r="T24" i="285"/>
  <c r="S24" i="285"/>
  <c r="AH24" i="285"/>
  <c r="AG24" i="285"/>
  <c r="BK26" i="285"/>
  <c r="BL26" i="285" s="1"/>
  <c r="CD26" i="285"/>
  <c r="CE26" i="285" s="1"/>
  <c r="T28" i="285"/>
  <c r="S28" i="285"/>
  <c r="AH28" i="285"/>
  <c r="AG28" i="285"/>
  <c r="BK30" i="285"/>
  <c r="BL30" i="285" s="1"/>
  <c r="CD30" i="285"/>
  <c r="CE30" i="285" s="1"/>
  <c r="BQ31" i="285"/>
  <c r="BR31" i="285" s="1"/>
  <c r="L16" i="285"/>
  <c r="S16" i="285"/>
  <c r="Z16" i="285"/>
  <c r="AG16" i="285"/>
  <c r="AN16" i="285"/>
  <c r="L20" i="285"/>
  <c r="AN20" i="285"/>
  <c r="BN20" i="285"/>
  <c r="BO20" i="285" s="1"/>
  <c r="CJ21" i="285"/>
  <c r="CK21" i="285" s="1"/>
  <c r="BX22" i="285"/>
  <c r="BY22" i="285" s="1"/>
  <c r="CJ22" i="285"/>
  <c r="CK22" i="285" s="1"/>
  <c r="CG26" i="285"/>
  <c r="CH26" i="285" s="1"/>
  <c r="BE27" i="285"/>
  <c r="BF27" i="285" s="1"/>
  <c r="CG30" i="285"/>
  <c r="CH30" i="285" s="1"/>
  <c r="CG31" i="285"/>
  <c r="CH31" i="285" s="1"/>
  <c r="BN31" i="285"/>
  <c r="BO31" i="285" s="1"/>
  <c r="BE20" i="285"/>
  <c r="BF20" i="285" s="1"/>
  <c r="BH21" i="285"/>
  <c r="BI21" i="285" s="1"/>
  <c r="BH22" i="285"/>
  <c r="BI22" i="285" s="1"/>
  <c r="BH23" i="285"/>
  <c r="BI23" i="285" s="1"/>
  <c r="CG23" i="285"/>
  <c r="CH23" i="285" s="1"/>
  <c r="M24" i="285"/>
  <c r="L24" i="285"/>
  <c r="AA24" i="285"/>
  <c r="Z24" i="285"/>
  <c r="AO24" i="285"/>
  <c r="AN24" i="285"/>
  <c r="BX26" i="285"/>
  <c r="BY26" i="285" s="1"/>
  <c r="BE26" i="285"/>
  <c r="BF26" i="285" s="1"/>
  <c r="CJ26" i="285"/>
  <c r="CK26" i="285" s="1"/>
  <c r="BQ26" i="285"/>
  <c r="BR26" i="285" s="1"/>
  <c r="BH27" i="285"/>
  <c r="BI27" i="285" s="1"/>
  <c r="CA27" i="285"/>
  <c r="CB27" i="285" s="1"/>
  <c r="CG27" i="285"/>
  <c r="CH27" i="285" s="1"/>
  <c r="BN27" i="285"/>
  <c r="BO27" i="285" s="1"/>
  <c r="CD27" i="285"/>
  <c r="CE27" i="285" s="1"/>
  <c r="M28" i="285"/>
  <c r="L28" i="285"/>
  <c r="AA28" i="285"/>
  <c r="Z28" i="285"/>
  <c r="AO28" i="285"/>
  <c r="AN28" i="285"/>
  <c r="BX30" i="285"/>
  <c r="BY30" i="285" s="1"/>
  <c r="BE30" i="285"/>
  <c r="BF30" i="285" s="1"/>
  <c r="CJ30" i="285"/>
  <c r="CK30" i="285" s="1"/>
  <c r="BQ30" i="285"/>
  <c r="BR30" i="285" s="1"/>
  <c r="BE31" i="285"/>
  <c r="BF31" i="285" s="1"/>
  <c r="BH25" i="285"/>
  <c r="BI25" i="285" s="1"/>
  <c r="CG25" i="285"/>
  <c r="CH25" i="285" s="1"/>
  <c r="BH29" i="285"/>
  <c r="BI29" i="285" s="1"/>
  <c r="CG29" i="285"/>
  <c r="CH29" i="285" s="1"/>
  <c r="L27" i="285"/>
  <c r="S27" i="285"/>
  <c r="Z27" i="285"/>
  <c r="AG27" i="285"/>
  <c r="AN27" i="285"/>
  <c r="M27" i="339"/>
  <c r="L27" i="339"/>
  <c r="AA27" i="339"/>
  <c r="Z27" i="339"/>
  <c r="AO27" i="339"/>
  <c r="AN27" i="339"/>
  <c r="L16" i="339"/>
  <c r="S16" i="339"/>
  <c r="Z16" i="339"/>
  <c r="M17" i="339"/>
  <c r="AO17" i="339"/>
  <c r="M19" i="339"/>
  <c r="AO19" i="339"/>
  <c r="AA21" i="339"/>
  <c r="Z23" i="339"/>
  <c r="AA23" i="339"/>
  <c r="T31" i="339"/>
  <c r="S31" i="339"/>
  <c r="AH31" i="339"/>
  <c r="AG31" i="339"/>
  <c r="AH19" i="339"/>
  <c r="T21" i="339"/>
  <c r="AX13" i="339"/>
  <c r="CZ15" i="110" s="1"/>
  <c r="AA17" i="339"/>
  <c r="Z25" i="339"/>
  <c r="AA25" i="339"/>
  <c r="T27" i="339"/>
  <c r="S27" i="339"/>
  <c r="AH27" i="339"/>
  <c r="AG27" i="339"/>
  <c r="M31" i="339"/>
  <c r="L31" i="339"/>
  <c r="AA31" i="339"/>
  <c r="Z31" i="339"/>
  <c r="AO31" i="339"/>
  <c r="AN31" i="339"/>
  <c r="M23" i="339"/>
  <c r="AO23" i="339"/>
  <c r="M25" i="339"/>
  <c r="AO25" i="339"/>
  <c r="J16" i="377"/>
  <c r="BX16" i="377" s="1"/>
  <c r="BY16" i="377" s="1"/>
  <c r="N16" i="377"/>
  <c r="CA16" i="377" s="1"/>
  <c r="CB16" i="377" s="1"/>
  <c r="R16" i="377"/>
  <c r="BK16" i="377" s="1"/>
  <c r="BL16" i="377" s="1"/>
  <c r="R13" i="377"/>
  <c r="AW13" i="377" s="1"/>
  <c r="IS6" i="110" s="1"/>
  <c r="R12" i="377"/>
  <c r="AW12" i="377" s="1"/>
  <c r="IS7" i="110" s="1"/>
  <c r="N12" i="377"/>
  <c r="BH12" i="377" s="1"/>
  <c r="BI12" i="377" s="1"/>
  <c r="J12" i="377"/>
  <c r="AU12" i="377" s="1"/>
  <c r="IQ7" i="110" s="1"/>
  <c r="CJ16" i="377"/>
  <c r="CK16" i="377" s="1"/>
  <c r="AU16" i="377"/>
  <c r="AY16" i="377"/>
  <c r="AX16" i="377"/>
  <c r="BN12" i="377"/>
  <c r="BO12" i="377" s="1"/>
  <c r="AX12" i="377"/>
  <c r="IT7" i="110" s="1"/>
  <c r="BX12" i="377"/>
  <c r="BY12" i="377" s="1"/>
  <c r="EV6" i="159" s="1"/>
  <c r="CJ12" i="377"/>
  <c r="CK12" i="377" s="1"/>
  <c r="EZ6" i="159" s="1"/>
  <c r="AY12" i="377"/>
  <c r="IU7" i="110" s="1"/>
  <c r="J11" i="377"/>
  <c r="BX11" i="377" s="1"/>
  <c r="BY11" i="377" s="1"/>
  <c r="EV5" i="159" s="1"/>
  <c r="R11" i="377"/>
  <c r="BK11" i="377" s="1"/>
  <c r="BL11" i="377" s="1"/>
  <c r="CJ11" i="377"/>
  <c r="CK11" i="377" s="1"/>
  <c r="EZ5" i="159" s="1"/>
  <c r="J14" i="377"/>
  <c r="BX14" i="377" s="1"/>
  <c r="BY14" i="377" s="1"/>
  <c r="EV12" i="159" s="1"/>
  <c r="BQ14" i="377"/>
  <c r="BR14" i="377" s="1"/>
  <c r="J15" i="377"/>
  <c r="AU15" i="377" s="1"/>
  <c r="IQ10" i="110" s="1"/>
  <c r="J13" i="377"/>
  <c r="BX13" i="377" s="1"/>
  <c r="BY13" i="377" s="1"/>
  <c r="EV4" i="159" s="1"/>
  <c r="N11" i="377"/>
  <c r="CA11" i="377" s="1"/>
  <c r="CB11" i="377" s="1"/>
  <c r="EW5" i="159" s="1"/>
  <c r="BN11" i="377"/>
  <c r="BO11" i="377" s="1"/>
  <c r="N15" i="377"/>
  <c r="BH15" i="377" s="1"/>
  <c r="BI15" i="377" s="1"/>
  <c r="N13" i="377"/>
  <c r="AV13" i="377" s="1"/>
  <c r="IR6" i="110" s="1"/>
  <c r="CG13" i="377"/>
  <c r="CH13" i="377" s="1"/>
  <c r="EY4" i="159" s="1"/>
  <c r="AX13" i="377"/>
  <c r="IT6" i="110" s="1"/>
  <c r="CJ13" i="377"/>
  <c r="CK13" i="377" s="1"/>
  <c r="EZ4" i="159" s="1"/>
  <c r="AY13" i="377"/>
  <c r="IU6" i="110" s="1"/>
  <c r="N14" i="377"/>
  <c r="CA14" i="377" s="1"/>
  <c r="CB14" i="377" s="1"/>
  <c r="EW12" i="159" s="1"/>
  <c r="CG15" i="377"/>
  <c r="CH15" i="377" s="1"/>
  <c r="EY14" i="159" s="1"/>
  <c r="R14" i="377"/>
  <c r="AW14" i="377" s="1"/>
  <c r="IS20" i="110" s="1"/>
  <c r="BQ15" i="377"/>
  <c r="BR15" i="377" s="1"/>
  <c r="R15" i="377"/>
  <c r="BK15" i="377" s="1"/>
  <c r="BL15" i="377" s="1"/>
  <c r="BE19" i="377"/>
  <c r="BF19" i="377" s="1"/>
  <c r="AY15" i="377"/>
  <c r="IU10" i="110" s="1"/>
  <c r="AX14" i="377"/>
  <c r="IT20" i="110" s="1"/>
  <c r="BE27" i="377"/>
  <c r="BF27" i="377" s="1"/>
  <c r="CG14" i="377"/>
  <c r="CH14" i="377" s="1"/>
  <c r="EY12" i="159" s="1"/>
  <c r="CA26" i="377"/>
  <c r="CB26" i="377" s="1"/>
  <c r="CA18" i="377"/>
  <c r="CB18" i="377" s="1"/>
  <c r="BQ13" i="377"/>
  <c r="BR13" i="377" s="1"/>
  <c r="CD19" i="377"/>
  <c r="CE19" i="377" s="1"/>
  <c r="CD27" i="377"/>
  <c r="CE27" i="377" s="1"/>
  <c r="CG11" i="377"/>
  <c r="CH11" i="377" s="1"/>
  <c r="EY5" i="159" s="1"/>
  <c r="BK18" i="377"/>
  <c r="BL18" i="377" s="1"/>
  <c r="BQ19" i="377"/>
  <c r="BR19" i="377" s="1"/>
  <c r="CG21" i="377"/>
  <c r="CH21" i="377" s="1"/>
  <c r="BE23" i="377"/>
  <c r="BF23" i="377" s="1"/>
  <c r="BK26" i="377"/>
  <c r="BL26" i="377" s="1"/>
  <c r="BQ27" i="377"/>
  <c r="BR27" i="377" s="1"/>
  <c r="CG29" i="377"/>
  <c r="CH29" i="377" s="1"/>
  <c r="BE31" i="377"/>
  <c r="BF31" i="377" s="1"/>
  <c r="CJ17" i="377"/>
  <c r="CK17" i="377" s="1"/>
  <c r="BH20" i="377"/>
  <c r="BI20" i="377" s="1"/>
  <c r="BK22" i="377"/>
  <c r="BL22" i="377" s="1"/>
  <c r="BX22" i="377"/>
  <c r="BY22" i="377" s="1"/>
  <c r="BN23" i="377"/>
  <c r="BO23" i="377" s="1"/>
  <c r="CA23" i="377"/>
  <c r="CB23" i="377" s="1"/>
  <c r="CJ25" i="377"/>
  <c r="CK25" i="377" s="1"/>
  <c r="BH28" i="377"/>
  <c r="BI28" i="377" s="1"/>
  <c r="BK30" i="377"/>
  <c r="BL30" i="377" s="1"/>
  <c r="BX30" i="377"/>
  <c r="BY30" i="377" s="1"/>
  <c r="BN31" i="377"/>
  <c r="BO31" i="377" s="1"/>
  <c r="CA31" i="377"/>
  <c r="CB31" i="377" s="1"/>
  <c r="AX11" i="377"/>
  <c r="IT40" i="110" s="1"/>
  <c r="CJ15" i="377"/>
  <c r="CK15" i="377" s="1"/>
  <c r="EZ14" i="159" s="1"/>
  <c r="CG12" i="377"/>
  <c r="CH12" i="377" s="1"/>
  <c r="EY6" i="159" s="1"/>
  <c r="CG16" i="377"/>
  <c r="CH16" i="377" s="1"/>
  <c r="CJ18" i="377"/>
  <c r="CK18" i="377" s="1"/>
  <c r="CG20" i="377"/>
  <c r="CH20" i="377" s="1"/>
  <c r="BH24" i="377"/>
  <c r="BI24" i="377" s="1"/>
  <c r="CG24" i="377"/>
  <c r="CH24" i="377" s="1"/>
  <c r="CJ26" i="377"/>
  <c r="CK26" i="377" s="1"/>
  <c r="CG28" i="377"/>
  <c r="CH28" i="377" s="1"/>
  <c r="AY11" i="377"/>
  <c r="IU40" i="110" s="1"/>
  <c r="BH17" i="377"/>
  <c r="BI17" i="377" s="1"/>
  <c r="BX17" i="377"/>
  <c r="BY17" i="377" s="1"/>
  <c r="CG17" i="377"/>
  <c r="CH17" i="377" s="1"/>
  <c r="BX18" i="377"/>
  <c r="BY18" i="377" s="1"/>
  <c r="BH21" i="377"/>
  <c r="BI21" i="377" s="1"/>
  <c r="CJ22" i="377"/>
  <c r="CK22" i="377" s="1"/>
  <c r="BQ23" i="377"/>
  <c r="BR23" i="377" s="1"/>
  <c r="CD23" i="377"/>
  <c r="CE23" i="377" s="1"/>
  <c r="BH25" i="377"/>
  <c r="BI25" i="377" s="1"/>
  <c r="BX25" i="377"/>
  <c r="BY25" i="377" s="1"/>
  <c r="CG25" i="377"/>
  <c r="CH25" i="377" s="1"/>
  <c r="BX26" i="377"/>
  <c r="BY26" i="377" s="1"/>
  <c r="BH29" i="377"/>
  <c r="BI29" i="377" s="1"/>
  <c r="CJ30" i="377"/>
  <c r="CK30" i="377" s="1"/>
  <c r="BQ31" i="377"/>
  <c r="BR31" i="377" s="1"/>
  <c r="CD31" i="377"/>
  <c r="CE31" i="377" s="1"/>
  <c r="BQ11" i="377"/>
  <c r="BR11" i="377" s="1"/>
  <c r="BN13" i="377"/>
  <c r="BO13" i="377" s="1"/>
  <c r="BE12" i="377"/>
  <c r="BF12" i="377" s="1"/>
  <c r="BQ12" i="377"/>
  <c r="BR12" i="377" s="1"/>
  <c r="CD12" i="377"/>
  <c r="CE12" i="377" s="1"/>
  <c r="EX6" i="159" s="1"/>
  <c r="BE16" i="377"/>
  <c r="BF16" i="377" s="1"/>
  <c r="BQ16" i="377"/>
  <c r="BR16" i="377" s="1"/>
  <c r="CD16" i="377"/>
  <c r="CE16" i="377" s="1"/>
  <c r="BK21" i="377"/>
  <c r="BL21" i="377" s="1"/>
  <c r="BN22" i="377"/>
  <c r="BO22" i="377" s="1"/>
  <c r="BE24" i="377"/>
  <c r="BF24" i="377" s="1"/>
  <c r="BQ24" i="377"/>
  <c r="BR24" i="377" s="1"/>
  <c r="CD24" i="377"/>
  <c r="CE24" i="377" s="1"/>
  <c r="BK29" i="377"/>
  <c r="BL29" i="377" s="1"/>
  <c r="BN30" i="377"/>
  <c r="BO30" i="377" s="1"/>
  <c r="BN19" i="377"/>
  <c r="BO19" i="377" s="1"/>
  <c r="BX21" i="377"/>
  <c r="BY21" i="377" s="1"/>
  <c r="CJ21" i="377"/>
  <c r="CK21" i="377" s="1"/>
  <c r="BN27" i="377"/>
  <c r="BO27" i="377" s="1"/>
  <c r="BX29" i="377"/>
  <c r="BY29" i="377" s="1"/>
  <c r="CJ29" i="377"/>
  <c r="CK29" i="377" s="1"/>
  <c r="BK17" i="377"/>
  <c r="BL17" i="377" s="1"/>
  <c r="BN18" i="377"/>
  <c r="BO18" i="377" s="1"/>
  <c r="CA19" i="377"/>
  <c r="CB19" i="377" s="1"/>
  <c r="BE20" i="377"/>
  <c r="BF20" i="377" s="1"/>
  <c r="BQ20" i="377"/>
  <c r="BR20" i="377" s="1"/>
  <c r="CD20" i="377"/>
  <c r="CE20" i="377" s="1"/>
  <c r="CA22" i="377"/>
  <c r="CB22" i="377" s="1"/>
  <c r="BK25" i="377"/>
  <c r="BL25" i="377" s="1"/>
  <c r="BN26" i="377"/>
  <c r="BO26" i="377" s="1"/>
  <c r="CA27" i="377"/>
  <c r="CB27" i="377" s="1"/>
  <c r="BE28" i="377"/>
  <c r="BF28" i="377" s="1"/>
  <c r="BQ28" i="377"/>
  <c r="BR28" i="377" s="1"/>
  <c r="CD28" i="377"/>
  <c r="CE28" i="377" s="1"/>
  <c r="CA30" i="377"/>
  <c r="CB30" i="377" s="1"/>
  <c r="O25" i="357"/>
  <c r="BA25" i="357" s="1"/>
  <c r="K23" i="357"/>
  <c r="CC23" i="357" s="1"/>
  <c r="CD23" i="357" s="1"/>
  <c r="CL25" i="357"/>
  <c r="CM25" i="357" s="1"/>
  <c r="BC25" i="357"/>
  <c r="BC23" i="357"/>
  <c r="O24" i="357"/>
  <c r="BD25" i="357"/>
  <c r="O23" i="357"/>
  <c r="BM23" i="357" s="1"/>
  <c r="BN23" i="357" s="1"/>
  <c r="BD22" i="357"/>
  <c r="BB25" i="357"/>
  <c r="BP18" i="357"/>
  <c r="BQ18" i="357" s="1"/>
  <c r="BP23" i="357"/>
  <c r="BQ23" i="357" s="1"/>
  <c r="K24" i="357"/>
  <c r="BC24" i="357"/>
  <c r="K21" i="357"/>
  <c r="AZ21" i="357" s="1"/>
  <c r="BD24" i="357"/>
  <c r="CL23" i="357"/>
  <c r="CM23" i="357" s="1"/>
  <c r="CL20" i="357"/>
  <c r="CM20" i="357" s="1"/>
  <c r="O22" i="357"/>
  <c r="BA22" i="357" s="1"/>
  <c r="BD23" i="357"/>
  <c r="O20" i="357"/>
  <c r="BM20" i="357" s="1"/>
  <c r="BN20" i="357" s="1"/>
  <c r="BV18" i="357"/>
  <c r="BW18" i="357" s="1"/>
  <c r="BP19" i="357"/>
  <c r="BQ19" i="357" s="1"/>
  <c r="K12" i="357"/>
  <c r="CC12" i="357" s="1"/>
  <c r="CD12" i="357" s="1"/>
  <c r="K18" i="357"/>
  <c r="BJ18" i="357" s="1"/>
  <c r="BK18" i="357" s="1"/>
  <c r="BB11" i="357"/>
  <c r="K19" i="357"/>
  <c r="CC19" i="357" s="1"/>
  <c r="CD19" i="357" s="1"/>
  <c r="BB21" i="357"/>
  <c r="K22" i="357"/>
  <c r="K11" i="357"/>
  <c r="AZ11" i="357" s="1"/>
  <c r="CL17" i="357"/>
  <c r="CM17" i="357" s="1"/>
  <c r="BS12" i="357"/>
  <c r="BT12" i="357" s="1"/>
  <c r="O15" i="357"/>
  <c r="BA15" i="357" s="1"/>
  <c r="BD15" i="357"/>
  <c r="O21" i="357"/>
  <c r="CF21" i="357" s="1"/>
  <c r="CG21" i="357" s="1"/>
  <c r="K17" i="357"/>
  <c r="BJ17" i="357" s="1"/>
  <c r="BK17" i="357" s="1"/>
  <c r="O16" i="357"/>
  <c r="BM16" i="357" s="1"/>
  <c r="BN16" i="357" s="1"/>
  <c r="CL16" i="357"/>
  <c r="CM16" i="357" s="1"/>
  <c r="BV16" i="357"/>
  <c r="BW16" i="357" s="1"/>
  <c r="O19" i="357"/>
  <c r="CF19" i="357" s="1"/>
  <c r="CG19" i="357" s="1"/>
  <c r="BS19" i="357"/>
  <c r="BT19" i="357" s="1"/>
  <c r="CO19" i="357"/>
  <c r="CP19" i="357" s="1"/>
  <c r="K20" i="357"/>
  <c r="CC20" i="357" s="1"/>
  <c r="CD20" i="357" s="1"/>
  <c r="BV20" i="357"/>
  <c r="BW20" i="357" s="1"/>
  <c r="K16" i="357"/>
  <c r="BJ16" i="357" s="1"/>
  <c r="BK16" i="357" s="1"/>
  <c r="O18" i="357"/>
  <c r="CF18" i="357" s="1"/>
  <c r="CG18" i="357" s="1"/>
  <c r="BS18" i="357"/>
  <c r="BT18" i="357" s="1"/>
  <c r="CI17" i="357"/>
  <c r="CJ17" i="357" s="1"/>
  <c r="BD17" i="357"/>
  <c r="CI20" i="357"/>
  <c r="CJ20" i="357" s="1"/>
  <c r="BB20" i="357"/>
  <c r="BD20" i="357"/>
  <c r="BC20" i="357"/>
  <c r="CI16" i="357"/>
  <c r="CJ16" i="357" s="1"/>
  <c r="BC19" i="357"/>
  <c r="BA19" i="357"/>
  <c r="BD18" i="357"/>
  <c r="O17" i="357"/>
  <c r="BA17" i="357" s="1"/>
  <c r="BB18" i="357"/>
  <c r="BC17" i="357"/>
  <c r="BV17" i="357"/>
  <c r="BW17" i="357" s="1"/>
  <c r="BB17" i="357"/>
  <c r="AZ17" i="357"/>
  <c r="BC14" i="357"/>
  <c r="BP12" i="357"/>
  <c r="BQ12" i="357" s="1"/>
  <c r="BB16" i="357"/>
  <c r="BS15" i="357"/>
  <c r="BT15" i="357" s="1"/>
  <c r="O14" i="357"/>
  <c r="CF14" i="357" s="1"/>
  <c r="CG14" i="357" s="1"/>
  <c r="CO14" i="357"/>
  <c r="CP14" i="357" s="1"/>
  <c r="K14" i="357"/>
  <c r="CC14" i="357" s="1"/>
  <c r="CD14" i="357" s="1"/>
  <c r="BM15" i="357"/>
  <c r="BN15" i="357" s="1"/>
  <c r="BC15" i="357"/>
  <c r="CO18" i="357"/>
  <c r="CP18" i="357" s="1"/>
  <c r="K15" i="357"/>
  <c r="BJ15" i="357" s="1"/>
  <c r="BK15" i="357" s="1"/>
  <c r="CI15" i="357"/>
  <c r="CJ15" i="357" s="1"/>
  <c r="CI13" i="357"/>
  <c r="CJ13" i="357" s="1"/>
  <c r="BP14" i="357"/>
  <c r="BQ14" i="357" s="1"/>
  <c r="K13" i="357"/>
  <c r="BJ13" i="357" s="1"/>
  <c r="BK13" i="357" s="1"/>
  <c r="BS14" i="357"/>
  <c r="BT14" i="357" s="1"/>
  <c r="O12" i="357"/>
  <c r="CF12" i="357" s="1"/>
  <c r="CG12" i="357" s="1"/>
  <c r="CO12" i="357"/>
  <c r="CP12" i="357" s="1"/>
  <c r="BV11" i="357"/>
  <c r="BW11" i="357" s="1"/>
  <c r="BP20" i="357"/>
  <c r="BQ20" i="357" s="1"/>
  <c r="O13" i="357"/>
  <c r="BM13" i="357" s="1"/>
  <c r="BN13" i="357" s="1"/>
  <c r="CL13" i="357"/>
  <c r="CM13" i="357" s="1"/>
  <c r="CO13" i="357"/>
  <c r="CP13" i="357" s="1"/>
  <c r="BC11" i="357"/>
  <c r="O11" i="357"/>
  <c r="BM11" i="357" s="1"/>
  <c r="BN11" i="357" s="1"/>
  <c r="BP16" i="357"/>
  <c r="BQ16" i="357" s="1"/>
  <c r="BC12" i="357"/>
  <c r="BD12" i="357"/>
  <c r="BV15" i="357"/>
  <c r="BW15" i="357" s="1"/>
  <c r="CL14" i="357"/>
  <c r="CM14" i="357" s="1"/>
  <c r="CI18" i="357"/>
  <c r="CJ18" i="357" s="1"/>
  <c r="BV14" i="357"/>
  <c r="BW14" i="357" s="1"/>
  <c r="CO16" i="357"/>
  <c r="CP16" i="357" s="1"/>
  <c r="CO20" i="357"/>
  <c r="CP20" i="357" s="1"/>
  <c r="CL12" i="357"/>
  <c r="CM12" i="357" s="1"/>
  <c r="CL19" i="357"/>
  <c r="CM19" i="357" s="1"/>
  <c r="BV12" i="357"/>
  <c r="BW12" i="357" s="1"/>
  <c r="CI12" i="357"/>
  <c r="CJ12" i="357" s="1"/>
  <c r="BP17" i="357"/>
  <c r="BQ17" i="357" s="1"/>
  <c r="CO17" i="357"/>
  <c r="CP17" i="357" s="1"/>
  <c r="CL18" i="357"/>
  <c r="CM18" i="357" s="1"/>
  <c r="CI19" i="357"/>
  <c r="CJ19" i="357" s="1"/>
  <c r="BS20" i="357"/>
  <c r="BT20" i="357" s="1"/>
  <c r="K21" i="349"/>
  <c r="K25" i="349"/>
  <c r="K22" i="349"/>
  <c r="K26" i="349"/>
  <c r="O22" i="349"/>
  <c r="O26" i="349"/>
  <c r="K23" i="349"/>
  <c r="K27" i="349"/>
  <c r="O23" i="349"/>
  <c r="O27" i="349"/>
  <c r="O12" i="350"/>
  <c r="P22" i="356"/>
  <c r="CK22" i="356" s="1"/>
  <c r="CL22" i="356" s="1"/>
  <c r="P21" i="356"/>
  <c r="BF21" i="356" s="1"/>
  <c r="P20" i="356"/>
  <c r="CK20" i="356" s="1"/>
  <c r="CL20" i="356" s="1"/>
  <c r="P19" i="356"/>
  <c r="CK19" i="356" s="1"/>
  <c r="CL19" i="356" s="1"/>
  <c r="P15" i="356"/>
  <c r="CK15" i="356" s="1"/>
  <c r="CL15" i="356" s="1"/>
  <c r="L19" i="356"/>
  <c r="L16" i="356"/>
  <c r="BE16" i="356" s="1"/>
  <c r="P13" i="356"/>
  <c r="BF13" i="356" s="1"/>
  <c r="L20" i="356"/>
  <c r="BE20" i="356" s="1"/>
  <c r="P14" i="356"/>
  <c r="CK14" i="356" s="1"/>
  <c r="CL14" i="356" s="1"/>
  <c r="P16" i="356"/>
  <c r="CK16" i="356" s="1"/>
  <c r="CL16" i="356" s="1"/>
  <c r="P17" i="356"/>
  <c r="BF17" i="356" s="1"/>
  <c r="P18" i="356"/>
  <c r="BF18" i="356" s="1"/>
  <c r="L11" i="356"/>
  <c r="BE11" i="356" s="1"/>
  <c r="L12" i="356"/>
  <c r="BO12" i="356" s="1"/>
  <c r="BP12" i="356" s="1"/>
  <c r="L22" i="356"/>
  <c r="BO22" i="356" s="1"/>
  <c r="BP22" i="356" s="1"/>
  <c r="L21" i="356"/>
  <c r="BO21" i="356" s="1"/>
  <c r="BP21" i="356" s="1"/>
  <c r="L15" i="356"/>
  <c r="BE15" i="356" s="1"/>
  <c r="BG21" i="356"/>
  <c r="BE22" i="356"/>
  <c r="BI22" i="356"/>
  <c r="BH21" i="356"/>
  <c r="BI21" i="356"/>
  <c r="BH20" i="356"/>
  <c r="BH19" i="356"/>
  <c r="CT18" i="356"/>
  <c r="CU18" i="356" s="1"/>
  <c r="BI18" i="356"/>
  <c r="BG11" i="356"/>
  <c r="CT12" i="356"/>
  <c r="CU12" i="356" s="1"/>
  <c r="L17" i="356"/>
  <c r="BO17" i="356" s="1"/>
  <c r="BP17" i="356" s="1"/>
  <c r="CA17" i="356"/>
  <c r="CB17" i="356" s="1"/>
  <c r="L18" i="356"/>
  <c r="BG15" i="356"/>
  <c r="BG16" i="356"/>
  <c r="BE17" i="356"/>
  <c r="P11" i="356"/>
  <c r="CK11" i="356" s="1"/>
  <c r="CL11" i="356" s="1"/>
  <c r="BH11" i="356"/>
  <c r="CQ13" i="356"/>
  <c r="CR13" i="356" s="1"/>
  <c r="BH16" i="356"/>
  <c r="P12" i="356"/>
  <c r="CK12" i="356" s="1"/>
  <c r="CL12" i="356" s="1"/>
  <c r="BX12" i="356"/>
  <c r="BY12" i="356" s="1"/>
  <c r="L14" i="356"/>
  <c r="BE14" i="356" s="1"/>
  <c r="BH15" i="356"/>
  <c r="BI14" i="356"/>
  <c r="L13" i="356"/>
  <c r="BO13" i="356" s="1"/>
  <c r="BP13" i="356" s="1"/>
  <c r="CA13" i="356"/>
  <c r="CB13" i="356" s="1"/>
  <c r="BG12" i="356"/>
  <c r="BI12" i="356"/>
  <c r="O17" i="349"/>
  <c r="K18" i="349"/>
  <c r="O18" i="349"/>
  <c r="K11" i="349"/>
  <c r="K15" i="349"/>
  <c r="O16" i="349"/>
  <c r="F13" i="349"/>
  <c r="O11" i="350"/>
  <c r="K12" i="350"/>
  <c r="O13" i="350"/>
  <c r="O14" i="350"/>
  <c r="F14" i="350" s="1"/>
  <c r="K11" i="350"/>
  <c r="K13" i="350"/>
  <c r="O17" i="351"/>
  <c r="K16" i="351"/>
  <c r="S15" i="351"/>
  <c r="S17" i="351"/>
  <c r="O16" i="351"/>
  <c r="S16" i="351"/>
  <c r="K17" i="351"/>
  <c r="K14" i="351"/>
  <c r="S13" i="351"/>
  <c r="O14" i="351"/>
  <c r="O15" i="351"/>
  <c r="S14" i="351"/>
  <c r="K15" i="351"/>
  <c r="K12" i="351"/>
  <c r="O11" i="351"/>
  <c r="O13" i="351"/>
  <c r="S11" i="351"/>
  <c r="S12" i="351"/>
  <c r="K13" i="351"/>
  <c r="K11" i="351"/>
  <c r="O12" i="351"/>
  <c r="S13" i="376"/>
  <c r="L13" i="376"/>
  <c r="L11" i="376"/>
  <c r="S11" i="376"/>
  <c r="L14" i="274"/>
  <c r="BW14" i="274"/>
  <c r="S13" i="274"/>
  <c r="S16" i="274"/>
  <c r="FX33" i="110"/>
  <c r="D33" i="110"/>
  <c r="DQ33" i="110"/>
  <c r="DU33" i="110"/>
  <c r="DY33" i="110"/>
  <c r="EC33" i="110"/>
  <c r="EG33" i="110"/>
  <c r="EK33" i="110"/>
  <c r="EO33" i="110"/>
  <c r="ES33" i="110"/>
  <c r="EW33" i="110"/>
  <c r="FA33" i="110"/>
  <c r="FE33" i="110"/>
  <c r="FI33" i="110"/>
  <c r="FM33" i="110"/>
  <c r="FQ33" i="110"/>
  <c r="FU33" i="110"/>
  <c r="FY33" i="110"/>
  <c r="DN33" i="110"/>
  <c r="DR33" i="110"/>
  <c r="DV33" i="110"/>
  <c r="DZ33" i="110"/>
  <c r="ED33" i="110"/>
  <c r="EH33" i="110"/>
  <c r="EL33" i="110"/>
  <c r="EP33" i="110"/>
  <c r="ET33" i="110"/>
  <c r="EX33" i="110"/>
  <c r="FB33" i="110"/>
  <c r="FF33" i="110"/>
  <c r="FJ33" i="110"/>
  <c r="FN33" i="110"/>
  <c r="FR33" i="110"/>
  <c r="FV33" i="110"/>
  <c r="FZ33" i="110"/>
  <c r="GC185" i="110"/>
  <c r="GC22" i="110"/>
  <c r="DO33" i="110"/>
  <c r="DS33" i="110"/>
  <c r="DW33" i="110"/>
  <c r="EA33" i="110"/>
  <c r="EE33" i="110"/>
  <c r="EI33" i="110"/>
  <c r="EM33" i="110"/>
  <c r="EQ33" i="110"/>
  <c r="EU33" i="110"/>
  <c r="EY33" i="110"/>
  <c r="FC33" i="110"/>
  <c r="FG33" i="110"/>
  <c r="FK33" i="110"/>
  <c r="FO33" i="110"/>
  <c r="FS33" i="110"/>
  <c r="FW33" i="110"/>
  <c r="DP33" i="110"/>
  <c r="DT33" i="110"/>
  <c r="DX33" i="110"/>
  <c r="EB33" i="110"/>
  <c r="EF33" i="110"/>
  <c r="EJ33" i="110"/>
  <c r="EN33" i="110"/>
  <c r="ER33" i="110"/>
  <c r="EV33" i="110"/>
  <c r="EZ33" i="110"/>
  <c r="FD33" i="110"/>
  <c r="FH33" i="110"/>
  <c r="FL33" i="110"/>
  <c r="FP33" i="110"/>
  <c r="FT33" i="110"/>
  <c r="GB195" i="110"/>
  <c r="GC174" i="110"/>
  <c r="D185" i="110"/>
  <c r="I185" i="110" s="1"/>
  <c r="FY22" i="110"/>
  <c r="GB22" i="110"/>
  <c r="DN22" i="110"/>
  <c r="DR22" i="110"/>
  <c r="DV22" i="110"/>
  <c r="DZ22" i="110"/>
  <c r="ED22" i="110"/>
  <c r="EH22" i="110"/>
  <c r="EL22" i="110"/>
  <c r="EP22" i="110"/>
  <c r="ET22" i="110"/>
  <c r="EX22" i="110"/>
  <c r="FB22" i="110"/>
  <c r="FF22" i="110"/>
  <c r="FJ22" i="110"/>
  <c r="FN22" i="110"/>
  <c r="FR22" i="110"/>
  <c r="FV22" i="110"/>
  <c r="FZ22" i="110"/>
  <c r="GC194" i="110"/>
  <c r="GB182" i="110"/>
  <c r="FK189" i="110"/>
  <c r="FU191" i="110"/>
  <c r="FZ192" i="110"/>
  <c r="FX193" i="110"/>
  <c r="DO22" i="110"/>
  <c r="DS22" i="110"/>
  <c r="DW22" i="110"/>
  <c r="EA22" i="110"/>
  <c r="EE22" i="110"/>
  <c r="EI22" i="110"/>
  <c r="EM22" i="110"/>
  <c r="EQ22" i="110"/>
  <c r="EU22" i="110"/>
  <c r="EY22" i="110"/>
  <c r="FC22" i="110"/>
  <c r="FG22" i="110"/>
  <c r="FK22" i="110"/>
  <c r="FO22" i="110"/>
  <c r="FS22" i="110"/>
  <c r="FW22" i="110"/>
  <c r="FX174" i="110"/>
  <c r="GB189" i="110"/>
  <c r="DP22" i="110"/>
  <c r="DT22" i="110"/>
  <c r="DX22" i="110"/>
  <c r="EB22" i="110"/>
  <c r="EF22" i="110"/>
  <c r="EJ22" i="110"/>
  <c r="EN22" i="110"/>
  <c r="ER22" i="110"/>
  <c r="EV22" i="110"/>
  <c r="EZ22" i="110"/>
  <c r="FD22" i="110"/>
  <c r="FH22" i="110"/>
  <c r="FL22" i="110"/>
  <c r="FP22" i="110"/>
  <c r="FT22" i="110"/>
  <c r="FX22" i="110"/>
  <c r="D195" i="110"/>
  <c r="I195" i="110" s="1"/>
  <c r="FY196" i="110"/>
  <c r="GC186" i="110"/>
  <c r="EU189" i="110"/>
  <c r="D22" i="110"/>
  <c r="DQ22" i="110"/>
  <c r="DU22" i="110"/>
  <c r="DY22" i="110"/>
  <c r="EC22" i="110"/>
  <c r="EG22" i="110"/>
  <c r="EK22" i="110"/>
  <c r="EO22" i="110"/>
  <c r="ES22" i="110"/>
  <c r="EW22" i="110"/>
  <c r="FA22" i="110"/>
  <c r="FE22" i="110"/>
  <c r="FI22" i="110"/>
  <c r="FM22" i="110"/>
  <c r="FQ22" i="110"/>
  <c r="FU22" i="110"/>
  <c r="DU191" i="110"/>
  <c r="FA191" i="110"/>
  <c r="DO192" i="110"/>
  <c r="EU192" i="110"/>
  <c r="DQ193" i="110"/>
  <c r="EW193" i="110"/>
  <c r="GB17" i="110"/>
  <c r="FY18" i="110"/>
  <c r="FM196" i="110"/>
  <c r="FZ190" i="110"/>
  <c r="GB190" i="110"/>
  <c r="FX194" i="110"/>
  <c r="GC189" i="110"/>
  <c r="DY191" i="110"/>
  <c r="FE191" i="110"/>
  <c r="EA192" i="110"/>
  <c r="FG192" i="110"/>
  <c r="DU193" i="110"/>
  <c r="FA193" i="110"/>
  <c r="GC190" i="110"/>
  <c r="FV187" i="110"/>
  <c r="FV181" i="110"/>
  <c r="FW174" i="110"/>
  <c r="GC184" i="110"/>
  <c r="GC188" i="110"/>
  <c r="FZ189" i="110"/>
  <c r="DO189" i="110"/>
  <c r="EK191" i="110"/>
  <c r="FQ191" i="110"/>
  <c r="EE192" i="110"/>
  <c r="FK192" i="110"/>
  <c r="GC192" i="110"/>
  <c r="EG193" i="110"/>
  <c r="FM193" i="110"/>
  <c r="GB194" i="110"/>
  <c r="GC187" i="110"/>
  <c r="GB174" i="110"/>
  <c r="FY182" i="110"/>
  <c r="GC182" i="110"/>
  <c r="FP186" i="110"/>
  <c r="EE189" i="110"/>
  <c r="D191" i="110"/>
  <c r="I191" i="110" s="1"/>
  <c r="FM191" i="110"/>
  <c r="EO191" i="110"/>
  <c r="EQ192" i="110"/>
  <c r="FW192" i="110"/>
  <c r="FY193" i="110"/>
  <c r="EK193" i="110"/>
  <c r="FQ193" i="110"/>
  <c r="FW17" i="110"/>
  <c r="GC17" i="110"/>
  <c r="FX196" i="110"/>
  <c r="DU196" i="110"/>
  <c r="FA196" i="110"/>
  <c r="DO190" i="110"/>
  <c r="DS190" i="110"/>
  <c r="DW190" i="110"/>
  <c r="EA190" i="110"/>
  <c r="EE190" i="110"/>
  <c r="EI190" i="110"/>
  <c r="EM190" i="110"/>
  <c r="EQ190" i="110"/>
  <c r="EU190" i="110"/>
  <c r="EY190" i="110"/>
  <c r="FC190" i="110"/>
  <c r="FG190" i="110"/>
  <c r="FK190" i="110"/>
  <c r="FO190" i="110"/>
  <c r="FS190" i="110"/>
  <c r="FW190" i="110"/>
  <c r="D194" i="110"/>
  <c r="I194" i="110" s="1"/>
  <c r="DQ194" i="110"/>
  <c r="DU194" i="110"/>
  <c r="DY194" i="110"/>
  <c r="EC194" i="110"/>
  <c r="EG194" i="110"/>
  <c r="EK194" i="110"/>
  <c r="EO194" i="110"/>
  <c r="ES194" i="110"/>
  <c r="EW194" i="110"/>
  <c r="FA194" i="110"/>
  <c r="FE194" i="110"/>
  <c r="FI194" i="110"/>
  <c r="FM194" i="110"/>
  <c r="FQ194" i="110"/>
  <c r="FU194" i="110"/>
  <c r="FY194" i="110"/>
  <c r="DO187" i="110"/>
  <c r="DS187" i="110"/>
  <c r="DW187" i="110"/>
  <c r="EA187" i="110"/>
  <c r="EE187" i="110"/>
  <c r="EI187" i="110"/>
  <c r="EM187" i="110"/>
  <c r="EQ187" i="110"/>
  <c r="EU187" i="110"/>
  <c r="EY187" i="110"/>
  <c r="FC187" i="110"/>
  <c r="FH187" i="110"/>
  <c r="FM187" i="110"/>
  <c r="FR187" i="110"/>
  <c r="FZ187" i="110"/>
  <c r="DZ181" i="110"/>
  <c r="EP181" i="110"/>
  <c r="FF181" i="110"/>
  <c r="FW18" i="110"/>
  <c r="GC18" i="110"/>
  <c r="EG196" i="110"/>
  <c r="DP190" i="110"/>
  <c r="DT190" i="110"/>
  <c r="DX190" i="110"/>
  <c r="EB190" i="110"/>
  <c r="EF190" i="110"/>
  <c r="EJ190" i="110"/>
  <c r="EN190" i="110"/>
  <c r="ER190" i="110"/>
  <c r="EV190" i="110"/>
  <c r="EZ190" i="110"/>
  <c r="FD190" i="110"/>
  <c r="FH190" i="110"/>
  <c r="FL190" i="110"/>
  <c r="FP190" i="110"/>
  <c r="FT190" i="110"/>
  <c r="FX190" i="110"/>
  <c r="DN194" i="110"/>
  <c r="DR194" i="110"/>
  <c r="DV194" i="110"/>
  <c r="DZ194" i="110"/>
  <c r="ED194" i="110"/>
  <c r="EH194" i="110"/>
  <c r="EL194" i="110"/>
  <c r="EP194" i="110"/>
  <c r="ET194" i="110"/>
  <c r="EX194" i="110"/>
  <c r="FB194" i="110"/>
  <c r="FF194" i="110"/>
  <c r="FJ194" i="110"/>
  <c r="FN194" i="110"/>
  <c r="FR194" i="110"/>
  <c r="FV194" i="110"/>
  <c r="FZ194" i="110"/>
  <c r="DP187" i="110"/>
  <c r="DT187" i="110"/>
  <c r="DX187" i="110"/>
  <c r="EB187" i="110"/>
  <c r="EF187" i="110"/>
  <c r="EJ187" i="110"/>
  <c r="EN187" i="110"/>
  <c r="ER187" i="110"/>
  <c r="EV187" i="110"/>
  <c r="EZ187" i="110"/>
  <c r="FD187" i="110"/>
  <c r="FI187" i="110"/>
  <c r="FN187" i="110"/>
  <c r="FT187" i="110"/>
  <c r="FY181" i="110"/>
  <c r="FU181" i="110"/>
  <c r="FQ181" i="110"/>
  <c r="FM181" i="110"/>
  <c r="FI181" i="110"/>
  <c r="FE181" i="110"/>
  <c r="FA181" i="110"/>
  <c r="EW181" i="110"/>
  <c r="ES181" i="110"/>
  <c r="EO181" i="110"/>
  <c r="EK181" i="110"/>
  <c r="EG181" i="110"/>
  <c r="EC181" i="110"/>
  <c r="DY181" i="110"/>
  <c r="DU181" i="110"/>
  <c r="DQ181" i="110"/>
  <c r="D181" i="110"/>
  <c r="I181" i="110" s="1"/>
  <c r="FX181" i="110"/>
  <c r="FT181" i="110"/>
  <c r="FP181" i="110"/>
  <c r="FL181" i="110"/>
  <c r="FH181" i="110"/>
  <c r="FD181" i="110"/>
  <c r="EZ181" i="110"/>
  <c r="EV181" i="110"/>
  <c r="ER181" i="110"/>
  <c r="EN181" i="110"/>
  <c r="EJ181" i="110"/>
  <c r="EF181" i="110"/>
  <c r="EB181" i="110"/>
  <c r="DX181" i="110"/>
  <c r="DT181" i="110"/>
  <c r="DP181" i="110"/>
  <c r="FW181" i="110"/>
  <c r="FS181" i="110"/>
  <c r="FO181" i="110"/>
  <c r="FK181" i="110"/>
  <c r="FG181" i="110"/>
  <c r="FC181" i="110"/>
  <c r="EY181" i="110"/>
  <c r="EU181" i="110"/>
  <c r="EQ181" i="110"/>
  <c r="EM181" i="110"/>
  <c r="EI181" i="110"/>
  <c r="EE181" i="110"/>
  <c r="EA181" i="110"/>
  <c r="DW181" i="110"/>
  <c r="DS181" i="110"/>
  <c r="DO181" i="110"/>
  <c r="DN181" i="110"/>
  <c r="ED181" i="110"/>
  <c r="ET181" i="110"/>
  <c r="FJ181" i="110"/>
  <c r="FZ181" i="110"/>
  <c r="EK196" i="110"/>
  <c r="FQ196" i="110"/>
  <c r="D190" i="110"/>
  <c r="I190" i="110" s="1"/>
  <c r="DQ190" i="110"/>
  <c r="DU190" i="110"/>
  <c r="DY190" i="110"/>
  <c r="EC190" i="110"/>
  <c r="EG190" i="110"/>
  <c r="EK190" i="110"/>
  <c r="EO190" i="110"/>
  <c r="ES190" i="110"/>
  <c r="EW190" i="110"/>
  <c r="FA190" i="110"/>
  <c r="FE190" i="110"/>
  <c r="FI190" i="110"/>
  <c r="FM190" i="110"/>
  <c r="FQ190" i="110"/>
  <c r="FU190" i="110"/>
  <c r="FY190" i="110"/>
  <c r="DO194" i="110"/>
  <c r="DS194" i="110"/>
  <c r="DW194" i="110"/>
  <c r="EA194" i="110"/>
  <c r="EE194" i="110"/>
  <c r="EI194" i="110"/>
  <c r="EM194" i="110"/>
  <c r="EQ194" i="110"/>
  <c r="EU194" i="110"/>
  <c r="EY194" i="110"/>
  <c r="FC194" i="110"/>
  <c r="FG194" i="110"/>
  <c r="FK194" i="110"/>
  <c r="FO194" i="110"/>
  <c r="FS194" i="110"/>
  <c r="FW194" i="110"/>
  <c r="D187" i="110"/>
  <c r="I187" i="110" s="1"/>
  <c r="DQ187" i="110"/>
  <c r="DU187" i="110"/>
  <c r="DY187" i="110"/>
  <c r="EC187" i="110"/>
  <c r="EG187" i="110"/>
  <c r="EK187" i="110"/>
  <c r="EO187" i="110"/>
  <c r="ES187" i="110"/>
  <c r="EW187" i="110"/>
  <c r="FA187" i="110"/>
  <c r="FE187" i="110"/>
  <c r="FJ187" i="110"/>
  <c r="FP187" i="110"/>
  <c r="GB187" i="110"/>
  <c r="DR181" i="110"/>
  <c r="EH181" i="110"/>
  <c r="EX181" i="110"/>
  <c r="FN181" i="110"/>
  <c r="FZ17" i="110"/>
  <c r="FW196" i="110"/>
  <c r="DQ196" i="110"/>
  <c r="EW196" i="110"/>
  <c r="DN190" i="110"/>
  <c r="DR190" i="110"/>
  <c r="DV190" i="110"/>
  <c r="DZ190" i="110"/>
  <c r="ED190" i="110"/>
  <c r="EH190" i="110"/>
  <c r="EL190" i="110"/>
  <c r="EP190" i="110"/>
  <c r="ET190" i="110"/>
  <c r="EX190" i="110"/>
  <c r="FB190" i="110"/>
  <c r="FF190" i="110"/>
  <c r="FJ190" i="110"/>
  <c r="FN190" i="110"/>
  <c r="FR190" i="110"/>
  <c r="FV190" i="110"/>
  <c r="DP194" i="110"/>
  <c r="DT194" i="110"/>
  <c r="DX194" i="110"/>
  <c r="EB194" i="110"/>
  <c r="EF194" i="110"/>
  <c r="EJ194" i="110"/>
  <c r="EN194" i="110"/>
  <c r="ER194" i="110"/>
  <c r="EV194" i="110"/>
  <c r="EZ194" i="110"/>
  <c r="FD194" i="110"/>
  <c r="FH194" i="110"/>
  <c r="FL194" i="110"/>
  <c r="FP194" i="110"/>
  <c r="FT194" i="110"/>
  <c r="FW187" i="110"/>
  <c r="FS187" i="110"/>
  <c r="FO187" i="110"/>
  <c r="FK187" i="110"/>
  <c r="FG187" i="110"/>
  <c r="FY187" i="110"/>
  <c r="FU187" i="110"/>
  <c r="DN187" i="110"/>
  <c r="DR187" i="110"/>
  <c r="DV187" i="110"/>
  <c r="DZ187" i="110"/>
  <c r="ED187" i="110"/>
  <c r="EH187" i="110"/>
  <c r="EL187" i="110"/>
  <c r="EP187" i="110"/>
  <c r="ET187" i="110"/>
  <c r="EX187" i="110"/>
  <c r="FB187" i="110"/>
  <c r="FF187" i="110"/>
  <c r="FL187" i="110"/>
  <c r="FQ187" i="110"/>
  <c r="FX187" i="110"/>
  <c r="DV181" i="110"/>
  <c r="EL181" i="110"/>
  <c r="FB181" i="110"/>
  <c r="FR181" i="110"/>
  <c r="GC181" i="110"/>
  <c r="GB181" i="110"/>
  <c r="DP174" i="110"/>
  <c r="DT174" i="110"/>
  <c r="DX174" i="110"/>
  <c r="EB174" i="110"/>
  <c r="EF174" i="110"/>
  <c r="EJ174" i="110"/>
  <c r="EN174" i="110"/>
  <c r="ER174" i="110"/>
  <c r="EV174" i="110"/>
  <c r="EZ174" i="110"/>
  <c r="FD174" i="110"/>
  <c r="FH174" i="110"/>
  <c r="FL174" i="110"/>
  <c r="FP174" i="110"/>
  <c r="FT174" i="110"/>
  <c r="DN182" i="110"/>
  <c r="DR182" i="110"/>
  <c r="DV182" i="110"/>
  <c r="DZ182" i="110"/>
  <c r="ED182" i="110"/>
  <c r="EH182" i="110"/>
  <c r="EL182" i="110"/>
  <c r="EP182" i="110"/>
  <c r="ET182" i="110"/>
  <c r="EX182" i="110"/>
  <c r="FB182" i="110"/>
  <c r="FF182" i="110"/>
  <c r="FJ182" i="110"/>
  <c r="FN182" i="110"/>
  <c r="FR182" i="110"/>
  <c r="FV182" i="110"/>
  <c r="FZ182" i="110"/>
  <c r="FW185" i="110"/>
  <c r="FS185" i="110"/>
  <c r="FO185" i="110"/>
  <c r="FK185" i="110"/>
  <c r="FG185" i="110"/>
  <c r="FC185" i="110"/>
  <c r="EY185" i="110"/>
  <c r="EU185" i="110"/>
  <c r="EQ185" i="110"/>
  <c r="EM185" i="110"/>
  <c r="EI185" i="110"/>
  <c r="EE185" i="110"/>
  <c r="EA185" i="110"/>
  <c r="DW185" i="110"/>
  <c r="DS185" i="110"/>
  <c r="DO185" i="110"/>
  <c r="FZ185" i="110"/>
  <c r="FV185" i="110"/>
  <c r="FR185" i="110"/>
  <c r="FN185" i="110"/>
  <c r="FJ185" i="110"/>
  <c r="FF185" i="110"/>
  <c r="FB185" i="110"/>
  <c r="EX185" i="110"/>
  <c r="ET185" i="110"/>
  <c r="EP185" i="110"/>
  <c r="EL185" i="110"/>
  <c r="EH185" i="110"/>
  <c r="ED185" i="110"/>
  <c r="DN185" i="110"/>
  <c r="DT185" i="110"/>
  <c r="DY185" i="110"/>
  <c r="EF185" i="110"/>
  <c r="EN185" i="110"/>
  <c r="EV185" i="110"/>
  <c r="FD185" i="110"/>
  <c r="FL185" i="110"/>
  <c r="FT185" i="110"/>
  <c r="FY184" i="110"/>
  <c r="FU184" i="110"/>
  <c r="FQ184" i="110"/>
  <c r="FM184" i="110"/>
  <c r="FI184" i="110"/>
  <c r="FE184" i="110"/>
  <c r="FA184" i="110"/>
  <c r="EW184" i="110"/>
  <c r="ES184" i="110"/>
  <c r="EO184" i="110"/>
  <c r="EK184" i="110"/>
  <c r="EG184" i="110"/>
  <c r="EC184" i="110"/>
  <c r="DY184" i="110"/>
  <c r="DU184" i="110"/>
  <c r="DQ184" i="110"/>
  <c r="D184" i="110"/>
  <c r="I184" i="110" s="1"/>
  <c r="FX184" i="110"/>
  <c r="FT184" i="110"/>
  <c r="FP184" i="110"/>
  <c r="FL184" i="110"/>
  <c r="FH184" i="110"/>
  <c r="FD184" i="110"/>
  <c r="EZ184" i="110"/>
  <c r="EV184" i="110"/>
  <c r="ER184" i="110"/>
  <c r="EN184" i="110"/>
  <c r="EJ184" i="110"/>
  <c r="EF184" i="110"/>
  <c r="EB184" i="110"/>
  <c r="DX184" i="110"/>
  <c r="DT184" i="110"/>
  <c r="DP184" i="110"/>
  <c r="DN184" i="110"/>
  <c r="DV184" i="110"/>
  <c r="ED184" i="110"/>
  <c r="EL184" i="110"/>
  <c r="ET184" i="110"/>
  <c r="FB184" i="110"/>
  <c r="FJ184" i="110"/>
  <c r="FR184" i="110"/>
  <c r="FZ184" i="110"/>
  <c r="FW186" i="110"/>
  <c r="DP186" i="110"/>
  <c r="EF186" i="110"/>
  <c r="EV186" i="110"/>
  <c r="FL186" i="110"/>
  <c r="D174" i="110"/>
  <c r="I174" i="110" s="1"/>
  <c r="DQ174" i="110"/>
  <c r="DU174" i="110"/>
  <c r="DY174" i="110"/>
  <c r="EC174" i="110"/>
  <c r="EG174" i="110"/>
  <c r="EK174" i="110"/>
  <c r="EO174" i="110"/>
  <c r="ES174" i="110"/>
  <c r="EW174" i="110"/>
  <c r="FA174" i="110"/>
  <c r="FE174" i="110"/>
  <c r="FI174" i="110"/>
  <c r="FM174" i="110"/>
  <c r="FQ174" i="110"/>
  <c r="FU174" i="110"/>
  <c r="FY174" i="110"/>
  <c r="DO182" i="110"/>
  <c r="DS182" i="110"/>
  <c r="DW182" i="110"/>
  <c r="EA182" i="110"/>
  <c r="EE182" i="110"/>
  <c r="EI182" i="110"/>
  <c r="EM182" i="110"/>
  <c r="EQ182" i="110"/>
  <c r="EU182" i="110"/>
  <c r="EY182" i="110"/>
  <c r="FC182" i="110"/>
  <c r="FG182" i="110"/>
  <c r="FK182" i="110"/>
  <c r="FO182" i="110"/>
  <c r="FS182" i="110"/>
  <c r="FW182" i="110"/>
  <c r="DP185" i="110"/>
  <c r="DU185" i="110"/>
  <c r="DZ185" i="110"/>
  <c r="EG185" i="110"/>
  <c r="EO185" i="110"/>
  <c r="EW185" i="110"/>
  <c r="FE185" i="110"/>
  <c r="FM185" i="110"/>
  <c r="FU185" i="110"/>
  <c r="GB185" i="110"/>
  <c r="DO184" i="110"/>
  <c r="DW184" i="110"/>
  <c r="EE184" i="110"/>
  <c r="EM184" i="110"/>
  <c r="EU184" i="110"/>
  <c r="FC184" i="110"/>
  <c r="FK184" i="110"/>
  <c r="FS184" i="110"/>
  <c r="GB184" i="110"/>
  <c r="DT186" i="110"/>
  <c r="EJ186" i="110"/>
  <c r="EZ186" i="110"/>
  <c r="GB186" i="110"/>
  <c r="DN174" i="110"/>
  <c r="DR174" i="110"/>
  <c r="DV174" i="110"/>
  <c r="DZ174" i="110"/>
  <c r="ED174" i="110"/>
  <c r="EH174" i="110"/>
  <c r="EL174" i="110"/>
  <c r="EP174" i="110"/>
  <c r="ET174" i="110"/>
  <c r="EX174" i="110"/>
  <c r="FB174" i="110"/>
  <c r="FF174" i="110"/>
  <c r="FJ174" i="110"/>
  <c r="FN174" i="110"/>
  <c r="FR174" i="110"/>
  <c r="FV174" i="110"/>
  <c r="FZ174" i="110"/>
  <c r="DP182" i="110"/>
  <c r="DT182" i="110"/>
  <c r="DX182" i="110"/>
  <c r="EB182" i="110"/>
  <c r="EF182" i="110"/>
  <c r="EJ182" i="110"/>
  <c r="EN182" i="110"/>
  <c r="ER182" i="110"/>
  <c r="EV182" i="110"/>
  <c r="EZ182" i="110"/>
  <c r="FD182" i="110"/>
  <c r="FH182" i="110"/>
  <c r="FL182" i="110"/>
  <c r="FP182" i="110"/>
  <c r="FT182" i="110"/>
  <c r="FX182" i="110"/>
  <c r="DQ185" i="110"/>
  <c r="DV185" i="110"/>
  <c r="EB185" i="110"/>
  <c r="EJ185" i="110"/>
  <c r="ER185" i="110"/>
  <c r="EZ185" i="110"/>
  <c r="FH185" i="110"/>
  <c r="FP185" i="110"/>
  <c r="FX185" i="110"/>
  <c r="DR184" i="110"/>
  <c r="DZ184" i="110"/>
  <c r="EH184" i="110"/>
  <c r="EP184" i="110"/>
  <c r="EX184" i="110"/>
  <c r="FF184" i="110"/>
  <c r="FN184" i="110"/>
  <c r="FV184" i="110"/>
  <c r="FY186" i="110"/>
  <c r="FU186" i="110"/>
  <c r="FQ186" i="110"/>
  <c r="FM186" i="110"/>
  <c r="FI186" i="110"/>
  <c r="FE186" i="110"/>
  <c r="FA186" i="110"/>
  <c r="EW186" i="110"/>
  <c r="ES186" i="110"/>
  <c r="EO186" i="110"/>
  <c r="EK186" i="110"/>
  <c r="EG186" i="110"/>
  <c r="EC186" i="110"/>
  <c r="DY186" i="110"/>
  <c r="DU186" i="110"/>
  <c r="DQ186" i="110"/>
  <c r="D186" i="110"/>
  <c r="DX186" i="110"/>
  <c r="EN186" i="110"/>
  <c r="FD186" i="110"/>
  <c r="FT186" i="110"/>
  <c r="FX188" i="110"/>
  <c r="FT188" i="110"/>
  <c r="FP188" i="110"/>
  <c r="FL188" i="110"/>
  <c r="FH188" i="110"/>
  <c r="FD188" i="110"/>
  <c r="EZ188" i="110"/>
  <c r="EV188" i="110"/>
  <c r="ER188" i="110"/>
  <c r="EN188" i="110"/>
  <c r="FV188" i="110"/>
  <c r="FQ188" i="110"/>
  <c r="FK188" i="110"/>
  <c r="FF188" i="110"/>
  <c r="FA188" i="110"/>
  <c r="EU188" i="110"/>
  <c r="EP188" i="110"/>
  <c r="EK188" i="110"/>
  <c r="EG188" i="110"/>
  <c r="EC188" i="110"/>
  <c r="DY188" i="110"/>
  <c r="DU188" i="110"/>
  <c r="DQ188" i="110"/>
  <c r="D188" i="110"/>
  <c r="I188" i="110" s="1"/>
  <c r="FZ188" i="110"/>
  <c r="FU188" i="110"/>
  <c r="FO188" i="110"/>
  <c r="FJ188" i="110"/>
  <c r="FE188" i="110"/>
  <c r="EY188" i="110"/>
  <c r="ET188" i="110"/>
  <c r="EO188" i="110"/>
  <c r="EJ188" i="110"/>
  <c r="EF188" i="110"/>
  <c r="EB188" i="110"/>
  <c r="DX188" i="110"/>
  <c r="DT188" i="110"/>
  <c r="DP188" i="110"/>
  <c r="FY188" i="110"/>
  <c r="FS188" i="110"/>
  <c r="FN188" i="110"/>
  <c r="FI188" i="110"/>
  <c r="FC188" i="110"/>
  <c r="EX188" i="110"/>
  <c r="ES188" i="110"/>
  <c r="EM188" i="110"/>
  <c r="EI188" i="110"/>
  <c r="EE188" i="110"/>
  <c r="EA188" i="110"/>
  <c r="DW188" i="110"/>
  <c r="DS188" i="110"/>
  <c r="DO188" i="110"/>
  <c r="FW188" i="110"/>
  <c r="FR188" i="110"/>
  <c r="FM188" i="110"/>
  <c r="FG188" i="110"/>
  <c r="FB188" i="110"/>
  <c r="EW188" i="110"/>
  <c r="EQ188" i="110"/>
  <c r="EL188" i="110"/>
  <c r="EH188" i="110"/>
  <c r="ED188" i="110"/>
  <c r="DZ188" i="110"/>
  <c r="DV188" i="110"/>
  <c r="DR188" i="110"/>
  <c r="DN188" i="110"/>
  <c r="DO174" i="110"/>
  <c r="DS174" i="110"/>
  <c r="DW174" i="110"/>
  <c r="EA174" i="110"/>
  <c r="EE174" i="110"/>
  <c r="EI174" i="110"/>
  <c r="EM174" i="110"/>
  <c r="EQ174" i="110"/>
  <c r="EU174" i="110"/>
  <c r="EY174" i="110"/>
  <c r="FC174" i="110"/>
  <c r="FG174" i="110"/>
  <c r="FK174" i="110"/>
  <c r="FO174" i="110"/>
  <c r="FS174" i="110"/>
  <c r="D182" i="110"/>
  <c r="I182" i="110" s="1"/>
  <c r="DQ182" i="110"/>
  <c r="DU182" i="110"/>
  <c r="DY182" i="110"/>
  <c r="EC182" i="110"/>
  <c r="EG182" i="110"/>
  <c r="EK182" i="110"/>
  <c r="EO182" i="110"/>
  <c r="ES182" i="110"/>
  <c r="EW182" i="110"/>
  <c r="FA182" i="110"/>
  <c r="FE182" i="110"/>
  <c r="FI182" i="110"/>
  <c r="FM182" i="110"/>
  <c r="FQ182" i="110"/>
  <c r="FU182" i="110"/>
  <c r="DR185" i="110"/>
  <c r="DX185" i="110"/>
  <c r="EC185" i="110"/>
  <c r="EK185" i="110"/>
  <c r="ES185" i="110"/>
  <c r="FA185" i="110"/>
  <c r="FI185" i="110"/>
  <c r="FQ185" i="110"/>
  <c r="FY185" i="110"/>
  <c r="DS184" i="110"/>
  <c r="EA184" i="110"/>
  <c r="EI184" i="110"/>
  <c r="EQ184" i="110"/>
  <c r="EY184" i="110"/>
  <c r="FG184" i="110"/>
  <c r="FO184" i="110"/>
  <c r="FW184" i="110"/>
  <c r="EB186" i="110"/>
  <c r="ER186" i="110"/>
  <c r="FH186" i="110"/>
  <c r="FX186" i="110"/>
  <c r="GC193" i="110"/>
  <c r="GB193" i="110"/>
  <c r="D189" i="110"/>
  <c r="FX189" i="110"/>
  <c r="FT189" i="110"/>
  <c r="FP189" i="110"/>
  <c r="FL189" i="110"/>
  <c r="FH189" i="110"/>
  <c r="FD189" i="110"/>
  <c r="EZ189" i="110"/>
  <c r="EV189" i="110"/>
  <c r="ER189" i="110"/>
  <c r="EN189" i="110"/>
  <c r="EJ189" i="110"/>
  <c r="EF189" i="110"/>
  <c r="EB189" i="110"/>
  <c r="DX189" i="110"/>
  <c r="DT189" i="110"/>
  <c r="DP189" i="110"/>
  <c r="DS189" i="110"/>
  <c r="EI189" i="110"/>
  <c r="EY189" i="110"/>
  <c r="FO189" i="110"/>
  <c r="GB192" i="110"/>
  <c r="DN186" i="110"/>
  <c r="DR186" i="110"/>
  <c r="DV186" i="110"/>
  <c r="DZ186" i="110"/>
  <c r="ED186" i="110"/>
  <c r="EH186" i="110"/>
  <c r="EL186" i="110"/>
  <c r="EP186" i="110"/>
  <c r="ET186" i="110"/>
  <c r="EX186" i="110"/>
  <c r="FB186" i="110"/>
  <c r="FF186" i="110"/>
  <c r="FJ186" i="110"/>
  <c r="FN186" i="110"/>
  <c r="FR186" i="110"/>
  <c r="FV186" i="110"/>
  <c r="FZ186" i="110"/>
  <c r="DW189" i="110"/>
  <c r="EM189" i="110"/>
  <c r="FC189" i="110"/>
  <c r="FS189" i="110"/>
  <c r="EC191" i="110"/>
  <c r="ES191" i="110"/>
  <c r="FI191" i="110"/>
  <c r="FY191" i="110"/>
  <c r="D192" i="110"/>
  <c r="I192" i="110" s="1"/>
  <c r="FL192" i="110"/>
  <c r="FH192" i="110"/>
  <c r="FD192" i="110"/>
  <c r="EZ192" i="110"/>
  <c r="EV192" i="110"/>
  <c r="ER192" i="110"/>
  <c r="EN192" i="110"/>
  <c r="EJ192" i="110"/>
  <c r="EF192" i="110"/>
  <c r="EB192" i="110"/>
  <c r="DX192" i="110"/>
  <c r="DT192" i="110"/>
  <c r="DP192" i="110"/>
  <c r="DS192" i="110"/>
  <c r="EI192" i="110"/>
  <c r="EY192" i="110"/>
  <c r="FO192" i="110"/>
  <c r="D193" i="110"/>
  <c r="DY193" i="110"/>
  <c r="EO193" i="110"/>
  <c r="FE193" i="110"/>
  <c r="FU193" i="110"/>
  <c r="DO186" i="110"/>
  <c r="DS186" i="110"/>
  <c r="DW186" i="110"/>
  <c r="EA186" i="110"/>
  <c r="EE186" i="110"/>
  <c r="EI186" i="110"/>
  <c r="EM186" i="110"/>
  <c r="EQ186" i="110"/>
  <c r="EU186" i="110"/>
  <c r="EY186" i="110"/>
  <c r="FC186" i="110"/>
  <c r="FG186" i="110"/>
  <c r="FK186" i="110"/>
  <c r="FO186" i="110"/>
  <c r="FS186" i="110"/>
  <c r="GB188" i="110"/>
  <c r="EA189" i="110"/>
  <c r="EQ189" i="110"/>
  <c r="FG189" i="110"/>
  <c r="FW189" i="110"/>
  <c r="FX191" i="110"/>
  <c r="DQ191" i="110"/>
  <c r="EG191" i="110"/>
  <c r="EW191" i="110"/>
  <c r="GC191" i="110"/>
  <c r="GB191" i="110"/>
  <c r="DW192" i="110"/>
  <c r="EM192" i="110"/>
  <c r="FC192" i="110"/>
  <c r="FS192" i="110"/>
  <c r="EC193" i="110"/>
  <c r="ES193" i="110"/>
  <c r="FI193" i="110"/>
  <c r="DN191" i="110"/>
  <c r="DR191" i="110"/>
  <c r="DV191" i="110"/>
  <c r="DZ191" i="110"/>
  <c r="ED191" i="110"/>
  <c r="EH191" i="110"/>
  <c r="EL191" i="110"/>
  <c r="EP191" i="110"/>
  <c r="ET191" i="110"/>
  <c r="EX191" i="110"/>
  <c r="FB191" i="110"/>
  <c r="FF191" i="110"/>
  <c r="FJ191" i="110"/>
  <c r="FN191" i="110"/>
  <c r="FR191" i="110"/>
  <c r="FV191" i="110"/>
  <c r="FZ191" i="110"/>
  <c r="FP192" i="110"/>
  <c r="FT192" i="110"/>
  <c r="FX192" i="110"/>
  <c r="DN193" i="110"/>
  <c r="DR193" i="110"/>
  <c r="DV193" i="110"/>
  <c r="DZ193" i="110"/>
  <c r="ED193" i="110"/>
  <c r="EH193" i="110"/>
  <c r="EL193" i="110"/>
  <c r="EP193" i="110"/>
  <c r="ET193" i="110"/>
  <c r="EX193" i="110"/>
  <c r="FB193" i="110"/>
  <c r="FF193" i="110"/>
  <c r="FJ193" i="110"/>
  <c r="FN193" i="110"/>
  <c r="FR193" i="110"/>
  <c r="FV193" i="110"/>
  <c r="FZ193" i="110"/>
  <c r="DQ189" i="110"/>
  <c r="DU189" i="110"/>
  <c r="DY189" i="110"/>
  <c r="EC189" i="110"/>
  <c r="EG189" i="110"/>
  <c r="EK189" i="110"/>
  <c r="EO189" i="110"/>
  <c r="ES189" i="110"/>
  <c r="EW189" i="110"/>
  <c r="FA189" i="110"/>
  <c r="FE189" i="110"/>
  <c r="FI189" i="110"/>
  <c r="FM189" i="110"/>
  <c r="FQ189" i="110"/>
  <c r="FU189" i="110"/>
  <c r="FY189" i="110"/>
  <c r="DO191" i="110"/>
  <c r="DS191" i="110"/>
  <c r="DW191" i="110"/>
  <c r="EA191" i="110"/>
  <c r="EE191" i="110"/>
  <c r="EI191" i="110"/>
  <c r="EM191" i="110"/>
  <c r="EQ191" i="110"/>
  <c r="EU191" i="110"/>
  <c r="EY191" i="110"/>
  <c r="FC191" i="110"/>
  <c r="FG191" i="110"/>
  <c r="FK191" i="110"/>
  <c r="FO191" i="110"/>
  <c r="FS191" i="110"/>
  <c r="FW191" i="110"/>
  <c r="DQ192" i="110"/>
  <c r="DU192" i="110"/>
  <c r="DY192" i="110"/>
  <c r="EC192" i="110"/>
  <c r="EG192" i="110"/>
  <c r="EK192" i="110"/>
  <c r="EO192" i="110"/>
  <c r="ES192" i="110"/>
  <c r="EW192" i="110"/>
  <c r="FA192" i="110"/>
  <c r="FE192" i="110"/>
  <c r="FI192" i="110"/>
  <c r="FM192" i="110"/>
  <c r="FQ192" i="110"/>
  <c r="FU192" i="110"/>
  <c r="FY192" i="110"/>
  <c r="DO193" i="110"/>
  <c r="DS193" i="110"/>
  <c r="DW193" i="110"/>
  <c r="EA193" i="110"/>
  <c r="EE193" i="110"/>
  <c r="EI193" i="110"/>
  <c r="EM193" i="110"/>
  <c r="EQ193" i="110"/>
  <c r="EU193" i="110"/>
  <c r="EY193" i="110"/>
  <c r="FC193" i="110"/>
  <c r="FG193" i="110"/>
  <c r="FK193" i="110"/>
  <c r="FO193" i="110"/>
  <c r="FS193" i="110"/>
  <c r="FW193" i="110"/>
  <c r="DN189" i="110"/>
  <c r="DR189" i="110"/>
  <c r="DV189" i="110"/>
  <c r="DZ189" i="110"/>
  <c r="ED189" i="110"/>
  <c r="EH189" i="110"/>
  <c r="EL189" i="110"/>
  <c r="EP189" i="110"/>
  <c r="ET189" i="110"/>
  <c r="EX189" i="110"/>
  <c r="FB189" i="110"/>
  <c r="FF189" i="110"/>
  <c r="FJ189" i="110"/>
  <c r="FN189" i="110"/>
  <c r="FR189" i="110"/>
  <c r="FV189" i="110"/>
  <c r="DP191" i="110"/>
  <c r="DT191" i="110"/>
  <c r="DX191" i="110"/>
  <c r="EB191" i="110"/>
  <c r="EF191" i="110"/>
  <c r="EJ191" i="110"/>
  <c r="EN191" i="110"/>
  <c r="ER191" i="110"/>
  <c r="EV191" i="110"/>
  <c r="EZ191" i="110"/>
  <c r="FD191" i="110"/>
  <c r="FH191" i="110"/>
  <c r="FL191" i="110"/>
  <c r="FP191" i="110"/>
  <c r="FT191" i="110"/>
  <c r="DN192" i="110"/>
  <c r="DR192" i="110"/>
  <c r="DV192" i="110"/>
  <c r="DZ192" i="110"/>
  <c r="ED192" i="110"/>
  <c r="EH192" i="110"/>
  <c r="EL192" i="110"/>
  <c r="EP192" i="110"/>
  <c r="ET192" i="110"/>
  <c r="EX192" i="110"/>
  <c r="FB192" i="110"/>
  <c r="FF192" i="110"/>
  <c r="FJ192" i="110"/>
  <c r="FN192" i="110"/>
  <c r="FR192" i="110"/>
  <c r="FV192" i="110"/>
  <c r="DP193" i="110"/>
  <c r="DT193" i="110"/>
  <c r="DX193" i="110"/>
  <c r="EB193" i="110"/>
  <c r="EF193" i="110"/>
  <c r="EJ193" i="110"/>
  <c r="EN193" i="110"/>
  <c r="ER193" i="110"/>
  <c r="EV193" i="110"/>
  <c r="EZ193" i="110"/>
  <c r="FD193" i="110"/>
  <c r="FH193" i="110"/>
  <c r="FL193" i="110"/>
  <c r="FP193" i="110"/>
  <c r="FT193" i="110"/>
  <c r="DO17" i="110"/>
  <c r="DS17" i="110"/>
  <c r="DW17" i="110"/>
  <c r="EA17" i="110"/>
  <c r="EE17" i="110"/>
  <c r="EI17" i="110"/>
  <c r="EM17" i="110"/>
  <c r="EQ17" i="110"/>
  <c r="EU17" i="110"/>
  <c r="EY17" i="110"/>
  <c r="FC17" i="110"/>
  <c r="FG17" i="110"/>
  <c r="FK17" i="110"/>
  <c r="FO17" i="110"/>
  <c r="FS17" i="110"/>
  <c r="DO18" i="110"/>
  <c r="DS18" i="110"/>
  <c r="DW18" i="110"/>
  <c r="EA18" i="110"/>
  <c r="EE18" i="110"/>
  <c r="EI18" i="110"/>
  <c r="EN18" i="110"/>
  <c r="ES18" i="110"/>
  <c r="EY18" i="110"/>
  <c r="FD18" i="110"/>
  <c r="FI18" i="110"/>
  <c r="FO18" i="110"/>
  <c r="FT18" i="110"/>
  <c r="FZ195" i="110"/>
  <c r="FV195" i="110"/>
  <c r="FR195" i="110"/>
  <c r="FN195" i="110"/>
  <c r="FJ195" i="110"/>
  <c r="FF195" i="110"/>
  <c r="FB195" i="110"/>
  <c r="EX195" i="110"/>
  <c r="ET195" i="110"/>
  <c r="EP195" i="110"/>
  <c r="EL195" i="110"/>
  <c r="EH195" i="110"/>
  <c r="ED195" i="110"/>
  <c r="DZ195" i="110"/>
  <c r="DV195" i="110"/>
  <c r="DR195" i="110"/>
  <c r="DN195" i="110"/>
  <c r="FY195" i="110"/>
  <c r="FU195" i="110"/>
  <c r="FQ195" i="110"/>
  <c r="FM195" i="110"/>
  <c r="FI195" i="110"/>
  <c r="FE195" i="110"/>
  <c r="FA195" i="110"/>
  <c r="EW195" i="110"/>
  <c r="ES195" i="110"/>
  <c r="EO195" i="110"/>
  <c r="EK195" i="110"/>
  <c r="EG195" i="110"/>
  <c r="EC195" i="110"/>
  <c r="DY195" i="110"/>
  <c r="DU195" i="110"/>
  <c r="DQ195" i="110"/>
  <c r="FX195" i="110"/>
  <c r="FT195" i="110"/>
  <c r="FP195" i="110"/>
  <c r="FL195" i="110"/>
  <c r="FH195" i="110"/>
  <c r="FD195" i="110"/>
  <c r="EZ195" i="110"/>
  <c r="EV195" i="110"/>
  <c r="ER195" i="110"/>
  <c r="EN195" i="110"/>
  <c r="EJ195" i="110"/>
  <c r="EF195" i="110"/>
  <c r="EB195" i="110"/>
  <c r="DX195" i="110"/>
  <c r="DT195" i="110"/>
  <c r="DP195" i="110"/>
  <c r="DO195" i="110"/>
  <c r="EE195" i="110"/>
  <c r="EU195" i="110"/>
  <c r="FK195" i="110"/>
  <c r="DP17" i="110"/>
  <c r="DT17" i="110"/>
  <c r="DX17" i="110"/>
  <c r="EB17" i="110"/>
  <c r="EF17" i="110"/>
  <c r="EJ17" i="110"/>
  <c r="EN17" i="110"/>
  <c r="ER17" i="110"/>
  <c r="EV17" i="110"/>
  <c r="EZ17" i="110"/>
  <c r="FD17" i="110"/>
  <c r="FH17" i="110"/>
  <c r="FL17" i="110"/>
  <c r="FP17" i="110"/>
  <c r="FT17" i="110"/>
  <c r="FX17" i="110"/>
  <c r="DP18" i="110"/>
  <c r="DT18" i="110"/>
  <c r="DX18" i="110"/>
  <c r="EB18" i="110"/>
  <c r="EF18" i="110"/>
  <c r="EJ18" i="110"/>
  <c r="EO18" i="110"/>
  <c r="EU18" i="110"/>
  <c r="EZ18" i="110"/>
  <c r="FE18" i="110"/>
  <c r="FK18" i="110"/>
  <c r="FP18" i="110"/>
  <c r="FU18" i="110"/>
  <c r="GB18" i="110"/>
  <c r="DS195" i="110"/>
  <c r="EI195" i="110"/>
  <c r="EY195" i="110"/>
  <c r="FO195" i="110"/>
  <c r="GC195" i="110"/>
  <c r="D196" i="110"/>
  <c r="I196" i="110" s="1"/>
  <c r="DY196" i="110"/>
  <c r="EO196" i="110"/>
  <c r="FE196" i="110"/>
  <c r="FU196" i="110"/>
  <c r="D17" i="110"/>
  <c r="DQ17" i="110"/>
  <c r="DU17" i="110"/>
  <c r="DY17" i="110"/>
  <c r="EC17" i="110"/>
  <c r="EG17" i="110"/>
  <c r="EK17" i="110"/>
  <c r="EO17" i="110"/>
  <c r="ES17" i="110"/>
  <c r="EW17" i="110"/>
  <c r="FA17" i="110"/>
  <c r="FE17" i="110"/>
  <c r="FI17" i="110"/>
  <c r="FM17" i="110"/>
  <c r="FQ17" i="110"/>
  <c r="FU17" i="110"/>
  <c r="FY17" i="110"/>
  <c r="D18" i="110"/>
  <c r="DQ18" i="110"/>
  <c r="DU18" i="110"/>
  <c r="DY18" i="110"/>
  <c r="EC18" i="110"/>
  <c r="EG18" i="110"/>
  <c r="EK18" i="110"/>
  <c r="EQ18" i="110"/>
  <c r="EV18" i="110"/>
  <c r="FA18" i="110"/>
  <c r="FG18" i="110"/>
  <c r="FL18" i="110"/>
  <c r="FQ18" i="110"/>
  <c r="DW195" i="110"/>
  <c r="EM195" i="110"/>
  <c r="FC195" i="110"/>
  <c r="FS195" i="110"/>
  <c r="EC196" i="110"/>
  <c r="ES196" i="110"/>
  <c r="FI196" i="110"/>
  <c r="DN17" i="110"/>
  <c r="DR17" i="110"/>
  <c r="DV17" i="110"/>
  <c r="DZ17" i="110"/>
  <c r="ED17" i="110"/>
  <c r="EH17" i="110"/>
  <c r="EL17" i="110"/>
  <c r="EP17" i="110"/>
  <c r="ET17" i="110"/>
  <c r="EX17" i="110"/>
  <c r="FB17" i="110"/>
  <c r="FF17" i="110"/>
  <c r="FJ17" i="110"/>
  <c r="FN17" i="110"/>
  <c r="FR17" i="110"/>
  <c r="FV17" i="110"/>
  <c r="FZ18" i="110"/>
  <c r="FV18" i="110"/>
  <c r="FR18" i="110"/>
  <c r="FN18" i="110"/>
  <c r="FJ18" i="110"/>
  <c r="FF18" i="110"/>
  <c r="FB18" i="110"/>
  <c r="EX18" i="110"/>
  <c r="ET18" i="110"/>
  <c r="EP18" i="110"/>
  <c r="EL18" i="110"/>
  <c r="DN18" i="110"/>
  <c r="DR18" i="110"/>
  <c r="DV18" i="110"/>
  <c r="DZ18" i="110"/>
  <c r="ED18" i="110"/>
  <c r="EH18" i="110"/>
  <c r="EM18" i="110"/>
  <c r="ER18" i="110"/>
  <c r="EW18" i="110"/>
  <c r="FC18" i="110"/>
  <c r="FH18" i="110"/>
  <c r="FM18" i="110"/>
  <c r="FS18" i="110"/>
  <c r="FX18" i="110"/>
  <c r="EA195" i="110"/>
  <c r="EQ195" i="110"/>
  <c r="FG195" i="110"/>
  <c r="FW195" i="110"/>
  <c r="GC196" i="110"/>
  <c r="GB196" i="110"/>
  <c r="DN196" i="110"/>
  <c r="DR196" i="110"/>
  <c r="DV196" i="110"/>
  <c r="DZ196" i="110"/>
  <c r="ED196" i="110"/>
  <c r="EH196" i="110"/>
  <c r="EL196" i="110"/>
  <c r="EP196" i="110"/>
  <c r="ET196" i="110"/>
  <c r="EX196" i="110"/>
  <c r="FB196" i="110"/>
  <c r="FF196" i="110"/>
  <c r="FJ196" i="110"/>
  <c r="FN196" i="110"/>
  <c r="FR196" i="110"/>
  <c r="FV196" i="110"/>
  <c r="FZ196" i="110"/>
  <c r="DO196" i="110"/>
  <c r="DS196" i="110"/>
  <c r="DW196" i="110"/>
  <c r="EA196" i="110"/>
  <c r="EE196" i="110"/>
  <c r="EI196" i="110"/>
  <c r="EM196" i="110"/>
  <c r="EQ196" i="110"/>
  <c r="EU196" i="110"/>
  <c r="EY196" i="110"/>
  <c r="FC196" i="110"/>
  <c r="FG196" i="110"/>
  <c r="FK196" i="110"/>
  <c r="FO196" i="110"/>
  <c r="FS196" i="110"/>
  <c r="DP196" i="110"/>
  <c r="DT196" i="110"/>
  <c r="DX196" i="110"/>
  <c r="EB196" i="110"/>
  <c r="EF196" i="110"/>
  <c r="EJ196" i="110"/>
  <c r="EN196" i="110"/>
  <c r="ER196" i="110"/>
  <c r="EV196" i="110"/>
  <c r="EZ196" i="110"/>
  <c r="FD196" i="110"/>
  <c r="FH196" i="110"/>
  <c r="FL196" i="110"/>
  <c r="FP196" i="110"/>
  <c r="FT196" i="110"/>
  <c r="AH22" i="367"/>
  <c r="BN22" i="367" s="1"/>
  <c r="BO22" i="367" s="1"/>
  <c r="AN22" i="371"/>
  <c r="L27" i="323"/>
  <c r="T22" i="376"/>
  <c r="AG23" i="323"/>
  <c r="M30" i="323"/>
  <c r="AA29" i="367"/>
  <c r="CD29" i="367" s="1"/>
  <c r="CE29" i="367" s="1"/>
  <c r="Z20" i="323"/>
  <c r="AA16" i="324"/>
  <c r="CD16" i="324" s="1"/>
  <c r="CE16" i="324" s="1"/>
  <c r="AH30" i="324"/>
  <c r="AH26" i="367"/>
  <c r="BN26" i="367" s="1"/>
  <c r="BO26" i="367" s="1"/>
  <c r="AG21" i="371"/>
  <c r="AO24" i="371"/>
  <c r="S14" i="376"/>
  <c r="L25" i="323"/>
  <c r="L25" i="324"/>
  <c r="AG19" i="368"/>
  <c r="M28" i="371"/>
  <c r="BE28" i="371" s="1"/>
  <c r="BF28" i="371" s="1"/>
  <c r="AG18" i="376"/>
  <c r="AA24" i="376"/>
  <c r="T22" i="323"/>
  <c r="AN23" i="323"/>
  <c r="T26" i="323"/>
  <c r="Z27" i="323"/>
  <c r="Z13" i="367"/>
  <c r="Z24" i="367"/>
  <c r="L19" i="368"/>
  <c r="CJ27" i="370"/>
  <c r="CK27" i="370" s="1"/>
  <c r="L22" i="371"/>
  <c r="T23" i="371"/>
  <c r="CA23" i="371" s="1"/>
  <c r="CB23" i="371" s="1"/>
  <c r="Z23" i="376"/>
  <c r="S25" i="376"/>
  <c r="Z15" i="324"/>
  <c r="S19" i="324"/>
  <c r="AN25" i="324"/>
  <c r="AA21" i="367"/>
  <c r="AN28" i="367"/>
  <c r="T30" i="367"/>
  <c r="CA30" i="367" s="1"/>
  <c r="CB30" i="367" s="1"/>
  <c r="L27" i="368"/>
  <c r="Z15" i="371"/>
  <c r="S27" i="371"/>
  <c r="M30" i="374"/>
  <c r="BE30" i="374" s="1"/>
  <c r="BF30" i="374" s="1"/>
  <c r="M19" i="376"/>
  <c r="L23" i="323"/>
  <c r="AO30" i="323"/>
  <c r="AG25" i="324"/>
  <c r="M26" i="324"/>
  <c r="AO19" i="367"/>
  <c r="BQ19" i="367" s="1"/>
  <c r="BR19" i="367" s="1"/>
  <c r="T22" i="367"/>
  <c r="CA22" i="367" s="1"/>
  <c r="CB22" i="367" s="1"/>
  <c r="L24" i="367"/>
  <c r="T26" i="367"/>
  <c r="CA26" i="367" s="1"/>
  <c r="CB26" i="367" s="1"/>
  <c r="L28" i="367"/>
  <c r="T29" i="367"/>
  <c r="CA29" i="367" s="1"/>
  <c r="CB29" i="367" s="1"/>
  <c r="AO29" i="367"/>
  <c r="BQ29" i="367" s="1"/>
  <c r="BR29" i="367" s="1"/>
  <c r="AH30" i="367"/>
  <c r="BN30" i="367" s="1"/>
  <c r="BO30" i="367" s="1"/>
  <c r="AG18" i="368"/>
  <c r="BQ29" i="370"/>
  <c r="BR29" i="370" s="1"/>
  <c r="AN17" i="371"/>
  <c r="AA31" i="371"/>
  <c r="CD31" i="371" s="1"/>
  <c r="CE31" i="371" s="1"/>
  <c r="T20" i="374"/>
  <c r="L21" i="374"/>
  <c r="L14" i="376"/>
  <c r="AO23" i="371"/>
  <c r="CJ23" i="371" s="1"/>
  <c r="CK23" i="371" s="1"/>
  <c r="S25" i="371"/>
  <c r="Z27" i="371"/>
  <c r="AG29" i="371"/>
  <c r="M20" i="374"/>
  <c r="AH20" i="374"/>
  <c r="BN20" i="374" s="1"/>
  <c r="BO20" i="374" s="1"/>
  <c r="AA26" i="374"/>
  <c r="BK26" i="374" s="1"/>
  <c r="BL26" i="374" s="1"/>
  <c r="AH30" i="374"/>
  <c r="BN30" i="374" s="1"/>
  <c r="BO30" i="374" s="1"/>
  <c r="AH19" i="376"/>
  <c r="BN19" i="376" s="1"/>
  <c r="BO19" i="376" s="1"/>
  <c r="Z25" i="376"/>
  <c r="J12" i="365"/>
  <c r="BX12" i="365" s="1"/>
  <c r="BY12" i="365" s="1"/>
  <c r="AO21" i="323"/>
  <c r="AH22" i="323"/>
  <c r="Z23" i="323"/>
  <c r="Z25" i="323"/>
  <c r="AN27" i="323"/>
  <c r="AA31" i="323"/>
  <c r="AA17" i="324"/>
  <c r="BK17" i="324" s="1"/>
  <c r="BL17" i="324" s="1"/>
  <c r="S20" i="324"/>
  <c r="M21" i="324"/>
  <c r="BX21" i="324" s="1"/>
  <c r="BY21" i="324" s="1"/>
  <c r="Z25" i="324"/>
  <c r="AO26" i="324"/>
  <c r="AA17" i="367"/>
  <c r="BK17" i="367" s="1"/>
  <c r="BL17" i="367" s="1"/>
  <c r="M29" i="367"/>
  <c r="BE29" i="367" s="1"/>
  <c r="BF29" i="367" s="1"/>
  <c r="S21" i="368"/>
  <c r="M29" i="368"/>
  <c r="Z29" i="323"/>
  <c r="AG20" i="324"/>
  <c r="AO21" i="324"/>
  <c r="CJ21" i="324" s="1"/>
  <c r="CK21" i="324" s="1"/>
  <c r="S25" i="324"/>
  <c r="M19" i="367"/>
  <c r="BE19" i="367" s="1"/>
  <c r="BF19" i="367" s="1"/>
  <c r="S19" i="368"/>
  <c r="AN19" i="368"/>
  <c r="AO29" i="368"/>
  <c r="L21" i="371"/>
  <c r="M23" i="371"/>
  <c r="BX23" i="371" s="1"/>
  <c r="BY23" i="371" s="1"/>
  <c r="AO28" i="371"/>
  <c r="L22" i="374"/>
  <c r="S22" i="374"/>
  <c r="Z22" i="374"/>
  <c r="AG22" i="374"/>
  <c r="AN22" i="374"/>
  <c r="S24" i="374"/>
  <c r="Z28" i="374"/>
  <c r="AH29" i="374"/>
  <c r="BN29" i="374" s="1"/>
  <c r="BO29" i="374" s="1"/>
  <c r="Z18" i="376"/>
  <c r="L25" i="376"/>
  <c r="AN25" i="376"/>
  <c r="M30" i="376"/>
  <c r="AG21" i="374"/>
  <c r="M29" i="374"/>
  <c r="BE29" i="374" s="1"/>
  <c r="BF29" i="374" s="1"/>
  <c r="AG17" i="376"/>
  <c r="T19" i="376"/>
  <c r="AO19" i="376"/>
  <c r="S21" i="376"/>
  <c r="AG25" i="376"/>
  <c r="AA26" i="376"/>
  <c r="AG27" i="376"/>
  <c r="L28" i="376"/>
  <c r="S28" i="376"/>
  <c r="Z28" i="376"/>
  <c r="AG28" i="376"/>
  <c r="AO30" i="376"/>
  <c r="AO25" i="323"/>
  <c r="AN25" i="323"/>
  <c r="T27" i="323"/>
  <c r="S27" i="323"/>
  <c r="M29" i="323"/>
  <c r="L29" i="323"/>
  <c r="S30" i="323"/>
  <c r="T30" i="323"/>
  <c r="AN17" i="324"/>
  <c r="AO17" i="324"/>
  <c r="CJ17" i="324" s="1"/>
  <c r="CK17" i="324" s="1"/>
  <c r="Z21" i="324"/>
  <c r="AA21" i="324"/>
  <c r="CD21" i="324" s="1"/>
  <c r="CE21" i="324" s="1"/>
  <c r="AG29" i="367"/>
  <c r="AH29" i="367"/>
  <c r="BN29" i="367" s="1"/>
  <c r="BO29" i="367" s="1"/>
  <c r="AH21" i="323"/>
  <c r="T23" i="323"/>
  <c r="S23" i="323"/>
  <c r="AH27" i="323"/>
  <c r="AG27" i="323"/>
  <c r="AO29" i="323"/>
  <c r="AN29" i="323"/>
  <c r="S31" i="323"/>
  <c r="T31" i="323"/>
  <c r="Z19" i="367"/>
  <c r="AA19" i="367"/>
  <c r="CD19" i="367" s="1"/>
  <c r="CE19" i="367" s="1"/>
  <c r="AG12" i="320"/>
  <c r="L21" i="323"/>
  <c r="M21" i="323"/>
  <c r="AA20" i="324"/>
  <c r="CD20" i="324" s="1"/>
  <c r="CE20" i="324" s="1"/>
  <c r="Z20" i="324"/>
  <c r="T18" i="367"/>
  <c r="BH18" i="367" s="1"/>
  <c r="BI18" i="367" s="1"/>
  <c r="S18" i="367"/>
  <c r="T19" i="323"/>
  <c r="S19" i="323"/>
  <c r="AG26" i="323"/>
  <c r="AH26" i="323"/>
  <c r="AN16" i="324"/>
  <c r="AO16" i="324"/>
  <c r="BQ16" i="324" s="1"/>
  <c r="BR16" i="324" s="1"/>
  <c r="L17" i="367"/>
  <c r="M17" i="367"/>
  <c r="BX17" i="367" s="1"/>
  <c r="BY17" i="367" s="1"/>
  <c r="M25" i="374"/>
  <c r="T25" i="374"/>
  <c r="AA25" i="374"/>
  <c r="AH25" i="374"/>
  <c r="BN25" i="374" s="1"/>
  <c r="BO25" i="374" s="1"/>
  <c r="AO25" i="374"/>
  <c r="M29" i="376"/>
  <c r="BE29" i="376" s="1"/>
  <c r="BF29" i="376" s="1"/>
  <c r="T29" i="376"/>
  <c r="BH29" i="376" s="1"/>
  <c r="BI29" i="376" s="1"/>
  <c r="AA29" i="376"/>
  <c r="AH29" i="376"/>
  <c r="BN29" i="376" s="1"/>
  <c r="BO29" i="376" s="1"/>
  <c r="AO29" i="376"/>
  <c r="BQ29" i="376" s="1"/>
  <c r="BR29" i="376" s="1"/>
  <c r="AN15" i="324"/>
  <c r="M17" i="324"/>
  <c r="BX17" i="324" s="1"/>
  <c r="BY17" i="324" s="1"/>
  <c r="L20" i="324"/>
  <c r="AN20" i="324"/>
  <c r="L24" i="324"/>
  <c r="AA26" i="324"/>
  <c r="T30" i="324"/>
  <c r="CA30" i="324" s="1"/>
  <c r="CB30" i="324" s="1"/>
  <c r="S15" i="323"/>
  <c r="Z19" i="368"/>
  <c r="AA22" i="368"/>
  <c r="L26" i="371"/>
  <c r="AA28" i="371"/>
  <c r="CD28" i="371" s="1"/>
  <c r="CE28" i="371" s="1"/>
  <c r="S29" i="371"/>
  <c r="M30" i="371"/>
  <c r="AH31" i="371"/>
  <c r="CG31" i="371" s="1"/>
  <c r="CH31" i="371" s="1"/>
  <c r="S11" i="374"/>
  <c r="AN21" i="374"/>
  <c r="T26" i="374"/>
  <c r="AO26" i="374"/>
  <c r="AO29" i="374"/>
  <c r="BQ29" i="374" s="1"/>
  <c r="BR29" i="374" s="1"/>
  <c r="T30" i="374"/>
  <c r="AO30" i="374"/>
  <c r="BK21" i="376"/>
  <c r="BL21" i="376" s="1"/>
  <c r="T145" i="110"/>
  <c r="T76" i="110"/>
  <c r="G16" i="327"/>
  <c r="N15" i="327"/>
  <c r="BN29" i="327"/>
  <c r="BO29" i="327" s="1"/>
  <c r="CG29" i="327"/>
  <c r="CH29" i="327" s="1"/>
  <c r="CA27" i="327"/>
  <c r="CB27" i="327" s="1"/>
  <c r="BX29" i="327"/>
  <c r="BY29" i="327" s="1"/>
  <c r="Z22" i="323"/>
  <c r="AA22" i="323"/>
  <c r="AH29" i="323"/>
  <c r="AG29" i="323"/>
  <c r="AG22" i="324"/>
  <c r="AH22" i="324"/>
  <c r="CG22" i="324" s="1"/>
  <c r="CH22" i="324" s="1"/>
  <c r="S26" i="324"/>
  <c r="T26" i="324"/>
  <c r="CA26" i="324" s="1"/>
  <c r="CB26" i="324" s="1"/>
  <c r="M29" i="324"/>
  <c r="BE29" i="324" s="1"/>
  <c r="BF29" i="324" s="1"/>
  <c r="L29" i="324"/>
  <c r="AA29" i="324"/>
  <c r="CD29" i="324" s="1"/>
  <c r="CE29" i="324" s="1"/>
  <c r="Z29" i="324"/>
  <c r="AO29" i="324"/>
  <c r="BQ29" i="324" s="1"/>
  <c r="BR29" i="324" s="1"/>
  <c r="AN29" i="324"/>
  <c r="T20" i="367"/>
  <c r="CA20" i="367" s="1"/>
  <c r="CB20" i="367" s="1"/>
  <c r="S20" i="367"/>
  <c r="AH20" i="367"/>
  <c r="BN20" i="367" s="1"/>
  <c r="BO20" i="367" s="1"/>
  <c r="AG20" i="367"/>
  <c r="S21" i="367"/>
  <c r="T21" i="367"/>
  <c r="CA21" i="367" s="1"/>
  <c r="CB21" i="367" s="1"/>
  <c r="T24" i="367"/>
  <c r="BH24" i="367" s="1"/>
  <c r="BI24" i="367" s="1"/>
  <c r="S24" i="367"/>
  <c r="Z26" i="367"/>
  <c r="AA26" i="367"/>
  <c r="BK26" i="367" s="1"/>
  <c r="BL26" i="367" s="1"/>
  <c r="L30" i="367"/>
  <c r="M30" i="367"/>
  <c r="BX30" i="367" s="1"/>
  <c r="BY30" i="367" s="1"/>
  <c r="U16" i="368"/>
  <c r="G16" i="368"/>
  <c r="M20" i="323"/>
  <c r="L20" i="323"/>
  <c r="AA21" i="323"/>
  <c r="AN22" i="323"/>
  <c r="AO22" i="323"/>
  <c r="T25" i="323"/>
  <c r="S25" i="323"/>
  <c r="L26" i="323"/>
  <c r="M26" i="323"/>
  <c r="AH30" i="323"/>
  <c r="M31" i="323"/>
  <c r="AO31" i="323"/>
  <c r="T16" i="324"/>
  <c r="CA16" i="324" s="1"/>
  <c r="CB16" i="324" s="1"/>
  <c r="S17" i="324"/>
  <c r="T17" i="324"/>
  <c r="CA17" i="324" s="1"/>
  <c r="CB17" i="324" s="1"/>
  <c r="M19" i="324"/>
  <c r="BE19" i="324" s="1"/>
  <c r="BF19" i="324" s="1"/>
  <c r="L19" i="324"/>
  <c r="T24" i="324"/>
  <c r="BH24" i="324" s="1"/>
  <c r="BI24" i="324" s="1"/>
  <c r="S24" i="324"/>
  <c r="AG26" i="324"/>
  <c r="AH26" i="324"/>
  <c r="Z30" i="324"/>
  <c r="AA30" i="324"/>
  <c r="AN22" i="367"/>
  <c r="AO22" i="367"/>
  <c r="CJ22" i="367" s="1"/>
  <c r="CK22" i="367" s="1"/>
  <c r="T25" i="367"/>
  <c r="CA25" i="367" s="1"/>
  <c r="CB25" i="367" s="1"/>
  <c r="S25" i="367"/>
  <c r="AH25" i="367"/>
  <c r="BN25" i="367" s="1"/>
  <c r="BO25" i="367" s="1"/>
  <c r="AG25" i="367"/>
  <c r="AC4" i="228"/>
  <c r="X91" i="228"/>
  <c r="R145" i="110"/>
  <c r="R76" i="110"/>
  <c r="N16" i="327"/>
  <c r="G15" i="327"/>
  <c r="BE27" i="327"/>
  <c r="BF27" i="327" s="1"/>
  <c r="BX27" i="327"/>
  <c r="BY27" i="327" s="1"/>
  <c r="BQ29" i="327"/>
  <c r="BR29" i="327" s="1"/>
  <c r="CJ29" i="327"/>
  <c r="CK29" i="327" s="1"/>
  <c r="BQ22" i="301"/>
  <c r="BR22" i="301" s="1"/>
  <c r="CJ31" i="301"/>
  <c r="CK31" i="301" s="1"/>
  <c r="BQ31" i="301"/>
  <c r="BR31" i="301" s="1"/>
  <c r="CA29" i="327"/>
  <c r="CB29" i="327" s="1"/>
  <c r="T21" i="323"/>
  <c r="AH25" i="323"/>
  <c r="AG25" i="323"/>
  <c r="Z26" i="323"/>
  <c r="AA26" i="323"/>
  <c r="AA30" i="323"/>
  <c r="AH31" i="323"/>
  <c r="AG13" i="324"/>
  <c r="BM13" i="324"/>
  <c r="AH15" i="324"/>
  <c r="CG15" i="324" s="1"/>
  <c r="CH15" i="324" s="1"/>
  <c r="AG15" i="324"/>
  <c r="M16" i="324"/>
  <c r="BE16" i="324" s="1"/>
  <c r="BF16" i="324" s="1"/>
  <c r="AG16" i="324"/>
  <c r="AH16" i="324"/>
  <c r="BN16" i="324" s="1"/>
  <c r="BO16" i="324" s="1"/>
  <c r="AG17" i="324"/>
  <c r="AH17" i="324"/>
  <c r="BN17" i="324" s="1"/>
  <c r="BO17" i="324" s="1"/>
  <c r="AO19" i="324"/>
  <c r="BQ19" i="324" s="1"/>
  <c r="BR19" i="324" s="1"/>
  <c r="AN19" i="324"/>
  <c r="S21" i="324"/>
  <c r="T21" i="324"/>
  <c r="CA21" i="324" s="1"/>
  <c r="CB21" i="324" s="1"/>
  <c r="T29" i="324"/>
  <c r="CA29" i="324" s="1"/>
  <c r="CB29" i="324" s="1"/>
  <c r="S29" i="324"/>
  <c r="AH29" i="324"/>
  <c r="BN29" i="324" s="1"/>
  <c r="BO29" i="324" s="1"/>
  <c r="AG29" i="324"/>
  <c r="AN17" i="367"/>
  <c r="AO17" i="367"/>
  <c r="CJ17" i="367" s="1"/>
  <c r="CK17" i="367" s="1"/>
  <c r="M20" i="367"/>
  <c r="BE20" i="367" s="1"/>
  <c r="BF20" i="367" s="1"/>
  <c r="L20" i="367"/>
  <c r="AA20" i="367"/>
  <c r="BK20" i="367" s="1"/>
  <c r="BL20" i="367" s="1"/>
  <c r="Z20" i="367"/>
  <c r="AO20" i="367"/>
  <c r="BQ20" i="367" s="1"/>
  <c r="BR20" i="367" s="1"/>
  <c r="AN20" i="367"/>
  <c r="AN30" i="367"/>
  <c r="AO30" i="367"/>
  <c r="CJ30" i="367" s="1"/>
  <c r="CK30" i="367" s="1"/>
  <c r="T27" i="368"/>
  <c r="S27" i="368"/>
  <c r="S145" i="110"/>
  <c r="S76" i="110"/>
  <c r="S13" i="258"/>
  <c r="J11" i="365"/>
  <c r="CD27" i="327"/>
  <c r="CE27" i="327" s="1"/>
  <c r="L22" i="323"/>
  <c r="M22" i="323"/>
  <c r="AN26" i="323"/>
  <c r="AO26" i="323"/>
  <c r="T29" i="323"/>
  <c r="S29" i="323"/>
  <c r="M15" i="324"/>
  <c r="BE15" i="324" s="1"/>
  <c r="BF15" i="324" s="1"/>
  <c r="L15" i="324"/>
  <c r="AG21" i="324"/>
  <c r="AH21" i="324"/>
  <c r="BN21" i="324" s="1"/>
  <c r="BO21" i="324" s="1"/>
  <c r="S17" i="367"/>
  <c r="T17" i="367"/>
  <c r="CA17" i="367" s="1"/>
  <c r="CB17" i="367" s="1"/>
  <c r="AG19" i="367"/>
  <c r="AH19" i="367"/>
  <c r="CG19" i="367" s="1"/>
  <c r="CH19" i="367" s="1"/>
  <c r="L22" i="367"/>
  <c r="M22" i="367"/>
  <c r="BX22" i="367" s="1"/>
  <c r="BY22" i="367" s="1"/>
  <c r="M25" i="367"/>
  <c r="L25" i="367"/>
  <c r="AA25" i="367"/>
  <c r="CD25" i="367" s="1"/>
  <c r="CE25" i="367" s="1"/>
  <c r="Z25" i="367"/>
  <c r="AO25" i="367"/>
  <c r="AN25" i="367"/>
  <c r="AB16" i="368"/>
  <c r="M18" i="368"/>
  <c r="L18" i="368"/>
  <c r="M30" i="324"/>
  <c r="BX30" i="324" s="1"/>
  <c r="BY30" i="324" s="1"/>
  <c r="AO30" i="324"/>
  <c r="Z18" i="367"/>
  <c r="T19" i="367"/>
  <c r="CA19" i="367" s="1"/>
  <c r="CB19" i="367" s="1"/>
  <c r="AA22" i="367"/>
  <c r="CD22" i="367" s="1"/>
  <c r="CE22" i="367" s="1"/>
  <c r="M26" i="367"/>
  <c r="AO26" i="367"/>
  <c r="AG28" i="367"/>
  <c r="AA30" i="367"/>
  <c r="BK30" i="367" s="1"/>
  <c r="BL30" i="367" s="1"/>
  <c r="AN18" i="368"/>
  <c r="M22" i="368"/>
  <c r="AG23" i="368"/>
  <c r="T29" i="368"/>
  <c r="AH22" i="371"/>
  <c r="CG22" i="371" s="1"/>
  <c r="CH22" i="371" s="1"/>
  <c r="AG22" i="371"/>
  <c r="M29" i="371"/>
  <c r="BE29" i="371" s="1"/>
  <c r="BF29" i="371" s="1"/>
  <c r="L29" i="371"/>
  <c r="Z20" i="374"/>
  <c r="AA20" i="374"/>
  <c r="BK20" i="374" s="1"/>
  <c r="BL20" i="374" s="1"/>
  <c r="M28" i="374"/>
  <c r="BE28" i="374" s="1"/>
  <c r="BF28" i="374" s="1"/>
  <c r="L28" i="374"/>
  <c r="BH18" i="376"/>
  <c r="BI18" i="376" s="1"/>
  <c r="T23" i="376"/>
  <c r="S23" i="376"/>
  <c r="BQ28" i="376"/>
  <c r="BR28" i="376" s="1"/>
  <c r="M16" i="371"/>
  <c r="BX16" i="371" s="1"/>
  <c r="BY16" i="371" s="1"/>
  <c r="S17" i="371"/>
  <c r="L19" i="371"/>
  <c r="S19" i="371"/>
  <c r="Z19" i="371"/>
  <c r="AG19" i="371"/>
  <c r="AN19" i="371"/>
  <c r="T20" i="371"/>
  <c r="BH20" i="371" s="1"/>
  <c r="BI20" i="371" s="1"/>
  <c r="AO21" i="371"/>
  <c r="CJ21" i="371" s="1"/>
  <c r="CK21" i="371" s="1"/>
  <c r="AN21" i="371"/>
  <c r="AH23" i="371"/>
  <c r="BN23" i="371" s="1"/>
  <c r="BO23" i="371" s="1"/>
  <c r="M24" i="371"/>
  <c r="BX24" i="371" s="1"/>
  <c r="BY24" i="371" s="1"/>
  <c r="AH24" i="371"/>
  <c r="BN24" i="371" s="1"/>
  <c r="BO24" i="371" s="1"/>
  <c r="L25" i="371"/>
  <c r="AG25" i="371"/>
  <c r="L27" i="371"/>
  <c r="AN27" i="371"/>
  <c r="AO30" i="371"/>
  <c r="T31" i="371"/>
  <c r="BH31" i="371" s="1"/>
  <c r="BI31" i="371" s="1"/>
  <c r="Z21" i="374"/>
  <c r="M26" i="374"/>
  <c r="BE26" i="374" s="1"/>
  <c r="BF26" i="374" s="1"/>
  <c r="AG26" i="374"/>
  <c r="AH26" i="374"/>
  <c r="AA29" i="374"/>
  <c r="BK29" i="374" s="1"/>
  <c r="BL29" i="374" s="1"/>
  <c r="Z30" i="374"/>
  <c r="AA30" i="374"/>
  <c r="S18" i="376"/>
  <c r="Z19" i="376"/>
  <c r="AA19" i="376"/>
  <c r="BK19" i="376" s="1"/>
  <c r="BL19" i="376" s="1"/>
  <c r="T24" i="376"/>
  <c r="AO24" i="376"/>
  <c r="BQ24" i="376" s="1"/>
  <c r="BR24" i="376" s="1"/>
  <c r="AH30" i="376"/>
  <c r="BX16" i="370"/>
  <c r="BY16" i="370" s="1"/>
  <c r="AG15" i="371"/>
  <c r="AO16" i="371"/>
  <c r="BQ16" i="371" s="1"/>
  <c r="BR16" i="371" s="1"/>
  <c r="L20" i="371"/>
  <c r="M20" i="371"/>
  <c r="BX20" i="371" s="1"/>
  <c r="BY20" i="371" s="1"/>
  <c r="AA23" i="371"/>
  <c r="BK23" i="371" s="1"/>
  <c r="BL23" i="371" s="1"/>
  <c r="AA24" i="371"/>
  <c r="BK24" i="371" s="1"/>
  <c r="BL24" i="371" s="1"/>
  <c r="T26" i="371"/>
  <c r="CA26" i="371" s="1"/>
  <c r="CB26" i="371" s="1"/>
  <c r="S26" i="371"/>
  <c r="AG27" i="371"/>
  <c r="Z29" i="371"/>
  <c r="AG30" i="371"/>
  <c r="AH30" i="371"/>
  <c r="BN30" i="371" s="1"/>
  <c r="BO30" i="371" s="1"/>
  <c r="M31" i="371"/>
  <c r="BX31" i="371" s="1"/>
  <c r="BY31" i="371" s="1"/>
  <c r="AO31" i="371"/>
  <c r="CJ31" i="371" s="1"/>
  <c r="CK31" i="371" s="1"/>
  <c r="AO20" i="374"/>
  <c r="S21" i="374"/>
  <c r="AA24" i="374"/>
  <c r="BK24" i="374" s="1"/>
  <c r="BL24" i="374" s="1"/>
  <c r="Z24" i="374"/>
  <c r="AN28" i="374"/>
  <c r="T29" i="374"/>
  <c r="BH29" i="374" s="1"/>
  <c r="BI29" i="374" s="1"/>
  <c r="BN17" i="376"/>
  <c r="BO17" i="376" s="1"/>
  <c r="L18" i="376"/>
  <c r="AN18" i="376"/>
  <c r="BK23" i="376"/>
  <c r="BL23" i="376" s="1"/>
  <c r="M24" i="376"/>
  <c r="AG24" i="376"/>
  <c r="AH24" i="376"/>
  <c r="AA30" i="376"/>
  <c r="L12" i="371"/>
  <c r="AG16" i="371"/>
  <c r="AH16" i="371"/>
  <c r="CG16" i="371" s="1"/>
  <c r="CH16" i="371" s="1"/>
  <c r="AO29" i="371"/>
  <c r="CJ29" i="371" s="1"/>
  <c r="CK29" i="371" s="1"/>
  <c r="AN29" i="371"/>
  <c r="AH28" i="374"/>
  <c r="BN28" i="374" s="1"/>
  <c r="BO28" i="374" s="1"/>
  <c r="AG28" i="374"/>
  <c r="S12" i="376"/>
  <c r="S30" i="376"/>
  <c r="T30" i="376"/>
  <c r="BN28" i="376"/>
  <c r="BO28" i="376" s="1"/>
  <c r="Y91" i="228"/>
  <c r="AA91" i="228"/>
  <c r="Z18" i="374"/>
  <c r="L18" i="374"/>
  <c r="Z16" i="374"/>
  <c r="S16" i="374"/>
  <c r="L16" i="374"/>
  <c r="Z11" i="374"/>
  <c r="S14" i="374"/>
  <c r="L11" i="374"/>
  <c r="Z12" i="374"/>
  <c r="S12" i="374"/>
  <c r="S18" i="374"/>
  <c r="L14" i="374"/>
  <c r="Z14" i="374"/>
  <c r="S13" i="374"/>
  <c r="L12" i="374"/>
  <c r="EK54" i="159"/>
  <c r="BN19" i="374"/>
  <c r="BO19" i="374" s="1"/>
  <c r="BQ26" i="374"/>
  <c r="BR26" i="374" s="1"/>
  <c r="BH22" i="374"/>
  <c r="BI22" i="374" s="1"/>
  <c r="BQ22" i="374"/>
  <c r="BR22" i="374" s="1"/>
  <c r="Z91" i="228"/>
  <c r="GB203" i="110"/>
  <c r="GB205" i="110"/>
  <c r="GB113" i="110"/>
  <c r="GB140" i="110"/>
  <c r="GB128" i="110"/>
  <c r="GB107" i="110"/>
  <c r="GB155" i="110"/>
  <c r="GB165" i="110"/>
  <c r="GB146" i="110"/>
  <c r="GB30" i="110"/>
  <c r="GB148" i="110"/>
  <c r="GB126" i="110"/>
  <c r="GB151" i="110"/>
  <c r="GB86" i="110"/>
  <c r="GB127" i="110"/>
  <c r="GB100" i="110"/>
  <c r="GB137" i="110"/>
  <c r="GB109" i="110"/>
  <c r="GB101" i="110"/>
  <c r="GB158" i="110"/>
  <c r="GB134" i="110"/>
  <c r="GB121" i="110"/>
  <c r="GB67" i="110"/>
  <c r="GB94" i="110"/>
  <c r="GB72" i="110"/>
  <c r="GB45" i="110"/>
  <c r="GB152" i="110"/>
  <c r="GB197" i="110"/>
  <c r="GB201" i="110"/>
  <c r="GB76" i="110"/>
  <c r="GB112" i="110"/>
  <c r="GB68" i="110"/>
  <c r="GB70" i="110"/>
  <c r="GB167" i="110"/>
  <c r="GB166" i="110"/>
  <c r="GB135" i="110"/>
  <c r="GB130" i="110"/>
  <c r="GB87" i="110"/>
  <c r="GB98" i="110"/>
  <c r="GB104" i="110"/>
  <c r="GB48" i="110"/>
  <c r="GB150" i="110"/>
  <c r="GB96" i="110"/>
  <c r="GB119" i="110"/>
  <c r="GB66" i="110"/>
  <c r="GB95" i="110"/>
  <c r="GB51" i="110"/>
  <c r="GB92" i="110"/>
  <c r="GB35" i="110"/>
  <c r="GB43" i="110"/>
  <c r="GB136" i="110"/>
  <c r="GB120" i="110"/>
  <c r="GB117" i="110"/>
  <c r="GB55" i="110"/>
  <c r="GB164" i="110"/>
  <c r="GB114" i="110"/>
  <c r="GB118" i="110"/>
  <c r="GB159" i="110"/>
  <c r="GB198" i="110"/>
  <c r="GB202" i="110"/>
  <c r="GB103" i="110"/>
  <c r="GB204" i="110"/>
  <c r="GB77" i="110"/>
  <c r="GB123" i="110"/>
  <c r="GB79" i="110"/>
  <c r="GB153" i="110"/>
  <c r="GB93" i="110"/>
  <c r="GB25" i="110"/>
  <c r="GB102" i="110"/>
  <c r="GB111" i="110"/>
  <c r="GB85" i="110"/>
  <c r="GB154" i="110"/>
  <c r="GB138" i="110"/>
  <c r="GB52" i="110"/>
  <c r="GB124" i="110"/>
  <c r="GB38" i="110"/>
  <c r="GB59" i="110"/>
  <c r="GB97" i="110"/>
  <c r="GB110" i="110"/>
  <c r="GB160" i="110"/>
  <c r="GB19" i="110"/>
  <c r="GB88" i="110"/>
  <c r="GB69" i="110"/>
  <c r="GB172" i="110"/>
  <c r="GB163" i="110"/>
  <c r="GB54" i="110"/>
  <c r="GB199" i="110"/>
  <c r="GB108" i="110"/>
  <c r="GB122" i="110"/>
  <c r="GB60" i="110"/>
  <c r="GB170" i="110"/>
  <c r="GB74" i="110"/>
  <c r="GB29" i="110"/>
  <c r="GB144" i="110"/>
  <c r="GB61" i="110"/>
  <c r="GB125" i="110"/>
  <c r="GB57" i="110"/>
  <c r="GB168" i="110"/>
  <c r="GB106" i="110"/>
  <c r="GB83" i="110"/>
  <c r="GB84" i="110"/>
  <c r="GB147" i="110"/>
  <c r="GB115" i="110"/>
  <c r="GB162" i="110"/>
  <c r="GB161" i="110"/>
  <c r="GB200" i="110"/>
  <c r="EE3" i="159"/>
  <c r="ED3" i="159"/>
  <c r="EC3" i="159"/>
  <c r="EE60" i="159"/>
  <c r="EB60" i="159"/>
  <c r="EF60" i="159"/>
  <c r="EC60" i="159"/>
  <c r="EB3" i="159"/>
  <c r="EF3" i="159"/>
  <c r="ED60" i="159"/>
  <c r="L12" i="376"/>
  <c r="AX16" i="376"/>
  <c r="CU38" i="110" s="1"/>
  <c r="M20" i="376"/>
  <c r="L20" i="376"/>
  <c r="AO20" i="376"/>
  <c r="AN20" i="376"/>
  <c r="L21" i="376"/>
  <c r="M23" i="376"/>
  <c r="L23" i="376"/>
  <c r="BK25" i="376"/>
  <c r="BL25" i="376" s="1"/>
  <c r="L15" i="376"/>
  <c r="S15" i="376"/>
  <c r="L16" i="376"/>
  <c r="S17" i="376"/>
  <c r="AG21" i="376"/>
  <c r="AG22" i="376"/>
  <c r="AH22" i="376"/>
  <c r="T26" i="376"/>
  <c r="T27" i="376"/>
  <c r="S27" i="376"/>
  <c r="BQ21" i="376"/>
  <c r="BR21" i="376" s="1"/>
  <c r="S16" i="376"/>
  <c r="Z17" i="376"/>
  <c r="AA20" i="376"/>
  <c r="Z20" i="376"/>
  <c r="AN21" i="376"/>
  <c r="AO22" i="376"/>
  <c r="BQ25" i="376"/>
  <c r="BR25" i="376" s="1"/>
  <c r="AN26" i="376"/>
  <c r="AO26" i="376"/>
  <c r="Z27" i="376"/>
  <c r="AW16" i="376"/>
  <c r="CT38" i="110" s="1"/>
  <c r="AY16" i="376"/>
  <c r="CV38" i="110" s="1"/>
  <c r="L17" i="376"/>
  <c r="AN17" i="376"/>
  <c r="BK17" i="376"/>
  <c r="BL17" i="376" s="1"/>
  <c r="BK18" i="376"/>
  <c r="BL18" i="376" s="1"/>
  <c r="T20" i="376"/>
  <c r="S20" i="376"/>
  <c r="AH20" i="376"/>
  <c r="AG20" i="376"/>
  <c r="BH21" i="376"/>
  <c r="BI21" i="376" s="1"/>
  <c r="Z21" i="376"/>
  <c r="BN21" i="376"/>
  <c r="BO21" i="376" s="1"/>
  <c r="M22" i="376"/>
  <c r="AO23" i="376"/>
  <c r="AN23" i="376"/>
  <c r="BH25" i="376"/>
  <c r="BI25" i="376" s="1"/>
  <c r="L26" i="376"/>
  <c r="M26" i="376"/>
  <c r="BH28" i="376"/>
  <c r="BI28" i="376" s="1"/>
  <c r="BK28" i="376"/>
  <c r="BL28" i="376" s="1"/>
  <c r="BK30" i="376"/>
  <c r="BL30" i="376" s="1"/>
  <c r="M31" i="376"/>
  <c r="L31" i="376"/>
  <c r="AA31" i="376"/>
  <c r="Z31" i="376"/>
  <c r="AO31" i="376"/>
  <c r="AN31" i="376"/>
  <c r="BN23" i="376"/>
  <c r="BO23" i="376" s="1"/>
  <c r="BQ27" i="376"/>
  <c r="BR27" i="376" s="1"/>
  <c r="AA22" i="376"/>
  <c r="AG23" i="376"/>
  <c r="AH26" i="376"/>
  <c r="L27" i="376"/>
  <c r="AN27" i="376"/>
  <c r="BN27" i="376"/>
  <c r="BO27" i="376" s="1"/>
  <c r="AN28" i="376"/>
  <c r="BQ30" i="376"/>
  <c r="BR30" i="376" s="1"/>
  <c r="T31" i="376"/>
  <c r="S31" i="376"/>
  <c r="AH31" i="376"/>
  <c r="AG31" i="376"/>
  <c r="L13" i="374"/>
  <c r="S17" i="374"/>
  <c r="AX17" i="374"/>
  <c r="CK39" i="110" s="1"/>
  <c r="Z19" i="374"/>
  <c r="BH20" i="374"/>
  <c r="BI20" i="374" s="1"/>
  <c r="BN21" i="374"/>
  <c r="BO21" i="374" s="1"/>
  <c r="M23" i="374"/>
  <c r="L23" i="374"/>
  <c r="AA23" i="374"/>
  <c r="Z23" i="374"/>
  <c r="AO23" i="374"/>
  <c r="AN23" i="374"/>
  <c r="BQ24" i="374"/>
  <c r="BR24" i="374" s="1"/>
  <c r="T27" i="374"/>
  <c r="S27" i="374"/>
  <c r="AH27" i="374"/>
  <c r="AG27" i="374"/>
  <c r="T28" i="374"/>
  <c r="S28" i="374"/>
  <c r="BK21" i="374"/>
  <c r="BL21" i="374" s="1"/>
  <c r="BQ21" i="374"/>
  <c r="BR21" i="374" s="1"/>
  <c r="BE25" i="374"/>
  <c r="BF25" i="374" s="1"/>
  <c r="BH25" i="374"/>
  <c r="BI25" i="374" s="1"/>
  <c r="BQ25" i="374"/>
  <c r="BR25" i="374" s="1"/>
  <c r="L15" i="374"/>
  <c r="S15" i="374"/>
  <c r="Z15" i="374"/>
  <c r="S19" i="374"/>
  <c r="BH21" i="374"/>
  <c r="BI21" i="374" s="1"/>
  <c r="BE24" i="374"/>
  <c r="BF24" i="374" s="1"/>
  <c r="AN24" i="374"/>
  <c r="BN26" i="374"/>
  <c r="BO26" i="374" s="1"/>
  <c r="Z13" i="374"/>
  <c r="L17" i="374"/>
  <c r="Z17" i="374"/>
  <c r="AY17" i="374"/>
  <c r="CL39" i="110" s="1"/>
  <c r="L19" i="374"/>
  <c r="BE20" i="374"/>
  <c r="BF20" i="374" s="1"/>
  <c r="BQ20" i="374"/>
  <c r="BR20" i="374" s="1"/>
  <c r="L24" i="374"/>
  <c r="AH24" i="374"/>
  <c r="AG24" i="374"/>
  <c r="BK25" i="374"/>
  <c r="BL25" i="374" s="1"/>
  <c r="BK28" i="374"/>
  <c r="BL28" i="374" s="1"/>
  <c r="BK30" i="374"/>
  <c r="BL30" i="374" s="1"/>
  <c r="BH30" i="374"/>
  <c r="BI30" i="374" s="1"/>
  <c r="M31" i="374"/>
  <c r="L31" i="374"/>
  <c r="AA31" i="374"/>
  <c r="Z31" i="374"/>
  <c r="AO31" i="374"/>
  <c r="AN31" i="374"/>
  <c r="BE22" i="374"/>
  <c r="BF22" i="374" s="1"/>
  <c r="T23" i="374"/>
  <c r="S23" i="374"/>
  <c r="AH23" i="374"/>
  <c r="AG23" i="374"/>
  <c r="BH26" i="374"/>
  <c r="BI26" i="374" s="1"/>
  <c r="M27" i="374"/>
  <c r="L27" i="374"/>
  <c r="AA27" i="374"/>
  <c r="Z27" i="374"/>
  <c r="AO27" i="374"/>
  <c r="AN27" i="374"/>
  <c r="BQ30" i="374"/>
  <c r="BR30" i="374" s="1"/>
  <c r="T31" i="374"/>
  <c r="S31" i="374"/>
  <c r="AH31" i="374"/>
  <c r="AG31" i="374"/>
  <c r="Z12" i="371"/>
  <c r="S12" i="371"/>
  <c r="S13" i="371"/>
  <c r="L13" i="371"/>
  <c r="Z13" i="371"/>
  <c r="BQ23" i="371"/>
  <c r="BR23" i="371" s="1"/>
  <c r="CA17" i="371"/>
  <c r="CB17" i="371" s="1"/>
  <c r="BN25" i="371"/>
  <c r="BO25" i="371" s="1"/>
  <c r="BH26" i="371"/>
  <c r="BI26" i="371" s="1"/>
  <c r="BE23" i="371"/>
  <c r="BF23" i="371" s="1"/>
  <c r="CD23" i="371"/>
  <c r="CE23" i="371" s="1"/>
  <c r="CJ22" i="371"/>
  <c r="CK22" i="371" s="1"/>
  <c r="BQ27" i="371"/>
  <c r="BR27" i="371" s="1"/>
  <c r="CD29" i="371"/>
  <c r="CE29" i="371" s="1"/>
  <c r="BQ13" i="371"/>
  <c r="BR13" i="371" s="1"/>
  <c r="BQ29" i="371"/>
  <c r="BR29" i="371" s="1"/>
  <c r="BE19" i="371"/>
  <c r="BF19" i="371" s="1"/>
  <c r="BN21" i="371"/>
  <c r="BO21" i="371" s="1"/>
  <c r="CA20" i="371"/>
  <c r="CB20" i="371" s="1"/>
  <c r="L11" i="371"/>
  <c r="BH23" i="371"/>
  <c r="BI23" i="371" s="1"/>
  <c r="BE25" i="371"/>
  <c r="BF25" i="371" s="1"/>
  <c r="BX29" i="371"/>
  <c r="BY29" i="371" s="1"/>
  <c r="BN15" i="371"/>
  <c r="BO15" i="371" s="1"/>
  <c r="CJ15" i="371"/>
  <c r="CK15" i="371" s="1"/>
  <c r="BE16" i="371"/>
  <c r="BF16" i="371" s="1"/>
  <c r="CJ17" i="371"/>
  <c r="CK17" i="371" s="1"/>
  <c r="BX21" i="371"/>
  <c r="BY21" i="371" s="1"/>
  <c r="CG23" i="371"/>
  <c r="CH23" i="371" s="1"/>
  <c r="CA25" i="371"/>
  <c r="CB25" i="371" s="1"/>
  <c r="BQ31" i="371"/>
  <c r="BR31" i="371" s="1"/>
  <c r="BX15" i="371"/>
  <c r="BY15" i="371" s="1"/>
  <c r="BQ25" i="371"/>
  <c r="BR25" i="371" s="1"/>
  <c r="BK31" i="371"/>
  <c r="BL31" i="371" s="1"/>
  <c r="S14" i="371"/>
  <c r="T14" i="371" s="1"/>
  <c r="AV14" i="371" s="1"/>
  <c r="BK28" i="371"/>
  <c r="BL28" i="371" s="1"/>
  <c r="S11" i="371"/>
  <c r="Z11" i="371"/>
  <c r="S15" i="371"/>
  <c r="AX11" i="371"/>
  <c r="CF63" i="110" s="1"/>
  <c r="AY11" i="371"/>
  <c r="CG63" i="110" s="1"/>
  <c r="L14" i="371"/>
  <c r="M14" i="371" s="1"/>
  <c r="Z14" i="371"/>
  <c r="AA14" i="371" s="1"/>
  <c r="AW14" i="371" s="1"/>
  <c r="AN14" i="371"/>
  <c r="AO14" i="371" s="1"/>
  <c r="AY14" i="371" s="1"/>
  <c r="L15" i="371"/>
  <c r="AN15" i="371"/>
  <c r="BK15" i="371"/>
  <c r="BL15" i="371" s="1"/>
  <c r="CA15" i="371"/>
  <c r="CB15" i="371" s="1"/>
  <c r="L17" i="371"/>
  <c r="CA19" i="371"/>
  <c r="CB19" i="371" s="1"/>
  <c r="BH19" i="371"/>
  <c r="BI19" i="371" s="1"/>
  <c r="BN19" i="371"/>
  <c r="BO19" i="371" s="1"/>
  <c r="CG19" i="371"/>
  <c r="CH19" i="371" s="1"/>
  <c r="BQ19" i="371"/>
  <c r="BR19" i="371" s="1"/>
  <c r="CJ19" i="371"/>
  <c r="CK19" i="371" s="1"/>
  <c r="CD19" i="371"/>
  <c r="CE19" i="371" s="1"/>
  <c r="AG20" i="371"/>
  <c r="AH20" i="371"/>
  <c r="BE22" i="371"/>
  <c r="BF22" i="371" s="1"/>
  <c r="BX22" i="371"/>
  <c r="BY22" i="371" s="1"/>
  <c r="S22" i="371"/>
  <c r="AN26" i="371"/>
  <c r="BN29" i="371"/>
  <c r="BO29" i="371" s="1"/>
  <c r="CG29" i="371"/>
  <c r="CH29" i="371" s="1"/>
  <c r="AH14" i="371"/>
  <c r="AX14" i="371" s="1"/>
  <c r="AG14" i="371"/>
  <c r="CD22" i="371"/>
  <c r="CE22" i="371" s="1"/>
  <c r="BK22" i="371"/>
  <c r="BL22" i="371" s="1"/>
  <c r="AA25" i="371"/>
  <c r="Z25" i="371"/>
  <c r="CG30" i="371"/>
  <c r="CH30" i="371" s="1"/>
  <c r="Z16" i="371"/>
  <c r="AA16" i="371"/>
  <c r="BX17" i="371"/>
  <c r="BY17" i="371" s="1"/>
  <c r="BE17" i="371"/>
  <c r="BF17" i="371" s="1"/>
  <c r="AH17" i="371"/>
  <c r="AG17" i="371"/>
  <c r="M18" i="371"/>
  <c r="L18" i="371"/>
  <c r="AA18" i="371"/>
  <c r="Z18" i="371"/>
  <c r="AO18" i="371"/>
  <c r="AN18" i="371"/>
  <c r="AO20" i="371"/>
  <c r="AA21" i="371"/>
  <c r="Z21" i="371"/>
  <c r="Z22" i="371"/>
  <c r="BH22" i="371"/>
  <c r="BI22" i="371" s="1"/>
  <c r="BQ26" i="371"/>
  <c r="BR26" i="371" s="1"/>
  <c r="CJ26" i="371"/>
  <c r="CK26" i="371" s="1"/>
  <c r="S28" i="371"/>
  <c r="T28" i="371"/>
  <c r="BX30" i="371"/>
  <c r="BY30" i="371" s="1"/>
  <c r="BE30" i="371"/>
  <c r="BF30" i="371" s="1"/>
  <c r="Z30" i="371"/>
  <c r="AA30" i="371"/>
  <c r="CJ16" i="371"/>
  <c r="CK16" i="371" s="1"/>
  <c r="T18" i="371"/>
  <c r="S18" i="371"/>
  <c r="AH18" i="371"/>
  <c r="AG18" i="371"/>
  <c r="BE20" i="371"/>
  <c r="BF20" i="371" s="1"/>
  <c r="BE24" i="371"/>
  <c r="BF24" i="371" s="1"/>
  <c r="BE26" i="371"/>
  <c r="BF26" i="371" s="1"/>
  <c r="BX26" i="371"/>
  <c r="BY26" i="371" s="1"/>
  <c r="AH26" i="371"/>
  <c r="AG26" i="371"/>
  <c r="CJ30" i="371"/>
  <c r="CK30" i="371" s="1"/>
  <c r="BQ30" i="371"/>
  <c r="BR30" i="371" s="1"/>
  <c r="S24" i="371"/>
  <c r="T24" i="371"/>
  <c r="BK26" i="371"/>
  <c r="BL26" i="371" s="1"/>
  <c r="BH27" i="371"/>
  <c r="BI27" i="371" s="1"/>
  <c r="CA27" i="371"/>
  <c r="CB27" i="371" s="1"/>
  <c r="CG27" i="371"/>
  <c r="CH27" i="371" s="1"/>
  <c r="BN27" i="371"/>
  <c r="BO27" i="371" s="1"/>
  <c r="BK27" i="371"/>
  <c r="BL27" i="371" s="1"/>
  <c r="BX27" i="371"/>
  <c r="BY27" i="371" s="1"/>
  <c r="BQ28" i="371"/>
  <c r="BR28" i="371" s="1"/>
  <c r="CJ28" i="371"/>
  <c r="CK28" i="371" s="1"/>
  <c r="CA29" i="371"/>
  <c r="CB29" i="371" s="1"/>
  <c r="BH29" i="371"/>
  <c r="BI29" i="371" s="1"/>
  <c r="T16" i="371"/>
  <c r="Z17" i="371"/>
  <c r="BK17" i="371"/>
  <c r="BL17" i="371" s="1"/>
  <c r="AA20" i="371"/>
  <c r="T21" i="371"/>
  <c r="S21" i="371"/>
  <c r="CJ24" i="371"/>
  <c r="CK24" i="371" s="1"/>
  <c r="BQ24" i="371"/>
  <c r="BR24" i="371" s="1"/>
  <c r="AN25" i="371"/>
  <c r="Z26" i="371"/>
  <c r="BX28" i="371"/>
  <c r="BY28" i="371" s="1"/>
  <c r="AH28" i="371"/>
  <c r="S30" i="371"/>
  <c r="T30" i="371"/>
  <c r="BQ21" i="371"/>
  <c r="BR21" i="371" s="1"/>
  <c r="BN31" i="371"/>
  <c r="BO31" i="371" s="1"/>
  <c r="FY36" i="110"/>
  <c r="D36" i="110"/>
  <c r="DN36" i="110"/>
  <c r="DR36" i="110"/>
  <c r="DV36" i="110"/>
  <c r="DZ36" i="110"/>
  <c r="ED36" i="110"/>
  <c r="EH36" i="110"/>
  <c r="EL36" i="110"/>
  <c r="EP36" i="110"/>
  <c r="ET36" i="110"/>
  <c r="EX36" i="110"/>
  <c r="FB36" i="110"/>
  <c r="FF36" i="110"/>
  <c r="FJ36" i="110"/>
  <c r="FN36" i="110"/>
  <c r="FR36" i="110"/>
  <c r="FV36" i="110"/>
  <c r="FZ36" i="110"/>
  <c r="DO36" i="110"/>
  <c r="DS36" i="110"/>
  <c r="DW36" i="110"/>
  <c r="EA36" i="110"/>
  <c r="EE36" i="110"/>
  <c r="EI36" i="110"/>
  <c r="EM36" i="110"/>
  <c r="EQ36" i="110"/>
  <c r="EU36" i="110"/>
  <c r="EY36" i="110"/>
  <c r="FC36" i="110"/>
  <c r="FG36" i="110"/>
  <c r="FK36" i="110"/>
  <c r="FO36" i="110"/>
  <c r="FS36" i="110"/>
  <c r="FW36" i="110"/>
  <c r="DP36" i="110"/>
  <c r="DT36" i="110"/>
  <c r="DX36" i="110"/>
  <c r="EB36" i="110"/>
  <c r="EF36" i="110"/>
  <c r="EJ36" i="110"/>
  <c r="EN36" i="110"/>
  <c r="ER36" i="110"/>
  <c r="EV36" i="110"/>
  <c r="EZ36" i="110"/>
  <c r="FD36" i="110"/>
  <c r="FH36" i="110"/>
  <c r="FL36" i="110"/>
  <c r="FP36" i="110"/>
  <c r="FT36" i="110"/>
  <c r="FX36" i="110"/>
  <c r="DQ36" i="110"/>
  <c r="DU36" i="110"/>
  <c r="DY36" i="110"/>
  <c r="EC36" i="110"/>
  <c r="EG36" i="110"/>
  <c r="EK36" i="110"/>
  <c r="EO36" i="110"/>
  <c r="ES36" i="110"/>
  <c r="EW36" i="110"/>
  <c r="FA36" i="110"/>
  <c r="FE36" i="110"/>
  <c r="FI36" i="110"/>
  <c r="FM36" i="110"/>
  <c r="FQ36" i="110"/>
  <c r="FU36" i="110"/>
  <c r="BX28" i="370"/>
  <c r="BY28" i="370" s="1"/>
  <c r="BX24" i="370"/>
  <c r="BY24" i="370" s="1"/>
  <c r="CG23" i="370"/>
  <c r="CH23" i="370" s="1"/>
  <c r="BQ25" i="370"/>
  <c r="BR25" i="370" s="1"/>
  <c r="V13" i="370"/>
  <c r="CG13" i="370" s="1"/>
  <c r="CH13" i="370" s="1"/>
  <c r="R11" i="370"/>
  <c r="AW11" i="370" s="1"/>
  <c r="IN82" i="110" s="1"/>
  <c r="N13" i="370"/>
  <c r="AV13" i="370" s="1"/>
  <c r="IM90" i="110" s="1"/>
  <c r="J11" i="370"/>
  <c r="BX11" i="370" s="1"/>
  <c r="BY11" i="370" s="1"/>
  <c r="CJ24" i="370"/>
  <c r="CK24" i="370" s="1"/>
  <c r="CG27" i="370"/>
  <c r="CH27" i="370" s="1"/>
  <c r="V12" i="370"/>
  <c r="CG12" i="370" s="1"/>
  <c r="CH12" i="370" s="1"/>
  <c r="R12" i="370"/>
  <c r="CD12" i="370" s="1"/>
  <c r="CE12" i="370" s="1"/>
  <c r="CD29" i="370"/>
  <c r="CE29" i="370" s="1"/>
  <c r="BH18" i="370"/>
  <c r="BI18" i="370" s="1"/>
  <c r="N12" i="370"/>
  <c r="AV12" i="370" s="1"/>
  <c r="IM36" i="110" s="1"/>
  <c r="CA20" i="370"/>
  <c r="CB20" i="370" s="1"/>
  <c r="BE18" i="370"/>
  <c r="BF18" i="370" s="1"/>
  <c r="J12" i="370"/>
  <c r="BE12" i="370" s="1"/>
  <c r="BF12" i="370" s="1"/>
  <c r="BX27" i="370"/>
  <c r="BY27" i="370" s="1"/>
  <c r="BE29" i="370"/>
  <c r="BF29" i="370" s="1"/>
  <c r="V16" i="330"/>
  <c r="BN16" i="330" s="1"/>
  <c r="BO16" i="330" s="1"/>
  <c r="V21" i="330"/>
  <c r="CG21" i="330" s="1"/>
  <c r="CH21" i="330" s="1"/>
  <c r="J14" i="330"/>
  <c r="BX14" i="330" s="1"/>
  <c r="BY14" i="330" s="1"/>
  <c r="DW15" i="159" s="1"/>
  <c r="J16" i="330"/>
  <c r="BX16" i="330" s="1"/>
  <c r="BY16" i="330" s="1"/>
  <c r="R14" i="330"/>
  <c r="AW14" i="330" s="1"/>
  <c r="ID141" i="110" s="1"/>
  <c r="R16" i="330"/>
  <c r="BK16" i="330" s="1"/>
  <c r="BL16" i="330" s="1"/>
  <c r="N17" i="330"/>
  <c r="BH17" i="330" s="1"/>
  <c r="BI17" i="330" s="1"/>
  <c r="N16" i="330"/>
  <c r="CA16" i="330" s="1"/>
  <c r="CB16" i="330" s="1"/>
  <c r="N18" i="330"/>
  <c r="BH18" i="330" s="1"/>
  <c r="BI18" i="330" s="1"/>
  <c r="J19" i="330"/>
  <c r="BE19" i="330" s="1"/>
  <c r="BF19" i="330" s="1"/>
  <c r="J13" i="330"/>
  <c r="BE13" i="330" s="1"/>
  <c r="BF13" i="330" s="1"/>
  <c r="J18" i="330"/>
  <c r="BE18" i="330" s="1"/>
  <c r="BF18" i="330" s="1"/>
  <c r="N19" i="335"/>
  <c r="AV19" i="335" s="1"/>
  <c r="IH149" i="110" s="1"/>
  <c r="J21" i="335"/>
  <c r="BE21" i="335" s="1"/>
  <c r="BF21" i="335" s="1"/>
  <c r="BQ21" i="335"/>
  <c r="BR21" i="335" s="1"/>
  <c r="N21" i="335"/>
  <c r="BH21" i="335" s="1"/>
  <c r="BI21" i="335" s="1"/>
  <c r="R19" i="335"/>
  <c r="AW19" i="335" s="1"/>
  <c r="II149" i="110" s="1"/>
  <c r="J19" i="335"/>
  <c r="BE19" i="335" s="1"/>
  <c r="BF19" i="335" s="1"/>
  <c r="V21" i="335"/>
  <c r="CG21" i="335" s="1"/>
  <c r="CH21" i="335" s="1"/>
  <c r="DU20" i="159" s="1"/>
  <c r="V19" i="335"/>
  <c r="BN19" i="335" s="1"/>
  <c r="BO19" i="335" s="1"/>
  <c r="R17" i="335"/>
  <c r="BK17" i="335" s="1"/>
  <c r="BL17" i="335" s="1"/>
  <c r="R21" i="335"/>
  <c r="BH12" i="370"/>
  <c r="BI12" i="370" s="1"/>
  <c r="CJ11" i="370"/>
  <c r="CK11" i="370" s="1"/>
  <c r="AY11" i="370"/>
  <c r="IP82" i="110" s="1"/>
  <c r="BQ12" i="370"/>
  <c r="BR12" i="370" s="1"/>
  <c r="AY12" i="370"/>
  <c r="IP36" i="110" s="1"/>
  <c r="CJ12" i="370"/>
  <c r="CK12" i="370" s="1"/>
  <c r="BH19" i="370"/>
  <c r="BI19" i="370" s="1"/>
  <c r="CJ20" i="370"/>
  <c r="CK20" i="370" s="1"/>
  <c r="BH22" i="370"/>
  <c r="BI22" i="370" s="1"/>
  <c r="BH26" i="370"/>
  <c r="BI26" i="370" s="1"/>
  <c r="BH30" i="370"/>
  <c r="BI30" i="370" s="1"/>
  <c r="N11" i="370"/>
  <c r="V11" i="370"/>
  <c r="CD14" i="370"/>
  <c r="CE14" i="370" s="1"/>
  <c r="BK16" i="370"/>
  <c r="BL16" i="370" s="1"/>
  <c r="BQ17" i="370"/>
  <c r="BR17" i="370" s="1"/>
  <c r="CD17" i="370"/>
  <c r="CE17" i="370" s="1"/>
  <c r="BQ18" i="370"/>
  <c r="BR18" i="370" s="1"/>
  <c r="CD18" i="370"/>
  <c r="CE18" i="370" s="1"/>
  <c r="BE21" i="370"/>
  <c r="BF21" i="370" s="1"/>
  <c r="BK24" i="370"/>
  <c r="BL24" i="370" s="1"/>
  <c r="BK27" i="370"/>
  <c r="BL27" i="370" s="1"/>
  <c r="BK28" i="370"/>
  <c r="BL28" i="370" s="1"/>
  <c r="J13" i="370"/>
  <c r="R13" i="370"/>
  <c r="BX14" i="370"/>
  <c r="BY14" i="370" s="1"/>
  <c r="CJ16" i="370"/>
  <c r="CK16" i="370" s="1"/>
  <c r="BX20" i="370"/>
  <c r="BY20" i="370" s="1"/>
  <c r="CA28" i="370"/>
  <c r="CB28" i="370" s="1"/>
  <c r="CJ28" i="370"/>
  <c r="CK28" i="370" s="1"/>
  <c r="CG31" i="370"/>
  <c r="CH31" i="370" s="1"/>
  <c r="BH15" i="370"/>
  <c r="BI15" i="370" s="1"/>
  <c r="BE17" i="370"/>
  <c r="BF17" i="370" s="1"/>
  <c r="CA17" i="370"/>
  <c r="CB17" i="370" s="1"/>
  <c r="CG18" i="370"/>
  <c r="CH18" i="370" s="1"/>
  <c r="CG19" i="370"/>
  <c r="CH19" i="370" s="1"/>
  <c r="BK20" i="370"/>
  <c r="BL20" i="370" s="1"/>
  <c r="BQ21" i="370"/>
  <c r="BR21" i="370" s="1"/>
  <c r="CD21" i="370"/>
  <c r="CE21" i="370" s="1"/>
  <c r="CG22" i="370"/>
  <c r="CH22" i="370" s="1"/>
  <c r="BH23" i="370"/>
  <c r="BI23" i="370" s="1"/>
  <c r="BE25" i="370"/>
  <c r="BF25" i="370" s="1"/>
  <c r="CD25" i="370"/>
  <c r="CE25" i="370" s="1"/>
  <c r="CG26" i="370"/>
  <c r="CH26" i="370" s="1"/>
  <c r="BH27" i="370"/>
  <c r="BI27" i="370" s="1"/>
  <c r="CG30" i="370"/>
  <c r="CH30" i="370" s="1"/>
  <c r="BH31" i="370"/>
  <c r="BI31" i="370" s="1"/>
  <c r="BN16" i="370"/>
  <c r="BO16" i="370" s="1"/>
  <c r="BN24" i="370"/>
  <c r="BO24" i="370" s="1"/>
  <c r="CD26" i="370"/>
  <c r="CE26" i="370" s="1"/>
  <c r="BK26" i="370"/>
  <c r="BL26" i="370" s="1"/>
  <c r="BQ11" i="370"/>
  <c r="BR11" i="370" s="1"/>
  <c r="BN14" i="370"/>
  <c r="BO14" i="370" s="1"/>
  <c r="CA14" i="370"/>
  <c r="CB14" i="370" s="1"/>
  <c r="BE15" i="370"/>
  <c r="BF15" i="370" s="1"/>
  <c r="BQ15" i="370"/>
  <c r="BR15" i="370" s="1"/>
  <c r="CD15" i="370"/>
  <c r="CE15" i="370" s="1"/>
  <c r="BN21" i="370"/>
  <c r="BO21" i="370" s="1"/>
  <c r="BX23" i="370"/>
  <c r="BY23" i="370" s="1"/>
  <c r="CJ23" i="370"/>
  <c r="CK23" i="370" s="1"/>
  <c r="CA24" i="370"/>
  <c r="CB24" i="370" s="1"/>
  <c r="BK23" i="370"/>
  <c r="BL23" i="370" s="1"/>
  <c r="BE26" i="370"/>
  <c r="BF26" i="370" s="1"/>
  <c r="BX26" i="370"/>
  <c r="BY26" i="370" s="1"/>
  <c r="BQ26" i="370"/>
  <c r="BR26" i="370" s="1"/>
  <c r="CJ26" i="370"/>
  <c r="CK26" i="370" s="1"/>
  <c r="BN15" i="370"/>
  <c r="BO15" i="370" s="1"/>
  <c r="CA16" i="370"/>
  <c r="CB16" i="370" s="1"/>
  <c r="BK19" i="370"/>
  <c r="BL19" i="370" s="1"/>
  <c r="BN20" i="370"/>
  <c r="BO20" i="370" s="1"/>
  <c r="CA21" i="370"/>
  <c r="CB21" i="370" s="1"/>
  <c r="BE22" i="370"/>
  <c r="BF22" i="370" s="1"/>
  <c r="BQ22" i="370"/>
  <c r="BR22" i="370" s="1"/>
  <c r="CD22" i="370"/>
  <c r="CE22" i="370" s="1"/>
  <c r="BN17" i="370"/>
  <c r="BO17" i="370" s="1"/>
  <c r="BX19" i="370"/>
  <c r="BY19" i="370" s="1"/>
  <c r="CJ19" i="370"/>
  <c r="CK19" i="370" s="1"/>
  <c r="BN28" i="370"/>
  <c r="BO28" i="370" s="1"/>
  <c r="BE30" i="370"/>
  <c r="BF30" i="370" s="1"/>
  <c r="BX30" i="370"/>
  <c r="BY30" i="370" s="1"/>
  <c r="CD30" i="370"/>
  <c r="CE30" i="370" s="1"/>
  <c r="BK30" i="370"/>
  <c r="BL30" i="370" s="1"/>
  <c r="BQ30" i="370"/>
  <c r="BR30" i="370" s="1"/>
  <c r="CJ30" i="370"/>
  <c r="CK30" i="370" s="1"/>
  <c r="BE31" i="370"/>
  <c r="BF31" i="370" s="1"/>
  <c r="BQ31" i="370"/>
  <c r="BR31" i="370" s="1"/>
  <c r="CD31" i="370"/>
  <c r="CE31" i="370" s="1"/>
  <c r="BH25" i="370"/>
  <c r="BI25" i="370" s="1"/>
  <c r="CG25" i="370"/>
  <c r="CH25" i="370" s="1"/>
  <c r="BH29" i="370"/>
  <c r="BI29" i="370" s="1"/>
  <c r="CG29" i="370"/>
  <c r="CH29" i="370" s="1"/>
  <c r="AY21" i="335"/>
  <c r="II129" i="110"/>
  <c r="AY19" i="335"/>
  <c r="IK149" i="110" s="1"/>
  <c r="R18" i="330"/>
  <c r="CD18" i="330" s="1"/>
  <c r="CE18" i="330" s="1"/>
  <c r="IJ129" i="110"/>
  <c r="IG129" i="110"/>
  <c r="IK129" i="110"/>
  <c r="IH129" i="110"/>
  <c r="IJ78" i="110"/>
  <c r="IH78" i="110"/>
  <c r="IG78" i="110"/>
  <c r="IK78" i="110"/>
  <c r="N16" i="335"/>
  <c r="CA16" i="335" s="1"/>
  <c r="CB16" i="335" s="1"/>
  <c r="DS8" i="159" s="1"/>
  <c r="II78" i="110"/>
  <c r="J17" i="335"/>
  <c r="AU17" i="335" s="1"/>
  <c r="IG34" i="110" s="1"/>
  <c r="CJ16" i="335"/>
  <c r="CK16" i="335" s="1"/>
  <c r="DV8" i="159" s="1"/>
  <c r="V16" i="335"/>
  <c r="BN16" i="335" s="1"/>
  <c r="BO16" i="335" s="1"/>
  <c r="R16" i="335"/>
  <c r="BK16" i="335" s="1"/>
  <c r="BL16" i="335" s="1"/>
  <c r="R15" i="335"/>
  <c r="BK15" i="335" s="1"/>
  <c r="BL15" i="335" s="1"/>
  <c r="R20" i="335"/>
  <c r="CD20" i="335" s="1"/>
  <c r="CE20" i="335" s="1"/>
  <c r="DT16" i="159" s="1"/>
  <c r="R18" i="335"/>
  <c r="AW18" i="335" s="1"/>
  <c r="II9" i="110" s="1"/>
  <c r="R13" i="335"/>
  <c r="CD13" i="335" s="1"/>
  <c r="CE13" i="335" s="1"/>
  <c r="DT4" i="159" s="1"/>
  <c r="BQ18" i="335"/>
  <c r="BR18" i="335" s="1"/>
  <c r="AY13" i="335"/>
  <c r="IK132" i="110" s="1"/>
  <c r="BQ17" i="335"/>
  <c r="BR17" i="335" s="1"/>
  <c r="J15" i="335"/>
  <c r="BX15" i="335" s="1"/>
  <c r="BY15" i="335" s="1"/>
  <c r="DR12" i="159" s="1"/>
  <c r="CJ15" i="335"/>
  <c r="CK15" i="335" s="1"/>
  <c r="DV12" i="159" s="1"/>
  <c r="J18" i="335"/>
  <c r="BE18" i="335" s="1"/>
  <c r="BF18" i="335" s="1"/>
  <c r="J13" i="335"/>
  <c r="AU13" i="335" s="1"/>
  <c r="IG132" i="110" s="1"/>
  <c r="J16" i="335"/>
  <c r="AU16" i="335" s="1"/>
  <c r="IG5" i="110" s="1"/>
  <c r="N13" i="335"/>
  <c r="AV13" i="335" s="1"/>
  <c r="IH132" i="110" s="1"/>
  <c r="N15" i="335"/>
  <c r="BH15" i="335" s="1"/>
  <c r="BI15" i="335" s="1"/>
  <c r="V15" i="335"/>
  <c r="CG15" i="335" s="1"/>
  <c r="CH15" i="335" s="1"/>
  <c r="DU12" i="159" s="1"/>
  <c r="FY90" i="110"/>
  <c r="FZ90" i="110"/>
  <c r="DR90" i="110"/>
  <c r="ED90" i="110"/>
  <c r="EP90" i="110"/>
  <c r="FB90" i="110"/>
  <c r="FN90" i="110"/>
  <c r="FV90" i="110"/>
  <c r="DO90" i="110"/>
  <c r="DS90" i="110"/>
  <c r="DW90" i="110"/>
  <c r="EA90" i="110"/>
  <c r="EE90" i="110"/>
  <c r="EI90" i="110"/>
  <c r="EM90" i="110"/>
  <c r="EQ90" i="110"/>
  <c r="EU90" i="110"/>
  <c r="EY90" i="110"/>
  <c r="FC90" i="110"/>
  <c r="FG90" i="110"/>
  <c r="FK90" i="110"/>
  <c r="FO90" i="110"/>
  <c r="FS90" i="110"/>
  <c r="FW90" i="110"/>
  <c r="DV90" i="110"/>
  <c r="EL90" i="110"/>
  <c r="EX90" i="110"/>
  <c r="FJ90" i="110"/>
  <c r="FR90" i="110"/>
  <c r="D90" i="110"/>
  <c r="DP90" i="110"/>
  <c r="DT90" i="110"/>
  <c r="DX90" i="110"/>
  <c r="EB90" i="110"/>
  <c r="EF90" i="110"/>
  <c r="EJ90" i="110"/>
  <c r="EN90" i="110"/>
  <c r="ER90" i="110"/>
  <c r="EV90" i="110"/>
  <c r="EZ90" i="110"/>
  <c r="FD90" i="110"/>
  <c r="FH90" i="110"/>
  <c r="FL90" i="110"/>
  <c r="FP90" i="110"/>
  <c r="FT90" i="110"/>
  <c r="FX90" i="110"/>
  <c r="DN90" i="110"/>
  <c r="DZ90" i="110"/>
  <c r="EH90" i="110"/>
  <c r="ET90" i="110"/>
  <c r="FF90" i="110"/>
  <c r="DQ90" i="110"/>
  <c r="DU90" i="110"/>
  <c r="DY90" i="110"/>
  <c r="EC90" i="110"/>
  <c r="EG90" i="110"/>
  <c r="EK90" i="110"/>
  <c r="EO90" i="110"/>
  <c r="ES90" i="110"/>
  <c r="EW90" i="110"/>
  <c r="FA90" i="110"/>
  <c r="FE90" i="110"/>
  <c r="FI90" i="110"/>
  <c r="FM90" i="110"/>
  <c r="FQ90" i="110"/>
  <c r="FU90" i="110"/>
  <c r="II65" i="110"/>
  <c r="IJ65" i="110"/>
  <c r="IG65" i="110"/>
  <c r="IK65" i="110"/>
  <c r="CJ17" i="335"/>
  <c r="CK17" i="335" s="1"/>
  <c r="DV17" i="159" s="1"/>
  <c r="IG75" i="110"/>
  <c r="IK75" i="110"/>
  <c r="V13" i="335"/>
  <c r="AX13" i="335" s="1"/>
  <c r="IJ132" i="110" s="1"/>
  <c r="N17" i="335"/>
  <c r="BH17" i="335" s="1"/>
  <c r="BI17" i="335" s="1"/>
  <c r="V17" i="335"/>
  <c r="AX17" i="335" s="1"/>
  <c r="IJ34" i="110" s="1"/>
  <c r="II75" i="110"/>
  <c r="AY16" i="330"/>
  <c r="IF62" i="110" s="1"/>
  <c r="V18" i="330"/>
  <c r="AX18" i="330" s="1"/>
  <c r="IE50" i="110" s="1"/>
  <c r="V11" i="330"/>
  <c r="AX11" i="330" s="1"/>
  <c r="IE53" i="110" s="1"/>
  <c r="N21" i="330"/>
  <c r="CA21" i="330" s="1"/>
  <c r="CB21" i="330" s="1"/>
  <c r="N14" i="330"/>
  <c r="BH14" i="330" s="1"/>
  <c r="BI14" i="330" s="1"/>
  <c r="V14" i="330"/>
  <c r="CG14" i="330" s="1"/>
  <c r="CH14" i="330" s="1"/>
  <c r="DZ15" i="159" s="1"/>
  <c r="N11" i="330"/>
  <c r="BH11" i="330" s="1"/>
  <c r="BI11" i="330" s="1"/>
  <c r="V20" i="330"/>
  <c r="CG20" i="330" s="1"/>
  <c r="CH20" i="330" s="1"/>
  <c r="V19" i="330"/>
  <c r="CG19" i="330" s="1"/>
  <c r="CH19" i="330" s="1"/>
  <c r="N20" i="330"/>
  <c r="CA20" i="330" s="1"/>
  <c r="CB20" i="330" s="1"/>
  <c r="AY14" i="330"/>
  <c r="IF141" i="110" s="1"/>
  <c r="AY17" i="335"/>
  <c r="IK34" i="110" s="1"/>
  <c r="N18" i="335"/>
  <c r="CA18" i="335" s="1"/>
  <c r="CB18" i="335" s="1"/>
  <c r="DS18" i="159" s="1"/>
  <c r="V18" i="335"/>
  <c r="CG18" i="335" s="1"/>
  <c r="CH18" i="335" s="1"/>
  <c r="DU18" i="159" s="1"/>
  <c r="J14" i="335"/>
  <c r="BX14" i="335" s="1"/>
  <c r="BY14" i="335" s="1"/>
  <c r="DR10" i="159" s="1"/>
  <c r="CJ14" i="335"/>
  <c r="CK14" i="335" s="1"/>
  <c r="DV10" i="159" s="1"/>
  <c r="V20" i="335"/>
  <c r="CG20" i="335" s="1"/>
  <c r="CH20" i="335" s="1"/>
  <c r="DU16" i="159" s="1"/>
  <c r="J20" i="335"/>
  <c r="AU20" i="335" s="1"/>
  <c r="IG143" i="110" s="1"/>
  <c r="AY20" i="335"/>
  <c r="IK143" i="110" s="1"/>
  <c r="R14" i="335"/>
  <c r="BK14" i="335" s="1"/>
  <c r="BL14" i="335" s="1"/>
  <c r="N20" i="335"/>
  <c r="CA20" i="335" s="1"/>
  <c r="CB20" i="335" s="1"/>
  <c r="DS16" i="159" s="1"/>
  <c r="N11" i="335"/>
  <c r="CA11" i="335" s="1"/>
  <c r="CB11" i="335" s="1"/>
  <c r="DS5" i="159" s="1"/>
  <c r="V12" i="335"/>
  <c r="BN12" i="335" s="1"/>
  <c r="BO12" i="335" s="1"/>
  <c r="II73" i="110"/>
  <c r="N14" i="335"/>
  <c r="V11" i="335"/>
  <c r="BN11" i="335" s="1"/>
  <c r="BO11" i="335" s="1"/>
  <c r="DS3" i="158"/>
  <c r="V14" i="335"/>
  <c r="AX14" i="335" s="1"/>
  <c r="IJ139" i="110" s="1"/>
  <c r="Z12" i="367"/>
  <c r="S12" i="367"/>
  <c r="L12" i="367"/>
  <c r="CC13" i="367"/>
  <c r="L13" i="367"/>
  <c r="L14" i="367"/>
  <c r="S14" i="367"/>
  <c r="Z14" i="367"/>
  <c r="L16" i="367"/>
  <c r="S16" i="367"/>
  <c r="Z16" i="367"/>
  <c r="CD26" i="367"/>
  <c r="CE26" i="367" s="1"/>
  <c r="BQ22" i="367"/>
  <c r="BR22" i="367" s="1"/>
  <c r="S13" i="367"/>
  <c r="CG22" i="367"/>
  <c r="CH22" i="367" s="1"/>
  <c r="BN28" i="367"/>
  <c r="BO28" i="367" s="1"/>
  <c r="BH17" i="367"/>
  <c r="BI17" i="367" s="1"/>
  <c r="CD18" i="367"/>
  <c r="CE18" i="367" s="1"/>
  <c r="BK19" i="367"/>
  <c r="BL19" i="367" s="1"/>
  <c r="BX29" i="367"/>
  <c r="BY29" i="367" s="1"/>
  <c r="BE22" i="367"/>
  <c r="BF22" i="367" s="1"/>
  <c r="BK24" i="367"/>
  <c r="BL24" i="367" s="1"/>
  <c r="CA24" i="367"/>
  <c r="CB24" i="367" s="1"/>
  <c r="CA18" i="367"/>
  <c r="CB18" i="367" s="1"/>
  <c r="R11" i="335"/>
  <c r="BK11" i="335" s="1"/>
  <c r="BL11" i="335" s="1"/>
  <c r="N12" i="335"/>
  <c r="CA12" i="335" s="1"/>
  <c r="CB12" i="335" s="1"/>
  <c r="DS7" i="159" s="1"/>
  <c r="AY12" i="335"/>
  <c r="IK20" i="110" s="1"/>
  <c r="DU76" i="158"/>
  <c r="DT76" i="158"/>
  <c r="R12" i="335"/>
  <c r="AW12" i="335" s="1"/>
  <c r="II20" i="110" s="1"/>
  <c r="DR76" i="158"/>
  <c r="DV76" i="158"/>
  <c r="DT3" i="158"/>
  <c r="DS76" i="158"/>
  <c r="J12" i="335"/>
  <c r="AU12" i="335" s="1"/>
  <c r="IG20" i="110" s="1"/>
  <c r="CJ18" i="330"/>
  <c r="CK18" i="330" s="1"/>
  <c r="AY18" i="330"/>
  <c r="IF50" i="110" s="1"/>
  <c r="BQ20" i="330"/>
  <c r="BR20" i="330" s="1"/>
  <c r="DQ17" i="158" s="1"/>
  <c r="R20" i="330"/>
  <c r="CD20" i="330" s="1"/>
  <c r="CE20" i="330" s="1"/>
  <c r="J20" i="330"/>
  <c r="BE20" i="330" s="1"/>
  <c r="BF20" i="330" s="1"/>
  <c r="DM17" i="158" s="1"/>
  <c r="R17" i="330"/>
  <c r="CD17" i="330" s="1"/>
  <c r="CE17" i="330" s="1"/>
  <c r="BQ17" i="330"/>
  <c r="BR17" i="330" s="1"/>
  <c r="J21" i="330"/>
  <c r="BX21" i="330" s="1"/>
  <c r="BY21" i="330" s="1"/>
  <c r="R21" i="330"/>
  <c r="BK21" i="330" s="1"/>
  <c r="BL21" i="330" s="1"/>
  <c r="DO18" i="158" s="1"/>
  <c r="BQ13" i="330"/>
  <c r="BR13" i="330" s="1"/>
  <c r="R15" i="330"/>
  <c r="BK15" i="330" s="1"/>
  <c r="BL15" i="330" s="1"/>
  <c r="R19" i="330"/>
  <c r="BK19" i="330" s="1"/>
  <c r="BL19" i="330" s="1"/>
  <c r="DU3" i="158"/>
  <c r="DR3" i="158"/>
  <c r="DV3" i="158"/>
  <c r="AY20" i="330"/>
  <c r="IF142" i="110" s="1"/>
  <c r="N19" i="330"/>
  <c r="BH19" i="330" s="1"/>
  <c r="BI19" i="330" s="1"/>
  <c r="J17" i="330"/>
  <c r="BE17" i="330" s="1"/>
  <c r="BF17" i="330" s="1"/>
  <c r="J11" i="330"/>
  <c r="BE11" i="330" s="1"/>
  <c r="BF11" i="330" s="1"/>
  <c r="R11" i="330"/>
  <c r="CD11" i="330" s="1"/>
  <c r="CE11" i="330" s="1"/>
  <c r="DY13" i="159" s="1"/>
  <c r="BQ19" i="330"/>
  <c r="BR19" i="330" s="1"/>
  <c r="R13" i="330"/>
  <c r="CD13" i="330" s="1"/>
  <c r="CE13" i="330" s="1"/>
  <c r="N13" i="330"/>
  <c r="CA13" i="330" s="1"/>
  <c r="CB13" i="330" s="1"/>
  <c r="V15" i="330"/>
  <c r="BN15" i="330" s="1"/>
  <c r="BO15" i="330" s="1"/>
  <c r="V17" i="330"/>
  <c r="AX17" i="330" s="1"/>
  <c r="IE71" i="110" s="1"/>
  <c r="BE28" i="330"/>
  <c r="BF28" i="330" s="1"/>
  <c r="AY17" i="330"/>
  <c r="IF71" i="110" s="1"/>
  <c r="J15" i="330"/>
  <c r="AU15" i="330" s="1"/>
  <c r="IB58" i="110" s="1"/>
  <c r="AY15" i="330"/>
  <c r="IF58" i="110" s="1"/>
  <c r="V13" i="330"/>
  <c r="BN13" i="330" s="1"/>
  <c r="BO13" i="330" s="1"/>
  <c r="AU13" i="330"/>
  <c r="IB171" i="110" s="1"/>
  <c r="AY13" i="330"/>
  <c r="IF171" i="110" s="1"/>
  <c r="BK26" i="330"/>
  <c r="BL26" i="330" s="1"/>
  <c r="CJ17" i="330"/>
  <c r="CK17" i="330" s="1"/>
  <c r="BE26" i="330"/>
  <c r="BF26" i="330" s="1"/>
  <c r="N15" i="330"/>
  <c r="AV15" i="330" s="1"/>
  <c r="IC58" i="110" s="1"/>
  <c r="BE24" i="330"/>
  <c r="BF24" i="330" s="1"/>
  <c r="CD24" i="330"/>
  <c r="CE24" i="330" s="1"/>
  <c r="CJ21" i="330"/>
  <c r="CK21" i="330" s="1"/>
  <c r="BQ24" i="330"/>
  <c r="BR24" i="330" s="1"/>
  <c r="CJ15" i="330"/>
  <c r="CK15" i="330" s="1"/>
  <c r="J12" i="330"/>
  <c r="BE12" i="330" s="1"/>
  <c r="BF12" i="330" s="1"/>
  <c r="DM13" i="158" s="1"/>
  <c r="R12" i="330"/>
  <c r="CD12" i="330" s="1"/>
  <c r="CE12" i="330" s="1"/>
  <c r="BQ12" i="330"/>
  <c r="BR12" i="330" s="1"/>
  <c r="DQ13" i="158" s="1"/>
  <c r="CJ19" i="330"/>
  <c r="CK19" i="330" s="1"/>
  <c r="BE22" i="330"/>
  <c r="BF22" i="330" s="1"/>
  <c r="CD22" i="330"/>
  <c r="CE22" i="330" s="1"/>
  <c r="CJ22" i="330"/>
  <c r="CK22" i="330" s="1"/>
  <c r="BH24" i="330"/>
  <c r="BI24" i="330" s="1"/>
  <c r="CG24" i="330"/>
  <c r="CH24" i="330" s="1"/>
  <c r="BH28" i="330"/>
  <c r="BI28" i="330" s="1"/>
  <c r="BQ28" i="330"/>
  <c r="BR28" i="330" s="1"/>
  <c r="N12" i="330"/>
  <c r="BH12" i="330" s="1"/>
  <c r="BI12" i="330" s="1"/>
  <c r="DN13" i="158" s="1"/>
  <c r="V12" i="330"/>
  <c r="CG12" i="330" s="1"/>
  <c r="CH12" i="330" s="1"/>
  <c r="BQ14" i="330"/>
  <c r="BR14" i="330" s="1"/>
  <c r="CA27" i="330"/>
  <c r="CB27" i="330" s="1"/>
  <c r="CJ20" i="330"/>
  <c r="CK20" i="330" s="1"/>
  <c r="BQ18" i="330"/>
  <c r="BR18" i="330" s="1"/>
  <c r="BQ26" i="330"/>
  <c r="BR26" i="330" s="1"/>
  <c r="CG28" i="330"/>
  <c r="CH28" i="330" s="1"/>
  <c r="BN29" i="330"/>
  <c r="BO29" i="330" s="1"/>
  <c r="CA29" i="330"/>
  <c r="CB29" i="330" s="1"/>
  <c r="CD30" i="330"/>
  <c r="CE30" i="330" s="1"/>
  <c r="BQ30" i="330"/>
  <c r="BR30" i="330" s="1"/>
  <c r="CJ13" i="330"/>
  <c r="CK13" i="330" s="1"/>
  <c r="BQ16" i="330"/>
  <c r="BR16" i="330" s="1"/>
  <c r="CG27" i="330"/>
  <c r="CH27" i="330" s="1"/>
  <c r="BK28" i="330"/>
  <c r="BL28" i="330" s="1"/>
  <c r="BE30" i="330"/>
  <c r="BF30" i="330" s="1"/>
  <c r="CJ12" i="335"/>
  <c r="CK12" i="335" s="1"/>
  <c r="DV7" i="159" s="1"/>
  <c r="CD17" i="335"/>
  <c r="CE17" i="335" s="1"/>
  <c r="DT17" i="159" s="1"/>
  <c r="J11" i="335"/>
  <c r="BX11" i="335" s="1"/>
  <c r="BY11" i="335" s="1"/>
  <c r="DR5" i="159" s="1"/>
  <c r="CJ11" i="335"/>
  <c r="CK11" i="335" s="1"/>
  <c r="DV5" i="159" s="1"/>
  <c r="L13" i="324"/>
  <c r="S11" i="324"/>
  <c r="AG11" i="324"/>
  <c r="BH30" i="324"/>
  <c r="BI30" i="324" s="1"/>
  <c r="L11" i="324"/>
  <c r="Z11" i="324"/>
  <c r="Z13" i="324"/>
  <c r="CA19" i="324"/>
  <c r="CB19" i="324" s="1"/>
  <c r="S13" i="324"/>
  <c r="L12" i="324"/>
  <c r="S12" i="324"/>
  <c r="Z12" i="324"/>
  <c r="AG12" i="324"/>
  <c r="CJ25" i="324"/>
  <c r="CK25" i="324" s="1"/>
  <c r="BX15" i="324"/>
  <c r="BY15" i="324" s="1"/>
  <c r="BK19" i="324"/>
  <c r="BL19" i="324" s="1"/>
  <c r="BE21" i="324"/>
  <c r="BF21" i="324" s="1"/>
  <c r="BX29" i="324"/>
  <c r="BY29" i="324" s="1"/>
  <c r="CD31" i="324"/>
  <c r="CE31" i="324" s="1"/>
  <c r="BN15" i="324"/>
  <c r="BO15" i="324" s="1"/>
  <c r="CJ15" i="324"/>
  <c r="CK15" i="324" s="1"/>
  <c r="BH16" i="324"/>
  <c r="BI16" i="324" s="1"/>
  <c r="BX16" i="324"/>
  <c r="BY16" i="324" s="1"/>
  <c r="BQ21" i="324"/>
  <c r="BR21" i="324" s="1"/>
  <c r="BK24" i="324"/>
  <c r="BL24" i="324" s="1"/>
  <c r="BK29" i="324"/>
  <c r="BL29" i="324" s="1"/>
  <c r="CJ29" i="324"/>
  <c r="CK29" i="324" s="1"/>
  <c r="BQ31" i="324"/>
  <c r="BR31" i="324" s="1"/>
  <c r="CG17" i="324"/>
  <c r="CH17" i="324" s="1"/>
  <c r="CJ16" i="324"/>
  <c r="CK16" i="324" s="1"/>
  <c r="BH26" i="324"/>
  <c r="BI26" i="324" s="1"/>
  <c r="GC203" i="110"/>
  <c r="GC205" i="110"/>
  <c r="D204" i="110"/>
  <c r="I204" i="110" s="1"/>
  <c r="FX205" i="110"/>
  <c r="FX203" i="110"/>
  <c r="GC76" i="110"/>
  <c r="HV4" i="110"/>
  <c r="HS4" i="110"/>
  <c r="HT4" i="110"/>
  <c r="HU4" i="110"/>
  <c r="DO203" i="110"/>
  <c r="FZ204" i="110"/>
  <c r="GC204" i="110"/>
  <c r="D203" i="110"/>
  <c r="I203" i="110" s="1"/>
  <c r="DQ203" i="110"/>
  <c r="DU203" i="110"/>
  <c r="DY203" i="110"/>
  <c r="EC203" i="110"/>
  <c r="EG203" i="110"/>
  <c r="EK203" i="110"/>
  <c r="EO203" i="110"/>
  <c r="ES203" i="110"/>
  <c r="EW203" i="110"/>
  <c r="FA203" i="110"/>
  <c r="FE203" i="110"/>
  <c r="FI203" i="110"/>
  <c r="FM203" i="110"/>
  <c r="FQ203" i="110"/>
  <c r="FU203" i="110"/>
  <c r="FY203" i="110"/>
  <c r="DO204" i="110"/>
  <c r="DS204" i="110"/>
  <c r="DW204" i="110"/>
  <c r="EA204" i="110"/>
  <c r="EE204" i="110"/>
  <c r="EI204" i="110"/>
  <c r="EM204" i="110"/>
  <c r="EQ204" i="110"/>
  <c r="EU204" i="110"/>
  <c r="EY204" i="110"/>
  <c r="FC204" i="110"/>
  <c r="FG204" i="110"/>
  <c r="FK204" i="110"/>
  <c r="FO204" i="110"/>
  <c r="FS204" i="110"/>
  <c r="FW204" i="110"/>
  <c r="D205" i="110"/>
  <c r="DQ205" i="110"/>
  <c r="DU205" i="110"/>
  <c r="DY205" i="110"/>
  <c r="EC205" i="110"/>
  <c r="EG205" i="110"/>
  <c r="EK205" i="110"/>
  <c r="EO205" i="110"/>
  <c r="ES205" i="110"/>
  <c r="EW205" i="110"/>
  <c r="FA205" i="110"/>
  <c r="FE205" i="110"/>
  <c r="FI205" i="110"/>
  <c r="FM205" i="110"/>
  <c r="FQ205" i="110"/>
  <c r="FU205" i="110"/>
  <c r="FY205" i="110"/>
  <c r="DN203" i="110"/>
  <c r="DR203" i="110"/>
  <c r="DV203" i="110"/>
  <c r="DZ203" i="110"/>
  <c r="ED203" i="110"/>
  <c r="EH203" i="110"/>
  <c r="EL203" i="110"/>
  <c r="EP203" i="110"/>
  <c r="ET203" i="110"/>
  <c r="EX203" i="110"/>
  <c r="FB203" i="110"/>
  <c r="FF203" i="110"/>
  <c r="FJ203" i="110"/>
  <c r="FN203" i="110"/>
  <c r="FR203" i="110"/>
  <c r="FV203" i="110"/>
  <c r="FZ203" i="110"/>
  <c r="DP204" i="110"/>
  <c r="DT204" i="110"/>
  <c r="DX204" i="110"/>
  <c r="EB204" i="110"/>
  <c r="EF204" i="110"/>
  <c r="EJ204" i="110"/>
  <c r="EN204" i="110"/>
  <c r="ER204" i="110"/>
  <c r="EV204" i="110"/>
  <c r="EZ204" i="110"/>
  <c r="FD204" i="110"/>
  <c r="FH204" i="110"/>
  <c r="FL204" i="110"/>
  <c r="FP204" i="110"/>
  <c r="FT204" i="110"/>
  <c r="FX204" i="110"/>
  <c r="DN205" i="110"/>
  <c r="DR205" i="110"/>
  <c r="DV205" i="110"/>
  <c r="DZ205" i="110"/>
  <c r="ED205" i="110"/>
  <c r="EH205" i="110"/>
  <c r="EL205" i="110"/>
  <c r="EP205" i="110"/>
  <c r="ET205" i="110"/>
  <c r="EX205" i="110"/>
  <c r="FB205" i="110"/>
  <c r="FF205" i="110"/>
  <c r="FJ205" i="110"/>
  <c r="FN205" i="110"/>
  <c r="FR205" i="110"/>
  <c r="FV205" i="110"/>
  <c r="FZ205" i="110"/>
  <c r="DS203" i="110"/>
  <c r="DW203" i="110"/>
  <c r="EA203" i="110"/>
  <c r="EE203" i="110"/>
  <c r="EI203" i="110"/>
  <c r="EM203" i="110"/>
  <c r="EQ203" i="110"/>
  <c r="EU203" i="110"/>
  <c r="EY203" i="110"/>
  <c r="FC203" i="110"/>
  <c r="FG203" i="110"/>
  <c r="FK203" i="110"/>
  <c r="FO203" i="110"/>
  <c r="FS203" i="110"/>
  <c r="FW203" i="110"/>
  <c r="DQ204" i="110"/>
  <c r="DU204" i="110"/>
  <c r="DY204" i="110"/>
  <c r="EC204" i="110"/>
  <c r="EG204" i="110"/>
  <c r="EK204" i="110"/>
  <c r="EO204" i="110"/>
  <c r="ES204" i="110"/>
  <c r="EW204" i="110"/>
  <c r="FA204" i="110"/>
  <c r="FE204" i="110"/>
  <c r="FI204" i="110"/>
  <c r="FM204" i="110"/>
  <c r="FQ204" i="110"/>
  <c r="FU204" i="110"/>
  <c r="FY204" i="110"/>
  <c r="DO205" i="110"/>
  <c r="DS205" i="110"/>
  <c r="DW205" i="110"/>
  <c r="EA205" i="110"/>
  <c r="EE205" i="110"/>
  <c r="EI205" i="110"/>
  <c r="EM205" i="110"/>
  <c r="EQ205" i="110"/>
  <c r="EU205" i="110"/>
  <c r="EY205" i="110"/>
  <c r="FC205" i="110"/>
  <c r="FG205" i="110"/>
  <c r="FK205" i="110"/>
  <c r="FO205" i="110"/>
  <c r="FS205" i="110"/>
  <c r="FW205" i="110"/>
  <c r="DP203" i="110"/>
  <c r="DT203" i="110"/>
  <c r="DX203" i="110"/>
  <c r="EB203" i="110"/>
  <c r="EF203" i="110"/>
  <c r="EJ203" i="110"/>
  <c r="EN203" i="110"/>
  <c r="ER203" i="110"/>
  <c r="EV203" i="110"/>
  <c r="EZ203" i="110"/>
  <c r="FD203" i="110"/>
  <c r="FH203" i="110"/>
  <c r="FL203" i="110"/>
  <c r="FP203" i="110"/>
  <c r="FT203" i="110"/>
  <c r="DN204" i="110"/>
  <c r="DR204" i="110"/>
  <c r="DV204" i="110"/>
  <c r="DZ204" i="110"/>
  <c r="ED204" i="110"/>
  <c r="EH204" i="110"/>
  <c r="EL204" i="110"/>
  <c r="EP204" i="110"/>
  <c r="ET204" i="110"/>
  <c r="EX204" i="110"/>
  <c r="FB204" i="110"/>
  <c r="FF204" i="110"/>
  <c r="FJ204" i="110"/>
  <c r="FN204" i="110"/>
  <c r="FR204" i="110"/>
  <c r="FV204" i="110"/>
  <c r="DP205" i="110"/>
  <c r="DT205" i="110"/>
  <c r="DX205" i="110"/>
  <c r="EB205" i="110"/>
  <c r="EF205" i="110"/>
  <c r="EJ205" i="110"/>
  <c r="EN205" i="110"/>
  <c r="ER205" i="110"/>
  <c r="EV205" i="110"/>
  <c r="EZ205" i="110"/>
  <c r="FD205" i="110"/>
  <c r="FH205" i="110"/>
  <c r="FL205" i="110"/>
  <c r="FP205" i="110"/>
  <c r="FT205" i="110"/>
  <c r="S11" i="323"/>
  <c r="L11" i="323"/>
  <c r="L15" i="323"/>
  <c r="S18" i="323"/>
  <c r="AG18" i="323"/>
  <c r="L18" i="323"/>
  <c r="Z18" i="323"/>
  <c r="AN18" i="323"/>
  <c r="L12" i="323"/>
  <c r="S12" i="323"/>
  <c r="L16" i="323"/>
  <c r="S13" i="323"/>
  <c r="L13" i="323"/>
  <c r="Z18" i="368"/>
  <c r="S18" i="368"/>
  <c r="L24" i="368"/>
  <c r="S24" i="368"/>
  <c r="Z24" i="368"/>
  <c r="AG24" i="368"/>
  <c r="AN24" i="368"/>
  <c r="L28" i="368"/>
  <c r="S28" i="368"/>
  <c r="Z28" i="368"/>
  <c r="AG28" i="368"/>
  <c r="AN28" i="368"/>
  <c r="AA29" i="368"/>
  <c r="AG31" i="368"/>
  <c r="Z21" i="368"/>
  <c r="T22" i="368"/>
  <c r="Z23" i="368"/>
  <c r="L25" i="368"/>
  <c r="S25" i="368"/>
  <c r="Z25" i="368"/>
  <c r="AG25" i="368"/>
  <c r="AN25" i="368"/>
  <c r="AN27" i="368"/>
  <c r="AH29" i="368"/>
  <c r="Z31" i="368"/>
  <c r="Z17" i="368"/>
  <c r="S12" i="368"/>
  <c r="Z13" i="368"/>
  <c r="S13" i="368"/>
  <c r="L13" i="368"/>
  <c r="L12" i="368"/>
  <c r="IA5" i="110"/>
  <c r="S11" i="368"/>
  <c r="L11" i="368"/>
  <c r="Z11" i="368"/>
  <c r="L17" i="368"/>
  <c r="Z12" i="368"/>
  <c r="AH27" i="368"/>
  <c r="AG27" i="368"/>
  <c r="S30" i="368"/>
  <c r="T30" i="368"/>
  <c r="AG30" i="368"/>
  <c r="AH30" i="368"/>
  <c r="T31" i="368"/>
  <c r="S31" i="368"/>
  <c r="L15" i="368"/>
  <c r="S15" i="368"/>
  <c r="Z15" i="368"/>
  <c r="Z16" i="368"/>
  <c r="M20" i="368"/>
  <c r="L20" i="368"/>
  <c r="AA20" i="368"/>
  <c r="Z20" i="368"/>
  <c r="AO20" i="368"/>
  <c r="AN20" i="368"/>
  <c r="L21" i="368"/>
  <c r="AN21" i="368"/>
  <c r="S23" i="368"/>
  <c r="AO23" i="368"/>
  <c r="AN23" i="368"/>
  <c r="L26" i="368"/>
  <c r="M26" i="368"/>
  <c r="Z26" i="368"/>
  <c r="AA26" i="368"/>
  <c r="AN26" i="368"/>
  <c r="AO26" i="368"/>
  <c r="L14" i="368"/>
  <c r="S14" i="368"/>
  <c r="Z14" i="368"/>
  <c r="S16" i="368"/>
  <c r="AG21" i="368"/>
  <c r="AO22" i="368"/>
  <c r="M23" i="368"/>
  <c r="L23" i="368"/>
  <c r="HZ5" i="110"/>
  <c r="L16" i="368"/>
  <c r="T20" i="368"/>
  <c r="S20" i="368"/>
  <c r="AH20" i="368"/>
  <c r="AG20" i="368"/>
  <c r="AG22" i="368"/>
  <c r="AH22" i="368"/>
  <c r="S26" i="368"/>
  <c r="T26" i="368"/>
  <c r="AG26" i="368"/>
  <c r="AH26" i="368"/>
  <c r="Z27" i="368"/>
  <c r="L30" i="368"/>
  <c r="M30" i="368"/>
  <c r="Z30" i="368"/>
  <c r="AA30" i="368"/>
  <c r="AN30" i="368"/>
  <c r="AO30" i="368"/>
  <c r="L31" i="368"/>
  <c r="AN31" i="368"/>
  <c r="BX27" i="330"/>
  <c r="BY27" i="330" s="1"/>
  <c r="BE27" i="330"/>
  <c r="BF27" i="330" s="1"/>
  <c r="BK27" i="330"/>
  <c r="BL27" i="330" s="1"/>
  <c r="CD27" i="330"/>
  <c r="CE27" i="330" s="1"/>
  <c r="CJ27" i="330"/>
  <c r="CK27" i="330" s="1"/>
  <c r="BQ27" i="330"/>
  <c r="BR27" i="330" s="1"/>
  <c r="BN12" i="330"/>
  <c r="BO12" i="330" s="1"/>
  <c r="DP13" i="158" s="1"/>
  <c r="BQ15" i="330"/>
  <c r="BR15" i="330" s="1"/>
  <c r="CG11" i="330"/>
  <c r="CH11" i="330" s="1"/>
  <c r="DZ13" i="159" s="1"/>
  <c r="BN21" i="330"/>
  <c r="BO21" i="330" s="1"/>
  <c r="DP18" i="158" s="1"/>
  <c r="BH23" i="330"/>
  <c r="BI23" i="330" s="1"/>
  <c r="BN23" i="330"/>
  <c r="BO23" i="330" s="1"/>
  <c r="BH25" i="330"/>
  <c r="BI25" i="330" s="1"/>
  <c r="BN25" i="330"/>
  <c r="BO25" i="330" s="1"/>
  <c r="BX23" i="330"/>
  <c r="BY23" i="330" s="1"/>
  <c r="BE23" i="330"/>
  <c r="BF23" i="330" s="1"/>
  <c r="BK23" i="330"/>
  <c r="BL23" i="330" s="1"/>
  <c r="CD23" i="330"/>
  <c r="CE23" i="330" s="1"/>
  <c r="CJ23" i="330"/>
  <c r="CK23" i="330" s="1"/>
  <c r="BQ23" i="330"/>
  <c r="BR23" i="330" s="1"/>
  <c r="BE25" i="330"/>
  <c r="BF25" i="330" s="1"/>
  <c r="BX25" i="330"/>
  <c r="BY25" i="330" s="1"/>
  <c r="CD25" i="330"/>
  <c r="CE25" i="330" s="1"/>
  <c r="BK25" i="330"/>
  <c r="BL25" i="330" s="1"/>
  <c r="BQ25" i="330"/>
  <c r="BR25" i="330" s="1"/>
  <c r="CJ25" i="330"/>
  <c r="CK25" i="330" s="1"/>
  <c r="BN22" i="330"/>
  <c r="BO22" i="330" s="1"/>
  <c r="CA22" i="330"/>
  <c r="CB22" i="330" s="1"/>
  <c r="BN26" i="330"/>
  <c r="BO26" i="330" s="1"/>
  <c r="CA26" i="330"/>
  <c r="CB26" i="330" s="1"/>
  <c r="BK29" i="330"/>
  <c r="BL29" i="330" s="1"/>
  <c r="BX29" i="330"/>
  <c r="BY29" i="330" s="1"/>
  <c r="CJ29" i="330"/>
  <c r="CK29" i="330" s="1"/>
  <c r="BN30" i="330"/>
  <c r="BO30" i="330" s="1"/>
  <c r="CA30" i="330"/>
  <c r="CB30" i="330" s="1"/>
  <c r="BQ20" i="335"/>
  <c r="BR20" i="335" s="1"/>
  <c r="CD16" i="335"/>
  <c r="CE16" i="335" s="1"/>
  <c r="DT8" i="159" s="1"/>
  <c r="BN15" i="335"/>
  <c r="BO15" i="335" s="1"/>
  <c r="BX19" i="335"/>
  <c r="BY19" i="335" s="1"/>
  <c r="DR14" i="159" s="1"/>
  <c r="CJ19" i="335"/>
  <c r="CK19" i="335" s="1"/>
  <c r="DV14" i="159" s="1"/>
  <c r="BN21" i="335"/>
  <c r="BO21" i="335" s="1"/>
  <c r="BE22" i="335"/>
  <c r="BF22" i="335" s="1"/>
  <c r="BQ22" i="335"/>
  <c r="BR22" i="335" s="1"/>
  <c r="CD22" i="335"/>
  <c r="CE22" i="335" s="1"/>
  <c r="BH23" i="335"/>
  <c r="BI23" i="335" s="1"/>
  <c r="CG23" i="335"/>
  <c r="CH23" i="335" s="1"/>
  <c r="BK24" i="335"/>
  <c r="BL24" i="335" s="1"/>
  <c r="BX24" i="335"/>
  <c r="BY24" i="335" s="1"/>
  <c r="CJ24" i="335"/>
  <c r="CK24" i="335" s="1"/>
  <c r="BN25" i="335"/>
  <c r="BO25" i="335" s="1"/>
  <c r="CA25" i="335"/>
  <c r="CB25" i="335" s="1"/>
  <c r="BE26" i="335"/>
  <c r="BF26" i="335" s="1"/>
  <c r="BQ26" i="335"/>
  <c r="BR26" i="335" s="1"/>
  <c r="CD26" i="335"/>
  <c r="CE26" i="335" s="1"/>
  <c r="BH19" i="335"/>
  <c r="BI19" i="335" s="1"/>
  <c r="BK21" i="335"/>
  <c r="BL21" i="335" s="1"/>
  <c r="BX21" i="335"/>
  <c r="BY21" i="335" s="1"/>
  <c r="DR20" i="159" s="1"/>
  <c r="CJ21" i="335"/>
  <c r="CK21" i="335" s="1"/>
  <c r="DV20" i="159" s="1"/>
  <c r="BN22" i="335"/>
  <c r="BO22" i="335" s="1"/>
  <c r="CA22" i="335"/>
  <c r="CB22" i="335" s="1"/>
  <c r="BE23" i="335"/>
  <c r="BF23" i="335" s="1"/>
  <c r="BQ23" i="335"/>
  <c r="BR23" i="335" s="1"/>
  <c r="CD23" i="335"/>
  <c r="CE23" i="335" s="1"/>
  <c r="BH24" i="335"/>
  <c r="BI24" i="335" s="1"/>
  <c r="CG24" i="335"/>
  <c r="CH24" i="335" s="1"/>
  <c r="BK25" i="335"/>
  <c r="BL25" i="335" s="1"/>
  <c r="BX25" i="335"/>
  <c r="BY25" i="335" s="1"/>
  <c r="CJ25" i="335"/>
  <c r="CK25" i="335" s="1"/>
  <c r="BN26" i="335"/>
  <c r="BO26" i="335" s="1"/>
  <c r="CA26" i="335"/>
  <c r="CB26" i="335" s="1"/>
  <c r="BQ18" i="367"/>
  <c r="BR18" i="367" s="1"/>
  <c r="BH22" i="367"/>
  <c r="BI22" i="367" s="1"/>
  <c r="BE25" i="367"/>
  <c r="BF25" i="367" s="1"/>
  <c r="BX25" i="367"/>
  <c r="BY25" i="367" s="1"/>
  <c r="BQ25" i="367"/>
  <c r="BR25" i="367" s="1"/>
  <c r="CJ25" i="367"/>
  <c r="CK25" i="367" s="1"/>
  <c r="BX26" i="367"/>
  <c r="BY26" i="367" s="1"/>
  <c r="BE26" i="367"/>
  <c r="BF26" i="367" s="1"/>
  <c r="CJ26" i="367"/>
  <c r="CK26" i="367" s="1"/>
  <c r="BQ26" i="367"/>
  <c r="BR26" i="367" s="1"/>
  <c r="L11" i="367"/>
  <c r="S11" i="367"/>
  <c r="Z11" i="367"/>
  <c r="L15" i="367"/>
  <c r="S15" i="367"/>
  <c r="T15" i="367" s="1"/>
  <c r="Z15" i="367"/>
  <c r="AH17" i="367"/>
  <c r="BE17" i="367"/>
  <c r="BF17" i="367" s="1"/>
  <c r="L18" i="367"/>
  <c r="AN18" i="367"/>
  <c r="BN18" i="367"/>
  <c r="BO18" i="367" s="1"/>
  <c r="CJ19" i="367"/>
  <c r="CK19" i="367" s="1"/>
  <c r="CD20" i="367"/>
  <c r="CE20" i="367" s="1"/>
  <c r="M21" i="367"/>
  <c r="AO21" i="367"/>
  <c r="BH21" i="367"/>
  <c r="BI21" i="367" s="1"/>
  <c r="M23" i="367"/>
  <c r="L23" i="367"/>
  <c r="AA23" i="367"/>
  <c r="Z23" i="367"/>
  <c r="AO23" i="367"/>
  <c r="AN23" i="367"/>
  <c r="BQ24" i="367"/>
  <c r="BR24" i="367" s="1"/>
  <c r="CJ24" i="367"/>
  <c r="CK24" i="367" s="1"/>
  <c r="AA28" i="367"/>
  <c r="Z28" i="367"/>
  <c r="AG18" i="367"/>
  <c r="BE18" i="367"/>
  <c r="BF18" i="367" s="1"/>
  <c r="BH19" i="367"/>
  <c r="BI19" i="367" s="1"/>
  <c r="AH21" i="367"/>
  <c r="BE24" i="367"/>
  <c r="BF24" i="367" s="1"/>
  <c r="BX24" i="367"/>
  <c r="BY24" i="367" s="1"/>
  <c r="AN24" i="367"/>
  <c r="CG25" i="367"/>
  <c r="CH25" i="367" s="1"/>
  <c r="BQ17" i="367"/>
  <c r="BR17" i="367" s="1"/>
  <c r="BH20" i="367"/>
  <c r="BI20" i="367" s="1"/>
  <c r="CG20" i="367"/>
  <c r="CH20" i="367" s="1"/>
  <c r="CD21" i="367"/>
  <c r="CE21" i="367" s="1"/>
  <c r="BK21" i="367"/>
  <c r="BL21" i="367" s="1"/>
  <c r="BK22" i="367"/>
  <c r="BL22" i="367" s="1"/>
  <c r="AH24" i="367"/>
  <c r="AG24" i="367"/>
  <c r="BK25" i="367"/>
  <c r="BL25" i="367" s="1"/>
  <c r="T27" i="367"/>
  <c r="S27" i="367"/>
  <c r="AH27" i="367"/>
  <c r="AG27" i="367"/>
  <c r="BX28" i="367"/>
  <c r="BY28" i="367" s="1"/>
  <c r="CJ28" i="367"/>
  <c r="CK28" i="367" s="1"/>
  <c r="BH29" i="367"/>
  <c r="BI29" i="367" s="1"/>
  <c r="CG30" i="367"/>
  <c r="CH30" i="367" s="1"/>
  <c r="M31" i="367"/>
  <c r="L31" i="367"/>
  <c r="AA31" i="367"/>
  <c r="Z31" i="367"/>
  <c r="AO31" i="367"/>
  <c r="AN31" i="367"/>
  <c r="S28" i="367"/>
  <c r="CG29" i="367"/>
  <c r="CH29" i="367" s="1"/>
  <c r="T23" i="367"/>
  <c r="S23" i="367"/>
  <c r="AH23" i="367"/>
  <c r="AG23" i="367"/>
  <c r="BH26" i="367"/>
  <c r="BI26" i="367" s="1"/>
  <c r="M27" i="367"/>
  <c r="L27" i="367"/>
  <c r="AA27" i="367"/>
  <c r="Z27" i="367"/>
  <c r="AO27" i="367"/>
  <c r="AN27" i="367"/>
  <c r="CA28" i="367"/>
  <c r="CB28" i="367" s="1"/>
  <c r="BK29" i="367"/>
  <c r="BL29" i="367" s="1"/>
  <c r="BQ30" i="367"/>
  <c r="BR30" i="367" s="1"/>
  <c r="T31" i="367"/>
  <c r="S31" i="367"/>
  <c r="AH31" i="367"/>
  <c r="AG31" i="367"/>
  <c r="AO18" i="324"/>
  <c r="AN18" i="324"/>
  <c r="S15" i="324"/>
  <c r="CG16" i="324"/>
  <c r="CH16" i="324" s="1"/>
  <c r="AG19" i="324"/>
  <c r="BX20" i="324"/>
  <c r="BY20" i="324" s="1"/>
  <c r="CJ20" i="324"/>
  <c r="CK20" i="324" s="1"/>
  <c r="AA22" i="324"/>
  <c r="BQ24" i="324"/>
  <c r="BR24" i="324" s="1"/>
  <c r="CJ24" i="324"/>
  <c r="CK24" i="324" s="1"/>
  <c r="BN26" i="324"/>
  <c r="BO26" i="324" s="1"/>
  <c r="CG26" i="324"/>
  <c r="CH26" i="324" s="1"/>
  <c r="BQ27" i="324"/>
  <c r="BR27" i="324" s="1"/>
  <c r="T28" i="324"/>
  <c r="S28" i="324"/>
  <c r="AH28" i="324"/>
  <c r="AG28" i="324"/>
  <c r="BN30" i="324"/>
  <c r="BO30" i="324" s="1"/>
  <c r="CG30" i="324"/>
  <c r="CH30" i="324" s="1"/>
  <c r="L14" i="324"/>
  <c r="Z14" i="324"/>
  <c r="AY14" i="324"/>
  <c r="BW73" i="110" s="1"/>
  <c r="BK15" i="324"/>
  <c r="BL15" i="324" s="1"/>
  <c r="CA15" i="324"/>
  <c r="CB15" i="324" s="1"/>
  <c r="BK16" i="324"/>
  <c r="BL16" i="324" s="1"/>
  <c r="BE17" i="324"/>
  <c r="BF17" i="324" s="1"/>
  <c r="BQ17" i="324"/>
  <c r="BR17" i="324" s="1"/>
  <c r="CD17" i="324"/>
  <c r="CE17" i="324" s="1"/>
  <c r="T18" i="324"/>
  <c r="S18" i="324"/>
  <c r="AH18" i="324"/>
  <c r="AG18" i="324"/>
  <c r="Z19" i="324"/>
  <c r="BN19" i="324"/>
  <c r="BO19" i="324" s="1"/>
  <c r="BX19" i="324"/>
  <c r="BY19" i="324" s="1"/>
  <c r="CJ19" i="324"/>
  <c r="CK19" i="324" s="1"/>
  <c r="BH20" i="324"/>
  <c r="BI20" i="324" s="1"/>
  <c r="BH21" i="324"/>
  <c r="BI21" i="324" s="1"/>
  <c r="S22" i="324"/>
  <c r="T22" i="324"/>
  <c r="M23" i="324"/>
  <c r="L23" i="324"/>
  <c r="AA23" i="324"/>
  <c r="Z23" i="324"/>
  <c r="AO23" i="324"/>
  <c r="AN23" i="324"/>
  <c r="AN24" i="324"/>
  <c r="BX25" i="324"/>
  <c r="BY25" i="324" s="1"/>
  <c r="BK26" i="324"/>
  <c r="BL26" i="324" s="1"/>
  <c r="CD26" i="324"/>
  <c r="CE26" i="324" s="1"/>
  <c r="BH31" i="324"/>
  <c r="BI31" i="324" s="1"/>
  <c r="CA31" i="324"/>
  <c r="CB31" i="324" s="1"/>
  <c r="CG31" i="324"/>
  <c r="CH31" i="324" s="1"/>
  <c r="BN31" i="324"/>
  <c r="BO31" i="324" s="1"/>
  <c r="S14" i="324"/>
  <c r="AG14" i="324"/>
  <c r="BH17" i="324"/>
  <c r="BI17" i="324" s="1"/>
  <c r="M18" i="324"/>
  <c r="L18" i="324"/>
  <c r="AA18" i="324"/>
  <c r="Z18" i="324"/>
  <c r="BK20" i="324"/>
  <c r="BL20" i="324" s="1"/>
  <c r="CA25" i="324"/>
  <c r="CB25" i="324" s="1"/>
  <c r="BH25" i="324"/>
  <c r="BI25" i="324" s="1"/>
  <c r="CJ30" i="324"/>
  <c r="CK30" i="324" s="1"/>
  <c r="BQ30" i="324"/>
  <c r="BR30" i="324" s="1"/>
  <c r="CG20" i="324"/>
  <c r="CH20" i="324" s="1"/>
  <c r="BE24" i="324"/>
  <c r="BF24" i="324" s="1"/>
  <c r="BX24" i="324"/>
  <c r="BY24" i="324" s="1"/>
  <c r="AH24" i="324"/>
  <c r="AG24" i="324"/>
  <c r="BK25" i="324"/>
  <c r="BL25" i="324" s="1"/>
  <c r="BX27" i="324"/>
  <c r="BY27" i="324" s="1"/>
  <c r="BE27" i="324"/>
  <c r="BF27" i="324" s="1"/>
  <c r="BK27" i="324"/>
  <c r="BL27" i="324" s="1"/>
  <c r="CD27" i="324"/>
  <c r="CE27" i="324" s="1"/>
  <c r="BK30" i="324"/>
  <c r="BL30" i="324" s="1"/>
  <c r="CD30" i="324"/>
  <c r="CE30" i="324" s="1"/>
  <c r="M22" i="324"/>
  <c r="AO22" i="324"/>
  <c r="T23" i="324"/>
  <c r="S23" i="324"/>
  <c r="AH23" i="324"/>
  <c r="AG23" i="324"/>
  <c r="Z24" i="324"/>
  <c r="BX26" i="324"/>
  <c r="BY26" i="324" s="1"/>
  <c r="BE26" i="324"/>
  <c r="BF26" i="324" s="1"/>
  <c r="CJ26" i="324"/>
  <c r="CK26" i="324" s="1"/>
  <c r="BQ26" i="324"/>
  <c r="BR26" i="324" s="1"/>
  <c r="BH27" i="324"/>
  <c r="BI27" i="324" s="1"/>
  <c r="CA27" i="324"/>
  <c r="CB27" i="324" s="1"/>
  <c r="CG27" i="324"/>
  <c r="CH27" i="324" s="1"/>
  <c r="BN27" i="324"/>
  <c r="BO27" i="324" s="1"/>
  <c r="M28" i="324"/>
  <c r="L28" i="324"/>
  <c r="AA28" i="324"/>
  <c r="Z28" i="324"/>
  <c r="AO28" i="324"/>
  <c r="AN28" i="324"/>
  <c r="BE31" i="324"/>
  <c r="BF31" i="324" s="1"/>
  <c r="CG25" i="324"/>
  <c r="CH25" i="324" s="1"/>
  <c r="BH29" i="324"/>
  <c r="BI29" i="324" s="1"/>
  <c r="CG29" i="324"/>
  <c r="CH29" i="324" s="1"/>
  <c r="L27" i="324"/>
  <c r="S27" i="324"/>
  <c r="Z27" i="324"/>
  <c r="AG27" i="324"/>
  <c r="AN27" i="324"/>
  <c r="L31" i="324"/>
  <c r="S31" i="324"/>
  <c r="Z31" i="324"/>
  <c r="AG31" i="324"/>
  <c r="AN31" i="324"/>
  <c r="AH20" i="323"/>
  <c r="AG20" i="323"/>
  <c r="L17" i="323"/>
  <c r="S17" i="323"/>
  <c r="AH18" i="323"/>
  <c r="AX18" i="323" s="1"/>
  <c r="BQ110" i="110" s="1"/>
  <c r="L19" i="323"/>
  <c r="AH19" i="323"/>
  <c r="AG19" i="323"/>
  <c r="T24" i="323"/>
  <c r="S24" i="323"/>
  <c r="AH24" i="323"/>
  <c r="AG24" i="323"/>
  <c r="M28" i="323"/>
  <c r="L28" i="323"/>
  <c r="AA28" i="323"/>
  <c r="Z28" i="323"/>
  <c r="AO28" i="323"/>
  <c r="AN28" i="323"/>
  <c r="L14" i="323"/>
  <c r="S14" i="323"/>
  <c r="T18" i="323" s="1"/>
  <c r="AV18" i="323" s="1"/>
  <c r="BO110" i="110" s="1"/>
  <c r="AY13" i="323"/>
  <c r="BR5" i="110" s="1"/>
  <c r="S16" i="323"/>
  <c r="Z19" i="323"/>
  <c r="AO19" i="323"/>
  <c r="AN19" i="323"/>
  <c r="S20" i="323"/>
  <c r="AN20" i="323"/>
  <c r="M24" i="323"/>
  <c r="L24" i="323"/>
  <c r="AA24" i="323"/>
  <c r="Z24" i="323"/>
  <c r="AO24" i="323"/>
  <c r="AN24" i="323"/>
  <c r="T28" i="323"/>
  <c r="S28" i="323"/>
  <c r="AH28" i="323"/>
  <c r="AG28" i="323"/>
  <c r="L17" i="327"/>
  <c r="L15" i="327"/>
  <c r="L13" i="327"/>
  <c r="L11" i="327"/>
  <c r="CF12" i="320"/>
  <c r="L12" i="320"/>
  <c r="Z12" i="320"/>
  <c r="CC12" i="320"/>
  <c r="BW12" i="320"/>
  <c r="BQ17" i="365"/>
  <c r="BR17" i="365" s="1"/>
  <c r="CD19" i="365"/>
  <c r="CE19" i="365" s="1"/>
  <c r="BQ19" i="365"/>
  <c r="BR19" i="365" s="1"/>
  <c r="N11" i="365"/>
  <c r="AV11" i="365" s="1"/>
  <c r="HN65" i="110" s="1"/>
  <c r="BE19" i="365"/>
  <c r="BF19" i="365" s="1"/>
  <c r="J13" i="365"/>
  <c r="AU13" i="365" s="1"/>
  <c r="HM50" i="110" s="1"/>
  <c r="BK13" i="365"/>
  <c r="BL13" i="365" s="1"/>
  <c r="BH11" i="365"/>
  <c r="BI11" i="365" s="1"/>
  <c r="CE16" i="158" s="1"/>
  <c r="N13" i="365"/>
  <c r="BH13" i="365" s="1"/>
  <c r="BI13" i="365" s="1"/>
  <c r="CG11" i="365"/>
  <c r="CH11" i="365" s="1"/>
  <c r="CL23" i="159" s="1"/>
  <c r="CL3" i="159" s="1"/>
  <c r="N12" i="365"/>
  <c r="BH12" i="365" s="1"/>
  <c r="BI12" i="365" s="1"/>
  <c r="BQ16" i="365"/>
  <c r="BR16" i="365" s="1"/>
  <c r="AY13" i="365"/>
  <c r="HQ50" i="110" s="1"/>
  <c r="BK26" i="365"/>
  <c r="BL26" i="365" s="1"/>
  <c r="AY12" i="365"/>
  <c r="HQ71" i="110" s="1"/>
  <c r="BK12" i="365"/>
  <c r="BL12" i="365" s="1"/>
  <c r="BK23" i="365"/>
  <c r="BL23" i="365" s="1"/>
  <c r="CG21" i="365"/>
  <c r="CH21" i="365" s="1"/>
  <c r="BK22" i="365"/>
  <c r="BL22" i="365" s="1"/>
  <c r="CA22" i="365"/>
  <c r="CB22" i="365" s="1"/>
  <c r="BE23" i="365"/>
  <c r="BF23" i="365" s="1"/>
  <c r="BX25" i="365"/>
  <c r="BY25" i="365" s="1"/>
  <c r="BE27" i="365"/>
  <c r="BF27" i="365" s="1"/>
  <c r="CD27" i="365"/>
  <c r="CE27" i="365" s="1"/>
  <c r="AW12" i="365"/>
  <c r="HO71" i="110" s="1"/>
  <c r="BX15" i="365"/>
  <c r="BY15" i="365" s="1"/>
  <c r="BQ27" i="365"/>
  <c r="BR27" i="365" s="1"/>
  <c r="BX30" i="365"/>
  <c r="BY30" i="365" s="1"/>
  <c r="AX12" i="365"/>
  <c r="HP71" i="110" s="1"/>
  <c r="BQ12" i="365"/>
  <c r="BR12" i="365" s="1"/>
  <c r="CG14" i="365"/>
  <c r="CH14" i="365" s="1"/>
  <c r="BK15" i="365"/>
  <c r="BL15" i="365" s="1"/>
  <c r="CJ23" i="365"/>
  <c r="CK23" i="365" s="1"/>
  <c r="BX26" i="365"/>
  <c r="BY26" i="365" s="1"/>
  <c r="BK30" i="365"/>
  <c r="BL30" i="365" s="1"/>
  <c r="BQ31" i="365"/>
  <c r="BR31" i="365" s="1"/>
  <c r="BQ11" i="365"/>
  <c r="BR11" i="365" s="1"/>
  <c r="CH16" i="158" s="1"/>
  <c r="CJ11" i="365"/>
  <c r="CK11" i="365" s="1"/>
  <c r="CM23" i="159" s="1"/>
  <c r="CM3" i="159" s="1"/>
  <c r="AY11" i="365"/>
  <c r="HQ65" i="110" s="1"/>
  <c r="CD11" i="365"/>
  <c r="CE11" i="365" s="1"/>
  <c r="CK23" i="159" s="1"/>
  <c r="CK3" i="159" s="1"/>
  <c r="AW11" i="365"/>
  <c r="HO65" i="110" s="1"/>
  <c r="BK11" i="365"/>
  <c r="BL11" i="365" s="1"/>
  <c r="CF16" i="158" s="1"/>
  <c r="BE11" i="365"/>
  <c r="BF11" i="365" s="1"/>
  <c r="CD16" i="158" s="1"/>
  <c r="BX11" i="365"/>
  <c r="BY11" i="365" s="1"/>
  <c r="CI23" i="159" s="1"/>
  <c r="CI61" i="159" s="1"/>
  <c r="AU11" i="365"/>
  <c r="HM65" i="110" s="1"/>
  <c r="BH14" i="365"/>
  <c r="BI14" i="365" s="1"/>
  <c r="CG17" i="365"/>
  <c r="CH17" i="365" s="1"/>
  <c r="BN19" i="365"/>
  <c r="BO19" i="365" s="1"/>
  <c r="BQ20" i="365"/>
  <c r="BR20" i="365" s="1"/>
  <c r="CD20" i="365"/>
  <c r="CE20" i="365" s="1"/>
  <c r="CJ25" i="365"/>
  <c r="CK25" i="365" s="1"/>
  <c r="CA26" i="365"/>
  <c r="CB26" i="365" s="1"/>
  <c r="BH28" i="365"/>
  <c r="BI28" i="365" s="1"/>
  <c r="CJ30" i="365"/>
  <c r="CK30" i="365" s="1"/>
  <c r="BN12" i="365"/>
  <c r="BO12" i="365" s="1"/>
  <c r="BQ13" i="365"/>
  <c r="BR13" i="365" s="1"/>
  <c r="CD13" i="365"/>
  <c r="CE13" i="365" s="1"/>
  <c r="CJ14" i="365"/>
  <c r="CK14" i="365" s="1"/>
  <c r="CA15" i="365"/>
  <c r="CB15" i="365" s="1"/>
  <c r="CJ15" i="365"/>
  <c r="CK15" i="365" s="1"/>
  <c r="BK17" i="365"/>
  <c r="BL17" i="365" s="1"/>
  <c r="CJ18" i="365"/>
  <c r="CK18" i="365" s="1"/>
  <c r="BE20" i="365"/>
  <c r="BF20" i="365" s="1"/>
  <c r="BX22" i="365"/>
  <c r="BY22" i="365" s="1"/>
  <c r="BH24" i="365"/>
  <c r="BI24" i="365" s="1"/>
  <c r="CG24" i="365"/>
  <c r="CH24" i="365" s="1"/>
  <c r="CJ26" i="365"/>
  <c r="CK26" i="365" s="1"/>
  <c r="CG28" i="365"/>
  <c r="CH28" i="365" s="1"/>
  <c r="BN30" i="365"/>
  <c r="BO30" i="365" s="1"/>
  <c r="BE31" i="365"/>
  <c r="BF31" i="365" s="1"/>
  <c r="CD31" i="365"/>
  <c r="CE31" i="365" s="1"/>
  <c r="CG20" i="365"/>
  <c r="CH20" i="365" s="1"/>
  <c r="BH25" i="365"/>
  <c r="BI25" i="365" s="1"/>
  <c r="CG25" i="365"/>
  <c r="CH25" i="365" s="1"/>
  <c r="BH29" i="365"/>
  <c r="BI29" i="365" s="1"/>
  <c r="AX11" i="365"/>
  <c r="HP65" i="110" s="1"/>
  <c r="CG13" i="365"/>
  <c r="CH13" i="365" s="1"/>
  <c r="BH17" i="365"/>
  <c r="BI17" i="365" s="1"/>
  <c r="BH20" i="365"/>
  <c r="BI20" i="365" s="1"/>
  <c r="BH21" i="365"/>
  <c r="BI21" i="365" s="1"/>
  <c r="CJ22" i="365"/>
  <c r="CK22" i="365" s="1"/>
  <c r="CG29" i="365"/>
  <c r="CH29" i="365" s="1"/>
  <c r="N12" i="301"/>
  <c r="CA12" i="301" s="1"/>
  <c r="CB12" i="301" s="1"/>
  <c r="CE10" i="159" s="1"/>
  <c r="N16" i="301"/>
  <c r="CA16" i="301" s="1"/>
  <c r="CB16" i="301" s="1"/>
  <c r="CE54" i="159" s="1"/>
  <c r="N14" i="301"/>
  <c r="CA14" i="301" s="1"/>
  <c r="CB14" i="301" s="1"/>
  <c r="CE51" i="159" s="1"/>
  <c r="N15" i="301"/>
  <c r="BH15" i="301" s="1"/>
  <c r="BI15" i="301" s="1"/>
  <c r="J11" i="301"/>
  <c r="AU11" i="301" s="1"/>
  <c r="HH81" i="110" s="1"/>
  <c r="J16" i="301"/>
  <c r="AU16" i="301" s="1"/>
  <c r="HH156" i="110" s="1"/>
  <c r="N11" i="301"/>
  <c r="CA11" i="301" s="1"/>
  <c r="CB11" i="301" s="1"/>
  <c r="CE5" i="159" s="1"/>
  <c r="N13" i="301"/>
  <c r="BH13" i="301" s="1"/>
  <c r="BI13" i="301" s="1"/>
  <c r="CG13" i="301"/>
  <c r="CH13" i="301" s="1"/>
  <c r="CG6" i="159" s="1"/>
  <c r="CG14" i="301"/>
  <c r="CH14" i="301" s="1"/>
  <c r="CG51" i="159" s="1"/>
  <c r="BQ16" i="301"/>
  <c r="BR16" i="301" s="1"/>
  <c r="AY16" i="301"/>
  <c r="HL156" i="110" s="1"/>
  <c r="CD16" i="301"/>
  <c r="CE16" i="301" s="1"/>
  <c r="CF54" i="159" s="1"/>
  <c r="AW16" i="301"/>
  <c r="HJ156" i="110" s="1"/>
  <c r="BQ12" i="301"/>
  <c r="BR12" i="301" s="1"/>
  <c r="AX14" i="301"/>
  <c r="HK129" i="110" s="1"/>
  <c r="CD12" i="301"/>
  <c r="CE12" i="301" s="1"/>
  <c r="CF10" i="159" s="1"/>
  <c r="J12" i="301"/>
  <c r="BE12" i="301" s="1"/>
  <c r="BF12" i="301" s="1"/>
  <c r="J15" i="301"/>
  <c r="BE15" i="301" s="1"/>
  <c r="BF15" i="301" s="1"/>
  <c r="CD15" i="301"/>
  <c r="CE15" i="301" s="1"/>
  <c r="CF8" i="159" s="1"/>
  <c r="BQ15" i="301"/>
  <c r="BR15" i="301" s="1"/>
  <c r="J14" i="301"/>
  <c r="BE14" i="301" s="1"/>
  <c r="BF14" i="301" s="1"/>
  <c r="J13" i="301"/>
  <c r="AU13" i="301" s="1"/>
  <c r="HH73" i="110" s="1"/>
  <c r="CG16" i="301"/>
  <c r="CH16" i="301" s="1"/>
  <c r="CG54" i="159" s="1"/>
  <c r="BE21" i="301"/>
  <c r="BF21" i="301" s="1"/>
  <c r="AW15" i="301"/>
  <c r="HJ5" i="110" s="1"/>
  <c r="AX15" i="301"/>
  <c r="HK5" i="110" s="1"/>
  <c r="BQ13" i="301"/>
  <c r="BR13" i="301" s="1"/>
  <c r="AY13" i="301"/>
  <c r="HL73" i="110" s="1"/>
  <c r="CD13" i="301"/>
  <c r="CE13" i="301" s="1"/>
  <c r="CF6" i="159" s="1"/>
  <c r="AW13" i="301"/>
  <c r="HJ73" i="110" s="1"/>
  <c r="AX13" i="301"/>
  <c r="HK73" i="110" s="1"/>
  <c r="BE17" i="301"/>
  <c r="BF17" i="301" s="1"/>
  <c r="CD17" i="301"/>
  <c r="CE17" i="301" s="1"/>
  <c r="CJ17" i="301"/>
  <c r="CK17" i="301" s="1"/>
  <c r="CJ25" i="301"/>
  <c r="CK25" i="301" s="1"/>
  <c r="CG26" i="301"/>
  <c r="CH26" i="301" s="1"/>
  <c r="BZ76" i="158"/>
  <c r="CA76" i="158"/>
  <c r="AY12" i="301"/>
  <c r="HL139" i="110" s="1"/>
  <c r="AW11" i="301"/>
  <c r="HJ81" i="110" s="1"/>
  <c r="CJ29" i="301"/>
  <c r="CK29" i="301" s="1"/>
  <c r="BN30" i="301"/>
  <c r="BO30" i="301" s="1"/>
  <c r="AW12" i="301"/>
  <c r="HJ139" i="110" s="1"/>
  <c r="CJ24" i="301"/>
  <c r="CK24" i="301" s="1"/>
  <c r="CG27" i="301"/>
  <c r="CH27" i="301" s="1"/>
  <c r="AX12" i="301"/>
  <c r="HK139" i="110" s="1"/>
  <c r="BK13" i="301"/>
  <c r="BL13" i="301" s="1"/>
  <c r="CJ13" i="301"/>
  <c r="CK13" i="301" s="1"/>
  <c r="CH6" i="159" s="1"/>
  <c r="BK21" i="301"/>
  <c r="BL21" i="301" s="1"/>
  <c r="CJ21" i="301"/>
  <c r="CK21" i="301" s="1"/>
  <c r="CJ11" i="301"/>
  <c r="CK11" i="301" s="1"/>
  <c r="CH5" i="159" s="1"/>
  <c r="AY11" i="301"/>
  <c r="HL81" i="110" s="1"/>
  <c r="BK11" i="301"/>
  <c r="BL11" i="301" s="1"/>
  <c r="BY76" i="158"/>
  <c r="CC76" i="158"/>
  <c r="AX11" i="301"/>
  <c r="HK81" i="110" s="1"/>
  <c r="BK12" i="301"/>
  <c r="BL12" i="301" s="1"/>
  <c r="BK15" i="301"/>
  <c r="BL15" i="301" s="1"/>
  <c r="BN18" i="301"/>
  <c r="BO18" i="301" s="1"/>
  <c r="CG19" i="301"/>
  <c r="CH19" i="301" s="1"/>
  <c r="BH23" i="301"/>
  <c r="BI23" i="301" s="1"/>
  <c r="CJ12" i="301"/>
  <c r="CK12" i="301" s="1"/>
  <c r="CH10" i="159" s="1"/>
  <c r="BH19" i="301"/>
  <c r="BI19" i="301" s="1"/>
  <c r="BQ23" i="301"/>
  <c r="BR23" i="301" s="1"/>
  <c r="CG23" i="301"/>
  <c r="CH23" i="301" s="1"/>
  <c r="CD25" i="301"/>
  <c r="CE25" i="301" s="1"/>
  <c r="BE27" i="301"/>
  <c r="BF27" i="301" s="1"/>
  <c r="BQ27" i="301"/>
  <c r="BR27" i="301" s="1"/>
  <c r="CG28" i="301"/>
  <c r="CH28" i="301" s="1"/>
  <c r="CD29" i="301"/>
  <c r="CE29" i="301" s="1"/>
  <c r="CA30" i="301"/>
  <c r="CB30" i="301" s="1"/>
  <c r="CG11" i="301"/>
  <c r="CH11" i="301" s="1"/>
  <c r="CG5" i="159" s="1"/>
  <c r="CJ15" i="301"/>
  <c r="CK15" i="301" s="1"/>
  <c r="CH8" i="159" s="1"/>
  <c r="BQ18" i="301"/>
  <c r="BR18" i="301" s="1"/>
  <c r="CD18" i="301"/>
  <c r="CE18" i="301" s="1"/>
  <c r="CD19" i="301"/>
  <c r="CE19" i="301" s="1"/>
  <c r="CJ19" i="301"/>
  <c r="CK19" i="301" s="1"/>
  <c r="BK20" i="301"/>
  <c r="BL20" i="301" s="1"/>
  <c r="BK23" i="301"/>
  <c r="BL23" i="301" s="1"/>
  <c r="BX25" i="301"/>
  <c r="BY25" i="301" s="1"/>
  <c r="BK27" i="301"/>
  <c r="BL27" i="301" s="1"/>
  <c r="CA28" i="301"/>
  <c r="CB28" i="301" s="1"/>
  <c r="BX29" i="301"/>
  <c r="BY29" i="301" s="1"/>
  <c r="CB76" i="158"/>
  <c r="CG12" i="301"/>
  <c r="CH12" i="301" s="1"/>
  <c r="CG10" i="159" s="1"/>
  <c r="BE18" i="301"/>
  <c r="BF18" i="301" s="1"/>
  <c r="BE19" i="301"/>
  <c r="BF19" i="301" s="1"/>
  <c r="CJ20" i="301"/>
  <c r="CK20" i="301" s="1"/>
  <c r="CA26" i="301"/>
  <c r="CB26" i="301" s="1"/>
  <c r="BH27" i="301"/>
  <c r="BI27" i="301" s="1"/>
  <c r="BE31" i="301"/>
  <c r="BF31" i="301" s="1"/>
  <c r="BK14" i="365"/>
  <c r="BL14" i="365" s="1"/>
  <c r="BX14" i="365"/>
  <c r="BY14" i="365" s="1"/>
  <c r="CA18" i="365"/>
  <c r="CB18" i="365" s="1"/>
  <c r="BH18" i="365"/>
  <c r="BI18" i="365" s="1"/>
  <c r="CG18" i="365"/>
  <c r="CH18" i="365" s="1"/>
  <c r="BN18" i="365"/>
  <c r="BO18" i="365" s="1"/>
  <c r="CG23" i="365"/>
  <c r="CH23" i="365" s="1"/>
  <c r="BN23" i="365"/>
  <c r="BO23" i="365" s="1"/>
  <c r="BH30" i="365"/>
  <c r="BI30" i="365" s="1"/>
  <c r="CA30" i="365"/>
  <c r="CB30" i="365" s="1"/>
  <c r="BN11" i="365"/>
  <c r="BO11" i="365" s="1"/>
  <c r="CG16" i="158" s="1"/>
  <c r="BX24" i="365"/>
  <c r="BY24" i="365" s="1"/>
  <c r="BE24" i="365"/>
  <c r="BF24" i="365" s="1"/>
  <c r="BK24" i="365"/>
  <c r="BL24" i="365" s="1"/>
  <c r="CD24" i="365"/>
  <c r="CE24" i="365" s="1"/>
  <c r="CJ24" i="365"/>
  <c r="CK24" i="365" s="1"/>
  <c r="BQ24" i="365"/>
  <c r="BR24" i="365" s="1"/>
  <c r="BN15" i="365"/>
  <c r="BO15" i="365" s="1"/>
  <c r="BH16" i="365"/>
  <c r="BI16" i="365" s="1"/>
  <c r="CA16" i="365"/>
  <c r="CB16" i="365" s="1"/>
  <c r="BN16" i="365"/>
  <c r="BO16" i="365" s="1"/>
  <c r="CG16" i="365"/>
  <c r="CH16" i="365" s="1"/>
  <c r="CA23" i="365"/>
  <c r="CB23" i="365" s="1"/>
  <c r="BK29" i="365"/>
  <c r="BL29" i="365" s="1"/>
  <c r="BX17" i="365"/>
  <c r="BY17" i="365" s="1"/>
  <c r="BX18" i="365"/>
  <c r="BY18" i="365" s="1"/>
  <c r="BK21" i="365"/>
  <c r="BL21" i="365" s="1"/>
  <c r="BN22" i="365"/>
  <c r="BO22" i="365" s="1"/>
  <c r="BN27" i="365"/>
  <c r="BO27" i="365" s="1"/>
  <c r="BX29" i="365"/>
  <c r="BY29" i="365" s="1"/>
  <c r="CJ29" i="365"/>
  <c r="CK29" i="365" s="1"/>
  <c r="BE16" i="365"/>
  <c r="BF16" i="365" s="1"/>
  <c r="CD16" i="365"/>
  <c r="CE16" i="365" s="1"/>
  <c r="BK18" i="365"/>
  <c r="BL18" i="365" s="1"/>
  <c r="CA19" i="365"/>
  <c r="CB19" i="365" s="1"/>
  <c r="BX21" i="365"/>
  <c r="BY21" i="365" s="1"/>
  <c r="CJ21" i="365"/>
  <c r="CK21" i="365" s="1"/>
  <c r="BK25" i="365"/>
  <c r="BL25" i="365" s="1"/>
  <c r="BN26" i="365"/>
  <c r="BO26" i="365" s="1"/>
  <c r="CA27" i="365"/>
  <c r="CB27" i="365" s="1"/>
  <c r="BE28" i="365"/>
  <c r="BF28" i="365" s="1"/>
  <c r="BQ28" i="365"/>
  <c r="BR28" i="365" s="1"/>
  <c r="CD28" i="365"/>
  <c r="CE28" i="365" s="1"/>
  <c r="BN31" i="365"/>
  <c r="BO31" i="365" s="1"/>
  <c r="CA31" i="365"/>
  <c r="CB31" i="365" s="1"/>
  <c r="BN13" i="301"/>
  <c r="BO13" i="301" s="1"/>
  <c r="BE26" i="301"/>
  <c r="BF26" i="301" s="1"/>
  <c r="BX26" i="301"/>
  <c r="BY26" i="301" s="1"/>
  <c r="CD26" i="301"/>
  <c r="CE26" i="301" s="1"/>
  <c r="BK26" i="301"/>
  <c r="BL26" i="301" s="1"/>
  <c r="BQ26" i="301"/>
  <c r="BR26" i="301" s="1"/>
  <c r="CJ26" i="301"/>
  <c r="CK26" i="301" s="1"/>
  <c r="BX28" i="301"/>
  <c r="BY28" i="301" s="1"/>
  <c r="BE28" i="301"/>
  <c r="BF28" i="301" s="1"/>
  <c r="BK28" i="301"/>
  <c r="BL28" i="301" s="1"/>
  <c r="CD28" i="301"/>
  <c r="CE28" i="301" s="1"/>
  <c r="CJ28" i="301"/>
  <c r="CK28" i="301" s="1"/>
  <c r="BQ28" i="301"/>
  <c r="BR28" i="301" s="1"/>
  <c r="BN15" i="301"/>
  <c r="BO15" i="301" s="1"/>
  <c r="BQ14" i="301"/>
  <c r="BR14" i="301" s="1"/>
  <c r="CD14" i="301"/>
  <c r="CE14" i="301" s="1"/>
  <c r="CF51" i="159" s="1"/>
  <c r="BK16" i="301"/>
  <c r="BL16" i="301" s="1"/>
  <c r="CA21" i="301"/>
  <c r="CB21" i="301" s="1"/>
  <c r="CA22" i="301"/>
  <c r="CB22" i="301" s="1"/>
  <c r="BH24" i="301"/>
  <c r="BI24" i="301" s="1"/>
  <c r="BE30" i="301"/>
  <c r="BF30" i="301" s="1"/>
  <c r="BX30" i="301"/>
  <c r="BY30" i="301" s="1"/>
  <c r="CD30" i="301"/>
  <c r="CE30" i="301" s="1"/>
  <c r="BK30" i="301"/>
  <c r="BL30" i="301" s="1"/>
  <c r="BQ30" i="301"/>
  <c r="BR30" i="301" s="1"/>
  <c r="CJ30" i="301"/>
  <c r="CK30" i="301" s="1"/>
  <c r="BQ11" i="301"/>
  <c r="BR11" i="301" s="1"/>
  <c r="CD11" i="301"/>
  <c r="CE11" i="301" s="1"/>
  <c r="CF5" i="159" s="1"/>
  <c r="BN14" i="301"/>
  <c r="BO14" i="301" s="1"/>
  <c r="CJ16" i="301"/>
  <c r="CK16" i="301" s="1"/>
  <c r="CH54" i="159" s="1"/>
  <c r="CA17" i="301"/>
  <c r="CB17" i="301" s="1"/>
  <c r="CA18" i="301"/>
  <c r="CB18" i="301" s="1"/>
  <c r="BH20" i="301"/>
  <c r="BI20" i="301" s="1"/>
  <c r="BN21" i="301"/>
  <c r="BO21" i="301" s="1"/>
  <c r="CG22" i="301"/>
  <c r="CH22" i="301" s="1"/>
  <c r="BX23" i="301"/>
  <c r="BY23" i="301" s="1"/>
  <c r="BN24" i="301"/>
  <c r="BO24" i="301" s="1"/>
  <c r="BX24" i="301"/>
  <c r="BY24" i="301" s="1"/>
  <c r="BN17" i="301"/>
  <c r="BO17" i="301" s="1"/>
  <c r="BN20" i="301"/>
  <c r="BO20" i="301" s="1"/>
  <c r="BX20" i="301"/>
  <c r="BY20" i="301" s="1"/>
  <c r="BE22" i="301"/>
  <c r="BF22" i="301" s="1"/>
  <c r="CD22" i="301"/>
  <c r="CE22" i="301" s="1"/>
  <c r="BK24" i="301"/>
  <c r="BL24" i="301" s="1"/>
  <c r="CA25" i="301"/>
  <c r="CB25" i="301" s="1"/>
  <c r="BH25" i="301"/>
  <c r="BI25" i="301" s="1"/>
  <c r="BN25" i="301"/>
  <c r="BO25" i="301" s="1"/>
  <c r="CG25" i="301"/>
  <c r="CH25" i="301" s="1"/>
  <c r="CD31" i="301"/>
  <c r="CE31" i="301" s="1"/>
  <c r="BH29" i="301"/>
  <c r="BI29" i="301" s="1"/>
  <c r="CG29" i="301"/>
  <c r="CH29" i="301" s="1"/>
  <c r="BN31" i="301"/>
  <c r="BO31" i="301" s="1"/>
  <c r="CA31" i="301"/>
  <c r="CB31" i="301" s="1"/>
  <c r="L13" i="258"/>
  <c r="Z13" i="258"/>
  <c r="Z12" i="251"/>
  <c r="S12" i="251"/>
  <c r="AG12" i="251"/>
  <c r="BG12" i="251"/>
  <c r="BJ12" i="251"/>
  <c r="BM12" i="251"/>
  <c r="Z16" i="251"/>
  <c r="L12" i="251"/>
  <c r="L16" i="251"/>
  <c r="L15" i="251"/>
  <c r="Z15" i="251"/>
  <c r="S15" i="251"/>
  <c r="AG15" i="251"/>
  <c r="S16" i="251"/>
  <c r="AG16" i="251"/>
  <c r="L11" i="251"/>
  <c r="Z11" i="251"/>
  <c r="S11" i="251"/>
  <c r="AG11" i="251"/>
  <c r="CI23" i="357"/>
  <c r="CJ23" i="357" s="1"/>
  <c r="BJ23" i="357"/>
  <c r="BK23" i="357" s="1"/>
  <c r="CD14" i="307"/>
  <c r="CE14" i="307" s="1"/>
  <c r="BE22" i="290"/>
  <c r="BF22" i="290" s="1"/>
  <c r="L22" i="274"/>
  <c r="AO23" i="363"/>
  <c r="CJ23" i="363" s="1"/>
  <c r="CK23" i="363" s="1"/>
  <c r="AH30" i="363"/>
  <c r="BN30" i="363" s="1"/>
  <c r="BO30" i="363" s="1"/>
  <c r="AH18" i="274"/>
  <c r="M30" i="363"/>
  <c r="BE30" i="363" s="1"/>
  <c r="BF30" i="363" s="1"/>
  <c r="AG21" i="361"/>
  <c r="Z19" i="307"/>
  <c r="AA22" i="310"/>
  <c r="CD22" i="310" s="1"/>
  <c r="CE22" i="310" s="1"/>
  <c r="AN26" i="251"/>
  <c r="BQ14" i="307"/>
  <c r="BR14" i="307" s="1"/>
  <c r="S19" i="307"/>
  <c r="AN19" i="307"/>
  <c r="CJ27" i="317"/>
  <c r="CK27" i="317" s="1"/>
  <c r="BH18" i="290"/>
  <c r="BI18" i="290" s="1"/>
  <c r="M23" i="268"/>
  <c r="BX23" i="268" s="1"/>
  <c r="BY23" i="268" s="1"/>
  <c r="S20" i="310"/>
  <c r="AO30" i="310"/>
  <c r="BQ30" i="310" s="1"/>
  <c r="BR30" i="310" s="1"/>
  <c r="T19" i="251"/>
  <c r="CA19" i="251" s="1"/>
  <c r="CB19" i="251" s="1"/>
  <c r="AN19" i="265"/>
  <c r="S11" i="274"/>
  <c r="AO29" i="274"/>
  <c r="L19" i="307"/>
  <c r="AA27" i="307"/>
  <c r="BK27" i="307" s="1"/>
  <c r="BL27" i="307" s="1"/>
  <c r="CG31" i="317"/>
  <c r="CH31" i="317" s="1"/>
  <c r="AH19" i="160"/>
  <c r="BN19" i="160" s="1"/>
  <c r="BO19" i="160" s="1"/>
  <c r="BQ22" i="319"/>
  <c r="BR22" i="319" s="1"/>
  <c r="CA23" i="319"/>
  <c r="CB23" i="319" s="1"/>
  <c r="BE30" i="319"/>
  <c r="BF30" i="319" s="1"/>
  <c r="T27" i="363"/>
  <c r="CA27" i="363" s="1"/>
  <c r="CB27" i="363" s="1"/>
  <c r="AA30" i="363"/>
  <c r="CD30" i="363" s="1"/>
  <c r="CE30" i="363" s="1"/>
  <c r="CD30" i="319"/>
  <c r="CE30" i="319" s="1"/>
  <c r="BQ18" i="290"/>
  <c r="BR18" i="290" s="1"/>
  <c r="CA15" i="268"/>
  <c r="CB15" i="268" s="1"/>
  <c r="M19" i="159" s="1"/>
  <c r="BK22" i="290"/>
  <c r="BL22" i="290" s="1"/>
  <c r="L16" i="268"/>
  <c r="L16" i="310"/>
  <c r="Z29" i="265"/>
  <c r="AA19" i="274"/>
  <c r="CD19" i="274" s="1"/>
  <c r="CE19" i="274" s="1"/>
  <c r="AG26" i="274"/>
  <c r="CO21" i="357"/>
  <c r="CP21" i="357" s="1"/>
  <c r="Z30" i="307"/>
  <c r="BN23" i="319"/>
  <c r="BO23" i="319" s="1"/>
  <c r="AO30" i="363"/>
  <c r="BQ30" i="363" s="1"/>
  <c r="BR30" i="363" s="1"/>
  <c r="T24" i="359"/>
  <c r="BH24" i="359" s="1"/>
  <c r="BI24" i="359" s="1"/>
  <c r="AH26" i="265"/>
  <c r="BN26" i="265" s="1"/>
  <c r="BO26" i="265" s="1"/>
  <c r="AH21" i="363"/>
  <c r="CG21" i="363" s="1"/>
  <c r="CH21" i="363" s="1"/>
  <c r="T30" i="363"/>
  <c r="CA30" i="363" s="1"/>
  <c r="CB30" i="363" s="1"/>
  <c r="S22" i="251"/>
  <c r="L30" i="251"/>
  <c r="AA17" i="258"/>
  <c r="BK17" i="258" s="1"/>
  <c r="BL17" i="258" s="1"/>
  <c r="S19" i="265"/>
  <c r="BH22" i="290"/>
  <c r="BI22" i="290" s="1"/>
  <c r="Z16" i="291"/>
  <c r="M27" i="268"/>
  <c r="BX27" i="268" s="1"/>
  <c r="BY27" i="268" s="1"/>
  <c r="T28" i="359"/>
  <c r="BH28" i="359" s="1"/>
  <c r="BI28" i="359" s="1"/>
  <c r="T16" i="361"/>
  <c r="AN25" i="310"/>
  <c r="AO26" i="313"/>
  <c r="BQ26" i="313" s="1"/>
  <c r="BR26" i="313" s="1"/>
  <c r="L12" i="258"/>
  <c r="S16" i="258"/>
  <c r="AA21" i="258"/>
  <c r="BK21" i="258" s="1"/>
  <c r="BL21" i="258" s="1"/>
  <c r="T31" i="258"/>
  <c r="CA31" i="258" s="1"/>
  <c r="CB31" i="258" s="1"/>
  <c r="Z14" i="265"/>
  <c r="AA26" i="265"/>
  <c r="BK26" i="265" s="1"/>
  <c r="BL26" i="265" s="1"/>
  <c r="AO28" i="320"/>
  <c r="CJ28" i="320" s="1"/>
  <c r="CK28" i="320" s="1"/>
  <c r="BU22" i="356"/>
  <c r="BV22" i="356" s="1"/>
  <c r="AG19" i="307"/>
  <c r="L21" i="307"/>
  <c r="BX19" i="317"/>
  <c r="BY19" i="317" s="1"/>
  <c r="S22" i="160"/>
  <c r="BQ19" i="319"/>
  <c r="BR19" i="319" s="1"/>
  <c r="BQ30" i="319"/>
  <c r="BR30" i="319" s="1"/>
  <c r="S25" i="361"/>
  <c r="L17" i="310"/>
  <c r="BE18" i="290"/>
  <c r="BF18" i="290" s="1"/>
  <c r="S18" i="361"/>
  <c r="L21" i="310"/>
  <c r="S24" i="310"/>
  <c r="AN29" i="310"/>
  <c r="AN24" i="258"/>
  <c r="AG23" i="265"/>
  <c r="BK16" i="317"/>
  <c r="BL16" i="317" s="1"/>
  <c r="BN25" i="319"/>
  <c r="BO25" i="319" s="1"/>
  <c r="L13" i="274"/>
  <c r="L14" i="307"/>
  <c r="M14" i="307"/>
  <c r="BE14" i="307" s="1"/>
  <c r="BF14" i="307" s="1"/>
  <c r="AO19" i="268"/>
  <c r="BQ19" i="268" s="1"/>
  <c r="BR19" i="268" s="1"/>
  <c r="T24" i="268"/>
  <c r="BH24" i="268" s="1"/>
  <c r="BI24" i="268" s="1"/>
  <c r="L26" i="268"/>
  <c r="S28" i="268"/>
  <c r="AN30" i="268"/>
  <c r="AA22" i="359"/>
  <c r="BK22" i="359" s="1"/>
  <c r="BL22" i="359" s="1"/>
  <c r="AO30" i="359"/>
  <c r="BQ30" i="359" s="1"/>
  <c r="BR30" i="359" s="1"/>
  <c r="L15" i="361"/>
  <c r="S17" i="361"/>
  <c r="AN18" i="361"/>
  <c r="AG16" i="310"/>
  <c r="AG20" i="310"/>
  <c r="AN21" i="310"/>
  <c r="S23" i="310"/>
  <c r="AN24" i="310"/>
  <c r="AG27" i="310"/>
  <c r="AG31" i="310"/>
  <c r="AH30" i="313"/>
  <c r="BN30" i="313" s="1"/>
  <c r="BO30" i="313" s="1"/>
  <c r="AA23" i="251"/>
  <c r="BK23" i="251" s="1"/>
  <c r="BL23" i="251" s="1"/>
  <c r="AN30" i="251"/>
  <c r="AN29" i="258"/>
  <c r="L11" i="265"/>
  <c r="AG25" i="265"/>
  <c r="M27" i="265"/>
  <c r="BE27" i="265" s="1"/>
  <c r="BF27" i="265" s="1"/>
  <c r="L27" i="265"/>
  <c r="S27" i="320"/>
  <c r="T27" i="320"/>
  <c r="CA27" i="320" s="1"/>
  <c r="CB27" i="320" s="1"/>
  <c r="M20" i="274"/>
  <c r="BX20" i="274" s="1"/>
  <c r="BY20" i="274" s="1"/>
  <c r="L20" i="274"/>
  <c r="CN18" i="356"/>
  <c r="CO18" i="356" s="1"/>
  <c r="BU18" i="356"/>
  <c r="BV18" i="356" s="1"/>
  <c r="L12" i="307"/>
  <c r="BX22" i="317"/>
  <c r="BY22" i="317" s="1"/>
  <c r="BE22" i="317"/>
  <c r="BF22" i="317" s="1"/>
  <c r="M12" i="160"/>
  <c r="L12" i="160"/>
  <c r="CJ29" i="160"/>
  <c r="CK29" i="160" s="1"/>
  <c r="M30" i="160"/>
  <c r="BE30" i="160" s="1"/>
  <c r="BF30" i="160" s="1"/>
  <c r="L30" i="160"/>
  <c r="CG29" i="319"/>
  <c r="CH29" i="319" s="1"/>
  <c r="CJ31" i="319"/>
  <c r="CK31" i="319" s="1"/>
  <c r="BQ31" i="319"/>
  <c r="BR31" i="319" s="1"/>
  <c r="AA26" i="307"/>
  <c r="CD26" i="307" s="1"/>
  <c r="CE26" i="307" s="1"/>
  <c r="Z26" i="307"/>
  <c r="T18" i="160"/>
  <c r="S18" i="160"/>
  <c r="BQ14" i="319"/>
  <c r="BR14" i="319" s="1"/>
  <c r="CJ14" i="319"/>
  <c r="CK14" i="319" s="1"/>
  <c r="AA25" i="265"/>
  <c r="BK25" i="265" s="1"/>
  <c r="BL25" i="265" s="1"/>
  <c r="Z25" i="265"/>
  <c r="BO26" i="356"/>
  <c r="BP26" i="356" s="1"/>
  <c r="CH26" i="356"/>
  <c r="CI26" i="356" s="1"/>
  <c r="AA15" i="307"/>
  <c r="CD15" i="307" s="1"/>
  <c r="CE15" i="307" s="1"/>
  <c r="Z15" i="307"/>
  <c r="BN11" i="319"/>
  <c r="BO11" i="319" s="1"/>
  <c r="BN29" i="290"/>
  <c r="BO29" i="290" s="1"/>
  <c r="Z20" i="320"/>
  <c r="AA20" i="320"/>
  <c r="BK20" i="320" s="1"/>
  <c r="BL20" i="320" s="1"/>
  <c r="S19" i="274"/>
  <c r="T19" i="274"/>
  <c r="CA19" i="274" s="1"/>
  <c r="CB19" i="274" s="1"/>
  <c r="M26" i="274"/>
  <c r="BX26" i="274" s="1"/>
  <c r="BY26" i="274" s="1"/>
  <c r="L26" i="274"/>
  <c r="BH25" i="319"/>
  <c r="BI25" i="319" s="1"/>
  <c r="CA25" i="319"/>
  <c r="CB25" i="319" s="1"/>
  <c r="Z11" i="240"/>
  <c r="M26" i="359"/>
  <c r="BX26" i="359" s="1"/>
  <c r="BY26" i="359" s="1"/>
  <c r="AN23" i="361"/>
  <c r="AG29" i="361"/>
  <c r="S19" i="310"/>
  <c r="T30" i="310"/>
  <c r="AH22" i="313"/>
  <c r="BN22" i="313" s="1"/>
  <c r="BO22" i="313" s="1"/>
  <c r="AO19" i="251"/>
  <c r="CJ19" i="251" s="1"/>
  <c r="CK19" i="251" s="1"/>
  <c r="AA27" i="251"/>
  <c r="BK27" i="251" s="1"/>
  <c r="BL27" i="251" s="1"/>
  <c r="AN16" i="258"/>
  <c r="T21" i="258"/>
  <c r="CA21" i="258" s="1"/>
  <c r="CB21" i="258" s="1"/>
  <c r="AO21" i="258"/>
  <c r="CJ21" i="258" s="1"/>
  <c r="CK21" i="258" s="1"/>
  <c r="AO31" i="258"/>
  <c r="CJ31" i="258" s="1"/>
  <c r="CK31" i="258" s="1"/>
  <c r="T21" i="265"/>
  <c r="BH21" i="265" s="1"/>
  <c r="BI21" i="265" s="1"/>
  <c r="S21" i="265"/>
  <c r="L18" i="327"/>
  <c r="M18" i="327"/>
  <c r="Z18" i="274"/>
  <c r="AA18" i="274"/>
  <c r="CD18" i="274" s="1"/>
  <c r="CE18" i="274" s="1"/>
  <c r="CG14" i="307"/>
  <c r="CH14" i="307" s="1"/>
  <c r="AG28" i="307"/>
  <c r="AH28" i="307"/>
  <c r="BN28" i="307" s="1"/>
  <c r="BO28" i="307" s="1"/>
  <c r="CQ23" i="356"/>
  <c r="CR23" i="356" s="1"/>
  <c r="M20" i="363"/>
  <c r="BE20" i="363" s="1"/>
  <c r="BF20" i="363" s="1"/>
  <c r="AA23" i="363"/>
  <c r="BK23" i="363" s="1"/>
  <c r="BL23" i="363" s="1"/>
  <c r="AG25" i="363"/>
  <c r="R15" i="290"/>
  <c r="BK15" i="290" s="1"/>
  <c r="BL15" i="290" s="1"/>
  <c r="I19" i="158" s="1"/>
  <c r="I75" i="158" s="1"/>
  <c r="V13" i="240"/>
  <c r="Z22" i="268"/>
  <c r="AN26" i="268"/>
  <c r="AA31" i="268"/>
  <c r="BK31" i="268" s="1"/>
  <c r="BL31" i="268" s="1"/>
  <c r="M22" i="359"/>
  <c r="BX22" i="359" s="1"/>
  <c r="BY22" i="359" s="1"/>
  <c r="M30" i="359"/>
  <c r="BX30" i="359" s="1"/>
  <c r="BY30" i="359" s="1"/>
  <c r="AH24" i="361"/>
  <c r="CG24" i="361" s="1"/>
  <c r="CH24" i="361" s="1"/>
  <c r="L26" i="361"/>
  <c r="S26" i="361"/>
  <c r="Z26" i="361"/>
  <c r="AG26" i="361"/>
  <c r="AN26" i="361"/>
  <c r="AN16" i="310"/>
  <c r="L20" i="310"/>
  <c r="AN20" i="310"/>
  <c r="AH22" i="310"/>
  <c r="BN22" i="310" s="1"/>
  <c r="BO22" i="310" s="1"/>
  <c r="L24" i="310"/>
  <c r="Z25" i="310"/>
  <c r="S27" i="310"/>
  <c r="L28" i="310"/>
  <c r="S28" i="310"/>
  <c r="Z28" i="310"/>
  <c r="AG28" i="310"/>
  <c r="AN28" i="310"/>
  <c r="M30" i="310"/>
  <c r="BE30" i="310" s="1"/>
  <c r="BF30" i="310" s="1"/>
  <c r="AH30" i="310"/>
  <c r="BN30" i="310" s="1"/>
  <c r="BO30" i="310" s="1"/>
  <c r="AA26" i="313"/>
  <c r="BK26" i="313" s="1"/>
  <c r="BL26" i="313" s="1"/>
  <c r="T30" i="313"/>
  <c r="BH30" i="313" s="1"/>
  <c r="BI30" i="313" s="1"/>
  <c r="AG14" i="251"/>
  <c r="L22" i="251"/>
  <c r="L26" i="251"/>
  <c r="T27" i="251"/>
  <c r="CA27" i="251" s="1"/>
  <c r="CB27" i="251" s="1"/>
  <c r="AO27" i="251"/>
  <c r="CJ27" i="251" s="1"/>
  <c r="CK27" i="251" s="1"/>
  <c r="S30" i="251"/>
  <c r="AA31" i="251"/>
  <c r="BK31" i="251" s="1"/>
  <c r="BL31" i="251" s="1"/>
  <c r="Z11" i="265"/>
  <c r="AO27" i="265"/>
  <c r="BQ27" i="265" s="1"/>
  <c r="BR27" i="265" s="1"/>
  <c r="AN27" i="265"/>
  <c r="R14" i="240"/>
  <c r="M24" i="258"/>
  <c r="BE24" i="258" s="1"/>
  <c r="BF24" i="258" s="1"/>
  <c r="L24" i="258"/>
  <c r="M21" i="265"/>
  <c r="BE21" i="265" s="1"/>
  <c r="BF21" i="265" s="1"/>
  <c r="L21" i="265"/>
  <c r="T25" i="265"/>
  <c r="BH25" i="265" s="1"/>
  <c r="BI25" i="265" s="1"/>
  <c r="S25" i="265"/>
  <c r="CG26" i="290"/>
  <c r="CH26" i="290" s="1"/>
  <c r="BE18" i="268"/>
  <c r="BF18" i="268" s="1"/>
  <c r="M19" i="268"/>
  <c r="BX19" i="268" s="1"/>
  <c r="BY19" i="268" s="1"/>
  <c r="AO23" i="268"/>
  <c r="AH24" i="268"/>
  <c r="CG24" i="268" s="1"/>
  <c r="CH24" i="268" s="1"/>
  <c r="AO27" i="268"/>
  <c r="BQ27" i="268" s="1"/>
  <c r="BR27" i="268" s="1"/>
  <c r="AG28" i="268"/>
  <c r="L30" i="268"/>
  <c r="AO22" i="359"/>
  <c r="CJ22" i="359" s="1"/>
  <c r="CK22" i="359" s="1"/>
  <c r="AH24" i="359"/>
  <c r="CG24" i="359" s="1"/>
  <c r="CH24" i="359" s="1"/>
  <c r="AA26" i="359"/>
  <c r="BK26" i="359" s="1"/>
  <c r="BL26" i="359" s="1"/>
  <c r="AN15" i="361"/>
  <c r="AH16" i="361"/>
  <c r="CG16" i="361" s="1"/>
  <c r="CH16" i="361" s="1"/>
  <c r="L18" i="361"/>
  <c r="AG18" i="361"/>
  <c r="L19" i="361"/>
  <c r="AG22" i="361"/>
  <c r="L27" i="361"/>
  <c r="AG30" i="361"/>
  <c r="Z16" i="310"/>
  <c r="Z17" i="310"/>
  <c r="Z20" i="310"/>
  <c r="Z21" i="310"/>
  <c r="T22" i="310"/>
  <c r="CA22" i="310" s="1"/>
  <c r="CB22" i="310" s="1"/>
  <c r="Z24" i="310"/>
  <c r="L29" i="310"/>
  <c r="S31" i="310"/>
  <c r="AA19" i="251"/>
  <c r="BK19" i="251" s="1"/>
  <c r="BL19" i="251" s="1"/>
  <c r="AN22" i="251"/>
  <c r="L16" i="258"/>
  <c r="L20" i="258"/>
  <c r="AO20" i="258"/>
  <c r="BQ20" i="258" s="1"/>
  <c r="BR20" i="258" s="1"/>
  <c r="AN20" i="258"/>
  <c r="Z25" i="258"/>
  <c r="AA25" i="258"/>
  <c r="BK25" i="258" s="1"/>
  <c r="BL25" i="258" s="1"/>
  <c r="AG31" i="258"/>
  <c r="AH31" i="258"/>
  <c r="BN31" i="258" s="1"/>
  <c r="BO31" i="258" s="1"/>
  <c r="S14" i="265"/>
  <c r="AO21" i="265"/>
  <c r="BQ21" i="265" s="1"/>
  <c r="BR21" i="265" s="1"/>
  <c r="AN21" i="265"/>
  <c r="AA23" i="265"/>
  <c r="BK23" i="265" s="1"/>
  <c r="BL23" i="265" s="1"/>
  <c r="Z23" i="265"/>
  <c r="T24" i="258"/>
  <c r="CA24" i="258" s="1"/>
  <c r="CB24" i="258" s="1"/>
  <c r="S24" i="258"/>
  <c r="L31" i="258"/>
  <c r="M31" i="258"/>
  <c r="BX31" i="258" s="1"/>
  <c r="BY31" i="258" s="1"/>
  <c r="M19" i="265"/>
  <c r="BE19" i="265" s="1"/>
  <c r="BF19" i="265" s="1"/>
  <c r="L19" i="265"/>
  <c r="S26" i="265"/>
  <c r="T26" i="265"/>
  <c r="BH26" i="265" s="1"/>
  <c r="BI26" i="265" s="1"/>
  <c r="L11" i="320"/>
  <c r="L17" i="320"/>
  <c r="M17" i="320"/>
  <c r="BX17" i="320" s="1"/>
  <c r="BY17" i="320" s="1"/>
  <c r="AG28" i="327"/>
  <c r="AH28" i="327"/>
  <c r="Z12" i="265"/>
  <c r="Z19" i="265"/>
  <c r="Z21" i="265"/>
  <c r="M22" i="265"/>
  <c r="BE22" i="265" s="1"/>
  <c r="BF22" i="265" s="1"/>
  <c r="T22" i="265"/>
  <c r="BH22" i="265" s="1"/>
  <c r="BI22" i="265" s="1"/>
  <c r="AA22" i="265"/>
  <c r="BK22" i="265" s="1"/>
  <c r="BL22" i="265" s="1"/>
  <c r="AH22" i="265"/>
  <c r="BN22" i="265" s="1"/>
  <c r="BO22" i="265" s="1"/>
  <c r="AO22" i="265"/>
  <c r="BQ22" i="265" s="1"/>
  <c r="BR22" i="265" s="1"/>
  <c r="AA27" i="320"/>
  <c r="CD27" i="320" s="1"/>
  <c r="CE27" i="320" s="1"/>
  <c r="Z13" i="274"/>
  <c r="FO13" i="158"/>
  <c r="T16" i="160"/>
  <c r="S16" i="160"/>
  <c r="AO26" i="274"/>
  <c r="AN26" i="274"/>
  <c r="CA16" i="356"/>
  <c r="CB16" i="356" s="1"/>
  <c r="CT16" i="356"/>
  <c r="CU16" i="356" s="1"/>
  <c r="CD20" i="319"/>
  <c r="CE20" i="319" s="1"/>
  <c r="BK20" i="319"/>
  <c r="BL20" i="319" s="1"/>
  <c r="CJ20" i="319"/>
  <c r="CK20" i="319" s="1"/>
  <c r="BQ20" i="319"/>
  <c r="BR20" i="319" s="1"/>
  <c r="AA23" i="307"/>
  <c r="BK23" i="307" s="1"/>
  <c r="BL23" i="307" s="1"/>
  <c r="Z23" i="307"/>
  <c r="BX21" i="317"/>
  <c r="BY21" i="317" s="1"/>
  <c r="BE21" i="317"/>
  <c r="BF21" i="317" s="1"/>
  <c r="BK21" i="317"/>
  <c r="BL21" i="317" s="1"/>
  <c r="CD21" i="317"/>
  <c r="CE21" i="317" s="1"/>
  <c r="AG11" i="160"/>
  <c r="AH11" i="160"/>
  <c r="CG11" i="160" s="1"/>
  <c r="CH11" i="160" s="1"/>
  <c r="Z27" i="160"/>
  <c r="AA27" i="160"/>
  <c r="BK27" i="160" s="1"/>
  <c r="BL27" i="160" s="1"/>
  <c r="Z29" i="258"/>
  <c r="BK29" i="258"/>
  <c r="BL29" i="258" s="1"/>
  <c r="L12" i="265"/>
  <c r="S11" i="265"/>
  <c r="L15" i="265"/>
  <c r="AG21" i="265"/>
  <c r="S23" i="265"/>
  <c r="M26" i="265"/>
  <c r="BE26" i="265" s="1"/>
  <c r="BF26" i="265" s="1"/>
  <c r="AO26" i="265"/>
  <c r="BQ26" i="265" s="1"/>
  <c r="BR26" i="265" s="1"/>
  <c r="AG27" i="265"/>
  <c r="Z14" i="320"/>
  <c r="S15" i="320"/>
  <c r="T15" i="320" s="1"/>
  <c r="AH24" i="320"/>
  <c r="CG24" i="320" s="1"/>
  <c r="CH24" i="320" s="1"/>
  <c r="AA30" i="320"/>
  <c r="CD30" i="320" s="1"/>
  <c r="CE30" i="320" s="1"/>
  <c r="AG19" i="274"/>
  <c r="AH19" i="274"/>
  <c r="CG19" i="274" s="1"/>
  <c r="CH19" i="274" s="1"/>
  <c r="AO22" i="274"/>
  <c r="CJ22" i="274" s="1"/>
  <c r="CK22" i="274" s="1"/>
  <c r="AN22" i="274"/>
  <c r="S20" i="307"/>
  <c r="T20" i="307"/>
  <c r="CA20" i="307" s="1"/>
  <c r="CB20" i="307" s="1"/>
  <c r="AA20" i="274"/>
  <c r="Z20" i="274"/>
  <c r="AH30" i="274"/>
  <c r="CG30" i="274" s="1"/>
  <c r="CH30" i="274" s="1"/>
  <c r="AG30" i="274"/>
  <c r="BM25" i="357"/>
  <c r="BN25" i="357" s="1"/>
  <c r="CF25" i="357"/>
  <c r="CG25" i="357" s="1"/>
  <c r="BV25" i="357"/>
  <c r="BW25" i="357" s="1"/>
  <c r="CO25" i="357"/>
  <c r="CP25" i="357" s="1"/>
  <c r="L16" i="307"/>
  <c r="M16" i="307"/>
  <c r="BX16" i="307" s="1"/>
  <c r="BY16" i="307" s="1"/>
  <c r="BX12" i="317"/>
  <c r="BY12" i="317" s="1"/>
  <c r="GJ9" i="159" s="1"/>
  <c r="BE12" i="317"/>
  <c r="BF12" i="317" s="1"/>
  <c r="BK12" i="317"/>
  <c r="BL12" i="317" s="1"/>
  <c r="CD12" i="317"/>
  <c r="CE12" i="317" s="1"/>
  <c r="GL9" i="159" s="1"/>
  <c r="BN26" i="317"/>
  <c r="BO26" i="317" s="1"/>
  <c r="CG26" i="317"/>
  <c r="CH26" i="317" s="1"/>
  <c r="AO30" i="160"/>
  <c r="BQ30" i="160" s="1"/>
  <c r="BR30" i="160" s="1"/>
  <c r="AN30" i="160"/>
  <c r="CA21" i="319"/>
  <c r="CB21" i="319" s="1"/>
  <c r="BX31" i="319"/>
  <c r="BY31" i="319" s="1"/>
  <c r="BE31" i="319"/>
  <c r="BF31" i="319" s="1"/>
  <c r="BK31" i="319"/>
  <c r="BL31" i="319" s="1"/>
  <c r="CD31" i="319"/>
  <c r="CE31" i="319" s="1"/>
  <c r="Z12" i="274"/>
  <c r="AO24" i="274"/>
  <c r="CJ24" i="274" s="1"/>
  <c r="CK24" i="274" s="1"/>
  <c r="AN24" i="274"/>
  <c r="CN12" i="356"/>
  <c r="CO12" i="356" s="1"/>
  <c r="CF26" i="357"/>
  <c r="CG26" i="357" s="1"/>
  <c r="BM26" i="357"/>
  <c r="BN26" i="357" s="1"/>
  <c r="CA14" i="307"/>
  <c r="CB14" i="307" s="1"/>
  <c r="S27" i="307"/>
  <c r="T27" i="307"/>
  <c r="BH27" i="307" s="1"/>
  <c r="BI27" i="307" s="1"/>
  <c r="CG29" i="317"/>
  <c r="CH29" i="317" s="1"/>
  <c r="BN29" i="317"/>
  <c r="BO29" i="317" s="1"/>
  <c r="L19" i="160"/>
  <c r="M19" i="160"/>
  <c r="BX19" i="160" s="1"/>
  <c r="BY19" i="160" s="1"/>
  <c r="CD12" i="319"/>
  <c r="CE12" i="319" s="1"/>
  <c r="AH22" i="274"/>
  <c r="AG22" i="274"/>
  <c r="AA27" i="274"/>
  <c r="T29" i="274"/>
  <c r="CA29" i="274" s="1"/>
  <c r="CB29" i="274" s="1"/>
  <c r="CA12" i="356"/>
  <c r="CB12" i="356" s="1"/>
  <c r="BE40" i="288"/>
  <c r="BF40" i="288" s="1"/>
  <c r="BX41" i="288"/>
  <c r="BY41" i="288" s="1"/>
  <c r="BE41" i="288"/>
  <c r="BF41" i="288" s="1"/>
  <c r="BE19" i="307"/>
  <c r="BF19" i="307" s="1"/>
  <c r="AA24" i="307"/>
  <c r="BK24" i="307" s="1"/>
  <c r="BL24" i="307" s="1"/>
  <c r="M26" i="307"/>
  <c r="BX26" i="307" s="1"/>
  <c r="BY26" i="307" s="1"/>
  <c r="L26" i="307"/>
  <c r="Z29" i="307"/>
  <c r="AA13" i="160"/>
  <c r="CD13" i="160" s="1"/>
  <c r="CE13" i="160" s="1"/>
  <c r="Z13" i="160"/>
  <c r="BN26" i="319"/>
  <c r="BO26" i="319" s="1"/>
  <c r="BH28" i="319"/>
  <c r="BI28" i="319" s="1"/>
  <c r="CD25" i="317"/>
  <c r="CE25" i="317" s="1"/>
  <c r="BD3" i="159"/>
  <c r="AN15" i="363"/>
  <c r="AG19" i="363"/>
  <c r="AO20" i="363"/>
  <c r="AO31" i="363"/>
  <c r="CJ31" i="363" s="1"/>
  <c r="CK31" i="363" s="1"/>
  <c r="AA17" i="363"/>
  <c r="BK17" i="363" s="1"/>
  <c r="BL17" i="363" s="1"/>
  <c r="CJ14" i="290"/>
  <c r="CK14" i="290" s="1"/>
  <c r="K4" i="159" s="1"/>
  <c r="CG18" i="290"/>
  <c r="CH18" i="290" s="1"/>
  <c r="BQ22" i="290"/>
  <c r="BR22" i="290" s="1"/>
  <c r="CJ28" i="290"/>
  <c r="CK28" i="290" s="1"/>
  <c r="N13" i="291"/>
  <c r="AD13" i="291"/>
  <c r="V14" i="291"/>
  <c r="R11" i="240"/>
  <c r="J17" i="290"/>
  <c r="BX17" i="290" s="1"/>
  <c r="BY17" i="290" s="1"/>
  <c r="G22" i="159" s="1"/>
  <c r="CG22" i="290"/>
  <c r="CH22" i="290" s="1"/>
  <c r="CG25" i="290"/>
  <c r="CH25" i="290" s="1"/>
  <c r="AO29" i="265"/>
  <c r="BQ29" i="265" s="1"/>
  <c r="BR29" i="265" s="1"/>
  <c r="AN29" i="265"/>
  <c r="AA19" i="320"/>
  <c r="BK19" i="320" s="1"/>
  <c r="BL19" i="320" s="1"/>
  <c r="Z19" i="320"/>
  <c r="BK31" i="320"/>
  <c r="BL31" i="320" s="1"/>
  <c r="CD31" i="320"/>
  <c r="CE31" i="320" s="1"/>
  <c r="L16" i="327"/>
  <c r="CG31" i="290"/>
  <c r="CH31" i="290" s="1"/>
  <c r="AD15" i="240"/>
  <c r="N15" i="240"/>
  <c r="S11" i="268"/>
  <c r="L12" i="268"/>
  <c r="AV15" i="268"/>
  <c r="Q75" i="110" s="1"/>
  <c r="AV17" i="268"/>
  <c r="Q143" i="110" s="1"/>
  <c r="L22" i="268"/>
  <c r="AA23" i="268"/>
  <c r="AA24" i="268"/>
  <c r="BK24" i="268" s="1"/>
  <c r="BL24" i="268" s="1"/>
  <c r="L28" i="268"/>
  <c r="AN28" i="268"/>
  <c r="Z30" i="268"/>
  <c r="AO31" i="268"/>
  <c r="CJ31" i="268" s="1"/>
  <c r="CK31" i="268" s="1"/>
  <c r="S18" i="359"/>
  <c r="AO26" i="359"/>
  <c r="CJ26" i="359" s="1"/>
  <c r="CK26" i="359" s="1"/>
  <c r="AH28" i="359"/>
  <c r="CG28" i="359" s="1"/>
  <c r="CH28" i="359" s="1"/>
  <c r="AA30" i="359"/>
  <c r="BK30" i="359" s="1"/>
  <c r="BL30" i="359" s="1"/>
  <c r="Z18" i="361"/>
  <c r="AN19" i="361"/>
  <c r="S22" i="361"/>
  <c r="L23" i="361"/>
  <c r="T24" i="361"/>
  <c r="CA24" i="361" s="1"/>
  <c r="CB24" i="361" s="1"/>
  <c r="AN27" i="361"/>
  <c r="S30" i="361"/>
  <c r="M15" i="310"/>
  <c r="BX15" i="310" s="1"/>
  <c r="BY15" i="310" s="1"/>
  <c r="S16" i="310"/>
  <c r="AN17" i="310"/>
  <c r="AG19" i="310"/>
  <c r="M22" i="310"/>
  <c r="BE22" i="310" s="1"/>
  <c r="BF22" i="310" s="1"/>
  <c r="AO22" i="310"/>
  <c r="BQ22" i="310" s="1"/>
  <c r="BR22" i="310" s="1"/>
  <c r="AG23" i="310"/>
  <c r="AG24" i="310"/>
  <c r="L25" i="310"/>
  <c r="Z29" i="310"/>
  <c r="AA30" i="310"/>
  <c r="BK30" i="310" s="1"/>
  <c r="BL30" i="310" s="1"/>
  <c r="T22" i="313"/>
  <c r="BH22" i="313" s="1"/>
  <c r="BI22" i="313" s="1"/>
  <c r="M26" i="313"/>
  <c r="BE26" i="313" s="1"/>
  <c r="BF26" i="313" s="1"/>
  <c r="S14" i="251"/>
  <c r="S17" i="251"/>
  <c r="T23" i="251"/>
  <c r="CA23" i="251" s="1"/>
  <c r="CB23" i="251" s="1"/>
  <c r="AO23" i="251"/>
  <c r="CJ23" i="251" s="1"/>
  <c r="CK23" i="251" s="1"/>
  <c r="S26" i="251"/>
  <c r="T31" i="251"/>
  <c r="CA31" i="251" s="1"/>
  <c r="CB31" i="251" s="1"/>
  <c r="AO31" i="251"/>
  <c r="CJ31" i="251" s="1"/>
  <c r="CK31" i="251" s="1"/>
  <c r="S12" i="258"/>
  <c r="T17" i="258"/>
  <c r="CA17" i="258" s="1"/>
  <c r="CB17" i="258" s="1"/>
  <c r="AO17" i="258"/>
  <c r="CJ17" i="258" s="1"/>
  <c r="CK17" i="258" s="1"/>
  <c r="S20" i="258"/>
  <c r="T25" i="258"/>
  <c r="CA25" i="258" s="1"/>
  <c r="CB25" i="258" s="1"/>
  <c r="AO25" i="258"/>
  <c r="CJ25" i="258" s="1"/>
  <c r="CK25" i="258" s="1"/>
  <c r="L14" i="265"/>
  <c r="S15" i="265"/>
  <c r="L25" i="265"/>
  <c r="AN25" i="265"/>
  <c r="S29" i="265"/>
  <c r="AN21" i="320"/>
  <c r="AO21" i="320"/>
  <c r="CJ21" i="320" s="1"/>
  <c r="CK21" i="320" s="1"/>
  <c r="L24" i="320"/>
  <c r="M24" i="320"/>
  <c r="BX24" i="320" s="1"/>
  <c r="BY24" i="320" s="1"/>
  <c r="AN27" i="320"/>
  <c r="AO27" i="320"/>
  <c r="BQ27" i="320" s="1"/>
  <c r="BR27" i="320" s="1"/>
  <c r="BQ31" i="320"/>
  <c r="BR31" i="320" s="1"/>
  <c r="AO27" i="327"/>
  <c r="AN27" i="327"/>
  <c r="M24" i="274"/>
  <c r="BX24" i="274" s="1"/>
  <c r="BY24" i="274" s="1"/>
  <c r="L24" i="274"/>
  <c r="Z16" i="240"/>
  <c r="CJ29" i="258"/>
  <c r="CK29" i="258" s="1"/>
  <c r="M29" i="265"/>
  <c r="BE29" i="265" s="1"/>
  <c r="BF29" i="265" s="1"/>
  <c r="L29" i="265"/>
  <c r="S20" i="320"/>
  <c r="T20" i="320"/>
  <c r="BH20" i="320" s="1"/>
  <c r="BI20" i="320" s="1"/>
  <c r="L19" i="327"/>
  <c r="M19" i="327"/>
  <c r="Z12" i="291"/>
  <c r="R12" i="291"/>
  <c r="R12" i="240"/>
  <c r="J11" i="240"/>
  <c r="L11" i="268"/>
  <c r="S12" i="268"/>
  <c r="AA19" i="268"/>
  <c r="AN22" i="268"/>
  <c r="M24" i="268"/>
  <c r="BE24" i="268" s="1"/>
  <c r="BF24" i="268" s="1"/>
  <c r="AO24" i="268"/>
  <c r="CJ24" i="268" s="1"/>
  <c r="CK24" i="268" s="1"/>
  <c r="Z26" i="268"/>
  <c r="BK26" i="268"/>
  <c r="BL26" i="268" s="1"/>
  <c r="AA27" i="268"/>
  <c r="BK27" i="268" s="1"/>
  <c r="BL27" i="268" s="1"/>
  <c r="Z28" i="268"/>
  <c r="M31" i="268"/>
  <c r="L14" i="310"/>
  <c r="AA27" i="265"/>
  <c r="BK27" i="265" s="1"/>
  <c r="BL27" i="265" s="1"/>
  <c r="Z27" i="265"/>
  <c r="L27" i="320"/>
  <c r="M27" i="320"/>
  <c r="BE27" i="320" s="1"/>
  <c r="BF27" i="320" s="1"/>
  <c r="AG28" i="320"/>
  <c r="AH28" i="320"/>
  <c r="BN28" i="320" s="1"/>
  <c r="BO28" i="320" s="1"/>
  <c r="AA22" i="274"/>
  <c r="Z22" i="274"/>
  <c r="AA30" i="274"/>
  <c r="CD30" i="274" s="1"/>
  <c r="CE30" i="274" s="1"/>
  <c r="Z30" i="274"/>
  <c r="AO17" i="320"/>
  <c r="CJ17" i="320" s="1"/>
  <c r="CK17" i="320" s="1"/>
  <c r="M20" i="320"/>
  <c r="BX20" i="320" s="1"/>
  <c r="BY20" i="320" s="1"/>
  <c r="AO20" i="320"/>
  <c r="CJ20" i="320" s="1"/>
  <c r="CK20" i="320" s="1"/>
  <c r="T21" i="320"/>
  <c r="BH21" i="320" s="1"/>
  <c r="BI21" i="320" s="1"/>
  <c r="AG23" i="320"/>
  <c r="AH27" i="320"/>
  <c r="BN27" i="320" s="1"/>
  <c r="BO27" i="320" s="1"/>
  <c r="M28" i="320"/>
  <c r="BX28" i="320" s="1"/>
  <c r="BY28" i="320" s="1"/>
  <c r="AN29" i="320"/>
  <c r="L31" i="320"/>
  <c r="S31" i="320"/>
  <c r="Z31" i="320"/>
  <c r="AG31" i="320"/>
  <c r="AN31" i="320"/>
  <c r="S27" i="327"/>
  <c r="S29" i="327"/>
  <c r="AN29" i="327"/>
  <c r="S14" i="274"/>
  <c r="S22" i="274"/>
  <c r="S23" i="274"/>
  <c r="T23" i="274"/>
  <c r="CA23" i="274" s="1"/>
  <c r="CB23" i="274" s="1"/>
  <c r="BX30" i="274"/>
  <c r="BY30" i="274" s="1"/>
  <c r="S30" i="274"/>
  <c r="BX11" i="356"/>
  <c r="BY11" i="356" s="1"/>
  <c r="CQ11" i="356"/>
  <c r="CR11" i="356" s="1"/>
  <c r="BO20" i="356"/>
  <c r="BP20" i="356" s="1"/>
  <c r="CH20" i="356"/>
  <c r="CI20" i="356" s="1"/>
  <c r="BU20" i="356"/>
  <c r="BV20" i="356" s="1"/>
  <c r="CN20" i="356"/>
  <c r="CO20" i="356" s="1"/>
  <c r="CT20" i="356"/>
  <c r="CU20" i="356" s="1"/>
  <c r="CA20" i="356"/>
  <c r="CB20" i="356" s="1"/>
  <c r="BE29" i="317"/>
  <c r="BF29" i="317" s="1"/>
  <c r="BX29" i="317"/>
  <c r="BY29" i="317" s="1"/>
  <c r="CD29" i="317"/>
  <c r="CE29" i="317" s="1"/>
  <c r="BK29" i="317"/>
  <c r="BL29" i="317" s="1"/>
  <c r="CJ29" i="317"/>
  <c r="CK29" i="317" s="1"/>
  <c r="BQ29" i="317"/>
  <c r="BR29" i="317" s="1"/>
  <c r="AA30" i="160"/>
  <c r="CD30" i="160" s="1"/>
  <c r="CE30" i="160" s="1"/>
  <c r="Z30" i="160"/>
  <c r="AG29" i="265"/>
  <c r="AG11" i="320"/>
  <c r="L14" i="320"/>
  <c r="AG14" i="320"/>
  <c r="AH17" i="320"/>
  <c r="CG17" i="320" s="1"/>
  <c r="CH17" i="320" s="1"/>
  <c r="AH20" i="320"/>
  <c r="CG20" i="320" s="1"/>
  <c r="CH20" i="320" s="1"/>
  <c r="M21" i="320"/>
  <c r="BE21" i="320" s="1"/>
  <c r="BF21" i="320" s="1"/>
  <c r="Z23" i="320"/>
  <c r="AO24" i="320"/>
  <c r="CJ24" i="320" s="1"/>
  <c r="CK24" i="320" s="1"/>
  <c r="AH30" i="320"/>
  <c r="BN30" i="320" s="1"/>
  <c r="BO30" i="320" s="1"/>
  <c r="L27" i="327"/>
  <c r="L29" i="327"/>
  <c r="AG29" i="327"/>
  <c r="M29" i="274"/>
  <c r="BX29" i="274" s="1"/>
  <c r="BY29" i="274" s="1"/>
  <c r="AH29" i="274"/>
  <c r="L30" i="274"/>
  <c r="AN30" i="274"/>
  <c r="CN14" i="356"/>
  <c r="CO14" i="356" s="1"/>
  <c r="BU14" i="356"/>
  <c r="BV14" i="356" s="1"/>
  <c r="CA14" i="356"/>
  <c r="CB14" i="356" s="1"/>
  <c r="CT14" i="356"/>
  <c r="CU14" i="356" s="1"/>
  <c r="CH16" i="356"/>
  <c r="CI16" i="356" s="1"/>
  <c r="BO16" i="356"/>
  <c r="BP16" i="356" s="1"/>
  <c r="BV23" i="357"/>
  <c r="BW23" i="357" s="1"/>
  <c r="CO23" i="357"/>
  <c r="CP23" i="357" s="1"/>
  <c r="L27" i="307"/>
  <c r="M27" i="307"/>
  <c r="BE27" i="307" s="1"/>
  <c r="BF27" i="307" s="1"/>
  <c r="M29" i="307"/>
  <c r="L29" i="307"/>
  <c r="T31" i="307"/>
  <c r="BH31" i="307" s="1"/>
  <c r="BI31" i="307" s="1"/>
  <c r="S31" i="307"/>
  <c r="AH31" i="307"/>
  <c r="BN31" i="307" s="1"/>
  <c r="BO31" i="307" s="1"/>
  <c r="AG31" i="307"/>
  <c r="Z14" i="160"/>
  <c r="AA14" i="160"/>
  <c r="CD14" i="160" s="1"/>
  <c r="CE14" i="160" s="1"/>
  <c r="AN15" i="160"/>
  <c r="AO15" i="160"/>
  <c r="CJ15" i="160" s="1"/>
  <c r="CK15" i="160" s="1"/>
  <c r="CD29" i="320"/>
  <c r="CE29" i="320" s="1"/>
  <c r="L12" i="274"/>
  <c r="S18" i="274"/>
  <c r="T18" i="274"/>
  <c r="CA18" i="274" s="1"/>
  <c r="CB18" i="274" s="1"/>
  <c r="AA24" i="274"/>
  <c r="Z24" i="274"/>
  <c r="BO18" i="356"/>
  <c r="BP18" i="356" s="1"/>
  <c r="CH18" i="356"/>
  <c r="CI18" i="356" s="1"/>
  <c r="Z16" i="307"/>
  <c r="AA16" i="307"/>
  <c r="CD16" i="307" s="1"/>
  <c r="CE16" i="307" s="1"/>
  <c r="AN16" i="307"/>
  <c r="AO16" i="307"/>
  <c r="CJ16" i="307" s="1"/>
  <c r="CK16" i="307" s="1"/>
  <c r="AO17" i="307"/>
  <c r="CJ17" i="307" s="1"/>
  <c r="CK17" i="307" s="1"/>
  <c r="AN17" i="307"/>
  <c r="CD20" i="317"/>
  <c r="CE20" i="317" s="1"/>
  <c r="BK20" i="317"/>
  <c r="BL20" i="317" s="1"/>
  <c r="BN13" i="319"/>
  <c r="BO13" i="319" s="1"/>
  <c r="CG13" i="319"/>
  <c r="CH13" i="319" s="1"/>
  <c r="CH12" i="356"/>
  <c r="CI12" i="356" s="1"/>
  <c r="BO24" i="356"/>
  <c r="BP24" i="356" s="1"/>
  <c r="CO27" i="357"/>
  <c r="CP27" i="357" s="1"/>
  <c r="BV27" i="357"/>
  <c r="BW27" i="357" s="1"/>
  <c r="BH40" i="288"/>
  <c r="BI40" i="288" s="1"/>
  <c r="CA40" i="288"/>
  <c r="CB40" i="288" s="1"/>
  <c r="T17" i="307"/>
  <c r="BH17" i="307" s="1"/>
  <c r="BI17" i="307" s="1"/>
  <c r="S17" i="307"/>
  <c r="T24" i="307"/>
  <c r="AN27" i="307"/>
  <c r="AO27" i="307"/>
  <c r="CJ27" i="307" s="1"/>
  <c r="CK27" i="307" s="1"/>
  <c r="M31" i="307"/>
  <c r="L31" i="307"/>
  <c r="AA31" i="307"/>
  <c r="Z31" i="307"/>
  <c r="AO31" i="307"/>
  <c r="AN31" i="307"/>
  <c r="M18" i="160"/>
  <c r="BX18" i="160" s="1"/>
  <c r="BY18" i="160" s="1"/>
  <c r="L18" i="160"/>
  <c r="S19" i="160"/>
  <c r="T19" i="160"/>
  <c r="CA19" i="160" s="1"/>
  <c r="CB19" i="160" s="1"/>
  <c r="S27" i="160"/>
  <c r="T27" i="160"/>
  <c r="CA27" i="160" s="1"/>
  <c r="CB27" i="160" s="1"/>
  <c r="CQ15" i="356"/>
  <c r="CR15" i="356" s="1"/>
  <c r="CQ19" i="356"/>
  <c r="CR19" i="356" s="1"/>
  <c r="CT22" i="356"/>
  <c r="CU22" i="356" s="1"/>
  <c r="CA24" i="356"/>
  <c r="CB24" i="356" s="1"/>
  <c r="BN42" i="288"/>
  <c r="BO42" i="288" s="1"/>
  <c r="CG42" i="288"/>
  <c r="CH42" i="288" s="1"/>
  <c r="BQ19" i="307"/>
  <c r="BR19" i="307" s="1"/>
  <c r="CJ19" i="307"/>
  <c r="CK19" i="307" s="1"/>
  <c r="T30" i="307"/>
  <c r="CA30" i="307" s="1"/>
  <c r="CB30" i="307" s="1"/>
  <c r="S30" i="307"/>
  <c r="CJ13" i="317"/>
  <c r="CK13" i="317" s="1"/>
  <c r="GN23" i="159" s="1"/>
  <c r="BQ13" i="317"/>
  <c r="BR13" i="317" s="1"/>
  <c r="BE24" i="317"/>
  <c r="BF24" i="317" s="1"/>
  <c r="BX24" i="317"/>
  <c r="BY24" i="317" s="1"/>
  <c r="CD24" i="317"/>
  <c r="CE24" i="317" s="1"/>
  <c r="BK24" i="317"/>
  <c r="BL24" i="317" s="1"/>
  <c r="AO18" i="160"/>
  <c r="CJ18" i="160" s="1"/>
  <c r="CK18" i="160" s="1"/>
  <c r="AN18" i="160"/>
  <c r="AA26" i="160"/>
  <c r="Z26" i="160"/>
  <c r="CG20" i="319"/>
  <c r="CH20" i="319" s="1"/>
  <c r="BU26" i="356"/>
  <c r="BV26" i="356" s="1"/>
  <c r="AA25" i="307"/>
  <c r="Z25" i="307"/>
  <c r="AO29" i="307"/>
  <c r="CJ29" i="307" s="1"/>
  <c r="CK29" i="307" s="1"/>
  <c r="AN29" i="307"/>
  <c r="CJ16" i="317"/>
  <c r="CK16" i="317" s="1"/>
  <c r="GN4" i="159" s="1"/>
  <c r="BQ16" i="317"/>
  <c r="BR16" i="317" s="1"/>
  <c r="AH22" i="160"/>
  <c r="AG22" i="160"/>
  <c r="AN27" i="160"/>
  <c r="AO27" i="160"/>
  <c r="CJ27" i="160" s="1"/>
  <c r="CK27" i="160" s="1"/>
  <c r="BH12" i="319"/>
  <c r="BI12" i="319" s="1"/>
  <c r="FM13" i="158"/>
  <c r="AA18" i="307"/>
  <c r="BK18" i="307" s="1"/>
  <c r="BL18" i="307" s="1"/>
  <c r="Z18" i="307"/>
  <c r="L24" i="307"/>
  <c r="M24" i="307"/>
  <c r="BX24" i="307" s="1"/>
  <c r="BY24" i="307" s="1"/>
  <c r="T26" i="307"/>
  <c r="BH26" i="307" s="1"/>
  <c r="BI26" i="307" s="1"/>
  <c r="S26" i="307"/>
  <c r="BN30" i="307"/>
  <c r="BO30" i="307" s="1"/>
  <c r="CG30" i="307"/>
  <c r="CH30" i="307" s="1"/>
  <c r="AH12" i="160"/>
  <c r="AG12" i="160"/>
  <c r="AG18" i="160"/>
  <c r="AH21" i="160"/>
  <c r="CG21" i="160" s="1"/>
  <c r="CH21" i="160" s="1"/>
  <c r="AG21" i="160"/>
  <c r="AO23" i="160"/>
  <c r="CJ23" i="160" s="1"/>
  <c r="CK23" i="160" s="1"/>
  <c r="S26" i="160"/>
  <c r="L27" i="160"/>
  <c r="M27" i="160"/>
  <c r="BE27" i="160" s="1"/>
  <c r="BF27" i="160" s="1"/>
  <c r="CD14" i="319"/>
  <c r="CE14" i="319" s="1"/>
  <c r="BE15" i="319"/>
  <c r="BF15" i="319" s="1"/>
  <c r="CA19" i="319"/>
  <c r="CB19" i="319" s="1"/>
  <c r="BK22" i="319"/>
  <c r="BL22" i="319" s="1"/>
  <c r="BE26" i="319"/>
  <c r="BF26" i="319" s="1"/>
  <c r="BK26" i="319"/>
  <c r="BL26" i="319" s="1"/>
  <c r="S15" i="307"/>
  <c r="AH16" i="307"/>
  <c r="AO20" i="307"/>
  <c r="CJ20" i="307" s="1"/>
  <c r="CK20" i="307" s="1"/>
  <c r="AH23" i="307"/>
  <c r="BN23" i="307" s="1"/>
  <c r="BO23" i="307" s="1"/>
  <c r="AG23" i="307"/>
  <c r="AG25" i="307"/>
  <c r="AH27" i="307"/>
  <c r="CG27" i="307" s="1"/>
  <c r="CH27" i="307" s="1"/>
  <c r="AH29" i="307"/>
  <c r="CG29" i="307" s="1"/>
  <c r="CH29" i="307" s="1"/>
  <c r="AG29" i="307"/>
  <c r="AG30" i="307"/>
  <c r="BN12" i="317"/>
  <c r="BO12" i="317" s="1"/>
  <c r="BX25" i="317"/>
  <c r="BY25" i="317" s="1"/>
  <c r="BE25" i="317"/>
  <c r="BF25" i="317" s="1"/>
  <c r="AH14" i="160"/>
  <c r="BN14" i="160" s="1"/>
  <c r="BO14" i="160" s="1"/>
  <c r="AO16" i="160"/>
  <c r="CJ16" i="160" s="1"/>
  <c r="CK16" i="160" s="1"/>
  <c r="AN16" i="160"/>
  <c r="Z18" i="160"/>
  <c r="T23" i="160"/>
  <c r="CA23" i="160" s="1"/>
  <c r="CB23" i="160" s="1"/>
  <c r="M26" i="160"/>
  <c r="BE26" i="160" s="1"/>
  <c r="BF26" i="160" s="1"/>
  <c r="L26" i="160"/>
  <c r="AG30" i="160"/>
  <c r="BE14" i="319"/>
  <c r="BF14" i="319" s="1"/>
  <c r="BE22" i="319"/>
  <c r="BF22" i="319" s="1"/>
  <c r="CG27" i="319"/>
  <c r="CH27" i="319" s="1"/>
  <c r="BN27" i="319"/>
  <c r="BO27" i="319" s="1"/>
  <c r="BE28" i="319"/>
  <c r="BF28" i="319" s="1"/>
  <c r="M22" i="160"/>
  <c r="L22" i="160"/>
  <c r="CJ15" i="319"/>
  <c r="CK15" i="319" s="1"/>
  <c r="BQ15" i="319"/>
  <c r="BR15" i="319" s="1"/>
  <c r="CD15" i="319"/>
  <c r="CE15" i="319" s="1"/>
  <c r="CJ26" i="319"/>
  <c r="CK26" i="319" s="1"/>
  <c r="BC3" i="159"/>
  <c r="BB3" i="159"/>
  <c r="BA60" i="159"/>
  <c r="BQ23" i="243"/>
  <c r="BR23" i="243" s="1"/>
  <c r="CJ25" i="362"/>
  <c r="CK25" i="362" s="1"/>
  <c r="Z13" i="363"/>
  <c r="L15" i="363"/>
  <c r="T17" i="363"/>
  <c r="CA17" i="363" s="1"/>
  <c r="CB17" i="363" s="1"/>
  <c r="AH20" i="363"/>
  <c r="BN20" i="363" s="1"/>
  <c r="BO20" i="363" s="1"/>
  <c r="BH26" i="317"/>
  <c r="BI26" i="317" s="1"/>
  <c r="CG16" i="319"/>
  <c r="CH16" i="319" s="1"/>
  <c r="CJ17" i="319"/>
  <c r="CK17" i="319" s="1"/>
  <c r="BN22" i="319"/>
  <c r="BO22" i="319" s="1"/>
  <c r="BK28" i="268"/>
  <c r="BL28" i="268" s="1"/>
  <c r="CD28" i="268"/>
  <c r="CE28" i="268" s="1"/>
  <c r="BX20" i="268"/>
  <c r="BY20" i="268" s="1"/>
  <c r="BE20" i="268"/>
  <c r="BF20" i="268" s="1"/>
  <c r="CD20" i="268"/>
  <c r="CE20" i="268" s="1"/>
  <c r="BK20" i="268"/>
  <c r="BL20" i="268" s="1"/>
  <c r="BQ20" i="268"/>
  <c r="BR20" i="268" s="1"/>
  <c r="CJ20" i="268"/>
  <c r="CK20" i="268" s="1"/>
  <c r="BX28" i="268"/>
  <c r="BY28" i="268" s="1"/>
  <c r="BE28" i="268"/>
  <c r="BF28" i="268" s="1"/>
  <c r="CJ28" i="268"/>
  <c r="CK28" i="268" s="1"/>
  <c r="BQ28" i="268"/>
  <c r="BR28" i="268" s="1"/>
  <c r="BQ20" i="359"/>
  <c r="BR20" i="359" s="1"/>
  <c r="CJ20" i="359"/>
  <c r="CK20" i="359" s="1"/>
  <c r="BK20" i="290"/>
  <c r="BL20" i="290" s="1"/>
  <c r="BX20" i="290"/>
  <c r="BY20" i="290" s="1"/>
  <c r="BH23" i="290"/>
  <c r="BI23" i="290" s="1"/>
  <c r="BK24" i="290"/>
  <c r="BL24" i="290" s="1"/>
  <c r="J16" i="240"/>
  <c r="N15" i="290"/>
  <c r="CA15" i="290" s="1"/>
  <c r="CB15" i="290" s="1"/>
  <c r="H53" i="159" s="1"/>
  <c r="BK26" i="290"/>
  <c r="BL26" i="290" s="1"/>
  <c r="BX26" i="290"/>
  <c r="BY26" i="290" s="1"/>
  <c r="BK28" i="290"/>
  <c r="BL28" i="290" s="1"/>
  <c r="BK30" i="290"/>
  <c r="BL30" i="290" s="1"/>
  <c r="BX30" i="290"/>
  <c r="BY30" i="290" s="1"/>
  <c r="J12" i="240"/>
  <c r="N11" i="290"/>
  <c r="BH11" i="290" s="1"/>
  <c r="BI11" i="290" s="1"/>
  <c r="N14" i="290"/>
  <c r="CA14" i="290" s="1"/>
  <c r="CB14" i="290" s="1"/>
  <c r="H4" i="159" s="1"/>
  <c r="BQ14" i="290"/>
  <c r="BR14" i="290" s="1"/>
  <c r="BK18" i="290"/>
  <c r="BL18" i="290" s="1"/>
  <c r="BQ20" i="290"/>
  <c r="BR20" i="290" s="1"/>
  <c r="BN23" i="290"/>
  <c r="BO23" i="290" s="1"/>
  <c r="CA25" i="290"/>
  <c r="CB25" i="290" s="1"/>
  <c r="BH26" i="290"/>
  <c r="BI26" i="290" s="1"/>
  <c r="CJ26" i="290"/>
  <c r="CK26" i="290" s="1"/>
  <c r="BE28" i="290"/>
  <c r="BF28" i="290" s="1"/>
  <c r="BH29" i="290"/>
  <c r="BI29" i="290" s="1"/>
  <c r="BH30" i="290"/>
  <c r="BI30" i="290" s="1"/>
  <c r="CG30" i="290"/>
  <c r="CH30" i="290" s="1"/>
  <c r="N11" i="291"/>
  <c r="AD11" i="291"/>
  <c r="J13" i="291"/>
  <c r="Z13" i="291"/>
  <c r="R15" i="291"/>
  <c r="AD13" i="240"/>
  <c r="V16" i="240"/>
  <c r="BH15" i="268"/>
  <c r="BI15" i="268" s="1"/>
  <c r="AH19" i="268"/>
  <c r="S22" i="268"/>
  <c r="BK22" i="268"/>
  <c r="BL22" i="268" s="1"/>
  <c r="AH23" i="268"/>
  <c r="BN23" i="268" s="1"/>
  <c r="BO23" i="268" s="1"/>
  <c r="AG26" i="268"/>
  <c r="T27" i="268"/>
  <c r="AG30" i="268"/>
  <c r="CJ30" i="268"/>
  <c r="CK30" i="268" s="1"/>
  <c r="T31" i="268"/>
  <c r="CA31" i="268" s="1"/>
  <c r="CB31" i="268" s="1"/>
  <c r="CJ29" i="244"/>
  <c r="CK29" i="244" s="1"/>
  <c r="T22" i="359"/>
  <c r="BH22" i="359" s="1"/>
  <c r="BI22" i="359" s="1"/>
  <c r="AA24" i="359"/>
  <c r="CD24" i="359" s="1"/>
  <c r="CE24" i="359" s="1"/>
  <c r="AH26" i="359"/>
  <c r="CG26" i="359" s="1"/>
  <c r="CH26" i="359" s="1"/>
  <c r="M28" i="359"/>
  <c r="BX28" i="359" s="1"/>
  <c r="BY28" i="359" s="1"/>
  <c r="AO28" i="359"/>
  <c r="CJ28" i="359" s="1"/>
  <c r="CK28" i="359" s="1"/>
  <c r="T30" i="359"/>
  <c r="BH30" i="359" s="1"/>
  <c r="BI30" i="359" s="1"/>
  <c r="M16" i="361"/>
  <c r="BX16" i="361" s="1"/>
  <c r="BY16" i="361" s="1"/>
  <c r="AO16" i="361"/>
  <c r="BQ16" i="361" s="1"/>
  <c r="BR16" i="361" s="1"/>
  <c r="AG17" i="361"/>
  <c r="Z22" i="361"/>
  <c r="Z23" i="361"/>
  <c r="AA24" i="361"/>
  <c r="CD24" i="361" s="1"/>
  <c r="CE24" i="361" s="1"/>
  <c r="Z27" i="361"/>
  <c r="S29" i="361"/>
  <c r="L30" i="361"/>
  <c r="AN30" i="361"/>
  <c r="S17" i="310"/>
  <c r="L19" i="310"/>
  <c r="AN19" i="310"/>
  <c r="AG21" i="310"/>
  <c r="Z23" i="310"/>
  <c r="S25" i="310"/>
  <c r="L27" i="310"/>
  <c r="AN27" i="310"/>
  <c r="AG29" i="310"/>
  <c r="Z31" i="310"/>
  <c r="M22" i="313"/>
  <c r="BE22" i="313" s="1"/>
  <c r="BF22" i="313" s="1"/>
  <c r="AO22" i="313"/>
  <c r="BQ22" i="313" s="1"/>
  <c r="BR22" i="313" s="1"/>
  <c r="T26" i="313"/>
  <c r="BH26" i="313" s="1"/>
  <c r="BI26" i="313" s="1"/>
  <c r="AA30" i="313"/>
  <c r="Z14" i="251"/>
  <c r="L17" i="251"/>
  <c r="AG17" i="251"/>
  <c r="M19" i="251"/>
  <c r="BX19" i="251" s="1"/>
  <c r="BY19" i="251" s="1"/>
  <c r="AG19" i="251"/>
  <c r="AH19" i="251"/>
  <c r="BN19" i="251" s="1"/>
  <c r="BO19" i="251" s="1"/>
  <c r="AG26" i="251"/>
  <c r="M27" i="251"/>
  <c r="BX27" i="251" s="1"/>
  <c r="BY27" i="251" s="1"/>
  <c r="AG27" i="251"/>
  <c r="AH27" i="251"/>
  <c r="BN27" i="251" s="1"/>
  <c r="BO27" i="251" s="1"/>
  <c r="AG12" i="258"/>
  <c r="AG13" i="258"/>
  <c r="AG20" i="258"/>
  <c r="M21" i="258"/>
  <c r="BX21" i="258" s="1"/>
  <c r="BY21" i="258" s="1"/>
  <c r="AG21" i="258"/>
  <c r="AH21" i="258"/>
  <c r="BN21" i="258" s="1"/>
  <c r="BO21" i="258" s="1"/>
  <c r="S30" i="258"/>
  <c r="T30" i="258"/>
  <c r="CA30" i="258" s="1"/>
  <c r="CB30" i="258" s="1"/>
  <c r="AG30" i="258"/>
  <c r="AH30" i="258"/>
  <c r="BN30" i="258" s="1"/>
  <c r="BO30" i="258" s="1"/>
  <c r="Z31" i="258"/>
  <c r="AA31" i="258"/>
  <c r="Z15" i="265"/>
  <c r="L18" i="265"/>
  <c r="M18" i="265"/>
  <c r="BE18" i="265" s="1"/>
  <c r="BF18" i="265" s="1"/>
  <c r="Z18" i="265"/>
  <c r="AA18" i="265"/>
  <c r="BK18" i="265" s="1"/>
  <c r="BL18" i="265" s="1"/>
  <c r="AN18" i="265"/>
  <c r="AO18" i="265"/>
  <c r="BQ18" i="265" s="1"/>
  <c r="BR18" i="265" s="1"/>
  <c r="S14" i="320"/>
  <c r="L15" i="320"/>
  <c r="M15" i="320" s="1"/>
  <c r="BE15" i="320" s="1"/>
  <c r="BF15" i="320" s="1"/>
  <c r="AO19" i="320"/>
  <c r="CJ19" i="320" s="1"/>
  <c r="CK19" i="320" s="1"/>
  <c r="AN19" i="320"/>
  <c r="Z24" i="320"/>
  <c r="AA24" i="320"/>
  <c r="BK24" i="320" s="1"/>
  <c r="BL24" i="320" s="1"/>
  <c r="M29" i="320"/>
  <c r="BX29" i="320" s="1"/>
  <c r="BY29" i="320" s="1"/>
  <c r="L29" i="320"/>
  <c r="S30" i="320"/>
  <c r="T30" i="320"/>
  <c r="BH30" i="320" s="1"/>
  <c r="BI30" i="320" s="1"/>
  <c r="R12" i="290"/>
  <c r="AW12" i="290" s="1"/>
  <c r="M167" i="110" s="1"/>
  <c r="BQ24" i="290"/>
  <c r="BR24" i="290" s="1"/>
  <c r="J14" i="240"/>
  <c r="Z17" i="251"/>
  <c r="S20" i="251"/>
  <c r="T20" i="251"/>
  <c r="BH20" i="251" s="1"/>
  <c r="BI20" i="251" s="1"/>
  <c r="AG20" i="251"/>
  <c r="AH20" i="251"/>
  <c r="CG20" i="251" s="1"/>
  <c r="CH20" i="251" s="1"/>
  <c r="L24" i="251"/>
  <c r="M24" i="251"/>
  <c r="Z24" i="251"/>
  <c r="AA24" i="251"/>
  <c r="AN24" i="251"/>
  <c r="AO24" i="251"/>
  <c r="AA26" i="251"/>
  <c r="CD26" i="251" s="1"/>
  <c r="CE26" i="251" s="1"/>
  <c r="Z26" i="251"/>
  <c r="S28" i="251"/>
  <c r="T28" i="251"/>
  <c r="BH28" i="251" s="1"/>
  <c r="BI28" i="251" s="1"/>
  <c r="AG28" i="251"/>
  <c r="AH28" i="251"/>
  <c r="CG28" i="251" s="1"/>
  <c r="CH28" i="251" s="1"/>
  <c r="L32" i="251"/>
  <c r="M32" i="251"/>
  <c r="Z32" i="251"/>
  <c r="AA32" i="251"/>
  <c r="AN32" i="251"/>
  <c r="AO32" i="251"/>
  <c r="Z12" i="258"/>
  <c r="S14" i="258"/>
  <c r="AG14" i="258"/>
  <c r="L18" i="258"/>
  <c r="M18" i="258"/>
  <c r="Z18" i="258"/>
  <c r="AA18" i="258"/>
  <c r="AN18" i="258"/>
  <c r="AO18" i="258"/>
  <c r="AA20" i="258"/>
  <c r="CD20" i="258" s="1"/>
  <c r="CE20" i="258" s="1"/>
  <c r="Z20" i="258"/>
  <c r="S22" i="258"/>
  <c r="T22" i="258"/>
  <c r="BH22" i="258" s="1"/>
  <c r="BI22" i="258" s="1"/>
  <c r="AG22" i="258"/>
  <c r="AH22" i="258"/>
  <c r="CG22" i="258" s="1"/>
  <c r="CH22" i="258" s="1"/>
  <c r="L26" i="258"/>
  <c r="M26" i="258"/>
  <c r="Z26" i="258"/>
  <c r="AA26" i="258"/>
  <c r="AN26" i="258"/>
  <c r="AO26" i="258"/>
  <c r="M29" i="258"/>
  <c r="L29" i="258"/>
  <c r="S17" i="265"/>
  <c r="T17" i="265"/>
  <c r="BH17" i="265" s="1"/>
  <c r="BI17" i="265" s="1"/>
  <c r="AG17" i="265"/>
  <c r="AH17" i="265"/>
  <c r="BN17" i="265" s="1"/>
  <c r="BO17" i="265" s="1"/>
  <c r="T27" i="265"/>
  <c r="BH27" i="265" s="1"/>
  <c r="BI27" i="265" s="1"/>
  <c r="S27" i="265"/>
  <c r="T19" i="320"/>
  <c r="CA19" i="320" s="1"/>
  <c r="CB19" i="320" s="1"/>
  <c r="S19" i="320"/>
  <c r="AA29" i="327"/>
  <c r="Z29" i="327"/>
  <c r="BE17" i="268"/>
  <c r="BF17" i="268" s="1"/>
  <c r="V15" i="290"/>
  <c r="AX15" i="290" s="1"/>
  <c r="N68" i="110" s="1"/>
  <c r="V16" i="290"/>
  <c r="AX16" i="290" s="1"/>
  <c r="N70" i="110" s="1"/>
  <c r="BN21" i="290"/>
  <c r="BO21" i="290" s="1"/>
  <c r="BE24" i="290"/>
  <c r="BF24" i="290" s="1"/>
  <c r="CG27" i="290"/>
  <c r="CH27" i="290" s="1"/>
  <c r="BQ30" i="290"/>
  <c r="BR30" i="290" s="1"/>
  <c r="BH31" i="290"/>
  <c r="BI31" i="290" s="1"/>
  <c r="V11" i="291"/>
  <c r="R13" i="291"/>
  <c r="J15" i="291"/>
  <c r="Z15" i="291"/>
  <c r="N16" i="240"/>
  <c r="AD16" i="240"/>
  <c r="BX18" i="268"/>
  <c r="BY18" i="268" s="1"/>
  <c r="L22" i="159" s="1"/>
  <c r="T19" i="268"/>
  <c r="L20" i="268"/>
  <c r="S20" i="268"/>
  <c r="Z20" i="268"/>
  <c r="AG20" i="268"/>
  <c r="AN20" i="268"/>
  <c r="AG22" i="268"/>
  <c r="T23" i="268"/>
  <c r="CA23" i="268" s="1"/>
  <c r="CB23" i="268" s="1"/>
  <c r="S26" i="268"/>
  <c r="AH27" i="268"/>
  <c r="BN27" i="268" s="1"/>
  <c r="BO27" i="268" s="1"/>
  <c r="S30" i="268"/>
  <c r="AH31" i="268"/>
  <c r="V12" i="244"/>
  <c r="AG17" i="359"/>
  <c r="L20" i="359"/>
  <c r="S20" i="359"/>
  <c r="Z20" i="359"/>
  <c r="AG20" i="359"/>
  <c r="AN20" i="359"/>
  <c r="AH22" i="359"/>
  <c r="CG22" i="359" s="1"/>
  <c r="CH22" i="359" s="1"/>
  <c r="M24" i="359"/>
  <c r="BX24" i="359" s="1"/>
  <c r="BY24" i="359" s="1"/>
  <c r="AO24" i="359"/>
  <c r="CJ24" i="359" s="1"/>
  <c r="CK24" i="359" s="1"/>
  <c r="T26" i="359"/>
  <c r="BH26" i="359" s="1"/>
  <c r="BI26" i="359" s="1"/>
  <c r="AA28" i="359"/>
  <c r="CD28" i="359" s="1"/>
  <c r="CE28" i="359" s="1"/>
  <c r="AH30" i="359"/>
  <c r="CG30" i="359" s="1"/>
  <c r="CH30" i="359" s="1"/>
  <c r="Z15" i="361"/>
  <c r="AA16" i="361"/>
  <c r="BK16" i="361" s="1"/>
  <c r="BL16" i="361" s="1"/>
  <c r="Z19" i="361"/>
  <c r="S21" i="361"/>
  <c r="L22" i="361"/>
  <c r="AN22" i="361"/>
  <c r="M24" i="361"/>
  <c r="AO24" i="361"/>
  <c r="CJ24" i="361" s="1"/>
  <c r="CK24" i="361" s="1"/>
  <c r="AG25" i="361"/>
  <c r="Z30" i="361"/>
  <c r="AA15" i="310"/>
  <c r="AG17" i="310"/>
  <c r="L18" i="310"/>
  <c r="S18" i="310"/>
  <c r="Z18" i="310"/>
  <c r="AG18" i="310"/>
  <c r="AN18" i="310"/>
  <c r="Z19" i="310"/>
  <c r="S21" i="310"/>
  <c r="L23" i="310"/>
  <c r="AN23" i="310"/>
  <c r="AG25" i="310"/>
  <c r="L26" i="310"/>
  <c r="S26" i="310"/>
  <c r="Z26" i="310"/>
  <c r="AG26" i="310"/>
  <c r="AN26" i="310"/>
  <c r="Z27" i="310"/>
  <c r="S29" i="310"/>
  <c r="L31" i="310"/>
  <c r="AN31" i="310"/>
  <c r="AA22" i="313"/>
  <c r="AH26" i="313"/>
  <c r="BN26" i="313" s="1"/>
  <c r="BO26" i="313" s="1"/>
  <c r="M30" i="313"/>
  <c r="BE30" i="313" s="1"/>
  <c r="BF30" i="313" s="1"/>
  <c r="AO30" i="313"/>
  <c r="BQ30" i="313" s="1"/>
  <c r="BR30" i="313" s="1"/>
  <c r="L14" i="251"/>
  <c r="AG22" i="251"/>
  <c r="M23" i="251"/>
  <c r="BX23" i="251" s="1"/>
  <c r="BY23" i="251" s="1"/>
  <c r="AG23" i="251"/>
  <c r="AH23" i="251"/>
  <c r="BN23" i="251" s="1"/>
  <c r="BO23" i="251" s="1"/>
  <c r="AG30" i="251"/>
  <c r="M31" i="251"/>
  <c r="BX31" i="251" s="1"/>
  <c r="BY31" i="251" s="1"/>
  <c r="AG31" i="251"/>
  <c r="AH31" i="251"/>
  <c r="BN31" i="251" s="1"/>
  <c r="BO31" i="251" s="1"/>
  <c r="AG16" i="258"/>
  <c r="M17" i="258"/>
  <c r="BX17" i="258" s="1"/>
  <c r="BY17" i="258" s="1"/>
  <c r="AG17" i="258"/>
  <c r="AH17" i="258"/>
  <c r="BN17" i="258" s="1"/>
  <c r="BO17" i="258" s="1"/>
  <c r="AG24" i="258"/>
  <c r="M25" i="258"/>
  <c r="BX25" i="258" s="1"/>
  <c r="BY25" i="258" s="1"/>
  <c r="AG25" i="258"/>
  <c r="AH25" i="258"/>
  <c r="BN25" i="258" s="1"/>
  <c r="BO25" i="258" s="1"/>
  <c r="T28" i="258"/>
  <c r="BH28" i="258" s="1"/>
  <c r="BI28" i="258" s="1"/>
  <c r="AG28" i="258"/>
  <c r="AH28" i="258"/>
  <c r="CG28" i="258" s="1"/>
  <c r="CH28" i="258" s="1"/>
  <c r="CA29" i="258"/>
  <c r="CB29" i="258" s="1"/>
  <c r="L30" i="258"/>
  <c r="M30" i="258"/>
  <c r="BE30" i="258" s="1"/>
  <c r="BF30" i="258" s="1"/>
  <c r="Z30" i="258"/>
  <c r="AA30" i="258"/>
  <c r="CD30" i="258" s="1"/>
  <c r="CE30" i="258" s="1"/>
  <c r="AN30" i="258"/>
  <c r="AO30" i="258"/>
  <c r="BQ30" i="258" s="1"/>
  <c r="BR30" i="258" s="1"/>
  <c r="S12" i="265"/>
  <c r="S18" i="265"/>
  <c r="T18" i="265"/>
  <c r="BH18" i="265" s="1"/>
  <c r="BI18" i="265" s="1"/>
  <c r="AG18" i="265"/>
  <c r="AH18" i="265"/>
  <c r="BN18" i="265" s="1"/>
  <c r="BO18" i="265" s="1"/>
  <c r="AH19" i="265"/>
  <c r="BN19" i="265" s="1"/>
  <c r="BO19" i="265" s="1"/>
  <c r="AG19" i="265"/>
  <c r="AO23" i="265"/>
  <c r="BQ23" i="265" s="1"/>
  <c r="BR23" i="265" s="1"/>
  <c r="AN23" i="265"/>
  <c r="Z28" i="327"/>
  <c r="AA28" i="327"/>
  <c r="AD14" i="291"/>
  <c r="Z11" i="290"/>
  <c r="AY11" i="290" s="1"/>
  <c r="O73" i="110" s="1"/>
  <c r="BH21" i="290"/>
  <c r="BI21" i="290" s="1"/>
  <c r="CA27" i="290"/>
  <c r="CB27" i="290" s="1"/>
  <c r="V13" i="291"/>
  <c r="Z12" i="240"/>
  <c r="Z14" i="240"/>
  <c r="R16" i="240"/>
  <c r="BX17" i="268"/>
  <c r="BY17" i="268" s="1"/>
  <c r="L16" i="159" s="1"/>
  <c r="L20" i="251"/>
  <c r="M20" i="251"/>
  <c r="Z20" i="251"/>
  <c r="AA20" i="251"/>
  <c r="AN20" i="251"/>
  <c r="AO20" i="251"/>
  <c r="AA22" i="251"/>
  <c r="CD22" i="251" s="1"/>
  <c r="CE22" i="251" s="1"/>
  <c r="Z22" i="251"/>
  <c r="S24" i="251"/>
  <c r="T24" i="251"/>
  <c r="BH24" i="251" s="1"/>
  <c r="BI24" i="251" s="1"/>
  <c r="AG24" i="251"/>
  <c r="AH24" i="251"/>
  <c r="CG24" i="251" s="1"/>
  <c r="CH24" i="251" s="1"/>
  <c r="L28" i="251"/>
  <c r="M28" i="251"/>
  <c r="Z28" i="251"/>
  <c r="AA28" i="251"/>
  <c r="AN28" i="251"/>
  <c r="AO28" i="251"/>
  <c r="AA30" i="251"/>
  <c r="CD30" i="251" s="1"/>
  <c r="CE30" i="251" s="1"/>
  <c r="Z30" i="251"/>
  <c r="S32" i="251"/>
  <c r="T32" i="251"/>
  <c r="BH32" i="251" s="1"/>
  <c r="BI32" i="251" s="1"/>
  <c r="AG32" i="251"/>
  <c r="AH32" i="251"/>
  <c r="CG32" i="251" s="1"/>
  <c r="CH32" i="251" s="1"/>
  <c r="L14" i="258"/>
  <c r="Z14" i="258"/>
  <c r="AY14" i="258"/>
  <c r="BC91" i="110" s="1"/>
  <c r="AA16" i="258"/>
  <c r="CD16" i="258" s="1"/>
  <c r="CE16" i="258" s="1"/>
  <c r="Z16" i="258"/>
  <c r="S18" i="258"/>
  <c r="T18" i="258"/>
  <c r="BH18" i="258" s="1"/>
  <c r="BI18" i="258" s="1"/>
  <c r="AG18" i="258"/>
  <c r="AH18" i="258"/>
  <c r="CG18" i="258" s="1"/>
  <c r="CH18" i="258" s="1"/>
  <c r="L22" i="258"/>
  <c r="M22" i="258"/>
  <c r="Z22" i="258"/>
  <c r="AA22" i="258"/>
  <c r="AN22" i="258"/>
  <c r="AO22" i="258"/>
  <c r="AA24" i="258"/>
  <c r="BK24" i="258" s="1"/>
  <c r="BL24" i="258" s="1"/>
  <c r="Z24" i="258"/>
  <c r="S26" i="258"/>
  <c r="T26" i="258"/>
  <c r="BH26" i="258" s="1"/>
  <c r="BI26" i="258" s="1"/>
  <c r="AG26" i="258"/>
  <c r="AH26" i="258"/>
  <c r="CG26" i="258" s="1"/>
  <c r="CH26" i="258" s="1"/>
  <c r="L17" i="265"/>
  <c r="M17" i="265"/>
  <c r="BE17" i="265" s="1"/>
  <c r="BF17" i="265" s="1"/>
  <c r="Z17" i="265"/>
  <c r="AA17" i="265"/>
  <c r="BK17" i="265" s="1"/>
  <c r="BL17" i="265" s="1"/>
  <c r="AN17" i="265"/>
  <c r="AO17" i="265"/>
  <c r="BQ17" i="265" s="1"/>
  <c r="BR17" i="265" s="1"/>
  <c r="M23" i="265"/>
  <c r="BE23" i="265" s="1"/>
  <c r="BF23" i="265" s="1"/>
  <c r="L23" i="265"/>
  <c r="S12" i="320"/>
  <c r="AG15" i="320"/>
  <c r="Z17" i="320"/>
  <c r="AA17" i="320"/>
  <c r="M19" i="320"/>
  <c r="BE19" i="320" s="1"/>
  <c r="BF19" i="320" s="1"/>
  <c r="L19" i="320"/>
  <c r="S28" i="327"/>
  <c r="T28" i="327"/>
  <c r="Z11" i="320"/>
  <c r="L16" i="320"/>
  <c r="M16" i="320"/>
  <c r="BX16" i="320" s="1"/>
  <c r="BY16" i="320" s="1"/>
  <c r="Z16" i="320"/>
  <c r="AA16" i="320"/>
  <c r="BK16" i="320" s="1"/>
  <c r="BL16" i="320" s="1"/>
  <c r="AN16" i="320"/>
  <c r="AO16" i="320"/>
  <c r="CJ16" i="320" s="1"/>
  <c r="CK16" i="320" s="1"/>
  <c r="T23" i="320"/>
  <c r="CA23" i="320" s="1"/>
  <c r="CB23" i="320" s="1"/>
  <c r="S23" i="320"/>
  <c r="L18" i="274"/>
  <c r="M18" i="274"/>
  <c r="BX22" i="274"/>
  <c r="BY22" i="274" s="1"/>
  <c r="L27" i="274"/>
  <c r="M27" i="274"/>
  <c r="BX27" i="274" s="1"/>
  <c r="BY27" i="274" s="1"/>
  <c r="AH17" i="307"/>
  <c r="AG17" i="307"/>
  <c r="BM28" i="357"/>
  <c r="BN28" i="357" s="1"/>
  <c r="CF28" i="357"/>
  <c r="CG28" i="357" s="1"/>
  <c r="BS28" i="357"/>
  <c r="BT28" i="357" s="1"/>
  <c r="AO30" i="307"/>
  <c r="BQ30" i="307" s="1"/>
  <c r="BR30" i="307" s="1"/>
  <c r="AN30" i="307"/>
  <c r="S16" i="320"/>
  <c r="T16" i="320"/>
  <c r="BH16" i="320" s="1"/>
  <c r="BI16" i="320" s="1"/>
  <c r="AG16" i="320"/>
  <c r="AH16" i="320"/>
  <c r="CG16" i="320" s="1"/>
  <c r="CH16" i="320" s="1"/>
  <c r="AG21" i="320"/>
  <c r="AH21" i="320"/>
  <c r="CG21" i="320" s="1"/>
  <c r="CH21" i="320" s="1"/>
  <c r="Z28" i="320"/>
  <c r="AA28" i="320"/>
  <c r="BK28" i="320" s="1"/>
  <c r="BL28" i="320" s="1"/>
  <c r="BX31" i="320"/>
  <c r="BY31" i="320" s="1"/>
  <c r="L12" i="327"/>
  <c r="L14" i="327"/>
  <c r="L20" i="327"/>
  <c r="M20" i="327"/>
  <c r="AH27" i="327"/>
  <c r="AG27" i="327"/>
  <c r="Z23" i="274"/>
  <c r="AA23" i="274"/>
  <c r="AN23" i="274"/>
  <c r="AO23" i="274"/>
  <c r="CJ23" i="274" s="1"/>
  <c r="CK23" i="274" s="1"/>
  <c r="BJ21" i="357"/>
  <c r="BK21" i="357" s="1"/>
  <c r="CC21" i="357"/>
  <c r="CD21" i="357" s="1"/>
  <c r="CI21" i="357"/>
  <c r="CJ21" i="357" s="1"/>
  <c r="BP21" i="357"/>
  <c r="BQ21" i="357" s="1"/>
  <c r="S11" i="320"/>
  <c r="Z15" i="320"/>
  <c r="AA15" i="320" s="1"/>
  <c r="T17" i="320"/>
  <c r="BH17" i="320" s="1"/>
  <c r="BI17" i="320" s="1"/>
  <c r="AG19" i="320"/>
  <c r="AA21" i="320"/>
  <c r="L23" i="320"/>
  <c r="AN23" i="320"/>
  <c r="T24" i="320"/>
  <c r="BH24" i="320" s="1"/>
  <c r="BI24" i="320" s="1"/>
  <c r="T28" i="320"/>
  <c r="CA28" i="320" s="1"/>
  <c r="CB28" i="320" s="1"/>
  <c r="Z29" i="320"/>
  <c r="M30" i="320"/>
  <c r="BX30" i="320" s="1"/>
  <c r="BY30" i="320" s="1"/>
  <c r="AO30" i="320"/>
  <c r="CJ30" i="320" s="1"/>
  <c r="CK30" i="320" s="1"/>
  <c r="M21" i="327"/>
  <c r="M23" i="327"/>
  <c r="M25" i="327"/>
  <c r="Z27" i="327"/>
  <c r="M28" i="327"/>
  <c r="AO28" i="327"/>
  <c r="L16" i="274"/>
  <c r="L11" i="274"/>
  <c r="AO20" i="274"/>
  <c r="CJ20" i="274" s="1"/>
  <c r="CK20" i="274" s="1"/>
  <c r="AN20" i="274"/>
  <c r="BX13" i="356"/>
  <c r="BY13" i="356" s="1"/>
  <c r="BX21" i="356"/>
  <c r="BY21" i="356" s="1"/>
  <c r="BS24" i="357"/>
  <c r="BT24" i="357" s="1"/>
  <c r="BP25" i="357"/>
  <c r="BQ25" i="357" s="1"/>
  <c r="CC27" i="357"/>
  <c r="CD27" i="357" s="1"/>
  <c r="BJ27" i="357"/>
  <c r="BK27" i="357" s="1"/>
  <c r="BP27" i="357"/>
  <c r="BQ27" i="357" s="1"/>
  <c r="CI27" i="357"/>
  <c r="CJ27" i="357" s="1"/>
  <c r="CA41" i="288"/>
  <c r="CB41" i="288" s="1"/>
  <c r="BH41" i="288"/>
  <c r="BI41" i="288" s="1"/>
  <c r="BN41" i="288"/>
  <c r="BO41" i="288" s="1"/>
  <c r="CG41" i="288"/>
  <c r="CH41" i="288" s="1"/>
  <c r="AN15" i="307"/>
  <c r="S23" i="307"/>
  <c r="AO23" i="307"/>
  <c r="CJ23" i="307" s="1"/>
  <c r="CK23" i="307" s="1"/>
  <c r="AN23" i="307"/>
  <c r="CG19" i="317"/>
  <c r="CH19" i="317" s="1"/>
  <c r="BN19" i="317"/>
  <c r="BO19" i="317" s="1"/>
  <c r="BH19" i="317"/>
  <c r="BI19" i="317" s="1"/>
  <c r="BE20" i="317"/>
  <c r="BF20" i="317" s="1"/>
  <c r="BX20" i="317"/>
  <c r="BY20" i="317" s="1"/>
  <c r="CJ20" i="317"/>
  <c r="CK20" i="317" s="1"/>
  <c r="BQ20" i="317"/>
  <c r="BR20" i="317" s="1"/>
  <c r="AG15" i="160"/>
  <c r="AH15" i="160"/>
  <c r="BN15" i="160" s="1"/>
  <c r="BO15" i="160" s="1"/>
  <c r="AG23" i="160"/>
  <c r="AH23" i="160"/>
  <c r="CD25" i="160"/>
  <c r="CE25" i="160" s="1"/>
  <c r="BK25" i="160"/>
  <c r="BL25" i="160" s="1"/>
  <c r="AO25" i="160"/>
  <c r="BQ25" i="160" s="1"/>
  <c r="BR25" i="160" s="1"/>
  <c r="AN25" i="160"/>
  <c r="Z16" i="274"/>
  <c r="AN18" i="274"/>
  <c r="AO18" i="274"/>
  <c r="AN19" i="274"/>
  <c r="AO19" i="274"/>
  <c r="CJ19" i="274" s="1"/>
  <c r="CK19" i="274" s="1"/>
  <c r="T20" i="274"/>
  <c r="S20" i="274"/>
  <c r="T24" i="274"/>
  <c r="CA24" i="274" s="1"/>
  <c r="CB24" i="274" s="1"/>
  <c r="S24" i="274"/>
  <c r="CG26" i="274"/>
  <c r="CH26" i="274" s="1"/>
  <c r="T28" i="274"/>
  <c r="S28" i="274"/>
  <c r="BR13" i="356"/>
  <c r="BS13" i="356" s="1"/>
  <c r="BR21" i="356"/>
  <c r="BS21" i="356" s="1"/>
  <c r="CK21" i="356"/>
  <c r="CL21" i="356" s="1"/>
  <c r="M15" i="307"/>
  <c r="L15" i="307"/>
  <c r="CD18" i="160"/>
  <c r="CE18" i="160" s="1"/>
  <c r="BK18" i="160"/>
  <c r="BL18" i="160" s="1"/>
  <c r="BN18" i="160"/>
  <c r="BO18" i="160" s="1"/>
  <c r="CG18" i="160"/>
  <c r="CH18" i="160" s="1"/>
  <c r="AG27" i="160"/>
  <c r="AH27" i="160"/>
  <c r="BN27" i="160" s="1"/>
  <c r="BO27" i="160" s="1"/>
  <c r="Z14" i="274"/>
  <c r="AA26" i="274"/>
  <c r="Z26" i="274"/>
  <c r="AN27" i="274"/>
  <c r="AO27" i="274"/>
  <c r="CJ27" i="274" s="1"/>
  <c r="CK27" i="274" s="1"/>
  <c r="BR11" i="356"/>
  <c r="BS11" i="356" s="1"/>
  <c r="BX14" i="356"/>
  <c r="BY14" i="356" s="1"/>
  <c r="CQ14" i="356"/>
  <c r="CR14" i="356" s="1"/>
  <c r="BX18" i="356"/>
  <c r="BY18" i="356" s="1"/>
  <c r="CQ18" i="356"/>
  <c r="CR18" i="356" s="1"/>
  <c r="BX22" i="356"/>
  <c r="BY22" i="356" s="1"/>
  <c r="CQ22" i="356"/>
  <c r="CR22" i="356" s="1"/>
  <c r="BR22" i="356"/>
  <c r="BS22" i="356" s="1"/>
  <c r="CK26" i="356"/>
  <c r="CL26" i="356" s="1"/>
  <c r="BR26" i="356"/>
  <c r="BS26" i="356" s="1"/>
  <c r="BX26" i="356"/>
  <c r="BY26" i="356" s="1"/>
  <c r="CQ26" i="356"/>
  <c r="CR26" i="356" s="1"/>
  <c r="BS11" i="357"/>
  <c r="BT11" i="357" s="1"/>
  <c r="CF24" i="357"/>
  <c r="CG24" i="357" s="1"/>
  <c r="BJ25" i="357"/>
  <c r="BK25" i="357" s="1"/>
  <c r="CC25" i="357"/>
  <c r="CD25" i="357" s="1"/>
  <c r="CJ15" i="307"/>
  <c r="CK15" i="307" s="1"/>
  <c r="BQ15" i="307"/>
  <c r="BR15" i="307" s="1"/>
  <c r="M17" i="307"/>
  <c r="L17" i="307"/>
  <c r="AH26" i="307"/>
  <c r="CG26" i="307" s="1"/>
  <c r="CH26" i="307" s="1"/>
  <c r="AG26" i="307"/>
  <c r="AH20" i="274"/>
  <c r="CG20" i="274" s="1"/>
  <c r="CH20" i="274" s="1"/>
  <c r="AG20" i="274"/>
  <c r="M23" i="274"/>
  <c r="BX23" i="274" s="1"/>
  <c r="BY23" i="274" s="1"/>
  <c r="AH23" i="274"/>
  <c r="AG24" i="274"/>
  <c r="S26" i="274"/>
  <c r="AG28" i="274"/>
  <c r="CH14" i="356"/>
  <c r="CI14" i="356" s="1"/>
  <c r="CA18" i="356"/>
  <c r="CB18" i="356" s="1"/>
  <c r="CA26" i="356"/>
  <c r="CB26" i="356" s="1"/>
  <c r="BS21" i="357"/>
  <c r="BT21" i="357" s="1"/>
  <c r="BS25" i="357"/>
  <c r="BT25" i="357" s="1"/>
  <c r="BS26" i="357"/>
  <c r="BT26" i="357" s="1"/>
  <c r="CL26" i="357"/>
  <c r="CM26" i="357" s="1"/>
  <c r="BQ18" i="307"/>
  <c r="BR18" i="307" s="1"/>
  <c r="CJ18" i="307"/>
  <c r="CK18" i="307" s="1"/>
  <c r="L20" i="307"/>
  <c r="M20" i="307"/>
  <c r="BX20" i="307" s="1"/>
  <c r="BY20" i="307" s="1"/>
  <c r="Z21" i="307"/>
  <c r="BQ21" i="307"/>
  <c r="BR21" i="307" s="1"/>
  <c r="CJ21" i="307"/>
  <c r="CK21" i="307" s="1"/>
  <c r="AN26" i="307"/>
  <c r="AA28" i="307"/>
  <c r="CD28" i="307" s="1"/>
  <c r="CE28" i="307" s="1"/>
  <c r="CG17" i="317"/>
  <c r="CH17" i="317" s="1"/>
  <c r="GM21" i="159" s="1"/>
  <c r="BN17" i="317"/>
  <c r="BO17" i="317" s="1"/>
  <c r="BH17" i="317"/>
  <c r="BI17" i="317" s="1"/>
  <c r="BX18" i="317"/>
  <c r="BY18" i="317" s="1"/>
  <c r="BE18" i="317"/>
  <c r="BF18" i="317" s="1"/>
  <c r="BK18" i="317"/>
  <c r="BL18" i="317" s="1"/>
  <c r="CD18" i="317"/>
  <c r="CE18" i="317" s="1"/>
  <c r="BH28" i="317"/>
  <c r="BI28" i="317" s="1"/>
  <c r="AO26" i="160"/>
  <c r="CJ26" i="160" s="1"/>
  <c r="CK26" i="160" s="1"/>
  <c r="AN26" i="160"/>
  <c r="BE18" i="319"/>
  <c r="BF18" i="319" s="1"/>
  <c r="BX18" i="319"/>
  <c r="BY18" i="319" s="1"/>
  <c r="CD18" i="319"/>
  <c r="CE18" i="319" s="1"/>
  <c r="BK18" i="319"/>
  <c r="BL18" i="319" s="1"/>
  <c r="CJ18" i="319"/>
  <c r="CK18" i="319" s="1"/>
  <c r="BQ18" i="319"/>
  <c r="BR18" i="319" s="1"/>
  <c r="BN24" i="319"/>
  <c r="BO24" i="319" s="1"/>
  <c r="CG24" i="319"/>
  <c r="CH24" i="319" s="1"/>
  <c r="BH24" i="319"/>
  <c r="BI24" i="319" s="1"/>
  <c r="Z11" i="274"/>
  <c r="S12" i="274"/>
  <c r="L19" i="274"/>
  <c r="M19" i="274"/>
  <c r="BX19" i="274" s="1"/>
  <c r="BY19" i="274" s="1"/>
  <c r="Z29" i="274"/>
  <c r="AA29" i="274"/>
  <c r="CQ17" i="356"/>
  <c r="CR17" i="356" s="1"/>
  <c r="BX17" i="356"/>
  <c r="BY17" i="356" s="1"/>
  <c r="BR25" i="356"/>
  <c r="BS25" i="356" s="1"/>
  <c r="CK25" i="356"/>
  <c r="CL25" i="356" s="1"/>
  <c r="CQ25" i="356"/>
  <c r="CR25" i="356" s="1"/>
  <c r="BX25" i="356"/>
  <c r="BY25" i="356" s="1"/>
  <c r="AH15" i="307"/>
  <c r="AG15" i="307"/>
  <c r="BK21" i="307"/>
  <c r="BL21" i="307" s="1"/>
  <c r="M23" i="307"/>
  <c r="L23" i="307"/>
  <c r="M30" i="307"/>
  <c r="BE30" i="307" s="1"/>
  <c r="BF30" i="307" s="1"/>
  <c r="L30" i="307"/>
  <c r="S11" i="160"/>
  <c r="T11" i="160"/>
  <c r="S14" i="160"/>
  <c r="T14" i="160"/>
  <c r="T30" i="160"/>
  <c r="S30" i="160"/>
  <c r="L31" i="160"/>
  <c r="M31" i="160"/>
  <c r="BK40" i="288"/>
  <c r="BL40" i="288" s="1"/>
  <c r="CD40" i="288"/>
  <c r="CE40" i="288" s="1"/>
  <c r="CJ40" i="288"/>
  <c r="CK40" i="288" s="1"/>
  <c r="BQ40" i="288"/>
  <c r="BR40" i="288" s="1"/>
  <c r="BH15" i="307"/>
  <c r="BI15" i="307" s="1"/>
  <c r="CD29" i="307"/>
  <c r="CE29" i="307" s="1"/>
  <c r="CG15" i="317"/>
  <c r="CH15" i="317" s="1"/>
  <c r="GM8" i="159" s="1"/>
  <c r="BN15" i="317"/>
  <c r="BO15" i="317" s="1"/>
  <c r="CA22" i="317"/>
  <c r="CB22" i="317" s="1"/>
  <c r="BH22" i="317"/>
  <c r="BI22" i="317" s="1"/>
  <c r="BN22" i="317"/>
  <c r="BO22" i="317" s="1"/>
  <c r="CG22" i="317"/>
  <c r="CH22" i="317" s="1"/>
  <c r="BX26" i="317"/>
  <c r="BY26" i="317" s="1"/>
  <c r="BE26" i="317"/>
  <c r="BF26" i="317" s="1"/>
  <c r="BK26" i="317"/>
  <c r="BL26" i="317" s="1"/>
  <c r="CD26" i="317"/>
  <c r="CE26" i="317" s="1"/>
  <c r="CJ26" i="317"/>
  <c r="CK26" i="317" s="1"/>
  <c r="BQ26" i="317"/>
  <c r="BR26" i="317" s="1"/>
  <c r="AN19" i="160"/>
  <c r="AO19" i="160"/>
  <c r="BN21" i="160"/>
  <c r="BO21" i="160" s="1"/>
  <c r="AO22" i="160"/>
  <c r="AN22" i="160"/>
  <c r="AH26" i="160"/>
  <c r="AG26" i="160"/>
  <c r="CD13" i="319"/>
  <c r="CE13" i="319" s="1"/>
  <c r="BK13" i="319"/>
  <c r="BL13" i="319" s="1"/>
  <c r="BR15" i="356"/>
  <c r="BS15" i="356" s="1"/>
  <c r="BU16" i="356"/>
  <c r="BV16" i="356" s="1"/>
  <c r="BR23" i="356"/>
  <c r="BS23" i="356" s="1"/>
  <c r="BU24" i="356"/>
  <c r="BV24" i="356" s="1"/>
  <c r="BK19" i="307"/>
  <c r="BL19" i="307" s="1"/>
  <c r="T21" i="307"/>
  <c r="S21" i="307"/>
  <c r="BX16" i="317"/>
  <c r="BY16" i="317" s="1"/>
  <c r="GJ4" i="159" s="1"/>
  <c r="BE16" i="317"/>
  <c r="BF16" i="317" s="1"/>
  <c r="AA22" i="160"/>
  <c r="CD22" i="160" s="1"/>
  <c r="CE22" i="160" s="1"/>
  <c r="Z22" i="160"/>
  <c r="AH29" i="160"/>
  <c r="AG29" i="160"/>
  <c r="AO31" i="160"/>
  <c r="CJ31" i="160" s="1"/>
  <c r="CK31" i="160" s="1"/>
  <c r="AN31" i="160"/>
  <c r="BQ41" i="288"/>
  <c r="BR41" i="288" s="1"/>
  <c r="CD41" i="288"/>
  <c r="CE41" i="288" s="1"/>
  <c r="BE14" i="317"/>
  <c r="BF14" i="317" s="1"/>
  <c r="BX14" i="317"/>
  <c r="BY14" i="317" s="1"/>
  <c r="GJ6" i="159" s="1"/>
  <c r="CG16" i="317"/>
  <c r="CH16" i="317" s="1"/>
  <c r="GM4" i="159" s="1"/>
  <c r="BN16" i="317"/>
  <c r="BO16" i="317" s="1"/>
  <c r="BQ22" i="317"/>
  <c r="BR22" i="317" s="1"/>
  <c r="CJ22" i="317"/>
  <c r="CK22" i="317" s="1"/>
  <c r="BK22" i="317"/>
  <c r="BL22" i="317" s="1"/>
  <c r="CD28" i="317"/>
  <c r="CE28" i="317" s="1"/>
  <c r="BK28" i="317"/>
  <c r="BL28" i="317" s="1"/>
  <c r="BH31" i="317"/>
  <c r="BI31" i="317" s="1"/>
  <c r="L14" i="160"/>
  <c r="M14" i="160"/>
  <c r="Z19" i="160"/>
  <c r="AA19" i="160"/>
  <c r="Z23" i="160"/>
  <c r="AA23" i="160"/>
  <c r="BK23" i="160" s="1"/>
  <c r="BL23" i="160" s="1"/>
  <c r="T25" i="160"/>
  <c r="S25" i="160"/>
  <c r="CD28" i="319"/>
  <c r="CE28" i="319" s="1"/>
  <c r="CD29" i="319"/>
  <c r="CE29" i="319" s="1"/>
  <c r="BK29" i="319"/>
  <c r="BL29" i="319" s="1"/>
  <c r="BH42" i="288"/>
  <c r="BI42" i="288" s="1"/>
  <c r="CJ11" i="317"/>
  <c r="CK11" i="317" s="1"/>
  <c r="GN5" i="159" s="1"/>
  <c r="CJ12" i="317"/>
  <c r="CK12" i="317" s="1"/>
  <c r="GN9" i="159" s="1"/>
  <c r="CA18" i="317"/>
  <c r="CB18" i="317" s="1"/>
  <c r="BH18" i="317"/>
  <c r="BI18" i="317" s="1"/>
  <c r="BN18" i="317"/>
  <c r="BO18" i="317" s="1"/>
  <c r="CG18" i="317"/>
  <c r="CH18" i="317" s="1"/>
  <c r="BK27" i="317"/>
  <c r="BL27" i="317" s="1"/>
  <c r="CJ28" i="317"/>
  <c r="CK28" i="317" s="1"/>
  <c r="AO12" i="160"/>
  <c r="CJ12" i="160" s="1"/>
  <c r="CK12" i="160" s="1"/>
  <c r="AN12" i="160"/>
  <c r="AN14" i="160"/>
  <c r="AO14" i="160"/>
  <c r="CJ21" i="160"/>
  <c r="CK21" i="160" s="1"/>
  <c r="L23" i="160"/>
  <c r="M23" i="160"/>
  <c r="BX23" i="160" s="1"/>
  <c r="BY23" i="160" s="1"/>
  <c r="CD27" i="160"/>
  <c r="CE27" i="160" s="1"/>
  <c r="BE29" i="160"/>
  <c r="BF29" i="160" s="1"/>
  <c r="BX29" i="160"/>
  <c r="BY29" i="160" s="1"/>
  <c r="CG30" i="160"/>
  <c r="CH30" i="160" s="1"/>
  <c r="BX12" i="319"/>
  <c r="BY12" i="319" s="1"/>
  <c r="BE12" i="319"/>
  <c r="BF12" i="319" s="1"/>
  <c r="BX16" i="319"/>
  <c r="BY16" i="319" s="1"/>
  <c r="BE16" i="319"/>
  <c r="BF16" i="319" s="1"/>
  <c r="CD16" i="319"/>
  <c r="CE16" i="319" s="1"/>
  <c r="BK16" i="319"/>
  <c r="BL16" i="319" s="1"/>
  <c r="CJ16" i="319"/>
  <c r="CK16" i="319" s="1"/>
  <c r="BQ16" i="319"/>
  <c r="BR16" i="319" s="1"/>
  <c r="BH22" i="319"/>
  <c r="BI22" i="319" s="1"/>
  <c r="CA22" i="319"/>
  <c r="CB22" i="319" s="1"/>
  <c r="CA12" i="317"/>
  <c r="CB12" i="317" s="1"/>
  <c r="GK9" i="159" s="1"/>
  <c r="BK23" i="317"/>
  <c r="BL23" i="317" s="1"/>
  <c r="CJ23" i="317"/>
  <c r="CK23" i="317" s="1"/>
  <c r="BQ24" i="317"/>
  <c r="BR24" i="317" s="1"/>
  <c r="CA25" i="317"/>
  <c r="CB25" i="317" s="1"/>
  <c r="T13" i="160"/>
  <c r="BH13" i="160" s="1"/>
  <c r="BI13" i="160" s="1"/>
  <c r="S13" i="160"/>
  <c r="L15" i="160"/>
  <c r="M15" i="160"/>
  <c r="AA21" i="160"/>
  <c r="CD21" i="160" s="1"/>
  <c r="CE21" i="160" s="1"/>
  <c r="Z21" i="160"/>
  <c r="BX21" i="160"/>
  <c r="BY21" i="160" s="1"/>
  <c r="BH22" i="160"/>
  <c r="BI22" i="160" s="1"/>
  <c r="BH16" i="319"/>
  <c r="BI16" i="319" s="1"/>
  <c r="R11" i="243"/>
  <c r="BK11" i="243" s="1"/>
  <c r="BL11" i="243" s="1"/>
  <c r="M17" i="363"/>
  <c r="BX17" i="363" s="1"/>
  <c r="BY17" i="363" s="1"/>
  <c r="AO17" i="363"/>
  <c r="CJ17" i="363" s="1"/>
  <c r="CK17" i="363" s="1"/>
  <c r="AA20" i="363"/>
  <c r="BK20" i="363" s="1"/>
  <c r="BL20" i="363" s="1"/>
  <c r="AH27" i="363"/>
  <c r="BN27" i="363" s="1"/>
  <c r="BO27" i="363" s="1"/>
  <c r="AZ3" i="159"/>
  <c r="BQ25" i="317"/>
  <c r="BR25" i="317" s="1"/>
  <c r="BH11" i="319"/>
  <c r="BI11" i="319" s="1"/>
  <c r="CG12" i="319"/>
  <c r="CH12" i="319" s="1"/>
  <c r="BK17" i="319"/>
  <c r="BL17" i="319" s="1"/>
  <c r="BH20" i="319"/>
  <c r="BI20" i="319" s="1"/>
  <c r="CJ21" i="319"/>
  <c r="CK21" i="319" s="1"/>
  <c r="BH27" i="319"/>
  <c r="BI27" i="319" s="1"/>
  <c r="CG28" i="319"/>
  <c r="CH28" i="319" s="1"/>
  <c r="AH17" i="363"/>
  <c r="BN17" i="363" s="1"/>
  <c r="BO17" i="363" s="1"/>
  <c r="T20" i="363"/>
  <c r="CA20" i="363" s="1"/>
  <c r="CB20" i="363" s="1"/>
  <c r="T21" i="363"/>
  <c r="BH21" i="363" s="1"/>
  <c r="BI21" i="363" s="1"/>
  <c r="M23" i="363"/>
  <c r="BX23" i="363" s="1"/>
  <c r="BY23" i="363" s="1"/>
  <c r="M31" i="363"/>
  <c r="BX31" i="363" s="1"/>
  <c r="BY31" i="363" s="1"/>
  <c r="AA31" i="363"/>
  <c r="BK31" i="363" s="1"/>
  <c r="BL31" i="363" s="1"/>
  <c r="AV15" i="290"/>
  <c r="L68" i="110" s="1"/>
  <c r="BH15" i="290"/>
  <c r="BI15" i="290" s="1"/>
  <c r="H19" i="158" s="1"/>
  <c r="H3" i="158" s="1"/>
  <c r="J11" i="290"/>
  <c r="J12" i="290"/>
  <c r="CG17" i="290"/>
  <c r="CH17" i="290" s="1"/>
  <c r="J22" i="159" s="1"/>
  <c r="BK19" i="290"/>
  <c r="BL19" i="290" s="1"/>
  <c r="CD19" i="290"/>
  <c r="CE19" i="290" s="1"/>
  <c r="CA19" i="290"/>
  <c r="CB19" i="290" s="1"/>
  <c r="CA16" i="268"/>
  <c r="CB16" i="268" s="1"/>
  <c r="M31" i="159" s="1"/>
  <c r="AV16" i="268"/>
  <c r="BH16" i="268"/>
  <c r="BI16" i="268" s="1"/>
  <c r="M21" i="268"/>
  <c r="L21" i="268"/>
  <c r="AA21" i="268"/>
  <c r="Z21" i="268"/>
  <c r="AO21" i="268"/>
  <c r="AN21" i="268"/>
  <c r="CJ22" i="268"/>
  <c r="CK22" i="268" s="1"/>
  <c r="BN26" i="268"/>
  <c r="BO26" i="268" s="1"/>
  <c r="CG26" i="268"/>
  <c r="CH26" i="268" s="1"/>
  <c r="CD27" i="268"/>
  <c r="CE27" i="268" s="1"/>
  <c r="T29" i="268"/>
  <c r="S29" i="268"/>
  <c r="AH29" i="268"/>
  <c r="AG29" i="268"/>
  <c r="BK30" i="268"/>
  <c r="BL30" i="268" s="1"/>
  <c r="BX30" i="268"/>
  <c r="BY30" i="268" s="1"/>
  <c r="T21" i="359"/>
  <c r="CA21" i="359" s="1"/>
  <c r="CB21" i="359" s="1"/>
  <c r="S21" i="359"/>
  <c r="AH21" i="359"/>
  <c r="BN21" i="359" s="1"/>
  <c r="BO21" i="359" s="1"/>
  <c r="AG21" i="359"/>
  <c r="M25" i="359"/>
  <c r="BE25" i="359" s="1"/>
  <c r="BF25" i="359" s="1"/>
  <c r="L25" i="359"/>
  <c r="AA25" i="359"/>
  <c r="CD25" i="359" s="1"/>
  <c r="CE25" i="359" s="1"/>
  <c r="Z25" i="359"/>
  <c r="AO25" i="359"/>
  <c r="BQ25" i="359" s="1"/>
  <c r="BR25" i="359" s="1"/>
  <c r="AN25" i="359"/>
  <c r="T29" i="359"/>
  <c r="CA29" i="359" s="1"/>
  <c r="CB29" i="359" s="1"/>
  <c r="S29" i="359"/>
  <c r="AH29" i="359"/>
  <c r="CG29" i="359" s="1"/>
  <c r="CH29" i="359" s="1"/>
  <c r="AG29" i="359"/>
  <c r="BN22" i="361"/>
  <c r="BO22" i="361" s="1"/>
  <c r="CG22" i="361"/>
  <c r="CH22" i="361" s="1"/>
  <c r="CA30" i="361"/>
  <c r="CB30" i="361" s="1"/>
  <c r="BH30" i="361"/>
  <c r="BI30" i="361" s="1"/>
  <c r="BH21" i="251"/>
  <c r="BI21" i="251" s="1"/>
  <c r="CA21" i="251"/>
  <c r="CB21" i="251" s="1"/>
  <c r="CG21" i="251"/>
  <c r="CH21" i="251" s="1"/>
  <c r="BN21" i="251"/>
  <c r="BO21" i="251" s="1"/>
  <c r="BN22" i="251"/>
  <c r="BO22" i="251" s="1"/>
  <c r="CG22" i="251"/>
  <c r="CH22" i="251" s="1"/>
  <c r="BH25" i="251"/>
  <c r="BI25" i="251" s="1"/>
  <c r="CA25" i="251"/>
  <c r="CB25" i="251" s="1"/>
  <c r="CG25" i="251"/>
  <c r="CH25" i="251" s="1"/>
  <c r="BN25" i="251"/>
  <c r="BO25" i="251" s="1"/>
  <c r="BN26" i="251"/>
  <c r="BO26" i="251" s="1"/>
  <c r="CG26" i="251"/>
  <c r="CH26" i="251" s="1"/>
  <c r="BH29" i="251"/>
  <c r="BI29" i="251" s="1"/>
  <c r="CA29" i="251"/>
  <c r="CB29" i="251" s="1"/>
  <c r="CG29" i="251"/>
  <c r="CH29" i="251" s="1"/>
  <c r="BN29" i="251"/>
  <c r="BO29" i="251" s="1"/>
  <c r="BN30" i="251"/>
  <c r="BO30" i="251" s="1"/>
  <c r="CG30" i="251"/>
  <c r="CH30" i="251" s="1"/>
  <c r="BH15" i="258"/>
  <c r="BI15" i="258" s="1"/>
  <c r="CA15" i="258"/>
  <c r="CB15" i="258" s="1"/>
  <c r="CG15" i="258"/>
  <c r="CH15" i="258" s="1"/>
  <c r="BN15" i="258"/>
  <c r="BO15" i="258" s="1"/>
  <c r="BN16" i="258"/>
  <c r="BO16" i="258" s="1"/>
  <c r="CG16" i="258"/>
  <c r="CH16" i="258" s="1"/>
  <c r="BH19" i="258"/>
  <c r="BI19" i="258" s="1"/>
  <c r="CA19" i="258"/>
  <c r="CB19" i="258" s="1"/>
  <c r="CG19" i="258"/>
  <c r="CH19" i="258" s="1"/>
  <c r="BN19" i="258"/>
  <c r="BO19" i="258" s="1"/>
  <c r="BN20" i="258"/>
  <c r="BO20" i="258" s="1"/>
  <c r="CG20" i="258"/>
  <c r="CH20" i="258" s="1"/>
  <c r="BH23" i="258"/>
  <c r="BI23" i="258" s="1"/>
  <c r="CA23" i="258"/>
  <c r="CB23" i="258" s="1"/>
  <c r="CG23" i="258"/>
  <c r="CH23" i="258" s="1"/>
  <c r="BN23" i="258"/>
  <c r="BO23" i="258" s="1"/>
  <c r="BN24" i="258"/>
  <c r="BO24" i="258" s="1"/>
  <c r="CG24" i="258"/>
  <c r="CH24" i="258" s="1"/>
  <c r="CA27" i="258"/>
  <c r="CB27" i="258" s="1"/>
  <c r="BH27" i="258"/>
  <c r="BI27" i="258" s="1"/>
  <c r="BN27" i="258"/>
  <c r="BO27" i="258" s="1"/>
  <c r="CG27" i="258"/>
  <c r="CH27" i="258" s="1"/>
  <c r="BH14" i="290"/>
  <c r="BI14" i="290" s="1"/>
  <c r="AV14" i="290"/>
  <c r="L132" i="110" s="1"/>
  <c r="BQ17" i="290"/>
  <c r="BR17" i="290" s="1"/>
  <c r="CJ17" i="290"/>
  <c r="CK17" i="290" s="1"/>
  <c r="K22" i="159" s="1"/>
  <c r="Z12" i="290"/>
  <c r="V14" i="290"/>
  <c r="N16" i="290"/>
  <c r="N17" i="290"/>
  <c r="AY17" i="290"/>
  <c r="BX19" i="290"/>
  <c r="BY19" i="290" s="1"/>
  <c r="BE19" i="290"/>
  <c r="BF19" i="290" s="1"/>
  <c r="CJ19" i="290"/>
  <c r="CK19" i="290" s="1"/>
  <c r="BQ19" i="290"/>
  <c r="BR19" i="290" s="1"/>
  <c r="CG19" i="290"/>
  <c r="CH19" i="290" s="1"/>
  <c r="J16" i="291"/>
  <c r="BG13" i="268"/>
  <c r="S13" i="268"/>
  <c r="V11" i="290"/>
  <c r="N12" i="290"/>
  <c r="N13" i="290"/>
  <c r="V13" i="290"/>
  <c r="J14" i="290"/>
  <c r="BX15" i="290"/>
  <c r="BY15" i="290" s="1"/>
  <c r="G53" i="159" s="1"/>
  <c r="BE15" i="290"/>
  <c r="BF15" i="290" s="1"/>
  <c r="G19" i="158" s="1"/>
  <c r="G3" i="158" s="1"/>
  <c r="Z15" i="290"/>
  <c r="AU15" i="290"/>
  <c r="K68" i="110" s="1"/>
  <c r="R16" i="290"/>
  <c r="BE21" i="290"/>
  <c r="BF21" i="290" s="1"/>
  <c r="BX21" i="290"/>
  <c r="BY21" i="290" s="1"/>
  <c r="CD21" i="290"/>
  <c r="CE21" i="290" s="1"/>
  <c r="BK21" i="290"/>
  <c r="BL21" i="290" s="1"/>
  <c r="BQ21" i="290"/>
  <c r="BR21" i="290" s="1"/>
  <c r="CJ21" i="290"/>
  <c r="CK21" i="290" s="1"/>
  <c r="BX23" i="290"/>
  <c r="BY23" i="290" s="1"/>
  <c r="BE23" i="290"/>
  <c r="BF23" i="290" s="1"/>
  <c r="BK23" i="290"/>
  <c r="BL23" i="290" s="1"/>
  <c r="CD23" i="290"/>
  <c r="CE23" i="290" s="1"/>
  <c r="CJ23" i="290"/>
  <c r="CK23" i="290" s="1"/>
  <c r="BQ23" i="290"/>
  <c r="BR23" i="290" s="1"/>
  <c r="BX31" i="290"/>
  <c r="BY31" i="290" s="1"/>
  <c r="BE31" i="290"/>
  <c r="BF31" i="290" s="1"/>
  <c r="BK31" i="290"/>
  <c r="BL31" i="290" s="1"/>
  <c r="CD31" i="290"/>
  <c r="CE31" i="290" s="1"/>
  <c r="CJ31" i="290"/>
  <c r="CK31" i="290" s="1"/>
  <c r="BQ31" i="290"/>
  <c r="BR31" i="290" s="1"/>
  <c r="R14" i="291"/>
  <c r="R11" i="291"/>
  <c r="N14" i="291"/>
  <c r="N15" i="291"/>
  <c r="AD15" i="291"/>
  <c r="V14" i="240"/>
  <c r="V11" i="240"/>
  <c r="V12" i="240"/>
  <c r="V15" i="240"/>
  <c r="S14" i="268"/>
  <c r="L15" i="268"/>
  <c r="CA18" i="268"/>
  <c r="CB18" i="268" s="1"/>
  <c r="M22" i="159" s="1"/>
  <c r="AV18" i="268"/>
  <c r="BH18" i="268"/>
  <c r="BI18" i="268" s="1"/>
  <c r="E18" i="268"/>
  <c r="CA22" i="268"/>
  <c r="CB22" i="268" s="1"/>
  <c r="BH22" i="268"/>
  <c r="BI22" i="268" s="1"/>
  <c r="CJ23" i="268"/>
  <c r="CK23" i="268" s="1"/>
  <c r="BQ23" i="268"/>
  <c r="BR23" i="268" s="1"/>
  <c r="M25" i="268"/>
  <c r="L25" i="268"/>
  <c r="AA25" i="268"/>
  <c r="Z25" i="268"/>
  <c r="AO25" i="268"/>
  <c r="AN25" i="268"/>
  <c r="CJ26" i="268"/>
  <c r="CK26" i="268" s="1"/>
  <c r="BN30" i="268"/>
  <c r="BO30" i="268" s="1"/>
  <c r="CG30" i="268"/>
  <c r="CH30" i="268" s="1"/>
  <c r="T23" i="359"/>
  <c r="BH23" i="359" s="1"/>
  <c r="BI23" i="359" s="1"/>
  <c r="S23" i="359"/>
  <c r="AH23" i="359"/>
  <c r="CG23" i="359" s="1"/>
  <c r="CH23" i="359" s="1"/>
  <c r="AG23" i="359"/>
  <c r="M27" i="359"/>
  <c r="BX27" i="359" s="1"/>
  <c r="BY27" i="359" s="1"/>
  <c r="L27" i="359"/>
  <c r="AA27" i="359"/>
  <c r="BK27" i="359" s="1"/>
  <c r="BL27" i="359" s="1"/>
  <c r="Z27" i="359"/>
  <c r="AO27" i="359"/>
  <c r="CJ27" i="359" s="1"/>
  <c r="CK27" i="359" s="1"/>
  <c r="AN27" i="359"/>
  <c r="BX20" i="361"/>
  <c r="BY20" i="361" s="1"/>
  <c r="BE20" i="361"/>
  <c r="BF20" i="361" s="1"/>
  <c r="BK20" i="361"/>
  <c r="BL20" i="361" s="1"/>
  <c r="CD20" i="361"/>
  <c r="CE20" i="361" s="1"/>
  <c r="CJ20" i="361"/>
  <c r="CK20" i="361" s="1"/>
  <c r="BQ20" i="361"/>
  <c r="BR20" i="361" s="1"/>
  <c r="CD22" i="361"/>
  <c r="CE22" i="361" s="1"/>
  <c r="BK22" i="361"/>
  <c r="BL22" i="361" s="1"/>
  <c r="BH28" i="361"/>
  <c r="BI28" i="361" s="1"/>
  <c r="CA28" i="361"/>
  <c r="CB28" i="361" s="1"/>
  <c r="BN28" i="361"/>
  <c r="BO28" i="361" s="1"/>
  <c r="CG28" i="361"/>
  <c r="CH28" i="361" s="1"/>
  <c r="BE30" i="361"/>
  <c r="BF30" i="361" s="1"/>
  <c r="BX30" i="361"/>
  <c r="BY30" i="361" s="1"/>
  <c r="BQ30" i="361"/>
  <c r="BR30" i="361" s="1"/>
  <c r="CJ30" i="361"/>
  <c r="CK30" i="361" s="1"/>
  <c r="BN16" i="290"/>
  <c r="BO16" i="290" s="1"/>
  <c r="CG16" i="290"/>
  <c r="CH16" i="290" s="1"/>
  <c r="J28" i="159" s="1"/>
  <c r="CD25" i="290"/>
  <c r="CE25" i="290" s="1"/>
  <c r="BK25" i="290"/>
  <c r="BL25" i="290" s="1"/>
  <c r="BX27" i="290"/>
  <c r="BY27" i="290" s="1"/>
  <c r="BE27" i="290"/>
  <c r="BF27" i="290" s="1"/>
  <c r="CJ27" i="290"/>
  <c r="CK27" i="290" s="1"/>
  <c r="BQ27" i="290"/>
  <c r="BR27" i="290" s="1"/>
  <c r="BD13" i="268"/>
  <c r="L13" i="268"/>
  <c r="BK19" i="268"/>
  <c r="BL19" i="268" s="1"/>
  <c r="CD19" i="268"/>
  <c r="CE19" i="268" s="1"/>
  <c r="T21" i="268"/>
  <c r="S21" i="268"/>
  <c r="AH21" i="268"/>
  <c r="AG21" i="268"/>
  <c r="BX22" i="268"/>
  <c r="BY22" i="268" s="1"/>
  <c r="CJ27" i="268"/>
  <c r="CK27" i="268" s="1"/>
  <c r="M29" i="268"/>
  <c r="L29" i="268"/>
  <c r="AA29" i="268"/>
  <c r="Z29" i="268"/>
  <c r="AO29" i="268"/>
  <c r="AN29" i="268"/>
  <c r="M21" i="359"/>
  <c r="BE21" i="359" s="1"/>
  <c r="BF21" i="359" s="1"/>
  <c r="L21" i="359"/>
  <c r="AA21" i="359"/>
  <c r="CD21" i="359" s="1"/>
  <c r="CE21" i="359" s="1"/>
  <c r="Z21" i="359"/>
  <c r="AO21" i="359"/>
  <c r="BQ21" i="359" s="1"/>
  <c r="BR21" i="359" s="1"/>
  <c r="AN21" i="359"/>
  <c r="T25" i="359"/>
  <c r="CA25" i="359" s="1"/>
  <c r="CB25" i="359" s="1"/>
  <c r="S25" i="359"/>
  <c r="AH25" i="359"/>
  <c r="BN25" i="359" s="1"/>
  <c r="BO25" i="359" s="1"/>
  <c r="AG25" i="359"/>
  <c r="M29" i="359"/>
  <c r="BE29" i="359" s="1"/>
  <c r="BF29" i="359" s="1"/>
  <c r="L29" i="359"/>
  <c r="AA29" i="359"/>
  <c r="CD29" i="359" s="1"/>
  <c r="CE29" i="359" s="1"/>
  <c r="Z29" i="359"/>
  <c r="AO29" i="359"/>
  <c r="BQ29" i="359" s="1"/>
  <c r="BR29" i="359" s="1"/>
  <c r="AN29" i="359"/>
  <c r="CA22" i="361"/>
  <c r="CB22" i="361" s="1"/>
  <c r="BH22" i="361"/>
  <c r="BI22" i="361" s="1"/>
  <c r="CG30" i="361"/>
  <c r="CH30" i="361" s="1"/>
  <c r="BN30" i="361"/>
  <c r="BO30" i="361" s="1"/>
  <c r="BE21" i="251"/>
  <c r="BF21" i="251" s="1"/>
  <c r="BX21" i="251"/>
  <c r="BY21" i="251" s="1"/>
  <c r="CD21" i="251"/>
  <c r="CE21" i="251" s="1"/>
  <c r="BK21" i="251"/>
  <c r="BL21" i="251" s="1"/>
  <c r="BQ21" i="251"/>
  <c r="BR21" i="251" s="1"/>
  <c r="CJ21" i="251"/>
  <c r="CK21" i="251" s="1"/>
  <c r="CA22" i="251"/>
  <c r="CB22" i="251" s="1"/>
  <c r="BH22" i="251"/>
  <c r="BI22" i="251" s="1"/>
  <c r="BE25" i="251"/>
  <c r="BF25" i="251" s="1"/>
  <c r="BX25" i="251"/>
  <c r="BY25" i="251" s="1"/>
  <c r="CD25" i="251"/>
  <c r="CE25" i="251" s="1"/>
  <c r="BK25" i="251"/>
  <c r="BL25" i="251" s="1"/>
  <c r="BQ25" i="251"/>
  <c r="BR25" i="251" s="1"/>
  <c r="CJ25" i="251"/>
  <c r="CK25" i="251" s="1"/>
  <c r="CA26" i="251"/>
  <c r="CB26" i="251" s="1"/>
  <c r="BH26" i="251"/>
  <c r="BI26" i="251" s="1"/>
  <c r="BE29" i="251"/>
  <c r="BF29" i="251" s="1"/>
  <c r="BX29" i="251"/>
  <c r="BY29" i="251" s="1"/>
  <c r="CD29" i="251"/>
  <c r="CE29" i="251" s="1"/>
  <c r="BK29" i="251"/>
  <c r="BL29" i="251" s="1"/>
  <c r="BQ29" i="251"/>
  <c r="BR29" i="251" s="1"/>
  <c r="CJ29" i="251"/>
  <c r="CK29" i="251" s="1"/>
  <c r="CA30" i="251"/>
  <c r="CB30" i="251" s="1"/>
  <c r="BH30" i="251"/>
  <c r="BI30" i="251" s="1"/>
  <c r="BE15" i="258"/>
  <c r="BF15" i="258" s="1"/>
  <c r="BX15" i="258"/>
  <c r="BY15" i="258" s="1"/>
  <c r="CD15" i="258"/>
  <c r="CE15" i="258" s="1"/>
  <c r="BK15" i="258"/>
  <c r="BL15" i="258" s="1"/>
  <c r="BQ15" i="258"/>
  <c r="BR15" i="258" s="1"/>
  <c r="CJ15" i="258"/>
  <c r="CK15" i="258" s="1"/>
  <c r="CA16" i="258"/>
  <c r="CB16" i="258" s="1"/>
  <c r="BH16" i="258"/>
  <c r="BI16" i="258" s="1"/>
  <c r="BE19" i="258"/>
  <c r="BF19" i="258" s="1"/>
  <c r="BX19" i="258"/>
  <c r="BY19" i="258" s="1"/>
  <c r="CD19" i="258"/>
  <c r="CE19" i="258" s="1"/>
  <c r="BK19" i="258"/>
  <c r="BL19" i="258" s="1"/>
  <c r="BQ19" i="258"/>
  <c r="BR19" i="258" s="1"/>
  <c r="CJ19" i="258"/>
  <c r="CK19" i="258" s="1"/>
  <c r="CA20" i="258"/>
  <c r="CB20" i="258" s="1"/>
  <c r="BH20" i="258"/>
  <c r="BI20" i="258" s="1"/>
  <c r="BE23" i="258"/>
  <c r="BF23" i="258" s="1"/>
  <c r="BX23" i="258"/>
  <c r="BY23" i="258" s="1"/>
  <c r="CD23" i="258"/>
  <c r="CE23" i="258" s="1"/>
  <c r="BK23" i="258"/>
  <c r="BL23" i="258" s="1"/>
  <c r="BQ23" i="258"/>
  <c r="BR23" i="258" s="1"/>
  <c r="CJ23" i="258"/>
  <c r="CK23" i="258" s="1"/>
  <c r="BE27" i="258"/>
  <c r="BF27" i="258" s="1"/>
  <c r="BX27" i="258"/>
  <c r="BY27" i="258" s="1"/>
  <c r="CD27" i="258"/>
  <c r="CE27" i="258" s="1"/>
  <c r="BK27" i="258"/>
  <c r="BL27" i="258" s="1"/>
  <c r="BQ27" i="258"/>
  <c r="BR27" i="258" s="1"/>
  <c r="CJ27" i="258"/>
  <c r="CK27" i="258" s="1"/>
  <c r="R17" i="290"/>
  <c r="BE25" i="290"/>
  <c r="BF25" i="290" s="1"/>
  <c r="BX25" i="290"/>
  <c r="BY25" i="290" s="1"/>
  <c r="BQ25" i="290"/>
  <c r="BR25" i="290" s="1"/>
  <c r="CJ25" i="290"/>
  <c r="CK25" i="290" s="1"/>
  <c r="BK27" i="290"/>
  <c r="BL27" i="290" s="1"/>
  <c r="CD27" i="290"/>
  <c r="CE27" i="290" s="1"/>
  <c r="CA26" i="268"/>
  <c r="CB26" i="268" s="1"/>
  <c r="BH26" i="268"/>
  <c r="BI26" i="268" s="1"/>
  <c r="R11" i="290"/>
  <c r="BQ11" i="290"/>
  <c r="BR11" i="290" s="1"/>
  <c r="V12" i="290"/>
  <c r="J13" i="290"/>
  <c r="R13" i="290"/>
  <c r="Z13" i="290"/>
  <c r="R14" i="290"/>
  <c r="J16" i="290"/>
  <c r="Z16" i="290"/>
  <c r="BN17" i="290"/>
  <c r="BO17" i="290" s="1"/>
  <c r="BE29" i="290"/>
  <c r="BF29" i="290" s="1"/>
  <c r="BX29" i="290"/>
  <c r="BY29" i="290" s="1"/>
  <c r="CD29" i="290"/>
  <c r="CE29" i="290" s="1"/>
  <c r="BK29" i="290"/>
  <c r="BL29" i="290" s="1"/>
  <c r="BQ29" i="290"/>
  <c r="BR29" i="290" s="1"/>
  <c r="CJ29" i="290"/>
  <c r="CK29" i="290" s="1"/>
  <c r="J14" i="291"/>
  <c r="J11" i="291"/>
  <c r="Z14" i="291"/>
  <c r="Z11" i="291"/>
  <c r="J12" i="291"/>
  <c r="V15" i="291"/>
  <c r="R16" i="291"/>
  <c r="N14" i="240"/>
  <c r="N11" i="240"/>
  <c r="N12" i="240"/>
  <c r="AD14" i="240"/>
  <c r="AD11" i="240"/>
  <c r="AD12" i="240"/>
  <c r="N13" i="240"/>
  <c r="BW14" i="268"/>
  <c r="L14" i="268"/>
  <c r="BN22" i="268"/>
  <c r="BO22" i="268" s="1"/>
  <c r="CG22" i="268"/>
  <c r="CH22" i="268" s="1"/>
  <c r="BK23" i="268"/>
  <c r="BL23" i="268" s="1"/>
  <c r="CD23" i="268"/>
  <c r="CE23" i="268" s="1"/>
  <c r="T25" i="268"/>
  <c r="S25" i="268"/>
  <c r="AH25" i="268"/>
  <c r="AG25" i="268"/>
  <c r="BX26" i="268"/>
  <c r="BY26" i="268" s="1"/>
  <c r="CA30" i="268"/>
  <c r="CB30" i="268" s="1"/>
  <c r="BH30" i="268"/>
  <c r="BI30" i="268" s="1"/>
  <c r="BX31" i="268"/>
  <c r="BY31" i="268" s="1"/>
  <c r="BE31" i="268"/>
  <c r="BF31" i="268" s="1"/>
  <c r="M23" i="359"/>
  <c r="BX23" i="359" s="1"/>
  <c r="BY23" i="359" s="1"/>
  <c r="L23" i="359"/>
  <c r="AA23" i="359"/>
  <c r="BK23" i="359" s="1"/>
  <c r="BL23" i="359" s="1"/>
  <c r="Z23" i="359"/>
  <c r="AO23" i="359"/>
  <c r="CJ23" i="359" s="1"/>
  <c r="CK23" i="359" s="1"/>
  <c r="AN23" i="359"/>
  <c r="T27" i="359"/>
  <c r="BH27" i="359" s="1"/>
  <c r="BI27" i="359" s="1"/>
  <c r="S27" i="359"/>
  <c r="AH27" i="359"/>
  <c r="CG27" i="359" s="1"/>
  <c r="CH27" i="359" s="1"/>
  <c r="AG27" i="359"/>
  <c r="CA20" i="361"/>
  <c r="CB20" i="361" s="1"/>
  <c r="BH20" i="361"/>
  <c r="BI20" i="361" s="1"/>
  <c r="BN20" i="361"/>
  <c r="BO20" i="361" s="1"/>
  <c r="CG20" i="361"/>
  <c r="CH20" i="361" s="1"/>
  <c r="BX22" i="361"/>
  <c r="BY22" i="361" s="1"/>
  <c r="BE22" i="361"/>
  <c r="BF22" i="361" s="1"/>
  <c r="CJ22" i="361"/>
  <c r="CK22" i="361" s="1"/>
  <c r="BQ22" i="361"/>
  <c r="BR22" i="361" s="1"/>
  <c r="BX28" i="361"/>
  <c r="BY28" i="361" s="1"/>
  <c r="BE28" i="361"/>
  <c r="BF28" i="361" s="1"/>
  <c r="CD28" i="361"/>
  <c r="CE28" i="361" s="1"/>
  <c r="BK28" i="361"/>
  <c r="BL28" i="361" s="1"/>
  <c r="BQ28" i="361"/>
  <c r="BR28" i="361" s="1"/>
  <c r="CJ28" i="361"/>
  <c r="CK28" i="361" s="1"/>
  <c r="BK30" i="361"/>
  <c r="BL30" i="361" s="1"/>
  <c r="CD30" i="361"/>
  <c r="CE30" i="361" s="1"/>
  <c r="BE22" i="251"/>
  <c r="BF22" i="251" s="1"/>
  <c r="BX22" i="251"/>
  <c r="BY22" i="251" s="1"/>
  <c r="BQ22" i="251"/>
  <c r="BR22" i="251" s="1"/>
  <c r="CJ22" i="251"/>
  <c r="CK22" i="251" s="1"/>
  <c r="BE26" i="251"/>
  <c r="BF26" i="251" s="1"/>
  <c r="BX26" i="251"/>
  <c r="BY26" i="251" s="1"/>
  <c r="BQ26" i="251"/>
  <c r="BR26" i="251" s="1"/>
  <c r="CJ26" i="251"/>
  <c r="CK26" i="251" s="1"/>
  <c r="BE30" i="251"/>
  <c r="BF30" i="251" s="1"/>
  <c r="BX30" i="251"/>
  <c r="BY30" i="251" s="1"/>
  <c r="BQ30" i="251"/>
  <c r="BR30" i="251" s="1"/>
  <c r="CJ30" i="251"/>
  <c r="CK30" i="251" s="1"/>
  <c r="BE16" i="258"/>
  <c r="BF16" i="258" s="1"/>
  <c r="BX16" i="258"/>
  <c r="BY16" i="258" s="1"/>
  <c r="BQ16" i="258"/>
  <c r="BR16" i="258" s="1"/>
  <c r="CJ16" i="258"/>
  <c r="CK16" i="258" s="1"/>
  <c r="BE20" i="258"/>
  <c r="BF20" i="258" s="1"/>
  <c r="BX20" i="258"/>
  <c r="BY20" i="258" s="1"/>
  <c r="CJ20" i="258"/>
  <c r="CK20" i="258" s="1"/>
  <c r="BQ24" i="258"/>
  <c r="BR24" i="258" s="1"/>
  <c r="CJ24" i="258"/>
  <c r="CK24" i="258" s="1"/>
  <c r="BN19" i="361"/>
  <c r="BO19" i="361" s="1"/>
  <c r="CG19" i="361"/>
  <c r="CH19" i="361" s="1"/>
  <c r="CD21" i="361"/>
  <c r="CE21" i="361" s="1"/>
  <c r="BK21" i="361"/>
  <c r="BL21" i="361" s="1"/>
  <c r="CA23" i="361"/>
  <c r="CB23" i="361" s="1"/>
  <c r="BH23" i="361"/>
  <c r="BI23" i="361" s="1"/>
  <c r="BX24" i="361"/>
  <c r="BY24" i="361" s="1"/>
  <c r="BE24" i="361"/>
  <c r="BF24" i="361" s="1"/>
  <c r="CG27" i="361"/>
  <c r="CH27" i="361" s="1"/>
  <c r="BN27" i="361"/>
  <c r="BO27" i="361" s="1"/>
  <c r="S32" i="258"/>
  <c r="T32" i="258"/>
  <c r="AG32" i="258"/>
  <c r="AH32" i="258"/>
  <c r="BH15" i="361"/>
  <c r="BI15" i="361" s="1"/>
  <c r="CA15" i="361"/>
  <c r="CB15" i="361" s="1"/>
  <c r="CA16" i="361"/>
  <c r="CB16" i="361" s="1"/>
  <c r="BH16" i="361"/>
  <c r="BI16" i="361" s="1"/>
  <c r="BX17" i="361"/>
  <c r="BY17" i="361" s="1"/>
  <c r="BE17" i="361"/>
  <c r="BF17" i="361" s="1"/>
  <c r="CJ17" i="361"/>
  <c r="CK17" i="361" s="1"/>
  <c r="BQ17" i="361"/>
  <c r="BR17" i="361" s="1"/>
  <c r="BX25" i="361"/>
  <c r="BY25" i="361" s="1"/>
  <c r="BE25" i="361"/>
  <c r="BF25" i="361" s="1"/>
  <c r="BQ25" i="361"/>
  <c r="BR25" i="361" s="1"/>
  <c r="CJ25" i="361"/>
  <c r="CK25" i="361" s="1"/>
  <c r="CD29" i="361"/>
  <c r="CE29" i="361" s="1"/>
  <c r="BK29" i="361"/>
  <c r="BL29" i="361" s="1"/>
  <c r="BH20" i="290"/>
  <c r="BI20" i="290" s="1"/>
  <c r="CG20" i="290"/>
  <c r="CH20" i="290" s="1"/>
  <c r="BH24" i="290"/>
  <c r="BI24" i="290" s="1"/>
  <c r="CG24" i="290"/>
  <c r="CH24" i="290" s="1"/>
  <c r="BH28" i="290"/>
  <c r="BI28" i="290" s="1"/>
  <c r="CG28" i="290"/>
  <c r="CH28" i="290" s="1"/>
  <c r="CA17" i="268"/>
  <c r="CB17" i="268" s="1"/>
  <c r="M16" i="159" s="1"/>
  <c r="BN20" i="268"/>
  <c r="BO20" i="268" s="1"/>
  <c r="CA20" i="268"/>
  <c r="CB20" i="268" s="1"/>
  <c r="BN24" i="268"/>
  <c r="BO24" i="268" s="1"/>
  <c r="CA24" i="268"/>
  <c r="CB24" i="268" s="1"/>
  <c r="BN28" i="268"/>
  <c r="BO28" i="268" s="1"/>
  <c r="CA28" i="268"/>
  <c r="CB28" i="268" s="1"/>
  <c r="S15" i="359"/>
  <c r="L17" i="359"/>
  <c r="L31" i="359"/>
  <c r="S31" i="359"/>
  <c r="Z31" i="359"/>
  <c r="AG31" i="359"/>
  <c r="AN31" i="359"/>
  <c r="BE15" i="361"/>
  <c r="BF15" i="361" s="1"/>
  <c r="BX15" i="361"/>
  <c r="BY15" i="361" s="1"/>
  <c r="S15" i="361"/>
  <c r="CJ15" i="361"/>
  <c r="CK15" i="361" s="1"/>
  <c r="BQ15" i="361"/>
  <c r="BR15" i="361" s="1"/>
  <c r="L17" i="361"/>
  <c r="BN17" i="361"/>
  <c r="BO17" i="361" s="1"/>
  <c r="CG17" i="361"/>
  <c r="CH17" i="361" s="1"/>
  <c r="AN17" i="361"/>
  <c r="CD19" i="361"/>
  <c r="CE19" i="361" s="1"/>
  <c r="BK19" i="361"/>
  <c r="BL19" i="361" s="1"/>
  <c r="AG19" i="361"/>
  <c r="L20" i="361"/>
  <c r="S20" i="361"/>
  <c r="Z20" i="361"/>
  <c r="AG20" i="361"/>
  <c r="AN20" i="361"/>
  <c r="CA21" i="361"/>
  <c r="CB21" i="361" s="1"/>
  <c r="BH21" i="361"/>
  <c r="BI21" i="361" s="1"/>
  <c r="Z21" i="361"/>
  <c r="BX23" i="361"/>
  <c r="BY23" i="361" s="1"/>
  <c r="BE23" i="361"/>
  <c r="BF23" i="361" s="1"/>
  <c r="S23" i="361"/>
  <c r="CJ23" i="361"/>
  <c r="CK23" i="361" s="1"/>
  <c r="BQ23" i="361"/>
  <c r="BR23" i="361" s="1"/>
  <c r="L25" i="361"/>
  <c r="CG25" i="361"/>
  <c r="CH25" i="361" s="1"/>
  <c r="BN25" i="361"/>
  <c r="BO25" i="361" s="1"/>
  <c r="AN25" i="361"/>
  <c r="BK27" i="361"/>
  <c r="BL27" i="361" s="1"/>
  <c r="CD27" i="361"/>
  <c r="CE27" i="361" s="1"/>
  <c r="AG27" i="361"/>
  <c r="L28" i="361"/>
  <c r="S28" i="361"/>
  <c r="Z28" i="361"/>
  <c r="AG28" i="361"/>
  <c r="AN28" i="361"/>
  <c r="CA29" i="361"/>
  <c r="CB29" i="361" s="1"/>
  <c r="BH29" i="361"/>
  <c r="BI29" i="361" s="1"/>
  <c r="Z29" i="361"/>
  <c r="BE31" i="361"/>
  <c r="BF31" i="361" s="1"/>
  <c r="BX31" i="361"/>
  <c r="BY31" i="361" s="1"/>
  <c r="CD31" i="361"/>
  <c r="CE31" i="361" s="1"/>
  <c r="BK31" i="361"/>
  <c r="BL31" i="361" s="1"/>
  <c r="CJ31" i="361"/>
  <c r="CK31" i="361" s="1"/>
  <c r="BQ31" i="361"/>
  <c r="BR31" i="361" s="1"/>
  <c r="T15" i="310"/>
  <c r="CA15" i="310" s="1"/>
  <c r="CB15" i="310" s="1"/>
  <c r="L24" i="313"/>
  <c r="S24" i="313"/>
  <c r="Z24" i="313"/>
  <c r="AG24" i="313"/>
  <c r="AN24" i="313"/>
  <c r="L28" i="313"/>
  <c r="S28" i="313"/>
  <c r="Z28" i="313"/>
  <c r="AG28" i="313"/>
  <c r="AN28" i="313"/>
  <c r="L32" i="313"/>
  <c r="S32" i="313"/>
  <c r="Z32" i="313"/>
  <c r="AG32" i="313"/>
  <c r="AO32" i="313"/>
  <c r="BQ32" i="313" s="1"/>
  <c r="BR32" i="313" s="1"/>
  <c r="L13" i="251"/>
  <c r="S13" i="251"/>
  <c r="Z13" i="251"/>
  <c r="AG13" i="251"/>
  <c r="L18" i="251"/>
  <c r="S18" i="251"/>
  <c r="Z18" i="251"/>
  <c r="AG18" i="251"/>
  <c r="L21" i="251"/>
  <c r="S21" i="251"/>
  <c r="Z21" i="251"/>
  <c r="AG21" i="251"/>
  <c r="AN21" i="251"/>
  <c r="L25" i="251"/>
  <c r="S25" i="251"/>
  <c r="Z25" i="251"/>
  <c r="AG25" i="251"/>
  <c r="AN25" i="251"/>
  <c r="L29" i="251"/>
  <c r="S29" i="251"/>
  <c r="Z29" i="251"/>
  <c r="AG29" i="251"/>
  <c r="AN29" i="251"/>
  <c r="L11" i="258"/>
  <c r="S11" i="258"/>
  <c r="Z11" i="258"/>
  <c r="AG11" i="258"/>
  <c r="L15" i="258"/>
  <c r="S15" i="258"/>
  <c r="Z15" i="258"/>
  <c r="AG15" i="258"/>
  <c r="AN15" i="258"/>
  <c r="L19" i="258"/>
  <c r="S19" i="258"/>
  <c r="Z19" i="258"/>
  <c r="AG19" i="258"/>
  <c r="AN19" i="258"/>
  <c r="BN22" i="258"/>
  <c r="BO22" i="258" s="1"/>
  <c r="L23" i="258"/>
  <c r="S23" i="258"/>
  <c r="Z23" i="258"/>
  <c r="AG23" i="258"/>
  <c r="AN23" i="258"/>
  <c r="L27" i="258"/>
  <c r="S27" i="258"/>
  <c r="Z27" i="258"/>
  <c r="AG27" i="258"/>
  <c r="AN27" i="258"/>
  <c r="AA28" i="258"/>
  <c r="AG29" i="258"/>
  <c r="N12" i="291"/>
  <c r="V12" i="291"/>
  <c r="AD12" i="291"/>
  <c r="N16" i="291"/>
  <c r="V16" i="291"/>
  <c r="AD16" i="291"/>
  <c r="J13" i="240"/>
  <c r="R13" i="240"/>
  <c r="Z13" i="240"/>
  <c r="J15" i="240"/>
  <c r="R15" i="240"/>
  <c r="Z15" i="240"/>
  <c r="N14" i="244"/>
  <c r="BN15" i="361"/>
  <c r="BO15" i="361" s="1"/>
  <c r="CG15" i="361"/>
  <c r="CH15" i="361" s="1"/>
  <c r="CD17" i="361"/>
  <c r="CE17" i="361" s="1"/>
  <c r="BK17" i="361"/>
  <c r="BL17" i="361" s="1"/>
  <c r="BH19" i="361"/>
  <c r="BI19" i="361" s="1"/>
  <c r="CA19" i="361"/>
  <c r="CB19" i="361" s="1"/>
  <c r="BX21" i="361"/>
  <c r="BY21" i="361" s="1"/>
  <c r="BE21" i="361"/>
  <c r="BF21" i="361" s="1"/>
  <c r="CJ21" i="361"/>
  <c r="CK21" i="361" s="1"/>
  <c r="BQ21" i="361"/>
  <c r="BR21" i="361" s="1"/>
  <c r="BN23" i="361"/>
  <c r="BO23" i="361" s="1"/>
  <c r="CG23" i="361"/>
  <c r="CH23" i="361" s="1"/>
  <c r="BK25" i="361"/>
  <c r="BL25" i="361" s="1"/>
  <c r="CD25" i="361"/>
  <c r="CE25" i="361" s="1"/>
  <c r="CA27" i="361"/>
  <c r="CB27" i="361" s="1"/>
  <c r="BH27" i="361"/>
  <c r="BI27" i="361" s="1"/>
  <c r="BX29" i="361"/>
  <c r="BY29" i="361" s="1"/>
  <c r="BE29" i="361"/>
  <c r="BF29" i="361" s="1"/>
  <c r="CJ29" i="361"/>
  <c r="CK29" i="361" s="1"/>
  <c r="BQ29" i="361"/>
  <c r="BR29" i="361" s="1"/>
  <c r="BN29" i="258"/>
  <c r="BO29" i="258" s="1"/>
  <c r="BH31" i="258"/>
  <c r="BI31" i="258" s="1"/>
  <c r="L32" i="258"/>
  <c r="M32" i="258"/>
  <c r="Z32" i="258"/>
  <c r="AA32" i="258"/>
  <c r="AN32" i="258"/>
  <c r="AO32" i="258"/>
  <c r="BE18" i="320"/>
  <c r="BF18" i="320" s="1"/>
  <c r="BX18" i="320"/>
  <c r="BY18" i="320" s="1"/>
  <c r="CD18" i="320"/>
  <c r="CE18" i="320" s="1"/>
  <c r="BK18" i="320"/>
  <c r="BL18" i="320" s="1"/>
  <c r="BQ18" i="320"/>
  <c r="BR18" i="320" s="1"/>
  <c r="CJ18" i="320"/>
  <c r="CK18" i="320" s="1"/>
  <c r="BK23" i="320"/>
  <c r="BL23" i="320" s="1"/>
  <c r="CD23" i="320"/>
  <c r="CE23" i="320" s="1"/>
  <c r="CA26" i="320"/>
  <c r="CB26" i="320" s="1"/>
  <c r="BH26" i="320"/>
  <c r="BI26" i="320" s="1"/>
  <c r="BN26" i="320"/>
  <c r="BO26" i="320" s="1"/>
  <c r="CG26" i="320"/>
  <c r="CH26" i="320" s="1"/>
  <c r="E17" i="268"/>
  <c r="CD15" i="361"/>
  <c r="CE15" i="361" s="1"/>
  <c r="BK15" i="361"/>
  <c r="BL15" i="361" s="1"/>
  <c r="AG15" i="361"/>
  <c r="CA17" i="361"/>
  <c r="CB17" i="361" s="1"/>
  <c r="BH17" i="361"/>
  <c r="BI17" i="361" s="1"/>
  <c r="Z17" i="361"/>
  <c r="BE18" i="361"/>
  <c r="BF18" i="361" s="1"/>
  <c r="BX18" i="361"/>
  <c r="BY18" i="361" s="1"/>
  <c r="CA18" i="361"/>
  <c r="CB18" i="361" s="1"/>
  <c r="BH18" i="361"/>
  <c r="BI18" i="361" s="1"/>
  <c r="BK18" i="361"/>
  <c r="BL18" i="361" s="1"/>
  <c r="CD18" i="361"/>
  <c r="CE18" i="361" s="1"/>
  <c r="CG18" i="361"/>
  <c r="CH18" i="361" s="1"/>
  <c r="BN18" i="361"/>
  <c r="BO18" i="361" s="1"/>
  <c r="CJ18" i="361"/>
  <c r="CK18" i="361" s="1"/>
  <c r="BQ18" i="361"/>
  <c r="BR18" i="361" s="1"/>
  <c r="BX19" i="361"/>
  <c r="BY19" i="361" s="1"/>
  <c r="BE19" i="361"/>
  <c r="BF19" i="361" s="1"/>
  <c r="S19" i="361"/>
  <c r="CJ19" i="361"/>
  <c r="CK19" i="361" s="1"/>
  <c r="BQ19" i="361"/>
  <c r="BR19" i="361" s="1"/>
  <c r="L21" i="361"/>
  <c r="BN21" i="361"/>
  <c r="BO21" i="361" s="1"/>
  <c r="CG21" i="361"/>
  <c r="CH21" i="361" s="1"/>
  <c r="AN21" i="361"/>
  <c r="CD23" i="361"/>
  <c r="CE23" i="361" s="1"/>
  <c r="BK23" i="361"/>
  <c r="BL23" i="361" s="1"/>
  <c r="AG23" i="361"/>
  <c r="CA25" i="361"/>
  <c r="CB25" i="361" s="1"/>
  <c r="BH25" i="361"/>
  <c r="BI25" i="361" s="1"/>
  <c r="Z25" i="361"/>
  <c r="BX26" i="361"/>
  <c r="BY26" i="361" s="1"/>
  <c r="BE26" i="361"/>
  <c r="BF26" i="361" s="1"/>
  <c r="CA26" i="361"/>
  <c r="CB26" i="361" s="1"/>
  <c r="BH26" i="361"/>
  <c r="BI26" i="361" s="1"/>
  <c r="BK26" i="361"/>
  <c r="BL26" i="361" s="1"/>
  <c r="CD26" i="361"/>
  <c r="CE26" i="361" s="1"/>
  <c r="CG26" i="361"/>
  <c r="CH26" i="361" s="1"/>
  <c r="BN26" i="361"/>
  <c r="BO26" i="361" s="1"/>
  <c r="BQ26" i="361"/>
  <c r="BR26" i="361" s="1"/>
  <c r="CJ26" i="361"/>
  <c r="CK26" i="361" s="1"/>
  <c r="BE27" i="361"/>
  <c r="BF27" i="361" s="1"/>
  <c r="BX27" i="361"/>
  <c r="BY27" i="361" s="1"/>
  <c r="S27" i="361"/>
  <c r="CJ27" i="361"/>
  <c r="CK27" i="361" s="1"/>
  <c r="BQ27" i="361"/>
  <c r="BR27" i="361" s="1"/>
  <c r="L29" i="361"/>
  <c r="CG29" i="361"/>
  <c r="CH29" i="361" s="1"/>
  <c r="BN29" i="361"/>
  <c r="BO29" i="361" s="1"/>
  <c r="AN29" i="361"/>
  <c r="BH31" i="361"/>
  <c r="BI31" i="361" s="1"/>
  <c r="CA31" i="361"/>
  <c r="CB31" i="361" s="1"/>
  <c r="BN31" i="361"/>
  <c r="BO31" i="361" s="1"/>
  <c r="CG31" i="361"/>
  <c r="CH31" i="361" s="1"/>
  <c r="AH15" i="310"/>
  <c r="BN15" i="310" s="1"/>
  <c r="BO15" i="310" s="1"/>
  <c r="S16" i="313"/>
  <c r="M28" i="258"/>
  <c r="AO28" i="258"/>
  <c r="S29" i="258"/>
  <c r="CA18" i="320"/>
  <c r="CB18" i="320" s="1"/>
  <c r="BH18" i="320"/>
  <c r="BI18" i="320" s="1"/>
  <c r="BN18" i="320"/>
  <c r="BO18" i="320" s="1"/>
  <c r="CG18" i="320"/>
  <c r="CH18" i="320" s="1"/>
  <c r="BN19" i="320"/>
  <c r="BO19" i="320" s="1"/>
  <c r="CG19" i="320"/>
  <c r="CH19" i="320" s="1"/>
  <c r="BX23" i="320"/>
  <c r="BY23" i="320" s="1"/>
  <c r="BE23" i="320"/>
  <c r="BF23" i="320" s="1"/>
  <c r="CJ23" i="320"/>
  <c r="CK23" i="320" s="1"/>
  <c r="BQ23" i="320"/>
  <c r="BR23" i="320" s="1"/>
  <c r="BE26" i="320"/>
  <c r="BF26" i="320" s="1"/>
  <c r="BX26" i="320"/>
  <c r="BY26" i="320" s="1"/>
  <c r="CD26" i="320"/>
  <c r="CE26" i="320" s="1"/>
  <c r="BK26" i="320"/>
  <c r="BL26" i="320" s="1"/>
  <c r="BQ26" i="320"/>
  <c r="BR26" i="320" s="1"/>
  <c r="CJ26" i="320"/>
  <c r="CK26" i="320" s="1"/>
  <c r="CD19" i="320"/>
  <c r="CE19" i="320" s="1"/>
  <c r="CA22" i="320"/>
  <c r="CB22" i="320" s="1"/>
  <c r="BH22" i="320"/>
  <c r="BI22" i="320" s="1"/>
  <c r="BN22" i="320"/>
  <c r="BO22" i="320" s="1"/>
  <c r="CG22" i="320"/>
  <c r="CH22" i="320" s="1"/>
  <c r="BN23" i="320"/>
  <c r="BO23" i="320" s="1"/>
  <c r="CG23" i="320"/>
  <c r="CH23" i="320" s="1"/>
  <c r="BH25" i="320"/>
  <c r="BI25" i="320" s="1"/>
  <c r="CA25" i="320"/>
  <c r="CB25" i="320" s="1"/>
  <c r="CG25" i="320"/>
  <c r="CH25" i="320" s="1"/>
  <c r="BN25" i="320"/>
  <c r="BO25" i="320" s="1"/>
  <c r="BE22" i="320"/>
  <c r="BF22" i="320" s="1"/>
  <c r="BX22" i="320"/>
  <c r="BY22" i="320" s="1"/>
  <c r="CD22" i="320"/>
  <c r="CE22" i="320" s="1"/>
  <c r="BK22" i="320"/>
  <c r="BL22" i="320" s="1"/>
  <c r="BQ22" i="320"/>
  <c r="BR22" i="320" s="1"/>
  <c r="CJ22" i="320"/>
  <c r="CK22" i="320" s="1"/>
  <c r="BE25" i="320"/>
  <c r="BF25" i="320" s="1"/>
  <c r="BX25" i="320"/>
  <c r="BY25" i="320" s="1"/>
  <c r="CD25" i="320"/>
  <c r="CE25" i="320" s="1"/>
  <c r="BK25" i="320"/>
  <c r="BL25" i="320" s="1"/>
  <c r="BQ25" i="320"/>
  <c r="BR25" i="320" s="1"/>
  <c r="CJ25" i="320"/>
  <c r="CK25" i="320" s="1"/>
  <c r="L13" i="265"/>
  <c r="S13" i="265"/>
  <c r="Z13" i="265"/>
  <c r="L16" i="265"/>
  <c r="S16" i="265"/>
  <c r="Z16" i="265"/>
  <c r="AG16" i="265"/>
  <c r="AN16" i="265"/>
  <c r="L20" i="265"/>
  <c r="S20" i="265"/>
  <c r="Z20" i="265"/>
  <c r="AG20" i="265"/>
  <c r="AN20" i="265"/>
  <c r="L24" i="265"/>
  <c r="S24" i="265"/>
  <c r="Z24" i="265"/>
  <c r="AG24" i="265"/>
  <c r="AN24" i="265"/>
  <c r="L28" i="265"/>
  <c r="S28" i="265"/>
  <c r="Z28" i="265"/>
  <c r="AG28" i="265"/>
  <c r="AN28" i="265"/>
  <c r="L13" i="320"/>
  <c r="S13" i="320"/>
  <c r="Z13" i="320"/>
  <c r="AG13" i="320"/>
  <c r="L18" i="320"/>
  <c r="S18" i="320"/>
  <c r="Z18" i="320"/>
  <c r="AG18" i="320"/>
  <c r="AN18" i="320"/>
  <c r="L22" i="320"/>
  <c r="S22" i="320"/>
  <c r="Z22" i="320"/>
  <c r="AG22" i="320"/>
  <c r="AN22" i="320"/>
  <c r="L26" i="320"/>
  <c r="S26" i="320"/>
  <c r="Z26" i="320"/>
  <c r="AG26" i="320"/>
  <c r="AN26" i="320"/>
  <c r="S29" i="320"/>
  <c r="BQ29" i="320"/>
  <c r="BR29" i="320" s="1"/>
  <c r="CA29" i="320"/>
  <c r="CB29" i="320" s="1"/>
  <c r="L25" i="320"/>
  <c r="S25" i="320"/>
  <c r="Z25" i="320"/>
  <c r="AG25" i="320"/>
  <c r="AN25" i="320"/>
  <c r="BN29" i="320"/>
  <c r="BO29" i="320" s="1"/>
  <c r="L22" i="327"/>
  <c r="M22" i="327"/>
  <c r="S26" i="327"/>
  <c r="T26" i="327"/>
  <c r="AG26" i="327"/>
  <c r="AH26" i="327"/>
  <c r="L30" i="327"/>
  <c r="M30" i="327"/>
  <c r="Z30" i="327"/>
  <c r="AA30" i="327"/>
  <c r="AN30" i="327"/>
  <c r="AO30" i="327"/>
  <c r="AG29" i="320"/>
  <c r="L24" i="327"/>
  <c r="M24" i="327"/>
  <c r="BQ28" i="320"/>
  <c r="BR28" i="320" s="1"/>
  <c r="L26" i="327"/>
  <c r="M26" i="327"/>
  <c r="Z26" i="327"/>
  <c r="AA26" i="327"/>
  <c r="AN26" i="327"/>
  <c r="AO26" i="327"/>
  <c r="S30" i="327"/>
  <c r="T30" i="327"/>
  <c r="AG30" i="327"/>
  <c r="AH30" i="327"/>
  <c r="BN31" i="320"/>
  <c r="BO31" i="320" s="1"/>
  <c r="CA31" i="320"/>
  <c r="CB31" i="320" s="1"/>
  <c r="M17" i="274"/>
  <c r="L17" i="274"/>
  <c r="AA17" i="274"/>
  <c r="Z17" i="274"/>
  <c r="AO17" i="274"/>
  <c r="AN17" i="274"/>
  <c r="CG24" i="274"/>
  <c r="CH24" i="274" s="1"/>
  <c r="T25" i="274"/>
  <c r="S25" i="274"/>
  <c r="AH25" i="274"/>
  <c r="AG25" i="274"/>
  <c r="CH23" i="356"/>
  <c r="CI23" i="356" s="1"/>
  <c r="BO23" i="356"/>
  <c r="BP23" i="356" s="1"/>
  <c r="BU23" i="356"/>
  <c r="BV23" i="356" s="1"/>
  <c r="CN23" i="356"/>
  <c r="CO23" i="356" s="1"/>
  <c r="CT23" i="356"/>
  <c r="CU23" i="356" s="1"/>
  <c r="CA23" i="356"/>
  <c r="CB23" i="356" s="1"/>
  <c r="AG24" i="307"/>
  <c r="AH24" i="307"/>
  <c r="S15" i="274"/>
  <c r="AX15" i="274"/>
  <c r="CP14" i="110" s="1"/>
  <c r="M21" i="274"/>
  <c r="L21" i="274"/>
  <c r="AA21" i="274"/>
  <c r="Z21" i="274"/>
  <c r="AO21" i="274"/>
  <c r="AN21" i="274"/>
  <c r="M28" i="274"/>
  <c r="L28" i="274"/>
  <c r="T18" i="307"/>
  <c r="S18" i="307"/>
  <c r="T17" i="274"/>
  <c r="S17" i="274"/>
  <c r="AH17" i="274"/>
  <c r="AG17" i="274"/>
  <c r="M25" i="274"/>
  <c r="L25" i="274"/>
  <c r="AA25" i="274"/>
  <c r="Z25" i="274"/>
  <c r="AO25" i="274"/>
  <c r="AN25" i="274"/>
  <c r="AG27" i="274"/>
  <c r="AH27" i="274"/>
  <c r="BS22" i="357"/>
  <c r="BT22" i="357" s="1"/>
  <c r="CL22" i="357"/>
  <c r="CM22" i="357" s="1"/>
  <c r="CO22" i="357"/>
  <c r="CP22" i="357" s="1"/>
  <c r="BV22" i="357"/>
  <c r="BW22" i="357" s="1"/>
  <c r="BJ24" i="357"/>
  <c r="BK24" i="357" s="1"/>
  <c r="CI24" i="357"/>
  <c r="CJ24" i="357" s="1"/>
  <c r="BP24" i="357"/>
  <c r="BQ24" i="357" s="1"/>
  <c r="L15" i="274"/>
  <c r="Z15" i="274"/>
  <c r="AY15" i="274"/>
  <c r="CQ14" i="110" s="1"/>
  <c r="T21" i="274"/>
  <c r="S21" i="274"/>
  <c r="AH21" i="274"/>
  <c r="AG21" i="274"/>
  <c r="AO28" i="274"/>
  <c r="AN28" i="274"/>
  <c r="CH15" i="356"/>
  <c r="CI15" i="356" s="1"/>
  <c r="BO15" i="356"/>
  <c r="BP15" i="356" s="1"/>
  <c r="BU15" i="356"/>
  <c r="BV15" i="356" s="1"/>
  <c r="CN15" i="356"/>
  <c r="CO15" i="356" s="1"/>
  <c r="CT15" i="356"/>
  <c r="CU15" i="356" s="1"/>
  <c r="CA15" i="356"/>
  <c r="CB15" i="356" s="1"/>
  <c r="T31" i="274"/>
  <c r="S31" i="274"/>
  <c r="AH31" i="274"/>
  <c r="AG31" i="274"/>
  <c r="T22" i="307"/>
  <c r="S22" i="307"/>
  <c r="AH22" i="307"/>
  <c r="AG22" i="307"/>
  <c r="CH11" i="356"/>
  <c r="CI11" i="356" s="1"/>
  <c r="BO11" i="356"/>
  <c r="BP11" i="356" s="1"/>
  <c r="BU11" i="356"/>
  <c r="BV11" i="356" s="1"/>
  <c r="CN11" i="356"/>
  <c r="CO11" i="356" s="1"/>
  <c r="CT11" i="356"/>
  <c r="CU11" i="356" s="1"/>
  <c r="CA11" i="356"/>
  <c r="CB11" i="356" s="1"/>
  <c r="CH19" i="356"/>
  <c r="CI19" i="356" s="1"/>
  <c r="BO19" i="356"/>
  <c r="BP19" i="356" s="1"/>
  <c r="BU19" i="356"/>
  <c r="BV19" i="356" s="1"/>
  <c r="CN19" i="356"/>
  <c r="CO19" i="356" s="1"/>
  <c r="CT19" i="356"/>
  <c r="CU19" i="356" s="1"/>
  <c r="CA19" i="356"/>
  <c r="CB19" i="356" s="1"/>
  <c r="BJ11" i="357"/>
  <c r="BK11" i="357" s="1"/>
  <c r="CC11" i="357"/>
  <c r="CD11" i="357" s="1"/>
  <c r="CI11" i="357"/>
  <c r="CJ11" i="357" s="1"/>
  <c r="BP11" i="357"/>
  <c r="BQ11" i="357" s="1"/>
  <c r="CO26" i="357"/>
  <c r="CP26" i="357" s="1"/>
  <c r="BV26" i="357"/>
  <c r="BW26" i="357" s="1"/>
  <c r="BJ28" i="357"/>
  <c r="BK28" i="357" s="1"/>
  <c r="CC28" i="357"/>
  <c r="CD28" i="357" s="1"/>
  <c r="CI28" i="357"/>
  <c r="CJ28" i="357" s="1"/>
  <c r="BP28" i="357"/>
  <c r="BQ28" i="357" s="1"/>
  <c r="AH21" i="307"/>
  <c r="AG21" i="307"/>
  <c r="T27" i="274"/>
  <c r="Z28" i="274"/>
  <c r="M31" i="274"/>
  <c r="L31" i="274"/>
  <c r="AA31" i="274"/>
  <c r="Z31" i="274"/>
  <c r="AO31" i="274"/>
  <c r="AN31" i="274"/>
  <c r="CA30" i="274"/>
  <c r="CB30" i="274" s="1"/>
  <c r="CQ12" i="356"/>
  <c r="CR12" i="356" s="1"/>
  <c r="BU13" i="356"/>
  <c r="BV13" i="356" s="1"/>
  <c r="CH13" i="356"/>
  <c r="CI13" i="356" s="1"/>
  <c r="CT13" i="356"/>
  <c r="CU13" i="356" s="1"/>
  <c r="BR16" i="356"/>
  <c r="BS16" i="356" s="1"/>
  <c r="CQ16" i="356"/>
  <c r="CR16" i="356" s="1"/>
  <c r="BU17" i="356"/>
  <c r="BV17" i="356" s="1"/>
  <c r="CH17" i="356"/>
  <c r="CI17" i="356" s="1"/>
  <c r="CT17" i="356"/>
  <c r="CU17" i="356" s="1"/>
  <c r="BR20" i="356"/>
  <c r="BS20" i="356" s="1"/>
  <c r="CQ20" i="356"/>
  <c r="CR20" i="356" s="1"/>
  <c r="BU21" i="356"/>
  <c r="BV21" i="356" s="1"/>
  <c r="CH21" i="356"/>
  <c r="CI21" i="356" s="1"/>
  <c r="CT21" i="356"/>
  <c r="CU21" i="356" s="1"/>
  <c r="BR24" i="356"/>
  <c r="BS24" i="356" s="1"/>
  <c r="CQ24" i="356"/>
  <c r="CR24" i="356" s="1"/>
  <c r="BU25" i="356"/>
  <c r="BV25" i="356" s="1"/>
  <c r="CH25" i="356"/>
  <c r="CI25" i="356" s="1"/>
  <c r="CT25" i="356"/>
  <c r="CU25" i="356" s="1"/>
  <c r="BJ22" i="357"/>
  <c r="BK22" i="357" s="1"/>
  <c r="CI22" i="357"/>
  <c r="CJ22" i="357" s="1"/>
  <c r="BS23" i="357"/>
  <c r="BT23" i="357" s="1"/>
  <c r="CF23" i="357"/>
  <c r="CG23" i="357" s="1"/>
  <c r="CO24" i="357"/>
  <c r="CP24" i="357" s="1"/>
  <c r="BJ26" i="357"/>
  <c r="BK26" i="357" s="1"/>
  <c r="CI26" i="357"/>
  <c r="CJ26" i="357" s="1"/>
  <c r="BS27" i="357"/>
  <c r="BT27" i="357" s="1"/>
  <c r="CF27" i="357"/>
  <c r="CG27" i="357" s="1"/>
  <c r="CO28" i="357"/>
  <c r="CP28" i="357" s="1"/>
  <c r="CA29" i="288"/>
  <c r="CB29" i="288" s="1"/>
  <c r="BN16" i="288"/>
  <c r="BO16" i="288" s="1"/>
  <c r="L13" i="307"/>
  <c r="BQ26" i="307"/>
  <c r="BR26" i="307" s="1"/>
  <c r="CJ26" i="307"/>
  <c r="CK26" i="307" s="1"/>
  <c r="L28" i="307"/>
  <c r="M28" i="307"/>
  <c r="CA27" i="317"/>
  <c r="CB27" i="317" s="1"/>
  <c r="BH27" i="317"/>
  <c r="BI27" i="317" s="1"/>
  <c r="CG27" i="317"/>
  <c r="CH27" i="317" s="1"/>
  <c r="BN27" i="317"/>
  <c r="BO27" i="317" s="1"/>
  <c r="AY13" i="307"/>
  <c r="DK6" i="110" s="1"/>
  <c r="BX17" i="317"/>
  <c r="BY17" i="317" s="1"/>
  <c r="GJ21" i="159" s="1"/>
  <c r="BK17" i="317"/>
  <c r="BL17" i="317" s="1"/>
  <c r="CD17" i="317"/>
  <c r="CE17" i="317" s="1"/>
  <c r="GL21" i="159" s="1"/>
  <c r="CJ17" i="317"/>
  <c r="CK17" i="317" s="1"/>
  <c r="GN21" i="159" s="1"/>
  <c r="BQ17" i="317"/>
  <c r="BR17" i="317" s="1"/>
  <c r="BH21" i="317"/>
  <c r="BI21" i="317" s="1"/>
  <c r="CA21" i="317"/>
  <c r="CB21" i="317" s="1"/>
  <c r="CG21" i="317"/>
  <c r="CH21" i="317" s="1"/>
  <c r="BN21" i="317"/>
  <c r="BO21" i="317" s="1"/>
  <c r="L11" i="307"/>
  <c r="S16" i="307"/>
  <c r="T16" i="307"/>
  <c r="AA17" i="307"/>
  <c r="Z17" i="307"/>
  <c r="BE18" i="307"/>
  <c r="BF18" i="307" s="1"/>
  <c r="BX18" i="307"/>
  <c r="BY18" i="307" s="1"/>
  <c r="T29" i="307"/>
  <c r="S29" i="307"/>
  <c r="BQ15" i="317"/>
  <c r="BR15" i="317" s="1"/>
  <c r="CJ15" i="317"/>
  <c r="CK15" i="317" s="1"/>
  <c r="GN8" i="159" s="1"/>
  <c r="CA30" i="317"/>
  <c r="CB30" i="317" s="1"/>
  <c r="BH30" i="317"/>
  <c r="BI30" i="317" s="1"/>
  <c r="BN30" i="317"/>
  <c r="BO30" i="317" s="1"/>
  <c r="CG30" i="317"/>
  <c r="CH30" i="317" s="1"/>
  <c r="BE31" i="317"/>
  <c r="BF31" i="317" s="1"/>
  <c r="BX31" i="317"/>
  <c r="BY31" i="317" s="1"/>
  <c r="CD31" i="317"/>
  <c r="CE31" i="317" s="1"/>
  <c r="BK31" i="317"/>
  <c r="BL31" i="317" s="1"/>
  <c r="CJ31" i="317"/>
  <c r="CK31" i="317" s="1"/>
  <c r="BQ31" i="317"/>
  <c r="BR31" i="317" s="1"/>
  <c r="M13" i="160"/>
  <c r="L13" i="160"/>
  <c r="AA29" i="160"/>
  <c r="Z29" i="160"/>
  <c r="BE25" i="319"/>
  <c r="BF25" i="319" s="1"/>
  <c r="BX25" i="319"/>
  <c r="BY25" i="319" s="1"/>
  <c r="CD25" i="319"/>
  <c r="CE25" i="319" s="1"/>
  <c r="BK25" i="319"/>
  <c r="BL25" i="319" s="1"/>
  <c r="BQ25" i="319"/>
  <c r="BR25" i="319" s="1"/>
  <c r="CJ25" i="319"/>
  <c r="CK25" i="319" s="1"/>
  <c r="BK42" i="288"/>
  <c r="BL42" i="288" s="1"/>
  <c r="L18" i="307"/>
  <c r="CG18" i="307"/>
  <c r="CH18" i="307" s="1"/>
  <c r="BN18" i="307"/>
  <c r="BO18" i="307" s="1"/>
  <c r="AN18" i="307"/>
  <c r="AH20" i="307"/>
  <c r="M22" i="307"/>
  <c r="L22" i="307"/>
  <c r="AA22" i="307"/>
  <c r="Z22" i="307"/>
  <c r="AO22" i="307"/>
  <c r="AN22" i="307"/>
  <c r="S25" i="307"/>
  <c r="AO25" i="307"/>
  <c r="AN25" i="307"/>
  <c r="CG11" i="317"/>
  <c r="CH11" i="317" s="1"/>
  <c r="GM5" i="159" s="1"/>
  <c r="BN11" i="317"/>
  <c r="BO11" i="317" s="1"/>
  <c r="BQ19" i="317"/>
  <c r="BR19" i="317" s="1"/>
  <c r="CJ19" i="317"/>
  <c r="CK19" i="317" s="1"/>
  <c r="BH20" i="317"/>
  <c r="BI20" i="317" s="1"/>
  <c r="CA20" i="317"/>
  <c r="CB20" i="317" s="1"/>
  <c r="CG20" i="317"/>
  <c r="CH20" i="317" s="1"/>
  <c r="BN20" i="317"/>
  <c r="BO20" i="317" s="1"/>
  <c r="CG24" i="317"/>
  <c r="CH24" i="317" s="1"/>
  <c r="BN24" i="317"/>
  <c r="BO24" i="317" s="1"/>
  <c r="M24" i="160"/>
  <c r="L24" i="160"/>
  <c r="AA24" i="160"/>
  <c r="Z24" i="160"/>
  <c r="AO24" i="160"/>
  <c r="AN24" i="160"/>
  <c r="BN40" i="288"/>
  <c r="BO40" i="288" s="1"/>
  <c r="BX42" i="288"/>
  <c r="BY42" i="288" s="1"/>
  <c r="CJ42" i="288"/>
  <c r="CK42" i="288" s="1"/>
  <c r="AX11" i="307"/>
  <c r="AG18" i="307"/>
  <c r="Z20" i="307"/>
  <c r="AA20" i="307"/>
  <c r="BX21" i="307"/>
  <c r="BY21" i="307" s="1"/>
  <c r="BE21" i="307"/>
  <c r="BF21" i="307" s="1"/>
  <c r="AN21" i="307"/>
  <c r="CA23" i="307"/>
  <c r="CB23" i="307" s="1"/>
  <c r="BH23" i="307"/>
  <c r="BI23" i="307" s="1"/>
  <c r="AO24" i="307"/>
  <c r="M25" i="307"/>
  <c r="L25" i="307"/>
  <c r="CA25" i="307"/>
  <c r="CB25" i="307" s="1"/>
  <c r="T28" i="307"/>
  <c r="AN28" i="307"/>
  <c r="AO28" i="307"/>
  <c r="CD30" i="307"/>
  <c r="CE30" i="307" s="1"/>
  <c r="BK30" i="307"/>
  <c r="BL30" i="307" s="1"/>
  <c r="BH11" i="317"/>
  <c r="BI11" i="317" s="1"/>
  <c r="BX13" i="317"/>
  <c r="BY13" i="317" s="1"/>
  <c r="GJ23" i="159" s="1"/>
  <c r="BE13" i="317"/>
  <c r="BF13" i="317" s="1"/>
  <c r="BQ14" i="317"/>
  <c r="BR14" i="317" s="1"/>
  <c r="BQ18" i="317"/>
  <c r="BR18" i="317" s="1"/>
  <c r="CJ18" i="317"/>
  <c r="CK18" i="317" s="1"/>
  <c r="BK19" i="317"/>
  <c r="BL19" i="317" s="1"/>
  <c r="CA23" i="317"/>
  <c r="CB23" i="317" s="1"/>
  <c r="BH23" i="317"/>
  <c r="BI23" i="317" s="1"/>
  <c r="CG23" i="317"/>
  <c r="CH23" i="317" s="1"/>
  <c r="BN23" i="317"/>
  <c r="BO23" i="317" s="1"/>
  <c r="CA24" i="317"/>
  <c r="CB24" i="317" s="1"/>
  <c r="BN25" i="317"/>
  <c r="BO25" i="317" s="1"/>
  <c r="CG25" i="317"/>
  <c r="CH25" i="317" s="1"/>
  <c r="L11" i="160"/>
  <c r="M11" i="160"/>
  <c r="AO13" i="160"/>
  <c r="AN13" i="160"/>
  <c r="BX23" i="319"/>
  <c r="BY23" i="319" s="1"/>
  <c r="BE23" i="319"/>
  <c r="BF23" i="319" s="1"/>
  <c r="BK23" i="319"/>
  <c r="BL23" i="319" s="1"/>
  <c r="CD23" i="319"/>
  <c r="CE23" i="319" s="1"/>
  <c r="BQ23" i="319"/>
  <c r="BR23" i="319" s="1"/>
  <c r="AA12" i="160"/>
  <c r="Z12" i="160"/>
  <c r="CG13" i="160"/>
  <c r="CH13" i="160" s="1"/>
  <c r="BN13" i="160"/>
  <c r="BO13" i="160" s="1"/>
  <c r="Z15" i="160"/>
  <c r="AA15" i="160"/>
  <c r="BX16" i="160"/>
  <c r="BY16" i="160" s="1"/>
  <c r="BE16" i="160"/>
  <c r="BF16" i="160" s="1"/>
  <c r="AH16" i="160"/>
  <c r="AG16" i="160"/>
  <c r="M17" i="160"/>
  <c r="L17" i="160"/>
  <c r="AA17" i="160"/>
  <c r="Z17" i="160"/>
  <c r="AO17" i="160"/>
  <c r="AN17" i="160"/>
  <c r="CA18" i="160"/>
  <c r="CB18" i="160" s="1"/>
  <c r="BH18" i="160"/>
  <c r="BI18" i="160" s="1"/>
  <c r="BQ18" i="160"/>
  <c r="BR18" i="160" s="1"/>
  <c r="T21" i="160"/>
  <c r="S21" i="160"/>
  <c r="BE25" i="160"/>
  <c r="BF25" i="160" s="1"/>
  <c r="BX25" i="160"/>
  <c r="BY25" i="160" s="1"/>
  <c r="AH25" i="160"/>
  <c r="AG25" i="160"/>
  <c r="CG31" i="160"/>
  <c r="CH31" i="160" s="1"/>
  <c r="BN31" i="160"/>
  <c r="BO31" i="160" s="1"/>
  <c r="BH15" i="319"/>
  <c r="BI15" i="319" s="1"/>
  <c r="CA15" i="319"/>
  <c r="CB15" i="319" s="1"/>
  <c r="CG15" i="319"/>
  <c r="CH15" i="319" s="1"/>
  <c r="BN15" i="319"/>
  <c r="BO15" i="319" s="1"/>
  <c r="BE24" i="319"/>
  <c r="BF24" i="319" s="1"/>
  <c r="BX24" i="319"/>
  <c r="BY24" i="319" s="1"/>
  <c r="BK24" i="319"/>
  <c r="BL24" i="319" s="1"/>
  <c r="CD24" i="319"/>
  <c r="CE24" i="319" s="1"/>
  <c r="CJ24" i="319"/>
  <c r="CK24" i="319" s="1"/>
  <c r="BQ24" i="319"/>
  <c r="BR24" i="319" s="1"/>
  <c r="BH31" i="319"/>
  <c r="BI31" i="319" s="1"/>
  <c r="CA31" i="319"/>
  <c r="CB31" i="319" s="1"/>
  <c r="CG31" i="319"/>
  <c r="CH31" i="319" s="1"/>
  <c r="BN31" i="319"/>
  <c r="BO31" i="319" s="1"/>
  <c r="BH19" i="307"/>
  <c r="BI19" i="307" s="1"/>
  <c r="CG19" i="307"/>
  <c r="CH19" i="307" s="1"/>
  <c r="BN25" i="307"/>
  <c r="BO25" i="307" s="1"/>
  <c r="BQ21" i="317"/>
  <c r="BR21" i="317" s="1"/>
  <c r="BX27" i="317"/>
  <c r="BY27" i="317" s="1"/>
  <c r="CA29" i="317"/>
  <c r="CB29" i="317" s="1"/>
  <c r="BX30" i="317"/>
  <c r="BY30" i="317" s="1"/>
  <c r="BE30" i="317"/>
  <c r="BF30" i="317" s="1"/>
  <c r="BK30" i="317"/>
  <c r="BL30" i="317" s="1"/>
  <c r="CD30" i="317"/>
  <c r="CE30" i="317" s="1"/>
  <c r="BQ30" i="317"/>
  <c r="BR30" i="317" s="1"/>
  <c r="AA11" i="160"/>
  <c r="AG13" i="160"/>
  <c r="L16" i="160"/>
  <c r="T20" i="160"/>
  <c r="S20" i="160"/>
  <c r="AH20" i="160"/>
  <c r="AG20" i="160"/>
  <c r="L25" i="160"/>
  <c r="CA26" i="160"/>
  <c r="CB26" i="160" s="1"/>
  <c r="BH26" i="160"/>
  <c r="BI26" i="160" s="1"/>
  <c r="T29" i="160"/>
  <c r="S29" i="160"/>
  <c r="AG31" i="160"/>
  <c r="BX11" i="319"/>
  <c r="BY11" i="319" s="1"/>
  <c r="BE11" i="319"/>
  <c r="BF11" i="319" s="1"/>
  <c r="BK11" i="319"/>
  <c r="BL11" i="319" s="1"/>
  <c r="CD11" i="319"/>
  <c r="CE11" i="319" s="1"/>
  <c r="CJ11" i="319"/>
  <c r="CK11" i="319" s="1"/>
  <c r="BQ11" i="319"/>
  <c r="BR11" i="319" s="1"/>
  <c r="BE13" i="319"/>
  <c r="BF13" i="319" s="1"/>
  <c r="BX13" i="319"/>
  <c r="BY13" i="319" s="1"/>
  <c r="BQ13" i="319"/>
  <c r="BR13" i="319" s="1"/>
  <c r="CJ13" i="319"/>
  <c r="CK13" i="319" s="1"/>
  <c r="BH18" i="319"/>
  <c r="BI18" i="319" s="1"/>
  <c r="CA18" i="319"/>
  <c r="CB18" i="319" s="1"/>
  <c r="CG18" i="319"/>
  <c r="CH18" i="319" s="1"/>
  <c r="BN18" i="319"/>
  <c r="BO18" i="319" s="1"/>
  <c r="BX27" i="319"/>
  <c r="BY27" i="319" s="1"/>
  <c r="BE27" i="319"/>
  <c r="BF27" i="319" s="1"/>
  <c r="BK27" i="319"/>
  <c r="BL27" i="319" s="1"/>
  <c r="CD27" i="319"/>
  <c r="CE27" i="319" s="1"/>
  <c r="CJ27" i="319"/>
  <c r="CK27" i="319" s="1"/>
  <c r="BQ27" i="319"/>
  <c r="BR27" i="319" s="1"/>
  <c r="BE29" i="319"/>
  <c r="BF29" i="319" s="1"/>
  <c r="BX29" i="319"/>
  <c r="BY29" i="319" s="1"/>
  <c r="BQ29" i="319"/>
  <c r="BR29" i="319" s="1"/>
  <c r="CJ29" i="319"/>
  <c r="CK29" i="319" s="1"/>
  <c r="BX23" i="317"/>
  <c r="BY23" i="317" s="1"/>
  <c r="CG28" i="317"/>
  <c r="CH28" i="317" s="1"/>
  <c r="BN28" i="317"/>
  <c r="BO28" i="317" s="1"/>
  <c r="AN11" i="160"/>
  <c r="AO11" i="160"/>
  <c r="T17" i="160"/>
  <c r="S17" i="160"/>
  <c r="AH17" i="160"/>
  <c r="AG17" i="160"/>
  <c r="T28" i="160"/>
  <c r="S28" i="160"/>
  <c r="AH28" i="160"/>
  <c r="AG28" i="160"/>
  <c r="CA17" i="319"/>
  <c r="CB17" i="319" s="1"/>
  <c r="BH17" i="319"/>
  <c r="BI17" i="319" s="1"/>
  <c r="CG17" i="319"/>
  <c r="CH17" i="319" s="1"/>
  <c r="BN17" i="319"/>
  <c r="BO17" i="319" s="1"/>
  <c r="CG21" i="319"/>
  <c r="CH21" i="319" s="1"/>
  <c r="BN21" i="319"/>
  <c r="BO21" i="319" s="1"/>
  <c r="AA31" i="160"/>
  <c r="Z31" i="160"/>
  <c r="BN19" i="319"/>
  <c r="BO19" i="319" s="1"/>
  <c r="CG19" i="319"/>
  <c r="CH19" i="319" s="1"/>
  <c r="BX28" i="317"/>
  <c r="BY28" i="317" s="1"/>
  <c r="S12" i="160"/>
  <c r="BQ12" i="160"/>
  <c r="BR12" i="160" s="1"/>
  <c r="CA12" i="160"/>
  <c r="CB12" i="160" s="1"/>
  <c r="T15" i="160"/>
  <c r="Z16" i="160"/>
  <c r="BK16" i="160"/>
  <c r="BL16" i="160" s="1"/>
  <c r="M20" i="160"/>
  <c r="L20" i="160"/>
  <c r="AA20" i="160"/>
  <c r="Z20" i="160"/>
  <c r="AO20" i="160"/>
  <c r="AN20" i="160"/>
  <c r="L21" i="160"/>
  <c r="AN21" i="160"/>
  <c r="T24" i="160"/>
  <c r="S24" i="160"/>
  <c r="AH24" i="160"/>
  <c r="AG24" i="160"/>
  <c r="Z25" i="160"/>
  <c r="M28" i="160"/>
  <c r="L28" i="160"/>
  <c r="AA28" i="160"/>
  <c r="Z28" i="160"/>
  <c r="AO28" i="160"/>
  <c r="AN28" i="160"/>
  <c r="L29" i="160"/>
  <c r="AN29" i="160"/>
  <c r="BK30" i="160"/>
  <c r="BL30" i="160" s="1"/>
  <c r="BQ12" i="319"/>
  <c r="BR12" i="319" s="1"/>
  <c r="CJ12" i="319"/>
  <c r="CK12" i="319" s="1"/>
  <c r="BH14" i="319"/>
  <c r="BI14" i="319" s="1"/>
  <c r="CA14" i="319"/>
  <c r="CB14" i="319" s="1"/>
  <c r="CG14" i="319"/>
  <c r="CH14" i="319" s="1"/>
  <c r="BN14" i="319"/>
  <c r="BO14" i="319" s="1"/>
  <c r="BQ28" i="319"/>
  <c r="BR28" i="319" s="1"/>
  <c r="CJ28" i="319"/>
  <c r="CK28" i="319" s="1"/>
  <c r="BH30" i="319"/>
  <c r="BI30" i="319" s="1"/>
  <c r="CA30" i="319"/>
  <c r="CB30" i="319" s="1"/>
  <c r="CG30" i="319"/>
  <c r="CH30" i="319" s="1"/>
  <c r="BN30" i="319"/>
  <c r="BO30" i="319" s="1"/>
  <c r="BX20" i="319"/>
  <c r="BY20" i="319" s="1"/>
  <c r="BX21" i="319"/>
  <c r="BY21" i="319" s="1"/>
  <c r="S31" i="160"/>
  <c r="CA31" i="160"/>
  <c r="CB31" i="160" s="1"/>
  <c r="BH13" i="319"/>
  <c r="BI13" i="319" s="1"/>
  <c r="BX17" i="319"/>
  <c r="BY17" i="319" s="1"/>
  <c r="BE19" i="319"/>
  <c r="BF19" i="319" s="1"/>
  <c r="CD19" i="319"/>
  <c r="CE19" i="319" s="1"/>
  <c r="BK21" i="319"/>
  <c r="BL21" i="319" s="1"/>
  <c r="CA26" i="319"/>
  <c r="CB26" i="319" s="1"/>
  <c r="BH29" i="319"/>
  <c r="BI29" i="319" s="1"/>
  <c r="M16" i="363"/>
  <c r="BE16" i="363" s="1"/>
  <c r="BF16" i="363" s="1"/>
  <c r="T16" i="363"/>
  <c r="CA16" i="363" s="1"/>
  <c r="CB16" i="363" s="1"/>
  <c r="AA16" i="363"/>
  <c r="CD16" i="363" s="1"/>
  <c r="CE16" i="363" s="1"/>
  <c r="AH16" i="363"/>
  <c r="BN16" i="363" s="1"/>
  <c r="BO16" i="363" s="1"/>
  <c r="AO16" i="363"/>
  <c r="BQ16" i="363" s="1"/>
  <c r="BR16" i="363" s="1"/>
  <c r="M26" i="363"/>
  <c r="BE26" i="363" s="1"/>
  <c r="BF26" i="363" s="1"/>
  <c r="T26" i="363"/>
  <c r="CA26" i="363" s="1"/>
  <c r="CB26" i="363" s="1"/>
  <c r="AA26" i="363"/>
  <c r="CD26" i="363" s="1"/>
  <c r="CE26" i="363" s="1"/>
  <c r="AH26" i="363"/>
  <c r="BN26" i="363" s="1"/>
  <c r="BO26" i="363" s="1"/>
  <c r="AO26" i="363"/>
  <c r="BQ26" i="363" s="1"/>
  <c r="BR26" i="363" s="1"/>
  <c r="BA3" i="159"/>
  <c r="Z15" i="363"/>
  <c r="S19" i="363"/>
  <c r="AA21" i="363"/>
  <c r="BK21" i="363" s="1"/>
  <c r="BL21" i="363" s="1"/>
  <c r="AH23" i="363"/>
  <c r="CG23" i="363" s="1"/>
  <c r="CH23" i="363" s="1"/>
  <c r="Z25" i="363"/>
  <c r="M27" i="363"/>
  <c r="BE27" i="363" s="1"/>
  <c r="BF27" i="363" s="1"/>
  <c r="AO27" i="363"/>
  <c r="CJ27" i="363" s="1"/>
  <c r="CK27" i="363" s="1"/>
  <c r="AH31" i="363"/>
  <c r="BN31" i="363" s="1"/>
  <c r="BO31" i="363" s="1"/>
  <c r="BB60" i="159"/>
  <c r="M21" i="363"/>
  <c r="BX21" i="363" s="1"/>
  <c r="BY21" i="363" s="1"/>
  <c r="AO21" i="363"/>
  <c r="CJ21" i="363" s="1"/>
  <c r="CK21" i="363" s="1"/>
  <c r="T23" i="363"/>
  <c r="CA23" i="363" s="1"/>
  <c r="CB23" i="363" s="1"/>
  <c r="AA27" i="363"/>
  <c r="BK27" i="363" s="1"/>
  <c r="BL27" i="363" s="1"/>
  <c r="T31" i="363"/>
  <c r="CA31" i="363" s="1"/>
  <c r="CB31" i="363" s="1"/>
  <c r="AZ60" i="159"/>
  <c r="BD60" i="159"/>
  <c r="R11" i="311"/>
  <c r="BK11" i="311" s="1"/>
  <c r="BL11" i="311" s="1"/>
  <c r="R17" i="311"/>
  <c r="BK17" i="311" s="1"/>
  <c r="BL17" i="311" s="1"/>
  <c r="R18" i="311"/>
  <c r="BK18" i="311" s="1"/>
  <c r="BL18" i="311" s="1"/>
  <c r="R13" i="311"/>
  <c r="CD13" i="311" s="1"/>
  <c r="CE13" i="311" s="1"/>
  <c r="BL29" i="159" s="1"/>
  <c r="N18" i="311"/>
  <c r="CA18" i="311" s="1"/>
  <c r="CB18" i="311" s="1"/>
  <c r="BK8" i="159" s="1"/>
  <c r="N13" i="311"/>
  <c r="CA13" i="311" s="1"/>
  <c r="CB13" i="311" s="1"/>
  <c r="BK29" i="159" s="1"/>
  <c r="N16" i="311"/>
  <c r="BH16" i="311" s="1"/>
  <c r="BI16" i="311" s="1"/>
  <c r="J12" i="311"/>
  <c r="BE12" i="311" s="1"/>
  <c r="BF12" i="311" s="1"/>
  <c r="BQ28" i="311"/>
  <c r="BR28" i="311" s="1"/>
  <c r="CJ30" i="311"/>
  <c r="CK30" i="311" s="1"/>
  <c r="N14" i="311"/>
  <c r="CA14" i="311" s="1"/>
  <c r="CB14" i="311" s="1"/>
  <c r="BK16" i="159" s="1"/>
  <c r="J14" i="311"/>
  <c r="BE14" i="311" s="1"/>
  <c r="BF14" i="311" s="1"/>
  <c r="J16" i="311"/>
  <c r="BE16" i="311" s="1"/>
  <c r="BF16" i="311" s="1"/>
  <c r="J15" i="311"/>
  <c r="BE15" i="311" s="1"/>
  <c r="BF15" i="311" s="1"/>
  <c r="J18" i="311"/>
  <c r="BX18" i="311" s="1"/>
  <c r="BY18" i="311" s="1"/>
  <c r="BJ8" i="159" s="1"/>
  <c r="J13" i="311"/>
  <c r="BE13" i="311" s="1"/>
  <c r="BF13" i="311" s="1"/>
  <c r="BE18" i="364"/>
  <c r="BF18" i="364" s="1"/>
  <c r="R11" i="364"/>
  <c r="CD11" i="364" s="1"/>
  <c r="CE11" i="364" s="1"/>
  <c r="CJ13" i="364"/>
  <c r="CK13" i="364" s="1"/>
  <c r="J11" i="364"/>
  <c r="BX11" i="364" s="1"/>
  <c r="BY11" i="364" s="1"/>
  <c r="BE19" i="364"/>
  <c r="BF19" i="364" s="1"/>
  <c r="CD19" i="364"/>
  <c r="CE19" i="364" s="1"/>
  <c r="CJ21" i="364"/>
  <c r="CK21" i="364" s="1"/>
  <c r="BN22" i="364"/>
  <c r="BO22" i="364" s="1"/>
  <c r="BQ19" i="364"/>
  <c r="BR19" i="364" s="1"/>
  <c r="BK11" i="364"/>
  <c r="BL11" i="364" s="1"/>
  <c r="CJ12" i="364"/>
  <c r="CK12" i="364" s="1"/>
  <c r="AY12" i="364"/>
  <c r="CG23" i="364"/>
  <c r="CH23" i="364" s="1"/>
  <c r="CJ11" i="364"/>
  <c r="CK11" i="364" s="1"/>
  <c r="J12" i="364"/>
  <c r="BE12" i="364" s="1"/>
  <c r="BF12" i="364" s="1"/>
  <c r="R12" i="364"/>
  <c r="CD12" i="364" s="1"/>
  <c r="CE12" i="364" s="1"/>
  <c r="CG12" i="364"/>
  <c r="CH12" i="364" s="1"/>
  <c r="BE15" i="364"/>
  <c r="BF15" i="364" s="1"/>
  <c r="CG16" i="364"/>
  <c r="CH16" i="364" s="1"/>
  <c r="BQ25" i="364"/>
  <c r="BR25" i="364" s="1"/>
  <c r="BE29" i="364"/>
  <c r="BF29" i="364" s="1"/>
  <c r="AV12" i="364"/>
  <c r="BH16" i="364"/>
  <c r="BI16" i="364" s="1"/>
  <c r="CA26" i="364"/>
  <c r="CB26" i="364" s="1"/>
  <c r="CD27" i="364"/>
  <c r="CE27" i="364" s="1"/>
  <c r="BH23" i="364"/>
  <c r="BI23" i="364" s="1"/>
  <c r="CD25" i="364"/>
  <c r="CE25" i="364" s="1"/>
  <c r="BH27" i="364"/>
  <c r="BI27" i="364" s="1"/>
  <c r="BX17" i="364"/>
  <c r="BY17" i="364" s="1"/>
  <c r="BK18" i="364"/>
  <c r="BL18" i="364" s="1"/>
  <c r="CG24" i="364"/>
  <c r="CH24" i="364" s="1"/>
  <c r="BN26" i="364"/>
  <c r="BO26" i="364" s="1"/>
  <c r="BH11" i="364"/>
  <c r="BI11" i="364" s="1"/>
  <c r="AV11" i="364"/>
  <c r="HD145" i="110" s="1"/>
  <c r="HD206" i="110" s="1"/>
  <c r="CG11" i="364"/>
  <c r="CH11" i="364" s="1"/>
  <c r="AX11" i="364"/>
  <c r="HF145" i="110" s="1"/>
  <c r="HF206" i="110" s="1"/>
  <c r="AY11" i="364"/>
  <c r="HG145" i="110" s="1"/>
  <c r="HG206" i="110" s="1"/>
  <c r="BQ14" i="364"/>
  <c r="BR14" i="364" s="1"/>
  <c r="BH13" i="364"/>
  <c r="BI13" i="364" s="1"/>
  <c r="BE14" i="364"/>
  <c r="BF14" i="364" s="1"/>
  <c r="BK14" i="364"/>
  <c r="BL14" i="364" s="1"/>
  <c r="BE16" i="364"/>
  <c r="BF16" i="364" s="1"/>
  <c r="BK16" i="364"/>
  <c r="BL16" i="364" s="1"/>
  <c r="BQ18" i="364"/>
  <c r="BR18" i="364" s="1"/>
  <c r="BN19" i="364"/>
  <c r="BO19" i="364" s="1"/>
  <c r="BE23" i="364"/>
  <c r="BF23" i="364" s="1"/>
  <c r="BQ23" i="364"/>
  <c r="BR23" i="364" s="1"/>
  <c r="CD23" i="364"/>
  <c r="CE23" i="364" s="1"/>
  <c r="BH24" i="364"/>
  <c r="BI24" i="364" s="1"/>
  <c r="BX25" i="364"/>
  <c r="BY25" i="364" s="1"/>
  <c r="BQ27" i="364"/>
  <c r="BR27" i="364" s="1"/>
  <c r="CJ29" i="364"/>
  <c r="CK29" i="364" s="1"/>
  <c r="BE31" i="364"/>
  <c r="BF31" i="364" s="1"/>
  <c r="CG31" i="364"/>
  <c r="CH31" i="364" s="1"/>
  <c r="BQ31" i="364"/>
  <c r="BR31" i="364" s="1"/>
  <c r="BQ11" i="364"/>
  <c r="BR11" i="364" s="1"/>
  <c r="BH12" i="364"/>
  <c r="BI12" i="364" s="1"/>
  <c r="BX13" i="364"/>
  <c r="BY13" i="364" s="1"/>
  <c r="CG13" i="364"/>
  <c r="CH13" i="364" s="1"/>
  <c r="CJ17" i="364"/>
  <c r="CK17" i="364" s="1"/>
  <c r="BN18" i="364"/>
  <c r="BO18" i="364" s="1"/>
  <c r="CA19" i="364"/>
  <c r="CB19" i="364" s="1"/>
  <c r="BH20" i="364"/>
  <c r="BI20" i="364" s="1"/>
  <c r="CG20" i="364"/>
  <c r="CH20" i="364" s="1"/>
  <c r="BE27" i="364"/>
  <c r="BF27" i="364" s="1"/>
  <c r="CG27" i="364"/>
  <c r="CH27" i="364" s="1"/>
  <c r="CG28" i="364"/>
  <c r="CH28" i="364" s="1"/>
  <c r="CD29" i="364"/>
  <c r="CE29" i="364" s="1"/>
  <c r="BQ16" i="364"/>
  <c r="BR16" i="364" s="1"/>
  <c r="BK13" i="364"/>
  <c r="BL13" i="364" s="1"/>
  <c r="BQ15" i="364"/>
  <c r="BR15" i="364" s="1"/>
  <c r="CD15" i="364"/>
  <c r="CE15" i="364" s="1"/>
  <c r="BH21" i="364"/>
  <c r="BI21" i="364" s="1"/>
  <c r="CA22" i="364"/>
  <c r="CB22" i="364" s="1"/>
  <c r="BH28" i="364"/>
  <c r="BI28" i="364" s="1"/>
  <c r="BH31" i="364"/>
  <c r="BI31" i="364" s="1"/>
  <c r="CD31" i="364"/>
  <c r="CE31" i="364" s="1"/>
  <c r="CJ18" i="311"/>
  <c r="CK18" i="311" s="1"/>
  <c r="BN8" i="159" s="1"/>
  <c r="CG19" i="311"/>
  <c r="CH19" i="311" s="1"/>
  <c r="BM37" i="159" s="1"/>
  <c r="CG16" i="311"/>
  <c r="CH16" i="311" s="1"/>
  <c r="BM20" i="159" s="1"/>
  <c r="CJ11" i="311"/>
  <c r="CK11" i="311" s="1"/>
  <c r="BN10" i="159" s="1"/>
  <c r="CD19" i="311"/>
  <c r="CE19" i="311" s="1"/>
  <c r="BL37" i="159" s="1"/>
  <c r="CJ16" i="311"/>
  <c r="CK16" i="311" s="1"/>
  <c r="BN20" i="159" s="1"/>
  <c r="AX19" i="311"/>
  <c r="HA99" i="110" s="1"/>
  <c r="AU19" i="311"/>
  <c r="GX99" i="110" s="1"/>
  <c r="AY19" i="311"/>
  <c r="HB99" i="110" s="1"/>
  <c r="E19" i="311"/>
  <c r="AV19" i="311"/>
  <c r="GY99" i="110" s="1"/>
  <c r="AX13" i="311"/>
  <c r="HA78" i="110" s="1"/>
  <c r="AY13" i="311"/>
  <c r="HB78" i="110" s="1"/>
  <c r="AX18" i="311"/>
  <c r="HA5" i="110" s="1"/>
  <c r="AW16" i="311"/>
  <c r="GZ173" i="110" s="1"/>
  <c r="AY18" i="311"/>
  <c r="HB5" i="110" s="1"/>
  <c r="AX16" i="311"/>
  <c r="HA173" i="110" s="1"/>
  <c r="AY16" i="311"/>
  <c r="HB173" i="110" s="1"/>
  <c r="CG14" i="311"/>
  <c r="CH14" i="311" s="1"/>
  <c r="BM16" i="159" s="1"/>
  <c r="AX14" i="311"/>
  <c r="HA143" i="110" s="1"/>
  <c r="N15" i="311"/>
  <c r="AV15" i="311" s="1"/>
  <c r="GY82" i="110" s="1"/>
  <c r="J11" i="311"/>
  <c r="BX11" i="311" s="1"/>
  <c r="BY11" i="311" s="1"/>
  <c r="BJ10" i="159" s="1"/>
  <c r="N17" i="311"/>
  <c r="AV17" i="311" s="1"/>
  <c r="GY116" i="110" s="1"/>
  <c r="R14" i="311"/>
  <c r="BK14" i="311" s="1"/>
  <c r="BL14" i="311" s="1"/>
  <c r="BQ17" i="311"/>
  <c r="BR17" i="311" s="1"/>
  <c r="BN17" i="311"/>
  <c r="BO17" i="311" s="1"/>
  <c r="AX17" i="311"/>
  <c r="HA116" i="110" s="1"/>
  <c r="AU17" i="311"/>
  <c r="GX116" i="110" s="1"/>
  <c r="BN15" i="311"/>
  <c r="BO15" i="311" s="1"/>
  <c r="N11" i="311"/>
  <c r="CA11" i="311" s="1"/>
  <c r="CB11" i="311" s="1"/>
  <c r="BK10" i="159" s="1"/>
  <c r="BN11" i="311"/>
  <c r="BO11" i="311" s="1"/>
  <c r="CJ27" i="311"/>
  <c r="CK27" i="311" s="1"/>
  <c r="BE24" i="311"/>
  <c r="BF24" i="311" s="1"/>
  <c r="AY11" i="311"/>
  <c r="HB139" i="110" s="1"/>
  <c r="R12" i="311"/>
  <c r="CD12" i="311" s="1"/>
  <c r="CE12" i="311" s="1"/>
  <c r="BL6" i="159" s="1"/>
  <c r="R15" i="311"/>
  <c r="CD15" i="311" s="1"/>
  <c r="CE15" i="311" s="1"/>
  <c r="BL27" i="159" s="1"/>
  <c r="CD16" i="311"/>
  <c r="CE16" i="311" s="1"/>
  <c r="BL20" i="159" s="1"/>
  <c r="CJ22" i="311"/>
  <c r="CK22" i="311" s="1"/>
  <c r="BK27" i="311"/>
  <c r="BL27" i="311" s="1"/>
  <c r="CG15" i="311"/>
  <c r="CH15" i="311" s="1"/>
  <c r="BM27" i="159" s="1"/>
  <c r="BX15" i="311"/>
  <c r="BY15" i="311" s="1"/>
  <c r="BJ27" i="159" s="1"/>
  <c r="CJ15" i="311"/>
  <c r="CK15" i="311" s="1"/>
  <c r="BN27" i="159" s="1"/>
  <c r="BQ15" i="311"/>
  <c r="BR15" i="311" s="1"/>
  <c r="AY15" i="311"/>
  <c r="HB82" i="110" s="1"/>
  <c r="CA19" i="311"/>
  <c r="CB19" i="311" s="1"/>
  <c r="BK37" i="159" s="1"/>
  <c r="N12" i="311"/>
  <c r="CJ17" i="311"/>
  <c r="CK17" i="311" s="1"/>
  <c r="BN32" i="159" s="1"/>
  <c r="CG22" i="311"/>
  <c r="CH22" i="311" s="1"/>
  <c r="BK30" i="311"/>
  <c r="BL30" i="311" s="1"/>
  <c r="CG25" i="311"/>
  <c r="CH25" i="311" s="1"/>
  <c r="CG12" i="311"/>
  <c r="CH12" i="311" s="1"/>
  <c r="BM6" i="159" s="1"/>
  <c r="CD24" i="311"/>
  <c r="CE24" i="311" s="1"/>
  <c r="BQ12" i="311"/>
  <c r="BR12" i="311" s="1"/>
  <c r="AY12" i="311"/>
  <c r="HB73" i="110" s="1"/>
  <c r="CJ19" i="311"/>
  <c r="CK19" i="311" s="1"/>
  <c r="BN37" i="159" s="1"/>
  <c r="BH26" i="311"/>
  <c r="BI26" i="311" s="1"/>
  <c r="BH29" i="311"/>
  <c r="BI29" i="311" s="1"/>
  <c r="CJ14" i="311"/>
  <c r="CK14" i="311" s="1"/>
  <c r="BN16" i="159" s="1"/>
  <c r="BQ16" i="311"/>
  <c r="BR16" i="311" s="1"/>
  <c r="BQ18" i="311"/>
  <c r="BR18" i="311" s="1"/>
  <c r="CG13" i="311"/>
  <c r="CH13" i="311" s="1"/>
  <c r="BM29" i="159" s="1"/>
  <c r="BE20" i="311"/>
  <c r="BF20" i="311" s="1"/>
  <c r="CD20" i="311"/>
  <c r="CE20" i="311" s="1"/>
  <c r="CG21" i="311"/>
  <c r="CH21" i="311" s="1"/>
  <c r="BH22" i="311"/>
  <c r="BI22" i="311" s="1"/>
  <c r="BQ24" i="311"/>
  <c r="BR24" i="311" s="1"/>
  <c r="BH25" i="311"/>
  <c r="BI25" i="311" s="1"/>
  <c r="BX26" i="311"/>
  <c r="BY26" i="311" s="1"/>
  <c r="CG26" i="311"/>
  <c r="CH26" i="311" s="1"/>
  <c r="BX27" i="311"/>
  <c r="BY27" i="311" s="1"/>
  <c r="BX17" i="311"/>
  <c r="BY17" i="311" s="1"/>
  <c r="BJ32" i="159" s="1"/>
  <c r="CG18" i="311"/>
  <c r="CH18" i="311" s="1"/>
  <c r="BM8" i="159" s="1"/>
  <c r="BX19" i="311"/>
  <c r="BY19" i="311" s="1"/>
  <c r="BJ37" i="159" s="1"/>
  <c r="BQ20" i="311"/>
  <c r="BR20" i="311" s="1"/>
  <c r="BH21" i="311"/>
  <c r="BI21" i="311" s="1"/>
  <c r="BX22" i="311"/>
  <c r="BY22" i="311" s="1"/>
  <c r="BX23" i="311"/>
  <c r="BY23" i="311" s="1"/>
  <c r="BK26" i="311"/>
  <c r="BL26" i="311" s="1"/>
  <c r="CJ13" i="311"/>
  <c r="CK13" i="311" s="1"/>
  <c r="BN29" i="159" s="1"/>
  <c r="BK19" i="311"/>
  <c r="BL19" i="311" s="1"/>
  <c r="BK22" i="311"/>
  <c r="BL22" i="311" s="1"/>
  <c r="BK23" i="311"/>
  <c r="BL23" i="311" s="1"/>
  <c r="CJ23" i="311"/>
  <c r="CK23" i="311" s="1"/>
  <c r="CJ26" i="311"/>
  <c r="CK26" i="311" s="1"/>
  <c r="BE28" i="311"/>
  <c r="BF28" i="311" s="1"/>
  <c r="CD28" i="311"/>
  <c r="CE28" i="311" s="1"/>
  <c r="CG29" i="311"/>
  <c r="CH29" i="311" s="1"/>
  <c r="BX30" i="311"/>
  <c r="BY30" i="311" s="1"/>
  <c r="BN14" i="364"/>
  <c r="BO14" i="364" s="1"/>
  <c r="BH15" i="364"/>
  <c r="BI15" i="364" s="1"/>
  <c r="CG15" i="364"/>
  <c r="CH15" i="364" s="1"/>
  <c r="BK17" i="364"/>
  <c r="BL17" i="364" s="1"/>
  <c r="CA18" i="364"/>
  <c r="CB18" i="364" s="1"/>
  <c r="BX24" i="364"/>
  <c r="BY24" i="364" s="1"/>
  <c r="BE24" i="364"/>
  <c r="BF24" i="364" s="1"/>
  <c r="BK24" i="364"/>
  <c r="BL24" i="364" s="1"/>
  <c r="CD24" i="364"/>
  <c r="CE24" i="364" s="1"/>
  <c r="CJ24" i="364"/>
  <c r="CK24" i="364" s="1"/>
  <c r="BQ24" i="364"/>
  <c r="BR24" i="364" s="1"/>
  <c r="BH17" i="364"/>
  <c r="BI17" i="364" s="1"/>
  <c r="BN11" i="364"/>
  <c r="BO11" i="364" s="1"/>
  <c r="CA11" i="364"/>
  <c r="CB11" i="364" s="1"/>
  <c r="BQ12" i="364"/>
  <c r="BR12" i="364" s="1"/>
  <c r="CA14" i="364"/>
  <c r="CB14" i="364" s="1"/>
  <c r="CG17" i="364"/>
  <c r="CH17" i="364" s="1"/>
  <c r="BE20" i="364"/>
  <c r="BF20" i="364" s="1"/>
  <c r="BQ20" i="364"/>
  <c r="BR20" i="364" s="1"/>
  <c r="CD20" i="364"/>
  <c r="CE20" i="364" s="1"/>
  <c r="BX28" i="364"/>
  <c r="BY28" i="364" s="1"/>
  <c r="BE28" i="364"/>
  <c r="BF28" i="364" s="1"/>
  <c r="BK28" i="364"/>
  <c r="BL28" i="364" s="1"/>
  <c r="CD28" i="364"/>
  <c r="CE28" i="364" s="1"/>
  <c r="CJ28" i="364"/>
  <c r="CK28" i="364" s="1"/>
  <c r="BQ28" i="364"/>
  <c r="BR28" i="364" s="1"/>
  <c r="BK21" i="364"/>
  <c r="BL21" i="364" s="1"/>
  <c r="BX21" i="364"/>
  <c r="BY21" i="364" s="1"/>
  <c r="BN30" i="364"/>
  <c r="BO30" i="364" s="1"/>
  <c r="CA30" i="364"/>
  <c r="CB30" i="364" s="1"/>
  <c r="CG21" i="364"/>
  <c r="CH21" i="364" s="1"/>
  <c r="BK22" i="364"/>
  <c r="BL22" i="364" s="1"/>
  <c r="BX22" i="364"/>
  <c r="BY22" i="364" s="1"/>
  <c r="CJ22" i="364"/>
  <c r="CK22" i="364" s="1"/>
  <c r="BH25" i="364"/>
  <c r="BI25" i="364" s="1"/>
  <c r="CG25" i="364"/>
  <c r="CH25" i="364" s="1"/>
  <c r="BK26" i="364"/>
  <c r="BL26" i="364" s="1"/>
  <c r="BX26" i="364"/>
  <c r="BY26" i="364" s="1"/>
  <c r="CJ26" i="364"/>
  <c r="CK26" i="364" s="1"/>
  <c r="BH29" i="364"/>
  <c r="BI29" i="364" s="1"/>
  <c r="CG29" i="364"/>
  <c r="CH29" i="364" s="1"/>
  <c r="BK30" i="364"/>
  <c r="BL30" i="364" s="1"/>
  <c r="BX30" i="364"/>
  <c r="BY30" i="364" s="1"/>
  <c r="CJ30" i="364"/>
  <c r="CK30" i="364" s="1"/>
  <c r="BN14" i="311"/>
  <c r="BO14" i="311" s="1"/>
  <c r="CA20" i="311"/>
  <c r="CB20" i="311" s="1"/>
  <c r="BH20" i="311"/>
  <c r="BI20" i="311" s="1"/>
  <c r="BN20" i="311"/>
  <c r="BO20" i="311" s="1"/>
  <c r="CG20" i="311"/>
  <c r="CH20" i="311" s="1"/>
  <c r="BE21" i="311"/>
  <c r="BF21" i="311" s="1"/>
  <c r="BX21" i="311"/>
  <c r="BY21" i="311" s="1"/>
  <c r="CD21" i="311"/>
  <c r="CE21" i="311" s="1"/>
  <c r="BK21" i="311"/>
  <c r="BL21" i="311" s="1"/>
  <c r="BQ21" i="311"/>
  <c r="BR21" i="311" s="1"/>
  <c r="CJ21" i="311"/>
  <c r="CK21" i="311" s="1"/>
  <c r="CJ12" i="311"/>
  <c r="CK12" i="311" s="1"/>
  <c r="BN6" i="159" s="1"/>
  <c r="BQ11" i="311"/>
  <c r="BR11" i="311" s="1"/>
  <c r="CG17" i="311"/>
  <c r="CH17" i="311" s="1"/>
  <c r="BM32" i="159" s="1"/>
  <c r="BN19" i="311"/>
  <c r="BO19" i="311" s="1"/>
  <c r="BN16" i="311"/>
  <c r="BO16" i="311" s="1"/>
  <c r="BH24" i="311"/>
  <c r="BI24" i="311" s="1"/>
  <c r="CG24" i="311"/>
  <c r="CH24" i="311" s="1"/>
  <c r="BK25" i="311"/>
  <c r="BL25" i="311" s="1"/>
  <c r="BX25" i="311"/>
  <c r="BY25" i="311" s="1"/>
  <c r="CJ25" i="311"/>
  <c r="CK25" i="311" s="1"/>
  <c r="BH28" i="311"/>
  <c r="BI28" i="311" s="1"/>
  <c r="CG28" i="311"/>
  <c r="CH28" i="311" s="1"/>
  <c r="BK29" i="311"/>
  <c r="BL29" i="311" s="1"/>
  <c r="BX29" i="311"/>
  <c r="BY29" i="311" s="1"/>
  <c r="CJ29" i="311"/>
  <c r="CK29" i="311" s="1"/>
  <c r="BN30" i="311"/>
  <c r="BO30" i="311" s="1"/>
  <c r="CA30" i="311"/>
  <c r="CB30" i="311" s="1"/>
  <c r="BE31" i="311"/>
  <c r="BF31" i="311" s="1"/>
  <c r="BQ31" i="311"/>
  <c r="BR31" i="311" s="1"/>
  <c r="CD31" i="311"/>
  <c r="CE31" i="311" s="1"/>
  <c r="BN23" i="311"/>
  <c r="BO23" i="311" s="1"/>
  <c r="CA23" i="311"/>
  <c r="CB23" i="311" s="1"/>
  <c r="BN27" i="311"/>
  <c r="BO27" i="311" s="1"/>
  <c r="CA27" i="311"/>
  <c r="CB27" i="311" s="1"/>
  <c r="BN31" i="311"/>
  <c r="BO31" i="311" s="1"/>
  <c r="CA31" i="311"/>
  <c r="CB31" i="311" s="1"/>
  <c r="BC60" i="159"/>
  <c r="GC200" i="110"/>
  <c r="GC103" i="110"/>
  <c r="GC120" i="110"/>
  <c r="GC68" i="110"/>
  <c r="GC152" i="110"/>
  <c r="GC159" i="110"/>
  <c r="GC54" i="110"/>
  <c r="GC197" i="110"/>
  <c r="GC198" i="110"/>
  <c r="GC199" i="110"/>
  <c r="GC201" i="110"/>
  <c r="GC202" i="110"/>
  <c r="GC74" i="110"/>
  <c r="L13" i="363"/>
  <c r="S13" i="363"/>
  <c r="BD13" i="363"/>
  <c r="AG13" i="363"/>
  <c r="CJ19" i="363"/>
  <c r="CK19" i="363" s="1"/>
  <c r="BX15" i="363"/>
  <c r="BY15" i="363" s="1"/>
  <c r="BK15" i="363"/>
  <c r="BL15" i="363" s="1"/>
  <c r="BN25" i="363"/>
  <c r="BO25" i="363" s="1"/>
  <c r="CA15" i="363"/>
  <c r="CB15" i="363" s="1"/>
  <c r="CJ30" i="363"/>
  <c r="CK30" i="363" s="1"/>
  <c r="L11" i="363"/>
  <c r="S11" i="363"/>
  <c r="Z11" i="363"/>
  <c r="AG11" i="363"/>
  <c r="CJ15" i="363"/>
  <c r="CK15" i="363" s="1"/>
  <c r="CA19" i="363"/>
  <c r="CB19" i="363" s="1"/>
  <c r="CD23" i="363"/>
  <c r="CE23" i="363" s="1"/>
  <c r="GC77" i="110"/>
  <c r="GC123" i="110"/>
  <c r="GC104" i="110"/>
  <c r="GC161" i="110"/>
  <c r="GC167" i="110"/>
  <c r="GC128" i="110"/>
  <c r="GC108" i="110"/>
  <c r="GC135" i="110"/>
  <c r="GC112" i="110"/>
  <c r="GC155" i="110"/>
  <c r="GC130" i="110"/>
  <c r="GC140" i="110"/>
  <c r="GC87" i="110"/>
  <c r="GC79" i="110"/>
  <c r="GC165" i="110"/>
  <c r="GC98" i="110"/>
  <c r="GC122" i="110"/>
  <c r="GC146" i="110"/>
  <c r="GC30" i="110"/>
  <c r="GC48" i="110"/>
  <c r="GC153" i="110"/>
  <c r="GC69" i="110"/>
  <c r="GC150" i="110"/>
  <c r="GC25" i="110"/>
  <c r="GC66" i="110"/>
  <c r="GC100" i="110"/>
  <c r="GC92" i="110"/>
  <c r="GC124" i="110"/>
  <c r="GC158" i="110"/>
  <c r="GC121" i="110"/>
  <c r="GC60" i="110"/>
  <c r="GC148" i="110"/>
  <c r="GC93" i="110"/>
  <c r="GC126" i="110"/>
  <c r="GC96" i="110"/>
  <c r="GC170" i="110"/>
  <c r="GC151" i="110"/>
  <c r="GC102" i="110"/>
  <c r="GC86" i="110"/>
  <c r="GC119" i="110"/>
  <c r="GC111" i="110"/>
  <c r="GC29" i="110"/>
  <c r="GC127" i="110"/>
  <c r="GC144" i="110"/>
  <c r="GC85" i="110"/>
  <c r="GC61" i="110"/>
  <c r="GC95" i="110"/>
  <c r="GC154" i="110"/>
  <c r="GC125" i="110"/>
  <c r="GC51" i="110"/>
  <c r="GC138" i="110"/>
  <c r="GC137" i="110"/>
  <c r="GC52" i="110"/>
  <c r="GC57" i="110"/>
  <c r="GC109" i="110"/>
  <c r="GC35" i="110"/>
  <c r="GC168" i="110"/>
  <c r="GC101" i="110"/>
  <c r="GC43" i="110"/>
  <c r="GC38" i="110"/>
  <c r="GC106" i="110"/>
  <c r="GC136" i="110"/>
  <c r="GC59" i="110"/>
  <c r="GC134" i="110"/>
  <c r="GC97" i="110"/>
  <c r="GC110" i="110"/>
  <c r="GC83" i="110"/>
  <c r="GC117" i="110"/>
  <c r="GC160" i="110"/>
  <c r="GC19" i="110"/>
  <c r="GC55" i="110"/>
  <c r="GC88" i="110"/>
  <c r="GC84" i="110"/>
  <c r="GC67" i="110"/>
  <c r="GC164" i="110"/>
  <c r="GC94" i="110"/>
  <c r="GC114" i="110"/>
  <c r="GC147" i="110"/>
  <c r="GC115" i="110"/>
  <c r="GC72" i="110"/>
  <c r="GC172" i="110"/>
  <c r="GC162" i="110"/>
  <c r="GC45" i="110"/>
  <c r="GC118" i="110"/>
  <c r="GC163" i="110"/>
  <c r="GC70" i="110"/>
  <c r="GC166" i="110"/>
  <c r="L23" i="313"/>
  <c r="S23" i="313"/>
  <c r="Z23" i="313"/>
  <c r="AG23" i="313"/>
  <c r="AN23" i="313"/>
  <c r="L25" i="313"/>
  <c r="S25" i="313"/>
  <c r="Z25" i="313"/>
  <c r="AG25" i="313"/>
  <c r="AN25" i="313"/>
  <c r="L27" i="313"/>
  <c r="S27" i="313"/>
  <c r="Z27" i="313"/>
  <c r="AG27" i="313"/>
  <c r="AN27" i="313"/>
  <c r="L29" i="313"/>
  <c r="S29" i="313"/>
  <c r="Z29" i="313"/>
  <c r="AG29" i="313"/>
  <c r="AN29" i="313"/>
  <c r="L31" i="313"/>
  <c r="S31" i="313"/>
  <c r="Z31" i="313"/>
  <c r="AG31" i="313"/>
  <c r="AN31" i="313"/>
  <c r="S17" i="313"/>
  <c r="S14" i="313"/>
  <c r="Z16" i="313"/>
  <c r="Z17" i="313"/>
  <c r="S19" i="313"/>
  <c r="L16" i="313"/>
  <c r="Z18" i="313"/>
  <c r="S18" i="313"/>
  <c r="L18" i="313"/>
  <c r="L19" i="313"/>
  <c r="L14" i="313"/>
  <c r="BJ17" i="313"/>
  <c r="BG17" i="313"/>
  <c r="L17" i="313"/>
  <c r="L21" i="313"/>
  <c r="S21" i="313"/>
  <c r="Z21" i="313"/>
  <c r="AY18" i="313"/>
  <c r="AN132" i="110" s="1"/>
  <c r="AX18" i="313"/>
  <c r="AM132" i="110" s="1"/>
  <c r="BK27" i="313"/>
  <c r="BL27" i="313" s="1"/>
  <c r="S11" i="313"/>
  <c r="BN16" i="313"/>
  <c r="BO16" i="313" s="1"/>
  <c r="AX16" i="313"/>
  <c r="AM5" i="110" s="1"/>
  <c r="AX19" i="313"/>
  <c r="AM44" i="110" s="1"/>
  <c r="L15" i="313"/>
  <c r="S15" i="313"/>
  <c r="Z15" i="313"/>
  <c r="L20" i="313"/>
  <c r="S20" i="313"/>
  <c r="Z20" i="313"/>
  <c r="BN29" i="313"/>
  <c r="BO29" i="313" s="1"/>
  <c r="L13" i="313"/>
  <c r="S13" i="313"/>
  <c r="Z13" i="313"/>
  <c r="BN25" i="313"/>
  <c r="BO25" i="313" s="1"/>
  <c r="BK22" i="313"/>
  <c r="BL22" i="313" s="1"/>
  <c r="BQ25" i="313"/>
  <c r="BR25" i="313" s="1"/>
  <c r="BK30" i="313"/>
  <c r="BL30" i="313" s="1"/>
  <c r="L12" i="313"/>
  <c r="S12" i="313"/>
  <c r="Z12" i="313"/>
  <c r="BK29" i="313"/>
  <c r="BL29" i="313" s="1"/>
  <c r="BQ29" i="313"/>
  <c r="BR29" i="313" s="1"/>
  <c r="BK23" i="313"/>
  <c r="BL23" i="313" s="1"/>
  <c r="BE29" i="313"/>
  <c r="BF29" i="313" s="1"/>
  <c r="BK31" i="313"/>
  <c r="BL31" i="313" s="1"/>
  <c r="BQ18" i="313"/>
  <c r="BR18" i="313" s="1"/>
  <c r="Z11" i="313"/>
  <c r="L11" i="313"/>
  <c r="BN19" i="313"/>
  <c r="BO19" i="313" s="1"/>
  <c r="BN24" i="313"/>
  <c r="BO24" i="313" s="1"/>
  <c r="BN28" i="313"/>
  <c r="BO28" i="313" s="1"/>
  <c r="BN32" i="313"/>
  <c r="BO32" i="313" s="1"/>
  <c r="BN23" i="313"/>
  <c r="BO23" i="313" s="1"/>
  <c r="BK24" i="313"/>
  <c r="BL24" i="313" s="1"/>
  <c r="BN27" i="313"/>
  <c r="BO27" i="313" s="1"/>
  <c r="BK28" i="313"/>
  <c r="BL28" i="313" s="1"/>
  <c r="BN31" i="313"/>
  <c r="BO31" i="313" s="1"/>
  <c r="BK32" i="313"/>
  <c r="BL32" i="313" s="1"/>
  <c r="GC113" i="110"/>
  <c r="M14" i="363"/>
  <c r="L14" i="363"/>
  <c r="AA14" i="363"/>
  <c r="Z14" i="363"/>
  <c r="AO14" i="363"/>
  <c r="AN14" i="363"/>
  <c r="T22" i="363"/>
  <c r="S22" i="363"/>
  <c r="AH22" i="363"/>
  <c r="AG22" i="363"/>
  <c r="T24" i="363"/>
  <c r="S24" i="363"/>
  <c r="AH24" i="363"/>
  <c r="AG24" i="363"/>
  <c r="T25" i="363"/>
  <c r="S25" i="363"/>
  <c r="BX28" i="363"/>
  <c r="BY28" i="363" s="1"/>
  <c r="BE28" i="363"/>
  <c r="BF28" i="363" s="1"/>
  <c r="BK28" i="363"/>
  <c r="BL28" i="363" s="1"/>
  <c r="CD28" i="363"/>
  <c r="CE28" i="363" s="1"/>
  <c r="CJ28" i="363"/>
  <c r="CK28" i="363" s="1"/>
  <c r="BQ28" i="363"/>
  <c r="BR28" i="363" s="1"/>
  <c r="L12" i="363"/>
  <c r="S12" i="363"/>
  <c r="Z12" i="363"/>
  <c r="AG12" i="363"/>
  <c r="AG15" i="363"/>
  <c r="T18" i="363"/>
  <c r="S18" i="363"/>
  <c r="AH18" i="363"/>
  <c r="AG18" i="363"/>
  <c r="Z19" i="363"/>
  <c r="BN19" i="363"/>
  <c r="BO19" i="363" s="1"/>
  <c r="BX19" i="363"/>
  <c r="BY19" i="363" s="1"/>
  <c r="T14" i="363"/>
  <c r="S14" i="363"/>
  <c r="AH14" i="363"/>
  <c r="AG14" i="363"/>
  <c r="BN15" i="363"/>
  <c r="BO15" i="363" s="1"/>
  <c r="CJ20" i="363"/>
  <c r="CK20" i="363" s="1"/>
  <c r="BQ20" i="363"/>
  <c r="BR20" i="363" s="1"/>
  <c r="M22" i="363"/>
  <c r="L22" i="363"/>
  <c r="AA22" i="363"/>
  <c r="Z22" i="363"/>
  <c r="AO22" i="363"/>
  <c r="AN22" i="363"/>
  <c r="S15" i="363"/>
  <c r="M18" i="363"/>
  <c r="L18" i="363"/>
  <c r="AA18" i="363"/>
  <c r="Z18" i="363"/>
  <c r="AO18" i="363"/>
  <c r="AN18" i="363"/>
  <c r="L19" i="363"/>
  <c r="AN19" i="363"/>
  <c r="BK19" i="363"/>
  <c r="BL19" i="363" s="1"/>
  <c r="BE25" i="363"/>
  <c r="BF25" i="363" s="1"/>
  <c r="BX25" i="363"/>
  <c r="BY25" i="363" s="1"/>
  <c r="BQ25" i="363"/>
  <c r="BR25" i="363" s="1"/>
  <c r="CJ25" i="363"/>
  <c r="CK25" i="363" s="1"/>
  <c r="BE29" i="363"/>
  <c r="BF29" i="363" s="1"/>
  <c r="BX29" i="363"/>
  <c r="BY29" i="363" s="1"/>
  <c r="CD29" i="363"/>
  <c r="CE29" i="363" s="1"/>
  <c r="BK29" i="363"/>
  <c r="BL29" i="363" s="1"/>
  <c r="BQ29" i="363"/>
  <c r="BR29" i="363" s="1"/>
  <c r="CJ29" i="363"/>
  <c r="CK29" i="363" s="1"/>
  <c r="BH32" i="363"/>
  <c r="BI32" i="363" s="1"/>
  <c r="CA32" i="363"/>
  <c r="CB32" i="363" s="1"/>
  <c r="CG32" i="363"/>
  <c r="CH32" i="363" s="1"/>
  <c r="BN32" i="363"/>
  <c r="BO32" i="363" s="1"/>
  <c r="M24" i="363"/>
  <c r="L24" i="363"/>
  <c r="AA24" i="363"/>
  <c r="Z24" i="363"/>
  <c r="AO24" i="363"/>
  <c r="AN24" i="363"/>
  <c r="L25" i="363"/>
  <c r="AN25" i="363"/>
  <c r="BH28" i="363"/>
  <c r="BI28" i="363" s="1"/>
  <c r="CA28" i="363"/>
  <c r="CB28" i="363" s="1"/>
  <c r="CG28" i="363"/>
  <c r="CH28" i="363" s="1"/>
  <c r="BN28" i="363"/>
  <c r="BO28" i="363" s="1"/>
  <c r="CD25" i="363"/>
  <c r="CE25" i="363" s="1"/>
  <c r="BK25" i="363"/>
  <c r="BL25" i="363" s="1"/>
  <c r="BH29" i="363"/>
  <c r="BI29" i="363" s="1"/>
  <c r="CA29" i="363"/>
  <c r="CB29" i="363" s="1"/>
  <c r="CG29" i="363"/>
  <c r="CH29" i="363" s="1"/>
  <c r="BN29" i="363"/>
  <c r="BO29" i="363" s="1"/>
  <c r="BX32" i="363"/>
  <c r="BY32" i="363" s="1"/>
  <c r="BE32" i="363"/>
  <c r="BF32" i="363" s="1"/>
  <c r="BK32" i="363"/>
  <c r="BL32" i="363" s="1"/>
  <c r="CD32" i="363"/>
  <c r="CE32" i="363" s="1"/>
  <c r="CJ32" i="363"/>
  <c r="CK32" i="363" s="1"/>
  <c r="BQ32" i="363"/>
  <c r="BR32" i="363" s="1"/>
  <c r="CG26" i="363"/>
  <c r="CH26" i="363" s="1"/>
  <c r="L29" i="363"/>
  <c r="S29" i="363"/>
  <c r="Z29" i="363"/>
  <c r="AG29" i="363"/>
  <c r="AN29" i="363"/>
  <c r="BH30" i="363"/>
  <c r="BI30" i="363" s="1"/>
  <c r="CG30" i="363"/>
  <c r="CH30" i="363" s="1"/>
  <c r="BQ31" i="363"/>
  <c r="BR31" i="363" s="1"/>
  <c r="L28" i="363"/>
  <c r="S28" i="363"/>
  <c r="Z28" i="363"/>
  <c r="AG28" i="363"/>
  <c r="AN28" i="363"/>
  <c r="L32" i="363"/>
  <c r="S32" i="363"/>
  <c r="Z32" i="363"/>
  <c r="AG32" i="363"/>
  <c r="AN32" i="363"/>
  <c r="J12" i="243"/>
  <c r="BE12" i="243" s="1"/>
  <c r="BF12" i="243" s="1"/>
  <c r="J15" i="243"/>
  <c r="AU15" i="243" s="1"/>
  <c r="GN139" i="110" s="1"/>
  <c r="J17" i="243"/>
  <c r="AU17" i="243" s="1"/>
  <c r="GN65" i="110" s="1"/>
  <c r="J18" i="243"/>
  <c r="BX18" i="243" s="1"/>
  <c r="BY18" i="243" s="1"/>
  <c r="AP14" i="159" s="1"/>
  <c r="J21" i="243"/>
  <c r="BE21" i="243" s="1"/>
  <c r="BF21" i="243" s="1"/>
  <c r="R15" i="243"/>
  <c r="BK15" i="243" s="1"/>
  <c r="BL15" i="243" s="1"/>
  <c r="N20" i="243"/>
  <c r="BH20" i="243" s="1"/>
  <c r="BI20" i="243" s="1"/>
  <c r="J13" i="243"/>
  <c r="AU13" i="243" s="1"/>
  <c r="GN132" i="110" s="1"/>
  <c r="N14" i="243"/>
  <c r="BH14" i="243" s="1"/>
  <c r="BI14" i="243" s="1"/>
  <c r="N19" i="243"/>
  <c r="AV19" i="243" s="1"/>
  <c r="CG14" i="243"/>
  <c r="CH14" i="243" s="1"/>
  <c r="AS9" i="159" s="1"/>
  <c r="CG19" i="243"/>
  <c r="CH19" i="243" s="1"/>
  <c r="AS22" i="159" s="1"/>
  <c r="CG13" i="243"/>
  <c r="CH13" i="243" s="1"/>
  <c r="AS4" i="159" s="1"/>
  <c r="CG20" i="243"/>
  <c r="CH20" i="243" s="1"/>
  <c r="AS54" i="159" s="1"/>
  <c r="AX20" i="243"/>
  <c r="GQ156" i="110" s="1"/>
  <c r="CJ15" i="243"/>
  <c r="CK15" i="243" s="1"/>
  <c r="AT10" i="159" s="1"/>
  <c r="R21" i="243"/>
  <c r="CD21" i="243" s="1"/>
  <c r="CE21" i="243" s="1"/>
  <c r="AR17" i="159" s="1"/>
  <c r="N17" i="243"/>
  <c r="BH17" i="243" s="1"/>
  <c r="BI17" i="243" s="1"/>
  <c r="J19" i="243"/>
  <c r="BE19" i="243" s="1"/>
  <c r="BF19" i="243" s="1"/>
  <c r="R19" i="243"/>
  <c r="BK19" i="243" s="1"/>
  <c r="BL19" i="243" s="1"/>
  <c r="BQ19" i="243"/>
  <c r="BR19" i="243" s="1"/>
  <c r="J20" i="243"/>
  <c r="BE20" i="243" s="1"/>
  <c r="BF20" i="243" s="1"/>
  <c r="R20" i="243"/>
  <c r="BK20" i="243" s="1"/>
  <c r="BL20" i="243" s="1"/>
  <c r="J11" i="243"/>
  <c r="BX11" i="243" s="1"/>
  <c r="BY11" i="243" s="1"/>
  <c r="AP5" i="159" s="1"/>
  <c r="R13" i="243"/>
  <c r="CD13" i="243" s="1"/>
  <c r="CE13" i="243" s="1"/>
  <c r="AR4" i="159" s="1"/>
  <c r="J14" i="243"/>
  <c r="BX14" i="243" s="1"/>
  <c r="BY14" i="243" s="1"/>
  <c r="AP9" i="159" s="1"/>
  <c r="R14" i="243"/>
  <c r="CD14" i="243" s="1"/>
  <c r="CE14" i="243" s="1"/>
  <c r="AR9" i="159" s="1"/>
  <c r="R18" i="243"/>
  <c r="AW18" i="243" s="1"/>
  <c r="GP149" i="110" s="1"/>
  <c r="AX19" i="243"/>
  <c r="CG21" i="243"/>
  <c r="CH21" i="243" s="1"/>
  <c r="AS17" i="159" s="1"/>
  <c r="AY19" i="243"/>
  <c r="BQ18" i="243"/>
  <c r="BR18" i="243" s="1"/>
  <c r="AY18" i="243"/>
  <c r="GR149" i="110" s="1"/>
  <c r="N13" i="243"/>
  <c r="BH13" i="243" s="1"/>
  <c r="BI13" i="243" s="1"/>
  <c r="N15" i="243"/>
  <c r="CA15" i="243" s="1"/>
  <c r="CB15" i="243" s="1"/>
  <c r="AQ10" i="159" s="1"/>
  <c r="CG15" i="243"/>
  <c r="CH15" i="243" s="1"/>
  <c r="AS10" i="159" s="1"/>
  <c r="CG17" i="243"/>
  <c r="CH17" i="243" s="1"/>
  <c r="AS23" i="159" s="1"/>
  <c r="N16" i="243"/>
  <c r="BH16" i="243" s="1"/>
  <c r="BI16" i="243" s="1"/>
  <c r="CG16" i="243"/>
  <c r="CH16" i="243" s="1"/>
  <c r="AS19" i="159" s="1"/>
  <c r="N18" i="243"/>
  <c r="BH18" i="243" s="1"/>
  <c r="BI18" i="243" s="1"/>
  <c r="CG18" i="243"/>
  <c r="CH18" i="243" s="1"/>
  <c r="AS14" i="159" s="1"/>
  <c r="N21" i="243"/>
  <c r="CA21" i="243" s="1"/>
  <c r="CB21" i="243" s="1"/>
  <c r="AQ17" i="159" s="1"/>
  <c r="R17" i="243"/>
  <c r="BK17" i="243" s="1"/>
  <c r="BL17" i="243" s="1"/>
  <c r="J16" i="243"/>
  <c r="BX16" i="243" s="1"/>
  <c r="BY16" i="243" s="1"/>
  <c r="AP19" i="159" s="1"/>
  <c r="R16" i="243"/>
  <c r="CD16" i="243" s="1"/>
  <c r="CE16" i="243" s="1"/>
  <c r="AR19" i="159" s="1"/>
  <c r="CJ16" i="243"/>
  <c r="CK16" i="243" s="1"/>
  <c r="AT19" i="159" s="1"/>
  <c r="AX16" i="243"/>
  <c r="GQ75" i="110" s="1"/>
  <c r="AU16" i="243"/>
  <c r="GN75" i="110" s="1"/>
  <c r="BQ17" i="243"/>
  <c r="BR17" i="243" s="1"/>
  <c r="AY17" i="243"/>
  <c r="GR65" i="110" s="1"/>
  <c r="AX21" i="243"/>
  <c r="GQ34" i="110" s="1"/>
  <c r="AY21" i="243"/>
  <c r="GR34" i="110" s="1"/>
  <c r="AX15" i="243"/>
  <c r="GQ139" i="110" s="1"/>
  <c r="AY15" i="243"/>
  <c r="GR139" i="110" s="1"/>
  <c r="AX14" i="243"/>
  <c r="GQ44" i="110" s="1"/>
  <c r="AY14" i="243"/>
  <c r="GR44" i="110" s="1"/>
  <c r="R12" i="243"/>
  <c r="CD12" i="243" s="1"/>
  <c r="CE12" i="243" s="1"/>
  <c r="AR8" i="159" s="1"/>
  <c r="N11" i="243"/>
  <c r="CA11" i="243" s="1"/>
  <c r="CB11" i="243" s="1"/>
  <c r="AQ5" i="159" s="1"/>
  <c r="BQ13" i="243"/>
  <c r="BR13" i="243" s="1"/>
  <c r="CJ13" i="243"/>
  <c r="CK13" i="243" s="1"/>
  <c r="AT4" i="159" s="1"/>
  <c r="AY13" i="243"/>
  <c r="GR132" i="110" s="1"/>
  <c r="N12" i="243"/>
  <c r="CA12" i="243" s="1"/>
  <c r="CB12" i="243" s="1"/>
  <c r="AQ8" i="159" s="1"/>
  <c r="AX13" i="243"/>
  <c r="GQ132" i="110" s="1"/>
  <c r="BQ25" i="243"/>
  <c r="BR25" i="243" s="1"/>
  <c r="CG24" i="243"/>
  <c r="CH24" i="243" s="1"/>
  <c r="BN12" i="243"/>
  <c r="BO12" i="243" s="1"/>
  <c r="AX12" i="243"/>
  <c r="GQ5" i="110" s="1"/>
  <c r="CJ20" i="243"/>
  <c r="CK20" i="243" s="1"/>
  <c r="AT54" i="159" s="1"/>
  <c r="CA26" i="243"/>
  <c r="CB26" i="243" s="1"/>
  <c r="CJ17" i="243"/>
  <c r="CK17" i="243" s="1"/>
  <c r="AT23" i="159" s="1"/>
  <c r="CJ27" i="243"/>
  <c r="CK27" i="243" s="1"/>
  <c r="CG11" i="243"/>
  <c r="CH11" i="243" s="1"/>
  <c r="AS5" i="159" s="1"/>
  <c r="BN21" i="243"/>
  <c r="BO21" i="243" s="1"/>
  <c r="BQ22" i="243"/>
  <c r="BR22" i="243" s="1"/>
  <c r="CD25" i="243"/>
  <c r="CE25" i="243" s="1"/>
  <c r="CD27" i="243"/>
  <c r="CE27" i="243" s="1"/>
  <c r="AY12" i="243"/>
  <c r="GR5" i="110" s="1"/>
  <c r="CG26" i="243"/>
  <c r="CH26" i="243" s="1"/>
  <c r="BX27" i="243"/>
  <c r="BY27" i="243" s="1"/>
  <c r="CJ11" i="243"/>
  <c r="CK11" i="243" s="1"/>
  <c r="AT5" i="159" s="1"/>
  <c r="AY11" i="243"/>
  <c r="GR81" i="110" s="1"/>
  <c r="BH28" i="243"/>
  <c r="BI28" i="243" s="1"/>
  <c r="CJ12" i="243"/>
  <c r="CK12" i="243" s="1"/>
  <c r="AT8" i="159" s="1"/>
  <c r="CG23" i="243"/>
  <c r="CH23" i="243" s="1"/>
  <c r="BH27" i="243"/>
  <c r="BI27" i="243" s="1"/>
  <c r="CJ29" i="243"/>
  <c r="CK29" i="243" s="1"/>
  <c r="BH23" i="243"/>
  <c r="BI23" i="243" s="1"/>
  <c r="CJ14" i="243"/>
  <c r="CK14" i="243" s="1"/>
  <c r="AT9" i="159" s="1"/>
  <c r="BQ16" i="243"/>
  <c r="BR16" i="243" s="1"/>
  <c r="CJ18" i="243"/>
  <c r="CK18" i="243" s="1"/>
  <c r="AT14" i="159" s="1"/>
  <c r="BK23" i="243"/>
  <c r="BL23" i="243" s="1"/>
  <c r="CA24" i="243"/>
  <c r="CB24" i="243" s="1"/>
  <c r="BX25" i="243"/>
  <c r="BY25" i="243" s="1"/>
  <c r="CG27" i="243"/>
  <c r="CH27" i="243" s="1"/>
  <c r="CG12" i="243"/>
  <c r="CH12" i="243" s="1"/>
  <c r="AS8" i="159" s="1"/>
  <c r="CJ19" i="243"/>
  <c r="CK19" i="243" s="1"/>
  <c r="AT22" i="159" s="1"/>
  <c r="CG28" i="243"/>
  <c r="CH28" i="243" s="1"/>
  <c r="BK29" i="243"/>
  <c r="BL29" i="243" s="1"/>
  <c r="BX29" i="243"/>
  <c r="BY29" i="243" s="1"/>
  <c r="R16" i="362"/>
  <c r="CD16" i="362" s="1"/>
  <c r="CE16" i="362" s="1"/>
  <c r="N16" i="362"/>
  <c r="BH16" i="362" s="1"/>
  <c r="BI16" i="362" s="1"/>
  <c r="J16" i="362"/>
  <c r="AU16" i="362" s="1"/>
  <c r="GS71" i="110" s="1"/>
  <c r="BQ16" i="362"/>
  <c r="BR16" i="362" s="1"/>
  <c r="AY16" i="362"/>
  <c r="GW71" i="110" s="1"/>
  <c r="AX16" i="362"/>
  <c r="GV71" i="110" s="1"/>
  <c r="R14" i="362"/>
  <c r="CD14" i="362" s="1"/>
  <c r="CE14" i="362" s="1"/>
  <c r="N17" i="362"/>
  <c r="CA17" i="362" s="1"/>
  <c r="CB17" i="362" s="1"/>
  <c r="N14" i="362"/>
  <c r="BH14" i="362" s="1"/>
  <c r="BI14" i="362" s="1"/>
  <c r="N18" i="362"/>
  <c r="CA18" i="362" s="1"/>
  <c r="CB18" i="362" s="1"/>
  <c r="AV15" i="159" s="1"/>
  <c r="AV61" i="159" s="1"/>
  <c r="J14" i="362"/>
  <c r="BE14" i="362" s="1"/>
  <c r="BF14" i="362" s="1"/>
  <c r="R17" i="362"/>
  <c r="BK17" i="362" s="1"/>
  <c r="BL17" i="362" s="1"/>
  <c r="N13" i="362"/>
  <c r="CA13" i="362" s="1"/>
  <c r="CB13" i="362" s="1"/>
  <c r="J17" i="362"/>
  <c r="BX17" i="362" s="1"/>
  <c r="BY17" i="362" s="1"/>
  <c r="BQ14" i="362"/>
  <c r="BR14" i="362" s="1"/>
  <c r="BN17" i="362"/>
  <c r="BO17" i="362" s="1"/>
  <c r="BN12" i="362"/>
  <c r="BO12" i="362" s="1"/>
  <c r="AX15" i="158" s="1"/>
  <c r="BN18" i="362"/>
  <c r="BO18" i="362" s="1"/>
  <c r="AX12" i="158" s="1"/>
  <c r="AX18" i="362"/>
  <c r="GV141" i="110" s="1"/>
  <c r="R13" i="362"/>
  <c r="CD13" i="362" s="1"/>
  <c r="CE13" i="362" s="1"/>
  <c r="J15" i="362"/>
  <c r="BX15" i="362" s="1"/>
  <c r="BY15" i="362" s="1"/>
  <c r="R15" i="362"/>
  <c r="CD15" i="362" s="1"/>
  <c r="CE15" i="362" s="1"/>
  <c r="CJ15" i="362"/>
  <c r="CK15" i="362" s="1"/>
  <c r="J18" i="362"/>
  <c r="BX18" i="362" s="1"/>
  <c r="BY18" i="362" s="1"/>
  <c r="AU15" i="159" s="1"/>
  <c r="AU61" i="159" s="1"/>
  <c r="R18" i="362"/>
  <c r="BK18" i="362" s="1"/>
  <c r="BL18" i="362" s="1"/>
  <c r="AW12" i="158" s="1"/>
  <c r="N12" i="362"/>
  <c r="CA12" i="362" s="1"/>
  <c r="CB12" i="362" s="1"/>
  <c r="J13" i="362"/>
  <c r="AU13" i="362" s="1"/>
  <c r="GS62" i="110" s="1"/>
  <c r="N15" i="362"/>
  <c r="BH15" i="362" s="1"/>
  <c r="BI15" i="362" s="1"/>
  <c r="CG15" i="362"/>
  <c r="CH15" i="362" s="1"/>
  <c r="CJ30" i="362"/>
  <c r="CK30" i="362" s="1"/>
  <c r="CJ21" i="362"/>
  <c r="CK21" i="362" s="1"/>
  <c r="AY17" i="362"/>
  <c r="GW50" i="110" s="1"/>
  <c r="AX17" i="362"/>
  <c r="GV50" i="110" s="1"/>
  <c r="AY14" i="362"/>
  <c r="GW63" i="110" s="1"/>
  <c r="AX14" i="362"/>
  <c r="GV63" i="110" s="1"/>
  <c r="N11" i="362"/>
  <c r="CA11" i="362" s="1"/>
  <c r="CB11" i="362" s="1"/>
  <c r="BN13" i="362"/>
  <c r="BO13" i="362" s="1"/>
  <c r="CG13" i="362"/>
  <c r="CH13" i="362" s="1"/>
  <c r="AX13" i="362"/>
  <c r="GV62" i="110" s="1"/>
  <c r="BQ13" i="362"/>
  <c r="BR13" i="362" s="1"/>
  <c r="AY13" i="362"/>
  <c r="GW62" i="110" s="1"/>
  <c r="R12" i="362"/>
  <c r="AW12" i="362" s="1"/>
  <c r="GU157" i="110" s="1"/>
  <c r="BE27" i="362"/>
  <c r="BF27" i="362" s="1"/>
  <c r="J11" i="362"/>
  <c r="BE11" i="362" s="1"/>
  <c r="BF11" i="362" s="1"/>
  <c r="BQ11" i="362"/>
  <c r="BR11" i="362" s="1"/>
  <c r="J12" i="362"/>
  <c r="BX12" i="362" s="1"/>
  <c r="BY12" i="362" s="1"/>
  <c r="CG28" i="362"/>
  <c r="CH28" i="362" s="1"/>
  <c r="R11" i="362"/>
  <c r="CD11" i="362" s="1"/>
  <c r="CE11" i="362" s="1"/>
  <c r="AY12" i="362"/>
  <c r="GW157" i="110" s="1"/>
  <c r="BE19" i="362"/>
  <c r="BF19" i="362" s="1"/>
  <c r="AX12" i="362"/>
  <c r="GV157" i="110" s="1"/>
  <c r="BX22" i="362"/>
  <c r="BY22" i="362" s="1"/>
  <c r="CD23" i="362"/>
  <c r="CE23" i="362" s="1"/>
  <c r="CG25" i="362"/>
  <c r="CH25" i="362" s="1"/>
  <c r="CJ29" i="362"/>
  <c r="CK29" i="362" s="1"/>
  <c r="CG11" i="362"/>
  <c r="CH11" i="362" s="1"/>
  <c r="BX21" i="362"/>
  <c r="BY21" i="362" s="1"/>
  <c r="CG21" i="362"/>
  <c r="CH21" i="362" s="1"/>
  <c r="BE23" i="362"/>
  <c r="BF23" i="362" s="1"/>
  <c r="CJ14" i="362"/>
  <c r="CK14" i="362" s="1"/>
  <c r="BK27" i="362"/>
  <c r="BL27" i="362" s="1"/>
  <c r="CJ18" i="362"/>
  <c r="CK18" i="362" s="1"/>
  <c r="AY15" i="159" s="1"/>
  <c r="AY61" i="159" s="1"/>
  <c r="BH20" i="362"/>
  <c r="BI20" i="362" s="1"/>
  <c r="BH29" i="362"/>
  <c r="BI29" i="362" s="1"/>
  <c r="CJ13" i="362"/>
  <c r="CK13" i="362" s="1"/>
  <c r="CG17" i="362"/>
  <c r="CH17" i="362" s="1"/>
  <c r="CD19" i="362"/>
  <c r="CE19" i="362" s="1"/>
  <c r="CJ19" i="362"/>
  <c r="CK19" i="362" s="1"/>
  <c r="BK21" i="362"/>
  <c r="BL21" i="362" s="1"/>
  <c r="BK22" i="362"/>
  <c r="BL22" i="362" s="1"/>
  <c r="BQ23" i="362"/>
  <c r="BR23" i="362" s="1"/>
  <c r="CG24" i="362"/>
  <c r="CH24" i="362" s="1"/>
  <c r="BH25" i="362"/>
  <c r="BI25" i="362" s="1"/>
  <c r="BH28" i="362"/>
  <c r="BI28" i="362" s="1"/>
  <c r="BX29" i="362"/>
  <c r="BY29" i="362" s="1"/>
  <c r="CG29" i="362"/>
  <c r="CH29" i="362" s="1"/>
  <c r="BE31" i="362"/>
  <c r="BF31" i="362" s="1"/>
  <c r="CD31" i="362"/>
  <c r="CE31" i="362" s="1"/>
  <c r="CG12" i="362"/>
  <c r="CH12" i="362" s="1"/>
  <c r="CG18" i="362"/>
  <c r="CH18" i="362" s="1"/>
  <c r="AX15" i="159" s="1"/>
  <c r="AX61" i="159" s="1"/>
  <c r="CA22" i="362"/>
  <c r="CB22" i="362" s="1"/>
  <c r="CJ22" i="362"/>
  <c r="CK22" i="362" s="1"/>
  <c r="BH24" i="362"/>
  <c r="BI24" i="362" s="1"/>
  <c r="BX25" i="362"/>
  <c r="BY25" i="362" s="1"/>
  <c r="BX26" i="362"/>
  <c r="BY26" i="362" s="1"/>
  <c r="CJ27" i="362"/>
  <c r="CK27" i="362" s="1"/>
  <c r="BK29" i="362"/>
  <c r="BL29" i="362" s="1"/>
  <c r="BX30" i="362"/>
  <c r="BY30" i="362" s="1"/>
  <c r="BQ31" i="362"/>
  <c r="BR31" i="362" s="1"/>
  <c r="CJ16" i="362"/>
  <c r="CK16" i="362" s="1"/>
  <c r="CG20" i="362"/>
  <c r="CH20" i="362" s="1"/>
  <c r="BH21" i="362"/>
  <c r="BI21" i="362" s="1"/>
  <c r="BK25" i="362"/>
  <c r="BL25" i="362" s="1"/>
  <c r="BK26" i="362"/>
  <c r="BL26" i="362" s="1"/>
  <c r="CJ26" i="362"/>
  <c r="CK26" i="362" s="1"/>
  <c r="BK30" i="362"/>
  <c r="BL30" i="362" s="1"/>
  <c r="BN14" i="362"/>
  <c r="BO14" i="362" s="1"/>
  <c r="BX20" i="362"/>
  <c r="BY20" i="362" s="1"/>
  <c r="BE20" i="362"/>
  <c r="BF20" i="362" s="1"/>
  <c r="BK20" i="362"/>
  <c r="BL20" i="362" s="1"/>
  <c r="CD20" i="362"/>
  <c r="CE20" i="362" s="1"/>
  <c r="CJ20" i="362"/>
  <c r="CK20" i="362" s="1"/>
  <c r="BQ20" i="362"/>
  <c r="BR20" i="362" s="1"/>
  <c r="BN30" i="362"/>
  <c r="BO30" i="362" s="1"/>
  <c r="BN15" i="362"/>
  <c r="BO15" i="362" s="1"/>
  <c r="BQ17" i="362"/>
  <c r="BR17" i="362" s="1"/>
  <c r="BX28" i="362"/>
  <c r="BY28" i="362" s="1"/>
  <c r="BE28" i="362"/>
  <c r="BF28" i="362" s="1"/>
  <c r="BK28" i="362"/>
  <c r="BL28" i="362" s="1"/>
  <c r="CD28" i="362"/>
  <c r="CE28" i="362" s="1"/>
  <c r="CJ28" i="362"/>
  <c r="CK28" i="362" s="1"/>
  <c r="BQ28" i="362"/>
  <c r="BR28" i="362" s="1"/>
  <c r="CA30" i="362"/>
  <c r="CB30" i="362" s="1"/>
  <c r="BN16" i="362"/>
  <c r="BO16" i="362" s="1"/>
  <c r="BN26" i="362"/>
  <c r="BO26" i="362" s="1"/>
  <c r="BN22" i="362"/>
  <c r="BO22" i="362" s="1"/>
  <c r="BX24" i="362"/>
  <c r="BY24" i="362" s="1"/>
  <c r="BE24" i="362"/>
  <c r="BF24" i="362" s="1"/>
  <c r="BK24" i="362"/>
  <c r="BL24" i="362" s="1"/>
  <c r="CD24" i="362"/>
  <c r="CE24" i="362" s="1"/>
  <c r="CJ24" i="362"/>
  <c r="CK24" i="362" s="1"/>
  <c r="BQ24" i="362"/>
  <c r="BR24" i="362" s="1"/>
  <c r="CA26" i="362"/>
  <c r="CB26" i="362" s="1"/>
  <c r="BN19" i="362"/>
  <c r="BO19" i="362" s="1"/>
  <c r="CA19" i="362"/>
  <c r="CB19" i="362" s="1"/>
  <c r="BN23" i="362"/>
  <c r="BO23" i="362" s="1"/>
  <c r="CA23" i="362"/>
  <c r="CB23" i="362" s="1"/>
  <c r="BN27" i="362"/>
  <c r="BO27" i="362" s="1"/>
  <c r="CA27" i="362"/>
  <c r="CB27" i="362" s="1"/>
  <c r="BN31" i="362"/>
  <c r="BO31" i="362" s="1"/>
  <c r="CA31" i="362"/>
  <c r="CB31" i="362" s="1"/>
  <c r="BX24" i="243"/>
  <c r="BY24" i="243" s="1"/>
  <c r="BE24" i="243"/>
  <c r="BF24" i="243" s="1"/>
  <c r="BK24" i="243"/>
  <c r="BL24" i="243" s="1"/>
  <c r="CD24" i="243"/>
  <c r="CE24" i="243" s="1"/>
  <c r="CJ24" i="243"/>
  <c r="CK24" i="243" s="1"/>
  <c r="BQ24" i="243"/>
  <c r="BR24" i="243" s="1"/>
  <c r="BX28" i="243"/>
  <c r="BY28" i="243" s="1"/>
  <c r="BE28" i="243"/>
  <c r="BF28" i="243" s="1"/>
  <c r="BK28" i="243"/>
  <c r="BL28" i="243" s="1"/>
  <c r="CD28" i="243"/>
  <c r="CE28" i="243" s="1"/>
  <c r="CJ28" i="243"/>
  <c r="CK28" i="243" s="1"/>
  <c r="BQ28" i="243"/>
  <c r="BR28" i="243" s="1"/>
  <c r="BQ11" i="243"/>
  <c r="BR11" i="243" s="1"/>
  <c r="CD11" i="243"/>
  <c r="CE11" i="243" s="1"/>
  <c r="AR5" i="159" s="1"/>
  <c r="BN14" i="243"/>
  <c r="BO14" i="243" s="1"/>
  <c r="BQ15" i="243"/>
  <c r="BR15" i="243" s="1"/>
  <c r="CA22" i="243"/>
  <c r="CB22" i="243" s="1"/>
  <c r="BE26" i="243"/>
  <c r="BF26" i="243" s="1"/>
  <c r="BX26" i="243"/>
  <c r="BY26" i="243" s="1"/>
  <c r="CD26" i="243"/>
  <c r="CE26" i="243" s="1"/>
  <c r="BK26" i="243"/>
  <c r="BL26" i="243" s="1"/>
  <c r="BQ26" i="243"/>
  <c r="BR26" i="243" s="1"/>
  <c r="CJ26" i="243"/>
  <c r="CK26" i="243" s="1"/>
  <c r="BN13" i="243"/>
  <c r="BO13" i="243" s="1"/>
  <c r="BN15" i="243"/>
  <c r="BO15" i="243" s="1"/>
  <c r="CJ21" i="243"/>
  <c r="CK21" i="243" s="1"/>
  <c r="AT17" i="159" s="1"/>
  <c r="BN20" i="243"/>
  <c r="BO20" i="243" s="1"/>
  <c r="CG22" i="243"/>
  <c r="CH22" i="243" s="1"/>
  <c r="BX23" i="243"/>
  <c r="BY23" i="243" s="1"/>
  <c r="BN19" i="243"/>
  <c r="BO19" i="243" s="1"/>
  <c r="BE22" i="243"/>
  <c r="BF22" i="243" s="1"/>
  <c r="CD22" i="243"/>
  <c r="CE22" i="243" s="1"/>
  <c r="BN30" i="243"/>
  <c r="BO30" i="243" s="1"/>
  <c r="CA30" i="243"/>
  <c r="CB30" i="243" s="1"/>
  <c r="BE31" i="243"/>
  <c r="BF31" i="243" s="1"/>
  <c r="BQ31" i="243"/>
  <c r="BR31" i="243" s="1"/>
  <c r="CD31" i="243"/>
  <c r="CE31" i="243" s="1"/>
  <c r="BH25" i="243"/>
  <c r="BI25" i="243" s="1"/>
  <c r="CG25" i="243"/>
  <c r="CH25" i="243" s="1"/>
  <c r="BH29" i="243"/>
  <c r="BI29" i="243" s="1"/>
  <c r="CG29" i="243"/>
  <c r="CH29" i="243" s="1"/>
  <c r="BK30" i="243"/>
  <c r="BL30" i="243" s="1"/>
  <c r="BX30" i="243"/>
  <c r="BY30" i="243" s="1"/>
  <c r="CJ30" i="243"/>
  <c r="CK30" i="243" s="1"/>
  <c r="BN31" i="243"/>
  <c r="BO31" i="243" s="1"/>
  <c r="CA31" i="243"/>
  <c r="CB31" i="243" s="1"/>
  <c r="AN15" i="310"/>
  <c r="L12" i="310"/>
  <c r="L11" i="310"/>
  <c r="BK11" i="310"/>
  <c r="BL11" i="310" s="1"/>
  <c r="AM12" i="158" s="1"/>
  <c r="BE16" i="310"/>
  <c r="BF16" i="310" s="1"/>
  <c r="BN16" i="310"/>
  <c r="BO16" i="310" s="1"/>
  <c r="CD16" i="310"/>
  <c r="CE16" i="310" s="1"/>
  <c r="L13" i="310"/>
  <c r="BQ20" i="310"/>
  <c r="BR20" i="310" s="1"/>
  <c r="BE27" i="310"/>
  <c r="BF27" i="310" s="1"/>
  <c r="BN27" i="310"/>
  <c r="BO27" i="310" s="1"/>
  <c r="CD27" i="310"/>
  <c r="CE27" i="310" s="1"/>
  <c r="BE24" i="310"/>
  <c r="BF24" i="310" s="1"/>
  <c r="BE20" i="310"/>
  <c r="BF20" i="310" s="1"/>
  <c r="BK24" i="310"/>
  <c r="BL24" i="310" s="1"/>
  <c r="CA24" i="310"/>
  <c r="CB24" i="310" s="1"/>
  <c r="BE26" i="310"/>
  <c r="BF26" i="310" s="1"/>
  <c r="CA19" i="310"/>
  <c r="CB19" i="310" s="1"/>
  <c r="CJ17" i="310"/>
  <c r="CK17" i="310" s="1"/>
  <c r="BX25" i="310"/>
  <c r="BY25" i="310" s="1"/>
  <c r="CG25" i="310"/>
  <c r="CH25" i="310" s="1"/>
  <c r="CD18" i="310"/>
  <c r="CE18" i="310" s="1"/>
  <c r="CA11" i="310"/>
  <c r="CB11" i="310" s="1"/>
  <c r="AL15" i="159" s="1"/>
  <c r="BQ18" i="310"/>
  <c r="BR18" i="310" s="1"/>
  <c r="BN19" i="310"/>
  <c r="BO19" i="310" s="1"/>
  <c r="BE18" i="310"/>
  <c r="BF18" i="310" s="1"/>
  <c r="BQ24" i="310"/>
  <c r="BR24" i="310" s="1"/>
  <c r="BK29" i="310"/>
  <c r="BL29" i="310" s="1"/>
  <c r="CA29" i="310"/>
  <c r="CB29" i="310" s="1"/>
  <c r="AX11" i="310"/>
  <c r="AH141" i="110" s="1"/>
  <c r="CA27" i="310"/>
  <c r="CB27" i="310" s="1"/>
  <c r="BK28" i="310"/>
  <c r="BL28" i="310" s="1"/>
  <c r="BH18" i="310"/>
  <c r="BI18" i="310" s="1"/>
  <c r="BQ19" i="310"/>
  <c r="BR19" i="310" s="1"/>
  <c r="CD19" i="310"/>
  <c r="CE19" i="310" s="1"/>
  <c r="BN20" i="310"/>
  <c r="BO20" i="310" s="1"/>
  <c r="CD20" i="310"/>
  <c r="CE20" i="310" s="1"/>
  <c r="BK21" i="310"/>
  <c r="BL21" i="310" s="1"/>
  <c r="BN24" i="310"/>
  <c r="BO24" i="310" s="1"/>
  <c r="CG26" i="310"/>
  <c r="CH26" i="310" s="1"/>
  <c r="BQ27" i="310"/>
  <c r="BR27" i="310" s="1"/>
  <c r="BE28" i="310"/>
  <c r="BF28" i="310" s="1"/>
  <c r="BQ28" i="310"/>
  <c r="BR28" i="310" s="1"/>
  <c r="CJ29" i="310"/>
  <c r="CK29" i="310" s="1"/>
  <c r="CA28" i="310"/>
  <c r="CB28" i="310" s="1"/>
  <c r="CG18" i="310"/>
  <c r="CH18" i="310" s="1"/>
  <c r="CA21" i="310"/>
  <c r="CB21" i="310" s="1"/>
  <c r="BK22" i="310"/>
  <c r="BL22" i="310" s="1"/>
  <c r="BH26" i="310"/>
  <c r="BI26" i="310" s="1"/>
  <c r="BN28" i="310"/>
  <c r="BO28" i="310" s="1"/>
  <c r="CA20" i="310"/>
  <c r="CB20" i="310" s="1"/>
  <c r="BQ26" i="310"/>
  <c r="BR26" i="310" s="1"/>
  <c r="CD26" i="310"/>
  <c r="CE26" i="310" s="1"/>
  <c r="CG11" i="310"/>
  <c r="CH11" i="310" s="1"/>
  <c r="AN15" i="159" s="1"/>
  <c r="CD11" i="310"/>
  <c r="CE11" i="310" s="1"/>
  <c r="AM15" i="159" s="1"/>
  <c r="BH23" i="310"/>
  <c r="BI23" i="310" s="1"/>
  <c r="CG23" i="310"/>
  <c r="CH23" i="310" s="1"/>
  <c r="BX30" i="310"/>
  <c r="BY30" i="310" s="1"/>
  <c r="CA25" i="310"/>
  <c r="CB25" i="310" s="1"/>
  <c r="BH25" i="310"/>
  <c r="BI25" i="310" s="1"/>
  <c r="CD25" i="310"/>
  <c r="CE25" i="310" s="1"/>
  <c r="BK25" i="310"/>
  <c r="BL25" i="310" s="1"/>
  <c r="BQ25" i="310"/>
  <c r="BR25" i="310" s="1"/>
  <c r="CJ25" i="310"/>
  <c r="CK25" i="310" s="1"/>
  <c r="BK15" i="310"/>
  <c r="BL15" i="310" s="1"/>
  <c r="CD15" i="310"/>
  <c r="CE15" i="310" s="1"/>
  <c r="CJ15" i="310"/>
  <c r="CK15" i="310" s="1"/>
  <c r="BQ15" i="310"/>
  <c r="BR15" i="310" s="1"/>
  <c r="BX23" i="310"/>
  <c r="BY23" i="310" s="1"/>
  <c r="BE23" i="310"/>
  <c r="BF23" i="310" s="1"/>
  <c r="BK23" i="310"/>
  <c r="BL23" i="310" s="1"/>
  <c r="CD23" i="310"/>
  <c r="CE23" i="310" s="1"/>
  <c r="CJ23" i="310"/>
  <c r="CK23" i="310" s="1"/>
  <c r="BQ23" i="310"/>
  <c r="BR23" i="310" s="1"/>
  <c r="CA30" i="310"/>
  <c r="CB30" i="310" s="1"/>
  <c r="BH30" i="310"/>
  <c r="BI30" i="310" s="1"/>
  <c r="CG30" i="310"/>
  <c r="CH30" i="310" s="1"/>
  <c r="CJ30" i="310"/>
  <c r="CK30" i="310" s="1"/>
  <c r="BH17" i="310"/>
  <c r="BI17" i="310" s="1"/>
  <c r="BN21" i="310"/>
  <c r="BO21" i="310" s="1"/>
  <c r="BX21" i="310"/>
  <c r="BY21" i="310" s="1"/>
  <c r="BH22" i="310"/>
  <c r="BI22" i="310" s="1"/>
  <c r="BQ31" i="310"/>
  <c r="BR31" i="310" s="1"/>
  <c r="CA31" i="310"/>
  <c r="CB31" i="310" s="1"/>
  <c r="BN17" i="310"/>
  <c r="BO17" i="310" s="1"/>
  <c r="BX17" i="310"/>
  <c r="BY17" i="310" s="1"/>
  <c r="BE19" i="310"/>
  <c r="BF19" i="310" s="1"/>
  <c r="CG31" i="310"/>
  <c r="CH31" i="310" s="1"/>
  <c r="BH16" i="310"/>
  <c r="BI16" i="310" s="1"/>
  <c r="BQ16" i="310"/>
  <c r="BR16" i="310" s="1"/>
  <c r="BK17" i="310"/>
  <c r="BL17" i="310" s="1"/>
  <c r="CJ21" i="310"/>
  <c r="CK21" i="310" s="1"/>
  <c r="BN29" i="310"/>
  <c r="BO29" i="310" s="1"/>
  <c r="BX29" i="310"/>
  <c r="BY29" i="310" s="1"/>
  <c r="BE31" i="310"/>
  <c r="BF31" i="310" s="1"/>
  <c r="CD31" i="310"/>
  <c r="CE31" i="310" s="1"/>
  <c r="IX3" i="158"/>
  <c r="FR3" i="158"/>
  <c r="S11" i="361"/>
  <c r="Z13" i="361"/>
  <c r="L13" i="361"/>
  <c r="L14" i="361"/>
  <c r="S12" i="361"/>
  <c r="L31" i="361"/>
  <c r="S31" i="361"/>
  <c r="Z31" i="361"/>
  <c r="AG31" i="361"/>
  <c r="AN31" i="361"/>
  <c r="L11" i="361"/>
  <c r="Z11" i="361"/>
  <c r="S14" i="361"/>
  <c r="L12" i="361"/>
  <c r="Z12" i="361"/>
  <c r="S13" i="361"/>
  <c r="AA14" i="361"/>
  <c r="O60" i="159"/>
  <c r="CB3" i="159"/>
  <c r="CW3" i="159"/>
  <c r="CC3" i="159"/>
  <c r="N60" i="159"/>
  <c r="CA60" i="159"/>
  <c r="CV61" i="159"/>
  <c r="U76" i="158"/>
  <c r="CP76" i="158"/>
  <c r="FR75" i="158"/>
  <c r="IY75" i="158"/>
  <c r="N3" i="158"/>
  <c r="CA3" i="158"/>
  <c r="CR3" i="158"/>
  <c r="FP3" i="158"/>
  <c r="FT3" i="158"/>
  <c r="IW3" i="158"/>
  <c r="P3" i="158"/>
  <c r="CB3" i="158"/>
  <c r="CO3" i="158"/>
  <c r="FQ3" i="158"/>
  <c r="IU75" i="158"/>
  <c r="IU3" i="158"/>
  <c r="CP3" i="158"/>
  <c r="CC3" i="158"/>
  <c r="IY3" i="158"/>
  <c r="N75" i="158"/>
  <c r="BZ3" i="158"/>
  <c r="CQ3" i="158"/>
  <c r="CQ76" i="158"/>
  <c r="FS3" i="158"/>
  <c r="FS75" i="158"/>
  <c r="IV3" i="158"/>
  <c r="IV75" i="158"/>
  <c r="O3" i="158"/>
  <c r="BY3" i="158"/>
  <c r="P75" i="158"/>
  <c r="CO76" i="158"/>
  <c r="FQ75" i="158"/>
  <c r="IX75" i="158"/>
  <c r="O75" i="158"/>
  <c r="CR76" i="158"/>
  <c r="FP75" i="158"/>
  <c r="FT75" i="158"/>
  <c r="IW75" i="158"/>
  <c r="BZ60" i="159"/>
  <c r="CU3" i="159"/>
  <c r="CV3" i="159"/>
  <c r="EV107" i="110"/>
  <c r="D134" i="110"/>
  <c r="I134" i="110" s="1"/>
  <c r="D159" i="110"/>
  <c r="I159" i="110" s="1"/>
  <c r="FW199" i="110"/>
  <c r="D86" i="110"/>
  <c r="FY84" i="110"/>
  <c r="FX67" i="110"/>
  <c r="FS164" i="110"/>
  <c r="FZ115" i="110"/>
  <c r="FW21" i="110"/>
  <c r="FV72" i="110"/>
  <c r="ER152" i="110"/>
  <c r="D130" i="110"/>
  <c r="I130" i="110" s="1"/>
  <c r="D137" i="110"/>
  <c r="FB92" i="110"/>
  <c r="FC52" i="110"/>
  <c r="FX13" i="110"/>
  <c r="FY134" i="110"/>
  <c r="FT152" i="110"/>
  <c r="FY159" i="110"/>
  <c r="EO157" i="110"/>
  <c r="FW151" i="110"/>
  <c r="FZ102" i="110"/>
  <c r="FT74" i="110"/>
  <c r="FW86" i="110"/>
  <c r="FY111" i="110"/>
  <c r="EX29" i="110"/>
  <c r="HV206" i="110"/>
  <c r="EB107" i="110"/>
  <c r="D109" i="110"/>
  <c r="I109" i="110" s="1"/>
  <c r="FY35" i="110"/>
  <c r="FX168" i="110"/>
  <c r="FS106" i="110"/>
  <c r="D31" i="110"/>
  <c r="D172" i="110"/>
  <c r="I172" i="110" s="1"/>
  <c r="FE163" i="110"/>
  <c r="EB152" i="110"/>
  <c r="L12" i="359"/>
  <c r="Z12" i="359"/>
  <c r="L16" i="359"/>
  <c r="Z16" i="359"/>
  <c r="S17" i="359"/>
  <c r="BW17" i="359"/>
  <c r="S12" i="359"/>
  <c r="S16" i="359"/>
  <c r="S19" i="359"/>
  <c r="L19" i="359"/>
  <c r="Z17" i="359"/>
  <c r="BZ17" i="359"/>
  <c r="AN15" i="359"/>
  <c r="AG15" i="359"/>
  <c r="Z15" i="359"/>
  <c r="L15" i="359"/>
  <c r="AN16" i="359"/>
  <c r="AG16" i="359"/>
  <c r="AN18" i="359"/>
  <c r="AG18" i="359"/>
  <c r="Z18" i="359"/>
  <c r="L18" i="359"/>
  <c r="AN12" i="359"/>
  <c r="AG12" i="359"/>
  <c r="BN20" i="359"/>
  <c r="BO20" i="359" s="1"/>
  <c r="L13" i="359"/>
  <c r="S13" i="359"/>
  <c r="Z13" i="359"/>
  <c r="AG13" i="359"/>
  <c r="AN13" i="359"/>
  <c r="CJ30" i="359"/>
  <c r="CK30" i="359" s="1"/>
  <c r="CJ25" i="359"/>
  <c r="CK25" i="359" s="1"/>
  <c r="BK25" i="359"/>
  <c r="BL25" i="359" s="1"/>
  <c r="BK28" i="359"/>
  <c r="BL28" i="359" s="1"/>
  <c r="BQ28" i="359"/>
  <c r="BR28" i="359" s="1"/>
  <c r="L14" i="359"/>
  <c r="S14" i="359"/>
  <c r="Z14" i="359"/>
  <c r="AG14" i="359"/>
  <c r="AN14" i="359"/>
  <c r="AO14" i="359" s="1"/>
  <c r="BX25" i="359"/>
  <c r="BY25" i="359" s="1"/>
  <c r="BN28" i="359"/>
  <c r="BO28" i="359" s="1"/>
  <c r="BX29" i="359"/>
  <c r="BY29" i="359" s="1"/>
  <c r="BX20" i="359"/>
  <c r="BY20" i="359" s="1"/>
  <c r="BK21" i="359"/>
  <c r="BL21" i="359" s="1"/>
  <c r="BE24" i="359"/>
  <c r="BF24" i="359" s="1"/>
  <c r="BK24" i="359"/>
  <c r="BL24" i="359" s="1"/>
  <c r="CA24" i="359"/>
  <c r="CB24" i="359" s="1"/>
  <c r="CJ29" i="359"/>
  <c r="CK29" i="359" s="1"/>
  <c r="BK20" i="359"/>
  <c r="BL20" i="359" s="1"/>
  <c r="CA20" i="359"/>
  <c r="CB20" i="359" s="1"/>
  <c r="CJ21" i="359"/>
  <c r="CK21" i="359" s="1"/>
  <c r="BN24" i="359"/>
  <c r="BO24" i="359" s="1"/>
  <c r="L11" i="359"/>
  <c r="S11" i="359"/>
  <c r="Z11" i="359"/>
  <c r="AG11" i="359"/>
  <c r="AN11" i="359"/>
  <c r="BH21" i="359"/>
  <c r="BI21" i="359" s="1"/>
  <c r="CG21" i="359"/>
  <c r="CH21" i="359" s="1"/>
  <c r="BQ22" i="359"/>
  <c r="BR22" i="359" s="1"/>
  <c r="CD22" i="359"/>
  <c r="CE22" i="359" s="1"/>
  <c r="BH25" i="359"/>
  <c r="BI25" i="359" s="1"/>
  <c r="BE26" i="359"/>
  <c r="BF26" i="359" s="1"/>
  <c r="BQ26" i="359"/>
  <c r="BR26" i="359" s="1"/>
  <c r="BH29" i="359"/>
  <c r="BI29" i="359" s="1"/>
  <c r="BN31" i="359"/>
  <c r="BO31" i="359" s="1"/>
  <c r="CA31" i="359"/>
  <c r="CB31" i="359" s="1"/>
  <c r="BN22" i="359"/>
  <c r="BO22" i="359" s="1"/>
  <c r="CA22" i="359"/>
  <c r="CB22" i="359" s="1"/>
  <c r="BN26" i="359"/>
  <c r="BO26" i="359" s="1"/>
  <c r="BN30" i="359"/>
  <c r="BO30" i="359" s="1"/>
  <c r="CA30" i="359"/>
  <c r="CB30" i="359" s="1"/>
  <c r="BK31" i="359"/>
  <c r="BL31" i="359" s="1"/>
  <c r="BX31" i="359"/>
  <c r="BY31" i="359" s="1"/>
  <c r="CJ31" i="359"/>
  <c r="CK31" i="359" s="1"/>
  <c r="AC7" i="228"/>
  <c r="AC91" i="228" s="1"/>
  <c r="N3" i="159"/>
  <c r="BZ3" i="159"/>
  <c r="P3" i="159"/>
  <c r="CT3" i="159"/>
  <c r="BY3" i="159"/>
  <c r="O3" i="159"/>
  <c r="CA3" i="159"/>
  <c r="CU61" i="159"/>
  <c r="CB60" i="159"/>
  <c r="CW61" i="159"/>
  <c r="P60" i="159"/>
  <c r="BY60" i="159"/>
  <c r="CC60" i="159"/>
  <c r="CT61" i="159"/>
  <c r="EE52" i="110"/>
  <c r="EM106" i="110"/>
  <c r="D87" i="110"/>
  <c r="I87" i="110" s="1"/>
  <c r="FY79" i="110"/>
  <c r="FW165" i="110"/>
  <c r="FU126" i="110"/>
  <c r="FO86" i="110"/>
  <c r="D100" i="110"/>
  <c r="I100" i="110" s="1"/>
  <c r="FZ61" i="110"/>
  <c r="FX125" i="110"/>
  <c r="FW52" i="110"/>
  <c r="EB57" i="110"/>
  <c r="EY121" i="110"/>
  <c r="FZ88" i="110"/>
  <c r="FN72" i="110"/>
  <c r="FG80" i="110"/>
  <c r="FV163" i="110"/>
  <c r="EJ157" i="110"/>
  <c r="FW126" i="110"/>
  <c r="FY155" i="110"/>
  <c r="FY130" i="110"/>
  <c r="D30" i="110"/>
  <c r="FY48" i="110"/>
  <c r="FU153" i="110"/>
  <c r="FY60" i="110"/>
  <c r="FW93" i="110"/>
  <c r="FX16" i="110"/>
  <c r="FW100" i="110"/>
  <c r="EM52" i="110"/>
  <c r="FK106" i="110"/>
  <c r="FW121" i="110"/>
  <c r="FS117" i="110"/>
  <c r="FX37" i="110"/>
  <c r="FY31" i="110"/>
  <c r="FN162" i="110"/>
  <c r="DP163" i="110"/>
  <c r="FX161" i="110"/>
  <c r="FZ129" i="110"/>
  <c r="FZ146" i="110"/>
  <c r="FN29" i="110"/>
  <c r="D51" i="110"/>
  <c r="I51" i="110" s="1"/>
  <c r="FZ138" i="110"/>
  <c r="FG137" i="110"/>
  <c r="EL92" i="110"/>
  <c r="FW101" i="110"/>
  <c r="FY43" i="110"/>
  <c r="D121" i="110"/>
  <c r="I121" i="110" s="1"/>
  <c r="FK117" i="110"/>
  <c r="D84" i="110"/>
  <c r="I84" i="110" s="1"/>
  <c r="FX21" i="110"/>
  <c r="EX72" i="110"/>
  <c r="FY172" i="110"/>
  <c r="EH162" i="110"/>
  <c r="FW45" i="110"/>
  <c r="FU77" i="110"/>
  <c r="FM77" i="110"/>
  <c r="EG77" i="110"/>
  <c r="FE77" i="110"/>
  <c r="DY77" i="110"/>
  <c r="DQ77" i="110"/>
  <c r="FW129" i="110"/>
  <c r="EO77" i="110"/>
  <c r="HT206" i="110"/>
  <c r="FZ157" i="110"/>
  <c r="FU157" i="110"/>
  <c r="EZ157" i="110"/>
  <c r="EE157" i="110"/>
  <c r="D157" i="110"/>
  <c r="I157" i="110" s="1"/>
  <c r="FP157" i="110"/>
  <c r="EU157" i="110"/>
  <c r="DY157" i="110"/>
  <c r="DO157" i="110"/>
  <c r="FE157" i="110"/>
  <c r="D128" i="110"/>
  <c r="I128" i="110" s="1"/>
  <c r="EW77" i="110"/>
  <c r="FZ113" i="110"/>
  <c r="FW157" i="110"/>
  <c r="DT157" i="110"/>
  <c r="FK157" i="110"/>
  <c r="FW27" i="110"/>
  <c r="D77" i="110"/>
  <c r="I77" i="110" s="1"/>
  <c r="FX107" i="110"/>
  <c r="EZ107" i="110"/>
  <c r="EF107" i="110"/>
  <c r="FP107" i="110"/>
  <c r="DW93" i="110"/>
  <c r="EM93" i="110"/>
  <c r="FC93" i="110"/>
  <c r="FS93" i="110"/>
  <c r="DS126" i="110"/>
  <c r="EI126" i="110"/>
  <c r="EY126" i="110"/>
  <c r="FO126" i="110"/>
  <c r="DS151" i="110"/>
  <c r="EY151" i="110"/>
  <c r="DO102" i="110"/>
  <c r="EU102" i="110"/>
  <c r="EQ86" i="110"/>
  <c r="EM111" i="110"/>
  <c r="FS111" i="110"/>
  <c r="EH29" i="110"/>
  <c r="DO138" i="110"/>
  <c r="EE138" i="110"/>
  <c r="EU138" i="110"/>
  <c r="FK138" i="110"/>
  <c r="EA137" i="110"/>
  <c r="EQ137" i="110"/>
  <c r="EJ57" i="110"/>
  <c r="FK112" i="110"/>
  <c r="FX130" i="110"/>
  <c r="FZ140" i="110"/>
  <c r="FX40" i="110"/>
  <c r="FY87" i="110"/>
  <c r="FY98" i="110"/>
  <c r="FW122" i="110"/>
  <c r="FX146" i="110"/>
  <c r="FY30" i="110"/>
  <c r="FY93" i="110"/>
  <c r="EA93" i="110"/>
  <c r="EQ93" i="110"/>
  <c r="FG93" i="110"/>
  <c r="DW126" i="110"/>
  <c r="EM126" i="110"/>
  <c r="FC126" i="110"/>
  <c r="FS126" i="110"/>
  <c r="FX170" i="110"/>
  <c r="FU151" i="110"/>
  <c r="EA151" i="110"/>
  <c r="FG151" i="110"/>
  <c r="DW102" i="110"/>
  <c r="FC102" i="110"/>
  <c r="DS86" i="110"/>
  <c r="EY86" i="110"/>
  <c r="FZ111" i="110"/>
  <c r="DO111" i="110"/>
  <c r="EU111" i="110"/>
  <c r="FX66" i="110"/>
  <c r="FX64" i="110"/>
  <c r="FZ85" i="110"/>
  <c r="FW61" i="110"/>
  <c r="FX95" i="110"/>
  <c r="FY154" i="110"/>
  <c r="FY138" i="110"/>
  <c r="DS138" i="110"/>
  <c r="EI138" i="110"/>
  <c r="EY138" i="110"/>
  <c r="FO138" i="110"/>
  <c r="FX137" i="110"/>
  <c r="FO137" i="110"/>
  <c r="DO137" i="110"/>
  <c r="EE137" i="110"/>
  <c r="EU137" i="110"/>
  <c r="FK137" i="110"/>
  <c r="FL57" i="110"/>
  <c r="FH57" i="110"/>
  <c r="FX109" i="110"/>
  <c r="FX157" i="110"/>
  <c r="FV27" i="110"/>
  <c r="FZ107" i="110"/>
  <c r="DP107" i="110"/>
  <c r="EJ107" i="110"/>
  <c r="FH107" i="110"/>
  <c r="FZ155" i="110"/>
  <c r="FY140" i="110"/>
  <c r="FX87" i="110"/>
  <c r="FZ32" i="110"/>
  <c r="FX165" i="110"/>
  <c r="FY104" i="110"/>
  <c r="FZ30" i="110"/>
  <c r="D60" i="110"/>
  <c r="FW148" i="110"/>
  <c r="FZ93" i="110"/>
  <c r="DO93" i="110"/>
  <c r="EE93" i="110"/>
  <c r="EU93" i="110"/>
  <c r="FK93" i="110"/>
  <c r="FV16" i="110"/>
  <c r="D126" i="110"/>
  <c r="I126" i="110" s="1"/>
  <c r="EA126" i="110"/>
  <c r="EQ126" i="110"/>
  <c r="FG126" i="110"/>
  <c r="EI151" i="110"/>
  <c r="FO151" i="110"/>
  <c r="EE102" i="110"/>
  <c r="FK102" i="110"/>
  <c r="FX74" i="110"/>
  <c r="FU86" i="110"/>
  <c r="EA86" i="110"/>
  <c r="FG86" i="110"/>
  <c r="DW111" i="110"/>
  <c r="FC111" i="110"/>
  <c r="FX144" i="110"/>
  <c r="FY100" i="110"/>
  <c r="FX46" i="110"/>
  <c r="FW154" i="110"/>
  <c r="FW125" i="110"/>
  <c r="FY51" i="110"/>
  <c r="DW138" i="110"/>
  <c r="EM138" i="110"/>
  <c r="FC138" i="110"/>
  <c r="FS138" i="110"/>
  <c r="FY137" i="110"/>
  <c r="DS137" i="110"/>
  <c r="EI137" i="110"/>
  <c r="EY137" i="110"/>
  <c r="FS137" i="110"/>
  <c r="FV92" i="110"/>
  <c r="FR92" i="110"/>
  <c r="DV92" i="110"/>
  <c r="FP57" i="110"/>
  <c r="EW101" i="110"/>
  <c r="DY101" i="110"/>
  <c r="FU158" i="110"/>
  <c r="EO158" i="110"/>
  <c r="D158" i="110"/>
  <c r="I158" i="110" s="1"/>
  <c r="FM158" i="110"/>
  <c r="EG158" i="110"/>
  <c r="FE158" i="110"/>
  <c r="DY158" i="110"/>
  <c r="DQ158" i="110"/>
  <c r="FY157" i="110"/>
  <c r="FW107" i="110"/>
  <c r="DT107" i="110"/>
  <c r="ER107" i="110"/>
  <c r="FL107" i="110"/>
  <c r="FY135" i="110"/>
  <c r="FW155" i="110"/>
  <c r="FW40" i="110"/>
  <c r="FW87" i="110"/>
  <c r="FY32" i="110"/>
  <c r="FX122" i="110"/>
  <c r="D146" i="110"/>
  <c r="I146" i="110" s="1"/>
  <c r="FY146" i="110"/>
  <c r="FX30" i="110"/>
  <c r="FW153" i="110"/>
  <c r="D148" i="110"/>
  <c r="I148" i="110" s="1"/>
  <c r="DS93" i="110"/>
  <c r="EI93" i="110"/>
  <c r="EY93" i="110"/>
  <c r="FO93" i="110"/>
  <c r="FX126" i="110"/>
  <c r="DO126" i="110"/>
  <c r="EE126" i="110"/>
  <c r="EU126" i="110"/>
  <c r="FK126" i="110"/>
  <c r="FV170" i="110"/>
  <c r="D151" i="110"/>
  <c r="I151" i="110" s="1"/>
  <c r="EQ151" i="110"/>
  <c r="FY102" i="110"/>
  <c r="EM102" i="110"/>
  <c r="FS102" i="110"/>
  <c r="EI86" i="110"/>
  <c r="EE111" i="110"/>
  <c r="FK111" i="110"/>
  <c r="FV29" i="110"/>
  <c r="DR29" i="110"/>
  <c r="FZ66" i="110"/>
  <c r="FY144" i="110"/>
  <c r="FZ100" i="110"/>
  <c r="FX85" i="110"/>
  <c r="D61" i="110"/>
  <c r="I61" i="110" s="1"/>
  <c r="FY61" i="110"/>
  <c r="FV154" i="110"/>
  <c r="D138" i="110"/>
  <c r="EA138" i="110"/>
  <c r="EQ138" i="110"/>
  <c r="FG138" i="110"/>
  <c r="FW138" i="110"/>
  <c r="DW137" i="110"/>
  <c r="EM137" i="110"/>
  <c r="FC137" i="110"/>
  <c r="FW137" i="110"/>
  <c r="FZ52" i="110"/>
  <c r="FS52" i="110"/>
  <c r="EU52" i="110"/>
  <c r="EA52" i="110"/>
  <c r="FK52" i="110"/>
  <c r="EQ52" i="110"/>
  <c r="DW52" i="110"/>
  <c r="DO52" i="110"/>
  <c r="FG52" i="110"/>
  <c r="EZ57" i="110"/>
  <c r="FE101" i="110"/>
  <c r="EW158" i="110"/>
  <c r="EI121" i="110"/>
  <c r="FO121" i="110"/>
  <c r="EE117" i="110"/>
  <c r="ER67" i="110"/>
  <c r="EB21" i="110"/>
  <c r="FH21" i="110"/>
  <c r="EH72" i="110"/>
  <c r="EA80" i="110"/>
  <c r="EG172" i="110"/>
  <c r="FA172" i="110"/>
  <c r="FU172" i="110"/>
  <c r="EE45" i="110"/>
  <c r="FC45" i="110"/>
  <c r="DY163" i="110"/>
  <c r="EW163" i="110"/>
  <c r="FQ163" i="110"/>
  <c r="DO161" i="110"/>
  <c r="EU161" i="110"/>
  <c r="FH152" i="110"/>
  <c r="FT101" i="110"/>
  <c r="EG101" i="110"/>
  <c r="FM101" i="110"/>
  <c r="FZ106" i="110"/>
  <c r="DO106" i="110"/>
  <c r="EU106" i="110"/>
  <c r="FW158" i="110"/>
  <c r="FY136" i="110"/>
  <c r="FZ134" i="110"/>
  <c r="FZ97" i="110"/>
  <c r="FZ169" i="110"/>
  <c r="EN83" i="110"/>
  <c r="EQ121" i="110"/>
  <c r="FY117" i="110"/>
  <c r="EM117" i="110"/>
  <c r="FY37" i="110"/>
  <c r="FZ31" i="110"/>
  <c r="FY55" i="110"/>
  <c r="FV67" i="110"/>
  <c r="DT67" i="110"/>
  <c r="EZ67" i="110"/>
  <c r="FZ105" i="110"/>
  <c r="FY94" i="110"/>
  <c r="FX114" i="110"/>
  <c r="FY69" i="110"/>
  <c r="FX133" i="110"/>
  <c r="FL21" i="110"/>
  <c r="EJ21" i="110"/>
  <c r="FP21" i="110"/>
  <c r="EP72" i="110"/>
  <c r="FT80" i="110"/>
  <c r="FW172" i="110"/>
  <c r="DQ172" i="110"/>
  <c r="EK172" i="110"/>
  <c r="FE172" i="110"/>
  <c r="EX162" i="110"/>
  <c r="FZ45" i="110"/>
  <c r="DO45" i="110"/>
  <c r="EM45" i="110"/>
  <c r="FG45" i="110"/>
  <c r="D163" i="110"/>
  <c r="I163" i="110" s="1"/>
  <c r="FI163" i="110"/>
  <c r="EG163" i="110"/>
  <c r="FA163" i="110"/>
  <c r="EA161" i="110"/>
  <c r="FG161" i="110"/>
  <c r="FX152" i="110"/>
  <c r="FZ159" i="110"/>
  <c r="FZ198" i="110"/>
  <c r="ER57" i="110"/>
  <c r="FX57" i="110"/>
  <c r="FX35" i="110"/>
  <c r="D101" i="110"/>
  <c r="EO101" i="110"/>
  <c r="FU101" i="110"/>
  <c r="FX106" i="110"/>
  <c r="DW106" i="110"/>
  <c r="FC106" i="110"/>
  <c r="FT158" i="110"/>
  <c r="FZ13" i="110"/>
  <c r="FW134" i="110"/>
  <c r="FW97" i="110"/>
  <c r="DS121" i="110"/>
  <c r="FX117" i="110"/>
  <c r="DO117" i="110"/>
  <c r="EU117" i="110"/>
  <c r="FX42" i="110"/>
  <c r="FW31" i="110"/>
  <c r="D55" i="110"/>
  <c r="EB67" i="110"/>
  <c r="FH67" i="110"/>
  <c r="D164" i="110"/>
  <c r="I164" i="110" s="1"/>
  <c r="ER21" i="110"/>
  <c r="DR72" i="110"/>
  <c r="EY80" i="110"/>
  <c r="DU172" i="110"/>
  <c r="EO172" i="110"/>
  <c r="FM172" i="110"/>
  <c r="FO45" i="110"/>
  <c r="DW45" i="110"/>
  <c r="EQ45" i="110"/>
  <c r="FK45" i="110"/>
  <c r="DQ163" i="110"/>
  <c r="EK163" i="110"/>
  <c r="EE161" i="110"/>
  <c r="FK161" i="110"/>
  <c r="FW159" i="110"/>
  <c r="FT200" i="110"/>
  <c r="FY202" i="110"/>
  <c r="DT57" i="110"/>
  <c r="FU109" i="110"/>
  <c r="FV124" i="110"/>
  <c r="DQ101" i="110"/>
  <c r="EE106" i="110"/>
  <c r="FW13" i="110"/>
  <c r="FX134" i="110"/>
  <c r="FY120" i="110"/>
  <c r="FV169" i="110"/>
  <c r="FX83" i="110"/>
  <c r="FU121" i="110"/>
  <c r="EA121" i="110"/>
  <c r="FG121" i="110"/>
  <c r="FW117" i="110"/>
  <c r="DW117" i="110"/>
  <c r="FC117" i="110"/>
  <c r="FU47" i="110"/>
  <c r="D88" i="110"/>
  <c r="I88" i="110" s="1"/>
  <c r="EJ67" i="110"/>
  <c r="FP67" i="110"/>
  <c r="FL142" i="110"/>
  <c r="FX94" i="110"/>
  <c r="FY114" i="110"/>
  <c r="FV147" i="110"/>
  <c r="FW69" i="110"/>
  <c r="FZ21" i="110"/>
  <c r="DT21" i="110"/>
  <c r="EZ21" i="110"/>
  <c r="FS72" i="110"/>
  <c r="DZ72" i="110"/>
  <c r="FF72" i="110"/>
  <c r="FX172" i="110"/>
  <c r="DY172" i="110"/>
  <c r="EW172" i="110"/>
  <c r="FQ172" i="110"/>
  <c r="FV162" i="110"/>
  <c r="DR162" i="110"/>
  <c r="EA45" i="110"/>
  <c r="EU45" i="110"/>
  <c r="FS45" i="110"/>
  <c r="FT163" i="110"/>
  <c r="DU163" i="110"/>
  <c r="EO163" i="110"/>
  <c r="FM163" i="110"/>
  <c r="EQ161" i="110"/>
  <c r="FW161" i="110"/>
  <c r="FX54" i="110"/>
  <c r="FY197" i="110"/>
  <c r="D199" i="110"/>
  <c r="I199" i="110" s="1"/>
  <c r="HS206" i="110"/>
  <c r="DP129" i="110"/>
  <c r="DT129" i="110"/>
  <c r="DX129" i="110"/>
  <c r="EB129" i="110"/>
  <c r="EF129" i="110"/>
  <c r="EJ129" i="110"/>
  <c r="EN129" i="110"/>
  <c r="ER129" i="110"/>
  <c r="EV129" i="110"/>
  <c r="EZ129" i="110"/>
  <c r="FD129" i="110"/>
  <c r="FH129" i="110"/>
  <c r="FL129" i="110"/>
  <c r="FP129" i="110"/>
  <c r="FT129" i="110"/>
  <c r="FX129" i="110"/>
  <c r="DO113" i="110"/>
  <c r="DS113" i="110"/>
  <c r="DW113" i="110"/>
  <c r="EA113" i="110"/>
  <c r="EE113" i="110"/>
  <c r="EI113" i="110"/>
  <c r="EM113" i="110"/>
  <c r="EQ113" i="110"/>
  <c r="EU113" i="110"/>
  <c r="EY113" i="110"/>
  <c r="FC113" i="110"/>
  <c r="FG113" i="110"/>
  <c r="FK113" i="110"/>
  <c r="FO113" i="110"/>
  <c r="FS113" i="110"/>
  <c r="FW113" i="110"/>
  <c r="FW128" i="110"/>
  <c r="FS128" i="110"/>
  <c r="FO128" i="110"/>
  <c r="FK128" i="110"/>
  <c r="FG128" i="110"/>
  <c r="FC128" i="110"/>
  <c r="EY128" i="110"/>
  <c r="EU128" i="110"/>
  <c r="EQ128" i="110"/>
  <c r="EM128" i="110"/>
  <c r="EI128" i="110"/>
  <c r="EE128" i="110"/>
  <c r="EA128" i="110"/>
  <c r="DW128" i="110"/>
  <c r="DS128" i="110"/>
  <c r="DO128" i="110"/>
  <c r="DN128" i="110"/>
  <c r="DT128" i="110"/>
  <c r="DY128" i="110"/>
  <c r="ED128" i="110"/>
  <c r="EJ128" i="110"/>
  <c r="EO128" i="110"/>
  <c r="ET128" i="110"/>
  <c r="EZ128" i="110"/>
  <c r="FE128" i="110"/>
  <c r="FJ128" i="110"/>
  <c r="FP128" i="110"/>
  <c r="FU128" i="110"/>
  <c r="FZ128" i="110"/>
  <c r="DR27" i="110"/>
  <c r="DW27" i="110"/>
  <c r="EC27" i="110"/>
  <c r="EH27" i="110"/>
  <c r="EM27" i="110"/>
  <c r="ES27" i="110"/>
  <c r="EX27" i="110"/>
  <c r="FC27" i="110"/>
  <c r="FI27" i="110"/>
  <c r="FN27" i="110"/>
  <c r="FS27" i="110"/>
  <c r="FY27" i="110"/>
  <c r="FY108" i="110"/>
  <c r="FU108" i="110"/>
  <c r="FQ108" i="110"/>
  <c r="FM108" i="110"/>
  <c r="FI108" i="110"/>
  <c r="FE108" i="110"/>
  <c r="FA108" i="110"/>
  <c r="EW108" i="110"/>
  <c r="ES108" i="110"/>
  <c r="EO108" i="110"/>
  <c r="EK108" i="110"/>
  <c r="EG108" i="110"/>
  <c r="EC108" i="110"/>
  <c r="DY108" i="110"/>
  <c r="DU108" i="110"/>
  <c r="DQ108" i="110"/>
  <c r="D108" i="110"/>
  <c r="I108" i="110" s="1"/>
  <c r="FX108" i="110"/>
  <c r="FT108" i="110"/>
  <c r="FP108" i="110"/>
  <c r="FL108" i="110"/>
  <c r="FH108" i="110"/>
  <c r="FD108" i="110"/>
  <c r="EZ108" i="110"/>
  <c r="EV108" i="110"/>
  <c r="ER108" i="110"/>
  <c r="EN108" i="110"/>
  <c r="EJ108" i="110"/>
  <c r="EF108" i="110"/>
  <c r="EB108" i="110"/>
  <c r="DX108" i="110"/>
  <c r="DT108" i="110"/>
  <c r="DP108" i="110"/>
  <c r="FW108" i="110"/>
  <c r="FS108" i="110"/>
  <c r="FO108" i="110"/>
  <c r="FK108" i="110"/>
  <c r="FG108" i="110"/>
  <c r="FC108" i="110"/>
  <c r="EY108" i="110"/>
  <c r="EU108" i="110"/>
  <c r="EQ108" i="110"/>
  <c r="EM108" i="110"/>
  <c r="EI108" i="110"/>
  <c r="EE108" i="110"/>
  <c r="EA108" i="110"/>
  <c r="DW108" i="110"/>
  <c r="DS108" i="110"/>
  <c r="DO108" i="110"/>
  <c r="DN108" i="110"/>
  <c r="ED108" i="110"/>
  <c r="ET108" i="110"/>
  <c r="FJ108" i="110"/>
  <c r="FZ108" i="110"/>
  <c r="FX135" i="110"/>
  <c r="DQ135" i="110"/>
  <c r="EG135" i="110"/>
  <c r="EW135" i="110"/>
  <c r="FM135" i="110"/>
  <c r="FY123" i="110"/>
  <c r="FU123" i="110"/>
  <c r="FQ123" i="110"/>
  <c r="FM123" i="110"/>
  <c r="FI123" i="110"/>
  <c r="FE123" i="110"/>
  <c r="FA123" i="110"/>
  <c r="EW123" i="110"/>
  <c r="ES123" i="110"/>
  <c r="EO123" i="110"/>
  <c r="EK123" i="110"/>
  <c r="EG123" i="110"/>
  <c r="EC123" i="110"/>
  <c r="DY123" i="110"/>
  <c r="DU123" i="110"/>
  <c r="DQ123" i="110"/>
  <c r="D123" i="110"/>
  <c r="I123" i="110" s="1"/>
  <c r="FX123" i="110"/>
  <c r="FT123" i="110"/>
  <c r="FP123" i="110"/>
  <c r="FL123" i="110"/>
  <c r="FH123" i="110"/>
  <c r="FD123" i="110"/>
  <c r="EZ123" i="110"/>
  <c r="EV123" i="110"/>
  <c r="ER123" i="110"/>
  <c r="EN123" i="110"/>
  <c r="EJ123" i="110"/>
  <c r="EF123" i="110"/>
  <c r="EB123" i="110"/>
  <c r="DX123" i="110"/>
  <c r="DT123" i="110"/>
  <c r="DP123" i="110"/>
  <c r="FW123" i="110"/>
  <c r="FS123" i="110"/>
  <c r="FO123" i="110"/>
  <c r="FK123" i="110"/>
  <c r="FG123" i="110"/>
  <c r="FC123" i="110"/>
  <c r="EY123" i="110"/>
  <c r="EU123" i="110"/>
  <c r="EQ123" i="110"/>
  <c r="EM123" i="110"/>
  <c r="EI123" i="110"/>
  <c r="EE123" i="110"/>
  <c r="EA123" i="110"/>
  <c r="DW123" i="110"/>
  <c r="DS123" i="110"/>
  <c r="DO123" i="110"/>
  <c r="DN123" i="110"/>
  <c r="ED123" i="110"/>
  <c r="ET123" i="110"/>
  <c r="FJ123" i="110"/>
  <c r="FZ123" i="110"/>
  <c r="DW112" i="110"/>
  <c r="EM112" i="110"/>
  <c r="FC112" i="110"/>
  <c r="FS112" i="110"/>
  <c r="D129" i="110"/>
  <c r="I129" i="110" s="1"/>
  <c r="DQ129" i="110"/>
  <c r="DU129" i="110"/>
  <c r="DY129" i="110"/>
  <c r="EC129" i="110"/>
  <c r="EG129" i="110"/>
  <c r="EK129" i="110"/>
  <c r="EO129" i="110"/>
  <c r="ES129" i="110"/>
  <c r="EW129" i="110"/>
  <c r="FA129" i="110"/>
  <c r="FE129" i="110"/>
  <c r="FI129" i="110"/>
  <c r="FM129" i="110"/>
  <c r="FQ129" i="110"/>
  <c r="FU129" i="110"/>
  <c r="FY129" i="110"/>
  <c r="DP113" i="110"/>
  <c r="DT113" i="110"/>
  <c r="DX113" i="110"/>
  <c r="EB113" i="110"/>
  <c r="EF113" i="110"/>
  <c r="EJ113" i="110"/>
  <c r="EN113" i="110"/>
  <c r="ER113" i="110"/>
  <c r="EV113" i="110"/>
  <c r="EZ113" i="110"/>
  <c r="FD113" i="110"/>
  <c r="FH113" i="110"/>
  <c r="FL113" i="110"/>
  <c r="FP113" i="110"/>
  <c r="FT113" i="110"/>
  <c r="FX113" i="110"/>
  <c r="DP157" i="110"/>
  <c r="DU157" i="110"/>
  <c r="EA157" i="110"/>
  <c r="EF157" i="110"/>
  <c r="EK157" i="110"/>
  <c r="EQ157" i="110"/>
  <c r="EV157" i="110"/>
  <c r="FA157" i="110"/>
  <c r="FG157" i="110"/>
  <c r="FL157" i="110"/>
  <c r="FQ157" i="110"/>
  <c r="DP128" i="110"/>
  <c r="DU128" i="110"/>
  <c r="DZ128" i="110"/>
  <c r="EF128" i="110"/>
  <c r="EK128" i="110"/>
  <c r="EP128" i="110"/>
  <c r="EV128" i="110"/>
  <c r="FA128" i="110"/>
  <c r="FF128" i="110"/>
  <c r="FL128" i="110"/>
  <c r="FQ128" i="110"/>
  <c r="FV128" i="110"/>
  <c r="D27" i="110"/>
  <c r="FX27" i="110"/>
  <c r="FT27" i="110"/>
  <c r="FP27" i="110"/>
  <c r="FL27" i="110"/>
  <c r="FH27" i="110"/>
  <c r="FD27" i="110"/>
  <c r="EZ27" i="110"/>
  <c r="EV27" i="110"/>
  <c r="ER27" i="110"/>
  <c r="EN27" i="110"/>
  <c r="EJ27" i="110"/>
  <c r="EF27" i="110"/>
  <c r="EB27" i="110"/>
  <c r="DX27" i="110"/>
  <c r="DT27" i="110"/>
  <c r="DP27" i="110"/>
  <c r="DN27" i="110"/>
  <c r="DS27" i="110"/>
  <c r="DY27" i="110"/>
  <c r="ED27" i="110"/>
  <c r="EI27" i="110"/>
  <c r="EO27" i="110"/>
  <c r="ET27" i="110"/>
  <c r="EY27" i="110"/>
  <c r="FE27" i="110"/>
  <c r="FJ27" i="110"/>
  <c r="FO27" i="110"/>
  <c r="FU27" i="110"/>
  <c r="FZ27" i="110"/>
  <c r="DR77" i="110"/>
  <c r="DZ77" i="110"/>
  <c r="EH77" i="110"/>
  <c r="EP77" i="110"/>
  <c r="EX77" i="110"/>
  <c r="FF77" i="110"/>
  <c r="FQ77" i="110"/>
  <c r="DR108" i="110"/>
  <c r="EH108" i="110"/>
  <c r="EX108" i="110"/>
  <c r="FN108" i="110"/>
  <c r="FY107" i="110"/>
  <c r="FU107" i="110"/>
  <c r="FQ107" i="110"/>
  <c r="FM107" i="110"/>
  <c r="FI107" i="110"/>
  <c r="FE107" i="110"/>
  <c r="FA107" i="110"/>
  <c r="EW107" i="110"/>
  <c r="ES107" i="110"/>
  <c r="EO107" i="110"/>
  <c r="EK107" i="110"/>
  <c r="EG107" i="110"/>
  <c r="EC107" i="110"/>
  <c r="DY107" i="110"/>
  <c r="DU107" i="110"/>
  <c r="DQ107" i="110"/>
  <c r="D107" i="110"/>
  <c r="I107" i="110" s="1"/>
  <c r="DX107" i="110"/>
  <c r="EN107" i="110"/>
  <c r="FD107" i="110"/>
  <c r="FT107" i="110"/>
  <c r="DU135" i="110"/>
  <c r="EK135" i="110"/>
  <c r="FA135" i="110"/>
  <c r="FQ135" i="110"/>
  <c r="DR123" i="110"/>
  <c r="EH123" i="110"/>
  <c r="EX123" i="110"/>
  <c r="FN123" i="110"/>
  <c r="EA112" i="110"/>
  <c r="EQ112" i="110"/>
  <c r="FG112" i="110"/>
  <c r="FW112" i="110"/>
  <c r="R206" i="110"/>
  <c r="HU206" i="110"/>
  <c r="DN129" i="110"/>
  <c r="DR129" i="110"/>
  <c r="DV129" i="110"/>
  <c r="DZ129" i="110"/>
  <c r="ED129" i="110"/>
  <c r="EH129" i="110"/>
  <c r="EL129" i="110"/>
  <c r="EP129" i="110"/>
  <c r="ET129" i="110"/>
  <c r="EX129" i="110"/>
  <c r="FB129" i="110"/>
  <c r="FF129" i="110"/>
  <c r="FJ129" i="110"/>
  <c r="FN129" i="110"/>
  <c r="FR129" i="110"/>
  <c r="FV129" i="110"/>
  <c r="D113" i="110"/>
  <c r="DQ113" i="110"/>
  <c r="DU113" i="110"/>
  <c r="DY113" i="110"/>
  <c r="EC113" i="110"/>
  <c r="EG113" i="110"/>
  <c r="EK113" i="110"/>
  <c r="EO113" i="110"/>
  <c r="ES113" i="110"/>
  <c r="EW113" i="110"/>
  <c r="FA113" i="110"/>
  <c r="FE113" i="110"/>
  <c r="FI113" i="110"/>
  <c r="FM113" i="110"/>
  <c r="FQ113" i="110"/>
  <c r="FU113" i="110"/>
  <c r="FY113" i="110"/>
  <c r="DQ157" i="110"/>
  <c r="DW157" i="110"/>
  <c r="EB157" i="110"/>
  <c r="EG157" i="110"/>
  <c r="EM157" i="110"/>
  <c r="ER157" i="110"/>
  <c r="EW157" i="110"/>
  <c r="FC157" i="110"/>
  <c r="FH157" i="110"/>
  <c r="FM157" i="110"/>
  <c r="FS157" i="110"/>
  <c r="DQ128" i="110"/>
  <c r="DV128" i="110"/>
  <c r="EB128" i="110"/>
  <c r="EG128" i="110"/>
  <c r="EL128" i="110"/>
  <c r="ER128" i="110"/>
  <c r="EW128" i="110"/>
  <c r="FB128" i="110"/>
  <c r="FH128" i="110"/>
  <c r="FM128" i="110"/>
  <c r="FR128" i="110"/>
  <c r="FX128" i="110"/>
  <c r="DO27" i="110"/>
  <c r="DU27" i="110"/>
  <c r="DZ27" i="110"/>
  <c r="EE27" i="110"/>
  <c r="EK27" i="110"/>
  <c r="EP27" i="110"/>
  <c r="EU27" i="110"/>
  <c r="FA27" i="110"/>
  <c r="FF27" i="110"/>
  <c r="FK27" i="110"/>
  <c r="FQ27" i="110"/>
  <c r="DU77" i="110"/>
  <c r="EC77" i="110"/>
  <c r="EK77" i="110"/>
  <c r="ES77" i="110"/>
  <c r="FA77" i="110"/>
  <c r="FI77" i="110"/>
  <c r="DV108" i="110"/>
  <c r="EL108" i="110"/>
  <c r="FB108" i="110"/>
  <c r="FR108" i="110"/>
  <c r="D135" i="110"/>
  <c r="I135" i="110" s="1"/>
  <c r="DY135" i="110"/>
  <c r="EO135" i="110"/>
  <c r="FE135" i="110"/>
  <c r="FU135" i="110"/>
  <c r="DV123" i="110"/>
  <c r="EL123" i="110"/>
  <c r="FB123" i="110"/>
  <c r="FR123" i="110"/>
  <c r="FZ112" i="110"/>
  <c r="DO112" i="110"/>
  <c r="EE112" i="110"/>
  <c r="EU112" i="110"/>
  <c r="DO129" i="110"/>
  <c r="DS129" i="110"/>
  <c r="DW129" i="110"/>
  <c r="EA129" i="110"/>
  <c r="EE129" i="110"/>
  <c r="EI129" i="110"/>
  <c r="EM129" i="110"/>
  <c r="EQ129" i="110"/>
  <c r="EU129" i="110"/>
  <c r="EY129" i="110"/>
  <c r="FC129" i="110"/>
  <c r="FG129" i="110"/>
  <c r="FK129" i="110"/>
  <c r="FO129" i="110"/>
  <c r="FS129" i="110"/>
  <c r="DN113" i="110"/>
  <c r="DR113" i="110"/>
  <c r="DV113" i="110"/>
  <c r="DZ113" i="110"/>
  <c r="ED113" i="110"/>
  <c r="EH113" i="110"/>
  <c r="EL113" i="110"/>
  <c r="EP113" i="110"/>
  <c r="ET113" i="110"/>
  <c r="EX113" i="110"/>
  <c r="FB113" i="110"/>
  <c r="FF113" i="110"/>
  <c r="FJ113" i="110"/>
  <c r="FN113" i="110"/>
  <c r="FR113" i="110"/>
  <c r="FV113" i="110"/>
  <c r="DS157" i="110"/>
  <c r="DX157" i="110"/>
  <c r="EC157" i="110"/>
  <c r="EI157" i="110"/>
  <c r="EN157" i="110"/>
  <c r="ES157" i="110"/>
  <c r="EY157" i="110"/>
  <c r="FD157" i="110"/>
  <c r="FI157" i="110"/>
  <c r="FO157" i="110"/>
  <c r="FT157" i="110"/>
  <c r="DR128" i="110"/>
  <c r="DX128" i="110"/>
  <c r="EC128" i="110"/>
  <c r="EH128" i="110"/>
  <c r="EN128" i="110"/>
  <c r="ES128" i="110"/>
  <c r="EX128" i="110"/>
  <c r="FD128" i="110"/>
  <c r="FI128" i="110"/>
  <c r="FN128" i="110"/>
  <c r="FT128" i="110"/>
  <c r="FY128" i="110"/>
  <c r="DQ27" i="110"/>
  <c r="DV27" i="110"/>
  <c r="EA27" i="110"/>
  <c r="EG27" i="110"/>
  <c r="EL27" i="110"/>
  <c r="EQ27" i="110"/>
  <c r="EW27" i="110"/>
  <c r="FB27" i="110"/>
  <c r="FG27" i="110"/>
  <c r="FM27" i="110"/>
  <c r="FR27" i="110"/>
  <c r="FX77" i="110"/>
  <c r="FT77" i="110"/>
  <c r="FP77" i="110"/>
  <c r="FL77" i="110"/>
  <c r="FH77" i="110"/>
  <c r="FD77" i="110"/>
  <c r="EZ77" i="110"/>
  <c r="EV77" i="110"/>
  <c r="ER77" i="110"/>
  <c r="EN77" i="110"/>
  <c r="EJ77" i="110"/>
  <c r="EF77" i="110"/>
  <c r="EB77" i="110"/>
  <c r="DX77" i="110"/>
  <c r="DT77" i="110"/>
  <c r="DP77" i="110"/>
  <c r="FW77" i="110"/>
  <c r="FS77" i="110"/>
  <c r="FO77" i="110"/>
  <c r="FK77" i="110"/>
  <c r="FG77" i="110"/>
  <c r="FC77" i="110"/>
  <c r="EY77" i="110"/>
  <c r="EU77" i="110"/>
  <c r="EQ77" i="110"/>
  <c r="EM77" i="110"/>
  <c r="EI77" i="110"/>
  <c r="EE77" i="110"/>
  <c r="EA77" i="110"/>
  <c r="DW77" i="110"/>
  <c r="DS77" i="110"/>
  <c r="DO77" i="110"/>
  <c r="FZ77" i="110"/>
  <c r="FV77" i="110"/>
  <c r="FR77" i="110"/>
  <c r="FN77" i="110"/>
  <c r="DN77" i="110"/>
  <c r="DV77" i="110"/>
  <c r="ED77" i="110"/>
  <c r="EL77" i="110"/>
  <c r="ET77" i="110"/>
  <c r="FB77" i="110"/>
  <c r="FJ77" i="110"/>
  <c r="FY77" i="110"/>
  <c r="DZ108" i="110"/>
  <c r="EP108" i="110"/>
  <c r="FF108" i="110"/>
  <c r="FV108" i="110"/>
  <c r="EC135" i="110"/>
  <c r="ES135" i="110"/>
  <c r="FI135" i="110"/>
  <c r="DZ123" i="110"/>
  <c r="EP123" i="110"/>
  <c r="FF123" i="110"/>
  <c r="FV123" i="110"/>
  <c r="FX112" i="110"/>
  <c r="FT112" i="110"/>
  <c r="FP112" i="110"/>
  <c r="FL112" i="110"/>
  <c r="FH112" i="110"/>
  <c r="FD112" i="110"/>
  <c r="EZ112" i="110"/>
  <c r="EV112" i="110"/>
  <c r="ER112" i="110"/>
  <c r="EN112" i="110"/>
  <c r="EJ112" i="110"/>
  <c r="EF112" i="110"/>
  <c r="EB112" i="110"/>
  <c r="DX112" i="110"/>
  <c r="DT112" i="110"/>
  <c r="DP112" i="110"/>
  <c r="DS112" i="110"/>
  <c r="EI112" i="110"/>
  <c r="EY112" i="110"/>
  <c r="FO112" i="110"/>
  <c r="DP155" i="110"/>
  <c r="DT155" i="110"/>
  <c r="DX155" i="110"/>
  <c r="EB155" i="110"/>
  <c r="EF155" i="110"/>
  <c r="EJ155" i="110"/>
  <c r="EN155" i="110"/>
  <c r="ER155" i="110"/>
  <c r="EV155" i="110"/>
  <c r="EZ155" i="110"/>
  <c r="FD155" i="110"/>
  <c r="FH155" i="110"/>
  <c r="FL155" i="110"/>
  <c r="FP155" i="110"/>
  <c r="FT155" i="110"/>
  <c r="FX155" i="110"/>
  <c r="DQ130" i="110"/>
  <c r="DU130" i="110"/>
  <c r="DY130" i="110"/>
  <c r="EC130" i="110"/>
  <c r="EG130" i="110"/>
  <c r="EK130" i="110"/>
  <c r="EO130" i="110"/>
  <c r="ES130" i="110"/>
  <c r="EW130" i="110"/>
  <c r="FA130" i="110"/>
  <c r="FE130" i="110"/>
  <c r="FI130" i="110"/>
  <c r="FM130" i="110"/>
  <c r="FQ130" i="110"/>
  <c r="FU130" i="110"/>
  <c r="DO140" i="110"/>
  <c r="DS140" i="110"/>
  <c r="DW140" i="110"/>
  <c r="EA140" i="110"/>
  <c r="EE140" i="110"/>
  <c r="EI140" i="110"/>
  <c r="EM140" i="110"/>
  <c r="EQ140" i="110"/>
  <c r="EU140" i="110"/>
  <c r="EY140" i="110"/>
  <c r="FC140" i="110"/>
  <c r="FG140" i="110"/>
  <c r="FK140" i="110"/>
  <c r="FO140" i="110"/>
  <c r="FS140" i="110"/>
  <c r="FW140" i="110"/>
  <c r="DP40" i="110"/>
  <c r="DT40" i="110"/>
  <c r="DX40" i="110"/>
  <c r="EB40" i="110"/>
  <c r="EF40" i="110"/>
  <c r="EJ40" i="110"/>
  <c r="EN40" i="110"/>
  <c r="ER40" i="110"/>
  <c r="EV40" i="110"/>
  <c r="EZ40" i="110"/>
  <c r="FD40" i="110"/>
  <c r="FH40" i="110"/>
  <c r="FL40" i="110"/>
  <c r="FP40" i="110"/>
  <c r="FT40" i="110"/>
  <c r="DQ87" i="110"/>
  <c r="DU87" i="110"/>
  <c r="DY87" i="110"/>
  <c r="EC87" i="110"/>
  <c r="EG87" i="110"/>
  <c r="EK87" i="110"/>
  <c r="EO87" i="110"/>
  <c r="ES87" i="110"/>
  <c r="EW87" i="110"/>
  <c r="FA87" i="110"/>
  <c r="FE87" i="110"/>
  <c r="FI87" i="110"/>
  <c r="FM87" i="110"/>
  <c r="FQ87" i="110"/>
  <c r="FU87" i="110"/>
  <c r="DN79" i="110"/>
  <c r="DR79" i="110"/>
  <c r="DV79" i="110"/>
  <c r="DZ79" i="110"/>
  <c r="ED79" i="110"/>
  <c r="EH79" i="110"/>
  <c r="EL79" i="110"/>
  <c r="EP79" i="110"/>
  <c r="ET79" i="110"/>
  <c r="EX79" i="110"/>
  <c r="FB79" i="110"/>
  <c r="FF79" i="110"/>
  <c r="FJ79" i="110"/>
  <c r="FN79" i="110"/>
  <c r="FR79" i="110"/>
  <c r="FV79" i="110"/>
  <c r="FZ79" i="110"/>
  <c r="DO32" i="110"/>
  <c r="DS32" i="110"/>
  <c r="DW32" i="110"/>
  <c r="EA32" i="110"/>
  <c r="EE32" i="110"/>
  <c r="EI32" i="110"/>
  <c r="EM32" i="110"/>
  <c r="EQ32" i="110"/>
  <c r="EU32" i="110"/>
  <c r="EY32" i="110"/>
  <c r="FC32" i="110"/>
  <c r="FG32" i="110"/>
  <c r="FK32" i="110"/>
  <c r="FO32" i="110"/>
  <c r="FS32" i="110"/>
  <c r="FW32" i="110"/>
  <c r="DP165" i="110"/>
  <c r="DT165" i="110"/>
  <c r="DX165" i="110"/>
  <c r="EB165" i="110"/>
  <c r="EF165" i="110"/>
  <c r="EJ165" i="110"/>
  <c r="EN165" i="110"/>
  <c r="ER165" i="110"/>
  <c r="EV165" i="110"/>
  <c r="EZ165" i="110"/>
  <c r="FD165" i="110"/>
  <c r="FH165" i="110"/>
  <c r="FL165" i="110"/>
  <c r="FP165" i="110"/>
  <c r="FT165" i="110"/>
  <c r="DN98" i="110"/>
  <c r="DR98" i="110"/>
  <c r="DV98" i="110"/>
  <c r="DZ98" i="110"/>
  <c r="ED98" i="110"/>
  <c r="EH98" i="110"/>
  <c r="EL98" i="110"/>
  <c r="EP98" i="110"/>
  <c r="ET98" i="110"/>
  <c r="EX98" i="110"/>
  <c r="FB98" i="110"/>
  <c r="FF98" i="110"/>
  <c r="FJ98" i="110"/>
  <c r="FN98" i="110"/>
  <c r="FR98" i="110"/>
  <c r="FV98" i="110"/>
  <c r="FZ98" i="110"/>
  <c r="DP122" i="110"/>
  <c r="DT122" i="110"/>
  <c r="DX122" i="110"/>
  <c r="EB122" i="110"/>
  <c r="EF122" i="110"/>
  <c r="EJ122" i="110"/>
  <c r="EN122" i="110"/>
  <c r="ER122" i="110"/>
  <c r="EV122" i="110"/>
  <c r="EZ122" i="110"/>
  <c r="FD122" i="110"/>
  <c r="FH122" i="110"/>
  <c r="FL122" i="110"/>
  <c r="FP122" i="110"/>
  <c r="FT122" i="110"/>
  <c r="DQ146" i="110"/>
  <c r="DU146" i="110"/>
  <c r="DY146" i="110"/>
  <c r="EC146" i="110"/>
  <c r="EG146" i="110"/>
  <c r="EK146" i="110"/>
  <c r="EO146" i="110"/>
  <c r="ES146" i="110"/>
  <c r="EW146" i="110"/>
  <c r="FA146" i="110"/>
  <c r="FE146" i="110"/>
  <c r="FI146" i="110"/>
  <c r="FM146" i="110"/>
  <c r="FQ146" i="110"/>
  <c r="FU146" i="110"/>
  <c r="DN104" i="110"/>
  <c r="DR104" i="110"/>
  <c r="DV104" i="110"/>
  <c r="DZ104" i="110"/>
  <c r="ED104" i="110"/>
  <c r="EH104" i="110"/>
  <c r="EL104" i="110"/>
  <c r="EP104" i="110"/>
  <c r="ET104" i="110"/>
  <c r="EX104" i="110"/>
  <c r="FB104" i="110"/>
  <c r="FF104" i="110"/>
  <c r="FJ104" i="110"/>
  <c r="FN104" i="110"/>
  <c r="FR104" i="110"/>
  <c r="FV104" i="110"/>
  <c r="FZ104" i="110"/>
  <c r="DQ30" i="110"/>
  <c r="DU30" i="110"/>
  <c r="DY30" i="110"/>
  <c r="EC30" i="110"/>
  <c r="EG30" i="110"/>
  <c r="EK30" i="110"/>
  <c r="EO30" i="110"/>
  <c r="ES30" i="110"/>
  <c r="EW30" i="110"/>
  <c r="FA30" i="110"/>
  <c r="FE30" i="110"/>
  <c r="FI30" i="110"/>
  <c r="FM30" i="110"/>
  <c r="FQ30" i="110"/>
  <c r="FU30" i="110"/>
  <c r="DN48" i="110"/>
  <c r="DR48" i="110"/>
  <c r="DV48" i="110"/>
  <c r="DZ48" i="110"/>
  <c r="ED48" i="110"/>
  <c r="EH48" i="110"/>
  <c r="EL48" i="110"/>
  <c r="EP48" i="110"/>
  <c r="ET48" i="110"/>
  <c r="EX48" i="110"/>
  <c r="FB48" i="110"/>
  <c r="FF48" i="110"/>
  <c r="FJ48" i="110"/>
  <c r="FN48" i="110"/>
  <c r="FR48" i="110"/>
  <c r="FV48" i="110"/>
  <c r="FZ48" i="110"/>
  <c r="DQ153" i="110"/>
  <c r="DW153" i="110"/>
  <c r="EB153" i="110"/>
  <c r="EG153" i="110"/>
  <c r="EM153" i="110"/>
  <c r="ER153" i="110"/>
  <c r="EW153" i="110"/>
  <c r="FC153" i="110"/>
  <c r="FH153" i="110"/>
  <c r="FM153" i="110"/>
  <c r="FS153" i="110"/>
  <c r="FX153" i="110"/>
  <c r="DQ60" i="110"/>
  <c r="DV60" i="110"/>
  <c r="EB60" i="110"/>
  <c r="EG60" i="110"/>
  <c r="EL60" i="110"/>
  <c r="ER60" i="110"/>
  <c r="EW60" i="110"/>
  <c r="FB60" i="110"/>
  <c r="FH60" i="110"/>
  <c r="FM60" i="110"/>
  <c r="FR60" i="110"/>
  <c r="FX60" i="110"/>
  <c r="DO148" i="110"/>
  <c r="DU148" i="110"/>
  <c r="DZ148" i="110"/>
  <c r="EE148" i="110"/>
  <c r="EK148" i="110"/>
  <c r="EP148" i="110"/>
  <c r="EU148" i="110"/>
  <c r="FA148" i="110"/>
  <c r="FF148" i="110"/>
  <c r="FK148" i="110"/>
  <c r="FQ148" i="110"/>
  <c r="FV148" i="110"/>
  <c r="FY150" i="110"/>
  <c r="FU150" i="110"/>
  <c r="FQ150" i="110"/>
  <c r="FM150" i="110"/>
  <c r="FI150" i="110"/>
  <c r="FE150" i="110"/>
  <c r="FA150" i="110"/>
  <c r="EW150" i="110"/>
  <c r="ES150" i="110"/>
  <c r="EO150" i="110"/>
  <c r="EK150" i="110"/>
  <c r="EG150" i="110"/>
  <c r="EC150" i="110"/>
  <c r="DY150" i="110"/>
  <c r="DU150" i="110"/>
  <c r="DQ150" i="110"/>
  <c r="D150" i="110"/>
  <c r="I150" i="110" s="1"/>
  <c r="DN150" i="110"/>
  <c r="DS150" i="110"/>
  <c r="DX150" i="110"/>
  <c r="ED150" i="110"/>
  <c r="EI150" i="110"/>
  <c r="EN150" i="110"/>
  <c r="ET150" i="110"/>
  <c r="EY150" i="110"/>
  <c r="FD150" i="110"/>
  <c r="FJ150" i="110"/>
  <c r="FO150" i="110"/>
  <c r="FT150" i="110"/>
  <c r="FZ150" i="110"/>
  <c r="DR16" i="110"/>
  <c r="DZ16" i="110"/>
  <c r="EH16" i="110"/>
  <c r="EP16" i="110"/>
  <c r="EX16" i="110"/>
  <c r="FF16" i="110"/>
  <c r="FN16" i="110"/>
  <c r="FY96" i="110"/>
  <c r="FU96" i="110"/>
  <c r="FQ96" i="110"/>
  <c r="FM96" i="110"/>
  <c r="FI96" i="110"/>
  <c r="FE96" i="110"/>
  <c r="FA96" i="110"/>
  <c r="EW96" i="110"/>
  <c r="ES96" i="110"/>
  <c r="EO96" i="110"/>
  <c r="EK96" i="110"/>
  <c r="EG96" i="110"/>
  <c r="EC96" i="110"/>
  <c r="DY96" i="110"/>
  <c r="DU96" i="110"/>
  <c r="DQ96" i="110"/>
  <c r="D96" i="110"/>
  <c r="I96" i="110" s="1"/>
  <c r="FW96" i="110"/>
  <c r="FS96" i="110"/>
  <c r="FO96" i="110"/>
  <c r="FK96" i="110"/>
  <c r="FG96" i="110"/>
  <c r="FC96" i="110"/>
  <c r="EY96" i="110"/>
  <c r="EU96" i="110"/>
  <c r="EQ96" i="110"/>
  <c r="EM96" i="110"/>
  <c r="EI96" i="110"/>
  <c r="EE96" i="110"/>
  <c r="EA96" i="110"/>
  <c r="DW96" i="110"/>
  <c r="DS96" i="110"/>
  <c r="DO96" i="110"/>
  <c r="DN96" i="110"/>
  <c r="DV96" i="110"/>
  <c r="ED96" i="110"/>
  <c r="EL96" i="110"/>
  <c r="ET96" i="110"/>
  <c r="FB96" i="110"/>
  <c r="FJ96" i="110"/>
  <c r="FR96" i="110"/>
  <c r="FZ96" i="110"/>
  <c r="DR170" i="110"/>
  <c r="DZ170" i="110"/>
  <c r="EH170" i="110"/>
  <c r="EP170" i="110"/>
  <c r="EX170" i="110"/>
  <c r="FF170" i="110"/>
  <c r="FN170" i="110"/>
  <c r="FY26" i="110"/>
  <c r="FU26" i="110"/>
  <c r="FQ26" i="110"/>
  <c r="FM26" i="110"/>
  <c r="FI26" i="110"/>
  <c r="FE26" i="110"/>
  <c r="FA26" i="110"/>
  <c r="EW26" i="110"/>
  <c r="ES26" i="110"/>
  <c r="EO26" i="110"/>
  <c r="EK26" i="110"/>
  <c r="EG26" i="110"/>
  <c r="EC26" i="110"/>
  <c r="DY26" i="110"/>
  <c r="DU26" i="110"/>
  <c r="DQ26" i="110"/>
  <c r="D26" i="110"/>
  <c r="FW26" i="110"/>
  <c r="FS26" i="110"/>
  <c r="FO26" i="110"/>
  <c r="FK26" i="110"/>
  <c r="FG26" i="110"/>
  <c r="FC26" i="110"/>
  <c r="EY26" i="110"/>
  <c r="EU26" i="110"/>
  <c r="EQ26" i="110"/>
  <c r="EM26" i="110"/>
  <c r="EI26" i="110"/>
  <c r="EE26" i="110"/>
  <c r="EA26" i="110"/>
  <c r="DW26" i="110"/>
  <c r="DS26" i="110"/>
  <c r="DO26" i="110"/>
  <c r="DN26" i="110"/>
  <c r="DV26" i="110"/>
  <c r="ED26" i="110"/>
  <c r="EL26" i="110"/>
  <c r="ET26" i="110"/>
  <c r="FB26" i="110"/>
  <c r="FJ26" i="110"/>
  <c r="FR26" i="110"/>
  <c r="FZ26" i="110"/>
  <c r="DR74" i="110"/>
  <c r="DZ74" i="110"/>
  <c r="EH74" i="110"/>
  <c r="EP74" i="110"/>
  <c r="EX74" i="110"/>
  <c r="FF74" i="110"/>
  <c r="FN74" i="110"/>
  <c r="FV74" i="110"/>
  <c r="FY119" i="110"/>
  <c r="FU119" i="110"/>
  <c r="FQ119" i="110"/>
  <c r="FM119" i="110"/>
  <c r="FI119" i="110"/>
  <c r="FE119" i="110"/>
  <c r="FA119" i="110"/>
  <c r="EW119" i="110"/>
  <c r="ES119" i="110"/>
  <c r="EO119" i="110"/>
  <c r="EK119" i="110"/>
  <c r="EG119" i="110"/>
  <c r="EC119" i="110"/>
  <c r="DY119" i="110"/>
  <c r="DU119" i="110"/>
  <c r="DQ119" i="110"/>
  <c r="D119" i="110"/>
  <c r="I119" i="110" s="1"/>
  <c r="FW119" i="110"/>
  <c r="FS119" i="110"/>
  <c r="FO119" i="110"/>
  <c r="FK119" i="110"/>
  <c r="FG119" i="110"/>
  <c r="FC119" i="110"/>
  <c r="EY119" i="110"/>
  <c r="EU119" i="110"/>
  <c r="EQ119" i="110"/>
  <c r="EM119" i="110"/>
  <c r="EI119" i="110"/>
  <c r="EE119" i="110"/>
  <c r="EA119" i="110"/>
  <c r="DW119" i="110"/>
  <c r="DS119" i="110"/>
  <c r="DO119" i="110"/>
  <c r="DN119" i="110"/>
  <c r="DV119" i="110"/>
  <c r="ED119" i="110"/>
  <c r="EL119" i="110"/>
  <c r="ET119" i="110"/>
  <c r="FB119" i="110"/>
  <c r="FJ119" i="110"/>
  <c r="FR119" i="110"/>
  <c r="FZ119" i="110"/>
  <c r="DV29" i="110"/>
  <c r="EL29" i="110"/>
  <c r="FB29" i="110"/>
  <c r="FR29" i="110"/>
  <c r="FX127" i="110"/>
  <c r="DN135" i="110"/>
  <c r="DR135" i="110"/>
  <c r="DV135" i="110"/>
  <c r="DZ135" i="110"/>
  <c r="ED135" i="110"/>
  <c r="EH135" i="110"/>
  <c r="EL135" i="110"/>
  <c r="EP135" i="110"/>
  <c r="ET135" i="110"/>
  <c r="EX135" i="110"/>
  <c r="FB135" i="110"/>
  <c r="FF135" i="110"/>
  <c r="FJ135" i="110"/>
  <c r="FN135" i="110"/>
  <c r="FR135" i="110"/>
  <c r="FV135" i="110"/>
  <c r="FZ135" i="110"/>
  <c r="D155" i="110"/>
  <c r="DQ155" i="110"/>
  <c r="DU155" i="110"/>
  <c r="DY155" i="110"/>
  <c r="EC155" i="110"/>
  <c r="EG155" i="110"/>
  <c r="EK155" i="110"/>
  <c r="EO155" i="110"/>
  <c r="ES155" i="110"/>
  <c r="EW155" i="110"/>
  <c r="FA155" i="110"/>
  <c r="FE155" i="110"/>
  <c r="FI155" i="110"/>
  <c r="FM155" i="110"/>
  <c r="FQ155" i="110"/>
  <c r="FU155" i="110"/>
  <c r="DN130" i="110"/>
  <c r="DR130" i="110"/>
  <c r="DV130" i="110"/>
  <c r="DZ130" i="110"/>
  <c r="ED130" i="110"/>
  <c r="EH130" i="110"/>
  <c r="EL130" i="110"/>
  <c r="EP130" i="110"/>
  <c r="ET130" i="110"/>
  <c r="EX130" i="110"/>
  <c r="FB130" i="110"/>
  <c r="FF130" i="110"/>
  <c r="FJ130" i="110"/>
  <c r="FN130" i="110"/>
  <c r="FR130" i="110"/>
  <c r="FV130" i="110"/>
  <c r="FZ130" i="110"/>
  <c r="DP140" i="110"/>
  <c r="DT140" i="110"/>
  <c r="DX140" i="110"/>
  <c r="EB140" i="110"/>
  <c r="EF140" i="110"/>
  <c r="EJ140" i="110"/>
  <c r="EN140" i="110"/>
  <c r="ER140" i="110"/>
  <c r="EV140" i="110"/>
  <c r="EZ140" i="110"/>
  <c r="FD140" i="110"/>
  <c r="FH140" i="110"/>
  <c r="FL140" i="110"/>
  <c r="FP140" i="110"/>
  <c r="FT140" i="110"/>
  <c r="FX140" i="110"/>
  <c r="D40" i="110"/>
  <c r="I40" i="110" s="1"/>
  <c r="DQ40" i="110"/>
  <c r="DU40" i="110"/>
  <c r="DY40" i="110"/>
  <c r="EC40" i="110"/>
  <c r="EG40" i="110"/>
  <c r="EK40" i="110"/>
  <c r="EO40" i="110"/>
  <c r="ES40" i="110"/>
  <c r="EW40" i="110"/>
  <c r="FA40" i="110"/>
  <c r="FE40" i="110"/>
  <c r="FI40" i="110"/>
  <c r="FM40" i="110"/>
  <c r="FQ40" i="110"/>
  <c r="FU40" i="110"/>
  <c r="FY40" i="110"/>
  <c r="DN87" i="110"/>
  <c r="DR87" i="110"/>
  <c r="DV87" i="110"/>
  <c r="DZ87" i="110"/>
  <c r="ED87" i="110"/>
  <c r="EH87" i="110"/>
  <c r="EL87" i="110"/>
  <c r="EP87" i="110"/>
  <c r="ET87" i="110"/>
  <c r="EX87" i="110"/>
  <c r="FB87" i="110"/>
  <c r="FF87" i="110"/>
  <c r="FJ87" i="110"/>
  <c r="FN87" i="110"/>
  <c r="FR87" i="110"/>
  <c r="FV87" i="110"/>
  <c r="FZ87" i="110"/>
  <c r="DO79" i="110"/>
  <c r="DS79" i="110"/>
  <c r="DW79" i="110"/>
  <c r="EA79" i="110"/>
  <c r="EE79" i="110"/>
  <c r="EI79" i="110"/>
  <c r="EM79" i="110"/>
  <c r="EQ79" i="110"/>
  <c r="EU79" i="110"/>
  <c r="EY79" i="110"/>
  <c r="FC79" i="110"/>
  <c r="FG79" i="110"/>
  <c r="FK79" i="110"/>
  <c r="FO79" i="110"/>
  <c r="FS79" i="110"/>
  <c r="FW79" i="110"/>
  <c r="DP32" i="110"/>
  <c r="DT32" i="110"/>
  <c r="DX32" i="110"/>
  <c r="EB32" i="110"/>
  <c r="EF32" i="110"/>
  <c r="EJ32" i="110"/>
  <c r="EN32" i="110"/>
  <c r="ER32" i="110"/>
  <c r="EV32" i="110"/>
  <c r="EZ32" i="110"/>
  <c r="FD32" i="110"/>
  <c r="FH32" i="110"/>
  <c r="FL32" i="110"/>
  <c r="FP32" i="110"/>
  <c r="FT32" i="110"/>
  <c r="FX32" i="110"/>
  <c r="D165" i="110"/>
  <c r="I165" i="110" s="1"/>
  <c r="DQ165" i="110"/>
  <c r="DU165" i="110"/>
  <c r="DY165" i="110"/>
  <c r="EC165" i="110"/>
  <c r="EG165" i="110"/>
  <c r="EK165" i="110"/>
  <c r="EO165" i="110"/>
  <c r="ES165" i="110"/>
  <c r="EW165" i="110"/>
  <c r="FA165" i="110"/>
  <c r="FE165" i="110"/>
  <c r="FI165" i="110"/>
  <c r="FM165" i="110"/>
  <c r="FQ165" i="110"/>
  <c r="FU165" i="110"/>
  <c r="FY165" i="110"/>
  <c r="DO98" i="110"/>
  <c r="DS98" i="110"/>
  <c r="DW98" i="110"/>
  <c r="EA98" i="110"/>
  <c r="EE98" i="110"/>
  <c r="EI98" i="110"/>
  <c r="EM98" i="110"/>
  <c r="EQ98" i="110"/>
  <c r="EU98" i="110"/>
  <c r="EY98" i="110"/>
  <c r="FC98" i="110"/>
  <c r="FG98" i="110"/>
  <c r="FK98" i="110"/>
  <c r="FO98" i="110"/>
  <c r="FS98" i="110"/>
  <c r="FW98" i="110"/>
  <c r="D122" i="110"/>
  <c r="I122" i="110" s="1"/>
  <c r="DQ122" i="110"/>
  <c r="DU122" i="110"/>
  <c r="DY122" i="110"/>
  <c r="EC122" i="110"/>
  <c r="EG122" i="110"/>
  <c r="EK122" i="110"/>
  <c r="EO122" i="110"/>
  <c r="ES122" i="110"/>
  <c r="EW122" i="110"/>
  <c r="FA122" i="110"/>
  <c r="FE122" i="110"/>
  <c r="FI122" i="110"/>
  <c r="FM122" i="110"/>
  <c r="FQ122" i="110"/>
  <c r="FU122" i="110"/>
  <c r="FY122" i="110"/>
  <c r="DN146" i="110"/>
  <c r="DR146" i="110"/>
  <c r="DV146" i="110"/>
  <c r="DZ146" i="110"/>
  <c r="ED146" i="110"/>
  <c r="EH146" i="110"/>
  <c r="EL146" i="110"/>
  <c r="EP146" i="110"/>
  <c r="ET146" i="110"/>
  <c r="EX146" i="110"/>
  <c r="FB146" i="110"/>
  <c r="FF146" i="110"/>
  <c r="FJ146" i="110"/>
  <c r="FN146" i="110"/>
  <c r="FR146" i="110"/>
  <c r="FV146" i="110"/>
  <c r="DO104" i="110"/>
  <c r="DS104" i="110"/>
  <c r="DW104" i="110"/>
  <c r="EA104" i="110"/>
  <c r="EE104" i="110"/>
  <c r="EI104" i="110"/>
  <c r="EM104" i="110"/>
  <c r="EQ104" i="110"/>
  <c r="EU104" i="110"/>
  <c r="EY104" i="110"/>
  <c r="FC104" i="110"/>
  <c r="FG104" i="110"/>
  <c r="FK104" i="110"/>
  <c r="FO104" i="110"/>
  <c r="FS104" i="110"/>
  <c r="FW104" i="110"/>
  <c r="DN30" i="110"/>
  <c r="DR30" i="110"/>
  <c r="DV30" i="110"/>
  <c r="DZ30" i="110"/>
  <c r="ED30" i="110"/>
  <c r="EH30" i="110"/>
  <c r="EL30" i="110"/>
  <c r="EP30" i="110"/>
  <c r="ET30" i="110"/>
  <c r="EX30" i="110"/>
  <c r="FB30" i="110"/>
  <c r="FF30" i="110"/>
  <c r="FJ30" i="110"/>
  <c r="FN30" i="110"/>
  <c r="FR30" i="110"/>
  <c r="FV30" i="110"/>
  <c r="DO48" i="110"/>
  <c r="DS48" i="110"/>
  <c r="DW48" i="110"/>
  <c r="EA48" i="110"/>
  <c r="EE48" i="110"/>
  <c r="EI48" i="110"/>
  <c r="EM48" i="110"/>
  <c r="EQ48" i="110"/>
  <c r="EU48" i="110"/>
  <c r="EY48" i="110"/>
  <c r="FC48" i="110"/>
  <c r="FG48" i="110"/>
  <c r="FK48" i="110"/>
  <c r="FO48" i="110"/>
  <c r="FS48" i="110"/>
  <c r="FW48" i="110"/>
  <c r="DS153" i="110"/>
  <c r="DX153" i="110"/>
  <c r="EC153" i="110"/>
  <c r="EI153" i="110"/>
  <c r="EN153" i="110"/>
  <c r="ES153" i="110"/>
  <c r="EY153" i="110"/>
  <c r="FD153" i="110"/>
  <c r="FI153" i="110"/>
  <c r="FO153" i="110"/>
  <c r="FT153" i="110"/>
  <c r="FY153" i="110"/>
  <c r="DR60" i="110"/>
  <c r="DX60" i="110"/>
  <c r="EC60" i="110"/>
  <c r="EH60" i="110"/>
  <c r="EN60" i="110"/>
  <c r="ES60" i="110"/>
  <c r="EX60" i="110"/>
  <c r="FD60" i="110"/>
  <c r="FI60" i="110"/>
  <c r="FN60" i="110"/>
  <c r="FT60" i="110"/>
  <c r="DQ148" i="110"/>
  <c r="DV148" i="110"/>
  <c r="EA148" i="110"/>
  <c r="EG148" i="110"/>
  <c r="EL148" i="110"/>
  <c r="EQ148" i="110"/>
  <c r="EW148" i="110"/>
  <c r="FB148" i="110"/>
  <c r="FG148" i="110"/>
  <c r="FM148" i="110"/>
  <c r="FR148" i="110"/>
  <c r="DO150" i="110"/>
  <c r="DT150" i="110"/>
  <c r="DZ150" i="110"/>
  <c r="EE150" i="110"/>
  <c r="EJ150" i="110"/>
  <c r="EP150" i="110"/>
  <c r="EU150" i="110"/>
  <c r="EZ150" i="110"/>
  <c r="FF150" i="110"/>
  <c r="FK150" i="110"/>
  <c r="FP150" i="110"/>
  <c r="FV150" i="110"/>
  <c r="D93" i="110"/>
  <c r="I93" i="110" s="1"/>
  <c r="FX93" i="110"/>
  <c r="FT93" i="110"/>
  <c r="FP93" i="110"/>
  <c r="FL93" i="110"/>
  <c r="FH93" i="110"/>
  <c r="FD93" i="110"/>
  <c r="EZ93" i="110"/>
  <c r="EV93" i="110"/>
  <c r="ER93" i="110"/>
  <c r="EN93" i="110"/>
  <c r="EJ93" i="110"/>
  <c r="EF93" i="110"/>
  <c r="EB93" i="110"/>
  <c r="DX93" i="110"/>
  <c r="DT93" i="110"/>
  <c r="DP93" i="110"/>
  <c r="DQ93" i="110"/>
  <c r="DY93" i="110"/>
  <c r="EG93" i="110"/>
  <c r="EO93" i="110"/>
  <c r="EW93" i="110"/>
  <c r="FE93" i="110"/>
  <c r="FM93" i="110"/>
  <c r="FU93" i="110"/>
  <c r="DT16" i="110"/>
  <c r="EB16" i="110"/>
  <c r="EJ16" i="110"/>
  <c r="ER16" i="110"/>
  <c r="EZ16" i="110"/>
  <c r="FH16" i="110"/>
  <c r="FP16" i="110"/>
  <c r="DU126" i="110"/>
  <c r="EC126" i="110"/>
  <c r="EK126" i="110"/>
  <c r="ES126" i="110"/>
  <c r="FA126" i="110"/>
  <c r="FI126" i="110"/>
  <c r="FQ126" i="110"/>
  <c r="FY126" i="110"/>
  <c r="DP96" i="110"/>
  <c r="DX96" i="110"/>
  <c r="EF96" i="110"/>
  <c r="EN96" i="110"/>
  <c r="EV96" i="110"/>
  <c r="FD96" i="110"/>
  <c r="FL96" i="110"/>
  <c r="FT96" i="110"/>
  <c r="DT170" i="110"/>
  <c r="EB170" i="110"/>
  <c r="EJ170" i="110"/>
  <c r="ER170" i="110"/>
  <c r="EZ170" i="110"/>
  <c r="FH170" i="110"/>
  <c r="FP170" i="110"/>
  <c r="DU151" i="110"/>
  <c r="EC151" i="110"/>
  <c r="EK151" i="110"/>
  <c r="ES151" i="110"/>
  <c r="FA151" i="110"/>
  <c r="FI151" i="110"/>
  <c r="FQ151" i="110"/>
  <c r="FY151" i="110"/>
  <c r="DP26" i="110"/>
  <c r="DX26" i="110"/>
  <c r="EF26" i="110"/>
  <c r="EN26" i="110"/>
  <c r="EV26" i="110"/>
  <c r="FD26" i="110"/>
  <c r="FL26" i="110"/>
  <c r="FT26" i="110"/>
  <c r="D102" i="110"/>
  <c r="I102" i="110" s="1"/>
  <c r="FX102" i="110"/>
  <c r="FT102" i="110"/>
  <c r="FP102" i="110"/>
  <c r="FL102" i="110"/>
  <c r="FH102" i="110"/>
  <c r="FD102" i="110"/>
  <c r="EZ102" i="110"/>
  <c r="EV102" i="110"/>
  <c r="ER102" i="110"/>
  <c r="EN102" i="110"/>
  <c r="EJ102" i="110"/>
  <c r="EF102" i="110"/>
  <c r="EB102" i="110"/>
  <c r="DX102" i="110"/>
  <c r="DT102" i="110"/>
  <c r="DP102" i="110"/>
  <c r="DQ102" i="110"/>
  <c r="DY102" i="110"/>
  <c r="EG102" i="110"/>
  <c r="EO102" i="110"/>
  <c r="EW102" i="110"/>
  <c r="FE102" i="110"/>
  <c r="FM102" i="110"/>
  <c r="FU102" i="110"/>
  <c r="DT74" i="110"/>
  <c r="EB74" i="110"/>
  <c r="EJ74" i="110"/>
  <c r="ER74" i="110"/>
  <c r="EZ74" i="110"/>
  <c r="FH74" i="110"/>
  <c r="FP74" i="110"/>
  <c r="DU86" i="110"/>
  <c r="EC86" i="110"/>
  <c r="EK86" i="110"/>
  <c r="ES86" i="110"/>
  <c r="FA86" i="110"/>
  <c r="FI86" i="110"/>
  <c r="FQ86" i="110"/>
  <c r="FY86" i="110"/>
  <c r="DP119" i="110"/>
  <c r="DX119" i="110"/>
  <c r="EF119" i="110"/>
  <c r="EN119" i="110"/>
  <c r="EV119" i="110"/>
  <c r="FD119" i="110"/>
  <c r="FL119" i="110"/>
  <c r="FT119" i="110"/>
  <c r="D111" i="110"/>
  <c r="I111" i="110" s="1"/>
  <c r="FX111" i="110"/>
  <c r="FT111" i="110"/>
  <c r="FP111" i="110"/>
  <c r="FL111" i="110"/>
  <c r="FH111" i="110"/>
  <c r="FD111" i="110"/>
  <c r="EZ111" i="110"/>
  <c r="EV111" i="110"/>
  <c r="ER111" i="110"/>
  <c r="EN111" i="110"/>
  <c r="EJ111" i="110"/>
  <c r="EF111" i="110"/>
  <c r="EB111" i="110"/>
  <c r="DX111" i="110"/>
  <c r="DT111" i="110"/>
  <c r="DP111" i="110"/>
  <c r="DQ111" i="110"/>
  <c r="DY111" i="110"/>
  <c r="EG111" i="110"/>
  <c r="EO111" i="110"/>
  <c r="EW111" i="110"/>
  <c r="FE111" i="110"/>
  <c r="FM111" i="110"/>
  <c r="FU111" i="110"/>
  <c r="DZ29" i="110"/>
  <c r="EP29" i="110"/>
  <c r="FF29" i="110"/>
  <c r="FY127" i="110"/>
  <c r="FU127" i="110"/>
  <c r="FQ127" i="110"/>
  <c r="FM127" i="110"/>
  <c r="FI127" i="110"/>
  <c r="FE127" i="110"/>
  <c r="FA127" i="110"/>
  <c r="EW127" i="110"/>
  <c r="ES127" i="110"/>
  <c r="EO127" i="110"/>
  <c r="EK127" i="110"/>
  <c r="EG127" i="110"/>
  <c r="EC127" i="110"/>
  <c r="DY127" i="110"/>
  <c r="DU127" i="110"/>
  <c r="DQ127" i="110"/>
  <c r="D127" i="110"/>
  <c r="I127" i="110" s="1"/>
  <c r="FW127" i="110"/>
  <c r="FS127" i="110"/>
  <c r="FO127" i="110"/>
  <c r="FK127" i="110"/>
  <c r="FG127" i="110"/>
  <c r="FC127" i="110"/>
  <c r="EY127" i="110"/>
  <c r="EU127" i="110"/>
  <c r="EQ127" i="110"/>
  <c r="EM127" i="110"/>
  <c r="EI127" i="110"/>
  <c r="EE127" i="110"/>
  <c r="EA127" i="110"/>
  <c r="DW127" i="110"/>
  <c r="DS127" i="110"/>
  <c r="DO127" i="110"/>
  <c r="DN157" i="110"/>
  <c r="DR157" i="110"/>
  <c r="DV157" i="110"/>
  <c r="DZ157" i="110"/>
  <c r="ED157" i="110"/>
  <c r="EH157" i="110"/>
  <c r="EL157" i="110"/>
  <c r="EP157" i="110"/>
  <c r="ET157" i="110"/>
  <c r="EX157" i="110"/>
  <c r="FB157" i="110"/>
  <c r="FF157" i="110"/>
  <c r="FJ157" i="110"/>
  <c r="FN157" i="110"/>
  <c r="FR157" i="110"/>
  <c r="FV157" i="110"/>
  <c r="DN107" i="110"/>
  <c r="DR107" i="110"/>
  <c r="DV107" i="110"/>
  <c r="DZ107" i="110"/>
  <c r="ED107" i="110"/>
  <c r="EH107" i="110"/>
  <c r="EL107" i="110"/>
  <c r="EP107" i="110"/>
  <c r="ET107" i="110"/>
  <c r="EX107" i="110"/>
  <c r="FB107" i="110"/>
  <c r="FF107" i="110"/>
  <c r="FJ107" i="110"/>
  <c r="FN107" i="110"/>
  <c r="FR107" i="110"/>
  <c r="FV107" i="110"/>
  <c r="DO135" i="110"/>
  <c r="DS135" i="110"/>
  <c r="DW135" i="110"/>
  <c r="EA135" i="110"/>
  <c r="EE135" i="110"/>
  <c r="EI135" i="110"/>
  <c r="EM135" i="110"/>
  <c r="EQ135" i="110"/>
  <c r="EU135" i="110"/>
  <c r="EY135" i="110"/>
  <c r="FC135" i="110"/>
  <c r="FG135" i="110"/>
  <c r="FK135" i="110"/>
  <c r="FO135" i="110"/>
  <c r="FS135" i="110"/>
  <c r="FW135" i="110"/>
  <c r="D112" i="110"/>
  <c r="I112" i="110" s="1"/>
  <c r="DQ112" i="110"/>
  <c r="DU112" i="110"/>
  <c r="DY112" i="110"/>
  <c r="EC112" i="110"/>
  <c r="EG112" i="110"/>
  <c r="EK112" i="110"/>
  <c r="EO112" i="110"/>
  <c r="ES112" i="110"/>
  <c r="EW112" i="110"/>
  <c r="FA112" i="110"/>
  <c r="FE112" i="110"/>
  <c r="FI112" i="110"/>
  <c r="FM112" i="110"/>
  <c r="FQ112" i="110"/>
  <c r="FU112" i="110"/>
  <c r="FY112" i="110"/>
  <c r="DN155" i="110"/>
  <c r="DR155" i="110"/>
  <c r="DV155" i="110"/>
  <c r="DZ155" i="110"/>
  <c r="ED155" i="110"/>
  <c r="EH155" i="110"/>
  <c r="EL155" i="110"/>
  <c r="EP155" i="110"/>
  <c r="ET155" i="110"/>
  <c r="EX155" i="110"/>
  <c r="FB155" i="110"/>
  <c r="FF155" i="110"/>
  <c r="FJ155" i="110"/>
  <c r="FN155" i="110"/>
  <c r="FR155" i="110"/>
  <c r="FV155" i="110"/>
  <c r="DO130" i="110"/>
  <c r="DS130" i="110"/>
  <c r="DW130" i="110"/>
  <c r="EA130" i="110"/>
  <c r="EE130" i="110"/>
  <c r="EI130" i="110"/>
  <c r="EM130" i="110"/>
  <c r="EQ130" i="110"/>
  <c r="EU130" i="110"/>
  <c r="EY130" i="110"/>
  <c r="FC130" i="110"/>
  <c r="FG130" i="110"/>
  <c r="FK130" i="110"/>
  <c r="FO130" i="110"/>
  <c r="FS130" i="110"/>
  <c r="FW130" i="110"/>
  <c r="D140" i="110"/>
  <c r="I140" i="110" s="1"/>
  <c r="DQ140" i="110"/>
  <c r="DU140" i="110"/>
  <c r="DY140" i="110"/>
  <c r="EC140" i="110"/>
  <c r="EG140" i="110"/>
  <c r="EK140" i="110"/>
  <c r="EO140" i="110"/>
  <c r="ES140" i="110"/>
  <c r="EW140" i="110"/>
  <c r="FA140" i="110"/>
  <c r="FE140" i="110"/>
  <c r="FI140" i="110"/>
  <c r="FM140" i="110"/>
  <c r="FQ140" i="110"/>
  <c r="FU140" i="110"/>
  <c r="DN40" i="110"/>
  <c r="DR40" i="110"/>
  <c r="DV40" i="110"/>
  <c r="DZ40" i="110"/>
  <c r="ED40" i="110"/>
  <c r="EH40" i="110"/>
  <c r="EL40" i="110"/>
  <c r="EP40" i="110"/>
  <c r="ET40" i="110"/>
  <c r="EX40" i="110"/>
  <c r="FB40" i="110"/>
  <c r="FF40" i="110"/>
  <c r="FJ40" i="110"/>
  <c r="FN40" i="110"/>
  <c r="FR40" i="110"/>
  <c r="FV40" i="110"/>
  <c r="FZ40" i="110"/>
  <c r="DO87" i="110"/>
  <c r="DS87" i="110"/>
  <c r="DW87" i="110"/>
  <c r="EA87" i="110"/>
  <c r="EE87" i="110"/>
  <c r="EI87" i="110"/>
  <c r="EM87" i="110"/>
  <c r="EQ87" i="110"/>
  <c r="EU87" i="110"/>
  <c r="EY87" i="110"/>
  <c r="FC87" i="110"/>
  <c r="FG87" i="110"/>
  <c r="FK87" i="110"/>
  <c r="FO87" i="110"/>
  <c r="FS87" i="110"/>
  <c r="DP79" i="110"/>
  <c r="DT79" i="110"/>
  <c r="DX79" i="110"/>
  <c r="EB79" i="110"/>
  <c r="EF79" i="110"/>
  <c r="EJ79" i="110"/>
  <c r="EN79" i="110"/>
  <c r="ER79" i="110"/>
  <c r="EV79" i="110"/>
  <c r="EZ79" i="110"/>
  <c r="FD79" i="110"/>
  <c r="FH79" i="110"/>
  <c r="FL79" i="110"/>
  <c r="FP79" i="110"/>
  <c r="FT79" i="110"/>
  <c r="FX79" i="110"/>
  <c r="D32" i="110"/>
  <c r="DQ32" i="110"/>
  <c r="DU32" i="110"/>
  <c r="DY32" i="110"/>
  <c r="EC32" i="110"/>
  <c r="EG32" i="110"/>
  <c r="EK32" i="110"/>
  <c r="EO32" i="110"/>
  <c r="ES32" i="110"/>
  <c r="EW32" i="110"/>
  <c r="FA32" i="110"/>
  <c r="FE32" i="110"/>
  <c r="FI32" i="110"/>
  <c r="FM32" i="110"/>
  <c r="FQ32" i="110"/>
  <c r="FU32" i="110"/>
  <c r="DN165" i="110"/>
  <c r="DR165" i="110"/>
  <c r="DV165" i="110"/>
  <c r="DZ165" i="110"/>
  <c r="ED165" i="110"/>
  <c r="EH165" i="110"/>
  <c r="EL165" i="110"/>
  <c r="EP165" i="110"/>
  <c r="ET165" i="110"/>
  <c r="EX165" i="110"/>
  <c r="FB165" i="110"/>
  <c r="FF165" i="110"/>
  <c r="FJ165" i="110"/>
  <c r="FN165" i="110"/>
  <c r="FR165" i="110"/>
  <c r="FV165" i="110"/>
  <c r="FZ165" i="110"/>
  <c r="DP98" i="110"/>
  <c r="DT98" i="110"/>
  <c r="DX98" i="110"/>
  <c r="EB98" i="110"/>
  <c r="EF98" i="110"/>
  <c r="EJ98" i="110"/>
  <c r="EN98" i="110"/>
  <c r="ER98" i="110"/>
  <c r="EV98" i="110"/>
  <c r="EZ98" i="110"/>
  <c r="FD98" i="110"/>
  <c r="FH98" i="110"/>
  <c r="FL98" i="110"/>
  <c r="FP98" i="110"/>
  <c r="FT98" i="110"/>
  <c r="FX98" i="110"/>
  <c r="DN122" i="110"/>
  <c r="DR122" i="110"/>
  <c r="DV122" i="110"/>
  <c r="DZ122" i="110"/>
  <c r="ED122" i="110"/>
  <c r="EH122" i="110"/>
  <c r="EL122" i="110"/>
  <c r="EP122" i="110"/>
  <c r="ET122" i="110"/>
  <c r="EX122" i="110"/>
  <c r="FB122" i="110"/>
  <c r="FF122" i="110"/>
  <c r="FJ122" i="110"/>
  <c r="FN122" i="110"/>
  <c r="FR122" i="110"/>
  <c r="FV122" i="110"/>
  <c r="FZ122" i="110"/>
  <c r="DO146" i="110"/>
  <c r="DS146" i="110"/>
  <c r="DW146" i="110"/>
  <c r="EA146" i="110"/>
  <c r="EE146" i="110"/>
  <c r="EI146" i="110"/>
  <c r="EM146" i="110"/>
  <c r="EQ146" i="110"/>
  <c r="EU146" i="110"/>
  <c r="EY146" i="110"/>
  <c r="FC146" i="110"/>
  <c r="FG146" i="110"/>
  <c r="FK146" i="110"/>
  <c r="FO146" i="110"/>
  <c r="FS146" i="110"/>
  <c r="FW146" i="110"/>
  <c r="DP104" i="110"/>
  <c r="DT104" i="110"/>
  <c r="DX104" i="110"/>
  <c r="EB104" i="110"/>
  <c r="EF104" i="110"/>
  <c r="EJ104" i="110"/>
  <c r="EN104" i="110"/>
  <c r="ER104" i="110"/>
  <c r="EV104" i="110"/>
  <c r="EZ104" i="110"/>
  <c r="FD104" i="110"/>
  <c r="FH104" i="110"/>
  <c r="FL104" i="110"/>
  <c r="FP104" i="110"/>
  <c r="FT104" i="110"/>
  <c r="FX104" i="110"/>
  <c r="DO30" i="110"/>
  <c r="DS30" i="110"/>
  <c r="DW30" i="110"/>
  <c r="EA30" i="110"/>
  <c r="EE30" i="110"/>
  <c r="EI30" i="110"/>
  <c r="EM30" i="110"/>
  <c r="EQ30" i="110"/>
  <c r="EU30" i="110"/>
  <c r="EY30" i="110"/>
  <c r="FC30" i="110"/>
  <c r="FG30" i="110"/>
  <c r="FK30" i="110"/>
  <c r="FO30" i="110"/>
  <c r="FS30" i="110"/>
  <c r="FW30" i="110"/>
  <c r="DP48" i="110"/>
  <c r="DT48" i="110"/>
  <c r="DX48" i="110"/>
  <c r="EB48" i="110"/>
  <c r="EF48" i="110"/>
  <c r="EJ48" i="110"/>
  <c r="EN48" i="110"/>
  <c r="ER48" i="110"/>
  <c r="EV48" i="110"/>
  <c r="EZ48" i="110"/>
  <c r="FD48" i="110"/>
  <c r="FH48" i="110"/>
  <c r="FL48" i="110"/>
  <c r="FP48" i="110"/>
  <c r="FT48" i="110"/>
  <c r="FX48" i="110"/>
  <c r="D153" i="110"/>
  <c r="I153" i="110" s="1"/>
  <c r="FZ153" i="110"/>
  <c r="DO153" i="110"/>
  <c r="DT153" i="110"/>
  <c r="DY153" i="110"/>
  <c r="EE153" i="110"/>
  <c r="EJ153" i="110"/>
  <c r="EO153" i="110"/>
  <c r="EU153" i="110"/>
  <c r="EZ153" i="110"/>
  <c r="FE153" i="110"/>
  <c r="FK153" i="110"/>
  <c r="FP153" i="110"/>
  <c r="FW60" i="110"/>
  <c r="FS60" i="110"/>
  <c r="FO60" i="110"/>
  <c r="FK60" i="110"/>
  <c r="FG60" i="110"/>
  <c r="FC60" i="110"/>
  <c r="EY60" i="110"/>
  <c r="EU60" i="110"/>
  <c r="EQ60" i="110"/>
  <c r="EM60" i="110"/>
  <c r="EI60" i="110"/>
  <c r="EE60" i="110"/>
  <c r="EA60" i="110"/>
  <c r="DW60" i="110"/>
  <c r="DS60" i="110"/>
  <c r="DO60" i="110"/>
  <c r="DN60" i="110"/>
  <c r="DT60" i="110"/>
  <c r="DY60" i="110"/>
  <c r="ED60" i="110"/>
  <c r="EJ60" i="110"/>
  <c r="EO60" i="110"/>
  <c r="ET60" i="110"/>
  <c r="EZ60" i="110"/>
  <c r="FE60" i="110"/>
  <c r="FJ60" i="110"/>
  <c r="FP60" i="110"/>
  <c r="FU60" i="110"/>
  <c r="FZ60" i="110"/>
  <c r="DR148" i="110"/>
  <c r="DW148" i="110"/>
  <c r="EC148" i="110"/>
  <c r="EH148" i="110"/>
  <c r="EM148" i="110"/>
  <c r="ES148" i="110"/>
  <c r="EX148" i="110"/>
  <c r="FC148" i="110"/>
  <c r="FI148" i="110"/>
  <c r="FN148" i="110"/>
  <c r="FS148" i="110"/>
  <c r="FY148" i="110"/>
  <c r="DP150" i="110"/>
  <c r="DV150" i="110"/>
  <c r="EA150" i="110"/>
  <c r="EF150" i="110"/>
  <c r="EL150" i="110"/>
  <c r="EQ150" i="110"/>
  <c r="EV150" i="110"/>
  <c r="FB150" i="110"/>
  <c r="FG150" i="110"/>
  <c r="FL150" i="110"/>
  <c r="FR150" i="110"/>
  <c r="FW150" i="110"/>
  <c r="FW16" i="110"/>
  <c r="FS16" i="110"/>
  <c r="FO16" i="110"/>
  <c r="FK16" i="110"/>
  <c r="FG16" i="110"/>
  <c r="FC16" i="110"/>
  <c r="EY16" i="110"/>
  <c r="EU16" i="110"/>
  <c r="EQ16" i="110"/>
  <c r="EM16" i="110"/>
  <c r="EI16" i="110"/>
  <c r="EE16" i="110"/>
  <c r="EA16" i="110"/>
  <c r="DW16" i="110"/>
  <c r="DS16" i="110"/>
  <c r="DO16" i="110"/>
  <c r="FY16" i="110"/>
  <c r="FU16" i="110"/>
  <c r="FQ16" i="110"/>
  <c r="FM16" i="110"/>
  <c r="FI16" i="110"/>
  <c r="FE16" i="110"/>
  <c r="FA16" i="110"/>
  <c r="EW16" i="110"/>
  <c r="ES16" i="110"/>
  <c r="EO16" i="110"/>
  <c r="EK16" i="110"/>
  <c r="EG16" i="110"/>
  <c r="EC16" i="110"/>
  <c r="DY16" i="110"/>
  <c r="DU16" i="110"/>
  <c r="DQ16" i="110"/>
  <c r="D16" i="110"/>
  <c r="DN16" i="110"/>
  <c r="DV16" i="110"/>
  <c r="ED16" i="110"/>
  <c r="EL16" i="110"/>
  <c r="ET16" i="110"/>
  <c r="FB16" i="110"/>
  <c r="FJ16" i="110"/>
  <c r="FR16" i="110"/>
  <c r="FZ16" i="110"/>
  <c r="DR96" i="110"/>
  <c r="DZ96" i="110"/>
  <c r="EH96" i="110"/>
  <c r="EP96" i="110"/>
  <c r="EX96" i="110"/>
  <c r="FF96" i="110"/>
  <c r="FN96" i="110"/>
  <c r="FV96" i="110"/>
  <c r="FW170" i="110"/>
  <c r="FS170" i="110"/>
  <c r="FO170" i="110"/>
  <c r="FK170" i="110"/>
  <c r="FG170" i="110"/>
  <c r="FC170" i="110"/>
  <c r="EY170" i="110"/>
  <c r="EU170" i="110"/>
  <c r="EQ170" i="110"/>
  <c r="EM170" i="110"/>
  <c r="EI170" i="110"/>
  <c r="EE170" i="110"/>
  <c r="EA170" i="110"/>
  <c r="DW170" i="110"/>
  <c r="DS170" i="110"/>
  <c r="DO170" i="110"/>
  <c r="FY170" i="110"/>
  <c r="FU170" i="110"/>
  <c r="FQ170" i="110"/>
  <c r="FM170" i="110"/>
  <c r="FI170" i="110"/>
  <c r="FE170" i="110"/>
  <c r="FA170" i="110"/>
  <c r="EW170" i="110"/>
  <c r="ES170" i="110"/>
  <c r="EO170" i="110"/>
  <c r="EK170" i="110"/>
  <c r="EG170" i="110"/>
  <c r="EC170" i="110"/>
  <c r="DY170" i="110"/>
  <c r="DU170" i="110"/>
  <c r="DQ170" i="110"/>
  <c r="D170" i="110"/>
  <c r="I170" i="110" s="1"/>
  <c r="DN170" i="110"/>
  <c r="DV170" i="110"/>
  <c r="ED170" i="110"/>
  <c r="EL170" i="110"/>
  <c r="ET170" i="110"/>
  <c r="FB170" i="110"/>
  <c r="FJ170" i="110"/>
  <c r="FR170" i="110"/>
  <c r="FZ170" i="110"/>
  <c r="FX151" i="110"/>
  <c r="DO151" i="110"/>
  <c r="DW151" i="110"/>
  <c r="EE151" i="110"/>
  <c r="EM151" i="110"/>
  <c r="EU151" i="110"/>
  <c r="FC151" i="110"/>
  <c r="FK151" i="110"/>
  <c r="FS151" i="110"/>
  <c r="DR26" i="110"/>
  <c r="DZ26" i="110"/>
  <c r="EH26" i="110"/>
  <c r="EP26" i="110"/>
  <c r="EX26" i="110"/>
  <c r="FF26" i="110"/>
  <c r="FN26" i="110"/>
  <c r="FV26" i="110"/>
  <c r="DS102" i="110"/>
  <c r="EA102" i="110"/>
  <c r="EI102" i="110"/>
  <c r="EQ102" i="110"/>
  <c r="EY102" i="110"/>
  <c r="FG102" i="110"/>
  <c r="FO102" i="110"/>
  <c r="FW102" i="110"/>
  <c r="FW74" i="110"/>
  <c r="FS74" i="110"/>
  <c r="FO74" i="110"/>
  <c r="FK74" i="110"/>
  <c r="FG74" i="110"/>
  <c r="FC74" i="110"/>
  <c r="EY74" i="110"/>
  <c r="EU74" i="110"/>
  <c r="EQ74" i="110"/>
  <c r="EM74" i="110"/>
  <c r="EI74" i="110"/>
  <c r="EE74" i="110"/>
  <c r="EA74" i="110"/>
  <c r="DW74" i="110"/>
  <c r="DS74" i="110"/>
  <c r="DO74" i="110"/>
  <c r="FY74" i="110"/>
  <c r="FU74" i="110"/>
  <c r="FQ74" i="110"/>
  <c r="FM74" i="110"/>
  <c r="FI74" i="110"/>
  <c r="FE74" i="110"/>
  <c r="FA74" i="110"/>
  <c r="EW74" i="110"/>
  <c r="ES74" i="110"/>
  <c r="EO74" i="110"/>
  <c r="EK74" i="110"/>
  <c r="EG74" i="110"/>
  <c r="EC74" i="110"/>
  <c r="DY74" i="110"/>
  <c r="DU74" i="110"/>
  <c r="DQ74" i="110"/>
  <c r="D74" i="110"/>
  <c r="I74" i="110" s="1"/>
  <c r="DN74" i="110"/>
  <c r="DV74" i="110"/>
  <c r="ED74" i="110"/>
  <c r="EL74" i="110"/>
  <c r="ET74" i="110"/>
  <c r="FB74" i="110"/>
  <c r="FJ74" i="110"/>
  <c r="FR74" i="110"/>
  <c r="FZ74" i="110"/>
  <c r="FX86" i="110"/>
  <c r="DO86" i="110"/>
  <c r="DW86" i="110"/>
  <c r="EE86" i="110"/>
  <c r="EM86" i="110"/>
  <c r="EU86" i="110"/>
  <c r="FC86" i="110"/>
  <c r="FK86" i="110"/>
  <c r="FS86" i="110"/>
  <c r="DR119" i="110"/>
  <c r="DZ119" i="110"/>
  <c r="EH119" i="110"/>
  <c r="EP119" i="110"/>
  <c r="EX119" i="110"/>
  <c r="FF119" i="110"/>
  <c r="FN119" i="110"/>
  <c r="FV119" i="110"/>
  <c r="DS111" i="110"/>
  <c r="EA111" i="110"/>
  <c r="EI111" i="110"/>
  <c r="EQ111" i="110"/>
  <c r="EY111" i="110"/>
  <c r="FG111" i="110"/>
  <c r="FO111" i="110"/>
  <c r="FW111" i="110"/>
  <c r="FX29" i="110"/>
  <c r="FT29" i="110"/>
  <c r="FP29" i="110"/>
  <c r="FL29" i="110"/>
  <c r="FH29" i="110"/>
  <c r="FD29" i="110"/>
  <c r="EZ29" i="110"/>
  <c r="EV29" i="110"/>
  <c r="ER29" i="110"/>
  <c r="EN29" i="110"/>
  <c r="EJ29" i="110"/>
  <c r="EF29" i="110"/>
  <c r="EB29" i="110"/>
  <c r="DX29" i="110"/>
  <c r="DT29" i="110"/>
  <c r="DP29" i="110"/>
  <c r="FW29" i="110"/>
  <c r="FS29" i="110"/>
  <c r="FO29" i="110"/>
  <c r="FK29" i="110"/>
  <c r="FG29" i="110"/>
  <c r="FC29" i="110"/>
  <c r="EY29" i="110"/>
  <c r="EU29" i="110"/>
  <c r="EQ29" i="110"/>
  <c r="EM29" i="110"/>
  <c r="EI29" i="110"/>
  <c r="EE29" i="110"/>
  <c r="EA29" i="110"/>
  <c r="DW29" i="110"/>
  <c r="DS29" i="110"/>
  <c r="DO29" i="110"/>
  <c r="FY29" i="110"/>
  <c r="FU29" i="110"/>
  <c r="FQ29" i="110"/>
  <c r="FM29" i="110"/>
  <c r="FI29" i="110"/>
  <c r="FE29" i="110"/>
  <c r="FA29" i="110"/>
  <c r="EW29" i="110"/>
  <c r="ES29" i="110"/>
  <c r="EO29" i="110"/>
  <c r="EK29" i="110"/>
  <c r="EG29" i="110"/>
  <c r="EC29" i="110"/>
  <c r="DY29" i="110"/>
  <c r="DU29" i="110"/>
  <c r="DQ29" i="110"/>
  <c r="D29" i="110"/>
  <c r="DN29" i="110"/>
  <c r="ED29" i="110"/>
  <c r="ET29" i="110"/>
  <c r="FJ29" i="110"/>
  <c r="FZ29" i="110"/>
  <c r="DO107" i="110"/>
  <c r="DS107" i="110"/>
  <c r="DW107" i="110"/>
  <c r="EA107" i="110"/>
  <c r="EE107" i="110"/>
  <c r="EI107" i="110"/>
  <c r="EM107" i="110"/>
  <c r="EQ107" i="110"/>
  <c r="EU107" i="110"/>
  <c r="EY107" i="110"/>
  <c r="FC107" i="110"/>
  <c r="FG107" i="110"/>
  <c r="FK107" i="110"/>
  <c r="FO107" i="110"/>
  <c r="FS107" i="110"/>
  <c r="DP135" i="110"/>
  <c r="DT135" i="110"/>
  <c r="DX135" i="110"/>
  <c r="EB135" i="110"/>
  <c r="EF135" i="110"/>
  <c r="EJ135" i="110"/>
  <c r="EN135" i="110"/>
  <c r="ER135" i="110"/>
  <c r="EV135" i="110"/>
  <c r="EZ135" i="110"/>
  <c r="FD135" i="110"/>
  <c r="FH135" i="110"/>
  <c r="FL135" i="110"/>
  <c r="FP135" i="110"/>
  <c r="FT135" i="110"/>
  <c r="DN112" i="110"/>
  <c r="DR112" i="110"/>
  <c r="DV112" i="110"/>
  <c r="DZ112" i="110"/>
  <c r="ED112" i="110"/>
  <c r="EH112" i="110"/>
  <c r="EL112" i="110"/>
  <c r="EP112" i="110"/>
  <c r="ET112" i="110"/>
  <c r="EX112" i="110"/>
  <c r="FB112" i="110"/>
  <c r="FF112" i="110"/>
  <c r="FJ112" i="110"/>
  <c r="FN112" i="110"/>
  <c r="FR112" i="110"/>
  <c r="FV112" i="110"/>
  <c r="DO155" i="110"/>
  <c r="DS155" i="110"/>
  <c r="DW155" i="110"/>
  <c r="EA155" i="110"/>
  <c r="EE155" i="110"/>
  <c r="EI155" i="110"/>
  <c r="EM155" i="110"/>
  <c r="EQ155" i="110"/>
  <c r="EU155" i="110"/>
  <c r="EY155" i="110"/>
  <c r="FC155" i="110"/>
  <c r="FG155" i="110"/>
  <c r="FK155" i="110"/>
  <c r="FO155" i="110"/>
  <c r="FS155" i="110"/>
  <c r="DP130" i="110"/>
  <c r="DT130" i="110"/>
  <c r="DX130" i="110"/>
  <c r="EB130" i="110"/>
  <c r="EF130" i="110"/>
  <c r="EJ130" i="110"/>
  <c r="EN130" i="110"/>
  <c r="ER130" i="110"/>
  <c r="EV130" i="110"/>
  <c r="EZ130" i="110"/>
  <c r="FD130" i="110"/>
  <c r="FH130" i="110"/>
  <c r="FL130" i="110"/>
  <c r="FP130" i="110"/>
  <c r="FT130" i="110"/>
  <c r="DN140" i="110"/>
  <c r="DR140" i="110"/>
  <c r="DV140" i="110"/>
  <c r="DZ140" i="110"/>
  <c r="ED140" i="110"/>
  <c r="EH140" i="110"/>
  <c r="EL140" i="110"/>
  <c r="EP140" i="110"/>
  <c r="ET140" i="110"/>
  <c r="EX140" i="110"/>
  <c r="FB140" i="110"/>
  <c r="FF140" i="110"/>
  <c r="FJ140" i="110"/>
  <c r="FN140" i="110"/>
  <c r="FR140" i="110"/>
  <c r="FV140" i="110"/>
  <c r="DO40" i="110"/>
  <c r="DS40" i="110"/>
  <c r="DW40" i="110"/>
  <c r="EA40" i="110"/>
  <c r="EE40" i="110"/>
  <c r="EI40" i="110"/>
  <c r="EM40" i="110"/>
  <c r="EQ40" i="110"/>
  <c r="EU40" i="110"/>
  <c r="EY40" i="110"/>
  <c r="FC40" i="110"/>
  <c r="FG40" i="110"/>
  <c r="FK40" i="110"/>
  <c r="FO40" i="110"/>
  <c r="FS40" i="110"/>
  <c r="DP87" i="110"/>
  <c r="DT87" i="110"/>
  <c r="DX87" i="110"/>
  <c r="EB87" i="110"/>
  <c r="EF87" i="110"/>
  <c r="EJ87" i="110"/>
  <c r="EN87" i="110"/>
  <c r="ER87" i="110"/>
  <c r="EV87" i="110"/>
  <c r="EZ87" i="110"/>
  <c r="FD87" i="110"/>
  <c r="FH87" i="110"/>
  <c r="FL87" i="110"/>
  <c r="FP87" i="110"/>
  <c r="FT87" i="110"/>
  <c r="D79" i="110"/>
  <c r="I79" i="110" s="1"/>
  <c r="DQ79" i="110"/>
  <c r="DU79" i="110"/>
  <c r="DY79" i="110"/>
  <c r="EC79" i="110"/>
  <c r="EG79" i="110"/>
  <c r="EK79" i="110"/>
  <c r="EO79" i="110"/>
  <c r="ES79" i="110"/>
  <c r="EW79" i="110"/>
  <c r="FA79" i="110"/>
  <c r="FE79" i="110"/>
  <c r="FI79" i="110"/>
  <c r="FM79" i="110"/>
  <c r="FQ79" i="110"/>
  <c r="FU79" i="110"/>
  <c r="DN32" i="110"/>
  <c r="DR32" i="110"/>
  <c r="DV32" i="110"/>
  <c r="DZ32" i="110"/>
  <c r="ED32" i="110"/>
  <c r="EH32" i="110"/>
  <c r="EL32" i="110"/>
  <c r="EP32" i="110"/>
  <c r="ET32" i="110"/>
  <c r="EX32" i="110"/>
  <c r="FB32" i="110"/>
  <c r="FF32" i="110"/>
  <c r="FJ32" i="110"/>
  <c r="FN32" i="110"/>
  <c r="FR32" i="110"/>
  <c r="FV32" i="110"/>
  <c r="DO165" i="110"/>
  <c r="DS165" i="110"/>
  <c r="DW165" i="110"/>
  <c r="EA165" i="110"/>
  <c r="EE165" i="110"/>
  <c r="EI165" i="110"/>
  <c r="EM165" i="110"/>
  <c r="EQ165" i="110"/>
  <c r="EU165" i="110"/>
  <c r="EY165" i="110"/>
  <c r="FC165" i="110"/>
  <c r="FG165" i="110"/>
  <c r="FK165" i="110"/>
  <c r="FO165" i="110"/>
  <c r="FS165" i="110"/>
  <c r="D98" i="110"/>
  <c r="DQ98" i="110"/>
  <c r="DU98" i="110"/>
  <c r="DY98" i="110"/>
  <c r="EC98" i="110"/>
  <c r="EG98" i="110"/>
  <c r="EK98" i="110"/>
  <c r="EO98" i="110"/>
  <c r="ES98" i="110"/>
  <c r="EW98" i="110"/>
  <c r="FA98" i="110"/>
  <c r="FE98" i="110"/>
  <c r="FI98" i="110"/>
  <c r="FM98" i="110"/>
  <c r="FQ98" i="110"/>
  <c r="FU98" i="110"/>
  <c r="DO122" i="110"/>
  <c r="DS122" i="110"/>
  <c r="DW122" i="110"/>
  <c r="EA122" i="110"/>
  <c r="EE122" i="110"/>
  <c r="EI122" i="110"/>
  <c r="EM122" i="110"/>
  <c r="EQ122" i="110"/>
  <c r="EU122" i="110"/>
  <c r="EY122" i="110"/>
  <c r="FC122" i="110"/>
  <c r="FG122" i="110"/>
  <c r="FK122" i="110"/>
  <c r="FO122" i="110"/>
  <c r="FS122" i="110"/>
  <c r="DP146" i="110"/>
  <c r="DT146" i="110"/>
  <c r="DX146" i="110"/>
  <c r="EB146" i="110"/>
  <c r="EF146" i="110"/>
  <c r="EJ146" i="110"/>
  <c r="EN146" i="110"/>
  <c r="ER146" i="110"/>
  <c r="EV146" i="110"/>
  <c r="EZ146" i="110"/>
  <c r="FD146" i="110"/>
  <c r="FH146" i="110"/>
  <c r="FL146" i="110"/>
  <c r="FP146" i="110"/>
  <c r="FT146" i="110"/>
  <c r="D104" i="110"/>
  <c r="I104" i="110" s="1"/>
  <c r="DQ104" i="110"/>
  <c r="DU104" i="110"/>
  <c r="DY104" i="110"/>
  <c r="EC104" i="110"/>
  <c r="EG104" i="110"/>
  <c r="EK104" i="110"/>
  <c r="EO104" i="110"/>
  <c r="ES104" i="110"/>
  <c r="EW104" i="110"/>
  <c r="FA104" i="110"/>
  <c r="FE104" i="110"/>
  <c r="FI104" i="110"/>
  <c r="FM104" i="110"/>
  <c r="FQ104" i="110"/>
  <c r="FU104" i="110"/>
  <c r="DP30" i="110"/>
  <c r="DT30" i="110"/>
  <c r="DX30" i="110"/>
  <c r="EB30" i="110"/>
  <c r="EF30" i="110"/>
  <c r="EJ30" i="110"/>
  <c r="EN30" i="110"/>
  <c r="ER30" i="110"/>
  <c r="EV30" i="110"/>
  <c r="EZ30" i="110"/>
  <c r="FD30" i="110"/>
  <c r="FH30" i="110"/>
  <c r="FL30" i="110"/>
  <c r="FP30" i="110"/>
  <c r="FT30" i="110"/>
  <c r="D48" i="110"/>
  <c r="I48" i="110" s="1"/>
  <c r="DQ48" i="110"/>
  <c r="DU48" i="110"/>
  <c r="DY48" i="110"/>
  <c r="EC48" i="110"/>
  <c r="EG48" i="110"/>
  <c r="EK48" i="110"/>
  <c r="EO48" i="110"/>
  <c r="ES48" i="110"/>
  <c r="EW48" i="110"/>
  <c r="FA48" i="110"/>
  <c r="FE48" i="110"/>
  <c r="FI48" i="110"/>
  <c r="FM48" i="110"/>
  <c r="FQ48" i="110"/>
  <c r="FU48" i="110"/>
  <c r="DP153" i="110"/>
  <c r="DU153" i="110"/>
  <c r="EA153" i="110"/>
  <c r="EF153" i="110"/>
  <c r="EK153" i="110"/>
  <c r="EQ153" i="110"/>
  <c r="EV153" i="110"/>
  <c r="FA153" i="110"/>
  <c r="FG153" i="110"/>
  <c r="FL153" i="110"/>
  <c r="FQ153" i="110"/>
  <c r="DP60" i="110"/>
  <c r="DU60" i="110"/>
  <c r="DZ60" i="110"/>
  <c r="EF60" i="110"/>
  <c r="EK60" i="110"/>
  <c r="EP60" i="110"/>
  <c r="EV60" i="110"/>
  <c r="FA60" i="110"/>
  <c r="FF60" i="110"/>
  <c r="FL60" i="110"/>
  <c r="FQ60" i="110"/>
  <c r="FV60" i="110"/>
  <c r="FX148" i="110"/>
  <c r="FT148" i="110"/>
  <c r="FP148" i="110"/>
  <c r="FL148" i="110"/>
  <c r="FH148" i="110"/>
  <c r="FD148" i="110"/>
  <c r="EZ148" i="110"/>
  <c r="EV148" i="110"/>
  <c r="ER148" i="110"/>
  <c r="EN148" i="110"/>
  <c r="EJ148" i="110"/>
  <c r="EF148" i="110"/>
  <c r="EB148" i="110"/>
  <c r="DX148" i="110"/>
  <c r="DT148" i="110"/>
  <c r="DP148" i="110"/>
  <c r="DN148" i="110"/>
  <c r="DS148" i="110"/>
  <c r="DY148" i="110"/>
  <c r="ED148" i="110"/>
  <c r="EI148" i="110"/>
  <c r="EO148" i="110"/>
  <c r="ET148" i="110"/>
  <c r="EY148" i="110"/>
  <c r="FE148" i="110"/>
  <c r="FJ148" i="110"/>
  <c r="FO148" i="110"/>
  <c r="FU148" i="110"/>
  <c r="FZ148" i="110"/>
  <c r="DR150" i="110"/>
  <c r="DW150" i="110"/>
  <c r="EB150" i="110"/>
  <c r="EH150" i="110"/>
  <c r="EM150" i="110"/>
  <c r="ER150" i="110"/>
  <c r="EX150" i="110"/>
  <c r="FC150" i="110"/>
  <c r="FH150" i="110"/>
  <c r="FN150" i="110"/>
  <c r="FS150" i="110"/>
  <c r="FX150" i="110"/>
  <c r="DU93" i="110"/>
  <c r="EC93" i="110"/>
  <c r="EK93" i="110"/>
  <c r="ES93" i="110"/>
  <c r="FA93" i="110"/>
  <c r="FI93" i="110"/>
  <c r="FQ93" i="110"/>
  <c r="DP16" i="110"/>
  <c r="DX16" i="110"/>
  <c r="EF16" i="110"/>
  <c r="EN16" i="110"/>
  <c r="EV16" i="110"/>
  <c r="FD16" i="110"/>
  <c r="FL16" i="110"/>
  <c r="FT16" i="110"/>
  <c r="DQ126" i="110"/>
  <c r="DY126" i="110"/>
  <c r="EG126" i="110"/>
  <c r="EO126" i="110"/>
  <c r="EW126" i="110"/>
  <c r="FE126" i="110"/>
  <c r="FM126" i="110"/>
  <c r="DT96" i="110"/>
  <c r="EB96" i="110"/>
  <c r="EJ96" i="110"/>
  <c r="ER96" i="110"/>
  <c r="EZ96" i="110"/>
  <c r="FH96" i="110"/>
  <c r="FP96" i="110"/>
  <c r="FX96" i="110"/>
  <c r="DP170" i="110"/>
  <c r="DX170" i="110"/>
  <c r="EF170" i="110"/>
  <c r="EN170" i="110"/>
  <c r="EV170" i="110"/>
  <c r="FD170" i="110"/>
  <c r="FL170" i="110"/>
  <c r="FT170" i="110"/>
  <c r="DQ151" i="110"/>
  <c r="DY151" i="110"/>
  <c r="EG151" i="110"/>
  <c r="EO151" i="110"/>
  <c r="EW151" i="110"/>
  <c r="FE151" i="110"/>
  <c r="FM151" i="110"/>
  <c r="DT26" i="110"/>
  <c r="EB26" i="110"/>
  <c r="EJ26" i="110"/>
  <c r="ER26" i="110"/>
  <c r="EZ26" i="110"/>
  <c r="FH26" i="110"/>
  <c r="FP26" i="110"/>
  <c r="FX26" i="110"/>
  <c r="DU102" i="110"/>
  <c r="EC102" i="110"/>
  <c r="EK102" i="110"/>
  <c r="ES102" i="110"/>
  <c r="FA102" i="110"/>
  <c r="FI102" i="110"/>
  <c r="FQ102" i="110"/>
  <c r="DP74" i="110"/>
  <c r="DX74" i="110"/>
  <c r="EF74" i="110"/>
  <c r="EN74" i="110"/>
  <c r="EV74" i="110"/>
  <c r="FD74" i="110"/>
  <c r="FL74" i="110"/>
  <c r="DQ86" i="110"/>
  <c r="DY86" i="110"/>
  <c r="EG86" i="110"/>
  <c r="EO86" i="110"/>
  <c r="EW86" i="110"/>
  <c r="FE86" i="110"/>
  <c r="FM86" i="110"/>
  <c r="DT119" i="110"/>
  <c r="EB119" i="110"/>
  <c r="EJ119" i="110"/>
  <c r="ER119" i="110"/>
  <c r="EZ119" i="110"/>
  <c r="FH119" i="110"/>
  <c r="FP119" i="110"/>
  <c r="FX119" i="110"/>
  <c r="DU111" i="110"/>
  <c r="EC111" i="110"/>
  <c r="EK111" i="110"/>
  <c r="ES111" i="110"/>
  <c r="FA111" i="110"/>
  <c r="FI111" i="110"/>
  <c r="FQ111" i="110"/>
  <c r="DN126" i="110"/>
  <c r="DR126" i="110"/>
  <c r="DV126" i="110"/>
  <c r="DZ126" i="110"/>
  <c r="ED126" i="110"/>
  <c r="EH126" i="110"/>
  <c r="EL126" i="110"/>
  <c r="EP126" i="110"/>
  <c r="ET126" i="110"/>
  <c r="EX126" i="110"/>
  <c r="FB126" i="110"/>
  <c r="FF126" i="110"/>
  <c r="FJ126" i="110"/>
  <c r="FN126" i="110"/>
  <c r="FR126" i="110"/>
  <c r="FV126" i="110"/>
  <c r="FZ126" i="110"/>
  <c r="DN151" i="110"/>
  <c r="DR151" i="110"/>
  <c r="DV151" i="110"/>
  <c r="DZ151" i="110"/>
  <c r="ED151" i="110"/>
  <c r="EH151" i="110"/>
  <c r="EL151" i="110"/>
  <c r="EP151" i="110"/>
  <c r="ET151" i="110"/>
  <c r="EX151" i="110"/>
  <c r="FB151" i="110"/>
  <c r="FF151" i="110"/>
  <c r="FJ151" i="110"/>
  <c r="FN151" i="110"/>
  <c r="FR151" i="110"/>
  <c r="FV151" i="110"/>
  <c r="FZ151" i="110"/>
  <c r="DN86" i="110"/>
  <c r="DR86" i="110"/>
  <c r="DV86" i="110"/>
  <c r="DZ86" i="110"/>
  <c r="ED86" i="110"/>
  <c r="EH86" i="110"/>
  <c r="EL86" i="110"/>
  <c r="EP86" i="110"/>
  <c r="ET86" i="110"/>
  <c r="EX86" i="110"/>
  <c r="FB86" i="110"/>
  <c r="FF86" i="110"/>
  <c r="FJ86" i="110"/>
  <c r="FN86" i="110"/>
  <c r="FR86" i="110"/>
  <c r="FV86" i="110"/>
  <c r="FZ86" i="110"/>
  <c r="DN127" i="110"/>
  <c r="DR127" i="110"/>
  <c r="DV127" i="110"/>
  <c r="DZ127" i="110"/>
  <c r="ED127" i="110"/>
  <c r="EH127" i="110"/>
  <c r="EL127" i="110"/>
  <c r="EP127" i="110"/>
  <c r="ET127" i="110"/>
  <c r="EX127" i="110"/>
  <c r="FB127" i="110"/>
  <c r="FF127" i="110"/>
  <c r="FJ127" i="110"/>
  <c r="FN127" i="110"/>
  <c r="FR127" i="110"/>
  <c r="FV127" i="110"/>
  <c r="FZ127" i="110"/>
  <c r="DO66" i="110"/>
  <c r="DS66" i="110"/>
  <c r="DW66" i="110"/>
  <c r="EA66" i="110"/>
  <c r="EE66" i="110"/>
  <c r="EI66" i="110"/>
  <c r="EM66" i="110"/>
  <c r="EQ66" i="110"/>
  <c r="EU66" i="110"/>
  <c r="EY66" i="110"/>
  <c r="FC66" i="110"/>
  <c r="FG66" i="110"/>
  <c r="FK66" i="110"/>
  <c r="FO66" i="110"/>
  <c r="FS66" i="110"/>
  <c r="FW66" i="110"/>
  <c r="DN144" i="110"/>
  <c r="DR144" i="110"/>
  <c r="DV144" i="110"/>
  <c r="DZ144" i="110"/>
  <c r="ED144" i="110"/>
  <c r="EH144" i="110"/>
  <c r="EL144" i="110"/>
  <c r="EP144" i="110"/>
  <c r="ET144" i="110"/>
  <c r="EX144" i="110"/>
  <c r="FB144" i="110"/>
  <c r="FF144" i="110"/>
  <c r="FJ144" i="110"/>
  <c r="FN144" i="110"/>
  <c r="FR144" i="110"/>
  <c r="FV144" i="110"/>
  <c r="FZ144" i="110"/>
  <c r="DP100" i="110"/>
  <c r="DT100" i="110"/>
  <c r="DX100" i="110"/>
  <c r="EB100" i="110"/>
  <c r="EF100" i="110"/>
  <c r="EJ100" i="110"/>
  <c r="EN100" i="110"/>
  <c r="ER100" i="110"/>
  <c r="EV100" i="110"/>
  <c r="EZ100" i="110"/>
  <c r="FD100" i="110"/>
  <c r="FH100" i="110"/>
  <c r="FL100" i="110"/>
  <c r="FP100" i="110"/>
  <c r="FT100" i="110"/>
  <c r="FX100" i="110"/>
  <c r="D64" i="110"/>
  <c r="I64" i="110" s="1"/>
  <c r="DQ64" i="110"/>
  <c r="DU64" i="110"/>
  <c r="DY64" i="110"/>
  <c r="EC64" i="110"/>
  <c r="EG64" i="110"/>
  <c r="EK64" i="110"/>
  <c r="EO64" i="110"/>
  <c r="ES64" i="110"/>
  <c r="EW64" i="110"/>
  <c r="FA64" i="110"/>
  <c r="FE64" i="110"/>
  <c r="FI64" i="110"/>
  <c r="FM64" i="110"/>
  <c r="FQ64" i="110"/>
  <c r="FU64" i="110"/>
  <c r="FY64" i="110"/>
  <c r="DO85" i="110"/>
  <c r="DS85" i="110"/>
  <c r="DW85" i="110"/>
  <c r="EA85" i="110"/>
  <c r="EE85" i="110"/>
  <c r="EI85" i="110"/>
  <c r="EM85" i="110"/>
  <c r="EQ85" i="110"/>
  <c r="EU85" i="110"/>
  <c r="EY85" i="110"/>
  <c r="FC85" i="110"/>
  <c r="FG85" i="110"/>
  <c r="FK85" i="110"/>
  <c r="FO85" i="110"/>
  <c r="FS85" i="110"/>
  <c r="FW85" i="110"/>
  <c r="DP61" i="110"/>
  <c r="DT61" i="110"/>
  <c r="DX61" i="110"/>
  <c r="EB61" i="110"/>
  <c r="EF61" i="110"/>
  <c r="EJ61" i="110"/>
  <c r="EN61" i="110"/>
  <c r="ER61" i="110"/>
  <c r="EV61" i="110"/>
  <c r="EZ61" i="110"/>
  <c r="FD61" i="110"/>
  <c r="FH61" i="110"/>
  <c r="FL61" i="110"/>
  <c r="FP61" i="110"/>
  <c r="FT61" i="110"/>
  <c r="FX61" i="110"/>
  <c r="D46" i="110"/>
  <c r="I46" i="110" s="1"/>
  <c r="DQ46" i="110"/>
  <c r="DU46" i="110"/>
  <c r="DY46" i="110"/>
  <c r="EC46" i="110"/>
  <c r="EG46" i="110"/>
  <c r="EK46" i="110"/>
  <c r="EO46" i="110"/>
  <c r="ES46" i="110"/>
  <c r="EW46" i="110"/>
  <c r="FA46" i="110"/>
  <c r="FE46" i="110"/>
  <c r="FI46" i="110"/>
  <c r="FM46" i="110"/>
  <c r="FQ46" i="110"/>
  <c r="FU46" i="110"/>
  <c r="FY46" i="110"/>
  <c r="FW95" i="110"/>
  <c r="FS95" i="110"/>
  <c r="FO95" i="110"/>
  <c r="FK95" i="110"/>
  <c r="FG95" i="110"/>
  <c r="FC95" i="110"/>
  <c r="EY95" i="110"/>
  <c r="EU95" i="110"/>
  <c r="EQ95" i="110"/>
  <c r="EM95" i="110"/>
  <c r="EI95" i="110"/>
  <c r="DN95" i="110"/>
  <c r="DR95" i="110"/>
  <c r="DV95" i="110"/>
  <c r="DZ95" i="110"/>
  <c r="ED95" i="110"/>
  <c r="EH95" i="110"/>
  <c r="EN95" i="110"/>
  <c r="ES95" i="110"/>
  <c r="EX95" i="110"/>
  <c r="FD95" i="110"/>
  <c r="FI95" i="110"/>
  <c r="FN95" i="110"/>
  <c r="FT95" i="110"/>
  <c r="FY95" i="110"/>
  <c r="DQ154" i="110"/>
  <c r="DV154" i="110"/>
  <c r="EA154" i="110"/>
  <c r="EG154" i="110"/>
  <c r="EL154" i="110"/>
  <c r="EQ154" i="110"/>
  <c r="EW154" i="110"/>
  <c r="FB154" i="110"/>
  <c r="FG154" i="110"/>
  <c r="FM154" i="110"/>
  <c r="FR154" i="110"/>
  <c r="DO125" i="110"/>
  <c r="DT125" i="110"/>
  <c r="DZ125" i="110"/>
  <c r="EE125" i="110"/>
  <c r="EJ125" i="110"/>
  <c r="EP125" i="110"/>
  <c r="EU125" i="110"/>
  <c r="EZ125" i="110"/>
  <c r="FF125" i="110"/>
  <c r="FK125" i="110"/>
  <c r="FP125" i="110"/>
  <c r="FV125" i="110"/>
  <c r="DR51" i="110"/>
  <c r="DX51" i="110"/>
  <c r="EC51" i="110"/>
  <c r="EH51" i="110"/>
  <c r="EN51" i="110"/>
  <c r="ES51" i="110"/>
  <c r="EX51" i="110"/>
  <c r="FD51" i="110"/>
  <c r="FI51" i="110"/>
  <c r="FN51" i="110"/>
  <c r="FT51" i="110"/>
  <c r="DU138" i="110"/>
  <c r="EC138" i="110"/>
  <c r="EK138" i="110"/>
  <c r="ES138" i="110"/>
  <c r="FA138" i="110"/>
  <c r="FI138" i="110"/>
  <c r="FQ138" i="110"/>
  <c r="DQ137" i="110"/>
  <c r="DY137" i="110"/>
  <c r="EG137" i="110"/>
  <c r="EO137" i="110"/>
  <c r="EW137" i="110"/>
  <c r="FE137" i="110"/>
  <c r="FM137" i="110"/>
  <c r="FU137" i="110"/>
  <c r="DR92" i="110"/>
  <c r="EH92" i="110"/>
  <c r="EX92" i="110"/>
  <c r="FN92" i="110"/>
  <c r="DX57" i="110"/>
  <c r="EN57" i="110"/>
  <c r="FD57" i="110"/>
  <c r="FT57" i="110"/>
  <c r="DP66" i="110"/>
  <c r="DT66" i="110"/>
  <c r="DX66" i="110"/>
  <c r="EB66" i="110"/>
  <c r="EF66" i="110"/>
  <c r="EJ66" i="110"/>
  <c r="EN66" i="110"/>
  <c r="ER66" i="110"/>
  <c r="EV66" i="110"/>
  <c r="EZ66" i="110"/>
  <c r="FD66" i="110"/>
  <c r="FH66" i="110"/>
  <c r="FL66" i="110"/>
  <c r="FP66" i="110"/>
  <c r="FT66" i="110"/>
  <c r="DO144" i="110"/>
  <c r="DS144" i="110"/>
  <c r="DW144" i="110"/>
  <c r="EA144" i="110"/>
  <c r="EE144" i="110"/>
  <c r="EI144" i="110"/>
  <c r="EM144" i="110"/>
  <c r="EQ144" i="110"/>
  <c r="EU144" i="110"/>
  <c r="EY144" i="110"/>
  <c r="FC144" i="110"/>
  <c r="FG144" i="110"/>
  <c r="FK144" i="110"/>
  <c r="FO144" i="110"/>
  <c r="FS144" i="110"/>
  <c r="FW144" i="110"/>
  <c r="DQ100" i="110"/>
  <c r="DU100" i="110"/>
  <c r="DY100" i="110"/>
  <c r="EC100" i="110"/>
  <c r="EG100" i="110"/>
  <c r="EK100" i="110"/>
  <c r="EO100" i="110"/>
  <c r="ES100" i="110"/>
  <c r="EW100" i="110"/>
  <c r="FA100" i="110"/>
  <c r="FE100" i="110"/>
  <c r="FI100" i="110"/>
  <c r="FM100" i="110"/>
  <c r="FQ100" i="110"/>
  <c r="FU100" i="110"/>
  <c r="DN64" i="110"/>
  <c r="DR64" i="110"/>
  <c r="DV64" i="110"/>
  <c r="DZ64" i="110"/>
  <c r="ED64" i="110"/>
  <c r="EH64" i="110"/>
  <c r="EL64" i="110"/>
  <c r="EP64" i="110"/>
  <c r="ET64" i="110"/>
  <c r="EX64" i="110"/>
  <c r="FB64" i="110"/>
  <c r="FF64" i="110"/>
  <c r="FJ64" i="110"/>
  <c r="FN64" i="110"/>
  <c r="FR64" i="110"/>
  <c r="FV64" i="110"/>
  <c r="FZ64" i="110"/>
  <c r="DP85" i="110"/>
  <c r="DT85" i="110"/>
  <c r="DX85" i="110"/>
  <c r="EB85" i="110"/>
  <c r="EF85" i="110"/>
  <c r="EJ85" i="110"/>
  <c r="EN85" i="110"/>
  <c r="ER85" i="110"/>
  <c r="EV85" i="110"/>
  <c r="EZ85" i="110"/>
  <c r="FD85" i="110"/>
  <c r="FH85" i="110"/>
  <c r="FL85" i="110"/>
  <c r="FP85" i="110"/>
  <c r="FT85" i="110"/>
  <c r="DQ61" i="110"/>
  <c r="DU61" i="110"/>
  <c r="DY61" i="110"/>
  <c r="EC61" i="110"/>
  <c r="EG61" i="110"/>
  <c r="EK61" i="110"/>
  <c r="EO61" i="110"/>
  <c r="ES61" i="110"/>
  <c r="EW61" i="110"/>
  <c r="FA61" i="110"/>
  <c r="FE61" i="110"/>
  <c r="FI61" i="110"/>
  <c r="FM61" i="110"/>
  <c r="FQ61" i="110"/>
  <c r="FU61" i="110"/>
  <c r="DN46" i="110"/>
  <c r="DR46" i="110"/>
  <c r="DV46" i="110"/>
  <c r="DZ46" i="110"/>
  <c r="ED46" i="110"/>
  <c r="EH46" i="110"/>
  <c r="EL46" i="110"/>
  <c r="EP46" i="110"/>
  <c r="ET46" i="110"/>
  <c r="EX46" i="110"/>
  <c r="FB46" i="110"/>
  <c r="FF46" i="110"/>
  <c r="FJ46" i="110"/>
  <c r="FN46" i="110"/>
  <c r="FR46" i="110"/>
  <c r="FV46" i="110"/>
  <c r="FZ46" i="110"/>
  <c r="DO95" i="110"/>
  <c r="DS95" i="110"/>
  <c r="DW95" i="110"/>
  <c r="EA95" i="110"/>
  <c r="EE95" i="110"/>
  <c r="EJ95" i="110"/>
  <c r="EO95" i="110"/>
  <c r="ET95" i="110"/>
  <c r="EZ95" i="110"/>
  <c r="FE95" i="110"/>
  <c r="FJ95" i="110"/>
  <c r="FP95" i="110"/>
  <c r="FU95" i="110"/>
  <c r="FZ95" i="110"/>
  <c r="DR154" i="110"/>
  <c r="DW154" i="110"/>
  <c r="EC154" i="110"/>
  <c r="EH154" i="110"/>
  <c r="EM154" i="110"/>
  <c r="ES154" i="110"/>
  <c r="EX154" i="110"/>
  <c r="FC154" i="110"/>
  <c r="FI154" i="110"/>
  <c r="FN154" i="110"/>
  <c r="FS154" i="110"/>
  <c r="DP125" i="110"/>
  <c r="DV125" i="110"/>
  <c r="EA125" i="110"/>
  <c r="EF125" i="110"/>
  <c r="EL125" i="110"/>
  <c r="EQ125" i="110"/>
  <c r="EV125" i="110"/>
  <c r="FB125" i="110"/>
  <c r="FG125" i="110"/>
  <c r="FL125" i="110"/>
  <c r="FR125" i="110"/>
  <c r="FW51" i="110"/>
  <c r="FS51" i="110"/>
  <c r="FO51" i="110"/>
  <c r="FK51" i="110"/>
  <c r="FG51" i="110"/>
  <c r="FC51" i="110"/>
  <c r="EY51" i="110"/>
  <c r="EU51" i="110"/>
  <c r="EQ51" i="110"/>
  <c r="EM51" i="110"/>
  <c r="EI51" i="110"/>
  <c r="EE51" i="110"/>
  <c r="EA51" i="110"/>
  <c r="DW51" i="110"/>
  <c r="DS51" i="110"/>
  <c r="DO51" i="110"/>
  <c r="DN51" i="110"/>
  <c r="DT51" i="110"/>
  <c r="DY51" i="110"/>
  <c r="ED51" i="110"/>
  <c r="EJ51" i="110"/>
  <c r="EO51" i="110"/>
  <c r="ET51" i="110"/>
  <c r="EZ51" i="110"/>
  <c r="FE51" i="110"/>
  <c r="FJ51" i="110"/>
  <c r="FP51" i="110"/>
  <c r="FU51" i="110"/>
  <c r="FZ51" i="110"/>
  <c r="DN153" i="110"/>
  <c r="DR153" i="110"/>
  <c r="DV153" i="110"/>
  <c r="DZ153" i="110"/>
  <c r="ED153" i="110"/>
  <c r="EH153" i="110"/>
  <c r="EL153" i="110"/>
  <c r="EP153" i="110"/>
  <c r="ET153" i="110"/>
  <c r="EX153" i="110"/>
  <c r="FB153" i="110"/>
  <c r="FF153" i="110"/>
  <c r="FJ153" i="110"/>
  <c r="FN153" i="110"/>
  <c r="FR153" i="110"/>
  <c r="FV153" i="110"/>
  <c r="DN93" i="110"/>
  <c r="DR93" i="110"/>
  <c r="DV93" i="110"/>
  <c r="DZ93" i="110"/>
  <c r="ED93" i="110"/>
  <c r="EH93" i="110"/>
  <c r="EL93" i="110"/>
  <c r="EP93" i="110"/>
  <c r="ET93" i="110"/>
  <c r="EX93" i="110"/>
  <c r="FB93" i="110"/>
  <c r="FF93" i="110"/>
  <c r="FJ93" i="110"/>
  <c r="FN93" i="110"/>
  <c r="FR93" i="110"/>
  <c r="FV93" i="110"/>
  <c r="DP126" i="110"/>
  <c r="DT126" i="110"/>
  <c r="DX126" i="110"/>
  <c r="EB126" i="110"/>
  <c r="EF126" i="110"/>
  <c r="EJ126" i="110"/>
  <c r="EN126" i="110"/>
  <c r="ER126" i="110"/>
  <c r="EV126" i="110"/>
  <c r="EZ126" i="110"/>
  <c r="FD126" i="110"/>
  <c r="FH126" i="110"/>
  <c r="FL126" i="110"/>
  <c r="FP126" i="110"/>
  <c r="FT126" i="110"/>
  <c r="DP151" i="110"/>
  <c r="DT151" i="110"/>
  <c r="DX151" i="110"/>
  <c r="EB151" i="110"/>
  <c r="EF151" i="110"/>
  <c r="EJ151" i="110"/>
  <c r="EN151" i="110"/>
  <c r="ER151" i="110"/>
  <c r="EV151" i="110"/>
  <c r="EZ151" i="110"/>
  <c r="FD151" i="110"/>
  <c r="FH151" i="110"/>
  <c r="FL151" i="110"/>
  <c r="FP151" i="110"/>
  <c r="FT151" i="110"/>
  <c r="DN102" i="110"/>
  <c r="DR102" i="110"/>
  <c r="DV102" i="110"/>
  <c r="DZ102" i="110"/>
  <c r="ED102" i="110"/>
  <c r="EH102" i="110"/>
  <c r="EL102" i="110"/>
  <c r="EP102" i="110"/>
  <c r="ET102" i="110"/>
  <c r="EX102" i="110"/>
  <c r="FB102" i="110"/>
  <c r="FF102" i="110"/>
  <c r="FJ102" i="110"/>
  <c r="FN102" i="110"/>
  <c r="FR102" i="110"/>
  <c r="FV102" i="110"/>
  <c r="DP86" i="110"/>
  <c r="DT86" i="110"/>
  <c r="DX86" i="110"/>
  <c r="EB86" i="110"/>
  <c r="EF86" i="110"/>
  <c r="EJ86" i="110"/>
  <c r="EN86" i="110"/>
  <c r="ER86" i="110"/>
  <c r="EV86" i="110"/>
  <c r="EZ86" i="110"/>
  <c r="FD86" i="110"/>
  <c r="FH86" i="110"/>
  <c r="FL86" i="110"/>
  <c r="FP86" i="110"/>
  <c r="FT86" i="110"/>
  <c r="DN111" i="110"/>
  <c r="DR111" i="110"/>
  <c r="DV111" i="110"/>
  <c r="DZ111" i="110"/>
  <c r="ED111" i="110"/>
  <c r="EH111" i="110"/>
  <c r="EL111" i="110"/>
  <c r="EP111" i="110"/>
  <c r="ET111" i="110"/>
  <c r="EX111" i="110"/>
  <c r="FB111" i="110"/>
  <c r="FF111" i="110"/>
  <c r="FJ111" i="110"/>
  <c r="FN111" i="110"/>
  <c r="FR111" i="110"/>
  <c r="FV111" i="110"/>
  <c r="DP127" i="110"/>
  <c r="DT127" i="110"/>
  <c r="DX127" i="110"/>
  <c r="EB127" i="110"/>
  <c r="EF127" i="110"/>
  <c r="EJ127" i="110"/>
  <c r="EN127" i="110"/>
  <c r="ER127" i="110"/>
  <c r="EV127" i="110"/>
  <c r="EZ127" i="110"/>
  <c r="FD127" i="110"/>
  <c r="FH127" i="110"/>
  <c r="FL127" i="110"/>
  <c r="FP127" i="110"/>
  <c r="FT127" i="110"/>
  <c r="D66" i="110"/>
  <c r="I66" i="110" s="1"/>
  <c r="DQ66" i="110"/>
  <c r="DU66" i="110"/>
  <c r="DY66" i="110"/>
  <c r="EC66" i="110"/>
  <c r="EG66" i="110"/>
  <c r="EK66" i="110"/>
  <c r="EO66" i="110"/>
  <c r="ES66" i="110"/>
  <c r="EW66" i="110"/>
  <c r="FA66" i="110"/>
  <c r="FE66" i="110"/>
  <c r="FI66" i="110"/>
  <c r="FM66" i="110"/>
  <c r="FQ66" i="110"/>
  <c r="FU66" i="110"/>
  <c r="FY66" i="110"/>
  <c r="DP144" i="110"/>
  <c r="DT144" i="110"/>
  <c r="DX144" i="110"/>
  <c r="EB144" i="110"/>
  <c r="EF144" i="110"/>
  <c r="EJ144" i="110"/>
  <c r="EN144" i="110"/>
  <c r="ER144" i="110"/>
  <c r="EV144" i="110"/>
  <c r="EZ144" i="110"/>
  <c r="FD144" i="110"/>
  <c r="FH144" i="110"/>
  <c r="FL144" i="110"/>
  <c r="FP144" i="110"/>
  <c r="FT144" i="110"/>
  <c r="DN100" i="110"/>
  <c r="DR100" i="110"/>
  <c r="DV100" i="110"/>
  <c r="DZ100" i="110"/>
  <c r="ED100" i="110"/>
  <c r="EH100" i="110"/>
  <c r="EL100" i="110"/>
  <c r="EP100" i="110"/>
  <c r="ET100" i="110"/>
  <c r="EX100" i="110"/>
  <c r="FB100" i="110"/>
  <c r="FF100" i="110"/>
  <c r="FJ100" i="110"/>
  <c r="FN100" i="110"/>
  <c r="FR100" i="110"/>
  <c r="FV100" i="110"/>
  <c r="DO64" i="110"/>
  <c r="DS64" i="110"/>
  <c r="DW64" i="110"/>
  <c r="EA64" i="110"/>
  <c r="EE64" i="110"/>
  <c r="EI64" i="110"/>
  <c r="EM64" i="110"/>
  <c r="EQ64" i="110"/>
  <c r="EU64" i="110"/>
  <c r="EY64" i="110"/>
  <c r="FC64" i="110"/>
  <c r="FG64" i="110"/>
  <c r="FK64" i="110"/>
  <c r="FO64" i="110"/>
  <c r="FS64" i="110"/>
  <c r="FW64" i="110"/>
  <c r="D85" i="110"/>
  <c r="I85" i="110" s="1"/>
  <c r="DQ85" i="110"/>
  <c r="DU85" i="110"/>
  <c r="DY85" i="110"/>
  <c r="EC85" i="110"/>
  <c r="EG85" i="110"/>
  <c r="EK85" i="110"/>
  <c r="EO85" i="110"/>
  <c r="ES85" i="110"/>
  <c r="EW85" i="110"/>
  <c r="FA85" i="110"/>
  <c r="FE85" i="110"/>
  <c r="FI85" i="110"/>
  <c r="FM85" i="110"/>
  <c r="FQ85" i="110"/>
  <c r="FU85" i="110"/>
  <c r="FY85" i="110"/>
  <c r="DN61" i="110"/>
  <c r="DR61" i="110"/>
  <c r="DV61" i="110"/>
  <c r="DZ61" i="110"/>
  <c r="ED61" i="110"/>
  <c r="EH61" i="110"/>
  <c r="EL61" i="110"/>
  <c r="EP61" i="110"/>
  <c r="ET61" i="110"/>
  <c r="EX61" i="110"/>
  <c r="FB61" i="110"/>
  <c r="FF61" i="110"/>
  <c r="FJ61" i="110"/>
  <c r="FN61" i="110"/>
  <c r="FR61" i="110"/>
  <c r="FV61" i="110"/>
  <c r="DO46" i="110"/>
  <c r="DS46" i="110"/>
  <c r="DW46" i="110"/>
  <c r="EA46" i="110"/>
  <c r="EE46" i="110"/>
  <c r="EI46" i="110"/>
  <c r="EM46" i="110"/>
  <c r="EQ46" i="110"/>
  <c r="EU46" i="110"/>
  <c r="EY46" i="110"/>
  <c r="FC46" i="110"/>
  <c r="FG46" i="110"/>
  <c r="FK46" i="110"/>
  <c r="FO46" i="110"/>
  <c r="FS46" i="110"/>
  <c r="FW46" i="110"/>
  <c r="DP95" i="110"/>
  <c r="DT95" i="110"/>
  <c r="DX95" i="110"/>
  <c r="EB95" i="110"/>
  <c r="EF95" i="110"/>
  <c r="EK95" i="110"/>
  <c r="EP95" i="110"/>
  <c r="EV95" i="110"/>
  <c r="FA95" i="110"/>
  <c r="FF95" i="110"/>
  <c r="FL95" i="110"/>
  <c r="FQ95" i="110"/>
  <c r="FV95" i="110"/>
  <c r="D154" i="110"/>
  <c r="I154" i="110" s="1"/>
  <c r="FX154" i="110"/>
  <c r="FT154" i="110"/>
  <c r="FP154" i="110"/>
  <c r="FL154" i="110"/>
  <c r="FH154" i="110"/>
  <c r="FD154" i="110"/>
  <c r="EZ154" i="110"/>
  <c r="EV154" i="110"/>
  <c r="ER154" i="110"/>
  <c r="EN154" i="110"/>
  <c r="EJ154" i="110"/>
  <c r="EF154" i="110"/>
  <c r="EB154" i="110"/>
  <c r="DX154" i="110"/>
  <c r="DT154" i="110"/>
  <c r="DP154" i="110"/>
  <c r="DN154" i="110"/>
  <c r="DS154" i="110"/>
  <c r="DY154" i="110"/>
  <c r="ED154" i="110"/>
  <c r="EI154" i="110"/>
  <c r="EO154" i="110"/>
  <c r="ET154" i="110"/>
  <c r="EY154" i="110"/>
  <c r="FE154" i="110"/>
  <c r="FJ154" i="110"/>
  <c r="FO154" i="110"/>
  <c r="FU154" i="110"/>
  <c r="FZ154" i="110"/>
  <c r="DR125" i="110"/>
  <c r="DW125" i="110"/>
  <c r="EB125" i="110"/>
  <c r="EH125" i="110"/>
  <c r="EM125" i="110"/>
  <c r="ER125" i="110"/>
  <c r="EX125" i="110"/>
  <c r="FC125" i="110"/>
  <c r="FH125" i="110"/>
  <c r="FN125" i="110"/>
  <c r="FS125" i="110"/>
  <c r="DP51" i="110"/>
  <c r="DU51" i="110"/>
  <c r="DZ51" i="110"/>
  <c r="EF51" i="110"/>
  <c r="EK51" i="110"/>
  <c r="EP51" i="110"/>
  <c r="EV51" i="110"/>
  <c r="FA51" i="110"/>
  <c r="FF51" i="110"/>
  <c r="FL51" i="110"/>
  <c r="FQ51" i="110"/>
  <c r="FV51" i="110"/>
  <c r="FX138" i="110"/>
  <c r="FT138" i="110"/>
  <c r="FP138" i="110"/>
  <c r="FL138" i="110"/>
  <c r="FH138" i="110"/>
  <c r="FD138" i="110"/>
  <c r="EZ138" i="110"/>
  <c r="EV138" i="110"/>
  <c r="ER138" i="110"/>
  <c r="EN138" i="110"/>
  <c r="EJ138" i="110"/>
  <c r="EF138" i="110"/>
  <c r="EB138" i="110"/>
  <c r="DX138" i="110"/>
  <c r="DT138" i="110"/>
  <c r="DP138" i="110"/>
  <c r="DQ138" i="110"/>
  <c r="DY138" i="110"/>
  <c r="EG138" i="110"/>
  <c r="EO138" i="110"/>
  <c r="EW138" i="110"/>
  <c r="FE138" i="110"/>
  <c r="FM138" i="110"/>
  <c r="FU138" i="110"/>
  <c r="DU137" i="110"/>
  <c r="EC137" i="110"/>
  <c r="EK137" i="110"/>
  <c r="ES137" i="110"/>
  <c r="FA137" i="110"/>
  <c r="FI137" i="110"/>
  <c r="FQ137" i="110"/>
  <c r="DZ92" i="110"/>
  <c r="EP92" i="110"/>
  <c r="FF92" i="110"/>
  <c r="FY52" i="110"/>
  <c r="FU52" i="110"/>
  <c r="FQ52" i="110"/>
  <c r="FM52" i="110"/>
  <c r="FI52" i="110"/>
  <c r="FE52" i="110"/>
  <c r="FA52" i="110"/>
  <c r="EW52" i="110"/>
  <c r="ES52" i="110"/>
  <c r="EO52" i="110"/>
  <c r="EK52" i="110"/>
  <c r="EG52" i="110"/>
  <c r="EC52" i="110"/>
  <c r="DY52" i="110"/>
  <c r="DU52" i="110"/>
  <c r="DQ52" i="110"/>
  <c r="D52" i="110"/>
  <c r="FX52" i="110"/>
  <c r="FT52" i="110"/>
  <c r="FP52" i="110"/>
  <c r="FL52" i="110"/>
  <c r="FH52" i="110"/>
  <c r="FD52" i="110"/>
  <c r="EZ52" i="110"/>
  <c r="EV52" i="110"/>
  <c r="ER52" i="110"/>
  <c r="EN52" i="110"/>
  <c r="EJ52" i="110"/>
  <c r="EF52" i="110"/>
  <c r="EB52" i="110"/>
  <c r="DX52" i="110"/>
  <c r="DT52" i="110"/>
  <c r="DP52" i="110"/>
  <c r="DS52" i="110"/>
  <c r="EI52" i="110"/>
  <c r="EY52" i="110"/>
  <c r="FO52" i="110"/>
  <c r="FW57" i="110"/>
  <c r="DP57" i="110"/>
  <c r="EF57" i="110"/>
  <c r="EV57" i="110"/>
  <c r="DN66" i="110"/>
  <c r="DR66" i="110"/>
  <c r="DV66" i="110"/>
  <c r="DZ66" i="110"/>
  <c r="ED66" i="110"/>
  <c r="EH66" i="110"/>
  <c r="EL66" i="110"/>
  <c r="EP66" i="110"/>
  <c r="ET66" i="110"/>
  <c r="EX66" i="110"/>
  <c r="FB66" i="110"/>
  <c r="FF66" i="110"/>
  <c r="FJ66" i="110"/>
  <c r="FN66" i="110"/>
  <c r="FR66" i="110"/>
  <c r="FV66" i="110"/>
  <c r="D144" i="110"/>
  <c r="I144" i="110" s="1"/>
  <c r="DQ144" i="110"/>
  <c r="DU144" i="110"/>
  <c r="DY144" i="110"/>
  <c r="EC144" i="110"/>
  <c r="EG144" i="110"/>
  <c r="EK144" i="110"/>
  <c r="EO144" i="110"/>
  <c r="ES144" i="110"/>
  <c r="EW144" i="110"/>
  <c r="FA144" i="110"/>
  <c r="FE144" i="110"/>
  <c r="FI144" i="110"/>
  <c r="FM144" i="110"/>
  <c r="FQ144" i="110"/>
  <c r="FU144" i="110"/>
  <c r="DO100" i="110"/>
  <c r="DS100" i="110"/>
  <c r="DW100" i="110"/>
  <c r="EA100" i="110"/>
  <c r="EE100" i="110"/>
  <c r="EI100" i="110"/>
  <c r="EM100" i="110"/>
  <c r="EQ100" i="110"/>
  <c r="EU100" i="110"/>
  <c r="EY100" i="110"/>
  <c r="FC100" i="110"/>
  <c r="FG100" i="110"/>
  <c r="FK100" i="110"/>
  <c r="FO100" i="110"/>
  <c r="FS100" i="110"/>
  <c r="DP64" i="110"/>
  <c r="DT64" i="110"/>
  <c r="DX64" i="110"/>
  <c r="EB64" i="110"/>
  <c r="EF64" i="110"/>
  <c r="EJ64" i="110"/>
  <c r="EN64" i="110"/>
  <c r="ER64" i="110"/>
  <c r="EV64" i="110"/>
  <c r="EZ64" i="110"/>
  <c r="FD64" i="110"/>
  <c r="FH64" i="110"/>
  <c r="FL64" i="110"/>
  <c r="FP64" i="110"/>
  <c r="FT64" i="110"/>
  <c r="DN85" i="110"/>
  <c r="DR85" i="110"/>
  <c r="DV85" i="110"/>
  <c r="DZ85" i="110"/>
  <c r="ED85" i="110"/>
  <c r="EH85" i="110"/>
  <c r="EL85" i="110"/>
  <c r="EP85" i="110"/>
  <c r="ET85" i="110"/>
  <c r="EX85" i="110"/>
  <c r="FB85" i="110"/>
  <c r="FF85" i="110"/>
  <c r="FJ85" i="110"/>
  <c r="FN85" i="110"/>
  <c r="FR85" i="110"/>
  <c r="FV85" i="110"/>
  <c r="DO61" i="110"/>
  <c r="DS61" i="110"/>
  <c r="DW61" i="110"/>
  <c r="EA61" i="110"/>
  <c r="EE61" i="110"/>
  <c r="EI61" i="110"/>
  <c r="EM61" i="110"/>
  <c r="EQ61" i="110"/>
  <c r="EU61" i="110"/>
  <c r="EY61" i="110"/>
  <c r="FC61" i="110"/>
  <c r="FG61" i="110"/>
  <c r="FK61" i="110"/>
  <c r="FO61" i="110"/>
  <c r="FS61" i="110"/>
  <c r="DP46" i="110"/>
  <c r="DT46" i="110"/>
  <c r="DX46" i="110"/>
  <c r="EB46" i="110"/>
  <c r="EF46" i="110"/>
  <c r="EJ46" i="110"/>
  <c r="EN46" i="110"/>
  <c r="ER46" i="110"/>
  <c r="EV46" i="110"/>
  <c r="EZ46" i="110"/>
  <c r="FD46" i="110"/>
  <c r="FH46" i="110"/>
  <c r="FL46" i="110"/>
  <c r="FP46" i="110"/>
  <c r="FT46" i="110"/>
  <c r="D95" i="110"/>
  <c r="I95" i="110" s="1"/>
  <c r="DQ95" i="110"/>
  <c r="DU95" i="110"/>
  <c r="DY95" i="110"/>
  <c r="EC95" i="110"/>
  <c r="EG95" i="110"/>
  <c r="EL95" i="110"/>
  <c r="ER95" i="110"/>
  <c r="EW95" i="110"/>
  <c r="FB95" i="110"/>
  <c r="FH95" i="110"/>
  <c r="FM95" i="110"/>
  <c r="FR95" i="110"/>
  <c r="DO154" i="110"/>
  <c r="DU154" i="110"/>
  <c r="DZ154" i="110"/>
  <c r="EE154" i="110"/>
  <c r="EK154" i="110"/>
  <c r="EP154" i="110"/>
  <c r="EU154" i="110"/>
  <c r="FA154" i="110"/>
  <c r="FF154" i="110"/>
  <c r="FK154" i="110"/>
  <c r="FQ154" i="110"/>
  <c r="FY125" i="110"/>
  <c r="FU125" i="110"/>
  <c r="FQ125" i="110"/>
  <c r="FM125" i="110"/>
  <c r="FI125" i="110"/>
  <c r="FE125" i="110"/>
  <c r="FA125" i="110"/>
  <c r="EW125" i="110"/>
  <c r="ES125" i="110"/>
  <c r="EO125" i="110"/>
  <c r="EK125" i="110"/>
  <c r="EG125" i="110"/>
  <c r="EC125" i="110"/>
  <c r="DY125" i="110"/>
  <c r="DU125" i="110"/>
  <c r="DQ125" i="110"/>
  <c r="D125" i="110"/>
  <c r="I125" i="110" s="1"/>
  <c r="DN125" i="110"/>
  <c r="DS125" i="110"/>
  <c r="DX125" i="110"/>
  <c r="ED125" i="110"/>
  <c r="EI125" i="110"/>
  <c r="EN125" i="110"/>
  <c r="ET125" i="110"/>
  <c r="EY125" i="110"/>
  <c r="FD125" i="110"/>
  <c r="FJ125" i="110"/>
  <c r="FO125" i="110"/>
  <c r="FT125" i="110"/>
  <c r="FZ125" i="110"/>
  <c r="DQ51" i="110"/>
  <c r="DV51" i="110"/>
  <c r="EB51" i="110"/>
  <c r="EG51" i="110"/>
  <c r="EL51" i="110"/>
  <c r="ER51" i="110"/>
  <c r="EW51" i="110"/>
  <c r="FB51" i="110"/>
  <c r="FH51" i="110"/>
  <c r="FM51" i="110"/>
  <c r="FR51" i="110"/>
  <c r="FX51" i="110"/>
  <c r="FY92" i="110"/>
  <c r="FU92" i="110"/>
  <c r="FQ92" i="110"/>
  <c r="FM92" i="110"/>
  <c r="FI92" i="110"/>
  <c r="FE92" i="110"/>
  <c r="FA92" i="110"/>
  <c r="EW92" i="110"/>
  <c r="ES92" i="110"/>
  <c r="EO92" i="110"/>
  <c r="EK92" i="110"/>
  <c r="EG92" i="110"/>
  <c r="EC92" i="110"/>
  <c r="DY92" i="110"/>
  <c r="DU92" i="110"/>
  <c r="DQ92" i="110"/>
  <c r="D92" i="110"/>
  <c r="I92" i="110" s="1"/>
  <c r="FX92" i="110"/>
  <c r="FT92" i="110"/>
  <c r="FP92" i="110"/>
  <c r="FL92" i="110"/>
  <c r="FH92" i="110"/>
  <c r="FD92" i="110"/>
  <c r="EZ92" i="110"/>
  <c r="EV92" i="110"/>
  <c r="ER92" i="110"/>
  <c r="EN92" i="110"/>
  <c r="EJ92" i="110"/>
  <c r="EF92" i="110"/>
  <c r="EB92" i="110"/>
  <c r="DX92" i="110"/>
  <c r="DT92" i="110"/>
  <c r="DP92" i="110"/>
  <c r="FW92" i="110"/>
  <c r="FS92" i="110"/>
  <c r="FO92" i="110"/>
  <c r="FK92" i="110"/>
  <c r="FG92" i="110"/>
  <c r="FC92" i="110"/>
  <c r="EY92" i="110"/>
  <c r="EU92" i="110"/>
  <c r="EQ92" i="110"/>
  <c r="EM92" i="110"/>
  <c r="EI92" i="110"/>
  <c r="EE92" i="110"/>
  <c r="EA92" i="110"/>
  <c r="DW92" i="110"/>
  <c r="DS92" i="110"/>
  <c r="DO92" i="110"/>
  <c r="DN92" i="110"/>
  <c r="ED92" i="110"/>
  <c r="ET92" i="110"/>
  <c r="FJ92" i="110"/>
  <c r="FZ92" i="110"/>
  <c r="DN137" i="110"/>
  <c r="DR137" i="110"/>
  <c r="DV137" i="110"/>
  <c r="DZ137" i="110"/>
  <c r="ED137" i="110"/>
  <c r="EH137" i="110"/>
  <c r="EL137" i="110"/>
  <c r="EP137" i="110"/>
  <c r="ET137" i="110"/>
  <c r="EX137" i="110"/>
  <c r="FB137" i="110"/>
  <c r="FF137" i="110"/>
  <c r="FJ137" i="110"/>
  <c r="FN137" i="110"/>
  <c r="FR137" i="110"/>
  <c r="FV137" i="110"/>
  <c r="FZ137" i="110"/>
  <c r="D57" i="110"/>
  <c r="I57" i="110" s="1"/>
  <c r="DQ57" i="110"/>
  <c r="DU57" i="110"/>
  <c r="DY57" i="110"/>
  <c r="EC57" i="110"/>
  <c r="EG57" i="110"/>
  <c r="EK57" i="110"/>
  <c r="EO57" i="110"/>
  <c r="ES57" i="110"/>
  <c r="EW57" i="110"/>
  <c r="FA57" i="110"/>
  <c r="FE57" i="110"/>
  <c r="FI57" i="110"/>
  <c r="FM57" i="110"/>
  <c r="FQ57" i="110"/>
  <c r="FU57" i="110"/>
  <c r="FY57" i="110"/>
  <c r="FZ109" i="110"/>
  <c r="FV109" i="110"/>
  <c r="FR109" i="110"/>
  <c r="FN109" i="110"/>
  <c r="FJ109" i="110"/>
  <c r="FF109" i="110"/>
  <c r="FB109" i="110"/>
  <c r="EX109" i="110"/>
  <c r="ET109" i="110"/>
  <c r="EP109" i="110"/>
  <c r="EL109" i="110"/>
  <c r="EH109" i="110"/>
  <c r="DN109" i="110"/>
  <c r="DR109" i="110"/>
  <c r="DV109" i="110"/>
  <c r="DZ109" i="110"/>
  <c r="ED109" i="110"/>
  <c r="EI109" i="110"/>
  <c r="EN109" i="110"/>
  <c r="ES109" i="110"/>
  <c r="EY109" i="110"/>
  <c r="FD109" i="110"/>
  <c r="FI109" i="110"/>
  <c r="FO109" i="110"/>
  <c r="FT109" i="110"/>
  <c r="FY109" i="110"/>
  <c r="DR35" i="110"/>
  <c r="DX35" i="110"/>
  <c r="EC35" i="110"/>
  <c r="EH35" i="110"/>
  <c r="EN35" i="110"/>
  <c r="ES35" i="110"/>
  <c r="EX35" i="110"/>
  <c r="FD35" i="110"/>
  <c r="FI35" i="110"/>
  <c r="FN35" i="110"/>
  <c r="FT35" i="110"/>
  <c r="DQ124" i="110"/>
  <c r="DV124" i="110"/>
  <c r="EA124" i="110"/>
  <c r="EG124" i="110"/>
  <c r="EL124" i="110"/>
  <c r="EQ124" i="110"/>
  <c r="EW124" i="110"/>
  <c r="FB124" i="110"/>
  <c r="FG124" i="110"/>
  <c r="FM124" i="110"/>
  <c r="FR124" i="110"/>
  <c r="FW124" i="110"/>
  <c r="DO168" i="110"/>
  <c r="DT168" i="110"/>
  <c r="DZ168" i="110"/>
  <c r="EF168" i="110"/>
  <c r="EN168" i="110"/>
  <c r="EV168" i="110"/>
  <c r="FD168" i="110"/>
  <c r="FL168" i="110"/>
  <c r="FT168" i="110"/>
  <c r="DT101" i="110"/>
  <c r="EB101" i="110"/>
  <c r="EJ101" i="110"/>
  <c r="ER101" i="110"/>
  <c r="EZ101" i="110"/>
  <c r="FH101" i="110"/>
  <c r="FP101" i="110"/>
  <c r="FX101" i="110"/>
  <c r="FX43" i="110"/>
  <c r="FT43" i="110"/>
  <c r="FP43" i="110"/>
  <c r="FL43" i="110"/>
  <c r="FH43" i="110"/>
  <c r="FD43" i="110"/>
  <c r="EZ43" i="110"/>
  <c r="EV43" i="110"/>
  <c r="ER43" i="110"/>
  <c r="EN43" i="110"/>
  <c r="EJ43" i="110"/>
  <c r="EF43" i="110"/>
  <c r="EB43" i="110"/>
  <c r="DX43" i="110"/>
  <c r="DT43" i="110"/>
  <c r="DP43" i="110"/>
  <c r="FW43" i="110"/>
  <c r="FS43" i="110"/>
  <c r="FO43" i="110"/>
  <c r="FK43" i="110"/>
  <c r="FG43" i="110"/>
  <c r="FC43" i="110"/>
  <c r="EY43" i="110"/>
  <c r="EU43" i="110"/>
  <c r="EQ43" i="110"/>
  <c r="EM43" i="110"/>
  <c r="EI43" i="110"/>
  <c r="EE43" i="110"/>
  <c r="EA43" i="110"/>
  <c r="DW43" i="110"/>
  <c r="DS43" i="110"/>
  <c r="DO43" i="110"/>
  <c r="DN43" i="110"/>
  <c r="DV43" i="110"/>
  <c r="ED43" i="110"/>
  <c r="EL43" i="110"/>
  <c r="ET43" i="110"/>
  <c r="FB43" i="110"/>
  <c r="FJ43" i="110"/>
  <c r="FR43" i="110"/>
  <c r="FZ43" i="110"/>
  <c r="DP106" i="110"/>
  <c r="DX106" i="110"/>
  <c r="EF106" i="110"/>
  <c r="EN106" i="110"/>
  <c r="EV106" i="110"/>
  <c r="FD106" i="110"/>
  <c r="FL106" i="110"/>
  <c r="FT106" i="110"/>
  <c r="DT158" i="110"/>
  <c r="EB158" i="110"/>
  <c r="EJ158" i="110"/>
  <c r="ER158" i="110"/>
  <c r="EZ158" i="110"/>
  <c r="FH158" i="110"/>
  <c r="FP158" i="110"/>
  <c r="FX158" i="110"/>
  <c r="FX136" i="110"/>
  <c r="FT136" i="110"/>
  <c r="FP136" i="110"/>
  <c r="FL136" i="110"/>
  <c r="FH136" i="110"/>
  <c r="FD136" i="110"/>
  <c r="EZ136" i="110"/>
  <c r="EV136" i="110"/>
  <c r="ER136" i="110"/>
  <c r="EN136" i="110"/>
  <c r="EJ136" i="110"/>
  <c r="EF136" i="110"/>
  <c r="EB136" i="110"/>
  <c r="DX136" i="110"/>
  <c r="DT136" i="110"/>
  <c r="DP136" i="110"/>
  <c r="FW136" i="110"/>
  <c r="FS136" i="110"/>
  <c r="FO136" i="110"/>
  <c r="FK136" i="110"/>
  <c r="FG136" i="110"/>
  <c r="FC136" i="110"/>
  <c r="EY136" i="110"/>
  <c r="EU136" i="110"/>
  <c r="EQ136" i="110"/>
  <c r="EM136" i="110"/>
  <c r="EI136" i="110"/>
  <c r="EE136" i="110"/>
  <c r="EA136" i="110"/>
  <c r="DW136" i="110"/>
  <c r="DS136" i="110"/>
  <c r="DO136" i="110"/>
  <c r="DN136" i="110"/>
  <c r="DV136" i="110"/>
  <c r="ED136" i="110"/>
  <c r="EL136" i="110"/>
  <c r="ET136" i="110"/>
  <c r="FB136" i="110"/>
  <c r="FJ136" i="110"/>
  <c r="FR136" i="110"/>
  <c r="FZ136" i="110"/>
  <c r="DN57" i="110"/>
  <c r="DR57" i="110"/>
  <c r="DV57" i="110"/>
  <c r="DZ57" i="110"/>
  <c r="ED57" i="110"/>
  <c r="EH57" i="110"/>
  <c r="EL57" i="110"/>
  <c r="EP57" i="110"/>
  <c r="ET57" i="110"/>
  <c r="EX57" i="110"/>
  <c r="FB57" i="110"/>
  <c r="FF57" i="110"/>
  <c r="FJ57" i="110"/>
  <c r="FN57" i="110"/>
  <c r="FR57" i="110"/>
  <c r="FV57" i="110"/>
  <c r="FZ57" i="110"/>
  <c r="DO109" i="110"/>
  <c r="DS109" i="110"/>
  <c r="DW109" i="110"/>
  <c r="EA109" i="110"/>
  <c r="EE109" i="110"/>
  <c r="EJ109" i="110"/>
  <c r="EO109" i="110"/>
  <c r="EU109" i="110"/>
  <c r="EZ109" i="110"/>
  <c r="FE109" i="110"/>
  <c r="FK109" i="110"/>
  <c r="FP109" i="110"/>
  <c r="D35" i="110"/>
  <c r="FW35" i="110"/>
  <c r="FS35" i="110"/>
  <c r="FO35" i="110"/>
  <c r="FK35" i="110"/>
  <c r="FG35" i="110"/>
  <c r="FC35" i="110"/>
  <c r="EY35" i="110"/>
  <c r="EU35" i="110"/>
  <c r="EQ35" i="110"/>
  <c r="EM35" i="110"/>
  <c r="EI35" i="110"/>
  <c r="EE35" i="110"/>
  <c r="EA35" i="110"/>
  <c r="DW35" i="110"/>
  <c r="DS35" i="110"/>
  <c r="DO35" i="110"/>
  <c r="DN35" i="110"/>
  <c r="DT35" i="110"/>
  <c r="DY35" i="110"/>
  <c r="ED35" i="110"/>
  <c r="EJ35" i="110"/>
  <c r="EO35" i="110"/>
  <c r="ET35" i="110"/>
  <c r="EZ35" i="110"/>
  <c r="FE35" i="110"/>
  <c r="FJ35" i="110"/>
  <c r="FP35" i="110"/>
  <c r="FU35" i="110"/>
  <c r="FZ35" i="110"/>
  <c r="DR124" i="110"/>
  <c r="DW124" i="110"/>
  <c r="EC124" i="110"/>
  <c r="EH124" i="110"/>
  <c r="EM124" i="110"/>
  <c r="ES124" i="110"/>
  <c r="EX124" i="110"/>
  <c r="FC124" i="110"/>
  <c r="FI124" i="110"/>
  <c r="FN124" i="110"/>
  <c r="FS124" i="110"/>
  <c r="FY124" i="110"/>
  <c r="DP168" i="110"/>
  <c r="DV168" i="110"/>
  <c r="EA168" i="110"/>
  <c r="EI168" i="110"/>
  <c r="EQ168" i="110"/>
  <c r="EY168" i="110"/>
  <c r="FG168" i="110"/>
  <c r="FO168" i="110"/>
  <c r="FW168" i="110"/>
  <c r="DU101" i="110"/>
  <c r="EC101" i="110"/>
  <c r="EK101" i="110"/>
  <c r="ES101" i="110"/>
  <c r="FA101" i="110"/>
  <c r="FI101" i="110"/>
  <c r="FQ101" i="110"/>
  <c r="FY101" i="110"/>
  <c r="D43" i="110"/>
  <c r="I43" i="110" s="1"/>
  <c r="DQ43" i="110"/>
  <c r="DY43" i="110"/>
  <c r="EG43" i="110"/>
  <c r="EO43" i="110"/>
  <c r="EW43" i="110"/>
  <c r="FE43" i="110"/>
  <c r="FM43" i="110"/>
  <c r="FU43" i="110"/>
  <c r="DS106" i="110"/>
  <c r="EA106" i="110"/>
  <c r="EI106" i="110"/>
  <c r="EQ106" i="110"/>
  <c r="EY106" i="110"/>
  <c r="FG106" i="110"/>
  <c r="FO106" i="110"/>
  <c r="FW106" i="110"/>
  <c r="DU158" i="110"/>
  <c r="EC158" i="110"/>
  <c r="EK158" i="110"/>
  <c r="ES158" i="110"/>
  <c r="FA158" i="110"/>
  <c r="FI158" i="110"/>
  <c r="FQ158" i="110"/>
  <c r="FY158" i="110"/>
  <c r="D136" i="110"/>
  <c r="I136" i="110" s="1"/>
  <c r="DQ136" i="110"/>
  <c r="DY136" i="110"/>
  <c r="EG136" i="110"/>
  <c r="EO136" i="110"/>
  <c r="EW136" i="110"/>
  <c r="FE136" i="110"/>
  <c r="FM136" i="110"/>
  <c r="FU136" i="110"/>
  <c r="DN138" i="110"/>
  <c r="DR138" i="110"/>
  <c r="DV138" i="110"/>
  <c r="DZ138" i="110"/>
  <c r="ED138" i="110"/>
  <c r="EH138" i="110"/>
  <c r="EL138" i="110"/>
  <c r="EP138" i="110"/>
  <c r="ET138" i="110"/>
  <c r="EX138" i="110"/>
  <c r="FB138" i="110"/>
  <c r="FF138" i="110"/>
  <c r="FJ138" i="110"/>
  <c r="FN138" i="110"/>
  <c r="FR138" i="110"/>
  <c r="FV138" i="110"/>
  <c r="DP137" i="110"/>
  <c r="DT137" i="110"/>
  <c r="DX137" i="110"/>
  <c r="EB137" i="110"/>
  <c r="EF137" i="110"/>
  <c r="EJ137" i="110"/>
  <c r="EN137" i="110"/>
  <c r="ER137" i="110"/>
  <c r="EV137" i="110"/>
  <c r="EZ137" i="110"/>
  <c r="FD137" i="110"/>
  <c r="FH137" i="110"/>
  <c r="FL137" i="110"/>
  <c r="FP137" i="110"/>
  <c r="FT137" i="110"/>
  <c r="DN52" i="110"/>
  <c r="DR52" i="110"/>
  <c r="DV52" i="110"/>
  <c r="DZ52" i="110"/>
  <c r="ED52" i="110"/>
  <c r="EH52" i="110"/>
  <c r="EL52" i="110"/>
  <c r="EP52" i="110"/>
  <c r="ET52" i="110"/>
  <c r="EX52" i="110"/>
  <c r="FB52" i="110"/>
  <c r="FF52" i="110"/>
  <c r="FJ52" i="110"/>
  <c r="FN52" i="110"/>
  <c r="FR52" i="110"/>
  <c r="FV52" i="110"/>
  <c r="DO57" i="110"/>
  <c r="DS57" i="110"/>
  <c r="DW57" i="110"/>
  <c r="EA57" i="110"/>
  <c r="EE57" i="110"/>
  <c r="EI57" i="110"/>
  <c r="EM57" i="110"/>
  <c r="EQ57" i="110"/>
  <c r="EU57" i="110"/>
  <c r="EY57" i="110"/>
  <c r="FC57" i="110"/>
  <c r="FG57" i="110"/>
  <c r="FK57" i="110"/>
  <c r="FO57" i="110"/>
  <c r="FS57" i="110"/>
  <c r="DP109" i="110"/>
  <c r="DT109" i="110"/>
  <c r="DX109" i="110"/>
  <c r="EB109" i="110"/>
  <c r="EF109" i="110"/>
  <c r="EK109" i="110"/>
  <c r="EQ109" i="110"/>
  <c r="EV109" i="110"/>
  <c r="FA109" i="110"/>
  <c r="FG109" i="110"/>
  <c r="FL109" i="110"/>
  <c r="FQ109" i="110"/>
  <c r="FW109" i="110"/>
  <c r="DP35" i="110"/>
  <c r="DU35" i="110"/>
  <c r="DZ35" i="110"/>
  <c r="EF35" i="110"/>
  <c r="EK35" i="110"/>
  <c r="EP35" i="110"/>
  <c r="EV35" i="110"/>
  <c r="FA35" i="110"/>
  <c r="FF35" i="110"/>
  <c r="FL35" i="110"/>
  <c r="FQ35" i="110"/>
  <c r="FV35" i="110"/>
  <c r="D124" i="110"/>
  <c r="I124" i="110" s="1"/>
  <c r="FX124" i="110"/>
  <c r="FT124" i="110"/>
  <c r="FP124" i="110"/>
  <c r="FL124" i="110"/>
  <c r="FH124" i="110"/>
  <c r="FD124" i="110"/>
  <c r="EZ124" i="110"/>
  <c r="EV124" i="110"/>
  <c r="ER124" i="110"/>
  <c r="EN124" i="110"/>
  <c r="EJ124" i="110"/>
  <c r="EF124" i="110"/>
  <c r="EB124" i="110"/>
  <c r="DX124" i="110"/>
  <c r="DT124" i="110"/>
  <c r="DP124" i="110"/>
  <c r="DN124" i="110"/>
  <c r="DS124" i="110"/>
  <c r="DY124" i="110"/>
  <c r="ED124" i="110"/>
  <c r="EI124" i="110"/>
  <c r="EO124" i="110"/>
  <c r="ET124" i="110"/>
  <c r="EY124" i="110"/>
  <c r="FE124" i="110"/>
  <c r="FJ124" i="110"/>
  <c r="FO124" i="110"/>
  <c r="FU124" i="110"/>
  <c r="FZ124" i="110"/>
  <c r="DR168" i="110"/>
  <c r="DW168" i="110"/>
  <c r="EB168" i="110"/>
  <c r="EJ168" i="110"/>
  <c r="ER168" i="110"/>
  <c r="EZ168" i="110"/>
  <c r="FH168" i="110"/>
  <c r="FP168" i="110"/>
  <c r="FZ101" i="110"/>
  <c r="DP101" i="110"/>
  <c r="DX101" i="110"/>
  <c r="EF101" i="110"/>
  <c r="EN101" i="110"/>
  <c r="EV101" i="110"/>
  <c r="FD101" i="110"/>
  <c r="FL101" i="110"/>
  <c r="DR43" i="110"/>
  <c r="DZ43" i="110"/>
  <c r="EH43" i="110"/>
  <c r="EP43" i="110"/>
  <c r="EX43" i="110"/>
  <c r="FF43" i="110"/>
  <c r="FN43" i="110"/>
  <c r="FV43" i="110"/>
  <c r="DT106" i="110"/>
  <c r="EB106" i="110"/>
  <c r="EJ106" i="110"/>
  <c r="ER106" i="110"/>
  <c r="EZ106" i="110"/>
  <c r="FH106" i="110"/>
  <c r="FP106" i="110"/>
  <c r="FZ158" i="110"/>
  <c r="DP158" i="110"/>
  <c r="DX158" i="110"/>
  <c r="EF158" i="110"/>
  <c r="EN158" i="110"/>
  <c r="EV158" i="110"/>
  <c r="FD158" i="110"/>
  <c r="FL158" i="110"/>
  <c r="DR136" i="110"/>
  <c r="DZ136" i="110"/>
  <c r="EH136" i="110"/>
  <c r="EP136" i="110"/>
  <c r="EX136" i="110"/>
  <c r="FF136" i="110"/>
  <c r="FN136" i="110"/>
  <c r="FV136" i="110"/>
  <c r="DQ109" i="110"/>
  <c r="DU109" i="110"/>
  <c r="DY109" i="110"/>
  <c r="EC109" i="110"/>
  <c r="EG109" i="110"/>
  <c r="EM109" i="110"/>
  <c r="ER109" i="110"/>
  <c r="EW109" i="110"/>
  <c r="FC109" i="110"/>
  <c r="FH109" i="110"/>
  <c r="FM109" i="110"/>
  <c r="FS109" i="110"/>
  <c r="DQ35" i="110"/>
  <c r="DV35" i="110"/>
  <c r="EB35" i="110"/>
  <c r="EG35" i="110"/>
  <c r="EL35" i="110"/>
  <c r="ER35" i="110"/>
  <c r="EW35" i="110"/>
  <c r="FB35" i="110"/>
  <c r="FH35" i="110"/>
  <c r="FM35" i="110"/>
  <c r="FR35" i="110"/>
  <c r="DO124" i="110"/>
  <c r="DU124" i="110"/>
  <c r="DZ124" i="110"/>
  <c r="EE124" i="110"/>
  <c r="EK124" i="110"/>
  <c r="EP124" i="110"/>
  <c r="EU124" i="110"/>
  <c r="FA124" i="110"/>
  <c r="FF124" i="110"/>
  <c r="FK124" i="110"/>
  <c r="FQ124" i="110"/>
  <c r="FZ168" i="110"/>
  <c r="FV168" i="110"/>
  <c r="FR168" i="110"/>
  <c r="FN168" i="110"/>
  <c r="FJ168" i="110"/>
  <c r="FF168" i="110"/>
  <c r="FB168" i="110"/>
  <c r="EX168" i="110"/>
  <c r="ET168" i="110"/>
  <c r="EP168" i="110"/>
  <c r="EL168" i="110"/>
  <c r="EH168" i="110"/>
  <c r="ED168" i="110"/>
  <c r="FY168" i="110"/>
  <c r="FU168" i="110"/>
  <c r="FQ168" i="110"/>
  <c r="FM168" i="110"/>
  <c r="FI168" i="110"/>
  <c r="FE168" i="110"/>
  <c r="FA168" i="110"/>
  <c r="EW168" i="110"/>
  <c r="ES168" i="110"/>
  <c r="EO168" i="110"/>
  <c r="EK168" i="110"/>
  <c r="EG168" i="110"/>
  <c r="EC168" i="110"/>
  <c r="DY168" i="110"/>
  <c r="DU168" i="110"/>
  <c r="DQ168" i="110"/>
  <c r="D168" i="110"/>
  <c r="I168" i="110" s="1"/>
  <c r="DN168" i="110"/>
  <c r="DS168" i="110"/>
  <c r="DX168" i="110"/>
  <c r="EE168" i="110"/>
  <c r="EM168" i="110"/>
  <c r="EU168" i="110"/>
  <c r="FC168" i="110"/>
  <c r="FK168" i="110"/>
  <c r="FS168" i="110"/>
  <c r="DU43" i="110"/>
  <c r="EC43" i="110"/>
  <c r="EK43" i="110"/>
  <c r="ES43" i="110"/>
  <c r="FA43" i="110"/>
  <c r="FI43" i="110"/>
  <c r="FQ43" i="110"/>
  <c r="DU136" i="110"/>
  <c r="EC136" i="110"/>
  <c r="EK136" i="110"/>
  <c r="ES136" i="110"/>
  <c r="FA136" i="110"/>
  <c r="FI136" i="110"/>
  <c r="FQ136" i="110"/>
  <c r="DP13" i="110"/>
  <c r="DT13" i="110"/>
  <c r="DX13" i="110"/>
  <c r="EB13" i="110"/>
  <c r="EF13" i="110"/>
  <c r="EJ13" i="110"/>
  <c r="EN13" i="110"/>
  <c r="ER13" i="110"/>
  <c r="EV13" i="110"/>
  <c r="EZ13" i="110"/>
  <c r="FD13" i="110"/>
  <c r="FH13" i="110"/>
  <c r="FL13" i="110"/>
  <c r="FP13" i="110"/>
  <c r="FT13" i="110"/>
  <c r="DQ134" i="110"/>
  <c r="DU134" i="110"/>
  <c r="DY134" i="110"/>
  <c r="EC134" i="110"/>
  <c r="EG134" i="110"/>
  <c r="EK134" i="110"/>
  <c r="EO134" i="110"/>
  <c r="ES134" i="110"/>
  <c r="EW134" i="110"/>
  <c r="FA134" i="110"/>
  <c r="FE134" i="110"/>
  <c r="FI134" i="110"/>
  <c r="FM134" i="110"/>
  <c r="FQ134" i="110"/>
  <c r="FU134" i="110"/>
  <c r="DN120" i="110"/>
  <c r="DR120" i="110"/>
  <c r="DV120" i="110"/>
  <c r="DZ120" i="110"/>
  <c r="ED120" i="110"/>
  <c r="EH120" i="110"/>
  <c r="EL120" i="110"/>
  <c r="EP120" i="110"/>
  <c r="ET120" i="110"/>
  <c r="EX120" i="110"/>
  <c r="FB120" i="110"/>
  <c r="FF120" i="110"/>
  <c r="FJ120" i="110"/>
  <c r="FN120" i="110"/>
  <c r="FR120" i="110"/>
  <c r="FV120" i="110"/>
  <c r="FZ120" i="110"/>
  <c r="DO97" i="110"/>
  <c r="DS97" i="110"/>
  <c r="DW97" i="110"/>
  <c r="EA97" i="110"/>
  <c r="EE97" i="110"/>
  <c r="EI97" i="110"/>
  <c r="EM97" i="110"/>
  <c r="EQ97" i="110"/>
  <c r="EU97" i="110"/>
  <c r="EY97" i="110"/>
  <c r="FC97" i="110"/>
  <c r="FG97" i="110"/>
  <c r="FK97" i="110"/>
  <c r="FO97" i="110"/>
  <c r="FS97" i="110"/>
  <c r="DP169" i="110"/>
  <c r="DT169" i="110"/>
  <c r="DX169" i="110"/>
  <c r="EB169" i="110"/>
  <c r="EF169" i="110"/>
  <c r="EJ169" i="110"/>
  <c r="EN169" i="110"/>
  <c r="ER169" i="110"/>
  <c r="EV169" i="110"/>
  <c r="EZ169" i="110"/>
  <c r="FD169" i="110"/>
  <c r="FH169" i="110"/>
  <c r="FL169" i="110"/>
  <c r="FP169" i="110"/>
  <c r="FT169" i="110"/>
  <c r="DR83" i="110"/>
  <c r="DZ83" i="110"/>
  <c r="EH83" i="110"/>
  <c r="EP83" i="110"/>
  <c r="EX83" i="110"/>
  <c r="FF83" i="110"/>
  <c r="FN83" i="110"/>
  <c r="FV83" i="110"/>
  <c r="FY19" i="110"/>
  <c r="FU19" i="110"/>
  <c r="FQ19" i="110"/>
  <c r="FM19" i="110"/>
  <c r="FI19" i="110"/>
  <c r="FE19" i="110"/>
  <c r="FA19" i="110"/>
  <c r="EW19" i="110"/>
  <c r="ES19" i="110"/>
  <c r="EO19" i="110"/>
  <c r="EK19" i="110"/>
  <c r="EG19" i="110"/>
  <c r="EC19" i="110"/>
  <c r="DY19" i="110"/>
  <c r="DU19" i="110"/>
  <c r="DQ19" i="110"/>
  <c r="D19" i="110"/>
  <c r="DS19" i="110"/>
  <c r="EI19" i="110"/>
  <c r="EY19" i="110"/>
  <c r="FO19" i="110"/>
  <c r="EC47" i="110"/>
  <c r="ES47" i="110"/>
  <c r="FI47" i="110"/>
  <c r="FY47" i="110"/>
  <c r="DN101" i="110"/>
  <c r="DR101" i="110"/>
  <c r="DV101" i="110"/>
  <c r="DZ101" i="110"/>
  <c r="ED101" i="110"/>
  <c r="EH101" i="110"/>
  <c r="EL101" i="110"/>
  <c r="EP101" i="110"/>
  <c r="ET101" i="110"/>
  <c r="EX101" i="110"/>
  <c r="FB101" i="110"/>
  <c r="FF101" i="110"/>
  <c r="FJ101" i="110"/>
  <c r="FN101" i="110"/>
  <c r="FR101" i="110"/>
  <c r="FV101" i="110"/>
  <c r="D106" i="110"/>
  <c r="I106" i="110" s="1"/>
  <c r="DQ106" i="110"/>
  <c r="DU106" i="110"/>
  <c r="DY106" i="110"/>
  <c r="EC106" i="110"/>
  <c r="EG106" i="110"/>
  <c r="EK106" i="110"/>
  <c r="EO106" i="110"/>
  <c r="ES106" i="110"/>
  <c r="EW106" i="110"/>
  <c r="FA106" i="110"/>
  <c r="FE106" i="110"/>
  <c r="FI106" i="110"/>
  <c r="FM106" i="110"/>
  <c r="FQ106" i="110"/>
  <c r="FU106" i="110"/>
  <c r="FY106" i="110"/>
  <c r="DN158" i="110"/>
  <c r="DR158" i="110"/>
  <c r="DV158" i="110"/>
  <c r="DZ158" i="110"/>
  <c r="ED158" i="110"/>
  <c r="EH158" i="110"/>
  <c r="EL158" i="110"/>
  <c r="EP158" i="110"/>
  <c r="ET158" i="110"/>
  <c r="EX158" i="110"/>
  <c r="FB158" i="110"/>
  <c r="FF158" i="110"/>
  <c r="FJ158" i="110"/>
  <c r="FN158" i="110"/>
  <c r="FR158" i="110"/>
  <c r="FV158" i="110"/>
  <c r="D13" i="110"/>
  <c r="DQ13" i="110"/>
  <c r="DU13" i="110"/>
  <c r="DY13" i="110"/>
  <c r="EC13" i="110"/>
  <c r="EG13" i="110"/>
  <c r="EK13" i="110"/>
  <c r="EO13" i="110"/>
  <c r="ES13" i="110"/>
  <c r="EW13" i="110"/>
  <c r="FA13" i="110"/>
  <c r="FE13" i="110"/>
  <c r="FI13" i="110"/>
  <c r="FM13" i="110"/>
  <c r="FQ13" i="110"/>
  <c r="FU13" i="110"/>
  <c r="FY13" i="110"/>
  <c r="DN134" i="110"/>
  <c r="DR134" i="110"/>
  <c r="DV134" i="110"/>
  <c r="DZ134" i="110"/>
  <c r="ED134" i="110"/>
  <c r="EH134" i="110"/>
  <c r="EL134" i="110"/>
  <c r="EP134" i="110"/>
  <c r="ET134" i="110"/>
  <c r="EX134" i="110"/>
  <c r="FB134" i="110"/>
  <c r="FF134" i="110"/>
  <c r="FJ134" i="110"/>
  <c r="FN134" i="110"/>
  <c r="FR134" i="110"/>
  <c r="FV134" i="110"/>
  <c r="DO120" i="110"/>
  <c r="DS120" i="110"/>
  <c r="DW120" i="110"/>
  <c r="EA120" i="110"/>
  <c r="EE120" i="110"/>
  <c r="EI120" i="110"/>
  <c r="EM120" i="110"/>
  <c r="EQ120" i="110"/>
  <c r="EU120" i="110"/>
  <c r="EY120" i="110"/>
  <c r="FC120" i="110"/>
  <c r="FG120" i="110"/>
  <c r="FK120" i="110"/>
  <c r="FO120" i="110"/>
  <c r="FS120" i="110"/>
  <c r="FW120" i="110"/>
  <c r="DP97" i="110"/>
  <c r="DT97" i="110"/>
  <c r="DX97" i="110"/>
  <c r="EB97" i="110"/>
  <c r="EF97" i="110"/>
  <c r="EJ97" i="110"/>
  <c r="EN97" i="110"/>
  <c r="ER97" i="110"/>
  <c r="EV97" i="110"/>
  <c r="EZ97" i="110"/>
  <c r="FD97" i="110"/>
  <c r="FH97" i="110"/>
  <c r="FL97" i="110"/>
  <c r="FP97" i="110"/>
  <c r="FT97" i="110"/>
  <c r="FX97" i="110"/>
  <c r="D169" i="110"/>
  <c r="I169" i="110" s="1"/>
  <c r="DQ169" i="110"/>
  <c r="DU169" i="110"/>
  <c r="DY169" i="110"/>
  <c r="EC169" i="110"/>
  <c r="EG169" i="110"/>
  <c r="EK169" i="110"/>
  <c r="EO169" i="110"/>
  <c r="ES169" i="110"/>
  <c r="EW169" i="110"/>
  <c r="FA169" i="110"/>
  <c r="FE169" i="110"/>
  <c r="FI169" i="110"/>
  <c r="FM169" i="110"/>
  <c r="FQ169" i="110"/>
  <c r="DT83" i="110"/>
  <c r="EB83" i="110"/>
  <c r="EJ83" i="110"/>
  <c r="ER83" i="110"/>
  <c r="EZ83" i="110"/>
  <c r="FH83" i="110"/>
  <c r="FP83" i="110"/>
  <c r="DU121" i="110"/>
  <c r="EC121" i="110"/>
  <c r="EK121" i="110"/>
  <c r="ES121" i="110"/>
  <c r="FA121" i="110"/>
  <c r="FI121" i="110"/>
  <c r="FQ121" i="110"/>
  <c r="FY121" i="110"/>
  <c r="D117" i="110"/>
  <c r="I117" i="110" s="1"/>
  <c r="DQ117" i="110"/>
  <c r="DY117" i="110"/>
  <c r="EG117" i="110"/>
  <c r="EO117" i="110"/>
  <c r="EW117" i="110"/>
  <c r="FE117" i="110"/>
  <c r="FM117" i="110"/>
  <c r="FU117" i="110"/>
  <c r="DW19" i="110"/>
  <c r="EM19" i="110"/>
  <c r="FC19" i="110"/>
  <c r="FS19" i="110"/>
  <c r="FZ47" i="110"/>
  <c r="DQ47" i="110"/>
  <c r="EG47" i="110"/>
  <c r="EW47" i="110"/>
  <c r="FM47" i="110"/>
  <c r="DO101" i="110"/>
  <c r="DS101" i="110"/>
  <c r="DW101" i="110"/>
  <c r="EA101" i="110"/>
  <c r="EE101" i="110"/>
  <c r="EI101" i="110"/>
  <c r="EM101" i="110"/>
  <c r="EQ101" i="110"/>
  <c r="EU101" i="110"/>
  <c r="EY101" i="110"/>
  <c r="FC101" i="110"/>
  <c r="FG101" i="110"/>
  <c r="FK101" i="110"/>
  <c r="FO101" i="110"/>
  <c r="FS101" i="110"/>
  <c r="DN106" i="110"/>
  <c r="DR106" i="110"/>
  <c r="DV106" i="110"/>
  <c r="DZ106" i="110"/>
  <c r="ED106" i="110"/>
  <c r="EH106" i="110"/>
  <c r="EL106" i="110"/>
  <c r="EP106" i="110"/>
  <c r="ET106" i="110"/>
  <c r="EX106" i="110"/>
  <c r="FB106" i="110"/>
  <c r="FF106" i="110"/>
  <c r="FJ106" i="110"/>
  <c r="FN106" i="110"/>
  <c r="FR106" i="110"/>
  <c r="FV106" i="110"/>
  <c r="DO158" i="110"/>
  <c r="DS158" i="110"/>
  <c r="DW158" i="110"/>
  <c r="EA158" i="110"/>
  <c r="EE158" i="110"/>
  <c r="EI158" i="110"/>
  <c r="EM158" i="110"/>
  <c r="EQ158" i="110"/>
  <c r="EU158" i="110"/>
  <c r="EY158" i="110"/>
  <c r="FC158" i="110"/>
  <c r="FG158" i="110"/>
  <c r="FK158" i="110"/>
  <c r="FO158" i="110"/>
  <c r="FS158" i="110"/>
  <c r="DN13" i="110"/>
  <c r="DR13" i="110"/>
  <c r="DV13" i="110"/>
  <c r="DZ13" i="110"/>
  <c r="ED13" i="110"/>
  <c r="EH13" i="110"/>
  <c r="EL13" i="110"/>
  <c r="EP13" i="110"/>
  <c r="ET13" i="110"/>
  <c r="EX13" i="110"/>
  <c r="FB13" i="110"/>
  <c r="FF13" i="110"/>
  <c r="FJ13" i="110"/>
  <c r="FN13" i="110"/>
  <c r="FR13" i="110"/>
  <c r="FV13" i="110"/>
  <c r="DO134" i="110"/>
  <c r="DS134" i="110"/>
  <c r="DW134" i="110"/>
  <c r="EA134" i="110"/>
  <c r="EE134" i="110"/>
  <c r="EI134" i="110"/>
  <c r="EM134" i="110"/>
  <c r="EQ134" i="110"/>
  <c r="EU134" i="110"/>
  <c r="EY134" i="110"/>
  <c r="FC134" i="110"/>
  <c r="FG134" i="110"/>
  <c r="FK134" i="110"/>
  <c r="FO134" i="110"/>
  <c r="FS134" i="110"/>
  <c r="DP120" i="110"/>
  <c r="DT120" i="110"/>
  <c r="DX120" i="110"/>
  <c r="EB120" i="110"/>
  <c r="EF120" i="110"/>
  <c r="EJ120" i="110"/>
  <c r="EN120" i="110"/>
  <c r="ER120" i="110"/>
  <c r="EV120" i="110"/>
  <c r="EZ120" i="110"/>
  <c r="FD120" i="110"/>
  <c r="FH120" i="110"/>
  <c r="FL120" i="110"/>
  <c r="FP120" i="110"/>
  <c r="FT120" i="110"/>
  <c r="FX120" i="110"/>
  <c r="D97" i="110"/>
  <c r="DQ97" i="110"/>
  <c r="DU97" i="110"/>
  <c r="DY97" i="110"/>
  <c r="EC97" i="110"/>
  <c r="EG97" i="110"/>
  <c r="EK97" i="110"/>
  <c r="EO97" i="110"/>
  <c r="ES97" i="110"/>
  <c r="EW97" i="110"/>
  <c r="FA97" i="110"/>
  <c r="FE97" i="110"/>
  <c r="FI97" i="110"/>
  <c r="FM97" i="110"/>
  <c r="FQ97" i="110"/>
  <c r="FU97" i="110"/>
  <c r="FY97" i="110"/>
  <c r="FY169" i="110"/>
  <c r="FU169" i="110"/>
  <c r="DN169" i="110"/>
  <c r="DR169" i="110"/>
  <c r="DV169" i="110"/>
  <c r="DZ169" i="110"/>
  <c r="ED169" i="110"/>
  <c r="EH169" i="110"/>
  <c r="EL169" i="110"/>
  <c r="EP169" i="110"/>
  <c r="ET169" i="110"/>
  <c r="EX169" i="110"/>
  <c r="FB169" i="110"/>
  <c r="FF169" i="110"/>
  <c r="FJ169" i="110"/>
  <c r="FN169" i="110"/>
  <c r="FR169" i="110"/>
  <c r="FW169" i="110"/>
  <c r="FY83" i="110"/>
  <c r="FU83" i="110"/>
  <c r="FQ83" i="110"/>
  <c r="FM83" i="110"/>
  <c r="FI83" i="110"/>
  <c r="FE83" i="110"/>
  <c r="FA83" i="110"/>
  <c r="EW83" i="110"/>
  <c r="ES83" i="110"/>
  <c r="EO83" i="110"/>
  <c r="EK83" i="110"/>
  <c r="EG83" i="110"/>
  <c r="EC83" i="110"/>
  <c r="DY83" i="110"/>
  <c r="DU83" i="110"/>
  <c r="DQ83" i="110"/>
  <c r="D83" i="110"/>
  <c r="I83" i="110" s="1"/>
  <c r="FW83" i="110"/>
  <c r="FS83" i="110"/>
  <c r="FO83" i="110"/>
  <c r="FK83" i="110"/>
  <c r="FG83" i="110"/>
  <c r="FC83" i="110"/>
  <c r="EY83" i="110"/>
  <c r="EU83" i="110"/>
  <c r="EQ83" i="110"/>
  <c r="EM83" i="110"/>
  <c r="EI83" i="110"/>
  <c r="EE83" i="110"/>
  <c r="EA83" i="110"/>
  <c r="DW83" i="110"/>
  <c r="DS83" i="110"/>
  <c r="DO83" i="110"/>
  <c r="DN83" i="110"/>
  <c r="DV83" i="110"/>
  <c r="ED83" i="110"/>
  <c r="EL83" i="110"/>
  <c r="ET83" i="110"/>
  <c r="FB83" i="110"/>
  <c r="FJ83" i="110"/>
  <c r="FR83" i="110"/>
  <c r="FZ83" i="110"/>
  <c r="FZ121" i="110"/>
  <c r="DO121" i="110"/>
  <c r="DW121" i="110"/>
  <c r="EE121" i="110"/>
  <c r="EM121" i="110"/>
  <c r="EU121" i="110"/>
  <c r="FC121" i="110"/>
  <c r="FK121" i="110"/>
  <c r="FS121" i="110"/>
  <c r="DS117" i="110"/>
  <c r="EA117" i="110"/>
  <c r="EI117" i="110"/>
  <c r="EQ117" i="110"/>
  <c r="EY117" i="110"/>
  <c r="FG117" i="110"/>
  <c r="FO117" i="110"/>
  <c r="EA19" i="110"/>
  <c r="EQ19" i="110"/>
  <c r="FG19" i="110"/>
  <c r="FW19" i="110"/>
  <c r="FW47" i="110"/>
  <c r="DU47" i="110"/>
  <c r="EK47" i="110"/>
  <c r="FA47" i="110"/>
  <c r="FQ47" i="110"/>
  <c r="DO13" i="110"/>
  <c r="DS13" i="110"/>
  <c r="DW13" i="110"/>
  <c r="EA13" i="110"/>
  <c r="EE13" i="110"/>
  <c r="EI13" i="110"/>
  <c r="EM13" i="110"/>
  <c r="EQ13" i="110"/>
  <c r="EU13" i="110"/>
  <c r="EY13" i="110"/>
  <c r="FC13" i="110"/>
  <c r="FG13" i="110"/>
  <c r="FK13" i="110"/>
  <c r="FO13" i="110"/>
  <c r="FS13" i="110"/>
  <c r="DP134" i="110"/>
  <c r="DT134" i="110"/>
  <c r="DX134" i="110"/>
  <c r="EB134" i="110"/>
  <c r="EF134" i="110"/>
  <c r="EJ134" i="110"/>
  <c r="EN134" i="110"/>
  <c r="ER134" i="110"/>
  <c r="EV134" i="110"/>
  <c r="EZ134" i="110"/>
  <c r="FD134" i="110"/>
  <c r="FH134" i="110"/>
  <c r="FL134" i="110"/>
  <c r="FP134" i="110"/>
  <c r="FT134" i="110"/>
  <c r="D120" i="110"/>
  <c r="I120" i="110" s="1"/>
  <c r="DQ120" i="110"/>
  <c r="DU120" i="110"/>
  <c r="DY120" i="110"/>
  <c r="EC120" i="110"/>
  <c r="EG120" i="110"/>
  <c r="EK120" i="110"/>
  <c r="EO120" i="110"/>
  <c r="ES120" i="110"/>
  <c r="EW120" i="110"/>
  <c r="FA120" i="110"/>
  <c r="FE120" i="110"/>
  <c r="FI120" i="110"/>
  <c r="FM120" i="110"/>
  <c r="FQ120" i="110"/>
  <c r="FU120" i="110"/>
  <c r="DN97" i="110"/>
  <c r="DR97" i="110"/>
  <c r="DV97" i="110"/>
  <c r="DZ97" i="110"/>
  <c r="ED97" i="110"/>
  <c r="EH97" i="110"/>
  <c r="EL97" i="110"/>
  <c r="EP97" i="110"/>
  <c r="ET97" i="110"/>
  <c r="EX97" i="110"/>
  <c r="FB97" i="110"/>
  <c r="FF97" i="110"/>
  <c r="FJ97" i="110"/>
  <c r="FN97" i="110"/>
  <c r="FR97" i="110"/>
  <c r="FV97" i="110"/>
  <c r="DO169" i="110"/>
  <c r="DS169" i="110"/>
  <c r="DW169" i="110"/>
  <c r="EA169" i="110"/>
  <c r="EE169" i="110"/>
  <c r="EI169" i="110"/>
  <c r="EM169" i="110"/>
  <c r="EQ169" i="110"/>
  <c r="EU169" i="110"/>
  <c r="EY169" i="110"/>
  <c r="FC169" i="110"/>
  <c r="FG169" i="110"/>
  <c r="FK169" i="110"/>
  <c r="FO169" i="110"/>
  <c r="FS169" i="110"/>
  <c r="FX169" i="110"/>
  <c r="DP83" i="110"/>
  <c r="DX83" i="110"/>
  <c r="EF83" i="110"/>
  <c r="EV83" i="110"/>
  <c r="FD83" i="110"/>
  <c r="FL83" i="110"/>
  <c r="FT83" i="110"/>
  <c r="DQ121" i="110"/>
  <c r="DY121" i="110"/>
  <c r="EG121" i="110"/>
  <c r="EO121" i="110"/>
  <c r="EW121" i="110"/>
  <c r="FE121" i="110"/>
  <c r="FM121" i="110"/>
  <c r="DU117" i="110"/>
  <c r="EC117" i="110"/>
  <c r="EK117" i="110"/>
  <c r="ES117" i="110"/>
  <c r="FA117" i="110"/>
  <c r="FI117" i="110"/>
  <c r="FQ117" i="110"/>
  <c r="FX19" i="110"/>
  <c r="DO19" i="110"/>
  <c r="EE19" i="110"/>
  <c r="EU19" i="110"/>
  <c r="FK19" i="110"/>
  <c r="D47" i="110"/>
  <c r="DY47" i="110"/>
  <c r="EO47" i="110"/>
  <c r="FE47" i="110"/>
  <c r="DP121" i="110"/>
  <c r="DT121" i="110"/>
  <c r="DX121" i="110"/>
  <c r="EB121" i="110"/>
  <c r="EF121" i="110"/>
  <c r="EJ121" i="110"/>
  <c r="EN121" i="110"/>
  <c r="ER121" i="110"/>
  <c r="EV121" i="110"/>
  <c r="EZ121" i="110"/>
  <c r="FD121" i="110"/>
  <c r="FH121" i="110"/>
  <c r="FL121" i="110"/>
  <c r="FP121" i="110"/>
  <c r="FT121" i="110"/>
  <c r="FX121" i="110"/>
  <c r="DN117" i="110"/>
  <c r="DR117" i="110"/>
  <c r="DV117" i="110"/>
  <c r="DZ117" i="110"/>
  <c r="ED117" i="110"/>
  <c r="EH117" i="110"/>
  <c r="EL117" i="110"/>
  <c r="EP117" i="110"/>
  <c r="ET117" i="110"/>
  <c r="EX117" i="110"/>
  <c r="FB117" i="110"/>
  <c r="FF117" i="110"/>
  <c r="FJ117" i="110"/>
  <c r="FN117" i="110"/>
  <c r="FR117" i="110"/>
  <c r="FV117" i="110"/>
  <c r="FZ117" i="110"/>
  <c r="DN19" i="110"/>
  <c r="DR19" i="110"/>
  <c r="DV19" i="110"/>
  <c r="DZ19" i="110"/>
  <c r="ED19" i="110"/>
  <c r="EH19" i="110"/>
  <c r="EL19" i="110"/>
  <c r="EP19" i="110"/>
  <c r="ET19" i="110"/>
  <c r="EX19" i="110"/>
  <c r="FB19" i="110"/>
  <c r="FF19" i="110"/>
  <c r="FJ19" i="110"/>
  <c r="FN19" i="110"/>
  <c r="FR19" i="110"/>
  <c r="FV19" i="110"/>
  <c r="FZ19" i="110"/>
  <c r="DP47" i="110"/>
  <c r="DT47" i="110"/>
  <c r="DX47" i="110"/>
  <c r="EB47" i="110"/>
  <c r="EF47" i="110"/>
  <c r="EJ47" i="110"/>
  <c r="EN47" i="110"/>
  <c r="ER47" i="110"/>
  <c r="EV47" i="110"/>
  <c r="EZ47" i="110"/>
  <c r="FD47" i="110"/>
  <c r="FH47" i="110"/>
  <c r="FL47" i="110"/>
  <c r="FP47" i="110"/>
  <c r="FT47" i="110"/>
  <c r="FX47" i="110"/>
  <c r="D42" i="110"/>
  <c r="I42" i="110" s="1"/>
  <c r="DQ42" i="110"/>
  <c r="DU42" i="110"/>
  <c r="DY42" i="110"/>
  <c r="EC42" i="110"/>
  <c r="EG42" i="110"/>
  <c r="EK42" i="110"/>
  <c r="EO42" i="110"/>
  <c r="ES42" i="110"/>
  <c r="EW42" i="110"/>
  <c r="FA42" i="110"/>
  <c r="FE42" i="110"/>
  <c r="FI42" i="110"/>
  <c r="FM42" i="110"/>
  <c r="FQ42" i="110"/>
  <c r="FU42" i="110"/>
  <c r="FY42" i="110"/>
  <c r="DN37" i="110"/>
  <c r="DR37" i="110"/>
  <c r="DV37" i="110"/>
  <c r="DZ37" i="110"/>
  <c r="ED37" i="110"/>
  <c r="EH37" i="110"/>
  <c r="EL37" i="110"/>
  <c r="EP37" i="110"/>
  <c r="ET37" i="110"/>
  <c r="EX37" i="110"/>
  <c r="FB37" i="110"/>
  <c r="FF37" i="110"/>
  <c r="FJ37" i="110"/>
  <c r="FN37" i="110"/>
  <c r="FR37" i="110"/>
  <c r="FV37" i="110"/>
  <c r="FZ37" i="110"/>
  <c r="DP31" i="110"/>
  <c r="DT31" i="110"/>
  <c r="DX31" i="110"/>
  <c r="EB31" i="110"/>
  <c r="EF31" i="110"/>
  <c r="EJ31" i="110"/>
  <c r="EN31" i="110"/>
  <c r="ER31" i="110"/>
  <c r="EV31" i="110"/>
  <c r="EZ31" i="110"/>
  <c r="FD31" i="110"/>
  <c r="FH31" i="110"/>
  <c r="FL31" i="110"/>
  <c r="FP31" i="110"/>
  <c r="FT31" i="110"/>
  <c r="FX31" i="110"/>
  <c r="DN55" i="110"/>
  <c r="DR55" i="110"/>
  <c r="DV55" i="110"/>
  <c r="DZ55" i="110"/>
  <c r="ED55" i="110"/>
  <c r="EH55" i="110"/>
  <c r="EL55" i="110"/>
  <c r="EP55" i="110"/>
  <c r="ET55" i="110"/>
  <c r="EX55" i="110"/>
  <c r="FB55" i="110"/>
  <c r="FF55" i="110"/>
  <c r="FJ55" i="110"/>
  <c r="FN55" i="110"/>
  <c r="FR55" i="110"/>
  <c r="FV55" i="110"/>
  <c r="FZ55" i="110"/>
  <c r="DR88" i="110"/>
  <c r="DX88" i="110"/>
  <c r="EC88" i="110"/>
  <c r="EH88" i="110"/>
  <c r="EN88" i="110"/>
  <c r="ES88" i="110"/>
  <c r="EX88" i="110"/>
  <c r="FD88" i="110"/>
  <c r="FI88" i="110"/>
  <c r="FN88" i="110"/>
  <c r="FT88" i="110"/>
  <c r="FX84" i="110"/>
  <c r="DO84" i="110"/>
  <c r="DW84" i="110"/>
  <c r="EE84" i="110"/>
  <c r="EM84" i="110"/>
  <c r="EU84" i="110"/>
  <c r="FC84" i="110"/>
  <c r="FK84" i="110"/>
  <c r="FS84" i="110"/>
  <c r="DR67" i="110"/>
  <c r="DZ67" i="110"/>
  <c r="EH67" i="110"/>
  <c r="EP67" i="110"/>
  <c r="EX67" i="110"/>
  <c r="FF67" i="110"/>
  <c r="FN67" i="110"/>
  <c r="DS164" i="110"/>
  <c r="EA164" i="110"/>
  <c r="EI164" i="110"/>
  <c r="EQ164" i="110"/>
  <c r="EY164" i="110"/>
  <c r="FG164" i="110"/>
  <c r="FO164" i="110"/>
  <c r="FW164" i="110"/>
  <c r="DT142" i="110"/>
  <c r="EJ142" i="110"/>
  <c r="EZ142" i="110"/>
  <c r="FP142" i="110"/>
  <c r="DN42" i="110"/>
  <c r="DR42" i="110"/>
  <c r="DV42" i="110"/>
  <c r="DZ42" i="110"/>
  <c r="ED42" i="110"/>
  <c r="EH42" i="110"/>
  <c r="EL42" i="110"/>
  <c r="EP42" i="110"/>
  <c r="ET42" i="110"/>
  <c r="EX42" i="110"/>
  <c r="FB42" i="110"/>
  <c r="FF42" i="110"/>
  <c r="FJ42" i="110"/>
  <c r="FN42" i="110"/>
  <c r="FR42" i="110"/>
  <c r="FV42" i="110"/>
  <c r="FZ42" i="110"/>
  <c r="DO37" i="110"/>
  <c r="DS37" i="110"/>
  <c r="DW37" i="110"/>
  <c r="EA37" i="110"/>
  <c r="EE37" i="110"/>
  <c r="EI37" i="110"/>
  <c r="EM37" i="110"/>
  <c r="EQ37" i="110"/>
  <c r="EU37" i="110"/>
  <c r="EY37" i="110"/>
  <c r="FC37" i="110"/>
  <c r="FG37" i="110"/>
  <c r="FK37" i="110"/>
  <c r="FO37" i="110"/>
  <c r="FS37" i="110"/>
  <c r="FW37" i="110"/>
  <c r="DQ31" i="110"/>
  <c r="DU31" i="110"/>
  <c r="DY31" i="110"/>
  <c r="EC31" i="110"/>
  <c r="EG31" i="110"/>
  <c r="EK31" i="110"/>
  <c r="EO31" i="110"/>
  <c r="ES31" i="110"/>
  <c r="EW31" i="110"/>
  <c r="FA31" i="110"/>
  <c r="FE31" i="110"/>
  <c r="FI31" i="110"/>
  <c r="FM31" i="110"/>
  <c r="FQ31" i="110"/>
  <c r="FU31" i="110"/>
  <c r="DO55" i="110"/>
  <c r="DS55" i="110"/>
  <c r="DW55" i="110"/>
  <c r="EA55" i="110"/>
  <c r="EE55" i="110"/>
  <c r="EI55" i="110"/>
  <c r="EM55" i="110"/>
  <c r="EQ55" i="110"/>
  <c r="EU55" i="110"/>
  <c r="EY55" i="110"/>
  <c r="FC55" i="110"/>
  <c r="FG55" i="110"/>
  <c r="FK55" i="110"/>
  <c r="FO55" i="110"/>
  <c r="FS55" i="110"/>
  <c r="FW55" i="110"/>
  <c r="FW88" i="110"/>
  <c r="FS88" i="110"/>
  <c r="FO88" i="110"/>
  <c r="FK88" i="110"/>
  <c r="FG88" i="110"/>
  <c r="FC88" i="110"/>
  <c r="EY88" i="110"/>
  <c r="EU88" i="110"/>
  <c r="EQ88" i="110"/>
  <c r="EM88" i="110"/>
  <c r="EI88" i="110"/>
  <c r="EE88" i="110"/>
  <c r="EA88" i="110"/>
  <c r="DW88" i="110"/>
  <c r="DS88" i="110"/>
  <c r="DO88" i="110"/>
  <c r="FY88" i="110"/>
  <c r="DN88" i="110"/>
  <c r="DT88" i="110"/>
  <c r="DY88" i="110"/>
  <c r="ED88" i="110"/>
  <c r="EJ88" i="110"/>
  <c r="EO88" i="110"/>
  <c r="ET88" i="110"/>
  <c r="EZ88" i="110"/>
  <c r="FE88" i="110"/>
  <c r="FJ88" i="110"/>
  <c r="FP88" i="110"/>
  <c r="FU88" i="110"/>
  <c r="DQ84" i="110"/>
  <c r="DY84" i="110"/>
  <c r="EG84" i="110"/>
  <c r="EO84" i="110"/>
  <c r="EW84" i="110"/>
  <c r="FE84" i="110"/>
  <c r="FM84" i="110"/>
  <c r="FU84" i="110"/>
  <c r="DU164" i="110"/>
  <c r="EC164" i="110"/>
  <c r="EK164" i="110"/>
  <c r="ES164" i="110"/>
  <c r="FA164" i="110"/>
  <c r="FI164" i="110"/>
  <c r="FQ164" i="110"/>
  <c r="FY164" i="110"/>
  <c r="DX142" i="110"/>
  <c r="EN142" i="110"/>
  <c r="FD142" i="110"/>
  <c r="FT142" i="110"/>
  <c r="DN121" i="110"/>
  <c r="DR121" i="110"/>
  <c r="DV121" i="110"/>
  <c r="DZ121" i="110"/>
  <c r="ED121" i="110"/>
  <c r="EH121" i="110"/>
  <c r="EL121" i="110"/>
  <c r="EP121" i="110"/>
  <c r="ET121" i="110"/>
  <c r="EX121" i="110"/>
  <c r="FB121" i="110"/>
  <c r="FF121" i="110"/>
  <c r="FJ121" i="110"/>
  <c r="FN121" i="110"/>
  <c r="FR121" i="110"/>
  <c r="FV121" i="110"/>
  <c r="DP117" i="110"/>
  <c r="DT117" i="110"/>
  <c r="DX117" i="110"/>
  <c r="EB117" i="110"/>
  <c r="EF117" i="110"/>
  <c r="EJ117" i="110"/>
  <c r="EN117" i="110"/>
  <c r="ER117" i="110"/>
  <c r="EV117" i="110"/>
  <c r="EZ117" i="110"/>
  <c r="FD117" i="110"/>
  <c r="FH117" i="110"/>
  <c r="FL117" i="110"/>
  <c r="FP117" i="110"/>
  <c r="FT117" i="110"/>
  <c r="DP19" i="110"/>
  <c r="DT19" i="110"/>
  <c r="DX19" i="110"/>
  <c r="EB19" i="110"/>
  <c r="EF19" i="110"/>
  <c r="EJ19" i="110"/>
  <c r="EN19" i="110"/>
  <c r="ER19" i="110"/>
  <c r="EV19" i="110"/>
  <c r="EZ19" i="110"/>
  <c r="FD19" i="110"/>
  <c r="FH19" i="110"/>
  <c r="FL19" i="110"/>
  <c r="FP19" i="110"/>
  <c r="FT19" i="110"/>
  <c r="DN47" i="110"/>
  <c r="DR47" i="110"/>
  <c r="DV47" i="110"/>
  <c r="DZ47" i="110"/>
  <c r="ED47" i="110"/>
  <c r="EH47" i="110"/>
  <c r="EL47" i="110"/>
  <c r="EP47" i="110"/>
  <c r="ET47" i="110"/>
  <c r="EX47" i="110"/>
  <c r="FB47" i="110"/>
  <c r="FF47" i="110"/>
  <c r="FJ47" i="110"/>
  <c r="FN47" i="110"/>
  <c r="FR47" i="110"/>
  <c r="FV47" i="110"/>
  <c r="DO42" i="110"/>
  <c r="DS42" i="110"/>
  <c r="DW42" i="110"/>
  <c r="EA42" i="110"/>
  <c r="EE42" i="110"/>
  <c r="EI42" i="110"/>
  <c r="EM42" i="110"/>
  <c r="EQ42" i="110"/>
  <c r="EU42" i="110"/>
  <c r="EY42" i="110"/>
  <c r="FC42" i="110"/>
  <c r="FG42" i="110"/>
  <c r="FK42" i="110"/>
  <c r="FO42" i="110"/>
  <c r="FS42" i="110"/>
  <c r="FW42" i="110"/>
  <c r="DP37" i="110"/>
  <c r="DT37" i="110"/>
  <c r="DX37" i="110"/>
  <c r="EB37" i="110"/>
  <c r="EF37" i="110"/>
  <c r="EJ37" i="110"/>
  <c r="EN37" i="110"/>
  <c r="ER37" i="110"/>
  <c r="EV37" i="110"/>
  <c r="EZ37" i="110"/>
  <c r="FD37" i="110"/>
  <c r="FH37" i="110"/>
  <c r="FL37" i="110"/>
  <c r="FP37" i="110"/>
  <c r="FT37" i="110"/>
  <c r="DN31" i="110"/>
  <c r="DR31" i="110"/>
  <c r="DV31" i="110"/>
  <c r="DZ31" i="110"/>
  <c r="ED31" i="110"/>
  <c r="EH31" i="110"/>
  <c r="EL31" i="110"/>
  <c r="EP31" i="110"/>
  <c r="ET31" i="110"/>
  <c r="EX31" i="110"/>
  <c r="FB31" i="110"/>
  <c r="FF31" i="110"/>
  <c r="FJ31" i="110"/>
  <c r="FN31" i="110"/>
  <c r="FR31" i="110"/>
  <c r="FV31" i="110"/>
  <c r="DP55" i="110"/>
  <c r="DT55" i="110"/>
  <c r="DX55" i="110"/>
  <c r="EB55" i="110"/>
  <c r="EF55" i="110"/>
  <c r="EJ55" i="110"/>
  <c r="EN55" i="110"/>
  <c r="ER55" i="110"/>
  <c r="EV55" i="110"/>
  <c r="EZ55" i="110"/>
  <c r="FD55" i="110"/>
  <c r="FH55" i="110"/>
  <c r="FL55" i="110"/>
  <c r="FP55" i="110"/>
  <c r="FT55" i="110"/>
  <c r="FX55" i="110"/>
  <c r="DP88" i="110"/>
  <c r="DU88" i="110"/>
  <c r="DZ88" i="110"/>
  <c r="EF88" i="110"/>
  <c r="EK88" i="110"/>
  <c r="EP88" i="110"/>
  <c r="EV88" i="110"/>
  <c r="FA88" i="110"/>
  <c r="FF88" i="110"/>
  <c r="FL88" i="110"/>
  <c r="FQ88" i="110"/>
  <c r="FV88" i="110"/>
  <c r="DS84" i="110"/>
  <c r="EA84" i="110"/>
  <c r="EI84" i="110"/>
  <c r="EQ84" i="110"/>
  <c r="EY84" i="110"/>
  <c r="FG84" i="110"/>
  <c r="FO84" i="110"/>
  <c r="FW84" i="110"/>
  <c r="FY67" i="110"/>
  <c r="FU67" i="110"/>
  <c r="FQ67" i="110"/>
  <c r="FM67" i="110"/>
  <c r="FI67" i="110"/>
  <c r="FE67" i="110"/>
  <c r="FA67" i="110"/>
  <c r="EW67" i="110"/>
  <c r="ES67" i="110"/>
  <c r="EO67" i="110"/>
  <c r="EK67" i="110"/>
  <c r="EG67" i="110"/>
  <c r="EC67" i="110"/>
  <c r="DY67" i="110"/>
  <c r="DU67" i="110"/>
  <c r="DQ67" i="110"/>
  <c r="D67" i="110"/>
  <c r="I67" i="110" s="1"/>
  <c r="FW67" i="110"/>
  <c r="FS67" i="110"/>
  <c r="FO67" i="110"/>
  <c r="FK67" i="110"/>
  <c r="FG67" i="110"/>
  <c r="FC67" i="110"/>
  <c r="EY67" i="110"/>
  <c r="EU67" i="110"/>
  <c r="EQ67" i="110"/>
  <c r="EM67" i="110"/>
  <c r="EI67" i="110"/>
  <c r="EE67" i="110"/>
  <c r="EA67" i="110"/>
  <c r="DW67" i="110"/>
  <c r="DS67" i="110"/>
  <c r="DO67" i="110"/>
  <c r="DN67" i="110"/>
  <c r="DV67" i="110"/>
  <c r="ED67" i="110"/>
  <c r="EL67" i="110"/>
  <c r="ET67" i="110"/>
  <c r="FB67" i="110"/>
  <c r="FJ67" i="110"/>
  <c r="FR67" i="110"/>
  <c r="FZ67" i="110"/>
  <c r="FZ164" i="110"/>
  <c r="DO164" i="110"/>
  <c r="DW164" i="110"/>
  <c r="EE164" i="110"/>
  <c r="EM164" i="110"/>
  <c r="EU164" i="110"/>
  <c r="FC164" i="110"/>
  <c r="FK164" i="110"/>
  <c r="EB142" i="110"/>
  <c r="ER142" i="110"/>
  <c r="FH142" i="110"/>
  <c r="FX142" i="110"/>
  <c r="DO47" i="110"/>
  <c r="DS47" i="110"/>
  <c r="DW47" i="110"/>
  <c r="EA47" i="110"/>
  <c r="EE47" i="110"/>
  <c r="EI47" i="110"/>
  <c r="EM47" i="110"/>
  <c r="EQ47" i="110"/>
  <c r="EU47" i="110"/>
  <c r="EY47" i="110"/>
  <c r="FC47" i="110"/>
  <c r="FG47" i="110"/>
  <c r="FK47" i="110"/>
  <c r="FO47" i="110"/>
  <c r="FS47" i="110"/>
  <c r="DP42" i="110"/>
  <c r="DT42" i="110"/>
  <c r="DX42" i="110"/>
  <c r="EB42" i="110"/>
  <c r="EF42" i="110"/>
  <c r="EJ42" i="110"/>
  <c r="EN42" i="110"/>
  <c r="ER42" i="110"/>
  <c r="EV42" i="110"/>
  <c r="EZ42" i="110"/>
  <c r="FD42" i="110"/>
  <c r="FH42" i="110"/>
  <c r="FL42" i="110"/>
  <c r="FP42" i="110"/>
  <c r="FT42" i="110"/>
  <c r="D37" i="110"/>
  <c r="DQ37" i="110"/>
  <c r="DU37" i="110"/>
  <c r="DY37" i="110"/>
  <c r="EC37" i="110"/>
  <c r="EG37" i="110"/>
  <c r="EK37" i="110"/>
  <c r="EO37" i="110"/>
  <c r="ES37" i="110"/>
  <c r="EW37" i="110"/>
  <c r="FA37" i="110"/>
  <c r="FE37" i="110"/>
  <c r="FI37" i="110"/>
  <c r="FM37" i="110"/>
  <c r="FQ37" i="110"/>
  <c r="FU37" i="110"/>
  <c r="DO31" i="110"/>
  <c r="DS31" i="110"/>
  <c r="DW31" i="110"/>
  <c r="EA31" i="110"/>
  <c r="EE31" i="110"/>
  <c r="EI31" i="110"/>
  <c r="EM31" i="110"/>
  <c r="EQ31" i="110"/>
  <c r="EU31" i="110"/>
  <c r="EY31" i="110"/>
  <c r="FC31" i="110"/>
  <c r="FG31" i="110"/>
  <c r="FK31" i="110"/>
  <c r="FO31" i="110"/>
  <c r="FS31" i="110"/>
  <c r="DQ55" i="110"/>
  <c r="DU55" i="110"/>
  <c r="DY55" i="110"/>
  <c r="EC55" i="110"/>
  <c r="EG55" i="110"/>
  <c r="EK55" i="110"/>
  <c r="EO55" i="110"/>
  <c r="ES55" i="110"/>
  <c r="EW55" i="110"/>
  <c r="FA55" i="110"/>
  <c r="FE55" i="110"/>
  <c r="FI55" i="110"/>
  <c r="FM55" i="110"/>
  <c r="FQ55" i="110"/>
  <c r="FU55" i="110"/>
  <c r="DQ88" i="110"/>
  <c r="DV88" i="110"/>
  <c r="EB88" i="110"/>
  <c r="EG88" i="110"/>
  <c r="EL88" i="110"/>
  <c r="ER88" i="110"/>
  <c r="EW88" i="110"/>
  <c r="FB88" i="110"/>
  <c r="FH88" i="110"/>
  <c r="FM88" i="110"/>
  <c r="FR88" i="110"/>
  <c r="FX88" i="110"/>
  <c r="DU84" i="110"/>
  <c r="EC84" i="110"/>
  <c r="EK84" i="110"/>
  <c r="ES84" i="110"/>
  <c r="FA84" i="110"/>
  <c r="FI84" i="110"/>
  <c r="FQ84" i="110"/>
  <c r="DP67" i="110"/>
  <c r="DX67" i="110"/>
  <c r="EF67" i="110"/>
  <c r="EN67" i="110"/>
  <c r="EV67" i="110"/>
  <c r="FD67" i="110"/>
  <c r="FL67" i="110"/>
  <c r="FT67" i="110"/>
  <c r="FX164" i="110"/>
  <c r="FT164" i="110"/>
  <c r="FP164" i="110"/>
  <c r="FL164" i="110"/>
  <c r="FH164" i="110"/>
  <c r="FD164" i="110"/>
  <c r="EZ164" i="110"/>
  <c r="EV164" i="110"/>
  <c r="ER164" i="110"/>
  <c r="EN164" i="110"/>
  <c r="EJ164" i="110"/>
  <c r="EF164" i="110"/>
  <c r="EB164" i="110"/>
  <c r="DX164" i="110"/>
  <c r="DT164" i="110"/>
  <c r="DP164" i="110"/>
  <c r="DQ164" i="110"/>
  <c r="DY164" i="110"/>
  <c r="EG164" i="110"/>
  <c r="EO164" i="110"/>
  <c r="EW164" i="110"/>
  <c r="FE164" i="110"/>
  <c r="FM164" i="110"/>
  <c r="FU164" i="110"/>
  <c r="FW142" i="110"/>
  <c r="DP142" i="110"/>
  <c r="EF142" i="110"/>
  <c r="EV142" i="110"/>
  <c r="DN84" i="110"/>
  <c r="DR84" i="110"/>
  <c r="DV84" i="110"/>
  <c r="DZ84" i="110"/>
  <c r="ED84" i="110"/>
  <c r="EH84" i="110"/>
  <c r="EL84" i="110"/>
  <c r="EP84" i="110"/>
  <c r="ET84" i="110"/>
  <c r="EX84" i="110"/>
  <c r="FB84" i="110"/>
  <c r="FF84" i="110"/>
  <c r="FJ84" i="110"/>
  <c r="FN84" i="110"/>
  <c r="FR84" i="110"/>
  <c r="FV84" i="110"/>
  <c r="FZ84" i="110"/>
  <c r="D142" i="110"/>
  <c r="I142" i="110" s="1"/>
  <c r="DQ142" i="110"/>
  <c r="DU142" i="110"/>
  <c r="DY142" i="110"/>
  <c r="EC142" i="110"/>
  <c r="EG142" i="110"/>
  <c r="EK142" i="110"/>
  <c r="EO142" i="110"/>
  <c r="ES142" i="110"/>
  <c r="EW142" i="110"/>
  <c r="FA142" i="110"/>
  <c r="FE142" i="110"/>
  <c r="FI142" i="110"/>
  <c r="FM142" i="110"/>
  <c r="FQ142" i="110"/>
  <c r="FU142" i="110"/>
  <c r="FY142" i="110"/>
  <c r="DO105" i="110"/>
  <c r="DS105" i="110"/>
  <c r="DW105" i="110"/>
  <c r="EA105" i="110"/>
  <c r="EE105" i="110"/>
  <c r="EI105" i="110"/>
  <c r="EM105" i="110"/>
  <c r="EQ105" i="110"/>
  <c r="EU105" i="110"/>
  <c r="EY105" i="110"/>
  <c r="FC105" i="110"/>
  <c r="FG105" i="110"/>
  <c r="FK105" i="110"/>
  <c r="FO105" i="110"/>
  <c r="FS105" i="110"/>
  <c r="FW105" i="110"/>
  <c r="D94" i="110"/>
  <c r="I94" i="110" s="1"/>
  <c r="DQ94" i="110"/>
  <c r="DU94" i="110"/>
  <c r="DY94" i="110"/>
  <c r="EC94" i="110"/>
  <c r="EI94" i="110"/>
  <c r="EN94" i="110"/>
  <c r="ES94" i="110"/>
  <c r="EY94" i="110"/>
  <c r="FD94" i="110"/>
  <c r="FI94" i="110"/>
  <c r="FO94" i="110"/>
  <c r="FT94" i="110"/>
  <c r="DR114" i="110"/>
  <c r="DX114" i="110"/>
  <c r="EC114" i="110"/>
  <c r="EH114" i="110"/>
  <c r="EN114" i="110"/>
  <c r="ES114" i="110"/>
  <c r="EX114" i="110"/>
  <c r="FD114" i="110"/>
  <c r="FI114" i="110"/>
  <c r="FN114" i="110"/>
  <c r="FT114" i="110"/>
  <c r="FX41" i="110"/>
  <c r="FT41" i="110"/>
  <c r="FP41" i="110"/>
  <c r="FL41" i="110"/>
  <c r="FH41" i="110"/>
  <c r="FD41" i="110"/>
  <c r="EZ41" i="110"/>
  <c r="EV41" i="110"/>
  <c r="ER41" i="110"/>
  <c r="EN41" i="110"/>
  <c r="EJ41" i="110"/>
  <c r="EF41" i="110"/>
  <c r="EB41" i="110"/>
  <c r="DX41" i="110"/>
  <c r="DT41" i="110"/>
  <c r="DP41" i="110"/>
  <c r="FW41" i="110"/>
  <c r="FS41" i="110"/>
  <c r="FO41" i="110"/>
  <c r="FK41" i="110"/>
  <c r="FG41" i="110"/>
  <c r="FC41" i="110"/>
  <c r="EY41" i="110"/>
  <c r="EU41" i="110"/>
  <c r="EQ41" i="110"/>
  <c r="EM41" i="110"/>
  <c r="EI41" i="110"/>
  <c r="EE41" i="110"/>
  <c r="EA41" i="110"/>
  <c r="DW41" i="110"/>
  <c r="DS41" i="110"/>
  <c r="DO41" i="110"/>
  <c r="DN41" i="110"/>
  <c r="DV41" i="110"/>
  <c r="ED41" i="110"/>
  <c r="EL41" i="110"/>
  <c r="ET41" i="110"/>
  <c r="FB41" i="110"/>
  <c r="FJ41" i="110"/>
  <c r="FR41" i="110"/>
  <c r="FZ41" i="110"/>
  <c r="DZ147" i="110"/>
  <c r="EP147" i="110"/>
  <c r="FF147" i="110"/>
  <c r="DN142" i="110"/>
  <c r="DR142" i="110"/>
  <c r="DV142" i="110"/>
  <c r="DZ142" i="110"/>
  <c r="ED142" i="110"/>
  <c r="EH142" i="110"/>
  <c r="EL142" i="110"/>
  <c r="EP142" i="110"/>
  <c r="ET142" i="110"/>
  <c r="EX142" i="110"/>
  <c r="FB142" i="110"/>
  <c r="FF142" i="110"/>
  <c r="FJ142" i="110"/>
  <c r="FN142" i="110"/>
  <c r="FR142" i="110"/>
  <c r="FV142" i="110"/>
  <c r="FZ142" i="110"/>
  <c r="DP105" i="110"/>
  <c r="DT105" i="110"/>
  <c r="DX105" i="110"/>
  <c r="EB105" i="110"/>
  <c r="EF105" i="110"/>
  <c r="EJ105" i="110"/>
  <c r="EN105" i="110"/>
  <c r="ER105" i="110"/>
  <c r="EV105" i="110"/>
  <c r="EZ105" i="110"/>
  <c r="FD105" i="110"/>
  <c r="FH105" i="110"/>
  <c r="FL105" i="110"/>
  <c r="FP105" i="110"/>
  <c r="FT105" i="110"/>
  <c r="FX105" i="110"/>
  <c r="FZ94" i="110"/>
  <c r="FV94" i="110"/>
  <c r="FR94" i="110"/>
  <c r="FN94" i="110"/>
  <c r="FJ94" i="110"/>
  <c r="FF94" i="110"/>
  <c r="FB94" i="110"/>
  <c r="EX94" i="110"/>
  <c r="ET94" i="110"/>
  <c r="EP94" i="110"/>
  <c r="EL94" i="110"/>
  <c r="EH94" i="110"/>
  <c r="ED94" i="110"/>
  <c r="DN94" i="110"/>
  <c r="DR94" i="110"/>
  <c r="DV94" i="110"/>
  <c r="DZ94" i="110"/>
  <c r="EE94" i="110"/>
  <c r="EJ94" i="110"/>
  <c r="EO94" i="110"/>
  <c r="EU94" i="110"/>
  <c r="EZ94" i="110"/>
  <c r="FE94" i="110"/>
  <c r="FK94" i="110"/>
  <c r="FP94" i="110"/>
  <c r="FU94" i="110"/>
  <c r="D114" i="110"/>
  <c r="I114" i="110" s="1"/>
  <c r="FW114" i="110"/>
  <c r="FS114" i="110"/>
  <c r="FO114" i="110"/>
  <c r="FK114" i="110"/>
  <c r="FG114" i="110"/>
  <c r="FC114" i="110"/>
  <c r="EY114" i="110"/>
  <c r="EU114" i="110"/>
  <c r="EQ114" i="110"/>
  <c r="EM114" i="110"/>
  <c r="EI114" i="110"/>
  <c r="EE114" i="110"/>
  <c r="EA114" i="110"/>
  <c r="DW114" i="110"/>
  <c r="DS114" i="110"/>
  <c r="DO114" i="110"/>
  <c r="DN114" i="110"/>
  <c r="DT114" i="110"/>
  <c r="DY114" i="110"/>
  <c r="ED114" i="110"/>
  <c r="EJ114" i="110"/>
  <c r="EO114" i="110"/>
  <c r="ET114" i="110"/>
  <c r="EZ114" i="110"/>
  <c r="FE114" i="110"/>
  <c r="FJ114" i="110"/>
  <c r="FP114" i="110"/>
  <c r="FU114" i="110"/>
  <c r="FZ114" i="110"/>
  <c r="D41" i="110"/>
  <c r="I41" i="110" s="1"/>
  <c r="DQ41" i="110"/>
  <c r="DY41" i="110"/>
  <c r="EG41" i="110"/>
  <c r="EO41" i="110"/>
  <c r="EW41" i="110"/>
  <c r="FE41" i="110"/>
  <c r="FM41" i="110"/>
  <c r="FU41" i="110"/>
  <c r="FY147" i="110"/>
  <c r="FU147" i="110"/>
  <c r="FQ147" i="110"/>
  <c r="FM147" i="110"/>
  <c r="FI147" i="110"/>
  <c r="FE147" i="110"/>
  <c r="FA147" i="110"/>
  <c r="EW147" i="110"/>
  <c r="ES147" i="110"/>
  <c r="EO147" i="110"/>
  <c r="EK147" i="110"/>
  <c r="EG147" i="110"/>
  <c r="EC147" i="110"/>
  <c r="DY147" i="110"/>
  <c r="DU147" i="110"/>
  <c r="DQ147" i="110"/>
  <c r="D147" i="110"/>
  <c r="I147" i="110" s="1"/>
  <c r="FX147" i="110"/>
  <c r="FT147" i="110"/>
  <c r="FP147" i="110"/>
  <c r="FL147" i="110"/>
  <c r="FH147" i="110"/>
  <c r="FD147" i="110"/>
  <c r="EZ147" i="110"/>
  <c r="EV147" i="110"/>
  <c r="ER147" i="110"/>
  <c r="EN147" i="110"/>
  <c r="EJ147" i="110"/>
  <c r="EF147" i="110"/>
  <c r="EB147" i="110"/>
  <c r="DX147" i="110"/>
  <c r="DT147" i="110"/>
  <c r="DP147" i="110"/>
  <c r="FW147" i="110"/>
  <c r="FS147" i="110"/>
  <c r="FO147" i="110"/>
  <c r="FK147" i="110"/>
  <c r="FG147" i="110"/>
  <c r="FC147" i="110"/>
  <c r="EY147" i="110"/>
  <c r="EU147" i="110"/>
  <c r="EQ147" i="110"/>
  <c r="EM147" i="110"/>
  <c r="EI147" i="110"/>
  <c r="EE147" i="110"/>
  <c r="EA147" i="110"/>
  <c r="DW147" i="110"/>
  <c r="DS147" i="110"/>
  <c r="DO147" i="110"/>
  <c r="DN147" i="110"/>
  <c r="ED147" i="110"/>
  <c r="ET147" i="110"/>
  <c r="FJ147" i="110"/>
  <c r="FZ147" i="110"/>
  <c r="DP84" i="110"/>
  <c r="DT84" i="110"/>
  <c r="DX84" i="110"/>
  <c r="EB84" i="110"/>
  <c r="EF84" i="110"/>
  <c r="EJ84" i="110"/>
  <c r="EN84" i="110"/>
  <c r="ER84" i="110"/>
  <c r="EV84" i="110"/>
  <c r="EZ84" i="110"/>
  <c r="FD84" i="110"/>
  <c r="FH84" i="110"/>
  <c r="FL84" i="110"/>
  <c r="FP84" i="110"/>
  <c r="FT84" i="110"/>
  <c r="DN164" i="110"/>
  <c r="DR164" i="110"/>
  <c r="DV164" i="110"/>
  <c r="DZ164" i="110"/>
  <c r="ED164" i="110"/>
  <c r="EH164" i="110"/>
  <c r="EL164" i="110"/>
  <c r="EP164" i="110"/>
  <c r="ET164" i="110"/>
  <c r="EX164" i="110"/>
  <c r="FB164" i="110"/>
  <c r="FF164" i="110"/>
  <c r="FJ164" i="110"/>
  <c r="FN164" i="110"/>
  <c r="FR164" i="110"/>
  <c r="FV164" i="110"/>
  <c r="DO142" i="110"/>
  <c r="DS142" i="110"/>
  <c r="DW142" i="110"/>
  <c r="EA142" i="110"/>
  <c r="EE142" i="110"/>
  <c r="EI142" i="110"/>
  <c r="EM142" i="110"/>
  <c r="EQ142" i="110"/>
  <c r="EU142" i="110"/>
  <c r="EY142" i="110"/>
  <c r="FC142" i="110"/>
  <c r="FG142" i="110"/>
  <c r="FK142" i="110"/>
  <c r="FO142" i="110"/>
  <c r="FS142" i="110"/>
  <c r="D105" i="110"/>
  <c r="DQ105" i="110"/>
  <c r="DU105" i="110"/>
  <c r="DY105" i="110"/>
  <c r="EC105" i="110"/>
  <c r="EG105" i="110"/>
  <c r="EK105" i="110"/>
  <c r="EO105" i="110"/>
  <c r="ES105" i="110"/>
  <c r="EW105" i="110"/>
  <c r="FA105" i="110"/>
  <c r="FE105" i="110"/>
  <c r="FI105" i="110"/>
  <c r="FM105" i="110"/>
  <c r="FQ105" i="110"/>
  <c r="FU105" i="110"/>
  <c r="FY105" i="110"/>
  <c r="DO94" i="110"/>
  <c r="DS94" i="110"/>
  <c r="DW94" i="110"/>
  <c r="EA94" i="110"/>
  <c r="EF94" i="110"/>
  <c r="EK94" i="110"/>
  <c r="EQ94" i="110"/>
  <c r="EV94" i="110"/>
  <c r="FA94" i="110"/>
  <c r="FG94" i="110"/>
  <c r="FL94" i="110"/>
  <c r="FQ94" i="110"/>
  <c r="FW94" i="110"/>
  <c r="DP114" i="110"/>
  <c r="DU114" i="110"/>
  <c r="DZ114" i="110"/>
  <c r="EF114" i="110"/>
  <c r="EK114" i="110"/>
  <c r="EP114" i="110"/>
  <c r="EV114" i="110"/>
  <c r="FA114" i="110"/>
  <c r="FF114" i="110"/>
  <c r="FL114" i="110"/>
  <c r="FQ114" i="110"/>
  <c r="FV114" i="110"/>
  <c r="DR41" i="110"/>
  <c r="DZ41" i="110"/>
  <c r="EH41" i="110"/>
  <c r="EP41" i="110"/>
  <c r="EX41" i="110"/>
  <c r="FF41" i="110"/>
  <c r="FN41" i="110"/>
  <c r="FV41" i="110"/>
  <c r="DR147" i="110"/>
  <c r="EH147" i="110"/>
  <c r="EX147" i="110"/>
  <c r="FN147" i="110"/>
  <c r="DN105" i="110"/>
  <c r="DR105" i="110"/>
  <c r="DV105" i="110"/>
  <c r="DZ105" i="110"/>
  <c r="ED105" i="110"/>
  <c r="EH105" i="110"/>
  <c r="EL105" i="110"/>
  <c r="EP105" i="110"/>
  <c r="ET105" i="110"/>
  <c r="EX105" i="110"/>
  <c r="FB105" i="110"/>
  <c r="FF105" i="110"/>
  <c r="FJ105" i="110"/>
  <c r="FN105" i="110"/>
  <c r="FR105" i="110"/>
  <c r="FV105" i="110"/>
  <c r="DP94" i="110"/>
  <c r="DT94" i="110"/>
  <c r="DX94" i="110"/>
  <c r="EB94" i="110"/>
  <c r="EG94" i="110"/>
  <c r="EM94" i="110"/>
  <c r="ER94" i="110"/>
  <c r="EW94" i="110"/>
  <c r="FC94" i="110"/>
  <c r="FH94" i="110"/>
  <c r="FM94" i="110"/>
  <c r="FS94" i="110"/>
  <c r="DQ114" i="110"/>
  <c r="DV114" i="110"/>
  <c r="EB114" i="110"/>
  <c r="EG114" i="110"/>
  <c r="EL114" i="110"/>
  <c r="ER114" i="110"/>
  <c r="EW114" i="110"/>
  <c r="FB114" i="110"/>
  <c r="FH114" i="110"/>
  <c r="FM114" i="110"/>
  <c r="FR114" i="110"/>
  <c r="DU41" i="110"/>
  <c r="EC41" i="110"/>
  <c r="EK41" i="110"/>
  <c r="ES41" i="110"/>
  <c r="FA41" i="110"/>
  <c r="FI41" i="110"/>
  <c r="FQ41" i="110"/>
  <c r="FY41" i="110"/>
  <c r="DV147" i="110"/>
  <c r="EL147" i="110"/>
  <c r="FB147" i="110"/>
  <c r="FR147" i="110"/>
  <c r="DP69" i="110"/>
  <c r="DT69" i="110"/>
  <c r="DX69" i="110"/>
  <c r="EB69" i="110"/>
  <c r="EF69" i="110"/>
  <c r="EJ69" i="110"/>
  <c r="EN69" i="110"/>
  <c r="ER69" i="110"/>
  <c r="EV69" i="110"/>
  <c r="EZ69" i="110"/>
  <c r="FD69" i="110"/>
  <c r="FH69" i="110"/>
  <c r="FL69" i="110"/>
  <c r="FP69" i="110"/>
  <c r="FT69" i="110"/>
  <c r="FX69" i="110"/>
  <c r="D133" i="110"/>
  <c r="DQ133" i="110"/>
  <c r="DU133" i="110"/>
  <c r="DY133" i="110"/>
  <c r="EC133" i="110"/>
  <c r="EG133" i="110"/>
  <c r="EK133" i="110"/>
  <c r="EO133" i="110"/>
  <c r="ES133" i="110"/>
  <c r="EW133" i="110"/>
  <c r="FA133" i="110"/>
  <c r="FE133" i="110"/>
  <c r="FI133" i="110"/>
  <c r="FM133" i="110"/>
  <c r="FQ133" i="110"/>
  <c r="FU133" i="110"/>
  <c r="FY133" i="110"/>
  <c r="FX115" i="110"/>
  <c r="FT115" i="110"/>
  <c r="FP115" i="110"/>
  <c r="FL115" i="110"/>
  <c r="FH115" i="110"/>
  <c r="FD115" i="110"/>
  <c r="EZ115" i="110"/>
  <c r="EV115" i="110"/>
  <c r="ER115" i="110"/>
  <c r="EN115" i="110"/>
  <c r="EJ115" i="110"/>
  <c r="DN115" i="110"/>
  <c r="DR115" i="110"/>
  <c r="DV115" i="110"/>
  <c r="DZ115" i="110"/>
  <c r="ED115" i="110"/>
  <c r="EH115" i="110"/>
  <c r="EM115" i="110"/>
  <c r="ES115" i="110"/>
  <c r="EX115" i="110"/>
  <c r="FC115" i="110"/>
  <c r="FI115" i="110"/>
  <c r="FN115" i="110"/>
  <c r="FS115" i="110"/>
  <c r="FY115" i="110"/>
  <c r="DX21" i="110"/>
  <c r="EN21" i="110"/>
  <c r="FD21" i="110"/>
  <c r="FT21" i="110"/>
  <c r="FP118" i="110"/>
  <c r="EZ118" i="110"/>
  <c r="EJ118" i="110"/>
  <c r="DT118" i="110"/>
  <c r="FL118" i="110"/>
  <c r="EV118" i="110"/>
  <c r="EF118" i="110"/>
  <c r="DP118" i="110"/>
  <c r="FX118" i="110"/>
  <c r="FH118" i="110"/>
  <c r="ER118" i="110"/>
  <c r="EB118" i="110"/>
  <c r="FD118" i="110"/>
  <c r="D69" i="110"/>
  <c r="I69" i="110" s="1"/>
  <c r="DQ69" i="110"/>
  <c r="DU69" i="110"/>
  <c r="DY69" i="110"/>
  <c r="EC69" i="110"/>
  <c r="EG69" i="110"/>
  <c r="EK69" i="110"/>
  <c r="EO69" i="110"/>
  <c r="ES69" i="110"/>
  <c r="EW69" i="110"/>
  <c r="FA69" i="110"/>
  <c r="FE69" i="110"/>
  <c r="FI69" i="110"/>
  <c r="FM69" i="110"/>
  <c r="FQ69" i="110"/>
  <c r="FU69" i="110"/>
  <c r="DN133" i="110"/>
  <c r="DR133" i="110"/>
  <c r="DV133" i="110"/>
  <c r="DZ133" i="110"/>
  <c r="ED133" i="110"/>
  <c r="EH133" i="110"/>
  <c r="EL133" i="110"/>
  <c r="EP133" i="110"/>
  <c r="ET133" i="110"/>
  <c r="EX133" i="110"/>
  <c r="FB133" i="110"/>
  <c r="FF133" i="110"/>
  <c r="FJ133" i="110"/>
  <c r="FN133" i="110"/>
  <c r="FR133" i="110"/>
  <c r="FV133" i="110"/>
  <c r="FZ133" i="110"/>
  <c r="DO115" i="110"/>
  <c r="DS115" i="110"/>
  <c r="DW115" i="110"/>
  <c r="EA115" i="110"/>
  <c r="EE115" i="110"/>
  <c r="EI115" i="110"/>
  <c r="EO115" i="110"/>
  <c r="ET115" i="110"/>
  <c r="EY115" i="110"/>
  <c r="FE115" i="110"/>
  <c r="FJ115" i="110"/>
  <c r="FO115" i="110"/>
  <c r="FU115" i="110"/>
  <c r="EI80" i="110"/>
  <c r="FO80" i="110"/>
  <c r="FT118" i="110"/>
  <c r="DN69" i="110"/>
  <c r="DR69" i="110"/>
  <c r="DV69" i="110"/>
  <c r="DZ69" i="110"/>
  <c r="ED69" i="110"/>
  <c r="EH69" i="110"/>
  <c r="EL69" i="110"/>
  <c r="EP69" i="110"/>
  <c r="ET69" i="110"/>
  <c r="EX69" i="110"/>
  <c r="FB69" i="110"/>
  <c r="FF69" i="110"/>
  <c r="FJ69" i="110"/>
  <c r="FN69" i="110"/>
  <c r="FR69" i="110"/>
  <c r="FV69" i="110"/>
  <c r="FZ69" i="110"/>
  <c r="DO133" i="110"/>
  <c r="DS133" i="110"/>
  <c r="DW133" i="110"/>
  <c r="EA133" i="110"/>
  <c r="EE133" i="110"/>
  <c r="EI133" i="110"/>
  <c r="EM133" i="110"/>
  <c r="EQ133" i="110"/>
  <c r="EU133" i="110"/>
  <c r="EY133" i="110"/>
  <c r="FC133" i="110"/>
  <c r="FG133" i="110"/>
  <c r="FK133" i="110"/>
  <c r="FO133" i="110"/>
  <c r="FS133" i="110"/>
  <c r="FW133" i="110"/>
  <c r="DP115" i="110"/>
  <c r="DT115" i="110"/>
  <c r="DX115" i="110"/>
  <c r="EB115" i="110"/>
  <c r="EF115" i="110"/>
  <c r="EK115" i="110"/>
  <c r="EP115" i="110"/>
  <c r="EU115" i="110"/>
  <c r="FA115" i="110"/>
  <c r="FF115" i="110"/>
  <c r="FK115" i="110"/>
  <c r="FQ115" i="110"/>
  <c r="FV115" i="110"/>
  <c r="DP21" i="110"/>
  <c r="EF21" i="110"/>
  <c r="EV21" i="110"/>
  <c r="EQ80" i="110"/>
  <c r="FW80" i="110"/>
  <c r="DX118" i="110"/>
  <c r="DO69" i="110"/>
  <c r="DS69" i="110"/>
  <c r="DW69" i="110"/>
  <c r="EA69" i="110"/>
  <c r="EE69" i="110"/>
  <c r="EI69" i="110"/>
  <c r="EM69" i="110"/>
  <c r="EQ69" i="110"/>
  <c r="EU69" i="110"/>
  <c r="EY69" i="110"/>
  <c r="FC69" i="110"/>
  <c r="FG69" i="110"/>
  <c r="FK69" i="110"/>
  <c r="FO69" i="110"/>
  <c r="FS69" i="110"/>
  <c r="DP133" i="110"/>
  <c r="DT133" i="110"/>
  <c r="DX133" i="110"/>
  <c r="EB133" i="110"/>
  <c r="EF133" i="110"/>
  <c r="EJ133" i="110"/>
  <c r="EN133" i="110"/>
  <c r="ER133" i="110"/>
  <c r="EV133" i="110"/>
  <c r="EZ133" i="110"/>
  <c r="FD133" i="110"/>
  <c r="FH133" i="110"/>
  <c r="FL133" i="110"/>
  <c r="FP133" i="110"/>
  <c r="FT133" i="110"/>
  <c r="D115" i="110"/>
  <c r="DQ115" i="110"/>
  <c r="DU115" i="110"/>
  <c r="DY115" i="110"/>
  <c r="EC115" i="110"/>
  <c r="EG115" i="110"/>
  <c r="EL115" i="110"/>
  <c r="EQ115" i="110"/>
  <c r="EW115" i="110"/>
  <c r="FB115" i="110"/>
  <c r="FG115" i="110"/>
  <c r="FM115" i="110"/>
  <c r="FR115" i="110"/>
  <c r="FW115" i="110"/>
  <c r="DS80" i="110"/>
  <c r="EN118" i="110"/>
  <c r="D21" i="110"/>
  <c r="DQ21" i="110"/>
  <c r="DU21" i="110"/>
  <c r="DY21" i="110"/>
  <c r="EC21" i="110"/>
  <c r="EG21" i="110"/>
  <c r="EK21" i="110"/>
  <c r="EO21" i="110"/>
  <c r="ES21" i="110"/>
  <c r="EW21" i="110"/>
  <c r="FA21" i="110"/>
  <c r="FE21" i="110"/>
  <c r="FI21" i="110"/>
  <c r="FM21" i="110"/>
  <c r="FQ21" i="110"/>
  <c r="FU21" i="110"/>
  <c r="FY21" i="110"/>
  <c r="DS72" i="110"/>
  <c r="EA72" i="110"/>
  <c r="EI72" i="110"/>
  <c r="EQ72" i="110"/>
  <c r="EY72" i="110"/>
  <c r="FG72" i="110"/>
  <c r="FO72" i="110"/>
  <c r="FW72" i="110"/>
  <c r="DT80" i="110"/>
  <c r="EB80" i="110"/>
  <c r="EJ80" i="110"/>
  <c r="ER80" i="110"/>
  <c r="EZ80" i="110"/>
  <c r="FH80" i="110"/>
  <c r="FP80" i="110"/>
  <c r="FX80" i="110"/>
  <c r="DV162" i="110"/>
  <c r="EL162" i="110"/>
  <c r="FB162" i="110"/>
  <c r="FR162" i="110"/>
  <c r="DN21" i="110"/>
  <c r="DR21" i="110"/>
  <c r="DV21" i="110"/>
  <c r="DZ21" i="110"/>
  <c r="ED21" i="110"/>
  <c r="EH21" i="110"/>
  <c r="EL21" i="110"/>
  <c r="EP21" i="110"/>
  <c r="ET21" i="110"/>
  <c r="EX21" i="110"/>
  <c r="FB21" i="110"/>
  <c r="FF21" i="110"/>
  <c r="FJ21" i="110"/>
  <c r="FN21" i="110"/>
  <c r="FR21" i="110"/>
  <c r="FV21" i="110"/>
  <c r="D72" i="110"/>
  <c r="I72" i="110" s="1"/>
  <c r="FY72" i="110"/>
  <c r="FU72" i="110"/>
  <c r="FQ72" i="110"/>
  <c r="FM72" i="110"/>
  <c r="FI72" i="110"/>
  <c r="FE72" i="110"/>
  <c r="FA72" i="110"/>
  <c r="EW72" i="110"/>
  <c r="ES72" i="110"/>
  <c r="EO72" i="110"/>
  <c r="EK72" i="110"/>
  <c r="EG72" i="110"/>
  <c r="EC72" i="110"/>
  <c r="DY72" i="110"/>
  <c r="DU72" i="110"/>
  <c r="DQ72" i="110"/>
  <c r="FX72" i="110"/>
  <c r="FT72" i="110"/>
  <c r="FP72" i="110"/>
  <c r="FL72" i="110"/>
  <c r="FH72" i="110"/>
  <c r="FD72" i="110"/>
  <c r="EZ72" i="110"/>
  <c r="EV72" i="110"/>
  <c r="ER72" i="110"/>
  <c r="EN72" i="110"/>
  <c r="EJ72" i="110"/>
  <c r="EF72" i="110"/>
  <c r="EB72" i="110"/>
  <c r="DX72" i="110"/>
  <c r="DT72" i="110"/>
  <c r="DP72" i="110"/>
  <c r="DN72" i="110"/>
  <c r="DV72" i="110"/>
  <c r="ED72" i="110"/>
  <c r="EL72" i="110"/>
  <c r="ET72" i="110"/>
  <c r="FB72" i="110"/>
  <c r="FJ72" i="110"/>
  <c r="FR72" i="110"/>
  <c r="FZ72" i="110"/>
  <c r="FZ80" i="110"/>
  <c r="DO80" i="110"/>
  <c r="DW80" i="110"/>
  <c r="EE80" i="110"/>
  <c r="EM80" i="110"/>
  <c r="EU80" i="110"/>
  <c r="FC80" i="110"/>
  <c r="FK80" i="110"/>
  <c r="FS80" i="110"/>
  <c r="EC172" i="110"/>
  <c r="ES172" i="110"/>
  <c r="FI172" i="110"/>
  <c r="DZ162" i="110"/>
  <c r="EP162" i="110"/>
  <c r="FF162" i="110"/>
  <c r="DS45" i="110"/>
  <c r="EI45" i="110"/>
  <c r="EY45" i="110"/>
  <c r="FZ118" i="110"/>
  <c r="EC163" i="110"/>
  <c r="ES163" i="110"/>
  <c r="DO21" i="110"/>
  <c r="DS21" i="110"/>
  <c r="DW21" i="110"/>
  <c r="EA21" i="110"/>
  <c r="EE21" i="110"/>
  <c r="EI21" i="110"/>
  <c r="EM21" i="110"/>
  <c r="EQ21" i="110"/>
  <c r="EU21" i="110"/>
  <c r="EY21" i="110"/>
  <c r="FC21" i="110"/>
  <c r="FG21" i="110"/>
  <c r="FK21" i="110"/>
  <c r="FO21" i="110"/>
  <c r="FS21" i="110"/>
  <c r="DO72" i="110"/>
  <c r="DW72" i="110"/>
  <c r="EE72" i="110"/>
  <c r="EM72" i="110"/>
  <c r="EU72" i="110"/>
  <c r="FC72" i="110"/>
  <c r="FK72" i="110"/>
  <c r="DP80" i="110"/>
  <c r="DX80" i="110"/>
  <c r="EF80" i="110"/>
  <c r="EN80" i="110"/>
  <c r="EV80" i="110"/>
  <c r="FD80" i="110"/>
  <c r="FL80" i="110"/>
  <c r="FY162" i="110"/>
  <c r="FU162" i="110"/>
  <c r="FQ162" i="110"/>
  <c r="FM162" i="110"/>
  <c r="FI162" i="110"/>
  <c r="FE162" i="110"/>
  <c r="FA162" i="110"/>
  <c r="EW162" i="110"/>
  <c r="ES162" i="110"/>
  <c r="EO162" i="110"/>
  <c r="EK162" i="110"/>
  <c r="EG162" i="110"/>
  <c r="EC162" i="110"/>
  <c r="DY162" i="110"/>
  <c r="DU162" i="110"/>
  <c r="DQ162" i="110"/>
  <c r="D162" i="110"/>
  <c r="I162" i="110" s="1"/>
  <c r="FX162" i="110"/>
  <c r="FT162" i="110"/>
  <c r="FP162" i="110"/>
  <c r="FL162" i="110"/>
  <c r="FH162" i="110"/>
  <c r="FD162" i="110"/>
  <c r="EZ162" i="110"/>
  <c r="EV162" i="110"/>
  <c r="ER162" i="110"/>
  <c r="EN162" i="110"/>
  <c r="EJ162" i="110"/>
  <c r="EF162" i="110"/>
  <c r="EB162" i="110"/>
  <c r="DX162" i="110"/>
  <c r="DT162" i="110"/>
  <c r="DP162" i="110"/>
  <c r="FW162" i="110"/>
  <c r="FS162" i="110"/>
  <c r="FO162" i="110"/>
  <c r="FK162" i="110"/>
  <c r="FG162" i="110"/>
  <c r="FC162" i="110"/>
  <c r="EY162" i="110"/>
  <c r="EU162" i="110"/>
  <c r="EQ162" i="110"/>
  <c r="EM162" i="110"/>
  <c r="EI162" i="110"/>
  <c r="EE162" i="110"/>
  <c r="EA162" i="110"/>
  <c r="DW162" i="110"/>
  <c r="DS162" i="110"/>
  <c r="DO162" i="110"/>
  <c r="DN162" i="110"/>
  <c r="ED162" i="110"/>
  <c r="ET162" i="110"/>
  <c r="FJ162" i="110"/>
  <c r="FZ162" i="110"/>
  <c r="FW118" i="110"/>
  <c r="D80" i="110"/>
  <c r="I80" i="110" s="1"/>
  <c r="DQ80" i="110"/>
  <c r="DU80" i="110"/>
  <c r="DY80" i="110"/>
  <c r="EC80" i="110"/>
  <c r="EG80" i="110"/>
  <c r="EK80" i="110"/>
  <c r="EO80" i="110"/>
  <c r="ES80" i="110"/>
  <c r="EW80" i="110"/>
  <c r="FA80" i="110"/>
  <c r="FE80" i="110"/>
  <c r="FI80" i="110"/>
  <c r="FM80" i="110"/>
  <c r="FQ80" i="110"/>
  <c r="FU80" i="110"/>
  <c r="FY80" i="110"/>
  <c r="DN172" i="110"/>
  <c r="DR172" i="110"/>
  <c r="DV172" i="110"/>
  <c r="DZ172" i="110"/>
  <c r="ED172" i="110"/>
  <c r="EH172" i="110"/>
  <c r="EL172" i="110"/>
  <c r="EP172" i="110"/>
  <c r="ET172" i="110"/>
  <c r="EX172" i="110"/>
  <c r="FB172" i="110"/>
  <c r="FF172" i="110"/>
  <c r="FJ172" i="110"/>
  <c r="FN172" i="110"/>
  <c r="FR172" i="110"/>
  <c r="FV172" i="110"/>
  <c r="FZ172" i="110"/>
  <c r="DP45" i="110"/>
  <c r="DT45" i="110"/>
  <c r="DX45" i="110"/>
  <c r="EB45" i="110"/>
  <c r="EF45" i="110"/>
  <c r="EJ45" i="110"/>
  <c r="EN45" i="110"/>
  <c r="ER45" i="110"/>
  <c r="EV45" i="110"/>
  <c r="EZ45" i="110"/>
  <c r="FD45" i="110"/>
  <c r="FH45" i="110"/>
  <c r="FL45" i="110"/>
  <c r="FP45" i="110"/>
  <c r="FT45" i="110"/>
  <c r="FX45" i="110"/>
  <c r="D118" i="110"/>
  <c r="I118" i="110" s="1"/>
  <c r="DQ118" i="110"/>
  <c r="DU118" i="110"/>
  <c r="DY118" i="110"/>
  <c r="EC118" i="110"/>
  <c r="EG118" i="110"/>
  <c r="EK118" i="110"/>
  <c r="EO118" i="110"/>
  <c r="ES118" i="110"/>
  <c r="EW118" i="110"/>
  <c r="FA118" i="110"/>
  <c r="FE118" i="110"/>
  <c r="FI118" i="110"/>
  <c r="FM118" i="110"/>
  <c r="FQ118" i="110"/>
  <c r="FU118" i="110"/>
  <c r="FY118" i="110"/>
  <c r="FW163" i="110"/>
  <c r="FY163" i="110"/>
  <c r="FU163" i="110"/>
  <c r="DN163" i="110"/>
  <c r="DR163" i="110"/>
  <c r="DV163" i="110"/>
  <c r="DZ163" i="110"/>
  <c r="ED163" i="110"/>
  <c r="EH163" i="110"/>
  <c r="EL163" i="110"/>
  <c r="EP163" i="110"/>
  <c r="ET163" i="110"/>
  <c r="EX163" i="110"/>
  <c r="FB163" i="110"/>
  <c r="FF163" i="110"/>
  <c r="FJ163" i="110"/>
  <c r="FN163" i="110"/>
  <c r="FR163" i="110"/>
  <c r="FX163" i="110"/>
  <c r="FY161" i="110"/>
  <c r="FU161" i="110"/>
  <c r="FQ161" i="110"/>
  <c r="FM161" i="110"/>
  <c r="FI161" i="110"/>
  <c r="FE161" i="110"/>
  <c r="FA161" i="110"/>
  <c r="EW161" i="110"/>
  <c r="ES161" i="110"/>
  <c r="EO161" i="110"/>
  <c r="EK161" i="110"/>
  <c r="EG161" i="110"/>
  <c r="EC161" i="110"/>
  <c r="DY161" i="110"/>
  <c r="DU161" i="110"/>
  <c r="DQ161" i="110"/>
  <c r="D161" i="110"/>
  <c r="I161" i="110" s="1"/>
  <c r="DS161" i="110"/>
  <c r="EI161" i="110"/>
  <c r="EY161" i="110"/>
  <c r="FO161" i="110"/>
  <c r="FZ152" i="110"/>
  <c r="DP152" i="110"/>
  <c r="EF152" i="110"/>
  <c r="EV152" i="110"/>
  <c r="FL152" i="110"/>
  <c r="DN80" i="110"/>
  <c r="DR80" i="110"/>
  <c r="DV80" i="110"/>
  <c r="DZ80" i="110"/>
  <c r="ED80" i="110"/>
  <c r="EH80" i="110"/>
  <c r="EL80" i="110"/>
  <c r="EP80" i="110"/>
  <c r="ET80" i="110"/>
  <c r="EX80" i="110"/>
  <c r="FB80" i="110"/>
  <c r="FF80" i="110"/>
  <c r="FJ80" i="110"/>
  <c r="FN80" i="110"/>
  <c r="FR80" i="110"/>
  <c r="FV80" i="110"/>
  <c r="DO172" i="110"/>
  <c r="DS172" i="110"/>
  <c r="DW172" i="110"/>
  <c r="EA172" i="110"/>
  <c r="EE172" i="110"/>
  <c r="EI172" i="110"/>
  <c r="EM172" i="110"/>
  <c r="EQ172" i="110"/>
  <c r="EU172" i="110"/>
  <c r="EY172" i="110"/>
  <c r="FC172" i="110"/>
  <c r="FG172" i="110"/>
  <c r="FK172" i="110"/>
  <c r="FO172" i="110"/>
  <c r="FS172" i="110"/>
  <c r="D45" i="110"/>
  <c r="I45" i="110" s="1"/>
  <c r="DQ45" i="110"/>
  <c r="DU45" i="110"/>
  <c r="DY45" i="110"/>
  <c r="EC45" i="110"/>
  <c r="EG45" i="110"/>
  <c r="EK45" i="110"/>
  <c r="EO45" i="110"/>
  <c r="ES45" i="110"/>
  <c r="EW45" i="110"/>
  <c r="FA45" i="110"/>
  <c r="FE45" i="110"/>
  <c r="FI45" i="110"/>
  <c r="FM45" i="110"/>
  <c r="FQ45" i="110"/>
  <c r="FU45" i="110"/>
  <c r="FY45" i="110"/>
  <c r="DN118" i="110"/>
  <c r="DR118" i="110"/>
  <c r="DV118" i="110"/>
  <c r="DZ118" i="110"/>
  <c r="ED118" i="110"/>
  <c r="EH118" i="110"/>
  <c r="EL118" i="110"/>
  <c r="EP118" i="110"/>
  <c r="ET118" i="110"/>
  <c r="EX118" i="110"/>
  <c r="FB118" i="110"/>
  <c r="FF118" i="110"/>
  <c r="FJ118" i="110"/>
  <c r="FN118" i="110"/>
  <c r="FR118" i="110"/>
  <c r="FV118" i="110"/>
  <c r="DO163" i="110"/>
  <c r="DS163" i="110"/>
  <c r="DW163" i="110"/>
  <c r="EA163" i="110"/>
  <c r="EE163" i="110"/>
  <c r="EI163" i="110"/>
  <c r="EM163" i="110"/>
  <c r="EQ163" i="110"/>
  <c r="EU163" i="110"/>
  <c r="EY163" i="110"/>
  <c r="FC163" i="110"/>
  <c r="FG163" i="110"/>
  <c r="FK163" i="110"/>
  <c r="FO163" i="110"/>
  <c r="FS163" i="110"/>
  <c r="FZ163" i="110"/>
  <c r="DW161" i="110"/>
  <c r="EM161" i="110"/>
  <c r="FC161" i="110"/>
  <c r="FS161" i="110"/>
  <c r="DT152" i="110"/>
  <c r="EJ152" i="110"/>
  <c r="EZ152" i="110"/>
  <c r="FP152" i="110"/>
  <c r="DP172" i="110"/>
  <c r="DT172" i="110"/>
  <c r="DX172" i="110"/>
  <c r="EB172" i="110"/>
  <c r="EF172" i="110"/>
  <c r="EJ172" i="110"/>
  <c r="EN172" i="110"/>
  <c r="ER172" i="110"/>
  <c r="EV172" i="110"/>
  <c r="EZ172" i="110"/>
  <c r="FD172" i="110"/>
  <c r="FH172" i="110"/>
  <c r="FL172" i="110"/>
  <c r="FP172" i="110"/>
  <c r="FT172" i="110"/>
  <c r="DN45" i="110"/>
  <c r="DR45" i="110"/>
  <c r="DV45" i="110"/>
  <c r="DZ45" i="110"/>
  <c r="ED45" i="110"/>
  <c r="EH45" i="110"/>
  <c r="EL45" i="110"/>
  <c r="EP45" i="110"/>
  <c r="ET45" i="110"/>
  <c r="EX45" i="110"/>
  <c r="FB45" i="110"/>
  <c r="FF45" i="110"/>
  <c r="FJ45" i="110"/>
  <c r="FN45" i="110"/>
  <c r="FR45" i="110"/>
  <c r="FV45" i="110"/>
  <c r="DO118" i="110"/>
  <c r="DS118" i="110"/>
  <c r="DW118" i="110"/>
  <c r="EA118" i="110"/>
  <c r="EE118" i="110"/>
  <c r="EI118" i="110"/>
  <c r="EM118" i="110"/>
  <c r="EQ118" i="110"/>
  <c r="EU118" i="110"/>
  <c r="EY118" i="110"/>
  <c r="FC118" i="110"/>
  <c r="FG118" i="110"/>
  <c r="FK118" i="110"/>
  <c r="FO118" i="110"/>
  <c r="FS118" i="110"/>
  <c r="DT163" i="110"/>
  <c r="DX163" i="110"/>
  <c r="EB163" i="110"/>
  <c r="EF163" i="110"/>
  <c r="EJ163" i="110"/>
  <c r="EN163" i="110"/>
  <c r="ER163" i="110"/>
  <c r="EV163" i="110"/>
  <c r="EZ163" i="110"/>
  <c r="FD163" i="110"/>
  <c r="FH163" i="110"/>
  <c r="FL163" i="110"/>
  <c r="FP163" i="110"/>
  <c r="DX152" i="110"/>
  <c r="EN152" i="110"/>
  <c r="FD152" i="110"/>
  <c r="DN161" i="110"/>
  <c r="DR161" i="110"/>
  <c r="DV161" i="110"/>
  <c r="DZ161" i="110"/>
  <c r="ED161" i="110"/>
  <c r="EH161" i="110"/>
  <c r="EL161" i="110"/>
  <c r="EP161" i="110"/>
  <c r="ET161" i="110"/>
  <c r="EX161" i="110"/>
  <c r="FB161" i="110"/>
  <c r="FF161" i="110"/>
  <c r="FJ161" i="110"/>
  <c r="FN161" i="110"/>
  <c r="FR161" i="110"/>
  <c r="FV161" i="110"/>
  <c r="FZ161" i="110"/>
  <c r="DO152" i="110"/>
  <c r="DS152" i="110"/>
  <c r="DW152" i="110"/>
  <c r="EA152" i="110"/>
  <c r="EE152" i="110"/>
  <c r="EI152" i="110"/>
  <c r="EM152" i="110"/>
  <c r="EQ152" i="110"/>
  <c r="EU152" i="110"/>
  <c r="EY152" i="110"/>
  <c r="FC152" i="110"/>
  <c r="FG152" i="110"/>
  <c r="FK152" i="110"/>
  <c r="FO152" i="110"/>
  <c r="FS152" i="110"/>
  <c r="FW152" i="110"/>
  <c r="DP159" i="110"/>
  <c r="DT159" i="110"/>
  <c r="DX159" i="110"/>
  <c r="EB159" i="110"/>
  <c r="EF159" i="110"/>
  <c r="EJ159" i="110"/>
  <c r="EN159" i="110"/>
  <c r="ER159" i="110"/>
  <c r="EV159" i="110"/>
  <c r="EZ159" i="110"/>
  <c r="FD159" i="110"/>
  <c r="FH159" i="110"/>
  <c r="FL159" i="110"/>
  <c r="FP159" i="110"/>
  <c r="FT159" i="110"/>
  <c r="FX159" i="110"/>
  <c r="D54" i="110"/>
  <c r="I54" i="110" s="1"/>
  <c r="DQ54" i="110"/>
  <c r="DU54" i="110"/>
  <c r="DY54" i="110"/>
  <c r="EC54" i="110"/>
  <c r="EG54" i="110"/>
  <c r="EK54" i="110"/>
  <c r="EO54" i="110"/>
  <c r="ES54" i="110"/>
  <c r="EW54" i="110"/>
  <c r="FA54" i="110"/>
  <c r="FE54" i="110"/>
  <c r="FI54" i="110"/>
  <c r="FM54" i="110"/>
  <c r="FQ54" i="110"/>
  <c r="FU54" i="110"/>
  <c r="FY54" i="110"/>
  <c r="DQ159" i="110"/>
  <c r="DU159" i="110"/>
  <c r="DY159" i="110"/>
  <c r="EC159" i="110"/>
  <c r="EG159" i="110"/>
  <c r="EK159" i="110"/>
  <c r="EO159" i="110"/>
  <c r="ES159" i="110"/>
  <c r="EW159" i="110"/>
  <c r="FA159" i="110"/>
  <c r="FE159" i="110"/>
  <c r="FI159" i="110"/>
  <c r="FM159" i="110"/>
  <c r="FQ159" i="110"/>
  <c r="FU159" i="110"/>
  <c r="DN54" i="110"/>
  <c r="DR54" i="110"/>
  <c r="DV54" i="110"/>
  <c r="DZ54" i="110"/>
  <c r="ED54" i="110"/>
  <c r="EH54" i="110"/>
  <c r="EL54" i="110"/>
  <c r="EP54" i="110"/>
  <c r="ET54" i="110"/>
  <c r="EX54" i="110"/>
  <c r="FB54" i="110"/>
  <c r="FF54" i="110"/>
  <c r="FJ54" i="110"/>
  <c r="FN54" i="110"/>
  <c r="FR54" i="110"/>
  <c r="FV54" i="110"/>
  <c r="FZ54" i="110"/>
  <c r="DP161" i="110"/>
  <c r="DT161" i="110"/>
  <c r="DX161" i="110"/>
  <c r="EB161" i="110"/>
  <c r="EF161" i="110"/>
  <c r="EJ161" i="110"/>
  <c r="EN161" i="110"/>
  <c r="ER161" i="110"/>
  <c r="EV161" i="110"/>
  <c r="EZ161" i="110"/>
  <c r="FD161" i="110"/>
  <c r="FH161" i="110"/>
  <c r="FL161" i="110"/>
  <c r="FP161" i="110"/>
  <c r="FT161" i="110"/>
  <c r="D152" i="110"/>
  <c r="I152" i="110" s="1"/>
  <c r="DQ152" i="110"/>
  <c r="DU152" i="110"/>
  <c r="DY152" i="110"/>
  <c r="EC152" i="110"/>
  <c r="EG152" i="110"/>
  <c r="EK152" i="110"/>
  <c r="EO152" i="110"/>
  <c r="ES152" i="110"/>
  <c r="EW152" i="110"/>
  <c r="FA152" i="110"/>
  <c r="FE152" i="110"/>
  <c r="FI152" i="110"/>
  <c r="FM152" i="110"/>
  <c r="FQ152" i="110"/>
  <c r="FU152" i="110"/>
  <c r="FY152" i="110"/>
  <c r="DN159" i="110"/>
  <c r="DR159" i="110"/>
  <c r="DV159" i="110"/>
  <c r="DZ159" i="110"/>
  <c r="ED159" i="110"/>
  <c r="EH159" i="110"/>
  <c r="EL159" i="110"/>
  <c r="EP159" i="110"/>
  <c r="ET159" i="110"/>
  <c r="EX159" i="110"/>
  <c r="FB159" i="110"/>
  <c r="FF159" i="110"/>
  <c r="FJ159" i="110"/>
  <c r="FN159" i="110"/>
  <c r="FR159" i="110"/>
  <c r="FV159" i="110"/>
  <c r="DO54" i="110"/>
  <c r="DS54" i="110"/>
  <c r="DW54" i="110"/>
  <c r="EA54" i="110"/>
  <c r="EE54" i="110"/>
  <c r="EI54" i="110"/>
  <c r="EM54" i="110"/>
  <c r="EQ54" i="110"/>
  <c r="EU54" i="110"/>
  <c r="EY54" i="110"/>
  <c r="FC54" i="110"/>
  <c r="FG54" i="110"/>
  <c r="FK54" i="110"/>
  <c r="FO54" i="110"/>
  <c r="FS54" i="110"/>
  <c r="FW54" i="110"/>
  <c r="DN152" i="110"/>
  <c r="DR152" i="110"/>
  <c r="DV152" i="110"/>
  <c r="DZ152" i="110"/>
  <c r="ED152" i="110"/>
  <c r="EH152" i="110"/>
  <c r="EL152" i="110"/>
  <c r="EP152" i="110"/>
  <c r="ET152" i="110"/>
  <c r="EX152" i="110"/>
  <c r="FB152" i="110"/>
  <c r="FF152" i="110"/>
  <c r="FJ152" i="110"/>
  <c r="FN152" i="110"/>
  <c r="FR152" i="110"/>
  <c r="FV152" i="110"/>
  <c r="DO159" i="110"/>
  <c r="DS159" i="110"/>
  <c r="DW159" i="110"/>
  <c r="EA159" i="110"/>
  <c r="EE159" i="110"/>
  <c r="EI159" i="110"/>
  <c r="EM159" i="110"/>
  <c r="EQ159" i="110"/>
  <c r="EU159" i="110"/>
  <c r="EY159" i="110"/>
  <c r="FC159" i="110"/>
  <c r="FG159" i="110"/>
  <c r="FK159" i="110"/>
  <c r="FO159" i="110"/>
  <c r="FS159" i="110"/>
  <c r="DP54" i="110"/>
  <c r="DT54" i="110"/>
  <c r="DX54" i="110"/>
  <c r="EB54" i="110"/>
  <c r="EF54" i="110"/>
  <c r="EJ54" i="110"/>
  <c r="EN54" i="110"/>
  <c r="ER54" i="110"/>
  <c r="EV54" i="110"/>
  <c r="EZ54" i="110"/>
  <c r="FD54" i="110"/>
  <c r="FH54" i="110"/>
  <c r="FL54" i="110"/>
  <c r="FP54" i="110"/>
  <c r="FT54" i="110"/>
  <c r="DN197" i="110"/>
  <c r="DR197" i="110"/>
  <c r="DV197" i="110"/>
  <c r="DZ197" i="110"/>
  <c r="ED197" i="110"/>
  <c r="EH197" i="110"/>
  <c r="EL197" i="110"/>
  <c r="EP197" i="110"/>
  <c r="ET197" i="110"/>
  <c r="EX197" i="110"/>
  <c r="FB197" i="110"/>
  <c r="FF197" i="110"/>
  <c r="FJ197" i="110"/>
  <c r="FN197" i="110"/>
  <c r="FR197" i="110"/>
  <c r="FV197" i="110"/>
  <c r="FZ197" i="110"/>
  <c r="DO198" i="110"/>
  <c r="DS198" i="110"/>
  <c r="DW198" i="110"/>
  <c r="EA198" i="110"/>
  <c r="EE198" i="110"/>
  <c r="EI198" i="110"/>
  <c r="EM198" i="110"/>
  <c r="EQ198" i="110"/>
  <c r="EU198" i="110"/>
  <c r="EY198" i="110"/>
  <c r="FC198" i="110"/>
  <c r="FG198" i="110"/>
  <c r="FK198" i="110"/>
  <c r="FO198" i="110"/>
  <c r="FS198" i="110"/>
  <c r="FW198" i="110"/>
  <c r="DP199" i="110"/>
  <c r="DT199" i="110"/>
  <c r="DX199" i="110"/>
  <c r="EB199" i="110"/>
  <c r="EF199" i="110"/>
  <c r="EJ199" i="110"/>
  <c r="EN199" i="110"/>
  <c r="ER199" i="110"/>
  <c r="EV199" i="110"/>
  <c r="EZ199" i="110"/>
  <c r="FD199" i="110"/>
  <c r="FH199" i="110"/>
  <c r="FL199" i="110"/>
  <c r="FP199" i="110"/>
  <c r="FT199" i="110"/>
  <c r="FX199" i="110"/>
  <c r="D200" i="110"/>
  <c r="DQ200" i="110"/>
  <c r="DU200" i="110"/>
  <c r="DY200" i="110"/>
  <c r="EC200" i="110"/>
  <c r="EG200" i="110"/>
  <c r="EL200" i="110"/>
  <c r="EQ200" i="110"/>
  <c r="EV200" i="110"/>
  <c r="FD200" i="110"/>
  <c r="FL200" i="110"/>
  <c r="FY201" i="110"/>
  <c r="FU201" i="110"/>
  <c r="FQ201" i="110"/>
  <c r="FM201" i="110"/>
  <c r="FI201" i="110"/>
  <c r="FE201" i="110"/>
  <c r="FA201" i="110"/>
  <c r="EW201" i="110"/>
  <c r="ES201" i="110"/>
  <c r="EO201" i="110"/>
  <c r="EC201" i="110"/>
  <c r="DO197" i="110"/>
  <c r="DS197" i="110"/>
  <c r="DW197" i="110"/>
  <c r="EA197" i="110"/>
  <c r="EE197" i="110"/>
  <c r="EI197" i="110"/>
  <c r="EM197" i="110"/>
  <c r="EQ197" i="110"/>
  <c r="EU197" i="110"/>
  <c r="EY197" i="110"/>
  <c r="FC197" i="110"/>
  <c r="FG197" i="110"/>
  <c r="FK197" i="110"/>
  <c r="FO197" i="110"/>
  <c r="FS197" i="110"/>
  <c r="FW197" i="110"/>
  <c r="DP198" i="110"/>
  <c r="DT198" i="110"/>
  <c r="DX198" i="110"/>
  <c r="EB198" i="110"/>
  <c r="EF198" i="110"/>
  <c r="EJ198" i="110"/>
  <c r="EN198" i="110"/>
  <c r="ER198" i="110"/>
  <c r="EV198" i="110"/>
  <c r="EZ198" i="110"/>
  <c r="FD198" i="110"/>
  <c r="FH198" i="110"/>
  <c r="FL198" i="110"/>
  <c r="FP198" i="110"/>
  <c r="FT198" i="110"/>
  <c r="FX198" i="110"/>
  <c r="DQ199" i="110"/>
  <c r="DU199" i="110"/>
  <c r="DY199" i="110"/>
  <c r="EC199" i="110"/>
  <c r="EG199" i="110"/>
  <c r="EK199" i="110"/>
  <c r="EO199" i="110"/>
  <c r="ES199" i="110"/>
  <c r="EW199" i="110"/>
  <c r="FA199" i="110"/>
  <c r="FE199" i="110"/>
  <c r="FI199" i="110"/>
  <c r="FM199" i="110"/>
  <c r="FQ199" i="110"/>
  <c r="FU199" i="110"/>
  <c r="FY199" i="110"/>
  <c r="FW200" i="110"/>
  <c r="FS200" i="110"/>
  <c r="FO200" i="110"/>
  <c r="FK200" i="110"/>
  <c r="FG200" i="110"/>
  <c r="FC200" i="110"/>
  <c r="EY200" i="110"/>
  <c r="FY200" i="110"/>
  <c r="FU200" i="110"/>
  <c r="FQ200" i="110"/>
  <c r="FM200" i="110"/>
  <c r="FI200" i="110"/>
  <c r="FE200" i="110"/>
  <c r="FA200" i="110"/>
  <c r="EW200" i="110"/>
  <c r="ES200" i="110"/>
  <c r="EO200" i="110"/>
  <c r="EK200" i="110"/>
  <c r="DN200" i="110"/>
  <c r="DR200" i="110"/>
  <c r="DV200" i="110"/>
  <c r="DZ200" i="110"/>
  <c r="ED200" i="110"/>
  <c r="EH200" i="110"/>
  <c r="EM200" i="110"/>
  <c r="ER200" i="110"/>
  <c r="EX200" i="110"/>
  <c r="FF200" i="110"/>
  <c r="FN200" i="110"/>
  <c r="FV200" i="110"/>
  <c r="FX201" i="110"/>
  <c r="DQ201" i="110"/>
  <c r="EG201" i="110"/>
  <c r="DP197" i="110"/>
  <c r="DT197" i="110"/>
  <c r="DX197" i="110"/>
  <c r="EB197" i="110"/>
  <c r="EF197" i="110"/>
  <c r="EJ197" i="110"/>
  <c r="EN197" i="110"/>
  <c r="ER197" i="110"/>
  <c r="EV197" i="110"/>
  <c r="EZ197" i="110"/>
  <c r="FD197" i="110"/>
  <c r="FH197" i="110"/>
  <c r="FL197" i="110"/>
  <c r="FP197" i="110"/>
  <c r="FT197" i="110"/>
  <c r="FX197" i="110"/>
  <c r="D198" i="110"/>
  <c r="I198" i="110" s="1"/>
  <c r="DQ198" i="110"/>
  <c r="DU198" i="110"/>
  <c r="DY198" i="110"/>
  <c r="EC198" i="110"/>
  <c r="EG198" i="110"/>
  <c r="EK198" i="110"/>
  <c r="EO198" i="110"/>
  <c r="ES198" i="110"/>
  <c r="EW198" i="110"/>
  <c r="FA198" i="110"/>
  <c r="FE198" i="110"/>
  <c r="FI198" i="110"/>
  <c r="FM198" i="110"/>
  <c r="FQ198" i="110"/>
  <c r="FU198" i="110"/>
  <c r="FY198" i="110"/>
  <c r="DN199" i="110"/>
  <c r="DR199" i="110"/>
  <c r="DV199" i="110"/>
  <c r="DZ199" i="110"/>
  <c r="ED199" i="110"/>
  <c r="EH199" i="110"/>
  <c r="EL199" i="110"/>
  <c r="EP199" i="110"/>
  <c r="ET199" i="110"/>
  <c r="EX199" i="110"/>
  <c r="FB199" i="110"/>
  <c r="FF199" i="110"/>
  <c r="FJ199" i="110"/>
  <c r="FN199" i="110"/>
  <c r="FR199" i="110"/>
  <c r="FV199" i="110"/>
  <c r="FZ199" i="110"/>
  <c r="DO200" i="110"/>
  <c r="DS200" i="110"/>
  <c r="DW200" i="110"/>
  <c r="EA200" i="110"/>
  <c r="EE200" i="110"/>
  <c r="EI200" i="110"/>
  <c r="EN200" i="110"/>
  <c r="ET200" i="110"/>
  <c r="EZ200" i="110"/>
  <c r="FH200" i="110"/>
  <c r="FP200" i="110"/>
  <c r="FX200" i="110"/>
  <c r="DU201" i="110"/>
  <c r="EK201" i="110"/>
  <c r="D197" i="110"/>
  <c r="I197" i="110" s="1"/>
  <c r="DQ197" i="110"/>
  <c r="DU197" i="110"/>
  <c r="DY197" i="110"/>
  <c r="EC197" i="110"/>
  <c r="EG197" i="110"/>
  <c r="EK197" i="110"/>
  <c r="EO197" i="110"/>
  <c r="ES197" i="110"/>
  <c r="EW197" i="110"/>
  <c r="FA197" i="110"/>
  <c r="FE197" i="110"/>
  <c r="FI197" i="110"/>
  <c r="FM197" i="110"/>
  <c r="FQ197" i="110"/>
  <c r="FU197" i="110"/>
  <c r="DN198" i="110"/>
  <c r="DR198" i="110"/>
  <c r="DV198" i="110"/>
  <c r="DZ198" i="110"/>
  <c r="ED198" i="110"/>
  <c r="EH198" i="110"/>
  <c r="EL198" i="110"/>
  <c r="EP198" i="110"/>
  <c r="ET198" i="110"/>
  <c r="EX198" i="110"/>
  <c r="FB198" i="110"/>
  <c r="FF198" i="110"/>
  <c r="FJ198" i="110"/>
  <c r="FN198" i="110"/>
  <c r="FR198" i="110"/>
  <c r="FV198" i="110"/>
  <c r="DO199" i="110"/>
  <c r="DS199" i="110"/>
  <c r="DW199" i="110"/>
  <c r="EA199" i="110"/>
  <c r="EE199" i="110"/>
  <c r="EI199" i="110"/>
  <c r="EM199" i="110"/>
  <c r="EQ199" i="110"/>
  <c r="EU199" i="110"/>
  <c r="EY199" i="110"/>
  <c r="FC199" i="110"/>
  <c r="FG199" i="110"/>
  <c r="FK199" i="110"/>
  <c r="FO199" i="110"/>
  <c r="FS199" i="110"/>
  <c r="DP200" i="110"/>
  <c r="DT200" i="110"/>
  <c r="DX200" i="110"/>
  <c r="EB200" i="110"/>
  <c r="EF200" i="110"/>
  <c r="EJ200" i="110"/>
  <c r="EP200" i="110"/>
  <c r="EU200" i="110"/>
  <c r="FB200" i="110"/>
  <c r="FJ200" i="110"/>
  <c r="FR200" i="110"/>
  <c r="FZ200" i="110"/>
  <c r="D201" i="110"/>
  <c r="DY201" i="110"/>
  <c r="DN202" i="110"/>
  <c r="DR202" i="110"/>
  <c r="DV202" i="110"/>
  <c r="DZ202" i="110"/>
  <c r="ED202" i="110"/>
  <c r="EH202" i="110"/>
  <c r="EL202" i="110"/>
  <c r="EP202" i="110"/>
  <c r="ET202" i="110"/>
  <c r="EX202" i="110"/>
  <c r="FB202" i="110"/>
  <c r="FF202" i="110"/>
  <c r="FJ202" i="110"/>
  <c r="FN202" i="110"/>
  <c r="FR202" i="110"/>
  <c r="FV202" i="110"/>
  <c r="FZ202" i="110"/>
  <c r="DN201" i="110"/>
  <c r="DR201" i="110"/>
  <c r="DV201" i="110"/>
  <c r="DZ201" i="110"/>
  <c r="ED201" i="110"/>
  <c r="EH201" i="110"/>
  <c r="EL201" i="110"/>
  <c r="EP201" i="110"/>
  <c r="ET201" i="110"/>
  <c r="EX201" i="110"/>
  <c r="FB201" i="110"/>
  <c r="FF201" i="110"/>
  <c r="FJ201" i="110"/>
  <c r="FN201" i="110"/>
  <c r="FR201" i="110"/>
  <c r="FV201" i="110"/>
  <c r="FZ201" i="110"/>
  <c r="DO202" i="110"/>
  <c r="DS202" i="110"/>
  <c r="DW202" i="110"/>
  <c r="EA202" i="110"/>
  <c r="EE202" i="110"/>
  <c r="EI202" i="110"/>
  <c r="EM202" i="110"/>
  <c r="EQ202" i="110"/>
  <c r="EU202" i="110"/>
  <c r="EY202" i="110"/>
  <c r="FC202" i="110"/>
  <c r="FG202" i="110"/>
  <c r="FK202" i="110"/>
  <c r="FO202" i="110"/>
  <c r="FS202" i="110"/>
  <c r="FW202" i="110"/>
  <c r="DO201" i="110"/>
  <c r="DS201" i="110"/>
  <c r="DW201" i="110"/>
  <c r="EA201" i="110"/>
  <c r="EE201" i="110"/>
  <c r="EI201" i="110"/>
  <c r="EM201" i="110"/>
  <c r="EQ201" i="110"/>
  <c r="EU201" i="110"/>
  <c r="EY201" i="110"/>
  <c r="FC201" i="110"/>
  <c r="FG201" i="110"/>
  <c r="FK201" i="110"/>
  <c r="FO201" i="110"/>
  <c r="FS201" i="110"/>
  <c r="FW201" i="110"/>
  <c r="DP202" i="110"/>
  <c r="DT202" i="110"/>
  <c r="DX202" i="110"/>
  <c r="EB202" i="110"/>
  <c r="EF202" i="110"/>
  <c r="EJ202" i="110"/>
  <c r="EN202" i="110"/>
  <c r="ER202" i="110"/>
  <c r="EV202" i="110"/>
  <c r="EZ202" i="110"/>
  <c r="FD202" i="110"/>
  <c r="FH202" i="110"/>
  <c r="FL202" i="110"/>
  <c r="FP202" i="110"/>
  <c r="FT202" i="110"/>
  <c r="FX202" i="110"/>
  <c r="DP201" i="110"/>
  <c r="DT201" i="110"/>
  <c r="DX201" i="110"/>
  <c r="EB201" i="110"/>
  <c r="EF201" i="110"/>
  <c r="EJ201" i="110"/>
  <c r="EN201" i="110"/>
  <c r="ER201" i="110"/>
  <c r="EV201" i="110"/>
  <c r="EZ201" i="110"/>
  <c r="FD201" i="110"/>
  <c r="FH201" i="110"/>
  <c r="FL201" i="110"/>
  <c r="FP201" i="110"/>
  <c r="FT201" i="110"/>
  <c r="D202" i="110"/>
  <c r="DQ202" i="110"/>
  <c r="DU202" i="110"/>
  <c r="DY202" i="110"/>
  <c r="EC202" i="110"/>
  <c r="EG202" i="110"/>
  <c r="EK202" i="110"/>
  <c r="EO202" i="110"/>
  <c r="ES202" i="110"/>
  <c r="EW202" i="110"/>
  <c r="FA202" i="110"/>
  <c r="FE202" i="110"/>
  <c r="FI202" i="110"/>
  <c r="FM202" i="110"/>
  <c r="FQ202" i="110"/>
  <c r="FU202" i="110"/>
  <c r="V12" i="246"/>
  <c r="BN12" i="246" s="1"/>
  <c r="BO12" i="246" s="1"/>
  <c r="R14" i="246"/>
  <c r="BK14" i="246" s="1"/>
  <c r="BL14" i="246" s="1"/>
  <c r="X14" i="158" s="1"/>
  <c r="R15" i="246"/>
  <c r="CD15" i="246" s="1"/>
  <c r="CE15" i="246" s="1"/>
  <c r="N15" i="246"/>
  <c r="AV15" i="246" s="1"/>
  <c r="GJ71" i="110" s="1"/>
  <c r="N12" i="246"/>
  <c r="CA12" i="246" s="1"/>
  <c r="CB12" i="246" s="1"/>
  <c r="J15" i="246"/>
  <c r="BE15" i="246" s="1"/>
  <c r="BF15" i="246" s="1"/>
  <c r="CJ12" i="246"/>
  <c r="CK12" i="246" s="1"/>
  <c r="AY12" i="246"/>
  <c r="GM171" i="110" s="1"/>
  <c r="BQ15" i="246"/>
  <c r="BR15" i="246" s="1"/>
  <c r="J12" i="246"/>
  <c r="R12" i="246"/>
  <c r="BK12" i="246" s="1"/>
  <c r="BL12" i="246" s="1"/>
  <c r="BQ26" i="246"/>
  <c r="BR26" i="246" s="1"/>
  <c r="J11" i="246"/>
  <c r="BX11" i="246" s="1"/>
  <c r="BY11" i="246" s="1"/>
  <c r="V13" i="159" s="1"/>
  <c r="V3" i="159" s="1"/>
  <c r="J14" i="246"/>
  <c r="BX14" i="246" s="1"/>
  <c r="BY14" i="246" s="1"/>
  <c r="AY14" i="246"/>
  <c r="GM89" i="110" s="1"/>
  <c r="V15" i="246"/>
  <c r="AX15" i="246" s="1"/>
  <c r="GL71" i="110" s="1"/>
  <c r="BE16" i="246"/>
  <c r="BF16" i="246" s="1"/>
  <c r="V13" i="246"/>
  <c r="CG13" i="246" s="1"/>
  <c r="CH13" i="246" s="1"/>
  <c r="AY15" i="246"/>
  <c r="GM71" i="110" s="1"/>
  <c r="CG16" i="246"/>
  <c r="CH16" i="246" s="1"/>
  <c r="BQ22" i="246"/>
  <c r="BR22" i="246" s="1"/>
  <c r="CJ28" i="246"/>
  <c r="CK28" i="246" s="1"/>
  <c r="N13" i="246"/>
  <c r="AV13" i="246" s="1"/>
  <c r="GJ50" i="110" s="1"/>
  <c r="N11" i="246"/>
  <c r="CA11" i="246" s="1"/>
  <c r="CB11" i="246" s="1"/>
  <c r="W13" i="159" s="1"/>
  <c r="BE24" i="246"/>
  <c r="BF24" i="246" s="1"/>
  <c r="CD24" i="246"/>
  <c r="CE24" i="246" s="1"/>
  <c r="BE22" i="246"/>
  <c r="BF22" i="246" s="1"/>
  <c r="CD22" i="246"/>
  <c r="CE22" i="246" s="1"/>
  <c r="BQ24" i="246"/>
  <c r="BR24" i="246" s="1"/>
  <c r="CJ14" i="246"/>
  <c r="CK14" i="246" s="1"/>
  <c r="V11" i="246"/>
  <c r="N14" i="246"/>
  <c r="BH14" i="246" s="1"/>
  <c r="BI14" i="246" s="1"/>
  <c r="W14" i="158" s="1"/>
  <c r="V14" i="246"/>
  <c r="CG14" i="246" s="1"/>
  <c r="CH14" i="246" s="1"/>
  <c r="BE20" i="246"/>
  <c r="BF20" i="246" s="1"/>
  <c r="CD26" i="246"/>
  <c r="CE26" i="246" s="1"/>
  <c r="CD28" i="246"/>
  <c r="CE28" i="246" s="1"/>
  <c r="R11" i="246"/>
  <c r="CD11" i="246" s="1"/>
  <c r="CE11" i="246" s="1"/>
  <c r="X13" i="159" s="1"/>
  <c r="X61" i="159" s="1"/>
  <c r="CJ11" i="246"/>
  <c r="CK11" i="246" s="1"/>
  <c r="Z13" i="159" s="1"/>
  <c r="Z61" i="159" s="1"/>
  <c r="BQ11" i="246"/>
  <c r="BR11" i="246" s="1"/>
  <c r="AY11" i="246"/>
  <c r="GM53" i="110" s="1"/>
  <c r="BQ18" i="246"/>
  <c r="BR18" i="246" s="1"/>
  <c r="BK30" i="246"/>
  <c r="BL30" i="246" s="1"/>
  <c r="BX30" i="246"/>
  <c r="BY30" i="246" s="1"/>
  <c r="CJ13" i="246"/>
  <c r="CK13" i="246" s="1"/>
  <c r="BH17" i="246"/>
  <c r="BI17" i="246" s="1"/>
  <c r="BE18" i="246"/>
  <c r="BF18" i="246" s="1"/>
  <c r="BK18" i="246"/>
  <c r="BL18" i="246" s="1"/>
  <c r="BN19" i="246"/>
  <c r="BO19" i="246" s="1"/>
  <c r="CJ20" i="246"/>
  <c r="CK20" i="246" s="1"/>
  <c r="BX26" i="246"/>
  <c r="BY26" i="246" s="1"/>
  <c r="BX28" i="246"/>
  <c r="BY28" i="246" s="1"/>
  <c r="R13" i="246"/>
  <c r="BK13" i="246" s="1"/>
  <c r="BL13" i="246" s="1"/>
  <c r="CJ15" i="246"/>
  <c r="CK15" i="246" s="1"/>
  <c r="BQ12" i="246"/>
  <c r="BR12" i="246" s="1"/>
  <c r="BH16" i="246"/>
  <c r="BI16" i="246" s="1"/>
  <c r="CD16" i="246"/>
  <c r="CE16" i="246" s="1"/>
  <c r="CD20" i="246"/>
  <c r="CE20" i="246" s="1"/>
  <c r="CJ30" i="246"/>
  <c r="CK30" i="246" s="1"/>
  <c r="J13" i="246"/>
  <c r="BE13" i="246" s="1"/>
  <c r="BF13" i="246" s="1"/>
  <c r="BQ16" i="246"/>
  <c r="BR16" i="246" s="1"/>
  <c r="AY13" i="246"/>
  <c r="GM50" i="110" s="1"/>
  <c r="BE17" i="246"/>
  <c r="BF17" i="246" s="1"/>
  <c r="BQ17" i="246"/>
  <c r="BR17" i="246" s="1"/>
  <c r="CA19" i="246"/>
  <c r="CB19" i="246" s="1"/>
  <c r="BH19" i="246"/>
  <c r="BI19" i="246" s="1"/>
  <c r="BN17" i="246"/>
  <c r="BO17" i="246" s="1"/>
  <c r="BK17" i="246"/>
  <c r="BL17" i="246" s="1"/>
  <c r="BX19" i="246"/>
  <c r="BY19" i="246" s="1"/>
  <c r="BE19" i="246"/>
  <c r="BF19" i="246" s="1"/>
  <c r="BK19" i="246"/>
  <c r="BL19" i="246" s="1"/>
  <c r="CD19" i="246"/>
  <c r="CE19" i="246" s="1"/>
  <c r="CJ19" i="246"/>
  <c r="CK19" i="246" s="1"/>
  <c r="BQ19" i="246"/>
  <c r="BR19" i="246" s="1"/>
  <c r="BN21" i="246"/>
  <c r="BO21" i="246" s="1"/>
  <c r="CA21" i="246"/>
  <c r="CB21" i="246" s="1"/>
  <c r="BH23" i="246"/>
  <c r="BI23" i="246" s="1"/>
  <c r="CG23" i="246"/>
  <c r="CH23" i="246" s="1"/>
  <c r="BN25" i="246"/>
  <c r="BO25" i="246" s="1"/>
  <c r="CA25" i="246"/>
  <c r="CB25" i="246" s="1"/>
  <c r="BH27" i="246"/>
  <c r="BI27" i="246" s="1"/>
  <c r="CG27" i="246"/>
  <c r="CH27" i="246" s="1"/>
  <c r="BN29" i="246"/>
  <c r="BO29" i="246" s="1"/>
  <c r="CA29" i="246"/>
  <c r="CB29" i="246" s="1"/>
  <c r="BH31" i="246"/>
  <c r="BI31" i="246" s="1"/>
  <c r="CG31" i="246"/>
  <c r="CH31" i="246" s="1"/>
  <c r="BN18" i="246"/>
  <c r="BO18" i="246" s="1"/>
  <c r="CA18" i="246"/>
  <c r="CB18" i="246" s="1"/>
  <c r="BH20" i="246"/>
  <c r="BI20" i="246" s="1"/>
  <c r="CG20" i="246"/>
  <c r="CH20" i="246" s="1"/>
  <c r="BK21" i="246"/>
  <c r="BL21" i="246" s="1"/>
  <c r="BX21" i="246"/>
  <c r="BY21" i="246" s="1"/>
  <c r="CJ21" i="246"/>
  <c r="CK21" i="246" s="1"/>
  <c r="BN22" i="246"/>
  <c r="BO22" i="246" s="1"/>
  <c r="CA22" i="246"/>
  <c r="CB22" i="246" s="1"/>
  <c r="BE23" i="246"/>
  <c r="BF23" i="246" s="1"/>
  <c r="BQ23" i="246"/>
  <c r="BR23" i="246" s="1"/>
  <c r="CD23" i="246"/>
  <c r="CE23" i="246" s="1"/>
  <c r="BH24" i="246"/>
  <c r="BI24" i="246" s="1"/>
  <c r="CG24" i="246"/>
  <c r="CH24" i="246" s="1"/>
  <c r="BK25" i="246"/>
  <c r="BL25" i="246" s="1"/>
  <c r="BX25" i="246"/>
  <c r="BY25" i="246" s="1"/>
  <c r="CJ25" i="246"/>
  <c r="CK25" i="246" s="1"/>
  <c r="BN26" i="246"/>
  <c r="BO26" i="246" s="1"/>
  <c r="CA26" i="246"/>
  <c r="CB26" i="246" s="1"/>
  <c r="BE27" i="246"/>
  <c r="BF27" i="246" s="1"/>
  <c r="BQ27" i="246"/>
  <c r="BR27" i="246" s="1"/>
  <c r="CD27" i="246"/>
  <c r="CE27" i="246" s="1"/>
  <c r="BH28" i="246"/>
  <c r="BI28" i="246" s="1"/>
  <c r="CG28" i="246"/>
  <c r="CH28" i="246" s="1"/>
  <c r="BK29" i="246"/>
  <c r="BL29" i="246" s="1"/>
  <c r="BX29" i="246"/>
  <c r="BY29" i="246" s="1"/>
  <c r="CJ29" i="246"/>
  <c r="CK29" i="246" s="1"/>
  <c r="BN30" i="246"/>
  <c r="BO30" i="246" s="1"/>
  <c r="CA30" i="246"/>
  <c r="CB30" i="246" s="1"/>
  <c r="BE31" i="246"/>
  <c r="BF31" i="246" s="1"/>
  <c r="BQ31" i="246"/>
  <c r="BR31" i="246" s="1"/>
  <c r="CD31" i="246"/>
  <c r="CE31" i="246" s="1"/>
  <c r="JH38" i="159"/>
  <c r="J15" i="244"/>
  <c r="BE15" i="244" s="1"/>
  <c r="BF15" i="244" s="1"/>
  <c r="V11" i="244"/>
  <c r="BN11" i="244" s="1"/>
  <c r="BO11" i="244" s="1"/>
  <c r="C56" i="159"/>
  <c r="F56" i="159" s="1"/>
  <c r="R11" i="244"/>
  <c r="BK11" i="244" s="1"/>
  <c r="BL11" i="244" s="1"/>
  <c r="R14" i="244"/>
  <c r="BK14" i="244" s="1"/>
  <c r="BL14" i="244" s="1"/>
  <c r="R13" i="244"/>
  <c r="BK13" i="244" s="1"/>
  <c r="BL13" i="244" s="1"/>
  <c r="R15" i="244"/>
  <c r="CD15" i="244" s="1"/>
  <c r="CE15" i="244" s="1"/>
  <c r="S8" i="159" s="1"/>
  <c r="N15" i="244"/>
  <c r="BH15" i="244" s="1"/>
  <c r="BI15" i="244" s="1"/>
  <c r="CA14" i="244"/>
  <c r="CB14" i="244" s="1"/>
  <c r="R6" i="159" s="1"/>
  <c r="N11" i="244"/>
  <c r="CA11" i="244" s="1"/>
  <c r="CB11" i="244" s="1"/>
  <c r="R7" i="159" s="1"/>
  <c r="J11" i="244"/>
  <c r="BE11" i="244" s="1"/>
  <c r="BF11" i="244" s="1"/>
  <c r="J13" i="244"/>
  <c r="BX13" i="244" s="1"/>
  <c r="BY13" i="244" s="1"/>
  <c r="Q17" i="159" s="1"/>
  <c r="HH30" i="158"/>
  <c r="IP25" i="158"/>
  <c r="IO21" i="158"/>
  <c r="ID27" i="158"/>
  <c r="IJ22" i="158"/>
  <c r="Q76" i="158"/>
  <c r="CJ14" i="244"/>
  <c r="CK14" i="244" s="1"/>
  <c r="U6" i="159" s="1"/>
  <c r="CJ13" i="244"/>
  <c r="CK13" i="244" s="1"/>
  <c r="U17" i="159" s="1"/>
  <c r="BK19" i="244"/>
  <c r="BL19" i="244" s="1"/>
  <c r="BK27" i="244"/>
  <c r="BL27" i="244" s="1"/>
  <c r="AY13" i="244"/>
  <c r="GH34" i="110" s="1"/>
  <c r="J12" i="244"/>
  <c r="BX12" i="244" s="1"/>
  <c r="BY12" i="244" s="1"/>
  <c r="Q4" i="159" s="1"/>
  <c r="J14" i="244"/>
  <c r="BX14" i="244" s="1"/>
  <c r="BY14" i="244" s="1"/>
  <c r="Q6" i="159" s="1"/>
  <c r="N13" i="244"/>
  <c r="BH13" i="244" s="1"/>
  <c r="BI13" i="244" s="1"/>
  <c r="V13" i="244"/>
  <c r="CG13" i="244" s="1"/>
  <c r="CH13" i="244" s="1"/>
  <c r="T17" i="159" s="1"/>
  <c r="BE19" i="244"/>
  <c r="BF19" i="244" s="1"/>
  <c r="BE27" i="244"/>
  <c r="BF27" i="244" s="1"/>
  <c r="CJ11" i="244"/>
  <c r="CK11" i="244" s="1"/>
  <c r="U7" i="159" s="1"/>
  <c r="V14" i="244"/>
  <c r="BN14" i="244" s="1"/>
  <c r="BO14" i="244" s="1"/>
  <c r="V15" i="244"/>
  <c r="AX15" i="244" s="1"/>
  <c r="GG5" i="110" s="1"/>
  <c r="AY15" i="244"/>
  <c r="GH5" i="110" s="1"/>
  <c r="BH27" i="244"/>
  <c r="BI27" i="244" s="1"/>
  <c r="N12" i="244"/>
  <c r="AV12" i="244" s="1"/>
  <c r="GE132" i="110" s="1"/>
  <c r="BE17" i="244"/>
  <c r="BF17" i="244" s="1"/>
  <c r="BH19" i="244"/>
  <c r="BI19" i="244" s="1"/>
  <c r="BE25" i="244"/>
  <c r="BF25" i="244" s="1"/>
  <c r="JG57" i="159"/>
  <c r="GX40" i="159"/>
  <c r="HQ48" i="159"/>
  <c r="JM58" i="159"/>
  <c r="CJ17" i="244"/>
  <c r="CK17" i="244" s="1"/>
  <c r="JI45" i="159"/>
  <c r="IK45" i="159"/>
  <c r="HU45" i="159"/>
  <c r="CG19" i="244"/>
  <c r="CH19" i="244" s="1"/>
  <c r="BE21" i="244"/>
  <c r="BF21" i="244" s="1"/>
  <c r="BH23" i="244"/>
  <c r="BI23" i="244" s="1"/>
  <c r="CJ25" i="244"/>
  <c r="CK25" i="244" s="1"/>
  <c r="BQ27" i="244"/>
  <c r="BR27" i="244" s="1"/>
  <c r="BE31" i="244"/>
  <c r="BF31" i="244" s="1"/>
  <c r="CD31" i="244"/>
  <c r="CE31" i="244" s="1"/>
  <c r="HK57" i="159"/>
  <c r="IL57" i="159"/>
  <c r="HW38" i="159"/>
  <c r="HE45" i="159"/>
  <c r="S76" i="158"/>
  <c r="S3" i="158"/>
  <c r="AY11" i="244"/>
  <c r="GH20" i="110" s="1"/>
  <c r="CJ21" i="244"/>
  <c r="CK21" i="244" s="1"/>
  <c r="BQ23" i="244"/>
  <c r="BR23" i="244" s="1"/>
  <c r="CD23" i="244"/>
  <c r="CE23" i="244" s="1"/>
  <c r="BQ13" i="244"/>
  <c r="BR13" i="244" s="1"/>
  <c r="CG23" i="244"/>
  <c r="CH23" i="244" s="1"/>
  <c r="BQ19" i="244"/>
  <c r="BR19" i="244" s="1"/>
  <c r="BE23" i="244"/>
  <c r="BF23" i="244" s="1"/>
  <c r="CG27" i="244"/>
  <c r="CH27" i="244" s="1"/>
  <c r="BE29" i="244"/>
  <c r="BF29" i="244" s="1"/>
  <c r="BH31" i="244"/>
  <c r="BI31" i="244" s="1"/>
  <c r="IO43" i="159"/>
  <c r="HI43" i="159"/>
  <c r="T3" i="158"/>
  <c r="HX30" i="158"/>
  <c r="GT25" i="158"/>
  <c r="GX28" i="158"/>
  <c r="IN21" i="158"/>
  <c r="IB27" i="158"/>
  <c r="IR22" i="158"/>
  <c r="C57" i="159"/>
  <c r="F57" i="159" s="1"/>
  <c r="IW43" i="159"/>
  <c r="JM45" i="159"/>
  <c r="JF49" i="159"/>
  <c r="IH50" i="159"/>
  <c r="GB30" i="158"/>
  <c r="IO51" i="158"/>
  <c r="HT28" i="158"/>
  <c r="JI36" i="159"/>
  <c r="IC36" i="159"/>
  <c r="JB41" i="159"/>
  <c r="JA45" i="159"/>
  <c r="JF46" i="159"/>
  <c r="HA48" i="159"/>
  <c r="HD58" i="159"/>
  <c r="HJ25" i="158"/>
  <c r="GC28" i="158"/>
  <c r="HY21" i="158"/>
  <c r="HN27" i="158"/>
  <c r="IP24" i="158"/>
  <c r="HT22" i="158"/>
  <c r="IP73" i="158"/>
  <c r="JA56" i="159"/>
  <c r="HU56" i="159"/>
  <c r="IK56" i="159"/>
  <c r="JH42" i="159"/>
  <c r="HR42" i="159"/>
  <c r="HW42" i="159"/>
  <c r="AV14" i="244"/>
  <c r="GE73" i="110" s="1"/>
  <c r="CG16" i="244"/>
  <c r="CH16" i="244" s="1"/>
  <c r="CD17" i="244"/>
  <c r="CE17" i="244" s="1"/>
  <c r="CG20" i="244"/>
  <c r="CH20" i="244" s="1"/>
  <c r="CD21" i="244"/>
  <c r="CE21" i="244" s="1"/>
  <c r="CG24" i="244"/>
  <c r="CH24" i="244" s="1"/>
  <c r="CD25" i="244"/>
  <c r="CE25" i="244" s="1"/>
  <c r="CG28" i="244"/>
  <c r="CH28" i="244" s="1"/>
  <c r="CD29" i="244"/>
  <c r="CE29" i="244" s="1"/>
  <c r="BQ31" i="244"/>
  <c r="BR31" i="244" s="1"/>
  <c r="AY14" i="244"/>
  <c r="GH73" i="110" s="1"/>
  <c r="R12" i="244"/>
  <c r="BK12" i="244" s="1"/>
  <c r="BL12" i="244" s="1"/>
  <c r="BH14" i="244"/>
  <c r="BI14" i="244" s="1"/>
  <c r="BH16" i="244"/>
  <c r="BI16" i="244" s="1"/>
  <c r="BH20" i="244"/>
  <c r="BI20" i="244" s="1"/>
  <c r="BH24" i="244"/>
  <c r="BI24" i="244" s="1"/>
  <c r="BH28" i="244"/>
  <c r="BI28" i="244" s="1"/>
  <c r="CG31" i="244"/>
  <c r="CH31" i="244" s="1"/>
  <c r="JA36" i="159"/>
  <c r="HU36" i="159"/>
  <c r="IS36" i="159"/>
  <c r="HM36" i="159"/>
  <c r="IK36" i="159"/>
  <c r="HE36" i="159"/>
  <c r="C36" i="159"/>
  <c r="F36" i="159" s="1"/>
  <c r="GW36" i="159"/>
  <c r="JI56" i="159"/>
  <c r="HE56" i="159"/>
  <c r="HM56" i="159"/>
  <c r="IS56" i="159"/>
  <c r="JI57" i="159"/>
  <c r="GS57" i="159"/>
  <c r="HQ57" i="159"/>
  <c r="IW57" i="159"/>
  <c r="HV46" i="159"/>
  <c r="IL46" i="159"/>
  <c r="JG47" i="159"/>
  <c r="II47" i="159"/>
  <c r="HO47" i="159"/>
  <c r="GU47" i="159"/>
  <c r="IY47" i="159"/>
  <c r="IE47" i="159"/>
  <c r="HK47" i="159"/>
  <c r="IU47" i="159"/>
  <c r="IA47" i="159"/>
  <c r="HC47" i="159"/>
  <c r="JK47" i="159"/>
  <c r="IQ47" i="159"/>
  <c r="HS47" i="159"/>
  <c r="GY47" i="159"/>
  <c r="GW57" i="159"/>
  <c r="IA57" i="159"/>
  <c r="JB57" i="159"/>
  <c r="IG41" i="159"/>
  <c r="GW56" i="159"/>
  <c r="IC56" i="159"/>
  <c r="JM57" i="159"/>
  <c r="HF57" i="159"/>
  <c r="IG57" i="159"/>
  <c r="IX38" i="159"/>
  <c r="IR38" i="159"/>
  <c r="HB38" i="159"/>
  <c r="IM38" i="159"/>
  <c r="GV38" i="159"/>
  <c r="HR38" i="159"/>
  <c r="IX42" i="159"/>
  <c r="GV42" i="159"/>
  <c r="IM42" i="159"/>
  <c r="HQ43" i="159"/>
  <c r="JE43" i="159"/>
  <c r="GS45" i="159"/>
  <c r="HI45" i="159"/>
  <c r="HY45" i="159"/>
  <c r="IO45" i="159"/>
  <c r="JE45" i="159"/>
  <c r="IW48" i="159"/>
  <c r="IJ58" i="159"/>
  <c r="IS30" i="158"/>
  <c r="FY51" i="158"/>
  <c r="GO51" i="158"/>
  <c r="HF51" i="158"/>
  <c r="IL51" i="158"/>
  <c r="IO28" i="158"/>
  <c r="GS21" i="158"/>
  <c r="HA27" i="158"/>
  <c r="C24" i="158"/>
  <c r="F24" i="158" s="1"/>
  <c r="FX24" i="158"/>
  <c r="HD24" i="158"/>
  <c r="IJ24" i="158"/>
  <c r="GN22" i="158"/>
  <c r="C73" i="158"/>
  <c r="F73" i="158" s="1"/>
  <c r="HB42" i="159"/>
  <c r="IR42" i="159"/>
  <c r="HY43" i="159"/>
  <c r="C45" i="159"/>
  <c r="F45" i="159" s="1"/>
  <c r="GW45" i="159"/>
  <c r="HM45" i="159"/>
  <c r="IC45" i="159"/>
  <c r="IS45" i="159"/>
  <c r="HF46" i="159"/>
  <c r="JM48" i="159"/>
  <c r="IP50" i="159"/>
  <c r="HB50" i="159"/>
  <c r="IZ58" i="159"/>
  <c r="FZ51" i="158"/>
  <c r="GP51" i="158"/>
  <c r="HN51" i="158"/>
  <c r="ID25" i="158"/>
  <c r="HZ25" i="158"/>
  <c r="IJ28" i="158"/>
  <c r="IQ21" i="158"/>
  <c r="HA21" i="158"/>
  <c r="IG21" i="158"/>
  <c r="IR24" i="158"/>
  <c r="GJ24" i="158"/>
  <c r="HP24" i="158"/>
  <c r="IP22" i="158"/>
  <c r="GZ22" i="158"/>
  <c r="IF22" i="158"/>
  <c r="GS43" i="159"/>
  <c r="HA45" i="159"/>
  <c r="HQ45" i="159"/>
  <c r="IG45" i="159"/>
  <c r="IW45" i="159"/>
  <c r="IC51" i="158"/>
  <c r="GG51" i="158"/>
  <c r="GW51" i="158"/>
  <c r="HV51" i="158"/>
  <c r="GD25" i="158"/>
  <c r="C21" i="158"/>
  <c r="F21" i="158" s="1"/>
  <c r="GC21" i="158"/>
  <c r="HI21" i="158"/>
  <c r="C27" i="158"/>
  <c r="F27" i="158" s="1"/>
  <c r="GF27" i="158"/>
  <c r="GN24" i="158"/>
  <c r="HT24" i="158"/>
  <c r="C22" i="158"/>
  <c r="F22" i="158" s="1"/>
  <c r="FX22" i="158"/>
  <c r="HD22" i="158"/>
  <c r="HT58" i="159"/>
  <c r="GH51" i="158"/>
  <c r="GX51" i="158"/>
  <c r="ID51" i="158"/>
  <c r="GK21" i="158"/>
  <c r="HQ21" i="158"/>
  <c r="GP27" i="158"/>
  <c r="GZ24" i="158"/>
  <c r="IF24" i="158"/>
  <c r="GJ22" i="158"/>
  <c r="HP22" i="158"/>
  <c r="AY12" i="244"/>
  <c r="GH132" i="110" s="1"/>
  <c r="CJ12" i="244"/>
  <c r="CK12" i="244" s="1"/>
  <c r="U4" i="159" s="1"/>
  <c r="BQ12" i="244"/>
  <c r="BR12" i="244" s="1"/>
  <c r="CG12" i="244"/>
  <c r="CH12" i="244" s="1"/>
  <c r="T4" i="159" s="1"/>
  <c r="AX12" i="244"/>
  <c r="GG132" i="110" s="1"/>
  <c r="BN12" i="244"/>
  <c r="BO12" i="244" s="1"/>
  <c r="BN26" i="244"/>
  <c r="BO26" i="244" s="1"/>
  <c r="CA26" i="244"/>
  <c r="CB26" i="244" s="1"/>
  <c r="BN30" i="244"/>
  <c r="BO30" i="244" s="1"/>
  <c r="JM44" i="159"/>
  <c r="JI44" i="159"/>
  <c r="JE44" i="159"/>
  <c r="JA44" i="159"/>
  <c r="IW44" i="159"/>
  <c r="IS44" i="159"/>
  <c r="IO44" i="159"/>
  <c r="IK44" i="159"/>
  <c r="IG44" i="159"/>
  <c r="IC44" i="159"/>
  <c r="HY44" i="159"/>
  <c r="HU44" i="159"/>
  <c r="HQ44" i="159"/>
  <c r="HM44" i="159"/>
  <c r="HI44" i="159"/>
  <c r="HE44" i="159"/>
  <c r="HA44" i="159"/>
  <c r="GW44" i="159"/>
  <c r="GS44" i="159"/>
  <c r="C44" i="159"/>
  <c r="F44" i="159" s="1"/>
  <c r="JL44" i="159"/>
  <c r="JD44" i="159"/>
  <c r="IV44" i="159"/>
  <c r="IN44" i="159"/>
  <c r="IF44" i="159"/>
  <c r="HX44" i="159"/>
  <c r="HP44" i="159"/>
  <c r="HH44" i="159"/>
  <c r="GZ44" i="159"/>
  <c r="GR44" i="159"/>
  <c r="D44" i="159"/>
  <c r="JJ44" i="159"/>
  <c r="JB44" i="159"/>
  <c r="IT44" i="159"/>
  <c r="IL44" i="159"/>
  <c r="ID44" i="159"/>
  <c r="HV44" i="159"/>
  <c r="HN44" i="159"/>
  <c r="HF44" i="159"/>
  <c r="GX44" i="159"/>
  <c r="JH44" i="159"/>
  <c r="IZ44" i="159"/>
  <c r="IR44" i="159"/>
  <c r="IJ44" i="159"/>
  <c r="IB44" i="159"/>
  <c r="HT44" i="159"/>
  <c r="HL44" i="159"/>
  <c r="HD44" i="159"/>
  <c r="GV44" i="159"/>
  <c r="JF44" i="159"/>
  <c r="HZ44" i="159"/>
  <c r="GT44" i="159"/>
  <c r="IX44" i="159"/>
  <c r="HR44" i="159"/>
  <c r="IP44" i="159"/>
  <c r="HJ44" i="159"/>
  <c r="IH44" i="159"/>
  <c r="CA18" i="244"/>
  <c r="CB18" i="244" s="1"/>
  <c r="BN22" i="244"/>
  <c r="BO22" i="244" s="1"/>
  <c r="CA22" i="244"/>
  <c r="CB22" i="244" s="1"/>
  <c r="BQ14" i="244"/>
  <c r="BR14" i="244" s="1"/>
  <c r="CJ15" i="244"/>
  <c r="CK15" i="244" s="1"/>
  <c r="U8" i="159" s="1"/>
  <c r="BE16" i="244"/>
  <c r="BF16" i="244" s="1"/>
  <c r="BQ16" i="244"/>
  <c r="BR16" i="244" s="1"/>
  <c r="CD16" i="244"/>
  <c r="CE16" i="244" s="1"/>
  <c r="BH17" i="244"/>
  <c r="BI17" i="244" s="1"/>
  <c r="CG17" i="244"/>
  <c r="CH17" i="244" s="1"/>
  <c r="BK18" i="244"/>
  <c r="BL18" i="244" s="1"/>
  <c r="BX18" i="244"/>
  <c r="BY18" i="244" s="1"/>
  <c r="CJ18" i="244"/>
  <c r="CK18" i="244" s="1"/>
  <c r="BE20" i="244"/>
  <c r="BF20" i="244" s="1"/>
  <c r="BQ20" i="244"/>
  <c r="BR20" i="244" s="1"/>
  <c r="CD20" i="244"/>
  <c r="CE20" i="244" s="1"/>
  <c r="BH21" i="244"/>
  <c r="BI21" i="244" s="1"/>
  <c r="CG21" i="244"/>
  <c r="CH21" i="244" s="1"/>
  <c r="BK22" i="244"/>
  <c r="BL22" i="244" s="1"/>
  <c r="BX22" i="244"/>
  <c r="BY22" i="244" s="1"/>
  <c r="CJ22" i="244"/>
  <c r="CK22" i="244" s="1"/>
  <c r="BE24" i="244"/>
  <c r="BF24" i="244" s="1"/>
  <c r="BQ24" i="244"/>
  <c r="BR24" i="244" s="1"/>
  <c r="CD24" i="244"/>
  <c r="CE24" i="244" s="1"/>
  <c r="BH25" i="244"/>
  <c r="BI25" i="244" s="1"/>
  <c r="CG25" i="244"/>
  <c r="CH25" i="244" s="1"/>
  <c r="BK26" i="244"/>
  <c r="BL26" i="244" s="1"/>
  <c r="BX26" i="244"/>
  <c r="BY26" i="244" s="1"/>
  <c r="CJ26" i="244"/>
  <c r="CK26" i="244" s="1"/>
  <c r="BE28" i="244"/>
  <c r="BF28" i="244" s="1"/>
  <c r="BQ28" i="244"/>
  <c r="BR28" i="244" s="1"/>
  <c r="CD28" i="244"/>
  <c r="CE28" i="244" s="1"/>
  <c r="BH29" i="244"/>
  <c r="BI29" i="244" s="1"/>
  <c r="CG29" i="244"/>
  <c r="CH29" i="244" s="1"/>
  <c r="BK30" i="244"/>
  <c r="BL30" i="244" s="1"/>
  <c r="BX30" i="244"/>
  <c r="BY30" i="244" s="1"/>
  <c r="CJ30" i="244"/>
  <c r="CK30" i="244" s="1"/>
  <c r="JI40" i="159"/>
  <c r="JD40" i="159"/>
  <c r="IX40" i="159"/>
  <c r="IS40" i="159"/>
  <c r="IN40" i="159"/>
  <c r="IH40" i="159"/>
  <c r="IC40" i="159"/>
  <c r="HX40" i="159"/>
  <c r="HR40" i="159"/>
  <c r="HM40" i="159"/>
  <c r="HH40" i="159"/>
  <c r="HB40" i="159"/>
  <c r="GW40" i="159"/>
  <c r="GR40" i="159"/>
  <c r="D40" i="159"/>
  <c r="JM40" i="159"/>
  <c r="JH40" i="159"/>
  <c r="JB40" i="159"/>
  <c r="IW40" i="159"/>
  <c r="IR40" i="159"/>
  <c r="IL40" i="159"/>
  <c r="IG40" i="159"/>
  <c r="IB40" i="159"/>
  <c r="HV40" i="159"/>
  <c r="HQ40" i="159"/>
  <c r="HL40" i="159"/>
  <c r="HF40" i="159"/>
  <c r="HA40" i="159"/>
  <c r="GV40" i="159"/>
  <c r="C40" i="159"/>
  <c r="F40" i="159" s="1"/>
  <c r="JL40" i="159"/>
  <c r="JF40" i="159"/>
  <c r="JA40" i="159"/>
  <c r="IV40" i="159"/>
  <c r="IP40" i="159"/>
  <c r="IK40" i="159"/>
  <c r="IF40" i="159"/>
  <c r="HZ40" i="159"/>
  <c r="HU40" i="159"/>
  <c r="HP40" i="159"/>
  <c r="HJ40" i="159"/>
  <c r="HE40" i="159"/>
  <c r="GZ40" i="159"/>
  <c r="GT40" i="159"/>
  <c r="JE40" i="159"/>
  <c r="IJ40" i="159"/>
  <c r="HN40" i="159"/>
  <c r="GS40" i="159"/>
  <c r="IZ40" i="159"/>
  <c r="ID40" i="159"/>
  <c r="HI40" i="159"/>
  <c r="IT40" i="159"/>
  <c r="HY40" i="159"/>
  <c r="HD40" i="159"/>
  <c r="HT40" i="159"/>
  <c r="BH30" i="244"/>
  <c r="BI30" i="244" s="1"/>
  <c r="IO40" i="159"/>
  <c r="JJ41" i="159"/>
  <c r="JE41" i="159"/>
  <c r="IY41" i="159"/>
  <c r="IT41" i="159"/>
  <c r="IO41" i="159"/>
  <c r="II41" i="159"/>
  <c r="ID41" i="159"/>
  <c r="HY41" i="159"/>
  <c r="HS41" i="159"/>
  <c r="HN41" i="159"/>
  <c r="HI41" i="159"/>
  <c r="HC41" i="159"/>
  <c r="GX41" i="159"/>
  <c r="GS41" i="159"/>
  <c r="D41" i="159"/>
  <c r="IW41" i="159"/>
  <c r="IA41" i="159"/>
  <c r="HF41" i="159"/>
  <c r="JM41" i="159"/>
  <c r="IQ41" i="159"/>
  <c r="HV41" i="159"/>
  <c r="HA41" i="159"/>
  <c r="C41" i="159"/>
  <c r="F41" i="159" s="1"/>
  <c r="JG41" i="159"/>
  <c r="IL41" i="159"/>
  <c r="HQ41" i="159"/>
  <c r="GU41" i="159"/>
  <c r="BN18" i="244"/>
  <c r="BO18" i="244" s="1"/>
  <c r="JJ40" i="159"/>
  <c r="HK41" i="159"/>
  <c r="HB44" i="159"/>
  <c r="JA49" i="159"/>
  <c r="IH49" i="159"/>
  <c r="HR49" i="159"/>
  <c r="HB49" i="159"/>
  <c r="IV49" i="159"/>
  <c r="ID49" i="159"/>
  <c r="HN49" i="159"/>
  <c r="GX49" i="159"/>
  <c r="D49" i="159"/>
  <c r="JL49" i="159"/>
  <c r="IP49" i="159"/>
  <c r="HZ49" i="159"/>
  <c r="HJ49" i="159"/>
  <c r="GT49" i="159"/>
  <c r="IL49" i="159"/>
  <c r="HV49" i="159"/>
  <c r="HF49" i="159"/>
  <c r="JL36" i="159"/>
  <c r="JH36" i="159"/>
  <c r="JD36" i="159"/>
  <c r="IZ36" i="159"/>
  <c r="IV36" i="159"/>
  <c r="IR36" i="159"/>
  <c r="IN36" i="159"/>
  <c r="IJ36" i="159"/>
  <c r="IF36" i="159"/>
  <c r="IB36" i="159"/>
  <c r="HX36" i="159"/>
  <c r="HT36" i="159"/>
  <c r="HP36" i="159"/>
  <c r="HL36" i="159"/>
  <c r="HH36" i="159"/>
  <c r="HD36" i="159"/>
  <c r="GZ36" i="159"/>
  <c r="GV36" i="159"/>
  <c r="GR36" i="159"/>
  <c r="JJ36" i="159"/>
  <c r="JF36" i="159"/>
  <c r="JB36" i="159"/>
  <c r="IX36" i="159"/>
  <c r="IT36" i="159"/>
  <c r="IP36" i="159"/>
  <c r="IL36" i="159"/>
  <c r="IH36" i="159"/>
  <c r="ID36" i="159"/>
  <c r="HZ36" i="159"/>
  <c r="HV36" i="159"/>
  <c r="HR36" i="159"/>
  <c r="HN36" i="159"/>
  <c r="HJ36" i="159"/>
  <c r="HF36" i="159"/>
  <c r="HB36" i="159"/>
  <c r="GX36" i="159"/>
  <c r="GT36" i="159"/>
  <c r="D36" i="159"/>
  <c r="GQ36" i="159"/>
  <c r="GY36" i="159"/>
  <c r="HG36" i="159"/>
  <c r="HO36" i="159"/>
  <c r="HW36" i="159"/>
  <c r="IE36" i="159"/>
  <c r="IM36" i="159"/>
  <c r="IU36" i="159"/>
  <c r="JC36" i="159"/>
  <c r="JK36" i="159"/>
  <c r="JL56" i="159"/>
  <c r="JH56" i="159"/>
  <c r="JD56" i="159"/>
  <c r="IZ56" i="159"/>
  <c r="IV56" i="159"/>
  <c r="IR56" i="159"/>
  <c r="IN56" i="159"/>
  <c r="IJ56" i="159"/>
  <c r="IF56" i="159"/>
  <c r="IB56" i="159"/>
  <c r="HX56" i="159"/>
  <c r="HT56" i="159"/>
  <c r="HP56" i="159"/>
  <c r="HL56" i="159"/>
  <c r="HH56" i="159"/>
  <c r="HD56" i="159"/>
  <c r="GZ56" i="159"/>
  <c r="GV56" i="159"/>
  <c r="GR56" i="159"/>
  <c r="JJ56" i="159"/>
  <c r="JF56" i="159"/>
  <c r="JB56" i="159"/>
  <c r="IX56" i="159"/>
  <c r="IT56" i="159"/>
  <c r="IP56" i="159"/>
  <c r="IL56" i="159"/>
  <c r="IH56" i="159"/>
  <c r="ID56" i="159"/>
  <c r="HZ56" i="159"/>
  <c r="HV56" i="159"/>
  <c r="HR56" i="159"/>
  <c r="HN56" i="159"/>
  <c r="HJ56" i="159"/>
  <c r="HF56" i="159"/>
  <c r="HB56" i="159"/>
  <c r="GX56" i="159"/>
  <c r="GT56" i="159"/>
  <c r="D56" i="159"/>
  <c r="GQ56" i="159"/>
  <c r="GY56" i="159"/>
  <c r="HG56" i="159"/>
  <c r="HO56" i="159"/>
  <c r="HW56" i="159"/>
  <c r="IE56" i="159"/>
  <c r="IM56" i="159"/>
  <c r="IU56" i="159"/>
  <c r="JC56" i="159"/>
  <c r="JK56" i="159"/>
  <c r="GS36" i="159"/>
  <c r="HA36" i="159"/>
  <c r="HI36" i="159"/>
  <c r="HQ36" i="159"/>
  <c r="HY36" i="159"/>
  <c r="IG36" i="159"/>
  <c r="IO36" i="159"/>
  <c r="IW36" i="159"/>
  <c r="JE36" i="159"/>
  <c r="JM36" i="159"/>
  <c r="GS56" i="159"/>
  <c r="HA56" i="159"/>
  <c r="HI56" i="159"/>
  <c r="HQ56" i="159"/>
  <c r="HY56" i="159"/>
  <c r="IG56" i="159"/>
  <c r="IO56" i="159"/>
  <c r="IW56" i="159"/>
  <c r="JE56" i="159"/>
  <c r="JM56" i="159"/>
  <c r="HA57" i="159"/>
  <c r="HV57" i="159"/>
  <c r="IQ57" i="159"/>
  <c r="HG38" i="159"/>
  <c r="IB38" i="159"/>
  <c r="HG42" i="159"/>
  <c r="IB42" i="159"/>
  <c r="JI43" i="159"/>
  <c r="JA43" i="159"/>
  <c r="IS43" i="159"/>
  <c r="IK43" i="159"/>
  <c r="IC43" i="159"/>
  <c r="HU43" i="159"/>
  <c r="HM43" i="159"/>
  <c r="HE43" i="159"/>
  <c r="GW43" i="159"/>
  <c r="C43" i="159"/>
  <c r="F43" i="159" s="1"/>
  <c r="JG43" i="159"/>
  <c r="IY43" i="159"/>
  <c r="IQ43" i="159"/>
  <c r="II43" i="159"/>
  <c r="IA43" i="159"/>
  <c r="HS43" i="159"/>
  <c r="HK43" i="159"/>
  <c r="HC43" i="159"/>
  <c r="GU43" i="159"/>
  <c r="HA43" i="159"/>
  <c r="IG43" i="159"/>
  <c r="JM43" i="159"/>
  <c r="JB46" i="159"/>
  <c r="GU36" i="159"/>
  <c r="HC36" i="159"/>
  <c r="HK36" i="159"/>
  <c r="HS36" i="159"/>
  <c r="IA36" i="159"/>
  <c r="II36" i="159"/>
  <c r="IQ36" i="159"/>
  <c r="IY36" i="159"/>
  <c r="JG36" i="159"/>
  <c r="GU56" i="159"/>
  <c r="HC56" i="159"/>
  <c r="HK56" i="159"/>
  <c r="HS56" i="159"/>
  <c r="IA56" i="159"/>
  <c r="II56" i="159"/>
  <c r="IQ56" i="159"/>
  <c r="IY56" i="159"/>
  <c r="JG56" i="159"/>
  <c r="JM38" i="159"/>
  <c r="JI38" i="159"/>
  <c r="JE38" i="159"/>
  <c r="JA38" i="159"/>
  <c r="IW38" i="159"/>
  <c r="IS38" i="159"/>
  <c r="IO38" i="159"/>
  <c r="IK38" i="159"/>
  <c r="IG38" i="159"/>
  <c r="IC38" i="159"/>
  <c r="HY38" i="159"/>
  <c r="HU38" i="159"/>
  <c r="HQ38" i="159"/>
  <c r="HM38" i="159"/>
  <c r="HI38" i="159"/>
  <c r="HE38" i="159"/>
  <c r="HA38" i="159"/>
  <c r="GW38" i="159"/>
  <c r="GS38" i="159"/>
  <c r="C38" i="159"/>
  <c r="F38" i="159" s="1"/>
  <c r="JL38" i="159"/>
  <c r="JG38" i="159"/>
  <c r="JB38" i="159"/>
  <c r="IV38" i="159"/>
  <c r="IQ38" i="159"/>
  <c r="IL38" i="159"/>
  <c r="IF38" i="159"/>
  <c r="IA38" i="159"/>
  <c r="HV38" i="159"/>
  <c r="HP38" i="159"/>
  <c r="HK38" i="159"/>
  <c r="HF38" i="159"/>
  <c r="GZ38" i="159"/>
  <c r="GU38" i="159"/>
  <c r="D38" i="159"/>
  <c r="JK38" i="159"/>
  <c r="JF38" i="159"/>
  <c r="IZ38" i="159"/>
  <c r="IU38" i="159"/>
  <c r="IP38" i="159"/>
  <c r="IJ38" i="159"/>
  <c r="IE38" i="159"/>
  <c r="HZ38" i="159"/>
  <c r="HT38" i="159"/>
  <c r="HO38" i="159"/>
  <c r="HJ38" i="159"/>
  <c r="HD38" i="159"/>
  <c r="GY38" i="159"/>
  <c r="GT38" i="159"/>
  <c r="JJ38" i="159"/>
  <c r="JD38" i="159"/>
  <c r="IY38" i="159"/>
  <c r="IT38" i="159"/>
  <c r="IN38" i="159"/>
  <c r="II38" i="159"/>
  <c r="ID38" i="159"/>
  <c r="HX38" i="159"/>
  <c r="HS38" i="159"/>
  <c r="HN38" i="159"/>
  <c r="HH38" i="159"/>
  <c r="HC38" i="159"/>
  <c r="GX38" i="159"/>
  <c r="GR38" i="159"/>
  <c r="GQ38" i="159"/>
  <c r="HL38" i="159"/>
  <c r="IH38" i="159"/>
  <c r="JC38" i="159"/>
  <c r="JM42" i="159"/>
  <c r="JI42" i="159"/>
  <c r="JE42" i="159"/>
  <c r="JA42" i="159"/>
  <c r="IW42" i="159"/>
  <c r="IS42" i="159"/>
  <c r="IO42" i="159"/>
  <c r="IK42" i="159"/>
  <c r="IG42" i="159"/>
  <c r="IC42" i="159"/>
  <c r="HY42" i="159"/>
  <c r="HU42" i="159"/>
  <c r="HQ42" i="159"/>
  <c r="HM42" i="159"/>
  <c r="HI42" i="159"/>
  <c r="HE42" i="159"/>
  <c r="HA42" i="159"/>
  <c r="GW42" i="159"/>
  <c r="GS42" i="159"/>
  <c r="C42" i="159"/>
  <c r="F42" i="159" s="1"/>
  <c r="JL42" i="159"/>
  <c r="JG42" i="159"/>
  <c r="JB42" i="159"/>
  <c r="IV42" i="159"/>
  <c r="IQ42" i="159"/>
  <c r="IL42" i="159"/>
  <c r="IF42" i="159"/>
  <c r="IA42" i="159"/>
  <c r="HV42" i="159"/>
  <c r="HP42" i="159"/>
  <c r="HK42" i="159"/>
  <c r="HF42" i="159"/>
  <c r="GZ42" i="159"/>
  <c r="GU42" i="159"/>
  <c r="D42" i="159"/>
  <c r="JK42" i="159"/>
  <c r="JF42" i="159"/>
  <c r="IZ42" i="159"/>
  <c r="IU42" i="159"/>
  <c r="IP42" i="159"/>
  <c r="IJ42" i="159"/>
  <c r="IE42" i="159"/>
  <c r="HZ42" i="159"/>
  <c r="HT42" i="159"/>
  <c r="HO42" i="159"/>
  <c r="HJ42" i="159"/>
  <c r="HD42" i="159"/>
  <c r="GY42" i="159"/>
  <c r="GT42" i="159"/>
  <c r="JJ42" i="159"/>
  <c r="JD42" i="159"/>
  <c r="IY42" i="159"/>
  <c r="IT42" i="159"/>
  <c r="IN42" i="159"/>
  <c r="II42" i="159"/>
  <c r="ID42" i="159"/>
  <c r="HX42" i="159"/>
  <c r="HS42" i="159"/>
  <c r="HN42" i="159"/>
  <c r="HH42" i="159"/>
  <c r="HC42" i="159"/>
  <c r="GX42" i="159"/>
  <c r="GR42" i="159"/>
  <c r="GQ42" i="159"/>
  <c r="HL42" i="159"/>
  <c r="IH42" i="159"/>
  <c r="JC42" i="159"/>
  <c r="JI48" i="159"/>
  <c r="IS48" i="159"/>
  <c r="IC48" i="159"/>
  <c r="HM48" i="159"/>
  <c r="GW48" i="159"/>
  <c r="C48" i="159"/>
  <c r="F48" i="159" s="1"/>
  <c r="JE48" i="159"/>
  <c r="IO48" i="159"/>
  <c r="HY48" i="159"/>
  <c r="HI48" i="159"/>
  <c r="GS48" i="159"/>
  <c r="JA48" i="159"/>
  <c r="IK48" i="159"/>
  <c r="HU48" i="159"/>
  <c r="HE48" i="159"/>
  <c r="IG48" i="159"/>
  <c r="D57" i="159"/>
  <c r="GT57" i="159"/>
  <c r="GX57" i="159"/>
  <c r="HB57" i="159"/>
  <c r="HG57" i="159"/>
  <c r="HM57" i="159"/>
  <c r="HR57" i="159"/>
  <c r="HW57" i="159"/>
  <c r="IC57" i="159"/>
  <c r="IH57" i="159"/>
  <c r="IM57" i="159"/>
  <c r="IS57" i="159"/>
  <c r="IX57" i="159"/>
  <c r="JC57" i="159"/>
  <c r="JL41" i="159"/>
  <c r="JH41" i="159"/>
  <c r="JD41" i="159"/>
  <c r="IZ41" i="159"/>
  <c r="IV41" i="159"/>
  <c r="IR41" i="159"/>
  <c r="IN41" i="159"/>
  <c r="IJ41" i="159"/>
  <c r="IF41" i="159"/>
  <c r="IB41" i="159"/>
  <c r="HX41" i="159"/>
  <c r="HT41" i="159"/>
  <c r="HP41" i="159"/>
  <c r="HL41" i="159"/>
  <c r="HH41" i="159"/>
  <c r="HD41" i="159"/>
  <c r="GZ41" i="159"/>
  <c r="GV41" i="159"/>
  <c r="GR41" i="159"/>
  <c r="GQ41" i="159"/>
  <c r="GW41" i="159"/>
  <c r="HB41" i="159"/>
  <c r="HG41" i="159"/>
  <c r="HM41" i="159"/>
  <c r="HR41" i="159"/>
  <c r="HW41" i="159"/>
  <c r="IC41" i="159"/>
  <c r="IH41" i="159"/>
  <c r="IM41" i="159"/>
  <c r="IS41" i="159"/>
  <c r="IX41" i="159"/>
  <c r="JC41" i="159"/>
  <c r="JI41" i="159"/>
  <c r="JL45" i="159"/>
  <c r="JH45" i="159"/>
  <c r="JD45" i="159"/>
  <c r="IZ45" i="159"/>
  <c r="IV45" i="159"/>
  <c r="IR45" i="159"/>
  <c r="IN45" i="159"/>
  <c r="IJ45" i="159"/>
  <c r="IF45" i="159"/>
  <c r="IB45" i="159"/>
  <c r="HX45" i="159"/>
  <c r="HT45" i="159"/>
  <c r="HP45" i="159"/>
  <c r="HL45" i="159"/>
  <c r="HH45" i="159"/>
  <c r="HD45" i="159"/>
  <c r="GZ45" i="159"/>
  <c r="GV45" i="159"/>
  <c r="GR45" i="159"/>
  <c r="JJ45" i="159"/>
  <c r="JF45" i="159"/>
  <c r="JB45" i="159"/>
  <c r="IX45" i="159"/>
  <c r="IT45" i="159"/>
  <c r="IP45" i="159"/>
  <c r="IL45" i="159"/>
  <c r="IH45" i="159"/>
  <c r="ID45" i="159"/>
  <c r="HZ45" i="159"/>
  <c r="HV45" i="159"/>
  <c r="HR45" i="159"/>
  <c r="HN45" i="159"/>
  <c r="HJ45" i="159"/>
  <c r="HF45" i="159"/>
  <c r="HB45" i="159"/>
  <c r="GX45" i="159"/>
  <c r="GT45" i="159"/>
  <c r="D45" i="159"/>
  <c r="GQ45" i="159"/>
  <c r="GY45" i="159"/>
  <c r="HG45" i="159"/>
  <c r="HO45" i="159"/>
  <c r="HW45" i="159"/>
  <c r="IE45" i="159"/>
  <c r="IM45" i="159"/>
  <c r="IU45" i="159"/>
  <c r="JC45" i="159"/>
  <c r="JK45" i="159"/>
  <c r="D46" i="159"/>
  <c r="JM46" i="159"/>
  <c r="GT46" i="159"/>
  <c r="HJ46" i="159"/>
  <c r="HZ46" i="159"/>
  <c r="IP46" i="159"/>
  <c r="HJ50" i="159"/>
  <c r="JL58" i="159"/>
  <c r="JD58" i="159"/>
  <c r="IV58" i="159"/>
  <c r="IN58" i="159"/>
  <c r="IF58" i="159"/>
  <c r="HX58" i="159"/>
  <c r="HP58" i="159"/>
  <c r="HH58" i="159"/>
  <c r="GZ58" i="159"/>
  <c r="GR58" i="159"/>
  <c r="C58" i="159"/>
  <c r="F58" i="159" s="1"/>
  <c r="JI58" i="159"/>
  <c r="JA58" i="159"/>
  <c r="IS58" i="159"/>
  <c r="IK58" i="159"/>
  <c r="IC58" i="159"/>
  <c r="HU58" i="159"/>
  <c r="HM58" i="159"/>
  <c r="HE58" i="159"/>
  <c r="GW58" i="159"/>
  <c r="HL58" i="159"/>
  <c r="IR58" i="159"/>
  <c r="JL57" i="159"/>
  <c r="JH57" i="159"/>
  <c r="JD57" i="159"/>
  <c r="IZ57" i="159"/>
  <c r="IV57" i="159"/>
  <c r="IR57" i="159"/>
  <c r="IN57" i="159"/>
  <c r="IJ57" i="159"/>
  <c r="IF57" i="159"/>
  <c r="IB57" i="159"/>
  <c r="HX57" i="159"/>
  <c r="HT57" i="159"/>
  <c r="HP57" i="159"/>
  <c r="HL57" i="159"/>
  <c r="HH57" i="159"/>
  <c r="HD57" i="159"/>
  <c r="GQ57" i="159"/>
  <c r="GU57" i="159"/>
  <c r="GY57" i="159"/>
  <c r="HC57" i="159"/>
  <c r="HI57" i="159"/>
  <c r="HN57" i="159"/>
  <c r="HS57" i="159"/>
  <c r="HY57" i="159"/>
  <c r="ID57" i="159"/>
  <c r="II57" i="159"/>
  <c r="IO57" i="159"/>
  <c r="IT57" i="159"/>
  <c r="IY57" i="159"/>
  <c r="JE57" i="159"/>
  <c r="JJ57" i="159"/>
  <c r="JL46" i="159"/>
  <c r="JH46" i="159"/>
  <c r="JD46" i="159"/>
  <c r="IZ46" i="159"/>
  <c r="IV46" i="159"/>
  <c r="IR46" i="159"/>
  <c r="IN46" i="159"/>
  <c r="IJ46" i="159"/>
  <c r="IF46" i="159"/>
  <c r="IB46" i="159"/>
  <c r="HX46" i="159"/>
  <c r="HT46" i="159"/>
  <c r="HP46" i="159"/>
  <c r="HL46" i="159"/>
  <c r="HH46" i="159"/>
  <c r="HD46" i="159"/>
  <c r="GZ46" i="159"/>
  <c r="GV46" i="159"/>
  <c r="GR46" i="159"/>
  <c r="GX46" i="159"/>
  <c r="HN46" i="159"/>
  <c r="ID46" i="159"/>
  <c r="IT46" i="159"/>
  <c r="JJ46" i="159"/>
  <c r="JL48" i="159"/>
  <c r="IS49" i="159"/>
  <c r="JM50" i="159"/>
  <c r="JI50" i="159"/>
  <c r="JE50" i="159"/>
  <c r="JA50" i="159"/>
  <c r="IW50" i="159"/>
  <c r="IS50" i="159"/>
  <c r="IO50" i="159"/>
  <c r="IK50" i="159"/>
  <c r="IG50" i="159"/>
  <c r="IC50" i="159"/>
  <c r="HY50" i="159"/>
  <c r="HU50" i="159"/>
  <c r="HQ50" i="159"/>
  <c r="HM50" i="159"/>
  <c r="HI50" i="159"/>
  <c r="HE50" i="159"/>
  <c r="JL50" i="159"/>
  <c r="JH50" i="159"/>
  <c r="JD50" i="159"/>
  <c r="IZ50" i="159"/>
  <c r="IV50" i="159"/>
  <c r="IR50" i="159"/>
  <c r="IN50" i="159"/>
  <c r="IJ50" i="159"/>
  <c r="IF50" i="159"/>
  <c r="IB50" i="159"/>
  <c r="HX50" i="159"/>
  <c r="HT50" i="159"/>
  <c r="HP50" i="159"/>
  <c r="HL50" i="159"/>
  <c r="HH50" i="159"/>
  <c r="HD50" i="159"/>
  <c r="GZ50" i="159"/>
  <c r="GV50" i="159"/>
  <c r="GR50" i="159"/>
  <c r="JK50" i="159"/>
  <c r="JC50" i="159"/>
  <c r="IU50" i="159"/>
  <c r="IM50" i="159"/>
  <c r="IE50" i="159"/>
  <c r="HW50" i="159"/>
  <c r="HO50" i="159"/>
  <c r="HG50" i="159"/>
  <c r="HA50" i="159"/>
  <c r="GU50" i="159"/>
  <c r="C50" i="159"/>
  <c r="F50" i="159" s="1"/>
  <c r="JJ50" i="159"/>
  <c r="JB50" i="159"/>
  <c r="IT50" i="159"/>
  <c r="IL50" i="159"/>
  <c r="ID50" i="159"/>
  <c r="HV50" i="159"/>
  <c r="HN50" i="159"/>
  <c r="HF50" i="159"/>
  <c r="GY50" i="159"/>
  <c r="GT50" i="159"/>
  <c r="JG50" i="159"/>
  <c r="IY50" i="159"/>
  <c r="IQ50" i="159"/>
  <c r="II50" i="159"/>
  <c r="IA50" i="159"/>
  <c r="HS50" i="159"/>
  <c r="HK50" i="159"/>
  <c r="HC50" i="159"/>
  <c r="GX50" i="159"/>
  <c r="GS50" i="159"/>
  <c r="GQ50" i="159"/>
  <c r="HR50" i="159"/>
  <c r="IX50" i="159"/>
  <c r="GR57" i="159"/>
  <c r="GV57" i="159"/>
  <c r="GZ57" i="159"/>
  <c r="HE57" i="159"/>
  <c r="HJ57" i="159"/>
  <c r="HO57" i="159"/>
  <c r="HU57" i="159"/>
  <c r="HZ57" i="159"/>
  <c r="IE57" i="159"/>
  <c r="IK57" i="159"/>
  <c r="IP57" i="159"/>
  <c r="IU57" i="159"/>
  <c r="JA57" i="159"/>
  <c r="JF57" i="159"/>
  <c r="JK57" i="159"/>
  <c r="JK40" i="159"/>
  <c r="GT41" i="159"/>
  <c r="GY41" i="159"/>
  <c r="HE41" i="159"/>
  <c r="HJ41" i="159"/>
  <c r="HO41" i="159"/>
  <c r="HU41" i="159"/>
  <c r="HZ41" i="159"/>
  <c r="IE41" i="159"/>
  <c r="IK41" i="159"/>
  <c r="IP41" i="159"/>
  <c r="IU41" i="159"/>
  <c r="JA41" i="159"/>
  <c r="JF41" i="159"/>
  <c r="JK41" i="159"/>
  <c r="JJ43" i="159"/>
  <c r="JF43" i="159"/>
  <c r="JB43" i="159"/>
  <c r="IX43" i="159"/>
  <c r="IT43" i="159"/>
  <c r="IP43" i="159"/>
  <c r="IL43" i="159"/>
  <c r="IH43" i="159"/>
  <c r="ID43" i="159"/>
  <c r="HZ43" i="159"/>
  <c r="HV43" i="159"/>
  <c r="HR43" i="159"/>
  <c r="HN43" i="159"/>
  <c r="HJ43" i="159"/>
  <c r="HF43" i="159"/>
  <c r="HB43" i="159"/>
  <c r="GX43" i="159"/>
  <c r="GT43" i="159"/>
  <c r="D43" i="159"/>
  <c r="JL43" i="159"/>
  <c r="JH43" i="159"/>
  <c r="JD43" i="159"/>
  <c r="IZ43" i="159"/>
  <c r="IV43" i="159"/>
  <c r="IR43" i="159"/>
  <c r="IN43" i="159"/>
  <c r="IJ43" i="159"/>
  <c r="IF43" i="159"/>
  <c r="IB43" i="159"/>
  <c r="HX43" i="159"/>
  <c r="HT43" i="159"/>
  <c r="HP43" i="159"/>
  <c r="HL43" i="159"/>
  <c r="HH43" i="159"/>
  <c r="HD43" i="159"/>
  <c r="GZ43" i="159"/>
  <c r="GV43" i="159"/>
  <c r="GR43" i="159"/>
  <c r="GQ43" i="159"/>
  <c r="GY43" i="159"/>
  <c r="HG43" i="159"/>
  <c r="HO43" i="159"/>
  <c r="HW43" i="159"/>
  <c r="IE43" i="159"/>
  <c r="IM43" i="159"/>
  <c r="IU43" i="159"/>
  <c r="JC43" i="159"/>
  <c r="JK43" i="159"/>
  <c r="JK44" i="159"/>
  <c r="GU45" i="159"/>
  <c r="HC45" i="159"/>
  <c r="HK45" i="159"/>
  <c r="HS45" i="159"/>
  <c r="IA45" i="159"/>
  <c r="II45" i="159"/>
  <c r="IQ45" i="159"/>
  <c r="IY45" i="159"/>
  <c r="JG45" i="159"/>
  <c r="HB46" i="159"/>
  <c r="HR46" i="159"/>
  <c r="IH46" i="159"/>
  <c r="IX46" i="159"/>
  <c r="JJ47" i="159"/>
  <c r="JF47" i="159"/>
  <c r="JB47" i="159"/>
  <c r="IX47" i="159"/>
  <c r="IT47" i="159"/>
  <c r="IP47" i="159"/>
  <c r="IL47" i="159"/>
  <c r="IH47" i="159"/>
  <c r="ID47" i="159"/>
  <c r="HZ47" i="159"/>
  <c r="HV47" i="159"/>
  <c r="HR47" i="159"/>
  <c r="HN47" i="159"/>
  <c r="HJ47" i="159"/>
  <c r="HF47" i="159"/>
  <c r="HB47" i="159"/>
  <c r="GX47" i="159"/>
  <c r="GT47" i="159"/>
  <c r="D47" i="159"/>
  <c r="JM47" i="159"/>
  <c r="JI47" i="159"/>
  <c r="JE47" i="159"/>
  <c r="JA47" i="159"/>
  <c r="IW47" i="159"/>
  <c r="IS47" i="159"/>
  <c r="IO47" i="159"/>
  <c r="IK47" i="159"/>
  <c r="IG47" i="159"/>
  <c r="IC47" i="159"/>
  <c r="HY47" i="159"/>
  <c r="HU47" i="159"/>
  <c r="HQ47" i="159"/>
  <c r="HM47" i="159"/>
  <c r="HI47" i="159"/>
  <c r="HE47" i="159"/>
  <c r="HA47" i="159"/>
  <c r="GW47" i="159"/>
  <c r="GS47" i="159"/>
  <c r="C47" i="159"/>
  <c r="F47" i="159" s="1"/>
  <c r="JL47" i="159"/>
  <c r="JH47" i="159"/>
  <c r="JD47" i="159"/>
  <c r="IZ47" i="159"/>
  <c r="IV47" i="159"/>
  <c r="IR47" i="159"/>
  <c r="IN47" i="159"/>
  <c r="IJ47" i="159"/>
  <c r="IF47" i="159"/>
  <c r="IB47" i="159"/>
  <c r="HX47" i="159"/>
  <c r="HT47" i="159"/>
  <c r="HP47" i="159"/>
  <c r="HL47" i="159"/>
  <c r="HH47" i="159"/>
  <c r="HD47" i="159"/>
  <c r="GZ47" i="159"/>
  <c r="GV47" i="159"/>
  <c r="GR47" i="159"/>
  <c r="GQ47" i="159"/>
  <c r="HG47" i="159"/>
  <c r="HW47" i="159"/>
  <c r="IM47" i="159"/>
  <c r="JC47" i="159"/>
  <c r="D50" i="159"/>
  <c r="GW50" i="159"/>
  <c r="HZ50" i="159"/>
  <c r="JF50" i="159"/>
  <c r="GV58" i="159"/>
  <c r="IB58" i="159"/>
  <c r="JH58" i="159"/>
  <c r="GQ46" i="159"/>
  <c r="GU46" i="159"/>
  <c r="GY46" i="159"/>
  <c r="HC46" i="159"/>
  <c r="HG46" i="159"/>
  <c r="HK46" i="159"/>
  <c r="HO46" i="159"/>
  <c r="HS46" i="159"/>
  <c r="HW46" i="159"/>
  <c r="IA46" i="159"/>
  <c r="IE46" i="159"/>
  <c r="II46" i="159"/>
  <c r="IM46" i="159"/>
  <c r="IQ46" i="159"/>
  <c r="IU46" i="159"/>
  <c r="IY46" i="159"/>
  <c r="JC46" i="159"/>
  <c r="JG46" i="159"/>
  <c r="JK46" i="159"/>
  <c r="D48" i="159"/>
  <c r="GT48" i="159"/>
  <c r="GX48" i="159"/>
  <c r="HB48" i="159"/>
  <c r="HF48" i="159"/>
  <c r="HJ48" i="159"/>
  <c r="HN48" i="159"/>
  <c r="HR48" i="159"/>
  <c r="HV48" i="159"/>
  <c r="HZ48" i="159"/>
  <c r="ID48" i="159"/>
  <c r="IH48" i="159"/>
  <c r="IL48" i="159"/>
  <c r="IP48" i="159"/>
  <c r="IT48" i="159"/>
  <c r="IX48" i="159"/>
  <c r="JB48" i="159"/>
  <c r="JF48" i="159"/>
  <c r="JJ48" i="159"/>
  <c r="JK49" i="159"/>
  <c r="JG49" i="159"/>
  <c r="JC49" i="159"/>
  <c r="IY49" i="159"/>
  <c r="IU49" i="159"/>
  <c r="IQ49" i="159"/>
  <c r="GQ49" i="159"/>
  <c r="GU49" i="159"/>
  <c r="GY49" i="159"/>
  <c r="HC49" i="159"/>
  <c r="HG49" i="159"/>
  <c r="HK49" i="159"/>
  <c r="HO49" i="159"/>
  <c r="HS49" i="159"/>
  <c r="HW49" i="159"/>
  <c r="IA49" i="159"/>
  <c r="IE49" i="159"/>
  <c r="II49" i="159"/>
  <c r="IM49" i="159"/>
  <c r="IR49" i="159"/>
  <c r="IW49" i="159"/>
  <c r="JB49" i="159"/>
  <c r="JH49" i="159"/>
  <c r="JM49" i="159"/>
  <c r="R76" i="158"/>
  <c r="R3" i="158"/>
  <c r="GQ48" i="159"/>
  <c r="GU48" i="159"/>
  <c r="GY48" i="159"/>
  <c r="HC48" i="159"/>
  <c r="HG48" i="159"/>
  <c r="HK48" i="159"/>
  <c r="HO48" i="159"/>
  <c r="HS48" i="159"/>
  <c r="HW48" i="159"/>
  <c r="IA48" i="159"/>
  <c r="IE48" i="159"/>
  <c r="II48" i="159"/>
  <c r="IM48" i="159"/>
  <c r="IQ48" i="159"/>
  <c r="IU48" i="159"/>
  <c r="IY48" i="159"/>
  <c r="JC48" i="159"/>
  <c r="JG48" i="159"/>
  <c r="JK48" i="159"/>
  <c r="GR49" i="159"/>
  <c r="GV49" i="159"/>
  <c r="GZ49" i="159"/>
  <c r="HD49" i="159"/>
  <c r="HH49" i="159"/>
  <c r="HL49" i="159"/>
  <c r="HP49" i="159"/>
  <c r="HT49" i="159"/>
  <c r="HX49" i="159"/>
  <c r="IB49" i="159"/>
  <c r="IF49" i="159"/>
  <c r="IJ49" i="159"/>
  <c r="IN49" i="159"/>
  <c r="IX49" i="159"/>
  <c r="JD49" i="159"/>
  <c r="JI49" i="159"/>
  <c r="JK58" i="159"/>
  <c r="GQ40" i="159"/>
  <c r="GU40" i="159"/>
  <c r="GY40" i="159"/>
  <c r="HC40" i="159"/>
  <c r="HG40" i="159"/>
  <c r="HK40" i="159"/>
  <c r="HO40" i="159"/>
  <c r="HS40" i="159"/>
  <c r="HW40" i="159"/>
  <c r="IA40" i="159"/>
  <c r="IE40" i="159"/>
  <c r="II40" i="159"/>
  <c r="IM40" i="159"/>
  <c r="IQ40" i="159"/>
  <c r="IU40" i="159"/>
  <c r="IY40" i="159"/>
  <c r="JC40" i="159"/>
  <c r="JG40" i="159"/>
  <c r="GQ44" i="159"/>
  <c r="GU44" i="159"/>
  <c r="GY44" i="159"/>
  <c r="HC44" i="159"/>
  <c r="HG44" i="159"/>
  <c r="HK44" i="159"/>
  <c r="HO44" i="159"/>
  <c r="HS44" i="159"/>
  <c r="HW44" i="159"/>
  <c r="IA44" i="159"/>
  <c r="IE44" i="159"/>
  <c r="II44" i="159"/>
  <c r="IM44" i="159"/>
  <c r="IQ44" i="159"/>
  <c r="IU44" i="159"/>
  <c r="IY44" i="159"/>
  <c r="JC44" i="159"/>
  <c r="JG44" i="159"/>
  <c r="C46" i="159"/>
  <c r="F46" i="159" s="1"/>
  <c r="GS46" i="159"/>
  <c r="GW46" i="159"/>
  <c r="HA46" i="159"/>
  <c r="HE46" i="159"/>
  <c r="HI46" i="159"/>
  <c r="HM46" i="159"/>
  <c r="HQ46" i="159"/>
  <c r="HU46" i="159"/>
  <c r="HY46" i="159"/>
  <c r="IC46" i="159"/>
  <c r="IG46" i="159"/>
  <c r="IK46" i="159"/>
  <c r="IO46" i="159"/>
  <c r="IS46" i="159"/>
  <c r="IW46" i="159"/>
  <c r="JA46" i="159"/>
  <c r="JE46" i="159"/>
  <c r="JI46" i="159"/>
  <c r="GR48" i="159"/>
  <c r="GV48" i="159"/>
  <c r="GZ48" i="159"/>
  <c r="HD48" i="159"/>
  <c r="HH48" i="159"/>
  <c r="HL48" i="159"/>
  <c r="HP48" i="159"/>
  <c r="HT48" i="159"/>
  <c r="HX48" i="159"/>
  <c r="IB48" i="159"/>
  <c r="IF48" i="159"/>
  <c r="IJ48" i="159"/>
  <c r="IN48" i="159"/>
  <c r="IR48" i="159"/>
  <c r="IV48" i="159"/>
  <c r="IZ48" i="159"/>
  <c r="JD48" i="159"/>
  <c r="JH48" i="159"/>
  <c r="C49" i="159"/>
  <c r="F49" i="159" s="1"/>
  <c r="GS49" i="159"/>
  <c r="GW49" i="159"/>
  <c r="HA49" i="159"/>
  <c r="HE49" i="159"/>
  <c r="HI49" i="159"/>
  <c r="HM49" i="159"/>
  <c r="HQ49" i="159"/>
  <c r="HU49" i="159"/>
  <c r="HY49" i="159"/>
  <c r="IC49" i="159"/>
  <c r="IG49" i="159"/>
  <c r="IK49" i="159"/>
  <c r="IO49" i="159"/>
  <c r="IT49" i="159"/>
  <c r="IZ49" i="159"/>
  <c r="JE49" i="159"/>
  <c r="JJ49" i="159"/>
  <c r="GS58" i="159"/>
  <c r="HA58" i="159"/>
  <c r="HI58" i="159"/>
  <c r="HQ58" i="159"/>
  <c r="HY58" i="159"/>
  <c r="IG58" i="159"/>
  <c r="IO58" i="159"/>
  <c r="IW58" i="159"/>
  <c r="JE58" i="159"/>
  <c r="IN30" i="158"/>
  <c r="HT30" i="158"/>
  <c r="HD30" i="158"/>
  <c r="GN30" i="158"/>
  <c r="FX30" i="158"/>
  <c r="C30" i="158"/>
  <c r="F30" i="158" s="1"/>
  <c r="IH30" i="158"/>
  <c r="HP30" i="158"/>
  <c r="GZ30" i="158"/>
  <c r="GJ30" i="158"/>
  <c r="IC30" i="158"/>
  <c r="HL30" i="158"/>
  <c r="GV30" i="158"/>
  <c r="GF30" i="158"/>
  <c r="GR30" i="158"/>
  <c r="D58" i="159"/>
  <c r="GT58" i="159"/>
  <c r="GX58" i="159"/>
  <c r="HB58" i="159"/>
  <c r="HF58" i="159"/>
  <c r="HJ58" i="159"/>
  <c r="HN58" i="159"/>
  <c r="HR58" i="159"/>
  <c r="HV58" i="159"/>
  <c r="HZ58" i="159"/>
  <c r="ID58" i="159"/>
  <c r="IH58" i="159"/>
  <c r="IL58" i="159"/>
  <c r="IP58" i="159"/>
  <c r="IT58" i="159"/>
  <c r="IX58" i="159"/>
  <c r="JB58" i="159"/>
  <c r="JF58" i="159"/>
  <c r="JJ58" i="159"/>
  <c r="Q3" i="158"/>
  <c r="U3" i="158"/>
  <c r="T76" i="158"/>
  <c r="IO30" i="158"/>
  <c r="GQ58" i="159"/>
  <c r="GU58" i="159"/>
  <c r="GY58" i="159"/>
  <c r="HC58" i="159"/>
  <c r="HG58" i="159"/>
  <c r="HK58" i="159"/>
  <c r="HO58" i="159"/>
  <c r="HS58" i="159"/>
  <c r="HW58" i="159"/>
  <c r="IA58" i="159"/>
  <c r="IE58" i="159"/>
  <c r="II58" i="159"/>
  <c r="IM58" i="159"/>
  <c r="IQ58" i="159"/>
  <c r="IU58" i="159"/>
  <c r="IY58" i="159"/>
  <c r="JC58" i="159"/>
  <c r="JG58" i="159"/>
  <c r="IR30" i="158"/>
  <c r="D30" i="158"/>
  <c r="FY30" i="158"/>
  <c r="GC30" i="158"/>
  <c r="GG30" i="158"/>
  <c r="GK30" i="158"/>
  <c r="GO30" i="158"/>
  <c r="GS30" i="158"/>
  <c r="GW30" i="158"/>
  <c r="HA30" i="158"/>
  <c r="HE30" i="158"/>
  <c r="HI30" i="158"/>
  <c r="HM30" i="158"/>
  <c r="HQ30" i="158"/>
  <c r="HU30" i="158"/>
  <c r="HY30" i="158"/>
  <c r="ID30" i="158"/>
  <c r="IJ30" i="158"/>
  <c r="GC51" i="158"/>
  <c r="GK51" i="158"/>
  <c r="GS51" i="158"/>
  <c r="HA51" i="158"/>
  <c r="HI51" i="158"/>
  <c r="HQ51" i="158"/>
  <c r="HY51" i="158"/>
  <c r="IG51" i="158"/>
  <c r="IQ30" i="158"/>
  <c r="IM30" i="158"/>
  <c r="II30" i="158"/>
  <c r="IE30" i="158"/>
  <c r="IA30" i="158"/>
  <c r="FZ30" i="158"/>
  <c r="GD30" i="158"/>
  <c r="GH30" i="158"/>
  <c r="GL30" i="158"/>
  <c r="GP30" i="158"/>
  <c r="GT30" i="158"/>
  <c r="GX30" i="158"/>
  <c r="HB30" i="158"/>
  <c r="HF30" i="158"/>
  <c r="HJ30" i="158"/>
  <c r="HN30" i="158"/>
  <c r="HR30" i="158"/>
  <c r="HV30" i="158"/>
  <c r="HZ30" i="158"/>
  <c r="IF30" i="158"/>
  <c r="IK30" i="158"/>
  <c r="IP30" i="158"/>
  <c r="D51" i="158"/>
  <c r="IR51" i="158"/>
  <c r="IN51" i="158"/>
  <c r="IJ51" i="158"/>
  <c r="IF51" i="158"/>
  <c r="IB51" i="158"/>
  <c r="HX51" i="158"/>
  <c r="HT51" i="158"/>
  <c r="HP51" i="158"/>
  <c r="HL51" i="158"/>
  <c r="HH51" i="158"/>
  <c r="HD51" i="158"/>
  <c r="GZ51" i="158"/>
  <c r="GV51" i="158"/>
  <c r="GR51" i="158"/>
  <c r="GN51" i="158"/>
  <c r="GJ51" i="158"/>
  <c r="GF51" i="158"/>
  <c r="GB51" i="158"/>
  <c r="FX51" i="158"/>
  <c r="C51" i="158"/>
  <c r="F51" i="158" s="1"/>
  <c r="IQ51" i="158"/>
  <c r="IM51" i="158"/>
  <c r="II51" i="158"/>
  <c r="IE51" i="158"/>
  <c r="IA51" i="158"/>
  <c r="HW51" i="158"/>
  <c r="HS51" i="158"/>
  <c r="HO51" i="158"/>
  <c r="HK51" i="158"/>
  <c r="HG51" i="158"/>
  <c r="HC51" i="158"/>
  <c r="GY51" i="158"/>
  <c r="GU51" i="158"/>
  <c r="GQ51" i="158"/>
  <c r="GM51" i="158"/>
  <c r="GI51" i="158"/>
  <c r="GE51" i="158"/>
  <c r="GA51" i="158"/>
  <c r="FW51" i="158"/>
  <c r="GD51" i="158"/>
  <c r="GL51" i="158"/>
  <c r="GT51" i="158"/>
  <c r="HB51" i="158"/>
  <c r="HJ51" i="158"/>
  <c r="HR51" i="158"/>
  <c r="HZ51" i="158"/>
  <c r="IH51" i="158"/>
  <c r="IP51" i="158"/>
  <c r="FW30" i="158"/>
  <c r="GA30" i="158"/>
  <c r="GE30" i="158"/>
  <c r="GI30" i="158"/>
  <c r="GM30" i="158"/>
  <c r="GQ30" i="158"/>
  <c r="GU30" i="158"/>
  <c r="GY30" i="158"/>
  <c r="HC30" i="158"/>
  <c r="HG30" i="158"/>
  <c r="HK30" i="158"/>
  <c r="HO30" i="158"/>
  <c r="HS30" i="158"/>
  <c r="HW30" i="158"/>
  <c r="IB30" i="158"/>
  <c r="IG30" i="158"/>
  <c r="IL30" i="158"/>
  <c r="HE51" i="158"/>
  <c r="HM51" i="158"/>
  <c r="HU51" i="158"/>
  <c r="IK51" i="158"/>
  <c r="IS51" i="158"/>
  <c r="GH25" i="158"/>
  <c r="GX25" i="158"/>
  <c r="HN25" i="158"/>
  <c r="IR25" i="158"/>
  <c r="IO25" i="158"/>
  <c r="IK25" i="158"/>
  <c r="IG25" i="158"/>
  <c r="IC25" i="158"/>
  <c r="HY25" i="158"/>
  <c r="HU25" i="158"/>
  <c r="HQ25" i="158"/>
  <c r="HM25" i="158"/>
  <c r="HI25" i="158"/>
  <c r="HE25" i="158"/>
  <c r="HA25" i="158"/>
  <c r="GW25" i="158"/>
  <c r="GS25" i="158"/>
  <c r="GO25" i="158"/>
  <c r="GK25" i="158"/>
  <c r="GG25" i="158"/>
  <c r="GC25" i="158"/>
  <c r="FY25" i="158"/>
  <c r="D25" i="158"/>
  <c r="IS25" i="158"/>
  <c r="IN25" i="158"/>
  <c r="IJ25" i="158"/>
  <c r="IF25" i="158"/>
  <c r="IB25" i="158"/>
  <c r="HX25" i="158"/>
  <c r="HT25" i="158"/>
  <c r="HP25" i="158"/>
  <c r="HL25" i="158"/>
  <c r="HH25" i="158"/>
  <c r="HD25" i="158"/>
  <c r="GZ25" i="158"/>
  <c r="GV25" i="158"/>
  <c r="GR25" i="158"/>
  <c r="GN25" i="158"/>
  <c r="GJ25" i="158"/>
  <c r="GF25" i="158"/>
  <c r="GB25" i="158"/>
  <c r="FX25" i="158"/>
  <c r="C25" i="158"/>
  <c r="F25" i="158" s="1"/>
  <c r="IQ25" i="158"/>
  <c r="IM25" i="158"/>
  <c r="II25" i="158"/>
  <c r="IE25" i="158"/>
  <c r="IA25" i="158"/>
  <c r="HW25" i="158"/>
  <c r="HS25" i="158"/>
  <c r="HO25" i="158"/>
  <c r="HK25" i="158"/>
  <c r="HG25" i="158"/>
  <c r="HC25" i="158"/>
  <c r="GY25" i="158"/>
  <c r="GU25" i="158"/>
  <c r="GQ25" i="158"/>
  <c r="GM25" i="158"/>
  <c r="GI25" i="158"/>
  <c r="GE25" i="158"/>
  <c r="GA25" i="158"/>
  <c r="FW25" i="158"/>
  <c r="GL25" i="158"/>
  <c r="HB25" i="158"/>
  <c r="HR25" i="158"/>
  <c r="IH25" i="158"/>
  <c r="FZ25" i="158"/>
  <c r="GP25" i="158"/>
  <c r="HF25" i="158"/>
  <c r="HV25" i="158"/>
  <c r="IL25" i="158"/>
  <c r="GH28" i="158"/>
  <c r="HD28" i="158"/>
  <c r="HY28" i="158"/>
  <c r="IS28" i="158"/>
  <c r="GN28" i="158"/>
  <c r="HI28" i="158"/>
  <c r="ID28" i="158"/>
  <c r="FX28" i="158"/>
  <c r="GS28" i="158"/>
  <c r="HN28" i="158"/>
  <c r="C28" i="158"/>
  <c r="F28" i="158" s="1"/>
  <c r="FY28" i="158"/>
  <c r="GD28" i="158"/>
  <c r="GJ28" i="158"/>
  <c r="GO28" i="158"/>
  <c r="GT28" i="158"/>
  <c r="GZ28" i="158"/>
  <c r="HE28" i="158"/>
  <c r="HJ28" i="158"/>
  <c r="HP28" i="158"/>
  <c r="HU28" i="158"/>
  <c r="HZ28" i="158"/>
  <c r="IF28" i="158"/>
  <c r="IK28" i="158"/>
  <c r="IR28" i="158"/>
  <c r="D21" i="158"/>
  <c r="FX21" i="158"/>
  <c r="GF21" i="158"/>
  <c r="GN21" i="158"/>
  <c r="GV21" i="158"/>
  <c r="HD21" i="158"/>
  <c r="HL21" i="158"/>
  <c r="HT21" i="158"/>
  <c r="IB21" i="158"/>
  <c r="IJ21" i="158"/>
  <c r="IR21" i="158"/>
  <c r="D27" i="158"/>
  <c r="FY27" i="158"/>
  <c r="GJ27" i="158"/>
  <c r="GT27" i="158"/>
  <c r="HE27" i="158"/>
  <c r="HT27" i="158"/>
  <c r="IJ27" i="158"/>
  <c r="D28" i="158"/>
  <c r="FZ28" i="158"/>
  <c r="GF28" i="158"/>
  <c r="GK28" i="158"/>
  <c r="GP28" i="158"/>
  <c r="GV28" i="158"/>
  <c r="HA28" i="158"/>
  <c r="HF28" i="158"/>
  <c r="HL28" i="158"/>
  <c r="HQ28" i="158"/>
  <c r="HV28" i="158"/>
  <c r="IB28" i="158"/>
  <c r="IG28" i="158"/>
  <c r="IL28" i="158"/>
  <c r="FY21" i="158"/>
  <c r="GG21" i="158"/>
  <c r="GO21" i="158"/>
  <c r="GW21" i="158"/>
  <c r="HE21" i="158"/>
  <c r="HM21" i="158"/>
  <c r="HU21" i="158"/>
  <c r="IC21" i="158"/>
  <c r="IK21" i="158"/>
  <c r="IS21" i="158"/>
  <c r="FZ27" i="158"/>
  <c r="GK27" i="158"/>
  <c r="GV27" i="158"/>
  <c r="HF27" i="158"/>
  <c r="HV27" i="158"/>
  <c r="IL27" i="158"/>
  <c r="IQ28" i="158"/>
  <c r="IM28" i="158"/>
  <c r="II28" i="158"/>
  <c r="IE28" i="158"/>
  <c r="IA28" i="158"/>
  <c r="HW28" i="158"/>
  <c r="HS28" i="158"/>
  <c r="HO28" i="158"/>
  <c r="HK28" i="158"/>
  <c r="HG28" i="158"/>
  <c r="HC28" i="158"/>
  <c r="GY28" i="158"/>
  <c r="GU28" i="158"/>
  <c r="GQ28" i="158"/>
  <c r="GM28" i="158"/>
  <c r="GI28" i="158"/>
  <c r="GE28" i="158"/>
  <c r="GA28" i="158"/>
  <c r="FW28" i="158"/>
  <c r="IP28" i="158"/>
  <c r="GB28" i="158"/>
  <c r="GG28" i="158"/>
  <c r="GL28" i="158"/>
  <c r="GR28" i="158"/>
  <c r="GW28" i="158"/>
  <c r="HB28" i="158"/>
  <c r="HH28" i="158"/>
  <c r="HM28" i="158"/>
  <c r="HR28" i="158"/>
  <c r="HX28" i="158"/>
  <c r="IC28" i="158"/>
  <c r="IH28" i="158"/>
  <c r="IN28" i="158"/>
  <c r="GB21" i="158"/>
  <c r="GJ21" i="158"/>
  <c r="GR21" i="158"/>
  <c r="GZ21" i="158"/>
  <c r="HH21" i="158"/>
  <c r="HP21" i="158"/>
  <c r="HX21" i="158"/>
  <c r="IF21" i="158"/>
  <c r="GD27" i="158"/>
  <c r="GO27" i="158"/>
  <c r="GZ27" i="158"/>
  <c r="HL27" i="158"/>
  <c r="FZ21" i="158"/>
  <c r="GD21" i="158"/>
  <c r="GH21" i="158"/>
  <c r="GL21" i="158"/>
  <c r="GP21" i="158"/>
  <c r="GT21" i="158"/>
  <c r="GX21" i="158"/>
  <c r="HB21" i="158"/>
  <c r="HF21" i="158"/>
  <c r="HJ21" i="158"/>
  <c r="HN21" i="158"/>
  <c r="HR21" i="158"/>
  <c r="HV21" i="158"/>
  <c r="HZ21" i="158"/>
  <c r="ID21" i="158"/>
  <c r="IH21" i="158"/>
  <c r="IL21" i="158"/>
  <c r="IP21" i="158"/>
  <c r="IP27" i="158"/>
  <c r="IS27" i="158"/>
  <c r="IO27" i="158"/>
  <c r="IK27" i="158"/>
  <c r="IG27" i="158"/>
  <c r="IC27" i="158"/>
  <c r="HY27" i="158"/>
  <c r="HU27" i="158"/>
  <c r="HQ27" i="158"/>
  <c r="HM27" i="158"/>
  <c r="HI27" i="158"/>
  <c r="IQ27" i="158"/>
  <c r="IM27" i="158"/>
  <c r="II27" i="158"/>
  <c r="IE27" i="158"/>
  <c r="IA27" i="158"/>
  <c r="HW27" i="158"/>
  <c r="HS27" i="158"/>
  <c r="HO27" i="158"/>
  <c r="HK27" i="158"/>
  <c r="HG27" i="158"/>
  <c r="HC27" i="158"/>
  <c r="GY27" i="158"/>
  <c r="GU27" i="158"/>
  <c r="GQ27" i="158"/>
  <c r="GM27" i="158"/>
  <c r="GI27" i="158"/>
  <c r="GE27" i="158"/>
  <c r="GA27" i="158"/>
  <c r="FW27" i="158"/>
  <c r="GB27" i="158"/>
  <c r="GG27" i="158"/>
  <c r="GL27" i="158"/>
  <c r="GR27" i="158"/>
  <c r="GW27" i="158"/>
  <c r="HB27" i="158"/>
  <c r="HH27" i="158"/>
  <c r="HP27" i="158"/>
  <c r="HX27" i="158"/>
  <c r="IF27" i="158"/>
  <c r="IN27" i="158"/>
  <c r="GB24" i="158"/>
  <c r="GR24" i="158"/>
  <c r="HH24" i="158"/>
  <c r="HX24" i="158"/>
  <c r="IN24" i="158"/>
  <c r="GB22" i="158"/>
  <c r="GR22" i="158"/>
  <c r="HH22" i="158"/>
  <c r="HX22" i="158"/>
  <c r="IN22" i="158"/>
  <c r="FW21" i="158"/>
  <c r="GA21" i="158"/>
  <c r="GE21" i="158"/>
  <c r="GI21" i="158"/>
  <c r="GM21" i="158"/>
  <c r="GQ21" i="158"/>
  <c r="GU21" i="158"/>
  <c r="GY21" i="158"/>
  <c r="HC21" i="158"/>
  <c r="HG21" i="158"/>
  <c r="HK21" i="158"/>
  <c r="HO21" i="158"/>
  <c r="HS21" i="158"/>
  <c r="HW21" i="158"/>
  <c r="IA21" i="158"/>
  <c r="IE21" i="158"/>
  <c r="II21" i="158"/>
  <c r="IM21" i="158"/>
  <c r="FX27" i="158"/>
  <c r="GC27" i="158"/>
  <c r="GH27" i="158"/>
  <c r="GN27" i="158"/>
  <c r="GS27" i="158"/>
  <c r="GX27" i="158"/>
  <c r="HD27" i="158"/>
  <c r="HJ27" i="158"/>
  <c r="HR27" i="158"/>
  <c r="HZ27" i="158"/>
  <c r="IH27" i="158"/>
  <c r="IR27" i="158"/>
  <c r="GF24" i="158"/>
  <c r="GV24" i="158"/>
  <c r="HL24" i="158"/>
  <c r="IB24" i="158"/>
  <c r="GF22" i="158"/>
  <c r="GV22" i="158"/>
  <c r="HL22" i="158"/>
  <c r="IB22" i="158"/>
  <c r="FW24" i="158"/>
  <c r="GA24" i="158"/>
  <c r="GE24" i="158"/>
  <c r="GI24" i="158"/>
  <c r="GM24" i="158"/>
  <c r="GQ24" i="158"/>
  <c r="GU24" i="158"/>
  <c r="GY24" i="158"/>
  <c r="HC24" i="158"/>
  <c r="HG24" i="158"/>
  <c r="HK24" i="158"/>
  <c r="HO24" i="158"/>
  <c r="HS24" i="158"/>
  <c r="HW24" i="158"/>
  <c r="IA24" i="158"/>
  <c r="IE24" i="158"/>
  <c r="II24" i="158"/>
  <c r="IM24" i="158"/>
  <c r="IQ24" i="158"/>
  <c r="FW22" i="158"/>
  <c r="GA22" i="158"/>
  <c r="GE22" i="158"/>
  <c r="GI22" i="158"/>
  <c r="GM22" i="158"/>
  <c r="GQ22" i="158"/>
  <c r="GU22" i="158"/>
  <c r="GY22" i="158"/>
  <c r="HC22" i="158"/>
  <c r="HG22" i="158"/>
  <c r="HK22" i="158"/>
  <c r="HO22" i="158"/>
  <c r="HS22" i="158"/>
  <c r="HW22" i="158"/>
  <c r="IA22" i="158"/>
  <c r="IE22" i="158"/>
  <c r="II22" i="158"/>
  <c r="IM22" i="158"/>
  <c r="IQ22" i="158"/>
  <c r="FW73" i="158"/>
  <c r="GA73" i="158"/>
  <c r="GE73" i="158"/>
  <c r="GI73" i="158"/>
  <c r="GM73" i="158"/>
  <c r="GQ73" i="158"/>
  <c r="GU73" i="158"/>
  <c r="GY73" i="158"/>
  <c r="HC73" i="158"/>
  <c r="HG73" i="158"/>
  <c r="HK73" i="158"/>
  <c r="HO73" i="158"/>
  <c r="HS73" i="158"/>
  <c r="HW73" i="158"/>
  <c r="IA73" i="158"/>
  <c r="IE73" i="158"/>
  <c r="II73" i="158"/>
  <c r="IM73" i="158"/>
  <c r="IQ73" i="158"/>
  <c r="FX73" i="158"/>
  <c r="GB73" i="158"/>
  <c r="GF73" i="158"/>
  <c r="GJ73" i="158"/>
  <c r="GN73" i="158"/>
  <c r="GR73" i="158"/>
  <c r="GV73" i="158"/>
  <c r="GZ73" i="158"/>
  <c r="HD73" i="158"/>
  <c r="HH73" i="158"/>
  <c r="HL73" i="158"/>
  <c r="HP73" i="158"/>
  <c r="HT73" i="158"/>
  <c r="HX73" i="158"/>
  <c r="IB73" i="158"/>
  <c r="IF73" i="158"/>
  <c r="IJ73" i="158"/>
  <c r="IN73" i="158"/>
  <c r="IR73" i="158"/>
  <c r="D24" i="158"/>
  <c r="FY24" i="158"/>
  <c r="GC24" i="158"/>
  <c r="GG24" i="158"/>
  <c r="GK24" i="158"/>
  <c r="GO24" i="158"/>
  <c r="GS24" i="158"/>
  <c r="GW24" i="158"/>
  <c r="HA24" i="158"/>
  <c r="HE24" i="158"/>
  <c r="HI24" i="158"/>
  <c r="HM24" i="158"/>
  <c r="HQ24" i="158"/>
  <c r="HU24" i="158"/>
  <c r="HY24" i="158"/>
  <c r="IC24" i="158"/>
  <c r="IG24" i="158"/>
  <c r="IK24" i="158"/>
  <c r="IO24" i="158"/>
  <c r="IS24" i="158"/>
  <c r="D22" i="158"/>
  <c r="FY22" i="158"/>
  <c r="GC22" i="158"/>
  <c r="GG22" i="158"/>
  <c r="GK22" i="158"/>
  <c r="GO22" i="158"/>
  <c r="GS22" i="158"/>
  <c r="GW22" i="158"/>
  <c r="HA22" i="158"/>
  <c r="HE22" i="158"/>
  <c r="HI22" i="158"/>
  <c r="HM22" i="158"/>
  <c r="HQ22" i="158"/>
  <c r="HU22" i="158"/>
  <c r="HY22" i="158"/>
  <c r="IC22" i="158"/>
  <c r="IG22" i="158"/>
  <c r="IK22" i="158"/>
  <c r="IO22" i="158"/>
  <c r="IS22" i="158"/>
  <c r="D73" i="158"/>
  <c r="FY73" i="158"/>
  <c r="GC73" i="158"/>
  <c r="GG73" i="158"/>
  <c r="GK73" i="158"/>
  <c r="GO73" i="158"/>
  <c r="GS73" i="158"/>
  <c r="GW73" i="158"/>
  <c r="HA73" i="158"/>
  <c r="HE73" i="158"/>
  <c r="HI73" i="158"/>
  <c r="HM73" i="158"/>
  <c r="HQ73" i="158"/>
  <c r="HU73" i="158"/>
  <c r="HY73" i="158"/>
  <c r="IC73" i="158"/>
  <c r="IG73" i="158"/>
  <c r="IK73" i="158"/>
  <c r="IO73" i="158"/>
  <c r="IS73" i="158"/>
  <c r="FZ24" i="158"/>
  <c r="GD24" i="158"/>
  <c r="GH24" i="158"/>
  <c r="GL24" i="158"/>
  <c r="GP24" i="158"/>
  <c r="GT24" i="158"/>
  <c r="GX24" i="158"/>
  <c r="HB24" i="158"/>
  <c r="HF24" i="158"/>
  <c r="HJ24" i="158"/>
  <c r="HN24" i="158"/>
  <c r="HR24" i="158"/>
  <c r="HV24" i="158"/>
  <c r="HZ24" i="158"/>
  <c r="ID24" i="158"/>
  <c r="IH24" i="158"/>
  <c r="IL24" i="158"/>
  <c r="FZ22" i="158"/>
  <c r="GD22" i="158"/>
  <c r="GH22" i="158"/>
  <c r="GL22" i="158"/>
  <c r="GP22" i="158"/>
  <c r="GT22" i="158"/>
  <c r="GX22" i="158"/>
  <c r="HB22" i="158"/>
  <c r="HF22" i="158"/>
  <c r="HJ22" i="158"/>
  <c r="HN22" i="158"/>
  <c r="HR22" i="158"/>
  <c r="HV22" i="158"/>
  <c r="HZ22" i="158"/>
  <c r="ID22" i="158"/>
  <c r="IH22" i="158"/>
  <c r="IL22" i="158"/>
  <c r="FZ73" i="158"/>
  <c r="GD73" i="158"/>
  <c r="GH73" i="158"/>
  <c r="GL73" i="158"/>
  <c r="GP73" i="158"/>
  <c r="GT73" i="158"/>
  <c r="GX73" i="158"/>
  <c r="HB73" i="158"/>
  <c r="HF73" i="158"/>
  <c r="HJ73" i="158"/>
  <c r="HN73" i="158"/>
  <c r="HR73" i="158"/>
  <c r="HV73" i="158"/>
  <c r="HZ73" i="158"/>
  <c r="ID73" i="158"/>
  <c r="IH73" i="158"/>
  <c r="IL73" i="158"/>
  <c r="GN61" i="159" l="1"/>
  <c r="KD206" i="110"/>
  <c r="F152" i="110"/>
  <c r="F80" i="110"/>
  <c r="F168" i="110"/>
  <c r="F92" i="110"/>
  <c r="F118" i="110"/>
  <c r="F199" i="110"/>
  <c r="F200" i="110"/>
  <c r="F54" i="110"/>
  <c r="F45" i="110"/>
  <c r="F105" i="110"/>
  <c r="F114" i="110"/>
  <c r="F142" i="110"/>
  <c r="F41" i="110"/>
  <c r="F121" i="110"/>
  <c r="F88" i="110"/>
  <c r="F169" i="110"/>
  <c r="F134" i="110"/>
  <c r="F52" i="110"/>
  <c r="F61" i="110"/>
  <c r="F111" i="110"/>
  <c r="F151" i="110"/>
  <c r="F140" i="110"/>
  <c r="F74" i="110"/>
  <c r="F87" i="110"/>
  <c r="F96" i="110"/>
  <c r="F113" i="110"/>
  <c r="F188" i="110"/>
  <c r="F174" i="110"/>
  <c r="F185" i="110"/>
  <c r="F190" i="110"/>
  <c r="F159" i="110"/>
  <c r="F163" i="110"/>
  <c r="F162" i="110"/>
  <c r="F164" i="110"/>
  <c r="F42" i="110"/>
  <c r="F55" i="110"/>
  <c r="F117" i="110"/>
  <c r="F106" i="110"/>
  <c r="F158" i="110"/>
  <c r="F57" i="110"/>
  <c r="F109" i="110"/>
  <c r="F85" i="110"/>
  <c r="F100" i="110"/>
  <c r="F93" i="110"/>
  <c r="F153" i="110"/>
  <c r="F144" i="110"/>
  <c r="F126" i="110"/>
  <c r="F122" i="110"/>
  <c r="F146" i="110"/>
  <c r="F119" i="110"/>
  <c r="F150" i="110"/>
  <c r="F129" i="110"/>
  <c r="F108" i="110"/>
  <c r="F204" i="110"/>
  <c r="F203" i="110"/>
  <c r="F189" i="110"/>
  <c r="F56" i="110"/>
  <c r="F201" i="110"/>
  <c r="F202" i="110"/>
  <c r="F198" i="110"/>
  <c r="F197" i="110"/>
  <c r="F161" i="110"/>
  <c r="F72" i="110"/>
  <c r="F69" i="110"/>
  <c r="F115" i="110"/>
  <c r="F147" i="110"/>
  <c r="F172" i="110"/>
  <c r="F133" i="110"/>
  <c r="F94" i="110"/>
  <c r="F84" i="110"/>
  <c r="F67" i="110"/>
  <c r="F47" i="110"/>
  <c r="F101" i="110"/>
  <c r="F120" i="110"/>
  <c r="F136" i="110"/>
  <c r="F125" i="110"/>
  <c r="F154" i="110"/>
  <c r="F51" i="110"/>
  <c r="F64" i="110"/>
  <c r="F127" i="110"/>
  <c r="F112" i="110"/>
  <c r="F165" i="110"/>
  <c r="F40" i="110"/>
  <c r="F155" i="110"/>
  <c r="F130" i="110"/>
  <c r="F98" i="110"/>
  <c r="F79" i="110"/>
  <c r="F77" i="110"/>
  <c r="F123" i="110"/>
  <c r="F90" i="110"/>
  <c r="F196" i="110"/>
  <c r="F192" i="110"/>
  <c r="F193" i="110"/>
  <c r="F191" i="110"/>
  <c r="F184" i="110"/>
  <c r="F182" i="110"/>
  <c r="F187" i="110"/>
  <c r="F97" i="110"/>
  <c r="F83" i="110"/>
  <c r="F124" i="110"/>
  <c r="F138" i="110"/>
  <c r="F43" i="110"/>
  <c r="F137" i="110"/>
  <c r="F66" i="110"/>
  <c r="F102" i="110"/>
  <c r="F46" i="110"/>
  <c r="F95" i="110"/>
  <c r="F86" i="110"/>
  <c r="F148" i="110"/>
  <c r="F170" i="110"/>
  <c r="F60" i="110"/>
  <c r="F107" i="110"/>
  <c r="F157" i="110"/>
  <c r="F135" i="110"/>
  <c r="F48" i="110"/>
  <c r="F104" i="110"/>
  <c r="F128" i="110"/>
  <c r="F195" i="110"/>
  <c r="F186" i="110"/>
  <c r="F181" i="110"/>
  <c r="F194" i="110"/>
  <c r="F131" i="110"/>
  <c r="CD15" i="317"/>
  <c r="CE15" i="317" s="1"/>
  <c r="GL8" i="159" s="1"/>
  <c r="E17" i="317"/>
  <c r="BK11" i="317"/>
  <c r="BL11" i="317" s="1"/>
  <c r="CD11" i="317"/>
  <c r="CE11" i="317" s="1"/>
  <c r="GL5" i="159" s="1"/>
  <c r="GL3" i="159" s="1"/>
  <c r="AW16" i="317"/>
  <c r="KB6" i="110" s="1"/>
  <c r="BK15" i="317"/>
  <c r="BL15" i="317" s="1"/>
  <c r="BH13" i="317"/>
  <c r="BI13" i="317" s="1"/>
  <c r="CA16" i="317"/>
  <c r="CB16" i="317" s="1"/>
  <c r="GK4" i="159" s="1"/>
  <c r="GK3" i="159" s="1"/>
  <c r="BX15" i="317"/>
  <c r="BY15" i="317" s="1"/>
  <c r="GJ8" i="159" s="1"/>
  <c r="AX13" i="317"/>
  <c r="KC37" i="110" s="1"/>
  <c r="GC37" i="110" s="1"/>
  <c r="CG14" i="317"/>
  <c r="CH14" i="317" s="1"/>
  <c r="GM6" i="159" s="1"/>
  <c r="CG13" i="317"/>
  <c r="CH13" i="317" s="1"/>
  <c r="GM23" i="159" s="1"/>
  <c r="CD14" i="317"/>
  <c r="CE14" i="317" s="1"/>
  <c r="GL6" i="159" s="1"/>
  <c r="BK14" i="317"/>
  <c r="BL14" i="317" s="1"/>
  <c r="AV14" i="317"/>
  <c r="KA7" i="110" s="1"/>
  <c r="BH15" i="317"/>
  <c r="BI15" i="317" s="1"/>
  <c r="BE17" i="317"/>
  <c r="BF17" i="317" s="1"/>
  <c r="AU17" i="317"/>
  <c r="JZ34" i="110" s="1"/>
  <c r="BK13" i="317"/>
  <c r="BL13" i="317" s="1"/>
  <c r="BH14" i="317"/>
  <c r="BI14" i="317" s="1"/>
  <c r="AU15" i="317"/>
  <c r="JZ8" i="110" s="1"/>
  <c r="JZ206" i="110" s="1"/>
  <c r="E15" i="317"/>
  <c r="AV16" i="317"/>
  <c r="KA6" i="110" s="1"/>
  <c r="E16" i="317"/>
  <c r="BX11" i="317"/>
  <c r="BY11" i="317" s="1"/>
  <c r="GJ5" i="159" s="1"/>
  <c r="E11" i="317"/>
  <c r="AU11" i="317"/>
  <c r="JZ40" i="110" s="1"/>
  <c r="AX14" i="317"/>
  <c r="KC7" i="110" s="1"/>
  <c r="KB206" i="110"/>
  <c r="E13" i="317"/>
  <c r="CD13" i="317"/>
  <c r="CE13" i="317" s="1"/>
  <c r="GL23" i="159" s="1"/>
  <c r="E12" i="317"/>
  <c r="JJ21" i="159"/>
  <c r="HB21" i="159"/>
  <c r="HR21" i="159"/>
  <c r="IH21" i="159"/>
  <c r="IX21" i="159"/>
  <c r="GU21" i="159"/>
  <c r="HK21" i="159"/>
  <c r="IA21" i="159"/>
  <c r="IQ21" i="159"/>
  <c r="JG21" i="159"/>
  <c r="GZ21" i="159"/>
  <c r="HP21" i="159"/>
  <c r="IF21" i="159"/>
  <c r="IV21" i="159"/>
  <c r="JL21" i="159"/>
  <c r="HE21" i="159"/>
  <c r="HU21" i="159"/>
  <c r="IK21" i="159"/>
  <c r="JA21" i="159"/>
  <c r="JM21" i="159"/>
  <c r="HF21" i="159"/>
  <c r="HV21" i="159"/>
  <c r="IL21" i="159"/>
  <c r="JB21" i="159"/>
  <c r="GY21" i="159"/>
  <c r="HO21" i="159"/>
  <c r="IE21" i="159"/>
  <c r="IU21" i="159"/>
  <c r="JK21" i="159"/>
  <c r="HD21" i="159"/>
  <c r="HT21" i="159"/>
  <c r="IJ21" i="159"/>
  <c r="IZ21" i="159"/>
  <c r="GS21" i="159"/>
  <c r="HI21" i="159"/>
  <c r="HY21" i="159"/>
  <c r="IO21" i="159"/>
  <c r="JE21" i="159"/>
  <c r="JI21" i="159"/>
  <c r="D21" i="159"/>
  <c r="GT21" i="159"/>
  <c r="HJ21" i="159"/>
  <c r="HZ21" i="159"/>
  <c r="IP21" i="159"/>
  <c r="JF21" i="159"/>
  <c r="HC21" i="159"/>
  <c r="HS21" i="159"/>
  <c r="II21" i="159"/>
  <c r="IY21" i="159"/>
  <c r="GR21" i="159"/>
  <c r="HH21" i="159"/>
  <c r="HX21" i="159"/>
  <c r="IN21" i="159"/>
  <c r="JD21" i="159"/>
  <c r="GW21" i="159"/>
  <c r="HM21" i="159"/>
  <c r="IC21" i="159"/>
  <c r="IS21" i="159"/>
  <c r="IW21" i="159"/>
  <c r="C21" i="159"/>
  <c r="F21" i="159" s="1"/>
  <c r="GX21" i="159"/>
  <c r="HN21" i="159"/>
  <c r="ID21" i="159"/>
  <c r="IT21" i="159"/>
  <c r="GQ21" i="159"/>
  <c r="HG21" i="159"/>
  <c r="HW21" i="159"/>
  <c r="IM21" i="159"/>
  <c r="JC21" i="159"/>
  <c r="GV21" i="159"/>
  <c r="HL21" i="159"/>
  <c r="IB21" i="159"/>
  <c r="IR21" i="159"/>
  <c r="JH21" i="159"/>
  <c r="HA21" i="159"/>
  <c r="HQ21" i="159"/>
  <c r="IG21" i="159"/>
  <c r="AX12" i="317"/>
  <c r="KC15" i="110" s="1"/>
  <c r="KB4" i="110"/>
  <c r="AV12" i="317"/>
  <c r="KA15" i="110" s="1"/>
  <c r="KA206" i="110" s="1"/>
  <c r="JZ4" i="110"/>
  <c r="GN3" i="159"/>
  <c r="E14" i="317"/>
  <c r="KD4" i="110"/>
  <c r="KC4" i="110"/>
  <c r="GL61" i="159"/>
  <c r="GJ3" i="159"/>
  <c r="F36" i="110"/>
  <c r="F17" i="110"/>
  <c r="F19" i="110"/>
  <c r="F29" i="110"/>
  <c r="F16" i="110"/>
  <c r="F30" i="110"/>
  <c r="F27" i="110"/>
  <c r="F18" i="110"/>
  <c r="F13" i="110"/>
  <c r="F32" i="110"/>
  <c r="F33" i="110"/>
  <c r="F21" i="110"/>
  <c r="F37" i="110"/>
  <c r="F31" i="110"/>
  <c r="F35" i="110"/>
  <c r="F26" i="110"/>
  <c r="F22" i="110"/>
  <c r="T206" i="110"/>
  <c r="M11" i="307"/>
  <c r="E11" i="307" s="1"/>
  <c r="M13" i="307"/>
  <c r="E13" i="307" s="1"/>
  <c r="CD23" i="307"/>
  <c r="CE23" i="307" s="1"/>
  <c r="CG31" i="307"/>
  <c r="CH31" i="307" s="1"/>
  <c r="AV11" i="307"/>
  <c r="CA27" i="307"/>
  <c r="CB27" i="307" s="1"/>
  <c r="AY11" i="307"/>
  <c r="CA31" i="307"/>
  <c r="CB31" i="307" s="1"/>
  <c r="AW11" i="307"/>
  <c r="CD27" i="307"/>
  <c r="CE27" i="307" s="1"/>
  <c r="M12" i="307"/>
  <c r="BE12" i="307" s="1"/>
  <c r="BF12" i="307" s="1"/>
  <c r="BK13" i="307"/>
  <c r="BL13" i="307" s="1"/>
  <c r="AW13" i="307"/>
  <c r="DI6" i="110" s="1"/>
  <c r="CD13" i="307"/>
  <c r="CE13" i="307" s="1"/>
  <c r="GG4" i="159" s="1"/>
  <c r="AX13" i="307"/>
  <c r="DJ6" i="110" s="1"/>
  <c r="BN13" i="307"/>
  <c r="BO13" i="307" s="1"/>
  <c r="CG13" i="307"/>
  <c r="CH13" i="307" s="1"/>
  <c r="GH4" i="159" s="1"/>
  <c r="BH13" i="307"/>
  <c r="BI13" i="307" s="1"/>
  <c r="AV13" i="307"/>
  <c r="DH6" i="110" s="1"/>
  <c r="CA26" i="307"/>
  <c r="CB26" i="307" s="1"/>
  <c r="BK15" i="307"/>
  <c r="BL15" i="307" s="1"/>
  <c r="CJ30" i="307"/>
  <c r="CK30" i="307" s="1"/>
  <c r="BK14" i="307"/>
  <c r="BL14" i="307" s="1"/>
  <c r="AU11" i="307"/>
  <c r="CD18" i="307"/>
  <c r="CE18" i="307" s="1"/>
  <c r="BE26" i="307"/>
  <c r="BF26" i="307" s="1"/>
  <c r="BK26" i="307"/>
  <c r="BL26" i="307" s="1"/>
  <c r="BQ17" i="307"/>
  <c r="BR17" i="307" s="1"/>
  <c r="BK12" i="307"/>
  <c r="BL12" i="307" s="1"/>
  <c r="AW12" i="307"/>
  <c r="AX12" i="307"/>
  <c r="BN12" i="307"/>
  <c r="BO12" i="307" s="1"/>
  <c r="CG12" i="307"/>
  <c r="CH12" i="307" s="1"/>
  <c r="AV12" i="307"/>
  <c r="BH12" i="307"/>
  <c r="BI12" i="307" s="1"/>
  <c r="CA12" i="307"/>
  <c r="CB12" i="307" s="1"/>
  <c r="CG23" i="307"/>
  <c r="CH23" i="307" s="1"/>
  <c r="BN29" i="307"/>
  <c r="BO29" i="307" s="1"/>
  <c r="BK16" i="307"/>
  <c r="BL16" i="307" s="1"/>
  <c r="CJ12" i="307"/>
  <c r="CK12" i="307" s="1"/>
  <c r="AY12" i="307"/>
  <c r="BX12" i="307"/>
  <c r="BY12" i="307" s="1"/>
  <c r="S206" i="110"/>
  <c r="BK38" i="288"/>
  <c r="BL38" i="288" s="1"/>
  <c r="AU12" i="288"/>
  <c r="BE12" i="288"/>
  <c r="BF12" i="288" s="1"/>
  <c r="E12" i="288"/>
  <c r="BX12" i="288"/>
  <c r="BY12" i="288" s="1"/>
  <c r="CD12" i="288"/>
  <c r="CE12" i="288" s="1"/>
  <c r="BK12" i="288"/>
  <c r="BL12" i="288" s="1"/>
  <c r="AW12" i="288"/>
  <c r="AY12" i="288"/>
  <c r="CJ12" i="288"/>
  <c r="CK12" i="288" s="1"/>
  <c r="BQ12" i="288"/>
  <c r="BR12" i="288" s="1"/>
  <c r="CG30" i="288"/>
  <c r="CH30" i="288" s="1"/>
  <c r="CG12" i="288"/>
  <c r="CH12" i="288" s="1"/>
  <c r="AX12" i="288"/>
  <c r="JX13" i="110" s="1"/>
  <c r="BN12" i="288"/>
  <c r="BO12" i="288" s="1"/>
  <c r="BH12" i="288"/>
  <c r="BI12" i="288" s="1"/>
  <c r="CA12" i="288"/>
  <c r="CB12" i="288" s="1"/>
  <c r="AV12" i="288"/>
  <c r="BE27" i="288"/>
  <c r="BF27" i="288" s="1"/>
  <c r="FK12" i="158" s="1"/>
  <c r="BE25" i="288"/>
  <c r="BF25" i="288" s="1"/>
  <c r="BH11" i="288"/>
  <c r="BI11" i="288" s="1"/>
  <c r="AV11" i="288"/>
  <c r="CA11" i="288"/>
  <c r="CB11" i="288" s="1"/>
  <c r="BK11" i="288"/>
  <c r="BL11" i="288" s="1"/>
  <c r="CD11" i="288"/>
  <c r="CE11" i="288" s="1"/>
  <c r="AW11" i="288"/>
  <c r="AY11" i="288"/>
  <c r="BQ11" i="288"/>
  <c r="BR11" i="288" s="1"/>
  <c r="CJ11" i="288"/>
  <c r="CK11" i="288" s="1"/>
  <c r="CG11" i="288"/>
  <c r="CH11" i="288" s="1"/>
  <c r="AX11" i="288"/>
  <c r="BN11" i="288"/>
  <c r="BO11" i="288" s="1"/>
  <c r="AU11" i="288"/>
  <c r="BX11" i="288"/>
  <c r="BY11" i="288" s="1"/>
  <c r="BE11" i="288"/>
  <c r="BF11" i="288" s="1"/>
  <c r="E11" i="288"/>
  <c r="BH13" i="288"/>
  <c r="BI13" i="288" s="1"/>
  <c r="AV13" i="288"/>
  <c r="CA13" i="288"/>
  <c r="CB13" i="288" s="1"/>
  <c r="CG16" i="288"/>
  <c r="CH16" i="288" s="1"/>
  <c r="CD24" i="288"/>
  <c r="CE24" i="288" s="1"/>
  <c r="BK24" i="288"/>
  <c r="BL24" i="288" s="1"/>
  <c r="AW24" i="288"/>
  <c r="BH24" i="288"/>
  <c r="BI24" i="288" s="1"/>
  <c r="AV24" i="288"/>
  <c r="CA24" i="288"/>
  <c r="CB24" i="288" s="1"/>
  <c r="CD13" i="288"/>
  <c r="CE13" i="288" s="1"/>
  <c r="AW13" i="288"/>
  <c r="BK13" i="288"/>
  <c r="BL13" i="288" s="1"/>
  <c r="BQ25" i="288"/>
  <c r="BR25" i="288" s="1"/>
  <c r="CG24" i="288"/>
  <c r="CH24" i="288" s="1"/>
  <c r="AX24" i="288"/>
  <c r="BN24" i="288"/>
  <c r="BO24" i="288" s="1"/>
  <c r="BQ24" i="288"/>
  <c r="BR24" i="288" s="1"/>
  <c r="CJ24" i="288"/>
  <c r="CK24" i="288" s="1"/>
  <c r="AY24" i="288"/>
  <c r="BE24" i="288"/>
  <c r="BF24" i="288" s="1"/>
  <c r="AU24" i="288"/>
  <c r="BX24" i="288"/>
  <c r="BY24" i="288" s="1"/>
  <c r="E24" i="288"/>
  <c r="AX13" i="288"/>
  <c r="BN13" i="288"/>
  <c r="BO13" i="288" s="1"/>
  <c r="CG13" i="288"/>
  <c r="CH13" i="288" s="1"/>
  <c r="BQ13" i="288"/>
  <c r="BR13" i="288" s="1"/>
  <c r="AY13" i="288"/>
  <c r="CJ13" i="288"/>
  <c r="CK13" i="288" s="1"/>
  <c r="BE13" i="288"/>
  <c r="BF13" i="288" s="1"/>
  <c r="AU13" i="288"/>
  <c r="BX13" i="288"/>
  <c r="BY13" i="288" s="1"/>
  <c r="E13" i="288"/>
  <c r="E23" i="288"/>
  <c r="BQ33" i="288"/>
  <c r="BR33" i="288" s="1"/>
  <c r="AU34" i="288"/>
  <c r="BH38" i="288"/>
  <c r="BI38" i="288" s="1"/>
  <c r="CJ28" i="288"/>
  <c r="CK28" i="288" s="1"/>
  <c r="BH29" i="288"/>
  <c r="BI29" i="288" s="1"/>
  <c r="BN20" i="288"/>
  <c r="BO20" i="288" s="1"/>
  <c r="BQ19" i="288"/>
  <c r="BR19" i="288" s="1"/>
  <c r="CJ25" i="288"/>
  <c r="CK25" i="288" s="1"/>
  <c r="CD21" i="288"/>
  <c r="CE21" i="288" s="1"/>
  <c r="BK21" i="288"/>
  <c r="BL21" i="288" s="1"/>
  <c r="AW21" i="288"/>
  <c r="AV21" i="288"/>
  <c r="CA21" i="288"/>
  <c r="CB21" i="288" s="1"/>
  <c r="BH21" i="288"/>
  <c r="BI21" i="288" s="1"/>
  <c r="CD18" i="288"/>
  <c r="CE18" i="288" s="1"/>
  <c r="BK18" i="288"/>
  <c r="BL18" i="288" s="1"/>
  <c r="AW18" i="288"/>
  <c r="BH18" i="288"/>
  <c r="BI18" i="288" s="1"/>
  <c r="AV18" i="288"/>
  <c r="CA18" i="288"/>
  <c r="CB18" i="288" s="1"/>
  <c r="CG21" i="288"/>
  <c r="CH21" i="288" s="1"/>
  <c r="BN21" i="288"/>
  <c r="BO21" i="288" s="1"/>
  <c r="AX21" i="288"/>
  <c r="BQ18" i="288"/>
  <c r="BR18" i="288" s="1"/>
  <c r="AY18" i="288"/>
  <c r="CJ18" i="288"/>
  <c r="CK18" i="288" s="1"/>
  <c r="BX21" i="288"/>
  <c r="BY21" i="288" s="1"/>
  <c r="AU21" i="288"/>
  <c r="BE21" i="288"/>
  <c r="BF21" i="288" s="1"/>
  <c r="E21" i="288"/>
  <c r="CG18" i="288"/>
  <c r="CH18" i="288" s="1"/>
  <c r="BN18" i="288"/>
  <c r="BO18" i="288" s="1"/>
  <c r="AX18" i="288"/>
  <c r="AY21" i="288"/>
  <c r="CJ21" i="288"/>
  <c r="CK21" i="288" s="1"/>
  <c r="BQ21" i="288"/>
  <c r="BR21" i="288" s="1"/>
  <c r="BE18" i="288"/>
  <c r="BF18" i="288" s="1"/>
  <c r="E18" i="288"/>
  <c r="AU18" i="288"/>
  <c r="BX18" i="288"/>
  <c r="BY18" i="288" s="1"/>
  <c r="BK19" i="288"/>
  <c r="BL19" i="288" s="1"/>
  <c r="BH37" i="288"/>
  <c r="BI37" i="288" s="1"/>
  <c r="AU22" i="288"/>
  <c r="BX22" i="288"/>
  <c r="BY22" i="288" s="1"/>
  <c r="E22" i="288"/>
  <c r="BE22" i="288"/>
  <c r="BF22" i="288" s="1"/>
  <c r="BE19" i="288"/>
  <c r="BF19" i="288" s="1"/>
  <c r="CD22" i="288"/>
  <c r="CE22" i="288" s="1"/>
  <c r="AW22" i="288"/>
  <c r="BK22" i="288"/>
  <c r="BL22" i="288" s="1"/>
  <c r="BX29" i="288"/>
  <c r="BY29" i="288" s="1"/>
  <c r="CG34" i="288"/>
  <c r="CH34" i="288" s="1"/>
  <c r="CD28" i="288"/>
  <c r="CE28" i="288" s="1"/>
  <c r="BK20" i="288"/>
  <c r="BL20" i="288" s="1"/>
  <c r="BQ34" i="288"/>
  <c r="BR34" i="288" s="1"/>
  <c r="BQ36" i="288"/>
  <c r="BR36" i="288" s="1"/>
  <c r="BQ22" i="288"/>
  <c r="BR22" i="288" s="1"/>
  <c r="CJ22" i="288"/>
  <c r="CK22" i="288" s="1"/>
  <c r="AY22" i="288"/>
  <c r="BN34" i="288"/>
  <c r="BO34" i="288" s="1"/>
  <c r="CD20" i="288"/>
  <c r="CE20" i="288" s="1"/>
  <c r="FN20" i="158"/>
  <c r="FO20" i="158"/>
  <c r="CD19" i="288"/>
  <c r="CE19" i="288" s="1"/>
  <c r="BQ37" i="288"/>
  <c r="BR37" i="288" s="1"/>
  <c r="CJ36" i="288"/>
  <c r="CK36" i="288" s="1"/>
  <c r="AX17" i="288"/>
  <c r="JX5" i="110" s="1"/>
  <c r="CG22" i="288"/>
  <c r="CH22" i="288" s="1"/>
  <c r="BN22" i="288"/>
  <c r="BO22" i="288" s="1"/>
  <c r="AX22" i="288"/>
  <c r="AV22" i="288"/>
  <c r="BH22" i="288"/>
  <c r="BI22" i="288" s="1"/>
  <c r="CA22" i="288"/>
  <c r="CB22" i="288" s="1"/>
  <c r="BQ20" i="288"/>
  <c r="BR20" i="288" s="1"/>
  <c r="CA16" i="288"/>
  <c r="CB16" i="288" s="1"/>
  <c r="BQ30" i="288"/>
  <c r="BR30" i="288" s="1"/>
  <c r="CD25" i="288"/>
  <c r="CE25" i="288" s="1"/>
  <c r="BE16" i="288"/>
  <c r="BF16" i="288" s="1"/>
  <c r="AV17" i="288"/>
  <c r="JV5" i="110" s="1"/>
  <c r="AW25" i="288"/>
  <c r="BK33" i="288"/>
  <c r="BL33" i="288" s="1"/>
  <c r="BX16" i="288"/>
  <c r="BY16" i="288" s="1"/>
  <c r="CD33" i="288"/>
  <c r="CE33" i="288" s="1"/>
  <c r="BE32" i="288"/>
  <c r="BF32" i="288" s="1"/>
  <c r="CD27" i="288"/>
  <c r="CE27" i="288" s="1"/>
  <c r="CD16" i="288"/>
  <c r="CE16" i="288" s="1"/>
  <c r="BX25" i="288"/>
  <c r="BY25" i="288" s="1"/>
  <c r="BN32" i="288"/>
  <c r="BO32" i="288" s="1"/>
  <c r="CA30" i="288"/>
  <c r="CB30" i="288" s="1"/>
  <c r="AY26" i="288"/>
  <c r="CJ26" i="288"/>
  <c r="CK26" i="288" s="1"/>
  <c r="BQ26" i="288"/>
  <c r="BR26" i="288" s="1"/>
  <c r="BX30" i="288"/>
  <c r="BY30" i="288" s="1"/>
  <c r="AV20" i="288"/>
  <c r="CD26" i="288"/>
  <c r="CE26" i="288" s="1"/>
  <c r="BK26" i="288"/>
  <c r="BL26" i="288" s="1"/>
  <c r="AW26" i="288"/>
  <c r="CA19" i="288"/>
  <c r="CB19" i="288" s="1"/>
  <c r="CJ33" i="288"/>
  <c r="CK33" i="288" s="1"/>
  <c r="BQ28" i="288"/>
  <c r="BR28" i="288" s="1"/>
  <c r="BK32" i="288"/>
  <c r="BL32" i="288" s="1"/>
  <c r="BH20" i="288"/>
  <c r="BI20" i="288" s="1"/>
  <c r="FK13" i="158"/>
  <c r="BE26" i="288"/>
  <c r="BF26" i="288" s="1"/>
  <c r="E26" i="288"/>
  <c r="AU26" i="288"/>
  <c r="BX26" i="288"/>
  <c r="BY26" i="288" s="1"/>
  <c r="AX26" i="288"/>
  <c r="BN26" i="288"/>
  <c r="BO26" i="288" s="1"/>
  <c r="CG26" i="288"/>
  <c r="CH26" i="288" s="1"/>
  <c r="CA26" i="288"/>
  <c r="CB26" i="288" s="1"/>
  <c r="AV26" i="288"/>
  <c r="BH26" i="288"/>
  <c r="BI26" i="288" s="1"/>
  <c r="BE14" i="288"/>
  <c r="BF14" i="288" s="1"/>
  <c r="CA17" i="288"/>
  <c r="CB17" i="288" s="1"/>
  <c r="CJ16" i="288"/>
  <c r="CK16" i="288" s="1"/>
  <c r="CD37" i="288"/>
  <c r="CE37" i="288" s="1"/>
  <c r="BX32" i="288"/>
  <c r="BY32" i="288" s="1"/>
  <c r="CJ37" i="288"/>
  <c r="CK37" i="288" s="1"/>
  <c r="BK37" i="288"/>
  <c r="BL37" i="288" s="1"/>
  <c r="AY34" i="288"/>
  <c r="BH27" i="288"/>
  <c r="BI27" i="288" s="1"/>
  <c r="FL12" i="158" s="1"/>
  <c r="CA37" i="288"/>
  <c r="CB37" i="288" s="1"/>
  <c r="AU30" i="288"/>
  <c r="AU37" i="288"/>
  <c r="JU21" i="110" s="1"/>
  <c r="BH16" i="288"/>
  <c r="BI16" i="288" s="1"/>
  <c r="BK28" i="288"/>
  <c r="BL28" i="288" s="1"/>
  <c r="CD32" i="288"/>
  <c r="CE32" i="288" s="1"/>
  <c r="BH30" i="288"/>
  <c r="BI30" i="288" s="1"/>
  <c r="BN27" i="288"/>
  <c r="BO27" i="288" s="1"/>
  <c r="FN12" i="158" s="1"/>
  <c r="CJ29" i="288"/>
  <c r="CK29" i="288" s="1"/>
  <c r="BX33" i="288"/>
  <c r="BY33" i="288" s="1"/>
  <c r="CJ19" i="288"/>
  <c r="CK19" i="288" s="1"/>
  <c r="AY27" i="288"/>
  <c r="JY11" i="110" s="1"/>
  <c r="BE37" i="288"/>
  <c r="BF37" i="288" s="1"/>
  <c r="E16" i="288"/>
  <c r="BX36" i="288"/>
  <c r="BY36" i="288" s="1"/>
  <c r="BE28" i="288"/>
  <c r="BF28" i="288" s="1"/>
  <c r="CJ27" i="288"/>
  <c r="CK27" i="288" s="1"/>
  <c r="CG27" i="288"/>
  <c r="CH27" i="288" s="1"/>
  <c r="BQ29" i="288"/>
  <c r="BR29" i="288" s="1"/>
  <c r="CG20" i="288"/>
  <c r="CH20" i="288" s="1"/>
  <c r="BE33" i="288"/>
  <c r="BF33" i="288" s="1"/>
  <c r="AX35" i="288"/>
  <c r="BQ14" i="288"/>
  <c r="BR14" i="288" s="1"/>
  <c r="BQ16" i="288"/>
  <c r="BR16" i="288" s="1"/>
  <c r="BH35" i="288"/>
  <c r="BI35" i="288" s="1"/>
  <c r="CG35" i="288"/>
  <c r="CH35" i="288" s="1"/>
  <c r="E37" i="288"/>
  <c r="BN37" i="288"/>
  <c r="BO37" i="288" s="1"/>
  <c r="CD30" i="288"/>
  <c r="CE30" i="288" s="1"/>
  <c r="CA34" i="288"/>
  <c r="CB34" i="288" s="1"/>
  <c r="BX27" i="288"/>
  <c r="BY27" i="288" s="1"/>
  <c r="BN31" i="288"/>
  <c r="BO31" i="288" s="1"/>
  <c r="AW27" i="288"/>
  <c r="JW11" i="110" s="1"/>
  <c r="CG37" i="288"/>
  <c r="CH37" i="288" s="1"/>
  <c r="CJ35" i="288"/>
  <c r="CK35" i="288" s="1"/>
  <c r="BK30" i="288"/>
  <c r="BL30" i="288" s="1"/>
  <c r="BH34" i="288"/>
  <c r="BI34" i="288" s="1"/>
  <c r="BN29" i="288"/>
  <c r="BO29" i="288" s="1"/>
  <c r="CG31" i="288"/>
  <c r="CH31" i="288" s="1"/>
  <c r="BN28" i="288"/>
  <c r="BO28" i="288" s="1"/>
  <c r="AY14" i="288"/>
  <c r="JV64" i="110"/>
  <c r="BQ35" i="288"/>
  <c r="BR35" i="288" s="1"/>
  <c r="AV15" i="288"/>
  <c r="CA15" i="288"/>
  <c r="CB15" i="288" s="1"/>
  <c r="CJ30" i="288"/>
  <c r="CK30" i="288" s="1"/>
  <c r="CG29" i="288"/>
  <c r="CH29" i="288" s="1"/>
  <c r="FL20" i="158"/>
  <c r="CG28" i="288"/>
  <c r="CH28" i="288" s="1"/>
  <c r="AU17" i="288"/>
  <c r="JU5" i="110" s="1"/>
  <c r="BN15" i="288"/>
  <c r="BO15" i="288" s="1"/>
  <c r="BE34" i="288"/>
  <c r="BF34" i="288" s="1"/>
  <c r="BX28" i="288"/>
  <c r="BY28" i="288" s="1"/>
  <c r="BK36" i="288"/>
  <c r="BL36" i="288" s="1"/>
  <c r="CA31" i="288"/>
  <c r="CB31" i="288" s="1"/>
  <c r="FL13" i="158"/>
  <c r="CJ38" i="288"/>
  <c r="CK38" i="288" s="1"/>
  <c r="CG33" i="288"/>
  <c r="CH33" i="288" s="1"/>
  <c r="AU20" i="288"/>
  <c r="AV36" i="288"/>
  <c r="JV9" i="110" s="1"/>
  <c r="E27" i="288"/>
  <c r="AX30" i="288"/>
  <c r="BH33" i="288"/>
  <c r="BI33" i="288" s="1"/>
  <c r="BN38" i="288"/>
  <c r="BO38" i="288" s="1"/>
  <c r="BH31" i="288"/>
  <c r="BI31" i="288" s="1"/>
  <c r="BE20" i="288"/>
  <c r="BF20" i="288" s="1"/>
  <c r="CJ17" i="288"/>
  <c r="CK17" i="288" s="1"/>
  <c r="BQ38" i="288"/>
  <c r="BR38" i="288" s="1"/>
  <c r="CG32" i="288"/>
  <c r="CH32" i="288" s="1"/>
  <c r="AW36" i="288"/>
  <c r="JW9" i="110" s="1"/>
  <c r="CA27" i="288"/>
  <c r="CB27" i="288" s="1"/>
  <c r="BN17" i="288"/>
  <c r="BO17" i="288" s="1"/>
  <c r="CD14" i="288"/>
  <c r="CE14" i="288" s="1"/>
  <c r="BH36" i="288"/>
  <c r="BI36" i="288" s="1"/>
  <c r="CD17" i="288"/>
  <c r="CE17" i="288" s="1"/>
  <c r="AY17" i="288"/>
  <c r="JY5" i="110" s="1"/>
  <c r="AV19" i="288"/>
  <c r="AU14" i="288"/>
  <c r="AX33" i="288"/>
  <c r="CG15" i="288"/>
  <c r="CH15" i="288" s="1"/>
  <c r="E25" i="288"/>
  <c r="AV33" i="288"/>
  <c r="FN13" i="158"/>
  <c r="JX41" i="110"/>
  <c r="E33" i="288"/>
  <c r="AV38" i="288"/>
  <c r="E30" i="288"/>
  <c r="CG25" i="288"/>
  <c r="CH25" i="288" s="1"/>
  <c r="AX25" i="288"/>
  <c r="BH25" i="288"/>
  <c r="BI25" i="288" s="1"/>
  <c r="AV25" i="288"/>
  <c r="CJ15" i="288"/>
  <c r="CK15" i="288" s="1"/>
  <c r="AY15" i="288"/>
  <c r="JY13" i="110" s="1"/>
  <c r="BK15" i="288"/>
  <c r="BL15" i="288" s="1"/>
  <c r="AW15" i="288"/>
  <c r="BE15" i="288"/>
  <c r="BF15" i="288" s="1"/>
  <c r="E15" i="288"/>
  <c r="AU15" i="288"/>
  <c r="JU13" i="110" s="1"/>
  <c r="AW38" i="288"/>
  <c r="CA28" i="288"/>
  <c r="CB28" i="288" s="1"/>
  <c r="AV28" i="288"/>
  <c r="E28" i="288"/>
  <c r="BX38" i="288"/>
  <c r="BY38" i="288" s="1"/>
  <c r="BN19" i="288"/>
  <c r="BO19" i="288" s="1"/>
  <c r="CG14" i="288"/>
  <c r="CH14" i="288" s="1"/>
  <c r="BE17" i="288"/>
  <c r="BF17" i="288" s="1"/>
  <c r="AU38" i="288"/>
  <c r="AW34" i="288"/>
  <c r="E19" i="288"/>
  <c r="BK29" i="288"/>
  <c r="BL29" i="288" s="1"/>
  <c r="CJ32" i="288"/>
  <c r="CK32" i="288" s="1"/>
  <c r="CG19" i="288"/>
  <c r="CH19" i="288" s="1"/>
  <c r="BN14" i="288"/>
  <c r="BO14" i="288" s="1"/>
  <c r="AX38" i="288"/>
  <c r="E34" i="288"/>
  <c r="JW64" i="110"/>
  <c r="CD34" i="288"/>
  <c r="CE34" i="288" s="1"/>
  <c r="BQ32" i="288"/>
  <c r="BR32" i="288" s="1"/>
  <c r="CG36" i="288"/>
  <c r="CH36" i="288" s="1"/>
  <c r="CA35" i="288"/>
  <c r="CB35" i="288" s="1"/>
  <c r="AX36" i="288"/>
  <c r="JX9" i="110" s="1"/>
  <c r="AW14" i="288"/>
  <c r="BE35" i="288"/>
  <c r="BF35" i="288" s="1"/>
  <c r="AU35" i="288"/>
  <c r="E35" i="288"/>
  <c r="E36" i="288"/>
  <c r="JU64" i="110"/>
  <c r="CD35" i="288"/>
  <c r="CE35" i="288" s="1"/>
  <c r="AW35" i="288"/>
  <c r="E38" i="288"/>
  <c r="AU36" i="288"/>
  <c r="JU9" i="110" s="1"/>
  <c r="AW29" i="288"/>
  <c r="BK17" i="288"/>
  <c r="BL17" i="288" s="1"/>
  <c r="BH14" i="288"/>
  <c r="BI14" i="288" s="1"/>
  <c r="AV14" i="288"/>
  <c r="E14" i="288"/>
  <c r="BX31" i="288"/>
  <c r="BY31" i="288" s="1"/>
  <c r="E31" i="288"/>
  <c r="AU31" i="288"/>
  <c r="AU19" i="288"/>
  <c r="E29" i="288"/>
  <c r="BQ31" i="288"/>
  <c r="BR31" i="288" s="1"/>
  <c r="AY31" i="288"/>
  <c r="AU29" i="288"/>
  <c r="BK31" i="288"/>
  <c r="BL31" i="288" s="1"/>
  <c r="AW31" i="288"/>
  <c r="E17" i="288"/>
  <c r="CJ20" i="288"/>
  <c r="CK20" i="288" s="1"/>
  <c r="E20" i="288"/>
  <c r="CA32" i="288"/>
  <c r="CB32" i="288" s="1"/>
  <c r="BH32" i="288"/>
  <c r="BI32" i="288" s="1"/>
  <c r="E32" i="288"/>
  <c r="T16" i="380"/>
  <c r="AV16" i="380" s="1"/>
  <c r="DC9" i="110" s="1"/>
  <c r="CA23" i="380"/>
  <c r="CB23" i="380" s="1"/>
  <c r="T11" i="380"/>
  <c r="AV11" i="380" s="1"/>
  <c r="DC5" i="110" s="1"/>
  <c r="M16" i="380"/>
  <c r="BX16" i="380" s="1"/>
  <c r="BY16" i="380" s="1"/>
  <c r="BE30" i="380"/>
  <c r="BF30" i="380" s="1"/>
  <c r="AY11" i="380"/>
  <c r="DF5" i="110" s="1"/>
  <c r="T12" i="380"/>
  <c r="CA12" i="380" s="1"/>
  <c r="CB12" i="380" s="1"/>
  <c r="AX11" i="380"/>
  <c r="DE5" i="110" s="1"/>
  <c r="AW11" i="380"/>
  <c r="DD5" i="110" s="1"/>
  <c r="M12" i="380"/>
  <c r="BX12" i="380" s="1"/>
  <c r="BY12" i="380" s="1"/>
  <c r="M11" i="380"/>
  <c r="AU11" i="380" s="1"/>
  <c r="DB5" i="110" s="1"/>
  <c r="CD30" i="380"/>
  <c r="CE30" i="380" s="1"/>
  <c r="CA16" i="380"/>
  <c r="CB16" i="380" s="1"/>
  <c r="CJ16" i="380"/>
  <c r="CK16" i="380" s="1"/>
  <c r="AY16" i="380"/>
  <c r="DF9" i="110" s="1"/>
  <c r="CD16" i="380"/>
  <c r="CE16" i="380" s="1"/>
  <c r="AW16" i="380"/>
  <c r="DD9" i="110" s="1"/>
  <c r="BN16" i="380"/>
  <c r="BO16" i="380" s="1"/>
  <c r="AX16" i="380"/>
  <c r="DE9" i="110" s="1"/>
  <c r="BE16" i="380"/>
  <c r="BF16" i="380" s="1"/>
  <c r="BN12" i="380"/>
  <c r="BO12" i="380" s="1"/>
  <c r="BK12" i="380"/>
  <c r="BL12" i="380" s="1"/>
  <c r="AW12" i="380"/>
  <c r="CD12" i="380"/>
  <c r="CE12" i="380" s="1"/>
  <c r="CJ12" i="380"/>
  <c r="CK12" i="380" s="1"/>
  <c r="AY12" i="380"/>
  <c r="BQ12" i="380"/>
  <c r="BR12" i="380" s="1"/>
  <c r="AW19" i="380"/>
  <c r="DD23" i="110" s="1"/>
  <c r="M19" i="380"/>
  <c r="AU19" i="380" s="1"/>
  <c r="DB23" i="110" s="1"/>
  <c r="CD18" i="380"/>
  <c r="CE18" i="380" s="1"/>
  <c r="AX19" i="380"/>
  <c r="DE23" i="110" s="1"/>
  <c r="T18" i="380"/>
  <c r="AV18" i="380" s="1"/>
  <c r="T19" i="380"/>
  <c r="BH19" i="380" s="1"/>
  <c r="BI19" i="380" s="1"/>
  <c r="BQ18" i="380"/>
  <c r="BR18" i="380" s="1"/>
  <c r="M18" i="380"/>
  <c r="AU18" i="380" s="1"/>
  <c r="AX18" i="380"/>
  <c r="AY19" i="380"/>
  <c r="DF23" i="110" s="1"/>
  <c r="AY18" i="380"/>
  <c r="BE18" i="380"/>
  <c r="BF18" i="380" s="1"/>
  <c r="BN18" i="380"/>
  <c r="BO18" i="380" s="1"/>
  <c r="BK18" i="380"/>
  <c r="BL18" i="380" s="1"/>
  <c r="BQ19" i="380"/>
  <c r="BR19" i="380" s="1"/>
  <c r="AX17" i="380"/>
  <c r="DE6" i="110" s="1"/>
  <c r="CG13" i="380"/>
  <c r="CH13" i="380" s="1"/>
  <c r="GC8" i="159" s="1"/>
  <c r="CD13" i="380"/>
  <c r="CE13" i="380" s="1"/>
  <c r="GB8" i="159" s="1"/>
  <c r="T14" i="380"/>
  <c r="BH14" i="380" s="1"/>
  <c r="BI14" i="380" s="1"/>
  <c r="M13" i="380"/>
  <c r="BE13" i="380" s="1"/>
  <c r="BF13" i="380" s="1"/>
  <c r="T13" i="380"/>
  <c r="CA13" i="380" s="1"/>
  <c r="CB13" i="380" s="1"/>
  <c r="GA8" i="159" s="1"/>
  <c r="CD14" i="380"/>
  <c r="CE14" i="380" s="1"/>
  <c r="GB12" i="159" s="1"/>
  <c r="DC53" i="110"/>
  <c r="T15" i="380"/>
  <c r="CA15" i="380" s="1"/>
  <c r="CB15" i="380" s="1"/>
  <c r="DF53" i="110"/>
  <c r="AY15" i="380"/>
  <c r="M15" i="380"/>
  <c r="BE15" i="380" s="1"/>
  <c r="BF15" i="380" s="1"/>
  <c r="FF19" i="158" s="1"/>
  <c r="T17" i="380"/>
  <c r="CJ14" i="380"/>
  <c r="CK14" i="380" s="1"/>
  <c r="GD12" i="159" s="1"/>
  <c r="M14" i="380"/>
  <c r="BX14" i="380" s="1"/>
  <c r="BY14" i="380" s="1"/>
  <c r="FZ12" i="159" s="1"/>
  <c r="DE53" i="110"/>
  <c r="AX15" i="380"/>
  <c r="DD53" i="110"/>
  <c r="AW15" i="380"/>
  <c r="M17" i="380"/>
  <c r="AY13" i="380"/>
  <c r="DF8" i="110" s="1"/>
  <c r="BQ13" i="380"/>
  <c r="BR13" i="380" s="1"/>
  <c r="CJ13" i="380"/>
  <c r="CK13" i="380" s="1"/>
  <c r="GD8" i="159" s="1"/>
  <c r="GA33" i="159"/>
  <c r="GD33" i="159"/>
  <c r="AY14" i="380"/>
  <c r="DF20" i="110" s="1"/>
  <c r="AX14" i="380"/>
  <c r="DE20" i="110" s="1"/>
  <c r="CG14" i="380"/>
  <c r="CH14" i="380" s="1"/>
  <c r="GC12" i="159" s="1"/>
  <c r="BN14" i="380"/>
  <c r="BO14" i="380" s="1"/>
  <c r="BK15" i="380"/>
  <c r="BL15" i="380" s="1"/>
  <c r="FH19" i="158" s="1"/>
  <c r="BN15" i="380"/>
  <c r="BO15" i="380" s="1"/>
  <c r="FI19" i="158" s="1"/>
  <c r="BQ15" i="380"/>
  <c r="BR15" i="380" s="1"/>
  <c r="FJ19" i="158" s="1"/>
  <c r="JS206" i="110"/>
  <c r="JS4" i="110"/>
  <c r="BQ24" i="380"/>
  <c r="BR24" i="380" s="1"/>
  <c r="CJ24" i="380"/>
  <c r="CK24" i="380" s="1"/>
  <c r="CG11" i="380"/>
  <c r="CH11" i="380" s="1"/>
  <c r="GC13" i="159" s="1"/>
  <c r="BN11" i="380"/>
  <c r="BO11" i="380" s="1"/>
  <c r="BK19" i="380"/>
  <c r="BL19" i="380" s="1"/>
  <c r="CD19" i="380"/>
  <c r="CE19" i="380" s="1"/>
  <c r="GB16" i="159" s="1"/>
  <c r="CJ27" i="380"/>
  <c r="CK27" i="380" s="1"/>
  <c r="BQ27" i="380"/>
  <c r="BR27" i="380" s="1"/>
  <c r="BX27" i="380"/>
  <c r="BY27" i="380" s="1"/>
  <c r="BE27" i="380"/>
  <c r="BF27" i="380" s="1"/>
  <c r="BQ11" i="380"/>
  <c r="BR11" i="380" s="1"/>
  <c r="CJ11" i="380"/>
  <c r="CK11" i="380" s="1"/>
  <c r="GD13" i="159" s="1"/>
  <c r="BE11" i="380"/>
  <c r="BF11" i="380" s="1"/>
  <c r="BK23" i="380"/>
  <c r="BL23" i="380" s="1"/>
  <c r="CD23" i="380"/>
  <c r="CE23" i="380" s="1"/>
  <c r="BH27" i="380"/>
  <c r="BI27" i="380" s="1"/>
  <c r="CA27" i="380"/>
  <c r="CB27" i="380" s="1"/>
  <c r="CJ23" i="380"/>
  <c r="CK23" i="380" s="1"/>
  <c r="BQ23" i="380"/>
  <c r="BR23" i="380" s="1"/>
  <c r="BH11" i="380"/>
  <c r="BI11" i="380" s="1"/>
  <c r="CG28" i="380"/>
  <c r="CH28" i="380" s="1"/>
  <c r="BN28" i="380"/>
  <c r="BO28" i="380" s="1"/>
  <c r="BK27" i="380"/>
  <c r="BL27" i="380" s="1"/>
  <c r="CD27" i="380"/>
  <c r="CE27" i="380" s="1"/>
  <c r="BE24" i="380"/>
  <c r="BF24" i="380" s="1"/>
  <c r="BX24" i="380"/>
  <c r="BY24" i="380" s="1"/>
  <c r="CJ20" i="380"/>
  <c r="CK20" i="380" s="1"/>
  <c r="BQ20" i="380"/>
  <c r="BR20" i="380" s="1"/>
  <c r="BX20" i="380"/>
  <c r="BY20" i="380" s="1"/>
  <c r="BE20" i="380"/>
  <c r="BF20" i="380" s="1"/>
  <c r="CD11" i="380"/>
  <c r="CE11" i="380" s="1"/>
  <c r="GB13" i="159" s="1"/>
  <c r="BK11" i="380"/>
  <c r="BL11" i="380" s="1"/>
  <c r="CG27" i="380"/>
  <c r="CH27" i="380" s="1"/>
  <c r="BN27" i="380"/>
  <c r="BO27" i="380" s="1"/>
  <c r="CG23" i="380"/>
  <c r="CH23" i="380" s="1"/>
  <c r="BN23" i="380"/>
  <c r="BO23" i="380" s="1"/>
  <c r="BX23" i="380"/>
  <c r="BY23" i="380" s="1"/>
  <c r="BE23" i="380"/>
  <c r="BF23" i="380" s="1"/>
  <c r="BN19" i="380"/>
  <c r="BO19" i="380" s="1"/>
  <c r="CG19" i="380"/>
  <c r="CH19" i="380" s="1"/>
  <c r="GC16" i="159" s="1"/>
  <c r="BX19" i="380"/>
  <c r="BY19" i="380" s="1"/>
  <c r="FZ16" i="159" s="1"/>
  <c r="FX61" i="159"/>
  <c r="M14" i="285"/>
  <c r="BE14" i="285" s="1"/>
  <c r="BF14" i="285" s="1"/>
  <c r="M13" i="285"/>
  <c r="M15" i="285"/>
  <c r="E14" i="285"/>
  <c r="CA15" i="285"/>
  <c r="CB15" i="285" s="1"/>
  <c r="FL61" i="159" s="1"/>
  <c r="AU14" i="285"/>
  <c r="JF33" i="110" s="1"/>
  <c r="BX14" i="285"/>
  <c r="BY14" i="285" s="1"/>
  <c r="AV11" i="285"/>
  <c r="BQ12" i="285"/>
  <c r="BR12" i="285" s="1"/>
  <c r="M12" i="285"/>
  <c r="BE12" i="285" s="1"/>
  <c r="BF12" i="285" s="1"/>
  <c r="CG11" i="285"/>
  <c r="CH11" i="285" s="1"/>
  <c r="M11" i="285"/>
  <c r="BE11" i="285" s="1"/>
  <c r="BF11" i="285" s="1"/>
  <c r="CD12" i="285"/>
  <c r="CE12" i="285" s="1"/>
  <c r="FM12" i="159" s="1"/>
  <c r="FM61" i="159" s="1"/>
  <c r="BQ11" i="285"/>
  <c r="BR11" i="285" s="1"/>
  <c r="FE76" i="158" s="1"/>
  <c r="AV13" i="285"/>
  <c r="JG53" i="110" s="1"/>
  <c r="BH13" i="285"/>
  <c r="BI13" i="285" s="1"/>
  <c r="CA13" i="285"/>
  <c r="CB13" i="285" s="1"/>
  <c r="AY13" i="285"/>
  <c r="JJ53" i="110" s="1"/>
  <c r="BQ13" i="285"/>
  <c r="BR13" i="285" s="1"/>
  <c r="CJ13" i="285"/>
  <c r="CK13" i="285" s="1"/>
  <c r="E13" i="285"/>
  <c r="AU13" i="285"/>
  <c r="JF53" i="110" s="1"/>
  <c r="BE13" i="285"/>
  <c r="BF13" i="285" s="1"/>
  <c r="BX13" i="285"/>
  <c r="BY13" i="285" s="1"/>
  <c r="AX13" i="285"/>
  <c r="JI53" i="110" s="1"/>
  <c r="BN13" i="285"/>
  <c r="BO13" i="285" s="1"/>
  <c r="CG13" i="285"/>
  <c r="CH13" i="285" s="1"/>
  <c r="AW13" i="285"/>
  <c r="JH53" i="110" s="1"/>
  <c r="BK13" i="285"/>
  <c r="BL13" i="285" s="1"/>
  <c r="CD13" i="285"/>
  <c r="CE13" i="285" s="1"/>
  <c r="AW12" i="285"/>
  <c r="JH20" i="110" s="1"/>
  <c r="CJ12" i="285"/>
  <c r="CK12" i="285" s="1"/>
  <c r="FO12" i="159" s="1"/>
  <c r="AY12" i="285"/>
  <c r="JJ20" i="110" s="1"/>
  <c r="CG12" i="285"/>
  <c r="CH12" i="285" s="1"/>
  <c r="FN12" i="159" s="1"/>
  <c r="AX12" i="285"/>
  <c r="JI20" i="110" s="1"/>
  <c r="BH12" i="285"/>
  <c r="BI12" i="285" s="1"/>
  <c r="AV12" i="285"/>
  <c r="JG20" i="110" s="1"/>
  <c r="CA11" i="285"/>
  <c r="CB11" i="285" s="1"/>
  <c r="AX11" i="285"/>
  <c r="BK11" i="285"/>
  <c r="BL11" i="285" s="1"/>
  <c r="AW11" i="285"/>
  <c r="CD11" i="285"/>
  <c r="CE11" i="285" s="1"/>
  <c r="CJ11" i="285"/>
  <c r="CK11" i="285" s="1"/>
  <c r="AY11" i="285"/>
  <c r="FV3" i="159"/>
  <c r="BE11" i="379"/>
  <c r="BF11" i="379" s="1"/>
  <c r="AU11" i="379"/>
  <c r="CG13" i="379"/>
  <c r="CH13" i="379" s="1"/>
  <c r="BK12" i="379"/>
  <c r="BL12" i="379" s="1"/>
  <c r="AW14" i="379"/>
  <c r="AW16" i="379"/>
  <c r="AX15" i="379"/>
  <c r="JD13" i="110" s="1"/>
  <c r="BN15" i="379"/>
  <c r="BO15" i="379" s="1"/>
  <c r="CD14" i="379"/>
  <c r="CE14" i="379" s="1"/>
  <c r="BN11" i="379"/>
  <c r="BO11" i="379" s="1"/>
  <c r="BN13" i="379"/>
  <c r="BO13" i="379" s="1"/>
  <c r="AW15" i="379"/>
  <c r="BK15" i="379"/>
  <c r="BL15" i="379" s="1"/>
  <c r="BX13" i="379"/>
  <c r="BY13" i="379" s="1"/>
  <c r="BE15" i="379"/>
  <c r="BF15" i="379" s="1"/>
  <c r="JE5" i="110"/>
  <c r="JA5" i="110"/>
  <c r="AU15" i="379"/>
  <c r="JA13" i="110" s="1"/>
  <c r="FG16" i="159"/>
  <c r="FG22" i="159"/>
  <c r="IY23" i="110"/>
  <c r="IY36" i="110"/>
  <c r="IX23" i="110"/>
  <c r="IX36" i="110"/>
  <c r="FJ16" i="159"/>
  <c r="FJ22" i="159"/>
  <c r="IW23" i="110"/>
  <c r="IW36" i="110"/>
  <c r="IZ23" i="110"/>
  <c r="IZ36" i="110"/>
  <c r="FF16" i="159"/>
  <c r="FF22" i="159"/>
  <c r="IV23" i="110"/>
  <c r="IV36" i="110"/>
  <c r="FI16" i="159"/>
  <c r="FI22" i="159"/>
  <c r="BE12" i="378"/>
  <c r="BF12" i="378" s="1"/>
  <c r="AU12" i="378"/>
  <c r="IV7" i="110" s="1"/>
  <c r="BE17" i="378"/>
  <c r="BF17" i="378" s="1"/>
  <c r="BH11" i="378"/>
  <c r="BI11" i="378" s="1"/>
  <c r="GB27" i="110"/>
  <c r="AV13" i="378"/>
  <c r="IW15" i="110" s="1"/>
  <c r="AU17" i="378"/>
  <c r="IV10" i="110" s="1"/>
  <c r="IW20" i="110"/>
  <c r="BH18" i="378"/>
  <c r="BI18" i="378" s="1"/>
  <c r="AV18" i="378"/>
  <c r="IW32" i="110" s="1"/>
  <c r="GC32" i="110" s="1"/>
  <c r="BX11" i="378"/>
  <c r="BY11" i="378" s="1"/>
  <c r="FF5" i="159" s="1"/>
  <c r="GC27" i="110"/>
  <c r="AV14" i="378"/>
  <c r="IW14" i="110" s="1"/>
  <c r="GB32" i="110"/>
  <c r="CA16" i="379"/>
  <c r="CB16" i="379" s="1"/>
  <c r="E16" i="379"/>
  <c r="AX11" i="379"/>
  <c r="BQ11" i="379"/>
  <c r="BR11" i="379" s="1"/>
  <c r="CJ15" i="379"/>
  <c r="CK15" i="379" s="1"/>
  <c r="AV13" i="379"/>
  <c r="JB33" i="110" s="1"/>
  <c r="JC5" i="110"/>
  <c r="AY11" i="379"/>
  <c r="BH13" i="379"/>
  <c r="BI13" i="379" s="1"/>
  <c r="AV16" i="379"/>
  <c r="JD9" i="110"/>
  <c r="BX12" i="379"/>
  <c r="BY12" i="379" s="1"/>
  <c r="BN12" i="379"/>
  <c r="BO12" i="379" s="1"/>
  <c r="EY12" i="158" s="1"/>
  <c r="AV15" i="379"/>
  <c r="JB21" i="110" s="1"/>
  <c r="AW11" i="379"/>
  <c r="CA15" i="379"/>
  <c r="CB15" i="379" s="1"/>
  <c r="AX12" i="379"/>
  <c r="JD11" i="110" s="1"/>
  <c r="JA21" i="110"/>
  <c r="FI12" i="159"/>
  <c r="CJ18" i="378"/>
  <c r="CK18" i="378" s="1"/>
  <c r="FJ19" i="159" s="1"/>
  <c r="CD15" i="378"/>
  <c r="CE15" i="378" s="1"/>
  <c r="BX19" i="378"/>
  <c r="BY19" i="378" s="1"/>
  <c r="FF8" i="159" s="1"/>
  <c r="AU19" i="378"/>
  <c r="IV8" i="110" s="1"/>
  <c r="IX20" i="110"/>
  <c r="BQ18" i="378"/>
  <c r="BR18" i="378" s="1"/>
  <c r="BK15" i="378"/>
  <c r="BL15" i="378" s="1"/>
  <c r="FG29" i="159"/>
  <c r="BK18" i="378"/>
  <c r="BL18" i="378" s="1"/>
  <c r="BE15" i="378"/>
  <c r="BF15" i="378" s="1"/>
  <c r="AY11" i="378"/>
  <c r="IZ40" i="110" s="1"/>
  <c r="FF12" i="159"/>
  <c r="E18" i="378"/>
  <c r="BH12" i="379"/>
  <c r="BI12" i="379" s="1"/>
  <c r="JE47" i="110"/>
  <c r="CJ12" i="379"/>
  <c r="CK12" i="379" s="1"/>
  <c r="AU14" i="379"/>
  <c r="E15" i="379"/>
  <c r="JA47" i="110"/>
  <c r="JD47" i="110"/>
  <c r="CA12" i="379"/>
  <c r="CB12" i="379" s="1"/>
  <c r="EV17" i="158"/>
  <c r="AY12" i="379"/>
  <c r="AW12" i="379"/>
  <c r="E14" i="379"/>
  <c r="BE12" i="379"/>
  <c r="BF12" i="379" s="1"/>
  <c r="EV12" i="158" s="1"/>
  <c r="AY15" i="379"/>
  <c r="JE21" i="110" s="1"/>
  <c r="BH19" i="378"/>
  <c r="BI19" i="378" s="1"/>
  <c r="CJ11" i="378"/>
  <c r="CK11" i="378" s="1"/>
  <c r="FJ5" i="159" s="1"/>
  <c r="BQ19" i="378"/>
  <c r="BR19" i="378" s="1"/>
  <c r="AV17" i="378"/>
  <c r="IW10" i="110" s="1"/>
  <c r="IW46" i="110"/>
  <c r="CG16" i="378"/>
  <c r="CH16" i="378" s="1"/>
  <c r="FI4" i="159" s="1"/>
  <c r="BK11" i="378"/>
  <c r="BL11" i="378" s="1"/>
  <c r="AY17" i="378"/>
  <c r="IZ10" i="110" s="1"/>
  <c r="E15" i="378"/>
  <c r="CD13" i="378"/>
  <c r="CE13" i="378" s="1"/>
  <c r="FH9" i="159" s="1"/>
  <c r="AW13" i="378"/>
  <c r="IX15" i="110" s="1"/>
  <c r="AY14" i="378"/>
  <c r="IZ14" i="110" s="1"/>
  <c r="CJ14" i="378"/>
  <c r="CK14" i="378" s="1"/>
  <c r="FJ7" i="159" s="1"/>
  <c r="AY12" i="378"/>
  <c r="IZ7" i="110" s="1"/>
  <c r="E17" i="378"/>
  <c r="BE13" i="378"/>
  <c r="BF13" i="378" s="1"/>
  <c r="E13" i="378"/>
  <c r="AU13" i="378"/>
  <c r="IV15" i="110" s="1"/>
  <c r="BN14" i="378"/>
  <c r="BO14" i="378" s="1"/>
  <c r="BK13" i="378"/>
  <c r="BL13" i="378" s="1"/>
  <c r="AX14" i="378"/>
  <c r="IY14" i="110" s="1"/>
  <c r="BN16" i="378"/>
  <c r="BO16" i="378" s="1"/>
  <c r="AW17" i="378"/>
  <c r="IX10" i="110" s="1"/>
  <c r="FJ20" i="159"/>
  <c r="BK17" i="378"/>
  <c r="BL17" i="378" s="1"/>
  <c r="CJ13" i="378"/>
  <c r="CK13" i="378" s="1"/>
  <c r="FJ9" i="159" s="1"/>
  <c r="AY13" i="378"/>
  <c r="IZ15" i="110" s="1"/>
  <c r="FV61" i="159"/>
  <c r="JL5" i="110"/>
  <c r="JN5" i="110"/>
  <c r="JM5" i="110"/>
  <c r="JO5" i="110"/>
  <c r="JK5" i="110"/>
  <c r="AV16" i="378"/>
  <c r="IW6" i="110" s="1"/>
  <c r="BH11" i="379"/>
  <c r="BI11" i="379" s="1"/>
  <c r="AV11" i="379"/>
  <c r="E11" i="379"/>
  <c r="AU13" i="379"/>
  <c r="JC13" i="110"/>
  <c r="CD13" i="379"/>
  <c r="CE13" i="379" s="1"/>
  <c r="AW13" i="379"/>
  <c r="E12" i="379"/>
  <c r="BK13" i="379"/>
  <c r="BL13" i="379" s="1"/>
  <c r="E13" i="379"/>
  <c r="BQ13" i="379"/>
  <c r="BR13" i="379" s="1"/>
  <c r="AY13" i="379"/>
  <c r="CA16" i="378"/>
  <c r="CB16" i="378" s="1"/>
  <c r="FG4" i="159" s="1"/>
  <c r="BN19" i="378"/>
  <c r="BO19" i="378" s="1"/>
  <c r="IY24" i="110"/>
  <c r="GB24" i="110" s="1"/>
  <c r="AV11" i="378"/>
  <c r="IW40" i="110" s="1"/>
  <c r="AU14" i="378"/>
  <c r="IV14" i="110" s="1"/>
  <c r="BE14" i="378"/>
  <c r="BF14" i="378" s="1"/>
  <c r="E12" i="378"/>
  <c r="E14" i="378"/>
  <c r="CA19" i="378"/>
  <c r="CB19" i="378" s="1"/>
  <c r="FG8" i="159" s="1"/>
  <c r="E19" i="378"/>
  <c r="BX16" i="378"/>
  <c r="BY16" i="378" s="1"/>
  <c r="FF4" i="159" s="1"/>
  <c r="E16" i="378"/>
  <c r="AU16" i="378"/>
  <c r="IV6" i="110" s="1"/>
  <c r="CJ16" i="378"/>
  <c r="CK16" i="378" s="1"/>
  <c r="FJ4" i="159" s="1"/>
  <c r="AY16" i="378"/>
  <c r="IZ6" i="110" s="1"/>
  <c r="BK16" i="378"/>
  <c r="BL16" i="378" s="1"/>
  <c r="AW16" i="378"/>
  <c r="IX6" i="110" s="1"/>
  <c r="AX11" i="378"/>
  <c r="IY40" i="110" s="1"/>
  <c r="E11" i="378"/>
  <c r="CG12" i="378"/>
  <c r="CH12" i="378" s="1"/>
  <c r="FI6" i="159" s="1"/>
  <c r="AX12" i="378"/>
  <c r="IY7" i="110" s="1"/>
  <c r="CG11" i="378"/>
  <c r="CH11" i="378" s="1"/>
  <c r="FI5" i="159" s="1"/>
  <c r="BH12" i="378"/>
  <c r="BI12" i="378" s="1"/>
  <c r="AV12" i="378"/>
  <c r="IW7" i="110" s="1"/>
  <c r="E56" i="110"/>
  <c r="H56" i="110"/>
  <c r="E131" i="110"/>
  <c r="H131" i="110"/>
  <c r="T12" i="339"/>
  <c r="AV12" i="339" s="1"/>
  <c r="CX24" i="110" s="1"/>
  <c r="AA15" i="339"/>
  <c r="T13" i="339"/>
  <c r="AV13" i="339" s="1"/>
  <c r="CX15" i="110" s="1"/>
  <c r="M15" i="339"/>
  <c r="AU15" i="339" s="1"/>
  <c r="CW10" i="110" s="1"/>
  <c r="AA16" i="339"/>
  <c r="AA12" i="339"/>
  <c r="AW12" i="339" s="1"/>
  <c r="CY24" i="110" s="1"/>
  <c r="AA13" i="339"/>
  <c r="T15" i="339"/>
  <c r="AV15" i="339" s="1"/>
  <c r="CX10" i="110" s="1"/>
  <c r="T16" i="339"/>
  <c r="M13" i="339"/>
  <c r="M16" i="339"/>
  <c r="AU16" i="339" s="1"/>
  <c r="CW9" i="110" s="1"/>
  <c r="M12" i="339"/>
  <c r="AU12" i="339" s="1"/>
  <c r="CW24" i="110" s="1"/>
  <c r="FD20" i="159"/>
  <c r="ER23" i="158"/>
  <c r="AA14" i="339"/>
  <c r="AW14" i="339" s="1"/>
  <c r="ET23" i="158"/>
  <c r="FD4" i="159"/>
  <c r="T11" i="339"/>
  <c r="FB4" i="159" s="1"/>
  <c r="M14" i="339"/>
  <c r="T14" i="339"/>
  <c r="M11" i="339"/>
  <c r="FA4" i="159" s="1"/>
  <c r="FD14" i="159"/>
  <c r="FE20" i="159"/>
  <c r="AA11" i="339"/>
  <c r="FC4" i="159" s="1"/>
  <c r="FA14" i="159"/>
  <c r="FE14" i="159"/>
  <c r="AY15" i="339"/>
  <c r="DA10" i="110" s="1"/>
  <c r="FC14" i="159"/>
  <c r="FA9" i="159"/>
  <c r="FB20" i="159"/>
  <c r="FE9" i="159"/>
  <c r="AY13" i="339"/>
  <c r="DA15" i="110" s="1"/>
  <c r="EU23" i="158"/>
  <c r="AX16" i="339"/>
  <c r="CZ9" i="110" s="1"/>
  <c r="AY16" i="339"/>
  <c r="DA9" i="110" s="1"/>
  <c r="AX14" i="339"/>
  <c r="AY14" i="339"/>
  <c r="AX11" i="339"/>
  <c r="CZ6" i="110" s="1"/>
  <c r="FE4" i="159"/>
  <c r="AY11" i="339"/>
  <c r="DA6" i="110" s="1"/>
  <c r="EV31" i="159"/>
  <c r="EV54" i="159"/>
  <c r="EY31" i="159"/>
  <c r="EY54" i="159"/>
  <c r="IT39" i="110"/>
  <c r="IT34" i="110"/>
  <c r="EZ31" i="159"/>
  <c r="EZ54" i="159"/>
  <c r="IQ39" i="110"/>
  <c r="IQ34" i="110"/>
  <c r="EX31" i="159"/>
  <c r="EX54" i="159"/>
  <c r="AV16" i="377"/>
  <c r="EW31" i="159"/>
  <c r="EW54" i="159"/>
  <c r="IU39" i="110"/>
  <c r="IU34" i="110"/>
  <c r="CD28" i="285"/>
  <c r="CE28" i="285" s="1"/>
  <c r="BK28" i="285"/>
  <c r="BL28" i="285" s="1"/>
  <c r="CJ24" i="285"/>
  <c r="CK24" i="285" s="1"/>
  <c r="BQ24" i="285"/>
  <c r="BR24" i="285" s="1"/>
  <c r="BX24" i="285"/>
  <c r="BY24" i="285" s="1"/>
  <c r="BE24" i="285"/>
  <c r="BF24" i="285" s="1"/>
  <c r="BH28" i="285"/>
  <c r="BI28" i="285" s="1"/>
  <c r="CA28" i="285"/>
  <c r="CB28" i="285" s="1"/>
  <c r="CG24" i="285"/>
  <c r="CH24" i="285" s="1"/>
  <c r="BN24" i="285"/>
  <c r="BO24" i="285" s="1"/>
  <c r="BQ28" i="285"/>
  <c r="BR28" i="285" s="1"/>
  <c r="CJ28" i="285"/>
  <c r="CK28" i="285" s="1"/>
  <c r="BE28" i="285"/>
  <c r="BF28" i="285" s="1"/>
  <c r="BX28" i="285"/>
  <c r="BY28" i="285" s="1"/>
  <c r="CD24" i="285"/>
  <c r="CE24" i="285" s="1"/>
  <c r="BK24" i="285"/>
  <c r="BL24" i="285" s="1"/>
  <c r="CG28" i="285"/>
  <c r="CH28" i="285" s="1"/>
  <c r="BN28" i="285"/>
  <c r="BO28" i="285" s="1"/>
  <c r="BH24" i="285"/>
  <c r="BI24" i="285" s="1"/>
  <c r="CA24" i="285"/>
  <c r="CB24" i="285" s="1"/>
  <c r="FD9" i="159"/>
  <c r="BH16" i="377"/>
  <c r="BI16" i="377" s="1"/>
  <c r="AU13" i="377"/>
  <c r="IQ6" i="110" s="1"/>
  <c r="BE13" i="377"/>
  <c r="BF13" i="377" s="1"/>
  <c r="CA13" i="377"/>
  <c r="CB13" i="377" s="1"/>
  <c r="EW4" i="159" s="1"/>
  <c r="BE14" i="377"/>
  <c r="BF14" i="377" s="1"/>
  <c r="CD11" i="377"/>
  <c r="CE11" i="377" s="1"/>
  <c r="EX5" i="159" s="1"/>
  <c r="CA15" i="377"/>
  <c r="CB15" i="377" s="1"/>
  <c r="EW14" i="159" s="1"/>
  <c r="BK13" i="377"/>
  <c r="BL13" i="377" s="1"/>
  <c r="BK12" i="377"/>
  <c r="BL12" i="377" s="1"/>
  <c r="AW16" i="377"/>
  <c r="E16" i="377"/>
  <c r="AU14" i="377"/>
  <c r="IQ20" i="110" s="1"/>
  <c r="BK14" i="377"/>
  <c r="BL14" i="377" s="1"/>
  <c r="CD14" i="377"/>
  <c r="CE14" i="377" s="1"/>
  <c r="EX12" i="159" s="1"/>
  <c r="AV15" i="377"/>
  <c r="IR10" i="110" s="1"/>
  <c r="BH14" i="377"/>
  <c r="BI14" i="377" s="1"/>
  <c r="AV14" i="377"/>
  <c r="IR20" i="110" s="1"/>
  <c r="CD13" i="377"/>
  <c r="CE13" i="377" s="1"/>
  <c r="EX4" i="159" s="1"/>
  <c r="AW11" i="377"/>
  <c r="IS40" i="110" s="1"/>
  <c r="BE15" i="377"/>
  <c r="BF15" i="377" s="1"/>
  <c r="E13" i="377"/>
  <c r="E12" i="377"/>
  <c r="AV12" i="377"/>
  <c r="IR7" i="110" s="1"/>
  <c r="CA12" i="377"/>
  <c r="CB12" i="377" s="1"/>
  <c r="EW6" i="159" s="1"/>
  <c r="BX15" i="377"/>
  <c r="BY15" i="377" s="1"/>
  <c r="EV14" i="159" s="1"/>
  <c r="BH13" i="377"/>
  <c r="BI13" i="377" s="1"/>
  <c r="BE11" i="377"/>
  <c r="BF11" i="377" s="1"/>
  <c r="AU11" i="377"/>
  <c r="IQ40" i="110" s="1"/>
  <c r="AY14" i="377"/>
  <c r="IU20" i="110" s="1"/>
  <c r="E15" i="377"/>
  <c r="AV11" i="377"/>
  <c r="IR40" i="110" s="1"/>
  <c r="CJ14" i="377"/>
  <c r="CK14" i="377" s="1"/>
  <c r="EZ12" i="159" s="1"/>
  <c r="AX15" i="377"/>
  <c r="IT10" i="110" s="1"/>
  <c r="BN15" i="377"/>
  <c r="BO15" i="377" s="1"/>
  <c r="BH11" i="377"/>
  <c r="BI11" i="377" s="1"/>
  <c r="E11" i="377"/>
  <c r="AW15" i="377"/>
  <c r="IS10" i="110" s="1"/>
  <c r="CD15" i="377"/>
  <c r="CE15" i="377" s="1"/>
  <c r="EX14" i="159" s="1"/>
  <c r="E14" i="377"/>
  <c r="BN14" i="377"/>
  <c r="BO14" i="377" s="1"/>
  <c r="F25" i="357"/>
  <c r="BM22" i="357"/>
  <c r="BN22" i="357" s="1"/>
  <c r="CF22" i="357"/>
  <c r="CG22" i="357" s="1"/>
  <c r="CC13" i="357"/>
  <c r="CD13" i="357" s="1"/>
  <c r="AZ12" i="357"/>
  <c r="BM18" i="357"/>
  <c r="BN18" i="357" s="1"/>
  <c r="BM19" i="357"/>
  <c r="BN19" i="357" s="1"/>
  <c r="CF15" i="357"/>
  <c r="CG15" i="357" s="1"/>
  <c r="CF16" i="357"/>
  <c r="CG16" i="357" s="1"/>
  <c r="AZ23" i="357"/>
  <c r="BA23" i="357"/>
  <c r="CC17" i="357"/>
  <c r="CD17" i="357" s="1"/>
  <c r="CC18" i="357"/>
  <c r="CD18" i="357" s="1"/>
  <c r="AZ18" i="357"/>
  <c r="BJ12" i="357"/>
  <c r="BK12" i="357" s="1"/>
  <c r="BJ20" i="357"/>
  <c r="BK20" i="357" s="1"/>
  <c r="CC16" i="357"/>
  <c r="CD16" i="357" s="1"/>
  <c r="BB23" i="357"/>
  <c r="BB13" i="357"/>
  <c r="CO15" i="357"/>
  <c r="CP15" i="357" s="1"/>
  <c r="BB19" i="357"/>
  <c r="CL11" i="357"/>
  <c r="CM11" i="357" s="1"/>
  <c r="BC18" i="357"/>
  <c r="F23" i="357"/>
  <c r="BM24" i="357"/>
  <c r="BN24" i="357" s="1"/>
  <c r="BA24" i="357"/>
  <c r="BA20" i="357"/>
  <c r="AZ24" i="357"/>
  <c r="F24" i="357"/>
  <c r="BV19" i="357"/>
  <c r="BW19" i="357" s="1"/>
  <c r="BS16" i="357"/>
  <c r="BT16" i="357" s="1"/>
  <c r="BS17" i="357"/>
  <c r="BT17" i="357" s="1"/>
  <c r="BC16" i="357"/>
  <c r="CO11" i="357"/>
  <c r="CP11" i="357" s="1"/>
  <c r="CC24" i="357"/>
  <c r="CD24" i="357" s="1"/>
  <c r="CF20" i="357"/>
  <c r="CG20" i="357" s="1"/>
  <c r="BJ19" i="357"/>
  <c r="BK19" i="357" s="1"/>
  <c r="BM17" i="357"/>
  <c r="BN17" i="357" s="1"/>
  <c r="BA18" i="357"/>
  <c r="AZ19" i="357"/>
  <c r="CL15" i="357"/>
  <c r="CM15" i="357" s="1"/>
  <c r="CI14" i="357"/>
  <c r="CJ14" i="357" s="1"/>
  <c r="F16" i="357"/>
  <c r="BA12" i="357"/>
  <c r="AZ13" i="357"/>
  <c r="AZ14" i="357"/>
  <c r="BA14" i="357"/>
  <c r="AZ20" i="357"/>
  <c r="CC22" i="357"/>
  <c r="CD22" i="357" s="1"/>
  <c r="AZ22" i="357"/>
  <c r="F22" i="357"/>
  <c r="BM14" i="357"/>
  <c r="BN14" i="357" s="1"/>
  <c r="F12" i="357"/>
  <c r="BA16" i="357"/>
  <c r="F18" i="357"/>
  <c r="BP22" i="357"/>
  <c r="BQ22" i="357" s="1"/>
  <c r="BB22" i="357"/>
  <c r="CF17" i="357"/>
  <c r="CG17" i="357" s="1"/>
  <c r="BD16" i="357"/>
  <c r="AZ16" i="357"/>
  <c r="F19" i="357"/>
  <c r="F20" i="357"/>
  <c r="CL21" i="357"/>
  <c r="CM21" i="357" s="1"/>
  <c r="BC21" i="357"/>
  <c r="BM12" i="357"/>
  <c r="BN12" i="357" s="1"/>
  <c r="BD19" i="357"/>
  <c r="BV21" i="357"/>
  <c r="BW21" i="357" s="1"/>
  <c r="BD21" i="357"/>
  <c r="BM21" i="357"/>
  <c r="BN21" i="357" s="1"/>
  <c r="BA21" i="357"/>
  <c r="F21" i="357"/>
  <c r="BJ14" i="357"/>
  <c r="BK14" i="357" s="1"/>
  <c r="BB12" i="357"/>
  <c r="F14" i="357"/>
  <c r="BB14" i="357"/>
  <c r="BP13" i="357"/>
  <c r="BQ13" i="357" s="1"/>
  <c r="BD14" i="357"/>
  <c r="F17" i="357"/>
  <c r="BD11" i="357"/>
  <c r="BP15" i="357"/>
  <c r="BQ15" i="357" s="1"/>
  <c r="BB15" i="357"/>
  <c r="CC15" i="357"/>
  <c r="CD15" i="357" s="1"/>
  <c r="AZ15" i="357"/>
  <c r="F15" i="357"/>
  <c r="BS13" i="357"/>
  <c r="BT13" i="357" s="1"/>
  <c r="BC13" i="357"/>
  <c r="CF11" i="357"/>
  <c r="CG11" i="357" s="1"/>
  <c r="CF13" i="357"/>
  <c r="CG13" i="357" s="1"/>
  <c r="BA13" i="357"/>
  <c r="F13" i="357"/>
  <c r="BA11" i="357"/>
  <c r="BV13" i="357"/>
  <c r="BW13" i="357" s="1"/>
  <c r="BD13" i="357"/>
  <c r="BF16" i="356"/>
  <c r="CK17" i="356"/>
  <c r="CL17" i="356" s="1"/>
  <c r="BR17" i="356"/>
  <c r="BS17" i="356" s="1"/>
  <c r="BR19" i="356"/>
  <c r="BS19" i="356" s="1"/>
  <c r="G19" i="356"/>
  <c r="CK13" i="356"/>
  <c r="CL13" i="356" s="1"/>
  <c r="BO14" i="356"/>
  <c r="BP14" i="356" s="1"/>
  <c r="G21" i="356"/>
  <c r="BE19" i="356"/>
  <c r="BF15" i="356"/>
  <c r="BE21" i="356"/>
  <c r="BF20" i="356"/>
  <c r="G20" i="356"/>
  <c r="G16" i="356"/>
  <c r="BF22" i="356"/>
  <c r="CH22" i="356"/>
  <c r="CI22" i="356" s="1"/>
  <c r="G22" i="356"/>
  <c r="BF19" i="356"/>
  <c r="BR12" i="356"/>
  <c r="BS12" i="356" s="1"/>
  <c r="BR18" i="356"/>
  <c r="BS18" i="356" s="1"/>
  <c r="CK18" i="356"/>
  <c r="CL18" i="356" s="1"/>
  <c r="BE12" i="356"/>
  <c r="BR14" i="356"/>
  <c r="BS14" i="356" s="1"/>
  <c r="BF14" i="356"/>
  <c r="BH13" i="356"/>
  <c r="G13" i="356"/>
  <c r="G15" i="356"/>
  <c r="G17" i="356"/>
  <c r="BE13" i="356"/>
  <c r="BH12" i="356"/>
  <c r="BI17" i="356"/>
  <c r="CN17" i="356"/>
  <c r="CO17" i="356" s="1"/>
  <c r="BG17" i="356"/>
  <c r="G12" i="356"/>
  <c r="G18" i="356"/>
  <c r="BE18" i="356"/>
  <c r="BF11" i="356"/>
  <c r="BF12" i="356"/>
  <c r="G11" i="356"/>
  <c r="G14" i="356"/>
  <c r="BI13" i="356"/>
  <c r="CN13" i="356"/>
  <c r="CO13" i="356" s="1"/>
  <c r="BG13" i="356"/>
  <c r="F21" i="349"/>
  <c r="F28" i="349"/>
  <c r="F25" i="349"/>
  <c r="F26" i="349"/>
  <c r="F27" i="349"/>
  <c r="G27" i="349" s="1"/>
  <c r="F22" i="349"/>
  <c r="G22" i="349" s="1"/>
  <c r="F24" i="349"/>
  <c r="G24" i="349" s="1"/>
  <c r="F23" i="349"/>
  <c r="G23" i="349" s="1"/>
  <c r="F16" i="349"/>
  <c r="F18" i="349"/>
  <c r="F17" i="349"/>
  <c r="G17" i="349" s="1"/>
  <c r="F19" i="349"/>
  <c r="F15" i="349"/>
  <c r="F11" i="349"/>
  <c r="F12" i="349"/>
  <c r="G12" i="349" s="1"/>
  <c r="F11" i="350"/>
  <c r="F12" i="350"/>
  <c r="F13" i="350"/>
  <c r="F14" i="351"/>
  <c r="F17" i="351"/>
  <c r="F16" i="351"/>
  <c r="F13" i="351"/>
  <c r="F12" i="351"/>
  <c r="F15" i="351"/>
  <c r="F11" i="351"/>
  <c r="T11" i="376"/>
  <c r="AV11" i="376" s="1"/>
  <c r="CS5" i="110" s="1"/>
  <c r="BE30" i="376"/>
  <c r="BF30" i="376" s="1"/>
  <c r="M11" i="376"/>
  <c r="BE11" i="376" s="1"/>
  <c r="BF11" i="376" s="1"/>
  <c r="EL75" i="158" s="1"/>
  <c r="T16" i="376"/>
  <c r="AV16" i="376" s="1"/>
  <c r="CS38" i="110" s="1"/>
  <c r="M16" i="376"/>
  <c r="T13" i="376"/>
  <c r="ER4" i="159" s="1"/>
  <c r="M13" i="376"/>
  <c r="AU13" i="376" s="1"/>
  <c r="CR6" i="110" s="1"/>
  <c r="AX11" i="376"/>
  <c r="CU5" i="110" s="1"/>
  <c r="AY13" i="376"/>
  <c r="CV6" i="110" s="1"/>
  <c r="AW11" i="376"/>
  <c r="CT5" i="110" s="1"/>
  <c r="M12" i="376"/>
  <c r="BE12" i="376" s="1"/>
  <c r="BF12" i="376" s="1"/>
  <c r="T12" i="376"/>
  <c r="AV12" i="376" s="1"/>
  <c r="CS7" i="110" s="1"/>
  <c r="AW13" i="376"/>
  <c r="CT6" i="110" s="1"/>
  <c r="AX13" i="376"/>
  <c r="CU6" i="110" s="1"/>
  <c r="T15" i="376"/>
  <c r="AV15" i="376" s="1"/>
  <c r="CS10" i="110" s="1"/>
  <c r="M14" i="376"/>
  <c r="M15" i="376"/>
  <c r="EQ14" i="159" s="1"/>
  <c r="BN14" i="376"/>
  <c r="BO14" i="376" s="1"/>
  <c r="T14" i="376"/>
  <c r="BH14" i="376" s="1"/>
  <c r="BI14" i="376" s="1"/>
  <c r="BQ19" i="376"/>
  <c r="BR19" i="376" s="1"/>
  <c r="ES12" i="159"/>
  <c r="AW14" i="376"/>
  <c r="CT20" i="110" s="1"/>
  <c r="BK14" i="376"/>
  <c r="BL14" i="376" s="1"/>
  <c r="AX14" i="376"/>
  <c r="CU20" i="110" s="1"/>
  <c r="ET12" i="159"/>
  <c r="BQ14" i="376"/>
  <c r="BR14" i="376" s="1"/>
  <c r="AY14" i="376"/>
  <c r="CV20" i="110" s="1"/>
  <c r="EU12" i="159"/>
  <c r="AW15" i="376"/>
  <c r="CT10" i="110" s="1"/>
  <c r="ES14" i="159"/>
  <c r="BK15" i="376"/>
  <c r="BL15" i="376" s="1"/>
  <c r="ER14" i="159"/>
  <c r="AY15" i="376"/>
  <c r="CV10" i="110" s="1"/>
  <c r="EU14" i="159"/>
  <c r="BQ15" i="376"/>
  <c r="BR15" i="376" s="1"/>
  <c r="AX15" i="376"/>
  <c r="CU10" i="110" s="1"/>
  <c r="ET14" i="159"/>
  <c r="BN15" i="376"/>
  <c r="BO15" i="376" s="1"/>
  <c r="ET6" i="159"/>
  <c r="AX12" i="376"/>
  <c r="CU7" i="110" s="1"/>
  <c r="BN12" i="376"/>
  <c r="BO12" i="376" s="1"/>
  <c r="ES6" i="159"/>
  <c r="AW12" i="376"/>
  <c r="CT7" i="110" s="1"/>
  <c r="BK12" i="376"/>
  <c r="BL12" i="376" s="1"/>
  <c r="EU6" i="159"/>
  <c r="AY12" i="376"/>
  <c r="CV7" i="110" s="1"/>
  <c r="BQ12" i="376"/>
  <c r="BR12" i="376" s="1"/>
  <c r="BK24" i="376"/>
  <c r="BL24" i="376" s="1"/>
  <c r="BK26" i="376"/>
  <c r="BL26" i="376" s="1"/>
  <c r="BK29" i="376"/>
  <c r="BL29" i="376" s="1"/>
  <c r="BE19" i="376"/>
  <c r="BF19" i="376" s="1"/>
  <c r="EU13" i="159"/>
  <c r="AY11" i="376"/>
  <c r="CV5" i="110" s="1"/>
  <c r="BQ11" i="376"/>
  <c r="BR11" i="376" s="1"/>
  <c r="BH24" i="376"/>
  <c r="BI24" i="376" s="1"/>
  <c r="BH19" i="376"/>
  <c r="BI19" i="376" s="1"/>
  <c r="BN24" i="376"/>
  <c r="BO24" i="376" s="1"/>
  <c r="EQ13" i="159"/>
  <c r="AU11" i="376"/>
  <c r="CR5" i="110" s="1"/>
  <c r="BH30" i="376"/>
  <c r="BI30" i="376" s="1"/>
  <c r="R4" i="110"/>
  <c r="T12" i="274"/>
  <c r="AA12" i="274"/>
  <c r="AW12" i="274" s="1"/>
  <c r="CO5" i="110" s="1"/>
  <c r="M14" i="274"/>
  <c r="BX14" i="274" s="1"/>
  <c r="BY14" i="274" s="1"/>
  <c r="EL6" i="159" s="1"/>
  <c r="CD20" i="274"/>
  <c r="CE20" i="274" s="1"/>
  <c r="AA14" i="274"/>
  <c r="AW14" i="274" s="1"/>
  <c r="CO7" i="110" s="1"/>
  <c r="M13" i="274"/>
  <c r="M15" i="274"/>
  <c r="AU15" i="274" s="1"/>
  <c r="CM14" i="110" s="1"/>
  <c r="M12" i="274"/>
  <c r="AU12" i="274" s="1"/>
  <c r="CM5" i="110" s="1"/>
  <c r="CJ29" i="274"/>
  <c r="CK29" i="274" s="1"/>
  <c r="CG12" i="274"/>
  <c r="CH12" i="274" s="1"/>
  <c r="EO13" i="159" s="1"/>
  <c r="AX12" i="274"/>
  <c r="CP5" i="110" s="1"/>
  <c r="CJ12" i="274"/>
  <c r="CK12" i="274" s="1"/>
  <c r="EP13" i="159" s="1"/>
  <c r="AY12" i="274"/>
  <c r="CQ5" i="110" s="1"/>
  <c r="T15" i="274"/>
  <c r="AV15" i="274" s="1"/>
  <c r="CN14" i="110" s="1"/>
  <c r="T14" i="274"/>
  <c r="CA14" i="274" s="1"/>
  <c r="CB14" i="274" s="1"/>
  <c r="EM6" i="159" s="1"/>
  <c r="AA15" i="274"/>
  <c r="AW15" i="274" s="1"/>
  <c r="CO14" i="110" s="1"/>
  <c r="CJ14" i="274"/>
  <c r="CK14" i="274" s="1"/>
  <c r="EP6" i="159" s="1"/>
  <c r="AY14" i="274"/>
  <c r="CQ7" i="110" s="1"/>
  <c r="T13" i="274"/>
  <c r="AV13" i="274" s="1"/>
  <c r="CN9" i="110" s="1"/>
  <c r="AX14" i="274"/>
  <c r="CP7" i="110" s="1"/>
  <c r="CJ13" i="274"/>
  <c r="CK13" i="274" s="1"/>
  <c r="AA13" i="274"/>
  <c r="CD13" i="274" s="1"/>
  <c r="CE13" i="274" s="1"/>
  <c r="AY13" i="274"/>
  <c r="CQ9" i="110" s="1"/>
  <c r="AX13" i="274"/>
  <c r="CP9" i="110" s="1"/>
  <c r="AX11" i="274"/>
  <c r="CP11" i="110" s="1"/>
  <c r="AA11" i="274"/>
  <c r="AW11" i="274" s="1"/>
  <c r="CO11" i="110" s="1"/>
  <c r="M11" i="274"/>
  <c r="BX11" i="274" s="1"/>
  <c r="BY11" i="274" s="1"/>
  <c r="EL15" i="159" s="1"/>
  <c r="CG22" i="274"/>
  <c r="CH22" i="274" s="1"/>
  <c r="CJ11" i="274"/>
  <c r="CK11" i="274" s="1"/>
  <c r="EP15" i="159" s="1"/>
  <c r="T11" i="274"/>
  <c r="EH12" i="158" s="1"/>
  <c r="M16" i="274"/>
  <c r="AU16" i="274" s="1"/>
  <c r="CM20" i="110" s="1"/>
  <c r="T16" i="274"/>
  <c r="CA16" i="274" s="1"/>
  <c r="CB16" i="274" s="1"/>
  <c r="EM12" i="159" s="1"/>
  <c r="AA16" i="274"/>
  <c r="CD16" i="274" s="1"/>
  <c r="CE16" i="274" s="1"/>
  <c r="EN12" i="159" s="1"/>
  <c r="CD23" i="274"/>
  <c r="CE23" i="274" s="1"/>
  <c r="AY16" i="274"/>
  <c r="CQ20" i="110" s="1"/>
  <c r="S4" i="110"/>
  <c r="H33" i="110"/>
  <c r="I33" i="110" s="1"/>
  <c r="E33" i="110"/>
  <c r="T4" i="110"/>
  <c r="H22" i="110"/>
  <c r="I22" i="110" s="1"/>
  <c r="E22" i="110"/>
  <c r="E189" i="110"/>
  <c r="H189" i="110"/>
  <c r="I189" i="110" s="1"/>
  <c r="E192" i="110"/>
  <c r="H192" i="110"/>
  <c r="H193" i="110"/>
  <c r="I193" i="110" s="1"/>
  <c r="E193" i="110"/>
  <c r="H191" i="110"/>
  <c r="E191" i="110"/>
  <c r="H184" i="110"/>
  <c r="E184" i="110"/>
  <c r="H182" i="110"/>
  <c r="E182" i="110"/>
  <c r="E187" i="110"/>
  <c r="H187" i="110"/>
  <c r="E186" i="110"/>
  <c r="H186" i="110"/>
  <c r="I186" i="110" s="1"/>
  <c r="H188" i="110"/>
  <c r="E188" i="110"/>
  <c r="E174" i="110"/>
  <c r="H174" i="110"/>
  <c r="H185" i="110"/>
  <c r="E185" i="110"/>
  <c r="E190" i="110"/>
  <c r="H190" i="110"/>
  <c r="E181" i="110"/>
  <c r="H181" i="110"/>
  <c r="H194" i="110"/>
  <c r="E194" i="110"/>
  <c r="E17" i="110"/>
  <c r="H17" i="110"/>
  <c r="I17" i="110" s="1"/>
  <c r="H195" i="110"/>
  <c r="E195" i="110"/>
  <c r="H196" i="110"/>
  <c r="E196" i="110"/>
  <c r="E18" i="110"/>
  <c r="H18" i="110"/>
  <c r="I18" i="110" s="1"/>
  <c r="BQ15" i="160"/>
  <c r="BR15" i="160" s="1"/>
  <c r="CJ14" i="307"/>
  <c r="CK14" i="307" s="1"/>
  <c r="CG14" i="274"/>
  <c r="CH14" i="274" s="1"/>
  <c r="EO6" i="159" s="1"/>
  <c r="BE12" i="365"/>
  <c r="BF12" i="365" s="1"/>
  <c r="AU12" i="365"/>
  <c r="HM71" i="110" s="1"/>
  <c r="HM206" i="110" s="1"/>
  <c r="CG21" i="324"/>
  <c r="CH21" i="324" s="1"/>
  <c r="BE30" i="324"/>
  <c r="BF30" i="324" s="1"/>
  <c r="BX19" i="367"/>
  <c r="BY19" i="367" s="1"/>
  <c r="CJ20" i="367"/>
  <c r="CK20" i="367" s="1"/>
  <c r="CJ29" i="367"/>
  <c r="CK29" i="367" s="1"/>
  <c r="BH22" i="376"/>
  <c r="BI22" i="376" s="1"/>
  <c r="BQ25" i="258"/>
  <c r="BR25" i="258" s="1"/>
  <c r="BH24" i="361"/>
  <c r="BI24" i="361" s="1"/>
  <c r="BK21" i="324"/>
  <c r="BL21" i="324" s="1"/>
  <c r="BE30" i="367"/>
  <c r="BF30" i="367" s="1"/>
  <c r="BH30" i="367"/>
  <c r="BI30" i="367" s="1"/>
  <c r="CD30" i="367"/>
  <c r="CE30" i="367" s="1"/>
  <c r="BN19" i="367"/>
  <c r="BO19" i="367" s="1"/>
  <c r="BH25" i="367"/>
  <c r="BI25" i="367" s="1"/>
  <c r="CA24" i="324"/>
  <c r="CB24" i="324" s="1"/>
  <c r="CA31" i="371"/>
  <c r="CB31" i="371" s="1"/>
  <c r="BQ24" i="359"/>
  <c r="BR24" i="359" s="1"/>
  <c r="CJ22" i="310"/>
  <c r="CK22" i="310" s="1"/>
  <c r="BQ23" i="160"/>
  <c r="BR23" i="160" s="1"/>
  <c r="BE18" i="160"/>
  <c r="BF18" i="160" s="1"/>
  <c r="BQ16" i="160"/>
  <c r="BR16" i="160" s="1"/>
  <c r="BN22" i="324"/>
  <c r="BO22" i="324" s="1"/>
  <c r="CG26" i="367"/>
  <c r="CH26" i="367" s="1"/>
  <c r="CD17" i="367"/>
  <c r="CE17" i="367" s="1"/>
  <c r="BX20" i="367"/>
  <c r="BY20" i="367" s="1"/>
  <c r="CG16" i="330"/>
  <c r="CH16" i="330" s="1"/>
  <c r="AW17" i="335"/>
  <c r="II34" i="110" s="1"/>
  <c r="AX16" i="330"/>
  <c r="IE62" i="110" s="1"/>
  <c r="BE31" i="371"/>
  <c r="BF31" i="371" s="1"/>
  <c r="BN13" i="370"/>
  <c r="BO13" i="370" s="1"/>
  <c r="CG15" i="160"/>
  <c r="CH15" i="160" s="1"/>
  <c r="CG28" i="320"/>
  <c r="CH28" i="320" s="1"/>
  <c r="BE19" i="160"/>
  <c r="BF19" i="160" s="1"/>
  <c r="CG15" i="310"/>
  <c r="CH15" i="310" s="1"/>
  <c r="BH21" i="330"/>
  <c r="BI21" i="330" s="1"/>
  <c r="DN18" i="158" s="1"/>
  <c r="BN27" i="307"/>
  <c r="BO27" i="307" s="1"/>
  <c r="BE11" i="301"/>
  <c r="BF11" i="301" s="1"/>
  <c r="CE76" i="158"/>
  <c r="CD24" i="371"/>
  <c r="CE24" i="371" s="1"/>
  <c r="BN22" i="371"/>
  <c r="BO22" i="371" s="1"/>
  <c r="CG24" i="371"/>
  <c r="CH24" i="371" s="1"/>
  <c r="BN16" i="371"/>
  <c r="BO16" i="371" s="1"/>
  <c r="BX17" i="335"/>
  <c r="BY17" i="335" s="1"/>
  <c r="DR17" i="159" s="1"/>
  <c r="CD11" i="370"/>
  <c r="CE11" i="370" s="1"/>
  <c r="BH12" i="301"/>
  <c r="BI12" i="301" s="1"/>
  <c r="AV12" i="301"/>
  <c r="HI139" i="110" s="1"/>
  <c r="CG29" i="274"/>
  <c r="CH29" i="274" s="1"/>
  <c r="AV11" i="301"/>
  <c r="HI81" i="110" s="1"/>
  <c r="CA13" i="370"/>
  <c r="CB13" i="370" s="1"/>
  <c r="CG23" i="274"/>
  <c r="CH23" i="274" s="1"/>
  <c r="BX12" i="301"/>
  <c r="BY12" i="301" s="1"/>
  <c r="CD10" i="159" s="1"/>
  <c r="AX20" i="330"/>
  <c r="IE142" i="110" s="1"/>
  <c r="CD29" i="274"/>
  <c r="CE29" i="274" s="1"/>
  <c r="CA12" i="370"/>
  <c r="CB12" i="370" s="1"/>
  <c r="BK11" i="370"/>
  <c r="BL11" i="370" s="1"/>
  <c r="CE3" i="158"/>
  <c r="BH14" i="301"/>
  <c r="BI14" i="301" s="1"/>
  <c r="CF76" i="158"/>
  <c r="AV14" i="301"/>
  <c r="HI129" i="110" s="1"/>
  <c r="CH3" i="158"/>
  <c r="HQ206" i="110"/>
  <c r="HO4" i="110"/>
  <c r="CM61" i="159"/>
  <c r="M11" i="371"/>
  <c r="M12" i="371"/>
  <c r="BX12" i="371" s="1"/>
  <c r="BY12" i="371" s="1"/>
  <c r="BX11" i="244"/>
  <c r="BY11" i="244" s="1"/>
  <c r="Q7" i="159" s="1"/>
  <c r="BE13" i="301"/>
  <c r="BF13" i="301" s="1"/>
  <c r="AU15" i="301"/>
  <c r="HH5" i="110" s="1"/>
  <c r="CF3" i="158"/>
  <c r="BE13" i="244"/>
  <c r="BF13" i="244" s="1"/>
  <c r="BH30" i="327"/>
  <c r="BI30" i="327" s="1"/>
  <c r="CA30" i="327"/>
  <c r="CB30" i="327" s="1"/>
  <c r="BK26" i="327"/>
  <c r="BL26" i="327" s="1"/>
  <c r="CD26" i="327"/>
  <c r="CE26" i="327" s="1"/>
  <c r="BQ30" i="327"/>
  <c r="BR30" i="327" s="1"/>
  <c r="CJ30" i="327"/>
  <c r="CK30" i="327" s="1"/>
  <c r="BE30" i="327"/>
  <c r="BF30" i="327" s="1"/>
  <c r="BX30" i="327"/>
  <c r="BY30" i="327" s="1"/>
  <c r="BH26" i="327"/>
  <c r="BI26" i="327" s="1"/>
  <c r="CA26" i="327"/>
  <c r="CB26" i="327" s="1"/>
  <c r="BQ28" i="327"/>
  <c r="BR28" i="327" s="1"/>
  <c r="CJ28" i="327"/>
  <c r="CK28" i="327" s="1"/>
  <c r="BE23" i="327"/>
  <c r="BF23" i="327" s="1"/>
  <c r="BX23" i="327"/>
  <c r="BY23" i="327" s="1"/>
  <c r="BE20" i="327"/>
  <c r="BF20" i="327" s="1"/>
  <c r="BX20" i="327"/>
  <c r="BY20" i="327" s="1"/>
  <c r="BQ27" i="327"/>
  <c r="BR27" i="327" s="1"/>
  <c r="CJ27" i="327"/>
  <c r="CK27" i="327" s="1"/>
  <c r="HO206" i="110"/>
  <c r="CI3" i="159"/>
  <c r="HQ4" i="110"/>
  <c r="HF4" i="110"/>
  <c r="BE24" i="376"/>
  <c r="BF24" i="376" s="1"/>
  <c r="BE24" i="327"/>
  <c r="BF24" i="327" s="1"/>
  <c r="BX24" i="327"/>
  <c r="BY24" i="327" s="1"/>
  <c r="BE28" i="327"/>
  <c r="BF28" i="327" s="1"/>
  <c r="BX28" i="327"/>
  <c r="BY28" i="327" s="1"/>
  <c r="BE21" i="327"/>
  <c r="BF21" i="327" s="1"/>
  <c r="BX21" i="327"/>
  <c r="BY21" i="327" s="1"/>
  <c r="BK28" i="327"/>
  <c r="BL28" i="327" s="1"/>
  <c r="CD28" i="327"/>
  <c r="CE28" i="327" s="1"/>
  <c r="BN28" i="327"/>
  <c r="BO28" i="327" s="1"/>
  <c r="CG28" i="327"/>
  <c r="CH28" i="327" s="1"/>
  <c r="BH16" i="301"/>
  <c r="BI16" i="301" s="1"/>
  <c r="BX16" i="301"/>
  <c r="BY16" i="301" s="1"/>
  <c r="CD54" i="159" s="1"/>
  <c r="E11" i="365"/>
  <c r="HD4" i="110"/>
  <c r="AA11" i="371"/>
  <c r="BN30" i="327"/>
  <c r="BO30" i="327" s="1"/>
  <c r="CG30" i="327"/>
  <c r="CH30" i="327" s="1"/>
  <c r="BQ26" i="327"/>
  <c r="BR26" i="327" s="1"/>
  <c r="CJ26" i="327"/>
  <c r="CK26" i="327" s="1"/>
  <c r="BE26" i="327"/>
  <c r="BF26" i="327" s="1"/>
  <c r="BX26" i="327"/>
  <c r="BY26" i="327" s="1"/>
  <c r="BK30" i="327"/>
  <c r="BL30" i="327" s="1"/>
  <c r="CD30" i="327"/>
  <c r="CE30" i="327" s="1"/>
  <c r="BN26" i="327"/>
  <c r="BO26" i="327" s="1"/>
  <c r="CG26" i="327"/>
  <c r="CH26" i="327" s="1"/>
  <c r="BE22" i="327"/>
  <c r="BF22" i="327" s="1"/>
  <c r="BX22" i="327"/>
  <c r="BY22" i="327" s="1"/>
  <c r="AA13" i="320"/>
  <c r="T13" i="265"/>
  <c r="T11" i="258"/>
  <c r="BH11" i="258" s="1"/>
  <c r="BI11" i="258" s="1"/>
  <c r="Q145" i="110"/>
  <c r="Q76" i="110"/>
  <c r="CL61" i="159"/>
  <c r="CK61" i="159"/>
  <c r="CH76" i="158"/>
  <c r="HG4" i="110"/>
  <c r="T11" i="371"/>
  <c r="BH11" i="371" s="1"/>
  <c r="BI11" i="371" s="1"/>
  <c r="BN30" i="376"/>
  <c r="BO30" i="376" s="1"/>
  <c r="M11" i="258"/>
  <c r="BE25" i="327"/>
  <c r="BF25" i="327" s="1"/>
  <c r="BX25" i="327"/>
  <c r="BY25" i="327" s="1"/>
  <c r="BN27" i="327"/>
  <c r="BO27" i="327" s="1"/>
  <c r="CG27" i="327"/>
  <c r="CH27" i="327" s="1"/>
  <c r="BH28" i="327"/>
  <c r="BI28" i="327" s="1"/>
  <c r="CA28" i="327"/>
  <c r="CB28" i="327" s="1"/>
  <c r="BK29" i="327"/>
  <c r="BL29" i="327" s="1"/>
  <c r="CD29" i="327"/>
  <c r="CE29" i="327" s="1"/>
  <c r="BE19" i="327"/>
  <c r="BF19" i="327" s="1"/>
  <c r="BX19" i="327"/>
  <c r="BY19" i="327" s="1"/>
  <c r="BE18" i="327"/>
  <c r="BF18" i="327" s="1"/>
  <c r="BX18" i="327"/>
  <c r="BY18" i="327" s="1"/>
  <c r="CA11" i="365"/>
  <c r="CB11" i="365" s="1"/>
  <c r="CJ23" i="159" s="1"/>
  <c r="BX11" i="301"/>
  <c r="BY11" i="301" s="1"/>
  <c r="CD5" i="159" s="1"/>
  <c r="M13" i="371"/>
  <c r="BE13" i="371" s="1"/>
  <c r="BF13" i="371" s="1"/>
  <c r="BH23" i="376"/>
  <c r="BI23" i="376" s="1"/>
  <c r="T15" i="374"/>
  <c r="AV15" i="374" s="1"/>
  <c r="CI73" i="110" s="1"/>
  <c r="AA19" i="374"/>
  <c r="BK19" i="374" s="1"/>
  <c r="BL19" i="374" s="1"/>
  <c r="AA15" i="374"/>
  <c r="EI6" i="159" s="1"/>
  <c r="T12" i="374"/>
  <c r="BH12" i="374" s="1"/>
  <c r="BI12" i="374" s="1"/>
  <c r="T13" i="374"/>
  <c r="EH11" i="159" s="1"/>
  <c r="M16" i="374"/>
  <c r="EG4" i="159" s="1"/>
  <c r="M12" i="374"/>
  <c r="BE12" i="374" s="1"/>
  <c r="BF12" i="374" s="1"/>
  <c r="M17" i="374"/>
  <c r="EG12" i="159" s="1"/>
  <c r="M14" i="374"/>
  <c r="BE14" i="374" s="1"/>
  <c r="BF14" i="374" s="1"/>
  <c r="BE16" i="374"/>
  <c r="BF16" i="374" s="1"/>
  <c r="AA18" i="374"/>
  <c r="BK18" i="374" s="1"/>
  <c r="BL18" i="374" s="1"/>
  <c r="T16" i="374"/>
  <c r="AA17" i="374"/>
  <c r="AW17" i="374" s="1"/>
  <c r="CJ39" i="110" s="1"/>
  <c r="M13" i="374"/>
  <c r="EG11" i="159" s="1"/>
  <c r="M18" i="374"/>
  <c r="EG54" i="159" s="1"/>
  <c r="AA12" i="374"/>
  <c r="M19" i="374"/>
  <c r="EG14" i="159" s="1"/>
  <c r="AA13" i="374"/>
  <c r="EI11" i="159" s="1"/>
  <c r="T19" i="374"/>
  <c r="AV19" i="374" s="1"/>
  <c r="CI149" i="110" s="1"/>
  <c r="M15" i="374"/>
  <c r="AU15" i="374" s="1"/>
  <c r="CH73" i="110" s="1"/>
  <c r="T17" i="374"/>
  <c r="AV17" i="374" s="1"/>
  <c r="CI39" i="110" s="1"/>
  <c r="BQ14" i="374"/>
  <c r="BR14" i="374" s="1"/>
  <c r="BN18" i="374"/>
  <c r="BO18" i="374" s="1"/>
  <c r="M11" i="374"/>
  <c r="T11" i="374"/>
  <c r="EJ9" i="159"/>
  <c r="AA14" i="374"/>
  <c r="EI10" i="159" s="1"/>
  <c r="T14" i="374"/>
  <c r="BH14" i="374" s="1"/>
  <c r="BI14" i="374" s="1"/>
  <c r="T18" i="374"/>
  <c r="EH54" i="159" s="1"/>
  <c r="AA16" i="374"/>
  <c r="AA11" i="374"/>
  <c r="EJ54" i="159"/>
  <c r="AX18" i="374"/>
  <c r="CK156" i="110" s="1"/>
  <c r="BQ18" i="374"/>
  <c r="BR18" i="374" s="1"/>
  <c r="AY18" i="374"/>
  <c r="CL156" i="110" s="1"/>
  <c r="BQ19" i="374"/>
  <c r="BR19" i="374" s="1"/>
  <c r="AY19" i="374"/>
  <c r="CL149" i="110" s="1"/>
  <c r="EK14" i="159"/>
  <c r="EH14" i="159"/>
  <c r="EJ14" i="159"/>
  <c r="AX19" i="374"/>
  <c r="CK149" i="110" s="1"/>
  <c r="EH6" i="159"/>
  <c r="BN14" i="374"/>
  <c r="BO14" i="374" s="1"/>
  <c r="AX14" i="374"/>
  <c r="CK139" i="110" s="1"/>
  <c r="EJ10" i="159"/>
  <c r="EK10" i="159"/>
  <c r="AY14" i="374"/>
  <c r="CL139" i="110" s="1"/>
  <c r="BQ13" i="374"/>
  <c r="BR13" i="374" s="1"/>
  <c r="AY13" i="374"/>
  <c r="CL166" i="110" s="1"/>
  <c r="EK11" i="159"/>
  <c r="EJ11" i="159"/>
  <c r="AX13" i="374"/>
  <c r="CK166" i="110" s="1"/>
  <c r="BN13" i="374"/>
  <c r="BO13" i="374" s="1"/>
  <c r="AY15" i="374"/>
  <c r="CL73" i="110" s="1"/>
  <c r="EK6" i="159"/>
  <c r="BQ15" i="374"/>
  <c r="BR15" i="374" s="1"/>
  <c r="AX15" i="374"/>
  <c r="CK73" i="110" s="1"/>
  <c r="EJ6" i="159"/>
  <c r="BN15" i="374"/>
  <c r="BO15" i="374" s="1"/>
  <c r="EK9" i="159"/>
  <c r="AY12" i="374"/>
  <c r="CL44" i="110" s="1"/>
  <c r="BN12" i="374"/>
  <c r="BO12" i="374" s="1"/>
  <c r="AX12" i="374"/>
  <c r="CK44" i="110" s="1"/>
  <c r="EG9" i="159"/>
  <c r="BQ12" i="374"/>
  <c r="BR12" i="374" s="1"/>
  <c r="E202" i="110"/>
  <c r="E118" i="110"/>
  <c r="E80" i="110"/>
  <c r="E115" i="110"/>
  <c r="E94" i="110"/>
  <c r="E42" i="110"/>
  <c r="E55" i="110"/>
  <c r="E19" i="110"/>
  <c r="E169" i="110"/>
  <c r="E134" i="110"/>
  <c r="E124" i="110"/>
  <c r="E138" i="110"/>
  <c r="E35" i="110"/>
  <c r="E43" i="110"/>
  <c r="E137" i="110"/>
  <c r="E125" i="110"/>
  <c r="E66" i="110"/>
  <c r="E100" i="110"/>
  <c r="E93" i="110"/>
  <c r="E153" i="110"/>
  <c r="E127" i="110"/>
  <c r="E148" i="110"/>
  <c r="E140" i="110"/>
  <c r="E74" i="110"/>
  <c r="E135" i="110"/>
  <c r="E26" i="110"/>
  <c r="E48" i="110"/>
  <c r="E104" i="110"/>
  <c r="E129" i="110"/>
  <c r="E128" i="110"/>
  <c r="F205" i="110"/>
  <c r="E205" i="110"/>
  <c r="E36" i="110"/>
  <c r="E201" i="110"/>
  <c r="E199" i="110"/>
  <c r="E200" i="110"/>
  <c r="E152" i="110"/>
  <c r="E67" i="110"/>
  <c r="E198" i="110"/>
  <c r="E197" i="110"/>
  <c r="E54" i="110"/>
  <c r="E45" i="110"/>
  <c r="E69" i="110"/>
  <c r="E133" i="110"/>
  <c r="E84" i="110"/>
  <c r="E31" i="110"/>
  <c r="E47" i="110"/>
  <c r="E117" i="110"/>
  <c r="E106" i="110"/>
  <c r="E158" i="110"/>
  <c r="E168" i="110"/>
  <c r="E52" i="110"/>
  <c r="E92" i="110"/>
  <c r="E154" i="110"/>
  <c r="E95" i="110"/>
  <c r="E86" i="110"/>
  <c r="E29" i="110"/>
  <c r="E16" i="110"/>
  <c r="E122" i="110"/>
  <c r="E87" i="110"/>
  <c r="E96" i="110"/>
  <c r="E113" i="110"/>
  <c r="E27" i="110"/>
  <c r="E204" i="110"/>
  <c r="E203" i="110"/>
  <c r="E159" i="110"/>
  <c r="E161" i="110"/>
  <c r="E163" i="110"/>
  <c r="E162" i="110"/>
  <c r="E21" i="110"/>
  <c r="E105" i="110"/>
  <c r="E114" i="110"/>
  <c r="E37" i="110"/>
  <c r="E13" i="110"/>
  <c r="E101" i="110"/>
  <c r="E120" i="110"/>
  <c r="E57" i="110"/>
  <c r="E109" i="110"/>
  <c r="E102" i="110"/>
  <c r="E51" i="110"/>
  <c r="E64" i="110"/>
  <c r="E151" i="110"/>
  <c r="E32" i="110"/>
  <c r="E112" i="110"/>
  <c r="E165" i="110"/>
  <c r="E40" i="110"/>
  <c r="E155" i="110"/>
  <c r="E30" i="110"/>
  <c r="E146" i="110"/>
  <c r="E119" i="110"/>
  <c r="E150" i="110"/>
  <c r="E79" i="110"/>
  <c r="E108" i="110"/>
  <c r="GB99" i="110"/>
  <c r="E90" i="110"/>
  <c r="E172" i="110"/>
  <c r="E72" i="110"/>
  <c r="E164" i="110"/>
  <c r="E147" i="110"/>
  <c r="E142" i="110"/>
  <c r="E41" i="110"/>
  <c r="E121" i="110"/>
  <c r="E88" i="110"/>
  <c r="E97" i="110"/>
  <c r="E83" i="110"/>
  <c r="E136" i="110"/>
  <c r="E85" i="110"/>
  <c r="E61" i="110"/>
  <c r="E111" i="110"/>
  <c r="E46" i="110"/>
  <c r="E144" i="110"/>
  <c r="E126" i="110"/>
  <c r="E170" i="110"/>
  <c r="E60" i="110"/>
  <c r="E107" i="110"/>
  <c r="E157" i="110"/>
  <c r="E130" i="110"/>
  <c r="E98" i="110"/>
  <c r="E77" i="110"/>
  <c r="E123" i="110"/>
  <c r="BH31" i="376"/>
  <c r="BI31" i="376" s="1"/>
  <c r="BN26" i="376"/>
  <c r="BO26" i="376" s="1"/>
  <c r="BK31" i="376"/>
  <c r="BL31" i="376" s="1"/>
  <c r="BE22" i="376"/>
  <c r="BF22" i="376" s="1"/>
  <c r="BH20" i="376"/>
  <c r="BI20" i="376" s="1"/>
  <c r="ER13" i="159"/>
  <c r="BH11" i="376"/>
  <c r="BI11" i="376" s="1"/>
  <c r="BK20" i="376"/>
  <c r="BL20" i="376" s="1"/>
  <c r="EQ4" i="159"/>
  <c r="BE13" i="376"/>
  <c r="BF13" i="376" s="1"/>
  <c r="BH27" i="376"/>
  <c r="BI27" i="376" s="1"/>
  <c r="BE23" i="376"/>
  <c r="BF23" i="376" s="1"/>
  <c r="EU4" i="159"/>
  <c r="BQ13" i="376"/>
  <c r="BR13" i="376" s="1"/>
  <c r="ET13" i="159"/>
  <c r="BN11" i="376"/>
  <c r="BO11" i="376" s="1"/>
  <c r="BH26" i="376"/>
  <c r="BI26" i="376" s="1"/>
  <c r="BK11" i="376"/>
  <c r="BL11" i="376" s="1"/>
  <c r="ES13" i="159"/>
  <c r="BE20" i="376"/>
  <c r="BF20" i="376" s="1"/>
  <c r="BN31" i="376"/>
  <c r="BO31" i="376" s="1"/>
  <c r="BK22" i="376"/>
  <c r="BL22" i="376" s="1"/>
  <c r="BQ31" i="376"/>
  <c r="BR31" i="376" s="1"/>
  <c r="BE31" i="376"/>
  <c r="BF31" i="376" s="1"/>
  <c r="BE26" i="376"/>
  <c r="BF26" i="376" s="1"/>
  <c r="BQ23" i="376"/>
  <c r="BR23" i="376" s="1"/>
  <c r="BN20" i="376"/>
  <c r="BO20" i="376" s="1"/>
  <c r="BK13" i="376"/>
  <c r="BL13" i="376" s="1"/>
  <c r="ES4" i="159"/>
  <c r="BQ26" i="376"/>
  <c r="BR26" i="376" s="1"/>
  <c r="BK16" i="376"/>
  <c r="BL16" i="376" s="1"/>
  <c r="BQ22" i="376"/>
  <c r="BR22" i="376" s="1"/>
  <c r="BN22" i="376"/>
  <c r="BO22" i="376" s="1"/>
  <c r="BQ16" i="376"/>
  <c r="BR16" i="376" s="1"/>
  <c r="BN13" i="376"/>
  <c r="BO13" i="376" s="1"/>
  <c r="ET4" i="159"/>
  <c r="BQ20" i="376"/>
  <c r="BR20" i="376" s="1"/>
  <c r="BN16" i="376"/>
  <c r="BO16" i="376" s="1"/>
  <c r="BK27" i="374"/>
  <c r="BL27" i="374" s="1"/>
  <c r="BQ23" i="374"/>
  <c r="BR23" i="374" s="1"/>
  <c r="BH31" i="374"/>
  <c r="BI31" i="374" s="1"/>
  <c r="BN23" i="374"/>
  <c r="BO23" i="374" s="1"/>
  <c r="BN24" i="374"/>
  <c r="BO24" i="374" s="1"/>
  <c r="EJ12" i="159"/>
  <c r="BN17" i="374"/>
  <c r="BO17" i="374" s="1"/>
  <c r="BE31" i="374"/>
  <c r="BF31" i="374" s="1"/>
  <c r="BE23" i="374"/>
  <c r="BF23" i="374" s="1"/>
  <c r="BQ27" i="374"/>
  <c r="BR27" i="374" s="1"/>
  <c r="BE27" i="374"/>
  <c r="BF27" i="374" s="1"/>
  <c r="BK31" i="374"/>
  <c r="BL31" i="374" s="1"/>
  <c r="EK12" i="159"/>
  <c r="BQ17" i="374"/>
  <c r="BR17" i="374" s="1"/>
  <c r="BN27" i="374"/>
  <c r="BO27" i="374" s="1"/>
  <c r="BK23" i="374"/>
  <c r="BL23" i="374" s="1"/>
  <c r="BQ31" i="374"/>
  <c r="BR31" i="374" s="1"/>
  <c r="BH28" i="374"/>
  <c r="BI28" i="374" s="1"/>
  <c r="BH27" i="374"/>
  <c r="BI27" i="374" s="1"/>
  <c r="BN31" i="374"/>
  <c r="BO31" i="374" s="1"/>
  <c r="BH23" i="374"/>
  <c r="BI23" i="374" s="1"/>
  <c r="EH12" i="159"/>
  <c r="T12" i="371"/>
  <c r="BH12" i="371" s="1"/>
  <c r="BI12" i="371" s="1"/>
  <c r="AA13" i="371"/>
  <c r="CD13" i="371" s="1"/>
  <c r="CE13" i="371" s="1"/>
  <c r="AA12" i="371"/>
  <c r="BK12" i="371" s="1"/>
  <c r="BL12" i="371" s="1"/>
  <c r="T13" i="371"/>
  <c r="BH13" i="371" s="1"/>
  <c r="BI13" i="371" s="1"/>
  <c r="BN12" i="371"/>
  <c r="BO12" i="371" s="1"/>
  <c r="AX12" i="371"/>
  <c r="CF71" i="110" s="1"/>
  <c r="CG12" i="371"/>
  <c r="CH12" i="371" s="1"/>
  <c r="BE12" i="371"/>
  <c r="BF12" i="371" s="1"/>
  <c r="CG13" i="371"/>
  <c r="CH13" i="371" s="1"/>
  <c r="CJ13" i="371"/>
  <c r="CK13" i="371" s="1"/>
  <c r="AY13" i="371"/>
  <c r="CG50" i="110" s="1"/>
  <c r="BN13" i="371"/>
  <c r="BO13" i="371" s="1"/>
  <c r="E14" i="371"/>
  <c r="F14" i="371" s="1"/>
  <c r="A14" i="371" s="1"/>
  <c r="AU14" i="371"/>
  <c r="AW11" i="371"/>
  <c r="CE63" i="110" s="1"/>
  <c r="BK11" i="371"/>
  <c r="BL11" i="371" s="1"/>
  <c r="CD11" i="371"/>
  <c r="CE11" i="371" s="1"/>
  <c r="AV11" i="371"/>
  <c r="CD63" i="110" s="1"/>
  <c r="AU11" i="371"/>
  <c r="CC63" i="110" s="1"/>
  <c r="BK20" i="371"/>
  <c r="BL20" i="371" s="1"/>
  <c r="CD20" i="371"/>
  <c r="CE20" i="371" s="1"/>
  <c r="BH30" i="371"/>
  <c r="BI30" i="371" s="1"/>
  <c r="CA30" i="371"/>
  <c r="CB30" i="371" s="1"/>
  <c r="BK30" i="371"/>
  <c r="BL30" i="371" s="1"/>
  <c r="CD30" i="371"/>
  <c r="CE30" i="371" s="1"/>
  <c r="BH28" i="371"/>
  <c r="BI28" i="371" s="1"/>
  <c r="CA28" i="371"/>
  <c r="CB28" i="371" s="1"/>
  <c r="BK21" i="371"/>
  <c r="BL21" i="371" s="1"/>
  <c r="CD21" i="371"/>
  <c r="CE21" i="371" s="1"/>
  <c r="BK16" i="371"/>
  <c r="BL16" i="371" s="1"/>
  <c r="CD16" i="371"/>
  <c r="CE16" i="371" s="1"/>
  <c r="CG20" i="371"/>
  <c r="CH20" i="371" s="1"/>
  <c r="BN20" i="371"/>
  <c r="BO20" i="371" s="1"/>
  <c r="CJ14" i="371"/>
  <c r="CK14" i="371" s="1"/>
  <c r="BQ14" i="371"/>
  <c r="BR14" i="371" s="1"/>
  <c r="BX14" i="371"/>
  <c r="BY14" i="371" s="1"/>
  <c r="BE14" i="371"/>
  <c r="BF14" i="371" s="1"/>
  <c r="CG26" i="371"/>
  <c r="CH26" i="371" s="1"/>
  <c r="BN26" i="371"/>
  <c r="BO26" i="371" s="1"/>
  <c r="BQ18" i="371"/>
  <c r="BR18" i="371" s="1"/>
  <c r="CJ18" i="371"/>
  <c r="CK18" i="371" s="1"/>
  <c r="BE11" i="371"/>
  <c r="BF11" i="371" s="1"/>
  <c r="BX11" i="371"/>
  <c r="BY11" i="371" s="1"/>
  <c r="CA18" i="371"/>
  <c r="CB18" i="371" s="1"/>
  <c r="BH18" i="371"/>
  <c r="BI18" i="371" s="1"/>
  <c r="CJ20" i="371"/>
  <c r="CK20" i="371" s="1"/>
  <c r="BQ20" i="371"/>
  <c r="BR20" i="371" s="1"/>
  <c r="CD18" i="371"/>
  <c r="CE18" i="371" s="1"/>
  <c r="BK18" i="371"/>
  <c r="BL18" i="371" s="1"/>
  <c r="CG17" i="371"/>
  <c r="CH17" i="371" s="1"/>
  <c r="BN17" i="371"/>
  <c r="BO17" i="371" s="1"/>
  <c r="CD25" i="371"/>
  <c r="CE25" i="371" s="1"/>
  <c r="BK25" i="371"/>
  <c r="BL25" i="371" s="1"/>
  <c r="CG14" i="371"/>
  <c r="CH14" i="371" s="1"/>
  <c r="BN14" i="371"/>
  <c r="BO14" i="371" s="1"/>
  <c r="BQ11" i="371"/>
  <c r="BR11" i="371" s="1"/>
  <c r="CJ11" i="371"/>
  <c r="CK11" i="371" s="1"/>
  <c r="CG18" i="371"/>
  <c r="CH18" i="371" s="1"/>
  <c r="BN18" i="371"/>
  <c r="BO18" i="371" s="1"/>
  <c r="BE18" i="371"/>
  <c r="BF18" i="371" s="1"/>
  <c r="BX18" i="371"/>
  <c r="BY18" i="371" s="1"/>
  <c r="BN28" i="371"/>
  <c r="BO28" i="371" s="1"/>
  <c r="CG28" i="371"/>
  <c r="CH28" i="371" s="1"/>
  <c r="BH21" i="371"/>
  <c r="BI21" i="371" s="1"/>
  <c r="CA21" i="371"/>
  <c r="CB21" i="371" s="1"/>
  <c r="CA16" i="371"/>
  <c r="CB16" i="371" s="1"/>
  <c r="BH16" i="371"/>
  <c r="BI16" i="371" s="1"/>
  <c r="CA24" i="371"/>
  <c r="CB24" i="371" s="1"/>
  <c r="BH24" i="371"/>
  <c r="BI24" i="371" s="1"/>
  <c r="BK14" i="371"/>
  <c r="BL14" i="371" s="1"/>
  <c r="CD14" i="371"/>
  <c r="CE14" i="371" s="1"/>
  <c r="CG11" i="371"/>
  <c r="CH11" i="371" s="1"/>
  <c r="BN11" i="371"/>
  <c r="BO11" i="371" s="1"/>
  <c r="BH14" i="371"/>
  <c r="BI14" i="371" s="1"/>
  <c r="CA14" i="371"/>
  <c r="CB14" i="371" s="1"/>
  <c r="IM37" i="159"/>
  <c r="H36" i="110"/>
  <c r="I36" i="110" s="1"/>
  <c r="AU12" i="370"/>
  <c r="IL36" i="110" s="1"/>
  <c r="BN12" i="370"/>
  <c r="BO12" i="370" s="1"/>
  <c r="AX12" i="370"/>
  <c r="IO36" i="110" s="1"/>
  <c r="AW12" i="370"/>
  <c r="IN36" i="110" s="1"/>
  <c r="BK12" i="370"/>
  <c r="BL12" i="370" s="1"/>
  <c r="BH13" i="370"/>
  <c r="BI13" i="370" s="1"/>
  <c r="BX12" i="370"/>
  <c r="BY12" i="370" s="1"/>
  <c r="AU11" i="370"/>
  <c r="IL82" i="110" s="1"/>
  <c r="BE11" i="370"/>
  <c r="BF11" i="370" s="1"/>
  <c r="AX13" i="370"/>
  <c r="IO90" i="110" s="1"/>
  <c r="E11" i="370"/>
  <c r="E12" i="370"/>
  <c r="BH20" i="330"/>
  <c r="BI20" i="330" s="1"/>
  <c r="DN17" i="158" s="1"/>
  <c r="CG15" i="330"/>
  <c r="CH15" i="330" s="1"/>
  <c r="BN19" i="330"/>
  <c r="BO19" i="330" s="1"/>
  <c r="BN17" i="330"/>
  <c r="BO17" i="330" s="1"/>
  <c r="CG17" i="330"/>
  <c r="CH17" i="330" s="1"/>
  <c r="AX19" i="330"/>
  <c r="IE63" i="110" s="1"/>
  <c r="IF91" i="110"/>
  <c r="DZ61" i="159"/>
  <c r="BN18" i="330"/>
  <c r="BO18" i="330" s="1"/>
  <c r="BK14" i="330"/>
  <c r="BL14" i="330" s="1"/>
  <c r="AW18" i="330"/>
  <c r="ID50" i="110" s="1"/>
  <c r="AV21" i="330"/>
  <c r="IC169" i="110" s="1"/>
  <c r="AV20" i="330"/>
  <c r="IC142" i="110" s="1"/>
  <c r="BN11" i="330"/>
  <c r="BO11" i="330" s="1"/>
  <c r="AW13" i="330"/>
  <c r="ID171" i="110" s="1"/>
  <c r="AV17" i="330"/>
  <c r="IC71" i="110" s="1"/>
  <c r="CA17" i="330"/>
  <c r="CB17" i="330" s="1"/>
  <c r="BN20" i="330"/>
  <c r="BO20" i="330" s="1"/>
  <c r="DP17" i="158" s="1"/>
  <c r="AV11" i="330"/>
  <c r="IC53" i="110" s="1"/>
  <c r="AV16" i="330"/>
  <c r="IC62" i="110" s="1"/>
  <c r="CA11" i="330"/>
  <c r="CB11" i="330" s="1"/>
  <c r="DX13" i="159" s="1"/>
  <c r="BH16" i="330"/>
  <c r="BI16" i="330" s="1"/>
  <c r="BX13" i="330"/>
  <c r="BY13" i="330" s="1"/>
  <c r="AU16" i="330"/>
  <c r="IB62" i="110" s="1"/>
  <c r="BE14" i="330"/>
  <c r="BF14" i="330" s="1"/>
  <c r="AU14" i="330"/>
  <c r="IB141" i="110" s="1"/>
  <c r="AX21" i="330"/>
  <c r="IE169" i="110" s="1"/>
  <c r="CD15" i="330"/>
  <c r="CE15" i="330" s="1"/>
  <c r="AW15" i="330"/>
  <c r="ID58" i="110" s="1"/>
  <c r="BE16" i="330"/>
  <c r="BF16" i="330" s="1"/>
  <c r="CD14" i="330"/>
  <c r="CE14" i="330" s="1"/>
  <c r="DY15" i="159" s="1"/>
  <c r="DY3" i="159" s="1"/>
  <c r="CA18" i="330"/>
  <c r="CB18" i="330" s="1"/>
  <c r="AV18" i="330"/>
  <c r="IC50" i="110" s="1"/>
  <c r="BX17" i="330"/>
  <c r="BY17" i="330" s="1"/>
  <c r="AU18" i="330"/>
  <c r="IB50" i="110" s="1"/>
  <c r="AU12" i="330"/>
  <c r="IB133" i="110" s="1"/>
  <c r="E16" i="330"/>
  <c r="CD16" i="330"/>
  <c r="CE16" i="330" s="1"/>
  <c r="BK13" i="330"/>
  <c r="BL13" i="330" s="1"/>
  <c r="BK18" i="330"/>
  <c r="BL18" i="330" s="1"/>
  <c r="AW16" i="330"/>
  <c r="ID62" i="110" s="1"/>
  <c r="ID91" i="110"/>
  <c r="BK20" i="330"/>
  <c r="BL20" i="330" s="1"/>
  <c r="DO17" i="158" s="1"/>
  <c r="AW20" i="330"/>
  <c r="ID142" i="110" s="1"/>
  <c r="CA12" i="330"/>
  <c r="CB12" i="330" s="1"/>
  <c r="BX20" i="330"/>
  <c r="BY20" i="330" s="1"/>
  <c r="BX19" i="330"/>
  <c r="BY19" i="330" s="1"/>
  <c r="BX15" i="330"/>
  <c r="BY15" i="330" s="1"/>
  <c r="AU19" i="330"/>
  <c r="IB63" i="110" s="1"/>
  <c r="BE15" i="330"/>
  <c r="BF15" i="330" s="1"/>
  <c r="AU20" i="330"/>
  <c r="IB142" i="110" s="1"/>
  <c r="AW19" i="330"/>
  <c r="ID63" i="110" s="1"/>
  <c r="CD19" i="330"/>
  <c r="CE19" i="330" s="1"/>
  <c r="BK17" i="330"/>
  <c r="BL17" i="330" s="1"/>
  <c r="AW17" i="330"/>
  <c r="ID71" i="110" s="1"/>
  <c r="BH15" i="330"/>
  <c r="BI15" i="330" s="1"/>
  <c r="BH13" i="330"/>
  <c r="BI13" i="330" s="1"/>
  <c r="CA19" i="330"/>
  <c r="CB19" i="330" s="1"/>
  <c r="E18" i="330"/>
  <c r="E20" i="330"/>
  <c r="BX18" i="330"/>
  <c r="BY18" i="330" s="1"/>
  <c r="BH20" i="335"/>
  <c r="BI20" i="335" s="1"/>
  <c r="BX13" i="335"/>
  <c r="BY13" i="335" s="1"/>
  <c r="DR4" i="159" s="1"/>
  <c r="AX21" i="335"/>
  <c r="IJ173" i="110" s="1"/>
  <c r="CD18" i="335"/>
  <c r="CE18" i="335" s="1"/>
  <c r="DT18" i="159" s="1"/>
  <c r="AU21" i="335"/>
  <c r="IG173" i="110" s="1"/>
  <c r="CD19" i="335"/>
  <c r="CE19" i="335" s="1"/>
  <c r="DT14" i="159" s="1"/>
  <c r="CA19" i="335"/>
  <c r="CB19" i="335" s="1"/>
  <c r="DS14" i="159" s="1"/>
  <c r="BE13" i="335"/>
  <c r="BF13" i="335" s="1"/>
  <c r="BK18" i="335"/>
  <c r="BL18" i="335" s="1"/>
  <c r="AV21" i="335"/>
  <c r="IH173" i="110" s="1"/>
  <c r="BE17" i="335"/>
  <c r="BF17" i="335" s="1"/>
  <c r="CA21" i="335"/>
  <c r="CB21" i="335" s="1"/>
  <c r="DS20" i="159" s="1"/>
  <c r="CD11" i="335"/>
  <c r="CE11" i="335" s="1"/>
  <c r="DT5" i="159" s="1"/>
  <c r="E19" i="335"/>
  <c r="AU19" i="335"/>
  <c r="IG149" i="110" s="1"/>
  <c r="E21" i="335"/>
  <c r="IJ82" i="110"/>
  <c r="IH82" i="110"/>
  <c r="IK82" i="110"/>
  <c r="IK173" i="110"/>
  <c r="IG82" i="110"/>
  <c r="BK19" i="335"/>
  <c r="BL19" i="335" s="1"/>
  <c r="AX19" i="335"/>
  <c r="IJ149" i="110" s="1"/>
  <c r="BQ16" i="335"/>
  <c r="BR16" i="335" s="1"/>
  <c r="CG19" i="335"/>
  <c r="CH19" i="335" s="1"/>
  <c r="DU14" i="159" s="1"/>
  <c r="CA17" i="335"/>
  <c r="CB17" i="335" s="1"/>
  <c r="DS17" i="159" s="1"/>
  <c r="BX18" i="335"/>
  <c r="BY18" i="335" s="1"/>
  <c r="DR18" i="159" s="1"/>
  <c r="BN14" i="335"/>
  <c r="BO14" i="335" s="1"/>
  <c r="BQ13" i="335"/>
  <c r="BR13" i="335" s="1"/>
  <c r="CD21" i="335"/>
  <c r="CE21" i="335" s="1"/>
  <c r="DT20" i="159" s="1"/>
  <c r="AW21" i="335"/>
  <c r="AY16" i="335"/>
  <c r="IK5" i="110" s="1"/>
  <c r="BQ13" i="370"/>
  <c r="BR13" i="370" s="1"/>
  <c r="CJ13" i="370"/>
  <c r="CK13" i="370" s="1"/>
  <c r="AY13" i="370"/>
  <c r="IP90" i="110" s="1"/>
  <c r="CD13" i="370"/>
  <c r="CE13" i="370" s="1"/>
  <c r="AW13" i="370"/>
  <c r="IN90" i="110" s="1"/>
  <c r="BK13" i="370"/>
  <c r="BL13" i="370" s="1"/>
  <c r="BN11" i="370"/>
  <c r="BO11" i="370" s="1"/>
  <c r="AX11" i="370"/>
  <c r="IO82" i="110" s="1"/>
  <c r="CG11" i="370"/>
  <c r="CH11" i="370" s="1"/>
  <c r="BE13" i="370"/>
  <c r="BF13" i="370" s="1"/>
  <c r="E13" i="370"/>
  <c r="AU13" i="370"/>
  <c r="IL90" i="110" s="1"/>
  <c r="BX13" i="370"/>
  <c r="BY13" i="370" s="1"/>
  <c r="CA11" i="370"/>
  <c r="CB11" i="370" s="1"/>
  <c r="BH11" i="370"/>
  <c r="BI11" i="370" s="1"/>
  <c r="AV11" i="370"/>
  <c r="IM82" i="110" s="1"/>
  <c r="BN13" i="335"/>
  <c r="BO13" i="335" s="1"/>
  <c r="AY18" i="335"/>
  <c r="IK9" i="110" s="1"/>
  <c r="AU17" i="330"/>
  <c r="IB71" i="110" s="1"/>
  <c r="E17" i="330"/>
  <c r="AV19" i="330"/>
  <c r="IC63" i="110" s="1"/>
  <c r="CG18" i="330"/>
  <c r="CH18" i="330" s="1"/>
  <c r="CJ18" i="335"/>
  <c r="CK18" i="335" s="1"/>
  <c r="DV18" i="159" s="1"/>
  <c r="AX16" i="335"/>
  <c r="IJ5" i="110" s="1"/>
  <c r="BQ15" i="335"/>
  <c r="BR15" i="335" s="1"/>
  <c r="AW16" i="335"/>
  <c r="II5" i="110" s="1"/>
  <c r="BE14" i="335"/>
  <c r="BF14" i="335" s="1"/>
  <c r="BH16" i="335"/>
  <c r="BI16" i="335" s="1"/>
  <c r="AV16" i="335"/>
  <c r="IH5" i="110" s="1"/>
  <c r="BH13" i="335"/>
  <c r="BI13" i="335" s="1"/>
  <c r="AW20" i="335"/>
  <c r="II143" i="110" s="1"/>
  <c r="CA13" i="335"/>
  <c r="CB13" i="335" s="1"/>
  <c r="DS4" i="159" s="1"/>
  <c r="BQ11" i="335"/>
  <c r="BR11" i="335" s="1"/>
  <c r="CG16" i="335"/>
  <c r="CH16" i="335" s="1"/>
  <c r="DU8" i="159" s="1"/>
  <c r="AX11" i="335"/>
  <c r="IJ81" i="110" s="1"/>
  <c r="CD15" i="335"/>
  <c r="CE15" i="335" s="1"/>
  <c r="DT12" i="159" s="1"/>
  <c r="AU14" i="335"/>
  <c r="IG139" i="110" s="1"/>
  <c r="BK20" i="335"/>
  <c r="BL20" i="335" s="1"/>
  <c r="AU18" i="335"/>
  <c r="IG9" i="110" s="1"/>
  <c r="CJ13" i="335"/>
  <c r="CK13" i="335" s="1"/>
  <c r="DV4" i="159" s="1"/>
  <c r="AW15" i="335"/>
  <c r="II39" i="110" s="1"/>
  <c r="CG13" i="335"/>
  <c r="CH13" i="335" s="1"/>
  <c r="DU4" i="159" s="1"/>
  <c r="BH18" i="335"/>
  <c r="BI18" i="335" s="1"/>
  <c r="CG11" i="335"/>
  <c r="CH11" i="335" s="1"/>
  <c r="E13" i="335"/>
  <c r="BE20" i="335"/>
  <c r="BF20" i="335" s="1"/>
  <c r="BQ12" i="335"/>
  <c r="BR12" i="335" s="1"/>
  <c r="BK13" i="335"/>
  <c r="BL13" i="335" s="1"/>
  <c r="BN17" i="335"/>
  <c r="BO17" i="335" s="1"/>
  <c r="CG12" i="335"/>
  <c r="CH12" i="335" s="1"/>
  <c r="DU7" i="159" s="1"/>
  <c r="BK12" i="335"/>
  <c r="BL12" i="335" s="1"/>
  <c r="AW13" i="335"/>
  <c r="II132" i="110" s="1"/>
  <c r="CG17" i="335"/>
  <c r="CH17" i="335" s="1"/>
  <c r="DU17" i="159" s="1"/>
  <c r="E16" i="335"/>
  <c r="AV15" i="335"/>
  <c r="IH39" i="110" s="1"/>
  <c r="CD12" i="335"/>
  <c r="CE12" i="335" s="1"/>
  <c r="DT7" i="159" s="1"/>
  <c r="AX12" i="335"/>
  <c r="IJ20" i="110" s="1"/>
  <c r="AU15" i="335"/>
  <c r="IG39" i="110" s="1"/>
  <c r="BE11" i="335"/>
  <c r="BF11" i="335" s="1"/>
  <c r="CD14" i="335"/>
  <c r="CE14" i="335" s="1"/>
  <c r="DT10" i="159" s="1"/>
  <c r="AV12" i="335"/>
  <c r="IH20" i="110" s="1"/>
  <c r="AY14" i="335"/>
  <c r="IK139" i="110" s="1"/>
  <c r="AW14" i="335"/>
  <c r="II139" i="110" s="1"/>
  <c r="BX16" i="335"/>
  <c r="BY16" i="335" s="1"/>
  <c r="DR8" i="159" s="1"/>
  <c r="IH65" i="110"/>
  <c r="E15" i="335"/>
  <c r="CA15" i="335"/>
  <c r="CB15" i="335" s="1"/>
  <c r="DS12" i="159" s="1"/>
  <c r="BE16" i="335"/>
  <c r="BF16" i="335" s="1"/>
  <c r="BN20" i="335"/>
  <c r="BO20" i="335" s="1"/>
  <c r="BH12" i="335"/>
  <c r="BI12" i="335" s="1"/>
  <c r="BQ14" i="335"/>
  <c r="BR14" i="335" s="1"/>
  <c r="AW11" i="335"/>
  <c r="II81" i="110" s="1"/>
  <c r="BE15" i="335"/>
  <c r="BF15" i="335" s="1"/>
  <c r="AX15" i="335"/>
  <c r="IJ39" i="110" s="1"/>
  <c r="AY15" i="335"/>
  <c r="IK39" i="110" s="1"/>
  <c r="I90" i="110"/>
  <c r="H90" i="110"/>
  <c r="CJ20" i="335"/>
  <c r="CK20" i="335" s="1"/>
  <c r="DV16" i="159" s="1"/>
  <c r="AV18" i="335"/>
  <c r="IH9" i="110" s="1"/>
  <c r="E17" i="335"/>
  <c r="E18" i="335"/>
  <c r="BX20" i="335"/>
  <c r="BY20" i="335" s="1"/>
  <c r="DR16" i="159" s="1"/>
  <c r="AV17" i="335"/>
  <c r="IH34" i="110" s="1"/>
  <c r="BN18" i="335"/>
  <c r="BO18" i="335" s="1"/>
  <c r="AX18" i="335"/>
  <c r="IJ9" i="110" s="1"/>
  <c r="IJ75" i="110"/>
  <c r="IH75" i="110"/>
  <c r="AX12" i="330"/>
  <c r="IE133" i="110" s="1"/>
  <c r="CJ12" i="330"/>
  <c r="CK12" i="330" s="1"/>
  <c r="E13" i="330"/>
  <c r="AX13" i="330"/>
  <c r="IE171" i="110" s="1"/>
  <c r="BN14" i="330"/>
  <c r="BO14" i="330" s="1"/>
  <c r="AX14" i="330"/>
  <c r="IE141" i="110" s="1"/>
  <c r="CA14" i="330"/>
  <c r="CB14" i="330" s="1"/>
  <c r="DX15" i="159" s="1"/>
  <c r="AV14" i="330"/>
  <c r="IC141" i="110" s="1"/>
  <c r="E14" i="330"/>
  <c r="AV20" i="335"/>
  <c r="IH143" i="110" s="1"/>
  <c r="AX20" i="335"/>
  <c r="IJ143" i="110" s="1"/>
  <c r="CG14" i="335"/>
  <c r="CH14" i="335" s="1"/>
  <c r="DU10" i="159" s="1"/>
  <c r="IH73" i="110"/>
  <c r="AY11" i="335"/>
  <c r="IK81" i="110" s="1"/>
  <c r="E14" i="335"/>
  <c r="E20" i="335"/>
  <c r="IG73" i="110"/>
  <c r="AU11" i="335"/>
  <c r="IG81" i="110" s="1"/>
  <c r="E12" i="335"/>
  <c r="AV11" i="335"/>
  <c r="IH81" i="110" s="1"/>
  <c r="CA14" i="335"/>
  <c r="CB14" i="335" s="1"/>
  <c r="DS10" i="159" s="1"/>
  <c r="BH11" i="335"/>
  <c r="BI11" i="335" s="1"/>
  <c r="E11" i="335"/>
  <c r="BE12" i="335"/>
  <c r="BF12" i="335" s="1"/>
  <c r="AV14" i="335"/>
  <c r="IH139" i="110" s="1"/>
  <c r="IK73" i="110"/>
  <c r="BH14" i="335"/>
  <c r="BI14" i="335" s="1"/>
  <c r="BX12" i="335"/>
  <c r="BY12" i="335" s="1"/>
  <c r="DR7" i="159" s="1"/>
  <c r="IJ73" i="110"/>
  <c r="M11" i="367"/>
  <c r="AA13" i="367"/>
  <c r="AW13" i="367" s="1"/>
  <c r="BZ149" i="110" s="1"/>
  <c r="M13" i="367"/>
  <c r="BE13" i="367" s="1"/>
  <c r="BF13" i="367" s="1"/>
  <c r="AA14" i="367"/>
  <c r="BK14" i="367" s="1"/>
  <c r="BL14" i="367" s="1"/>
  <c r="T14" i="367"/>
  <c r="AV14" i="367" s="1"/>
  <c r="BY71" i="110" s="1"/>
  <c r="M14" i="367"/>
  <c r="AU14" i="367" s="1"/>
  <c r="BX71" i="110" s="1"/>
  <c r="T11" i="367"/>
  <c r="BH11" i="367" s="1"/>
  <c r="BI11" i="367" s="1"/>
  <c r="BN14" i="367"/>
  <c r="BO14" i="367" s="1"/>
  <c r="AX14" i="367"/>
  <c r="CA71" i="110" s="1"/>
  <c r="CG14" i="367"/>
  <c r="CH14" i="367" s="1"/>
  <c r="AV15" i="367"/>
  <c r="BY9" i="110" s="1"/>
  <c r="CA15" i="367"/>
  <c r="CB15" i="367" s="1"/>
  <c r="DN18" i="159" s="1"/>
  <c r="BH15" i="367"/>
  <c r="BI15" i="367" s="1"/>
  <c r="AX15" i="367"/>
  <c r="CA9" i="110" s="1"/>
  <c r="BN15" i="367"/>
  <c r="BO15" i="367" s="1"/>
  <c r="CG15" i="367"/>
  <c r="CH15" i="367" s="1"/>
  <c r="DP18" i="159" s="1"/>
  <c r="BQ14" i="367"/>
  <c r="BR14" i="367" s="1"/>
  <c r="AY14" i="367"/>
  <c r="CB71" i="110" s="1"/>
  <c r="CJ14" i="367"/>
  <c r="CK14" i="367" s="1"/>
  <c r="T12" i="367"/>
  <c r="CA12" i="367" s="1"/>
  <c r="CB12" i="367" s="1"/>
  <c r="DN4" i="159" s="1"/>
  <c r="AA15" i="367"/>
  <c r="BN16" i="367"/>
  <c r="BO16" i="367" s="1"/>
  <c r="T13" i="367"/>
  <c r="CA13" i="367" s="1"/>
  <c r="CB13" i="367" s="1"/>
  <c r="DN14" i="159" s="1"/>
  <c r="M15" i="367"/>
  <c r="AY13" i="367"/>
  <c r="CB149" i="110" s="1"/>
  <c r="BQ13" i="367"/>
  <c r="BR13" i="367" s="1"/>
  <c r="CJ13" i="367"/>
  <c r="CK13" i="367" s="1"/>
  <c r="DQ14" i="159" s="1"/>
  <c r="AA16" i="367"/>
  <c r="BK16" i="367" s="1"/>
  <c r="BL16" i="367" s="1"/>
  <c r="T16" i="367"/>
  <c r="AV16" i="367" s="1"/>
  <c r="BY39" i="110" s="1"/>
  <c r="AA11" i="367"/>
  <c r="BK11" i="367" s="1"/>
  <c r="BL11" i="367" s="1"/>
  <c r="BQ12" i="367"/>
  <c r="BR12" i="367" s="1"/>
  <c r="M16" i="367"/>
  <c r="BX16" i="367" s="1"/>
  <c r="BY16" i="367" s="1"/>
  <c r="DM12" i="159" s="1"/>
  <c r="AY16" i="367"/>
  <c r="CB39" i="110" s="1"/>
  <c r="AA12" i="367"/>
  <c r="BK12" i="367" s="1"/>
  <c r="BL12" i="367" s="1"/>
  <c r="BH16" i="367"/>
  <c r="BI16" i="367" s="1"/>
  <c r="CA16" i="367"/>
  <c r="CB16" i="367" s="1"/>
  <c r="DN12" i="159" s="1"/>
  <c r="AX16" i="367"/>
  <c r="CA39" i="110" s="1"/>
  <c r="M12" i="367"/>
  <c r="AY12" i="367"/>
  <c r="CB132" i="110" s="1"/>
  <c r="BN11" i="367"/>
  <c r="BO11" i="367" s="1"/>
  <c r="AY11" i="367"/>
  <c r="CB5" i="110" s="1"/>
  <c r="CJ11" i="367"/>
  <c r="CK11" i="367" s="1"/>
  <c r="DQ8" i="159" s="1"/>
  <c r="BQ11" i="367"/>
  <c r="BR11" i="367" s="1"/>
  <c r="AU11" i="367"/>
  <c r="BX5" i="110" s="1"/>
  <c r="BX11" i="367"/>
  <c r="BY11" i="367" s="1"/>
  <c r="DM8" i="159" s="1"/>
  <c r="BE11" i="367"/>
  <c r="BF11" i="367" s="1"/>
  <c r="AV13" i="330"/>
  <c r="IC171" i="110" s="1"/>
  <c r="AY19" i="330"/>
  <c r="IF63" i="110" s="1"/>
  <c r="CG13" i="330"/>
  <c r="CH13" i="330" s="1"/>
  <c r="AY12" i="330"/>
  <c r="IF133" i="110" s="1"/>
  <c r="AX15" i="330"/>
  <c r="IE58" i="110" s="1"/>
  <c r="CD21" i="330"/>
  <c r="CE21" i="330" s="1"/>
  <c r="AW21" i="330"/>
  <c r="ID169" i="110" s="1"/>
  <c r="BE21" i="330"/>
  <c r="BF21" i="330" s="1"/>
  <c r="DM18" i="158" s="1"/>
  <c r="E21" i="330"/>
  <c r="AU21" i="330"/>
  <c r="IB169" i="110" s="1"/>
  <c r="E19" i="330"/>
  <c r="BQ21" i="330"/>
  <c r="BR21" i="330" s="1"/>
  <c r="DQ18" i="158" s="1"/>
  <c r="AY21" i="330"/>
  <c r="IF169" i="110" s="1"/>
  <c r="CJ11" i="330"/>
  <c r="CK11" i="330" s="1"/>
  <c r="EA13" i="159" s="1"/>
  <c r="AY11" i="330"/>
  <c r="IF53" i="110" s="1"/>
  <c r="DZ3" i="159"/>
  <c r="BK11" i="330"/>
  <c r="BL11" i="330" s="1"/>
  <c r="AW11" i="330"/>
  <c r="ID53" i="110" s="1"/>
  <c r="BX11" i="330"/>
  <c r="BY11" i="330" s="1"/>
  <c r="DW13" i="159" s="1"/>
  <c r="E11" i="330"/>
  <c r="AU11" i="330"/>
  <c r="IB53" i="110" s="1"/>
  <c r="BQ11" i="330"/>
  <c r="BR11" i="330" s="1"/>
  <c r="E15" i="330"/>
  <c r="BX12" i="330"/>
  <c r="BY12" i="330" s="1"/>
  <c r="AW12" i="330"/>
  <c r="ID133" i="110" s="1"/>
  <c r="E12" i="330"/>
  <c r="CA15" i="330"/>
  <c r="CB15" i="330" s="1"/>
  <c r="AV12" i="330"/>
  <c r="IC133" i="110" s="1"/>
  <c r="BK12" i="330"/>
  <c r="BL12" i="330" s="1"/>
  <c r="DO13" i="158" s="1"/>
  <c r="M11" i="324"/>
  <c r="BX11" i="324" s="1"/>
  <c r="BY11" i="324" s="1"/>
  <c r="AH14" i="324"/>
  <c r="AX14" i="324" s="1"/>
  <c r="BV73" i="110" s="1"/>
  <c r="AA14" i="324"/>
  <c r="AW14" i="324" s="1"/>
  <c r="BU73" i="110" s="1"/>
  <c r="T14" i="324"/>
  <c r="AV14" i="324" s="1"/>
  <c r="BT73" i="110" s="1"/>
  <c r="T13" i="324"/>
  <c r="AV13" i="324" s="1"/>
  <c r="BT71" i="110" s="1"/>
  <c r="M14" i="324"/>
  <c r="AU14" i="324" s="1"/>
  <c r="BS73" i="110" s="1"/>
  <c r="M13" i="324"/>
  <c r="BE13" i="324" s="1"/>
  <c r="BF13" i="324" s="1"/>
  <c r="AA12" i="324"/>
  <c r="BK12" i="324" s="1"/>
  <c r="BL12" i="324" s="1"/>
  <c r="CJ11" i="324"/>
  <c r="CK11" i="324" s="1"/>
  <c r="M12" i="324"/>
  <c r="BE12" i="324" s="1"/>
  <c r="BF12" i="324" s="1"/>
  <c r="AH13" i="324"/>
  <c r="CG13" i="324" s="1"/>
  <c r="CH13" i="324" s="1"/>
  <c r="AH11" i="324"/>
  <c r="BN11" i="324" s="1"/>
  <c r="BO11" i="324" s="1"/>
  <c r="AH12" i="324"/>
  <c r="BN12" i="324" s="1"/>
  <c r="BO12" i="324" s="1"/>
  <c r="BQ13" i="324"/>
  <c r="BR13" i="324" s="1"/>
  <c r="AA13" i="324"/>
  <c r="CD13" i="324" s="1"/>
  <c r="CE13" i="324" s="1"/>
  <c r="T12" i="324"/>
  <c r="BH12" i="324" s="1"/>
  <c r="BI12" i="324" s="1"/>
  <c r="AA11" i="324"/>
  <c r="BK11" i="324" s="1"/>
  <c r="BL11" i="324" s="1"/>
  <c r="T11" i="324"/>
  <c r="BH11" i="324" s="1"/>
  <c r="BI11" i="324" s="1"/>
  <c r="CJ13" i="324"/>
  <c r="CK13" i="324" s="1"/>
  <c r="BX13" i="324"/>
  <c r="BY13" i="324" s="1"/>
  <c r="CJ12" i="324"/>
  <c r="CK12" i="324" s="1"/>
  <c r="BQ12" i="324"/>
  <c r="BR12" i="324" s="1"/>
  <c r="AY12" i="324"/>
  <c r="BW58" i="110" s="1"/>
  <c r="BQ11" i="324"/>
  <c r="BR11" i="324" s="1"/>
  <c r="AY11" i="324"/>
  <c r="BW63" i="110" s="1"/>
  <c r="GH4" i="110"/>
  <c r="HK4" i="110"/>
  <c r="GM4" i="110"/>
  <c r="GX37" i="159"/>
  <c r="H205" i="110"/>
  <c r="I205" i="110" s="1"/>
  <c r="H204" i="110"/>
  <c r="H203" i="110"/>
  <c r="HX37" i="159"/>
  <c r="HE37" i="159"/>
  <c r="D37" i="159"/>
  <c r="JA37" i="159"/>
  <c r="C37" i="159"/>
  <c r="F37" i="159" s="1"/>
  <c r="HW37" i="159"/>
  <c r="GV37" i="159"/>
  <c r="IK37" i="159"/>
  <c r="HG37" i="159"/>
  <c r="IH37" i="159"/>
  <c r="IJ37" i="159"/>
  <c r="HU37" i="159"/>
  <c r="JC37" i="159"/>
  <c r="GQ37" i="159"/>
  <c r="HB37" i="159"/>
  <c r="DG7" i="159"/>
  <c r="AY12" i="323"/>
  <c r="BR20" i="110" s="1"/>
  <c r="AA18" i="323"/>
  <c r="AW18" i="323" s="1"/>
  <c r="BP110" i="110" s="1"/>
  <c r="M16" i="323"/>
  <c r="AO18" i="323"/>
  <c r="DE14" i="159"/>
  <c r="T12" i="323"/>
  <c r="DD7" i="159" s="1"/>
  <c r="M15" i="323"/>
  <c r="AU15" i="323" s="1"/>
  <c r="BN71" i="110" s="1"/>
  <c r="M18" i="323"/>
  <c r="M12" i="323"/>
  <c r="AU12" i="323" s="1"/>
  <c r="BN20" i="110" s="1"/>
  <c r="M14" i="323"/>
  <c r="AU14" i="323" s="1"/>
  <c r="AX12" i="323"/>
  <c r="BQ20" i="110" s="1"/>
  <c r="DG39" i="159"/>
  <c r="AY18" i="323"/>
  <c r="BR110" i="110" s="1"/>
  <c r="AU18" i="323"/>
  <c r="BN110" i="110" s="1"/>
  <c r="E18" i="323"/>
  <c r="T16" i="323"/>
  <c r="AV16" i="323" s="1"/>
  <c r="BO149" i="110" s="1"/>
  <c r="T14" i="323"/>
  <c r="AW17" i="323"/>
  <c r="BP39" i="110" s="1"/>
  <c r="AW13" i="323"/>
  <c r="BP5" i="110" s="1"/>
  <c r="T17" i="323"/>
  <c r="T15" i="323"/>
  <c r="AW11" i="323"/>
  <c r="BP167" i="110" s="1"/>
  <c r="T13" i="323"/>
  <c r="AV13" i="323" s="1"/>
  <c r="BO5" i="110" s="1"/>
  <c r="AX15" i="323"/>
  <c r="BQ71" i="110" s="1"/>
  <c r="T11" i="323"/>
  <c r="AV11" i="323" s="1"/>
  <c r="BO167" i="110" s="1"/>
  <c r="DE12" i="159"/>
  <c r="M11" i="323"/>
  <c r="M13" i="323"/>
  <c r="AU13" i="323" s="1"/>
  <c r="BN5" i="110" s="1"/>
  <c r="AW15" i="323"/>
  <c r="BP71" i="110" s="1"/>
  <c r="M17" i="323"/>
  <c r="AY17" i="323"/>
  <c r="BR39" i="110" s="1"/>
  <c r="AX17" i="323"/>
  <c r="BQ39" i="110" s="1"/>
  <c r="DF14" i="159"/>
  <c r="AX16" i="323"/>
  <c r="BQ149" i="110" s="1"/>
  <c r="DG14" i="159"/>
  <c r="AY16" i="323"/>
  <c r="BR149" i="110" s="1"/>
  <c r="AX13" i="323"/>
  <c r="BQ5" i="110" s="1"/>
  <c r="AY14" i="323"/>
  <c r="AA14" i="368"/>
  <c r="AA16" i="368"/>
  <c r="T16" i="368"/>
  <c r="M16" i="368"/>
  <c r="AA15" i="368"/>
  <c r="T17" i="368"/>
  <c r="AA13" i="368"/>
  <c r="T14" i="368"/>
  <c r="T15" i="368"/>
  <c r="M17" i="368"/>
  <c r="DB7" i="159"/>
  <c r="M14" i="368"/>
  <c r="T13" i="368"/>
  <c r="DB6" i="159"/>
  <c r="AA17" i="368"/>
  <c r="HZ73" i="110"/>
  <c r="DA6" i="159"/>
  <c r="M15" i="368"/>
  <c r="M13" i="368"/>
  <c r="HZ20" i="110"/>
  <c r="M11" i="368"/>
  <c r="T11" i="368"/>
  <c r="M12" i="368"/>
  <c r="AA12" i="368"/>
  <c r="T12" i="368"/>
  <c r="AA11" i="368"/>
  <c r="IA80" i="110"/>
  <c r="HZ80" i="110"/>
  <c r="HZ63" i="110"/>
  <c r="IA63" i="110"/>
  <c r="HZ58" i="110"/>
  <c r="IA58" i="110"/>
  <c r="DA8" i="159"/>
  <c r="DB8" i="159"/>
  <c r="BH31" i="367"/>
  <c r="BI31" i="367" s="1"/>
  <c r="CA31" i="367"/>
  <c r="CB31" i="367" s="1"/>
  <c r="BK27" i="367"/>
  <c r="BL27" i="367" s="1"/>
  <c r="CD27" i="367"/>
  <c r="CE27" i="367" s="1"/>
  <c r="BH23" i="367"/>
  <c r="BI23" i="367" s="1"/>
  <c r="CA23" i="367"/>
  <c r="CB23" i="367" s="1"/>
  <c r="CJ31" i="367"/>
  <c r="CK31" i="367" s="1"/>
  <c r="BQ31" i="367"/>
  <c r="BR31" i="367" s="1"/>
  <c r="BX31" i="367"/>
  <c r="BY31" i="367" s="1"/>
  <c r="BE31" i="367"/>
  <c r="BF31" i="367" s="1"/>
  <c r="BK23" i="367"/>
  <c r="BL23" i="367" s="1"/>
  <c r="CD23" i="367"/>
  <c r="CE23" i="367" s="1"/>
  <c r="BQ21" i="367"/>
  <c r="BR21" i="367" s="1"/>
  <c r="CJ21" i="367"/>
  <c r="CK21" i="367" s="1"/>
  <c r="BH27" i="367"/>
  <c r="BI27" i="367" s="1"/>
  <c r="CA27" i="367"/>
  <c r="CB27" i="367" s="1"/>
  <c r="BE21" i="367"/>
  <c r="BF21" i="367" s="1"/>
  <c r="BX21" i="367"/>
  <c r="BY21" i="367" s="1"/>
  <c r="BN17" i="367"/>
  <c r="BO17" i="367" s="1"/>
  <c r="CG17" i="367"/>
  <c r="CH17" i="367" s="1"/>
  <c r="CG31" i="367"/>
  <c r="CH31" i="367" s="1"/>
  <c r="BN31" i="367"/>
  <c r="BO31" i="367" s="1"/>
  <c r="CJ27" i="367"/>
  <c r="CK27" i="367" s="1"/>
  <c r="BQ27" i="367"/>
  <c r="BR27" i="367" s="1"/>
  <c r="BX27" i="367"/>
  <c r="BY27" i="367" s="1"/>
  <c r="BE27" i="367"/>
  <c r="BF27" i="367" s="1"/>
  <c r="CG23" i="367"/>
  <c r="CH23" i="367" s="1"/>
  <c r="BN23" i="367"/>
  <c r="BO23" i="367" s="1"/>
  <c r="BK31" i="367"/>
  <c r="BL31" i="367" s="1"/>
  <c r="CD31" i="367"/>
  <c r="CE31" i="367" s="1"/>
  <c r="CG24" i="367"/>
  <c r="CH24" i="367" s="1"/>
  <c r="BN24" i="367"/>
  <c r="BO24" i="367" s="1"/>
  <c r="CG21" i="367"/>
  <c r="CH21" i="367" s="1"/>
  <c r="BN21" i="367"/>
  <c r="BO21" i="367" s="1"/>
  <c r="CD28" i="367"/>
  <c r="CE28" i="367" s="1"/>
  <c r="BK28" i="367"/>
  <c r="BL28" i="367" s="1"/>
  <c r="CJ23" i="367"/>
  <c r="CK23" i="367" s="1"/>
  <c r="BQ23" i="367"/>
  <c r="BR23" i="367" s="1"/>
  <c r="BX23" i="367"/>
  <c r="BY23" i="367" s="1"/>
  <c r="BE23" i="367"/>
  <c r="BF23" i="367" s="1"/>
  <c r="CG27" i="367"/>
  <c r="CH27" i="367" s="1"/>
  <c r="BN27" i="367"/>
  <c r="BO27" i="367" s="1"/>
  <c r="CD28" i="324"/>
  <c r="CE28" i="324" s="1"/>
  <c r="BK28" i="324"/>
  <c r="BL28" i="324" s="1"/>
  <c r="CG18" i="324"/>
  <c r="CH18" i="324" s="1"/>
  <c r="BN18" i="324"/>
  <c r="BO18" i="324" s="1"/>
  <c r="CJ18" i="324"/>
  <c r="CK18" i="324" s="1"/>
  <c r="BQ18" i="324"/>
  <c r="BR18" i="324" s="1"/>
  <c r="CG23" i="324"/>
  <c r="CH23" i="324" s="1"/>
  <c r="BN23" i="324"/>
  <c r="BO23" i="324" s="1"/>
  <c r="BX22" i="324"/>
  <c r="BY22" i="324" s="1"/>
  <c r="BE22" i="324"/>
  <c r="BF22" i="324" s="1"/>
  <c r="BK18" i="324"/>
  <c r="BL18" i="324" s="1"/>
  <c r="CD18" i="324"/>
  <c r="CE18" i="324" s="1"/>
  <c r="BK22" i="324"/>
  <c r="BL22" i="324" s="1"/>
  <c r="CD22" i="324"/>
  <c r="CE22" i="324" s="1"/>
  <c r="CJ22" i="324"/>
  <c r="CK22" i="324" s="1"/>
  <c r="BQ22" i="324"/>
  <c r="BR22" i="324" s="1"/>
  <c r="BK23" i="324"/>
  <c r="BL23" i="324" s="1"/>
  <c r="CD23" i="324"/>
  <c r="CE23" i="324" s="1"/>
  <c r="CD14" i="324"/>
  <c r="CE14" i="324" s="1"/>
  <c r="DJ6" i="159" s="1"/>
  <c r="CG28" i="324"/>
  <c r="CH28" i="324" s="1"/>
  <c r="BN28" i="324"/>
  <c r="BO28" i="324" s="1"/>
  <c r="BQ28" i="324"/>
  <c r="BR28" i="324" s="1"/>
  <c r="CJ28" i="324"/>
  <c r="CK28" i="324" s="1"/>
  <c r="BE28" i="324"/>
  <c r="BF28" i="324" s="1"/>
  <c r="BX28" i="324"/>
  <c r="BY28" i="324" s="1"/>
  <c r="CG24" i="324"/>
  <c r="CH24" i="324" s="1"/>
  <c r="BN24" i="324"/>
  <c r="BO24" i="324" s="1"/>
  <c r="CG14" i="324"/>
  <c r="CH14" i="324" s="1"/>
  <c r="DK6" i="159" s="1"/>
  <c r="BN14" i="324"/>
  <c r="BO14" i="324" s="1"/>
  <c r="CJ23" i="324"/>
  <c r="CK23" i="324" s="1"/>
  <c r="BQ23" i="324"/>
  <c r="BR23" i="324" s="1"/>
  <c r="BX23" i="324"/>
  <c r="BY23" i="324" s="1"/>
  <c r="BE23" i="324"/>
  <c r="BF23" i="324" s="1"/>
  <c r="BH18" i="324"/>
  <c r="BI18" i="324" s="1"/>
  <c r="CA18" i="324"/>
  <c r="CB18" i="324" s="1"/>
  <c r="CJ14" i="324"/>
  <c r="CK14" i="324" s="1"/>
  <c r="DL6" i="159" s="1"/>
  <c r="BQ14" i="324"/>
  <c r="BR14" i="324" s="1"/>
  <c r="BX14" i="324"/>
  <c r="BY14" i="324" s="1"/>
  <c r="DH6" i="159" s="1"/>
  <c r="BE14" i="324"/>
  <c r="BF14" i="324" s="1"/>
  <c r="BH28" i="324"/>
  <c r="BI28" i="324" s="1"/>
  <c r="CA28" i="324"/>
  <c r="CB28" i="324" s="1"/>
  <c r="CA13" i="324"/>
  <c r="CB13" i="324" s="1"/>
  <c r="BH13" i="324"/>
  <c r="BI13" i="324" s="1"/>
  <c r="BH23" i="324"/>
  <c r="BI23" i="324" s="1"/>
  <c r="CA23" i="324"/>
  <c r="CB23" i="324" s="1"/>
  <c r="BX18" i="324"/>
  <c r="BY18" i="324" s="1"/>
  <c r="BE18" i="324"/>
  <c r="BF18" i="324" s="1"/>
  <c r="CA22" i="324"/>
  <c r="CB22" i="324" s="1"/>
  <c r="BH22" i="324"/>
  <c r="BI22" i="324" s="1"/>
  <c r="DF39" i="159"/>
  <c r="DE39" i="159"/>
  <c r="DD39" i="159"/>
  <c r="DG8" i="159"/>
  <c r="M13" i="327"/>
  <c r="BX13" i="327" s="1"/>
  <c r="BY13" i="327" s="1"/>
  <c r="CS8" i="159" s="1"/>
  <c r="M14" i="327"/>
  <c r="M17" i="327"/>
  <c r="M12" i="327"/>
  <c r="M15" i="327"/>
  <c r="M16" i="327"/>
  <c r="M11" i="327"/>
  <c r="T13" i="320"/>
  <c r="AV13" i="320" s="1"/>
  <c r="BJ173" i="110" s="1"/>
  <c r="M13" i="320"/>
  <c r="BE13" i="320" s="1"/>
  <c r="BF13" i="320" s="1"/>
  <c r="CI23" i="158" s="1"/>
  <c r="AH15" i="320"/>
  <c r="BN15" i="320" s="1"/>
  <c r="BO15" i="320" s="1"/>
  <c r="AH13" i="320"/>
  <c r="CG13" i="320" s="1"/>
  <c r="CH13" i="320" s="1"/>
  <c r="CQ20" i="159" s="1"/>
  <c r="BN20" i="320"/>
  <c r="BO20" i="320" s="1"/>
  <c r="CA30" i="320"/>
  <c r="CB30" i="320" s="1"/>
  <c r="BE24" i="320"/>
  <c r="BF24" i="320" s="1"/>
  <c r="CD28" i="320"/>
  <c r="CE28" i="320" s="1"/>
  <c r="M12" i="320"/>
  <c r="AU12" i="320" s="1"/>
  <c r="BI132" i="110" s="1"/>
  <c r="AA11" i="320"/>
  <c r="BK11" i="320" s="1"/>
  <c r="BL11" i="320" s="1"/>
  <c r="M14" i="320"/>
  <c r="AU14" i="320" s="1"/>
  <c r="BI5" i="110" s="1"/>
  <c r="AH12" i="320"/>
  <c r="BN12" i="320" s="1"/>
  <c r="BO12" i="320" s="1"/>
  <c r="T11" i="320"/>
  <c r="AV11" i="320" s="1"/>
  <c r="BJ53" i="110" s="1"/>
  <c r="T14" i="320"/>
  <c r="BH14" i="320" s="1"/>
  <c r="BI14" i="320" s="1"/>
  <c r="AH11" i="320"/>
  <c r="BN11" i="320" s="1"/>
  <c r="BO11" i="320" s="1"/>
  <c r="AA12" i="320"/>
  <c r="AY12" i="320"/>
  <c r="BM132" i="110" s="1"/>
  <c r="T12" i="320"/>
  <c r="AH14" i="320"/>
  <c r="CG14" i="320" s="1"/>
  <c r="CH14" i="320" s="1"/>
  <c r="CQ8" i="159" s="1"/>
  <c r="AA14" i="320"/>
  <c r="M11" i="320"/>
  <c r="AU11" i="320" s="1"/>
  <c r="BI53" i="110" s="1"/>
  <c r="CJ11" i="320"/>
  <c r="CK11" i="320" s="1"/>
  <c r="CR13" i="159" s="1"/>
  <c r="CA17" i="320"/>
  <c r="CB17" i="320" s="1"/>
  <c r="BE30" i="320"/>
  <c r="BF30" i="320" s="1"/>
  <c r="CA21" i="320"/>
  <c r="CB21" i="320" s="1"/>
  <c r="AW15" i="320"/>
  <c r="BK62" i="110" s="1"/>
  <c r="CD15" i="320"/>
  <c r="CE15" i="320" s="1"/>
  <c r="BK15" i="320"/>
  <c r="BL15" i="320" s="1"/>
  <c r="AY15" i="320"/>
  <c r="BM62" i="110" s="1"/>
  <c r="CJ15" i="320"/>
  <c r="CK15" i="320" s="1"/>
  <c r="BQ15" i="320"/>
  <c r="BR15" i="320" s="1"/>
  <c r="AV15" i="320"/>
  <c r="BJ62" i="110" s="1"/>
  <c r="CA15" i="320"/>
  <c r="CB15" i="320" s="1"/>
  <c r="BH15" i="320"/>
  <c r="BI15" i="320" s="1"/>
  <c r="BX15" i="320"/>
  <c r="BY15" i="320" s="1"/>
  <c r="AU15" i="320"/>
  <c r="BI62" i="110" s="1"/>
  <c r="AY13" i="320"/>
  <c r="BM173" i="110" s="1"/>
  <c r="BQ13" i="320"/>
  <c r="BR13" i="320" s="1"/>
  <c r="CM23" i="158" s="1"/>
  <c r="CJ13" i="320"/>
  <c r="CK13" i="320" s="1"/>
  <c r="CR20" i="159" s="1"/>
  <c r="AX13" i="320"/>
  <c r="BL173" i="110" s="1"/>
  <c r="AW13" i="320"/>
  <c r="BK173" i="110" s="1"/>
  <c r="CD13" i="320"/>
  <c r="CE13" i="320" s="1"/>
  <c r="CP20" i="159" s="1"/>
  <c r="BK13" i="320"/>
  <c r="BL13" i="320" s="1"/>
  <c r="CK23" i="158" s="1"/>
  <c r="BK12" i="320"/>
  <c r="BL12" i="320" s="1"/>
  <c r="AW12" i="320"/>
  <c r="BK132" i="110" s="1"/>
  <c r="BK14" i="320"/>
  <c r="BL14" i="320" s="1"/>
  <c r="AW14" i="320"/>
  <c r="BK5" i="110" s="1"/>
  <c r="CD14" i="320"/>
  <c r="CE14" i="320" s="1"/>
  <c r="CP8" i="159" s="1"/>
  <c r="CJ14" i="320"/>
  <c r="CK14" i="320" s="1"/>
  <c r="CR8" i="159" s="1"/>
  <c r="AY14" i="320"/>
  <c r="BM5" i="110" s="1"/>
  <c r="BQ14" i="320"/>
  <c r="BR14" i="320" s="1"/>
  <c r="CD20" i="320"/>
  <c r="CE20" i="320" s="1"/>
  <c r="BN24" i="320"/>
  <c r="BO24" i="320" s="1"/>
  <c r="AY11" i="320"/>
  <c r="BM53" i="110" s="1"/>
  <c r="BQ11" i="320"/>
  <c r="BR11" i="320" s="1"/>
  <c r="CG30" i="320"/>
  <c r="CH30" i="320" s="1"/>
  <c r="BN16" i="320"/>
  <c r="BO16" i="320" s="1"/>
  <c r="CA20" i="320"/>
  <c r="CB20" i="320" s="1"/>
  <c r="BN21" i="320"/>
  <c r="BO21" i="320" s="1"/>
  <c r="E12" i="365"/>
  <c r="CA12" i="365"/>
  <c r="CB12" i="365" s="1"/>
  <c r="AV12" i="365"/>
  <c r="HN71" i="110" s="1"/>
  <c r="BX13" i="365"/>
  <c r="BY13" i="365" s="1"/>
  <c r="BE13" i="365"/>
  <c r="BF13" i="365" s="1"/>
  <c r="BN13" i="365"/>
  <c r="BO13" i="365" s="1"/>
  <c r="CG3" i="158" s="1"/>
  <c r="AX13" i="365"/>
  <c r="HP50" i="110" s="1"/>
  <c r="HP206" i="110" s="1"/>
  <c r="CA13" i="365"/>
  <c r="CB13" i="365" s="1"/>
  <c r="AV13" i="365"/>
  <c r="HN50" i="110" s="1"/>
  <c r="E13" i="365"/>
  <c r="CA15" i="301"/>
  <c r="CB15" i="301" s="1"/>
  <c r="CE8" i="159" s="1"/>
  <c r="CA13" i="301"/>
  <c r="CB13" i="301" s="1"/>
  <c r="CE6" i="159" s="1"/>
  <c r="CF61" i="159"/>
  <c r="HK206" i="110"/>
  <c r="CG61" i="159"/>
  <c r="CG3" i="159"/>
  <c r="E16" i="301"/>
  <c r="AV15" i="301"/>
  <c r="HI5" i="110" s="1"/>
  <c r="AV16" i="301"/>
  <c r="HI156" i="110" s="1"/>
  <c r="BE16" i="301"/>
  <c r="BF16" i="301" s="1"/>
  <c r="AU12" i="301"/>
  <c r="HH139" i="110" s="1"/>
  <c r="BX13" i="301"/>
  <c r="BY13" i="301" s="1"/>
  <c r="CD6" i="159" s="1"/>
  <c r="BH11" i="301"/>
  <c r="BI11" i="301" s="1"/>
  <c r="E13" i="301"/>
  <c r="E12" i="301"/>
  <c r="AV13" i="301"/>
  <c r="HI73" i="110" s="1"/>
  <c r="BX15" i="301"/>
  <c r="BY15" i="301" s="1"/>
  <c r="CD8" i="159" s="1"/>
  <c r="AY15" i="301"/>
  <c r="HL5" i="110" s="1"/>
  <c r="E15" i="301"/>
  <c r="CJ14" i="301"/>
  <c r="CK14" i="301" s="1"/>
  <c r="CH51" i="159" s="1"/>
  <c r="AY14" i="301"/>
  <c r="HL129" i="110" s="1"/>
  <c r="BK14" i="301"/>
  <c r="BL14" i="301" s="1"/>
  <c r="AW14" i="301"/>
  <c r="HJ129" i="110" s="1"/>
  <c r="HJ206" i="110" s="1"/>
  <c r="BX14" i="301"/>
  <c r="BY14" i="301" s="1"/>
  <c r="CD51" i="159" s="1"/>
  <c r="E14" i="301"/>
  <c r="AU14" i="301"/>
  <c r="HH129" i="110" s="1"/>
  <c r="E11" i="301"/>
  <c r="CF3" i="159"/>
  <c r="BN61" i="159"/>
  <c r="AA13" i="265"/>
  <c r="BK13" i="265" s="1"/>
  <c r="BL13" i="265" s="1"/>
  <c r="M13" i="265"/>
  <c r="AA15" i="265"/>
  <c r="BK15" i="265" s="1"/>
  <c r="BL15" i="265" s="1"/>
  <c r="BV16" i="158" s="1"/>
  <c r="AA12" i="265"/>
  <c r="BK12" i="265" s="1"/>
  <c r="BL12" i="265" s="1"/>
  <c r="AX14" i="265"/>
  <c r="BG149" i="110" s="1"/>
  <c r="T12" i="265"/>
  <c r="BH12" i="265" s="1"/>
  <c r="BI12" i="265" s="1"/>
  <c r="T15" i="265"/>
  <c r="BH15" i="265" s="1"/>
  <c r="BI15" i="265" s="1"/>
  <c r="BU16" i="158" s="1"/>
  <c r="T11" i="265"/>
  <c r="BH11" i="265" s="1"/>
  <c r="BI11" i="265" s="1"/>
  <c r="BN15" i="265"/>
  <c r="BO15" i="265" s="1"/>
  <c r="BW16" i="158" s="1"/>
  <c r="AA11" i="265"/>
  <c r="AW11" i="265" s="1"/>
  <c r="BF20" i="110" s="1"/>
  <c r="M11" i="265"/>
  <c r="BE11" i="265" s="1"/>
  <c r="BF11" i="265" s="1"/>
  <c r="AA14" i="265"/>
  <c r="BK14" i="265" s="1"/>
  <c r="BL14" i="265" s="1"/>
  <c r="BN13" i="265"/>
  <c r="BO13" i="265" s="1"/>
  <c r="M14" i="265"/>
  <c r="BE14" i="265" s="1"/>
  <c r="BF14" i="265" s="1"/>
  <c r="M15" i="265"/>
  <c r="BE15" i="265" s="1"/>
  <c r="BF15" i="265" s="1"/>
  <c r="BT16" i="158" s="1"/>
  <c r="M12" i="265"/>
  <c r="BE12" i="265" s="1"/>
  <c r="BF12" i="265" s="1"/>
  <c r="T14" i="265"/>
  <c r="BQ15" i="265"/>
  <c r="BR15" i="265" s="1"/>
  <c r="BX16" i="158" s="1"/>
  <c r="AY15" i="265"/>
  <c r="BH65" i="110" s="1"/>
  <c r="BN14" i="265"/>
  <c r="BO14" i="265" s="1"/>
  <c r="BQ14" i="265"/>
  <c r="BR14" i="265" s="1"/>
  <c r="AY14" i="265"/>
  <c r="BH149" i="110" s="1"/>
  <c r="BN11" i="265"/>
  <c r="BO11" i="265" s="1"/>
  <c r="AX11" i="265"/>
  <c r="BG20" i="110" s="1"/>
  <c r="BQ11" i="265"/>
  <c r="BR11" i="265" s="1"/>
  <c r="AY11" i="265"/>
  <c r="BH20" i="110" s="1"/>
  <c r="BH13" i="265"/>
  <c r="BI13" i="265" s="1"/>
  <c r="AV13" i="265"/>
  <c r="BE73" i="110" s="1"/>
  <c r="BQ13" i="265"/>
  <c r="BR13" i="265" s="1"/>
  <c r="AY13" i="265"/>
  <c r="BH73" i="110" s="1"/>
  <c r="BN12" i="265"/>
  <c r="BO12" i="265" s="1"/>
  <c r="AX12" i="265"/>
  <c r="BG53" i="110" s="1"/>
  <c r="IB37" i="159"/>
  <c r="AH11" i="258"/>
  <c r="AX11" i="258" s="1"/>
  <c r="BB73" i="110" s="1"/>
  <c r="AH14" i="258"/>
  <c r="BN14" i="258" s="1"/>
  <c r="BO14" i="258" s="1"/>
  <c r="AH13" i="258"/>
  <c r="AX13" i="258" s="1"/>
  <c r="BB82" i="110" s="1"/>
  <c r="AA13" i="258"/>
  <c r="AW13" i="258" s="1"/>
  <c r="BA82" i="110" s="1"/>
  <c r="CD25" i="258"/>
  <c r="CE25" i="258" s="1"/>
  <c r="T13" i="258"/>
  <c r="CA13" i="258" s="1"/>
  <c r="CB13" i="258" s="1"/>
  <c r="BU27" i="159" s="1"/>
  <c r="BH17" i="258"/>
  <c r="BI17" i="258" s="1"/>
  <c r="BX24" i="258"/>
  <c r="BY24" i="258" s="1"/>
  <c r="M14" i="258"/>
  <c r="AU14" i="258" s="1"/>
  <c r="AY91" i="110" s="1"/>
  <c r="M13" i="258"/>
  <c r="AU13" i="258" s="1"/>
  <c r="AY82" i="110" s="1"/>
  <c r="AA11" i="258"/>
  <c r="BK11" i="258" s="1"/>
  <c r="BL11" i="258" s="1"/>
  <c r="AA12" i="258"/>
  <c r="AW12" i="258" s="1"/>
  <c r="BA132" i="110" s="1"/>
  <c r="T14" i="258"/>
  <c r="CA14" i="258" s="1"/>
  <c r="CB14" i="258" s="1"/>
  <c r="T12" i="258"/>
  <c r="AV12" i="258" s="1"/>
  <c r="AZ132" i="110" s="1"/>
  <c r="M12" i="258"/>
  <c r="BE12" i="258" s="1"/>
  <c r="BF12" i="258" s="1"/>
  <c r="AA14" i="258"/>
  <c r="AW14" i="258" s="1"/>
  <c r="BA91" i="110" s="1"/>
  <c r="CD17" i="258"/>
  <c r="CE17" i="258" s="1"/>
  <c r="AH12" i="258"/>
  <c r="BN12" i="258" s="1"/>
  <c r="BO12" i="258" s="1"/>
  <c r="BH24" i="258"/>
  <c r="BI24" i="258" s="1"/>
  <c r="BQ31" i="258"/>
  <c r="BR31" i="258" s="1"/>
  <c r="CA22" i="258"/>
  <c r="CB22" i="258" s="1"/>
  <c r="BN28" i="258"/>
  <c r="BO28" i="258" s="1"/>
  <c r="CJ13" i="258"/>
  <c r="CK13" i="258" s="1"/>
  <c r="BX27" i="159" s="1"/>
  <c r="AY12" i="258"/>
  <c r="BC132" i="110" s="1"/>
  <c r="CJ12" i="258"/>
  <c r="CK12" i="258" s="1"/>
  <c r="BX4" i="159" s="1"/>
  <c r="BQ12" i="258"/>
  <c r="BR12" i="258" s="1"/>
  <c r="AV11" i="258"/>
  <c r="AZ73" i="110" s="1"/>
  <c r="AY11" i="258"/>
  <c r="BC73" i="110" s="1"/>
  <c r="BQ11" i="258"/>
  <c r="BR11" i="258" s="1"/>
  <c r="CJ11" i="258"/>
  <c r="CK11" i="258" s="1"/>
  <c r="BX6" i="159" s="1"/>
  <c r="AU11" i="258"/>
  <c r="AY73" i="110" s="1"/>
  <c r="BE11" i="258"/>
  <c r="BF11" i="258" s="1"/>
  <c r="BX11" i="258"/>
  <c r="BY11" i="258" s="1"/>
  <c r="BT6" i="159" s="1"/>
  <c r="IW37" i="159"/>
  <c r="IG37" i="159"/>
  <c r="HQ37" i="159"/>
  <c r="HA37" i="159"/>
  <c r="IY37" i="159"/>
  <c r="II37" i="159"/>
  <c r="HS37" i="159"/>
  <c r="HC37" i="159"/>
  <c r="HZ37" i="159"/>
  <c r="GT37" i="159"/>
  <c r="IT37" i="159"/>
  <c r="HF37" i="159"/>
  <c r="GR37" i="159"/>
  <c r="IN37" i="159"/>
  <c r="HD37" i="159"/>
  <c r="IR37" i="159"/>
  <c r="BN23" i="359"/>
  <c r="BO23" i="359" s="1"/>
  <c r="BE31" i="363"/>
  <c r="BF31" i="363" s="1"/>
  <c r="CA20" i="274"/>
  <c r="CB20" i="274" s="1"/>
  <c r="BH23" i="268"/>
  <c r="BI23" i="268" s="1"/>
  <c r="JI37" i="159"/>
  <c r="IC37" i="159"/>
  <c r="HM37" i="159"/>
  <c r="GW37" i="159"/>
  <c r="HN37" i="159"/>
  <c r="HH37" i="159"/>
  <c r="HL37" i="159"/>
  <c r="BE15" i="310"/>
  <c r="BF15" i="310" s="1"/>
  <c r="BX20" i="363"/>
  <c r="BY20" i="363" s="1"/>
  <c r="CA13" i="307"/>
  <c r="CB13" i="307" s="1"/>
  <c r="GF4" i="159" s="1"/>
  <c r="AU17" i="290"/>
  <c r="BX15" i="243"/>
  <c r="BY15" i="243" s="1"/>
  <c r="AP10" i="159" s="1"/>
  <c r="IS37" i="159"/>
  <c r="JK37" i="159"/>
  <c r="IU37" i="159"/>
  <c r="IE37" i="159"/>
  <c r="HO37" i="159"/>
  <c r="GY37" i="159"/>
  <c r="IX37" i="159"/>
  <c r="HR37" i="159"/>
  <c r="JM37" i="159"/>
  <c r="JF37" i="159"/>
  <c r="IV37" i="159"/>
  <c r="JH37" i="159"/>
  <c r="JE37" i="159"/>
  <c r="IO37" i="159"/>
  <c r="HY37" i="159"/>
  <c r="HI37" i="159"/>
  <c r="GS37" i="159"/>
  <c r="JG37" i="159"/>
  <c r="IQ37" i="159"/>
  <c r="IA37" i="159"/>
  <c r="HK37" i="159"/>
  <c r="GU37" i="159"/>
  <c r="IP37" i="159"/>
  <c r="HJ37" i="159"/>
  <c r="JJ37" i="159"/>
  <c r="HV37" i="159"/>
  <c r="HP37" i="159"/>
  <c r="JD37" i="159"/>
  <c r="CD27" i="359"/>
  <c r="CE27" i="359" s="1"/>
  <c r="IZ37" i="159"/>
  <c r="IL37" i="159"/>
  <c r="ID37" i="159"/>
  <c r="JB37" i="159"/>
  <c r="GZ37" i="159"/>
  <c r="IF37" i="159"/>
  <c r="JL37" i="159"/>
  <c r="HT37" i="159"/>
  <c r="BQ31" i="268"/>
  <c r="BR31" i="268" s="1"/>
  <c r="CD30" i="359"/>
  <c r="CE30" i="359" s="1"/>
  <c r="CA28" i="359"/>
  <c r="CB28" i="359" s="1"/>
  <c r="BH23" i="160"/>
  <c r="BI23" i="160" s="1"/>
  <c r="AW15" i="290"/>
  <c r="M68" i="110" s="1"/>
  <c r="CG22" i="310"/>
  <c r="CH22" i="310" s="1"/>
  <c r="BH27" i="363"/>
  <c r="BI27" i="363" s="1"/>
  <c r="BQ31" i="160"/>
  <c r="BR31" i="160" s="1"/>
  <c r="BN11" i="160"/>
  <c r="BO11" i="160" s="1"/>
  <c r="BK13" i="160"/>
  <c r="BL13" i="160" s="1"/>
  <c r="CG28" i="307"/>
  <c r="CH28" i="307" s="1"/>
  <c r="BK30" i="320"/>
  <c r="BL30" i="320" s="1"/>
  <c r="BN18" i="258"/>
  <c r="BO18" i="258" s="1"/>
  <c r="BH25" i="258"/>
  <c r="BI25" i="258" s="1"/>
  <c r="CJ16" i="361"/>
  <c r="CK16" i="361" s="1"/>
  <c r="CD31" i="268"/>
  <c r="CE31" i="268" s="1"/>
  <c r="CD15" i="290"/>
  <c r="CE15" i="290" s="1"/>
  <c r="I53" i="159" s="1"/>
  <c r="BH20" i="307"/>
  <c r="BI20" i="307" s="1"/>
  <c r="BH27" i="160"/>
  <c r="BI27" i="160" s="1"/>
  <c r="CG19" i="160"/>
  <c r="CH19" i="160" s="1"/>
  <c r="BQ16" i="307"/>
  <c r="BR16" i="307" s="1"/>
  <c r="BH14" i="307"/>
  <c r="BI14" i="307" s="1"/>
  <c r="CG30" i="258"/>
  <c r="CH30" i="258" s="1"/>
  <c r="BN26" i="258"/>
  <c r="BO26" i="258" s="1"/>
  <c r="CG21" i="258"/>
  <c r="CH21" i="258" s="1"/>
  <c r="BE23" i="268"/>
  <c r="BF23" i="268" s="1"/>
  <c r="CJ19" i="268"/>
  <c r="CK19" i="268" s="1"/>
  <c r="BX22" i="310"/>
  <c r="BY22" i="310" s="1"/>
  <c r="CD24" i="307"/>
  <c r="CE24" i="307" s="1"/>
  <c r="BQ27" i="307"/>
  <c r="BR27" i="307" s="1"/>
  <c r="CG13" i="274"/>
  <c r="CH13" i="274" s="1"/>
  <c r="BH23" i="320"/>
  <c r="BI23" i="320" s="1"/>
  <c r="BH21" i="258"/>
  <c r="BI21" i="258" s="1"/>
  <c r="H75" i="158"/>
  <c r="BQ26" i="160"/>
  <c r="BR26" i="160" s="1"/>
  <c r="CA23" i="359"/>
  <c r="CB23" i="359" s="1"/>
  <c r="CA24" i="320"/>
  <c r="CB24" i="320" s="1"/>
  <c r="CD12" i="320"/>
  <c r="CE12" i="320" s="1"/>
  <c r="CP4" i="159" s="1"/>
  <c r="BQ17" i="320"/>
  <c r="BR17" i="320" s="1"/>
  <c r="CG17" i="363"/>
  <c r="CH17" i="363" s="1"/>
  <c r="BQ17" i="363"/>
  <c r="BR17" i="363" s="1"/>
  <c r="BX21" i="320"/>
  <c r="BY21" i="320" s="1"/>
  <c r="BE20" i="307"/>
  <c r="BF20" i="307" s="1"/>
  <c r="CG25" i="258"/>
  <c r="CH25" i="258" s="1"/>
  <c r="CG17" i="258"/>
  <c r="CH17" i="258" s="1"/>
  <c r="BE17" i="290"/>
  <c r="BF17" i="290" s="1"/>
  <c r="BX27" i="160"/>
  <c r="BY27" i="160" s="1"/>
  <c r="BQ19" i="320"/>
  <c r="BR19" i="320" s="1"/>
  <c r="BK30" i="258"/>
  <c r="BL30" i="258" s="1"/>
  <c r="BQ24" i="361"/>
  <c r="BR24" i="361" s="1"/>
  <c r="BK20" i="258"/>
  <c r="BL20" i="258" s="1"/>
  <c r="BH31" i="268"/>
  <c r="BI31" i="268" s="1"/>
  <c r="CD24" i="268"/>
  <c r="CE24" i="268" s="1"/>
  <c r="BQ27" i="363"/>
  <c r="BR27" i="363" s="1"/>
  <c r="BE23" i="160"/>
  <c r="BF23" i="160" s="1"/>
  <c r="CG27" i="160"/>
  <c r="CH27" i="160" s="1"/>
  <c r="BX19" i="320"/>
  <c r="BY19" i="320" s="1"/>
  <c r="CG14" i="160"/>
  <c r="CH14" i="160" s="1"/>
  <c r="CA17" i="307"/>
  <c r="CB17" i="307" s="1"/>
  <c r="BQ23" i="251"/>
  <c r="BR23" i="251" s="1"/>
  <c r="AH17" i="251"/>
  <c r="AX17" i="251" s="1"/>
  <c r="AW68" i="110" s="1"/>
  <c r="AA12" i="251"/>
  <c r="AW12" i="251" s="1"/>
  <c r="AV58" i="110" s="1"/>
  <c r="AA17" i="251"/>
  <c r="AW17" i="251" s="1"/>
  <c r="AV68" i="110" s="1"/>
  <c r="BH27" i="251"/>
  <c r="BI27" i="251" s="1"/>
  <c r="T18" i="251"/>
  <c r="BH18" i="251" s="1"/>
  <c r="BI18" i="251" s="1"/>
  <c r="T17" i="251"/>
  <c r="CA17" i="251" s="1"/>
  <c r="CB17" i="251" s="1"/>
  <c r="BP53" i="159" s="1"/>
  <c r="M18" i="251"/>
  <c r="BX18" i="251" s="1"/>
  <c r="BY18" i="251" s="1"/>
  <c r="BO8" i="159" s="1"/>
  <c r="M17" i="251"/>
  <c r="T14" i="251"/>
  <c r="AV14" i="251" s="1"/>
  <c r="AU62" i="110" s="1"/>
  <c r="AH18" i="251"/>
  <c r="BN18" i="251" s="1"/>
  <c r="BO18" i="251" s="1"/>
  <c r="AH13" i="251"/>
  <c r="AX13" i="251" s="1"/>
  <c r="AW53" i="110" s="1"/>
  <c r="AH16" i="251"/>
  <c r="BN16" i="251" s="1"/>
  <c r="BO16" i="251" s="1"/>
  <c r="BM14" i="158" s="1"/>
  <c r="CD27" i="251"/>
  <c r="CE27" i="251" s="1"/>
  <c r="BH19" i="251"/>
  <c r="BI19" i="251" s="1"/>
  <c r="T12" i="251"/>
  <c r="CA12" i="251" s="1"/>
  <c r="CB12" i="251" s="1"/>
  <c r="M13" i="251"/>
  <c r="AU13" i="251" s="1"/>
  <c r="AT53" i="110" s="1"/>
  <c r="CG27" i="251"/>
  <c r="CH27" i="251" s="1"/>
  <c r="M12" i="251"/>
  <c r="BE12" i="251" s="1"/>
  <c r="BF12" i="251" s="1"/>
  <c r="T16" i="251"/>
  <c r="CA16" i="251" s="1"/>
  <c r="CB16" i="251" s="1"/>
  <c r="AY15" i="251"/>
  <c r="AX50" i="110" s="1"/>
  <c r="M16" i="251"/>
  <c r="BX16" i="251" s="1"/>
  <c r="BY16" i="251" s="1"/>
  <c r="AA11" i="251"/>
  <c r="CD11" i="251" s="1"/>
  <c r="CE11" i="251" s="1"/>
  <c r="AA18" i="251"/>
  <c r="CG19" i="251"/>
  <c r="CH19" i="251" s="1"/>
  <c r="T15" i="251"/>
  <c r="BH15" i="251" s="1"/>
  <c r="BI15" i="251" s="1"/>
  <c r="AY16" i="251"/>
  <c r="AX89" i="110" s="1"/>
  <c r="AA16" i="251"/>
  <c r="AW16" i="251" s="1"/>
  <c r="AV89" i="110" s="1"/>
  <c r="AH14" i="251"/>
  <c r="BN14" i="251" s="1"/>
  <c r="BO14" i="251" s="1"/>
  <c r="AA15" i="251"/>
  <c r="BK15" i="251" s="1"/>
  <c r="BL15" i="251" s="1"/>
  <c r="AH12" i="251"/>
  <c r="BN12" i="251" s="1"/>
  <c r="BO12" i="251" s="1"/>
  <c r="BQ11" i="251"/>
  <c r="BR11" i="251" s="1"/>
  <c r="AH15" i="251"/>
  <c r="CG15" i="251" s="1"/>
  <c r="CH15" i="251" s="1"/>
  <c r="AA13" i="251"/>
  <c r="CD13" i="251" s="1"/>
  <c r="CE13" i="251" s="1"/>
  <c r="BQ13" i="159" s="1"/>
  <c r="AY14" i="251"/>
  <c r="AX62" i="110" s="1"/>
  <c r="AA14" i="251"/>
  <c r="CD14" i="251" s="1"/>
  <c r="CE14" i="251" s="1"/>
  <c r="M15" i="251"/>
  <c r="BE15" i="251" s="1"/>
  <c r="BF15" i="251" s="1"/>
  <c r="M11" i="251"/>
  <c r="BX11" i="251" s="1"/>
  <c r="BY11" i="251" s="1"/>
  <c r="T13" i="251"/>
  <c r="CA13" i="251" s="1"/>
  <c r="CB13" i="251" s="1"/>
  <c r="BP13" i="159" s="1"/>
  <c r="M14" i="251"/>
  <c r="AU14" i="251" s="1"/>
  <c r="AT62" i="110" s="1"/>
  <c r="AH11" i="251"/>
  <c r="AX11" i="251" s="1"/>
  <c r="AW171" i="110" s="1"/>
  <c r="T11" i="251"/>
  <c r="CA11" i="251" s="1"/>
  <c r="CB11" i="251" s="1"/>
  <c r="AY17" i="251"/>
  <c r="AX68" i="110" s="1"/>
  <c r="BQ17" i="251"/>
  <c r="BR17" i="251" s="1"/>
  <c r="BN19" i="158" s="1"/>
  <c r="CJ17" i="251"/>
  <c r="CK17" i="251" s="1"/>
  <c r="BS53" i="159" s="1"/>
  <c r="AY18" i="251"/>
  <c r="AX5" i="110" s="1"/>
  <c r="BQ18" i="251"/>
  <c r="BR18" i="251" s="1"/>
  <c r="CJ18" i="251"/>
  <c r="CK18" i="251" s="1"/>
  <c r="BS8" i="159" s="1"/>
  <c r="CG23" i="251"/>
  <c r="CH23" i="251" s="1"/>
  <c r="CG31" i="251"/>
  <c r="CH31" i="251" s="1"/>
  <c r="CJ15" i="251"/>
  <c r="CK15" i="251" s="1"/>
  <c r="CJ14" i="251"/>
  <c r="CK14" i="251" s="1"/>
  <c r="BN32" i="251"/>
  <c r="BO32" i="251" s="1"/>
  <c r="BN24" i="251"/>
  <c r="BO24" i="251" s="1"/>
  <c r="CD23" i="251"/>
  <c r="CE23" i="251" s="1"/>
  <c r="AY13" i="251"/>
  <c r="AX53" i="110" s="1"/>
  <c r="BQ13" i="251"/>
  <c r="BR13" i="251" s="1"/>
  <c r="CJ13" i="251"/>
  <c r="CK13" i="251" s="1"/>
  <c r="BS13" i="159" s="1"/>
  <c r="CJ12" i="251"/>
  <c r="CK12" i="251" s="1"/>
  <c r="AY12" i="251"/>
  <c r="AX58" i="110" s="1"/>
  <c r="CD31" i="251"/>
  <c r="CE31" i="251" s="1"/>
  <c r="BQ15" i="251"/>
  <c r="BR15" i="251" s="1"/>
  <c r="BN20" i="251"/>
  <c r="BO20" i="251" s="1"/>
  <c r="BQ12" i="251"/>
  <c r="BR12" i="251" s="1"/>
  <c r="CJ11" i="251"/>
  <c r="CK11" i="251" s="1"/>
  <c r="AY11" i="251"/>
  <c r="AX171" i="110" s="1"/>
  <c r="BN28" i="251"/>
  <c r="BO28" i="251" s="1"/>
  <c r="I3" i="158"/>
  <c r="BQ24" i="268"/>
  <c r="BR24" i="268" s="1"/>
  <c r="CJ11" i="290"/>
  <c r="CK11" i="290" s="1"/>
  <c r="K6" i="159" s="1"/>
  <c r="BE30" i="359"/>
  <c r="BF30" i="359" s="1"/>
  <c r="CG25" i="359"/>
  <c r="CH25" i="359" s="1"/>
  <c r="BE22" i="359"/>
  <c r="BF22" i="359" s="1"/>
  <c r="BK29" i="359"/>
  <c r="BL29" i="359" s="1"/>
  <c r="BN29" i="359"/>
  <c r="BO29" i="359" s="1"/>
  <c r="BX21" i="359"/>
  <c r="BY21" i="359" s="1"/>
  <c r="BX12" i="243"/>
  <c r="BY12" i="243" s="1"/>
  <c r="AP8" i="159" s="1"/>
  <c r="BH17" i="363"/>
  <c r="BI17" i="363" s="1"/>
  <c r="BQ23" i="363"/>
  <c r="BR23" i="363" s="1"/>
  <c r="CJ25" i="160"/>
  <c r="CK25" i="160" s="1"/>
  <c r="BQ27" i="160"/>
  <c r="BR27" i="160" s="1"/>
  <c r="BQ29" i="307"/>
  <c r="BR29" i="307" s="1"/>
  <c r="BN14" i="307"/>
  <c r="BO14" i="307" s="1"/>
  <c r="BX14" i="307"/>
  <c r="BY14" i="307" s="1"/>
  <c r="CG18" i="274"/>
  <c r="CH18" i="274" s="1"/>
  <c r="CD24" i="274"/>
  <c r="CE24" i="274" s="1"/>
  <c r="BH28" i="320"/>
  <c r="BI28" i="320" s="1"/>
  <c r="BQ20" i="320"/>
  <c r="BR20" i="320" s="1"/>
  <c r="BN17" i="320"/>
  <c r="BO17" i="320" s="1"/>
  <c r="BE21" i="258"/>
  <c r="BF21" i="258" s="1"/>
  <c r="BQ17" i="258"/>
  <c r="BR17" i="258" s="1"/>
  <c r="BQ27" i="251"/>
  <c r="BR27" i="251" s="1"/>
  <c r="CD19" i="251"/>
  <c r="CE19" i="251" s="1"/>
  <c r="BN16" i="361"/>
  <c r="BO16" i="361" s="1"/>
  <c r="BE16" i="361"/>
  <c r="BF16" i="361" s="1"/>
  <c r="BK26" i="251"/>
  <c r="BL26" i="251" s="1"/>
  <c r="CG27" i="268"/>
  <c r="CH27" i="268" s="1"/>
  <c r="BK14" i="160"/>
  <c r="BL14" i="160" s="1"/>
  <c r="BH30" i="307"/>
  <c r="BI30" i="307" s="1"/>
  <c r="CJ27" i="320"/>
  <c r="CK27" i="320" s="1"/>
  <c r="BQ21" i="320"/>
  <c r="BR21" i="320" s="1"/>
  <c r="CJ30" i="160"/>
  <c r="CK30" i="160" s="1"/>
  <c r="BQ27" i="359"/>
  <c r="BR27" i="359" s="1"/>
  <c r="BE27" i="359"/>
  <c r="BF27" i="359" s="1"/>
  <c r="CD30" i="310"/>
  <c r="CE30" i="310" s="1"/>
  <c r="BX30" i="363"/>
  <c r="BY30" i="363" s="1"/>
  <c r="CG20" i="363"/>
  <c r="CH20" i="363" s="1"/>
  <c r="CD17" i="363"/>
  <c r="CE17" i="363" s="1"/>
  <c r="BX27" i="307"/>
  <c r="BY27" i="307" s="1"/>
  <c r="BK28" i="307"/>
  <c r="BL28" i="307" s="1"/>
  <c r="BE29" i="320"/>
  <c r="BF29" i="320" s="1"/>
  <c r="CA16" i="320"/>
  <c r="CB16" i="320" s="1"/>
  <c r="CG27" i="320"/>
  <c r="CH27" i="320" s="1"/>
  <c r="BE20" i="320"/>
  <c r="BF20" i="320" s="1"/>
  <c r="BH30" i="258"/>
  <c r="BI30" i="258" s="1"/>
  <c r="CA28" i="251"/>
  <c r="CB28" i="251" s="1"/>
  <c r="BE27" i="251"/>
  <c r="BF27" i="251" s="1"/>
  <c r="BE19" i="251"/>
  <c r="BF19" i="251" s="1"/>
  <c r="BH31" i="251"/>
  <c r="BI31" i="251" s="1"/>
  <c r="CD24" i="258"/>
  <c r="CE24" i="258" s="1"/>
  <c r="BK22" i="251"/>
  <c r="BL22" i="251" s="1"/>
  <c r="CG23" i="268"/>
  <c r="CH23" i="268" s="1"/>
  <c r="BN15" i="290"/>
  <c r="BO15" i="290" s="1"/>
  <c r="J19" i="158" s="1"/>
  <c r="J3" i="158" s="1"/>
  <c r="BE31" i="258"/>
  <c r="BF31" i="258" s="1"/>
  <c r="BQ21" i="363"/>
  <c r="BR21" i="363" s="1"/>
  <c r="BN23" i="363"/>
  <c r="BO23" i="363" s="1"/>
  <c r="BE16" i="320"/>
  <c r="BF16" i="320" s="1"/>
  <c r="CA28" i="258"/>
  <c r="CB28" i="258" s="1"/>
  <c r="CD12" i="290"/>
  <c r="CE12" i="290" s="1"/>
  <c r="BK30" i="251"/>
  <c r="BL30" i="251" s="1"/>
  <c r="AW11" i="243"/>
  <c r="GP81" i="110" s="1"/>
  <c r="CG27" i="363"/>
  <c r="CH27" i="363" s="1"/>
  <c r="BX16" i="363"/>
  <c r="BY16" i="363" s="1"/>
  <c r="BE21" i="363"/>
  <c r="BF21" i="363" s="1"/>
  <c r="BQ23" i="307"/>
  <c r="BR23" i="307" s="1"/>
  <c r="CA14" i="320"/>
  <c r="CB14" i="320" s="1"/>
  <c r="CO8" i="159" s="1"/>
  <c r="CA20" i="251"/>
  <c r="CB20" i="251" s="1"/>
  <c r="BK12" i="290"/>
  <c r="BL12" i="290" s="1"/>
  <c r="BK16" i="258"/>
  <c r="BL16" i="258" s="1"/>
  <c r="CA21" i="363"/>
  <c r="CB21" i="363" s="1"/>
  <c r="E16" i="240"/>
  <c r="CA26" i="359"/>
  <c r="CB26" i="359" s="1"/>
  <c r="CD23" i="359"/>
  <c r="CE23" i="359" s="1"/>
  <c r="BE28" i="359"/>
  <c r="BF28" i="359" s="1"/>
  <c r="BX27" i="363"/>
  <c r="BY27" i="363" s="1"/>
  <c r="BN21" i="363"/>
  <c r="BO21" i="363" s="1"/>
  <c r="BE23" i="363"/>
  <c r="BF23" i="363" s="1"/>
  <c r="AV18" i="311"/>
  <c r="GY5" i="110" s="1"/>
  <c r="BX16" i="311"/>
  <c r="BY16" i="311" s="1"/>
  <c r="BJ20" i="159" s="1"/>
  <c r="CD12" i="307"/>
  <c r="CE12" i="307" s="1"/>
  <c r="BE28" i="320"/>
  <c r="BF28" i="320" s="1"/>
  <c r="CD24" i="320"/>
  <c r="CE24" i="320" s="1"/>
  <c r="CD16" i="320"/>
  <c r="CE16" i="320" s="1"/>
  <c r="CG15" i="320"/>
  <c r="CH15" i="320" s="1"/>
  <c r="BH19" i="320"/>
  <c r="BI19" i="320" s="1"/>
  <c r="CJ30" i="258"/>
  <c r="CK30" i="258" s="1"/>
  <c r="BQ31" i="251"/>
  <c r="BR31" i="251" s="1"/>
  <c r="BN24" i="361"/>
  <c r="BO24" i="361" s="1"/>
  <c r="BK24" i="361"/>
  <c r="BL24" i="361" s="1"/>
  <c r="CD16" i="361"/>
  <c r="CE16" i="361" s="1"/>
  <c r="BE27" i="268"/>
  <c r="BF27" i="268" s="1"/>
  <c r="AV11" i="290"/>
  <c r="L73" i="110" s="1"/>
  <c r="BE19" i="268"/>
  <c r="BF19" i="268" s="1"/>
  <c r="CG15" i="290"/>
  <c r="CH15" i="290" s="1"/>
  <c r="J53" i="159" s="1"/>
  <c r="BE16" i="307"/>
  <c r="BF16" i="307" s="1"/>
  <c r="BE17" i="320"/>
  <c r="BF17" i="320" s="1"/>
  <c r="BX30" i="160"/>
  <c r="BY30" i="160" s="1"/>
  <c r="BX13" i="274"/>
  <c r="BY13" i="274" s="1"/>
  <c r="CA27" i="359"/>
  <c r="CB27" i="359" s="1"/>
  <c r="BH15" i="310"/>
  <c r="BI15" i="310" s="1"/>
  <c r="BX17" i="243"/>
  <c r="BY17" i="243" s="1"/>
  <c r="AP23" i="159" s="1"/>
  <c r="CG16" i="363"/>
  <c r="CH16" i="363" s="1"/>
  <c r="BH16" i="363"/>
  <c r="BI16" i="363" s="1"/>
  <c r="BE17" i="363"/>
  <c r="BF17" i="363" s="1"/>
  <c r="BH19" i="160"/>
  <c r="BI19" i="160" s="1"/>
  <c r="BX26" i="160"/>
  <c r="BY26" i="160" s="1"/>
  <c r="CA13" i="160"/>
  <c r="CB13" i="160" s="1"/>
  <c r="BQ12" i="307"/>
  <c r="BR12" i="307" s="1"/>
  <c r="BQ20" i="307"/>
  <c r="BR20" i="307" s="1"/>
  <c r="CD27" i="274"/>
  <c r="CE27" i="274" s="1"/>
  <c r="CD14" i="274"/>
  <c r="CE14" i="274" s="1"/>
  <c r="EN6" i="159" s="1"/>
  <c r="CG16" i="274"/>
  <c r="CH16" i="274" s="1"/>
  <c r="EO12" i="159" s="1"/>
  <c r="BE24" i="307"/>
  <c r="BF24" i="307" s="1"/>
  <c r="CA12" i="274"/>
  <c r="CB12" i="274" s="1"/>
  <c r="EM13" i="159" s="1"/>
  <c r="BQ30" i="320"/>
  <c r="BR30" i="320" s="1"/>
  <c r="BQ24" i="320"/>
  <c r="BR24" i="320" s="1"/>
  <c r="CG31" i="258"/>
  <c r="CH31" i="258" s="1"/>
  <c r="BX30" i="258"/>
  <c r="BY30" i="258" s="1"/>
  <c r="CA26" i="258"/>
  <c r="CB26" i="258" s="1"/>
  <c r="BE25" i="258"/>
  <c r="BF25" i="258" s="1"/>
  <c r="CD21" i="258"/>
  <c r="CE21" i="258" s="1"/>
  <c r="CA18" i="258"/>
  <c r="CB18" i="258" s="1"/>
  <c r="BE17" i="258"/>
  <c r="BF17" i="258" s="1"/>
  <c r="CD13" i="258"/>
  <c r="CE13" i="258" s="1"/>
  <c r="BV27" i="159" s="1"/>
  <c r="CA32" i="251"/>
  <c r="CB32" i="251" s="1"/>
  <c r="BE31" i="251"/>
  <c r="BF31" i="251" s="1"/>
  <c r="CA24" i="251"/>
  <c r="CB24" i="251" s="1"/>
  <c r="BE23" i="251"/>
  <c r="BF23" i="251" s="1"/>
  <c r="BH23" i="251"/>
  <c r="BI23" i="251" s="1"/>
  <c r="CA11" i="290"/>
  <c r="CB11" i="290" s="1"/>
  <c r="H6" i="159" s="1"/>
  <c r="BK27" i="320"/>
  <c r="BL27" i="320" s="1"/>
  <c r="BK15" i="244"/>
  <c r="BL15" i="244" s="1"/>
  <c r="CD26" i="359"/>
  <c r="CE26" i="359" s="1"/>
  <c r="CJ16" i="363"/>
  <c r="CK16" i="363" s="1"/>
  <c r="BK30" i="363"/>
  <c r="BL30" i="363" s="1"/>
  <c r="BH27" i="320"/>
  <c r="BI27" i="320" s="1"/>
  <c r="BQ21" i="258"/>
  <c r="BR21" i="258" s="1"/>
  <c r="BQ13" i="258"/>
  <c r="BR13" i="258" s="1"/>
  <c r="BQ19" i="251"/>
  <c r="BR19" i="251" s="1"/>
  <c r="BX15" i="246"/>
  <c r="BY15" i="246" s="1"/>
  <c r="AU15" i="311"/>
  <c r="GX82" i="110" s="1"/>
  <c r="BX27" i="320"/>
  <c r="BY27" i="320" s="1"/>
  <c r="BX26" i="363"/>
  <c r="BY26" i="363" s="1"/>
  <c r="CD21" i="363"/>
  <c r="CE21" i="363" s="1"/>
  <c r="BX24" i="268"/>
  <c r="BY24" i="268" s="1"/>
  <c r="CD18" i="311"/>
  <c r="CE18" i="311" s="1"/>
  <c r="BL8" i="159" s="1"/>
  <c r="CA15" i="311"/>
  <c r="CB15" i="311" s="1"/>
  <c r="BK27" i="159" s="1"/>
  <c r="AW11" i="364"/>
  <c r="HE145" i="110" s="1"/>
  <c r="CD14" i="244"/>
  <c r="CE14" i="244" s="1"/>
  <c r="S6" i="159" s="1"/>
  <c r="AU12" i="243"/>
  <c r="GN5" i="110" s="1"/>
  <c r="CJ26" i="363"/>
  <c r="CK26" i="363" s="1"/>
  <c r="AV11" i="244"/>
  <c r="GE20" i="110" s="1"/>
  <c r="CD14" i="246"/>
  <c r="CE14" i="246" s="1"/>
  <c r="BN27" i="359"/>
  <c r="BO27" i="359" s="1"/>
  <c r="BE23" i="359"/>
  <c r="BF23" i="359" s="1"/>
  <c r="G75" i="158"/>
  <c r="BE13" i="243"/>
  <c r="BF13" i="243" s="1"/>
  <c r="AV20" i="243"/>
  <c r="GO156" i="110" s="1"/>
  <c r="CD31" i="363"/>
  <c r="CE31" i="363" s="1"/>
  <c r="BH31" i="363"/>
  <c r="BI31" i="363" s="1"/>
  <c r="BK26" i="363"/>
  <c r="BL26" i="363" s="1"/>
  <c r="BK22" i="160"/>
  <c r="BL22" i="160" s="1"/>
  <c r="AU14" i="244"/>
  <c r="GD73" i="110" s="1"/>
  <c r="AW14" i="246"/>
  <c r="GK89" i="110" s="1"/>
  <c r="BQ23" i="359"/>
  <c r="BR23" i="359" s="1"/>
  <c r="CA16" i="362"/>
  <c r="CB16" i="362" s="1"/>
  <c r="CD20" i="363"/>
  <c r="CE20" i="363" s="1"/>
  <c r="BK21" i="160"/>
  <c r="BL21" i="160" s="1"/>
  <c r="CD23" i="160"/>
  <c r="CE23" i="160" s="1"/>
  <c r="BX30" i="307"/>
  <c r="BY30" i="307" s="1"/>
  <c r="BN26" i="307"/>
  <c r="BO26" i="307" s="1"/>
  <c r="BE14" i="243"/>
  <c r="BF14" i="243" s="1"/>
  <c r="BH20" i="363"/>
  <c r="BI20" i="363" s="1"/>
  <c r="GC99" i="110"/>
  <c r="BQ16" i="320"/>
  <c r="BR16" i="320" s="1"/>
  <c r="M11" i="268"/>
  <c r="AU11" i="268" s="1"/>
  <c r="P49" i="110" s="1"/>
  <c r="BX12" i="160"/>
  <c r="BY12" i="160" s="1"/>
  <c r="BE12" i="160"/>
  <c r="BF12" i="160" s="1"/>
  <c r="BX15" i="244"/>
  <c r="BY15" i="244" s="1"/>
  <c r="Q8" i="159" s="1"/>
  <c r="AW14" i="244"/>
  <c r="GF73" i="110" s="1"/>
  <c r="AU11" i="244"/>
  <c r="GD20" i="110" s="1"/>
  <c r="CG12" i="246"/>
  <c r="CH12" i="246" s="1"/>
  <c r="BE11" i="246"/>
  <c r="BF11" i="246" s="1"/>
  <c r="AU15" i="246"/>
  <c r="GI71" i="110" s="1"/>
  <c r="BK16" i="362"/>
  <c r="BL16" i="362" s="1"/>
  <c r="AU16" i="311"/>
  <c r="GX173" i="110" s="1"/>
  <c r="E18" i="311"/>
  <c r="M12" i="268"/>
  <c r="BE12" i="268" s="1"/>
  <c r="BF12" i="268" s="1"/>
  <c r="CJ26" i="274"/>
  <c r="CK26" i="274" s="1"/>
  <c r="CA15" i="244"/>
  <c r="CB15" i="244" s="1"/>
  <c r="R8" i="159" s="1"/>
  <c r="BE15" i="243"/>
  <c r="BF15" i="243" s="1"/>
  <c r="AW11" i="311"/>
  <c r="GZ139" i="110" s="1"/>
  <c r="AW16" i="362"/>
  <c r="GU71" i="110" s="1"/>
  <c r="CD11" i="311"/>
  <c r="CE11" i="311" s="1"/>
  <c r="BL10" i="159" s="1"/>
  <c r="BH18" i="311"/>
  <c r="BI18" i="311" s="1"/>
  <c r="BH16" i="160"/>
  <c r="BI16" i="160" s="1"/>
  <c r="CA16" i="160"/>
  <c r="CB16" i="160" s="1"/>
  <c r="AX14" i="244"/>
  <c r="GG73" i="110" s="1"/>
  <c r="AW11" i="244"/>
  <c r="GF20" i="110" s="1"/>
  <c r="BE22" i="160"/>
  <c r="BF22" i="160" s="1"/>
  <c r="BX22" i="160"/>
  <c r="BY22" i="160" s="1"/>
  <c r="CG12" i="160"/>
  <c r="CH12" i="160" s="1"/>
  <c r="BN12" i="160"/>
  <c r="BO12" i="160" s="1"/>
  <c r="BK31" i="307"/>
  <c r="BL31" i="307" s="1"/>
  <c r="CD31" i="307"/>
  <c r="CE31" i="307" s="1"/>
  <c r="CA12" i="244"/>
  <c r="CB12" i="244" s="1"/>
  <c r="R4" i="159" s="1"/>
  <c r="CD11" i="244"/>
  <c r="CE11" i="244" s="1"/>
  <c r="S7" i="159" s="1"/>
  <c r="AV15" i="244"/>
  <c r="GE5" i="110" s="1"/>
  <c r="AU13" i="244"/>
  <c r="GD34" i="110" s="1"/>
  <c r="CA20" i="243"/>
  <c r="CB20" i="243" s="1"/>
  <c r="AQ54" i="159" s="1"/>
  <c r="BH26" i="363"/>
  <c r="BI26" i="363" s="1"/>
  <c r="AU12" i="311"/>
  <c r="GX73" i="110" s="1"/>
  <c r="M16" i="268"/>
  <c r="AU16" i="268" s="1"/>
  <c r="BK25" i="307"/>
  <c r="BL25" i="307" s="1"/>
  <c r="CD25" i="307"/>
  <c r="CE25" i="307" s="1"/>
  <c r="CA24" i="307"/>
  <c r="CB24" i="307" s="1"/>
  <c r="BH24" i="307"/>
  <c r="BI24" i="307" s="1"/>
  <c r="AU12" i="244"/>
  <c r="GD132" i="110" s="1"/>
  <c r="CG14" i="244"/>
  <c r="CH14" i="244" s="1"/>
  <c r="T6" i="159" s="1"/>
  <c r="CA17" i="243"/>
  <c r="CB17" i="243" s="1"/>
  <c r="AQ23" i="159" s="1"/>
  <c r="CD15" i="243"/>
  <c r="CE15" i="243" s="1"/>
  <c r="AR10" i="159" s="1"/>
  <c r="BE17" i="243"/>
  <c r="BF17" i="243" s="1"/>
  <c r="AP16" i="158" s="1"/>
  <c r="AU14" i="243"/>
  <c r="GN44" i="110" s="1"/>
  <c r="CD27" i="363"/>
  <c r="CE27" i="363" s="1"/>
  <c r="CG31" i="363"/>
  <c r="CH31" i="363" s="1"/>
  <c r="BH23" i="363"/>
  <c r="BI23" i="363" s="1"/>
  <c r="BK16" i="363"/>
  <c r="BL16" i="363" s="1"/>
  <c r="BX12" i="311"/>
  <c r="BY12" i="311" s="1"/>
  <c r="BJ6" i="159" s="1"/>
  <c r="M14" i="268"/>
  <c r="BE14" i="268" s="1"/>
  <c r="BF14" i="268" s="1"/>
  <c r="CG16" i="307"/>
  <c r="CH16" i="307" s="1"/>
  <c r="BN16" i="307"/>
  <c r="BO16" i="307" s="1"/>
  <c r="CD26" i="160"/>
  <c r="CE26" i="160" s="1"/>
  <c r="BK26" i="160"/>
  <c r="BL26" i="160" s="1"/>
  <c r="BQ31" i="307"/>
  <c r="BR31" i="307" s="1"/>
  <c r="CJ31" i="307"/>
  <c r="CK31" i="307" s="1"/>
  <c r="BX31" i="307"/>
  <c r="BY31" i="307" s="1"/>
  <c r="BE31" i="307"/>
  <c r="BF31" i="307" s="1"/>
  <c r="BX29" i="307"/>
  <c r="BY29" i="307" s="1"/>
  <c r="BE29" i="307"/>
  <c r="BF29" i="307" s="1"/>
  <c r="BN22" i="160"/>
  <c r="BO22" i="160" s="1"/>
  <c r="CG22" i="160"/>
  <c r="CH22" i="160" s="1"/>
  <c r="CD22" i="274"/>
  <c r="CE22" i="274" s="1"/>
  <c r="AU15" i="244"/>
  <c r="GD5" i="110" s="1"/>
  <c r="AW15" i="246"/>
  <c r="GK71" i="110" s="1"/>
  <c r="M13" i="310"/>
  <c r="E13" i="310" s="1"/>
  <c r="BH18" i="362"/>
  <c r="BI18" i="362" s="1"/>
  <c r="AV12" i="158" s="1"/>
  <c r="CJ14" i="160"/>
  <c r="CK14" i="160" s="1"/>
  <c r="BQ14" i="160"/>
  <c r="BR14" i="160" s="1"/>
  <c r="BK19" i="160"/>
  <c r="BL19" i="160" s="1"/>
  <c r="CD19" i="160"/>
  <c r="CE19" i="160" s="1"/>
  <c r="CG29" i="160"/>
  <c r="CH29" i="160" s="1"/>
  <c r="BN29" i="160"/>
  <c r="BO29" i="160" s="1"/>
  <c r="CA30" i="160"/>
  <c r="CB30" i="160" s="1"/>
  <c r="BH30" i="160"/>
  <c r="BI30" i="160" s="1"/>
  <c r="BX23" i="307"/>
  <c r="BY23" i="307" s="1"/>
  <c r="BE23" i="307"/>
  <c r="BF23" i="307" s="1"/>
  <c r="BE17" i="307"/>
  <c r="BF17" i="307" s="1"/>
  <c r="BX17" i="307"/>
  <c r="BY17" i="307" s="1"/>
  <c r="CJ18" i="274"/>
  <c r="CK18" i="274" s="1"/>
  <c r="CG17" i="307"/>
  <c r="CH17" i="307" s="1"/>
  <c r="BN17" i="307"/>
  <c r="BO17" i="307" s="1"/>
  <c r="BQ22" i="258"/>
  <c r="BR22" i="258" s="1"/>
  <c r="CJ22" i="258"/>
  <c r="CK22" i="258" s="1"/>
  <c r="BX22" i="258"/>
  <c r="BY22" i="258" s="1"/>
  <c r="BE22" i="258"/>
  <c r="BF22" i="258" s="1"/>
  <c r="BQ14" i="258"/>
  <c r="BR14" i="258" s="1"/>
  <c r="CJ14" i="258"/>
  <c r="CK14" i="258" s="1"/>
  <c r="BX14" i="258"/>
  <c r="BY14" i="258" s="1"/>
  <c r="BQ28" i="251"/>
  <c r="BR28" i="251" s="1"/>
  <c r="CJ28" i="251"/>
  <c r="CK28" i="251" s="1"/>
  <c r="BX28" i="251"/>
  <c r="BY28" i="251" s="1"/>
  <c r="BE28" i="251"/>
  <c r="BF28" i="251" s="1"/>
  <c r="BQ20" i="251"/>
  <c r="BR20" i="251" s="1"/>
  <c r="CJ20" i="251"/>
  <c r="CK20" i="251" s="1"/>
  <c r="BX20" i="251"/>
  <c r="BY20" i="251" s="1"/>
  <c r="BE20" i="251"/>
  <c r="BF20" i="251" s="1"/>
  <c r="BE29" i="258"/>
  <c r="BF29" i="258" s="1"/>
  <c r="BX29" i="258"/>
  <c r="BY29" i="258" s="1"/>
  <c r="CA27" i="268"/>
  <c r="CB27" i="268" s="1"/>
  <c r="BH27" i="268"/>
  <c r="BI27" i="268" s="1"/>
  <c r="E12" i="240"/>
  <c r="E11" i="291"/>
  <c r="M15" i="268"/>
  <c r="E15" i="268" s="1"/>
  <c r="E15" i="291"/>
  <c r="BX15" i="160"/>
  <c r="BY15" i="160" s="1"/>
  <c r="BE15" i="160"/>
  <c r="BF15" i="160" s="1"/>
  <c r="BH25" i="160"/>
  <c r="BI25" i="160" s="1"/>
  <c r="CA25" i="160"/>
  <c r="CB25" i="160" s="1"/>
  <c r="BQ22" i="160"/>
  <c r="BR22" i="160" s="1"/>
  <c r="CJ22" i="160"/>
  <c r="CK22" i="160" s="1"/>
  <c r="BX31" i="160"/>
  <c r="BY31" i="160" s="1"/>
  <c r="BE31" i="160"/>
  <c r="BF31" i="160" s="1"/>
  <c r="CA14" i="160"/>
  <c r="CB14" i="160" s="1"/>
  <c r="BH14" i="160"/>
  <c r="BI14" i="160" s="1"/>
  <c r="BN15" i="307"/>
  <c r="BO15" i="307" s="1"/>
  <c r="CG15" i="307"/>
  <c r="CH15" i="307" s="1"/>
  <c r="BQ26" i="258"/>
  <c r="BR26" i="258" s="1"/>
  <c r="CJ26" i="258"/>
  <c r="CK26" i="258" s="1"/>
  <c r="BX26" i="258"/>
  <c r="BY26" i="258" s="1"/>
  <c r="BE26" i="258"/>
  <c r="BF26" i="258" s="1"/>
  <c r="BQ18" i="258"/>
  <c r="BR18" i="258" s="1"/>
  <c r="CJ18" i="258"/>
  <c r="CK18" i="258" s="1"/>
  <c r="BX18" i="258"/>
  <c r="BY18" i="258" s="1"/>
  <c r="BE18" i="258"/>
  <c r="BF18" i="258" s="1"/>
  <c r="BQ32" i="251"/>
  <c r="BR32" i="251" s="1"/>
  <c r="CJ32" i="251"/>
  <c r="CK32" i="251" s="1"/>
  <c r="BX32" i="251"/>
  <c r="BY32" i="251" s="1"/>
  <c r="BE32" i="251"/>
  <c r="BF32" i="251" s="1"/>
  <c r="BQ24" i="251"/>
  <c r="BR24" i="251" s="1"/>
  <c r="CJ24" i="251"/>
  <c r="CK24" i="251" s="1"/>
  <c r="BX24" i="251"/>
  <c r="BY24" i="251" s="1"/>
  <c r="BE24" i="251"/>
  <c r="BF24" i="251" s="1"/>
  <c r="BK31" i="258"/>
  <c r="BL31" i="258" s="1"/>
  <c r="CD31" i="258"/>
  <c r="CE31" i="258" s="1"/>
  <c r="E13" i="291"/>
  <c r="BH11" i="244"/>
  <c r="BI11" i="244" s="1"/>
  <c r="E11" i="240"/>
  <c r="E14" i="291"/>
  <c r="T14" i="268"/>
  <c r="CA14" i="268" s="1"/>
  <c r="CB14" i="268" s="1"/>
  <c r="M4" i="159" s="1"/>
  <c r="BX14" i="160"/>
  <c r="BY14" i="160" s="1"/>
  <c r="BE14" i="160"/>
  <c r="BF14" i="160" s="1"/>
  <c r="BN23" i="160"/>
  <c r="BO23" i="160" s="1"/>
  <c r="CG23" i="160"/>
  <c r="CH23" i="160" s="1"/>
  <c r="BX18" i="274"/>
  <c r="BY18" i="274" s="1"/>
  <c r="CD22" i="258"/>
  <c r="CE22" i="258" s="1"/>
  <c r="BK22" i="258"/>
  <c r="BL22" i="258" s="1"/>
  <c r="CD14" i="258"/>
  <c r="CE14" i="258" s="1"/>
  <c r="BK14" i="258"/>
  <c r="BL14" i="258" s="1"/>
  <c r="CD28" i="251"/>
  <c r="CE28" i="251" s="1"/>
  <c r="BK28" i="251"/>
  <c r="BL28" i="251" s="1"/>
  <c r="CD20" i="251"/>
  <c r="CE20" i="251" s="1"/>
  <c r="BK20" i="251"/>
  <c r="BL20" i="251" s="1"/>
  <c r="CJ16" i="251"/>
  <c r="CK16" i="251" s="1"/>
  <c r="CA19" i="268"/>
  <c r="CB19" i="268" s="1"/>
  <c r="BH19" i="268"/>
  <c r="BI19" i="268" s="1"/>
  <c r="BK15" i="246"/>
  <c r="BL15" i="246" s="1"/>
  <c r="AA17" i="359"/>
  <c r="AU11" i="243"/>
  <c r="GN81" i="110" s="1"/>
  <c r="AW15" i="243"/>
  <c r="GP139" i="110" s="1"/>
  <c r="E15" i="240"/>
  <c r="E14" i="240"/>
  <c r="T13" i="268"/>
  <c r="BH13" i="268" s="1"/>
  <c r="BI13" i="268" s="1"/>
  <c r="BH21" i="307"/>
  <c r="BI21" i="307" s="1"/>
  <c r="CA21" i="307"/>
  <c r="CB21" i="307" s="1"/>
  <c r="BN26" i="160"/>
  <c r="BO26" i="160" s="1"/>
  <c r="CG26" i="160"/>
  <c r="CH26" i="160" s="1"/>
  <c r="CJ19" i="160"/>
  <c r="CK19" i="160" s="1"/>
  <c r="BQ19" i="160"/>
  <c r="BR19" i="160" s="1"/>
  <c r="BH11" i="160"/>
  <c r="BI11" i="160" s="1"/>
  <c r="CA11" i="160"/>
  <c r="CB11" i="160" s="1"/>
  <c r="EI12" i="158"/>
  <c r="CD11" i="274"/>
  <c r="CE11" i="274" s="1"/>
  <c r="EN15" i="159" s="1"/>
  <c r="CD26" i="274"/>
  <c r="CE26" i="274" s="1"/>
  <c r="BX15" i="307"/>
  <c r="BY15" i="307" s="1"/>
  <c r="BE15" i="307"/>
  <c r="BF15" i="307" s="1"/>
  <c r="CA28" i="274"/>
  <c r="CB28" i="274" s="1"/>
  <c r="BK21" i="320"/>
  <c r="BL21" i="320" s="1"/>
  <c r="CD21" i="320"/>
  <c r="CE21" i="320" s="1"/>
  <c r="CJ12" i="320"/>
  <c r="CK12" i="320" s="1"/>
  <c r="CR4" i="159" s="1"/>
  <c r="BQ12" i="320"/>
  <c r="BR12" i="320" s="1"/>
  <c r="BK17" i="320"/>
  <c r="BL17" i="320" s="1"/>
  <c r="CD17" i="320"/>
  <c r="CE17" i="320" s="1"/>
  <c r="BN31" i="268"/>
  <c r="BO31" i="268" s="1"/>
  <c r="CG31" i="268"/>
  <c r="CH31" i="268" s="1"/>
  <c r="CD26" i="258"/>
  <c r="CE26" i="258" s="1"/>
  <c r="BK26" i="258"/>
  <c r="BL26" i="258" s="1"/>
  <c r="CD18" i="258"/>
  <c r="CE18" i="258" s="1"/>
  <c r="BK18" i="258"/>
  <c r="BL18" i="258" s="1"/>
  <c r="CD32" i="251"/>
  <c r="CE32" i="251" s="1"/>
  <c r="BK32" i="251"/>
  <c r="BL32" i="251" s="1"/>
  <c r="CD24" i="251"/>
  <c r="CE24" i="251" s="1"/>
  <c r="BK24" i="251"/>
  <c r="BL24" i="251" s="1"/>
  <c r="BN19" i="268"/>
  <c r="BO19" i="268" s="1"/>
  <c r="CG19" i="268"/>
  <c r="CH19" i="268" s="1"/>
  <c r="BX12" i="268"/>
  <c r="BY12" i="268" s="1"/>
  <c r="L7" i="159" s="1"/>
  <c r="BH12" i="244"/>
  <c r="BI12" i="244" s="1"/>
  <c r="E14" i="244"/>
  <c r="E11" i="244"/>
  <c r="AU11" i="246"/>
  <c r="GI53" i="110" s="1"/>
  <c r="BK14" i="361"/>
  <c r="BL14" i="361" s="1"/>
  <c r="AW14" i="361"/>
  <c r="CD14" i="361"/>
  <c r="CE14" i="361" s="1"/>
  <c r="AV13" i="362"/>
  <c r="GT62" i="110" s="1"/>
  <c r="AT3" i="159"/>
  <c r="AS61" i="159"/>
  <c r="T13" i="363"/>
  <c r="CA13" i="363" s="1"/>
  <c r="CB13" i="363" s="1"/>
  <c r="BK20" i="160"/>
  <c r="BL20" i="160" s="1"/>
  <c r="CD20" i="160"/>
  <c r="CE20" i="160" s="1"/>
  <c r="BH28" i="160"/>
  <c r="BI28" i="160" s="1"/>
  <c r="CA28" i="160"/>
  <c r="CB28" i="160" s="1"/>
  <c r="CG17" i="160"/>
  <c r="CH17" i="160" s="1"/>
  <c r="BN17" i="160"/>
  <c r="BO17" i="160" s="1"/>
  <c r="BK15" i="160"/>
  <c r="BL15" i="160" s="1"/>
  <c r="CD15" i="160"/>
  <c r="CE15" i="160" s="1"/>
  <c r="CJ28" i="307"/>
  <c r="CK28" i="307" s="1"/>
  <c r="BQ28" i="307"/>
  <c r="BR28" i="307" s="1"/>
  <c r="CG11" i="307"/>
  <c r="CH11" i="307" s="1"/>
  <c r="BN11" i="307"/>
  <c r="BO11" i="307" s="1"/>
  <c r="BE13" i="160"/>
  <c r="BF13" i="160" s="1"/>
  <c r="BX13" i="160"/>
  <c r="BY13" i="160" s="1"/>
  <c r="BH16" i="307"/>
  <c r="BI16" i="307" s="1"/>
  <c r="CA16" i="307"/>
  <c r="CB16" i="307" s="1"/>
  <c r="BK11" i="307"/>
  <c r="BL11" i="307" s="1"/>
  <c r="CD11" i="307"/>
  <c r="CE11" i="307" s="1"/>
  <c r="BE13" i="307"/>
  <c r="BF13" i="307" s="1"/>
  <c r="BX13" i="307"/>
  <c r="BY13" i="307" s="1"/>
  <c r="GE4" i="159" s="1"/>
  <c r="CA27" i="274"/>
  <c r="CB27" i="274" s="1"/>
  <c r="CA17" i="274"/>
  <c r="CB17" i="274" s="1"/>
  <c r="CD21" i="274"/>
  <c r="CE21" i="274" s="1"/>
  <c r="CJ32" i="258"/>
  <c r="CK32" i="258" s="1"/>
  <c r="BQ32" i="258"/>
  <c r="BR32" i="258" s="1"/>
  <c r="BX32" i="258"/>
  <c r="BY32" i="258" s="1"/>
  <c r="BE32" i="258"/>
  <c r="BF32" i="258" s="1"/>
  <c r="AU16" i="290"/>
  <c r="K70" i="110" s="1"/>
  <c r="E16" i="290"/>
  <c r="BX16" i="290"/>
  <c r="BY16" i="290" s="1"/>
  <c r="G28" i="159" s="1"/>
  <c r="BE16" i="290"/>
  <c r="BF16" i="290" s="1"/>
  <c r="BE13" i="290"/>
  <c r="BF13" i="290" s="1"/>
  <c r="E13" i="290"/>
  <c r="BX13" i="290"/>
  <c r="BY13" i="290" s="1"/>
  <c r="G16" i="159" s="1"/>
  <c r="AU13" i="290"/>
  <c r="K143" i="110" s="1"/>
  <c r="BH21" i="268"/>
  <c r="BI21" i="268" s="1"/>
  <c r="CA21" i="268"/>
  <c r="CB21" i="268" s="1"/>
  <c r="M13" i="268"/>
  <c r="T11" i="268"/>
  <c r="CJ15" i="290"/>
  <c r="CK15" i="290" s="1"/>
  <c r="K53" i="159" s="1"/>
  <c r="BQ15" i="290"/>
  <c r="BR15" i="290" s="1"/>
  <c r="K19" i="158" s="1"/>
  <c r="AY15" i="290"/>
  <c r="O68" i="110" s="1"/>
  <c r="AU14" i="290"/>
  <c r="K132" i="110" s="1"/>
  <c r="BX14" i="290"/>
  <c r="BY14" i="290" s="1"/>
  <c r="G4" i="159" s="1"/>
  <c r="BE14" i="290"/>
  <c r="BF14" i="290" s="1"/>
  <c r="E14" i="290"/>
  <c r="CG11" i="290"/>
  <c r="CH11" i="290" s="1"/>
  <c r="J6" i="159" s="1"/>
  <c r="BN11" i="290"/>
  <c r="BO11" i="290" s="1"/>
  <c r="AX11" i="290"/>
  <c r="N73" i="110" s="1"/>
  <c r="CA16" i="290"/>
  <c r="CB16" i="290" s="1"/>
  <c r="H28" i="159" s="1"/>
  <c r="BH16" i="290"/>
  <c r="BI16" i="290" s="1"/>
  <c r="AV16" i="290"/>
  <c r="L70" i="110" s="1"/>
  <c r="CG29" i="268"/>
  <c r="CH29" i="268" s="1"/>
  <c r="BN29" i="268"/>
  <c r="BO29" i="268" s="1"/>
  <c r="CD21" i="268"/>
  <c r="CE21" i="268" s="1"/>
  <c r="BK21" i="268"/>
  <c r="BL21" i="268" s="1"/>
  <c r="AU12" i="290"/>
  <c r="K167" i="110" s="1"/>
  <c r="BX12" i="290"/>
  <c r="BY12" i="290" s="1"/>
  <c r="E12" i="290"/>
  <c r="BE12" i="290"/>
  <c r="BF12" i="290" s="1"/>
  <c r="AX11" i="244"/>
  <c r="GG20" i="110" s="1"/>
  <c r="CD13" i="246"/>
  <c r="CE13" i="246" s="1"/>
  <c r="CJ28" i="160"/>
  <c r="CK28" i="160" s="1"/>
  <c r="BQ28" i="160"/>
  <c r="BR28" i="160" s="1"/>
  <c r="BX28" i="160"/>
  <c r="BY28" i="160" s="1"/>
  <c r="BE28" i="160"/>
  <c r="BF28" i="160" s="1"/>
  <c r="CG24" i="160"/>
  <c r="CH24" i="160" s="1"/>
  <c r="BN24" i="160"/>
  <c r="BO24" i="160" s="1"/>
  <c r="CG20" i="160"/>
  <c r="CH20" i="160" s="1"/>
  <c r="BN20" i="160"/>
  <c r="BO20" i="160" s="1"/>
  <c r="BK11" i="160"/>
  <c r="BL11" i="160" s="1"/>
  <c r="CD11" i="160"/>
  <c r="CE11" i="160" s="1"/>
  <c r="CD17" i="160"/>
  <c r="CE17" i="160" s="1"/>
  <c r="BK17" i="160"/>
  <c r="BL17" i="160" s="1"/>
  <c r="CG16" i="160"/>
  <c r="CH16" i="160" s="1"/>
  <c r="BN16" i="160"/>
  <c r="BO16" i="160" s="1"/>
  <c r="CD12" i="160"/>
  <c r="CE12" i="160" s="1"/>
  <c r="BK12" i="160"/>
  <c r="BL12" i="160" s="1"/>
  <c r="BK24" i="160"/>
  <c r="BL24" i="160" s="1"/>
  <c r="CD24" i="160"/>
  <c r="CE24" i="160" s="1"/>
  <c r="BQ22" i="307"/>
  <c r="BR22" i="307" s="1"/>
  <c r="CJ22" i="307"/>
  <c r="CK22" i="307" s="1"/>
  <c r="BE22" i="307"/>
  <c r="BF22" i="307" s="1"/>
  <c r="BX22" i="307"/>
  <c r="BY22" i="307" s="1"/>
  <c r="BH29" i="307"/>
  <c r="BI29" i="307" s="1"/>
  <c r="CA29" i="307"/>
  <c r="CB29" i="307" s="1"/>
  <c r="CJ31" i="274"/>
  <c r="CK31" i="274" s="1"/>
  <c r="BX31" i="274"/>
  <c r="BY31" i="274" s="1"/>
  <c r="CG22" i="307"/>
  <c r="CH22" i="307" s="1"/>
  <c r="BN22" i="307"/>
  <c r="BO22" i="307" s="1"/>
  <c r="CG31" i="274"/>
  <c r="CH31" i="274" s="1"/>
  <c r="CG21" i="274"/>
  <c r="CH21" i="274" s="1"/>
  <c r="CJ25" i="274"/>
  <c r="CK25" i="274" s="1"/>
  <c r="BX25" i="274"/>
  <c r="BY25" i="274" s="1"/>
  <c r="BX28" i="274"/>
  <c r="BY28" i="274" s="1"/>
  <c r="CA15" i="274"/>
  <c r="CB15" i="274" s="1"/>
  <c r="EM7" i="159" s="1"/>
  <c r="CG25" i="274"/>
  <c r="CH25" i="274" s="1"/>
  <c r="CJ17" i="274"/>
  <c r="CK17" i="274" s="1"/>
  <c r="BX17" i="274"/>
  <c r="BY17" i="274" s="1"/>
  <c r="BK28" i="258"/>
  <c r="BL28" i="258" s="1"/>
  <c r="CD28" i="258"/>
  <c r="CE28" i="258" s="1"/>
  <c r="BH32" i="258"/>
  <c r="BI32" i="258" s="1"/>
  <c r="CA32" i="258"/>
  <c r="CB32" i="258" s="1"/>
  <c r="CG25" i="268"/>
  <c r="CH25" i="268" s="1"/>
  <c r="BN25" i="268"/>
  <c r="BO25" i="268" s="1"/>
  <c r="AW14" i="290"/>
  <c r="M132" i="110" s="1"/>
  <c r="CD14" i="290"/>
  <c r="CE14" i="290" s="1"/>
  <c r="I4" i="159" s="1"/>
  <c r="BK14" i="290"/>
  <c r="BL14" i="290" s="1"/>
  <c r="AW11" i="290"/>
  <c r="M73" i="110" s="1"/>
  <c r="CD11" i="290"/>
  <c r="CE11" i="290" s="1"/>
  <c r="I6" i="159" s="1"/>
  <c r="BK11" i="290"/>
  <c r="BL11" i="290" s="1"/>
  <c r="CD17" i="290"/>
  <c r="CE17" i="290" s="1"/>
  <c r="I22" i="159" s="1"/>
  <c r="BK17" i="290"/>
  <c r="BL17" i="290" s="1"/>
  <c r="AW17" i="290"/>
  <c r="BQ29" i="268"/>
  <c r="BR29" i="268" s="1"/>
  <c r="CJ29" i="268"/>
  <c r="CK29" i="268" s="1"/>
  <c r="BE29" i="268"/>
  <c r="BF29" i="268" s="1"/>
  <c r="BX29" i="268"/>
  <c r="BY29" i="268" s="1"/>
  <c r="BQ25" i="268"/>
  <c r="BR25" i="268" s="1"/>
  <c r="CJ25" i="268"/>
  <c r="CK25" i="268" s="1"/>
  <c r="BE25" i="268"/>
  <c r="BF25" i="268" s="1"/>
  <c r="BX25" i="268"/>
  <c r="BY25" i="268" s="1"/>
  <c r="E15" i="290"/>
  <c r="AX13" i="290"/>
  <c r="N143" i="110" s="1"/>
  <c r="CG13" i="290"/>
  <c r="CH13" i="290" s="1"/>
  <c r="J16" i="159" s="1"/>
  <c r="BN13" i="290"/>
  <c r="BO13" i="290" s="1"/>
  <c r="CG14" i="290"/>
  <c r="CH14" i="290" s="1"/>
  <c r="J4" i="159" s="1"/>
  <c r="BN14" i="290"/>
  <c r="BO14" i="290" s="1"/>
  <c r="AX14" i="290"/>
  <c r="N132" i="110" s="1"/>
  <c r="AU11" i="290"/>
  <c r="K73" i="110" s="1"/>
  <c r="BX11" i="290"/>
  <c r="BY11" i="290" s="1"/>
  <c r="G6" i="159" s="1"/>
  <c r="BE11" i="290"/>
  <c r="BF11" i="290" s="1"/>
  <c r="E11" i="290"/>
  <c r="CG11" i="244"/>
  <c r="CH11" i="244" s="1"/>
  <c r="T7" i="159" s="1"/>
  <c r="BE14" i="244"/>
  <c r="BF14" i="244" s="1"/>
  <c r="AW13" i="244"/>
  <c r="GF34" i="110" s="1"/>
  <c r="T12" i="363"/>
  <c r="AV12" i="363" s="1"/>
  <c r="AP62" i="110" s="1"/>
  <c r="CJ20" i="160"/>
  <c r="CK20" i="160" s="1"/>
  <c r="BQ20" i="160"/>
  <c r="BR20" i="160" s="1"/>
  <c r="BX20" i="160"/>
  <c r="BY20" i="160" s="1"/>
  <c r="BE20" i="160"/>
  <c r="BF20" i="160" s="1"/>
  <c r="CA15" i="160"/>
  <c r="CB15" i="160" s="1"/>
  <c r="BH15" i="160"/>
  <c r="BI15" i="160" s="1"/>
  <c r="CD31" i="160"/>
  <c r="CE31" i="160" s="1"/>
  <c r="BK31" i="160"/>
  <c r="BL31" i="160" s="1"/>
  <c r="CG28" i="160"/>
  <c r="CH28" i="160" s="1"/>
  <c r="BN28" i="160"/>
  <c r="BO28" i="160" s="1"/>
  <c r="BH17" i="160"/>
  <c r="BI17" i="160" s="1"/>
  <c r="CA17" i="160"/>
  <c r="CB17" i="160" s="1"/>
  <c r="CJ11" i="160"/>
  <c r="CK11" i="160" s="1"/>
  <c r="BQ11" i="160"/>
  <c r="BR11" i="160" s="1"/>
  <c r="BQ13" i="160"/>
  <c r="BR13" i="160" s="1"/>
  <c r="CJ13" i="160"/>
  <c r="CK13" i="160" s="1"/>
  <c r="BH28" i="307"/>
  <c r="BI28" i="307" s="1"/>
  <c r="CA28" i="307"/>
  <c r="CB28" i="307" s="1"/>
  <c r="BX25" i="307"/>
  <c r="BY25" i="307" s="1"/>
  <c r="BE25" i="307"/>
  <c r="BF25" i="307" s="1"/>
  <c r="BK20" i="307"/>
  <c r="BL20" i="307" s="1"/>
  <c r="CD20" i="307"/>
  <c r="CE20" i="307" s="1"/>
  <c r="BH11" i="307"/>
  <c r="BI11" i="307" s="1"/>
  <c r="CA11" i="307"/>
  <c r="CB11" i="307" s="1"/>
  <c r="CJ25" i="307"/>
  <c r="CK25" i="307" s="1"/>
  <c r="BQ25" i="307"/>
  <c r="BR25" i="307" s="1"/>
  <c r="CD29" i="160"/>
  <c r="CE29" i="160" s="1"/>
  <c r="BK29" i="160"/>
  <c r="BL29" i="160" s="1"/>
  <c r="CJ11" i="307"/>
  <c r="CK11" i="307" s="1"/>
  <c r="BQ11" i="307"/>
  <c r="BR11" i="307" s="1"/>
  <c r="BX11" i="307"/>
  <c r="BY11" i="307" s="1"/>
  <c r="BE11" i="307"/>
  <c r="BF11" i="307" s="1"/>
  <c r="CG21" i="307"/>
  <c r="CH21" i="307" s="1"/>
  <c r="BN21" i="307"/>
  <c r="BO21" i="307" s="1"/>
  <c r="CJ28" i="274"/>
  <c r="CK28" i="274" s="1"/>
  <c r="CG27" i="274"/>
  <c r="CH27" i="274" s="1"/>
  <c r="CG17" i="274"/>
  <c r="CH17" i="274" s="1"/>
  <c r="CJ21" i="274"/>
  <c r="CK21" i="274" s="1"/>
  <c r="BX21" i="274"/>
  <c r="BY21" i="274" s="1"/>
  <c r="BN24" i="307"/>
  <c r="BO24" i="307" s="1"/>
  <c r="CG24" i="307"/>
  <c r="CH24" i="307" s="1"/>
  <c r="CJ28" i="258"/>
  <c r="CK28" i="258" s="1"/>
  <c r="BQ28" i="258"/>
  <c r="BR28" i="258" s="1"/>
  <c r="BK32" i="258"/>
  <c r="BL32" i="258" s="1"/>
  <c r="CD32" i="258"/>
  <c r="CE32" i="258" s="1"/>
  <c r="E13" i="240"/>
  <c r="BQ13" i="290"/>
  <c r="BR13" i="290" s="1"/>
  <c r="CJ13" i="290"/>
  <c r="CK13" i="290" s="1"/>
  <c r="K16" i="159" s="1"/>
  <c r="AY13" i="290"/>
  <c r="O143" i="110" s="1"/>
  <c r="BN12" i="290"/>
  <c r="BO12" i="290" s="1"/>
  <c r="CG12" i="290"/>
  <c r="CH12" i="290" s="1"/>
  <c r="AX12" i="290"/>
  <c r="N167" i="110" s="1"/>
  <c r="CG21" i="268"/>
  <c r="CH21" i="268" s="1"/>
  <c r="BN21" i="268"/>
  <c r="BO21" i="268" s="1"/>
  <c r="AW16" i="290"/>
  <c r="M70" i="110" s="1"/>
  <c r="CD16" i="290"/>
  <c r="CE16" i="290" s="1"/>
  <c r="I28" i="159" s="1"/>
  <c r="BK16" i="290"/>
  <c r="BL16" i="290" s="1"/>
  <c r="AV13" i="290"/>
  <c r="L143" i="110" s="1"/>
  <c r="CA13" i="290"/>
  <c r="CB13" i="290" s="1"/>
  <c r="H16" i="159" s="1"/>
  <c r="BH13" i="290"/>
  <c r="BI13" i="290" s="1"/>
  <c r="T12" i="268"/>
  <c r="AY12" i="290"/>
  <c r="O167" i="110" s="1"/>
  <c r="CJ12" i="290"/>
  <c r="CK12" i="290" s="1"/>
  <c r="BQ12" i="290"/>
  <c r="BR12" i="290" s="1"/>
  <c r="BH29" i="268"/>
  <c r="BI29" i="268" s="1"/>
  <c r="CA29" i="268"/>
  <c r="CB29" i="268" s="1"/>
  <c r="BQ21" i="268"/>
  <c r="BR21" i="268" s="1"/>
  <c r="CJ21" i="268"/>
  <c r="CK21" i="268" s="1"/>
  <c r="BE21" i="268"/>
  <c r="BF21" i="268" s="1"/>
  <c r="BX21" i="268"/>
  <c r="BY21" i="268" s="1"/>
  <c r="BK28" i="160"/>
  <c r="BL28" i="160" s="1"/>
  <c r="CD28" i="160"/>
  <c r="CE28" i="160" s="1"/>
  <c r="BH24" i="160"/>
  <c r="BI24" i="160" s="1"/>
  <c r="CA24" i="160"/>
  <c r="CB24" i="160" s="1"/>
  <c r="BH29" i="160"/>
  <c r="BI29" i="160" s="1"/>
  <c r="CA29" i="160"/>
  <c r="CB29" i="160" s="1"/>
  <c r="BH20" i="160"/>
  <c r="BI20" i="160" s="1"/>
  <c r="CA20" i="160"/>
  <c r="CB20" i="160" s="1"/>
  <c r="CG25" i="160"/>
  <c r="CH25" i="160" s="1"/>
  <c r="BN25" i="160"/>
  <c r="BO25" i="160" s="1"/>
  <c r="BH21" i="160"/>
  <c r="BI21" i="160" s="1"/>
  <c r="CA21" i="160"/>
  <c r="CB21" i="160" s="1"/>
  <c r="BQ17" i="160"/>
  <c r="BR17" i="160" s="1"/>
  <c r="CJ17" i="160"/>
  <c r="CK17" i="160" s="1"/>
  <c r="BE17" i="160"/>
  <c r="BF17" i="160" s="1"/>
  <c r="BX17" i="160"/>
  <c r="BY17" i="160" s="1"/>
  <c r="BX11" i="160"/>
  <c r="BY11" i="160" s="1"/>
  <c r="BE11" i="160"/>
  <c r="BF11" i="160" s="1"/>
  <c r="CJ24" i="307"/>
  <c r="CK24" i="307" s="1"/>
  <c r="BQ24" i="307"/>
  <c r="BR24" i="307" s="1"/>
  <c r="CJ24" i="160"/>
  <c r="CK24" i="160" s="1"/>
  <c r="BQ24" i="160"/>
  <c r="BR24" i="160" s="1"/>
  <c r="BX24" i="160"/>
  <c r="BY24" i="160" s="1"/>
  <c r="BE24" i="160"/>
  <c r="BF24" i="160" s="1"/>
  <c r="CD22" i="307"/>
  <c r="CE22" i="307" s="1"/>
  <c r="BK22" i="307"/>
  <c r="BL22" i="307" s="1"/>
  <c r="CG20" i="307"/>
  <c r="CH20" i="307" s="1"/>
  <c r="BN20" i="307"/>
  <c r="BO20" i="307" s="1"/>
  <c r="CD17" i="307"/>
  <c r="CE17" i="307" s="1"/>
  <c r="BK17" i="307"/>
  <c r="BL17" i="307" s="1"/>
  <c r="CJ13" i="307"/>
  <c r="CK13" i="307" s="1"/>
  <c r="GI4" i="159" s="1"/>
  <c r="BQ13" i="307"/>
  <c r="BR13" i="307" s="1"/>
  <c r="BX28" i="307"/>
  <c r="BY28" i="307" s="1"/>
  <c r="BE28" i="307"/>
  <c r="BF28" i="307" s="1"/>
  <c r="CD31" i="274"/>
  <c r="CE31" i="274" s="1"/>
  <c r="CA22" i="307"/>
  <c r="CB22" i="307" s="1"/>
  <c r="BH22" i="307"/>
  <c r="BI22" i="307" s="1"/>
  <c r="CA31" i="274"/>
  <c r="CB31" i="274" s="1"/>
  <c r="CA21" i="274"/>
  <c r="CB21" i="274" s="1"/>
  <c r="CJ15" i="274"/>
  <c r="CK15" i="274" s="1"/>
  <c r="EP7" i="159" s="1"/>
  <c r="BX15" i="274"/>
  <c r="BY15" i="274" s="1"/>
  <c r="EL7" i="159" s="1"/>
  <c r="CD25" i="274"/>
  <c r="CE25" i="274" s="1"/>
  <c r="CA18" i="307"/>
  <c r="CB18" i="307" s="1"/>
  <c r="BH18" i="307"/>
  <c r="BI18" i="307" s="1"/>
  <c r="CG15" i="274"/>
  <c r="CH15" i="274" s="1"/>
  <c r="EO7" i="159" s="1"/>
  <c r="CA25" i="274"/>
  <c r="CB25" i="274" s="1"/>
  <c r="CD17" i="274"/>
  <c r="CE17" i="274" s="1"/>
  <c r="BX28" i="258"/>
  <c r="BY28" i="258" s="1"/>
  <c r="BE28" i="258"/>
  <c r="BF28" i="258" s="1"/>
  <c r="CG32" i="258"/>
  <c r="CH32" i="258" s="1"/>
  <c r="BN32" i="258"/>
  <c r="BO32" i="258" s="1"/>
  <c r="BH25" i="268"/>
  <c r="BI25" i="268" s="1"/>
  <c r="CA25" i="268"/>
  <c r="CB25" i="268" s="1"/>
  <c r="E12" i="291"/>
  <c r="AY16" i="290"/>
  <c r="O70" i="110" s="1"/>
  <c r="CJ16" i="290"/>
  <c r="CK16" i="290" s="1"/>
  <c r="K28" i="159" s="1"/>
  <c r="BQ16" i="290"/>
  <c r="BR16" i="290" s="1"/>
  <c r="CD13" i="290"/>
  <c r="CE13" i="290" s="1"/>
  <c r="I16" i="159" s="1"/>
  <c r="BK13" i="290"/>
  <c r="BL13" i="290" s="1"/>
  <c r="AW13" i="290"/>
  <c r="M143" i="110" s="1"/>
  <c r="CD29" i="268"/>
  <c r="CE29" i="268" s="1"/>
  <c r="BK29" i="268"/>
  <c r="BL29" i="268" s="1"/>
  <c r="CD25" i="268"/>
  <c r="CE25" i="268" s="1"/>
  <c r="BK25" i="268"/>
  <c r="BL25" i="268" s="1"/>
  <c r="CA12" i="290"/>
  <c r="CB12" i="290" s="1"/>
  <c r="BH12" i="290"/>
  <c r="BI12" i="290" s="1"/>
  <c r="AV12" i="290"/>
  <c r="L167" i="110" s="1"/>
  <c r="E16" i="291"/>
  <c r="AV17" i="290"/>
  <c r="BH17" i="290"/>
  <c r="BI17" i="290" s="1"/>
  <c r="CA17" i="290"/>
  <c r="CB17" i="290" s="1"/>
  <c r="H22" i="159" s="1"/>
  <c r="E17" i="290"/>
  <c r="BH13" i="311"/>
  <c r="BI13" i="311" s="1"/>
  <c r="E16" i="311"/>
  <c r="AV16" i="311"/>
  <c r="GY173" i="110" s="1"/>
  <c r="AV13" i="311"/>
  <c r="GY78" i="110" s="1"/>
  <c r="AW17" i="311"/>
  <c r="GZ116" i="110" s="1"/>
  <c r="BK13" i="311"/>
  <c r="BL13" i="311" s="1"/>
  <c r="CD17" i="311"/>
  <c r="CE17" i="311" s="1"/>
  <c r="BL32" i="159" s="1"/>
  <c r="AW13" i="311"/>
  <c r="GZ78" i="110" s="1"/>
  <c r="CA16" i="311"/>
  <c r="CB16" i="311" s="1"/>
  <c r="BK20" i="159" s="1"/>
  <c r="AW18" i="311"/>
  <c r="GZ5" i="110" s="1"/>
  <c r="AV14" i="311"/>
  <c r="GY143" i="110" s="1"/>
  <c r="FH99" i="110"/>
  <c r="BH17" i="311"/>
  <c r="BI17" i="311" s="1"/>
  <c r="BH15" i="311"/>
  <c r="BI15" i="311" s="1"/>
  <c r="AU18" i="311"/>
  <c r="GX5" i="110" s="1"/>
  <c r="DN99" i="110"/>
  <c r="FY99" i="110"/>
  <c r="AU11" i="311"/>
  <c r="GX139" i="110" s="1"/>
  <c r="E13" i="311"/>
  <c r="D99" i="110"/>
  <c r="AU14" i="311"/>
  <c r="GX143" i="110" s="1"/>
  <c r="BX13" i="311"/>
  <c r="BY13" i="311" s="1"/>
  <c r="BJ29" i="159" s="1"/>
  <c r="BX14" i="311"/>
  <c r="BY14" i="311" s="1"/>
  <c r="BJ16" i="159" s="1"/>
  <c r="ER99" i="110"/>
  <c r="BN3" i="159"/>
  <c r="FJ99" i="110"/>
  <c r="FI99" i="110"/>
  <c r="DS99" i="110"/>
  <c r="FX99" i="110"/>
  <c r="DO99" i="110"/>
  <c r="FW99" i="110"/>
  <c r="BH11" i="311"/>
  <c r="BI11" i="311" s="1"/>
  <c r="BH14" i="311"/>
  <c r="BI14" i="311" s="1"/>
  <c r="ET99" i="110"/>
  <c r="ES99" i="110"/>
  <c r="EB99" i="110"/>
  <c r="FC99" i="110"/>
  <c r="ED99" i="110"/>
  <c r="EC99" i="110"/>
  <c r="FS99" i="110"/>
  <c r="BE18" i="311"/>
  <c r="BF18" i="311" s="1"/>
  <c r="FV99" i="110"/>
  <c r="FF99" i="110"/>
  <c r="EP99" i="110"/>
  <c r="DZ99" i="110"/>
  <c r="FU99" i="110"/>
  <c r="FE99" i="110"/>
  <c r="EO99" i="110"/>
  <c r="DY99" i="110"/>
  <c r="FO99" i="110"/>
  <c r="DP99" i="110"/>
  <c r="EF99" i="110"/>
  <c r="EV99" i="110"/>
  <c r="FL99" i="110"/>
  <c r="FZ99" i="110"/>
  <c r="FG99" i="110"/>
  <c r="EM99" i="110"/>
  <c r="FK99" i="110"/>
  <c r="FR99" i="110"/>
  <c r="FB99" i="110"/>
  <c r="EL99" i="110"/>
  <c r="DV99" i="110"/>
  <c r="FQ99" i="110"/>
  <c r="FA99" i="110"/>
  <c r="EK99" i="110"/>
  <c r="DU99" i="110"/>
  <c r="EY99" i="110"/>
  <c r="DT99" i="110"/>
  <c r="EJ99" i="110"/>
  <c r="EZ99" i="110"/>
  <c r="FP99" i="110"/>
  <c r="EU99" i="110"/>
  <c r="EQ99" i="110"/>
  <c r="DW99" i="110"/>
  <c r="BE11" i="311"/>
  <c r="BF11" i="311" s="1"/>
  <c r="AU13" i="311"/>
  <c r="GX78" i="110" s="1"/>
  <c r="GB78" i="110" s="1"/>
  <c r="FN99" i="110"/>
  <c r="EX99" i="110"/>
  <c r="EH99" i="110"/>
  <c r="DR99" i="110"/>
  <c r="FM99" i="110"/>
  <c r="EW99" i="110"/>
  <c r="EG99" i="110"/>
  <c r="DQ99" i="110"/>
  <c r="EI99" i="110"/>
  <c r="DX99" i="110"/>
  <c r="EN99" i="110"/>
  <c r="FD99" i="110"/>
  <c r="FT99" i="110"/>
  <c r="EE99" i="110"/>
  <c r="EA99" i="110"/>
  <c r="BE11" i="364"/>
  <c r="BF11" i="364" s="1"/>
  <c r="AU11" i="364"/>
  <c r="HC145" i="110" s="1"/>
  <c r="E11" i="364"/>
  <c r="BK12" i="364"/>
  <c r="BL12" i="364" s="1"/>
  <c r="AW12" i="364"/>
  <c r="BX12" i="364"/>
  <c r="BY12" i="364" s="1"/>
  <c r="E12" i="364"/>
  <c r="F12" i="364" s="1"/>
  <c r="A12" i="364" s="1"/>
  <c r="AU12" i="364"/>
  <c r="CG11" i="311"/>
  <c r="CH11" i="311" s="1"/>
  <c r="BM10" i="159" s="1"/>
  <c r="BM3" i="159" s="1"/>
  <c r="BN12" i="311"/>
  <c r="BO12" i="311" s="1"/>
  <c r="E17" i="311"/>
  <c r="AX11" i="311"/>
  <c r="HA139" i="110" s="1"/>
  <c r="E14" i="311"/>
  <c r="AX15" i="311"/>
  <c r="HA82" i="110" s="1"/>
  <c r="AV11" i="311"/>
  <c r="GY139" i="110" s="1"/>
  <c r="AY17" i="311"/>
  <c r="HB116" i="110" s="1"/>
  <c r="FO116" i="110" s="1"/>
  <c r="CA17" i="311"/>
  <c r="CB17" i="311" s="1"/>
  <c r="BK32" i="159" s="1"/>
  <c r="BQ14" i="311"/>
  <c r="BR14" i="311" s="1"/>
  <c r="AY14" i="311"/>
  <c r="HB143" i="110" s="1"/>
  <c r="CD14" i="311"/>
  <c r="CE14" i="311" s="1"/>
  <c r="BL16" i="159" s="1"/>
  <c r="AW14" i="311"/>
  <c r="GZ143" i="110" s="1"/>
  <c r="E11" i="311"/>
  <c r="BK12" i="311"/>
  <c r="BL12" i="311" s="1"/>
  <c r="AW12" i="311"/>
  <c r="GZ73" i="110" s="1"/>
  <c r="BK15" i="311"/>
  <c r="BL15" i="311" s="1"/>
  <c r="E12" i="311"/>
  <c r="E15" i="311"/>
  <c r="AW15" i="311"/>
  <c r="GZ82" i="110" s="1"/>
  <c r="AX12" i="311"/>
  <c r="HA73" i="110" s="1"/>
  <c r="CA12" i="311"/>
  <c r="CB12" i="311" s="1"/>
  <c r="BK6" i="159" s="1"/>
  <c r="AV12" i="311"/>
  <c r="GY73" i="110" s="1"/>
  <c r="BH12" i="311"/>
  <c r="BI12" i="311" s="1"/>
  <c r="GH206" i="110"/>
  <c r="M12" i="363"/>
  <c r="AU12" i="363" s="1"/>
  <c r="AO62" i="110" s="1"/>
  <c r="AA13" i="363"/>
  <c r="AW13" i="363" s="1"/>
  <c r="AQ50" i="110" s="1"/>
  <c r="M13" i="363"/>
  <c r="BX13" i="363" s="1"/>
  <c r="BY13" i="363" s="1"/>
  <c r="AH12" i="363"/>
  <c r="CG12" i="363" s="1"/>
  <c r="CH12" i="363" s="1"/>
  <c r="AV13" i="363"/>
  <c r="AP50" i="110" s="1"/>
  <c r="AY13" i="363"/>
  <c r="AS50" i="110" s="1"/>
  <c r="BQ13" i="363"/>
  <c r="BR13" i="363" s="1"/>
  <c r="CJ13" i="363"/>
  <c r="CK13" i="363" s="1"/>
  <c r="AA12" i="363"/>
  <c r="AH13" i="363"/>
  <c r="CG13" i="363" s="1"/>
  <c r="CH13" i="363" s="1"/>
  <c r="AA11" i="363"/>
  <c r="BK11" i="363" s="1"/>
  <c r="BL11" i="363" s="1"/>
  <c r="T11" i="363"/>
  <c r="CA11" i="363" s="1"/>
  <c r="CB11" i="363" s="1"/>
  <c r="CJ11" i="363"/>
  <c r="CK11" i="363" s="1"/>
  <c r="M11" i="363"/>
  <c r="BX11" i="363" s="1"/>
  <c r="BY11" i="363" s="1"/>
  <c r="AH11" i="363"/>
  <c r="AX11" i="363" s="1"/>
  <c r="AR58" i="110" s="1"/>
  <c r="AY12" i="363"/>
  <c r="AS62" i="110" s="1"/>
  <c r="CJ12" i="363"/>
  <c r="CK12" i="363" s="1"/>
  <c r="BQ12" i="363"/>
  <c r="BR12" i="363" s="1"/>
  <c r="GM206" i="110"/>
  <c r="M11" i="313"/>
  <c r="BE11" i="313" s="1"/>
  <c r="BF11" i="313" s="1"/>
  <c r="T16" i="313"/>
  <c r="AV16" i="313" s="1"/>
  <c r="AK5" i="110" s="1"/>
  <c r="AA20" i="313"/>
  <c r="BK20" i="313" s="1"/>
  <c r="BL20" i="313" s="1"/>
  <c r="T15" i="313"/>
  <c r="BH15" i="313" s="1"/>
  <c r="BI15" i="313" s="1"/>
  <c r="T20" i="313"/>
  <c r="AV20" i="313" s="1"/>
  <c r="AK50" i="110" s="1"/>
  <c r="T19" i="313"/>
  <c r="AV19" i="313" s="1"/>
  <c r="AK44" i="110" s="1"/>
  <c r="T21" i="313"/>
  <c r="BH21" i="313" s="1"/>
  <c r="BI21" i="313" s="1"/>
  <c r="T13" i="313"/>
  <c r="T14" i="313"/>
  <c r="BH14" i="313" s="1"/>
  <c r="BI14" i="313" s="1"/>
  <c r="T18" i="313"/>
  <c r="T12" i="313"/>
  <c r="BH12" i="313" s="1"/>
  <c r="BI12" i="313" s="1"/>
  <c r="BA12" i="158" s="1"/>
  <c r="M12" i="313"/>
  <c r="AA19" i="313"/>
  <c r="AW19" i="313" s="1"/>
  <c r="AL44" i="110" s="1"/>
  <c r="AA15" i="313"/>
  <c r="AW15" i="313" s="1"/>
  <c r="AL20" i="110" s="1"/>
  <c r="AA13" i="313"/>
  <c r="M15" i="313"/>
  <c r="M16" i="313"/>
  <c r="AU16" i="313" s="1"/>
  <c r="AJ5" i="110" s="1"/>
  <c r="M19" i="313"/>
  <c r="M21" i="313"/>
  <c r="BE21" i="313" s="1"/>
  <c r="BF21" i="313" s="1"/>
  <c r="AY21" i="313"/>
  <c r="AN34" i="110" s="1"/>
  <c r="BQ21" i="313"/>
  <c r="BR21" i="313" s="1"/>
  <c r="AX21" i="313"/>
  <c r="AM34" i="110" s="1"/>
  <c r="BQ13" i="313"/>
  <c r="BR13" i="313" s="1"/>
  <c r="M13" i="313"/>
  <c r="BE13" i="313" s="1"/>
  <c r="BF13" i="313" s="1"/>
  <c r="M18" i="313"/>
  <c r="AA18" i="313"/>
  <c r="M20" i="313"/>
  <c r="BE20" i="313" s="1"/>
  <c r="BF20" i="313" s="1"/>
  <c r="AA16" i="313"/>
  <c r="AA21" i="313"/>
  <c r="BN21" i="313"/>
  <c r="BO21" i="313" s="1"/>
  <c r="M14" i="313"/>
  <c r="BE14" i="313" s="1"/>
  <c r="BF14" i="313" s="1"/>
  <c r="BN18" i="313"/>
  <c r="BO18" i="313" s="1"/>
  <c r="BN13" i="313"/>
  <c r="BO13" i="313" s="1"/>
  <c r="T17" i="313"/>
  <c r="AA14" i="313"/>
  <c r="AA17" i="313"/>
  <c r="AA11" i="313"/>
  <c r="AW11" i="313" s="1"/>
  <c r="AL53" i="110" s="1"/>
  <c r="AA12" i="313"/>
  <c r="M17" i="313"/>
  <c r="BQ12" i="313"/>
  <c r="BR12" i="313" s="1"/>
  <c r="BD12" i="158" s="1"/>
  <c r="T11" i="313"/>
  <c r="BQ15" i="313"/>
  <c r="BR15" i="313" s="1"/>
  <c r="AY15" i="313"/>
  <c r="AN20" i="110" s="1"/>
  <c r="AX15" i="313"/>
  <c r="AM20" i="110" s="1"/>
  <c r="BN15" i="313"/>
  <c r="BO15" i="313" s="1"/>
  <c r="BN20" i="313"/>
  <c r="BO20" i="313" s="1"/>
  <c r="AX20" i="313"/>
  <c r="AM50" i="110" s="1"/>
  <c r="AY20" i="313"/>
  <c r="AN50" i="110" s="1"/>
  <c r="BQ20" i="313"/>
  <c r="BR20" i="313" s="1"/>
  <c r="AY12" i="313"/>
  <c r="AN141" i="110" s="1"/>
  <c r="BN12" i="313"/>
  <c r="BO12" i="313" s="1"/>
  <c r="BC12" i="158" s="1"/>
  <c r="AX11" i="313"/>
  <c r="AM53" i="110" s="1"/>
  <c r="BN11" i="313"/>
  <c r="BO11" i="313" s="1"/>
  <c r="AQ16" i="158"/>
  <c r="AS3" i="159"/>
  <c r="AT16" i="158"/>
  <c r="AR16" i="158"/>
  <c r="AT61" i="159"/>
  <c r="BH25" i="363"/>
  <c r="BI25" i="363" s="1"/>
  <c r="CA25" i="363"/>
  <c r="CB25" i="363" s="1"/>
  <c r="BH24" i="363"/>
  <c r="BI24" i="363" s="1"/>
  <c r="CA24" i="363"/>
  <c r="CB24" i="363" s="1"/>
  <c r="CA22" i="363"/>
  <c r="CB22" i="363" s="1"/>
  <c r="BH22" i="363"/>
  <c r="BI22" i="363" s="1"/>
  <c r="CJ24" i="363"/>
  <c r="CK24" i="363" s="1"/>
  <c r="BQ24" i="363"/>
  <c r="BR24" i="363" s="1"/>
  <c r="BX24" i="363"/>
  <c r="BY24" i="363" s="1"/>
  <c r="BE24" i="363"/>
  <c r="BF24" i="363" s="1"/>
  <c r="CJ18" i="363"/>
  <c r="CK18" i="363" s="1"/>
  <c r="BQ18" i="363"/>
  <c r="BR18" i="363" s="1"/>
  <c r="BX18" i="363"/>
  <c r="BY18" i="363" s="1"/>
  <c r="BE18" i="363"/>
  <c r="BF18" i="363" s="1"/>
  <c r="CD22" i="363"/>
  <c r="CE22" i="363" s="1"/>
  <c r="BK22" i="363"/>
  <c r="BL22" i="363" s="1"/>
  <c r="CG14" i="363"/>
  <c r="CH14" i="363" s="1"/>
  <c r="BN14" i="363"/>
  <c r="BO14" i="363" s="1"/>
  <c r="CG18" i="363"/>
  <c r="CH18" i="363" s="1"/>
  <c r="BN18" i="363"/>
  <c r="BO18" i="363" s="1"/>
  <c r="BK14" i="363"/>
  <c r="BL14" i="363" s="1"/>
  <c r="CD14" i="363"/>
  <c r="CE14" i="363" s="1"/>
  <c r="CG24" i="363"/>
  <c r="CH24" i="363" s="1"/>
  <c r="BN24" i="363"/>
  <c r="BO24" i="363" s="1"/>
  <c r="CG22" i="363"/>
  <c r="CH22" i="363" s="1"/>
  <c r="BN22" i="363"/>
  <c r="BO22" i="363" s="1"/>
  <c r="BK24" i="363"/>
  <c r="BL24" i="363" s="1"/>
  <c r="CD24" i="363"/>
  <c r="CE24" i="363" s="1"/>
  <c r="BK18" i="363"/>
  <c r="BL18" i="363" s="1"/>
  <c r="CD18" i="363"/>
  <c r="CE18" i="363" s="1"/>
  <c r="BQ22" i="363"/>
  <c r="BR22" i="363" s="1"/>
  <c r="CJ22" i="363"/>
  <c r="CK22" i="363" s="1"/>
  <c r="BE22" i="363"/>
  <c r="BF22" i="363" s="1"/>
  <c r="BX22" i="363"/>
  <c r="BY22" i="363" s="1"/>
  <c r="BH14" i="363"/>
  <c r="BI14" i="363" s="1"/>
  <c r="CA14" i="363"/>
  <c r="CB14" i="363" s="1"/>
  <c r="BH18" i="363"/>
  <c r="BI18" i="363" s="1"/>
  <c r="CA18" i="363"/>
  <c r="CB18" i="363" s="1"/>
  <c r="CJ14" i="363"/>
  <c r="CK14" i="363" s="1"/>
  <c r="BQ14" i="363"/>
  <c r="BR14" i="363" s="1"/>
  <c r="BX14" i="363"/>
  <c r="BY14" i="363" s="1"/>
  <c r="BE14" i="363"/>
  <c r="BF14" i="363" s="1"/>
  <c r="AU18" i="243"/>
  <c r="GN149" i="110" s="1"/>
  <c r="BE18" i="243"/>
  <c r="BF18" i="243" s="1"/>
  <c r="BX13" i="243"/>
  <c r="BY13" i="243" s="1"/>
  <c r="AP4" i="159" s="1"/>
  <c r="BE11" i="243"/>
  <c r="BF11" i="243" s="1"/>
  <c r="CD18" i="243"/>
  <c r="CE18" i="243" s="1"/>
  <c r="AR14" i="159" s="1"/>
  <c r="BK13" i="243"/>
  <c r="BL13" i="243" s="1"/>
  <c r="AW13" i="243"/>
  <c r="GP132" i="110" s="1"/>
  <c r="CA14" i="243"/>
  <c r="CB14" i="243" s="1"/>
  <c r="AU21" i="243"/>
  <c r="GN34" i="110" s="1"/>
  <c r="BX21" i="243"/>
  <c r="BY21" i="243" s="1"/>
  <c r="AP17" i="159" s="1"/>
  <c r="AV17" i="243"/>
  <c r="GO65" i="110" s="1"/>
  <c r="CA13" i="243"/>
  <c r="CB13" i="243" s="1"/>
  <c r="AQ4" i="159" s="1"/>
  <c r="BK18" i="243"/>
  <c r="BL18" i="243" s="1"/>
  <c r="BH19" i="243"/>
  <c r="BI19" i="243" s="1"/>
  <c r="CA19" i="243"/>
  <c r="CB19" i="243" s="1"/>
  <c r="AQ22" i="159" s="1"/>
  <c r="BE16" i="243"/>
  <c r="BF16" i="243" s="1"/>
  <c r="AW21" i="243"/>
  <c r="GP34" i="110" s="1"/>
  <c r="BK21" i="243"/>
  <c r="BL21" i="243" s="1"/>
  <c r="BK14" i="243"/>
  <c r="BL14" i="243" s="1"/>
  <c r="AW14" i="243"/>
  <c r="GP44" i="110" s="1"/>
  <c r="AV11" i="243"/>
  <c r="GO81" i="110" s="1"/>
  <c r="AV14" i="243"/>
  <c r="GO44" i="110" s="1"/>
  <c r="AV21" i="243"/>
  <c r="AV16" i="243"/>
  <c r="GO75" i="110" s="1"/>
  <c r="BH21" i="243"/>
  <c r="BI21" i="243" s="1"/>
  <c r="BH11" i="243"/>
  <c r="BI11" i="243" s="1"/>
  <c r="E21" i="243"/>
  <c r="CA16" i="243"/>
  <c r="CB16" i="243" s="1"/>
  <c r="AV13" i="243"/>
  <c r="GO132" i="110" s="1"/>
  <c r="E13" i="243"/>
  <c r="E14" i="243"/>
  <c r="AU19" i="243"/>
  <c r="BX19" i="243"/>
  <c r="BY19" i="243" s="1"/>
  <c r="AP22" i="159" s="1"/>
  <c r="E19" i="243"/>
  <c r="BQ20" i="243"/>
  <c r="BR20" i="243" s="1"/>
  <c r="AY20" i="243"/>
  <c r="GR156" i="110" s="1"/>
  <c r="CD19" i="243"/>
  <c r="CE19" i="243" s="1"/>
  <c r="AR22" i="159" s="1"/>
  <c r="AW19" i="243"/>
  <c r="AY16" i="243"/>
  <c r="GR75" i="110" s="1"/>
  <c r="CD20" i="243"/>
  <c r="CE20" i="243" s="1"/>
  <c r="AR54" i="159" s="1"/>
  <c r="AW20" i="243"/>
  <c r="GP156" i="110" s="1"/>
  <c r="BX20" i="243"/>
  <c r="BY20" i="243" s="1"/>
  <c r="AP54" i="159" s="1"/>
  <c r="E20" i="243"/>
  <c r="AU20" i="243"/>
  <c r="GN156" i="110" s="1"/>
  <c r="BN17" i="243"/>
  <c r="BO17" i="243" s="1"/>
  <c r="AX17" i="243"/>
  <c r="GQ65" i="110" s="1"/>
  <c r="E17" i="243"/>
  <c r="E18" i="243"/>
  <c r="E16" i="243"/>
  <c r="AV15" i="243"/>
  <c r="GO139" i="110" s="1"/>
  <c r="AW17" i="243"/>
  <c r="GP65" i="110" s="1"/>
  <c r="BK16" i="243"/>
  <c r="BL16" i="243" s="1"/>
  <c r="AW16" i="243"/>
  <c r="GP75" i="110" s="1"/>
  <c r="BN18" i="243"/>
  <c r="BO18" i="243" s="1"/>
  <c r="AX18" i="243"/>
  <c r="GQ149" i="110" s="1"/>
  <c r="BK12" i="243"/>
  <c r="BL12" i="243" s="1"/>
  <c r="BH15" i="243"/>
  <c r="BI15" i="243" s="1"/>
  <c r="BN16" i="243"/>
  <c r="BO16" i="243" s="1"/>
  <c r="CD17" i="243"/>
  <c r="CE17" i="243" s="1"/>
  <c r="AR23" i="159" s="1"/>
  <c r="E15" i="243"/>
  <c r="CA18" i="243"/>
  <c r="CB18" i="243" s="1"/>
  <c r="AQ14" i="159" s="1"/>
  <c r="AV18" i="243"/>
  <c r="GO149" i="110" s="1"/>
  <c r="AW12" i="243"/>
  <c r="GP5" i="110" s="1"/>
  <c r="AX3" i="159"/>
  <c r="AY3" i="159"/>
  <c r="BH12" i="243"/>
  <c r="BI12" i="243" s="1"/>
  <c r="AX11" i="243"/>
  <c r="E12" i="243"/>
  <c r="AV12" i="243"/>
  <c r="EQ81" i="110"/>
  <c r="FJ81" i="110"/>
  <c r="ED81" i="110"/>
  <c r="EW81" i="110"/>
  <c r="DQ81" i="110"/>
  <c r="EV81" i="110"/>
  <c r="DP81" i="110"/>
  <c r="E11" i="243"/>
  <c r="BN11" i="243"/>
  <c r="BO11" i="243" s="1"/>
  <c r="FC81" i="110"/>
  <c r="EM81" i="110"/>
  <c r="DW81" i="110"/>
  <c r="FV81" i="110"/>
  <c r="FF81" i="110"/>
  <c r="DZ81" i="110"/>
  <c r="FI81" i="110"/>
  <c r="ES81" i="110"/>
  <c r="EC81" i="110"/>
  <c r="FX81" i="110"/>
  <c r="ER81" i="110"/>
  <c r="EB81" i="110"/>
  <c r="FZ81" i="110"/>
  <c r="FO81" i="110"/>
  <c r="EY81" i="110"/>
  <c r="EI81" i="110"/>
  <c r="DS81" i="110"/>
  <c r="FR81" i="110"/>
  <c r="FB81" i="110"/>
  <c r="EL81" i="110"/>
  <c r="DV81" i="110"/>
  <c r="FU81" i="110"/>
  <c r="FE81" i="110"/>
  <c r="EO81" i="110"/>
  <c r="DY81" i="110"/>
  <c r="FT81" i="110"/>
  <c r="FD81" i="110"/>
  <c r="EN81" i="110"/>
  <c r="AV12" i="362"/>
  <c r="GT157" i="110" s="1"/>
  <c r="BX16" i="362"/>
  <c r="BY16" i="362" s="1"/>
  <c r="BK14" i="362"/>
  <c r="BL14" i="362" s="1"/>
  <c r="AW14" i="362"/>
  <c r="GU63" i="110" s="1"/>
  <c r="BE16" i="362"/>
  <c r="BF16" i="362" s="1"/>
  <c r="BH17" i="362"/>
  <c r="BI17" i="362" s="1"/>
  <c r="AV17" i="362"/>
  <c r="GT50" i="110" s="1"/>
  <c r="AV16" i="362"/>
  <c r="GT71" i="110" s="1"/>
  <c r="E16" i="362"/>
  <c r="BH13" i="362"/>
  <c r="BI13" i="362" s="1"/>
  <c r="CA14" i="362"/>
  <c r="CB14" i="362" s="1"/>
  <c r="AV18" i="362"/>
  <c r="GT141" i="110" s="1"/>
  <c r="AV14" i="362"/>
  <c r="GT63" i="110" s="1"/>
  <c r="BE15" i="362"/>
  <c r="BF15" i="362" s="1"/>
  <c r="BX14" i="362"/>
  <c r="BY14" i="362" s="1"/>
  <c r="BX13" i="362"/>
  <c r="BY13" i="362" s="1"/>
  <c r="E14" i="362"/>
  <c r="AU14" i="362"/>
  <c r="GS63" i="110" s="1"/>
  <c r="AU11" i="362"/>
  <c r="GS58" i="110" s="1"/>
  <c r="BK15" i="362"/>
  <c r="BL15" i="362" s="1"/>
  <c r="AW15" i="362"/>
  <c r="GU171" i="110" s="1"/>
  <c r="AV15" i="362"/>
  <c r="GT171" i="110" s="1"/>
  <c r="CA15" i="362"/>
  <c r="CB15" i="362" s="1"/>
  <c r="E13" i="362"/>
  <c r="BE17" i="362"/>
  <c r="BF17" i="362" s="1"/>
  <c r="BE13" i="362"/>
  <c r="BF13" i="362" s="1"/>
  <c r="AU17" i="362"/>
  <c r="GS50" i="110" s="1"/>
  <c r="CD17" i="362"/>
  <c r="CE17" i="362" s="1"/>
  <c r="CD12" i="362"/>
  <c r="CE12" i="362" s="1"/>
  <c r="BK13" i="362"/>
  <c r="BL13" i="362" s="1"/>
  <c r="AW13" i="362"/>
  <c r="GU62" i="110" s="1"/>
  <c r="AW17" i="362"/>
  <c r="GU50" i="110" s="1"/>
  <c r="E17" i="362"/>
  <c r="AV11" i="362"/>
  <c r="GT58" i="110" s="1"/>
  <c r="BQ15" i="362"/>
  <c r="BR15" i="362" s="1"/>
  <c r="E15" i="362"/>
  <c r="BQ18" i="362"/>
  <c r="BR18" i="362" s="1"/>
  <c r="AY12" i="158" s="1"/>
  <c r="AY18" i="362"/>
  <c r="GW141" i="110" s="1"/>
  <c r="AX15" i="362"/>
  <c r="GV171" i="110" s="1"/>
  <c r="AY15" i="362"/>
  <c r="GW171" i="110" s="1"/>
  <c r="CD18" i="362"/>
  <c r="CE18" i="362" s="1"/>
  <c r="AW15" i="159" s="1"/>
  <c r="AW61" i="159" s="1"/>
  <c r="AW18" i="362"/>
  <c r="GU141" i="110" s="1"/>
  <c r="BH12" i="362"/>
  <c r="BI12" i="362" s="1"/>
  <c r="AV15" i="158" s="1"/>
  <c r="AU15" i="362"/>
  <c r="GS171" i="110" s="1"/>
  <c r="BE18" i="362"/>
  <c r="BF18" i="362" s="1"/>
  <c r="AU12" i="158" s="1"/>
  <c r="E18" i="362"/>
  <c r="AU18" i="362"/>
  <c r="GS141" i="110" s="1"/>
  <c r="BH11" i="362"/>
  <c r="BI11" i="362" s="1"/>
  <c r="AY11" i="362"/>
  <c r="GW58" i="110" s="1"/>
  <c r="BK11" i="362"/>
  <c r="BL11" i="362" s="1"/>
  <c r="BK12" i="362"/>
  <c r="BL12" i="362" s="1"/>
  <c r="AW15" i="158" s="1"/>
  <c r="BQ12" i="362"/>
  <c r="BR12" i="362" s="1"/>
  <c r="AY15" i="158" s="1"/>
  <c r="BE12" i="362"/>
  <c r="BF12" i="362" s="1"/>
  <c r="AU15" i="158" s="1"/>
  <c r="AU12" i="362"/>
  <c r="GS157" i="110" s="1"/>
  <c r="CJ12" i="362"/>
  <c r="CK12" i="362" s="1"/>
  <c r="BX11" i="362"/>
  <c r="BY11" i="362" s="1"/>
  <c r="E12" i="362"/>
  <c r="CJ11" i="362"/>
  <c r="CK11" i="362" s="1"/>
  <c r="BN11" i="362"/>
  <c r="BO11" i="362" s="1"/>
  <c r="E11" i="362"/>
  <c r="AX11" i="362"/>
  <c r="GV58" i="110" s="1"/>
  <c r="AW11" i="362"/>
  <c r="GU58" i="110" s="1"/>
  <c r="CJ12" i="310"/>
  <c r="CK12" i="310" s="1"/>
  <c r="AY12" i="310"/>
  <c r="AI58" i="110" s="1"/>
  <c r="BQ12" i="310"/>
  <c r="BR12" i="310" s="1"/>
  <c r="M14" i="310"/>
  <c r="M12" i="310"/>
  <c r="AW11" i="310"/>
  <c r="AG141" i="110" s="1"/>
  <c r="CG13" i="310"/>
  <c r="CH13" i="310" s="1"/>
  <c r="AN14" i="159" s="1"/>
  <c r="M11" i="310"/>
  <c r="BN11" i="310"/>
  <c r="BO11" i="310" s="1"/>
  <c r="AN12" i="158" s="1"/>
  <c r="CJ13" i="310"/>
  <c r="CK13" i="310" s="1"/>
  <c r="AO14" i="159" s="1"/>
  <c r="AY13" i="310"/>
  <c r="BQ13" i="310"/>
  <c r="BR13" i="310" s="1"/>
  <c r="BE13" i="310"/>
  <c r="BF13" i="310" s="1"/>
  <c r="BK13" i="310"/>
  <c r="BL13" i="310" s="1"/>
  <c r="AW13" i="310"/>
  <c r="CA13" i="310"/>
  <c r="CB13" i="310" s="1"/>
  <c r="AL14" i="159" s="1"/>
  <c r="AL3" i="159" s="1"/>
  <c r="AV13" i="310"/>
  <c r="BH13" i="310"/>
  <c r="BI13" i="310" s="1"/>
  <c r="BH11" i="310"/>
  <c r="BI11" i="310" s="1"/>
  <c r="AL12" i="158" s="1"/>
  <c r="AV11" i="310"/>
  <c r="M12" i="361"/>
  <c r="AA12" i="361"/>
  <c r="T13" i="361"/>
  <c r="M13" i="361"/>
  <c r="M11" i="361"/>
  <c r="M14" i="361"/>
  <c r="AD58" i="110"/>
  <c r="AC62" i="110"/>
  <c r="AB62" i="110"/>
  <c r="AA11" i="361"/>
  <c r="AA13" i="361"/>
  <c r="T12" i="361"/>
  <c r="T14" i="361"/>
  <c r="T11" i="361"/>
  <c r="AJ13" i="159"/>
  <c r="AD53" i="110"/>
  <c r="M11" i="359"/>
  <c r="BX11" i="359" s="1"/>
  <c r="BY11" i="359" s="1"/>
  <c r="AA15" i="159" s="1"/>
  <c r="AO16" i="359"/>
  <c r="BQ16" i="359" s="1"/>
  <c r="BR16" i="359" s="1"/>
  <c r="T11" i="359"/>
  <c r="BH11" i="359" s="1"/>
  <c r="BI11" i="359" s="1"/>
  <c r="AB12" i="158" s="1"/>
  <c r="AH13" i="359"/>
  <c r="AX13" i="359" s="1"/>
  <c r="X103" i="110" s="1"/>
  <c r="T12" i="359"/>
  <c r="CA12" i="359" s="1"/>
  <c r="CB12" i="359" s="1"/>
  <c r="AB13" i="159" s="1"/>
  <c r="T16" i="359"/>
  <c r="BH16" i="359" s="1"/>
  <c r="BI16" i="359" s="1"/>
  <c r="M19" i="359"/>
  <c r="BE19" i="359" s="1"/>
  <c r="BF19" i="359" s="1"/>
  <c r="M14" i="359"/>
  <c r="BX14" i="359" s="1"/>
  <c r="BY14" i="359" s="1"/>
  <c r="M15" i="359"/>
  <c r="BX15" i="359" s="1"/>
  <c r="BY15" i="359" s="1"/>
  <c r="AA4" i="159" s="1"/>
  <c r="M17" i="359"/>
  <c r="M16" i="359"/>
  <c r="M13" i="359"/>
  <c r="AU13" i="359" s="1"/>
  <c r="U103" i="110" s="1"/>
  <c r="M18" i="359"/>
  <c r="AO15" i="359"/>
  <c r="CJ15" i="359" s="1"/>
  <c r="CK15" i="359" s="1"/>
  <c r="AE4" i="159" s="1"/>
  <c r="AO11" i="359"/>
  <c r="AY11" i="359" s="1"/>
  <c r="Y141" i="110" s="1"/>
  <c r="AO13" i="359"/>
  <c r="BQ13" i="359" s="1"/>
  <c r="BR13" i="359" s="1"/>
  <c r="AE50" i="158" s="1"/>
  <c r="AO19" i="359"/>
  <c r="AO18" i="359"/>
  <c r="AO17" i="359"/>
  <c r="AH15" i="359"/>
  <c r="CG15" i="359" s="1"/>
  <c r="CH15" i="359" s="1"/>
  <c r="AD4" i="159" s="1"/>
  <c r="AH11" i="359"/>
  <c r="BN11" i="359" s="1"/>
  <c r="BO11" i="359" s="1"/>
  <c r="AD12" i="158" s="1"/>
  <c r="AH14" i="359"/>
  <c r="CG14" i="359" s="1"/>
  <c r="CH14" i="359" s="1"/>
  <c r="AH19" i="359"/>
  <c r="AH18" i="359"/>
  <c r="BN18" i="359" s="1"/>
  <c r="BO18" i="359" s="1"/>
  <c r="AH16" i="359"/>
  <c r="AH17" i="359"/>
  <c r="BK17" i="359"/>
  <c r="BL17" i="359" s="1"/>
  <c r="AW17" i="359"/>
  <c r="W34" i="110" s="1"/>
  <c r="CD17" i="359"/>
  <c r="CE17" i="359" s="1"/>
  <c r="AC17" i="159" s="1"/>
  <c r="AA13" i="359"/>
  <c r="AW13" i="359" s="1"/>
  <c r="W103" i="110" s="1"/>
  <c r="AA19" i="359"/>
  <c r="AA18" i="359"/>
  <c r="AA15" i="359"/>
  <c r="BK15" i="359" s="1"/>
  <c r="BL15" i="359" s="1"/>
  <c r="AA16" i="359"/>
  <c r="T18" i="359"/>
  <c r="CA18" i="359" s="1"/>
  <c r="CB18" i="359" s="1"/>
  <c r="AB14" i="159" s="1"/>
  <c r="T17" i="359"/>
  <c r="T15" i="359"/>
  <c r="BH15" i="359" s="1"/>
  <c r="BI15" i="359" s="1"/>
  <c r="T19" i="359"/>
  <c r="T13" i="359"/>
  <c r="CA13" i="359" s="1"/>
  <c r="CB13" i="359" s="1"/>
  <c r="AA11" i="359"/>
  <c r="AW11" i="359" s="1"/>
  <c r="W141" i="110" s="1"/>
  <c r="AA14" i="359"/>
  <c r="BK14" i="359" s="1"/>
  <c r="BL14" i="359" s="1"/>
  <c r="AH12" i="359"/>
  <c r="M12" i="359"/>
  <c r="T14" i="359"/>
  <c r="AV14" i="359" s="1"/>
  <c r="V171" i="110" s="1"/>
  <c r="AO12" i="359"/>
  <c r="AA12" i="359"/>
  <c r="CJ14" i="359"/>
  <c r="CK14" i="359" s="1"/>
  <c r="AY14" i="359"/>
  <c r="Y171" i="110" s="1"/>
  <c r="BQ14" i="359"/>
  <c r="BR14" i="359" s="1"/>
  <c r="H197" i="110"/>
  <c r="H172" i="110"/>
  <c r="H21" i="110"/>
  <c r="I21" i="110" s="1"/>
  <c r="H202" i="110"/>
  <c r="I202" i="110" s="1"/>
  <c r="H199" i="110"/>
  <c r="H200" i="110"/>
  <c r="I200" i="110" s="1"/>
  <c r="H152" i="110"/>
  <c r="H118" i="110"/>
  <c r="H80" i="110"/>
  <c r="H105" i="110"/>
  <c r="I105" i="110" s="1"/>
  <c r="H164" i="110"/>
  <c r="H147" i="110"/>
  <c r="H67" i="110"/>
  <c r="H121" i="110"/>
  <c r="H42" i="110"/>
  <c r="H169" i="110"/>
  <c r="H52" i="110"/>
  <c r="I52" i="110" s="1"/>
  <c r="H92" i="110"/>
  <c r="H154" i="110"/>
  <c r="H51" i="110"/>
  <c r="H64" i="110"/>
  <c r="H86" i="110"/>
  <c r="I86" i="110" s="1"/>
  <c r="H29" i="110"/>
  <c r="I29" i="110" s="1"/>
  <c r="H16" i="110"/>
  <c r="I16" i="110" s="1"/>
  <c r="H122" i="110"/>
  <c r="H135" i="110"/>
  <c r="H26" i="110"/>
  <c r="I26" i="110" s="1"/>
  <c r="H48" i="110"/>
  <c r="H104" i="110"/>
  <c r="H128" i="110"/>
  <c r="H198" i="110"/>
  <c r="H31" i="110"/>
  <c r="I31" i="110" s="1"/>
  <c r="H47" i="110"/>
  <c r="I47" i="110" s="1"/>
  <c r="H55" i="110"/>
  <c r="I55" i="110" s="1"/>
  <c r="H120" i="110"/>
  <c r="H57" i="110"/>
  <c r="H109" i="110"/>
  <c r="H85" i="110"/>
  <c r="H66" i="110"/>
  <c r="H102" i="110"/>
  <c r="H46" i="110"/>
  <c r="H144" i="110"/>
  <c r="H151" i="110"/>
  <c r="H32" i="110"/>
  <c r="I32" i="110" s="1"/>
  <c r="H112" i="110"/>
  <c r="H165" i="110"/>
  <c r="H40" i="110"/>
  <c r="H155" i="110"/>
  <c r="I155" i="110" s="1"/>
  <c r="H87" i="110"/>
  <c r="H96" i="110"/>
  <c r="H113" i="110"/>
  <c r="I113" i="110" s="1"/>
  <c r="H201" i="110"/>
  <c r="I201" i="110" s="1"/>
  <c r="H54" i="110"/>
  <c r="H45" i="110"/>
  <c r="H133" i="110"/>
  <c r="I133" i="110" s="1"/>
  <c r="H94" i="110"/>
  <c r="H19" i="110"/>
  <c r="I19" i="110" s="1"/>
  <c r="H134" i="110"/>
  <c r="H159" i="110"/>
  <c r="H161" i="110"/>
  <c r="H163" i="110"/>
  <c r="H162" i="110"/>
  <c r="H69" i="110"/>
  <c r="H115" i="110"/>
  <c r="I115" i="110" s="1"/>
  <c r="H84" i="110"/>
  <c r="H117" i="110"/>
  <c r="H13" i="110"/>
  <c r="I13" i="110" s="1"/>
  <c r="H106" i="110"/>
  <c r="H158" i="110"/>
  <c r="H136" i="110"/>
  <c r="H125" i="110"/>
  <c r="H61" i="110"/>
  <c r="H100" i="110"/>
  <c r="H111" i="110"/>
  <c r="H95" i="110"/>
  <c r="H126" i="110"/>
  <c r="H170" i="110"/>
  <c r="H60" i="110"/>
  <c r="I60" i="110" s="1"/>
  <c r="H107" i="110"/>
  <c r="H30" i="110"/>
  <c r="I30" i="110" s="1"/>
  <c r="H146" i="110"/>
  <c r="H119" i="110"/>
  <c r="H150" i="110"/>
  <c r="H79" i="110"/>
  <c r="H27" i="110"/>
  <c r="I27" i="110" s="1"/>
  <c r="H108" i="110"/>
  <c r="H72" i="110"/>
  <c r="H114" i="110"/>
  <c r="H142" i="110"/>
  <c r="H41" i="110"/>
  <c r="H88" i="110"/>
  <c r="H37" i="110"/>
  <c r="I37" i="110" s="1"/>
  <c r="H97" i="110"/>
  <c r="I97" i="110" s="1"/>
  <c r="H83" i="110"/>
  <c r="H101" i="110"/>
  <c r="I101" i="110" s="1"/>
  <c r="H168" i="110"/>
  <c r="H124" i="110"/>
  <c r="H138" i="110"/>
  <c r="I138" i="110" s="1"/>
  <c r="H35" i="110"/>
  <c r="I35" i="110" s="1"/>
  <c r="H43" i="110"/>
  <c r="H137" i="110"/>
  <c r="I137" i="110" s="1"/>
  <c r="H93" i="110"/>
  <c r="H153" i="110"/>
  <c r="H127" i="110"/>
  <c r="H148" i="110"/>
  <c r="H140" i="110"/>
  <c r="H74" i="110"/>
  <c r="H157" i="110"/>
  <c r="H130" i="110"/>
  <c r="H98" i="110"/>
  <c r="I98" i="110" s="1"/>
  <c r="H77" i="110"/>
  <c r="H129" i="110"/>
  <c r="H123" i="110"/>
  <c r="AV11" i="246"/>
  <c r="GJ53" i="110" s="1"/>
  <c r="AV12" i="246"/>
  <c r="GJ171" i="110" s="1"/>
  <c r="Z3" i="159"/>
  <c r="CG15" i="246"/>
  <c r="CH15" i="246" s="1"/>
  <c r="AX12" i="246"/>
  <c r="GL171" i="110" s="1"/>
  <c r="BN15" i="246"/>
  <c r="BO15" i="246" s="1"/>
  <c r="AW11" i="246"/>
  <c r="GK53" i="110" s="1"/>
  <c r="BH12" i="246"/>
  <c r="BI12" i="246" s="1"/>
  <c r="BH15" i="246"/>
  <c r="BI15" i="246" s="1"/>
  <c r="CA15" i="246"/>
  <c r="CB15" i="246" s="1"/>
  <c r="E15" i="246"/>
  <c r="BH13" i="246"/>
  <c r="BI13" i="246" s="1"/>
  <c r="CA13" i="246"/>
  <c r="CB13" i="246" s="1"/>
  <c r="BE14" i="246"/>
  <c r="BF14" i="246" s="1"/>
  <c r="V14" i="158" s="1"/>
  <c r="AU14" i="246"/>
  <c r="GI89" i="110" s="1"/>
  <c r="AX13" i="246"/>
  <c r="GL50" i="110" s="1"/>
  <c r="BK11" i="246"/>
  <c r="BL11" i="246" s="1"/>
  <c r="BH11" i="246"/>
  <c r="BI11" i="246" s="1"/>
  <c r="CD12" i="246"/>
  <c r="CE12" i="246" s="1"/>
  <c r="AW12" i="246"/>
  <c r="GK171" i="110" s="1"/>
  <c r="V61" i="159"/>
  <c r="E11" i="246"/>
  <c r="BX12" i="246"/>
  <c r="BY12" i="246" s="1"/>
  <c r="BE12" i="246"/>
  <c r="BF12" i="246" s="1"/>
  <c r="E12" i="246"/>
  <c r="AU12" i="246"/>
  <c r="GI171" i="110" s="1"/>
  <c r="BN13" i="246"/>
  <c r="BO13" i="246" s="1"/>
  <c r="BQ14" i="246"/>
  <c r="BR14" i="246" s="1"/>
  <c r="Z14" i="158" s="1"/>
  <c r="BQ13" i="246"/>
  <c r="BR13" i="246" s="1"/>
  <c r="W61" i="159"/>
  <c r="X3" i="159"/>
  <c r="W3" i="159"/>
  <c r="AW13" i="246"/>
  <c r="GK50" i="110" s="1"/>
  <c r="CG11" i="246"/>
  <c r="CH11" i="246" s="1"/>
  <c r="Y13" i="159" s="1"/>
  <c r="E13" i="246"/>
  <c r="BN14" i="246"/>
  <c r="BO14" i="246" s="1"/>
  <c r="Y14" i="158" s="1"/>
  <c r="AX14" i="246"/>
  <c r="GL89" i="110" s="1"/>
  <c r="AU13" i="246"/>
  <c r="GI50" i="110" s="1"/>
  <c r="CA14" i="246"/>
  <c r="CB14" i="246" s="1"/>
  <c r="AV14" i="246"/>
  <c r="GJ89" i="110" s="1"/>
  <c r="E14" i="246"/>
  <c r="BN11" i="246"/>
  <c r="BO11" i="246" s="1"/>
  <c r="AX11" i="246"/>
  <c r="GL53" i="110" s="1"/>
  <c r="BX13" i="246"/>
  <c r="BY13" i="246" s="1"/>
  <c r="U61" i="159"/>
  <c r="CG15" i="244"/>
  <c r="CH15" i="244" s="1"/>
  <c r="T8" i="159" s="1"/>
  <c r="BN15" i="244"/>
  <c r="BO15" i="244" s="1"/>
  <c r="E15" i="244"/>
  <c r="AW15" i="244"/>
  <c r="GF5" i="110" s="1"/>
  <c r="CD13" i="244"/>
  <c r="CE13" i="244" s="1"/>
  <c r="S17" i="159" s="1"/>
  <c r="E13" i="244"/>
  <c r="CD12" i="244"/>
  <c r="CE12" i="244" s="1"/>
  <c r="S4" i="159" s="1"/>
  <c r="BE12" i="244"/>
  <c r="BF12" i="244" s="1"/>
  <c r="BN13" i="244"/>
  <c r="BO13" i="244" s="1"/>
  <c r="AX13" i="244"/>
  <c r="GG34" i="110" s="1"/>
  <c r="CA13" i="244"/>
  <c r="CB13" i="244" s="1"/>
  <c r="R17" i="159" s="1"/>
  <c r="AV13" i="244"/>
  <c r="GE34" i="110" s="1"/>
  <c r="U3" i="159"/>
  <c r="E47" i="159"/>
  <c r="E12" i="244"/>
  <c r="AW12" i="244"/>
  <c r="GF132" i="110" s="1"/>
  <c r="E51" i="158"/>
  <c r="E73" i="158"/>
  <c r="E27" i="158"/>
  <c r="E28" i="158"/>
  <c r="E58" i="159"/>
  <c r="E48" i="159"/>
  <c r="E56" i="159"/>
  <c r="E30" i="158"/>
  <c r="E44" i="159"/>
  <c r="E57" i="159"/>
  <c r="E38" i="159"/>
  <c r="E24" i="158"/>
  <c r="E21" i="158"/>
  <c r="E49" i="159"/>
  <c r="E46" i="159"/>
  <c r="E43" i="159"/>
  <c r="E50" i="159"/>
  <c r="E45" i="159"/>
  <c r="E41" i="159"/>
  <c r="E42" i="159"/>
  <c r="E36" i="159"/>
  <c r="E22" i="158"/>
  <c r="E25" i="158"/>
  <c r="E40" i="159"/>
  <c r="Q61" i="159" l="1"/>
  <c r="GK61" i="159"/>
  <c r="KC206" i="110"/>
  <c r="HM4" i="110"/>
  <c r="F99" i="110"/>
  <c r="GJ61" i="159"/>
  <c r="GB37" i="110"/>
  <c r="GM61" i="159"/>
  <c r="GM3" i="159"/>
  <c r="F11" i="317"/>
  <c r="A11" i="317" s="1"/>
  <c r="F14" i="317"/>
  <c r="A14" i="317" s="1"/>
  <c r="F12" i="317"/>
  <c r="A12" i="317" s="1"/>
  <c r="E21" i="159"/>
  <c r="F17" i="317"/>
  <c r="A17" i="317" s="1"/>
  <c r="F13" i="317"/>
  <c r="A13" i="317" s="1"/>
  <c r="KA4" i="110"/>
  <c r="F16" i="317"/>
  <c r="A16" i="317" s="1"/>
  <c r="F15" i="317"/>
  <c r="A15" i="317" s="1"/>
  <c r="JU206" i="110"/>
  <c r="AU12" i="307"/>
  <c r="DG8" i="110" s="1"/>
  <c r="E12" i="307"/>
  <c r="F12" i="307" s="1"/>
  <c r="A12" i="307" s="1"/>
  <c r="AU13" i="307"/>
  <c r="DG6" i="110" s="1"/>
  <c r="DG20" i="110"/>
  <c r="GI12" i="159"/>
  <c r="GI8" i="159"/>
  <c r="GF12" i="159"/>
  <c r="GF8" i="159"/>
  <c r="GG12" i="159"/>
  <c r="GG8" i="159"/>
  <c r="DJ20" i="110"/>
  <c r="DJ8" i="110"/>
  <c r="GE12" i="159"/>
  <c r="GE8" i="159"/>
  <c r="DH20" i="110"/>
  <c r="DH8" i="110"/>
  <c r="DI20" i="110"/>
  <c r="DI8" i="110"/>
  <c r="DK20" i="110"/>
  <c r="DK8" i="110"/>
  <c r="GH12" i="159"/>
  <c r="GH8" i="159"/>
  <c r="F12" i="288"/>
  <c r="A12" i="288" s="1"/>
  <c r="JV13" i="110"/>
  <c r="JV206" i="110" s="1"/>
  <c r="JW13" i="110"/>
  <c r="JW4" i="110" s="1"/>
  <c r="F11" i="288"/>
  <c r="A11" i="288" s="1"/>
  <c r="F13" i="288"/>
  <c r="A13" i="288" s="1"/>
  <c r="F24" i="288"/>
  <c r="IJ20" i="158"/>
  <c r="F23" i="288"/>
  <c r="A23" i="288" s="1"/>
  <c r="HZ20" i="158"/>
  <c r="HN20" i="158"/>
  <c r="F18" i="288"/>
  <c r="A18" i="288" s="1"/>
  <c r="F21" i="288"/>
  <c r="A21" i="288" s="1"/>
  <c r="GJ20" i="158"/>
  <c r="HC20" i="158"/>
  <c r="HG20" i="158"/>
  <c r="GS20" i="158"/>
  <c r="GY20" i="158"/>
  <c r="HO20" i="158"/>
  <c r="GR20" i="158"/>
  <c r="IS20" i="158"/>
  <c r="GV20" i="158"/>
  <c r="HR20" i="158"/>
  <c r="HV20" i="158"/>
  <c r="GW20" i="158"/>
  <c r="IO20" i="158"/>
  <c r="HK20" i="158"/>
  <c r="F22" i="288"/>
  <c r="F26" i="288"/>
  <c r="A26" i="288" s="1"/>
  <c r="GP20" i="158"/>
  <c r="JY4" i="110"/>
  <c r="FK76" i="158"/>
  <c r="GD20" i="158"/>
  <c r="IP20" i="158"/>
  <c r="HS20" i="158"/>
  <c r="HH20" i="158"/>
  <c r="IG20" i="158"/>
  <c r="HM20" i="158"/>
  <c r="ID20" i="158"/>
  <c r="HW20" i="158"/>
  <c r="HL20" i="158"/>
  <c r="HA20" i="158"/>
  <c r="IC20" i="158"/>
  <c r="IH20" i="158"/>
  <c r="IA20" i="158"/>
  <c r="GZ20" i="158"/>
  <c r="HD20" i="158"/>
  <c r="IR20" i="158"/>
  <c r="HT20" i="158"/>
  <c r="IE20" i="158"/>
  <c r="GO20" i="158"/>
  <c r="GT20" i="158"/>
  <c r="FW20" i="158"/>
  <c r="II20" i="158"/>
  <c r="HX20" i="158"/>
  <c r="HE20" i="158"/>
  <c r="GH20" i="158"/>
  <c r="GA20" i="158"/>
  <c r="IM20" i="158"/>
  <c r="IB20" i="158"/>
  <c r="D20" i="158"/>
  <c r="GL20" i="158"/>
  <c r="GE20" i="158"/>
  <c r="IQ20" i="158"/>
  <c r="HP20" i="158"/>
  <c r="GK20" i="158"/>
  <c r="FY20" i="158"/>
  <c r="FX20" i="158"/>
  <c r="HY20" i="158"/>
  <c r="HJ20" i="158"/>
  <c r="GM20" i="158"/>
  <c r="GB20" i="158"/>
  <c r="IN20" i="158"/>
  <c r="HQ20" i="158"/>
  <c r="GC20" i="158"/>
  <c r="GX20" i="158"/>
  <c r="GQ20" i="158"/>
  <c r="GF20" i="158"/>
  <c r="FK3" i="158"/>
  <c r="HU20" i="158"/>
  <c r="HB20" i="158"/>
  <c r="GU20" i="158"/>
  <c r="C20" i="158"/>
  <c r="IF20" i="158"/>
  <c r="HF20" i="158"/>
  <c r="GG20" i="158"/>
  <c r="FN76" i="158"/>
  <c r="JX4" i="110"/>
  <c r="F16" i="288"/>
  <c r="A16" i="288" s="1"/>
  <c r="FN3" i="158"/>
  <c r="FZ20" i="158"/>
  <c r="IK20" i="158"/>
  <c r="HI20" i="158"/>
  <c r="IL20" i="158"/>
  <c r="GI20" i="158"/>
  <c r="GN20" i="158"/>
  <c r="F37" i="288"/>
  <c r="A37" i="288" s="1"/>
  <c r="F25" i="288"/>
  <c r="A25" i="288" s="1"/>
  <c r="GB41" i="110"/>
  <c r="GC41" i="110"/>
  <c r="F15" i="288"/>
  <c r="A15" i="288" s="1"/>
  <c r="F30" i="288"/>
  <c r="A30" i="288" s="1"/>
  <c r="F33" i="288"/>
  <c r="A33" i="288" s="1"/>
  <c r="JX206" i="110"/>
  <c r="FO3" i="158"/>
  <c r="FM3" i="158"/>
  <c r="F28" i="288"/>
  <c r="A28" i="288" s="1"/>
  <c r="F27" i="288"/>
  <c r="JU4" i="110"/>
  <c r="F35" i="288"/>
  <c r="A35" i="288" s="1"/>
  <c r="GB64" i="110"/>
  <c r="GC64" i="110"/>
  <c r="JY206" i="110"/>
  <c r="F20" i="288"/>
  <c r="A20" i="288" s="1"/>
  <c r="FM76" i="158"/>
  <c r="F14" i="288"/>
  <c r="FO76" i="158"/>
  <c r="F31" i="288"/>
  <c r="A31" i="288" s="1"/>
  <c r="F29" i="288"/>
  <c r="A29" i="288" s="1"/>
  <c r="F36" i="288"/>
  <c r="A36" i="288" s="1"/>
  <c r="F34" i="288"/>
  <c r="A34" i="288" s="1"/>
  <c r="F38" i="288"/>
  <c r="A38" i="288" s="1"/>
  <c r="F32" i="288"/>
  <c r="A32" i="288" s="1"/>
  <c r="F19" i="288"/>
  <c r="A19" i="288" s="1"/>
  <c r="F17" i="288"/>
  <c r="A17" i="288" s="1"/>
  <c r="FL3" i="158"/>
  <c r="FL76" i="158"/>
  <c r="IY206" i="110"/>
  <c r="IX206" i="110"/>
  <c r="BX11" i="380"/>
  <c r="BY11" i="380" s="1"/>
  <c r="FZ13" i="159" s="1"/>
  <c r="CA11" i="380"/>
  <c r="CB11" i="380" s="1"/>
  <c r="GA13" i="159" s="1"/>
  <c r="E16" i="380"/>
  <c r="AU16" i="380"/>
  <c r="DB9" i="110" s="1"/>
  <c r="BH16" i="380"/>
  <c r="BI16" i="380" s="1"/>
  <c r="AV15" i="380"/>
  <c r="AV12" i="380"/>
  <c r="CA14" i="380"/>
  <c r="CB14" i="380" s="1"/>
  <c r="GA12" i="159" s="1"/>
  <c r="AV19" i="380"/>
  <c r="DC23" i="110" s="1"/>
  <c r="EO23" i="110" s="1"/>
  <c r="BX15" i="380"/>
  <c r="BY15" i="380" s="1"/>
  <c r="CD15" i="380"/>
  <c r="CE15" i="380" s="1"/>
  <c r="AW13" i="380"/>
  <c r="DD8" i="110" s="1"/>
  <c r="E11" i="380"/>
  <c r="BH12" i="380"/>
  <c r="BI12" i="380" s="1"/>
  <c r="AV14" i="380"/>
  <c r="DC20" i="110" s="1"/>
  <c r="CA19" i="380"/>
  <c r="CB19" i="380" s="1"/>
  <c r="GA16" i="159" s="1"/>
  <c r="BE19" i="380"/>
  <c r="BF19" i="380" s="1"/>
  <c r="BE12" i="380"/>
  <c r="BF12" i="380" s="1"/>
  <c r="FF75" i="158" s="1"/>
  <c r="AU12" i="380"/>
  <c r="BK14" i="380"/>
  <c r="BL14" i="380" s="1"/>
  <c r="BK13" i="380"/>
  <c r="BL13" i="380" s="1"/>
  <c r="CG12" i="380"/>
  <c r="CH12" i="380" s="1"/>
  <c r="CJ15" i="380"/>
  <c r="CK15" i="380" s="1"/>
  <c r="GD18" i="159" s="1"/>
  <c r="BH15" i="380"/>
  <c r="BI15" i="380" s="1"/>
  <c r="FG19" i="158" s="1"/>
  <c r="AU13" i="380"/>
  <c r="DB8" i="110" s="1"/>
  <c r="AU15" i="380"/>
  <c r="E12" i="380"/>
  <c r="AX12" i="380"/>
  <c r="GC33" i="159"/>
  <c r="CJ19" i="380"/>
  <c r="CK19" i="380" s="1"/>
  <c r="GD16" i="159" s="1"/>
  <c r="E19" i="380"/>
  <c r="BQ14" i="380"/>
  <c r="BR14" i="380" s="1"/>
  <c r="AX13" i="380"/>
  <c r="DE8" i="110" s="1"/>
  <c r="BN17" i="380"/>
  <c r="BO17" i="380" s="1"/>
  <c r="CG18" i="380"/>
  <c r="CH18" i="380" s="1"/>
  <c r="BX18" i="380"/>
  <c r="BY18" i="380" s="1"/>
  <c r="GB33" i="159"/>
  <c r="BH18" i="380"/>
  <c r="BI18" i="380" s="1"/>
  <c r="DB53" i="110"/>
  <c r="CG17" i="380"/>
  <c r="CH17" i="380" s="1"/>
  <c r="GC4" i="159" s="1"/>
  <c r="E18" i="380"/>
  <c r="CA18" i="380"/>
  <c r="CB18" i="380" s="1"/>
  <c r="CJ18" i="380"/>
  <c r="CK18" i="380" s="1"/>
  <c r="AW18" i="380"/>
  <c r="AU14" i="380"/>
  <c r="DB20" i="110" s="1"/>
  <c r="FZ33" i="159"/>
  <c r="IW33" i="159" s="1"/>
  <c r="BN13" i="380"/>
  <c r="BO13" i="380" s="1"/>
  <c r="FY23" i="110"/>
  <c r="EU23" i="110"/>
  <c r="EF23" i="110"/>
  <c r="FX23" i="110"/>
  <c r="FS23" i="110"/>
  <c r="ET23" i="110"/>
  <c r="EQ23" i="110"/>
  <c r="FD23" i="110"/>
  <c r="BX13" i="380"/>
  <c r="BY13" i="380" s="1"/>
  <c r="FZ8" i="159" s="1"/>
  <c r="GD26" i="159"/>
  <c r="DB25" i="110"/>
  <c r="DB28" i="110"/>
  <c r="DC25" i="110"/>
  <c r="DC28" i="110"/>
  <c r="GB26" i="159"/>
  <c r="GB18" i="159"/>
  <c r="DF25" i="110"/>
  <c r="DF28" i="110"/>
  <c r="GA26" i="159"/>
  <c r="GA18" i="159"/>
  <c r="DD25" i="110"/>
  <c r="DD28" i="110"/>
  <c r="FZ26" i="159"/>
  <c r="FZ18" i="159"/>
  <c r="DE25" i="110"/>
  <c r="DE28" i="110"/>
  <c r="AW14" i="380"/>
  <c r="DD20" i="110" s="1"/>
  <c r="E13" i="380"/>
  <c r="BE14" i="380"/>
  <c r="BF14" i="380" s="1"/>
  <c r="E14" i="380"/>
  <c r="BH17" i="380"/>
  <c r="BI17" i="380" s="1"/>
  <c r="CA17" i="380"/>
  <c r="CB17" i="380" s="1"/>
  <c r="GA4" i="159" s="1"/>
  <c r="AV17" i="380"/>
  <c r="DC6" i="110" s="1"/>
  <c r="AV13" i="380"/>
  <c r="DC8" i="110" s="1"/>
  <c r="CG15" i="380"/>
  <c r="CH15" i="380" s="1"/>
  <c r="BK17" i="380"/>
  <c r="BL17" i="380" s="1"/>
  <c r="CD17" i="380"/>
  <c r="CE17" i="380" s="1"/>
  <c r="GB4" i="159" s="1"/>
  <c r="AW17" i="380"/>
  <c r="DD6" i="110" s="1"/>
  <c r="E15" i="380"/>
  <c r="BH13" i="380"/>
  <c r="BI13" i="380" s="1"/>
  <c r="BX17" i="380"/>
  <c r="BY17" i="380" s="1"/>
  <c r="FZ4" i="159" s="1"/>
  <c r="E17" i="380"/>
  <c r="AU17" i="380"/>
  <c r="DB6" i="110" s="1"/>
  <c r="BE17" i="380"/>
  <c r="BF17" i="380" s="1"/>
  <c r="CJ17" i="380"/>
  <c r="CK17" i="380" s="1"/>
  <c r="GD4" i="159" s="1"/>
  <c r="AY17" i="380"/>
  <c r="DF6" i="110" s="1"/>
  <c r="BQ17" i="380"/>
  <c r="BR17" i="380" s="1"/>
  <c r="HE33" i="159"/>
  <c r="FI75" i="158"/>
  <c r="FI3" i="158"/>
  <c r="FJ75" i="158"/>
  <c r="FJ3" i="158"/>
  <c r="FH3" i="158"/>
  <c r="FH75" i="158"/>
  <c r="EY61" i="159"/>
  <c r="JQ4" i="110"/>
  <c r="JQ206" i="110"/>
  <c r="JP206" i="110"/>
  <c r="FW61" i="159"/>
  <c r="CD3" i="158"/>
  <c r="FE3" i="158"/>
  <c r="FX3" i="159"/>
  <c r="JP4" i="110"/>
  <c r="GC8" i="110"/>
  <c r="FY61" i="159"/>
  <c r="HA29" i="158"/>
  <c r="FU61" i="159"/>
  <c r="FY3" i="159"/>
  <c r="FU3" i="159"/>
  <c r="FW3" i="159"/>
  <c r="JM35" i="159"/>
  <c r="JB35" i="159"/>
  <c r="HJ35" i="159"/>
  <c r="GU35" i="159"/>
  <c r="HK35" i="159"/>
  <c r="IA35" i="159"/>
  <c r="IQ35" i="159"/>
  <c r="JG35" i="159"/>
  <c r="HZ35" i="159"/>
  <c r="GZ35" i="159"/>
  <c r="HP35" i="159"/>
  <c r="IF35" i="159"/>
  <c r="IV35" i="159"/>
  <c r="JL35" i="159"/>
  <c r="ID35" i="159"/>
  <c r="HA35" i="159"/>
  <c r="HQ35" i="159"/>
  <c r="IG35" i="159"/>
  <c r="IW35" i="159"/>
  <c r="C35" i="159"/>
  <c r="JF35" i="159"/>
  <c r="HV35" i="159"/>
  <c r="GY35" i="159"/>
  <c r="HO35" i="159"/>
  <c r="IE35" i="159"/>
  <c r="IU35" i="159"/>
  <c r="JK35" i="159"/>
  <c r="IP35" i="159"/>
  <c r="HD35" i="159"/>
  <c r="HT35" i="159"/>
  <c r="IJ35" i="159"/>
  <c r="IZ35" i="159"/>
  <c r="GT35" i="159"/>
  <c r="IL35" i="159"/>
  <c r="HE35" i="159"/>
  <c r="HU35" i="159"/>
  <c r="IK35" i="159"/>
  <c r="JA35" i="159"/>
  <c r="IT35" i="159"/>
  <c r="JJ35" i="159"/>
  <c r="IH35" i="159"/>
  <c r="HC35" i="159"/>
  <c r="HS35" i="159"/>
  <c r="II35" i="159"/>
  <c r="IY35" i="159"/>
  <c r="HF35" i="159"/>
  <c r="GR35" i="159"/>
  <c r="HH35" i="159"/>
  <c r="HX35" i="159"/>
  <c r="IN35" i="159"/>
  <c r="JD35" i="159"/>
  <c r="HB35" i="159"/>
  <c r="GS35" i="159"/>
  <c r="HI35" i="159"/>
  <c r="HY35" i="159"/>
  <c r="IO35" i="159"/>
  <c r="JE35" i="159"/>
  <c r="D35" i="159"/>
  <c r="IX35" i="159"/>
  <c r="GX35" i="159"/>
  <c r="GQ35" i="159"/>
  <c r="HG35" i="159"/>
  <c r="HW35" i="159"/>
  <c r="IM35" i="159"/>
  <c r="JC35" i="159"/>
  <c r="HN35" i="159"/>
  <c r="GV35" i="159"/>
  <c r="HL35" i="159"/>
  <c r="IB35" i="159"/>
  <c r="IR35" i="159"/>
  <c r="JH35" i="159"/>
  <c r="HR35" i="159"/>
  <c r="GW35" i="159"/>
  <c r="HM35" i="159"/>
  <c r="IC35" i="159"/>
  <c r="IS35" i="159"/>
  <c r="JI35" i="159"/>
  <c r="EZ3" i="159"/>
  <c r="FM3" i="159"/>
  <c r="FA3" i="158"/>
  <c r="AU11" i="285"/>
  <c r="BX11" i="285"/>
  <c r="BY11" i="285" s="1"/>
  <c r="AU12" i="285"/>
  <c r="JF20" i="110" s="1"/>
  <c r="AU15" i="285"/>
  <c r="JF49" i="110" s="1"/>
  <c r="BE15" i="285"/>
  <c r="BF15" i="285" s="1"/>
  <c r="BX15" i="285"/>
  <c r="BY15" i="285" s="1"/>
  <c r="BX12" i="285"/>
  <c r="BY12" i="285" s="1"/>
  <c r="FK12" i="159" s="1"/>
  <c r="E15" i="285"/>
  <c r="BN11" i="285"/>
  <c r="BO11" i="285" s="1"/>
  <c r="FD76" i="158" s="1"/>
  <c r="BH11" i="285"/>
  <c r="BI11" i="285" s="1"/>
  <c r="FB76" i="158" s="1"/>
  <c r="FL3" i="159"/>
  <c r="E11" i="285"/>
  <c r="BK12" i="285"/>
  <c r="BL12" i="285" s="1"/>
  <c r="FA76" i="158"/>
  <c r="E12" i="285"/>
  <c r="FO61" i="159"/>
  <c r="FO3" i="159"/>
  <c r="FN3" i="159"/>
  <c r="FN61" i="159"/>
  <c r="JH4" i="110"/>
  <c r="JH206" i="110"/>
  <c r="JJ4" i="110"/>
  <c r="JJ206" i="110"/>
  <c r="FC76" i="158"/>
  <c r="FC3" i="158"/>
  <c r="FB3" i="158"/>
  <c r="JG206" i="110"/>
  <c r="JG4" i="110"/>
  <c r="JI206" i="110"/>
  <c r="JI4" i="110"/>
  <c r="GC42" i="110"/>
  <c r="GB42" i="110"/>
  <c r="GB26" i="110"/>
  <c r="JE9" i="110"/>
  <c r="JE33" i="110"/>
  <c r="JD5" i="110"/>
  <c r="JC9" i="110"/>
  <c r="JC33" i="110"/>
  <c r="JA9" i="110"/>
  <c r="JA33" i="110"/>
  <c r="JD21" i="110"/>
  <c r="EW12" i="158"/>
  <c r="JB9" i="110"/>
  <c r="FG61" i="159"/>
  <c r="HT29" i="159"/>
  <c r="FH16" i="159"/>
  <c r="JM16" i="159" s="1"/>
  <c r="FH22" i="159"/>
  <c r="IW22" i="159" s="1"/>
  <c r="IV4" i="110"/>
  <c r="FF3" i="159"/>
  <c r="IZ206" i="110"/>
  <c r="F18" i="378"/>
  <c r="A18" i="378" s="1"/>
  <c r="JB5" i="110"/>
  <c r="JB11" i="110"/>
  <c r="JC47" i="110"/>
  <c r="EZ12" i="158"/>
  <c r="JA11" i="110"/>
  <c r="JC11" i="110"/>
  <c r="EY17" i="158"/>
  <c r="JE13" i="110"/>
  <c r="JC21" i="110"/>
  <c r="JE11" i="110"/>
  <c r="JB13" i="110"/>
  <c r="EX17" i="158"/>
  <c r="EZ17" i="158"/>
  <c r="EX12" i="158"/>
  <c r="F16" i="379"/>
  <c r="A16" i="379" s="1"/>
  <c r="JB47" i="110"/>
  <c r="EW17" i="158"/>
  <c r="GB46" i="110"/>
  <c r="GC46" i="110"/>
  <c r="F14" i="378"/>
  <c r="A14" i="378" s="1"/>
  <c r="F13" i="378"/>
  <c r="A13" i="378" s="1"/>
  <c r="FJ61" i="159"/>
  <c r="IV206" i="110"/>
  <c r="GX34" i="159"/>
  <c r="GC26" i="110"/>
  <c r="GB8" i="110"/>
  <c r="JB34" i="159"/>
  <c r="GB15" i="110"/>
  <c r="IL34" i="159"/>
  <c r="IQ34" i="159"/>
  <c r="IM34" i="159"/>
  <c r="JL34" i="159"/>
  <c r="HS34" i="159"/>
  <c r="GY34" i="159"/>
  <c r="IR34" i="159"/>
  <c r="HD34" i="159"/>
  <c r="JF34" i="159"/>
  <c r="HH34" i="159"/>
  <c r="IO34" i="159"/>
  <c r="IB34" i="159"/>
  <c r="JM34" i="159"/>
  <c r="HM34" i="159"/>
  <c r="HQ34" i="159"/>
  <c r="JK34" i="159"/>
  <c r="HU34" i="159"/>
  <c r="GC105" i="110"/>
  <c r="HX34" i="159"/>
  <c r="GB105" i="110"/>
  <c r="FT61" i="159"/>
  <c r="GQ34" i="159"/>
  <c r="JI34" i="159"/>
  <c r="GW34" i="159"/>
  <c r="HC34" i="159"/>
  <c r="JH34" i="159"/>
  <c r="IX34" i="159"/>
  <c r="JC34" i="159"/>
  <c r="HB34" i="159"/>
  <c r="IH34" i="159"/>
  <c r="HY34" i="159"/>
  <c r="IU34" i="159"/>
  <c r="HR34" i="159"/>
  <c r="D34" i="159"/>
  <c r="JJ34" i="159"/>
  <c r="HE34" i="159"/>
  <c r="IA34" i="159"/>
  <c r="HJ34" i="159"/>
  <c r="ID34" i="159"/>
  <c r="IP34" i="159"/>
  <c r="FT3" i="159"/>
  <c r="IG34" i="159"/>
  <c r="IN34" i="159"/>
  <c r="IS34" i="159"/>
  <c r="IY34" i="159"/>
  <c r="HZ34" i="159"/>
  <c r="HF34" i="159"/>
  <c r="HT34" i="159"/>
  <c r="HW34" i="159"/>
  <c r="JD34" i="159"/>
  <c r="HL34" i="159"/>
  <c r="HI34" i="159"/>
  <c r="IE34" i="159"/>
  <c r="IF34" i="159"/>
  <c r="HP34" i="159"/>
  <c r="JA34" i="159"/>
  <c r="C34" i="159"/>
  <c r="HK34" i="159"/>
  <c r="IJ34" i="159"/>
  <c r="GR34" i="159"/>
  <c r="HN34" i="159"/>
  <c r="HA34" i="159"/>
  <c r="GZ34" i="159"/>
  <c r="IC34" i="159"/>
  <c r="II34" i="159"/>
  <c r="GT34" i="159"/>
  <c r="HV34" i="159"/>
  <c r="IW34" i="159"/>
  <c r="HG34" i="159"/>
  <c r="IT34" i="159"/>
  <c r="JE34" i="159"/>
  <c r="GS34" i="159"/>
  <c r="HO34" i="159"/>
  <c r="IV34" i="159"/>
  <c r="GV34" i="159"/>
  <c r="IK34" i="159"/>
  <c r="JG34" i="159"/>
  <c r="GU34" i="159"/>
  <c r="IZ34" i="159"/>
  <c r="JN206" i="110"/>
  <c r="JT206" i="110"/>
  <c r="JN4" i="110"/>
  <c r="GC15" i="110"/>
  <c r="FP61" i="159"/>
  <c r="FP3" i="159"/>
  <c r="GB23" i="110"/>
  <c r="GC23" i="110"/>
  <c r="GB16" i="110"/>
  <c r="GC16" i="110"/>
  <c r="JR206" i="110"/>
  <c r="JR4" i="110"/>
  <c r="JT4" i="110"/>
  <c r="JM206" i="110"/>
  <c r="GB14" i="110"/>
  <c r="FR3" i="159"/>
  <c r="FR61" i="159"/>
  <c r="GC14" i="110"/>
  <c r="IW4" i="110"/>
  <c r="FG3" i="159"/>
  <c r="F17" i="378"/>
  <c r="A17" i="378" s="1"/>
  <c r="F15" i="378"/>
  <c r="A15" i="378" s="1"/>
  <c r="F11" i="379"/>
  <c r="A11" i="379" s="1"/>
  <c r="F15" i="379"/>
  <c r="A15" i="379" s="1"/>
  <c r="F14" i="379"/>
  <c r="A14" i="379" s="1"/>
  <c r="F12" i="379"/>
  <c r="A12" i="379" s="1"/>
  <c r="F13" i="379"/>
  <c r="F11" i="378"/>
  <c r="A11" i="378" s="1"/>
  <c r="GC24" i="110"/>
  <c r="IY4" i="110"/>
  <c r="GB6" i="110"/>
  <c r="FF61" i="159"/>
  <c r="F19" i="378"/>
  <c r="A19" i="378" s="1"/>
  <c r="FJ3" i="159"/>
  <c r="IX4" i="110"/>
  <c r="F16" i="378"/>
  <c r="A16" i="378" s="1"/>
  <c r="IZ4" i="110"/>
  <c r="FI3" i="159"/>
  <c r="FI61" i="159"/>
  <c r="F12" i="378"/>
  <c r="A12" i="378" s="1"/>
  <c r="IW206" i="110"/>
  <c r="IT206" i="110"/>
  <c r="EV3" i="159"/>
  <c r="IQ4" i="110"/>
  <c r="GC6" i="110"/>
  <c r="AU11" i="339"/>
  <c r="CW6" i="110" s="1"/>
  <c r="FB9" i="159"/>
  <c r="AV11" i="339"/>
  <c r="CX6" i="110" s="1"/>
  <c r="AW15" i="339"/>
  <c r="CY10" i="110" s="1"/>
  <c r="E15" i="339"/>
  <c r="FD3" i="159"/>
  <c r="AW16" i="339"/>
  <c r="CY9" i="110" s="1"/>
  <c r="E12" i="339"/>
  <c r="FC20" i="159"/>
  <c r="ES23" i="158"/>
  <c r="AV14" i="339"/>
  <c r="ER3" i="158"/>
  <c r="E14" i="339"/>
  <c r="AV16" i="339"/>
  <c r="CX9" i="110" s="1"/>
  <c r="AU14" i="339"/>
  <c r="E16" i="339"/>
  <c r="AU13" i="339"/>
  <c r="CW15" i="110" s="1"/>
  <c r="E11" i="339"/>
  <c r="AW13" i="339"/>
  <c r="CY15" i="110" s="1"/>
  <c r="FC9" i="159"/>
  <c r="AW11" i="339"/>
  <c r="CY6" i="110" s="1"/>
  <c r="E13" i="339"/>
  <c r="FB14" i="159"/>
  <c r="EQ23" i="158"/>
  <c r="FA20" i="159"/>
  <c r="FA3" i="159" s="1"/>
  <c r="FD60" i="159"/>
  <c r="DX24" i="110"/>
  <c r="FS24" i="110"/>
  <c r="FC24" i="110"/>
  <c r="EM24" i="110"/>
  <c r="DW24" i="110"/>
  <c r="DT24" i="110"/>
  <c r="EO24" i="110"/>
  <c r="FJ24" i="110"/>
  <c r="DZ24" i="110"/>
  <c r="EV24" i="110"/>
  <c r="FQ24" i="110"/>
  <c r="EB24" i="110"/>
  <c r="EW24" i="110"/>
  <c r="FR24" i="110"/>
  <c r="FI24" i="110"/>
  <c r="EH24" i="110"/>
  <c r="FO24" i="110"/>
  <c r="EY24" i="110"/>
  <c r="EI24" i="110"/>
  <c r="DS24" i="110"/>
  <c r="DY24" i="110"/>
  <c r="ET24" i="110"/>
  <c r="FP24" i="110"/>
  <c r="EF24" i="110"/>
  <c r="FA24" i="110"/>
  <c r="FV24" i="110"/>
  <c r="EG24" i="110"/>
  <c r="FB24" i="110"/>
  <c r="FW24" i="110"/>
  <c r="FG24" i="110"/>
  <c r="DN24" i="110"/>
  <c r="FE24" i="110"/>
  <c r="FZ24" i="110"/>
  <c r="FM24" i="110"/>
  <c r="FT24" i="110"/>
  <c r="FX24" i="110"/>
  <c r="EX24" i="110"/>
  <c r="EC24" i="110"/>
  <c r="FD24" i="110"/>
  <c r="DR24" i="110"/>
  <c r="D24" i="110"/>
  <c r="FK24" i="110"/>
  <c r="EU24" i="110"/>
  <c r="EE24" i="110"/>
  <c r="DO24" i="110"/>
  <c r="ED24" i="110"/>
  <c r="EZ24" i="110"/>
  <c r="FU24" i="110"/>
  <c r="DP24" i="110"/>
  <c r="EK24" i="110"/>
  <c r="FF24" i="110"/>
  <c r="DQ24" i="110"/>
  <c r="EL24" i="110"/>
  <c r="FH24" i="110"/>
  <c r="FY24" i="110"/>
  <c r="EN24" i="110"/>
  <c r="EQ24" i="110"/>
  <c r="EA24" i="110"/>
  <c r="EJ24" i="110"/>
  <c r="DU24" i="110"/>
  <c r="EP24" i="110"/>
  <c r="FL24" i="110"/>
  <c r="DV24" i="110"/>
  <c r="FN24" i="110"/>
  <c r="ES24" i="110"/>
  <c r="ER24" i="110"/>
  <c r="EU3" i="158"/>
  <c r="EU75" i="158"/>
  <c r="ET3" i="158"/>
  <c r="ET75" i="158"/>
  <c r="DA206" i="110"/>
  <c r="DA4" i="110"/>
  <c r="FE60" i="159"/>
  <c r="FE3" i="159"/>
  <c r="CZ206" i="110"/>
  <c r="CZ4" i="110"/>
  <c r="EY3" i="159"/>
  <c r="IS39" i="110"/>
  <c r="IS34" i="110"/>
  <c r="IU206" i="110"/>
  <c r="IR39" i="110"/>
  <c r="IR34" i="110"/>
  <c r="CU206" i="110"/>
  <c r="IQ206" i="110"/>
  <c r="IU4" i="110"/>
  <c r="EW61" i="159"/>
  <c r="EX61" i="159"/>
  <c r="EW3" i="159"/>
  <c r="GB40" i="110"/>
  <c r="IT4" i="110"/>
  <c r="EX3" i="159"/>
  <c r="F12" i="377"/>
  <c r="A12" i="377" s="1"/>
  <c r="GC40" i="110"/>
  <c r="GB7" i="110"/>
  <c r="GC7" i="110"/>
  <c r="EV61" i="159"/>
  <c r="EZ61" i="159"/>
  <c r="F13" i="377"/>
  <c r="A13" i="377" s="1"/>
  <c r="F15" i="377"/>
  <c r="A15" i="377" s="1"/>
  <c r="F14" i="377"/>
  <c r="F16" i="377"/>
  <c r="F11" i="377"/>
  <c r="A11" i="377" s="1"/>
  <c r="GC10" i="110"/>
  <c r="GB10" i="110"/>
  <c r="CT206" i="110"/>
  <c r="G25" i="357"/>
  <c r="A25" i="357" s="1"/>
  <c r="G24" i="357"/>
  <c r="A24" i="357" s="1"/>
  <c r="G23" i="357"/>
  <c r="A23" i="357" s="1"/>
  <c r="G19" i="357"/>
  <c r="G22" i="357"/>
  <c r="A22" i="357" s="1"/>
  <c r="G20" i="357"/>
  <c r="A20" i="357" s="1"/>
  <c r="G21" i="357"/>
  <c r="G18" i="357"/>
  <c r="A18" i="357" s="1"/>
  <c r="G16" i="357"/>
  <c r="A16" i="357" s="1"/>
  <c r="G17" i="357"/>
  <c r="A17" i="357" s="1"/>
  <c r="G11" i="357"/>
  <c r="A11" i="357" s="1"/>
  <c r="G15" i="357"/>
  <c r="A15" i="357" s="1"/>
  <c r="G14" i="357"/>
  <c r="G13" i="357"/>
  <c r="A13" i="357" s="1"/>
  <c r="G12" i="357"/>
  <c r="A12" i="357" s="1"/>
  <c r="G21" i="349"/>
  <c r="G26" i="349"/>
  <c r="G25" i="349"/>
  <c r="G28" i="349"/>
  <c r="H22" i="356"/>
  <c r="A22" i="356" s="1"/>
  <c r="H20" i="356"/>
  <c r="H21" i="356"/>
  <c r="A21" i="356" s="1"/>
  <c r="H16" i="356"/>
  <c r="H19" i="356"/>
  <c r="A19" i="356" s="1"/>
  <c r="H18" i="356"/>
  <c r="A18" i="356" s="1"/>
  <c r="H12" i="356"/>
  <c r="A12" i="356" s="1"/>
  <c r="H14" i="356"/>
  <c r="A14" i="356" s="1"/>
  <c r="H17" i="356"/>
  <c r="A17" i="356" s="1"/>
  <c r="H11" i="356"/>
  <c r="A11" i="356" s="1"/>
  <c r="H13" i="356"/>
  <c r="A13" i="356" s="1"/>
  <c r="H15" i="356"/>
  <c r="A15" i="356" s="1"/>
  <c r="A28" i="349"/>
  <c r="A26" i="349"/>
  <c r="A22" i="349"/>
  <c r="A24" i="349"/>
  <c r="A21" i="349"/>
  <c r="A23" i="349"/>
  <c r="G11" i="349"/>
  <c r="A11" i="349" s="1"/>
  <c r="G15" i="349"/>
  <c r="G16" i="349"/>
  <c r="G18" i="349"/>
  <c r="A18" i="349" s="1"/>
  <c r="G19" i="349"/>
  <c r="A19" i="349" s="1"/>
  <c r="G13" i="349"/>
  <c r="A17" i="349"/>
  <c r="A12" i="349"/>
  <c r="A15" i="349"/>
  <c r="A16" i="349"/>
  <c r="A13" i="349"/>
  <c r="G11" i="350"/>
  <c r="A11" i="350" s="1"/>
  <c r="G14" i="350"/>
  <c r="G13" i="350"/>
  <c r="A13" i="350" s="1"/>
  <c r="G12" i="350"/>
  <c r="G12" i="351"/>
  <c r="A12" i="351" s="1"/>
  <c r="G11" i="351"/>
  <c r="A11" i="351" s="1"/>
  <c r="G15" i="351"/>
  <c r="A15" i="351" s="1"/>
  <c r="G14" i="351"/>
  <c r="A14" i="351" s="1"/>
  <c r="G17" i="351"/>
  <c r="A17" i="351" s="1"/>
  <c r="G16" i="351"/>
  <c r="A16" i="351" s="1"/>
  <c r="G13" i="351"/>
  <c r="A13" i="351" s="1"/>
  <c r="BH15" i="376"/>
  <c r="BI15" i="376" s="1"/>
  <c r="ER6" i="159"/>
  <c r="BH16" i="376"/>
  <c r="BI16" i="376" s="1"/>
  <c r="BH12" i="376"/>
  <c r="BI12" i="376" s="1"/>
  <c r="E11" i="376"/>
  <c r="AV14" i="376"/>
  <c r="CS20" i="110" s="1"/>
  <c r="E14" i="376"/>
  <c r="BE16" i="376"/>
  <c r="BF16" i="376" s="1"/>
  <c r="ER12" i="159"/>
  <c r="EL3" i="158"/>
  <c r="BH13" i="376"/>
  <c r="BI13" i="376" s="1"/>
  <c r="AV13" i="376"/>
  <c r="CS6" i="110" s="1"/>
  <c r="AU12" i="376"/>
  <c r="CR7" i="110" s="1"/>
  <c r="AU16" i="376"/>
  <c r="CR38" i="110" s="1"/>
  <c r="DO38" i="110" s="1"/>
  <c r="EQ6" i="159"/>
  <c r="AU15" i="376"/>
  <c r="CR10" i="110" s="1"/>
  <c r="E12" i="376"/>
  <c r="E15" i="376"/>
  <c r="BE15" i="376"/>
  <c r="BF15" i="376" s="1"/>
  <c r="E16" i="376"/>
  <c r="BE14" i="376"/>
  <c r="BF14" i="376" s="1"/>
  <c r="EQ12" i="159"/>
  <c r="AU14" i="376"/>
  <c r="CR20" i="110" s="1"/>
  <c r="CT4" i="110"/>
  <c r="CU4" i="110"/>
  <c r="E13" i="376"/>
  <c r="ES60" i="159"/>
  <c r="ES3" i="159"/>
  <c r="EO3" i="158"/>
  <c r="EO75" i="158"/>
  <c r="EM3" i="158"/>
  <c r="EM75" i="158"/>
  <c r="EP75" i="158"/>
  <c r="EP3" i="158"/>
  <c r="EN3" i="158"/>
  <c r="EN75" i="158"/>
  <c r="ET3" i="159"/>
  <c r="ET60" i="159"/>
  <c r="CV4" i="110"/>
  <c r="CV206" i="110"/>
  <c r="EU3" i="159"/>
  <c r="EU60" i="159"/>
  <c r="BX12" i="274"/>
  <c r="BY12" i="274" s="1"/>
  <c r="EL13" i="159" s="1"/>
  <c r="CD15" i="274"/>
  <c r="CE15" i="274" s="1"/>
  <c r="EN7" i="159" s="1"/>
  <c r="AV12" i="274"/>
  <c r="CN5" i="110" s="1"/>
  <c r="AU13" i="274"/>
  <c r="CM9" i="110" s="1"/>
  <c r="AU14" i="274"/>
  <c r="CM7" i="110" s="1"/>
  <c r="AV16" i="274"/>
  <c r="CN20" i="110" s="1"/>
  <c r="E14" i="274"/>
  <c r="EI3" i="158"/>
  <c r="E12" i="274"/>
  <c r="CD12" i="274"/>
  <c r="CE12" i="274" s="1"/>
  <c r="EN13" i="159" s="1"/>
  <c r="EN3" i="159" s="1"/>
  <c r="CA11" i="274"/>
  <c r="CB11" i="274" s="1"/>
  <c r="EM15" i="159" s="1"/>
  <c r="EM60" i="159" s="1"/>
  <c r="AV14" i="274"/>
  <c r="CN7" i="110" s="1"/>
  <c r="AV11" i="274"/>
  <c r="CN11" i="110" s="1"/>
  <c r="CA13" i="274"/>
  <c r="CB13" i="274" s="1"/>
  <c r="CG11" i="274"/>
  <c r="CH11" i="274" s="1"/>
  <c r="EO15" i="159" s="1"/>
  <c r="EO60" i="159" s="1"/>
  <c r="BX16" i="274"/>
  <c r="BY16" i="274" s="1"/>
  <c r="EL12" i="159" s="1"/>
  <c r="E15" i="274"/>
  <c r="EG12" i="158"/>
  <c r="EG3" i="158" s="1"/>
  <c r="E13" i="274"/>
  <c r="AW13" i="274"/>
  <c r="CO9" i="110" s="1"/>
  <c r="EK12" i="158"/>
  <c r="EK75" i="158" s="1"/>
  <c r="AW16" i="274"/>
  <c r="CO20" i="110" s="1"/>
  <c r="AU11" i="274"/>
  <c r="CM11" i="110" s="1"/>
  <c r="EJ12" i="158"/>
  <c r="EJ3" i="158" s="1"/>
  <c r="E16" i="274"/>
  <c r="AY11" i="274"/>
  <c r="CQ11" i="110" s="1"/>
  <c r="E11" i="274"/>
  <c r="EB14" i="110"/>
  <c r="FH14" i="110"/>
  <c r="FU14" i="110"/>
  <c r="FE14" i="110"/>
  <c r="EO14" i="110"/>
  <c r="DY14" i="110"/>
  <c r="FW14" i="110"/>
  <c r="FG14" i="110"/>
  <c r="EQ14" i="110"/>
  <c r="EA14" i="110"/>
  <c r="DN14" i="110"/>
  <c r="ET14" i="110"/>
  <c r="FZ14" i="110"/>
  <c r="EF14" i="110"/>
  <c r="FL14" i="110"/>
  <c r="DR14" i="110"/>
  <c r="EX14" i="110"/>
  <c r="EJ14" i="110"/>
  <c r="FP14" i="110"/>
  <c r="FQ14" i="110"/>
  <c r="FA14" i="110"/>
  <c r="EK14" i="110"/>
  <c r="DU14" i="110"/>
  <c r="FS14" i="110"/>
  <c r="FC14" i="110"/>
  <c r="EM14" i="110"/>
  <c r="DW14" i="110"/>
  <c r="DV14" i="110"/>
  <c r="FB14" i="110"/>
  <c r="EN14" i="110"/>
  <c r="FT14" i="110"/>
  <c r="DZ14" i="110"/>
  <c r="FF14" i="110"/>
  <c r="ER14" i="110"/>
  <c r="FM14" i="110"/>
  <c r="EW14" i="110"/>
  <c r="EG14" i="110"/>
  <c r="DQ14" i="110"/>
  <c r="FO14" i="110"/>
  <c r="EY14" i="110"/>
  <c r="EI14" i="110"/>
  <c r="DS14" i="110"/>
  <c r="ED14" i="110"/>
  <c r="FJ14" i="110"/>
  <c r="DP14" i="110"/>
  <c r="EV14" i="110"/>
  <c r="EH14" i="110"/>
  <c r="FN14" i="110"/>
  <c r="FX14" i="110"/>
  <c r="DT14" i="110"/>
  <c r="EZ14" i="110"/>
  <c r="FY14" i="110"/>
  <c r="FI14" i="110"/>
  <c r="ES14" i="110"/>
  <c r="EC14" i="110"/>
  <c r="D14" i="110"/>
  <c r="FK14" i="110"/>
  <c r="EU14" i="110"/>
  <c r="EE14" i="110"/>
  <c r="DO14" i="110"/>
  <c r="EL14" i="110"/>
  <c r="FR14" i="110"/>
  <c r="DX14" i="110"/>
  <c r="FD14" i="110"/>
  <c r="EP14" i="110"/>
  <c r="FV14" i="110"/>
  <c r="AX16" i="274"/>
  <c r="CP20" i="110" s="1"/>
  <c r="CP206" i="110" s="1"/>
  <c r="CJ16" i="274"/>
  <c r="CK16" i="274" s="1"/>
  <c r="EP12" i="159" s="1"/>
  <c r="EP60" i="159" s="1"/>
  <c r="EI75" i="158"/>
  <c r="EH75" i="158"/>
  <c r="EH3" i="158"/>
  <c r="BH13" i="363"/>
  <c r="BI13" i="363" s="1"/>
  <c r="BX13" i="320"/>
  <c r="BY13" i="320" s="1"/>
  <c r="CN20" i="159" s="1"/>
  <c r="AV12" i="371"/>
  <c r="CD71" i="110" s="1"/>
  <c r="CG11" i="258"/>
  <c r="CH11" i="258" s="1"/>
  <c r="BW6" i="159" s="1"/>
  <c r="BE16" i="268"/>
  <c r="BF16" i="268" s="1"/>
  <c r="AX15" i="320"/>
  <c r="BL62" i="110" s="1"/>
  <c r="BE11" i="324"/>
  <c r="BF11" i="324" s="1"/>
  <c r="AU13" i="324"/>
  <c r="BS71" i="110" s="1"/>
  <c r="E12" i="268"/>
  <c r="BE11" i="268"/>
  <c r="BF11" i="268" s="1"/>
  <c r="AU13" i="327"/>
  <c r="HR5" i="110" s="1"/>
  <c r="BX11" i="268"/>
  <c r="BY11" i="268" s="1"/>
  <c r="L30" i="159" s="1"/>
  <c r="CG13" i="258"/>
  <c r="CH13" i="258" s="1"/>
  <c r="BW27" i="159" s="1"/>
  <c r="CA13" i="320"/>
  <c r="CB13" i="320" s="1"/>
  <c r="CO20" i="159" s="1"/>
  <c r="AU12" i="258"/>
  <c r="AY132" i="110" s="1"/>
  <c r="AY4" i="110" s="1"/>
  <c r="AU12" i="371"/>
  <c r="CC71" i="110" s="1"/>
  <c r="AV12" i="265"/>
  <c r="BE53" i="110" s="1"/>
  <c r="E11" i="268"/>
  <c r="AU12" i="268"/>
  <c r="P20" i="110" s="1"/>
  <c r="BN11" i="258"/>
  <c r="BO11" i="258" s="1"/>
  <c r="AX16" i="251"/>
  <c r="AW89" i="110" s="1"/>
  <c r="AU14" i="265"/>
  <c r="BD149" i="110" s="1"/>
  <c r="CA12" i="371"/>
  <c r="CB12" i="371" s="1"/>
  <c r="CG76" i="158"/>
  <c r="AX14" i="258"/>
  <c r="BB91" i="110" s="1"/>
  <c r="CG11" i="320"/>
  <c r="CH11" i="320" s="1"/>
  <c r="CQ13" i="159" s="1"/>
  <c r="E15" i="320"/>
  <c r="E13" i="327"/>
  <c r="BX14" i="268"/>
  <c r="BY14" i="268" s="1"/>
  <c r="L4" i="159" s="1"/>
  <c r="BX15" i="268"/>
  <c r="BY15" i="268" s="1"/>
  <c r="L19" i="159" s="1"/>
  <c r="BX13" i="258"/>
  <c r="BY13" i="258" s="1"/>
  <c r="BT27" i="159" s="1"/>
  <c r="BH11" i="320"/>
  <c r="BI11" i="320" s="1"/>
  <c r="CD76" i="158"/>
  <c r="BH13" i="258"/>
  <c r="BI13" i="258" s="1"/>
  <c r="AW13" i="265"/>
  <c r="BF73" i="110" s="1"/>
  <c r="E13" i="320"/>
  <c r="BE13" i="327"/>
  <c r="BF13" i="327" s="1"/>
  <c r="BR3" i="158"/>
  <c r="BR75" i="158"/>
  <c r="BE11" i="327"/>
  <c r="BF11" i="327" s="1"/>
  <c r="BX11" i="327"/>
  <c r="BY11" i="327" s="1"/>
  <c r="CS4" i="159" s="1"/>
  <c r="BE17" i="327"/>
  <c r="BF17" i="327" s="1"/>
  <c r="BX17" i="327"/>
  <c r="BY17" i="327" s="1"/>
  <c r="IX29" i="159"/>
  <c r="IM29" i="159"/>
  <c r="IB29" i="159"/>
  <c r="HQ29" i="159"/>
  <c r="IL29" i="159"/>
  <c r="IA29" i="159"/>
  <c r="HP29" i="159"/>
  <c r="HE29" i="159"/>
  <c r="D29" i="159"/>
  <c r="II29" i="159"/>
  <c r="HM29" i="159"/>
  <c r="JF29" i="159"/>
  <c r="IJ29" i="159"/>
  <c r="GX29" i="159"/>
  <c r="IY29" i="159"/>
  <c r="IC29" i="159"/>
  <c r="JK29" i="159"/>
  <c r="IE29" i="159"/>
  <c r="DW3" i="158"/>
  <c r="DW75" i="158"/>
  <c r="HC206" i="110"/>
  <c r="GB145" i="110"/>
  <c r="GC145" i="110"/>
  <c r="HC4" i="110"/>
  <c r="H12" i="159"/>
  <c r="H24" i="159"/>
  <c r="G12" i="159"/>
  <c r="G24" i="159"/>
  <c r="P145" i="110"/>
  <c r="P76" i="110"/>
  <c r="I12" i="159"/>
  <c r="I24" i="159"/>
  <c r="CG12" i="258"/>
  <c r="CH12" i="258" s="1"/>
  <c r="BW4" i="159" s="1"/>
  <c r="BN13" i="258"/>
  <c r="BO13" i="258" s="1"/>
  <c r="CG14" i="258"/>
  <c r="CH14" i="258" s="1"/>
  <c r="HN4" i="110"/>
  <c r="HN206" i="110"/>
  <c r="CA11" i="320"/>
  <c r="CB11" i="320" s="1"/>
  <c r="CO13" i="159" s="1"/>
  <c r="AW11" i="320"/>
  <c r="BK53" i="110" s="1"/>
  <c r="BK206" i="110" s="1"/>
  <c r="AV14" i="320"/>
  <c r="BJ5" i="110" s="1"/>
  <c r="BH13" i="320"/>
  <c r="BI13" i="320" s="1"/>
  <c r="CJ23" i="158" s="1"/>
  <c r="AU13" i="320"/>
  <c r="BI173" i="110" s="1"/>
  <c r="EO173" i="110" s="1"/>
  <c r="E16" i="327"/>
  <c r="BX16" i="327"/>
  <c r="BY16" i="327" s="1"/>
  <c r="AU14" i="327"/>
  <c r="HR156" i="110" s="1"/>
  <c r="GB156" i="110" s="1"/>
  <c r="BX14" i="327"/>
  <c r="BY14" i="327" s="1"/>
  <c r="CS54" i="159" s="1"/>
  <c r="HB29" i="159"/>
  <c r="GQ29" i="159"/>
  <c r="JC29" i="159"/>
  <c r="IR29" i="159"/>
  <c r="IG29" i="159"/>
  <c r="C29" i="159"/>
  <c r="JB29" i="159"/>
  <c r="IQ29" i="159"/>
  <c r="IF29" i="159"/>
  <c r="HU29" i="159"/>
  <c r="HN29" i="159"/>
  <c r="GR29" i="159"/>
  <c r="IS29" i="159"/>
  <c r="HO29" i="159"/>
  <c r="GS29" i="159"/>
  <c r="ID29" i="159"/>
  <c r="HH29" i="159"/>
  <c r="JI29" i="159"/>
  <c r="IO29" i="159"/>
  <c r="GY29" i="159"/>
  <c r="JM29" i="159"/>
  <c r="GB36" i="110"/>
  <c r="GC36" i="110"/>
  <c r="E11" i="371"/>
  <c r="DZ75" i="158"/>
  <c r="DZ3" i="158"/>
  <c r="DX3" i="158"/>
  <c r="DX75" i="158"/>
  <c r="HP4" i="110"/>
  <c r="K12" i="159"/>
  <c r="K24" i="159"/>
  <c r="J12" i="159"/>
  <c r="J24" i="159"/>
  <c r="BQ75" i="158"/>
  <c r="BQ3" i="158"/>
  <c r="BE12" i="320"/>
  <c r="BF12" i="320" s="1"/>
  <c r="HE4" i="110"/>
  <c r="HE206" i="110"/>
  <c r="E11" i="258"/>
  <c r="CA11" i="258"/>
  <c r="CB11" i="258" s="1"/>
  <c r="BU6" i="159" s="1"/>
  <c r="AU15" i="327"/>
  <c r="HR149" i="110" s="1"/>
  <c r="GB149" i="110" s="1"/>
  <c r="BX15" i="327"/>
  <c r="BY15" i="327" s="1"/>
  <c r="CS14" i="159" s="1"/>
  <c r="AX11" i="324"/>
  <c r="BV63" i="110" s="1"/>
  <c r="HR29" i="159"/>
  <c r="HG29" i="159"/>
  <c r="GV29" i="159"/>
  <c r="JH29" i="159"/>
  <c r="IW29" i="159"/>
  <c r="HF29" i="159"/>
  <c r="GU29" i="159"/>
  <c r="JG29" i="159"/>
  <c r="IV29" i="159"/>
  <c r="IK29" i="159"/>
  <c r="IT29" i="159"/>
  <c r="HX29" i="159"/>
  <c r="GT29" i="159"/>
  <c r="IU29" i="159"/>
  <c r="HY29" i="159"/>
  <c r="JJ29" i="159"/>
  <c r="IN29" i="159"/>
  <c r="GB90" i="110"/>
  <c r="IP29" i="159"/>
  <c r="IZ29" i="159"/>
  <c r="HI29" i="159"/>
  <c r="CA11" i="371"/>
  <c r="CB11" i="371" s="1"/>
  <c r="AU13" i="371"/>
  <c r="CC50" i="110" s="1"/>
  <c r="CJ3" i="159"/>
  <c r="CJ61" i="159"/>
  <c r="BS3" i="158"/>
  <c r="BS75" i="158"/>
  <c r="BX12" i="320"/>
  <c r="BY12" i="320" s="1"/>
  <c r="CN4" i="159" s="1"/>
  <c r="BE13" i="258"/>
  <c r="BF13" i="258" s="1"/>
  <c r="BE12" i="327"/>
  <c r="BF12" i="327" s="1"/>
  <c r="BX12" i="327"/>
  <c r="BY12" i="327" s="1"/>
  <c r="CS19" i="159" s="1"/>
  <c r="DU5" i="159"/>
  <c r="JB5" i="159" s="1"/>
  <c r="IH29" i="159"/>
  <c r="HW29" i="159"/>
  <c r="HL29" i="159"/>
  <c r="HA29" i="159"/>
  <c r="HV29" i="159"/>
  <c r="HK29" i="159"/>
  <c r="GZ29" i="159"/>
  <c r="JL29" i="159"/>
  <c r="JA29" i="159"/>
  <c r="HC29" i="159"/>
  <c r="JD29" i="159"/>
  <c r="HZ29" i="159"/>
  <c r="HD29" i="159"/>
  <c r="JE29" i="159"/>
  <c r="HS29" i="159"/>
  <c r="GW29" i="159"/>
  <c r="HJ29" i="159"/>
  <c r="BX13" i="371"/>
  <c r="BY13" i="371" s="1"/>
  <c r="AU16" i="374"/>
  <c r="CH132" i="110" s="1"/>
  <c r="BH15" i="374"/>
  <c r="BI15" i="374" s="1"/>
  <c r="E12" i="374"/>
  <c r="AV13" i="374"/>
  <c r="CI166" i="110" s="1"/>
  <c r="BK15" i="374"/>
  <c r="BL15" i="374" s="1"/>
  <c r="AW19" i="374"/>
  <c r="CJ149" i="110" s="1"/>
  <c r="EI54" i="159"/>
  <c r="BH13" i="374"/>
  <c r="BI13" i="374" s="1"/>
  <c r="AV18" i="374"/>
  <c r="CI156" i="110" s="1"/>
  <c r="AU14" i="374"/>
  <c r="CH139" i="110" s="1"/>
  <c r="EG10" i="159"/>
  <c r="HF10" i="159" s="1"/>
  <c r="AW15" i="374"/>
  <c r="CJ73" i="110" s="1"/>
  <c r="BH17" i="374"/>
  <c r="BI17" i="374" s="1"/>
  <c r="AU12" i="374"/>
  <c r="CH44" i="110" s="1"/>
  <c r="BK14" i="374"/>
  <c r="BL14" i="374" s="1"/>
  <c r="EI14" i="159"/>
  <c r="AV14" i="374"/>
  <c r="CI139" i="110" s="1"/>
  <c r="EH10" i="159"/>
  <c r="BE15" i="374"/>
  <c r="BF15" i="374" s="1"/>
  <c r="EG6" i="159"/>
  <c r="AU19" i="374"/>
  <c r="CH149" i="110" s="1"/>
  <c r="BE19" i="374"/>
  <c r="BF19" i="374" s="1"/>
  <c r="AW14" i="374"/>
  <c r="CJ139" i="110" s="1"/>
  <c r="AW18" i="374"/>
  <c r="CJ156" i="110" s="1"/>
  <c r="E14" i="374"/>
  <c r="BH19" i="374"/>
  <c r="BI19" i="374" s="1"/>
  <c r="AV12" i="374"/>
  <c r="CI44" i="110" s="1"/>
  <c r="EH9" i="159"/>
  <c r="BE13" i="374"/>
  <c r="BF13" i="374" s="1"/>
  <c r="AU17" i="374"/>
  <c r="CH39" i="110" s="1"/>
  <c r="BE17" i="374"/>
  <c r="BF17" i="374" s="1"/>
  <c r="EI12" i="159"/>
  <c r="E13" i="374"/>
  <c r="BK13" i="374"/>
  <c r="BL13" i="374" s="1"/>
  <c r="E18" i="374"/>
  <c r="BK17" i="374"/>
  <c r="BL17" i="374" s="1"/>
  <c r="AW13" i="374"/>
  <c r="CJ166" i="110" s="1"/>
  <c r="E19" i="374"/>
  <c r="E17" i="374"/>
  <c r="BH18" i="374"/>
  <c r="BI18" i="374" s="1"/>
  <c r="E15" i="374"/>
  <c r="AU13" i="374"/>
  <c r="CH166" i="110" s="1"/>
  <c r="AU18" i="374"/>
  <c r="CH156" i="110" s="1"/>
  <c r="BE18" i="374"/>
  <c r="BF18" i="374" s="1"/>
  <c r="BK11" i="374"/>
  <c r="BL11" i="374" s="1"/>
  <c r="ED12" i="158" s="1"/>
  <c r="AW11" i="374"/>
  <c r="CJ141" i="110" s="1"/>
  <c r="EI15" i="159"/>
  <c r="AV11" i="374"/>
  <c r="CI141" i="110" s="1"/>
  <c r="EH15" i="159"/>
  <c r="BH11" i="374"/>
  <c r="BI11" i="374" s="1"/>
  <c r="EC12" i="158" s="1"/>
  <c r="BK12" i="374"/>
  <c r="BL12" i="374" s="1"/>
  <c r="EI9" i="159"/>
  <c r="AW12" i="374"/>
  <c r="CJ44" i="110" s="1"/>
  <c r="EK15" i="159"/>
  <c r="BQ11" i="374"/>
  <c r="BR11" i="374" s="1"/>
  <c r="EF12" i="158" s="1"/>
  <c r="AY11" i="374"/>
  <c r="CL141" i="110" s="1"/>
  <c r="EI4" i="159"/>
  <c r="BK16" i="374"/>
  <c r="BL16" i="374" s="1"/>
  <c r="AW16" i="374"/>
  <c r="CJ132" i="110" s="1"/>
  <c r="AU11" i="374"/>
  <c r="CH141" i="110" s="1"/>
  <c r="E11" i="374"/>
  <c r="EG15" i="159"/>
  <c r="BE11" i="374"/>
  <c r="BF11" i="374" s="1"/>
  <c r="EB12" i="158" s="1"/>
  <c r="EJ15" i="159"/>
  <c r="BN11" i="374"/>
  <c r="BO11" i="374" s="1"/>
  <c r="EE12" i="158" s="1"/>
  <c r="AX11" i="374"/>
  <c r="CK141" i="110" s="1"/>
  <c r="EH4" i="159"/>
  <c r="AV16" i="374"/>
  <c r="CI132" i="110" s="1"/>
  <c r="BH16" i="374"/>
  <c r="BI16" i="374" s="1"/>
  <c r="E16" i="374"/>
  <c r="BN16" i="374"/>
  <c r="BO16" i="374" s="1"/>
  <c r="AX16" i="374"/>
  <c r="CK132" i="110" s="1"/>
  <c r="EJ4" i="159"/>
  <c r="EK4" i="159"/>
  <c r="EK3" i="159" s="1"/>
  <c r="BQ16" i="374"/>
  <c r="BR16" i="374" s="1"/>
  <c r="AY16" i="374"/>
  <c r="CL132" i="110" s="1"/>
  <c r="CL4" i="110" s="1"/>
  <c r="GB142" i="110"/>
  <c r="GB139" i="110"/>
  <c r="E99" i="110"/>
  <c r="GB65" i="110"/>
  <c r="GB141" i="110"/>
  <c r="GB157" i="110"/>
  <c r="GB116" i="110"/>
  <c r="GB71" i="110"/>
  <c r="GB169" i="110"/>
  <c r="GB39" i="110"/>
  <c r="GB129" i="110"/>
  <c r="GB133" i="110"/>
  <c r="GB44" i="110"/>
  <c r="GB89" i="110"/>
  <c r="GB50" i="110"/>
  <c r="GB143" i="110"/>
  <c r="GB53" i="110"/>
  <c r="E13" i="371"/>
  <c r="AV13" i="371"/>
  <c r="CD50" i="110" s="1"/>
  <c r="BK13" i="371"/>
  <c r="BL13" i="371" s="1"/>
  <c r="DY3" i="158" s="1"/>
  <c r="AW13" i="371"/>
  <c r="CE50" i="110" s="1"/>
  <c r="CD12" i="371"/>
  <c r="CE12" i="371" s="1"/>
  <c r="AW12" i="371"/>
  <c r="CE71" i="110" s="1"/>
  <c r="CA13" i="371"/>
  <c r="CB13" i="371" s="1"/>
  <c r="AX13" i="371"/>
  <c r="CF50" i="110" s="1"/>
  <c r="CF206" i="110" s="1"/>
  <c r="AY12" i="371"/>
  <c r="CG71" i="110" s="1"/>
  <c r="BQ12" i="371"/>
  <c r="BR12" i="371" s="1"/>
  <c r="CJ12" i="371"/>
  <c r="CK12" i="371" s="1"/>
  <c r="E12" i="371"/>
  <c r="F13" i="370"/>
  <c r="A13" i="370" s="1"/>
  <c r="DX3" i="159"/>
  <c r="IB91" i="110"/>
  <c r="IB206" i="110" s="1"/>
  <c r="IE91" i="110"/>
  <c r="IE4" i="110" s="1"/>
  <c r="IC91" i="110"/>
  <c r="IC4" i="110" s="1"/>
  <c r="DO76" i="158"/>
  <c r="DN3" i="158"/>
  <c r="DM3" i="158"/>
  <c r="GC142" i="110"/>
  <c r="DY61" i="159"/>
  <c r="DX61" i="159"/>
  <c r="DN76" i="158"/>
  <c r="II82" i="110"/>
  <c r="GB82" i="110" s="1"/>
  <c r="II173" i="110"/>
  <c r="GB173" i="110" s="1"/>
  <c r="F21" i="335"/>
  <c r="A21" i="335" s="1"/>
  <c r="F12" i="370"/>
  <c r="A12" i="370" s="1"/>
  <c r="F11" i="370"/>
  <c r="A11" i="370" s="1"/>
  <c r="GC90" i="110"/>
  <c r="F19" i="335"/>
  <c r="A19" i="335" s="1"/>
  <c r="DV61" i="159"/>
  <c r="DV3" i="159"/>
  <c r="DT61" i="159"/>
  <c r="IG206" i="110"/>
  <c r="DR61" i="159"/>
  <c r="F15" i="335"/>
  <c r="A15" i="335" s="1"/>
  <c r="DT3" i="159"/>
  <c r="IK206" i="110"/>
  <c r="IP4" i="110"/>
  <c r="IO206" i="110"/>
  <c r="DS3" i="159"/>
  <c r="IJ206" i="110"/>
  <c r="DS61" i="159"/>
  <c r="IH4" i="110"/>
  <c r="F13" i="330"/>
  <c r="A13" i="330" s="1"/>
  <c r="F16" i="330"/>
  <c r="A16" i="330" s="1"/>
  <c r="IF206" i="110"/>
  <c r="F12" i="330"/>
  <c r="A12" i="330" s="1"/>
  <c r="F14" i="330"/>
  <c r="A14" i="330" s="1"/>
  <c r="F17" i="335"/>
  <c r="A17" i="335" s="1"/>
  <c r="F16" i="335"/>
  <c r="A16" i="335" s="1"/>
  <c r="IG4" i="110"/>
  <c r="F12" i="335"/>
  <c r="A12" i="335" s="1"/>
  <c r="F14" i="335"/>
  <c r="A14" i="335" s="1"/>
  <c r="IH206" i="110"/>
  <c r="F13" i="335"/>
  <c r="A13" i="335" s="1"/>
  <c r="DR3" i="159"/>
  <c r="F18" i="335"/>
  <c r="A18" i="335" s="1"/>
  <c r="F20" i="335"/>
  <c r="A20" i="335" s="1"/>
  <c r="F11" i="335"/>
  <c r="A11" i="335" s="1"/>
  <c r="IJ4" i="110"/>
  <c r="IF4" i="110"/>
  <c r="GC107" i="110"/>
  <c r="ID206" i="110"/>
  <c r="IK4" i="110"/>
  <c r="BX13" i="367"/>
  <c r="BY13" i="367" s="1"/>
  <c r="DM14" i="159" s="1"/>
  <c r="CD11" i="367"/>
  <c r="CE11" i="367" s="1"/>
  <c r="DO8" i="159" s="1"/>
  <c r="CD13" i="367"/>
  <c r="CE13" i="367" s="1"/>
  <c r="DO14" i="159" s="1"/>
  <c r="BK13" i="367"/>
  <c r="BL13" i="367" s="1"/>
  <c r="AV11" i="367"/>
  <c r="BY5" i="110" s="1"/>
  <c r="AU13" i="367"/>
  <c r="BX149" i="110" s="1"/>
  <c r="CA11" i="367"/>
  <c r="CB11" i="367" s="1"/>
  <c r="DN8" i="159" s="1"/>
  <c r="DN3" i="159" s="1"/>
  <c r="CD14" i="367"/>
  <c r="CE14" i="367" s="1"/>
  <c r="BH13" i="367"/>
  <c r="BI13" i="367" s="1"/>
  <c r="AV13" i="367"/>
  <c r="BY149" i="110" s="1"/>
  <c r="CA14" i="367"/>
  <c r="CB14" i="367" s="1"/>
  <c r="BH14" i="367"/>
  <c r="BI14" i="367" s="1"/>
  <c r="DI75" i="158" s="1"/>
  <c r="BX14" i="367"/>
  <c r="BY14" i="367" s="1"/>
  <c r="AW14" i="367"/>
  <c r="BZ71" i="110" s="1"/>
  <c r="E13" i="367"/>
  <c r="BE16" i="367"/>
  <c r="BF16" i="367" s="1"/>
  <c r="BE14" i="367"/>
  <c r="BF14" i="367" s="1"/>
  <c r="DH3" i="158" s="1"/>
  <c r="E14" i="367"/>
  <c r="AX11" i="367"/>
  <c r="CA5" i="110" s="1"/>
  <c r="AU16" i="367"/>
  <c r="BX39" i="110" s="1"/>
  <c r="CJ16" i="367"/>
  <c r="CK16" i="367" s="1"/>
  <c r="DQ12" i="159" s="1"/>
  <c r="AW11" i="367"/>
  <c r="BZ5" i="110" s="1"/>
  <c r="AW12" i="367"/>
  <c r="BZ132" i="110" s="1"/>
  <c r="CG16" i="367"/>
  <c r="CH16" i="367" s="1"/>
  <c r="DP12" i="159" s="1"/>
  <c r="BH12" i="367"/>
  <c r="BI12" i="367" s="1"/>
  <c r="CJ12" i="367"/>
  <c r="CK12" i="367" s="1"/>
  <c r="DQ4" i="159" s="1"/>
  <c r="CD12" i="367"/>
  <c r="CE12" i="367" s="1"/>
  <c r="DO4" i="159" s="1"/>
  <c r="CG11" i="367"/>
  <c r="CH11" i="367" s="1"/>
  <c r="DP8" i="159" s="1"/>
  <c r="E16" i="367"/>
  <c r="E15" i="367"/>
  <c r="AU15" i="367"/>
  <c r="BX9" i="110" s="1"/>
  <c r="BE15" i="367"/>
  <c r="BF15" i="367" s="1"/>
  <c r="BX15" i="367"/>
  <c r="BY15" i="367" s="1"/>
  <c r="DM18" i="159" s="1"/>
  <c r="DL75" i="158"/>
  <c r="DL3" i="158"/>
  <c r="AY15" i="367"/>
  <c r="CB9" i="110" s="1"/>
  <c r="CB206" i="110" s="1"/>
  <c r="BQ15" i="367"/>
  <c r="BR15" i="367" s="1"/>
  <c r="CJ15" i="367"/>
  <c r="CK15" i="367" s="1"/>
  <c r="DQ18" i="159" s="1"/>
  <c r="DJ3" i="158"/>
  <c r="DJ75" i="158"/>
  <c r="E11" i="367"/>
  <c r="BQ16" i="367"/>
  <c r="BR16" i="367" s="1"/>
  <c r="AV12" i="367"/>
  <c r="BY132" i="110" s="1"/>
  <c r="AW15" i="367"/>
  <c r="BZ9" i="110" s="1"/>
  <c r="BK15" i="367"/>
  <c r="BL15" i="367" s="1"/>
  <c r="CD15" i="367"/>
  <c r="CE15" i="367" s="1"/>
  <c r="DO18" i="159" s="1"/>
  <c r="DK3" i="158"/>
  <c r="DK75" i="158"/>
  <c r="CD16" i="367"/>
  <c r="CE16" i="367" s="1"/>
  <c r="DO12" i="159" s="1"/>
  <c r="AW16" i="367"/>
  <c r="BZ39" i="110" s="1"/>
  <c r="BX12" i="367"/>
  <c r="BY12" i="367" s="1"/>
  <c r="DM4" i="159" s="1"/>
  <c r="AU12" i="367"/>
  <c r="BX132" i="110" s="1"/>
  <c r="BE12" i="367"/>
  <c r="BF12" i="367" s="1"/>
  <c r="E12" i="367"/>
  <c r="AX13" i="367"/>
  <c r="CA149" i="110" s="1"/>
  <c r="CG13" i="367"/>
  <c r="CH13" i="367" s="1"/>
  <c r="DP14" i="159" s="1"/>
  <c r="BN13" i="367"/>
  <c r="BO13" i="367" s="1"/>
  <c r="BN12" i="367"/>
  <c r="BO12" i="367" s="1"/>
  <c r="CG12" i="367"/>
  <c r="CH12" i="367" s="1"/>
  <c r="DP4" i="159" s="1"/>
  <c r="AX12" i="367"/>
  <c r="CA132" i="110" s="1"/>
  <c r="F18" i="330"/>
  <c r="A18" i="330" s="1"/>
  <c r="IJ18" i="158"/>
  <c r="HT18" i="158"/>
  <c r="HD18" i="158"/>
  <c r="GN18" i="158"/>
  <c r="FX18" i="158"/>
  <c r="II18" i="158"/>
  <c r="HS18" i="158"/>
  <c r="HC18" i="158"/>
  <c r="GM18" i="158"/>
  <c r="FW18" i="158"/>
  <c r="ID18" i="158"/>
  <c r="HN18" i="158"/>
  <c r="IC18" i="158"/>
  <c r="GK18" i="158"/>
  <c r="HI18" i="158"/>
  <c r="FZ18" i="158"/>
  <c r="GW18" i="158"/>
  <c r="HB18" i="158"/>
  <c r="D18" i="158"/>
  <c r="IF18" i="158"/>
  <c r="HP18" i="158"/>
  <c r="GZ18" i="158"/>
  <c r="GJ18" i="158"/>
  <c r="C18" i="158"/>
  <c r="IE18" i="158"/>
  <c r="HO18" i="158"/>
  <c r="GY18" i="158"/>
  <c r="GI18" i="158"/>
  <c r="IP18" i="158"/>
  <c r="HZ18" i="158"/>
  <c r="HJ18" i="158"/>
  <c r="HM18" i="158"/>
  <c r="GC18" i="158"/>
  <c r="GX18" i="158"/>
  <c r="IK18" i="158"/>
  <c r="GO18" i="158"/>
  <c r="GD18" i="158"/>
  <c r="HQ18" i="158"/>
  <c r="GT18" i="158"/>
  <c r="IR18" i="158"/>
  <c r="IB18" i="158"/>
  <c r="HL18" i="158"/>
  <c r="GV18" i="158"/>
  <c r="GF18" i="158"/>
  <c r="IQ18" i="158"/>
  <c r="IA18" i="158"/>
  <c r="HK18" i="158"/>
  <c r="GU18" i="158"/>
  <c r="GE18" i="158"/>
  <c r="IL18" i="158"/>
  <c r="HV18" i="158"/>
  <c r="HF18" i="158"/>
  <c r="HA18" i="158"/>
  <c r="IO18" i="158"/>
  <c r="GP18" i="158"/>
  <c r="HU18" i="158"/>
  <c r="GG18" i="158"/>
  <c r="GL18" i="158"/>
  <c r="IG18" i="158"/>
  <c r="IN18" i="158"/>
  <c r="HX18" i="158"/>
  <c r="HH18" i="158"/>
  <c r="GR18" i="158"/>
  <c r="GB18" i="158"/>
  <c r="IM18" i="158"/>
  <c r="HW18" i="158"/>
  <c r="HG18" i="158"/>
  <c r="GQ18" i="158"/>
  <c r="GA18" i="158"/>
  <c r="IH18" i="158"/>
  <c r="HR18" i="158"/>
  <c r="IS18" i="158"/>
  <c r="GS18" i="158"/>
  <c r="HY18" i="158"/>
  <c r="GH18" i="158"/>
  <c r="HE18" i="158"/>
  <c r="FY18" i="158"/>
  <c r="GC169" i="110"/>
  <c r="F21" i="330"/>
  <c r="A21" i="330" s="1"/>
  <c r="HV26" i="158"/>
  <c r="HE26" i="158"/>
  <c r="HT26" i="158"/>
  <c r="II26" i="158"/>
  <c r="FW26" i="158"/>
  <c r="HO26" i="158"/>
  <c r="IL26" i="158"/>
  <c r="GP26" i="158"/>
  <c r="FY26" i="158"/>
  <c r="HA26" i="158"/>
  <c r="IB26" i="158"/>
  <c r="HL26" i="158"/>
  <c r="IQ26" i="158"/>
  <c r="IA26" i="158"/>
  <c r="GE26" i="158"/>
  <c r="GL26" i="158"/>
  <c r="IF26" i="158"/>
  <c r="GZ26" i="158"/>
  <c r="D26" i="158"/>
  <c r="IC26" i="158"/>
  <c r="HI26" i="158"/>
  <c r="IO26" i="158"/>
  <c r="HH26" i="158"/>
  <c r="GR26" i="158"/>
  <c r="HW26" i="158"/>
  <c r="HG26" i="158"/>
  <c r="GT26" i="158"/>
  <c r="HZ26" i="158"/>
  <c r="IE26" i="158"/>
  <c r="GY26" i="158"/>
  <c r="F20" i="330"/>
  <c r="A20" i="330" s="1"/>
  <c r="F11" i="330"/>
  <c r="A11" i="330" s="1"/>
  <c r="EA61" i="159"/>
  <c r="EA3" i="159"/>
  <c r="DQ76" i="158"/>
  <c r="DQ3" i="158"/>
  <c r="DW61" i="159"/>
  <c r="DW3" i="159"/>
  <c r="F15" i="330"/>
  <c r="A15" i="330" s="1"/>
  <c r="F17" i="330"/>
  <c r="A17" i="330" s="1"/>
  <c r="F19" i="330"/>
  <c r="A19" i="330" s="1"/>
  <c r="ID4" i="110"/>
  <c r="ID13" i="158"/>
  <c r="HZ13" i="158"/>
  <c r="HU13" i="158"/>
  <c r="HE13" i="158"/>
  <c r="HJ13" i="158"/>
  <c r="FY13" i="158"/>
  <c r="GK13" i="158"/>
  <c r="HF13" i="158"/>
  <c r="IA13" i="158"/>
  <c r="IF13" i="158"/>
  <c r="HP13" i="158"/>
  <c r="GZ13" i="158"/>
  <c r="GJ13" i="158"/>
  <c r="C13" i="158"/>
  <c r="GQ13" i="158"/>
  <c r="HM13" i="158"/>
  <c r="IH13" i="158"/>
  <c r="FW13" i="158"/>
  <c r="GS13" i="158"/>
  <c r="HN13" i="158"/>
  <c r="IO13" i="158"/>
  <c r="IP13" i="158"/>
  <c r="IE13" i="158"/>
  <c r="GT13" i="158"/>
  <c r="D13" i="158"/>
  <c r="GP13" i="158"/>
  <c r="HK13" i="158"/>
  <c r="IG13" i="158"/>
  <c r="IR13" i="158"/>
  <c r="IB13" i="158"/>
  <c r="HL13" i="158"/>
  <c r="GV13" i="158"/>
  <c r="GF13" i="158"/>
  <c r="GA13" i="158"/>
  <c r="GW13" i="158"/>
  <c r="HR13" i="158"/>
  <c r="IM13" i="158"/>
  <c r="GC13" i="158"/>
  <c r="GX13" i="158"/>
  <c r="HS13" i="158"/>
  <c r="GD13" i="158"/>
  <c r="IQ13" i="158"/>
  <c r="HO13" i="158"/>
  <c r="FZ13" i="158"/>
  <c r="GU13" i="158"/>
  <c r="HQ13" i="158"/>
  <c r="IL13" i="158"/>
  <c r="IN13" i="158"/>
  <c r="HX13" i="158"/>
  <c r="HH13" i="158"/>
  <c r="GR13" i="158"/>
  <c r="GB13" i="158"/>
  <c r="GG13" i="158"/>
  <c r="HB13" i="158"/>
  <c r="HW13" i="158"/>
  <c r="IS13" i="158"/>
  <c r="GH13" i="158"/>
  <c r="HC13" i="158"/>
  <c r="HY13" i="158"/>
  <c r="GY13" i="158"/>
  <c r="GI13" i="158"/>
  <c r="GO13" i="158"/>
  <c r="IK13" i="158"/>
  <c r="GE13" i="158"/>
  <c r="HA13" i="158"/>
  <c r="HV13" i="158"/>
  <c r="IJ13" i="158"/>
  <c r="HT13" i="158"/>
  <c r="HD13" i="158"/>
  <c r="GN13" i="158"/>
  <c r="FX13" i="158"/>
  <c r="GL13" i="158"/>
  <c r="HG13" i="158"/>
  <c r="IC13" i="158"/>
  <c r="GM13" i="158"/>
  <c r="HI13" i="158"/>
  <c r="II13" i="158"/>
  <c r="GC133" i="110"/>
  <c r="GY4" i="110"/>
  <c r="EX173" i="110"/>
  <c r="GC78" i="110"/>
  <c r="FR173" i="110"/>
  <c r="AX13" i="324"/>
  <c r="BV71" i="110" s="1"/>
  <c r="CG12" i="324"/>
  <c r="CH12" i="324" s="1"/>
  <c r="AX12" i="324"/>
  <c r="BV58" i="110" s="1"/>
  <c r="BK14" i="324"/>
  <c r="BL14" i="324" s="1"/>
  <c r="CD11" i="324"/>
  <c r="CE11" i="324" s="1"/>
  <c r="CD12" i="324"/>
  <c r="CE12" i="324" s="1"/>
  <c r="CA11" i="324"/>
  <c r="CB11" i="324" s="1"/>
  <c r="CA14" i="324"/>
  <c r="CB14" i="324" s="1"/>
  <c r="DI6" i="159" s="1"/>
  <c r="DI3" i="159" s="1"/>
  <c r="BH14" i="324"/>
  <c r="BI14" i="324" s="1"/>
  <c r="AU11" i="324"/>
  <c r="BS63" i="110" s="1"/>
  <c r="CG11" i="324"/>
  <c r="CH11" i="324" s="1"/>
  <c r="AW11" i="324"/>
  <c r="BU63" i="110" s="1"/>
  <c r="AW12" i="324"/>
  <c r="BU58" i="110" s="1"/>
  <c r="AW13" i="324"/>
  <c r="BU71" i="110" s="1"/>
  <c r="AV12" i="324"/>
  <c r="BT58" i="110" s="1"/>
  <c r="CA12" i="324"/>
  <c r="CB12" i="324" s="1"/>
  <c r="E14" i="324"/>
  <c r="BX12" i="324"/>
  <c r="BY12" i="324" s="1"/>
  <c r="E12" i="324"/>
  <c r="AU12" i="324"/>
  <c r="BS58" i="110" s="1"/>
  <c r="BK13" i="324"/>
  <c r="BL13" i="324" s="1"/>
  <c r="DE3" i="158" s="1"/>
  <c r="BN13" i="324"/>
  <c r="BO13" i="324" s="1"/>
  <c r="DF3" i="158" s="1"/>
  <c r="E11" i="324"/>
  <c r="AV11" i="324"/>
  <c r="BT63" i="110" s="1"/>
  <c r="DD3" i="158"/>
  <c r="E13" i="324"/>
  <c r="AY13" i="324"/>
  <c r="BW71" i="110" s="1"/>
  <c r="BW4" i="110" s="1"/>
  <c r="DL60" i="159"/>
  <c r="DL3" i="159"/>
  <c r="DK3" i="159"/>
  <c r="DK60" i="159"/>
  <c r="DJ3" i="159"/>
  <c r="DJ60" i="159"/>
  <c r="DH60" i="159"/>
  <c r="DH3" i="159"/>
  <c r="DD75" i="158"/>
  <c r="DC75" i="158"/>
  <c r="DC3" i="158"/>
  <c r="DG75" i="158"/>
  <c r="DG3" i="158"/>
  <c r="GF4" i="110"/>
  <c r="HL4" i="110"/>
  <c r="BM4" i="110"/>
  <c r="HI4" i="110"/>
  <c r="HB4" i="110"/>
  <c r="HH4" i="110"/>
  <c r="GV4" i="110"/>
  <c r="GE4" i="110"/>
  <c r="GG4" i="110"/>
  <c r="GL4" i="110"/>
  <c r="GR4" i="110"/>
  <c r="O4" i="110"/>
  <c r="L4" i="110"/>
  <c r="GN4" i="110"/>
  <c r="GJ4" i="110"/>
  <c r="GT4" i="110"/>
  <c r="GS4" i="110"/>
  <c r="M4" i="110"/>
  <c r="GX4" i="110"/>
  <c r="AX4" i="110"/>
  <c r="GK4" i="110"/>
  <c r="GU4" i="110"/>
  <c r="GW4" i="110"/>
  <c r="GP4" i="110"/>
  <c r="HA4" i="110"/>
  <c r="N4" i="110"/>
  <c r="HJ4" i="110"/>
  <c r="GZ4" i="110"/>
  <c r="GI4" i="110"/>
  <c r="Q3" i="159"/>
  <c r="AV15" i="323"/>
  <c r="BO71" i="110" s="1"/>
  <c r="AV14" i="323"/>
  <c r="BO63" i="110" s="1"/>
  <c r="AV17" i="323"/>
  <c r="BO39" i="110" s="1"/>
  <c r="DC14" i="159"/>
  <c r="AW16" i="323"/>
  <c r="BP149" i="110" s="1"/>
  <c r="AY15" i="323"/>
  <c r="BR71" i="110" s="1"/>
  <c r="DF8" i="159"/>
  <c r="DC8" i="159"/>
  <c r="AX14" i="323"/>
  <c r="AU16" i="323"/>
  <c r="BN149" i="110" s="1"/>
  <c r="DC39" i="159"/>
  <c r="IF39" i="159" s="1"/>
  <c r="DD14" i="159"/>
  <c r="DE8" i="159"/>
  <c r="AV12" i="323"/>
  <c r="BO20" i="110" s="1"/>
  <c r="DF7" i="159"/>
  <c r="AY11" i="323"/>
  <c r="BR167" i="110" s="1"/>
  <c r="DG12" i="159"/>
  <c r="DG3" i="159" s="1"/>
  <c r="E16" i="323"/>
  <c r="E13" i="323"/>
  <c r="E12" i="323"/>
  <c r="DD8" i="159"/>
  <c r="DC7" i="159"/>
  <c r="AW12" i="323"/>
  <c r="BP20" i="110" s="1"/>
  <c r="DE7" i="159"/>
  <c r="FW110" i="110"/>
  <c r="DO110" i="110"/>
  <c r="FU110" i="110"/>
  <c r="FO110" i="110"/>
  <c r="EM110" i="110"/>
  <c r="DY110" i="110"/>
  <c r="FE110" i="110"/>
  <c r="DU110" i="110"/>
  <c r="FA110" i="110"/>
  <c r="DZ110" i="110"/>
  <c r="EP110" i="110"/>
  <c r="FF110" i="110"/>
  <c r="FV110" i="110"/>
  <c r="EB110" i="110"/>
  <c r="ER110" i="110"/>
  <c r="FH110" i="110"/>
  <c r="EA110" i="110"/>
  <c r="EE110" i="110"/>
  <c r="DS110" i="110"/>
  <c r="FC110" i="110"/>
  <c r="EG110" i="110"/>
  <c r="FM110" i="110"/>
  <c r="EC110" i="110"/>
  <c r="FI110" i="110"/>
  <c r="DN110" i="110"/>
  <c r="ED110" i="110"/>
  <c r="ET110" i="110"/>
  <c r="FJ110" i="110"/>
  <c r="FZ110" i="110"/>
  <c r="DP110" i="110"/>
  <c r="EF110" i="110"/>
  <c r="EV110" i="110"/>
  <c r="FL110" i="110"/>
  <c r="FY110" i="110"/>
  <c r="EQ110" i="110"/>
  <c r="EU110" i="110"/>
  <c r="EI110" i="110"/>
  <c r="FS110" i="110"/>
  <c r="D110" i="110"/>
  <c r="EO110" i="110"/>
  <c r="EK110" i="110"/>
  <c r="FQ110" i="110"/>
  <c r="DR110" i="110"/>
  <c r="EH110" i="110"/>
  <c r="EX110" i="110"/>
  <c r="FN110" i="110"/>
  <c r="DT110" i="110"/>
  <c r="EJ110" i="110"/>
  <c r="EZ110" i="110"/>
  <c r="FP110" i="110"/>
  <c r="FG110" i="110"/>
  <c r="FX110" i="110"/>
  <c r="FK110" i="110"/>
  <c r="EY110" i="110"/>
  <c r="DW110" i="110"/>
  <c r="DQ110" i="110"/>
  <c r="EW110" i="110"/>
  <c r="ES110" i="110"/>
  <c r="DV110" i="110"/>
  <c r="EL110" i="110"/>
  <c r="FB110" i="110"/>
  <c r="FR110" i="110"/>
  <c r="DX110" i="110"/>
  <c r="EN110" i="110"/>
  <c r="FD110" i="110"/>
  <c r="FT110" i="110"/>
  <c r="AW14" i="323"/>
  <c r="BP63" i="110" s="1"/>
  <c r="E14" i="323"/>
  <c r="E15" i="323"/>
  <c r="E17" i="323"/>
  <c r="AU17" i="323"/>
  <c r="BN39" i="110" s="1"/>
  <c r="DD12" i="159"/>
  <c r="AX11" i="323"/>
  <c r="BQ167" i="110" s="1"/>
  <c r="DF12" i="159"/>
  <c r="AU11" i="323"/>
  <c r="BN167" i="110" s="1"/>
  <c r="DC12" i="159"/>
  <c r="E11" i="323"/>
  <c r="BO50" i="110"/>
  <c r="BP50" i="110"/>
  <c r="BR50" i="110"/>
  <c r="BR63" i="110"/>
  <c r="BQ50" i="110"/>
  <c r="BQ63" i="110"/>
  <c r="BN50" i="110"/>
  <c r="BN63" i="110"/>
  <c r="DA3" i="158"/>
  <c r="DA75" i="158"/>
  <c r="AU14" i="368"/>
  <c r="HW20" i="110" s="1"/>
  <c r="CX7" i="159"/>
  <c r="AU16" i="368"/>
  <c r="HW80" i="110" s="1"/>
  <c r="AW11" i="368"/>
  <c r="HY58" i="110" s="1"/>
  <c r="AV11" i="368"/>
  <c r="HX58" i="110" s="1"/>
  <c r="AU13" i="368"/>
  <c r="HW73" i="110" s="1"/>
  <c r="AW17" i="368"/>
  <c r="HY5" i="110" s="1"/>
  <c r="AW13" i="368"/>
  <c r="HY73" i="110" s="1"/>
  <c r="CZ6" i="159"/>
  <c r="AV16" i="368"/>
  <c r="HX80" i="110" s="1"/>
  <c r="AU12" i="368"/>
  <c r="HW171" i="110" s="1"/>
  <c r="AV14" i="368"/>
  <c r="HX20" i="110" s="1"/>
  <c r="AV12" i="368"/>
  <c r="HX171" i="110" s="1"/>
  <c r="AU11" i="368"/>
  <c r="HW58" i="110" s="1"/>
  <c r="AU15" i="368"/>
  <c r="HW63" i="110" s="1"/>
  <c r="AU17" i="368"/>
  <c r="HW5" i="110" s="1"/>
  <c r="AV17" i="368"/>
  <c r="HX5" i="110" s="1"/>
  <c r="CY8" i="159"/>
  <c r="AW16" i="368"/>
  <c r="HY80" i="110" s="1"/>
  <c r="AW12" i="368"/>
  <c r="HY171" i="110" s="1"/>
  <c r="AV13" i="368"/>
  <c r="HX73" i="110" s="1"/>
  <c r="AV15" i="368"/>
  <c r="HX63" i="110" s="1"/>
  <c r="AW15" i="368"/>
  <c r="HY63" i="110" s="1"/>
  <c r="AW14" i="368"/>
  <c r="HY20" i="110" s="1"/>
  <c r="CZ7" i="159"/>
  <c r="DB3" i="159"/>
  <c r="DB61" i="159"/>
  <c r="CX8" i="159"/>
  <c r="IA20" i="110"/>
  <c r="E17" i="368"/>
  <c r="E15" i="368"/>
  <c r="E16" i="368"/>
  <c r="E14" i="368"/>
  <c r="DA7" i="159"/>
  <c r="DA61" i="159" s="1"/>
  <c r="CY7" i="159"/>
  <c r="CY6" i="159"/>
  <c r="CZ8" i="159"/>
  <c r="IA73" i="110"/>
  <c r="CX6" i="159"/>
  <c r="E13" i="368"/>
  <c r="CW76" i="158"/>
  <c r="IA171" i="110"/>
  <c r="HZ171" i="110"/>
  <c r="HZ4" i="110" s="1"/>
  <c r="E11" i="368"/>
  <c r="E12" i="368"/>
  <c r="CE3" i="159"/>
  <c r="X3" i="158"/>
  <c r="E17" i="327"/>
  <c r="BE14" i="327"/>
  <c r="BF14" i="327" s="1"/>
  <c r="AU12" i="327"/>
  <c r="HR75" i="110" s="1"/>
  <c r="GC75" i="110" s="1"/>
  <c r="E12" i="327"/>
  <c r="E14" i="327"/>
  <c r="AU17" i="327"/>
  <c r="HR62" i="110" s="1"/>
  <c r="GC62" i="110" s="1"/>
  <c r="E15" i="327"/>
  <c r="BE15" i="327"/>
  <c r="BF15" i="327" s="1"/>
  <c r="AU11" i="327"/>
  <c r="HR132" i="110" s="1"/>
  <c r="GC132" i="110" s="1"/>
  <c r="AU16" i="327"/>
  <c r="HR28" i="110" s="1"/>
  <c r="E11" i="327"/>
  <c r="BE16" i="327"/>
  <c r="BF16" i="327" s="1"/>
  <c r="CN3" i="158"/>
  <c r="CN76" i="158"/>
  <c r="AX12" i="320"/>
  <c r="BL132" i="110" s="1"/>
  <c r="AX11" i="320"/>
  <c r="BL53" i="110" s="1"/>
  <c r="CG12" i="320"/>
  <c r="CH12" i="320" s="1"/>
  <c r="CQ4" i="159" s="1"/>
  <c r="BN13" i="320"/>
  <c r="BO13" i="320" s="1"/>
  <c r="CL23" i="158" s="1"/>
  <c r="BN14" i="320"/>
  <c r="BO14" i="320" s="1"/>
  <c r="E14" i="320"/>
  <c r="AX14" i="320"/>
  <c r="BL5" i="110" s="1"/>
  <c r="CD11" i="320"/>
  <c r="CE11" i="320" s="1"/>
  <c r="CP13" i="159" s="1"/>
  <c r="CP3" i="159" s="1"/>
  <c r="BX11" i="320"/>
  <c r="BY11" i="320" s="1"/>
  <c r="CN13" i="159" s="1"/>
  <c r="BE11" i="320"/>
  <c r="BF11" i="320" s="1"/>
  <c r="CI3" i="158" s="1"/>
  <c r="BE14" i="320"/>
  <c r="BF14" i="320" s="1"/>
  <c r="E12" i="320"/>
  <c r="CA12" i="320"/>
  <c r="CB12" i="320" s="1"/>
  <c r="CO4" i="159" s="1"/>
  <c r="BH12" i="320"/>
  <c r="BI12" i="320" s="1"/>
  <c r="BX14" i="320"/>
  <c r="BY14" i="320" s="1"/>
  <c r="CN8" i="159" s="1"/>
  <c r="AV12" i="320"/>
  <c r="BJ132" i="110" s="1"/>
  <c r="E11" i="320"/>
  <c r="CM3" i="158"/>
  <c r="CM75" i="158"/>
  <c r="CK75" i="158"/>
  <c r="CK3" i="158"/>
  <c r="CR60" i="159"/>
  <c r="CR3" i="159"/>
  <c r="BM206" i="110"/>
  <c r="BI206" i="110"/>
  <c r="CE61" i="159"/>
  <c r="F13" i="365"/>
  <c r="F11" i="365"/>
  <c r="A11" i="365" s="1"/>
  <c r="F12" i="365"/>
  <c r="A12" i="365" s="1"/>
  <c r="HH206" i="110"/>
  <c r="CD61" i="159"/>
  <c r="F12" i="301"/>
  <c r="A12" i="301" s="1"/>
  <c r="F11" i="301"/>
  <c r="A11" i="301" s="1"/>
  <c r="HI206" i="110"/>
  <c r="F15" i="301"/>
  <c r="GC129" i="110"/>
  <c r="F16" i="301"/>
  <c r="A16" i="301" s="1"/>
  <c r="F13" i="301"/>
  <c r="A13" i="301" s="1"/>
  <c r="F14" i="301"/>
  <c r="A14" i="301" s="1"/>
  <c r="HL206" i="110"/>
  <c r="II51" i="159"/>
  <c r="IY51" i="159"/>
  <c r="ID51" i="159"/>
  <c r="JF51" i="159"/>
  <c r="IJ51" i="159"/>
  <c r="HO51" i="159"/>
  <c r="GT51" i="159"/>
  <c r="JJ51" i="159"/>
  <c r="GU51" i="159"/>
  <c r="HP51" i="159"/>
  <c r="IL51" i="159"/>
  <c r="JG51" i="159"/>
  <c r="JM51" i="159"/>
  <c r="IW51" i="159"/>
  <c r="IG51" i="159"/>
  <c r="HQ51" i="159"/>
  <c r="HA51" i="159"/>
  <c r="GQ51" i="159"/>
  <c r="HL51" i="159"/>
  <c r="IH51" i="159"/>
  <c r="JC51" i="159"/>
  <c r="JL51" i="159"/>
  <c r="JD51" i="159"/>
  <c r="IZ51" i="159"/>
  <c r="IE51" i="159"/>
  <c r="HJ51" i="159"/>
  <c r="GX51" i="159"/>
  <c r="GZ51" i="159"/>
  <c r="HV51" i="159"/>
  <c r="IQ51" i="159"/>
  <c r="JI51" i="159"/>
  <c r="IS51" i="159"/>
  <c r="IC51" i="159"/>
  <c r="HM51" i="159"/>
  <c r="GW51" i="159"/>
  <c r="GV51" i="159"/>
  <c r="HR51" i="159"/>
  <c r="IM51" i="159"/>
  <c r="JH51" i="159"/>
  <c r="CD3" i="159"/>
  <c r="IT51" i="159"/>
  <c r="HN51" i="159"/>
  <c r="GR51" i="159"/>
  <c r="IU51" i="159"/>
  <c r="HZ51" i="159"/>
  <c r="HD51" i="159"/>
  <c r="HS51" i="159"/>
  <c r="HF51" i="159"/>
  <c r="IA51" i="159"/>
  <c r="IV51" i="159"/>
  <c r="JE51" i="159"/>
  <c r="IO51" i="159"/>
  <c r="HY51" i="159"/>
  <c r="HI51" i="159"/>
  <c r="GS51" i="159"/>
  <c r="HB51" i="159"/>
  <c r="HW51" i="159"/>
  <c r="IR51" i="159"/>
  <c r="HH51" i="159"/>
  <c r="HX51" i="159"/>
  <c r="HC51" i="159"/>
  <c r="JK51" i="159"/>
  <c r="IP51" i="159"/>
  <c r="HT51" i="159"/>
  <c r="GY51" i="159"/>
  <c r="IN51" i="159"/>
  <c r="D51" i="159"/>
  <c r="HK51" i="159"/>
  <c r="IF51" i="159"/>
  <c r="JB51" i="159"/>
  <c r="JA51" i="159"/>
  <c r="IK51" i="159"/>
  <c r="HU51" i="159"/>
  <c r="HE51" i="159"/>
  <c r="C51" i="159"/>
  <c r="HG51" i="159"/>
  <c r="IB51" i="159"/>
  <c r="IX51" i="159"/>
  <c r="CH61" i="159"/>
  <c r="CH3" i="159"/>
  <c r="BL61" i="159"/>
  <c r="BK61" i="159"/>
  <c r="BJ61" i="159"/>
  <c r="BM61" i="159"/>
  <c r="AW12" i="265"/>
  <c r="BF53" i="110" s="1"/>
  <c r="AU12" i="265"/>
  <c r="BD53" i="110" s="1"/>
  <c r="AW15" i="265"/>
  <c r="BF65" i="110" s="1"/>
  <c r="E13" i="265"/>
  <c r="AV11" i="265"/>
  <c r="BE20" i="110" s="1"/>
  <c r="AV15" i="265"/>
  <c r="BE65" i="110" s="1"/>
  <c r="AU13" i="265"/>
  <c r="BD73" i="110" s="1"/>
  <c r="BE13" i="265"/>
  <c r="BF13" i="265" s="1"/>
  <c r="AU11" i="265"/>
  <c r="BD20" i="110" s="1"/>
  <c r="BK11" i="265"/>
  <c r="BL11" i="265" s="1"/>
  <c r="E11" i="265"/>
  <c r="E15" i="265"/>
  <c r="E14" i="265"/>
  <c r="AW14" i="265"/>
  <c r="BF149" i="110" s="1"/>
  <c r="E12" i="265"/>
  <c r="AV14" i="265"/>
  <c r="BE149" i="110" s="1"/>
  <c r="AU15" i="265"/>
  <c r="BD65" i="110" s="1"/>
  <c r="AY12" i="265"/>
  <c r="BH53" i="110" s="1"/>
  <c r="BH4" i="110" s="1"/>
  <c r="BH14" i="265"/>
  <c r="BI14" i="265" s="1"/>
  <c r="BQ12" i="265"/>
  <c r="BR12" i="265" s="1"/>
  <c r="BX75" i="158" s="1"/>
  <c r="AX13" i="265"/>
  <c r="BG73" i="110" s="1"/>
  <c r="AX15" i="265"/>
  <c r="BG65" i="110" s="1"/>
  <c r="BV3" i="158"/>
  <c r="BV75" i="158"/>
  <c r="BW3" i="158"/>
  <c r="BW75" i="158"/>
  <c r="BT3" i="158"/>
  <c r="BT75" i="158"/>
  <c r="BU75" i="158"/>
  <c r="BU3" i="158"/>
  <c r="BJ3" i="159"/>
  <c r="AX12" i="258"/>
  <c r="BB132" i="110" s="1"/>
  <c r="BB4" i="110" s="1"/>
  <c r="CD12" i="258"/>
  <c r="CE12" i="258" s="1"/>
  <c r="BV4" i="159" s="1"/>
  <c r="BK12" i="258"/>
  <c r="BL12" i="258" s="1"/>
  <c r="BK13" i="258"/>
  <c r="BL13" i="258" s="1"/>
  <c r="CD11" i="258"/>
  <c r="CE11" i="258" s="1"/>
  <c r="BV6" i="159" s="1"/>
  <c r="AW11" i="258"/>
  <c r="BA73" i="110" s="1"/>
  <c r="BA206" i="110" s="1"/>
  <c r="CA12" i="258"/>
  <c r="CB12" i="258" s="1"/>
  <c r="BU4" i="159" s="1"/>
  <c r="AV13" i="258"/>
  <c r="AZ82" i="110" s="1"/>
  <c r="E13" i="258"/>
  <c r="BH12" i="258"/>
  <c r="BI12" i="258" s="1"/>
  <c r="AV14" i="258"/>
  <c r="AZ91" i="110" s="1"/>
  <c r="FA91" i="110" s="1"/>
  <c r="BH14" i="258"/>
  <c r="BI14" i="258" s="1"/>
  <c r="BE14" i="258"/>
  <c r="BF14" i="258" s="1"/>
  <c r="BX12" i="258"/>
  <c r="BY12" i="258" s="1"/>
  <c r="BT4" i="159" s="1"/>
  <c r="E12" i="258"/>
  <c r="AY13" i="258"/>
  <c r="BC82" i="110" s="1"/>
  <c r="BC4" i="110" s="1"/>
  <c r="E14" i="258"/>
  <c r="E37" i="159"/>
  <c r="AY206" i="110"/>
  <c r="BX60" i="159"/>
  <c r="BX3" i="159"/>
  <c r="CD12" i="251"/>
  <c r="CE12" i="251" s="1"/>
  <c r="AU14" i="268"/>
  <c r="P132" i="110" s="1"/>
  <c r="CA18" i="251"/>
  <c r="CB18" i="251" s="1"/>
  <c r="BP8" i="159" s="1"/>
  <c r="BP3" i="159" s="1"/>
  <c r="BN17" i="251"/>
  <c r="BO17" i="251" s="1"/>
  <c r="BM19" i="158" s="1"/>
  <c r="BH12" i="363"/>
  <c r="BI12" i="363" s="1"/>
  <c r="BN11" i="251"/>
  <c r="BO11" i="251" s="1"/>
  <c r="BH14" i="251"/>
  <c r="BI14" i="251" s="1"/>
  <c r="BE16" i="251"/>
  <c r="BF16" i="251" s="1"/>
  <c r="BJ14" i="158" s="1"/>
  <c r="CG17" i="251"/>
  <c r="CH17" i="251" s="1"/>
  <c r="BR53" i="159" s="1"/>
  <c r="AX14" i="251"/>
  <c r="AW62" i="110" s="1"/>
  <c r="E16" i="268"/>
  <c r="AU15" i="268"/>
  <c r="P75" i="110" s="1"/>
  <c r="BK17" i="251"/>
  <c r="BL17" i="251" s="1"/>
  <c r="BL19" i="158" s="1"/>
  <c r="E14" i="268"/>
  <c r="BX16" i="268"/>
  <c r="BY16" i="268" s="1"/>
  <c r="L31" i="159" s="1"/>
  <c r="HI31" i="159" s="1"/>
  <c r="BE15" i="268"/>
  <c r="BF15" i="268" s="1"/>
  <c r="CA13" i="268"/>
  <c r="CB13" i="268" s="1"/>
  <c r="BK14" i="251"/>
  <c r="BL14" i="251" s="1"/>
  <c r="BE18" i="251"/>
  <c r="BF18" i="251" s="1"/>
  <c r="AV14" i="268"/>
  <c r="Q132" i="110" s="1"/>
  <c r="CA12" i="363"/>
  <c r="CB12" i="363" s="1"/>
  <c r="F13" i="240"/>
  <c r="A13" i="240" s="1"/>
  <c r="BN13" i="251"/>
  <c r="BO13" i="251" s="1"/>
  <c r="AW14" i="251"/>
  <c r="AV62" i="110" s="1"/>
  <c r="AU18" i="251"/>
  <c r="AT5" i="110" s="1"/>
  <c r="CD17" i="251"/>
  <c r="CE17" i="251" s="1"/>
  <c r="BQ53" i="159" s="1"/>
  <c r="BX13" i="310"/>
  <c r="BY13" i="310" s="1"/>
  <c r="AK14" i="159" s="1"/>
  <c r="CG13" i="251"/>
  <c r="CH13" i="251" s="1"/>
  <c r="BR13" i="159" s="1"/>
  <c r="BE14" i="251"/>
  <c r="BF14" i="251" s="1"/>
  <c r="T61" i="159"/>
  <c r="AU13" i="310"/>
  <c r="BX14" i="251"/>
  <c r="BY14" i="251" s="1"/>
  <c r="BH14" i="268"/>
  <c r="BI14" i="268" s="1"/>
  <c r="AU11" i="313"/>
  <c r="AJ53" i="110" s="1"/>
  <c r="BH20" i="313"/>
  <c r="BI20" i="313" s="1"/>
  <c r="GD206" i="110"/>
  <c r="BN15" i="251"/>
  <c r="BO15" i="251" s="1"/>
  <c r="CG11" i="251"/>
  <c r="CH11" i="251" s="1"/>
  <c r="CG14" i="251"/>
  <c r="CH14" i="251" s="1"/>
  <c r="CG18" i="251"/>
  <c r="CH18" i="251" s="1"/>
  <c r="BR8" i="159" s="1"/>
  <c r="AX15" i="251"/>
  <c r="AW50" i="110" s="1"/>
  <c r="AX18" i="251"/>
  <c r="AW5" i="110" s="1"/>
  <c r="CG16" i="251"/>
  <c r="CH16" i="251" s="1"/>
  <c r="AW15" i="251"/>
  <c r="AV50" i="110" s="1"/>
  <c r="BK11" i="251"/>
  <c r="BL11" i="251" s="1"/>
  <c r="BK12" i="251"/>
  <c r="BL12" i="251" s="1"/>
  <c r="BK16" i="251"/>
  <c r="BL16" i="251" s="1"/>
  <c r="BL14" i="158" s="1"/>
  <c r="BK13" i="251"/>
  <c r="BL13" i="251" s="1"/>
  <c r="AW11" i="251"/>
  <c r="AV171" i="110" s="1"/>
  <c r="BH11" i="251"/>
  <c r="BI11" i="251" s="1"/>
  <c r="BH17" i="251"/>
  <c r="BI17" i="251" s="1"/>
  <c r="BK19" i="158" s="1"/>
  <c r="AV17" i="251"/>
  <c r="AU68" i="110" s="1"/>
  <c r="BH12" i="251"/>
  <c r="BI12" i="251" s="1"/>
  <c r="BH13" i="251"/>
  <c r="BI13" i="251" s="1"/>
  <c r="E17" i="251"/>
  <c r="BX13" i="251"/>
  <c r="BY13" i="251" s="1"/>
  <c r="BO13" i="159" s="1"/>
  <c r="BE17" i="251"/>
  <c r="BF17" i="251" s="1"/>
  <c r="BJ19" i="158" s="1"/>
  <c r="AU17" i="251"/>
  <c r="AT68" i="110" s="1"/>
  <c r="BE13" i="251"/>
  <c r="BF13" i="251" s="1"/>
  <c r="BX17" i="251"/>
  <c r="BY17" i="251" s="1"/>
  <c r="BO53" i="159" s="1"/>
  <c r="BO3" i="159" s="1"/>
  <c r="AU12" i="251"/>
  <c r="AT58" i="110" s="1"/>
  <c r="AU16" i="251"/>
  <c r="AT89" i="110" s="1"/>
  <c r="AU15" i="251"/>
  <c r="AT50" i="110" s="1"/>
  <c r="E12" i="251"/>
  <c r="BX15" i="251"/>
  <c r="BY15" i="251" s="1"/>
  <c r="BX12" i="251"/>
  <c r="BY12" i="251" s="1"/>
  <c r="CA14" i="251"/>
  <c r="CB14" i="251" s="1"/>
  <c r="AV15" i="251"/>
  <c r="AU50" i="110" s="1"/>
  <c r="AV18" i="251"/>
  <c r="AU5" i="110" s="1"/>
  <c r="CA15" i="251"/>
  <c r="CB15" i="251" s="1"/>
  <c r="E18" i="251"/>
  <c r="E14" i="251"/>
  <c r="BQ16" i="251"/>
  <c r="BR16" i="251" s="1"/>
  <c r="BN14" i="158" s="1"/>
  <c r="AU11" i="251"/>
  <c r="AT171" i="110" s="1"/>
  <c r="AV11" i="251"/>
  <c r="AU171" i="110" s="1"/>
  <c r="AW13" i="251"/>
  <c r="AV53" i="110" s="1"/>
  <c r="AV16" i="251"/>
  <c r="AU89" i="110" s="1"/>
  <c r="BE11" i="251"/>
  <c r="BF11" i="251" s="1"/>
  <c r="E11" i="251"/>
  <c r="E15" i="251"/>
  <c r="BH16" i="251"/>
  <c r="BI16" i="251" s="1"/>
  <c r="BK14" i="158" s="1"/>
  <c r="CD15" i="251"/>
  <c r="CE15" i="251" s="1"/>
  <c r="AV12" i="251"/>
  <c r="AU58" i="110" s="1"/>
  <c r="CD16" i="251"/>
  <c r="CE16" i="251" s="1"/>
  <c r="AV13" i="251"/>
  <c r="AU53" i="110" s="1"/>
  <c r="BQ14" i="251"/>
  <c r="BR14" i="251" s="1"/>
  <c r="AW18" i="251"/>
  <c r="AV5" i="110" s="1"/>
  <c r="BK18" i="251"/>
  <c r="BL18" i="251" s="1"/>
  <c r="AX12" i="251"/>
  <c r="AW58" i="110" s="1"/>
  <c r="E16" i="251"/>
  <c r="CG12" i="251"/>
  <c r="CH12" i="251" s="1"/>
  <c r="E13" i="251"/>
  <c r="CD18" i="251"/>
  <c r="CE18" i="251" s="1"/>
  <c r="BQ8" i="159" s="1"/>
  <c r="BS60" i="159"/>
  <c r="BS3" i="159"/>
  <c r="AX206" i="110"/>
  <c r="GE206" i="110"/>
  <c r="GD4" i="110"/>
  <c r="GX206" i="110"/>
  <c r="GG206" i="110"/>
  <c r="GC71" i="110"/>
  <c r="J75" i="158"/>
  <c r="BE11" i="359"/>
  <c r="BF11" i="359" s="1"/>
  <c r="AA12" i="158" s="1"/>
  <c r="AU11" i="359"/>
  <c r="U141" i="110" s="1"/>
  <c r="F15" i="240"/>
  <c r="AV13" i="268"/>
  <c r="Q50" i="110" s="1"/>
  <c r="S3" i="159"/>
  <c r="AY15" i="359"/>
  <c r="Y132" i="110" s="1"/>
  <c r="CJ16" i="359"/>
  <c r="CK16" i="359" s="1"/>
  <c r="AE8" i="159" s="1"/>
  <c r="F12" i="244"/>
  <c r="A12" i="244" s="1"/>
  <c r="GV206" i="110"/>
  <c r="AY3" i="158"/>
  <c r="BH11" i="363"/>
  <c r="BI11" i="363" s="1"/>
  <c r="BL3" i="159"/>
  <c r="V3" i="158"/>
  <c r="CD13" i="359"/>
  <c r="CE13" i="359" s="1"/>
  <c r="GC157" i="110"/>
  <c r="AU76" i="158"/>
  <c r="F17" i="290"/>
  <c r="A17" i="290" s="1"/>
  <c r="F16" i="291"/>
  <c r="A16" i="291" s="1"/>
  <c r="GR206" i="110"/>
  <c r="AV11" i="363"/>
  <c r="AP58" i="110" s="1"/>
  <c r="AP4" i="110" s="1"/>
  <c r="BK13" i="359"/>
  <c r="BL13" i="359" s="1"/>
  <c r="AC50" i="158" s="1"/>
  <c r="E11" i="361"/>
  <c r="CA11" i="361"/>
  <c r="CB11" i="361" s="1"/>
  <c r="BH11" i="361"/>
  <c r="BI11" i="361" s="1"/>
  <c r="AV11" i="361"/>
  <c r="CD12" i="361"/>
  <c r="CE12" i="361" s="1"/>
  <c r="AW12" i="361"/>
  <c r="BK12" i="361"/>
  <c r="BL12" i="361" s="1"/>
  <c r="AV76" i="158"/>
  <c r="AV3" i="158"/>
  <c r="GT206" i="110"/>
  <c r="DX81" i="110"/>
  <c r="GQ81" i="110"/>
  <c r="GC81" i="110" s="1"/>
  <c r="BE11" i="363"/>
  <c r="BF11" i="363" s="1"/>
  <c r="F13" i="291"/>
  <c r="A13" i="291" s="1"/>
  <c r="F12" i="291"/>
  <c r="A12" i="291" s="1"/>
  <c r="F13" i="290"/>
  <c r="A13" i="290" s="1"/>
  <c r="F16" i="290"/>
  <c r="A16" i="290" s="1"/>
  <c r="M3" i="158"/>
  <c r="M75" i="158"/>
  <c r="CA14" i="361"/>
  <c r="CB14" i="361" s="1"/>
  <c r="AV14" i="361"/>
  <c r="BH14" i="361"/>
  <c r="BI14" i="361" s="1"/>
  <c r="AW11" i="361"/>
  <c r="AB53" i="110" s="1"/>
  <c r="CD11" i="361"/>
  <c r="CE11" i="361" s="1"/>
  <c r="AH13" i="159" s="1"/>
  <c r="AH3" i="159" s="1"/>
  <c r="BK11" i="361"/>
  <c r="BL11" i="361" s="1"/>
  <c r="BX11" i="361"/>
  <c r="BY11" i="361" s="1"/>
  <c r="AF13" i="159" s="1"/>
  <c r="AF3" i="159" s="1"/>
  <c r="AU11" i="361"/>
  <c r="Z53" i="110" s="1"/>
  <c r="BE11" i="361"/>
  <c r="BF11" i="361" s="1"/>
  <c r="BX12" i="361"/>
  <c r="BY12" i="361" s="1"/>
  <c r="AU12" i="361"/>
  <c r="Z58" i="110" s="1"/>
  <c r="BE12" i="361"/>
  <c r="BF12" i="361" s="1"/>
  <c r="AX76" i="158"/>
  <c r="AX3" i="158"/>
  <c r="GC141" i="110"/>
  <c r="GS206" i="110"/>
  <c r="F15" i="290"/>
  <c r="A15" i="290" s="1"/>
  <c r="F12" i="290"/>
  <c r="K206" i="110"/>
  <c r="K4" i="110"/>
  <c r="CA11" i="268"/>
  <c r="CB11" i="268" s="1"/>
  <c r="M30" i="159" s="1"/>
  <c r="AV11" i="268"/>
  <c r="Q49" i="110" s="1"/>
  <c r="EM49" i="110" s="1"/>
  <c r="BH11" i="268"/>
  <c r="BI11" i="268" s="1"/>
  <c r="FX70" i="110"/>
  <c r="DZ70" i="110"/>
  <c r="EP70" i="110"/>
  <c r="FF70" i="110"/>
  <c r="FV70" i="110"/>
  <c r="DS70" i="110"/>
  <c r="EI70" i="110"/>
  <c r="EY70" i="110"/>
  <c r="FO70" i="110"/>
  <c r="DT70" i="110"/>
  <c r="EJ70" i="110"/>
  <c r="EZ70" i="110"/>
  <c r="FP70" i="110"/>
  <c r="DQ70" i="110"/>
  <c r="EG70" i="110"/>
  <c r="EW70" i="110"/>
  <c r="FM70" i="110"/>
  <c r="FW70" i="110"/>
  <c r="DN70" i="110"/>
  <c r="ED70" i="110"/>
  <c r="ET70" i="110"/>
  <c r="FJ70" i="110"/>
  <c r="FZ70" i="110"/>
  <c r="DW70" i="110"/>
  <c r="EM70" i="110"/>
  <c r="FC70" i="110"/>
  <c r="FS70" i="110"/>
  <c r="DX70" i="110"/>
  <c r="EN70" i="110"/>
  <c r="FD70" i="110"/>
  <c r="FT70" i="110"/>
  <c r="DU70" i="110"/>
  <c r="EK70" i="110"/>
  <c r="FA70" i="110"/>
  <c r="FQ70" i="110"/>
  <c r="D70" i="110"/>
  <c r="DR70" i="110"/>
  <c r="EH70" i="110"/>
  <c r="EX70" i="110"/>
  <c r="FN70" i="110"/>
  <c r="EA70" i="110"/>
  <c r="EQ70" i="110"/>
  <c r="FG70" i="110"/>
  <c r="EB70" i="110"/>
  <c r="ER70" i="110"/>
  <c r="FH70" i="110"/>
  <c r="DY70" i="110"/>
  <c r="EO70" i="110"/>
  <c r="FE70" i="110"/>
  <c r="FU70" i="110"/>
  <c r="FY70" i="110"/>
  <c r="DV70" i="110"/>
  <c r="EL70" i="110"/>
  <c r="FB70" i="110"/>
  <c r="FR70" i="110"/>
  <c r="DO70" i="110"/>
  <c r="EE70" i="110"/>
  <c r="EU70" i="110"/>
  <c r="FK70" i="110"/>
  <c r="DP70" i="110"/>
  <c r="EF70" i="110"/>
  <c r="EV70" i="110"/>
  <c r="FL70" i="110"/>
  <c r="EC70" i="110"/>
  <c r="ES70" i="110"/>
  <c r="FI70" i="110"/>
  <c r="F14" i="240"/>
  <c r="AV12" i="361"/>
  <c r="CA12" i="361"/>
  <c r="CB12" i="361" s="1"/>
  <c r="BH12" i="361"/>
  <c r="BI12" i="361" s="1"/>
  <c r="BX13" i="361"/>
  <c r="BY13" i="361" s="1"/>
  <c r="AU13" i="361"/>
  <c r="Z71" i="110" s="1"/>
  <c r="BE13" i="361"/>
  <c r="BF13" i="361" s="1"/>
  <c r="AW76" i="158"/>
  <c r="AW3" i="158"/>
  <c r="GU206" i="110"/>
  <c r="GW206" i="110"/>
  <c r="L206" i="110"/>
  <c r="O206" i="110"/>
  <c r="F11" i="291"/>
  <c r="A11" i="291" s="1"/>
  <c r="F16" i="240"/>
  <c r="A16" i="240" s="1"/>
  <c r="F14" i="290"/>
  <c r="A14" i="290" s="1"/>
  <c r="F15" i="291"/>
  <c r="A15" i="291" s="1"/>
  <c r="AU3" i="158"/>
  <c r="F11" i="240"/>
  <c r="A11" i="240" s="1"/>
  <c r="CD13" i="361"/>
  <c r="CE13" i="361" s="1"/>
  <c r="AW13" i="361"/>
  <c r="BK13" i="361"/>
  <c r="BL13" i="361" s="1"/>
  <c r="BX14" i="361"/>
  <c r="BY14" i="361" s="1"/>
  <c r="AU14" i="361"/>
  <c r="Z62" i="110" s="1"/>
  <c r="BE14" i="361"/>
  <c r="BF14" i="361" s="1"/>
  <c r="BH13" i="361"/>
  <c r="BI13" i="361" s="1"/>
  <c r="AV13" i="361"/>
  <c r="CA13" i="361"/>
  <c r="CB13" i="361" s="1"/>
  <c r="II15" i="158"/>
  <c r="GY15" i="158"/>
  <c r="GB15" i="158"/>
  <c r="GR15" i="158"/>
  <c r="HH15" i="158"/>
  <c r="HX15" i="158"/>
  <c r="IN15" i="158"/>
  <c r="GQ15" i="158"/>
  <c r="FY15" i="158"/>
  <c r="GO15" i="158"/>
  <c r="HE15" i="158"/>
  <c r="HU15" i="158"/>
  <c r="IK15" i="158"/>
  <c r="GM15" i="158"/>
  <c r="IA15" i="158"/>
  <c r="GD15" i="158"/>
  <c r="GT15" i="158"/>
  <c r="HJ15" i="158"/>
  <c r="HZ15" i="158"/>
  <c r="D15" i="158"/>
  <c r="IM15" i="158"/>
  <c r="HK15" i="158"/>
  <c r="GF15" i="158"/>
  <c r="GV15" i="158"/>
  <c r="HL15" i="158"/>
  <c r="IB15" i="158"/>
  <c r="IR15" i="158"/>
  <c r="HC15" i="158"/>
  <c r="GC15" i="158"/>
  <c r="GS15" i="158"/>
  <c r="HI15" i="158"/>
  <c r="HY15" i="158"/>
  <c r="IO15" i="158"/>
  <c r="GU15" i="158"/>
  <c r="GH15" i="158"/>
  <c r="GX15" i="158"/>
  <c r="HN15" i="158"/>
  <c r="ID15" i="158"/>
  <c r="IP15" i="158"/>
  <c r="IQ15" i="158"/>
  <c r="HW15" i="158"/>
  <c r="GJ15" i="158"/>
  <c r="GZ15" i="158"/>
  <c r="HP15" i="158"/>
  <c r="IF15" i="158"/>
  <c r="GA15" i="158"/>
  <c r="HO15" i="158"/>
  <c r="GG15" i="158"/>
  <c r="GW15" i="158"/>
  <c r="HM15" i="158"/>
  <c r="IC15" i="158"/>
  <c r="IS15" i="158"/>
  <c r="HG15" i="158"/>
  <c r="GL15" i="158"/>
  <c r="HB15" i="158"/>
  <c r="HR15" i="158"/>
  <c r="IH15" i="158"/>
  <c r="C15" i="158"/>
  <c r="GE15" i="158"/>
  <c r="FX15" i="158"/>
  <c r="GN15" i="158"/>
  <c r="HD15" i="158"/>
  <c r="HT15" i="158"/>
  <c r="IJ15" i="158"/>
  <c r="GI15" i="158"/>
  <c r="IE15" i="158"/>
  <c r="GK15" i="158"/>
  <c r="HA15" i="158"/>
  <c r="HQ15" i="158"/>
  <c r="IG15" i="158"/>
  <c r="FW15" i="158"/>
  <c r="HS15" i="158"/>
  <c r="FZ15" i="158"/>
  <c r="GP15" i="158"/>
  <c r="HF15" i="158"/>
  <c r="HV15" i="158"/>
  <c r="IL15" i="158"/>
  <c r="F14" i="291"/>
  <c r="A14" i="291" s="1"/>
  <c r="CA12" i="268"/>
  <c r="CB12" i="268" s="1"/>
  <c r="M7" i="159" s="1"/>
  <c r="AV12" i="268"/>
  <c r="Q20" i="110" s="1"/>
  <c r="BH12" i="268"/>
  <c r="BI12" i="268" s="1"/>
  <c r="D145" i="110"/>
  <c r="DV145" i="110"/>
  <c r="EL145" i="110"/>
  <c r="FB145" i="110"/>
  <c r="FR145" i="110"/>
  <c r="DW145" i="110"/>
  <c r="EM145" i="110"/>
  <c r="FC145" i="110"/>
  <c r="FS145" i="110"/>
  <c r="DT145" i="110"/>
  <c r="EJ145" i="110"/>
  <c r="EZ145" i="110"/>
  <c r="FP145" i="110"/>
  <c r="DU145" i="110"/>
  <c r="EK145" i="110"/>
  <c r="FA145" i="110"/>
  <c r="FQ145" i="110"/>
  <c r="FY145" i="110"/>
  <c r="DZ145" i="110"/>
  <c r="EP145" i="110"/>
  <c r="FF145" i="110"/>
  <c r="FV145" i="110"/>
  <c r="EA145" i="110"/>
  <c r="EQ145" i="110"/>
  <c r="FG145" i="110"/>
  <c r="DX145" i="110"/>
  <c r="EN145" i="110"/>
  <c r="FD145" i="110"/>
  <c r="FT145" i="110"/>
  <c r="DY145" i="110"/>
  <c r="EO145" i="110"/>
  <c r="FE145" i="110"/>
  <c r="FU145" i="110"/>
  <c r="FX145" i="110"/>
  <c r="FW145" i="110"/>
  <c r="DN145" i="110"/>
  <c r="ED145" i="110"/>
  <c r="ET145" i="110"/>
  <c r="FJ145" i="110"/>
  <c r="FZ145" i="110"/>
  <c r="DO145" i="110"/>
  <c r="EE145" i="110"/>
  <c r="EU145" i="110"/>
  <c r="FK145" i="110"/>
  <c r="EB145" i="110"/>
  <c r="ER145" i="110"/>
  <c r="FH145" i="110"/>
  <c r="EC145" i="110"/>
  <c r="ES145" i="110"/>
  <c r="FI145" i="110"/>
  <c r="DR145" i="110"/>
  <c r="EH145" i="110"/>
  <c r="EX145" i="110"/>
  <c r="FN145" i="110"/>
  <c r="DS145" i="110"/>
  <c r="EI145" i="110"/>
  <c r="EY145" i="110"/>
  <c r="FO145" i="110"/>
  <c r="DP145" i="110"/>
  <c r="EF145" i="110"/>
  <c r="EV145" i="110"/>
  <c r="FL145" i="110"/>
  <c r="DQ145" i="110"/>
  <c r="EG145" i="110"/>
  <c r="EW145" i="110"/>
  <c r="FM145" i="110"/>
  <c r="F11" i="290"/>
  <c r="A11" i="290" s="1"/>
  <c r="N206" i="110"/>
  <c r="M206" i="110"/>
  <c r="K3" i="158"/>
  <c r="K75" i="158"/>
  <c r="AU13" i="268"/>
  <c r="P50" i="110" s="1"/>
  <c r="BX13" i="268"/>
  <c r="BY13" i="268" s="1"/>
  <c r="E13" i="268"/>
  <c r="F13" i="268" s="1"/>
  <c r="BE13" i="268"/>
  <c r="BF13" i="268" s="1"/>
  <c r="HD28" i="159"/>
  <c r="IP28" i="159"/>
  <c r="HH28" i="159"/>
  <c r="IV28" i="159"/>
  <c r="C28" i="159"/>
  <c r="HE28" i="159"/>
  <c r="HV28" i="159"/>
  <c r="IR28" i="159"/>
  <c r="JM28" i="159"/>
  <c r="HB28" i="159"/>
  <c r="HR28" i="159"/>
  <c r="IN28" i="159"/>
  <c r="JI28" i="159"/>
  <c r="JC28" i="159"/>
  <c r="IM28" i="159"/>
  <c r="HW28" i="159"/>
  <c r="GY28" i="159"/>
  <c r="HO28" i="159"/>
  <c r="IJ28" i="159"/>
  <c r="JE28" i="159"/>
  <c r="GZ28" i="159"/>
  <c r="HL28" i="159"/>
  <c r="JA28" i="159"/>
  <c r="HP28" i="159"/>
  <c r="JF28" i="159"/>
  <c r="GS28" i="159"/>
  <c r="HI28" i="159"/>
  <c r="IB28" i="159"/>
  <c r="IW28" i="159"/>
  <c r="D28" i="159"/>
  <c r="HF28" i="159"/>
  <c r="HX28" i="159"/>
  <c r="IS28" i="159"/>
  <c r="IY28" i="159"/>
  <c r="II28" i="159"/>
  <c r="HS28" i="159"/>
  <c r="HC28" i="159"/>
  <c r="HT28" i="159"/>
  <c r="IO28" i="159"/>
  <c r="JJ28" i="159"/>
  <c r="HU28" i="159"/>
  <c r="JL28" i="159"/>
  <c r="HZ28" i="159"/>
  <c r="GW28" i="159"/>
  <c r="HM28" i="159"/>
  <c r="IG28" i="159"/>
  <c r="JB28" i="159"/>
  <c r="GT28" i="159"/>
  <c r="HJ28" i="159"/>
  <c r="IC28" i="159"/>
  <c r="IX28" i="159"/>
  <c r="JK28" i="159"/>
  <c r="IU28" i="159"/>
  <c r="IE28" i="159"/>
  <c r="GQ28" i="159"/>
  <c r="HG28" i="159"/>
  <c r="HY28" i="159"/>
  <c r="IT28" i="159"/>
  <c r="GR28" i="159"/>
  <c r="IF28" i="159"/>
  <c r="GV28" i="159"/>
  <c r="IK28" i="159"/>
  <c r="HA28" i="159"/>
  <c r="HQ28" i="159"/>
  <c r="IL28" i="159"/>
  <c r="JH28" i="159"/>
  <c r="GX28" i="159"/>
  <c r="HN28" i="159"/>
  <c r="IH28" i="159"/>
  <c r="JD28" i="159"/>
  <c r="JG28" i="159"/>
  <c r="IQ28" i="159"/>
  <c r="IA28" i="159"/>
  <c r="GU28" i="159"/>
  <c r="HK28" i="159"/>
  <c r="ID28" i="159"/>
  <c r="IZ28" i="159"/>
  <c r="AY76" i="158"/>
  <c r="F15" i="268"/>
  <c r="A15" i="268" s="1"/>
  <c r="F12" i="240"/>
  <c r="A12" i="240" s="1"/>
  <c r="GC143" i="110"/>
  <c r="GC116" i="110"/>
  <c r="GC139" i="110"/>
  <c r="GC156" i="110"/>
  <c r="HV29" i="158"/>
  <c r="GK29" i="158"/>
  <c r="F15" i="311"/>
  <c r="A15" i="311" s="1"/>
  <c r="IR29" i="158"/>
  <c r="FZ173" i="110"/>
  <c r="ER173" i="110"/>
  <c r="FI173" i="110"/>
  <c r="EE173" i="110"/>
  <c r="FY173" i="110"/>
  <c r="DS173" i="110"/>
  <c r="D173" i="110"/>
  <c r="EU173" i="110"/>
  <c r="EF173" i="110"/>
  <c r="EW173" i="110"/>
  <c r="ET173" i="110"/>
  <c r="FG173" i="110"/>
  <c r="DW173" i="110"/>
  <c r="EV173" i="110"/>
  <c r="FM173" i="110"/>
  <c r="FJ173" i="110"/>
  <c r="FL173" i="110"/>
  <c r="DQ173" i="110"/>
  <c r="DN173" i="110"/>
  <c r="EI173" i="110"/>
  <c r="DP173" i="110"/>
  <c r="EG173" i="110"/>
  <c r="ED173" i="110"/>
  <c r="FY29" i="158"/>
  <c r="GS29" i="158"/>
  <c r="II29" i="158"/>
  <c r="HS29" i="158"/>
  <c r="HC29" i="158"/>
  <c r="GL29" i="158"/>
  <c r="HB29" i="158"/>
  <c r="HX29" i="158"/>
  <c r="IS29" i="158"/>
  <c r="FW29" i="158"/>
  <c r="GM29" i="158"/>
  <c r="HD29" i="158"/>
  <c r="HY29" i="158"/>
  <c r="GF29" i="158"/>
  <c r="GV29" i="158"/>
  <c r="HP29" i="158"/>
  <c r="IK29" i="158"/>
  <c r="HW29" i="158"/>
  <c r="HR29" i="158"/>
  <c r="GI29" i="158"/>
  <c r="HT29" i="158"/>
  <c r="GO29" i="158"/>
  <c r="HL29" i="158"/>
  <c r="GG29" i="158"/>
  <c r="IE29" i="158"/>
  <c r="HO29" i="158"/>
  <c r="FZ29" i="158"/>
  <c r="GP29" i="158"/>
  <c r="HH29" i="158"/>
  <c r="IC29" i="158"/>
  <c r="GA29" i="158"/>
  <c r="GQ29" i="158"/>
  <c r="HI29" i="158"/>
  <c r="ID29" i="158"/>
  <c r="C29" i="158"/>
  <c r="F29" i="158" s="1"/>
  <c r="GJ29" i="158"/>
  <c r="GZ29" i="158"/>
  <c r="HU29" i="158"/>
  <c r="IP29" i="158"/>
  <c r="GC29" i="158"/>
  <c r="GX29" i="158"/>
  <c r="GR29" i="158"/>
  <c r="IF29" i="158"/>
  <c r="HF29" i="158"/>
  <c r="IG29" i="158"/>
  <c r="GW29" i="158"/>
  <c r="IQ29" i="158"/>
  <c r="IA29" i="158"/>
  <c r="HK29" i="158"/>
  <c r="GD29" i="158"/>
  <c r="GT29" i="158"/>
  <c r="HM29" i="158"/>
  <c r="IH29" i="158"/>
  <c r="GE29" i="158"/>
  <c r="GU29" i="158"/>
  <c r="HN29" i="158"/>
  <c r="IJ29" i="158"/>
  <c r="FX29" i="158"/>
  <c r="GN29" i="158"/>
  <c r="HE29" i="158"/>
  <c r="HZ29" i="158"/>
  <c r="D29" i="158"/>
  <c r="IB29" i="158"/>
  <c r="HQ29" i="158"/>
  <c r="IM29" i="158"/>
  <c r="HG29" i="158"/>
  <c r="IN29" i="158"/>
  <c r="GY29" i="158"/>
  <c r="IO29" i="158"/>
  <c r="GB29" i="158"/>
  <c r="HJ29" i="158"/>
  <c r="IL29" i="158"/>
  <c r="GH29" i="158"/>
  <c r="H99" i="110"/>
  <c r="I99" i="110" s="1"/>
  <c r="DU78" i="110"/>
  <c r="EK78" i="110"/>
  <c r="FA78" i="110"/>
  <c r="FR78" i="110"/>
  <c r="DN78" i="110"/>
  <c r="ED78" i="110"/>
  <c r="ET78" i="110"/>
  <c r="FJ78" i="110"/>
  <c r="DS78" i="110"/>
  <c r="EI78" i="110"/>
  <c r="EY78" i="110"/>
  <c r="FO78" i="110"/>
  <c r="DT78" i="110"/>
  <c r="EJ78" i="110"/>
  <c r="EZ78" i="110"/>
  <c r="FP78" i="110"/>
  <c r="FZ78" i="110"/>
  <c r="DY78" i="110"/>
  <c r="EO78" i="110"/>
  <c r="FE78" i="110"/>
  <c r="FW78" i="110"/>
  <c r="FY78" i="110"/>
  <c r="DR78" i="110"/>
  <c r="EH78" i="110"/>
  <c r="EX78" i="110"/>
  <c r="FN78" i="110"/>
  <c r="DW78" i="110"/>
  <c r="EM78" i="110"/>
  <c r="FC78" i="110"/>
  <c r="FT78" i="110"/>
  <c r="DX78" i="110"/>
  <c r="EN78" i="110"/>
  <c r="FD78" i="110"/>
  <c r="EC78" i="110"/>
  <c r="ES78" i="110"/>
  <c r="FI78" i="110"/>
  <c r="FU78" i="110"/>
  <c r="DV78" i="110"/>
  <c r="EL78" i="110"/>
  <c r="FB78" i="110"/>
  <c r="FS78" i="110"/>
  <c r="EA78" i="110"/>
  <c r="EQ78" i="110"/>
  <c r="FG78" i="110"/>
  <c r="EB78" i="110"/>
  <c r="ER78" i="110"/>
  <c r="FH78" i="110"/>
  <c r="D78" i="110"/>
  <c r="FV78" i="110"/>
  <c r="DQ78" i="110"/>
  <c r="EG78" i="110"/>
  <c r="EW78" i="110"/>
  <c r="FM78" i="110"/>
  <c r="FQ78" i="110"/>
  <c r="DZ78" i="110"/>
  <c r="EP78" i="110"/>
  <c r="FF78" i="110"/>
  <c r="FX78" i="110"/>
  <c r="DO78" i="110"/>
  <c r="EE78" i="110"/>
  <c r="EU78" i="110"/>
  <c r="FK78" i="110"/>
  <c r="DP78" i="110"/>
  <c r="EF78" i="110"/>
  <c r="EV78" i="110"/>
  <c r="FL78" i="110"/>
  <c r="F11" i="364"/>
  <c r="A11" i="364" s="1"/>
  <c r="F18" i="311"/>
  <c r="A18" i="311" s="1"/>
  <c r="F19" i="311"/>
  <c r="A19" i="311" s="1"/>
  <c r="F13" i="311"/>
  <c r="A13" i="311" s="1"/>
  <c r="IJ10" i="159"/>
  <c r="F16" i="311"/>
  <c r="A16" i="311" s="1"/>
  <c r="F11" i="311"/>
  <c r="A11" i="311" s="1"/>
  <c r="GZ206" i="110"/>
  <c r="F14" i="311"/>
  <c r="A14" i="311" s="1"/>
  <c r="HB206" i="110"/>
  <c r="FF116" i="110"/>
  <c r="FZ116" i="110"/>
  <c r="EO116" i="110"/>
  <c r="EM116" i="110"/>
  <c r="EJ116" i="110"/>
  <c r="DX116" i="110"/>
  <c r="EC116" i="110"/>
  <c r="EA116" i="110"/>
  <c r="FH116" i="110"/>
  <c r="EV116" i="110"/>
  <c r="DQ116" i="110"/>
  <c r="DO116" i="110"/>
  <c r="EZ116" i="110"/>
  <c r="FT116" i="110"/>
  <c r="DU116" i="110"/>
  <c r="DS116" i="110"/>
  <c r="DP143" i="110"/>
  <c r="EF143" i="110"/>
  <c r="EV143" i="110"/>
  <c r="FL143" i="110"/>
  <c r="DY143" i="110"/>
  <c r="EO143" i="110"/>
  <c r="FE143" i="110"/>
  <c r="FU143" i="110"/>
  <c r="DV143" i="110"/>
  <c r="EL143" i="110"/>
  <c r="FB143" i="110"/>
  <c r="FR143" i="110"/>
  <c r="DO143" i="110"/>
  <c r="EE143" i="110"/>
  <c r="EU143" i="110"/>
  <c r="FK143" i="110"/>
  <c r="FW143" i="110"/>
  <c r="DT143" i="110"/>
  <c r="EJ143" i="110"/>
  <c r="EZ143" i="110"/>
  <c r="FP143" i="110"/>
  <c r="D143" i="110"/>
  <c r="EC143" i="110"/>
  <c r="ES143" i="110"/>
  <c r="FI143" i="110"/>
  <c r="FY143" i="110"/>
  <c r="DZ143" i="110"/>
  <c r="EP143" i="110"/>
  <c r="FF143" i="110"/>
  <c r="FV143" i="110"/>
  <c r="DS143" i="110"/>
  <c r="EI143" i="110"/>
  <c r="EY143" i="110"/>
  <c r="FO143" i="110"/>
  <c r="FZ143" i="110"/>
  <c r="DX143" i="110"/>
  <c r="EN143" i="110"/>
  <c r="FD143" i="110"/>
  <c r="FT143" i="110"/>
  <c r="DQ143" i="110"/>
  <c r="EG143" i="110"/>
  <c r="EW143" i="110"/>
  <c r="FM143" i="110"/>
  <c r="DN143" i="110"/>
  <c r="ED143" i="110"/>
  <c r="ET143" i="110"/>
  <c r="FJ143" i="110"/>
  <c r="DW143" i="110"/>
  <c r="EM143" i="110"/>
  <c r="FC143" i="110"/>
  <c r="FS143" i="110"/>
  <c r="EB143" i="110"/>
  <c r="ER143" i="110"/>
  <c r="FH143" i="110"/>
  <c r="FX143" i="110"/>
  <c r="DU143" i="110"/>
  <c r="EK143" i="110"/>
  <c r="FA143" i="110"/>
  <c r="FQ143" i="110"/>
  <c r="DR143" i="110"/>
  <c r="EH143" i="110"/>
  <c r="EX143" i="110"/>
  <c r="FN143" i="110"/>
  <c r="EA143" i="110"/>
  <c r="EQ143" i="110"/>
  <c r="FG143" i="110"/>
  <c r="DZ116" i="110"/>
  <c r="ET116" i="110"/>
  <c r="FE116" i="110"/>
  <c r="FC116" i="110"/>
  <c r="EX116" i="110"/>
  <c r="FR116" i="110"/>
  <c r="ES116" i="110"/>
  <c r="EQ116" i="110"/>
  <c r="EB116" i="110"/>
  <c r="DP116" i="110"/>
  <c r="EG116" i="110"/>
  <c r="EE116" i="110"/>
  <c r="DT116" i="110"/>
  <c r="EN116" i="110"/>
  <c r="EK116" i="110"/>
  <c r="EI116" i="110"/>
  <c r="JF32" i="159"/>
  <c r="IP32" i="159"/>
  <c r="HZ32" i="159"/>
  <c r="HJ32" i="159"/>
  <c r="GT32" i="159"/>
  <c r="JE32" i="159"/>
  <c r="IO32" i="159"/>
  <c r="HY32" i="159"/>
  <c r="HI32" i="159"/>
  <c r="GS32" i="159"/>
  <c r="HX32" i="159"/>
  <c r="IJ32" i="159"/>
  <c r="IV32" i="159"/>
  <c r="HL32" i="159"/>
  <c r="JK32" i="159"/>
  <c r="GQ32" i="159"/>
  <c r="HG32" i="159"/>
  <c r="HW32" i="159"/>
  <c r="IM32" i="159"/>
  <c r="JC32" i="159"/>
  <c r="JH32" i="159"/>
  <c r="JB32" i="159"/>
  <c r="IL32" i="159"/>
  <c r="HV32" i="159"/>
  <c r="HF32" i="159"/>
  <c r="D32" i="159"/>
  <c r="JA32" i="159"/>
  <c r="IK32" i="159"/>
  <c r="HU32" i="159"/>
  <c r="HE32" i="159"/>
  <c r="C32" i="159"/>
  <c r="HH32" i="159"/>
  <c r="HT32" i="159"/>
  <c r="IF32" i="159"/>
  <c r="GU32" i="159"/>
  <c r="HK32" i="159"/>
  <c r="IA32" i="159"/>
  <c r="IQ32" i="159"/>
  <c r="JG32" i="159"/>
  <c r="IR32" i="159"/>
  <c r="GV32" i="159"/>
  <c r="IX32" i="159"/>
  <c r="IH32" i="159"/>
  <c r="HR32" i="159"/>
  <c r="HB32" i="159"/>
  <c r="JM32" i="159"/>
  <c r="IW32" i="159"/>
  <c r="IG32" i="159"/>
  <c r="HQ32" i="159"/>
  <c r="HA32" i="159"/>
  <c r="JD32" i="159"/>
  <c r="GR32" i="159"/>
  <c r="HD32" i="159"/>
  <c r="HP32" i="159"/>
  <c r="GY32" i="159"/>
  <c r="HO32" i="159"/>
  <c r="IE32" i="159"/>
  <c r="IU32" i="159"/>
  <c r="JJ32" i="159"/>
  <c r="IT32" i="159"/>
  <c r="ID32" i="159"/>
  <c r="HN32" i="159"/>
  <c r="GX32" i="159"/>
  <c r="JI32" i="159"/>
  <c r="IS32" i="159"/>
  <c r="IC32" i="159"/>
  <c r="HM32" i="159"/>
  <c r="GW32" i="159"/>
  <c r="IN32" i="159"/>
  <c r="IZ32" i="159"/>
  <c r="JL32" i="159"/>
  <c r="GZ32" i="159"/>
  <c r="IB32" i="159"/>
  <c r="HC32" i="159"/>
  <c r="HS32" i="159"/>
  <c r="II32" i="159"/>
  <c r="IY32" i="159"/>
  <c r="FX116" i="110"/>
  <c r="FL116" i="110"/>
  <c r="DN116" i="110"/>
  <c r="FU116" i="110"/>
  <c r="FS116" i="110"/>
  <c r="DR116" i="110"/>
  <c r="EL116" i="110"/>
  <c r="FI116" i="110"/>
  <c r="FG116" i="110"/>
  <c r="FV116" i="110"/>
  <c r="FJ116" i="110"/>
  <c r="EW116" i="110"/>
  <c r="EU116" i="110"/>
  <c r="FN116" i="110"/>
  <c r="FB116" i="110"/>
  <c r="FA116" i="110"/>
  <c r="EY116" i="110"/>
  <c r="ER116" i="110"/>
  <c r="EF116" i="110"/>
  <c r="DY116" i="110"/>
  <c r="DW116" i="110"/>
  <c r="FP116" i="110"/>
  <c r="FD116" i="110"/>
  <c r="D116" i="110"/>
  <c r="FY116" i="110"/>
  <c r="FW116" i="110"/>
  <c r="EP116" i="110"/>
  <c r="ED116" i="110"/>
  <c r="FM116" i="110"/>
  <c r="FK116" i="110"/>
  <c r="EH116" i="110"/>
  <c r="DV116" i="110"/>
  <c r="FQ116" i="110"/>
  <c r="F12" i="311"/>
  <c r="A12" i="311" s="1"/>
  <c r="F17" i="311"/>
  <c r="A17" i="311" s="1"/>
  <c r="HA206" i="110"/>
  <c r="GY206" i="110"/>
  <c r="BK3" i="159"/>
  <c r="AR3" i="158"/>
  <c r="AP3" i="158"/>
  <c r="AQ3" i="158"/>
  <c r="AQ76" i="158"/>
  <c r="GF206" i="110"/>
  <c r="GJ206" i="110"/>
  <c r="AW11" i="363"/>
  <c r="AQ58" i="110" s="1"/>
  <c r="BE12" i="363"/>
  <c r="BF12" i="363" s="1"/>
  <c r="BX12" i="363"/>
  <c r="BY12" i="363" s="1"/>
  <c r="BN12" i="363"/>
  <c r="BO12" i="363" s="1"/>
  <c r="CG11" i="363"/>
  <c r="CH11" i="363" s="1"/>
  <c r="AX12" i="363"/>
  <c r="AR62" i="110" s="1"/>
  <c r="E12" i="363"/>
  <c r="CD13" i="363"/>
  <c r="CE13" i="363" s="1"/>
  <c r="BK13" i="363"/>
  <c r="BL13" i="363" s="1"/>
  <c r="BK12" i="363"/>
  <c r="BL12" i="363" s="1"/>
  <c r="CD12" i="363"/>
  <c r="CE12" i="363" s="1"/>
  <c r="AU13" i="363"/>
  <c r="AO50" i="110" s="1"/>
  <c r="BE13" i="363"/>
  <c r="BF13" i="363" s="1"/>
  <c r="AW12" i="363"/>
  <c r="AQ62" i="110" s="1"/>
  <c r="E13" i="363"/>
  <c r="AX13" i="363"/>
  <c r="AR50" i="110" s="1"/>
  <c r="BN13" i="363"/>
  <c r="BO13" i="363" s="1"/>
  <c r="BQ11" i="363"/>
  <c r="BR11" i="363" s="1"/>
  <c r="AY11" i="363"/>
  <c r="AS58" i="110" s="1"/>
  <c r="AS4" i="110" s="1"/>
  <c r="E11" i="363"/>
  <c r="BN11" i="363"/>
  <c r="BO11" i="363" s="1"/>
  <c r="CD11" i="363"/>
  <c r="CE11" i="363" s="1"/>
  <c r="AU11" i="363"/>
  <c r="AO58" i="110" s="1"/>
  <c r="AR76" i="158"/>
  <c r="AP76" i="158"/>
  <c r="GL206" i="110"/>
  <c r="GC50" i="110"/>
  <c r="GC89" i="110"/>
  <c r="GK206" i="110"/>
  <c r="GC44" i="110"/>
  <c r="GC65" i="110"/>
  <c r="GI206" i="110"/>
  <c r="GC53" i="110"/>
  <c r="BK15" i="313"/>
  <c r="BL15" i="313" s="1"/>
  <c r="AW12" i="313"/>
  <c r="AL141" i="110" s="1"/>
  <c r="AU20" i="313"/>
  <c r="AJ50" i="110" s="1"/>
  <c r="BK12" i="313"/>
  <c r="BL12" i="313" s="1"/>
  <c r="BB12" i="158" s="1"/>
  <c r="AV15" i="313"/>
  <c r="AK20" i="110" s="1"/>
  <c r="AW20" i="313"/>
  <c r="AL50" i="110" s="1"/>
  <c r="E20" i="313"/>
  <c r="BK19" i="313"/>
  <c r="BL19" i="313" s="1"/>
  <c r="BH16" i="313"/>
  <c r="BI16" i="313" s="1"/>
  <c r="BE12" i="313"/>
  <c r="BF12" i="313" s="1"/>
  <c r="AZ12" i="158" s="1"/>
  <c r="AU12" i="313"/>
  <c r="AJ141" i="110" s="1"/>
  <c r="E15" i="313"/>
  <c r="AV13" i="313"/>
  <c r="AK171" i="110" s="1"/>
  <c r="BH13" i="313"/>
  <c r="BI13" i="313" s="1"/>
  <c r="AU15" i="313"/>
  <c r="AJ20" i="110" s="1"/>
  <c r="BE15" i="313"/>
  <c r="BF15" i="313" s="1"/>
  <c r="AV14" i="313"/>
  <c r="AK166" i="110" s="1"/>
  <c r="AU13" i="313"/>
  <c r="AJ171" i="110" s="1"/>
  <c r="AV11" i="313"/>
  <c r="AK53" i="110" s="1"/>
  <c r="AV12" i="313"/>
  <c r="AK141" i="110" s="1"/>
  <c r="E12" i="313"/>
  <c r="AV21" i="313"/>
  <c r="AK34" i="110" s="1"/>
  <c r="AU14" i="313"/>
  <c r="AJ166" i="110" s="1"/>
  <c r="AU21" i="313"/>
  <c r="AJ34" i="110" s="1"/>
  <c r="BK13" i="313"/>
  <c r="BL13" i="313" s="1"/>
  <c r="AW13" i="313"/>
  <c r="AL171" i="110" s="1"/>
  <c r="E19" i="313"/>
  <c r="E18" i="313"/>
  <c r="E11" i="313"/>
  <c r="BH19" i="313"/>
  <c r="BI19" i="313" s="1"/>
  <c r="AV18" i="313"/>
  <c r="AK132" i="110" s="1"/>
  <c r="BH18" i="313"/>
  <c r="BI18" i="313" s="1"/>
  <c r="BK11" i="313"/>
  <c r="BL11" i="313" s="1"/>
  <c r="AU19" i="313"/>
  <c r="AJ44" i="110" s="1"/>
  <c r="BE19" i="313"/>
  <c r="BF19" i="313" s="1"/>
  <c r="BE16" i="313"/>
  <c r="BF16" i="313" s="1"/>
  <c r="E13" i="313"/>
  <c r="AY13" i="313"/>
  <c r="AN171" i="110" s="1"/>
  <c r="AX13" i="313"/>
  <c r="AM171" i="110" s="1"/>
  <c r="AW21" i="313"/>
  <c r="AL34" i="110" s="1"/>
  <c r="BK21" i="313"/>
  <c r="BL21" i="313" s="1"/>
  <c r="AW18" i="313"/>
  <c r="AL132" i="110" s="1"/>
  <c r="BK18" i="313"/>
  <c r="BL18" i="313" s="1"/>
  <c r="E21" i="313"/>
  <c r="BK16" i="313"/>
  <c r="BL16" i="313" s="1"/>
  <c r="AW16" i="313"/>
  <c r="AL5" i="110" s="1"/>
  <c r="BE18" i="313"/>
  <c r="BF18" i="313" s="1"/>
  <c r="AU18" i="313"/>
  <c r="AJ132" i="110" s="1"/>
  <c r="AY16" i="313"/>
  <c r="AN5" i="110" s="1"/>
  <c r="BQ16" i="313"/>
  <c r="BR16" i="313" s="1"/>
  <c r="E16" i="313"/>
  <c r="AY19" i="313"/>
  <c r="AN44" i="110" s="1"/>
  <c r="BQ19" i="313"/>
  <c r="BR19" i="313" s="1"/>
  <c r="AX12" i="313"/>
  <c r="AM141" i="110" s="1"/>
  <c r="BN14" i="313"/>
  <c r="BO14" i="313" s="1"/>
  <c r="AX14" i="313"/>
  <c r="AM166" i="110" s="1"/>
  <c r="AY14" i="313"/>
  <c r="AN166" i="110" s="1"/>
  <c r="BQ14" i="313"/>
  <c r="BR14" i="313" s="1"/>
  <c r="BK14" i="313"/>
  <c r="BL14" i="313" s="1"/>
  <c r="AW14" i="313"/>
  <c r="AL166" i="110" s="1"/>
  <c r="BH17" i="313"/>
  <c r="BI17" i="313" s="1"/>
  <c r="AV17" i="313"/>
  <c r="AK62" i="110" s="1"/>
  <c r="E14" i="313"/>
  <c r="BH11" i="313"/>
  <c r="BI11" i="313" s="1"/>
  <c r="E17" i="313"/>
  <c r="BE17" i="313"/>
  <c r="BF17" i="313" s="1"/>
  <c r="AU17" i="313"/>
  <c r="AJ62" i="110" s="1"/>
  <c r="BK17" i="313"/>
  <c r="BL17" i="313" s="1"/>
  <c r="AW17" i="313"/>
  <c r="AL62" i="110" s="1"/>
  <c r="BN17" i="313"/>
  <c r="BO17" i="313" s="1"/>
  <c r="AX17" i="313"/>
  <c r="AM62" i="110" s="1"/>
  <c r="BQ17" i="313"/>
  <c r="BR17" i="313" s="1"/>
  <c r="AY17" i="313"/>
  <c r="AN62" i="110" s="1"/>
  <c r="AY11" i="313"/>
  <c r="AN53" i="110" s="1"/>
  <c r="BQ11" i="313"/>
  <c r="BR11" i="313" s="1"/>
  <c r="AR61" i="159"/>
  <c r="JM23" i="159"/>
  <c r="IW23" i="159"/>
  <c r="IG23" i="159"/>
  <c r="HQ23" i="159"/>
  <c r="HA23" i="159"/>
  <c r="JL23" i="159"/>
  <c r="IF23" i="159"/>
  <c r="GZ23" i="159"/>
  <c r="JB23" i="159"/>
  <c r="HV23" i="159"/>
  <c r="JH23" i="159"/>
  <c r="IB23" i="159"/>
  <c r="GV23" i="159"/>
  <c r="GY23" i="159"/>
  <c r="HO23" i="159"/>
  <c r="IE23" i="159"/>
  <c r="IU23" i="159"/>
  <c r="JF23" i="159"/>
  <c r="JI23" i="159"/>
  <c r="IS23" i="159"/>
  <c r="IC23" i="159"/>
  <c r="HM23" i="159"/>
  <c r="GW23" i="159"/>
  <c r="JD23" i="159"/>
  <c r="HX23" i="159"/>
  <c r="GR23" i="159"/>
  <c r="IT23" i="159"/>
  <c r="HN23" i="159"/>
  <c r="IZ23" i="159"/>
  <c r="HT23" i="159"/>
  <c r="HB23" i="159"/>
  <c r="HJ23" i="159"/>
  <c r="HC23" i="159"/>
  <c r="HS23" i="159"/>
  <c r="II23" i="159"/>
  <c r="IY23" i="159"/>
  <c r="HZ23" i="159"/>
  <c r="JE23" i="159"/>
  <c r="IO23" i="159"/>
  <c r="HY23" i="159"/>
  <c r="HI23" i="159"/>
  <c r="GS23" i="159"/>
  <c r="IV23" i="159"/>
  <c r="HP23" i="159"/>
  <c r="D23" i="159"/>
  <c r="IL23" i="159"/>
  <c r="HF23" i="159"/>
  <c r="IR23" i="159"/>
  <c r="HL23" i="159"/>
  <c r="IH23" i="159"/>
  <c r="IP23" i="159"/>
  <c r="HR23" i="159"/>
  <c r="JK23" i="159"/>
  <c r="GQ23" i="159"/>
  <c r="HG23" i="159"/>
  <c r="HW23" i="159"/>
  <c r="IM23" i="159"/>
  <c r="JC23" i="159"/>
  <c r="GT23" i="159"/>
  <c r="JA23" i="159"/>
  <c r="IK23" i="159"/>
  <c r="HU23" i="159"/>
  <c r="HE23" i="159"/>
  <c r="C23" i="159"/>
  <c r="IN23" i="159"/>
  <c r="HH23" i="159"/>
  <c r="JJ23" i="159"/>
  <c r="ID23" i="159"/>
  <c r="GX23" i="159"/>
  <c r="IJ23" i="159"/>
  <c r="HD23" i="159"/>
  <c r="IX23" i="159"/>
  <c r="GU23" i="159"/>
  <c r="HK23" i="159"/>
  <c r="IA23" i="159"/>
  <c r="IQ23" i="159"/>
  <c r="JG23" i="159"/>
  <c r="AQ9" i="159"/>
  <c r="GN206" i="110"/>
  <c r="AR3" i="159"/>
  <c r="GO5" i="110"/>
  <c r="AQ19" i="159"/>
  <c r="GP206" i="110"/>
  <c r="AP61" i="159"/>
  <c r="AP3" i="159"/>
  <c r="AT76" i="158"/>
  <c r="AT3" i="158"/>
  <c r="AS16" i="158"/>
  <c r="IP16" i="158" s="1"/>
  <c r="GO34" i="110"/>
  <c r="GC34" i="110" s="1"/>
  <c r="FH81" i="110"/>
  <c r="D81" i="110"/>
  <c r="FY81" i="110"/>
  <c r="EP81" i="110"/>
  <c r="FS81" i="110"/>
  <c r="FW81" i="110"/>
  <c r="FL81" i="110"/>
  <c r="EG81" i="110"/>
  <c r="ET81" i="110"/>
  <c r="EA81" i="110"/>
  <c r="EF81" i="110"/>
  <c r="FM81" i="110"/>
  <c r="DN81" i="110"/>
  <c r="FG81" i="110"/>
  <c r="FA81" i="110"/>
  <c r="EZ81" i="110"/>
  <c r="AV3" i="159"/>
  <c r="AU3" i="159"/>
  <c r="F12" i="243"/>
  <c r="A12" i="243" s="1"/>
  <c r="F11" i="243"/>
  <c r="A11" i="243" s="1"/>
  <c r="FL156" i="110"/>
  <c r="EZ156" i="110"/>
  <c r="ES156" i="110"/>
  <c r="EN156" i="110"/>
  <c r="EG156" i="110"/>
  <c r="ER156" i="110"/>
  <c r="EK156" i="110"/>
  <c r="JA22" i="159"/>
  <c r="HF22" i="159"/>
  <c r="HP22" i="159"/>
  <c r="IH22" i="159"/>
  <c r="IO22" i="159"/>
  <c r="IQ22" i="159"/>
  <c r="GR22" i="159"/>
  <c r="GS22" i="159"/>
  <c r="HW22" i="159"/>
  <c r="HS22" i="159"/>
  <c r="F20" i="243"/>
  <c r="A20" i="243" s="1"/>
  <c r="JG54" i="159"/>
  <c r="IY54" i="159"/>
  <c r="HF54" i="159"/>
  <c r="IL54" i="159"/>
  <c r="HU54" i="159"/>
  <c r="HE54" i="159"/>
  <c r="IJ54" i="159"/>
  <c r="HT54" i="159"/>
  <c r="HW54" i="159"/>
  <c r="JC54" i="159"/>
  <c r="JF54" i="159"/>
  <c r="HS54" i="159"/>
  <c r="IT54" i="159"/>
  <c r="JM54" i="159"/>
  <c r="HQ54" i="159"/>
  <c r="HA54" i="159"/>
  <c r="IF54" i="159"/>
  <c r="HP54" i="159"/>
  <c r="IE54" i="159"/>
  <c r="JK54" i="159"/>
  <c r="IQ54" i="159"/>
  <c r="GU54" i="159"/>
  <c r="JI54" i="159"/>
  <c r="IS54" i="159"/>
  <c r="GW54" i="159"/>
  <c r="JH54" i="159"/>
  <c r="HL54" i="159"/>
  <c r="GV54" i="159"/>
  <c r="HJ54" i="159"/>
  <c r="IP54" i="159"/>
  <c r="GX54" i="159"/>
  <c r="ID54" i="159"/>
  <c r="IO54" i="159"/>
  <c r="HY54" i="159"/>
  <c r="JD54" i="159"/>
  <c r="IN54" i="159"/>
  <c r="GR54" i="159"/>
  <c r="HO54" i="159"/>
  <c r="IX54" i="159"/>
  <c r="F19" i="243"/>
  <c r="AW3" i="159"/>
  <c r="F18" i="243"/>
  <c r="A18" i="243" s="1"/>
  <c r="FK139" i="110"/>
  <c r="FL139" i="110"/>
  <c r="FQ139" i="110"/>
  <c r="FR139" i="110"/>
  <c r="FO139" i="110"/>
  <c r="FP139" i="110"/>
  <c r="FU139" i="110"/>
  <c r="FV139" i="110"/>
  <c r="FS139" i="110"/>
  <c r="FT139" i="110"/>
  <c r="FI139" i="110"/>
  <c r="ET139" i="110"/>
  <c r="EQ139" i="110"/>
  <c r="ER139" i="110"/>
  <c r="EG139" i="110"/>
  <c r="EH139" i="110"/>
  <c r="F16" i="243"/>
  <c r="A16" i="243" s="1"/>
  <c r="F17" i="243"/>
  <c r="A17" i="243" s="1"/>
  <c r="F21" i="243"/>
  <c r="F15" i="243"/>
  <c r="A15" i="243" s="1"/>
  <c r="F14" i="243"/>
  <c r="A14" i="243" s="1"/>
  <c r="DO81" i="110"/>
  <c r="EE81" i="110"/>
  <c r="FP81" i="110"/>
  <c r="DU81" i="110"/>
  <c r="EX81" i="110"/>
  <c r="EU81" i="110"/>
  <c r="FK81" i="110"/>
  <c r="DT81" i="110"/>
  <c r="EH81" i="110"/>
  <c r="EJ81" i="110"/>
  <c r="DR81" i="110"/>
  <c r="FQ81" i="110"/>
  <c r="EK81" i="110"/>
  <c r="FN81" i="110"/>
  <c r="F13" i="243"/>
  <c r="A13" i="243" s="1"/>
  <c r="F16" i="362"/>
  <c r="A16" i="362" s="1"/>
  <c r="F18" i="362"/>
  <c r="A18" i="362" s="1"/>
  <c r="F17" i="362"/>
  <c r="A17" i="362" s="1"/>
  <c r="F15" i="362"/>
  <c r="A15" i="362" s="1"/>
  <c r="F11" i="362"/>
  <c r="A11" i="362" s="1"/>
  <c r="F12" i="362"/>
  <c r="A12" i="362" s="1"/>
  <c r="F14" i="362"/>
  <c r="A14" i="362" s="1"/>
  <c r="F13" i="362"/>
  <c r="X76" i="158"/>
  <c r="E11" i="310"/>
  <c r="AF149" i="110"/>
  <c r="AF50" i="110"/>
  <c r="AG149" i="110"/>
  <c r="AG50" i="110"/>
  <c r="AX13" i="310"/>
  <c r="AE149" i="110"/>
  <c r="AE50" i="110"/>
  <c r="BN13" i="310"/>
  <c r="BO13" i="310" s="1"/>
  <c r="CD13" i="310"/>
  <c r="CE13" i="310" s="1"/>
  <c r="AM14" i="159" s="1"/>
  <c r="AI149" i="110"/>
  <c r="AI50" i="110"/>
  <c r="CG12" i="310"/>
  <c r="CH12" i="310" s="1"/>
  <c r="AX12" i="310"/>
  <c r="AH58" i="110" s="1"/>
  <c r="BN12" i="310"/>
  <c r="BO12" i="310" s="1"/>
  <c r="AV14" i="310"/>
  <c r="AF71" i="110" s="1"/>
  <c r="BH14" i="310"/>
  <c r="BI14" i="310" s="1"/>
  <c r="CA14" i="310"/>
  <c r="CB14" i="310" s="1"/>
  <c r="CG14" i="310"/>
  <c r="CH14" i="310" s="1"/>
  <c r="AX14" i="310"/>
  <c r="AH71" i="110" s="1"/>
  <c r="BN14" i="310"/>
  <c r="BO14" i="310" s="1"/>
  <c r="AW12" i="310"/>
  <c r="AG58" i="110" s="1"/>
  <c r="BK12" i="310"/>
  <c r="BL12" i="310" s="1"/>
  <c r="CD12" i="310"/>
  <c r="CE12" i="310" s="1"/>
  <c r="AY14" i="310"/>
  <c r="AI71" i="110" s="1"/>
  <c r="CJ14" i="310"/>
  <c r="CK14" i="310" s="1"/>
  <c r="BQ14" i="310"/>
  <c r="BR14" i="310" s="1"/>
  <c r="BH12" i="310"/>
  <c r="BI12" i="310" s="1"/>
  <c r="CA12" i="310"/>
  <c r="CB12" i="310" s="1"/>
  <c r="AV12" i="310"/>
  <c r="AF58" i="110" s="1"/>
  <c r="AW14" i="310"/>
  <c r="AG71" i="110" s="1"/>
  <c r="CD14" i="310"/>
  <c r="CE14" i="310" s="1"/>
  <c r="BK14" i="310"/>
  <c r="BL14" i="310" s="1"/>
  <c r="BE11" i="310"/>
  <c r="BF11" i="310" s="1"/>
  <c r="AK12" i="158" s="1"/>
  <c r="BX11" i="310"/>
  <c r="BY11" i="310" s="1"/>
  <c r="AK15" i="159" s="1"/>
  <c r="AU11" i="310"/>
  <c r="AE141" i="110" s="1"/>
  <c r="BX12" i="310"/>
  <c r="BY12" i="310" s="1"/>
  <c r="BE12" i="310"/>
  <c r="BF12" i="310" s="1"/>
  <c r="AU12" i="310"/>
  <c r="AE58" i="110" s="1"/>
  <c r="E12" i="310"/>
  <c r="CJ11" i="310"/>
  <c r="CK11" i="310" s="1"/>
  <c r="AO15" i="159" s="1"/>
  <c r="AY11" i="310"/>
  <c r="AI141" i="110" s="1"/>
  <c r="BQ11" i="310"/>
  <c r="BR11" i="310" s="1"/>
  <c r="AO12" i="158" s="1"/>
  <c r="AN3" i="159"/>
  <c r="AN60" i="159"/>
  <c r="BX14" i="310"/>
  <c r="BY14" i="310" s="1"/>
  <c r="E14" i="310"/>
  <c r="AU14" i="310"/>
  <c r="AE71" i="110" s="1"/>
  <c r="BE14" i="310"/>
  <c r="BF14" i="310" s="1"/>
  <c r="AL60" i="159"/>
  <c r="AF141" i="110"/>
  <c r="DO59" i="110"/>
  <c r="EX160" i="110"/>
  <c r="EN160" i="110"/>
  <c r="FX160" i="110"/>
  <c r="FN160" i="110"/>
  <c r="EH160" i="110"/>
  <c r="DR160" i="110"/>
  <c r="FQ160" i="110"/>
  <c r="EK160" i="110"/>
  <c r="DU160" i="110"/>
  <c r="FS160" i="110"/>
  <c r="EM160" i="110"/>
  <c r="DW160" i="110"/>
  <c r="EF160" i="110"/>
  <c r="EB160" i="110"/>
  <c r="FZ160" i="110"/>
  <c r="FJ160" i="110"/>
  <c r="ED160" i="110"/>
  <c r="DN160" i="110"/>
  <c r="FM160" i="110"/>
  <c r="EG160" i="110"/>
  <c r="DQ160" i="110"/>
  <c r="FO160" i="110"/>
  <c r="EI160" i="110"/>
  <c r="DS160" i="110"/>
  <c r="EV160" i="110"/>
  <c r="DT160" i="110"/>
  <c r="FP160" i="110"/>
  <c r="FT160" i="110"/>
  <c r="ER160" i="110"/>
  <c r="FV160" i="110"/>
  <c r="FF160" i="110"/>
  <c r="EP160" i="110"/>
  <c r="DZ160" i="110"/>
  <c r="FY160" i="110"/>
  <c r="FI160" i="110"/>
  <c r="ES160" i="110"/>
  <c r="EC160" i="110"/>
  <c r="D160" i="110"/>
  <c r="I160" i="110" s="1"/>
  <c r="FK160" i="110"/>
  <c r="EU160" i="110"/>
  <c r="EE160" i="110"/>
  <c r="DO160" i="110"/>
  <c r="FL160" i="110"/>
  <c r="EJ160" i="110"/>
  <c r="DX160" i="110"/>
  <c r="FH160" i="110"/>
  <c r="FR160" i="110"/>
  <c r="FB160" i="110"/>
  <c r="EL160" i="110"/>
  <c r="DV160" i="110"/>
  <c r="FU160" i="110"/>
  <c r="FE160" i="110"/>
  <c r="EO160" i="110"/>
  <c r="DY160" i="110"/>
  <c r="FW160" i="110"/>
  <c r="FG160" i="110"/>
  <c r="EQ160" i="110"/>
  <c r="EA160" i="110"/>
  <c r="DP160" i="110"/>
  <c r="EZ160" i="110"/>
  <c r="AJ3" i="159"/>
  <c r="AJ60" i="159"/>
  <c r="AB58" i="110"/>
  <c r="AA71" i="110"/>
  <c r="AD62" i="110"/>
  <c r="E13" i="361"/>
  <c r="AB71" i="110"/>
  <c r="AD71" i="110"/>
  <c r="AC71" i="110"/>
  <c r="AC58" i="110"/>
  <c r="AA53" i="110"/>
  <c r="AG13" i="159"/>
  <c r="E14" i="361"/>
  <c r="AA62" i="110"/>
  <c r="AI13" i="159"/>
  <c r="AC53" i="110"/>
  <c r="E12" i="361"/>
  <c r="AA58" i="110"/>
  <c r="S61" i="159"/>
  <c r="V76" i="158"/>
  <c r="CA11" i="359"/>
  <c r="CB11" i="359" s="1"/>
  <c r="AB15" i="159" s="1"/>
  <c r="AU15" i="359"/>
  <c r="U132" i="110" s="1"/>
  <c r="AY16" i="359"/>
  <c r="Y5" i="110" s="1"/>
  <c r="AV11" i="359"/>
  <c r="V141" i="110" s="1"/>
  <c r="CG11" i="359"/>
  <c r="CH11" i="359" s="1"/>
  <c r="AD15" i="159" s="1"/>
  <c r="CD11" i="359"/>
  <c r="CE11" i="359" s="1"/>
  <c r="AC15" i="159" s="1"/>
  <c r="BE15" i="359"/>
  <c r="BF15" i="359" s="1"/>
  <c r="AV16" i="359"/>
  <c r="V5" i="110" s="1"/>
  <c r="CA16" i="359"/>
  <c r="CB16" i="359" s="1"/>
  <c r="AB8" i="159" s="1"/>
  <c r="CJ11" i="359"/>
  <c r="CK11" i="359" s="1"/>
  <c r="AE15" i="159" s="1"/>
  <c r="CJ13" i="359"/>
  <c r="CK13" i="359" s="1"/>
  <c r="BN13" i="359"/>
  <c r="BO13" i="359" s="1"/>
  <c r="AD50" i="158" s="1"/>
  <c r="CG13" i="359"/>
  <c r="CH13" i="359" s="1"/>
  <c r="AX11" i="359"/>
  <c r="X141" i="110" s="1"/>
  <c r="E11" i="359"/>
  <c r="AX15" i="359"/>
  <c r="X132" i="110" s="1"/>
  <c r="BN15" i="359"/>
  <c r="BO15" i="359" s="1"/>
  <c r="AV13" i="359"/>
  <c r="V103" i="110" s="1"/>
  <c r="BH13" i="359"/>
  <c r="BI13" i="359" s="1"/>
  <c r="AB50" i="158" s="1"/>
  <c r="AU14" i="359"/>
  <c r="U171" i="110" s="1"/>
  <c r="BE14" i="359"/>
  <c r="BF14" i="359" s="1"/>
  <c r="BX13" i="359"/>
  <c r="BY13" i="359" s="1"/>
  <c r="AU19" i="359"/>
  <c r="U75" i="110" s="1"/>
  <c r="BX19" i="359"/>
  <c r="BY19" i="359" s="1"/>
  <c r="AA19" i="159" s="1"/>
  <c r="BQ11" i="359"/>
  <c r="BR11" i="359" s="1"/>
  <c r="AE12" i="158" s="1"/>
  <c r="AY13" i="359"/>
  <c r="Y103" i="110" s="1"/>
  <c r="BQ15" i="359"/>
  <c r="BR15" i="359" s="1"/>
  <c r="AX14" i="359"/>
  <c r="X171" i="110" s="1"/>
  <c r="BN14" i="359"/>
  <c r="BO14" i="359" s="1"/>
  <c r="AW14" i="359"/>
  <c r="W171" i="110" s="1"/>
  <c r="E13" i="359"/>
  <c r="BH12" i="359"/>
  <c r="BI12" i="359" s="1"/>
  <c r="AV12" i="359"/>
  <c r="V53" i="110" s="1"/>
  <c r="AV15" i="359"/>
  <c r="V132" i="110" s="1"/>
  <c r="CA15" i="359"/>
  <c r="CB15" i="359" s="1"/>
  <c r="AB4" i="159" s="1"/>
  <c r="BE13" i="359"/>
  <c r="BF13" i="359" s="1"/>
  <c r="AA50" i="158" s="1"/>
  <c r="AU17" i="359"/>
  <c r="U34" i="110" s="1"/>
  <c r="BX17" i="359"/>
  <c r="BY17" i="359" s="1"/>
  <c r="AA17" i="159" s="1"/>
  <c r="BE17" i="359"/>
  <c r="BF17" i="359" s="1"/>
  <c r="BX18" i="359"/>
  <c r="BY18" i="359" s="1"/>
  <c r="AA14" i="159" s="1"/>
  <c r="BE18" i="359"/>
  <c r="BF18" i="359" s="1"/>
  <c r="AU18" i="359"/>
  <c r="U149" i="110" s="1"/>
  <c r="AU16" i="359"/>
  <c r="U5" i="110" s="1"/>
  <c r="BX16" i="359"/>
  <c r="BY16" i="359" s="1"/>
  <c r="AA8" i="159" s="1"/>
  <c r="BE16" i="359"/>
  <c r="BF16" i="359" s="1"/>
  <c r="CJ18" i="359"/>
  <c r="CK18" i="359" s="1"/>
  <c r="AE14" i="159" s="1"/>
  <c r="AY18" i="359"/>
  <c r="Y149" i="110" s="1"/>
  <c r="BQ18" i="359"/>
  <c r="BR18" i="359" s="1"/>
  <c r="AY19" i="359"/>
  <c r="Y75" i="110" s="1"/>
  <c r="BQ19" i="359"/>
  <c r="BR19" i="359" s="1"/>
  <c r="CJ19" i="359"/>
  <c r="CK19" i="359" s="1"/>
  <c r="AE19" i="159" s="1"/>
  <c r="AY17" i="359"/>
  <c r="Y34" i="110" s="1"/>
  <c r="BQ17" i="359"/>
  <c r="BR17" i="359" s="1"/>
  <c r="CJ17" i="359"/>
  <c r="CK17" i="359" s="1"/>
  <c r="AE17" i="159" s="1"/>
  <c r="CG19" i="359"/>
  <c r="CH19" i="359" s="1"/>
  <c r="AD19" i="159" s="1"/>
  <c r="AX19" i="359"/>
  <c r="X75" i="110" s="1"/>
  <c r="BN19" i="359"/>
  <c r="BO19" i="359" s="1"/>
  <c r="AX18" i="359"/>
  <c r="X149" i="110" s="1"/>
  <c r="BN17" i="359"/>
  <c r="BO17" i="359" s="1"/>
  <c r="AX17" i="359"/>
  <c r="X34" i="110" s="1"/>
  <c r="CG17" i="359"/>
  <c r="CH17" i="359" s="1"/>
  <c r="AD17" i="159" s="1"/>
  <c r="CG18" i="359"/>
  <c r="CH18" i="359" s="1"/>
  <c r="AD14" i="159" s="1"/>
  <c r="CG16" i="359"/>
  <c r="CH16" i="359" s="1"/>
  <c r="AD8" i="159" s="1"/>
  <c r="BN16" i="359"/>
  <c r="BO16" i="359" s="1"/>
  <c r="AX16" i="359"/>
  <c r="X5" i="110" s="1"/>
  <c r="BK11" i="359"/>
  <c r="BL11" i="359" s="1"/>
  <c r="AC12" i="158" s="1"/>
  <c r="CD14" i="359"/>
  <c r="CE14" i="359" s="1"/>
  <c r="CD15" i="359"/>
  <c r="CE15" i="359" s="1"/>
  <c r="AC4" i="159" s="1"/>
  <c r="BK16" i="359"/>
  <c r="BL16" i="359" s="1"/>
  <c r="CD16" i="359"/>
  <c r="CE16" i="359" s="1"/>
  <c r="AC8" i="159" s="1"/>
  <c r="AW16" i="359"/>
  <c r="W5" i="110" s="1"/>
  <c r="CD18" i="359"/>
  <c r="CE18" i="359" s="1"/>
  <c r="AC14" i="159" s="1"/>
  <c r="AW18" i="359"/>
  <c r="W149" i="110" s="1"/>
  <c r="BK18" i="359"/>
  <c r="BL18" i="359" s="1"/>
  <c r="AW15" i="359"/>
  <c r="W132" i="110" s="1"/>
  <c r="E16" i="359"/>
  <c r="CD19" i="359"/>
  <c r="CE19" i="359" s="1"/>
  <c r="AC19" i="159" s="1"/>
  <c r="BK19" i="359"/>
  <c r="BL19" i="359" s="1"/>
  <c r="AW19" i="359"/>
  <c r="W75" i="110" s="1"/>
  <c r="AV19" i="359"/>
  <c r="V75" i="110" s="1"/>
  <c r="CA19" i="359"/>
  <c r="CB19" i="359" s="1"/>
  <c r="AB19" i="159" s="1"/>
  <c r="BH19" i="359"/>
  <c r="BI19" i="359" s="1"/>
  <c r="CA14" i="359"/>
  <c r="CB14" i="359" s="1"/>
  <c r="AV18" i="359"/>
  <c r="V149" i="110" s="1"/>
  <c r="E18" i="359"/>
  <c r="BH18" i="359"/>
  <c r="BI18" i="359" s="1"/>
  <c r="E15" i="359"/>
  <c r="E17" i="359"/>
  <c r="AV17" i="359"/>
  <c r="V34" i="110" s="1"/>
  <c r="BH17" i="359"/>
  <c r="BI17" i="359" s="1"/>
  <c r="CA17" i="359"/>
  <c r="CB17" i="359" s="1"/>
  <c r="AB17" i="159" s="1"/>
  <c r="E19" i="359"/>
  <c r="CG12" i="359"/>
  <c r="CH12" i="359" s="1"/>
  <c r="AD13" i="159" s="1"/>
  <c r="AX12" i="359"/>
  <c r="X53" i="110" s="1"/>
  <c r="BH14" i="359"/>
  <c r="BI14" i="359" s="1"/>
  <c r="E14" i="359"/>
  <c r="BN12" i="359"/>
  <c r="BO12" i="359" s="1"/>
  <c r="BQ12" i="359"/>
  <c r="BR12" i="359" s="1"/>
  <c r="AY12" i="359"/>
  <c r="Y53" i="110" s="1"/>
  <c r="CJ12" i="359"/>
  <c r="CK12" i="359" s="1"/>
  <c r="AE13" i="159" s="1"/>
  <c r="BE12" i="359"/>
  <c r="BF12" i="359" s="1"/>
  <c r="BX12" i="359"/>
  <c r="BY12" i="359" s="1"/>
  <c r="AA13" i="159" s="1"/>
  <c r="AU12" i="359"/>
  <c r="U53" i="110" s="1"/>
  <c r="E12" i="359"/>
  <c r="CD12" i="359"/>
  <c r="CE12" i="359" s="1"/>
  <c r="AC13" i="159" s="1"/>
  <c r="AW12" i="359"/>
  <c r="W53" i="110" s="1"/>
  <c r="BK12" i="359"/>
  <c r="BL12" i="359" s="1"/>
  <c r="Y76" i="158"/>
  <c r="W3" i="158"/>
  <c r="F14" i="246"/>
  <c r="A14" i="246" s="1"/>
  <c r="F13" i="246"/>
  <c r="A13" i="246" s="1"/>
  <c r="Z3" i="158"/>
  <c r="Y3" i="158"/>
  <c r="W76" i="158"/>
  <c r="Z76" i="158"/>
  <c r="F12" i="246"/>
  <c r="A12" i="246" s="1"/>
  <c r="F15" i="246"/>
  <c r="A15" i="246" s="1"/>
  <c r="F11" i="246"/>
  <c r="A11" i="246" s="1"/>
  <c r="Y3" i="159"/>
  <c r="Y61" i="159"/>
  <c r="T3" i="159"/>
  <c r="F14" i="244"/>
  <c r="A14" i="244" s="1"/>
  <c r="F13" i="244"/>
  <c r="R3" i="159"/>
  <c r="R61" i="159"/>
  <c r="F15" i="244"/>
  <c r="A15" i="244" s="1"/>
  <c r="F11" i="244"/>
  <c r="A11" i="244" s="1"/>
  <c r="IP33" i="159" l="1"/>
  <c r="II54" i="159"/>
  <c r="HR54" i="159"/>
  <c r="HH54" i="159"/>
  <c r="GS54" i="159"/>
  <c r="JE54" i="159"/>
  <c r="HK54" i="159"/>
  <c r="IM54" i="159"/>
  <c r="IB54" i="159"/>
  <c r="HM54" i="159"/>
  <c r="JB54" i="159"/>
  <c r="IH54" i="159"/>
  <c r="GY54" i="159"/>
  <c r="IV54" i="159"/>
  <c r="IG54" i="159"/>
  <c r="HN54" i="159"/>
  <c r="HZ54" i="159"/>
  <c r="GQ54" i="159"/>
  <c r="IZ54" i="159"/>
  <c r="IK54" i="159"/>
  <c r="D54" i="159"/>
  <c r="HX10" i="159"/>
  <c r="CO60" i="159"/>
  <c r="HP33" i="159"/>
  <c r="JH33" i="159"/>
  <c r="IU54" i="159"/>
  <c r="HX54" i="159"/>
  <c r="HI54" i="159"/>
  <c r="JJ54" i="159"/>
  <c r="IA54" i="159"/>
  <c r="HG54" i="159"/>
  <c r="IR54" i="159"/>
  <c r="IC54" i="159"/>
  <c r="HV54" i="159"/>
  <c r="HB54" i="159"/>
  <c r="GZ54" i="159"/>
  <c r="JL54" i="159"/>
  <c r="IW54" i="159"/>
  <c r="HC54" i="159"/>
  <c r="GT54" i="159"/>
  <c r="HD54" i="159"/>
  <c r="C54" i="159"/>
  <c r="JA54" i="159"/>
  <c r="JL10" i="159"/>
  <c r="HZ10" i="159"/>
  <c r="IA33" i="159"/>
  <c r="JB33" i="159"/>
  <c r="IH10" i="159"/>
  <c r="JH10" i="159"/>
  <c r="GB60" i="159"/>
  <c r="JM33" i="159"/>
  <c r="JA33" i="159"/>
  <c r="JL33" i="159"/>
  <c r="GZ33" i="159"/>
  <c r="HK33" i="159"/>
  <c r="HZ33" i="159"/>
  <c r="IG33" i="159"/>
  <c r="IR33" i="159"/>
  <c r="C33" i="159"/>
  <c r="IK33" i="159"/>
  <c r="IV33" i="159"/>
  <c r="JG33" i="159"/>
  <c r="GU33" i="159"/>
  <c r="HJ33" i="159"/>
  <c r="HQ33" i="159"/>
  <c r="IB33" i="159"/>
  <c r="GW33" i="159"/>
  <c r="JE5" i="159"/>
  <c r="HU33" i="159"/>
  <c r="IF33" i="159"/>
  <c r="IQ33" i="159"/>
  <c r="JF33" i="159"/>
  <c r="GT33" i="159"/>
  <c r="HA33" i="159"/>
  <c r="HL33" i="159"/>
  <c r="HO33" i="159"/>
  <c r="IM33" i="159"/>
  <c r="II33" i="159"/>
  <c r="IX33" i="159"/>
  <c r="GH3" i="159"/>
  <c r="GG3" i="159"/>
  <c r="GV33" i="159"/>
  <c r="HV33" i="159"/>
  <c r="HX33" i="159"/>
  <c r="GS33" i="159"/>
  <c r="HG33" i="159"/>
  <c r="IS33" i="159"/>
  <c r="ID33" i="159"/>
  <c r="GG60" i="159"/>
  <c r="JC33" i="159"/>
  <c r="GQ33" i="159"/>
  <c r="HF33" i="159"/>
  <c r="HM33" i="159"/>
  <c r="HH33" i="159"/>
  <c r="IH33" i="159"/>
  <c r="HD33" i="159"/>
  <c r="GE60" i="159"/>
  <c r="GI60" i="159"/>
  <c r="AK3" i="159"/>
  <c r="BU60" i="159"/>
  <c r="HH20" i="159"/>
  <c r="HW33" i="159"/>
  <c r="IL33" i="159"/>
  <c r="JI33" i="159"/>
  <c r="JD33" i="159"/>
  <c r="HS33" i="159"/>
  <c r="JE33" i="159"/>
  <c r="FP23" i="110"/>
  <c r="EI23" i="110"/>
  <c r="EM173" i="110"/>
  <c r="F143" i="110"/>
  <c r="BI4" i="110"/>
  <c r="EL173" i="110"/>
  <c r="F160" i="110"/>
  <c r="F81" i="110"/>
  <c r="F116" i="110"/>
  <c r="F78" i="110"/>
  <c r="F110" i="110"/>
  <c r="FV173" i="110"/>
  <c r="FO173" i="110"/>
  <c r="F145" i="110"/>
  <c r="F70" i="110"/>
  <c r="DI4" i="110"/>
  <c r="FV23" i="110"/>
  <c r="FQ23" i="110"/>
  <c r="F14" i="110"/>
  <c r="F24" i="110"/>
  <c r="FC173" i="110"/>
  <c r="EP173" i="110"/>
  <c r="EY173" i="110"/>
  <c r="FK173" i="110"/>
  <c r="JD4" i="110"/>
  <c r="FN173" i="110"/>
  <c r="FB173" i="110"/>
  <c r="FS173" i="110"/>
  <c r="FI23" i="110"/>
  <c r="EG23" i="110"/>
  <c r="EL23" i="110"/>
  <c r="GI3" i="159"/>
  <c r="IO20" i="159"/>
  <c r="GX10" i="159"/>
  <c r="H3" i="159"/>
  <c r="DK206" i="110"/>
  <c r="DH206" i="110"/>
  <c r="DJ206" i="110"/>
  <c r="GF60" i="159"/>
  <c r="F11" i="307"/>
  <c r="A11" i="307" s="1"/>
  <c r="DG4" i="110"/>
  <c r="DR8" i="110"/>
  <c r="GE3" i="159"/>
  <c r="F13" i="307"/>
  <c r="A13" i="307" s="1"/>
  <c r="DG206" i="110"/>
  <c r="GH60" i="159"/>
  <c r="DH4" i="110"/>
  <c r="DK4" i="110"/>
  <c r="GF3" i="159"/>
  <c r="DJ4" i="110"/>
  <c r="DI206" i="110"/>
  <c r="HG17" i="158"/>
  <c r="GQ17" i="158"/>
  <c r="IP17" i="158"/>
  <c r="IC17" i="158"/>
  <c r="GT17" i="158"/>
  <c r="HC17" i="158"/>
  <c r="GI17" i="158"/>
  <c r="GR17" i="158"/>
  <c r="FX17" i="158"/>
  <c r="FF3" i="158"/>
  <c r="GU17" i="158"/>
  <c r="ID17" i="158"/>
  <c r="HR23" i="158"/>
  <c r="HQ17" i="158"/>
  <c r="GB17" i="158"/>
  <c r="IH17" i="158"/>
  <c r="GJ17" i="158"/>
  <c r="GF17" i="158"/>
  <c r="HE17" i="158"/>
  <c r="HN17" i="158"/>
  <c r="HA17" i="158"/>
  <c r="HP17" i="158"/>
  <c r="IL17" i="158"/>
  <c r="GW17" i="158"/>
  <c r="GZ17" i="158"/>
  <c r="II17" i="158"/>
  <c r="IN17" i="158"/>
  <c r="IG17" i="158"/>
  <c r="GL17" i="158"/>
  <c r="HY17" i="158"/>
  <c r="IK17" i="158"/>
  <c r="HX17" i="158"/>
  <c r="HW17" i="158"/>
  <c r="GV17" i="158"/>
  <c r="IM17" i="158"/>
  <c r="HF17" i="158"/>
  <c r="GH17" i="158"/>
  <c r="C17" i="158"/>
  <c r="FY17" i="158"/>
  <c r="IA17" i="158"/>
  <c r="IF17" i="158"/>
  <c r="FW17" i="158"/>
  <c r="GC17" i="158"/>
  <c r="IO17" i="158"/>
  <c r="GD17" i="158"/>
  <c r="FG75" i="158"/>
  <c r="IE17" i="158"/>
  <c r="EG75" i="158"/>
  <c r="JW206" i="110"/>
  <c r="FU173" i="110"/>
  <c r="FQ173" i="110"/>
  <c r="FF173" i="110"/>
  <c r="FE173" i="110"/>
  <c r="FA173" i="110"/>
  <c r="DO173" i="110"/>
  <c r="FT173" i="110"/>
  <c r="FP173" i="110"/>
  <c r="EB173" i="110"/>
  <c r="FD173" i="110"/>
  <c r="EZ173" i="110"/>
  <c r="EF38" i="110"/>
  <c r="BJ206" i="110"/>
  <c r="ES173" i="110"/>
  <c r="ER38" i="110"/>
  <c r="GC21" i="110"/>
  <c r="FH173" i="110"/>
  <c r="EV38" i="110"/>
  <c r="DV173" i="110"/>
  <c r="FF38" i="110"/>
  <c r="FU25" i="110"/>
  <c r="JV4" i="110"/>
  <c r="CD4" i="110"/>
  <c r="HU17" i="158"/>
  <c r="FZ17" i="158"/>
  <c r="GC13" i="110"/>
  <c r="F20" i="158"/>
  <c r="E20" i="158"/>
  <c r="HI17" i="158"/>
  <c r="HZ17" i="158"/>
  <c r="GP17" i="158"/>
  <c r="HB17" i="158"/>
  <c r="HS17" i="158"/>
  <c r="GY17" i="158"/>
  <c r="HR17" i="158"/>
  <c r="HO17" i="158"/>
  <c r="HH17" i="158"/>
  <c r="IB17" i="158"/>
  <c r="IR17" i="158"/>
  <c r="HD17" i="158"/>
  <c r="GE17" i="158"/>
  <c r="D17" i="158"/>
  <c r="GN17" i="158"/>
  <c r="HL17" i="158"/>
  <c r="HM17" i="158"/>
  <c r="GK17" i="158"/>
  <c r="HE16" i="159"/>
  <c r="ID16" i="159"/>
  <c r="JD16" i="159"/>
  <c r="HW16" i="159"/>
  <c r="GD60" i="159"/>
  <c r="DE4" i="110"/>
  <c r="DF4" i="110"/>
  <c r="FG3" i="158"/>
  <c r="EM8" i="110"/>
  <c r="JF16" i="159"/>
  <c r="IT33" i="159"/>
  <c r="GR33" i="159"/>
  <c r="HC33" i="159"/>
  <c r="HR33" i="159"/>
  <c r="IO33" i="159"/>
  <c r="IZ33" i="159"/>
  <c r="JK33" i="159"/>
  <c r="GY33" i="159"/>
  <c r="HN33" i="159"/>
  <c r="IC33" i="159"/>
  <c r="IN33" i="159"/>
  <c r="IY33" i="159"/>
  <c r="D33" i="159"/>
  <c r="F33" i="159" s="1"/>
  <c r="HB33" i="159"/>
  <c r="HY33" i="159"/>
  <c r="IJ33" i="159"/>
  <c r="IU33" i="159"/>
  <c r="JJ33" i="159"/>
  <c r="GX33" i="159"/>
  <c r="GB3" i="159"/>
  <c r="HI33" i="159"/>
  <c r="HT33" i="159"/>
  <c r="IE33" i="159"/>
  <c r="FS25" i="110"/>
  <c r="GA60" i="159"/>
  <c r="EN23" i="110"/>
  <c r="EA23" i="110"/>
  <c r="ED23" i="110"/>
  <c r="EK23" i="110"/>
  <c r="EZ23" i="110"/>
  <c r="FC23" i="110"/>
  <c r="FF23" i="110"/>
  <c r="ES23" i="110"/>
  <c r="DY23" i="110"/>
  <c r="DP23" i="110"/>
  <c r="DS23" i="110"/>
  <c r="DV23" i="110"/>
  <c r="FH23" i="110"/>
  <c r="DO23" i="110"/>
  <c r="FU23" i="110"/>
  <c r="DX23" i="110"/>
  <c r="FZ23" i="110"/>
  <c r="DN23" i="110"/>
  <c r="FM23" i="110"/>
  <c r="EJ23" i="110"/>
  <c r="EM23" i="110"/>
  <c r="EP23" i="110"/>
  <c r="DU23" i="110"/>
  <c r="FL23" i="110"/>
  <c r="FO23" i="110"/>
  <c r="FR23" i="110"/>
  <c r="DQ23" i="110"/>
  <c r="EB23" i="110"/>
  <c r="EX23" i="110"/>
  <c r="GA3" i="159"/>
  <c r="FT23" i="110"/>
  <c r="FG23" i="110"/>
  <c r="FJ23" i="110"/>
  <c r="EW23" i="110"/>
  <c r="FE23" i="110"/>
  <c r="DT23" i="110"/>
  <c r="DW23" i="110"/>
  <c r="DZ23" i="110"/>
  <c r="D23" i="110"/>
  <c r="EV23" i="110"/>
  <c r="EY23" i="110"/>
  <c r="FB23" i="110"/>
  <c r="EC23" i="110"/>
  <c r="FK23" i="110"/>
  <c r="DR23" i="110"/>
  <c r="DN8" i="110"/>
  <c r="DB206" i="110"/>
  <c r="EC8" i="110"/>
  <c r="EY8" i="110"/>
  <c r="DV8" i="110"/>
  <c r="FF8" i="110"/>
  <c r="DP8" i="110"/>
  <c r="ER23" i="110"/>
  <c r="EE23" i="110"/>
  <c r="EH23" i="110"/>
  <c r="FA23" i="110"/>
  <c r="FT8" i="110"/>
  <c r="DT8" i="110"/>
  <c r="FN23" i="110"/>
  <c r="FW23" i="110"/>
  <c r="FM25" i="110"/>
  <c r="ES25" i="110"/>
  <c r="EW25" i="110"/>
  <c r="EB8" i="110"/>
  <c r="FJ8" i="110"/>
  <c r="FM8" i="110"/>
  <c r="FD8" i="110"/>
  <c r="DS8" i="110"/>
  <c r="EP8" i="110"/>
  <c r="D8" i="110"/>
  <c r="EU8" i="110"/>
  <c r="FE8" i="110"/>
  <c r="FG8" i="110"/>
  <c r="EK8" i="110"/>
  <c r="ET8" i="110"/>
  <c r="EW8" i="110"/>
  <c r="DX8" i="110"/>
  <c r="FZ8" i="110"/>
  <c r="DZ8" i="110"/>
  <c r="EZ8" i="110"/>
  <c r="DO8" i="110"/>
  <c r="DY8" i="110"/>
  <c r="EA8" i="110"/>
  <c r="FX8" i="110"/>
  <c r="FC8" i="110"/>
  <c r="ED8" i="110"/>
  <c r="DQ8" i="110"/>
  <c r="FO8" i="110"/>
  <c r="FY8" i="110"/>
  <c r="ES8" i="110"/>
  <c r="EJ8" i="110"/>
  <c r="FB8" i="110"/>
  <c r="EV8" i="110"/>
  <c r="EX8" i="110"/>
  <c r="FH25" i="110"/>
  <c r="EV25" i="110"/>
  <c r="EZ25" i="110"/>
  <c r="EN25" i="110"/>
  <c r="DW25" i="110"/>
  <c r="FG25" i="110"/>
  <c r="FC25" i="110"/>
  <c r="FZ25" i="110"/>
  <c r="EH25" i="110"/>
  <c r="ED25" i="110"/>
  <c r="EP25" i="110"/>
  <c r="FR25" i="110"/>
  <c r="GD3" i="159"/>
  <c r="DD206" i="110"/>
  <c r="DS25" i="110"/>
  <c r="FZ3" i="159"/>
  <c r="FZ60" i="159"/>
  <c r="DR25" i="110"/>
  <c r="DQ25" i="110"/>
  <c r="FX25" i="110"/>
  <c r="FO25" i="110"/>
  <c r="DN25" i="110"/>
  <c r="EO25" i="110"/>
  <c r="FL25" i="110"/>
  <c r="EY25" i="110"/>
  <c r="DZ25" i="110"/>
  <c r="EG25" i="110"/>
  <c r="FP25" i="110"/>
  <c r="EI25" i="110"/>
  <c r="FB25" i="110"/>
  <c r="FE25" i="110"/>
  <c r="FD25" i="110"/>
  <c r="EA25" i="110"/>
  <c r="FW25" i="110"/>
  <c r="DE206" i="110"/>
  <c r="FN25" i="110"/>
  <c r="FQ25" i="110"/>
  <c r="EB25" i="110"/>
  <c r="EU25" i="110"/>
  <c r="FJ25" i="110"/>
  <c r="FI25" i="110"/>
  <c r="DP25" i="110"/>
  <c r="D25" i="110"/>
  <c r="FV25" i="110"/>
  <c r="FA25" i="110"/>
  <c r="DT25" i="110"/>
  <c r="DO25" i="110"/>
  <c r="DB4" i="110"/>
  <c r="EL25" i="110"/>
  <c r="DY25" i="110"/>
  <c r="FT25" i="110"/>
  <c r="EM25" i="110"/>
  <c r="EX25" i="110"/>
  <c r="EK25" i="110"/>
  <c r="ER25" i="110"/>
  <c r="FY25" i="110"/>
  <c r="ET25" i="110"/>
  <c r="EC25" i="110"/>
  <c r="EF25" i="110"/>
  <c r="EE25" i="110"/>
  <c r="FF25" i="110"/>
  <c r="DU25" i="110"/>
  <c r="EJ25" i="110"/>
  <c r="EQ25" i="110"/>
  <c r="DV25" i="110"/>
  <c r="DX25" i="110"/>
  <c r="FK25" i="110"/>
  <c r="F11" i="380"/>
  <c r="A11" i="380" s="1"/>
  <c r="F16" i="380"/>
  <c r="A16" i="380" s="1"/>
  <c r="EE8" i="110"/>
  <c r="EL8" i="110"/>
  <c r="EO8" i="110"/>
  <c r="EF8" i="110"/>
  <c r="EQ8" i="110"/>
  <c r="EH8" i="110"/>
  <c r="DU8" i="110"/>
  <c r="FS8" i="110"/>
  <c r="DD4" i="110"/>
  <c r="F12" i="380"/>
  <c r="A12" i="380" s="1"/>
  <c r="EG8" i="110"/>
  <c r="EN8" i="110"/>
  <c r="EI8" i="110"/>
  <c r="FV8" i="110"/>
  <c r="FI8" i="110"/>
  <c r="FP8" i="110"/>
  <c r="FK8" i="110"/>
  <c r="FR8" i="110"/>
  <c r="FU8" i="110"/>
  <c r="FL8" i="110"/>
  <c r="FW8" i="110"/>
  <c r="FN8" i="110"/>
  <c r="FQ8" i="110"/>
  <c r="ER8" i="110"/>
  <c r="DW8" i="110"/>
  <c r="F19" i="380"/>
  <c r="A19" i="380" s="1"/>
  <c r="F18" i="380"/>
  <c r="A18" i="380" s="1"/>
  <c r="DF206" i="110"/>
  <c r="DC206" i="110"/>
  <c r="DQ28" i="110"/>
  <c r="EG28" i="110"/>
  <c r="EW28" i="110"/>
  <c r="FM28" i="110"/>
  <c r="DR28" i="110"/>
  <c r="EH28" i="110"/>
  <c r="EX28" i="110"/>
  <c r="FN28" i="110"/>
  <c r="DO28" i="110"/>
  <c r="EE28" i="110"/>
  <c r="EU28" i="110"/>
  <c r="FK28" i="110"/>
  <c r="DX28" i="110"/>
  <c r="EN28" i="110"/>
  <c r="FD28" i="110"/>
  <c r="FT28" i="110"/>
  <c r="FX28" i="110"/>
  <c r="D28" i="110"/>
  <c r="FZ28" i="110"/>
  <c r="DU28" i="110"/>
  <c r="EK28" i="110"/>
  <c r="FA28" i="110"/>
  <c r="FQ28" i="110"/>
  <c r="DV28" i="110"/>
  <c r="EL28" i="110"/>
  <c r="FB28" i="110"/>
  <c r="FR28" i="110"/>
  <c r="DS28" i="110"/>
  <c r="EI28" i="110"/>
  <c r="EY28" i="110"/>
  <c r="FO28" i="110"/>
  <c r="EB28" i="110"/>
  <c r="ER28" i="110"/>
  <c r="FH28" i="110"/>
  <c r="FY28" i="110"/>
  <c r="DY28" i="110"/>
  <c r="EO28" i="110"/>
  <c r="FE28" i="110"/>
  <c r="FU28" i="110"/>
  <c r="DZ28" i="110"/>
  <c r="EP28" i="110"/>
  <c r="FF28" i="110"/>
  <c r="FV28" i="110"/>
  <c r="DW28" i="110"/>
  <c r="EM28" i="110"/>
  <c r="FC28" i="110"/>
  <c r="FS28" i="110"/>
  <c r="DP28" i="110"/>
  <c r="EF28" i="110"/>
  <c r="EV28" i="110"/>
  <c r="FL28" i="110"/>
  <c r="EC28" i="110"/>
  <c r="ES28" i="110"/>
  <c r="FI28" i="110"/>
  <c r="DN28" i="110"/>
  <c r="ED28" i="110"/>
  <c r="ET28" i="110"/>
  <c r="FJ28" i="110"/>
  <c r="EA28" i="110"/>
  <c r="EQ28" i="110"/>
  <c r="FG28" i="110"/>
  <c r="FW28" i="110"/>
  <c r="DT28" i="110"/>
  <c r="EJ28" i="110"/>
  <c r="EZ28" i="110"/>
  <c r="FP28" i="110"/>
  <c r="GC26" i="159"/>
  <c r="GC18" i="159"/>
  <c r="FA8" i="110"/>
  <c r="FH8" i="110"/>
  <c r="F17" i="380"/>
  <c r="A17" i="380" s="1"/>
  <c r="DC4" i="110"/>
  <c r="F15" i="380"/>
  <c r="A15" i="380" s="1"/>
  <c r="F14" i="380"/>
  <c r="A14" i="380" s="1"/>
  <c r="F13" i="380"/>
  <c r="A13" i="380" s="1"/>
  <c r="BK4" i="110"/>
  <c r="JD206" i="110"/>
  <c r="GZ10" i="159"/>
  <c r="JC10" i="159"/>
  <c r="HK10" i="159"/>
  <c r="HW10" i="159"/>
  <c r="IW10" i="159"/>
  <c r="HU10" i="159"/>
  <c r="HI10" i="159"/>
  <c r="IU5" i="159"/>
  <c r="J60" i="159"/>
  <c r="JG5" i="159"/>
  <c r="JC206" i="110"/>
  <c r="FZ6" i="110"/>
  <c r="DY38" i="110"/>
  <c r="FY38" i="110"/>
  <c r="HW20" i="159"/>
  <c r="JJ10" i="159"/>
  <c r="BW3" i="159"/>
  <c r="H60" i="159"/>
  <c r="IJ16" i="159"/>
  <c r="HQ16" i="159"/>
  <c r="HV16" i="159"/>
  <c r="HJ20" i="159"/>
  <c r="JI16" i="159"/>
  <c r="HC16" i="159"/>
  <c r="IU16" i="159"/>
  <c r="IF16" i="159"/>
  <c r="GW16" i="159"/>
  <c r="JB20" i="159"/>
  <c r="GR16" i="159"/>
  <c r="HY16" i="159"/>
  <c r="HZ16" i="159"/>
  <c r="IP16" i="159"/>
  <c r="IQ16" i="159"/>
  <c r="HL16" i="159"/>
  <c r="K60" i="159"/>
  <c r="HZ22" i="159"/>
  <c r="HQ22" i="159"/>
  <c r="IC22" i="159"/>
  <c r="HT22" i="159"/>
  <c r="IZ22" i="159"/>
  <c r="HP10" i="159"/>
  <c r="HA10" i="159"/>
  <c r="JM10" i="159"/>
  <c r="IX10" i="159"/>
  <c r="GQ10" i="159"/>
  <c r="IZ10" i="159"/>
  <c r="IK10" i="159"/>
  <c r="HV10" i="159"/>
  <c r="IM10" i="159"/>
  <c r="IN10" i="159"/>
  <c r="IO10" i="159"/>
  <c r="IP10" i="159"/>
  <c r="GV10" i="159"/>
  <c r="HM10" i="159"/>
  <c r="HN10" i="159"/>
  <c r="IZ20" i="159"/>
  <c r="HU20" i="159"/>
  <c r="D20" i="159"/>
  <c r="IH20" i="159"/>
  <c r="HS20" i="159"/>
  <c r="IE5" i="159"/>
  <c r="GU5" i="159"/>
  <c r="IA22" i="159"/>
  <c r="ID22" i="159"/>
  <c r="HL22" i="159"/>
  <c r="IQ10" i="159"/>
  <c r="IF10" i="159"/>
  <c r="HQ10" i="159"/>
  <c r="HB10" i="159"/>
  <c r="HO10" i="159"/>
  <c r="HD10" i="159"/>
  <c r="C10" i="159"/>
  <c r="JA10" i="159"/>
  <c r="IL10" i="159"/>
  <c r="GR10" i="159"/>
  <c r="JD10" i="159"/>
  <c r="JE10" i="159"/>
  <c r="JF10" i="159"/>
  <c r="IB10" i="159"/>
  <c r="IC10" i="159"/>
  <c r="ID10" i="159"/>
  <c r="BW60" i="159"/>
  <c r="JK20" i="159"/>
  <c r="IF20" i="159"/>
  <c r="HA20" i="159"/>
  <c r="JI20" i="159"/>
  <c r="ID20" i="159"/>
  <c r="IL5" i="159"/>
  <c r="GW5" i="159"/>
  <c r="HG10" i="159"/>
  <c r="IV10" i="159"/>
  <c r="IG10" i="159"/>
  <c r="HR10" i="159"/>
  <c r="IA10" i="159"/>
  <c r="HT10" i="159"/>
  <c r="HE10" i="159"/>
  <c r="D10" i="159"/>
  <c r="JB10" i="159"/>
  <c r="HH10" i="159"/>
  <c r="GS10" i="159"/>
  <c r="GT10" i="159"/>
  <c r="GU10" i="159"/>
  <c r="IR10" i="159"/>
  <c r="IS10" i="159"/>
  <c r="GY20" i="159"/>
  <c r="IQ20" i="159"/>
  <c r="HL20" i="159"/>
  <c r="GW20" i="159"/>
  <c r="HC5" i="159"/>
  <c r="IR5" i="159"/>
  <c r="GY5" i="159"/>
  <c r="II10" i="159"/>
  <c r="K3" i="159"/>
  <c r="JO4" i="110"/>
  <c r="JL4" i="110"/>
  <c r="JM4" i="110"/>
  <c r="GB31" i="110"/>
  <c r="JC4" i="110"/>
  <c r="FS11" i="110"/>
  <c r="GB21" i="110"/>
  <c r="GB47" i="110"/>
  <c r="CJ3" i="158"/>
  <c r="IU10" i="159"/>
  <c r="HY10" i="159"/>
  <c r="HJ10" i="159"/>
  <c r="JG10" i="159"/>
  <c r="HL10" i="159"/>
  <c r="GW10" i="159"/>
  <c r="JI10" i="159"/>
  <c r="IT10" i="159"/>
  <c r="JK10" i="159"/>
  <c r="IY10" i="159"/>
  <c r="IE10" i="159"/>
  <c r="CJ75" i="158"/>
  <c r="ES3" i="158"/>
  <c r="GA17" i="158"/>
  <c r="EQ75" i="158"/>
  <c r="JI30" i="159"/>
  <c r="GC31" i="110"/>
  <c r="JK206" i="110"/>
  <c r="FQ3" i="159"/>
  <c r="FS3" i="159"/>
  <c r="JL206" i="110"/>
  <c r="JO206" i="110"/>
  <c r="JK4" i="110"/>
  <c r="FQ61" i="159"/>
  <c r="FS61" i="159"/>
  <c r="E35" i="159"/>
  <c r="F35" i="159"/>
  <c r="IJ17" i="158"/>
  <c r="HT17" i="158"/>
  <c r="IS17" i="158"/>
  <c r="GS17" i="158"/>
  <c r="GM17" i="158"/>
  <c r="GO17" i="158"/>
  <c r="IQ17" i="158"/>
  <c r="GG17" i="158"/>
  <c r="HV17" i="158"/>
  <c r="HJ17" i="158"/>
  <c r="GX17" i="158"/>
  <c r="HK17" i="158"/>
  <c r="ER75" i="158"/>
  <c r="EQ3" i="158"/>
  <c r="J3" i="159"/>
  <c r="I60" i="159"/>
  <c r="HN20" i="159"/>
  <c r="HS10" i="159"/>
  <c r="GY10" i="159"/>
  <c r="HC10" i="159"/>
  <c r="CP60" i="159"/>
  <c r="HI20" i="159"/>
  <c r="HT20" i="159"/>
  <c r="IE20" i="159"/>
  <c r="IP20" i="159"/>
  <c r="JA20" i="159"/>
  <c r="JL20" i="159"/>
  <c r="GZ20" i="159"/>
  <c r="HK20" i="159"/>
  <c r="HV20" i="159"/>
  <c r="IG20" i="159"/>
  <c r="IR20" i="159"/>
  <c r="JC20" i="159"/>
  <c r="GQ20" i="159"/>
  <c r="HB20" i="159"/>
  <c r="IC20" i="159"/>
  <c r="IN20" i="159"/>
  <c r="IY20" i="159"/>
  <c r="JJ20" i="159"/>
  <c r="GX20" i="159"/>
  <c r="CQ3" i="159"/>
  <c r="EQ60" i="159"/>
  <c r="FB3" i="159"/>
  <c r="JI9" i="159"/>
  <c r="JE20" i="159"/>
  <c r="GS20" i="159"/>
  <c r="HD20" i="159"/>
  <c r="HO20" i="159"/>
  <c r="HZ20" i="159"/>
  <c r="IK20" i="159"/>
  <c r="IV20" i="159"/>
  <c r="JG20" i="159"/>
  <c r="GU20" i="159"/>
  <c r="HF20" i="159"/>
  <c r="HQ20" i="159"/>
  <c r="IB20" i="159"/>
  <c r="IM20" i="159"/>
  <c r="IX20" i="159"/>
  <c r="C20" i="159"/>
  <c r="HM20" i="159"/>
  <c r="HX20" i="159"/>
  <c r="II20" i="159"/>
  <c r="IT20" i="159"/>
  <c r="JM20" i="159"/>
  <c r="I3" i="159"/>
  <c r="G3" i="159"/>
  <c r="HY20" i="159"/>
  <c r="IJ20" i="159"/>
  <c r="IU20" i="159"/>
  <c r="JF20" i="159"/>
  <c r="GT20" i="159"/>
  <c r="HE20" i="159"/>
  <c r="HP20" i="159"/>
  <c r="IA20" i="159"/>
  <c r="IL20" i="159"/>
  <c r="IW20" i="159"/>
  <c r="JH20" i="159"/>
  <c r="GV20" i="159"/>
  <c r="HG20" i="159"/>
  <c r="HR20" i="159"/>
  <c r="IS20" i="159"/>
  <c r="JD20" i="159"/>
  <c r="GR20" i="159"/>
  <c r="HC20" i="159"/>
  <c r="HI16" i="159"/>
  <c r="IN16" i="159"/>
  <c r="IY16" i="159"/>
  <c r="IX16" i="159"/>
  <c r="JA16" i="159"/>
  <c r="C16" i="159"/>
  <c r="HT16" i="159"/>
  <c r="IE16" i="159"/>
  <c r="GX16" i="159"/>
  <c r="IL16" i="159"/>
  <c r="HA16" i="159"/>
  <c r="HP16" i="159"/>
  <c r="IA16" i="159"/>
  <c r="D16" i="159"/>
  <c r="IS16" i="159"/>
  <c r="JH16" i="159"/>
  <c r="GV16" i="159"/>
  <c r="HG16" i="159"/>
  <c r="IH16" i="159"/>
  <c r="BT3" i="159"/>
  <c r="JE16" i="159"/>
  <c r="GS16" i="159"/>
  <c r="HX16" i="159"/>
  <c r="II16" i="159"/>
  <c r="HJ16" i="159"/>
  <c r="IK16" i="159"/>
  <c r="HF16" i="159"/>
  <c r="HD16" i="159"/>
  <c r="HO16" i="159"/>
  <c r="JB16" i="159"/>
  <c r="IW16" i="159"/>
  <c r="JL16" i="159"/>
  <c r="GZ16" i="159"/>
  <c r="HK16" i="159"/>
  <c r="IT16" i="159"/>
  <c r="IC16" i="159"/>
  <c r="IR16" i="159"/>
  <c r="JC16" i="159"/>
  <c r="GQ16" i="159"/>
  <c r="GT16" i="159"/>
  <c r="G60" i="159"/>
  <c r="ER60" i="159"/>
  <c r="IO16" i="159"/>
  <c r="HR16" i="159"/>
  <c r="HH16" i="159"/>
  <c r="HS16" i="159"/>
  <c r="JJ16" i="159"/>
  <c r="HU16" i="159"/>
  <c r="IZ16" i="159"/>
  <c r="JK16" i="159"/>
  <c r="GY16" i="159"/>
  <c r="HN16" i="159"/>
  <c r="IG16" i="159"/>
  <c r="IV16" i="159"/>
  <c r="JG16" i="159"/>
  <c r="GU16" i="159"/>
  <c r="HB16" i="159"/>
  <c r="HM16" i="159"/>
  <c r="IB16" i="159"/>
  <c r="IM16" i="159"/>
  <c r="FH61" i="159"/>
  <c r="FK61" i="159"/>
  <c r="F14" i="285"/>
  <c r="A14" i="285" s="1"/>
  <c r="JF4" i="110"/>
  <c r="JF206" i="110"/>
  <c r="FK3" i="159"/>
  <c r="GB49" i="110"/>
  <c r="GC49" i="110"/>
  <c r="F12" i="285"/>
  <c r="A12" i="285" s="1"/>
  <c r="FD3" i="158"/>
  <c r="F13" i="285"/>
  <c r="A13" i="285" s="1"/>
  <c r="F11" i="285"/>
  <c r="A11" i="285" s="1"/>
  <c r="F15" i="285"/>
  <c r="A15" i="285" s="1"/>
  <c r="FU156" i="110"/>
  <c r="EG11" i="110"/>
  <c r="DW6" i="110"/>
  <c r="FL6" i="110"/>
  <c r="IR4" i="110"/>
  <c r="JE206" i="110"/>
  <c r="GC9" i="110"/>
  <c r="GC47" i="110"/>
  <c r="GB9" i="110"/>
  <c r="EZ3" i="158"/>
  <c r="EZ76" i="158"/>
  <c r="EX76" i="158"/>
  <c r="GB13" i="110"/>
  <c r="GB11" i="110"/>
  <c r="GC33" i="110"/>
  <c r="GB33" i="110"/>
  <c r="JA4" i="110"/>
  <c r="JB206" i="110"/>
  <c r="JE4" i="110"/>
  <c r="FH3" i="159"/>
  <c r="GW22" i="159"/>
  <c r="HA22" i="159"/>
  <c r="IP22" i="159"/>
  <c r="HE22" i="159"/>
  <c r="JD22" i="159"/>
  <c r="GY22" i="159"/>
  <c r="GV22" i="159"/>
  <c r="IT22" i="159"/>
  <c r="HU22" i="159"/>
  <c r="IJ22" i="159"/>
  <c r="HH22" i="159"/>
  <c r="GQ22" i="159"/>
  <c r="IX22" i="159"/>
  <c r="GU22" i="159"/>
  <c r="IS22" i="159"/>
  <c r="IB22" i="159"/>
  <c r="HV22" i="159"/>
  <c r="IF22" i="159"/>
  <c r="HO22" i="159"/>
  <c r="JI22" i="159"/>
  <c r="JM22" i="159"/>
  <c r="GT22" i="159"/>
  <c r="JF22" i="159"/>
  <c r="IU22" i="159"/>
  <c r="II22" i="159"/>
  <c r="JH22" i="159"/>
  <c r="GX22" i="159"/>
  <c r="JJ22" i="159"/>
  <c r="GZ22" i="159"/>
  <c r="IE22" i="159"/>
  <c r="JC22" i="159"/>
  <c r="HB22" i="159"/>
  <c r="JG22" i="159"/>
  <c r="JE22" i="159"/>
  <c r="HX22" i="159"/>
  <c r="HG22" i="159"/>
  <c r="IL22" i="159"/>
  <c r="HK22" i="159"/>
  <c r="HI22" i="159"/>
  <c r="IN22" i="159"/>
  <c r="IR22" i="159"/>
  <c r="HJ22" i="159"/>
  <c r="IV22" i="159"/>
  <c r="HD22" i="159"/>
  <c r="HM22" i="159"/>
  <c r="IM22" i="159"/>
  <c r="HN22" i="159"/>
  <c r="JL22" i="159"/>
  <c r="JK22" i="159"/>
  <c r="IY22" i="159"/>
  <c r="IG22" i="159"/>
  <c r="HR22" i="159"/>
  <c r="IK22" i="159"/>
  <c r="HY22" i="159"/>
  <c r="HC22" i="159"/>
  <c r="D22" i="159"/>
  <c r="JB22" i="159"/>
  <c r="C22" i="159"/>
  <c r="EX3" i="158"/>
  <c r="JB4" i="110"/>
  <c r="EV76" i="158"/>
  <c r="EV3" i="158"/>
  <c r="JA206" i="110"/>
  <c r="GC11" i="110"/>
  <c r="EY76" i="158"/>
  <c r="EY3" i="158"/>
  <c r="EW76" i="158"/>
  <c r="EW3" i="158"/>
  <c r="F34" i="159"/>
  <c r="E34" i="159"/>
  <c r="FU6" i="110"/>
  <c r="DS6" i="110"/>
  <c r="CM206" i="110"/>
  <c r="DU6" i="110"/>
  <c r="FG10" i="110"/>
  <c r="EI156" i="110"/>
  <c r="FW156" i="110"/>
  <c r="DR10" i="110"/>
  <c r="FH10" i="110"/>
  <c r="EU15" i="110"/>
  <c r="EM156" i="110"/>
  <c r="EU156" i="110"/>
  <c r="EP156" i="110"/>
  <c r="EL156" i="110"/>
  <c r="EH156" i="110"/>
  <c r="FJ156" i="110"/>
  <c r="GC39" i="110"/>
  <c r="EK10" i="110"/>
  <c r="EN6" i="110"/>
  <c r="FY6" i="110"/>
  <c r="FS38" i="110"/>
  <c r="EI38" i="110"/>
  <c r="IS4" i="110"/>
  <c r="EK3" i="158"/>
  <c r="IH5" i="159"/>
  <c r="JD5" i="159"/>
  <c r="JA5" i="159"/>
  <c r="JJ5" i="159"/>
  <c r="GZ5" i="159"/>
  <c r="HD5" i="159"/>
  <c r="GR5" i="159"/>
  <c r="HX5" i="159"/>
  <c r="HA5" i="159"/>
  <c r="IP5" i="159"/>
  <c r="IV5" i="159"/>
  <c r="HJ5" i="159"/>
  <c r="HT5" i="159"/>
  <c r="JK5" i="159"/>
  <c r="IZ5" i="159"/>
  <c r="JC5" i="159"/>
  <c r="HY5" i="159"/>
  <c r="JM5" i="159"/>
  <c r="DU61" i="159"/>
  <c r="D5" i="159"/>
  <c r="GV5" i="159"/>
  <c r="IM5" i="159"/>
  <c r="HR5" i="159"/>
  <c r="HK5" i="159"/>
  <c r="HV5" i="159"/>
  <c r="II5" i="159"/>
  <c r="IF5" i="159"/>
  <c r="ID5" i="159"/>
  <c r="EP15" i="110"/>
  <c r="EI15" i="110"/>
  <c r="DP11" i="110"/>
  <c r="CM4" i="110"/>
  <c r="DN38" i="110"/>
  <c r="EO38" i="110"/>
  <c r="EM38" i="110"/>
  <c r="EC38" i="110"/>
  <c r="FK38" i="110"/>
  <c r="IR206" i="110"/>
  <c r="CY206" i="110"/>
  <c r="EB38" i="110"/>
  <c r="FU38" i="110"/>
  <c r="DP38" i="110"/>
  <c r="ES38" i="110"/>
  <c r="EE38" i="110"/>
  <c r="EE11" i="110"/>
  <c r="FQ11" i="110"/>
  <c r="DY10" i="110"/>
  <c r="EE10" i="110"/>
  <c r="FB10" i="110"/>
  <c r="FR6" i="110"/>
  <c r="EO6" i="110"/>
  <c r="DX6" i="110"/>
  <c r="FN6" i="110"/>
  <c r="DT6" i="110"/>
  <c r="FW6" i="110"/>
  <c r="FZ38" i="110"/>
  <c r="FX38" i="110"/>
  <c r="EQ38" i="110"/>
  <c r="FR38" i="110"/>
  <c r="D38" i="110"/>
  <c r="FO38" i="110"/>
  <c r="FJ38" i="110"/>
  <c r="FI11" i="110"/>
  <c r="DZ11" i="110"/>
  <c r="D10" i="110"/>
  <c r="DS10" i="110"/>
  <c r="EP10" i="110"/>
  <c r="FS6" i="110"/>
  <c r="EL6" i="110"/>
  <c r="DY6" i="110"/>
  <c r="FO6" i="110"/>
  <c r="DR6" i="110"/>
  <c r="FK6" i="110"/>
  <c r="FV6" i="110"/>
  <c r="EI11" i="110"/>
  <c r="DW10" i="110"/>
  <c r="ED10" i="110"/>
  <c r="EW10" i="110"/>
  <c r="EM6" i="110"/>
  <c r="DV6" i="110"/>
  <c r="FT6" i="110"/>
  <c r="EI6" i="110"/>
  <c r="FA6" i="110"/>
  <c r="FJ6" i="110"/>
  <c r="FH6" i="110"/>
  <c r="IS206" i="110"/>
  <c r="EB15" i="110"/>
  <c r="FR11" i="110"/>
  <c r="DX10" i="110"/>
  <c r="DT10" i="110"/>
  <c r="EF10" i="110"/>
  <c r="FC6" i="110"/>
  <c r="FB6" i="110"/>
  <c r="FE6" i="110"/>
  <c r="FD6" i="110"/>
  <c r="EY6" i="110"/>
  <c r="EX6" i="110"/>
  <c r="EZ6" i="110"/>
  <c r="FM6" i="110"/>
  <c r="FI6" i="110"/>
  <c r="ET38" i="110"/>
  <c r="FH38" i="110"/>
  <c r="FE38" i="110"/>
  <c r="DZ38" i="110"/>
  <c r="EL38" i="110"/>
  <c r="FL38" i="110"/>
  <c r="FI38" i="110"/>
  <c r="EX38" i="110"/>
  <c r="DQ38" i="110"/>
  <c r="ES15" i="110"/>
  <c r="EN15" i="110"/>
  <c r="EX15" i="110"/>
  <c r="EL15" i="110"/>
  <c r="DW15" i="110"/>
  <c r="EF15" i="110"/>
  <c r="FK15" i="110"/>
  <c r="FI15" i="110"/>
  <c r="ES75" i="158"/>
  <c r="CY4" i="110"/>
  <c r="DZ15" i="110"/>
  <c r="EW15" i="110"/>
  <c r="DS15" i="110"/>
  <c r="FI10" i="110"/>
  <c r="FT10" i="110"/>
  <c r="FS10" i="110"/>
  <c r="FN10" i="110"/>
  <c r="FU10" i="110"/>
  <c r="FP10" i="110"/>
  <c r="FO10" i="110"/>
  <c r="FZ10" i="110"/>
  <c r="DN10" i="110"/>
  <c r="DU10" i="110"/>
  <c r="DP10" i="110"/>
  <c r="DO10" i="110"/>
  <c r="DZ10" i="110"/>
  <c r="EG10" i="110"/>
  <c r="ER10" i="110"/>
  <c r="EQ10" i="110"/>
  <c r="EL10" i="110"/>
  <c r="FA60" i="159"/>
  <c r="CW206" i="110"/>
  <c r="ES10" i="110"/>
  <c r="FD10" i="110"/>
  <c r="FC10" i="110"/>
  <c r="EX10" i="110"/>
  <c r="FE10" i="110"/>
  <c r="EZ10" i="110"/>
  <c r="EY10" i="110"/>
  <c r="FJ10" i="110"/>
  <c r="FQ10" i="110"/>
  <c r="FL10" i="110"/>
  <c r="FK10" i="110"/>
  <c r="FV10" i="110"/>
  <c r="FY10" i="110"/>
  <c r="DQ10" i="110"/>
  <c r="EB10" i="110"/>
  <c r="EA10" i="110"/>
  <c r="DV10" i="110"/>
  <c r="CW4" i="110"/>
  <c r="EC10" i="110"/>
  <c r="EN10" i="110"/>
  <c r="EM10" i="110"/>
  <c r="EH10" i="110"/>
  <c r="EO10" i="110"/>
  <c r="EJ10" i="110"/>
  <c r="EI10" i="110"/>
  <c r="ET10" i="110"/>
  <c r="FA10" i="110"/>
  <c r="EV10" i="110"/>
  <c r="EU10" i="110"/>
  <c r="FF10" i="110"/>
  <c r="FM10" i="110"/>
  <c r="FX10" i="110"/>
  <c r="FW10" i="110"/>
  <c r="FR10" i="110"/>
  <c r="FB15" i="110"/>
  <c r="FQ15" i="110"/>
  <c r="FL15" i="110"/>
  <c r="FC60" i="159"/>
  <c r="FC3" i="159"/>
  <c r="D15" i="110"/>
  <c r="FP15" i="110"/>
  <c r="DV15" i="110"/>
  <c r="EA15" i="110"/>
  <c r="EY15" i="110"/>
  <c r="DR15" i="110"/>
  <c r="FX15" i="110"/>
  <c r="FT15" i="110"/>
  <c r="FW15" i="110"/>
  <c r="CX206" i="110"/>
  <c r="CX4" i="110"/>
  <c r="F13" i="339"/>
  <c r="A13" i="339" s="1"/>
  <c r="F14" i="339"/>
  <c r="A14" i="339" s="1"/>
  <c r="EC15" i="110"/>
  <c r="F15" i="339"/>
  <c r="A15" i="339" s="1"/>
  <c r="F12" i="339"/>
  <c r="A12" i="339" s="1"/>
  <c r="F16" i="339"/>
  <c r="A16" i="339" s="1"/>
  <c r="F11" i="339"/>
  <c r="A11" i="339" s="1"/>
  <c r="EO15" i="110"/>
  <c r="FF15" i="110"/>
  <c r="EH15" i="110"/>
  <c r="FE15" i="110"/>
  <c r="ER15" i="110"/>
  <c r="FY15" i="110"/>
  <c r="FH15" i="110"/>
  <c r="DU15" i="110"/>
  <c r="FJ15" i="110"/>
  <c r="EJ15" i="110"/>
  <c r="DN15" i="110"/>
  <c r="DY15" i="110"/>
  <c r="FG15" i="110"/>
  <c r="DP15" i="110"/>
  <c r="FC15" i="110"/>
  <c r="EG15" i="110"/>
  <c r="FR15" i="110"/>
  <c r="FS15" i="110"/>
  <c r="EV15" i="110"/>
  <c r="DT15" i="110"/>
  <c r="FO15" i="110"/>
  <c r="FN15" i="110"/>
  <c r="FM15" i="110"/>
  <c r="EQ15" i="110"/>
  <c r="DO15" i="110"/>
  <c r="FV15" i="110"/>
  <c r="ET15" i="110"/>
  <c r="EM15" i="110"/>
  <c r="FU15" i="110"/>
  <c r="DX15" i="110"/>
  <c r="FA15" i="110"/>
  <c r="ED15" i="110"/>
  <c r="DQ15" i="110"/>
  <c r="EZ15" i="110"/>
  <c r="EK15" i="110"/>
  <c r="FZ15" i="110"/>
  <c r="FD15" i="110"/>
  <c r="EE15" i="110"/>
  <c r="FB60" i="159"/>
  <c r="E24" i="110"/>
  <c r="H24" i="110"/>
  <c r="I24" i="110" s="1"/>
  <c r="EY11" i="110"/>
  <c r="EW11" i="110"/>
  <c r="EU11" i="110"/>
  <c r="FY11" i="110"/>
  <c r="EF11" i="110"/>
  <c r="EP11" i="110"/>
  <c r="EB11" i="110"/>
  <c r="DV11" i="110"/>
  <c r="FD11" i="110"/>
  <c r="EX11" i="110"/>
  <c r="EZ11" i="110"/>
  <c r="FJ11" i="110"/>
  <c r="D11" i="110"/>
  <c r="EQ11" i="110"/>
  <c r="EO11" i="110"/>
  <c r="DW11" i="110"/>
  <c r="DU11" i="110"/>
  <c r="CQ4" i="110"/>
  <c r="EN11" i="110"/>
  <c r="EH11" i="110"/>
  <c r="EJ11" i="110"/>
  <c r="ET11" i="110"/>
  <c r="FX11" i="110"/>
  <c r="EA11" i="110"/>
  <c r="DY11" i="110"/>
  <c r="EL60" i="159"/>
  <c r="EM3" i="159"/>
  <c r="EQ3" i="159"/>
  <c r="ER3" i="159"/>
  <c r="DQ11" i="110"/>
  <c r="EK11" i="110"/>
  <c r="DU3" i="159"/>
  <c r="HE5" i="159"/>
  <c r="IW5" i="159"/>
  <c r="HN5" i="159"/>
  <c r="HZ5" i="159"/>
  <c r="HS5" i="159"/>
  <c r="C5" i="159"/>
  <c r="IG5" i="159"/>
  <c r="GX5" i="159"/>
  <c r="GT5" i="159"/>
  <c r="IY5" i="159"/>
  <c r="IK5" i="159"/>
  <c r="HB5" i="159"/>
  <c r="IT5" i="159"/>
  <c r="IQ5" i="159"/>
  <c r="HF5" i="159"/>
  <c r="GS5" i="159"/>
  <c r="JF5" i="159"/>
  <c r="IS5" i="159"/>
  <c r="IJ5" i="159"/>
  <c r="HP5" i="159"/>
  <c r="EL3" i="159"/>
  <c r="HH5" i="159"/>
  <c r="GQ5" i="159"/>
  <c r="IC5" i="159"/>
  <c r="HG5" i="159"/>
  <c r="IB5" i="159"/>
  <c r="IN5" i="159"/>
  <c r="HW5" i="159"/>
  <c r="HM5" i="159"/>
  <c r="JH5" i="159"/>
  <c r="HL5" i="159"/>
  <c r="HO5" i="159"/>
  <c r="HQ5" i="159"/>
  <c r="JI5" i="159"/>
  <c r="IO5" i="159"/>
  <c r="IX5" i="159"/>
  <c r="HU5" i="159"/>
  <c r="JL5" i="159"/>
  <c r="HI5" i="159"/>
  <c r="IA5" i="159"/>
  <c r="CP4" i="110"/>
  <c r="CQ206" i="110"/>
  <c r="DX11" i="110"/>
  <c r="DS11" i="110"/>
  <c r="DR11" i="110"/>
  <c r="DT11" i="110"/>
  <c r="DO11" i="110"/>
  <c r="ED11" i="110"/>
  <c r="ES11" i="110"/>
  <c r="FL11" i="110"/>
  <c r="FW11" i="110"/>
  <c r="FV11" i="110"/>
  <c r="FU11" i="110"/>
  <c r="FH11" i="110"/>
  <c r="FC11" i="110"/>
  <c r="FB11" i="110"/>
  <c r="FA11" i="110"/>
  <c r="EF82" i="110"/>
  <c r="IC206" i="110"/>
  <c r="FT11" i="110"/>
  <c r="FO11" i="110"/>
  <c r="FN11" i="110"/>
  <c r="FM11" i="110"/>
  <c r="FP11" i="110"/>
  <c r="FK11" i="110"/>
  <c r="FZ11" i="110"/>
  <c r="DN11" i="110"/>
  <c r="EC11" i="110"/>
  <c r="EV11" i="110"/>
  <c r="FG11" i="110"/>
  <c r="FF11" i="110"/>
  <c r="FE11" i="110"/>
  <c r="ER11" i="110"/>
  <c r="EM11" i="110"/>
  <c r="EL11" i="110"/>
  <c r="CC206" i="110"/>
  <c r="FG38" i="110"/>
  <c r="DR38" i="110"/>
  <c r="DT38" i="110"/>
  <c r="EH6" i="110"/>
  <c r="EK6" i="110"/>
  <c r="EJ6" i="110"/>
  <c r="EU6" i="110"/>
  <c r="ET6" i="110"/>
  <c r="EW6" i="110"/>
  <c r="EV6" i="110"/>
  <c r="FG6" i="110"/>
  <c r="FF6" i="110"/>
  <c r="ES6" i="110"/>
  <c r="ER6" i="110"/>
  <c r="EZ38" i="110"/>
  <c r="DX38" i="110"/>
  <c r="EE6" i="110"/>
  <c r="ED6" i="110"/>
  <c r="EG6" i="110"/>
  <c r="EF6" i="110"/>
  <c r="EQ6" i="110"/>
  <c r="EP6" i="110"/>
  <c r="EC6" i="110"/>
  <c r="EB6" i="110"/>
  <c r="FQ6" i="110"/>
  <c r="FP6" i="110"/>
  <c r="D6" i="110"/>
  <c r="DO6" i="110"/>
  <c r="DN6" i="110"/>
  <c r="DQ6" i="110"/>
  <c r="DP6" i="110"/>
  <c r="EA6" i="110"/>
  <c r="DZ6" i="110"/>
  <c r="FX6" i="110"/>
  <c r="ED38" i="110"/>
  <c r="EW38" i="110"/>
  <c r="FB38" i="110"/>
  <c r="FD38" i="110"/>
  <c r="EY38" i="110"/>
  <c r="FN38" i="110"/>
  <c r="FV38" i="110"/>
  <c r="FA38" i="110"/>
  <c r="CS4" i="110"/>
  <c r="FC38" i="110"/>
  <c r="DU38" i="110"/>
  <c r="FW38" i="110"/>
  <c r="EU38" i="110"/>
  <c r="CR4" i="110"/>
  <c r="CR206" i="110"/>
  <c r="CS206" i="110"/>
  <c r="FP38" i="110"/>
  <c r="FM38" i="110"/>
  <c r="EP38" i="110"/>
  <c r="DV38" i="110"/>
  <c r="FT38" i="110"/>
  <c r="FQ38" i="110"/>
  <c r="EH38" i="110"/>
  <c r="EJ38" i="110"/>
  <c r="EG38" i="110"/>
  <c r="EA38" i="110"/>
  <c r="DW38" i="110"/>
  <c r="EN38" i="110"/>
  <c r="EK38" i="110"/>
  <c r="DS38" i="110"/>
  <c r="F13" i="376"/>
  <c r="A13" i="376" s="1"/>
  <c r="F14" i="376"/>
  <c r="A14" i="376" s="1"/>
  <c r="F11" i="376"/>
  <c r="A11" i="376" s="1"/>
  <c r="F15" i="376"/>
  <c r="A15" i="376" s="1"/>
  <c r="F12" i="376"/>
  <c r="A12" i="376" s="1"/>
  <c r="F16" i="376"/>
  <c r="A16" i="376" s="1"/>
  <c r="EY82" i="110"/>
  <c r="IB4" i="110"/>
  <c r="FH7" i="110"/>
  <c r="EP3" i="159"/>
  <c r="EJ75" i="158"/>
  <c r="CO206" i="110"/>
  <c r="EO3" i="159"/>
  <c r="F29" i="159"/>
  <c r="CO4" i="110"/>
  <c r="ES7" i="110"/>
  <c r="CN4" i="110"/>
  <c r="EQ7" i="110"/>
  <c r="EW7" i="110"/>
  <c r="FJ7" i="110"/>
  <c r="EJ7" i="110"/>
  <c r="DT7" i="110"/>
  <c r="FR7" i="110"/>
  <c r="EL7" i="110"/>
  <c r="FI7" i="110"/>
  <c r="FG7" i="110"/>
  <c r="EP7" i="110"/>
  <c r="ED7" i="110"/>
  <c r="FM7" i="110"/>
  <c r="EH7" i="110"/>
  <c r="CN206" i="110"/>
  <c r="D7" i="110"/>
  <c r="FY7" i="110"/>
  <c r="FW7" i="110"/>
  <c r="FD7" i="110"/>
  <c r="DQ7" i="110"/>
  <c r="DO7" i="110"/>
  <c r="EV7" i="110"/>
  <c r="EC7" i="110"/>
  <c r="EA7" i="110"/>
  <c r="FP7" i="110"/>
  <c r="DX7" i="110"/>
  <c r="EG7" i="110"/>
  <c r="FK7" i="110"/>
  <c r="DV7" i="110"/>
  <c r="FB7" i="110"/>
  <c r="FT7" i="110"/>
  <c r="EE7" i="110"/>
  <c r="EB7" i="110"/>
  <c r="DP7" i="110"/>
  <c r="DU7" i="110"/>
  <c r="EU7" i="110"/>
  <c r="FN7" i="110"/>
  <c r="FV7" i="110"/>
  <c r="DS7" i="110"/>
  <c r="FA7" i="110"/>
  <c r="DR7" i="110"/>
  <c r="EI7" i="110"/>
  <c r="EN7" i="110"/>
  <c r="EK7" i="110"/>
  <c r="EZ7" i="110"/>
  <c r="EO7" i="110"/>
  <c r="EY7" i="110"/>
  <c r="FF7" i="110"/>
  <c r="FZ7" i="110"/>
  <c r="FE7" i="110"/>
  <c r="FQ7" i="110"/>
  <c r="FO7" i="110"/>
  <c r="DZ7" i="110"/>
  <c r="ET7" i="110"/>
  <c r="FC7" i="110"/>
  <c r="ER7" i="110"/>
  <c r="DY7" i="110"/>
  <c r="DN7" i="110"/>
  <c r="DW7" i="110"/>
  <c r="EM7" i="110"/>
  <c r="FX7" i="110"/>
  <c r="EF7" i="110"/>
  <c r="FU7" i="110"/>
  <c r="EX7" i="110"/>
  <c r="FS7" i="110"/>
  <c r="FL7" i="110"/>
  <c r="EN60" i="159"/>
  <c r="F13" i="274"/>
  <c r="F11" i="274"/>
  <c r="A11" i="274" s="1"/>
  <c r="F12" i="274"/>
  <c r="A12" i="274" s="1"/>
  <c r="F15" i="274"/>
  <c r="A15" i="274" s="1"/>
  <c r="F14" i="274"/>
  <c r="A14" i="274" s="1"/>
  <c r="F16" i="274"/>
  <c r="A16" i="274" s="1"/>
  <c r="E14" i="110"/>
  <c r="H14" i="110"/>
  <c r="I14" i="110" s="1"/>
  <c r="EQ173" i="110"/>
  <c r="EJ173" i="110"/>
  <c r="DT173" i="110"/>
  <c r="DU173" i="110"/>
  <c r="DZ173" i="110"/>
  <c r="EN173" i="110"/>
  <c r="DX173" i="110"/>
  <c r="EA173" i="110"/>
  <c r="EC173" i="110"/>
  <c r="EH173" i="110"/>
  <c r="DR173" i="110"/>
  <c r="DY173" i="110"/>
  <c r="FW173" i="110"/>
  <c r="EK173" i="110"/>
  <c r="FX173" i="110"/>
  <c r="FB39" i="110"/>
  <c r="E29" i="159"/>
  <c r="EK60" i="159"/>
  <c r="F11" i="320"/>
  <c r="A11" i="320" s="1"/>
  <c r="AZ206" i="110"/>
  <c r="CC4" i="110"/>
  <c r="AM4" i="110"/>
  <c r="AL4" i="110"/>
  <c r="BO75" i="158"/>
  <c r="BO3" i="158"/>
  <c r="BY4" i="110"/>
  <c r="BY206" i="110"/>
  <c r="FW9" i="110"/>
  <c r="D9" i="110"/>
  <c r="EC9" i="110"/>
  <c r="ES9" i="110"/>
  <c r="FI9" i="110"/>
  <c r="FY9" i="110"/>
  <c r="DQ9" i="110"/>
  <c r="EG9" i="110"/>
  <c r="EW9" i="110"/>
  <c r="FM9" i="110"/>
  <c r="FZ9" i="110"/>
  <c r="DU9" i="110"/>
  <c r="EK9" i="110"/>
  <c r="FA9" i="110"/>
  <c r="FX9" i="110"/>
  <c r="DY9" i="110"/>
  <c r="FU9" i="110"/>
  <c r="DN9" i="110"/>
  <c r="ED9" i="110"/>
  <c r="ET9" i="110"/>
  <c r="FJ9" i="110"/>
  <c r="EA9" i="110"/>
  <c r="EQ9" i="110"/>
  <c r="FG9" i="110"/>
  <c r="EB9" i="110"/>
  <c r="ER9" i="110"/>
  <c r="FH9" i="110"/>
  <c r="EO9" i="110"/>
  <c r="DR9" i="110"/>
  <c r="EH9" i="110"/>
  <c r="EX9" i="110"/>
  <c r="FN9" i="110"/>
  <c r="DO9" i="110"/>
  <c r="EE9" i="110"/>
  <c r="EU9" i="110"/>
  <c r="FK9" i="110"/>
  <c r="DP9" i="110"/>
  <c r="EF9" i="110"/>
  <c r="EV9" i="110"/>
  <c r="FL9" i="110"/>
  <c r="FE9" i="110"/>
  <c r="DV9" i="110"/>
  <c r="EL9" i="110"/>
  <c r="FB9" i="110"/>
  <c r="FR9" i="110"/>
  <c r="DS9" i="110"/>
  <c r="EI9" i="110"/>
  <c r="EY9" i="110"/>
  <c r="FO9" i="110"/>
  <c r="DT9" i="110"/>
  <c r="EJ9" i="110"/>
  <c r="EZ9" i="110"/>
  <c r="FP9" i="110"/>
  <c r="FQ9" i="110"/>
  <c r="DZ9" i="110"/>
  <c r="EP9" i="110"/>
  <c r="FF9" i="110"/>
  <c r="FV9" i="110"/>
  <c r="DW9" i="110"/>
  <c r="EM9" i="110"/>
  <c r="FC9" i="110"/>
  <c r="FS9" i="110"/>
  <c r="DX9" i="110"/>
  <c r="EN9" i="110"/>
  <c r="FD9" i="110"/>
  <c r="FT9" i="110"/>
  <c r="BZ206" i="110"/>
  <c r="BZ4" i="110"/>
  <c r="DY75" i="158"/>
  <c r="CD206" i="110"/>
  <c r="FT91" i="110"/>
  <c r="FW91" i="110"/>
  <c r="FZ91" i="110"/>
  <c r="DN91" i="110"/>
  <c r="DQ91" i="110"/>
  <c r="DT91" i="110"/>
  <c r="DW91" i="110"/>
  <c r="DZ91" i="110"/>
  <c r="EC91" i="110"/>
  <c r="EF91" i="110"/>
  <c r="EI91" i="110"/>
  <c r="EL91" i="110"/>
  <c r="EO91" i="110"/>
  <c r="EB91" i="110"/>
  <c r="EE91" i="110"/>
  <c r="EH91" i="110"/>
  <c r="EK91" i="110"/>
  <c r="CB4" i="110"/>
  <c r="CS3" i="159"/>
  <c r="CS61" i="159"/>
  <c r="AK4" i="110"/>
  <c r="BP75" i="158"/>
  <c r="BP3" i="158"/>
  <c r="FD91" i="110"/>
  <c r="FG91" i="110"/>
  <c r="FJ91" i="110"/>
  <c r="FM91" i="110"/>
  <c r="FP91" i="110"/>
  <c r="FS91" i="110"/>
  <c r="FV91" i="110"/>
  <c r="FY91" i="110"/>
  <c r="FX91" i="110"/>
  <c r="DP91" i="110"/>
  <c r="DS91" i="110"/>
  <c r="DV91" i="110"/>
  <c r="DY91" i="110"/>
  <c r="D91" i="110"/>
  <c r="DO91" i="110"/>
  <c r="DR91" i="110"/>
  <c r="DU91" i="110"/>
  <c r="GT24" i="159"/>
  <c r="HJ24" i="159"/>
  <c r="HZ24" i="159"/>
  <c r="IP24" i="159"/>
  <c r="JF24" i="159"/>
  <c r="GY24" i="159"/>
  <c r="HO24" i="159"/>
  <c r="IE24" i="159"/>
  <c r="IU24" i="159"/>
  <c r="JK24" i="159"/>
  <c r="HD24" i="159"/>
  <c r="HT24" i="159"/>
  <c r="IJ24" i="159"/>
  <c r="IZ24" i="159"/>
  <c r="GS24" i="159"/>
  <c r="HI24" i="159"/>
  <c r="HY24" i="159"/>
  <c r="IO24" i="159"/>
  <c r="JE24" i="159"/>
  <c r="C24" i="159"/>
  <c r="GX24" i="159"/>
  <c r="HN24" i="159"/>
  <c r="ID24" i="159"/>
  <c r="IT24" i="159"/>
  <c r="JJ24" i="159"/>
  <c r="HC24" i="159"/>
  <c r="HS24" i="159"/>
  <c r="II24" i="159"/>
  <c r="IY24" i="159"/>
  <c r="GR24" i="159"/>
  <c r="HH24" i="159"/>
  <c r="HX24" i="159"/>
  <c r="IN24" i="159"/>
  <c r="JD24" i="159"/>
  <c r="GW24" i="159"/>
  <c r="HM24" i="159"/>
  <c r="IC24" i="159"/>
  <c r="IS24" i="159"/>
  <c r="JI24" i="159"/>
  <c r="JM24" i="159"/>
  <c r="HB24" i="159"/>
  <c r="HR24" i="159"/>
  <c r="IH24" i="159"/>
  <c r="IX24" i="159"/>
  <c r="GQ24" i="159"/>
  <c r="HG24" i="159"/>
  <c r="HW24" i="159"/>
  <c r="IM24" i="159"/>
  <c r="JC24" i="159"/>
  <c r="GV24" i="159"/>
  <c r="HL24" i="159"/>
  <c r="IB24" i="159"/>
  <c r="IR24" i="159"/>
  <c r="JH24" i="159"/>
  <c r="HA24" i="159"/>
  <c r="HQ24" i="159"/>
  <c r="IG24" i="159"/>
  <c r="IW24" i="159"/>
  <c r="D24" i="159"/>
  <c r="HF24" i="159"/>
  <c r="HV24" i="159"/>
  <c r="IL24" i="159"/>
  <c r="JB24" i="159"/>
  <c r="GU24" i="159"/>
  <c r="HK24" i="159"/>
  <c r="IA24" i="159"/>
  <c r="IQ24" i="159"/>
  <c r="JG24" i="159"/>
  <c r="GZ24" i="159"/>
  <c r="HP24" i="159"/>
  <c r="IF24" i="159"/>
  <c r="IV24" i="159"/>
  <c r="JL24" i="159"/>
  <c r="HE24" i="159"/>
  <c r="HU24" i="159"/>
  <c r="IK24" i="159"/>
  <c r="JA24" i="159"/>
  <c r="AN4" i="110"/>
  <c r="AJ4" i="110"/>
  <c r="EA3" i="158"/>
  <c r="EA75" i="158"/>
  <c r="CE4" i="110"/>
  <c r="CE206" i="110"/>
  <c r="DR39" i="110"/>
  <c r="EN91" i="110"/>
  <c r="EQ91" i="110"/>
  <c r="ET91" i="110"/>
  <c r="EW91" i="110"/>
  <c r="EZ91" i="110"/>
  <c r="FC91" i="110"/>
  <c r="FF91" i="110"/>
  <c r="FI91" i="110"/>
  <c r="FL91" i="110"/>
  <c r="FO91" i="110"/>
  <c r="FR91" i="110"/>
  <c r="FU91" i="110"/>
  <c r="FH91" i="110"/>
  <c r="FK91" i="110"/>
  <c r="FN91" i="110"/>
  <c r="FQ91" i="110"/>
  <c r="CF4" i="110"/>
  <c r="CA4" i="110"/>
  <c r="CA206" i="110"/>
  <c r="BX4" i="110"/>
  <c r="BX206" i="110"/>
  <c r="CG206" i="110"/>
  <c r="CG4" i="110"/>
  <c r="DX91" i="110"/>
  <c r="EA91" i="110"/>
  <c r="ED91" i="110"/>
  <c r="EG91" i="110"/>
  <c r="EJ91" i="110"/>
  <c r="EM91" i="110"/>
  <c r="EP91" i="110"/>
  <c r="ES91" i="110"/>
  <c r="EV91" i="110"/>
  <c r="EY91" i="110"/>
  <c r="FB91" i="110"/>
  <c r="FE91" i="110"/>
  <c r="ER91" i="110"/>
  <c r="EU91" i="110"/>
  <c r="EX91" i="110"/>
  <c r="DQ76" i="110"/>
  <c r="EG76" i="110"/>
  <c r="EW76" i="110"/>
  <c r="FM76" i="110"/>
  <c r="DN76" i="110"/>
  <c r="ED76" i="110"/>
  <c r="ET76" i="110"/>
  <c r="FJ76" i="110"/>
  <c r="FZ76" i="110"/>
  <c r="DS76" i="110"/>
  <c r="EI76" i="110"/>
  <c r="EY76" i="110"/>
  <c r="FO76" i="110"/>
  <c r="DX76" i="110"/>
  <c r="EN76" i="110"/>
  <c r="FD76" i="110"/>
  <c r="FT76" i="110"/>
  <c r="FX76" i="110"/>
  <c r="DU76" i="110"/>
  <c r="EK76" i="110"/>
  <c r="FA76" i="110"/>
  <c r="FQ76" i="110"/>
  <c r="DR76" i="110"/>
  <c r="EH76" i="110"/>
  <c r="EX76" i="110"/>
  <c r="FN76" i="110"/>
  <c r="DW76" i="110"/>
  <c r="EM76" i="110"/>
  <c r="FC76" i="110"/>
  <c r="FS76" i="110"/>
  <c r="EB76" i="110"/>
  <c r="ER76" i="110"/>
  <c r="FH76" i="110"/>
  <c r="DY76" i="110"/>
  <c r="EO76" i="110"/>
  <c r="FE76" i="110"/>
  <c r="FU76" i="110"/>
  <c r="DV76" i="110"/>
  <c r="EL76" i="110"/>
  <c r="FB76" i="110"/>
  <c r="FR76" i="110"/>
  <c r="EA76" i="110"/>
  <c r="EQ76" i="110"/>
  <c r="FG76" i="110"/>
  <c r="DP76" i="110"/>
  <c r="EF76" i="110"/>
  <c r="EV76" i="110"/>
  <c r="FL76" i="110"/>
  <c r="FW76" i="110"/>
  <c r="D76" i="110"/>
  <c r="EC76" i="110"/>
  <c r="ES76" i="110"/>
  <c r="FI76" i="110"/>
  <c r="FY76" i="110"/>
  <c r="DZ76" i="110"/>
  <c r="EP76" i="110"/>
  <c r="FF76" i="110"/>
  <c r="FV76" i="110"/>
  <c r="DO76" i="110"/>
  <c r="EE76" i="110"/>
  <c r="EU76" i="110"/>
  <c r="FK76" i="110"/>
  <c r="DT76" i="110"/>
  <c r="EJ76" i="110"/>
  <c r="EZ76" i="110"/>
  <c r="FP76" i="110"/>
  <c r="EG3" i="159"/>
  <c r="DO139" i="110"/>
  <c r="EA156" i="110"/>
  <c r="DR139" i="110"/>
  <c r="DQ139" i="110"/>
  <c r="EB139" i="110"/>
  <c r="EA139" i="110"/>
  <c r="ED139" i="110"/>
  <c r="ES139" i="110"/>
  <c r="FD139" i="110"/>
  <c r="FC139" i="110"/>
  <c r="FF139" i="110"/>
  <c r="FE139" i="110"/>
  <c r="EZ139" i="110"/>
  <c r="EY139" i="110"/>
  <c r="FB139" i="110"/>
  <c r="FA139" i="110"/>
  <c r="EV139" i="110"/>
  <c r="EU139" i="110"/>
  <c r="DZ156" i="110"/>
  <c r="DU156" i="110"/>
  <c r="EB156" i="110"/>
  <c r="DW156" i="110"/>
  <c r="DV156" i="110"/>
  <c r="DQ156" i="110"/>
  <c r="DX156" i="110"/>
  <c r="DS156" i="110"/>
  <c r="DR156" i="110"/>
  <c r="EC156" i="110"/>
  <c r="EJ156" i="110"/>
  <c r="EE156" i="110"/>
  <c r="ET156" i="110"/>
  <c r="FE156" i="110"/>
  <c r="EV156" i="110"/>
  <c r="FG156" i="110"/>
  <c r="CH206" i="110"/>
  <c r="FN139" i="110"/>
  <c r="FM139" i="110"/>
  <c r="FX139" i="110"/>
  <c r="FW139" i="110"/>
  <c r="FZ139" i="110"/>
  <c r="DN139" i="110"/>
  <c r="EC139" i="110"/>
  <c r="EN139" i="110"/>
  <c r="EM139" i="110"/>
  <c r="EP139" i="110"/>
  <c r="EO139" i="110"/>
  <c r="EJ139" i="110"/>
  <c r="EI139" i="110"/>
  <c r="EL139" i="110"/>
  <c r="EK139" i="110"/>
  <c r="EF139" i="110"/>
  <c r="EE139" i="110"/>
  <c r="FV156" i="110"/>
  <c r="FQ156" i="110"/>
  <c r="FX156" i="110"/>
  <c r="FS156" i="110"/>
  <c r="FR156" i="110"/>
  <c r="FM156" i="110"/>
  <c r="FT156" i="110"/>
  <c r="FO156" i="110"/>
  <c r="FN156" i="110"/>
  <c r="FY156" i="110"/>
  <c r="D156" i="110"/>
  <c r="DT156" i="110"/>
  <c r="DO156" i="110"/>
  <c r="ED156" i="110"/>
  <c r="EO156" i="110"/>
  <c r="EF156" i="110"/>
  <c r="EQ156" i="110"/>
  <c r="EX139" i="110"/>
  <c r="EW139" i="110"/>
  <c r="FH139" i="110"/>
  <c r="FG139" i="110"/>
  <c r="FJ139" i="110"/>
  <c r="FY139" i="110"/>
  <c r="D139" i="110"/>
  <c r="DX139" i="110"/>
  <c r="DW139" i="110"/>
  <c r="DZ139" i="110"/>
  <c r="DY139" i="110"/>
  <c r="DT139" i="110"/>
  <c r="DS139" i="110"/>
  <c r="DV139" i="110"/>
  <c r="DU139" i="110"/>
  <c r="DP139" i="110"/>
  <c r="FF156" i="110"/>
  <c r="FA156" i="110"/>
  <c r="FH156" i="110"/>
  <c r="FC156" i="110"/>
  <c r="FB156" i="110"/>
  <c r="EW156" i="110"/>
  <c r="FD156" i="110"/>
  <c r="EY156" i="110"/>
  <c r="EX156" i="110"/>
  <c r="FI156" i="110"/>
  <c r="FP156" i="110"/>
  <c r="FK156" i="110"/>
  <c r="FZ156" i="110"/>
  <c r="DN156" i="110"/>
  <c r="DY156" i="110"/>
  <c r="DP156" i="110"/>
  <c r="EJ3" i="159"/>
  <c r="EJ60" i="159"/>
  <c r="EI3" i="159"/>
  <c r="CI4" i="110"/>
  <c r="EZ39" i="110"/>
  <c r="EW39" i="110"/>
  <c r="EU39" i="110"/>
  <c r="FY39" i="110"/>
  <c r="D39" i="110"/>
  <c r="DP39" i="110"/>
  <c r="FJ39" i="110"/>
  <c r="FV39" i="110"/>
  <c r="FU39" i="110"/>
  <c r="FX39" i="110"/>
  <c r="EG60" i="159"/>
  <c r="FS39" i="110"/>
  <c r="EG39" i="110"/>
  <c r="EJ39" i="110"/>
  <c r="EE39" i="110"/>
  <c r="ET39" i="110"/>
  <c r="FI39" i="110"/>
  <c r="FL39" i="110"/>
  <c r="FG39" i="110"/>
  <c r="FF39" i="110"/>
  <c r="FE39" i="110"/>
  <c r="FH39" i="110"/>
  <c r="FC39" i="110"/>
  <c r="FQ39" i="110"/>
  <c r="DQ39" i="110"/>
  <c r="DT39" i="110"/>
  <c r="DO39" i="110"/>
  <c r="ED39" i="110"/>
  <c r="ES39" i="110"/>
  <c r="EV39" i="110"/>
  <c r="EQ39" i="110"/>
  <c r="EP39" i="110"/>
  <c r="EO39" i="110"/>
  <c r="ER39" i="110"/>
  <c r="DW39" i="110"/>
  <c r="DU39" i="110"/>
  <c r="FM39" i="110"/>
  <c r="FP39" i="110"/>
  <c r="FK39" i="110"/>
  <c r="FZ39" i="110"/>
  <c r="DN39" i="110"/>
  <c r="EC39" i="110"/>
  <c r="EF39" i="110"/>
  <c r="EA39" i="110"/>
  <c r="DZ39" i="110"/>
  <c r="DY39" i="110"/>
  <c r="EB39" i="110"/>
  <c r="FR39" i="110"/>
  <c r="FW39" i="110"/>
  <c r="DV39" i="110"/>
  <c r="EY39" i="110"/>
  <c r="EM39" i="110"/>
  <c r="EL39" i="110"/>
  <c r="FT39" i="110"/>
  <c r="FD39" i="110"/>
  <c r="FA39" i="110"/>
  <c r="FO39" i="110"/>
  <c r="EK39" i="110"/>
  <c r="EN39" i="110"/>
  <c r="EI39" i="110"/>
  <c r="DX39" i="110"/>
  <c r="EX39" i="110"/>
  <c r="CI206" i="110"/>
  <c r="EH3" i="159"/>
  <c r="EH39" i="110"/>
  <c r="FN39" i="110"/>
  <c r="CJ4" i="110"/>
  <c r="EI60" i="159"/>
  <c r="CH4" i="110"/>
  <c r="F18" i="374"/>
  <c r="A18" i="374" s="1"/>
  <c r="DS39" i="110"/>
  <c r="CJ206" i="110"/>
  <c r="F16" i="374"/>
  <c r="A16" i="374" s="1"/>
  <c r="F13" i="374"/>
  <c r="A13" i="374" s="1"/>
  <c r="F17" i="374"/>
  <c r="A17" i="374" s="1"/>
  <c r="F19" i="374"/>
  <c r="A19" i="374" s="1"/>
  <c r="F14" i="374"/>
  <c r="A14" i="374" s="1"/>
  <c r="F12" i="374"/>
  <c r="A12" i="374" s="1"/>
  <c r="EH60" i="159"/>
  <c r="EC75" i="158"/>
  <c r="EC3" i="158"/>
  <c r="EB75" i="158"/>
  <c r="EB3" i="158"/>
  <c r="F15" i="374"/>
  <c r="A15" i="374" s="1"/>
  <c r="ED75" i="158"/>
  <c r="ED3" i="158"/>
  <c r="CK4" i="110"/>
  <c r="CK206" i="110"/>
  <c r="EE75" i="158"/>
  <c r="EE3" i="158"/>
  <c r="F11" i="374"/>
  <c r="A11" i="374" s="1"/>
  <c r="EF75" i="158"/>
  <c r="EF3" i="158"/>
  <c r="CL206" i="110"/>
  <c r="FD73" i="110"/>
  <c r="GB63" i="110"/>
  <c r="GB73" i="110"/>
  <c r="GB5" i="110"/>
  <c r="GB171" i="110"/>
  <c r="E78" i="110"/>
  <c r="E116" i="110"/>
  <c r="ER82" i="110"/>
  <c r="GB91" i="110"/>
  <c r="E145" i="110"/>
  <c r="GB58" i="110"/>
  <c r="E110" i="110"/>
  <c r="GB20" i="110"/>
  <c r="E81" i="110"/>
  <c r="E143" i="110"/>
  <c r="E70" i="110"/>
  <c r="GB34" i="110"/>
  <c r="GB132" i="110"/>
  <c r="GC28" i="110"/>
  <c r="GB28" i="110"/>
  <c r="GB80" i="110"/>
  <c r="GB81" i="110"/>
  <c r="GB62" i="110"/>
  <c r="GB75" i="110"/>
  <c r="FZ73" i="110"/>
  <c r="FS73" i="110"/>
  <c r="EU73" i="110"/>
  <c r="EF73" i="110"/>
  <c r="IE206" i="110"/>
  <c r="GC91" i="110"/>
  <c r="CI75" i="158"/>
  <c r="FN73" i="110"/>
  <c r="EZ73" i="110"/>
  <c r="DN73" i="110"/>
  <c r="FV73" i="110"/>
  <c r="EO73" i="110"/>
  <c r="FR73" i="110"/>
  <c r="DU73" i="110"/>
  <c r="EH73" i="110"/>
  <c r="DT73" i="110"/>
  <c r="FL73" i="110"/>
  <c r="EP73" i="110"/>
  <c r="FH73" i="110"/>
  <c r="II206" i="110"/>
  <c r="DX73" i="110"/>
  <c r="DQ73" i="110"/>
  <c r="ET73" i="110"/>
  <c r="FO73" i="110"/>
  <c r="FU73" i="110"/>
  <c r="DO73" i="110"/>
  <c r="EC82" i="110"/>
  <c r="DV82" i="110"/>
  <c r="FM82" i="110"/>
  <c r="EZ82" i="110"/>
  <c r="D82" i="110"/>
  <c r="DO82" i="110"/>
  <c r="F12" i="371"/>
  <c r="A12" i="371" s="1"/>
  <c r="F13" i="371"/>
  <c r="A13" i="371" s="1"/>
  <c r="F11" i="371"/>
  <c r="A11" i="371" s="1"/>
  <c r="HZ12" i="159"/>
  <c r="DQ3" i="159"/>
  <c r="GG26" i="158"/>
  <c r="DQ60" i="159"/>
  <c r="IK23" i="158"/>
  <c r="HJ26" i="158"/>
  <c r="GJ26" i="158"/>
  <c r="GA26" i="158"/>
  <c r="IM26" i="158"/>
  <c r="HX26" i="158"/>
  <c r="GC26" i="158"/>
  <c r="HF26" i="158"/>
  <c r="HY26" i="158"/>
  <c r="GU26" i="158"/>
  <c r="GF26" i="158"/>
  <c r="IR26" i="158"/>
  <c r="HN26" i="158"/>
  <c r="HU26" i="158"/>
  <c r="FZ26" i="158"/>
  <c r="HP26" i="158"/>
  <c r="GM26" i="158"/>
  <c r="FX26" i="158"/>
  <c r="IJ26" i="158"/>
  <c r="GH26" i="158"/>
  <c r="IK26" i="158"/>
  <c r="DP3" i="158"/>
  <c r="GD26" i="158"/>
  <c r="GS26" i="158"/>
  <c r="GQ26" i="158"/>
  <c r="GB26" i="158"/>
  <c r="IN26" i="158"/>
  <c r="GO26" i="158"/>
  <c r="ID26" i="158"/>
  <c r="HR26" i="158"/>
  <c r="HK26" i="158"/>
  <c r="GV26" i="158"/>
  <c r="IG26" i="158"/>
  <c r="HM26" i="158"/>
  <c r="GX26" i="158"/>
  <c r="IP26" i="158"/>
  <c r="IH26" i="158"/>
  <c r="HC26" i="158"/>
  <c r="GN26" i="158"/>
  <c r="HQ26" i="158"/>
  <c r="IS26" i="158"/>
  <c r="GW26" i="158"/>
  <c r="GI26" i="158"/>
  <c r="HB26" i="158"/>
  <c r="HS26" i="158"/>
  <c r="HD26" i="158"/>
  <c r="GK26" i="158"/>
  <c r="F51" i="159"/>
  <c r="DP76" i="158"/>
  <c r="DO3" i="158"/>
  <c r="DM76" i="158"/>
  <c r="II4" i="110"/>
  <c r="GC173" i="110"/>
  <c r="IO4" i="110"/>
  <c r="C26" i="158"/>
  <c r="F26" i="158" s="1"/>
  <c r="DI60" i="159"/>
  <c r="BT206" i="110"/>
  <c r="IP206" i="110"/>
  <c r="GC149" i="110"/>
  <c r="C14" i="159"/>
  <c r="IM4" i="110"/>
  <c r="EQ82" i="110"/>
  <c r="FT82" i="110"/>
  <c r="EY49" i="110"/>
  <c r="EE82" i="110"/>
  <c r="BS4" i="110"/>
  <c r="BV206" i="110"/>
  <c r="HA12" i="159"/>
  <c r="DN60" i="159"/>
  <c r="DI3" i="158"/>
  <c r="DO3" i="159"/>
  <c r="DO60" i="159"/>
  <c r="DM3" i="159"/>
  <c r="DH75" i="158"/>
  <c r="DM60" i="159"/>
  <c r="F14" i="367"/>
  <c r="A14" i="367" s="1"/>
  <c r="F16" i="367"/>
  <c r="A16" i="367" s="1"/>
  <c r="F13" i="367"/>
  <c r="A13" i="367" s="1"/>
  <c r="DP60" i="159"/>
  <c r="F15" i="367"/>
  <c r="A15" i="367" s="1"/>
  <c r="DP3" i="159"/>
  <c r="JD18" i="159"/>
  <c r="IZ18" i="159"/>
  <c r="HX18" i="159"/>
  <c r="HT18" i="159"/>
  <c r="JI18" i="159"/>
  <c r="IS18" i="159"/>
  <c r="IC18" i="159"/>
  <c r="HM18" i="159"/>
  <c r="GW18" i="159"/>
  <c r="HL18" i="159"/>
  <c r="GT18" i="159"/>
  <c r="HJ18" i="159"/>
  <c r="HZ18" i="159"/>
  <c r="IP18" i="159"/>
  <c r="JF18" i="159"/>
  <c r="GQ18" i="159"/>
  <c r="HG18" i="159"/>
  <c r="HW18" i="159"/>
  <c r="IM18" i="159"/>
  <c r="JC18" i="159"/>
  <c r="HP18" i="159"/>
  <c r="IJ18" i="159"/>
  <c r="IF18" i="159"/>
  <c r="HD18" i="159"/>
  <c r="GZ18" i="159"/>
  <c r="JE18" i="159"/>
  <c r="IO18" i="159"/>
  <c r="HY18" i="159"/>
  <c r="HI18" i="159"/>
  <c r="GS18" i="159"/>
  <c r="IB18" i="159"/>
  <c r="GX18" i="159"/>
  <c r="HN18" i="159"/>
  <c r="ID18" i="159"/>
  <c r="IT18" i="159"/>
  <c r="JJ18" i="159"/>
  <c r="GU18" i="159"/>
  <c r="HK18" i="159"/>
  <c r="IA18" i="159"/>
  <c r="IQ18" i="159"/>
  <c r="JG18" i="159"/>
  <c r="HH18" i="159"/>
  <c r="JL18" i="159"/>
  <c r="GR18" i="159"/>
  <c r="JA18" i="159"/>
  <c r="IK18" i="159"/>
  <c r="HU18" i="159"/>
  <c r="HE18" i="159"/>
  <c r="C18" i="159"/>
  <c r="IR18" i="159"/>
  <c r="HB18" i="159"/>
  <c r="HR18" i="159"/>
  <c r="IH18" i="159"/>
  <c r="IX18" i="159"/>
  <c r="GY18" i="159"/>
  <c r="HO18" i="159"/>
  <c r="IE18" i="159"/>
  <c r="IU18" i="159"/>
  <c r="JK18" i="159"/>
  <c r="IV18" i="159"/>
  <c r="IN18" i="159"/>
  <c r="JM18" i="159"/>
  <c r="IW18" i="159"/>
  <c r="IG18" i="159"/>
  <c r="HQ18" i="159"/>
  <c r="HA18" i="159"/>
  <c r="GV18" i="159"/>
  <c r="JH18" i="159"/>
  <c r="D18" i="159"/>
  <c r="HF18" i="159"/>
  <c r="HV18" i="159"/>
  <c r="IL18" i="159"/>
  <c r="JB18" i="159"/>
  <c r="HC18" i="159"/>
  <c r="HS18" i="159"/>
  <c r="II18" i="159"/>
  <c r="IY18" i="159"/>
  <c r="F11" i="367"/>
  <c r="A11" i="367" s="1"/>
  <c r="F12" i="367"/>
  <c r="A12" i="367" s="1"/>
  <c r="F18" i="158"/>
  <c r="F13" i="158"/>
  <c r="E18" i="158"/>
  <c r="HE23" i="158"/>
  <c r="GK23" i="158"/>
  <c r="HY23" i="158"/>
  <c r="GT23" i="158"/>
  <c r="II23" i="158"/>
  <c r="IC23" i="158"/>
  <c r="GA23" i="158"/>
  <c r="C23" i="158"/>
  <c r="F23" i="158" s="1"/>
  <c r="CQ60" i="159"/>
  <c r="BW206" i="110"/>
  <c r="EF167" i="110"/>
  <c r="E13" i="158"/>
  <c r="BV4" i="110"/>
  <c r="BU206" i="110"/>
  <c r="BT4" i="110"/>
  <c r="BS206" i="110"/>
  <c r="DF75" i="158"/>
  <c r="BU4" i="110"/>
  <c r="DE75" i="158"/>
  <c r="F13" i="324"/>
  <c r="A13" i="324" s="1"/>
  <c r="F14" i="324"/>
  <c r="A14" i="324" s="1"/>
  <c r="F11" i="324"/>
  <c r="A11" i="324" s="1"/>
  <c r="F12" i="324"/>
  <c r="A12" i="324" s="1"/>
  <c r="FP82" i="110"/>
  <c r="FZ82" i="110"/>
  <c r="FX82" i="110"/>
  <c r="EM82" i="110"/>
  <c r="DV73" i="110"/>
  <c r="FA73" i="110"/>
  <c r="EQ73" i="110"/>
  <c r="EW73" i="110"/>
  <c r="EM73" i="110"/>
  <c r="ES73" i="110"/>
  <c r="EI73" i="110"/>
  <c r="FY73" i="110"/>
  <c r="EB73" i="110"/>
  <c r="EL73" i="110"/>
  <c r="ED82" i="110"/>
  <c r="FK82" i="110"/>
  <c r="EK82" i="110"/>
  <c r="DZ82" i="110"/>
  <c r="FI82" i="110"/>
  <c r="FJ82" i="110"/>
  <c r="FA82" i="110"/>
  <c r="EJ82" i="110"/>
  <c r="FC82" i="110"/>
  <c r="FQ82" i="110"/>
  <c r="FQ73" i="110"/>
  <c r="FT73" i="110"/>
  <c r="FG73" i="110"/>
  <c r="EX73" i="110"/>
  <c r="FM73" i="110"/>
  <c r="FP73" i="110"/>
  <c r="FC73" i="110"/>
  <c r="FJ73" i="110"/>
  <c r="FI73" i="110"/>
  <c r="EV73" i="110"/>
  <c r="EY73" i="110"/>
  <c r="FF73" i="110"/>
  <c r="FX73" i="110"/>
  <c r="FE73" i="110"/>
  <c r="ER73" i="110"/>
  <c r="EE73" i="110"/>
  <c r="FB73" i="110"/>
  <c r="EP82" i="110"/>
  <c r="DU82" i="110"/>
  <c r="DP82" i="110"/>
  <c r="FW82" i="110"/>
  <c r="EX82" i="110"/>
  <c r="DW82" i="110"/>
  <c r="FG82" i="110"/>
  <c r="FF82" i="110"/>
  <c r="DS82" i="110"/>
  <c r="DN82" i="110"/>
  <c r="DQ82" i="110"/>
  <c r="EG82" i="110"/>
  <c r="EA82" i="110"/>
  <c r="EN82" i="110"/>
  <c r="FE82" i="110"/>
  <c r="EK73" i="110"/>
  <c r="EN73" i="110"/>
  <c r="EA73" i="110"/>
  <c r="DR73" i="110"/>
  <c r="EG73" i="110"/>
  <c r="EJ73" i="110"/>
  <c r="DW73" i="110"/>
  <c r="ED73" i="110"/>
  <c r="EC73" i="110"/>
  <c r="DP73" i="110"/>
  <c r="DS73" i="110"/>
  <c r="DZ73" i="110"/>
  <c r="D73" i="110"/>
  <c r="DY73" i="110"/>
  <c r="FK73" i="110"/>
  <c r="FW73" i="110"/>
  <c r="EV82" i="110"/>
  <c r="FL82" i="110"/>
  <c r="FS82" i="110"/>
  <c r="FU82" i="110"/>
  <c r="ET82" i="110"/>
  <c r="DY82" i="110"/>
  <c r="EL82" i="110"/>
  <c r="FB82" i="110"/>
  <c r="EW82" i="110"/>
  <c r="DX82" i="110"/>
  <c r="EB82" i="110"/>
  <c r="FN82" i="110"/>
  <c r="FY82" i="110"/>
  <c r="EH82" i="110"/>
  <c r="DT82" i="110"/>
  <c r="AO4" i="110"/>
  <c r="AR4" i="110"/>
  <c r="Z4" i="110"/>
  <c r="AV4" i="110"/>
  <c r="BQ4" i="110"/>
  <c r="AD4" i="110"/>
  <c r="AT4" i="110"/>
  <c r="AW4" i="110"/>
  <c r="BO4" i="110"/>
  <c r="AG4" i="110"/>
  <c r="GO4" i="110"/>
  <c r="BN4" i="110"/>
  <c r="BG4" i="110"/>
  <c r="BE4" i="110"/>
  <c r="BF4" i="110"/>
  <c r="HR4" i="110"/>
  <c r="HW4" i="110"/>
  <c r="IA4" i="110"/>
  <c r="BP4" i="110"/>
  <c r="AE4" i="110"/>
  <c r="AQ4" i="110"/>
  <c r="BL4" i="110"/>
  <c r="AZ4" i="110"/>
  <c r="U4" i="110"/>
  <c r="Y4" i="110"/>
  <c r="AC4" i="110"/>
  <c r="AF4" i="110"/>
  <c r="P4" i="110"/>
  <c r="BA4" i="110"/>
  <c r="V4" i="110"/>
  <c r="W4" i="110"/>
  <c r="X4" i="110"/>
  <c r="AA4" i="110"/>
  <c r="AI4" i="110"/>
  <c r="AU4" i="110"/>
  <c r="BD4" i="110"/>
  <c r="HX4" i="110"/>
  <c r="AB4" i="110"/>
  <c r="Q4" i="110"/>
  <c r="HY4" i="110"/>
  <c r="BR4" i="110"/>
  <c r="BJ4" i="110"/>
  <c r="GQ4" i="110"/>
  <c r="HG12" i="159"/>
  <c r="DG60" i="159"/>
  <c r="JL12" i="159"/>
  <c r="HT12" i="159"/>
  <c r="HW23" i="158"/>
  <c r="GB23" i="158"/>
  <c r="GM23" i="158"/>
  <c r="GR23" i="158"/>
  <c r="GG23" i="158"/>
  <c r="HZ23" i="158"/>
  <c r="IQ23" i="158"/>
  <c r="CL3" i="158"/>
  <c r="FZ23" i="158"/>
  <c r="HH23" i="158"/>
  <c r="IM23" i="158"/>
  <c r="IH23" i="158"/>
  <c r="IR23" i="158"/>
  <c r="GZ23" i="158"/>
  <c r="HI23" i="158"/>
  <c r="IG23" i="158"/>
  <c r="IO23" i="158"/>
  <c r="IE23" i="158"/>
  <c r="IA23" i="158"/>
  <c r="IJ23" i="158"/>
  <c r="GL23" i="158"/>
  <c r="IS23" i="158"/>
  <c r="HF23" i="158"/>
  <c r="IN23" i="158"/>
  <c r="HO23" i="158"/>
  <c r="GE23" i="158"/>
  <c r="HT23" i="158"/>
  <c r="GU23" i="158"/>
  <c r="GD23" i="158"/>
  <c r="GH23" i="158"/>
  <c r="FX23" i="158"/>
  <c r="GP23" i="158"/>
  <c r="IF23" i="158"/>
  <c r="HD23" i="158"/>
  <c r="CL75" i="158"/>
  <c r="HG23" i="158"/>
  <c r="ID23" i="158"/>
  <c r="HU23" i="158"/>
  <c r="HX23" i="158"/>
  <c r="GQ23" i="158"/>
  <c r="HL23" i="158"/>
  <c r="HM23" i="158"/>
  <c r="FW23" i="158"/>
  <c r="HN23" i="158"/>
  <c r="HP23" i="158"/>
  <c r="GS23" i="158"/>
  <c r="HV23" i="158"/>
  <c r="HB23" i="158"/>
  <c r="GN23" i="158"/>
  <c r="CN60" i="159"/>
  <c r="AH60" i="159"/>
  <c r="IL31" i="159"/>
  <c r="II31" i="159"/>
  <c r="JE39" i="159"/>
  <c r="HT31" i="159"/>
  <c r="GW31" i="159"/>
  <c r="EJ167" i="110"/>
  <c r="JM12" i="159"/>
  <c r="IS12" i="159"/>
  <c r="IL12" i="159"/>
  <c r="HC12" i="159"/>
  <c r="HO12" i="159"/>
  <c r="HL12" i="159"/>
  <c r="HS39" i="159"/>
  <c r="JG12" i="159"/>
  <c r="IN12" i="159"/>
  <c r="JE12" i="159"/>
  <c r="HR12" i="159"/>
  <c r="IT12" i="159"/>
  <c r="GU12" i="159"/>
  <c r="JK12" i="159"/>
  <c r="GS12" i="159"/>
  <c r="HU12" i="159"/>
  <c r="IB39" i="159"/>
  <c r="HI39" i="159"/>
  <c r="IC39" i="159"/>
  <c r="HH39" i="159"/>
  <c r="II39" i="159"/>
  <c r="ID39" i="159"/>
  <c r="HJ39" i="159"/>
  <c r="HE39" i="159"/>
  <c r="ER167" i="110"/>
  <c r="HF39" i="159"/>
  <c r="GU39" i="159"/>
  <c r="JM39" i="159"/>
  <c r="JF39" i="159"/>
  <c r="IQ39" i="159"/>
  <c r="IM39" i="159"/>
  <c r="IN39" i="159"/>
  <c r="GR39" i="159"/>
  <c r="IU39" i="159"/>
  <c r="EN167" i="110"/>
  <c r="IG39" i="159"/>
  <c r="HV39" i="159"/>
  <c r="HP39" i="159"/>
  <c r="IR39" i="159"/>
  <c r="JI39" i="159"/>
  <c r="JL39" i="159"/>
  <c r="HQ39" i="159"/>
  <c r="GY39" i="159"/>
  <c r="IS39" i="159"/>
  <c r="C39" i="159"/>
  <c r="F39" i="159" s="1"/>
  <c r="IW39" i="159"/>
  <c r="GW39" i="159"/>
  <c r="JD39" i="159"/>
  <c r="GT39" i="159"/>
  <c r="IJ39" i="159"/>
  <c r="HM39" i="159"/>
  <c r="HN39" i="159"/>
  <c r="JK39" i="159"/>
  <c r="IX39" i="159"/>
  <c r="JA39" i="159"/>
  <c r="EW167" i="110"/>
  <c r="DE60" i="159"/>
  <c r="DF60" i="159"/>
  <c r="EA167" i="110"/>
  <c r="EM167" i="110"/>
  <c r="EI167" i="110"/>
  <c r="EE167" i="110"/>
  <c r="DZ167" i="110"/>
  <c r="EL167" i="110"/>
  <c r="EH167" i="110"/>
  <c r="ET167" i="110"/>
  <c r="DF3" i="159"/>
  <c r="DE3" i="159"/>
  <c r="EC167" i="110"/>
  <c r="EO167" i="110"/>
  <c r="EK167" i="110"/>
  <c r="DC3" i="159"/>
  <c r="HL39" i="159"/>
  <c r="HG39" i="159"/>
  <c r="IL39" i="159"/>
  <c r="IE39" i="159"/>
  <c r="IK39" i="159"/>
  <c r="HX39" i="159"/>
  <c r="HW39" i="159"/>
  <c r="HZ39" i="159"/>
  <c r="GS39" i="159"/>
  <c r="GZ39" i="159"/>
  <c r="HC39" i="159"/>
  <c r="HR39" i="159"/>
  <c r="GV39" i="159"/>
  <c r="IT39" i="159"/>
  <c r="HT39" i="159"/>
  <c r="IA39" i="159"/>
  <c r="JC39" i="159"/>
  <c r="HD39" i="159"/>
  <c r="HK39" i="159"/>
  <c r="IH39" i="159"/>
  <c r="D39" i="159"/>
  <c r="JB39" i="159"/>
  <c r="IZ39" i="159"/>
  <c r="JG39" i="159"/>
  <c r="HB39" i="159"/>
  <c r="HA39" i="159"/>
  <c r="IP39" i="159"/>
  <c r="HO39" i="159"/>
  <c r="HU39" i="159"/>
  <c r="IY39" i="159"/>
  <c r="JH39" i="159"/>
  <c r="GX39" i="159"/>
  <c r="JJ39" i="159"/>
  <c r="IO39" i="159"/>
  <c r="IV39" i="159"/>
  <c r="GQ39" i="159"/>
  <c r="HY39" i="159"/>
  <c r="IA12" i="159"/>
  <c r="JF12" i="159"/>
  <c r="GT12" i="159"/>
  <c r="HM12" i="159"/>
  <c r="IR12" i="159"/>
  <c r="IM12" i="159"/>
  <c r="GZ12" i="159"/>
  <c r="HF12" i="159"/>
  <c r="HY12" i="159"/>
  <c r="IJ12" i="159"/>
  <c r="II12" i="159"/>
  <c r="IX12" i="159"/>
  <c r="JA12" i="159"/>
  <c r="C12" i="159"/>
  <c r="IU12" i="159"/>
  <c r="IF12" i="159"/>
  <c r="HN12" i="159"/>
  <c r="IG12" i="159"/>
  <c r="HH12" i="159"/>
  <c r="HK12" i="159"/>
  <c r="IP12" i="159"/>
  <c r="JI12" i="159"/>
  <c r="GW12" i="159"/>
  <c r="HD12" i="159"/>
  <c r="HW12" i="159"/>
  <c r="JB12" i="159"/>
  <c r="D12" i="159"/>
  <c r="HI12" i="159"/>
  <c r="GR12" i="159"/>
  <c r="HS12" i="159"/>
  <c r="IH12" i="159"/>
  <c r="IK12" i="159"/>
  <c r="JH12" i="159"/>
  <c r="IE12" i="159"/>
  <c r="JJ12" i="159"/>
  <c r="GX12" i="159"/>
  <c r="HQ12" i="159"/>
  <c r="JD12" i="159"/>
  <c r="IQ12" i="159"/>
  <c r="HP12" i="159"/>
  <c r="HJ12" i="159"/>
  <c r="IC12" i="159"/>
  <c r="GV12" i="159"/>
  <c r="JC12" i="159"/>
  <c r="GQ12" i="159"/>
  <c r="HV12" i="159"/>
  <c r="IO12" i="159"/>
  <c r="IB12" i="159"/>
  <c r="IY12" i="159"/>
  <c r="IZ12" i="159"/>
  <c r="HB12" i="159"/>
  <c r="HE12" i="159"/>
  <c r="HX12" i="159"/>
  <c r="GY12" i="159"/>
  <c r="ID12" i="159"/>
  <c r="IW12" i="159"/>
  <c r="IV12" i="159"/>
  <c r="FW167" i="110"/>
  <c r="DP167" i="110"/>
  <c r="FV167" i="110"/>
  <c r="FY167" i="110"/>
  <c r="D167" i="110"/>
  <c r="EB167" i="110"/>
  <c r="DW167" i="110"/>
  <c r="DV167" i="110"/>
  <c r="DY167" i="110"/>
  <c r="DX167" i="110"/>
  <c r="DS167" i="110"/>
  <c r="DR167" i="110"/>
  <c r="DU167" i="110"/>
  <c r="DT167" i="110"/>
  <c r="DO167" i="110"/>
  <c r="ED167" i="110"/>
  <c r="EG167" i="110"/>
  <c r="DD60" i="159"/>
  <c r="FL167" i="110"/>
  <c r="FG167" i="110"/>
  <c r="FF167" i="110"/>
  <c r="FI167" i="110"/>
  <c r="FX167" i="110"/>
  <c r="FS167" i="110"/>
  <c r="FR167" i="110"/>
  <c r="FU167" i="110"/>
  <c r="FT167" i="110"/>
  <c r="FO167" i="110"/>
  <c r="FN167" i="110"/>
  <c r="FQ167" i="110"/>
  <c r="FP167" i="110"/>
  <c r="FK167" i="110"/>
  <c r="FZ167" i="110"/>
  <c r="DN167" i="110"/>
  <c r="DQ167" i="110"/>
  <c r="EV167" i="110"/>
  <c r="EQ167" i="110"/>
  <c r="EP167" i="110"/>
  <c r="ES167" i="110"/>
  <c r="FH167" i="110"/>
  <c r="FC167" i="110"/>
  <c r="FB167" i="110"/>
  <c r="FE167" i="110"/>
  <c r="FD167" i="110"/>
  <c r="EY167" i="110"/>
  <c r="EX167" i="110"/>
  <c r="FA167" i="110"/>
  <c r="EZ167" i="110"/>
  <c r="EU167" i="110"/>
  <c r="FJ167" i="110"/>
  <c r="FM167" i="110"/>
  <c r="DB3" i="158"/>
  <c r="F15" i="323"/>
  <c r="DC60" i="159"/>
  <c r="F11" i="323"/>
  <c r="A11" i="323" s="1"/>
  <c r="F12" i="323"/>
  <c r="F18" i="323"/>
  <c r="A18" i="323" s="1"/>
  <c r="H110" i="110"/>
  <c r="I110" i="110" s="1"/>
  <c r="DD3" i="159"/>
  <c r="F13" i="323"/>
  <c r="A13" i="323" s="1"/>
  <c r="F17" i="323"/>
  <c r="A17" i="323" s="1"/>
  <c r="CZ3" i="158"/>
  <c r="F14" i="323"/>
  <c r="A14" i="323" s="1"/>
  <c r="F16" i="323"/>
  <c r="A16" i="323" s="1"/>
  <c r="CY75" i="158"/>
  <c r="BR206" i="110"/>
  <c r="CY3" i="158"/>
  <c r="DB75" i="158"/>
  <c r="CZ75" i="158"/>
  <c r="BQ206" i="110"/>
  <c r="BN206" i="110"/>
  <c r="CX3" i="158"/>
  <c r="BP206" i="110"/>
  <c r="BO206" i="110"/>
  <c r="CX75" i="158"/>
  <c r="D63" i="110"/>
  <c r="EA63" i="110"/>
  <c r="EQ63" i="110"/>
  <c r="FG63" i="110"/>
  <c r="FW63" i="110"/>
  <c r="DX63" i="110"/>
  <c r="EN63" i="110"/>
  <c r="FD63" i="110"/>
  <c r="FT63" i="110"/>
  <c r="EC63" i="110"/>
  <c r="ES63" i="110"/>
  <c r="FI63" i="110"/>
  <c r="FY63" i="110"/>
  <c r="DR63" i="110"/>
  <c r="EH63" i="110"/>
  <c r="EX63" i="110"/>
  <c r="FN63" i="110"/>
  <c r="DO63" i="110"/>
  <c r="EE63" i="110"/>
  <c r="EU63" i="110"/>
  <c r="FK63" i="110"/>
  <c r="EB63" i="110"/>
  <c r="ER63" i="110"/>
  <c r="FH63" i="110"/>
  <c r="FX63" i="110"/>
  <c r="DQ63" i="110"/>
  <c r="EG63" i="110"/>
  <c r="EW63" i="110"/>
  <c r="FM63" i="110"/>
  <c r="DV63" i="110"/>
  <c r="EL63" i="110"/>
  <c r="FB63" i="110"/>
  <c r="FR63" i="110"/>
  <c r="DS63" i="110"/>
  <c r="EI63" i="110"/>
  <c r="EY63" i="110"/>
  <c r="FO63" i="110"/>
  <c r="DP63" i="110"/>
  <c r="EF63" i="110"/>
  <c r="EV63" i="110"/>
  <c r="FL63" i="110"/>
  <c r="DU63" i="110"/>
  <c r="EK63" i="110"/>
  <c r="FA63" i="110"/>
  <c r="FQ63" i="110"/>
  <c r="DZ63" i="110"/>
  <c r="EP63" i="110"/>
  <c r="FF63" i="110"/>
  <c r="FV63" i="110"/>
  <c r="FZ63" i="110"/>
  <c r="DW63" i="110"/>
  <c r="EM63" i="110"/>
  <c r="FC63" i="110"/>
  <c r="FS63" i="110"/>
  <c r="DT63" i="110"/>
  <c r="EJ63" i="110"/>
  <c r="EZ63" i="110"/>
  <c r="FP63" i="110"/>
  <c r="DY63" i="110"/>
  <c r="EO63" i="110"/>
  <c r="FE63" i="110"/>
  <c r="FU63" i="110"/>
  <c r="DN63" i="110"/>
  <c r="ED63" i="110"/>
  <c r="ET63" i="110"/>
  <c r="FJ63" i="110"/>
  <c r="GC20" i="110"/>
  <c r="GZ7" i="159"/>
  <c r="HG6" i="159"/>
  <c r="HE6" i="159"/>
  <c r="IF6" i="159"/>
  <c r="IM6" i="159"/>
  <c r="C6" i="159"/>
  <c r="GX6" i="159"/>
  <c r="IQ6" i="159"/>
  <c r="HD6" i="159"/>
  <c r="GC80" i="110"/>
  <c r="GC63" i="110"/>
  <c r="IX6" i="159"/>
  <c r="HC7" i="159"/>
  <c r="HV7" i="159"/>
  <c r="IO6" i="159"/>
  <c r="GV6" i="159"/>
  <c r="HJ6" i="159"/>
  <c r="IN6" i="159"/>
  <c r="GC58" i="110"/>
  <c r="IM7" i="159"/>
  <c r="GC5" i="110"/>
  <c r="JG7" i="159"/>
  <c r="IE6" i="159"/>
  <c r="IR6" i="159"/>
  <c r="HS6" i="159"/>
  <c r="IC6" i="159"/>
  <c r="GC171" i="110"/>
  <c r="GC73" i="110"/>
  <c r="HZ206" i="110"/>
  <c r="CY3" i="159"/>
  <c r="IA206" i="110"/>
  <c r="CT76" i="158"/>
  <c r="HX206" i="110"/>
  <c r="HY206" i="110"/>
  <c r="CX3" i="159"/>
  <c r="CX61" i="159"/>
  <c r="CT3" i="158"/>
  <c r="HW206" i="110"/>
  <c r="CU3" i="158"/>
  <c r="CU76" i="158"/>
  <c r="CS76" i="158"/>
  <c r="CS3" i="158"/>
  <c r="CZ3" i="159"/>
  <c r="CZ61" i="159"/>
  <c r="CW3" i="158"/>
  <c r="CY61" i="159"/>
  <c r="DA3" i="159"/>
  <c r="CV3" i="158"/>
  <c r="CV76" i="158"/>
  <c r="HA23" i="158"/>
  <c r="DR49" i="110"/>
  <c r="F12" i="368"/>
  <c r="A12" i="368" s="1"/>
  <c r="F14" i="368"/>
  <c r="A14" i="368" s="1"/>
  <c r="F13" i="368"/>
  <c r="A13" i="368" s="1"/>
  <c r="F15" i="368"/>
  <c r="A15" i="368" s="1"/>
  <c r="F11" i="368"/>
  <c r="A11" i="368" s="1"/>
  <c r="F16" i="368"/>
  <c r="F17" i="368"/>
  <c r="A17" i="368" s="1"/>
  <c r="IL23" i="158"/>
  <c r="GF23" i="158"/>
  <c r="IQ31" i="159"/>
  <c r="IG31" i="159"/>
  <c r="HV31" i="159"/>
  <c r="IB31" i="159"/>
  <c r="HY31" i="159"/>
  <c r="EL68" i="110"/>
  <c r="JE31" i="159"/>
  <c r="HU31" i="159"/>
  <c r="HQ31" i="159"/>
  <c r="JF31" i="159"/>
  <c r="IF31" i="159"/>
  <c r="IT31" i="159"/>
  <c r="GS31" i="159"/>
  <c r="IM31" i="159"/>
  <c r="HZ31" i="159"/>
  <c r="HX31" i="159"/>
  <c r="GX31" i="159"/>
  <c r="IX31" i="159"/>
  <c r="IE31" i="159"/>
  <c r="GT31" i="159"/>
  <c r="BU3" i="159"/>
  <c r="IV31" i="159"/>
  <c r="GU31" i="159"/>
  <c r="JC31" i="159"/>
  <c r="IN31" i="159"/>
  <c r="ID31" i="159"/>
  <c r="IU31" i="159"/>
  <c r="L60" i="159"/>
  <c r="JG31" i="159"/>
  <c r="IC31" i="159"/>
  <c r="IR31" i="159"/>
  <c r="GQ31" i="159"/>
  <c r="HR31" i="159"/>
  <c r="IY31" i="159"/>
  <c r="HJ31" i="159"/>
  <c r="IJ31" i="159"/>
  <c r="JB31" i="159"/>
  <c r="JM31" i="159"/>
  <c r="CO3" i="159"/>
  <c r="GI23" i="158"/>
  <c r="D23" i="158"/>
  <c r="GO23" i="158"/>
  <c r="HJ23" i="158"/>
  <c r="IP23" i="158"/>
  <c r="GC23" i="158"/>
  <c r="HK23" i="158"/>
  <c r="GT7" i="159"/>
  <c r="HL7" i="159"/>
  <c r="JD7" i="159"/>
  <c r="GZ31" i="159"/>
  <c r="HK31" i="159"/>
  <c r="JI31" i="159"/>
  <c r="D31" i="159"/>
  <c r="JH31" i="159"/>
  <c r="GV31" i="159"/>
  <c r="HG31" i="159"/>
  <c r="JA31" i="159"/>
  <c r="JL31" i="159"/>
  <c r="JD31" i="159"/>
  <c r="GR31" i="159"/>
  <c r="HC31" i="159"/>
  <c r="HM31" i="159"/>
  <c r="C31" i="159"/>
  <c r="IZ31" i="159"/>
  <c r="JK31" i="159"/>
  <c r="GY31" i="159"/>
  <c r="HE31" i="159"/>
  <c r="JJ31" i="159"/>
  <c r="JI7" i="159"/>
  <c r="L3" i="159"/>
  <c r="HP31" i="159"/>
  <c r="IA31" i="159"/>
  <c r="HN31" i="159"/>
  <c r="IP31" i="159"/>
  <c r="IH31" i="159"/>
  <c r="HL31" i="159"/>
  <c r="HW31" i="159"/>
  <c r="HF31" i="159"/>
  <c r="IO31" i="159"/>
  <c r="HA31" i="159"/>
  <c r="HH31" i="159"/>
  <c r="HS31" i="159"/>
  <c r="IS31" i="159"/>
  <c r="HB31" i="159"/>
  <c r="IW31" i="159"/>
  <c r="HD31" i="159"/>
  <c r="HO31" i="159"/>
  <c r="IK31" i="159"/>
  <c r="HC23" i="158"/>
  <c r="GW23" i="158"/>
  <c r="HS23" i="158"/>
  <c r="IE19" i="158"/>
  <c r="GV23" i="158"/>
  <c r="GJ23" i="158"/>
  <c r="GX23" i="158"/>
  <c r="CN3" i="159"/>
  <c r="DY68" i="110"/>
  <c r="EV68" i="110"/>
  <c r="BL206" i="110"/>
  <c r="BF206" i="110"/>
  <c r="ET49" i="110"/>
  <c r="FW49" i="110"/>
  <c r="FI49" i="110"/>
  <c r="DW49" i="110"/>
  <c r="FR49" i="110"/>
  <c r="HQ23" i="158"/>
  <c r="FY23" i="158"/>
  <c r="F11" i="327"/>
  <c r="A11" i="327" s="1"/>
  <c r="HR206" i="110"/>
  <c r="F15" i="327"/>
  <c r="A15" i="327" s="1"/>
  <c r="F14" i="327"/>
  <c r="A14" i="327" s="1"/>
  <c r="F16" i="327"/>
  <c r="A16" i="327" s="1"/>
  <c r="F13" i="327"/>
  <c r="A13" i="327" s="1"/>
  <c r="F12" i="327"/>
  <c r="A12" i="327" s="1"/>
  <c r="F17" i="327"/>
  <c r="A17" i="327" s="1"/>
  <c r="GY23" i="158"/>
  <c r="IB23" i="158"/>
  <c r="F13" i="320"/>
  <c r="A13" i="320" s="1"/>
  <c r="F14" i="320"/>
  <c r="A14" i="320" s="1"/>
  <c r="F15" i="320"/>
  <c r="A15" i="320" s="1"/>
  <c r="F12" i="320"/>
  <c r="A12" i="320" s="1"/>
  <c r="JG6" i="159"/>
  <c r="IG6" i="159"/>
  <c r="HM6" i="159"/>
  <c r="JD6" i="159"/>
  <c r="II6" i="159"/>
  <c r="IT6" i="159"/>
  <c r="HZ6" i="159"/>
  <c r="HF6" i="159"/>
  <c r="GZ6" i="159"/>
  <c r="JK6" i="159"/>
  <c r="ID6" i="159"/>
  <c r="IS6" i="159"/>
  <c r="HI6" i="159"/>
  <c r="IA6" i="159"/>
  <c r="M60" i="159"/>
  <c r="GY6" i="159"/>
  <c r="HC6" i="159"/>
  <c r="HX6" i="159"/>
  <c r="HT6" i="159"/>
  <c r="JH6" i="159"/>
  <c r="JA6" i="159"/>
  <c r="IY6" i="159"/>
  <c r="JI6" i="159"/>
  <c r="HY6" i="159"/>
  <c r="IU6" i="159"/>
  <c r="IH6" i="159"/>
  <c r="JM6" i="159"/>
  <c r="JL6" i="159"/>
  <c r="HP6" i="159"/>
  <c r="HW6" i="159"/>
  <c r="JF6" i="159"/>
  <c r="JJ6" i="159"/>
  <c r="IP6" i="159"/>
  <c r="HV6" i="159"/>
  <c r="GR6" i="159"/>
  <c r="HU6" i="159"/>
  <c r="HQ6" i="159"/>
  <c r="GW6" i="159"/>
  <c r="IJ6" i="159"/>
  <c r="GU6" i="159"/>
  <c r="IZ6" i="159"/>
  <c r="HA6" i="159"/>
  <c r="JB6" i="159"/>
  <c r="IB6" i="159"/>
  <c r="JC6" i="159"/>
  <c r="IW6" i="159"/>
  <c r="BV3" i="159"/>
  <c r="GD19" i="158"/>
  <c r="BP60" i="159"/>
  <c r="ER68" i="110"/>
  <c r="E51" i="159"/>
  <c r="IO30" i="159"/>
  <c r="HY30" i="159"/>
  <c r="HN30" i="159"/>
  <c r="HL30" i="159"/>
  <c r="JM30" i="159"/>
  <c r="GZ30" i="159"/>
  <c r="IA53" i="159"/>
  <c r="EJ68" i="110"/>
  <c r="EP68" i="110"/>
  <c r="EC68" i="110"/>
  <c r="EN68" i="110"/>
  <c r="ET68" i="110"/>
  <c r="DQ68" i="110"/>
  <c r="EH68" i="110"/>
  <c r="EK68" i="110"/>
  <c r="FX19" i="158"/>
  <c r="IF14" i="158"/>
  <c r="FF49" i="110"/>
  <c r="FU49" i="110"/>
  <c r="DX49" i="110"/>
  <c r="DS68" i="110"/>
  <c r="EW49" i="110"/>
  <c r="FK49" i="110"/>
  <c r="FZ49" i="110"/>
  <c r="BX3" i="158"/>
  <c r="BH206" i="110"/>
  <c r="EA65" i="110"/>
  <c r="BE206" i="110"/>
  <c r="BD206" i="110"/>
  <c r="F11" i="265"/>
  <c r="A11" i="265" s="1"/>
  <c r="DN65" i="110"/>
  <c r="DT65" i="110"/>
  <c r="DR65" i="110"/>
  <c r="DZ65" i="110"/>
  <c r="DX65" i="110"/>
  <c r="FH65" i="110"/>
  <c r="F14" i="265"/>
  <c r="A14" i="265" s="1"/>
  <c r="DW65" i="110"/>
  <c r="DS65" i="110"/>
  <c r="DO65" i="110"/>
  <c r="DY65" i="110"/>
  <c r="DU65" i="110"/>
  <c r="F15" i="265"/>
  <c r="A15" i="265" s="1"/>
  <c r="F13" i="265"/>
  <c r="F12" i="265"/>
  <c r="A12" i="265" s="1"/>
  <c r="DQ65" i="110"/>
  <c r="DP65" i="110"/>
  <c r="DV65" i="110"/>
  <c r="EC65" i="110"/>
  <c r="ER65" i="110"/>
  <c r="FS65" i="110"/>
  <c r="FN65" i="110"/>
  <c r="FU65" i="110"/>
  <c r="FT65" i="110"/>
  <c r="FO65" i="110"/>
  <c r="FJ65" i="110"/>
  <c r="FQ65" i="110"/>
  <c r="FP65" i="110"/>
  <c r="FK65" i="110"/>
  <c r="FV65" i="110"/>
  <c r="FM65" i="110"/>
  <c r="FL65" i="110"/>
  <c r="FW65" i="110"/>
  <c r="FR65" i="110"/>
  <c r="FY65" i="110"/>
  <c r="D65" i="110"/>
  <c r="EB65" i="110"/>
  <c r="BG206" i="110"/>
  <c r="FC65" i="110"/>
  <c r="EX65" i="110"/>
  <c r="FE65" i="110"/>
  <c r="FD65" i="110"/>
  <c r="EY65" i="110"/>
  <c r="ET65" i="110"/>
  <c r="FA65" i="110"/>
  <c r="EZ65" i="110"/>
  <c r="EU65" i="110"/>
  <c r="FF65" i="110"/>
  <c r="EW65" i="110"/>
  <c r="EV65" i="110"/>
  <c r="FG65" i="110"/>
  <c r="FB65" i="110"/>
  <c r="FI65" i="110"/>
  <c r="FX65" i="110"/>
  <c r="FZ65" i="110"/>
  <c r="EM65" i="110"/>
  <c r="EH65" i="110"/>
  <c r="EO65" i="110"/>
  <c r="EN65" i="110"/>
  <c r="EI65" i="110"/>
  <c r="ED65" i="110"/>
  <c r="EK65" i="110"/>
  <c r="EJ65" i="110"/>
  <c r="EE65" i="110"/>
  <c r="EP65" i="110"/>
  <c r="EG65" i="110"/>
  <c r="EF65" i="110"/>
  <c r="EQ65" i="110"/>
  <c r="EL65" i="110"/>
  <c r="ES65" i="110"/>
  <c r="IN19" i="158"/>
  <c r="IM19" i="158"/>
  <c r="HE14" i="158"/>
  <c r="IH30" i="159"/>
  <c r="HF30" i="159"/>
  <c r="IS30" i="159"/>
  <c r="BQ60" i="159"/>
  <c r="IL30" i="159"/>
  <c r="IP30" i="159"/>
  <c r="HO30" i="159"/>
  <c r="IY30" i="159"/>
  <c r="EZ49" i="110"/>
  <c r="FL49" i="110"/>
  <c r="FX49" i="110"/>
  <c r="DU49" i="110"/>
  <c r="DO68" i="110"/>
  <c r="EA68" i="110"/>
  <c r="DW68" i="110"/>
  <c r="ES68" i="110"/>
  <c r="BB206" i="110"/>
  <c r="IU30" i="159"/>
  <c r="HK30" i="159"/>
  <c r="JL30" i="159"/>
  <c r="HT30" i="159"/>
  <c r="GR30" i="159"/>
  <c r="BT60" i="159"/>
  <c r="DX68" i="110"/>
  <c r="DR68" i="110"/>
  <c r="DP68" i="110"/>
  <c r="ED68" i="110"/>
  <c r="EF68" i="110"/>
  <c r="DZ68" i="110"/>
  <c r="EB68" i="110"/>
  <c r="DV68" i="110"/>
  <c r="AW206" i="110"/>
  <c r="DU89" i="110"/>
  <c r="EE68" i="110"/>
  <c r="EO68" i="110"/>
  <c r="EQ68" i="110"/>
  <c r="FA68" i="110"/>
  <c r="EM68" i="110"/>
  <c r="EG68" i="110"/>
  <c r="EI68" i="110"/>
  <c r="BC206" i="110"/>
  <c r="IL6" i="159"/>
  <c r="GT6" i="159"/>
  <c r="IV6" i="159"/>
  <c r="HO6" i="159"/>
  <c r="HH6" i="159"/>
  <c r="BV60" i="159"/>
  <c r="HB6" i="159"/>
  <c r="HL6" i="159"/>
  <c r="JE6" i="159"/>
  <c r="GS6" i="159"/>
  <c r="HK6" i="159"/>
  <c r="IK6" i="159"/>
  <c r="HN6" i="159"/>
  <c r="D6" i="159"/>
  <c r="GQ6" i="159"/>
  <c r="HR6" i="159"/>
  <c r="F14" i="258"/>
  <c r="A14" i="258" s="1"/>
  <c r="F11" i="258"/>
  <c r="A11" i="258" s="1"/>
  <c r="F12" i="258"/>
  <c r="A12" i="258" s="1"/>
  <c r="EO82" i="110"/>
  <c r="FH82" i="110"/>
  <c r="FO82" i="110"/>
  <c r="FD82" i="110"/>
  <c r="FR82" i="110"/>
  <c r="ES82" i="110"/>
  <c r="DR82" i="110"/>
  <c r="EU82" i="110"/>
  <c r="FV82" i="110"/>
  <c r="EI82" i="110"/>
  <c r="F13" i="258"/>
  <c r="A13" i="258" s="1"/>
  <c r="IN53" i="159"/>
  <c r="HR53" i="159"/>
  <c r="IG53" i="159"/>
  <c r="IT53" i="159"/>
  <c r="AF3" i="158"/>
  <c r="IQ19" i="158"/>
  <c r="GI14" i="158"/>
  <c r="BM75" i="158"/>
  <c r="IR14" i="158"/>
  <c r="ID19" i="158"/>
  <c r="HE19" i="158"/>
  <c r="GA19" i="158"/>
  <c r="HR19" i="158"/>
  <c r="IM14" i="158"/>
  <c r="HS19" i="158"/>
  <c r="HH19" i="158"/>
  <c r="GS19" i="158"/>
  <c r="GP19" i="158"/>
  <c r="IB19" i="158"/>
  <c r="IS14" i="158"/>
  <c r="IH19" i="158"/>
  <c r="GG19" i="158"/>
  <c r="IP19" i="158"/>
  <c r="GU19" i="158"/>
  <c r="IC19" i="158"/>
  <c r="GC19" i="158"/>
  <c r="AF60" i="159"/>
  <c r="P206" i="110"/>
  <c r="GM19" i="158"/>
  <c r="HP19" i="158"/>
  <c r="GY19" i="158"/>
  <c r="GX19" i="158"/>
  <c r="IS19" i="158"/>
  <c r="GN19" i="158"/>
  <c r="HJ19" i="158"/>
  <c r="GZ19" i="158"/>
  <c r="HL19" i="158"/>
  <c r="IA19" i="158"/>
  <c r="IR19" i="158"/>
  <c r="HG19" i="158"/>
  <c r="HV19" i="158"/>
  <c r="HX19" i="158"/>
  <c r="IJ19" i="158"/>
  <c r="HQ19" i="158"/>
  <c r="GJ19" i="158"/>
  <c r="D19" i="158"/>
  <c r="IJ14" i="158"/>
  <c r="GR14" i="158"/>
  <c r="GX14" i="158"/>
  <c r="GE14" i="158"/>
  <c r="HN14" i="158"/>
  <c r="BM3" i="158"/>
  <c r="GQ206" i="110"/>
  <c r="II19" i="158"/>
  <c r="FW19" i="158"/>
  <c r="GO19" i="158"/>
  <c r="GI19" i="158"/>
  <c r="GH19" i="158"/>
  <c r="HM19" i="158"/>
  <c r="HY19" i="158"/>
  <c r="GT19" i="158"/>
  <c r="IK19" i="158"/>
  <c r="IG19" i="158"/>
  <c r="HK19" i="158"/>
  <c r="GF19" i="158"/>
  <c r="GQ19" i="158"/>
  <c r="HF19" i="158"/>
  <c r="GR19" i="158"/>
  <c r="HD19" i="158"/>
  <c r="HI19" i="158"/>
  <c r="HU19" i="158"/>
  <c r="GK19" i="158"/>
  <c r="HJ14" i="158"/>
  <c r="HY14" i="158"/>
  <c r="GG14" i="158"/>
  <c r="GF14" i="158"/>
  <c r="IL14" i="158"/>
  <c r="BR60" i="159"/>
  <c r="HC19" i="158"/>
  <c r="HB19" i="158"/>
  <c r="HO19" i="158"/>
  <c r="HN19" i="158"/>
  <c r="GB19" i="158"/>
  <c r="HT19" i="158"/>
  <c r="C19" i="158"/>
  <c r="F19" i="158" s="1"/>
  <c r="HZ19" i="158"/>
  <c r="IF19" i="158"/>
  <c r="FY19" i="158"/>
  <c r="IO19" i="158"/>
  <c r="GE19" i="158"/>
  <c r="HW19" i="158"/>
  <c r="IL19" i="158"/>
  <c r="FZ19" i="158"/>
  <c r="GW19" i="158"/>
  <c r="HA19" i="158"/>
  <c r="GL19" i="158"/>
  <c r="GV19" i="158"/>
  <c r="FX14" i="158"/>
  <c r="HV14" i="158"/>
  <c r="II14" i="158"/>
  <c r="IG14" i="158"/>
  <c r="IS53" i="159"/>
  <c r="HC53" i="159"/>
  <c r="JF53" i="159"/>
  <c r="JC53" i="159"/>
  <c r="IJ53" i="159"/>
  <c r="JL53" i="159"/>
  <c r="HI53" i="159"/>
  <c r="GT53" i="159"/>
  <c r="JB53" i="159"/>
  <c r="HG53" i="159"/>
  <c r="BR3" i="159"/>
  <c r="GZ53" i="159"/>
  <c r="IB53" i="159"/>
  <c r="HU53" i="159"/>
  <c r="D53" i="159"/>
  <c r="BO60" i="159"/>
  <c r="BQ3" i="159"/>
  <c r="FX68" i="110"/>
  <c r="ED49" i="110"/>
  <c r="EG49" i="110"/>
  <c r="EJ49" i="110"/>
  <c r="EI49" i="110"/>
  <c r="EP49" i="110"/>
  <c r="ES49" i="110"/>
  <c r="EV49" i="110"/>
  <c r="EU49" i="110"/>
  <c r="FB49" i="110"/>
  <c r="FE49" i="110"/>
  <c r="FH49" i="110"/>
  <c r="FG49" i="110"/>
  <c r="FN49" i="110"/>
  <c r="FQ49" i="110"/>
  <c r="FT49" i="110"/>
  <c r="FS49" i="110"/>
  <c r="FT68" i="110"/>
  <c r="FK68" i="110"/>
  <c r="FN68" i="110"/>
  <c r="FU68" i="110"/>
  <c r="FP68" i="110"/>
  <c r="FW68" i="110"/>
  <c r="FZ68" i="110"/>
  <c r="DN68" i="110"/>
  <c r="DU68" i="110"/>
  <c r="FS68" i="110"/>
  <c r="FV68" i="110"/>
  <c r="FM68" i="110"/>
  <c r="DT68" i="110"/>
  <c r="FO68" i="110"/>
  <c r="FR68" i="110"/>
  <c r="FY68" i="110"/>
  <c r="D68" i="110"/>
  <c r="HB53" i="159"/>
  <c r="IC53" i="159"/>
  <c r="IV53" i="159"/>
  <c r="IM53" i="159"/>
  <c r="ID53" i="159"/>
  <c r="JE53" i="159"/>
  <c r="GS53" i="159"/>
  <c r="HL53" i="159"/>
  <c r="GQ53" i="159"/>
  <c r="IP53" i="159"/>
  <c r="JG53" i="159"/>
  <c r="HE53" i="159"/>
  <c r="HX53" i="159"/>
  <c r="HS53" i="159"/>
  <c r="IL53" i="159"/>
  <c r="II53" i="159"/>
  <c r="HQ53" i="159"/>
  <c r="HT53" i="159"/>
  <c r="IE53" i="159"/>
  <c r="DN49" i="110"/>
  <c r="DQ49" i="110"/>
  <c r="DT49" i="110"/>
  <c r="DS49" i="110"/>
  <c r="DZ49" i="110"/>
  <c r="EC49" i="110"/>
  <c r="EF49" i="110"/>
  <c r="EE49" i="110"/>
  <c r="EL49" i="110"/>
  <c r="EO49" i="110"/>
  <c r="ER49" i="110"/>
  <c r="EQ49" i="110"/>
  <c r="EX49" i="110"/>
  <c r="FA49" i="110"/>
  <c r="FD49" i="110"/>
  <c r="FC49" i="110"/>
  <c r="FD68" i="110"/>
  <c r="EU68" i="110"/>
  <c r="EX68" i="110"/>
  <c r="FE68" i="110"/>
  <c r="EZ68" i="110"/>
  <c r="FG68" i="110"/>
  <c r="FJ68" i="110"/>
  <c r="FQ68" i="110"/>
  <c r="FL68" i="110"/>
  <c r="FC68" i="110"/>
  <c r="FF68" i="110"/>
  <c r="EW68" i="110"/>
  <c r="FH68" i="110"/>
  <c r="EY68" i="110"/>
  <c r="FB68" i="110"/>
  <c r="FI68" i="110"/>
  <c r="IX53" i="159"/>
  <c r="HO53" i="159"/>
  <c r="HM53" i="159"/>
  <c r="IF53" i="159"/>
  <c r="GY53" i="159"/>
  <c r="HN53" i="159"/>
  <c r="IO53" i="159"/>
  <c r="JH53" i="159"/>
  <c r="GV53" i="159"/>
  <c r="IY53" i="159"/>
  <c r="HZ53" i="159"/>
  <c r="JA53" i="159"/>
  <c r="C53" i="159"/>
  <c r="F53" i="159" s="1"/>
  <c r="HH53" i="159"/>
  <c r="IQ53" i="159"/>
  <c r="HV53" i="159"/>
  <c r="JM53" i="159"/>
  <c r="HA53" i="159"/>
  <c r="HD53" i="159"/>
  <c r="JJ53" i="159"/>
  <c r="EC89" i="110"/>
  <c r="BN75" i="158"/>
  <c r="BJ75" i="158"/>
  <c r="AT206" i="110"/>
  <c r="FJ49" i="110"/>
  <c r="FM49" i="110"/>
  <c r="FP49" i="110"/>
  <c r="FO49" i="110"/>
  <c r="FV49" i="110"/>
  <c r="FY49" i="110"/>
  <c r="D49" i="110"/>
  <c r="DP49" i="110"/>
  <c r="DO49" i="110"/>
  <c r="DV49" i="110"/>
  <c r="DY49" i="110"/>
  <c r="EB49" i="110"/>
  <c r="EA49" i="110"/>
  <c r="EH49" i="110"/>
  <c r="EK49" i="110"/>
  <c r="EN49" i="110"/>
  <c r="IH53" i="159"/>
  <c r="JI53" i="159"/>
  <c r="GW53" i="159"/>
  <c r="HP53" i="159"/>
  <c r="HW53" i="159"/>
  <c r="GX53" i="159"/>
  <c r="HY53" i="159"/>
  <c r="IR53" i="159"/>
  <c r="JK53" i="159"/>
  <c r="HK53" i="159"/>
  <c r="HJ53" i="159"/>
  <c r="IK53" i="159"/>
  <c r="JD53" i="159"/>
  <c r="GR53" i="159"/>
  <c r="GU53" i="159"/>
  <c r="HF53" i="159"/>
  <c r="IW53" i="159"/>
  <c r="IZ53" i="159"/>
  <c r="IU53" i="159"/>
  <c r="AU206" i="110"/>
  <c r="AF75" i="158"/>
  <c r="BN3" i="158"/>
  <c r="GH14" i="158"/>
  <c r="GJ14" i="158"/>
  <c r="IK14" i="158"/>
  <c r="GN14" i="158"/>
  <c r="GC14" i="158"/>
  <c r="IO14" i="158"/>
  <c r="IQ14" i="158"/>
  <c r="HZ14" i="158"/>
  <c r="HH14" i="158"/>
  <c r="GW14" i="158"/>
  <c r="IE14" i="158"/>
  <c r="FW14" i="158"/>
  <c r="ID14" i="158"/>
  <c r="GV14" i="158"/>
  <c r="GK14" i="158"/>
  <c r="HW14" i="158"/>
  <c r="HS14" i="158"/>
  <c r="IP14" i="158"/>
  <c r="GO14" i="158"/>
  <c r="HK14" i="158"/>
  <c r="BL3" i="158"/>
  <c r="HP14" i="158"/>
  <c r="IH14" i="158"/>
  <c r="HD14" i="158"/>
  <c r="GS14" i="158"/>
  <c r="HG14" i="158"/>
  <c r="IA14" i="158"/>
  <c r="GT14" i="158"/>
  <c r="HX14" i="158"/>
  <c r="HM14" i="158"/>
  <c r="GY14" i="158"/>
  <c r="GM14" i="158"/>
  <c r="HR14" i="158"/>
  <c r="HL14" i="158"/>
  <c r="HA14" i="158"/>
  <c r="GQ14" i="158"/>
  <c r="FZ14" i="158"/>
  <c r="GD14" i="158"/>
  <c r="HU14" i="158"/>
  <c r="GU14" i="158"/>
  <c r="FY14" i="158"/>
  <c r="HB14" i="158"/>
  <c r="HT14" i="158"/>
  <c r="HI14" i="158"/>
  <c r="GA14" i="158"/>
  <c r="GP14" i="158"/>
  <c r="GB14" i="158"/>
  <c r="IN14" i="158"/>
  <c r="IC14" i="158"/>
  <c r="D14" i="158"/>
  <c r="C14" i="158"/>
  <c r="GL14" i="158"/>
  <c r="IB14" i="158"/>
  <c r="HQ14" i="158"/>
  <c r="HC14" i="158"/>
  <c r="HF14" i="158"/>
  <c r="GZ14" i="158"/>
  <c r="HO14" i="158"/>
  <c r="AV206" i="110"/>
  <c r="BL75" i="158"/>
  <c r="FX89" i="110"/>
  <c r="FC89" i="110"/>
  <c r="BK3" i="158"/>
  <c r="FB89" i="110"/>
  <c r="FO89" i="110"/>
  <c r="FZ89" i="110"/>
  <c r="BK75" i="158"/>
  <c r="EY89" i="110"/>
  <c r="FK89" i="110"/>
  <c r="FU89" i="110"/>
  <c r="FF89" i="110"/>
  <c r="FR89" i="110"/>
  <c r="EH89" i="110"/>
  <c r="FV89" i="110"/>
  <c r="DQ89" i="110"/>
  <c r="FT89" i="110"/>
  <c r="FI89" i="110"/>
  <c r="EF89" i="110"/>
  <c r="FH89" i="110"/>
  <c r="EU89" i="110"/>
  <c r="FD89" i="110"/>
  <c r="EQ89" i="110"/>
  <c r="EO89" i="110"/>
  <c r="DP89" i="110"/>
  <c r="EG89" i="110"/>
  <c r="DR89" i="110"/>
  <c r="ED89" i="110"/>
  <c r="DT89" i="110"/>
  <c r="ET89" i="110"/>
  <c r="EW89" i="110"/>
  <c r="D89" i="110"/>
  <c r="EI89" i="110"/>
  <c r="EP89" i="110"/>
  <c r="ER89" i="110"/>
  <c r="FA89" i="110"/>
  <c r="EE89" i="110"/>
  <c r="EL89" i="110"/>
  <c r="EN89" i="110"/>
  <c r="FM89" i="110"/>
  <c r="EA89" i="110"/>
  <c r="FP89" i="110"/>
  <c r="FY89" i="110"/>
  <c r="EM89" i="110"/>
  <c r="DN89" i="110"/>
  <c r="EK89" i="110"/>
  <c r="DS89" i="110"/>
  <c r="DZ89" i="110"/>
  <c r="EB89" i="110"/>
  <c r="DY89" i="110"/>
  <c r="DO89" i="110"/>
  <c r="DV89" i="110"/>
  <c r="DX89" i="110"/>
  <c r="FW89" i="110"/>
  <c r="FN89" i="110"/>
  <c r="EJ89" i="110"/>
  <c r="FQ89" i="110"/>
  <c r="DW89" i="110"/>
  <c r="EV89" i="110"/>
  <c r="BJ3" i="158"/>
  <c r="FG89" i="110"/>
  <c r="EX89" i="110"/>
  <c r="EZ89" i="110"/>
  <c r="FE89" i="110"/>
  <c r="FS89" i="110"/>
  <c r="FJ89" i="110"/>
  <c r="FL89" i="110"/>
  <c r="ES89" i="110"/>
  <c r="F13" i="251"/>
  <c r="F15" i="251"/>
  <c r="A15" i="251" s="1"/>
  <c r="F17" i="251"/>
  <c r="A17" i="251" s="1"/>
  <c r="F11" i="251"/>
  <c r="A11" i="251" s="1"/>
  <c r="F12" i="251"/>
  <c r="A12" i="251" s="1"/>
  <c r="F16" i="251"/>
  <c r="A16" i="251" s="1"/>
  <c r="F14" i="251"/>
  <c r="A14" i="251" s="1"/>
  <c r="F18" i="251"/>
  <c r="A18" i="251" s="1"/>
  <c r="JD30" i="159"/>
  <c r="EJ44" i="110"/>
  <c r="EB44" i="110"/>
  <c r="DZ44" i="110"/>
  <c r="DW44" i="110"/>
  <c r="EE44" i="110"/>
  <c r="EL44" i="110"/>
  <c r="IM17" i="159"/>
  <c r="FF44" i="110"/>
  <c r="EF44" i="110"/>
  <c r="EA44" i="110"/>
  <c r="HX17" i="159"/>
  <c r="Q206" i="110"/>
  <c r="HP17" i="159"/>
  <c r="HR4" i="159"/>
  <c r="JK17" i="159"/>
  <c r="FR44" i="110"/>
  <c r="HZ17" i="159"/>
  <c r="IO4" i="159"/>
  <c r="DX44" i="110"/>
  <c r="EP44" i="110"/>
  <c r="EI44" i="110"/>
  <c r="HY17" i="159"/>
  <c r="JH17" i="159"/>
  <c r="IR17" i="159"/>
  <c r="IR4" i="159"/>
  <c r="BE75" i="158"/>
  <c r="F15" i="158"/>
  <c r="Z206" i="110"/>
  <c r="HQ30" i="159"/>
  <c r="HZ30" i="159"/>
  <c r="HC30" i="159"/>
  <c r="IB30" i="159"/>
  <c r="D30" i="159"/>
  <c r="C30" i="159"/>
  <c r="HU30" i="159"/>
  <c r="HS30" i="159"/>
  <c r="HP30" i="159"/>
  <c r="HW30" i="159"/>
  <c r="JC30" i="159"/>
  <c r="GT30" i="159"/>
  <c r="GS30" i="159"/>
  <c r="IJ30" i="159"/>
  <c r="IQ30" i="159"/>
  <c r="JA30" i="159"/>
  <c r="ID30" i="159"/>
  <c r="HH30" i="159"/>
  <c r="IX30" i="159"/>
  <c r="IF17" i="159"/>
  <c r="JK4" i="159"/>
  <c r="GU30" i="159"/>
  <c r="HE30" i="159"/>
  <c r="IC30" i="159"/>
  <c r="IR30" i="159"/>
  <c r="JB30" i="159"/>
  <c r="HB30" i="159"/>
  <c r="GY30" i="159"/>
  <c r="GX30" i="159"/>
  <c r="IF30" i="159"/>
  <c r="IW30" i="159"/>
  <c r="JF30" i="159"/>
  <c r="JE30" i="159"/>
  <c r="GW30" i="159"/>
  <c r="IZ30" i="159"/>
  <c r="HV30" i="159"/>
  <c r="IE30" i="159"/>
  <c r="HI30" i="159"/>
  <c r="HX30" i="159"/>
  <c r="GQ30" i="159"/>
  <c r="IC17" i="159"/>
  <c r="HH17" i="159"/>
  <c r="IY17" i="159"/>
  <c r="IE17" i="159"/>
  <c r="IQ17" i="159"/>
  <c r="HU17" i="159"/>
  <c r="IO17" i="159"/>
  <c r="DU44" i="110"/>
  <c r="DY44" i="110"/>
  <c r="EC44" i="110"/>
  <c r="EG44" i="110"/>
  <c r="IG7" i="159"/>
  <c r="JG30" i="159"/>
  <c r="HR30" i="159"/>
  <c r="IT30" i="159"/>
  <c r="GV30" i="159"/>
  <c r="JH30" i="159"/>
  <c r="IG30" i="159"/>
  <c r="JK30" i="159"/>
  <c r="JJ30" i="159"/>
  <c r="HM30" i="159"/>
  <c r="IV30" i="159"/>
  <c r="IA30" i="159"/>
  <c r="IK30" i="159"/>
  <c r="II30" i="159"/>
  <c r="HD30" i="159"/>
  <c r="HG30" i="159"/>
  <c r="HA30" i="159"/>
  <c r="HJ30" i="159"/>
  <c r="IM30" i="159"/>
  <c r="IN30" i="159"/>
  <c r="AA60" i="159"/>
  <c r="IZ17" i="159"/>
  <c r="IP17" i="159"/>
  <c r="IG17" i="159"/>
  <c r="IJ17" i="159"/>
  <c r="JF17" i="159"/>
  <c r="HN17" i="159"/>
  <c r="IS17" i="159"/>
  <c r="HV17" i="159"/>
  <c r="IA17" i="159"/>
  <c r="IN17" i="159"/>
  <c r="HF17" i="159"/>
  <c r="GX14" i="159"/>
  <c r="JJ19" i="159"/>
  <c r="HS17" i="159"/>
  <c r="HB17" i="159"/>
  <c r="IT17" i="159"/>
  <c r="GW17" i="159"/>
  <c r="JI17" i="159"/>
  <c r="GY17" i="159"/>
  <c r="GV17" i="159"/>
  <c r="JB17" i="159"/>
  <c r="HA17" i="159"/>
  <c r="JM17" i="159"/>
  <c r="HK17" i="159"/>
  <c r="ID17" i="159"/>
  <c r="C17" i="159"/>
  <c r="JA17" i="159"/>
  <c r="HG17" i="159"/>
  <c r="IH17" i="159"/>
  <c r="IL17" i="159"/>
  <c r="GS17" i="159"/>
  <c r="JE17" i="159"/>
  <c r="IX8" i="159"/>
  <c r="HC4" i="159"/>
  <c r="HJ4" i="159"/>
  <c r="AD3" i="159"/>
  <c r="DU75" i="110"/>
  <c r="HR17" i="159"/>
  <c r="IW17" i="159"/>
  <c r="GX17" i="159"/>
  <c r="HW17" i="159"/>
  <c r="IV17" i="159"/>
  <c r="HC17" i="159"/>
  <c r="HT17" i="159"/>
  <c r="GR17" i="159"/>
  <c r="HM17" i="159"/>
  <c r="IU17" i="159"/>
  <c r="GT17" i="159"/>
  <c r="IB17" i="159"/>
  <c r="GZ17" i="159"/>
  <c r="HQ17" i="159"/>
  <c r="JG17" i="159"/>
  <c r="GU17" i="159"/>
  <c r="HD17" i="159"/>
  <c r="JJ17" i="159"/>
  <c r="HE17" i="159"/>
  <c r="JC17" i="159"/>
  <c r="GQ17" i="159"/>
  <c r="HL17" i="159"/>
  <c r="D17" i="159"/>
  <c r="HI17" i="159"/>
  <c r="HI4" i="159"/>
  <c r="AE3" i="159"/>
  <c r="FF103" i="110"/>
  <c r="GQ9" i="159"/>
  <c r="F28" i="159"/>
  <c r="FN34" i="110"/>
  <c r="II17" i="159"/>
  <c r="JD17" i="159"/>
  <c r="HO17" i="159"/>
  <c r="JL17" i="159"/>
  <c r="HJ17" i="159"/>
  <c r="IK17" i="159"/>
  <c r="IX17" i="159"/>
  <c r="AC75" i="158"/>
  <c r="AC3" i="158"/>
  <c r="U206" i="110"/>
  <c r="Y206" i="110"/>
  <c r="AB3" i="159"/>
  <c r="AB60" i="159"/>
  <c r="HN14" i="159"/>
  <c r="JF14" i="159"/>
  <c r="HG14" i="159"/>
  <c r="HW14" i="159"/>
  <c r="ER75" i="110"/>
  <c r="EE75" i="110"/>
  <c r="EP75" i="110"/>
  <c r="EG75" i="110"/>
  <c r="EN75" i="110"/>
  <c r="EA75" i="110"/>
  <c r="DV75" i="110"/>
  <c r="EC75" i="110"/>
  <c r="EJ75" i="110"/>
  <c r="EM75" i="110"/>
  <c r="EH75" i="110"/>
  <c r="EO75" i="110"/>
  <c r="EV75" i="110"/>
  <c r="EY75" i="110"/>
  <c r="FJ75" i="110"/>
  <c r="FQ75" i="110"/>
  <c r="FW75" i="110"/>
  <c r="FM34" i="110"/>
  <c r="DP34" i="110"/>
  <c r="FT34" i="110"/>
  <c r="FH34" i="110"/>
  <c r="EW34" i="110"/>
  <c r="DT34" i="110"/>
  <c r="ER34" i="110"/>
  <c r="FP34" i="110"/>
  <c r="FC34" i="110"/>
  <c r="EF34" i="110"/>
  <c r="DX34" i="110"/>
  <c r="EJ34" i="110"/>
  <c r="DO34" i="110"/>
  <c r="FY34" i="110"/>
  <c r="IK9" i="159"/>
  <c r="GR19" i="159"/>
  <c r="HB19" i="159"/>
  <c r="IR19" i="159"/>
  <c r="JI19" i="159"/>
  <c r="HY19" i="159"/>
  <c r="EM34" i="110"/>
  <c r="FL5" i="110"/>
  <c r="FJ20" i="110"/>
  <c r="H70" i="110"/>
  <c r="I70" i="110" s="1"/>
  <c r="F16" i="268"/>
  <c r="A16" i="268" s="1"/>
  <c r="DU103" i="110"/>
  <c r="DT103" i="110"/>
  <c r="DS103" i="110"/>
  <c r="DV103" i="110"/>
  <c r="DQ103" i="110"/>
  <c r="DP103" i="110"/>
  <c r="DO103" i="110"/>
  <c r="DR103" i="110"/>
  <c r="EC103" i="110"/>
  <c r="EB103" i="110"/>
  <c r="EA103" i="110"/>
  <c r="ED103" i="110"/>
  <c r="EO103" i="110"/>
  <c r="EN103" i="110"/>
  <c r="EM103" i="110"/>
  <c r="EP103" i="110"/>
  <c r="M3" i="159"/>
  <c r="AA3" i="159"/>
  <c r="F17" i="268"/>
  <c r="A17" i="268" s="1"/>
  <c r="W206" i="110"/>
  <c r="AE75" i="158"/>
  <c r="AE3" i="158"/>
  <c r="X206" i="110"/>
  <c r="HU14" i="159"/>
  <c r="IT14" i="159"/>
  <c r="IR14" i="159"/>
  <c r="IJ14" i="159"/>
  <c r="IL14" i="159"/>
  <c r="EB75" i="110"/>
  <c r="DO75" i="110"/>
  <c r="DZ75" i="110"/>
  <c r="DQ75" i="110"/>
  <c r="DX75" i="110"/>
  <c r="FR75" i="110"/>
  <c r="FY75" i="110"/>
  <c r="D75" i="110"/>
  <c r="DT75" i="110"/>
  <c r="DW75" i="110"/>
  <c r="DR75" i="110"/>
  <c r="DY75" i="110"/>
  <c r="EF75" i="110"/>
  <c r="EI75" i="110"/>
  <c r="ET75" i="110"/>
  <c r="FA75" i="110"/>
  <c r="FX34" i="110"/>
  <c r="DQ34" i="110"/>
  <c r="JB19" i="159"/>
  <c r="DN34" i="110"/>
  <c r="EN34" i="110"/>
  <c r="FL34" i="110"/>
  <c r="FD34" i="110"/>
  <c r="EA34" i="110"/>
  <c r="FA34" i="110"/>
  <c r="EO34" i="110"/>
  <c r="FS34" i="110"/>
  <c r="DU34" i="110"/>
  <c r="FU34" i="110"/>
  <c r="FV34" i="110"/>
  <c r="IY19" i="159"/>
  <c r="IL19" i="159"/>
  <c r="IM19" i="159"/>
  <c r="JF19" i="159"/>
  <c r="GQ19" i="159"/>
  <c r="BA75" i="158"/>
  <c r="BA3" i="158"/>
  <c r="HE4" i="159"/>
  <c r="BB3" i="158"/>
  <c r="BB75" i="158"/>
  <c r="E15" i="158"/>
  <c r="AE60" i="159"/>
  <c r="FQ103" i="110"/>
  <c r="FP103" i="110"/>
  <c r="FO103" i="110"/>
  <c r="FR103" i="110"/>
  <c r="FM103" i="110"/>
  <c r="FL103" i="110"/>
  <c r="FK103" i="110"/>
  <c r="FN103" i="110"/>
  <c r="FY103" i="110"/>
  <c r="FX103" i="110"/>
  <c r="FW103" i="110"/>
  <c r="D103" i="110"/>
  <c r="DN103" i="110"/>
  <c r="DY103" i="110"/>
  <c r="DX103" i="110"/>
  <c r="DW103" i="110"/>
  <c r="DZ103" i="110"/>
  <c r="AD60" i="159"/>
  <c r="F18" i="268"/>
  <c r="A18" i="268" s="1"/>
  <c r="AA3" i="158"/>
  <c r="AA75" i="158"/>
  <c r="AD3" i="158"/>
  <c r="AD75" i="158"/>
  <c r="EQ34" i="110"/>
  <c r="FQ34" i="110"/>
  <c r="FI34" i="110"/>
  <c r="EI34" i="110"/>
  <c r="FE34" i="110"/>
  <c r="V206" i="110"/>
  <c r="JL14" i="159"/>
  <c r="IH14" i="159"/>
  <c r="HC14" i="159"/>
  <c r="FK75" i="110"/>
  <c r="FV75" i="110"/>
  <c r="FM75" i="110"/>
  <c r="FT75" i="110"/>
  <c r="FG75" i="110"/>
  <c r="FB75" i="110"/>
  <c r="FI75" i="110"/>
  <c r="FP75" i="110"/>
  <c r="FS75" i="110"/>
  <c r="FN75" i="110"/>
  <c r="FU75" i="110"/>
  <c r="FX75" i="110"/>
  <c r="DP75" i="110"/>
  <c r="DS75" i="110"/>
  <c r="ED75" i="110"/>
  <c r="EK75" i="110"/>
  <c r="EB34" i="110"/>
  <c r="FJ34" i="110"/>
  <c r="ED34" i="110"/>
  <c r="D19" i="159"/>
  <c r="EV34" i="110"/>
  <c r="JD19" i="159"/>
  <c r="EK34" i="110"/>
  <c r="DY34" i="110"/>
  <c r="EC34" i="110"/>
  <c r="HV19" i="159"/>
  <c r="EX34" i="110"/>
  <c r="EL34" i="110"/>
  <c r="ES34" i="110"/>
  <c r="DR34" i="110"/>
  <c r="FR34" i="110"/>
  <c r="FG34" i="110"/>
  <c r="IW19" i="159"/>
  <c r="IP19" i="159"/>
  <c r="IO19" i="159"/>
  <c r="IS19" i="159"/>
  <c r="IN19" i="159"/>
  <c r="HE19" i="159"/>
  <c r="FB34" i="110"/>
  <c r="HK8" i="159"/>
  <c r="DW34" i="110"/>
  <c r="BD75" i="158"/>
  <c r="BD3" i="158"/>
  <c r="L75" i="158"/>
  <c r="L3" i="158"/>
  <c r="H145" i="110"/>
  <c r="I145" i="110" s="1"/>
  <c r="FA103" i="110"/>
  <c r="EZ103" i="110"/>
  <c r="EY103" i="110"/>
  <c r="FB103" i="110"/>
  <c r="EW103" i="110"/>
  <c r="EV103" i="110"/>
  <c r="EU103" i="110"/>
  <c r="EX103" i="110"/>
  <c r="FI103" i="110"/>
  <c r="FH103" i="110"/>
  <c r="FG103" i="110"/>
  <c r="FJ103" i="110"/>
  <c r="FU103" i="110"/>
  <c r="FT103" i="110"/>
  <c r="FS103" i="110"/>
  <c r="FV103" i="110"/>
  <c r="FZ103" i="110"/>
  <c r="AM206" i="110"/>
  <c r="F11" i="268"/>
  <c r="A11" i="268" s="1"/>
  <c r="AC3" i="159"/>
  <c r="AC60" i="159"/>
  <c r="IP50" i="158"/>
  <c r="IE50" i="158"/>
  <c r="FW50" i="158"/>
  <c r="GM50" i="158"/>
  <c r="HC50" i="158"/>
  <c r="HS50" i="158"/>
  <c r="D50" i="158"/>
  <c r="GJ50" i="158"/>
  <c r="GZ50" i="158"/>
  <c r="HP50" i="158"/>
  <c r="IF50" i="158"/>
  <c r="FY50" i="158"/>
  <c r="GO50" i="158"/>
  <c r="HE50" i="158"/>
  <c r="HU50" i="158"/>
  <c r="IK50" i="158"/>
  <c r="GD50" i="158"/>
  <c r="GT50" i="158"/>
  <c r="HJ50" i="158"/>
  <c r="HZ50" i="158"/>
  <c r="II50" i="158"/>
  <c r="GA50" i="158"/>
  <c r="GQ50" i="158"/>
  <c r="HG50" i="158"/>
  <c r="HW50" i="158"/>
  <c r="FX50" i="158"/>
  <c r="GN50" i="158"/>
  <c r="HD50" i="158"/>
  <c r="HT50" i="158"/>
  <c r="IJ50" i="158"/>
  <c r="GC50" i="158"/>
  <c r="GS50" i="158"/>
  <c r="HI50" i="158"/>
  <c r="HY50" i="158"/>
  <c r="IO50" i="158"/>
  <c r="GH50" i="158"/>
  <c r="GX50" i="158"/>
  <c r="HN50" i="158"/>
  <c r="ID50" i="158"/>
  <c r="IQ50" i="158"/>
  <c r="GE50" i="158"/>
  <c r="GU50" i="158"/>
  <c r="HK50" i="158"/>
  <c r="IA50" i="158"/>
  <c r="GB50" i="158"/>
  <c r="GR50" i="158"/>
  <c r="HH50" i="158"/>
  <c r="HX50" i="158"/>
  <c r="IN50" i="158"/>
  <c r="GG50" i="158"/>
  <c r="GW50" i="158"/>
  <c r="HM50" i="158"/>
  <c r="IC50" i="158"/>
  <c r="IS50" i="158"/>
  <c r="GL50" i="158"/>
  <c r="HB50" i="158"/>
  <c r="HR50" i="158"/>
  <c r="IH50" i="158"/>
  <c r="C50" i="158"/>
  <c r="F50" i="158" s="1"/>
  <c r="GI50" i="158"/>
  <c r="GY50" i="158"/>
  <c r="HO50" i="158"/>
  <c r="IM50" i="158"/>
  <c r="GF50" i="158"/>
  <c r="GV50" i="158"/>
  <c r="HL50" i="158"/>
  <c r="IB50" i="158"/>
  <c r="IR50" i="158"/>
  <c r="GK50" i="158"/>
  <c r="HA50" i="158"/>
  <c r="HQ50" i="158"/>
  <c r="IG50" i="158"/>
  <c r="FZ50" i="158"/>
  <c r="GP50" i="158"/>
  <c r="HF50" i="158"/>
  <c r="HV50" i="158"/>
  <c r="IL50" i="158"/>
  <c r="AB3" i="158"/>
  <c r="AB75" i="158"/>
  <c r="HO14" i="159"/>
  <c r="HX14" i="159"/>
  <c r="JJ14" i="159"/>
  <c r="FH75" i="110"/>
  <c r="EU75" i="110"/>
  <c r="FF75" i="110"/>
  <c r="EW75" i="110"/>
  <c r="FD75" i="110"/>
  <c r="EQ75" i="110"/>
  <c r="EL75" i="110"/>
  <c r="ES75" i="110"/>
  <c r="EZ75" i="110"/>
  <c r="FC75" i="110"/>
  <c r="EX75" i="110"/>
  <c r="FE75" i="110"/>
  <c r="FL75" i="110"/>
  <c r="FO75" i="110"/>
  <c r="FZ75" i="110"/>
  <c r="DN75" i="110"/>
  <c r="EE34" i="110"/>
  <c r="EG34" i="110"/>
  <c r="FK34" i="110"/>
  <c r="EY34" i="110"/>
  <c r="ET34" i="110"/>
  <c r="FZ34" i="110"/>
  <c r="EH34" i="110"/>
  <c r="DV34" i="110"/>
  <c r="DZ34" i="110"/>
  <c r="HD19" i="159"/>
  <c r="FW34" i="110"/>
  <c r="FO34" i="110"/>
  <c r="EP34" i="110"/>
  <c r="EZ34" i="110"/>
  <c r="D34" i="110"/>
  <c r="DS34" i="110"/>
  <c r="JL19" i="159"/>
  <c r="HP19" i="159"/>
  <c r="HN19" i="159"/>
  <c r="JH19" i="159"/>
  <c r="EU34" i="110"/>
  <c r="FF34" i="110"/>
  <c r="HU8" i="159"/>
  <c r="AN206" i="110"/>
  <c r="BH3" i="158"/>
  <c r="BE3" i="158"/>
  <c r="AZ3" i="158"/>
  <c r="DR132" i="110"/>
  <c r="E28" i="159"/>
  <c r="F14" i="268"/>
  <c r="A14" i="268" s="1"/>
  <c r="EK103" i="110"/>
  <c r="EJ103" i="110"/>
  <c r="EI103" i="110"/>
  <c r="EL103" i="110"/>
  <c r="EG103" i="110"/>
  <c r="EF103" i="110"/>
  <c r="EE103" i="110"/>
  <c r="EH103" i="110"/>
  <c r="ES103" i="110"/>
  <c r="ER103" i="110"/>
  <c r="EQ103" i="110"/>
  <c r="ET103" i="110"/>
  <c r="FE103" i="110"/>
  <c r="FD103" i="110"/>
  <c r="FC103" i="110"/>
  <c r="F12" i="268"/>
  <c r="A12" i="268" s="1"/>
  <c r="C12" i="158"/>
  <c r="E29" i="158"/>
  <c r="F32" i="159"/>
  <c r="H78" i="110"/>
  <c r="I78" i="110" s="1"/>
  <c r="H143" i="110"/>
  <c r="I143" i="110" s="1"/>
  <c r="H116" i="110"/>
  <c r="I116" i="110" s="1"/>
  <c r="E32" i="159"/>
  <c r="AS3" i="158"/>
  <c r="IP13" i="159"/>
  <c r="IM4" i="159"/>
  <c r="JI4" i="159"/>
  <c r="HL4" i="159"/>
  <c r="IT4" i="159"/>
  <c r="IE4" i="159"/>
  <c r="IS4" i="159"/>
  <c r="IY13" i="159"/>
  <c r="JL13" i="159"/>
  <c r="AM3" i="159"/>
  <c r="GZ14" i="159"/>
  <c r="IA14" i="159"/>
  <c r="JE14" i="159"/>
  <c r="II9" i="159"/>
  <c r="IL9" i="159"/>
  <c r="IV4" i="159"/>
  <c r="HG4" i="159"/>
  <c r="C4" i="159"/>
  <c r="GS4" i="159"/>
  <c r="HN4" i="159"/>
  <c r="IN4" i="159"/>
  <c r="GY4" i="159"/>
  <c r="JM4" i="159"/>
  <c r="IZ13" i="159"/>
  <c r="IP9" i="159"/>
  <c r="IV9" i="159"/>
  <c r="JM9" i="159"/>
  <c r="HP4" i="159"/>
  <c r="IX4" i="159"/>
  <c r="HM4" i="159"/>
  <c r="II4" i="159"/>
  <c r="JA4" i="159"/>
  <c r="HH4" i="159"/>
  <c r="IP4" i="159"/>
  <c r="IB9" i="159"/>
  <c r="IY9" i="159"/>
  <c r="DY171" i="110"/>
  <c r="F13" i="363"/>
  <c r="A13" i="363" s="1"/>
  <c r="F11" i="363"/>
  <c r="A11" i="363" s="1"/>
  <c r="F12" i="363"/>
  <c r="A12" i="363" s="1"/>
  <c r="AS76" i="158"/>
  <c r="GN16" i="158"/>
  <c r="HJ16" i="158"/>
  <c r="IH16" i="158"/>
  <c r="HD16" i="158"/>
  <c r="HR16" i="158"/>
  <c r="BH75" i="158"/>
  <c r="HC16" i="158"/>
  <c r="FY16" i="158"/>
  <c r="HS16" i="158"/>
  <c r="GO16" i="158"/>
  <c r="GY13" i="159"/>
  <c r="HD13" i="159"/>
  <c r="IM14" i="159"/>
  <c r="JK14" i="159"/>
  <c r="HJ14" i="159"/>
  <c r="JC14" i="159"/>
  <c r="HL14" i="159"/>
  <c r="D14" i="159"/>
  <c r="HB14" i="159"/>
  <c r="HD14" i="159"/>
  <c r="HN9" i="159"/>
  <c r="GY9" i="159"/>
  <c r="HZ9" i="159"/>
  <c r="IQ9" i="159"/>
  <c r="HQ9" i="159"/>
  <c r="JI13" i="159"/>
  <c r="GX13" i="159"/>
  <c r="AM60" i="159"/>
  <c r="JA14" i="159"/>
  <c r="HP14" i="159"/>
  <c r="GY14" i="159"/>
  <c r="HA14" i="159"/>
  <c r="GU14" i="159"/>
  <c r="IC14" i="159"/>
  <c r="GS14" i="159"/>
  <c r="GT14" i="159"/>
  <c r="IM9" i="159"/>
  <c r="GU9" i="159"/>
  <c r="IH9" i="159"/>
  <c r="IZ9" i="159"/>
  <c r="AQ61" i="159"/>
  <c r="BF3" i="159"/>
  <c r="DU20" i="110"/>
  <c r="DQ132" i="110"/>
  <c r="FM20" i="110"/>
  <c r="BF3" i="158"/>
  <c r="IF4" i="159"/>
  <c r="JC4" i="159"/>
  <c r="GQ4" i="159"/>
  <c r="HB4" i="159"/>
  <c r="IW4" i="159"/>
  <c r="IB4" i="159"/>
  <c r="IY4" i="159"/>
  <c r="JJ4" i="159"/>
  <c r="GX4" i="159"/>
  <c r="HA4" i="159"/>
  <c r="HX4" i="159"/>
  <c r="IU4" i="159"/>
  <c r="JF4" i="159"/>
  <c r="GT4" i="159"/>
  <c r="IC4" i="159"/>
  <c r="HC13" i="159"/>
  <c r="GU13" i="159"/>
  <c r="JG8" i="159"/>
  <c r="HK7" i="159"/>
  <c r="JL4" i="159"/>
  <c r="GZ4" i="159"/>
  <c r="HW4" i="159"/>
  <c r="IH4" i="159"/>
  <c r="HY4" i="159"/>
  <c r="JH4" i="159"/>
  <c r="GV4" i="159"/>
  <c r="HS4" i="159"/>
  <c r="ID4" i="159"/>
  <c r="HQ4" i="159"/>
  <c r="JD4" i="159"/>
  <c r="GR4" i="159"/>
  <c r="HO4" i="159"/>
  <c r="HZ4" i="159"/>
  <c r="HL13" i="159"/>
  <c r="IT13" i="159"/>
  <c r="GS13" i="159"/>
  <c r="IE13" i="159"/>
  <c r="HU13" i="159"/>
  <c r="BG60" i="159"/>
  <c r="HQ8" i="159"/>
  <c r="BE60" i="159"/>
  <c r="JF7" i="159"/>
  <c r="HJ7" i="159"/>
  <c r="IU7" i="159"/>
  <c r="D7" i="159"/>
  <c r="IX7" i="159"/>
  <c r="HW7" i="159"/>
  <c r="HM7" i="159"/>
  <c r="JC7" i="159"/>
  <c r="JJ7" i="159"/>
  <c r="HL8" i="159"/>
  <c r="BE3" i="159"/>
  <c r="JM7" i="159"/>
  <c r="C7" i="159"/>
  <c r="IR7" i="159"/>
  <c r="JH7" i="159"/>
  <c r="GY7" i="159"/>
  <c r="HE7" i="159"/>
  <c r="HY7" i="159"/>
  <c r="IY7" i="159"/>
  <c r="HQ7" i="159"/>
  <c r="IT7" i="159"/>
  <c r="HO7" i="159"/>
  <c r="JA7" i="159"/>
  <c r="HI7" i="159"/>
  <c r="GW7" i="159"/>
  <c r="IH7" i="159"/>
  <c r="HN7" i="159"/>
  <c r="HZ7" i="159"/>
  <c r="II7" i="159"/>
  <c r="AO206" i="110"/>
  <c r="BF75" i="158"/>
  <c r="BF60" i="159"/>
  <c r="GS9" i="159"/>
  <c r="AP206" i="110"/>
  <c r="GR8" i="159"/>
  <c r="IU9" i="159"/>
  <c r="JF9" i="159"/>
  <c r="HG9" i="159"/>
  <c r="IR9" i="159"/>
  <c r="ID9" i="159"/>
  <c r="HE9" i="159"/>
  <c r="GR9" i="159"/>
  <c r="HC9" i="159"/>
  <c r="GZ9" i="159"/>
  <c r="JL9" i="159"/>
  <c r="IX9" i="159"/>
  <c r="HS9" i="159"/>
  <c r="IS9" i="159"/>
  <c r="HD9" i="159"/>
  <c r="D9" i="159"/>
  <c r="JB9" i="159"/>
  <c r="HK9" i="159"/>
  <c r="IO9" i="159"/>
  <c r="HI9" i="159"/>
  <c r="HA9" i="159"/>
  <c r="HA8" i="159"/>
  <c r="JC8" i="159"/>
  <c r="JL8" i="159"/>
  <c r="JD8" i="159"/>
  <c r="IF8" i="159"/>
  <c r="HP8" i="159"/>
  <c r="HX9" i="159"/>
  <c r="HM9" i="159"/>
  <c r="GV9" i="159"/>
  <c r="JH9" i="159"/>
  <c r="IT9" i="159"/>
  <c r="JG9" i="159"/>
  <c r="JD9" i="159"/>
  <c r="JK9" i="159"/>
  <c r="HP9" i="159"/>
  <c r="HB9" i="159"/>
  <c r="IC9" i="159"/>
  <c r="HO9" i="159"/>
  <c r="JC9" i="159"/>
  <c r="HT9" i="159"/>
  <c r="HF9" i="159"/>
  <c r="JA9" i="159"/>
  <c r="JE9" i="159"/>
  <c r="HY9" i="159"/>
  <c r="C9" i="159"/>
  <c r="GY8" i="159"/>
  <c r="GQ8" i="159"/>
  <c r="HY8" i="159"/>
  <c r="HB8" i="159"/>
  <c r="IM8" i="159"/>
  <c r="IO8" i="159"/>
  <c r="GT9" i="159"/>
  <c r="HH9" i="159"/>
  <c r="HL9" i="159"/>
  <c r="GX9" i="159"/>
  <c r="JJ9" i="159"/>
  <c r="IA9" i="159"/>
  <c r="HJ9" i="159"/>
  <c r="IE9" i="159"/>
  <c r="IF9" i="159"/>
  <c r="HR9" i="159"/>
  <c r="GW9" i="159"/>
  <c r="IN9" i="159"/>
  <c r="HW9" i="159"/>
  <c r="IJ9" i="159"/>
  <c r="HV9" i="159"/>
  <c r="HU9" i="159"/>
  <c r="IW9" i="159"/>
  <c r="IG9" i="159"/>
  <c r="HD8" i="159"/>
  <c r="IY8" i="159"/>
  <c r="IW8" i="159"/>
  <c r="IZ8" i="159"/>
  <c r="IB8" i="159"/>
  <c r="HX8" i="159"/>
  <c r="HG7" i="159"/>
  <c r="IL7" i="159"/>
  <c r="JK7" i="159"/>
  <c r="IJ7" i="159"/>
  <c r="IB7" i="159"/>
  <c r="JB7" i="159"/>
  <c r="HS7" i="159"/>
  <c r="IN7" i="159"/>
  <c r="IZ7" i="159"/>
  <c r="BG3" i="158"/>
  <c r="IO7" i="159"/>
  <c r="HD7" i="159"/>
  <c r="GW8" i="159"/>
  <c r="IK8" i="159"/>
  <c r="II8" i="159"/>
  <c r="HW8" i="159"/>
  <c r="HU7" i="159"/>
  <c r="HR7" i="159"/>
  <c r="HB7" i="159"/>
  <c r="IC7" i="159"/>
  <c r="JL7" i="159"/>
  <c r="HP7" i="159"/>
  <c r="IF7" i="159"/>
  <c r="IP7" i="159"/>
  <c r="HF7" i="159"/>
  <c r="IW11" i="159"/>
  <c r="HH7" i="159"/>
  <c r="BG75" i="158"/>
  <c r="GQ7" i="159"/>
  <c r="JE7" i="159"/>
  <c r="GR7" i="159"/>
  <c r="IE7" i="159"/>
  <c r="IA7" i="159"/>
  <c r="IK7" i="159"/>
  <c r="IW7" i="159"/>
  <c r="HT7" i="159"/>
  <c r="IS7" i="159"/>
  <c r="GU7" i="159"/>
  <c r="EP171" i="110"/>
  <c r="BG3" i="159"/>
  <c r="FX166" i="110"/>
  <c r="IS8" i="159"/>
  <c r="IV7" i="159"/>
  <c r="ID7" i="159"/>
  <c r="IQ7" i="159"/>
  <c r="HA7" i="159"/>
  <c r="GV7" i="159"/>
  <c r="HX7" i="159"/>
  <c r="GS7" i="159"/>
  <c r="GX7" i="159"/>
  <c r="EK171" i="110"/>
  <c r="IU8" i="159"/>
  <c r="HF8" i="159"/>
  <c r="HZ8" i="159"/>
  <c r="IT8" i="159"/>
  <c r="HE8" i="159"/>
  <c r="HS8" i="159"/>
  <c r="HR8" i="159"/>
  <c r="GU8" i="159"/>
  <c r="IG8" i="159"/>
  <c r="GX8" i="159"/>
  <c r="IJ8" i="159"/>
  <c r="GT8" i="159"/>
  <c r="HM8" i="159"/>
  <c r="HI8" i="159"/>
  <c r="EG171" i="110"/>
  <c r="JM8" i="159"/>
  <c r="IV8" i="159"/>
  <c r="IR8" i="159"/>
  <c r="JI8" i="159"/>
  <c r="IQ8" i="159"/>
  <c r="HN8" i="159"/>
  <c r="JJ8" i="159"/>
  <c r="HV8" i="159"/>
  <c r="IP8" i="159"/>
  <c r="GS8" i="159"/>
  <c r="IL8" i="159"/>
  <c r="JF8" i="159"/>
  <c r="HH8" i="159"/>
  <c r="FX171" i="110"/>
  <c r="GU11" i="159"/>
  <c r="JJ11" i="159"/>
  <c r="JA11" i="159"/>
  <c r="IU11" i="159"/>
  <c r="GT11" i="159"/>
  <c r="JE11" i="159"/>
  <c r="GW11" i="159"/>
  <c r="EH44" i="110"/>
  <c r="FK171" i="110"/>
  <c r="DX171" i="110"/>
  <c r="EJ171" i="110"/>
  <c r="EF171" i="110"/>
  <c r="EY171" i="110"/>
  <c r="FR171" i="110"/>
  <c r="FY171" i="110"/>
  <c r="EA171" i="110"/>
  <c r="EM171" i="110"/>
  <c r="EI171" i="110"/>
  <c r="F17" i="313"/>
  <c r="AQ206" i="110"/>
  <c r="FI171" i="110"/>
  <c r="DR171" i="110"/>
  <c r="ED171" i="110"/>
  <c r="JG11" i="159"/>
  <c r="IX11" i="159"/>
  <c r="EC166" i="110"/>
  <c r="HM11" i="159"/>
  <c r="HG11" i="159"/>
  <c r="JB11" i="159"/>
  <c r="IE11" i="159"/>
  <c r="GX11" i="159"/>
  <c r="FI166" i="110"/>
  <c r="EM44" i="110"/>
  <c r="EN44" i="110"/>
  <c r="EK44" i="110"/>
  <c r="FN44" i="110"/>
  <c r="EQ44" i="110"/>
  <c r="ER44" i="110"/>
  <c r="EO44" i="110"/>
  <c r="EX44" i="110"/>
  <c r="EU44" i="110"/>
  <c r="EV44" i="110"/>
  <c r="ES44" i="110"/>
  <c r="DR44" i="110"/>
  <c r="EY44" i="110"/>
  <c r="EZ44" i="110"/>
  <c r="EW44" i="110"/>
  <c r="FV44" i="110"/>
  <c r="EG5" i="110"/>
  <c r="EF5" i="110"/>
  <c r="AR206" i="110"/>
  <c r="FB171" i="110"/>
  <c r="ES171" i="110"/>
  <c r="FH171" i="110"/>
  <c r="EU171" i="110"/>
  <c r="FN171" i="110"/>
  <c r="FU171" i="110"/>
  <c r="FT171" i="110"/>
  <c r="FW171" i="110"/>
  <c r="FZ171" i="110"/>
  <c r="DN171" i="110"/>
  <c r="DU171" i="110"/>
  <c r="DT171" i="110"/>
  <c r="DW171" i="110"/>
  <c r="DZ171" i="110"/>
  <c r="DQ171" i="110"/>
  <c r="DP171" i="110"/>
  <c r="DS171" i="110"/>
  <c r="HO11" i="159"/>
  <c r="HZ11" i="159"/>
  <c r="GY11" i="159"/>
  <c r="IQ11" i="159"/>
  <c r="IR11" i="159"/>
  <c r="IC11" i="159"/>
  <c r="HN11" i="159"/>
  <c r="JK11" i="159"/>
  <c r="JF11" i="159"/>
  <c r="IB11" i="159"/>
  <c r="JM11" i="159"/>
  <c r="IJ11" i="159"/>
  <c r="II11" i="159"/>
  <c r="GZ11" i="159"/>
  <c r="HP11" i="159"/>
  <c r="IC13" i="159"/>
  <c r="IR13" i="159"/>
  <c r="JM13" i="159"/>
  <c r="HP13" i="159"/>
  <c r="IS13" i="159"/>
  <c r="HZ13" i="159"/>
  <c r="IH13" i="159"/>
  <c r="JJ13" i="159"/>
  <c r="IK13" i="159"/>
  <c r="HM13" i="159"/>
  <c r="HH13" i="159"/>
  <c r="HI13" i="159"/>
  <c r="FC44" i="110"/>
  <c r="FD44" i="110"/>
  <c r="FA44" i="110"/>
  <c r="FZ44" i="110"/>
  <c r="FG44" i="110"/>
  <c r="FH44" i="110"/>
  <c r="FE44" i="110"/>
  <c r="FJ44" i="110"/>
  <c r="FK44" i="110"/>
  <c r="FL44" i="110"/>
  <c r="FI44" i="110"/>
  <c r="ET44" i="110"/>
  <c r="FO44" i="110"/>
  <c r="FP44" i="110"/>
  <c r="FM44" i="110"/>
  <c r="DV44" i="110"/>
  <c r="DY5" i="110"/>
  <c r="BH60" i="159"/>
  <c r="EL171" i="110"/>
  <c r="EC171" i="110"/>
  <c r="ER171" i="110"/>
  <c r="EE171" i="110"/>
  <c r="EX171" i="110"/>
  <c r="FE171" i="110"/>
  <c r="FD171" i="110"/>
  <c r="FG171" i="110"/>
  <c r="FJ171" i="110"/>
  <c r="FQ171" i="110"/>
  <c r="FP171" i="110"/>
  <c r="FS171" i="110"/>
  <c r="FV171" i="110"/>
  <c r="FM171" i="110"/>
  <c r="FL171" i="110"/>
  <c r="FO171" i="110"/>
  <c r="HD11" i="159"/>
  <c r="GR11" i="159"/>
  <c r="JH11" i="159"/>
  <c r="IA11" i="159"/>
  <c r="GV11" i="159"/>
  <c r="IS11" i="159"/>
  <c r="ID11" i="159"/>
  <c r="JL11" i="159"/>
  <c r="IM11" i="159"/>
  <c r="HI11" i="159"/>
  <c r="HB11" i="159"/>
  <c r="IF11" i="159"/>
  <c r="HA11" i="159"/>
  <c r="HW13" i="159"/>
  <c r="IG13" i="159"/>
  <c r="ET5" i="110"/>
  <c r="ED44" i="110"/>
  <c r="FS44" i="110"/>
  <c r="FT44" i="110"/>
  <c r="FQ44" i="110"/>
  <c r="DN44" i="110"/>
  <c r="FW44" i="110"/>
  <c r="FX44" i="110"/>
  <c r="FU44" i="110"/>
  <c r="DO44" i="110"/>
  <c r="DP44" i="110"/>
  <c r="D44" i="110"/>
  <c r="FY44" i="110"/>
  <c r="DS44" i="110"/>
  <c r="DT44" i="110"/>
  <c r="DQ44" i="110"/>
  <c r="FB44" i="110"/>
  <c r="EV5" i="110"/>
  <c r="FU5" i="110"/>
  <c r="FB5" i="110"/>
  <c r="BH3" i="159"/>
  <c r="DV171" i="110"/>
  <c r="D171" i="110"/>
  <c r="EB171" i="110"/>
  <c r="DO171" i="110"/>
  <c r="EH171" i="110"/>
  <c r="EO171" i="110"/>
  <c r="EN171" i="110"/>
  <c r="EQ171" i="110"/>
  <c r="ET171" i="110"/>
  <c r="FA171" i="110"/>
  <c r="EZ171" i="110"/>
  <c r="FC171" i="110"/>
  <c r="FF171" i="110"/>
  <c r="EW171" i="110"/>
  <c r="EV171" i="110"/>
  <c r="IN11" i="159"/>
  <c r="C11" i="159"/>
  <c r="GS11" i="159"/>
  <c r="HK11" i="159"/>
  <c r="HX11" i="159"/>
  <c r="JI11" i="159"/>
  <c r="IT11" i="159"/>
  <c r="HY11" i="159"/>
  <c r="HW11" i="159"/>
  <c r="HQ11" i="159"/>
  <c r="IH11" i="159"/>
  <c r="IO11" i="159"/>
  <c r="FR166" i="110"/>
  <c r="EL166" i="110"/>
  <c r="HC11" i="159"/>
  <c r="D11" i="159"/>
  <c r="HH11" i="159"/>
  <c r="EN166" i="110"/>
  <c r="FT166" i="110"/>
  <c r="HT11" i="159"/>
  <c r="IP11" i="159"/>
  <c r="JD11" i="159"/>
  <c r="HF11" i="159"/>
  <c r="HE11" i="159"/>
  <c r="DV166" i="110"/>
  <c r="FS166" i="110"/>
  <c r="AS206" i="110"/>
  <c r="JK8" i="159"/>
  <c r="HT8" i="159"/>
  <c r="GZ8" i="159"/>
  <c r="GV8" i="159"/>
  <c r="JH8" i="159"/>
  <c r="IH8" i="159"/>
  <c r="IN8" i="159"/>
  <c r="IA8" i="159"/>
  <c r="HG8" i="159"/>
  <c r="HC8" i="159"/>
  <c r="JA8" i="159"/>
  <c r="IE8" i="159"/>
  <c r="D8" i="159"/>
  <c r="HJ8" i="159"/>
  <c r="ID8" i="159"/>
  <c r="JE8" i="159"/>
  <c r="IC8" i="159"/>
  <c r="HO8" i="159"/>
  <c r="JB8" i="159"/>
  <c r="JC11" i="159"/>
  <c r="GQ11" i="159"/>
  <c r="IG11" i="159"/>
  <c r="HR11" i="159"/>
  <c r="IV11" i="159"/>
  <c r="HJ11" i="159"/>
  <c r="HS11" i="159"/>
  <c r="HU11" i="159"/>
  <c r="IL11" i="159"/>
  <c r="IZ11" i="159"/>
  <c r="ES166" i="110"/>
  <c r="DX166" i="110"/>
  <c r="F21" i="313"/>
  <c r="A21" i="313" s="1"/>
  <c r="EN132" i="110"/>
  <c r="ER132" i="110"/>
  <c r="FW132" i="110"/>
  <c r="FP132" i="110"/>
  <c r="FB132" i="110"/>
  <c r="FI132" i="110"/>
  <c r="EH132" i="110"/>
  <c r="FL132" i="110"/>
  <c r="EK132" i="110"/>
  <c r="C8" i="159"/>
  <c r="JG4" i="159"/>
  <c r="HT4" i="159"/>
  <c r="IQ4" i="159"/>
  <c r="JB4" i="159"/>
  <c r="D4" i="159"/>
  <c r="JE4" i="159"/>
  <c r="HD4" i="159"/>
  <c r="IL4" i="159"/>
  <c r="HU4" i="159"/>
  <c r="IA4" i="159"/>
  <c r="IK4" i="159"/>
  <c r="IZ4" i="159"/>
  <c r="IG4" i="159"/>
  <c r="HK4" i="159"/>
  <c r="HV4" i="159"/>
  <c r="GW4" i="159"/>
  <c r="IJ4" i="159"/>
  <c r="GU4" i="159"/>
  <c r="HF4" i="159"/>
  <c r="D166" i="110"/>
  <c r="EO166" i="110"/>
  <c r="EJ166" i="110"/>
  <c r="EI166" i="110"/>
  <c r="EH166" i="110"/>
  <c r="EK166" i="110"/>
  <c r="EF166" i="110"/>
  <c r="EE166" i="110"/>
  <c r="ET166" i="110"/>
  <c r="FM166" i="110"/>
  <c r="FH166" i="110"/>
  <c r="FG166" i="110"/>
  <c r="FF166" i="110"/>
  <c r="DY166" i="110"/>
  <c r="DT166" i="110"/>
  <c r="DS166" i="110"/>
  <c r="DR166" i="110"/>
  <c r="DU166" i="110"/>
  <c r="DP166" i="110"/>
  <c r="DO166" i="110"/>
  <c r="ED166" i="110"/>
  <c r="EW166" i="110"/>
  <c r="ER166" i="110"/>
  <c r="EQ166" i="110"/>
  <c r="EP166" i="110"/>
  <c r="EB166" i="110"/>
  <c r="EA166" i="110"/>
  <c r="FE166" i="110"/>
  <c r="EZ166" i="110"/>
  <c r="EY166" i="110"/>
  <c r="EX166" i="110"/>
  <c r="FA166" i="110"/>
  <c r="EV166" i="110"/>
  <c r="EU166" i="110"/>
  <c r="FJ166" i="110"/>
  <c r="FY166" i="110"/>
  <c r="DQ166" i="110"/>
  <c r="FW166" i="110"/>
  <c r="FV166" i="110"/>
  <c r="F11" i="313"/>
  <c r="A11" i="313" s="1"/>
  <c r="FN166" i="110"/>
  <c r="DN166" i="110"/>
  <c r="F13" i="313"/>
  <c r="A13" i="313" s="1"/>
  <c r="DZ166" i="110"/>
  <c r="F20" i="313"/>
  <c r="A20" i="313" s="1"/>
  <c r="FQ166" i="110"/>
  <c r="EG166" i="110"/>
  <c r="FU166" i="110"/>
  <c r="BI60" i="159"/>
  <c r="BI3" i="159"/>
  <c r="FD166" i="110"/>
  <c r="F19" i="313"/>
  <c r="A19" i="313" s="1"/>
  <c r="FP166" i="110"/>
  <c r="FK166" i="110"/>
  <c r="F18" i="313"/>
  <c r="A18" i="313" s="1"/>
  <c r="F16" i="313"/>
  <c r="A16" i="313" s="1"/>
  <c r="IY11" i="159"/>
  <c r="HL11" i="159"/>
  <c r="IK11" i="159"/>
  <c r="HV11" i="159"/>
  <c r="F14" i="313"/>
  <c r="A14" i="313" s="1"/>
  <c r="EM166" i="110"/>
  <c r="DW166" i="110"/>
  <c r="FB166" i="110"/>
  <c r="FC166" i="110"/>
  <c r="F15" i="313"/>
  <c r="A15" i="313" s="1"/>
  <c r="FO166" i="110"/>
  <c r="FZ166" i="110"/>
  <c r="F12" i="313"/>
  <c r="A12" i="313" s="1"/>
  <c r="FL166" i="110"/>
  <c r="BI3" i="158"/>
  <c r="BI75" i="158"/>
  <c r="F23" i="159"/>
  <c r="HR13" i="159"/>
  <c r="HF13" i="159"/>
  <c r="HQ13" i="159"/>
  <c r="HO13" i="159"/>
  <c r="IJ13" i="159"/>
  <c r="HS13" i="159"/>
  <c r="JD14" i="159"/>
  <c r="IK14" i="159"/>
  <c r="IV14" i="159"/>
  <c r="IE14" i="159"/>
  <c r="JM14" i="159"/>
  <c r="IS14" i="159"/>
  <c r="IG14" i="159"/>
  <c r="JG14" i="159"/>
  <c r="HZ14" i="159"/>
  <c r="IN14" i="159"/>
  <c r="HY14" i="159"/>
  <c r="II14" i="159"/>
  <c r="HM19" i="159"/>
  <c r="IJ19" i="159"/>
  <c r="IC19" i="159"/>
  <c r="HC19" i="159"/>
  <c r="IX19" i="159"/>
  <c r="GT19" i="159"/>
  <c r="JM19" i="159"/>
  <c r="HF19" i="159"/>
  <c r="JA19" i="159"/>
  <c r="JC19" i="159"/>
  <c r="GX19" i="159"/>
  <c r="AQ3" i="159"/>
  <c r="JK19" i="159"/>
  <c r="GS19" i="159"/>
  <c r="GZ19" i="159"/>
  <c r="HK19" i="159"/>
  <c r="HS19" i="159"/>
  <c r="IH19" i="159"/>
  <c r="GV19" i="159"/>
  <c r="HW16" i="158"/>
  <c r="HH16" i="158"/>
  <c r="GS16" i="158"/>
  <c r="GP16" i="158"/>
  <c r="HB16" i="158"/>
  <c r="IA16" i="158"/>
  <c r="HL16" i="158"/>
  <c r="GW16" i="158"/>
  <c r="GH16" i="158"/>
  <c r="GL16" i="158"/>
  <c r="IE16" i="158"/>
  <c r="HP16" i="158"/>
  <c r="HA16" i="158"/>
  <c r="FZ16" i="158"/>
  <c r="GW19" i="159"/>
  <c r="JE19" i="159"/>
  <c r="HU19" i="159"/>
  <c r="HX19" i="159"/>
  <c r="HA19" i="159"/>
  <c r="GU19" i="159"/>
  <c r="HZ19" i="159"/>
  <c r="IB19" i="159"/>
  <c r="IE19" i="159"/>
  <c r="HL19" i="159"/>
  <c r="HJ19" i="159"/>
  <c r="C19" i="159"/>
  <c r="IG19" i="159"/>
  <c r="IA19" i="159"/>
  <c r="HO19" i="159"/>
  <c r="GY19" i="159"/>
  <c r="HQ19" i="159"/>
  <c r="HH19" i="159"/>
  <c r="HG19" i="159"/>
  <c r="IU19" i="159"/>
  <c r="IT19" i="159"/>
  <c r="HT19" i="159"/>
  <c r="IQ19" i="159"/>
  <c r="IF19" i="159"/>
  <c r="II19" i="159"/>
  <c r="HR19" i="159"/>
  <c r="HW19" i="159"/>
  <c r="IV19" i="159"/>
  <c r="ID19" i="159"/>
  <c r="IZ19" i="159"/>
  <c r="JG19" i="159"/>
  <c r="HI19" i="159"/>
  <c r="GO206" i="110"/>
  <c r="E23" i="159"/>
  <c r="FW16" i="158"/>
  <c r="II16" i="158"/>
  <c r="HT16" i="158"/>
  <c r="HE16" i="158"/>
  <c r="HZ16" i="158"/>
  <c r="GA16" i="158"/>
  <c r="IM16" i="158"/>
  <c r="HX16" i="158"/>
  <c r="HI16" i="158"/>
  <c r="HF16" i="158"/>
  <c r="GE16" i="158"/>
  <c r="IQ16" i="158"/>
  <c r="IB16" i="158"/>
  <c r="HM16" i="158"/>
  <c r="GD16" i="158"/>
  <c r="GI16" i="158"/>
  <c r="C16" i="158"/>
  <c r="IF16" i="158"/>
  <c r="HQ16" i="158"/>
  <c r="IK19" i="159"/>
  <c r="GM16" i="158"/>
  <c r="FX16" i="158"/>
  <c r="IJ16" i="158"/>
  <c r="HU16" i="158"/>
  <c r="HV16" i="158"/>
  <c r="GQ16" i="158"/>
  <c r="GB16" i="158"/>
  <c r="IN16" i="158"/>
  <c r="HY16" i="158"/>
  <c r="GX16" i="158"/>
  <c r="GU16" i="158"/>
  <c r="GF16" i="158"/>
  <c r="IR16" i="158"/>
  <c r="IC16" i="158"/>
  <c r="GT16" i="158"/>
  <c r="GY16" i="158"/>
  <c r="GJ16" i="158"/>
  <c r="D16" i="158"/>
  <c r="IG16" i="158"/>
  <c r="IK16" i="158"/>
  <c r="IL16" i="158"/>
  <c r="HG16" i="158"/>
  <c r="GR16" i="158"/>
  <c r="GC16" i="158"/>
  <c r="IO16" i="158"/>
  <c r="HN16" i="158"/>
  <c r="HK16" i="158"/>
  <c r="GV16" i="158"/>
  <c r="GG16" i="158"/>
  <c r="IS16" i="158"/>
  <c r="ID16" i="158"/>
  <c r="HO16" i="158"/>
  <c r="GZ16" i="158"/>
  <c r="GK16" i="158"/>
  <c r="HX13" i="159"/>
  <c r="IF13" i="159"/>
  <c r="IV13" i="159"/>
  <c r="HT13" i="159"/>
  <c r="HG13" i="159"/>
  <c r="II13" i="159"/>
  <c r="JH13" i="159"/>
  <c r="IU13" i="159"/>
  <c r="IB13" i="159"/>
  <c r="IX13" i="159"/>
  <c r="HV13" i="159"/>
  <c r="JD13" i="159"/>
  <c r="C13" i="159"/>
  <c r="D13" i="159"/>
  <c r="JB13" i="159"/>
  <c r="JG13" i="159"/>
  <c r="GQ13" i="159"/>
  <c r="IL13" i="159"/>
  <c r="HQ14" i="159"/>
  <c r="IB14" i="159"/>
  <c r="IQ14" i="159"/>
  <c r="HF14" i="159"/>
  <c r="ID14" i="159"/>
  <c r="JI14" i="159"/>
  <c r="HH14" i="159"/>
  <c r="IX14" i="159"/>
  <c r="HI14" i="159"/>
  <c r="HT14" i="159"/>
  <c r="HS14" i="159"/>
  <c r="HR14" i="159"/>
  <c r="GZ13" i="159"/>
  <c r="JE13" i="159"/>
  <c r="HK13" i="159"/>
  <c r="IQ13" i="159"/>
  <c r="IO13" i="159"/>
  <c r="HN13" i="159"/>
  <c r="HY13" i="159"/>
  <c r="HE13" i="159"/>
  <c r="GR13" i="159"/>
  <c r="ID13" i="159"/>
  <c r="HA13" i="159"/>
  <c r="JA13" i="159"/>
  <c r="JC13" i="159"/>
  <c r="JK13" i="159"/>
  <c r="HB13" i="159"/>
  <c r="GT13" i="159"/>
  <c r="GV13" i="159"/>
  <c r="IA13" i="159"/>
  <c r="IN13" i="159"/>
  <c r="HE14" i="159"/>
  <c r="IF14" i="159"/>
  <c r="IU14" i="159"/>
  <c r="HV14" i="159"/>
  <c r="IP14" i="159"/>
  <c r="HM14" i="159"/>
  <c r="IW14" i="159"/>
  <c r="JH14" i="159"/>
  <c r="GV14" i="159"/>
  <c r="HK14" i="159"/>
  <c r="JB14" i="159"/>
  <c r="GR14" i="159"/>
  <c r="GW14" i="159"/>
  <c r="GQ14" i="159"/>
  <c r="IO14" i="159"/>
  <c r="IZ14" i="159"/>
  <c r="IY14" i="159"/>
  <c r="F54" i="159"/>
  <c r="E54" i="159"/>
  <c r="H81" i="110"/>
  <c r="I81" i="110" s="1"/>
  <c r="AN3" i="158"/>
  <c r="F14" i="310"/>
  <c r="A14" i="310" s="1"/>
  <c r="AN75" i="158"/>
  <c r="AL3" i="158"/>
  <c r="AI206" i="110"/>
  <c r="AG206" i="110"/>
  <c r="AE206" i="110"/>
  <c r="AL75" i="158"/>
  <c r="AH149" i="110"/>
  <c r="AH50" i="110"/>
  <c r="FN50" i="110" s="1"/>
  <c r="AK3" i="158"/>
  <c r="HK12" i="158"/>
  <c r="HV12" i="158"/>
  <c r="FZ12" i="158"/>
  <c r="GY12" i="158"/>
  <c r="IG12" i="158"/>
  <c r="HM12" i="158"/>
  <c r="GS12" i="158"/>
  <c r="D12" i="158"/>
  <c r="IB12" i="158"/>
  <c r="HH12" i="158"/>
  <c r="GJ12" i="158"/>
  <c r="GL12" i="158"/>
  <c r="HZ12" i="158"/>
  <c r="GQ12" i="158"/>
  <c r="IE12" i="158"/>
  <c r="HL12" i="158"/>
  <c r="HR12" i="158"/>
  <c r="HF12" i="158"/>
  <c r="FW12" i="158"/>
  <c r="HO12" i="158"/>
  <c r="IC12" i="158"/>
  <c r="HI12" i="158"/>
  <c r="GK12" i="158"/>
  <c r="IR12" i="158"/>
  <c r="HX12" i="158"/>
  <c r="GZ12" i="158"/>
  <c r="GF12" i="158"/>
  <c r="GT12" i="158"/>
  <c r="IP12" i="158"/>
  <c r="HS12" i="158"/>
  <c r="GP12" i="158"/>
  <c r="HQ12" i="158"/>
  <c r="GC12" i="158"/>
  <c r="GR12" i="158"/>
  <c r="GU12" i="158"/>
  <c r="IL12" i="158"/>
  <c r="GX12" i="158"/>
  <c r="HC12" i="158"/>
  <c r="GI12" i="158"/>
  <c r="HW12" i="158"/>
  <c r="IS12" i="158"/>
  <c r="HY12" i="158"/>
  <c r="HA12" i="158"/>
  <c r="GG12" i="158"/>
  <c r="IN12" i="158"/>
  <c r="HP12" i="158"/>
  <c r="GV12" i="158"/>
  <c r="GB12" i="158"/>
  <c r="HJ12" i="158"/>
  <c r="ID12" i="158"/>
  <c r="IO12" i="158"/>
  <c r="GW12" i="158"/>
  <c r="IF12" i="158"/>
  <c r="GD12" i="158"/>
  <c r="IQ12" i="158"/>
  <c r="FX12" i="158"/>
  <c r="IJ12" i="158"/>
  <c r="HU12" i="158"/>
  <c r="II12" i="158"/>
  <c r="GE12" i="158"/>
  <c r="GN12" i="158"/>
  <c r="FY12" i="158"/>
  <c r="IK12" i="158"/>
  <c r="GH12" i="158"/>
  <c r="IM12" i="158"/>
  <c r="AK75" i="158"/>
  <c r="IH12" i="158"/>
  <c r="HD12" i="158"/>
  <c r="GO12" i="158"/>
  <c r="HG12" i="158"/>
  <c r="HN12" i="158"/>
  <c r="HB12" i="158"/>
  <c r="HT12" i="158"/>
  <c r="HE12" i="158"/>
  <c r="GA12" i="158"/>
  <c r="GM12" i="158"/>
  <c r="IA12" i="158"/>
  <c r="F13" i="310"/>
  <c r="A13" i="310" s="1"/>
  <c r="D141" i="110"/>
  <c r="AO3" i="159"/>
  <c r="AO60" i="159"/>
  <c r="AM75" i="158"/>
  <c r="AM3" i="158"/>
  <c r="F11" i="310"/>
  <c r="A11" i="310" s="1"/>
  <c r="F12" i="310"/>
  <c r="A12" i="310" s="1"/>
  <c r="FY141" i="110"/>
  <c r="DN141" i="110"/>
  <c r="ED141" i="110"/>
  <c r="ET141" i="110"/>
  <c r="FJ141" i="110"/>
  <c r="FZ141" i="110"/>
  <c r="DS141" i="110"/>
  <c r="EI141" i="110"/>
  <c r="EY141" i="110"/>
  <c r="FO141" i="110"/>
  <c r="DT141" i="110"/>
  <c r="EJ141" i="110"/>
  <c r="EZ141" i="110"/>
  <c r="FP141" i="110"/>
  <c r="DY141" i="110"/>
  <c r="EO141" i="110"/>
  <c r="FE141" i="110"/>
  <c r="FU141" i="110"/>
  <c r="FX141" i="110"/>
  <c r="DR141" i="110"/>
  <c r="EH141" i="110"/>
  <c r="EX141" i="110"/>
  <c r="FN141" i="110"/>
  <c r="DW141" i="110"/>
  <c r="EM141" i="110"/>
  <c r="FC141" i="110"/>
  <c r="FS141" i="110"/>
  <c r="DX141" i="110"/>
  <c r="EN141" i="110"/>
  <c r="FD141" i="110"/>
  <c r="FT141" i="110"/>
  <c r="EC141" i="110"/>
  <c r="ES141" i="110"/>
  <c r="FI141" i="110"/>
  <c r="DV141" i="110"/>
  <c r="EL141" i="110"/>
  <c r="FB141" i="110"/>
  <c r="FR141" i="110"/>
  <c r="EA141" i="110"/>
  <c r="EQ141" i="110"/>
  <c r="FG141" i="110"/>
  <c r="FW141" i="110"/>
  <c r="EB141" i="110"/>
  <c r="ER141" i="110"/>
  <c r="FH141" i="110"/>
  <c r="DQ141" i="110"/>
  <c r="EG141" i="110"/>
  <c r="EW141" i="110"/>
  <c r="FM141" i="110"/>
  <c r="DZ141" i="110"/>
  <c r="EP141" i="110"/>
  <c r="FF141" i="110"/>
  <c r="FV141" i="110"/>
  <c r="DO141" i="110"/>
  <c r="EE141" i="110"/>
  <c r="EU141" i="110"/>
  <c r="FK141" i="110"/>
  <c r="DP141" i="110"/>
  <c r="EF141" i="110"/>
  <c r="EV141" i="110"/>
  <c r="FL141" i="110"/>
  <c r="DU141" i="110"/>
  <c r="EK141" i="110"/>
  <c r="FA141" i="110"/>
  <c r="FQ141" i="110"/>
  <c r="AO75" i="158"/>
  <c r="AO3" i="158"/>
  <c r="IS15" i="159"/>
  <c r="HI15" i="159"/>
  <c r="IL15" i="159"/>
  <c r="IX15" i="159"/>
  <c r="HW15" i="159"/>
  <c r="HT15" i="159"/>
  <c r="HV15" i="159"/>
  <c r="JH15" i="159"/>
  <c r="IM15" i="159"/>
  <c r="IJ15" i="159"/>
  <c r="HU15" i="159"/>
  <c r="JE15" i="159"/>
  <c r="D15" i="159"/>
  <c r="HG15" i="159"/>
  <c r="HD15" i="159"/>
  <c r="IO15" i="159"/>
  <c r="HF15" i="159"/>
  <c r="GQ15" i="159"/>
  <c r="JF15" i="159"/>
  <c r="JB15" i="159"/>
  <c r="IK15" i="159"/>
  <c r="IW15" i="159"/>
  <c r="JA15" i="159"/>
  <c r="IV15" i="159"/>
  <c r="HJ15" i="159"/>
  <c r="GW15" i="159"/>
  <c r="IB15" i="159"/>
  <c r="IE15" i="159"/>
  <c r="HQ15" i="159"/>
  <c r="IT15" i="159"/>
  <c r="HX15" i="159"/>
  <c r="IQ15" i="159"/>
  <c r="JD15" i="159"/>
  <c r="IH15" i="159"/>
  <c r="HY15" i="159"/>
  <c r="IF15" i="159"/>
  <c r="II15" i="159"/>
  <c r="JL15" i="159"/>
  <c r="HZ15" i="159"/>
  <c r="HM15" i="159"/>
  <c r="HL15" i="159"/>
  <c r="HO15" i="159"/>
  <c r="GX15" i="159"/>
  <c r="JM15" i="159"/>
  <c r="HH15" i="159"/>
  <c r="IA15" i="159"/>
  <c r="HA15" i="159"/>
  <c r="IY15" i="159"/>
  <c r="HE15" i="159"/>
  <c r="HP15" i="159"/>
  <c r="HS15" i="159"/>
  <c r="IG15" i="159"/>
  <c r="IP15" i="159"/>
  <c r="AK60" i="159"/>
  <c r="GV15" i="159"/>
  <c r="GY15" i="159"/>
  <c r="HN15" i="159"/>
  <c r="GS15" i="159"/>
  <c r="JG15" i="159"/>
  <c r="GR15" i="159"/>
  <c r="HK15" i="159"/>
  <c r="HB15" i="159"/>
  <c r="JI15" i="159"/>
  <c r="C15" i="159"/>
  <c r="GZ15" i="159"/>
  <c r="HC15" i="159"/>
  <c r="GT15" i="159"/>
  <c r="JJ15" i="159"/>
  <c r="IR15" i="159"/>
  <c r="IU15" i="159"/>
  <c r="IZ15" i="159"/>
  <c r="ID15" i="159"/>
  <c r="JC15" i="159"/>
  <c r="IN15" i="159"/>
  <c r="JK15" i="159"/>
  <c r="GU15" i="159"/>
  <c r="HR15" i="159"/>
  <c r="IC15" i="159"/>
  <c r="EY160" i="110"/>
  <c r="EW160" i="110"/>
  <c r="ET160" i="110"/>
  <c r="FD160" i="110"/>
  <c r="FC160" i="110"/>
  <c r="FA160" i="110"/>
  <c r="DX59" i="110"/>
  <c r="FQ59" i="110"/>
  <c r="FM59" i="110"/>
  <c r="FY59" i="110"/>
  <c r="FW59" i="110"/>
  <c r="FP59" i="110"/>
  <c r="FL59" i="110"/>
  <c r="D59" i="110"/>
  <c r="I59" i="110" s="1"/>
  <c r="DN59" i="110"/>
  <c r="EI59" i="110"/>
  <c r="DS59" i="110"/>
  <c r="EB59" i="110"/>
  <c r="DY59" i="110"/>
  <c r="FV59" i="110"/>
  <c r="FR59" i="110"/>
  <c r="FN59" i="110"/>
  <c r="H160" i="110"/>
  <c r="FJ59" i="110"/>
  <c r="FU59" i="110"/>
  <c r="FT59" i="110"/>
  <c r="EY59" i="110"/>
  <c r="EM59" i="110"/>
  <c r="FF59" i="110"/>
  <c r="FA59" i="110"/>
  <c r="EZ59" i="110"/>
  <c r="EU59" i="110"/>
  <c r="FB59" i="110"/>
  <c r="EW59" i="110"/>
  <c r="EV59" i="110"/>
  <c r="EE59" i="110"/>
  <c r="EX59" i="110"/>
  <c r="FI59" i="110"/>
  <c r="FX59" i="110"/>
  <c r="AF206" i="110"/>
  <c r="ET59" i="110"/>
  <c r="FE59" i="110"/>
  <c r="FD59" i="110"/>
  <c r="FK59" i="110"/>
  <c r="FO59" i="110"/>
  <c r="EP59" i="110"/>
  <c r="EK59" i="110"/>
  <c r="EJ59" i="110"/>
  <c r="FG59" i="110"/>
  <c r="EL59" i="110"/>
  <c r="EG59" i="110"/>
  <c r="EF59" i="110"/>
  <c r="EQ59" i="110"/>
  <c r="EH59" i="110"/>
  <c r="ES59" i="110"/>
  <c r="FH59" i="110"/>
  <c r="EA59" i="110"/>
  <c r="ED59" i="110"/>
  <c r="EO59" i="110"/>
  <c r="EN59" i="110"/>
  <c r="FZ59" i="110"/>
  <c r="DZ59" i="110"/>
  <c r="DU59" i="110"/>
  <c r="DT59" i="110"/>
  <c r="DW59" i="110"/>
  <c r="DV59" i="110"/>
  <c r="DQ59" i="110"/>
  <c r="DP59" i="110"/>
  <c r="FS59" i="110"/>
  <c r="DR59" i="110"/>
  <c r="EC59" i="110"/>
  <c r="ER59" i="110"/>
  <c r="FC59" i="110"/>
  <c r="HJ13" i="159"/>
  <c r="GW13" i="159"/>
  <c r="AH3" i="158"/>
  <c r="IW13" i="159"/>
  <c r="JF13" i="159"/>
  <c r="AH75" i="158"/>
  <c r="DQ62" i="110"/>
  <c r="DV62" i="110"/>
  <c r="DS62" i="110"/>
  <c r="DT62" i="110"/>
  <c r="FW62" i="110"/>
  <c r="FQ62" i="110"/>
  <c r="FV62" i="110"/>
  <c r="FS62" i="110"/>
  <c r="FT62" i="110"/>
  <c r="FE62" i="110"/>
  <c r="ET62" i="110"/>
  <c r="EQ62" i="110"/>
  <c r="FH62" i="110"/>
  <c r="FI62" i="110"/>
  <c r="EX62" i="110"/>
  <c r="EU62" i="110"/>
  <c r="EV62" i="110"/>
  <c r="EG62" i="110"/>
  <c r="EL62" i="110"/>
  <c r="EI62" i="110"/>
  <c r="EJ62" i="110"/>
  <c r="DU62" i="110"/>
  <c r="DZ62" i="110"/>
  <c r="DW62" i="110"/>
  <c r="DX62" i="110"/>
  <c r="FX62" i="110"/>
  <c r="FU62" i="110"/>
  <c r="FJ62" i="110"/>
  <c r="FG62" i="110"/>
  <c r="D62" i="110"/>
  <c r="FY62" i="110"/>
  <c r="FN62" i="110"/>
  <c r="FK62" i="110"/>
  <c r="FL62" i="110"/>
  <c r="EW62" i="110"/>
  <c r="FB62" i="110"/>
  <c r="EY62" i="110"/>
  <c r="EZ62" i="110"/>
  <c r="EK62" i="110"/>
  <c r="EP62" i="110"/>
  <c r="EM62" i="110"/>
  <c r="EN62" i="110"/>
  <c r="DY62" i="110"/>
  <c r="DN62" i="110"/>
  <c r="FZ62" i="110"/>
  <c r="EB62" i="110"/>
  <c r="EC62" i="110"/>
  <c r="DR62" i="110"/>
  <c r="DO62" i="110"/>
  <c r="DP62" i="110"/>
  <c r="FM62" i="110"/>
  <c r="FR62" i="110"/>
  <c r="FO62" i="110"/>
  <c r="FP62" i="110"/>
  <c r="FA62" i="110"/>
  <c r="FF62" i="110"/>
  <c r="FC62" i="110"/>
  <c r="FD62" i="110"/>
  <c r="EO62" i="110"/>
  <c r="ED62" i="110"/>
  <c r="EA62" i="110"/>
  <c r="ER62" i="110"/>
  <c r="ES62" i="110"/>
  <c r="EH62" i="110"/>
  <c r="EE62" i="110"/>
  <c r="EF62" i="110"/>
  <c r="AG60" i="159"/>
  <c r="AG3" i="159"/>
  <c r="IM13" i="159"/>
  <c r="AB206" i="110"/>
  <c r="DX58" i="110"/>
  <c r="D58" i="110"/>
  <c r="FY58" i="110"/>
  <c r="FN58" i="110"/>
  <c r="EB58" i="110"/>
  <c r="DQ58" i="110"/>
  <c r="DV58" i="110"/>
  <c r="DO58" i="110"/>
  <c r="DP58" i="110"/>
  <c r="DU58" i="110"/>
  <c r="DZ58" i="110"/>
  <c r="DS58" i="110"/>
  <c r="FW58" i="110"/>
  <c r="EZ58" i="110"/>
  <c r="FE58" i="110"/>
  <c r="ET58" i="110"/>
  <c r="FC58" i="110"/>
  <c r="EN58" i="110"/>
  <c r="EC58" i="110"/>
  <c r="DR58" i="110"/>
  <c r="EA58" i="110"/>
  <c r="ER58" i="110"/>
  <c r="EG58" i="110"/>
  <c r="EL58" i="110"/>
  <c r="EE58" i="110"/>
  <c r="EF58" i="110"/>
  <c r="EK58" i="110"/>
  <c r="EP58" i="110"/>
  <c r="EI58" i="110"/>
  <c r="FZ58" i="110"/>
  <c r="FP58" i="110"/>
  <c r="FU58" i="110"/>
  <c r="FJ58" i="110"/>
  <c r="FS58" i="110"/>
  <c r="FD58" i="110"/>
  <c r="ES58" i="110"/>
  <c r="EH58" i="110"/>
  <c r="EQ58" i="110"/>
  <c r="FH58" i="110"/>
  <c r="EW58" i="110"/>
  <c r="FB58" i="110"/>
  <c r="EU58" i="110"/>
  <c r="EV58" i="110"/>
  <c r="FA58" i="110"/>
  <c r="FF58" i="110"/>
  <c r="EY58" i="110"/>
  <c r="DT58" i="110"/>
  <c r="DY58" i="110"/>
  <c r="DN58" i="110"/>
  <c r="DW58" i="110"/>
  <c r="FT58" i="110"/>
  <c r="FI58" i="110"/>
  <c r="EX58" i="110"/>
  <c r="FG58" i="110"/>
  <c r="FX58" i="110"/>
  <c r="FM58" i="110"/>
  <c r="FR58" i="110"/>
  <c r="FK58" i="110"/>
  <c r="FL58" i="110"/>
  <c r="FQ58" i="110"/>
  <c r="FV58" i="110"/>
  <c r="FO58" i="110"/>
  <c r="EJ58" i="110"/>
  <c r="EO58" i="110"/>
  <c r="ED58" i="110"/>
  <c r="EM58" i="110"/>
  <c r="AI75" i="158"/>
  <c r="AI3" i="158"/>
  <c r="AG75" i="158"/>
  <c r="AG3" i="158"/>
  <c r="DY71" i="110"/>
  <c r="DN71" i="110"/>
  <c r="DW71" i="110"/>
  <c r="DP71" i="110"/>
  <c r="FZ71" i="110"/>
  <c r="FI71" i="110"/>
  <c r="EX71" i="110"/>
  <c r="FG71" i="110"/>
  <c r="FP71" i="110"/>
  <c r="EW71" i="110"/>
  <c r="FB71" i="110"/>
  <c r="EU71" i="110"/>
  <c r="FD71" i="110"/>
  <c r="FA71" i="110"/>
  <c r="FF71" i="110"/>
  <c r="EY71" i="110"/>
  <c r="FH71" i="110"/>
  <c r="EO71" i="110"/>
  <c r="ED71" i="110"/>
  <c r="EM71" i="110"/>
  <c r="EF71" i="110"/>
  <c r="D71" i="110"/>
  <c r="FY71" i="110"/>
  <c r="FN71" i="110"/>
  <c r="DT71" i="110"/>
  <c r="FX71" i="110"/>
  <c r="FM71" i="110"/>
  <c r="FR71" i="110"/>
  <c r="FK71" i="110"/>
  <c r="FT71" i="110"/>
  <c r="FQ71" i="110"/>
  <c r="FV71" i="110"/>
  <c r="FO71" i="110"/>
  <c r="FE71" i="110"/>
  <c r="ET71" i="110"/>
  <c r="FC71" i="110"/>
  <c r="EV71" i="110"/>
  <c r="EC71" i="110"/>
  <c r="DR71" i="110"/>
  <c r="EA71" i="110"/>
  <c r="EJ71" i="110"/>
  <c r="DQ71" i="110"/>
  <c r="DV71" i="110"/>
  <c r="DO71" i="110"/>
  <c r="DX71" i="110"/>
  <c r="DU71" i="110"/>
  <c r="DZ71" i="110"/>
  <c r="DS71" i="110"/>
  <c r="EB71" i="110"/>
  <c r="FW71" i="110"/>
  <c r="FU71" i="110"/>
  <c r="FJ71" i="110"/>
  <c r="FS71" i="110"/>
  <c r="FL71" i="110"/>
  <c r="ES71" i="110"/>
  <c r="EH71" i="110"/>
  <c r="EQ71" i="110"/>
  <c r="EZ71" i="110"/>
  <c r="EG71" i="110"/>
  <c r="EL71" i="110"/>
  <c r="EE71" i="110"/>
  <c r="EN71" i="110"/>
  <c r="EK71" i="110"/>
  <c r="EP71" i="110"/>
  <c r="EI71" i="110"/>
  <c r="ER71" i="110"/>
  <c r="AC206" i="110"/>
  <c r="AA206" i="110"/>
  <c r="FA53" i="110"/>
  <c r="FF53" i="110"/>
  <c r="EY53" i="110"/>
  <c r="EV53" i="110"/>
  <c r="EO53" i="110"/>
  <c r="ED53" i="110"/>
  <c r="DW53" i="110"/>
  <c r="DT53" i="110"/>
  <c r="FI53" i="110"/>
  <c r="EX53" i="110"/>
  <c r="FG53" i="110"/>
  <c r="FT53" i="110"/>
  <c r="EW53" i="110"/>
  <c r="FB53" i="110"/>
  <c r="EU53" i="110"/>
  <c r="FH53" i="110"/>
  <c r="FX53" i="110"/>
  <c r="FQ53" i="110"/>
  <c r="FV53" i="110"/>
  <c r="FO53" i="110"/>
  <c r="FL53" i="110"/>
  <c r="FE53" i="110"/>
  <c r="ET53" i="110"/>
  <c r="EM53" i="110"/>
  <c r="EJ53" i="110"/>
  <c r="D53" i="110"/>
  <c r="FY53" i="110"/>
  <c r="FN53" i="110"/>
  <c r="DX53" i="110"/>
  <c r="FM53" i="110"/>
  <c r="FR53" i="110"/>
  <c r="FK53" i="110"/>
  <c r="DU53" i="110"/>
  <c r="DZ53" i="110"/>
  <c r="DS53" i="110"/>
  <c r="DP53" i="110"/>
  <c r="FW53" i="110"/>
  <c r="FU53" i="110"/>
  <c r="FJ53" i="110"/>
  <c r="FC53" i="110"/>
  <c r="EZ53" i="110"/>
  <c r="EC53" i="110"/>
  <c r="DR53" i="110"/>
  <c r="EA53" i="110"/>
  <c r="EN53" i="110"/>
  <c r="DQ53" i="110"/>
  <c r="DV53" i="110"/>
  <c r="DO53" i="110"/>
  <c r="EB53" i="110"/>
  <c r="EK53" i="110"/>
  <c r="EP53" i="110"/>
  <c r="EI53" i="110"/>
  <c r="EF53" i="110"/>
  <c r="DY53" i="110"/>
  <c r="DN53" i="110"/>
  <c r="FZ53" i="110"/>
  <c r="FS53" i="110"/>
  <c r="FP53" i="110"/>
  <c r="ES53" i="110"/>
  <c r="EH53" i="110"/>
  <c r="EQ53" i="110"/>
  <c r="FD53" i="110"/>
  <c r="EG53" i="110"/>
  <c r="EL53" i="110"/>
  <c r="EE53" i="110"/>
  <c r="ER53" i="110"/>
  <c r="AD206" i="110"/>
  <c r="AI3" i="159"/>
  <c r="AI60" i="159"/>
  <c r="AJ75" i="158"/>
  <c r="AJ3" i="158"/>
  <c r="F14" i="361"/>
  <c r="A14" i="361" s="1"/>
  <c r="F12" i="361"/>
  <c r="A12" i="361" s="1"/>
  <c r="F13" i="361"/>
  <c r="A13" i="361" s="1"/>
  <c r="F11" i="361"/>
  <c r="A11" i="361" s="1"/>
  <c r="F12" i="359"/>
  <c r="A12" i="359" s="1"/>
  <c r="F11" i="359"/>
  <c r="A11" i="359" s="1"/>
  <c r="F14" i="359"/>
  <c r="A14" i="359" s="1"/>
  <c r="F19" i="359"/>
  <c r="A19" i="359" s="1"/>
  <c r="F13" i="359"/>
  <c r="A13" i="359" s="1"/>
  <c r="F18" i="359"/>
  <c r="A18" i="359" s="1"/>
  <c r="F15" i="359"/>
  <c r="A15" i="359" s="1"/>
  <c r="F16" i="359"/>
  <c r="A16" i="359" s="1"/>
  <c r="F17" i="359"/>
  <c r="A17" i="359" s="1"/>
  <c r="F173" i="110" l="1"/>
  <c r="F59" i="110"/>
  <c r="F53" i="110"/>
  <c r="F58" i="110"/>
  <c r="F75" i="110"/>
  <c r="F103" i="110"/>
  <c r="F63" i="110"/>
  <c r="F167" i="110"/>
  <c r="F82" i="110"/>
  <c r="F156" i="110"/>
  <c r="F91" i="110"/>
  <c r="F71" i="110"/>
  <c r="F76" i="110"/>
  <c r="F141" i="110"/>
  <c r="F89" i="110"/>
  <c r="F65" i="110"/>
  <c r="F166" i="110"/>
  <c r="F44" i="110"/>
  <c r="F49" i="110"/>
  <c r="F73" i="110"/>
  <c r="F139" i="110"/>
  <c r="F62" i="110"/>
  <c r="F171" i="110"/>
  <c r="F68" i="110"/>
  <c r="F10" i="159"/>
  <c r="F6" i="110"/>
  <c r="F34" i="110"/>
  <c r="F9" i="110"/>
  <c r="F10" i="110"/>
  <c r="F25" i="110"/>
  <c r="F39" i="110"/>
  <c r="F11" i="110"/>
  <c r="F28" i="110"/>
  <c r="F7" i="110"/>
  <c r="F15" i="110"/>
  <c r="F38" i="110"/>
  <c r="F8" i="110"/>
  <c r="F23" i="110"/>
  <c r="F17" i="158"/>
  <c r="H23" i="110"/>
  <c r="I23" i="110" s="1"/>
  <c r="E33" i="159"/>
  <c r="E23" i="110"/>
  <c r="E25" i="110"/>
  <c r="H25" i="110"/>
  <c r="I25" i="110" s="1"/>
  <c r="H8" i="110"/>
  <c r="I8" i="110" s="1"/>
  <c r="F20" i="159"/>
  <c r="GC60" i="159"/>
  <c r="E62" i="159" s="1"/>
  <c r="GC3" i="159"/>
  <c r="JM26" i="159"/>
  <c r="IP26" i="159"/>
  <c r="IE26" i="159"/>
  <c r="HT26" i="159"/>
  <c r="HI26" i="159"/>
  <c r="HB26" i="159"/>
  <c r="JC26" i="159"/>
  <c r="HQ26" i="159"/>
  <c r="IF26" i="159"/>
  <c r="C26" i="159"/>
  <c r="ID26" i="159"/>
  <c r="HS26" i="159"/>
  <c r="HH26" i="159"/>
  <c r="GW26" i="159"/>
  <c r="JI26" i="159"/>
  <c r="IM26" i="159"/>
  <c r="IG26" i="159"/>
  <c r="IL26" i="159"/>
  <c r="JG26" i="159"/>
  <c r="JA26" i="159"/>
  <c r="GT26" i="159"/>
  <c r="JF26" i="159"/>
  <c r="IU26" i="159"/>
  <c r="IJ26" i="159"/>
  <c r="HY26" i="159"/>
  <c r="IH26" i="159"/>
  <c r="GV26" i="159"/>
  <c r="GU26" i="159"/>
  <c r="JL26" i="159"/>
  <c r="D26" i="159"/>
  <c r="IT26" i="159"/>
  <c r="II26" i="159"/>
  <c r="HX26" i="159"/>
  <c r="HM26" i="159"/>
  <c r="HR26" i="159"/>
  <c r="HL26" i="159"/>
  <c r="IW26" i="159"/>
  <c r="JB26" i="159"/>
  <c r="HP26" i="159"/>
  <c r="HJ26" i="159"/>
  <c r="GY26" i="159"/>
  <c r="JK26" i="159"/>
  <c r="IZ26" i="159"/>
  <c r="IO26" i="159"/>
  <c r="GQ26" i="159"/>
  <c r="IB26" i="159"/>
  <c r="IQ26" i="159"/>
  <c r="HE26" i="159"/>
  <c r="GX26" i="159"/>
  <c r="JJ26" i="159"/>
  <c r="IY26" i="159"/>
  <c r="IN26" i="159"/>
  <c r="IC26" i="159"/>
  <c r="IX26" i="159"/>
  <c r="IR26" i="159"/>
  <c r="HF26" i="159"/>
  <c r="HK26" i="159"/>
  <c r="IV26" i="159"/>
  <c r="HZ26" i="159"/>
  <c r="HO26" i="159"/>
  <c r="HD26" i="159"/>
  <c r="GS26" i="159"/>
  <c r="JE26" i="159"/>
  <c r="HW26" i="159"/>
  <c r="JH26" i="159"/>
  <c r="GZ26" i="159"/>
  <c r="IK26" i="159"/>
  <c r="HN26" i="159"/>
  <c r="HC26" i="159"/>
  <c r="GR26" i="159"/>
  <c r="JD26" i="159"/>
  <c r="IS26" i="159"/>
  <c r="HG26" i="159"/>
  <c r="HA26" i="159"/>
  <c r="HV26" i="159"/>
  <c r="IA26" i="159"/>
  <c r="HU26" i="159"/>
  <c r="E28" i="110"/>
  <c r="H28" i="110"/>
  <c r="I28" i="110" s="1"/>
  <c r="E8" i="110"/>
  <c r="E10" i="110"/>
  <c r="F16" i="159"/>
  <c r="H10" i="110"/>
  <c r="I10" i="110" s="1"/>
  <c r="E17" i="158"/>
  <c r="E20" i="159"/>
  <c r="E10" i="159"/>
  <c r="E16" i="159"/>
  <c r="F22" i="159"/>
  <c r="E22" i="159"/>
  <c r="F5" i="159"/>
  <c r="E15" i="110"/>
  <c r="H15" i="110"/>
  <c r="I15" i="110" s="1"/>
  <c r="E6" i="110"/>
  <c r="E11" i="110"/>
  <c r="E5" i="159"/>
  <c r="H11" i="110"/>
  <c r="I11" i="110" s="1"/>
  <c r="H6" i="110"/>
  <c r="I6" i="110" s="1"/>
  <c r="H38" i="110"/>
  <c r="I38" i="110" s="1"/>
  <c r="E38" i="110"/>
  <c r="H173" i="110"/>
  <c r="I173" i="110" s="1"/>
  <c r="H7" i="110"/>
  <c r="I7" i="110" s="1"/>
  <c r="E7" i="110"/>
  <c r="E173" i="110"/>
  <c r="H139" i="110"/>
  <c r="I139" i="110" s="1"/>
  <c r="H156" i="110"/>
  <c r="I156" i="110" s="1"/>
  <c r="E139" i="110"/>
  <c r="E24" i="159"/>
  <c r="E76" i="110"/>
  <c r="H76" i="110"/>
  <c r="I76" i="110" s="1"/>
  <c r="F24" i="159"/>
  <c r="E91" i="110"/>
  <c r="H91" i="110"/>
  <c r="I91" i="110" s="1"/>
  <c r="H9" i="110"/>
  <c r="I9" i="110" s="1"/>
  <c r="E9" i="110"/>
  <c r="E156" i="110"/>
  <c r="H39" i="110"/>
  <c r="I39" i="110" s="1"/>
  <c r="E39" i="110"/>
  <c r="F15" i="159"/>
  <c r="E160" i="110"/>
  <c r="E62" i="110"/>
  <c r="E34" i="110"/>
  <c r="E65" i="110"/>
  <c r="E59" i="110"/>
  <c r="E53" i="110"/>
  <c r="E58" i="110"/>
  <c r="E75" i="110"/>
  <c r="E103" i="110"/>
  <c r="E49" i="110"/>
  <c r="E141" i="110"/>
  <c r="E166" i="110"/>
  <c r="E44" i="110"/>
  <c r="E68" i="110"/>
  <c r="E73" i="110"/>
  <c r="E71" i="110"/>
  <c r="E171" i="110"/>
  <c r="E89" i="110"/>
  <c r="E63" i="110"/>
  <c r="E167" i="110"/>
  <c r="E82" i="110"/>
  <c r="E26" i="158"/>
  <c r="IG27" i="159"/>
  <c r="HT27" i="159"/>
  <c r="GY27" i="159"/>
  <c r="IP27" i="159"/>
  <c r="GX27" i="159"/>
  <c r="IE27" i="159"/>
  <c r="JC27" i="159"/>
  <c r="HS27" i="159"/>
  <c r="GT27" i="159"/>
  <c r="IC27" i="159"/>
  <c r="IF27" i="159"/>
  <c r="IZ27" i="159"/>
  <c r="IN27" i="159"/>
  <c r="GV27" i="159"/>
  <c r="HP27" i="159"/>
  <c r="HO27" i="159"/>
  <c r="JK27" i="159"/>
  <c r="HZ27" i="159"/>
  <c r="JI27" i="159"/>
  <c r="JG27" i="159"/>
  <c r="HE27" i="159"/>
  <c r="HH27" i="159"/>
  <c r="HK27" i="159"/>
  <c r="JJ27" i="159"/>
  <c r="HA27" i="159"/>
  <c r="IJ27" i="159"/>
  <c r="IA27" i="159"/>
  <c r="JF27" i="159"/>
  <c r="HN27" i="159"/>
  <c r="IH27" i="159"/>
  <c r="IK27" i="159"/>
  <c r="HY27" i="159"/>
  <c r="JH27" i="159"/>
  <c r="HB27" i="159"/>
  <c r="HD27" i="159"/>
  <c r="GR27" i="159"/>
  <c r="IU27" i="159"/>
  <c r="IT27" i="159"/>
  <c r="IY27" i="159"/>
  <c r="HC27" i="159"/>
  <c r="HU27" i="159"/>
  <c r="HX27" i="159"/>
  <c r="HW27" i="159"/>
  <c r="HQ27" i="159"/>
  <c r="GZ27" i="159"/>
  <c r="HV27" i="159"/>
  <c r="HJ27" i="159"/>
  <c r="IS27" i="159"/>
  <c r="HG27" i="159"/>
  <c r="JA27" i="159"/>
  <c r="JD27" i="159"/>
  <c r="HL27" i="159"/>
  <c r="IX27" i="159"/>
  <c r="JL27" i="159"/>
  <c r="D27" i="159"/>
  <c r="GS27" i="159"/>
  <c r="IB27" i="159"/>
  <c r="GU27" i="159"/>
  <c r="IQ27" i="159"/>
  <c r="JB27" i="159"/>
  <c r="JE27" i="159"/>
  <c r="HM27" i="159"/>
  <c r="JM27" i="159"/>
  <c r="IV27" i="159"/>
  <c r="HF27" i="159"/>
  <c r="HI27" i="159"/>
  <c r="IR27" i="159"/>
  <c r="HR27" i="159"/>
  <c r="GQ27" i="159"/>
  <c r="IM27" i="159"/>
  <c r="II27" i="159"/>
  <c r="ID27" i="159"/>
  <c r="IW27" i="159"/>
  <c r="IL27" i="159"/>
  <c r="IO27" i="159"/>
  <c r="GW27" i="159"/>
  <c r="IN206" i="110"/>
  <c r="IN4" i="110"/>
  <c r="IM206" i="110"/>
  <c r="IL206" i="110"/>
  <c r="GC82" i="110"/>
  <c r="GC207" i="110" s="1"/>
  <c r="IL4" i="110"/>
  <c r="C27" i="159"/>
  <c r="C60" i="159" s="1"/>
  <c r="B10" i="142" s="1"/>
  <c r="F18" i="159"/>
  <c r="E18" i="159"/>
  <c r="H73" i="110"/>
  <c r="I73" i="110" s="1"/>
  <c r="H82" i="110"/>
  <c r="I82" i="110" s="1"/>
  <c r="AH4" i="110"/>
  <c r="F12" i="159"/>
  <c r="H167" i="110"/>
  <c r="I167" i="110" s="1"/>
  <c r="E12" i="159"/>
  <c r="E39" i="159"/>
  <c r="F6" i="159"/>
  <c r="H63" i="110"/>
  <c r="I63" i="110" s="1"/>
  <c r="E31" i="159"/>
  <c r="F31" i="159"/>
  <c r="E23" i="158"/>
  <c r="F16" i="158"/>
  <c r="C75" i="158"/>
  <c r="B11" i="142" s="1"/>
  <c r="EO5" i="110"/>
  <c r="EM5" i="110"/>
  <c r="FD5" i="110"/>
  <c r="FY5" i="110"/>
  <c r="DO5" i="110"/>
  <c r="FU20" i="110"/>
  <c r="ED20" i="110"/>
  <c r="ET20" i="110"/>
  <c r="DR20" i="110"/>
  <c r="EI20" i="110"/>
  <c r="EO20" i="110"/>
  <c r="FX20" i="110"/>
  <c r="FE20" i="110"/>
  <c r="DV20" i="110"/>
  <c r="FK20" i="110"/>
  <c r="FE132" i="110"/>
  <c r="ED132" i="110"/>
  <c r="FS132" i="110"/>
  <c r="EN20" i="110"/>
  <c r="FQ20" i="110"/>
  <c r="EH20" i="110"/>
  <c r="EA20" i="110"/>
  <c r="H65" i="110"/>
  <c r="I65" i="110" s="1"/>
  <c r="FM132" i="110"/>
  <c r="EJ132" i="110"/>
  <c r="FG132" i="110"/>
  <c r="FN132" i="110"/>
  <c r="F17" i="159"/>
  <c r="E6" i="159"/>
  <c r="H68" i="110"/>
  <c r="I68" i="110" s="1"/>
  <c r="E19" i="158"/>
  <c r="EX132" i="110"/>
  <c r="DV132" i="110"/>
  <c r="EC20" i="110"/>
  <c r="FS20" i="110"/>
  <c r="ES20" i="110"/>
  <c r="DW20" i="110"/>
  <c r="FP20" i="110"/>
  <c r="F14" i="158"/>
  <c r="E14" i="158"/>
  <c r="E53" i="159"/>
  <c r="FR132" i="110"/>
  <c r="EE132" i="110"/>
  <c r="EZ132" i="110"/>
  <c r="H49" i="110"/>
  <c r="I49" i="110" s="1"/>
  <c r="FZ20" i="110"/>
  <c r="FL20" i="110"/>
  <c r="EQ132" i="110"/>
  <c r="DZ132" i="110"/>
  <c r="EU20" i="110"/>
  <c r="DQ20" i="110"/>
  <c r="DZ20" i="110"/>
  <c r="FW20" i="110"/>
  <c r="DT132" i="110"/>
  <c r="F12" i="158"/>
  <c r="F19" i="159"/>
  <c r="H89" i="110"/>
  <c r="I89" i="110" s="1"/>
  <c r="F30" i="159"/>
  <c r="H75" i="110"/>
  <c r="I75" i="110" s="1"/>
  <c r="E30" i="159"/>
  <c r="E17" i="159"/>
  <c r="EA132" i="110"/>
  <c r="FF132" i="110"/>
  <c r="EO132" i="110"/>
  <c r="EW132" i="110"/>
  <c r="DP132" i="110"/>
  <c r="ES132" i="110"/>
  <c r="DW5" i="110"/>
  <c r="DT5" i="110"/>
  <c r="EQ5" i="110"/>
  <c r="DV5" i="110"/>
  <c r="DU5" i="110"/>
  <c r="FK5" i="110"/>
  <c r="EE5" i="110"/>
  <c r="FO5" i="110"/>
  <c r="FF5" i="110"/>
  <c r="FE5" i="110"/>
  <c r="FM5" i="110"/>
  <c r="FG5" i="110"/>
  <c r="FZ5" i="110"/>
  <c r="DS5" i="110"/>
  <c r="FH5" i="110"/>
  <c r="DZ5" i="110"/>
  <c r="EJ5" i="110"/>
  <c r="AL206" i="110"/>
  <c r="DN5" i="110"/>
  <c r="FA5" i="110"/>
  <c r="H34" i="110"/>
  <c r="I34" i="110" s="1"/>
  <c r="EW5" i="110"/>
  <c r="EH5" i="110"/>
  <c r="FV5" i="110"/>
  <c r="D5" i="110"/>
  <c r="EZ5" i="110"/>
  <c r="FQ5" i="110"/>
  <c r="ER5" i="110"/>
  <c r="DQ5" i="110"/>
  <c r="FJ5" i="110"/>
  <c r="EL5" i="110"/>
  <c r="EA5" i="110"/>
  <c r="FX5" i="110"/>
  <c r="EC5" i="110"/>
  <c r="DX5" i="110"/>
  <c r="FX132" i="110"/>
  <c r="EB5" i="110"/>
  <c r="EP132" i="110"/>
  <c r="EI132" i="110"/>
  <c r="FQ132" i="110"/>
  <c r="DU132" i="110"/>
  <c r="DS132" i="110"/>
  <c r="FV132" i="110"/>
  <c r="FO132" i="110"/>
  <c r="D132" i="110"/>
  <c r="EP5" i="110"/>
  <c r="EN5" i="110"/>
  <c r="FW5" i="110"/>
  <c r="DP5" i="110"/>
  <c r="FC5" i="110"/>
  <c r="FN5" i="110"/>
  <c r="ED5" i="110"/>
  <c r="EY5" i="110"/>
  <c r="FP5" i="110"/>
  <c r="FS5" i="110"/>
  <c r="FT5" i="110"/>
  <c r="DR5" i="110"/>
  <c r="FI5" i="110"/>
  <c r="EX5" i="110"/>
  <c r="EU5" i="110"/>
  <c r="EK5" i="110"/>
  <c r="ET132" i="110"/>
  <c r="EF132" i="110"/>
  <c r="FC132" i="110"/>
  <c r="FD132" i="110"/>
  <c r="DW132" i="110"/>
  <c r="DY132" i="110"/>
  <c r="EV132" i="110"/>
  <c r="FH132" i="110"/>
  <c r="FJ132" i="110"/>
  <c r="DN132" i="110"/>
  <c r="FT132" i="110"/>
  <c r="EE20" i="110"/>
  <c r="DS20" i="110"/>
  <c r="FR20" i="110"/>
  <c r="FV20" i="110"/>
  <c r="EZ20" i="110"/>
  <c r="FD20" i="110"/>
  <c r="EB20" i="110"/>
  <c r="DP20" i="110"/>
  <c r="DO132" i="110"/>
  <c r="EU132" i="110"/>
  <c r="ES5" i="110"/>
  <c r="AK206" i="110"/>
  <c r="EC132" i="110"/>
  <c r="EB132" i="110"/>
  <c r="DY20" i="110"/>
  <c r="FT20" i="110"/>
  <c r="EX20" i="110"/>
  <c r="ER20" i="110"/>
  <c r="EL20" i="110"/>
  <c r="EF20" i="110"/>
  <c r="EP20" i="110"/>
  <c r="DN20" i="110"/>
  <c r="D20" i="110"/>
  <c r="FN20" i="110"/>
  <c r="FH20" i="110"/>
  <c r="FB20" i="110"/>
  <c r="EV20" i="110"/>
  <c r="FF20" i="110"/>
  <c r="DO20" i="110"/>
  <c r="FI20" i="110"/>
  <c r="EY20" i="110"/>
  <c r="EG20" i="110"/>
  <c r="EM20" i="110"/>
  <c r="EK20" i="110"/>
  <c r="EQ20" i="110"/>
  <c r="DT20" i="110"/>
  <c r="DX20" i="110"/>
  <c r="FY20" i="110"/>
  <c r="FO20" i="110"/>
  <c r="EW20" i="110"/>
  <c r="FC20" i="110"/>
  <c r="FA20" i="110"/>
  <c r="FG20" i="110"/>
  <c r="FK132" i="110"/>
  <c r="FY132" i="110"/>
  <c r="BC75" i="158"/>
  <c r="BC3" i="158"/>
  <c r="EL132" i="110"/>
  <c r="EG132" i="110"/>
  <c r="FA132" i="110"/>
  <c r="EJ20" i="110"/>
  <c r="FU132" i="110"/>
  <c r="E50" i="158"/>
  <c r="H103" i="110"/>
  <c r="I103" i="110" s="1"/>
  <c r="EM132" i="110"/>
  <c r="FR5" i="110"/>
  <c r="EI5" i="110"/>
  <c r="AZ75" i="158"/>
  <c r="E75" i="158" s="1"/>
  <c r="F4" i="159"/>
  <c r="EY132" i="110"/>
  <c r="FZ132" i="110"/>
  <c r="DX132" i="110"/>
  <c r="AJ206" i="110"/>
  <c r="F14" i="159"/>
  <c r="F7" i="159"/>
  <c r="F9" i="159"/>
  <c r="E9" i="159"/>
  <c r="E4" i="159"/>
  <c r="F11" i="159"/>
  <c r="E7" i="159"/>
  <c r="F8" i="159"/>
  <c r="E8" i="159"/>
  <c r="H171" i="110"/>
  <c r="I171" i="110" s="1"/>
  <c r="H44" i="110"/>
  <c r="I44" i="110" s="1"/>
  <c r="E11" i="159"/>
  <c r="H166" i="110"/>
  <c r="I166" i="110" s="1"/>
  <c r="E19" i="159"/>
  <c r="E14" i="159"/>
  <c r="E16" i="158"/>
  <c r="F13" i="159"/>
  <c r="ES50" i="110"/>
  <c r="DR50" i="110"/>
  <c r="EO50" i="110"/>
  <c r="FQ50" i="110"/>
  <c r="FY50" i="110"/>
  <c r="EN50" i="110"/>
  <c r="EJ50" i="110"/>
  <c r="FL50" i="110"/>
  <c r="EG50" i="110"/>
  <c r="EA50" i="110"/>
  <c r="EM50" i="110"/>
  <c r="FO50" i="110"/>
  <c r="EB50" i="110"/>
  <c r="E13" i="159"/>
  <c r="ED50" i="110"/>
  <c r="EP50" i="110"/>
  <c r="FR50" i="110"/>
  <c r="DO50" i="110"/>
  <c r="E60" i="159"/>
  <c r="B3" i="142" s="1"/>
  <c r="EC50" i="110"/>
  <c r="DX50" i="110"/>
  <c r="FZ50" i="110"/>
  <c r="DN50" i="110"/>
  <c r="DY50" i="110"/>
  <c r="DT50" i="110"/>
  <c r="DW50" i="110"/>
  <c r="DZ50" i="110"/>
  <c r="FA50" i="110"/>
  <c r="EV50" i="110"/>
  <c r="EY50" i="110"/>
  <c r="FB50" i="110"/>
  <c r="D50" i="110"/>
  <c r="DQ50" i="110"/>
  <c r="FK50" i="110"/>
  <c r="AH206" i="110"/>
  <c r="FT50" i="110"/>
  <c r="FG50" i="110"/>
  <c r="FJ50" i="110"/>
  <c r="FU50" i="110"/>
  <c r="FP50" i="110"/>
  <c r="FS50" i="110"/>
  <c r="FV50" i="110"/>
  <c r="FW50" i="110"/>
  <c r="EK50" i="110"/>
  <c r="EF50" i="110"/>
  <c r="EI50" i="110"/>
  <c r="EL50" i="110"/>
  <c r="FM50" i="110"/>
  <c r="FH50" i="110"/>
  <c r="EU50" i="110"/>
  <c r="EX50" i="110"/>
  <c r="DO149" i="110"/>
  <c r="DX149" i="110"/>
  <c r="DY149" i="110"/>
  <c r="DZ149" i="110"/>
  <c r="DS149" i="110"/>
  <c r="EB149" i="110"/>
  <c r="D149" i="110"/>
  <c r="FY149" i="110"/>
  <c r="FJ149" i="110"/>
  <c r="FC149" i="110"/>
  <c r="EV149" i="110"/>
  <c r="EW149" i="110"/>
  <c r="EX149" i="110"/>
  <c r="FG149" i="110"/>
  <c r="EZ149" i="110"/>
  <c r="FA149" i="110"/>
  <c r="FB149" i="110"/>
  <c r="EE149" i="110"/>
  <c r="EN149" i="110"/>
  <c r="EO149" i="110"/>
  <c r="EP149" i="110"/>
  <c r="EI149" i="110"/>
  <c r="ER149" i="110"/>
  <c r="EC149" i="110"/>
  <c r="DN149" i="110"/>
  <c r="FZ149" i="110"/>
  <c r="FS149" i="110"/>
  <c r="FL149" i="110"/>
  <c r="FM149" i="110"/>
  <c r="FN149" i="110"/>
  <c r="FW149" i="110"/>
  <c r="FP149" i="110"/>
  <c r="FQ149" i="110"/>
  <c r="FR149" i="110"/>
  <c r="FK149" i="110"/>
  <c r="FU149" i="110"/>
  <c r="FO149" i="110"/>
  <c r="FI149" i="110"/>
  <c r="EM149" i="110"/>
  <c r="EG149" i="110"/>
  <c r="EQ149" i="110"/>
  <c r="EK149" i="110"/>
  <c r="EU149" i="110"/>
  <c r="FD149" i="110"/>
  <c r="FE149" i="110"/>
  <c r="FF149" i="110"/>
  <c r="EY149" i="110"/>
  <c r="FH149" i="110"/>
  <c r="ES149" i="110"/>
  <c r="ED149" i="110"/>
  <c r="DW149" i="110"/>
  <c r="DP149" i="110"/>
  <c r="DQ149" i="110"/>
  <c r="DR149" i="110"/>
  <c r="EA149" i="110"/>
  <c r="DT149" i="110"/>
  <c r="DU149" i="110"/>
  <c r="DV149" i="110"/>
  <c r="FT149" i="110"/>
  <c r="FV149" i="110"/>
  <c r="FX149" i="110"/>
  <c r="ET149" i="110"/>
  <c r="EF149" i="110"/>
  <c r="EH149" i="110"/>
  <c r="EJ149" i="110"/>
  <c r="EL149" i="110"/>
  <c r="FI50" i="110"/>
  <c r="FD50" i="110"/>
  <c r="EQ50" i="110"/>
  <c r="ET50" i="110"/>
  <c r="FE50" i="110"/>
  <c r="EZ50" i="110"/>
  <c r="FC50" i="110"/>
  <c r="FF50" i="110"/>
  <c r="FX50" i="110"/>
  <c r="DU50" i="110"/>
  <c r="DP50" i="110"/>
  <c r="DS50" i="110"/>
  <c r="DV50" i="110"/>
  <c r="EW50" i="110"/>
  <c r="ER50" i="110"/>
  <c r="EE50" i="110"/>
  <c r="EH50" i="110"/>
  <c r="E12" i="158"/>
  <c r="H141" i="110"/>
  <c r="I141" i="110" s="1"/>
  <c r="E15" i="159"/>
  <c r="H59" i="110"/>
  <c r="H58" i="110"/>
  <c r="I58" i="110" s="1"/>
  <c r="H62" i="110"/>
  <c r="I62" i="110" s="1"/>
  <c r="H71" i="110"/>
  <c r="I71" i="110" s="1"/>
  <c r="H53" i="110"/>
  <c r="I53" i="110" s="1"/>
  <c r="E77" i="158" l="1"/>
  <c r="C77" i="158" s="1"/>
  <c r="C11" i="142" s="1"/>
  <c r="C62" i="159"/>
  <c r="C10" i="142" s="1"/>
  <c r="C3" i="142"/>
  <c r="F132" i="110"/>
  <c r="F50" i="110"/>
  <c r="F149" i="110"/>
  <c r="J208" i="110"/>
  <c r="C6" i="142" s="1"/>
  <c r="GC208" i="110"/>
  <c r="F5" i="110"/>
  <c r="F20" i="110"/>
  <c r="F26" i="159"/>
  <c r="E26" i="159"/>
  <c r="E149" i="110"/>
  <c r="E50" i="110"/>
  <c r="E132" i="110"/>
  <c r="E5" i="110"/>
  <c r="E20" i="110"/>
  <c r="A58" i="159"/>
  <c r="F27" i="159"/>
  <c r="E27" i="159"/>
  <c r="B4" i="142"/>
  <c r="H5" i="110"/>
  <c r="I5" i="110" s="1"/>
  <c r="H20" i="110"/>
  <c r="I20" i="110" s="1"/>
  <c r="H132" i="110"/>
  <c r="I132" i="110" s="1"/>
  <c r="D207" i="110"/>
  <c r="B6" i="142" s="1"/>
  <c r="D3" i="142" s="1"/>
  <c r="H149" i="110"/>
  <c r="I149" i="110" s="1"/>
  <c r="H50" i="110"/>
  <c r="I50" i="110" s="1"/>
  <c r="C4" i="142" l="1"/>
  <c r="J211" i="110"/>
  <c r="C13" i="142" s="1"/>
  <c r="B176" i="110"/>
  <c r="B177" i="110"/>
  <c r="B179" i="110"/>
  <c r="B180" i="110"/>
  <c r="B175" i="110"/>
  <c r="B178" i="110"/>
  <c r="B12" i="110"/>
  <c r="B183" i="110"/>
  <c r="B131" i="110"/>
  <c r="B56" i="110"/>
  <c r="B33" i="110"/>
  <c r="B22" i="110"/>
  <c r="B186" i="110"/>
  <c r="B17" i="110"/>
  <c r="B188" i="110"/>
  <c r="B184" i="110"/>
  <c r="B182" i="110"/>
  <c r="B190" i="110"/>
  <c r="B196" i="110"/>
  <c r="B189" i="110"/>
  <c r="B191" i="110"/>
  <c r="B181" i="110"/>
  <c r="B187" i="110"/>
  <c r="B195" i="110"/>
  <c r="B193" i="110"/>
  <c r="B18" i="110"/>
  <c r="B185" i="110"/>
  <c r="B194" i="110"/>
  <c r="B192" i="110"/>
  <c r="B174" i="110"/>
  <c r="B90" i="110"/>
  <c r="B36" i="110"/>
  <c r="B39" i="110"/>
  <c r="B76" i="110"/>
  <c r="B205" i="110"/>
  <c r="B203" i="110"/>
  <c r="B204" i="110"/>
  <c r="B91" i="110"/>
  <c r="B130" i="110"/>
  <c r="B144" i="110"/>
  <c r="B165" i="110"/>
  <c r="B154" i="110"/>
  <c r="B51" i="110"/>
  <c r="B111" i="110"/>
  <c r="B112" i="110"/>
  <c r="B145" i="110"/>
  <c r="B129" i="110"/>
  <c r="B126" i="110"/>
  <c r="B73" i="110"/>
  <c r="B43" i="110"/>
  <c r="B108" i="110"/>
  <c r="B198" i="110"/>
  <c r="B133" i="110"/>
  <c r="B69" i="110"/>
  <c r="B45" i="110"/>
  <c r="B26" i="110"/>
  <c r="B23" i="110"/>
  <c r="B93" i="110"/>
  <c r="B139" i="110"/>
  <c r="B60" i="110"/>
  <c r="B163" i="110"/>
  <c r="B9" i="110"/>
  <c r="B135" i="110"/>
  <c r="B57" i="110"/>
  <c r="B24" i="110"/>
  <c r="B50" i="110"/>
  <c r="B161" i="110"/>
  <c r="B114" i="110"/>
  <c r="B99" i="110"/>
  <c r="B153" i="110"/>
  <c r="B113" i="110"/>
  <c r="B151" i="110"/>
  <c r="B67" i="110"/>
  <c r="B86" i="110"/>
  <c r="B85" i="110"/>
  <c r="B140" i="110"/>
  <c r="B159" i="110"/>
  <c r="B65" i="110"/>
  <c r="B106" i="110"/>
  <c r="B156" i="110"/>
  <c r="B157" i="110"/>
  <c r="B27" i="110"/>
  <c r="B44" i="110"/>
  <c r="B20" i="110"/>
  <c r="B41" i="110"/>
  <c r="B11" i="110"/>
  <c r="B121" i="110"/>
  <c r="B138" i="110"/>
  <c r="B59" i="110"/>
  <c r="B82" i="110"/>
  <c r="B6" i="110"/>
  <c r="B5" i="110"/>
  <c r="B68" i="110"/>
  <c r="B172" i="110"/>
  <c r="B125" i="110"/>
  <c r="B168" i="110"/>
  <c r="B128" i="110"/>
  <c r="B137" i="110"/>
  <c r="B92" i="110"/>
  <c r="B162" i="110"/>
  <c r="B117" i="110"/>
  <c r="B42" i="110"/>
  <c r="B88" i="110"/>
  <c r="B81" i="110"/>
  <c r="B119" i="110"/>
  <c r="B46" i="110"/>
  <c r="B14" i="110"/>
  <c r="B107" i="110"/>
  <c r="B155" i="110"/>
  <c r="B197" i="110"/>
  <c r="B148" i="110"/>
  <c r="B102" i="110"/>
  <c r="B202" i="110"/>
  <c r="B70" i="110"/>
  <c r="B25" i="110"/>
  <c r="B78" i="110"/>
  <c r="B40" i="110"/>
  <c r="B49" i="110"/>
  <c r="B79" i="110"/>
  <c r="B54" i="110"/>
  <c r="B32" i="110"/>
  <c r="B13" i="110"/>
  <c r="B16" i="110"/>
  <c r="B52" i="110"/>
  <c r="B96" i="110"/>
  <c r="B142" i="110"/>
  <c r="B89" i="110"/>
  <c r="B164" i="110"/>
  <c r="B30" i="110"/>
  <c r="B87" i="110"/>
  <c r="B21" i="110"/>
  <c r="B8" i="110"/>
  <c r="B171" i="110"/>
  <c r="B80" i="110"/>
  <c r="B134" i="110"/>
  <c r="B127" i="110"/>
  <c r="B38" i="110"/>
  <c r="B31" i="110"/>
  <c r="B75" i="110"/>
  <c r="B160" i="110"/>
  <c r="B55" i="110"/>
  <c r="B77" i="110"/>
  <c r="B167" i="110"/>
  <c r="B149" i="110"/>
  <c r="B105" i="110"/>
  <c r="B97" i="110"/>
  <c r="B19" i="110"/>
  <c r="B169" i="110"/>
  <c r="B35" i="110"/>
  <c r="B116" i="110"/>
  <c r="B29" i="110"/>
  <c r="B170" i="110"/>
  <c r="B100" i="110"/>
  <c r="B104" i="110"/>
  <c r="B152" i="110"/>
  <c r="B84" i="110"/>
  <c r="B83" i="110"/>
  <c r="B201" i="110"/>
  <c r="B34" i="110"/>
  <c r="B147" i="110"/>
  <c r="B123" i="110"/>
  <c r="B94" i="110"/>
  <c r="B200" i="110"/>
  <c r="B72" i="110"/>
  <c r="B118" i="110"/>
  <c r="B146" i="110"/>
  <c r="B48" i="110"/>
  <c r="B7" i="110"/>
  <c r="B95" i="110"/>
  <c r="B37" i="110"/>
  <c r="B110" i="110"/>
  <c r="B115" i="110"/>
  <c r="B166" i="110"/>
  <c r="B124" i="110"/>
  <c r="B103" i="110"/>
  <c r="A5" i="110"/>
  <c r="A6" i="110"/>
  <c r="B62" i="110"/>
  <c r="B98" i="110"/>
  <c r="B58" i="110"/>
  <c r="B173" i="110"/>
  <c r="B120" i="110"/>
  <c r="B10" i="110"/>
  <c r="B47" i="110"/>
  <c r="B61" i="110"/>
  <c r="B199" i="110"/>
  <c r="B158" i="110"/>
  <c r="B122" i="110"/>
  <c r="B64" i="110"/>
  <c r="B132" i="110"/>
  <c r="B143" i="110"/>
  <c r="B101" i="110"/>
  <c r="B53" i="110"/>
  <c r="B66" i="110"/>
  <c r="B74" i="110"/>
  <c r="B150" i="110"/>
  <c r="B15" i="110"/>
  <c r="B63" i="110"/>
  <c r="B141" i="110"/>
  <c r="B136" i="110"/>
  <c r="B109" i="110"/>
  <c r="B28" i="110"/>
  <c r="B71" i="110"/>
  <c r="D4" i="142"/>
  <c r="B5" i="142"/>
  <c r="D5" i="142" s="1"/>
  <c r="D210" i="110"/>
  <c r="B13" i="142" s="1"/>
  <c r="D11" i="142" l="1"/>
  <c r="D10" i="142"/>
  <c r="B12" i="142"/>
  <c r="D12" i="1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Wade</author>
  </authors>
  <commentList>
    <comment ref="O11" authorId="0" shapeId="0" xr:uid="{856F448B-F028-47DB-AD6B-D03017BA6657}">
      <text>
        <r>
          <rPr>
            <b/>
            <sz val="9"/>
            <color indexed="81"/>
            <rFont val="Tahoma"/>
            <charset val="1"/>
          </rPr>
          <t>Richard Wade:</t>
        </r>
        <r>
          <rPr>
            <sz val="9"/>
            <color indexed="81"/>
            <rFont val="Tahoma"/>
            <charset val="1"/>
          </rPr>
          <t xml:space="preserve">
Had conflict and Paul Medvec's girlfriend served</t>
        </r>
      </text>
    </comment>
    <comment ref="M14" authorId="0" shapeId="0" xr:uid="{55FDE03C-6B62-4E24-956F-0396940F9C10}">
      <text>
        <r>
          <rPr>
            <b/>
            <sz val="9"/>
            <color indexed="81"/>
            <rFont val="Tahoma"/>
            <charset val="1"/>
          </rPr>
          <t>Richard Wade:</t>
        </r>
        <r>
          <rPr>
            <sz val="9"/>
            <color indexed="81"/>
            <rFont val="Tahoma"/>
            <charset val="1"/>
          </rPr>
          <t xml:space="preserve">
Did not respond to Reminder email</t>
        </r>
      </text>
    </comment>
    <comment ref="N15" authorId="0" shapeId="0" xr:uid="{EFF3E5E3-A1E0-4A81-B240-C0FDB9EF3302}">
      <text>
        <r>
          <rPr>
            <b/>
            <sz val="9"/>
            <color indexed="81"/>
            <rFont val="Tahoma"/>
            <charset val="1"/>
          </rPr>
          <t>Richard Wade:</t>
        </r>
        <r>
          <rPr>
            <sz val="9"/>
            <color indexed="81"/>
            <rFont val="Tahoma"/>
            <charset val="1"/>
          </rPr>
          <t xml:space="preserve">
o longer a club member</t>
        </r>
      </text>
    </comment>
    <comment ref="M16" authorId="0" shapeId="0" xr:uid="{5D1D43F7-F2D6-43B9-8A41-EC6DFE68EBB3}">
      <text>
        <r>
          <rPr>
            <b/>
            <sz val="9"/>
            <color indexed="81"/>
            <rFont val="Tahoma"/>
            <charset val="1"/>
          </rPr>
          <t>Richard Wade:</t>
        </r>
        <r>
          <rPr>
            <sz val="9"/>
            <color indexed="81"/>
            <rFont val="Tahoma"/>
            <charset val="1"/>
          </rPr>
          <t xml:space="preserve">
Did Not Serve</t>
        </r>
      </text>
    </comment>
    <comment ref="J17" authorId="0" shapeId="0" xr:uid="{524DD04E-8134-43BC-95A2-301870141A2A}">
      <text>
        <r>
          <rPr>
            <b/>
            <sz val="9"/>
            <color indexed="81"/>
            <rFont val="Tahoma"/>
            <charset val="1"/>
          </rPr>
          <t>Richard Wade:</t>
        </r>
        <r>
          <rPr>
            <sz val="9"/>
            <color indexed="81"/>
            <rFont val="Tahoma"/>
            <charset val="1"/>
          </rPr>
          <t xml:space="preserve">
Loy took Andy Horton's duty</t>
        </r>
      </text>
    </comment>
    <comment ref="K18" authorId="0" shapeId="0" xr:uid="{C427D6C2-83EC-4FE6-9DA2-2F9272202B62}">
      <text>
        <r>
          <rPr>
            <b/>
            <sz val="9"/>
            <color indexed="81"/>
            <rFont val="Tahoma"/>
            <charset val="1"/>
          </rPr>
          <t>Richard Wade:</t>
        </r>
        <r>
          <rPr>
            <sz val="9"/>
            <color indexed="81"/>
            <rFont val="Tahoma"/>
            <charset val="1"/>
          </rPr>
          <t xml:space="preserve">
Bill swapped to serve for Paul Carruthers</t>
        </r>
      </text>
    </comment>
    <comment ref="M18" authorId="0" shapeId="0" xr:uid="{CBD0C3FE-2BB0-4E32-A58E-9A1847AB97F3}">
      <text>
        <r>
          <rPr>
            <b/>
            <sz val="9"/>
            <color indexed="81"/>
            <rFont val="Tahoma"/>
            <charset val="1"/>
          </rPr>
          <t>Richard Wade:</t>
        </r>
        <r>
          <rPr>
            <sz val="9"/>
            <color indexed="81"/>
            <rFont val="Tahoma"/>
            <charset val="1"/>
          </rPr>
          <t xml:space="preserve">
Did Not Serve</t>
        </r>
      </text>
    </comment>
    <comment ref="N18" authorId="0" shapeId="0" xr:uid="{28788A3F-0853-4816-A798-481F756CD21D}">
      <text>
        <r>
          <rPr>
            <b/>
            <sz val="9"/>
            <color indexed="81"/>
            <rFont val="Tahoma"/>
            <charset val="1"/>
          </rPr>
          <t>Richard Wade:</t>
        </r>
        <r>
          <rPr>
            <sz val="9"/>
            <color indexed="81"/>
            <rFont val="Tahoma"/>
            <charset val="1"/>
          </rPr>
          <t xml:space="preserve">
French swapped to serve for Fred Smith</t>
        </r>
      </text>
    </comment>
    <comment ref="M20" authorId="0" shapeId="0" xr:uid="{2B2B4DC9-742E-46F7-8C5D-C5AD52918099}">
      <text>
        <r>
          <rPr>
            <b/>
            <sz val="9"/>
            <color indexed="81"/>
            <rFont val="Tahoma"/>
            <charset val="1"/>
          </rPr>
          <t>Richard Wade:</t>
        </r>
        <r>
          <rPr>
            <sz val="9"/>
            <color indexed="81"/>
            <rFont val="Tahoma"/>
            <charset val="1"/>
          </rPr>
          <t xml:space="preserve">
Danny filled in for Matthew Waters</t>
        </r>
      </text>
    </comment>
    <comment ref="N25" authorId="0" shapeId="0" xr:uid="{0FF9D249-15E8-46DD-9634-AC66D7F1D7ED}">
      <text>
        <r>
          <rPr>
            <b/>
            <sz val="9"/>
            <color indexed="81"/>
            <rFont val="Tahoma"/>
            <charset val="1"/>
          </rPr>
          <t>Richard Wade:</t>
        </r>
        <r>
          <rPr>
            <sz val="9"/>
            <color indexed="81"/>
            <rFont val="Tahoma"/>
            <charset val="1"/>
          </rPr>
          <t xml:space="preserve">
Cowin had conflict and couldn't get a swap</t>
        </r>
      </text>
    </comment>
    <comment ref="O28" authorId="0" shapeId="0" xr:uid="{2355879E-6382-4DD8-99A4-FEB0367A4A4C}">
      <text>
        <r>
          <rPr>
            <b/>
            <sz val="9"/>
            <color indexed="81"/>
            <rFont val="Tahoma"/>
            <charset val="1"/>
          </rPr>
          <t>Richard Wade:</t>
        </r>
        <r>
          <rPr>
            <sz val="9"/>
            <color indexed="81"/>
            <rFont val="Tahoma"/>
            <charset val="1"/>
          </rPr>
          <t xml:space="preserve">
Vincent swapped to serve for Marion Walker</t>
        </r>
      </text>
    </comment>
    <comment ref="P30" authorId="0" shapeId="0" xr:uid="{767A4592-CA96-4E20-9494-A0E3118A7248}">
      <text>
        <r>
          <rPr>
            <b/>
            <sz val="9"/>
            <color indexed="81"/>
            <rFont val="Tahoma"/>
            <charset val="1"/>
          </rPr>
          <t>Richard Wade:</t>
        </r>
        <r>
          <rPr>
            <sz val="9"/>
            <color indexed="81"/>
            <rFont val="Tahoma"/>
            <charset val="1"/>
          </rPr>
          <t xml:space="preserve">
Dave has retired from RC duty due to health reasons</t>
        </r>
      </text>
    </comment>
    <comment ref="N33" authorId="0" shapeId="0" xr:uid="{DE986B0F-5E0E-427A-A3EE-532FF2B70D48}">
      <text>
        <r>
          <rPr>
            <b/>
            <sz val="9"/>
            <color indexed="81"/>
            <rFont val="Tahoma"/>
            <charset val="1"/>
          </rPr>
          <t>Richard Wade:</t>
        </r>
        <r>
          <rPr>
            <sz val="9"/>
            <color indexed="81"/>
            <rFont val="Tahoma"/>
            <charset val="1"/>
          </rPr>
          <t xml:space="preserve">
Worked Jr sail day, did not serve on duty</t>
        </r>
      </text>
    </comment>
    <comment ref="O33" authorId="0" shapeId="0" xr:uid="{30A68CC2-DD02-446B-B9BA-076FAB4C095E}">
      <text>
        <r>
          <rPr>
            <b/>
            <sz val="9"/>
            <color indexed="81"/>
            <rFont val="Tahoma"/>
            <charset val="1"/>
          </rPr>
          <t>Richard Wade:</t>
        </r>
        <r>
          <rPr>
            <sz val="9"/>
            <color indexed="81"/>
            <rFont val="Tahoma"/>
            <charset val="1"/>
          </rPr>
          <t xml:space="preserve">
Nix served for Conor Madden</t>
        </r>
      </text>
    </comment>
    <comment ref="J34" authorId="0" shapeId="0" xr:uid="{9193BEE9-37D5-48C3-92F3-B16063619C45}">
      <text>
        <r>
          <rPr>
            <b/>
            <sz val="9"/>
            <color indexed="81"/>
            <rFont val="Tahoma"/>
            <charset val="1"/>
          </rPr>
          <t>Richard Wade:</t>
        </r>
        <r>
          <rPr>
            <sz val="9"/>
            <color indexed="81"/>
            <rFont val="Tahoma"/>
            <charset val="1"/>
          </rPr>
          <t xml:space="preserve">
Loy took Andy Horton's duty</t>
        </r>
      </text>
    </comment>
    <comment ref="L34" authorId="0" shapeId="0" xr:uid="{9929DD9B-805D-4F0D-B7F2-3F2D4FB73B13}">
      <text>
        <r>
          <rPr>
            <b/>
            <sz val="9"/>
            <color indexed="81"/>
            <rFont val="Tahoma"/>
            <charset val="1"/>
          </rPr>
          <t>Richard Wade:</t>
        </r>
        <r>
          <rPr>
            <sz val="9"/>
            <color indexed="81"/>
            <rFont val="Tahoma"/>
            <charset val="1"/>
          </rPr>
          <t xml:space="preserve">
Morley swapped to serve for John Langlow</t>
        </r>
      </text>
    </comment>
    <comment ref="J41" authorId="0" shapeId="0" xr:uid="{BDB5DAD9-B135-4797-8F83-F2317E043008}">
      <text>
        <r>
          <rPr>
            <b/>
            <sz val="9"/>
            <color indexed="81"/>
            <rFont val="Tahoma"/>
            <charset val="1"/>
          </rPr>
          <t xml:space="preserve">Richard Wade:
</t>
        </r>
        <r>
          <rPr>
            <sz val="9"/>
            <color indexed="81"/>
            <rFont val="Tahoma"/>
            <charset val="1"/>
          </rPr>
          <t>Loy served as a 3 way swap for Jack Rogers</t>
        </r>
      </text>
    </comment>
    <comment ref="K41" authorId="0" shapeId="0" xr:uid="{F75D8FFC-2B9C-45E2-828C-517F810A31F9}">
      <text>
        <r>
          <rPr>
            <b/>
            <sz val="9"/>
            <color indexed="81"/>
            <rFont val="Tahoma"/>
            <charset val="1"/>
          </rPr>
          <t>Richard Wade:</t>
        </r>
        <r>
          <rPr>
            <sz val="9"/>
            <color indexed="81"/>
            <rFont val="Tahoma"/>
            <charset val="1"/>
          </rPr>
          <t xml:space="preserve">
Served another time after Jack swapped duty</t>
        </r>
      </text>
    </comment>
    <comment ref="O41" authorId="0" shapeId="0" xr:uid="{A09B50E0-12C7-43A5-BEF6-584924910A8E}">
      <text>
        <r>
          <rPr>
            <b/>
            <sz val="9"/>
            <color indexed="81"/>
            <rFont val="Tahoma"/>
            <charset val="1"/>
          </rPr>
          <t>Richard Wade:</t>
        </r>
        <r>
          <rPr>
            <sz val="9"/>
            <color indexed="81"/>
            <rFont val="Tahoma"/>
            <charset val="1"/>
          </rPr>
          <t xml:space="preserve">
Did not serve Duty</t>
        </r>
      </text>
    </comment>
    <comment ref="P41" authorId="0" shapeId="0" xr:uid="{D170DC26-56AB-48ED-9664-86D463FCF6CE}">
      <text>
        <r>
          <rPr>
            <b/>
            <sz val="9"/>
            <color indexed="81"/>
            <rFont val="Tahoma"/>
            <charset val="1"/>
          </rPr>
          <t>Richard Wade:</t>
        </r>
        <r>
          <rPr>
            <sz val="9"/>
            <color indexed="81"/>
            <rFont val="Tahoma"/>
            <charset val="1"/>
          </rPr>
          <t xml:space="preserve">
Did Not serve duty</t>
        </r>
      </text>
    </comment>
    <comment ref="J42" authorId="0" shapeId="0" xr:uid="{3DD025CC-84EA-419F-A789-A62630B85140}">
      <text>
        <r>
          <rPr>
            <b/>
            <sz val="9"/>
            <color indexed="81"/>
            <rFont val="Tahoma"/>
            <charset val="1"/>
          </rPr>
          <t>Richard Wade:</t>
        </r>
        <r>
          <rPr>
            <sz val="9"/>
            <color indexed="81"/>
            <rFont val="Tahoma"/>
            <charset val="1"/>
          </rPr>
          <t xml:space="preserve">
Loy covered for Alex Krumdieck</t>
        </r>
      </text>
    </comment>
    <comment ref="J49" authorId="0" shapeId="0" xr:uid="{77402061-658E-41E2-AE2D-FD5E700553F6}">
      <text>
        <r>
          <rPr>
            <b/>
            <sz val="9"/>
            <color indexed="81"/>
            <rFont val="Tahoma"/>
            <charset val="1"/>
          </rPr>
          <t>Richard Wade:</t>
        </r>
        <r>
          <rPr>
            <sz val="9"/>
            <color indexed="81"/>
            <rFont val="Tahoma"/>
            <charset val="1"/>
          </rPr>
          <t xml:space="preserve">
David Hardwick swapped duty with Richard Wade, Wade to handle Aug. 6</t>
        </r>
      </text>
    </comment>
    <comment ref="L49" authorId="0" shapeId="0" xr:uid="{C7AE803F-2300-4720-97D9-53A51CA33E3F}">
      <text>
        <r>
          <rPr>
            <b/>
            <sz val="9"/>
            <color indexed="81"/>
            <rFont val="Tahoma"/>
            <charset val="1"/>
          </rPr>
          <t>Richard Wade:</t>
        </r>
        <r>
          <rPr>
            <sz val="9"/>
            <color indexed="81"/>
            <rFont val="Tahoma"/>
            <charset val="1"/>
          </rPr>
          <t xml:space="preserve">
Did Not Serve</t>
        </r>
      </text>
    </comment>
    <comment ref="O49" authorId="0" shapeId="0" xr:uid="{0B762923-4C78-4EC6-9775-4385F5DFE72C}">
      <text>
        <r>
          <rPr>
            <b/>
            <sz val="9"/>
            <color indexed="81"/>
            <rFont val="Tahoma"/>
            <charset val="1"/>
          </rPr>
          <t>Richard Wade:</t>
        </r>
        <r>
          <rPr>
            <sz val="9"/>
            <color indexed="81"/>
            <rFont val="Tahoma"/>
            <charset val="1"/>
          </rPr>
          <t xml:space="preserve">
Did Not Serve</t>
        </r>
      </text>
    </comment>
    <comment ref="P49" authorId="0" shapeId="0" xr:uid="{20F3A175-CBF4-4EC1-A785-EEC12F9F8339}">
      <text>
        <r>
          <rPr>
            <b/>
            <sz val="9"/>
            <color indexed="81"/>
            <rFont val="Tahoma"/>
            <charset val="1"/>
          </rPr>
          <t>Richard Wade:</t>
        </r>
        <r>
          <rPr>
            <sz val="9"/>
            <color indexed="81"/>
            <rFont val="Tahoma"/>
            <charset val="1"/>
          </rPr>
          <t xml:space="preserve">
Did Not Serve</t>
        </r>
      </text>
    </comment>
    <comment ref="J51" authorId="0" shapeId="0" xr:uid="{9C57BDF5-BE24-453E-851D-A4F9E03116C7}">
      <text>
        <r>
          <rPr>
            <b/>
            <sz val="9"/>
            <color indexed="81"/>
            <rFont val="Tahoma"/>
            <charset val="1"/>
          </rPr>
          <t>Richard Wade:</t>
        </r>
        <r>
          <rPr>
            <sz val="9"/>
            <color indexed="81"/>
            <rFont val="Tahoma"/>
            <charset val="1"/>
          </rPr>
          <t xml:space="preserve">
David Hardwick served as a swap for deRussy</t>
        </r>
      </text>
    </comment>
    <comment ref="K51" authorId="0" shapeId="0" xr:uid="{921B5BB0-682D-4186-84B0-675869D29038}">
      <text>
        <r>
          <rPr>
            <b/>
            <sz val="9"/>
            <color indexed="81"/>
            <rFont val="Tahoma"/>
            <charset val="1"/>
          </rPr>
          <t>Richard Wade:</t>
        </r>
        <r>
          <rPr>
            <sz val="9"/>
            <color indexed="81"/>
            <rFont val="Tahoma"/>
            <charset val="1"/>
          </rPr>
          <t xml:space="preserve">
Alex served as a swap for Loy Vaughan</t>
        </r>
      </text>
    </comment>
    <comment ref="M51" authorId="0" shapeId="0" xr:uid="{92CF08E6-156C-4268-A47D-A253B9D71C63}">
      <text>
        <r>
          <rPr>
            <b/>
            <sz val="9"/>
            <color indexed="81"/>
            <rFont val="Tahoma"/>
            <charset val="1"/>
          </rPr>
          <t>Richard Wade:</t>
        </r>
        <r>
          <rPr>
            <sz val="9"/>
            <color indexed="81"/>
            <rFont val="Tahoma"/>
            <charset val="1"/>
          </rPr>
          <t xml:space="preserve">
Did Not serve</t>
        </r>
      </text>
    </comment>
    <comment ref="P51" authorId="0" shapeId="0" xr:uid="{500F2EF6-449B-430E-83EB-26CC67FE2B85}">
      <text>
        <r>
          <rPr>
            <b/>
            <sz val="9"/>
            <color indexed="81"/>
            <rFont val="Tahoma"/>
            <charset val="1"/>
          </rPr>
          <t>Richard Wade:</t>
        </r>
        <r>
          <rPr>
            <sz val="9"/>
            <color indexed="81"/>
            <rFont val="Tahoma"/>
            <charset val="1"/>
          </rPr>
          <t xml:space="preserve">
Fernando served as a swap for Alex Cape</t>
        </r>
      </text>
    </comment>
    <comment ref="N55" authorId="0" shapeId="0" xr:uid="{E5F89B3B-63CF-4F4B-8C35-B68579A1379C}">
      <text>
        <r>
          <rPr>
            <b/>
            <sz val="9"/>
            <color indexed="81"/>
            <rFont val="Tahoma"/>
            <charset val="1"/>
          </rPr>
          <t>Richard Wade:</t>
        </r>
        <r>
          <rPr>
            <sz val="9"/>
            <color indexed="81"/>
            <rFont val="Tahoma"/>
            <charset val="1"/>
          </rPr>
          <t xml:space="preserve">
Chris Kelly served as a swap for McIntyre</t>
        </r>
      </text>
    </comment>
    <comment ref="O55" authorId="0" shapeId="0" xr:uid="{4726776C-4DDE-42D2-8439-631BD9B484ED}">
      <text>
        <r>
          <rPr>
            <b/>
            <sz val="9"/>
            <color indexed="81"/>
            <rFont val="Tahoma"/>
            <charset val="1"/>
          </rPr>
          <t>Richard Wade:</t>
        </r>
        <r>
          <rPr>
            <sz val="9"/>
            <color indexed="81"/>
            <rFont val="Tahoma"/>
            <charset val="1"/>
          </rPr>
          <t xml:space="preserve">
John Langlow served as a swap for Reed hilton</t>
        </r>
      </text>
    </comment>
    <comment ref="P55" authorId="0" shapeId="0" xr:uid="{A7AC712A-965F-4974-9213-B198E42484B6}">
      <text>
        <r>
          <rPr>
            <b/>
            <sz val="9"/>
            <color indexed="81"/>
            <rFont val="Tahoma"/>
            <charset val="1"/>
          </rPr>
          <t>Richard Wade:</t>
        </r>
        <r>
          <rPr>
            <sz val="9"/>
            <color indexed="81"/>
            <rFont val="Tahoma"/>
            <charset val="1"/>
          </rPr>
          <t xml:space="preserve">
Did not serve, may have swapped with one of others</t>
        </r>
      </text>
    </comment>
    <comment ref="J57" authorId="0" shapeId="0" xr:uid="{E44DDDD8-065B-4252-B3E5-20AC6F880B1E}">
      <text>
        <r>
          <rPr>
            <b/>
            <sz val="9"/>
            <color indexed="81"/>
            <rFont val="Tahoma"/>
            <charset val="1"/>
          </rPr>
          <t>Richard Wade:</t>
        </r>
        <r>
          <rPr>
            <sz val="9"/>
            <color indexed="81"/>
            <rFont val="Tahoma"/>
            <charset val="1"/>
          </rPr>
          <t xml:space="preserve">
Chris Scott served as PRO for Tate who had to work</t>
        </r>
      </text>
    </comment>
    <comment ref="K57" authorId="0" shapeId="0" xr:uid="{6EF48E6C-6CDD-4299-99CC-C1F7F92B63D9}">
      <text>
        <r>
          <rPr>
            <b/>
            <sz val="9"/>
            <color indexed="81"/>
            <rFont val="Tahoma"/>
            <charset val="1"/>
          </rPr>
          <t>Richard Wade:</t>
        </r>
        <r>
          <rPr>
            <sz val="9"/>
            <color indexed="81"/>
            <rFont val="Tahoma"/>
            <charset val="1"/>
          </rPr>
          <t xml:space="preserve">
Mike stepped in to serve when RC was short handed</t>
        </r>
      </text>
    </comment>
    <comment ref="L57" authorId="0" shapeId="0" xr:uid="{CD3F4A85-FEF0-4B7F-9351-46F1D15DD8E7}">
      <text>
        <r>
          <rPr>
            <b/>
            <sz val="9"/>
            <color indexed="81"/>
            <rFont val="Tahoma"/>
            <charset val="1"/>
          </rPr>
          <t>Richard Wade:</t>
        </r>
        <r>
          <rPr>
            <sz val="9"/>
            <color indexed="81"/>
            <rFont val="Tahoma"/>
            <charset val="1"/>
          </rPr>
          <t xml:space="preserve">
</t>
        </r>
      </text>
    </comment>
    <comment ref="O57" authorId="0" shapeId="0" xr:uid="{C9993051-42AB-4FFB-9BCE-D169226CCEC5}">
      <text>
        <r>
          <rPr>
            <b/>
            <sz val="9"/>
            <color indexed="81"/>
            <rFont val="Tahoma"/>
            <charset val="1"/>
          </rPr>
          <t>Richard Wade:</t>
        </r>
        <r>
          <rPr>
            <sz val="9"/>
            <color indexed="81"/>
            <rFont val="Tahoma"/>
            <charset val="1"/>
          </rPr>
          <t xml:space="preserve">
No Show</t>
        </r>
      </text>
    </comment>
    <comment ref="P57" authorId="0" shapeId="0" xr:uid="{3B726ABD-725A-411F-956A-F18EDD334900}">
      <text>
        <r>
          <rPr>
            <b/>
            <sz val="9"/>
            <color indexed="81"/>
            <rFont val="Tahoma"/>
            <charset val="1"/>
          </rPr>
          <t>Richard Wade:</t>
        </r>
        <r>
          <rPr>
            <sz val="9"/>
            <color indexed="81"/>
            <rFont val="Tahoma"/>
            <charset val="1"/>
          </rPr>
          <t xml:space="preserve">
No Show</t>
        </r>
      </text>
    </comment>
    <comment ref="J59" authorId="0" shapeId="0" xr:uid="{4DA85648-3421-41BE-B1CF-B300744FB2EC}">
      <text>
        <r>
          <rPr>
            <b/>
            <sz val="9"/>
            <color indexed="81"/>
            <rFont val="Tahoma"/>
            <charset val="1"/>
          </rPr>
          <t>Richard Wade:</t>
        </r>
        <r>
          <rPr>
            <sz val="9"/>
            <color indexed="81"/>
            <rFont val="Tahoma"/>
            <charset val="1"/>
          </rPr>
          <t xml:space="preserve">
Wade took Alex Krumdieck's duty so he could race with Thistles</t>
        </r>
      </text>
    </comment>
    <comment ref="K59" authorId="0" shapeId="0" xr:uid="{3F6578A7-D9F6-4742-87EB-6E4306D81235}">
      <text>
        <r>
          <rPr>
            <b/>
            <sz val="9"/>
            <color indexed="81"/>
            <rFont val="Tahoma"/>
            <charset val="1"/>
          </rPr>
          <t>Richard Wade:</t>
        </r>
        <r>
          <rPr>
            <sz val="9"/>
            <color indexed="81"/>
            <rFont val="Tahoma"/>
            <charset val="1"/>
          </rPr>
          <t xml:space="preserve">
Pontius took Lori Helms duty</t>
        </r>
      </text>
    </comment>
    <comment ref="O59" authorId="0" shapeId="0" xr:uid="{8E8AF31E-E509-4CA3-BE03-52DA0DF89039}">
      <text>
        <r>
          <rPr>
            <b/>
            <sz val="9"/>
            <color indexed="81"/>
            <rFont val="Tahoma"/>
            <charset val="1"/>
          </rPr>
          <t>Richard Wade:</t>
        </r>
        <r>
          <rPr>
            <sz val="9"/>
            <color indexed="81"/>
            <rFont val="Tahoma"/>
            <charset val="1"/>
          </rPr>
          <t xml:space="preserve">
Jim Touse had surgery and could not serve.</t>
        </r>
      </text>
    </comment>
    <comment ref="P59" authorId="0" shapeId="0" xr:uid="{24486FE8-F92F-4FC3-8C94-87511851CF5C}">
      <text>
        <r>
          <rPr>
            <b/>
            <sz val="9"/>
            <color indexed="81"/>
            <rFont val="Tahoma"/>
            <charset val="1"/>
          </rPr>
          <t>Richard Wade:</t>
        </r>
        <r>
          <rPr>
            <sz val="9"/>
            <color indexed="81"/>
            <rFont val="Tahoma"/>
            <charset val="1"/>
          </rPr>
          <t xml:space="preserve">
Fred Smith took French Forbes duty</t>
        </r>
      </text>
    </comment>
    <comment ref="L60" authorId="0" shapeId="0" xr:uid="{2D8AF189-3746-416F-9A68-B0B0DEB61BDB}">
      <text>
        <r>
          <rPr>
            <b/>
            <sz val="9"/>
            <color indexed="81"/>
            <rFont val="Tahoma"/>
            <charset val="1"/>
          </rPr>
          <t>Richard Wade:</t>
        </r>
        <r>
          <rPr>
            <sz val="9"/>
            <color indexed="81"/>
            <rFont val="Tahoma"/>
            <charset val="1"/>
          </rPr>
          <t xml:space="preserve">
Wayne may have taken Chuck LaGrone's duty</t>
        </r>
      </text>
    </comment>
    <comment ref="O60" authorId="0" shapeId="0" xr:uid="{BFF16A05-37A1-473D-A5A2-C8EFF3EA587F}">
      <text>
        <r>
          <rPr>
            <b/>
            <sz val="9"/>
            <color indexed="81"/>
            <rFont val="Tahoma"/>
            <charset val="1"/>
          </rPr>
          <t>Richard Wade:</t>
        </r>
        <r>
          <rPr>
            <sz val="9"/>
            <color indexed="81"/>
            <rFont val="Tahoma"/>
            <charset val="1"/>
          </rPr>
          <t xml:space="preserve">
No Show</t>
        </r>
      </text>
    </comment>
    <comment ref="J64" authorId="0" shapeId="0" xr:uid="{C214D82F-54CD-44C8-BC39-211985722071}">
      <text>
        <r>
          <rPr>
            <b/>
            <sz val="9"/>
            <color indexed="81"/>
            <rFont val="Tahoma"/>
            <charset val="1"/>
          </rPr>
          <t>Richard Wade:</t>
        </r>
        <r>
          <rPr>
            <sz val="9"/>
            <color indexed="81"/>
            <rFont val="Tahoma"/>
            <charset val="1"/>
          </rPr>
          <t xml:space="preserve">
Wade took Sally Morriss' duty while she went to FS NAC</t>
        </r>
      </text>
    </comment>
    <comment ref="K64" authorId="0" shapeId="0" xr:uid="{95B34C9C-7C87-4DD2-AAE9-8BB113D2D5EA}">
      <text>
        <r>
          <rPr>
            <b/>
            <sz val="9"/>
            <color indexed="81"/>
            <rFont val="Tahoma"/>
            <charset val="1"/>
          </rPr>
          <t>Richard Wade:</t>
        </r>
        <r>
          <rPr>
            <sz val="9"/>
            <color indexed="81"/>
            <rFont val="Tahoma"/>
            <charset val="1"/>
          </rPr>
          <t xml:space="preserve">
Andrew's girlfriend came in Doug Fox's place</t>
        </r>
      </text>
    </comment>
    <comment ref="M64" authorId="0" shapeId="0" xr:uid="{D70E3362-D2DB-4A1C-8F19-C982354D5722}">
      <text>
        <r>
          <rPr>
            <b/>
            <sz val="9"/>
            <color indexed="81"/>
            <rFont val="Tahoma"/>
            <charset val="1"/>
          </rPr>
          <t>Richard Wade:</t>
        </r>
        <r>
          <rPr>
            <sz val="9"/>
            <color indexed="81"/>
            <rFont val="Tahoma"/>
            <charset val="1"/>
          </rPr>
          <t xml:space="preserve">
No Show</t>
        </r>
      </text>
    </comment>
    <comment ref="P64" authorId="0" shapeId="0" xr:uid="{5155C18C-7ADB-4079-B287-27B6530F61DA}">
      <text>
        <r>
          <rPr>
            <b/>
            <sz val="9"/>
            <color indexed="81"/>
            <rFont val="Tahoma"/>
            <charset val="1"/>
          </rPr>
          <t>Richard Wade:</t>
        </r>
        <r>
          <rPr>
            <sz val="9"/>
            <color indexed="81"/>
            <rFont val="Tahoma"/>
            <charset val="1"/>
          </rPr>
          <t xml:space="preserve">
No Show</t>
        </r>
      </text>
    </comment>
    <comment ref="N66" authorId="0" shapeId="0" xr:uid="{67F66B55-28A7-457C-90E6-15B51AAFA8A3}">
      <text>
        <r>
          <rPr>
            <b/>
            <sz val="9"/>
            <color indexed="81"/>
            <rFont val="Tahoma"/>
            <charset val="1"/>
          </rPr>
          <t>Richard Wade:</t>
        </r>
        <r>
          <rPr>
            <sz val="9"/>
            <color indexed="81"/>
            <rFont val="Tahoma"/>
            <charset val="1"/>
          </rPr>
          <t xml:space="preserve">
John Langlow took Charlie Cowin's duty</t>
        </r>
      </text>
    </comment>
    <comment ref="O67" authorId="0" shapeId="0" xr:uid="{56B0BED5-FBA8-45CC-815F-792E60F2D936}">
      <text>
        <r>
          <rPr>
            <b/>
            <sz val="9"/>
            <color indexed="81"/>
            <rFont val="Tahoma"/>
            <charset val="1"/>
          </rPr>
          <t>Richard Wade:</t>
        </r>
        <r>
          <rPr>
            <sz val="9"/>
            <color indexed="81"/>
            <rFont val="Tahoma"/>
            <charset val="1"/>
          </rPr>
          <t xml:space="preserve">
Out of the country, tried to get replacement</t>
        </r>
      </text>
    </comment>
    <comment ref="J68" authorId="0" shapeId="0" xr:uid="{B705AE8F-D8A1-4123-A406-026F1715CD9B}">
      <text>
        <r>
          <rPr>
            <b/>
            <sz val="9"/>
            <color indexed="81"/>
            <rFont val="Tahoma"/>
            <charset val="1"/>
          </rPr>
          <t>Richard Wade:</t>
        </r>
        <r>
          <rPr>
            <sz val="9"/>
            <color indexed="81"/>
            <rFont val="Tahoma"/>
            <charset val="1"/>
          </rPr>
          <t xml:space="preserve">
Loy served in place of Andy Horton</t>
        </r>
      </text>
    </comment>
    <comment ref="L68" authorId="0" shapeId="0" xr:uid="{7A061FA4-43E4-4A8C-AAB9-B23D1F8CDB51}">
      <text>
        <r>
          <rPr>
            <b/>
            <sz val="9"/>
            <color indexed="81"/>
            <rFont val="Tahoma"/>
            <charset val="1"/>
          </rPr>
          <t>Richard Wade:</t>
        </r>
        <r>
          <rPr>
            <sz val="9"/>
            <color indexed="81"/>
            <rFont val="Tahoma"/>
            <charset val="1"/>
          </rPr>
          <t xml:space="preserve">
Charlie swapped to serve for John Langlow</t>
        </r>
      </text>
    </comment>
    <comment ref="J69" authorId="0" shapeId="0" xr:uid="{936A0D40-3DC1-46C6-99EB-158AAE8BE22E}">
      <text>
        <r>
          <rPr>
            <b/>
            <sz val="9"/>
            <color indexed="81"/>
            <rFont val="Tahoma"/>
            <charset val="1"/>
          </rPr>
          <t>Richard Wade:</t>
        </r>
        <r>
          <rPr>
            <sz val="9"/>
            <color indexed="81"/>
            <rFont val="Tahoma"/>
            <charset val="1"/>
          </rPr>
          <t xml:space="preserve">
Richard Wade swapped duty with David hardwick who served 5/28, then Wade had conflict and Sally served as swap for 7/10/22
</t>
        </r>
      </text>
    </comment>
    <comment ref="M69" authorId="0" shapeId="0" xr:uid="{A5635B06-9734-40DF-B6BD-1C6EF7C95479}">
      <text>
        <r>
          <rPr>
            <b/>
            <sz val="9"/>
            <color indexed="81"/>
            <rFont val="Tahoma"/>
            <charset val="1"/>
          </rPr>
          <t>Richard Wade:</t>
        </r>
        <r>
          <rPr>
            <sz val="9"/>
            <color indexed="81"/>
            <rFont val="Tahoma"/>
            <charset val="1"/>
          </rPr>
          <t xml:space="preserve">
No Longer a Member</t>
        </r>
      </text>
    </comment>
    <comment ref="N69" authorId="0" shapeId="0" xr:uid="{79287981-59F1-4ABD-A897-340BD52678F5}">
      <text>
        <r>
          <rPr>
            <b/>
            <sz val="9"/>
            <color indexed="81"/>
            <rFont val="Tahoma"/>
            <charset val="1"/>
          </rPr>
          <t>Richard Wade:</t>
        </r>
        <r>
          <rPr>
            <sz val="9"/>
            <color indexed="81"/>
            <rFont val="Tahoma"/>
            <charset val="1"/>
          </rPr>
          <t xml:space="preserve">
Troy Served, must have swapped with Amy Sides</t>
        </r>
      </text>
    </comment>
    <comment ref="O69" authorId="0" shapeId="0" xr:uid="{126514D7-7043-4BA8-8CFF-2A6460C72F9C}">
      <text>
        <r>
          <rPr>
            <b/>
            <sz val="9"/>
            <color indexed="81"/>
            <rFont val="Tahoma"/>
            <charset val="1"/>
          </rPr>
          <t>Richard Wade:</t>
        </r>
        <r>
          <rPr>
            <sz val="9"/>
            <color indexed="81"/>
            <rFont val="Tahoma"/>
            <charset val="1"/>
          </rPr>
          <t xml:space="preserve">
Rosemary swapped with Keri Lane</t>
        </r>
      </text>
    </comment>
    <comment ref="P69" authorId="0" shapeId="0" xr:uid="{CDD9D775-594C-45DE-A2DD-768BC925EDFC}">
      <text>
        <r>
          <rPr>
            <b/>
            <sz val="9"/>
            <color indexed="81"/>
            <rFont val="Tahoma"/>
            <charset val="1"/>
          </rPr>
          <t>Richard Wade:</t>
        </r>
        <r>
          <rPr>
            <sz val="9"/>
            <color indexed="81"/>
            <rFont val="Tahoma"/>
            <charset val="1"/>
          </rPr>
          <t xml:space="preserve">
Declined to serve, No longer a member</t>
        </r>
      </text>
    </comment>
    <comment ref="N70" authorId="0" shapeId="0" xr:uid="{DFA50517-C235-4821-AB3F-699657903A3C}">
      <text>
        <r>
          <rPr>
            <b/>
            <sz val="9"/>
            <color indexed="81"/>
            <rFont val="Tahoma"/>
            <charset val="1"/>
          </rPr>
          <t>Richard Wade:</t>
        </r>
        <r>
          <rPr>
            <sz val="9"/>
            <color indexed="81"/>
            <rFont val="Tahoma"/>
            <charset val="1"/>
          </rPr>
          <t xml:space="preserve">
Leon Hamrick was On call for Medical, but Beau Le Jeau's son Grahan served for him.</t>
        </r>
      </text>
    </comment>
    <comment ref="K71" authorId="0" shapeId="0" xr:uid="{B696B946-9C62-419A-A6F5-F8A264835852}">
      <text>
        <r>
          <rPr>
            <b/>
            <sz val="9"/>
            <color indexed="81"/>
            <rFont val="Tahoma"/>
            <charset val="1"/>
          </rPr>
          <t>Richard Wade:</t>
        </r>
        <r>
          <rPr>
            <sz val="9"/>
            <color indexed="81"/>
            <rFont val="Tahoma"/>
            <charset val="1"/>
          </rPr>
          <t xml:space="preserve">
Hand surgery, No Show</t>
        </r>
      </text>
    </comment>
    <comment ref="M71" authorId="0" shapeId="0" xr:uid="{E772A341-D49E-40F4-90C3-C3535452B6C1}">
      <text>
        <r>
          <rPr>
            <b/>
            <sz val="9"/>
            <color indexed="81"/>
            <rFont val="Tahoma"/>
            <charset val="1"/>
          </rPr>
          <t>Richard Wade:</t>
        </r>
        <r>
          <rPr>
            <sz val="9"/>
            <color indexed="81"/>
            <rFont val="Tahoma"/>
            <charset val="1"/>
          </rPr>
          <t xml:space="preserve">
No Show</t>
        </r>
      </text>
    </comment>
    <comment ref="P71" authorId="0" shapeId="0" xr:uid="{9DD8006D-A609-4BE5-B9FC-C1771E4B1D71}">
      <text>
        <r>
          <rPr>
            <b/>
            <sz val="9"/>
            <color indexed="81"/>
            <rFont val="Tahoma"/>
            <charset val="1"/>
          </rPr>
          <t>Richard Wade:</t>
        </r>
        <r>
          <rPr>
            <sz val="9"/>
            <color indexed="81"/>
            <rFont val="Tahoma"/>
            <charset val="1"/>
          </rPr>
          <t xml:space="preserve">
No Show</t>
        </r>
      </text>
    </comment>
    <comment ref="M73" authorId="0" shapeId="0" xr:uid="{8928C8B7-68F8-4DB0-A85C-4F3BEF475075}">
      <text>
        <r>
          <rPr>
            <b/>
            <sz val="9"/>
            <color indexed="81"/>
            <rFont val="Tahoma"/>
            <charset val="1"/>
          </rPr>
          <t>Richard Wade:</t>
        </r>
        <r>
          <rPr>
            <sz val="9"/>
            <color indexed="81"/>
            <rFont val="Tahoma"/>
            <charset val="1"/>
          </rPr>
          <t xml:space="preserve">
No Show</t>
        </r>
      </text>
    </comment>
    <comment ref="N73" authorId="0" shapeId="0" xr:uid="{6AB82495-27D0-44C4-9C6A-3FBC30033A29}">
      <text>
        <r>
          <rPr>
            <b/>
            <sz val="9"/>
            <color indexed="81"/>
            <rFont val="Tahoma"/>
            <charset val="1"/>
          </rPr>
          <t>Richard Wade:</t>
        </r>
        <r>
          <rPr>
            <sz val="9"/>
            <color indexed="81"/>
            <rFont val="Tahoma"/>
            <charset val="1"/>
          </rPr>
          <t xml:space="preserve">
John swapped to serve for Josh Hillman</t>
        </r>
      </text>
    </comment>
    <comment ref="O73" authorId="0" shapeId="0" xr:uid="{6E10AA4F-B0FF-4CF9-980F-D762F639FF8B}">
      <text>
        <r>
          <rPr>
            <b/>
            <sz val="9"/>
            <color indexed="81"/>
            <rFont val="Tahoma"/>
            <charset val="1"/>
          </rPr>
          <t>Richard Wade:</t>
        </r>
        <r>
          <rPr>
            <sz val="9"/>
            <color indexed="81"/>
            <rFont val="Tahoma"/>
            <charset val="1"/>
          </rPr>
          <t xml:space="preserve">
Ill, did not show or get a swap</t>
        </r>
      </text>
    </comment>
    <comment ref="P73" authorId="0" shapeId="0" xr:uid="{7B12E90C-BE67-4483-A4B9-09950226532E}">
      <text>
        <r>
          <rPr>
            <b/>
            <sz val="9"/>
            <color indexed="81"/>
            <rFont val="Tahoma"/>
            <charset val="1"/>
          </rPr>
          <t>Richard Wade:</t>
        </r>
        <r>
          <rPr>
            <sz val="9"/>
            <color indexed="81"/>
            <rFont val="Tahoma"/>
            <charset val="1"/>
          </rPr>
          <t xml:space="preserve">
Dave has retired from RC duty due to health reasons</t>
        </r>
      </text>
    </comment>
    <comment ref="K77" authorId="0" shapeId="0" xr:uid="{CA5101A5-EAD8-4119-AAB5-C47C6C481A14}">
      <text>
        <r>
          <rPr>
            <b/>
            <sz val="9"/>
            <color indexed="81"/>
            <rFont val="Tahoma"/>
            <charset val="1"/>
          </rPr>
          <t>Richard Wade:</t>
        </r>
        <r>
          <rPr>
            <sz val="9"/>
            <color indexed="81"/>
            <rFont val="Tahoma"/>
            <charset val="1"/>
          </rPr>
          <t xml:space="preserve">
Matt Sheffield served for Doug Watson</t>
        </r>
      </text>
    </comment>
    <comment ref="J78" authorId="0" shapeId="0" xr:uid="{76919D0C-9137-43A2-8730-875AD20FDE2C}">
      <text>
        <r>
          <rPr>
            <b/>
            <sz val="9"/>
            <color indexed="81"/>
            <rFont val="Tahoma"/>
            <charset val="1"/>
          </rPr>
          <t>Richard Wade:</t>
        </r>
        <r>
          <rPr>
            <sz val="9"/>
            <color indexed="81"/>
            <rFont val="Tahoma"/>
            <charset val="1"/>
          </rPr>
          <t xml:space="preserve">
Wade took Peter Reich's PRO role</t>
        </r>
      </text>
    </comment>
    <comment ref="K78" authorId="0" shapeId="0" xr:uid="{47AF87A3-1F33-4405-ACC1-E652B42A85FC}">
      <text>
        <r>
          <rPr>
            <b/>
            <sz val="9"/>
            <color indexed="81"/>
            <rFont val="Tahoma"/>
            <charset val="1"/>
          </rPr>
          <t>Richard Wade:</t>
        </r>
        <r>
          <rPr>
            <sz val="9"/>
            <color indexed="81"/>
            <rFont val="Tahoma"/>
            <charset val="1"/>
          </rPr>
          <t xml:space="preserve">
Paschal Redding Changed membership to Senior or Resigned?</t>
        </r>
      </text>
    </comment>
    <comment ref="M78" authorId="0" shapeId="0" xr:uid="{45E32193-C394-4B45-B84D-F41A9850BB65}">
      <text>
        <r>
          <rPr>
            <b/>
            <sz val="9"/>
            <color indexed="81"/>
            <rFont val="Tahoma"/>
            <charset val="1"/>
          </rPr>
          <t>Richard Wade:</t>
        </r>
        <r>
          <rPr>
            <sz val="9"/>
            <color indexed="81"/>
            <rFont val="Tahoma"/>
            <charset val="1"/>
          </rPr>
          <t xml:space="preserve">
McCary served as swap for Jim Proctor</t>
        </r>
      </text>
    </comment>
    <comment ref="O78" authorId="0" shapeId="0" xr:uid="{60FB3070-BAAD-4905-B57F-89352563E208}">
      <text>
        <r>
          <rPr>
            <b/>
            <sz val="9"/>
            <color indexed="81"/>
            <rFont val="Tahoma"/>
            <charset val="1"/>
          </rPr>
          <t>Richard Wade:</t>
        </r>
        <r>
          <rPr>
            <sz val="9"/>
            <color indexed="81"/>
            <rFont val="Tahoma"/>
            <charset val="1"/>
          </rPr>
          <t xml:space="preserve">
Kathy O'Krongley got stomach bug and had to miss</t>
        </r>
      </text>
    </comment>
    <comment ref="P78" authorId="0" shapeId="0" xr:uid="{DA875C99-162C-4366-A826-64622A79C80D}">
      <text>
        <r>
          <rPr>
            <b/>
            <sz val="9"/>
            <color indexed="81"/>
            <rFont val="Tahoma"/>
            <charset val="1"/>
          </rPr>
          <t>Richard Wade:</t>
        </r>
        <r>
          <rPr>
            <sz val="9"/>
            <color indexed="81"/>
            <rFont val="Tahoma"/>
            <charset val="1"/>
          </rPr>
          <t xml:space="preserve">
Sent wife Anna, their sonHooker and daughter Mary hamner in Richard Cook's place</t>
        </r>
      </text>
    </comment>
    <comment ref="M81" authorId="0" shapeId="0" xr:uid="{9B397E53-DED2-4244-B747-AC319800D002}">
      <text>
        <r>
          <rPr>
            <b/>
            <sz val="9"/>
            <color indexed="81"/>
            <rFont val="Tahoma"/>
            <charset val="1"/>
          </rPr>
          <t>Richard Wade:</t>
        </r>
        <r>
          <rPr>
            <sz val="9"/>
            <color indexed="81"/>
            <rFont val="Tahoma"/>
            <charset val="1"/>
          </rPr>
          <t xml:space="preserve">
Craig served for Darrell Bilbrey</t>
        </r>
      </text>
    </comment>
    <comment ref="O81" authorId="0" shapeId="0" xr:uid="{A1240FCD-0FC8-40BE-92F4-960DF9BF339D}">
      <text>
        <r>
          <rPr>
            <b/>
            <sz val="9"/>
            <color indexed="81"/>
            <rFont val="Tahoma"/>
            <charset val="1"/>
          </rPr>
          <t>Richard Wade:</t>
        </r>
        <r>
          <rPr>
            <sz val="9"/>
            <color indexed="81"/>
            <rFont val="Tahoma"/>
            <charset val="1"/>
          </rPr>
          <t xml:space="preserve">
Out of Town</t>
        </r>
      </text>
    </comment>
    <comment ref="L82" authorId="0" shapeId="0" xr:uid="{E9480055-187C-4190-BED7-447DC88A2507}">
      <text>
        <r>
          <rPr>
            <b/>
            <sz val="9"/>
            <color indexed="81"/>
            <rFont val="Tahoma"/>
            <charset val="1"/>
          </rPr>
          <t>Richard Wade:</t>
        </r>
        <r>
          <rPr>
            <sz val="9"/>
            <color indexed="81"/>
            <rFont val="Tahoma"/>
            <charset val="1"/>
          </rPr>
          <t xml:space="preserve">
Darrell Bilbrey served in Craig Hennecy's place</t>
        </r>
      </text>
    </comment>
    <comment ref="M82" authorId="0" shapeId="0" xr:uid="{6296C00E-5081-421C-9808-6D25D09A0D17}">
      <text>
        <r>
          <rPr>
            <b/>
            <sz val="9"/>
            <color indexed="81"/>
            <rFont val="Tahoma"/>
            <charset val="1"/>
          </rPr>
          <t>Richard Wade:</t>
        </r>
        <r>
          <rPr>
            <sz val="9"/>
            <color indexed="81"/>
            <rFont val="Tahoma"/>
            <charset val="1"/>
          </rPr>
          <t xml:space="preserve">
Mike served at request of PRO</t>
        </r>
      </text>
    </comment>
    <comment ref="J90" authorId="0" shapeId="0" xr:uid="{91667479-1940-4B46-9806-746C55FCC33C}">
      <text>
        <r>
          <rPr>
            <b/>
            <sz val="9"/>
            <color indexed="81"/>
            <rFont val="Tahoma"/>
            <charset val="1"/>
          </rPr>
          <t>Richard Wade:</t>
        </r>
        <r>
          <rPr>
            <sz val="9"/>
            <color indexed="81"/>
            <rFont val="Tahoma"/>
            <charset val="1"/>
          </rPr>
          <t xml:space="preserve">
Chris served as PRO for tate Beckham</t>
        </r>
      </text>
    </comment>
    <comment ref="K90" authorId="0" shapeId="0" xr:uid="{83BB57BA-DC06-41C2-A39B-FC46CF251A9F}">
      <text>
        <r>
          <rPr>
            <b/>
            <sz val="9"/>
            <color indexed="81"/>
            <rFont val="Tahoma"/>
            <charset val="1"/>
          </rPr>
          <t>Richard Wade:</t>
        </r>
        <r>
          <rPr>
            <sz val="9"/>
            <color indexed="81"/>
            <rFont val="Tahoma"/>
            <charset val="1"/>
          </rPr>
          <t xml:space="preserve">
David volunteered when RC was short</t>
        </r>
      </text>
    </comment>
    <comment ref="L90" authorId="0" shapeId="0" xr:uid="{517A7C45-B335-4A58-A034-539DCEEE78C4}">
      <text>
        <r>
          <rPr>
            <b/>
            <sz val="9"/>
            <color indexed="81"/>
            <rFont val="Tahoma"/>
            <charset val="1"/>
          </rPr>
          <t>Richard Wade:</t>
        </r>
        <r>
          <rPr>
            <sz val="9"/>
            <color indexed="81"/>
            <rFont val="Tahoma"/>
            <charset val="1"/>
          </rPr>
          <t xml:space="preserve">
Craig served for Alex cape</t>
        </r>
      </text>
    </comment>
    <comment ref="M90" authorId="0" shapeId="0" xr:uid="{D5D7B1BE-012D-4DEE-A80C-539E12531F15}">
      <text>
        <r>
          <rPr>
            <b/>
            <sz val="9"/>
            <color indexed="81"/>
            <rFont val="Tahoma"/>
            <charset val="1"/>
          </rPr>
          <t>Richard Wade:</t>
        </r>
        <r>
          <rPr>
            <sz val="9"/>
            <color indexed="81"/>
            <rFont val="Tahoma"/>
            <charset val="1"/>
          </rPr>
          <t xml:space="preserve">
Mike Sparks served for Drew Warman</t>
        </r>
      </text>
    </comment>
    <comment ref="N90" authorId="0" shapeId="0" xr:uid="{815E4A83-6853-4CEE-91B0-C374065B65FE}">
      <text>
        <r>
          <rPr>
            <b/>
            <sz val="9"/>
            <color indexed="81"/>
            <rFont val="Tahoma"/>
            <charset val="1"/>
          </rPr>
          <t>Richard Wade:</t>
        </r>
        <r>
          <rPr>
            <sz val="9"/>
            <color indexed="81"/>
            <rFont val="Tahoma"/>
            <charset val="1"/>
          </rPr>
          <t xml:space="preserve">
Keri served for Rosemary Voltz</t>
        </r>
      </text>
    </comment>
    <comment ref="O90" authorId="0" shapeId="0" xr:uid="{11929DA9-F7F4-49ED-A90D-28F99B53605E}">
      <text>
        <r>
          <rPr>
            <b/>
            <sz val="9"/>
            <color indexed="81"/>
            <rFont val="Tahoma"/>
            <charset val="1"/>
          </rPr>
          <t>Richard Wade:</t>
        </r>
        <r>
          <rPr>
            <sz val="9"/>
            <color indexed="81"/>
            <rFont val="Tahoma"/>
            <charset val="1"/>
          </rPr>
          <t xml:space="preserve">
Mike Sparks served for Conor Madden</t>
        </r>
      </text>
    </comment>
    <comment ref="P90" authorId="0" shapeId="0" xr:uid="{E76D48B0-BA94-46C9-ACFA-9DCCEAB51BFD}">
      <text>
        <r>
          <rPr>
            <b/>
            <sz val="9"/>
            <color indexed="81"/>
            <rFont val="Tahoma"/>
            <charset val="1"/>
          </rPr>
          <t>Richard Wade:</t>
        </r>
        <r>
          <rPr>
            <sz val="9"/>
            <color indexed="81"/>
            <rFont val="Tahoma"/>
            <charset val="1"/>
          </rPr>
          <t xml:space="preserve">
Richard May volunteered when RC was short and Robert Jones did not reply</t>
        </r>
      </text>
    </comment>
  </commentList>
</comments>
</file>

<file path=xl/sharedStrings.xml><?xml version="1.0" encoding="utf-8"?>
<sst xmlns="http://schemas.openxmlformats.org/spreadsheetml/2006/main" count="15698" uniqueCount="1385">
  <si>
    <t>Young</t>
  </si>
  <si>
    <t>Boat Type</t>
  </si>
  <si>
    <t>Unknown</t>
  </si>
  <si>
    <t>12.1 to 18.9</t>
  </si>
  <si>
    <t>18m2 (Cat.2 incl 11' Nacra 5.5</t>
  </si>
  <si>
    <t>18SM-2</t>
  </si>
  <si>
    <t>Buccaneer 18' (or SWN18)</t>
  </si>
  <si>
    <t>BCN</t>
  </si>
  <si>
    <t>Blade F16 spi</t>
  </si>
  <si>
    <t>BF16</t>
  </si>
  <si>
    <t>Beneteau 235 (DK/WK)</t>
  </si>
  <si>
    <t>BNT235</t>
  </si>
  <si>
    <t>Capri 22 (FK/SK/WK)</t>
  </si>
  <si>
    <t>CAP22</t>
  </si>
  <si>
    <t>Capri 22 (Tall Rig)</t>
  </si>
  <si>
    <t>Catalina 16.5 (Capri)</t>
  </si>
  <si>
    <t>CAT165</t>
  </si>
  <si>
    <t>Catalina 22 (SK/WK,N/Sp)</t>
  </si>
  <si>
    <t>CAT22</t>
  </si>
  <si>
    <t>CAT27</t>
  </si>
  <si>
    <t>Formula 16 Sloop spi</t>
  </si>
  <si>
    <t>F16</t>
  </si>
  <si>
    <t>Freedom 21 (Sloop, DK)</t>
  </si>
  <si>
    <t>FDM21</t>
  </si>
  <si>
    <t>Finn  (Int.)</t>
  </si>
  <si>
    <t>FN</t>
  </si>
  <si>
    <t>Flying Scot (19')</t>
  </si>
  <si>
    <t>Geary 18</t>
  </si>
  <si>
    <t>GRY18</t>
  </si>
  <si>
    <t>Hobie 16</t>
  </si>
  <si>
    <t>H16</t>
  </si>
  <si>
    <t>Hobie 18 &amp; 18 Magnum</t>
  </si>
  <si>
    <t>H18</t>
  </si>
  <si>
    <t>Hunter 23.5 (110%G N/Sp)</t>
  </si>
  <si>
    <t>HTR235</t>
  </si>
  <si>
    <t>Hunter 25.5</t>
  </si>
  <si>
    <t>HTR255</t>
  </si>
  <si>
    <t>J/22  (Class Jib)</t>
  </si>
  <si>
    <t>J-22</t>
  </si>
  <si>
    <t>J/24  (Int.)</t>
  </si>
  <si>
    <t>J-24</t>
  </si>
  <si>
    <t>JY 15</t>
  </si>
  <si>
    <t>JY15</t>
  </si>
  <si>
    <t>Laser   (Int.)</t>
  </si>
  <si>
    <t>LASE</t>
  </si>
  <si>
    <t>Lightning (Int.) Crew 2-3</t>
  </si>
  <si>
    <t>LI</t>
  </si>
  <si>
    <t>MacGregor 26 (DB)</t>
  </si>
  <si>
    <t>MCG26</t>
  </si>
  <si>
    <t>Megabyte</t>
  </si>
  <si>
    <t>MBYT</t>
  </si>
  <si>
    <t>Mutineer 15' (SWN15)</t>
  </si>
  <si>
    <t>MUTR</t>
  </si>
  <si>
    <t>Nacra 5.2</t>
  </si>
  <si>
    <t>N5.2</t>
  </si>
  <si>
    <t>Nacra 5.5 8.5' Uni</t>
  </si>
  <si>
    <t>N5.5U</t>
  </si>
  <si>
    <t>Nacra 5.8 No.Amer. 2-up</t>
  </si>
  <si>
    <t>N5.8NA</t>
  </si>
  <si>
    <t>Nacra 6.0 No.Amer.</t>
  </si>
  <si>
    <t>N6.0NA</t>
  </si>
  <si>
    <t>Nacra 17 Uni no spi</t>
  </si>
  <si>
    <t>N17</t>
  </si>
  <si>
    <t>O'Day 26 (SD, CB)</t>
  </si>
  <si>
    <t>ODY26</t>
  </si>
  <si>
    <t>O'Day 27</t>
  </si>
  <si>
    <t>ODY27</t>
  </si>
  <si>
    <t>Optimist Pram  (Int.)</t>
  </si>
  <si>
    <t>OP</t>
  </si>
  <si>
    <t>Prindle 19</t>
  </si>
  <si>
    <t>P19</t>
  </si>
  <si>
    <t>Pearson 26</t>
  </si>
  <si>
    <t>PSN26</t>
  </si>
  <si>
    <t>Sailboard &gt;7m2 sail</t>
  </si>
  <si>
    <t>SB-2C</t>
  </si>
  <si>
    <t xml:space="preserve"> </t>
  </si>
  <si>
    <t>Sunfish (Int.)</t>
  </si>
  <si>
    <t>SF</t>
  </si>
  <si>
    <t>Snipe  (Int.)</t>
  </si>
  <si>
    <t>SN</t>
  </si>
  <si>
    <t>Santana 23</t>
  </si>
  <si>
    <t>SNT23</t>
  </si>
  <si>
    <t>Thistle</t>
  </si>
  <si>
    <t>TH</t>
  </si>
  <si>
    <t>Vanguard 15</t>
  </si>
  <si>
    <t>VGD15</t>
  </si>
  <si>
    <t>BSC RACE RESULTS</t>
  </si>
  <si>
    <t>PRO:</t>
  </si>
  <si>
    <t>Vincent Priola</t>
  </si>
  <si>
    <t>RC1</t>
  </si>
  <si>
    <t>RC2</t>
  </si>
  <si>
    <t>RC3</t>
  </si>
  <si>
    <t>RC4</t>
  </si>
  <si>
    <t>RACE ONE</t>
  </si>
  <si>
    <t>RACE TWO</t>
  </si>
  <si>
    <t>RACE THREE</t>
  </si>
  <si>
    <t>RACE FOUR</t>
  </si>
  <si>
    <t>RACE FIVE</t>
  </si>
  <si>
    <t>Date:</t>
  </si>
  <si>
    <t>Wind Speed=&gt;</t>
  </si>
  <si>
    <t>Total</t>
  </si>
  <si>
    <t>Corrected</t>
  </si>
  <si>
    <t>Skipper</t>
  </si>
  <si>
    <t>Sail #</t>
  </si>
  <si>
    <t>Pts</t>
  </si>
  <si>
    <t>(h:mm:ss)</t>
  </si>
  <si>
    <t>Time</t>
  </si>
  <si>
    <t>Adams</t>
  </si>
  <si>
    <t>Anderson</t>
  </si>
  <si>
    <t>Bamberg</t>
  </si>
  <si>
    <t>Bob Bamberg</t>
  </si>
  <si>
    <t>Beckham</t>
  </si>
  <si>
    <t>Bilbrey</t>
  </si>
  <si>
    <t>Darrell Bilbrey</t>
  </si>
  <si>
    <t>Binion</t>
  </si>
  <si>
    <t>Charlie Binion</t>
  </si>
  <si>
    <t>Blythe</t>
  </si>
  <si>
    <t>Bowdre</t>
  </si>
  <si>
    <t>Birch Bowdre</t>
  </si>
  <si>
    <t>Brewer</t>
  </si>
  <si>
    <t>Brown</t>
  </si>
  <si>
    <t>Cason</t>
  </si>
  <si>
    <t>Hank Cason</t>
  </si>
  <si>
    <t>Davis</t>
  </si>
  <si>
    <t>Drosdick</t>
  </si>
  <si>
    <t>Dudley</t>
  </si>
  <si>
    <t>Flowers</t>
  </si>
  <si>
    <t>Allen Flowers</t>
  </si>
  <si>
    <t>Garrison</t>
  </si>
  <si>
    <t>Rob Garrison</t>
  </si>
  <si>
    <t>Gilliom</t>
  </si>
  <si>
    <t>John Gilliom</t>
  </si>
  <si>
    <t>Graham</t>
  </si>
  <si>
    <t>Mike Graham</t>
  </si>
  <si>
    <t>Grainger</t>
  </si>
  <si>
    <t>John Grainger</t>
  </si>
  <si>
    <t>Hardwick</t>
  </si>
  <si>
    <t>David Hardwick</t>
  </si>
  <si>
    <t>Hart</t>
  </si>
  <si>
    <t>Hartley</t>
  </si>
  <si>
    <t>Rory Hartley</t>
  </si>
  <si>
    <t>Jim Johnson</t>
  </si>
  <si>
    <t>Kelly</t>
  </si>
  <si>
    <t>Chris Kelly</t>
  </si>
  <si>
    <t>Krumdieck</t>
  </si>
  <si>
    <t>Alex Krumdieck</t>
  </si>
  <si>
    <t>Leonard</t>
  </si>
  <si>
    <t>Jim Leonard</t>
  </si>
  <si>
    <t>Livingston</t>
  </si>
  <si>
    <t>John Livingston</t>
  </si>
  <si>
    <t>Martincic</t>
  </si>
  <si>
    <t>Mark Martincic</t>
  </si>
  <si>
    <t>May</t>
  </si>
  <si>
    <t>Richard May</t>
  </si>
  <si>
    <t>McCary</t>
  </si>
  <si>
    <t>John McCary</t>
  </si>
  <si>
    <t>Merrill</t>
  </si>
  <si>
    <t>Berkeley Merrill</t>
  </si>
  <si>
    <t>Milby</t>
  </si>
  <si>
    <t>Neilson</t>
  </si>
  <si>
    <t>Mike Neilson</t>
  </si>
  <si>
    <t>Pack</t>
  </si>
  <si>
    <t>Tim Pack</t>
  </si>
  <si>
    <t>Papp</t>
  </si>
  <si>
    <t>Michael Papp</t>
  </si>
  <si>
    <t>Phillips</t>
  </si>
  <si>
    <t>Priola</t>
  </si>
  <si>
    <t>Proctor</t>
  </si>
  <si>
    <t>Reich</t>
  </si>
  <si>
    <t>Peter Reich</t>
  </si>
  <si>
    <t>Reigart</t>
  </si>
  <si>
    <t>Carl Reigart</t>
  </si>
  <si>
    <t>Richardson</t>
  </si>
  <si>
    <t>Rogers</t>
  </si>
  <si>
    <t>Scarborough</t>
  </si>
  <si>
    <t>Schuster</t>
  </si>
  <si>
    <t>Mike Schuster</t>
  </si>
  <si>
    <t>Scott</t>
  </si>
  <si>
    <t>Sharp</t>
  </si>
  <si>
    <t>Sheffield</t>
  </si>
  <si>
    <t>Matt Sheffield</t>
  </si>
  <si>
    <t>Sides</t>
  </si>
  <si>
    <t>Amy Sides</t>
  </si>
  <si>
    <t>Sisson</t>
  </si>
  <si>
    <t>Jim Sisson</t>
  </si>
  <si>
    <t>Smith</t>
  </si>
  <si>
    <t>Fred Smith</t>
  </si>
  <si>
    <t>Sparks</t>
  </si>
  <si>
    <t>Mike Sparks</t>
  </si>
  <si>
    <t>Spransy</t>
  </si>
  <si>
    <t>Joe Spransy</t>
  </si>
  <si>
    <t>Stern</t>
  </si>
  <si>
    <t>Lester Stern</t>
  </si>
  <si>
    <t>Taylor</t>
  </si>
  <si>
    <t>Torbert</t>
  </si>
  <si>
    <t>David Torbert</t>
  </si>
  <si>
    <t>Loy Vaughan</t>
  </si>
  <si>
    <t>Waldron</t>
  </si>
  <si>
    <t>Terry Waldron</t>
  </si>
  <si>
    <t>Whikehart</t>
  </si>
  <si>
    <t>Rank</t>
  </si>
  <si>
    <t>Vivian Anderson</t>
  </si>
  <si>
    <t>Tate Beckham</t>
  </si>
  <si>
    <t>Cordero</t>
  </si>
  <si>
    <t>Eduardo Cordero</t>
  </si>
  <si>
    <t>Foweather</t>
  </si>
  <si>
    <t>Simon Foweather</t>
  </si>
  <si>
    <t>Hackney</t>
  </si>
  <si>
    <t>Hodgson</t>
  </si>
  <si>
    <t>Neil Hodgson</t>
  </si>
  <si>
    <t>Janas</t>
  </si>
  <si>
    <t>Mike Janas</t>
  </si>
  <si>
    <t>Morriss</t>
  </si>
  <si>
    <t>Sally Morriss</t>
  </si>
  <si>
    <t>North</t>
  </si>
  <si>
    <t>O'Sullivan</t>
  </si>
  <si>
    <t>Pontius</t>
  </si>
  <si>
    <t>Duane Pontius</t>
  </si>
  <si>
    <t>Chris Scott</t>
  </si>
  <si>
    <t>Graham Vaughan</t>
  </si>
  <si>
    <t>Walker</t>
  </si>
  <si>
    <t>Marion Walker</t>
  </si>
  <si>
    <t>Waters</t>
  </si>
  <si>
    <t>Danny Waters</t>
  </si>
  <si>
    <t>FSCT</t>
  </si>
  <si>
    <t>Adam Young</t>
  </si>
  <si>
    <t>A Class Cat</t>
  </si>
  <si>
    <t>A-C</t>
  </si>
  <si>
    <t>Catalina 27 custom 183 PHRF rating</t>
  </si>
  <si>
    <t>CAT27custom</t>
  </si>
  <si>
    <t>Watkins Seawolf 25</t>
  </si>
  <si>
    <t>WAT25</t>
  </si>
  <si>
    <t>WETA</t>
  </si>
  <si>
    <t>Weta Tri Slp w/gennaker</t>
  </si>
  <si>
    <t>Windmill</t>
  </si>
  <si>
    <t>WM</t>
  </si>
  <si>
    <t>Laser Radial</t>
  </si>
  <si>
    <t>LASEM</t>
  </si>
  <si>
    <t>Holder 20</t>
  </si>
  <si>
    <t>HLR20</t>
  </si>
  <si>
    <t>Paschal Redding</t>
  </si>
  <si>
    <t>Redding</t>
  </si>
  <si>
    <t>Richard Wade</t>
  </si>
  <si>
    <t>Catherine Ryals</t>
  </si>
  <si>
    <t>Elapsed Time</t>
  </si>
  <si>
    <t>Class Code</t>
  </si>
  <si>
    <t>Sea Spray 15(Sea Moth)</t>
  </si>
  <si>
    <t>SPY15</t>
  </si>
  <si>
    <t>Ryals</t>
  </si>
  <si>
    <t>Notes</t>
  </si>
  <si>
    <t>Wade</t>
  </si>
  <si>
    <t>Beverley Brewer</t>
  </si>
  <si>
    <t>Chris Hawkins</t>
  </si>
  <si>
    <t>Jack Rogers</t>
  </si>
  <si>
    <t>Bryant</t>
  </si>
  <si>
    <t>Cothren</t>
  </si>
  <si>
    <t>Eddie Cothren</t>
  </si>
  <si>
    <t>Cowin</t>
  </si>
  <si>
    <t>Charlie Cowin</t>
  </si>
  <si>
    <t>deRussy</t>
  </si>
  <si>
    <t>Andrew deRussy</t>
  </si>
  <si>
    <t>French</t>
  </si>
  <si>
    <t>Marty French</t>
  </si>
  <si>
    <t>Laura Graham</t>
  </si>
  <si>
    <t>Mike J. Graham</t>
  </si>
  <si>
    <t>Stan Graham</t>
  </si>
  <si>
    <t>Hambrick</t>
  </si>
  <si>
    <t>Barry Hambrick</t>
  </si>
  <si>
    <t>Jerry Hart</t>
  </si>
  <si>
    <t>Barry Hartley</t>
  </si>
  <si>
    <t>Hawkins</t>
  </si>
  <si>
    <t>Healy</t>
  </si>
  <si>
    <t>Richard Healy</t>
  </si>
  <si>
    <t>Helms</t>
  </si>
  <si>
    <t>Lori Helms</t>
  </si>
  <si>
    <t>Rodney Holland</t>
  </si>
  <si>
    <t>Okrongley</t>
  </si>
  <si>
    <t>Andrew Phillips</t>
  </si>
  <si>
    <t>Picou</t>
  </si>
  <si>
    <t>Bea Picou</t>
  </si>
  <si>
    <t>David Reich</t>
  </si>
  <si>
    <t>Steve Reich</t>
  </si>
  <si>
    <t>Trent Richardson</t>
  </si>
  <si>
    <t>Rinehart</t>
  </si>
  <si>
    <t>Greg Rinehart</t>
  </si>
  <si>
    <t>Bo Smith</t>
  </si>
  <si>
    <t>George Taylor</t>
  </si>
  <si>
    <t>Vaughan</t>
  </si>
  <si>
    <t>Full Name</t>
  </si>
  <si>
    <t>Yes</t>
  </si>
  <si>
    <t>19.0 to 24.7</t>
  </si>
  <si>
    <t>24.8 to 31.6</t>
  </si>
  <si>
    <t>31.7 to 38.5</t>
  </si>
  <si>
    <t>38.6 to 46.6</t>
  </si>
  <si>
    <t>46.7 to 53.3</t>
  </si>
  <si>
    <t>0 to 1.7</t>
  </si>
  <si>
    <t>1.8 to 4.0</t>
  </si>
  <si>
    <t>4.1 to 7.4</t>
  </si>
  <si>
    <t>7.5 to 12.0</t>
  </si>
  <si>
    <t>H</t>
  </si>
  <si>
    <t>M</t>
  </si>
  <si>
    <t>S</t>
  </si>
  <si>
    <t>Raven</t>
  </si>
  <si>
    <t>RA</t>
  </si>
  <si>
    <t>Isabel Smith</t>
  </si>
  <si>
    <t>Boat</t>
  </si>
  <si>
    <t>R1</t>
  </si>
  <si>
    <t>R2</t>
  </si>
  <si>
    <t>R3</t>
  </si>
  <si>
    <t>R4</t>
  </si>
  <si>
    <t>R5</t>
  </si>
  <si>
    <t>High Point Scoring</t>
  </si>
  <si>
    <t># of</t>
  </si>
  <si>
    <t>Gross</t>
  </si>
  <si>
    <t>Best</t>
  </si>
  <si>
    <t>Races</t>
  </si>
  <si>
    <t>High Pts</t>
  </si>
  <si>
    <t>Charlie French</t>
  </si>
  <si>
    <t>SB-2</t>
  </si>
  <si>
    <t>Windsurfer &lt;6m2</t>
  </si>
  <si>
    <t>Thistle Scoring</t>
  </si>
  <si>
    <t>Low Pt</t>
  </si>
  <si>
    <t>Hi Pt</t>
  </si>
  <si>
    <t>ET</t>
  </si>
  <si>
    <t>Flying Scot Scoring</t>
  </si>
  <si>
    <t>Fleet</t>
  </si>
  <si>
    <t>Flying Scot</t>
  </si>
  <si>
    <t>Percentage of Total Starts</t>
  </si>
  <si>
    <t>Other</t>
  </si>
  <si>
    <t>SNT20gen</t>
  </si>
  <si>
    <t>SNT20jibspin</t>
  </si>
  <si>
    <t>Santana 20 (Genoa Only)</t>
  </si>
  <si>
    <t>Santana 20 (Jib/Spin)</t>
  </si>
  <si>
    <t>Percentage</t>
  </si>
  <si>
    <t>Hatcher</t>
  </si>
  <si>
    <t>Shelby Hatcher</t>
  </si>
  <si>
    <t>Lawson</t>
  </si>
  <si>
    <t>YF</t>
  </si>
  <si>
    <t>Y Flyer</t>
  </si>
  <si>
    <t>CC 27</t>
  </si>
  <si>
    <t>Mauney</t>
  </si>
  <si>
    <t>Scott Mauney</t>
  </si>
  <si>
    <t>C&amp;C 27</t>
  </si>
  <si>
    <t>Chris Nix</t>
  </si>
  <si>
    <t>Whatley</t>
  </si>
  <si>
    <t>Patrick Whatley</t>
  </si>
  <si>
    <t>DATE</t>
  </si>
  <si>
    <t>TITLE</t>
  </si>
  <si>
    <t>PRO</t>
  </si>
  <si>
    <t>STATUS</t>
  </si>
  <si>
    <t>No. of Races</t>
  </si>
  <si>
    <t>DAY</t>
  </si>
  <si>
    <t>Sunday</t>
  </si>
  <si>
    <t>Saturday</t>
  </si>
  <si>
    <t>Sat - Sun</t>
  </si>
  <si>
    <t>No. of Starts</t>
  </si>
  <si>
    <t>Hambleton</t>
  </si>
  <si>
    <t>George Hambleton</t>
  </si>
  <si>
    <t>Grant</t>
  </si>
  <si>
    <t>Jennifer Grant</t>
  </si>
  <si>
    <t>Trimble</t>
  </si>
  <si>
    <t>Josh Trimble</t>
  </si>
  <si>
    <t>LeJeune</t>
  </si>
  <si>
    <t>Beau LeJeune</t>
  </si>
  <si>
    <t>Beaudry</t>
  </si>
  <si>
    <t>David Beaudry</t>
  </si>
  <si>
    <t>Freeman</t>
  </si>
  <si>
    <t>Todd McBee</t>
  </si>
  <si>
    <t>McBee</t>
  </si>
  <si>
    <t>Doug Davis</t>
  </si>
  <si>
    <t>Corky Hadden</t>
  </si>
  <si>
    <t>Hadden</t>
  </si>
  <si>
    <t>Bruss</t>
  </si>
  <si>
    <t>Lynn Bruss</t>
  </si>
  <si>
    <t>Fox</t>
  </si>
  <si>
    <t>Andrew Fox</t>
  </si>
  <si>
    <t>Verplank</t>
  </si>
  <si>
    <t>Joel Verplank</t>
  </si>
  <si>
    <t>Dannermann</t>
  </si>
  <si>
    <t>Scott Griffin</t>
  </si>
  <si>
    <t>Griffin</t>
  </si>
  <si>
    <t>Greg Griffin</t>
  </si>
  <si>
    <t>Van Cleef</t>
  </si>
  <si>
    <t>David Van Cleef</t>
  </si>
  <si>
    <t>Abdullah</t>
  </si>
  <si>
    <t>Paul Abdullah</t>
  </si>
  <si>
    <t>Wainwright</t>
  </si>
  <si>
    <t>Buddy Wainwright</t>
  </si>
  <si>
    <t>Reddaway</t>
  </si>
  <si>
    <t>David Reddaway</t>
  </si>
  <si>
    <t>McKenzie</t>
  </si>
  <si>
    <t>Brent McKenzie</t>
  </si>
  <si>
    <t>Collins</t>
  </si>
  <si>
    <t>Reid Collins</t>
  </si>
  <si>
    <t>Bryan Anderson</t>
  </si>
  <si>
    <t>Ankers</t>
  </si>
  <si>
    <t>Mendlovitz</t>
  </si>
  <si>
    <t>Howard Mendlovitz</t>
  </si>
  <si>
    <t>Glenn</t>
  </si>
  <si>
    <t>Tommy Glenn</t>
  </si>
  <si>
    <t>Adam Ankers</t>
  </si>
  <si>
    <t>Mays Dickey</t>
  </si>
  <si>
    <t>Dickey</t>
  </si>
  <si>
    <t>Highlander</t>
  </si>
  <si>
    <t>Hi</t>
  </si>
  <si>
    <t>Comments</t>
  </si>
  <si>
    <t>Bill Massey</t>
  </si>
  <si>
    <t>Massey</t>
  </si>
  <si>
    <t>Tracy Hambrick</t>
  </si>
  <si>
    <t>Ann Healy</t>
  </si>
  <si>
    <t>Kim Fox</t>
  </si>
  <si>
    <t>MC Scow</t>
  </si>
  <si>
    <t>MC-SC</t>
  </si>
  <si>
    <t>James Riddle</t>
  </si>
  <si>
    <t>Riddle</t>
  </si>
  <si>
    <t>Gaylan Freeman</t>
  </si>
  <si>
    <t>Hunter</t>
  </si>
  <si>
    <t>Ian Hunter</t>
  </si>
  <si>
    <t>Race No. &gt;&gt;</t>
  </si>
  <si>
    <t>Doug Fox</t>
  </si>
  <si>
    <t>Tom Clark</t>
  </si>
  <si>
    <t>Nix</t>
  </si>
  <si>
    <t>Clark</t>
  </si>
  <si>
    <t>Bucher</t>
  </si>
  <si>
    <t>Jenkins</t>
  </si>
  <si>
    <t>Willson Jenkins</t>
  </si>
  <si>
    <t>Fowler</t>
  </si>
  <si>
    <t>Rob Fowler</t>
  </si>
  <si>
    <t>Cummings</t>
  </si>
  <si>
    <t>Robert Cummings</t>
  </si>
  <si>
    <t>Brian Hawkins</t>
  </si>
  <si>
    <t>Craig</t>
  </si>
  <si>
    <t>Ed Craig</t>
  </si>
  <si>
    <t>Cattanach</t>
  </si>
  <si>
    <t>Bruce Cattanach</t>
  </si>
  <si>
    <t>Harshman</t>
  </si>
  <si>
    <t>Bill Harshman</t>
  </si>
  <si>
    <t>Eustis</t>
  </si>
  <si>
    <t>Sandy Eustis</t>
  </si>
  <si>
    <t>Jim Wood</t>
  </si>
  <si>
    <t>Wayne Bucher</t>
  </si>
  <si>
    <t>Russell</t>
  </si>
  <si>
    <t>Brad Russell</t>
  </si>
  <si>
    <t>McCormack</t>
  </si>
  <si>
    <t>Daugherty</t>
  </si>
  <si>
    <t>Drew Daugherty</t>
  </si>
  <si>
    <t>Sean Adams</t>
  </si>
  <si>
    <t>Michael Reddaway</t>
  </si>
  <si>
    <t>Wert</t>
  </si>
  <si>
    <t>Len Wert</t>
  </si>
  <si>
    <t>Newnhan</t>
  </si>
  <si>
    <t>Evatt</t>
  </si>
  <si>
    <t>Marian Evatt</t>
  </si>
  <si>
    <t>Mahaney</t>
  </si>
  <si>
    <t>Jack Mahaney</t>
  </si>
  <si>
    <t>Gavin McCormack</t>
  </si>
  <si>
    <t>No</t>
  </si>
  <si>
    <t>Associate</t>
  </si>
  <si>
    <t>Gaulden</t>
  </si>
  <si>
    <t>Peacock</t>
  </si>
  <si>
    <t>Chitwood</t>
  </si>
  <si>
    <t>Intermediate</t>
  </si>
  <si>
    <t>Ingram</t>
  </si>
  <si>
    <t>Regular</t>
  </si>
  <si>
    <t>Carruthers</t>
  </si>
  <si>
    <t>Cheney</t>
  </si>
  <si>
    <t>Johnson</t>
  </si>
  <si>
    <t>King</t>
  </si>
  <si>
    <t>Wood</t>
  </si>
  <si>
    <t>Spousal</t>
  </si>
  <si>
    <t>John Aufdemorte</t>
  </si>
  <si>
    <t>Mike Gaulden</t>
  </si>
  <si>
    <t>John Peacock</t>
  </si>
  <si>
    <t>Frank Chitwood</t>
  </si>
  <si>
    <t>Joe Hart</t>
  </si>
  <si>
    <t>Brad Ingram</t>
  </si>
  <si>
    <t>Paul Carruthers</t>
  </si>
  <si>
    <t>Suzy Cheney</t>
  </si>
  <si>
    <t>Leslie Hardwick</t>
  </si>
  <si>
    <t>Bryan King</t>
  </si>
  <si>
    <t>Sean O'Sullivan</t>
  </si>
  <si>
    <t>Guest</t>
  </si>
  <si>
    <t>Claude Dannermann</t>
  </si>
  <si>
    <t>Forbes</t>
  </si>
  <si>
    <t>Miller</t>
  </si>
  <si>
    <t>Roberts</t>
  </si>
  <si>
    <t>Watson</t>
  </si>
  <si>
    <t>Caldwell</t>
  </si>
  <si>
    <t>NonRes</t>
  </si>
  <si>
    <t>Madden</t>
  </si>
  <si>
    <t>Millwee</t>
  </si>
  <si>
    <t>Williams</t>
  </si>
  <si>
    <t>Member Type</t>
  </si>
  <si>
    <t>Ingham</t>
  </si>
  <si>
    <t>Sam Ingham</t>
  </si>
  <si>
    <t>Winter Break</t>
  </si>
  <si>
    <t>All Races</t>
  </si>
  <si>
    <t>Capri 14.2 or Catalina 14.2</t>
  </si>
  <si>
    <t>CAT142</t>
  </si>
  <si>
    <t>Beaufort Wind Scale &gt;&gt;</t>
  </si>
  <si>
    <t>420 (Club)</t>
  </si>
  <si>
    <t>420 (Int.)</t>
  </si>
  <si>
    <t>420I</t>
  </si>
  <si>
    <t>From gsbyra.org on 4-5-2017</t>
  </si>
  <si>
    <t>Laser 4.7</t>
  </si>
  <si>
    <t>LASE4</t>
  </si>
  <si>
    <t>Matthew Waters</t>
  </si>
  <si>
    <t>Number</t>
  </si>
  <si>
    <t>of</t>
  </si>
  <si>
    <t>Throwouts</t>
  </si>
  <si>
    <t>No.</t>
  </si>
  <si>
    <t>High</t>
  </si>
  <si>
    <t>Points</t>
  </si>
  <si>
    <t>Throwout</t>
  </si>
  <si>
    <t>Accounted</t>
  </si>
  <si>
    <t># Boats Racing &gt;&gt;</t>
  </si>
  <si>
    <t>CC</t>
  </si>
  <si>
    <t>Qual</t>
  </si>
  <si>
    <t>Point</t>
  </si>
  <si>
    <t>Valentin</t>
  </si>
  <si>
    <t>Fernando Valentin</t>
  </si>
  <si>
    <t>VX One</t>
  </si>
  <si>
    <t>VX EVO</t>
  </si>
  <si>
    <t>EVO</t>
  </si>
  <si>
    <t>Skippers Participating</t>
  </si>
  <si>
    <t>VXONE</t>
  </si>
  <si>
    <t>All BSC Sanctioned Races</t>
  </si>
  <si>
    <t>Regatta Starts</t>
  </si>
  <si>
    <t>LDR Starts</t>
  </si>
  <si>
    <t>Refer to:</t>
  </si>
  <si>
    <t>A High Point Score is also calculated for each competitor for each race in Open Fleet, Flying Scot Fleet and Thistle Fleet categories.</t>
  </si>
  <si>
    <t>The Open Fleet Champion is the leader of the final standings and qualifies to sail in the Club Championship (CC) that same year.</t>
  </si>
  <si>
    <t>Additional qualifiers from the Open Fleet may be invited to sail in the CC if One Design fleet participation does not provide for 5 entries.</t>
  </si>
  <si>
    <t>NOTE:</t>
  </si>
  <si>
    <t>fleet standings in a different manner.</t>
  </si>
  <si>
    <t>The High Point Scores from the Flying Scot and Thistle categories for all BSC sanctioned races are entered into the individual fleet score sheets.</t>
  </si>
  <si>
    <t xml:space="preserve"> "High Point FSCT" and "High Point TH" worksheets in this Excel Workbook.</t>
  </si>
  <si>
    <t>The ranking of competitors at any point in the series is listed in order of the total High Point for all races, but a Best 25 total is also kept.</t>
  </si>
  <si>
    <t>These worksheets provide UNOFFICIAL Flying Scot and Thistle fleet standings.  The individual fleets may determine their</t>
  </si>
  <si>
    <t>The High Point Scoring System used for each race is:</t>
  </si>
  <si>
    <t>1 Point for each boat beaten that Started or was OCS or DSQ, plus 1 point.</t>
  </si>
  <si>
    <t>1 Point for DNF or OCS</t>
  </si>
  <si>
    <t>0 Points for DSQ, DNC, DNS</t>
  </si>
  <si>
    <t>For the purpose of determining fleet participation:</t>
  </si>
  <si>
    <t>DNC and DNS are not ranked as Starters.</t>
  </si>
  <si>
    <t>DNF, DSQ, and OCS are ranked as Starters.</t>
  </si>
  <si>
    <t>Green</t>
  </si>
  <si>
    <t>David Green</t>
  </si>
  <si>
    <t>Lane</t>
  </si>
  <si>
    <t>Other Starts</t>
  </si>
  <si>
    <t>Total Starts</t>
  </si>
  <si>
    <t>420 (Club) Solo</t>
  </si>
  <si>
    <t>Day Sailer Solo</t>
  </si>
  <si>
    <t>DS0</t>
  </si>
  <si>
    <t>Capri 14.2 Solo</t>
  </si>
  <si>
    <t>Flying Scot Solo</t>
  </si>
  <si>
    <t>FSCT0</t>
  </si>
  <si>
    <t>Lightning Solo</t>
  </si>
  <si>
    <t>LI0</t>
  </si>
  <si>
    <t>Buccaneer Solo</t>
  </si>
  <si>
    <t>HI0</t>
  </si>
  <si>
    <t>JY 15 Solo</t>
  </si>
  <si>
    <t>Mutineer Solo</t>
  </si>
  <si>
    <t>Snipe Solo</t>
  </si>
  <si>
    <t>Thistle Solo</t>
  </si>
  <si>
    <t>TH0</t>
  </si>
  <si>
    <t>Vanguard 15 Solo</t>
  </si>
  <si>
    <t>Windmill Solo</t>
  </si>
  <si>
    <t>Blue Jay Solo</t>
  </si>
  <si>
    <t>Jet 14 Solo</t>
  </si>
  <si>
    <t>Flying Dutchman Solo</t>
  </si>
  <si>
    <t>Y Flyer Solo</t>
  </si>
  <si>
    <t>Highlander Solo</t>
  </si>
  <si>
    <t>505 Solo</t>
  </si>
  <si>
    <t>Hamrick</t>
  </si>
  <si>
    <t>Howland</t>
  </si>
  <si>
    <t>Leon Hamrick</t>
  </si>
  <si>
    <t>John Howland</t>
  </si>
  <si>
    <t>Number of Skipper Starts</t>
  </si>
  <si>
    <t>CAT1421</t>
  </si>
  <si>
    <t>BCN1</t>
  </si>
  <si>
    <t>JY151</t>
  </si>
  <si>
    <t>MUTR1</t>
  </si>
  <si>
    <t>SN1</t>
  </si>
  <si>
    <t>VGD151</t>
  </si>
  <si>
    <t>WM1</t>
  </si>
  <si>
    <t>BJ1</t>
  </si>
  <si>
    <t>JT141</t>
  </si>
  <si>
    <t>FD1</t>
  </si>
  <si>
    <t>YF1</t>
  </si>
  <si>
    <t>Wilson</t>
  </si>
  <si>
    <t>Susan Wilson</t>
  </si>
  <si>
    <t>John Kreidler</t>
  </si>
  <si>
    <t>Kreidler</t>
  </si>
  <si>
    <t>Tom Miller</t>
  </si>
  <si>
    <t>Copps</t>
  </si>
  <si>
    <t>Robert Copps</t>
  </si>
  <si>
    <t>Bussell</t>
  </si>
  <si>
    <t>Eric Bussell</t>
  </si>
  <si>
    <t>Ben Williams</t>
  </si>
  <si>
    <t>Garry Roberts</t>
  </si>
  <si>
    <t>Larry Wagner</t>
  </si>
  <si>
    <t>Wagner</t>
  </si>
  <si>
    <t>Rebecca Rodamar</t>
  </si>
  <si>
    <t>Rodamar</t>
  </si>
  <si>
    <t>Last Name</t>
  </si>
  <si>
    <t>Member Number</t>
  </si>
  <si>
    <t>Brian Millwee</t>
  </si>
  <si>
    <t xml:space="preserve">BSC Club Championship </t>
  </si>
  <si>
    <t/>
  </si>
  <si>
    <t xml:space="preserve">BACKGROUND </t>
  </si>
  <si>
    <t xml:space="preserve">Whereas the purpose of the BSC Club Championship (CC) is to foster participation and interest in the BSC racing program and in particular in the one-design philosophy of the BSC, the BSC will hold its annual Club Championship each year in November using the following format.     </t>
  </si>
  <si>
    <t xml:space="preserve">The CC will be sailed in a round-robin, boat-swap series among the 6 participants that qualify in the Selection Process outlined below. The CC will be sailed in a one-design boat from one of the active fleets present at the BSC during the year of competition. Including a break-down boat, the host fleet will need to provide 7 approximately equal, race-worthy boats for the series. Crews shall remain with the boat, while the participating skippers will rotate among the six boats for the six races.    </t>
  </si>
  <si>
    <t xml:space="preserve">The host fleet will be selected by random draw from the eligible fleets.  Fleets eligible to host will be determined by the BSC Race Management Committee (RMC).  The primary criterion for a host fleet will be that it can provide seven approximately equal boats. Fleets used in a prior year will not be eligible to host until all fleets have had a turn. After all fleets in BSC have had the opportunity to host the CC, the sequence of rotation shall be repeated.  If a fleet decides to pass on its opportunity to host the CC, then the next fleet in the rotation will be asked to host. Eligible fleets must have a fleet captain who will assume the responsibility of providing the seven approximately equal, race-worthy boats that will be used to sail the CC.   Each year the Race Management Committee shall consult with the fleet captain of the fleet that is next in the rotation for CC host fleet to determine if that fleet will be able to host the event.  Such determination shall be made by September 15th for that year’s CC competition.  </t>
  </si>
  <si>
    <t xml:space="preserve">BSC members that are CC hopefuls are encouraged to practice sail one of the CC host fleet boats. This will give the host fleet an opportunity to do a bit of proselytizing, while giving others the opportunity to see firsthand the finer points of another one-design boat.  In addition, because the boats to be sailed are loaned by members for the CC, becoming familiar with the characteristics, handling and rigging will help to avoid damage and breakdown. </t>
  </si>
  <si>
    <t xml:space="preserve">SELECTION PROCESS  </t>
  </si>
  <si>
    <t xml:space="preserve">The selection of the 6 participants in the BSC CC shall be in two stages. The first stage (Fleet Apportionment) is to determine how many participants will be apportioned from each of the sanctioned BSC fleets, including an Open fleet. The second stage (Fleet Representative) will be for each sanctioned fleet to determine its fleet champion and alternates, who will represent that fleet in the CC.    </t>
  </si>
  <si>
    <r>
      <t>In the</t>
    </r>
    <r>
      <rPr>
        <b/>
        <sz val="10"/>
        <rFont val="Arial"/>
        <family val="2"/>
      </rPr>
      <t xml:space="preserve"> Fleet Apportionment Stage</t>
    </r>
    <r>
      <rPr>
        <sz val="10"/>
        <rFont val="Arial"/>
        <family val="2"/>
      </rPr>
      <t xml:space="preserve">, the RMC will determine the number of starts by BSC club members in all BSC sanctioned events from November through October.  BSC sanctioned events include all Sunday races, One Day Regattas, Long Distance Races, Caldwell Cup, Ironman and Leukemia Cup. After calculating the total number of starts by each BSC member, the RMC will determine the total number of starts by each sanctioned fleet and the percentage of fleet participation that each fleet has with respect to the total number of starts. </t>
    </r>
  </si>
  <si>
    <t xml:space="preserve">A fleet will be allowed one participant for each 15% of the total participation. For example, a fleet with 15% will be entitled to one participant; a fleet with 30% will be entitled to 2 participants, etc. All fleets with less than 15% will be considered a part of the Open fleet and the Open fleet will provide the remaining participants to make up the 6 total competitors.   </t>
  </si>
  <si>
    <r>
      <t xml:space="preserve">In the </t>
    </r>
    <r>
      <rPr>
        <b/>
        <sz val="10"/>
        <rFont val="Arial"/>
        <family val="2"/>
      </rPr>
      <t>Fleet Representative Stage</t>
    </r>
    <r>
      <rPr>
        <sz val="10"/>
        <rFont val="Arial"/>
        <family val="2"/>
      </rPr>
      <t xml:space="preserve">, each One-Design Fleet eligible to compete in the CC will determine its fleet champion and runners-up to fulfill their fleet apportionment number as described in the paragraph above.  Fleet Championships and fleet rankings are the responsibility of the individual fleets. The fleet rankings should be used to determine the stage two participants of the BSC CC.  If for any reason a skipper deemed to be eligible to participate in the CC is not able to participate, the next skipper in their fleet rankings shall take their place in the CC.  </t>
    </r>
  </si>
  <si>
    <t xml:space="preserve">Representatives from the Open Fleet shall be determined from the BSC Sunday Handicap Series from November through October.  Any skipper starting either in the Open Fleet on a Sunday race or starting with its own one-design fleet simultaneously with the Open Fleet on a Sunday race will be scored in this series.    Open Fleet scoring will be on the basis of the Portsmouth Yardstick Handicap System established by the US Sailing Association.  </t>
  </si>
  <si>
    <t xml:space="preserve">Series winners will be determined as follows:  </t>
  </si>
  <si>
    <t>1. A skipper must rank as a starter for at least 20 races to qualify.</t>
  </si>
  <si>
    <t>2. A High Point Scoring System will be used for each race where each skipper shall be awarded points for the number of boats beaten.</t>
  </si>
  <si>
    <t xml:space="preserve">3. At the end of the Series, each skipper’s Best 25 Race High Point Total shall be calculated. </t>
  </si>
  <si>
    <t>4. The Series standings are then ordered from the highest to the lowest of this Best 25 Race High Point Total.</t>
  </si>
  <si>
    <t>5. BSC will award the winner of this annual series as the BSC Sunday Series Champion.</t>
  </si>
  <si>
    <t xml:space="preserve">6. The Series standings will also determine the Open Fleet participants for the BSC CC.    </t>
  </si>
  <si>
    <t xml:space="preserve">The RMC should provide interim reports on the number of starts by fleets in June and in September.  Standings may also be reported on an interim basis for the Sunday Series Open Fleet using a minimum number of races to qualify as to be determined at the time of the report.  In general, the minimum race count to qualify would be based on races completed and races remaining that would lead to a 25 race total at the end of the series. </t>
  </si>
  <si>
    <t xml:space="preserve">CLUB CHAMPIONSHIP REGATTA </t>
  </si>
  <si>
    <t xml:space="preserve">The BSC Club Champion Skipper and Crew will be determined in the 6 race, round-robin series described in the Background section above.  Scoring in the six (6) race series will be a Low Point System.  Sailing Instructions should be provided to the eligible skippers and crews at the Skipper’s Meeting to indicate specifics for the series.  Both Skipper and Crew scoring will be recorded and scored separately with equal awards presented in both categories.  Although the plan may be to complete the CC in one day, Skippers and Crews must be prepared to participate on both days of the scheduled weekend.  Only in the event of a single-handed boat being selected for the CC may Crew participation be an exception. The number of crew, including any limitations, placed on each boat shall be determined by the RMC and host Fleet Captain. </t>
  </si>
  <si>
    <t xml:space="preserve">Recording of race results, scoring, and maintenance of these rules governing the BSC Club Championship shall be the responsibility of the Race Management Committee. Changes shall be approved by the Board of Governors.  </t>
  </si>
  <si>
    <t xml:space="preserve">Revised and adopted by the Board of Governors, August, 2017 </t>
  </si>
  <si>
    <t>Van Rogers</t>
  </si>
  <si>
    <t>Hobie Getaway</t>
  </si>
  <si>
    <t>HGET</t>
  </si>
  <si>
    <t xml:space="preserve">Added 11-6-2017 </t>
  </si>
  <si>
    <t>All Sanctioned BSC Race Starts</t>
  </si>
  <si>
    <t>Nelson Sharp</t>
  </si>
  <si>
    <t>Drew Warman</t>
  </si>
  <si>
    <t>Warman</t>
  </si>
  <si>
    <t>H. Mike Graham</t>
  </si>
  <si>
    <t>John Langlow</t>
  </si>
  <si>
    <t>Spearman</t>
  </si>
  <si>
    <t>Lucy Spearman</t>
  </si>
  <si>
    <t>* This rating is derived by averaging the ratings for the Seawolf 23 and 27</t>
  </si>
  <si>
    <t>DPN1</t>
  </si>
  <si>
    <t>DPN2</t>
  </si>
  <si>
    <t>DPN3</t>
  </si>
  <si>
    <t>DPN4</t>
  </si>
  <si>
    <t>MCG25</t>
  </si>
  <si>
    <t>MacGregor 25 (DB)</t>
  </si>
  <si>
    <t>O'Day 23 (Deck Step)</t>
  </si>
  <si>
    <t>ODY232</t>
  </si>
  <si>
    <t>Holder Hawk (HI-9)</t>
  </si>
  <si>
    <t>HLDRHK</t>
  </si>
  <si>
    <t>DPN</t>
  </si>
  <si>
    <t>Added 5-7-2018</t>
  </si>
  <si>
    <t>Updated 5-7-2018</t>
  </si>
  <si>
    <t>CAP22H</t>
  </si>
  <si>
    <t>Catalina 22 (FK,N/Sp)</t>
  </si>
  <si>
    <t>CAT22F</t>
  </si>
  <si>
    <t>Catalina 27 &amp; 270(FK/WK, Spi)</t>
  </si>
  <si>
    <t>Catalina 25 (FK/SK/WK,Spi)</t>
  </si>
  <si>
    <t>CAT25</t>
  </si>
  <si>
    <t>MacGregor 22 (DB)</t>
  </si>
  <si>
    <t>MCG22</t>
  </si>
  <si>
    <t>ST</t>
  </si>
  <si>
    <t>Star (Int.)</t>
  </si>
  <si>
    <t>Fucci</t>
  </si>
  <si>
    <t>James Fucci</t>
  </si>
  <si>
    <t>Touse</t>
  </si>
  <si>
    <t>Jim Touse</t>
  </si>
  <si>
    <t>Chris Rogers</t>
  </si>
  <si>
    <t>Horton</t>
  </si>
  <si>
    <t>Andy Horton</t>
  </si>
  <si>
    <t>Sally Milby</t>
  </si>
  <si>
    <t>REF1</t>
  </si>
  <si>
    <t>REF2</t>
  </si>
  <si>
    <t>Ahearn</t>
  </si>
  <si>
    <t>John Ahearn</t>
  </si>
  <si>
    <t>Bob Graves</t>
  </si>
  <si>
    <t>Graves</t>
  </si>
  <si>
    <t>Kelly Gough</t>
  </si>
  <si>
    <t>Gough</t>
  </si>
  <si>
    <t>Nilah Miller</t>
  </si>
  <si>
    <t>Josie Sherry</t>
  </si>
  <si>
    <t>Colin Sherry</t>
  </si>
  <si>
    <t>Samuel Buchanan</t>
  </si>
  <si>
    <t>Addison Jones</t>
  </si>
  <si>
    <t>Mitchell Martin</t>
  </si>
  <si>
    <t>Matthew Bennett</t>
  </si>
  <si>
    <t>Jackson Mathis</t>
  </si>
  <si>
    <t>Nathan Bowen</t>
  </si>
  <si>
    <t>Ethan Staats</t>
  </si>
  <si>
    <t>Wyatt Overend</t>
  </si>
  <si>
    <t>Christian Jimenez</t>
  </si>
  <si>
    <t>Amelia Kidd</t>
  </si>
  <si>
    <t>Sage Sanders</t>
  </si>
  <si>
    <t>Damian Beisner</t>
  </si>
  <si>
    <t>Aiden Weis</t>
  </si>
  <si>
    <t>Colton Milam</t>
  </si>
  <si>
    <t>Connor Kielb</t>
  </si>
  <si>
    <t>Leif Carlson</t>
  </si>
  <si>
    <t>Ricky Miller</t>
  </si>
  <si>
    <t>Parker Thran</t>
  </si>
  <si>
    <t>Darby Smith</t>
  </si>
  <si>
    <t>Dylan Mathis</t>
  </si>
  <si>
    <t>Harbor  Wacker</t>
  </si>
  <si>
    <t>Will Bryant</t>
  </si>
  <si>
    <t>James Folk</t>
  </si>
  <si>
    <t>Mary Helen Reddaway</t>
  </si>
  <si>
    <t>Hartley Meyer</t>
  </si>
  <si>
    <t>Kyle Klinges</t>
  </si>
  <si>
    <t>Malone Overend</t>
  </si>
  <si>
    <t>Stephanie Griffin</t>
  </si>
  <si>
    <t>Gwendolyn Woodbury</t>
  </si>
  <si>
    <t>Ben Spengeman</t>
  </si>
  <si>
    <t>Liam Chapman</t>
  </si>
  <si>
    <t>Jackson Harris</t>
  </si>
  <si>
    <t>Noah Little</t>
  </si>
  <si>
    <t>Andrew Ryker Gignilliat</t>
  </si>
  <si>
    <t>Emie Little</t>
  </si>
  <si>
    <t>Summer Flores</t>
  </si>
  <si>
    <t>Savannah Flores</t>
  </si>
  <si>
    <t>Reece Chapman</t>
  </si>
  <si>
    <t>Opti Red</t>
  </si>
  <si>
    <t>Opti Blue</t>
  </si>
  <si>
    <t>Opti White</t>
  </si>
  <si>
    <t>Bic</t>
  </si>
  <si>
    <t>Kirk Elliot</t>
  </si>
  <si>
    <t>Elliot</t>
  </si>
  <si>
    <t>Peck</t>
  </si>
  <si>
    <t>Sam Peck</t>
  </si>
  <si>
    <t>Steve Burke</t>
  </si>
  <si>
    <t>Burke</t>
  </si>
  <si>
    <t>Erik Rosskopf</t>
  </si>
  <si>
    <t>Rosskopf</t>
  </si>
  <si>
    <t>R. Wade 8/4/2017</t>
  </si>
  <si>
    <t>Daylight Savings Time Ends</t>
  </si>
  <si>
    <t>Thursday</t>
  </si>
  <si>
    <t>Paul Medvec</t>
  </si>
  <si>
    <t>Medvec</t>
  </si>
  <si>
    <t>2018 Club Championship</t>
  </si>
  <si>
    <t>LaGrone</t>
  </si>
  <si>
    <t>Chuck LaGrone</t>
  </si>
  <si>
    <t>Hudgins</t>
  </si>
  <si>
    <t>Doug Hudgins</t>
  </si>
  <si>
    <t>Owen Zurinskas</t>
  </si>
  <si>
    <t>Doug Watson</t>
  </si>
  <si>
    <t>Clanton</t>
  </si>
  <si>
    <t>Patty Clanton</t>
  </si>
  <si>
    <t>Hobie Wave</t>
  </si>
  <si>
    <t>HWAV</t>
  </si>
  <si>
    <t>Added 4/20/19</t>
  </si>
  <si>
    <t>Derrick Herzog</t>
  </si>
  <si>
    <t>Hennecy</t>
  </si>
  <si>
    <t>Hilton</t>
  </si>
  <si>
    <t>Reed Hilton</t>
  </si>
  <si>
    <t>Herzog</t>
  </si>
  <si>
    <t>Nicole Herzog</t>
  </si>
  <si>
    <t>French Forbes</t>
  </si>
  <si>
    <t>Mosher</t>
  </si>
  <si>
    <t>Conor Davis</t>
  </si>
  <si>
    <t>Craig Hennecy</t>
  </si>
  <si>
    <t>Daniel Morriss</t>
  </si>
  <si>
    <t>Rebecca Blythe</t>
  </si>
  <si>
    <t>Mark Cline</t>
  </si>
  <si>
    <t>Matthew McIntyre</t>
  </si>
  <si>
    <t>Bob McCormack</t>
  </si>
  <si>
    <t>Kevin Bradey</t>
  </si>
  <si>
    <t>Bradey</t>
  </si>
  <si>
    <t>1st Race Start</t>
  </si>
  <si>
    <t>2pm</t>
  </si>
  <si>
    <t>1pm</t>
  </si>
  <si>
    <t>12:30pm</t>
  </si>
  <si>
    <t>REF2B</t>
  </si>
  <si>
    <t>Keri Lane</t>
  </si>
  <si>
    <t>Langlow</t>
  </si>
  <si>
    <t>Kathy Okrongley</t>
  </si>
  <si>
    <t>Power</t>
  </si>
  <si>
    <t>Joe Power</t>
  </si>
  <si>
    <t>Dave Hackney</t>
  </si>
  <si>
    <t>Bill North</t>
  </si>
  <si>
    <t>Jim Proctor</t>
  </si>
  <si>
    <t>Kim Sharp</t>
  </si>
  <si>
    <t>Don Brown</t>
  </si>
  <si>
    <t>Dave Whikehart</t>
  </si>
  <si>
    <t>Rick Scarborough</t>
  </si>
  <si>
    <t>Bill Dudley</t>
  </si>
  <si>
    <t>Dave Drosdick</t>
  </si>
  <si>
    <t>Skip Caldwell</t>
  </si>
  <si>
    <t>Bob Blythe</t>
  </si>
  <si>
    <t>Excused for Health or Age Reasons</t>
  </si>
  <si>
    <t>NO SHOW</t>
  </si>
  <si>
    <t>Lives Out of Town</t>
  </si>
  <si>
    <t>Shannon Nowak</t>
  </si>
  <si>
    <t>RC Team</t>
  </si>
  <si>
    <t>Malmgren</t>
  </si>
  <si>
    <t>Ryan Malmgren</t>
  </si>
  <si>
    <t>Conor Madden</t>
  </si>
  <si>
    <t>Nowak</t>
  </si>
  <si>
    <t>2021 CC Qual Event</t>
  </si>
  <si>
    <t>11/13-14/2021</t>
  </si>
  <si>
    <t>11/6-7/2021</t>
  </si>
  <si>
    <t>Sunday Race 11-7-2021</t>
  </si>
  <si>
    <t>Sunday Race 2-6-2022</t>
  </si>
  <si>
    <t>Sunday Race 2-20-2022</t>
  </si>
  <si>
    <t>Sunday Race 2-27-2022</t>
  </si>
  <si>
    <t>Moyer</t>
  </si>
  <si>
    <t>Michael Moyer</t>
  </si>
  <si>
    <t>Finish</t>
  </si>
  <si>
    <t>Position</t>
  </si>
  <si>
    <t>Race</t>
  </si>
  <si>
    <t>Completed</t>
  </si>
  <si>
    <t>DNS</t>
  </si>
  <si>
    <t>DNF</t>
  </si>
  <si>
    <t>Hobie 14 Turbo 1-Up</t>
  </si>
  <si>
    <t>H142</t>
  </si>
  <si>
    <t>Added 11/8/20 R. Wade per C. Hennecy</t>
  </si>
  <si>
    <t>2021 BSC Club Championship 11-13-2021</t>
  </si>
  <si>
    <t>Cullen Bryant</t>
  </si>
  <si>
    <t>One Day Regatta - Flying Scot</t>
  </si>
  <si>
    <t>One Day Regatta - Thistle</t>
  </si>
  <si>
    <t>Cape</t>
  </si>
  <si>
    <t>Alex Cape</t>
  </si>
  <si>
    <t>New Years Day</t>
  </si>
  <si>
    <t>Saturday Race 12-4-2021</t>
  </si>
  <si>
    <t>START</t>
  </si>
  <si>
    <t>EVENT &amp; DATE</t>
  </si>
  <si>
    <t>Team</t>
  </si>
  <si>
    <t>RC5</t>
  </si>
  <si>
    <t>RC6</t>
  </si>
  <si>
    <t>Dianne Hart</t>
  </si>
  <si>
    <t>NOR</t>
  </si>
  <si>
    <t>Kathleen Rogers</t>
  </si>
  <si>
    <t>Saturday Race 1-8-2022</t>
  </si>
  <si>
    <t>Saturday Race 1-29-2022</t>
  </si>
  <si>
    <t>Postell</t>
  </si>
  <si>
    <t>Michael Johnson</t>
  </si>
  <si>
    <t>Michael Mosher</t>
  </si>
  <si>
    <t>Alexander</t>
  </si>
  <si>
    <t>Morley Alexander</t>
  </si>
  <si>
    <t>Heinz</t>
  </si>
  <si>
    <t>Chris Heinz</t>
  </si>
  <si>
    <t>Robby Jones</t>
  </si>
  <si>
    <t>Jones</t>
  </si>
  <si>
    <t>Cook</t>
  </si>
  <si>
    <t>Richard Cook</t>
  </si>
  <si>
    <t>Carmichael</t>
  </si>
  <si>
    <t>Troy Carmichael</t>
  </si>
  <si>
    <t>Smith-Berry LDR 9-25-21</t>
  </si>
  <si>
    <t>Matt McIntyre</t>
  </si>
  <si>
    <t>Hunter 18</t>
  </si>
  <si>
    <t>HTR18</t>
  </si>
  <si>
    <t>Est. R.Wade 5/9/2021, Same as CAT165</t>
  </si>
  <si>
    <t>Craig Millar</t>
  </si>
  <si>
    <t>Millar</t>
  </si>
  <si>
    <t>Girkin</t>
  </si>
  <si>
    <t>Chris Girkin</t>
  </si>
  <si>
    <t>RACE SIX</t>
  </si>
  <si>
    <t>Voltz</t>
  </si>
  <si>
    <t>Rosemary Voltz</t>
  </si>
  <si>
    <t>Erin Sides</t>
  </si>
  <si>
    <t>Saturday Race 11-6-2021</t>
  </si>
  <si>
    <t>Saturday Race 11-20-2021</t>
  </si>
  <si>
    <t>Saturday Race 11-27-2021</t>
  </si>
  <si>
    <t>Saturday Race 1-15-2022</t>
  </si>
  <si>
    <t>Saturday Race 1-22-2022</t>
  </si>
  <si>
    <t>Chris Wood</t>
  </si>
  <si>
    <t>Robert Jones</t>
  </si>
  <si>
    <t>Josh Hillman</t>
  </si>
  <si>
    <t>Kurban Ali</t>
  </si>
  <si>
    <t>William Bruce</t>
  </si>
  <si>
    <t>Ali</t>
  </si>
  <si>
    <t>Bruce</t>
  </si>
  <si>
    <t>Lincoln Baxter</t>
  </si>
  <si>
    <t>Baxter</t>
  </si>
  <si>
    <t>Gaskin</t>
  </si>
  <si>
    <t>Spencer Gaskin</t>
  </si>
  <si>
    <t>Rob Robinson</t>
  </si>
  <si>
    <t>Robinson</t>
  </si>
  <si>
    <t>Hillman</t>
  </si>
  <si>
    <t>Portsmouth Series Starts</t>
  </si>
  <si>
    <t>One Design Starts</t>
  </si>
  <si>
    <t>Rock, Paper, Scissors Regatta - Opti Green Fleet</t>
  </si>
  <si>
    <t>Andrew Spiller</t>
  </si>
  <si>
    <t>Anna Kennedy</t>
  </si>
  <si>
    <t>Hanaa Hraga</t>
  </si>
  <si>
    <t>Davis (Ford) Clark</t>
  </si>
  <si>
    <t>Nate Fant</t>
  </si>
  <si>
    <t>Kinley Salvo</t>
  </si>
  <si>
    <t>Anna Kate Hatcher</t>
  </si>
  <si>
    <t>Zack Taylor</t>
  </si>
  <si>
    <t>Kirby Hontzas</t>
  </si>
  <si>
    <t>Ben Hatcher</t>
  </si>
  <si>
    <t>Henry Hill</t>
  </si>
  <si>
    <t>Sarah Hraga</t>
  </si>
  <si>
    <t>Andrew Hanson</t>
  </si>
  <si>
    <t>Cameron Warnken</t>
  </si>
  <si>
    <t>Henley Mitchell</t>
  </si>
  <si>
    <t>Benny Harbin</t>
  </si>
  <si>
    <t>Anna Sides</t>
  </si>
  <si>
    <t>Carson Clark</t>
  </si>
  <si>
    <t>Kate Woods</t>
  </si>
  <si>
    <t>Alexander Jessie</t>
  </si>
  <si>
    <t>Alex Bagnoni</t>
  </si>
  <si>
    <t>Sarah Plants</t>
  </si>
  <si>
    <t>Britton Fyffe</t>
  </si>
  <si>
    <t>Samantha Warnken</t>
  </si>
  <si>
    <t>Brynn Garrett</t>
  </si>
  <si>
    <t>Maggie Hraga</t>
  </si>
  <si>
    <t>Emilia Szylman</t>
  </si>
  <si>
    <t>James Reeves</t>
  </si>
  <si>
    <t>Samantha Johnson</t>
  </si>
  <si>
    <t>Audrey Peacock</t>
  </si>
  <si>
    <t>Frances Hanson</t>
  </si>
  <si>
    <t>Victoria Sweeney</t>
  </si>
  <si>
    <t>Elijah Hanson</t>
  </si>
  <si>
    <t>Lauren Rogers</t>
  </si>
  <si>
    <t>Robert Robinson</t>
  </si>
  <si>
    <t>Kendrick Milam</t>
  </si>
  <si>
    <t>Caroline Boyd</t>
  </si>
  <si>
    <t>Caroline Barnes</t>
  </si>
  <si>
    <t>Vash Balogh</t>
  </si>
  <si>
    <t>Edwin Burwell</t>
  </si>
  <si>
    <t>Hailey Bagnoni</t>
  </si>
  <si>
    <t>Oliver Putnam</t>
  </si>
  <si>
    <t>Sophia Church</t>
  </si>
  <si>
    <t>Isabella Lackey</t>
  </si>
  <si>
    <t>Sophia Heaton</t>
  </si>
  <si>
    <t>Isabella Smith</t>
  </si>
  <si>
    <t>Noella Tardy</t>
  </si>
  <si>
    <t>Opti Green</t>
  </si>
  <si>
    <t>John Douglas Harrison</t>
  </si>
  <si>
    <t>Rock, Paper, Scissors Regatta - Opti Blue, Red and White Fleets</t>
  </si>
  <si>
    <t>RACE SEVEN</t>
  </si>
  <si>
    <t>Place</t>
  </si>
  <si>
    <t>Rock, Paper, Scissors Regatta - C420 No Spinnaker</t>
  </si>
  <si>
    <t>Crew</t>
  </si>
  <si>
    <t>Rock, Paper, Scissors Regatta - Open BIC</t>
  </si>
  <si>
    <t>Club</t>
  </si>
  <si>
    <t>Kathaleen Rogers</t>
  </si>
  <si>
    <t>Christopher Girkin</t>
  </si>
  <si>
    <t>Rock, Paper, Scissors Regatta - Laser, Laser Radial &amp; Laser 4.7 Fleets</t>
  </si>
  <si>
    <t>PL</t>
  </si>
  <si>
    <t>Anne Ledvina</t>
  </si>
  <si>
    <t>Ledvina</t>
  </si>
  <si>
    <t>Steve Cotton</t>
  </si>
  <si>
    <t>Cotton</t>
  </si>
  <si>
    <t>Zack Lawson</t>
  </si>
  <si>
    <t>RS Aero</t>
  </si>
  <si>
    <t>AERO</t>
  </si>
  <si>
    <t>Melges 14</t>
  </si>
  <si>
    <t>M14</t>
  </si>
  <si>
    <t>Added 9/17/21 R. wade</t>
  </si>
  <si>
    <t>Great Scot Regatta - Championship Fleet</t>
  </si>
  <si>
    <t>Great Scot Regatta - Challenger Fleet</t>
  </si>
  <si>
    <t>Gregory</t>
  </si>
  <si>
    <t>Orenda Gregory</t>
  </si>
  <si>
    <t>Great Pumpkin Regatta</t>
  </si>
  <si>
    <t>Dennis Griffin</t>
  </si>
  <si>
    <t>Carter Miller</t>
  </si>
  <si>
    <t>Kevin Bradley</t>
  </si>
  <si>
    <t>Bradley</t>
  </si>
  <si>
    <t>Tracey Hambrick</t>
  </si>
  <si>
    <t>Saturday Race 11-6-21</t>
  </si>
  <si>
    <t>Jelks</t>
  </si>
  <si>
    <t>Augustus Jelks</t>
  </si>
  <si>
    <t>Brian Milwee</t>
  </si>
  <si>
    <t>Stephanie Milwee</t>
  </si>
  <si>
    <t>12/5/2021 - 1/7/2022</t>
  </si>
  <si>
    <t>*</t>
  </si>
  <si>
    <t>* Boat/Crew Assignment for Rotation</t>
  </si>
  <si>
    <t>Edwards</t>
  </si>
  <si>
    <t>Tommy Edwards</t>
  </si>
  <si>
    <t>Mostly Clear, 65 degrees, Wind very light and variable</t>
  </si>
  <si>
    <t>Saturday Race 11-20-21</t>
  </si>
  <si>
    <t>One Day 12-4-21 Scot</t>
  </si>
  <si>
    <t>One Day 12-4-21 Thistles</t>
  </si>
  <si>
    <t>Sunday Race 11-6-21</t>
  </si>
  <si>
    <t>Sunny, Cool, Wind N 5 to 10 mph</t>
  </si>
  <si>
    <t>Ashley Carmichael</t>
  </si>
  <si>
    <t>Abandoned</t>
  </si>
  <si>
    <t>Overcast, 57 degrees, Wind light to calm</t>
  </si>
  <si>
    <t>Bud Hamrick</t>
  </si>
  <si>
    <t>Beau Lejeune</t>
  </si>
  <si>
    <t>One Day 12-4-21 Scots</t>
  </si>
  <si>
    <t>Saturday-Sunday Portsmouth Series Only</t>
  </si>
  <si>
    <t>Mostly sunny, 72 degrees, Wind South at 5 mph</t>
  </si>
  <si>
    <t>Daniel Postell</t>
  </si>
  <si>
    <t>Saturday Race 1-8-22</t>
  </si>
  <si>
    <t>Deceased</t>
  </si>
  <si>
    <t>Cloudy, 55 degrees, light wind, no interest in rigging, Work Party to cut trees on North Lot</t>
  </si>
  <si>
    <t>Sunday Race 2-6-22</t>
  </si>
  <si>
    <t>Sunday Race 4-10-2022</t>
  </si>
  <si>
    <t>Sunday Race 5-1-2022</t>
  </si>
  <si>
    <t>Sunday Race 5-22-2022</t>
  </si>
  <si>
    <t>Sunday Race 7-3-2022</t>
  </si>
  <si>
    <t>Sunday Race 7-10-2022</t>
  </si>
  <si>
    <t>Sunday Race 7-24-2022</t>
  </si>
  <si>
    <t>Sunday Race 7-31-2022</t>
  </si>
  <si>
    <t>Sunday Race 8-14-2022</t>
  </si>
  <si>
    <t>Sunday Race 9-11-2022</t>
  </si>
  <si>
    <t>Sunday Race 10-9-2022</t>
  </si>
  <si>
    <t>Sunday Race 10-23-2022</t>
  </si>
  <si>
    <t>Sunday Race 3-13-2022</t>
  </si>
  <si>
    <t>8/27-28/2022</t>
  </si>
  <si>
    <t>10/1-2/2022</t>
  </si>
  <si>
    <t>10/15-16/2022</t>
  </si>
  <si>
    <t>Saturday Race 3-19-2022</t>
  </si>
  <si>
    <t>2022 Great Scot Regatta 10-1/2-2022</t>
  </si>
  <si>
    <t>2022 Rock, Paper, Scissors Regatta 8-27/28-2022</t>
  </si>
  <si>
    <t>2022 Great Pumpkin Regatta 10-15/16-2022</t>
  </si>
  <si>
    <t>Saturday Race 4-2-2022</t>
  </si>
  <si>
    <t>Saturday Race 4-23-2022</t>
  </si>
  <si>
    <t>Long Distance Race #2 5-7-2022</t>
  </si>
  <si>
    <t>Saturday Race 5-14-2022</t>
  </si>
  <si>
    <t>Saturday Race 6-18-2022</t>
  </si>
  <si>
    <t>Saturday Race 8-20-2022</t>
  </si>
  <si>
    <t>2022 Smith Berry Long Distance Race 9-24-2022</t>
  </si>
  <si>
    <t>Daylight Savings Time Begins</t>
  </si>
  <si>
    <t>Easter Sunday</t>
  </si>
  <si>
    <t>Mother's Day</t>
  </si>
  <si>
    <t>Memorial Day</t>
  </si>
  <si>
    <t>Monday</t>
  </si>
  <si>
    <t>Father's Day</t>
  </si>
  <si>
    <t>4th of July Independence Day</t>
  </si>
  <si>
    <t>Labor Day</t>
  </si>
  <si>
    <t>Thanksgiving Day</t>
  </si>
  <si>
    <t>Long Distance Race #1 3-26-2022</t>
  </si>
  <si>
    <t>6/4-5/2022</t>
  </si>
  <si>
    <t>9/24-25/2022</t>
  </si>
  <si>
    <t>4/9-10/2022</t>
  </si>
  <si>
    <t>2022 Singing River Regatta, Muscle Shoals Sailing Club, Killen, AL.</t>
  </si>
  <si>
    <t>2022 Thistle Brown Jug Regatta, Privateer Yacht Club, Chattanooga, TN.</t>
  </si>
  <si>
    <t>2021 Thistle Jubilee Regatta, Pensacola, FL.</t>
  </si>
  <si>
    <t>5/28-29/2022</t>
  </si>
  <si>
    <t>2022 Thistle Dixie Regatta, Atlanta Yacht Club, Acworth, GA.</t>
  </si>
  <si>
    <t>9/10-11/2022</t>
  </si>
  <si>
    <t>2022 Thistle Old Goat Regatta, Lake Lanier Sailing Club, Flowery Branch, GA.</t>
  </si>
  <si>
    <t>2022 Thistle Old Salty Regatta, Lake Norman Yacht Club, Charlotte, NC.</t>
  </si>
  <si>
    <t>4/23-24/2022</t>
  </si>
  <si>
    <t>2022 Thistle Bottoms Up Regatta, Carolina Sailing Club, Apex, NC.</t>
  </si>
  <si>
    <t>6/18-19/2022</t>
  </si>
  <si>
    <t>2022 Thistle Governor's Cup Regatta, Henderson, NC.</t>
  </si>
  <si>
    <t>7/9-10/2022</t>
  </si>
  <si>
    <t>2022 Thistle Meigs/Doldrums Regatta, Ft. Walton Yacht Club, Ft. Walton Beach, FL.</t>
  </si>
  <si>
    <t>7/16-17/2022</t>
  </si>
  <si>
    <t>2022 Thistle Southeastern Championship Regatta, Blackbeard Sailing Club, New Bern, NC.</t>
  </si>
  <si>
    <t>3/19-20/2022</t>
  </si>
  <si>
    <t>3/19-24/2022</t>
  </si>
  <si>
    <t>4/29-5/1-2022</t>
  </si>
  <si>
    <t>7/9-14/2022</t>
  </si>
  <si>
    <t>10/22-23/2022</t>
  </si>
  <si>
    <t>5/21-22/2022</t>
  </si>
  <si>
    <t>2022 Flying Scot Midwinters Regatta, Ft. Walton Yacht Club, Ft. Walton Beach, FL</t>
  </si>
  <si>
    <t>10/8-9/2022</t>
  </si>
  <si>
    <t>2022 FS Hospice Regatta, Western Carolina Sailing Club</t>
  </si>
  <si>
    <t>Z</t>
  </si>
  <si>
    <t>T</t>
  </si>
  <si>
    <t>O</t>
  </si>
  <si>
    <t>L</t>
  </si>
  <si>
    <t>A</t>
  </si>
  <si>
    <t>B</t>
  </si>
  <si>
    <t>Sat-Thu</t>
  </si>
  <si>
    <t>Fri-Sun</t>
  </si>
  <si>
    <t>2022 Orange Peel Regatta, Florida Yacht Club, Jacksonville, FL.</t>
  </si>
  <si>
    <t>Beginning of 2021 - 2022 Race Schedule</t>
  </si>
  <si>
    <t>Saturday Race 1-22-22</t>
  </si>
  <si>
    <t>Clear &amp; Sunny, 45 degrees, wind N-NE 2 to 7 mph</t>
  </si>
  <si>
    <t>10/29-30/2022</t>
  </si>
  <si>
    <t>2022 Thistle Bloody Mary Regatta, Western Carolina Sailing Club, Anderson, SC.</t>
  </si>
  <si>
    <t>2022 Flying Scot Wife-Husband Regatta, Rush Creek Yacht Club, Rockwall, TX.</t>
  </si>
  <si>
    <t>2022 Flying Scot NAC Regatta, North Cape Yacht Club, La Salle, MI.</t>
  </si>
  <si>
    <t>2022 Flying Scot Grits 'n Haggis Regatta, Keowee Sailing Club, Seneca, SC.</t>
  </si>
  <si>
    <t>2022 Flying Scot Choo Choo Regatta, Privateer Yacht Club, Chattanooga, TN.</t>
  </si>
  <si>
    <t>2022 Flying Scot Women's NAC Regatta,Corinthian Sailing Club, Dallas, TX.</t>
  </si>
  <si>
    <t>2021 Christmas Tree One Day Regatta 12-4-2021</t>
  </si>
  <si>
    <t>2022 Chili Cook Off One Day Regatta 2-12-2022</t>
  </si>
  <si>
    <t>2022 Easter One Day Regatta 4-16-2022</t>
  </si>
  <si>
    <t>2022 Memorial Day One Day Regatta 5-28-2022</t>
  </si>
  <si>
    <t>2022 Firecracker One Day Regatta 7-18-2022</t>
  </si>
  <si>
    <t>2022 Doldrums One Day Regatta 8-6-2022</t>
  </si>
  <si>
    <t>2022 Labor Day One Day Regatta 9-3-2022</t>
  </si>
  <si>
    <t>2022 FS Scot-A-Hoochee Regatta, Lake Lanier, Georgia</t>
  </si>
  <si>
    <t>2022 Thistle Wild Turkey Regatta, Savannah Yacht Club, Savannah, SC.</t>
  </si>
  <si>
    <t>Spring 2022 Learn To Sail Classes</t>
  </si>
  <si>
    <t>C</t>
  </si>
  <si>
    <t>Fall 2022 Learn To Sail Classes</t>
  </si>
  <si>
    <t>J</t>
  </si>
  <si>
    <t>Mon-Thu</t>
  </si>
  <si>
    <t>Fri - Sun</t>
  </si>
  <si>
    <t>6/6-9/2022</t>
  </si>
  <si>
    <t>2022 Junior Sailing Weekend Camp</t>
  </si>
  <si>
    <t>2022 Junior Sailing Weekday Camp</t>
  </si>
  <si>
    <t>REF3</t>
  </si>
  <si>
    <t>6/10-12/2022</t>
  </si>
  <si>
    <t>Sunday Race 6-12-2022</t>
  </si>
  <si>
    <t>3/12-13/2022</t>
  </si>
  <si>
    <t>2022 Junior Sailing Work Day/Pizza Night/Campout/Morning Sail</t>
  </si>
  <si>
    <t>2022 Junior Sailing Hot Chocolate Series</t>
  </si>
  <si>
    <t>5/14-21/2022</t>
  </si>
  <si>
    <t>Sat - Fri</t>
  </si>
  <si>
    <t>2022 Thistle Nationals, Florida Yacht Club, Jacksonville, FL</t>
  </si>
  <si>
    <t>Clear &amp; Sunny, 36 degrees, wind N 5 to 10 mph, no one rigged</t>
  </si>
  <si>
    <t>Clear &amp; Sunny, 54 degrees, wind mostly Northerly 1 to 4 mph</t>
  </si>
  <si>
    <t xml:space="preserve">Saturday Race </t>
  </si>
  <si>
    <t xml:space="preserve">Sunday Race </t>
  </si>
  <si>
    <t>Christopher  Heinz</t>
  </si>
  <si>
    <t>Laura Jelks</t>
  </si>
  <si>
    <t>Long Distance Race #1</t>
  </si>
  <si>
    <t>Saturday Race</t>
  </si>
  <si>
    <t>Sunday Race</t>
  </si>
  <si>
    <t>Easter One Day Regatta</t>
  </si>
  <si>
    <t>Rodney  Holland</t>
  </si>
  <si>
    <t>Long Distance Race #2</t>
  </si>
  <si>
    <t>Memorial Day ODR</t>
  </si>
  <si>
    <t>Morley  Alexander</t>
  </si>
  <si>
    <t>2022 Caldwell Cup 6-25/26-2022</t>
  </si>
  <si>
    <t xml:space="preserve">Firecracker One Day Regatta </t>
  </si>
  <si>
    <t xml:space="preserve">Doldrums One Day Regatta </t>
  </si>
  <si>
    <t>2022 Rock, Paper, Scissors 8-27/28-2022</t>
  </si>
  <si>
    <t>Labor Day (ODR)</t>
  </si>
  <si>
    <t>2022 Leukemia Cup 9-17/18-2022</t>
  </si>
  <si>
    <t xml:space="preserve">2022 Smith Berry LDR </t>
  </si>
  <si>
    <t>2022 Great Pumpkin Regatta 10-15/16</t>
  </si>
  <si>
    <t>Andrey Samal</t>
  </si>
  <si>
    <t xml:space="preserve">Harvest Moon One Day Regatta </t>
  </si>
  <si>
    <t>2022 BSC Club Championship 11-12/13-2022</t>
  </si>
  <si>
    <t xml:space="preserve">Christmas Tree One Day Regatta </t>
  </si>
  <si>
    <t xml:space="preserve">Chilli Cook Off (ODR) </t>
  </si>
  <si>
    <t>2022-2023 BSC EVENT SCHEDULE</t>
  </si>
  <si>
    <t>2022 RACE COMMITTEE TEAMS</t>
  </si>
  <si>
    <t>Added to Member List</t>
  </si>
  <si>
    <t>Added for Laura Jelks</t>
  </si>
  <si>
    <t>Goes by Andy</t>
  </si>
  <si>
    <t>Goes by Chris</t>
  </si>
  <si>
    <t>No Duty Assigned</t>
  </si>
  <si>
    <t>Typically No Show</t>
  </si>
  <si>
    <t>Goes by Bud</t>
  </si>
  <si>
    <t>No Longer Member</t>
  </si>
  <si>
    <t>Two listings in Member</t>
  </si>
  <si>
    <t>Lives out of town</t>
  </si>
  <si>
    <t>Goes by Robby</t>
  </si>
  <si>
    <t>Goes by Rob</t>
  </si>
  <si>
    <t>Resigned from Club</t>
  </si>
  <si>
    <t>Ironman Regatta</t>
  </si>
  <si>
    <t>2022 Ironman Regatta 3-5-2022</t>
  </si>
  <si>
    <t>Sunday Race 6-5-2022</t>
  </si>
  <si>
    <t>Derrick &amp; Nicole Herzog</t>
  </si>
  <si>
    <t>Added to member list</t>
  </si>
  <si>
    <t>Chili Cookoff One Day Regatta - Flying Scots</t>
  </si>
  <si>
    <t>Chili Cookoff One Day Regatta - Thistles</t>
  </si>
  <si>
    <t>Chili One Day 2-12-22 Scots</t>
  </si>
  <si>
    <t>Chili One Day 2-12-22 Thistles</t>
  </si>
  <si>
    <t>Clear &amp; Sunny, 60 degrees, wind mostly Northerly 1 to 10 mph</t>
  </si>
  <si>
    <t>Clear &amp; Sunny 55 degrees, Wind S 5 to 12 mph</t>
  </si>
  <si>
    <t>Clear &amp; Sunny 55 degrees, Wind N to NW 5 to 15 mph</t>
  </si>
  <si>
    <t>Clear &amp; Sunny, 65 degrees, Wind South 8 to 12 mph</t>
  </si>
  <si>
    <t>Rebecca Rodemar</t>
  </si>
  <si>
    <t>Sunday Race 2-20-22</t>
  </si>
  <si>
    <t>Cloudy, 50 degrees, Wind NW 7 to 10 mph</t>
  </si>
  <si>
    <t>Sunday Race 2-27-22</t>
  </si>
  <si>
    <t>Ironman One Day Regatta - Flying Scots</t>
  </si>
  <si>
    <t>Ironman One Day Regatta - 420</t>
  </si>
  <si>
    <t>420</t>
  </si>
  <si>
    <t>Tripp &amp; Caroline</t>
  </si>
  <si>
    <t>Ironman One Day 3-5-22 FS</t>
  </si>
  <si>
    <t>Ironman One Day 3-5-22</t>
  </si>
  <si>
    <t>Sunday Race 3-13-22</t>
  </si>
  <si>
    <t>Saturday Race 3-19-22</t>
  </si>
  <si>
    <t>Sunday Race 4-10-22</t>
  </si>
  <si>
    <t>Clear &amp; Sunny, 55 degrees, Wind SSW 1 to 5 mph</t>
  </si>
  <si>
    <t>Clear &amp; Sunny, 55 degrees, Wind WSW 8 to 12 mph</t>
  </si>
  <si>
    <t>Mostly Sunny, 60 Degrees but cool with Wind WNW to WSW 12 to 30 mph</t>
  </si>
  <si>
    <t>Calvert</t>
  </si>
  <si>
    <t>Amy Calvert</t>
  </si>
  <si>
    <t>Cloudy, 55 degrees, very light wind, occassional light sprinkle, no racing interest</t>
  </si>
  <si>
    <t>4/30-5/1/2022</t>
  </si>
  <si>
    <t>Clear &amp; Sunny, 73 degrees, Wind SSW 7 to 12 mph</t>
  </si>
  <si>
    <t>Easter One Day Regatta - Flying Scots</t>
  </si>
  <si>
    <t>Easter One Day Regatta - Thistles</t>
  </si>
  <si>
    <t>Cloudy, 70 degrees, Wind S 2 to 9 mph</t>
  </si>
  <si>
    <t>Easter One Day 4-16-22 FS</t>
  </si>
  <si>
    <t>Easter One Day 4-16-22 TH</t>
  </si>
  <si>
    <t>Sunday Race 5-1-22</t>
  </si>
  <si>
    <t>No racing interest, Choo Choo Regatta this weekend</t>
  </si>
  <si>
    <t>Beautiful day, clear to scattered clouds, 80 degrees, Wind SSW 10 to 14 mpgh</t>
  </si>
  <si>
    <t>Partly to mostly cloudy, 72 degrees, Wind NNW 10 to 18 mph</t>
  </si>
  <si>
    <t>Long Distance Race 5-7-22</t>
  </si>
  <si>
    <t>Caldwell Cup 6-25-22 TH</t>
  </si>
  <si>
    <t>Sunday Race 6-5-22</t>
  </si>
  <si>
    <t>Sunday Race 6-12-22</t>
  </si>
  <si>
    <t>Cancelled</t>
  </si>
  <si>
    <t xml:space="preserve">Peter Cancelled races based on weather forecast Saturday afternoon, </t>
  </si>
  <si>
    <t>Light wind, No interest from sailors</t>
  </si>
  <si>
    <t>Memorial One Day Regatta</t>
  </si>
  <si>
    <t>Memorial One Day 5-28-22 Open</t>
  </si>
  <si>
    <t>Petr Ledvina</t>
  </si>
  <si>
    <t>Mostly Sunny, 85 Degrees, Wind SE to NE 1 to 5 mph</t>
  </si>
  <si>
    <t>Wind 2 to 5 mph</t>
  </si>
  <si>
    <t>Fernando Valentine</t>
  </si>
  <si>
    <t>Saturday Race 6-18-22</t>
  </si>
  <si>
    <t>Ironman One Day 3-5-22 420</t>
  </si>
  <si>
    <t>Thompson</t>
  </si>
  <si>
    <t>Rick Thompson</t>
  </si>
  <si>
    <t>Don Carmichael</t>
  </si>
  <si>
    <t>Wolf</t>
  </si>
  <si>
    <t>Clint Wolf</t>
  </si>
  <si>
    <t>&amp; son Addison</t>
  </si>
  <si>
    <t>Mostly Sunny, 92 Degrees, Wind S 4 to 7 mph</t>
  </si>
  <si>
    <t>No Show</t>
  </si>
  <si>
    <t>Mostly Sunny, 92 Degrees, Wind NW 7  to 12 mph</t>
  </si>
  <si>
    <t>Portsmouth Series</t>
  </si>
  <si>
    <t xml:space="preserve">Caldwell Cup - Flying Scots </t>
  </si>
  <si>
    <t>Calli Hontzas</t>
  </si>
  <si>
    <t>Hontzas</t>
  </si>
  <si>
    <t>Caldwell Cup - Thistles</t>
  </si>
  <si>
    <t>Caldwell Cup 6-25-22 FS</t>
  </si>
  <si>
    <t>Tripp Robinson</t>
  </si>
  <si>
    <t>Caldwell Cup - Open Fleet (Lasers)</t>
  </si>
  <si>
    <t>Caldwell Cup 6-25-22 Laser</t>
  </si>
  <si>
    <t>Mostly Sunny, 88 Degrees, Wind E 5  to 10 mph</t>
  </si>
  <si>
    <t>Mostly Sunny, 90 Degrees, Wind WSW 1 to 5 mph</t>
  </si>
  <si>
    <t>Sunday Races 7-3-22</t>
  </si>
  <si>
    <t>Sunday Races 8-14-22</t>
  </si>
  <si>
    <t>Sunday Races 7-31-22</t>
  </si>
  <si>
    <t>Sunday Race 7-3-22</t>
  </si>
  <si>
    <t>Sunday Race 7-31-22</t>
  </si>
  <si>
    <t>Sunday Race 8-14-22</t>
  </si>
  <si>
    <t>Saturday Races 8-20-22</t>
  </si>
  <si>
    <t>Sunday Races 9-11-22</t>
  </si>
  <si>
    <t>Saturday Race 8-20-22</t>
  </si>
  <si>
    <t>Melanie</t>
  </si>
  <si>
    <t>Cloudy/Sunny, 88 Degrees, Wind Calm</t>
  </si>
  <si>
    <t>Clear, 92 degrees, Wind Calm</t>
  </si>
  <si>
    <t>Sunny to partly cloudy, 92 degrees, humid, Light wind and no interested sailors</t>
  </si>
  <si>
    <t>Sunny, 92 degrees and humid, Wind S to SSW 5 to 14 mph</t>
  </si>
  <si>
    <t>Ben Thompson</t>
  </si>
  <si>
    <t>Kathaleen</t>
  </si>
  <si>
    <t>Hot, Calm</t>
  </si>
  <si>
    <t>Graham LeJeune</t>
  </si>
  <si>
    <t>Vince Priola, Jr.</t>
  </si>
  <si>
    <t>Pl</t>
  </si>
  <si>
    <t>Cloudy, showers close by, 85 Degrees, Wind SSW 5 to 12, dying after 2:30</t>
  </si>
  <si>
    <t>Sunny, 90 degrees, Calm on Saturday (no races), light Sunday</t>
  </si>
  <si>
    <t>Cohen Burwell</t>
  </si>
  <si>
    <t>Parker Shakespeare</t>
  </si>
  <si>
    <t>Jackson Robinson</t>
  </si>
  <si>
    <t>Anna Priola</t>
  </si>
  <si>
    <t>Turnley Robinson</t>
  </si>
  <si>
    <t>William Evans Dudley</t>
  </si>
  <si>
    <t>LLSC</t>
  </si>
  <si>
    <t>BSC</t>
  </si>
  <si>
    <t>Red 1</t>
  </si>
  <si>
    <t>Black 1</t>
  </si>
  <si>
    <t>AYC</t>
  </si>
  <si>
    <t>Darby Dryden</t>
  </si>
  <si>
    <t>PYC</t>
  </si>
  <si>
    <t>Tucker Mansfield</t>
  </si>
  <si>
    <t>Dean Plants</t>
  </si>
  <si>
    <t>BSC 8</t>
  </si>
  <si>
    <t>Junior</t>
  </si>
  <si>
    <t>Oliver Sobering</t>
  </si>
  <si>
    <t>Maciej Szylman</t>
  </si>
  <si>
    <t>Natalia Aksamit</t>
  </si>
  <si>
    <t>Lauren Woods</t>
  </si>
  <si>
    <t>Jackson Young</t>
  </si>
  <si>
    <t>Elizabeth Sweeney</t>
  </si>
  <si>
    <t>Sophie Casey</t>
  </si>
  <si>
    <t>Maddie Harris</t>
  </si>
  <si>
    <t>Ava Gulbrandsen</t>
  </si>
  <si>
    <t>Jackson Rogers</t>
  </si>
  <si>
    <t>Callie Hontzas</t>
  </si>
  <si>
    <t>Rushton Robinson</t>
  </si>
  <si>
    <t>BSC 1</t>
  </si>
  <si>
    <t>AYC1</t>
  </si>
  <si>
    <t>Yates Yarbrough</t>
  </si>
  <si>
    <t>Allison Lopez</t>
  </si>
  <si>
    <t>Cameron Bellina</t>
  </si>
  <si>
    <t>Eli Castro</t>
  </si>
  <si>
    <t>Roman Alexa</t>
  </si>
  <si>
    <t>Landon Alexander</t>
  </si>
  <si>
    <t>Claire Moon</t>
  </si>
  <si>
    <t>Lila Jane Brown</t>
  </si>
  <si>
    <t>Katelyn Craig</t>
  </si>
  <si>
    <t>Ethan Haun</t>
  </si>
  <si>
    <t>Jesson Mixon</t>
  </si>
  <si>
    <t>Noelle Tardy</t>
  </si>
  <si>
    <t>HC Herons</t>
  </si>
  <si>
    <t>USSA</t>
  </si>
  <si>
    <t>DNC</t>
  </si>
  <si>
    <t>TBD</t>
  </si>
  <si>
    <t>Labor Day Regatta 9-3-22 FS</t>
  </si>
  <si>
    <t>Mostly to Partly Cloudy, 88 Degrees, Wind ESE to SE 8 to 12 mph, 4th race abandoned with storm</t>
  </si>
  <si>
    <t>Sunny to Partly Cloudy, 85 Degrees, Wind S 4 to 9 mph</t>
  </si>
  <si>
    <t>Leukemia Cup 9-17-22 FS</t>
  </si>
  <si>
    <t>Leukemia Cup 9-17-22 TH</t>
  </si>
  <si>
    <t>Don Olive</t>
  </si>
  <si>
    <t>Bob &amp; Rebecca Blythe</t>
  </si>
  <si>
    <t>2022 Leukemia Cup Regatta 9-17-2022</t>
  </si>
  <si>
    <t>RO</t>
  </si>
  <si>
    <t>RE</t>
  </si>
  <si>
    <t>2022 Caldwell Cup Regatta 6-25-2022</t>
  </si>
  <si>
    <t>Mostly Sunny, 80 degrees, Wind S 12 to 25 mph</t>
  </si>
  <si>
    <t>2022 Leukemia Cup Regatta - Flying Scots</t>
  </si>
  <si>
    <t>2022 Leukemia Cup Regatta - Thistles</t>
  </si>
  <si>
    <t>Rink</t>
  </si>
  <si>
    <t>Dave Rink</t>
  </si>
  <si>
    <t>John Casada</t>
  </si>
  <si>
    <t>Casada</t>
  </si>
  <si>
    <t>Bowling</t>
  </si>
  <si>
    <t>Bronson Bowling</t>
  </si>
  <si>
    <t>Scott Cline</t>
  </si>
  <si>
    <t>Cline</t>
  </si>
  <si>
    <t>Oyster Roast One Day Regatta 10-29-2022</t>
  </si>
  <si>
    <t>Sunny, 85 Degrees, Wind 2 to 8 mph N to SE, with lulls</t>
  </si>
  <si>
    <t>Anna Cook</t>
  </si>
  <si>
    <t>Mary Hamner Cook</t>
  </si>
  <si>
    <t>Hooker Cook</t>
  </si>
  <si>
    <t>Tom McNally</t>
  </si>
  <si>
    <t>McNally</t>
  </si>
  <si>
    <t>Bill Klingensmith</t>
  </si>
  <si>
    <t>Klingensmith</t>
  </si>
  <si>
    <t>Smith-Berry Long Distance Race</t>
  </si>
  <si>
    <t>Clear, 80 Degrees, Wind 3 to Calm WSW</t>
  </si>
  <si>
    <t>Tim Porter</t>
  </si>
  <si>
    <t>Porter</t>
  </si>
  <si>
    <t>Great Scot 10-1-22 Cham</t>
  </si>
  <si>
    <t>Great Scot 10-1-22 Chal</t>
  </si>
  <si>
    <t>Great Pumpkin Regatta 10-15-22</t>
  </si>
  <si>
    <t>One Day Regatta 10-29-22 FS</t>
  </si>
  <si>
    <t>Sunday Races 10-9-22</t>
  </si>
  <si>
    <t>Sunday Races 10-23-22</t>
  </si>
  <si>
    <t>Mostly Clear, 78 Degrees, Wind NNW 8 to 15 mph</t>
  </si>
  <si>
    <t>Wheeler Sutton</t>
  </si>
  <si>
    <t>Sutton</t>
  </si>
  <si>
    <t>Pete Gregory</t>
  </si>
  <si>
    <t>Rosa</t>
  </si>
  <si>
    <t>Sergio Rosa Jr</t>
  </si>
  <si>
    <t>Bruce Davis</t>
  </si>
  <si>
    <t>Ted McGee</t>
  </si>
  <si>
    <t>Dora McGee</t>
  </si>
  <si>
    <t>Bryce Dryden</t>
  </si>
  <si>
    <t>Dryden</t>
  </si>
  <si>
    <t>Steven Bauer</t>
  </si>
  <si>
    <t>Bauer</t>
  </si>
  <si>
    <t>GS Regatta</t>
  </si>
  <si>
    <t>Special Regatta Sort</t>
  </si>
  <si>
    <t>GP Regatta</t>
  </si>
  <si>
    <t>GP Regatta, GS Regatta</t>
  </si>
  <si>
    <t>Elliot Newnhan</t>
  </si>
  <si>
    <t>RPS Regatta</t>
  </si>
  <si>
    <t>Northrop</t>
  </si>
  <si>
    <t>Kevin Northrop</t>
  </si>
  <si>
    <t>Kurt Edwards</t>
  </si>
  <si>
    <t>Fabre</t>
  </si>
  <si>
    <t>Davis Fabre</t>
  </si>
  <si>
    <t>Olive</t>
  </si>
  <si>
    <t>Twilley</t>
  </si>
  <si>
    <t>Brad Twilley</t>
  </si>
  <si>
    <t>DeGaris</t>
  </si>
  <si>
    <t>John DeGaris</t>
  </si>
  <si>
    <t>Sunny, 78 Degrees, Wind SSW 8 to 12 mph</t>
  </si>
  <si>
    <t>Mostly Sunny, 75 Degrees, Wind NNW 8 to 17 mph</t>
  </si>
  <si>
    <t>Portsmouth Race Starts Only</t>
  </si>
  <si>
    <t>Clear, 75 Degrees, Wind N 1 to 3 mph</t>
  </si>
  <si>
    <t>20 Races</t>
  </si>
  <si>
    <t>N/Q</t>
  </si>
  <si>
    <t>Total FS Starts</t>
  </si>
  <si>
    <t>Total TH Starts</t>
  </si>
  <si>
    <t>Number of Races</t>
  </si>
  <si>
    <t>David Drosdick</t>
  </si>
  <si>
    <t>Oyster Roast and Harry Reich Pavillion Dedication One Day Regatta</t>
  </si>
  <si>
    <t>Clear &amp; Sunny, 75 Degrees, WindNE to ENE</t>
  </si>
  <si>
    <t>N/M</t>
  </si>
  <si>
    <t>Saturday-Sunday Portsmouth Handicap Series Scoring</t>
  </si>
  <si>
    <t xml:space="preserve">Individual worksheets with titles "Saturday Race mm-dd-yy" or "Sunday Race mm-dd-yy" </t>
  </si>
  <si>
    <t xml:space="preserve">Ranking of competitors for any given Saturday or Sunday Race is listed in the order of a Low Point Score for all races held that day. </t>
  </si>
  <si>
    <t xml:space="preserve"> "High Point Portsmouth Series" worksheet in this Excel Workbook.</t>
  </si>
  <si>
    <t>The High Point Scores for each Saturday-Sunday Portsmouth Series race are entered into the score sheet.</t>
  </si>
  <si>
    <t>The ranking of competitors at any point in the series is listed in the order of High Point Total</t>
  </si>
  <si>
    <t>for the best 30% of all  races in the series completed.</t>
  </si>
  <si>
    <t>The final standings shall be based on thcompleted High Point Score with a minimum of 20 races required to qualify.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</si>
</sst>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ss;@"/>
  </numFmts>
  <fonts count="56"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b/>
      <sz val="10"/>
      <name val="Arial"/>
      <family val="2"/>
    </font>
    <font>
      <b/>
      <sz val="10"/>
      <name val="Arial"/>
      <family val="2"/>
    </font>
    <font>
      <sz val="10"/>
      <color indexed="9"/>
      <name val="Arial"/>
      <family val="2"/>
    </font>
    <font>
      <i/>
      <sz val="10"/>
      <name val="Arial"/>
      <family val="2"/>
    </font>
    <font>
      <sz val="10"/>
      <name val="Arial"/>
      <family val="2"/>
    </font>
    <font>
      <sz val="10"/>
      <name val="Times New Roman"/>
      <family val="1"/>
    </font>
    <font>
      <u/>
      <sz val="10"/>
      <color theme="10"/>
      <name val="Arial"/>
      <family val="2"/>
    </font>
    <font>
      <u/>
      <sz val="10"/>
      <color theme="11"/>
      <name val="Arial"/>
      <family val="2"/>
    </font>
    <font>
      <b/>
      <sz val="11"/>
      <name val="Arial"/>
      <family val="2"/>
    </font>
    <font>
      <sz val="10"/>
      <name val="Arial"/>
      <family val="2"/>
    </font>
    <font>
      <b/>
      <sz val="10"/>
      <name val="Arial"/>
      <family val="2"/>
    </font>
    <font>
      <sz val="10"/>
      <name val="Arial"/>
      <family val="2"/>
    </font>
    <font>
      <b/>
      <sz val="10"/>
      <color indexed="22"/>
      <name val="Arial"/>
      <family val="2"/>
    </font>
    <font>
      <sz val="10"/>
      <color theme="1"/>
      <name val="Arial"/>
      <family val="2"/>
    </font>
    <font>
      <b/>
      <sz val="10"/>
      <name val="Arial"/>
      <family val="2"/>
    </font>
    <font>
      <sz val="10"/>
      <name val="Arial"/>
      <family val="2"/>
    </font>
    <font>
      <sz val="10"/>
      <name val="Arial"/>
      <family val="2"/>
    </font>
    <font>
      <sz val="10"/>
      <name val="Arial"/>
      <family val="2"/>
    </font>
    <font>
      <b/>
      <sz val="10"/>
      <name val="Arial"/>
      <family val="2"/>
    </font>
    <font>
      <sz val="10"/>
      <name val="Arial"/>
      <family val="2"/>
    </font>
    <font>
      <b/>
      <sz val="10"/>
      <color indexed="22"/>
      <name val="Arial"/>
      <family val="2"/>
    </font>
    <font>
      <sz val="10"/>
      <color theme="1"/>
      <name val="Arial"/>
      <family val="2"/>
    </font>
    <font>
      <b/>
      <sz val="10"/>
      <name val="Arial"/>
      <family val="2"/>
    </font>
    <font>
      <sz val="10"/>
      <name val="Arial"/>
      <family val="2"/>
    </font>
    <font>
      <sz val="10"/>
      <name val="Arial"/>
      <family val="2"/>
    </font>
    <font>
      <b/>
      <sz val="10"/>
      <color indexed="22"/>
      <name val="Arial"/>
      <family val="2"/>
    </font>
    <font>
      <sz val="10"/>
      <color theme="1"/>
      <name val="Arial"/>
      <family val="2"/>
    </font>
    <font>
      <b/>
      <sz val="14"/>
      <name val="Arial"/>
      <family val="2"/>
    </font>
    <font>
      <b/>
      <sz val="9"/>
      <name val="Arial"/>
      <family val="2"/>
    </font>
    <font>
      <sz val="10"/>
      <name val="Arial"/>
      <family val="2"/>
    </font>
    <font>
      <b/>
      <sz val="11"/>
      <color theme="1"/>
      <name val="Calibri"/>
      <family val="2"/>
      <scheme val="minor"/>
    </font>
    <font>
      <b/>
      <sz val="18"/>
      <name val="Arial"/>
      <family val="2"/>
    </font>
    <font>
      <sz val="9"/>
      <color indexed="81"/>
      <name val="Tahoma"/>
      <charset val="1"/>
    </font>
    <font>
      <b/>
      <sz val="9"/>
      <color indexed="81"/>
      <name val="Tahoma"/>
      <charset val="1"/>
    </font>
    <font>
      <b/>
      <u/>
      <sz val="12"/>
      <name val="Arial"/>
      <family val="2"/>
    </font>
    <font>
      <sz val="10"/>
      <color theme="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indexed="23"/>
        <bgColor indexed="64"/>
      </patternFill>
    </fill>
    <fill>
      <patternFill patternType="solid">
        <fgColor indexed="13"/>
        <bgColor indexed="64"/>
      </patternFill>
    </fill>
    <fill>
      <patternFill patternType="solid">
        <fgColor indexed="44"/>
        <bgColor indexed="64"/>
      </patternFill>
    </fill>
    <fill>
      <patternFill patternType="solid">
        <fgColor indexed="55"/>
        <bgColor indexed="64"/>
      </patternFill>
    </fill>
    <fill>
      <patternFill patternType="solid">
        <fgColor indexed="8"/>
        <bgColor indexed="64"/>
      </patternFill>
    </fill>
    <fill>
      <patternFill patternType="solid">
        <fgColor rgb="FFFFFF0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bgColor indexed="64"/>
      </patternFill>
    </fill>
    <fill>
      <patternFill patternType="solid">
        <fgColor rgb="FF92D050"/>
        <bgColor indexed="64"/>
      </patternFill>
    </fill>
    <fill>
      <patternFill patternType="solid">
        <fgColor theme="9" tint="0.59999389629810485"/>
        <bgColor indexed="64"/>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ck">
        <color auto="1"/>
      </bottom>
      <diagonal/>
    </border>
    <border>
      <left style="medium">
        <color auto="1"/>
      </left>
      <right/>
      <top/>
      <bottom/>
      <diagonal/>
    </border>
    <border>
      <left style="thin">
        <color auto="1"/>
      </left>
      <right/>
      <top/>
      <bottom style="thin">
        <color auto="1"/>
      </bottom>
      <diagonal/>
    </border>
    <border>
      <left style="thick">
        <color auto="1"/>
      </left>
      <right style="thin">
        <color auto="1"/>
      </right>
      <top style="thick">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auto="1"/>
      </left>
      <right style="thin">
        <color auto="1"/>
      </right>
      <top/>
      <bottom style="thin">
        <color auto="1"/>
      </bottom>
      <diagonal/>
    </border>
    <border>
      <left style="thin">
        <color auto="1"/>
      </left>
      <right style="thick">
        <color auto="1"/>
      </right>
      <top style="thin">
        <color auto="1"/>
      </top>
      <bottom style="thin">
        <color auto="1"/>
      </bottom>
      <diagonal/>
    </border>
    <border>
      <left style="medium">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ck">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ck">
        <color auto="1"/>
      </left>
      <right style="thick">
        <color auto="1"/>
      </right>
      <top style="thick">
        <color auto="1"/>
      </top>
      <bottom style="thick">
        <color auto="1"/>
      </bottom>
      <diagonal/>
    </border>
    <border>
      <left style="thin">
        <color auto="1"/>
      </left>
      <right/>
      <top/>
      <bottom/>
      <diagonal/>
    </border>
    <border>
      <left/>
      <right style="thin">
        <color auto="1"/>
      </right>
      <top/>
      <bottom/>
      <diagonal/>
    </border>
    <border>
      <left style="thin">
        <color auto="1"/>
      </left>
      <right/>
      <top/>
      <bottom style="thick">
        <color auto="1"/>
      </bottom>
      <diagonal/>
    </border>
    <border>
      <left/>
      <right/>
      <top/>
      <bottom style="thick">
        <color auto="1"/>
      </bottom>
      <diagonal/>
    </border>
    <border>
      <left/>
      <right style="thin">
        <color auto="1"/>
      </right>
      <top/>
      <bottom style="thick">
        <color auto="1"/>
      </bottom>
      <diagonal/>
    </border>
    <border>
      <left style="thin">
        <color auto="1"/>
      </left>
      <right style="thick">
        <color auto="1"/>
      </right>
      <top/>
      <bottom style="thin">
        <color auto="1"/>
      </bottom>
      <diagonal/>
    </border>
    <border>
      <left style="thick">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right style="thick">
        <color auto="1"/>
      </right>
      <top style="thick">
        <color auto="1"/>
      </top>
      <bottom/>
      <diagonal/>
    </border>
    <border>
      <left/>
      <right style="thick">
        <color auto="1"/>
      </right>
      <top/>
      <bottom/>
      <diagonal/>
    </border>
    <border>
      <left/>
      <right/>
      <top style="thick">
        <color auto="1"/>
      </top>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indexed="64"/>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auto="1"/>
      </left>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thin">
        <color auto="1"/>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thin">
        <color indexed="64"/>
      </top>
      <bottom style="thin">
        <color indexed="64"/>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medium">
        <color auto="1"/>
      </bottom>
      <diagonal/>
    </border>
    <border>
      <left style="thin">
        <color auto="1"/>
      </left>
      <right style="thin">
        <color auto="1"/>
      </right>
      <top style="thin">
        <color auto="1"/>
      </top>
      <bottom style="thick">
        <color auto="1"/>
      </bottom>
      <diagonal/>
    </border>
    <border>
      <left style="medium">
        <color auto="1"/>
      </left>
      <right style="thin">
        <color auto="1"/>
      </right>
      <top style="thin">
        <color auto="1"/>
      </top>
      <bottom style="thin">
        <color auto="1"/>
      </bottom>
      <diagonal/>
    </border>
    <border>
      <left style="thick">
        <color auto="1"/>
      </left>
      <right/>
      <top style="thin">
        <color auto="1"/>
      </top>
      <bottom style="double">
        <color auto="1"/>
      </bottom>
      <diagonal/>
    </border>
    <border>
      <left/>
      <right/>
      <top style="thin">
        <color auto="1"/>
      </top>
      <bottom style="double">
        <color auto="1"/>
      </bottom>
      <diagonal/>
    </border>
    <border>
      <left style="medium">
        <color auto="1"/>
      </left>
      <right style="thin">
        <color auto="1"/>
      </right>
      <top style="thin">
        <color auto="1"/>
      </top>
      <bottom style="medium">
        <color auto="1"/>
      </bottom>
      <diagonal/>
    </border>
    <border>
      <left style="thick">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6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7" borderId="1" applyNumberFormat="0" applyAlignment="0" applyProtection="0"/>
    <xf numFmtId="0" fontId="13" fillId="0" borderId="6" applyNumberFormat="0" applyFill="0" applyAlignment="0" applyProtection="0"/>
    <xf numFmtId="0" fontId="14" fillId="22" borderId="0" applyNumberFormat="0" applyBorder="0" applyAlignment="0" applyProtection="0"/>
    <xf numFmtId="0" fontId="1" fillId="23" borderId="7" applyNumberFormat="0" applyFont="0" applyAlignment="0" applyProtection="0"/>
    <xf numFmtId="0" fontId="15" fillId="20" borderId="8" applyNumberForma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0" applyNumberFormat="0" applyFill="0" applyBorder="0" applyAlignment="0" applyProtection="0"/>
    <xf numFmtId="0" fontId="25" fillId="0" borderId="0"/>
    <xf numFmtId="0" fontId="1"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5" fillId="20" borderId="55" applyNumberFormat="0" applyAlignment="0" applyProtection="0"/>
    <xf numFmtId="0" fontId="12" fillId="7" borderId="55" applyNumberFormat="0" applyAlignment="0" applyProtection="0"/>
    <xf numFmtId="0" fontId="1" fillId="23" borderId="56" applyNumberFormat="0" applyFont="0" applyAlignment="0" applyProtection="0"/>
    <xf numFmtId="0" fontId="15" fillId="20" borderId="57" applyNumberFormat="0" applyAlignment="0" applyProtection="0"/>
    <xf numFmtId="0" fontId="17" fillId="0" borderId="58" applyNumberFormat="0" applyFill="0" applyAlignment="0" applyProtection="0"/>
    <xf numFmtId="0" fontId="5" fillId="20" borderId="63" applyNumberFormat="0" applyAlignment="0" applyProtection="0"/>
    <xf numFmtId="0" fontId="12" fillId="7" borderId="63" applyNumberFormat="0" applyAlignment="0" applyProtection="0"/>
    <xf numFmtId="0" fontId="1" fillId="23" borderId="64" applyNumberFormat="0" applyFont="0" applyAlignment="0" applyProtection="0"/>
    <xf numFmtId="0" fontId="15" fillId="20" borderId="62" applyNumberFormat="0" applyAlignment="0" applyProtection="0"/>
    <xf numFmtId="0" fontId="17" fillId="0" borderId="65" applyNumberFormat="0" applyFill="0" applyAlignment="0" applyProtection="0"/>
    <xf numFmtId="0" fontId="1" fillId="0" borderId="0"/>
    <xf numFmtId="0" fontId="1" fillId="23" borderId="64" applyNumberFormat="0" applyFont="0" applyAlignment="0" applyProtection="0"/>
    <xf numFmtId="0" fontId="4" fillId="3" borderId="0" applyNumberFormat="0" applyBorder="0" applyAlignment="0" applyProtection="0"/>
  </cellStyleXfs>
  <cellXfs count="441">
    <xf numFmtId="0" fontId="0" fillId="0" borderId="0" xfId="0"/>
    <xf numFmtId="0" fontId="0" fillId="24" borderId="15" xfId="0" applyFill="1" applyBorder="1"/>
    <xf numFmtId="0" fontId="20" fillId="25" borderId="10" xfId="0" applyFont="1" applyFill="1" applyBorder="1" applyProtection="1">
      <protection locked="0"/>
    </xf>
    <xf numFmtId="0" fontId="0" fillId="24" borderId="16" xfId="0" applyFill="1" applyBorder="1"/>
    <xf numFmtId="0" fontId="21" fillId="26" borderId="15" xfId="0" applyFont="1" applyFill="1" applyBorder="1"/>
    <xf numFmtId="0" fontId="21" fillId="26" borderId="10" xfId="0" applyFont="1" applyFill="1" applyBorder="1"/>
    <xf numFmtId="0" fontId="0" fillId="26" borderId="21" xfId="0" applyFill="1" applyBorder="1"/>
    <xf numFmtId="0" fontId="22" fillId="27" borderId="22" xfId="0" applyFont="1" applyFill="1" applyBorder="1"/>
    <xf numFmtId="0" fontId="22" fillId="27" borderId="10" xfId="0" applyFont="1" applyFill="1" applyBorder="1"/>
    <xf numFmtId="0" fontId="0" fillId="26" borderId="15" xfId="0" applyFill="1" applyBorder="1"/>
    <xf numFmtId="0" fontId="0" fillId="26" borderId="10" xfId="0" applyFill="1" applyBorder="1"/>
    <xf numFmtId="0" fontId="0" fillId="26" borderId="10" xfId="0" applyFill="1" applyBorder="1" applyAlignment="1">
      <alignment horizontal="center"/>
    </xf>
    <xf numFmtId="0" fontId="0" fillId="26" borderId="24" xfId="0" applyFill="1" applyBorder="1" applyAlignment="1">
      <alignment horizontal="center"/>
    </xf>
    <xf numFmtId="0" fontId="0" fillId="25" borderId="10" xfId="0" applyFill="1" applyBorder="1" applyProtection="1">
      <protection locked="0"/>
    </xf>
    <xf numFmtId="0" fontId="0" fillId="25" borderId="21" xfId="0" applyFill="1" applyBorder="1" applyProtection="1">
      <protection locked="0"/>
    </xf>
    <xf numFmtId="1" fontId="0" fillId="24" borderId="26" xfId="0" applyNumberFormat="1" applyFill="1" applyBorder="1"/>
    <xf numFmtId="0" fontId="0" fillId="24" borderId="27" xfId="0" applyFill="1" applyBorder="1"/>
    <xf numFmtId="0" fontId="0" fillId="25" borderId="28" xfId="0" applyFill="1" applyBorder="1" applyProtection="1">
      <protection locked="0"/>
    </xf>
    <xf numFmtId="0" fontId="0" fillId="25" borderId="29" xfId="0" applyFill="1" applyBorder="1" applyProtection="1">
      <protection locked="0"/>
    </xf>
    <xf numFmtId="1" fontId="0" fillId="24" borderId="30" xfId="0" applyNumberFormat="1" applyFill="1" applyBorder="1"/>
    <xf numFmtId="0" fontId="0" fillId="24" borderId="31" xfId="0" applyFill="1" applyBorder="1"/>
    <xf numFmtId="0" fontId="22" fillId="27" borderId="28" xfId="0" applyFont="1" applyFill="1" applyBorder="1"/>
    <xf numFmtId="1" fontId="0" fillId="26" borderId="10" xfId="0" applyNumberFormat="1" applyFill="1" applyBorder="1"/>
    <xf numFmtId="0" fontId="20" fillId="25" borderId="16" xfId="0" applyFont="1" applyFill="1" applyBorder="1" applyProtection="1">
      <protection locked="0"/>
    </xf>
    <xf numFmtId="0" fontId="0" fillId="0" borderId="10" xfId="0" applyBorder="1"/>
    <xf numFmtId="0" fontId="20" fillId="0" borderId="11" xfId="0" applyFont="1" applyBorder="1"/>
    <xf numFmtId="0" fontId="0" fillId="26" borderId="43" xfId="0" applyFill="1" applyBorder="1"/>
    <xf numFmtId="0" fontId="0" fillId="26" borderId="28" xfId="0" applyFill="1" applyBorder="1"/>
    <xf numFmtId="0" fontId="0" fillId="26" borderId="29" xfId="0" applyFill="1" applyBorder="1" applyAlignment="1">
      <alignment horizontal="right"/>
    </xf>
    <xf numFmtId="0" fontId="19" fillId="26" borderId="30" xfId="0" applyFont="1" applyFill="1" applyBorder="1" applyAlignment="1">
      <alignment horizontal="center"/>
    </xf>
    <xf numFmtId="0" fontId="19" fillId="26" borderId="31" xfId="0" applyFont="1" applyFill="1" applyBorder="1" applyAlignment="1">
      <alignment horizontal="center"/>
    </xf>
    <xf numFmtId="0" fontId="0" fillId="26" borderId="28" xfId="0" applyFill="1" applyBorder="1" applyAlignment="1">
      <alignment horizontal="center"/>
    </xf>
    <xf numFmtId="0" fontId="24" fillId="26" borderId="28" xfId="0" applyFont="1" applyFill="1" applyBorder="1" applyAlignment="1">
      <alignment horizontal="center"/>
    </xf>
    <xf numFmtId="0" fontId="0" fillId="26" borderId="44" xfId="0" applyFill="1" applyBorder="1" applyAlignment="1">
      <alignment horizontal="center"/>
    </xf>
    <xf numFmtId="164" fontId="0" fillId="24" borderId="10" xfId="0" applyNumberFormat="1" applyFill="1" applyBorder="1" applyAlignment="1">
      <alignment horizontal="center"/>
    </xf>
    <xf numFmtId="1" fontId="0" fillId="26" borderId="10" xfId="0" applyNumberFormat="1" applyFill="1" applyBorder="1" applyAlignment="1">
      <alignment horizontal="center"/>
    </xf>
    <xf numFmtId="1" fontId="0" fillId="26" borderId="32" xfId="0" applyNumberFormat="1" applyFill="1" applyBorder="1" applyAlignment="1">
      <alignment horizontal="center"/>
    </xf>
    <xf numFmtId="0" fontId="20" fillId="26" borderId="10" xfId="0" applyFont="1" applyFill="1" applyBorder="1"/>
    <xf numFmtId="0" fontId="20" fillId="26" borderId="10" xfId="0" applyFont="1" applyFill="1" applyBorder="1" applyAlignment="1">
      <alignment horizontal="center"/>
    </xf>
    <xf numFmtId="0" fontId="0" fillId="0" borderId="0" xfId="0" applyAlignment="1">
      <alignment horizontal="center"/>
    </xf>
    <xf numFmtId="14" fontId="20" fillId="25" borderId="10" xfId="0" applyNumberFormat="1" applyFont="1" applyFill="1" applyBorder="1" applyAlignment="1" applyProtection="1">
      <alignment horizontal="center"/>
      <protection locked="0"/>
    </xf>
    <xf numFmtId="0" fontId="0" fillId="0" borderId="50" xfId="0" applyBorder="1"/>
    <xf numFmtId="0" fontId="1" fillId="0" borderId="0" xfId="0" applyFont="1"/>
    <xf numFmtId="0" fontId="20" fillId="0" borderId="0" xfId="0" applyFont="1" applyAlignment="1">
      <alignment horizontal="center"/>
    </xf>
    <xf numFmtId="0" fontId="1" fillId="0" borderId="0" xfId="0" applyFont="1" applyAlignment="1">
      <alignment horizontal="center"/>
    </xf>
    <xf numFmtId="0" fontId="0" fillId="0" borderId="52" xfId="0" applyBorder="1"/>
    <xf numFmtId="0" fontId="1" fillId="0" borderId="0" xfId="0" applyFont="1" applyAlignment="1">
      <alignment horizontal="left"/>
    </xf>
    <xf numFmtId="0" fontId="0" fillId="0" borderId="53" xfId="0" applyBorder="1"/>
    <xf numFmtId="0" fontId="0" fillId="24" borderId="0" xfId="0" applyFill="1"/>
    <xf numFmtId="0" fontId="0" fillId="24" borderId="0" xfId="0" applyFill="1" applyAlignment="1">
      <alignment horizontal="right"/>
    </xf>
    <xf numFmtId="0" fontId="19" fillId="24" borderId="12" xfId="0" applyFont="1" applyFill="1" applyBorder="1" applyAlignment="1">
      <alignment horizontal="centerContinuous"/>
    </xf>
    <xf numFmtId="0" fontId="0" fillId="24" borderId="13" xfId="0" applyFill="1" applyBorder="1" applyAlignment="1">
      <alignment horizontal="centerContinuous"/>
    </xf>
    <xf numFmtId="0" fontId="19" fillId="24" borderId="14" xfId="0" applyFont="1" applyFill="1" applyBorder="1" applyAlignment="1">
      <alignment horizontal="center"/>
    </xf>
    <xf numFmtId="0" fontId="0" fillId="26" borderId="17" xfId="0" applyFill="1" applyBorder="1"/>
    <xf numFmtId="0" fontId="0" fillId="26" borderId="18" xfId="0" applyFill="1" applyBorder="1"/>
    <xf numFmtId="0" fontId="0" fillId="26" borderId="19" xfId="0" applyFill="1" applyBorder="1"/>
    <xf numFmtId="0" fontId="0" fillId="26" borderId="20" xfId="0" applyFill="1" applyBorder="1"/>
    <xf numFmtId="0" fontId="22" fillId="27" borderId="11" xfId="0" applyFont="1" applyFill="1" applyBorder="1"/>
    <xf numFmtId="0" fontId="19" fillId="26" borderId="23" xfId="0" applyFont="1" applyFill="1" applyBorder="1" applyAlignment="1">
      <alignment horizontal="center"/>
    </xf>
    <xf numFmtId="0" fontId="19" fillId="26" borderId="20" xfId="0" applyFont="1" applyFill="1" applyBorder="1"/>
    <xf numFmtId="0" fontId="0" fillId="26" borderId="25" xfId="0" applyFill="1" applyBorder="1"/>
    <xf numFmtId="0" fontId="0" fillId="25" borderId="11" xfId="0" applyFill="1" applyBorder="1" applyProtection="1">
      <protection locked="0"/>
    </xf>
    <xf numFmtId="164" fontId="0" fillId="25" borderId="11" xfId="0" applyNumberFormat="1" applyFill="1" applyBorder="1" applyAlignment="1" applyProtection="1">
      <alignment horizontal="right"/>
      <protection locked="0"/>
    </xf>
    <xf numFmtId="164" fontId="0" fillId="24" borderId="0" xfId="0" applyNumberFormat="1" applyFill="1"/>
    <xf numFmtId="0" fontId="0" fillId="24" borderId="33" xfId="0" applyFill="1" applyBorder="1"/>
    <xf numFmtId="0" fontId="0" fillId="25" borderId="11" xfId="0" applyFill="1" applyBorder="1" applyAlignment="1" applyProtection="1">
      <alignment horizontal="center"/>
      <protection locked="0"/>
    </xf>
    <xf numFmtId="164" fontId="0" fillId="24" borderId="11" xfId="0" applyNumberFormat="1" applyFill="1" applyBorder="1" applyAlignment="1">
      <alignment horizontal="center"/>
    </xf>
    <xf numFmtId="0" fontId="0" fillId="0" borderId="59" xfId="0" applyBorder="1"/>
    <xf numFmtId="0" fontId="20" fillId="0" borderId="10" xfId="0" applyFont="1" applyBorder="1"/>
    <xf numFmtId="0" fontId="20" fillId="0" borderId="0" xfId="0" applyFont="1"/>
    <xf numFmtId="0" fontId="28" fillId="0" borderId="10" xfId="0" applyFont="1" applyBorder="1" applyAlignment="1">
      <alignment horizontal="center"/>
    </xf>
    <xf numFmtId="0" fontId="1" fillId="0" borderId="10" xfId="0" applyFont="1" applyBorder="1"/>
    <xf numFmtId="0" fontId="0" fillId="0" borderId="61" xfId="0" applyBorder="1"/>
    <xf numFmtId="0" fontId="0" fillId="26" borderId="11" xfId="0" applyFill="1" applyBorder="1"/>
    <xf numFmtId="0" fontId="0" fillId="0" borderId="10" xfId="0" applyBorder="1" applyAlignment="1">
      <alignment horizontal="left"/>
    </xf>
    <xf numFmtId="2" fontId="0" fillId="0" borderId="10" xfId="0" applyNumberFormat="1" applyBorder="1"/>
    <xf numFmtId="0" fontId="29" fillId="29" borderId="49" xfId="0" applyFont="1" applyFill="1" applyBorder="1"/>
    <xf numFmtId="0" fontId="29" fillId="29" borderId="48" xfId="0" applyFont="1" applyFill="1" applyBorder="1"/>
    <xf numFmtId="0" fontId="30" fillId="29" borderId="48" xfId="0" applyFont="1" applyFill="1" applyBorder="1" applyAlignment="1">
      <alignment horizontal="center"/>
    </xf>
    <xf numFmtId="0" fontId="31" fillId="29" borderId="47" xfId="0" applyFont="1" applyFill="1" applyBorder="1"/>
    <xf numFmtId="0" fontId="31" fillId="29" borderId="45" xfId="0" applyFont="1" applyFill="1" applyBorder="1"/>
    <xf numFmtId="0" fontId="29" fillId="0" borderId="0" xfId="0" applyFont="1"/>
    <xf numFmtId="0" fontId="30" fillId="29" borderId="15" xfId="0" applyFont="1" applyFill="1" applyBorder="1" applyAlignment="1">
      <alignment horizontal="center"/>
    </xf>
    <xf numFmtId="0" fontId="30" fillId="29" borderId="10" xfId="0" applyFont="1" applyFill="1" applyBorder="1" applyAlignment="1">
      <alignment horizontal="center"/>
    </xf>
    <xf numFmtId="0" fontId="30" fillId="26" borderId="10" xfId="0" applyFont="1" applyFill="1" applyBorder="1" applyAlignment="1">
      <alignment horizontal="center"/>
    </xf>
    <xf numFmtId="0" fontId="31" fillId="29" borderId="0" xfId="0" applyFont="1" applyFill="1"/>
    <xf numFmtId="0" fontId="31" fillId="29" borderId="46" xfId="0" applyFont="1" applyFill="1" applyBorder="1"/>
    <xf numFmtId="0" fontId="29" fillId="29" borderId="0" xfId="0" applyFont="1" applyFill="1"/>
    <xf numFmtId="0" fontId="29" fillId="29" borderId="43" xfId="0" applyFont="1" applyFill="1" applyBorder="1"/>
    <xf numFmtId="0" fontId="29" fillId="29" borderId="28" xfId="0" applyFont="1" applyFill="1" applyBorder="1"/>
    <xf numFmtId="0" fontId="31" fillId="27" borderId="28" xfId="0" applyFont="1" applyFill="1" applyBorder="1"/>
    <xf numFmtId="1" fontId="29" fillId="0" borderId="11" xfId="0" applyNumberFormat="1" applyFont="1" applyBorder="1"/>
    <xf numFmtId="1" fontId="30" fillId="0" borderId="11" xfId="0" applyNumberFormat="1" applyFont="1" applyBorder="1" applyAlignment="1">
      <alignment horizontal="right"/>
    </xf>
    <xf numFmtId="0" fontId="31" fillId="27" borderId="28" xfId="0" applyFont="1" applyFill="1" applyBorder="1" applyAlignment="1">
      <alignment horizontal="right"/>
    </xf>
    <xf numFmtId="0" fontId="32" fillId="27" borderId="28" xfId="0" applyFont="1" applyFill="1" applyBorder="1" applyAlignment="1">
      <alignment horizontal="center"/>
    </xf>
    <xf numFmtId="0" fontId="29" fillId="30" borderId="0" xfId="0" applyFont="1" applyFill="1"/>
    <xf numFmtId="0" fontId="29" fillId="26" borderId="11" xfId="0" applyFont="1" applyFill="1" applyBorder="1" applyAlignment="1">
      <alignment horizontal="center"/>
    </xf>
    <xf numFmtId="0" fontId="29" fillId="26" borderId="10" xfId="0" applyFont="1" applyFill="1" applyBorder="1" applyAlignment="1">
      <alignment horizontal="center"/>
    </xf>
    <xf numFmtId="10" fontId="29" fillId="26" borderId="11" xfId="0" applyNumberFormat="1" applyFont="1" applyFill="1" applyBorder="1" applyAlignment="1">
      <alignment horizontal="center"/>
    </xf>
    <xf numFmtId="0" fontId="29" fillId="0" borderId="11" xfId="0" applyFont="1" applyBorder="1" applyAlignment="1">
      <alignment horizontal="center"/>
    </xf>
    <xf numFmtId="0" fontId="31" fillId="29" borderId="0" xfId="0" applyFont="1" applyFill="1" applyAlignment="1">
      <alignment horizontal="center"/>
    </xf>
    <xf numFmtId="0" fontId="31" fillId="29" borderId="46" xfId="0" applyFont="1" applyFill="1" applyBorder="1" applyAlignment="1">
      <alignment horizontal="center"/>
    </xf>
    <xf numFmtId="0" fontId="29" fillId="0" borderId="0" xfId="0" applyFont="1" applyAlignment="1">
      <alignment horizontal="center"/>
    </xf>
    <xf numFmtId="0" fontId="33" fillId="32" borderId="10" xfId="0" applyFont="1" applyFill="1" applyBorder="1"/>
    <xf numFmtId="0" fontId="29" fillId="31" borderId="10" xfId="0" applyFont="1" applyFill="1" applyBorder="1"/>
    <xf numFmtId="0" fontId="29" fillId="31" borderId="51" xfId="0" applyFont="1" applyFill="1" applyBorder="1"/>
    <xf numFmtId="0" fontId="29" fillId="31" borderId="0" xfId="0" applyFont="1" applyFill="1"/>
    <xf numFmtId="0" fontId="29" fillId="26" borderId="54" xfId="0" applyFont="1" applyFill="1" applyBorder="1" applyAlignment="1">
      <alignment horizontal="center"/>
    </xf>
    <xf numFmtId="0" fontId="34" fillId="0" borderId="0" xfId="0" applyFont="1" applyAlignment="1">
      <alignment horizontal="left"/>
    </xf>
    <xf numFmtId="0" fontId="35" fillId="0" borderId="0" xfId="0" applyFont="1"/>
    <xf numFmtId="0" fontId="34" fillId="0" borderId="10" xfId="0" applyFont="1" applyBorder="1" applyAlignment="1">
      <alignment horizontal="center"/>
    </xf>
    <xf numFmtId="0" fontId="35" fillId="0" borderId="10" xfId="0" applyFont="1" applyBorder="1" applyAlignment="1">
      <alignment horizontal="center"/>
    </xf>
    <xf numFmtId="10" fontId="35" fillId="0" borderId="10" xfId="0" applyNumberFormat="1" applyFont="1" applyBorder="1" applyAlignment="1">
      <alignment horizontal="center"/>
    </xf>
    <xf numFmtId="0" fontId="36" fillId="0" borderId="10" xfId="0" applyFont="1" applyBorder="1" applyAlignment="1">
      <alignment horizontal="center"/>
    </xf>
    <xf numFmtId="0" fontId="37" fillId="29" borderId="49" xfId="0" applyFont="1" applyFill="1" applyBorder="1"/>
    <xf numFmtId="0" fontId="37" fillId="29" borderId="48" xfId="0" applyFont="1" applyFill="1" applyBorder="1"/>
    <xf numFmtId="0" fontId="38" fillId="29" borderId="48" xfId="0" applyFont="1" applyFill="1" applyBorder="1" applyAlignment="1">
      <alignment horizontal="center"/>
    </xf>
    <xf numFmtId="0" fontId="39" fillId="29" borderId="47" xfId="0" applyFont="1" applyFill="1" applyBorder="1"/>
    <xf numFmtId="0" fontId="39" fillId="29" borderId="45" xfId="0" applyFont="1" applyFill="1" applyBorder="1"/>
    <xf numFmtId="0" fontId="37" fillId="0" borderId="0" xfId="0" applyFont="1"/>
    <xf numFmtId="0" fontId="38" fillId="29" borderId="15" xfId="0" applyFont="1" applyFill="1" applyBorder="1" applyAlignment="1">
      <alignment horizontal="center"/>
    </xf>
    <xf numFmtId="0" fontId="38" fillId="29" borderId="10" xfId="0" applyFont="1" applyFill="1" applyBorder="1" applyAlignment="1">
      <alignment horizontal="center"/>
    </xf>
    <xf numFmtId="0" fontId="38" fillId="26" borderId="10" xfId="0" applyFont="1" applyFill="1" applyBorder="1" applyAlignment="1">
      <alignment horizontal="center"/>
    </xf>
    <xf numFmtId="0" fontId="39" fillId="29" borderId="0" xfId="0" applyFont="1" applyFill="1"/>
    <xf numFmtId="0" fontId="39" fillId="29" borderId="46" xfId="0" applyFont="1" applyFill="1" applyBorder="1"/>
    <xf numFmtId="0" fontId="37" fillId="29" borderId="0" xfId="0" applyFont="1" applyFill="1"/>
    <xf numFmtId="0" fontId="37" fillId="29" borderId="43" xfId="0" applyFont="1" applyFill="1" applyBorder="1"/>
    <xf numFmtId="0" fontId="37" fillId="29" borderId="28" xfId="0" applyFont="1" applyFill="1" applyBorder="1"/>
    <xf numFmtId="0" fontId="39" fillId="27" borderId="28" xfId="0" applyFont="1" applyFill="1" applyBorder="1"/>
    <xf numFmtId="1" fontId="37" fillId="0" borderId="11" xfId="0" applyNumberFormat="1" applyFont="1" applyBorder="1"/>
    <xf numFmtId="1" fontId="38" fillId="0" borderId="11" xfId="0" applyNumberFormat="1" applyFont="1" applyBorder="1" applyAlignment="1">
      <alignment horizontal="right" indent="1"/>
    </xf>
    <xf numFmtId="0" fontId="39" fillId="27" borderId="28" xfId="0" applyFont="1" applyFill="1" applyBorder="1" applyAlignment="1">
      <alignment horizontal="right"/>
    </xf>
    <xf numFmtId="0" fontId="40" fillId="27" borderId="28" xfId="0" applyFont="1" applyFill="1" applyBorder="1" applyAlignment="1">
      <alignment horizontal="center"/>
    </xf>
    <xf numFmtId="0" fontId="37" fillId="30" borderId="0" xfId="0" applyFont="1" applyFill="1"/>
    <xf numFmtId="0" fontId="38" fillId="0" borderId="11" xfId="0" applyFont="1" applyBorder="1" applyAlignment="1">
      <alignment horizontal="center" vertical="top"/>
    </xf>
    <xf numFmtId="0" fontId="37" fillId="26" borderId="11" xfId="0" applyFont="1" applyFill="1" applyBorder="1" applyAlignment="1">
      <alignment horizontal="center"/>
    </xf>
    <xf numFmtId="0" fontId="37" fillId="26" borderId="10" xfId="0" applyFont="1" applyFill="1" applyBorder="1" applyAlignment="1">
      <alignment horizontal="center"/>
    </xf>
    <xf numFmtId="10" fontId="37" fillId="26" borderId="11" xfId="0" applyNumberFormat="1" applyFont="1" applyFill="1" applyBorder="1" applyAlignment="1">
      <alignment horizontal="center"/>
    </xf>
    <xf numFmtId="0" fontId="37" fillId="0" borderId="11" xfId="0" applyFont="1" applyBorder="1" applyAlignment="1">
      <alignment horizontal="center"/>
    </xf>
    <xf numFmtId="0" fontId="39" fillId="29" borderId="0" xfId="0" applyFont="1" applyFill="1" applyAlignment="1">
      <alignment horizontal="center"/>
    </xf>
    <xf numFmtId="0" fontId="39" fillId="29" borderId="46" xfId="0" applyFont="1" applyFill="1" applyBorder="1" applyAlignment="1">
      <alignment horizontal="center"/>
    </xf>
    <xf numFmtId="0" fontId="37" fillId="0" borderId="0" xfId="0" applyFont="1" applyAlignment="1">
      <alignment horizontal="center"/>
    </xf>
    <xf numFmtId="0" fontId="41" fillId="32" borderId="10" xfId="0" applyFont="1" applyFill="1" applyBorder="1"/>
    <xf numFmtId="0" fontId="37" fillId="31" borderId="10" xfId="0" applyFont="1" applyFill="1" applyBorder="1"/>
    <xf numFmtId="0" fontId="37" fillId="31" borderId="51" xfId="0" applyFont="1" applyFill="1" applyBorder="1"/>
    <xf numFmtId="0" fontId="37" fillId="31" borderId="0" xfId="0" applyFont="1" applyFill="1"/>
    <xf numFmtId="0" fontId="37" fillId="26" borderId="54" xfId="0" applyFont="1" applyFill="1" applyBorder="1" applyAlignment="1">
      <alignment horizontal="center"/>
    </xf>
    <xf numFmtId="0" fontId="42" fillId="29" borderId="15" xfId="0" applyFont="1" applyFill="1" applyBorder="1" applyAlignment="1">
      <alignment horizontal="center"/>
    </xf>
    <xf numFmtId="0" fontId="43" fillId="29" borderId="48" xfId="0" applyFont="1" applyFill="1" applyBorder="1"/>
    <xf numFmtId="0" fontId="42" fillId="29" borderId="48" xfId="0" applyFont="1" applyFill="1" applyBorder="1" applyAlignment="1">
      <alignment horizontal="center"/>
    </xf>
    <xf numFmtId="0" fontId="44" fillId="29" borderId="47" xfId="0" applyFont="1" applyFill="1" applyBorder="1"/>
    <xf numFmtId="0" fontId="44" fillId="29" borderId="45" xfId="0" applyFont="1" applyFill="1" applyBorder="1"/>
    <xf numFmtId="0" fontId="43" fillId="0" borderId="0" xfId="0" applyFont="1"/>
    <xf numFmtId="1" fontId="43" fillId="0" borderId="11" xfId="0" applyNumberFormat="1" applyFont="1" applyBorder="1"/>
    <xf numFmtId="1" fontId="42" fillId="0" borderId="11" xfId="0" applyNumberFormat="1" applyFont="1" applyBorder="1" applyAlignment="1">
      <alignment horizontal="center"/>
    </xf>
    <xf numFmtId="1" fontId="43" fillId="0" borderId="11" xfId="0" applyNumberFormat="1" applyFont="1" applyBorder="1" applyAlignment="1">
      <alignment horizontal="center"/>
    </xf>
    <xf numFmtId="1" fontId="44" fillId="0" borderId="0" xfId="0" applyNumberFormat="1" applyFont="1"/>
    <xf numFmtId="1" fontId="44" fillId="0" borderId="46" xfId="0" applyNumberFormat="1" applyFont="1" applyBorder="1" applyAlignment="1">
      <alignment horizontal="right"/>
    </xf>
    <xf numFmtId="1" fontId="43" fillId="0" borderId="0" xfId="0" applyNumberFormat="1" applyFont="1"/>
    <xf numFmtId="0" fontId="42" fillId="29" borderId="10" xfId="0" applyFont="1" applyFill="1" applyBorder="1" applyAlignment="1">
      <alignment horizontal="center"/>
    </xf>
    <xf numFmtId="0" fontId="42" fillId="29" borderId="59" xfId="0" applyFont="1" applyFill="1" applyBorder="1" applyAlignment="1">
      <alignment horizontal="center"/>
    </xf>
    <xf numFmtId="0" fontId="42" fillId="26" borderId="10" xfId="0" applyFont="1" applyFill="1" applyBorder="1" applyAlignment="1">
      <alignment horizontal="center"/>
    </xf>
    <xf numFmtId="0" fontId="44" fillId="29" borderId="0" xfId="0" applyFont="1" applyFill="1"/>
    <xf numFmtId="0" fontId="44" fillId="29" borderId="46" xfId="0" applyFont="1" applyFill="1" applyBorder="1"/>
    <xf numFmtId="0" fontId="43" fillId="29" borderId="0" xfId="0" applyFont="1" applyFill="1"/>
    <xf numFmtId="0" fontId="44" fillId="27" borderId="28" xfId="0" applyFont="1" applyFill="1" applyBorder="1"/>
    <xf numFmtId="0" fontId="44" fillId="27" borderId="60" xfId="0" applyFont="1" applyFill="1" applyBorder="1" applyAlignment="1">
      <alignment horizontal="right"/>
    </xf>
    <xf numFmtId="1" fontId="42" fillId="0" borderId="11" xfId="0" applyNumberFormat="1" applyFont="1" applyBorder="1" applyAlignment="1">
      <alignment horizontal="right"/>
    </xf>
    <xf numFmtId="0" fontId="45" fillId="27" borderId="28" xfId="0" applyFont="1" applyFill="1" applyBorder="1" applyAlignment="1">
      <alignment horizontal="center"/>
    </xf>
    <xf numFmtId="0" fontId="43" fillId="30" borderId="0" xfId="0" applyFont="1" applyFill="1"/>
    <xf numFmtId="0" fontId="46" fillId="32" borderId="10" xfId="0" applyFont="1" applyFill="1" applyBorder="1"/>
    <xf numFmtId="0" fontId="43" fillId="26" borderId="11" xfId="0" applyFont="1" applyFill="1" applyBorder="1" applyAlignment="1">
      <alignment horizontal="center"/>
    </xf>
    <xf numFmtId="0" fontId="43" fillId="26" borderId="10" xfId="0" applyFont="1" applyFill="1" applyBorder="1" applyAlignment="1">
      <alignment horizontal="center"/>
    </xf>
    <xf numFmtId="10" fontId="43" fillId="26" borderId="11" xfId="0" applyNumberFormat="1" applyFont="1" applyFill="1" applyBorder="1" applyAlignment="1">
      <alignment horizontal="center"/>
    </xf>
    <xf numFmtId="0" fontId="43" fillId="0" borderId="11" xfId="0" applyFont="1" applyBorder="1" applyAlignment="1">
      <alignment horizontal="center"/>
    </xf>
    <xf numFmtId="0" fontId="44" fillId="29" borderId="0" xfId="0" applyFont="1" applyFill="1" applyAlignment="1">
      <alignment horizontal="center"/>
    </xf>
    <xf numFmtId="0" fontId="44" fillId="29" borderId="46" xfId="0" applyFont="1" applyFill="1" applyBorder="1" applyAlignment="1">
      <alignment horizontal="center"/>
    </xf>
    <xf numFmtId="0" fontId="43" fillId="0" borderId="0" xfId="0" applyFont="1" applyAlignment="1">
      <alignment horizontal="center"/>
    </xf>
    <xf numFmtId="0" fontId="43" fillId="31" borderId="10" xfId="0" applyFont="1" applyFill="1" applyBorder="1"/>
    <xf numFmtId="0" fontId="43" fillId="31" borderId="59" xfId="0" applyFont="1" applyFill="1" applyBorder="1"/>
    <xf numFmtId="0" fontId="43" fillId="31" borderId="0" xfId="0" applyFont="1" applyFill="1"/>
    <xf numFmtId="0" fontId="44" fillId="0" borderId="0" xfId="0" applyFont="1"/>
    <xf numFmtId="0" fontId="47" fillId="0" borderId="0" xfId="0" applyFont="1" applyAlignment="1">
      <alignment horizontal="centerContinuous"/>
    </xf>
    <xf numFmtId="0" fontId="0" fillId="0" borderId="0" xfId="0" applyAlignment="1">
      <alignment horizontal="centerContinuous"/>
    </xf>
    <xf numFmtId="0" fontId="47" fillId="0" borderId="0" xfId="0" applyFont="1" applyAlignment="1">
      <alignment horizontal="center" wrapText="1"/>
    </xf>
    <xf numFmtId="0" fontId="1" fillId="0" borderId="0" xfId="0" quotePrefix="1" applyFont="1"/>
    <xf numFmtId="0" fontId="0" fillId="0" borderId="0" xfId="0" applyAlignment="1">
      <alignment wrapText="1"/>
    </xf>
    <xf numFmtId="0" fontId="20" fillId="0" borderId="0" xfId="0" applyFont="1" applyAlignment="1">
      <alignment wrapText="1"/>
    </xf>
    <xf numFmtId="0" fontId="0" fillId="0" borderId="0" xfId="0" applyAlignment="1">
      <alignment vertical="top" wrapText="1"/>
    </xf>
    <xf numFmtId="0" fontId="1" fillId="0" borderId="0" xfId="0" applyFont="1" applyAlignment="1">
      <alignment wrapText="1"/>
    </xf>
    <xf numFmtId="0" fontId="48" fillId="0" borderId="0" xfId="0" applyFont="1" applyAlignment="1">
      <alignment wrapText="1"/>
    </xf>
    <xf numFmtId="0" fontId="0" fillId="0" borderId="67" xfId="0" applyBorder="1"/>
    <xf numFmtId="0" fontId="20" fillId="29" borderId="48" xfId="0" applyFont="1" applyFill="1" applyBorder="1" applyAlignment="1">
      <alignment horizontal="center"/>
    </xf>
    <xf numFmtId="1" fontId="20" fillId="0" borderId="11" xfId="0" applyNumberFormat="1" applyFont="1" applyBorder="1" applyAlignment="1">
      <alignment horizontal="center"/>
    </xf>
    <xf numFmtId="0" fontId="20" fillId="29" borderId="67" xfId="0" applyFont="1" applyFill="1" applyBorder="1" applyAlignment="1">
      <alignment horizontal="center"/>
    </xf>
    <xf numFmtId="0" fontId="1" fillId="27" borderId="68" xfId="0" applyFont="1" applyFill="1" applyBorder="1"/>
    <xf numFmtId="0" fontId="49" fillId="26" borderId="11" xfId="0" applyFont="1" applyFill="1" applyBorder="1" applyAlignment="1">
      <alignment horizontal="center"/>
    </xf>
    <xf numFmtId="0" fontId="49" fillId="0" borderId="0" xfId="0" applyFont="1"/>
    <xf numFmtId="0" fontId="1" fillId="0" borderId="67" xfId="0" applyFont="1" applyBorder="1"/>
    <xf numFmtId="0" fontId="50" fillId="0" borderId="0" xfId="0" applyFont="1"/>
    <xf numFmtId="0" fontId="1" fillId="33" borderId="0" xfId="0" applyFont="1" applyFill="1" applyAlignment="1">
      <alignment horizontal="center"/>
    </xf>
    <xf numFmtId="0" fontId="28" fillId="0" borderId="11" xfId="0" applyFont="1" applyBorder="1" applyAlignment="1">
      <alignment horizontal="center"/>
    </xf>
    <xf numFmtId="0" fontId="0" fillId="34" borderId="0" xfId="0" applyFill="1"/>
    <xf numFmtId="0" fontId="20" fillId="0" borderId="69" xfId="0" applyFont="1" applyBorder="1" applyAlignment="1">
      <alignment horizontal="center"/>
    </xf>
    <xf numFmtId="0" fontId="20" fillId="0" borderId="70" xfId="0" applyFont="1" applyBorder="1" applyAlignment="1">
      <alignment horizontal="centerContinuous"/>
    </xf>
    <xf numFmtId="0" fontId="20" fillId="0" borderId="71" xfId="0" applyFont="1" applyBorder="1" applyAlignment="1">
      <alignment horizontal="centerContinuous"/>
    </xf>
    <xf numFmtId="0" fontId="1" fillId="0" borderId="10" xfId="0" applyFont="1" applyBorder="1" applyAlignment="1">
      <alignment horizontal="left"/>
    </xf>
    <xf numFmtId="0" fontId="1" fillId="0" borderId="52" xfId="0" applyFont="1" applyBorder="1"/>
    <xf numFmtId="0" fontId="50" fillId="0" borderId="0" xfId="0" applyFont="1" applyAlignment="1">
      <alignment horizontal="center"/>
    </xf>
    <xf numFmtId="14" fontId="0" fillId="0" borderId="0" xfId="0" applyNumberFormat="1" applyAlignment="1">
      <alignment horizontal="center"/>
    </xf>
    <xf numFmtId="0" fontId="49" fillId="33" borderId="11" xfId="0" applyFont="1" applyFill="1" applyBorder="1" applyAlignment="1">
      <alignment horizontal="center"/>
    </xf>
    <xf numFmtId="0" fontId="0" fillId="32" borderId="0" xfId="0" applyFill="1" applyAlignment="1">
      <alignment horizontal="center"/>
    </xf>
    <xf numFmtId="0" fontId="0" fillId="0" borderId="0" xfId="0" applyFill="1"/>
    <xf numFmtId="0" fontId="0" fillId="0" borderId="0" xfId="0" applyFill="1" applyAlignment="1">
      <alignment horizontal="center"/>
    </xf>
    <xf numFmtId="14" fontId="0" fillId="0" borderId="0" xfId="0" applyNumberFormat="1" applyFill="1" applyAlignment="1">
      <alignment horizontal="center"/>
    </xf>
    <xf numFmtId="0" fontId="1" fillId="0" borderId="0" xfId="0" applyFont="1" applyFill="1" applyAlignment="1">
      <alignment horizontal="center"/>
    </xf>
    <xf numFmtId="0" fontId="0" fillId="0" borderId="0" xfId="0" applyAlignment="1">
      <alignment horizontal="left"/>
    </xf>
    <xf numFmtId="0" fontId="0" fillId="0" borderId="0" xfId="0" applyFill="1" applyAlignment="1">
      <alignment horizontal="left"/>
    </xf>
    <xf numFmtId="0" fontId="0" fillId="0" borderId="47" xfId="0" applyBorder="1" applyAlignment="1">
      <alignment horizontal="centerContinuous" vertical="distributed"/>
    </xf>
    <xf numFmtId="0" fontId="0" fillId="0" borderId="45" xfId="0" applyBorder="1" applyAlignment="1">
      <alignment horizontal="centerContinuous" vertical="distributed"/>
    </xf>
    <xf numFmtId="0" fontId="0" fillId="0" borderId="37" xfId="0" applyBorder="1" applyAlignment="1">
      <alignment horizontal="centerContinuous" vertical="distributed"/>
    </xf>
    <xf numFmtId="0" fontId="0" fillId="0" borderId="74" xfId="0" applyBorder="1" applyAlignment="1">
      <alignment horizontal="centerContinuous" vertical="distributed"/>
    </xf>
    <xf numFmtId="0" fontId="51" fillId="0" borderId="73" xfId="0" applyFont="1" applyBorder="1" applyAlignment="1">
      <alignment horizontal="centerContinuous" vertical="distributed"/>
    </xf>
    <xf numFmtId="0" fontId="19" fillId="0" borderId="0" xfId="0" applyFont="1" applyBorder="1" applyAlignment="1">
      <alignment horizontal="centerContinuous"/>
    </xf>
    <xf numFmtId="0" fontId="20" fillId="0" borderId="0" xfId="0" applyFont="1" applyFill="1" applyAlignment="1">
      <alignment horizontal="center"/>
    </xf>
    <xf numFmtId="0" fontId="0" fillId="0" borderId="0" xfId="0" applyFill="1" applyAlignment="1">
      <alignment horizontal="right"/>
    </xf>
    <xf numFmtId="0" fontId="19" fillId="0" borderId="0" xfId="0" applyFont="1" applyFill="1" applyAlignment="1">
      <alignment horizontal="center"/>
    </xf>
    <xf numFmtId="0" fontId="19" fillId="0" borderId="0" xfId="0" applyFont="1" applyAlignment="1">
      <alignment horizontal="center"/>
    </xf>
    <xf numFmtId="0" fontId="54" fillId="0" borderId="0" xfId="0" applyFont="1" applyAlignment="1">
      <alignment horizontal="center"/>
    </xf>
    <xf numFmtId="1" fontId="49" fillId="26" borderId="11" xfId="0" applyNumberFormat="1" applyFont="1" applyFill="1" applyBorder="1" applyAlignment="1">
      <alignment horizontal="center"/>
    </xf>
    <xf numFmtId="1" fontId="43" fillId="26" borderId="54" xfId="0" applyNumberFormat="1" applyFont="1" applyFill="1" applyBorder="1" applyAlignment="1">
      <alignment horizontal="center"/>
    </xf>
    <xf numFmtId="14" fontId="1" fillId="0" borderId="0" xfId="0" applyNumberFormat="1" applyFont="1" applyFill="1" applyAlignment="1">
      <alignment horizontal="center"/>
    </xf>
    <xf numFmtId="0" fontId="22" fillId="27" borderId="66" xfId="0" applyFont="1" applyFill="1" applyBorder="1"/>
    <xf numFmtId="0" fontId="22" fillId="27" borderId="75" xfId="0" applyFont="1" applyFill="1" applyBorder="1"/>
    <xf numFmtId="1" fontId="0" fillId="26" borderId="11" xfId="0" applyNumberFormat="1" applyFill="1" applyBorder="1" applyAlignment="1">
      <alignment horizontal="center"/>
    </xf>
    <xf numFmtId="0" fontId="1" fillId="26" borderId="80" xfId="0" applyFont="1" applyFill="1" applyBorder="1" applyAlignment="1">
      <alignment horizontal="center"/>
    </xf>
    <xf numFmtId="0" fontId="1" fillId="26" borderId="81" xfId="0" applyFont="1" applyFill="1" applyBorder="1" applyAlignment="1">
      <alignment horizontal="center"/>
    </xf>
    <xf numFmtId="0" fontId="1" fillId="26" borderId="79" xfId="0" applyFont="1" applyFill="1" applyBorder="1" applyAlignment="1">
      <alignment horizontal="center"/>
    </xf>
    <xf numFmtId="0" fontId="0" fillId="25" borderId="11" xfId="0" applyNumberFormat="1" applyFill="1" applyBorder="1" applyAlignment="1" applyProtection="1">
      <alignment horizontal="center"/>
      <protection locked="0"/>
    </xf>
    <xf numFmtId="0" fontId="1" fillId="26" borderId="77" xfId="0" applyFont="1" applyFill="1" applyBorder="1" applyAlignment="1">
      <alignment horizontal="center"/>
    </xf>
    <xf numFmtId="0" fontId="1" fillId="26" borderId="82" xfId="0" applyFont="1" applyFill="1" applyBorder="1" applyAlignment="1">
      <alignment horizontal="center"/>
    </xf>
    <xf numFmtId="0" fontId="1" fillId="26" borderId="83" xfId="0" applyFont="1" applyFill="1" applyBorder="1" applyAlignment="1">
      <alignment horizontal="center"/>
    </xf>
    <xf numFmtId="0" fontId="0" fillId="24" borderId="11" xfId="0" applyNumberFormat="1" applyFill="1" applyBorder="1" applyAlignment="1">
      <alignment horizontal="center"/>
    </xf>
    <xf numFmtId="0" fontId="1" fillId="26" borderId="12" xfId="0" applyFont="1" applyFill="1" applyBorder="1" applyAlignment="1">
      <alignment horizontal="center"/>
    </xf>
    <xf numFmtId="0" fontId="1" fillId="26" borderId="78" xfId="0" applyFont="1" applyFill="1" applyBorder="1" applyAlignment="1">
      <alignment horizontal="center"/>
    </xf>
    <xf numFmtId="0" fontId="0" fillId="24" borderId="84" xfId="0" applyNumberFormat="1" applyFill="1" applyBorder="1" applyAlignment="1">
      <alignment horizontal="center"/>
    </xf>
    <xf numFmtId="0" fontId="0" fillId="24" borderId="85" xfId="0" applyNumberFormat="1" applyFill="1" applyBorder="1" applyAlignment="1">
      <alignment horizontal="center"/>
    </xf>
    <xf numFmtId="0" fontId="0" fillId="25" borderId="10" xfId="0" applyFill="1" applyBorder="1" applyAlignment="1" applyProtection="1">
      <alignment horizontal="center"/>
      <protection locked="0"/>
    </xf>
    <xf numFmtId="0" fontId="0" fillId="26" borderId="29" xfId="0" applyFill="1" applyBorder="1" applyAlignment="1">
      <alignment horizontal="center"/>
    </xf>
    <xf numFmtId="0" fontId="0" fillId="25" borderId="21" xfId="0" applyFill="1" applyBorder="1" applyAlignment="1" applyProtection="1">
      <alignment horizontal="center"/>
      <protection locked="0"/>
    </xf>
    <xf numFmtId="0" fontId="0" fillId="25" borderId="28" xfId="0" applyFill="1" applyBorder="1" applyAlignment="1" applyProtection="1">
      <alignment horizontal="center"/>
      <protection locked="0"/>
    </xf>
    <xf numFmtId="0" fontId="0" fillId="25" borderId="29" xfId="0" applyFill="1" applyBorder="1" applyAlignment="1" applyProtection="1">
      <alignment horizontal="center"/>
      <protection locked="0"/>
    </xf>
    <xf numFmtId="0" fontId="0" fillId="26" borderId="25" xfId="0" applyFill="1" applyBorder="1" applyAlignment="1">
      <alignment horizontal="center"/>
    </xf>
    <xf numFmtId="1" fontId="0" fillId="33" borderId="10" xfId="0" applyNumberFormat="1" applyFill="1" applyBorder="1" applyAlignment="1">
      <alignment horizontal="center"/>
    </xf>
    <xf numFmtId="0" fontId="0" fillId="25" borderId="10" xfId="0" applyFill="1" applyBorder="1" applyAlignment="1" applyProtection="1">
      <alignment horizontal="center"/>
      <protection locked="0"/>
    </xf>
    <xf numFmtId="1" fontId="0" fillId="33" borderId="11" xfId="0" applyNumberFormat="1" applyFill="1" applyBorder="1" applyAlignment="1">
      <alignment horizontal="center"/>
    </xf>
    <xf numFmtId="0" fontId="0" fillId="36" borderId="86" xfId="0" applyFill="1" applyBorder="1" applyAlignment="1">
      <alignment horizontal="center"/>
    </xf>
    <xf numFmtId="0" fontId="1" fillId="0" borderId="0" xfId="60" applyAlignment="1">
      <alignment horizontal="center"/>
    </xf>
    <xf numFmtId="0" fontId="1" fillId="0" borderId="0" xfId="60" applyAlignment="1">
      <alignment horizontal="left"/>
    </xf>
    <xf numFmtId="14" fontId="1" fillId="0" borderId="0" xfId="60" applyNumberFormat="1" applyAlignment="1">
      <alignment horizontal="center"/>
    </xf>
    <xf numFmtId="0" fontId="1" fillId="23" borderId="64" xfId="61" applyFont="1" applyAlignment="1">
      <alignment horizontal="center"/>
    </xf>
    <xf numFmtId="0" fontId="1" fillId="0" borderId="0" xfId="60"/>
    <xf numFmtId="0" fontId="0" fillId="37" borderId="0" xfId="0" applyFill="1" applyAlignment="1">
      <alignment horizontal="center"/>
    </xf>
    <xf numFmtId="0" fontId="54" fillId="37" borderId="0" xfId="0" applyFont="1" applyFill="1" applyAlignment="1">
      <alignment horizontal="center"/>
    </xf>
    <xf numFmtId="0" fontId="1" fillId="37" borderId="0" xfId="0" applyFont="1" applyFill="1" applyAlignment="1">
      <alignment horizontal="center"/>
    </xf>
    <xf numFmtId="0" fontId="1" fillId="37" borderId="0" xfId="60" applyFill="1" applyAlignment="1">
      <alignment horizontal="left"/>
    </xf>
    <xf numFmtId="0" fontId="0" fillId="0" borderId="72" xfId="0" applyBorder="1"/>
    <xf numFmtId="0" fontId="0" fillId="0" borderId="47" xfId="0" applyBorder="1"/>
    <xf numFmtId="0" fontId="0" fillId="0" borderId="45" xfId="0" applyBorder="1"/>
    <xf numFmtId="0" fontId="0" fillId="0" borderId="37" xfId="0" applyBorder="1" applyAlignment="1">
      <alignment horizontal="centerContinuous"/>
    </xf>
    <xf numFmtId="0" fontId="0" fillId="0" borderId="74" xfId="0" applyBorder="1" applyAlignment="1">
      <alignment horizontal="centerContinuous"/>
    </xf>
    <xf numFmtId="0" fontId="1" fillId="0" borderId="0" xfId="60" applyFill="1" applyAlignment="1">
      <alignment horizontal="center"/>
    </xf>
    <xf numFmtId="0" fontId="1" fillId="0" borderId="0" xfId="0" applyFont="1" applyBorder="1" applyAlignment="1">
      <alignment horizontal="center"/>
    </xf>
    <xf numFmtId="0" fontId="0" fillId="25" borderId="10" xfId="0" applyFill="1" applyBorder="1" applyAlignment="1" applyProtection="1">
      <alignment horizontal="center"/>
      <protection locked="0"/>
    </xf>
    <xf numFmtId="0" fontId="1" fillId="25" borderId="11" xfId="0" applyFont="1" applyFill="1" applyBorder="1" applyProtection="1">
      <protection locked="0"/>
    </xf>
    <xf numFmtId="0" fontId="1" fillId="25" borderId="10" xfId="0" applyFont="1" applyFill="1" applyBorder="1" applyAlignment="1" applyProtection="1">
      <alignment horizontal="center"/>
      <protection locked="0"/>
    </xf>
    <xf numFmtId="0" fontId="21" fillId="26" borderId="15" xfId="0" applyFont="1" applyFill="1" applyBorder="1" applyAlignment="1">
      <alignment horizontal="center"/>
    </xf>
    <xf numFmtId="0" fontId="0" fillId="26" borderId="15" xfId="0" applyFill="1" applyBorder="1" applyAlignment="1">
      <alignment horizontal="center"/>
    </xf>
    <xf numFmtId="0" fontId="0" fillId="26" borderId="43" xfId="0" applyFill="1" applyBorder="1" applyAlignment="1">
      <alignment horizontal="center"/>
    </xf>
    <xf numFmtId="0" fontId="1" fillId="0" borderId="0" xfId="60" applyBorder="1" applyAlignment="1">
      <alignment horizontal="center"/>
    </xf>
    <xf numFmtId="0" fontId="19" fillId="26" borderId="20" xfId="0" applyFont="1" applyFill="1" applyBorder="1" applyAlignment="1">
      <alignment horizontal="center"/>
    </xf>
    <xf numFmtId="0" fontId="0" fillId="25" borderId="10" xfId="0" applyFill="1" applyBorder="1" applyAlignment="1" applyProtection="1">
      <alignment horizontal="center"/>
      <protection locked="0"/>
    </xf>
    <xf numFmtId="0" fontId="1" fillId="26" borderId="43" xfId="0" applyFont="1" applyFill="1" applyBorder="1" applyAlignment="1">
      <alignment horizontal="center"/>
    </xf>
    <xf numFmtId="0" fontId="20" fillId="25" borderId="67" xfId="0" applyFont="1" applyFill="1" applyBorder="1" applyProtection="1">
      <protection locked="0"/>
    </xf>
    <xf numFmtId="0" fontId="0" fillId="26" borderId="67" xfId="0" applyFill="1" applyBorder="1"/>
    <xf numFmtId="0" fontId="0" fillId="25" borderId="60" xfId="0" applyFill="1" applyBorder="1" applyAlignment="1" applyProtection="1">
      <alignment horizontal="center"/>
      <protection locked="0"/>
    </xf>
    <xf numFmtId="0" fontId="0" fillId="26" borderId="60" xfId="0" applyFill="1" applyBorder="1" applyAlignment="1">
      <alignment horizontal="center"/>
    </xf>
    <xf numFmtId="0" fontId="21" fillId="26" borderId="67" xfId="0" applyFont="1" applyFill="1" applyBorder="1"/>
    <xf numFmtId="0" fontId="1" fillId="26" borderId="60" xfId="0" applyFont="1" applyFill="1" applyBorder="1" applyAlignment="1">
      <alignment horizontal="center"/>
    </xf>
    <xf numFmtId="0" fontId="0" fillId="25" borderId="10" xfId="0" applyFill="1" applyBorder="1" applyAlignment="1" applyProtection="1">
      <alignment horizontal="center"/>
      <protection locked="0"/>
    </xf>
    <xf numFmtId="0" fontId="21" fillId="25" borderId="0" xfId="0" applyFont="1" applyFill="1" applyAlignment="1">
      <alignment horizontal="left" vertical="top" wrapText="1"/>
    </xf>
    <xf numFmtId="0" fontId="0" fillId="25" borderId="10" xfId="0" applyFill="1" applyBorder="1" applyAlignment="1" applyProtection="1">
      <alignment horizontal="center"/>
      <protection locked="0"/>
    </xf>
    <xf numFmtId="0" fontId="21" fillId="25" borderId="0" xfId="0" applyFont="1" applyFill="1" applyBorder="1" applyAlignment="1">
      <alignment horizontal="left" vertical="top" wrapText="1"/>
    </xf>
    <xf numFmtId="0" fontId="1" fillId="26" borderId="28" xfId="0" applyFont="1" applyFill="1" applyBorder="1"/>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33" fillId="32" borderId="11" xfId="0" applyFont="1" applyFill="1" applyBorder="1"/>
    <xf numFmtId="0" fontId="20" fillId="0" borderId="0" xfId="0" applyFont="1" applyAlignment="1">
      <alignment horizontal="left"/>
    </xf>
    <xf numFmtId="0" fontId="0" fillId="32" borderId="0" xfId="0" applyFill="1"/>
    <xf numFmtId="0" fontId="1" fillId="32" borderId="0" xfId="60" applyFill="1" applyAlignment="1">
      <alignment horizontal="left"/>
    </xf>
    <xf numFmtId="0" fontId="1" fillId="32" borderId="0" xfId="0" applyFont="1" applyFill="1"/>
    <xf numFmtId="0" fontId="1" fillId="38" borderId="0" xfId="60" applyFill="1" applyAlignment="1">
      <alignment horizontal="center"/>
    </xf>
    <xf numFmtId="0" fontId="1" fillId="39" borderId="0" xfId="0" applyFont="1" applyFill="1" applyAlignment="1">
      <alignment horizontal="center"/>
    </xf>
    <xf numFmtId="0" fontId="20" fillId="0" borderId="0" xfId="0" applyFont="1" applyFill="1" applyAlignment="1">
      <alignment horizontal="left"/>
    </xf>
    <xf numFmtId="0" fontId="0" fillId="25" borderId="10" xfId="0" applyFill="1" applyBorder="1" applyAlignment="1" applyProtection="1">
      <alignment horizontal="center"/>
      <protection locked="0"/>
    </xf>
    <xf numFmtId="0" fontId="0" fillId="25" borderId="67" xfId="0" applyFill="1" applyBorder="1" applyProtection="1">
      <protection locked="0"/>
    </xf>
    <xf numFmtId="0" fontId="1" fillId="40" borderId="0" xfId="0" applyFont="1" applyFill="1" applyAlignment="1">
      <alignment horizontal="center"/>
    </xf>
    <xf numFmtId="0" fontId="1" fillId="40" borderId="0" xfId="60" applyFill="1" applyAlignment="1">
      <alignment horizontal="center"/>
    </xf>
    <xf numFmtId="0" fontId="55" fillId="41" borderId="0" xfId="60" applyFont="1" applyFill="1" applyAlignment="1">
      <alignment horizontal="center"/>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18" fontId="1" fillId="0" borderId="0" xfId="60" applyNumberFormat="1" applyAlignment="1">
      <alignment horizontal="center"/>
    </xf>
    <xf numFmtId="0" fontId="1" fillId="42" borderId="0" xfId="60" applyFill="1" applyAlignment="1">
      <alignment horizontal="center"/>
    </xf>
    <xf numFmtId="0" fontId="33" fillId="3" borderId="0" xfId="62" applyFont="1" applyAlignment="1">
      <alignment horizontal="center"/>
    </xf>
    <xf numFmtId="0" fontId="1" fillId="33" borderId="0" xfId="60" applyFill="1" applyAlignment="1">
      <alignment horizontal="center"/>
    </xf>
    <xf numFmtId="0" fontId="1" fillId="0" borderId="0" xfId="42" applyFont="1" applyAlignment="1">
      <alignment horizontal="center"/>
    </xf>
    <xf numFmtId="0" fontId="1" fillId="42" borderId="0" xfId="42" applyFont="1" applyFill="1" applyAlignment="1">
      <alignment horizontal="center"/>
    </xf>
    <xf numFmtId="0" fontId="0" fillId="0" borderId="72" xfId="0" applyBorder="1" applyAlignment="1">
      <alignment horizontal="center" vertical="distributed"/>
    </xf>
    <xf numFmtId="0" fontId="1" fillId="32" borderId="0" xfId="60" applyFont="1" applyFill="1" applyAlignment="1">
      <alignment horizontal="left"/>
    </xf>
    <xf numFmtId="0" fontId="1" fillId="0" borderId="0" xfId="60" applyFill="1" applyAlignment="1">
      <alignment horizontal="left"/>
    </xf>
    <xf numFmtId="0" fontId="1" fillId="0" borderId="0" xfId="60" applyFont="1" applyFill="1" applyAlignment="1">
      <alignment horizontal="left"/>
    </xf>
    <xf numFmtId="0" fontId="1" fillId="0" borderId="0" xfId="60" applyFill="1"/>
    <xf numFmtId="20" fontId="1" fillId="0" borderId="0" xfId="60" applyNumberFormat="1" applyAlignment="1">
      <alignment horizontal="center"/>
    </xf>
    <xf numFmtId="0" fontId="1" fillId="35" borderId="0" xfId="60" applyFill="1" applyAlignment="1">
      <alignment horizontal="left"/>
    </xf>
    <xf numFmtId="0" fontId="1" fillId="0" borderId="0" xfId="0" applyFont="1" applyFill="1" applyAlignment="1">
      <alignment horizontal="left"/>
    </xf>
    <xf numFmtId="0" fontId="1" fillId="0" borderId="0" xfId="0" applyFont="1" applyFill="1"/>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1" fillId="35" borderId="0" xfId="0" applyFont="1" applyFill="1"/>
    <xf numFmtId="0" fontId="0" fillId="25" borderId="10" xfId="0" applyFill="1" applyBorder="1" applyAlignment="1" applyProtection="1">
      <alignment horizontal="center"/>
      <protection locked="0"/>
    </xf>
    <xf numFmtId="0" fontId="0" fillId="24" borderId="27" xfId="0" applyFill="1" applyBorder="1" applyAlignment="1">
      <alignment horizontal="center"/>
    </xf>
    <xf numFmtId="0" fontId="0" fillId="25" borderId="10" xfId="0" applyFill="1" applyBorder="1" applyAlignment="1" applyProtection="1">
      <alignment horizontal="center"/>
      <protection locked="0"/>
    </xf>
    <xf numFmtId="1" fontId="0" fillId="35" borderId="10" xfId="0" applyNumberFormat="1" applyFill="1" applyBorder="1" applyAlignment="1">
      <alignment horizontal="center"/>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35" borderId="0" xfId="0" applyFill="1" applyAlignment="1">
      <alignment horizontal="left"/>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20" fillId="29" borderId="10" xfId="0" applyFont="1" applyFill="1" applyBorder="1" applyAlignment="1">
      <alignment horizontal="center"/>
    </xf>
    <xf numFmtId="0" fontId="1" fillId="43" borderId="0" xfId="0" applyFont="1" applyFill="1" applyAlignment="1">
      <alignment horizontal="center"/>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20" fillId="25" borderId="90" xfId="0" applyFont="1" applyFill="1" applyBorder="1" applyProtection="1">
      <protection locked="0"/>
    </xf>
    <xf numFmtId="0" fontId="0" fillId="25" borderId="10" xfId="0" applyFill="1" applyBorder="1" applyAlignment="1" applyProtection="1">
      <alignment horizontal="center"/>
      <protection locked="0"/>
    </xf>
    <xf numFmtId="0" fontId="0" fillId="25" borderId="68" xfId="0" applyFill="1" applyBorder="1" applyAlignment="1" applyProtection="1">
      <alignment horizontal="center"/>
      <protection locked="0"/>
    </xf>
    <xf numFmtId="0" fontId="0" fillId="24" borderId="91" xfId="0" applyFill="1" applyBorder="1"/>
    <xf numFmtId="0" fontId="0" fillId="24" borderId="90" xfId="0" applyFill="1" applyBorder="1"/>
    <xf numFmtId="0" fontId="20" fillId="26" borderId="91" xfId="0" applyFont="1" applyFill="1" applyBorder="1"/>
    <xf numFmtId="14" fontId="20" fillId="25" borderId="67" xfId="0" applyNumberFormat="1" applyFont="1" applyFill="1" applyBorder="1" applyAlignment="1" applyProtection="1">
      <alignment horizontal="center"/>
      <protection locked="0"/>
    </xf>
    <xf numFmtId="0" fontId="20" fillId="26" borderId="67" xfId="0" applyFont="1" applyFill="1" applyBorder="1"/>
    <xf numFmtId="0" fontId="0" fillId="26" borderId="66" xfId="0" applyFill="1" applyBorder="1"/>
    <xf numFmtId="0" fontId="22" fillId="27" borderId="86" xfId="0" applyFont="1" applyFill="1" applyBorder="1"/>
    <xf numFmtId="0" fontId="0" fillId="26" borderId="91" xfId="0" applyFill="1" applyBorder="1"/>
    <xf numFmtId="0" fontId="0" fillId="24" borderId="84" xfId="0" applyFill="1" applyBorder="1" applyAlignment="1">
      <alignment horizontal="center"/>
    </xf>
    <xf numFmtId="0" fontId="20" fillId="26" borderId="67" xfId="0" applyFont="1" applyFill="1" applyBorder="1" applyAlignment="1">
      <alignment horizontal="center"/>
    </xf>
    <xf numFmtId="0" fontId="0" fillId="26" borderId="94" xfId="0" applyFill="1" applyBorder="1" applyAlignment="1">
      <alignment horizontal="center"/>
    </xf>
    <xf numFmtId="0" fontId="0" fillId="26" borderId="68" xfId="0" applyFill="1" applyBorder="1"/>
    <xf numFmtId="0" fontId="0" fillId="26" borderId="68" xfId="0" applyFill="1" applyBorder="1" applyAlignment="1">
      <alignment horizontal="center"/>
    </xf>
    <xf numFmtId="0" fontId="0" fillId="26" borderId="75" xfId="0" applyFill="1" applyBorder="1" applyAlignment="1">
      <alignment horizontal="center"/>
    </xf>
    <xf numFmtId="0" fontId="19" fillId="26" borderId="95" xfId="0" applyFont="1" applyFill="1" applyBorder="1" applyAlignment="1">
      <alignment horizontal="center"/>
    </xf>
    <xf numFmtId="0" fontId="19" fillId="26" borderId="96" xfId="0" applyFont="1" applyFill="1" applyBorder="1" applyAlignment="1">
      <alignment horizontal="center"/>
    </xf>
    <xf numFmtId="0" fontId="0" fillId="24" borderId="85" xfId="0" applyFill="1" applyBorder="1" applyAlignment="1">
      <alignment horizontal="center"/>
    </xf>
    <xf numFmtId="0" fontId="0" fillId="25" borderId="67" xfId="0" applyFill="1" applyBorder="1" applyAlignment="1" applyProtection="1">
      <alignment horizontal="center"/>
      <protection locked="0"/>
    </xf>
    <xf numFmtId="0" fontId="0" fillId="25" borderId="66" xfId="0" applyFill="1" applyBorder="1" applyAlignment="1" applyProtection="1">
      <alignment horizontal="center"/>
      <protection locked="0"/>
    </xf>
    <xf numFmtId="1" fontId="0" fillId="24" borderId="97" xfId="0" applyNumberFormat="1" applyFill="1" applyBorder="1"/>
    <xf numFmtId="0" fontId="0" fillId="24" borderId="98" xfId="0" applyFill="1" applyBorder="1"/>
    <xf numFmtId="0" fontId="22" fillId="27" borderId="67" xfId="0" applyFont="1" applyFill="1" applyBorder="1"/>
    <xf numFmtId="0" fontId="0" fillId="24" borderId="11" xfId="0" applyFill="1" applyBorder="1" applyAlignment="1">
      <alignment horizontal="center"/>
    </xf>
    <xf numFmtId="1" fontId="0" fillId="26" borderId="67" xfId="0" applyNumberFormat="1" applyFill="1" applyBorder="1"/>
    <xf numFmtId="0" fontId="0" fillId="25" borderId="75" xfId="0" applyFill="1" applyBorder="1" applyAlignment="1" applyProtection="1">
      <alignment horizontal="center"/>
      <protection locked="0"/>
    </xf>
    <xf numFmtId="0" fontId="0" fillId="24" borderId="96" xfId="0" applyFill="1" applyBorder="1"/>
    <xf numFmtId="0" fontId="22" fillId="27" borderId="68" xfId="0" applyFont="1" applyFill="1" applyBorder="1"/>
    <xf numFmtId="0" fontId="0" fillId="25" borderId="10" xfId="0" applyFill="1" applyBorder="1" applyAlignment="1" applyProtection="1">
      <alignment horizontal="center"/>
      <protection locked="0"/>
    </xf>
    <xf numFmtId="0" fontId="0" fillId="26" borderId="29" xfId="0" applyFill="1" applyBorder="1" applyAlignment="1"/>
    <xf numFmtId="0" fontId="0" fillId="25" borderId="21" xfId="0" applyFill="1" applyBorder="1" applyAlignment="1" applyProtection="1">
      <protection locked="0"/>
    </xf>
    <xf numFmtId="0" fontId="0" fillId="26" borderId="25" xfId="0" applyFill="1" applyBorder="1" applyAlignment="1"/>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20" fillId="0" borderId="11" xfId="0" applyFont="1" applyBorder="1" applyAlignment="1">
      <alignment horizontal="center" vertical="top"/>
    </xf>
    <xf numFmtId="0" fontId="35" fillId="0" borderId="67" xfId="0" applyFont="1" applyBorder="1" applyAlignment="1">
      <alignment horizontal="center"/>
    </xf>
    <xf numFmtId="0" fontId="20" fillId="0" borderId="67" xfId="0" applyFont="1" applyBorder="1" applyAlignment="1">
      <alignment horizontal="center"/>
    </xf>
    <xf numFmtId="0" fontId="0" fillId="25" borderId="10" xfId="0" applyFill="1" applyBorder="1" applyAlignment="1" applyProtection="1">
      <alignment horizontal="center"/>
      <protection locked="0"/>
    </xf>
    <xf numFmtId="0" fontId="35" fillId="0" borderId="10" xfId="0" applyFont="1" applyFill="1" applyBorder="1" applyAlignment="1">
      <alignment horizontal="center"/>
    </xf>
    <xf numFmtId="0" fontId="35" fillId="0" borderId="67" xfId="0" applyFont="1" applyFill="1" applyBorder="1" applyAlignment="1">
      <alignment horizontal="center"/>
    </xf>
    <xf numFmtId="10" fontId="35" fillId="0" borderId="10" xfId="0" applyNumberFormat="1" applyFont="1" applyFill="1" applyBorder="1" applyAlignment="1">
      <alignment horizontal="center"/>
    </xf>
    <xf numFmtId="0" fontId="1" fillId="0" borderId="67" xfId="0" applyFont="1" applyFill="1" applyBorder="1" applyAlignment="1">
      <alignment horizontal="center"/>
    </xf>
    <xf numFmtId="0" fontId="23" fillId="28" borderId="40" xfId="0" applyFont="1" applyFill="1" applyBorder="1"/>
    <xf numFmtId="0" fontId="0" fillId="28" borderId="41" xfId="0" applyFill="1" applyBorder="1"/>
    <xf numFmtId="0" fontId="20" fillId="25" borderId="34" xfId="0" applyFont="1" applyFill="1" applyBorder="1" applyAlignment="1">
      <alignment horizontal="left" vertical="top" wrapText="1"/>
    </xf>
    <xf numFmtId="0" fontId="21" fillId="25" borderId="0" xfId="0" applyFont="1" applyFill="1" applyAlignment="1">
      <alignment horizontal="left" vertical="top" wrapText="1"/>
    </xf>
    <xf numFmtId="0" fontId="21" fillId="25" borderId="34" xfId="0" applyFont="1" applyFill="1" applyBorder="1" applyAlignment="1">
      <alignment horizontal="left" vertical="top" wrapText="1"/>
    </xf>
    <xf numFmtId="0" fontId="21" fillId="25" borderId="36" xfId="0" applyFont="1" applyFill="1" applyBorder="1" applyAlignment="1">
      <alignment horizontal="left" vertical="top" wrapText="1"/>
    </xf>
    <xf numFmtId="0" fontId="21" fillId="25" borderId="37" xfId="0" applyFont="1" applyFill="1" applyBorder="1" applyAlignment="1">
      <alignment horizontal="left" vertical="top" wrapText="1"/>
    </xf>
    <xf numFmtId="0" fontId="21" fillId="26" borderId="11" xfId="0" applyFont="1" applyFill="1" applyBorder="1" applyAlignment="1">
      <alignment horizontal="center"/>
    </xf>
    <xf numFmtId="0" fontId="0" fillId="25" borderId="76" xfId="0" applyFill="1" applyBorder="1" applyAlignment="1" applyProtection="1">
      <alignment horizontal="center"/>
      <protection locked="0"/>
    </xf>
    <xf numFmtId="0" fontId="0" fillId="25" borderId="32" xfId="0" applyFill="1" applyBorder="1" applyAlignment="1" applyProtection="1">
      <alignment horizontal="center"/>
      <protection locked="0"/>
    </xf>
    <xf numFmtId="0" fontId="0" fillId="25" borderId="10" xfId="0" applyFill="1" applyBorder="1" applyAlignment="1" applyProtection="1">
      <alignment horizontal="center"/>
      <protection locked="0"/>
    </xf>
    <xf numFmtId="0" fontId="20" fillId="26" borderId="87" xfId="0" applyFont="1" applyFill="1" applyBorder="1" applyAlignment="1">
      <alignment horizontal="center"/>
    </xf>
    <xf numFmtId="0" fontId="21" fillId="26" borderId="87" xfId="0" applyFont="1" applyFill="1" applyBorder="1" applyAlignment="1">
      <alignment horizontal="center"/>
    </xf>
    <xf numFmtId="0" fontId="21" fillId="26" borderId="88" xfId="0" applyFont="1" applyFill="1" applyBorder="1" applyAlignment="1">
      <alignment horizontal="center"/>
    </xf>
    <xf numFmtId="0" fontId="0" fillId="25" borderId="68" xfId="0" applyFill="1" applyBorder="1" applyAlignment="1" applyProtection="1">
      <alignment horizontal="center"/>
      <protection locked="0"/>
    </xf>
    <xf numFmtId="0" fontId="0" fillId="25" borderId="89" xfId="0" applyFill="1" applyBorder="1" applyAlignment="1" applyProtection="1">
      <alignment horizontal="center"/>
      <protection locked="0"/>
    </xf>
    <xf numFmtId="0" fontId="21" fillId="25" borderId="35" xfId="0" applyFont="1" applyFill="1" applyBorder="1" applyAlignment="1">
      <alignment horizontal="left" vertical="top" wrapText="1"/>
    </xf>
    <xf numFmtId="0" fontId="21" fillId="25" borderId="38" xfId="0" applyFont="1" applyFill="1" applyBorder="1" applyAlignment="1">
      <alignment horizontal="left" vertical="top" wrapText="1"/>
    </xf>
    <xf numFmtId="0" fontId="21" fillId="26" borderId="39" xfId="0" applyFont="1" applyFill="1" applyBorder="1" applyAlignment="1">
      <alignment horizontal="center"/>
    </xf>
    <xf numFmtId="0" fontId="0" fillId="25" borderId="42" xfId="0" applyFill="1" applyBorder="1" applyAlignment="1" applyProtection="1">
      <alignment horizontal="center"/>
      <protection locked="0"/>
    </xf>
    <xf numFmtId="0" fontId="0" fillId="25" borderId="24" xfId="0" applyFill="1" applyBorder="1" applyAlignment="1" applyProtection="1">
      <alignment horizontal="center"/>
      <protection locked="0"/>
    </xf>
    <xf numFmtId="0" fontId="20" fillId="26" borderId="11" xfId="0" applyFont="1" applyFill="1" applyBorder="1" applyAlignment="1">
      <alignment horizontal="center"/>
    </xf>
    <xf numFmtId="0" fontId="23" fillId="28" borderId="92" xfId="0" applyFont="1" applyFill="1" applyBorder="1"/>
    <xf numFmtId="0" fontId="0" fillId="28" borderId="93" xfId="0" applyFill="1" applyBorder="1"/>
    <xf numFmtId="0" fontId="20" fillId="25" borderId="0" xfId="0" applyFont="1" applyFill="1" applyAlignment="1">
      <alignment horizontal="left" vertical="top" wrapText="1"/>
    </xf>
    <xf numFmtId="0" fontId="20" fillId="25" borderId="36" xfId="0" applyFont="1" applyFill="1" applyBorder="1" applyAlignment="1">
      <alignment horizontal="left" vertical="top" wrapText="1"/>
    </xf>
    <xf numFmtId="0" fontId="20" fillId="25" borderId="37" xfId="0" applyFont="1" applyFill="1" applyBorder="1" applyAlignment="1">
      <alignment horizontal="left" vertical="top" wrapText="1"/>
    </xf>
    <xf numFmtId="0" fontId="0" fillId="25" borderId="67" xfId="0" applyFill="1" applyBorder="1" applyAlignment="1" applyProtection="1">
      <alignment horizontal="center"/>
      <protection locked="0"/>
    </xf>
    <xf numFmtId="14" fontId="1" fillId="29" borderId="48" xfId="0" applyNumberFormat="1" applyFont="1" applyFill="1" applyBorder="1" applyAlignment="1">
      <alignment horizontal="center"/>
    </xf>
    <xf numFmtId="14" fontId="43" fillId="29" borderId="48" xfId="0" applyNumberFormat="1" applyFont="1" applyFill="1" applyBorder="1" applyAlignment="1">
      <alignment horizontal="center"/>
    </xf>
    <xf numFmtId="14" fontId="37" fillId="29" borderId="48" xfId="0" applyNumberFormat="1" applyFont="1" applyFill="1" applyBorder="1" applyAlignment="1">
      <alignment horizontal="center"/>
    </xf>
    <xf numFmtId="14" fontId="0" fillId="29" borderId="48" xfId="0" applyNumberFormat="1" applyFill="1" applyBorder="1" applyAlignment="1">
      <alignment horizontal="center"/>
    </xf>
    <xf numFmtId="14" fontId="29" fillId="29" borderId="48" xfId="0" applyNumberFormat="1" applyFont="1" applyFill="1" applyBorder="1" applyAlignment="1">
      <alignment horizontal="center"/>
    </xf>
  </cellXfs>
  <cellStyles count="6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ad 2" xfId="62" xr:uid="{304FEBD8-EFF8-4919-83D1-FF61493FDDD5}"/>
    <cellStyle name="Calculation" xfId="26" builtinId="22" customBuiltin="1"/>
    <cellStyle name="Calculation 2" xfId="50" xr:uid="{00000000-0005-0000-0000-00001A000000}"/>
    <cellStyle name="Calculation 3" xfId="55" xr:uid="{00000000-0005-0000-0000-00001B000000}"/>
    <cellStyle name="Check Cell" xfId="27" builtinId="23" customBuiltin="1"/>
    <cellStyle name="Explanatory Text" xfId="28" builtinId="53" customBuiltin="1"/>
    <cellStyle name="Followed Hyperlink" xfId="45" builtinId="9" hidden="1"/>
    <cellStyle name="Followed Hyperlink" xfId="47" builtinId="9" hidden="1"/>
    <cellStyle name="Followed Hyperlink" xfId="49" builtinId="9" hidde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4" builtinId="8" hidden="1"/>
    <cellStyle name="Hyperlink" xfId="46" builtinId="8" hidden="1"/>
    <cellStyle name="Hyperlink" xfId="48" builtinId="8" hidden="1"/>
    <cellStyle name="Input" xfId="34" builtinId="20" customBuiltin="1"/>
    <cellStyle name="Input 2" xfId="51" xr:uid="{00000000-0005-0000-0000-00002B000000}"/>
    <cellStyle name="Input 3" xfId="56" xr:uid="{00000000-0005-0000-0000-00002C000000}"/>
    <cellStyle name="Linked Cell" xfId="35" builtinId="24" customBuiltin="1"/>
    <cellStyle name="Neutral" xfId="36" builtinId="28" customBuiltin="1"/>
    <cellStyle name="Normal" xfId="0" builtinId="0"/>
    <cellStyle name="Normal 2" xfId="42" xr:uid="{00000000-0005-0000-0000-000030000000}"/>
    <cellStyle name="Normal 2 2" xfId="60" xr:uid="{48947954-2E36-44FE-96D6-C37D4579E595}"/>
    <cellStyle name="Normal 3" xfId="43" xr:uid="{00000000-0005-0000-0000-000031000000}"/>
    <cellStyle name="Note" xfId="37" builtinId="10" customBuiltin="1"/>
    <cellStyle name="Note 2" xfId="52" xr:uid="{00000000-0005-0000-0000-000033000000}"/>
    <cellStyle name="Note 2 2" xfId="61" xr:uid="{B142527D-B96D-4EBE-8476-31B24669BE36}"/>
    <cellStyle name="Note 3" xfId="57" xr:uid="{00000000-0005-0000-0000-000034000000}"/>
    <cellStyle name="Output" xfId="38" builtinId="21" customBuiltin="1"/>
    <cellStyle name="Output 2" xfId="53" xr:uid="{00000000-0005-0000-0000-000036000000}"/>
    <cellStyle name="Output 3" xfId="58" xr:uid="{00000000-0005-0000-0000-000037000000}"/>
    <cellStyle name="Title" xfId="39" builtinId="15" customBuiltin="1"/>
    <cellStyle name="Total" xfId="40" builtinId="25" customBuiltin="1"/>
    <cellStyle name="Total 2" xfId="54" xr:uid="{00000000-0005-0000-0000-00003A000000}"/>
    <cellStyle name="Total 3" xfId="59" xr:uid="{00000000-0005-0000-0000-00003B000000}"/>
    <cellStyle name="Warning Text" xfId="41" builtinId="11" customBuiltin="1"/>
  </cellStyles>
  <dxfs count="1558">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
      <font>
        <condense val="0"/>
        <extend val="0"/>
        <color auto="1"/>
      </font>
      <fill>
        <patternFill>
          <bgColor indexed="42"/>
        </patternFill>
      </fill>
    </dxf>
    <dxf>
      <font>
        <condense val="0"/>
        <extend val="0"/>
        <color indexed="9"/>
      </font>
    </dxf>
  </dxfs>
  <tableStyles count="0" defaultTableStyle="TableStyleMedium2" defaultPivotStyle="PivotStyleLight16"/>
  <colors>
    <mruColors>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N103"/>
  <sheetViews>
    <sheetView topLeftCell="A38" workbookViewId="0">
      <selection activeCell="B26" sqref="B26"/>
    </sheetView>
  </sheetViews>
  <sheetFormatPr defaultColWidth="8.85546875" defaultRowHeight="15" customHeight="1" x14ac:dyDescent="0.2"/>
  <cols>
    <col min="1" max="1" width="32" bestFit="1" customWidth="1"/>
    <col min="2" max="2" width="12.7109375" bestFit="1" customWidth="1"/>
    <col min="3" max="3" width="9.42578125" bestFit="1" customWidth="1"/>
    <col min="4" max="4" width="7.42578125" bestFit="1" customWidth="1"/>
    <col min="5" max="6" width="9" bestFit="1" customWidth="1"/>
    <col min="7" max="7" width="10" customWidth="1"/>
    <col min="8" max="8" width="11" bestFit="1" customWidth="1"/>
    <col min="9" max="10" width="11" customWidth="1"/>
    <col min="11" max="13" width="11" hidden="1" customWidth="1"/>
    <col min="14" max="14" width="63.140625" bestFit="1" customWidth="1"/>
  </cols>
  <sheetData>
    <row r="1" spans="1:14" s="43" customFormat="1" ht="15" customHeight="1" thickBot="1" x14ac:dyDescent="0.25">
      <c r="C1" s="203" t="s">
        <v>656</v>
      </c>
      <c r="D1" s="204" t="s">
        <v>646</v>
      </c>
      <c r="E1" s="205"/>
      <c r="F1" s="204" t="s">
        <v>647</v>
      </c>
      <c r="G1" s="205"/>
      <c r="H1" s="203" t="s">
        <v>648</v>
      </c>
      <c r="I1" s="204" t="s">
        <v>649</v>
      </c>
      <c r="J1" s="205"/>
    </row>
    <row r="2" spans="1:14" s="69" customFormat="1" ht="18" customHeight="1" x14ac:dyDescent="0.25">
      <c r="A2" s="68"/>
      <c r="B2" s="68" t="s">
        <v>499</v>
      </c>
      <c r="C2" s="25"/>
      <c r="D2" s="201">
        <v>0</v>
      </c>
      <c r="E2" s="201">
        <v>1</v>
      </c>
      <c r="F2" s="70">
        <v>2</v>
      </c>
      <c r="G2" s="70">
        <v>3</v>
      </c>
      <c r="H2" s="70">
        <v>4</v>
      </c>
      <c r="I2" s="70">
        <v>5</v>
      </c>
      <c r="J2" s="70">
        <v>6</v>
      </c>
      <c r="K2" s="70">
        <v>7</v>
      </c>
      <c r="L2" s="70">
        <v>8</v>
      </c>
      <c r="M2" s="70">
        <v>9</v>
      </c>
      <c r="N2" s="68"/>
    </row>
    <row r="3" spans="1:14" s="69" customFormat="1" ht="18" customHeight="1" x14ac:dyDescent="0.2">
      <c r="A3" s="68" t="s">
        <v>1</v>
      </c>
      <c r="B3" s="68" t="s">
        <v>245</v>
      </c>
      <c r="C3" s="68" t="s">
        <v>2</v>
      </c>
      <c r="D3" s="68" t="s">
        <v>295</v>
      </c>
      <c r="E3" s="68" t="s">
        <v>296</v>
      </c>
      <c r="F3" s="68" t="s">
        <v>297</v>
      </c>
      <c r="G3" s="68" t="s">
        <v>298</v>
      </c>
      <c r="H3" s="68" t="s">
        <v>3</v>
      </c>
      <c r="I3" s="68" t="s">
        <v>290</v>
      </c>
      <c r="J3" s="68" t="s">
        <v>291</v>
      </c>
      <c r="K3" s="68" t="s">
        <v>292</v>
      </c>
      <c r="L3" s="68" t="s">
        <v>293</v>
      </c>
      <c r="M3" s="68" t="s">
        <v>294</v>
      </c>
      <c r="N3" s="68" t="s">
        <v>249</v>
      </c>
    </row>
    <row r="4" spans="1:14" ht="15" customHeight="1" x14ac:dyDescent="0.2">
      <c r="A4" s="24" t="s">
        <v>82</v>
      </c>
      <c r="B4" s="24" t="s">
        <v>83</v>
      </c>
      <c r="C4" s="24">
        <v>83</v>
      </c>
      <c r="D4" s="24">
        <v>83</v>
      </c>
      <c r="E4" s="24">
        <v>83</v>
      </c>
      <c r="F4" s="24">
        <v>83</v>
      </c>
      <c r="G4" s="24">
        <v>83</v>
      </c>
      <c r="H4" s="24">
        <v>83</v>
      </c>
      <c r="I4" s="24">
        <v>83</v>
      </c>
      <c r="J4" s="24">
        <v>83</v>
      </c>
      <c r="K4" s="24">
        <v>83</v>
      </c>
      <c r="L4" s="24">
        <v>83</v>
      </c>
      <c r="M4" s="24">
        <v>83</v>
      </c>
      <c r="N4" s="24"/>
    </row>
    <row r="5" spans="1:14" ht="15" customHeight="1" x14ac:dyDescent="0.2">
      <c r="A5" s="24" t="s">
        <v>564</v>
      </c>
      <c r="B5" s="24" t="s">
        <v>565</v>
      </c>
      <c r="C5" s="75">
        <v>83.83</v>
      </c>
      <c r="D5" s="75">
        <v>81.754999999999995</v>
      </c>
      <c r="E5" s="75">
        <v>81.754999999999995</v>
      </c>
      <c r="F5" s="75">
        <v>83</v>
      </c>
      <c r="G5" s="75">
        <v>83</v>
      </c>
      <c r="H5" s="75">
        <v>83.83</v>
      </c>
      <c r="I5" s="75">
        <v>84.078999999999994</v>
      </c>
      <c r="J5" s="75">
        <v>84.078999999999994</v>
      </c>
      <c r="K5" s="75">
        <v>84.078999999999994</v>
      </c>
      <c r="L5" s="75">
        <v>84.078999999999994</v>
      </c>
      <c r="M5" s="75">
        <v>84.078999999999994</v>
      </c>
      <c r="N5" s="24"/>
    </row>
    <row r="6" spans="1:14" ht="15" customHeight="1" x14ac:dyDescent="0.2">
      <c r="A6" s="24" t="s">
        <v>6</v>
      </c>
      <c r="B6" s="24" t="s">
        <v>7</v>
      </c>
      <c r="C6" s="24">
        <v>86.9</v>
      </c>
      <c r="D6" s="24">
        <v>89.2</v>
      </c>
      <c r="E6" s="24">
        <v>89.2</v>
      </c>
      <c r="F6" s="24">
        <v>87</v>
      </c>
      <c r="G6" s="24">
        <v>87</v>
      </c>
      <c r="H6" s="24">
        <v>86.3</v>
      </c>
      <c r="I6" s="24">
        <v>85.4</v>
      </c>
      <c r="J6" s="24">
        <v>85.4</v>
      </c>
      <c r="K6" s="24">
        <v>85.4</v>
      </c>
      <c r="L6" s="24">
        <v>85.4</v>
      </c>
      <c r="M6" s="24">
        <v>85.4</v>
      </c>
      <c r="N6" s="24"/>
    </row>
    <row r="7" spans="1:14" ht="15" customHeight="1" x14ac:dyDescent="0.2">
      <c r="A7" s="24" t="s">
        <v>26</v>
      </c>
      <c r="B7" s="24" t="s">
        <v>224</v>
      </c>
      <c r="C7" s="24">
        <v>89.6</v>
      </c>
      <c r="D7" s="24">
        <v>92.1</v>
      </c>
      <c r="E7" s="24">
        <v>92.1</v>
      </c>
      <c r="F7" s="24">
        <v>90.4</v>
      </c>
      <c r="G7" s="24">
        <v>90.4</v>
      </c>
      <c r="H7" s="24">
        <v>89.1</v>
      </c>
      <c r="I7" s="24">
        <v>87.5</v>
      </c>
      <c r="J7" s="24">
        <v>87.5</v>
      </c>
      <c r="K7" s="24">
        <v>87.5</v>
      </c>
      <c r="L7" s="24">
        <v>87.5</v>
      </c>
      <c r="M7" s="24">
        <v>87.5</v>
      </c>
      <c r="N7" s="24"/>
    </row>
    <row r="8" spans="1:14" ht="15" customHeight="1" x14ac:dyDescent="0.2">
      <c r="A8" s="24" t="s">
        <v>555</v>
      </c>
      <c r="B8" s="24" t="s">
        <v>556</v>
      </c>
      <c r="C8" s="75">
        <v>90.495999999999995</v>
      </c>
      <c r="D8" s="75">
        <v>88.256</v>
      </c>
      <c r="E8" s="75">
        <v>88.256</v>
      </c>
      <c r="F8" s="75">
        <v>89.6</v>
      </c>
      <c r="G8" s="75">
        <v>89.6</v>
      </c>
      <c r="H8" s="75">
        <v>90.495999999999995</v>
      </c>
      <c r="I8" s="75">
        <v>90.76479999999998</v>
      </c>
      <c r="J8" s="75">
        <v>90.76479999999998</v>
      </c>
      <c r="K8" s="75">
        <v>90.76479999999998</v>
      </c>
      <c r="L8" s="75">
        <v>90.76479999999998</v>
      </c>
      <c r="M8" s="75">
        <v>90.76479999999998</v>
      </c>
      <c r="N8" s="24"/>
    </row>
    <row r="9" spans="1:14" ht="15" customHeight="1" x14ac:dyDescent="0.2">
      <c r="A9" s="71" t="s">
        <v>500</v>
      </c>
      <c r="B9" s="24" t="str">
        <f>"420"</f>
        <v>420</v>
      </c>
      <c r="C9" s="24">
        <v>97.6</v>
      </c>
      <c r="D9" s="24">
        <v>103.4</v>
      </c>
      <c r="E9" s="24">
        <v>103.4</v>
      </c>
      <c r="F9" s="24">
        <v>100</v>
      </c>
      <c r="G9" s="24">
        <v>100</v>
      </c>
      <c r="H9" s="24">
        <v>95</v>
      </c>
      <c r="I9" s="24">
        <v>90.8</v>
      </c>
      <c r="J9" s="24">
        <v>90.8</v>
      </c>
      <c r="K9" s="24">
        <v>90.8</v>
      </c>
      <c r="L9" s="24">
        <v>90.8</v>
      </c>
      <c r="M9" s="24">
        <v>90.8</v>
      </c>
      <c r="N9" s="24"/>
    </row>
    <row r="10" spans="1:14" ht="15" customHeight="1" x14ac:dyDescent="0.2">
      <c r="A10" s="41" t="s">
        <v>41</v>
      </c>
      <c r="B10" s="41" t="s">
        <v>42</v>
      </c>
      <c r="C10" s="41">
        <v>91.9</v>
      </c>
      <c r="D10" s="41">
        <v>92.5</v>
      </c>
      <c r="E10" s="41">
        <v>92.5</v>
      </c>
      <c r="F10" s="41">
        <v>92.4</v>
      </c>
      <c r="G10" s="41">
        <v>92.4</v>
      </c>
      <c r="H10" s="41">
        <v>91.9</v>
      </c>
      <c r="I10" s="41"/>
      <c r="J10" s="41"/>
      <c r="K10" s="41"/>
      <c r="L10" s="41"/>
      <c r="M10" s="41"/>
      <c r="N10" s="41"/>
    </row>
    <row r="11" spans="1:14" ht="15" customHeight="1" x14ac:dyDescent="0.2">
      <c r="A11" s="24" t="s">
        <v>84</v>
      </c>
      <c r="B11" s="24" t="s">
        <v>85</v>
      </c>
      <c r="C11" s="24">
        <v>91</v>
      </c>
      <c r="D11" s="24">
        <v>94</v>
      </c>
      <c r="E11" s="24">
        <v>94</v>
      </c>
      <c r="F11" s="24">
        <v>91.6</v>
      </c>
      <c r="G11" s="24">
        <v>91.6</v>
      </c>
      <c r="H11" s="24">
        <v>88.7</v>
      </c>
      <c r="I11" s="24"/>
      <c r="J11" s="24"/>
      <c r="K11" s="24"/>
      <c r="L11" s="24"/>
      <c r="M11" s="24"/>
      <c r="N11" s="24"/>
    </row>
    <row r="12" spans="1:14" ht="15" customHeight="1" x14ac:dyDescent="0.2">
      <c r="A12" s="24" t="s">
        <v>522</v>
      </c>
      <c r="B12" s="24" t="s">
        <v>523</v>
      </c>
      <c r="C12" s="24">
        <v>86.4</v>
      </c>
      <c r="D12" s="24">
        <v>88</v>
      </c>
      <c r="E12" s="24">
        <v>88</v>
      </c>
      <c r="F12" s="24">
        <v>85.2</v>
      </c>
      <c r="G12" s="24">
        <v>85.2</v>
      </c>
      <c r="H12" s="24">
        <v>84.7</v>
      </c>
      <c r="I12" s="24">
        <v>84.7</v>
      </c>
      <c r="J12" s="24">
        <v>84.7</v>
      </c>
      <c r="K12" s="24">
        <v>84.7</v>
      </c>
      <c r="L12" s="24">
        <v>84.7</v>
      </c>
      <c r="M12" s="24">
        <v>84.7</v>
      </c>
      <c r="N12" s="71" t="s">
        <v>738</v>
      </c>
    </row>
    <row r="13" spans="1:14" ht="15" customHeight="1" x14ac:dyDescent="0.2">
      <c r="A13" s="24" t="s">
        <v>233</v>
      </c>
      <c r="B13" s="24" t="s">
        <v>232</v>
      </c>
      <c r="C13" s="24">
        <v>78.5</v>
      </c>
      <c r="D13" s="24">
        <v>78.5</v>
      </c>
      <c r="E13" s="24">
        <v>78.5</v>
      </c>
      <c r="F13" s="24">
        <v>78.5</v>
      </c>
      <c r="G13" s="24">
        <v>78.5</v>
      </c>
      <c r="H13" s="24">
        <v>78.5</v>
      </c>
      <c r="I13" s="24">
        <v>78.5</v>
      </c>
      <c r="J13" s="24">
        <v>78.5</v>
      </c>
      <c r="K13" s="24">
        <v>78.5</v>
      </c>
      <c r="L13" s="24">
        <v>78.5</v>
      </c>
      <c r="M13" s="24">
        <v>78.5</v>
      </c>
      <c r="N13" s="24"/>
    </row>
    <row r="14" spans="1:14" ht="15" customHeight="1" x14ac:dyDescent="0.2">
      <c r="A14" s="24" t="s">
        <v>45</v>
      </c>
      <c r="B14" s="24" t="s">
        <v>46</v>
      </c>
      <c r="C14" s="24">
        <v>87</v>
      </c>
      <c r="D14" s="24">
        <v>92.6</v>
      </c>
      <c r="E14" s="24">
        <v>92.6</v>
      </c>
      <c r="F14" s="24">
        <v>87.6</v>
      </c>
      <c r="G14" s="24">
        <v>87.6</v>
      </c>
      <c r="H14" s="24">
        <v>85.4</v>
      </c>
      <c r="I14" s="24">
        <v>83.9</v>
      </c>
      <c r="J14" s="24">
        <v>83.9</v>
      </c>
      <c r="K14" s="24">
        <v>84</v>
      </c>
      <c r="L14" s="24">
        <v>84</v>
      </c>
      <c r="M14" s="24">
        <v>84</v>
      </c>
      <c r="N14" s="24"/>
    </row>
    <row r="15" spans="1:14" ht="15" customHeight="1" x14ac:dyDescent="0.2">
      <c r="A15" s="24" t="s">
        <v>411</v>
      </c>
      <c r="B15" s="24" t="s">
        <v>412</v>
      </c>
      <c r="C15" s="24">
        <v>87.8</v>
      </c>
      <c r="D15" s="24">
        <v>89.5</v>
      </c>
      <c r="E15" s="24">
        <v>89.5</v>
      </c>
      <c r="F15" s="24">
        <v>87.4</v>
      </c>
      <c r="G15" s="24">
        <v>87.4</v>
      </c>
      <c r="H15" s="24">
        <v>87.2</v>
      </c>
      <c r="I15" s="24">
        <v>86.5</v>
      </c>
      <c r="J15" s="24">
        <v>86.5</v>
      </c>
      <c r="K15" s="24">
        <v>86.5</v>
      </c>
      <c r="L15" s="24">
        <v>86.5</v>
      </c>
      <c r="M15" s="24">
        <v>86.5</v>
      </c>
      <c r="N15" s="24"/>
    </row>
    <row r="16" spans="1:14" ht="15" customHeight="1" x14ac:dyDescent="0.2">
      <c r="A16" s="67" t="s">
        <v>51</v>
      </c>
      <c r="B16" s="67" t="s">
        <v>52</v>
      </c>
      <c r="C16" s="67">
        <v>96</v>
      </c>
      <c r="D16" s="67">
        <v>98.1</v>
      </c>
      <c r="E16" s="67">
        <v>98.1</v>
      </c>
      <c r="F16" s="67">
        <v>96.1</v>
      </c>
      <c r="G16" s="67">
        <v>96.1</v>
      </c>
      <c r="H16" s="67">
        <v>95.4</v>
      </c>
      <c r="I16" s="67">
        <v>95</v>
      </c>
      <c r="J16" s="67">
        <v>95</v>
      </c>
      <c r="K16" s="67">
        <v>95</v>
      </c>
      <c r="L16" s="67">
        <v>95</v>
      </c>
      <c r="M16" s="67">
        <v>95</v>
      </c>
      <c r="N16" s="67"/>
    </row>
    <row r="17" spans="1:14" ht="15" customHeight="1" x14ac:dyDescent="0.2">
      <c r="A17" s="24" t="s">
        <v>78</v>
      </c>
      <c r="B17" s="24" t="s">
        <v>79</v>
      </c>
      <c r="C17" s="24">
        <v>91.9</v>
      </c>
      <c r="D17" s="24">
        <v>94.8</v>
      </c>
      <c r="E17" s="24">
        <v>94.8</v>
      </c>
      <c r="F17" s="24">
        <v>92.5</v>
      </c>
      <c r="G17" s="24">
        <v>92.5</v>
      </c>
      <c r="H17" s="24">
        <v>91.4</v>
      </c>
      <c r="I17" s="24">
        <v>89</v>
      </c>
      <c r="J17" s="24">
        <v>89</v>
      </c>
      <c r="K17" s="24">
        <v>89</v>
      </c>
      <c r="L17" s="24">
        <v>89</v>
      </c>
      <c r="M17" s="24">
        <v>89</v>
      </c>
      <c r="N17" s="24"/>
    </row>
    <row r="18" spans="1:14" ht="15" customHeight="1" x14ac:dyDescent="0.2">
      <c r="A18" s="24" t="s">
        <v>403</v>
      </c>
      <c r="B18" s="24" t="s">
        <v>404</v>
      </c>
      <c r="C18" s="24">
        <v>84.3</v>
      </c>
      <c r="D18" s="24">
        <v>87.8</v>
      </c>
      <c r="E18" s="24">
        <v>87.8</v>
      </c>
      <c r="F18" s="24">
        <v>86.3</v>
      </c>
      <c r="G18" s="24">
        <v>86.3</v>
      </c>
      <c r="H18" s="24">
        <v>82.7</v>
      </c>
      <c r="I18" s="24">
        <v>80.5</v>
      </c>
      <c r="J18" s="24"/>
      <c r="K18" s="24"/>
      <c r="L18" s="24"/>
      <c r="M18" s="24"/>
      <c r="N18" s="24"/>
    </row>
    <row r="19" spans="1:14" ht="15" customHeight="1" x14ac:dyDescent="0.2">
      <c r="A19" s="24" t="s">
        <v>497</v>
      </c>
      <c r="B19" s="24" t="s">
        <v>498</v>
      </c>
      <c r="C19" s="24">
        <v>99.4</v>
      </c>
      <c r="D19" s="24">
        <v>100.1</v>
      </c>
      <c r="E19" s="24">
        <v>99.7</v>
      </c>
      <c r="F19" s="24">
        <v>99.7</v>
      </c>
      <c r="G19" s="24">
        <v>99.2</v>
      </c>
      <c r="H19" s="24">
        <v>99.2</v>
      </c>
      <c r="I19" s="24">
        <v>99.2</v>
      </c>
      <c r="J19" s="24">
        <v>99.2</v>
      </c>
      <c r="K19" s="24">
        <v>99.2</v>
      </c>
      <c r="L19" s="24">
        <v>99.2</v>
      </c>
      <c r="M19" s="24">
        <v>99.2</v>
      </c>
      <c r="N19" s="24"/>
    </row>
    <row r="20" spans="1:14" ht="15" customHeight="1" x14ac:dyDescent="0.2">
      <c r="A20" s="24" t="s">
        <v>634</v>
      </c>
      <c r="B20" s="24" t="s">
        <v>635</v>
      </c>
      <c r="C20" s="24">
        <v>83.3</v>
      </c>
      <c r="D20" s="24">
        <v>87.5</v>
      </c>
      <c r="E20" s="24">
        <v>87.5</v>
      </c>
      <c r="F20" s="24">
        <v>86.2</v>
      </c>
      <c r="G20" s="24">
        <v>86.2</v>
      </c>
      <c r="H20" s="24">
        <v>82.5</v>
      </c>
      <c r="I20" s="24">
        <v>80</v>
      </c>
      <c r="J20" s="24">
        <v>80</v>
      </c>
      <c r="K20" s="24">
        <v>80</v>
      </c>
      <c r="L20" s="24">
        <v>80</v>
      </c>
      <c r="M20" s="24">
        <v>80</v>
      </c>
      <c r="N20" s="24" t="s">
        <v>636</v>
      </c>
    </row>
    <row r="21" spans="1:14" ht="15" customHeight="1" x14ac:dyDescent="0.2">
      <c r="A21" s="191" t="s">
        <v>752</v>
      </c>
      <c r="B21" s="191" t="s">
        <v>753</v>
      </c>
      <c r="C21" s="191">
        <v>92.1</v>
      </c>
      <c r="D21" s="191">
        <v>95.8</v>
      </c>
      <c r="E21" s="191">
        <v>95.8</v>
      </c>
      <c r="F21" s="191">
        <v>92.7</v>
      </c>
      <c r="G21" s="191">
        <v>92.7</v>
      </c>
      <c r="H21" s="191">
        <v>89.5</v>
      </c>
      <c r="I21" s="191">
        <v>89.2</v>
      </c>
      <c r="J21" s="191">
        <v>89.2</v>
      </c>
      <c r="K21" s="191"/>
      <c r="L21" s="191"/>
      <c r="M21" s="191"/>
      <c r="N21" s="191" t="s">
        <v>754</v>
      </c>
    </row>
    <row r="22" spans="1:14" ht="15" customHeight="1" x14ac:dyDescent="0.2">
      <c r="A22" s="191" t="s">
        <v>817</v>
      </c>
      <c r="B22" s="191" t="s">
        <v>818</v>
      </c>
      <c r="C22" s="191">
        <v>83.1</v>
      </c>
      <c r="D22" s="191">
        <v>86.3</v>
      </c>
      <c r="E22" s="191">
        <v>86.3</v>
      </c>
      <c r="F22" s="191">
        <v>85.1</v>
      </c>
      <c r="G22" s="191">
        <v>85.1</v>
      </c>
      <c r="H22" s="191">
        <v>81.099999999999994</v>
      </c>
      <c r="I22" s="191">
        <v>79.400000000000006</v>
      </c>
      <c r="J22" s="191">
        <v>79.400000000000006</v>
      </c>
      <c r="K22" s="191"/>
      <c r="L22" s="191"/>
      <c r="M22" s="191"/>
      <c r="N22" s="191" t="s">
        <v>819</v>
      </c>
    </row>
    <row r="23" spans="1:14" ht="15" customHeight="1" x14ac:dyDescent="0.2">
      <c r="A23" s="72" t="s">
        <v>29</v>
      </c>
      <c r="B23" s="72" t="s">
        <v>30</v>
      </c>
      <c r="C23" s="72">
        <v>76</v>
      </c>
      <c r="D23" s="72">
        <v>81.5</v>
      </c>
      <c r="E23" s="72">
        <v>81.5</v>
      </c>
      <c r="F23" s="72">
        <v>78.7</v>
      </c>
      <c r="G23" s="72">
        <v>78.7</v>
      </c>
      <c r="H23" s="72">
        <v>74.099999999999994</v>
      </c>
      <c r="I23" s="72">
        <v>71.3</v>
      </c>
      <c r="J23" s="72">
        <v>71.3</v>
      </c>
      <c r="K23" s="72">
        <v>71.3</v>
      </c>
      <c r="L23" s="72">
        <v>71.3</v>
      </c>
      <c r="M23" s="72">
        <v>71.3</v>
      </c>
      <c r="N23" s="72"/>
    </row>
    <row r="24" spans="1:14" ht="15" customHeight="1" x14ac:dyDescent="0.2">
      <c r="A24" s="24" t="s">
        <v>654</v>
      </c>
      <c r="B24" s="24" t="s">
        <v>655</v>
      </c>
      <c r="C24" s="24">
        <v>120.5</v>
      </c>
      <c r="D24" s="24">
        <v>114.5</v>
      </c>
      <c r="E24" s="24">
        <v>114.5</v>
      </c>
      <c r="F24" s="24">
        <v>121.4</v>
      </c>
      <c r="G24" s="24">
        <v>121.4</v>
      </c>
      <c r="H24" s="24">
        <v>120.8</v>
      </c>
      <c r="I24" s="24"/>
      <c r="J24" s="24"/>
      <c r="K24" s="24"/>
      <c r="L24" s="24"/>
      <c r="M24" s="24"/>
      <c r="N24" s="71" t="s">
        <v>657</v>
      </c>
    </row>
    <row r="25" spans="1:14" ht="15" customHeight="1" x14ac:dyDescent="0.2">
      <c r="A25" s="71" t="s">
        <v>504</v>
      </c>
      <c r="B25" s="71" t="s">
        <v>505</v>
      </c>
      <c r="C25" s="24">
        <v>95.4</v>
      </c>
      <c r="D25" s="24">
        <v>96.1</v>
      </c>
      <c r="E25" s="24">
        <v>96.1</v>
      </c>
      <c r="F25" s="24">
        <v>95.2</v>
      </c>
      <c r="G25" s="24">
        <v>95.2</v>
      </c>
      <c r="H25" s="24">
        <v>94.9</v>
      </c>
      <c r="I25" s="24"/>
      <c r="J25" s="24"/>
      <c r="K25" s="24"/>
      <c r="L25" s="24"/>
      <c r="M25" s="24"/>
      <c r="N25" s="24"/>
    </row>
    <row r="26" spans="1:14" ht="15" customHeight="1" x14ac:dyDescent="0.2">
      <c r="A26" s="24" t="s">
        <v>236</v>
      </c>
      <c r="B26" s="67" t="s">
        <v>237</v>
      </c>
      <c r="C26" s="67">
        <v>96.7</v>
      </c>
      <c r="D26" s="67">
        <v>99.4</v>
      </c>
      <c r="E26" s="67">
        <v>99.4</v>
      </c>
      <c r="F26" s="67">
        <v>97.3</v>
      </c>
      <c r="G26" s="67">
        <v>97.3</v>
      </c>
      <c r="H26" s="67">
        <v>93.6</v>
      </c>
      <c r="I26" s="67"/>
      <c r="J26" s="67"/>
      <c r="K26" s="67"/>
      <c r="L26" s="67"/>
      <c r="M26" s="67"/>
      <c r="N26" s="67"/>
    </row>
    <row r="27" spans="1:14" ht="15" customHeight="1" x14ac:dyDescent="0.2">
      <c r="A27" s="24" t="s">
        <v>43</v>
      </c>
      <c r="B27" s="24" t="s">
        <v>44</v>
      </c>
      <c r="C27" s="24">
        <v>91.1</v>
      </c>
      <c r="D27" s="24">
        <v>93.7</v>
      </c>
      <c r="E27" s="24">
        <v>93.7</v>
      </c>
      <c r="F27" s="24">
        <v>92.3</v>
      </c>
      <c r="G27" s="24">
        <v>92.3</v>
      </c>
      <c r="H27" s="24">
        <v>91</v>
      </c>
      <c r="I27" s="24">
        <v>88.2</v>
      </c>
      <c r="J27" s="24">
        <v>88.2</v>
      </c>
      <c r="K27" s="24">
        <v>88.2</v>
      </c>
      <c r="L27" s="24">
        <v>88.2</v>
      </c>
      <c r="M27" s="24">
        <v>88.2</v>
      </c>
      <c r="N27" s="24"/>
    </row>
    <row r="28" spans="1:14" ht="15" customHeight="1" x14ac:dyDescent="0.2">
      <c r="A28" s="24" t="s">
        <v>76</v>
      </c>
      <c r="B28" s="24" t="s">
        <v>77</v>
      </c>
      <c r="C28" s="24">
        <v>99.6</v>
      </c>
      <c r="D28" s="24">
        <v>103</v>
      </c>
      <c r="E28" s="24">
        <v>103</v>
      </c>
      <c r="F28" s="24">
        <v>100.4</v>
      </c>
      <c r="G28" s="24">
        <v>100.4</v>
      </c>
      <c r="H28" s="24">
        <v>97.8</v>
      </c>
      <c r="I28" s="24">
        <v>95.8</v>
      </c>
      <c r="J28" s="24">
        <v>95.8</v>
      </c>
      <c r="K28" s="24">
        <v>95.8</v>
      </c>
      <c r="L28" s="24">
        <v>95.8</v>
      </c>
      <c r="M28" s="24">
        <v>95.8</v>
      </c>
      <c r="N28" s="24"/>
    </row>
    <row r="29" spans="1:14" ht="15" customHeight="1" x14ac:dyDescent="0.2">
      <c r="A29" s="24" t="s">
        <v>37</v>
      </c>
      <c r="B29" s="24" t="s">
        <v>38</v>
      </c>
      <c r="C29" s="24">
        <v>82.7</v>
      </c>
      <c r="D29" s="24">
        <v>84.2</v>
      </c>
      <c r="E29" s="24">
        <v>84.2</v>
      </c>
      <c r="F29" s="24">
        <v>82.7</v>
      </c>
      <c r="G29" s="24">
        <v>82.7</v>
      </c>
      <c r="H29" s="24">
        <v>82.2</v>
      </c>
      <c r="I29" s="24">
        <v>82</v>
      </c>
      <c r="J29" s="24">
        <v>82</v>
      </c>
      <c r="K29" s="24">
        <v>82</v>
      </c>
      <c r="L29" s="24">
        <v>82</v>
      </c>
      <c r="M29" s="24">
        <v>82</v>
      </c>
      <c r="N29" s="24"/>
    </row>
    <row r="30" spans="1:14" ht="15" customHeight="1" x14ac:dyDescent="0.2">
      <c r="A30" s="24" t="s">
        <v>234</v>
      </c>
      <c r="B30" s="24" t="s">
        <v>235</v>
      </c>
      <c r="C30" s="24">
        <v>89.5</v>
      </c>
      <c r="D30" s="24">
        <v>92.9</v>
      </c>
      <c r="E30" s="24">
        <v>92.9</v>
      </c>
      <c r="F30" s="24">
        <v>91.4</v>
      </c>
      <c r="G30" s="24">
        <v>91.4</v>
      </c>
      <c r="H30" s="24">
        <v>88.3</v>
      </c>
      <c r="I30" s="24">
        <v>86.2</v>
      </c>
      <c r="J30" s="24">
        <v>86.2</v>
      </c>
      <c r="K30" s="24">
        <v>86.2</v>
      </c>
      <c r="L30" s="24">
        <v>86.2</v>
      </c>
      <c r="M30" s="24">
        <v>86.2</v>
      </c>
      <c r="N30" s="24"/>
    </row>
    <row r="31" spans="1:14" ht="15" customHeight="1" x14ac:dyDescent="0.2">
      <c r="A31" s="24" t="s">
        <v>338</v>
      </c>
      <c r="B31" s="24" t="s">
        <v>337</v>
      </c>
      <c r="C31" s="24">
        <v>86.6</v>
      </c>
      <c r="D31" s="24">
        <v>86.6</v>
      </c>
      <c r="E31" s="24">
        <v>86.6</v>
      </c>
      <c r="F31" s="24">
        <v>86.6</v>
      </c>
      <c r="G31" s="24">
        <v>86.6</v>
      </c>
      <c r="H31" s="24">
        <v>86.6</v>
      </c>
      <c r="I31" s="24">
        <v>86.6</v>
      </c>
      <c r="J31" s="24">
        <v>86.6</v>
      </c>
      <c r="K31" s="24">
        <v>86.6</v>
      </c>
      <c r="L31" s="24">
        <v>86.6</v>
      </c>
      <c r="M31" s="24">
        <v>86.6</v>
      </c>
      <c r="N31" s="24"/>
    </row>
    <row r="32" spans="1:14" ht="15" customHeight="1" x14ac:dyDescent="0.2">
      <c r="A32" s="24" t="s">
        <v>342</v>
      </c>
      <c r="B32" s="24" t="s">
        <v>339</v>
      </c>
      <c r="C32" s="24">
        <v>90.3</v>
      </c>
      <c r="D32" s="24">
        <v>94.2</v>
      </c>
      <c r="E32" s="24">
        <v>94.2</v>
      </c>
      <c r="F32" s="24">
        <v>90.7</v>
      </c>
      <c r="G32" s="24">
        <v>90.7</v>
      </c>
      <c r="H32" s="24">
        <v>88.4</v>
      </c>
      <c r="I32" s="24">
        <v>87.1</v>
      </c>
      <c r="J32" s="24">
        <v>87.1</v>
      </c>
      <c r="K32" s="24"/>
      <c r="L32" s="24"/>
      <c r="M32" s="24"/>
      <c r="N32" s="71" t="s">
        <v>658</v>
      </c>
    </row>
    <row r="33" spans="1:14" ht="15" customHeight="1" x14ac:dyDescent="0.2">
      <c r="A33" s="24" t="s">
        <v>12</v>
      </c>
      <c r="B33" s="24" t="s">
        <v>13</v>
      </c>
      <c r="C33" s="24">
        <v>90.8</v>
      </c>
      <c r="D33" s="24">
        <v>92.6</v>
      </c>
      <c r="E33" s="24">
        <v>92.6</v>
      </c>
      <c r="F33" s="24">
        <v>91.5</v>
      </c>
      <c r="G33" s="24">
        <v>91.5</v>
      </c>
      <c r="H33" s="24">
        <v>90.1</v>
      </c>
      <c r="I33" s="24">
        <v>89</v>
      </c>
      <c r="J33" s="24">
        <v>89</v>
      </c>
      <c r="K33" s="24">
        <v>89</v>
      </c>
      <c r="L33" s="24">
        <v>89</v>
      </c>
      <c r="M33" s="24">
        <v>89</v>
      </c>
      <c r="N33" s="24"/>
    </row>
    <row r="34" spans="1:14" ht="15" customHeight="1" x14ac:dyDescent="0.2">
      <c r="A34" s="24" t="s">
        <v>14</v>
      </c>
      <c r="B34" s="71" t="s">
        <v>659</v>
      </c>
      <c r="C34" s="24">
        <v>88.9</v>
      </c>
      <c r="D34" s="24">
        <v>89.5</v>
      </c>
      <c r="E34" s="24">
        <v>89.5</v>
      </c>
      <c r="F34" s="24">
        <v>89.1</v>
      </c>
      <c r="G34" s="24">
        <v>89.1</v>
      </c>
      <c r="H34" s="24">
        <v>88.3</v>
      </c>
      <c r="I34" s="24">
        <v>88.1</v>
      </c>
      <c r="J34" s="24">
        <v>88.1</v>
      </c>
      <c r="K34" s="24">
        <v>88.1</v>
      </c>
      <c r="L34" s="24">
        <v>88.1</v>
      </c>
      <c r="M34" s="24">
        <v>88.1</v>
      </c>
      <c r="N34" s="24"/>
    </row>
    <row r="35" spans="1:14" ht="15" customHeight="1" x14ac:dyDescent="0.2">
      <c r="A35" s="207" t="s">
        <v>660</v>
      </c>
      <c r="B35" s="207" t="s">
        <v>661</v>
      </c>
      <c r="C35" s="45">
        <v>97.1</v>
      </c>
      <c r="D35" s="45">
        <v>97.2</v>
      </c>
      <c r="E35" s="45">
        <v>97.2</v>
      </c>
      <c r="F35" s="45">
        <v>96.8</v>
      </c>
      <c r="G35" s="45">
        <v>96.8</v>
      </c>
      <c r="H35" s="45">
        <v>96</v>
      </c>
      <c r="I35" s="45">
        <v>94.6</v>
      </c>
      <c r="J35" s="45">
        <v>94.6</v>
      </c>
      <c r="K35" s="45">
        <v>95</v>
      </c>
      <c r="L35" s="45">
        <v>95</v>
      </c>
      <c r="M35" s="45">
        <v>95</v>
      </c>
      <c r="N35" s="207" t="s">
        <v>657</v>
      </c>
    </row>
    <row r="36" spans="1:14" ht="15" customHeight="1" x14ac:dyDescent="0.2">
      <c r="A36" s="45" t="s">
        <v>17</v>
      </c>
      <c r="B36" s="45" t="s">
        <v>18</v>
      </c>
      <c r="C36" s="45">
        <v>96.3</v>
      </c>
      <c r="D36" s="45">
        <v>98.4</v>
      </c>
      <c r="E36" s="45">
        <v>98.4</v>
      </c>
      <c r="F36" s="45">
        <v>96.3</v>
      </c>
      <c r="G36" s="45">
        <v>96.3</v>
      </c>
      <c r="H36" s="45">
        <v>95.3</v>
      </c>
      <c r="I36" s="45">
        <v>95.1</v>
      </c>
      <c r="J36" s="45">
        <v>95.1</v>
      </c>
      <c r="K36" s="45">
        <v>95</v>
      </c>
      <c r="L36" s="45">
        <v>95</v>
      </c>
      <c r="M36" s="45">
        <v>95</v>
      </c>
      <c r="N36" s="45"/>
    </row>
    <row r="37" spans="1:14" ht="15" customHeight="1" x14ac:dyDescent="0.2">
      <c r="A37" s="207" t="s">
        <v>663</v>
      </c>
      <c r="B37" s="198" t="s">
        <v>664</v>
      </c>
      <c r="C37" s="191">
        <v>93.9</v>
      </c>
      <c r="D37" s="191">
        <v>95.6</v>
      </c>
      <c r="E37" s="191">
        <v>95.6</v>
      </c>
      <c r="F37" s="191">
        <v>94.4</v>
      </c>
      <c r="G37" s="191">
        <v>94.4</v>
      </c>
      <c r="H37" s="191">
        <v>93.4</v>
      </c>
      <c r="I37" s="191">
        <v>92</v>
      </c>
      <c r="J37" s="191">
        <v>92</v>
      </c>
      <c r="K37" s="191"/>
      <c r="L37" s="191"/>
      <c r="M37" s="191"/>
      <c r="N37" s="191"/>
    </row>
    <row r="38" spans="1:14" ht="15" customHeight="1" x14ac:dyDescent="0.2">
      <c r="A38" s="71" t="s">
        <v>662</v>
      </c>
      <c r="B38" s="24" t="s">
        <v>19</v>
      </c>
      <c r="C38" s="24">
        <v>87.4</v>
      </c>
      <c r="D38" s="24">
        <v>90.5</v>
      </c>
      <c r="E38" s="24">
        <v>90.5</v>
      </c>
      <c r="F38" s="24">
        <v>88.1</v>
      </c>
      <c r="G38" s="24">
        <v>88.1</v>
      </c>
      <c r="H38" s="24">
        <v>86.1</v>
      </c>
      <c r="I38" s="24">
        <v>85</v>
      </c>
      <c r="J38" s="24">
        <v>85</v>
      </c>
      <c r="K38" s="24">
        <v>85</v>
      </c>
      <c r="L38" s="24">
        <v>85</v>
      </c>
      <c r="M38" s="24">
        <v>85</v>
      </c>
      <c r="N38" s="24"/>
    </row>
    <row r="39" spans="1:14" ht="15" customHeight="1" x14ac:dyDescent="0.2">
      <c r="A39" s="24" t="s">
        <v>39</v>
      </c>
      <c r="B39" s="24" t="s">
        <v>40</v>
      </c>
      <c r="C39" s="24">
        <v>80.8</v>
      </c>
      <c r="D39" s="24">
        <v>83.3</v>
      </c>
      <c r="E39" s="24">
        <v>83.3</v>
      </c>
      <c r="F39" s="24">
        <v>81.900000000000006</v>
      </c>
      <c r="G39" s="24">
        <v>81.900000000000006</v>
      </c>
      <c r="H39" s="24">
        <v>80.400000000000006</v>
      </c>
      <c r="I39" s="24">
        <v>78</v>
      </c>
      <c r="J39" s="24">
        <v>78</v>
      </c>
      <c r="K39" s="24">
        <v>78</v>
      </c>
      <c r="L39" s="24">
        <v>78</v>
      </c>
      <c r="M39" s="24">
        <v>78</v>
      </c>
      <c r="N39" s="24"/>
    </row>
    <row r="40" spans="1:14" ht="15" customHeight="1" x14ac:dyDescent="0.2">
      <c r="A40" s="191" t="s">
        <v>953</v>
      </c>
      <c r="B40" s="191" t="s">
        <v>954</v>
      </c>
      <c r="C40" s="191">
        <v>88.2</v>
      </c>
      <c r="D40" s="191">
        <v>88.2</v>
      </c>
      <c r="E40" s="191">
        <v>88.2</v>
      </c>
      <c r="F40" s="191">
        <v>88.2</v>
      </c>
      <c r="G40" s="191">
        <v>88.2</v>
      </c>
      <c r="H40" s="191">
        <v>88.2</v>
      </c>
      <c r="I40" s="191">
        <v>88.2</v>
      </c>
      <c r="J40" s="191">
        <v>88.2</v>
      </c>
      <c r="K40" s="191"/>
      <c r="L40" s="191"/>
      <c r="M40" s="191"/>
      <c r="N40" s="191" t="s">
        <v>955</v>
      </c>
    </row>
    <row r="41" spans="1:14" ht="15" customHeight="1" x14ac:dyDescent="0.2">
      <c r="A41" s="191" t="s">
        <v>53</v>
      </c>
      <c r="B41" s="191" t="s">
        <v>54</v>
      </c>
      <c r="C41" s="24">
        <v>72.099999999999994</v>
      </c>
      <c r="D41" s="24">
        <v>78</v>
      </c>
      <c r="E41" s="24">
        <v>78</v>
      </c>
      <c r="F41" s="24">
        <v>74.8</v>
      </c>
      <c r="G41" s="24">
        <v>74.8</v>
      </c>
      <c r="H41" s="24">
        <v>71.599999999999994</v>
      </c>
      <c r="I41" s="24">
        <v>67.400000000000006</v>
      </c>
      <c r="J41" s="24">
        <v>67.400000000000006</v>
      </c>
      <c r="K41" s="24">
        <v>67.400000000000006</v>
      </c>
      <c r="L41" s="24">
        <v>67.400000000000006</v>
      </c>
      <c r="M41" s="24">
        <v>67.400000000000006</v>
      </c>
      <c r="N41" s="191"/>
    </row>
    <row r="42" spans="1:14" ht="15" customHeight="1" x14ac:dyDescent="0.2">
      <c r="A42" s="191" t="s">
        <v>652</v>
      </c>
      <c r="B42" s="191" t="s">
        <v>653</v>
      </c>
      <c r="C42" s="191">
        <v>98.6</v>
      </c>
      <c r="D42" s="191">
        <v>99.3</v>
      </c>
      <c r="E42" s="191">
        <v>99.3</v>
      </c>
      <c r="F42" s="191">
        <v>98.9</v>
      </c>
      <c r="G42" s="191">
        <v>98.9</v>
      </c>
      <c r="H42" s="191">
        <v>98.7</v>
      </c>
      <c r="I42" s="191">
        <v>98.3</v>
      </c>
      <c r="J42" s="191">
        <v>98.3</v>
      </c>
      <c r="K42" s="191"/>
      <c r="L42" s="191"/>
      <c r="M42" s="191"/>
      <c r="N42" s="191"/>
    </row>
    <row r="43" spans="1:14" ht="15" customHeight="1" x14ac:dyDescent="0.2">
      <c r="A43" s="24" t="s">
        <v>63</v>
      </c>
      <c r="B43" s="24" t="s">
        <v>64</v>
      </c>
      <c r="C43" s="24">
        <v>93.8</v>
      </c>
      <c r="D43" s="24">
        <v>95</v>
      </c>
      <c r="E43" s="24">
        <v>95</v>
      </c>
      <c r="F43" s="24">
        <v>94.5</v>
      </c>
      <c r="G43" s="24">
        <v>94.5</v>
      </c>
      <c r="H43" s="24">
        <v>91.5</v>
      </c>
      <c r="I43" s="24"/>
      <c r="J43" s="24"/>
      <c r="K43" s="24"/>
      <c r="L43" s="24"/>
      <c r="M43" s="24"/>
      <c r="N43" s="24"/>
    </row>
    <row r="44" spans="1:14" ht="15" customHeight="1" x14ac:dyDescent="0.2">
      <c r="A44" s="24" t="s">
        <v>65</v>
      </c>
      <c r="B44" s="24" t="s">
        <v>66</v>
      </c>
      <c r="C44" s="24">
        <v>91.2</v>
      </c>
      <c r="D44" s="24">
        <v>93.3</v>
      </c>
      <c r="E44" s="24">
        <v>93.3</v>
      </c>
      <c r="F44" s="24">
        <v>91.5</v>
      </c>
      <c r="G44" s="24">
        <v>91.5</v>
      </c>
      <c r="H44" s="24">
        <v>89.3</v>
      </c>
      <c r="I44" s="24">
        <v>88.3</v>
      </c>
      <c r="J44" s="24">
        <v>88.3</v>
      </c>
      <c r="K44" s="24">
        <v>88.3</v>
      </c>
      <c r="L44" s="24">
        <v>88.3</v>
      </c>
      <c r="M44" s="24">
        <v>88.3</v>
      </c>
      <c r="N44" s="24"/>
    </row>
    <row r="45" spans="1:14" ht="15" customHeight="1" x14ac:dyDescent="0.2">
      <c r="A45" s="24" t="s">
        <v>67</v>
      </c>
      <c r="B45" s="24" t="s">
        <v>68</v>
      </c>
      <c r="C45" s="24">
        <v>123.6</v>
      </c>
      <c r="D45" s="24">
        <v>124</v>
      </c>
      <c r="E45" s="24">
        <v>124</v>
      </c>
      <c r="F45" s="24">
        <v>124</v>
      </c>
      <c r="G45" s="24">
        <v>124</v>
      </c>
      <c r="H45" s="24">
        <v>124</v>
      </c>
      <c r="I45" s="24">
        <v>124</v>
      </c>
      <c r="J45" s="24">
        <v>124</v>
      </c>
      <c r="K45" s="24">
        <v>124</v>
      </c>
      <c r="L45" s="24">
        <v>124</v>
      </c>
      <c r="M45" s="24">
        <v>124</v>
      </c>
      <c r="N45" s="24"/>
    </row>
    <row r="46" spans="1:14" ht="15" customHeight="1" x14ac:dyDescent="0.2">
      <c r="A46" s="24" t="s">
        <v>67</v>
      </c>
      <c r="B46" s="191" t="s">
        <v>726</v>
      </c>
      <c r="C46" s="24">
        <v>123.6</v>
      </c>
      <c r="D46" s="24">
        <v>124</v>
      </c>
      <c r="E46" s="24">
        <v>124</v>
      </c>
      <c r="F46" s="24">
        <v>124</v>
      </c>
      <c r="G46" s="24">
        <v>124</v>
      </c>
      <c r="H46" s="24">
        <v>124</v>
      </c>
      <c r="I46" s="24">
        <v>124</v>
      </c>
      <c r="J46" s="24">
        <v>124</v>
      </c>
      <c r="K46" s="191"/>
      <c r="L46" s="191"/>
      <c r="M46" s="191"/>
      <c r="N46" s="191"/>
    </row>
    <row r="47" spans="1:14" ht="15" customHeight="1" x14ac:dyDescent="0.2">
      <c r="A47" s="24" t="s">
        <v>67</v>
      </c>
      <c r="B47" s="191" t="s">
        <v>727</v>
      </c>
      <c r="C47" s="24">
        <v>123.6</v>
      </c>
      <c r="D47" s="24">
        <v>124</v>
      </c>
      <c r="E47" s="24">
        <v>124</v>
      </c>
      <c r="F47" s="24">
        <v>124</v>
      </c>
      <c r="G47" s="24">
        <v>124</v>
      </c>
      <c r="H47" s="24">
        <v>124</v>
      </c>
      <c r="I47" s="24">
        <v>124</v>
      </c>
      <c r="J47" s="24">
        <v>124</v>
      </c>
      <c r="K47" s="191"/>
      <c r="L47" s="191"/>
      <c r="M47" s="191"/>
      <c r="N47" s="191"/>
    </row>
    <row r="48" spans="1:14" ht="15" customHeight="1" x14ac:dyDescent="0.2">
      <c r="A48" s="24" t="s">
        <v>67</v>
      </c>
      <c r="B48" s="191" t="s">
        <v>728</v>
      </c>
      <c r="C48" s="24">
        <v>123.6</v>
      </c>
      <c r="D48" s="24">
        <v>124</v>
      </c>
      <c r="E48" s="24">
        <v>124</v>
      </c>
      <c r="F48" s="24">
        <v>124</v>
      </c>
      <c r="G48" s="24">
        <v>124</v>
      </c>
      <c r="H48" s="24">
        <v>124</v>
      </c>
      <c r="I48" s="24">
        <v>124</v>
      </c>
      <c r="J48" s="24">
        <v>124</v>
      </c>
      <c r="K48" s="191"/>
      <c r="L48" s="191"/>
      <c r="M48" s="191"/>
      <c r="N48" s="191"/>
    </row>
    <row r="49" spans="1:14" ht="15" customHeight="1" x14ac:dyDescent="0.2">
      <c r="A49" s="24" t="s">
        <v>67</v>
      </c>
      <c r="B49" s="191" t="s">
        <v>933</v>
      </c>
      <c r="C49" s="24">
        <v>123.6</v>
      </c>
      <c r="D49" s="24">
        <v>124</v>
      </c>
      <c r="E49" s="24">
        <v>124</v>
      </c>
      <c r="F49" s="24">
        <v>124</v>
      </c>
      <c r="G49" s="24">
        <v>124</v>
      </c>
      <c r="H49" s="24">
        <v>124</v>
      </c>
      <c r="I49" s="24">
        <v>124</v>
      </c>
      <c r="J49" s="24">
        <v>124</v>
      </c>
      <c r="K49" s="191"/>
      <c r="L49" s="191"/>
      <c r="M49" s="191"/>
      <c r="N49" s="191"/>
    </row>
    <row r="50" spans="1:14" ht="15" customHeight="1" x14ac:dyDescent="0.2">
      <c r="A50" s="191" t="s">
        <v>951</v>
      </c>
      <c r="B50" s="191" t="s">
        <v>952</v>
      </c>
      <c r="C50" s="191">
        <v>88.7</v>
      </c>
      <c r="D50" s="191">
        <v>88.7</v>
      </c>
      <c r="E50" s="191">
        <v>88.7</v>
      </c>
      <c r="F50" s="191">
        <v>88.7</v>
      </c>
      <c r="G50" s="191">
        <v>88.7</v>
      </c>
      <c r="H50" s="191">
        <v>88.7</v>
      </c>
      <c r="I50" s="191">
        <v>88.7</v>
      </c>
      <c r="J50" s="191">
        <v>88.7</v>
      </c>
      <c r="K50" s="191"/>
      <c r="L50" s="191"/>
      <c r="M50" s="191"/>
      <c r="N50" s="191" t="s">
        <v>955</v>
      </c>
    </row>
    <row r="51" spans="1:14" ht="15" customHeight="1" x14ac:dyDescent="0.2">
      <c r="A51" s="24" t="s">
        <v>331</v>
      </c>
      <c r="B51" s="24" t="s">
        <v>329</v>
      </c>
      <c r="C51" s="24">
        <v>91.1</v>
      </c>
      <c r="D51" s="24">
        <v>91.1</v>
      </c>
      <c r="E51" s="24">
        <v>91.1</v>
      </c>
      <c r="F51" s="24">
        <v>91.1</v>
      </c>
      <c r="G51" s="24">
        <v>91.1</v>
      </c>
      <c r="H51" s="24">
        <v>91.1</v>
      </c>
      <c r="I51" s="24">
        <v>91.1</v>
      </c>
      <c r="J51" s="24">
        <v>91.1</v>
      </c>
      <c r="K51" s="24">
        <v>91.1</v>
      </c>
      <c r="L51" s="24">
        <v>91.1</v>
      </c>
      <c r="M51" s="24">
        <v>91.1</v>
      </c>
      <c r="N51" s="24"/>
    </row>
    <row r="52" spans="1:14" ht="15" customHeight="1" x14ac:dyDescent="0.2">
      <c r="A52" s="24" t="s">
        <v>332</v>
      </c>
      <c r="B52" s="24" t="s">
        <v>330</v>
      </c>
      <c r="C52" s="24">
        <v>92.8</v>
      </c>
      <c r="D52" s="24">
        <v>92.8</v>
      </c>
      <c r="E52" s="24">
        <v>92.8</v>
      </c>
      <c r="F52" s="24">
        <v>92.8</v>
      </c>
      <c r="G52" s="24">
        <v>92.8</v>
      </c>
      <c r="H52" s="24">
        <v>92.8</v>
      </c>
      <c r="I52" s="24">
        <v>92.8</v>
      </c>
      <c r="J52" s="24">
        <v>92.8</v>
      </c>
      <c r="K52" s="24">
        <v>92.8</v>
      </c>
      <c r="L52" s="24">
        <v>92.8</v>
      </c>
      <c r="M52" s="24">
        <v>92.8</v>
      </c>
      <c r="N52" s="24"/>
    </row>
    <row r="53" spans="1:14" ht="15" customHeight="1" x14ac:dyDescent="0.2">
      <c r="A53" s="24" t="s">
        <v>80</v>
      </c>
      <c r="B53" s="24" t="s">
        <v>81</v>
      </c>
      <c r="C53" s="24">
        <v>84</v>
      </c>
      <c r="D53" s="24">
        <v>84.7</v>
      </c>
      <c r="E53" s="24">
        <v>84.7</v>
      </c>
      <c r="F53" s="24">
        <v>84.4</v>
      </c>
      <c r="G53" s="24">
        <v>84.4</v>
      </c>
      <c r="H53" s="24">
        <v>83.5</v>
      </c>
      <c r="I53" s="24">
        <v>83.2</v>
      </c>
      <c r="J53" s="24">
        <v>83.2</v>
      </c>
      <c r="K53" s="24">
        <v>83.2</v>
      </c>
      <c r="L53" s="24">
        <v>83.2</v>
      </c>
      <c r="M53" s="24">
        <v>83.2</v>
      </c>
      <c r="N53" s="24"/>
    </row>
    <row r="54" spans="1:14" ht="15" customHeight="1" x14ac:dyDescent="0.2">
      <c r="A54" s="191" t="s">
        <v>668</v>
      </c>
      <c r="B54" s="191" t="s">
        <v>667</v>
      </c>
      <c r="C54" s="191">
        <v>83.1</v>
      </c>
      <c r="D54" s="191">
        <v>83.9</v>
      </c>
      <c r="E54" s="191">
        <v>83.9</v>
      </c>
      <c r="F54" s="191">
        <v>83.3</v>
      </c>
      <c r="G54" s="191">
        <v>83.3</v>
      </c>
      <c r="H54" s="191">
        <v>82.4</v>
      </c>
      <c r="I54" s="191">
        <v>81.5</v>
      </c>
      <c r="J54" s="191">
        <v>81.5</v>
      </c>
      <c r="K54" s="191"/>
      <c r="L54" s="191"/>
      <c r="M54" s="191"/>
      <c r="N54" s="191"/>
    </row>
    <row r="55" spans="1:14" ht="15" customHeight="1" x14ac:dyDescent="0.2">
      <c r="A55" s="24" t="s">
        <v>521</v>
      </c>
      <c r="B55" s="24" t="s">
        <v>525</v>
      </c>
      <c r="C55" s="24">
        <v>77</v>
      </c>
      <c r="D55" s="24">
        <v>78.400000000000006</v>
      </c>
      <c r="E55" s="24">
        <v>78.400000000000006</v>
      </c>
      <c r="F55" s="24">
        <v>75.900000000000006</v>
      </c>
      <c r="G55" s="24">
        <v>75.900000000000006</v>
      </c>
      <c r="H55" s="24">
        <v>75.5</v>
      </c>
      <c r="I55" s="24">
        <v>75.5</v>
      </c>
      <c r="J55" s="24">
        <v>75.5</v>
      </c>
      <c r="K55" s="24">
        <v>75.5</v>
      </c>
      <c r="L55" s="24">
        <v>75.5</v>
      </c>
      <c r="M55" s="24">
        <v>75.5</v>
      </c>
      <c r="N55" s="24"/>
    </row>
    <row r="56" spans="1:14" ht="15" customHeight="1" x14ac:dyDescent="0.2">
      <c r="A56" s="191" t="s">
        <v>319</v>
      </c>
      <c r="B56" s="191" t="s">
        <v>318</v>
      </c>
      <c r="C56" s="191">
        <v>92.6</v>
      </c>
      <c r="D56" s="191">
        <v>98.4</v>
      </c>
      <c r="E56" s="191">
        <v>98.4</v>
      </c>
      <c r="F56" s="191">
        <v>94.6</v>
      </c>
      <c r="G56" s="191">
        <v>94.6</v>
      </c>
      <c r="H56" s="191">
        <v>88.4</v>
      </c>
      <c r="I56" s="191">
        <v>85.1</v>
      </c>
      <c r="J56" s="191">
        <v>85.1</v>
      </c>
      <c r="K56" s="191">
        <v>85.1</v>
      </c>
      <c r="L56" s="191">
        <v>85.1</v>
      </c>
      <c r="M56" s="191">
        <v>85.1</v>
      </c>
      <c r="N56" s="191"/>
    </row>
    <row r="57" spans="1:14" ht="15" customHeight="1" x14ac:dyDescent="0.2">
      <c r="A57" s="24" t="s">
        <v>4</v>
      </c>
      <c r="B57" s="24" t="s">
        <v>5</v>
      </c>
      <c r="C57" s="24">
        <v>67.099999999999994</v>
      </c>
      <c r="D57" s="24">
        <v>69</v>
      </c>
      <c r="E57" s="24">
        <v>69</v>
      </c>
      <c r="F57" s="24">
        <v>67.2</v>
      </c>
      <c r="G57" s="24">
        <v>67.2</v>
      </c>
      <c r="H57" s="24">
        <v>66.5</v>
      </c>
      <c r="I57" s="24">
        <v>64</v>
      </c>
      <c r="J57" s="24">
        <v>64</v>
      </c>
      <c r="K57" s="24">
        <v>64</v>
      </c>
      <c r="L57" s="24">
        <v>64</v>
      </c>
      <c r="M57" s="24">
        <v>64</v>
      </c>
      <c r="N57" s="24"/>
    </row>
    <row r="58" spans="1:14" ht="15" customHeight="1" x14ac:dyDescent="0.2">
      <c r="A58" s="71" t="s">
        <v>501</v>
      </c>
      <c r="B58" s="206" t="s">
        <v>502</v>
      </c>
      <c r="C58" s="24">
        <v>96.3</v>
      </c>
      <c r="D58" s="24">
        <v>91.4</v>
      </c>
      <c r="E58" s="24">
        <v>91.4</v>
      </c>
      <c r="F58" s="24">
        <v>88.4</v>
      </c>
      <c r="G58" s="24">
        <v>88.4</v>
      </c>
      <c r="H58" s="24">
        <v>85</v>
      </c>
      <c r="I58" s="24">
        <v>82.1</v>
      </c>
      <c r="J58" s="24">
        <v>82.1</v>
      </c>
      <c r="K58" s="24">
        <v>82.1</v>
      </c>
      <c r="L58" s="24">
        <v>82.1</v>
      </c>
      <c r="M58" s="24">
        <v>82.1</v>
      </c>
      <c r="N58" s="71" t="s">
        <v>503</v>
      </c>
    </row>
    <row r="59" spans="1:14" ht="15" customHeight="1" x14ac:dyDescent="0.2">
      <c r="A59" s="47" t="s">
        <v>226</v>
      </c>
      <c r="B59" s="47" t="s">
        <v>227</v>
      </c>
      <c r="C59" s="47">
        <v>64.5</v>
      </c>
      <c r="D59" s="47">
        <v>68.8</v>
      </c>
      <c r="E59" s="47">
        <v>68.8</v>
      </c>
      <c r="F59" s="47">
        <v>65.599999999999994</v>
      </c>
      <c r="G59" s="47">
        <v>65.599999999999994</v>
      </c>
      <c r="H59" s="47">
        <v>63.8</v>
      </c>
      <c r="I59" s="47">
        <v>60.9</v>
      </c>
      <c r="J59" s="47">
        <v>60.9</v>
      </c>
      <c r="K59" s="47">
        <v>60.9</v>
      </c>
      <c r="L59" s="47">
        <v>60.9</v>
      </c>
      <c r="M59" s="47">
        <v>60.9</v>
      </c>
      <c r="N59" s="47"/>
    </row>
    <row r="60" spans="1:14" ht="15" customHeight="1" x14ac:dyDescent="0.2">
      <c r="A60" s="24" t="s">
        <v>10</v>
      </c>
      <c r="B60" s="24" t="s">
        <v>11</v>
      </c>
      <c r="C60" s="24">
        <v>89.6</v>
      </c>
      <c r="D60" s="24">
        <v>90.4</v>
      </c>
      <c r="E60" s="24">
        <v>90.4</v>
      </c>
      <c r="F60" s="24">
        <v>90</v>
      </c>
      <c r="G60" s="24">
        <v>90</v>
      </c>
      <c r="H60" s="24">
        <v>89.3</v>
      </c>
      <c r="I60" s="24">
        <v>88</v>
      </c>
      <c r="J60" s="24">
        <v>88</v>
      </c>
      <c r="K60" s="24">
        <v>88</v>
      </c>
      <c r="L60" s="24">
        <v>88</v>
      </c>
      <c r="M60" s="24">
        <v>88</v>
      </c>
      <c r="N60" s="24"/>
    </row>
    <row r="61" spans="1:14" ht="15" customHeight="1" x14ac:dyDescent="0.2">
      <c r="A61" s="191" t="s">
        <v>729</v>
      </c>
      <c r="B61" s="191" t="s">
        <v>729</v>
      </c>
      <c r="C61" s="24">
        <v>123.6</v>
      </c>
      <c r="D61" s="24">
        <v>124</v>
      </c>
      <c r="E61" s="24">
        <v>124</v>
      </c>
      <c r="F61" s="24">
        <v>124</v>
      </c>
      <c r="G61" s="24">
        <v>124</v>
      </c>
      <c r="H61" s="24">
        <v>124</v>
      </c>
      <c r="I61" s="24">
        <v>124</v>
      </c>
      <c r="J61" s="24">
        <v>124</v>
      </c>
      <c r="K61" s="191"/>
      <c r="L61" s="191"/>
      <c r="M61" s="191"/>
      <c r="N61" s="191"/>
    </row>
    <row r="62" spans="1:14" ht="15" customHeight="1" x14ac:dyDescent="0.2">
      <c r="A62" s="24" t="s">
        <v>8</v>
      </c>
      <c r="B62" s="24" t="s">
        <v>9</v>
      </c>
      <c r="C62" s="24">
        <v>65.2</v>
      </c>
      <c r="D62" s="24">
        <v>69.3</v>
      </c>
      <c r="E62" s="24">
        <v>69.3</v>
      </c>
      <c r="F62" s="24">
        <v>67.5</v>
      </c>
      <c r="G62" s="24">
        <v>67.5</v>
      </c>
      <c r="H62" s="24">
        <v>64.400000000000006</v>
      </c>
      <c r="I62" s="24">
        <v>62.3</v>
      </c>
      <c r="J62" s="24">
        <v>62.3</v>
      </c>
      <c r="K62" s="24">
        <v>62.3</v>
      </c>
      <c r="L62" s="24">
        <v>62.3</v>
      </c>
      <c r="M62" s="24">
        <v>62.3</v>
      </c>
      <c r="N62" s="24"/>
    </row>
    <row r="63" spans="1:14" ht="15" customHeight="1" x14ac:dyDescent="0.2">
      <c r="A63" s="24" t="s">
        <v>15</v>
      </c>
      <c r="B63" s="24" t="s">
        <v>16</v>
      </c>
      <c r="C63" s="24">
        <v>96.4</v>
      </c>
      <c r="D63" s="24">
        <v>97.8</v>
      </c>
      <c r="E63" s="24">
        <v>97.8</v>
      </c>
      <c r="F63" s="24">
        <v>95.3</v>
      </c>
      <c r="G63" s="24">
        <v>95.3</v>
      </c>
      <c r="H63" s="24">
        <v>94</v>
      </c>
      <c r="I63" s="24"/>
      <c r="J63" s="24"/>
      <c r="K63" s="24"/>
      <c r="L63" s="24"/>
      <c r="M63" s="24"/>
      <c r="N63" s="24"/>
    </row>
    <row r="64" spans="1:14" ht="15" customHeight="1" x14ac:dyDescent="0.2">
      <c r="A64" s="24" t="s">
        <v>228</v>
      </c>
      <c r="B64" s="24" t="s">
        <v>229</v>
      </c>
      <c r="C64" s="24">
        <v>85.5</v>
      </c>
      <c r="D64" s="24">
        <v>85.5</v>
      </c>
      <c r="E64" s="24">
        <v>85.5</v>
      </c>
      <c r="F64" s="24">
        <v>85.5</v>
      </c>
      <c r="G64" s="24">
        <v>85.5</v>
      </c>
      <c r="H64" s="24">
        <v>85.5</v>
      </c>
      <c r="I64" s="24">
        <v>85.5</v>
      </c>
      <c r="J64" s="24">
        <v>85.5</v>
      </c>
      <c r="K64" s="24">
        <v>85.5</v>
      </c>
      <c r="L64" s="24">
        <v>85.5</v>
      </c>
      <c r="M64" s="24">
        <v>85.5</v>
      </c>
      <c r="N64" s="24"/>
    </row>
    <row r="65" spans="1:14" ht="15" customHeight="1" x14ac:dyDescent="0.2">
      <c r="A65" s="24" t="s">
        <v>24</v>
      </c>
      <c r="B65" s="24" t="s">
        <v>25</v>
      </c>
      <c r="C65" s="24">
        <v>90.1</v>
      </c>
      <c r="D65" s="24">
        <v>93.2</v>
      </c>
      <c r="E65" s="24">
        <v>93.2</v>
      </c>
      <c r="F65" s="24">
        <v>91.8</v>
      </c>
      <c r="G65" s="24">
        <v>91.8</v>
      </c>
      <c r="H65" s="24">
        <v>89.1</v>
      </c>
      <c r="I65" s="24">
        <v>87.1</v>
      </c>
      <c r="J65" s="24">
        <v>87.1</v>
      </c>
      <c r="K65" s="24">
        <v>87.1</v>
      </c>
      <c r="L65" s="24">
        <v>87.1</v>
      </c>
      <c r="M65" s="24">
        <v>87.1</v>
      </c>
      <c r="N65" s="24"/>
    </row>
    <row r="66" spans="1:14" ht="15" customHeight="1" x14ac:dyDescent="0.2">
      <c r="A66" s="24" t="s">
        <v>20</v>
      </c>
      <c r="B66" s="24" t="s">
        <v>21</v>
      </c>
      <c r="C66" s="191">
        <v>66.900000000000006</v>
      </c>
      <c r="D66" s="191">
        <v>70.3</v>
      </c>
      <c r="E66" s="191">
        <v>70.3</v>
      </c>
      <c r="F66" s="191">
        <v>68.400000000000006</v>
      </c>
      <c r="G66" s="191">
        <v>68.400000000000006</v>
      </c>
      <c r="H66" s="191">
        <v>65.400000000000006</v>
      </c>
      <c r="I66" s="191">
        <v>63.1</v>
      </c>
      <c r="J66" s="191">
        <v>63.1</v>
      </c>
      <c r="K66" s="191">
        <v>63.1</v>
      </c>
      <c r="L66" s="191">
        <v>63.1</v>
      </c>
      <c r="M66" s="191">
        <v>63.1</v>
      </c>
      <c r="N66" s="191"/>
    </row>
    <row r="67" spans="1:14" ht="15" customHeight="1" x14ac:dyDescent="0.2">
      <c r="A67" s="24" t="s">
        <v>22</v>
      </c>
      <c r="B67" s="24" t="s">
        <v>23</v>
      </c>
      <c r="C67" s="24">
        <v>94.2</v>
      </c>
      <c r="D67" s="24">
        <v>94.9</v>
      </c>
      <c r="E67" s="24">
        <v>94.9</v>
      </c>
      <c r="F67" s="24">
        <v>94.7</v>
      </c>
      <c r="G67" s="24">
        <v>94.7</v>
      </c>
      <c r="H67" s="24">
        <v>92</v>
      </c>
      <c r="I67" s="24"/>
      <c r="J67" s="24"/>
      <c r="K67" s="24"/>
      <c r="L67" s="24"/>
      <c r="M67" s="24"/>
      <c r="N67" s="24"/>
    </row>
    <row r="68" spans="1:14" ht="15" customHeight="1" x14ac:dyDescent="0.2">
      <c r="A68" s="24" t="s">
        <v>27</v>
      </c>
      <c r="B68" s="24" t="s">
        <v>28</v>
      </c>
      <c r="C68" s="24">
        <v>92.2</v>
      </c>
      <c r="D68" s="24">
        <v>95.7</v>
      </c>
      <c r="E68" s="24">
        <v>95.7</v>
      </c>
      <c r="F68" s="24">
        <v>94</v>
      </c>
      <c r="G68" s="24">
        <v>94</v>
      </c>
      <c r="H68" s="24">
        <v>89.6</v>
      </c>
      <c r="I68" s="24">
        <v>89.6</v>
      </c>
      <c r="J68" s="24">
        <v>89.6</v>
      </c>
      <c r="K68" s="24">
        <v>89.6</v>
      </c>
      <c r="L68" s="24">
        <v>89.6</v>
      </c>
      <c r="M68" s="24">
        <v>89.6</v>
      </c>
      <c r="N68" s="24"/>
    </row>
    <row r="69" spans="1:14" ht="15" customHeight="1" x14ac:dyDescent="0.2">
      <c r="A69" s="24" t="s">
        <v>31</v>
      </c>
      <c r="B69" s="24" t="s">
        <v>32</v>
      </c>
      <c r="C69" s="24">
        <v>71.400000000000006</v>
      </c>
      <c r="D69" s="24">
        <v>76.8</v>
      </c>
      <c r="E69" s="24">
        <v>76.8</v>
      </c>
      <c r="F69" s="24">
        <v>73.5</v>
      </c>
      <c r="G69" s="24">
        <v>73.5</v>
      </c>
      <c r="H69" s="24">
        <v>69.5</v>
      </c>
      <c r="I69" s="24">
        <v>66.8</v>
      </c>
      <c r="J69" s="24">
        <v>66.8</v>
      </c>
      <c r="K69" s="24">
        <v>66.8</v>
      </c>
      <c r="L69" s="24">
        <v>66.8</v>
      </c>
      <c r="M69" s="24">
        <v>66.8</v>
      </c>
      <c r="N69" s="24"/>
    </row>
    <row r="70" spans="1:14" ht="15" customHeight="1" x14ac:dyDescent="0.2">
      <c r="A70" s="24" t="s">
        <v>238</v>
      </c>
      <c r="B70" s="24" t="s">
        <v>239</v>
      </c>
      <c r="C70" s="24">
        <v>85.8</v>
      </c>
      <c r="D70" s="24">
        <v>88.2</v>
      </c>
      <c r="E70" s="24">
        <v>88.2</v>
      </c>
      <c r="F70" s="24">
        <v>87.8</v>
      </c>
      <c r="G70" s="24">
        <v>87.8</v>
      </c>
      <c r="H70" s="24">
        <v>85.7</v>
      </c>
      <c r="I70" s="24">
        <v>81.7</v>
      </c>
      <c r="J70" s="24">
        <v>81.7</v>
      </c>
      <c r="K70" s="24">
        <v>81.7</v>
      </c>
      <c r="L70" s="24">
        <v>81.7</v>
      </c>
      <c r="M70" s="24">
        <v>81.7</v>
      </c>
      <c r="N70" s="24"/>
    </row>
    <row r="71" spans="1:14" ht="15" customHeight="1" x14ac:dyDescent="0.2">
      <c r="A71" s="191" t="s">
        <v>853</v>
      </c>
      <c r="B71" s="191" t="s">
        <v>854</v>
      </c>
      <c r="C71" s="24">
        <v>96.4</v>
      </c>
      <c r="D71" s="24">
        <v>97.8</v>
      </c>
      <c r="E71" s="24">
        <v>97.8</v>
      </c>
      <c r="F71" s="24">
        <v>95.3</v>
      </c>
      <c r="G71" s="24">
        <v>95.3</v>
      </c>
      <c r="H71" s="24">
        <v>94</v>
      </c>
      <c r="I71" s="24"/>
      <c r="J71" s="24"/>
      <c r="K71" s="191"/>
      <c r="L71" s="191"/>
      <c r="M71" s="191"/>
      <c r="N71" s="191" t="s">
        <v>855</v>
      </c>
    </row>
    <row r="72" spans="1:14" ht="15" customHeight="1" x14ac:dyDescent="0.2">
      <c r="A72" s="24" t="s">
        <v>33</v>
      </c>
      <c r="B72" s="24" t="s">
        <v>34</v>
      </c>
      <c r="C72" s="24">
        <v>94.2</v>
      </c>
      <c r="D72" s="24">
        <v>95.6</v>
      </c>
      <c r="E72" s="24">
        <v>95.6</v>
      </c>
      <c r="F72" s="24">
        <v>94</v>
      </c>
      <c r="G72" s="24">
        <v>94</v>
      </c>
      <c r="H72" s="24">
        <v>93.5</v>
      </c>
      <c r="I72" s="24"/>
      <c r="J72" s="24"/>
      <c r="K72" s="24"/>
      <c r="L72" s="24"/>
      <c r="M72" s="24"/>
      <c r="N72" s="24"/>
    </row>
    <row r="73" spans="1:14" ht="15" customHeight="1" x14ac:dyDescent="0.2">
      <c r="A73" s="24" t="s">
        <v>35</v>
      </c>
      <c r="B73" s="24" t="s">
        <v>36</v>
      </c>
      <c r="C73" s="24">
        <v>91</v>
      </c>
      <c r="D73" s="24">
        <v>93.4</v>
      </c>
      <c r="E73" s="24">
        <v>93.4</v>
      </c>
      <c r="F73" s="24">
        <v>91.8</v>
      </c>
      <c r="G73" s="24">
        <v>91.8</v>
      </c>
      <c r="H73" s="24">
        <v>89.9</v>
      </c>
      <c r="I73" s="24">
        <v>87.6</v>
      </c>
      <c r="J73" s="24">
        <v>87.6</v>
      </c>
      <c r="K73" s="24">
        <v>87.6</v>
      </c>
      <c r="L73" s="24">
        <v>87.6</v>
      </c>
      <c r="M73" s="24">
        <v>87.6</v>
      </c>
      <c r="N73" s="24"/>
    </row>
    <row r="74" spans="1:14" ht="15" customHeight="1" x14ac:dyDescent="0.2">
      <c r="A74" s="71" t="s">
        <v>665</v>
      </c>
      <c r="B74" s="71" t="s">
        <v>666</v>
      </c>
      <c r="C74" s="191">
        <v>98.3</v>
      </c>
      <c r="D74" s="191">
        <v>100.2</v>
      </c>
      <c r="E74" s="191">
        <v>100.2</v>
      </c>
      <c r="F74" s="191">
        <v>98.6</v>
      </c>
      <c r="G74" s="191">
        <v>98.6</v>
      </c>
      <c r="H74" s="191">
        <v>97.8</v>
      </c>
      <c r="I74" s="191">
        <v>96</v>
      </c>
      <c r="J74" s="191">
        <v>96</v>
      </c>
      <c r="K74" s="191"/>
      <c r="L74" s="191"/>
      <c r="M74" s="191"/>
      <c r="N74" s="191"/>
    </row>
    <row r="75" spans="1:14" ht="15" customHeight="1" x14ac:dyDescent="0.2">
      <c r="A75" s="71" t="s">
        <v>651</v>
      </c>
      <c r="B75" s="71" t="s">
        <v>650</v>
      </c>
      <c r="C75" s="24">
        <v>96.5</v>
      </c>
      <c r="D75" s="24">
        <v>100</v>
      </c>
      <c r="E75" s="24">
        <v>99</v>
      </c>
      <c r="F75" s="24">
        <v>98</v>
      </c>
      <c r="G75" s="24">
        <v>97</v>
      </c>
      <c r="H75" s="24">
        <v>95</v>
      </c>
      <c r="I75" s="24">
        <v>93</v>
      </c>
      <c r="J75" s="24">
        <v>92</v>
      </c>
      <c r="K75" s="24"/>
      <c r="L75" s="24"/>
      <c r="M75" s="24"/>
      <c r="N75" s="24"/>
    </row>
    <row r="76" spans="1:14" ht="15" customHeight="1" x14ac:dyDescent="0.2">
      <c r="A76" s="24" t="s">
        <v>47</v>
      </c>
      <c r="B76" s="24" t="s">
        <v>48</v>
      </c>
      <c r="C76" s="24">
        <v>92.6</v>
      </c>
      <c r="D76" s="24">
        <v>95.8</v>
      </c>
      <c r="E76" s="24">
        <v>95.8</v>
      </c>
      <c r="F76" s="24">
        <v>92.9</v>
      </c>
      <c r="G76" s="24">
        <v>92.9</v>
      </c>
      <c r="H76" s="24">
        <v>92.2</v>
      </c>
      <c r="I76" s="24">
        <v>89.8</v>
      </c>
      <c r="J76" s="24">
        <v>89.8</v>
      </c>
      <c r="K76" s="24">
        <v>89.8</v>
      </c>
      <c r="L76" s="24">
        <v>89.8</v>
      </c>
      <c r="M76" s="24">
        <v>89.8</v>
      </c>
      <c r="N76" s="24"/>
    </row>
    <row r="77" spans="1:14" ht="15" customHeight="1" x14ac:dyDescent="0.2">
      <c r="A77" s="24" t="s">
        <v>49</v>
      </c>
      <c r="B77" s="24" t="s">
        <v>50</v>
      </c>
      <c r="C77" s="24">
        <v>90.8</v>
      </c>
      <c r="D77" s="24">
        <v>93.7</v>
      </c>
      <c r="E77" s="24">
        <v>93.7</v>
      </c>
      <c r="F77" s="24">
        <v>92.8</v>
      </c>
      <c r="G77" s="24">
        <v>92.8</v>
      </c>
      <c r="H77" s="24">
        <v>91.2</v>
      </c>
      <c r="I77" s="24">
        <v>90</v>
      </c>
      <c r="J77" s="24">
        <v>90</v>
      </c>
      <c r="K77" s="24">
        <v>90</v>
      </c>
      <c r="L77" s="24">
        <v>90</v>
      </c>
      <c r="M77" s="24">
        <v>90</v>
      </c>
      <c r="N77" s="24"/>
    </row>
    <row r="78" spans="1:14" ht="15" customHeight="1" x14ac:dyDescent="0.2">
      <c r="A78" s="24" t="s">
        <v>61</v>
      </c>
      <c r="B78" s="24" t="s">
        <v>62</v>
      </c>
      <c r="C78" s="24">
        <v>73.2</v>
      </c>
      <c r="D78" s="24">
        <v>75.7</v>
      </c>
      <c r="E78" s="24">
        <v>75.7</v>
      </c>
      <c r="F78" s="24">
        <v>75</v>
      </c>
      <c r="G78" s="24">
        <v>75</v>
      </c>
      <c r="H78" s="24">
        <v>75.2</v>
      </c>
      <c r="I78" s="24">
        <v>71</v>
      </c>
      <c r="J78" s="24">
        <v>71</v>
      </c>
      <c r="K78" s="24">
        <v>71</v>
      </c>
      <c r="L78" s="24">
        <v>71</v>
      </c>
      <c r="M78" s="24">
        <v>71</v>
      </c>
      <c r="N78" s="24"/>
    </row>
    <row r="79" spans="1:14" ht="15" customHeight="1" x14ac:dyDescent="0.2">
      <c r="A79" s="24" t="s">
        <v>55</v>
      </c>
      <c r="B79" s="24" t="s">
        <v>56</v>
      </c>
      <c r="C79" s="24">
        <v>69.7</v>
      </c>
      <c r="D79" s="24">
        <v>74.8</v>
      </c>
      <c r="E79" s="24">
        <v>74.8</v>
      </c>
      <c r="F79" s="24">
        <v>72</v>
      </c>
      <c r="G79" s="24">
        <v>72</v>
      </c>
      <c r="H79" s="24">
        <v>69.3</v>
      </c>
      <c r="I79" s="24">
        <v>64.5</v>
      </c>
      <c r="J79" s="24">
        <v>64.5</v>
      </c>
      <c r="K79" s="24">
        <v>64.5</v>
      </c>
      <c r="L79" s="24">
        <v>64.5</v>
      </c>
      <c r="M79" s="24">
        <v>64.5</v>
      </c>
      <c r="N79" s="24"/>
    </row>
    <row r="80" spans="1:14" ht="15" customHeight="1" x14ac:dyDescent="0.2">
      <c r="A80" s="191" t="s">
        <v>57</v>
      </c>
      <c r="B80" s="191" t="s">
        <v>58</v>
      </c>
      <c r="C80" s="24">
        <v>66.400000000000006</v>
      </c>
      <c r="D80" s="24">
        <v>70.5</v>
      </c>
      <c r="E80" s="24">
        <v>70.5</v>
      </c>
      <c r="F80" s="24">
        <v>68.5</v>
      </c>
      <c r="G80" s="24">
        <v>68.5</v>
      </c>
      <c r="H80" s="24">
        <v>65.400000000000006</v>
      </c>
      <c r="I80" s="24">
        <v>62</v>
      </c>
      <c r="J80" s="24">
        <v>62</v>
      </c>
      <c r="K80" s="24">
        <v>62</v>
      </c>
      <c r="L80" s="24">
        <v>62</v>
      </c>
      <c r="M80" s="24">
        <v>62</v>
      </c>
      <c r="N80" s="191"/>
    </row>
    <row r="81" spans="1:14" ht="15" customHeight="1" x14ac:dyDescent="0.2">
      <c r="A81" s="24" t="s">
        <v>59</v>
      </c>
      <c r="B81" s="24" t="s">
        <v>60</v>
      </c>
      <c r="C81" s="24">
        <v>62.7</v>
      </c>
      <c r="D81" s="24">
        <v>65.900000000000006</v>
      </c>
      <c r="E81" s="24">
        <v>65.900000000000006</v>
      </c>
      <c r="F81" s="24">
        <v>64.099999999999994</v>
      </c>
      <c r="G81" s="24">
        <v>64.099999999999994</v>
      </c>
      <c r="H81" s="24">
        <v>61.7</v>
      </c>
      <c r="I81" s="24">
        <v>59.6</v>
      </c>
      <c r="J81" s="24">
        <v>59.6</v>
      </c>
      <c r="K81" s="24">
        <v>59.6</v>
      </c>
      <c r="L81" s="24">
        <v>59.6</v>
      </c>
      <c r="M81" s="24">
        <v>59.6</v>
      </c>
      <c r="N81" s="24"/>
    </row>
    <row r="82" spans="1:14" ht="15" customHeight="1" x14ac:dyDescent="0.2">
      <c r="A82" s="24" t="s">
        <v>71</v>
      </c>
      <c r="B82" s="24" t="s">
        <v>72</v>
      </c>
      <c r="C82" s="24">
        <v>90.6</v>
      </c>
      <c r="D82" s="24">
        <v>92</v>
      </c>
      <c r="E82" s="24">
        <v>92</v>
      </c>
      <c r="F82" s="24">
        <v>91.3</v>
      </c>
      <c r="G82" s="24">
        <v>91.3</v>
      </c>
      <c r="H82" s="24">
        <v>90.2</v>
      </c>
      <c r="I82" s="24">
        <v>89.4</v>
      </c>
      <c r="J82" s="24">
        <v>89.4</v>
      </c>
      <c r="K82" s="24">
        <v>89.5</v>
      </c>
      <c r="L82" s="24">
        <v>89.5</v>
      </c>
      <c r="M82" s="24">
        <v>89.5</v>
      </c>
      <c r="N82" s="24"/>
    </row>
    <row r="83" spans="1:14" ht="15" customHeight="1" x14ac:dyDescent="0.2">
      <c r="A83" s="72" t="s">
        <v>69</v>
      </c>
      <c r="B83" s="72" t="s">
        <v>70</v>
      </c>
      <c r="C83" s="72">
        <v>66.400000000000006</v>
      </c>
      <c r="D83" s="72">
        <v>71.7</v>
      </c>
      <c r="E83" s="72">
        <v>71.7</v>
      </c>
      <c r="F83" s="72">
        <v>68.8</v>
      </c>
      <c r="G83" s="72">
        <v>68.8</v>
      </c>
      <c r="H83" s="72">
        <v>64.5</v>
      </c>
      <c r="I83" s="72">
        <v>61.3</v>
      </c>
      <c r="J83" s="72">
        <v>61.3</v>
      </c>
      <c r="K83" s="72">
        <v>61.3</v>
      </c>
      <c r="L83" s="72">
        <v>61.3</v>
      </c>
      <c r="M83" s="72">
        <v>61.3</v>
      </c>
      <c r="N83" s="72"/>
    </row>
    <row r="84" spans="1:14" ht="15" customHeight="1" x14ac:dyDescent="0.2">
      <c r="A84" s="24" t="s">
        <v>302</v>
      </c>
      <c r="B84" s="24" t="s">
        <v>303</v>
      </c>
      <c r="C84" s="24">
        <v>83</v>
      </c>
      <c r="D84" s="24">
        <v>85.2</v>
      </c>
      <c r="E84" s="24">
        <v>85.2</v>
      </c>
      <c r="F84" s="24">
        <v>83</v>
      </c>
      <c r="G84" s="24">
        <v>83</v>
      </c>
      <c r="H84" s="24">
        <v>81.5</v>
      </c>
      <c r="I84" s="24">
        <v>81</v>
      </c>
      <c r="J84" s="24">
        <v>81</v>
      </c>
      <c r="K84" s="24">
        <v>81</v>
      </c>
      <c r="L84" s="24">
        <v>81</v>
      </c>
      <c r="M84" s="24">
        <v>81</v>
      </c>
      <c r="N84" s="24"/>
    </row>
    <row r="85" spans="1:14" ht="15" customHeight="1" x14ac:dyDescent="0.2">
      <c r="A85" s="24" t="s">
        <v>73</v>
      </c>
      <c r="B85" s="24" t="s">
        <v>74</v>
      </c>
      <c r="C85" s="24">
        <v>86.7</v>
      </c>
      <c r="D85" s="24">
        <v>84.4</v>
      </c>
      <c r="E85" s="24">
        <v>84.4</v>
      </c>
      <c r="F85" s="24">
        <v>87.3</v>
      </c>
      <c r="G85" s="24">
        <v>87.3</v>
      </c>
      <c r="H85" s="24" t="s">
        <v>75</v>
      </c>
      <c r="I85" s="24" t="s">
        <v>75</v>
      </c>
      <c r="J85" s="24" t="s">
        <v>75</v>
      </c>
      <c r="K85" s="24" t="s">
        <v>75</v>
      </c>
      <c r="L85" s="24" t="s">
        <v>75</v>
      </c>
      <c r="M85" s="24" t="s">
        <v>75</v>
      </c>
      <c r="N85" s="24"/>
    </row>
    <row r="86" spans="1:14" ht="15" customHeight="1" x14ac:dyDescent="0.2">
      <c r="A86" s="24" t="s">
        <v>246</v>
      </c>
      <c r="B86" s="24" t="s">
        <v>247</v>
      </c>
      <c r="C86" s="24">
        <v>77.900000000000006</v>
      </c>
      <c r="D86" s="24">
        <v>85.1</v>
      </c>
      <c r="E86" s="24">
        <v>85.1</v>
      </c>
      <c r="F86" s="24">
        <v>80.7</v>
      </c>
      <c r="G86" s="24">
        <v>80.7</v>
      </c>
      <c r="H86" s="24">
        <v>76.099999999999994</v>
      </c>
      <c r="I86" s="24">
        <v>73</v>
      </c>
      <c r="J86" s="24">
        <v>73</v>
      </c>
      <c r="K86" s="24">
        <v>73</v>
      </c>
      <c r="L86" s="24">
        <v>73</v>
      </c>
      <c r="M86" s="24">
        <v>73</v>
      </c>
      <c r="N86" s="24"/>
    </row>
    <row r="87" spans="1:14" ht="15" customHeight="1" x14ac:dyDescent="0.2">
      <c r="A87" s="24" t="s">
        <v>230</v>
      </c>
      <c r="B87" s="24" t="s">
        <v>231</v>
      </c>
      <c r="C87" s="24">
        <v>96.9</v>
      </c>
      <c r="D87" s="24">
        <v>96.9</v>
      </c>
      <c r="E87" s="24">
        <v>96.9</v>
      </c>
      <c r="F87" s="24">
        <v>96.9</v>
      </c>
      <c r="G87" s="24">
        <v>96.9</v>
      </c>
      <c r="H87" s="24">
        <v>96.9</v>
      </c>
      <c r="I87" s="24">
        <v>96.9</v>
      </c>
      <c r="J87" s="24">
        <v>96.9</v>
      </c>
      <c r="K87" s="24">
        <v>96.9</v>
      </c>
      <c r="L87" s="24">
        <v>96.9</v>
      </c>
      <c r="M87" s="24">
        <v>96.9</v>
      </c>
      <c r="N87" s="24" t="s">
        <v>645</v>
      </c>
    </row>
    <row r="88" spans="1:14" ht="15" customHeight="1" x14ac:dyDescent="0.2">
      <c r="A88" s="24" t="s">
        <v>551</v>
      </c>
      <c r="B88" s="74">
        <v>4201</v>
      </c>
      <c r="C88" s="75">
        <v>94.671999999999997</v>
      </c>
      <c r="D88" s="75">
        <v>94.183999999999997</v>
      </c>
      <c r="E88" s="75">
        <v>94.183999999999997</v>
      </c>
      <c r="F88" s="75">
        <v>94.671999999999997</v>
      </c>
      <c r="G88" s="75">
        <v>94.671999999999997</v>
      </c>
      <c r="H88" s="75">
        <v>96.135999999999996</v>
      </c>
      <c r="I88" s="75">
        <v>97.6</v>
      </c>
      <c r="J88" s="75">
        <v>97.6</v>
      </c>
      <c r="K88" s="75">
        <v>97.6</v>
      </c>
      <c r="L88" s="75">
        <v>97.6</v>
      </c>
      <c r="M88" s="75">
        <v>97.6</v>
      </c>
      <c r="N88" s="24"/>
    </row>
    <row r="89" spans="1:14" ht="15" customHeight="1" x14ac:dyDescent="0.2">
      <c r="A89" s="24" t="s">
        <v>552</v>
      </c>
      <c r="B89" s="24" t="s">
        <v>553</v>
      </c>
      <c r="C89" s="75">
        <v>99.484999999999999</v>
      </c>
      <c r="D89" s="75">
        <v>97.022499999999994</v>
      </c>
      <c r="E89" s="75">
        <v>97.022499999999994</v>
      </c>
      <c r="F89" s="75">
        <v>98.5</v>
      </c>
      <c r="G89" s="75">
        <v>98.5</v>
      </c>
      <c r="H89" s="75">
        <v>99.484999999999999</v>
      </c>
      <c r="I89" s="75">
        <v>99.780499999999989</v>
      </c>
      <c r="J89" s="75">
        <v>99.780499999999989</v>
      </c>
      <c r="K89" s="75">
        <v>99.780499999999989</v>
      </c>
      <c r="L89" s="75">
        <v>99.780499999999989</v>
      </c>
      <c r="M89" s="75">
        <v>99.780499999999989</v>
      </c>
      <c r="N89" s="24"/>
    </row>
    <row r="90" spans="1:14" ht="15" customHeight="1" x14ac:dyDescent="0.2">
      <c r="A90" s="24" t="s">
        <v>554</v>
      </c>
      <c r="B90" s="24" t="s">
        <v>579</v>
      </c>
      <c r="C90" s="75">
        <v>96.418000000000006</v>
      </c>
      <c r="D90" s="75">
        <v>95.921000000000006</v>
      </c>
      <c r="E90" s="75">
        <v>95.921000000000006</v>
      </c>
      <c r="F90" s="75">
        <v>96.418000000000006</v>
      </c>
      <c r="G90" s="75">
        <v>96.418000000000006</v>
      </c>
      <c r="H90" s="75">
        <v>97.909000000000006</v>
      </c>
      <c r="I90" s="75">
        <v>99.4</v>
      </c>
      <c r="J90" s="75">
        <v>99.4</v>
      </c>
      <c r="K90" s="75">
        <v>99.4</v>
      </c>
      <c r="L90" s="75">
        <v>99.4</v>
      </c>
      <c r="M90" s="75">
        <v>99.4</v>
      </c>
      <c r="N90" s="24"/>
    </row>
    <row r="91" spans="1:14" ht="15" customHeight="1" x14ac:dyDescent="0.2">
      <c r="A91" s="24" t="s">
        <v>557</v>
      </c>
      <c r="B91" s="24" t="s">
        <v>558</v>
      </c>
      <c r="C91" s="75">
        <v>87.970999999999989</v>
      </c>
      <c r="D91" s="75">
        <v>85.793499999999995</v>
      </c>
      <c r="E91" s="75">
        <v>85.793499999999995</v>
      </c>
      <c r="F91" s="75">
        <v>87.1</v>
      </c>
      <c r="G91" s="75">
        <v>87.1</v>
      </c>
      <c r="H91" s="75">
        <v>87.970999999999989</v>
      </c>
      <c r="I91" s="75">
        <v>88.232299999999981</v>
      </c>
      <c r="J91" s="75">
        <v>88.232299999999981</v>
      </c>
      <c r="K91" s="75">
        <v>88.232299999999981</v>
      </c>
      <c r="L91" s="75">
        <v>88.232299999999981</v>
      </c>
      <c r="M91" s="75">
        <v>88.232299999999981</v>
      </c>
      <c r="N91" s="24"/>
    </row>
    <row r="92" spans="1:14" ht="15" customHeight="1" x14ac:dyDescent="0.2">
      <c r="A92" s="24" t="s">
        <v>559</v>
      </c>
      <c r="B92" s="24" t="s">
        <v>580</v>
      </c>
      <c r="C92" s="75">
        <v>84.293000000000006</v>
      </c>
      <c r="D92" s="75">
        <v>83.858500000000006</v>
      </c>
      <c r="E92" s="75">
        <v>83.858500000000006</v>
      </c>
      <c r="F92" s="75">
        <v>84.293000000000006</v>
      </c>
      <c r="G92" s="75">
        <v>84.293000000000006</v>
      </c>
      <c r="H92" s="75">
        <v>85.596500000000006</v>
      </c>
      <c r="I92" s="75">
        <v>86.9</v>
      </c>
      <c r="J92" s="75">
        <v>86.9</v>
      </c>
      <c r="K92" s="75">
        <v>86.9</v>
      </c>
      <c r="L92" s="75">
        <v>86.9</v>
      </c>
      <c r="M92" s="75">
        <v>86.9</v>
      </c>
      <c r="N92" s="24"/>
    </row>
    <row r="93" spans="1:14" ht="15" customHeight="1" x14ac:dyDescent="0.2">
      <c r="A93" s="24" t="s">
        <v>572</v>
      </c>
      <c r="B93" s="24" t="s">
        <v>560</v>
      </c>
      <c r="C93" s="75">
        <v>85.143000000000001</v>
      </c>
      <c r="D93" s="75">
        <v>83.035499999999999</v>
      </c>
      <c r="E93" s="75">
        <v>83.035499999999999</v>
      </c>
      <c r="F93" s="75">
        <v>84.3</v>
      </c>
      <c r="G93" s="75">
        <v>84.3</v>
      </c>
      <c r="H93" s="75">
        <v>85.143000000000001</v>
      </c>
      <c r="I93" s="75">
        <v>85.395899999999983</v>
      </c>
      <c r="J93" s="75">
        <v>85.395899999999983</v>
      </c>
      <c r="K93" s="75">
        <v>85.395899999999983</v>
      </c>
      <c r="L93" s="75">
        <v>85.395899999999983</v>
      </c>
      <c r="M93" s="75">
        <v>85.395899999999983</v>
      </c>
      <c r="N93" s="24"/>
    </row>
    <row r="94" spans="1:14" ht="15" customHeight="1" x14ac:dyDescent="0.2">
      <c r="A94" s="24" t="s">
        <v>561</v>
      </c>
      <c r="B94" s="24" t="s">
        <v>581</v>
      </c>
      <c r="C94" s="75">
        <v>89.143000000000001</v>
      </c>
      <c r="D94" s="75">
        <v>88.683500000000009</v>
      </c>
      <c r="E94" s="75">
        <v>88.683500000000009</v>
      </c>
      <c r="F94" s="75">
        <v>89.143000000000001</v>
      </c>
      <c r="G94" s="75">
        <v>89.143000000000001</v>
      </c>
      <c r="H94" s="75">
        <v>90.521500000000003</v>
      </c>
      <c r="I94" s="75">
        <v>91.9</v>
      </c>
      <c r="J94" s="75">
        <v>91.9</v>
      </c>
      <c r="K94" s="75">
        <v>91.9</v>
      </c>
      <c r="L94" s="75">
        <v>91.9</v>
      </c>
      <c r="M94" s="75">
        <v>91.9</v>
      </c>
      <c r="N94" s="24"/>
    </row>
    <row r="95" spans="1:14" ht="15" customHeight="1" x14ac:dyDescent="0.2">
      <c r="A95" s="24" t="s">
        <v>562</v>
      </c>
      <c r="B95" s="24" t="s">
        <v>582</v>
      </c>
      <c r="C95" s="75">
        <v>93.12</v>
      </c>
      <c r="D95" s="75">
        <v>92.64</v>
      </c>
      <c r="E95" s="75">
        <v>92.64</v>
      </c>
      <c r="F95" s="75">
        <v>93.12</v>
      </c>
      <c r="G95" s="75">
        <v>93.12</v>
      </c>
      <c r="H95" s="75">
        <v>94.56</v>
      </c>
      <c r="I95" s="75">
        <v>96</v>
      </c>
      <c r="J95" s="75">
        <v>96</v>
      </c>
      <c r="K95" s="75">
        <v>96</v>
      </c>
      <c r="L95" s="75">
        <v>96</v>
      </c>
      <c r="M95" s="75">
        <v>96</v>
      </c>
      <c r="N95" s="24"/>
    </row>
    <row r="96" spans="1:14" ht="15" customHeight="1" x14ac:dyDescent="0.2">
      <c r="A96" s="24" t="s">
        <v>563</v>
      </c>
      <c r="B96" s="24" t="s">
        <v>583</v>
      </c>
      <c r="C96" s="75">
        <v>89.143000000000001</v>
      </c>
      <c r="D96" s="75">
        <v>88.683500000000009</v>
      </c>
      <c r="E96" s="75">
        <v>88.683500000000009</v>
      </c>
      <c r="F96" s="75">
        <v>89.143000000000001</v>
      </c>
      <c r="G96" s="75">
        <v>89.143000000000001</v>
      </c>
      <c r="H96" s="75">
        <v>90.521500000000003</v>
      </c>
      <c r="I96" s="75">
        <v>91.9</v>
      </c>
      <c r="J96" s="75">
        <v>91.9</v>
      </c>
      <c r="K96" s="75">
        <v>91.9</v>
      </c>
      <c r="L96" s="75">
        <v>91.9</v>
      </c>
      <c r="M96" s="75">
        <v>91.9</v>
      </c>
      <c r="N96" s="24"/>
    </row>
    <row r="97" spans="1:14" ht="15" customHeight="1" x14ac:dyDescent="0.2">
      <c r="A97" s="24" t="s">
        <v>566</v>
      </c>
      <c r="B97" s="24" t="s">
        <v>584</v>
      </c>
      <c r="C97" s="75">
        <v>88.27</v>
      </c>
      <c r="D97" s="75">
        <v>87.814999999999998</v>
      </c>
      <c r="E97" s="75">
        <v>87.814999999999998</v>
      </c>
      <c r="F97" s="75">
        <v>88.27</v>
      </c>
      <c r="G97" s="75">
        <v>88.27</v>
      </c>
      <c r="H97" s="75">
        <v>89.635000000000005</v>
      </c>
      <c r="I97" s="75">
        <v>91</v>
      </c>
      <c r="J97" s="75">
        <v>91</v>
      </c>
      <c r="K97" s="75">
        <v>91</v>
      </c>
      <c r="L97" s="75">
        <v>91</v>
      </c>
      <c r="M97" s="75">
        <v>91</v>
      </c>
      <c r="N97" s="24"/>
    </row>
    <row r="98" spans="1:14" ht="15" customHeight="1" x14ac:dyDescent="0.2">
      <c r="A98" s="24" t="s">
        <v>567</v>
      </c>
      <c r="B98" s="24" t="s">
        <v>585</v>
      </c>
      <c r="C98" s="75">
        <v>86.814999999999998</v>
      </c>
      <c r="D98" s="75">
        <v>86.367499999999993</v>
      </c>
      <c r="E98" s="75">
        <v>86.367499999999993</v>
      </c>
      <c r="F98" s="75">
        <v>86.814999999999998</v>
      </c>
      <c r="G98" s="75">
        <v>86.814999999999998</v>
      </c>
      <c r="H98" s="75">
        <v>88.157499999999999</v>
      </c>
      <c r="I98" s="75">
        <v>89.5</v>
      </c>
      <c r="J98" s="75">
        <v>89.5</v>
      </c>
      <c r="K98" s="75">
        <v>89.5</v>
      </c>
      <c r="L98" s="75">
        <v>89.5</v>
      </c>
      <c r="M98" s="75">
        <v>89.5</v>
      </c>
      <c r="N98" s="24"/>
    </row>
    <row r="99" spans="1:14" ht="15" customHeight="1" x14ac:dyDescent="0.2">
      <c r="A99" s="24" t="s">
        <v>568</v>
      </c>
      <c r="B99" s="24" t="s">
        <v>586</v>
      </c>
      <c r="C99" s="75">
        <v>105.34199999999998</v>
      </c>
      <c r="D99" s="75">
        <v>104.79899999999999</v>
      </c>
      <c r="E99" s="75">
        <v>104.79899999999999</v>
      </c>
      <c r="F99" s="75">
        <v>105.34199999999998</v>
      </c>
      <c r="G99" s="75">
        <v>105.34199999999998</v>
      </c>
      <c r="H99" s="75">
        <v>106.97099999999999</v>
      </c>
      <c r="I99" s="75">
        <v>108.6</v>
      </c>
      <c r="J99" s="75">
        <v>108.6</v>
      </c>
      <c r="K99" s="75">
        <v>108.6</v>
      </c>
      <c r="L99" s="75">
        <v>108.6</v>
      </c>
      <c r="M99" s="75">
        <v>108.6</v>
      </c>
      <c r="N99" s="24"/>
    </row>
    <row r="100" spans="1:14" ht="15" customHeight="1" x14ac:dyDescent="0.2">
      <c r="A100" s="24" t="s">
        <v>569</v>
      </c>
      <c r="B100" s="24" t="s">
        <v>587</v>
      </c>
      <c r="C100" s="75">
        <v>94.284000000000006</v>
      </c>
      <c r="D100" s="75">
        <v>93.798000000000002</v>
      </c>
      <c r="E100" s="75">
        <v>93.798000000000002</v>
      </c>
      <c r="F100" s="75">
        <v>94.284000000000006</v>
      </c>
      <c r="G100" s="75">
        <v>94.284000000000006</v>
      </c>
      <c r="H100" s="75">
        <v>95.742000000000004</v>
      </c>
      <c r="I100" s="75">
        <v>97.2</v>
      </c>
      <c r="J100" s="75">
        <v>97.2</v>
      </c>
      <c r="K100" s="75">
        <v>97.2</v>
      </c>
      <c r="L100" s="75">
        <v>97.2</v>
      </c>
      <c r="M100" s="75">
        <v>97.2</v>
      </c>
      <c r="N100" s="24"/>
    </row>
    <row r="101" spans="1:14" ht="15" customHeight="1" x14ac:dyDescent="0.2">
      <c r="A101" s="24" t="s">
        <v>573</v>
      </c>
      <c r="B101" s="74">
        <v>5051</v>
      </c>
      <c r="C101" s="75">
        <v>77.405999999999992</v>
      </c>
      <c r="D101" s="75">
        <v>77.006999999999991</v>
      </c>
      <c r="E101" s="75">
        <v>77.006999999999991</v>
      </c>
      <c r="F101" s="75">
        <v>77.405999999999992</v>
      </c>
      <c r="G101" s="75">
        <v>77.405999999999992</v>
      </c>
      <c r="H101" s="75">
        <v>78.602999999999994</v>
      </c>
      <c r="I101" s="75">
        <v>79.8</v>
      </c>
      <c r="J101" s="75">
        <v>79.8</v>
      </c>
      <c r="K101" s="75">
        <v>79.8</v>
      </c>
      <c r="L101" s="75">
        <v>79.8</v>
      </c>
      <c r="M101" s="75">
        <v>79.8</v>
      </c>
      <c r="N101" s="24"/>
    </row>
    <row r="102" spans="1:14" ht="15" customHeight="1" x14ac:dyDescent="0.2">
      <c r="A102" s="24" t="s">
        <v>570</v>
      </c>
      <c r="B102" s="24" t="s">
        <v>588</v>
      </c>
      <c r="C102" s="75">
        <v>77.696999999999989</v>
      </c>
      <c r="D102" s="75">
        <v>77.296499999999995</v>
      </c>
      <c r="E102" s="75">
        <v>77.296499999999995</v>
      </c>
      <c r="F102" s="75">
        <v>77.696999999999989</v>
      </c>
      <c r="G102" s="75">
        <v>77.696999999999989</v>
      </c>
      <c r="H102" s="75">
        <v>78.898499999999999</v>
      </c>
      <c r="I102" s="75">
        <v>80.099999999999994</v>
      </c>
      <c r="J102" s="75">
        <v>80.099999999999994</v>
      </c>
      <c r="K102" s="75">
        <v>80.099999999999994</v>
      </c>
      <c r="L102" s="75">
        <v>80.099999999999994</v>
      </c>
      <c r="M102" s="75">
        <v>80.099999999999994</v>
      </c>
      <c r="N102" s="24"/>
    </row>
    <row r="103" spans="1:14" ht="15" customHeight="1" x14ac:dyDescent="0.2">
      <c r="A103" s="24" t="s">
        <v>571</v>
      </c>
      <c r="B103" s="24" t="s">
        <v>589</v>
      </c>
      <c r="C103" s="75">
        <v>84.001999999999995</v>
      </c>
      <c r="D103" s="75">
        <v>83.568999999999988</v>
      </c>
      <c r="E103" s="75">
        <v>83.568999999999988</v>
      </c>
      <c r="F103" s="75">
        <v>84.001999999999995</v>
      </c>
      <c r="G103" s="75">
        <v>84.001999999999995</v>
      </c>
      <c r="H103" s="75">
        <v>85.300999999999988</v>
      </c>
      <c r="I103" s="75">
        <v>86.6</v>
      </c>
      <c r="J103" s="75">
        <v>86.6</v>
      </c>
      <c r="K103" s="75">
        <v>86.6</v>
      </c>
      <c r="L103" s="75">
        <v>86.6</v>
      </c>
      <c r="M103" s="75">
        <v>86.6</v>
      </c>
      <c r="N103" s="24"/>
    </row>
  </sheetData>
  <sortState xmlns:xlrd2="http://schemas.microsoft.com/office/spreadsheetml/2017/richdata2" ref="A4:O56">
    <sortCondition ref="A4:A56"/>
  </sortState>
  <phoneticPr fontId="0" type="noConversion"/>
  <pageMargins left="0.75" right="0.75" top="1" bottom="1" header="0.5" footer="0.5"/>
  <pageSetup orientation="landscape" horizontalDpi="300" verticalDpi="30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K33"/>
  <sheetViews>
    <sheetView workbookViewId="0"/>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218</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639</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871</v>
      </c>
      <c r="C4" s="2"/>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44520</v>
      </c>
      <c r="C8" s="5"/>
      <c r="D8" s="6"/>
      <c r="E8" s="408" t="s">
        <v>99</v>
      </c>
      <c r="F8" s="409"/>
      <c r="G8" s="7"/>
      <c r="H8" s="427" t="s">
        <v>296</v>
      </c>
      <c r="I8" s="427"/>
      <c r="J8" s="427"/>
      <c r="K8" s="427"/>
      <c r="L8" s="418"/>
      <c r="M8" s="418"/>
      <c r="N8" s="8"/>
      <c r="O8" s="418" t="s">
        <v>297</v>
      </c>
      <c r="P8" s="418"/>
      <c r="Q8" s="418"/>
      <c r="R8" s="418"/>
      <c r="S8" s="418"/>
      <c r="T8" s="418"/>
      <c r="U8" s="8"/>
      <c r="V8" s="418" t="s">
        <v>2</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169</v>
      </c>
      <c r="C11" s="294" t="s">
        <v>224</v>
      </c>
      <c r="D11" s="249">
        <v>1784</v>
      </c>
      <c r="E11" s="15">
        <f t="shared" ref="E11:E18" si="0">IF(B11="","",M11+T11+AA11+AH11+AO11)</f>
        <v>4</v>
      </c>
      <c r="F11" s="16">
        <f t="shared" ref="F11:F31" si="1">IF(B11="","",RANK(E11,E$11:E$31,1))</f>
        <v>1</v>
      </c>
      <c r="G11" s="8">
        <f t="shared" ref="G11:G18" si="2">IF(H$8="","",IF($B11="","",INDEX(PMNumb,MATCH($C11,Boats,0),MATCH(H$8,Windspd,0))))</f>
        <v>92.1</v>
      </c>
      <c r="H11" s="62">
        <f t="shared" ref="H11:H16" si="3">IF($B11="","",TIME(I11,J11,K11))</f>
        <v>1.9212962962962963E-2</v>
      </c>
      <c r="I11" s="65"/>
      <c r="J11" s="65">
        <v>27</v>
      </c>
      <c r="K11" s="65">
        <v>40</v>
      </c>
      <c r="L11" s="34">
        <f t="shared" ref="L11:L18" si="4">IF(OR(H11="DNS",H11="DNF",H11="DSQ",H11="DNC",H11="OCS"),"",IF(H$9="","",IF($B11="","",(H11/(G11/100)))))</f>
        <v>2.0860980415812122E-2</v>
      </c>
      <c r="M11" s="35">
        <f t="shared" ref="M11:M31" si="5">IF(OR(H11="DNS",H11="DNF",H11="DSQ",H11="DNC",H11="OCS"),(COUNTA($B$11:$B$31)+1),IF(H$8="",0,IF($B11="","",RANK(L11,L$11:L$31,1))))</f>
        <v>3</v>
      </c>
      <c r="N11" s="57">
        <f t="shared" ref="N11:N18" si="6">IF(O$8="","",IF($B11="","",INDEX(PMNumb,MATCH($C11,Boats,0),MATCH(O$8,Windspd,0))))</f>
        <v>90.4</v>
      </c>
      <c r="O11" s="62">
        <f>IF($B11="","",TIME(P11,Q11,R11))</f>
        <v>1.8043981481481484E-2</v>
      </c>
      <c r="P11" s="65"/>
      <c r="Q11" s="65">
        <v>25</v>
      </c>
      <c r="R11" s="65">
        <v>59</v>
      </c>
      <c r="S11" s="34">
        <f t="shared" ref="S11:S18" si="7">IF(OR(O11="DNS",O11="DNF",O11="DSQ",O11="DNC",O11="OCS"),"",IF(O$9="","",IF($B11="","",(O11/(N11/100)))))</f>
        <v>1.9960156506063587E-2</v>
      </c>
      <c r="T11" s="35">
        <f t="shared" ref="T11:T31" si="8">IF(OR(O11="DNS",O11="DNF",O11="DSQ",O11="DNC",O11="OCS"),(COUNTA($B$11:$B$31)+1),IF(O$8="",0,IF($B11="","",RANK(S11,S$11:S$31,1))))</f>
        <v>1</v>
      </c>
      <c r="U11" s="57">
        <f t="shared" ref="U11:U18" si="9">IF(V$8="","",IF($B11="","",INDEX(PMNumb,MATCH($C11,Boats,0),MATCH(V$8,Windspd,0))))</f>
        <v>89.6</v>
      </c>
      <c r="V11" s="62"/>
      <c r="W11" s="65"/>
      <c r="X11" s="65"/>
      <c r="Y11" s="65"/>
      <c r="Z11" s="34"/>
      <c r="AA11" s="35"/>
      <c r="AB11" s="57"/>
      <c r="AC11" s="62"/>
      <c r="AD11" s="65"/>
      <c r="AE11" s="65"/>
      <c r="AF11" s="65"/>
      <c r="AG11" s="34"/>
      <c r="AH11" s="35"/>
      <c r="AI11" s="57"/>
      <c r="AJ11" s="62"/>
      <c r="AK11" s="65"/>
      <c r="AL11" s="65"/>
      <c r="AM11" s="65"/>
      <c r="AN11" s="34"/>
      <c r="AO11" s="35"/>
      <c r="AR11" s="13" t="str">
        <f t="shared" ref="AR11:AT18" si="10">IF($B11="","",B11)</f>
        <v>Peter Reich</v>
      </c>
      <c r="AS11" s="13" t="str">
        <f t="shared" si="10"/>
        <v>FSCT</v>
      </c>
      <c r="AT11" s="13">
        <f t="shared" si="10"/>
        <v>1784</v>
      </c>
      <c r="AU11" s="22">
        <f t="shared" ref="AU11:AU31" si="11">IF($B11="","",IF(M11&gt;0,IF(OR(H11="DNS",H11="DSQ",H11="DNC",H11="OCS"),0,IF(H11="DNF",1,(COUNTIF($H$11:$H$31,"=DNF")+COUNT($L$11:$L$31))-M11+1)),0))</f>
        <v>4</v>
      </c>
      <c r="AV11" s="22">
        <f t="shared" ref="AV11:AV31" si="12">IF($B11="","",IF(T11&gt;0,IF(OR(O11="DNS",O11="DSQ",O11="DNC",O11="OCS"),0,IF(O11="DNF",1,(COUNTIF($O$11:$O$31,"=DNF")+COUNT($S$11:$S$31)-T11+1))),0))</f>
        <v>4</v>
      </c>
      <c r="AW11" s="22">
        <f t="shared" ref="AW11:AW31" si="13">IF($B11="","",IF(AA11&gt;0,IF(OR(V11="DNS",V11="DSQ",V11="DNC",V11="OCS"),0,IF(V11="DNF",1,(COUNTIF($V$11:$V$31,"=DNF")+COUNT($Z$11:$Z$31))-AA11+1)),0))</f>
        <v>0</v>
      </c>
      <c r="AX11" s="22">
        <f t="shared" ref="AX11:AX31" si="14">IF($B11="","",IF(AH11&gt;0,IF(OR(AC11="DNS",AC11="DSQ",AC11="DNC",AC11="OCS"),0,IF(AC11="DNF",1,(COUNTIF($AC$11:$AC$31,"=DNF")+COUNT($AG$11:$AG$31))-AH11+1)),0))</f>
        <v>0</v>
      </c>
      <c r="AY11" s="22">
        <f t="shared" ref="AY11:AY31" si="15">IF($B11="","",IF(AO11&gt;0,IF(OR(AJ11="DNS",AJ11="DSQ",AJ11="DNC",AJ11="OCS"),0,IF(AJ11="DNF",1,(COUNTIF($AJ$11:$AJ$31,"=DNF")+COUNT($AN$11:$AN$31))-AO11+1)),0))</f>
        <v>0</v>
      </c>
      <c r="BA11" s="13" t="str">
        <f t="shared" ref="BA11:BC18" si="16">IF($B11="","",B11)</f>
        <v>Peter Reich</v>
      </c>
      <c r="BB11" s="13" t="str">
        <f t="shared" si="16"/>
        <v>FSCT</v>
      </c>
      <c r="BC11" s="13">
        <f t="shared" si="16"/>
        <v>1784</v>
      </c>
      <c r="BD11" s="66" t="str">
        <f t="shared" ref="BD11:BD18" si="17">IF($C11="TH",H11,"")</f>
        <v/>
      </c>
      <c r="BE11" s="22" t="str">
        <f t="shared" ref="BE11:BE31" si="18">IF(M11&gt;0,IF($C11="TH",IF(OR(BD11="DNS",BD11="DNF",BD11="DSQ",BD11="DNC",BD11="OCS"),(COUNTIF($C$11:$C$31,"=TH")+1),IF(H$8="",0,IF($B11="","",RANK(BD11,BD$11:BD$31,1)))),""),"")</f>
        <v/>
      </c>
      <c r="BF11" s="22" t="str">
        <f t="shared" ref="BF11:BF31" si="19">IF(BE11="","",IF($C11="TH",IF($B11="","",IF(BE11&gt;0,IF(OR(BD11="DNS",BD11="DSQ",BD11="DNC",BD11="OCS"),0,IF(BD11="DNF",1,(COUNTIF($BD$11:$BD$31,"=DNF")+COUNT($BD$11:$BD$31))-BE11+1)),0)),""))</f>
        <v/>
      </c>
      <c r="BG11" s="66" t="str">
        <f t="shared" ref="BG11:BG18" si="20">IF($C11="TH",O11,"")</f>
        <v/>
      </c>
      <c r="BH11" s="22" t="str">
        <f t="shared" ref="BH11:BH31" si="21">IF(T11&gt;0,IF($C11="TH",IF(OR(BG11="DNS",BG11="DNF",BG11="DSQ",BG11="DNC",BG11="OCS"),(COUNTIF($C$11:$C$31,"=TH")+1),IF(O$8="",0,IF($B11="","",RANK(BG11,BG$11:BG$31,1)))),""),"")</f>
        <v/>
      </c>
      <c r="BI11" s="22" t="str">
        <f t="shared" ref="BI11:BI31" si="22">IF(BH11="","",IF($C11="TH",IF($B11="","",IF(BH11&gt;0,IF(OR(BG11="DNS",BG11="DSQ",BG11="DNC",BG11="OCS"),0,IF(BG11="DNF",1,(COUNTIF($BG$11:$BG$31,"=DNF")+COUNT($BG$11:$BG$31))-BH11+1)),0)),""))</f>
        <v/>
      </c>
      <c r="BJ11" s="66" t="str">
        <f t="shared" ref="BJ11:BJ18" si="23">IF($C11="TH",V11,"")</f>
        <v/>
      </c>
      <c r="BK11" s="22" t="str">
        <f t="shared" ref="BK11:BK31" si="24">IF(AA11&gt;0,IF($C11="TH",IF(OR(BJ11="DNS",BJ11="DNF",BJ11="DSQ",BJ11="DNC",BJ11="OCS"),(COUNTIF($C$11:$C$31,"=TH")+1),IF(V$8="",0,IF($B11="","",RANK(BJ11,BJ$11:BJ$31,1)))),""),"")</f>
        <v/>
      </c>
      <c r="BL11" s="22" t="str">
        <f t="shared" ref="BL11:BL31" si="25">IF(BK11="","",IF($C11="TH",IF($B11="","",IF(BK11&gt;0,IF(OR(BJ11="DNS",BJ11="DSQ",BJ11="DNC",BJ11="OCS"),0,IF(BJ11="DNF",1,(COUNTIF($BJ$11:$BJ$31,"=DNF")+COUNT($BJ$11:$BJ$31))-BK11+1)),0)),""))</f>
        <v/>
      </c>
      <c r="BM11" s="66" t="str">
        <f t="shared" ref="BM11:BM18" si="26">IF($C11="TH",AC11,"")</f>
        <v/>
      </c>
      <c r="BN11" s="22" t="str">
        <f t="shared" ref="BN11:BN31" si="27">IF(AH11&gt;0,IF($C11="TH",IF(OR(BM11="DNS",BM11="DNF",BM11="DSQ",BM11="DNC",BM11="OCS"),(COUNTIF($C$11:$C$31,"=TH")+1),IF(AC$8="",0,IF($B11="","",RANK(BM11,BM$11:BM$31,1)))),""),"")</f>
        <v/>
      </c>
      <c r="BO11" s="22" t="str">
        <f t="shared" ref="BO11:BO31" si="28">IF(BN11="","",IF($C11="TH",IF($B11="","",IF(BN11&gt;0,IF(OR(BM11="DNS",BM11="DSQ",BM11="DNC",BM11="OCS"),0,IF(BM11="DNF",1,(COUNTIF($BM$11:$BM$31,"=DNF")+COUNT($BM$11:$BM$31))-BN11+1)),0)),""))</f>
        <v/>
      </c>
      <c r="BP11" s="66" t="str">
        <f t="shared" ref="BP11:BP18" si="29">IF($C11="TH",AJ11,"")</f>
        <v/>
      </c>
      <c r="BQ11" s="22" t="str">
        <f t="shared" ref="BQ11:BQ31" si="30">IF(AO11&gt;0,IF($C11="TH",IF(OR(BP11="DNS",BP11="DNF",BP11="DSQ",BP11="DNC",BP11="OCS"),(COUNTIF($C$11:$C$31,"=TH")+1),IF(AJ$8="",0,IF($B11="","",RANK(BP11,BP$11:BP$31,1)))),""),"")</f>
        <v/>
      </c>
      <c r="BR11" s="22" t="str">
        <f t="shared" ref="BR11:BR31" si="31">IF(BQ11="","",IF($C11="TH",IF($B11="","",IF(BQ11&gt;0,IF(OR(BP11="DNS",BP11="DSQ",BP11="DNC",BP11="OCS"),0,IF(BP11="DNF",1,(COUNTIF($BP$11:$BP$31,"=DNF")+COUNT($BP$11:$BP$31))-BQ11+1)),0)),""))</f>
        <v/>
      </c>
      <c r="BT11" s="13" t="str">
        <f t="shared" ref="BT11:BV18" si="32">IF($B11="","",B11)</f>
        <v>Peter Reich</v>
      </c>
      <c r="BU11" s="13" t="str">
        <f t="shared" si="32"/>
        <v>FSCT</v>
      </c>
      <c r="BV11" s="13">
        <f t="shared" si="32"/>
        <v>1784</v>
      </c>
      <c r="BW11" s="66">
        <f t="shared" ref="BW11:BW18" si="33">IF($C11="FSCT",H11,"")</f>
        <v>1.9212962962962963E-2</v>
      </c>
      <c r="BX11" s="22">
        <f t="shared" ref="BX11:BX31" si="34">IF(M11&gt;0,IF($C11="FSCT",IF(OR(BW11="DNS",BW11="DNF",BW11="DSQ",BW11="DNC",BW11="OCS"),(COUNTIF($C$11:$C$31,"=FSCT")+1),IF(H$8="",0,IF($B11="","",RANK(BW11,BW$11:BW$31,1)))),""),"")</f>
        <v>2</v>
      </c>
      <c r="BY11" s="22">
        <f t="shared" ref="BY11:BY31" si="35">IF(BX11="","",IF($C11="FSCT",IF($B11="","",IF(BX11&gt;0,IF(OR(BW11="DNS",BW11="DSQ",BW11="DNC",BW11="OCS"),0,IF(BW11="DNF",1,(COUNTIF($BW$11:$BW$31,"=DNF")+COUNT($BW$11:$BW$31))-BX11+1)),0)),""))</f>
        <v>4</v>
      </c>
      <c r="BZ11" s="66">
        <f t="shared" ref="BZ11:BZ18" si="36">IF($C11="FSCT",O11,"")</f>
        <v>1.8043981481481484E-2</v>
      </c>
      <c r="CA11" s="22">
        <f t="shared" ref="CA11:CA31" si="37">IF(T11&gt;0,IF($C11="FSCT",IF(OR(BZ11="DNS",BZ11="DNF",BZ11="DSQ",BZ11="DNC",BZ11="OCS"),(COUNTIF($C$11:$C$31,"=FSCT")+1),IF(O$8="",0,IF($B11="","",RANK(BZ11,BZ$11:BZ$31,1)))),""),"")</f>
        <v>1</v>
      </c>
      <c r="CB11" s="22">
        <f t="shared" ref="CB11:CB31" si="38">IF(CA11="","",IF($C11="FSCT",IF($B11="","",IF(CA11&gt;0,IF(OR(BZ11="DNS",BZ11="DSQ",BZ11="DNC",BZ11="OCS"),0,IF(BZ11="DNF",1,(COUNTIF($BZ$11:$BZ$31,"=DNF")+COUNT($BZ$11:$BZ$31))-CA11+1)),0)),""))</f>
        <v>3</v>
      </c>
      <c r="CC11" s="66">
        <f t="shared" ref="CC11:CC18" si="39">IF($C11="FSCT",V11,"")</f>
        <v>0</v>
      </c>
      <c r="CD11" s="22" t="str">
        <f t="shared" ref="CD11:CD31" si="40">IF(AA11&gt;0,IF($C11="FSCT",IF(OR(CC11="DNS",CC11="DNF",CC11="DSQ",CC11="DNC",CC11="OCS"),(COUNTIF($C$11:$C$31,"=FSCT")+1),IF(V$8="",0,IF($B11="","",RANK(CC11,CC$11:CC$31,1)))),""),"")</f>
        <v/>
      </c>
      <c r="CE11" s="22" t="str">
        <f t="shared" ref="CE11:CE31" si="41">IF(CD11="","",IF($C11="FSCT",IF($B11="","",IF(CD11&gt;0,IF(OR(CC11="DNS",CC11="DSQ",CC11="DNC",CC11="OCS"),0,IF(CC11="DNF",1,(COUNTIF($CC$11:$CC$31,"=DNF")+COUNT($CC$11:$CC$31))-CD11+1)),0)),""))</f>
        <v/>
      </c>
      <c r="CF11" s="66">
        <f t="shared" ref="CF11:CF18" si="42">IF($C11="FSCT",AC11,"")</f>
        <v>0</v>
      </c>
      <c r="CG11" s="22" t="str">
        <f t="shared" ref="CG11:CG31" si="43">IF(AH11&gt;0,IF($C11="FSCT",IF(OR(CF11="DNS",CF11="DNF",CF11="DSQ",CF11="DNC",CF11="OCS"),(COUNTIF($C$11:$C$31,"=FSCT")+1),IF(AC$8="",0,IF($B11="","",RANK(CF11,CF$11:CF$31,1)))),""),"")</f>
        <v/>
      </c>
      <c r="CH11" s="22" t="str">
        <f t="shared" ref="CH11:CH31" si="44">IF(CG11="","",IF($C11="FSCT",IF($B11="","",IF(CG11&gt;0,IF(OR(CF11="DNS",CF11="DSQ",CF11="DNC",CF11="OCS"),0,IF(CF11="DNF",1,(COUNTIF($CF$11:$CF$31,"=DNF")+COUNT($CF$11:$CF$31))-CG11+1)),0)),""))</f>
        <v/>
      </c>
      <c r="CI11" s="66">
        <f t="shared" ref="CI11:CI18" si="45">IF($C11="FSCT",AJ11,"")</f>
        <v>0</v>
      </c>
      <c r="CJ11" s="22" t="str">
        <f t="shared" ref="CJ11:CJ31" si="46">IF(AO11&gt;0,IF($C11="FSCT",IF(OR(CI11="DNS",CI11="DNF",CI11="DSQ",CI11="DNC",CI11="OCS"),(COUNTIF($C$11:$C$31,"=FSCT")+1),IF(AJ$8="",0,IF($B11="","",RANK(CI11,CI$11:CI$31,1)))),""),"")</f>
        <v/>
      </c>
      <c r="CK11" s="22" t="str">
        <f t="shared" ref="CK11:CK31" si="47">IF(CJ11="","",IF($C11="FSCT",IF($B11="","",IF(CJ11&gt;0,IF(OR(CI11="DNS",CI11="DSQ",CI11="DNC",CI11="OCS"),0,IF(CI11="DNF",1,(COUNTIF($CI$11:$CI$31,"=DNF")+COUNT($CI$11:$CI$31))-CJ11+1)),0)),""))</f>
        <v/>
      </c>
    </row>
    <row r="12" spans="1:89" ht="15" customHeight="1" x14ac:dyDescent="0.2">
      <c r="A12" s="252">
        <f>F12</f>
        <v>2</v>
      </c>
      <c r="B12" s="61" t="s">
        <v>213</v>
      </c>
      <c r="C12" s="294" t="s">
        <v>224</v>
      </c>
      <c r="D12" s="249">
        <v>3020</v>
      </c>
      <c r="E12" s="15">
        <f t="shared" si="0"/>
        <v>5</v>
      </c>
      <c r="F12" s="16">
        <f t="shared" si="1"/>
        <v>2</v>
      </c>
      <c r="G12" s="8">
        <f t="shared" si="2"/>
        <v>92.1</v>
      </c>
      <c r="H12" s="62">
        <f t="shared" si="3"/>
        <v>1.8726851851851852E-2</v>
      </c>
      <c r="I12" s="65"/>
      <c r="J12" s="65">
        <v>26</v>
      </c>
      <c r="K12" s="65">
        <v>58</v>
      </c>
      <c r="L12" s="34">
        <f t="shared" si="4"/>
        <v>2.0333172477580732E-2</v>
      </c>
      <c r="M12" s="253">
        <f t="shared" si="5"/>
        <v>1</v>
      </c>
      <c r="N12" s="57">
        <f t="shared" si="6"/>
        <v>90.4</v>
      </c>
      <c r="O12" s="62">
        <f>IF($B12="","",TIME(P12,Q12,R12))</f>
        <v>1.8842592592592591E-2</v>
      </c>
      <c r="P12" s="65"/>
      <c r="Q12" s="65">
        <v>27</v>
      </c>
      <c r="R12" s="65">
        <v>8</v>
      </c>
      <c r="S12" s="34">
        <f t="shared" si="7"/>
        <v>2.0843575876761715E-2</v>
      </c>
      <c r="T12" s="35">
        <f t="shared" si="8"/>
        <v>4</v>
      </c>
      <c r="U12" s="57">
        <f t="shared" si="9"/>
        <v>89.6</v>
      </c>
      <c r="V12" s="62"/>
      <c r="W12" s="65"/>
      <c r="X12" s="65"/>
      <c r="Y12" s="65"/>
      <c r="Z12" s="34"/>
      <c r="AA12" s="35"/>
      <c r="AB12" s="57"/>
      <c r="AC12" s="62"/>
      <c r="AD12" s="65"/>
      <c r="AE12" s="65"/>
      <c r="AF12" s="65"/>
      <c r="AG12" s="34"/>
      <c r="AH12" s="35"/>
      <c r="AI12" s="57"/>
      <c r="AJ12" s="62"/>
      <c r="AK12" s="65"/>
      <c r="AL12" s="65"/>
      <c r="AM12" s="65"/>
      <c r="AN12" s="34"/>
      <c r="AO12" s="35"/>
      <c r="AR12" s="13" t="str">
        <f t="shared" si="10"/>
        <v>Sally Morriss</v>
      </c>
      <c r="AS12" s="13" t="str">
        <f t="shared" si="10"/>
        <v>FSCT</v>
      </c>
      <c r="AT12" s="13">
        <f t="shared" si="10"/>
        <v>3020</v>
      </c>
      <c r="AU12" s="22">
        <f t="shared" si="11"/>
        <v>6</v>
      </c>
      <c r="AV12" s="22">
        <f t="shared" si="12"/>
        <v>1</v>
      </c>
      <c r="AW12" s="22">
        <f t="shared" si="13"/>
        <v>0</v>
      </c>
      <c r="AX12" s="22">
        <f t="shared" si="14"/>
        <v>0</v>
      </c>
      <c r="AY12" s="22">
        <f t="shared" si="15"/>
        <v>0</v>
      </c>
      <c r="BA12" s="13" t="str">
        <f t="shared" si="16"/>
        <v>Sally Morriss</v>
      </c>
      <c r="BB12" s="13" t="str">
        <f t="shared" si="16"/>
        <v>FSCT</v>
      </c>
      <c r="BC12" s="13">
        <f t="shared" si="16"/>
        <v>3020</v>
      </c>
      <c r="BD12" s="66" t="str">
        <f t="shared" si="17"/>
        <v/>
      </c>
      <c r="BE12" s="22" t="str">
        <f t="shared" si="18"/>
        <v/>
      </c>
      <c r="BF12" s="22" t="str">
        <f t="shared" si="19"/>
        <v/>
      </c>
      <c r="BG12" s="66" t="str">
        <f t="shared" si="20"/>
        <v/>
      </c>
      <c r="BH12" s="22" t="str">
        <f t="shared" si="21"/>
        <v/>
      </c>
      <c r="BI12" s="22" t="str">
        <f t="shared" si="22"/>
        <v/>
      </c>
      <c r="BJ12" s="66" t="str">
        <f t="shared" si="23"/>
        <v/>
      </c>
      <c r="BK12" s="22" t="str">
        <f t="shared" si="24"/>
        <v/>
      </c>
      <c r="BL12" s="22" t="str">
        <f t="shared" si="25"/>
        <v/>
      </c>
      <c r="BM12" s="66" t="str">
        <f t="shared" si="26"/>
        <v/>
      </c>
      <c r="BN12" s="22" t="str">
        <f t="shared" si="27"/>
        <v/>
      </c>
      <c r="BO12" s="22" t="str">
        <f t="shared" si="28"/>
        <v/>
      </c>
      <c r="BP12" s="66" t="str">
        <f t="shared" si="29"/>
        <v/>
      </c>
      <c r="BQ12" s="22" t="str">
        <f t="shared" si="30"/>
        <v/>
      </c>
      <c r="BR12" s="22" t="str">
        <f t="shared" si="31"/>
        <v/>
      </c>
      <c r="BT12" s="13" t="str">
        <f t="shared" si="32"/>
        <v>Sally Morriss</v>
      </c>
      <c r="BU12" s="13" t="str">
        <f t="shared" si="32"/>
        <v>FSCT</v>
      </c>
      <c r="BV12" s="13">
        <f t="shared" si="32"/>
        <v>3020</v>
      </c>
      <c r="BW12" s="66">
        <f t="shared" si="33"/>
        <v>1.8726851851851852E-2</v>
      </c>
      <c r="BX12" s="22">
        <f t="shared" si="34"/>
        <v>1</v>
      </c>
      <c r="BY12" s="22">
        <f t="shared" si="35"/>
        <v>5</v>
      </c>
      <c r="BZ12" s="66">
        <f t="shared" si="36"/>
        <v>1.8842592592592591E-2</v>
      </c>
      <c r="CA12" s="22">
        <f t="shared" si="37"/>
        <v>3</v>
      </c>
      <c r="CB12" s="22">
        <f t="shared" si="38"/>
        <v>1</v>
      </c>
      <c r="CC12" s="66">
        <f t="shared" si="39"/>
        <v>0</v>
      </c>
      <c r="CD12" s="22" t="str">
        <f t="shared" si="40"/>
        <v/>
      </c>
      <c r="CE12" s="22" t="str">
        <f t="shared" si="41"/>
        <v/>
      </c>
      <c r="CF12" s="66">
        <f t="shared" si="42"/>
        <v>0</v>
      </c>
      <c r="CG12" s="22" t="str">
        <f t="shared" si="43"/>
        <v/>
      </c>
      <c r="CH12" s="22" t="str">
        <f t="shared" si="44"/>
        <v/>
      </c>
      <c r="CI12" s="66">
        <f t="shared" si="45"/>
        <v>0</v>
      </c>
      <c r="CJ12" s="22" t="str">
        <f t="shared" si="46"/>
        <v/>
      </c>
      <c r="CK12" s="22" t="str">
        <f t="shared" si="47"/>
        <v/>
      </c>
    </row>
    <row r="13" spans="1:89" ht="15" customHeight="1" x14ac:dyDescent="0.2">
      <c r="A13" s="252">
        <v>3</v>
      </c>
      <c r="B13" s="61" t="s">
        <v>833</v>
      </c>
      <c r="C13" s="294" t="s">
        <v>83</v>
      </c>
      <c r="D13" s="249">
        <v>3889</v>
      </c>
      <c r="E13" s="15">
        <f t="shared" si="0"/>
        <v>5</v>
      </c>
      <c r="F13" s="16">
        <f t="shared" si="1"/>
        <v>2</v>
      </c>
      <c r="G13" s="8">
        <f t="shared" si="2"/>
        <v>83</v>
      </c>
      <c r="H13" s="62">
        <f t="shared" si="3"/>
        <v>1.7060185185185185E-2</v>
      </c>
      <c r="I13" s="65"/>
      <c r="J13" s="65">
        <v>24</v>
      </c>
      <c r="K13" s="65">
        <v>34</v>
      </c>
      <c r="L13" s="34">
        <f t="shared" si="4"/>
        <v>2.0554439982150827E-2</v>
      </c>
      <c r="M13" s="35">
        <f t="shared" si="5"/>
        <v>2</v>
      </c>
      <c r="N13" s="57">
        <f t="shared" si="6"/>
        <v>83</v>
      </c>
      <c r="O13" s="62">
        <f>IF($B13="","",TIME(P13,Q13,R13))</f>
        <v>1.7060185185185185E-2</v>
      </c>
      <c r="P13" s="65"/>
      <c r="Q13" s="65">
        <v>24</v>
      </c>
      <c r="R13" s="65">
        <v>34</v>
      </c>
      <c r="S13" s="34">
        <f t="shared" si="7"/>
        <v>2.0554439982150827E-2</v>
      </c>
      <c r="T13" s="35">
        <f t="shared" si="8"/>
        <v>3</v>
      </c>
      <c r="U13" s="57">
        <f t="shared" si="9"/>
        <v>83</v>
      </c>
      <c r="V13" s="62"/>
      <c r="W13" s="65"/>
      <c r="X13" s="65"/>
      <c r="Y13" s="65"/>
      <c r="Z13" s="34"/>
      <c r="AA13" s="35"/>
      <c r="AB13" s="57"/>
      <c r="AC13" s="62"/>
      <c r="AD13" s="65"/>
      <c r="AE13" s="65"/>
      <c r="AF13" s="65"/>
      <c r="AG13" s="34"/>
      <c r="AH13" s="35"/>
      <c r="AI13" s="57"/>
      <c r="AJ13" s="62"/>
      <c r="AK13" s="65"/>
      <c r="AL13" s="65"/>
      <c r="AM13" s="65"/>
      <c r="AN13" s="34"/>
      <c r="AO13" s="35"/>
      <c r="AR13" s="13" t="str">
        <f t="shared" si="10"/>
        <v>Dianne Hart</v>
      </c>
      <c r="AS13" s="13" t="str">
        <f t="shared" si="10"/>
        <v>TH</v>
      </c>
      <c r="AT13" s="13">
        <f t="shared" si="10"/>
        <v>3889</v>
      </c>
      <c r="AU13" s="22">
        <f t="shared" si="11"/>
        <v>5</v>
      </c>
      <c r="AV13" s="22">
        <f t="shared" si="12"/>
        <v>2</v>
      </c>
      <c r="AW13" s="22">
        <f t="shared" si="13"/>
        <v>0</v>
      </c>
      <c r="AX13" s="22">
        <f t="shared" si="14"/>
        <v>0</v>
      </c>
      <c r="AY13" s="22">
        <f t="shared" si="15"/>
        <v>0</v>
      </c>
      <c r="BA13" s="13" t="str">
        <f t="shared" si="16"/>
        <v>Dianne Hart</v>
      </c>
      <c r="BB13" s="13" t="str">
        <f t="shared" si="16"/>
        <v>TH</v>
      </c>
      <c r="BC13" s="13">
        <f t="shared" si="16"/>
        <v>3889</v>
      </c>
      <c r="BD13" s="66">
        <f t="shared" si="17"/>
        <v>1.7060185185185185E-2</v>
      </c>
      <c r="BE13" s="22">
        <f t="shared" si="18"/>
        <v>1</v>
      </c>
      <c r="BF13" s="22">
        <f t="shared" si="19"/>
        <v>1</v>
      </c>
      <c r="BG13" s="66">
        <f t="shared" si="20"/>
        <v>1.7060185185185185E-2</v>
      </c>
      <c r="BH13" s="22">
        <f t="shared" si="21"/>
        <v>1</v>
      </c>
      <c r="BI13" s="22">
        <f t="shared" si="22"/>
        <v>1</v>
      </c>
      <c r="BJ13" s="66">
        <f t="shared" si="23"/>
        <v>0</v>
      </c>
      <c r="BK13" s="22" t="str">
        <f t="shared" si="24"/>
        <v/>
      </c>
      <c r="BL13" s="22" t="str">
        <f t="shared" si="25"/>
        <v/>
      </c>
      <c r="BM13" s="66">
        <f t="shared" si="26"/>
        <v>0</v>
      </c>
      <c r="BN13" s="22" t="str">
        <f t="shared" si="27"/>
        <v/>
      </c>
      <c r="BO13" s="22" t="str">
        <f t="shared" si="28"/>
        <v/>
      </c>
      <c r="BP13" s="66">
        <f t="shared" si="29"/>
        <v>0</v>
      </c>
      <c r="BQ13" s="22" t="str">
        <f t="shared" si="30"/>
        <v/>
      </c>
      <c r="BR13" s="22" t="str">
        <f t="shared" si="31"/>
        <v/>
      </c>
      <c r="BT13" s="13" t="str">
        <f t="shared" si="32"/>
        <v>Dianne Hart</v>
      </c>
      <c r="BU13" s="13" t="str">
        <f t="shared" si="32"/>
        <v>TH</v>
      </c>
      <c r="BV13" s="13">
        <f t="shared" si="32"/>
        <v>3889</v>
      </c>
      <c r="BW13" s="66" t="str">
        <f t="shared" si="33"/>
        <v/>
      </c>
      <c r="BX13" s="22" t="str">
        <f t="shared" si="34"/>
        <v/>
      </c>
      <c r="BY13" s="22" t="str">
        <f t="shared" si="35"/>
        <v/>
      </c>
      <c r="BZ13" s="66" t="str">
        <f t="shared" si="36"/>
        <v/>
      </c>
      <c r="CA13" s="22" t="str">
        <f t="shared" si="37"/>
        <v/>
      </c>
      <c r="CB13" s="22" t="str">
        <f t="shared" si="38"/>
        <v/>
      </c>
      <c r="CC13" s="66" t="str">
        <f t="shared" si="39"/>
        <v/>
      </c>
      <c r="CD13" s="22" t="str">
        <f t="shared" si="40"/>
        <v/>
      </c>
      <c r="CE13" s="22" t="str">
        <f t="shared" si="41"/>
        <v/>
      </c>
      <c r="CF13" s="66" t="str">
        <f t="shared" si="42"/>
        <v/>
      </c>
      <c r="CG13" s="22" t="str">
        <f t="shared" si="43"/>
        <v/>
      </c>
      <c r="CH13" s="22" t="str">
        <f t="shared" si="44"/>
        <v/>
      </c>
      <c r="CI13" s="66" t="str">
        <f t="shared" si="45"/>
        <v/>
      </c>
      <c r="CJ13" s="22" t="str">
        <f t="shared" si="46"/>
        <v/>
      </c>
      <c r="CK13" s="22" t="str">
        <f t="shared" si="47"/>
        <v/>
      </c>
    </row>
    <row r="14" spans="1:89" ht="15" customHeight="1" x14ac:dyDescent="0.2">
      <c r="A14" s="252">
        <f>F14</f>
        <v>4</v>
      </c>
      <c r="B14" s="61" t="s">
        <v>782</v>
      </c>
      <c r="C14" s="294" t="s">
        <v>224</v>
      </c>
      <c r="D14" s="249">
        <v>4377</v>
      </c>
      <c r="E14" s="15">
        <f t="shared" si="0"/>
        <v>7</v>
      </c>
      <c r="F14" s="16">
        <f t="shared" si="1"/>
        <v>4</v>
      </c>
      <c r="G14" s="8">
        <f t="shared" si="2"/>
        <v>92.1</v>
      </c>
      <c r="H14" s="62">
        <f t="shared" si="3"/>
        <v>2.0775462962962964E-2</v>
      </c>
      <c r="I14" s="65"/>
      <c r="J14" s="65">
        <v>29</v>
      </c>
      <c r="K14" s="65">
        <v>55</v>
      </c>
      <c r="L14" s="34">
        <f t="shared" si="4"/>
        <v>2.255750593155588E-2</v>
      </c>
      <c r="M14" s="35">
        <f t="shared" si="5"/>
        <v>5</v>
      </c>
      <c r="N14" s="57">
        <f t="shared" si="6"/>
        <v>90.4</v>
      </c>
      <c r="O14" s="62">
        <f>IF($B14="","",TIME(P14,Q14,R14))</f>
        <v>1.8136574074074072E-2</v>
      </c>
      <c r="P14" s="65"/>
      <c r="Q14" s="65">
        <v>26</v>
      </c>
      <c r="R14" s="65">
        <v>7</v>
      </c>
      <c r="S14" s="34">
        <f t="shared" si="7"/>
        <v>2.0062581940347424E-2</v>
      </c>
      <c r="T14" s="35">
        <f t="shared" si="8"/>
        <v>2</v>
      </c>
      <c r="U14" s="57">
        <f t="shared" si="9"/>
        <v>89.6</v>
      </c>
      <c r="V14" s="62"/>
      <c r="W14" s="65"/>
      <c r="X14" s="65"/>
      <c r="Y14" s="65"/>
      <c r="Z14" s="34"/>
      <c r="AA14" s="35"/>
      <c r="AB14" s="57"/>
      <c r="AC14" s="62"/>
      <c r="AD14" s="65"/>
      <c r="AE14" s="65"/>
      <c r="AF14" s="65"/>
      <c r="AG14" s="34"/>
      <c r="AH14" s="35"/>
      <c r="AI14" s="57"/>
      <c r="AJ14" s="62"/>
      <c r="AK14" s="65"/>
      <c r="AL14" s="65"/>
      <c r="AM14" s="65"/>
      <c r="AN14" s="34"/>
      <c r="AO14" s="35"/>
      <c r="AR14" s="13" t="str">
        <f t="shared" si="10"/>
        <v>Dave Hackney</v>
      </c>
      <c r="AS14" s="13" t="str">
        <f t="shared" si="10"/>
        <v>FSCT</v>
      </c>
      <c r="AT14" s="13">
        <f t="shared" si="10"/>
        <v>4377</v>
      </c>
      <c r="AU14" s="22">
        <f t="shared" si="11"/>
        <v>2</v>
      </c>
      <c r="AV14" s="22">
        <f t="shared" si="12"/>
        <v>3</v>
      </c>
      <c r="AW14" s="22">
        <f t="shared" si="13"/>
        <v>0</v>
      </c>
      <c r="AX14" s="22">
        <f t="shared" si="14"/>
        <v>0</v>
      </c>
      <c r="AY14" s="22">
        <f t="shared" si="15"/>
        <v>0</v>
      </c>
      <c r="BA14" s="13" t="str">
        <f t="shared" si="16"/>
        <v>Dave Hackney</v>
      </c>
      <c r="BB14" s="13" t="str">
        <f t="shared" si="16"/>
        <v>FSCT</v>
      </c>
      <c r="BC14" s="13">
        <f t="shared" si="16"/>
        <v>4377</v>
      </c>
      <c r="BD14" s="66" t="str">
        <f t="shared" si="17"/>
        <v/>
      </c>
      <c r="BE14" s="22" t="str">
        <f t="shared" si="18"/>
        <v/>
      </c>
      <c r="BF14" s="22" t="str">
        <f t="shared" si="19"/>
        <v/>
      </c>
      <c r="BG14" s="66" t="str">
        <f t="shared" si="20"/>
        <v/>
      </c>
      <c r="BH14" s="22" t="str">
        <f t="shared" si="21"/>
        <v/>
      </c>
      <c r="BI14" s="22" t="str">
        <f t="shared" si="22"/>
        <v/>
      </c>
      <c r="BJ14" s="66" t="str">
        <f t="shared" si="23"/>
        <v/>
      </c>
      <c r="BK14" s="22" t="str">
        <f t="shared" si="24"/>
        <v/>
      </c>
      <c r="BL14" s="22" t="str">
        <f t="shared" si="25"/>
        <v/>
      </c>
      <c r="BM14" s="66" t="str">
        <f t="shared" si="26"/>
        <v/>
      </c>
      <c r="BN14" s="22" t="str">
        <f t="shared" si="27"/>
        <v/>
      </c>
      <c r="BO14" s="22" t="str">
        <f t="shared" si="28"/>
        <v/>
      </c>
      <c r="BP14" s="66" t="str">
        <f t="shared" si="29"/>
        <v/>
      </c>
      <c r="BQ14" s="22" t="str">
        <f t="shared" si="30"/>
        <v/>
      </c>
      <c r="BR14" s="22" t="str">
        <f t="shared" si="31"/>
        <v/>
      </c>
      <c r="BT14" s="13" t="str">
        <f t="shared" si="32"/>
        <v>Dave Hackney</v>
      </c>
      <c r="BU14" s="13" t="str">
        <f t="shared" si="32"/>
        <v>FSCT</v>
      </c>
      <c r="BV14" s="13">
        <f t="shared" si="32"/>
        <v>4377</v>
      </c>
      <c r="BW14" s="66">
        <f t="shared" si="33"/>
        <v>2.0775462962962964E-2</v>
      </c>
      <c r="BX14" s="22">
        <f t="shared" si="34"/>
        <v>4</v>
      </c>
      <c r="BY14" s="22">
        <f t="shared" si="35"/>
        <v>2</v>
      </c>
      <c r="BZ14" s="66">
        <f t="shared" si="36"/>
        <v>1.8136574074074072E-2</v>
      </c>
      <c r="CA14" s="22">
        <f t="shared" si="37"/>
        <v>2</v>
      </c>
      <c r="CB14" s="22">
        <f t="shared" si="38"/>
        <v>2</v>
      </c>
      <c r="CC14" s="66">
        <f t="shared" si="39"/>
        <v>0</v>
      </c>
      <c r="CD14" s="22" t="str">
        <f t="shared" si="40"/>
        <v/>
      </c>
      <c r="CE14" s="22" t="str">
        <f t="shared" si="41"/>
        <v/>
      </c>
      <c r="CF14" s="66">
        <f t="shared" si="42"/>
        <v>0</v>
      </c>
      <c r="CG14" s="22" t="str">
        <f t="shared" si="43"/>
        <v/>
      </c>
      <c r="CH14" s="22" t="str">
        <f t="shared" si="44"/>
        <v/>
      </c>
      <c r="CI14" s="66">
        <f t="shared" si="45"/>
        <v>0</v>
      </c>
      <c r="CJ14" s="22" t="str">
        <f t="shared" si="46"/>
        <v/>
      </c>
      <c r="CK14" s="22" t="str">
        <f t="shared" si="47"/>
        <v/>
      </c>
    </row>
    <row r="15" spans="1:89" ht="15" customHeight="1" x14ac:dyDescent="0.2">
      <c r="A15" s="252">
        <f>F15</f>
        <v>5</v>
      </c>
      <c r="B15" s="61" t="s">
        <v>345</v>
      </c>
      <c r="C15" s="294" t="s">
        <v>224</v>
      </c>
      <c r="D15" s="249">
        <v>6150</v>
      </c>
      <c r="E15" s="15">
        <f t="shared" si="0"/>
        <v>13</v>
      </c>
      <c r="F15" s="16">
        <f t="shared" si="1"/>
        <v>5</v>
      </c>
      <c r="G15" s="8">
        <f t="shared" si="2"/>
        <v>92.1</v>
      </c>
      <c r="H15" s="62">
        <f t="shared" si="3"/>
        <v>2.0219907407407409E-2</v>
      </c>
      <c r="I15" s="65"/>
      <c r="J15" s="65">
        <v>29</v>
      </c>
      <c r="K15" s="65">
        <v>7</v>
      </c>
      <c r="L15" s="34">
        <f t="shared" si="4"/>
        <v>2.1954296859291435E-2</v>
      </c>
      <c r="M15" s="35">
        <f t="shared" si="5"/>
        <v>4</v>
      </c>
      <c r="N15" s="57">
        <f t="shared" si="6"/>
        <v>90.4</v>
      </c>
      <c r="O15" s="62" t="s">
        <v>815</v>
      </c>
      <c r="P15" s="65"/>
      <c r="Q15" s="65"/>
      <c r="R15" s="65"/>
      <c r="S15" s="34" t="str">
        <f t="shared" si="7"/>
        <v/>
      </c>
      <c r="T15" s="35">
        <f t="shared" si="8"/>
        <v>9</v>
      </c>
      <c r="U15" s="57">
        <f t="shared" si="9"/>
        <v>89.6</v>
      </c>
      <c r="V15" s="62"/>
      <c r="W15" s="65"/>
      <c r="X15" s="65"/>
      <c r="Y15" s="65"/>
      <c r="Z15" s="34"/>
      <c r="AA15" s="35"/>
      <c r="AB15" s="57"/>
      <c r="AC15" s="62"/>
      <c r="AD15" s="65"/>
      <c r="AE15" s="65"/>
      <c r="AF15" s="65"/>
      <c r="AG15" s="34"/>
      <c r="AH15" s="35"/>
      <c r="AI15" s="57"/>
      <c r="AJ15" s="62"/>
      <c r="AK15" s="65"/>
      <c r="AL15" s="65"/>
      <c r="AM15" s="65"/>
      <c r="AN15" s="34"/>
      <c r="AO15" s="35"/>
      <c r="AR15" s="13" t="str">
        <f t="shared" si="10"/>
        <v>Patrick Whatley</v>
      </c>
      <c r="AS15" s="13" t="str">
        <f t="shared" si="10"/>
        <v>FSCT</v>
      </c>
      <c r="AT15" s="13">
        <f t="shared" si="10"/>
        <v>6150</v>
      </c>
      <c r="AU15" s="22">
        <f t="shared" si="11"/>
        <v>3</v>
      </c>
      <c r="AV15" s="22">
        <f t="shared" si="12"/>
        <v>0</v>
      </c>
      <c r="AW15" s="22">
        <f t="shared" si="13"/>
        <v>0</v>
      </c>
      <c r="AX15" s="22">
        <f t="shared" si="14"/>
        <v>0</v>
      </c>
      <c r="AY15" s="22">
        <f t="shared" si="15"/>
        <v>0</v>
      </c>
      <c r="BA15" s="13" t="str">
        <f t="shared" si="16"/>
        <v>Patrick Whatley</v>
      </c>
      <c r="BB15" s="13" t="str">
        <f t="shared" si="16"/>
        <v>FSCT</v>
      </c>
      <c r="BC15" s="13">
        <f t="shared" si="16"/>
        <v>6150</v>
      </c>
      <c r="BD15" s="66" t="str">
        <f t="shared" si="17"/>
        <v/>
      </c>
      <c r="BE15" s="22" t="str">
        <f t="shared" si="18"/>
        <v/>
      </c>
      <c r="BF15" s="22" t="str">
        <f t="shared" si="19"/>
        <v/>
      </c>
      <c r="BG15" s="66" t="str">
        <f t="shared" si="20"/>
        <v/>
      </c>
      <c r="BH15" s="22" t="str">
        <f t="shared" si="21"/>
        <v/>
      </c>
      <c r="BI15" s="22" t="str">
        <f t="shared" si="22"/>
        <v/>
      </c>
      <c r="BJ15" s="66" t="str">
        <f t="shared" si="23"/>
        <v/>
      </c>
      <c r="BK15" s="22" t="str">
        <f t="shared" si="24"/>
        <v/>
      </c>
      <c r="BL15" s="22" t="str">
        <f t="shared" si="25"/>
        <v/>
      </c>
      <c r="BM15" s="66" t="str">
        <f t="shared" si="26"/>
        <v/>
      </c>
      <c r="BN15" s="22" t="str">
        <f t="shared" si="27"/>
        <v/>
      </c>
      <c r="BO15" s="22" t="str">
        <f t="shared" si="28"/>
        <v/>
      </c>
      <c r="BP15" s="66" t="str">
        <f t="shared" si="29"/>
        <v/>
      </c>
      <c r="BQ15" s="22" t="str">
        <f t="shared" si="30"/>
        <v/>
      </c>
      <c r="BR15" s="22" t="str">
        <f t="shared" si="31"/>
        <v/>
      </c>
      <c r="BT15" s="13" t="str">
        <f t="shared" si="32"/>
        <v>Patrick Whatley</v>
      </c>
      <c r="BU15" s="13" t="str">
        <f t="shared" si="32"/>
        <v>FSCT</v>
      </c>
      <c r="BV15" s="13">
        <f t="shared" si="32"/>
        <v>6150</v>
      </c>
      <c r="BW15" s="66">
        <f t="shared" si="33"/>
        <v>2.0219907407407409E-2</v>
      </c>
      <c r="BX15" s="22">
        <f t="shared" si="34"/>
        <v>3</v>
      </c>
      <c r="BY15" s="22">
        <f t="shared" si="35"/>
        <v>3</v>
      </c>
      <c r="BZ15" s="66" t="str">
        <f t="shared" si="36"/>
        <v>DNS</v>
      </c>
      <c r="CA15" s="22">
        <f t="shared" si="37"/>
        <v>8</v>
      </c>
      <c r="CB15" s="22">
        <f t="shared" si="38"/>
        <v>0</v>
      </c>
      <c r="CC15" s="66">
        <f t="shared" si="39"/>
        <v>0</v>
      </c>
      <c r="CD15" s="22" t="str">
        <f t="shared" si="40"/>
        <v/>
      </c>
      <c r="CE15" s="22" t="str">
        <f t="shared" si="41"/>
        <v/>
      </c>
      <c r="CF15" s="66">
        <f t="shared" si="42"/>
        <v>0</v>
      </c>
      <c r="CG15" s="22" t="str">
        <f t="shared" si="43"/>
        <v/>
      </c>
      <c r="CH15" s="22" t="str">
        <f t="shared" si="44"/>
        <v/>
      </c>
      <c r="CI15" s="66">
        <f t="shared" si="45"/>
        <v>0</v>
      </c>
      <c r="CJ15" s="22" t="str">
        <f t="shared" si="46"/>
        <v/>
      </c>
      <c r="CK15" s="22" t="str">
        <f t="shared" si="47"/>
        <v/>
      </c>
    </row>
    <row r="16" spans="1:89" ht="15" customHeight="1" x14ac:dyDescent="0.2">
      <c r="A16" s="252">
        <f>F16</f>
        <v>6</v>
      </c>
      <c r="B16" s="61" t="s">
        <v>982</v>
      </c>
      <c r="C16" s="294" t="s">
        <v>224</v>
      </c>
      <c r="D16" s="249">
        <v>4133</v>
      </c>
      <c r="E16" s="15">
        <f t="shared" si="0"/>
        <v>15</v>
      </c>
      <c r="F16" s="16">
        <f t="shared" si="1"/>
        <v>6</v>
      </c>
      <c r="G16" s="8">
        <f t="shared" si="2"/>
        <v>92.1</v>
      </c>
      <c r="H16" s="62">
        <f t="shared" si="3"/>
        <v>2.2118055555555557E-2</v>
      </c>
      <c r="I16" s="65"/>
      <c r="J16" s="65">
        <v>31</v>
      </c>
      <c r="K16" s="65">
        <v>51</v>
      </c>
      <c r="L16" s="34">
        <f t="shared" si="4"/>
        <v>2.4015261189528295E-2</v>
      </c>
      <c r="M16" s="35">
        <f t="shared" si="5"/>
        <v>6</v>
      </c>
      <c r="N16" s="57">
        <f t="shared" si="6"/>
        <v>90.4</v>
      </c>
      <c r="O16" s="62" t="s">
        <v>815</v>
      </c>
      <c r="P16" s="65"/>
      <c r="Q16" s="65"/>
      <c r="R16" s="65"/>
      <c r="S16" s="34" t="str">
        <f t="shared" si="7"/>
        <v/>
      </c>
      <c r="T16" s="35">
        <f t="shared" si="8"/>
        <v>9</v>
      </c>
      <c r="U16" s="57">
        <f t="shared" si="9"/>
        <v>89.6</v>
      </c>
      <c r="V16" s="62"/>
      <c r="W16" s="65"/>
      <c r="X16" s="65"/>
      <c r="Y16" s="65"/>
      <c r="Z16" s="34"/>
      <c r="AA16" s="35"/>
      <c r="AB16" s="57"/>
      <c r="AC16" s="62"/>
      <c r="AD16" s="65"/>
      <c r="AE16" s="65"/>
      <c r="AF16" s="65"/>
      <c r="AG16" s="34"/>
      <c r="AH16" s="35"/>
      <c r="AI16" s="57"/>
      <c r="AJ16" s="62"/>
      <c r="AK16" s="65"/>
      <c r="AL16" s="65"/>
      <c r="AM16" s="65"/>
      <c r="AN16" s="34"/>
      <c r="AO16" s="35"/>
      <c r="AR16" s="13" t="str">
        <f t="shared" si="10"/>
        <v>Ashley Carmichael</v>
      </c>
      <c r="AS16" s="13" t="str">
        <f t="shared" si="10"/>
        <v>FSCT</v>
      </c>
      <c r="AT16" s="13">
        <f t="shared" si="10"/>
        <v>4133</v>
      </c>
      <c r="AU16" s="22">
        <f t="shared" si="11"/>
        <v>1</v>
      </c>
      <c r="AV16" s="22">
        <f t="shared" si="12"/>
        <v>0</v>
      </c>
      <c r="AW16" s="22">
        <f t="shared" si="13"/>
        <v>0</v>
      </c>
      <c r="AX16" s="22">
        <f t="shared" si="14"/>
        <v>0</v>
      </c>
      <c r="AY16" s="22">
        <f t="shared" si="15"/>
        <v>0</v>
      </c>
      <c r="BA16" s="13" t="str">
        <f t="shared" si="16"/>
        <v>Ashley Carmichael</v>
      </c>
      <c r="BB16" s="13" t="str">
        <f t="shared" si="16"/>
        <v>FSCT</v>
      </c>
      <c r="BC16" s="13">
        <f t="shared" si="16"/>
        <v>4133</v>
      </c>
      <c r="BD16" s="66" t="str">
        <f t="shared" si="17"/>
        <v/>
      </c>
      <c r="BE16" s="22" t="str">
        <f t="shared" si="18"/>
        <v/>
      </c>
      <c r="BF16" s="22" t="str">
        <f t="shared" si="19"/>
        <v/>
      </c>
      <c r="BG16" s="66" t="str">
        <f t="shared" si="20"/>
        <v/>
      </c>
      <c r="BH16" s="22" t="str">
        <f t="shared" si="21"/>
        <v/>
      </c>
      <c r="BI16" s="22" t="str">
        <f t="shared" si="22"/>
        <v/>
      </c>
      <c r="BJ16" s="66" t="str">
        <f t="shared" si="23"/>
        <v/>
      </c>
      <c r="BK16" s="22" t="str">
        <f t="shared" si="24"/>
        <v/>
      </c>
      <c r="BL16" s="22" t="str">
        <f t="shared" si="25"/>
        <v/>
      </c>
      <c r="BM16" s="66" t="str">
        <f t="shared" si="26"/>
        <v/>
      </c>
      <c r="BN16" s="22" t="str">
        <f t="shared" si="27"/>
        <v/>
      </c>
      <c r="BO16" s="22" t="str">
        <f t="shared" si="28"/>
        <v/>
      </c>
      <c r="BP16" s="66" t="str">
        <f t="shared" si="29"/>
        <v/>
      </c>
      <c r="BQ16" s="22" t="str">
        <f t="shared" si="30"/>
        <v/>
      </c>
      <c r="BR16" s="22" t="str">
        <f t="shared" si="31"/>
        <v/>
      </c>
      <c r="BT16" s="13" t="str">
        <f t="shared" si="32"/>
        <v>Ashley Carmichael</v>
      </c>
      <c r="BU16" s="13" t="str">
        <f t="shared" si="32"/>
        <v>FSCT</v>
      </c>
      <c r="BV16" s="13">
        <f t="shared" si="32"/>
        <v>4133</v>
      </c>
      <c r="BW16" s="66">
        <f t="shared" si="33"/>
        <v>2.2118055555555557E-2</v>
      </c>
      <c r="BX16" s="22">
        <f t="shared" si="34"/>
        <v>5</v>
      </c>
      <c r="BY16" s="22">
        <f t="shared" si="35"/>
        <v>1</v>
      </c>
      <c r="BZ16" s="66" t="str">
        <f t="shared" si="36"/>
        <v>DNS</v>
      </c>
      <c r="CA16" s="22">
        <f t="shared" si="37"/>
        <v>8</v>
      </c>
      <c r="CB16" s="22">
        <f t="shared" si="38"/>
        <v>0</v>
      </c>
      <c r="CC16" s="66">
        <f t="shared" si="39"/>
        <v>0</v>
      </c>
      <c r="CD16" s="22" t="str">
        <f t="shared" si="40"/>
        <v/>
      </c>
      <c r="CE16" s="22" t="str">
        <f t="shared" si="41"/>
        <v/>
      </c>
      <c r="CF16" s="66">
        <f t="shared" si="42"/>
        <v>0</v>
      </c>
      <c r="CG16" s="22" t="str">
        <f t="shared" si="43"/>
        <v/>
      </c>
      <c r="CH16" s="22" t="str">
        <f t="shared" si="44"/>
        <v/>
      </c>
      <c r="CI16" s="66">
        <f t="shared" si="45"/>
        <v>0</v>
      </c>
      <c r="CJ16" s="22" t="str">
        <f t="shared" si="46"/>
        <v/>
      </c>
      <c r="CK16" s="22" t="str">
        <f t="shared" si="47"/>
        <v/>
      </c>
    </row>
    <row r="17" spans="1:89" ht="15" customHeight="1" x14ac:dyDescent="0.2">
      <c r="A17" s="252">
        <f>F17</f>
        <v>7</v>
      </c>
      <c r="B17" s="61" t="s">
        <v>137</v>
      </c>
      <c r="C17" s="294" t="s">
        <v>224</v>
      </c>
      <c r="D17" s="249">
        <v>3095</v>
      </c>
      <c r="E17" s="15">
        <f t="shared" si="0"/>
        <v>18</v>
      </c>
      <c r="F17" s="16">
        <f t="shared" si="1"/>
        <v>7</v>
      </c>
      <c r="G17" s="8">
        <f t="shared" si="2"/>
        <v>92.1</v>
      </c>
      <c r="H17" s="62" t="s">
        <v>815</v>
      </c>
      <c r="I17" s="65"/>
      <c r="J17" s="65"/>
      <c r="K17" s="65"/>
      <c r="L17" s="34" t="str">
        <f t="shared" si="4"/>
        <v/>
      </c>
      <c r="M17" s="35">
        <f t="shared" si="5"/>
        <v>9</v>
      </c>
      <c r="N17" s="57">
        <f t="shared" si="6"/>
        <v>90.4</v>
      </c>
      <c r="O17" s="62" t="s">
        <v>815</v>
      </c>
      <c r="P17" s="65"/>
      <c r="Q17" s="65"/>
      <c r="R17" s="65"/>
      <c r="S17" s="34" t="str">
        <f t="shared" si="7"/>
        <v/>
      </c>
      <c r="T17" s="35">
        <f t="shared" si="8"/>
        <v>9</v>
      </c>
      <c r="U17" s="57">
        <f t="shared" si="9"/>
        <v>89.6</v>
      </c>
      <c r="V17" s="62"/>
      <c r="W17" s="65"/>
      <c r="X17" s="65"/>
      <c r="Y17" s="65"/>
      <c r="Z17" s="34"/>
      <c r="AA17" s="35"/>
      <c r="AB17" s="57"/>
      <c r="AC17" s="62"/>
      <c r="AD17" s="65"/>
      <c r="AE17" s="65"/>
      <c r="AF17" s="65"/>
      <c r="AG17" s="34"/>
      <c r="AH17" s="35"/>
      <c r="AI17" s="57"/>
      <c r="AJ17" s="62"/>
      <c r="AK17" s="65"/>
      <c r="AL17" s="65"/>
      <c r="AM17" s="65"/>
      <c r="AN17" s="34"/>
      <c r="AO17" s="35"/>
      <c r="AR17" s="13" t="str">
        <f t="shared" si="10"/>
        <v>David Hardwick</v>
      </c>
      <c r="AS17" s="13" t="str">
        <f t="shared" si="10"/>
        <v>FSCT</v>
      </c>
      <c r="AT17" s="13">
        <f t="shared" si="10"/>
        <v>3095</v>
      </c>
      <c r="AU17" s="22">
        <f t="shared" si="11"/>
        <v>0</v>
      </c>
      <c r="AV17" s="22">
        <f t="shared" si="12"/>
        <v>0</v>
      </c>
      <c r="AW17" s="22">
        <f t="shared" si="13"/>
        <v>0</v>
      </c>
      <c r="AX17" s="22">
        <f t="shared" si="14"/>
        <v>0</v>
      </c>
      <c r="AY17" s="22">
        <f t="shared" si="15"/>
        <v>0</v>
      </c>
      <c r="BA17" s="13" t="str">
        <f t="shared" si="16"/>
        <v>David Hardwick</v>
      </c>
      <c r="BB17" s="13" t="str">
        <f t="shared" si="16"/>
        <v>FSCT</v>
      </c>
      <c r="BC17" s="13">
        <f t="shared" si="16"/>
        <v>3095</v>
      </c>
      <c r="BD17" s="66" t="str">
        <f t="shared" si="17"/>
        <v/>
      </c>
      <c r="BE17" s="22" t="str">
        <f t="shared" si="18"/>
        <v/>
      </c>
      <c r="BF17" s="22" t="str">
        <f t="shared" si="19"/>
        <v/>
      </c>
      <c r="BG17" s="66" t="str">
        <f t="shared" si="20"/>
        <v/>
      </c>
      <c r="BH17" s="22" t="str">
        <f t="shared" si="21"/>
        <v/>
      </c>
      <c r="BI17" s="22" t="str">
        <f t="shared" si="22"/>
        <v/>
      </c>
      <c r="BJ17" s="66" t="str">
        <f t="shared" si="23"/>
        <v/>
      </c>
      <c r="BK17" s="22" t="str">
        <f t="shared" si="24"/>
        <v/>
      </c>
      <c r="BL17" s="22" t="str">
        <f t="shared" si="25"/>
        <v/>
      </c>
      <c r="BM17" s="66" t="str">
        <f t="shared" si="26"/>
        <v/>
      </c>
      <c r="BN17" s="22" t="str">
        <f t="shared" si="27"/>
        <v/>
      </c>
      <c r="BO17" s="22" t="str">
        <f t="shared" si="28"/>
        <v/>
      </c>
      <c r="BP17" s="66" t="str">
        <f t="shared" si="29"/>
        <v/>
      </c>
      <c r="BQ17" s="22" t="str">
        <f t="shared" si="30"/>
        <v/>
      </c>
      <c r="BR17" s="22" t="str">
        <f t="shared" si="31"/>
        <v/>
      </c>
      <c r="BT17" s="13" t="str">
        <f t="shared" si="32"/>
        <v>David Hardwick</v>
      </c>
      <c r="BU17" s="13" t="str">
        <f t="shared" si="32"/>
        <v>FSCT</v>
      </c>
      <c r="BV17" s="13">
        <f t="shared" si="32"/>
        <v>3095</v>
      </c>
      <c r="BW17" s="66" t="str">
        <f t="shared" si="33"/>
        <v>DNS</v>
      </c>
      <c r="BX17" s="22">
        <f t="shared" si="34"/>
        <v>8</v>
      </c>
      <c r="BY17" s="22">
        <f t="shared" si="35"/>
        <v>0</v>
      </c>
      <c r="BZ17" s="66" t="str">
        <f t="shared" si="36"/>
        <v>DNS</v>
      </c>
      <c r="CA17" s="22">
        <f t="shared" si="37"/>
        <v>8</v>
      </c>
      <c r="CB17" s="22">
        <f t="shared" si="38"/>
        <v>0</v>
      </c>
      <c r="CC17" s="66">
        <f t="shared" si="39"/>
        <v>0</v>
      </c>
      <c r="CD17" s="22" t="str">
        <f t="shared" si="40"/>
        <v/>
      </c>
      <c r="CE17" s="22" t="str">
        <f t="shared" si="41"/>
        <v/>
      </c>
      <c r="CF17" s="66">
        <f t="shared" si="42"/>
        <v>0</v>
      </c>
      <c r="CG17" s="22" t="str">
        <f t="shared" si="43"/>
        <v/>
      </c>
      <c r="CH17" s="22" t="str">
        <f t="shared" si="44"/>
        <v/>
      </c>
      <c r="CI17" s="66">
        <f t="shared" si="45"/>
        <v>0</v>
      </c>
      <c r="CJ17" s="22" t="str">
        <f t="shared" si="46"/>
        <v/>
      </c>
      <c r="CK17" s="22" t="str">
        <f t="shared" si="47"/>
        <v/>
      </c>
    </row>
    <row r="18" spans="1:89" ht="15" customHeight="1" x14ac:dyDescent="0.2">
      <c r="A18" s="252">
        <f>F18</f>
        <v>7</v>
      </c>
      <c r="B18" s="61" t="s">
        <v>761</v>
      </c>
      <c r="C18" s="294" t="s">
        <v>224</v>
      </c>
      <c r="D18" s="249">
        <v>5152</v>
      </c>
      <c r="E18" s="15">
        <f t="shared" si="0"/>
        <v>18</v>
      </c>
      <c r="F18" s="16">
        <f t="shared" si="1"/>
        <v>7</v>
      </c>
      <c r="G18" s="8">
        <f t="shared" si="2"/>
        <v>92.1</v>
      </c>
      <c r="H18" s="62" t="s">
        <v>815</v>
      </c>
      <c r="I18" s="65"/>
      <c r="J18" s="65"/>
      <c r="K18" s="65"/>
      <c r="L18" s="34" t="str">
        <f t="shared" si="4"/>
        <v/>
      </c>
      <c r="M18" s="35">
        <f t="shared" si="5"/>
        <v>9</v>
      </c>
      <c r="N18" s="57">
        <f t="shared" si="6"/>
        <v>90.4</v>
      </c>
      <c r="O18" s="62" t="s">
        <v>815</v>
      </c>
      <c r="P18" s="65"/>
      <c r="Q18" s="65"/>
      <c r="R18" s="65"/>
      <c r="S18" s="34" t="str">
        <f t="shared" si="7"/>
        <v/>
      </c>
      <c r="T18" s="35">
        <f t="shared" si="8"/>
        <v>9</v>
      </c>
      <c r="U18" s="57">
        <f t="shared" si="9"/>
        <v>89.6</v>
      </c>
      <c r="V18" s="62"/>
      <c r="W18" s="65"/>
      <c r="X18" s="65"/>
      <c r="Y18" s="65"/>
      <c r="Z18" s="34"/>
      <c r="AA18" s="35"/>
      <c r="AB18" s="57"/>
      <c r="AC18" s="62"/>
      <c r="AD18" s="65"/>
      <c r="AE18" s="65"/>
      <c r="AF18" s="65"/>
      <c r="AG18" s="34"/>
      <c r="AH18" s="35"/>
      <c r="AI18" s="57"/>
      <c r="AJ18" s="62"/>
      <c r="AK18" s="65"/>
      <c r="AL18" s="65"/>
      <c r="AM18" s="65"/>
      <c r="AN18" s="34"/>
      <c r="AO18" s="35"/>
      <c r="AR18" s="13" t="str">
        <f t="shared" si="10"/>
        <v>French Forbes</v>
      </c>
      <c r="AS18" s="13" t="str">
        <f t="shared" si="10"/>
        <v>FSCT</v>
      </c>
      <c r="AT18" s="13">
        <f t="shared" si="10"/>
        <v>5152</v>
      </c>
      <c r="AU18" s="22">
        <f t="shared" si="11"/>
        <v>0</v>
      </c>
      <c r="AV18" s="22">
        <f t="shared" si="12"/>
        <v>0</v>
      </c>
      <c r="AW18" s="22">
        <f t="shared" si="13"/>
        <v>0</v>
      </c>
      <c r="AX18" s="22">
        <f t="shared" si="14"/>
        <v>0</v>
      </c>
      <c r="AY18" s="22">
        <f t="shared" si="15"/>
        <v>0</v>
      </c>
      <c r="BA18" s="13" t="str">
        <f t="shared" si="16"/>
        <v>French Forbes</v>
      </c>
      <c r="BB18" s="13" t="str">
        <f t="shared" si="16"/>
        <v>FSCT</v>
      </c>
      <c r="BC18" s="13">
        <f t="shared" si="16"/>
        <v>5152</v>
      </c>
      <c r="BD18" s="66" t="str">
        <f t="shared" si="17"/>
        <v/>
      </c>
      <c r="BE18" s="22" t="str">
        <f t="shared" si="18"/>
        <v/>
      </c>
      <c r="BF18" s="22" t="str">
        <f t="shared" si="19"/>
        <v/>
      </c>
      <c r="BG18" s="66" t="str">
        <f t="shared" si="20"/>
        <v/>
      </c>
      <c r="BH18" s="22" t="str">
        <f t="shared" si="21"/>
        <v/>
      </c>
      <c r="BI18" s="22" t="str">
        <f t="shared" si="22"/>
        <v/>
      </c>
      <c r="BJ18" s="66" t="str">
        <f t="shared" si="23"/>
        <v/>
      </c>
      <c r="BK18" s="22" t="str">
        <f t="shared" si="24"/>
        <v/>
      </c>
      <c r="BL18" s="22" t="str">
        <f t="shared" si="25"/>
        <v/>
      </c>
      <c r="BM18" s="66" t="str">
        <f t="shared" si="26"/>
        <v/>
      </c>
      <c r="BN18" s="22" t="str">
        <f t="shared" si="27"/>
        <v/>
      </c>
      <c r="BO18" s="22" t="str">
        <f t="shared" si="28"/>
        <v/>
      </c>
      <c r="BP18" s="66" t="str">
        <f t="shared" si="29"/>
        <v/>
      </c>
      <c r="BQ18" s="22" t="str">
        <f t="shared" si="30"/>
        <v/>
      </c>
      <c r="BR18" s="22" t="str">
        <f t="shared" si="31"/>
        <v/>
      </c>
      <c r="BT18" s="13" t="str">
        <f t="shared" si="32"/>
        <v>French Forbes</v>
      </c>
      <c r="BU18" s="13" t="str">
        <f t="shared" si="32"/>
        <v>FSCT</v>
      </c>
      <c r="BV18" s="13">
        <f t="shared" si="32"/>
        <v>5152</v>
      </c>
      <c r="BW18" s="66" t="str">
        <f t="shared" si="33"/>
        <v>DNS</v>
      </c>
      <c r="BX18" s="22">
        <f t="shared" si="34"/>
        <v>8</v>
      </c>
      <c r="BY18" s="22">
        <f t="shared" si="35"/>
        <v>0</v>
      </c>
      <c r="BZ18" s="66" t="str">
        <f t="shared" si="36"/>
        <v>DNS</v>
      </c>
      <c r="CA18" s="22">
        <f t="shared" si="37"/>
        <v>8</v>
      </c>
      <c r="CB18" s="22">
        <f t="shared" si="38"/>
        <v>0</v>
      </c>
      <c r="CC18" s="66">
        <f t="shared" si="39"/>
        <v>0</v>
      </c>
      <c r="CD18" s="22" t="str">
        <f t="shared" si="40"/>
        <v/>
      </c>
      <c r="CE18" s="22" t="str">
        <f t="shared" si="41"/>
        <v/>
      </c>
      <c r="CF18" s="66">
        <f t="shared" si="42"/>
        <v>0</v>
      </c>
      <c r="CG18" s="22" t="str">
        <f t="shared" si="43"/>
        <v/>
      </c>
      <c r="CH18" s="22" t="str">
        <f t="shared" si="44"/>
        <v/>
      </c>
      <c r="CI18" s="66">
        <f t="shared" si="45"/>
        <v>0</v>
      </c>
      <c r="CJ18" s="22" t="str">
        <f t="shared" si="46"/>
        <v/>
      </c>
      <c r="CK18" s="22" t="str">
        <f t="shared" si="47"/>
        <v/>
      </c>
    </row>
    <row r="19" spans="1:89" ht="15" customHeight="1" x14ac:dyDescent="0.2">
      <c r="A19" s="60" t="str">
        <f t="shared" ref="A19:A29" si="48">F19</f>
        <v/>
      </c>
      <c r="B19" s="61"/>
      <c r="C19" s="13"/>
      <c r="D19" s="14"/>
      <c r="E19" s="15" t="str">
        <f t="shared" ref="E19:E29" si="49">IF(B19="","",M19+T19+AA19+AH19+AO19)</f>
        <v/>
      </c>
      <c r="F19" s="16" t="str">
        <f t="shared" si="1"/>
        <v/>
      </c>
      <c r="G19" s="8" t="str">
        <f t="shared" ref="G19:G31" si="50">IF(H$8="","",IF($B19="","",INDEX(PMNumb,MATCH($C19,Boats,0),MATCH(H$8,Windspd,0))))</f>
        <v/>
      </c>
      <c r="H19" s="62" t="str">
        <f t="shared" ref="H19:H29" si="51">IF($B19="","",TIME(I19,J19,K19))</f>
        <v/>
      </c>
      <c r="I19" s="65"/>
      <c r="J19" s="65"/>
      <c r="K19" s="65"/>
      <c r="L19" s="34" t="str">
        <f t="shared" ref="L19:L29" si="52">IF(OR(H19="DNS",H19="DNF",H19="DSQ",H19="DNC",H19="OCS"),"",IF(H$9="","",IF($B19="","",(H19/(G19/100)))))</f>
        <v/>
      </c>
      <c r="M19" s="35" t="str">
        <f t="shared" si="5"/>
        <v/>
      </c>
      <c r="N19" s="57" t="str">
        <f t="shared" ref="N19:N31" si="53">IF(O$8="","",IF($B19="","",INDEX(PMNumb,MATCH($C19,Boats,0),MATCH(O$8,Windspd,0))))</f>
        <v/>
      </c>
      <c r="O19" s="62" t="str">
        <f t="shared" ref="O19:O29" si="54">IF($B19="","",TIME(P19,Q19,R19))</f>
        <v/>
      </c>
      <c r="P19" s="65"/>
      <c r="Q19" s="65"/>
      <c r="R19" s="65"/>
      <c r="S19" s="34" t="str">
        <f t="shared" ref="S19:S29" si="55">IF(OR(O19="DNS",O19="DNF",O19="DSQ",O19="DNC",O19="OCS"),"",IF(O$9="","",IF($B19="","",(O19/(N19/100)))))</f>
        <v/>
      </c>
      <c r="T19" s="35" t="str">
        <f t="shared" si="8"/>
        <v/>
      </c>
      <c r="U19" s="57" t="str">
        <f t="shared" ref="U19:U31" si="56">IF(V$8="","",IF($B19="","",INDEX(PMNumb,MATCH($C19,Boats,0),MATCH(V$8,Windspd,0))))</f>
        <v/>
      </c>
      <c r="V19" s="62" t="str">
        <f t="shared" ref="V19:V29" si="57">IF($B19="","",TIME(W19,X19,Y19))</f>
        <v/>
      </c>
      <c r="W19" s="65"/>
      <c r="X19" s="65"/>
      <c r="Y19" s="65"/>
      <c r="Z19" s="34" t="str">
        <f t="shared" ref="Z19:Z29" si="58">IF(OR(V19="DNS",V19="DNF",V19="DSQ",V19="DNC",V19="OCS"),"",IF(V$9="","",IF($B19="","",(V19/(U19/100)))))</f>
        <v/>
      </c>
      <c r="AA19" s="35" t="str">
        <f t="shared" ref="AA19:AA31" si="59">IF(OR(V19="DNS",V19="DNF",V19="DSQ",V19="DNC",V19="OCS"),(COUNTA($B$11:$B$31)+1),IF(V$8="",0,IF($B19="","",RANK(Z19,Z$11:Z$31,1))))</f>
        <v/>
      </c>
      <c r="AB19" s="57" t="str">
        <f t="shared" ref="AB19:AB31" si="60">IF(AC$8="","",IF($B19="","",INDEX(PMNumb,MATCH($C19,Boats,0),MATCH(AC$8,Windspd,0))))</f>
        <v/>
      </c>
      <c r="AC19" s="62" t="str">
        <f t="shared" ref="AC19:AC29" si="61">IF($B19="","",TIME(AD19,AE19,AF19))</f>
        <v/>
      </c>
      <c r="AD19" s="65"/>
      <c r="AE19" s="65"/>
      <c r="AF19" s="65"/>
      <c r="AG19" s="34" t="str">
        <f t="shared" ref="AG19:AG29" si="62">IF(OR(AC19="DNS",AC19="DNF",AC19="DSQ",AC19="DNC",AC19="OCS"),"",IF(AC$9="","",IF($B19="","",(AC19/(AB19/100)))))</f>
        <v/>
      </c>
      <c r="AH19" s="35" t="str">
        <f t="shared" ref="AH19:AH31" si="63">IF(OR(AC19="DNS",AC19="DNF",AC19="DSQ",AC19="DNC",AC19="OCS"),(COUNTA($B$11:$B$31)+1),IF(AC$8="",0,IF($B19="","",RANK(AG19,AG$11:AG$31,1))))</f>
        <v/>
      </c>
      <c r="AI19" s="57" t="str">
        <f t="shared" ref="AI19:AI31" si="64">IF(AJ$8="","",IF($B19="","",INDEX(PMNumb,MATCH($C19,Boats,0),MATCH(AJ$8,Windspd,0))))</f>
        <v/>
      </c>
      <c r="AJ19" s="62" t="str">
        <f t="shared" ref="AJ19:AJ29" si="65">IF($B19="","",TIME(AK19,AL19,AM19))</f>
        <v/>
      </c>
      <c r="AK19" s="65"/>
      <c r="AL19" s="65"/>
      <c r="AM19" s="65"/>
      <c r="AN19" s="34" t="str">
        <f t="shared" ref="AN19:AN29" si="66">IF(OR(AJ19="DNS",AJ19="DNF",AJ19="DSQ",AJ19="DNC",AJ19="OCS"),"",IF(AJ$9="","",IF($B19="","",(AJ19/(AI19/100)))))</f>
        <v/>
      </c>
      <c r="AO19" s="35" t="str">
        <f t="shared" ref="AO19:AO31" si="67">IF(OR(AJ19="DNS",AJ19="DNF",AJ19="DSQ",AJ19="DNC",AJ19="OCS"),(COUNTA($B$11:$B$31)+1),IF(AJ$8="",0,IF($B19="","",RANK(AN19,AN$11:AN$31,1))))</f>
        <v/>
      </c>
      <c r="AR19" s="13" t="str">
        <f t="shared" ref="AR19:AT26" si="68">IF($B19="","",B19)</f>
        <v/>
      </c>
      <c r="AS19" s="13" t="str">
        <f t="shared" si="68"/>
        <v/>
      </c>
      <c r="AT19" s="13" t="str">
        <f t="shared" si="68"/>
        <v/>
      </c>
      <c r="AU19" s="22" t="str">
        <f t="shared" si="11"/>
        <v/>
      </c>
      <c r="AV19" s="22" t="str">
        <f t="shared" si="12"/>
        <v/>
      </c>
      <c r="AW19" s="22" t="str">
        <f t="shared" si="13"/>
        <v/>
      </c>
      <c r="AX19" s="22" t="str">
        <f t="shared" si="14"/>
        <v/>
      </c>
      <c r="AY19" s="22" t="str">
        <f t="shared" si="15"/>
        <v/>
      </c>
      <c r="BA19" s="13" t="str">
        <f t="shared" ref="BA19:BC26" si="69">IF($B19="","",B19)</f>
        <v/>
      </c>
      <c r="BB19" s="13" t="str">
        <f t="shared" si="69"/>
        <v/>
      </c>
      <c r="BC19" s="13" t="str">
        <f t="shared" si="69"/>
        <v/>
      </c>
      <c r="BD19" s="66" t="str">
        <f t="shared" ref="BD19:BD29" si="70">IF($C19="TH",H19,"")</f>
        <v/>
      </c>
      <c r="BE19" s="22" t="str">
        <f t="shared" si="18"/>
        <v/>
      </c>
      <c r="BF19" s="22" t="str">
        <f t="shared" si="19"/>
        <v/>
      </c>
      <c r="BG19" s="66" t="str">
        <f t="shared" ref="BG19:BG29" si="71">IF($C19="TH",O19,"")</f>
        <v/>
      </c>
      <c r="BH19" s="22" t="str">
        <f t="shared" si="21"/>
        <v/>
      </c>
      <c r="BI19" s="22" t="str">
        <f t="shared" si="22"/>
        <v/>
      </c>
      <c r="BJ19" s="66" t="str">
        <f t="shared" ref="BJ19:BJ29" si="72">IF($C19="TH",V19,"")</f>
        <v/>
      </c>
      <c r="BK19" s="22" t="str">
        <f t="shared" si="24"/>
        <v/>
      </c>
      <c r="BL19" s="22" t="str">
        <f t="shared" si="25"/>
        <v/>
      </c>
      <c r="BM19" s="66" t="str">
        <f t="shared" ref="BM19:BM29" si="73">IF($C19="TH",AC19,"")</f>
        <v/>
      </c>
      <c r="BN19" s="22" t="str">
        <f t="shared" si="27"/>
        <v/>
      </c>
      <c r="BO19" s="22" t="str">
        <f t="shared" si="28"/>
        <v/>
      </c>
      <c r="BP19" s="66" t="str">
        <f t="shared" ref="BP19:BP29" si="74">IF($C19="TH",AJ19,"")</f>
        <v/>
      </c>
      <c r="BQ19" s="22" t="str">
        <f t="shared" si="30"/>
        <v/>
      </c>
      <c r="BR19" s="22" t="str">
        <f t="shared" si="31"/>
        <v/>
      </c>
      <c r="BT19" s="13" t="str">
        <f t="shared" ref="BT19:BV26" si="75">IF($B19="","",B19)</f>
        <v/>
      </c>
      <c r="BU19" s="13" t="str">
        <f t="shared" si="75"/>
        <v/>
      </c>
      <c r="BV19" s="13" t="str">
        <f t="shared" si="75"/>
        <v/>
      </c>
      <c r="BW19" s="66" t="str">
        <f t="shared" ref="BW19:BW29" si="76">IF($C19="FSCT",H19,"")</f>
        <v/>
      </c>
      <c r="BX19" s="22" t="str">
        <f t="shared" si="34"/>
        <v/>
      </c>
      <c r="BY19" s="22" t="str">
        <f t="shared" si="35"/>
        <v/>
      </c>
      <c r="BZ19" s="66" t="str">
        <f t="shared" ref="BZ19:BZ29" si="77">IF($C19="FSCT",O19,"")</f>
        <v/>
      </c>
      <c r="CA19" s="22" t="str">
        <f t="shared" si="37"/>
        <v/>
      </c>
      <c r="CB19" s="22" t="str">
        <f t="shared" si="38"/>
        <v/>
      </c>
      <c r="CC19" s="66" t="str">
        <f t="shared" ref="CC19:CC29" si="78">IF($C19="FSCT",V19,"")</f>
        <v/>
      </c>
      <c r="CD19" s="22" t="str">
        <f t="shared" si="40"/>
        <v/>
      </c>
      <c r="CE19" s="22" t="str">
        <f t="shared" si="41"/>
        <v/>
      </c>
      <c r="CF19" s="66" t="str">
        <f t="shared" ref="CF19:CF29" si="79">IF($C19="FSCT",AC19,"")</f>
        <v/>
      </c>
      <c r="CG19" s="22" t="str">
        <f t="shared" si="43"/>
        <v/>
      </c>
      <c r="CH19" s="22" t="str">
        <f t="shared" si="44"/>
        <v/>
      </c>
      <c r="CI19" s="66" t="str">
        <f t="shared" ref="CI19:CI29" si="80">IF($C19="FSCT",AJ19,"")</f>
        <v/>
      </c>
      <c r="CJ19" s="22" t="str">
        <f t="shared" si="46"/>
        <v/>
      </c>
      <c r="CK19" s="22" t="str">
        <f t="shared" si="47"/>
        <v/>
      </c>
    </row>
    <row r="20" spans="1:89" ht="15" customHeight="1" x14ac:dyDescent="0.2">
      <c r="A20" s="60" t="str">
        <f t="shared" si="48"/>
        <v/>
      </c>
      <c r="B20" s="61"/>
      <c r="C20" s="13"/>
      <c r="D20" s="14"/>
      <c r="E20" s="15" t="str">
        <f t="shared" si="49"/>
        <v/>
      </c>
      <c r="F20" s="16" t="str">
        <f t="shared" si="1"/>
        <v/>
      </c>
      <c r="G20" s="8" t="str">
        <f t="shared" si="50"/>
        <v/>
      </c>
      <c r="H20" s="62" t="str">
        <f t="shared" si="51"/>
        <v/>
      </c>
      <c r="I20" s="65"/>
      <c r="J20" s="65"/>
      <c r="K20" s="65"/>
      <c r="L20" s="34" t="str">
        <f t="shared" si="52"/>
        <v/>
      </c>
      <c r="M20" s="35" t="str">
        <f t="shared" si="5"/>
        <v/>
      </c>
      <c r="N20" s="57" t="str">
        <f t="shared" si="53"/>
        <v/>
      </c>
      <c r="O20" s="62" t="str">
        <f t="shared" si="54"/>
        <v/>
      </c>
      <c r="P20" s="65"/>
      <c r="Q20" s="65"/>
      <c r="R20" s="65"/>
      <c r="S20" s="34" t="str">
        <f t="shared" si="55"/>
        <v/>
      </c>
      <c r="T20" s="35" t="str">
        <f t="shared" si="8"/>
        <v/>
      </c>
      <c r="U20" s="57" t="str">
        <f t="shared" si="56"/>
        <v/>
      </c>
      <c r="V20" s="62" t="str">
        <f t="shared" si="57"/>
        <v/>
      </c>
      <c r="W20" s="65"/>
      <c r="X20" s="65"/>
      <c r="Y20" s="65"/>
      <c r="Z20" s="34" t="str">
        <f t="shared" si="58"/>
        <v/>
      </c>
      <c r="AA20" s="35" t="str">
        <f t="shared" si="59"/>
        <v/>
      </c>
      <c r="AB20" s="57" t="str">
        <f t="shared" si="60"/>
        <v/>
      </c>
      <c r="AC20" s="62" t="str">
        <f t="shared" si="61"/>
        <v/>
      </c>
      <c r="AD20" s="65"/>
      <c r="AE20" s="65"/>
      <c r="AF20" s="65"/>
      <c r="AG20" s="34" t="str">
        <f t="shared" si="62"/>
        <v/>
      </c>
      <c r="AH20" s="35" t="str">
        <f t="shared" si="63"/>
        <v/>
      </c>
      <c r="AI20" s="57" t="str">
        <f t="shared" si="64"/>
        <v/>
      </c>
      <c r="AJ20" s="62" t="str">
        <f t="shared" si="65"/>
        <v/>
      </c>
      <c r="AK20" s="65"/>
      <c r="AL20" s="65"/>
      <c r="AM20" s="65"/>
      <c r="AN20" s="34" t="str">
        <f t="shared" si="66"/>
        <v/>
      </c>
      <c r="AO20" s="35" t="str">
        <f t="shared" si="67"/>
        <v/>
      </c>
      <c r="AR20" s="13" t="str">
        <f t="shared" si="68"/>
        <v/>
      </c>
      <c r="AS20" s="13" t="str">
        <f t="shared" si="68"/>
        <v/>
      </c>
      <c r="AT20" s="13" t="str">
        <f t="shared" si="68"/>
        <v/>
      </c>
      <c r="AU20" s="22" t="str">
        <f t="shared" si="11"/>
        <v/>
      </c>
      <c r="AV20" s="22" t="str">
        <f t="shared" si="12"/>
        <v/>
      </c>
      <c r="AW20" s="22" t="str">
        <f t="shared" si="13"/>
        <v/>
      </c>
      <c r="AX20" s="22" t="str">
        <f t="shared" si="14"/>
        <v/>
      </c>
      <c r="AY20" s="22" t="str">
        <f t="shared" si="15"/>
        <v/>
      </c>
      <c r="BA20" s="13" t="str">
        <f t="shared" si="69"/>
        <v/>
      </c>
      <c r="BB20" s="13" t="str">
        <f t="shared" si="69"/>
        <v/>
      </c>
      <c r="BC20" s="13" t="str">
        <f t="shared" si="69"/>
        <v/>
      </c>
      <c r="BD20" s="66" t="str">
        <f t="shared" si="70"/>
        <v/>
      </c>
      <c r="BE20" s="22" t="str">
        <f t="shared" si="18"/>
        <v/>
      </c>
      <c r="BF20" s="22" t="str">
        <f t="shared" si="19"/>
        <v/>
      </c>
      <c r="BG20" s="66" t="str">
        <f t="shared" si="71"/>
        <v/>
      </c>
      <c r="BH20" s="22" t="str">
        <f t="shared" si="21"/>
        <v/>
      </c>
      <c r="BI20" s="22" t="str">
        <f t="shared" si="22"/>
        <v/>
      </c>
      <c r="BJ20" s="66" t="str">
        <f t="shared" si="72"/>
        <v/>
      </c>
      <c r="BK20" s="22" t="str">
        <f t="shared" si="24"/>
        <v/>
      </c>
      <c r="BL20" s="22" t="str">
        <f t="shared" si="25"/>
        <v/>
      </c>
      <c r="BM20" s="66" t="str">
        <f t="shared" si="73"/>
        <v/>
      </c>
      <c r="BN20" s="22" t="str">
        <f t="shared" si="27"/>
        <v/>
      </c>
      <c r="BO20" s="22" t="str">
        <f t="shared" si="28"/>
        <v/>
      </c>
      <c r="BP20" s="66" t="str">
        <f t="shared" si="74"/>
        <v/>
      </c>
      <c r="BQ20" s="22" t="str">
        <f t="shared" si="30"/>
        <v/>
      </c>
      <c r="BR20" s="22" t="str">
        <f t="shared" si="31"/>
        <v/>
      </c>
      <c r="BT20" s="13" t="str">
        <f t="shared" si="75"/>
        <v/>
      </c>
      <c r="BU20" s="13" t="str">
        <f t="shared" si="75"/>
        <v/>
      </c>
      <c r="BV20" s="13" t="str">
        <f t="shared" si="75"/>
        <v/>
      </c>
      <c r="BW20" s="66" t="str">
        <f t="shared" si="76"/>
        <v/>
      </c>
      <c r="BX20" s="22" t="str">
        <f t="shared" si="34"/>
        <v/>
      </c>
      <c r="BY20" s="22" t="str">
        <f t="shared" si="35"/>
        <v/>
      </c>
      <c r="BZ20" s="66" t="str">
        <f t="shared" si="77"/>
        <v/>
      </c>
      <c r="CA20" s="22" t="str">
        <f t="shared" si="37"/>
        <v/>
      </c>
      <c r="CB20" s="22" t="str">
        <f t="shared" si="38"/>
        <v/>
      </c>
      <c r="CC20" s="66" t="str">
        <f t="shared" si="78"/>
        <v/>
      </c>
      <c r="CD20" s="22" t="str">
        <f t="shared" si="40"/>
        <v/>
      </c>
      <c r="CE20" s="22" t="str">
        <f t="shared" si="41"/>
        <v/>
      </c>
      <c r="CF20" s="66" t="str">
        <f t="shared" si="79"/>
        <v/>
      </c>
      <c r="CG20" s="22" t="str">
        <f t="shared" si="43"/>
        <v/>
      </c>
      <c r="CH20" s="22" t="str">
        <f t="shared" si="44"/>
        <v/>
      </c>
      <c r="CI20" s="66" t="str">
        <f t="shared" si="80"/>
        <v/>
      </c>
      <c r="CJ20" s="22" t="str">
        <f t="shared" si="46"/>
        <v/>
      </c>
      <c r="CK20" s="22" t="str">
        <f t="shared" si="47"/>
        <v/>
      </c>
    </row>
    <row r="21" spans="1:89" ht="15" customHeight="1" x14ac:dyDescent="0.2">
      <c r="A21" s="60" t="str">
        <f t="shared" si="48"/>
        <v/>
      </c>
      <c r="B21" s="61"/>
      <c r="C21" s="13"/>
      <c r="D21" s="14"/>
      <c r="E21" s="15" t="str">
        <f t="shared" si="49"/>
        <v/>
      </c>
      <c r="F21" s="16" t="str">
        <f t="shared" si="1"/>
        <v/>
      </c>
      <c r="G21" s="8" t="str">
        <f t="shared" si="50"/>
        <v/>
      </c>
      <c r="H21" s="62" t="str">
        <f t="shared" si="51"/>
        <v/>
      </c>
      <c r="I21" s="65"/>
      <c r="J21" s="65"/>
      <c r="K21" s="65"/>
      <c r="L21" s="34" t="str">
        <f t="shared" si="52"/>
        <v/>
      </c>
      <c r="M21" s="35" t="str">
        <f t="shared" si="5"/>
        <v/>
      </c>
      <c r="N21" s="57" t="str">
        <f t="shared" si="53"/>
        <v/>
      </c>
      <c r="O21" s="62" t="str">
        <f t="shared" si="54"/>
        <v/>
      </c>
      <c r="P21" s="65"/>
      <c r="Q21" s="65"/>
      <c r="R21" s="65"/>
      <c r="S21" s="34" t="str">
        <f t="shared" si="55"/>
        <v/>
      </c>
      <c r="T21" s="35" t="str">
        <f t="shared" si="8"/>
        <v/>
      </c>
      <c r="U21" s="57" t="str">
        <f t="shared" si="56"/>
        <v/>
      </c>
      <c r="V21" s="62" t="str">
        <f t="shared" si="57"/>
        <v/>
      </c>
      <c r="W21" s="65"/>
      <c r="X21" s="65"/>
      <c r="Y21" s="65"/>
      <c r="Z21" s="34" t="str">
        <f t="shared" si="58"/>
        <v/>
      </c>
      <c r="AA21" s="35" t="str">
        <f t="shared" si="59"/>
        <v/>
      </c>
      <c r="AB21" s="57" t="str">
        <f t="shared" si="60"/>
        <v/>
      </c>
      <c r="AC21" s="62" t="str">
        <f t="shared" si="61"/>
        <v/>
      </c>
      <c r="AD21" s="65"/>
      <c r="AE21" s="65"/>
      <c r="AF21" s="65"/>
      <c r="AG21" s="34" t="str">
        <f t="shared" si="62"/>
        <v/>
      </c>
      <c r="AH21" s="35" t="str">
        <f t="shared" si="63"/>
        <v/>
      </c>
      <c r="AI21" s="57" t="str">
        <f t="shared" si="64"/>
        <v/>
      </c>
      <c r="AJ21" s="62" t="str">
        <f t="shared" si="65"/>
        <v/>
      </c>
      <c r="AK21" s="65"/>
      <c r="AL21" s="65"/>
      <c r="AM21" s="65"/>
      <c r="AN21" s="34" t="str">
        <f t="shared" si="66"/>
        <v/>
      </c>
      <c r="AO21" s="35" t="str">
        <f t="shared" si="67"/>
        <v/>
      </c>
      <c r="AR21" s="13" t="str">
        <f t="shared" si="68"/>
        <v/>
      </c>
      <c r="AS21" s="13" t="str">
        <f t="shared" si="68"/>
        <v/>
      </c>
      <c r="AT21" s="13" t="str">
        <f t="shared" si="68"/>
        <v/>
      </c>
      <c r="AU21" s="22" t="str">
        <f t="shared" si="11"/>
        <v/>
      </c>
      <c r="AV21" s="22" t="str">
        <f t="shared" si="12"/>
        <v/>
      </c>
      <c r="AW21" s="22" t="str">
        <f t="shared" si="13"/>
        <v/>
      </c>
      <c r="AX21" s="22" t="str">
        <f t="shared" si="14"/>
        <v/>
      </c>
      <c r="AY21" s="22" t="str">
        <f t="shared" si="15"/>
        <v/>
      </c>
      <c r="BA21" s="13" t="str">
        <f t="shared" si="69"/>
        <v/>
      </c>
      <c r="BB21" s="13" t="str">
        <f t="shared" si="69"/>
        <v/>
      </c>
      <c r="BC21" s="13" t="str">
        <f t="shared" si="69"/>
        <v/>
      </c>
      <c r="BD21" s="66" t="str">
        <f t="shared" si="70"/>
        <v/>
      </c>
      <c r="BE21" s="22" t="str">
        <f t="shared" si="18"/>
        <v/>
      </c>
      <c r="BF21" s="22" t="str">
        <f t="shared" si="19"/>
        <v/>
      </c>
      <c r="BG21" s="66" t="str">
        <f t="shared" si="71"/>
        <v/>
      </c>
      <c r="BH21" s="22" t="str">
        <f t="shared" si="21"/>
        <v/>
      </c>
      <c r="BI21" s="22" t="str">
        <f t="shared" si="22"/>
        <v/>
      </c>
      <c r="BJ21" s="66" t="str">
        <f t="shared" si="72"/>
        <v/>
      </c>
      <c r="BK21" s="22" t="str">
        <f t="shared" si="24"/>
        <v/>
      </c>
      <c r="BL21" s="22" t="str">
        <f t="shared" si="25"/>
        <v/>
      </c>
      <c r="BM21" s="66" t="str">
        <f t="shared" si="73"/>
        <v/>
      </c>
      <c r="BN21" s="22" t="str">
        <f t="shared" si="27"/>
        <v/>
      </c>
      <c r="BO21" s="22" t="str">
        <f t="shared" si="28"/>
        <v/>
      </c>
      <c r="BP21" s="66" t="str">
        <f t="shared" si="74"/>
        <v/>
      </c>
      <c r="BQ21" s="22" t="str">
        <f t="shared" si="30"/>
        <v/>
      </c>
      <c r="BR21" s="22" t="str">
        <f t="shared" si="31"/>
        <v/>
      </c>
      <c r="BT21" s="13" t="str">
        <f t="shared" si="75"/>
        <v/>
      </c>
      <c r="BU21" s="13" t="str">
        <f t="shared" si="75"/>
        <v/>
      </c>
      <c r="BV21" s="13" t="str">
        <f t="shared" si="75"/>
        <v/>
      </c>
      <c r="BW21" s="66" t="str">
        <f t="shared" si="76"/>
        <v/>
      </c>
      <c r="BX21" s="22" t="str">
        <f t="shared" si="34"/>
        <v/>
      </c>
      <c r="BY21" s="22" t="str">
        <f t="shared" si="35"/>
        <v/>
      </c>
      <c r="BZ21" s="66" t="str">
        <f t="shared" si="77"/>
        <v/>
      </c>
      <c r="CA21" s="22" t="str">
        <f t="shared" si="37"/>
        <v/>
      </c>
      <c r="CB21" s="22" t="str">
        <f t="shared" si="38"/>
        <v/>
      </c>
      <c r="CC21" s="66" t="str">
        <f t="shared" si="78"/>
        <v/>
      </c>
      <c r="CD21" s="22" t="str">
        <f t="shared" si="40"/>
        <v/>
      </c>
      <c r="CE21" s="22" t="str">
        <f t="shared" si="41"/>
        <v/>
      </c>
      <c r="CF21" s="66" t="str">
        <f t="shared" si="79"/>
        <v/>
      </c>
      <c r="CG21" s="22" t="str">
        <f t="shared" si="43"/>
        <v/>
      </c>
      <c r="CH21" s="22" t="str">
        <f t="shared" si="44"/>
        <v/>
      </c>
      <c r="CI21" s="66" t="str">
        <f t="shared" si="80"/>
        <v/>
      </c>
      <c r="CJ21" s="22" t="str">
        <f t="shared" si="46"/>
        <v/>
      </c>
      <c r="CK21" s="22" t="str">
        <f t="shared" si="47"/>
        <v/>
      </c>
    </row>
    <row r="22" spans="1:89" ht="15" customHeight="1" x14ac:dyDescent="0.2">
      <c r="A22" s="60" t="str">
        <f t="shared" si="48"/>
        <v/>
      </c>
      <c r="B22" s="61"/>
      <c r="C22" s="13"/>
      <c r="D22" s="14"/>
      <c r="E22" s="15" t="str">
        <f t="shared" si="49"/>
        <v/>
      </c>
      <c r="F22" s="16" t="str">
        <f t="shared" si="1"/>
        <v/>
      </c>
      <c r="G22" s="8" t="str">
        <f t="shared" si="50"/>
        <v/>
      </c>
      <c r="H22" s="62" t="str">
        <f t="shared" si="51"/>
        <v/>
      </c>
      <c r="I22" s="65"/>
      <c r="J22" s="65"/>
      <c r="K22" s="65"/>
      <c r="L22" s="34" t="str">
        <f t="shared" si="52"/>
        <v/>
      </c>
      <c r="M22" s="35" t="str">
        <f t="shared" si="5"/>
        <v/>
      </c>
      <c r="N22" s="57" t="str">
        <f t="shared" si="53"/>
        <v/>
      </c>
      <c r="O22" s="62" t="str">
        <f t="shared" si="54"/>
        <v/>
      </c>
      <c r="P22" s="65"/>
      <c r="Q22" s="65"/>
      <c r="R22" s="65"/>
      <c r="S22" s="34" t="str">
        <f t="shared" si="55"/>
        <v/>
      </c>
      <c r="T22" s="35" t="str">
        <f t="shared" si="8"/>
        <v/>
      </c>
      <c r="U22" s="57" t="str">
        <f t="shared" si="56"/>
        <v/>
      </c>
      <c r="V22" s="62" t="str">
        <f t="shared" si="57"/>
        <v/>
      </c>
      <c r="W22" s="65"/>
      <c r="X22" s="65"/>
      <c r="Y22" s="65"/>
      <c r="Z22" s="34" t="str">
        <f t="shared" si="58"/>
        <v/>
      </c>
      <c r="AA22" s="35" t="str">
        <f t="shared" si="59"/>
        <v/>
      </c>
      <c r="AB22" s="57" t="str">
        <f t="shared" si="60"/>
        <v/>
      </c>
      <c r="AC22" s="62" t="str">
        <f t="shared" si="61"/>
        <v/>
      </c>
      <c r="AD22" s="65"/>
      <c r="AE22" s="65"/>
      <c r="AF22" s="65"/>
      <c r="AG22" s="34" t="str">
        <f t="shared" si="62"/>
        <v/>
      </c>
      <c r="AH22" s="35" t="str">
        <f t="shared" si="63"/>
        <v/>
      </c>
      <c r="AI22" s="57" t="str">
        <f t="shared" si="64"/>
        <v/>
      </c>
      <c r="AJ22" s="62" t="str">
        <f t="shared" si="65"/>
        <v/>
      </c>
      <c r="AK22" s="65"/>
      <c r="AL22" s="65"/>
      <c r="AM22" s="65"/>
      <c r="AN22" s="34" t="str">
        <f t="shared" si="66"/>
        <v/>
      </c>
      <c r="AO22" s="35" t="str">
        <f t="shared" si="67"/>
        <v/>
      </c>
      <c r="AR22" s="13" t="str">
        <f t="shared" si="68"/>
        <v/>
      </c>
      <c r="AS22" s="13" t="str">
        <f t="shared" si="68"/>
        <v/>
      </c>
      <c r="AT22" s="13" t="str">
        <f t="shared" si="68"/>
        <v/>
      </c>
      <c r="AU22" s="22" t="str">
        <f t="shared" si="11"/>
        <v/>
      </c>
      <c r="AV22" s="22" t="str">
        <f t="shared" si="12"/>
        <v/>
      </c>
      <c r="AW22" s="22" t="str">
        <f t="shared" si="13"/>
        <v/>
      </c>
      <c r="AX22" s="22" t="str">
        <f t="shared" si="14"/>
        <v/>
      </c>
      <c r="AY22" s="22" t="str">
        <f t="shared" si="15"/>
        <v/>
      </c>
      <c r="BA22" s="13" t="str">
        <f t="shared" si="69"/>
        <v/>
      </c>
      <c r="BB22" s="13" t="str">
        <f t="shared" si="69"/>
        <v/>
      </c>
      <c r="BC22" s="13" t="str">
        <f t="shared" si="69"/>
        <v/>
      </c>
      <c r="BD22" s="66" t="str">
        <f t="shared" si="70"/>
        <v/>
      </c>
      <c r="BE22" s="22" t="str">
        <f t="shared" si="18"/>
        <v/>
      </c>
      <c r="BF22" s="22" t="str">
        <f t="shared" si="19"/>
        <v/>
      </c>
      <c r="BG22" s="66" t="str">
        <f t="shared" si="71"/>
        <v/>
      </c>
      <c r="BH22" s="22" t="str">
        <f t="shared" si="21"/>
        <v/>
      </c>
      <c r="BI22" s="22" t="str">
        <f t="shared" si="22"/>
        <v/>
      </c>
      <c r="BJ22" s="66" t="str">
        <f t="shared" si="72"/>
        <v/>
      </c>
      <c r="BK22" s="22" t="str">
        <f t="shared" si="24"/>
        <v/>
      </c>
      <c r="BL22" s="22" t="str">
        <f t="shared" si="25"/>
        <v/>
      </c>
      <c r="BM22" s="66" t="str">
        <f t="shared" si="73"/>
        <v/>
      </c>
      <c r="BN22" s="22" t="str">
        <f t="shared" si="27"/>
        <v/>
      </c>
      <c r="BO22" s="22" t="str">
        <f t="shared" si="28"/>
        <v/>
      </c>
      <c r="BP22" s="66" t="str">
        <f t="shared" si="74"/>
        <v/>
      </c>
      <c r="BQ22" s="22" t="str">
        <f t="shared" si="30"/>
        <v/>
      </c>
      <c r="BR22" s="22" t="str">
        <f t="shared" si="31"/>
        <v/>
      </c>
      <c r="BT22" s="13" t="str">
        <f t="shared" si="75"/>
        <v/>
      </c>
      <c r="BU22" s="13" t="str">
        <f t="shared" si="75"/>
        <v/>
      </c>
      <c r="BV22" s="13" t="str">
        <f t="shared" si="75"/>
        <v/>
      </c>
      <c r="BW22" s="66" t="str">
        <f t="shared" si="76"/>
        <v/>
      </c>
      <c r="BX22" s="22" t="str">
        <f t="shared" si="34"/>
        <v/>
      </c>
      <c r="BY22" s="22" t="str">
        <f t="shared" si="35"/>
        <v/>
      </c>
      <c r="BZ22" s="66" t="str">
        <f t="shared" si="77"/>
        <v/>
      </c>
      <c r="CA22" s="22" t="str">
        <f t="shared" si="37"/>
        <v/>
      </c>
      <c r="CB22" s="22" t="str">
        <f t="shared" si="38"/>
        <v/>
      </c>
      <c r="CC22" s="66" t="str">
        <f t="shared" si="78"/>
        <v/>
      </c>
      <c r="CD22" s="22" t="str">
        <f t="shared" si="40"/>
        <v/>
      </c>
      <c r="CE22" s="22" t="str">
        <f t="shared" si="41"/>
        <v/>
      </c>
      <c r="CF22" s="66" t="str">
        <f t="shared" si="79"/>
        <v/>
      </c>
      <c r="CG22" s="22" t="str">
        <f t="shared" si="43"/>
        <v/>
      </c>
      <c r="CH22" s="22" t="str">
        <f t="shared" si="44"/>
        <v/>
      </c>
      <c r="CI22" s="66" t="str">
        <f t="shared" si="80"/>
        <v/>
      </c>
      <c r="CJ22" s="22" t="str">
        <f t="shared" si="46"/>
        <v/>
      </c>
      <c r="CK22" s="22" t="str">
        <f t="shared" si="47"/>
        <v/>
      </c>
    </row>
    <row r="23" spans="1:89" ht="15" customHeight="1" x14ac:dyDescent="0.2">
      <c r="A23" s="60" t="str">
        <f t="shared" si="48"/>
        <v/>
      </c>
      <c r="B23" s="61"/>
      <c r="C23" s="13"/>
      <c r="D23" s="14"/>
      <c r="E23" s="15" t="str">
        <f t="shared" si="49"/>
        <v/>
      </c>
      <c r="F23" s="16" t="str">
        <f t="shared" si="1"/>
        <v/>
      </c>
      <c r="G23" s="8" t="str">
        <f t="shared" si="50"/>
        <v/>
      </c>
      <c r="H23" s="62" t="str">
        <f t="shared" si="51"/>
        <v/>
      </c>
      <c r="I23" s="65"/>
      <c r="J23" s="65"/>
      <c r="K23" s="65"/>
      <c r="L23" s="34" t="str">
        <f t="shared" si="52"/>
        <v/>
      </c>
      <c r="M23" s="35" t="str">
        <f t="shared" si="5"/>
        <v/>
      </c>
      <c r="N23" s="57" t="str">
        <f t="shared" si="53"/>
        <v/>
      </c>
      <c r="O23" s="62" t="str">
        <f t="shared" si="54"/>
        <v/>
      </c>
      <c r="P23" s="65"/>
      <c r="Q23" s="65"/>
      <c r="R23" s="65"/>
      <c r="S23" s="34" t="str">
        <f t="shared" si="55"/>
        <v/>
      </c>
      <c r="T23" s="35" t="str">
        <f t="shared" si="8"/>
        <v/>
      </c>
      <c r="U23" s="57" t="str">
        <f t="shared" si="56"/>
        <v/>
      </c>
      <c r="V23" s="62" t="str">
        <f t="shared" si="57"/>
        <v/>
      </c>
      <c r="W23" s="65"/>
      <c r="X23" s="65"/>
      <c r="Y23" s="65"/>
      <c r="Z23" s="34" t="str">
        <f t="shared" si="58"/>
        <v/>
      </c>
      <c r="AA23" s="35" t="str">
        <f t="shared" si="59"/>
        <v/>
      </c>
      <c r="AB23" s="57" t="str">
        <f t="shared" si="60"/>
        <v/>
      </c>
      <c r="AC23" s="62" t="str">
        <f t="shared" si="61"/>
        <v/>
      </c>
      <c r="AD23" s="65"/>
      <c r="AE23" s="65"/>
      <c r="AF23" s="65"/>
      <c r="AG23" s="34" t="str">
        <f t="shared" si="62"/>
        <v/>
      </c>
      <c r="AH23" s="35" t="str">
        <f t="shared" si="63"/>
        <v/>
      </c>
      <c r="AI23" s="57" t="str">
        <f t="shared" si="64"/>
        <v/>
      </c>
      <c r="AJ23" s="62" t="str">
        <f t="shared" si="65"/>
        <v/>
      </c>
      <c r="AK23" s="65"/>
      <c r="AL23" s="65"/>
      <c r="AM23" s="65"/>
      <c r="AN23" s="34" t="str">
        <f t="shared" si="66"/>
        <v/>
      </c>
      <c r="AO23" s="35" t="str">
        <f t="shared" si="67"/>
        <v/>
      </c>
      <c r="AR23" s="13" t="str">
        <f t="shared" si="68"/>
        <v/>
      </c>
      <c r="AS23" s="13" t="str">
        <f t="shared" si="68"/>
        <v/>
      </c>
      <c r="AT23" s="13" t="str">
        <f t="shared" si="68"/>
        <v/>
      </c>
      <c r="AU23" s="22" t="str">
        <f t="shared" si="11"/>
        <v/>
      </c>
      <c r="AV23" s="22" t="str">
        <f t="shared" si="12"/>
        <v/>
      </c>
      <c r="AW23" s="22" t="str">
        <f t="shared" si="13"/>
        <v/>
      </c>
      <c r="AX23" s="22" t="str">
        <f t="shared" si="14"/>
        <v/>
      </c>
      <c r="AY23" s="22" t="str">
        <f t="shared" si="15"/>
        <v/>
      </c>
      <c r="BA23" s="13" t="str">
        <f t="shared" si="69"/>
        <v/>
      </c>
      <c r="BB23" s="13" t="str">
        <f t="shared" si="69"/>
        <v/>
      </c>
      <c r="BC23" s="13" t="str">
        <f t="shared" si="69"/>
        <v/>
      </c>
      <c r="BD23" s="66" t="str">
        <f t="shared" si="70"/>
        <v/>
      </c>
      <c r="BE23" s="22" t="str">
        <f t="shared" si="18"/>
        <v/>
      </c>
      <c r="BF23" s="22" t="str">
        <f t="shared" si="19"/>
        <v/>
      </c>
      <c r="BG23" s="66" t="str">
        <f t="shared" si="71"/>
        <v/>
      </c>
      <c r="BH23" s="22" t="str">
        <f t="shared" si="21"/>
        <v/>
      </c>
      <c r="BI23" s="22" t="str">
        <f t="shared" si="22"/>
        <v/>
      </c>
      <c r="BJ23" s="66" t="str">
        <f t="shared" si="72"/>
        <v/>
      </c>
      <c r="BK23" s="22" t="str">
        <f t="shared" si="24"/>
        <v/>
      </c>
      <c r="BL23" s="22" t="str">
        <f t="shared" si="25"/>
        <v/>
      </c>
      <c r="BM23" s="66" t="str">
        <f t="shared" si="73"/>
        <v/>
      </c>
      <c r="BN23" s="22" t="str">
        <f t="shared" si="27"/>
        <v/>
      </c>
      <c r="BO23" s="22" t="str">
        <f t="shared" si="28"/>
        <v/>
      </c>
      <c r="BP23" s="66" t="str">
        <f t="shared" si="74"/>
        <v/>
      </c>
      <c r="BQ23" s="22" t="str">
        <f t="shared" si="30"/>
        <v/>
      </c>
      <c r="BR23" s="22" t="str">
        <f t="shared" si="31"/>
        <v/>
      </c>
      <c r="BT23" s="13" t="str">
        <f t="shared" si="75"/>
        <v/>
      </c>
      <c r="BU23" s="13" t="str">
        <f t="shared" si="75"/>
        <v/>
      </c>
      <c r="BV23" s="13" t="str">
        <f t="shared" si="75"/>
        <v/>
      </c>
      <c r="BW23" s="66" t="str">
        <f t="shared" si="76"/>
        <v/>
      </c>
      <c r="BX23" s="22" t="str">
        <f t="shared" si="34"/>
        <v/>
      </c>
      <c r="BY23" s="22" t="str">
        <f t="shared" si="35"/>
        <v/>
      </c>
      <c r="BZ23" s="66" t="str">
        <f t="shared" si="77"/>
        <v/>
      </c>
      <c r="CA23" s="22" t="str">
        <f t="shared" si="37"/>
        <v/>
      </c>
      <c r="CB23" s="22" t="str">
        <f t="shared" si="38"/>
        <v/>
      </c>
      <c r="CC23" s="66" t="str">
        <f t="shared" si="78"/>
        <v/>
      </c>
      <c r="CD23" s="22" t="str">
        <f t="shared" si="40"/>
        <v/>
      </c>
      <c r="CE23" s="22" t="str">
        <f t="shared" si="41"/>
        <v/>
      </c>
      <c r="CF23" s="66" t="str">
        <f t="shared" si="79"/>
        <v/>
      </c>
      <c r="CG23" s="22" t="str">
        <f t="shared" si="43"/>
        <v/>
      </c>
      <c r="CH23" s="22" t="str">
        <f t="shared" si="44"/>
        <v/>
      </c>
      <c r="CI23" s="66" t="str">
        <f t="shared" si="80"/>
        <v/>
      </c>
      <c r="CJ23" s="22" t="str">
        <f t="shared" si="46"/>
        <v/>
      </c>
      <c r="CK23" s="22" t="str">
        <f t="shared" si="47"/>
        <v/>
      </c>
    </row>
    <row r="24" spans="1:89" ht="15" customHeight="1" x14ac:dyDescent="0.2">
      <c r="A24" s="60" t="str">
        <f t="shared" si="48"/>
        <v/>
      </c>
      <c r="B24" s="61"/>
      <c r="C24" s="13"/>
      <c r="D24" s="14"/>
      <c r="E24" s="15" t="str">
        <f t="shared" si="49"/>
        <v/>
      </c>
      <c r="F24" s="16" t="str">
        <f t="shared" si="1"/>
        <v/>
      </c>
      <c r="G24" s="8" t="str">
        <f t="shared" si="50"/>
        <v/>
      </c>
      <c r="H24" s="62" t="str">
        <f t="shared" si="51"/>
        <v/>
      </c>
      <c r="I24" s="65"/>
      <c r="J24" s="65"/>
      <c r="K24" s="65"/>
      <c r="L24" s="34" t="str">
        <f t="shared" si="52"/>
        <v/>
      </c>
      <c r="M24" s="35" t="str">
        <f t="shared" si="5"/>
        <v/>
      </c>
      <c r="N24" s="57" t="str">
        <f t="shared" si="53"/>
        <v/>
      </c>
      <c r="O24" s="62" t="str">
        <f t="shared" si="54"/>
        <v/>
      </c>
      <c r="P24" s="65"/>
      <c r="Q24" s="65"/>
      <c r="R24" s="65"/>
      <c r="S24" s="34" t="str">
        <f t="shared" si="55"/>
        <v/>
      </c>
      <c r="T24" s="35" t="str">
        <f t="shared" si="8"/>
        <v/>
      </c>
      <c r="U24" s="57" t="str">
        <f t="shared" si="56"/>
        <v/>
      </c>
      <c r="V24" s="62" t="str">
        <f t="shared" si="57"/>
        <v/>
      </c>
      <c r="W24" s="65"/>
      <c r="X24" s="65"/>
      <c r="Y24" s="65"/>
      <c r="Z24" s="34" t="str">
        <f t="shared" si="58"/>
        <v/>
      </c>
      <c r="AA24" s="35" t="str">
        <f t="shared" si="59"/>
        <v/>
      </c>
      <c r="AB24" s="57" t="str">
        <f t="shared" si="60"/>
        <v/>
      </c>
      <c r="AC24" s="62" t="str">
        <f t="shared" si="61"/>
        <v/>
      </c>
      <c r="AD24" s="65"/>
      <c r="AE24" s="65"/>
      <c r="AF24" s="65"/>
      <c r="AG24" s="34" t="str">
        <f t="shared" si="62"/>
        <v/>
      </c>
      <c r="AH24" s="35" t="str">
        <f t="shared" si="63"/>
        <v/>
      </c>
      <c r="AI24" s="57" t="str">
        <f t="shared" si="64"/>
        <v/>
      </c>
      <c r="AJ24" s="62" t="str">
        <f t="shared" si="65"/>
        <v/>
      </c>
      <c r="AK24" s="65"/>
      <c r="AL24" s="65"/>
      <c r="AM24" s="65"/>
      <c r="AN24" s="34" t="str">
        <f t="shared" si="66"/>
        <v/>
      </c>
      <c r="AO24" s="35" t="str">
        <f t="shared" si="67"/>
        <v/>
      </c>
      <c r="AR24" s="13" t="str">
        <f t="shared" si="68"/>
        <v/>
      </c>
      <c r="AS24" s="13" t="str">
        <f t="shared" si="68"/>
        <v/>
      </c>
      <c r="AT24" s="13" t="str">
        <f t="shared" si="68"/>
        <v/>
      </c>
      <c r="AU24" s="22" t="str">
        <f t="shared" si="11"/>
        <v/>
      </c>
      <c r="AV24" s="22" t="str">
        <f t="shared" si="12"/>
        <v/>
      </c>
      <c r="AW24" s="22" t="str">
        <f t="shared" si="13"/>
        <v/>
      </c>
      <c r="AX24" s="22" t="str">
        <f t="shared" si="14"/>
        <v/>
      </c>
      <c r="AY24" s="22" t="str">
        <f t="shared" si="15"/>
        <v/>
      </c>
      <c r="BA24" s="13" t="str">
        <f t="shared" si="69"/>
        <v/>
      </c>
      <c r="BB24" s="13" t="str">
        <f t="shared" si="69"/>
        <v/>
      </c>
      <c r="BC24" s="13" t="str">
        <f t="shared" si="69"/>
        <v/>
      </c>
      <c r="BD24" s="66" t="str">
        <f t="shared" si="70"/>
        <v/>
      </c>
      <c r="BE24" s="22" t="str">
        <f t="shared" si="18"/>
        <v/>
      </c>
      <c r="BF24" s="22" t="str">
        <f t="shared" si="19"/>
        <v/>
      </c>
      <c r="BG24" s="66" t="str">
        <f t="shared" si="71"/>
        <v/>
      </c>
      <c r="BH24" s="22" t="str">
        <f t="shared" si="21"/>
        <v/>
      </c>
      <c r="BI24" s="22" t="str">
        <f t="shared" si="22"/>
        <v/>
      </c>
      <c r="BJ24" s="66" t="str">
        <f t="shared" si="72"/>
        <v/>
      </c>
      <c r="BK24" s="22" t="str">
        <f t="shared" si="24"/>
        <v/>
      </c>
      <c r="BL24" s="22" t="str">
        <f t="shared" si="25"/>
        <v/>
      </c>
      <c r="BM24" s="66" t="str">
        <f t="shared" si="73"/>
        <v/>
      </c>
      <c r="BN24" s="22" t="str">
        <f t="shared" si="27"/>
        <v/>
      </c>
      <c r="BO24" s="22" t="str">
        <f t="shared" si="28"/>
        <v/>
      </c>
      <c r="BP24" s="66" t="str">
        <f t="shared" si="74"/>
        <v/>
      </c>
      <c r="BQ24" s="22" t="str">
        <f t="shared" si="30"/>
        <v/>
      </c>
      <c r="BR24" s="22" t="str">
        <f t="shared" si="31"/>
        <v/>
      </c>
      <c r="BT24" s="13" t="str">
        <f t="shared" si="75"/>
        <v/>
      </c>
      <c r="BU24" s="13" t="str">
        <f t="shared" si="75"/>
        <v/>
      </c>
      <c r="BV24" s="13" t="str">
        <f t="shared" si="75"/>
        <v/>
      </c>
      <c r="BW24" s="66" t="str">
        <f t="shared" si="76"/>
        <v/>
      </c>
      <c r="BX24" s="22" t="str">
        <f t="shared" si="34"/>
        <v/>
      </c>
      <c r="BY24" s="22" t="str">
        <f t="shared" si="35"/>
        <v/>
      </c>
      <c r="BZ24" s="66" t="str">
        <f t="shared" si="77"/>
        <v/>
      </c>
      <c r="CA24" s="22" t="str">
        <f t="shared" si="37"/>
        <v/>
      </c>
      <c r="CB24" s="22" t="str">
        <f t="shared" si="38"/>
        <v/>
      </c>
      <c r="CC24" s="66" t="str">
        <f t="shared" si="78"/>
        <v/>
      </c>
      <c r="CD24" s="22" t="str">
        <f t="shared" si="40"/>
        <v/>
      </c>
      <c r="CE24" s="22" t="str">
        <f t="shared" si="41"/>
        <v/>
      </c>
      <c r="CF24" s="66" t="str">
        <f t="shared" si="79"/>
        <v/>
      </c>
      <c r="CG24" s="22" t="str">
        <f t="shared" si="43"/>
        <v/>
      </c>
      <c r="CH24" s="22" t="str">
        <f t="shared" si="44"/>
        <v/>
      </c>
      <c r="CI24" s="66" t="str">
        <f t="shared" si="80"/>
        <v/>
      </c>
      <c r="CJ24" s="22" t="str">
        <f t="shared" si="46"/>
        <v/>
      </c>
      <c r="CK24" s="22" t="str">
        <f t="shared" si="47"/>
        <v/>
      </c>
    </row>
    <row r="25" spans="1:89" ht="15" customHeight="1" x14ac:dyDescent="0.2">
      <c r="A25" s="60" t="str">
        <f t="shared" si="48"/>
        <v/>
      </c>
      <c r="B25" s="61"/>
      <c r="C25" s="13"/>
      <c r="D25" s="14"/>
      <c r="E25" s="15" t="str">
        <f t="shared" si="49"/>
        <v/>
      </c>
      <c r="F25" s="16" t="str">
        <f t="shared" si="1"/>
        <v/>
      </c>
      <c r="G25" s="8" t="str">
        <f t="shared" si="50"/>
        <v/>
      </c>
      <c r="H25" s="62" t="str">
        <f t="shared" si="51"/>
        <v/>
      </c>
      <c r="I25" s="65"/>
      <c r="J25" s="65"/>
      <c r="K25" s="65"/>
      <c r="L25" s="34" t="str">
        <f t="shared" si="52"/>
        <v/>
      </c>
      <c r="M25" s="35" t="str">
        <f t="shared" si="5"/>
        <v/>
      </c>
      <c r="N25" s="57" t="str">
        <f t="shared" si="53"/>
        <v/>
      </c>
      <c r="O25" s="62" t="str">
        <f t="shared" si="54"/>
        <v/>
      </c>
      <c r="P25" s="65"/>
      <c r="Q25" s="65"/>
      <c r="R25" s="65"/>
      <c r="S25" s="34" t="str">
        <f t="shared" si="55"/>
        <v/>
      </c>
      <c r="T25" s="35" t="str">
        <f t="shared" si="8"/>
        <v/>
      </c>
      <c r="U25" s="57" t="str">
        <f t="shared" si="56"/>
        <v/>
      </c>
      <c r="V25" s="62" t="str">
        <f t="shared" si="57"/>
        <v/>
      </c>
      <c r="W25" s="65"/>
      <c r="X25" s="65"/>
      <c r="Y25" s="65"/>
      <c r="Z25" s="34" t="str">
        <f t="shared" si="58"/>
        <v/>
      </c>
      <c r="AA25" s="35" t="str">
        <f t="shared" si="59"/>
        <v/>
      </c>
      <c r="AB25" s="57" t="str">
        <f t="shared" si="60"/>
        <v/>
      </c>
      <c r="AC25" s="62" t="str">
        <f t="shared" si="61"/>
        <v/>
      </c>
      <c r="AD25" s="65"/>
      <c r="AE25" s="65"/>
      <c r="AF25" s="65"/>
      <c r="AG25" s="34" t="str">
        <f t="shared" si="62"/>
        <v/>
      </c>
      <c r="AH25" s="35" t="str">
        <f t="shared" si="63"/>
        <v/>
      </c>
      <c r="AI25" s="57" t="str">
        <f t="shared" si="64"/>
        <v/>
      </c>
      <c r="AJ25" s="62" t="str">
        <f t="shared" si="65"/>
        <v/>
      </c>
      <c r="AK25" s="65"/>
      <c r="AL25" s="65"/>
      <c r="AM25" s="65"/>
      <c r="AN25" s="34" t="str">
        <f t="shared" si="66"/>
        <v/>
      </c>
      <c r="AO25" s="35" t="str">
        <f t="shared" si="67"/>
        <v/>
      </c>
      <c r="AR25" s="13" t="str">
        <f t="shared" si="68"/>
        <v/>
      </c>
      <c r="AS25" s="13" t="str">
        <f t="shared" si="68"/>
        <v/>
      </c>
      <c r="AT25" s="13" t="str">
        <f t="shared" si="68"/>
        <v/>
      </c>
      <c r="AU25" s="22" t="str">
        <f t="shared" si="11"/>
        <v/>
      </c>
      <c r="AV25" s="22" t="str">
        <f t="shared" si="12"/>
        <v/>
      </c>
      <c r="AW25" s="22" t="str">
        <f t="shared" si="13"/>
        <v/>
      </c>
      <c r="AX25" s="22" t="str">
        <f t="shared" si="14"/>
        <v/>
      </c>
      <c r="AY25" s="22" t="str">
        <f t="shared" si="15"/>
        <v/>
      </c>
      <c r="BA25" s="13" t="str">
        <f t="shared" si="69"/>
        <v/>
      </c>
      <c r="BB25" s="13" t="str">
        <f t="shared" si="69"/>
        <v/>
      </c>
      <c r="BC25" s="13" t="str">
        <f t="shared" si="69"/>
        <v/>
      </c>
      <c r="BD25" s="66" t="str">
        <f t="shared" si="70"/>
        <v/>
      </c>
      <c r="BE25" s="22" t="str">
        <f t="shared" si="18"/>
        <v/>
      </c>
      <c r="BF25" s="22" t="str">
        <f t="shared" si="19"/>
        <v/>
      </c>
      <c r="BG25" s="66" t="str">
        <f t="shared" si="71"/>
        <v/>
      </c>
      <c r="BH25" s="22" t="str">
        <f t="shared" si="21"/>
        <v/>
      </c>
      <c r="BI25" s="22" t="str">
        <f t="shared" si="22"/>
        <v/>
      </c>
      <c r="BJ25" s="66" t="str">
        <f t="shared" si="72"/>
        <v/>
      </c>
      <c r="BK25" s="22" t="str">
        <f t="shared" si="24"/>
        <v/>
      </c>
      <c r="BL25" s="22" t="str">
        <f t="shared" si="25"/>
        <v/>
      </c>
      <c r="BM25" s="66" t="str">
        <f t="shared" si="73"/>
        <v/>
      </c>
      <c r="BN25" s="22" t="str">
        <f t="shared" si="27"/>
        <v/>
      </c>
      <c r="BO25" s="22" t="str">
        <f t="shared" si="28"/>
        <v/>
      </c>
      <c r="BP25" s="66" t="str">
        <f t="shared" si="74"/>
        <v/>
      </c>
      <c r="BQ25" s="22" t="str">
        <f t="shared" si="30"/>
        <v/>
      </c>
      <c r="BR25" s="22" t="str">
        <f t="shared" si="31"/>
        <v/>
      </c>
      <c r="BT25" s="13" t="str">
        <f t="shared" si="75"/>
        <v/>
      </c>
      <c r="BU25" s="13" t="str">
        <f t="shared" si="75"/>
        <v/>
      </c>
      <c r="BV25" s="13" t="str">
        <f t="shared" si="75"/>
        <v/>
      </c>
      <c r="BW25" s="66" t="str">
        <f t="shared" si="76"/>
        <v/>
      </c>
      <c r="BX25" s="22" t="str">
        <f t="shared" si="34"/>
        <v/>
      </c>
      <c r="BY25" s="22" t="str">
        <f t="shared" si="35"/>
        <v/>
      </c>
      <c r="BZ25" s="66" t="str">
        <f t="shared" si="77"/>
        <v/>
      </c>
      <c r="CA25" s="22" t="str">
        <f t="shared" si="37"/>
        <v/>
      </c>
      <c r="CB25" s="22" t="str">
        <f t="shared" si="38"/>
        <v/>
      </c>
      <c r="CC25" s="66" t="str">
        <f t="shared" si="78"/>
        <v/>
      </c>
      <c r="CD25" s="22" t="str">
        <f t="shared" si="40"/>
        <v/>
      </c>
      <c r="CE25" s="22" t="str">
        <f t="shared" si="41"/>
        <v/>
      </c>
      <c r="CF25" s="66" t="str">
        <f t="shared" si="79"/>
        <v/>
      </c>
      <c r="CG25" s="22" t="str">
        <f t="shared" si="43"/>
        <v/>
      </c>
      <c r="CH25" s="22" t="str">
        <f t="shared" si="44"/>
        <v/>
      </c>
      <c r="CI25" s="66" t="str">
        <f t="shared" si="80"/>
        <v/>
      </c>
      <c r="CJ25" s="22" t="str">
        <f t="shared" si="46"/>
        <v/>
      </c>
      <c r="CK25" s="22" t="str">
        <f t="shared" si="47"/>
        <v/>
      </c>
    </row>
    <row r="26" spans="1:89" ht="15" customHeight="1" x14ac:dyDescent="0.2">
      <c r="A26" s="60" t="str">
        <f t="shared" si="48"/>
        <v/>
      </c>
      <c r="B26" s="61"/>
      <c r="C26" s="13"/>
      <c r="D26" s="14"/>
      <c r="E26" s="15" t="str">
        <f t="shared" si="49"/>
        <v/>
      </c>
      <c r="F26" s="16" t="str">
        <f t="shared" si="1"/>
        <v/>
      </c>
      <c r="G26" s="8" t="str">
        <f t="shared" si="50"/>
        <v/>
      </c>
      <c r="H26" s="62" t="str">
        <f t="shared" si="51"/>
        <v/>
      </c>
      <c r="I26" s="65"/>
      <c r="J26" s="65"/>
      <c r="K26" s="65"/>
      <c r="L26" s="34" t="str">
        <f t="shared" si="52"/>
        <v/>
      </c>
      <c r="M26" s="35" t="str">
        <f t="shared" si="5"/>
        <v/>
      </c>
      <c r="N26" s="57" t="str">
        <f t="shared" si="53"/>
        <v/>
      </c>
      <c r="O26" s="62" t="str">
        <f t="shared" si="54"/>
        <v/>
      </c>
      <c r="P26" s="65"/>
      <c r="Q26" s="65"/>
      <c r="R26" s="65"/>
      <c r="S26" s="34" t="str">
        <f t="shared" si="55"/>
        <v/>
      </c>
      <c r="T26" s="35" t="str">
        <f t="shared" si="8"/>
        <v/>
      </c>
      <c r="U26" s="57" t="str">
        <f t="shared" si="56"/>
        <v/>
      </c>
      <c r="V26" s="62" t="str">
        <f t="shared" si="57"/>
        <v/>
      </c>
      <c r="W26" s="65"/>
      <c r="X26" s="65"/>
      <c r="Y26" s="65"/>
      <c r="Z26" s="34" t="str">
        <f t="shared" si="58"/>
        <v/>
      </c>
      <c r="AA26" s="35" t="str">
        <f t="shared" si="59"/>
        <v/>
      </c>
      <c r="AB26" s="57" t="str">
        <f t="shared" si="60"/>
        <v/>
      </c>
      <c r="AC26" s="62" t="str">
        <f t="shared" si="61"/>
        <v/>
      </c>
      <c r="AD26" s="65"/>
      <c r="AE26" s="65"/>
      <c r="AF26" s="65"/>
      <c r="AG26" s="34" t="str">
        <f t="shared" si="62"/>
        <v/>
      </c>
      <c r="AH26" s="35" t="str">
        <f t="shared" si="63"/>
        <v/>
      </c>
      <c r="AI26" s="57" t="str">
        <f t="shared" si="64"/>
        <v/>
      </c>
      <c r="AJ26" s="62" t="str">
        <f t="shared" si="65"/>
        <v/>
      </c>
      <c r="AK26" s="65"/>
      <c r="AL26" s="65"/>
      <c r="AM26" s="65"/>
      <c r="AN26" s="34" t="str">
        <f t="shared" si="66"/>
        <v/>
      </c>
      <c r="AO26" s="35" t="str">
        <f t="shared" si="67"/>
        <v/>
      </c>
      <c r="AR26" s="13" t="str">
        <f t="shared" si="68"/>
        <v/>
      </c>
      <c r="AS26" s="13" t="str">
        <f t="shared" si="68"/>
        <v/>
      </c>
      <c r="AT26" s="13" t="str">
        <f t="shared" si="68"/>
        <v/>
      </c>
      <c r="AU26" s="22" t="str">
        <f t="shared" si="11"/>
        <v/>
      </c>
      <c r="AV26" s="22" t="str">
        <f t="shared" si="12"/>
        <v/>
      </c>
      <c r="AW26" s="22" t="str">
        <f t="shared" si="13"/>
        <v/>
      </c>
      <c r="AX26" s="22" t="str">
        <f t="shared" si="14"/>
        <v/>
      </c>
      <c r="AY26" s="22" t="str">
        <f t="shared" si="15"/>
        <v/>
      </c>
      <c r="BA26" s="13" t="str">
        <f t="shared" si="69"/>
        <v/>
      </c>
      <c r="BB26" s="13" t="str">
        <f t="shared" si="69"/>
        <v/>
      </c>
      <c r="BC26" s="13" t="str">
        <f t="shared" si="69"/>
        <v/>
      </c>
      <c r="BD26" s="66" t="str">
        <f t="shared" si="70"/>
        <v/>
      </c>
      <c r="BE26" s="22" t="str">
        <f t="shared" si="18"/>
        <v/>
      </c>
      <c r="BF26" s="22" t="str">
        <f t="shared" si="19"/>
        <v/>
      </c>
      <c r="BG26" s="66" t="str">
        <f t="shared" si="71"/>
        <v/>
      </c>
      <c r="BH26" s="22" t="str">
        <f t="shared" si="21"/>
        <v/>
      </c>
      <c r="BI26" s="22" t="str">
        <f t="shared" si="22"/>
        <v/>
      </c>
      <c r="BJ26" s="66" t="str">
        <f t="shared" si="72"/>
        <v/>
      </c>
      <c r="BK26" s="22" t="str">
        <f t="shared" si="24"/>
        <v/>
      </c>
      <c r="BL26" s="22" t="str">
        <f t="shared" si="25"/>
        <v/>
      </c>
      <c r="BM26" s="66" t="str">
        <f t="shared" si="73"/>
        <v/>
      </c>
      <c r="BN26" s="22" t="str">
        <f t="shared" si="27"/>
        <v/>
      </c>
      <c r="BO26" s="22" t="str">
        <f t="shared" si="28"/>
        <v/>
      </c>
      <c r="BP26" s="66" t="str">
        <f t="shared" si="74"/>
        <v/>
      </c>
      <c r="BQ26" s="22" t="str">
        <f t="shared" si="30"/>
        <v/>
      </c>
      <c r="BR26" s="22" t="str">
        <f t="shared" si="31"/>
        <v/>
      </c>
      <c r="BT26" s="13" t="str">
        <f t="shared" si="75"/>
        <v/>
      </c>
      <c r="BU26" s="13" t="str">
        <f t="shared" si="75"/>
        <v/>
      </c>
      <c r="BV26" s="13" t="str">
        <f t="shared" si="75"/>
        <v/>
      </c>
      <c r="BW26" s="66" t="str">
        <f t="shared" si="76"/>
        <v/>
      </c>
      <c r="BX26" s="22" t="str">
        <f t="shared" si="34"/>
        <v/>
      </c>
      <c r="BY26" s="22" t="str">
        <f t="shared" si="35"/>
        <v/>
      </c>
      <c r="BZ26" s="66" t="str">
        <f t="shared" si="77"/>
        <v/>
      </c>
      <c r="CA26" s="22" t="str">
        <f t="shared" si="37"/>
        <v/>
      </c>
      <c r="CB26" s="22" t="str">
        <f t="shared" si="38"/>
        <v/>
      </c>
      <c r="CC26" s="66" t="str">
        <f t="shared" si="78"/>
        <v/>
      </c>
      <c r="CD26" s="22" t="str">
        <f t="shared" si="40"/>
        <v/>
      </c>
      <c r="CE26" s="22" t="str">
        <f t="shared" si="41"/>
        <v/>
      </c>
      <c r="CF26" s="66" t="str">
        <f t="shared" si="79"/>
        <v/>
      </c>
      <c r="CG26" s="22" t="str">
        <f t="shared" si="43"/>
        <v/>
      </c>
      <c r="CH26" s="22" t="str">
        <f t="shared" si="44"/>
        <v/>
      </c>
      <c r="CI26" s="66" t="str">
        <f t="shared" si="80"/>
        <v/>
      </c>
      <c r="CJ26" s="22" t="str">
        <f t="shared" si="46"/>
        <v/>
      </c>
      <c r="CK26" s="22" t="str">
        <f t="shared" si="47"/>
        <v/>
      </c>
    </row>
    <row r="27" spans="1:89" ht="15" customHeight="1" x14ac:dyDescent="0.2">
      <c r="A27" s="60" t="str">
        <f t="shared" si="48"/>
        <v/>
      </c>
      <c r="B27" s="61"/>
      <c r="C27" s="13"/>
      <c r="D27" s="14"/>
      <c r="E27" s="15" t="str">
        <f t="shared" si="49"/>
        <v/>
      </c>
      <c r="F27" s="16" t="str">
        <f t="shared" si="1"/>
        <v/>
      </c>
      <c r="G27" s="8" t="str">
        <f t="shared" si="50"/>
        <v/>
      </c>
      <c r="H27" s="62" t="str">
        <f t="shared" si="51"/>
        <v/>
      </c>
      <c r="I27" s="65"/>
      <c r="J27" s="65"/>
      <c r="K27" s="65"/>
      <c r="L27" s="34" t="str">
        <f t="shared" si="52"/>
        <v/>
      </c>
      <c r="M27" s="35" t="str">
        <f t="shared" si="5"/>
        <v/>
      </c>
      <c r="N27" s="57" t="str">
        <f t="shared" si="53"/>
        <v/>
      </c>
      <c r="O27" s="62" t="str">
        <f t="shared" si="54"/>
        <v/>
      </c>
      <c r="P27" s="65"/>
      <c r="Q27" s="65"/>
      <c r="R27" s="65"/>
      <c r="S27" s="34" t="str">
        <f t="shared" si="55"/>
        <v/>
      </c>
      <c r="T27" s="35" t="str">
        <f t="shared" si="8"/>
        <v/>
      </c>
      <c r="U27" s="57" t="str">
        <f t="shared" si="56"/>
        <v/>
      </c>
      <c r="V27" s="62" t="str">
        <f t="shared" si="57"/>
        <v/>
      </c>
      <c r="W27" s="65"/>
      <c r="X27" s="65"/>
      <c r="Y27" s="65"/>
      <c r="Z27" s="34" t="str">
        <f t="shared" si="58"/>
        <v/>
      </c>
      <c r="AA27" s="35" t="str">
        <f t="shared" si="59"/>
        <v/>
      </c>
      <c r="AB27" s="57" t="str">
        <f t="shared" si="60"/>
        <v/>
      </c>
      <c r="AC27" s="62" t="str">
        <f t="shared" si="61"/>
        <v/>
      </c>
      <c r="AD27" s="65"/>
      <c r="AE27" s="65"/>
      <c r="AF27" s="65"/>
      <c r="AG27" s="34" t="str">
        <f t="shared" si="62"/>
        <v/>
      </c>
      <c r="AH27" s="35" t="str">
        <f t="shared" si="63"/>
        <v/>
      </c>
      <c r="AI27" s="57" t="str">
        <f t="shared" si="64"/>
        <v/>
      </c>
      <c r="AJ27" s="62" t="str">
        <f t="shared" si="65"/>
        <v/>
      </c>
      <c r="AK27" s="65"/>
      <c r="AL27" s="65"/>
      <c r="AM27" s="65"/>
      <c r="AN27" s="34" t="str">
        <f t="shared" si="66"/>
        <v/>
      </c>
      <c r="AO27" s="35" t="str">
        <f t="shared" si="67"/>
        <v/>
      </c>
      <c r="AR27" s="13" t="str">
        <f t="shared" ref="AR27:AT31" si="81">IF($B27="","",B27)</f>
        <v/>
      </c>
      <c r="AS27" s="13" t="str">
        <f t="shared" si="81"/>
        <v/>
      </c>
      <c r="AT27" s="13" t="str">
        <f t="shared" si="81"/>
        <v/>
      </c>
      <c r="AU27" s="22" t="str">
        <f t="shared" si="11"/>
        <v/>
      </c>
      <c r="AV27" s="22" t="str">
        <f t="shared" si="12"/>
        <v/>
      </c>
      <c r="AW27" s="22" t="str">
        <f t="shared" si="13"/>
        <v/>
      </c>
      <c r="AX27" s="22" t="str">
        <f t="shared" si="14"/>
        <v/>
      </c>
      <c r="AY27" s="22" t="str">
        <f t="shared" si="15"/>
        <v/>
      </c>
      <c r="BA27" s="13" t="str">
        <f t="shared" ref="BA27:BC31" si="82">IF($B27="","",B27)</f>
        <v/>
      </c>
      <c r="BB27" s="13" t="str">
        <f t="shared" si="82"/>
        <v/>
      </c>
      <c r="BC27" s="13" t="str">
        <f t="shared" si="82"/>
        <v/>
      </c>
      <c r="BD27" s="66" t="str">
        <f t="shared" si="70"/>
        <v/>
      </c>
      <c r="BE27" s="22" t="str">
        <f t="shared" si="18"/>
        <v/>
      </c>
      <c r="BF27" s="22" t="str">
        <f t="shared" si="19"/>
        <v/>
      </c>
      <c r="BG27" s="66" t="str">
        <f t="shared" si="71"/>
        <v/>
      </c>
      <c r="BH27" s="22" t="str">
        <f t="shared" si="21"/>
        <v/>
      </c>
      <c r="BI27" s="22" t="str">
        <f t="shared" si="22"/>
        <v/>
      </c>
      <c r="BJ27" s="66" t="str">
        <f t="shared" si="72"/>
        <v/>
      </c>
      <c r="BK27" s="22" t="str">
        <f t="shared" si="24"/>
        <v/>
      </c>
      <c r="BL27" s="22" t="str">
        <f t="shared" si="25"/>
        <v/>
      </c>
      <c r="BM27" s="66" t="str">
        <f t="shared" si="73"/>
        <v/>
      </c>
      <c r="BN27" s="22" t="str">
        <f t="shared" si="27"/>
        <v/>
      </c>
      <c r="BO27" s="22" t="str">
        <f t="shared" si="28"/>
        <v/>
      </c>
      <c r="BP27" s="66" t="str">
        <f t="shared" si="74"/>
        <v/>
      </c>
      <c r="BQ27" s="22" t="str">
        <f t="shared" si="30"/>
        <v/>
      </c>
      <c r="BR27" s="22" t="str">
        <f t="shared" si="31"/>
        <v/>
      </c>
      <c r="BT27" s="13" t="str">
        <f t="shared" ref="BT27:BV31" si="83">IF($B27="","",B27)</f>
        <v/>
      </c>
      <c r="BU27" s="13" t="str">
        <f t="shared" si="83"/>
        <v/>
      </c>
      <c r="BV27" s="13" t="str">
        <f t="shared" si="83"/>
        <v/>
      </c>
      <c r="BW27" s="66" t="str">
        <f t="shared" si="76"/>
        <v/>
      </c>
      <c r="BX27" s="22" t="str">
        <f t="shared" si="34"/>
        <v/>
      </c>
      <c r="BY27" s="22" t="str">
        <f t="shared" si="35"/>
        <v/>
      </c>
      <c r="BZ27" s="66" t="str">
        <f t="shared" si="77"/>
        <v/>
      </c>
      <c r="CA27" s="22" t="str">
        <f t="shared" si="37"/>
        <v/>
      </c>
      <c r="CB27" s="22" t="str">
        <f t="shared" si="38"/>
        <v/>
      </c>
      <c r="CC27" s="66" t="str">
        <f t="shared" si="78"/>
        <v/>
      </c>
      <c r="CD27" s="22" t="str">
        <f t="shared" si="40"/>
        <v/>
      </c>
      <c r="CE27" s="22" t="str">
        <f t="shared" si="41"/>
        <v/>
      </c>
      <c r="CF27" s="66" t="str">
        <f t="shared" si="79"/>
        <v/>
      </c>
      <c r="CG27" s="22" t="str">
        <f t="shared" si="43"/>
        <v/>
      </c>
      <c r="CH27" s="22" t="str">
        <f t="shared" si="44"/>
        <v/>
      </c>
      <c r="CI27" s="66" t="str">
        <f t="shared" si="80"/>
        <v/>
      </c>
      <c r="CJ27" s="22" t="str">
        <f t="shared" si="46"/>
        <v/>
      </c>
      <c r="CK27" s="22" t="str">
        <f t="shared" si="47"/>
        <v/>
      </c>
    </row>
    <row r="28" spans="1:89" ht="15" customHeight="1" x14ac:dyDescent="0.2">
      <c r="A28" s="60" t="str">
        <f t="shared" si="48"/>
        <v/>
      </c>
      <c r="B28" s="61"/>
      <c r="C28" s="13"/>
      <c r="D28" s="14"/>
      <c r="E28" s="15" t="str">
        <f t="shared" si="49"/>
        <v/>
      </c>
      <c r="F28" s="16" t="str">
        <f t="shared" si="1"/>
        <v/>
      </c>
      <c r="G28" s="8" t="str">
        <f t="shared" si="50"/>
        <v/>
      </c>
      <c r="H28" s="62" t="str">
        <f t="shared" si="51"/>
        <v/>
      </c>
      <c r="I28" s="65"/>
      <c r="J28" s="65"/>
      <c r="K28" s="65"/>
      <c r="L28" s="34" t="str">
        <f t="shared" si="52"/>
        <v/>
      </c>
      <c r="M28" s="35" t="str">
        <f t="shared" si="5"/>
        <v/>
      </c>
      <c r="N28" s="57" t="str">
        <f t="shared" si="53"/>
        <v/>
      </c>
      <c r="O28" s="62" t="str">
        <f t="shared" si="54"/>
        <v/>
      </c>
      <c r="P28" s="65"/>
      <c r="Q28" s="65"/>
      <c r="R28" s="65"/>
      <c r="S28" s="34" t="str">
        <f t="shared" si="55"/>
        <v/>
      </c>
      <c r="T28" s="35" t="str">
        <f t="shared" si="8"/>
        <v/>
      </c>
      <c r="U28" s="57" t="str">
        <f t="shared" si="56"/>
        <v/>
      </c>
      <c r="V28" s="62" t="str">
        <f t="shared" si="57"/>
        <v/>
      </c>
      <c r="W28" s="65"/>
      <c r="X28" s="65"/>
      <c r="Y28" s="65"/>
      <c r="Z28" s="34" t="str">
        <f t="shared" si="58"/>
        <v/>
      </c>
      <c r="AA28" s="35" t="str">
        <f t="shared" si="59"/>
        <v/>
      </c>
      <c r="AB28" s="57" t="str">
        <f t="shared" si="60"/>
        <v/>
      </c>
      <c r="AC28" s="62" t="str">
        <f t="shared" si="61"/>
        <v/>
      </c>
      <c r="AD28" s="65"/>
      <c r="AE28" s="65"/>
      <c r="AF28" s="65"/>
      <c r="AG28" s="34" t="str">
        <f t="shared" si="62"/>
        <v/>
      </c>
      <c r="AH28" s="35" t="str">
        <f t="shared" si="63"/>
        <v/>
      </c>
      <c r="AI28" s="57" t="str">
        <f t="shared" si="64"/>
        <v/>
      </c>
      <c r="AJ28" s="62" t="str">
        <f t="shared" si="65"/>
        <v/>
      </c>
      <c r="AK28" s="65"/>
      <c r="AL28" s="65"/>
      <c r="AM28" s="65"/>
      <c r="AN28" s="34" t="str">
        <f t="shared" si="66"/>
        <v/>
      </c>
      <c r="AO28" s="35" t="str">
        <f t="shared" si="67"/>
        <v/>
      </c>
      <c r="AR28" s="13" t="str">
        <f t="shared" si="81"/>
        <v/>
      </c>
      <c r="AS28" s="13" t="str">
        <f t="shared" si="81"/>
        <v/>
      </c>
      <c r="AT28" s="13" t="str">
        <f t="shared" si="81"/>
        <v/>
      </c>
      <c r="AU28" s="22" t="str">
        <f t="shared" si="11"/>
        <v/>
      </c>
      <c r="AV28" s="22" t="str">
        <f t="shared" si="12"/>
        <v/>
      </c>
      <c r="AW28" s="22" t="str">
        <f t="shared" si="13"/>
        <v/>
      </c>
      <c r="AX28" s="22" t="str">
        <f t="shared" si="14"/>
        <v/>
      </c>
      <c r="AY28" s="22" t="str">
        <f t="shared" si="15"/>
        <v/>
      </c>
      <c r="BA28" s="13" t="str">
        <f t="shared" si="82"/>
        <v/>
      </c>
      <c r="BB28" s="13" t="str">
        <f t="shared" si="82"/>
        <v/>
      </c>
      <c r="BC28" s="13" t="str">
        <f t="shared" si="82"/>
        <v/>
      </c>
      <c r="BD28" s="66" t="str">
        <f t="shared" si="70"/>
        <v/>
      </c>
      <c r="BE28" s="22" t="str">
        <f t="shared" si="18"/>
        <v/>
      </c>
      <c r="BF28" s="22" t="str">
        <f t="shared" si="19"/>
        <v/>
      </c>
      <c r="BG28" s="66" t="str">
        <f t="shared" si="71"/>
        <v/>
      </c>
      <c r="BH28" s="22" t="str">
        <f t="shared" si="21"/>
        <v/>
      </c>
      <c r="BI28" s="22" t="str">
        <f t="shared" si="22"/>
        <v/>
      </c>
      <c r="BJ28" s="66" t="str">
        <f t="shared" si="72"/>
        <v/>
      </c>
      <c r="BK28" s="22" t="str">
        <f t="shared" si="24"/>
        <v/>
      </c>
      <c r="BL28" s="22" t="str">
        <f t="shared" si="25"/>
        <v/>
      </c>
      <c r="BM28" s="66" t="str">
        <f t="shared" si="73"/>
        <v/>
      </c>
      <c r="BN28" s="22" t="str">
        <f t="shared" si="27"/>
        <v/>
      </c>
      <c r="BO28" s="22" t="str">
        <f t="shared" si="28"/>
        <v/>
      </c>
      <c r="BP28" s="66" t="str">
        <f t="shared" si="74"/>
        <v/>
      </c>
      <c r="BQ28" s="22" t="str">
        <f t="shared" si="30"/>
        <v/>
      </c>
      <c r="BR28" s="22" t="str">
        <f t="shared" si="31"/>
        <v/>
      </c>
      <c r="BT28" s="13" t="str">
        <f t="shared" si="83"/>
        <v/>
      </c>
      <c r="BU28" s="13" t="str">
        <f t="shared" si="83"/>
        <v/>
      </c>
      <c r="BV28" s="13" t="str">
        <f t="shared" si="83"/>
        <v/>
      </c>
      <c r="BW28" s="66" t="str">
        <f t="shared" si="76"/>
        <v/>
      </c>
      <c r="BX28" s="22" t="str">
        <f t="shared" si="34"/>
        <v/>
      </c>
      <c r="BY28" s="22" t="str">
        <f t="shared" si="35"/>
        <v/>
      </c>
      <c r="BZ28" s="66" t="str">
        <f t="shared" si="77"/>
        <v/>
      </c>
      <c r="CA28" s="22" t="str">
        <f t="shared" si="37"/>
        <v/>
      </c>
      <c r="CB28" s="22" t="str">
        <f t="shared" si="38"/>
        <v/>
      </c>
      <c r="CC28" s="66" t="str">
        <f t="shared" si="78"/>
        <v/>
      </c>
      <c r="CD28" s="22" t="str">
        <f t="shared" si="40"/>
        <v/>
      </c>
      <c r="CE28" s="22" t="str">
        <f t="shared" si="41"/>
        <v/>
      </c>
      <c r="CF28" s="66" t="str">
        <f t="shared" si="79"/>
        <v/>
      </c>
      <c r="CG28" s="22" t="str">
        <f t="shared" si="43"/>
        <v/>
      </c>
      <c r="CH28" s="22" t="str">
        <f t="shared" si="44"/>
        <v/>
      </c>
      <c r="CI28" s="66" t="str">
        <f t="shared" si="80"/>
        <v/>
      </c>
      <c r="CJ28" s="22" t="str">
        <f t="shared" si="46"/>
        <v/>
      </c>
      <c r="CK28" s="22" t="str">
        <f t="shared" si="47"/>
        <v/>
      </c>
    </row>
    <row r="29" spans="1:89" ht="15" customHeight="1" x14ac:dyDescent="0.2">
      <c r="A29" s="60" t="str">
        <f t="shared" si="48"/>
        <v/>
      </c>
      <c r="B29" s="61"/>
      <c r="C29" s="13"/>
      <c r="D29" s="14"/>
      <c r="E29" s="15" t="str">
        <f t="shared" si="49"/>
        <v/>
      </c>
      <c r="F29" s="16" t="str">
        <f t="shared" si="1"/>
        <v/>
      </c>
      <c r="G29" s="8" t="str">
        <f t="shared" si="50"/>
        <v/>
      </c>
      <c r="H29" s="62" t="str">
        <f t="shared" si="51"/>
        <v/>
      </c>
      <c r="I29" s="65"/>
      <c r="J29" s="65"/>
      <c r="K29" s="65"/>
      <c r="L29" s="34" t="str">
        <f t="shared" si="52"/>
        <v/>
      </c>
      <c r="M29" s="35" t="str">
        <f t="shared" si="5"/>
        <v/>
      </c>
      <c r="N29" s="57" t="str">
        <f t="shared" si="53"/>
        <v/>
      </c>
      <c r="O29" s="62" t="str">
        <f t="shared" si="54"/>
        <v/>
      </c>
      <c r="P29" s="65"/>
      <c r="Q29" s="65"/>
      <c r="R29" s="65"/>
      <c r="S29" s="34" t="str">
        <f t="shared" si="55"/>
        <v/>
      </c>
      <c r="T29" s="35" t="str">
        <f t="shared" si="8"/>
        <v/>
      </c>
      <c r="U29" s="57" t="str">
        <f t="shared" si="56"/>
        <v/>
      </c>
      <c r="V29" s="62" t="str">
        <f t="shared" si="57"/>
        <v/>
      </c>
      <c r="W29" s="65"/>
      <c r="X29" s="65"/>
      <c r="Y29" s="65"/>
      <c r="Z29" s="34" t="str">
        <f t="shared" si="58"/>
        <v/>
      </c>
      <c r="AA29" s="35" t="str">
        <f t="shared" si="59"/>
        <v/>
      </c>
      <c r="AB29" s="57" t="str">
        <f t="shared" si="60"/>
        <v/>
      </c>
      <c r="AC29" s="62" t="str">
        <f t="shared" si="61"/>
        <v/>
      </c>
      <c r="AD29" s="65"/>
      <c r="AE29" s="65"/>
      <c r="AF29" s="65"/>
      <c r="AG29" s="34" t="str">
        <f t="shared" si="62"/>
        <v/>
      </c>
      <c r="AH29" s="35" t="str">
        <f t="shared" si="63"/>
        <v/>
      </c>
      <c r="AI29" s="57" t="str">
        <f t="shared" si="64"/>
        <v/>
      </c>
      <c r="AJ29" s="62" t="str">
        <f t="shared" si="65"/>
        <v/>
      </c>
      <c r="AK29" s="65"/>
      <c r="AL29" s="65"/>
      <c r="AM29" s="65"/>
      <c r="AN29" s="34" t="str">
        <f t="shared" si="66"/>
        <v/>
      </c>
      <c r="AO29" s="35" t="str">
        <f t="shared" si="67"/>
        <v/>
      </c>
      <c r="AR29" s="13" t="str">
        <f t="shared" si="81"/>
        <v/>
      </c>
      <c r="AS29" s="13" t="str">
        <f t="shared" si="81"/>
        <v/>
      </c>
      <c r="AT29" s="13" t="str">
        <f t="shared" si="81"/>
        <v/>
      </c>
      <c r="AU29" s="22" t="str">
        <f t="shared" si="11"/>
        <v/>
      </c>
      <c r="AV29" s="22" t="str">
        <f t="shared" si="12"/>
        <v/>
      </c>
      <c r="AW29" s="22" t="str">
        <f t="shared" si="13"/>
        <v/>
      </c>
      <c r="AX29" s="22" t="str">
        <f t="shared" si="14"/>
        <v/>
      </c>
      <c r="AY29" s="22" t="str">
        <f t="shared" si="15"/>
        <v/>
      </c>
      <c r="BA29" s="13" t="str">
        <f t="shared" si="82"/>
        <v/>
      </c>
      <c r="BB29" s="13" t="str">
        <f t="shared" si="82"/>
        <v/>
      </c>
      <c r="BC29" s="13" t="str">
        <f t="shared" si="82"/>
        <v/>
      </c>
      <c r="BD29" s="66" t="str">
        <f t="shared" si="70"/>
        <v/>
      </c>
      <c r="BE29" s="22" t="str">
        <f t="shared" si="18"/>
        <v/>
      </c>
      <c r="BF29" s="22" t="str">
        <f t="shared" si="19"/>
        <v/>
      </c>
      <c r="BG29" s="66" t="str">
        <f t="shared" si="71"/>
        <v/>
      </c>
      <c r="BH29" s="22" t="str">
        <f t="shared" si="21"/>
        <v/>
      </c>
      <c r="BI29" s="22" t="str">
        <f t="shared" si="22"/>
        <v/>
      </c>
      <c r="BJ29" s="66" t="str">
        <f t="shared" si="72"/>
        <v/>
      </c>
      <c r="BK29" s="22" t="str">
        <f t="shared" si="24"/>
        <v/>
      </c>
      <c r="BL29" s="22" t="str">
        <f t="shared" si="25"/>
        <v/>
      </c>
      <c r="BM29" s="66" t="str">
        <f t="shared" si="73"/>
        <v/>
      </c>
      <c r="BN29" s="22" t="str">
        <f t="shared" si="27"/>
        <v/>
      </c>
      <c r="BO29" s="22" t="str">
        <f t="shared" si="28"/>
        <v/>
      </c>
      <c r="BP29" s="66" t="str">
        <f t="shared" si="74"/>
        <v/>
      </c>
      <c r="BQ29" s="22" t="str">
        <f t="shared" si="30"/>
        <v/>
      </c>
      <c r="BR29" s="22" t="str">
        <f t="shared" si="31"/>
        <v/>
      </c>
      <c r="BT29" s="13" t="str">
        <f t="shared" si="83"/>
        <v/>
      </c>
      <c r="BU29" s="13" t="str">
        <f t="shared" si="83"/>
        <v/>
      </c>
      <c r="BV29" s="13" t="str">
        <f t="shared" si="83"/>
        <v/>
      </c>
      <c r="BW29" s="66" t="str">
        <f t="shared" si="76"/>
        <v/>
      </c>
      <c r="BX29" s="22" t="str">
        <f t="shared" si="34"/>
        <v/>
      </c>
      <c r="BY29" s="22" t="str">
        <f t="shared" si="35"/>
        <v/>
      </c>
      <c r="BZ29" s="66" t="str">
        <f t="shared" si="77"/>
        <v/>
      </c>
      <c r="CA29" s="22" t="str">
        <f t="shared" si="37"/>
        <v/>
      </c>
      <c r="CB29" s="22" t="str">
        <f t="shared" si="38"/>
        <v/>
      </c>
      <c r="CC29" s="66" t="str">
        <f t="shared" si="78"/>
        <v/>
      </c>
      <c r="CD29" s="22" t="str">
        <f t="shared" si="40"/>
        <v/>
      </c>
      <c r="CE29" s="22" t="str">
        <f t="shared" si="41"/>
        <v/>
      </c>
      <c r="CF29" s="66" t="str">
        <f t="shared" si="79"/>
        <v/>
      </c>
      <c r="CG29" s="22" t="str">
        <f t="shared" si="43"/>
        <v/>
      </c>
      <c r="CH29" s="22" t="str">
        <f t="shared" si="44"/>
        <v/>
      </c>
      <c r="CI29" s="66" t="str">
        <f t="shared" si="80"/>
        <v/>
      </c>
      <c r="CJ29" s="22" t="str">
        <f t="shared" si="46"/>
        <v/>
      </c>
      <c r="CK29" s="22" t="str">
        <f t="shared" si="47"/>
        <v/>
      </c>
    </row>
    <row r="30" spans="1:89" ht="15" customHeight="1" x14ac:dyDescent="0.2">
      <c r="A30" s="60" t="str">
        <f>F30</f>
        <v/>
      </c>
      <c r="B30" s="61"/>
      <c r="C30" s="13"/>
      <c r="D30" s="14"/>
      <c r="E30" s="15" t="str">
        <f>IF(B30="","",M30+T30+AA30+AH30+AO30)</f>
        <v/>
      </c>
      <c r="F30" s="16" t="str">
        <f t="shared" si="1"/>
        <v/>
      </c>
      <c r="G30" s="8" t="str">
        <f t="shared" si="50"/>
        <v/>
      </c>
      <c r="H30" s="62" t="str">
        <f>IF($B30="","",TIME(I30,J30,K30))</f>
        <v/>
      </c>
      <c r="I30" s="65"/>
      <c r="J30" s="65"/>
      <c r="K30" s="65"/>
      <c r="L30" s="34" t="str">
        <f>IF(OR(H30="DNS",H30="DNF",H30="DSQ",H30="DNC",H30="OCS"),"",IF(H$9="","",IF($B30="","",(H30/(G30/100)))))</f>
        <v/>
      </c>
      <c r="M30" s="35" t="str">
        <f t="shared" si="5"/>
        <v/>
      </c>
      <c r="N30" s="57" t="str">
        <f t="shared" si="53"/>
        <v/>
      </c>
      <c r="O30" s="62" t="str">
        <f>IF($B30="","",TIME(P30,Q30,R30))</f>
        <v/>
      </c>
      <c r="P30" s="65"/>
      <c r="Q30" s="65"/>
      <c r="R30" s="65"/>
      <c r="S30" s="34" t="str">
        <f>IF(OR(O30="DNS",O30="DNF",O30="DSQ",O30="DNC",O30="OCS"),"",IF(O$9="","",IF($B30="","",(O30/(N30/100)))))</f>
        <v/>
      </c>
      <c r="T30" s="35" t="str">
        <f t="shared" si="8"/>
        <v/>
      </c>
      <c r="U30" s="57" t="str">
        <f t="shared" si="56"/>
        <v/>
      </c>
      <c r="V30" s="62" t="str">
        <f>IF($B30="","",TIME(W30,X30,Y30))</f>
        <v/>
      </c>
      <c r="W30" s="65"/>
      <c r="X30" s="65"/>
      <c r="Y30" s="65"/>
      <c r="Z30" s="34" t="str">
        <f>IF(OR(V30="DNS",V30="DNF",V30="DSQ",V30="DNC",V30="OCS"),"",IF(V$9="","",IF($B30="","",(V30/(U30/100)))))</f>
        <v/>
      </c>
      <c r="AA30" s="35" t="str">
        <f t="shared" si="59"/>
        <v/>
      </c>
      <c r="AB30" s="57" t="str">
        <f t="shared" si="60"/>
        <v/>
      </c>
      <c r="AC30" s="62" t="str">
        <f>IF($B30="","",TIME(AD30,AE30,AF30))</f>
        <v/>
      </c>
      <c r="AD30" s="65"/>
      <c r="AE30" s="65"/>
      <c r="AF30" s="65"/>
      <c r="AG30" s="34" t="str">
        <f>IF(OR(AC30="DNS",AC30="DNF",AC30="DSQ",AC30="DNC",AC30="OCS"),"",IF(AC$9="","",IF($B30="","",(AC30/(AB30/100)))))</f>
        <v/>
      </c>
      <c r="AH30" s="35" t="str">
        <f t="shared" si="63"/>
        <v/>
      </c>
      <c r="AI30" s="57" t="str">
        <f t="shared" si="64"/>
        <v/>
      </c>
      <c r="AJ30" s="62" t="str">
        <f>IF($B30="","",TIME(AK30,AL30,AM30))</f>
        <v/>
      </c>
      <c r="AK30" s="65"/>
      <c r="AL30" s="65"/>
      <c r="AM30" s="65"/>
      <c r="AN30" s="34" t="str">
        <f>IF(OR(AJ30="DNS",AJ30="DNF",AJ30="DSQ",AJ30="DNC",AJ30="OCS"),"",IF(AJ$9="","",IF($B30="","",(AJ30/(AI30/100)))))</f>
        <v/>
      </c>
      <c r="AO30" s="35" t="str">
        <f t="shared" si="67"/>
        <v/>
      </c>
      <c r="AR30" s="13" t="str">
        <f t="shared" si="81"/>
        <v/>
      </c>
      <c r="AS30" s="13" t="str">
        <f t="shared" si="81"/>
        <v/>
      </c>
      <c r="AT30" s="13" t="str">
        <f t="shared" si="81"/>
        <v/>
      </c>
      <c r="AU30" s="22" t="str">
        <f t="shared" si="11"/>
        <v/>
      </c>
      <c r="AV30" s="22" t="str">
        <f t="shared" si="12"/>
        <v/>
      </c>
      <c r="AW30" s="22" t="str">
        <f t="shared" si="13"/>
        <v/>
      </c>
      <c r="AX30" s="22" t="str">
        <f t="shared" si="14"/>
        <v/>
      </c>
      <c r="AY30" s="22" t="str">
        <f t="shared" si="15"/>
        <v/>
      </c>
      <c r="BA30" s="13" t="str">
        <f t="shared" si="82"/>
        <v/>
      </c>
      <c r="BB30" s="13" t="str">
        <f t="shared" si="82"/>
        <v/>
      </c>
      <c r="BC30" s="13" t="str">
        <f t="shared" si="82"/>
        <v/>
      </c>
      <c r="BD30" s="66" t="str">
        <f>IF($C30="TH",H30,"")</f>
        <v/>
      </c>
      <c r="BE30" s="22" t="str">
        <f t="shared" si="18"/>
        <v/>
      </c>
      <c r="BF30" s="22" t="str">
        <f t="shared" si="19"/>
        <v/>
      </c>
      <c r="BG30" s="66" t="str">
        <f>IF($C30="TH",O30,"")</f>
        <v/>
      </c>
      <c r="BH30" s="22" t="str">
        <f t="shared" si="21"/>
        <v/>
      </c>
      <c r="BI30" s="22" t="str">
        <f t="shared" si="22"/>
        <v/>
      </c>
      <c r="BJ30" s="66" t="str">
        <f>IF($C30="TH",V30,"")</f>
        <v/>
      </c>
      <c r="BK30" s="22" t="str">
        <f t="shared" si="24"/>
        <v/>
      </c>
      <c r="BL30" s="22" t="str">
        <f t="shared" si="25"/>
        <v/>
      </c>
      <c r="BM30" s="66" t="str">
        <f>IF($C30="TH",AC30,"")</f>
        <v/>
      </c>
      <c r="BN30" s="22" t="str">
        <f t="shared" si="27"/>
        <v/>
      </c>
      <c r="BO30" s="22" t="str">
        <f t="shared" si="28"/>
        <v/>
      </c>
      <c r="BP30" s="66" t="str">
        <f>IF($C30="TH",AJ30,"")</f>
        <v/>
      </c>
      <c r="BQ30" s="22" t="str">
        <f t="shared" si="30"/>
        <v/>
      </c>
      <c r="BR30" s="22" t="str">
        <f t="shared" si="31"/>
        <v/>
      </c>
      <c r="BT30" s="13" t="str">
        <f t="shared" si="83"/>
        <v/>
      </c>
      <c r="BU30" s="13" t="str">
        <f t="shared" si="83"/>
        <v/>
      </c>
      <c r="BV30" s="13" t="str">
        <f t="shared" si="83"/>
        <v/>
      </c>
      <c r="BW30" s="66" t="str">
        <f>IF($C30="FSCT",H30,"")</f>
        <v/>
      </c>
      <c r="BX30" s="22" t="str">
        <f t="shared" si="34"/>
        <v/>
      </c>
      <c r="BY30" s="22" t="str">
        <f t="shared" si="35"/>
        <v/>
      </c>
      <c r="BZ30" s="66" t="str">
        <f>IF($C30="FSCT",O30,"")</f>
        <v/>
      </c>
      <c r="CA30" s="22" t="str">
        <f t="shared" si="37"/>
        <v/>
      </c>
      <c r="CB30" s="22" t="str">
        <f t="shared" si="38"/>
        <v/>
      </c>
      <c r="CC30" s="66" t="str">
        <f>IF($C30="FSCT",V30,"")</f>
        <v/>
      </c>
      <c r="CD30" s="22" t="str">
        <f t="shared" si="40"/>
        <v/>
      </c>
      <c r="CE30" s="22" t="str">
        <f t="shared" si="41"/>
        <v/>
      </c>
      <c r="CF30" s="66" t="str">
        <f>IF($C30="FSCT",AC30,"")</f>
        <v/>
      </c>
      <c r="CG30" s="22" t="str">
        <f t="shared" si="43"/>
        <v/>
      </c>
      <c r="CH30" s="22" t="str">
        <f t="shared" si="44"/>
        <v/>
      </c>
      <c r="CI30" s="66" t="str">
        <f>IF($C30="FSCT",AJ30,"")</f>
        <v/>
      </c>
      <c r="CJ30" s="22" t="str">
        <f t="shared" si="46"/>
        <v/>
      </c>
      <c r="CK30" s="22" t="str">
        <f t="shared" si="47"/>
        <v/>
      </c>
    </row>
    <row r="31" spans="1:89" ht="15" customHeight="1" thickBot="1" x14ac:dyDescent="0.25">
      <c r="A31" s="60" t="str">
        <f>F31</f>
        <v/>
      </c>
      <c r="B31" s="17"/>
      <c r="C31" s="17"/>
      <c r="D31" s="18"/>
      <c r="E31" s="19" t="str">
        <f>IF(B31="","",M31+T31+AA31+AH31+AO31)</f>
        <v/>
      </c>
      <c r="F31" s="20" t="str">
        <f t="shared" si="1"/>
        <v/>
      </c>
      <c r="G31" s="21" t="str">
        <f t="shared" si="50"/>
        <v/>
      </c>
      <c r="H31" s="62" t="str">
        <f>IF($B31="","",TIME(I31,J31,K31))</f>
        <v/>
      </c>
      <c r="I31" s="65"/>
      <c r="J31" s="65"/>
      <c r="K31" s="65"/>
      <c r="L31" s="34" t="str">
        <f>IF(OR(H31="DNS",H31="DNF",H31="DSQ",H31="DNC",H31="OCS"),"",IF(H$9="","",IF($B31="","",(H31/(G31/100)))))</f>
        <v/>
      </c>
      <c r="M31" s="36" t="str">
        <f t="shared" si="5"/>
        <v/>
      </c>
      <c r="N31" s="57" t="str">
        <f t="shared" si="53"/>
        <v/>
      </c>
      <c r="O31" s="62" t="str">
        <f>IF($B31="","",TIME(P31,Q31,R31))</f>
        <v/>
      </c>
      <c r="P31" s="65"/>
      <c r="Q31" s="65"/>
      <c r="R31" s="65"/>
      <c r="S31" s="34" t="str">
        <f>IF(OR(O31="DNS",O31="DNF",O31="DSQ",O31="DNC",O31="OCS"),"",IF(O$9="","",IF($B31="","",(O31/(N31/100)))))</f>
        <v/>
      </c>
      <c r="T31" s="35" t="str">
        <f t="shared" si="8"/>
        <v/>
      </c>
      <c r="U31" s="57" t="str">
        <f t="shared" si="56"/>
        <v/>
      </c>
      <c r="V31" s="62" t="str">
        <f>IF($B31="","",TIME(W31,X31,Y31))</f>
        <v/>
      </c>
      <c r="W31" s="65"/>
      <c r="X31" s="65"/>
      <c r="Y31" s="65"/>
      <c r="Z31" s="34" t="str">
        <f>IF(OR(V31="DNS",V31="DNF",V31="DSQ",V31="DNC",V31="OCS"),"",IF(V$9="","",IF($B31="","",(V31/(U31/100)))))</f>
        <v/>
      </c>
      <c r="AA31" s="35" t="str">
        <f t="shared" si="59"/>
        <v/>
      </c>
      <c r="AB31" s="57" t="str">
        <f t="shared" si="60"/>
        <v/>
      </c>
      <c r="AC31" s="62" t="str">
        <f>IF($B31="","",TIME(AD31,AE31,AF31))</f>
        <v/>
      </c>
      <c r="AD31" s="65"/>
      <c r="AE31" s="65"/>
      <c r="AF31" s="65"/>
      <c r="AG31" s="34" t="str">
        <f>IF(OR(AC31="DNS",AC31="DNF",AC31="DSQ",AC31="DNC",AC31="OCS"),"",IF(AC$9="","",IF($B31="","",(AC31/(AB31/100)))))</f>
        <v/>
      </c>
      <c r="AH31" s="35" t="str">
        <f t="shared" si="63"/>
        <v/>
      </c>
      <c r="AI31" s="57" t="str">
        <f t="shared" si="64"/>
        <v/>
      </c>
      <c r="AJ31" s="62" t="str">
        <f>IF($B31="","",TIME(AK31,AL31,AM31))</f>
        <v/>
      </c>
      <c r="AK31" s="65"/>
      <c r="AL31" s="65"/>
      <c r="AM31" s="65"/>
      <c r="AN31" s="34" t="str">
        <f>IF(OR(AJ31="DNS",AJ31="DNF",AJ31="DSQ",AJ31="DNC",AJ31="OCS"),"",IF(AJ$9="","",IF($B31="","",(AJ31/(AI31/100)))))</f>
        <v/>
      </c>
      <c r="AO31" s="35" t="str">
        <f t="shared" si="67"/>
        <v/>
      </c>
      <c r="AR31" s="13" t="str">
        <f t="shared" si="81"/>
        <v/>
      </c>
      <c r="AS31" s="13" t="str">
        <f t="shared" si="81"/>
        <v/>
      </c>
      <c r="AT31" s="13" t="str">
        <f t="shared" si="81"/>
        <v/>
      </c>
      <c r="AU31" s="22" t="str">
        <f t="shared" si="11"/>
        <v/>
      </c>
      <c r="AV31" s="22" t="str">
        <f t="shared" si="12"/>
        <v/>
      </c>
      <c r="AW31" s="22" t="str">
        <f t="shared" si="13"/>
        <v/>
      </c>
      <c r="AX31" s="22" t="str">
        <f t="shared" si="14"/>
        <v/>
      </c>
      <c r="AY31" s="22" t="str">
        <f t="shared" si="15"/>
        <v/>
      </c>
      <c r="BA31" s="13" t="str">
        <f t="shared" si="82"/>
        <v/>
      </c>
      <c r="BB31" s="13" t="str">
        <f t="shared" si="82"/>
        <v/>
      </c>
      <c r="BC31" s="13" t="str">
        <f t="shared" si="82"/>
        <v/>
      </c>
      <c r="BD31" s="66" t="str">
        <f>IF($C31="TH",H31,"")</f>
        <v/>
      </c>
      <c r="BE31" s="22" t="str">
        <f t="shared" si="18"/>
        <v/>
      </c>
      <c r="BF31" s="22" t="str">
        <f t="shared" si="19"/>
        <v/>
      </c>
      <c r="BG31" s="66" t="str">
        <f>IF($C31="TH",O31,"")</f>
        <v/>
      </c>
      <c r="BH31" s="22" t="str">
        <f t="shared" si="21"/>
        <v/>
      </c>
      <c r="BI31" s="22" t="str">
        <f t="shared" si="22"/>
        <v/>
      </c>
      <c r="BJ31" s="66" t="str">
        <f>IF($C31="TH",V31,"")</f>
        <v/>
      </c>
      <c r="BK31" s="22" t="str">
        <f t="shared" si="24"/>
        <v/>
      </c>
      <c r="BL31" s="22" t="str">
        <f t="shared" si="25"/>
        <v/>
      </c>
      <c r="BM31" s="66" t="str">
        <f>IF($C31="TH",AC31,"")</f>
        <v/>
      </c>
      <c r="BN31" s="22" t="str">
        <f t="shared" si="27"/>
        <v/>
      </c>
      <c r="BO31" s="22" t="str">
        <f t="shared" si="28"/>
        <v/>
      </c>
      <c r="BP31" s="66" t="str">
        <f>IF($C31="TH",AJ31,"")</f>
        <v/>
      </c>
      <c r="BQ31" s="22" t="str">
        <f t="shared" si="30"/>
        <v/>
      </c>
      <c r="BR31" s="22" t="str">
        <f t="shared" si="31"/>
        <v/>
      </c>
      <c r="BT31" s="13" t="str">
        <f t="shared" si="83"/>
        <v/>
      </c>
      <c r="BU31" s="13" t="str">
        <f t="shared" si="83"/>
        <v/>
      </c>
      <c r="BV31" s="13" t="str">
        <f t="shared" si="83"/>
        <v/>
      </c>
      <c r="BW31" s="66" t="str">
        <f>IF($C31="FSCT",H31,"")</f>
        <v/>
      </c>
      <c r="BX31" s="22" t="str">
        <f t="shared" si="34"/>
        <v/>
      </c>
      <c r="BY31" s="22" t="str">
        <f t="shared" si="35"/>
        <v/>
      </c>
      <c r="BZ31" s="66" t="str">
        <f>IF($C31="FSCT",O31,"")</f>
        <v/>
      </c>
      <c r="CA31" s="22" t="str">
        <f t="shared" si="37"/>
        <v/>
      </c>
      <c r="CB31" s="22" t="str">
        <f t="shared" si="38"/>
        <v/>
      </c>
      <c r="CC31" s="66" t="str">
        <f>IF($C31="FSCT",V31,"")</f>
        <v/>
      </c>
      <c r="CD31" s="22" t="str">
        <f t="shared" si="40"/>
        <v/>
      </c>
      <c r="CE31" s="22" t="str">
        <f t="shared" si="41"/>
        <v/>
      </c>
      <c r="CF31" s="66" t="str">
        <f>IF($C31="FSCT",AC31,"")</f>
        <v/>
      </c>
      <c r="CG31" s="22" t="str">
        <f t="shared" si="43"/>
        <v/>
      </c>
      <c r="CH31" s="22" t="str">
        <f t="shared" si="44"/>
        <v/>
      </c>
      <c r="CI31" s="66" t="str">
        <f>IF($C31="FSCT",AJ31,"")</f>
        <v/>
      </c>
      <c r="CJ31" s="22" t="str">
        <f t="shared" si="46"/>
        <v/>
      </c>
      <c r="CK31" s="22" t="str">
        <f t="shared" si="47"/>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18">
    <sortCondition ref="E11:E18"/>
  </sortState>
  <mergeCells count="12">
    <mergeCell ref="E8:F8"/>
    <mergeCell ref="D2:AO6"/>
    <mergeCell ref="H7:M7"/>
    <mergeCell ref="O7:T7"/>
    <mergeCell ref="V7:AA7"/>
    <mergeCell ref="AC7:AH7"/>
    <mergeCell ref="AJ7:AO7"/>
    <mergeCell ref="H8:M8"/>
    <mergeCell ref="O8:T8"/>
    <mergeCell ref="V8:AA8"/>
    <mergeCell ref="AC8:AH8"/>
    <mergeCell ref="AJ8:AO8"/>
  </mergeCells>
  <dataValidations count="2">
    <dataValidation type="list" allowBlank="1" showInputMessage="1" showErrorMessage="1" sqref="AJ8:AO8 O8:T8 V8:AA8 AC8:AH8 H8:M8 BD8 BG8 BJ8 BM8 BP8 BW8 BZ8 CC8 CF8 CI8" xr:uid="{058A0BD6-3F3B-4CBE-B4A4-F543A84B23CB}">
      <formula1>Windspd</formula1>
    </dataValidation>
    <dataValidation type="list" allowBlank="1" showInputMessage="1" showErrorMessage="1" sqref="C14:C31 C11:C13" xr:uid="{5A2D38BE-C240-4B55-BE7E-4E9A98DFFCA8}">
      <formula1>Boats</formula1>
    </dataValidation>
  </dataValidations>
  <pageMargins left="0.7" right="0.7" top="0.75" bottom="0.75" header="0.3" footer="0.3"/>
  <pageSetup orientation="portrait"/>
  <webPublishItems count="1">
    <webPublishItem id="9396" divId="BSC Race Results 2017_9396" sourceType="range" sourceRef="A1:AU15" destinationFile="C:\Users\owner\Desktop\Wade's Files\Wade Files Oct 2012\Excel\BSC\Race Results\2016 Club Championship.htm"/>
  </webPublishItems>
  <extLst>
    <ext xmlns:x14="http://schemas.microsoft.com/office/spreadsheetml/2009/9/main" uri="{CCE6A557-97BC-4b89-ADB6-D9C93CAAB3DF}">
      <x14:dataValidations xmlns:xm="http://schemas.microsoft.com/office/excel/2006/main" count="1">
        <x14:dataValidation type="list" allowBlank="1" showInputMessage="1" showErrorMessage="1" xr:uid="{13264E7E-0659-4BDB-9846-7C473227B04E}">
          <x14:formula1>
            <xm:f>Memb!$B$2:$B$317</xm:f>
          </x14:formula1>
          <xm:sqref>B11:B31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CK33"/>
  <sheetViews>
    <sheetView workbookViewId="0"/>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131</v>
      </c>
      <c r="C2" s="2"/>
      <c r="D2" s="410" t="s">
        <v>822</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741</v>
      </c>
      <c r="C3" s="2"/>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985</v>
      </c>
      <c r="C4" s="2" t="s">
        <v>153</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479</v>
      </c>
      <c r="C5" s="2" t="s">
        <v>986</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44534</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213</v>
      </c>
      <c r="C11" s="289" t="s">
        <v>224</v>
      </c>
      <c r="D11" s="249">
        <v>3020</v>
      </c>
      <c r="E11" s="15">
        <f>IF(B11="","",J11+N11+R11+V11+Z11)</f>
        <v>7</v>
      </c>
      <c r="F11" s="16">
        <f>IF(B11="","",RANK(E11,E$11:E$31,1))</f>
        <v>1</v>
      </c>
      <c r="G11" s="8"/>
      <c r="H11" s="238">
        <v>1</v>
      </c>
      <c r="I11" s="242">
        <f>IF(OR(H11="DNS",H11="DNF",H11="DSQ",H11="DNC",H11="OCS"),"",IF(H$9="","",IF($B11="","",H11)))</f>
        <v>1</v>
      </c>
      <c r="J11" s="234">
        <f>IF(OR(H11="DNS",H11="DNF",H11="DSQ",H11="DNC",H11="OCS"),(COUNTA($B$11:$B$31)+1),IF($B11="","",RANK(I11,I$11:I$31,1)))</f>
        <v>1</v>
      </c>
      <c r="K11" s="8"/>
      <c r="L11" s="238">
        <v>3</v>
      </c>
      <c r="M11" s="242">
        <f>IF(OR(L11="DNS",L11="DNF",L11="DSQ",L11="DNC",L11="OCS"),"",IF(L$9="","",IF($B11="","",L11)))</f>
        <v>3</v>
      </c>
      <c r="N11" s="234">
        <f>IF(OR(L11="DNS",L11="DNF",L11="DSQ",L11="DNC",L11="OCS"),(COUNTA($B$11:$B$31)+1),IF($B11="","",RANK(M11,M$11:M$31,1)))</f>
        <v>3</v>
      </c>
      <c r="O11" s="8"/>
      <c r="P11" s="238">
        <v>2</v>
      </c>
      <c r="Q11" s="242">
        <f>IF(OR(P11="DNS",P11="DNF",P11="DSQ",P11="DNC",P11="OCS"),"",IF(P$9="","",IF($B11="","",P11)))</f>
        <v>2</v>
      </c>
      <c r="R11" s="234">
        <f>IF(OR(P11="DNS",P11="DNF",P11="DSQ",P11="DNC",P11="OCS"),(COUNTA($B$11:$B$31)+1),IF($B11="","",RANK(Q11,Q$11:Q$31,1)))</f>
        <v>2</v>
      </c>
      <c r="S11" s="8"/>
      <c r="T11" s="238">
        <v>1</v>
      </c>
      <c r="U11" s="242">
        <f>IF(OR(T11="DNS",T11="DNF",T11="DSQ",T11="DNC",T11="OCS"),"",IF(T$9="","",IF($B11="","",T11)))</f>
        <v>1</v>
      </c>
      <c r="V11" s="234">
        <f>IF(OR(T11="DNS",T11="DNF",T11="DSQ",T11="DNC",T11="OCS"),(COUNTA($B$11:$B$31)+1),IF($B11="","",RANK(U11,U$11:U$31,1)))</f>
        <v>1</v>
      </c>
      <c r="W11" s="8"/>
      <c r="X11" s="238"/>
      <c r="Y11" s="242"/>
      <c r="Z11" s="234"/>
      <c r="AR11" s="13" t="str">
        <f t="shared" ref="AR11:AT15" si="0">IF($B11="","",B11)</f>
        <v>Sally Morriss</v>
      </c>
      <c r="AS11" s="13" t="str">
        <f t="shared" si="0"/>
        <v>FSCT</v>
      </c>
      <c r="AT11" s="13">
        <f t="shared" si="0"/>
        <v>3020</v>
      </c>
      <c r="AU11" s="22">
        <f>IF($B11="","",IF(J11&gt;0,IF(OR(H11="DNS",H11="DSQ",H11="DNC",H11="OCS"),0,IF(H11="DNF",1,(COUNTIF($H$11:$H$31,"=DNF")+COUNT($I$11:$I$31))-J11+1)),0))</f>
        <v>5</v>
      </c>
      <c r="AV11" s="22">
        <f>IF($B11="","",IF(N11&gt;0,IF(OR(L11="DNS",L11="DSQ",L11="DNC",L11="OCS"),0,IF(L11="DNF",1,(COUNTIF($L$11:$L$31,"=DNF")+COUNT($M$11:$M$31)-N11+1))),0))</f>
        <v>3</v>
      </c>
      <c r="AW11" s="22">
        <f>IF($B11="","",IF(R11&gt;0,IF(OR(P11="DNS",P11="DSQ",P11="DNC",P11="OCS"),0,IF(P11="DNF",1,(COUNTIF($P$11:$P$31,"=DNF")+COUNT($Q$11:$Q$31))-R11+1)),0))</f>
        <v>4</v>
      </c>
      <c r="AX11" s="22">
        <f>IF($B11="","",IF(V11&gt;0,IF(OR(T11="DNS",T11="DSQ",T11="DNC",T11="OCS"),0,IF(T11="DNF",1,(COUNTIF($T$11:$T$31,"=DNF")+COUNT($U$11:$U$31))-V11+1)),0))</f>
        <v>5</v>
      </c>
      <c r="AY11" s="22">
        <f>IF($B11="","",IF(Z11&gt;0,IF(OR(X11="DNS",X11="DSQ",X11="DNC",X11="OCS"),0,IF(X11="DNF",1,(COUNTIF($X$11:$X$31,"=DNF")+COUNT($Y$11:$Y$31))-Z11+1)),0))</f>
        <v>0</v>
      </c>
      <c r="BA11" s="13" t="str">
        <f t="shared" ref="BA11:BC15" si="1">IF($B11="","",B11)</f>
        <v>Sally Morriss</v>
      </c>
      <c r="BB11" s="13" t="str">
        <f t="shared" si="1"/>
        <v>FSCT</v>
      </c>
      <c r="BC11" s="13">
        <f t="shared" si="1"/>
        <v>3020</v>
      </c>
      <c r="BD11" s="66" t="str">
        <f>IF($C11="TH",H11,"")</f>
        <v/>
      </c>
      <c r="BE11" s="22" t="str">
        <f>IF(J11&gt;0,IF($C11="TH",IF(OR(BD11="DNS",BD11="DNF",BD11="DSQ",BD11="DNC",BD11="OCS"),(COUNTIF($C$11:$C$31,"=TH")+1),IF($B11="","",RANK(BD11,BD$11:BD$31,1))),""),"")</f>
        <v/>
      </c>
      <c r="BF11" s="22" t="str">
        <f>IF(BE11="","",IF($C11="TH",IF($B11="","",IF(BE11&gt;0,IF(OR(BD11="DNS",BD11="DSQ",BD11="DNC",BD11="OCS"),0,IF(BD11="DNF",1,(COUNTIF($BD$11:$BD$31,"=DNF")+COUNT($BD$11:$BD$31))-BE11+1)),0)),""))</f>
        <v/>
      </c>
      <c r="BG11" s="66" t="str">
        <f>IF($C11="TH",L11,"")</f>
        <v/>
      </c>
      <c r="BH11" s="22" t="str">
        <f>IF(N11&gt;0,IF($C11="TH",IF(OR(BG11="DNS",BG11="DNF",BG11="DSQ",BG11="DNC",BG11="OCS"),(COUNTIF($C$11:$C$31,"=TH")+1),IF($B11="","",RANK(BG11,BG$11:BG$31,1))),""),"")</f>
        <v/>
      </c>
      <c r="BI11" s="22" t="str">
        <f>IF(BH11="","",IF($C11="TH",IF($B11="","",IF(BH11&gt;0,IF(OR(BG11="DNS",BG11="DSQ",BG11="DNC",BG11="OCS"),0,IF(BG11="DNF",1,(COUNTIF($BG$11:$BG$31,"=DNF")+COUNT($BG$11:$BG$31))-BH11+1)),0)),""))</f>
        <v/>
      </c>
      <c r="BJ11" s="66" t="str">
        <f>IF($C11="TH",P11,"")</f>
        <v/>
      </c>
      <c r="BK11" s="22" t="str">
        <f>IF(R11&gt;0,IF($C11="TH",IF(OR(BJ11="DNS",BJ11="DNF",BJ11="DSQ",BJ11="DNC",BJ11="OCS"),(COUNTIF($C$11:$C$31,"=TH")+1),IF($B11="","",RANK(BJ11,BJ$11:BJ$31,1))),""),"")</f>
        <v/>
      </c>
      <c r="BL11" s="22" t="str">
        <f>IF(BK11="","",IF($C11="TH",IF($B11="","",IF(BK11&gt;0,IF(OR(BJ11="DNS",BJ11="DSQ",BJ11="DNC",BJ11="OCS"),0,IF(BJ11="DNF",1,(COUNTIF($BJ$11:$BJ$31,"=DNF")+COUNT($BJ$11:$BJ$31))-BK11+1)),0)),""))</f>
        <v/>
      </c>
      <c r="BM11" s="66" t="str">
        <f>IF($C11="TH",T11,"")</f>
        <v/>
      </c>
      <c r="BN11" s="22" t="str">
        <f>IF(V11&gt;0,IF($C11="TH",IF(OR(BM11="DNS",BM11="DNF",BM11="DSQ",BM11="DNC",BM11="OCS"),(COUNTIF($C$11:$C$31,"=TH")+1),IF($B11="","",RANK(BM11,BM$11:BM$31,1))),""),"")</f>
        <v/>
      </c>
      <c r="BO11" s="22" t="str">
        <f>IF(BN11="","",IF($C11="TH",IF($B11="","",IF(BN11&gt;0,IF(OR(BM11="DNS",BM11="DSQ",BM11="DNC",BM11="OCS"),0,IF(BM11="DNF",1,(COUNTIF($BM$11:$BM$31,"=DNF")+COUNT($BM$11:$BM$31))-BN11+1)),0)),""))</f>
        <v/>
      </c>
      <c r="BP11" s="66" t="str">
        <f>IF($C11="TH",X11,"")</f>
        <v/>
      </c>
      <c r="BQ11" s="22" t="str">
        <f>IF(Z11&gt;0,IF($C11="TH",IF(OR(BP11="DNS",BP11="DNF",BP11="DSQ",BP11="DNC",BP11="OCS"),(COUNTIF($C$11:$C$31,"=TH")+1),IF($B11="","",RANK(BP11,BP$11:BP$31,1))),""),"")</f>
        <v/>
      </c>
      <c r="BR11" s="22" t="str">
        <f>IF(BQ11="","",IF($C11="TH",IF($B11="","",IF(BQ11&gt;0,IF(OR(BP11="DNS",BP11="DSQ",BP11="DNC",BP11="OCS"),0,IF(BP11="DNF",1,(COUNTIF($BP$11:$BP$31,"=DNF")+COUNT($BP$11:$BP$31))-BQ11+1)),0)),""))</f>
        <v/>
      </c>
      <c r="BT11" s="13" t="str">
        <f t="shared" ref="BT11:BV15" si="2">IF($B11="","",B11)</f>
        <v>Sally Morriss</v>
      </c>
      <c r="BU11" s="13" t="str">
        <f t="shared" si="2"/>
        <v>FSCT</v>
      </c>
      <c r="BV11" s="13">
        <f t="shared" si="2"/>
        <v>3020</v>
      </c>
      <c r="BW11" s="66">
        <f>IF($C11="FSCT",H11,"")</f>
        <v>1</v>
      </c>
      <c r="BX11" s="22">
        <f>IF(J11&gt;0,IF($C11="FSCT",IF(OR(BW11="DNS",BW11="DNF",BW11="DSQ",BW11="DNC",BW11="OCS"),(COUNTIF($C$11:$C$31,"=FSCT")+1),IF($B11="","",RANK(BW11,BW$11:BW$31,1))),""),"")</f>
        <v>1</v>
      </c>
      <c r="BY11" s="22">
        <f>IF(BX11="","",IF($C11="FSCT",IF($B11="","",IF(BX11&gt;0,IF(OR(BW11="DNS",BW11="DSQ",BW11="DNC",BW11="OCS"),0,IF(BW11="DNF",1,(COUNTIF($BW$11:$BW$31,"=DNF")+COUNT($BW$11:$BW$31))-BX11+1)),0)),""))</f>
        <v>5</v>
      </c>
      <c r="BZ11" s="66">
        <f>IF($C11="FSCT",L11,"")</f>
        <v>3</v>
      </c>
      <c r="CA11" s="22">
        <f>IF(N11&gt;0,IF($C11="FSCT",IF(OR(BZ11="DNS",BZ11="DNF",BZ11="DSQ",BZ11="DNC",BZ11="OCS"),(COUNTIF($C$11:$C$31,"=FSCT")+1),IF($B11="","",RANK(BZ11,BZ$11:BZ$31,1))),""),"")</f>
        <v>3</v>
      </c>
      <c r="CB11" s="22">
        <f>IF(CA11="","",IF($C11="FSCT",IF($B11="","",IF(CA11&gt;0,IF(OR(BZ11="DNS",BZ11="DSQ",BZ11="DNC",BZ11="OCS"),0,IF(BZ11="DNF",1,(COUNTIF($BZ$11:$BZ$31,"=DNF")+COUNT($BZ$11:$BZ$31))-CA11+1)),0)),""))</f>
        <v>3</v>
      </c>
      <c r="CC11" s="66">
        <f>IF($C11="FSCT",P11,"")</f>
        <v>2</v>
      </c>
      <c r="CD11" s="22">
        <f>IF(R11&gt;0,IF($C11="FSCT",IF(OR(CC11="DNS",CC11="DNF",CC11="DSQ",CC11="DNC",CC11="OCS"),(COUNTIF($C$11:$C$31,"=FSCT")+1),IF($B11="","",RANK(CC11,CC$11:CC$31,1))),""),"")</f>
        <v>2</v>
      </c>
      <c r="CE11" s="22">
        <f>IF(CD11="","",IF($C11="FSCT",IF($B11="","",IF(CD11&gt;0,IF(OR(CC11="DNS",CC11="DSQ",CC11="DNC",CC11="OCS"),0,IF(CC11="DNF",1,(COUNTIF($CC$11:$CC$31,"=DNF")+COUNT($CC$11:$CC$31))-CD11+1)),0)),""))</f>
        <v>4</v>
      </c>
      <c r="CF11" s="66">
        <f>IF($C11="FSCT",T11,"")</f>
        <v>1</v>
      </c>
      <c r="CG11" s="22">
        <f>IF(V11&gt;0,IF($C11="FSCT",IF(OR(CF11="DNS",CF11="DNF",CF11="DSQ",CF11="DNC",CF11="OCS"),(COUNTIF($C$11:$C$31,"=FSCT")+1),IF($B11="","",RANK(CF11,CF$11:CF$31,1))),""),"")</f>
        <v>1</v>
      </c>
      <c r="CH11" s="22">
        <f>IF(CG11="","",IF($C11="FSCT",IF($B11="","",IF(CG11&gt;0,IF(OR(CF11="DNS",CF11="DSQ",CF11="DNC",CF11="OCS"),0,IF(CF11="DNF",1,(COUNTIF($CF$11:$CF$31,"=DNF")+COUNT($CF$11:$CF$31))-CG11+1)),0)),""))</f>
        <v>5</v>
      </c>
      <c r="CI11" s="66">
        <f>IF($C11="FSCT",X11,"")</f>
        <v>0</v>
      </c>
      <c r="CJ11" s="22" t="str">
        <f>IF(Z11&gt;0,IF($C11="FSCT",IF(OR(CI11="DNS",CI11="DNF",CI11="DSQ",CI11="DNC",CI11="OCS"),(COUNTIF($C$11:$C$31,"=FSCT")+1),IF($B11="","",RANK(CI11,CI$11:CI$31,1))),""),"")</f>
        <v/>
      </c>
      <c r="CK11" s="22" t="str">
        <f>IF(CJ11="","",IF($C11="FSCT",IF($B11="","",IF(CJ11&gt;0,IF(OR(CI11="DNS",CI11="DSQ",CI11="DNC",CI11="OCS"),0,IF(CI11="DNF",1,(COUNTIF($CI$11:$CI$31,"=DNF")+COUNT($CI$11:$CI$31))-CJ11+1)),0)),""))</f>
        <v/>
      </c>
    </row>
    <row r="12" spans="1:89" ht="15" customHeight="1" x14ac:dyDescent="0.2">
      <c r="A12" s="252">
        <f>F12</f>
        <v>2</v>
      </c>
      <c r="B12" s="61" t="s">
        <v>782</v>
      </c>
      <c r="C12" s="295" t="s">
        <v>224</v>
      </c>
      <c r="D12" s="249">
        <v>4377</v>
      </c>
      <c r="E12" s="15">
        <f>IF(B12="","",J12+N12+R12+V12+Z12)</f>
        <v>11</v>
      </c>
      <c r="F12" s="16">
        <f>IF(B12="","",RANK(E12,E$11:E$31,1))</f>
        <v>2</v>
      </c>
      <c r="G12" s="8"/>
      <c r="H12" s="238">
        <v>2</v>
      </c>
      <c r="I12" s="242">
        <f>IF(OR(H12="DNS",H12="DNF",H12="DSQ",H12="DNC",H12="OCS"),"",IF(H$9="","",IF($B12="","",H12)))</f>
        <v>2</v>
      </c>
      <c r="J12" s="234">
        <f>IF(OR(H12="DNS",H12="DNF",H12="DSQ",H12="DNC",H12="OCS"),(COUNTA($B$11:$B$31)+1),IF($B12="","",RANK(I12,I$11:I$31,1)))</f>
        <v>2</v>
      </c>
      <c r="K12" s="8"/>
      <c r="L12" s="238">
        <v>1</v>
      </c>
      <c r="M12" s="242">
        <f>IF(OR(L12="DNS",L12="DNF",L12="DSQ",L12="DNC",L12="OCS"),"",IF(L$9="","",IF($B12="","",L12)))</f>
        <v>1</v>
      </c>
      <c r="N12" s="255">
        <f>IF(OR(L12="DNS",L12="DNF",L12="DSQ",L12="DNC",L12="OCS"),(COUNTA($B$11:$B$31)+1),IF($B12="","",RANK(M12,M$11:M$31,1)))</f>
        <v>1</v>
      </c>
      <c r="O12" s="8"/>
      <c r="P12" s="238">
        <v>4</v>
      </c>
      <c r="Q12" s="242">
        <f>IF(OR(P12="DNS",P12="DNF",P12="DSQ",P12="DNC",P12="OCS"),"",IF(P$9="","",IF($B12="","",P12)))</f>
        <v>4</v>
      </c>
      <c r="R12" s="234">
        <f>IF(OR(P12="DNS",P12="DNF",P12="DSQ",P12="DNC",P12="OCS"),(COUNTA($B$11:$B$31)+1),IF($B12="","",RANK(Q12,Q$11:Q$31,1)))</f>
        <v>4</v>
      </c>
      <c r="S12" s="8"/>
      <c r="T12" s="238">
        <v>4</v>
      </c>
      <c r="U12" s="242">
        <f>IF(OR(T12="DNS",T12="DNF",T12="DSQ",T12="DNC",T12="OCS"),"",IF(T$9="","",IF($B12="","",T12)))</f>
        <v>4</v>
      </c>
      <c r="V12" s="234">
        <f>IF(OR(T12="DNS",T12="DNF",T12="DSQ",T12="DNC",T12="OCS"),(COUNTA($B$11:$B$31)+1),IF($B12="","",RANK(U12,U$11:U$31,1)))</f>
        <v>4</v>
      </c>
      <c r="W12" s="8"/>
      <c r="X12" s="238"/>
      <c r="Y12" s="242"/>
      <c r="Z12" s="234"/>
      <c r="AR12" s="13" t="str">
        <f t="shared" si="0"/>
        <v>Dave Hackney</v>
      </c>
      <c r="AS12" s="13" t="str">
        <f t="shared" si="0"/>
        <v>FSCT</v>
      </c>
      <c r="AT12" s="13">
        <f t="shared" si="0"/>
        <v>4377</v>
      </c>
      <c r="AU12" s="22">
        <f>IF($B12="","",IF(J12&gt;0,IF(OR(H12="DNS",H12="DSQ",H12="DNC",H12="OCS"),0,IF(H12="DNF",1,(COUNTIF($H$11:$H$31,"=DNF")+COUNT($I$11:$I$31))-J12+1)),0))</f>
        <v>4</v>
      </c>
      <c r="AV12" s="22">
        <f>IF($B12="","",IF(N12&gt;0,IF(OR(L12="DNS",L12="DSQ",L12="DNC",L12="OCS"),0,IF(L12="DNF",1,(COUNTIF($L$11:$L$31,"=DNF")+COUNT($M$11:$M$31)-N12+1))),0))</f>
        <v>5</v>
      </c>
      <c r="AW12" s="22">
        <f>IF($B12="","",IF(R12&gt;0,IF(OR(P12="DNS",P12="DSQ",P12="DNC",P12="OCS"),0,IF(P12="DNF",1,(COUNTIF($P$11:$P$31,"=DNF")+COUNT($Q$11:$Q$31))-R12+1)),0))</f>
        <v>2</v>
      </c>
      <c r="AX12" s="22">
        <f>IF($B12="","",IF(V12&gt;0,IF(OR(T12="DNS",T12="DSQ",T12="DNC",T12="OCS"),0,IF(T12="DNF",1,(COUNTIF($T$11:$T$31,"=DNF")+COUNT($U$11:$U$31))-V12+1)),0))</f>
        <v>2</v>
      </c>
      <c r="AY12" s="22">
        <f>IF($B12="","",IF(Z12&gt;0,IF(OR(X12="DNS",X12="DSQ",X12="DNC",X12="OCS"),0,IF(X12="DNF",1,(COUNTIF($X$11:$X$31,"=DNF")+COUNT($Y$11:$Y$31))-Z12+1)),0))</f>
        <v>0</v>
      </c>
      <c r="BA12" s="13" t="str">
        <f t="shared" si="1"/>
        <v>Dave Hackney</v>
      </c>
      <c r="BB12" s="13" t="str">
        <f t="shared" si="1"/>
        <v>FSCT</v>
      </c>
      <c r="BC12" s="13">
        <f t="shared" si="1"/>
        <v>4377</v>
      </c>
      <c r="BD12" s="66" t="str">
        <f>IF($C12="TH",H12,"")</f>
        <v/>
      </c>
      <c r="BE12" s="22" t="str">
        <f>IF(J12&gt;0,IF($C12="TH",IF(OR(BD12="DNS",BD12="DNF",BD12="DSQ",BD12="DNC",BD12="OCS"),(COUNTIF($C$11:$C$31,"=TH")+1),IF($B12="","",RANK(BD12,BD$11:BD$31,1))),""),"")</f>
        <v/>
      </c>
      <c r="BF12" s="22" t="str">
        <f>IF(BE12="","",IF($C12="TH",IF($B12="","",IF(BE12&gt;0,IF(OR(BD12="DNS",BD12="DSQ",BD12="DNC",BD12="OCS"),0,IF(BD12="DNF",1,(COUNTIF($BD$11:$BD$31,"=DNF")+COUNT($BD$11:$BD$31))-BE12+1)),0)),""))</f>
        <v/>
      </c>
      <c r="BG12" s="66" t="str">
        <f>IF($C12="TH",L12,"")</f>
        <v/>
      </c>
      <c r="BH12" s="22" t="str">
        <f>IF(N12&gt;0,IF($C12="TH",IF(OR(BG12="DNS",BG12="DNF",BG12="DSQ",BG12="DNC",BG12="OCS"),(COUNTIF($C$11:$C$31,"=TH")+1),IF($B12="","",RANK(BG12,BG$11:BG$31,1))),""),"")</f>
        <v/>
      </c>
      <c r="BI12" s="22" t="str">
        <f>IF(BH12="","",IF($C12="TH",IF($B12="","",IF(BH12&gt;0,IF(OR(BG12="DNS",BG12="DSQ",BG12="DNC",BG12="OCS"),0,IF(BG12="DNF",1,(COUNTIF($BG$11:$BG$31,"=DNF")+COUNT($BG$11:$BG$31))-BH12+1)),0)),""))</f>
        <v/>
      </c>
      <c r="BJ12" s="66" t="str">
        <f>IF($C12="TH",P12,"")</f>
        <v/>
      </c>
      <c r="BK12" s="22" t="str">
        <f>IF(R12&gt;0,IF($C12="TH",IF(OR(BJ12="DNS",BJ12="DNF",BJ12="DSQ",BJ12="DNC",BJ12="OCS"),(COUNTIF($C$11:$C$31,"=TH")+1),IF($B12="","",RANK(BJ12,BJ$11:BJ$31,1))),""),"")</f>
        <v/>
      </c>
      <c r="BL12" s="22" t="str">
        <f>IF(BK12="","",IF($C12="TH",IF($B12="","",IF(BK12&gt;0,IF(OR(BJ12="DNS",BJ12="DSQ",BJ12="DNC",BJ12="OCS"),0,IF(BJ12="DNF",1,(COUNTIF($BJ$11:$BJ$31,"=DNF")+COUNT($BJ$11:$BJ$31))-BK12+1)),0)),""))</f>
        <v/>
      </c>
      <c r="BM12" s="66" t="str">
        <f>IF($C12="TH",T12,"")</f>
        <v/>
      </c>
      <c r="BN12" s="22" t="str">
        <f>IF(V12&gt;0,IF($C12="TH",IF(OR(BM12="DNS",BM12="DNF",BM12="DSQ",BM12="DNC",BM12="OCS"),(COUNTIF($C$11:$C$31,"=TH")+1),IF($B12="","",RANK(BM12,BM$11:BM$31,1))),""),"")</f>
        <v/>
      </c>
      <c r="BO12" s="22" t="str">
        <f>IF(BN12="","",IF($C12="TH",IF($B12="","",IF(BN12&gt;0,IF(OR(BM12="DNS",BM12="DSQ",BM12="DNC",BM12="OCS"),0,IF(BM12="DNF",1,(COUNTIF($BM$11:$BM$31,"=DNF")+COUNT($BM$11:$BM$31))-BN12+1)),0)),""))</f>
        <v/>
      </c>
      <c r="BP12" s="66" t="str">
        <f>IF($C12="TH",X12,"")</f>
        <v/>
      </c>
      <c r="BQ12" s="22" t="str">
        <f>IF(Z12&gt;0,IF($C12="TH",IF(OR(BP12="DNS",BP12="DNF",BP12="DSQ",BP12="DNC",BP12="OCS"),(COUNTIF($C$11:$C$31,"=TH")+1),IF($B12="","",RANK(BP12,BP$11:BP$31,1))),""),"")</f>
        <v/>
      </c>
      <c r="BR12" s="22" t="str">
        <f>IF(BQ12="","",IF($C12="TH",IF($B12="","",IF(BQ12&gt;0,IF(OR(BP12="DNS",BP12="DSQ",BP12="DNC",BP12="OCS"),0,IF(BP12="DNF",1,(COUNTIF($BP$11:$BP$31,"=DNF")+COUNT($BP$11:$BP$31))-BQ12+1)),0)),""))</f>
        <v/>
      </c>
      <c r="BT12" s="13" t="str">
        <f t="shared" si="2"/>
        <v>Dave Hackney</v>
      </c>
      <c r="BU12" s="13" t="str">
        <f t="shared" si="2"/>
        <v>FSCT</v>
      </c>
      <c r="BV12" s="13">
        <f t="shared" si="2"/>
        <v>4377</v>
      </c>
      <c r="BW12" s="66">
        <f>IF($C12="FSCT",H12,"")</f>
        <v>2</v>
      </c>
      <c r="BX12" s="22">
        <f>IF(J12&gt;0,IF($C12="FSCT",IF(OR(BW12="DNS",BW12="DNF",BW12="DSQ",BW12="DNC",BW12="OCS"),(COUNTIF($C$11:$C$31,"=FSCT")+1),IF($B12="","",RANK(BW12,BW$11:BW$31,1))),""),"")</f>
        <v>2</v>
      </c>
      <c r="BY12" s="22">
        <f>IF(BX12="","",IF($C12="FSCT",IF($B12="","",IF(BX12&gt;0,IF(OR(BW12="DNS",BW12="DSQ",BW12="DNC",BW12="OCS"),0,IF(BW12="DNF",1,(COUNTIF($BW$11:$BW$31,"=DNF")+COUNT($BW$11:$BW$31))-BX12+1)),0)),""))</f>
        <v>4</v>
      </c>
      <c r="BZ12" s="66">
        <f>IF($C12="FSCT",L12,"")</f>
        <v>1</v>
      </c>
      <c r="CA12" s="22">
        <f>IF(N12&gt;0,IF($C12="FSCT",IF(OR(BZ12="DNS",BZ12="DNF",BZ12="DSQ",BZ12="DNC",BZ12="OCS"),(COUNTIF($C$11:$C$31,"=FSCT")+1),IF($B12="","",RANK(BZ12,BZ$11:BZ$31,1))),""),"")</f>
        <v>1</v>
      </c>
      <c r="CB12" s="22">
        <f>IF(CA12="","",IF($C12="FSCT",IF($B12="","",IF(CA12&gt;0,IF(OR(BZ12="DNS",BZ12="DSQ",BZ12="DNC",BZ12="OCS"),0,IF(BZ12="DNF",1,(COUNTIF($BZ$11:$BZ$31,"=DNF")+COUNT($BZ$11:$BZ$31))-CA12+1)),0)),""))</f>
        <v>5</v>
      </c>
      <c r="CC12" s="66">
        <f>IF($C12="FSCT",P12,"")</f>
        <v>4</v>
      </c>
      <c r="CD12" s="22">
        <f>IF(R12&gt;0,IF($C12="FSCT",IF(OR(CC12="DNS",CC12="DNF",CC12="DSQ",CC12="DNC",CC12="OCS"),(COUNTIF($C$11:$C$31,"=FSCT")+1),IF($B12="","",RANK(CC12,CC$11:CC$31,1))),""),"")</f>
        <v>4</v>
      </c>
      <c r="CE12" s="22">
        <f>IF(CD12="","",IF($C12="FSCT",IF($B12="","",IF(CD12&gt;0,IF(OR(CC12="DNS",CC12="DSQ",CC12="DNC",CC12="OCS"),0,IF(CC12="DNF",1,(COUNTIF($CC$11:$CC$31,"=DNF")+COUNT($CC$11:$CC$31))-CD12+1)),0)),""))</f>
        <v>2</v>
      </c>
      <c r="CF12" s="66">
        <f>IF($C12="FSCT",T12,"")</f>
        <v>4</v>
      </c>
      <c r="CG12" s="22">
        <f>IF(V12&gt;0,IF($C12="FSCT",IF(OR(CF12="DNS",CF12="DNF",CF12="DSQ",CF12="DNC",CF12="OCS"),(COUNTIF($C$11:$C$31,"=FSCT")+1),IF($B12="","",RANK(CF12,CF$11:CF$31,1))),""),"")</f>
        <v>4</v>
      </c>
      <c r="CH12" s="22">
        <f>IF(CG12="","",IF($C12="FSCT",IF($B12="","",IF(CG12&gt;0,IF(OR(CF12="DNS",CF12="DSQ",CF12="DNC",CF12="OCS"),0,IF(CF12="DNF",1,(COUNTIF($CF$11:$CF$31,"=DNF")+COUNT($CF$11:$CF$31))-CG12+1)),0)),""))</f>
        <v>2</v>
      </c>
      <c r="CI12" s="66">
        <f>IF($C12="FSCT",X12,"")</f>
        <v>0</v>
      </c>
      <c r="CJ12" s="22" t="str">
        <f>IF(Z12&gt;0,IF($C12="FSCT",IF(OR(CI12="DNS",CI12="DNF",CI12="DSQ",CI12="DNC",CI12="OCS"),(COUNTIF($C$11:$C$31,"=FSCT")+1),IF($B12="","",RANK(CI12,CI$11:CI$31,1))),""),"")</f>
        <v/>
      </c>
      <c r="CK12" s="22" t="str">
        <f>IF(CJ12="","",IF($C12="FSCT",IF($B12="","",IF(CJ12&gt;0,IF(OR(CI12="DNS",CI12="DSQ",CI12="DNC",CI12="OCS"),0,IF(CI12="DNF",1,(COUNTIF($CI$11:$CI$31,"=DNF")+COUNT($CI$11:$CI$31))-CJ12+1)),0)),""))</f>
        <v/>
      </c>
    </row>
    <row r="13" spans="1:89" ht="15" customHeight="1" x14ac:dyDescent="0.2">
      <c r="A13" s="252">
        <v>3</v>
      </c>
      <c r="B13" s="61" t="s">
        <v>639</v>
      </c>
      <c r="C13" s="295" t="s">
        <v>224</v>
      </c>
      <c r="D13" s="249">
        <v>3239</v>
      </c>
      <c r="E13" s="15">
        <f>IF(B13="","",J13+N13+R13+V13+Z13)</f>
        <v>11</v>
      </c>
      <c r="F13" s="16">
        <f>IF(B13="","",RANK(E13,E$11:E$31,1))</f>
        <v>2</v>
      </c>
      <c r="G13" s="8"/>
      <c r="H13" s="238">
        <v>3</v>
      </c>
      <c r="I13" s="242">
        <f>IF(OR(H13="DNS",H13="DNF",H13="DSQ",H13="DNC",H13="OCS"),"",IF(H$9="","",IF($B13="","",H13)))</f>
        <v>3</v>
      </c>
      <c r="J13" s="234">
        <f>IF(OR(H13="DNS",H13="DNF",H13="DSQ",H13="DNC",H13="OCS"),(COUNTA($B$11:$B$31)+1),IF($B13="","",RANK(I13,I$11:I$31,1)))</f>
        <v>3</v>
      </c>
      <c r="K13" s="8"/>
      <c r="L13" s="238">
        <v>2</v>
      </c>
      <c r="M13" s="242">
        <f>IF(OR(L13="DNS",L13="DNF",L13="DSQ",L13="DNC",L13="OCS"),"",IF(L$9="","",IF($B13="","",L13)))</f>
        <v>2</v>
      </c>
      <c r="N13" s="234">
        <f>IF(OR(L13="DNS",L13="DNF",L13="DSQ",L13="DNC",L13="OCS"),(COUNTA($B$11:$B$31)+1),IF($B13="","",RANK(M13,M$11:M$31,1)))</f>
        <v>2</v>
      </c>
      <c r="O13" s="8"/>
      <c r="P13" s="238">
        <v>3</v>
      </c>
      <c r="Q13" s="242">
        <f>IF(OR(P13="DNS",P13="DNF",P13="DSQ",P13="DNC",P13="OCS"),"",IF(P$9="","",IF($B13="","",P13)))</f>
        <v>3</v>
      </c>
      <c r="R13" s="234">
        <f>IF(OR(P13="DNS",P13="DNF",P13="DSQ",P13="DNC",P13="OCS"),(COUNTA($B$11:$B$31)+1),IF($B13="","",RANK(Q13,Q$11:Q$31,1)))</f>
        <v>3</v>
      </c>
      <c r="S13" s="8"/>
      <c r="T13" s="238">
        <v>3</v>
      </c>
      <c r="U13" s="242">
        <f>IF(OR(T13="DNS",T13="DNF",T13="DSQ",T13="DNC",T13="OCS"),"",IF(T$9="","",IF($B13="","",T13)))</f>
        <v>3</v>
      </c>
      <c r="V13" s="234">
        <f>IF(OR(T13="DNS",T13="DNF",T13="DSQ",T13="DNC",T13="OCS"),(COUNTA($B$11:$B$31)+1),IF($B13="","",RANK(U13,U$11:U$31,1)))</f>
        <v>3</v>
      </c>
      <c r="W13" s="8"/>
      <c r="X13" s="238"/>
      <c r="Y13" s="242"/>
      <c r="Z13" s="234"/>
      <c r="AR13" s="13" t="str">
        <f t="shared" si="0"/>
        <v>Drew Warman</v>
      </c>
      <c r="AS13" s="13" t="str">
        <f t="shared" si="0"/>
        <v>FSCT</v>
      </c>
      <c r="AT13" s="13">
        <f t="shared" si="0"/>
        <v>3239</v>
      </c>
      <c r="AU13" s="22">
        <f>IF($B13="","",IF(J13&gt;0,IF(OR(H13="DNS",H13="DSQ",H13="DNC",H13="OCS"),0,IF(H13="DNF",1,(COUNTIF($H$11:$H$31,"=DNF")+COUNT($I$11:$I$31))-J13+1)),0))</f>
        <v>3</v>
      </c>
      <c r="AV13" s="22">
        <f>IF($B13="","",IF(N13&gt;0,IF(OR(L13="DNS",L13="DSQ",L13="DNC",L13="OCS"),0,IF(L13="DNF",1,(COUNTIF($L$11:$L$31,"=DNF")+COUNT($M$11:$M$31)-N13+1))),0))</f>
        <v>4</v>
      </c>
      <c r="AW13" s="22">
        <f>IF($B13="","",IF(R13&gt;0,IF(OR(P13="DNS",P13="DSQ",P13="DNC",P13="OCS"),0,IF(P13="DNF",1,(COUNTIF($P$11:$P$31,"=DNF")+COUNT($Q$11:$Q$31))-R13+1)),0))</f>
        <v>3</v>
      </c>
      <c r="AX13" s="22">
        <f>IF($B13="","",IF(V13&gt;0,IF(OR(T13="DNS",T13="DSQ",T13="DNC",T13="OCS"),0,IF(T13="DNF",1,(COUNTIF($T$11:$T$31,"=DNF")+COUNT($U$11:$U$31))-V13+1)),0))</f>
        <v>3</v>
      </c>
      <c r="AY13" s="22">
        <f>IF($B13="","",IF(Z13&gt;0,IF(OR(X13="DNS",X13="DSQ",X13="DNC",X13="OCS"),0,IF(X13="DNF",1,(COUNTIF($X$11:$X$31,"=DNF")+COUNT($Y$11:$Y$31))-Z13+1)),0))</f>
        <v>0</v>
      </c>
      <c r="BA13" s="13" t="str">
        <f t="shared" si="1"/>
        <v>Drew Warman</v>
      </c>
      <c r="BB13" s="13" t="str">
        <f t="shared" si="1"/>
        <v>FSCT</v>
      </c>
      <c r="BC13" s="13">
        <f t="shared" si="1"/>
        <v>3239</v>
      </c>
      <c r="BD13" s="66" t="str">
        <f>IF($C13="TH",H13,"")</f>
        <v/>
      </c>
      <c r="BE13" s="22" t="str">
        <f>IF(J13&gt;0,IF($C13="TH",IF(OR(BD13="DNS",BD13="DNF",BD13="DSQ",BD13="DNC",BD13="OCS"),(COUNTIF($C$11:$C$31,"=TH")+1),IF($B13="","",RANK(BD13,BD$11:BD$31,1))),""),"")</f>
        <v/>
      </c>
      <c r="BF13" s="22" t="str">
        <f>IF(BE13="","",IF($C13="TH",IF($B13="","",IF(BE13&gt;0,IF(OR(BD13="DNS",BD13="DSQ",BD13="DNC",BD13="OCS"),0,IF(BD13="DNF",1,(COUNTIF($BD$11:$BD$31,"=DNF")+COUNT($BD$11:$BD$31))-BE13+1)),0)),""))</f>
        <v/>
      </c>
      <c r="BG13" s="66" t="str">
        <f>IF($C13="TH",L13,"")</f>
        <v/>
      </c>
      <c r="BH13" s="22" t="str">
        <f>IF(N13&gt;0,IF($C13="TH",IF(OR(BG13="DNS",BG13="DNF",BG13="DSQ",BG13="DNC",BG13="OCS"),(COUNTIF($C$11:$C$31,"=TH")+1),IF($B13="","",RANK(BG13,BG$11:BG$31,1))),""),"")</f>
        <v/>
      </c>
      <c r="BI13" s="22" t="str">
        <f>IF(BH13="","",IF($C13="TH",IF($B13="","",IF(BH13&gt;0,IF(OR(BG13="DNS",BG13="DSQ",BG13="DNC",BG13="OCS"),0,IF(BG13="DNF",1,(COUNTIF($BG$11:$BG$31,"=DNF")+COUNT($BG$11:$BG$31))-BH13+1)),0)),""))</f>
        <v/>
      </c>
      <c r="BJ13" s="66" t="str">
        <f>IF($C13="TH",P13,"")</f>
        <v/>
      </c>
      <c r="BK13" s="22" t="str">
        <f>IF(R13&gt;0,IF($C13="TH",IF(OR(BJ13="DNS",BJ13="DNF",BJ13="DSQ",BJ13="DNC",BJ13="OCS"),(COUNTIF($C$11:$C$31,"=TH")+1),IF($B13="","",RANK(BJ13,BJ$11:BJ$31,1))),""),"")</f>
        <v/>
      </c>
      <c r="BL13" s="22" t="str">
        <f>IF(BK13="","",IF($C13="TH",IF($B13="","",IF(BK13&gt;0,IF(OR(BJ13="DNS",BJ13="DSQ",BJ13="DNC",BJ13="OCS"),0,IF(BJ13="DNF",1,(COUNTIF($BJ$11:$BJ$31,"=DNF")+COUNT($BJ$11:$BJ$31))-BK13+1)),0)),""))</f>
        <v/>
      </c>
      <c r="BM13" s="66" t="str">
        <f>IF($C13="TH",T13,"")</f>
        <v/>
      </c>
      <c r="BN13" s="22" t="str">
        <f>IF(V13&gt;0,IF($C13="TH",IF(OR(BM13="DNS",BM13="DNF",BM13="DSQ",BM13="DNC",BM13="OCS"),(COUNTIF($C$11:$C$31,"=TH")+1),IF($B13="","",RANK(BM13,BM$11:BM$31,1))),""),"")</f>
        <v/>
      </c>
      <c r="BO13" s="22" t="str">
        <f>IF(BN13="","",IF($C13="TH",IF($B13="","",IF(BN13&gt;0,IF(OR(BM13="DNS",BM13="DSQ",BM13="DNC",BM13="OCS"),0,IF(BM13="DNF",1,(COUNTIF($BM$11:$BM$31,"=DNF")+COUNT($BM$11:$BM$31))-BN13+1)),0)),""))</f>
        <v/>
      </c>
      <c r="BP13" s="66" t="str">
        <f>IF($C13="TH",X13,"")</f>
        <v/>
      </c>
      <c r="BQ13" s="22" t="str">
        <f>IF(Z13&gt;0,IF($C13="TH",IF(OR(BP13="DNS",BP13="DNF",BP13="DSQ",BP13="DNC",BP13="OCS"),(COUNTIF($C$11:$C$31,"=TH")+1),IF($B13="","",RANK(BP13,BP$11:BP$31,1))),""),"")</f>
        <v/>
      </c>
      <c r="BR13" s="22" t="str">
        <f>IF(BQ13="","",IF($C13="TH",IF($B13="","",IF(BQ13&gt;0,IF(OR(BP13="DNS",BP13="DSQ",BP13="DNC",BP13="OCS"),0,IF(BP13="DNF",1,(COUNTIF($BP$11:$BP$31,"=DNF")+COUNT($BP$11:$BP$31))-BQ13+1)),0)),""))</f>
        <v/>
      </c>
      <c r="BT13" s="13" t="str">
        <f t="shared" si="2"/>
        <v>Drew Warman</v>
      </c>
      <c r="BU13" s="13" t="str">
        <f t="shared" si="2"/>
        <v>FSCT</v>
      </c>
      <c r="BV13" s="13">
        <f t="shared" si="2"/>
        <v>3239</v>
      </c>
      <c r="BW13" s="66">
        <f>IF($C13="FSCT",H13,"")</f>
        <v>3</v>
      </c>
      <c r="BX13" s="22">
        <f>IF(J13&gt;0,IF($C13="FSCT",IF(OR(BW13="DNS",BW13="DNF",BW13="DSQ",BW13="DNC",BW13="OCS"),(COUNTIF($C$11:$C$31,"=FSCT")+1),IF($B13="","",RANK(BW13,BW$11:BW$31,1))),""),"")</f>
        <v>3</v>
      </c>
      <c r="BY13" s="22">
        <f>IF(BX13="","",IF($C13="FSCT",IF($B13="","",IF(BX13&gt;0,IF(OR(BW13="DNS",BW13="DSQ",BW13="DNC",BW13="OCS"),0,IF(BW13="DNF",1,(COUNTIF($BW$11:$BW$31,"=DNF")+COUNT($BW$11:$BW$31))-BX13+1)),0)),""))</f>
        <v>3</v>
      </c>
      <c r="BZ13" s="66">
        <f>IF($C13="FSCT",L13,"")</f>
        <v>2</v>
      </c>
      <c r="CA13" s="22">
        <f>IF(N13&gt;0,IF($C13="FSCT",IF(OR(BZ13="DNS",BZ13="DNF",BZ13="DSQ",BZ13="DNC",BZ13="OCS"),(COUNTIF($C$11:$C$31,"=FSCT")+1),IF($B13="","",RANK(BZ13,BZ$11:BZ$31,1))),""),"")</f>
        <v>2</v>
      </c>
      <c r="CB13" s="22">
        <f>IF(CA13="","",IF($C13="FSCT",IF($B13="","",IF(CA13&gt;0,IF(OR(BZ13="DNS",BZ13="DSQ",BZ13="DNC",BZ13="OCS"),0,IF(BZ13="DNF",1,(COUNTIF($BZ$11:$BZ$31,"=DNF")+COUNT($BZ$11:$BZ$31))-CA13+1)),0)),""))</f>
        <v>4</v>
      </c>
      <c r="CC13" s="66">
        <f>IF($C13="FSCT",P13,"")</f>
        <v>3</v>
      </c>
      <c r="CD13" s="22">
        <f>IF(R13&gt;0,IF($C13="FSCT",IF(OR(CC13="DNS",CC13="DNF",CC13="DSQ",CC13="DNC",CC13="OCS"),(COUNTIF($C$11:$C$31,"=FSCT")+1),IF($B13="","",RANK(CC13,CC$11:CC$31,1))),""),"")</f>
        <v>3</v>
      </c>
      <c r="CE13" s="22">
        <f>IF(CD13="","",IF($C13="FSCT",IF($B13="","",IF(CD13&gt;0,IF(OR(CC13="DNS",CC13="DSQ",CC13="DNC",CC13="OCS"),0,IF(CC13="DNF",1,(COUNTIF($CC$11:$CC$31,"=DNF")+COUNT($CC$11:$CC$31))-CD13+1)),0)),""))</f>
        <v>3</v>
      </c>
      <c r="CF13" s="66">
        <f>IF($C13="FSCT",T13,"")</f>
        <v>3</v>
      </c>
      <c r="CG13" s="22">
        <f>IF(V13&gt;0,IF($C13="FSCT",IF(OR(CF13="DNS",CF13="DNF",CF13="DSQ",CF13="DNC",CF13="OCS"),(COUNTIF($C$11:$C$31,"=FSCT")+1),IF($B13="","",RANK(CF13,CF$11:CF$31,1))),""),"")</f>
        <v>3</v>
      </c>
      <c r="CH13" s="22">
        <f>IF(CG13="","",IF($C13="FSCT",IF($B13="","",IF(CG13&gt;0,IF(OR(CF13="DNS",CF13="DSQ",CF13="DNC",CF13="OCS"),0,IF(CF13="DNF",1,(COUNTIF($CF$11:$CF$31,"=DNF")+COUNT($CF$11:$CF$31))-CG13+1)),0)),""))</f>
        <v>3</v>
      </c>
      <c r="CI13" s="66">
        <f>IF($C13="FSCT",X13,"")</f>
        <v>0</v>
      </c>
      <c r="CJ13" s="22" t="str">
        <f>IF(Z13&gt;0,IF($C13="FSCT",IF(OR(CI13="DNS",CI13="DNF",CI13="DSQ",CI13="DNC",CI13="OCS"),(COUNTIF($C$11:$C$31,"=FSCT")+1),IF($B13="","",RANK(CI13,CI$11:CI$31,1))),""),"")</f>
        <v/>
      </c>
      <c r="CK13" s="22" t="str">
        <f>IF(CJ13="","",IF($C13="FSCT",IF($B13="","",IF(CJ13&gt;0,IF(OR(CI13="DNS",CI13="DSQ",CI13="DNC",CI13="OCS"),0,IF(CI13="DNF",1,(COUNTIF($CI$11:$CI$31,"=DNF")+COUNT($CI$11:$CI$31))-CJ13+1)),0)),""))</f>
        <v/>
      </c>
    </row>
    <row r="14" spans="1:89" ht="15" customHeight="1" x14ac:dyDescent="0.2">
      <c r="A14" s="252">
        <f>F14</f>
        <v>4</v>
      </c>
      <c r="B14" s="61" t="s">
        <v>162</v>
      </c>
      <c r="C14" s="295" t="s">
        <v>224</v>
      </c>
      <c r="D14" s="249">
        <v>5090</v>
      </c>
      <c r="E14" s="15">
        <f>IF(B14="","",J14+N14+R14+V14+Z14)</f>
        <v>15</v>
      </c>
      <c r="F14" s="16">
        <f>IF(B14="","",RANK(E14,E$11:E$31,1))</f>
        <v>4</v>
      </c>
      <c r="G14" s="8"/>
      <c r="H14" s="238">
        <v>5</v>
      </c>
      <c r="I14" s="242">
        <f>IF(OR(H14="DNS",H14="DNF",H14="DSQ",H14="DNC",H14="OCS"),"",IF(H$9="","",IF($B14="","",H14)))</f>
        <v>5</v>
      </c>
      <c r="J14" s="234">
        <f>IF(OR(H14="DNS",H14="DNF",H14="DSQ",H14="DNC",H14="OCS"),(COUNTA($B$11:$B$31)+1),IF($B14="","",RANK(I14,I$11:I$31,1)))</f>
        <v>5</v>
      </c>
      <c r="K14" s="8"/>
      <c r="L14" s="238">
        <v>4</v>
      </c>
      <c r="M14" s="242">
        <f>IF(OR(L14="DNS",L14="DNF",L14="DSQ",L14="DNC",L14="OCS"),"",IF(L$9="","",IF($B14="","",L14)))</f>
        <v>4</v>
      </c>
      <c r="N14" s="234">
        <f>IF(OR(L14="DNS",L14="DNF",L14="DSQ",L14="DNC",L14="OCS"),(COUNTA($B$11:$B$31)+1),IF($B14="","",RANK(M14,M$11:M$31,1)))</f>
        <v>4</v>
      </c>
      <c r="O14" s="8"/>
      <c r="P14" s="238">
        <v>1</v>
      </c>
      <c r="Q14" s="242">
        <f>IF(OR(P14="DNS",P14="DNF",P14="DSQ",P14="DNC",P14="OCS"),"",IF(P$9="","",IF($B14="","",P14)))</f>
        <v>1</v>
      </c>
      <c r="R14" s="234">
        <f>IF(OR(P14="DNS",P14="DNF",P14="DSQ",P14="DNC",P14="OCS"),(COUNTA($B$11:$B$31)+1),IF($B14="","",RANK(Q14,Q$11:Q$31,1)))</f>
        <v>1</v>
      </c>
      <c r="S14" s="8"/>
      <c r="T14" s="238">
        <v>5</v>
      </c>
      <c r="U14" s="242">
        <f>IF(OR(T14="DNS",T14="DNF",T14="DSQ",T14="DNC",T14="OCS"),"",IF(T$9="","",IF($B14="","",T14)))</f>
        <v>5</v>
      </c>
      <c r="V14" s="234">
        <f>IF(OR(T14="DNS",T14="DNF",T14="DSQ",T14="DNC",T14="OCS"),(COUNTA($B$11:$B$31)+1),IF($B14="","",RANK(U14,U$11:U$31,1)))</f>
        <v>5</v>
      </c>
      <c r="W14" s="8"/>
      <c r="X14" s="238"/>
      <c r="Y14" s="242"/>
      <c r="Z14" s="234"/>
      <c r="AR14" s="13" t="str">
        <f t="shared" si="0"/>
        <v>Tim Pack</v>
      </c>
      <c r="AS14" s="13" t="str">
        <f t="shared" si="0"/>
        <v>FSCT</v>
      </c>
      <c r="AT14" s="13">
        <f t="shared" si="0"/>
        <v>5090</v>
      </c>
      <c r="AU14" s="22">
        <f>IF($B14="","",IF(J14&gt;0,IF(OR(H14="DNS",H14="DSQ",H14="DNC",H14="OCS"),0,IF(H14="DNF",1,(COUNTIF($H$11:$H$31,"=DNF")+COUNT($I$11:$I$31))-J14+1)),0))</f>
        <v>1</v>
      </c>
      <c r="AV14" s="22">
        <f>IF($B14="","",IF(N14&gt;0,IF(OR(L14="DNS",L14="DSQ",L14="DNC",L14="OCS"),0,IF(L14="DNF",1,(COUNTIF($L$11:$L$31,"=DNF")+COUNT($M$11:$M$31)-N14+1))),0))</f>
        <v>2</v>
      </c>
      <c r="AW14" s="22">
        <f>IF($B14="","",IF(R14&gt;0,IF(OR(P14="DNS",P14="DSQ",P14="DNC",P14="OCS"),0,IF(P14="DNF",1,(COUNTIF($P$11:$P$31,"=DNF")+COUNT($Q$11:$Q$31))-R14+1)),0))</f>
        <v>5</v>
      </c>
      <c r="AX14" s="22">
        <f>IF($B14="","",IF(V14&gt;0,IF(OR(T14="DNS",T14="DSQ",T14="DNC",T14="OCS"),0,IF(T14="DNF",1,(COUNTIF($T$11:$T$31,"=DNF")+COUNT($U$11:$U$31))-V14+1)),0))</f>
        <v>1</v>
      </c>
      <c r="AY14" s="22">
        <f>IF($B14="","",IF(Z14&gt;0,IF(OR(X14="DNS",X14="DSQ",X14="DNC",X14="OCS"),0,IF(X14="DNF",1,(COUNTIF($X$11:$X$31,"=DNF")+COUNT($Y$11:$Y$31))-Z14+1)),0))</f>
        <v>0</v>
      </c>
      <c r="BA14" s="13" t="str">
        <f t="shared" si="1"/>
        <v>Tim Pack</v>
      </c>
      <c r="BB14" s="13" t="str">
        <f t="shared" si="1"/>
        <v>FSCT</v>
      </c>
      <c r="BC14" s="13">
        <f t="shared" si="1"/>
        <v>5090</v>
      </c>
      <c r="BD14" s="66" t="str">
        <f>IF($C14="TH",H14,"")</f>
        <v/>
      </c>
      <c r="BE14" s="22" t="str">
        <f>IF(J14&gt;0,IF($C14="TH",IF(OR(BD14="DNS",BD14="DNF",BD14="DSQ",BD14="DNC",BD14="OCS"),(COUNTIF($C$11:$C$31,"=TH")+1),IF($B14="","",RANK(BD14,BD$11:BD$31,1))),""),"")</f>
        <v/>
      </c>
      <c r="BF14" s="22" t="str">
        <f>IF(BE14="","",IF($C14="TH",IF($B14="","",IF(BE14&gt;0,IF(OR(BD14="DNS",BD14="DSQ",BD14="DNC",BD14="OCS"),0,IF(BD14="DNF",1,(COUNTIF($BD$11:$BD$31,"=DNF")+COUNT($BD$11:$BD$31))-BE14+1)),0)),""))</f>
        <v/>
      </c>
      <c r="BG14" s="66" t="str">
        <f>IF($C14="TH",L14,"")</f>
        <v/>
      </c>
      <c r="BH14" s="22" t="str">
        <f>IF(N14&gt;0,IF($C14="TH",IF(OR(BG14="DNS",BG14="DNF",BG14="DSQ",BG14="DNC",BG14="OCS"),(COUNTIF($C$11:$C$31,"=TH")+1),IF($B14="","",RANK(BG14,BG$11:BG$31,1))),""),"")</f>
        <v/>
      </c>
      <c r="BI14" s="22" t="str">
        <f>IF(BH14="","",IF($C14="TH",IF($B14="","",IF(BH14&gt;0,IF(OR(BG14="DNS",BG14="DSQ",BG14="DNC",BG14="OCS"),0,IF(BG14="DNF",1,(COUNTIF($BG$11:$BG$31,"=DNF")+COUNT($BG$11:$BG$31))-BH14+1)),0)),""))</f>
        <v/>
      </c>
      <c r="BJ14" s="66" t="str">
        <f>IF($C14="TH",P14,"")</f>
        <v/>
      </c>
      <c r="BK14" s="22" t="str">
        <f>IF(R14&gt;0,IF($C14="TH",IF(OR(BJ14="DNS",BJ14="DNF",BJ14="DSQ",BJ14="DNC",BJ14="OCS"),(COUNTIF($C$11:$C$31,"=TH")+1),IF($B14="","",RANK(BJ14,BJ$11:BJ$31,1))),""),"")</f>
        <v/>
      </c>
      <c r="BL14" s="22" t="str">
        <f>IF(BK14="","",IF($C14="TH",IF($B14="","",IF(BK14&gt;0,IF(OR(BJ14="DNS",BJ14="DSQ",BJ14="DNC",BJ14="OCS"),0,IF(BJ14="DNF",1,(COUNTIF($BJ$11:$BJ$31,"=DNF")+COUNT($BJ$11:$BJ$31))-BK14+1)),0)),""))</f>
        <v/>
      </c>
      <c r="BM14" s="66" t="str">
        <f>IF($C14="TH",T14,"")</f>
        <v/>
      </c>
      <c r="BN14" s="22" t="str">
        <f>IF(V14&gt;0,IF($C14="TH",IF(OR(BM14="DNS",BM14="DNF",BM14="DSQ",BM14="DNC",BM14="OCS"),(COUNTIF($C$11:$C$31,"=TH")+1),IF($B14="","",RANK(BM14,BM$11:BM$31,1))),""),"")</f>
        <v/>
      </c>
      <c r="BO14" s="22" t="str">
        <f>IF(BN14="","",IF($C14="TH",IF($B14="","",IF(BN14&gt;0,IF(OR(BM14="DNS",BM14="DSQ",BM14="DNC",BM14="OCS"),0,IF(BM14="DNF",1,(COUNTIF($BM$11:$BM$31,"=DNF")+COUNT($BM$11:$BM$31))-BN14+1)),0)),""))</f>
        <v/>
      </c>
      <c r="BP14" s="66" t="str">
        <f>IF($C14="TH",X14,"")</f>
        <v/>
      </c>
      <c r="BQ14" s="22" t="str">
        <f>IF(Z14&gt;0,IF($C14="TH",IF(OR(BP14="DNS",BP14="DNF",BP14="DSQ",BP14="DNC",BP14="OCS"),(COUNTIF($C$11:$C$31,"=TH")+1),IF($B14="","",RANK(BP14,BP$11:BP$31,1))),""),"")</f>
        <v/>
      </c>
      <c r="BR14" s="22" t="str">
        <f>IF(BQ14="","",IF($C14="TH",IF($B14="","",IF(BQ14&gt;0,IF(OR(BP14="DNS",BP14="DSQ",BP14="DNC",BP14="OCS"),0,IF(BP14="DNF",1,(COUNTIF($BP$11:$BP$31,"=DNF")+COUNT($BP$11:$BP$31))-BQ14+1)),0)),""))</f>
        <v/>
      </c>
      <c r="BT14" s="13" t="str">
        <f t="shared" si="2"/>
        <v>Tim Pack</v>
      </c>
      <c r="BU14" s="13" t="str">
        <f t="shared" si="2"/>
        <v>FSCT</v>
      </c>
      <c r="BV14" s="13">
        <f t="shared" si="2"/>
        <v>5090</v>
      </c>
      <c r="BW14" s="66">
        <f>IF($C14="FSCT",H14,"")</f>
        <v>5</v>
      </c>
      <c r="BX14" s="22">
        <f>IF(J14&gt;0,IF($C14="FSCT",IF(OR(BW14="DNS",BW14="DNF",BW14="DSQ",BW14="DNC",BW14="OCS"),(COUNTIF($C$11:$C$31,"=FSCT")+1),IF($B14="","",RANK(BW14,BW$11:BW$31,1))),""),"")</f>
        <v>5</v>
      </c>
      <c r="BY14" s="22">
        <f>IF(BX14="","",IF($C14="FSCT",IF($B14="","",IF(BX14&gt;0,IF(OR(BW14="DNS",BW14="DSQ",BW14="DNC",BW14="OCS"),0,IF(BW14="DNF",1,(COUNTIF($BW$11:$BW$31,"=DNF")+COUNT($BW$11:$BW$31))-BX14+1)),0)),""))</f>
        <v>1</v>
      </c>
      <c r="BZ14" s="66">
        <f>IF($C14="FSCT",L14,"")</f>
        <v>4</v>
      </c>
      <c r="CA14" s="22">
        <f>IF(N14&gt;0,IF($C14="FSCT",IF(OR(BZ14="DNS",BZ14="DNF",BZ14="DSQ",BZ14="DNC",BZ14="OCS"),(COUNTIF($C$11:$C$31,"=FSCT")+1),IF($B14="","",RANK(BZ14,BZ$11:BZ$31,1))),""),"")</f>
        <v>4</v>
      </c>
      <c r="CB14" s="22">
        <f>IF(CA14="","",IF($C14="FSCT",IF($B14="","",IF(CA14&gt;0,IF(OR(BZ14="DNS",BZ14="DSQ",BZ14="DNC",BZ14="OCS"),0,IF(BZ14="DNF",1,(COUNTIF($BZ$11:$BZ$31,"=DNF")+COUNT($BZ$11:$BZ$31))-CA14+1)),0)),""))</f>
        <v>2</v>
      </c>
      <c r="CC14" s="66">
        <f>IF($C14="FSCT",P14,"")</f>
        <v>1</v>
      </c>
      <c r="CD14" s="22">
        <f>IF(R14&gt;0,IF($C14="FSCT",IF(OR(CC14="DNS",CC14="DNF",CC14="DSQ",CC14="DNC",CC14="OCS"),(COUNTIF($C$11:$C$31,"=FSCT")+1),IF($B14="","",RANK(CC14,CC$11:CC$31,1))),""),"")</f>
        <v>1</v>
      </c>
      <c r="CE14" s="22">
        <f>IF(CD14="","",IF($C14="FSCT",IF($B14="","",IF(CD14&gt;0,IF(OR(CC14="DNS",CC14="DSQ",CC14="DNC",CC14="OCS"),0,IF(CC14="DNF",1,(COUNTIF($CC$11:$CC$31,"=DNF")+COUNT($CC$11:$CC$31))-CD14+1)),0)),""))</f>
        <v>5</v>
      </c>
      <c r="CF14" s="66">
        <f>IF($C14="FSCT",T14,"")</f>
        <v>5</v>
      </c>
      <c r="CG14" s="22">
        <f>IF(V14&gt;0,IF($C14="FSCT",IF(OR(CF14="DNS",CF14="DNF",CF14="DSQ",CF14="DNC",CF14="OCS"),(COUNTIF($C$11:$C$31,"=FSCT")+1),IF($B14="","",RANK(CF14,CF$11:CF$31,1))),""),"")</f>
        <v>5</v>
      </c>
      <c r="CH14" s="22">
        <f>IF(CG14="","",IF($C14="FSCT",IF($B14="","",IF(CG14&gt;0,IF(OR(CF14="DNS",CF14="DSQ",CF14="DNC",CF14="OCS"),0,IF(CF14="DNF",1,(COUNTIF($CF$11:$CF$31,"=DNF")+COUNT($CF$11:$CF$31))-CG14+1)),0)),""))</f>
        <v>1</v>
      </c>
      <c r="CI14" s="66">
        <f>IF($C14="FSCT",X14,"")</f>
        <v>0</v>
      </c>
      <c r="CJ14" s="22" t="str">
        <f>IF(Z14&gt;0,IF($C14="FSCT",IF(OR(CI14="DNS",CI14="DNF",CI14="DSQ",CI14="DNC",CI14="OCS"),(COUNTIF($C$11:$C$31,"=FSCT")+1),IF($B14="","",RANK(CI14,CI$11:CI$31,1))),""),"")</f>
        <v/>
      </c>
      <c r="CK14" s="22" t="str">
        <f>IF(CJ14="","",IF($C14="FSCT",IF($B14="","",IF(CJ14&gt;0,IF(OR(CI14="DNS",CI14="DSQ",CI14="DNC",CI14="OCS"),0,IF(CI14="DNF",1,(COUNTIF($CI$11:$CI$31,"=DNF")+COUNT($CI$11:$CI$31))-CJ14+1)),0)),""))</f>
        <v/>
      </c>
    </row>
    <row r="15" spans="1:89" ht="15" customHeight="1" x14ac:dyDescent="0.2">
      <c r="A15" s="252">
        <f>F15</f>
        <v>5</v>
      </c>
      <c r="B15" s="61" t="s">
        <v>406</v>
      </c>
      <c r="C15" s="295" t="s">
        <v>224</v>
      </c>
      <c r="D15" s="249">
        <v>314</v>
      </c>
      <c r="E15" s="15">
        <f>IF(B15="","",J15+N15+R15+V15+Z15)</f>
        <v>16</v>
      </c>
      <c r="F15" s="16">
        <f>IF(B15="","",RANK(E15,E$11:E$31,1))</f>
        <v>5</v>
      </c>
      <c r="G15" s="8"/>
      <c r="H15" s="238">
        <v>4</v>
      </c>
      <c r="I15" s="242">
        <f>IF(OR(H15="DNS",H15="DNF",H15="DSQ",H15="DNC",H15="OCS"),"",IF(H$9="","",IF($B15="","",H15)))</f>
        <v>4</v>
      </c>
      <c r="J15" s="234">
        <f>IF(OR(H15="DNS",H15="DNF",H15="DSQ",H15="DNC",H15="OCS"),(COUNTA($B$11:$B$31)+1),IF($B15="","",RANK(I15,I$11:I$31,1)))</f>
        <v>4</v>
      </c>
      <c r="K15" s="8"/>
      <c r="L15" s="238">
        <v>5</v>
      </c>
      <c r="M15" s="242">
        <f>IF(OR(L15="DNS",L15="DNF",L15="DSQ",L15="DNC",L15="OCS"),"",IF(L$9="","",IF($B15="","",L15)))</f>
        <v>5</v>
      </c>
      <c r="N15" s="234">
        <f>IF(OR(L15="DNS",L15="DNF",L15="DSQ",L15="DNC",L15="OCS"),(COUNTA($B$11:$B$31)+1),IF($B15="","",RANK(M15,M$11:M$31,1)))</f>
        <v>5</v>
      </c>
      <c r="O15" s="8"/>
      <c r="P15" s="238">
        <v>5</v>
      </c>
      <c r="Q15" s="242">
        <f>IF(OR(P15="DNS",P15="DNF",P15="DSQ",P15="DNC",P15="OCS"),"",IF(P$9="","",IF($B15="","",P15)))</f>
        <v>5</v>
      </c>
      <c r="R15" s="234">
        <f>IF(OR(P15="DNS",P15="DNF",P15="DSQ",P15="DNC",P15="OCS"),(COUNTA($B$11:$B$31)+1),IF($B15="","",RANK(Q15,Q$11:Q$31,1)))</f>
        <v>5</v>
      </c>
      <c r="S15" s="8"/>
      <c r="T15" s="238">
        <v>2</v>
      </c>
      <c r="U15" s="242">
        <f>IF(OR(T15="DNS",T15="DNF",T15="DSQ",T15="DNC",T15="OCS"),"",IF(T$9="","",IF($B15="","",T15)))</f>
        <v>2</v>
      </c>
      <c r="V15" s="234">
        <f>IF(OR(T15="DNS",T15="DNF",T15="DSQ",T15="DNC",T15="OCS"),(COUNTA($B$11:$B$31)+1),IF($B15="","",RANK(U15,U$11:U$31,1)))</f>
        <v>2</v>
      </c>
      <c r="W15" s="8"/>
      <c r="X15" s="238"/>
      <c r="Y15" s="242"/>
      <c r="Z15" s="234"/>
      <c r="AR15" s="13" t="str">
        <f t="shared" si="0"/>
        <v>Bill Massey</v>
      </c>
      <c r="AS15" s="13" t="str">
        <f t="shared" si="0"/>
        <v>FSCT</v>
      </c>
      <c r="AT15" s="13">
        <f t="shared" si="0"/>
        <v>314</v>
      </c>
      <c r="AU15" s="22">
        <f>IF($B15="","",IF(J15&gt;0,IF(OR(H15="DNS",H15="DSQ",H15="DNC",H15="OCS"),0,IF(H15="DNF",1,(COUNTIF($H$11:$H$31,"=DNF")+COUNT($I$11:$I$31))-J15+1)),0))</f>
        <v>2</v>
      </c>
      <c r="AV15" s="22">
        <f>IF($B15="","",IF(N15&gt;0,IF(OR(L15="DNS",L15="DSQ",L15="DNC",L15="OCS"),0,IF(L15="DNF",1,(COUNTIF($L$11:$L$31,"=DNF")+COUNT($M$11:$M$31)-N15+1))),0))</f>
        <v>1</v>
      </c>
      <c r="AW15" s="22">
        <f>IF($B15="","",IF(R15&gt;0,IF(OR(P15="DNS",P15="DSQ",P15="DNC",P15="OCS"),0,IF(P15="DNF",1,(COUNTIF($P$11:$P$31,"=DNF")+COUNT($Q$11:$Q$31))-R15+1)),0))</f>
        <v>1</v>
      </c>
      <c r="AX15" s="22">
        <f>IF($B15="","",IF(V15&gt;0,IF(OR(T15="DNS",T15="DSQ",T15="DNC",T15="OCS"),0,IF(T15="DNF",1,(COUNTIF($T$11:$T$31,"=DNF")+COUNT($U$11:$U$31))-V15+1)),0))</f>
        <v>4</v>
      </c>
      <c r="AY15" s="22">
        <f>IF($B15="","",IF(Z15&gt;0,IF(OR(X15="DNS",X15="DSQ",X15="DNC",X15="OCS"),0,IF(X15="DNF",1,(COUNTIF($X$11:$X$31,"=DNF")+COUNT($Y$11:$Y$31))-Z15+1)),0))</f>
        <v>0</v>
      </c>
      <c r="BA15" s="13" t="str">
        <f t="shared" si="1"/>
        <v>Bill Massey</v>
      </c>
      <c r="BB15" s="13" t="str">
        <f t="shared" si="1"/>
        <v>FSCT</v>
      </c>
      <c r="BC15" s="13">
        <f t="shared" si="1"/>
        <v>314</v>
      </c>
      <c r="BD15" s="66" t="str">
        <f>IF($C15="TH",H15,"")</f>
        <v/>
      </c>
      <c r="BE15" s="22" t="str">
        <f>IF(J15&gt;0,IF($C15="TH",IF(OR(BD15="DNS",BD15="DNF",BD15="DSQ",BD15="DNC",BD15="OCS"),(COUNTIF($C$11:$C$31,"=TH")+1),IF($B15="","",RANK(BD15,BD$11:BD$31,1))),""),"")</f>
        <v/>
      </c>
      <c r="BF15" s="22" t="str">
        <f>IF(BE15="","",IF($C15="TH",IF($B15="","",IF(BE15&gt;0,IF(OR(BD15="DNS",BD15="DSQ",BD15="DNC",BD15="OCS"),0,IF(BD15="DNF",1,(COUNTIF($BD$11:$BD$31,"=DNF")+COUNT($BD$11:$BD$31))-BE15+1)),0)),""))</f>
        <v/>
      </c>
      <c r="BG15" s="66" t="str">
        <f>IF($C15="TH",L15,"")</f>
        <v/>
      </c>
      <c r="BH15" s="22" t="str">
        <f>IF(N15&gt;0,IF($C15="TH",IF(OR(BG15="DNS",BG15="DNF",BG15="DSQ",BG15="DNC",BG15="OCS"),(COUNTIF($C$11:$C$31,"=TH")+1),IF($B15="","",RANK(BG15,BG$11:BG$31,1))),""),"")</f>
        <v/>
      </c>
      <c r="BI15" s="22" t="str">
        <f>IF(BH15="","",IF($C15="TH",IF($B15="","",IF(BH15&gt;0,IF(OR(BG15="DNS",BG15="DSQ",BG15="DNC",BG15="OCS"),0,IF(BG15="DNF",1,(COUNTIF($BG$11:$BG$31,"=DNF")+COUNT($BG$11:$BG$31))-BH15+1)),0)),""))</f>
        <v/>
      </c>
      <c r="BJ15" s="66" t="str">
        <f>IF($C15="TH",P15,"")</f>
        <v/>
      </c>
      <c r="BK15" s="22" t="str">
        <f>IF(R15&gt;0,IF($C15="TH",IF(OR(BJ15="DNS",BJ15="DNF",BJ15="DSQ",BJ15="DNC",BJ15="OCS"),(COUNTIF($C$11:$C$31,"=TH")+1),IF($B15="","",RANK(BJ15,BJ$11:BJ$31,1))),""),"")</f>
        <v/>
      </c>
      <c r="BL15" s="22" t="str">
        <f>IF(BK15="","",IF($C15="TH",IF($B15="","",IF(BK15&gt;0,IF(OR(BJ15="DNS",BJ15="DSQ",BJ15="DNC",BJ15="OCS"),0,IF(BJ15="DNF",1,(COUNTIF($BJ$11:$BJ$31,"=DNF")+COUNT($BJ$11:$BJ$31))-BK15+1)),0)),""))</f>
        <v/>
      </c>
      <c r="BM15" s="66" t="str">
        <f>IF($C15="TH",T15,"")</f>
        <v/>
      </c>
      <c r="BN15" s="22" t="str">
        <f>IF(V15&gt;0,IF($C15="TH",IF(OR(BM15="DNS",BM15="DNF",BM15="DSQ",BM15="DNC",BM15="OCS"),(COUNTIF($C$11:$C$31,"=TH")+1),IF($B15="","",RANK(BM15,BM$11:BM$31,1))),""),"")</f>
        <v/>
      </c>
      <c r="BO15" s="22" t="str">
        <f>IF(BN15="","",IF($C15="TH",IF($B15="","",IF(BN15&gt;0,IF(OR(BM15="DNS",BM15="DSQ",BM15="DNC",BM15="OCS"),0,IF(BM15="DNF",1,(COUNTIF($BM$11:$BM$31,"=DNF")+COUNT($BM$11:$BM$31))-BN15+1)),0)),""))</f>
        <v/>
      </c>
      <c r="BP15" s="66" t="str">
        <f>IF($C15="TH",X15,"")</f>
        <v/>
      </c>
      <c r="BQ15" s="22" t="str">
        <f>IF(Z15&gt;0,IF($C15="TH",IF(OR(BP15="DNS",BP15="DNF",BP15="DSQ",BP15="DNC",BP15="OCS"),(COUNTIF($C$11:$C$31,"=TH")+1),IF($B15="","",RANK(BP15,BP$11:BP$31,1))),""),"")</f>
        <v/>
      </c>
      <c r="BR15" s="22" t="str">
        <f>IF(BQ15="","",IF($C15="TH",IF($B15="","",IF(BQ15&gt;0,IF(OR(BP15="DNS",BP15="DSQ",BP15="DNC",BP15="OCS"),0,IF(BP15="DNF",1,(COUNTIF($BP$11:$BP$31,"=DNF")+COUNT($BP$11:$BP$31))-BQ15+1)),0)),""))</f>
        <v/>
      </c>
      <c r="BT15" s="13" t="str">
        <f t="shared" si="2"/>
        <v>Bill Massey</v>
      </c>
      <c r="BU15" s="13" t="str">
        <f t="shared" si="2"/>
        <v>FSCT</v>
      </c>
      <c r="BV15" s="13">
        <f t="shared" si="2"/>
        <v>314</v>
      </c>
      <c r="BW15" s="66">
        <f>IF($C15="FSCT",H15,"")</f>
        <v>4</v>
      </c>
      <c r="BX15" s="22">
        <f>IF(J15&gt;0,IF($C15="FSCT",IF(OR(BW15="DNS",BW15="DNF",BW15="DSQ",BW15="DNC",BW15="OCS"),(COUNTIF($C$11:$C$31,"=FSCT")+1),IF($B15="","",RANK(BW15,BW$11:BW$31,1))),""),"")</f>
        <v>4</v>
      </c>
      <c r="BY15" s="22">
        <f>IF(BX15="","",IF($C15="FSCT",IF($B15="","",IF(BX15&gt;0,IF(OR(BW15="DNS",BW15="DSQ",BW15="DNC",BW15="OCS"),0,IF(BW15="DNF",1,(COUNTIF($BW$11:$BW$31,"=DNF")+COUNT($BW$11:$BW$31))-BX15+1)),0)),""))</f>
        <v>2</v>
      </c>
      <c r="BZ15" s="66">
        <f>IF($C15="FSCT",L15,"")</f>
        <v>5</v>
      </c>
      <c r="CA15" s="22">
        <f>IF(N15&gt;0,IF($C15="FSCT",IF(OR(BZ15="DNS",BZ15="DNF",BZ15="DSQ",BZ15="DNC",BZ15="OCS"),(COUNTIF($C$11:$C$31,"=FSCT")+1),IF($B15="","",RANK(BZ15,BZ$11:BZ$31,1))),""),"")</f>
        <v>5</v>
      </c>
      <c r="CB15" s="22">
        <f>IF(CA15="","",IF($C15="FSCT",IF($B15="","",IF(CA15&gt;0,IF(OR(BZ15="DNS",BZ15="DSQ",BZ15="DNC",BZ15="OCS"),0,IF(BZ15="DNF",1,(COUNTIF($BZ$11:$BZ$31,"=DNF")+COUNT($BZ$11:$BZ$31))-CA15+1)),0)),""))</f>
        <v>1</v>
      </c>
      <c r="CC15" s="66">
        <f>IF($C15="FSCT",P15,"")</f>
        <v>5</v>
      </c>
      <c r="CD15" s="22">
        <f>IF(R15&gt;0,IF($C15="FSCT",IF(OR(CC15="DNS",CC15="DNF",CC15="DSQ",CC15="DNC",CC15="OCS"),(COUNTIF($C$11:$C$31,"=FSCT")+1),IF($B15="","",RANK(CC15,CC$11:CC$31,1))),""),"")</f>
        <v>5</v>
      </c>
      <c r="CE15" s="22">
        <f>IF(CD15="","",IF($C15="FSCT",IF($B15="","",IF(CD15&gt;0,IF(OR(CC15="DNS",CC15="DSQ",CC15="DNC",CC15="OCS"),0,IF(CC15="DNF",1,(COUNTIF($CC$11:$CC$31,"=DNF")+COUNT($CC$11:$CC$31))-CD15+1)),0)),""))</f>
        <v>1</v>
      </c>
      <c r="CF15" s="66">
        <f>IF($C15="FSCT",T15,"")</f>
        <v>2</v>
      </c>
      <c r="CG15" s="22">
        <f>IF(V15&gt;0,IF($C15="FSCT",IF(OR(CF15="DNS",CF15="DNF",CF15="DSQ",CF15="DNC",CF15="OCS"),(COUNTIF($C$11:$C$31,"=FSCT")+1),IF($B15="","",RANK(CF15,CF$11:CF$31,1))),""),"")</f>
        <v>2</v>
      </c>
      <c r="CH15" s="22">
        <f>IF(CG15="","",IF($C15="FSCT",IF($B15="","",IF(CG15&gt;0,IF(OR(CF15="DNS",CF15="DSQ",CF15="DNC",CF15="OCS"),0,IF(CF15="DNF",1,(COUNTIF($CF$11:$CF$31,"=DNF")+COUNT($CF$11:$CF$31))-CG15+1)),0)),""))</f>
        <v>4</v>
      </c>
      <c r="CI15" s="66">
        <f>IF($C15="FSCT",X15,"")</f>
        <v>0</v>
      </c>
      <c r="CJ15" s="22" t="str">
        <f>IF(Z15&gt;0,IF($C15="FSCT",IF(OR(CI15="DNS",CI15="DNF",CI15="DSQ",CI15="DNC",CI15="OCS"),(COUNTIF($C$11:$C$31,"=FSCT")+1),IF($B15="","",RANK(CI15,CI$11:CI$31,1))),""),"")</f>
        <v/>
      </c>
      <c r="CK15" s="22" t="str">
        <f>IF(CJ15="","",IF($C15="FSCT",IF($B15="","",IF(CJ15&gt;0,IF(OR(CI15="DNS",CI15="DSQ",CI15="DNC",CI15="OCS"),0,IF(CI15="DNF",1,(COUNTIF($CI$11:$CI$31,"=DNF")+COUNT($CI$11:$CI$31))-CJ15+1)),0)),""))</f>
        <v/>
      </c>
    </row>
    <row r="16" spans="1:89" ht="15" customHeight="1" x14ac:dyDescent="0.2">
      <c r="A16" s="60" t="str">
        <f t="shared" ref="A16:A19" si="3">F16</f>
        <v/>
      </c>
      <c r="B16" s="61"/>
      <c r="C16" s="289"/>
      <c r="D16" s="249"/>
      <c r="E16" s="15" t="str">
        <f t="shared" ref="E16:E19" si="4">IF(B16="","",J16+N16+R16+V16+Z16)</f>
        <v/>
      </c>
      <c r="F16" s="16" t="str">
        <f t="shared" ref="F16:F19" si="5">IF(B16="","",RANK(E16,E$11:E$31,1))</f>
        <v/>
      </c>
      <c r="G16" s="8"/>
      <c r="H16" s="238"/>
      <c r="I16" s="242" t="str">
        <f t="shared" ref="I16:I19" si="6">IF(OR(H16="DNS",H16="DNF",H16="DSQ",H16="DNC",H16="OCS"),"",IF(H$9="","",IF($B16="","",H16)))</f>
        <v/>
      </c>
      <c r="J16" s="234" t="str">
        <f t="shared" ref="J16:J19" si="7">IF(OR(H16="DNS",H16="DNF",H16="DSQ",H16="DNC",H16="OCS"),(COUNTA($B$11:$B$31)+1),IF($B16="","",RANK(I16,I$11:I$31,1)))</f>
        <v/>
      </c>
      <c r="K16" s="8"/>
      <c r="L16" s="238"/>
      <c r="M16" s="242" t="str">
        <f t="shared" ref="M16:M19" si="8">IF(OR(L16="DNS",L16="DNF",L16="DSQ",L16="DNC",L16="OCS"),"",IF(L$9="","",IF($B16="","",L16)))</f>
        <v/>
      </c>
      <c r="N16" s="234" t="str">
        <f t="shared" ref="N16:N19" si="9">IF(OR(L16="DNS",L16="DNF",L16="DSQ",L16="DNC",L16="OCS"),(COUNTA($B$11:$B$31)+1),IF($B16="","",RANK(M16,M$11:M$31,1)))</f>
        <v/>
      </c>
      <c r="O16" s="8"/>
      <c r="P16" s="238"/>
      <c r="Q16" s="242" t="str">
        <f t="shared" ref="Q16:Q19" si="10">IF(OR(P16="DNS",P16="DNF",P16="DSQ",P16="DNC",P16="OCS"),"",IF(P$9="","",IF($B16="","",P16)))</f>
        <v/>
      </c>
      <c r="R16" s="234" t="str">
        <f t="shared" ref="R16:R19" si="11">IF(OR(P16="DNS",P16="DNF",P16="DSQ",P16="DNC",P16="OCS"),(COUNTA($B$11:$B$31)+1),IF($B16="","",RANK(Q16,Q$11:Q$31,1)))</f>
        <v/>
      </c>
      <c r="S16" s="8"/>
      <c r="T16" s="238"/>
      <c r="U16" s="242" t="str">
        <f t="shared" ref="U16:U19" si="12">IF(OR(T16="DNS",T16="DNF",T16="DSQ",T16="DNC",T16="OCS"),"",IF(T$9="","",IF($B16="","",T16)))</f>
        <v/>
      </c>
      <c r="V16" s="234" t="str">
        <f t="shared" ref="V16:V19" si="13">IF(OR(T16="DNS",T16="DNF",T16="DSQ",T16="DNC",T16="OCS"),(COUNTA($B$11:$B$31)+1),IF($B16="","",RANK(U16,U$11:U$31,1)))</f>
        <v/>
      </c>
      <c r="W16" s="8"/>
      <c r="X16" s="238"/>
      <c r="Y16" s="242" t="str">
        <f t="shared" ref="Y16:Y19" si="14">IF(OR(X16="DNS",X16="DNF",X16="DSQ",X16="DNC",X16="OCS"),"",IF(X$9="","",IF($B16="","",X16)))</f>
        <v/>
      </c>
      <c r="Z16" s="234" t="str">
        <f t="shared" ref="Z16:Z19" si="15">IF(OR(X16="DNS",X16="DNF",X16="DSQ",X16="DNC",X16="OCS"),(COUNTA($B$11:$B$31)+1),IF($B16="","",RANK(Y16,Y$11:Y$31,1)))</f>
        <v/>
      </c>
      <c r="AR16" s="13" t="str">
        <f t="shared" ref="AR16:AR19" si="16">IF($B16="","",B16)</f>
        <v/>
      </c>
      <c r="AS16" s="13" t="str">
        <f t="shared" ref="AS16:AS19" si="17">IF($B16="","",C16)</f>
        <v/>
      </c>
      <c r="AT16" s="13" t="str">
        <f t="shared" ref="AT16:AT19" si="18">IF($B16="","",D16)</f>
        <v/>
      </c>
      <c r="AU16" s="22" t="str">
        <f t="shared" ref="AU16:AU19" si="19">IF($B16="","",IF(J16&gt;0,IF(OR(H16="DNS",H16="DSQ",H16="DNC",H16="OCS"),0,IF(H16="DNF",1,(COUNTIF($H$11:$H$31,"=DNF")+COUNT($I$11:$I$31))-J16+1)),0))</f>
        <v/>
      </c>
      <c r="AV16" s="22" t="str">
        <f t="shared" ref="AV16:AV19" si="20">IF($B16="","",IF(N16&gt;0,IF(OR(L16="DNS",L16="DSQ",L16="DNC",L16="OCS"),0,IF(L16="DNF",1,(COUNTIF($L$11:$L$31,"=DNF")+COUNT($M$11:$M$31)-N16+1))),0))</f>
        <v/>
      </c>
      <c r="AW16" s="22" t="str">
        <f t="shared" ref="AW16:AW19" si="21">IF($B16="","",IF(R16&gt;0,IF(OR(P16="DNS",P16="DSQ",P16="DNC",P16="OCS"),0,IF(P16="DNF",1,(COUNTIF($P$11:$P$31,"=DNF")+COUNT($Q$11:$Q$31))-R16+1)),0))</f>
        <v/>
      </c>
      <c r="AX16" s="22" t="str">
        <f t="shared" ref="AX16:AX19" si="22">IF($B16="","",IF(V16&gt;0,IF(OR(T16="DNS",T16="DSQ",T16="DNC",T16="OCS"),0,IF(T16="DNF",1,(COUNTIF($T$11:$T$31,"=DNF")+COUNT($U$11:$U$31))-V16+1)),0))</f>
        <v/>
      </c>
      <c r="AY16" s="22" t="str">
        <f t="shared" ref="AY16:AY19" si="23">IF($B16="","",IF(Z16&gt;0,IF(OR(X16="DNS",X16="DSQ",X16="DNC",X16="OCS"),0,IF(X16="DNF",1,(COUNTIF($X$11:$X$31,"=DNF")+COUNT($Y$11:$Y$31))-Z16+1)),0))</f>
        <v/>
      </c>
      <c r="BA16" s="13" t="str">
        <f t="shared" ref="BA16:BA19" si="24">IF($B16="","",B16)</f>
        <v/>
      </c>
      <c r="BB16" s="13" t="str">
        <f t="shared" ref="BB16:BB19" si="25">IF($B16="","",C16)</f>
        <v/>
      </c>
      <c r="BC16" s="13" t="str">
        <f t="shared" ref="BC16:BC19" si="26">IF($B16="","",D16)</f>
        <v/>
      </c>
      <c r="BD16" s="66" t="str">
        <f t="shared" ref="BD16:BD19" si="27">IF($C16="TH",H16,"")</f>
        <v/>
      </c>
      <c r="BE16" s="22" t="str">
        <f t="shared" ref="BE16:BE19" si="28">IF(J16&gt;0,IF($C16="TH",IF(OR(BD16="DNS",BD16="DNF",BD16="DSQ",BD16="DNC",BD16="OCS"),(COUNTIF($C$11:$C$31,"=TH")+1),IF($B16="","",RANK(BD16,BD$11:BD$31,1))),""),"")</f>
        <v/>
      </c>
      <c r="BF16" s="22" t="str">
        <f t="shared" ref="BF16:BF19" si="29">IF(BE16="","",IF($C16="TH",IF($B16="","",IF(BE16&gt;0,IF(OR(BD16="DNS",BD16="DSQ",BD16="DNC",BD16="OCS"),0,IF(BD16="DNF",1,(COUNTIF($BD$11:$BD$31,"=DNF")+COUNT($BD$11:$BD$31))-BE16+1)),0)),""))</f>
        <v/>
      </c>
      <c r="BG16" s="66" t="str">
        <f t="shared" ref="BG16:BG19" si="30">IF($C16="TH",L16,"")</f>
        <v/>
      </c>
      <c r="BH16" s="22" t="str">
        <f t="shared" ref="BH16:BH19" si="31">IF(N16&gt;0,IF($C16="TH",IF(OR(BG16="DNS",BG16="DNF",BG16="DSQ",BG16="DNC",BG16="OCS"),(COUNTIF($C$11:$C$31,"=TH")+1),IF($B16="","",RANK(BG16,BG$11:BG$31,1))),""),"")</f>
        <v/>
      </c>
      <c r="BI16" s="22" t="str">
        <f t="shared" ref="BI16:BI19" si="32">IF(BH16="","",IF($C16="TH",IF($B16="","",IF(BH16&gt;0,IF(OR(BG16="DNS",BG16="DSQ",BG16="DNC",BG16="OCS"),0,IF(BG16="DNF",1,(COUNTIF($BG$11:$BG$31,"=DNF")+COUNT($BG$11:$BG$31))-BH16+1)),0)),""))</f>
        <v/>
      </c>
      <c r="BJ16" s="66" t="str">
        <f t="shared" ref="BJ16:BJ19" si="33">IF($C16="TH",P16,"")</f>
        <v/>
      </c>
      <c r="BK16" s="22" t="str">
        <f t="shared" ref="BK16:BK19" si="34">IF(R16&gt;0,IF($C16="TH",IF(OR(BJ16="DNS",BJ16="DNF",BJ16="DSQ",BJ16="DNC",BJ16="OCS"),(COUNTIF($C$11:$C$31,"=TH")+1),IF($B16="","",RANK(BJ16,BJ$11:BJ$31,1))),""),"")</f>
        <v/>
      </c>
      <c r="BL16" s="22" t="str">
        <f t="shared" ref="BL16:BL19" si="35">IF(BK16="","",IF($C16="TH",IF($B16="","",IF(BK16&gt;0,IF(OR(BJ16="DNS",BJ16="DSQ",BJ16="DNC",BJ16="OCS"),0,IF(BJ16="DNF",1,(COUNTIF($BJ$11:$BJ$31,"=DNF")+COUNT($BJ$11:$BJ$31))-BK16+1)),0)),""))</f>
        <v/>
      </c>
      <c r="BM16" s="66" t="str">
        <f t="shared" ref="BM16:BM19" si="36">IF($C16="TH",T16,"")</f>
        <v/>
      </c>
      <c r="BN16" s="22" t="str">
        <f t="shared" ref="BN16:BN19" si="37">IF(V16&gt;0,IF($C16="TH",IF(OR(BM16="DNS",BM16="DNF",BM16="DSQ",BM16="DNC",BM16="OCS"),(COUNTIF($C$11:$C$31,"=TH")+1),IF($B16="","",RANK(BM16,BM$11:BM$31,1))),""),"")</f>
        <v/>
      </c>
      <c r="BO16" s="22" t="str">
        <f t="shared" ref="BO16:BO19" si="38">IF(BN16="","",IF($C16="TH",IF($B16="","",IF(BN16&gt;0,IF(OR(BM16="DNS",BM16="DSQ",BM16="DNC",BM16="OCS"),0,IF(BM16="DNF",1,(COUNTIF($BM$11:$BM$31,"=DNF")+COUNT($BM$11:$BM$31))-BN16+1)),0)),""))</f>
        <v/>
      </c>
      <c r="BP16" s="66" t="str">
        <f t="shared" ref="BP16:BP19" si="39">IF($C16="TH",X16,"")</f>
        <v/>
      </c>
      <c r="BQ16" s="22" t="str">
        <f t="shared" ref="BQ16:BQ19" si="40">IF(Z16&gt;0,IF($C16="TH",IF(OR(BP16="DNS",BP16="DNF",BP16="DSQ",BP16="DNC",BP16="OCS"),(COUNTIF($C$11:$C$31,"=TH")+1),IF($B16="","",RANK(BP16,BP$11:BP$31,1))),""),"")</f>
        <v/>
      </c>
      <c r="BR16" s="22" t="str">
        <f t="shared" ref="BR16:BR19" si="41">IF(BQ16="","",IF($C16="TH",IF($B16="","",IF(BQ16&gt;0,IF(OR(BP16="DNS",BP16="DSQ",BP16="DNC",BP16="OCS"),0,IF(BP16="DNF",1,(COUNTIF($BP$11:$BP$31,"=DNF")+COUNT($BP$11:$BP$31))-BQ16+1)),0)),""))</f>
        <v/>
      </c>
      <c r="BT16" s="13" t="str">
        <f t="shared" ref="BT16:BT19" si="42">IF($B16="","",B16)</f>
        <v/>
      </c>
      <c r="BU16" s="13" t="str">
        <f t="shared" ref="BU16:BU19" si="43">IF($B16="","",C16)</f>
        <v/>
      </c>
      <c r="BV16" s="13" t="str">
        <f t="shared" ref="BV16:BV19" si="44">IF($B16="","",D16)</f>
        <v/>
      </c>
      <c r="BW16" s="66" t="str">
        <f t="shared" ref="BW16:BW19" si="45">IF($C16="FSCT",H16,"")</f>
        <v/>
      </c>
      <c r="BX16" s="22" t="str">
        <f t="shared" ref="BX16:BX19" si="46">IF(J16&gt;0,IF($C16="FSCT",IF(OR(BW16="DNS",BW16="DNF",BW16="DSQ",BW16="DNC",BW16="OCS"),(COUNTIF($C$11:$C$31,"=FSCT")+1),IF($B16="","",RANK(BW16,BW$11:BW$31,1))),""),"")</f>
        <v/>
      </c>
      <c r="BY16" s="22" t="str">
        <f t="shared" ref="BY16:BY19" si="47">IF(BX16="","",IF($C16="FSCT",IF($B16="","",IF(BX16&gt;0,IF(OR(BW16="DNS",BW16="DSQ",BW16="DNC",BW16="OCS"),0,IF(BW16="DNF",1,(COUNTIF($BW$11:$BW$31,"=DNF")+COUNT($BW$11:$BW$31))-BX16+1)),0)),""))</f>
        <v/>
      </c>
      <c r="BZ16" s="66" t="str">
        <f t="shared" ref="BZ16:BZ19" si="48">IF($C16="FSCT",L16,"")</f>
        <v/>
      </c>
      <c r="CA16" s="22" t="str">
        <f t="shared" ref="CA16:CA19" si="49">IF(N16&gt;0,IF($C16="FSCT",IF(OR(BZ16="DNS",BZ16="DNF",BZ16="DSQ",BZ16="DNC",BZ16="OCS"),(COUNTIF($C$11:$C$31,"=FSCT")+1),IF($B16="","",RANK(BZ16,BZ$11:BZ$31,1))),""),"")</f>
        <v/>
      </c>
      <c r="CB16" s="22" t="str">
        <f t="shared" ref="CB16:CB19" si="50">IF(CA16="","",IF($C16="FSCT",IF($B16="","",IF(CA16&gt;0,IF(OR(BZ16="DNS",BZ16="DSQ",BZ16="DNC",BZ16="OCS"),0,IF(BZ16="DNF",1,(COUNTIF($BZ$11:$BZ$31,"=DNF")+COUNT($BZ$11:$BZ$31))-CA16+1)),0)),""))</f>
        <v/>
      </c>
      <c r="CC16" s="66" t="str">
        <f t="shared" ref="CC16:CC19" si="51">IF($C16="FSCT",P16,"")</f>
        <v/>
      </c>
      <c r="CD16" s="22" t="str">
        <f t="shared" ref="CD16:CD19" si="52">IF(R16&gt;0,IF($C16="FSCT",IF(OR(CC16="DNS",CC16="DNF",CC16="DSQ",CC16="DNC",CC16="OCS"),(COUNTIF($C$11:$C$31,"=FSCT")+1),IF($B16="","",RANK(CC16,CC$11:CC$31,1))),""),"")</f>
        <v/>
      </c>
      <c r="CE16" s="22" t="str">
        <f t="shared" ref="CE16:CE19" si="53">IF(CD16="","",IF($C16="FSCT",IF($B16="","",IF(CD16&gt;0,IF(OR(CC16="DNS",CC16="DSQ",CC16="DNC",CC16="OCS"),0,IF(CC16="DNF",1,(COUNTIF($CC$11:$CC$31,"=DNF")+COUNT($CC$11:$CC$31))-CD16+1)),0)),""))</f>
        <v/>
      </c>
      <c r="CF16" s="66" t="str">
        <f t="shared" ref="CF16:CF19" si="54">IF($C16="FSCT",T16,"")</f>
        <v/>
      </c>
      <c r="CG16" s="22" t="str">
        <f t="shared" ref="CG16:CG19" si="55">IF(V16&gt;0,IF($C16="FSCT",IF(OR(CF16="DNS",CF16="DNF",CF16="DSQ",CF16="DNC",CF16="OCS"),(COUNTIF($C$11:$C$31,"=FSCT")+1),IF($B16="","",RANK(CF16,CF$11:CF$31,1))),""),"")</f>
        <v/>
      </c>
      <c r="CH16" s="22" t="str">
        <f t="shared" ref="CH16:CH19" si="56">IF(CG16="","",IF($C16="FSCT",IF($B16="","",IF(CG16&gt;0,IF(OR(CF16="DNS",CF16="DSQ",CF16="DNC",CF16="OCS"),0,IF(CF16="DNF",1,(COUNTIF($CF$11:$CF$31,"=DNF")+COUNT($CF$11:$CF$31))-CG16+1)),0)),""))</f>
        <v/>
      </c>
      <c r="CI16" s="66" t="str">
        <f t="shared" ref="CI16:CI19" si="57">IF($C16="FSCT",X16,"")</f>
        <v/>
      </c>
      <c r="CJ16" s="22" t="str">
        <f t="shared" ref="CJ16:CJ19" si="58">IF(Z16&gt;0,IF($C16="FSCT",IF(OR(CI16="DNS",CI16="DNF",CI16="DSQ",CI16="DNC",CI16="OCS"),(COUNTIF($C$11:$C$31,"=FSCT")+1),IF($B16="","",RANK(CI16,CI$11:CI$31,1))),""),"")</f>
        <v/>
      </c>
      <c r="CK16" s="22" t="str">
        <f t="shared" ref="CK16:CK19" si="59">IF(CJ16="","",IF($C16="FSCT",IF($B16="","",IF(CJ16&gt;0,IF(OR(CI16="DNS",CI16="DSQ",CI16="DNC",CI16="OCS"),0,IF(CI16="DNF",1,(COUNTIF($CI$11:$CI$31,"=DNF")+COUNT($CI$11:$CI$31))-CJ16+1)),0)),""))</f>
        <v/>
      </c>
    </row>
    <row r="17" spans="1:89" ht="15" customHeight="1" x14ac:dyDescent="0.2">
      <c r="A17" s="60" t="str">
        <f t="shared" si="3"/>
        <v/>
      </c>
      <c r="B17" s="61"/>
      <c r="C17" s="289"/>
      <c r="D17" s="249"/>
      <c r="E17" s="15" t="str">
        <f t="shared" si="4"/>
        <v/>
      </c>
      <c r="F17" s="16" t="str">
        <f t="shared" si="5"/>
        <v/>
      </c>
      <c r="G17" s="8"/>
      <c r="H17" s="238"/>
      <c r="I17" s="242" t="str">
        <f t="shared" si="6"/>
        <v/>
      </c>
      <c r="J17" s="234" t="str">
        <f t="shared" si="7"/>
        <v/>
      </c>
      <c r="K17" s="8"/>
      <c r="L17" s="238"/>
      <c r="M17" s="242" t="str">
        <f t="shared" si="8"/>
        <v/>
      </c>
      <c r="N17" s="234" t="str">
        <f t="shared" si="9"/>
        <v/>
      </c>
      <c r="O17" s="8"/>
      <c r="P17" s="238"/>
      <c r="Q17" s="242" t="str">
        <f t="shared" si="10"/>
        <v/>
      </c>
      <c r="R17" s="234" t="str">
        <f t="shared" si="11"/>
        <v/>
      </c>
      <c r="S17" s="8"/>
      <c r="T17" s="238"/>
      <c r="U17" s="242" t="str">
        <f t="shared" si="12"/>
        <v/>
      </c>
      <c r="V17" s="234" t="str">
        <f t="shared" si="13"/>
        <v/>
      </c>
      <c r="W17" s="8"/>
      <c r="X17" s="238"/>
      <c r="Y17" s="242" t="str">
        <f t="shared" si="14"/>
        <v/>
      </c>
      <c r="Z17" s="234" t="str">
        <f t="shared" si="15"/>
        <v/>
      </c>
      <c r="AR17" s="13" t="str">
        <f t="shared" si="16"/>
        <v/>
      </c>
      <c r="AS17" s="13" t="str">
        <f t="shared" si="17"/>
        <v/>
      </c>
      <c r="AT17" s="13" t="str">
        <f t="shared" si="18"/>
        <v/>
      </c>
      <c r="AU17" s="22" t="str">
        <f t="shared" si="19"/>
        <v/>
      </c>
      <c r="AV17" s="22" t="str">
        <f t="shared" si="20"/>
        <v/>
      </c>
      <c r="AW17" s="22" t="str">
        <f t="shared" si="21"/>
        <v/>
      </c>
      <c r="AX17" s="22" t="str">
        <f t="shared" si="22"/>
        <v/>
      </c>
      <c r="AY17" s="22" t="str">
        <f t="shared" si="23"/>
        <v/>
      </c>
      <c r="BA17" s="13" t="str">
        <f t="shared" si="24"/>
        <v/>
      </c>
      <c r="BB17" s="13" t="str">
        <f t="shared" si="25"/>
        <v/>
      </c>
      <c r="BC17" s="13" t="str">
        <f t="shared" si="26"/>
        <v/>
      </c>
      <c r="BD17" s="66" t="str">
        <f t="shared" si="27"/>
        <v/>
      </c>
      <c r="BE17" s="22" t="str">
        <f t="shared" si="28"/>
        <v/>
      </c>
      <c r="BF17" s="22" t="str">
        <f t="shared" si="29"/>
        <v/>
      </c>
      <c r="BG17" s="66" t="str">
        <f t="shared" si="30"/>
        <v/>
      </c>
      <c r="BH17" s="22" t="str">
        <f t="shared" si="31"/>
        <v/>
      </c>
      <c r="BI17" s="22" t="str">
        <f t="shared" si="32"/>
        <v/>
      </c>
      <c r="BJ17" s="66" t="str">
        <f t="shared" si="33"/>
        <v/>
      </c>
      <c r="BK17" s="22" t="str">
        <f t="shared" si="34"/>
        <v/>
      </c>
      <c r="BL17" s="22" t="str">
        <f t="shared" si="35"/>
        <v/>
      </c>
      <c r="BM17" s="66" t="str">
        <f t="shared" si="36"/>
        <v/>
      </c>
      <c r="BN17" s="22" t="str">
        <f t="shared" si="37"/>
        <v/>
      </c>
      <c r="BO17" s="22" t="str">
        <f t="shared" si="38"/>
        <v/>
      </c>
      <c r="BP17" s="66" t="str">
        <f t="shared" si="39"/>
        <v/>
      </c>
      <c r="BQ17" s="22" t="str">
        <f t="shared" si="40"/>
        <v/>
      </c>
      <c r="BR17" s="22" t="str">
        <f t="shared" si="41"/>
        <v/>
      </c>
      <c r="BT17" s="13" t="str">
        <f t="shared" si="42"/>
        <v/>
      </c>
      <c r="BU17" s="13" t="str">
        <f t="shared" si="43"/>
        <v/>
      </c>
      <c r="BV17" s="13" t="str">
        <f t="shared" si="44"/>
        <v/>
      </c>
      <c r="BW17" s="66" t="str">
        <f t="shared" si="45"/>
        <v/>
      </c>
      <c r="BX17" s="22" t="str">
        <f t="shared" si="46"/>
        <v/>
      </c>
      <c r="BY17" s="22" t="str">
        <f t="shared" si="47"/>
        <v/>
      </c>
      <c r="BZ17" s="66" t="str">
        <f t="shared" si="48"/>
        <v/>
      </c>
      <c r="CA17" s="22" t="str">
        <f t="shared" si="49"/>
        <v/>
      </c>
      <c r="CB17" s="22" t="str">
        <f t="shared" si="50"/>
        <v/>
      </c>
      <c r="CC17" s="66" t="str">
        <f t="shared" si="51"/>
        <v/>
      </c>
      <c r="CD17" s="22" t="str">
        <f t="shared" si="52"/>
        <v/>
      </c>
      <c r="CE17" s="22" t="str">
        <f t="shared" si="53"/>
        <v/>
      </c>
      <c r="CF17" s="66" t="str">
        <f t="shared" si="54"/>
        <v/>
      </c>
      <c r="CG17" s="22" t="str">
        <f t="shared" si="55"/>
        <v/>
      </c>
      <c r="CH17" s="22" t="str">
        <f t="shared" si="56"/>
        <v/>
      </c>
      <c r="CI17" s="66" t="str">
        <f t="shared" si="57"/>
        <v/>
      </c>
      <c r="CJ17" s="22" t="str">
        <f t="shared" si="58"/>
        <v/>
      </c>
      <c r="CK17" s="22" t="str">
        <f t="shared" si="59"/>
        <v/>
      </c>
    </row>
    <row r="18" spans="1:89" ht="15" customHeight="1" x14ac:dyDescent="0.2">
      <c r="A18" s="60" t="str">
        <f t="shared" si="3"/>
        <v/>
      </c>
      <c r="B18" s="61"/>
      <c r="C18" s="289"/>
      <c r="D18" s="249"/>
      <c r="E18" s="15" t="str">
        <f t="shared" si="4"/>
        <v/>
      </c>
      <c r="F18" s="16" t="str">
        <f t="shared" si="5"/>
        <v/>
      </c>
      <c r="G18" s="8"/>
      <c r="H18" s="238"/>
      <c r="I18" s="242" t="str">
        <f t="shared" si="6"/>
        <v/>
      </c>
      <c r="J18" s="234" t="str">
        <f t="shared" si="7"/>
        <v/>
      </c>
      <c r="K18" s="8"/>
      <c r="L18" s="238"/>
      <c r="M18" s="242" t="str">
        <f t="shared" si="8"/>
        <v/>
      </c>
      <c r="N18" s="234" t="str">
        <f t="shared" si="9"/>
        <v/>
      </c>
      <c r="O18" s="8"/>
      <c r="P18" s="238"/>
      <c r="Q18" s="242" t="str">
        <f t="shared" si="10"/>
        <v/>
      </c>
      <c r="R18" s="234" t="str">
        <f t="shared" si="11"/>
        <v/>
      </c>
      <c r="S18" s="8"/>
      <c r="T18" s="238"/>
      <c r="U18" s="242" t="str">
        <f t="shared" si="12"/>
        <v/>
      </c>
      <c r="V18" s="234" t="str">
        <f t="shared" si="13"/>
        <v/>
      </c>
      <c r="W18" s="8"/>
      <c r="X18" s="238"/>
      <c r="Y18" s="242" t="str">
        <f t="shared" si="14"/>
        <v/>
      </c>
      <c r="Z18" s="234" t="str">
        <f t="shared" si="15"/>
        <v/>
      </c>
      <c r="AR18" s="13" t="str">
        <f t="shared" si="16"/>
        <v/>
      </c>
      <c r="AS18" s="13" t="str">
        <f t="shared" si="17"/>
        <v/>
      </c>
      <c r="AT18" s="13" t="str">
        <f t="shared" si="18"/>
        <v/>
      </c>
      <c r="AU18" s="22" t="str">
        <f t="shared" si="19"/>
        <v/>
      </c>
      <c r="AV18" s="22" t="str">
        <f t="shared" si="20"/>
        <v/>
      </c>
      <c r="AW18" s="22" t="str">
        <f t="shared" si="21"/>
        <v/>
      </c>
      <c r="AX18" s="22" t="str">
        <f t="shared" si="22"/>
        <v/>
      </c>
      <c r="AY18" s="22" t="str">
        <f t="shared" si="23"/>
        <v/>
      </c>
      <c r="BA18" s="13" t="str">
        <f t="shared" si="24"/>
        <v/>
      </c>
      <c r="BB18" s="13" t="str">
        <f t="shared" si="25"/>
        <v/>
      </c>
      <c r="BC18" s="13" t="str">
        <f t="shared" si="26"/>
        <v/>
      </c>
      <c r="BD18" s="66" t="str">
        <f t="shared" si="27"/>
        <v/>
      </c>
      <c r="BE18" s="22" t="str">
        <f t="shared" si="28"/>
        <v/>
      </c>
      <c r="BF18" s="22" t="str">
        <f t="shared" si="29"/>
        <v/>
      </c>
      <c r="BG18" s="66" t="str">
        <f t="shared" si="30"/>
        <v/>
      </c>
      <c r="BH18" s="22" t="str">
        <f t="shared" si="31"/>
        <v/>
      </c>
      <c r="BI18" s="22" t="str">
        <f t="shared" si="32"/>
        <v/>
      </c>
      <c r="BJ18" s="66" t="str">
        <f t="shared" si="33"/>
        <v/>
      </c>
      <c r="BK18" s="22" t="str">
        <f t="shared" si="34"/>
        <v/>
      </c>
      <c r="BL18" s="22" t="str">
        <f t="shared" si="35"/>
        <v/>
      </c>
      <c r="BM18" s="66" t="str">
        <f t="shared" si="36"/>
        <v/>
      </c>
      <c r="BN18" s="22" t="str">
        <f t="shared" si="37"/>
        <v/>
      </c>
      <c r="BO18" s="22" t="str">
        <f t="shared" si="38"/>
        <v/>
      </c>
      <c r="BP18" s="66" t="str">
        <f t="shared" si="39"/>
        <v/>
      </c>
      <c r="BQ18" s="22" t="str">
        <f t="shared" si="40"/>
        <v/>
      </c>
      <c r="BR18" s="22" t="str">
        <f t="shared" si="41"/>
        <v/>
      </c>
      <c r="BT18" s="13" t="str">
        <f t="shared" si="42"/>
        <v/>
      </c>
      <c r="BU18" s="13" t="str">
        <f t="shared" si="43"/>
        <v/>
      </c>
      <c r="BV18" s="13" t="str">
        <f t="shared" si="44"/>
        <v/>
      </c>
      <c r="BW18" s="66" t="str">
        <f t="shared" si="45"/>
        <v/>
      </c>
      <c r="BX18" s="22" t="str">
        <f t="shared" si="46"/>
        <v/>
      </c>
      <c r="BY18" s="22" t="str">
        <f t="shared" si="47"/>
        <v/>
      </c>
      <c r="BZ18" s="66" t="str">
        <f t="shared" si="48"/>
        <v/>
      </c>
      <c r="CA18" s="22" t="str">
        <f t="shared" si="49"/>
        <v/>
      </c>
      <c r="CB18" s="22" t="str">
        <f t="shared" si="50"/>
        <v/>
      </c>
      <c r="CC18" s="66" t="str">
        <f t="shared" si="51"/>
        <v/>
      </c>
      <c r="CD18" s="22" t="str">
        <f t="shared" si="52"/>
        <v/>
      </c>
      <c r="CE18" s="22" t="str">
        <f t="shared" si="53"/>
        <v/>
      </c>
      <c r="CF18" s="66" t="str">
        <f t="shared" si="54"/>
        <v/>
      </c>
      <c r="CG18" s="22" t="str">
        <f t="shared" si="55"/>
        <v/>
      </c>
      <c r="CH18" s="22" t="str">
        <f t="shared" si="56"/>
        <v/>
      </c>
      <c r="CI18" s="66" t="str">
        <f t="shared" si="57"/>
        <v/>
      </c>
      <c r="CJ18" s="22" t="str">
        <f t="shared" si="58"/>
        <v/>
      </c>
      <c r="CK18" s="22" t="str">
        <f t="shared" si="59"/>
        <v/>
      </c>
    </row>
    <row r="19" spans="1:89" ht="15" customHeight="1" x14ac:dyDescent="0.2">
      <c r="A19" s="60" t="str">
        <f t="shared" si="3"/>
        <v/>
      </c>
      <c r="B19" s="61"/>
      <c r="C19" s="289"/>
      <c r="D19" s="249"/>
      <c r="E19" s="15" t="str">
        <f t="shared" si="4"/>
        <v/>
      </c>
      <c r="F19" s="16" t="str">
        <f t="shared" si="5"/>
        <v/>
      </c>
      <c r="G19" s="8"/>
      <c r="H19" s="238"/>
      <c r="I19" s="242" t="str">
        <f t="shared" si="6"/>
        <v/>
      </c>
      <c r="J19" s="234" t="str">
        <f t="shared" si="7"/>
        <v/>
      </c>
      <c r="K19" s="8"/>
      <c r="L19" s="238"/>
      <c r="M19" s="242" t="str">
        <f t="shared" si="8"/>
        <v/>
      </c>
      <c r="N19" s="234" t="str">
        <f t="shared" si="9"/>
        <v/>
      </c>
      <c r="O19" s="8"/>
      <c r="P19" s="238"/>
      <c r="Q19" s="242" t="str">
        <f t="shared" si="10"/>
        <v/>
      </c>
      <c r="R19" s="234" t="str">
        <f t="shared" si="11"/>
        <v/>
      </c>
      <c r="S19" s="8"/>
      <c r="T19" s="238"/>
      <c r="U19" s="242" t="str">
        <f t="shared" si="12"/>
        <v/>
      </c>
      <c r="V19" s="234" t="str">
        <f t="shared" si="13"/>
        <v/>
      </c>
      <c r="W19" s="8"/>
      <c r="X19" s="238"/>
      <c r="Y19" s="242" t="str">
        <f t="shared" si="14"/>
        <v/>
      </c>
      <c r="Z19" s="234" t="str">
        <f t="shared" si="15"/>
        <v/>
      </c>
      <c r="AR19" s="13" t="str">
        <f t="shared" si="16"/>
        <v/>
      </c>
      <c r="AS19" s="13" t="str">
        <f t="shared" si="17"/>
        <v/>
      </c>
      <c r="AT19" s="13" t="str">
        <f t="shared" si="18"/>
        <v/>
      </c>
      <c r="AU19" s="22" t="str">
        <f t="shared" si="19"/>
        <v/>
      </c>
      <c r="AV19" s="22" t="str">
        <f t="shared" si="20"/>
        <v/>
      </c>
      <c r="AW19" s="22" t="str">
        <f t="shared" si="21"/>
        <v/>
      </c>
      <c r="AX19" s="22" t="str">
        <f t="shared" si="22"/>
        <v/>
      </c>
      <c r="AY19" s="22" t="str">
        <f t="shared" si="23"/>
        <v/>
      </c>
      <c r="BA19" s="13" t="str">
        <f t="shared" si="24"/>
        <v/>
      </c>
      <c r="BB19" s="13" t="str">
        <f t="shared" si="25"/>
        <v/>
      </c>
      <c r="BC19" s="13" t="str">
        <f t="shared" si="26"/>
        <v/>
      </c>
      <c r="BD19" s="66" t="str">
        <f t="shared" si="27"/>
        <v/>
      </c>
      <c r="BE19" s="22" t="str">
        <f t="shared" si="28"/>
        <v/>
      </c>
      <c r="BF19" s="22" t="str">
        <f t="shared" si="29"/>
        <v/>
      </c>
      <c r="BG19" s="66" t="str">
        <f t="shared" si="30"/>
        <v/>
      </c>
      <c r="BH19" s="22" t="str">
        <f t="shared" si="31"/>
        <v/>
      </c>
      <c r="BI19" s="22" t="str">
        <f t="shared" si="32"/>
        <v/>
      </c>
      <c r="BJ19" s="66" t="str">
        <f t="shared" si="33"/>
        <v/>
      </c>
      <c r="BK19" s="22" t="str">
        <f t="shared" si="34"/>
        <v/>
      </c>
      <c r="BL19" s="22" t="str">
        <f t="shared" si="35"/>
        <v/>
      </c>
      <c r="BM19" s="66" t="str">
        <f t="shared" si="36"/>
        <v/>
      </c>
      <c r="BN19" s="22" t="str">
        <f t="shared" si="37"/>
        <v/>
      </c>
      <c r="BO19" s="22" t="str">
        <f t="shared" si="38"/>
        <v/>
      </c>
      <c r="BP19" s="66" t="str">
        <f t="shared" si="39"/>
        <v/>
      </c>
      <c r="BQ19" s="22" t="str">
        <f t="shared" si="40"/>
        <v/>
      </c>
      <c r="BR19" s="22" t="str">
        <f t="shared" si="41"/>
        <v/>
      </c>
      <c r="BT19" s="13" t="str">
        <f t="shared" si="42"/>
        <v/>
      </c>
      <c r="BU19" s="13" t="str">
        <f t="shared" si="43"/>
        <v/>
      </c>
      <c r="BV19" s="13" t="str">
        <f t="shared" si="44"/>
        <v/>
      </c>
      <c r="BW19" s="66" t="str">
        <f t="shared" si="45"/>
        <v/>
      </c>
      <c r="BX19" s="22" t="str">
        <f t="shared" si="46"/>
        <v/>
      </c>
      <c r="BY19" s="22" t="str">
        <f t="shared" si="47"/>
        <v/>
      </c>
      <c r="BZ19" s="66" t="str">
        <f t="shared" si="48"/>
        <v/>
      </c>
      <c r="CA19" s="22" t="str">
        <f t="shared" si="49"/>
        <v/>
      </c>
      <c r="CB19" s="22" t="str">
        <f t="shared" si="50"/>
        <v/>
      </c>
      <c r="CC19" s="66" t="str">
        <f t="shared" si="51"/>
        <v/>
      </c>
      <c r="CD19" s="22" t="str">
        <f t="shared" si="52"/>
        <v/>
      </c>
      <c r="CE19" s="22" t="str">
        <f t="shared" si="53"/>
        <v/>
      </c>
      <c r="CF19" s="66" t="str">
        <f t="shared" si="54"/>
        <v/>
      </c>
      <c r="CG19" s="22" t="str">
        <f t="shared" si="55"/>
        <v/>
      </c>
      <c r="CH19" s="22" t="str">
        <f t="shared" si="56"/>
        <v/>
      </c>
      <c r="CI19" s="66" t="str">
        <f t="shared" si="57"/>
        <v/>
      </c>
      <c r="CJ19" s="22" t="str">
        <f t="shared" si="58"/>
        <v/>
      </c>
      <c r="CK19" s="22" t="str">
        <f t="shared" si="59"/>
        <v/>
      </c>
    </row>
    <row r="20" spans="1:89" ht="15" customHeight="1" x14ac:dyDescent="0.2">
      <c r="A20" s="60" t="str">
        <f t="shared" ref="A20:A29" si="60">F20</f>
        <v/>
      </c>
      <c r="B20" s="61"/>
      <c r="C20" s="254"/>
      <c r="D20" s="249"/>
      <c r="E20" s="15" t="str">
        <f t="shared" ref="E20:E31" si="61">IF(B20="","",J20+N20+R20+V20+Z20)</f>
        <v/>
      </c>
      <c r="F20" s="16" t="str">
        <f t="shared" ref="F20:F31" si="62">IF(B20="","",RANK(E20,E$11:E$31,1))</f>
        <v/>
      </c>
      <c r="G20" s="8"/>
      <c r="H20" s="238"/>
      <c r="I20" s="242" t="str">
        <f t="shared" ref="I20:I31" si="63">IF(OR(H20="DNS",H20="DNF",H20="DSQ",H20="DNC",H20="OCS"),"",IF(H$9="","",IF($B20="","",H20)))</f>
        <v/>
      </c>
      <c r="J20" s="234" t="str">
        <f t="shared" ref="J20:J31" si="64">IF(OR(H20="DNS",H20="DNF",H20="DSQ",H20="DNC",H20="OCS"),(COUNTA($B$11:$B$31)+1),IF($B20="","",RANK(I20,I$11:I$31,1)))</f>
        <v/>
      </c>
      <c r="K20" s="8"/>
      <c r="L20" s="238"/>
      <c r="M20" s="242" t="str">
        <f t="shared" ref="M20:M31" si="65">IF(OR(L20="DNS",L20="DNF",L20="DSQ",L20="DNC",L20="OCS"),"",IF(L$9="","",IF($B20="","",L20)))</f>
        <v/>
      </c>
      <c r="N20" s="234" t="str">
        <f t="shared" ref="N20:N31" si="66">IF(OR(L20="DNS",L20="DNF",L20="DSQ",L20="DNC",L20="OCS"),(COUNTA($B$11:$B$31)+1),IF($B20="","",RANK(M20,M$11:M$31,1)))</f>
        <v/>
      </c>
      <c r="O20" s="8"/>
      <c r="P20" s="238"/>
      <c r="Q20" s="242" t="str">
        <f t="shared" ref="Q20:Q31" si="67">IF(OR(P20="DNS",P20="DNF",P20="DSQ",P20="DNC",P20="OCS"),"",IF(P$9="","",IF($B20="","",P20)))</f>
        <v/>
      </c>
      <c r="R20" s="234" t="str">
        <f t="shared" ref="R20:R31" si="68">IF(OR(P20="DNS",P20="DNF",P20="DSQ",P20="DNC",P20="OCS"),(COUNTA($B$11:$B$31)+1),IF($B20="","",RANK(Q20,Q$11:Q$31,1)))</f>
        <v/>
      </c>
      <c r="S20" s="8"/>
      <c r="T20" s="238"/>
      <c r="U20" s="242" t="str">
        <f t="shared" ref="U20:U31" si="69">IF(OR(T20="DNS",T20="DNF",T20="DSQ",T20="DNC",T20="OCS"),"",IF(T$9="","",IF($B20="","",T20)))</f>
        <v/>
      </c>
      <c r="V20" s="234" t="str">
        <f t="shared" ref="V20:V31" si="70">IF(OR(T20="DNS",T20="DNF",T20="DSQ",T20="DNC",T20="OCS"),(COUNTA($B$11:$B$31)+1),IF($B20="","",RANK(U20,U$11:U$31,1)))</f>
        <v/>
      </c>
      <c r="W20" s="8"/>
      <c r="X20" s="238"/>
      <c r="Y20" s="242" t="str">
        <f t="shared" ref="Y20:Y31" si="71">IF(OR(X20="DNS",X20="DNF",X20="DSQ",X20="DNC",X20="OCS"),"",IF(X$9="","",IF($B20="","",X20)))</f>
        <v/>
      </c>
      <c r="Z20" s="234" t="str">
        <f t="shared" ref="Z20:Z31" si="72">IF(OR(X20="DNS",X20="DNF",X20="DSQ",X20="DNC",X20="OCS"),(COUNTA($B$11:$B$31)+1),IF($B20="","",RANK(Y20,Y$11:Y$31,1)))</f>
        <v/>
      </c>
      <c r="AR20" s="13" t="str">
        <f t="shared" ref="AR20:AT26" si="73">IF($B20="","",B20)</f>
        <v/>
      </c>
      <c r="AS20" s="13" t="str">
        <f t="shared" si="73"/>
        <v/>
      </c>
      <c r="AT20" s="13" t="str">
        <f t="shared" si="73"/>
        <v/>
      </c>
      <c r="AU20" s="22" t="str">
        <f t="shared" ref="AU20:AU31" si="74">IF($B20="","",IF(J20&gt;0,IF(OR(H20="DNS",H20="DSQ",H20="DNC",H20="OCS"),0,IF(H20="DNF",1,(COUNTIF($H$11:$H$31,"=DNF")+COUNT($I$11:$I$31))-J20+1)),0))</f>
        <v/>
      </c>
      <c r="AV20" s="22" t="str">
        <f t="shared" ref="AV20:AV31" si="75">IF($B20="","",IF(N20&gt;0,IF(OR(L20="DNS",L20="DSQ",L20="DNC",L20="OCS"),0,IF(L20="DNF",1,(COUNTIF($L$11:$L$31,"=DNF")+COUNT($M$11:$M$31)-N20+1))),0))</f>
        <v/>
      </c>
      <c r="AW20" s="22" t="str">
        <f t="shared" ref="AW20:AW31" si="76">IF($B20="","",IF(R20&gt;0,IF(OR(P20="DNS",P20="DSQ",P20="DNC",P20="OCS"),0,IF(P20="DNF",1,(COUNTIF($P$11:$P$31,"=DNF")+COUNT($Q$11:$Q$31))-R20+1)),0))</f>
        <v/>
      </c>
      <c r="AX20" s="22" t="str">
        <f t="shared" ref="AX20:AX31" si="77">IF($B20="","",IF(V20&gt;0,IF(OR(T20="DNS",T20="DSQ",T20="DNC",T20="OCS"),0,IF(T20="DNF",1,(COUNTIF($T$11:$T$31,"=DNF")+COUNT($U$11:$U$31))-V20+1)),0))</f>
        <v/>
      </c>
      <c r="AY20" s="22" t="str">
        <f t="shared" ref="AY20:AY31" si="78">IF($B20="","",IF(Z20&gt;0,IF(OR(X20="DNS",X20="DSQ",X20="DNC",X20="OCS"),0,IF(X20="DNF",1,(COUNTIF($X$11:$X$31,"=DNF")+COUNT($Y$11:$Y$31))-Z20+1)),0))</f>
        <v/>
      </c>
      <c r="BA20" s="13" t="str">
        <f t="shared" ref="BA20:BC26" si="79">IF($B20="","",B20)</f>
        <v/>
      </c>
      <c r="BB20" s="13" t="str">
        <f t="shared" si="79"/>
        <v/>
      </c>
      <c r="BC20" s="13" t="str">
        <f t="shared" si="79"/>
        <v/>
      </c>
      <c r="BD20" s="66" t="str">
        <f t="shared" ref="BD20:BD31" si="80">IF($C20="TH",H20,"")</f>
        <v/>
      </c>
      <c r="BE20" s="22" t="str">
        <f t="shared" ref="BE20:BE31" si="81">IF(J20&gt;0,IF($C20="TH",IF(OR(BD20="DNS",BD20="DNF",BD20="DSQ",BD20="DNC",BD20="OCS"),(COUNTIF($C$11:$C$31,"=TH")+1),IF($B20="","",RANK(BD20,BD$11:BD$31,1))),""),"")</f>
        <v/>
      </c>
      <c r="BF20" s="22" t="str">
        <f t="shared" ref="BF20:BF31" si="82">IF(BE20="","",IF($C20="TH",IF($B20="","",IF(BE20&gt;0,IF(OR(BD20="DNS",BD20="DSQ",BD20="DNC",BD20="OCS"),0,IF(BD20="DNF",1,(COUNTIF($BD$11:$BD$31,"=DNF")+COUNT($BD$11:$BD$31))-BE20+1)),0)),""))</f>
        <v/>
      </c>
      <c r="BG20" s="66" t="str">
        <f t="shared" ref="BG20:BG31" si="83">IF($C20="TH",L20,"")</f>
        <v/>
      </c>
      <c r="BH20" s="22" t="str">
        <f t="shared" ref="BH20:BH31" si="84">IF(N20&gt;0,IF($C20="TH",IF(OR(BG20="DNS",BG20="DNF",BG20="DSQ",BG20="DNC",BG20="OCS"),(COUNTIF($C$11:$C$31,"=TH")+1),IF($B20="","",RANK(BG20,BG$11:BG$31,1))),""),"")</f>
        <v/>
      </c>
      <c r="BI20" s="22" t="str">
        <f t="shared" ref="BI20:BI31" si="85">IF(BH20="","",IF($C20="TH",IF($B20="","",IF(BH20&gt;0,IF(OR(BG20="DNS",BG20="DSQ",BG20="DNC",BG20="OCS"),0,IF(BG20="DNF",1,(COUNTIF($BG$11:$BG$31,"=DNF")+COUNT($BG$11:$BG$31))-BH20+1)),0)),""))</f>
        <v/>
      </c>
      <c r="BJ20" s="66" t="str">
        <f t="shared" ref="BJ20:BJ31" si="86">IF($C20="TH",P20,"")</f>
        <v/>
      </c>
      <c r="BK20" s="22" t="str">
        <f t="shared" ref="BK20:BK31" si="87">IF(R20&gt;0,IF($C20="TH",IF(OR(BJ20="DNS",BJ20="DNF",BJ20="DSQ",BJ20="DNC",BJ20="OCS"),(COUNTIF($C$11:$C$31,"=TH")+1),IF($B20="","",RANK(BJ20,BJ$11:BJ$31,1))),""),"")</f>
        <v/>
      </c>
      <c r="BL20" s="22" t="str">
        <f t="shared" ref="BL20:BL31" si="88">IF(BK20="","",IF($C20="TH",IF($B20="","",IF(BK20&gt;0,IF(OR(BJ20="DNS",BJ20="DSQ",BJ20="DNC",BJ20="OCS"),0,IF(BJ20="DNF",1,(COUNTIF($BJ$11:$BJ$31,"=DNF")+COUNT($BJ$11:$BJ$31))-BK20+1)),0)),""))</f>
        <v/>
      </c>
      <c r="BM20" s="66" t="str">
        <f t="shared" ref="BM20:BM31" si="89">IF($C20="TH",T20,"")</f>
        <v/>
      </c>
      <c r="BN20" s="22" t="str">
        <f t="shared" ref="BN20:BN31" si="90">IF(V20&gt;0,IF($C20="TH",IF(OR(BM20="DNS",BM20="DNF",BM20="DSQ",BM20="DNC",BM20="OCS"),(COUNTIF($C$11:$C$31,"=TH")+1),IF($B20="","",RANK(BM20,BM$11:BM$31,1))),""),"")</f>
        <v/>
      </c>
      <c r="BO20" s="22" t="str">
        <f t="shared" ref="BO20:BO31" si="91">IF(BN20="","",IF($C20="TH",IF($B20="","",IF(BN20&gt;0,IF(OR(BM20="DNS",BM20="DSQ",BM20="DNC",BM20="OCS"),0,IF(BM20="DNF",1,(COUNTIF($BM$11:$BM$31,"=DNF")+COUNT($BM$11:$BM$31))-BN20+1)),0)),""))</f>
        <v/>
      </c>
      <c r="BP20" s="66" t="str">
        <f t="shared" ref="BP20:BP31" si="92">IF($C20="TH",X20,"")</f>
        <v/>
      </c>
      <c r="BQ20" s="22" t="str">
        <f t="shared" ref="BQ20:BQ31" si="93">IF(Z20&gt;0,IF($C20="TH",IF(OR(BP20="DNS",BP20="DNF",BP20="DSQ",BP20="DNC",BP20="OCS"),(COUNTIF($C$11:$C$31,"=TH")+1),IF($B20="","",RANK(BP20,BP$11:BP$31,1))),""),"")</f>
        <v/>
      </c>
      <c r="BR20" s="22" t="str">
        <f t="shared" ref="BR20:BR31" si="94">IF(BQ20="","",IF($C20="TH",IF($B20="","",IF(BQ20&gt;0,IF(OR(BP20="DNS",BP20="DSQ",BP20="DNC",BP20="OCS"),0,IF(BP20="DNF",1,(COUNTIF($BP$11:$BP$31,"=DNF")+COUNT($BP$11:$BP$31))-BQ20+1)),0)),""))</f>
        <v/>
      </c>
      <c r="BT20" s="13" t="str">
        <f t="shared" ref="BT20:BV26" si="95">IF($B20="","",B20)</f>
        <v/>
      </c>
      <c r="BU20" s="13" t="str">
        <f t="shared" si="95"/>
        <v/>
      </c>
      <c r="BV20" s="13" t="str">
        <f t="shared" si="95"/>
        <v/>
      </c>
      <c r="BW20" s="66" t="str">
        <f t="shared" ref="BW20:BW31" si="96">IF($C20="FSCT",H20,"")</f>
        <v/>
      </c>
      <c r="BX20" s="22" t="str">
        <f t="shared" ref="BX20:BX31" si="97">IF(J20&gt;0,IF($C20="FSCT",IF(OR(BW20="DNS",BW20="DNF",BW20="DSQ",BW20="DNC",BW20="OCS"),(COUNTIF($C$11:$C$31,"=FSCT")+1),IF($B20="","",RANK(BW20,BW$11:BW$31,1))),""),"")</f>
        <v/>
      </c>
      <c r="BY20" s="22" t="str">
        <f t="shared" ref="BY20:BY31" si="98">IF(BX20="","",IF($C20="FSCT",IF($B20="","",IF(BX20&gt;0,IF(OR(BW20="DNS",BW20="DSQ",BW20="DNC",BW20="OCS"),0,IF(BW20="DNF",1,(COUNTIF($BW$11:$BW$31,"=DNF")+COUNT($BW$11:$BW$31))-BX20+1)),0)),""))</f>
        <v/>
      </c>
      <c r="BZ20" s="66" t="str">
        <f t="shared" ref="BZ20:BZ31" si="99">IF($C20="FSCT",L20,"")</f>
        <v/>
      </c>
      <c r="CA20" s="22" t="str">
        <f t="shared" ref="CA20:CA31" si="100">IF(N20&gt;0,IF($C20="FSCT",IF(OR(BZ20="DNS",BZ20="DNF",BZ20="DSQ",BZ20="DNC",BZ20="OCS"),(COUNTIF($C$11:$C$31,"=FSCT")+1),IF($B20="","",RANK(BZ20,BZ$11:BZ$31,1))),""),"")</f>
        <v/>
      </c>
      <c r="CB20" s="22" t="str">
        <f t="shared" ref="CB20:CB31" si="101">IF(CA20="","",IF($C20="FSCT",IF($B20="","",IF(CA20&gt;0,IF(OR(BZ20="DNS",BZ20="DSQ",BZ20="DNC",BZ20="OCS"),0,IF(BZ20="DNF",1,(COUNTIF($BZ$11:$BZ$31,"=DNF")+COUNT($BZ$11:$BZ$31))-CA20+1)),0)),""))</f>
        <v/>
      </c>
      <c r="CC20" s="66" t="str">
        <f t="shared" ref="CC20:CC31" si="102">IF($C20="FSCT",P20,"")</f>
        <v/>
      </c>
      <c r="CD20" s="22" t="str">
        <f t="shared" ref="CD20:CD31" si="103">IF(R20&gt;0,IF($C20="FSCT",IF(OR(CC20="DNS",CC20="DNF",CC20="DSQ",CC20="DNC",CC20="OCS"),(COUNTIF($C$11:$C$31,"=FSCT")+1),IF($B20="","",RANK(CC20,CC$11:CC$31,1))),""),"")</f>
        <v/>
      </c>
      <c r="CE20" s="22" t="str">
        <f t="shared" ref="CE20:CE31" si="104">IF(CD20="","",IF($C20="FSCT",IF($B20="","",IF(CD20&gt;0,IF(OR(CC20="DNS",CC20="DSQ",CC20="DNC",CC20="OCS"),0,IF(CC20="DNF",1,(COUNTIF($CC$11:$CC$31,"=DNF")+COUNT($CC$11:$CC$31))-CD20+1)),0)),""))</f>
        <v/>
      </c>
      <c r="CF20" s="66" t="str">
        <f t="shared" ref="CF20:CF31" si="105">IF($C20="FSCT",T20,"")</f>
        <v/>
      </c>
      <c r="CG20" s="22" t="str">
        <f t="shared" ref="CG20:CG31" si="106">IF(V20&gt;0,IF($C20="FSCT",IF(OR(CF20="DNS",CF20="DNF",CF20="DSQ",CF20="DNC",CF20="OCS"),(COUNTIF($C$11:$C$31,"=FSCT")+1),IF($B20="","",RANK(CF20,CF$11:CF$31,1))),""),"")</f>
        <v/>
      </c>
      <c r="CH20" s="22" t="str">
        <f t="shared" ref="CH20:CH31" si="107">IF(CG20="","",IF($C20="FSCT",IF($B20="","",IF(CG20&gt;0,IF(OR(CF20="DNS",CF20="DSQ",CF20="DNC",CF20="OCS"),0,IF(CF20="DNF",1,(COUNTIF($CF$11:$CF$31,"=DNF")+COUNT($CF$11:$CF$31))-CG20+1)),0)),""))</f>
        <v/>
      </c>
      <c r="CI20" s="66" t="str">
        <f t="shared" ref="CI20:CI31" si="108">IF($C20="FSCT",X20,"")</f>
        <v/>
      </c>
      <c r="CJ20" s="22" t="str">
        <f t="shared" ref="CJ20:CJ31" si="109">IF(Z20&gt;0,IF($C20="FSCT",IF(OR(CI20="DNS",CI20="DNF",CI20="DSQ",CI20="DNC",CI20="OCS"),(COUNTIF($C$11:$C$31,"=FSCT")+1),IF($B20="","",RANK(CI20,CI$11:CI$31,1))),""),"")</f>
        <v/>
      </c>
      <c r="CK20" s="22" t="str">
        <f t="shared" ref="CK20:CK31" si="110">IF(CJ20="","",IF($C20="FSCT",IF($B20="","",IF(CJ20&gt;0,IF(OR(CI20="DNS",CI20="DSQ",CI20="DNC",CI20="OCS"),0,IF(CI20="DNF",1,(COUNTIF($CI$11:$CI$31,"=DNF")+COUNT($CI$11:$CI$31))-CJ20+1)),0)),""))</f>
        <v/>
      </c>
    </row>
    <row r="21" spans="1:89" ht="15" customHeight="1" x14ac:dyDescent="0.2">
      <c r="A21" s="60" t="str">
        <f t="shared" si="60"/>
        <v/>
      </c>
      <c r="B21" s="61"/>
      <c r="C21" s="254"/>
      <c r="D21" s="249"/>
      <c r="E21" s="15" t="str">
        <f t="shared" si="61"/>
        <v/>
      </c>
      <c r="F21" s="16" t="str">
        <f t="shared" si="62"/>
        <v/>
      </c>
      <c r="G21" s="8"/>
      <c r="H21" s="238"/>
      <c r="I21" s="242" t="str">
        <f t="shared" si="63"/>
        <v/>
      </c>
      <c r="J21" s="234" t="str">
        <f t="shared" si="64"/>
        <v/>
      </c>
      <c r="K21" s="8"/>
      <c r="L21" s="238"/>
      <c r="M21" s="242" t="str">
        <f t="shared" si="65"/>
        <v/>
      </c>
      <c r="N21" s="234" t="str">
        <f t="shared" si="66"/>
        <v/>
      </c>
      <c r="O21" s="8"/>
      <c r="P21" s="238"/>
      <c r="Q21" s="242" t="str">
        <f t="shared" si="67"/>
        <v/>
      </c>
      <c r="R21" s="234" t="str">
        <f t="shared" si="68"/>
        <v/>
      </c>
      <c r="S21" s="8"/>
      <c r="T21" s="238"/>
      <c r="U21" s="242" t="str">
        <f t="shared" si="69"/>
        <v/>
      </c>
      <c r="V21" s="234" t="str">
        <f t="shared" si="70"/>
        <v/>
      </c>
      <c r="W21" s="8"/>
      <c r="X21" s="238"/>
      <c r="Y21" s="242" t="str">
        <f t="shared" si="71"/>
        <v/>
      </c>
      <c r="Z21" s="234" t="str">
        <f t="shared" si="72"/>
        <v/>
      </c>
      <c r="AR21" s="13" t="str">
        <f t="shared" si="73"/>
        <v/>
      </c>
      <c r="AS21" s="13" t="str">
        <f t="shared" si="73"/>
        <v/>
      </c>
      <c r="AT21" s="13" t="str">
        <f t="shared" si="73"/>
        <v/>
      </c>
      <c r="AU21" s="22" t="str">
        <f t="shared" si="74"/>
        <v/>
      </c>
      <c r="AV21" s="22" t="str">
        <f t="shared" si="75"/>
        <v/>
      </c>
      <c r="AW21" s="22" t="str">
        <f t="shared" si="76"/>
        <v/>
      </c>
      <c r="AX21" s="22" t="str">
        <f t="shared" si="77"/>
        <v/>
      </c>
      <c r="AY21" s="22" t="str">
        <f t="shared" si="78"/>
        <v/>
      </c>
      <c r="BA21" s="13" t="str">
        <f t="shared" si="79"/>
        <v/>
      </c>
      <c r="BB21" s="13" t="str">
        <f t="shared" si="79"/>
        <v/>
      </c>
      <c r="BC21" s="13" t="str">
        <f t="shared" si="79"/>
        <v/>
      </c>
      <c r="BD21" s="66" t="str">
        <f t="shared" si="80"/>
        <v/>
      </c>
      <c r="BE21" s="22" t="str">
        <f t="shared" si="81"/>
        <v/>
      </c>
      <c r="BF21" s="22" t="str">
        <f t="shared" si="82"/>
        <v/>
      </c>
      <c r="BG21" s="66" t="str">
        <f t="shared" si="83"/>
        <v/>
      </c>
      <c r="BH21" s="22" t="str">
        <f t="shared" si="84"/>
        <v/>
      </c>
      <c r="BI21" s="22" t="str">
        <f t="shared" si="85"/>
        <v/>
      </c>
      <c r="BJ21" s="66" t="str">
        <f t="shared" si="86"/>
        <v/>
      </c>
      <c r="BK21" s="22" t="str">
        <f t="shared" si="87"/>
        <v/>
      </c>
      <c r="BL21" s="22" t="str">
        <f t="shared" si="88"/>
        <v/>
      </c>
      <c r="BM21" s="66" t="str">
        <f t="shared" si="89"/>
        <v/>
      </c>
      <c r="BN21" s="22" t="str">
        <f t="shared" si="90"/>
        <v/>
      </c>
      <c r="BO21" s="22" t="str">
        <f t="shared" si="91"/>
        <v/>
      </c>
      <c r="BP21" s="66" t="str">
        <f t="shared" si="92"/>
        <v/>
      </c>
      <c r="BQ21" s="22" t="str">
        <f t="shared" si="93"/>
        <v/>
      </c>
      <c r="BR21" s="22" t="str">
        <f t="shared" si="94"/>
        <v/>
      </c>
      <c r="BT21" s="13" t="str">
        <f t="shared" si="95"/>
        <v/>
      </c>
      <c r="BU21" s="13" t="str">
        <f t="shared" si="95"/>
        <v/>
      </c>
      <c r="BV21" s="13" t="str">
        <f t="shared" si="95"/>
        <v/>
      </c>
      <c r="BW21" s="66" t="str">
        <f t="shared" si="96"/>
        <v/>
      </c>
      <c r="BX21" s="22" t="str">
        <f t="shared" si="97"/>
        <v/>
      </c>
      <c r="BY21" s="22" t="str">
        <f t="shared" si="98"/>
        <v/>
      </c>
      <c r="BZ21" s="66" t="str">
        <f t="shared" si="99"/>
        <v/>
      </c>
      <c r="CA21" s="22" t="str">
        <f t="shared" si="100"/>
        <v/>
      </c>
      <c r="CB21" s="22" t="str">
        <f t="shared" si="101"/>
        <v/>
      </c>
      <c r="CC21" s="66" t="str">
        <f t="shared" si="102"/>
        <v/>
      </c>
      <c r="CD21" s="22" t="str">
        <f t="shared" si="103"/>
        <v/>
      </c>
      <c r="CE21" s="22" t="str">
        <f t="shared" si="104"/>
        <v/>
      </c>
      <c r="CF21" s="66" t="str">
        <f t="shared" si="105"/>
        <v/>
      </c>
      <c r="CG21" s="22" t="str">
        <f t="shared" si="106"/>
        <v/>
      </c>
      <c r="CH21" s="22" t="str">
        <f t="shared" si="107"/>
        <v/>
      </c>
      <c r="CI21" s="66" t="str">
        <f t="shared" si="108"/>
        <v/>
      </c>
      <c r="CJ21" s="22" t="str">
        <f t="shared" si="109"/>
        <v/>
      </c>
      <c r="CK21" s="22" t="str">
        <f t="shared" si="110"/>
        <v/>
      </c>
    </row>
    <row r="22" spans="1:89" ht="15" customHeight="1" x14ac:dyDescent="0.2">
      <c r="A22" s="60" t="str">
        <f t="shared" si="60"/>
        <v/>
      </c>
      <c r="B22" s="61"/>
      <c r="C22" s="254"/>
      <c r="D22" s="249"/>
      <c r="E22" s="15" t="str">
        <f t="shared" si="61"/>
        <v/>
      </c>
      <c r="F22" s="16" t="str">
        <f t="shared" si="62"/>
        <v/>
      </c>
      <c r="G22" s="8"/>
      <c r="H22" s="238"/>
      <c r="I22" s="242" t="str">
        <f t="shared" si="63"/>
        <v/>
      </c>
      <c r="J22" s="234" t="str">
        <f t="shared" si="64"/>
        <v/>
      </c>
      <c r="K22" s="8"/>
      <c r="L22" s="238"/>
      <c r="M22" s="242" t="str">
        <f t="shared" si="65"/>
        <v/>
      </c>
      <c r="N22" s="234" t="str">
        <f t="shared" si="66"/>
        <v/>
      </c>
      <c r="O22" s="8"/>
      <c r="P22" s="238"/>
      <c r="Q22" s="242" t="str">
        <f t="shared" si="67"/>
        <v/>
      </c>
      <c r="R22" s="234" t="str">
        <f t="shared" si="68"/>
        <v/>
      </c>
      <c r="S22" s="8"/>
      <c r="T22" s="238"/>
      <c r="U22" s="242" t="str">
        <f t="shared" si="69"/>
        <v/>
      </c>
      <c r="V22" s="234" t="str">
        <f t="shared" si="70"/>
        <v/>
      </c>
      <c r="W22" s="8"/>
      <c r="X22" s="238"/>
      <c r="Y22" s="242" t="str">
        <f t="shared" si="71"/>
        <v/>
      </c>
      <c r="Z22" s="234" t="str">
        <f t="shared" si="72"/>
        <v/>
      </c>
      <c r="AR22" s="13" t="str">
        <f t="shared" si="73"/>
        <v/>
      </c>
      <c r="AS22" s="13" t="str">
        <f t="shared" si="73"/>
        <v/>
      </c>
      <c r="AT22" s="13" t="str">
        <f t="shared" si="73"/>
        <v/>
      </c>
      <c r="AU22" s="22" t="str">
        <f t="shared" si="74"/>
        <v/>
      </c>
      <c r="AV22" s="22" t="str">
        <f t="shared" si="75"/>
        <v/>
      </c>
      <c r="AW22" s="22" t="str">
        <f t="shared" si="76"/>
        <v/>
      </c>
      <c r="AX22" s="22" t="str">
        <f t="shared" si="77"/>
        <v/>
      </c>
      <c r="AY22" s="22" t="str">
        <f t="shared" si="78"/>
        <v/>
      </c>
      <c r="BA22" s="13" t="str">
        <f t="shared" si="79"/>
        <v/>
      </c>
      <c r="BB22" s="13" t="str">
        <f t="shared" si="79"/>
        <v/>
      </c>
      <c r="BC22" s="13" t="str">
        <f t="shared" si="79"/>
        <v/>
      </c>
      <c r="BD22" s="66" t="str">
        <f t="shared" si="80"/>
        <v/>
      </c>
      <c r="BE22" s="22" t="str">
        <f t="shared" si="81"/>
        <v/>
      </c>
      <c r="BF22" s="22" t="str">
        <f t="shared" si="82"/>
        <v/>
      </c>
      <c r="BG22" s="66" t="str">
        <f t="shared" si="83"/>
        <v/>
      </c>
      <c r="BH22" s="22" t="str">
        <f t="shared" si="84"/>
        <v/>
      </c>
      <c r="BI22" s="22" t="str">
        <f t="shared" si="85"/>
        <v/>
      </c>
      <c r="BJ22" s="66" t="str">
        <f t="shared" si="86"/>
        <v/>
      </c>
      <c r="BK22" s="22" t="str">
        <f t="shared" si="87"/>
        <v/>
      </c>
      <c r="BL22" s="22" t="str">
        <f t="shared" si="88"/>
        <v/>
      </c>
      <c r="BM22" s="66" t="str">
        <f t="shared" si="89"/>
        <v/>
      </c>
      <c r="BN22" s="22" t="str">
        <f t="shared" si="90"/>
        <v/>
      </c>
      <c r="BO22" s="22" t="str">
        <f t="shared" si="91"/>
        <v/>
      </c>
      <c r="BP22" s="66" t="str">
        <f t="shared" si="92"/>
        <v/>
      </c>
      <c r="BQ22" s="22" t="str">
        <f t="shared" si="93"/>
        <v/>
      </c>
      <c r="BR22" s="22" t="str">
        <f t="shared" si="94"/>
        <v/>
      </c>
      <c r="BT22" s="13" t="str">
        <f t="shared" si="95"/>
        <v/>
      </c>
      <c r="BU22" s="13" t="str">
        <f t="shared" si="95"/>
        <v/>
      </c>
      <c r="BV22" s="13" t="str">
        <f t="shared" si="95"/>
        <v/>
      </c>
      <c r="BW22" s="66" t="str">
        <f t="shared" si="96"/>
        <v/>
      </c>
      <c r="BX22" s="22" t="str">
        <f t="shared" si="97"/>
        <v/>
      </c>
      <c r="BY22" s="22" t="str">
        <f t="shared" si="98"/>
        <v/>
      </c>
      <c r="BZ22" s="66" t="str">
        <f t="shared" si="99"/>
        <v/>
      </c>
      <c r="CA22" s="22" t="str">
        <f t="shared" si="100"/>
        <v/>
      </c>
      <c r="CB22" s="22" t="str">
        <f t="shared" si="101"/>
        <v/>
      </c>
      <c r="CC22" s="66" t="str">
        <f t="shared" si="102"/>
        <v/>
      </c>
      <c r="CD22" s="22" t="str">
        <f t="shared" si="103"/>
        <v/>
      </c>
      <c r="CE22" s="22" t="str">
        <f t="shared" si="104"/>
        <v/>
      </c>
      <c r="CF22" s="66" t="str">
        <f t="shared" si="105"/>
        <v/>
      </c>
      <c r="CG22" s="22" t="str">
        <f t="shared" si="106"/>
        <v/>
      </c>
      <c r="CH22" s="22" t="str">
        <f t="shared" si="107"/>
        <v/>
      </c>
      <c r="CI22" s="66" t="str">
        <f t="shared" si="108"/>
        <v/>
      </c>
      <c r="CJ22" s="22" t="str">
        <f t="shared" si="109"/>
        <v/>
      </c>
      <c r="CK22" s="22" t="str">
        <f t="shared" si="110"/>
        <v/>
      </c>
    </row>
    <row r="23" spans="1:89" ht="15" customHeight="1" x14ac:dyDescent="0.2">
      <c r="A23" s="60" t="str">
        <f t="shared" si="60"/>
        <v/>
      </c>
      <c r="B23" s="61"/>
      <c r="C23" s="254"/>
      <c r="D23" s="249"/>
      <c r="E23" s="15" t="str">
        <f t="shared" si="61"/>
        <v/>
      </c>
      <c r="F23" s="16" t="str">
        <f t="shared" si="62"/>
        <v/>
      </c>
      <c r="G23" s="8"/>
      <c r="H23" s="238"/>
      <c r="I23" s="242" t="str">
        <f t="shared" si="63"/>
        <v/>
      </c>
      <c r="J23" s="234" t="str">
        <f t="shared" si="64"/>
        <v/>
      </c>
      <c r="K23" s="8"/>
      <c r="L23" s="238"/>
      <c r="M23" s="242" t="str">
        <f t="shared" si="65"/>
        <v/>
      </c>
      <c r="N23" s="234" t="str">
        <f t="shared" si="66"/>
        <v/>
      </c>
      <c r="O23" s="8"/>
      <c r="P23" s="238"/>
      <c r="Q23" s="242" t="str">
        <f t="shared" si="67"/>
        <v/>
      </c>
      <c r="R23" s="234" t="str">
        <f t="shared" si="68"/>
        <v/>
      </c>
      <c r="S23" s="8"/>
      <c r="T23" s="238"/>
      <c r="U23" s="242" t="str">
        <f t="shared" si="69"/>
        <v/>
      </c>
      <c r="V23" s="234" t="str">
        <f t="shared" si="70"/>
        <v/>
      </c>
      <c r="W23" s="8"/>
      <c r="X23" s="238"/>
      <c r="Y23" s="242" t="str">
        <f t="shared" si="71"/>
        <v/>
      </c>
      <c r="Z23" s="234" t="str">
        <f t="shared" si="72"/>
        <v/>
      </c>
      <c r="AR23" s="13" t="str">
        <f t="shared" si="73"/>
        <v/>
      </c>
      <c r="AS23" s="13" t="str">
        <f t="shared" si="73"/>
        <v/>
      </c>
      <c r="AT23" s="13" t="str">
        <f t="shared" si="73"/>
        <v/>
      </c>
      <c r="AU23" s="22" t="str">
        <f t="shared" si="74"/>
        <v/>
      </c>
      <c r="AV23" s="22" t="str">
        <f t="shared" si="75"/>
        <v/>
      </c>
      <c r="AW23" s="22" t="str">
        <f t="shared" si="76"/>
        <v/>
      </c>
      <c r="AX23" s="22" t="str">
        <f t="shared" si="77"/>
        <v/>
      </c>
      <c r="AY23" s="22" t="str">
        <f t="shared" si="78"/>
        <v/>
      </c>
      <c r="BA23" s="13" t="str">
        <f t="shared" si="79"/>
        <v/>
      </c>
      <c r="BB23" s="13" t="str">
        <f t="shared" si="79"/>
        <v/>
      </c>
      <c r="BC23" s="13" t="str">
        <f t="shared" si="79"/>
        <v/>
      </c>
      <c r="BD23" s="66" t="str">
        <f t="shared" si="80"/>
        <v/>
      </c>
      <c r="BE23" s="22" t="str">
        <f t="shared" si="81"/>
        <v/>
      </c>
      <c r="BF23" s="22" t="str">
        <f t="shared" si="82"/>
        <v/>
      </c>
      <c r="BG23" s="66" t="str">
        <f t="shared" si="83"/>
        <v/>
      </c>
      <c r="BH23" s="22" t="str">
        <f t="shared" si="84"/>
        <v/>
      </c>
      <c r="BI23" s="22" t="str">
        <f t="shared" si="85"/>
        <v/>
      </c>
      <c r="BJ23" s="66" t="str">
        <f t="shared" si="86"/>
        <v/>
      </c>
      <c r="BK23" s="22" t="str">
        <f t="shared" si="87"/>
        <v/>
      </c>
      <c r="BL23" s="22" t="str">
        <f t="shared" si="88"/>
        <v/>
      </c>
      <c r="BM23" s="66" t="str">
        <f t="shared" si="89"/>
        <v/>
      </c>
      <c r="BN23" s="22" t="str">
        <f t="shared" si="90"/>
        <v/>
      </c>
      <c r="BO23" s="22" t="str">
        <f t="shared" si="91"/>
        <v/>
      </c>
      <c r="BP23" s="66" t="str">
        <f t="shared" si="92"/>
        <v/>
      </c>
      <c r="BQ23" s="22" t="str">
        <f t="shared" si="93"/>
        <v/>
      </c>
      <c r="BR23" s="22" t="str">
        <f t="shared" si="94"/>
        <v/>
      </c>
      <c r="BT23" s="13" t="str">
        <f t="shared" si="95"/>
        <v/>
      </c>
      <c r="BU23" s="13" t="str">
        <f t="shared" si="95"/>
        <v/>
      </c>
      <c r="BV23" s="13" t="str">
        <f t="shared" si="95"/>
        <v/>
      </c>
      <c r="BW23" s="66" t="str">
        <f t="shared" si="96"/>
        <v/>
      </c>
      <c r="BX23" s="22" t="str">
        <f t="shared" si="97"/>
        <v/>
      </c>
      <c r="BY23" s="22" t="str">
        <f t="shared" si="98"/>
        <v/>
      </c>
      <c r="BZ23" s="66" t="str">
        <f t="shared" si="99"/>
        <v/>
      </c>
      <c r="CA23" s="22" t="str">
        <f t="shared" si="100"/>
        <v/>
      </c>
      <c r="CB23" s="22" t="str">
        <f t="shared" si="101"/>
        <v/>
      </c>
      <c r="CC23" s="66" t="str">
        <f t="shared" si="102"/>
        <v/>
      </c>
      <c r="CD23" s="22" t="str">
        <f t="shared" si="103"/>
        <v/>
      </c>
      <c r="CE23" s="22" t="str">
        <f t="shared" si="104"/>
        <v/>
      </c>
      <c r="CF23" s="66" t="str">
        <f t="shared" si="105"/>
        <v/>
      </c>
      <c r="CG23" s="22" t="str">
        <f t="shared" si="106"/>
        <v/>
      </c>
      <c r="CH23" s="22" t="str">
        <f t="shared" si="107"/>
        <v/>
      </c>
      <c r="CI23" s="66" t="str">
        <f t="shared" si="108"/>
        <v/>
      </c>
      <c r="CJ23" s="22" t="str">
        <f t="shared" si="109"/>
        <v/>
      </c>
      <c r="CK23" s="22" t="str">
        <f t="shared" si="110"/>
        <v/>
      </c>
    </row>
    <row r="24" spans="1:89" ht="15" customHeight="1" x14ac:dyDescent="0.2">
      <c r="A24" s="60" t="str">
        <f t="shared" si="60"/>
        <v/>
      </c>
      <c r="B24" s="61"/>
      <c r="C24" s="254"/>
      <c r="D24" s="249"/>
      <c r="E24" s="15" t="str">
        <f t="shared" si="61"/>
        <v/>
      </c>
      <c r="F24" s="16" t="str">
        <f t="shared" si="62"/>
        <v/>
      </c>
      <c r="G24" s="8"/>
      <c r="H24" s="238"/>
      <c r="I24" s="242" t="str">
        <f t="shared" si="63"/>
        <v/>
      </c>
      <c r="J24" s="234" t="str">
        <f t="shared" si="64"/>
        <v/>
      </c>
      <c r="K24" s="8"/>
      <c r="L24" s="238"/>
      <c r="M24" s="242" t="str">
        <f t="shared" si="65"/>
        <v/>
      </c>
      <c r="N24" s="234" t="str">
        <f t="shared" si="66"/>
        <v/>
      </c>
      <c r="O24" s="8"/>
      <c r="P24" s="238"/>
      <c r="Q24" s="242" t="str">
        <f t="shared" si="67"/>
        <v/>
      </c>
      <c r="R24" s="234" t="str">
        <f t="shared" si="68"/>
        <v/>
      </c>
      <c r="S24" s="8"/>
      <c r="T24" s="238"/>
      <c r="U24" s="242" t="str">
        <f t="shared" si="69"/>
        <v/>
      </c>
      <c r="V24" s="234" t="str">
        <f t="shared" si="70"/>
        <v/>
      </c>
      <c r="W24" s="8"/>
      <c r="X24" s="238"/>
      <c r="Y24" s="242" t="str">
        <f t="shared" si="71"/>
        <v/>
      </c>
      <c r="Z24" s="234" t="str">
        <f t="shared" si="72"/>
        <v/>
      </c>
      <c r="AR24" s="13" t="str">
        <f t="shared" si="73"/>
        <v/>
      </c>
      <c r="AS24" s="13" t="str">
        <f t="shared" si="73"/>
        <v/>
      </c>
      <c r="AT24" s="13" t="str">
        <f t="shared" si="73"/>
        <v/>
      </c>
      <c r="AU24" s="22" t="str">
        <f t="shared" si="74"/>
        <v/>
      </c>
      <c r="AV24" s="22" t="str">
        <f t="shared" si="75"/>
        <v/>
      </c>
      <c r="AW24" s="22" t="str">
        <f t="shared" si="76"/>
        <v/>
      </c>
      <c r="AX24" s="22" t="str">
        <f t="shared" si="77"/>
        <v/>
      </c>
      <c r="AY24" s="22" t="str">
        <f t="shared" si="78"/>
        <v/>
      </c>
      <c r="BA24" s="13" t="str">
        <f t="shared" si="79"/>
        <v/>
      </c>
      <c r="BB24" s="13" t="str">
        <f t="shared" si="79"/>
        <v/>
      </c>
      <c r="BC24" s="13" t="str">
        <f t="shared" si="79"/>
        <v/>
      </c>
      <c r="BD24" s="66" t="str">
        <f t="shared" si="80"/>
        <v/>
      </c>
      <c r="BE24" s="22" t="str">
        <f t="shared" si="81"/>
        <v/>
      </c>
      <c r="BF24" s="22" t="str">
        <f t="shared" si="82"/>
        <v/>
      </c>
      <c r="BG24" s="66" t="str">
        <f t="shared" si="83"/>
        <v/>
      </c>
      <c r="BH24" s="22" t="str">
        <f t="shared" si="84"/>
        <v/>
      </c>
      <c r="BI24" s="22" t="str">
        <f t="shared" si="85"/>
        <v/>
      </c>
      <c r="BJ24" s="66" t="str">
        <f t="shared" si="86"/>
        <v/>
      </c>
      <c r="BK24" s="22" t="str">
        <f t="shared" si="87"/>
        <v/>
      </c>
      <c r="BL24" s="22" t="str">
        <f t="shared" si="88"/>
        <v/>
      </c>
      <c r="BM24" s="66" t="str">
        <f t="shared" si="89"/>
        <v/>
      </c>
      <c r="BN24" s="22" t="str">
        <f t="shared" si="90"/>
        <v/>
      </c>
      <c r="BO24" s="22" t="str">
        <f t="shared" si="91"/>
        <v/>
      </c>
      <c r="BP24" s="66" t="str">
        <f t="shared" si="92"/>
        <v/>
      </c>
      <c r="BQ24" s="22" t="str">
        <f t="shared" si="93"/>
        <v/>
      </c>
      <c r="BR24" s="22" t="str">
        <f t="shared" si="94"/>
        <v/>
      </c>
      <c r="BT24" s="13" t="str">
        <f t="shared" si="95"/>
        <v/>
      </c>
      <c r="BU24" s="13" t="str">
        <f t="shared" si="95"/>
        <v/>
      </c>
      <c r="BV24" s="13" t="str">
        <f t="shared" si="95"/>
        <v/>
      </c>
      <c r="BW24" s="66" t="str">
        <f t="shared" si="96"/>
        <v/>
      </c>
      <c r="BX24" s="22" t="str">
        <f t="shared" si="97"/>
        <v/>
      </c>
      <c r="BY24" s="22" t="str">
        <f t="shared" si="98"/>
        <v/>
      </c>
      <c r="BZ24" s="66" t="str">
        <f t="shared" si="99"/>
        <v/>
      </c>
      <c r="CA24" s="22" t="str">
        <f t="shared" si="100"/>
        <v/>
      </c>
      <c r="CB24" s="22" t="str">
        <f t="shared" si="101"/>
        <v/>
      </c>
      <c r="CC24" s="66" t="str">
        <f t="shared" si="102"/>
        <v/>
      </c>
      <c r="CD24" s="22" t="str">
        <f t="shared" si="103"/>
        <v/>
      </c>
      <c r="CE24" s="22" t="str">
        <f t="shared" si="104"/>
        <v/>
      </c>
      <c r="CF24" s="66" t="str">
        <f t="shared" si="105"/>
        <v/>
      </c>
      <c r="CG24" s="22" t="str">
        <f t="shared" si="106"/>
        <v/>
      </c>
      <c r="CH24" s="22" t="str">
        <f t="shared" si="107"/>
        <v/>
      </c>
      <c r="CI24" s="66" t="str">
        <f t="shared" si="108"/>
        <v/>
      </c>
      <c r="CJ24" s="22" t="str">
        <f t="shared" si="109"/>
        <v/>
      </c>
      <c r="CK24" s="22" t="str">
        <f t="shared" si="110"/>
        <v/>
      </c>
    </row>
    <row r="25" spans="1:89" ht="15" customHeight="1" x14ac:dyDescent="0.2">
      <c r="A25" s="60" t="str">
        <f t="shared" si="60"/>
        <v/>
      </c>
      <c r="B25" s="61"/>
      <c r="C25" s="254"/>
      <c r="D25" s="249"/>
      <c r="E25" s="15" t="str">
        <f t="shared" si="61"/>
        <v/>
      </c>
      <c r="F25" s="16" t="str">
        <f t="shared" si="62"/>
        <v/>
      </c>
      <c r="G25" s="8"/>
      <c r="H25" s="238"/>
      <c r="I25" s="242" t="str">
        <f t="shared" si="63"/>
        <v/>
      </c>
      <c r="J25" s="234" t="str">
        <f t="shared" si="64"/>
        <v/>
      </c>
      <c r="K25" s="8"/>
      <c r="L25" s="238"/>
      <c r="M25" s="242" t="str">
        <f t="shared" si="65"/>
        <v/>
      </c>
      <c r="N25" s="234" t="str">
        <f t="shared" si="66"/>
        <v/>
      </c>
      <c r="O25" s="8"/>
      <c r="P25" s="238"/>
      <c r="Q25" s="242" t="str">
        <f t="shared" si="67"/>
        <v/>
      </c>
      <c r="R25" s="234" t="str">
        <f t="shared" si="68"/>
        <v/>
      </c>
      <c r="S25" s="8"/>
      <c r="T25" s="238"/>
      <c r="U25" s="242" t="str">
        <f t="shared" si="69"/>
        <v/>
      </c>
      <c r="V25" s="234" t="str">
        <f t="shared" si="70"/>
        <v/>
      </c>
      <c r="W25" s="8"/>
      <c r="X25" s="238"/>
      <c r="Y25" s="242" t="str">
        <f t="shared" si="71"/>
        <v/>
      </c>
      <c r="Z25" s="234" t="str">
        <f t="shared" si="72"/>
        <v/>
      </c>
      <c r="AR25" s="13" t="str">
        <f t="shared" si="73"/>
        <v/>
      </c>
      <c r="AS25" s="13" t="str">
        <f t="shared" si="73"/>
        <v/>
      </c>
      <c r="AT25" s="13" t="str">
        <f t="shared" si="73"/>
        <v/>
      </c>
      <c r="AU25" s="22" t="str">
        <f t="shared" si="74"/>
        <v/>
      </c>
      <c r="AV25" s="22" t="str">
        <f t="shared" si="75"/>
        <v/>
      </c>
      <c r="AW25" s="22" t="str">
        <f t="shared" si="76"/>
        <v/>
      </c>
      <c r="AX25" s="22" t="str">
        <f t="shared" si="77"/>
        <v/>
      </c>
      <c r="AY25" s="22" t="str">
        <f t="shared" si="78"/>
        <v/>
      </c>
      <c r="BA25" s="13" t="str">
        <f t="shared" si="79"/>
        <v/>
      </c>
      <c r="BB25" s="13" t="str">
        <f t="shared" si="79"/>
        <v/>
      </c>
      <c r="BC25" s="13" t="str">
        <f t="shared" si="79"/>
        <v/>
      </c>
      <c r="BD25" s="66" t="str">
        <f t="shared" si="80"/>
        <v/>
      </c>
      <c r="BE25" s="22" t="str">
        <f t="shared" si="81"/>
        <v/>
      </c>
      <c r="BF25" s="22" t="str">
        <f t="shared" si="82"/>
        <v/>
      </c>
      <c r="BG25" s="66" t="str">
        <f t="shared" si="83"/>
        <v/>
      </c>
      <c r="BH25" s="22" t="str">
        <f t="shared" si="84"/>
        <v/>
      </c>
      <c r="BI25" s="22" t="str">
        <f t="shared" si="85"/>
        <v/>
      </c>
      <c r="BJ25" s="66" t="str">
        <f t="shared" si="86"/>
        <v/>
      </c>
      <c r="BK25" s="22" t="str">
        <f t="shared" si="87"/>
        <v/>
      </c>
      <c r="BL25" s="22" t="str">
        <f t="shared" si="88"/>
        <v/>
      </c>
      <c r="BM25" s="66" t="str">
        <f t="shared" si="89"/>
        <v/>
      </c>
      <c r="BN25" s="22" t="str">
        <f t="shared" si="90"/>
        <v/>
      </c>
      <c r="BO25" s="22" t="str">
        <f t="shared" si="91"/>
        <v/>
      </c>
      <c r="BP25" s="66" t="str">
        <f t="shared" si="92"/>
        <v/>
      </c>
      <c r="BQ25" s="22" t="str">
        <f t="shared" si="93"/>
        <v/>
      </c>
      <c r="BR25" s="22" t="str">
        <f t="shared" si="94"/>
        <v/>
      </c>
      <c r="BT25" s="13" t="str">
        <f t="shared" si="95"/>
        <v/>
      </c>
      <c r="BU25" s="13" t="str">
        <f t="shared" si="95"/>
        <v/>
      </c>
      <c r="BV25" s="13" t="str">
        <f t="shared" si="95"/>
        <v/>
      </c>
      <c r="BW25" s="66" t="str">
        <f t="shared" si="96"/>
        <v/>
      </c>
      <c r="BX25" s="22" t="str">
        <f t="shared" si="97"/>
        <v/>
      </c>
      <c r="BY25" s="22" t="str">
        <f t="shared" si="98"/>
        <v/>
      </c>
      <c r="BZ25" s="66" t="str">
        <f t="shared" si="99"/>
        <v/>
      </c>
      <c r="CA25" s="22" t="str">
        <f t="shared" si="100"/>
        <v/>
      </c>
      <c r="CB25" s="22" t="str">
        <f t="shared" si="101"/>
        <v/>
      </c>
      <c r="CC25" s="66" t="str">
        <f t="shared" si="102"/>
        <v/>
      </c>
      <c r="CD25" s="22" t="str">
        <f t="shared" si="103"/>
        <v/>
      </c>
      <c r="CE25" s="22" t="str">
        <f t="shared" si="104"/>
        <v/>
      </c>
      <c r="CF25" s="66" t="str">
        <f t="shared" si="105"/>
        <v/>
      </c>
      <c r="CG25" s="22" t="str">
        <f t="shared" si="106"/>
        <v/>
      </c>
      <c r="CH25" s="22" t="str">
        <f t="shared" si="107"/>
        <v/>
      </c>
      <c r="CI25" s="66" t="str">
        <f t="shared" si="108"/>
        <v/>
      </c>
      <c r="CJ25" s="22" t="str">
        <f t="shared" si="109"/>
        <v/>
      </c>
      <c r="CK25" s="22" t="str">
        <f t="shared" si="110"/>
        <v/>
      </c>
    </row>
    <row r="26" spans="1:89" ht="15" customHeight="1" x14ac:dyDescent="0.2">
      <c r="A26" s="60" t="str">
        <f t="shared" si="60"/>
        <v/>
      </c>
      <c r="B26" s="61"/>
      <c r="C26" s="254"/>
      <c r="D26" s="249"/>
      <c r="E26" s="15" t="str">
        <f t="shared" si="61"/>
        <v/>
      </c>
      <c r="F26" s="16" t="str">
        <f t="shared" si="62"/>
        <v/>
      </c>
      <c r="G26" s="8"/>
      <c r="H26" s="238"/>
      <c r="I26" s="242" t="str">
        <f t="shared" si="63"/>
        <v/>
      </c>
      <c r="J26" s="234" t="str">
        <f t="shared" si="64"/>
        <v/>
      </c>
      <c r="K26" s="8"/>
      <c r="L26" s="238"/>
      <c r="M26" s="242" t="str">
        <f t="shared" si="65"/>
        <v/>
      </c>
      <c r="N26" s="234" t="str">
        <f t="shared" si="66"/>
        <v/>
      </c>
      <c r="O26" s="8"/>
      <c r="P26" s="238"/>
      <c r="Q26" s="242" t="str">
        <f t="shared" si="67"/>
        <v/>
      </c>
      <c r="R26" s="234" t="str">
        <f t="shared" si="68"/>
        <v/>
      </c>
      <c r="S26" s="8"/>
      <c r="T26" s="238"/>
      <c r="U26" s="242" t="str">
        <f t="shared" si="69"/>
        <v/>
      </c>
      <c r="V26" s="234" t="str">
        <f t="shared" si="70"/>
        <v/>
      </c>
      <c r="W26" s="8"/>
      <c r="X26" s="238"/>
      <c r="Y26" s="242" t="str">
        <f t="shared" si="71"/>
        <v/>
      </c>
      <c r="Z26" s="234" t="str">
        <f t="shared" si="72"/>
        <v/>
      </c>
      <c r="AR26" s="13" t="str">
        <f t="shared" si="73"/>
        <v/>
      </c>
      <c r="AS26" s="13" t="str">
        <f t="shared" si="73"/>
        <v/>
      </c>
      <c r="AT26" s="13" t="str">
        <f t="shared" si="73"/>
        <v/>
      </c>
      <c r="AU26" s="22" t="str">
        <f t="shared" si="74"/>
        <v/>
      </c>
      <c r="AV26" s="22" t="str">
        <f t="shared" si="75"/>
        <v/>
      </c>
      <c r="AW26" s="22" t="str">
        <f t="shared" si="76"/>
        <v/>
      </c>
      <c r="AX26" s="22" t="str">
        <f t="shared" si="77"/>
        <v/>
      </c>
      <c r="AY26" s="22" t="str">
        <f t="shared" si="78"/>
        <v/>
      </c>
      <c r="BA26" s="13" t="str">
        <f t="shared" si="79"/>
        <v/>
      </c>
      <c r="BB26" s="13" t="str">
        <f t="shared" si="79"/>
        <v/>
      </c>
      <c r="BC26" s="13" t="str">
        <f t="shared" si="79"/>
        <v/>
      </c>
      <c r="BD26" s="66" t="str">
        <f t="shared" si="80"/>
        <v/>
      </c>
      <c r="BE26" s="22" t="str">
        <f t="shared" si="81"/>
        <v/>
      </c>
      <c r="BF26" s="22" t="str">
        <f t="shared" si="82"/>
        <v/>
      </c>
      <c r="BG26" s="66" t="str">
        <f t="shared" si="83"/>
        <v/>
      </c>
      <c r="BH26" s="22" t="str">
        <f t="shared" si="84"/>
        <v/>
      </c>
      <c r="BI26" s="22" t="str">
        <f t="shared" si="85"/>
        <v/>
      </c>
      <c r="BJ26" s="66" t="str">
        <f t="shared" si="86"/>
        <v/>
      </c>
      <c r="BK26" s="22" t="str">
        <f t="shared" si="87"/>
        <v/>
      </c>
      <c r="BL26" s="22" t="str">
        <f t="shared" si="88"/>
        <v/>
      </c>
      <c r="BM26" s="66" t="str">
        <f t="shared" si="89"/>
        <v/>
      </c>
      <c r="BN26" s="22" t="str">
        <f t="shared" si="90"/>
        <v/>
      </c>
      <c r="BO26" s="22" t="str">
        <f t="shared" si="91"/>
        <v/>
      </c>
      <c r="BP26" s="66" t="str">
        <f t="shared" si="92"/>
        <v/>
      </c>
      <c r="BQ26" s="22" t="str">
        <f t="shared" si="93"/>
        <v/>
      </c>
      <c r="BR26" s="22" t="str">
        <f t="shared" si="94"/>
        <v/>
      </c>
      <c r="BT26" s="13" t="str">
        <f t="shared" si="95"/>
        <v/>
      </c>
      <c r="BU26" s="13" t="str">
        <f t="shared" si="95"/>
        <v/>
      </c>
      <c r="BV26" s="13" t="str">
        <f t="shared" si="95"/>
        <v/>
      </c>
      <c r="BW26" s="66" t="str">
        <f t="shared" si="96"/>
        <v/>
      </c>
      <c r="BX26" s="22" t="str">
        <f t="shared" si="97"/>
        <v/>
      </c>
      <c r="BY26" s="22" t="str">
        <f t="shared" si="98"/>
        <v/>
      </c>
      <c r="BZ26" s="66" t="str">
        <f t="shared" si="99"/>
        <v/>
      </c>
      <c r="CA26" s="22" t="str">
        <f t="shared" si="100"/>
        <v/>
      </c>
      <c r="CB26" s="22" t="str">
        <f t="shared" si="101"/>
        <v/>
      </c>
      <c r="CC26" s="66" t="str">
        <f t="shared" si="102"/>
        <v/>
      </c>
      <c r="CD26" s="22" t="str">
        <f t="shared" si="103"/>
        <v/>
      </c>
      <c r="CE26" s="22" t="str">
        <f t="shared" si="104"/>
        <v/>
      </c>
      <c r="CF26" s="66" t="str">
        <f t="shared" si="105"/>
        <v/>
      </c>
      <c r="CG26" s="22" t="str">
        <f t="shared" si="106"/>
        <v/>
      </c>
      <c r="CH26" s="22" t="str">
        <f t="shared" si="107"/>
        <v/>
      </c>
      <c r="CI26" s="66" t="str">
        <f t="shared" si="108"/>
        <v/>
      </c>
      <c r="CJ26" s="22" t="str">
        <f t="shared" si="109"/>
        <v/>
      </c>
      <c r="CK26" s="22" t="str">
        <f t="shared" si="110"/>
        <v/>
      </c>
    </row>
    <row r="27" spans="1:89" ht="15" customHeight="1" x14ac:dyDescent="0.2">
      <c r="A27" s="60" t="str">
        <f t="shared" si="60"/>
        <v/>
      </c>
      <c r="B27" s="61"/>
      <c r="C27" s="254"/>
      <c r="D27" s="249"/>
      <c r="E27" s="15" t="str">
        <f t="shared" si="61"/>
        <v/>
      </c>
      <c r="F27" s="16" t="str">
        <f t="shared" si="62"/>
        <v/>
      </c>
      <c r="G27" s="8"/>
      <c r="H27" s="238"/>
      <c r="I27" s="242" t="str">
        <f t="shared" si="63"/>
        <v/>
      </c>
      <c r="J27" s="234" t="str">
        <f t="shared" si="64"/>
        <v/>
      </c>
      <c r="K27" s="8"/>
      <c r="L27" s="238"/>
      <c r="M27" s="242" t="str">
        <f t="shared" si="65"/>
        <v/>
      </c>
      <c r="N27" s="234" t="str">
        <f t="shared" si="66"/>
        <v/>
      </c>
      <c r="O27" s="8"/>
      <c r="P27" s="238"/>
      <c r="Q27" s="242" t="str">
        <f t="shared" si="67"/>
        <v/>
      </c>
      <c r="R27" s="234" t="str">
        <f t="shared" si="68"/>
        <v/>
      </c>
      <c r="S27" s="8"/>
      <c r="T27" s="238"/>
      <c r="U27" s="242" t="str">
        <f t="shared" si="69"/>
        <v/>
      </c>
      <c r="V27" s="234" t="str">
        <f t="shared" si="70"/>
        <v/>
      </c>
      <c r="W27" s="8"/>
      <c r="X27" s="238"/>
      <c r="Y27" s="242" t="str">
        <f t="shared" si="71"/>
        <v/>
      </c>
      <c r="Z27" s="234" t="str">
        <f t="shared" si="72"/>
        <v/>
      </c>
      <c r="AR27" s="13" t="str">
        <f t="shared" ref="AR27:AT31" si="111">IF($B27="","",B27)</f>
        <v/>
      </c>
      <c r="AS27" s="13" t="str">
        <f t="shared" si="111"/>
        <v/>
      </c>
      <c r="AT27" s="13" t="str">
        <f t="shared" si="111"/>
        <v/>
      </c>
      <c r="AU27" s="22" t="str">
        <f t="shared" si="74"/>
        <v/>
      </c>
      <c r="AV27" s="22" t="str">
        <f t="shared" si="75"/>
        <v/>
      </c>
      <c r="AW27" s="22" t="str">
        <f t="shared" si="76"/>
        <v/>
      </c>
      <c r="AX27" s="22" t="str">
        <f t="shared" si="77"/>
        <v/>
      </c>
      <c r="AY27" s="22" t="str">
        <f t="shared" si="78"/>
        <v/>
      </c>
      <c r="BA27" s="13" t="str">
        <f t="shared" ref="BA27:BC31" si="112">IF($B27="","",B27)</f>
        <v/>
      </c>
      <c r="BB27" s="13" t="str">
        <f t="shared" si="112"/>
        <v/>
      </c>
      <c r="BC27" s="13" t="str">
        <f t="shared" si="112"/>
        <v/>
      </c>
      <c r="BD27" s="66" t="str">
        <f t="shared" si="80"/>
        <v/>
      </c>
      <c r="BE27" s="22" t="str">
        <f t="shared" si="81"/>
        <v/>
      </c>
      <c r="BF27" s="22" t="str">
        <f t="shared" si="82"/>
        <v/>
      </c>
      <c r="BG27" s="66" t="str">
        <f t="shared" si="83"/>
        <v/>
      </c>
      <c r="BH27" s="22" t="str">
        <f t="shared" si="84"/>
        <v/>
      </c>
      <c r="BI27" s="22" t="str">
        <f t="shared" si="85"/>
        <v/>
      </c>
      <c r="BJ27" s="66" t="str">
        <f t="shared" si="86"/>
        <v/>
      </c>
      <c r="BK27" s="22" t="str">
        <f t="shared" si="87"/>
        <v/>
      </c>
      <c r="BL27" s="22" t="str">
        <f t="shared" si="88"/>
        <v/>
      </c>
      <c r="BM27" s="66" t="str">
        <f t="shared" si="89"/>
        <v/>
      </c>
      <c r="BN27" s="22" t="str">
        <f t="shared" si="90"/>
        <v/>
      </c>
      <c r="BO27" s="22" t="str">
        <f t="shared" si="91"/>
        <v/>
      </c>
      <c r="BP27" s="66" t="str">
        <f t="shared" si="92"/>
        <v/>
      </c>
      <c r="BQ27" s="22" t="str">
        <f t="shared" si="93"/>
        <v/>
      </c>
      <c r="BR27" s="22" t="str">
        <f t="shared" si="94"/>
        <v/>
      </c>
      <c r="BT27" s="13" t="str">
        <f t="shared" ref="BT27:BV31" si="113">IF($B27="","",B27)</f>
        <v/>
      </c>
      <c r="BU27" s="13" t="str">
        <f t="shared" si="113"/>
        <v/>
      </c>
      <c r="BV27" s="13" t="str">
        <f t="shared" si="113"/>
        <v/>
      </c>
      <c r="BW27" s="66" t="str">
        <f t="shared" si="96"/>
        <v/>
      </c>
      <c r="BX27" s="22" t="str">
        <f t="shared" si="97"/>
        <v/>
      </c>
      <c r="BY27" s="22" t="str">
        <f t="shared" si="98"/>
        <v/>
      </c>
      <c r="BZ27" s="66" t="str">
        <f t="shared" si="99"/>
        <v/>
      </c>
      <c r="CA27" s="22" t="str">
        <f t="shared" si="100"/>
        <v/>
      </c>
      <c r="CB27" s="22" t="str">
        <f t="shared" si="101"/>
        <v/>
      </c>
      <c r="CC27" s="66" t="str">
        <f t="shared" si="102"/>
        <v/>
      </c>
      <c r="CD27" s="22" t="str">
        <f t="shared" si="103"/>
        <v/>
      </c>
      <c r="CE27" s="22" t="str">
        <f t="shared" si="104"/>
        <v/>
      </c>
      <c r="CF27" s="66" t="str">
        <f t="shared" si="105"/>
        <v/>
      </c>
      <c r="CG27" s="22" t="str">
        <f t="shared" si="106"/>
        <v/>
      </c>
      <c r="CH27" s="22" t="str">
        <f t="shared" si="107"/>
        <v/>
      </c>
      <c r="CI27" s="66" t="str">
        <f t="shared" si="108"/>
        <v/>
      </c>
      <c r="CJ27" s="22" t="str">
        <f t="shared" si="109"/>
        <v/>
      </c>
      <c r="CK27" s="22" t="str">
        <f t="shared" si="110"/>
        <v/>
      </c>
    </row>
    <row r="28" spans="1:89" ht="15" customHeight="1" x14ac:dyDescent="0.2">
      <c r="A28" s="60" t="str">
        <f t="shared" si="60"/>
        <v/>
      </c>
      <c r="B28" s="61"/>
      <c r="C28" s="254"/>
      <c r="D28" s="249"/>
      <c r="E28" s="15" t="str">
        <f t="shared" si="61"/>
        <v/>
      </c>
      <c r="F28" s="16" t="str">
        <f t="shared" si="62"/>
        <v/>
      </c>
      <c r="G28" s="8"/>
      <c r="H28" s="238"/>
      <c r="I28" s="242" t="str">
        <f t="shared" si="63"/>
        <v/>
      </c>
      <c r="J28" s="234" t="str">
        <f t="shared" si="64"/>
        <v/>
      </c>
      <c r="K28" s="8"/>
      <c r="L28" s="238"/>
      <c r="M28" s="242" t="str">
        <f t="shared" si="65"/>
        <v/>
      </c>
      <c r="N28" s="234" t="str">
        <f t="shared" si="66"/>
        <v/>
      </c>
      <c r="O28" s="8"/>
      <c r="P28" s="238"/>
      <c r="Q28" s="242" t="str">
        <f t="shared" si="67"/>
        <v/>
      </c>
      <c r="R28" s="234" t="str">
        <f t="shared" si="68"/>
        <v/>
      </c>
      <c r="S28" s="8"/>
      <c r="T28" s="238"/>
      <c r="U28" s="242" t="str">
        <f t="shared" si="69"/>
        <v/>
      </c>
      <c r="V28" s="234" t="str">
        <f t="shared" si="70"/>
        <v/>
      </c>
      <c r="W28" s="8"/>
      <c r="X28" s="238"/>
      <c r="Y28" s="242" t="str">
        <f t="shared" si="71"/>
        <v/>
      </c>
      <c r="Z28" s="234" t="str">
        <f t="shared" si="72"/>
        <v/>
      </c>
      <c r="AR28" s="13" t="str">
        <f t="shared" si="111"/>
        <v/>
      </c>
      <c r="AS28" s="13" t="str">
        <f t="shared" si="111"/>
        <v/>
      </c>
      <c r="AT28" s="13" t="str">
        <f t="shared" si="111"/>
        <v/>
      </c>
      <c r="AU28" s="22" t="str">
        <f t="shared" si="74"/>
        <v/>
      </c>
      <c r="AV28" s="22" t="str">
        <f t="shared" si="75"/>
        <v/>
      </c>
      <c r="AW28" s="22" t="str">
        <f t="shared" si="76"/>
        <v/>
      </c>
      <c r="AX28" s="22" t="str">
        <f t="shared" si="77"/>
        <v/>
      </c>
      <c r="AY28" s="22" t="str">
        <f t="shared" si="78"/>
        <v/>
      </c>
      <c r="BA28" s="13" t="str">
        <f t="shared" si="112"/>
        <v/>
      </c>
      <c r="BB28" s="13" t="str">
        <f t="shared" si="112"/>
        <v/>
      </c>
      <c r="BC28" s="13" t="str">
        <f t="shared" si="112"/>
        <v/>
      </c>
      <c r="BD28" s="66" t="str">
        <f t="shared" si="80"/>
        <v/>
      </c>
      <c r="BE28" s="22" t="str">
        <f t="shared" si="81"/>
        <v/>
      </c>
      <c r="BF28" s="22" t="str">
        <f t="shared" si="82"/>
        <v/>
      </c>
      <c r="BG28" s="66" t="str">
        <f t="shared" si="83"/>
        <v/>
      </c>
      <c r="BH28" s="22" t="str">
        <f t="shared" si="84"/>
        <v/>
      </c>
      <c r="BI28" s="22" t="str">
        <f t="shared" si="85"/>
        <v/>
      </c>
      <c r="BJ28" s="66" t="str">
        <f t="shared" si="86"/>
        <v/>
      </c>
      <c r="BK28" s="22" t="str">
        <f t="shared" si="87"/>
        <v/>
      </c>
      <c r="BL28" s="22" t="str">
        <f t="shared" si="88"/>
        <v/>
      </c>
      <c r="BM28" s="66" t="str">
        <f t="shared" si="89"/>
        <v/>
      </c>
      <c r="BN28" s="22" t="str">
        <f t="shared" si="90"/>
        <v/>
      </c>
      <c r="BO28" s="22" t="str">
        <f t="shared" si="91"/>
        <v/>
      </c>
      <c r="BP28" s="66" t="str">
        <f t="shared" si="92"/>
        <v/>
      </c>
      <c r="BQ28" s="22" t="str">
        <f t="shared" si="93"/>
        <v/>
      </c>
      <c r="BR28" s="22" t="str">
        <f t="shared" si="94"/>
        <v/>
      </c>
      <c r="BT28" s="13" t="str">
        <f t="shared" si="113"/>
        <v/>
      </c>
      <c r="BU28" s="13" t="str">
        <f t="shared" si="113"/>
        <v/>
      </c>
      <c r="BV28" s="13" t="str">
        <f t="shared" si="113"/>
        <v/>
      </c>
      <c r="BW28" s="66" t="str">
        <f t="shared" si="96"/>
        <v/>
      </c>
      <c r="BX28" s="22" t="str">
        <f t="shared" si="97"/>
        <v/>
      </c>
      <c r="BY28" s="22" t="str">
        <f t="shared" si="98"/>
        <v/>
      </c>
      <c r="BZ28" s="66" t="str">
        <f t="shared" si="99"/>
        <v/>
      </c>
      <c r="CA28" s="22" t="str">
        <f t="shared" si="100"/>
        <v/>
      </c>
      <c r="CB28" s="22" t="str">
        <f t="shared" si="101"/>
        <v/>
      </c>
      <c r="CC28" s="66" t="str">
        <f t="shared" si="102"/>
        <v/>
      </c>
      <c r="CD28" s="22" t="str">
        <f t="shared" si="103"/>
        <v/>
      </c>
      <c r="CE28" s="22" t="str">
        <f t="shared" si="104"/>
        <v/>
      </c>
      <c r="CF28" s="66" t="str">
        <f t="shared" si="105"/>
        <v/>
      </c>
      <c r="CG28" s="22" t="str">
        <f t="shared" si="106"/>
        <v/>
      </c>
      <c r="CH28" s="22" t="str">
        <f t="shared" si="107"/>
        <v/>
      </c>
      <c r="CI28" s="66" t="str">
        <f t="shared" si="108"/>
        <v/>
      </c>
      <c r="CJ28" s="22" t="str">
        <f t="shared" si="109"/>
        <v/>
      </c>
      <c r="CK28" s="22" t="str">
        <f t="shared" si="110"/>
        <v/>
      </c>
    </row>
    <row r="29" spans="1:89" ht="15" customHeight="1" x14ac:dyDescent="0.2">
      <c r="A29" s="60" t="str">
        <f t="shared" si="60"/>
        <v/>
      </c>
      <c r="B29" s="61"/>
      <c r="C29" s="254"/>
      <c r="D29" s="249"/>
      <c r="E29" s="15" t="str">
        <f t="shared" si="61"/>
        <v/>
      </c>
      <c r="F29" s="16" t="str">
        <f t="shared" si="62"/>
        <v/>
      </c>
      <c r="G29" s="8"/>
      <c r="H29" s="238"/>
      <c r="I29" s="242" t="str">
        <f t="shared" si="63"/>
        <v/>
      </c>
      <c r="J29" s="234" t="str">
        <f t="shared" si="64"/>
        <v/>
      </c>
      <c r="K29" s="8"/>
      <c r="L29" s="238"/>
      <c r="M29" s="242" t="str">
        <f t="shared" si="65"/>
        <v/>
      </c>
      <c r="N29" s="234" t="str">
        <f t="shared" si="66"/>
        <v/>
      </c>
      <c r="O29" s="8"/>
      <c r="P29" s="238"/>
      <c r="Q29" s="242" t="str">
        <f t="shared" si="67"/>
        <v/>
      </c>
      <c r="R29" s="234" t="str">
        <f t="shared" si="68"/>
        <v/>
      </c>
      <c r="S29" s="8"/>
      <c r="T29" s="238"/>
      <c r="U29" s="242" t="str">
        <f t="shared" si="69"/>
        <v/>
      </c>
      <c r="V29" s="234" t="str">
        <f t="shared" si="70"/>
        <v/>
      </c>
      <c r="W29" s="8"/>
      <c r="X29" s="238"/>
      <c r="Y29" s="242" t="str">
        <f t="shared" si="71"/>
        <v/>
      </c>
      <c r="Z29" s="234" t="str">
        <f t="shared" si="72"/>
        <v/>
      </c>
      <c r="AR29" s="13" t="str">
        <f t="shared" si="111"/>
        <v/>
      </c>
      <c r="AS29" s="13" t="str">
        <f t="shared" si="111"/>
        <v/>
      </c>
      <c r="AT29" s="13" t="str">
        <f t="shared" si="111"/>
        <v/>
      </c>
      <c r="AU29" s="22" t="str">
        <f t="shared" si="74"/>
        <v/>
      </c>
      <c r="AV29" s="22" t="str">
        <f t="shared" si="75"/>
        <v/>
      </c>
      <c r="AW29" s="22" t="str">
        <f t="shared" si="76"/>
        <v/>
      </c>
      <c r="AX29" s="22" t="str">
        <f t="shared" si="77"/>
        <v/>
      </c>
      <c r="AY29" s="22" t="str">
        <f t="shared" si="78"/>
        <v/>
      </c>
      <c r="BA29" s="13" t="str">
        <f t="shared" si="112"/>
        <v/>
      </c>
      <c r="BB29" s="13" t="str">
        <f t="shared" si="112"/>
        <v/>
      </c>
      <c r="BC29" s="13" t="str">
        <f t="shared" si="112"/>
        <v/>
      </c>
      <c r="BD29" s="66" t="str">
        <f t="shared" si="80"/>
        <v/>
      </c>
      <c r="BE29" s="22" t="str">
        <f t="shared" si="81"/>
        <v/>
      </c>
      <c r="BF29" s="22" t="str">
        <f t="shared" si="82"/>
        <v/>
      </c>
      <c r="BG29" s="66" t="str">
        <f t="shared" si="83"/>
        <v/>
      </c>
      <c r="BH29" s="22" t="str">
        <f t="shared" si="84"/>
        <v/>
      </c>
      <c r="BI29" s="22" t="str">
        <f t="shared" si="85"/>
        <v/>
      </c>
      <c r="BJ29" s="66" t="str">
        <f t="shared" si="86"/>
        <v/>
      </c>
      <c r="BK29" s="22" t="str">
        <f t="shared" si="87"/>
        <v/>
      </c>
      <c r="BL29" s="22" t="str">
        <f t="shared" si="88"/>
        <v/>
      </c>
      <c r="BM29" s="66" t="str">
        <f t="shared" si="89"/>
        <v/>
      </c>
      <c r="BN29" s="22" t="str">
        <f t="shared" si="90"/>
        <v/>
      </c>
      <c r="BO29" s="22" t="str">
        <f t="shared" si="91"/>
        <v/>
      </c>
      <c r="BP29" s="66" t="str">
        <f t="shared" si="92"/>
        <v/>
      </c>
      <c r="BQ29" s="22" t="str">
        <f t="shared" si="93"/>
        <v/>
      </c>
      <c r="BR29" s="22" t="str">
        <f t="shared" si="94"/>
        <v/>
      </c>
      <c r="BT29" s="13" t="str">
        <f t="shared" si="113"/>
        <v/>
      </c>
      <c r="BU29" s="13" t="str">
        <f t="shared" si="113"/>
        <v/>
      </c>
      <c r="BV29" s="13" t="str">
        <f t="shared" si="113"/>
        <v/>
      </c>
      <c r="BW29" s="66" t="str">
        <f t="shared" si="96"/>
        <v/>
      </c>
      <c r="BX29" s="22" t="str">
        <f t="shared" si="97"/>
        <v/>
      </c>
      <c r="BY29" s="22" t="str">
        <f t="shared" si="98"/>
        <v/>
      </c>
      <c r="BZ29" s="66" t="str">
        <f t="shared" si="99"/>
        <v/>
      </c>
      <c r="CA29" s="22" t="str">
        <f t="shared" si="100"/>
        <v/>
      </c>
      <c r="CB29" s="22" t="str">
        <f t="shared" si="101"/>
        <v/>
      </c>
      <c r="CC29" s="66" t="str">
        <f t="shared" si="102"/>
        <v/>
      </c>
      <c r="CD29" s="22" t="str">
        <f t="shared" si="103"/>
        <v/>
      </c>
      <c r="CE29" s="22" t="str">
        <f t="shared" si="104"/>
        <v/>
      </c>
      <c r="CF29" s="66" t="str">
        <f t="shared" si="105"/>
        <v/>
      </c>
      <c r="CG29" s="22" t="str">
        <f t="shared" si="106"/>
        <v/>
      </c>
      <c r="CH29" s="22" t="str">
        <f t="shared" si="107"/>
        <v/>
      </c>
      <c r="CI29" s="66" t="str">
        <f t="shared" si="108"/>
        <v/>
      </c>
      <c r="CJ29" s="22" t="str">
        <f t="shared" si="109"/>
        <v/>
      </c>
      <c r="CK29" s="22" t="str">
        <f t="shared" si="110"/>
        <v/>
      </c>
    </row>
    <row r="30" spans="1:89" ht="15" customHeight="1" x14ac:dyDescent="0.2">
      <c r="A30" s="60" t="str">
        <f>F30</f>
        <v/>
      </c>
      <c r="B30" s="61"/>
      <c r="C30" s="254"/>
      <c r="D30" s="249"/>
      <c r="E30" s="15" t="str">
        <f t="shared" si="61"/>
        <v/>
      </c>
      <c r="F30" s="16" t="str">
        <f t="shared" si="62"/>
        <v/>
      </c>
      <c r="G30" s="8"/>
      <c r="H30" s="238"/>
      <c r="I30" s="242" t="str">
        <f t="shared" si="63"/>
        <v/>
      </c>
      <c r="J30" s="234" t="str">
        <f t="shared" si="64"/>
        <v/>
      </c>
      <c r="K30" s="8"/>
      <c r="L30" s="238"/>
      <c r="M30" s="242" t="str">
        <f t="shared" si="65"/>
        <v/>
      </c>
      <c r="N30" s="234" t="str">
        <f t="shared" si="66"/>
        <v/>
      </c>
      <c r="O30" s="8"/>
      <c r="P30" s="238"/>
      <c r="Q30" s="242" t="str">
        <f t="shared" si="67"/>
        <v/>
      </c>
      <c r="R30" s="234" t="str">
        <f t="shared" si="68"/>
        <v/>
      </c>
      <c r="S30" s="8"/>
      <c r="T30" s="238"/>
      <c r="U30" s="242" t="str">
        <f t="shared" si="69"/>
        <v/>
      </c>
      <c r="V30" s="234" t="str">
        <f t="shared" si="70"/>
        <v/>
      </c>
      <c r="W30" s="8"/>
      <c r="X30" s="238"/>
      <c r="Y30" s="242" t="str">
        <f t="shared" si="71"/>
        <v/>
      </c>
      <c r="Z30" s="234" t="str">
        <f t="shared" si="72"/>
        <v/>
      </c>
      <c r="AR30" s="13" t="str">
        <f t="shared" si="111"/>
        <v/>
      </c>
      <c r="AS30" s="13" t="str">
        <f t="shared" si="111"/>
        <v/>
      </c>
      <c r="AT30" s="13" t="str">
        <f t="shared" si="111"/>
        <v/>
      </c>
      <c r="AU30" s="22" t="str">
        <f t="shared" si="74"/>
        <v/>
      </c>
      <c r="AV30" s="22" t="str">
        <f t="shared" si="75"/>
        <v/>
      </c>
      <c r="AW30" s="22" t="str">
        <f t="shared" si="76"/>
        <v/>
      </c>
      <c r="AX30" s="22" t="str">
        <f t="shared" si="77"/>
        <v/>
      </c>
      <c r="AY30" s="22" t="str">
        <f t="shared" si="78"/>
        <v/>
      </c>
      <c r="BA30" s="13" t="str">
        <f t="shared" si="112"/>
        <v/>
      </c>
      <c r="BB30" s="13" t="str">
        <f t="shared" si="112"/>
        <v/>
      </c>
      <c r="BC30" s="13" t="str">
        <f t="shared" si="112"/>
        <v/>
      </c>
      <c r="BD30" s="66" t="str">
        <f t="shared" si="80"/>
        <v/>
      </c>
      <c r="BE30" s="22" t="str">
        <f t="shared" si="81"/>
        <v/>
      </c>
      <c r="BF30" s="22" t="str">
        <f t="shared" si="82"/>
        <v/>
      </c>
      <c r="BG30" s="66" t="str">
        <f t="shared" si="83"/>
        <v/>
      </c>
      <c r="BH30" s="22" t="str">
        <f t="shared" si="84"/>
        <v/>
      </c>
      <c r="BI30" s="22" t="str">
        <f t="shared" si="85"/>
        <v/>
      </c>
      <c r="BJ30" s="66" t="str">
        <f t="shared" si="86"/>
        <v/>
      </c>
      <c r="BK30" s="22" t="str">
        <f t="shared" si="87"/>
        <v/>
      </c>
      <c r="BL30" s="22" t="str">
        <f t="shared" si="88"/>
        <v/>
      </c>
      <c r="BM30" s="66" t="str">
        <f t="shared" si="89"/>
        <v/>
      </c>
      <c r="BN30" s="22" t="str">
        <f t="shared" si="90"/>
        <v/>
      </c>
      <c r="BO30" s="22" t="str">
        <f t="shared" si="91"/>
        <v/>
      </c>
      <c r="BP30" s="66" t="str">
        <f t="shared" si="92"/>
        <v/>
      </c>
      <c r="BQ30" s="22" t="str">
        <f t="shared" si="93"/>
        <v/>
      </c>
      <c r="BR30" s="22" t="str">
        <f t="shared" si="94"/>
        <v/>
      </c>
      <c r="BT30" s="13" t="str">
        <f t="shared" si="113"/>
        <v/>
      </c>
      <c r="BU30" s="13" t="str">
        <f t="shared" si="113"/>
        <v/>
      </c>
      <c r="BV30" s="13" t="str">
        <f t="shared" si="113"/>
        <v/>
      </c>
      <c r="BW30" s="66" t="str">
        <f t="shared" si="96"/>
        <v/>
      </c>
      <c r="BX30" s="22" t="str">
        <f t="shared" si="97"/>
        <v/>
      </c>
      <c r="BY30" s="22" t="str">
        <f t="shared" si="98"/>
        <v/>
      </c>
      <c r="BZ30" s="66" t="str">
        <f t="shared" si="99"/>
        <v/>
      </c>
      <c r="CA30" s="22" t="str">
        <f t="shared" si="100"/>
        <v/>
      </c>
      <c r="CB30" s="22" t="str">
        <f t="shared" si="101"/>
        <v/>
      </c>
      <c r="CC30" s="66" t="str">
        <f t="shared" si="102"/>
        <v/>
      </c>
      <c r="CD30" s="22" t="str">
        <f t="shared" si="103"/>
        <v/>
      </c>
      <c r="CE30" s="22" t="str">
        <f t="shared" si="104"/>
        <v/>
      </c>
      <c r="CF30" s="66" t="str">
        <f t="shared" si="105"/>
        <v/>
      </c>
      <c r="CG30" s="22" t="str">
        <f t="shared" si="106"/>
        <v/>
      </c>
      <c r="CH30" s="22" t="str">
        <f t="shared" si="107"/>
        <v/>
      </c>
      <c r="CI30" s="66" t="str">
        <f t="shared" si="108"/>
        <v/>
      </c>
      <c r="CJ30" s="22" t="str">
        <f t="shared" si="109"/>
        <v/>
      </c>
      <c r="CK30" s="22" t="str">
        <f t="shared" si="110"/>
        <v/>
      </c>
    </row>
    <row r="31" spans="1:89" ht="15" customHeight="1" thickBot="1" x14ac:dyDescent="0.25">
      <c r="A31" s="60" t="str">
        <f>F31</f>
        <v/>
      </c>
      <c r="B31" s="250"/>
      <c r="C31" s="250"/>
      <c r="D31" s="251"/>
      <c r="E31" s="15" t="str">
        <f t="shared" si="61"/>
        <v/>
      </c>
      <c r="F31" s="20" t="str">
        <f t="shared" si="62"/>
        <v/>
      </c>
      <c r="G31" s="21"/>
      <c r="H31" s="238"/>
      <c r="I31" s="242" t="str">
        <f t="shared" si="63"/>
        <v/>
      </c>
      <c r="J31" s="234" t="str">
        <f t="shared" si="64"/>
        <v/>
      </c>
      <c r="K31" s="21"/>
      <c r="L31" s="238"/>
      <c r="M31" s="242" t="str">
        <f t="shared" si="65"/>
        <v/>
      </c>
      <c r="N31" s="234" t="str">
        <f t="shared" si="66"/>
        <v/>
      </c>
      <c r="O31" s="21"/>
      <c r="P31" s="238"/>
      <c r="Q31" s="242" t="str">
        <f t="shared" si="67"/>
        <v/>
      </c>
      <c r="R31" s="234" t="str">
        <f t="shared" si="68"/>
        <v/>
      </c>
      <c r="S31" s="21"/>
      <c r="T31" s="238"/>
      <c r="U31" s="242" t="str">
        <f t="shared" si="69"/>
        <v/>
      </c>
      <c r="V31" s="234" t="str">
        <f t="shared" si="70"/>
        <v/>
      </c>
      <c r="W31" s="21"/>
      <c r="X31" s="238"/>
      <c r="Y31" s="242" t="str">
        <f t="shared" si="71"/>
        <v/>
      </c>
      <c r="Z31" s="234" t="str">
        <f t="shared" si="72"/>
        <v/>
      </c>
      <c r="AR31" s="13" t="str">
        <f t="shared" si="111"/>
        <v/>
      </c>
      <c r="AS31" s="13" t="str">
        <f t="shared" si="111"/>
        <v/>
      </c>
      <c r="AT31" s="13" t="str">
        <f t="shared" si="111"/>
        <v/>
      </c>
      <c r="AU31" s="22" t="str">
        <f t="shared" si="74"/>
        <v/>
      </c>
      <c r="AV31" s="22" t="str">
        <f t="shared" si="75"/>
        <v/>
      </c>
      <c r="AW31" s="22" t="str">
        <f t="shared" si="76"/>
        <v/>
      </c>
      <c r="AX31" s="22" t="str">
        <f t="shared" si="77"/>
        <v/>
      </c>
      <c r="AY31" s="22" t="str">
        <f t="shared" si="78"/>
        <v/>
      </c>
      <c r="BA31" s="13" t="str">
        <f t="shared" si="112"/>
        <v/>
      </c>
      <c r="BB31" s="13" t="str">
        <f t="shared" si="112"/>
        <v/>
      </c>
      <c r="BC31" s="13" t="str">
        <f t="shared" si="112"/>
        <v/>
      </c>
      <c r="BD31" s="66" t="str">
        <f t="shared" si="80"/>
        <v/>
      </c>
      <c r="BE31" s="22" t="str">
        <f t="shared" si="81"/>
        <v/>
      </c>
      <c r="BF31" s="22" t="str">
        <f t="shared" si="82"/>
        <v/>
      </c>
      <c r="BG31" s="66" t="str">
        <f t="shared" si="83"/>
        <v/>
      </c>
      <c r="BH31" s="22" t="str">
        <f t="shared" si="84"/>
        <v/>
      </c>
      <c r="BI31" s="22" t="str">
        <f t="shared" si="85"/>
        <v/>
      </c>
      <c r="BJ31" s="66" t="str">
        <f t="shared" si="86"/>
        <v/>
      </c>
      <c r="BK31" s="22" t="str">
        <f t="shared" si="87"/>
        <v/>
      </c>
      <c r="BL31" s="22" t="str">
        <f t="shared" si="88"/>
        <v/>
      </c>
      <c r="BM31" s="66" t="str">
        <f t="shared" si="89"/>
        <v/>
      </c>
      <c r="BN31" s="22" t="str">
        <f t="shared" si="90"/>
        <v/>
      </c>
      <c r="BO31" s="22" t="str">
        <f t="shared" si="91"/>
        <v/>
      </c>
      <c r="BP31" s="66" t="str">
        <f t="shared" si="92"/>
        <v/>
      </c>
      <c r="BQ31" s="22" t="str">
        <f t="shared" si="93"/>
        <v/>
      </c>
      <c r="BR31" s="22" t="str">
        <f t="shared" si="94"/>
        <v/>
      </c>
      <c r="BT31" s="13" t="str">
        <f t="shared" si="113"/>
        <v/>
      </c>
      <c r="BU31" s="13" t="str">
        <f t="shared" si="113"/>
        <v/>
      </c>
      <c r="BV31" s="13" t="str">
        <f t="shared" si="113"/>
        <v/>
      </c>
      <c r="BW31" s="66" t="str">
        <f t="shared" si="96"/>
        <v/>
      </c>
      <c r="BX31" s="22" t="str">
        <f t="shared" si="97"/>
        <v/>
      </c>
      <c r="BY31" s="22" t="str">
        <f t="shared" si="98"/>
        <v/>
      </c>
      <c r="BZ31" s="66" t="str">
        <f t="shared" si="99"/>
        <v/>
      </c>
      <c r="CA31" s="22" t="str">
        <f t="shared" si="100"/>
        <v/>
      </c>
      <c r="CB31" s="22" t="str">
        <f t="shared" si="101"/>
        <v/>
      </c>
      <c r="CC31" s="66" t="str">
        <f t="shared" si="102"/>
        <v/>
      </c>
      <c r="CD31" s="22" t="str">
        <f t="shared" si="103"/>
        <v/>
      </c>
      <c r="CE31" s="22" t="str">
        <f t="shared" si="104"/>
        <v/>
      </c>
      <c r="CF31" s="66" t="str">
        <f t="shared" si="105"/>
        <v/>
      </c>
      <c r="CG31" s="22" t="str">
        <f t="shared" si="106"/>
        <v/>
      </c>
      <c r="CH31" s="22" t="str">
        <f t="shared" si="107"/>
        <v/>
      </c>
      <c r="CI31" s="66" t="str">
        <f t="shared" si="108"/>
        <v/>
      </c>
      <c r="CJ31" s="22" t="str">
        <f t="shared" si="109"/>
        <v/>
      </c>
      <c r="CK31" s="22" t="str">
        <f t="shared" si="110"/>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15">
    <sortCondition ref="E11:E15"/>
  </sortState>
  <mergeCells count="12">
    <mergeCell ref="E8:F8"/>
    <mergeCell ref="D2:Z6"/>
    <mergeCell ref="H7:J7"/>
    <mergeCell ref="L7:N7"/>
    <mergeCell ref="P7:R7"/>
    <mergeCell ref="T7:V7"/>
    <mergeCell ref="X7:Z7"/>
    <mergeCell ref="H8:J8"/>
    <mergeCell ref="L8:N8"/>
    <mergeCell ref="P8:R8"/>
    <mergeCell ref="T8:V8"/>
    <mergeCell ref="X8:Z8"/>
  </mergeCells>
  <dataValidations count="2">
    <dataValidation type="list" allowBlank="1" showInputMessage="1" showErrorMessage="1" sqref="T8:V8 L8:N8 P8:R8 X8:Z8 H8:J8 BD8 BG8 BJ8 BM8 BP8 BW8 BZ8 CC8 CF8 CI8" xr:uid="{7CC5B49B-2C88-4974-BF6B-A20E2CD66CCB}">
      <formula1>Windspd</formula1>
    </dataValidation>
    <dataValidation type="list" allowBlank="1" showInputMessage="1" showErrorMessage="1" sqref="C11:C31" xr:uid="{57854C67-668B-4342-AF75-9196DEBC3774}">
      <formula1>Boats</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F0237DB2-838F-4225-99FF-E7BDA367ADF4}">
          <x14:formula1>
            <xm:f>Memb!$B$2:$B$317</xm:f>
          </x14:formula1>
          <xm:sqref>B11:B31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33"/>
  <sheetViews>
    <sheetView workbookViewId="0"/>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131</v>
      </c>
      <c r="C2" s="2"/>
      <c r="D2" s="410" t="s">
        <v>823</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741</v>
      </c>
      <c r="C3" s="2"/>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985</v>
      </c>
      <c r="C4" s="2" t="s">
        <v>153</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479</v>
      </c>
      <c r="C5" s="2" t="s">
        <v>986</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44534</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633</v>
      </c>
      <c r="C11" s="289" t="s">
        <v>83</v>
      </c>
      <c r="D11" s="249">
        <v>1801</v>
      </c>
      <c r="E11" s="15">
        <f>IF(B11="","",J11+N11+R11+V11+Z11)</f>
        <v>6</v>
      </c>
      <c r="F11" s="16">
        <f>IF(B11="","",RANK(E11,E$11:E$31,1))</f>
        <v>1</v>
      </c>
      <c r="G11" s="8"/>
      <c r="H11" s="238">
        <v>2</v>
      </c>
      <c r="I11" s="242">
        <f>IF(OR(H11="DNS",H11="DNF",H11="DSQ",H11="DNC",H11="OCS"),"",IF(H$9="","",IF($B11="","",H11)))</f>
        <v>2</v>
      </c>
      <c r="J11" s="234">
        <f>IF(OR(H11="DNS",H11="DNF",H11="DSQ",H11="DNC",H11="OCS"),(COUNTA($B$11:$B$31)+1),IF($B11="","",RANK(I11,I$11:I$31,1)))</f>
        <v>2</v>
      </c>
      <c r="K11" s="8"/>
      <c r="L11" s="238">
        <v>1</v>
      </c>
      <c r="M11" s="242">
        <f>IF(OR(L11="DNS",L11="DNF",L11="DSQ",L11="DNC",L11="OCS"),"",IF(L$9="","",IF($B11="","",L11)))</f>
        <v>1</v>
      </c>
      <c r="N11" s="234">
        <f>IF(OR(L11="DNS",L11="DNF",L11="DSQ",L11="DNC",L11="OCS"),(COUNTA($B$11:$B$31)+1),IF($B11="","",RANK(M11,M$11:M$31,1)))</f>
        <v>1</v>
      </c>
      <c r="O11" s="8"/>
      <c r="P11" s="238">
        <v>2</v>
      </c>
      <c r="Q11" s="242">
        <f>IF(OR(P11="DNS",P11="DNF",P11="DSQ",P11="DNC",P11="OCS"),"",IF(P$9="","",IF($B11="","",P11)))</f>
        <v>2</v>
      </c>
      <c r="R11" s="234">
        <f>IF(OR(P11="DNS",P11="DNF",P11="DSQ",P11="DNC",P11="OCS"),(COUNTA($B$11:$B$31)+1),IF($B11="","",RANK(Q11,Q$11:Q$31,1)))</f>
        <v>2</v>
      </c>
      <c r="S11" s="8"/>
      <c r="T11" s="238">
        <v>1</v>
      </c>
      <c r="U11" s="242">
        <f>IF(OR(T11="DNS",T11="DNF",T11="DSQ",T11="DNC",T11="OCS"),"",IF(T$9="","",IF($B11="","",T11)))</f>
        <v>1</v>
      </c>
      <c r="V11" s="234">
        <f>IF(OR(T11="DNS",T11="DNF",T11="DSQ",T11="DNC",T11="OCS"),(COUNTA($B$11:$B$31)+1),IF($B11="","",RANK(U11,U$11:U$31,1)))</f>
        <v>1</v>
      </c>
      <c r="W11" s="8"/>
      <c r="X11" s="238"/>
      <c r="Y11" s="242"/>
      <c r="Z11" s="234"/>
      <c r="AR11" s="13" t="str">
        <f t="shared" ref="AR11:AT15" si="0">IF($B11="","",B11)</f>
        <v>Van Rogers</v>
      </c>
      <c r="AS11" s="13" t="str">
        <f t="shared" si="0"/>
        <v>TH</v>
      </c>
      <c r="AT11" s="13">
        <f t="shared" si="0"/>
        <v>1801</v>
      </c>
      <c r="AU11" s="22">
        <f>IF($B11="","",IF(J11&gt;0,IF(OR(H11="DNS",H11="DSQ",H11="DNC",H11="OCS"),0,IF(H11="DNF",1,(COUNTIF($H$11:$H$31,"=DNF")+COUNT($I$11:$I$31))-J11+1)),0))</f>
        <v>3</v>
      </c>
      <c r="AV11" s="22">
        <f>IF($B11="","",IF(N11&gt;0,IF(OR(L11="DNS",L11="DSQ",L11="DNC",L11="OCS"),0,IF(L11="DNF",1,(COUNTIF($L$11:$L$31,"=DNF")+COUNT($M$11:$M$31)-N11+1))),0))</f>
        <v>5</v>
      </c>
      <c r="AW11" s="22">
        <f>IF($B11="","",IF(R11&gt;0,IF(OR(P11="DNS",P11="DSQ",P11="DNC",P11="OCS"),0,IF(P11="DNF",1,(COUNTIF($P$11:$P$31,"=DNF")+COUNT($Q$11:$Q$31))-R11+1)),0))</f>
        <v>4</v>
      </c>
      <c r="AX11" s="22">
        <f>IF($B11="","",IF(V11&gt;0,IF(OR(T11="DNS",T11="DSQ",T11="DNC",T11="OCS"),0,IF(T11="DNF",1,(COUNTIF($T$11:$T$31,"=DNF")+COUNT($U$11:$U$31))-V11+1)),0))</f>
        <v>5</v>
      </c>
      <c r="AY11" s="22">
        <f>IF($B11="","",IF(Z11&gt;0,IF(OR(X11="DNS",X11="DSQ",X11="DNC",X11="OCS"),0,IF(X11="DNF",1,(COUNTIF($X$11:$X$31,"=DNF")+COUNT($Y$11:$Y$31))-Z11+1)),0))</f>
        <v>0</v>
      </c>
      <c r="BA11" s="13" t="str">
        <f t="shared" ref="BA11:BC15" si="1">IF($B11="","",B11)</f>
        <v>Van Rogers</v>
      </c>
      <c r="BB11" s="13" t="str">
        <f t="shared" si="1"/>
        <v>TH</v>
      </c>
      <c r="BC11" s="13">
        <f t="shared" si="1"/>
        <v>1801</v>
      </c>
      <c r="BD11" s="66">
        <f>IF($C11="TH",H11,"")</f>
        <v>2</v>
      </c>
      <c r="BE11" s="22">
        <f>IF(J11&gt;0,IF($C11="TH",IF(OR(BD11="DNS",BD11="DNF",BD11="DSQ",BD11="DNC",BD11="OCS"),(COUNTIF($C$11:$C$31,"=TH")+1),IF($B11="","",RANK(BD11,BD$11:BD$31,1))),""),"")</f>
        <v>2</v>
      </c>
      <c r="BF11" s="22">
        <f>IF(BE11="","",IF($C11="TH",IF($B11="","",IF(BE11&gt;0,IF(OR(BD11="DNS",BD11="DSQ",BD11="DNC",BD11="OCS"),0,IF(BD11="DNF",1,(COUNTIF($BD$11:$BD$31,"=DNF")+COUNT($BD$11:$BD$31))-BE11+1)),0)),""))</f>
        <v>3</v>
      </c>
      <c r="BG11" s="66">
        <f>IF($C11="TH",L11,"")</f>
        <v>1</v>
      </c>
      <c r="BH11" s="22">
        <f>IF(N11&gt;0,IF($C11="TH",IF(OR(BG11="DNS",BG11="DNF",BG11="DSQ",BG11="DNC",BG11="OCS"),(COUNTIF($C$11:$C$31,"=TH")+1),IF($B11="","",RANK(BG11,BG$11:BG$31,1))),""),"")</f>
        <v>1</v>
      </c>
      <c r="BI11" s="22">
        <f>IF(BH11="","",IF($C11="TH",IF($B11="","",IF(BH11&gt;0,IF(OR(BG11="DNS",BG11="DSQ",BG11="DNC",BG11="OCS"),0,IF(BG11="DNF",1,(COUNTIF($BG$11:$BG$31,"=DNF")+COUNT($BG$11:$BG$31))-BH11+1)),0)),""))</f>
        <v>5</v>
      </c>
      <c r="BJ11" s="66">
        <f>IF($C11="TH",P11,"")</f>
        <v>2</v>
      </c>
      <c r="BK11" s="22">
        <f>IF(R11&gt;0,IF($C11="TH",IF(OR(BJ11="DNS",BJ11="DNF",BJ11="DSQ",BJ11="DNC",BJ11="OCS"),(COUNTIF($C$11:$C$31,"=TH")+1),IF($B11="","",RANK(BJ11,BJ$11:BJ$31,1))),""),"")</f>
        <v>2</v>
      </c>
      <c r="BL11" s="22">
        <f>IF(BK11="","",IF($C11="TH",IF($B11="","",IF(BK11&gt;0,IF(OR(BJ11="DNS",BJ11="DSQ",BJ11="DNC",BJ11="OCS"),0,IF(BJ11="DNF",1,(COUNTIF($BJ$11:$BJ$31,"=DNF")+COUNT($BJ$11:$BJ$31))-BK11+1)),0)),""))</f>
        <v>4</v>
      </c>
      <c r="BM11" s="66">
        <f>IF($C11="TH",T11,"")</f>
        <v>1</v>
      </c>
      <c r="BN11" s="22">
        <f>IF(V11&gt;0,IF($C11="TH",IF(OR(BM11="DNS",BM11="DNF",BM11="DSQ",BM11="DNC",BM11="OCS"),(COUNTIF($C$11:$C$31,"=TH")+1),IF($B11="","",RANK(BM11,BM$11:BM$31,1))),""),"")</f>
        <v>1</v>
      </c>
      <c r="BO11" s="22">
        <f>IF(BN11="","",IF($C11="TH",IF($B11="","",IF(BN11&gt;0,IF(OR(BM11="DNS",BM11="DSQ",BM11="DNC",BM11="OCS"),0,IF(BM11="DNF",1,(COUNTIF($BM$11:$BM$31,"=DNF")+COUNT($BM$11:$BM$31))-BN11+1)),0)),""))</f>
        <v>5</v>
      </c>
      <c r="BP11" s="66">
        <f>IF($C11="TH",X11,"")</f>
        <v>0</v>
      </c>
      <c r="BQ11" s="22" t="str">
        <f>IF(Z11&gt;0,IF($C11="TH",IF(OR(BP11="DNS",BP11="DNF",BP11="DSQ",BP11="DNC",BP11="OCS"),(COUNTIF($C$11:$C$31,"=TH")+1),IF($B11="","",RANK(BP11,BP$11:BP$31,1))),""),"")</f>
        <v/>
      </c>
      <c r="BR11" s="22" t="str">
        <f>IF(BQ11="","",IF($C11="TH",IF($B11="","",IF(BQ11&gt;0,IF(OR(BP11="DNS",BP11="DSQ",BP11="DNC",BP11="OCS"),0,IF(BP11="DNF",1,(COUNTIF($BP$11:$BP$31,"=DNF")+COUNT($BP$11:$BP$31))-BQ11+1)),0)),""))</f>
        <v/>
      </c>
      <c r="BT11" s="13" t="str">
        <f t="shared" ref="BT11:BV15" si="2">IF($B11="","",B11)</f>
        <v>Van Rogers</v>
      </c>
      <c r="BU11" s="13" t="str">
        <f t="shared" si="2"/>
        <v>TH</v>
      </c>
      <c r="BV11" s="13">
        <f t="shared" si="2"/>
        <v>1801</v>
      </c>
      <c r="BW11" s="66" t="str">
        <f>IF($C11="FSCT",H11,"")</f>
        <v/>
      </c>
      <c r="BX11" s="22" t="str">
        <f>IF(J11&gt;0,IF($C11="FSCT",IF(OR(BW11="DNS",BW11="DNF",BW11="DSQ",BW11="DNC",BW11="OCS"),(COUNTIF($C$11:$C$31,"=FSCT")+1),IF($B11="","",RANK(BW11,BW$11:BW$31,1))),""),"")</f>
        <v/>
      </c>
      <c r="BY11" s="22" t="str">
        <f>IF(BX11="","",IF($C11="FSCT",IF($B11="","",IF(BX11&gt;0,IF(OR(BW11="DNS",BW11="DSQ",BW11="DNC",BW11="OCS"),0,IF(BW11="DNF",1,(COUNTIF($BW$11:$BW$31,"=DNF")+COUNT($BW$11:$BW$31))-BX11+1)),0)),""))</f>
        <v/>
      </c>
      <c r="BZ11" s="66" t="str">
        <f>IF($C11="FSCT",L11,"")</f>
        <v/>
      </c>
      <c r="CA11" s="22" t="str">
        <f>IF(N11&gt;0,IF($C11="FSCT",IF(OR(BZ11="DNS",BZ11="DNF",BZ11="DSQ",BZ11="DNC",BZ11="OCS"),(COUNTIF($C$11:$C$31,"=FSCT")+1),IF($B11="","",RANK(BZ11,BZ$11:BZ$31,1))),""),"")</f>
        <v/>
      </c>
      <c r="CB11" s="22" t="str">
        <f>IF(CA11="","",IF($C11="FSCT",IF($B11="","",IF(CA11&gt;0,IF(OR(BZ11="DNS",BZ11="DSQ",BZ11="DNC",BZ11="OCS"),0,IF(BZ11="DNF",1,(COUNTIF($BZ$11:$BZ$31,"=DNF")+COUNT($BZ$11:$BZ$31))-CA11+1)),0)),""))</f>
        <v/>
      </c>
      <c r="CC11" s="66" t="str">
        <f>IF($C11="FSCT",P11,"")</f>
        <v/>
      </c>
      <c r="CD11" s="22" t="str">
        <f>IF(R11&gt;0,IF($C11="FSCT",IF(OR(CC11="DNS",CC11="DNF",CC11="DSQ",CC11="DNC",CC11="OCS"),(COUNTIF($C$11:$C$31,"=FSCT")+1),IF($B11="","",RANK(CC11,CC$11:CC$31,1))),""),"")</f>
        <v/>
      </c>
      <c r="CE11" s="22" t="str">
        <f>IF(CD11="","",IF($C11="FSCT",IF($B11="","",IF(CD11&gt;0,IF(OR(CC11="DNS",CC11="DSQ",CC11="DNC",CC11="OCS"),0,IF(CC11="DNF",1,(COUNTIF($CC$11:$CC$31,"=DNF")+COUNT($CC$11:$CC$31))-CD11+1)),0)),""))</f>
        <v/>
      </c>
      <c r="CF11" s="66" t="str">
        <f>IF($C11="FSCT",T11,"")</f>
        <v/>
      </c>
      <c r="CG11" s="22" t="str">
        <f>IF(V11&gt;0,IF($C11="FSCT",IF(OR(CF11="DNS",CF11="DNF",CF11="DSQ",CF11="DNC",CF11="OCS"),(COUNTIF($C$11:$C$31,"=FSCT")+1),IF($B11="","",RANK(CF11,CF$11:CF$31,1))),""),"")</f>
        <v/>
      </c>
      <c r="CH11" s="22" t="str">
        <f>IF(CG11="","",IF($C11="FSCT",IF($B11="","",IF(CG11&gt;0,IF(OR(CF11="DNS",CF11="DSQ",CF11="DNC",CF11="OCS"),0,IF(CF11="DNF",1,(COUNTIF($CF$11:$CF$31,"=DNF")+COUNT($CF$11:$CF$31))-CG11+1)),0)),""))</f>
        <v/>
      </c>
      <c r="CI11" s="66" t="str">
        <f>IF($C11="FSCT",X11,"")</f>
        <v/>
      </c>
      <c r="CJ11" s="22" t="str">
        <f>IF(Z11&gt;0,IF($C11="FSCT",IF(OR(CI11="DNS",CI11="DNF",CI11="DSQ",CI11="DNC",CI11="OCS"),(COUNTIF($C$11:$C$31,"=FSCT")+1),IF($B11="","",RANK(CI11,CI$11:CI$31,1))),""),"")</f>
        <v/>
      </c>
      <c r="CK11" s="22" t="str">
        <f>IF(CJ11="","",IF($C11="FSCT",IF($B11="","",IF(CJ11&gt;0,IF(OR(CI11="DNS",CI11="DSQ",CI11="DNC",CI11="OCS"),0,IF(CI11="DNF",1,(COUNTIF($CI$11:$CI$31,"=DNF")+COUNT($CI$11:$CI$31))-CJ11+1)),0)),""))</f>
        <v/>
      </c>
    </row>
    <row r="12" spans="1:89" ht="15" customHeight="1" x14ac:dyDescent="0.2">
      <c r="A12" s="252">
        <f>F12</f>
        <v>2</v>
      </c>
      <c r="B12" s="61" t="s">
        <v>800</v>
      </c>
      <c r="C12" s="295" t="s">
        <v>83</v>
      </c>
      <c r="D12" s="249">
        <v>3466</v>
      </c>
      <c r="E12" s="15">
        <f>IF(B12="","",J12+N12+R12+V12+Z12)</f>
        <v>7</v>
      </c>
      <c r="F12" s="16">
        <f>IF(B12="","",RANK(E12,E$11:E$31,1))</f>
        <v>2</v>
      </c>
      <c r="G12" s="8"/>
      <c r="H12" s="238">
        <v>1</v>
      </c>
      <c r="I12" s="242">
        <f>IF(OR(H12="DNS",H12="DNF",H12="DSQ",H12="DNC",H12="OCS"),"",IF(H$9="","",IF($B12="","",H12)))</f>
        <v>1</v>
      </c>
      <c r="J12" s="234">
        <f>IF(OR(H12="DNS",H12="DNF",H12="DSQ",H12="DNC",H12="OCS"),(COUNTA($B$11:$B$31)+1),IF($B12="","",RANK(I12,I$11:I$31,1)))</f>
        <v>1</v>
      </c>
      <c r="K12" s="8"/>
      <c r="L12" s="238">
        <v>3</v>
      </c>
      <c r="M12" s="242">
        <f>IF(OR(L12="DNS",L12="DNF",L12="DSQ",L12="DNC",L12="OCS"),"",IF(L$9="","",IF($B12="","",L12)))</f>
        <v>3</v>
      </c>
      <c r="N12" s="234">
        <f>IF(OR(L12="DNS",L12="DNF",L12="DSQ",L12="DNC",L12="OCS"),(COUNTA($B$11:$B$31)+1),IF($B12="","",RANK(M12,M$11:M$31,1)))</f>
        <v>3</v>
      </c>
      <c r="O12" s="8"/>
      <c r="P12" s="238">
        <v>1</v>
      </c>
      <c r="Q12" s="242">
        <f>IF(OR(P12="DNS",P12="DNF",P12="DSQ",P12="DNC",P12="OCS"),"",IF(P$9="","",IF($B12="","",P12)))</f>
        <v>1</v>
      </c>
      <c r="R12" s="234">
        <f>IF(OR(P12="DNS",P12="DNF",P12="DSQ",P12="DNC",P12="OCS"),(COUNTA($B$11:$B$31)+1),IF($B12="","",RANK(Q12,Q$11:Q$31,1)))</f>
        <v>1</v>
      </c>
      <c r="S12" s="8"/>
      <c r="T12" s="238">
        <v>2</v>
      </c>
      <c r="U12" s="242">
        <f>IF(OR(T12="DNS",T12="DNF",T12="DSQ",T12="DNC",T12="OCS"),"",IF(T$9="","",IF($B12="","",T12)))</f>
        <v>2</v>
      </c>
      <c r="V12" s="234">
        <f>IF(OR(T12="DNS",T12="DNF",T12="DSQ",T12="DNC",T12="OCS"),(COUNTA($B$11:$B$31)+1),IF($B12="","",RANK(U12,U$11:U$31,1)))</f>
        <v>2</v>
      </c>
      <c r="W12" s="8"/>
      <c r="X12" s="238"/>
      <c r="Y12" s="242"/>
      <c r="Z12" s="234"/>
      <c r="AR12" s="13" t="str">
        <f t="shared" si="0"/>
        <v>Conor Madden</v>
      </c>
      <c r="AS12" s="13" t="str">
        <f t="shared" si="0"/>
        <v>TH</v>
      </c>
      <c r="AT12" s="13">
        <f t="shared" si="0"/>
        <v>3466</v>
      </c>
      <c r="AU12" s="22">
        <f>IF($B12="","",IF(J12&gt;0,IF(OR(H12="DNS",H12="DSQ",H12="DNC",H12="OCS"),0,IF(H12="DNF",1,(COUNTIF($H$11:$H$31,"=DNF")+COUNT($I$11:$I$31))-J12+1)),0))</f>
        <v>4</v>
      </c>
      <c r="AV12" s="22">
        <f>IF($B12="","",IF(N12&gt;0,IF(OR(L12="DNS",L12="DSQ",L12="DNC",L12="OCS"),0,IF(L12="DNF",1,(COUNTIF($L$11:$L$31,"=DNF")+COUNT($M$11:$M$31)-N12+1))),0))</f>
        <v>3</v>
      </c>
      <c r="AW12" s="22">
        <f>IF($B12="","",IF(R12&gt;0,IF(OR(P12="DNS",P12="DSQ",P12="DNC",P12="OCS"),0,IF(P12="DNF",1,(COUNTIF($P$11:$P$31,"=DNF")+COUNT($Q$11:$Q$31))-R12+1)),0))</f>
        <v>5</v>
      </c>
      <c r="AX12" s="22">
        <f>IF($B12="","",IF(V12&gt;0,IF(OR(T12="DNS",T12="DSQ",T12="DNC",T12="OCS"),0,IF(T12="DNF",1,(COUNTIF($T$11:$T$31,"=DNF")+COUNT($U$11:$U$31))-V12+1)),0))</f>
        <v>4</v>
      </c>
      <c r="AY12" s="22">
        <f>IF($B12="","",IF(Z12&gt;0,IF(OR(X12="DNS",X12="DSQ",X12="DNC",X12="OCS"),0,IF(X12="DNF",1,(COUNTIF($X$11:$X$31,"=DNF")+COUNT($Y$11:$Y$31))-Z12+1)),0))</f>
        <v>0</v>
      </c>
      <c r="BA12" s="13" t="str">
        <f t="shared" si="1"/>
        <v>Conor Madden</v>
      </c>
      <c r="BB12" s="13" t="str">
        <f t="shared" si="1"/>
        <v>TH</v>
      </c>
      <c r="BC12" s="13">
        <f t="shared" si="1"/>
        <v>3466</v>
      </c>
      <c r="BD12" s="66">
        <f>IF($C12="TH",H12,"")</f>
        <v>1</v>
      </c>
      <c r="BE12" s="22">
        <f>IF(J12&gt;0,IF($C12="TH",IF(OR(BD12="DNS",BD12="DNF",BD12="DSQ",BD12="DNC",BD12="OCS"),(COUNTIF($C$11:$C$31,"=TH")+1),IF($B12="","",RANK(BD12,BD$11:BD$31,1))),""),"")</f>
        <v>1</v>
      </c>
      <c r="BF12" s="22">
        <f>IF(BE12="","",IF($C12="TH",IF($B12="","",IF(BE12&gt;0,IF(OR(BD12="DNS",BD12="DSQ",BD12="DNC",BD12="OCS"),0,IF(BD12="DNF",1,(COUNTIF($BD$11:$BD$31,"=DNF")+COUNT($BD$11:$BD$31))-BE12+1)),0)),""))</f>
        <v>4</v>
      </c>
      <c r="BG12" s="66">
        <f>IF($C12="TH",L12,"")</f>
        <v>3</v>
      </c>
      <c r="BH12" s="22">
        <f>IF(N12&gt;0,IF($C12="TH",IF(OR(BG12="DNS",BG12="DNF",BG12="DSQ",BG12="DNC",BG12="OCS"),(COUNTIF($C$11:$C$31,"=TH")+1),IF($B12="","",RANK(BG12,BG$11:BG$31,1))),""),"")</f>
        <v>3</v>
      </c>
      <c r="BI12" s="22">
        <f>IF(BH12="","",IF($C12="TH",IF($B12="","",IF(BH12&gt;0,IF(OR(BG12="DNS",BG12="DSQ",BG12="DNC",BG12="OCS"),0,IF(BG12="DNF",1,(COUNTIF($BG$11:$BG$31,"=DNF")+COUNT($BG$11:$BG$31))-BH12+1)),0)),""))</f>
        <v>3</v>
      </c>
      <c r="BJ12" s="66">
        <f>IF($C12="TH",P12,"")</f>
        <v>1</v>
      </c>
      <c r="BK12" s="22">
        <f>IF(R12&gt;0,IF($C12="TH",IF(OR(BJ12="DNS",BJ12="DNF",BJ12="DSQ",BJ12="DNC",BJ12="OCS"),(COUNTIF($C$11:$C$31,"=TH")+1),IF($B12="","",RANK(BJ12,BJ$11:BJ$31,1))),""),"")</f>
        <v>1</v>
      </c>
      <c r="BL12" s="22">
        <f>IF(BK12="","",IF($C12="TH",IF($B12="","",IF(BK12&gt;0,IF(OR(BJ12="DNS",BJ12="DSQ",BJ12="DNC",BJ12="OCS"),0,IF(BJ12="DNF",1,(COUNTIF($BJ$11:$BJ$31,"=DNF")+COUNT($BJ$11:$BJ$31))-BK12+1)),0)),""))</f>
        <v>5</v>
      </c>
      <c r="BM12" s="66">
        <f>IF($C12="TH",T12,"")</f>
        <v>2</v>
      </c>
      <c r="BN12" s="22">
        <f>IF(V12&gt;0,IF($C12="TH",IF(OR(BM12="DNS",BM12="DNF",BM12="DSQ",BM12="DNC",BM12="OCS"),(COUNTIF($C$11:$C$31,"=TH")+1),IF($B12="","",RANK(BM12,BM$11:BM$31,1))),""),"")</f>
        <v>2</v>
      </c>
      <c r="BO12" s="22">
        <f>IF(BN12="","",IF($C12="TH",IF($B12="","",IF(BN12&gt;0,IF(OR(BM12="DNS",BM12="DSQ",BM12="DNC",BM12="OCS"),0,IF(BM12="DNF",1,(COUNTIF($BM$11:$BM$31,"=DNF")+COUNT($BM$11:$BM$31))-BN12+1)),0)),""))</f>
        <v>4</v>
      </c>
      <c r="BP12" s="66">
        <f>IF($C12="TH",X12,"")</f>
        <v>0</v>
      </c>
      <c r="BQ12" s="22" t="str">
        <f>IF(Z12&gt;0,IF($C12="TH",IF(OR(BP12="DNS",BP12="DNF",BP12="DSQ",BP12="DNC",BP12="OCS"),(COUNTIF($C$11:$C$31,"=TH")+1),IF($B12="","",RANK(BP12,BP$11:BP$31,1))),""),"")</f>
        <v/>
      </c>
      <c r="BR12" s="22" t="str">
        <f>IF(BQ12="","",IF($C12="TH",IF($B12="","",IF(BQ12&gt;0,IF(OR(BP12="DNS",BP12="DSQ",BP12="DNC",BP12="OCS"),0,IF(BP12="DNF",1,(COUNTIF($BP$11:$BP$31,"=DNF")+COUNT($BP$11:$BP$31))-BQ12+1)),0)),""))</f>
        <v/>
      </c>
      <c r="BT12" s="13" t="str">
        <f t="shared" si="2"/>
        <v>Conor Madden</v>
      </c>
      <c r="BU12" s="13" t="str">
        <f t="shared" si="2"/>
        <v>TH</v>
      </c>
      <c r="BV12" s="13">
        <f t="shared" si="2"/>
        <v>3466</v>
      </c>
      <c r="BW12" s="66" t="str">
        <f>IF($C12="FSCT",H12,"")</f>
        <v/>
      </c>
      <c r="BX12" s="22" t="str">
        <f>IF(J12&gt;0,IF($C12="FSCT",IF(OR(BW12="DNS",BW12="DNF",BW12="DSQ",BW12="DNC",BW12="OCS"),(COUNTIF($C$11:$C$31,"=FSCT")+1),IF($B12="","",RANK(BW12,BW$11:BW$31,1))),""),"")</f>
        <v/>
      </c>
      <c r="BY12" s="22" t="str">
        <f>IF(BX12="","",IF($C12="FSCT",IF($B12="","",IF(BX12&gt;0,IF(OR(BW12="DNS",BW12="DSQ",BW12="DNC",BW12="OCS"),0,IF(BW12="DNF",1,(COUNTIF($BW$11:$BW$31,"=DNF")+COUNT($BW$11:$BW$31))-BX12+1)),0)),""))</f>
        <v/>
      </c>
      <c r="BZ12" s="66" t="str">
        <f>IF($C12="FSCT",L12,"")</f>
        <v/>
      </c>
      <c r="CA12" s="22" t="str">
        <f>IF(N12&gt;0,IF($C12="FSCT",IF(OR(BZ12="DNS",BZ12="DNF",BZ12="DSQ",BZ12="DNC",BZ12="OCS"),(COUNTIF($C$11:$C$31,"=FSCT")+1),IF($B12="","",RANK(BZ12,BZ$11:BZ$31,1))),""),"")</f>
        <v/>
      </c>
      <c r="CB12" s="22" t="str">
        <f>IF(CA12="","",IF($C12="FSCT",IF($B12="","",IF(CA12&gt;0,IF(OR(BZ12="DNS",BZ12="DSQ",BZ12="DNC",BZ12="OCS"),0,IF(BZ12="DNF",1,(COUNTIF($BZ$11:$BZ$31,"=DNF")+COUNT($BZ$11:$BZ$31))-CA12+1)),0)),""))</f>
        <v/>
      </c>
      <c r="CC12" s="66" t="str">
        <f>IF($C12="FSCT",P12,"")</f>
        <v/>
      </c>
      <c r="CD12" s="22" t="str">
        <f>IF(R12&gt;0,IF($C12="FSCT",IF(OR(CC12="DNS",CC12="DNF",CC12="DSQ",CC12="DNC",CC12="OCS"),(COUNTIF($C$11:$C$31,"=FSCT")+1),IF($B12="","",RANK(CC12,CC$11:CC$31,1))),""),"")</f>
        <v/>
      </c>
      <c r="CE12" s="22" t="str">
        <f>IF(CD12="","",IF($C12="FSCT",IF($B12="","",IF(CD12&gt;0,IF(OR(CC12="DNS",CC12="DSQ",CC12="DNC",CC12="OCS"),0,IF(CC12="DNF",1,(COUNTIF($CC$11:$CC$31,"=DNF")+COUNT($CC$11:$CC$31))-CD12+1)),0)),""))</f>
        <v/>
      </c>
      <c r="CF12" s="66" t="str">
        <f>IF($C12="FSCT",T12,"")</f>
        <v/>
      </c>
      <c r="CG12" s="22" t="str">
        <f>IF(V12&gt;0,IF($C12="FSCT",IF(OR(CF12="DNS",CF12="DNF",CF12="DSQ",CF12="DNC",CF12="OCS"),(COUNTIF($C$11:$C$31,"=FSCT")+1),IF($B12="","",RANK(CF12,CF$11:CF$31,1))),""),"")</f>
        <v/>
      </c>
      <c r="CH12" s="22" t="str">
        <f>IF(CG12="","",IF($C12="FSCT",IF($B12="","",IF(CG12&gt;0,IF(OR(CF12="DNS",CF12="DSQ",CF12="DNC",CF12="OCS"),0,IF(CF12="DNF",1,(COUNTIF($CF$11:$CF$31,"=DNF")+COUNT($CF$11:$CF$31))-CG12+1)),0)),""))</f>
        <v/>
      </c>
      <c r="CI12" s="66" t="str">
        <f>IF($C12="FSCT",X12,"")</f>
        <v/>
      </c>
      <c r="CJ12" s="22" t="str">
        <f>IF(Z12&gt;0,IF($C12="FSCT",IF(OR(CI12="DNS",CI12="DNF",CI12="DSQ",CI12="DNC",CI12="OCS"),(COUNTIF($C$11:$C$31,"=FSCT")+1),IF($B12="","",RANK(CI12,CI$11:CI$31,1))),""),"")</f>
        <v/>
      </c>
      <c r="CK12" s="22" t="str">
        <f>IF(CJ12="","",IF($C12="FSCT",IF($B12="","",IF(CJ12&gt;0,IF(OR(CI12="DNS",CI12="DSQ",CI12="DNC",CI12="OCS"),0,IF(CI12="DNF",1,(COUNTIF($CI$11:$CI$31,"=DNF")+COUNT($CI$11:$CI$31))-CJ12+1)),0)),""))</f>
        <v/>
      </c>
    </row>
    <row r="13" spans="1:89" ht="15" customHeight="1" x14ac:dyDescent="0.2">
      <c r="A13" s="252">
        <f>F13</f>
        <v>3</v>
      </c>
      <c r="B13" s="61" t="s">
        <v>833</v>
      </c>
      <c r="C13" s="295" t="s">
        <v>83</v>
      </c>
      <c r="D13" s="249">
        <v>1334</v>
      </c>
      <c r="E13" s="15">
        <f>IF(B13="","",J13+N13+R13+V13+Z13)</f>
        <v>15</v>
      </c>
      <c r="F13" s="16">
        <f>IF(B13="","",RANK(E13,E$11:E$31,1))</f>
        <v>3</v>
      </c>
      <c r="G13" s="8"/>
      <c r="H13" s="238">
        <v>3</v>
      </c>
      <c r="I13" s="242">
        <f>IF(OR(H13="DNS",H13="DNF",H13="DSQ",H13="DNC",H13="OCS"),"",IF(H$9="","",IF($B13="","",H13)))</f>
        <v>3</v>
      </c>
      <c r="J13" s="234">
        <f>IF(OR(H13="DNS",H13="DNF",H13="DSQ",H13="DNC",H13="OCS"),(COUNTA($B$11:$B$31)+1),IF($B13="","",RANK(I13,I$11:I$31,1)))</f>
        <v>3</v>
      </c>
      <c r="K13" s="8"/>
      <c r="L13" s="238">
        <v>4</v>
      </c>
      <c r="M13" s="242">
        <f>IF(OR(L13="DNS",L13="DNF",L13="DSQ",L13="DNC",L13="OCS"),"",IF(L$9="","",IF($B13="","",L13)))</f>
        <v>4</v>
      </c>
      <c r="N13" s="234">
        <f>IF(OR(L13="DNS",L13="DNF",L13="DSQ",L13="DNC",L13="OCS"),(COUNTA($B$11:$B$31)+1),IF($B13="","",RANK(M13,M$11:M$31,1)))</f>
        <v>4</v>
      </c>
      <c r="O13" s="8"/>
      <c r="P13" s="238">
        <v>4</v>
      </c>
      <c r="Q13" s="242">
        <f>IF(OR(P13="DNS",P13="DNF",P13="DSQ",P13="DNC",P13="OCS"),"",IF(P$9="","",IF($B13="","",P13)))</f>
        <v>4</v>
      </c>
      <c r="R13" s="234">
        <f>IF(OR(P13="DNS",P13="DNF",P13="DSQ",P13="DNC",P13="OCS"),(COUNTA($B$11:$B$31)+1),IF($B13="","",RANK(Q13,Q$11:Q$31,1)))</f>
        <v>4</v>
      </c>
      <c r="S13" s="8"/>
      <c r="T13" s="238">
        <v>4</v>
      </c>
      <c r="U13" s="242">
        <f>IF(OR(T13="DNS",T13="DNF",T13="DSQ",T13="DNC",T13="OCS"),"",IF(T$9="","",IF($B13="","",T13)))</f>
        <v>4</v>
      </c>
      <c r="V13" s="234">
        <f>IF(OR(T13="DNS",T13="DNF",T13="DSQ",T13="DNC",T13="OCS"),(COUNTA($B$11:$B$31)+1),IF($B13="","",RANK(U13,U$11:U$31,1)))</f>
        <v>4</v>
      </c>
      <c r="W13" s="8"/>
      <c r="X13" s="238"/>
      <c r="Y13" s="242"/>
      <c r="Z13" s="234"/>
      <c r="AR13" s="13" t="str">
        <f t="shared" si="0"/>
        <v>Dianne Hart</v>
      </c>
      <c r="AS13" s="13" t="str">
        <f t="shared" si="0"/>
        <v>TH</v>
      </c>
      <c r="AT13" s="13">
        <f t="shared" si="0"/>
        <v>1334</v>
      </c>
      <c r="AU13" s="22">
        <f>IF($B13="","",IF(J13&gt;0,IF(OR(H13="DNS",H13="DSQ",H13="DNC",H13="OCS"),0,IF(H13="DNF",1,(COUNTIF($H$11:$H$31,"=DNF")+COUNT($I$11:$I$31))-J13+1)),0))</f>
        <v>2</v>
      </c>
      <c r="AV13" s="22">
        <f>IF($B13="","",IF(N13&gt;0,IF(OR(L13="DNS",L13="DSQ",L13="DNC",L13="OCS"),0,IF(L13="DNF",1,(COUNTIF($L$11:$L$31,"=DNF")+COUNT($M$11:$M$31)-N13+1))),0))</f>
        <v>2</v>
      </c>
      <c r="AW13" s="22">
        <f>IF($B13="","",IF(R13&gt;0,IF(OR(P13="DNS",P13="DSQ",P13="DNC",P13="OCS"),0,IF(P13="DNF",1,(COUNTIF($P$11:$P$31,"=DNF")+COUNT($Q$11:$Q$31))-R13+1)),0))</f>
        <v>2</v>
      </c>
      <c r="AX13" s="22">
        <f>IF($B13="","",IF(V13&gt;0,IF(OR(T13="DNS",T13="DSQ",T13="DNC",T13="OCS"),0,IF(T13="DNF",1,(COUNTIF($T$11:$T$31,"=DNF")+COUNT($U$11:$U$31))-V13+1)),0))</f>
        <v>2</v>
      </c>
      <c r="AY13" s="22">
        <f>IF($B13="","",IF(Z13&gt;0,IF(OR(X13="DNS",X13="DSQ",X13="DNC",X13="OCS"),0,IF(X13="DNF",1,(COUNTIF($X$11:$X$31,"=DNF")+COUNT($Y$11:$Y$31))-Z13+1)),0))</f>
        <v>0</v>
      </c>
      <c r="BA13" s="13" t="str">
        <f t="shared" si="1"/>
        <v>Dianne Hart</v>
      </c>
      <c r="BB13" s="13" t="str">
        <f t="shared" si="1"/>
        <v>TH</v>
      </c>
      <c r="BC13" s="13">
        <f t="shared" si="1"/>
        <v>1334</v>
      </c>
      <c r="BD13" s="66">
        <f>IF($C13="TH",H13,"")</f>
        <v>3</v>
      </c>
      <c r="BE13" s="22">
        <f>IF(J13&gt;0,IF($C13="TH",IF(OR(BD13="DNS",BD13="DNF",BD13="DSQ",BD13="DNC",BD13="OCS"),(COUNTIF($C$11:$C$31,"=TH")+1),IF($B13="","",RANK(BD13,BD$11:BD$31,1))),""),"")</f>
        <v>3</v>
      </c>
      <c r="BF13" s="22">
        <f>IF(BE13="","",IF($C13="TH",IF($B13="","",IF(BE13&gt;0,IF(OR(BD13="DNS",BD13="DSQ",BD13="DNC",BD13="OCS"),0,IF(BD13="DNF",1,(COUNTIF($BD$11:$BD$31,"=DNF")+COUNT($BD$11:$BD$31))-BE13+1)),0)),""))</f>
        <v>2</v>
      </c>
      <c r="BG13" s="66">
        <f>IF($C13="TH",L13,"")</f>
        <v>4</v>
      </c>
      <c r="BH13" s="22">
        <f>IF(N13&gt;0,IF($C13="TH",IF(OR(BG13="DNS",BG13="DNF",BG13="DSQ",BG13="DNC",BG13="OCS"),(COUNTIF($C$11:$C$31,"=TH")+1),IF($B13="","",RANK(BG13,BG$11:BG$31,1))),""),"")</f>
        <v>4</v>
      </c>
      <c r="BI13" s="22">
        <f>IF(BH13="","",IF($C13="TH",IF($B13="","",IF(BH13&gt;0,IF(OR(BG13="DNS",BG13="DSQ",BG13="DNC",BG13="OCS"),0,IF(BG13="DNF",1,(COUNTIF($BG$11:$BG$31,"=DNF")+COUNT($BG$11:$BG$31))-BH13+1)),0)),""))</f>
        <v>2</v>
      </c>
      <c r="BJ13" s="66">
        <f>IF($C13="TH",P13,"")</f>
        <v>4</v>
      </c>
      <c r="BK13" s="22">
        <f>IF(R13&gt;0,IF($C13="TH",IF(OR(BJ13="DNS",BJ13="DNF",BJ13="DSQ",BJ13="DNC",BJ13="OCS"),(COUNTIF($C$11:$C$31,"=TH")+1),IF($B13="","",RANK(BJ13,BJ$11:BJ$31,1))),""),"")</f>
        <v>4</v>
      </c>
      <c r="BL13" s="22">
        <f>IF(BK13="","",IF($C13="TH",IF($B13="","",IF(BK13&gt;0,IF(OR(BJ13="DNS",BJ13="DSQ",BJ13="DNC",BJ13="OCS"),0,IF(BJ13="DNF",1,(COUNTIF($BJ$11:$BJ$31,"=DNF")+COUNT($BJ$11:$BJ$31))-BK13+1)),0)),""))</f>
        <v>2</v>
      </c>
      <c r="BM13" s="66">
        <f>IF($C13="TH",T13,"")</f>
        <v>4</v>
      </c>
      <c r="BN13" s="22">
        <f>IF(V13&gt;0,IF($C13="TH",IF(OR(BM13="DNS",BM13="DNF",BM13="DSQ",BM13="DNC",BM13="OCS"),(COUNTIF($C$11:$C$31,"=TH")+1),IF($B13="","",RANK(BM13,BM$11:BM$31,1))),""),"")</f>
        <v>4</v>
      </c>
      <c r="BO13" s="22">
        <f>IF(BN13="","",IF($C13="TH",IF($B13="","",IF(BN13&gt;0,IF(OR(BM13="DNS",BM13="DSQ",BM13="DNC",BM13="OCS"),0,IF(BM13="DNF",1,(COUNTIF($BM$11:$BM$31,"=DNF")+COUNT($BM$11:$BM$31))-BN13+1)),0)),""))</f>
        <v>2</v>
      </c>
      <c r="BP13" s="66">
        <f>IF($C13="TH",X13,"")</f>
        <v>0</v>
      </c>
      <c r="BQ13" s="22" t="str">
        <f>IF(Z13&gt;0,IF($C13="TH",IF(OR(BP13="DNS",BP13="DNF",BP13="DSQ",BP13="DNC",BP13="OCS"),(COUNTIF($C$11:$C$31,"=TH")+1),IF($B13="","",RANK(BP13,BP$11:BP$31,1))),""),"")</f>
        <v/>
      </c>
      <c r="BR13" s="22" t="str">
        <f>IF(BQ13="","",IF($C13="TH",IF($B13="","",IF(BQ13&gt;0,IF(OR(BP13="DNS",BP13="DSQ",BP13="DNC",BP13="OCS"),0,IF(BP13="DNF",1,(COUNTIF($BP$11:$BP$31,"=DNF")+COUNT($BP$11:$BP$31))-BQ13+1)),0)),""))</f>
        <v/>
      </c>
      <c r="BT13" s="13" t="str">
        <f t="shared" si="2"/>
        <v>Dianne Hart</v>
      </c>
      <c r="BU13" s="13" t="str">
        <f t="shared" si="2"/>
        <v>TH</v>
      </c>
      <c r="BV13" s="13">
        <f t="shared" si="2"/>
        <v>1334</v>
      </c>
      <c r="BW13" s="66" t="str">
        <f>IF($C13="FSCT",H13,"")</f>
        <v/>
      </c>
      <c r="BX13" s="22" t="str">
        <f>IF(J13&gt;0,IF($C13="FSCT",IF(OR(BW13="DNS",BW13="DNF",BW13="DSQ",BW13="DNC",BW13="OCS"),(COUNTIF($C$11:$C$31,"=FSCT")+1),IF($B13="","",RANK(BW13,BW$11:BW$31,1))),""),"")</f>
        <v/>
      </c>
      <c r="BY13" s="22" t="str">
        <f>IF(BX13="","",IF($C13="FSCT",IF($B13="","",IF(BX13&gt;0,IF(OR(BW13="DNS",BW13="DSQ",BW13="DNC",BW13="OCS"),0,IF(BW13="DNF",1,(COUNTIF($BW$11:$BW$31,"=DNF")+COUNT($BW$11:$BW$31))-BX13+1)),0)),""))</f>
        <v/>
      </c>
      <c r="BZ13" s="66" t="str">
        <f>IF($C13="FSCT",L13,"")</f>
        <v/>
      </c>
      <c r="CA13" s="22" t="str">
        <f>IF(N13&gt;0,IF($C13="FSCT",IF(OR(BZ13="DNS",BZ13="DNF",BZ13="DSQ",BZ13="DNC",BZ13="OCS"),(COUNTIF($C$11:$C$31,"=FSCT")+1),IF($B13="","",RANK(BZ13,BZ$11:BZ$31,1))),""),"")</f>
        <v/>
      </c>
      <c r="CB13" s="22" t="str">
        <f>IF(CA13="","",IF($C13="FSCT",IF($B13="","",IF(CA13&gt;0,IF(OR(BZ13="DNS",BZ13="DSQ",BZ13="DNC",BZ13="OCS"),0,IF(BZ13="DNF",1,(COUNTIF($BZ$11:$BZ$31,"=DNF")+COUNT($BZ$11:$BZ$31))-CA13+1)),0)),""))</f>
        <v/>
      </c>
      <c r="CC13" s="66" t="str">
        <f>IF($C13="FSCT",P13,"")</f>
        <v/>
      </c>
      <c r="CD13" s="22" t="str">
        <f>IF(R13&gt;0,IF($C13="FSCT",IF(OR(CC13="DNS",CC13="DNF",CC13="DSQ",CC13="DNC",CC13="OCS"),(COUNTIF($C$11:$C$31,"=FSCT")+1),IF($B13="","",RANK(CC13,CC$11:CC$31,1))),""),"")</f>
        <v/>
      </c>
      <c r="CE13" s="22" t="str">
        <f>IF(CD13="","",IF($C13="FSCT",IF($B13="","",IF(CD13&gt;0,IF(OR(CC13="DNS",CC13="DSQ",CC13="DNC",CC13="OCS"),0,IF(CC13="DNF",1,(COUNTIF($CC$11:$CC$31,"=DNF")+COUNT($CC$11:$CC$31))-CD13+1)),0)),""))</f>
        <v/>
      </c>
      <c r="CF13" s="66" t="str">
        <f>IF($C13="FSCT",T13,"")</f>
        <v/>
      </c>
      <c r="CG13" s="22" t="str">
        <f>IF(V13&gt;0,IF($C13="FSCT",IF(OR(CF13="DNS",CF13="DNF",CF13="DSQ",CF13="DNC",CF13="OCS"),(COUNTIF($C$11:$C$31,"=FSCT")+1),IF($B13="","",RANK(CF13,CF$11:CF$31,1))),""),"")</f>
        <v/>
      </c>
      <c r="CH13" s="22" t="str">
        <f>IF(CG13="","",IF($C13="FSCT",IF($B13="","",IF(CG13&gt;0,IF(OR(CF13="DNS",CF13="DSQ",CF13="DNC",CF13="OCS"),0,IF(CF13="DNF",1,(COUNTIF($CF$11:$CF$31,"=DNF")+COUNT($CF$11:$CF$31))-CG13+1)),0)),""))</f>
        <v/>
      </c>
      <c r="CI13" s="66" t="str">
        <f>IF($C13="FSCT",X13,"")</f>
        <v/>
      </c>
      <c r="CJ13" s="22" t="str">
        <f>IF(Z13&gt;0,IF($C13="FSCT",IF(OR(CI13="DNS",CI13="DNF",CI13="DSQ",CI13="DNC",CI13="OCS"),(COUNTIF($C$11:$C$31,"=FSCT")+1),IF($B13="","",RANK(CI13,CI$11:CI$31,1))),""),"")</f>
        <v/>
      </c>
      <c r="CK13" s="22" t="str">
        <f>IF(CJ13="","",IF($C13="FSCT",IF($B13="","",IF(CJ13&gt;0,IF(OR(CI13="DNS",CI13="DSQ",CI13="DNC",CI13="OCS"),0,IF(CI13="DNF",1,(COUNTIF($CI$11:$CI$31,"=DNF")+COUNT($CI$11:$CI$31))-CJ13+1)),0)),""))</f>
        <v/>
      </c>
    </row>
    <row r="14" spans="1:89" ht="15" customHeight="1" x14ac:dyDescent="0.2">
      <c r="A14" s="252">
        <f>F14</f>
        <v>4</v>
      </c>
      <c r="B14" s="61" t="s">
        <v>182</v>
      </c>
      <c r="C14" s="295" t="s">
        <v>83</v>
      </c>
      <c r="D14" s="249">
        <v>66</v>
      </c>
      <c r="E14" s="15">
        <f>IF(B14="","",J14+N14+R14+V14+Z14)</f>
        <v>16</v>
      </c>
      <c r="F14" s="16">
        <f>IF(B14="","",RANK(E14,E$11:E$31,1))</f>
        <v>4</v>
      </c>
      <c r="G14" s="8"/>
      <c r="H14" s="238" t="s">
        <v>815</v>
      </c>
      <c r="I14" s="242" t="str">
        <f>IF(OR(H14="DNS",H14="DNF",H14="DSQ",H14="DNC",H14="OCS"),"",IF(H$9="","",IF($B14="","",H14)))</f>
        <v/>
      </c>
      <c r="J14" s="234">
        <f>IF(OR(H14="DNS",H14="DNF",H14="DSQ",H14="DNC",H14="OCS"),(COUNTA($B$11:$B$31)+1),IF($B14="","",RANK(I14,I$11:I$31,1)))</f>
        <v>6</v>
      </c>
      <c r="K14" s="8"/>
      <c r="L14" s="238">
        <v>2</v>
      </c>
      <c r="M14" s="242">
        <f>IF(OR(L14="DNS",L14="DNF",L14="DSQ",L14="DNC",L14="OCS"),"",IF(L$9="","",IF($B14="","",L14)))</f>
        <v>2</v>
      </c>
      <c r="N14" s="234">
        <f>IF(OR(L14="DNS",L14="DNF",L14="DSQ",L14="DNC",L14="OCS"),(COUNTA($B$11:$B$31)+1),IF($B14="","",RANK(M14,M$11:M$31,1)))</f>
        <v>2</v>
      </c>
      <c r="O14" s="8"/>
      <c r="P14" s="238">
        <v>5</v>
      </c>
      <c r="Q14" s="242">
        <f>IF(OR(P14="DNS",P14="DNF",P14="DSQ",P14="DNC",P14="OCS"),"",IF(P$9="","",IF($B14="","",P14)))</f>
        <v>5</v>
      </c>
      <c r="R14" s="234">
        <f>IF(OR(P14="DNS",P14="DNF",P14="DSQ",P14="DNC",P14="OCS"),(COUNTA($B$11:$B$31)+1),IF($B14="","",RANK(Q14,Q$11:Q$31,1)))</f>
        <v>5</v>
      </c>
      <c r="S14" s="8"/>
      <c r="T14" s="238">
        <v>3</v>
      </c>
      <c r="U14" s="242">
        <f>IF(OR(T14="DNS",T14="DNF",T14="DSQ",T14="DNC",T14="OCS"),"",IF(T$9="","",IF($B14="","",T14)))</f>
        <v>3</v>
      </c>
      <c r="V14" s="234">
        <f>IF(OR(T14="DNS",T14="DNF",T14="DSQ",T14="DNC",T14="OCS"),(COUNTA($B$11:$B$31)+1),IF($B14="","",RANK(U14,U$11:U$31,1)))</f>
        <v>3</v>
      </c>
      <c r="W14" s="8"/>
      <c r="X14" s="238"/>
      <c r="Y14" s="242"/>
      <c r="Z14" s="234"/>
      <c r="AR14" s="13" t="str">
        <f t="shared" si="0"/>
        <v>Amy Sides</v>
      </c>
      <c r="AS14" s="13" t="str">
        <f t="shared" si="0"/>
        <v>TH</v>
      </c>
      <c r="AT14" s="13">
        <f t="shared" si="0"/>
        <v>66</v>
      </c>
      <c r="AU14" s="22">
        <f>IF($B14="","",IF(J14&gt;0,IF(OR(H14="DNS",H14="DSQ",H14="DNC",H14="OCS"),0,IF(H14="DNF",1,(COUNTIF($H$11:$H$31,"=DNF")+COUNT($I$11:$I$31))-J14+1)),0))</f>
        <v>0</v>
      </c>
      <c r="AV14" s="22">
        <f>IF($B14="","",IF(N14&gt;0,IF(OR(L14="DNS",L14="DSQ",L14="DNC",L14="OCS"),0,IF(L14="DNF",1,(COUNTIF($L$11:$L$31,"=DNF")+COUNT($M$11:$M$31)-N14+1))),0))</f>
        <v>4</v>
      </c>
      <c r="AW14" s="22">
        <f>IF($B14="","",IF(R14&gt;0,IF(OR(P14="DNS",P14="DSQ",P14="DNC",P14="OCS"),0,IF(P14="DNF",1,(COUNTIF($P$11:$P$31,"=DNF")+COUNT($Q$11:$Q$31))-R14+1)),0))</f>
        <v>1</v>
      </c>
      <c r="AX14" s="22">
        <f>IF($B14="","",IF(V14&gt;0,IF(OR(T14="DNS",T14="DSQ",T14="DNC",T14="OCS"),0,IF(T14="DNF",1,(COUNTIF($T$11:$T$31,"=DNF")+COUNT($U$11:$U$31))-V14+1)),0))</f>
        <v>3</v>
      </c>
      <c r="AY14" s="22">
        <f>IF($B14="","",IF(Z14&gt;0,IF(OR(X14="DNS",X14="DSQ",X14="DNC",X14="OCS"),0,IF(X14="DNF",1,(COUNTIF($X$11:$X$31,"=DNF")+COUNT($Y$11:$Y$31))-Z14+1)),0))</f>
        <v>0</v>
      </c>
      <c r="BA14" s="13" t="str">
        <f t="shared" si="1"/>
        <v>Amy Sides</v>
      </c>
      <c r="BB14" s="13" t="str">
        <f t="shared" si="1"/>
        <v>TH</v>
      </c>
      <c r="BC14" s="13">
        <f t="shared" si="1"/>
        <v>66</v>
      </c>
      <c r="BD14" s="66" t="str">
        <f>IF($C14="TH",H14,"")</f>
        <v>DNS</v>
      </c>
      <c r="BE14" s="22">
        <f>IF(J14&gt;0,IF($C14="TH",IF(OR(BD14="DNS",BD14="DNF",BD14="DSQ",BD14="DNC",BD14="OCS"),(COUNTIF($C$11:$C$31,"=TH")+1),IF($B14="","",RANK(BD14,BD$11:BD$31,1))),""),"")</f>
        <v>6</v>
      </c>
      <c r="BF14" s="22">
        <f>IF(BE14="","",IF($C14="TH",IF($B14="","",IF(BE14&gt;0,IF(OR(BD14="DNS",BD14="DSQ",BD14="DNC",BD14="OCS"),0,IF(BD14="DNF",1,(COUNTIF($BD$11:$BD$31,"=DNF")+COUNT($BD$11:$BD$31))-BE14+1)),0)),""))</f>
        <v>0</v>
      </c>
      <c r="BG14" s="66">
        <f>IF($C14="TH",L14,"")</f>
        <v>2</v>
      </c>
      <c r="BH14" s="22">
        <f>IF(N14&gt;0,IF($C14="TH",IF(OR(BG14="DNS",BG14="DNF",BG14="DSQ",BG14="DNC",BG14="OCS"),(COUNTIF($C$11:$C$31,"=TH")+1),IF($B14="","",RANK(BG14,BG$11:BG$31,1))),""),"")</f>
        <v>2</v>
      </c>
      <c r="BI14" s="22">
        <f>IF(BH14="","",IF($C14="TH",IF($B14="","",IF(BH14&gt;0,IF(OR(BG14="DNS",BG14="DSQ",BG14="DNC",BG14="OCS"),0,IF(BG14="DNF",1,(COUNTIF($BG$11:$BG$31,"=DNF")+COUNT($BG$11:$BG$31))-BH14+1)),0)),""))</f>
        <v>4</v>
      </c>
      <c r="BJ14" s="66">
        <f>IF($C14="TH",P14,"")</f>
        <v>5</v>
      </c>
      <c r="BK14" s="22">
        <f>IF(R14&gt;0,IF($C14="TH",IF(OR(BJ14="DNS",BJ14="DNF",BJ14="DSQ",BJ14="DNC",BJ14="OCS"),(COUNTIF($C$11:$C$31,"=TH")+1),IF($B14="","",RANK(BJ14,BJ$11:BJ$31,1))),""),"")</f>
        <v>5</v>
      </c>
      <c r="BL14" s="22">
        <f>IF(BK14="","",IF($C14="TH",IF($B14="","",IF(BK14&gt;0,IF(OR(BJ14="DNS",BJ14="DSQ",BJ14="DNC",BJ14="OCS"),0,IF(BJ14="DNF",1,(COUNTIF($BJ$11:$BJ$31,"=DNF")+COUNT($BJ$11:$BJ$31))-BK14+1)),0)),""))</f>
        <v>1</v>
      </c>
      <c r="BM14" s="66">
        <f>IF($C14="TH",T14,"")</f>
        <v>3</v>
      </c>
      <c r="BN14" s="22">
        <f>IF(V14&gt;0,IF($C14="TH",IF(OR(BM14="DNS",BM14="DNF",BM14="DSQ",BM14="DNC",BM14="OCS"),(COUNTIF($C$11:$C$31,"=TH")+1),IF($B14="","",RANK(BM14,BM$11:BM$31,1))),""),"")</f>
        <v>3</v>
      </c>
      <c r="BO14" s="22">
        <f>IF(BN14="","",IF($C14="TH",IF($B14="","",IF(BN14&gt;0,IF(OR(BM14="DNS",BM14="DSQ",BM14="DNC",BM14="OCS"),0,IF(BM14="DNF",1,(COUNTIF($BM$11:$BM$31,"=DNF")+COUNT($BM$11:$BM$31))-BN14+1)),0)),""))</f>
        <v>3</v>
      </c>
      <c r="BP14" s="66">
        <f>IF($C14="TH",X14,"")</f>
        <v>0</v>
      </c>
      <c r="BQ14" s="22" t="str">
        <f>IF(Z14&gt;0,IF($C14="TH",IF(OR(BP14="DNS",BP14="DNF",BP14="DSQ",BP14="DNC",BP14="OCS"),(COUNTIF($C$11:$C$31,"=TH")+1),IF($B14="","",RANK(BP14,BP$11:BP$31,1))),""),"")</f>
        <v/>
      </c>
      <c r="BR14" s="22" t="str">
        <f>IF(BQ14="","",IF($C14="TH",IF($B14="","",IF(BQ14&gt;0,IF(OR(BP14="DNS",BP14="DSQ",BP14="DNC",BP14="OCS"),0,IF(BP14="DNF",1,(COUNTIF($BP$11:$BP$31,"=DNF")+COUNT($BP$11:$BP$31))-BQ14+1)),0)),""))</f>
        <v/>
      </c>
      <c r="BT14" s="13" t="str">
        <f t="shared" si="2"/>
        <v>Amy Sides</v>
      </c>
      <c r="BU14" s="13" t="str">
        <f t="shared" si="2"/>
        <v>TH</v>
      </c>
      <c r="BV14" s="13">
        <f t="shared" si="2"/>
        <v>66</v>
      </c>
      <c r="BW14" s="66" t="str">
        <f>IF($C14="FSCT",H14,"")</f>
        <v/>
      </c>
      <c r="BX14" s="22" t="str">
        <f>IF(J14&gt;0,IF($C14="FSCT",IF(OR(BW14="DNS",BW14="DNF",BW14="DSQ",BW14="DNC",BW14="OCS"),(COUNTIF($C$11:$C$31,"=FSCT")+1),IF($B14="","",RANK(BW14,BW$11:BW$31,1))),""),"")</f>
        <v/>
      </c>
      <c r="BY14" s="22" t="str">
        <f>IF(BX14="","",IF($C14="FSCT",IF($B14="","",IF(BX14&gt;0,IF(OR(BW14="DNS",BW14="DSQ",BW14="DNC",BW14="OCS"),0,IF(BW14="DNF",1,(COUNTIF($BW$11:$BW$31,"=DNF")+COUNT($BW$11:$BW$31))-BX14+1)),0)),""))</f>
        <v/>
      </c>
      <c r="BZ14" s="66" t="str">
        <f>IF($C14="FSCT",L14,"")</f>
        <v/>
      </c>
      <c r="CA14" s="22" t="str">
        <f>IF(N14&gt;0,IF($C14="FSCT",IF(OR(BZ14="DNS",BZ14="DNF",BZ14="DSQ",BZ14="DNC",BZ14="OCS"),(COUNTIF($C$11:$C$31,"=FSCT")+1),IF($B14="","",RANK(BZ14,BZ$11:BZ$31,1))),""),"")</f>
        <v/>
      </c>
      <c r="CB14" s="22" t="str">
        <f>IF(CA14="","",IF($C14="FSCT",IF($B14="","",IF(CA14&gt;0,IF(OR(BZ14="DNS",BZ14="DSQ",BZ14="DNC",BZ14="OCS"),0,IF(BZ14="DNF",1,(COUNTIF($BZ$11:$BZ$31,"=DNF")+COUNT($BZ$11:$BZ$31))-CA14+1)),0)),""))</f>
        <v/>
      </c>
      <c r="CC14" s="66" t="str">
        <f>IF($C14="FSCT",P14,"")</f>
        <v/>
      </c>
      <c r="CD14" s="22" t="str">
        <f>IF(R14&gt;0,IF($C14="FSCT",IF(OR(CC14="DNS",CC14="DNF",CC14="DSQ",CC14="DNC",CC14="OCS"),(COUNTIF($C$11:$C$31,"=FSCT")+1),IF($B14="","",RANK(CC14,CC$11:CC$31,1))),""),"")</f>
        <v/>
      </c>
      <c r="CE14" s="22" t="str">
        <f>IF(CD14="","",IF($C14="FSCT",IF($B14="","",IF(CD14&gt;0,IF(OR(CC14="DNS",CC14="DSQ",CC14="DNC",CC14="OCS"),0,IF(CC14="DNF",1,(COUNTIF($CC$11:$CC$31,"=DNF")+COUNT($CC$11:$CC$31))-CD14+1)),0)),""))</f>
        <v/>
      </c>
      <c r="CF14" s="66" t="str">
        <f>IF($C14="FSCT",T14,"")</f>
        <v/>
      </c>
      <c r="CG14" s="22" t="str">
        <f>IF(V14&gt;0,IF($C14="FSCT",IF(OR(CF14="DNS",CF14="DNF",CF14="DSQ",CF14="DNC",CF14="OCS"),(COUNTIF($C$11:$C$31,"=FSCT")+1),IF($B14="","",RANK(CF14,CF$11:CF$31,1))),""),"")</f>
        <v/>
      </c>
      <c r="CH14" s="22" t="str">
        <f>IF(CG14="","",IF($C14="FSCT",IF($B14="","",IF(CG14&gt;0,IF(OR(CF14="DNS",CF14="DSQ",CF14="DNC",CF14="OCS"),0,IF(CF14="DNF",1,(COUNTIF($CF$11:$CF$31,"=DNF")+COUNT($CF$11:$CF$31))-CG14+1)),0)),""))</f>
        <v/>
      </c>
      <c r="CI14" s="66" t="str">
        <f>IF($C14="FSCT",X14,"")</f>
        <v/>
      </c>
      <c r="CJ14" s="22" t="str">
        <f>IF(Z14&gt;0,IF($C14="FSCT",IF(OR(CI14="DNS",CI14="DNF",CI14="DSQ",CI14="DNC",CI14="OCS"),(COUNTIF($C$11:$C$31,"=FSCT")+1),IF($B14="","",RANK(CI14,CI$11:CI$31,1))),""),"")</f>
        <v/>
      </c>
      <c r="CK14" s="22" t="str">
        <f>IF(CJ14="","",IF($C14="FSCT",IF($B14="","",IF(CJ14&gt;0,IF(OR(CI14="DNS",CI14="DSQ",CI14="DNC",CI14="OCS"),0,IF(CI14="DNF",1,(COUNTIF($CI$11:$CI$31,"=DNF")+COUNT($CI$11:$CI$31))-CJ14+1)),0)),""))</f>
        <v/>
      </c>
    </row>
    <row r="15" spans="1:89" ht="15" customHeight="1" x14ac:dyDescent="0.2">
      <c r="A15" s="252">
        <f>F15</f>
        <v>5</v>
      </c>
      <c r="B15" s="61" t="s">
        <v>764</v>
      </c>
      <c r="C15" s="295" t="s">
        <v>83</v>
      </c>
      <c r="D15" s="249">
        <v>2644</v>
      </c>
      <c r="E15" s="15">
        <f>IF(B15="","",J15+N15+R15+V15+Z15)</f>
        <v>17</v>
      </c>
      <c r="F15" s="16">
        <f>IF(B15="","",RANK(E15,E$11:E$31,1))</f>
        <v>5</v>
      </c>
      <c r="G15" s="8"/>
      <c r="H15" s="238">
        <v>4</v>
      </c>
      <c r="I15" s="242">
        <f>IF(OR(H15="DNS",H15="DNF",H15="DSQ",H15="DNC",H15="OCS"),"",IF(H$9="","",IF($B15="","",H15)))</f>
        <v>4</v>
      </c>
      <c r="J15" s="234">
        <f>IF(OR(H15="DNS",H15="DNF",H15="DSQ",H15="DNC",H15="OCS"),(COUNTA($B$11:$B$31)+1),IF($B15="","",RANK(I15,I$11:I$31,1)))</f>
        <v>4</v>
      </c>
      <c r="K15" s="8"/>
      <c r="L15" s="238">
        <v>5</v>
      </c>
      <c r="M15" s="242">
        <f>IF(OR(L15="DNS",L15="DNF",L15="DSQ",L15="DNC",L15="OCS"),"",IF(L$9="","",IF($B15="","",L15)))</f>
        <v>5</v>
      </c>
      <c r="N15" s="234">
        <f>IF(OR(L15="DNS",L15="DNF",L15="DSQ",L15="DNC",L15="OCS"),(COUNTA($B$11:$B$31)+1),IF($B15="","",RANK(M15,M$11:M$31,1)))</f>
        <v>5</v>
      </c>
      <c r="O15" s="8"/>
      <c r="P15" s="238">
        <v>3</v>
      </c>
      <c r="Q15" s="242">
        <f>IF(OR(P15="DNS",P15="DNF",P15="DSQ",P15="DNC",P15="OCS"),"",IF(P$9="","",IF($B15="","",P15)))</f>
        <v>3</v>
      </c>
      <c r="R15" s="234">
        <f>IF(OR(P15="DNS",P15="DNF",P15="DSQ",P15="DNC",P15="OCS"),(COUNTA($B$11:$B$31)+1),IF($B15="","",RANK(Q15,Q$11:Q$31,1)))</f>
        <v>3</v>
      </c>
      <c r="S15" s="8"/>
      <c r="T15" s="238">
        <v>5</v>
      </c>
      <c r="U15" s="242">
        <f>IF(OR(T15="DNS",T15="DNF",T15="DSQ",T15="DNC",T15="OCS"),"",IF(T$9="","",IF($B15="","",T15)))</f>
        <v>5</v>
      </c>
      <c r="V15" s="234">
        <f>IF(OR(T15="DNS",T15="DNF",T15="DSQ",T15="DNC",T15="OCS"),(COUNTA($B$11:$B$31)+1),IF($B15="","",RANK(U15,U$11:U$31,1)))</f>
        <v>5</v>
      </c>
      <c r="W15" s="8"/>
      <c r="X15" s="238"/>
      <c r="Y15" s="242"/>
      <c r="Z15" s="234"/>
      <c r="AR15" s="13" t="str">
        <f t="shared" si="0"/>
        <v>Craig Hennecy</v>
      </c>
      <c r="AS15" s="13" t="str">
        <f t="shared" si="0"/>
        <v>TH</v>
      </c>
      <c r="AT15" s="13">
        <f t="shared" si="0"/>
        <v>2644</v>
      </c>
      <c r="AU15" s="22">
        <f>IF($B15="","",IF(J15&gt;0,IF(OR(H15="DNS",H15="DSQ",H15="DNC",H15="OCS"),0,IF(H15="DNF",1,(COUNTIF($H$11:$H$31,"=DNF")+COUNT($I$11:$I$31))-J15+1)),0))</f>
        <v>1</v>
      </c>
      <c r="AV15" s="22">
        <f>IF($B15="","",IF(N15&gt;0,IF(OR(L15="DNS",L15="DSQ",L15="DNC",L15="OCS"),0,IF(L15="DNF",1,(COUNTIF($L$11:$L$31,"=DNF")+COUNT($M$11:$M$31)-N15+1))),0))</f>
        <v>1</v>
      </c>
      <c r="AW15" s="22">
        <f>IF($B15="","",IF(R15&gt;0,IF(OR(P15="DNS",P15="DSQ",P15="DNC",P15="OCS"),0,IF(P15="DNF",1,(COUNTIF($P$11:$P$31,"=DNF")+COUNT($Q$11:$Q$31))-R15+1)),0))</f>
        <v>3</v>
      </c>
      <c r="AX15" s="22">
        <f>IF($B15="","",IF(V15&gt;0,IF(OR(T15="DNS",T15="DSQ",T15="DNC",T15="OCS"),0,IF(T15="DNF",1,(COUNTIF($T$11:$T$31,"=DNF")+COUNT($U$11:$U$31))-V15+1)),0))</f>
        <v>1</v>
      </c>
      <c r="AY15" s="22">
        <f>IF($B15="","",IF(Z15&gt;0,IF(OR(X15="DNS",X15="DSQ",X15="DNC",X15="OCS"),0,IF(X15="DNF",1,(COUNTIF($X$11:$X$31,"=DNF")+COUNT($Y$11:$Y$31))-Z15+1)),0))</f>
        <v>0</v>
      </c>
      <c r="BA15" s="13" t="str">
        <f t="shared" si="1"/>
        <v>Craig Hennecy</v>
      </c>
      <c r="BB15" s="13" t="str">
        <f t="shared" si="1"/>
        <v>TH</v>
      </c>
      <c r="BC15" s="13">
        <f t="shared" si="1"/>
        <v>2644</v>
      </c>
      <c r="BD15" s="66">
        <f>IF($C15="TH",H15,"")</f>
        <v>4</v>
      </c>
      <c r="BE15" s="22">
        <f>IF(J15&gt;0,IF($C15="TH",IF(OR(BD15="DNS",BD15="DNF",BD15="DSQ",BD15="DNC",BD15="OCS"),(COUNTIF($C$11:$C$31,"=TH")+1),IF($B15="","",RANK(BD15,BD$11:BD$31,1))),""),"")</f>
        <v>4</v>
      </c>
      <c r="BF15" s="22">
        <f>IF(BE15="","",IF($C15="TH",IF($B15="","",IF(BE15&gt;0,IF(OR(BD15="DNS",BD15="DSQ",BD15="DNC",BD15="OCS"),0,IF(BD15="DNF",1,(COUNTIF($BD$11:$BD$31,"=DNF")+COUNT($BD$11:$BD$31))-BE15+1)),0)),""))</f>
        <v>1</v>
      </c>
      <c r="BG15" s="66">
        <f>IF($C15="TH",L15,"")</f>
        <v>5</v>
      </c>
      <c r="BH15" s="22">
        <f>IF(N15&gt;0,IF($C15="TH",IF(OR(BG15="DNS",BG15="DNF",BG15="DSQ",BG15="DNC",BG15="OCS"),(COUNTIF($C$11:$C$31,"=TH")+1),IF($B15="","",RANK(BG15,BG$11:BG$31,1))),""),"")</f>
        <v>5</v>
      </c>
      <c r="BI15" s="22">
        <f>IF(BH15="","",IF($C15="TH",IF($B15="","",IF(BH15&gt;0,IF(OR(BG15="DNS",BG15="DSQ",BG15="DNC",BG15="OCS"),0,IF(BG15="DNF",1,(COUNTIF($BG$11:$BG$31,"=DNF")+COUNT($BG$11:$BG$31))-BH15+1)),0)),""))</f>
        <v>1</v>
      </c>
      <c r="BJ15" s="66">
        <f>IF($C15="TH",P15,"")</f>
        <v>3</v>
      </c>
      <c r="BK15" s="22">
        <f>IF(R15&gt;0,IF($C15="TH",IF(OR(BJ15="DNS",BJ15="DNF",BJ15="DSQ",BJ15="DNC",BJ15="OCS"),(COUNTIF($C$11:$C$31,"=TH")+1),IF($B15="","",RANK(BJ15,BJ$11:BJ$31,1))),""),"")</f>
        <v>3</v>
      </c>
      <c r="BL15" s="22">
        <f>IF(BK15="","",IF($C15="TH",IF($B15="","",IF(BK15&gt;0,IF(OR(BJ15="DNS",BJ15="DSQ",BJ15="DNC",BJ15="OCS"),0,IF(BJ15="DNF",1,(COUNTIF($BJ$11:$BJ$31,"=DNF")+COUNT($BJ$11:$BJ$31))-BK15+1)),0)),""))</f>
        <v>3</v>
      </c>
      <c r="BM15" s="66">
        <f>IF($C15="TH",T15,"")</f>
        <v>5</v>
      </c>
      <c r="BN15" s="22">
        <f>IF(V15&gt;0,IF($C15="TH",IF(OR(BM15="DNS",BM15="DNF",BM15="DSQ",BM15="DNC",BM15="OCS"),(COUNTIF($C$11:$C$31,"=TH")+1),IF($B15="","",RANK(BM15,BM$11:BM$31,1))),""),"")</f>
        <v>5</v>
      </c>
      <c r="BO15" s="22">
        <f>IF(BN15="","",IF($C15="TH",IF($B15="","",IF(BN15&gt;0,IF(OR(BM15="DNS",BM15="DSQ",BM15="DNC",BM15="OCS"),0,IF(BM15="DNF",1,(COUNTIF($BM$11:$BM$31,"=DNF")+COUNT($BM$11:$BM$31))-BN15+1)),0)),""))</f>
        <v>1</v>
      </c>
      <c r="BP15" s="66">
        <f>IF($C15="TH",X15,"")</f>
        <v>0</v>
      </c>
      <c r="BQ15" s="22" t="str">
        <f>IF(Z15&gt;0,IF($C15="TH",IF(OR(BP15="DNS",BP15="DNF",BP15="DSQ",BP15="DNC",BP15="OCS"),(COUNTIF($C$11:$C$31,"=TH")+1),IF($B15="","",RANK(BP15,BP$11:BP$31,1))),""),"")</f>
        <v/>
      </c>
      <c r="BR15" s="22" t="str">
        <f>IF(BQ15="","",IF($C15="TH",IF($B15="","",IF(BQ15&gt;0,IF(OR(BP15="DNS",BP15="DSQ",BP15="DNC",BP15="OCS"),0,IF(BP15="DNF",1,(COUNTIF($BP$11:$BP$31,"=DNF")+COUNT($BP$11:$BP$31))-BQ15+1)),0)),""))</f>
        <v/>
      </c>
      <c r="BT15" s="13" t="str">
        <f t="shared" si="2"/>
        <v>Craig Hennecy</v>
      </c>
      <c r="BU15" s="13" t="str">
        <f t="shared" si="2"/>
        <v>TH</v>
      </c>
      <c r="BV15" s="13">
        <f t="shared" si="2"/>
        <v>2644</v>
      </c>
      <c r="BW15" s="66" t="str">
        <f>IF($C15="FSCT",H15,"")</f>
        <v/>
      </c>
      <c r="BX15" s="22" t="str">
        <f>IF(J15&gt;0,IF($C15="FSCT",IF(OR(BW15="DNS",BW15="DNF",BW15="DSQ",BW15="DNC",BW15="OCS"),(COUNTIF($C$11:$C$31,"=FSCT")+1),IF($B15="","",RANK(BW15,BW$11:BW$31,1))),""),"")</f>
        <v/>
      </c>
      <c r="BY15" s="22" t="str">
        <f>IF(BX15="","",IF($C15="FSCT",IF($B15="","",IF(BX15&gt;0,IF(OR(BW15="DNS",BW15="DSQ",BW15="DNC",BW15="OCS"),0,IF(BW15="DNF",1,(COUNTIF($BW$11:$BW$31,"=DNF")+COUNT($BW$11:$BW$31))-BX15+1)),0)),""))</f>
        <v/>
      </c>
      <c r="BZ15" s="66" t="str">
        <f>IF($C15="FSCT",L15,"")</f>
        <v/>
      </c>
      <c r="CA15" s="22" t="str">
        <f>IF(N15&gt;0,IF($C15="FSCT",IF(OR(BZ15="DNS",BZ15="DNF",BZ15="DSQ",BZ15="DNC",BZ15="OCS"),(COUNTIF($C$11:$C$31,"=FSCT")+1),IF($B15="","",RANK(BZ15,BZ$11:BZ$31,1))),""),"")</f>
        <v/>
      </c>
      <c r="CB15" s="22" t="str">
        <f>IF(CA15="","",IF($C15="FSCT",IF($B15="","",IF(CA15&gt;0,IF(OR(BZ15="DNS",BZ15="DSQ",BZ15="DNC",BZ15="OCS"),0,IF(BZ15="DNF",1,(COUNTIF($BZ$11:$BZ$31,"=DNF")+COUNT($BZ$11:$BZ$31))-CA15+1)),0)),""))</f>
        <v/>
      </c>
      <c r="CC15" s="66" t="str">
        <f>IF($C15="FSCT",P15,"")</f>
        <v/>
      </c>
      <c r="CD15" s="22" t="str">
        <f>IF(R15&gt;0,IF($C15="FSCT",IF(OR(CC15="DNS",CC15="DNF",CC15="DSQ",CC15="DNC",CC15="OCS"),(COUNTIF($C$11:$C$31,"=FSCT")+1),IF($B15="","",RANK(CC15,CC$11:CC$31,1))),""),"")</f>
        <v/>
      </c>
      <c r="CE15" s="22" t="str">
        <f>IF(CD15="","",IF($C15="FSCT",IF($B15="","",IF(CD15&gt;0,IF(OR(CC15="DNS",CC15="DSQ",CC15="DNC",CC15="OCS"),0,IF(CC15="DNF",1,(COUNTIF($CC$11:$CC$31,"=DNF")+COUNT($CC$11:$CC$31))-CD15+1)),0)),""))</f>
        <v/>
      </c>
      <c r="CF15" s="66" t="str">
        <f>IF($C15="FSCT",T15,"")</f>
        <v/>
      </c>
      <c r="CG15" s="22" t="str">
        <f>IF(V15&gt;0,IF($C15="FSCT",IF(OR(CF15="DNS",CF15="DNF",CF15="DSQ",CF15="DNC",CF15="OCS"),(COUNTIF($C$11:$C$31,"=FSCT")+1),IF($B15="","",RANK(CF15,CF$11:CF$31,1))),""),"")</f>
        <v/>
      </c>
      <c r="CH15" s="22" t="str">
        <f>IF(CG15="","",IF($C15="FSCT",IF($B15="","",IF(CG15&gt;0,IF(OR(CF15="DNS",CF15="DSQ",CF15="DNC",CF15="OCS"),0,IF(CF15="DNF",1,(COUNTIF($CF$11:$CF$31,"=DNF")+COUNT($CF$11:$CF$31))-CG15+1)),0)),""))</f>
        <v/>
      </c>
      <c r="CI15" s="66" t="str">
        <f>IF($C15="FSCT",X15,"")</f>
        <v/>
      </c>
      <c r="CJ15" s="22" t="str">
        <f>IF(Z15&gt;0,IF($C15="FSCT",IF(OR(CI15="DNS",CI15="DNF",CI15="DSQ",CI15="DNC",CI15="OCS"),(COUNTIF($C$11:$C$31,"=FSCT")+1),IF($B15="","",RANK(CI15,CI$11:CI$31,1))),""),"")</f>
        <v/>
      </c>
      <c r="CK15" s="22" t="str">
        <f>IF(CJ15="","",IF($C15="FSCT",IF($B15="","",IF(CJ15&gt;0,IF(OR(CI15="DNS",CI15="DSQ",CI15="DNC",CI15="OCS"),0,IF(CI15="DNF",1,(COUNTIF($CI$11:$CI$31,"=DNF")+COUNT($CI$11:$CI$31))-CJ15+1)),0)),""))</f>
        <v/>
      </c>
    </row>
    <row r="16" spans="1:89" ht="15" customHeight="1" x14ac:dyDescent="0.2">
      <c r="A16" s="60" t="str">
        <f t="shared" ref="A16:A19" si="3">F16</f>
        <v/>
      </c>
      <c r="B16" s="61"/>
      <c r="C16" s="289"/>
      <c r="D16" s="249"/>
      <c r="E16" s="15" t="str">
        <f t="shared" ref="E16:E19" si="4">IF(B16="","",J16+N16+R16+V16+Z16)</f>
        <v/>
      </c>
      <c r="F16" s="16" t="str">
        <f t="shared" ref="F16:F19" si="5">IF(B16="","",RANK(E16,E$11:E$31,1))</f>
        <v/>
      </c>
      <c r="G16" s="8"/>
      <c r="H16" s="238"/>
      <c r="I16" s="242" t="str">
        <f t="shared" ref="I16:I19" si="6">IF(OR(H16="DNS",H16="DNF",H16="DSQ",H16="DNC",H16="OCS"),"",IF(H$9="","",IF($B16="","",H16)))</f>
        <v/>
      </c>
      <c r="J16" s="234" t="str">
        <f t="shared" ref="J16:J19" si="7">IF(OR(H16="DNS",H16="DNF",H16="DSQ",H16="DNC",H16="OCS"),(COUNTA($B$11:$B$31)+1),IF($B16="","",RANK(I16,I$11:I$31,1)))</f>
        <v/>
      </c>
      <c r="K16" s="8"/>
      <c r="L16" s="238"/>
      <c r="M16" s="242" t="str">
        <f t="shared" ref="M16:M19" si="8">IF(OR(L16="DNS",L16="DNF",L16="DSQ",L16="DNC",L16="OCS"),"",IF(L$9="","",IF($B16="","",L16)))</f>
        <v/>
      </c>
      <c r="N16" s="234" t="str">
        <f t="shared" ref="N16:N19" si="9">IF(OR(L16="DNS",L16="DNF",L16="DSQ",L16="DNC",L16="OCS"),(COUNTA($B$11:$B$31)+1),IF($B16="","",RANK(M16,M$11:M$31,1)))</f>
        <v/>
      </c>
      <c r="O16" s="8"/>
      <c r="P16" s="238"/>
      <c r="Q16" s="242" t="str">
        <f t="shared" ref="Q16:Q19" si="10">IF(OR(P16="DNS",P16="DNF",P16="DSQ",P16="DNC",P16="OCS"),"",IF(P$9="","",IF($B16="","",P16)))</f>
        <v/>
      </c>
      <c r="R16" s="234" t="str">
        <f t="shared" ref="R16:R19" si="11">IF(OR(P16="DNS",P16="DNF",P16="DSQ",P16="DNC",P16="OCS"),(COUNTA($B$11:$B$31)+1),IF($B16="","",RANK(Q16,Q$11:Q$31,1)))</f>
        <v/>
      </c>
      <c r="S16" s="8"/>
      <c r="T16" s="238"/>
      <c r="U16" s="242" t="str">
        <f t="shared" ref="U16:U19" si="12">IF(OR(T16="DNS",T16="DNF",T16="DSQ",T16="DNC",T16="OCS"),"",IF(T$9="","",IF($B16="","",T16)))</f>
        <v/>
      </c>
      <c r="V16" s="234" t="str">
        <f t="shared" ref="V16:V19" si="13">IF(OR(T16="DNS",T16="DNF",T16="DSQ",T16="DNC",T16="OCS"),(COUNTA($B$11:$B$31)+1),IF($B16="","",RANK(U16,U$11:U$31,1)))</f>
        <v/>
      </c>
      <c r="W16" s="8"/>
      <c r="X16" s="238"/>
      <c r="Y16" s="242" t="str">
        <f t="shared" ref="Y16:Y19" si="14">IF(OR(X16="DNS",X16="DNF",X16="DSQ",X16="DNC",X16="OCS"),"",IF(X$9="","",IF($B16="","",X16)))</f>
        <v/>
      </c>
      <c r="Z16" s="234" t="str">
        <f t="shared" ref="Z16:Z19" si="15">IF(OR(X16="DNS",X16="DNF",X16="DSQ",X16="DNC",X16="OCS"),(COUNTA($B$11:$B$31)+1),IF($B16="","",RANK(Y16,Y$11:Y$31,1)))</f>
        <v/>
      </c>
      <c r="AR16" s="13" t="str">
        <f t="shared" ref="AR16:AR19" si="16">IF($B16="","",B16)</f>
        <v/>
      </c>
      <c r="AS16" s="13" t="str">
        <f t="shared" ref="AS16:AS19" si="17">IF($B16="","",C16)</f>
        <v/>
      </c>
      <c r="AT16" s="13" t="str">
        <f t="shared" ref="AT16:AT19" si="18">IF($B16="","",D16)</f>
        <v/>
      </c>
      <c r="AU16" s="22" t="str">
        <f t="shared" ref="AU16:AU19" si="19">IF($B16="","",IF(J16&gt;0,IF(OR(H16="DNS",H16="DSQ",H16="DNC",H16="OCS"),0,IF(H16="DNF",1,(COUNTIF($H$11:$H$31,"=DNF")+COUNT($I$11:$I$31))-J16+1)),0))</f>
        <v/>
      </c>
      <c r="AV16" s="22" t="str">
        <f t="shared" ref="AV16:AV19" si="20">IF($B16="","",IF(N16&gt;0,IF(OR(L16="DNS",L16="DSQ",L16="DNC",L16="OCS"),0,IF(L16="DNF",1,(COUNTIF($L$11:$L$31,"=DNF")+COUNT($M$11:$M$31)-N16+1))),0))</f>
        <v/>
      </c>
      <c r="AW16" s="22" t="str">
        <f t="shared" ref="AW16:AW19" si="21">IF($B16="","",IF(R16&gt;0,IF(OR(P16="DNS",P16="DSQ",P16="DNC",P16="OCS"),0,IF(P16="DNF",1,(COUNTIF($P$11:$P$31,"=DNF")+COUNT($Q$11:$Q$31))-R16+1)),0))</f>
        <v/>
      </c>
      <c r="AX16" s="22" t="str">
        <f t="shared" ref="AX16:AX19" si="22">IF($B16="","",IF(V16&gt;0,IF(OR(T16="DNS",T16="DSQ",T16="DNC",T16="OCS"),0,IF(T16="DNF",1,(COUNTIF($T$11:$T$31,"=DNF")+COUNT($U$11:$U$31))-V16+1)),0))</f>
        <v/>
      </c>
      <c r="AY16" s="22" t="str">
        <f t="shared" ref="AY16:AY19" si="23">IF($B16="","",IF(Z16&gt;0,IF(OR(X16="DNS",X16="DSQ",X16="DNC",X16="OCS"),0,IF(X16="DNF",1,(COUNTIF($X$11:$X$31,"=DNF")+COUNT($Y$11:$Y$31))-Z16+1)),0))</f>
        <v/>
      </c>
      <c r="BA16" s="13" t="str">
        <f t="shared" ref="BA16:BA19" si="24">IF($B16="","",B16)</f>
        <v/>
      </c>
      <c r="BB16" s="13" t="str">
        <f t="shared" ref="BB16:BB19" si="25">IF($B16="","",C16)</f>
        <v/>
      </c>
      <c r="BC16" s="13" t="str">
        <f t="shared" ref="BC16:BC19" si="26">IF($B16="","",D16)</f>
        <v/>
      </c>
      <c r="BD16" s="66" t="str">
        <f t="shared" ref="BD16:BD19" si="27">IF($C16="TH",H16,"")</f>
        <v/>
      </c>
      <c r="BE16" s="22" t="str">
        <f t="shared" ref="BE16:BE19" si="28">IF(J16&gt;0,IF($C16="TH",IF(OR(BD16="DNS",BD16="DNF",BD16="DSQ",BD16="DNC",BD16="OCS"),(COUNTIF($C$11:$C$31,"=TH")+1),IF($B16="","",RANK(BD16,BD$11:BD$31,1))),""),"")</f>
        <v/>
      </c>
      <c r="BF16" s="22" t="str">
        <f t="shared" ref="BF16:BF19" si="29">IF(BE16="","",IF($C16="TH",IF($B16="","",IF(BE16&gt;0,IF(OR(BD16="DNS",BD16="DSQ",BD16="DNC",BD16="OCS"),0,IF(BD16="DNF",1,(COUNTIF($BD$11:$BD$31,"=DNF")+COUNT($BD$11:$BD$31))-BE16+1)),0)),""))</f>
        <v/>
      </c>
      <c r="BG16" s="66" t="str">
        <f t="shared" ref="BG16:BG19" si="30">IF($C16="TH",L16,"")</f>
        <v/>
      </c>
      <c r="BH16" s="22" t="str">
        <f t="shared" ref="BH16:BH19" si="31">IF(N16&gt;0,IF($C16="TH",IF(OR(BG16="DNS",BG16="DNF",BG16="DSQ",BG16="DNC",BG16="OCS"),(COUNTIF($C$11:$C$31,"=TH")+1),IF($B16="","",RANK(BG16,BG$11:BG$31,1))),""),"")</f>
        <v/>
      </c>
      <c r="BI16" s="22" t="str">
        <f t="shared" ref="BI16:BI19" si="32">IF(BH16="","",IF($C16="TH",IF($B16="","",IF(BH16&gt;0,IF(OR(BG16="DNS",BG16="DSQ",BG16="DNC",BG16="OCS"),0,IF(BG16="DNF",1,(COUNTIF($BG$11:$BG$31,"=DNF")+COUNT($BG$11:$BG$31))-BH16+1)),0)),""))</f>
        <v/>
      </c>
      <c r="BJ16" s="66" t="str">
        <f t="shared" ref="BJ16:BJ19" si="33">IF($C16="TH",P16,"")</f>
        <v/>
      </c>
      <c r="BK16" s="22" t="str">
        <f t="shared" ref="BK16:BK19" si="34">IF(R16&gt;0,IF($C16="TH",IF(OR(BJ16="DNS",BJ16="DNF",BJ16="DSQ",BJ16="DNC",BJ16="OCS"),(COUNTIF($C$11:$C$31,"=TH")+1),IF($B16="","",RANK(BJ16,BJ$11:BJ$31,1))),""),"")</f>
        <v/>
      </c>
      <c r="BL16" s="22" t="str">
        <f t="shared" ref="BL16:BL19" si="35">IF(BK16="","",IF($C16="TH",IF($B16="","",IF(BK16&gt;0,IF(OR(BJ16="DNS",BJ16="DSQ",BJ16="DNC",BJ16="OCS"),0,IF(BJ16="DNF",1,(COUNTIF($BJ$11:$BJ$31,"=DNF")+COUNT($BJ$11:$BJ$31))-BK16+1)),0)),""))</f>
        <v/>
      </c>
      <c r="BM16" s="66" t="str">
        <f t="shared" ref="BM16:BM19" si="36">IF($C16="TH",T16,"")</f>
        <v/>
      </c>
      <c r="BN16" s="22" t="str">
        <f t="shared" ref="BN16:BN19" si="37">IF(V16&gt;0,IF($C16="TH",IF(OR(BM16="DNS",BM16="DNF",BM16="DSQ",BM16="DNC",BM16="OCS"),(COUNTIF($C$11:$C$31,"=TH")+1),IF($B16="","",RANK(BM16,BM$11:BM$31,1))),""),"")</f>
        <v/>
      </c>
      <c r="BO16" s="22" t="str">
        <f t="shared" ref="BO16:BO19" si="38">IF(BN16="","",IF($C16="TH",IF($B16="","",IF(BN16&gt;0,IF(OR(BM16="DNS",BM16="DSQ",BM16="DNC",BM16="OCS"),0,IF(BM16="DNF",1,(COUNTIF($BM$11:$BM$31,"=DNF")+COUNT($BM$11:$BM$31))-BN16+1)),0)),""))</f>
        <v/>
      </c>
      <c r="BP16" s="66" t="str">
        <f t="shared" ref="BP16:BP19" si="39">IF($C16="TH",X16,"")</f>
        <v/>
      </c>
      <c r="BQ16" s="22" t="str">
        <f t="shared" ref="BQ16:BQ19" si="40">IF(Z16&gt;0,IF($C16="TH",IF(OR(BP16="DNS",BP16="DNF",BP16="DSQ",BP16="DNC",BP16="OCS"),(COUNTIF($C$11:$C$31,"=TH")+1),IF($B16="","",RANK(BP16,BP$11:BP$31,1))),""),"")</f>
        <v/>
      </c>
      <c r="BR16" s="22" t="str">
        <f t="shared" ref="BR16:BR19" si="41">IF(BQ16="","",IF($C16="TH",IF($B16="","",IF(BQ16&gt;0,IF(OR(BP16="DNS",BP16="DSQ",BP16="DNC",BP16="OCS"),0,IF(BP16="DNF",1,(COUNTIF($BP$11:$BP$31,"=DNF")+COUNT($BP$11:$BP$31))-BQ16+1)),0)),""))</f>
        <v/>
      </c>
      <c r="BT16" s="13" t="str">
        <f t="shared" ref="BT16:BT19" si="42">IF($B16="","",B16)</f>
        <v/>
      </c>
      <c r="BU16" s="13" t="str">
        <f t="shared" ref="BU16:BU19" si="43">IF($B16="","",C16)</f>
        <v/>
      </c>
      <c r="BV16" s="13" t="str">
        <f t="shared" ref="BV16:BV19" si="44">IF($B16="","",D16)</f>
        <v/>
      </c>
      <c r="BW16" s="66" t="str">
        <f t="shared" ref="BW16:BW19" si="45">IF($C16="FSCT",H16,"")</f>
        <v/>
      </c>
      <c r="BX16" s="22" t="str">
        <f t="shared" ref="BX16:BX19" si="46">IF(J16&gt;0,IF($C16="FSCT",IF(OR(BW16="DNS",BW16="DNF",BW16="DSQ",BW16="DNC",BW16="OCS"),(COUNTIF($C$11:$C$31,"=FSCT")+1),IF($B16="","",RANK(BW16,BW$11:BW$31,1))),""),"")</f>
        <v/>
      </c>
      <c r="BY16" s="22" t="str">
        <f t="shared" ref="BY16:BY19" si="47">IF(BX16="","",IF($C16="FSCT",IF($B16="","",IF(BX16&gt;0,IF(OR(BW16="DNS",BW16="DSQ",BW16="DNC",BW16="OCS"),0,IF(BW16="DNF",1,(COUNTIF($BW$11:$BW$31,"=DNF")+COUNT($BW$11:$BW$31))-BX16+1)),0)),""))</f>
        <v/>
      </c>
      <c r="BZ16" s="66" t="str">
        <f t="shared" ref="BZ16:BZ19" si="48">IF($C16="FSCT",L16,"")</f>
        <v/>
      </c>
      <c r="CA16" s="22" t="str">
        <f t="shared" ref="CA16:CA19" si="49">IF(N16&gt;0,IF($C16="FSCT",IF(OR(BZ16="DNS",BZ16="DNF",BZ16="DSQ",BZ16="DNC",BZ16="OCS"),(COUNTIF($C$11:$C$31,"=FSCT")+1),IF($B16="","",RANK(BZ16,BZ$11:BZ$31,1))),""),"")</f>
        <v/>
      </c>
      <c r="CB16" s="22" t="str">
        <f t="shared" ref="CB16:CB19" si="50">IF(CA16="","",IF($C16="FSCT",IF($B16="","",IF(CA16&gt;0,IF(OR(BZ16="DNS",BZ16="DSQ",BZ16="DNC",BZ16="OCS"),0,IF(BZ16="DNF",1,(COUNTIF($BZ$11:$BZ$31,"=DNF")+COUNT($BZ$11:$BZ$31))-CA16+1)),0)),""))</f>
        <v/>
      </c>
      <c r="CC16" s="66" t="str">
        <f t="shared" ref="CC16:CC19" si="51">IF($C16="FSCT",P16,"")</f>
        <v/>
      </c>
      <c r="CD16" s="22" t="str">
        <f t="shared" ref="CD16:CD19" si="52">IF(R16&gt;0,IF($C16="FSCT",IF(OR(CC16="DNS",CC16="DNF",CC16="DSQ",CC16="DNC",CC16="OCS"),(COUNTIF($C$11:$C$31,"=FSCT")+1),IF($B16="","",RANK(CC16,CC$11:CC$31,1))),""),"")</f>
        <v/>
      </c>
      <c r="CE16" s="22" t="str">
        <f t="shared" ref="CE16:CE19" si="53">IF(CD16="","",IF($C16="FSCT",IF($B16="","",IF(CD16&gt;0,IF(OR(CC16="DNS",CC16="DSQ",CC16="DNC",CC16="OCS"),0,IF(CC16="DNF",1,(COUNTIF($CC$11:$CC$31,"=DNF")+COUNT($CC$11:$CC$31))-CD16+1)),0)),""))</f>
        <v/>
      </c>
      <c r="CF16" s="66" t="str">
        <f t="shared" ref="CF16:CF19" si="54">IF($C16="FSCT",T16,"")</f>
        <v/>
      </c>
      <c r="CG16" s="22" t="str">
        <f t="shared" ref="CG16:CG19" si="55">IF(V16&gt;0,IF($C16="FSCT",IF(OR(CF16="DNS",CF16="DNF",CF16="DSQ",CF16="DNC",CF16="OCS"),(COUNTIF($C$11:$C$31,"=FSCT")+1),IF($B16="","",RANK(CF16,CF$11:CF$31,1))),""),"")</f>
        <v/>
      </c>
      <c r="CH16" s="22" t="str">
        <f t="shared" ref="CH16:CH19" si="56">IF(CG16="","",IF($C16="FSCT",IF($B16="","",IF(CG16&gt;0,IF(OR(CF16="DNS",CF16="DSQ",CF16="DNC",CF16="OCS"),0,IF(CF16="DNF",1,(COUNTIF($CF$11:$CF$31,"=DNF")+COUNT($CF$11:$CF$31))-CG16+1)),0)),""))</f>
        <v/>
      </c>
      <c r="CI16" s="66" t="str">
        <f t="shared" ref="CI16:CI19" si="57">IF($C16="FSCT",X16,"")</f>
        <v/>
      </c>
      <c r="CJ16" s="22" t="str">
        <f t="shared" ref="CJ16:CJ19" si="58">IF(Z16&gt;0,IF($C16="FSCT",IF(OR(CI16="DNS",CI16="DNF",CI16="DSQ",CI16="DNC",CI16="OCS"),(COUNTIF($C$11:$C$31,"=FSCT")+1),IF($B16="","",RANK(CI16,CI$11:CI$31,1))),""),"")</f>
        <v/>
      </c>
      <c r="CK16" s="22" t="str">
        <f t="shared" ref="CK16:CK19" si="59">IF(CJ16="","",IF($C16="FSCT",IF($B16="","",IF(CJ16&gt;0,IF(OR(CI16="DNS",CI16="DSQ",CI16="DNC",CI16="OCS"),0,IF(CI16="DNF",1,(COUNTIF($CI$11:$CI$31,"=DNF")+COUNT($CI$11:$CI$31))-CJ16+1)),0)),""))</f>
        <v/>
      </c>
    </row>
    <row r="17" spans="1:89" ht="15" customHeight="1" x14ac:dyDescent="0.2">
      <c r="A17" s="60" t="str">
        <f t="shared" si="3"/>
        <v/>
      </c>
      <c r="B17" s="61"/>
      <c r="C17" s="289"/>
      <c r="D17" s="249"/>
      <c r="E17" s="15" t="str">
        <f t="shared" si="4"/>
        <v/>
      </c>
      <c r="F17" s="16" t="str">
        <f t="shared" si="5"/>
        <v/>
      </c>
      <c r="G17" s="8"/>
      <c r="H17" s="238"/>
      <c r="I17" s="242" t="str">
        <f t="shared" si="6"/>
        <v/>
      </c>
      <c r="J17" s="234" t="str">
        <f t="shared" si="7"/>
        <v/>
      </c>
      <c r="K17" s="8"/>
      <c r="L17" s="238"/>
      <c r="M17" s="242" t="str">
        <f t="shared" si="8"/>
        <v/>
      </c>
      <c r="N17" s="234" t="str">
        <f t="shared" si="9"/>
        <v/>
      </c>
      <c r="O17" s="8"/>
      <c r="P17" s="238"/>
      <c r="Q17" s="242" t="str">
        <f t="shared" si="10"/>
        <v/>
      </c>
      <c r="R17" s="234" t="str">
        <f t="shared" si="11"/>
        <v/>
      </c>
      <c r="S17" s="8"/>
      <c r="T17" s="238"/>
      <c r="U17" s="242" t="str">
        <f t="shared" si="12"/>
        <v/>
      </c>
      <c r="V17" s="234" t="str">
        <f t="shared" si="13"/>
        <v/>
      </c>
      <c r="W17" s="8"/>
      <c r="X17" s="238"/>
      <c r="Y17" s="242" t="str">
        <f t="shared" si="14"/>
        <v/>
      </c>
      <c r="Z17" s="234" t="str">
        <f t="shared" si="15"/>
        <v/>
      </c>
      <c r="AR17" s="13" t="str">
        <f t="shared" si="16"/>
        <v/>
      </c>
      <c r="AS17" s="13" t="str">
        <f t="shared" si="17"/>
        <v/>
      </c>
      <c r="AT17" s="13" t="str">
        <f t="shared" si="18"/>
        <v/>
      </c>
      <c r="AU17" s="22" t="str">
        <f t="shared" si="19"/>
        <v/>
      </c>
      <c r="AV17" s="22" t="str">
        <f t="shared" si="20"/>
        <v/>
      </c>
      <c r="AW17" s="22" t="str">
        <f t="shared" si="21"/>
        <v/>
      </c>
      <c r="AX17" s="22" t="str">
        <f t="shared" si="22"/>
        <v/>
      </c>
      <c r="AY17" s="22" t="str">
        <f t="shared" si="23"/>
        <v/>
      </c>
      <c r="BA17" s="13" t="str">
        <f t="shared" si="24"/>
        <v/>
      </c>
      <c r="BB17" s="13" t="str">
        <f t="shared" si="25"/>
        <v/>
      </c>
      <c r="BC17" s="13" t="str">
        <f t="shared" si="26"/>
        <v/>
      </c>
      <c r="BD17" s="66" t="str">
        <f t="shared" si="27"/>
        <v/>
      </c>
      <c r="BE17" s="22" t="str">
        <f t="shared" si="28"/>
        <v/>
      </c>
      <c r="BF17" s="22" t="str">
        <f t="shared" si="29"/>
        <v/>
      </c>
      <c r="BG17" s="66" t="str">
        <f t="shared" si="30"/>
        <v/>
      </c>
      <c r="BH17" s="22" t="str">
        <f t="shared" si="31"/>
        <v/>
      </c>
      <c r="BI17" s="22" t="str">
        <f t="shared" si="32"/>
        <v/>
      </c>
      <c r="BJ17" s="66" t="str">
        <f t="shared" si="33"/>
        <v/>
      </c>
      <c r="BK17" s="22" t="str">
        <f t="shared" si="34"/>
        <v/>
      </c>
      <c r="BL17" s="22" t="str">
        <f t="shared" si="35"/>
        <v/>
      </c>
      <c r="BM17" s="66" t="str">
        <f t="shared" si="36"/>
        <v/>
      </c>
      <c r="BN17" s="22" t="str">
        <f t="shared" si="37"/>
        <v/>
      </c>
      <c r="BO17" s="22" t="str">
        <f t="shared" si="38"/>
        <v/>
      </c>
      <c r="BP17" s="66" t="str">
        <f t="shared" si="39"/>
        <v/>
      </c>
      <c r="BQ17" s="22" t="str">
        <f t="shared" si="40"/>
        <v/>
      </c>
      <c r="BR17" s="22" t="str">
        <f t="shared" si="41"/>
        <v/>
      </c>
      <c r="BT17" s="13" t="str">
        <f t="shared" si="42"/>
        <v/>
      </c>
      <c r="BU17" s="13" t="str">
        <f t="shared" si="43"/>
        <v/>
      </c>
      <c r="BV17" s="13" t="str">
        <f t="shared" si="44"/>
        <v/>
      </c>
      <c r="BW17" s="66" t="str">
        <f t="shared" si="45"/>
        <v/>
      </c>
      <c r="BX17" s="22" t="str">
        <f t="shared" si="46"/>
        <v/>
      </c>
      <c r="BY17" s="22" t="str">
        <f t="shared" si="47"/>
        <v/>
      </c>
      <c r="BZ17" s="66" t="str">
        <f t="shared" si="48"/>
        <v/>
      </c>
      <c r="CA17" s="22" t="str">
        <f t="shared" si="49"/>
        <v/>
      </c>
      <c r="CB17" s="22" t="str">
        <f t="shared" si="50"/>
        <v/>
      </c>
      <c r="CC17" s="66" t="str">
        <f t="shared" si="51"/>
        <v/>
      </c>
      <c r="CD17" s="22" t="str">
        <f t="shared" si="52"/>
        <v/>
      </c>
      <c r="CE17" s="22" t="str">
        <f t="shared" si="53"/>
        <v/>
      </c>
      <c r="CF17" s="66" t="str">
        <f t="shared" si="54"/>
        <v/>
      </c>
      <c r="CG17" s="22" t="str">
        <f t="shared" si="55"/>
        <v/>
      </c>
      <c r="CH17" s="22" t="str">
        <f t="shared" si="56"/>
        <v/>
      </c>
      <c r="CI17" s="66" t="str">
        <f t="shared" si="57"/>
        <v/>
      </c>
      <c r="CJ17" s="22" t="str">
        <f t="shared" si="58"/>
        <v/>
      </c>
      <c r="CK17" s="22" t="str">
        <f t="shared" si="59"/>
        <v/>
      </c>
    </row>
    <row r="18" spans="1:89" ht="15" customHeight="1" x14ac:dyDescent="0.2">
      <c r="A18" s="60" t="str">
        <f t="shared" si="3"/>
        <v/>
      </c>
      <c r="B18" s="61"/>
      <c r="C18" s="289"/>
      <c r="D18" s="249"/>
      <c r="E18" s="15" t="str">
        <f t="shared" si="4"/>
        <v/>
      </c>
      <c r="F18" s="16" t="str">
        <f t="shared" si="5"/>
        <v/>
      </c>
      <c r="G18" s="8"/>
      <c r="H18" s="238"/>
      <c r="I18" s="242" t="str">
        <f t="shared" si="6"/>
        <v/>
      </c>
      <c r="J18" s="234" t="str">
        <f t="shared" si="7"/>
        <v/>
      </c>
      <c r="K18" s="8"/>
      <c r="L18" s="238"/>
      <c r="M18" s="242" t="str">
        <f t="shared" si="8"/>
        <v/>
      </c>
      <c r="N18" s="234" t="str">
        <f t="shared" si="9"/>
        <v/>
      </c>
      <c r="O18" s="8"/>
      <c r="P18" s="238"/>
      <c r="Q18" s="242" t="str">
        <f t="shared" si="10"/>
        <v/>
      </c>
      <c r="R18" s="234" t="str">
        <f t="shared" si="11"/>
        <v/>
      </c>
      <c r="S18" s="8"/>
      <c r="T18" s="238"/>
      <c r="U18" s="242" t="str">
        <f t="shared" si="12"/>
        <v/>
      </c>
      <c r="V18" s="234" t="str">
        <f t="shared" si="13"/>
        <v/>
      </c>
      <c r="W18" s="8"/>
      <c r="X18" s="238"/>
      <c r="Y18" s="242" t="str">
        <f t="shared" si="14"/>
        <v/>
      </c>
      <c r="Z18" s="234" t="str">
        <f t="shared" si="15"/>
        <v/>
      </c>
      <c r="AR18" s="13" t="str">
        <f t="shared" si="16"/>
        <v/>
      </c>
      <c r="AS18" s="13" t="str">
        <f t="shared" si="17"/>
        <v/>
      </c>
      <c r="AT18" s="13" t="str">
        <f t="shared" si="18"/>
        <v/>
      </c>
      <c r="AU18" s="22" t="str">
        <f t="shared" si="19"/>
        <v/>
      </c>
      <c r="AV18" s="22" t="str">
        <f t="shared" si="20"/>
        <v/>
      </c>
      <c r="AW18" s="22" t="str">
        <f t="shared" si="21"/>
        <v/>
      </c>
      <c r="AX18" s="22" t="str">
        <f t="shared" si="22"/>
        <v/>
      </c>
      <c r="AY18" s="22" t="str">
        <f t="shared" si="23"/>
        <v/>
      </c>
      <c r="BA18" s="13" t="str">
        <f t="shared" si="24"/>
        <v/>
      </c>
      <c r="BB18" s="13" t="str">
        <f t="shared" si="25"/>
        <v/>
      </c>
      <c r="BC18" s="13" t="str">
        <f t="shared" si="26"/>
        <v/>
      </c>
      <c r="BD18" s="66" t="str">
        <f t="shared" si="27"/>
        <v/>
      </c>
      <c r="BE18" s="22" t="str">
        <f t="shared" si="28"/>
        <v/>
      </c>
      <c r="BF18" s="22" t="str">
        <f t="shared" si="29"/>
        <v/>
      </c>
      <c r="BG18" s="66" t="str">
        <f t="shared" si="30"/>
        <v/>
      </c>
      <c r="BH18" s="22" t="str">
        <f t="shared" si="31"/>
        <v/>
      </c>
      <c r="BI18" s="22" t="str">
        <f t="shared" si="32"/>
        <v/>
      </c>
      <c r="BJ18" s="66" t="str">
        <f t="shared" si="33"/>
        <v/>
      </c>
      <c r="BK18" s="22" t="str">
        <f t="shared" si="34"/>
        <v/>
      </c>
      <c r="BL18" s="22" t="str">
        <f t="shared" si="35"/>
        <v/>
      </c>
      <c r="BM18" s="66" t="str">
        <f t="shared" si="36"/>
        <v/>
      </c>
      <c r="BN18" s="22" t="str">
        <f t="shared" si="37"/>
        <v/>
      </c>
      <c r="BO18" s="22" t="str">
        <f t="shared" si="38"/>
        <v/>
      </c>
      <c r="BP18" s="66" t="str">
        <f t="shared" si="39"/>
        <v/>
      </c>
      <c r="BQ18" s="22" t="str">
        <f t="shared" si="40"/>
        <v/>
      </c>
      <c r="BR18" s="22" t="str">
        <f t="shared" si="41"/>
        <v/>
      </c>
      <c r="BT18" s="13" t="str">
        <f t="shared" si="42"/>
        <v/>
      </c>
      <c r="BU18" s="13" t="str">
        <f t="shared" si="43"/>
        <v/>
      </c>
      <c r="BV18" s="13" t="str">
        <f t="shared" si="44"/>
        <v/>
      </c>
      <c r="BW18" s="66" t="str">
        <f t="shared" si="45"/>
        <v/>
      </c>
      <c r="BX18" s="22" t="str">
        <f t="shared" si="46"/>
        <v/>
      </c>
      <c r="BY18" s="22" t="str">
        <f t="shared" si="47"/>
        <v/>
      </c>
      <c r="BZ18" s="66" t="str">
        <f t="shared" si="48"/>
        <v/>
      </c>
      <c r="CA18" s="22" t="str">
        <f t="shared" si="49"/>
        <v/>
      </c>
      <c r="CB18" s="22" t="str">
        <f t="shared" si="50"/>
        <v/>
      </c>
      <c r="CC18" s="66" t="str">
        <f t="shared" si="51"/>
        <v/>
      </c>
      <c r="CD18" s="22" t="str">
        <f t="shared" si="52"/>
        <v/>
      </c>
      <c r="CE18" s="22" t="str">
        <f t="shared" si="53"/>
        <v/>
      </c>
      <c r="CF18" s="66" t="str">
        <f t="shared" si="54"/>
        <v/>
      </c>
      <c r="CG18" s="22" t="str">
        <f t="shared" si="55"/>
        <v/>
      </c>
      <c r="CH18" s="22" t="str">
        <f t="shared" si="56"/>
        <v/>
      </c>
      <c r="CI18" s="66" t="str">
        <f t="shared" si="57"/>
        <v/>
      </c>
      <c r="CJ18" s="22" t="str">
        <f t="shared" si="58"/>
        <v/>
      </c>
      <c r="CK18" s="22" t="str">
        <f t="shared" si="59"/>
        <v/>
      </c>
    </row>
    <row r="19" spans="1:89" ht="15" customHeight="1" x14ac:dyDescent="0.2">
      <c r="A19" s="60" t="str">
        <f t="shared" si="3"/>
        <v/>
      </c>
      <c r="B19" s="61"/>
      <c r="C19" s="289"/>
      <c r="D19" s="249"/>
      <c r="E19" s="15" t="str">
        <f t="shared" si="4"/>
        <v/>
      </c>
      <c r="F19" s="16" t="str">
        <f t="shared" si="5"/>
        <v/>
      </c>
      <c r="G19" s="8"/>
      <c r="H19" s="238"/>
      <c r="I19" s="242" t="str">
        <f t="shared" si="6"/>
        <v/>
      </c>
      <c r="J19" s="234" t="str">
        <f t="shared" si="7"/>
        <v/>
      </c>
      <c r="K19" s="8"/>
      <c r="L19" s="238"/>
      <c r="M19" s="242" t="str">
        <f t="shared" si="8"/>
        <v/>
      </c>
      <c r="N19" s="234" t="str">
        <f t="shared" si="9"/>
        <v/>
      </c>
      <c r="O19" s="8"/>
      <c r="P19" s="238"/>
      <c r="Q19" s="242" t="str">
        <f t="shared" si="10"/>
        <v/>
      </c>
      <c r="R19" s="234" t="str">
        <f t="shared" si="11"/>
        <v/>
      </c>
      <c r="S19" s="8"/>
      <c r="T19" s="238"/>
      <c r="U19" s="242" t="str">
        <f t="shared" si="12"/>
        <v/>
      </c>
      <c r="V19" s="234" t="str">
        <f t="shared" si="13"/>
        <v/>
      </c>
      <c r="W19" s="8"/>
      <c r="X19" s="238"/>
      <c r="Y19" s="242" t="str">
        <f t="shared" si="14"/>
        <v/>
      </c>
      <c r="Z19" s="234" t="str">
        <f t="shared" si="15"/>
        <v/>
      </c>
      <c r="AR19" s="13" t="str">
        <f t="shared" si="16"/>
        <v/>
      </c>
      <c r="AS19" s="13" t="str">
        <f t="shared" si="17"/>
        <v/>
      </c>
      <c r="AT19" s="13" t="str">
        <f t="shared" si="18"/>
        <v/>
      </c>
      <c r="AU19" s="22" t="str">
        <f t="shared" si="19"/>
        <v/>
      </c>
      <c r="AV19" s="22" t="str">
        <f t="shared" si="20"/>
        <v/>
      </c>
      <c r="AW19" s="22" t="str">
        <f t="shared" si="21"/>
        <v/>
      </c>
      <c r="AX19" s="22" t="str">
        <f t="shared" si="22"/>
        <v/>
      </c>
      <c r="AY19" s="22" t="str">
        <f t="shared" si="23"/>
        <v/>
      </c>
      <c r="BA19" s="13" t="str">
        <f t="shared" si="24"/>
        <v/>
      </c>
      <c r="BB19" s="13" t="str">
        <f t="shared" si="25"/>
        <v/>
      </c>
      <c r="BC19" s="13" t="str">
        <f t="shared" si="26"/>
        <v/>
      </c>
      <c r="BD19" s="66" t="str">
        <f t="shared" si="27"/>
        <v/>
      </c>
      <c r="BE19" s="22" t="str">
        <f t="shared" si="28"/>
        <v/>
      </c>
      <c r="BF19" s="22" t="str">
        <f t="shared" si="29"/>
        <v/>
      </c>
      <c r="BG19" s="66" t="str">
        <f t="shared" si="30"/>
        <v/>
      </c>
      <c r="BH19" s="22" t="str">
        <f t="shared" si="31"/>
        <v/>
      </c>
      <c r="BI19" s="22" t="str">
        <f t="shared" si="32"/>
        <v/>
      </c>
      <c r="BJ19" s="66" t="str">
        <f t="shared" si="33"/>
        <v/>
      </c>
      <c r="BK19" s="22" t="str">
        <f t="shared" si="34"/>
        <v/>
      </c>
      <c r="BL19" s="22" t="str">
        <f t="shared" si="35"/>
        <v/>
      </c>
      <c r="BM19" s="66" t="str">
        <f t="shared" si="36"/>
        <v/>
      </c>
      <c r="BN19" s="22" t="str">
        <f t="shared" si="37"/>
        <v/>
      </c>
      <c r="BO19" s="22" t="str">
        <f t="shared" si="38"/>
        <v/>
      </c>
      <c r="BP19" s="66" t="str">
        <f t="shared" si="39"/>
        <v/>
      </c>
      <c r="BQ19" s="22" t="str">
        <f t="shared" si="40"/>
        <v/>
      </c>
      <c r="BR19" s="22" t="str">
        <f t="shared" si="41"/>
        <v/>
      </c>
      <c r="BT19" s="13" t="str">
        <f t="shared" si="42"/>
        <v/>
      </c>
      <c r="BU19" s="13" t="str">
        <f t="shared" si="43"/>
        <v/>
      </c>
      <c r="BV19" s="13" t="str">
        <f t="shared" si="44"/>
        <v/>
      </c>
      <c r="BW19" s="66" t="str">
        <f t="shared" si="45"/>
        <v/>
      </c>
      <c r="BX19" s="22" t="str">
        <f t="shared" si="46"/>
        <v/>
      </c>
      <c r="BY19" s="22" t="str">
        <f t="shared" si="47"/>
        <v/>
      </c>
      <c r="BZ19" s="66" t="str">
        <f t="shared" si="48"/>
        <v/>
      </c>
      <c r="CA19" s="22" t="str">
        <f t="shared" si="49"/>
        <v/>
      </c>
      <c r="CB19" s="22" t="str">
        <f t="shared" si="50"/>
        <v/>
      </c>
      <c r="CC19" s="66" t="str">
        <f t="shared" si="51"/>
        <v/>
      </c>
      <c r="CD19" s="22" t="str">
        <f t="shared" si="52"/>
        <v/>
      </c>
      <c r="CE19" s="22" t="str">
        <f t="shared" si="53"/>
        <v/>
      </c>
      <c r="CF19" s="66" t="str">
        <f t="shared" si="54"/>
        <v/>
      </c>
      <c r="CG19" s="22" t="str">
        <f t="shared" si="55"/>
        <v/>
      </c>
      <c r="CH19" s="22" t="str">
        <f t="shared" si="56"/>
        <v/>
      </c>
      <c r="CI19" s="66" t="str">
        <f t="shared" si="57"/>
        <v/>
      </c>
      <c r="CJ19" s="22" t="str">
        <f t="shared" si="58"/>
        <v/>
      </c>
      <c r="CK19" s="22" t="str">
        <f t="shared" si="59"/>
        <v/>
      </c>
    </row>
    <row r="20" spans="1:89" ht="15" customHeight="1" x14ac:dyDescent="0.2">
      <c r="A20" s="60" t="str">
        <f t="shared" ref="A20:A29" si="60">F20</f>
        <v/>
      </c>
      <c r="B20" s="61"/>
      <c r="C20" s="254"/>
      <c r="D20" s="249"/>
      <c r="E20" s="15" t="str">
        <f t="shared" ref="E20:E31" si="61">IF(B20="","",J20+N20+R20+V20+Z20)</f>
        <v/>
      </c>
      <c r="F20" s="16" t="str">
        <f t="shared" ref="F20:F31" si="62">IF(B20="","",RANK(E20,E$11:E$31,1))</f>
        <v/>
      </c>
      <c r="G20" s="8"/>
      <c r="H20" s="238"/>
      <c r="I20" s="242" t="str">
        <f t="shared" ref="I20:I31" si="63">IF(OR(H20="DNS",H20="DNF",H20="DSQ",H20="DNC",H20="OCS"),"",IF(H$9="","",IF($B20="","",H20)))</f>
        <v/>
      </c>
      <c r="J20" s="234" t="str">
        <f t="shared" ref="J20:J31" si="64">IF(OR(H20="DNS",H20="DNF",H20="DSQ",H20="DNC",H20="OCS"),(COUNTA($B$11:$B$31)+1),IF($B20="","",RANK(I20,I$11:I$31,1)))</f>
        <v/>
      </c>
      <c r="K20" s="8"/>
      <c r="L20" s="238"/>
      <c r="M20" s="242" t="str">
        <f t="shared" ref="M20:M31" si="65">IF(OR(L20="DNS",L20="DNF",L20="DSQ",L20="DNC",L20="OCS"),"",IF(L$9="","",IF($B20="","",L20)))</f>
        <v/>
      </c>
      <c r="N20" s="234" t="str">
        <f t="shared" ref="N20:N31" si="66">IF(OR(L20="DNS",L20="DNF",L20="DSQ",L20="DNC",L20="OCS"),(COUNTA($B$11:$B$31)+1),IF($B20="","",RANK(M20,M$11:M$31,1)))</f>
        <v/>
      </c>
      <c r="O20" s="8"/>
      <c r="P20" s="238"/>
      <c r="Q20" s="242" t="str">
        <f t="shared" ref="Q20:Q31" si="67">IF(OR(P20="DNS",P20="DNF",P20="DSQ",P20="DNC",P20="OCS"),"",IF(P$9="","",IF($B20="","",P20)))</f>
        <v/>
      </c>
      <c r="R20" s="234" t="str">
        <f t="shared" ref="R20:R31" si="68">IF(OR(P20="DNS",P20="DNF",P20="DSQ",P20="DNC",P20="OCS"),(COUNTA($B$11:$B$31)+1),IF($B20="","",RANK(Q20,Q$11:Q$31,1)))</f>
        <v/>
      </c>
      <c r="S20" s="8"/>
      <c r="T20" s="238"/>
      <c r="U20" s="242" t="str">
        <f t="shared" ref="U20:U31" si="69">IF(OR(T20="DNS",T20="DNF",T20="DSQ",T20="DNC",T20="OCS"),"",IF(T$9="","",IF($B20="","",T20)))</f>
        <v/>
      </c>
      <c r="V20" s="234" t="str">
        <f t="shared" ref="V20:V31" si="70">IF(OR(T20="DNS",T20="DNF",T20="DSQ",T20="DNC",T20="OCS"),(COUNTA($B$11:$B$31)+1),IF($B20="","",RANK(U20,U$11:U$31,1)))</f>
        <v/>
      </c>
      <c r="W20" s="8"/>
      <c r="X20" s="238"/>
      <c r="Y20" s="242" t="str">
        <f t="shared" ref="Y20:Y31" si="71">IF(OR(X20="DNS",X20="DNF",X20="DSQ",X20="DNC",X20="OCS"),"",IF(X$9="","",IF($B20="","",X20)))</f>
        <v/>
      </c>
      <c r="Z20" s="234" t="str">
        <f t="shared" ref="Z20:Z31" si="72">IF(OR(X20="DNS",X20="DNF",X20="DSQ",X20="DNC",X20="OCS"),(COUNTA($B$11:$B$31)+1),IF($B20="","",RANK(Y20,Y$11:Y$31,1)))</f>
        <v/>
      </c>
      <c r="AR20" s="13" t="str">
        <f t="shared" ref="AR20:AT26" si="73">IF($B20="","",B20)</f>
        <v/>
      </c>
      <c r="AS20" s="13" t="str">
        <f t="shared" si="73"/>
        <v/>
      </c>
      <c r="AT20" s="13" t="str">
        <f t="shared" si="73"/>
        <v/>
      </c>
      <c r="AU20" s="22" t="str">
        <f t="shared" ref="AU20:AU31" si="74">IF($B20="","",IF(J20&gt;0,IF(OR(H20="DNS",H20="DSQ",H20="DNC",H20="OCS"),0,IF(H20="DNF",1,(COUNTIF($H$11:$H$31,"=DNF")+COUNT($I$11:$I$31))-J20+1)),0))</f>
        <v/>
      </c>
      <c r="AV20" s="22" t="str">
        <f t="shared" ref="AV20:AV31" si="75">IF($B20="","",IF(N20&gt;0,IF(OR(L20="DNS",L20="DSQ",L20="DNC",L20="OCS"),0,IF(L20="DNF",1,(COUNTIF($L$11:$L$31,"=DNF")+COUNT($M$11:$M$31)-N20+1))),0))</f>
        <v/>
      </c>
      <c r="AW20" s="22" t="str">
        <f t="shared" ref="AW20:AW31" si="76">IF($B20="","",IF(R20&gt;0,IF(OR(P20="DNS",P20="DSQ",P20="DNC",P20="OCS"),0,IF(P20="DNF",1,(COUNTIF($P$11:$P$31,"=DNF")+COUNT($Q$11:$Q$31))-R20+1)),0))</f>
        <v/>
      </c>
      <c r="AX20" s="22" t="str">
        <f t="shared" ref="AX20:AX31" si="77">IF($B20="","",IF(V20&gt;0,IF(OR(T20="DNS",T20="DSQ",T20="DNC",T20="OCS"),0,IF(T20="DNF",1,(COUNTIF($T$11:$T$31,"=DNF")+COUNT($U$11:$U$31))-V20+1)),0))</f>
        <v/>
      </c>
      <c r="AY20" s="22" t="str">
        <f t="shared" ref="AY20:AY31" si="78">IF($B20="","",IF(Z20&gt;0,IF(OR(X20="DNS",X20="DSQ",X20="DNC",X20="OCS"),0,IF(X20="DNF",1,(COUNTIF($X$11:$X$31,"=DNF")+COUNT($Y$11:$Y$31))-Z20+1)),0))</f>
        <v/>
      </c>
      <c r="BA20" s="13" t="str">
        <f t="shared" ref="BA20:BC26" si="79">IF($B20="","",B20)</f>
        <v/>
      </c>
      <c r="BB20" s="13" t="str">
        <f t="shared" si="79"/>
        <v/>
      </c>
      <c r="BC20" s="13" t="str">
        <f t="shared" si="79"/>
        <v/>
      </c>
      <c r="BD20" s="66" t="str">
        <f t="shared" ref="BD20:BD31" si="80">IF($C20="TH",H20,"")</f>
        <v/>
      </c>
      <c r="BE20" s="22" t="str">
        <f t="shared" ref="BE20:BE31" si="81">IF(J20&gt;0,IF($C20="TH",IF(OR(BD20="DNS",BD20="DNF",BD20="DSQ",BD20="DNC",BD20="OCS"),(COUNTIF($C$11:$C$31,"=TH")+1),IF($B20="","",RANK(BD20,BD$11:BD$31,1))),""),"")</f>
        <v/>
      </c>
      <c r="BF20" s="22" t="str">
        <f t="shared" ref="BF20:BF31" si="82">IF(BE20="","",IF($C20="TH",IF($B20="","",IF(BE20&gt;0,IF(OR(BD20="DNS",BD20="DSQ",BD20="DNC",BD20="OCS"),0,IF(BD20="DNF",1,(COUNTIF($BD$11:$BD$31,"=DNF")+COUNT($BD$11:$BD$31))-BE20+1)),0)),""))</f>
        <v/>
      </c>
      <c r="BG20" s="66" t="str">
        <f t="shared" ref="BG20:BG31" si="83">IF($C20="TH",L20,"")</f>
        <v/>
      </c>
      <c r="BH20" s="22" t="str">
        <f t="shared" ref="BH20:BH31" si="84">IF(N20&gt;0,IF($C20="TH",IF(OR(BG20="DNS",BG20="DNF",BG20="DSQ",BG20="DNC",BG20="OCS"),(COUNTIF($C$11:$C$31,"=TH")+1),IF($B20="","",RANK(BG20,BG$11:BG$31,1))),""),"")</f>
        <v/>
      </c>
      <c r="BI20" s="22" t="str">
        <f t="shared" ref="BI20:BI31" si="85">IF(BH20="","",IF($C20="TH",IF($B20="","",IF(BH20&gt;0,IF(OR(BG20="DNS",BG20="DSQ",BG20="DNC",BG20="OCS"),0,IF(BG20="DNF",1,(COUNTIF($BG$11:$BG$31,"=DNF")+COUNT($BG$11:$BG$31))-BH20+1)),0)),""))</f>
        <v/>
      </c>
      <c r="BJ20" s="66" t="str">
        <f t="shared" ref="BJ20:BJ31" si="86">IF($C20="TH",P20,"")</f>
        <v/>
      </c>
      <c r="BK20" s="22" t="str">
        <f t="shared" ref="BK20:BK31" si="87">IF(R20&gt;0,IF($C20="TH",IF(OR(BJ20="DNS",BJ20="DNF",BJ20="DSQ",BJ20="DNC",BJ20="OCS"),(COUNTIF($C$11:$C$31,"=TH")+1),IF($B20="","",RANK(BJ20,BJ$11:BJ$31,1))),""),"")</f>
        <v/>
      </c>
      <c r="BL20" s="22" t="str">
        <f t="shared" ref="BL20:BL31" si="88">IF(BK20="","",IF($C20="TH",IF($B20="","",IF(BK20&gt;0,IF(OR(BJ20="DNS",BJ20="DSQ",BJ20="DNC",BJ20="OCS"),0,IF(BJ20="DNF",1,(COUNTIF($BJ$11:$BJ$31,"=DNF")+COUNT($BJ$11:$BJ$31))-BK20+1)),0)),""))</f>
        <v/>
      </c>
      <c r="BM20" s="66" t="str">
        <f t="shared" ref="BM20:BM31" si="89">IF($C20="TH",T20,"")</f>
        <v/>
      </c>
      <c r="BN20" s="22" t="str">
        <f t="shared" ref="BN20:BN31" si="90">IF(V20&gt;0,IF($C20="TH",IF(OR(BM20="DNS",BM20="DNF",BM20="DSQ",BM20="DNC",BM20="OCS"),(COUNTIF($C$11:$C$31,"=TH")+1),IF($B20="","",RANK(BM20,BM$11:BM$31,1))),""),"")</f>
        <v/>
      </c>
      <c r="BO20" s="22" t="str">
        <f t="shared" ref="BO20:BO31" si="91">IF(BN20="","",IF($C20="TH",IF($B20="","",IF(BN20&gt;0,IF(OR(BM20="DNS",BM20="DSQ",BM20="DNC",BM20="OCS"),0,IF(BM20="DNF",1,(COUNTIF($BM$11:$BM$31,"=DNF")+COUNT($BM$11:$BM$31))-BN20+1)),0)),""))</f>
        <v/>
      </c>
      <c r="BP20" s="66" t="str">
        <f t="shared" ref="BP20:BP31" si="92">IF($C20="TH",X20,"")</f>
        <v/>
      </c>
      <c r="BQ20" s="22" t="str">
        <f t="shared" ref="BQ20:BQ31" si="93">IF(Z20&gt;0,IF($C20="TH",IF(OR(BP20="DNS",BP20="DNF",BP20="DSQ",BP20="DNC",BP20="OCS"),(COUNTIF($C$11:$C$31,"=TH")+1),IF($B20="","",RANK(BP20,BP$11:BP$31,1))),""),"")</f>
        <v/>
      </c>
      <c r="BR20" s="22" t="str">
        <f t="shared" ref="BR20:BR31" si="94">IF(BQ20="","",IF($C20="TH",IF($B20="","",IF(BQ20&gt;0,IF(OR(BP20="DNS",BP20="DSQ",BP20="DNC",BP20="OCS"),0,IF(BP20="DNF",1,(COUNTIF($BP$11:$BP$31,"=DNF")+COUNT($BP$11:$BP$31))-BQ20+1)),0)),""))</f>
        <v/>
      </c>
      <c r="BT20" s="13" t="str">
        <f t="shared" ref="BT20:BV26" si="95">IF($B20="","",B20)</f>
        <v/>
      </c>
      <c r="BU20" s="13" t="str">
        <f t="shared" si="95"/>
        <v/>
      </c>
      <c r="BV20" s="13" t="str">
        <f t="shared" si="95"/>
        <v/>
      </c>
      <c r="BW20" s="66" t="str">
        <f t="shared" ref="BW20:BW31" si="96">IF($C20="FSCT",H20,"")</f>
        <v/>
      </c>
      <c r="BX20" s="22" t="str">
        <f t="shared" ref="BX20:BX31" si="97">IF(J20&gt;0,IF($C20="FSCT",IF(OR(BW20="DNS",BW20="DNF",BW20="DSQ",BW20="DNC",BW20="OCS"),(COUNTIF($C$11:$C$31,"=FSCT")+1),IF($B20="","",RANK(BW20,BW$11:BW$31,1))),""),"")</f>
        <v/>
      </c>
      <c r="BY20" s="22" t="str">
        <f t="shared" ref="BY20:BY31" si="98">IF(BX20="","",IF($C20="FSCT",IF($B20="","",IF(BX20&gt;0,IF(OR(BW20="DNS",BW20="DSQ",BW20="DNC",BW20="OCS"),0,IF(BW20="DNF",1,(COUNTIF($BW$11:$BW$31,"=DNF")+COUNT($BW$11:$BW$31))-BX20+1)),0)),""))</f>
        <v/>
      </c>
      <c r="BZ20" s="66" t="str">
        <f t="shared" ref="BZ20:BZ31" si="99">IF($C20="FSCT",L20,"")</f>
        <v/>
      </c>
      <c r="CA20" s="22" t="str">
        <f t="shared" ref="CA20:CA31" si="100">IF(N20&gt;0,IF($C20="FSCT",IF(OR(BZ20="DNS",BZ20="DNF",BZ20="DSQ",BZ20="DNC",BZ20="OCS"),(COUNTIF($C$11:$C$31,"=FSCT")+1),IF($B20="","",RANK(BZ20,BZ$11:BZ$31,1))),""),"")</f>
        <v/>
      </c>
      <c r="CB20" s="22" t="str">
        <f t="shared" ref="CB20:CB31" si="101">IF(CA20="","",IF($C20="FSCT",IF($B20="","",IF(CA20&gt;0,IF(OR(BZ20="DNS",BZ20="DSQ",BZ20="DNC",BZ20="OCS"),0,IF(BZ20="DNF",1,(COUNTIF($BZ$11:$BZ$31,"=DNF")+COUNT($BZ$11:$BZ$31))-CA20+1)),0)),""))</f>
        <v/>
      </c>
      <c r="CC20" s="66" t="str">
        <f t="shared" ref="CC20:CC31" si="102">IF($C20="FSCT",P20,"")</f>
        <v/>
      </c>
      <c r="CD20" s="22" t="str">
        <f t="shared" ref="CD20:CD31" si="103">IF(R20&gt;0,IF($C20="FSCT",IF(OR(CC20="DNS",CC20="DNF",CC20="DSQ",CC20="DNC",CC20="OCS"),(COUNTIF($C$11:$C$31,"=FSCT")+1),IF($B20="","",RANK(CC20,CC$11:CC$31,1))),""),"")</f>
        <v/>
      </c>
      <c r="CE20" s="22" t="str">
        <f t="shared" ref="CE20:CE31" si="104">IF(CD20="","",IF($C20="FSCT",IF($B20="","",IF(CD20&gt;0,IF(OR(CC20="DNS",CC20="DSQ",CC20="DNC",CC20="OCS"),0,IF(CC20="DNF",1,(COUNTIF($CC$11:$CC$31,"=DNF")+COUNT($CC$11:$CC$31))-CD20+1)),0)),""))</f>
        <v/>
      </c>
      <c r="CF20" s="66" t="str">
        <f t="shared" ref="CF20:CF31" si="105">IF($C20="FSCT",T20,"")</f>
        <v/>
      </c>
      <c r="CG20" s="22" t="str">
        <f t="shared" ref="CG20:CG31" si="106">IF(V20&gt;0,IF($C20="FSCT",IF(OR(CF20="DNS",CF20="DNF",CF20="DSQ",CF20="DNC",CF20="OCS"),(COUNTIF($C$11:$C$31,"=FSCT")+1),IF($B20="","",RANK(CF20,CF$11:CF$31,1))),""),"")</f>
        <v/>
      </c>
      <c r="CH20" s="22" t="str">
        <f t="shared" ref="CH20:CH31" si="107">IF(CG20="","",IF($C20="FSCT",IF($B20="","",IF(CG20&gt;0,IF(OR(CF20="DNS",CF20="DSQ",CF20="DNC",CF20="OCS"),0,IF(CF20="DNF",1,(COUNTIF($CF$11:$CF$31,"=DNF")+COUNT($CF$11:$CF$31))-CG20+1)),0)),""))</f>
        <v/>
      </c>
      <c r="CI20" s="66" t="str">
        <f t="shared" ref="CI20:CI31" si="108">IF($C20="FSCT",X20,"")</f>
        <v/>
      </c>
      <c r="CJ20" s="22" t="str">
        <f t="shared" ref="CJ20:CJ31" si="109">IF(Z20&gt;0,IF($C20="FSCT",IF(OR(CI20="DNS",CI20="DNF",CI20="DSQ",CI20="DNC",CI20="OCS"),(COUNTIF($C$11:$C$31,"=FSCT")+1),IF($B20="","",RANK(CI20,CI$11:CI$31,1))),""),"")</f>
        <v/>
      </c>
      <c r="CK20" s="22" t="str">
        <f t="shared" ref="CK20:CK31" si="110">IF(CJ20="","",IF($C20="FSCT",IF($B20="","",IF(CJ20&gt;0,IF(OR(CI20="DNS",CI20="DSQ",CI20="DNC",CI20="OCS"),0,IF(CI20="DNF",1,(COUNTIF($CI$11:$CI$31,"=DNF")+COUNT($CI$11:$CI$31))-CJ20+1)),0)),""))</f>
        <v/>
      </c>
    </row>
    <row r="21" spans="1:89" ht="15" customHeight="1" x14ac:dyDescent="0.2">
      <c r="A21" s="60" t="str">
        <f t="shared" ref="A21" si="111">F21</f>
        <v/>
      </c>
      <c r="B21" s="61"/>
      <c r="C21" s="289"/>
      <c r="D21" s="249"/>
      <c r="E21" s="15" t="str">
        <f t="shared" ref="E21" si="112">IF(B21="","",J21+N21+R21+V21+Z21)</f>
        <v/>
      </c>
      <c r="F21" s="16" t="str">
        <f t="shared" ref="F21" si="113">IF(B21="","",RANK(E21,E$11:E$31,1))</f>
        <v/>
      </c>
      <c r="G21" s="8"/>
      <c r="H21" s="238"/>
      <c r="I21" s="242" t="str">
        <f t="shared" ref="I21" si="114">IF(OR(H21="DNS",H21="DNF",H21="DSQ",H21="DNC",H21="OCS"),"",IF(H$9="","",IF($B21="","",H21)))</f>
        <v/>
      </c>
      <c r="J21" s="234" t="str">
        <f t="shared" ref="J21" si="115">IF(OR(H21="DNS",H21="DNF",H21="DSQ",H21="DNC",H21="OCS"),(COUNTA($B$11:$B$31)+1),IF($B21="","",RANK(I21,I$11:I$31,1)))</f>
        <v/>
      </c>
      <c r="K21" s="8"/>
      <c r="L21" s="238"/>
      <c r="M21" s="242" t="str">
        <f t="shared" ref="M21" si="116">IF(OR(L21="DNS",L21="DNF",L21="DSQ",L21="DNC",L21="OCS"),"",IF(L$9="","",IF($B21="","",L21)))</f>
        <v/>
      </c>
      <c r="N21" s="234" t="str">
        <f t="shared" ref="N21" si="117">IF(OR(L21="DNS",L21="DNF",L21="DSQ",L21="DNC",L21="OCS"),(COUNTA($B$11:$B$31)+1),IF($B21="","",RANK(M21,M$11:M$31,1)))</f>
        <v/>
      </c>
      <c r="O21" s="8"/>
      <c r="P21" s="238"/>
      <c r="Q21" s="242" t="str">
        <f t="shared" ref="Q21" si="118">IF(OR(P21="DNS",P21="DNF",P21="DSQ",P21="DNC",P21="OCS"),"",IF(P$9="","",IF($B21="","",P21)))</f>
        <v/>
      </c>
      <c r="R21" s="234" t="str">
        <f t="shared" ref="R21" si="119">IF(OR(P21="DNS",P21="DNF",P21="DSQ",P21="DNC",P21="OCS"),(COUNTA($B$11:$B$31)+1),IF($B21="","",RANK(Q21,Q$11:Q$31,1)))</f>
        <v/>
      </c>
      <c r="S21" s="8"/>
      <c r="T21" s="238"/>
      <c r="U21" s="242" t="str">
        <f t="shared" ref="U21" si="120">IF(OR(T21="DNS",T21="DNF",T21="DSQ",T21="DNC",T21="OCS"),"",IF(T$9="","",IF($B21="","",T21)))</f>
        <v/>
      </c>
      <c r="V21" s="234" t="str">
        <f t="shared" ref="V21" si="121">IF(OR(T21="DNS",T21="DNF",T21="DSQ",T21="DNC",T21="OCS"),(COUNTA($B$11:$B$31)+1),IF($B21="","",RANK(U21,U$11:U$31,1)))</f>
        <v/>
      </c>
      <c r="W21" s="8"/>
      <c r="X21" s="238"/>
      <c r="Y21" s="242" t="str">
        <f t="shared" ref="Y21" si="122">IF(OR(X21="DNS",X21="DNF",X21="DSQ",X21="DNC",X21="OCS"),"",IF(X$9="","",IF($B21="","",X21)))</f>
        <v/>
      </c>
      <c r="Z21" s="234" t="str">
        <f t="shared" ref="Z21" si="123">IF(OR(X21="DNS",X21="DNF",X21="DSQ",X21="DNC",X21="OCS"),(COUNTA($B$11:$B$31)+1),IF($B21="","",RANK(Y21,Y$11:Y$31,1)))</f>
        <v/>
      </c>
      <c r="AR21" s="13" t="str">
        <f t="shared" ref="AR21" si="124">IF($B21="","",B21)</f>
        <v/>
      </c>
      <c r="AS21" s="13" t="str">
        <f t="shared" ref="AS21" si="125">IF($B21="","",C21)</f>
        <v/>
      </c>
      <c r="AT21" s="13" t="str">
        <f t="shared" ref="AT21" si="126">IF($B21="","",D21)</f>
        <v/>
      </c>
      <c r="AU21" s="22" t="str">
        <f t="shared" ref="AU21" si="127">IF($B21="","",IF(J21&gt;0,IF(OR(H21="DNS",H21="DSQ",H21="DNC",H21="OCS"),0,IF(H21="DNF",1,(COUNTIF($H$11:$H$31,"=DNF")+COUNT($I$11:$I$31))-J21+1)),0))</f>
        <v/>
      </c>
      <c r="AV21" s="22" t="str">
        <f t="shared" ref="AV21" si="128">IF($B21="","",IF(N21&gt;0,IF(OR(L21="DNS",L21="DSQ",L21="DNC",L21="OCS"),0,IF(L21="DNF",1,(COUNTIF($L$11:$L$31,"=DNF")+COUNT($M$11:$M$31)-N21+1))),0))</f>
        <v/>
      </c>
      <c r="AW21" s="22" t="str">
        <f t="shared" ref="AW21" si="129">IF($B21="","",IF(R21&gt;0,IF(OR(P21="DNS",P21="DSQ",P21="DNC",P21="OCS"),0,IF(P21="DNF",1,(COUNTIF($P$11:$P$31,"=DNF")+COUNT($Q$11:$Q$31))-R21+1)),0))</f>
        <v/>
      </c>
      <c r="AX21" s="22" t="str">
        <f t="shared" ref="AX21" si="130">IF($B21="","",IF(V21&gt;0,IF(OR(T21="DNS",T21="DSQ",T21="DNC",T21="OCS"),0,IF(T21="DNF",1,(COUNTIF($T$11:$T$31,"=DNF")+COUNT($U$11:$U$31))-V21+1)),0))</f>
        <v/>
      </c>
      <c r="AY21" s="22" t="str">
        <f t="shared" ref="AY21" si="131">IF($B21="","",IF(Z21&gt;0,IF(OR(X21="DNS",X21="DSQ",X21="DNC",X21="OCS"),0,IF(X21="DNF",1,(COUNTIF($X$11:$X$31,"=DNF")+COUNT($Y$11:$Y$31))-Z21+1)),0))</f>
        <v/>
      </c>
      <c r="BA21" s="13" t="str">
        <f t="shared" ref="BA21" si="132">IF($B21="","",B21)</f>
        <v/>
      </c>
      <c r="BB21" s="13" t="str">
        <f t="shared" ref="BB21" si="133">IF($B21="","",C21)</f>
        <v/>
      </c>
      <c r="BC21" s="13" t="str">
        <f t="shared" ref="BC21" si="134">IF($B21="","",D21)</f>
        <v/>
      </c>
      <c r="BD21" s="66" t="str">
        <f t="shared" ref="BD21" si="135">IF($C21="TH",H21,"")</f>
        <v/>
      </c>
      <c r="BE21" s="22" t="str">
        <f t="shared" ref="BE21" si="136">IF(J21&gt;0,IF($C21="TH",IF(OR(BD21="DNS",BD21="DNF",BD21="DSQ",BD21="DNC",BD21="OCS"),(COUNTIF($C$11:$C$31,"=TH")+1),IF($B21="","",RANK(BD21,BD$11:BD$31,1))),""),"")</f>
        <v/>
      </c>
      <c r="BF21" s="22" t="str">
        <f t="shared" ref="BF21" si="137">IF(BE21="","",IF($C21="TH",IF($B21="","",IF(BE21&gt;0,IF(OR(BD21="DNS",BD21="DSQ",BD21="DNC",BD21="OCS"),0,IF(BD21="DNF",1,(COUNTIF($BD$11:$BD$31,"=DNF")+COUNT($BD$11:$BD$31))-BE21+1)),0)),""))</f>
        <v/>
      </c>
      <c r="BG21" s="66" t="str">
        <f t="shared" ref="BG21" si="138">IF($C21="TH",L21,"")</f>
        <v/>
      </c>
      <c r="BH21" s="22" t="str">
        <f t="shared" ref="BH21" si="139">IF(N21&gt;0,IF($C21="TH",IF(OR(BG21="DNS",BG21="DNF",BG21="DSQ",BG21="DNC",BG21="OCS"),(COUNTIF($C$11:$C$31,"=TH")+1),IF($B21="","",RANK(BG21,BG$11:BG$31,1))),""),"")</f>
        <v/>
      </c>
      <c r="BI21" s="22" t="str">
        <f t="shared" ref="BI21" si="140">IF(BH21="","",IF($C21="TH",IF($B21="","",IF(BH21&gt;0,IF(OR(BG21="DNS",BG21="DSQ",BG21="DNC",BG21="OCS"),0,IF(BG21="DNF",1,(COUNTIF($BG$11:$BG$31,"=DNF")+COUNT($BG$11:$BG$31))-BH21+1)),0)),""))</f>
        <v/>
      </c>
      <c r="BJ21" s="66" t="str">
        <f t="shared" ref="BJ21" si="141">IF($C21="TH",P21,"")</f>
        <v/>
      </c>
      <c r="BK21" s="22" t="str">
        <f t="shared" ref="BK21" si="142">IF(R21&gt;0,IF($C21="TH",IF(OR(BJ21="DNS",BJ21="DNF",BJ21="DSQ",BJ21="DNC",BJ21="OCS"),(COUNTIF($C$11:$C$31,"=TH")+1),IF($B21="","",RANK(BJ21,BJ$11:BJ$31,1))),""),"")</f>
        <v/>
      </c>
      <c r="BL21" s="22" t="str">
        <f t="shared" ref="BL21" si="143">IF(BK21="","",IF($C21="TH",IF($B21="","",IF(BK21&gt;0,IF(OR(BJ21="DNS",BJ21="DSQ",BJ21="DNC",BJ21="OCS"),0,IF(BJ21="DNF",1,(COUNTIF($BJ$11:$BJ$31,"=DNF")+COUNT($BJ$11:$BJ$31))-BK21+1)),0)),""))</f>
        <v/>
      </c>
      <c r="BM21" s="66" t="str">
        <f t="shared" ref="BM21" si="144">IF($C21="TH",T21,"")</f>
        <v/>
      </c>
      <c r="BN21" s="22" t="str">
        <f t="shared" ref="BN21" si="145">IF(V21&gt;0,IF($C21="TH",IF(OR(BM21="DNS",BM21="DNF",BM21="DSQ",BM21="DNC",BM21="OCS"),(COUNTIF($C$11:$C$31,"=TH")+1),IF($B21="","",RANK(BM21,BM$11:BM$31,1))),""),"")</f>
        <v/>
      </c>
      <c r="BO21" s="22" t="str">
        <f t="shared" ref="BO21" si="146">IF(BN21="","",IF($C21="TH",IF($B21="","",IF(BN21&gt;0,IF(OR(BM21="DNS",BM21="DSQ",BM21="DNC",BM21="OCS"),0,IF(BM21="DNF",1,(COUNTIF($BM$11:$BM$31,"=DNF")+COUNT($BM$11:$BM$31))-BN21+1)),0)),""))</f>
        <v/>
      </c>
      <c r="BP21" s="66" t="str">
        <f t="shared" ref="BP21" si="147">IF($C21="TH",X21,"")</f>
        <v/>
      </c>
      <c r="BQ21" s="22" t="str">
        <f t="shared" ref="BQ21" si="148">IF(Z21&gt;0,IF($C21="TH",IF(OR(BP21="DNS",BP21="DNF",BP21="DSQ",BP21="DNC",BP21="OCS"),(COUNTIF($C$11:$C$31,"=TH")+1),IF($B21="","",RANK(BP21,BP$11:BP$31,1))),""),"")</f>
        <v/>
      </c>
      <c r="BR21" s="22" t="str">
        <f t="shared" ref="BR21" si="149">IF(BQ21="","",IF($C21="TH",IF($B21="","",IF(BQ21&gt;0,IF(OR(BP21="DNS",BP21="DSQ",BP21="DNC",BP21="OCS"),0,IF(BP21="DNF",1,(COUNTIF($BP$11:$BP$31,"=DNF")+COUNT($BP$11:$BP$31))-BQ21+1)),0)),""))</f>
        <v/>
      </c>
      <c r="BT21" s="13" t="str">
        <f t="shared" ref="BT21" si="150">IF($B21="","",B21)</f>
        <v/>
      </c>
      <c r="BU21" s="13" t="str">
        <f t="shared" ref="BU21" si="151">IF($B21="","",C21)</f>
        <v/>
      </c>
      <c r="BV21" s="13" t="str">
        <f t="shared" ref="BV21" si="152">IF($B21="","",D21)</f>
        <v/>
      </c>
      <c r="BW21" s="66" t="str">
        <f t="shared" ref="BW21" si="153">IF($C21="FSCT",H21,"")</f>
        <v/>
      </c>
      <c r="BX21" s="22" t="str">
        <f t="shared" ref="BX21" si="154">IF(J21&gt;0,IF($C21="FSCT",IF(OR(BW21="DNS",BW21="DNF",BW21="DSQ",BW21="DNC",BW21="OCS"),(COUNTIF($C$11:$C$31,"=FSCT")+1),IF($B21="","",RANK(BW21,BW$11:BW$31,1))),""),"")</f>
        <v/>
      </c>
      <c r="BY21" s="22" t="str">
        <f t="shared" ref="BY21" si="155">IF(BX21="","",IF($C21="FSCT",IF($B21="","",IF(BX21&gt;0,IF(OR(BW21="DNS",BW21="DSQ",BW21="DNC",BW21="OCS"),0,IF(BW21="DNF",1,(COUNTIF($BW$11:$BW$31,"=DNF")+COUNT($BW$11:$BW$31))-BX21+1)),0)),""))</f>
        <v/>
      </c>
      <c r="BZ21" s="66" t="str">
        <f t="shared" ref="BZ21" si="156">IF($C21="FSCT",L21,"")</f>
        <v/>
      </c>
      <c r="CA21" s="22" t="str">
        <f t="shared" ref="CA21" si="157">IF(N21&gt;0,IF($C21="FSCT",IF(OR(BZ21="DNS",BZ21="DNF",BZ21="DSQ",BZ21="DNC",BZ21="OCS"),(COUNTIF($C$11:$C$31,"=FSCT")+1),IF($B21="","",RANK(BZ21,BZ$11:BZ$31,1))),""),"")</f>
        <v/>
      </c>
      <c r="CB21" s="22" t="str">
        <f t="shared" ref="CB21" si="158">IF(CA21="","",IF($C21="FSCT",IF($B21="","",IF(CA21&gt;0,IF(OR(BZ21="DNS",BZ21="DSQ",BZ21="DNC",BZ21="OCS"),0,IF(BZ21="DNF",1,(COUNTIF($BZ$11:$BZ$31,"=DNF")+COUNT($BZ$11:$BZ$31))-CA21+1)),0)),""))</f>
        <v/>
      </c>
      <c r="CC21" s="66" t="str">
        <f t="shared" ref="CC21" si="159">IF($C21="FSCT",P21,"")</f>
        <v/>
      </c>
      <c r="CD21" s="22" t="str">
        <f t="shared" ref="CD21" si="160">IF(R21&gt;0,IF($C21="FSCT",IF(OR(CC21="DNS",CC21="DNF",CC21="DSQ",CC21="DNC",CC21="OCS"),(COUNTIF($C$11:$C$31,"=FSCT")+1),IF($B21="","",RANK(CC21,CC$11:CC$31,1))),""),"")</f>
        <v/>
      </c>
      <c r="CE21" s="22" t="str">
        <f t="shared" ref="CE21" si="161">IF(CD21="","",IF($C21="FSCT",IF($B21="","",IF(CD21&gt;0,IF(OR(CC21="DNS",CC21="DSQ",CC21="DNC",CC21="OCS"),0,IF(CC21="DNF",1,(COUNTIF($CC$11:$CC$31,"=DNF")+COUNT($CC$11:$CC$31))-CD21+1)),0)),""))</f>
        <v/>
      </c>
      <c r="CF21" s="66" t="str">
        <f t="shared" ref="CF21" si="162">IF($C21="FSCT",T21,"")</f>
        <v/>
      </c>
      <c r="CG21" s="22" t="str">
        <f t="shared" ref="CG21" si="163">IF(V21&gt;0,IF($C21="FSCT",IF(OR(CF21="DNS",CF21="DNF",CF21="DSQ",CF21="DNC",CF21="OCS"),(COUNTIF($C$11:$C$31,"=FSCT")+1),IF($B21="","",RANK(CF21,CF$11:CF$31,1))),""),"")</f>
        <v/>
      </c>
      <c r="CH21" s="22" t="str">
        <f t="shared" ref="CH21" si="164">IF(CG21="","",IF($C21="FSCT",IF($B21="","",IF(CG21&gt;0,IF(OR(CF21="DNS",CF21="DSQ",CF21="DNC",CF21="OCS"),0,IF(CF21="DNF",1,(COUNTIF($CF$11:$CF$31,"=DNF")+COUNT($CF$11:$CF$31))-CG21+1)),0)),""))</f>
        <v/>
      </c>
      <c r="CI21" s="66" t="str">
        <f t="shared" ref="CI21" si="165">IF($C21="FSCT",X21,"")</f>
        <v/>
      </c>
      <c r="CJ21" s="22" t="str">
        <f t="shared" ref="CJ21" si="166">IF(Z21&gt;0,IF($C21="FSCT",IF(OR(CI21="DNS",CI21="DNF",CI21="DSQ",CI21="DNC",CI21="OCS"),(COUNTIF($C$11:$C$31,"=FSCT")+1),IF($B21="","",RANK(CI21,CI$11:CI$31,1))),""),"")</f>
        <v/>
      </c>
      <c r="CK21" s="22" t="str">
        <f t="shared" ref="CK21" si="167">IF(CJ21="","",IF($C21="FSCT",IF($B21="","",IF(CJ21&gt;0,IF(OR(CI21="DNS",CI21="DSQ",CI21="DNC",CI21="OCS"),0,IF(CI21="DNF",1,(COUNTIF($CI$11:$CI$31,"=DNF")+COUNT($CI$11:$CI$31))-CJ21+1)),0)),""))</f>
        <v/>
      </c>
    </row>
    <row r="22" spans="1:89" ht="15" customHeight="1" x14ac:dyDescent="0.2">
      <c r="A22" s="60" t="str">
        <f t="shared" si="60"/>
        <v/>
      </c>
      <c r="B22" s="61"/>
      <c r="C22" s="254"/>
      <c r="D22" s="249"/>
      <c r="E22" s="15" t="str">
        <f t="shared" si="61"/>
        <v/>
      </c>
      <c r="F22" s="16" t="str">
        <f t="shared" si="62"/>
        <v/>
      </c>
      <c r="G22" s="8"/>
      <c r="H22" s="238"/>
      <c r="I22" s="242" t="str">
        <f t="shared" si="63"/>
        <v/>
      </c>
      <c r="J22" s="234" t="str">
        <f t="shared" si="64"/>
        <v/>
      </c>
      <c r="K22" s="8"/>
      <c r="L22" s="238"/>
      <c r="M22" s="242" t="str">
        <f t="shared" si="65"/>
        <v/>
      </c>
      <c r="N22" s="234" t="str">
        <f t="shared" si="66"/>
        <v/>
      </c>
      <c r="O22" s="8"/>
      <c r="P22" s="238"/>
      <c r="Q22" s="242" t="str">
        <f t="shared" si="67"/>
        <v/>
      </c>
      <c r="R22" s="234" t="str">
        <f t="shared" si="68"/>
        <v/>
      </c>
      <c r="S22" s="8"/>
      <c r="T22" s="238"/>
      <c r="U22" s="242" t="str">
        <f t="shared" si="69"/>
        <v/>
      </c>
      <c r="V22" s="234" t="str">
        <f t="shared" si="70"/>
        <v/>
      </c>
      <c r="W22" s="8"/>
      <c r="X22" s="238"/>
      <c r="Y22" s="242" t="str">
        <f t="shared" si="71"/>
        <v/>
      </c>
      <c r="Z22" s="234" t="str">
        <f t="shared" si="72"/>
        <v/>
      </c>
      <c r="AR22" s="13" t="str">
        <f t="shared" si="73"/>
        <v/>
      </c>
      <c r="AS22" s="13" t="str">
        <f t="shared" si="73"/>
        <v/>
      </c>
      <c r="AT22" s="13" t="str">
        <f t="shared" si="73"/>
        <v/>
      </c>
      <c r="AU22" s="22" t="str">
        <f t="shared" si="74"/>
        <v/>
      </c>
      <c r="AV22" s="22" t="str">
        <f t="shared" si="75"/>
        <v/>
      </c>
      <c r="AW22" s="22" t="str">
        <f t="shared" si="76"/>
        <v/>
      </c>
      <c r="AX22" s="22" t="str">
        <f t="shared" si="77"/>
        <v/>
      </c>
      <c r="AY22" s="22" t="str">
        <f t="shared" si="78"/>
        <v/>
      </c>
      <c r="BA22" s="13" t="str">
        <f t="shared" si="79"/>
        <v/>
      </c>
      <c r="BB22" s="13" t="str">
        <f t="shared" si="79"/>
        <v/>
      </c>
      <c r="BC22" s="13" t="str">
        <f t="shared" si="79"/>
        <v/>
      </c>
      <c r="BD22" s="66" t="str">
        <f t="shared" si="80"/>
        <v/>
      </c>
      <c r="BE22" s="22" t="str">
        <f t="shared" si="81"/>
        <v/>
      </c>
      <c r="BF22" s="22" t="str">
        <f t="shared" si="82"/>
        <v/>
      </c>
      <c r="BG22" s="66" t="str">
        <f t="shared" si="83"/>
        <v/>
      </c>
      <c r="BH22" s="22" t="str">
        <f t="shared" si="84"/>
        <v/>
      </c>
      <c r="BI22" s="22" t="str">
        <f t="shared" si="85"/>
        <v/>
      </c>
      <c r="BJ22" s="66" t="str">
        <f t="shared" si="86"/>
        <v/>
      </c>
      <c r="BK22" s="22" t="str">
        <f t="shared" si="87"/>
        <v/>
      </c>
      <c r="BL22" s="22" t="str">
        <f t="shared" si="88"/>
        <v/>
      </c>
      <c r="BM22" s="66" t="str">
        <f t="shared" si="89"/>
        <v/>
      </c>
      <c r="BN22" s="22" t="str">
        <f t="shared" si="90"/>
        <v/>
      </c>
      <c r="BO22" s="22" t="str">
        <f t="shared" si="91"/>
        <v/>
      </c>
      <c r="BP22" s="66" t="str">
        <f t="shared" si="92"/>
        <v/>
      </c>
      <c r="BQ22" s="22" t="str">
        <f t="shared" si="93"/>
        <v/>
      </c>
      <c r="BR22" s="22" t="str">
        <f t="shared" si="94"/>
        <v/>
      </c>
      <c r="BT22" s="13" t="str">
        <f t="shared" si="95"/>
        <v/>
      </c>
      <c r="BU22" s="13" t="str">
        <f t="shared" si="95"/>
        <v/>
      </c>
      <c r="BV22" s="13" t="str">
        <f t="shared" si="95"/>
        <v/>
      </c>
      <c r="BW22" s="66" t="str">
        <f t="shared" si="96"/>
        <v/>
      </c>
      <c r="BX22" s="22" t="str">
        <f t="shared" si="97"/>
        <v/>
      </c>
      <c r="BY22" s="22" t="str">
        <f t="shared" si="98"/>
        <v/>
      </c>
      <c r="BZ22" s="66" t="str">
        <f t="shared" si="99"/>
        <v/>
      </c>
      <c r="CA22" s="22" t="str">
        <f t="shared" si="100"/>
        <v/>
      </c>
      <c r="CB22" s="22" t="str">
        <f t="shared" si="101"/>
        <v/>
      </c>
      <c r="CC22" s="66" t="str">
        <f t="shared" si="102"/>
        <v/>
      </c>
      <c r="CD22" s="22" t="str">
        <f t="shared" si="103"/>
        <v/>
      </c>
      <c r="CE22" s="22" t="str">
        <f t="shared" si="104"/>
        <v/>
      </c>
      <c r="CF22" s="66" t="str">
        <f t="shared" si="105"/>
        <v/>
      </c>
      <c r="CG22" s="22" t="str">
        <f t="shared" si="106"/>
        <v/>
      </c>
      <c r="CH22" s="22" t="str">
        <f t="shared" si="107"/>
        <v/>
      </c>
      <c r="CI22" s="66" t="str">
        <f t="shared" si="108"/>
        <v/>
      </c>
      <c r="CJ22" s="22" t="str">
        <f t="shared" si="109"/>
        <v/>
      </c>
      <c r="CK22" s="22" t="str">
        <f t="shared" si="110"/>
        <v/>
      </c>
    </row>
    <row r="23" spans="1:89" ht="15" customHeight="1" x14ac:dyDescent="0.2">
      <c r="A23" s="60" t="str">
        <f t="shared" si="60"/>
        <v/>
      </c>
      <c r="B23" s="61"/>
      <c r="C23" s="254"/>
      <c r="D23" s="249"/>
      <c r="E23" s="15" t="str">
        <f t="shared" si="61"/>
        <v/>
      </c>
      <c r="F23" s="16" t="str">
        <f t="shared" si="62"/>
        <v/>
      </c>
      <c r="G23" s="8"/>
      <c r="H23" s="238"/>
      <c r="I23" s="242" t="str">
        <f t="shared" si="63"/>
        <v/>
      </c>
      <c r="J23" s="234" t="str">
        <f t="shared" si="64"/>
        <v/>
      </c>
      <c r="K23" s="8"/>
      <c r="L23" s="238"/>
      <c r="M23" s="242" t="str">
        <f t="shared" si="65"/>
        <v/>
      </c>
      <c r="N23" s="234" t="str">
        <f t="shared" si="66"/>
        <v/>
      </c>
      <c r="O23" s="8"/>
      <c r="P23" s="238"/>
      <c r="Q23" s="242" t="str">
        <f t="shared" si="67"/>
        <v/>
      </c>
      <c r="R23" s="234" t="str">
        <f t="shared" si="68"/>
        <v/>
      </c>
      <c r="S23" s="8"/>
      <c r="T23" s="238"/>
      <c r="U23" s="242" t="str">
        <f t="shared" si="69"/>
        <v/>
      </c>
      <c r="V23" s="234" t="str">
        <f t="shared" si="70"/>
        <v/>
      </c>
      <c r="W23" s="8"/>
      <c r="X23" s="238"/>
      <c r="Y23" s="242" t="str">
        <f t="shared" si="71"/>
        <v/>
      </c>
      <c r="Z23" s="234" t="str">
        <f t="shared" si="72"/>
        <v/>
      </c>
      <c r="AR23" s="13" t="str">
        <f t="shared" si="73"/>
        <v/>
      </c>
      <c r="AS23" s="13" t="str">
        <f t="shared" si="73"/>
        <v/>
      </c>
      <c r="AT23" s="13" t="str">
        <f t="shared" si="73"/>
        <v/>
      </c>
      <c r="AU23" s="22" t="str">
        <f t="shared" si="74"/>
        <v/>
      </c>
      <c r="AV23" s="22" t="str">
        <f t="shared" si="75"/>
        <v/>
      </c>
      <c r="AW23" s="22" t="str">
        <f t="shared" si="76"/>
        <v/>
      </c>
      <c r="AX23" s="22" t="str">
        <f t="shared" si="77"/>
        <v/>
      </c>
      <c r="AY23" s="22" t="str">
        <f t="shared" si="78"/>
        <v/>
      </c>
      <c r="BA23" s="13" t="str">
        <f t="shared" si="79"/>
        <v/>
      </c>
      <c r="BB23" s="13" t="str">
        <f t="shared" si="79"/>
        <v/>
      </c>
      <c r="BC23" s="13" t="str">
        <f t="shared" si="79"/>
        <v/>
      </c>
      <c r="BD23" s="66" t="str">
        <f t="shared" si="80"/>
        <v/>
      </c>
      <c r="BE23" s="22" t="str">
        <f t="shared" si="81"/>
        <v/>
      </c>
      <c r="BF23" s="22" t="str">
        <f t="shared" si="82"/>
        <v/>
      </c>
      <c r="BG23" s="66" t="str">
        <f t="shared" si="83"/>
        <v/>
      </c>
      <c r="BH23" s="22" t="str">
        <f t="shared" si="84"/>
        <v/>
      </c>
      <c r="BI23" s="22" t="str">
        <f t="shared" si="85"/>
        <v/>
      </c>
      <c r="BJ23" s="66" t="str">
        <f t="shared" si="86"/>
        <v/>
      </c>
      <c r="BK23" s="22" t="str">
        <f t="shared" si="87"/>
        <v/>
      </c>
      <c r="BL23" s="22" t="str">
        <f t="shared" si="88"/>
        <v/>
      </c>
      <c r="BM23" s="66" t="str">
        <f t="shared" si="89"/>
        <v/>
      </c>
      <c r="BN23" s="22" t="str">
        <f t="shared" si="90"/>
        <v/>
      </c>
      <c r="BO23" s="22" t="str">
        <f t="shared" si="91"/>
        <v/>
      </c>
      <c r="BP23" s="66" t="str">
        <f t="shared" si="92"/>
        <v/>
      </c>
      <c r="BQ23" s="22" t="str">
        <f t="shared" si="93"/>
        <v/>
      </c>
      <c r="BR23" s="22" t="str">
        <f t="shared" si="94"/>
        <v/>
      </c>
      <c r="BT23" s="13" t="str">
        <f t="shared" si="95"/>
        <v/>
      </c>
      <c r="BU23" s="13" t="str">
        <f t="shared" si="95"/>
        <v/>
      </c>
      <c r="BV23" s="13" t="str">
        <f t="shared" si="95"/>
        <v/>
      </c>
      <c r="BW23" s="66" t="str">
        <f t="shared" si="96"/>
        <v/>
      </c>
      <c r="BX23" s="22" t="str">
        <f t="shared" si="97"/>
        <v/>
      </c>
      <c r="BY23" s="22" t="str">
        <f t="shared" si="98"/>
        <v/>
      </c>
      <c r="BZ23" s="66" t="str">
        <f t="shared" si="99"/>
        <v/>
      </c>
      <c r="CA23" s="22" t="str">
        <f t="shared" si="100"/>
        <v/>
      </c>
      <c r="CB23" s="22" t="str">
        <f t="shared" si="101"/>
        <v/>
      </c>
      <c r="CC23" s="66" t="str">
        <f t="shared" si="102"/>
        <v/>
      </c>
      <c r="CD23" s="22" t="str">
        <f t="shared" si="103"/>
        <v/>
      </c>
      <c r="CE23" s="22" t="str">
        <f t="shared" si="104"/>
        <v/>
      </c>
      <c r="CF23" s="66" t="str">
        <f t="shared" si="105"/>
        <v/>
      </c>
      <c r="CG23" s="22" t="str">
        <f t="shared" si="106"/>
        <v/>
      </c>
      <c r="CH23" s="22" t="str">
        <f t="shared" si="107"/>
        <v/>
      </c>
      <c r="CI23" s="66" t="str">
        <f t="shared" si="108"/>
        <v/>
      </c>
      <c r="CJ23" s="22" t="str">
        <f t="shared" si="109"/>
        <v/>
      </c>
      <c r="CK23" s="22" t="str">
        <f t="shared" si="110"/>
        <v/>
      </c>
    </row>
    <row r="24" spans="1:89" ht="15" customHeight="1" x14ac:dyDescent="0.2">
      <c r="A24" s="60" t="str">
        <f t="shared" si="60"/>
        <v/>
      </c>
      <c r="B24" s="61"/>
      <c r="C24" s="254"/>
      <c r="D24" s="249"/>
      <c r="E24" s="15" t="str">
        <f t="shared" si="61"/>
        <v/>
      </c>
      <c r="F24" s="16" t="str">
        <f t="shared" si="62"/>
        <v/>
      </c>
      <c r="G24" s="8"/>
      <c r="H24" s="238"/>
      <c r="I24" s="242" t="str">
        <f t="shared" si="63"/>
        <v/>
      </c>
      <c r="J24" s="234" t="str">
        <f t="shared" si="64"/>
        <v/>
      </c>
      <c r="K24" s="8"/>
      <c r="L24" s="238"/>
      <c r="M24" s="242" t="str">
        <f t="shared" si="65"/>
        <v/>
      </c>
      <c r="N24" s="234" t="str">
        <f t="shared" si="66"/>
        <v/>
      </c>
      <c r="O24" s="8"/>
      <c r="P24" s="238"/>
      <c r="Q24" s="242" t="str">
        <f t="shared" si="67"/>
        <v/>
      </c>
      <c r="R24" s="234" t="str">
        <f t="shared" si="68"/>
        <v/>
      </c>
      <c r="S24" s="8"/>
      <c r="T24" s="238"/>
      <c r="U24" s="242" t="str">
        <f t="shared" si="69"/>
        <v/>
      </c>
      <c r="V24" s="234" t="str">
        <f t="shared" si="70"/>
        <v/>
      </c>
      <c r="W24" s="8"/>
      <c r="X24" s="238"/>
      <c r="Y24" s="242" t="str">
        <f t="shared" si="71"/>
        <v/>
      </c>
      <c r="Z24" s="234" t="str">
        <f t="shared" si="72"/>
        <v/>
      </c>
      <c r="AR24" s="13" t="str">
        <f t="shared" si="73"/>
        <v/>
      </c>
      <c r="AS24" s="13" t="str">
        <f t="shared" si="73"/>
        <v/>
      </c>
      <c r="AT24" s="13" t="str">
        <f t="shared" si="73"/>
        <v/>
      </c>
      <c r="AU24" s="22" t="str">
        <f t="shared" si="74"/>
        <v/>
      </c>
      <c r="AV24" s="22" t="str">
        <f t="shared" si="75"/>
        <v/>
      </c>
      <c r="AW24" s="22" t="str">
        <f t="shared" si="76"/>
        <v/>
      </c>
      <c r="AX24" s="22" t="str">
        <f t="shared" si="77"/>
        <v/>
      </c>
      <c r="AY24" s="22" t="str">
        <f t="shared" si="78"/>
        <v/>
      </c>
      <c r="BA24" s="13" t="str">
        <f t="shared" si="79"/>
        <v/>
      </c>
      <c r="BB24" s="13" t="str">
        <f t="shared" si="79"/>
        <v/>
      </c>
      <c r="BC24" s="13" t="str">
        <f t="shared" si="79"/>
        <v/>
      </c>
      <c r="BD24" s="66" t="str">
        <f t="shared" si="80"/>
        <v/>
      </c>
      <c r="BE24" s="22" t="str">
        <f t="shared" si="81"/>
        <v/>
      </c>
      <c r="BF24" s="22" t="str">
        <f t="shared" si="82"/>
        <v/>
      </c>
      <c r="BG24" s="66" t="str">
        <f t="shared" si="83"/>
        <v/>
      </c>
      <c r="BH24" s="22" t="str">
        <f t="shared" si="84"/>
        <v/>
      </c>
      <c r="BI24" s="22" t="str">
        <f t="shared" si="85"/>
        <v/>
      </c>
      <c r="BJ24" s="66" t="str">
        <f t="shared" si="86"/>
        <v/>
      </c>
      <c r="BK24" s="22" t="str">
        <f t="shared" si="87"/>
        <v/>
      </c>
      <c r="BL24" s="22" t="str">
        <f t="shared" si="88"/>
        <v/>
      </c>
      <c r="BM24" s="66" t="str">
        <f t="shared" si="89"/>
        <v/>
      </c>
      <c r="BN24" s="22" t="str">
        <f t="shared" si="90"/>
        <v/>
      </c>
      <c r="BO24" s="22" t="str">
        <f t="shared" si="91"/>
        <v/>
      </c>
      <c r="BP24" s="66" t="str">
        <f t="shared" si="92"/>
        <v/>
      </c>
      <c r="BQ24" s="22" t="str">
        <f t="shared" si="93"/>
        <v/>
      </c>
      <c r="BR24" s="22" t="str">
        <f t="shared" si="94"/>
        <v/>
      </c>
      <c r="BT24" s="13" t="str">
        <f t="shared" si="95"/>
        <v/>
      </c>
      <c r="BU24" s="13" t="str">
        <f t="shared" si="95"/>
        <v/>
      </c>
      <c r="BV24" s="13" t="str">
        <f t="shared" si="95"/>
        <v/>
      </c>
      <c r="BW24" s="66" t="str">
        <f t="shared" si="96"/>
        <v/>
      </c>
      <c r="BX24" s="22" t="str">
        <f t="shared" si="97"/>
        <v/>
      </c>
      <c r="BY24" s="22" t="str">
        <f t="shared" si="98"/>
        <v/>
      </c>
      <c r="BZ24" s="66" t="str">
        <f t="shared" si="99"/>
        <v/>
      </c>
      <c r="CA24" s="22" t="str">
        <f t="shared" si="100"/>
        <v/>
      </c>
      <c r="CB24" s="22" t="str">
        <f t="shared" si="101"/>
        <v/>
      </c>
      <c r="CC24" s="66" t="str">
        <f t="shared" si="102"/>
        <v/>
      </c>
      <c r="CD24" s="22" t="str">
        <f t="shared" si="103"/>
        <v/>
      </c>
      <c r="CE24" s="22" t="str">
        <f t="shared" si="104"/>
        <v/>
      </c>
      <c r="CF24" s="66" t="str">
        <f t="shared" si="105"/>
        <v/>
      </c>
      <c r="CG24" s="22" t="str">
        <f t="shared" si="106"/>
        <v/>
      </c>
      <c r="CH24" s="22" t="str">
        <f t="shared" si="107"/>
        <v/>
      </c>
      <c r="CI24" s="66" t="str">
        <f t="shared" si="108"/>
        <v/>
      </c>
      <c r="CJ24" s="22" t="str">
        <f t="shared" si="109"/>
        <v/>
      </c>
      <c r="CK24" s="22" t="str">
        <f t="shared" si="110"/>
        <v/>
      </c>
    </row>
    <row r="25" spans="1:89" ht="15" customHeight="1" x14ac:dyDescent="0.2">
      <c r="A25" s="60" t="str">
        <f t="shared" si="60"/>
        <v/>
      </c>
      <c r="B25" s="61"/>
      <c r="C25" s="254"/>
      <c r="D25" s="249"/>
      <c r="E25" s="15" t="str">
        <f t="shared" si="61"/>
        <v/>
      </c>
      <c r="F25" s="16" t="str">
        <f t="shared" si="62"/>
        <v/>
      </c>
      <c r="G25" s="8"/>
      <c r="H25" s="238"/>
      <c r="I25" s="242" t="str">
        <f t="shared" si="63"/>
        <v/>
      </c>
      <c r="J25" s="234" t="str">
        <f t="shared" si="64"/>
        <v/>
      </c>
      <c r="K25" s="8"/>
      <c r="L25" s="238"/>
      <c r="M25" s="242" t="str">
        <f t="shared" si="65"/>
        <v/>
      </c>
      <c r="N25" s="234" t="str">
        <f t="shared" si="66"/>
        <v/>
      </c>
      <c r="O25" s="8"/>
      <c r="P25" s="238"/>
      <c r="Q25" s="242" t="str">
        <f t="shared" si="67"/>
        <v/>
      </c>
      <c r="R25" s="234" t="str">
        <f t="shared" si="68"/>
        <v/>
      </c>
      <c r="S25" s="8"/>
      <c r="T25" s="238"/>
      <c r="U25" s="242" t="str">
        <f t="shared" si="69"/>
        <v/>
      </c>
      <c r="V25" s="234" t="str">
        <f t="shared" si="70"/>
        <v/>
      </c>
      <c r="W25" s="8"/>
      <c r="X25" s="238"/>
      <c r="Y25" s="242" t="str">
        <f t="shared" si="71"/>
        <v/>
      </c>
      <c r="Z25" s="234" t="str">
        <f t="shared" si="72"/>
        <v/>
      </c>
      <c r="AR25" s="13" t="str">
        <f t="shared" si="73"/>
        <v/>
      </c>
      <c r="AS25" s="13" t="str">
        <f t="shared" si="73"/>
        <v/>
      </c>
      <c r="AT25" s="13" t="str">
        <f t="shared" si="73"/>
        <v/>
      </c>
      <c r="AU25" s="22" t="str">
        <f t="shared" si="74"/>
        <v/>
      </c>
      <c r="AV25" s="22" t="str">
        <f t="shared" si="75"/>
        <v/>
      </c>
      <c r="AW25" s="22" t="str">
        <f t="shared" si="76"/>
        <v/>
      </c>
      <c r="AX25" s="22" t="str">
        <f t="shared" si="77"/>
        <v/>
      </c>
      <c r="AY25" s="22" t="str">
        <f t="shared" si="78"/>
        <v/>
      </c>
      <c r="BA25" s="13" t="str">
        <f t="shared" si="79"/>
        <v/>
      </c>
      <c r="BB25" s="13" t="str">
        <f t="shared" si="79"/>
        <v/>
      </c>
      <c r="BC25" s="13" t="str">
        <f t="shared" si="79"/>
        <v/>
      </c>
      <c r="BD25" s="66" t="str">
        <f t="shared" si="80"/>
        <v/>
      </c>
      <c r="BE25" s="22" t="str">
        <f t="shared" si="81"/>
        <v/>
      </c>
      <c r="BF25" s="22" t="str">
        <f t="shared" si="82"/>
        <v/>
      </c>
      <c r="BG25" s="66" t="str">
        <f t="shared" si="83"/>
        <v/>
      </c>
      <c r="BH25" s="22" t="str">
        <f t="shared" si="84"/>
        <v/>
      </c>
      <c r="BI25" s="22" t="str">
        <f t="shared" si="85"/>
        <v/>
      </c>
      <c r="BJ25" s="66" t="str">
        <f t="shared" si="86"/>
        <v/>
      </c>
      <c r="BK25" s="22" t="str">
        <f t="shared" si="87"/>
        <v/>
      </c>
      <c r="BL25" s="22" t="str">
        <f t="shared" si="88"/>
        <v/>
      </c>
      <c r="BM25" s="66" t="str">
        <f t="shared" si="89"/>
        <v/>
      </c>
      <c r="BN25" s="22" t="str">
        <f t="shared" si="90"/>
        <v/>
      </c>
      <c r="BO25" s="22" t="str">
        <f t="shared" si="91"/>
        <v/>
      </c>
      <c r="BP25" s="66" t="str">
        <f t="shared" si="92"/>
        <v/>
      </c>
      <c r="BQ25" s="22" t="str">
        <f t="shared" si="93"/>
        <v/>
      </c>
      <c r="BR25" s="22" t="str">
        <f t="shared" si="94"/>
        <v/>
      </c>
      <c r="BT25" s="13" t="str">
        <f t="shared" si="95"/>
        <v/>
      </c>
      <c r="BU25" s="13" t="str">
        <f t="shared" si="95"/>
        <v/>
      </c>
      <c r="BV25" s="13" t="str">
        <f t="shared" si="95"/>
        <v/>
      </c>
      <c r="BW25" s="66" t="str">
        <f t="shared" si="96"/>
        <v/>
      </c>
      <c r="BX25" s="22" t="str">
        <f t="shared" si="97"/>
        <v/>
      </c>
      <c r="BY25" s="22" t="str">
        <f t="shared" si="98"/>
        <v/>
      </c>
      <c r="BZ25" s="66" t="str">
        <f t="shared" si="99"/>
        <v/>
      </c>
      <c r="CA25" s="22" t="str">
        <f t="shared" si="100"/>
        <v/>
      </c>
      <c r="CB25" s="22" t="str">
        <f t="shared" si="101"/>
        <v/>
      </c>
      <c r="CC25" s="66" t="str">
        <f t="shared" si="102"/>
        <v/>
      </c>
      <c r="CD25" s="22" t="str">
        <f t="shared" si="103"/>
        <v/>
      </c>
      <c r="CE25" s="22" t="str">
        <f t="shared" si="104"/>
        <v/>
      </c>
      <c r="CF25" s="66" t="str">
        <f t="shared" si="105"/>
        <v/>
      </c>
      <c r="CG25" s="22" t="str">
        <f t="shared" si="106"/>
        <v/>
      </c>
      <c r="CH25" s="22" t="str">
        <f t="shared" si="107"/>
        <v/>
      </c>
      <c r="CI25" s="66" t="str">
        <f t="shared" si="108"/>
        <v/>
      </c>
      <c r="CJ25" s="22" t="str">
        <f t="shared" si="109"/>
        <v/>
      </c>
      <c r="CK25" s="22" t="str">
        <f t="shared" si="110"/>
        <v/>
      </c>
    </row>
    <row r="26" spans="1:89" ht="15" customHeight="1" x14ac:dyDescent="0.2">
      <c r="A26" s="60" t="str">
        <f t="shared" si="60"/>
        <v/>
      </c>
      <c r="B26" s="61"/>
      <c r="C26" s="254"/>
      <c r="D26" s="249"/>
      <c r="E26" s="15" t="str">
        <f t="shared" si="61"/>
        <v/>
      </c>
      <c r="F26" s="16" t="str">
        <f t="shared" si="62"/>
        <v/>
      </c>
      <c r="G26" s="8"/>
      <c r="H26" s="238"/>
      <c r="I26" s="242" t="str">
        <f t="shared" si="63"/>
        <v/>
      </c>
      <c r="J26" s="234" t="str">
        <f t="shared" si="64"/>
        <v/>
      </c>
      <c r="K26" s="8"/>
      <c r="L26" s="238"/>
      <c r="M26" s="242" t="str">
        <f t="shared" si="65"/>
        <v/>
      </c>
      <c r="N26" s="234" t="str">
        <f t="shared" si="66"/>
        <v/>
      </c>
      <c r="O26" s="8"/>
      <c r="P26" s="238"/>
      <c r="Q26" s="242" t="str">
        <f t="shared" si="67"/>
        <v/>
      </c>
      <c r="R26" s="234" t="str">
        <f t="shared" si="68"/>
        <v/>
      </c>
      <c r="S26" s="8"/>
      <c r="T26" s="238"/>
      <c r="U26" s="242" t="str">
        <f t="shared" si="69"/>
        <v/>
      </c>
      <c r="V26" s="234" t="str">
        <f t="shared" si="70"/>
        <v/>
      </c>
      <c r="W26" s="8"/>
      <c r="X26" s="238"/>
      <c r="Y26" s="242" t="str">
        <f t="shared" si="71"/>
        <v/>
      </c>
      <c r="Z26" s="234" t="str">
        <f t="shared" si="72"/>
        <v/>
      </c>
      <c r="AR26" s="13" t="str">
        <f t="shared" si="73"/>
        <v/>
      </c>
      <c r="AS26" s="13" t="str">
        <f t="shared" si="73"/>
        <v/>
      </c>
      <c r="AT26" s="13" t="str">
        <f t="shared" si="73"/>
        <v/>
      </c>
      <c r="AU26" s="22" t="str">
        <f t="shared" si="74"/>
        <v/>
      </c>
      <c r="AV26" s="22" t="str">
        <f t="shared" si="75"/>
        <v/>
      </c>
      <c r="AW26" s="22" t="str">
        <f t="shared" si="76"/>
        <v/>
      </c>
      <c r="AX26" s="22" t="str">
        <f t="shared" si="77"/>
        <v/>
      </c>
      <c r="AY26" s="22" t="str">
        <f t="shared" si="78"/>
        <v/>
      </c>
      <c r="BA26" s="13" t="str">
        <f t="shared" si="79"/>
        <v/>
      </c>
      <c r="BB26" s="13" t="str">
        <f t="shared" si="79"/>
        <v/>
      </c>
      <c r="BC26" s="13" t="str">
        <f t="shared" si="79"/>
        <v/>
      </c>
      <c r="BD26" s="66" t="str">
        <f t="shared" si="80"/>
        <v/>
      </c>
      <c r="BE26" s="22" t="str">
        <f t="shared" si="81"/>
        <v/>
      </c>
      <c r="BF26" s="22" t="str">
        <f t="shared" si="82"/>
        <v/>
      </c>
      <c r="BG26" s="66" t="str">
        <f t="shared" si="83"/>
        <v/>
      </c>
      <c r="BH26" s="22" t="str">
        <f t="shared" si="84"/>
        <v/>
      </c>
      <c r="BI26" s="22" t="str">
        <f t="shared" si="85"/>
        <v/>
      </c>
      <c r="BJ26" s="66" t="str">
        <f t="shared" si="86"/>
        <v/>
      </c>
      <c r="BK26" s="22" t="str">
        <f t="shared" si="87"/>
        <v/>
      </c>
      <c r="BL26" s="22" t="str">
        <f t="shared" si="88"/>
        <v/>
      </c>
      <c r="BM26" s="66" t="str">
        <f t="shared" si="89"/>
        <v/>
      </c>
      <c r="BN26" s="22" t="str">
        <f t="shared" si="90"/>
        <v/>
      </c>
      <c r="BO26" s="22" t="str">
        <f t="shared" si="91"/>
        <v/>
      </c>
      <c r="BP26" s="66" t="str">
        <f t="shared" si="92"/>
        <v/>
      </c>
      <c r="BQ26" s="22" t="str">
        <f t="shared" si="93"/>
        <v/>
      </c>
      <c r="BR26" s="22" t="str">
        <f t="shared" si="94"/>
        <v/>
      </c>
      <c r="BT26" s="13" t="str">
        <f t="shared" si="95"/>
        <v/>
      </c>
      <c r="BU26" s="13" t="str">
        <f t="shared" si="95"/>
        <v/>
      </c>
      <c r="BV26" s="13" t="str">
        <f t="shared" si="95"/>
        <v/>
      </c>
      <c r="BW26" s="66" t="str">
        <f t="shared" si="96"/>
        <v/>
      </c>
      <c r="BX26" s="22" t="str">
        <f t="shared" si="97"/>
        <v/>
      </c>
      <c r="BY26" s="22" t="str">
        <f t="shared" si="98"/>
        <v/>
      </c>
      <c r="BZ26" s="66" t="str">
        <f t="shared" si="99"/>
        <v/>
      </c>
      <c r="CA26" s="22" t="str">
        <f t="shared" si="100"/>
        <v/>
      </c>
      <c r="CB26" s="22" t="str">
        <f t="shared" si="101"/>
        <v/>
      </c>
      <c r="CC26" s="66" t="str">
        <f t="shared" si="102"/>
        <v/>
      </c>
      <c r="CD26" s="22" t="str">
        <f t="shared" si="103"/>
        <v/>
      </c>
      <c r="CE26" s="22" t="str">
        <f t="shared" si="104"/>
        <v/>
      </c>
      <c r="CF26" s="66" t="str">
        <f t="shared" si="105"/>
        <v/>
      </c>
      <c r="CG26" s="22" t="str">
        <f t="shared" si="106"/>
        <v/>
      </c>
      <c r="CH26" s="22" t="str">
        <f t="shared" si="107"/>
        <v/>
      </c>
      <c r="CI26" s="66" t="str">
        <f t="shared" si="108"/>
        <v/>
      </c>
      <c r="CJ26" s="22" t="str">
        <f t="shared" si="109"/>
        <v/>
      </c>
      <c r="CK26" s="22" t="str">
        <f t="shared" si="110"/>
        <v/>
      </c>
    </row>
    <row r="27" spans="1:89" ht="15" customHeight="1" x14ac:dyDescent="0.2">
      <c r="A27" s="60" t="str">
        <f t="shared" si="60"/>
        <v/>
      </c>
      <c r="B27" s="61"/>
      <c r="C27" s="254"/>
      <c r="D27" s="249"/>
      <c r="E27" s="15" t="str">
        <f t="shared" si="61"/>
        <v/>
      </c>
      <c r="F27" s="16" t="str">
        <f t="shared" si="62"/>
        <v/>
      </c>
      <c r="G27" s="8"/>
      <c r="H27" s="238"/>
      <c r="I27" s="242" t="str">
        <f t="shared" si="63"/>
        <v/>
      </c>
      <c r="J27" s="234" t="str">
        <f t="shared" si="64"/>
        <v/>
      </c>
      <c r="K27" s="8"/>
      <c r="L27" s="238"/>
      <c r="M27" s="242" t="str">
        <f t="shared" si="65"/>
        <v/>
      </c>
      <c r="N27" s="234" t="str">
        <f t="shared" si="66"/>
        <v/>
      </c>
      <c r="O27" s="8"/>
      <c r="P27" s="238"/>
      <c r="Q27" s="242" t="str">
        <f t="shared" si="67"/>
        <v/>
      </c>
      <c r="R27" s="234" t="str">
        <f t="shared" si="68"/>
        <v/>
      </c>
      <c r="S27" s="8"/>
      <c r="T27" s="238"/>
      <c r="U27" s="242" t="str">
        <f t="shared" si="69"/>
        <v/>
      </c>
      <c r="V27" s="234" t="str">
        <f t="shared" si="70"/>
        <v/>
      </c>
      <c r="W27" s="8"/>
      <c r="X27" s="238"/>
      <c r="Y27" s="242" t="str">
        <f t="shared" si="71"/>
        <v/>
      </c>
      <c r="Z27" s="234" t="str">
        <f t="shared" si="72"/>
        <v/>
      </c>
      <c r="AR27" s="13" t="str">
        <f t="shared" ref="AR27:AT31" si="168">IF($B27="","",B27)</f>
        <v/>
      </c>
      <c r="AS27" s="13" t="str">
        <f t="shared" si="168"/>
        <v/>
      </c>
      <c r="AT27" s="13" t="str">
        <f t="shared" si="168"/>
        <v/>
      </c>
      <c r="AU27" s="22" t="str">
        <f t="shared" si="74"/>
        <v/>
      </c>
      <c r="AV27" s="22" t="str">
        <f t="shared" si="75"/>
        <v/>
      </c>
      <c r="AW27" s="22" t="str">
        <f t="shared" si="76"/>
        <v/>
      </c>
      <c r="AX27" s="22" t="str">
        <f t="shared" si="77"/>
        <v/>
      </c>
      <c r="AY27" s="22" t="str">
        <f t="shared" si="78"/>
        <v/>
      </c>
      <c r="BA27" s="13" t="str">
        <f t="shared" ref="BA27:BC31" si="169">IF($B27="","",B27)</f>
        <v/>
      </c>
      <c r="BB27" s="13" t="str">
        <f t="shared" si="169"/>
        <v/>
      </c>
      <c r="BC27" s="13" t="str">
        <f t="shared" si="169"/>
        <v/>
      </c>
      <c r="BD27" s="66" t="str">
        <f t="shared" si="80"/>
        <v/>
      </c>
      <c r="BE27" s="22" t="str">
        <f t="shared" si="81"/>
        <v/>
      </c>
      <c r="BF27" s="22" t="str">
        <f t="shared" si="82"/>
        <v/>
      </c>
      <c r="BG27" s="66" t="str">
        <f t="shared" si="83"/>
        <v/>
      </c>
      <c r="BH27" s="22" t="str">
        <f t="shared" si="84"/>
        <v/>
      </c>
      <c r="BI27" s="22" t="str">
        <f t="shared" si="85"/>
        <v/>
      </c>
      <c r="BJ27" s="66" t="str">
        <f t="shared" si="86"/>
        <v/>
      </c>
      <c r="BK27" s="22" t="str">
        <f t="shared" si="87"/>
        <v/>
      </c>
      <c r="BL27" s="22" t="str">
        <f t="shared" si="88"/>
        <v/>
      </c>
      <c r="BM27" s="66" t="str">
        <f t="shared" si="89"/>
        <v/>
      </c>
      <c r="BN27" s="22" t="str">
        <f t="shared" si="90"/>
        <v/>
      </c>
      <c r="BO27" s="22" t="str">
        <f t="shared" si="91"/>
        <v/>
      </c>
      <c r="BP27" s="66" t="str">
        <f t="shared" si="92"/>
        <v/>
      </c>
      <c r="BQ27" s="22" t="str">
        <f t="shared" si="93"/>
        <v/>
      </c>
      <c r="BR27" s="22" t="str">
        <f t="shared" si="94"/>
        <v/>
      </c>
      <c r="BT27" s="13" t="str">
        <f t="shared" ref="BT27:BV31" si="170">IF($B27="","",B27)</f>
        <v/>
      </c>
      <c r="BU27" s="13" t="str">
        <f t="shared" si="170"/>
        <v/>
      </c>
      <c r="BV27" s="13" t="str">
        <f t="shared" si="170"/>
        <v/>
      </c>
      <c r="BW27" s="66" t="str">
        <f t="shared" si="96"/>
        <v/>
      </c>
      <c r="BX27" s="22" t="str">
        <f t="shared" si="97"/>
        <v/>
      </c>
      <c r="BY27" s="22" t="str">
        <f t="shared" si="98"/>
        <v/>
      </c>
      <c r="BZ27" s="66" t="str">
        <f t="shared" si="99"/>
        <v/>
      </c>
      <c r="CA27" s="22" t="str">
        <f t="shared" si="100"/>
        <v/>
      </c>
      <c r="CB27" s="22" t="str">
        <f t="shared" si="101"/>
        <v/>
      </c>
      <c r="CC27" s="66" t="str">
        <f t="shared" si="102"/>
        <v/>
      </c>
      <c r="CD27" s="22" t="str">
        <f t="shared" si="103"/>
        <v/>
      </c>
      <c r="CE27" s="22" t="str">
        <f t="shared" si="104"/>
        <v/>
      </c>
      <c r="CF27" s="66" t="str">
        <f t="shared" si="105"/>
        <v/>
      </c>
      <c r="CG27" s="22" t="str">
        <f t="shared" si="106"/>
        <v/>
      </c>
      <c r="CH27" s="22" t="str">
        <f t="shared" si="107"/>
        <v/>
      </c>
      <c r="CI27" s="66" t="str">
        <f t="shared" si="108"/>
        <v/>
      </c>
      <c r="CJ27" s="22" t="str">
        <f t="shared" si="109"/>
        <v/>
      </c>
      <c r="CK27" s="22" t="str">
        <f t="shared" si="110"/>
        <v/>
      </c>
    </row>
    <row r="28" spans="1:89" ht="15" customHeight="1" x14ac:dyDescent="0.2">
      <c r="A28" s="60" t="str">
        <f t="shared" si="60"/>
        <v/>
      </c>
      <c r="B28" s="61"/>
      <c r="C28" s="254"/>
      <c r="D28" s="249"/>
      <c r="E28" s="15" t="str">
        <f t="shared" si="61"/>
        <v/>
      </c>
      <c r="F28" s="16" t="str">
        <f t="shared" si="62"/>
        <v/>
      </c>
      <c r="G28" s="8"/>
      <c r="H28" s="238"/>
      <c r="I28" s="242" t="str">
        <f t="shared" si="63"/>
        <v/>
      </c>
      <c r="J28" s="234" t="str">
        <f t="shared" si="64"/>
        <v/>
      </c>
      <c r="K28" s="8"/>
      <c r="L28" s="238"/>
      <c r="M28" s="242" t="str">
        <f t="shared" si="65"/>
        <v/>
      </c>
      <c r="N28" s="234" t="str">
        <f t="shared" si="66"/>
        <v/>
      </c>
      <c r="O28" s="8"/>
      <c r="P28" s="238"/>
      <c r="Q28" s="242" t="str">
        <f t="shared" si="67"/>
        <v/>
      </c>
      <c r="R28" s="234" t="str">
        <f t="shared" si="68"/>
        <v/>
      </c>
      <c r="S28" s="8"/>
      <c r="T28" s="238"/>
      <c r="U28" s="242" t="str">
        <f t="shared" si="69"/>
        <v/>
      </c>
      <c r="V28" s="234" t="str">
        <f t="shared" si="70"/>
        <v/>
      </c>
      <c r="W28" s="8"/>
      <c r="X28" s="238"/>
      <c r="Y28" s="242" t="str">
        <f t="shared" si="71"/>
        <v/>
      </c>
      <c r="Z28" s="234" t="str">
        <f t="shared" si="72"/>
        <v/>
      </c>
      <c r="AR28" s="13" t="str">
        <f t="shared" si="168"/>
        <v/>
      </c>
      <c r="AS28" s="13" t="str">
        <f t="shared" si="168"/>
        <v/>
      </c>
      <c r="AT28" s="13" t="str">
        <f t="shared" si="168"/>
        <v/>
      </c>
      <c r="AU28" s="22" t="str">
        <f t="shared" si="74"/>
        <v/>
      </c>
      <c r="AV28" s="22" t="str">
        <f t="shared" si="75"/>
        <v/>
      </c>
      <c r="AW28" s="22" t="str">
        <f t="shared" si="76"/>
        <v/>
      </c>
      <c r="AX28" s="22" t="str">
        <f t="shared" si="77"/>
        <v/>
      </c>
      <c r="AY28" s="22" t="str">
        <f t="shared" si="78"/>
        <v/>
      </c>
      <c r="BA28" s="13" t="str">
        <f t="shared" si="169"/>
        <v/>
      </c>
      <c r="BB28" s="13" t="str">
        <f t="shared" si="169"/>
        <v/>
      </c>
      <c r="BC28" s="13" t="str">
        <f t="shared" si="169"/>
        <v/>
      </c>
      <c r="BD28" s="66" t="str">
        <f t="shared" si="80"/>
        <v/>
      </c>
      <c r="BE28" s="22" t="str">
        <f t="shared" si="81"/>
        <v/>
      </c>
      <c r="BF28" s="22" t="str">
        <f t="shared" si="82"/>
        <v/>
      </c>
      <c r="BG28" s="66" t="str">
        <f t="shared" si="83"/>
        <v/>
      </c>
      <c r="BH28" s="22" t="str">
        <f t="shared" si="84"/>
        <v/>
      </c>
      <c r="BI28" s="22" t="str">
        <f t="shared" si="85"/>
        <v/>
      </c>
      <c r="BJ28" s="66" t="str">
        <f t="shared" si="86"/>
        <v/>
      </c>
      <c r="BK28" s="22" t="str">
        <f t="shared" si="87"/>
        <v/>
      </c>
      <c r="BL28" s="22" t="str">
        <f t="shared" si="88"/>
        <v/>
      </c>
      <c r="BM28" s="66" t="str">
        <f t="shared" si="89"/>
        <v/>
      </c>
      <c r="BN28" s="22" t="str">
        <f t="shared" si="90"/>
        <v/>
      </c>
      <c r="BO28" s="22" t="str">
        <f t="shared" si="91"/>
        <v/>
      </c>
      <c r="BP28" s="66" t="str">
        <f t="shared" si="92"/>
        <v/>
      </c>
      <c r="BQ28" s="22" t="str">
        <f t="shared" si="93"/>
        <v/>
      </c>
      <c r="BR28" s="22" t="str">
        <f t="shared" si="94"/>
        <v/>
      </c>
      <c r="BT28" s="13" t="str">
        <f t="shared" si="170"/>
        <v/>
      </c>
      <c r="BU28" s="13" t="str">
        <f t="shared" si="170"/>
        <v/>
      </c>
      <c r="BV28" s="13" t="str">
        <f t="shared" si="170"/>
        <v/>
      </c>
      <c r="BW28" s="66" t="str">
        <f t="shared" si="96"/>
        <v/>
      </c>
      <c r="BX28" s="22" t="str">
        <f t="shared" si="97"/>
        <v/>
      </c>
      <c r="BY28" s="22" t="str">
        <f t="shared" si="98"/>
        <v/>
      </c>
      <c r="BZ28" s="66" t="str">
        <f t="shared" si="99"/>
        <v/>
      </c>
      <c r="CA28" s="22" t="str">
        <f t="shared" si="100"/>
        <v/>
      </c>
      <c r="CB28" s="22" t="str">
        <f t="shared" si="101"/>
        <v/>
      </c>
      <c r="CC28" s="66" t="str">
        <f t="shared" si="102"/>
        <v/>
      </c>
      <c r="CD28" s="22" t="str">
        <f t="shared" si="103"/>
        <v/>
      </c>
      <c r="CE28" s="22" t="str">
        <f t="shared" si="104"/>
        <v/>
      </c>
      <c r="CF28" s="66" t="str">
        <f t="shared" si="105"/>
        <v/>
      </c>
      <c r="CG28" s="22" t="str">
        <f t="shared" si="106"/>
        <v/>
      </c>
      <c r="CH28" s="22" t="str">
        <f t="shared" si="107"/>
        <v/>
      </c>
      <c r="CI28" s="66" t="str">
        <f t="shared" si="108"/>
        <v/>
      </c>
      <c r="CJ28" s="22" t="str">
        <f t="shared" si="109"/>
        <v/>
      </c>
      <c r="CK28" s="22" t="str">
        <f t="shared" si="110"/>
        <v/>
      </c>
    </row>
    <row r="29" spans="1:89" ht="15" customHeight="1" x14ac:dyDescent="0.2">
      <c r="A29" s="60" t="str">
        <f t="shared" si="60"/>
        <v/>
      </c>
      <c r="B29" s="61"/>
      <c r="C29" s="254"/>
      <c r="D29" s="249"/>
      <c r="E29" s="15" t="str">
        <f t="shared" si="61"/>
        <v/>
      </c>
      <c r="F29" s="16" t="str">
        <f t="shared" si="62"/>
        <v/>
      </c>
      <c r="G29" s="8"/>
      <c r="H29" s="238"/>
      <c r="I29" s="242" t="str">
        <f t="shared" si="63"/>
        <v/>
      </c>
      <c r="J29" s="234" t="str">
        <f t="shared" si="64"/>
        <v/>
      </c>
      <c r="K29" s="8"/>
      <c r="L29" s="238"/>
      <c r="M29" s="242" t="str">
        <f t="shared" si="65"/>
        <v/>
      </c>
      <c r="N29" s="234" t="str">
        <f t="shared" si="66"/>
        <v/>
      </c>
      <c r="O29" s="8"/>
      <c r="P29" s="238"/>
      <c r="Q29" s="242" t="str">
        <f t="shared" si="67"/>
        <v/>
      </c>
      <c r="R29" s="234" t="str">
        <f t="shared" si="68"/>
        <v/>
      </c>
      <c r="S29" s="8"/>
      <c r="T29" s="238"/>
      <c r="U29" s="242" t="str">
        <f t="shared" si="69"/>
        <v/>
      </c>
      <c r="V29" s="234" t="str">
        <f t="shared" si="70"/>
        <v/>
      </c>
      <c r="W29" s="8"/>
      <c r="X29" s="238"/>
      <c r="Y29" s="242" t="str">
        <f t="shared" si="71"/>
        <v/>
      </c>
      <c r="Z29" s="234" t="str">
        <f t="shared" si="72"/>
        <v/>
      </c>
      <c r="AR29" s="13" t="str">
        <f t="shared" si="168"/>
        <v/>
      </c>
      <c r="AS29" s="13" t="str">
        <f t="shared" si="168"/>
        <v/>
      </c>
      <c r="AT29" s="13" t="str">
        <f t="shared" si="168"/>
        <v/>
      </c>
      <c r="AU29" s="22" t="str">
        <f t="shared" si="74"/>
        <v/>
      </c>
      <c r="AV29" s="22" t="str">
        <f t="shared" si="75"/>
        <v/>
      </c>
      <c r="AW29" s="22" t="str">
        <f t="shared" si="76"/>
        <v/>
      </c>
      <c r="AX29" s="22" t="str">
        <f t="shared" si="77"/>
        <v/>
      </c>
      <c r="AY29" s="22" t="str">
        <f t="shared" si="78"/>
        <v/>
      </c>
      <c r="BA29" s="13" t="str">
        <f t="shared" si="169"/>
        <v/>
      </c>
      <c r="BB29" s="13" t="str">
        <f t="shared" si="169"/>
        <v/>
      </c>
      <c r="BC29" s="13" t="str">
        <f t="shared" si="169"/>
        <v/>
      </c>
      <c r="BD29" s="66" t="str">
        <f t="shared" si="80"/>
        <v/>
      </c>
      <c r="BE29" s="22" t="str">
        <f t="shared" si="81"/>
        <v/>
      </c>
      <c r="BF29" s="22" t="str">
        <f t="shared" si="82"/>
        <v/>
      </c>
      <c r="BG29" s="66" t="str">
        <f t="shared" si="83"/>
        <v/>
      </c>
      <c r="BH29" s="22" t="str">
        <f t="shared" si="84"/>
        <v/>
      </c>
      <c r="BI29" s="22" t="str">
        <f t="shared" si="85"/>
        <v/>
      </c>
      <c r="BJ29" s="66" t="str">
        <f t="shared" si="86"/>
        <v/>
      </c>
      <c r="BK29" s="22" t="str">
        <f t="shared" si="87"/>
        <v/>
      </c>
      <c r="BL29" s="22" t="str">
        <f t="shared" si="88"/>
        <v/>
      </c>
      <c r="BM29" s="66" t="str">
        <f t="shared" si="89"/>
        <v/>
      </c>
      <c r="BN29" s="22" t="str">
        <f t="shared" si="90"/>
        <v/>
      </c>
      <c r="BO29" s="22" t="str">
        <f t="shared" si="91"/>
        <v/>
      </c>
      <c r="BP29" s="66" t="str">
        <f t="shared" si="92"/>
        <v/>
      </c>
      <c r="BQ29" s="22" t="str">
        <f t="shared" si="93"/>
        <v/>
      </c>
      <c r="BR29" s="22" t="str">
        <f t="shared" si="94"/>
        <v/>
      </c>
      <c r="BT29" s="13" t="str">
        <f t="shared" si="170"/>
        <v/>
      </c>
      <c r="BU29" s="13" t="str">
        <f t="shared" si="170"/>
        <v/>
      </c>
      <c r="BV29" s="13" t="str">
        <f t="shared" si="170"/>
        <v/>
      </c>
      <c r="BW29" s="66" t="str">
        <f t="shared" si="96"/>
        <v/>
      </c>
      <c r="BX29" s="22" t="str">
        <f t="shared" si="97"/>
        <v/>
      </c>
      <c r="BY29" s="22" t="str">
        <f t="shared" si="98"/>
        <v/>
      </c>
      <c r="BZ29" s="66" t="str">
        <f t="shared" si="99"/>
        <v/>
      </c>
      <c r="CA29" s="22" t="str">
        <f t="shared" si="100"/>
        <v/>
      </c>
      <c r="CB29" s="22" t="str">
        <f t="shared" si="101"/>
        <v/>
      </c>
      <c r="CC29" s="66" t="str">
        <f t="shared" si="102"/>
        <v/>
      </c>
      <c r="CD29" s="22" t="str">
        <f t="shared" si="103"/>
        <v/>
      </c>
      <c r="CE29" s="22" t="str">
        <f t="shared" si="104"/>
        <v/>
      </c>
      <c r="CF29" s="66" t="str">
        <f t="shared" si="105"/>
        <v/>
      </c>
      <c r="CG29" s="22" t="str">
        <f t="shared" si="106"/>
        <v/>
      </c>
      <c r="CH29" s="22" t="str">
        <f t="shared" si="107"/>
        <v/>
      </c>
      <c r="CI29" s="66" t="str">
        <f t="shared" si="108"/>
        <v/>
      </c>
      <c r="CJ29" s="22" t="str">
        <f t="shared" si="109"/>
        <v/>
      </c>
      <c r="CK29" s="22" t="str">
        <f t="shared" si="110"/>
        <v/>
      </c>
    </row>
    <row r="30" spans="1:89" ht="15" customHeight="1" x14ac:dyDescent="0.2">
      <c r="A30" s="60" t="str">
        <f>F30</f>
        <v/>
      </c>
      <c r="B30" s="61"/>
      <c r="C30" s="254"/>
      <c r="D30" s="249"/>
      <c r="E30" s="15" t="str">
        <f t="shared" si="61"/>
        <v/>
      </c>
      <c r="F30" s="16" t="str">
        <f t="shared" si="62"/>
        <v/>
      </c>
      <c r="G30" s="8"/>
      <c r="H30" s="238"/>
      <c r="I30" s="242" t="str">
        <f t="shared" si="63"/>
        <v/>
      </c>
      <c r="J30" s="234" t="str">
        <f t="shared" si="64"/>
        <v/>
      </c>
      <c r="K30" s="8"/>
      <c r="L30" s="238"/>
      <c r="M30" s="242" t="str">
        <f t="shared" si="65"/>
        <v/>
      </c>
      <c r="N30" s="234" t="str">
        <f t="shared" si="66"/>
        <v/>
      </c>
      <c r="O30" s="8"/>
      <c r="P30" s="238"/>
      <c r="Q30" s="242" t="str">
        <f t="shared" si="67"/>
        <v/>
      </c>
      <c r="R30" s="234" t="str">
        <f t="shared" si="68"/>
        <v/>
      </c>
      <c r="S30" s="8"/>
      <c r="T30" s="238"/>
      <c r="U30" s="242" t="str">
        <f t="shared" si="69"/>
        <v/>
      </c>
      <c r="V30" s="234" t="str">
        <f t="shared" si="70"/>
        <v/>
      </c>
      <c r="W30" s="8"/>
      <c r="X30" s="238"/>
      <c r="Y30" s="242" t="str">
        <f t="shared" si="71"/>
        <v/>
      </c>
      <c r="Z30" s="234" t="str">
        <f t="shared" si="72"/>
        <v/>
      </c>
      <c r="AR30" s="13" t="str">
        <f t="shared" si="168"/>
        <v/>
      </c>
      <c r="AS30" s="13" t="str">
        <f t="shared" si="168"/>
        <v/>
      </c>
      <c r="AT30" s="13" t="str">
        <f t="shared" si="168"/>
        <v/>
      </c>
      <c r="AU30" s="22" t="str">
        <f t="shared" si="74"/>
        <v/>
      </c>
      <c r="AV30" s="22" t="str">
        <f t="shared" si="75"/>
        <v/>
      </c>
      <c r="AW30" s="22" t="str">
        <f t="shared" si="76"/>
        <v/>
      </c>
      <c r="AX30" s="22" t="str">
        <f t="shared" si="77"/>
        <v/>
      </c>
      <c r="AY30" s="22" t="str">
        <f t="shared" si="78"/>
        <v/>
      </c>
      <c r="BA30" s="13" t="str">
        <f t="shared" si="169"/>
        <v/>
      </c>
      <c r="BB30" s="13" t="str">
        <f t="shared" si="169"/>
        <v/>
      </c>
      <c r="BC30" s="13" t="str">
        <f t="shared" si="169"/>
        <v/>
      </c>
      <c r="BD30" s="66" t="str">
        <f t="shared" si="80"/>
        <v/>
      </c>
      <c r="BE30" s="22" t="str">
        <f t="shared" si="81"/>
        <v/>
      </c>
      <c r="BF30" s="22" t="str">
        <f t="shared" si="82"/>
        <v/>
      </c>
      <c r="BG30" s="66" t="str">
        <f t="shared" si="83"/>
        <v/>
      </c>
      <c r="BH30" s="22" t="str">
        <f t="shared" si="84"/>
        <v/>
      </c>
      <c r="BI30" s="22" t="str">
        <f t="shared" si="85"/>
        <v/>
      </c>
      <c r="BJ30" s="66" t="str">
        <f t="shared" si="86"/>
        <v/>
      </c>
      <c r="BK30" s="22" t="str">
        <f t="shared" si="87"/>
        <v/>
      </c>
      <c r="BL30" s="22" t="str">
        <f t="shared" si="88"/>
        <v/>
      </c>
      <c r="BM30" s="66" t="str">
        <f t="shared" si="89"/>
        <v/>
      </c>
      <c r="BN30" s="22" t="str">
        <f t="shared" si="90"/>
        <v/>
      </c>
      <c r="BO30" s="22" t="str">
        <f t="shared" si="91"/>
        <v/>
      </c>
      <c r="BP30" s="66" t="str">
        <f t="shared" si="92"/>
        <v/>
      </c>
      <c r="BQ30" s="22" t="str">
        <f t="shared" si="93"/>
        <v/>
      </c>
      <c r="BR30" s="22" t="str">
        <f t="shared" si="94"/>
        <v/>
      </c>
      <c r="BT30" s="13" t="str">
        <f t="shared" si="170"/>
        <v/>
      </c>
      <c r="BU30" s="13" t="str">
        <f t="shared" si="170"/>
        <v/>
      </c>
      <c r="BV30" s="13" t="str">
        <f t="shared" si="170"/>
        <v/>
      </c>
      <c r="BW30" s="66" t="str">
        <f t="shared" si="96"/>
        <v/>
      </c>
      <c r="BX30" s="22" t="str">
        <f t="shared" si="97"/>
        <v/>
      </c>
      <c r="BY30" s="22" t="str">
        <f t="shared" si="98"/>
        <v/>
      </c>
      <c r="BZ30" s="66" t="str">
        <f t="shared" si="99"/>
        <v/>
      </c>
      <c r="CA30" s="22" t="str">
        <f t="shared" si="100"/>
        <v/>
      </c>
      <c r="CB30" s="22" t="str">
        <f t="shared" si="101"/>
        <v/>
      </c>
      <c r="CC30" s="66" t="str">
        <f t="shared" si="102"/>
        <v/>
      </c>
      <c r="CD30" s="22" t="str">
        <f t="shared" si="103"/>
        <v/>
      </c>
      <c r="CE30" s="22" t="str">
        <f t="shared" si="104"/>
        <v/>
      </c>
      <c r="CF30" s="66" t="str">
        <f t="shared" si="105"/>
        <v/>
      </c>
      <c r="CG30" s="22" t="str">
        <f t="shared" si="106"/>
        <v/>
      </c>
      <c r="CH30" s="22" t="str">
        <f t="shared" si="107"/>
        <v/>
      </c>
      <c r="CI30" s="66" t="str">
        <f t="shared" si="108"/>
        <v/>
      </c>
      <c r="CJ30" s="22" t="str">
        <f t="shared" si="109"/>
        <v/>
      </c>
      <c r="CK30" s="22" t="str">
        <f t="shared" si="110"/>
        <v/>
      </c>
    </row>
    <row r="31" spans="1:89" ht="15" customHeight="1" thickBot="1" x14ac:dyDescent="0.25">
      <c r="A31" s="60" t="str">
        <f>F31</f>
        <v/>
      </c>
      <c r="B31" s="250"/>
      <c r="C31" s="250"/>
      <c r="D31" s="251"/>
      <c r="E31" s="15" t="str">
        <f t="shared" si="61"/>
        <v/>
      </c>
      <c r="F31" s="20" t="str">
        <f t="shared" si="62"/>
        <v/>
      </c>
      <c r="G31" s="21"/>
      <c r="H31" s="238"/>
      <c r="I31" s="242" t="str">
        <f t="shared" si="63"/>
        <v/>
      </c>
      <c r="J31" s="234" t="str">
        <f t="shared" si="64"/>
        <v/>
      </c>
      <c r="K31" s="21"/>
      <c r="L31" s="238"/>
      <c r="M31" s="242" t="str">
        <f t="shared" si="65"/>
        <v/>
      </c>
      <c r="N31" s="234" t="str">
        <f t="shared" si="66"/>
        <v/>
      </c>
      <c r="O31" s="21"/>
      <c r="P31" s="238"/>
      <c r="Q31" s="242" t="str">
        <f t="shared" si="67"/>
        <v/>
      </c>
      <c r="R31" s="234" t="str">
        <f t="shared" si="68"/>
        <v/>
      </c>
      <c r="S31" s="21"/>
      <c r="T31" s="238"/>
      <c r="U31" s="242" t="str">
        <f t="shared" si="69"/>
        <v/>
      </c>
      <c r="V31" s="234" t="str">
        <f t="shared" si="70"/>
        <v/>
      </c>
      <c r="W31" s="21"/>
      <c r="X31" s="238"/>
      <c r="Y31" s="242" t="str">
        <f t="shared" si="71"/>
        <v/>
      </c>
      <c r="Z31" s="234" t="str">
        <f t="shared" si="72"/>
        <v/>
      </c>
      <c r="AR31" s="13" t="str">
        <f t="shared" si="168"/>
        <v/>
      </c>
      <c r="AS31" s="13" t="str">
        <f t="shared" si="168"/>
        <v/>
      </c>
      <c r="AT31" s="13" t="str">
        <f t="shared" si="168"/>
        <v/>
      </c>
      <c r="AU31" s="22" t="str">
        <f t="shared" si="74"/>
        <v/>
      </c>
      <c r="AV31" s="22" t="str">
        <f t="shared" si="75"/>
        <v/>
      </c>
      <c r="AW31" s="22" t="str">
        <f t="shared" si="76"/>
        <v/>
      </c>
      <c r="AX31" s="22" t="str">
        <f t="shared" si="77"/>
        <v/>
      </c>
      <c r="AY31" s="22" t="str">
        <f t="shared" si="78"/>
        <v/>
      </c>
      <c r="BA31" s="13" t="str">
        <f t="shared" si="169"/>
        <v/>
      </c>
      <c r="BB31" s="13" t="str">
        <f t="shared" si="169"/>
        <v/>
      </c>
      <c r="BC31" s="13" t="str">
        <f t="shared" si="169"/>
        <v/>
      </c>
      <c r="BD31" s="66" t="str">
        <f t="shared" si="80"/>
        <v/>
      </c>
      <c r="BE31" s="22" t="str">
        <f t="shared" si="81"/>
        <v/>
      </c>
      <c r="BF31" s="22" t="str">
        <f t="shared" si="82"/>
        <v/>
      </c>
      <c r="BG31" s="66" t="str">
        <f t="shared" si="83"/>
        <v/>
      </c>
      <c r="BH31" s="22" t="str">
        <f t="shared" si="84"/>
        <v/>
      </c>
      <c r="BI31" s="22" t="str">
        <f t="shared" si="85"/>
        <v/>
      </c>
      <c r="BJ31" s="66" t="str">
        <f t="shared" si="86"/>
        <v/>
      </c>
      <c r="BK31" s="22" t="str">
        <f t="shared" si="87"/>
        <v/>
      </c>
      <c r="BL31" s="22" t="str">
        <f t="shared" si="88"/>
        <v/>
      </c>
      <c r="BM31" s="66" t="str">
        <f t="shared" si="89"/>
        <v/>
      </c>
      <c r="BN31" s="22" t="str">
        <f t="shared" si="90"/>
        <v/>
      </c>
      <c r="BO31" s="22" t="str">
        <f t="shared" si="91"/>
        <v/>
      </c>
      <c r="BP31" s="66" t="str">
        <f t="shared" si="92"/>
        <v/>
      </c>
      <c r="BQ31" s="22" t="str">
        <f t="shared" si="93"/>
        <v/>
      </c>
      <c r="BR31" s="22" t="str">
        <f t="shared" si="94"/>
        <v/>
      </c>
      <c r="BT31" s="13" t="str">
        <f t="shared" si="170"/>
        <v/>
      </c>
      <c r="BU31" s="13" t="str">
        <f t="shared" si="170"/>
        <v/>
      </c>
      <c r="BV31" s="13" t="str">
        <f t="shared" si="170"/>
        <v/>
      </c>
      <c r="BW31" s="66" t="str">
        <f t="shared" si="96"/>
        <v/>
      </c>
      <c r="BX31" s="22" t="str">
        <f t="shared" si="97"/>
        <v/>
      </c>
      <c r="BY31" s="22" t="str">
        <f t="shared" si="98"/>
        <v/>
      </c>
      <c r="BZ31" s="66" t="str">
        <f t="shared" si="99"/>
        <v/>
      </c>
      <c r="CA31" s="22" t="str">
        <f t="shared" si="100"/>
        <v/>
      </c>
      <c r="CB31" s="22" t="str">
        <f t="shared" si="101"/>
        <v/>
      </c>
      <c r="CC31" s="66" t="str">
        <f t="shared" si="102"/>
        <v/>
      </c>
      <c r="CD31" s="22" t="str">
        <f t="shared" si="103"/>
        <v/>
      </c>
      <c r="CE31" s="22" t="str">
        <f t="shared" si="104"/>
        <v/>
      </c>
      <c r="CF31" s="66" t="str">
        <f t="shared" si="105"/>
        <v/>
      </c>
      <c r="CG31" s="22" t="str">
        <f t="shared" si="106"/>
        <v/>
      </c>
      <c r="CH31" s="22" t="str">
        <f t="shared" si="107"/>
        <v/>
      </c>
      <c r="CI31" s="66" t="str">
        <f t="shared" si="108"/>
        <v/>
      </c>
      <c r="CJ31" s="22" t="str">
        <f t="shared" si="109"/>
        <v/>
      </c>
      <c r="CK31" s="22" t="str">
        <f t="shared" si="110"/>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15">
    <sortCondition ref="A11:A15"/>
  </sortState>
  <mergeCells count="12">
    <mergeCell ref="X8:Z8"/>
    <mergeCell ref="E8:F8"/>
    <mergeCell ref="H8:J8"/>
    <mergeCell ref="L8:N8"/>
    <mergeCell ref="P8:R8"/>
    <mergeCell ref="T8:V8"/>
    <mergeCell ref="D2:Z6"/>
    <mergeCell ref="H7:J7"/>
    <mergeCell ref="L7:N7"/>
    <mergeCell ref="P7:R7"/>
    <mergeCell ref="T7:V7"/>
    <mergeCell ref="X7:Z7"/>
  </mergeCells>
  <dataValidations count="2">
    <dataValidation type="list" allowBlank="1" showInputMessage="1" showErrorMessage="1" sqref="T8:V8 L8:N8 P8:R8 X8:Z8 H8:J8 BD8 BG8 BJ8 BM8 BP8 BW8 BZ8 CC8 CF8 CI8" xr:uid="{96D86548-26C6-4DC6-B46C-8063A5902531}">
      <formula1>Windspd</formula1>
    </dataValidation>
    <dataValidation type="list" allowBlank="1" showInputMessage="1" showErrorMessage="1" sqref="C11:C31" xr:uid="{AFDBBAD7-4D50-4027-B80E-C153A99E7FE3}">
      <formula1>Boats</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84DD6F54-D56B-492A-9AAF-FC6437244095}">
          <x14:formula1>
            <xm:f>Memb!$B$2:$B$317</xm:f>
          </x14:formula1>
          <xm:sqref>B11:B31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C14B-2BDD-4635-870D-1A45DD54532C}">
  <dimension ref="A1:CK33"/>
  <sheetViews>
    <sheetView workbookViewId="0"/>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9" width="3"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260</v>
      </c>
      <c r="C2" s="2" t="s">
        <v>196</v>
      </c>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176</v>
      </c>
      <c r="C3" s="2" t="s">
        <v>825</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268</v>
      </c>
      <c r="C4" s="2" t="s">
        <v>833</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44569</v>
      </c>
      <c r="C8" s="5"/>
      <c r="D8" s="6"/>
      <c r="E8" s="408" t="s">
        <v>99</v>
      </c>
      <c r="F8" s="409"/>
      <c r="G8" s="7"/>
      <c r="H8" s="427" t="s">
        <v>298</v>
      </c>
      <c r="I8" s="427"/>
      <c r="J8" s="427"/>
      <c r="K8" s="427"/>
      <c r="L8" s="418"/>
      <c r="M8" s="418"/>
      <c r="N8" s="8"/>
      <c r="O8" s="418" t="s">
        <v>298</v>
      </c>
      <c r="P8" s="418"/>
      <c r="Q8" s="418"/>
      <c r="R8" s="418"/>
      <c r="S8" s="418"/>
      <c r="T8" s="418"/>
      <c r="U8" s="8"/>
      <c r="V8" s="418" t="s">
        <v>297</v>
      </c>
      <c r="W8" s="418"/>
      <c r="X8" s="418"/>
      <c r="Y8" s="418"/>
      <c r="Z8" s="418"/>
      <c r="AA8" s="418"/>
      <c r="AB8" s="8"/>
      <c r="AC8" s="418" t="s">
        <v>298</v>
      </c>
      <c r="AD8" s="418"/>
      <c r="AE8" s="418"/>
      <c r="AF8" s="418"/>
      <c r="AG8" s="418"/>
      <c r="AH8" s="418"/>
      <c r="AI8" s="8"/>
      <c r="AJ8" s="418" t="s">
        <v>298</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9" si="0">F11</f>
        <v>1</v>
      </c>
      <c r="B11" s="61" t="s">
        <v>280</v>
      </c>
      <c r="C11" s="296" t="s">
        <v>83</v>
      </c>
      <c r="D11" s="249">
        <v>4034</v>
      </c>
      <c r="E11" s="15">
        <f t="shared" ref="E11:E19" si="1">IF(B11="","",M11+T11+AA11+AH11+AO11)</f>
        <v>8</v>
      </c>
      <c r="F11" s="16">
        <f t="shared" ref="F11:F19" si="2">IF(B11="","",RANK(E11,E$11:E$31,1))</f>
        <v>1</v>
      </c>
      <c r="G11" s="8">
        <f t="shared" ref="G11:G19" si="3">IF(H$8="","",IF($B11="","",INDEX(PMNumb,MATCH($C11,Boats,0),MATCH(H$8,Windspd,0))))</f>
        <v>83</v>
      </c>
      <c r="H11" s="62">
        <f t="shared" ref="H11:H19" si="4">IF($B11="","",TIME(I11,J11,K11))</f>
        <v>1.5972222222222224E-2</v>
      </c>
      <c r="I11" s="65"/>
      <c r="J11" s="65">
        <v>23</v>
      </c>
      <c r="K11" s="65">
        <v>0</v>
      </c>
      <c r="L11" s="34">
        <f t="shared" ref="L11:L19" si="5">IF(OR(H11="DNS",H11="DNF",H11="DSQ",H11="DNC",H11="OCS"),"",IF(H$9="","",IF($B11="","",(H11/(G11/100)))))</f>
        <v>1.9243641231593042E-2</v>
      </c>
      <c r="M11" s="35">
        <f t="shared" ref="M11:M19" si="6">IF(OR(H11="DNS",H11="DNF",H11="DSQ",H11="DNC",H11="OCS"),(COUNTA($B$11:$B$31)+1),IF(H$8="",0,IF($B11="","",RANK(L11,L$11:L$31,1))))</f>
        <v>2</v>
      </c>
      <c r="N11" s="57">
        <f t="shared" ref="N11:N19" si="7">IF(O$8="","",IF($B11="","",INDEX(PMNumb,MATCH($C11,Boats,0),MATCH(O$8,Windspd,0))))</f>
        <v>83</v>
      </c>
      <c r="O11" s="62">
        <f t="shared" ref="O11:O19" si="8">IF($B11="","",TIME(P11,Q11,R11))</f>
        <v>1.5555555555555553E-2</v>
      </c>
      <c r="P11" s="65"/>
      <c r="Q11" s="65">
        <v>22</v>
      </c>
      <c r="R11" s="65">
        <v>24</v>
      </c>
      <c r="S11" s="34">
        <f t="shared" ref="S11:S19" si="9">IF(OR(O11="DNS",O11="DNF",O11="DSQ",O11="DNC",O11="OCS"),"",IF(O$9="","",IF($B11="","",(O11/(N11/100)))))</f>
        <v>1.8741633199464522E-2</v>
      </c>
      <c r="T11" s="35">
        <f t="shared" ref="T11:T19" si="10">IF(OR(O11="DNS",O11="DNF",O11="DSQ",O11="DNC",O11="OCS"),(COUNTA($B$11:$B$31)+1),IF(O$8="",0,IF($B11="","",RANK(S11,S$11:S$31,1))))</f>
        <v>3</v>
      </c>
      <c r="U11" s="57">
        <f t="shared" ref="U11:U19" si="11">IF(V$8="","",IF($B11="","",INDEX(PMNumb,MATCH($C11,Boats,0),MATCH(V$8,Windspd,0))))</f>
        <v>83</v>
      </c>
      <c r="V11" s="62">
        <f t="shared" ref="V11:V18" si="12">IF($B11="","",TIME(W11,X11,Y11))</f>
        <v>1.6203703703703703E-2</v>
      </c>
      <c r="W11" s="65"/>
      <c r="X11" s="65">
        <v>23</v>
      </c>
      <c r="Y11" s="65">
        <v>20</v>
      </c>
      <c r="Z11" s="34">
        <f t="shared" ref="Z11:Z19" si="13">IF(OR(V11="DNS",V11="DNF",V11="DSQ",V11="DNC",V11="OCS"),"",IF(V$9="","",IF($B11="","",(V11/(U11/100)))))</f>
        <v>1.9522534582775548E-2</v>
      </c>
      <c r="AA11" s="35">
        <f t="shared" ref="AA11:AA19" si="14">IF(OR(V11="DNS",V11="DNF",V11="DSQ",V11="DNC",V11="OCS"),(COUNTA($B$11:$B$31)+1),IF(V$8="",0,IF($B11="","",RANK(Z11,Z$11:Z$31,1))))</f>
        <v>1</v>
      </c>
      <c r="AB11" s="57">
        <f t="shared" ref="AB11:AB19" si="15">IF(AC$8="","",IF($B11="","",INDEX(PMNumb,MATCH($C11,Boats,0),MATCH(AC$8,Windspd,0))))</f>
        <v>83</v>
      </c>
      <c r="AC11" s="62">
        <f t="shared" ref="AC11:AC18" si="16">IF($B11="","",TIME(AD11,AE11,AF11))</f>
        <v>1.4664351851851852E-2</v>
      </c>
      <c r="AD11" s="65"/>
      <c r="AE11" s="65">
        <v>21</v>
      </c>
      <c r="AF11" s="65">
        <v>7</v>
      </c>
      <c r="AG11" s="34">
        <f t="shared" ref="AG11:AG19" si="17">IF(OR(AC11="DNS",AC11="DNF",AC11="DSQ",AC11="DNC",AC11="OCS"),"",IF(AC$9="","",IF($B11="","",(AC11/(AB11/100)))))</f>
        <v>1.766789379741187E-2</v>
      </c>
      <c r="AH11" s="35">
        <f t="shared" ref="AH11:AH19" si="18">IF(OR(AC11="DNS",AC11="DNF",AC11="DSQ",AC11="DNC",AC11="OCS"),(COUNTA($B$11:$B$31)+1),IF(AC$8="",0,IF($B11="","",RANK(AG11,AG$11:AG$31,1))))</f>
        <v>1</v>
      </c>
      <c r="AI11" s="57">
        <f t="shared" ref="AI11:AI19" si="19">IF(AJ$8="","",IF($B11="","",INDEX(PMNumb,MATCH($C11,Boats,0),MATCH(AJ$8,Windspd,0))))</f>
        <v>83</v>
      </c>
      <c r="AJ11" s="62">
        <f>IF($B11="","",TIME(AK11,AL11,AM11))</f>
        <v>1.1342592592592592E-2</v>
      </c>
      <c r="AK11" s="65"/>
      <c r="AL11" s="65">
        <v>16</v>
      </c>
      <c r="AM11" s="65">
        <v>20</v>
      </c>
      <c r="AN11" s="34">
        <f t="shared" ref="AN11:AN19" si="20">IF(OR(AJ11="DNS",AJ11="DNF",AJ11="DSQ",AJ11="DNC",AJ11="OCS"),"",IF(AJ$9="","",IF($B11="","",(AJ11/(AI11/100)))))</f>
        <v>1.3665774207942882E-2</v>
      </c>
      <c r="AO11" s="35">
        <f t="shared" ref="AO11:AO19" si="21">IF(OR(AJ11="DNS",AJ11="DNF",AJ11="DSQ",AJ11="DNC",AJ11="OCS"),(COUNTA($B$11:$B$31)+1),IF(AJ$8="",0,IF($B11="","",RANK(AN11,AN$11:AN$31,1))))</f>
        <v>1</v>
      </c>
      <c r="AR11" s="13" t="str">
        <f t="shared" ref="AR11:AR19" si="22">IF($B11="","",B11)</f>
        <v>David Reich</v>
      </c>
      <c r="AS11" s="13" t="str">
        <f t="shared" ref="AS11:AS19" si="23">IF($B11="","",C11)</f>
        <v>TH</v>
      </c>
      <c r="AT11" s="13">
        <f t="shared" ref="AT11:AT19" si="24">IF($B11="","",D11)</f>
        <v>4034</v>
      </c>
      <c r="AU11" s="22">
        <f t="shared" ref="AU11:AU19" si="25">IF($B11="","",IF(M11&gt;0,IF(OR(H11="DNS",H11="DSQ",H11="DNC",H11="OCS"),0,IF(H11="DNF",1,(COUNTIF($H$11:$H$31,"=DNF")+COUNT($L$11:$L$31))-M11+1)),0))</f>
        <v>8</v>
      </c>
      <c r="AV11" s="22">
        <f t="shared" ref="AV11:AV19" si="26">IF($B11="","",IF(T11&gt;0,IF(OR(O11="DNS",O11="DSQ",O11="DNC",O11="OCS"),0,IF(O11="DNF",1,(COUNTIF($O$11:$O$31,"=DNF")+COUNT($S$11:$S$31)-T11+1))),0))</f>
        <v>7</v>
      </c>
      <c r="AW11" s="22">
        <f t="shared" ref="AW11:AW19" si="27">IF($B11="","",IF(AA11&gt;0,IF(OR(V11="DNS",V11="DSQ",V11="DNC",V11="OCS"),0,IF(V11="DNF",1,(COUNTIF($V$11:$V$31,"=DNF")+COUNT($Z$11:$Z$31))-AA11+1)),0))</f>
        <v>8</v>
      </c>
      <c r="AX11" s="22">
        <f t="shared" ref="AX11:AX19" si="28">IF($B11="","",IF(AH11&gt;0,IF(OR(AC11="DNS",AC11="DSQ",AC11="DNC",AC11="OCS"),0,IF(AC11="DNF",1,(COUNTIF($AC$11:$AC$31,"=DNF")+COUNT($AG$11:$AG$31))-AH11+1)),0))</f>
        <v>8</v>
      </c>
      <c r="AY11" s="22">
        <f t="shared" ref="AY11:AY19" si="29">IF($B11="","",IF(AO11&gt;0,IF(OR(AJ11="DNS",AJ11="DSQ",AJ11="DNC",AJ11="OCS"),0,IF(AJ11="DNF",1,(COUNTIF($AJ$11:$AJ$31,"=DNF")+COUNT($AN$11:$AN$31))-AO11+1)),0))</f>
        <v>5</v>
      </c>
      <c r="BA11" s="13" t="str">
        <f t="shared" ref="BA11:BA19" si="30">IF($B11="","",B11)</f>
        <v>David Reich</v>
      </c>
      <c r="BB11" s="13" t="str">
        <f t="shared" ref="BB11:BB19" si="31">IF($B11="","",C11)</f>
        <v>TH</v>
      </c>
      <c r="BC11" s="13">
        <f t="shared" ref="BC11:BC19" si="32">IF($B11="","",D11)</f>
        <v>4034</v>
      </c>
      <c r="BD11" s="66">
        <f t="shared" ref="BD11:BD19" si="33">IF($C11="TH",H11,"")</f>
        <v>1.5972222222222224E-2</v>
      </c>
      <c r="BE11" s="22">
        <f t="shared" ref="BE11:BE19" si="34">IF(M11&gt;0,IF($C11="TH",IF(OR(BD11="DNS",BD11="DNF",BD11="DSQ",BD11="DNC",BD11="OCS"),(COUNTIF($C$11:$C$31,"=TH")+1),IF(H$8="",0,IF($B11="","",RANK(BD11,BD$11:BD$31,1)))),""),"")</f>
        <v>2</v>
      </c>
      <c r="BF11" s="22">
        <f t="shared" ref="BF11:BF19" si="35">IF(BE11="","",IF($C11="TH",IF($B11="","",IF(BE11&gt;0,IF(OR(BD11="DNS",BD11="DSQ",BD11="DNC",BD11="OCS"),0,IF(BD11="DNF",1,(COUNTIF($BD$11:$BD$31,"=DNF")+COUNT($BD$11:$BD$31))-BE11+1)),0)),""))</f>
        <v>3</v>
      </c>
      <c r="BG11" s="66">
        <f t="shared" ref="BG11:BG19" si="36">IF($C11="TH",O11,"")</f>
        <v>1.5555555555555553E-2</v>
      </c>
      <c r="BH11" s="22">
        <f t="shared" ref="BH11:BH19" si="37">IF(T11&gt;0,IF($C11="TH",IF(OR(BG11="DNS",BG11="DNF",BG11="DSQ",BG11="DNC",BG11="OCS"),(COUNTIF($C$11:$C$31,"=TH")+1),IF(O$8="",0,IF($B11="","",RANK(BG11,BG$11:BG$31,1)))),""),"")</f>
        <v>3</v>
      </c>
      <c r="BI11" s="22">
        <f t="shared" ref="BI11:BI19" si="38">IF(BH11="","",IF($C11="TH",IF($B11="","",IF(BH11&gt;0,IF(OR(BG11="DNS",BG11="DSQ",BG11="DNC",BG11="OCS"),0,IF(BG11="DNF",1,(COUNTIF($BG$11:$BG$31,"=DNF")+COUNT($BG$11:$BG$31))-BH11+1)),0)),""))</f>
        <v>2</v>
      </c>
      <c r="BJ11" s="66">
        <f t="shared" ref="BJ11:BJ19" si="39">IF($C11="TH",V11,"")</f>
        <v>1.6203703703703703E-2</v>
      </c>
      <c r="BK11" s="22">
        <f t="shared" ref="BK11:BK19" si="40">IF(AA11&gt;0,IF($C11="TH",IF(OR(BJ11="DNS",BJ11="DNF",BJ11="DSQ",BJ11="DNC",BJ11="OCS"),(COUNTIF($C$11:$C$31,"=TH")+1),IF(V$8="",0,IF($B11="","",RANK(BJ11,BJ$11:BJ$31,1)))),""),"")</f>
        <v>1</v>
      </c>
      <c r="BL11" s="22">
        <f t="shared" ref="BL11:BL19" si="41">IF(BK11="","",IF($C11="TH",IF($B11="","",IF(BK11&gt;0,IF(OR(BJ11="DNS",BJ11="DSQ",BJ11="DNC",BJ11="OCS"),0,IF(BJ11="DNF",1,(COUNTIF($BJ$11:$BJ$31,"=DNF")+COUNT($BJ$11:$BJ$31))-BK11+1)),0)),""))</f>
        <v>4</v>
      </c>
      <c r="BM11" s="66">
        <f t="shared" ref="BM11:BM19" si="42">IF($C11="TH",AC11,"")</f>
        <v>1.4664351851851852E-2</v>
      </c>
      <c r="BN11" s="22">
        <f t="shared" ref="BN11:BN19" si="43">IF(AH11&gt;0,IF($C11="TH",IF(OR(BM11="DNS",BM11="DNF",BM11="DSQ",BM11="DNC",BM11="OCS"),(COUNTIF($C$11:$C$31,"=TH")+1),IF(AC$8="",0,IF($B11="","",RANK(BM11,BM$11:BM$31,1)))),""),"")</f>
        <v>1</v>
      </c>
      <c r="BO11" s="22">
        <f t="shared" ref="BO11:BO19" si="44">IF(BN11="","",IF($C11="TH",IF($B11="","",IF(BN11&gt;0,IF(OR(BM11="DNS",BM11="DSQ",BM11="DNC",BM11="OCS"),0,IF(BM11="DNF",1,(COUNTIF($BM$11:$BM$31,"=DNF")+COUNT($BM$11:$BM$31))-BN11+1)),0)),""))</f>
        <v>4</v>
      </c>
      <c r="BP11" s="66">
        <f t="shared" ref="BP11:BP19" si="45">IF($C11="TH",AJ11,"")</f>
        <v>1.1342592592592592E-2</v>
      </c>
      <c r="BQ11" s="22">
        <f t="shared" ref="BQ11:BQ19" si="46">IF(AO11&gt;0,IF($C11="TH",IF(OR(BP11="DNS",BP11="DNF",BP11="DSQ",BP11="DNC",BP11="OCS"),(COUNTIF($C$11:$C$31,"=TH")+1),IF(AJ$8="",0,IF($B11="","",RANK(BP11,BP$11:BP$31,1)))),""),"")</f>
        <v>1</v>
      </c>
      <c r="BR11" s="22">
        <f t="shared" ref="BR11:BR19" si="47">IF(BQ11="","",IF($C11="TH",IF($B11="","",IF(BQ11&gt;0,IF(OR(BP11="DNS",BP11="DSQ",BP11="DNC",BP11="OCS"),0,IF(BP11="DNF",1,(COUNTIF($BP$11:$BP$31,"=DNF")+COUNT($BP$11:$BP$31))-BQ11+1)),0)),""))</f>
        <v>2</v>
      </c>
      <c r="BT11" s="13" t="str">
        <f t="shared" ref="BT11:BT19" si="48">IF($B11="","",B11)</f>
        <v>David Reich</v>
      </c>
      <c r="BU11" s="13" t="str">
        <f t="shared" ref="BU11:BU19" si="49">IF($B11="","",C11)</f>
        <v>TH</v>
      </c>
      <c r="BV11" s="13">
        <f t="shared" ref="BV11:BV19" si="50">IF($B11="","",D11)</f>
        <v>4034</v>
      </c>
      <c r="BW11" s="66" t="str">
        <f t="shared" ref="BW11:BW19" si="51">IF($C11="FSCT",H11,"")</f>
        <v/>
      </c>
      <c r="BX11" s="22" t="str">
        <f t="shared" ref="BX11:BX19" si="52">IF(M11&gt;0,IF($C11="FSCT",IF(OR(BW11="DNS",BW11="DNF",BW11="DSQ",BW11="DNC",BW11="OCS"),(COUNTIF($C$11:$C$31,"=FSCT")+1),IF(H$8="",0,IF($B11="","",RANK(BW11,BW$11:BW$31,1)))),""),"")</f>
        <v/>
      </c>
      <c r="BY11" s="22" t="str">
        <f t="shared" ref="BY11:BY19" si="53">IF(BX11="","",IF($C11="FSCT",IF($B11="","",IF(BX11&gt;0,IF(OR(BW11="DNS",BW11="DSQ",BW11="DNC",BW11="OCS"),0,IF(BW11="DNF",1,(COUNTIF($BW$11:$BW$31,"=DNF")+COUNT($BW$11:$BW$31))-BX11+1)),0)),""))</f>
        <v/>
      </c>
      <c r="BZ11" s="66" t="str">
        <f t="shared" ref="BZ11:BZ19" si="54">IF($C11="FSCT",O11,"")</f>
        <v/>
      </c>
      <c r="CA11" s="22" t="str">
        <f t="shared" ref="CA11:CA19" si="55">IF(T11&gt;0,IF($C11="FSCT",IF(OR(BZ11="DNS",BZ11="DNF",BZ11="DSQ",BZ11="DNC",BZ11="OCS"),(COUNTIF($C$11:$C$31,"=FSCT")+1),IF(O$8="",0,IF($B11="","",RANK(BZ11,BZ$11:BZ$31,1)))),""),"")</f>
        <v/>
      </c>
      <c r="CB11" s="22" t="str">
        <f t="shared" ref="CB11:CB19" si="56">IF(CA11="","",IF($C11="FSCT",IF($B11="","",IF(CA11&gt;0,IF(OR(BZ11="DNS",BZ11="DSQ",BZ11="DNC",BZ11="OCS"),0,IF(BZ11="DNF",1,(COUNTIF($BZ$11:$BZ$31,"=DNF")+COUNT($BZ$11:$BZ$31))-CA11+1)),0)),""))</f>
        <v/>
      </c>
      <c r="CC11" s="66" t="str">
        <f t="shared" ref="CC11:CC19" si="57">IF($C11="FSCT",V11,"")</f>
        <v/>
      </c>
      <c r="CD11" s="22" t="str">
        <f t="shared" ref="CD11:CD19" si="58">IF(AA11&gt;0,IF($C11="FSCT",IF(OR(CC11="DNS",CC11="DNF",CC11="DSQ",CC11="DNC",CC11="OCS"),(COUNTIF($C$11:$C$31,"=FSCT")+1),IF(V$8="",0,IF($B11="","",RANK(CC11,CC$11:CC$31,1)))),""),"")</f>
        <v/>
      </c>
      <c r="CE11" s="22" t="str">
        <f t="shared" ref="CE11:CE19" si="59">IF(CD11="","",IF($C11="FSCT",IF($B11="","",IF(CD11&gt;0,IF(OR(CC11="DNS",CC11="DSQ",CC11="DNC",CC11="OCS"),0,IF(CC11="DNF",1,(COUNTIF($CC$11:$CC$31,"=DNF")+COUNT($CC$11:$CC$31))-CD11+1)),0)),""))</f>
        <v/>
      </c>
      <c r="CF11" s="66" t="str">
        <f t="shared" ref="CF11:CF19" si="60">IF($C11="FSCT",AC11,"")</f>
        <v/>
      </c>
      <c r="CG11" s="22" t="str">
        <f t="shared" ref="CG11:CG19" si="61">IF(AH11&gt;0,IF($C11="FSCT",IF(OR(CF11="DNS",CF11="DNF",CF11="DSQ",CF11="DNC",CF11="OCS"),(COUNTIF($C$11:$C$31,"=FSCT")+1),IF(AC$8="",0,IF($B11="","",RANK(CF11,CF$11:CF$31,1)))),""),"")</f>
        <v/>
      </c>
      <c r="CH11" s="22" t="str">
        <f t="shared" ref="CH11:CH19" si="62">IF(CG11="","",IF($C11="FSCT",IF($B11="","",IF(CG11&gt;0,IF(OR(CF11="DNS",CF11="DSQ",CF11="DNC",CF11="OCS"),0,IF(CF11="DNF",1,(COUNTIF($CF$11:$CF$31,"=DNF")+COUNT($CF$11:$CF$31))-CG11+1)),0)),""))</f>
        <v/>
      </c>
      <c r="CI11" s="66" t="str">
        <f t="shared" ref="CI11:CI19" si="63">IF($C11="FSCT",AJ11,"")</f>
        <v/>
      </c>
      <c r="CJ11" s="22" t="str">
        <f t="shared" ref="CJ11:CJ19" si="64">IF(AO11&gt;0,IF($C11="FSCT",IF(OR(CI11="DNS",CI11="DNF",CI11="DSQ",CI11="DNC",CI11="OCS"),(COUNTIF($C$11:$C$31,"=FSCT")+1),IF(AJ$8="",0,IF($B11="","",RANK(CI11,CI$11:CI$31,1)))),""),"")</f>
        <v/>
      </c>
      <c r="CK11" s="22" t="str">
        <f t="shared" ref="CK11:CK19" si="65">IF(CJ11="","",IF($C11="FSCT",IF($B11="","",IF(CJ11&gt;0,IF(OR(CI11="DNS",CI11="DSQ",CI11="DNC",CI11="OCS"),0,IF(CI11="DNF",1,(COUNTIF($CI$11:$CI$31,"=DNF")+COUNT($CI$11:$CI$31))-CJ11+1)),0)),""))</f>
        <v/>
      </c>
    </row>
    <row r="12" spans="1:89" ht="15" customHeight="1" x14ac:dyDescent="0.2">
      <c r="A12" s="252">
        <f t="shared" si="0"/>
        <v>2</v>
      </c>
      <c r="B12" s="61" t="s">
        <v>633</v>
      </c>
      <c r="C12" s="296" t="s">
        <v>83</v>
      </c>
      <c r="D12" s="249">
        <v>1801</v>
      </c>
      <c r="E12" s="15">
        <f t="shared" si="1"/>
        <v>10</v>
      </c>
      <c r="F12" s="16">
        <f t="shared" si="2"/>
        <v>2</v>
      </c>
      <c r="G12" s="8">
        <f t="shared" si="3"/>
        <v>83</v>
      </c>
      <c r="H12" s="62">
        <f t="shared" si="4"/>
        <v>1.554398148148148E-2</v>
      </c>
      <c r="I12" s="65"/>
      <c r="J12" s="65">
        <v>22</v>
      </c>
      <c r="K12" s="65">
        <v>23</v>
      </c>
      <c r="L12" s="34">
        <f t="shared" si="5"/>
        <v>1.8727688531905397E-2</v>
      </c>
      <c r="M12" s="35">
        <f t="shared" si="6"/>
        <v>1</v>
      </c>
      <c r="N12" s="57">
        <f t="shared" si="7"/>
        <v>83</v>
      </c>
      <c r="O12" s="62">
        <f t="shared" si="8"/>
        <v>1.4918981481481483E-2</v>
      </c>
      <c r="P12" s="65"/>
      <c r="Q12" s="65">
        <v>21</v>
      </c>
      <c r="R12" s="65">
        <v>29</v>
      </c>
      <c r="S12" s="34">
        <f t="shared" si="9"/>
        <v>1.7974676483712631E-2</v>
      </c>
      <c r="T12" s="35">
        <f t="shared" si="10"/>
        <v>1</v>
      </c>
      <c r="U12" s="57">
        <f t="shared" si="11"/>
        <v>83</v>
      </c>
      <c r="V12" s="62">
        <f t="shared" si="12"/>
        <v>1.6493055555555556E-2</v>
      </c>
      <c r="W12" s="65"/>
      <c r="X12" s="65">
        <v>23</v>
      </c>
      <c r="Y12" s="65">
        <v>45</v>
      </c>
      <c r="Z12" s="34">
        <f t="shared" si="13"/>
        <v>1.9871151271753682E-2</v>
      </c>
      <c r="AA12" s="35">
        <f t="shared" si="14"/>
        <v>2</v>
      </c>
      <c r="AB12" s="57">
        <f t="shared" si="15"/>
        <v>83</v>
      </c>
      <c r="AC12" s="62">
        <f t="shared" si="16"/>
        <v>1.511574074074074E-2</v>
      </c>
      <c r="AD12" s="65"/>
      <c r="AE12" s="65">
        <v>21</v>
      </c>
      <c r="AF12" s="65">
        <v>46</v>
      </c>
      <c r="AG12" s="34">
        <f t="shared" si="17"/>
        <v>1.821173583221776E-2</v>
      </c>
      <c r="AH12" s="35">
        <f t="shared" si="18"/>
        <v>4</v>
      </c>
      <c r="AI12" s="57">
        <f t="shared" si="19"/>
        <v>83</v>
      </c>
      <c r="AJ12" s="62">
        <f>IF($B12="","",TIME(AK12,AL12,AM12))</f>
        <v>1.1631944444444445E-2</v>
      </c>
      <c r="AK12" s="65"/>
      <c r="AL12" s="65">
        <v>16</v>
      </c>
      <c r="AM12" s="65">
        <v>45</v>
      </c>
      <c r="AN12" s="34">
        <f t="shared" si="20"/>
        <v>1.4014390896921018E-2</v>
      </c>
      <c r="AO12" s="35">
        <f t="shared" si="21"/>
        <v>2</v>
      </c>
      <c r="AR12" s="13" t="str">
        <f t="shared" si="22"/>
        <v>Van Rogers</v>
      </c>
      <c r="AS12" s="13" t="str">
        <f t="shared" si="23"/>
        <v>TH</v>
      </c>
      <c r="AT12" s="13">
        <f t="shared" si="24"/>
        <v>1801</v>
      </c>
      <c r="AU12" s="22">
        <f t="shared" si="25"/>
        <v>9</v>
      </c>
      <c r="AV12" s="22">
        <f t="shared" si="26"/>
        <v>9</v>
      </c>
      <c r="AW12" s="22">
        <f t="shared" si="27"/>
        <v>7</v>
      </c>
      <c r="AX12" s="22">
        <f t="shared" si="28"/>
        <v>5</v>
      </c>
      <c r="AY12" s="22">
        <f t="shared" si="29"/>
        <v>4</v>
      </c>
      <c r="BA12" s="13" t="str">
        <f t="shared" si="30"/>
        <v>Van Rogers</v>
      </c>
      <c r="BB12" s="13" t="str">
        <f t="shared" si="31"/>
        <v>TH</v>
      </c>
      <c r="BC12" s="13">
        <f t="shared" si="32"/>
        <v>1801</v>
      </c>
      <c r="BD12" s="66">
        <f t="shared" si="33"/>
        <v>1.554398148148148E-2</v>
      </c>
      <c r="BE12" s="22">
        <f t="shared" si="34"/>
        <v>1</v>
      </c>
      <c r="BF12" s="22">
        <f t="shared" si="35"/>
        <v>4</v>
      </c>
      <c r="BG12" s="66">
        <f t="shared" si="36"/>
        <v>1.4918981481481483E-2</v>
      </c>
      <c r="BH12" s="22">
        <f t="shared" si="37"/>
        <v>1</v>
      </c>
      <c r="BI12" s="22">
        <f t="shared" si="38"/>
        <v>4</v>
      </c>
      <c r="BJ12" s="66">
        <f t="shared" si="39"/>
        <v>1.6493055555555556E-2</v>
      </c>
      <c r="BK12" s="22">
        <f t="shared" si="40"/>
        <v>2</v>
      </c>
      <c r="BL12" s="22">
        <f t="shared" si="41"/>
        <v>3</v>
      </c>
      <c r="BM12" s="66">
        <f t="shared" si="42"/>
        <v>1.511574074074074E-2</v>
      </c>
      <c r="BN12" s="22">
        <f t="shared" si="43"/>
        <v>4</v>
      </c>
      <c r="BO12" s="22">
        <f t="shared" si="44"/>
        <v>1</v>
      </c>
      <c r="BP12" s="66">
        <f t="shared" si="45"/>
        <v>1.1631944444444445E-2</v>
      </c>
      <c r="BQ12" s="22">
        <f t="shared" si="46"/>
        <v>2</v>
      </c>
      <c r="BR12" s="22">
        <f t="shared" si="47"/>
        <v>1</v>
      </c>
      <c r="BT12" s="13" t="str">
        <f t="shared" si="48"/>
        <v>Van Rogers</v>
      </c>
      <c r="BU12" s="13" t="str">
        <f t="shared" si="49"/>
        <v>TH</v>
      </c>
      <c r="BV12" s="13">
        <f t="shared" si="50"/>
        <v>1801</v>
      </c>
      <c r="BW12" s="66" t="str">
        <f t="shared" si="51"/>
        <v/>
      </c>
      <c r="BX12" s="22" t="str">
        <f t="shared" si="52"/>
        <v/>
      </c>
      <c r="BY12" s="22" t="str">
        <f t="shared" si="53"/>
        <v/>
      </c>
      <c r="BZ12" s="66" t="str">
        <f t="shared" si="54"/>
        <v/>
      </c>
      <c r="CA12" s="22" t="str">
        <f t="shared" si="55"/>
        <v/>
      </c>
      <c r="CB12" s="22" t="str">
        <f t="shared" si="56"/>
        <v/>
      </c>
      <c r="CC12" s="66" t="str">
        <f t="shared" si="57"/>
        <v/>
      </c>
      <c r="CD12" s="22" t="str">
        <f t="shared" si="58"/>
        <v/>
      </c>
      <c r="CE12" s="22" t="str">
        <f t="shared" si="59"/>
        <v/>
      </c>
      <c r="CF12" s="66" t="str">
        <f t="shared" si="60"/>
        <v/>
      </c>
      <c r="CG12" s="22" t="str">
        <f t="shared" si="61"/>
        <v/>
      </c>
      <c r="CH12" s="22" t="str">
        <f t="shared" si="62"/>
        <v/>
      </c>
      <c r="CI12" s="66" t="str">
        <f t="shared" si="63"/>
        <v/>
      </c>
      <c r="CJ12" s="22" t="str">
        <f t="shared" si="64"/>
        <v/>
      </c>
      <c r="CK12" s="22" t="str">
        <f t="shared" si="65"/>
        <v/>
      </c>
    </row>
    <row r="13" spans="1:89" ht="15" customHeight="1" x14ac:dyDescent="0.2">
      <c r="A13" s="252">
        <f t="shared" si="0"/>
        <v>3</v>
      </c>
      <c r="B13" s="61" t="s">
        <v>990</v>
      </c>
      <c r="C13" s="296" t="s">
        <v>83</v>
      </c>
      <c r="D13" s="249">
        <v>376</v>
      </c>
      <c r="E13" s="15">
        <f t="shared" si="1"/>
        <v>21</v>
      </c>
      <c r="F13" s="16">
        <f t="shared" si="2"/>
        <v>3</v>
      </c>
      <c r="G13" s="8">
        <f t="shared" si="3"/>
        <v>83</v>
      </c>
      <c r="H13" s="62">
        <f t="shared" si="4"/>
        <v>1.667824074074074E-2</v>
      </c>
      <c r="I13" s="65"/>
      <c r="J13" s="65">
        <v>24</v>
      </c>
      <c r="K13" s="65">
        <v>1</v>
      </c>
      <c r="L13" s="34">
        <f t="shared" si="5"/>
        <v>2.0094265952699687E-2</v>
      </c>
      <c r="M13" s="35">
        <f t="shared" si="6"/>
        <v>4</v>
      </c>
      <c r="N13" s="57">
        <f t="shared" si="7"/>
        <v>83</v>
      </c>
      <c r="O13" s="62">
        <f t="shared" si="8"/>
        <v>1.5462962962962963E-2</v>
      </c>
      <c r="P13" s="65"/>
      <c r="Q13" s="65">
        <v>22</v>
      </c>
      <c r="R13" s="65">
        <v>16</v>
      </c>
      <c r="S13" s="34">
        <f t="shared" si="9"/>
        <v>1.8630075858991523E-2</v>
      </c>
      <c r="T13" s="35">
        <f t="shared" si="10"/>
        <v>2</v>
      </c>
      <c r="U13" s="57">
        <f t="shared" si="11"/>
        <v>83</v>
      </c>
      <c r="V13" s="62">
        <f t="shared" si="12"/>
        <v>1.7395833333333336E-2</v>
      </c>
      <c r="W13" s="65"/>
      <c r="X13" s="65">
        <v>25</v>
      </c>
      <c r="Y13" s="65">
        <v>3</v>
      </c>
      <c r="Z13" s="34">
        <f t="shared" si="13"/>
        <v>2.0958835341365466E-2</v>
      </c>
      <c r="AA13" s="35">
        <f t="shared" si="14"/>
        <v>3</v>
      </c>
      <c r="AB13" s="57">
        <f t="shared" si="15"/>
        <v>83</v>
      </c>
      <c r="AC13" s="62">
        <f t="shared" si="16"/>
        <v>1.5104166666666667E-2</v>
      </c>
      <c r="AD13" s="65"/>
      <c r="AE13" s="65">
        <v>21</v>
      </c>
      <c r="AF13" s="65">
        <v>45</v>
      </c>
      <c r="AG13" s="34">
        <f t="shared" si="17"/>
        <v>1.8197791164658635E-2</v>
      </c>
      <c r="AH13" s="35">
        <f t="shared" si="18"/>
        <v>2</v>
      </c>
      <c r="AI13" s="57">
        <f t="shared" si="19"/>
        <v>83</v>
      </c>
      <c r="AJ13" s="62" t="s">
        <v>815</v>
      </c>
      <c r="AK13" s="65"/>
      <c r="AL13" s="65"/>
      <c r="AM13" s="65"/>
      <c r="AN13" s="34" t="str">
        <f t="shared" si="20"/>
        <v/>
      </c>
      <c r="AO13" s="35">
        <f t="shared" si="21"/>
        <v>10</v>
      </c>
      <c r="AR13" s="13" t="str">
        <f t="shared" si="22"/>
        <v>Daniel Postell</v>
      </c>
      <c r="AS13" s="13" t="str">
        <f t="shared" si="23"/>
        <v>TH</v>
      </c>
      <c r="AT13" s="13">
        <f t="shared" si="24"/>
        <v>376</v>
      </c>
      <c r="AU13" s="22">
        <f t="shared" si="25"/>
        <v>6</v>
      </c>
      <c r="AV13" s="22">
        <f t="shared" si="26"/>
        <v>8</v>
      </c>
      <c r="AW13" s="22">
        <f t="shared" si="27"/>
        <v>6</v>
      </c>
      <c r="AX13" s="22">
        <f t="shared" si="28"/>
        <v>7</v>
      </c>
      <c r="AY13" s="22">
        <f t="shared" si="29"/>
        <v>0</v>
      </c>
      <c r="BA13" s="13" t="str">
        <f t="shared" si="30"/>
        <v>Daniel Postell</v>
      </c>
      <c r="BB13" s="13" t="str">
        <f t="shared" si="31"/>
        <v>TH</v>
      </c>
      <c r="BC13" s="13">
        <f t="shared" si="32"/>
        <v>376</v>
      </c>
      <c r="BD13" s="66">
        <f t="shared" si="33"/>
        <v>1.667824074074074E-2</v>
      </c>
      <c r="BE13" s="22">
        <f t="shared" si="34"/>
        <v>4</v>
      </c>
      <c r="BF13" s="22">
        <f t="shared" si="35"/>
        <v>1</v>
      </c>
      <c r="BG13" s="66">
        <f t="shared" si="36"/>
        <v>1.5462962962962963E-2</v>
      </c>
      <c r="BH13" s="22">
        <f t="shared" si="37"/>
        <v>2</v>
      </c>
      <c r="BI13" s="22">
        <f t="shared" si="38"/>
        <v>3</v>
      </c>
      <c r="BJ13" s="66">
        <f t="shared" si="39"/>
        <v>1.7395833333333336E-2</v>
      </c>
      <c r="BK13" s="22">
        <f t="shared" si="40"/>
        <v>3</v>
      </c>
      <c r="BL13" s="22">
        <f t="shared" si="41"/>
        <v>2</v>
      </c>
      <c r="BM13" s="66">
        <f t="shared" si="42"/>
        <v>1.5104166666666667E-2</v>
      </c>
      <c r="BN13" s="22">
        <f t="shared" si="43"/>
        <v>2</v>
      </c>
      <c r="BO13" s="22">
        <f t="shared" si="44"/>
        <v>3</v>
      </c>
      <c r="BP13" s="66" t="str">
        <f t="shared" si="45"/>
        <v>DNS</v>
      </c>
      <c r="BQ13" s="22">
        <f t="shared" si="46"/>
        <v>5</v>
      </c>
      <c r="BR13" s="22">
        <f t="shared" si="47"/>
        <v>0</v>
      </c>
      <c r="BT13" s="13" t="str">
        <f t="shared" si="48"/>
        <v>Daniel Postell</v>
      </c>
      <c r="BU13" s="13" t="str">
        <f t="shared" si="49"/>
        <v>TH</v>
      </c>
      <c r="BV13" s="13">
        <f t="shared" si="50"/>
        <v>376</v>
      </c>
      <c r="BW13" s="66" t="str">
        <f t="shared" si="51"/>
        <v/>
      </c>
      <c r="BX13" s="22" t="str">
        <f t="shared" si="52"/>
        <v/>
      </c>
      <c r="BY13" s="22" t="str">
        <f t="shared" si="53"/>
        <v/>
      </c>
      <c r="BZ13" s="66" t="str">
        <f t="shared" si="54"/>
        <v/>
      </c>
      <c r="CA13" s="22" t="str">
        <f t="shared" si="55"/>
        <v/>
      </c>
      <c r="CB13" s="22" t="str">
        <f t="shared" si="56"/>
        <v/>
      </c>
      <c r="CC13" s="66" t="str">
        <f t="shared" si="57"/>
        <v/>
      </c>
      <c r="CD13" s="22" t="str">
        <f t="shared" si="58"/>
        <v/>
      </c>
      <c r="CE13" s="22" t="str">
        <f t="shared" si="59"/>
        <v/>
      </c>
      <c r="CF13" s="66" t="str">
        <f t="shared" si="60"/>
        <v/>
      </c>
      <c r="CG13" s="22" t="str">
        <f t="shared" si="61"/>
        <v/>
      </c>
      <c r="CH13" s="22" t="str">
        <f t="shared" si="62"/>
        <v/>
      </c>
      <c r="CI13" s="66" t="str">
        <f t="shared" si="63"/>
        <v/>
      </c>
      <c r="CJ13" s="22" t="str">
        <f t="shared" si="64"/>
        <v/>
      </c>
      <c r="CK13" s="22" t="str">
        <f t="shared" si="65"/>
        <v/>
      </c>
    </row>
    <row r="14" spans="1:89" ht="15" customHeight="1" x14ac:dyDescent="0.2">
      <c r="A14" s="252">
        <f t="shared" si="0"/>
        <v>4</v>
      </c>
      <c r="B14" s="61" t="s">
        <v>800</v>
      </c>
      <c r="C14" s="296" t="s">
        <v>83</v>
      </c>
      <c r="D14" s="249">
        <v>3466</v>
      </c>
      <c r="E14" s="15">
        <f t="shared" si="1"/>
        <v>23</v>
      </c>
      <c r="F14" s="16">
        <f t="shared" si="2"/>
        <v>4</v>
      </c>
      <c r="G14" s="8">
        <f t="shared" si="3"/>
        <v>83</v>
      </c>
      <c r="H14" s="62">
        <f t="shared" si="4"/>
        <v>1.6168981481481482E-2</v>
      </c>
      <c r="I14" s="65"/>
      <c r="J14" s="65">
        <v>23</v>
      </c>
      <c r="K14" s="65">
        <v>17</v>
      </c>
      <c r="L14" s="34">
        <f t="shared" si="5"/>
        <v>1.9480700580098171E-2</v>
      </c>
      <c r="M14" s="35">
        <f t="shared" si="6"/>
        <v>3</v>
      </c>
      <c r="N14" s="57">
        <f t="shared" si="7"/>
        <v>83</v>
      </c>
      <c r="O14" s="62">
        <f t="shared" si="8"/>
        <v>1.5925925925925927E-2</v>
      </c>
      <c r="P14" s="65"/>
      <c r="Q14" s="65">
        <v>22</v>
      </c>
      <c r="R14" s="65">
        <v>56</v>
      </c>
      <c r="S14" s="34">
        <f t="shared" si="9"/>
        <v>1.9187862561356538E-2</v>
      </c>
      <c r="T14" s="35">
        <f t="shared" si="10"/>
        <v>4</v>
      </c>
      <c r="U14" s="57">
        <f t="shared" si="11"/>
        <v>83</v>
      </c>
      <c r="V14" s="62">
        <f t="shared" si="12"/>
        <v>1.8634259259259257E-2</v>
      </c>
      <c r="W14" s="65"/>
      <c r="X14" s="65">
        <v>26</v>
      </c>
      <c r="Y14" s="65">
        <v>50</v>
      </c>
      <c r="Z14" s="34">
        <f t="shared" si="13"/>
        <v>2.2450914770191878E-2</v>
      </c>
      <c r="AA14" s="35">
        <f t="shared" si="14"/>
        <v>4</v>
      </c>
      <c r="AB14" s="57">
        <f t="shared" si="15"/>
        <v>83</v>
      </c>
      <c r="AC14" s="62">
        <f t="shared" si="16"/>
        <v>1.5104166666666667E-2</v>
      </c>
      <c r="AD14" s="65"/>
      <c r="AE14" s="65">
        <v>21</v>
      </c>
      <c r="AF14" s="65">
        <v>45</v>
      </c>
      <c r="AG14" s="34">
        <f t="shared" si="17"/>
        <v>1.8197791164658635E-2</v>
      </c>
      <c r="AH14" s="35">
        <f t="shared" si="18"/>
        <v>2</v>
      </c>
      <c r="AI14" s="57">
        <f t="shared" si="19"/>
        <v>83</v>
      </c>
      <c r="AJ14" s="62" t="s">
        <v>815</v>
      </c>
      <c r="AK14" s="65"/>
      <c r="AL14" s="65"/>
      <c r="AM14" s="65"/>
      <c r="AN14" s="34" t="str">
        <f t="shared" si="20"/>
        <v/>
      </c>
      <c r="AO14" s="35">
        <f t="shared" si="21"/>
        <v>10</v>
      </c>
      <c r="AR14" s="13" t="str">
        <f t="shared" si="22"/>
        <v>Conor Madden</v>
      </c>
      <c r="AS14" s="13" t="str">
        <f t="shared" si="23"/>
        <v>TH</v>
      </c>
      <c r="AT14" s="13">
        <f t="shared" si="24"/>
        <v>3466</v>
      </c>
      <c r="AU14" s="22">
        <f t="shared" si="25"/>
        <v>7</v>
      </c>
      <c r="AV14" s="22">
        <f t="shared" si="26"/>
        <v>6</v>
      </c>
      <c r="AW14" s="22">
        <f t="shared" si="27"/>
        <v>5</v>
      </c>
      <c r="AX14" s="22">
        <f t="shared" si="28"/>
        <v>7</v>
      </c>
      <c r="AY14" s="22">
        <f t="shared" si="29"/>
        <v>0</v>
      </c>
      <c r="BA14" s="13" t="str">
        <f t="shared" si="30"/>
        <v>Conor Madden</v>
      </c>
      <c r="BB14" s="13" t="str">
        <f t="shared" si="31"/>
        <v>TH</v>
      </c>
      <c r="BC14" s="13">
        <f t="shared" si="32"/>
        <v>3466</v>
      </c>
      <c r="BD14" s="66">
        <f t="shared" si="33"/>
        <v>1.6168981481481482E-2</v>
      </c>
      <c r="BE14" s="22">
        <f t="shared" si="34"/>
        <v>3</v>
      </c>
      <c r="BF14" s="22">
        <f t="shared" si="35"/>
        <v>2</v>
      </c>
      <c r="BG14" s="66">
        <f t="shared" si="36"/>
        <v>1.5925925925925927E-2</v>
      </c>
      <c r="BH14" s="22">
        <f t="shared" si="37"/>
        <v>4</v>
      </c>
      <c r="BI14" s="22">
        <f t="shared" si="38"/>
        <v>1</v>
      </c>
      <c r="BJ14" s="66">
        <f t="shared" si="39"/>
        <v>1.8634259259259257E-2</v>
      </c>
      <c r="BK14" s="22">
        <f t="shared" si="40"/>
        <v>4</v>
      </c>
      <c r="BL14" s="22">
        <f t="shared" si="41"/>
        <v>1</v>
      </c>
      <c r="BM14" s="66">
        <f t="shared" si="42"/>
        <v>1.5104166666666667E-2</v>
      </c>
      <c r="BN14" s="22">
        <f t="shared" si="43"/>
        <v>2</v>
      </c>
      <c r="BO14" s="22">
        <f t="shared" si="44"/>
        <v>3</v>
      </c>
      <c r="BP14" s="66" t="str">
        <f t="shared" si="45"/>
        <v>DNS</v>
      </c>
      <c r="BQ14" s="22">
        <f t="shared" si="46"/>
        <v>5</v>
      </c>
      <c r="BR14" s="22">
        <f t="shared" si="47"/>
        <v>0</v>
      </c>
      <c r="BT14" s="13" t="str">
        <f t="shared" si="48"/>
        <v>Conor Madden</v>
      </c>
      <c r="BU14" s="13" t="str">
        <f t="shared" si="49"/>
        <v>TH</v>
      </c>
      <c r="BV14" s="13">
        <f t="shared" si="50"/>
        <v>3466</v>
      </c>
      <c r="BW14" s="66" t="str">
        <f t="shared" si="51"/>
        <v/>
      </c>
      <c r="BX14" s="22" t="str">
        <f t="shared" si="52"/>
        <v/>
      </c>
      <c r="BY14" s="22" t="str">
        <f t="shared" si="53"/>
        <v/>
      </c>
      <c r="BZ14" s="66" t="str">
        <f t="shared" si="54"/>
        <v/>
      </c>
      <c r="CA14" s="22" t="str">
        <f t="shared" si="55"/>
        <v/>
      </c>
      <c r="CB14" s="22" t="str">
        <f t="shared" si="56"/>
        <v/>
      </c>
      <c r="CC14" s="66" t="str">
        <f t="shared" si="57"/>
        <v/>
      </c>
      <c r="CD14" s="22" t="str">
        <f t="shared" si="58"/>
        <v/>
      </c>
      <c r="CE14" s="22" t="str">
        <f t="shared" si="59"/>
        <v/>
      </c>
      <c r="CF14" s="66" t="str">
        <f t="shared" si="60"/>
        <v/>
      </c>
      <c r="CG14" s="22" t="str">
        <f t="shared" si="61"/>
        <v/>
      </c>
      <c r="CH14" s="22" t="str">
        <f t="shared" si="62"/>
        <v/>
      </c>
      <c r="CI14" s="66" t="str">
        <f t="shared" si="63"/>
        <v/>
      </c>
      <c r="CJ14" s="22" t="str">
        <f t="shared" si="64"/>
        <v/>
      </c>
      <c r="CK14" s="22" t="str">
        <f t="shared" si="65"/>
        <v/>
      </c>
    </row>
    <row r="15" spans="1:89" ht="15" customHeight="1" x14ac:dyDescent="0.2">
      <c r="A15" s="252">
        <f t="shared" si="0"/>
        <v>5</v>
      </c>
      <c r="B15" s="61" t="s">
        <v>782</v>
      </c>
      <c r="C15" s="296" t="s">
        <v>224</v>
      </c>
      <c r="D15" s="249">
        <v>4377</v>
      </c>
      <c r="E15" s="15">
        <f t="shared" si="1"/>
        <v>26</v>
      </c>
      <c r="F15" s="16">
        <f t="shared" si="2"/>
        <v>5</v>
      </c>
      <c r="G15" s="8">
        <f t="shared" si="3"/>
        <v>90.4</v>
      </c>
      <c r="H15" s="62">
        <f t="shared" si="4"/>
        <v>1.9201388888888889E-2</v>
      </c>
      <c r="I15" s="65"/>
      <c r="J15" s="65">
        <v>27</v>
      </c>
      <c r="K15" s="65">
        <v>39</v>
      </c>
      <c r="L15" s="34">
        <f t="shared" si="5"/>
        <v>2.1240474434611602E-2</v>
      </c>
      <c r="M15" s="35">
        <f t="shared" si="6"/>
        <v>5</v>
      </c>
      <c r="N15" s="57">
        <f t="shared" si="7"/>
        <v>90.4</v>
      </c>
      <c r="O15" s="62">
        <f t="shared" si="8"/>
        <v>1.8368055555555554E-2</v>
      </c>
      <c r="P15" s="65"/>
      <c r="Q15" s="65">
        <v>26</v>
      </c>
      <c r="R15" s="65">
        <v>27</v>
      </c>
      <c r="S15" s="34">
        <f t="shared" si="9"/>
        <v>2.0318645526057028E-2</v>
      </c>
      <c r="T15" s="35">
        <f t="shared" si="10"/>
        <v>5</v>
      </c>
      <c r="U15" s="57">
        <f t="shared" si="11"/>
        <v>90.4</v>
      </c>
      <c r="V15" s="62">
        <f t="shared" si="12"/>
        <v>2.1180555555555553E-2</v>
      </c>
      <c r="W15" s="65"/>
      <c r="X15" s="65">
        <v>30</v>
      </c>
      <c r="Y15" s="65">
        <v>30</v>
      </c>
      <c r="Z15" s="34">
        <f t="shared" si="13"/>
        <v>2.3429818092428709E-2</v>
      </c>
      <c r="AA15" s="35">
        <f t="shared" si="14"/>
        <v>6</v>
      </c>
      <c r="AB15" s="57">
        <f t="shared" si="15"/>
        <v>90.4</v>
      </c>
      <c r="AC15" s="62">
        <f t="shared" si="16"/>
        <v>1.9120370370370371E-2</v>
      </c>
      <c r="AD15" s="65"/>
      <c r="AE15" s="65">
        <v>27</v>
      </c>
      <c r="AF15" s="65">
        <v>32</v>
      </c>
      <c r="AG15" s="34">
        <f t="shared" si="17"/>
        <v>2.1150852179613242E-2</v>
      </c>
      <c r="AH15" s="35">
        <f t="shared" si="18"/>
        <v>7</v>
      </c>
      <c r="AI15" s="57">
        <f t="shared" si="19"/>
        <v>90.4</v>
      </c>
      <c r="AJ15" s="62">
        <f>IF($B15="","",TIME(AK15,AL15,AM15))</f>
        <v>1.4421296296296295E-2</v>
      </c>
      <c r="AK15" s="65"/>
      <c r="AL15" s="65">
        <v>20</v>
      </c>
      <c r="AM15" s="65">
        <v>46</v>
      </c>
      <c r="AN15" s="34">
        <f t="shared" si="20"/>
        <v>1.5952761389708289E-2</v>
      </c>
      <c r="AO15" s="35">
        <f t="shared" si="21"/>
        <v>3</v>
      </c>
      <c r="AR15" s="13" t="str">
        <f t="shared" si="22"/>
        <v>Dave Hackney</v>
      </c>
      <c r="AS15" s="13" t="str">
        <f t="shared" si="23"/>
        <v>FSCT</v>
      </c>
      <c r="AT15" s="13">
        <f t="shared" si="24"/>
        <v>4377</v>
      </c>
      <c r="AU15" s="22">
        <f t="shared" si="25"/>
        <v>5</v>
      </c>
      <c r="AV15" s="22">
        <f t="shared" si="26"/>
        <v>5</v>
      </c>
      <c r="AW15" s="22">
        <f t="shared" si="27"/>
        <v>3</v>
      </c>
      <c r="AX15" s="22">
        <f t="shared" si="28"/>
        <v>2</v>
      </c>
      <c r="AY15" s="22">
        <f t="shared" si="29"/>
        <v>3</v>
      </c>
      <c r="BA15" s="13" t="str">
        <f t="shared" si="30"/>
        <v>Dave Hackney</v>
      </c>
      <c r="BB15" s="13" t="str">
        <f t="shared" si="31"/>
        <v>FSCT</v>
      </c>
      <c r="BC15" s="13">
        <f t="shared" si="32"/>
        <v>4377</v>
      </c>
      <c r="BD15" s="66" t="str">
        <f t="shared" si="33"/>
        <v/>
      </c>
      <c r="BE15" s="22" t="str">
        <f t="shared" si="34"/>
        <v/>
      </c>
      <c r="BF15" s="22" t="str">
        <f t="shared" si="35"/>
        <v/>
      </c>
      <c r="BG15" s="66" t="str">
        <f t="shared" si="36"/>
        <v/>
      </c>
      <c r="BH15" s="22" t="str">
        <f t="shared" si="37"/>
        <v/>
      </c>
      <c r="BI15" s="22" t="str">
        <f t="shared" si="38"/>
        <v/>
      </c>
      <c r="BJ15" s="66" t="str">
        <f t="shared" si="39"/>
        <v/>
      </c>
      <c r="BK15" s="22" t="str">
        <f t="shared" si="40"/>
        <v/>
      </c>
      <c r="BL15" s="22" t="str">
        <f t="shared" si="41"/>
        <v/>
      </c>
      <c r="BM15" s="66" t="str">
        <f t="shared" si="42"/>
        <v/>
      </c>
      <c r="BN15" s="22" t="str">
        <f t="shared" si="43"/>
        <v/>
      </c>
      <c r="BO15" s="22" t="str">
        <f t="shared" si="44"/>
        <v/>
      </c>
      <c r="BP15" s="66" t="str">
        <f t="shared" si="45"/>
        <v/>
      </c>
      <c r="BQ15" s="22" t="str">
        <f t="shared" si="46"/>
        <v/>
      </c>
      <c r="BR15" s="22" t="str">
        <f t="shared" si="47"/>
        <v/>
      </c>
      <c r="BT15" s="13" t="str">
        <f t="shared" si="48"/>
        <v>Dave Hackney</v>
      </c>
      <c r="BU15" s="13" t="str">
        <f t="shared" si="49"/>
        <v>FSCT</v>
      </c>
      <c r="BV15" s="13">
        <f t="shared" si="50"/>
        <v>4377</v>
      </c>
      <c r="BW15" s="66">
        <f t="shared" si="51"/>
        <v>1.9201388888888889E-2</v>
      </c>
      <c r="BX15" s="22">
        <f t="shared" si="52"/>
        <v>1</v>
      </c>
      <c r="BY15" s="22">
        <f t="shared" si="53"/>
        <v>5</v>
      </c>
      <c r="BZ15" s="66">
        <f t="shared" si="54"/>
        <v>1.8368055555555554E-2</v>
      </c>
      <c r="CA15" s="22">
        <f t="shared" si="55"/>
        <v>1</v>
      </c>
      <c r="CB15" s="22">
        <f t="shared" si="56"/>
        <v>5</v>
      </c>
      <c r="CC15" s="66">
        <f t="shared" si="57"/>
        <v>2.1180555555555553E-2</v>
      </c>
      <c r="CD15" s="22">
        <f t="shared" si="58"/>
        <v>2</v>
      </c>
      <c r="CE15" s="22">
        <f t="shared" si="59"/>
        <v>3</v>
      </c>
      <c r="CF15" s="66">
        <f t="shared" si="60"/>
        <v>1.9120370370370371E-2</v>
      </c>
      <c r="CG15" s="22">
        <f t="shared" si="61"/>
        <v>3</v>
      </c>
      <c r="CH15" s="22">
        <f t="shared" si="62"/>
        <v>2</v>
      </c>
      <c r="CI15" s="66">
        <f t="shared" si="63"/>
        <v>1.4421296296296295E-2</v>
      </c>
      <c r="CJ15" s="22">
        <f t="shared" si="64"/>
        <v>1</v>
      </c>
      <c r="CK15" s="22">
        <f t="shared" si="65"/>
        <v>3</v>
      </c>
    </row>
    <row r="16" spans="1:89" ht="15" customHeight="1" x14ac:dyDescent="0.2">
      <c r="A16" s="252">
        <f t="shared" si="0"/>
        <v>6</v>
      </c>
      <c r="B16" s="61" t="s">
        <v>406</v>
      </c>
      <c r="C16" s="296" t="s">
        <v>224</v>
      </c>
      <c r="D16" s="249">
        <v>314</v>
      </c>
      <c r="E16" s="15">
        <f t="shared" si="1"/>
        <v>28</v>
      </c>
      <c r="F16" s="16">
        <f t="shared" si="2"/>
        <v>6</v>
      </c>
      <c r="G16" s="8">
        <f t="shared" si="3"/>
        <v>90.4</v>
      </c>
      <c r="H16" s="62">
        <f t="shared" si="4"/>
        <v>1.9907407407407408E-2</v>
      </c>
      <c r="I16" s="65"/>
      <c r="J16" s="65">
        <v>28</v>
      </c>
      <c r="K16" s="65">
        <v>40</v>
      </c>
      <c r="L16" s="34">
        <f t="shared" si="5"/>
        <v>2.2021468371025893E-2</v>
      </c>
      <c r="M16" s="35">
        <f t="shared" si="6"/>
        <v>7</v>
      </c>
      <c r="N16" s="57">
        <f t="shared" si="7"/>
        <v>90.4</v>
      </c>
      <c r="O16" s="62">
        <f t="shared" si="8"/>
        <v>1.9189814814814816E-2</v>
      </c>
      <c r="P16" s="65"/>
      <c r="Q16" s="65">
        <v>27</v>
      </c>
      <c r="R16" s="65">
        <v>38</v>
      </c>
      <c r="S16" s="34">
        <f t="shared" si="9"/>
        <v>2.1227671255326121E-2</v>
      </c>
      <c r="T16" s="35">
        <f t="shared" si="10"/>
        <v>6</v>
      </c>
      <c r="U16" s="57">
        <f t="shared" si="11"/>
        <v>90.4</v>
      </c>
      <c r="V16" s="62">
        <f t="shared" si="12"/>
        <v>2.1111111111111108E-2</v>
      </c>
      <c r="W16" s="65"/>
      <c r="X16" s="65">
        <v>30</v>
      </c>
      <c r="Y16" s="65">
        <v>24</v>
      </c>
      <c r="Z16" s="34">
        <f t="shared" si="13"/>
        <v>2.3352999016715826E-2</v>
      </c>
      <c r="AA16" s="35">
        <f t="shared" si="14"/>
        <v>5</v>
      </c>
      <c r="AB16" s="57">
        <f t="shared" si="15"/>
        <v>90.4</v>
      </c>
      <c r="AC16" s="62">
        <f t="shared" si="16"/>
        <v>1.8981481481481481E-2</v>
      </c>
      <c r="AD16" s="65"/>
      <c r="AE16" s="65">
        <v>27</v>
      </c>
      <c r="AF16" s="65">
        <v>20</v>
      </c>
      <c r="AG16" s="34">
        <f t="shared" si="17"/>
        <v>2.0997214028187477E-2</v>
      </c>
      <c r="AH16" s="35">
        <f t="shared" si="18"/>
        <v>6</v>
      </c>
      <c r="AI16" s="57">
        <f t="shared" si="19"/>
        <v>90.4</v>
      </c>
      <c r="AJ16" s="62">
        <f>IF($B16="","",TIME(AK16,AL16,AM16))</f>
        <v>1.4652777777777778E-2</v>
      </c>
      <c r="AK16" s="65"/>
      <c r="AL16" s="65">
        <v>21</v>
      </c>
      <c r="AM16" s="65">
        <v>6</v>
      </c>
      <c r="AN16" s="34">
        <f t="shared" si="20"/>
        <v>1.6208824975417896E-2</v>
      </c>
      <c r="AO16" s="35">
        <f t="shared" si="21"/>
        <v>4</v>
      </c>
      <c r="AR16" s="13" t="str">
        <f t="shared" si="22"/>
        <v>Bill Massey</v>
      </c>
      <c r="AS16" s="13" t="str">
        <f t="shared" si="23"/>
        <v>FSCT</v>
      </c>
      <c r="AT16" s="13">
        <f t="shared" si="24"/>
        <v>314</v>
      </c>
      <c r="AU16" s="22">
        <f t="shared" si="25"/>
        <v>3</v>
      </c>
      <c r="AV16" s="22">
        <f t="shared" si="26"/>
        <v>4</v>
      </c>
      <c r="AW16" s="22">
        <f t="shared" si="27"/>
        <v>4</v>
      </c>
      <c r="AX16" s="22">
        <f t="shared" si="28"/>
        <v>3</v>
      </c>
      <c r="AY16" s="22">
        <f t="shared" si="29"/>
        <v>2</v>
      </c>
      <c r="BA16" s="13" t="str">
        <f t="shared" si="30"/>
        <v>Bill Massey</v>
      </c>
      <c r="BB16" s="13" t="str">
        <f t="shared" si="31"/>
        <v>FSCT</v>
      </c>
      <c r="BC16" s="13">
        <f t="shared" si="32"/>
        <v>314</v>
      </c>
      <c r="BD16" s="66" t="str">
        <f t="shared" si="33"/>
        <v/>
      </c>
      <c r="BE16" s="22" t="str">
        <f t="shared" si="34"/>
        <v/>
      </c>
      <c r="BF16" s="22" t="str">
        <f t="shared" si="35"/>
        <v/>
      </c>
      <c r="BG16" s="66" t="str">
        <f t="shared" si="36"/>
        <v/>
      </c>
      <c r="BH16" s="22" t="str">
        <f t="shared" si="37"/>
        <v/>
      </c>
      <c r="BI16" s="22" t="str">
        <f t="shared" si="38"/>
        <v/>
      </c>
      <c r="BJ16" s="66" t="str">
        <f t="shared" si="39"/>
        <v/>
      </c>
      <c r="BK16" s="22" t="str">
        <f t="shared" si="40"/>
        <v/>
      </c>
      <c r="BL16" s="22" t="str">
        <f t="shared" si="41"/>
        <v/>
      </c>
      <c r="BM16" s="66" t="str">
        <f t="shared" si="42"/>
        <v/>
      </c>
      <c r="BN16" s="22" t="str">
        <f t="shared" si="43"/>
        <v/>
      </c>
      <c r="BO16" s="22" t="str">
        <f t="shared" si="44"/>
        <v/>
      </c>
      <c r="BP16" s="66" t="str">
        <f t="shared" si="45"/>
        <v/>
      </c>
      <c r="BQ16" s="22" t="str">
        <f t="shared" si="46"/>
        <v/>
      </c>
      <c r="BR16" s="22" t="str">
        <f t="shared" si="47"/>
        <v/>
      </c>
      <c r="BT16" s="13" t="str">
        <f t="shared" si="48"/>
        <v>Bill Massey</v>
      </c>
      <c r="BU16" s="13" t="str">
        <f t="shared" si="49"/>
        <v>FSCT</v>
      </c>
      <c r="BV16" s="13">
        <f t="shared" si="50"/>
        <v>314</v>
      </c>
      <c r="BW16" s="66">
        <f t="shared" si="51"/>
        <v>1.9907407407407408E-2</v>
      </c>
      <c r="BX16" s="22">
        <f t="shared" si="52"/>
        <v>3</v>
      </c>
      <c r="BY16" s="22">
        <f t="shared" si="53"/>
        <v>3</v>
      </c>
      <c r="BZ16" s="66">
        <f t="shared" si="54"/>
        <v>1.9189814814814816E-2</v>
      </c>
      <c r="CA16" s="22">
        <f t="shared" si="55"/>
        <v>2</v>
      </c>
      <c r="CB16" s="22">
        <f t="shared" si="56"/>
        <v>4</v>
      </c>
      <c r="CC16" s="66">
        <f t="shared" si="57"/>
        <v>2.1111111111111108E-2</v>
      </c>
      <c r="CD16" s="22">
        <f t="shared" si="58"/>
        <v>1</v>
      </c>
      <c r="CE16" s="22">
        <f t="shared" si="59"/>
        <v>4</v>
      </c>
      <c r="CF16" s="66">
        <f t="shared" si="60"/>
        <v>1.8981481481481481E-2</v>
      </c>
      <c r="CG16" s="22">
        <f t="shared" si="61"/>
        <v>2</v>
      </c>
      <c r="CH16" s="22">
        <f t="shared" si="62"/>
        <v>3</v>
      </c>
      <c r="CI16" s="66">
        <f t="shared" si="63"/>
        <v>1.4652777777777778E-2</v>
      </c>
      <c r="CJ16" s="22">
        <f t="shared" si="64"/>
        <v>2</v>
      </c>
      <c r="CK16" s="22">
        <f t="shared" si="65"/>
        <v>2</v>
      </c>
    </row>
    <row r="17" spans="1:89" ht="15" customHeight="1" x14ac:dyDescent="0.2">
      <c r="A17" s="252">
        <f t="shared" si="0"/>
        <v>7</v>
      </c>
      <c r="B17" s="61" t="s">
        <v>639</v>
      </c>
      <c r="C17" s="296" t="s">
        <v>224</v>
      </c>
      <c r="D17" s="249">
        <v>3239</v>
      </c>
      <c r="E17" s="15">
        <f t="shared" si="1"/>
        <v>35</v>
      </c>
      <c r="F17" s="16">
        <f t="shared" si="2"/>
        <v>7</v>
      </c>
      <c r="G17" s="8">
        <f t="shared" si="3"/>
        <v>90.4</v>
      </c>
      <c r="H17" s="62">
        <f t="shared" si="4"/>
        <v>1.9884259259259258E-2</v>
      </c>
      <c r="I17" s="65"/>
      <c r="J17" s="65">
        <v>28</v>
      </c>
      <c r="K17" s="65">
        <v>38</v>
      </c>
      <c r="L17" s="34">
        <f t="shared" si="5"/>
        <v>2.1995862012454931E-2</v>
      </c>
      <c r="M17" s="35">
        <f t="shared" si="6"/>
        <v>6</v>
      </c>
      <c r="N17" s="57">
        <f t="shared" si="7"/>
        <v>90.4</v>
      </c>
      <c r="O17" s="62">
        <f t="shared" si="8"/>
        <v>1.9386574074074073E-2</v>
      </c>
      <c r="P17" s="65"/>
      <c r="Q17" s="65">
        <v>27</v>
      </c>
      <c r="R17" s="65">
        <v>55</v>
      </c>
      <c r="S17" s="34">
        <f t="shared" si="9"/>
        <v>2.1445325303179285E-2</v>
      </c>
      <c r="T17" s="35">
        <f t="shared" si="10"/>
        <v>7</v>
      </c>
      <c r="U17" s="57">
        <f t="shared" si="11"/>
        <v>90.4</v>
      </c>
      <c r="V17" s="62">
        <f t="shared" si="12"/>
        <v>2.1562499999999998E-2</v>
      </c>
      <c r="W17" s="65"/>
      <c r="X17" s="65">
        <v>31</v>
      </c>
      <c r="Y17" s="65">
        <v>3</v>
      </c>
      <c r="Z17" s="34">
        <f t="shared" si="13"/>
        <v>2.3852323008849555E-2</v>
      </c>
      <c r="AA17" s="35">
        <f t="shared" si="14"/>
        <v>7</v>
      </c>
      <c r="AB17" s="57">
        <f t="shared" si="15"/>
        <v>90.4</v>
      </c>
      <c r="AC17" s="62">
        <f t="shared" si="16"/>
        <v>1.8888888888888889E-2</v>
      </c>
      <c r="AD17" s="65"/>
      <c r="AE17" s="65">
        <v>27</v>
      </c>
      <c r="AF17" s="65">
        <v>12</v>
      </c>
      <c r="AG17" s="34">
        <f t="shared" si="17"/>
        <v>2.0894788593903639E-2</v>
      </c>
      <c r="AH17" s="35">
        <f t="shared" si="18"/>
        <v>5</v>
      </c>
      <c r="AI17" s="57">
        <f t="shared" si="19"/>
        <v>90.4</v>
      </c>
      <c r="AJ17" s="62" t="s">
        <v>815</v>
      </c>
      <c r="AK17" s="65"/>
      <c r="AL17" s="65"/>
      <c r="AM17" s="65"/>
      <c r="AN17" s="34" t="str">
        <f t="shared" si="20"/>
        <v/>
      </c>
      <c r="AO17" s="35">
        <f t="shared" si="21"/>
        <v>10</v>
      </c>
      <c r="AR17" s="13" t="str">
        <f t="shared" si="22"/>
        <v>Drew Warman</v>
      </c>
      <c r="AS17" s="13" t="str">
        <f t="shared" si="23"/>
        <v>FSCT</v>
      </c>
      <c r="AT17" s="13">
        <f t="shared" si="24"/>
        <v>3239</v>
      </c>
      <c r="AU17" s="22">
        <f t="shared" si="25"/>
        <v>4</v>
      </c>
      <c r="AV17" s="22">
        <f t="shared" si="26"/>
        <v>3</v>
      </c>
      <c r="AW17" s="22">
        <f t="shared" si="27"/>
        <v>2</v>
      </c>
      <c r="AX17" s="22">
        <f t="shared" si="28"/>
        <v>4</v>
      </c>
      <c r="AY17" s="22">
        <f t="shared" si="29"/>
        <v>0</v>
      </c>
      <c r="BA17" s="13" t="str">
        <f t="shared" si="30"/>
        <v>Drew Warman</v>
      </c>
      <c r="BB17" s="13" t="str">
        <f t="shared" si="31"/>
        <v>FSCT</v>
      </c>
      <c r="BC17" s="13">
        <f t="shared" si="32"/>
        <v>3239</v>
      </c>
      <c r="BD17" s="66" t="str">
        <f t="shared" si="33"/>
        <v/>
      </c>
      <c r="BE17" s="22" t="str">
        <f t="shared" si="34"/>
        <v/>
      </c>
      <c r="BF17" s="22" t="str">
        <f t="shared" si="35"/>
        <v/>
      </c>
      <c r="BG17" s="66" t="str">
        <f t="shared" si="36"/>
        <v/>
      </c>
      <c r="BH17" s="22" t="str">
        <f t="shared" si="37"/>
        <v/>
      </c>
      <c r="BI17" s="22" t="str">
        <f t="shared" si="38"/>
        <v/>
      </c>
      <c r="BJ17" s="66" t="str">
        <f t="shared" si="39"/>
        <v/>
      </c>
      <c r="BK17" s="22" t="str">
        <f t="shared" si="40"/>
        <v/>
      </c>
      <c r="BL17" s="22" t="str">
        <f t="shared" si="41"/>
        <v/>
      </c>
      <c r="BM17" s="66" t="str">
        <f t="shared" si="42"/>
        <v/>
      </c>
      <c r="BN17" s="22" t="str">
        <f t="shared" si="43"/>
        <v/>
      </c>
      <c r="BO17" s="22" t="str">
        <f t="shared" si="44"/>
        <v/>
      </c>
      <c r="BP17" s="66" t="str">
        <f t="shared" si="45"/>
        <v/>
      </c>
      <c r="BQ17" s="22" t="str">
        <f t="shared" si="46"/>
        <v/>
      </c>
      <c r="BR17" s="22" t="str">
        <f t="shared" si="47"/>
        <v/>
      </c>
      <c r="BT17" s="13" t="str">
        <f t="shared" si="48"/>
        <v>Drew Warman</v>
      </c>
      <c r="BU17" s="13" t="str">
        <f t="shared" si="49"/>
        <v>FSCT</v>
      </c>
      <c r="BV17" s="13">
        <f t="shared" si="50"/>
        <v>3239</v>
      </c>
      <c r="BW17" s="66">
        <f t="shared" si="51"/>
        <v>1.9884259259259258E-2</v>
      </c>
      <c r="BX17" s="22">
        <f t="shared" si="52"/>
        <v>2</v>
      </c>
      <c r="BY17" s="22">
        <f t="shared" si="53"/>
        <v>4</v>
      </c>
      <c r="BZ17" s="66">
        <f t="shared" si="54"/>
        <v>1.9386574074074073E-2</v>
      </c>
      <c r="CA17" s="22">
        <f t="shared" si="55"/>
        <v>3</v>
      </c>
      <c r="CB17" s="22">
        <f t="shared" si="56"/>
        <v>3</v>
      </c>
      <c r="CC17" s="66">
        <f t="shared" si="57"/>
        <v>2.1562499999999998E-2</v>
      </c>
      <c r="CD17" s="22">
        <f t="shared" si="58"/>
        <v>3</v>
      </c>
      <c r="CE17" s="22">
        <f t="shared" si="59"/>
        <v>2</v>
      </c>
      <c r="CF17" s="66">
        <f t="shared" si="60"/>
        <v>1.8888888888888889E-2</v>
      </c>
      <c r="CG17" s="22">
        <f t="shared" si="61"/>
        <v>1</v>
      </c>
      <c r="CH17" s="22">
        <f t="shared" si="62"/>
        <v>4</v>
      </c>
      <c r="CI17" s="66" t="str">
        <f t="shared" si="63"/>
        <v>DNS</v>
      </c>
      <c r="CJ17" s="22">
        <f t="shared" si="64"/>
        <v>6</v>
      </c>
      <c r="CK17" s="22">
        <f t="shared" si="65"/>
        <v>0</v>
      </c>
    </row>
    <row r="18" spans="1:89" ht="15" customHeight="1" x14ac:dyDescent="0.2">
      <c r="A18" s="252">
        <f t="shared" si="0"/>
        <v>8</v>
      </c>
      <c r="B18" s="61" t="s">
        <v>440</v>
      </c>
      <c r="C18" s="296" t="s">
        <v>224</v>
      </c>
      <c r="D18" s="249">
        <v>4851</v>
      </c>
      <c r="E18" s="15">
        <f t="shared" si="1"/>
        <v>39</v>
      </c>
      <c r="F18" s="16">
        <f t="shared" si="2"/>
        <v>8</v>
      </c>
      <c r="G18" s="8">
        <f t="shared" si="3"/>
        <v>90.4</v>
      </c>
      <c r="H18" s="62">
        <f t="shared" si="4"/>
        <v>2.1493055555555557E-2</v>
      </c>
      <c r="I18" s="65"/>
      <c r="J18" s="65">
        <v>30</v>
      </c>
      <c r="K18" s="65">
        <v>57</v>
      </c>
      <c r="L18" s="34">
        <f t="shared" si="5"/>
        <v>2.3775503933136679E-2</v>
      </c>
      <c r="M18" s="35">
        <f t="shared" si="6"/>
        <v>9</v>
      </c>
      <c r="N18" s="57">
        <f t="shared" si="7"/>
        <v>90.4</v>
      </c>
      <c r="O18" s="62">
        <f t="shared" si="8"/>
        <v>2.1307870370370369E-2</v>
      </c>
      <c r="P18" s="65"/>
      <c r="Q18" s="65">
        <v>30</v>
      </c>
      <c r="R18" s="65">
        <v>41</v>
      </c>
      <c r="S18" s="34">
        <f t="shared" si="9"/>
        <v>2.3570653064568993E-2</v>
      </c>
      <c r="T18" s="35">
        <f t="shared" si="10"/>
        <v>9</v>
      </c>
      <c r="U18" s="57">
        <f t="shared" si="11"/>
        <v>90.4</v>
      </c>
      <c r="V18" s="62">
        <f t="shared" si="12"/>
        <v>2.2314814814814815E-2</v>
      </c>
      <c r="W18" s="65"/>
      <c r="X18" s="65">
        <v>32</v>
      </c>
      <c r="Y18" s="65">
        <v>8</v>
      </c>
      <c r="Z18" s="34">
        <f t="shared" si="13"/>
        <v>2.4684529662405769E-2</v>
      </c>
      <c r="AA18" s="35">
        <f t="shared" si="14"/>
        <v>8</v>
      </c>
      <c r="AB18" s="57">
        <f t="shared" si="15"/>
        <v>90.4</v>
      </c>
      <c r="AC18" s="62">
        <f t="shared" si="16"/>
        <v>2.0277777777777777E-2</v>
      </c>
      <c r="AD18" s="65"/>
      <c r="AE18" s="65">
        <v>29</v>
      </c>
      <c r="AF18" s="65">
        <v>12</v>
      </c>
      <c r="AG18" s="34">
        <f t="shared" si="17"/>
        <v>2.2431170108161258E-2</v>
      </c>
      <c r="AH18" s="35">
        <f t="shared" si="18"/>
        <v>8</v>
      </c>
      <c r="AI18" s="57">
        <f t="shared" si="19"/>
        <v>90.4</v>
      </c>
      <c r="AJ18" s="62">
        <f>IF($B18="","",TIME(AK18,AL18,AM18))</f>
        <v>1.5821759259259261E-2</v>
      </c>
      <c r="AK18" s="65"/>
      <c r="AL18" s="65">
        <v>22</v>
      </c>
      <c r="AM18" s="65">
        <v>47</v>
      </c>
      <c r="AN18" s="34">
        <f t="shared" si="20"/>
        <v>1.7501946083251396E-2</v>
      </c>
      <c r="AO18" s="35">
        <f t="shared" si="21"/>
        <v>5</v>
      </c>
      <c r="AR18" s="13" t="str">
        <f t="shared" si="22"/>
        <v>Wayne Bucher</v>
      </c>
      <c r="AS18" s="13" t="str">
        <f t="shared" si="23"/>
        <v>FSCT</v>
      </c>
      <c r="AT18" s="13">
        <f t="shared" si="24"/>
        <v>4851</v>
      </c>
      <c r="AU18" s="22">
        <f t="shared" si="25"/>
        <v>1</v>
      </c>
      <c r="AV18" s="22">
        <f t="shared" si="26"/>
        <v>1</v>
      </c>
      <c r="AW18" s="22">
        <f t="shared" si="27"/>
        <v>1</v>
      </c>
      <c r="AX18" s="22">
        <f t="shared" si="28"/>
        <v>1</v>
      </c>
      <c r="AY18" s="22">
        <f t="shared" si="29"/>
        <v>1</v>
      </c>
      <c r="BA18" s="13" t="str">
        <f t="shared" si="30"/>
        <v>Wayne Bucher</v>
      </c>
      <c r="BB18" s="13" t="str">
        <f t="shared" si="31"/>
        <v>FSCT</v>
      </c>
      <c r="BC18" s="13">
        <f t="shared" si="32"/>
        <v>4851</v>
      </c>
      <c r="BD18" s="66" t="str">
        <f t="shared" si="33"/>
        <v/>
      </c>
      <c r="BE18" s="22" t="str">
        <f t="shared" si="34"/>
        <v/>
      </c>
      <c r="BF18" s="22" t="str">
        <f t="shared" si="35"/>
        <v/>
      </c>
      <c r="BG18" s="66" t="str">
        <f t="shared" si="36"/>
        <v/>
      </c>
      <c r="BH18" s="22" t="str">
        <f t="shared" si="37"/>
        <v/>
      </c>
      <c r="BI18" s="22" t="str">
        <f t="shared" si="38"/>
        <v/>
      </c>
      <c r="BJ18" s="66" t="str">
        <f t="shared" si="39"/>
        <v/>
      </c>
      <c r="BK18" s="22" t="str">
        <f t="shared" si="40"/>
        <v/>
      </c>
      <c r="BL18" s="22" t="str">
        <f t="shared" si="41"/>
        <v/>
      </c>
      <c r="BM18" s="66" t="str">
        <f t="shared" si="42"/>
        <v/>
      </c>
      <c r="BN18" s="22" t="str">
        <f t="shared" si="43"/>
        <v/>
      </c>
      <c r="BO18" s="22" t="str">
        <f t="shared" si="44"/>
        <v/>
      </c>
      <c r="BP18" s="66" t="str">
        <f t="shared" si="45"/>
        <v/>
      </c>
      <c r="BQ18" s="22" t="str">
        <f t="shared" si="46"/>
        <v/>
      </c>
      <c r="BR18" s="22" t="str">
        <f t="shared" si="47"/>
        <v/>
      </c>
      <c r="BT18" s="13" t="str">
        <f t="shared" si="48"/>
        <v>Wayne Bucher</v>
      </c>
      <c r="BU18" s="13" t="str">
        <f t="shared" si="49"/>
        <v>FSCT</v>
      </c>
      <c r="BV18" s="13">
        <f t="shared" si="50"/>
        <v>4851</v>
      </c>
      <c r="BW18" s="66">
        <f t="shared" si="51"/>
        <v>2.1493055555555557E-2</v>
      </c>
      <c r="BX18" s="22">
        <f t="shared" si="52"/>
        <v>5</v>
      </c>
      <c r="BY18" s="22">
        <f t="shared" si="53"/>
        <v>1</v>
      </c>
      <c r="BZ18" s="66">
        <f t="shared" si="54"/>
        <v>2.1307870370370369E-2</v>
      </c>
      <c r="CA18" s="22">
        <f t="shared" si="55"/>
        <v>5</v>
      </c>
      <c r="CB18" s="22">
        <f t="shared" si="56"/>
        <v>1</v>
      </c>
      <c r="CC18" s="66">
        <f t="shared" si="57"/>
        <v>2.2314814814814815E-2</v>
      </c>
      <c r="CD18" s="22">
        <f t="shared" si="58"/>
        <v>4</v>
      </c>
      <c r="CE18" s="22">
        <f t="shared" si="59"/>
        <v>1</v>
      </c>
      <c r="CF18" s="66">
        <f t="shared" si="60"/>
        <v>2.0277777777777777E-2</v>
      </c>
      <c r="CG18" s="22">
        <f t="shared" si="61"/>
        <v>4</v>
      </c>
      <c r="CH18" s="22">
        <f t="shared" si="62"/>
        <v>1</v>
      </c>
      <c r="CI18" s="66">
        <f t="shared" si="63"/>
        <v>1.5821759259259261E-2</v>
      </c>
      <c r="CJ18" s="22">
        <f t="shared" si="64"/>
        <v>3</v>
      </c>
      <c r="CK18" s="22">
        <f t="shared" si="65"/>
        <v>1</v>
      </c>
    </row>
    <row r="19" spans="1:89" ht="15" customHeight="1" x14ac:dyDescent="0.2">
      <c r="A19" s="252">
        <f t="shared" si="0"/>
        <v>9</v>
      </c>
      <c r="B19" s="61" t="s">
        <v>345</v>
      </c>
      <c r="C19" s="296" t="s">
        <v>224</v>
      </c>
      <c r="D19" s="249">
        <v>6150</v>
      </c>
      <c r="E19" s="15">
        <f t="shared" si="1"/>
        <v>46</v>
      </c>
      <c r="F19" s="16">
        <f t="shared" si="2"/>
        <v>9</v>
      </c>
      <c r="G19" s="8">
        <f t="shared" si="3"/>
        <v>90.4</v>
      </c>
      <c r="H19" s="62">
        <f t="shared" si="4"/>
        <v>2.0416666666666666E-2</v>
      </c>
      <c r="I19" s="65"/>
      <c r="J19" s="65">
        <v>29</v>
      </c>
      <c r="K19" s="65">
        <v>24</v>
      </c>
      <c r="L19" s="34">
        <f t="shared" si="5"/>
        <v>2.258480825958702E-2</v>
      </c>
      <c r="M19" s="35">
        <f t="shared" si="6"/>
        <v>8</v>
      </c>
      <c r="N19" s="57">
        <f t="shared" si="7"/>
        <v>90.4</v>
      </c>
      <c r="O19" s="62">
        <f t="shared" si="8"/>
        <v>2.1273148148148149E-2</v>
      </c>
      <c r="P19" s="65"/>
      <c r="Q19" s="65">
        <v>30</v>
      </c>
      <c r="R19" s="65">
        <v>38</v>
      </c>
      <c r="S19" s="34">
        <f t="shared" si="9"/>
        <v>2.3532243526712553E-2</v>
      </c>
      <c r="T19" s="35">
        <f t="shared" si="10"/>
        <v>8</v>
      </c>
      <c r="U19" s="57">
        <f t="shared" si="11"/>
        <v>90.4</v>
      </c>
      <c r="V19" s="62" t="s">
        <v>815</v>
      </c>
      <c r="W19" s="65"/>
      <c r="X19" s="65"/>
      <c r="Y19" s="65"/>
      <c r="Z19" s="34" t="str">
        <f t="shared" si="13"/>
        <v/>
      </c>
      <c r="AA19" s="35">
        <f t="shared" si="14"/>
        <v>10</v>
      </c>
      <c r="AB19" s="57">
        <f t="shared" si="15"/>
        <v>90.4</v>
      </c>
      <c r="AC19" s="62" t="s">
        <v>815</v>
      </c>
      <c r="AD19" s="65"/>
      <c r="AE19" s="65"/>
      <c r="AF19" s="65"/>
      <c r="AG19" s="34" t="str">
        <f t="shared" si="17"/>
        <v/>
      </c>
      <c r="AH19" s="35">
        <f t="shared" si="18"/>
        <v>10</v>
      </c>
      <c r="AI19" s="57">
        <f t="shared" si="19"/>
        <v>90.4</v>
      </c>
      <c r="AJ19" s="62" t="s">
        <v>815</v>
      </c>
      <c r="AK19" s="65"/>
      <c r="AL19" s="65"/>
      <c r="AM19" s="65"/>
      <c r="AN19" s="34" t="str">
        <f t="shared" si="20"/>
        <v/>
      </c>
      <c r="AO19" s="35">
        <f t="shared" si="21"/>
        <v>10</v>
      </c>
      <c r="AR19" s="13" t="str">
        <f t="shared" si="22"/>
        <v>Patrick Whatley</v>
      </c>
      <c r="AS19" s="13" t="str">
        <f t="shared" si="23"/>
        <v>FSCT</v>
      </c>
      <c r="AT19" s="13">
        <f t="shared" si="24"/>
        <v>6150</v>
      </c>
      <c r="AU19" s="22">
        <f t="shared" si="25"/>
        <v>2</v>
      </c>
      <c r="AV19" s="22">
        <f t="shared" si="26"/>
        <v>2</v>
      </c>
      <c r="AW19" s="22">
        <f t="shared" si="27"/>
        <v>0</v>
      </c>
      <c r="AX19" s="22">
        <f t="shared" si="28"/>
        <v>0</v>
      </c>
      <c r="AY19" s="22">
        <f t="shared" si="29"/>
        <v>0</v>
      </c>
      <c r="BA19" s="13" t="str">
        <f t="shared" si="30"/>
        <v>Patrick Whatley</v>
      </c>
      <c r="BB19" s="13" t="str">
        <f t="shared" si="31"/>
        <v>FSCT</v>
      </c>
      <c r="BC19" s="13">
        <f t="shared" si="32"/>
        <v>6150</v>
      </c>
      <c r="BD19" s="66" t="str">
        <f t="shared" si="33"/>
        <v/>
      </c>
      <c r="BE19" s="22" t="str">
        <f t="shared" si="34"/>
        <v/>
      </c>
      <c r="BF19" s="22" t="str">
        <f t="shared" si="35"/>
        <v/>
      </c>
      <c r="BG19" s="66" t="str">
        <f t="shared" si="36"/>
        <v/>
      </c>
      <c r="BH19" s="22" t="str">
        <f t="shared" si="37"/>
        <v/>
      </c>
      <c r="BI19" s="22" t="str">
        <f t="shared" si="38"/>
        <v/>
      </c>
      <c r="BJ19" s="66" t="str">
        <f t="shared" si="39"/>
        <v/>
      </c>
      <c r="BK19" s="22" t="str">
        <f t="shared" si="40"/>
        <v/>
      </c>
      <c r="BL19" s="22" t="str">
        <f t="shared" si="41"/>
        <v/>
      </c>
      <c r="BM19" s="66" t="str">
        <f t="shared" si="42"/>
        <v/>
      </c>
      <c r="BN19" s="22" t="str">
        <f t="shared" si="43"/>
        <v/>
      </c>
      <c r="BO19" s="22" t="str">
        <f t="shared" si="44"/>
        <v/>
      </c>
      <c r="BP19" s="66" t="str">
        <f t="shared" si="45"/>
        <v/>
      </c>
      <c r="BQ19" s="22" t="str">
        <f t="shared" si="46"/>
        <v/>
      </c>
      <c r="BR19" s="22" t="str">
        <f t="shared" si="47"/>
        <v/>
      </c>
      <c r="BT19" s="13" t="str">
        <f t="shared" si="48"/>
        <v>Patrick Whatley</v>
      </c>
      <c r="BU19" s="13" t="str">
        <f t="shared" si="49"/>
        <v>FSCT</v>
      </c>
      <c r="BV19" s="13">
        <f t="shared" si="50"/>
        <v>6150</v>
      </c>
      <c r="BW19" s="66">
        <f t="shared" si="51"/>
        <v>2.0416666666666666E-2</v>
      </c>
      <c r="BX19" s="22">
        <f t="shared" si="52"/>
        <v>4</v>
      </c>
      <c r="BY19" s="22">
        <f t="shared" si="53"/>
        <v>2</v>
      </c>
      <c r="BZ19" s="66">
        <f t="shared" si="54"/>
        <v>2.1273148148148149E-2</v>
      </c>
      <c r="CA19" s="22">
        <f t="shared" si="55"/>
        <v>4</v>
      </c>
      <c r="CB19" s="22">
        <f t="shared" si="56"/>
        <v>2</v>
      </c>
      <c r="CC19" s="66" t="str">
        <f t="shared" si="57"/>
        <v>DNS</v>
      </c>
      <c r="CD19" s="22">
        <f t="shared" si="58"/>
        <v>6</v>
      </c>
      <c r="CE19" s="22">
        <f t="shared" si="59"/>
        <v>0</v>
      </c>
      <c r="CF19" s="66" t="str">
        <f t="shared" si="60"/>
        <v>DNS</v>
      </c>
      <c r="CG19" s="22">
        <f t="shared" si="61"/>
        <v>6</v>
      </c>
      <c r="CH19" s="22">
        <f t="shared" si="62"/>
        <v>0</v>
      </c>
      <c r="CI19" s="66" t="str">
        <f t="shared" si="63"/>
        <v>DNS</v>
      </c>
      <c r="CJ19" s="22">
        <f t="shared" si="64"/>
        <v>6</v>
      </c>
      <c r="CK19" s="22">
        <f t="shared" si="65"/>
        <v>0</v>
      </c>
    </row>
    <row r="20" spans="1:89" ht="15" customHeight="1" x14ac:dyDescent="0.2">
      <c r="A20" s="60" t="str">
        <f t="shared" ref="A20:A29" si="66">F20</f>
        <v/>
      </c>
      <c r="B20" s="61"/>
      <c r="C20" s="13"/>
      <c r="D20" s="14"/>
      <c r="E20" s="15" t="str">
        <f t="shared" ref="E20:E29" si="67">IF(B20="","",M20+T20+AA20+AH20+AO20)</f>
        <v/>
      </c>
      <c r="F20" s="16" t="str">
        <f t="shared" ref="F20:F31" si="68">IF(B20="","",RANK(E20,E$11:E$31,1))</f>
        <v/>
      </c>
      <c r="G20" s="8" t="str">
        <f t="shared" ref="G20:G31" si="69">IF(H$8="","",IF($B20="","",INDEX(PMNumb,MATCH($C20,Boats,0),MATCH(H$8,Windspd,0))))</f>
        <v/>
      </c>
      <c r="H20" s="62" t="str">
        <f t="shared" ref="H20:H29" si="70">IF($B20="","",TIME(I20,J20,K20))</f>
        <v/>
      </c>
      <c r="I20" s="65"/>
      <c r="J20" s="65"/>
      <c r="K20" s="65"/>
      <c r="L20" s="34" t="str">
        <f t="shared" ref="L20:L29" si="71">IF(OR(H20="DNS",H20="DNF",H20="DSQ",H20="DNC",H20="OCS"),"",IF(H$9="","",IF($B20="","",(H20/(G20/100)))))</f>
        <v/>
      </c>
      <c r="M20" s="35" t="str">
        <f t="shared" ref="M20:M31" si="72">IF(OR(H20="DNS",H20="DNF",H20="DSQ",H20="DNC",H20="OCS"),(COUNTA($B$11:$B$31)+1),IF(H$8="",0,IF($B20="","",RANK(L20,L$11:L$31,1))))</f>
        <v/>
      </c>
      <c r="N20" s="57" t="str">
        <f t="shared" ref="N20:N31" si="73">IF(O$8="","",IF($B20="","",INDEX(PMNumb,MATCH($C20,Boats,0),MATCH(O$8,Windspd,0))))</f>
        <v/>
      </c>
      <c r="O20" s="62" t="str">
        <f t="shared" ref="O20:O29" si="74">IF($B20="","",TIME(P20,Q20,R20))</f>
        <v/>
      </c>
      <c r="P20" s="65"/>
      <c r="Q20" s="65"/>
      <c r="R20" s="65"/>
      <c r="S20" s="34" t="str">
        <f t="shared" ref="S20:S29" si="75">IF(OR(O20="DNS",O20="DNF",O20="DSQ",O20="DNC",O20="OCS"),"",IF(O$9="","",IF($B20="","",(O20/(N20/100)))))</f>
        <v/>
      </c>
      <c r="T20" s="35" t="str">
        <f t="shared" ref="T20:T31" si="76">IF(OR(O20="DNS",O20="DNF",O20="DSQ",O20="DNC",O20="OCS"),(COUNTA($B$11:$B$31)+1),IF(O$8="",0,IF($B20="","",RANK(S20,S$11:S$31,1))))</f>
        <v/>
      </c>
      <c r="U20" s="57" t="str">
        <f t="shared" ref="U20:U31" si="77">IF(V$8="","",IF($B20="","",INDEX(PMNumb,MATCH($C20,Boats,0),MATCH(V$8,Windspd,0))))</f>
        <v/>
      </c>
      <c r="V20" s="62" t="str">
        <f t="shared" ref="V20:V29" si="78">IF($B20="","",TIME(W20,X20,Y20))</f>
        <v/>
      </c>
      <c r="W20" s="65"/>
      <c r="X20" s="65"/>
      <c r="Y20" s="65"/>
      <c r="Z20" s="34" t="str">
        <f t="shared" ref="Z20:Z29" si="79">IF(OR(V20="DNS",V20="DNF",V20="DSQ",V20="DNC",V20="OCS"),"",IF(V$9="","",IF($B20="","",(V20/(U20/100)))))</f>
        <v/>
      </c>
      <c r="AA20" s="35" t="str">
        <f t="shared" ref="AA20:AA31" si="80">IF(OR(V20="DNS",V20="DNF",V20="DSQ",V20="DNC",V20="OCS"),(COUNTA($B$11:$B$31)+1),IF(V$8="",0,IF($B20="","",RANK(Z20,Z$11:Z$31,1))))</f>
        <v/>
      </c>
      <c r="AB20" s="57" t="str">
        <f t="shared" ref="AB20:AB31" si="81">IF(AC$8="","",IF($B20="","",INDEX(PMNumb,MATCH($C20,Boats,0),MATCH(AC$8,Windspd,0))))</f>
        <v/>
      </c>
      <c r="AC20" s="62" t="str">
        <f t="shared" ref="AC20:AC29" si="82">IF($B20="","",TIME(AD20,AE20,AF20))</f>
        <v/>
      </c>
      <c r="AD20" s="65"/>
      <c r="AE20" s="65"/>
      <c r="AF20" s="65"/>
      <c r="AG20" s="34" t="str">
        <f t="shared" ref="AG20:AG29" si="83">IF(OR(AC20="DNS",AC20="DNF",AC20="DSQ",AC20="DNC",AC20="OCS"),"",IF(AC$9="","",IF($B20="","",(AC20/(AB20/100)))))</f>
        <v/>
      </c>
      <c r="AH20" s="35" t="str">
        <f t="shared" ref="AH20:AH31" si="84">IF(OR(AC20="DNS",AC20="DNF",AC20="DSQ",AC20="DNC",AC20="OCS"),(COUNTA($B$11:$B$31)+1),IF(AC$8="",0,IF($B20="","",RANK(AG20,AG$11:AG$31,1))))</f>
        <v/>
      </c>
      <c r="AI20" s="57" t="str">
        <f t="shared" ref="AI20:AI31" si="85">IF(AJ$8="","",IF($B20="","",INDEX(PMNumb,MATCH($C20,Boats,0),MATCH(AJ$8,Windspd,0))))</f>
        <v/>
      </c>
      <c r="AJ20" s="62" t="str">
        <f t="shared" ref="AJ20:AJ29" si="86">IF($B20="","",TIME(AK20,AL20,AM20))</f>
        <v/>
      </c>
      <c r="AK20" s="65"/>
      <c r="AL20" s="65"/>
      <c r="AM20" s="65"/>
      <c r="AN20" s="34" t="str">
        <f t="shared" ref="AN20:AN29" si="87">IF(OR(AJ20="DNS",AJ20="DNF",AJ20="DSQ",AJ20="DNC",AJ20="OCS"),"",IF(AJ$9="","",IF($B20="","",(AJ20/(AI20/100)))))</f>
        <v/>
      </c>
      <c r="AO20" s="35" t="str">
        <f t="shared" ref="AO20:AO29" si="88">IF(OR(AJ20="DNS",AJ20="DNF",AJ20="DSQ",AJ20="DNC",AJ20="OCS"),(COUNTA($B$11:$B$31)+1),IF(AJ$8="",0,IF($B20="","",RANK(AN20,AN$11:AN$31,1))))</f>
        <v/>
      </c>
      <c r="AR20" s="13" t="str">
        <f t="shared" ref="AR20:AT26" si="89">IF($B20="","",B20)</f>
        <v/>
      </c>
      <c r="AS20" s="13" t="str">
        <f t="shared" si="89"/>
        <v/>
      </c>
      <c r="AT20" s="13" t="str">
        <f t="shared" si="89"/>
        <v/>
      </c>
      <c r="AU20" s="22" t="str">
        <f t="shared" ref="AU20:AU31" si="90">IF($B20="","",IF(M20&gt;0,IF(OR(H20="DNS",H20="DSQ",H20="DNC",H20="OCS"),0,IF(H20="DNF",1,(COUNTIF($H$11:$H$31,"=DNF")+COUNT($L$11:$L$31))-M20+1)),0))</f>
        <v/>
      </c>
      <c r="AV20" s="22" t="str">
        <f t="shared" ref="AV20:AV31" si="91">IF($B20="","",IF(T20&gt;0,IF(OR(O20="DNS",O20="DSQ",O20="DNC",O20="OCS"),0,IF(O20="DNF",1,(COUNTIF($O$11:$O$31,"=DNF")+COUNT($S$11:$S$31)-T20+1))),0))</f>
        <v/>
      </c>
      <c r="AW20" s="22" t="str">
        <f t="shared" ref="AW20:AW31" si="92">IF($B20="","",IF(AA20&gt;0,IF(OR(V20="DNS",V20="DSQ",V20="DNC",V20="OCS"),0,IF(V20="DNF",1,(COUNTIF($V$11:$V$31,"=DNF")+COUNT($Z$11:$Z$31))-AA20+1)),0))</f>
        <v/>
      </c>
      <c r="AX20" s="22" t="str">
        <f t="shared" ref="AX20:AX31" si="93">IF($B20="","",IF(AH20&gt;0,IF(OR(AC20="DNS",AC20="DSQ",AC20="DNC",AC20="OCS"),0,IF(AC20="DNF",1,(COUNTIF($AC$11:$AC$31,"=DNF")+COUNT($AG$11:$AG$31))-AH20+1)),0))</f>
        <v/>
      </c>
      <c r="AY20" s="22" t="str">
        <f t="shared" ref="AY20:AY31" si="94">IF($B20="","",IF(AO20&gt;0,IF(OR(AJ20="DNS",AJ20="DSQ",AJ20="DNC",AJ20="OCS"),0,IF(AJ20="DNF",1,(COUNTIF($AJ$11:$AJ$31,"=DNF")+COUNT($AN$11:$AN$31))-AO20+1)),0))</f>
        <v/>
      </c>
      <c r="BA20" s="13" t="str">
        <f t="shared" ref="BA20:BC26" si="95">IF($B20="","",B20)</f>
        <v/>
      </c>
      <c r="BB20" s="13" t="str">
        <f t="shared" si="95"/>
        <v/>
      </c>
      <c r="BC20" s="13" t="str">
        <f t="shared" si="95"/>
        <v/>
      </c>
      <c r="BD20" s="66" t="str">
        <f t="shared" ref="BD20:BD29" si="96">IF($C20="TH",H20,"")</f>
        <v/>
      </c>
      <c r="BE20" s="22" t="str">
        <f t="shared" ref="BE20:BE31" si="97">IF(M20&gt;0,IF($C20="TH",IF(OR(BD20="DNS",BD20="DNF",BD20="DSQ",BD20="DNC",BD20="OCS"),(COUNTIF($C$11:$C$31,"=TH")+1),IF(H$8="",0,IF($B20="","",RANK(BD20,BD$11:BD$31,1)))),""),"")</f>
        <v/>
      </c>
      <c r="BF20" s="22" t="str">
        <f t="shared" ref="BF20:BF31" si="98">IF(BE20="","",IF($C20="TH",IF($B20="","",IF(BE20&gt;0,IF(OR(BD20="DNS",BD20="DSQ",BD20="DNC",BD20="OCS"),0,IF(BD20="DNF",1,(COUNTIF($BD$11:$BD$31,"=DNF")+COUNT($BD$11:$BD$31))-BE20+1)),0)),""))</f>
        <v/>
      </c>
      <c r="BG20" s="66" t="str">
        <f t="shared" ref="BG20:BG29" si="99">IF($C20="TH",O20,"")</f>
        <v/>
      </c>
      <c r="BH20" s="22" t="str">
        <f t="shared" ref="BH20:BH31" si="100">IF(T20&gt;0,IF($C20="TH",IF(OR(BG20="DNS",BG20="DNF",BG20="DSQ",BG20="DNC",BG20="OCS"),(COUNTIF($C$11:$C$31,"=TH")+1),IF(O$8="",0,IF($B20="","",RANK(BG20,BG$11:BG$31,1)))),""),"")</f>
        <v/>
      </c>
      <c r="BI20" s="22" t="str">
        <f t="shared" ref="BI20:BI31" si="101">IF(BH20="","",IF($C20="TH",IF($B20="","",IF(BH20&gt;0,IF(OR(BG20="DNS",BG20="DSQ",BG20="DNC",BG20="OCS"),0,IF(BG20="DNF",1,(COUNTIF($BG$11:$BG$31,"=DNF")+COUNT($BG$11:$BG$31))-BH20+1)),0)),""))</f>
        <v/>
      </c>
      <c r="BJ20" s="66" t="str">
        <f t="shared" ref="BJ20:BJ29" si="102">IF($C20="TH",V20,"")</f>
        <v/>
      </c>
      <c r="BK20" s="22" t="str">
        <f t="shared" ref="BK20:BK31" si="103">IF(AA20&gt;0,IF($C20="TH",IF(OR(BJ20="DNS",BJ20="DNF",BJ20="DSQ",BJ20="DNC",BJ20="OCS"),(COUNTIF($C$11:$C$31,"=TH")+1),IF(V$8="",0,IF($B20="","",RANK(BJ20,BJ$11:BJ$31,1)))),""),"")</f>
        <v/>
      </c>
      <c r="BL20" s="22" t="str">
        <f t="shared" ref="BL20:BL31" si="104">IF(BK20="","",IF($C20="TH",IF($B20="","",IF(BK20&gt;0,IF(OR(BJ20="DNS",BJ20="DSQ",BJ20="DNC",BJ20="OCS"),0,IF(BJ20="DNF",1,(COUNTIF($BJ$11:$BJ$31,"=DNF")+COUNT($BJ$11:$BJ$31))-BK20+1)),0)),""))</f>
        <v/>
      </c>
      <c r="BM20" s="66" t="str">
        <f t="shared" ref="BM20:BM29" si="105">IF($C20="TH",AC20,"")</f>
        <v/>
      </c>
      <c r="BN20" s="22" t="str">
        <f t="shared" ref="BN20:BN31" si="106">IF(AH20&gt;0,IF($C20="TH",IF(OR(BM20="DNS",BM20="DNF",BM20="DSQ",BM20="DNC",BM20="OCS"),(COUNTIF($C$11:$C$31,"=TH")+1),IF(AC$8="",0,IF($B20="","",RANK(BM20,BM$11:BM$31,1)))),""),"")</f>
        <v/>
      </c>
      <c r="BO20" s="22" t="str">
        <f t="shared" ref="BO20:BO31" si="107">IF(BN20="","",IF($C20="TH",IF($B20="","",IF(BN20&gt;0,IF(OR(BM20="DNS",BM20="DSQ",BM20="DNC",BM20="OCS"),0,IF(BM20="DNF",1,(COUNTIF($BM$11:$BM$31,"=DNF")+COUNT($BM$11:$BM$31))-BN20+1)),0)),""))</f>
        <v/>
      </c>
      <c r="BP20" s="66" t="str">
        <f t="shared" ref="BP20:BP29" si="108">IF($C20="TH",AJ20,"")</f>
        <v/>
      </c>
      <c r="BQ20" s="22" t="str">
        <f t="shared" ref="BQ20:BQ31" si="109">IF(AO20&gt;0,IF($C20="TH",IF(OR(BP20="DNS",BP20="DNF",BP20="DSQ",BP20="DNC",BP20="OCS"),(COUNTIF($C$11:$C$31,"=TH")+1),IF(AJ$8="",0,IF($B20="","",RANK(BP20,BP$11:BP$31,1)))),""),"")</f>
        <v/>
      </c>
      <c r="BR20" s="22" t="str">
        <f t="shared" ref="BR20:BR31" si="110">IF(BQ20="","",IF($C20="TH",IF($B20="","",IF(BQ20&gt;0,IF(OR(BP20="DNS",BP20="DSQ",BP20="DNC",BP20="OCS"),0,IF(BP20="DNF",1,(COUNTIF($BP$11:$BP$31,"=DNF")+COUNT($BP$11:$BP$31))-BQ20+1)),0)),""))</f>
        <v/>
      </c>
      <c r="BT20" s="13" t="str">
        <f t="shared" ref="BT20:BV26" si="111">IF($B20="","",B20)</f>
        <v/>
      </c>
      <c r="BU20" s="13" t="str">
        <f t="shared" si="111"/>
        <v/>
      </c>
      <c r="BV20" s="13" t="str">
        <f t="shared" si="111"/>
        <v/>
      </c>
      <c r="BW20" s="66" t="str">
        <f t="shared" ref="BW20:BW29" si="112">IF($C20="FSCT",H20,"")</f>
        <v/>
      </c>
      <c r="BX20" s="22" t="str">
        <f t="shared" ref="BX20:BX31" si="113">IF(M20&gt;0,IF($C20="FSCT",IF(OR(BW20="DNS",BW20="DNF",BW20="DSQ",BW20="DNC",BW20="OCS"),(COUNTIF($C$11:$C$31,"=FSCT")+1),IF(H$8="",0,IF($B20="","",RANK(BW20,BW$11:BW$31,1)))),""),"")</f>
        <v/>
      </c>
      <c r="BY20" s="22" t="str">
        <f t="shared" ref="BY20:BY31" si="114">IF(BX20="","",IF($C20="FSCT",IF($B20="","",IF(BX20&gt;0,IF(OR(BW20="DNS",BW20="DSQ",BW20="DNC",BW20="OCS"),0,IF(BW20="DNF",1,(COUNTIF($BW$11:$BW$31,"=DNF")+COUNT($BW$11:$BW$31))-BX20+1)),0)),""))</f>
        <v/>
      </c>
      <c r="BZ20" s="66" t="str">
        <f t="shared" ref="BZ20:BZ29" si="115">IF($C20="FSCT",O20,"")</f>
        <v/>
      </c>
      <c r="CA20" s="22" t="str">
        <f t="shared" ref="CA20:CA31" si="116">IF(T20&gt;0,IF($C20="FSCT",IF(OR(BZ20="DNS",BZ20="DNF",BZ20="DSQ",BZ20="DNC",BZ20="OCS"),(COUNTIF($C$11:$C$31,"=FSCT")+1),IF(O$8="",0,IF($B20="","",RANK(BZ20,BZ$11:BZ$31,1)))),""),"")</f>
        <v/>
      </c>
      <c r="CB20" s="22" t="str">
        <f t="shared" ref="CB20:CB31" si="117">IF(CA20="","",IF($C20="FSCT",IF($B20="","",IF(CA20&gt;0,IF(OR(BZ20="DNS",BZ20="DSQ",BZ20="DNC",BZ20="OCS"),0,IF(BZ20="DNF",1,(COUNTIF($BZ$11:$BZ$31,"=DNF")+COUNT($BZ$11:$BZ$31))-CA20+1)),0)),""))</f>
        <v/>
      </c>
      <c r="CC20" s="66" t="str">
        <f t="shared" ref="CC20:CC29" si="118">IF($C20="FSCT",V20,"")</f>
        <v/>
      </c>
      <c r="CD20" s="22" t="str">
        <f t="shared" ref="CD20:CD31" si="119">IF(AA20&gt;0,IF($C20="FSCT",IF(OR(CC20="DNS",CC20="DNF",CC20="DSQ",CC20="DNC",CC20="OCS"),(COUNTIF($C$11:$C$31,"=FSCT")+1),IF(V$8="",0,IF($B20="","",RANK(CC20,CC$11:CC$31,1)))),""),"")</f>
        <v/>
      </c>
      <c r="CE20" s="22" t="str">
        <f t="shared" ref="CE20:CE31" si="120">IF(CD20="","",IF($C20="FSCT",IF($B20="","",IF(CD20&gt;0,IF(OR(CC20="DNS",CC20="DSQ",CC20="DNC",CC20="OCS"),0,IF(CC20="DNF",1,(COUNTIF($CC$11:$CC$31,"=DNF")+COUNT($CC$11:$CC$31))-CD20+1)),0)),""))</f>
        <v/>
      </c>
      <c r="CF20" s="66" t="str">
        <f t="shared" ref="CF20:CF29" si="121">IF($C20="FSCT",AC20,"")</f>
        <v/>
      </c>
      <c r="CG20" s="22" t="str">
        <f t="shared" ref="CG20:CG31" si="122">IF(AH20&gt;0,IF($C20="FSCT",IF(OR(CF20="DNS",CF20="DNF",CF20="DSQ",CF20="DNC",CF20="OCS"),(COUNTIF($C$11:$C$31,"=FSCT")+1),IF(AC$8="",0,IF($B20="","",RANK(CF20,CF$11:CF$31,1)))),""),"")</f>
        <v/>
      </c>
      <c r="CH20" s="22" t="str">
        <f t="shared" ref="CH20:CH31" si="123">IF(CG20="","",IF($C20="FSCT",IF($B20="","",IF(CG20&gt;0,IF(OR(CF20="DNS",CF20="DSQ",CF20="DNC",CF20="OCS"),0,IF(CF20="DNF",1,(COUNTIF($CF$11:$CF$31,"=DNF")+COUNT($CF$11:$CF$31))-CG20+1)),0)),""))</f>
        <v/>
      </c>
      <c r="CI20" s="66" t="str">
        <f t="shared" ref="CI20:CI29" si="124">IF($C20="FSCT",AJ20,"")</f>
        <v/>
      </c>
      <c r="CJ20" s="22" t="str">
        <f t="shared" ref="CJ20:CJ31" si="125">IF(AO20&gt;0,IF($C20="FSCT",IF(OR(CI20="DNS",CI20="DNF",CI20="DSQ",CI20="DNC",CI20="OCS"),(COUNTIF($C$11:$C$31,"=FSCT")+1),IF(AJ$8="",0,IF($B20="","",RANK(CI20,CI$11:CI$31,1)))),""),"")</f>
        <v/>
      </c>
      <c r="CK20" s="22" t="str">
        <f t="shared" ref="CK20:CK31" si="126">IF(CJ20="","",IF($C20="FSCT",IF($B20="","",IF(CJ20&gt;0,IF(OR(CI20="DNS",CI20="DSQ",CI20="DNC",CI20="OCS"),0,IF(CI20="DNF",1,(COUNTIF($CI$11:$CI$31,"=DNF")+COUNT($CI$11:$CI$31))-CJ20+1)),0)),""))</f>
        <v/>
      </c>
    </row>
    <row r="21" spans="1:89" ht="15" customHeight="1" x14ac:dyDescent="0.2">
      <c r="A21" s="60" t="str">
        <f t="shared" si="66"/>
        <v/>
      </c>
      <c r="B21" s="61"/>
      <c r="C21" s="13"/>
      <c r="D21" s="14"/>
      <c r="E21" s="15" t="str">
        <f t="shared" si="67"/>
        <v/>
      </c>
      <c r="F21" s="16" t="str">
        <f t="shared" si="68"/>
        <v/>
      </c>
      <c r="G21" s="8" t="str">
        <f t="shared" si="69"/>
        <v/>
      </c>
      <c r="H21" s="62" t="str">
        <f t="shared" si="70"/>
        <v/>
      </c>
      <c r="I21" s="65"/>
      <c r="J21" s="65"/>
      <c r="K21" s="65"/>
      <c r="L21" s="34" t="str">
        <f t="shared" si="71"/>
        <v/>
      </c>
      <c r="M21" s="35" t="str">
        <f t="shared" si="72"/>
        <v/>
      </c>
      <c r="N21" s="57" t="str">
        <f t="shared" si="73"/>
        <v/>
      </c>
      <c r="O21" s="62" t="str">
        <f t="shared" si="74"/>
        <v/>
      </c>
      <c r="P21" s="65"/>
      <c r="Q21" s="65"/>
      <c r="R21" s="65"/>
      <c r="S21" s="34" t="str">
        <f t="shared" si="75"/>
        <v/>
      </c>
      <c r="T21" s="35" t="str">
        <f t="shared" si="76"/>
        <v/>
      </c>
      <c r="U21" s="57" t="str">
        <f t="shared" si="77"/>
        <v/>
      </c>
      <c r="V21" s="62" t="str">
        <f t="shared" si="78"/>
        <v/>
      </c>
      <c r="W21" s="65"/>
      <c r="X21" s="65"/>
      <c r="Y21" s="65"/>
      <c r="Z21" s="34" t="str">
        <f t="shared" si="79"/>
        <v/>
      </c>
      <c r="AA21" s="35" t="str">
        <f t="shared" si="80"/>
        <v/>
      </c>
      <c r="AB21" s="57" t="str">
        <f t="shared" si="81"/>
        <v/>
      </c>
      <c r="AC21" s="62" t="str">
        <f t="shared" si="82"/>
        <v/>
      </c>
      <c r="AD21" s="65"/>
      <c r="AE21" s="65"/>
      <c r="AF21" s="65"/>
      <c r="AG21" s="34" t="str">
        <f t="shared" si="83"/>
        <v/>
      </c>
      <c r="AH21" s="35" t="str">
        <f t="shared" si="84"/>
        <v/>
      </c>
      <c r="AI21" s="57" t="str">
        <f t="shared" si="85"/>
        <v/>
      </c>
      <c r="AJ21" s="62" t="str">
        <f t="shared" si="86"/>
        <v/>
      </c>
      <c r="AK21" s="65"/>
      <c r="AL21" s="65"/>
      <c r="AM21" s="65"/>
      <c r="AN21" s="34" t="str">
        <f t="shared" si="87"/>
        <v/>
      </c>
      <c r="AO21" s="35" t="str">
        <f t="shared" si="88"/>
        <v/>
      </c>
      <c r="AR21" s="13" t="str">
        <f t="shared" si="89"/>
        <v/>
      </c>
      <c r="AS21" s="13" t="str">
        <f t="shared" si="89"/>
        <v/>
      </c>
      <c r="AT21" s="13" t="str">
        <f t="shared" si="89"/>
        <v/>
      </c>
      <c r="AU21" s="22" t="str">
        <f t="shared" si="90"/>
        <v/>
      </c>
      <c r="AV21" s="22" t="str">
        <f t="shared" si="91"/>
        <v/>
      </c>
      <c r="AW21" s="22" t="str">
        <f t="shared" si="92"/>
        <v/>
      </c>
      <c r="AX21" s="22" t="str">
        <f t="shared" si="93"/>
        <v/>
      </c>
      <c r="AY21" s="22" t="str">
        <f t="shared" si="94"/>
        <v/>
      </c>
      <c r="BA21" s="13" t="str">
        <f t="shared" si="95"/>
        <v/>
      </c>
      <c r="BB21" s="13" t="str">
        <f t="shared" si="95"/>
        <v/>
      </c>
      <c r="BC21" s="13" t="str">
        <f t="shared" si="95"/>
        <v/>
      </c>
      <c r="BD21" s="66" t="str">
        <f t="shared" si="96"/>
        <v/>
      </c>
      <c r="BE21" s="22" t="str">
        <f t="shared" si="97"/>
        <v/>
      </c>
      <c r="BF21" s="22" t="str">
        <f t="shared" si="98"/>
        <v/>
      </c>
      <c r="BG21" s="66" t="str">
        <f t="shared" si="99"/>
        <v/>
      </c>
      <c r="BH21" s="22" t="str">
        <f t="shared" si="100"/>
        <v/>
      </c>
      <c r="BI21" s="22" t="str">
        <f t="shared" si="101"/>
        <v/>
      </c>
      <c r="BJ21" s="66" t="str">
        <f t="shared" si="102"/>
        <v/>
      </c>
      <c r="BK21" s="22" t="str">
        <f t="shared" si="103"/>
        <v/>
      </c>
      <c r="BL21" s="22" t="str">
        <f t="shared" si="104"/>
        <v/>
      </c>
      <c r="BM21" s="66" t="str">
        <f t="shared" si="105"/>
        <v/>
      </c>
      <c r="BN21" s="22" t="str">
        <f t="shared" si="106"/>
        <v/>
      </c>
      <c r="BO21" s="22" t="str">
        <f t="shared" si="107"/>
        <v/>
      </c>
      <c r="BP21" s="66" t="str">
        <f t="shared" si="108"/>
        <v/>
      </c>
      <c r="BQ21" s="22" t="str">
        <f t="shared" si="109"/>
        <v/>
      </c>
      <c r="BR21" s="22" t="str">
        <f t="shared" si="110"/>
        <v/>
      </c>
      <c r="BT21" s="13" t="str">
        <f t="shared" si="111"/>
        <v/>
      </c>
      <c r="BU21" s="13" t="str">
        <f t="shared" si="111"/>
        <v/>
      </c>
      <c r="BV21" s="13" t="str">
        <f t="shared" si="111"/>
        <v/>
      </c>
      <c r="BW21" s="66" t="str">
        <f t="shared" si="112"/>
        <v/>
      </c>
      <c r="BX21" s="22" t="str">
        <f t="shared" si="113"/>
        <v/>
      </c>
      <c r="BY21" s="22" t="str">
        <f t="shared" si="114"/>
        <v/>
      </c>
      <c r="BZ21" s="66" t="str">
        <f t="shared" si="115"/>
        <v/>
      </c>
      <c r="CA21" s="22" t="str">
        <f t="shared" si="116"/>
        <v/>
      </c>
      <c r="CB21" s="22" t="str">
        <f t="shared" si="117"/>
        <v/>
      </c>
      <c r="CC21" s="66" t="str">
        <f t="shared" si="118"/>
        <v/>
      </c>
      <c r="CD21" s="22" t="str">
        <f t="shared" si="119"/>
        <v/>
      </c>
      <c r="CE21" s="22" t="str">
        <f t="shared" si="120"/>
        <v/>
      </c>
      <c r="CF21" s="66" t="str">
        <f t="shared" si="121"/>
        <v/>
      </c>
      <c r="CG21" s="22" t="str">
        <f t="shared" si="122"/>
        <v/>
      </c>
      <c r="CH21" s="22" t="str">
        <f t="shared" si="123"/>
        <v/>
      </c>
      <c r="CI21" s="66" t="str">
        <f t="shared" si="124"/>
        <v/>
      </c>
      <c r="CJ21" s="22" t="str">
        <f t="shared" si="125"/>
        <v/>
      </c>
      <c r="CK21" s="22" t="str">
        <f t="shared" si="126"/>
        <v/>
      </c>
    </row>
    <row r="22" spans="1:89" ht="15" customHeight="1" x14ac:dyDescent="0.2">
      <c r="A22" s="60" t="str">
        <f t="shared" si="66"/>
        <v/>
      </c>
      <c r="B22" s="61"/>
      <c r="C22" s="13"/>
      <c r="D22" s="14"/>
      <c r="E22" s="15" t="str">
        <f t="shared" si="67"/>
        <v/>
      </c>
      <c r="F22" s="16" t="str">
        <f t="shared" si="68"/>
        <v/>
      </c>
      <c r="G22" s="8" t="str">
        <f t="shared" si="69"/>
        <v/>
      </c>
      <c r="H22" s="62" t="str">
        <f t="shared" si="70"/>
        <v/>
      </c>
      <c r="I22" s="65"/>
      <c r="J22" s="65"/>
      <c r="K22" s="65"/>
      <c r="L22" s="34" t="str">
        <f t="shared" si="71"/>
        <v/>
      </c>
      <c r="M22" s="35" t="str">
        <f t="shared" si="72"/>
        <v/>
      </c>
      <c r="N22" s="57" t="str">
        <f t="shared" si="73"/>
        <v/>
      </c>
      <c r="O22" s="62" t="str">
        <f t="shared" si="74"/>
        <v/>
      </c>
      <c r="P22" s="65"/>
      <c r="Q22" s="65"/>
      <c r="R22" s="65"/>
      <c r="S22" s="34" t="str">
        <f t="shared" si="75"/>
        <v/>
      </c>
      <c r="T22" s="35" t="str">
        <f t="shared" si="76"/>
        <v/>
      </c>
      <c r="U22" s="57" t="str">
        <f t="shared" si="77"/>
        <v/>
      </c>
      <c r="V22" s="62" t="str">
        <f t="shared" si="78"/>
        <v/>
      </c>
      <c r="W22" s="65"/>
      <c r="X22" s="65"/>
      <c r="Y22" s="65"/>
      <c r="Z22" s="34" t="str">
        <f t="shared" si="79"/>
        <v/>
      </c>
      <c r="AA22" s="35" t="str">
        <f t="shared" si="80"/>
        <v/>
      </c>
      <c r="AB22" s="57" t="str">
        <f t="shared" si="81"/>
        <v/>
      </c>
      <c r="AC22" s="62" t="str">
        <f t="shared" si="82"/>
        <v/>
      </c>
      <c r="AD22" s="65"/>
      <c r="AE22" s="65"/>
      <c r="AF22" s="65"/>
      <c r="AG22" s="34" t="str">
        <f t="shared" si="83"/>
        <v/>
      </c>
      <c r="AH22" s="35" t="str">
        <f t="shared" si="84"/>
        <v/>
      </c>
      <c r="AI22" s="57" t="str">
        <f t="shared" si="85"/>
        <v/>
      </c>
      <c r="AJ22" s="62" t="str">
        <f t="shared" si="86"/>
        <v/>
      </c>
      <c r="AK22" s="65"/>
      <c r="AL22" s="65"/>
      <c r="AM22" s="65"/>
      <c r="AN22" s="34" t="str">
        <f t="shared" si="87"/>
        <v/>
      </c>
      <c r="AO22" s="35" t="str">
        <f t="shared" si="88"/>
        <v/>
      </c>
      <c r="AR22" s="13" t="str">
        <f t="shared" si="89"/>
        <v/>
      </c>
      <c r="AS22" s="13" t="str">
        <f t="shared" si="89"/>
        <v/>
      </c>
      <c r="AT22" s="13" t="str">
        <f t="shared" si="89"/>
        <v/>
      </c>
      <c r="AU22" s="22" t="str">
        <f t="shared" si="90"/>
        <v/>
      </c>
      <c r="AV22" s="22" t="str">
        <f t="shared" si="91"/>
        <v/>
      </c>
      <c r="AW22" s="22" t="str">
        <f t="shared" si="92"/>
        <v/>
      </c>
      <c r="AX22" s="22" t="str">
        <f t="shared" si="93"/>
        <v/>
      </c>
      <c r="AY22" s="22" t="str">
        <f t="shared" si="94"/>
        <v/>
      </c>
      <c r="BA22" s="13" t="str">
        <f t="shared" si="95"/>
        <v/>
      </c>
      <c r="BB22" s="13" t="str">
        <f t="shared" si="95"/>
        <v/>
      </c>
      <c r="BC22" s="13" t="str">
        <f t="shared" si="95"/>
        <v/>
      </c>
      <c r="BD22" s="66" t="str">
        <f t="shared" si="96"/>
        <v/>
      </c>
      <c r="BE22" s="22" t="str">
        <f t="shared" si="97"/>
        <v/>
      </c>
      <c r="BF22" s="22" t="str">
        <f t="shared" si="98"/>
        <v/>
      </c>
      <c r="BG22" s="66" t="str">
        <f t="shared" si="99"/>
        <v/>
      </c>
      <c r="BH22" s="22" t="str">
        <f t="shared" si="100"/>
        <v/>
      </c>
      <c r="BI22" s="22" t="str">
        <f t="shared" si="101"/>
        <v/>
      </c>
      <c r="BJ22" s="66" t="str">
        <f t="shared" si="102"/>
        <v/>
      </c>
      <c r="BK22" s="22" t="str">
        <f t="shared" si="103"/>
        <v/>
      </c>
      <c r="BL22" s="22" t="str">
        <f t="shared" si="104"/>
        <v/>
      </c>
      <c r="BM22" s="66" t="str">
        <f t="shared" si="105"/>
        <v/>
      </c>
      <c r="BN22" s="22" t="str">
        <f t="shared" si="106"/>
        <v/>
      </c>
      <c r="BO22" s="22" t="str">
        <f t="shared" si="107"/>
        <v/>
      </c>
      <c r="BP22" s="66" t="str">
        <f t="shared" si="108"/>
        <v/>
      </c>
      <c r="BQ22" s="22" t="str">
        <f t="shared" si="109"/>
        <v/>
      </c>
      <c r="BR22" s="22" t="str">
        <f t="shared" si="110"/>
        <v/>
      </c>
      <c r="BT22" s="13" t="str">
        <f t="shared" si="111"/>
        <v/>
      </c>
      <c r="BU22" s="13" t="str">
        <f t="shared" si="111"/>
        <v/>
      </c>
      <c r="BV22" s="13" t="str">
        <f t="shared" si="111"/>
        <v/>
      </c>
      <c r="BW22" s="66" t="str">
        <f t="shared" si="112"/>
        <v/>
      </c>
      <c r="BX22" s="22" t="str">
        <f t="shared" si="113"/>
        <v/>
      </c>
      <c r="BY22" s="22" t="str">
        <f t="shared" si="114"/>
        <v/>
      </c>
      <c r="BZ22" s="66" t="str">
        <f t="shared" si="115"/>
        <v/>
      </c>
      <c r="CA22" s="22" t="str">
        <f t="shared" si="116"/>
        <v/>
      </c>
      <c r="CB22" s="22" t="str">
        <f t="shared" si="117"/>
        <v/>
      </c>
      <c r="CC22" s="66" t="str">
        <f t="shared" si="118"/>
        <v/>
      </c>
      <c r="CD22" s="22" t="str">
        <f t="shared" si="119"/>
        <v/>
      </c>
      <c r="CE22" s="22" t="str">
        <f t="shared" si="120"/>
        <v/>
      </c>
      <c r="CF22" s="66" t="str">
        <f t="shared" si="121"/>
        <v/>
      </c>
      <c r="CG22" s="22" t="str">
        <f t="shared" si="122"/>
        <v/>
      </c>
      <c r="CH22" s="22" t="str">
        <f t="shared" si="123"/>
        <v/>
      </c>
      <c r="CI22" s="66" t="str">
        <f t="shared" si="124"/>
        <v/>
      </c>
      <c r="CJ22" s="22" t="str">
        <f t="shared" si="125"/>
        <v/>
      </c>
      <c r="CK22" s="22" t="str">
        <f t="shared" si="126"/>
        <v/>
      </c>
    </row>
    <row r="23" spans="1:89" ht="15" customHeight="1" x14ac:dyDescent="0.2">
      <c r="A23" s="60" t="str">
        <f t="shared" si="66"/>
        <v/>
      </c>
      <c r="B23" s="61"/>
      <c r="C23" s="13"/>
      <c r="D23" s="14"/>
      <c r="E23" s="15" t="str">
        <f t="shared" si="67"/>
        <v/>
      </c>
      <c r="F23" s="16" t="str">
        <f t="shared" si="68"/>
        <v/>
      </c>
      <c r="G23" s="8" t="str">
        <f t="shared" si="69"/>
        <v/>
      </c>
      <c r="H23" s="62" t="str">
        <f t="shared" si="70"/>
        <v/>
      </c>
      <c r="I23" s="65"/>
      <c r="J23" s="65"/>
      <c r="K23" s="65"/>
      <c r="L23" s="34" t="str">
        <f t="shared" si="71"/>
        <v/>
      </c>
      <c r="M23" s="35" t="str">
        <f t="shared" si="72"/>
        <v/>
      </c>
      <c r="N23" s="57" t="str">
        <f t="shared" si="73"/>
        <v/>
      </c>
      <c r="O23" s="62" t="str">
        <f t="shared" si="74"/>
        <v/>
      </c>
      <c r="P23" s="65"/>
      <c r="Q23" s="65"/>
      <c r="R23" s="65"/>
      <c r="S23" s="34" t="str">
        <f t="shared" si="75"/>
        <v/>
      </c>
      <c r="T23" s="35" t="str">
        <f t="shared" si="76"/>
        <v/>
      </c>
      <c r="U23" s="57" t="str">
        <f t="shared" si="77"/>
        <v/>
      </c>
      <c r="V23" s="62" t="str">
        <f t="shared" si="78"/>
        <v/>
      </c>
      <c r="W23" s="65"/>
      <c r="X23" s="65"/>
      <c r="Y23" s="65"/>
      <c r="Z23" s="34" t="str">
        <f t="shared" si="79"/>
        <v/>
      </c>
      <c r="AA23" s="35" t="str">
        <f t="shared" si="80"/>
        <v/>
      </c>
      <c r="AB23" s="57" t="str">
        <f t="shared" si="81"/>
        <v/>
      </c>
      <c r="AC23" s="62" t="str">
        <f t="shared" si="82"/>
        <v/>
      </c>
      <c r="AD23" s="65"/>
      <c r="AE23" s="65"/>
      <c r="AF23" s="65"/>
      <c r="AG23" s="34" t="str">
        <f t="shared" si="83"/>
        <v/>
      </c>
      <c r="AH23" s="35" t="str">
        <f t="shared" si="84"/>
        <v/>
      </c>
      <c r="AI23" s="57" t="str">
        <f t="shared" si="85"/>
        <v/>
      </c>
      <c r="AJ23" s="62" t="str">
        <f t="shared" si="86"/>
        <v/>
      </c>
      <c r="AK23" s="65"/>
      <c r="AL23" s="65"/>
      <c r="AM23" s="65"/>
      <c r="AN23" s="34" t="str">
        <f t="shared" si="87"/>
        <v/>
      </c>
      <c r="AO23" s="35" t="str">
        <f t="shared" si="88"/>
        <v/>
      </c>
      <c r="AR23" s="13" t="str">
        <f t="shared" si="89"/>
        <v/>
      </c>
      <c r="AS23" s="13" t="str">
        <f t="shared" si="89"/>
        <v/>
      </c>
      <c r="AT23" s="13" t="str">
        <f t="shared" si="89"/>
        <v/>
      </c>
      <c r="AU23" s="22" t="str">
        <f t="shared" si="90"/>
        <v/>
      </c>
      <c r="AV23" s="22" t="str">
        <f t="shared" si="91"/>
        <v/>
      </c>
      <c r="AW23" s="22" t="str">
        <f t="shared" si="92"/>
        <v/>
      </c>
      <c r="AX23" s="22" t="str">
        <f t="shared" si="93"/>
        <v/>
      </c>
      <c r="AY23" s="22" t="str">
        <f t="shared" si="94"/>
        <v/>
      </c>
      <c r="BA23" s="13" t="str">
        <f t="shared" si="95"/>
        <v/>
      </c>
      <c r="BB23" s="13" t="str">
        <f t="shared" si="95"/>
        <v/>
      </c>
      <c r="BC23" s="13" t="str">
        <f t="shared" si="95"/>
        <v/>
      </c>
      <c r="BD23" s="66" t="str">
        <f t="shared" si="96"/>
        <v/>
      </c>
      <c r="BE23" s="22" t="str">
        <f t="shared" si="97"/>
        <v/>
      </c>
      <c r="BF23" s="22" t="str">
        <f t="shared" si="98"/>
        <v/>
      </c>
      <c r="BG23" s="66" t="str">
        <f t="shared" si="99"/>
        <v/>
      </c>
      <c r="BH23" s="22" t="str">
        <f t="shared" si="100"/>
        <v/>
      </c>
      <c r="BI23" s="22" t="str">
        <f t="shared" si="101"/>
        <v/>
      </c>
      <c r="BJ23" s="66" t="str">
        <f t="shared" si="102"/>
        <v/>
      </c>
      <c r="BK23" s="22" t="str">
        <f t="shared" si="103"/>
        <v/>
      </c>
      <c r="BL23" s="22" t="str">
        <f t="shared" si="104"/>
        <v/>
      </c>
      <c r="BM23" s="66" t="str">
        <f t="shared" si="105"/>
        <v/>
      </c>
      <c r="BN23" s="22" t="str">
        <f t="shared" si="106"/>
        <v/>
      </c>
      <c r="BO23" s="22" t="str">
        <f t="shared" si="107"/>
        <v/>
      </c>
      <c r="BP23" s="66" t="str">
        <f t="shared" si="108"/>
        <v/>
      </c>
      <c r="BQ23" s="22" t="str">
        <f t="shared" si="109"/>
        <v/>
      </c>
      <c r="BR23" s="22" t="str">
        <f t="shared" si="110"/>
        <v/>
      </c>
      <c r="BT23" s="13" t="str">
        <f t="shared" si="111"/>
        <v/>
      </c>
      <c r="BU23" s="13" t="str">
        <f t="shared" si="111"/>
        <v/>
      </c>
      <c r="BV23" s="13" t="str">
        <f t="shared" si="111"/>
        <v/>
      </c>
      <c r="BW23" s="66" t="str">
        <f t="shared" si="112"/>
        <v/>
      </c>
      <c r="BX23" s="22" t="str">
        <f t="shared" si="113"/>
        <v/>
      </c>
      <c r="BY23" s="22" t="str">
        <f t="shared" si="114"/>
        <v/>
      </c>
      <c r="BZ23" s="66" t="str">
        <f t="shared" si="115"/>
        <v/>
      </c>
      <c r="CA23" s="22" t="str">
        <f t="shared" si="116"/>
        <v/>
      </c>
      <c r="CB23" s="22" t="str">
        <f t="shared" si="117"/>
        <v/>
      </c>
      <c r="CC23" s="66" t="str">
        <f t="shared" si="118"/>
        <v/>
      </c>
      <c r="CD23" s="22" t="str">
        <f t="shared" si="119"/>
        <v/>
      </c>
      <c r="CE23" s="22" t="str">
        <f t="shared" si="120"/>
        <v/>
      </c>
      <c r="CF23" s="66" t="str">
        <f t="shared" si="121"/>
        <v/>
      </c>
      <c r="CG23" s="22" t="str">
        <f t="shared" si="122"/>
        <v/>
      </c>
      <c r="CH23" s="22" t="str">
        <f t="shared" si="123"/>
        <v/>
      </c>
      <c r="CI23" s="66" t="str">
        <f t="shared" si="124"/>
        <v/>
      </c>
      <c r="CJ23" s="22" t="str">
        <f t="shared" si="125"/>
        <v/>
      </c>
      <c r="CK23" s="22" t="str">
        <f t="shared" si="126"/>
        <v/>
      </c>
    </row>
    <row r="24" spans="1:89" ht="15" customHeight="1" x14ac:dyDescent="0.2">
      <c r="A24" s="60" t="str">
        <f t="shared" si="66"/>
        <v/>
      </c>
      <c r="B24" s="61"/>
      <c r="C24" s="13"/>
      <c r="D24" s="14"/>
      <c r="E24" s="15" t="str">
        <f t="shared" si="67"/>
        <v/>
      </c>
      <c r="F24" s="16" t="str">
        <f t="shared" si="68"/>
        <v/>
      </c>
      <c r="G24" s="8" t="str">
        <f t="shared" si="69"/>
        <v/>
      </c>
      <c r="H24" s="62" t="str">
        <f t="shared" si="70"/>
        <v/>
      </c>
      <c r="I24" s="65"/>
      <c r="J24" s="65"/>
      <c r="K24" s="65"/>
      <c r="L24" s="34" t="str">
        <f t="shared" si="71"/>
        <v/>
      </c>
      <c r="M24" s="35" t="str">
        <f t="shared" si="72"/>
        <v/>
      </c>
      <c r="N24" s="57" t="str">
        <f t="shared" si="73"/>
        <v/>
      </c>
      <c r="O24" s="62" t="str">
        <f t="shared" si="74"/>
        <v/>
      </c>
      <c r="P24" s="65"/>
      <c r="Q24" s="65"/>
      <c r="R24" s="65"/>
      <c r="S24" s="34" t="str">
        <f t="shared" si="75"/>
        <v/>
      </c>
      <c r="T24" s="35" t="str">
        <f t="shared" si="76"/>
        <v/>
      </c>
      <c r="U24" s="57" t="str">
        <f t="shared" si="77"/>
        <v/>
      </c>
      <c r="V24" s="62" t="str">
        <f t="shared" si="78"/>
        <v/>
      </c>
      <c r="W24" s="65"/>
      <c r="X24" s="65"/>
      <c r="Y24" s="65"/>
      <c r="Z24" s="34" t="str">
        <f t="shared" si="79"/>
        <v/>
      </c>
      <c r="AA24" s="35" t="str">
        <f t="shared" si="80"/>
        <v/>
      </c>
      <c r="AB24" s="57" t="str">
        <f t="shared" si="81"/>
        <v/>
      </c>
      <c r="AC24" s="62" t="str">
        <f t="shared" si="82"/>
        <v/>
      </c>
      <c r="AD24" s="65"/>
      <c r="AE24" s="65"/>
      <c r="AF24" s="65"/>
      <c r="AG24" s="34" t="str">
        <f t="shared" si="83"/>
        <v/>
      </c>
      <c r="AH24" s="35" t="str">
        <f t="shared" si="84"/>
        <v/>
      </c>
      <c r="AI24" s="57" t="str">
        <f t="shared" si="85"/>
        <v/>
      </c>
      <c r="AJ24" s="62" t="str">
        <f t="shared" si="86"/>
        <v/>
      </c>
      <c r="AK24" s="65"/>
      <c r="AL24" s="65"/>
      <c r="AM24" s="65"/>
      <c r="AN24" s="34" t="str">
        <f t="shared" si="87"/>
        <v/>
      </c>
      <c r="AO24" s="35" t="str">
        <f t="shared" si="88"/>
        <v/>
      </c>
      <c r="AR24" s="13" t="str">
        <f t="shared" si="89"/>
        <v/>
      </c>
      <c r="AS24" s="13" t="str">
        <f t="shared" si="89"/>
        <v/>
      </c>
      <c r="AT24" s="13" t="str">
        <f t="shared" si="89"/>
        <v/>
      </c>
      <c r="AU24" s="22" t="str">
        <f t="shared" si="90"/>
        <v/>
      </c>
      <c r="AV24" s="22" t="str">
        <f t="shared" si="91"/>
        <v/>
      </c>
      <c r="AW24" s="22" t="str">
        <f t="shared" si="92"/>
        <v/>
      </c>
      <c r="AX24" s="22" t="str">
        <f t="shared" si="93"/>
        <v/>
      </c>
      <c r="AY24" s="22" t="str">
        <f t="shared" si="94"/>
        <v/>
      </c>
      <c r="BA24" s="13" t="str">
        <f t="shared" si="95"/>
        <v/>
      </c>
      <c r="BB24" s="13" t="str">
        <f t="shared" si="95"/>
        <v/>
      </c>
      <c r="BC24" s="13" t="str">
        <f t="shared" si="95"/>
        <v/>
      </c>
      <c r="BD24" s="66" t="str">
        <f t="shared" si="96"/>
        <v/>
      </c>
      <c r="BE24" s="22" t="str">
        <f t="shared" si="97"/>
        <v/>
      </c>
      <c r="BF24" s="22" t="str">
        <f t="shared" si="98"/>
        <v/>
      </c>
      <c r="BG24" s="66" t="str">
        <f t="shared" si="99"/>
        <v/>
      </c>
      <c r="BH24" s="22" t="str">
        <f t="shared" si="100"/>
        <v/>
      </c>
      <c r="BI24" s="22" t="str">
        <f t="shared" si="101"/>
        <v/>
      </c>
      <c r="BJ24" s="66" t="str">
        <f t="shared" si="102"/>
        <v/>
      </c>
      <c r="BK24" s="22" t="str">
        <f t="shared" si="103"/>
        <v/>
      </c>
      <c r="BL24" s="22" t="str">
        <f t="shared" si="104"/>
        <v/>
      </c>
      <c r="BM24" s="66" t="str">
        <f t="shared" si="105"/>
        <v/>
      </c>
      <c r="BN24" s="22" t="str">
        <f t="shared" si="106"/>
        <v/>
      </c>
      <c r="BO24" s="22" t="str">
        <f t="shared" si="107"/>
        <v/>
      </c>
      <c r="BP24" s="66" t="str">
        <f t="shared" si="108"/>
        <v/>
      </c>
      <c r="BQ24" s="22" t="str">
        <f t="shared" si="109"/>
        <v/>
      </c>
      <c r="BR24" s="22" t="str">
        <f t="shared" si="110"/>
        <v/>
      </c>
      <c r="BT24" s="13" t="str">
        <f t="shared" si="111"/>
        <v/>
      </c>
      <c r="BU24" s="13" t="str">
        <f t="shared" si="111"/>
        <v/>
      </c>
      <c r="BV24" s="13" t="str">
        <f t="shared" si="111"/>
        <v/>
      </c>
      <c r="BW24" s="66" t="str">
        <f t="shared" si="112"/>
        <v/>
      </c>
      <c r="BX24" s="22" t="str">
        <f t="shared" si="113"/>
        <v/>
      </c>
      <c r="BY24" s="22" t="str">
        <f t="shared" si="114"/>
        <v/>
      </c>
      <c r="BZ24" s="66" t="str">
        <f t="shared" si="115"/>
        <v/>
      </c>
      <c r="CA24" s="22" t="str">
        <f t="shared" si="116"/>
        <v/>
      </c>
      <c r="CB24" s="22" t="str">
        <f t="shared" si="117"/>
        <v/>
      </c>
      <c r="CC24" s="66" t="str">
        <f t="shared" si="118"/>
        <v/>
      </c>
      <c r="CD24" s="22" t="str">
        <f t="shared" si="119"/>
        <v/>
      </c>
      <c r="CE24" s="22" t="str">
        <f t="shared" si="120"/>
        <v/>
      </c>
      <c r="CF24" s="66" t="str">
        <f t="shared" si="121"/>
        <v/>
      </c>
      <c r="CG24" s="22" t="str">
        <f t="shared" si="122"/>
        <v/>
      </c>
      <c r="CH24" s="22" t="str">
        <f t="shared" si="123"/>
        <v/>
      </c>
      <c r="CI24" s="66" t="str">
        <f t="shared" si="124"/>
        <v/>
      </c>
      <c r="CJ24" s="22" t="str">
        <f t="shared" si="125"/>
        <v/>
      </c>
      <c r="CK24" s="22" t="str">
        <f t="shared" si="126"/>
        <v/>
      </c>
    </row>
    <row r="25" spans="1:89" ht="15" customHeight="1" x14ac:dyDescent="0.2">
      <c r="A25" s="60" t="str">
        <f t="shared" si="66"/>
        <v/>
      </c>
      <c r="B25" s="61"/>
      <c r="C25" s="13"/>
      <c r="D25" s="14"/>
      <c r="E25" s="15" t="str">
        <f t="shared" si="67"/>
        <v/>
      </c>
      <c r="F25" s="16" t="str">
        <f t="shared" si="68"/>
        <v/>
      </c>
      <c r="G25" s="8" t="str">
        <f t="shared" si="69"/>
        <v/>
      </c>
      <c r="H25" s="62" t="str">
        <f t="shared" si="70"/>
        <v/>
      </c>
      <c r="I25" s="65"/>
      <c r="J25" s="65"/>
      <c r="K25" s="65"/>
      <c r="L25" s="34" t="str">
        <f t="shared" si="71"/>
        <v/>
      </c>
      <c r="M25" s="35" t="str">
        <f t="shared" si="72"/>
        <v/>
      </c>
      <c r="N25" s="57" t="str">
        <f t="shared" si="73"/>
        <v/>
      </c>
      <c r="O25" s="62" t="str">
        <f t="shared" si="74"/>
        <v/>
      </c>
      <c r="P25" s="65"/>
      <c r="Q25" s="65"/>
      <c r="R25" s="65"/>
      <c r="S25" s="34" t="str">
        <f t="shared" si="75"/>
        <v/>
      </c>
      <c r="T25" s="35" t="str">
        <f t="shared" si="76"/>
        <v/>
      </c>
      <c r="U25" s="57" t="str">
        <f t="shared" si="77"/>
        <v/>
      </c>
      <c r="V25" s="62" t="str">
        <f t="shared" si="78"/>
        <v/>
      </c>
      <c r="W25" s="65"/>
      <c r="X25" s="65"/>
      <c r="Y25" s="65"/>
      <c r="Z25" s="34" t="str">
        <f t="shared" si="79"/>
        <v/>
      </c>
      <c r="AA25" s="35" t="str">
        <f t="shared" si="80"/>
        <v/>
      </c>
      <c r="AB25" s="57" t="str">
        <f t="shared" si="81"/>
        <v/>
      </c>
      <c r="AC25" s="62" t="str">
        <f t="shared" si="82"/>
        <v/>
      </c>
      <c r="AD25" s="65"/>
      <c r="AE25" s="65"/>
      <c r="AF25" s="65"/>
      <c r="AG25" s="34" t="str">
        <f t="shared" si="83"/>
        <v/>
      </c>
      <c r="AH25" s="35" t="str">
        <f t="shared" si="84"/>
        <v/>
      </c>
      <c r="AI25" s="57" t="str">
        <f t="shared" si="85"/>
        <v/>
      </c>
      <c r="AJ25" s="62" t="str">
        <f t="shared" si="86"/>
        <v/>
      </c>
      <c r="AK25" s="65"/>
      <c r="AL25" s="65"/>
      <c r="AM25" s="65"/>
      <c r="AN25" s="34" t="str">
        <f t="shared" si="87"/>
        <v/>
      </c>
      <c r="AO25" s="35" t="str">
        <f t="shared" si="88"/>
        <v/>
      </c>
      <c r="AR25" s="13" t="str">
        <f t="shared" si="89"/>
        <v/>
      </c>
      <c r="AS25" s="13" t="str">
        <f t="shared" si="89"/>
        <v/>
      </c>
      <c r="AT25" s="13" t="str">
        <f t="shared" si="89"/>
        <v/>
      </c>
      <c r="AU25" s="22" t="str">
        <f t="shared" si="90"/>
        <v/>
      </c>
      <c r="AV25" s="22" t="str">
        <f t="shared" si="91"/>
        <v/>
      </c>
      <c r="AW25" s="22" t="str">
        <f t="shared" si="92"/>
        <v/>
      </c>
      <c r="AX25" s="22" t="str">
        <f t="shared" si="93"/>
        <v/>
      </c>
      <c r="AY25" s="22" t="str">
        <f t="shared" si="94"/>
        <v/>
      </c>
      <c r="BA25" s="13" t="str">
        <f t="shared" si="95"/>
        <v/>
      </c>
      <c r="BB25" s="13" t="str">
        <f t="shared" si="95"/>
        <v/>
      </c>
      <c r="BC25" s="13" t="str">
        <f t="shared" si="95"/>
        <v/>
      </c>
      <c r="BD25" s="66" t="str">
        <f t="shared" si="96"/>
        <v/>
      </c>
      <c r="BE25" s="22" t="str">
        <f t="shared" si="97"/>
        <v/>
      </c>
      <c r="BF25" s="22" t="str">
        <f t="shared" si="98"/>
        <v/>
      </c>
      <c r="BG25" s="66" t="str">
        <f t="shared" si="99"/>
        <v/>
      </c>
      <c r="BH25" s="22" t="str">
        <f t="shared" si="100"/>
        <v/>
      </c>
      <c r="BI25" s="22" t="str">
        <f t="shared" si="101"/>
        <v/>
      </c>
      <c r="BJ25" s="66" t="str">
        <f t="shared" si="102"/>
        <v/>
      </c>
      <c r="BK25" s="22" t="str">
        <f t="shared" si="103"/>
        <v/>
      </c>
      <c r="BL25" s="22" t="str">
        <f t="shared" si="104"/>
        <v/>
      </c>
      <c r="BM25" s="66" t="str">
        <f t="shared" si="105"/>
        <v/>
      </c>
      <c r="BN25" s="22" t="str">
        <f t="shared" si="106"/>
        <v/>
      </c>
      <c r="BO25" s="22" t="str">
        <f t="shared" si="107"/>
        <v/>
      </c>
      <c r="BP25" s="66" t="str">
        <f t="shared" si="108"/>
        <v/>
      </c>
      <c r="BQ25" s="22" t="str">
        <f t="shared" si="109"/>
        <v/>
      </c>
      <c r="BR25" s="22" t="str">
        <f t="shared" si="110"/>
        <v/>
      </c>
      <c r="BT25" s="13" t="str">
        <f t="shared" si="111"/>
        <v/>
      </c>
      <c r="BU25" s="13" t="str">
        <f t="shared" si="111"/>
        <v/>
      </c>
      <c r="BV25" s="13" t="str">
        <f t="shared" si="111"/>
        <v/>
      </c>
      <c r="BW25" s="66" t="str">
        <f t="shared" si="112"/>
        <v/>
      </c>
      <c r="BX25" s="22" t="str">
        <f t="shared" si="113"/>
        <v/>
      </c>
      <c r="BY25" s="22" t="str">
        <f t="shared" si="114"/>
        <v/>
      </c>
      <c r="BZ25" s="66" t="str">
        <f t="shared" si="115"/>
        <v/>
      </c>
      <c r="CA25" s="22" t="str">
        <f t="shared" si="116"/>
        <v/>
      </c>
      <c r="CB25" s="22" t="str">
        <f t="shared" si="117"/>
        <v/>
      </c>
      <c r="CC25" s="66" t="str">
        <f t="shared" si="118"/>
        <v/>
      </c>
      <c r="CD25" s="22" t="str">
        <f t="shared" si="119"/>
        <v/>
      </c>
      <c r="CE25" s="22" t="str">
        <f t="shared" si="120"/>
        <v/>
      </c>
      <c r="CF25" s="66" t="str">
        <f t="shared" si="121"/>
        <v/>
      </c>
      <c r="CG25" s="22" t="str">
        <f t="shared" si="122"/>
        <v/>
      </c>
      <c r="CH25" s="22" t="str">
        <f t="shared" si="123"/>
        <v/>
      </c>
      <c r="CI25" s="66" t="str">
        <f t="shared" si="124"/>
        <v/>
      </c>
      <c r="CJ25" s="22" t="str">
        <f t="shared" si="125"/>
        <v/>
      </c>
      <c r="CK25" s="22" t="str">
        <f t="shared" si="126"/>
        <v/>
      </c>
    </row>
    <row r="26" spans="1:89" ht="15" customHeight="1" x14ac:dyDescent="0.2">
      <c r="A26" s="60" t="str">
        <f t="shared" si="66"/>
        <v/>
      </c>
      <c r="B26" s="61"/>
      <c r="C26" s="13"/>
      <c r="D26" s="14"/>
      <c r="E26" s="15" t="str">
        <f t="shared" si="67"/>
        <v/>
      </c>
      <c r="F26" s="16" t="str">
        <f t="shared" si="68"/>
        <v/>
      </c>
      <c r="G26" s="8" t="str">
        <f t="shared" si="69"/>
        <v/>
      </c>
      <c r="H26" s="62" t="str">
        <f t="shared" si="70"/>
        <v/>
      </c>
      <c r="I26" s="65"/>
      <c r="J26" s="65"/>
      <c r="K26" s="65"/>
      <c r="L26" s="34" t="str">
        <f t="shared" si="71"/>
        <v/>
      </c>
      <c r="M26" s="35" t="str">
        <f t="shared" si="72"/>
        <v/>
      </c>
      <c r="N26" s="57" t="str">
        <f t="shared" si="73"/>
        <v/>
      </c>
      <c r="O26" s="62" t="str">
        <f t="shared" si="74"/>
        <v/>
      </c>
      <c r="P26" s="65"/>
      <c r="Q26" s="65"/>
      <c r="R26" s="65"/>
      <c r="S26" s="34" t="str">
        <f t="shared" si="75"/>
        <v/>
      </c>
      <c r="T26" s="35" t="str">
        <f t="shared" si="76"/>
        <v/>
      </c>
      <c r="U26" s="57" t="str">
        <f t="shared" si="77"/>
        <v/>
      </c>
      <c r="V26" s="62" t="str">
        <f t="shared" si="78"/>
        <v/>
      </c>
      <c r="W26" s="65"/>
      <c r="X26" s="65"/>
      <c r="Y26" s="65"/>
      <c r="Z26" s="34" t="str">
        <f t="shared" si="79"/>
        <v/>
      </c>
      <c r="AA26" s="35" t="str">
        <f t="shared" si="80"/>
        <v/>
      </c>
      <c r="AB26" s="57" t="str">
        <f t="shared" si="81"/>
        <v/>
      </c>
      <c r="AC26" s="62" t="str">
        <f t="shared" si="82"/>
        <v/>
      </c>
      <c r="AD26" s="65"/>
      <c r="AE26" s="65"/>
      <c r="AF26" s="65"/>
      <c r="AG26" s="34" t="str">
        <f t="shared" si="83"/>
        <v/>
      </c>
      <c r="AH26" s="35" t="str">
        <f t="shared" si="84"/>
        <v/>
      </c>
      <c r="AI26" s="57" t="str">
        <f t="shared" si="85"/>
        <v/>
      </c>
      <c r="AJ26" s="62" t="str">
        <f t="shared" si="86"/>
        <v/>
      </c>
      <c r="AK26" s="65"/>
      <c r="AL26" s="65"/>
      <c r="AM26" s="65"/>
      <c r="AN26" s="34" t="str">
        <f t="shared" si="87"/>
        <v/>
      </c>
      <c r="AO26" s="35" t="str">
        <f t="shared" si="88"/>
        <v/>
      </c>
      <c r="AR26" s="13" t="str">
        <f t="shared" si="89"/>
        <v/>
      </c>
      <c r="AS26" s="13" t="str">
        <f t="shared" si="89"/>
        <v/>
      </c>
      <c r="AT26" s="13" t="str">
        <f t="shared" si="89"/>
        <v/>
      </c>
      <c r="AU26" s="22" t="str">
        <f t="shared" si="90"/>
        <v/>
      </c>
      <c r="AV26" s="22" t="str">
        <f t="shared" si="91"/>
        <v/>
      </c>
      <c r="AW26" s="22" t="str">
        <f t="shared" si="92"/>
        <v/>
      </c>
      <c r="AX26" s="22" t="str">
        <f t="shared" si="93"/>
        <v/>
      </c>
      <c r="AY26" s="22" t="str">
        <f t="shared" si="94"/>
        <v/>
      </c>
      <c r="BA26" s="13" t="str">
        <f t="shared" si="95"/>
        <v/>
      </c>
      <c r="BB26" s="13" t="str">
        <f t="shared" si="95"/>
        <v/>
      </c>
      <c r="BC26" s="13" t="str">
        <f t="shared" si="95"/>
        <v/>
      </c>
      <c r="BD26" s="66" t="str">
        <f t="shared" si="96"/>
        <v/>
      </c>
      <c r="BE26" s="22" t="str">
        <f t="shared" si="97"/>
        <v/>
      </c>
      <c r="BF26" s="22" t="str">
        <f t="shared" si="98"/>
        <v/>
      </c>
      <c r="BG26" s="66" t="str">
        <f t="shared" si="99"/>
        <v/>
      </c>
      <c r="BH26" s="22" t="str">
        <f t="shared" si="100"/>
        <v/>
      </c>
      <c r="BI26" s="22" t="str">
        <f t="shared" si="101"/>
        <v/>
      </c>
      <c r="BJ26" s="66" t="str">
        <f t="shared" si="102"/>
        <v/>
      </c>
      <c r="BK26" s="22" t="str">
        <f t="shared" si="103"/>
        <v/>
      </c>
      <c r="BL26" s="22" t="str">
        <f t="shared" si="104"/>
        <v/>
      </c>
      <c r="BM26" s="66" t="str">
        <f t="shared" si="105"/>
        <v/>
      </c>
      <c r="BN26" s="22" t="str">
        <f t="shared" si="106"/>
        <v/>
      </c>
      <c r="BO26" s="22" t="str">
        <f t="shared" si="107"/>
        <v/>
      </c>
      <c r="BP26" s="66" t="str">
        <f t="shared" si="108"/>
        <v/>
      </c>
      <c r="BQ26" s="22" t="str">
        <f t="shared" si="109"/>
        <v/>
      </c>
      <c r="BR26" s="22" t="str">
        <f t="shared" si="110"/>
        <v/>
      </c>
      <c r="BT26" s="13" t="str">
        <f t="shared" si="111"/>
        <v/>
      </c>
      <c r="BU26" s="13" t="str">
        <f t="shared" si="111"/>
        <v/>
      </c>
      <c r="BV26" s="13" t="str">
        <f t="shared" si="111"/>
        <v/>
      </c>
      <c r="BW26" s="66" t="str">
        <f t="shared" si="112"/>
        <v/>
      </c>
      <c r="BX26" s="22" t="str">
        <f t="shared" si="113"/>
        <v/>
      </c>
      <c r="BY26" s="22" t="str">
        <f t="shared" si="114"/>
        <v/>
      </c>
      <c r="BZ26" s="66" t="str">
        <f t="shared" si="115"/>
        <v/>
      </c>
      <c r="CA26" s="22" t="str">
        <f t="shared" si="116"/>
        <v/>
      </c>
      <c r="CB26" s="22" t="str">
        <f t="shared" si="117"/>
        <v/>
      </c>
      <c r="CC26" s="66" t="str">
        <f t="shared" si="118"/>
        <v/>
      </c>
      <c r="CD26" s="22" t="str">
        <f t="shared" si="119"/>
        <v/>
      </c>
      <c r="CE26" s="22" t="str">
        <f t="shared" si="120"/>
        <v/>
      </c>
      <c r="CF26" s="66" t="str">
        <f t="shared" si="121"/>
        <v/>
      </c>
      <c r="CG26" s="22" t="str">
        <f t="shared" si="122"/>
        <v/>
      </c>
      <c r="CH26" s="22" t="str">
        <f t="shared" si="123"/>
        <v/>
      </c>
      <c r="CI26" s="66" t="str">
        <f t="shared" si="124"/>
        <v/>
      </c>
      <c r="CJ26" s="22" t="str">
        <f t="shared" si="125"/>
        <v/>
      </c>
      <c r="CK26" s="22" t="str">
        <f t="shared" si="126"/>
        <v/>
      </c>
    </row>
    <row r="27" spans="1:89" ht="15" customHeight="1" x14ac:dyDescent="0.2">
      <c r="A27" s="60" t="str">
        <f t="shared" si="66"/>
        <v/>
      </c>
      <c r="B27" s="61"/>
      <c r="C27" s="13"/>
      <c r="D27" s="14"/>
      <c r="E27" s="15" t="str">
        <f t="shared" si="67"/>
        <v/>
      </c>
      <c r="F27" s="16" t="str">
        <f t="shared" si="68"/>
        <v/>
      </c>
      <c r="G27" s="8" t="str">
        <f t="shared" si="69"/>
        <v/>
      </c>
      <c r="H27" s="62" t="str">
        <f t="shared" si="70"/>
        <v/>
      </c>
      <c r="I27" s="65"/>
      <c r="J27" s="65"/>
      <c r="K27" s="65"/>
      <c r="L27" s="34" t="str">
        <f t="shared" si="71"/>
        <v/>
      </c>
      <c r="M27" s="35" t="str">
        <f t="shared" si="72"/>
        <v/>
      </c>
      <c r="N27" s="57" t="str">
        <f t="shared" si="73"/>
        <v/>
      </c>
      <c r="O27" s="62" t="str">
        <f t="shared" si="74"/>
        <v/>
      </c>
      <c r="P27" s="65"/>
      <c r="Q27" s="65"/>
      <c r="R27" s="65"/>
      <c r="S27" s="34" t="str">
        <f t="shared" si="75"/>
        <v/>
      </c>
      <c r="T27" s="35" t="str">
        <f t="shared" si="76"/>
        <v/>
      </c>
      <c r="U27" s="57" t="str">
        <f t="shared" si="77"/>
        <v/>
      </c>
      <c r="V27" s="62" t="str">
        <f t="shared" si="78"/>
        <v/>
      </c>
      <c r="W27" s="65"/>
      <c r="X27" s="65"/>
      <c r="Y27" s="65"/>
      <c r="Z27" s="34" t="str">
        <f t="shared" si="79"/>
        <v/>
      </c>
      <c r="AA27" s="35" t="str">
        <f t="shared" si="80"/>
        <v/>
      </c>
      <c r="AB27" s="57" t="str">
        <f t="shared" si="81"/>
        <v/>
      </c>
      <c r="AC27" s="62" t="str">
        <f t="shared" si="82"/>
        <v/>
      </c>
      <c r="AD27" s="65"/>
      <c r="AE27" s="65"/>
      <c r="AF27" s="65"/>
      <c r="AG27" s="34" t="str">
        <f t="shared" si="83"/>
        <v/>
      </c>
      <c r="AH27" s="35" t="str">
        <f t="shared" si="84"/>
        <v/>
      </c>
      <c r="AI27" s="57" t="str">
        <f t="shared" si="85"/>
        <v/>
      </c>
      <c r="AJ27" s="62" t="str">
        <f t="shared" si="86"/>
        <v/>
      </c>
      <c r="AK27" s="65"/>
      <c r="AL27" s="65"/>
      <c r="AM27" s="65"/>
      <c r="AN27" s="34" t="str">
        <f t="shared" si="87"/>
        <v/>
      </c>
      <c r="AO27" s="35" t="str">
        <f t="shared" si="88"/>
        <v/>
      </c>
      <c r="AR27" s="13" t="str">
        <f t="shared" ref="AR27:AT31" si="127">IF($B27="","",B27)</f>
        <v/>
      </c>
      <c r="AS27" s="13" t="str">
        <f t="shared" si="127"/>
        <v/>
      </c>
      <c r="AT27" s="13" t="str">
        <f t="shared" si="127"/>
        <v/>
      </c>
      <c r="AU27" s="22" t="str">
        <f t="shared" si="90"/>
        <v/>
      </c>
      <c r="AV27" s="22" t="str">
        <f t="shared" si="91"/>
        <v/>
      </c>
      <c r="AW27" s="22" t="str">
        <f t="shared" si="92"/>
        <v/>
      </c>
      <c r="AX27" s="22" t="str">
        <f t="shared" si="93"/>
        <v/>
      </c>
      <c r="AY27" s="22" t="str">
        <f t="shared" si="94"/>
        <v/>
      </c>
      <c r="BA27" s="13" t="str">
        <f t="shared" ref="BA27:BC31" si="128">IF($B27="","",B27)</f>
        <v/>
      </c>
      <c r="BB27" s="13" t="str">
        <f t="shared" si="128"/>
        <v/>
      </c>
      <c r="BC27" s="13" t="str">
        <f t="shared" si="128"/>
        <v/>
      </c>
      <c r="BD27" s="66" t="str">
        <f t="shared" si="96"/>
        <v/>
      </c>
      <c r="BE27" s="22" t="str">
        <f t="shared" si="97"/>
        <v/>
      </c>
      <c r="BF27" s="22" t="str">
        <f t="shared" si="98"/>
        <v/>
      </c>
      <c r="BG27" s="66" t="str">
        <f t="shared" si="99"/>
        <v/>
      </c>
      <c r="BH27" s="22" t="str">
        <f t="shared" si="100"/>
        <v/>
      </c>
      <c r="BI27" s="22" t="str">
        <f t="shared" si="101"/>
        <v/>
      </c>
      <c r="BJ27" s="66" t="str">
        <f t="shared" si="102"/>
        <v/>
      </c>
      <c r="BK27" s="22" t="str">
        <f t="shared" si="103"/>
        <v/>
      </c>
      <c r="BL27" s="22" t="str">
        <f t="shared" si="104"/>
        <v/>
      </c>
      <c r="BM27" s="66" t="str">
        <f t="shared" si="105"/>
        <v/>
      </c>
      <c r="BN27" s="22" t="str">
        <f t="shared" si="106"/>
        <v/>
      </c>
      <c r="BO27" s="22" t="str">
        <f t="shared" si="107"/>
        <v/>
      </c>
      <c r="BP27" s="66" t="str">
        <f t="shared" si="108"/>
        <v/>
      </c>
      <c r="BQ27" s="22" t="str">
        <f t="shared" si="109"/>
        <v/>
      </c>
      <c r="BR27" s="22" t="str">
        <f t="shared" si="110"/>
        <v/>
      </c>
      <c r="BT27" s="13" t="str">
        <f t="shared" ref="BT27:BV31" si="129">IF($B27="","",B27)</f>
        <v/>
      </c>
      <c r="BU27" s="13" t="str">
        <f t="shared" si="129"/>
        <v/>
      </c>
      <c r="BV27" s="13" t="str">
        <f t="shared" si="129"/>
        <v/>
      </c>
      <c r="BW27" s="66" t="str">
        <f t="shared" si="112"/>
        <v/>
      </c>
      <c r="BX27" s="22" t="str">
        <f t="shared" si="113"/>
        <v/>
      </c>
      <c r="BY27" s="22" t="str">
        <f t="shared" si="114"/>
        <v/>
      </c>
      <c r="BZ27" s="66" t="str">
        <f t="shared" si="115"/>
        <v/>
      </c>
      <c r="CA27" s="22" t="str">
        <f t="shared" si="116"/>
        <v/>
      </c>
      <c r="CB27" s="22" t="str">
        <f t="shared" si="117"/>
        <v/>
      </c>
      <c r="CC27" s="66" t="str">
        <f t="shared" si="118"/>
        <v/>
      </c>
      <c r="CD27" s="22" t="str">
        <f t="shared" si="119"/>
        <v/>
      </c>
      <c r="CE27" s="22" t="str">
        <f t="shared" si="120"/>
        <v/>
      </c>
      <c r="CF27" s="66" t="str">
        <f t="shared" si="121"/>
        <v/>
      </c>
      <c r="CG27" s="22" t="str">
        <f t="shared" si="122"/>
        <v/>
      </c>
      <c r="CH27" s="22" t="str">
        <f t="shared" si="123"/>
        <v/>
      </c>
      <c r="CI27" s="66" t="str">
        <f t="shared" si="124"/>
        <v/>
      </c>
      <c r="CJ27" s="22" t="str">
        <f t="shared" si="125"/>
        <v/>
      </c>
      <c r="CK27" s="22" t="str">
        <f t="shared" si="126"/>
        <v/>
      </c>
    </row>
    <row r="28" spans="1:89" ht="15" customHeight="1" x14ac:dyDescent="0.2">
      <c r="A28" s="60" t="str">
        <f t="shared" si="66"/>
        <v/>
      </c>
      <c r="B28" s="61"/>
      <c r="C28" s="13"/>
      <c r="D28" s="14"/>
      <c r="E28" s="15" t="str">
        <f t="shared" si="67"/>
        <v/>
      </c>
      <c r="F28" s="16" t="str">
        <f t="shared" si="68"/>
        <v/>
      </c>
      <c r="G28" s="8" t="str">
        <f t="shared" si="69"/>
        <v/>
      </c>
      <c r="H28" s="62" t="str">
        <f t="shared" si="70"/>
        <v/>
      </c>
      <c r="I28" s="65"/>
      <c r="J28" s="65"/>
      <c r="K28" s="65"/>
      <c r="L28" s="34" t="str">
        <f t="shared" si="71"/>
        <v/>
      </c>
      <c r="M28" s="35" t="str">
        <f t="shared" si="72"/>
        <v/>
      </c>
      <c r="N28" s="57" t="str">
        <f t="shared" si="73"/>
        <v/>
      </c>
      <c r="O28" s="62" t="str">
        <f t="shared" si="74"/>
        <v/>
      </c>
      <c r="P28" s="65"/>
      <c r="Q28" s="65"/>
      <c r="R28" s="65"/>
      <c r="S28" s="34" t="str">
        <f t="shared" si="75"/>
        <v/>
      </c>
      <c r="T28" s="35" t="str">
        <f t="shared" si="76"/>
        <v/>
      </c>
      <c r="U28" s="57" t="str">
        <f t="shared" si="77"/>
        <v/>
      </c>
      <c r="V28" s="62" t="str">
        <f t="shared" si="78"/>
        <v/>
      </c>
      <c r="W28" s="65"/>
      <c r="X28" s="65"/>
      <c r="Y28" s="65"/>
      <c r="Z28" s="34" t="str">
        <f t="shared" si="79"/>
        <v/>
      </c>
      <c r="AA28" s="35" t="str">
        <f t="shared" si="80"/>
        <v/>
      </c>
      <c r="AB28" s="57" t="str">
        <f t="shared" si="81"/>
        <v/>
      </c>
      <c r="AC28" s="62" t="str">
        <f t="shared" si="82"/>
        <v/>
      </c>
      <c r="AD28" s="65"/>
      <c r="AE28" s="65"/>
      <c r="AF28" s="65"/>
      <c r="AG28" s="34" t="str">
        <f t="shared" si="83"/>
        <v/>
      </c>
      <c r="AH28" s="35" t="str">
        <f t="shared" si="84"/>
        <v/>
      </c>
      <c r="AI28" s="57" t="str">
        <f t="shared" si="85"/>
        <v/>
      </c>
      <c r="AJ28" s="62" t="str">
        <f t="shared" si="86"/>
        <v/>
      </c>
      <c r="AK28" s="65"/>
      <c r="AL28" s="65"/>
      <c r="AM28" s="65"/>
      <c r="AN28" s="34" t="str">
        <f t="shared" si="87"/>
        <v/>
      </c>
      <c r="AO28" s="35" t="str">
        <f t="shared" si="88"/>
        <v/>
      </c>
      <c r="AR28" s="13" t="str">
        <f t="shared" si="127"/>
        <v/>
      </c>
      <c r="AS28" s="13" t="str">
        <f t="shared" si="127"/>
        <v/>
      </c>
      <c r="AT28" s="13" t="str">
        <f t="shared" si="127"/>
        <v/>
      </c>
      <c r="AU28" s="22" t="str">
        <f t="shared" si="90"/>
        <v/>
      </c>
      <c r="AV28" s="22" t="str">
        <f t="shared" si="91"/>
        <v/>
      </c>
      <c r="AW28" s="22" t="str">
        <f t="shared" si="92"/>
        <v/>
      </c>
      <c r="AX28" s="22" t="str">
        <f t="shared" si="93"/>
        <v/>
      </c>
      <c r="AY28" s="22" t="str">
        <f t="shared" si="94"/>
        <v/>
      </c>
      <c r="BA28" s="13" t="str">
        <f t="shared" si="128"/>
        <v/>
      </c>
      <c r="BB28" s="13" t="str">
        <f t="shared" si="128"/>
        <v/>
      </c>
      <c r="BC28" s="13" t="str">
        <f t="shared" si="128"/>
        <v/>
      </c>
      <c r="BD28" s="66" t="str">
        <f t="shared" si="96"/>
        <v/>
      </c>
      <c r="BE28" s="22" t="str">
        <f t="shared" si="97"/>
        <v/>
      </c>
      <c r="BF28" s="22" t="str">
        <f t="shared" si="98"/>
        <v/>
      </c>
      <c r="BG28" s="66" t="str">
        <f t="shared" si="99"/>
        <v/>
      </c>
      <c r="BH28" s="22" t="str">
        <f t="shared" si="100"/>
        <v/>
      </c>
      <c r="BI28" s="22" t="str">
        <f t="shared" si="101"/>
        <v/>
      </c>
      <c r="BJ28" s="66" t="str">
        <f t="shared" si="102"/>
        <v/>
      </c>
      <c r="BK28" s="22" t="str">
        <f t="shared" si="103"/>
        <v/>
      </c>
      <c r="BL28" s="22" t="str">
        <f t="shared" si="104"/>
        <v/>
      </c>
      <c r="BM28" s="66" t="str">
        <f t="shared" si="105"/>
        <v/>
      </c>
      <c r="BN28" s="22" t="str">
        <f t="shared" si="106"/>
        <v/>
      </c>
      <c r="BO28" s="22" t="str">
        <f t="shared" si="107"/>
        <v/>
      </c>
      <c r="BP28" s="66" t="str">
        <f t="shared" si="108"/>
        <v/>
      </c>
      <c r="BQ28" s="22" t="str">
        <f t="shared" si="109"/>
        <v/>
      </c>
      <c r="BR28" s="22" t="str">
        <f t="shared" si="110"/>
        <v/>
      </c>
      <c r="BT28" s="13" t="str">
        <f t="shared" si="129"/>
        <v/>
      </c>
      <c r="BU28" s="13" t="str">
        <f t="shared" si="129"/>
        <v/>
      </c>
      <c r="BV28" s="13" t="str">
        <f t="shared" si="129"/>
        <v/>
      </c>
      <c r="BW28" s="66" t="str">
        <f t="shared" si="112"/>
        <v/>
      </c>
      <c r="BX28" s="22" t="str">
        <f t="shared" si="113"/>
        <v/>
      </c>
      <c r="BY28" s="22" t="str">
        <f t="shared" si="114"/>
        <v/>
      </c>
      <c r="BZ28" s="66" t="str">
        <f t="shared" si="115"/>
        <v/>
      </c>
      <c r="CA28" s="22" t="str">
        <f t="shared" si="116"/>
        <v/>
      </c>
      <c r="CB28" s="22" t="str">
        <f t="shared" si="117"/>
        <v/>
      </c>
      <c r="CC28" s="66" t="str">
        <f t="shared" si="118"/>
        <v/>
      </c>
      <c r="CD28" s="22" t="str">
        <f t="shared" si="119"/>
        <v/>
      </c>
      <c r="CE28" s="22" t="str">
        <f t="shared" si="120"/>
        <v/>
      </c>
      <c r="CF28" s="66" t="str">
        <f t="shared" si="121"/>
        <v/>
      </c>
      <c r="CG28" s="22" t="str">
        <f t="shared" si="122"/>
        <v/>
      </c>
      <c r="CH28" s="22" t="str">
        <f t="shared" si="123"/>
        <v/>
      </c>
      <c r="CI28" s="66" t="str">
        <f t="shared" si="124"/>
        <v/>
      </c>
      <c r="CJ28" s="22" t="str">
        <f t="shared" si="125"/>
        <v/>
      </c>
      <c r="CK28" s="22" t="str">
        <f t="shared" si="126"/>
        <v/>
      </c>
    </row>
    <row r="29" spans="1:89" ht="15" customHeight="1" x14ac:dyDescent="0.2">
      <c r="A29" s="60" t="str">
        <f t="shared" si="66"/>
        <v/>
      </c>
      <c r="B29" s="61"/>
      <c r="C29" s="13"/>
      <c r="D29" s="14"/>
      <c r="E29" s="15" t="str">
        <f t="shared" si="67"/>
        <v/>
      </c>
      <c r="F29" s="16" t="str">
        <f t="shared" si="68"/>
        <v/>
      </c>
      <c r="G29" s="8" t="str">
        <f t="shared" si="69"/>
        <v/>
      </c>
      <c r="H29" s="62" t="str">
        <f t="shared" si="70"/>
        <v/>
      </c>
      <c r="I29" s="65"/>
      <c r="J29" s="65"/>
      <c r="K29" s="65"/>
      <c r="L29" s="34" t="str">
        <f t="shared" si="71"/>
        <v/>
      </c>
      <c r="M29" s="35" t="str">
        <f t="shared" si="72"/>
        <v/>
      </c>
      <c r="N29" s="57" t="str">
        <f t="shared" si="73"/>
        <v/>
      </c>
      <c r="O29" s="62" t="str">
        <f t="shared" si="74"/>
        <v/>
      </c>
      <c r="P29" s="65"/>
      <c r="Q29" s="65"/>
      <c r="R29" s="65"/>
      <c r="S29" s="34" t="str">
        <f t="shared" si="75"/>
        <v/>
      </c>
      <c r="T29" s="35" t="str">
        <f t="shared" si="76"/>
        <v/>
      </c>
      <c r="U29" s="57" t="str">
        <f t="shared" si="77"/>
        <v/>
      </c>
      <c r="V29" s="62" t="str">
        <f t="shared" si="78"/>
        <v/>
      </c>
      <c r="W29" s="65"/>
      <c r="X29" s="65"/>
      <c r="Y29" s="65"/>
      <c r="Z29" s="34" t="str">
        <f t="shared" si="79"/>
        <v/>
      </c>
      <c r="AA29" s="35" t="str">
        <f t="shared" si="80"/>
        <v/>
      </c>
      <c r="AB29" s="57" t="str">
        <f t="shared" si="81"/>
        <v/>
      </c>
      <c r="AC29" s="62" t="str">
        <f t="shared" si="82"/>
        <v/>
      </c>
      <c r="AD29" s="65"/>
      <c r="AE29" s="65"/>
      <c r="AF29" s="65"/>
      <c r="AG29" s="34" t="str">
        <f t="shared" si="83"/>
        <v/>
      </c>
      <c r="AH29" s="35" t="str">
        <f t="shared" si="84"/>
        <v/>
      </c>
      <c r="AI29" s="57" t="str">
        <f t="shared" si="85"/>
        <v/>
      </c>
      <c r="AJ29" s="62" t="str">
        <f t="shared" si="86"/>
        <v/>
      </c>
      <c r="AK29" s="65"/>
      <c r="AL29" s="65"/>
      <c r="AM29" s="65"/>
      <c r="AN29" s="34" t="str">
        <f t="shared" si="87"/>
        <v/>
      </c>
      <c r="AO29" s="35" t="str">
        <f t="shared" si="88"/>
        <v/>
      </c>
      <c r="AR29" s="13" t="str">
        <f t="shared" si="127"/>
        <v/>
      </c>
      <c r="AS29" s="13" t="str">
        <f t="shared" si="127"/>
        <v/>
      </c>
      <c r="AT29" s="13" t="str">
        <f t="shared" si="127"/>
        <v/>
      </c>
      <c r="AU29" s="22" t="str">
        <f t="shared" si="90"/>
        <v/>
      </c>
      <c r="AV29" s="22" t="str">
        <f t="shared" si="91"/>
        <v/>
      </c>
      <c r="AW29" s="22" t="str">
        <f t="shared" si="92"/>
        <v/>
      </c>
      <c r="AX29" s="22" t="str">
        <f t="shared" si="93"/>
        <v/>
      </c>
      <c r="AY29" s="22" t="str">
        <f t="shared" si="94"/>
        <v/>
      </c>
      <c r="BA29" s="13" t="str">
        <f t="shared" si="128"/>
        <v/>
      </c>
      <c r="BB29" s="13" t="str">
        <f t="shared" si="128"/>
        <v/>
      </c>
      <c r="BC29" s="13" t="str">
        <f t="shared" si="128"/>
        <v/>
      </c>
      <c r="BD29" s="66" t="str">
        <f t="shared" si="96"/>
        <v/>
      </c>
      <c r="BE29" s="22" t="str">
        <f t="shared" si="97"/>
        <v/>
      </c>
      <c r="BF29" s="22" t="str">
        <f t="shared" si="98"/>
        <v/>
      </c>
      <c r="BG29" s="66" t="str">
        <f t="shared" si="99"/>
        <v/>
      </c>
      <c r="BH29" s="22" t="str">
        <f t="shared" si="100"/>
        <v/>
      </c>
      <c r="BI29" s="22" t="str">
        <f t="shared" si="101"/>
        <v/>
      </c>
      <c r="BJ29" s="66" t="str">
        <f t="shared" si="102"/>
        <v/>
      </c>
      <c r="BK29" s="22" t="str">
        <f t="shared" si="103"/>
        <v/>
      </c>
      <c r="BL29" s="22" t="str">
        <f t="shared" si="104"/>
        <v/>
      </c>
      <c r="BM29" s="66" t="str">
        <f t="shared" si="105"/>
        <v/>
      </c>
      <c r="BN29" s="22" t="str">
        <f t="shared" si="106"/>
        <v/>
      </c>
      <c r="BO29" s="22" t="str">
        <f t="shared" si="107"/>
        <v/>
      </c>
      <c r="BP29" s="66" t="str">
        <f t="shared" si="108"/>
        <v/>
      </c>
      <c r="BQ29" s="22" t="str">
        <f t="shared" si="109"/>
        <v/>
      </c>
      <c r="BR29" s="22" t="str">
        <f t="shared" si="110"/>
        <v/>
      </c>
      <c r="BT29" s="13" t="str">
        <f t="shared" si="129"/>
        <v/>
      </c>
      <c r="BU29" s="13" t="str">
        <f t="shared" si="129"/>
        <v/>
      </c>
      <c r="BV29" s="13" t="str">
        <f t="shared" si="129"/>
        <v/>
      </c>
      <c r="BW29" s="66" t="str">
        <f t="shared" si="112"/>
        <v/>
      </c>
      <c r="BX29" s="22" t="str">
        <f t="shared" si="113"/>
        <v/>
      </c>
      <c r="BY29" s="22" t="str">
        <f t="shared" si="114"/>
        <v/>
      </c>
      <c r="BZ29" s="66" t="str">
        <f t="shared" si="115"/>
        <v/>
      </c>
      <c r="CA29" s="22" t="str">
        <f t="shared" si="116"/>
        <v/>
      </c>
      <c r="CB29" s="22" t="str">
        <f t="shared" si="117"/>
        <v/>
      </c>
      <c r="CC29" s="66" t="str">
        <f t="shared" si="118"/>
        <v/>
      </c>
      <c r="CD29" s="22" t="str">
        <f t="shared" si="119"/>
        <v/>
      </c>
      <c r="CE29" s="22" t="str">
        <f t="shared" si="120"/>
        <v/>
      </c>
      <c r="CF29" s="66" t="str">
        <f t="shared" si="121"/>
        <v/>
      </c>
      <c r="CG29" s="22" t="str">
        <f t="shared" si="122"/>
        <v/>
      </c>
      <c r="CH29" s="22" t="str">
        <f t="shared" si="123"/>
        <v/>
      </c>
      <c r="CI29" s="66" t="str">
        <f t="shared" si="124"/>
        <v/>
      </c>
      <c r="CJ29" s="22" t="str">
        <f t="shared" si="125"/>
        <v/>
      </c>
      <c r="CK29" s="22" t="str">
        <f t="shared" si="126"/>
        <v/>
      </c>
    </row>
    <row r="30" spans="1:89" ht="15" customHeight="1" x14ac:dyDescent="0.2">
      <c r="A30" s="60" t="str">
        <f>F30</f>
        <v/>
      </c>
      <c r="B30" s="61"/>
      <c r="C30" s="13"/>
      <c r="D30" s="14"/>
      <c r="E30" s="15" t="str">
        <f>IF(B30="","",M30+T30+AA30+AH30+AO30)</f>
        <v/>
      </c>
      <c r="F30" s="16" t="str">
        <f t="shared" si="68"/>
        <v/>
      </c>
      <c r="G30" s="8" t="str">
        <f t="shared" si="69"/>
        <v/>
      </c>
      <c r="H30" s="62" t="str">
        <f>IF($B30="","",TIME(I30,J30,K30))</f>
        <v/>
      </c>
      <c r="I30" s="65"/>
      <c r="J30" s="65"/>
      <c r="K30" s="65"/>
      <c r="L30" s="34" t="str">
        <f>IF(OR(H30="DNS",H30="DNF",H30="DSQ",H30="DNC",H30="OCS"),"",IF(H$9="","",IF($B30="","",(H30/(G30/100)))))</f>
        <v/>
      </c>
      <c r="M30" s="35" t="str">
        <f t="shared" si="72"/>
        <v/>
      </c>
      <c r="N30" s="57" t="str">
        <f t="shared" si="73"/>
        <v/>
      </c>
      <c r="O30" s="62" t="str">
        <f>IF($B30="","",TIME(P30,Q30,R30))</f>
        <v/>
      </c>
      <c r="P30" s="65"/>
      <c r="Q30" s="65"/>
      <c r="R30" s="65"/>
      <c r="S30" s="34" t="str">
        <f>IF(OR(O30="DNS",O30="DNF",O30="DSQ",O30="DNC",O30="OCS"),"",IF(O$9="","",IF($B30="","",(O30/(N30/100)))))</f>
        <v/>
      </c>
      <c r="T30" s="35" t="str">
        <f t="shared" si="76"/>
        <v/>
      </c>
      <c r="U30" s="57" t="str">
        <f t="shared" si="77"/>
        <v/>
      </c>
      <c r="V30" s="62" t="str">
        <f>IF($B30="","",TIME(W30,X30,Y30))</f>
        <v/>
      </c>
      <c r="W30" s="65"/>
      <c r="X30" s="65"/>
      <c r="Y30" s="65"/>
      <c r="Z30" s="34" t="str">
        <f>IF(OR(V30="DNS",V30="DNF",V30="DSQ",V30="DNC",V30="OCS"),"",IF(V$9="","",IF($B30="","",(V30/(U30/100)))))</f>
        <v/>
      </c>
      <c r="AA30" s="35" t="str">
        <f t="shared" si="80"/>
        <v/>
      </c>
      <c r="AB30" s="57" t="str">
        <f t="shared" si="81"/>
        <v/>
      </c>
      <c r="AC30" s="62" t="str">
        <f>IF($B30="","",TIME(AD30,AE30,AF30))</f>
        <v/>
      </c>
      <c r="AD30" s="65"/>
      <c r="AE30" s="65"/>
      <c r="AF30" s="65"/>
      <c r="AG30" s="34" t="str">
        <f>IF(OR(AC30="DNS",AC30="DNF",AC30="DSQ",AC30="DNC",AC30="OCS"),"",IF(AC$9="","",IF($B30="","",(AC30/(AB30/100)))))</f>
        <v/>
      </c>
      <c r="AH30" s="35" t="str">
        <f t="shared" si="84"/>
        <v/>
      </c>
      <c r="AI30" s="57" t="str">
        <f t="shared" si="85"/>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127"/>
        <v/>
      </c>
      <c r="AS30" s="13" t="str">
        <f t="shared" si="127"/>
        <v/>
      </c>
      <c r="AT30" s="13" t="str">
        <f t="shared" si="127"/>
        <v/>
      </c>
      <c r="AU30" s="22" t="str">
        <f t="shared" si="90"/>
        <v/>
      </c>
      <c r="AV30" s="22" t="str">
        <f t="shared" si="91"/>
        <v/>
      </c>
      <c r="AW30" s="22" t="str">
        <f t="shared" si="92"/>
        <v/>
      </c>
      <c r="AX30" s="22" t="str">
        <f t="shared" si="93"/>
        <v/>
      </c>
      <c r="AY30" s="22" t="str">
        <f t="shared" si="94"/>
        <v/>
      </c>
      <c r="BA30" s="13" t="str">
        <f t="shared" si="128"/>
        <v/>
      </c>
      <c r="BB30" s="13" t="str">
        <f t="shared" si="128"/>
        <v/>
      </c>
      <c r="BC30" s="13" t="str">
        <f t="shared" si="128"/>
        <v/>
      </c>
      <c r="BD30" s="66" t="str">
        <f>IF($C30="TH",H30,"")</f>
        <v/>
      </c>
      <c r="BE30" s="22" t="str">
        <f t="shared" si="97"/>
        <v/>
      </c>
      <c r="BF30" s="22" t="str">
        <f t="shared" si="98"/>
        <v/>
      </c>
      <c r="BG30" s="66" t="str">
        <f>IF($C30="TH",O30,"")</f>
        <v/>
      </c>
      <c r="BH30" s="22" t="str">
        <f t="shared" si="100"/>
        <v/>
      </c>
      <c r="BI30" s="22" t="str">
        <f t="shared" si="101"/>
        <v/>
      </c>
      <c r="BJ30" s="66" t="str">
        <f>IF($C30="TH",V30,"")</f>
        <v/>
      </c>
      <c r="BK30" s="22" t="str">
        <f t="shared" si="103"/>
        <v/>
      </c>
      <c r="BL30" s="22" t="str">
        <f t="shared" si="104"/>
        <v/>
      </c>
      <c r="BM30" s="66" t="str">
        <f>IF($C30="TH",AC30,"")</f>
        <v/>
      </c>
      <c r="BN30" s="22" t="str">
        <f t="shared" si="106"/>
        <v/>
      </c>
      <c r="BO30" s="22" t="str">
        <f t="shared" si="107"/>
        <v/>
      </c>
      <c r="BP30" s="66" t="str">
        <f>IF($C30="TH",AJ30,"")</f>
        <v/>
      </c>
      <c r="BQ30" s="22" t="str">
        <f t="shared" si="109"/>
        <v/>
      </c>
      <c r="BR30" s="22" t="str">
        <f t="shared" si="110"/>
        <v/>
      </c>
      <c r="BT30" s="13" t="str">
        <f t="shared" si="129"/>
        <v/>
      </c>
      <c r="BU30" s="13" t="str">
        <f t="shared" si="129"/>
        <v/>
      </c>
      <c r="BV30" s="13" t="str">
        <f t="shared" si="129"/>
        <v/>
      </c>
      <c r="BW30" s="66" t="str">
        <f>IF($C30="FSCT",H30,"")</f>
        <v/>
      </c>
      <c r="BX30" s="22" t="str">
        <f t="shared" si="113"/>
        <v/>
      </c>
      <c r="BY30" s="22" t="str">
        <f t="shared" si="114"/>
        <v/>
      </c>
      <c r="BZ30" s="66" t="str">
        <f>IF($C30="FSCT",O30,"")</f>
        <v/>
      </c>
      <c r="CA30" s="22" t="str">
        <f t="shared" si="116"/>
        <v/>
      </c>
      <c r="CB30" s="22" t="str">
        <f t="shared" si="117"/>
        <v/>
      </c>
      <c r="CC30" s="66" t="str">
        <f>IF($C30="FSCT",V30,"")</f>
        <v/>
      </c>
      <c r="CD30" s="22" t="str">
        <f t="shared" si="119"/>
        <v/>
      </c>
      <c r="CE30" s="22" t="str">
        <f t="shared" si="120"/>
        <v/>
      </c>
      <c r="CF30" s="66" t="str">
        <f>IF($C30="FSCT",AC30,"")</f>
        <v/>
      </c>
      <c r="CG30" s="22" t="str">
        <f t="shared" si="122"/>
        <v/>
      </c>
      <c r="CH30" s="22" t="str">
        <f t="shared" si="123"/>
        <v/>
      </c>
      <c r="CI30" s="66" t="str">
        <f>IF($C30="FSCT",AJ30,"")</f>
        <v/>
      </c>
      <c r="CJ30" s="22" t="str">
        <f t="shared" si="125"/>
        <v/>
      </c>
      <c r="CK30" s="22" t="str">
        <f t="shared" si="126"/>
        <v/>
      </c>
    </row>
    <row r="31" spans="1:89" ht="15" customHeight="1" thickBot="1" x14ac:dyDescent="0.25">
      <c r="A31" s="60" t="str">
        <f>F31</f>
        <v/>
      </c>
      <c r="B31" s="17"/>
      <c r="C31" s="17"/>
      <c r="D31" s="18"/>
      <c r="E31" s="19" t="str">
        <f>IF(B31="","",M31+T31+AA31+AH31+AO31)</f>
        <v/>
      </c>
      <c r="F31" s="20" t="str">
        <f t="shared" si="68"/>
        <v/>
      </c>
      <c r="G31" s="21" t="str">
        <f t="shared" si="69"/>
        <v/>
      </c>
      <c r="H31" s="62" t="str">
        <f>IF($B31="","",TIME(I31,J31,K31))</f>
        <v/>
      </c>
      <c r="I31" s="65"/>
      <c r="J31" s="65"/>
      <c r="K31" s="65"/>
      <c r="L31" s="34" t="str">
        <f>IF(OR(H31="DNS",H31="DNF",H31="DSQ",H31="DNC",H31="OCS"),"",IF(H$9="","",IF($B31="","",(H31/(G31/100)))))</f>
        <v/>
      </c>
      <c r="M31" s="36" t="str">
        <f t="shared" si="72"/>
        <v/>
      </c>
      <c r="N31" s="57" t="str">
        <f t="shared" si="73"/>
        <v/>
      </c>
      <c r="O31" s="62" t="str">
        <f>IF($B31="","",TIME(P31,Q31,R31))</f>
        <v/>
      </c>
      <c r="P31" s="65"/>
      <c r="Q31" s="65"/>
      <c r="R31" s="65"/>
      <c r="S31" s="34" t="str">
        <f>IF(OR(O31="DNS",O31="DNF",O31="DSQ",O31="DNC",O31="OCS"),"",IF(O$9="","",IF($B31="","",(O31/(N31/100)))))</f>
        <v/>
      </c>
      <c r="T31" s="35" t="str">
        <f t="shared" si="76"/>
        <v/>
      </c>
      <c r="U31" s="57" t="str">
        <f t="shared" si="77"/>
        <v/>
      </c>
      <c r="V31" s="62" t="str">
        <f>IF($B31="","",TIME(W31,X31,Y31))</f>
        <v/>
      </c>
      <c r="W31" s="65"/>
      <c r="X31" s="65"/>
      <c r="Y31" s="65"/>
      <c r="Z31" s="34" t="str">
        <f>IF(OR(V31="DNS",V31="DNF",V31="DSQ",V31="DNC",V31="OCS"),"",IF(V$9="","",IF($B31="","",(V31/(U31/100)))))</f>
        <v/>
      </c>
      <c r="AA31" s="35" t="str">
        <f t="shared" si="80"/>
        <v/>
      </c>
      <c r="AB31" s="57" t="str">
        <f t="shared" si="81"/>
        <v/>
      </c>
      <c r="AC31" s="62" t="str">
        <f>IF($B31="","",TIME(AD31,AE31,AF31))</f>
        <v/>
      </c>
      <c r="AD31" s="65"/>
      <c r="AE31" s="65"/>
      <c r="AF31" s="65"/>
      <c r="AG31" s="34" t="str">
        <f>IF(OR(AC31="DNS",AC31="DNF",AC31="DSQ",AC31="DNC",AC31="OCS"),"",IF(AC$9="","",IF($B31="","",(AC31/(AB31/100)))))</f>
        <v/>
      </c>
      <c r="AH31" s="35" t="str">
        <f t="shared" si="84"/>
        <v/>
      </c>
      <c r="AI31" s="57" t="str">
        <f t="shared" si="85"/>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127"/>
        <v/>
      </c>
      <c r="AS31" s="13" t="str">
        <f t="shared" si="127"/>
        <v/>
      </c>
      <c r="AT31" s="13" t="str">
        <f t="shared" si="127"/>
        <v/>
      </c>
      <c r="AU31" s="22" t="str">
        <f t="shared" si="90"/>
        <v/>
      </c>
      <c r="AV31" s="22" t="str">
        <f t="shared" si="91"/>
        <v/>
      </c>
      <c r="AW31" s="22" t="str">
        <f t="shared" si="92"/>
        <v/>
      </c>
      <c r="AX31" s="22" t="str">
        <f t="shared" si="93"/>
        <v/>
      </c>
      <c r="AY31" s="22" t="str">
        <f t="shared" si="94"/>
        <v/>
      </c>
      <c r="BA31" s="13" t="str">
        <f t="shared" si="128"/>
        <v/>
      </c>
      <c r="BB31" s="13" t="str">
        <f t="shared" si="128"/>
        <v/>
      </c>
      <c r="BC31" s="13" t="str">
        <f t="shared" si="128"/>
        <v/>
      </c>
      <c r="BD31" s="66" t="str">
        <f>IF($C31="TH",H31,"")</f>
        <v/>
      </c>
      <c r="BE31" s="22" t="str">
        <f t="shared" si="97"/>
        <v/>
      </c>
      <c r="BF31" s="22" t="str">
        <f t="shared" si="98"/>
        <v/>
      </c>
      <c r="BG31" s="66" t="str">
        <f>IF($C31="TH",O31,"")</f>
        <v/>
      </c>
      <c r="BH31" s="22" t="str">
        <f t="shared" si="100"/>
        <v/>
      </c>
      <c r="BI31" s="22" t="str">
        <f t="shared" si="101"/>
        <v/>
      </c>
      <c r="BJ31" s="66" t="str">
        <f>IF($C31="TH",V31,"")</f>
        <v/>
      </c>
      <c r="BK31" s="22" t="str">
        <f t="shared" si="103"/>
        <v/>
      </c>
      <c r="BL31" s="22" t="str">
        <f t="shared" si="104"/>
        <v/>
      </c>
      <c r="BM31" s="66" t="str">
        <f>IF($C31="TH",AC31,"")</f>
        <v/>
      </c>
      <c r="BN31" s="22" t="str">
        <f t="shared" si="106"/>
        <v/>
      </c>
      <c r="BO31" s="22" t="str">
        <f t="shared" si="107"/>
        <v/>
      </c>
      <c r="BP31" s="66" t="str">
        <f>IF($C31="TH",AJ31,"")</f>
        <v/>
      </c>
      <c r="BQ31" s="22" t="str">
        <f t="shared" si="109"/>
        <v/>
      </c>
      <c r="BR31" s="22" t="str">
        <f t="shared" si="110"/>
        <v/>
      </c>
      <c r="BT31" s="13" t="str">
        <f t="shared" si="129"/>
        <v/>
      </c>
      <c r="BU31" s="13" t="str">
        <f t="shared" si="129"/>
        <v/>
      </c>
      <c r="BV31" s="13" t="str">
        <f t="shared" si="129"/>
        <v/>
      </c>
      <c r="BW31" s="66" t="str">
        <f>IF($C31="FSCT",H31,"")</f>
        <v/>
      </c>
      <c r="BX31" s="22" t="str">
        <f t="shared" si="113"/>
        <v/>
      </c>
      <c r="BY31" s="22" t="str">
        <f t="shared" si="114"/>
        <v/>
      </c>
      <c r="BZ31" s="66" t="str">
        <f>IF($C31="FSCT",O31,"")</f>
        <v/>
      </c>
      <c r="CA31" s="22" t="str">
        <f t="shared" si="116"/>
        <v/>
      </c>
      <c r="CB31" s="22" t="str">
        <f t="shared" si="117"/>
        <v/>
      </c>
      <c r="CC31" s="66" t="str">
        <f>IF($C31="FSCT",V31,"")</f>
        <v/>
      </c>
      <c r="CD31" s="22" t="str">
        <f t="shared" si="119"/>
        <v/>
      </c>
      <c r="CE31" s="22" t="str">
        <f t="shared" si="120"/>
        <v/>
      </c>
      <c r="CF31" s="66" t="str">
        <f>IF($C31="FSCT",AC31,"")</f>
        <v/>
      </c>
      <c r="CG31" s="22" t="str">
        <f t="shared" si="122"/>
        <v/>
      </c>
      <c r="CH31" s="22" t="str">
        <f t="shared" si="123"/>
        <v/>
      </c>
      <c r="CI31" s="66" t="str">
        <f>IF($C31="FSCT",AJ31,"")</f>
        <v/>
      </c>
      <c r="CJ31" s="22" t="str">
        <f t="shared" si="125"/>
        <v/>
      </c>
      <c r="CK31" s="22" t="str">
        <f t="shared" si="126"/>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19">
    <sortCondition ref="A11:A19"/>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C11:C31" xr:uid="{2ABA8D8E-9A62-4274-877A-DA501616311E}">
      <formula1>Boats</formula1>
    </dataValidation>
    <dataValidation type="list" allowBlank="1" showInputMessage="1" showErrorMessage="1" sqref="AJ8:AO8 O8:T8 V8:AA8 AC8:AH8 H8:M8 BD8 BG8 BJ8 BM8 BP8 BW8 BZ8 CC8 CF8 CI8" xr:uid="{5E748351-4FFC-426E-A262-7372EC5B0F0F}">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CD4A838-0479-4C70-A989-EE53B1679635}">
          <x14:formula1>
            <xm:f>Memb!$B$2:$B$317</xm:f>
          </x14:formula1>
          <xm:sqref>B11:B31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65A2-C62A-450F-8810-10DF25A665E5}">
  <dimension ref="A1:CK33"/>
  <sheetViews>
    <sheetView workbookViewId="0"/>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253</v>
      </c>
      <c r="C2" s="2" t="s">
        <v>942</v>
      </c>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256</v>
      </c>
      <c r="C3" s="2" t="s">
        <v>182</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195</v>
      </c>
      <c r="C4" s="2" t="s">
        <v>777</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844</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44583</v>
      </c>
      <c r="C8" s="5"/>
      <c r="D8" s="6"/>
      <c r="E8" s="408" t="s">
        <v>99</v>
      </c>
      <c r="F8" s="409"/>
      <c r="G8" s="7"/>
      <c r="H8" s="427" t="s">
        <v>297</v>
      </c>
      <c r="I8" s="427"/>
      <c r="J8" s="427"/>
      <c r="K8" s="427"/>
      <c r="L8" s="418"/>
      <c r="M8" s="418"/>
      <c r="N8" s="8"/>
      <c r="O8" s="418" t="s">
        <v>296</v>
      </c>
      <c r="P8" s="418"/>
      <c r="Q8" s="418"/>
      <c r="R8" s="418"/>
      <c r="S8" s="418"/>
      <c r="T8" s="418"/>
      <c r="U8" s="8"/>
      <c r="V8" s="418" t="s">
        <v>296</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633</v>
      </c>
      <c r="C11" s="305" t="s">
        <v>83</v>
      </c>
      <c r="D11" s="249">
        <v>1801</v>
      </c>
      <c r="E11" s="15">
        <f>IF(B11="","",M11+T11+AA11+AH11+AO11)</f>
        <v>5</v>
      </c>
      <c r="F11" s="16">
        <f>IF(B11="","",RANK(E11,E$11:E$31,1))</f>
        <v>1</v>
      </c>
      <c r="G11" s="8">
        <f>IF(H$8="","",IF($B11="","",INDEX(PMNumb,MATCH($C11,Boats,0),MATCH(H$8,Windspd,0))))</f>
        <v>83</v>
      </c>
      <c r="H11" s="62">
        <f>IF($B11="","",TIME(I11,J11,K11))</f>
        <v>6.9444444444444447E-4</v>
      </c>
      <c r="I11" s="65"/>
      <c r="J11" s="65">
        <v>1</v>
      </c>
      <c r="K11" s="65"/>
      <c r="L11" s="34">
        <f>IF(OR(H11="DNS",H11="DNF",H11="DSQ",H11="DNC",H11="OCS"),"",IF(H$9="","",IF($B11="","",(H11/(G11/100)))))</f>
        <v>8.3668005354752353E-4</v>
      </c>
      <c r="M11" s="35">
        <f>IF(OR(H11="DNS",H11="DNF",H11="DSQ",H11="DNC",H11="OCS"),(COUNTA($B$11:$B$31)+1),IF(H$8="",0,IF($B11="","",RANK(L11,L$11:L$31,1))))</f>
        <v>1</v>
      </c>
      <c r="N11" s="57">
        <f>IF(O$8="","",IF($B11="","",INDEX(PMNumb,MATCH($C11,Boats,0),MATCH(O$8,Windspd,0))))</f>
        <v>83</v>
      </c>
      <c r="O11" s="62">
        <f>IF($B11="","",TIME(P11,Q11,R11))</f>
        <v>1.3888888888888889E-3</v>
      </c>
      <c r="P11" s="65"/>
      <c r="Q11" s="65">
        <v>2</v>
      </c>
      <c r="R11" s="65"/>
      <c r="S11" s="34">
        <f>IF(OR(O11="DNS",O11="DNF",O11="DSQ",O11="DNC",O11="OCS"),"",IF(O$9="","",IF($B11="","",(O11/(N11/100)))))</f>
        <v>1.6733601070950471E-3</v>
      </c>
      <c r="T11" s="35">
        <f>IF(OR(O11="DNS",O11="DNF",O11="DSQ",O11="DNC",O11="OCS"),(COUNTA($B$11:$B$31)+1),IF(O$8="",0,IF($B11="","",RANK(S11,S$11:S$31,1))))</f>
        <v>2</v>
      </c>
      <c r="U11" s="57">
        <f>IF(V$8="","",IF($B11="","",INDEX(PMNumb,MATCH($C11,Boats,0),MATCH(V$8,Windspd,0))))</f>
        <v>83</v>
      </c>
      <c r="V11" s="62">
        <f>IF($B11="","",TIME(W11,X11,Y11))</f>
        <v>1.3888888888888889E-3</v>
      </c>
      <c r="W11" s="65"/>
      <c r="X11" s="65">
        <v>2</v>
      </c>
      <c r="Y11" s="65"/>
      <c r="Z11" s="34">
        <f>IF(OR(V11="DNS",V11="DNF",V11="DSQ",V11="DNC",V11="OCS"),"",IF(V$9="","",IF($B11="","",(V11/(U11/100)))))</f>
        <v>1.6733601070950471E-3</v>
      </c>
      <c r="AA11" s="35">
        <f>IF(OR(V11="DNS",V11="DNF",V11="DSQ",V11="DNC",V11="OCS"),(COUNTA($B$11:$B$31)+1),IF(V$8="",0,IF($B11="","",RANK(Z11,Z$11:Z$31,1))))</f>
        <v>2</v>
      </c>
      <c r="AB11" s="57">
        <f>IF(AC$8="","",IF($B11="","",INDEX(PMNumb,MATCH($C11,Boats,0),MATCH(AC$8,Windspd,0))))</f>
        <v>83</v>
      </c>
      <c r="AC11" s="62"/>
      <c r="AD11" s="65"/>
      <c r="AE11" s="65"/>
      <c r="AF11" s="65"/>
      <c r="AG11" s="34"/>
      <c r="AH11" s="35"/>
      <c r="AI11" s="57"/>
      <c r="AJ11" s="62"/>
      <c r="AK11" s="65"/>
      <c r="AL11" s="65"/>
      <c r="AM11" s="65"/>
      <c r="AN11" s="34"/>
      <c r="AO11" s="35"/>
      <c r="AR11" s="13" t="str">
        <f t="shared" ref="AR11:AT26" si="0">IF($B11="","",B11)</f>
        <v>Van Rogers</v>
      </c>
      <c r="AS11" s="13" t="str">
        <f t="shared" si="0"/>
        <v>TH</v>
      </c>
      <c r="AT11" s="13">
        <f t="shared" si="0"/>
        <v>1801</v>
      </c>
      <c r="AU11" s="22">
        <f t="shared" ref="AU11:AU31" si="1">IF($B11="","",IF(M11&gt;0,IF(OR(H11="DNS",H11="DSQ",H11="DNC",H11="OCS"),0,IF(H11="DNF",1,(COUNTIF($H$11:$H$31,"=DNF")+COUNT($L$11:$L$31))-M11+1)),0))</f>
        <v>4</v>
      </c>
      <c r="AV11" s="22">
        <f t="shared" ref="AV11:AV31" si="2">IF($B11="","",IF(T11&gt;0,IF(OR(O11="DNS",O11="DSQ",O11="DNC",O11="OCS"),0,IF(O11="DNF",1,(COUNTIF($O$11:$O$31,"=DNF")+COUNT($S$11:$S$31)-T11+1))),0))</f>
        <v>3</v>
      </c>
      <c r="AW11" s="22">
        <f t="shared" ref="AW11:AW31" si="3">IF($B11="","",IF(AA11&gt;0,IF(OR(V11="DNS",V11="DSQ",V11="DNC",V11="OCS"),0,IF(V11="DNF",1,(COUNTIF($V$11:$V$31,"=DNF")+COUNT($Z$11:$Z$31))-AA11+1)),0))</f>
        <v>3</v>
      </c>
      <c r="AX11" s="22">
        <f t="shared" ref="AX11:AX31" si="4">IF($B11="","",IF(AH11&gt;0,IF(OR(AC11="DNS",AC11="DSQ",AC11="DNC",AC11="OCS"),0,IF(AC11="DNF",1,(COUNTIF($AC$11:$AC$31,"=DNF")+COUNT($AG$11:$AG$31))-AH11+1)),0))</f>
        <v>0</v>
      </c>
      <c r="AY11" s="22">
        <f t="shared" ref="AY11:AY31" si="5">IF($B11="","",IF(AO11&gt;0,IF(OR(AJ11="DNS",AJ11="DSQ",AJ11="DNC",AJ11="OCS"),0,IF(AJ11="DNF",1,(COUNTIF($AJ$11:$AJ$31,"=DNF")+COUNT($AN$11:$AN$31))-AO11+1)),0))</f>
        <v>0</v>
      </c>
      <c r="BA11" s="13" t="str">
        <f t="shared" ref="BA11:BC26" si="6">IF($B11="","",B11)</f>
        <v>Van Rogers</v>
      </c>
      <c r="BB11" s="13" t="str">
        <f t="shared" si="6"/>
        <v>TH</v>
      </c>
      <c r="BC11" s="13">
        <f t="shared" si="6"/>
        <v>1801</v>
      </c>
      <c r="BD11" s="66">
        <f t="shared" ref="BD11:BD29" si="7">IF($C11="TH",H11,"")</f>
        <v>6.9444444444444447E-4</v>
      </c>
      <c r="BE11" s="22">
        <f t="shared" ref="BE11:BE31" si="8">IF(M11&gt;0,IF($C11="TH",IF(OR(BD11="DNS",BD11="DNF",BD11="DSQ",BD11="DNC",BD11="OCS"),(COUNTIF($C$11:$C$31,"=TH")+1),IF(H$8="",0,IF($B11="","",RANK(BD11,BD$11:BD$31,1)))),""),"")</f>
        <v>1</v>
      </c>
      <c r="BF11" s="22">
        <f t="shared" ref="BF11:BF31" si="9">IF(BE11="","",IF($C11="TH",IF($B11="","",IF(BE11&gt;0,IF(OR(BD11="DNS",BD11="DSQ",BD11="DNC",BD11="OCS"),0,IF(BD11="DNF",1,(COUNTIF($BD$11:$BD$31,"=DNF")+COUNT($BD$11:$BD$31))-BE11+1)),0)),""))</f>
        <v>4</v>
      </c>
      <c r="BG11" s="66">
        <f t="shared" ref="BG11:BG29" si="10">IF($C11="TH",O11,"")</f>
        <v>1.3888888888888889E-3</v>
      </c>
      <c r="BH11" s="22">
        <f t="shared" ref="BH11:BH31" si="11">IF(T11&gt;0,IF($C11="TH",IF(OR(BG11="DNS",BG11="DNF",BG11="DSQ",BG11="DNC",BG11="OCS"),(COUNTIF($C$11:$C$31,"=TH")+1),IF(O$8="",0,IF($B11="","",RANK(BG11,BG$11:BG$31,1)))),""),"")</f>
        <v>2</v>
      </c>
      <c r="BI11" s="22">
        <f t="shared" ref="BI11:BI31" si="12">IF(BH11="","",IF($C11="TH",IF($B11="","",IF(BH11&gt;0,IF(OR(BG11="DNS",BG11="DSQ",BG11="DNC",BG11="OCS"),0,IF(BG11="DNF",1,(COUNTIF($BG$11:$BG$31,"=DNF")+COUNT($BG$11:$BG$31))-BH11+1)),0)),""))</f>
        <v>3</v>
      </c>
      <c r="BJ11" s="66">
        <f t="shared" ref="BJ11:BJ29" si="13">IF($C11="TH",V11,"")</f>
        <v>1.3888888888888889E-3</v>
      </c>
      <c r="BK11" s="22">
        <f t="shared" ref="BK11:BK31" si="14">IF(AA11&gt;0,IF($C11="TH",IF(OR(BJ11="DNS",BJ11="DNF",BJ11="DSQ",BJ11="DNC",BJ11="OCS"),(COUNTIF($C$11:$C$31,"=TH")+1),IF(V$8="",0,IF($B11="","",RANK(BJ11,BJ$11:BJ$31,1)))),""),"")</f>
        <v>2</v>
      </c>
      <c r="BL11" s="22">
        <f t="shared" ref="BL11:BL31" si="15">IF(BK11="","",IF($C11="TH",IF($B11="","",IF(BK11&gt;0,IF(OR(BJ11="DNS",BJ11="DSQ",BJ11="DNC",BJ11="OCS"),0,IF(BJ11="DNF",1,(COUNTIF($BJ$11:$BJ$31,"=DNF")+COUNT($BJ$11:$BJ$31))-BK11+1)),0)),""))</f>
        <v>3</v>
      </c>
      <c r="BM11" s="66">
        <f t="shared" ref="BM11:BM29" si="16">IF($C11="TH",AC11,"")</f>
        <v>0</v>
      </c>
      <c r="BN11" s="22" t="str">
        <f t="shared" ref="BN11:BN31" si="17">IF(AH11&gt;0,IF($C11="TH",IF(OR(BM11="DNS",BM11="DNF",BM11="DSQ",BM11="DNC",BM11="OCS"),(COUNTIF($C$11:$C$31,"=TH")+1),IF(AC$8="",0,IF($B11="","",RANK(BM11,BM$11:BM$31,1)))),""),"")</f>
        <v/>
      </c>
      <c r="BO11" s="22" t="str">
        <f t="shared" ref="BO11:BO31" si="18">IF(BN11="","",IF($C11="TH",IF($B11="","",IF(BN11&gt;0,IF(OR(BM11="DNS",BM11="DSQ",BM11="DNC",BM11="OCS"),0,IF(BM11="DNF",1,(COUNTIF($BM$11:$BM$31,"=DNF")+COUNT($BM$11:$BM$31))-BN11+1)),0)),""))</f>
        <v/>
      </c>
      <c r="BP11" s="66">
        <f t="shared" ref="BP11:BP29" si="19">IF($C11="TH",AJ11,"")</f>
        <v>0</v>
      </c>
      <c r="BQ11" s="22" t="str">
        <f t="shared" ref="BQ11:BQ31" si="20">IF(AO11&gt;0,IF($C11="TH",IF(OR(BP11="DNS",BP11="DNF",BP11="DSQ",BP11="DNC",BP11="OCS"),(COUNTIF($C$11:$C$31,"=TH")+1),IF(AJ$8="",0,IF($B11="","",RANK(BP11,BP$11:BP$31,1)))),""),"")</f>
        <v/>
      </c>
      <c r="BR11" s="22" t="str">
        <f t="shared" ref="BR11:BR31" si="21">IF(BQ11="","",IF($C11="TH",IF($B11="","",IF(BQ11&gt;0,IF(OR(BP11="DNS",BP11="DSQ",BP11="DNC",BP11="OCS"),0,IF(BP11="DNF",1,(COUNTIF($BP$11:$BP$31,"=DNF")+COUNT($BP$11:$BP$31))-BQ11+1)),0)),""))</f>
        <v/>
      </c>
      <c r="BT11" s="13" t="str">
        <f t="shared" ref="BT11:BV26" si="22">IF($B11="","",B11)</f>
        <v>Van Rogers</v>
      </c>
      <c r="BU11" s="13" t="str">
        <f t="shared" si="22"/>
        <v>TH</v>
      </c>
      <c r="BV11" s="13">
        <f t="shared" si="22"/>
        <v>1801</v>
      </c>
      <c r="BW11" s="66" t="str">
        <f t="shared" ref="BW11:BW29" si="23">IF($C11="FSCT",H11,"")</f>
        <v/>
      </c>
      <c r="BX11" s="22" t="str">
        <f t="shared" ref="BX11:BX31" si="24">IF(M11&gt;0,IF($C11="FSCT",IF(OR(BW11="DNS",BW11="DNF",BW11="DSQ",BW11="DNC",BW11="OCS"),(COUNTIF($C$11:$C$31,"=FSCT")+1),IF(H$8="",0,IF($B11="","",RANK(BW11,BW$11:BW$31,1)))),""),"")</f>
        <v/>
      </c>
      <c r="BY11" s="22" t="str">
        <f t="shared" ref="BY11:BY31" si="25">IF(BX11="","",IF($C11="FSCT",IF($B11="","",IF(BX11&gt;0,IF(OR(BW11="DNS",BW11="DSQ",BW11="DNC",BW11="OCS"),0,IF(BW11="DNF",1,(COUNTIF($BW$11:$BW$31,"=DNF")+COUNT($BW$11:$BW$31))-BX11+1)),0)),""))</f>
        <v/>
      </c>
      <c r="BZ11" s="66" t="str">
        <f t="shared" ref="BZ11:BZ29" si="26">IF($C11="FSCT",O11,"")</f>
        <v/>
      </c>
      <c r="CA11" s="22" t="str">
        <f t="shared" ref="CA11:CA31" si="27">IF(T11&gt;0,IF($C11="FSCT",IF(OR(BZ11="DNS",BZ11="DNF",BZ11="DSQ",BZ11="DNC",BZ11="OCS"),(COUNTIF($C$11:$C$31,"=FSCT")+1),IF(O$8="",0,IF($B11="","",RANK(BZ11,BZ$11:BZ$31,1)))),""),"")</f>
        <v/>
      </c>
      <c r="CB11" s="22" t="str">
        <f t="shared" ref="CB11:CB31" si="28">IF(CA11="","",IF($C11="FSCT",IF($B11="","",IF(CA11&gt;0,IF(OR(BZ11="DNS",BZ11="DSQ",BZ11="DNC",BZ11="OCS"),0,IF(BZ11="DNF",1,(COUNTIF($BZ$11:$BZ$31,"=DNF")+COUNT($BZ$11:$BZ$31))-CA11+1)),0)),""))</f>
        <v/>
      </c>
      <c r="CC11" s="66" t="str">
        <f t="shared" ref="CC11:CC29" si="29">IF($C11="FSCT",V11,"")</f>
        <v/>
      </c>
      <c r="CD11" s="22" t="str">
        <f t="shared" ref="CD11:CD31" si="30">IF(AA11&gt;0,IF($C11="FSCT",IF(OR(CC11="DNS",CC11="DNF",CC11="DSQ",CC11="DNC",CC11="OCS"),(COUNTIF($C$11:$C$31,"=FSCT")+1),IF(V$8="",0,IF($B11="","",RANK(CC11,CC$11:CC$31,1)))),""),"")</f>
        <v/>
      </c>
      <c r="CE11" s="22" t="str">
        <f t="shared" ref="CE11:CE31" si="31">IF(CD11="","",IF($C11="FSCT",IF($B11="","",IF(CD11&gt;0,IF(OR(CC11="DNS",CC11="DSQ",CC11="DNC",CC11="OCS"),0,IF(CC11="DNF",1,(COUNTIF($CC$11:$CC$31,"=DNF")+COUNT($CC$11:$CC$31))-CD11+1)),0)),""))</f>
        <v/>
      </c>
      <c r="CF11" s="66" t="str">
        <f t="shared" ref="CF11:CF29" si="32">IF($C11="FSCT",AC11,"")</f>
        <v/>
      </c>
      <c r="CG11" s="22" t="str">
        <f t="shared" ref="CG11:CG31" si="33">IF(AH11&gt;0,IF($C11="FSCT",IF(OR(CF11="DNS",CF11="DNF",CF11="DSQ",CF11="DNC",CF11="OCS"),(COUNTIF($C$11:$C$31,"=FSCT")+1),IF(AC$8="",0,IF($B11="","",RANK(CF11,CF$11:CF$31,1)))),""),"")</f>
        <v/>
      </c>
      <c r="CH11" s="22" t="str">
        <f t="shared" ref="CH11:CH31" si="34">IF(CG11="","",IF($C11="FSCT",IF($B11="","",IF(CG11&gt;0,IF(OR(CF11="DNS",CF11="DSQ",CF11="DNC",CF11="OCS"),0,IF(CF11="DNF",1,(COUNTIF($CF$11:$CF$31,"=DNF")+COUNT($CF$11:$CF$31))-CG11+1)),0)),""))</f>
        <v/>
      </c>
      <c r="CI11" s="66" t="str">
        <f t="shared" ref="CI11:CI29" si="35">IF($C11="FSCT",AJ11,"")</f>
        <v/>
      </c>
      <c r="CJ11" s="22" t="str">
        <f t="shared" ref="CJ11:CJ31" si="36">IF(AO11&gt;0,IF($C11="FSCT",IF(OR(CI11="DNS",CI11="DNF",CI11="DSQ",CI11="DNC",CI11="OCS"),(COUNTIF($C$11:$C$31,"=FSCT")+1),IF(AJ$8="",0,IF($B11="","",RANK(CI11,CI$11:CI$31,1)))),""),"")</f>
        <v/>
      </c>
      <c r="CK11" s="22" t="str">
        <f t="shared" ref="CK11:CK31" si="37">IF(CJ11="","",IF($C11="FSCT",IF($B11="","",IF(CJ11&gt;0,IF(OR(CI11="DNS",CI11="DSQ",CI11="DNC",CI11="OCS"),0,IF(CI11="DNF",1,(COUNTIF($CI$11:$CI$31,"=DNF")+COUNT($CI$11:$CI$31))-CJ11+1)),0)),""))</f>
        <v/>
      </c>
    </row>
    <row r="12" spans="1:89" ht="15" customHeight="1" x14ac:dyDescent="0.2">
      <c r="A12" s="252">
        <f>F12</f>
        <v>2</v>
      </c>
      <c r="B12" s="61" t="s">
        <v>196</v>
      </c>
      <c r="C12" s="305" t="s">
        <v>83</v>
      </c>
      <c r="D12" s="249">
        <v>3457</v>
      </c>
      <c r="E12" s="15">
        <f>IF(B12="","",M12+T12+AA12+AH12+AO12)</f>
        <v>6</v>
      </c>
      <c r="F12" s="16">
        <f>IF(B12="","",RANK(E12,E$11:E$31,1))</f>
        <v>2</v>
      </c>
      <c r="G12" s="8">
        <f>IF(H$8="","",IF($B12="","",INDEX(PMNumb,MATCH($C12,Boats,0),MATCH(H$8,Windspd,0))))</f>
        <v>83</v>
      </c>
      <c r="H12" s="62">
        <f>IF($B12="","",TIME(I12,J12,K12))</f>
        <v>1.3888888888888889E-3</v>
      </c>
      <c r="I12" s="65"/>
      <c r="J12" s="65">
        <v>2</v>
      </c>
      <c r="K12" s="65"/>
      <c r="L12" s="34">
        <f>IF(OR(H12="DNS",H12="DNF",H12="DSQ",H12="DNC",H12="OCS"),"",IF(H$9="","",IF($B12="","",(H12/(G12/100)))))</f>
        <v>1.6733601070950471E-3</v>
      </c>
      <c r="M12" s="35">
        <f>IF(OR(H12="DNS",H12="DNF",H12="DSQ",H12="DNC",H12="OCS"),(COUNTA($B$11:$B$31)+1),IF(H$8="",0,IF($B12="","",RANK(L12,L$11:L$31,1))))</f>
        <v>2</v>
      </c>
      <c r="N12" s="57">
        <f>IF(O$8="","",IF($B12="","",INDEX(PMNumb,MATCH($C12,Boats,0),MATCH(O$8,Windspd,0))))</f>
        <v>83</v>
      </c>
      <c r="O12" s="62">
        <f>IF($B12="","",TIME(P12,Q12,R12))</f>
        <v>6.9444444444444447E-4</v>
      </c>
      <c r="P12" s="65"/>
      <c r="Q12" s="65">
        <v>1</v>
      </c>
      <c r="R12" s="65"/>
      <c r="S12" s="34">
        <f>IF(OR(O12="DNS",O12="DNF",O12="DSQ",O12="DNC",O12="OCS"),"",IF(O$9="","",IF($B12="","",(O12/(N12/100)))))</f>
        <v>8.3668005354752353E-4</v>
      </c>
      <c r="T12" s="35">
        <f>IF(OR(O12="DNS",O12="DNF",O12="DSQ",O12="DNC",O12="OCS"),(COUNTA($B$11:$B$31)+1),IF(O$8="",0,IF($B12="","",RANK(S12,S$11:S$31,1))))</f>
        <v>1</v>
      </c>
      <c r="U12" s="57">
        <f>IF(V$8="","",IF($B12="","",INDEX(PMNumb,MATCH($C12,Boats,0),MATCH(V$8,Windspd,0))))</f>
        <v>83</v>
      </c>
      <c r="V12" s="62">
        <f>IF($B12="","",TIME(W12,X12,Y12))</f>
        <v>2.0833333333333333E-3</v>
      </c>
      <c r="W12" s="65"/>
      <c r="X12" s="65">
        <v>3</v>
      </c>
      <c r="Y12" s="65"/>
      <c r="Z12" s="34">
        <f>IF(OR(V12="DNS",V12="DNF",V12="DSQ",V12="DNC",V12="OCS"),"",IF(V$9="","",IF($B12="","",(V12/(U12/100)))))</f>
        <v>2.5100401606425703E-3</v>
      </c>
      <c r="AA12" s="35">
        <f>IF(OR(V12="DNS",V12="DNF",V12="DSQ",V12="DNC",V12="OCS"),(COUNTA($B$11:$B$31)+1),IF(V$8="",0,IF($B12="","",RANK(Z12,Z$11:Z$31,1))))</f>
        <v>3</v>
      </c>
      <c r="AB12" s="57">
        <f>IF(AC$8="","",IF($B12="","",INDEX(PMNumb,MATCH($C12,Boats,0),MATCH(AC$8,Windspd,0))))</f>
        <v>83</v>
      </c>
      <c r="AC12" s="62"/>
      <c r="AD12" s="65"/>
      <c r="AE12" s="65"/>
      <c r="AF12" s="65"/>
      <c r="AG12" s="34"/>
      <c r="AH12" s="35"/>
      <c r="AI12" s="57"/>
      <c r="AJ12" s="62"/>
      <c r="AK12" s="65"/>
      <c r="AL12" s="65"/>
      <c r="AM12" s="65"/>
      <c r="AN12" s="34"/>
      <c r="AO12" s="35"/>
      <c r="AR12" s="13" t="str">
        <f t="shared" si="0"/>
        <v>Loy Vaughan</v>
      </c>
      <c r="AS12" s="13" t="str">
        <f t="shared" si="0"/>
        <v>TH</v>
      </c>
      <c r="AT12" s="13">
        <f t="shared" si="0"/>
        <v>3457</v>
      </c>
      <c r="AU12" s="22">
        <f t="shared" si="1"/>
        <v>3</v>
      </c>
      <c r="AV12" s="22">
        <f t="shared" si="2"/>
        <v>4</v>
      </c>
      <c r="AW12" s="22">
        <f t="shared" si="3"/>
        <v>2</v>
      </c>
      <c r="AX12" s="22">
        <f t="shared" si="4"/>
        <v>0</v>
      </c>
      <c r="AY12" s="22">
        <f t="shared" si="5"/>
        <v>0</v>
      </c>
      <c r="BA12" s="13" t="str">
        <f t="shared" si="6"/>
        <v>Loy Vaughan</v>
      </c>
      <c r="BB12" s="13" t="str">
        <f t="shared" si="6"/>
        <v>TH</v>
      </c>
      <c r="BC12" s="13">
        <f t="shared" si="6"/>
        <v>3457</v>
      </c>
      <c r="BD12" s="66">
        <f t="shared" si="7"/>
        <v>1.3888888888888889E-3</v>
      </c>
      <c r="BE12" s="22">
        <f t="shared" si="8"/>
        <v>2</v>
      </c>
      <c r="BF12" s="22">
        <f t="shared" si="9"/>
        <v>3</v>
      </c>
      <c r="BG12" s="66">
        <f t="shared" si="10"/>
        <v>6.9444444444444447E-4</v>
      </c>
      <c r="BH12" s="22">
        <f t="shared" si="11"/>
        <v>1</v>
      </c>
      <c r="BI12" s="22">
        <f t="shared" si="12"/>
        <v>4</v>
      </c>
      <c r="BJ12" s="66">
        <f t="shared" si="13"/>
        <v>2.0833333333333333E-3</v>
      </c>
      <c r="BK12" s="22">
        <f t="shared" si="14"/>
        <v>3</v>
      </c>
      <c r="BL12" s="22">
        <f t="shared" si="15"/>
        <v>2</v>
      </c>
      <c r="BM12" s="66">
        <f t="shared" si="16"/>
        <v>0</v>
      </c>
      <c r="BN12" s="22" t="str">
        <f t="shared" si="17"/>
        <v/>
      </c>
      <c r="BO12" s="22" t="str">
        <f t="shared" si="18"/>
        <v/>
      </c>
      <c r="BP12" s="66">
        <f t="shared" si="19"/>
        <v>0</v>
      </c>
      <c r="BQ12" s="22" t="str">
        <f t="shared" si="20"/>
        <v/>
      </c>
      <c r="BR12" s="22" t="str">
        <f t="shared" si="21"/>
        <v/>
      </c>
      <c r="BT12" s="13" t="str">
        <f t="shared" si="22"/>
        <v>Loy Vaughan</v>
      </c>
      <c r="BU12" s="13" t="str">
        <f t="shared" si="22"/>
        <v>TH</v>
      </c>
      <c r="BV12" s="13">
        <f t="shared" si="22"/>
        <v>3457</v>
      </c>
      <c r="BW12" s="66" t="str">
        <f t="shared" si="23"/>
        <v/>
      </c>
      <c r="BX12" s="22" t="str">
        <f t="shared" si="24"/>
        <v/>
      </c>
      <c r="BY12" s="22" t="str">
        <f t="shared" si="25"/>
        <v/>
      </c>
      <c r="BZ12" s="66" t="str">
        <f t="shared" si="26"/>
        <v/>
      </c>
      <c r="CA12" s="22" t="str">
        <f t="shared" si="27"/>
        <v/>
      </c>
      <c r="CB12" s="22" t="str">
        <f t="shared" si="28"/>
        <v/>
      </c>
      <c r="CC12" s="66" t="str">
        <f t="shared" si="29"/>
        <v/>
      </c>
      <c r="CD12" s="22" t="str">
        <f t="shared" si="30"/>
        <v/>
      </c>
      <c r="CE12" s="22" t="str">
        <f t="shared" si="31"/>
        <v/>
      </c>
      <c r="CF12" s="66" t="str">
        <f t="shared" si="32"/>
        <v/>
      </c>
      <c r="CG12" s="22" t="str">
        <f t="shared" si="33"/>
        <v/>
      </c>
      <c r="CH12" s="22" t="str">
        <f t="shared" si="34"/>
        <v/>
      </c>
      <c r="CI12" s="66" t="str">
        <f t="shared" si="35"/>
        <v/>
      </c>
      <c r="CJ12" s="22" t="str">
        <f t="shared" si="36"/>
        <v/>
      </c>
      <c r="CK12" s="22" t="str">
        <f t="shared" si="37"/>
        <v/>
      </c>
    </row>
    <row r="13" spans="1:89" ht="15" customHeight="1" x14ac:dyDescent="0.2">
      <c r="A13" s="252">
        <f>F13</f>
        <v>3</v>
      </c>
      <c r="B13" s="61" t="s">
        <v>764</v>
      </c>
      <c r="C13" s="305" t="s">
        <v>83</v>
      </c>
      <c r="D13" s="249">
        <v>2644</v>
      </c>
      <c r="E13" s="15">
        <f>IF(B13="","",M13+T13+AA13+AH13+AO13)</f>
        <v>8</v>
      </c>
      <c r="F13" s="16">
        <f>IF(B13="","",RANK(E13,E$11:E$31,1))</f>
        <v>3</v>
      </c>
      <c r="G13" s="8">
        <f>IF(H$8="","",IF($B13="","",INDEX(PMNumb,MATCH($C13,Boats,0),MATCH(H$8,Windspd,0))))</f>
        <v>83</v>
      </c>
      <c r="H13" s="62">
        <f>IF($B13="","",TIME(I13,J13,K13))</f>
        <v>2.7777777777777779E-3</v>
      </c>
      <c r="I13" s="65"/>
      <c r="J13" s="65">
        <v>4</v>
      </c>
      <c r="K13" s="65"/>
      <c r="L13" s="34">
        <f>IF(OR(H13="DNS",H13="DNF",H13="DSQ",H13="DNC",H13="OCS"),"",IF(H$9="","",IF($B13="","",(H13/(G13/100)))))</f>
        <v>3.3467202141900941E-3</v>
      </c>
      <c r="M13" s="35">
        <f>IF(OR(H13="DNS",H13="DNF",H13="DSQ",H13="DNC",H13="OCS"),(COUNTA($B$11:$B$31)+1),IF(H$8="",0,IF($B13="","",RANK(L13,L$11:L$31,1))))</f>
        <v>4</v>
      </c>
      <c r="N13" s="57">
        <f>IF(O$8="","",IF($B13="","",INDEX(PMNumb,MATCH($C13,Boats,0),MATCH(O$8,Windspd,0))))</f>
        <v>83</v>
      </c>
      <c r="O13" s="62">
        <f>IF($B13="","",TIME(P13,Q13,R13))</f>
        <v>2.0833333333333333E-3</v>
      </c>
      <c r="P13" s="65"/>
      <c r="Q13" s="65">
        <v>3</v>
      </c>
      <c r="R13" s="65"/>
      <c r="S13" s="34">
        <f>IF(OR(O13="DNS",O13="DNF",O13="DSQ",O13="DNC",O13="OCS"),"",IF(O$9="","",IF($B13="","",(O13/(N13/100)))))</f>
        <v>2.5100401606425703E-3</v>
      </c>
      <c r="T13" s="35">
        <f>IF(OR(O13="DNS",O13="DNF",O13="DSQ",O13="DNC",O13="OCS"),(COUNTA($B$11:$B$31)+1),IF(O$8="",0,IF($B13="","",RANK(S13,S$11:S$31,1))))</f>
        <v>3</v>
      </c>
      <c r="U13" s="57">
        <f>IF(V$8="","",IF($B13="","",INDEX(PMNumb,MATCH($C13,Boats,0),MATCH(V$8,Windspd,0))))</f>
        <v>83</v>
      </c>
      <c r="V13" s="62">
        <f>IF($B13="","",TIME(W13,X13,Y13))</f>
        <v>6.9444444444444447E-4</v>
      </c>
      <c r="W13" s="65"/>
      <c r="X13" s="65">
        <v>1</v>
      </c>
      <c r="Y13" s="65"/>
      <c r="Z13" s="34">
        <f>IF(OR(V13="DNS",V13="DNF",V13="DSQ",V13="DNC",V13="OCS"),"",IF(V$9="","",IF($B13="","",(V13/(U13/100)))))</f>
        <v>8.3668005354752353E-4</v>
      </c>
      <c r="AA13" s="35">
        <f>IF(OR(V13="DNS",V13="DNF",V13="DSQ",V13="DNC",V13="OCS"),(COUNTA($B$11:$B$31)+1),IF(V$8="",0,IF($B13="","",RANK(Z13,Z$11:Z$31,1))))</f>
        <v>1</v>
      </c>
      <c r="AB13" s="57">
        <f>IF(AC$8="","",IF($B13="","",INDEX(PMNumb,MATCH($C13,Boats,0),MATCH(AC$8,Windspd,0))))</f>
        <v>83</v>
      </c>
      <c r="AC13" s="62"/>
      <c r="AD13" s="65"/>
      <c r="AE13" s="65"/>
      <c r="AF13" s="65"/>
      <c r="AG13" s="34"/>
      <c r="AH13" s="35"/>
      <c r="AI13" s="57"/>
      <c r="AJ13" s="62"/>
      <c r="AK13" s="65"/>
      <c r="AL13" s="65"/>
      <c r="AM13" s="65"/>
      <c r="AN13" s="34"/>
      <c r="AO13" s="35"/>
      <c r="AR13" s="13" t="str">
        <f t="shared" si="0"/>
        <v>Craig Hennecy</v>
      </c>
      <c r="AS13" s="13" t="str">
        <f t="shared" si="0"/>
        <v>TH</v>
      </c>
      <c r="AT13" s="13">
        <f t="shared" si="0"/>
        <v>2644</v>
      </c>
      <c r="AU13" s="22">
        <f t="shared" si="1"/>
        <v>1</v>
      </c>
      <c r="AV13" s="22">
        <f t="shared" si="2"/>
        <v>2</v>
      </c>
      <c r="AW13" s="22">
        <f t="shared" si="3"/>
        <v>4</v>
      </c>
      <c r="AX13" s="22">
        <f t="shared" si="4"/>
        <v>0</v>
      </c>
      <c r="AY13" s="22">
        <f t="shared" si="5"/>
        <v>0</v>
      </c>
      <c r="BA13" s="13" t="str">
        <f t="shared" si="6"/>
        <v>Craig Hennecy</v>
      </c>
      <c r="BB13" s="13" t="str">
        <f t="shared" si="6"/>
        <v>TH</v>
      </c>
      <c r="BC13" s="13">
        <f t="shared" si="6"/>
        <v>2644</v>
      </c>
      <c r="BD13" s="66">
        <f t="shared" si="7"/>
        <v>2.7777777777777779E-3</v>
      </c>
      <c r="BE13" s="22">
        <f t="shared" si="8"/>
        <v>4</v>
      </c>
      <c r="BF13" s="22">
        <f t="shared" si="9"/>
        <v>1</v>
      </c>
      <c r="BG13" s="66">
        <f t="shared" si="10"/>
        <v>2.0833333333333333E-3</v>
      </c>
      <c r="BH13" s="22">
        <f t="shared" si="11"/>
        <v>3</v>
      </c>
      <c r="BI13" s="22">
        <f t="shared" si="12"/>
        <v>2</v>
      </c>
      <c r="BJ13" s="66">
        <f t="shared" si="13"/>
        <v>6.9444444444444447E-4</v>
      </c>
      <c r="BK13" s="22">
        <f t="shared" si="14"/>
        <v>1</v>
      </c>
      <c r="BL13" s="22">
        <f t="shared" si="15"/>
        <v>4</v>
      </c>
      <c r="BM13" s="66">
        <f t="shared" si="16"/>
        <v>0</v>
      </c>
      <c r="BN13" s="22" t="str">
        <f t="shared" si="17"/>
        <v/>
      </c>
      <c r="BO13" s="22" t="str">
        <f t="shared" si="18"/>
        <v/>
      </c>
      <c r="BP13" s="66">
        <f t="shared" si="19"/>
        <v>0</v>
      </c>
      <c r="BQ13" s="22" t="str">
        <f t="shared" si="20"/>
        <v/>
      </c>
      <c r="BR13" s="22" t="str">
        <f t="shared" si="21"/>
        <v/>
      </c>
      <c r="BT13" s="13" t="str">
        <f t="shared" si="22"/>
        <v>Craig Hennecy</v>
      </c>
      <c r="BU13" s="13" t="str">
        <f t="shared" si="22"/>
        <v>TH</v>
      </c>
      <c r="BV13" s="13">
        <f t="shared" si="22"/>
        <v>2644</v>
      </c>
      <c r="BW13" s="66" t="str">
        <f t="shared" si="23"/>
        <v/>
      </c>
      <c r="BX13" s="22" t="str">
        <f t="shared" si="24"/>
        <v/>
      </c>
      <c r="BY13" s="22" t="str">
        <f t="shared" si="25"/>
        <v/>
      </c>
      <c r="BZ13" s="66" t="str">
        <f t="shared" si="26"/>
        <v/>
      </c>
      <c r="CA13" s="22" t="str">
        <f t="shared" si="27"/>
        <v/>
      </c>
      <c r="CB13" s="22" t="str">
        <f t="shared" si="28"/>
        <v/>
      </c>
      <c r="CC13" s="66" t="str">
        <f t="shared" si="29"/>
        <v/>
      </c>
      <c r="CD13" s="22" t="str">
        <f t="shared" si="30"/>
        <v/>
      </c>
      <c r="CE13" s="22" t="str">
        <f t="shared" si="31"/>
        <v/>
      </c>
      <c r="CF13" s="66" t="str">
        <f t="shared" si="32"/>
        <v/>
      </c>
      <c r="CG13" s="22" t="str">
        <f t="shared" si="33"/>
        <v/>
      </c>
      <c r="CH13" s="22" t="str">
        <f t="shared" si="34"/>
        <v/>
      </c>
      <c r="CI13" s="66" t="str">
        <f t="shared" si="35"/>
        <v/>
      </c>
      <c r="CJ13" s="22" t="str">
        <f t="shared" si="36"/>
        <v/>
      </c>
      <c r="CK13" s="22" t="str">
        <f t="shared" si="37"/>
        <v/>
      </c>
    </row>
    <row r="14" spans="1:89" ht="15" customHeight="1" x14ac:dyDescent="0.2">
      <c r="A14" s="252">
        <f>F14</f>
        <v>4</v>
      </c>
      <c r="B14" s="61" t="s">
        <v>202</v>
      </c>
      <c r="C14" s="305" t="s">
        <v>83</v>
      </c>
      <c r="D14" s="249">
        <v>2609</v>
      </c>
      <c r="E14" s="15">
        <f>IF(B14="","",M14+T14+AA14+AH14+AO14)</f>
        <v>12</v>
      </c>
      <c r="F14" s="16">
        <f>IF(B14="","",RANK(E14,E$11:E$31,1))</f>
        <v>4</v>
      </c>
      <c r="G14" s="8">
        <f>IF(H$8="","",IF($B14="","",INDEX(PMNumb,MATCH($C14,Boats,0),MATCH(H$8,Windspd,0))))</f>
        <v>83</v>
      </c>
      <c r="H14" s="62">
        <f>IF($B14="","",TIME(I14,J14,K14))</f>
        <v>2.0833333333333333E-3</v>
      </c>
      <c r="I14" s="65"/>
      <c r="J14" s="65">
        <v>3</v>
      </c>
      <c r="K14" s="65"/>
      <c r="L14" s="34">
        <f>IF(OR(H14="DNS",H14="DNF",H14="DSQ",H14="DNC",H14="OCS"),"",IF(H$9="","",IF($B14="","",(H14/(G14/100)))))</f>
        <v>2.5100401606425703E-3</v>
      </c>
      <c r="M14" s="35">
        <f>IF(OR(H14="DNS",H14="DNF",H14="DSQ",H14="DNC",H14="OCS"),(COUNTA($B$11:$B$31)+1),IF(H$8="",0,IF($B14="","",RANK(L14,L$11:L$31,1))))</f>
        <v>3</v>
      </c>
      <c r="N14" s="57">
        <f>IF(O$8="","",IF($B14="","",INDEX(PMNumb,MATCH($C14,Boats,0),MATCH(O$8,Windspd,0))))</f>
        <v>83</v>
      </c>
      <c r="O14" s="62">
        <f>IF($B14="","",TIME(P14,Q14,R14))</f>
        <v>2.7777777777777779E-3</v>
      </c>
      <c r="P14" s="65"/>
      <c r="Q14" s="65">
        <v>4</v>
      </c>
      <c r="R14" s="65"/>
      <c r="S14" s="34">
        <f>IF(OR(O14="DNS",O14="DNF",O14="DSQ",O14="DNC",O14="OCS"),"",IF(O$9="","",IF($B14="","",(O14/(N14/100)))))</f>
        <v>3.3467202141900941E-3</v>
      </c>
      <c r="T14" s="35">
        <f>IF(OR(O14="DNS",O14="DNF",O14="DSQ",O14="DNC",O14="OCS"),(COUNTA($B$11:$B$31)+1),IF(O$8="",0,IF($B14="","",RANK(S14,S$11:S$31,1))))</f>
        <v>4</v>
      </c>
      <c r="U14" s="57">
        <f>IF(V$8="","",IF($B14="","",INDEX(PMNumb,MATCH($C14,Boats,0),MATCH(V$8,Windspd,0))))</f>
        <v>83</v>
      </c>
      <c r="V14" s="62" t="s">
        <v>816</v>
      </c>
      <c r="W14" s="65"/>
      <c r="X14" s="65"/>
      <c r="Y14" s="65"/>
      <c r="Z14" s="34" t="str">
        <f>IF(OR(V14="DNS",V14="DNF",V14="DSQ",V14="DNC",V14="OCS"),"",IF(V$9="","",IF($B14="","",(V14/(U14/100)))))</f>
        <v/>
      </c>
      <c r="AA14" s="35">
        <f>IF(OR(V14="DNS",V14="DNF",V14="DSQ",V14="DNC",V14="OCS"),(COUNTA($B$11:$B$31)+1),IF(V$8="",0,IF($B14="","",RANK(Z14,Z$11:Z$31,1))))</f>
        <v>5</v>
      </c>
      <c r="AB14" s="57">
        <f>IF(AC$8="","",IF($B14="","",INDEX(PMNumb,MATCH($C14,Boats,0),MATCH(AC$8,Windspd,0))))</f>
        <v>83</v>
      </c>
      <c r="AC14" s="62"/>
      <c r="AD14" s="65"/>
      <c r="AE14" s="65"/>
      <c r="AF14" s="65"/>
      <c r="AG14" s="34"/>
      <c r="AH14" s="35"/>
      <c r="AI14" s="57"/>
      <c r="AJ14" s="62"/>
      <c r="AK14" s="65"/>
      <c r="AL14" s="65"/>
      <c r="AM14" s="65"/>
      <c r="AN14" s="34"/>
      <c r="AO14" s="35"/>
      <c r="AR14" s="13" t="str">
        <f t="shared" si="0"/>
        <v>Tate Beckham</v>
      </c>
      <c r="AS14" s="13" t="str">
        <f t="shared" si="0"/>
        <v>TH</v>
      </c>
      <c r="AT14" s="13">
        <f t="shared" si="0"/>
        <v>2609</v>
      </c>
      <c r="AU14" s="22">
        <f t="shared" si="1"/>
        <v>2</v>
      </c>
      <c r="AV14" s="22">
        <f t="shared" si="2"/>
        <v>1</v>
      </c>
      <c r="AW14" s="22">
        <f t="shared" si="3"/>
        <v>1</v>
      </c>
      <c r="AX14" s="22">
        <f t="shared" si="4"/>
        <v>0</v>
      </c>
      <c r="AY14" s="22">
        <f t="shared" si="5"/>
        <v>0</v>
      </c>
      <c r="BA14" s="13" t="str">
        <f t="shared" si="6"/>
        <v>Tate Beckham</v>
      </c>
      <c r="BB14" s="13" t="str">
        <f t="shared" si="6"/>
        <v>TH</v>
      </c>
      <c r="BC14" s="13">
        <f t="shared" si="6"/>
        <v>2609</v>
      </c>
      <c r="BD14" s="66">
        <f t="shared" si="7"/>
        <v>2.0833333333333333E-3</v>
      </c>
      <c r="BE14" s="22">
        <f t="shared" si="8"/>
        <v>3</v>
      </c>
      <c r="BF14" s="22">
        <f t="shared" si="9"/>
        <v>2</v>
      </c>
      <c r="BG14" s="66">
        <f t="shared" si="10"/>
        <v>2.7777777777777779E-3</v>
      </c>
      <c r="BH14" s="22">
        <f t="shared" si="11"/>
        <v>4</v>
      </c>
      <c r="BI14" s="22">
        <f t="shared" si="12"/>
        <v>1</v>
      </c>
      <c r="BJ14" s="66" t="str">
        <f t="shared" si="13"/>
        <v>DNF</v>
      </c>
      <c r="BK14" s="22">
        <f t="shared" si="14"/>
        <v>5</v>
      </c>
      <c r="BL14" s="22">
        <f t="shared" si="15"/>
        <v>1</v>
      </c>
      <c r="BM14" s="66">
        <f t="shared" si="16"/>
        <v>0</v>
      </c>
      <c r="BN14" s="22" t="str">
        <f t="shared" si="17"/>
        <v/>
      </c>
      <c r="BO14" s="22" t="str">
        <f t="shared" si="18"/>
        <v/>
      </c>
      <c r="BP14" s="66">
        <f t="shared" si="19"/>
        <v>0</v>
      </c>
      <c r="BQ14" s="22" t="str">
        <f t="shared" si="20"/>
        <v/>
      </c>
      <c r="BR14" s="22" t="str">
        <f t="shared" si="21"/>
        <v/>
      </c>
      <c r="BT14" s="13" t="str">
        <f t="shared" si="22"/>
        <v>Tate Beckham</v>
      </c>
      <c r="BU14" s="13" t="str">
        <f t="shared" si="22"/>
        <v>TH</v>
      </c>
      <c r="BV14" s="13">
        <f t="shared" si="22"/>
        <v>2609</v>
      </c>
      <c r="BW14" s="66" t="str">
        <f t="shared" si="23"/>
        <v/>
      </c>
      <c r="BX14" s="22" t="str">
        <f t="shared" si="24"/>
        <v/>
      </c>
      <c r="BY14" s="22" t="str">
        <f t="shared" si="25"/>
        <v/>
      </c>
      <c r="BZ14" s="66" t="str">
        <f t="shared" si="26"/>
        <v/>
      </c>
      <c r="CA14" s="22" t="str">
        <f t="shared" si="27"/>
        <v/>
      </c>
      <c r="CB14" s="22" t="str">
        <f t="shared" si="28"/>
        <v/>
      </c>
      <c r="CC14" s="66" t="str">
        <f t="shared" si="29"/>
        <v/>
      </c>
      <c r="CD14" s="22" t="str">
        <f t="shared" si="30"/>
        <v/>
      </c>
      <c r="CE14" s="22" t="str">
        <f t="shared" si="31"/>
        <v/>
      </c>
      <c r="CF14" s="66" t="str">
        <f t="shared" si="32"/>
        <v/>
      </c>
      <c r="CG14" s="22" t="str">
        <f t="shared" si="33"/>
        <v/>
      </c>
      <c r="CH14" s="22" t="str">
        <f t="shared" si="34"/>
        <v/>
      </c>
      <c r="CI14" s="66" t="str">
        <f t="shared" si="35"/>
        <v/>
      </c>
      <c r="CJ14" s="22" t="str">
        <f t="shared" si="36"/>
        <v/>
      </c>
      <c r="CK14" s="22" t="str">
        <f t="shared" si="37"/>
        <v/>
      </c>
    </row>
    <row r="15" spans="1:89" ht="15" customHeight="1" x14ac:dyDescent="0.2">
      <c r="A15" s="60" t="str">
        <f t="shared" ref="A15:A29" si="38">F15</f>
        <v/>
      </c>
      <c r="B15" s="61"/>
      <c r="C15" s="13"/>
      <c r="D15" s="14"/>
      <c r="E15" s="15" t="str">
        <f t="shared" ref="E15:E29" si="39">IF(B15="","",M15+T15+AA15+AH15+AO15)</f>
        <v/>
      </c>
      <c r="F15" s="16" t="str">
        <f t="shared" ref="F15:F31" si="40">IF(B15="","",RANK(E15,E$11:E$31,1))</f>
        <v/>
      </c>
      <c r="G15" s="8" t="str">
        <f t="shared" ref="G15:G18" si="41">IF(H$8="","",IF($B15="","",INDEX(PMNumb,MATCH($C15,Boats,0),MATCH(H$8,Windspd,0))))</f>
        <v/>
      </c>
      <c r="H15" s="62" t="str">
        <f t="shared" ref="H15:H29" si="42">IF($B15="","",TIME(I15,J15,K15))</f>
        <v/>
      </c>
      <c r="I15" s="65"/>
      <c r="J15" s="65"/>
      <c r="K15" s="65"/>
      <c r="L15" s="34" t="str">
        <f t="shared" ref="L15:L29" si="43">IF(OR(H15="DNS",H15="DNF",H15="DSQ",H15="DNC",H15="OCS"),"",IF(H$9="","",IF($B15="","",(H15/(G15/100)))))</f>
        <v/>
      </c>
      <c r="M15" s="35" t="str">
        <f t="shared" ref="M15:M31" si="44">IF(OR(H15="DNS",H15="DNF",H15="DSQ",H15="DNC",H15="OCS"),(COUNTA($B$11:$B$31)+1),IF(H$8="",0,IF($B15="","",RANK(L15,L$11:L$31,1))))</f>
        <v/>
      </c>
      <c r="N15" s="57" t="str">
        <f t="shared" ref="N15:N18" si="45">IF(O$8="","",IF($B15="","",INDEX(PMNumb,MATCH($C15,Boats,0),MATCH(O$8,Windspd,0))))</f>
        <v/>
      </c>
      <c r="O15" s="62" t="str">
        <f t="shared" ref="O15:O29" si="46">IF($B15="","",TIME(P15,Q15,R15))</f>
        <v/>
      </c>
      <c r="P15" s="65"/>
      <c r="Q15" s="65"/>
      <c r="R15" s="65"/>
      <c r="S15" s="34" t="str">
        <f t="shared" ref="S15:S29" si="47">IF(OR(O15="DNS",O15="DNF",O15="DSQ",O15="DNC",O15="OCS"),"",IF(O$9="","",IF($B15="","",(O15/(N15/100)))))</f>
        <v/>
      </c>
      <c r="T15" s="35" t="str">
        <f t="shared" ref="T15:T31" si="48">IF(OR(O15="DNS",O15="DNF",O15="DSQ",O15="DNC",O15="OCS"),(COUNTA($B$11:$B$31)+1),IF(O$8="",0,IF($B15="","",RANK(S15,S$11:S$31,1))))</f>
        <v/>
      </c>
      <c r="U15" s="57" t="str">
        <f t="shared" ref="U15:U18" si="49">IF(V$8="","",IF($B15="","",INDEX(PMNumb,MATCH($C15,Boats,0),MATCH(V$8,Windspd,0))))</f>
        <v/>
      </c>
      <c r="V15" s="62" t="str">
        <f t="shared" ref="V15:V29" si="50">IF($B15="","",TIME(W15,X15,Y15))</f>
        <v/>
      </c>
      <c r="W15" s="65"/>
      <c r="X15" s="65"/>
      <c r="Y15" s="65"/>
      <c r="Z15" s="34" t="str">
        <f t="shared" ref="Z15:Z29" si="51">IF(OR(V15="DNS",V15="DNF",V15="DSQ",V15="DNC",V15="OCS"),"",IF(V$9="","",IF($B15="","",(V15/(U15/100)))))</f>
        <v/>
      </c>
      <c r="AA15" s="35" t="str">
        <f t="shared" ref="AA15:AA31" si="52">IF(OR(V15="DNS",V15="DNF",V15="DSQ",V15="DNC",V15="OCS"),(COUNTA($B$11:$B$31)+1),IF(V$8="",0,IF($B15="","",RANK(Z15,Z$11:Z$31,1))))</f>
        <v/>
      </c>
      <c r="AB15" s="57" t="str">
        <f t="shared" ref="AB15:AB18" si="53">IF(AC$8="","",IF($B15="","",INDEX(PMNumb,MATCH($C15,Boats,0),MATCH(AC$8,Windspd,0))))</f>
        <v/>
      </c>
      <c r="AC15" s="62" t="str">
        <f t="shared" ref="AC15:AC29" si="54">IF($B15="","",TIME(AD15,AE15,AF15))</f>
        <v/>
      </c>
      <c r="AD15" s="65"/>
      <c r="AE15" s="65"/>
      <c r="AF15" s="65"/>
      <c r="AG15" s="34" t="str">
        <f t="shared" ref="AG15:AG29" si="55">IF(OR(AC15="DNS",AC15="DNF",AC15="DSQ",AC15="DNC",AC15="OCS"),"",IF(AC$9="","",IF($B15="","",(AC15/(AB15/100)))))</f>
        <v/>
      </c>
      <c r="AH15" s="35" t="str">
        <f t="shared" ref="AH15:AH31" si="56">IF(OR(AC15="DNS",AC15="DNF",AC15="DSQ",AC15="DNC",AC15="OCS"),(COUNTA($B$11:$B$31)+1),IF(AC$8="",0,IF($B15="","",RANK(AG15,AG$11:AG$31,1))))</f>
        <v/>
      </c>
      <c r="AI15" s="57" t="str">
        <f t="shared" ref="AI15:AI18" si="57">IF(AJ$8="","",IF($B15="","",INDEX(PMNumb,MATCH($C15,Boats,0),MATCH(AJ$8,Windspd,0))))</f>
        <v/>
      </c>
      <c r="AJ15" s="62" t="str">
        <f t="shared" ref="AJ15:AJ29" si="58">IF($B15="","",TIME(AK15,AL15,AM15))</f>
        <v/>
      </c>
      <c r="AK15" s="65"/>
      <c r="AL15" s="65"/>
      <c r="AM15" s="65"/>
      <c r="AN15" s="34" t="str">
        <f t="shared" ref="AN15:AN29" si="59">IF(OR(AJ15="DNS",AJ15="DNF",AJ15="DSQ",AJ15="DNC",AJ15="OCS"),"",IF(AJ$9="","",IF($B15="","",(AJ15/(AI15/100)))))</f>
        <v/>
      </c>
      <c r="AO15" s="35" t="str">
        <f t="shared" ref="AO15:AO29" si="60">IF(OR(AJ15="DNS",AJ15="DNF",AJ15="DSQ",AJ15="DNC",AJ15="OCS"),(COUNTA($B$11:$B$31)+1),IF(AJ$8="",0,IF($B15="","",RANK(AN15,AN$11:AN$31,1))))</f>
        <v/>
      </c>
      <c r="AR15" s="13" t="str">
        <f t="shared" si="0"/>
        <v/>
      </c>
      <c r="AS15" s="13" t="str">
        <f t="shared" si="0"/>
        <v/>
      </c>
      <c r="AT15" s="13" t="str">
        <f t="shared" si="0"/>
        <v/>
      </c>
      <c r="AU15" s="22" t="str">
        <f t="shared" si="1"/>
        <v/>
      </c>
      <c r="AV15" s="22" t="str">
        <f t="shared" si="2"/>
        <v/>
      </c>
      <c r="AW15" s="22" t="str">
        <f t="shared" si="3"/>
        <v/>
      </c>
      <c r="AX15" s="22" t="str">
        <f t="shared" si="4"/>
        <v/>
      </c>
      <c r="AY15" s="22" t="str">
        <f t="shared" si="5"/>
        <v/>
      </c>
      <c r="BA15" s="13" t="str">
        <f t="shared" si="6"/>
        <v/>
      </c>
      <c r="BB15" s="13" t="str">
        <f t="shared" si="6"/>
        <v/>
      </c>
      <c r="BC15" s="13" t="str">
        <f t="shared" si="6"/>
        <v/>
      </c>
      <c r="BD15" s="66" t="str">
        <f t="shared" si="7"/>
        <v/>
      </c>
      <c r="BE15" s="22" t="str">
        <f t="shared" si="8"/>
        <v/>
      </c>
      <c r="BF15" s="22" t="str">
        <f t="shared" si="9"/>
        <v/>
      </c>
      <c r="BG15" s="66" t="str">
        <f t="shared" si="10"/>
        <v/>
      </c>
      <c r="BH15" s="22" t="str">
        <f t="shared" si="11"/>
        <v/>
      </c>
      <c r="BI15" s="22" t="str">
        <f t="shared" si="12"/>
        <v/>
      </c>
      <c r="BJ15" s="66" t="str">
        <f t="shared" si="13"/>
        <v/>
      </c>
      <c r="BK15" s="22" t="str">
        <f t="shared" si="14"/>
        <v/>
      </c>
      <c r="BL15" s="22" t="str">
        <f t="shared" si="15"/>
        <v/>
      </c>
      <c r="BM15" s="66" t="str">
        <f t="shared" si="16"/>
        <v/>
      </c>
      <c r="BN15" s="22" t="str">
        <f t="shared" si="17"/>
        <v/>
      </c>
      <c r="BO15" s="22" t="str">
        <f t="shared" si="18"/>
        <v/>
      </c>
      <c r="BP15" s="66" t="str">
        <f t="shared" si="19"/>
        <v/>
      </c>
      <c r="BQ15" s="22" t="str">
        <f t="shared" si="20"/>
        <v/>
      </c>
      <c r="BR15" s="22" t="str">
        <f t="shared" si="21"/>
        <v/>
      </c>
      <c r="BT15" s="13" t="str">
        <f t="shared" si="22"/>
        <v/>
      </c>
      <c r="BU15" s="13" t="str">
        <f t="shared" si="22"/>
        <v/>
      </c>
      <c r="BV15" s="13" t="str">
        <f t="shared" si="22"/>
        <v/>
      </c>
      <c r="BW15" s="66" t="str">
        <f t="shared" si="23"/>
        <v/>
      </c>
      <c r="BX15" s="22" t="str">
        <f t="shared" si="24"/>
        <v/>
      </c>
      <c r="BY15" s="22" t="str">
        <f t="shared" si="25"/>
        <v/>
      </c>
      <c r="BZ15" s="66" t="str">
        <f t="shared" si="26"/>
        <v/>
      </c>
      <c r="CA15" s="22" t="str">
        <f t="shared" si="27"/>
        <v/>
      </c>
      <c r="CB15" s="22" t="str">
        <f t="shared" si="28"/>
        <v/>
      </c>
      <c r="CC15" s="66" t="str">
        <f t="shared" si="29"/>
        <v/>
      </c>
      <c r="CD15" s="22" t="str">
        <f t="shared" si="30"/>
        <v/>
      </c>
      <c r="CE15" s="22" t="str">
        <f t="shared" si="31"/>
        <v/>
      </c>
      <c r="CF15" s="66" t="str">
        <f t="shared" si="32"/>
        <v/>
      </c>
      <c r="CG15" s="22" t="str">
        <f t="shared" si="33"/>
        <v/>
      </c>
      <c r="CH15" s="22" t="str">
        <f t="shared" si="34"/>
        <v/>
      </c>
      <c r="CI15" s="66" t="str">
        <f t="shared" si="35"/>
        <v/>
      </c>
      <c r="CJ15" s="22" t="str">
        <f t="shared" si="36"/>
        <v/>
      </c>
      <c r="CK15" s="22" t="str">
        <f t="shared" si="37"/>
        <v/>
      </c>
    </row>
    <row r="16" spans="1:89" ht="15" customHeight="1" x14ac:dyDescent="0.2">
      <c r="A16" s="60" t="str">
        <f t="shared" si="38"/>
        <v/>
      </c>
      <c r="B16" s="61"/>
      <c r="C16" s="13"/>
      <c r="D16" s="14"/>
      <c r="E16" s="15" t="str">
        <f t="shared" si="39"/>
        <v/>
      </c>
      <c r="F16" s="16" t="str">
        <f t="shared" si="40"/>
        <v/>
      </c>
      <c r="G16" s="8" t="str">
        <f t="shared" si="41"/>
        <v/>
      </c>
      <c r="H16" s="62" t="str">
        <f t="shared" si="42"/>
        <v/>
      </c>
      <c r="I16" s="65"/>
      <c r="J16" s="65"/>
      <c r="K16" s="65"/>
      <c r="L16" s="34" t="str">
        <f t="shared" si="43"/>
        <v/>
      </c>
      <c r="M16" s="35" t="str">
        <f t="shared" si="44"/>
        <v/>
      </c>
      <c r="N16" s="57" t="str">
        <f t="shared" si="45"/>
        <v/>
      </c>
      <c r="O16" s="62" t="str">
        <f t="shared" si="46"/>
        <v/>
      </c>
      <c r="P16" s="65"/>
      <c r="Q16" s="65"/>
      <c r="R16" s="65"/>
      <c r="S16" s="34" t="str">
        <f t="shared" si="47"/>
        <v/>
      </c>
      <c r="T16" s="35" t="str">
        <f t="shared" si="48"/>
        <v/>
      </c>
      <c r="U16" s="57" t="str">
        <f t="shared" si="49"/>
        <v/>
      </c>
      <c r="V16" s="62" t="str">
        <f t="shared" si="50"/>
        <v/>
      </c>
      <c r="W16" s="65"/>
      <c r="X16" s="65"/>
      <c r="Y16" s="65"/>
      <c r="Z16" s="34" t="str">
        <f t="shared" si="51"/>
        <v/>
      </c>
      <c r="AA16" s="35" t="str">
        <f t="shared" si="52"/>
        <v/>
      </c>
      <c r="AB16" s="57" t="str">
        <f t="shared" si="53"/>
        <v/>
      </c>
      <c r="AC16" s="62" t="str">
        <f t="shared" si="54"/>
        <v/>
      </c>
      <c r="AD16" s="65"/>
      <c r="AE16" s="65"/>
      <c r="AF16" s="65"/>
      <c r="AG16" s="34" t="str">
        <f t="shared" si="55"/>
        <v/>
      </c>
      <c r="AH16" s="35" t="str">
        <f t="shared" si="56"/>
        <v/>
      </c>
      <c r="AI16" s="57" t="str">
        <f t="shared" si="57"/>
        <v/>
      </c>
      <c r="AJ16" s="62" t="str">
        <f t="shared" si="58"/>
        <v/>
      </c>
      <c r="AK16" s="65"/>
      <c r="AL16" s="65"/>
      <c r="AM16" s="65"/>
      <c r="AN16" s="34" t="str">
        <f t="shared" si="59"/>
        <v/>
      </c>
      <c r="AO16" s="35" t="str">
        <f t="shared" si="60"/>
        <v/>
      </c>
      <c r="AR16" s="13" t="str">
        <f t="shared" si="0"/>
        <v/>
      </c>
      <c r="AS16" s="13" t="str">
        <f t="shared" si="0"/>
        <v/>
      </c>
      <c r="AT16" s="13" t="str">
        <f t="shared" si="0"/>
        <v/>
      </c>
      <c r="AU16" s="22" t="str">
        <f t="shared" si="1"/>
        <v/>
      </c>
      <c r="AV16" s="22" t="str">
        <f t="shared" si="2"/>
        <v/>
      </c>
      <c r="AW16" s="22" t="str">
        <f t="shared" si="3"/>
        <v/>
      </c>
      <c r="AX16" s="22" t="str">
        <f t="shared" si="4"/>
        <v/>
      </c>
      <c r="AY16" s="22" t="str">
        <f t="shared" si="5"/>
        <v/>
      </c>
      <c r="BA16" s="13" t="str">
        <f t="shared" si="6"/>
        <v/>
      </c>
      <c r="BB16" s="13" t="str">
        <f t="shared" si="6"/>
        <v/>
      </c>
      <c r="BC16" s="13" t="str">
        <f t="shared" si="6"/>
        <v/>
      </c>
      <c r="BD16" s="66" t="str">
        <f t="shared" si="7"/>
        <v/>
      </c>
      <c r="BE16" s="22" t="str">
        <f t="shared" si="8"/>
        <v/>
      </c>
      <c r="BF16" s="22" t="str">
        <f t="shared" si="9"/>
        <v/>
      </c>
      <c r="BG16" s="66" t="str">
        <f t="shared" si="10"/>
        <v/>
      </c>
      <c r="BH16" s="22" t="str">
        <f t="shared" si="11"/>
        <v/>
      </c>
      <c r="BI16" s="22" t="str">
        <f t="shared" si="12"/>
        <v/>
      </c>
      <c r="BJ16" s="66" t="str">
        <f t="shared" si="13"/>
        <v/>
      </c>
      <c r="BK16" s="22" t="str">
        <f t="shared" si="14"/>
        <v/>
      </c>
      <c r="BL16" s="22" t="str">
        <f t="shared" si="15"/>
        <v/>
      </c>
      <c r="BM16" s="66" t="str">
        <f t="shared" si="16"/>
        <v/>
      </c>
      <c r="BN16" s="22" t="str">
        <f t="shared" si="17"/>
        <v/>
      </c>
      <c r="BO16" s="22" t="str">
        <f t="shared" si="18"/>
        <v/>
      </c>
      <c r="BP16" s="66" t="str">
        <f t="shared" si="19"/>
        <v/>
      </c>
      <c r="BQ16" s="22" t="str">
        <f t="shared" si="20"/>
        <v/>
      </c>
      <c r="BR16" s="22" t="str">
        <f t="shared" si="21"/>
        <v/>
      </c>
      <c r="BT16" s="13" t="str">
        <f t="shared" si="22"/>
        <v/>
      </c>
      <c r="BU16" s="13" t="str">
        <f t="shared" si="22"/>
        <v/>
      </c>
      <c r="BV16" s="13" t="str">
        <f t="shared" si="22"/>
        <v/>
      </c>
      <c r="BW16" s="66" t="str">
        <f t="shared" si="23"/>
        <v/>
      </c>
      <c r="BX16" s="22" t="str">
        <f t="shared" si="24"/>
        <v/>
      </c>
      <c r="BY16" s="22" t="str">
        <f t="shared" si="25"/>
        <v/>
      </c>
      <c r="BZ16" s="66" t="str">
        <f t="shared" si="26"/>
        <v/>
      </c>
      <c r="CA16" s="22" t="str">
        <f t="shared" si="27"/>
        <v/>
      </c>
      <c r="CB16" s="22" t="str">
        <f t="shared" si="28"/>
        <v/>
      </c>
      <c r="CC16" s="66" t="str">
        <f t="shared" si="29"/>
        <v/>
      </c>
      <c r="CD16" s="22" t="str">
        <f t="shared" si="30"/>
        <v/>
      </c>
      <c r="CE16" s="22" t="str">
        <f t="shared" si="31"/>
        <v/>
      </c>
      <c r="CF16" s="66" t="str">
        <f t="shared" si="32"/>
        <v/>
      </c>
      <c r="CG16" s="22" t="str">
        <f t="shared" si="33"/>
        <v/>
      </c>
      <c r="CH16" s="22" t="str">
        <f t="shared" si="34"/>
        <v/>
      </c>
      <c r="CI16" s="66" t="str">
        <f t="shared" si="35"/>
        <v/>
      </c>
      <c r="CJ16" s="22" t="str">
        <f t="shared" si="36"/>
        <v/>
      </c>
      <c r="CK16" s="22" t="str">
        <f t="shared" si="37"/>
        <v/>
      </c>
    </row>
    <row r="17" spans="1:89" ht="15" customHeight="1" x14ac:dyDescent="0.2">
      <c r="A17" s="60" t="str">
        <f t="shared" si="38"/>
        <v/>
      </c>
      <c r="B17" s="61"/>
      <c r="C17" s="13"/>
      <c r="D17" s="14"/>
      <c r="E17" s="15" t="str">
        <f t="shared" si="39"/>
        <v/>
      </c>
      <c r="F17" s="16" t="str">
        <f t="shared" si="40"/>
        <v/>
      </c>
      <c r="G17" s="8" t="str">
        <f t="shared" si="41"/>
        <v/>
      </c>
      <c r="H17" s="62" t="str">
        <f t="shared" si="42"/>
        <v/>
      </c>
      <c r="I17" s="65"/>
      <c r="J17" s="65"/>
      <c r="K17" s="65"/>
      <c r="L17" s="34" t="str">
        <f t="shared" si="43"/>
        <v/>
      </c>
      <c r="M17" s="35" t="str">
        <f t="shared" si="44"/>
        <v/>
      </c>
      <c r="N17" s="57" t="str">
        <f t="shared" si="45"/>
        <v/>
      </c>
      <c r="O17" s="62" t="str">
        <f t="shared" si="46"/>
        <v/>
      </c>
      <c r="P17" s="65"/>
      <c r="Q17" s="65"/>
      <c r="R17" s="65"/>
      <c r="S17" s="34" t="str">
        <f t="shared" si="47"/>
        <v/>
      </c>
      <c r="T17" s="35" t="str">
        <f t="shared" si="48"/>
        <v/>
      </c>
      <c r="U17" s="57" t="str">
        <f t="shared" si="49"/>
        <v/>
      </c>
      <c r="V17" s="62" t="str">
        <f t="shared" si="50"/>
        <v/>
      </c>
      <c r="W17" s="65"/>
      <c r="X17" s="65"/>
      <c r="Y17" s="65"/>
      <c r="Z17" s="34" t="str">
        <f t="shared" si="51"/>
        <v/>
      </c>
      <c r="AA17" s="35" t="str">
        <f t="shared" si="52"/>
        <v/>
      </c>
      <c r="AB17" s="57" t="str">
        <f t="shared" si="53"/>
        <v/>
      </c>
      <c r="AC17" s="62" t="str">
        <f t="shared" si="54"/>
        <v/>
      </c>
      <c r="AD17" s="65"/>
      <c r="AE17" s="65"/>
      <c r="AF17" s="65"/>
      <c r="AG17" s="34" t="str">
        <f t="shared" si="55"/>
        <v/>
      </c>
      <c r="AH17" s="35" t="str">
        <f t="shared" si="56"/>
        <v/>
      </c>
      <c r="AI17" s="57" t="str">
        <f t="shared" si="57"/>
        <v/>
      </c>
      <c r="AJ17" s="62" t="str">
        <f t="shared" si="58"/>
        <v/>
      </c>
      <c r="AK17" s="65"/>
      <c r="AL17" s="65"/>
      <c r="AM17" s="65"/>
      <c r="AN17" s="34" t="str">
        <f t="shared" si="59"/>
        <v/>
      </c>
      <c r="AO17" s="35" t="str">
        <f t="shared" si="60"/>
        <v/>
      </c>
      <c r="AR17" s="13" t="str">
        <f t="shared" si="0"/>
        <v/>
      </c>
      <c r="AS17" s="13" t="str">
        <f t="shared" si="0"/>
        <v/>
      </c>
      <c r="AT17" s="13" t="str">
        <f t="shared" si="0"/>
        <v/>
      </c>
      <c r="AU17" s="22" t="str">
        <f t="shared" si="1"/>
        <v/>
      </c>
      <c r="AV17" s="22" t="str">
        <f t="shared" si="2"/>
        <v/>
      </c>
      <c r="AW17" s="22" t="str">
        <f t="shared" si="3"/>
        <v/>
      </c>
      <c r="AX17" s="22" t="str">
        <f t="shared" si="4"/>
        <v/>
      </c>
      <c r="AY17" s="22" t="str">
        <f t="shared" si="5"/>
        <v/>
      </c>
      <c r="BA17" s="13" t="str">
        <f t="shared" si="6"/>
        <v/>
      </c>
      <c r="BB17" s="13" t="str">
        <f t="shared" si="6"/>
        <v/>
      </c>
      <c r="BC17" s="13" t="str">
        <f t="shared" si="6"/>
        <v/>
      </c>
      <c r="BD17" s="66" t="str">
        <f t="shared" si="7"/>
        <v/>
      </c>
      <c r="BE17" s="22" t="str">
        <f t="shared" si="8"/>
        <v/>
      </c>
      <c r="BF17" s="22" t="str">
        <f t="shared" si="9"/>
        <v/>
      </c>
      <c r="BG17" s="66" t="str">
        <f t="shared" si="10"/>
        <v/>
      </c>
      <c r="BH17" s="22" t="str">
        <f t="shared" si="11"/>
        <v/>
      </c>
      <c r="BI17" s="22" t="str">
        <f t="shared" si="12"/>
        <v/>
      </c>
      <c r="BJ17" s="66" t="str">
        <f t="shared" si="13"/>
        <v/>
      </c>
      <c r="BK17" s="22" t="str">
        <f t="shared" si="14"/>
        <v/>
      </c>
      <c r="BL17" s="22" t="str">
        <f t="shared" si="15"/>
        <v/>
      </c>
      <c r="BM17" s="66" t="str">
        <f t="shared" si="16"/>
        <v/>
      </c>
      <c r="BN17" s="22" t="str">
        <f t="shared" si="17"/>
        <v/>
      </c>
      <c r="BO17" s="22" t="str">
        <f t="shared" si="18"/>
        <v/>
      </c>
      <c r="BP17" s="66" t="str">
        <f t="shared" si="19"/>
        <v/>
      </c>
      <c r="BQ17" s="22" t="str">
        <f t="shared" si="20"/>
        <v/>
      </c>
      <c r="BR17" s="22" t="str">
        <f t="shared" si="21"/>
        <v/>
      </c>
      <c r="BT17" s="13" t="str">
        <f t="shared" si="22"/>
        <v/>
      </c>
      <c r="BU17" s="13" t="str">
        <f t="shared" si="22"/>
        <v/>
      </c>
      <c r="BV17" s="13" t="str">
        <f t="shared" si="22"/>
        <v/>
      </c>
      <c r="BW17" s="66" t="str">
        <f t="shared" si="23"/>
        <v/>
      </c>
      <c r="BX17" s="22" t="str">
        <f t="shared" si="24"/>
        <v/>
      </c>
      <c r="BY17" s="22" t="str">
        <f t="shared" si="25"/>
        <v/>
      </c>
      <c r="BZ17" s="66" t="str">
        <f t="shared" si="26"/>
        <v/>
      </c>
      <c r="CA17" s="22" t="str">
        <f t="shared" si="27"/>
        <v/>
      </c>
      <c r="CB17" s="22" t="str">
        <f t="shared" si="28"/>
        <v/>
      </c>
      <c r="CC17" s="66" t="str">
        <f t="shared" si="29"/>
        <v/>
      </c>
      <c r="CD17" s="22" t="str">
        <f t="shared" si="30"/>
        <v/>
      </c>
      <c r="CE17" s="22" t="str">
        <f t="shared" si="31"/>
        <v/>
      </c>
      <c r="CF17" s="66" t="str">
        <f t="shared" si="32"/>
        <v/>
      </c>
      <c r="CG17" s="22" t="str">
        <f t="shared" si="33"/>
        <v/>
      </c>
      <c r="CH17" s="22" t="str">
        <f t="shared" si="34"/>
        <v/>
      </c>
      <c r="CI17" s="66" t="str">
        <f t="shared" si="35"/>
        <v/>
      </c>
      <c r="CJ17" s="22" t="str">
        <f t="shared" si="36"/>
        <v/>
      </c>
      <c r="CK17" s="22" t="str">
        <f t="shared" si="37"/>
        <v/>
      </c>
    </row>
    <row r="18" spans="1:89" ht="15" customHeight="1" x14ac:dyDescent="0.2">
      <c r="A18" s="60" t="str">
        <f t="shared" si="38"/>
        <v/>
      </c>
      <c r="B18" s="61"/>
      <c r="C18" s="13"/>
      <c r="D18" s="14"/>
      <c r="E18" s="15" t="str">
        <f t="shared" si="39"/>
        <v/>
      </c>
      <c r="F18" s="16" t="str">
        <f t="shared" si="40"/>
        <v/>
      </c>
      <c r="G18" s="8" t="str">
        <f t="shared" si="41"/>
        <v/>
      </c>
      <c r="H18" s="62" t="str">
        <f t="shared" si="42"/>
        <v/>
      </c>
      <c r="I18" s="65"/>
      <c r="J18" s="65"/>
      <c r="K18" s="65"/>
      <c r="L18" s="34" t="str">
        <f t="shared" si="43"/>
        <v/>
      </c>
      <c r="M18" s="35" t="str">
        <f t="shared" si="44"/>
        <v/>
      </c>
      <c r="N18" s="57" t="str">
        <f t="shared" si="45"/>
        <v/>
      </c>
      <c r="O18" s="62" t="str">
        <f t="shared" si="46"/>
        <v/>
      </c>
      <c r="P18" s="65"/>
      <c r="Q18" s="65"/>
      <c r="R18" s="65"/>
      <c r="S18" s="34" t="str">
        <f t="shared" si="47"/>
        <v/>
      </c>
      <c r="T18" s="35" t="str">
        <f t="shared" si="48"/>
        <v/>
      </c>
      <c r="U18" s="57" t="str">
        <f t="shared" si="49"/>
        <v/>
      </c>
      <c r="V18" s="62" t="str">
        <f t="shared" si="50"/>
        <v/>
      </c>
      <c r="W18" s="65"/>
      <c r="X18" s="65"/>
      <c r="Y18" s="65"/>
      <c r="Z18" s="34" t="str">
        <f t="shared" si="51"/>
        <v/>
      </c>
      <c r="AA18" s="35" t="str">
        <f t="shared" si="52"/>
        <v/>
      </c>
      <c r="AB18" s="57" t="str">
        <f t="shared" si="53"/>
        <v/>
      </c>
      <c r="AC18" s="62" t="str">
        <f t="shared" si="54"/>
        <v/>
      </c>
      <c r="AD18" s="65"/>
      <c r="AE18" s="65"/>
      <c r="AF18" s="65"/>
      <c r="AG18" s="34" t="str">
        <f t="shared" si="55"/>
        <v/>
      </c>
      <c r="AH18" s="35" t="str">
        <f t="shared" si="56"/>
        <v/>
      </c>
      <c r="AI18" s="57" t="str">
        <f t="shared" si="57"/>
        <v/>
      </c>
      <c r="AJ18" s="62" t="str">
        <f t="shared" si="58"/>
        <v/>
      </c>
      <c r="AK18" s="65"/>
      <c r="AL18" s="65"/>
      <c r="AM18" s="65"/>
      <c r="AN18" s="34" t="str">
        <f t="shared" si="59"/>
        <v/>
      </c>
      <c r="AO18" s="35" t="str">
        <f t="shared" si="60"/>
        <v/>
      </c>
      <c r="AR18" s="13" t="str">
        <f t="shared" si="0"/>
        <v/>
      </c>
      <c r="AS18" s="13" t="str">
        <f t="shared" si="0"/>
        <v/>
      </c>
      <c r="AT18" s="13" t="str">
        <f t="shared" si="0"/>
        <v/>
      </c>
      <c r="AU18" s="22" t="str">
        <f t="shared" si="1"/>
        <v/>
      </c>
      <c r="AV18" s="22" t="str">
        <f t="shared" si="2"/>
        <v/>
      </c>
      <c r="AW18" s="22" t="str">
        <f t="shared" si="3"/>
        <v/>
      </c>
      <c r="AX18" s="22" t="str">
        <f t="shared" si="4"/>
        <v/>
      </c>
      <c r="AY18" s="22" t="str">
        <f t="shared" si="5"/>
        <v/>
      </c>
      <c r="BA18" s="13" t="str">
        <f t="shared" si="6"/>
        <v/>
      </c>
      <c r="BB18" s="13" t="str">
        <f t="shared" si="6"/>
        <v/>
      </c>
      <c r="BC18" s="13" t="str">
        <f t="shared" si="6"/>
        <v/>
      </c>
      <c r="BD18" s="66" t="str">
        <f t="shared" si="7"/>
        <v/>
      </c>
      <c r="BE18" s="22" t="str">
        <f t="shared" si="8"/>
        <v/>
      </c>
      <c r="BF18" s="22" t="str">
        <f t="shared" si="9"/>
        <v/>
      </c>
      <c r="BG18" s="66" t="str">
        <f t="shared" si="10"/>
        <v/>
      </c>
      <c r="BH18" s="22" t="str">
        <f t="shared" si="11"/>
        <v/>
      </c>
      <c r="BI18" s="22" t="str">
        <f t="shared" si="12"/>
        <v/>
      </c>
      <c r="BJ18" s="66" t="str">
        <f t="shared" si="13"/>
        <v/>
      </c>
      <c r="BK18" s="22" t="str">
        <f t="shared" si="14"/>
        <v/>
      </c>
      <c r="BL18" s="22" t="str">
        <f t="shared" si="15"/>
        <v/>
      </c>
      <c r="BM18" s="66" t="str">
        <f t="shared" si="16"/>
        <v/>
      </c>
      <c r="BN18" s="22" t="str">
        <f t="shared" si="17"/>
        <v/>
      </c>
      <c r="BO18" s="22" t="str">
        <f t="shared" si="18"/>
        <v/>
      </c>
      <c r="BP18" s="66" t="str">
        <f t="shared" si="19"/>
        <v/>
      </c>
      <c r="BQ18" s="22" t="str">
        <f t="shared" si="20"/>
        <v/>
      </c>
      <c r="BR18" s="22" t="str">
        <f t="shared" si="21"/>
        <v/>
      </c>
      <c r="BT18" s="13" t="str">
        <f t="shared" si="22"/>
        <v/>
      </c>
      <c r="BU18" s="13" t="str">
        <f t="shared" si="22"/>
        <v/>
      </c>
      <c r="BV18" s="13" t="str">
        <f t="shared" si="22"/>
        <v/>
      </c>
      <c r="BW18" s="66" t="str">
        <f t="shared" si="23"/>
        <v/>
      </c>
      <c r="BX18" s="22" t="str">
        <f t="shared" si="24"/>
        <v/>
      </c>
      <c r="BY18" s="22" t="str">
        <f t="shared" si="25"/>
        <v/>
      </c>
      <c r="BZ18" s="66" t="str">
        <f t="shared" si="26"/>
        <v/>
      </c>
      <c r="CA18" s="22" t="str">
        <f t="shared" si="27"/>
        <v/>
      </c>
      <c r="CB18" s="22" t="str">
        <f t="shared" si="28"/>
        <v/>
      </c>
      <c r="CC18" s="66" t="str">
        <f t="shared" si="29"/>
        <v/>
      </c>
      <c r="CD18" s="22" t="str">
        <f t="shared" si="30"/>
        <v/>
      </c>
      <c r="CE18" s="22" t="str">
        <f t="shared" si="31"/>
        <v/>
      </c>
      <c r="CF18" s="66" t="str">
        <f t="shared" si="32"/>
        <v/>
      </c>
      <c r="CG18" s="22" t="str">
        <f t="shared" si="33"/>
        <v/>
      </c>
      <c r="CH18" s="22" t="str">
        <f t="shared" si="34"/>
        <v/>
      </c>
      <c r="CI18" s="66" t="str">
        <f t="shared" si="35"/>
        <v/>
      </c>
      <c r="CJ18" s="22" t="str">
        <f t="shared" si="36"/>
        <v/>
      </c>
      <c r="CK18" s="22" t="str">
        <f t="shared" si="37"/>
        <v/>
      </c>
    </row>
    <row r="19" spans="1:89" ht="15" customHeight="1" x14ac:dyDescent="0.2">
      <c r="A19" s="60" t="str">
        <f t="shared" si="38"/>
        <v/>
      </c>
      <c r="B19" s="61"/>
      <c r="C19" s="306"/>
      <c r="D19" s="14"/>
      <c r="E19" s="15" t="str">
        <f t="shared" si="39"/>
        <v/>
      </c>
      <c r="F19" s="16" t="str">
        <f t="shared" si="40"/>
        <v/>
      </c>
      <c r="G19" s="8" t="str">
        <f t="shared" ref="G19:G29" si="61">IF(H$8="","",IF($B19="","",INDEX(PMNumb,MATCH($C20,Boats,0),MATCH(H$8,Windspd,0))))</f>
        <v/>
      </c>
      <c r="H19" s="62" t="str">
        <f t="shared" si="42"/>
        <v/>
      </c>
      <c r="I19" s="65"/>
      <c r="J19" s="65"/>
      <c r="K19" s="65"/>
      <c r="L19" s="34" t="str">
        <f t="shared" si="43"/>
        <v/>
      </c>
      <c r="M19" s="35" t="str">
        <f t="shared" si="44"/>
        <v/>
      </c>
      <c r="N19" s="57" t="str">
        <f t="shared" ref="N19:N29" si="62">IF(O$8="","",IF($B19="","",INDEX(PMNumb,MATCH($C20,Boats,0),MATCH(O$8,Windspd,0))))</f>
        <v/>
      </c>
      <c r="O19" s="62" t="str">
        <f t="shared" si="46"/>
        <v/>
      </c>
      <c r="P19" s="65"/>
      <c r="Q19" s="65"/>
      <c r="R19" s="65"/>
      <c r="S19" s="34" t="str">
        <f t="shared" si="47"/>
        <v/>
      </c>
      <c r="T19" s="35" t="str">
        <f t="shared" si="48"/>
        <v/>
      </c>
      <c r="U19" s="57" t="str">
        <f t="shared" ref="U19:U29" si="63">IF(V$8="","",IF($B19="","",INDEX(PMNumb,MATCH($C20,Boats,0),MATCH(V$8,Windspd,0))))</f>
        <v/>
      </c>
      <c r="V19" s="62" t="str">
        <f t="shared" si="50"/>
        <v/>
      </c>
      <c r="W19" s="65"/>
      <c r="X19" s="65"/>
      <c r="Y19" s="65"/>
      <c r="Z19" s="34" t="str">
        <f t="shared" si="51"/>
        <v/>
      </c>
      <c r="AA19" s="35" t="str">
        <f t="shared" si="52"/>
        <v/>
      </c>
      <c r="AB19" s="57" t="str">
        <f t="shared" ref="AB19:AB29" si="64">IF(AC$8="","",IF($B19="","",INDEX(PMNumb,MATCH($C20,Boats,0),MATCH(AC$8,Windspd,0))))</f>
        <v/>
      </c>
      <c r="AC19" s="62" t="str">
        <f t="shared" si="54"/>
        <v/>
      </c>
      <c r="AD19" s="65"/>
      <c r="AE19" s="65"/>
      <c r="AF19" s="65"/>
      <c r="AG19" s="34" t="str">
        <f t="shared" si="55"/>
        <v/>
      </c>
      <c r="AH19" s="35" t="str">
        <f t="shared" si="56"/>
        <v/>
      </c>
      <c r="AI19" s="57" t="str">
        <f t="shared" ref="AI19:AI29" si="65">IF(AJ$8="","",IF($B19="","",INDEX(PMNumb,MATCH($C20,Boats,0),MATCH(AJ$8,Windspd,0))))</f>
        <v/>
      </c>
      <c r="AJ19" s="62" t="str">
        <f t="shared" si="58"/>
        <v/>
      </c>
      <c r="AK19" s="65"/>
      <c r="AL19" s="65"/>
      <c r="AM19" s="65"/>
      <c r="AN19" s="34" t="str">
        <f t="shared" si="59"/>
        <v/>
      </c>
      <c r="AO19" s="35" t="str">
        <f t="shared" si="60"/>
        <v/>
      </c>
      <c r="AR19" s="13" t="str">
        <f t="shared" si="0"/>
        <v/>
      </c>
      <c r="AS19" s="13" t="str">
        <f t="shared" si="0"/>
        <v/>
      </c>
      <c r="AT19" s="13" t="str">
        <f t="shared" si="0"/>
        <v/>
      </c>
      <c r="AU19" s="22" t="str">
        <f t="shared" si="1"/>
        <v/>
      </c>
      <c r="AV19" s="22" t="str">
        <f t="shared" si="2"/>
        <v/>
      </c>
      <c r="AW19" s="22" t="str">
        <f t="shared" si="3"/>
        <v/>
      </c>
      <c r="AX19" s="22" t="str">
        <f t="shared" si="4"/>
        <v/>
      </c>
      <c r="AY19" s="22" t="str">
        <f t="shared" si="5"/>
        <v/>
      </c>
      <c r="BA19" s="13" t="str">
        <f t="shared" si="6"/>
        <v/>
      </c>
      <c r="BB19" s="13" t="str">
        <f t="shared" si="6"/>
        <v/>
      </c>
      <c r="BC19" s="13" t="str">
        <f t="shared" si="6"/>
        <v/>
      </c>
      <c r="BD19" s="66" t="str">
        <f t="shared" si="7"/>
        <v/>
      </c>
      <c r="BE19" s="22" t="str">
        <f t="shared" si="8"/>
        <v/>
      </c>
      <c r="BF19" s="22" t="str">
        <f t="shared" si="9"/>
        <v/>
      </c>
      <c r="BG19" s="66" t="str">
        <f t="shared" si="10"/>
        <v/>
      </c>
      <c r="BH19" s="22" t="str">
        <f t="shared" si="11"/>
        <v/>
      </c>
      <c r="BI19" s="22" t="str">
        <f t="shared" si="12"/>
        <v/>
      </c>
      <c r="BJ19" s="66" t="str">
        <f t="shared" si="13"/>
        <v/>
      </c>
      <c r="BK19" s="22" t="str">
        <f t="shared" si="14"/>
        <v/>
      </c>
      <c r="BL19" s="22" t="str">
        <f t="shared" si="15"/>
        <v/>
      </c>
      <c r="BM19" s="66" t="str">
        <f t="shared" si="16"/>
        <v/>
      </c>
      <c r="BN19" s="22" t="str">
        <f t="shared" si="17"/>
        <v/>
      </c>
      <c r="BO19" s="22" t="str">
        <f t="shared" si="18"/>
        <v/>
      </c>
      <c r="BP19" s="66" t="str">
        <f t="shared" si="19"/>
        <v/>
      </c>
      <c r="BQ19" s="22" t="str">
        <f t="shared" si="20"/>
        <v/>
      </c>
      <c r="BR19" s="22" t="str">
        <f t="shared" si="21"/>
        <v/>
      </c>
      <c r="BT19" s="13" t="str">
        <f t="shared" si="22"/>
        <v/>
      </c>
      <c r="BU19" s="13" t="str">
        <f t="shared" si="22"/>
        <v/>
      </c>
      <c r="BV19" s="13" t="str">
        <f t="shared" si="22"/>
        <v/>
      </c>
      <c r="BW19" s="66" t="str">
        <f t="shared" si="23"/>
        <v/>
      </c>
      <c r="BX19" s="22" t="str">
        <f t="shared" si="24"/>
        <v/>
      </c>
      <c r="BY19" s="22" t="str">
        <f t="shared" si="25"/>
        <v/>
      </c>
      <c r="BZ19" s="66" t="str">
        <f t="shared" si="26"/>
        <v/>
      </c>
      <c r="CA19" s="22" t="str">
        <f t="shared" si="27"/>
        <v/>
      </c>
      <c r="CB19" s="22" t="str">
        <f t="shared" si="28"/>
        <v/>
      </c>
      <c r="CC19" s="66" t="str">
        <f t="shared" si="29"/>
        <v/>
      </c>
      <c r="CD19" s="22" t="str">
        <f t="shared" si="30"/>
        <v/>
      </c>
      <c r="CE19" s="22" t="str">
        <f t="shared" si="31"/>
        <v/>
      </c>
      <c r="CF19" s="66" t="str">
        <f t="shared" si="32"/>
        <v/>
      </c>
      <c r="CG19" s="22" t="str">
        <f t="shared" si="33"/>
        <v/>
      </c>
      <c r="CH19" s="22" t="str">
        <f t="shared" si="34"/>
        <v/>
      </c>
      <c r="CI19" s="66" t="str">
        <f t="shared" si="35"/>
        <v/>
      </c>
      <c r="CJ19" s="22" t="str">
        <f t="shared" si="36"/>
        <v/>
      </c>
      <c r="CK19" s="22" t="str">
        <f t="shared" si="37"/>
        <v/>
      </c>
    </row>
    <row r="20" spans="1:89" ht="15" customHeight="1" x14ac:dyDescent="0.2">
      <c r="A20" s="60" t="str">
        <f t="shared" si="38"/>
        <v/>
      </c>
      <c r="B20" s="61"/>
      <c r="C20" s="13"/>
      <c r="D20" s="14"/>
      <c r="E20" s="15" t="str">
        <f t="shared" si="39"/>
        <v/>
      </c>
      <c r="F20" s="16" t="str">
        <f t="shared" si="40"/>
        <v/>
      </c>
      <c r="G20" s="8" t="str">
        <f t="shared" si="61"/>
        <v/>
      </c>
      <c r="H20" s="62" t="str">
        <f t="shared" si="42"/>
        <v/>
      </c>
      <c r="I20" s="65"/>
      <c r="J20" s="65"/>
      <c r="K20" s="65"/>
      <c r="L20" s="34" t="str">
        <f t="shared" si="43"/>
        <v/>
      </c>
      <c r="M20" s="35" t="str">
        <f t="shared" si="44"/>
        <v/>
      </c>
      <c r="N20" s="57" t="str">
        <f t="shared" si="62"/>
        <v/>
      </c>
      <c r="O20" s="62" t="str">
        <f t="shared" si="46"/>
        <v/>
      </c>
      <c r="P20" s="65"/>
      <c r="Q20" s="65"/>
      <c r="R20" s="65"/>
      <c r="S20" s="34" t="str">
        <f t="shared" si="47"/>
        <v/>
      </c>
      <c r="T20" s="35" t="str">
        <f t="shared" si="48"/>
        <v/>
      </c>
      <c r="U20" s="57" t="str">
        <f t="shared" si="63"/>
        <v/>
      </c>
      <c r="V20" s="62" t="str">
        <f t="shared" si="50"/>
        <v/>
      </c>
      <c r="W20" s="65"/>
      <c r="X20" s="65"/>
      <c r="Y20" s="65"/>
      <c r="Z20" s="34" t="str">
        <f t="shared" si="51"/>
        <v/>
      </c>
      <c r="AA20" s="35" t="str">
        <f t="shared" si="52"/>
        <v/>
      </c>
      <c r="AB20" s="57" t="str">
        <f t="shared" si="64"/>
        <v/>
      </c>
      <c r="AC20" s="62" t="str">
        <f t="shared" si="54"/>
        <v/>
      </c>
      <c r="AD20" s="65"/>
      <c r="AE20" s="65"/>
      <c r="AF20" s="65"/>
      <c r="AG20" s="34" t="str">
        <f t="shared" si="55"/>
        <v/>
      </c>
      <c r="AH20" s="35" t="str">
        <f t="shared" si="56"/>
        <v/>
      </c>
      <c r="AI20" s="57" t="str">
        <f t="shared" si="65"/>
        <v/>
      </c>
      <c r="AJ20" s="62" t="str">
        <f t="shared" si="58"/>
        <v/>
      </c>
      <c r="AK20" s="65"/>
      <c r="AL20" s="65"/>
      <c r="AM20" s="65"/>
      <c r="AN20" s="34" t="str">
        <f t="shared" si="59"/>
        <v/>
      </c>
      <c r="AO20" s="35" t="str">
        <f t="shared" si="60"/>
        <v/>
      </c>
      <c r="AR20" s="13" t="str">
        <f t="shared" si="0"/>
        <v/>
      </c>
      <c r="AS20" s="13" t="str">
        <f t="shared" si="0"/>
        <v/>
      </c>
      <c r="AT20" s="13" t="str">
        <f t="shared" si="0"/>
        <v/>
      </c>
      <c r="AU20" s="22" t="str">
        <f t="shared" si="1"/>
        <v/>
      </c>
      <c r="AV20" s="22" t="str">
        <f t="shared" si="2"/>
        <v/>
      </c>
      <c r="AW20" s="22" t="str">
        <f t="shared" si="3"/>
        <v/>
      </c>
      <c r="AX20" s="22" t="str">
        <f t="shared" si="4"/>
        <v/>
      </c>
      <c r="AY20" s="22" t="str">
        <f t="shared" si="5"/>
        <v/>
      </c>
      <c r="BA20" s="13" t="str">
        <f t="shared" si="6"/>
        <v/>
      </c>
      <c r="BB20" s="13" t="str">
        <f t="shared" si="6"/>
        <v/>
      </c>
      <c r="BC20" s="13" t="str">
        <f t="shared" si="6"/>
        <v/>
      </c>
      <c r="BD20" s="66" t="str">
        <f t="shared" si="7"/>
        <v/>
      </c>
      <c r="BE20" s="22" t="str">
        <f t="shared" si="8"/>
        <v/>
      </c>
      <c r="BF20" s="22" t="str">
        <f t="shared" si="9"/>
        <v/>
      </c>
      <c r="BG20" s="66" t="str">
        <f t="shared" si="10"/>
        <v/>
      </c>
      <c r="BH20" s="22" t="str">
        <f t="shared" si="11"/>
        <v/>
      </c>
      <c r="BI20" s="22" t="str">
        <f t="shared" si="12"/>
        <v/>
      </c>
      <c r="BJ20" s="66" t="str">
        <f t="shared" si="13"/>
        <v/>
      </c>
      <c r="BK20" s="22" t="str">
        <f t="shared" si="14"/>
        <v/>
      </c>
      <c r="BL20" s="22" t="str">
        <f t="shared" si="15"/>
        <v/>
      </c>
      <c r="BM20" s="66" t="str">
        <f t="shared" si="16"/>
        <v/>
      </c>
      <c r="BN20" s="22" t="str">
        <f t="shared" si="17"/>
        <v/>
      </c>
      <c r="BO20" s="22" t="str">
        <f t="shared" si="18"/>
        <v/>
      </c>
      <c r="BP20" s="66" t="str">
        <f t="shared" si="19"/>
        <v/>
      </c>
      <c r="BQ20" s="22" t="str">
        <f t="shared" si="20"/>
        <v/>
      </c>
      <c r="BR20" s="22" t="str">
        <f t="shared" si="21"/>
        <v/>
      </c>
      <c r="BT20" s="13" t="str">
        <f t="shared" si="22"/>
        <v/>
      </c>
      <c r="BU20" s="13" t="str">
        <f t="shared" si="22"/>
        <v/>
      </c>
      <c r="BV20" s="13" t="str">
        <f t="shared" si="22"/>
        <v/>
      </c>
      <c r="BW20" s="66" t="str">
        <f t="shared" si="23"/>
        <v/>
      </c>
      <c r="BX20" s="22" t="str">
        <f t="shared" si="24"/>
        <v/>
      </c>
      <c r="BY20" s="22" t="str">
        <f t="shared" si="25"/>
        <v/>
      </c>
      <c r="BZ20" s="66" t="str">
        <f t="shared" si="26"/>
        <v/>
      </c>
      <c r="CA20" s="22" t="str">
        <f t="shared" si="27"/>
        <v/>
      </c>
      <c r="CB20" s="22" t="str">
        <f t="shared" si="28"/>
        <v/>
      </c>
      <c r="CC20" s="66" t="str">
        <f t="shared" si="29"/>
        <v/>
      </c>
      <c r="CD20" s="22" t="str">
        <f t="shared" si="30"/>
        <v/>
      </c>
      <c r="CE20" s="22" t="str">
        <f t="shared" si="31"/>
        <v/>
      </c>
      <c r="CF20" s="66" t="str">
        <f t="shared" si="32"/>
        <v/>
      </c>
      <c r="CG20" s="22" t="str">
        <f t="shared" si="33"/>
        <v/>
      </c>
      <c r="CH20" s="22" t="str">
        <f t="shared" si="34"/>
        <v/>
      </c>
      <c r="CI20" s="66" t="str">
        <f t="shared" si="35"/>
        <v/>
      </c>
      <c r="CJ20" s="22" t="str">
        <f t="shared" si="36"/>
        <v/>
      </c>
      <c r="CK20" s="22" t="str">
        <f t="shared" si="37"/>
        <v/>
      </c>
    </row>
    <row r="21" spans="1:89" ht="15" customHeight="1" x14ac:dyDescent="0.2">
      <c r="A21" s="60" t="str">
        <f t="shared" si="38"/>
        <v/>
      </c>
      <c r="B21" s="61"/>
      <c r="C21" s="13"/>
      <c r="D21" s="14"/>
      <c r="E21" s="15" t="str">
        <f t="shared" si="39"/>
        <v/>
      </c>
      <c r="F21" s="16" t="str">
        <f t="shared" si="40"/>
        <v/>
      </c>
      <c r="G21" s="8" t="str">
        <f t="shared" si="61"/>
        <v/>
      </c>
      <c r="H21" s="62" t="str">
        <f t="shared" si="42"/>
        <v/>
      </c>
      <c r="I21" s="65"/>
      <c r="J21" s="65"/>
      <c r="K21" s="65"/>
      <c r="L21" s="34" t="str">
        <f t="shared" si="43"/>
        <v/>
      </c>
      <c r="M21" s="35" t="str">
        <f t="shared" si="44"/>
        <v/>
      </c>
      <c r="N21" s="57" t="str">
        <f t="shared" si="62"/>
        <v/>
      </c>
      <c r="O21" s="62" t="str">
        <f t="shared" si="46"/>
        <v/>
      </c>
      <c r="P21" s="65"/>
      <c r="Q21" s="65"/>
      <c r="R21" s="65"/>
      <c r="S21" s="34" t="str">
        <f t="shared" si="47"/>
        <v/>
      </c>
      <c r="T21" s="35" t="str">
        <f t="shared" si="48"/>
        <v/>
      </c>
      <c r="U21" s="57" t="str">
        <f t="shared" si="63"/>
        <v/>
      </c>
      <c r="V21" s="62" t="str">
        <f t="shared" si="50"/>
        <v/>
      </c>
      <c r="W21" s="65"/>
      <c r="X21" s="65"/>
      <c r="Y21" s="65"/>
      <c r="Z21" s="34" t="str">
        <f t="shared" si="51"/>
        <v/>
      </c>
      <c r="AA21" s="35" t="str">
        <f t="shared" si="52"/>
        <v/>
      </c>
      <c r="AB21" s="57" t="str">
        <f t="shared" si="64"/>
        <v/>
      </c>
      <c r="AC21" s="62" t="str">
        <f t="shared" si="54"/>
        <v/>
      </c>
      <c r="AD21" s="65"/>
      <c r="AE21" s="65"/>
      <c r="AF21" s="65"/>
      <c r="AG21" s="34" t="str">
        <f t="shared" si="55"/>
        <v/>
      </c>
      <c r="AH21" s="35" t="str">
        <f t="shared" si="56"/>
        <v/>
      </c>
      <c r="AI21" s="57" t="str">
        <f t="shared" si="65"/>
        <v/>
      </c>
      <c r="AJ21" s="62" t="str">
        <f t="shared" si="58"/>
        <v/>
      </c>
      <c r="AK21" s="65"/>
      <c r="AL21" s="65"/>
      <c r="AM21" s="65"/>
      <c r="AN21" s="34" t="str">
        <f t="shared" si="59"/>
        <v/>
      </c>
      <c r="AO21" s="35" t="str">
        <f t="shared" si="60"/>
        <v/>
      </c>
      <c r="AR21" s="13" t="str">
        <f t="shared" si="0"/>
        <v/>
      </c>
      <c r="AS21" s="13" t="str">
        <f t="shared" si="0"/>
        <v/>
      </c>
      <c r="AT21" s="13" t="str">
        <f t="shared" si="0"/>
        <v/>
      </c>
      <c r="AU21" s="22" t="str">
        <f t="shared" si="1"/>
        <v/>
      </c>
      <c r="AV21" s="22" t="str">
        <f t="shared" si="2"/>
        <v/>
      </c>
      <c r="AW21" s="22" t="str">
        <f t="shared" si="3"/>
        <v/>
      </c>
      <c r="AX21" s="22" t="str">
        <f t="shared" si="4"/>
        <v/>
      </c>
      <c r="AY21" s="22" t="str">
        <f t="shared" si="5"/>
        <v/>
      </c>
      <c r="BA21" s="13" t="str">
        <f t="shared" si="6"/>
        <v/>
      </c>
      <c r="BB21" s="13" t="str">
        <f t="shared" si="6"/>
        <v/>
      </c>
      <c r="BC21" s="13" t="str">
        <f t="shared" si="6"/>
        <v/>
      </c>
      <c r="BD21" s="66" t="str">
        <f t="shared" si="7"/>
        <v/>
      </c>
      <c r="BE21" s="22" t="str">
        <f t="shared" si="8"/>
        <v/>
      </c>
      <c r="BF21" s="22" t="str">
        <f t="shared" si="9"/>
        <v/>
      </c>
      <c r="BG21" s="66" t="str">
        <f t="shared" si="10"/>
        <v/>
      </c>
      <c r="BH21" s="22" t="str">
        <f t="shared" si="11"/>
        <v/>
      </c>
      <c r="BI21" s="22" t="str">
        <f t="shared" si="12"/>
        <v/>
      </c>
      <c r="BJ21" s="66" t="str">
        <f t="shared" si="13"/>
        <v/>
      </c>
      <c r="BK21" s="22" t="str">
        <f t="shared" si="14"/>
        <v/>
      </c>
      <c r="BL21" s="22" t="str">
        <f t="shared" si="15"/>
        <v/>
      </c>
      <c r="BM21" s="66" t="str">
        <f t="shared" si="16"/>
        <v/>
      </c>
      <c r="BN21" s="22" t="str">
        <f t="shared" si="17"/>
        <v/>
      </c>
      <c r="BO21" s="22" t="str">
        <f t="shared" si="18"/>
        <v/>
      </c>
      <c r="BP21" s="66" t="str">
        <f t="shared" si="19"/>
        <v/>
      </c>
      <c r="BQ21" s="22" t="str">
        <f t="shared" si="20"/>
        <v/>
      </c>
      <c r="BR21" s="22" t="str">
        <f t="shared" si="21"/>
        <v/>
      </c>
      <c r="BT21" s="13" t="str">
        <f t="shared" si="22"/>
        <v/>
      </c>
      <c r="BU21" s="13" t="str">
        <f t="shared" si="22"/>
        <v/>
      </c>
      <c r="BV21" s="13" t="str">
        <f t="shared" si="22"/>
        <v/>
      </c>
      <c r="BW21" s="66" t="str">
        <f t="shared" si="23"/>
        <v/>
      </c>
      <c r="BX21" s="22" t="str">
        <f t="shared" si="24"/>
        <v/>
      </c>
      <c r="BY21" s="22" t="str">
        <f t="shared" si="25"/>
        <v/>
      </c>
      <c r="BZ21" s="66" t="str">
        <f t="shared" si="26"/>
        <v/>
      </c>
      <c r="CA21" s="22" t="str">
        <f t="shared" si="27"/>
        <v/>
      </c>
      <c r="CB21" s="22" t="str">
        <f t="shared" si="28"/>
        <v/>
      </c>
      <c r="CC21" s="66" t="str">
        <f t="shared" si="29"/>
        <v/>
      </c>
      <c r="CD21" s="22" t="str">
        <f t="shared" si="30"/>
        <v/>
      </c>
      <c r="CE21" s="22" t="str">
        <f t="shared" si="31"/>
        <v/>
      </c>
      <c r="CF21" s="66" t="str">
        <f t="shared" si="32"/>
        <v/>
      </c>
      <c r="CG21" s="22" t="str">
        <f t="shared" si="33"/>
        <v/>
      </c>
      <c r="CH21" s="22" t="str">
        <f t="shared" si="34"/>
        <v/>
      </c>
      <c r="CI21" s="66" t="str">
        <f t="shared" si="35"/>
        <v/>
      </c>
      <c r="CJ21" s="22" t="str">
        <f t="shared" si="36"/>
        <v/>
      </c>
      <c r="CK21" s="22" t="str">
        <f t="shared" si="37"/>
        <v/>
      </c>
    </row>
    <row r="22" spans="1:89" ht="15" customHeight="1" x14ac:dyDescent="0.2">
      <c r="A22" s="60" t="str">
        <f t="shared" si="38"/>
        <v/>
      </c>
      <c r="B22" s="61"/>
      <c r="C22" s="13"/>
      <c r="D22" s="14"/>
      <c r="E22" s="15" t="str">
        <f t="shared" si="39"/>
        <v/>
      </c>
      <c r="F22" s="16" t="str">
        <f t="shared" si="40"/>
        <v/>
      </c>
      <c r="G22" s="8" t="str">
        <f t="shared" si="61"/>
        <v/>
      </c>
      <c r="H22" s="62" t="str">
        <f t="shared" si="42"/>
        <v/>
      </c>
      <c r="I22" s="65"/>
      <c r="J22" s="65"/>
      <c r="K22" s="65"/>
      <c r="L22" s="34" t="str">
        <f t="shared" si="43"/>
        <v/>
      </c>
      <c r="M22" s="35" t="str">
        <f t="shared" si="44"/>
        <v/>
      </c>
      <c r="N22" s="57" t="str">
        <f t="shared" si="62"/>
        <v/>
      </c>
      <c r="O22" s="62" t="str">
        <f t="shared" si="46"/>
        <v/>
      </c>
      <c r="P22" s="65"/>
      <c r="Q22" s="65"/>
      <c r="R22" s="65"/>
      <c r="S22" s="34" t="str">
        <f t="shared" si="47"/>
        <v/>
      </c>
      <c r="T22" s="35" t="str">
        <f t="shared" si="48"/>
        <v/>
      </c>
      <c r="U22" s="57" t="str">
        <f t="shared" si="63"/>
        <v/>
      </c>
      <c r="V22" s="62" t="str">
        <f t="shared" si="50"/>
        <v/>
      </c>
      <c r="W22" s="65"/>
      <c r="X22" s="65"/>
      <c r="Y22" s="65"/>
      <c r="Z22" s="34" t="str">
        <f t="shared" si="51"/>
        <v/>
      </c>
      <c r="AA22" s="35" t="str">
        <f t="shared" si="52"/>
        <v/>
      </c>
      <c r="AB22" s="57" t="str">
        <f t="shared" si="64"/>
        <v/>
      </c>
      <c r="AC22" s="62" t="str">
        <f t="shared" si="54"/>
        <v/>
      </c>
      <c r="AD22" s="65"/>
      <c r="AE22" s="65"/>
      <c r="AF22" s="65"/>
      <c r="AG22" s="34" t="str">
        <f t="shared" si="55"/>
        <v/>
      </c>
      <c r="AH22" s="35" t="str">
        <f t="shared" si="56"/>
        <v/>
      </c>
      <c r="AI22" s="57" t="str">
        <f t="shared" si="65"/>
        <v/>
      </c>
      <c r="AJ22" s="62" t="str">
        <f t="shared" si="58"/>
        <v/>
      </c>
      <c r="AK22" s="65"/>
      <c r="AL22" s="65"/>
      <c r="AM22" s="65"/>
      <c r="AN22" s="34" t="str">
        <f t="shared" si="59"/>
        <v/>
      </c>
      <c r="AO22" s="35" t="str">
        <f t="shared" si="60"/>
        <v/>
      </c>
      <c r="AR22" s="13" t="str">
        <f t="shared" si="0"/>
        <v/>
      </c>
      <c r="AS22" s="13" t="str">
        <f t="shared" si="0"/>
        <v/>
      </c>
      <c r="AT22" s="13" t="str">
        <f t="shared" si="0"/>
        <v/>
      </c>
      <c r="AU22" s="22" t="str">
        <f t="shared" si="1"/>
        <v/>
      </c>
      <c r="AV22" s="22" t="str">
        <f t="shared" si="2"/>
        <v/>
      </c>
      <c r="AW22" s="22" t="str">
        <f t="shared" si="3"/>
        <v/>
      </c>
      <c r="AX22" s="22" t="str">
        <f t="shared" si="4"/>
        <v/>
      </c>
      <c r="AY22" s="22" t="str">
        <f t="shared" si="5"/>
        <v/>
      </c>
      <c r="BA22" s="13" t="str">
        <f t="shared" si="6"/>
        <v/>
      </c>
      <c r="BB22" s="13" t="str">
        <f t="shared" si="6"/>
        <v/>
      </c>
      <c r="BC22" s="13" t="str">
        <f t="shared" si="6"/>
        <v/>
      </c>
      <c r="BD22" s="66" t="str">
        <f t="shared" si="7"/>
        <v/>
      </c>
      <c r="BE22" s="22" t="str">
        <f t="shared" si="8"/>
        <v/>
      </c>
      <c r="BF22" s="22" t="str">
        <f t="shared" si="9"/>
        <v/>
      </c>
      <c r="BG22" s="66" t="str">
        <f t="shared" si="10"/>
        <v/>
      </c>
      <c r="BH22" s="22" t="str">
        <f t="shared" si="11"/>
        <v/>
      </c>
      <c r="BI22" s="22" t="str">
        <f t="shared" si="12"/>
        <v/>
      </c>
      <c r="BJ22" s="66" t="str">
        <f t="shared" si="13"/>
        <v/>
      </c>
      <c r="BK22" s="22" t="str">
        <f t="shared" si="14"/>
        <v/>
      </c>
      <c r="BL22" s="22" t="str">
        <f t="shared" si="15"/>
        <v/>
      </c>
      <c r="BM22" s="66" t="str">
        <f t="shared" si="16"/>
        <v/>
      </c>
      <c r="BN22" s="22" t="str">
        <f t="shared" si="17"/>
        <v/>
      </c>
      <c r="BO22" s="22" t="str">
        <f t="shared" si="18"/>
        <v/>
      </c>
      <c r="BP22" s="66" t="str">
        <f t="shared" si="19"/>
        <v/>
      </c>
      <c r="BQ22" s="22" t="str">
        <f t="shared" si="20"/>
        <v/>
      </c>
      <c r="BR22" s="22" t="str">
        <f t="shared" si="21"/>
        <v/>
      </c>
      <c r="BT22" s="13" t="str">
        <f t="shared" si="22"/>
        <v/>
      </c>
      <c r="BU22" s="13" t="str">
        <f t="shared" si="22"/>
        <v/>
      </c>
      <c r="BV22" s="13" t="str">
        <f t="shared" si="22"/>
        <v/>
      </c>
      <c r="BW22" s="66" t="str">
        <f t="shared" si="23"/>
        <v/>
      </c>
      <c r="BX22" s="22" t="str">
        <f t="shared" si="24"/>
        <v/>
      </c>
      <c r="BY22" s="22" t="str">
        <f t="shared" si="25"/>
        <v/>
      </c>
      <c r="BZ22" s="66" t="str">
        <f t="shared" si="26"/>
        <v/>
      </c>
      <c r="CA22" s="22" t="str">
        <f t="shared" si="27"/>
        <v/>
      </c>
      <c r="CB22" s="22" t="str">
        <f t="shared" si="28"/>
        <v/>
      </c>
      <c r="CC22" s="66" t="str">
        <f t="shared" si="29"/>
        <v/>
      </c>
      <c r="CD22" s="22" t="str">
        <f t="shared" si="30"/>
        <v/>
      </c>
      <c r="CE22" s="22" t="str">
        <f t="shared" si="31"/>
        <v/>
      </c>
      <c r="CF22" s="66" t="str">
        <f t="shared" si="32"/>
        <v/>
      </c>
      <c r="CG22" s="22" t="str">
        <f t="shared" si="33"/>
        <v/>
      </c>
      <c r="CH22" s="22" t="str">
        <f t="shared" si="34"/>
        <v/>
      </c>
      <c r="CI22" s="66" t="str">
        <f t="shared" si="35"/>
        <v/>
      </c>
      <c r="CJ22" s="22" t="str">
        <f t="shared" si="36"/>
        <v/>
      </c>
      <c r="CK22" s="22" t="str">
        <f t="shared" si="37"/>
        <v/>
      </c>
    </row>
    <row r="23" spans="1:89" ht="15" customHeight="1" x14ac:dyDescent="0.2">
      <c r="A23" s="60" t="str">
        <f t="shared" si="38"/>
        <v/>
      </c>
      <c r="B23" s="61"/>
      <c r="C23" s="13"/>
      <c r="D23" s="14"/>
      <c r="E23" s="15" t="str">
        <f t="shared" si="39"/>
        <v/>
      </c>
      <c r="F23" s="16" t="str">
        <f t="shared" si="40"/>
        <v/>
      </c>
      <c r="G23" s="8" t="str">
        <f t="shared" si="61"/>
        <v/>
      </c>
      <c r="H23" s="62" t="str">
        <f t="shared" si="42"/>
        <v/>
      </c>
      <c r="I23" s="65"/>
      <c r="J23" s="65"/>
      <c r="K23" s="65"/>
      <c r="L23" s="34" t="str">
        <f t="shared" si="43"/>
        <v/>
      </c>
      <c r="M23" s="35" t="str">
        <f t="shared" si="44"/>
        <v/>
      </c>
      <c r="N23" s="57" t="str">
        <f t="shared" si="62"/>
        <v/>
      </c>
      <c r="O23" s="62" t="str">
        <f t="shared" si="46"/>
        <v/>
      </c>
      <c r="P23" s="65"/>
      <c r="Q23" s="65"/>
      <c r="R23" s="65"/>
      <c r="S23" s="34" t="str">
        <f t="shared" si="47"/>
        <v/>
      </c>
      <c r="T23" s="35" t="str">
        <f t="shared" si="48"/>
        <v/>
      </c>
      <c r="U23" s="57" t="str">
        <f t="shared" si="63"/>
        <v/>
      </c>
      <c r="V23" s="62" t="str">
        <f t="shared" si="50"/>
        <v/>
      </c>
      <c r="W23" s="65"/>
      <c r="X23" s="65"/>
      <c r="Y23" s="65"/>
      <c r="Z23" s="34" t="str">
        <f t="shared" si="51"/>
        <v/>
      </c>
      <c r="AA23" s="35" t="str">
        <f t="shared" si="52"/>
        <v/>
      </c>
      <c r="AB23" s="57" t="str">
        <f t="shared" si="64"/>
        <v/>
      </c>
      <c r="AC23" s="62" t="str">
        <f t="shared" si="54"/>
        <v/>
      </c>
      <c r="AD23" s="65"/>
      <c r="AE23" s="65"/>
      <c r="AF23" s="65"/>
      <c r="AG23" s="34" t="str">
        <f t="shared" si="55"/>
        <v/>
      </c>
      <c r="AH23" s="35" t="str">
        <f t="shared" si="56"/>
        <v/>
      </c>
      <c r="AI23" s="57" t="str">
        <f t="shared" si="65"/>
        <v/>
      </c>
      <c r="AJ23" s="62" t="str">
        <f t="shared" si="58"/>
        <v/>
      </c>
      <c r="AK23" s="65"/>
      <c r="AL23" s="65"/>
      <c r="AM23" s="65"/>
      <c r="AN23" s="34" t="str">
        <f t="shared" si="59"/>
        <v/>
      </c>
      <c r="AO23" s="35" t="str">
        <f t="shared" si="60"/>
        <v/>
      </c>
      <c r="AR23" s="13" t="str">
        <f t="shared" si="0"/>
        <v/>
      </c>
      <c r="AS23" s="13" t="str">
        <f t="shared" si="0"/>
        <v/>
      </c>
      <c r="AT23" s="13" t="str">
        <f t="shared" si="0"/>
        <v/>
      </c>
      <c r="AU23" s="22" t="str">
        <f t="shared" si="1"/>
        <v/>
      </c>
      <c r="AV23" s="22" t="str">
        <f t="shared" si="2"/>
        <v/>
      </c>
      <c r="AW23" s="22" t="str">
        <f t="shared" si="3"/>
        <v/>
      </c>
      <c r="AX23" s="22" t="str">
        <f t="shared" si="4"/>
        <v/>
      </c>
      <c r="AY23" s="22" t="str">
        <f t="shared" si="5"/>
        <v/>
      </c>
      <c r="BA23" s="13" t="str">
        <f t="shared" si="6"/>
        <v/>
      </c>
      <c r="BB23" s="13" t="str">
        <f t="shared" si="6"/>
        <v/>
      </c>
      <c r="BC23" s="13" t="str">
        <f t="shared" si="6"/>
        <v/>
      </c>
      <c r="BD23" s="66" t="str">
        <f t="shared" si="7"/>
        <v/>
      </c>
      <c r="BE23" s="22" t="str">
        <f t="shared" si="8"/>
        <v/>
      </c>
      <c r="BF23" s="22" t="str">
        <f t="shared" si="9"/>
        <v/>
      </c>
      <c r="BG23" s="66" t="str">
        <f t="shared" si="10"/>
        <v/>
      </c>
      <c r="BH23" s="22" t="str">
        <f t="shared" si="11"/>
        <v/>
      </c>
      <c r="BI23" s="22" t="str">
        <f t="shared" si="12"/>
        <v/>
      </c>
      <c r="BJ23" s="66" t="str">
        <f t="shared" si="13"/>
        <v/>
      </c>
      <c r="BK23" s="22" t="str">
        <f t="shared" si="14"/>
        <v/>
      </c>
      <c r="BL23" s="22" t="str">
        <f t="shared" si="15"/>
        <v/>
      </c>
      <c r="BM23" s="66" t="str">
        <f t="shared" si="16"/>
        <v/>
      </c>
      <c r="BN23" s="22" t="str">
        <f t="shared" si="17"/>
        <v/>
      </c>
      <c r="BO23" s="22" t="str">
        <f t="shared" si="18"/>
        <v/>
      </c>
      <c r="BP23" s="66" t="str">
        <f t="shared" si="19"/>
        <v/>
      </c>
      <c r="BQ23" s="22" t="str">
        <f t="shared" si="20"/>
        <v/>
      </c>
      <c r="BR23" s="22" t="str">
        <f t="shared" si="21"/>
        <v/>
      </c>
      <c r="BT23" s="13" t="str">
        <f t="shared" si="22"/>
        <v/>
      </c>
      <c r="BU23" s="13" t="str">
        <f t="shared" si="22"/>
        <v/>
      </c>
      <c r="BV23" s="13" t="str">
        <f t="shared" si="22"/>
        <v/>
      </c>
      <c r="BW23" s="66" t="str">
        <f t="shared" si="23"/>
        <v/>
      </c>
      <c r="BX23" s="22" t="str">
        <f t="shared" si="24"/>
        <v/>
      </c>
      <c r="BY23" s="22" t="str">
        <f t="shared" si="25"/>
        <v/>
      </c>
      <c r="BZ23" s="66" t="str">
        <f t="shared" si="26"/>
        <v/>
      </c>
      <c r="CA23" s="22" t="str">
        <f t="shared" si="27"/>
        <v/>
      </c>
      <c r="CB23" s="22" t="str">
        <f t="shared" si="28"/>
        <v/>
      </c>
      <c r="CC23" s="66" t="str">
        <f t="shared" si="29"/>
        <v/>
      </c>
      <c r="CD23" s="22" t="str">
        <f t="shared" si="30"/>
        <v/>
      </c>
      <c r="CE23" s="22" t="str">
        <f t="shared" si="31"/>
        <v/>
      </c>
      <c r="CF23" s="66" t="str">
        <f t="shared" si="32"/>
        <v/>
      </c>
      <c r="CG23" s="22" t="str">
        <f t="shared" si="33"/>
        <v/>
      </c>
      <c r="CH23" s="22" t="str">
        <f t="shared" si="34"/>
        <v/>
      </c>
      <c r="CI23" s="66" t="str">
        <f t="shared" si="35"/>
        <v/>
      </c>
      <c r="CJ23" s="22" t="str">
        <f t="shared" si="36"/>
        <v/>
      </c>
      <c r="CK23" s="22" t="str">
        <f t="shared" si="37"/>
        <v/>
      </c>
    </row>
    <row r="24" spans="1:89" ht="15" customHeight="1" x14ac:dyDescent="0.2">
      <c r="A24" s="60" t="str">
        <f t="shared" si="38"/>
        <v/>
      </c>
      <c r="B24" s="61"/>
      <c r="C24" s="13"/>
      <c r="D24" s="14"/>
      <c r="E24" s="15" t="str">
        <f t="shared" si="39"/>
        <v/>
      </c>
      <c r="F24" s="16" t="str">
        <f t="shared" si="40"/>
        <v/>
      </c>
      <c r="G24" s="8" t="str">
        <f t="shared" si="61"/>
        <v/>
      </c>
      <c r="H24" s="62" t="str">
        <f t="shared" si="42"/>
        <v/>
      </c>
      <c r="I24" s="65"/>
      <c r="J24" s="65"/>
      <c r="K24" s="65"/>
      <c r="L24" s="34" t="str">
        <f t="shared" si="43"/>
        <v/>
      </c>
      <c r="M24" s="35" t="str">
        <f t="shared" si="44"/>
        <v/>
      </c>
      <c r="N24" s="57" t="str">
        <f t="shared" si="62"/>
        <v/>
      </c>
      <c r="O24" s="62" t="str">
        <f t="shared" si="46"/>
        <v/>
      </c>
      <c r="P24" s="65"/>
      <c r="Q24" s="65"/>
      <c r="R24" s="65"/>
      <c r="S24" s="34" t="str">
        <f t="shared" si="47"/>
        <v/>
      </c>
      <c r="T24" s="35" t="str">
        <f t="shared" si="48"/>
        <v/>
      </c>
      <c r="U24" s="57" t="str">
        <f t="shared" si="63"/>
        <v/>
      </c>
      <c r="V24" s="62" t="str">
        <f t="shared" si="50"/>
        <v/>
      </c>
      <c r="W24" s="65"/>
      <c r="X24" s="65"/>
      <c r="Y24" s="65"/>
      <c r="Z24" s="34" t="str">
        <f t="shared" si="51"/>
        <v/>
      </c>
      <c r="AA24" s="35" t="str">
        <f t="shared" si="52"/>
        <v/>
      </c>
      <c r="AB24" s="57" t="str">
        <f t="shared" si="64"/>
        <v/>
      </c>
      <c r="AC24" s="62" t="str">
        <f t="shared" si="54"/>
        <v/>
      </c>
      <c r="AD24" s="65"/>
      <c r="AE24" s="65"/>
      <c r="AF24" s="65"/>
      <c r="AG24" s="34" t="str">
        <f t="shared" si="55"/>
        <v/>
      </c>
      <c r="AH24" s="35" t="str">
        <f t="shared" si="56"/>
        <v/>
      </c>
      <c r="AI24" s="57" t="str">
        <f t="shared" si="65"/>
        <v/>
      </c>
      <c r="AJ24" s="62" t="str">
        <f t="shared" si="58"/>
        <v/>
      </c>
      <c r="AK24" s="65"/>
      <c r="AL24" s="65"/>
      <c r="AM24" s="65"/>
      <c r="AN24" s="34" t="str">
        <f t="shared" si="59"/>
        <v/>
      </c>
      <c r="AO24" s="35" t="str">
        <f t="shared" si="60"/>
        <v/>
      </c>
      <c r="AR24" s="13" t="str">
        <f t="shared" si="0"/>
        <v/>
      </c>
      <c r="AS24" s="13" t="str">
        <f t="shared" si="0"/>
        <v/>
      </c>
      <c r="AT24" s="13" t="str">
        <f t="shared" si="0"/>
        <v/>
      </c>
      <c r="AU24" s="22" t="str">
        <f t="shared" si="1"/>
        <v/>
      </c>
      <c r="AV24" s="22" t="str">
        <f t="shared" si="2"/>
        <v/>
      </c>
      <c r="AW24" s="22" t="str">
        <f t="shared" si="3"/>
        <v/>
      </c>
      <c r="AX24" s="22" t="str">
        <f t="shared" si="4"/>
        <v/>
      </c>
      <c r="AY24" s="22" t="str">
        <f t="shared" si="5"/>
        <v/>
      </c>
      <c r="BA24" s="13" t="str">
        <f t="shared" si="6"/>
        <v/>
      </c>
      <c r="BB24" s="13" t="str">
        <f t="shared" si="6"/>
        <v/>
      </c>
      <c r="BC24" s="13" t="str">
        <f t="shared" si="6"/>
        <v/>
      </c>
      <c r="BD24" s="66" t="str">
        <f t="shared" si="7"/>
        <v/>
      </c>
      <c r="BE24" s="22" t="str">
        <f t="shared" si="8"/>
        <v/>
      </c>
      <c r="BF24" s="22" t="str">
        <f t="shared" si="9"/>
        <v/>
      </c>
      <c r="BG24" s="66" t="str">
        <f t="shared" si="10"/>
        <v/>
      </c>
      <c r="BH24" s="22" t="str">
        <f t="shared" si="11"/>
        <v/>
      </c>
      <c r="BI24" s="22" t="str">
        <f t="shared" si="12"/>
        <v/>
      </c>
      <c r="BJ24" s="66" t="str">
        <f t="shared" si="13"/>
        <v/>
      </c>
      <c r="BK24" s="22" t="str">
        <f t="shared" si="14"/>
        <v/>
      </c>
      <c r="BL24" s="22" t="str">
        <f t="shared" si="15"/>
        <v/>
      </c>
      <c r="BM24" s="66" t="str">
        <f t="shared" si="16"/>
        <v/>
      </c>
      <c r="BN24" s="22" t="str">
        <f t="shared" si="17"/>
        <v/>
      </c>
      <c r="BO24" s="22" t="str">
        <f t="shared" si="18"/>
        <v/>
      </c>
      <c r="BP24" s="66" t="str">
        <f t="shared" si="19"/>
        <v/>
      </c>
      <c r="BQ24" s="22" t="str">
        <f t="shared" si="20"/>
        <v/>
      </c>
      <c r="BR24" s="22" t="str">
        <f t="shared" si="21"/>
        <v/>
      </c>
      <c r="BT24" s="13" t="str">
        <f t="shared" si="22"/>
        <v/>
      </c>
      <c r="BU24" s="13" t="str">
        <f t="shared" si="22"/>
        <v/>
      </c>
      <c r="BV24" s="13" t="str">
        <f t="shared" si="22"/>
        <v/>
      </c>
      <c r="BW24" s="66" t="str">
        <f t="shared" si="23"/>
        <v/>
      </c>
      <c r="BX24" s="22" t="str">
        <f t="shared" si="24"/>
        <v/>
      </c>
      <c r="BY24" s="22" t="str">
        <f t="shared" si="25"/>
        <v/>
      </c>
      <c r="BZ24" s="66" t="str">
        <f t="shared" si="26"/>
        <v/>
      </c>
      <c r="CA24" s="22" t="str">
        <f t="shared" si="27"/>
        <v/>
      </c>
      <c r="CB24" s="22" t="str">
        <f t="shared" si="28"/>
        <v/>
      </c>
      <c r="CC24" s="66" t="str">
        <f t="shared" si="29"/>
        <v/>
      </c>
      <c r="CD24" s="22" t="str">
        <f t="shared" si="30"/>
        <v/>
      </c>
      <c r="CE24" s="22" t="str">
        <f t="shared" si="31"/>
        <v/>
      </c>
      <c r="CF24" s="66" t="str">
        <f t="shared" si="32"/>
        <v/>
      </c>
      <c r="CG24" s="22" t="str">
        <f t="shared" si="33"/>
        <v/>
      </c>
      <c r="CH24" s="22" t="str">
        <f t="shared" si="34"/>
        <v/>
      </c>
      <c r="CI24" s="66" t="str">
        <f t="shared" si="35"/>
        <v/>
      </c>
      <c r="CJ24" s="22" t="str">
        <f t="shared" si="36"/>
        <v/>
      </c>
      <c r="CK24" s="22" t="str">
        <f t="shared" si="37"/>
        <v/>
      </c>
    </row>
    <row r="25" spans="1:89" ht="15" customHeight="1" x14ac:dyDescent="0.2">
      <c r="A25" s="60" t="str">
        <f t="shared" si="38"/>
        <v/>
      </c>
      <c r="B25" s="61"/>
      <c r="C25" s="13"/>
      <c r="D25" s="14"/>
      <c r="E25" s="15" t="str">
        <f t="shared" si="39"/>
        <v/>
      </c>
      <c r="F25" s="16" t="str">
        <f t="shared" si="40"/>
        <v/>
      </c>
      <c r="G25" s="8" t="str">
        <f t="shared" si="61"/>
        <v/>
      </c>
      <c r="H25" s="62" t="str">
        <f t="shared" si="42"/>
        <v/>
      </c>
      <c r="I25" s="65"/>
      <c r="J25" s="65"/>
      <c r="K25" s="65"/>
      <c r="L25" s="34" t="str">
        <f t="shared" si="43"/>
        <v/>
      </c>
      <c r="M25" s="35" t="str">
        <f t="shared" si="44"/>
        <v/>
      </c>
      <c r="N25" s="57" t="str">
        <f t="shared" si="62"/>
        <v/>
      </c>
      <c r="O25" s="62" t="str">
        <f t="shared" si="46"/>
        <v/>
      </c>
      <c r="P25" s="65"/>
      <c r="Q25" s="65"/>
      <c r="R25" s="65"/>
      <c r="S25" s="34" t="str">
        <f t="shared" si="47"/>
        <v/>
      </c>
      <c r="T25" s="35" t="str">
        <f t="shared" si="48"/>
        <v/>
      </c>
      <c r="U25" s="57" t="str">
        <f t="shared" si="63"/>
        <v/>
      </c>
      <c r="V25" s="62" t="str">
        <f t="shared" si="50"/>
        <v/>
      </c>
      <c r="W25" s="65"/>
      <c r="X25" s="65"/>
      <c r="Y25" s="65"/>
      <c r="Z25" s="34" t="str">
        <f t="shared" si="51"/>
        <v/>
      </c>
      <c r="AA25" s="35" t="str">
        <f t="shared" si="52"/>
        <v/>
      </c>
      <c r="AB25" s="57" t="str">
        <f t="shared" si="64"/>
        <v/>
      </c>
      <c r="AC25" s="62" t="str">
        <f t="shared" si="54"/>
        <v/>
      </c>
      <c r="AD25" s="65"/>
      <c r="AE25" s="65"/>
      <c r="AF25" s="65"/>
      <c r="AG25" s="34" t="str">
        <f t="shared" si="55"/>
        <v/>
      </c>
      <c r="AH25" s="35" t="str">
        <f t="shared" si="56"/>
        <v/>
      </c>
      <c r="AI25" s="57" t="str">
        <f t="shared" si="65"/>
        <v/>
      </c>
      <c r="AJ25" s="62" t="str">
        <f t="shared" si="58"/>
        <v/>
      </c>
      <c r="AK25" s="65"/>
      <c r="AL25" s="65"/>
      <c r="AM25" s="65"/>
      <c r="AN25" s="34" t="str">
        <f t="shared" si="59"/>
        <v/>
      </c>
      <c r="AO25" s="35" t="str">
        <f t="shared" si="60"/>
        <v/>
      </c>
      <c r="AR25" s="13" t="str">
        <f t="shared" si="0"/>
        <v/>
      </c>
      <c r="AS25" s="13" t="str">
        <f t="shared" si="0"/>
        <v/>
      </c>
      <c r="AT25" s="13" t="str">
        <f t="shared" si="0"/>
        <v/>
      </c>
      <c r="AU25" s="22" t="str">
        <f t="shared" si="1"/>
        <v/>
      </c>
      <c r="AV25" s="22" t="str">
        <f t="shared" si="2"/>
        <v/>
      </c>
      <c r="AW25" s="22" t="str">
        <f t="shared" si="3"/>
        <v/>
      </c>
      <c r="AX25" s="22" t="str">
        <f t="shared" si="4"/>
        <v/>
      </c>
      <c r="AY25" s="22" t="str">
        <f t="shared" si="5"/>
        <v/>
      </c>
      <c r="BA25" s="13" t="str">
        <f t="shared" si="6"/>
        <v/>
      </c>
      <c r="BB25" s="13" t="str">
        <f t="shared" si="6"/>
        <v/>
      </c>
      <c r="BC25" s="13" t="str">
        <f t="shared" si="6"/>
        <v/>
      </c>
      <c r="BD25" s="66" t="str">
        <f t="shared" si="7"/>
        <v/>
      </c>
      <c r="BE25" s="22" t="str">
        <f t="shared" si="8"/>
        <v/>
      </c>
      <c r="BF25" s="22" t="str">
        <f t="shared" si="9"/>
        <v/>
      </c>
      <c r="BG25" s="66" t="str">
        <f t="shared" si="10"/>
        <v/>
      </c>
      <c r="BH25" s="22" t="str">
        <f t="shared" si="11"/>
        <v/>
      </c>
      <c r="BI25" s="22" t="str">
        <f t="shared" si="12"/>
        <v/>
      </c>
      <c r="BJ25" s="66" t="str">
        <f t="shared" si="13"/>
        <v/>
      </c>
      <c r="BK25" s="22" t="str">
        <f t="shared" si="14"/>
        <v/>
      </c>
      <c r="BL25" s="22" t="str">
        <f t="shared" si="15"/>
        <v/>
      </c>
      <c r="BM25" s="66" t="str">
        <f t="shared" si="16"/>
        <v/>
      </c>
      <c r="BN25" s="22" t="str">
        <f t="shared" si="17"/>
        <v/>
      </c>
      <c r="BO25" s="22" t="str">
        <f t="shared" si="18"/>
        <v/>
      </c>
      <c r="BP25" s="66" t="str">
        <f t="shared" si="19"/>
        <v/>
      </c>
      <c r="BQ25" s="22" t="str">
        <f t="shared" si="20"/>
        <v/>
      </c>
      <c r="BR25" s="22" t="str">
        <f t="shared" si="21"/>
        <v/>
      </c>
      <c r="BT25" s="13" t="str">
        <f t="shared" si="22"/>
        <v/>
      </c>
      <c r="BU25" s="13" t="str">
        <f t="shared" si="22"/>
        <v/>
      </c>
      <c r="BV25" s="13" t="str">
        <f t="shared" si="22"/>
        <v/>
      </c>
      <c r="BW25" s="66" t="str">
        <f t="shared" si="23"/>
        <v/>
      </c>
      <c r="BX25" s="22" t="str">
        <f t="shared" si="24"/>
        <v/>
      </c>
      <c r="BY25" s="22" t="str">
        <f t="shared" si="25"/>
        <v/>
      </c>
      <c r="BZ25" s="66" t="str">
        <f t="shared" si="26"/>
        <v/>
      </c>
      <c r="CA25" s="22" t="str">
        <f t="shared" si="27"/>
        <v/>
      </c>
      <c r="CB25" s="22" t="str">
        <f t="shared" si="28"/>
        <v/>
      </c>
      <c r="CC25" s="66" t="str">
        <f t="shared" si="29"/>
        <v/>
      </c>
      <c r="CD25" s="22" t="str">
        <f t="shared" si="30"/>
        <v/>
      </c>
      <c r="CE25" s="22" t="str">
        <f t="shared" si="31"/>
        <v/>
      </c>
      <c r="CF25" s="66" t="str">
        <f t="shared" si="32"/>
        <v/>
      </c>
      <c r="CG25" s="22" t="str">
        <f t="shared" si="33"/>
        <v/>
      </c>
      <c r="CH25" s="22" t="str">
        <f t="shared" si="34"/>
        <v/>
      </c>
      <c r="CI25" s="66" t="str">
        <f t="shared" si="35"/>
        <v/>
      </c>
      <c r="CJ25" s="22" t="str">
        <f t="shared" si="36"/>
        <v/>
      </c>
      <c r="CK25" s="22" t="str">
        <f t="shared" si="37"/>
        <v/>
      </c>
    </row>
    <row r="26" spans="1:89" ht="15" customHeight="1" x14ac:dyDescent="0.2">
      <c r="A26" s="60" t="str">
        <f t="shared" si="38"/>
        <v/>
      </c>
      <c r="B26" s="61"/>
      <c r="C26" s="13"/>
      <c r="D26" s="14"/>
      <c r="E26" s="15" t="str">
        <f t="shared" si="39"/>
        <v/>
      </c>
      <c r="F26" s="16" t="str">
        <f t="shared" si="40"/>
        <v/>
      </c>
      <c r="G26" s="8" t="str">
        <f t="shared" si="61"/>
        <v/>
      </c>
      <c r="H26" s="62" t="str">
        <f t="shared" si="42"/>
        <v/>
      </c>
      <c r="I26" s="65"/>
      <c r="J26" s="65"/>
      <c r="K26" s="65"/>
      <c r="L26" s="34" t="str">
        <f t="shared" si="43"/>
        <v/>
      </c>
      <c r="M26" s="35" t="str">
        <f t="shared" si="44"/>
        <v/>
      </c>
      <c r="N26" s="57" t="str">
        <f t="shared" si="62"/>
        <v/>
      </c>
      <c r="O26" s="62" t="str">
        <f t="shared" si="46"/>
        <v/>
      </c>
      <c r="P26" s="65"/>
      <c r="Q26" s="65"/>
      <c r="R26" s="65"/>
      <c r="S26" s="34" t="str">
        <f t="shared" si="47"/>
        <v/>
      </c>
      <c r="T26" s="35" t="str">
        <f t="shared" si="48"/>
        <v/>
      </c>
      <c r="U26" s="57" t="str">
        <f t="shared" si="63"/>
        <v/>
      </c>
      <c r="V26" s="62" t="str">
        <f t="shared" si="50"/>
        <v/>
      </c>
      <c r="W26" s="65"/>
      <c r="X26" s="65"/>
      <c r="Y26" s="65"/>
      <c r="Z26" s="34" t="str">
        <f t="shared" si="51"/>
        <v/>
      </c>
      <c r="AA26" s="35" t="str">
        <f t="shared" si="52"/>
        <v/>
      </c>
      <c r="AB26" s="57" t="str">
        <f t="shared" si="64"/>
        <v/>
      </c>
      <c r="AC26" s="62" t="str">
        <f t="shared" si="54"/>
        <v/>
      </c>
      <c r="AD26" s="65"/>
      <c r="AE26" s="65"/>
      <c r="AF26" s="65"/>
      <c r="AG26" s="34" t="str">
        <f t="shared" si="55"/>
        <v/>
      </c>
      <c r="AH26" s="35" t="str">
        <f t="shared" si="56"/>
        <v/>
      </c>
      <c r="AI26" s="57" t="str">
        <f t="shared" si="65"/>
        <v/>
      </c>
      <c r="AJ26" s="62" t="str">
        <f t="shared" si="58"/>
        <v/>
      </c>
      <c r="AK26" s="65"/>
      <c r="AL26" s="65"/>
      <c r="AM26" s="65"/>
      <c r="AN26" s="34" t="str">
        <f t="shared" si="59"/>
        <v/>
      </c>
      <c r="AO26" s="35" t="str">
        <f t="shared" si="60"/>
        <v/>
      </c>
      <c r="AR26" s="13" t="str">
        <f t="shared" si="0"/>
        <v/>
      </c>
      <c r="AS26" s="13" t="str">
        <f t="shared" si="0"/>
        <v/>
      </c>
      <c r="AT26" s="13" t="str">
        <f t="shared" si="0"/>
        <v/>
      </c>
      <c r="AU26" s="22" t="str">
        <f t="shared" si="1"/>
        <v/>
      </c>
      <c r="AV26" s="22" t="str">
        <f t="shared" si="2"/>
        <v/>
      </c>
      <c r="AW26" s="22" t="str">
        <f t="shared" si="3"/>
        <v/>
      </c>
      <c r="AX26" s="22" t="str">
        <f t="shared" si="4"/>
        <v/>
      </c>
      <c r="AY26" s="22" t="str">
        <f t="shared" si="5"/>
        <v/>
      </c>
      <c r="BA26" s="13" t="str">
        <f t="shared" si="6"/>
        <v/>
      </c>
      <c r="BB26" s="13" t="str">
        <f t="shared" si="6"/>
        <v/>
      </c>
      <c r="BC26" s="13" t="str">
        <f t="shared" si="6"/>
        <v/>
      </c>
      <c r="BD26" s="66" t="str">
        <f t="shared" si="7"/>
        <v/>
      </c>
      <c r="BE26" s="22" t="str">
        <f t="shared" si="8"/>
        <v/>
      </c>
      <c r="BF26" s="22" t="str">
        <f t="shared" si="9"/>
        <v/>
      </c>
      <c r="BG26" s="66" t="str">
        <f t="shared" si="10"/>
        <v/>
      </c>
      <c r="BH26" s="22" t="str">
        <f t="shared" si="11"/>
        <v/>
      </c>
      <c r="BI26" s="22" t="str">
        <f t="shared" si="12"/>
        <v/>
      </c>
      <c r="BJ26" s="66" t="str">
        <f t="shared" si="13"/>
        <v/>
      </c>
      <c r="BK26" s="22" t="str">
        <f t="shared" si="14"/>
        <v/>
      </c>
      <c r="BL26" s="22" t="str">
        <f t="shared" si="15"/>
        <v/>
      </c>
      <c r="BM26" s="66" t="str">
        <f t="shared" si="16"/>
        <v/>
      </c>
      <c r="BN26" s="22" t="str">
        <f t="shared" si="17"/>
        <v/>
      </c>
      <c r="BO26" s="22" t="str">
        <f t="shared" si="18"/>
        <v/>
      </c>
      <c r="BP26" s="66" t="str">
        <f t="shared" si="19"/>
        <v/>
      </c>
      <c r="BQ26" s="22" t="str">
        <f t="shared" si="20"/>
        <v/>
      </c>
      <c r="BR26" s="22" t="str">
        <f t="shared" si="21"/>
        <v/>
      </c>
      <c r="BT26" s="13" t="str">
        <f t="shared" si="22"/>
        <v/>
      </c>
      <c r="BU26" s="13" t="str">
        <f t="shared" si="22"/>
        <v/>
      </c>
      <c r="BV26" s="13" t="str">
        <f t="shared" si="22"/>
        <v/>
      </c>
      <c r="BW26" s="66" t="str">
        <f t="shared" si="23"/>
        <v/>
      </c>
      <c r="BX26" s="22" t="str">
        <f t="shared" si="24"/>
        <v/>
      </c>
      <c r="BY26" s="22" t="str">
        <f t="shared" si="25"/>
        <v/>
      </c>
      <c r="BZ26" s="66" t="str">
        <f t="shared" si="26"/>
        <v/>
      </c>
      <c r="CA26" s="22" t="str">
        <f t="shared" si="27"/>
        <v/>
      </c>
      <c r="CB26" s="22" t="str">
        <f t="shared" si="28"/>
        <v/>
      </c>
      <c r="CC26" s="66" t="str">
        <f t="shared" si="29"/>
        <v/>
      </c>
      <c r="CD26" s="22" t="str">
        <f t="shared" si="30"/>
        <v/>
      </c>
      <c r="CE26" s="22" t="str">
        <f t="shared" si="31"/>
        <v/>
      </c>
      <c r="CF26" s="66" t="str">
        <f t="shared" si="32"/>
        <v/>
      </c>
      <c r="CG26" s="22" t="str">
        <f t="shared" si="33"/>
        <v/>
      </c>
      <c r="CH26" s="22" t="str">
        <f t="shared" si="34"/>
        <v/>
      </c>
      <c r="CI26" s="66" t="str">
        <f t="shared" si="35"/>
        <v/>
      </c>
      <c r="CJ26" s="22" t="str">
        <f t="shared" si="36"/>
        <v/>
      </c>
      <c r="CK26" s="22" t="str">
        <f t="shared" si="37"/>
        <v/>
      </c>
    </row>
    <row r="27" spans="1:89" ht="15" customHeight="1" x14ac:dyDescent="0.2">
      <c r="A27" s="60" t="str">
        <f t="shared" si="38"/>
        <v/>
      </c>
      <c r="B27" s="61"/>
      <c r="C27" s="13"/>
      <c r="D27" s="14"/>
      <c r="E27" s="15" t="str">
        <f t="shared" si="39"/>
        <v/>
      </c>
      <c r="F27" s="16" t="str">
        <f t="shared" si="40"/>
        <v/>
      </c>
      <c r="G27" s="8" t="str">
        <f t="shared" si="61"/>
        <v/>
      </c>
      <c r="H27" s="62" t="str">
        <f t="shared" si="42"/>
        <v/>
      </c>
      <c r="I27" s="65"/>
      <c r="J27" s="65"/>
      <c r="K27" s="65"/>
      <c r="L27" s="34" t="str">
        <f t="shared" si="43"/>
        <v/>
      </c>
      <c r="M27" s="35" t="str">
        <f t="shared" si="44"/>
        <v/>
      </c>
      <c r="N27" s="57" t="str">
        <f t="shared" si="62"/>
        <v/>
      </c>
      <c r="O27" s="62" t="str">
        <f t="shared" si="46"/>
        <v/>
      </c>
      <c r="P27" s="65"/>
      <c r="Q27" s="65"/>
      <c r="R27" s="65"/>
      <c r="S27" s="34" t="str">
        <f t="shared" si="47"/>
        <v/>
      </c>
      <c r="T27" s="35" t="str">
        <f t="shared" si="48"/>
        <v/>
      </c>
      <c r="U27" s="57" t="str">
        <f t="shared" si="63"/>
        <v/>
      </c>
      <c r="V27" s="62" t="str">
        <f t="shared" si="50"/>
        <v/>
      </c>
      <c r="W27" s="65"/>
      <c r="X27" s="65"/>
      <c r="Y27" s="65"/>
      <c r="Z27" s="34" t="str">
        <f t="shared" si="51"/>
        <v/>
      </c>
      <c r="AA27" s="35" t="str">
        <f t="shared" si="52"/>
        <v/>
      </c>
      <c r="AB27" s="57" t="str">
        <f t="shared" si="64"/>
        <v/>
      </c>
      <c r="AC27" s="62" t="str">
        <f t="shared" si="54"/>
        <v/>
      </c>
      <c r="AD27" s="65"/>
      <c r="AE27" s="65"/>
      <c r="AF27" s="65"/>
      <c r="AG27" s="34" t="str">
        <f t="shared" si="55"/>
        <v/>
      </c>
      <c r="AH27" s="35" t="str">
        <f t="shared" si="56"/>
        <v/>
      </c>
      <c r="AI27" s="57" t="str">
        <f t="shared" si="65"/>
        <v/>
      </c>
      <c r="AJ27" s="62" t="str">
        <f t="shared" si="58"/>
        <v/>
      </c>
      <c r="AK27" s="65"/>
      <c r="AL27" s="65"/>
      <c r="AM27" s="65"/>
      <c r="AN27" s="34" t="str">
        <f t="shared" si="59"/>
        <v/>
      </c>
      <c r="AO27" s="35" t="str">
        <f t="shared" si="60"/>
        <v/>
      </c>
      <c r="AR27" s="13" t="str">
        <f t="shared" ref="AR27:AT31" si="66">IF($B27="","",B27)</f>
        <v/>
      </c>
      <c r="AS27" s="13" t="str">
        <f t="shared" si="66"/>
        <v/>
      </c>
      <c r="AT27" s="13" t="str">
        <f t="shared" si="66"/>
        <v/>
      </c>
      <c r="AU27" s="22" t="str">
        <f t="shared" si="1"/>
        <v/>
      </c>
      <c r="AV27" s="22" t="str">
        <f t="shared" si="2"/>
        <v/>
      </c>
      <c r="AW27" s="22" t="str">
        <f t="shared" si="3"/>
        <v/>
      </c>
      <c r="AX27" s="22" t="str">
        <f t="shared" si="4"/>
        <v/>
      </c>
      <c r="AY27" s="22" t="str">
        <f t="shared" si="5"/>
        <v/>
      </c>
      <c r="BA27" s="13" t="str">
        <f t="shared" ref="BA27:BC31" si="67">IF($B27="","",B27)</f>
        <v/>
      </c>
      <c r="BB27" s="13" t="str">
        <f t="shared" si="67"/>
        <v/>
      </c>
      <c r="BC27" s="13" t="str">
        <f t="shared" si="67"/>
        <v/>
      </c>
      <c r="BD27" s="66" t="str">
        <f t="shared" si="7"/>
        <v/>
      </c>
      <c r="BE27" s="22" t="str">
        <f t="shared" si="8"/>
        <v/>
      </c>
      <c r="BF27" s="22" t="str">
        <f t="shared" si="9"/>
        <v/>
      </c>
      <c r="BG27" s="66" t="str">
        <f t="shared" si="10"/>
        <v/>
      </c>
      <c r="BH27" s="22" t="str">
        <f t="shared" si="11"/>
        <v/>
      </c>
      <c r="BI27" s="22" t="str">
        <f t="shared" si="12"/>
        <v/>
      </c>
      <c r="BJ27" s="66" t="str">
        <f t="shared" si="13"/>
        <v/>
      </c>
      <c r="BK27" s="22" t="str">
        <f t="shared" si="14"/>
        <v/>
      </c>
      <c r="BL27" s="22" t="str">
        <f t="shared" si="15"/>
        <v/>
      </c>
      <c r="BM27" s="66" t="str">
        <f t="shared" si="16"/>
        <v/>
      </c>
      <c r="BN27" s="22" t="str">
        <f t="shared" si="17"/>
        <v/>
      </c>
      <c r="BO27" s="22" t="str">
        <f t="shared" si="18"/>
        <v/>
      </c>
      <c r="BP27" s="66" t="str">
        <f t="shared" si="19"/>
        <v/>
      </c>
      <c r="BQ27" s="22" t="str">
        <f t="shared" si="20"/>
        <v/>
      </c>
      <c r="BR27" s="22" t="str">
        <f t="shared" si="21"/>
        <v/>
      </c>
      <c r="BT27" s="13" t="str">
        <f t="shared" ref="BT27:BV31" si="68">IF($B27="","",B27)</f>
        <v/>
      </c>
      <c r="BU27" s="13" t="str">
        <f t="shared" si="68"/>
        <v/>
      </c>
      <c r="BV27" s="13" t="str">
        <f t="shared" si="68"/>
        <v/>
      </c>
      <c r="BW27" s="66" t="str">
        <f t="shared" si="23"/>
        <v/>
      </c>
      <c r="BX27" s="22" t="str">
        <f t="shared" si="24"/>
        <v/>
      </c>
      <c r="BY27" s="22" t="str">
        <f t="shared" si="25"/>
        <v/>
      </c>
      <c r="BZ27" s="66" t="str">
        <f t="shared" si="26"/>
        <v/>
      </c>
      <c r="CA27" s="22" t="str">
        <f t="shared" si="27"/>
        <v/>
      </c>
      <c r="CB27" s="22" t="str">
        <f t="shared" si="28"/>
        <v/>
      </c>
      <c r="CC27" s="66" t="str">
        <f t="shared" si="29"/>
        <v/>
      </c>
      <c r="CD27" s="22" t="str">
        <f t="shared" si="30"/>
        <v/>
      </c>
      <c r="CE27" s="22" t="str">
        <f t="shared" si="31"/>
        <v/>
      </c>
      <c r="CF27" s="66" t="str">
        <f t="shared" si="32"/>
        <v/>
      </c>
      <c r="CG27" s="22" t="str">
        <f t="shared" si="33"/>
        <v/>
      </c>
      <c r="CH27" s="22" t="str">
        <f t="shared" si="34"/>
        <v/>
      </c>
      <c r="CI27" s="66" t="str">
        <f t="shared" si="35"/>
        <v/>
      </c>
      <c r="CJ27" s="22" t="str">
        <f t="shared" si="36"/>
        <v/>
      </c>
      <c r="CK27" s="22" t="str">
        <f t="shared" si="37"/>
        <v/>
      </c>
    </row>
    <row r="28" spans="1:89" ht="15" customHeight="1" x14ac:dyDescent="0.2">
      <c r="A28" s="60" t="str">
        <f t="shared" si="38"/>
        <v/>
      </c>
      <c r="B28" s="61"/>
      <c r="C28" s="13"/>
      <c r="D28" s="14"/>
      <c r="E28" s="15" t="str">
        <f t="shared" si="39"/>
        <v/>
      </c>
      <c r="F28" s="16" t="str">
        <f t="shared" si="40"/>
        <v/>
      </c>
      <c r="G28" s="8" t="str">
        <f t="shared" si="61"/>
        <v/>
      </c>
      <c r="H28" s="62" t="str">
        <f t="shared" si="42"/>
        <v/>
      </c>
      <c r="I28" s="65"/>
      <c r="J28" s="65"/>
      <c r="K28" s="65"/>
      <c r="L28" s="34" t="str">
        <f t="shared" si="43"/>
        <v/>
      </c>
      <c r="M28" s="35" t="str">
        <f t="shared" si="44"/>
        <v/>
      </c>
      <c r="N28" s="57" t="str">
        <f t="shared" si="62"/>
        <v/>
      </c>
      <c r="O28" s="62" t="str">
        <f t="shared" si="46"/>
        <v/>
      </c>
      <c r="P28" s="65"/>
      <c r="Q28" s="65"/>
      <c r="R28" s="65"/>
      <c r="S28" s="34" t="str">
        <f t="shared" si="47"/>
        <v/>
      </c>
      <c r="T28" s="35" t="str">
        <f t="shared" si="48"/>
        <v/>
      </c>
      <c r="U28" s="57" t="str">
        <f t="shared" si="63"/>
        <v/>
      </c>
      <c r="V28" s="62" t="str">
        <f t="shared" si="50"/>
        <v/>
      </c>
      <c r="W28" s="65"/>
      <c r="X28" s="65"/>
      <c r="Y28" s="65"/>
      <c r="Z28" s="34" t="str">
        <f t="shared" si="51"/>
        <v/>
      </c>
      <c r="AA28" s="35" t="str">
        <f t="shared" si="52"/>
        <v/>
      </c>
      <c r="AB28" s="57" t="str">
        <f t="shared" si="64"/>
        <v/>
      </c>
      <c r="AC28" s="62" t="str">
        <f t="shared" si="54"/>
        <v/>
      </c>
      <c r="AD28" s="65"/>
      <c r="AE28" s="65"/>
      <c r="AF28" s="65"/>
      <c r="AG28" s="34" t="str">
        <f t="shared" si="55"/>
        <v/>
      </c>
      <c r="AH28" s="35" t="str">
        <f t="shared" si="56"/>
        <v/>
      </c>
      <c r="AI28" s="57" t="str">
        <f t="shared" si="65"/>
        <v/>
      </c>
      <c r="AJ28" s="62" t="str">
        <f t="shared" si="58"/>
        <v/>
      </c>
      <c r="AK28" s="65"/>
      <c r="AL28" s="65"/>
      <c r="AM28" s="65"/>
      <c r="AN28" s="34" t="str">
        <f t="shared" si="59"/>
        <v/>
      </c>
      <c r="AO28" s="35" t="str">
        <f t="shared" si="60"/>
        <v/>
      </c>
      <c r="AR28" s="13" t="str">
        <f t="shared" si="66"/>
        <v/>
      </c>
      <c r="AS28" s="13" t="str">
        <f t="shared" si="66"/>
        <v/>
      </c>
      <c r="AT28" s="13" t="str">
        <f t="shared" si="66"/>
        <v/>
      </c>
      <c r="AU28" s="22" t="str">
        <f t="shared" si="1"/>
        <v/>
      </c>
      <c r="AV28" s="22" t="str">
        <f t="shared" si="2"/>
        <v/>
      </c>
      <c r="AW28" s="22" t="str">
        <f t="shared" si="3"/>
        <v/>
      </c>
      <c r="AX28" s="22" t="str">
        <f t="shared" si="4"/>
        <v/>
      </c>
      <c r="AY28" s="22" t="str">
        <f t="shared" si="5"/>
        <v/>
      </c>
      <c r="BA28" s="13" t="str">
        <f t="shared" si="67"/>
        <v/>
      </c>
      <c r="BB28" s="13" t="str">
        <f t="shared" si="67"/>
        <v/>
      </c>
      <c r="BC28" s="13" t="str">
        <f t="shared" si="67"/>
        <v/>
      </c>
      <c r="BD28" s="66" t="str">
        <f t="shared" si="7"/>
        <v/>
      </c>
      <c r="BE28" s="22" t="str">
        <f t="shared" si="8"/>
        <v/>
      </c>
      <c r="BF28" s="22" t="str">
        <f t="shared" si="9"/>
        <v/>
      </c>
      <c r="BG28" s="66" t="str">
        <f t="shared" si="10"/>
        <v/>
      </c>
      <c r="BH28" s="22" t="str">
        <f t="shared" si="11"/>
        <v/>
      </c>
      <c r="BI28" s="22" t="str">
        <f t="shared" si="12"/>
        <v/>
      </c>
      <c r="BJ28" s="66" t="str">
        <f t="shared" si="13"/>
        <v/>
      </c>
      <c r="BK28" s="22" t="str">
        <f t="shared" si="14"/>
        <v/>
      </c>
      <c r="BL28" s="22" t="str">
        <f t="shared" si="15"/>
        <v/>
      </c>
      <c r="BM28" s="66" t="str">
        <f t="shared" si="16"/>
        <v/>
      </c>
      <c r="BN28" s="22" t="str">
        <f t="shared" si="17"/>
        <v/>
      </c>
      <c r="BO28" s="22" t="str">
        <f t="shared" si="18"/>
        <v/>
      </c>
      <c r="BP28" s="66" t="str">
        <f t="shared" si="19"/>
        <v/>
      </c>
      <c r="BQ28" s="22" t="str">
        <f t="shared" si="20"/>
        <v/>
      </c>
      <c r="BR28" s="22" t="str">
        <f t="shared" si="21"/>
        <v/>
      </c>
      <c r="BT28" s="13" t="str">
        <f t="shared" si="68"/>
        <v/>
      </c>
      <c r="BU28" s="13" t="str">
        <f t="shared" si="68"/>
        <v/>
      </c>
      <c r="BV28" s="13" t="str">
        <f t="shared" si="68"/>
        <v/>
      </c>
      <c r="BW28" s="66" t="str">
        <f t="shared" si="23"/>
        <v/>
      </c>
      <c r="BX28" s="22" t="str">
        <f t="shared" si="24"/>
        <v/>
      </c>
      <c r="BY28" s="22" t="str">
        <f t="shared" si="25"/>
        <v/>
      </c>
      <c r="BZ28" s="66" t="str">
        <f t="shared" si="26"/>
        <v/>
      </c>
      <c r="CA28" s="22" t="str">
        <f t="shared" si="27"/>
        <v/>
      </c>
      <c r="CB28" s="22" t="str">
        <f t="shared" si="28"/>
        <v/>
      </c>
      <c r="CC28" s="66" t="str">
        <f t="shared" si="29"/>
        <v/>
      </c>
      <c r="CD28" s="22" t="str">
        <f t="shared" si="30"/>
        <v/>
      </c>
      <c r="CE28" s="22" t="str">
        <f t="shared" si="31"/>
        <v/>
      </c>
      <c r="CF28" s="66" t="str">
        <f t="shared" si="32"/>
        <v/>
      </c>
      <c r="CG28" s="22" t="str">
        <f t="shared" si="33"/>
        <v/>
      </c>
      <c r="CH28" s="22" t="str">
        <f t="shared" si="34"/>
        <v/>
      </c>
      <c r="CI28" s="66" t="str">
        <f t="shared" si="35"/>
        <v/>
      </c>
      <c r="CJ28" s="22" t="str">
        <f t="shared" si="36"/>
        <v/>
      </c>
      <c r="CK28" s="22" t="str">
        <f t="shared" si="37"/>
        <v/>
      </c>
    </row>
    <row r="29" spans="1:89" ht="15" customHeight="1" x14ac:dyDescent="0.2">
      <c r="A29" s="60" t="str">
        <f t="shared" si="38"/>
        <v/>
      </c>
      <c r="B29" s="61"/>
      <c r="C29" s="13"/>
      <c r="D29" s="14"/>
      <c r="E29" s="15" t="str">
        <f t="shared" si="39"/>
        <v/>
      </c>
      <c r="F29" s="16" t="str">
        <f t="shared" si="40"/>
        <v/>
      </c>
      <c r="G29" s="8" t="str">
        <f t="shared" si="61"/>
        <v/>
      </c>
      <c r="H29" s="62" t="str">
        <f t="shared" si="42"/>
        <v/>
      </c>
      <c r="I29" s="65"/>
      <c r="J29" s="65"/>
      <c r="K29" s="65"/>
      <c r="L29" s="34" t="str">
        <f t="shared" si="43"/>
        <v/>
      </c>
      <c r="M29" s="35" t="str">
        <f t="shared" si="44"/>
        <v/>
      </c>
      <c r="N29" s="57" t="str">
        <f t="shared" si="62"/>
        <v/>
      </c>
      <c r="O29" s="62" t="str">
        <f t="shared" si="46"/>
        <v/>
      </c>
      <c r="P29" s="65"/>
      <c r="Q29" s="65"/>
      <c r="R29" s="65"/>
      <c r="S29" s="34" t="str">
        <f t="shared" si="47"/>
        <v/>
      </c>
      <c r="T29" s="35" t="str">
        <f t="shared" si="48"/>
        <v/>
      </c>
      <c r="U29" s="57" t="str">
        <f t="shared" si="63"/>
        <v/>
      </c>
      <c r="V29" s="62" t="str">
        <f t="shared" si="50"/>
        <v/>
      </c>
      <c r="W29" s="65"/>
      <c r="X29" s="65"/>
      <c r="Y29" s="65"/>
      <c r="Z29" s="34" t="str">
        <f t="shared" si="51"/>
        <v/>
      </c>
      <c r="AA29" s="35" t="str">
        <f t="shared" si="52"/>
        <v/>
      </c>
      <c r="AB29" s="57" t="str">
        <f t="shared" si="64"/>
        <v/>
      </c>
      <c r="AC29" s="62" t="str">
        <f t="shared" si="54"/>
        <v/>
      </c>
      <c r="AD29" s="65"/>
      <c r="AE29" s="65"/>
      <c r="AF29" s="65"/>
      <c r="AG29" s="34" t="str">
        <f t="shared" si="55"/>
        <v/>
      </c>
      <c r="AH29" s="35" t="str">
        <f t="shared" si="56"/>
        <v/>
      </c>
      <c r="AI29" s="57" t="str">
        <f t="shared" si="65"/>
        <v/>
      </c>
      <c r="AJ29" s="62" t="str">
        <f t="shared" si="58"/>
        <v/>
      </c>
      <c r="AK29" s="65"/>
      <c r="AL29" s="65"/>
      <c r="AM29" s="65"/>
      <c r="AN29" s="34" t="str">
        <f t="shared" si="59"/>
        <v/>
      </c>
      <c r="AO29" s="35" t="str">
        <f t="shared" si="60"/>
        <v/>
      </c>
      <c r="AR29" s="13" t="str">
        <f t="shared" si="66"/>
        <v/>
      </c>
      <c r="AS29" s="13" t="str">
        <f t="shared" si="66"/>
        <v/>
      </c>
      <c r="AT29" s="13" t="str">
        <f t="shared" si="66"/>
        <v/>
      </c>
      <c r="AU29" s="22" t="str">
        <f t="shared" si="1"/>
        <v/>
      </c>
      <c r="AV29" s="22" t="str">
        <f t="shared" si="2"/>
        <v/>
      </c>
      <c r="AW29" s="22" t="str">
        <f t="shared" si="3"/>
        <v/>
      </c>
      <c r="AX29" s="22" t="str">
        <f t="shared" si="4"/>
        <v/>
      </c>
      <c r="AY29" s="22" t="str">
        <f t="shared" si="5"/>
        <v/>
      </c>
      <c r="BA29" s="13" t="str">
        <f t="shared" si="67"/>
        <v/>
      </c>
      <c r="BB29" s="13" t="str">
        <f t="shared" si="67"/>
        <v/>
      </c>
      <c r="BC29" s="13" t="str">
        <f t="shared" si="67"/>
        <v/>
      </c>
      <c r="BD29" s="66" t="str">
        <f t="shared" si="7"/>
        <v/>
      </c>
      <c r="BE29" s="22" t="str">
        <f t="shared" si="8"/>
        <v/>
      </c>
      <c r="BF29" s="22" t="str">
        <f t="shared" si="9"/>
        <v/>
      </c>
      <c r="BG29" s="66" t="str">
        <f t="shared" si="10"/>
        <v/>
      </c>
      <c r="BH29" s="22" t="str">
        <f t="shared" si="11"/>
        <v/>
      </c>
      <c r="BI29" s="22" t="str">
        <f t="shared" si="12"/>
        <v/>
      </c>
      <c r="BJ29" s="66" t="str">
        <f t="shared" si="13"/>
        <v/>
      </c>
      <c r="BK29" s="22" t="str">
        <f t="shared" si="14"/>
        <v/>
      </c>
      <c r="BL29" s="22" t="str">
        <f t="shared" si="15"/>
        <v/>
      </c>
      <c r="BM29" s="66" t="str">
        <f t="shared" si="16"/>
        <v/>
      </c>
      <c r="BN29" s="22" t="str">
        <f t="shared" si="17"/>
        <v/>
      </c>
      <c r="BO29" s="22" t="str">
        <f t="shared" si="18"/>
        <v/>
      </c>
      <c r="BP29" s="66" t="str">
        <f t="shared" si="19"/>
        <v/>
      </c>
      <c r="BQ29" s="22" t="str">
        <f t="shared" si="20"/>
        <v/>
      </c>
      <c r="BR29" s="22" t="str">
        <f t="shared" si="21"/>
        <v/>
      </c>
      <c r="BT29" s="13" t="str">
        <f t="shared" si="68"/>
        <v/>
      </c>
      <c r="BU29" s="13" t="str">
        <f t="shared" si="68"/>
        <v/>
      </c>
      <c r="BV29" s="13" t="str">
        <f t="shared" si="68"/>
        <v/>
      </c>
      <c r="BW29" s="66" t="str">
        <f t="shared" si="23"/>
        <v/>
      </c>
      <c r="BX29" s="22" t="str">
        <f t="shared" si="24"/>
        <v/>
      </c>
      <c r="BY29" s="22" t="str">
        <f t="shared" si="25"/>
        <v/>
      </c>
      <c r="BZ29" s="66" t="str">
        <f t="shared" si="26"/>
        <v/>
      </c>
      <c r="CA29" s="22" t="str">
        <f t="shared" si="27"/>
        <v/>
      </c>
      <c r="CB29" s="22" t="str">
        <f t="shared" si="28"/>
        <v/>
      </c>
      <c r="CC29" s="66" t="str">
        <f t="shared" si="29"/>
        <v/>
      </c>
      <c r="CD29" s="22" t="str">
        <f t="shared" si="30"/>
        <v/>
      </c>
      <c r="CE29" s="22" t="str">
        <f t="shared" si="31"/>
        <v/>
      </c>
      <c r="CF29" s="66" t="str">
        <f t="shared" si="32"/>
        <v/>
      </c>
      <c r="CG29" s="22" t="str">
        <f t="shared" si="33"/>
        <v/>
      </c>
      <c r="CH29" s="22" t="str">
        <f t="shared" si="34"/>
        <v/>
      </c>
      <c r="CI29" s="66" t="str">
        <f t="shared" si="35"/>
        <v/>
      </c>
      <c r="CJ29" s="22" t="str">
        <f t="shared" si="36"/>
        <v/>
      </c>
      <c r="CK29" s="22" t="str">
        <f t="shared" si="37"/>
        <v/>
      </c>
    </row>
    <row r="30" spans="1:89" ht="15" customHeight="1" x14ac:dyDescent="0.2">
      <c r="A30" s="60" t="str">
        <f>F30</f>
        <v/>
      </c>
      <c r="B30" s="61"/>
      <c r="C30" s="13"/>
      <c r="D30" s="14"/>
      <c r="E30" s="15" t="str">
        <f>IF(B30="","",M30+T30+AA30+AH30+AO30)</f>
        <v/>
      </c>
      <c r="F30" s="16" t="str">
        <f t="shared" si="40"/>
        <v/>
      </c>
      <c r="G30" s="8" t="str">
        <f>IF(H$8="","",IF($B30="","",INDEX(PMNumb,MATCH(#REF!,Boats,0),MATCH(H$8,Windspd,0))))</f>
        <v/>
      </c>
      <c r="H30" s="62" t="str">
        <f>IF($B30="","",TIME(I30,J30,K30))</f>
        <v/>
      </c>
      <c r="I30" s="65"/>
      <c r="J30" s="65"/>
      <c r="K30" s="65"/>
      <c r="L30" s="34" t="str">
        <f>IF(OR(H30="DNS",H30="DNF",H30="DSQ",H30="DNC",H30="OCS"),"",IF(H$9="","",IF($B30="","",(H30/(G30/100)))))</f>
        <v/>
      </c>
      <c r="M30" s="35" t="str">
        <f t="shared" si="44"/>
        <v/>
      </c>
      <c r="N30" s="57" t="str">
        <f>IF(O$8="","",IF($B30="","",INDEX(PMNumb,MATCH(#REF!,Boats,0),MATCH(O$8,Windspd,0))))</f>
        <v/>
      </c>
      <c r="O30" s="62" t="str">
        <f>IF($B30="","",TIME(P30,Q30,R30))</f>
        <v/>
      </c>
      <c r="P30" s="65"/>
      <c r="Q30" s="65"/>
      <c r="R30" s="65"/>
      <c r="S30" s="34" t="str">
        <f>IF(OR(O30="DNS",O30="DNF",O30="DSQ",O30="DNC",O30="OCS"),"",IF(O$9="","",IF($B30="","",(O30/(N30/100)))))</f>
        <v/>
      </c>
      <c r="T30" s="35" t="str">
        <f t="shared" si="48"/>
        <v/>
      </c>
      <c r="U30" s="57" t="str">
        <f>IF(V$8="","",IF($B30="","",INDEX(PMNumb,MATCH(#REF!,Boats,0),MATCH(V$8,Windspd,0))))</f>
        <v/>
      </c>
      <c r="V30" s="62" t="str">
        <f>IF($B30="","",TIME(W30,X30,Y30))</f>
        <v/>
      </c>
      <c r="W30" s="65"/>
      <c r="X30" s="65"/>
      <c r="Y30" s="65"/>
      <c r="Z30" s="34" t="str">
        <f>IF(OR(V30="DNS",V30="DNF",V30="DSQ",V30="DNC",V30="OCS"),"",IF(V$9="","",IF($B30="","",(V30/(U30/100)))))</f>
        <v/>
      </c>
      <c r="AA30" s="35" t="str">
        <f t="shared" si="52"/>
        <v/>
      </c>
      <c r="AB30" s="57" t="str">
        <f>IF(AC$8="","",IF($B30="","",INDEX(PMNumb,MATCH(#REF!,Boats,0),MATCH(AC$8,Windspd,0))))</f>
        <v/>
      </c>
      <c r="AC30" s="62" t="str">
        <f>IF($B30="","",TIME(AD30,AE30,AF30))</f>
        <v/>
      </c>
      <c r="AD30" s="65"/>
      <c r="AE30" s="65"/>
      <c r="AF30" s="65"/>
      <c r="AG30" s="34" t="str">
        <f>IF(OR(AC30="DNS",AC30="DNF",AC30="DSQ",AC30="DNC",AC30="OCS"),"",IF(AC$9="","",IF($B30="","",(AC30/(AB30/100)))))</f>
        <v/>
      </c>
      <c r="AH30" s="35" t="str">
        <f t="shared" si="56"/>
        <v/>
      </c>
      <c r="AI30" s="57" t="str">
        <f>IF(AJ$8="","",IF($B30="","",INDEX(PMNumb,MATCH(#REF!,Boats,0),MATCH(AJ$8,Windspd,0))))</f>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66"/>
        <v/>
      </c>
      <c r="AS30" s="13" t="str">
        <f t="shared" si="66"/>
        <v/>
      </c>
      <c r="AT30" s="13" t="str">
        <f t="shared" si="66"/>
        <v/>
      </c>
      <c r="AU30" s="22" t="str">
        <f t="shared" si="1"/>
        <v/>
      </c>
      <c r="AV30" s="22" t="str">
        <f t="shared" si="2"/>
        <v/>
      </c>
      <c r="AW30" s="22" t="str">
        <f t="shared" si="3"/>
        <v/>
      </c>
      <c r="AX30" s="22" t="str">
        <f t="shared" si="4"/>
        <v/>
      </c>
      <c r="AY30" s="22" t="str">
        <f t="shared" si="5"/>
        <v/>
      </c>
      <c r="BA30" s="13" t="str">
        <f t="shared" si="67"/>
        <v/>
      </c>
      <c r="BB30" s="13" t="str">
        <f t="shared" si="67"/>
        <v/>
      </c>
      <c r="BC30" s="13" t="str">
        <f t="shared" si="67"/>
        <v/>
      </c>
      <c r="BD30" s="66" t="str">
        <f>IF($C30="TH",H30,"")</f>
        <v/>
      </c>
      <c r="BE30" s="22" t="str">
        <f t="shared" si="8"/>
        <v/>
      </c>
      <c r="BF30" s="22" t="str">
        <f t="shared" si="9"/>
        <v/>
      </c>
      <c r="BG30" s="66" t="str">
        <f>IF($C30="TH",O30,"")</f>
        <v/>
      </c>
      <c r="BH30" s="22" t="str">
        <f t="shared" si="11"/>
        <v/>
      </c>
      <c r="BI30" s="22" t="str">
        <f t="shared" si="12"/>
        <v/>
      </c>
      <c r="BJ30" s="66" t="str">
        <f>IF($C30="TH",V30,"")</f>
        <v/>
      </c>
      <c r="BK30" s="22" t="str">
        <f t="shared" si="14"/>
        <v/>
      </c>
      <c r="BL30" s="22" t="str">
        <f t="shared" si="15"/>
        <v/>
      </c>
      <c r="BM30" s="66" t="str">
        <f>IF($C30="TH",AC30,"")</f>
        <v/>
      </c>
      <c r="BN30" s="22" t="str">
        <f t="shared" si="17"/>
        <v/>
      </c>
      <c r="BO30" s="22" t="str">
        <f t="shared" si="18"/>
        <v/>
      </c>
      <c r="BP30" s="66" t="str">
        <f>IF($C30="TH",AJ30,"")</f>
        <v/>
      </c>
      <c r="BQ30" s="22" t="str">
        <f t="shared" si="20"/>
        <v/>
      </c>
      <c r="BR30" s="22" t="str">
        <f t="shared" si="21"/>
        <v/>
      </c>
      <c r="BT30" s="13" t="str">
        <f t="shared" si="68"/>
        <v/>
      </c>
      <c r="BU30" s="13" t="str">
        <f t="shared" si="68"/>
        <v/>
      </c>
      <c r="BV30" s="13" t="str">
        <f t="shared" si="68"/>
        <v/>
      </c>
      <c r="BW30" s="66" t="str">
        <f>IF($C30="FSCT",H30,"")</f>
        <v/>
      </c>
      <c r="BX30" s="22" t="str">
        <f t="shared" si="24"/>
        <v/>
      </c>
      <c r="BY30" s="22" t="str">
        <f t="shared" si="25"/>
        <v/>
      </c>
      <c r="BZ30" s="66" t="str">
        <f>IF($C30="FSCT",O30,"")</f>
        <v/>
      </c>
      <c r="CA30" s="22" t="str">
        <f t="shared" si="27"/>
        <v/>
      </c>
      <c r="CB30" s="22" t="str">
        <f t="shared" si="28"/>
        <v/>
      </c>
      <c r="CC30" s="66" t="str">
        <f>IF($C30="FSCT",V30,"")</f>
        <v/>
      </c>
      <c r="CD30" s="22" t="str">
        <f t="shared" si="30"/>
        <v/>
      </c>
      <c r="CE30" s="22" t="str">
        <f t="shared" si="31"/>
        <v/>
      </c>
      <c r="CF30" s="66" t="str">
        <f>IF($C30="FSCT",AC30,"")</f>
        <v/>
      </c>
      <c r="CG30" s="22" t="str">
        <f t="shared" si="33"/>
        <v/>
      </c>
      <c r="CH30" s="22" t="str">
        <f t="shared" si="34"/>
        <v/>
      </c>
      <c r="CI30" s="66" t="str">
        <f>IF($C30="FSCT",AJ30,"")</f>
        <v/>
      </c>
      <c r="CJ30" s="22" t="str">
        <f t="shared" si="36"/>
        <v/>
      </c>
      <c r="CK30" s="22" t="str">
        <f t="shared" si="37"/>
        <v/>
      </c>
    </row>
    <row r="31" spans="1:89" ht="15" customHeight="1" thickBot="1" x14ac:dyDescent="0.25">
      <c r="A31" s="60" t="str">
        <f>F31</f>
        <v/>
      </c>
      <c r="B31" s="17"/>
      <c r="C31" s="17"/>
      <c r="D31" s="18"/>
      <c r="E31" s="19" t="str">
        <f>IF(B31="","",M31+T31+AA31+AH31+AO31)</f>
        <v/>
      </c>
      <c r="F31" s="20" t="str">
        <f t="shared" si="40"/>
        <v/>
      </c>
      <c r="G31" s="21" t="str">
        <f>IF(H$8="","",IF($B31="","",INDEX(PMNumb,MATCH($C31,Boats,0),MATCH(H$8,Windspd,0))))</f>
        <v/>
      </c>
      <c r="H31" s="62" t="str">
        <f>IF($B31="","",TIME(I31,J31,K31))</f>
        <v/>
      </c>
      <c r="I31" s="65"/>
      <c r="J31" s="65"/>
      <c r="K31" s="65"/>
      <c r="L31" s="34" t="str">
        <f>IF(OR(H31="DNS",H31="DNF",H31="DSQ",H31="DNC",H31="OCS"),"",IF(H$9="","",IF($B31="","",(H31/(G31/100)))))</f>
        <v/>
      </c>
      <c r="M31" s="36" t="str">
        <f t="shared" si="44"/>
        <v/>
      </c>
      <c r="N31" s="57" t="str">
        <f>IF(O$8="","",IF($B31="","",INDEX(PMNumb,MATCH($C31,Boats,0),MATCH(O$8,Windspd,0))))</f>
        <v/>
      </c>
      <c r="O31" s="62" t="str">
        <f>IF($B31="","",TIME(P31,Q31,R31))</f>
        <v/>
      </c>
      <c r="P31" s="65"/>
      <c r="Q31" s="65"/>
      <c r="R31" s="65"/>
      <c r="S31" s="34" t="str">
        <f>IF(OR(O31="DNS",O31="DNF",O31="DSQ",O31="DNC",O31="OCS"),"",IF(O$9="","",IF($B31="","",(O31/(N31/100)))))</f>
        <v/>
      </c>
      <c r="T31" s="35" t="str">
        <f t="shared" si="48"/>
        <v/>
      </c>
      <c r="U31" s="57" t="str">
        <f>IF(V$8="","",IF($B31="","",INDEX(PMNumb,MATCH($C31,Boats,0),MATCH(V$8,Windspd,0))))</f>
        <v/>
      </c>
      <c r="V31" s="62" t="str">
        <f>IF($B31="","",TIME(W31,X31,Y31))</f>
        <v/>
      </c>
      <c r="W31" s="65"/>
      <c r="X31" s="65"/>
      <c r="Y31" s="65"/>
      <c r="Z31" s="34" t="str">
        <f>IF(OR(V31="DNS",V31="DNF",V31="DSQ",V31="DNC",V31="OCS"),"",IF(V$9="","",IF($B31="","",(V31/(U31/100)))))</f>
        <v/>
      </c>
      <c r="AA31" s="35" t="str">
        <f t="shared" si="52"/>
        <v/>
      </c>
      <c r="AB31" s="57" t="str">
        <f>IF(AC$8="","",IF($B31="","",INDEX(PMNumb,MATCH($C31,Boats,0),MATCH(AC$8,Windspd,0))))</f>
        <v/>
      </c>
      <c r="AC31" s="62" t="str">
        <f>IF($B31="","",TIME(AD31,AE31,AF31))</f>
        <v/>
      </c>
      <c r="AD31" s="65"/>
      <c r="AE31" s="65"/>
      <c r="AF31" s="65"/>
      <c r="AG31" s="34" t="str">
        <f>IF(OR(AC31="DNS",AC31="DNF",AC31="DSQ",AC31="DNC",AC31="OCS"),"",IF(AC$9="","",IF($B31="","",(AC31/(AB31/100)))))</f>
        <v/>
      </c>
      <c r="AH31" s="35" t="str">
        <f t="shared" si="56"/>
        <v/>
      </c>
      <c r="AI31" s="57" t="str">
        <f>IF(AJ$8="","",IF($B31="","",INDEX(PMNumb,MATCH($C31,Boats,0),MATCH(AJ$8,Windspd,0))))</f>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66"/>
        <v/>
      </c>
      <c r="AS31" s="13" t="str">
        <f t="shared" si="66"/>
        <v/>
      </c>
      <c r="AT31" s="13" t="str">
        <f t="shared" si="66"/>
        <v/>
      </c>
      <c r="AU31" s="22" t="str">
        <f t="shared" si="1"/>
        <v/>
      </c>
      <c r="AV31" s="22" t="str">
        <f t="shared" si="2"/>
        <v/>
      </c>
      <c r="AW31" s="22" t="str">
        <f t="shared" si="3"/>
        <v/>
      </c>
      <c r="AX31" s="22" t="str">
        <f t="shared" si="4"/>
        <v/>
      </c>
      <c r="AY31" s="22" t="str">
        <f t="shared" si="5"/>
        <v/>
      </c>
      <c r="BA31" s="13" t="str">
        <f t="shared" si="67"/>
        <v/>
      </c>
      <c r="BB31" s="13" t="str">
        <f t="shared" si="67"/>
        <v/>
      </c>
      <c r="BC31" s="13" t="str">
        <f t="shared" si="67"/>
        <v/>
      </c>
      <c r="BD31" s="66" t="str">
        <f>IF($C31="TH",H31,"")</f>
        <v/>
      </c>
      <c r="BE31" s="22" t="str">
        <f t="shared" si="8"/>
        <v/>
      </c>
      <c r="BF31" s="22" t="str">
        <f t="shared" si="9"/>
        <v/>
      </c>
      <c r="BG31" s="66" t="str">
        <f>IF($C31="TH",O31,"")</f>
        <v/>
      </c>
      <c r="BH31" s="22" t="str">
        <f t="shared" si="11"/>
        <v/>
      </c>
      <c r="BI31" s="22" t="str">
        <f t="shared" si="12"/>
        <v/>
      </c>
      <c r="BJ31" s="66" t="str">
        <f>IF($C31="TH",V31,"")</f>
        <v/>
      </c>
      <c r="BK31" s="22" t="str">
        <f t="shared" si="14"/>
        <v/>
      </c>
      <c r="BL31" s="22" t="str">
        <f t="shared" si="15"/>
        <v/>
      </c>
      <c r="BM31" s="66" t="str">
        <f>IF($C31="TH",AC31,"")</f>
        <v/>
      </c>
      <c r="BN31" s="22" t="str">
        <f t="shared" si="17"/>
        <v/>
      </c>
      <c r="BO31" s="22" t="str">
        <f t="shared" si="18"/>
        <v/>
      </c>
      <c r="BP31" s="66" t="str">
        <f>IF($C31="TH",AJ31,"")</f>
        <v/>
      </c>
      <c r="BQ31" s="22" t="str">
        <f t="shared" si="20"/>
        <v/>
      </c>
      <c r="BR31" s="22" t="str">
        <f t="shared" si="21"/>
        <v/>
      </c>
      <c r="BT31" s="13" t="str">
        <f t="shared" si="68"/>
        <v/>
      </c>
      <c r="BU31" s="13" t="str">
        <f t="shared" si="68"/>
        <v/>
      </c>
      <c r="BV31" s="13" t="str">
        <f t="shared" si="68"/>
        <v/>
      </c>
      <c r="BW31" s="66" t="str">
        <f>IF($C31="FSCT",H31,"")</f>
        <v/>
      </c>
      <c r="BX31" s="22" t="str">
        <f t="shared" si="24"/>
        <v/>
      </c>
      <c r="BY31" s="22" t="str">
        <f t="shared" si="25"/>
        <v/>
      </c>
      <c r="BZ31" s="66" t="str">
        <f>IF($C31="FSCT",O31,"")</f>
        <v/>
      </c>
      <c r="CA31" s="22" t="str">
        <f t="shared" si="27"/>
        <v/>
      </c>
      <c r="CB31" s="22" t="str">
        <f t="shared" si="28"/>
        <v/>
      </c>
      <c r="CC31" s="66" t="str">
        <f>IF($C31="FSCT",V31,"")</f>
        <v/>
      </c>
      <c r="CD31" s="22" t="str">
        <f t="shared" si="30"/>
        <v/>
      </c>
      <c r="CE31" s="22" t="str">
        <f t="shared" si="31"/>
        <v/>
      </c>
      <c r="CF31" s="66" t="str">
        <f>IF($C31="FSCT",AC31,"")</f>
        <v/>
      </c>
      <c r="CG31" s="22" t="str">
        <f t="shared" si="33"/>
        <v/>
      </c>
      <c r="CH31" s="22" t="str">
        <f t="shared" si="34"/>
        <v/>
      </c>
      <c r="CI31" s="66" t="str">
        <f>IF($C31="FSCT",AJ31,"")</f>
        <v/>
      </c>
      <c r="CJ31" s="22" t="str">
        <f t="shared" si="36"/>
        <v/>
      </c>
      <c r="CK31" s="22" t="str">
        <f t="shared" si="37"/>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ht="15" customHeight="1" thickTop="1" x14ac:dyDescent="0.2"/>
  </sheetData>
  <sortState xmlns:xlrd2="http://schemas.microsoft.com/office/spreadsheetml/2017/richdata2" ref="A11:CK14">
    <sortCondition ref="E11:E14"/>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5E7ADD86-1E1B-4643-9FC8-C50BD4E52D1C}">
      <formula1>Windspd</formula1>
    </dataValidation>
    <dataValidation type="list" allowBlank="1" showInputMessage="1" showErrorMessage="1" sqref="C11:C31" xr:uid="{B0D17D6C-10C1-4269-932E-3E905ABE4710}">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F0FDDE5-8465-424A-B30D-F995DF1AD7E7}">
          <x14:formula1>
            <xm:f>Memb!$B$2:$B$317</xm:f>
          </x14:formula1>
          <xm:sqref>B11:B31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B4732-F894-40CB-843F-7A67A2A006BA}">
  <dimension ref="A1:CK36"/>
  <sheetViews>
    <sheetView workbookViewId="0"/>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782</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135</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217</v>
      </c>
      <c r="C4" s="2" t="s">
        <v>800</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406</v>
      </c>
      <c r="C5" s="2" t="s">
        <v>761</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44598</v>
      </c>
      <c r="C8" s="5"/>
      <c r="D8" s="6"/>
      <c r="E8" s="408" t="s">
        <v>99</v>
      </c>
      <c r="F8" s="409"/>
      <c r="G8" s="7"/>
      <c r="H8" s="427" t="s">
        <v>296</v>
      </c>
      <c r="I8" s="427"/>
      <c r="J8" s="427"/>
      <c r="K8" s="427"/>
      <c r="L8" s="418"/>
      <c r="M8" s="418"/>
      <c r="N8" s="8"/>
      <c r="O8" s="418" t="s">
        <v>295</v>
      </c>
      <c r="P8" s="418"/>
      <c r="Q8" s="418"/>
      <c r="R8" s="418"/>
      <c r="S8" s="418"/>
      <c r="T8" s="418"/>
      <c r="U8" s="8"/>
      <c r="V8" s="418" t="s">
        <v>295</v>
      </c>
      <c r="W8" s="418"/>
      <c r="X8" s="418"/>
      <c r="Y8" s="418"/>
      <c r="Z8" s="418"/>
      <c r="AA8" s="418"/>
      <c r="AB8" s="8"/>
      <c r="AC8" s="418" t="s">
        <v>295</v>
      </c>
      <c r="AD8" s="418"/>
      <c r="AE8" s="418"/>
      <c r="AF8" s="418"/>
      <c r="AG8" s="418"/>
      <c r="AH8" s="418"/>
      <c r="AI8" s="8"/>
      <c r="AJ8" s="418" t="s">
        <v>295</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280</v>
      </c>
      <c r="C11" s="310" t="s">
        <v>83</v>
      </c>
      <c r="D11" s="249">
        <v>4034</v>
      </c>
      <c r="E11" s="15">
        <f>IF(B11="","",M11+T11+AA11+AH11+AO11)</f>
        <v>1</v>
      </c>
      <c r="F11" s="16">
        <f>IF(B11="","",RANK(E11,E$11:E$31,1))</f>
        <v>1</v>
      </c>
      <c r="G11" s="8">
        <f>IF(H$8="","",IF($B11="","",INDEX(PMNumb,MATCH($C11,Boats,0),MATCH(H$8,Windspd,0))))</f>
        <v>83</v>
      </c>
      <c r="H11" s="62">
        <f>IF($B11="","",TIME(I11,J11,K11))</f>
        <v>3.2743055555555553E-2</v>
      </c>
      <c r="I11" s="65"/>
      <c r="J11" s="65">
        <v>47</v>
      </c>
      <c r="K11" s="65">
        <v>9</v>
      </c>
      <c r="L11" s="34">
        <f>IF(OR(H11="DNS",H11="DNF",H11="DSQ",H11="DNC",H11="OCS"),"",IF(H$9="","",IF($B11="","",(H11/(G11/100)))))</f>
        <v>3.9449464524765727E-2</v>
      </c>
      <c r="M11" s="35">
        <f>IF(OR(H11="DNS",H11="DNF",H11="DSQ",H11="DNC",H11="OCS"),(COUNTA($B$11:$B$31)+1),IF(H$8="",0,IF($B11="","",RANK(L11,L$11:L$31,1))))</f>
        <v>1</v>
      </c>
      <c r="N11" s="57">
        <f>IF(O$8="","",IF($B11="","",INDEX(PMNumb,MATCH($C11,Boats,0),MATCH(O$8,Windspd,0))))</f>
        <v>83</v>
      </c>
      <c r="O11" s="62"/>
      <c r="P11" s="65"/>
      <c r="Q11" s="65"/>
      <c r="R11" s="65"/>
      <c r="S11" s="34"/>
      <c r="T11" s="35"/>
      <c r="U11" s="57"/>
      <c r="V11" s="62"/>
      <c r="W11" s="65"/>
      <c r="X11" s="65"/>
      <c r="Y11" s="65"/>
      <c r="Z11" s="34"/>
      <c r="AA11" s="35"/>
      <c r="AB11" s="57"/>
      <c r="AC11" s="62"/>
      <c r="AD11" s="65"/>
      <c r="AE11" s="65"/>
      <c r="AF11" s="65"/>
      <c r="AG11" s="34"/>
      <c r="AH11" s="35"/>
      <c r="AI11" s="57"/>
      <c r="AJ11" s="62"/>
      <c r="AK11" s="65"/>
      <c r="AL11" s="65"/>
      <c r="AM11" s="65"/>
      <c r="AN11" s="34"/>
      <c r="AO11" s="35"/>
      <c r="AR11" s="13" t="str">
        <f t="shared" ref="AR11:AT14" si="0">IF($B11="","",B11)</f>
        <v>David Reich</v>
      </c>
      <c r="AS11" s="13" t="str">
        <f t="shared" si="0"/>
        <v>TH</v>
      </c>
      <c r="AT11" s="13">
        <f t="shared" si="0"/>
        <v>4034</v>
      </c>
      <c r="AU11" s="22">
        <f>IF($B11="","",IF(M11&gt;0,IF(OR(H11="DNS",H11="DSQ",H11="DNC",H11="OCS"),0,IF(H11="DNF",1,(COUNTIF($H$11:$H$31,"=DNF")+COUNT($L$11:$L$31))-M11+1)),0))</f>
        <v>4</v>
      </c>
      <c r="AV11" s="22">
        <f>IF($B11="","",IF(T11&gt;0,IF(OR(O11="DNS",O11="DSQ",O11="DNC",O11="OCS"),0,IF(O11="DNF",1,(COUNTIF($O$11:$O$31,"=DNF")+COUNT($S$11:$S$31)-T11+1))),0))</f>
        <v>0</v>
      </c>
      <c r="AW11" s="22">
        <f>IF($B11="","",IF(AA11&gt;0,IF(OR(V11="DNS",V11="DSQ",V11="DNC",V11="OCS"),0,IF(V11="DNF",1,(COUNTIF($V$11:$V$31,"=DNF")+COUNT($Z$11:$Z$31))-AA11+1)),0))</f>
        <v>0</v>
      </c>
      <c r="AX11" s="22">
        <f>IF($B11="","",IF(AH11&gt;0,IF(OR(AC11="DNS",AC11="DSQ",AC11="DNC",AC11="OCS"),0,IF(AC11="DNF",1,(COUNTIF($AC$11:$AC$31,"=DNF")+COUNT($AG$11:$AG$31))-AH11+1)),0))</f>
        <v>0</v>
      </c>
      <c r="AY11" s="22">
        <f>IF($B11="","",IF(AO11&gt;0,IF(OR(AJ11="DNS",AJ11="DSQ",AJ11="DNC",AJ11="OCS"),0,IF(AJ11="DNF",1,(COUNTIF($AJ$11:$AJ$31,"=DNF")+COUNT($AN$11:$AN$31))-AO11+1)),0))</f>
        <v>0</v>
      </c>
      <c r="BA11" s="13" t="str">
        <f t="shared" ref="BA11:BC14" si="1">IF($B11="","",B11)</f>
        <v>David Reich</v>
      </c>
      <c r="BB11" s="13" t="str">
        <f t="shared" si="1"/>
        <v>TH</v>
      </c>
      <c r="BC11" s="13">
        <f t="shared" si="1"/>
        <v>4034</v>
      </c>
      <c r="BD11" s="66">
        <f>IF($C11="TH",H11,"")</f>
        <v>3.2743055555555553E-2</v>
      </c>
      <c r="BE11" s="22">
        <f>IF(M11&gt;0,IF($C11="TH",IF(OR(BD11="DNS",BD11="DNF",BD11="DSQ",BD11="DNC",BD11="OCS"),(COUNTIF($C$11:$C$31,"=TH")+1),IF(H$8="",0,IF($B11="","",RANK(BD11,BD$11:BD$31,1)))),""),"")</f>
        <v>1</v>
      </c>
      <c r="BF11" s="22">
        <f>IF(BE11="","",IF($C11="TH",IF($B11="","",IF(BE11&gt;0,IF(OR(BD11="DNS",BD11="DSQ",BD11="DNC",BD11="OCS"),0,IF(BD11="DNF",1,(COUNTIF($BD$11:$BD$31,"=DNF")+COUNT($BD$11:$BD$31))-BE11+1)),0)),""))</f>
        <v>4</v>
      </c>
      <c r="BG11" s="66">
        <f>IF($C11="TH",O11,"")</f>
        <v>0</v>
      </c>
      <c r="BH11" s="22" t="str">
        <f>IF(T11&gt;0,IF($C11="TH",IF(OR(BG11="DNS",BG11="DNF",BG11="DSQ",BG11="DNC",BG11="OCS"),(COUNTIF($C$11:$C$31,"=TH")+1),IF(O$8="",0,IF($B11="","",RANK(BG11,BG$11:BG$31,1)))),""),"")</f>
        <v/>
      </c>
      <c r="BI11" s="22" t="str">
        <f>IF(BH11="","",IF($C11="TH",IF($B11="","",IF(BH11&gt;0,IF(OR(BG11="DNS",BG11="DSQ",BG11="DNC",BG11="OCS"),0,IF(BG11="DNF",1,(COUNTIF($BG$11:$BG$31,"=DNF")+COUNT($BG$11:$BG$31))-BH11+1)),0)),""))</f>
        <v/>
      </c>
      <c r="BJ11" s="66">
        <f>IF($C11="TH",V11,"")</f>
        <v>0</v>
      </c>
      <c r="BK11" s="22" t="str">
        <f>IF(AA11&gt;0,IF($C11="TH",IF(OR(BJ11="DNS",BJ11="DNF",BJ11="DSQ",BJ11="DNC",BJ11="OCS"),(COUNTIF($C$11:$C$31,"=TH")+1),IF(V$8="",0,IF($B11="","",RANK(BJ11,BJ$11:BJ$31,1)))),""),"")</f>
        <v/>
      </c>
      <c r="BL11" s="22" t="str">
        <f>IF(BK11="","",IF($C11="TH",IF($B11="","",IF(BK11&gt;0,IF(OR(BJ11="DNS",BJ11="DSQ",BJ11="DNC",BJ11="OCS"),0,IF(BJ11="DNF",1,(COUNTIF($BJ$11:$BJ$31,"=DNF")+COUNT($BJ$11:$BJ$31))-BK11+1)),0)),""))</f>
        <v/>
      </c>
      <c r="BM11" s="66">
        <f>IF($C11="TH",AC11,"")</f>
        <v>0</v>
      </c>
      <c r="BN11" s="22" t="str">
        <f>IF(AH11&gt;0,IF($C11="TH",IF(OR(BM11="DNS",BM11="DNF",BM11="DSQ",BM11="DNC",BM11="OCS"),(COUNTIF($C$11:$C$31,"=TH")+1),IF(AC$8="",0,IF($B11="","",RANK(BM11,BM$11:BM$31,1)))),""),"")</f>
        <v/>
      </c>
      <c r="BO11" s="22" t="str">
        <f>IF(BN11="","",IF($C11="TH",IF($B11="","",IF(BN11&gt;0,IF(OR(BM11="DNS",BM11="DSQ",BM11="DNC",BM11="OCS"),0,IF(BM11="DNF",1,(COUNTIF($BM$11:$BM$31,"=DNF")+COUNT($BM$11:$BM$31))-BN11+1)),0)),""))</f>
        <v/>
      </c>
      <c r="BP11" s="66">
        <f>IF($C11="TH",AJ11,"")</f>
        <v>0</v>
      </c>
      <c r="BQ11" s="22" t="str">
        <f>IF(AO11&gt;0,IF($C11="TH",IF(OR(BP11="DNS",BP11="DNF",BP11="DSQ",BP11="DNC",BP11="OCS"),(COUNTIF($C$11:$C$31,"=TH")+1),IF(AJ$8="",0,IF($B11="","",RANK(BP11,BP$11:BP$31,1)))),""),"")</f>
        <v/>
      </c>
      <c r="BR11" s="22" t="str">
        <f>IF(BQ11="","",IF($C11="TH",IF($B11="","",IF(BQ11&gt;0,IF(OR(BP11="DNS",BP11="DSQ",BP11="DNC",BP11="OCS"),0,IF(BP11="DNF",1,(COUNTIF($BP$11:$BP$31,"=DNF")+COUNT($BP$11:$BP$31))-BQ11+1)),0)),""))</f>
        <v/>
      </c>
      <c r="BT11" s="13" t="str">
        <f t="shared" ref="BT11:BV14" si="2">IF($B11="","",B11)</f>
        <v>David Reich</v>
      </c>
      <c r="BU11" s="13" t="str">
        <f t="shared" si="2"/>
        <v>TH</v>
      </c>
      <c r="BV11" s="13">
        <f t="shared" si="2"/>
        <v>4034</v>
      </c>
      <c r="BW11" s="66" t="str">
        <f>IF($C11="FSCT",H11,"")</f>
        <v/>
      </c>
      <c r="BX11" s="22" t="str">
        <f>IF(M11&gt;0,IF($C11="FSCT",IF(OR(BW11="DNS",BW11="DNF",BW11="DSQ",BW11="DNC",BW11="OCS"),(COUNTIF($C$11:$C$31,"=FSCT")+1),IF(H$8="",0,IF($B11="","",RANK(BW11,BW$11:BW$31,1)))),""),"")</f>
        <v/>
      </c>
      <c r="BY11" s="22" t="str">
        <f>IF(BX11="","",IF($C11="FSCT",IF($B11="","",IF(BX11&gt;0,IF(OR(BW11="DNS",BW11="DSQ",BW11="DNC",BW11="OCS"),0,IF(BW11="DNF",1,(COUNTIF($BW$11:$BW$31,"=DNF")+COUNT($BW$11:$BW$31))-BX11+1)),0)),""))</f>
        <v/>
      </c>
      <c r="BZ11" s="66" t="str">
        <f>IF($C11="FSCT",O11,"")</f>
        <v/>
      </c>
      <c r="CA11" s="22" t="str">
        <f>IF(T11&gt;0,IF($C11="FSCT",IF(OR(BZ11="DNS",BZ11="DNF",BZ11="DSQ",BZ11="DNC",BZ11="OCS"),(COUNTIF($C$11:$C$31,"=FSCT")+1),IF(O$8="",0,IF($B11="","",RANK(BZ11,BZ$11:BZ$31,1)))),""),"")</f>
        <v/>
      </c>
      <c r="CB11" s="22" t="str">
        <f>IF(CA11="","",IF($C11="FSCT",IF($B11="","",IF(CA11&gt;0,IF(OR(BZ11="DNS",BZ11="DSQ",BZ11="DNC",BZ11="OCS"),0,IF(BZ11="DNF",1,(COUNTIF($BZ$11:$BZ$31,"=DNF")+COUNT($BZ$11:$BZ$31))-CA11+1)),0)),""))</f>
        <v/>
      </c>
      <c r="CC11" s="66" t="str">
        <f>IF($C11="FSCT",V11,"")</f>
        <v/>
      </c>
      <c r="CD11" s="22" t="str">
        <f>IF(AA11&gt;0,IF($C11="FSCT",IF(OR(CC11="DNS",CC11="DNF",CC11="DSQ",CC11="DNC",CC11="OCS"),(COUNTIF($C$11:$C$31,"=FSCT")+1),IF(V$8="",0,IF($B11="","",RANK(CC11,CC$11:CC$31,1)))),""),"")</f>
        <v/>
      </c>
      <c r="CE11" s="22" t="str">
        <f>IF(CD11="","",IF($C11="FSCT",IF($B11="","",IF(CD11&gt;0,IF(OR(CC11="DNS",CC11="DSQ",CC11="DNC",CC11="OCS"),0,IF(CC11="DNF",1,(COUNTIF($CC$11:$CC$31,"=DNF")+COUNT($CC$11:$CC$31))-CD11+1)),0)),""))</f>
        <v/>
      </c>
      <c r="CF11" s="66" t="str">
        <f>IF($C11="FSCT",AC11,"")</f>
        <v/>
      </c>
      <c r="CG11" s="22" t="str">
        <f>IF(AH11&gt;0,IF($C11="FSCT",IF(OR(CF11="DNS",CF11="DNF",CF11="DSQ",CF11="DNC",CF11="OCS"),(COUNTIF($C$11:$C$31,"=FSCT")+1),IF(AC$8="",0,IF($B11="","",RANK(CF11,CF$11:CF$31,1)))),""),"")</f>
        <v/>
      </c>
      <c r="CH11" s="22" t="str">
        <f>IF(CG11="","",IF($C11="FSCT",IF($B11="","",IF(CG11&gt;0,IF(OR(CF11="DNS",CF11="DSQ",CF11="DNC",CF11="OCS"),0,IF(CF11="DNF",1,(COUNTIF($CF$11:$CF$31,"=DNF")+COUNT($CF$11:$CF$31))-CG11+1)),0)),""))</f>
        <v/>
      </c>
      <c r="CI11" s="66" t="str">
        <f>IF($C11="FSCT",AJ11,"")</f>
        <v/>
      </c>
      <c r="CJ11" s="22" t="str">
        <f>IF(AO11&gt;0,IF($C11="FSCT",IF(OR(CI11="DNS",CI11="DNF",CI11="DSQ",CI11="DNC",CI11="OCS"),(COUNTIF($C$11:$C$31,"=FSCT")+1),IF(AJ$8="",0,IF($B11="","",RANK(CI11,CI$11:CI$31,1)))),""),"")</f>
        <v/>
      </c>
      <c r="CK11" s="22" t="str">
        <f>IF(CJ11="","",IF($C11="FSCT",IF($B11="","",IF(CJ11&gt;0,IF(OR(CI11="DNS",CI11="DSQ",CI11="DNC",CI11="OCS"),0,IF(CI11="DNF",1,(COUNTIF($CI$11:$CI$31,"=DNF")+COUNT($CI$11:$CI$31))-CJ11+1)),0)),""))</f>
        <v/>
      </c>
    </row>
    <row r="12" spans="1:89" ht="15" customHeight="1" x14ac:dyDescent="0.2">
      <c r="A12" s="252">
        <f>F12</f>
        <v>2</v>
      </c>
      <c r="B12" s="61" t="s">
        <v>196</v>
      </c>
      <c r="C12" s="310" t="s">
        <v>83</v>
      </c>
      <c r="D12" s="249">
        <v>3457</v>
      </c>
      <c r="E12" s="15">
        <f>IF(B12="","",M12+T12+AA12+AH12+AO12)</f>
        <v>2</v>
      </c>
      <c r="F12" s="16">
        <f>IF(B12="","",RANK(E12,E$11:E$31,1))</f>
        <v>2</v>
      </c>
      <c r="G12" s="8">
        <f>IF(H$8="","",IF($B12="","",INDEX(PMNumb,MATCH($C12,Boats,0),MATCH(H$8,Windspd,0))))</f>
        <v>83</v>
      </c>
      <c r="H12" s="62">
        <f>IF($B12="","",TIME(I12,J12,K12))</f>
        <v>3.5937500000000004E-2</v>
      </c>
      <c r="I12" s="65"/>
      <c r="J12" s="65">
        <v>51</v>
      </c>
      <c r="K12" s="65">
        <v>45</v>
      </c>
      <c r="L12" s="34">
        <f>IF(OR(H12="DNS",H12="DNF",H12="DSQ",H12="DNC",H12="OCS"),"",IF(H$9="","",IF($B12="","",(H12/(G12/100)))))</f>
        <v>4.3298192771084341E-2</v>
      </c>
      <c r="M12" s="35">
        <f>IF(OR(H12="DNS",H12="DNF",H12="DSQ",H12="DNC",H12="OCS"),(COUNTA($B$11:$B$31)+1),IF(H$8="",0,IF($B12="","",RANK(L12,L$11:L$31,1))))</f>
        <v>2</v>
      </c>
      <c r="N12" s="57">
        <f>IF(O$8="","",IF($B12="","",INDEX(PMNumb,MATCH($C12,Boats,0),MATCH(O$8,Windspd,0))))</f>
        <v>83</v>
      </c>
      <c r="O12" s="62"/>
      <c r="P12" s="65"/>
      <c r="Q12" s="65"/>
      <c r="R12" s="65"/>
      <c r="S12" s="34"/>
      <c r="T12" s="35"/>
      <c r="U12" s="57"/>
      <c r="V12" s="62"/>
      <c r="W12" s="65"/>
      <c r="X12" s="65"/>
      <c r="Y12" s="65"/>
      <c r="Z12" s="34"/>
      <c r="AA12" s="35"/>
      <c r="AB12" s="57"/>
      <c r="AC12" s="62"/>
      <c r="AD12" s="65"/>
      <c r="AE12" s="65"/>
      <c r="AF12" s="65"/>
      <c r="AG12" s="34"/>
      <c r="AH12" s="35"/>
      <c r="AI12" s="57"/>
      <c r="AJ12" s="62"/>
      <c r="AK12" s="65"/>
      <c r="AL12" s="65"/>
      <c r="AM12" s="65"/>
      <c r="AN12" s="34"/>
      <c r="AO12" s="35"/>
      <c r="AR12" s="13" t="str">
        <f t="shared" si="0"/>
        <v>Loy Vaughan</v>
      </c>
      <c r="AS12" s="13" t="str">
        <f t="shared" si="0"/>
        <v>TH</v>
      </c>
      <c r="AT12" s="13">
        <f t="shared" si="0"/>
        <v>3457</v>
      </c>
      <c r="AU12" s="22">
        <f>IF($B12="","",IF(M12&gt;0,IF(OR(H12="DNS",H12="DSQ",H12="DNC",H12="OCS"),0,IF(H12="DNF",1,(COUNTIF($H$11:$H$31,"=DNF")+COUNT($L$11:$L$31))-M12+1)),0))</f>
        <v>3</v>
      </c>
      <c r="AV12" s="22">
        <f>IF($B12="","",IF(T12&gt;0,IF(OR(O12="DNS",O12="DSQ",O12="DNC",O12="OCS"),0,IF(O12="DNF",1,(COUNTIF($O$11:$O$31,"=DNF")+COUNT($S$11:$S$31)-T12+1))),0))</f>
        <v>0</v>
      </c>
      <c r="AW12" s="22">
        <f>IF($B12="","",IF(AA12&gt;0,IF(OR(V12="DNS",V12="DSQ",V12="DNC",V12="OCS"),0,IF(V12="DNF",1,(COUNTIF($V$11:$V$31,"=DNF")+COUNT($Z$11:$Z$31))-AA12+1)),0))</f>
        <v>0</v>
      </c>
      <c r="AX12" s="22">
        <f>IF($B12="","",IF(AH12&gt;0,IF(OR(AC12="DNS",AC12="DSQ",AC12="DNC",AC12="OCS"),0,IF(AC12="DNF",1,(COUNTIF($AC$11:$AC$31,"=DNF")+COUNT($AG$11:$AG$31))-AH12+1)),0))</f>
        <v>0</v>
      </c>
      <c r="AY12" s="22">
        <f>IF($B12="","",IF(AO12&gt;0,IF(OR(AJ12="DNS",AJ12="DSQ",AJ12="DNC",AJ12="OCS"),0,IF(AJ12="DNF",1,(COUNTIF($AJ$11:$AJ$31,"=DNF")+COUNT($AN$11:$AN$31))-AO12+1)),0))</f>
        <v>0</v>
      </c>
      <c r="BA12" s="13" t="str">
        <f t="shared" si="1"/>
        <v>Loy Vaughan</v>
      </c>
      <c r="BB12" s="13" t="str">
        <f t="shared" si="1"/>
        <v>TH</v>
      </c>
      <c r="BC12" s="13">
        <f t="shared" si="1"/>
        <v>3457</v>
      </c>
      <c r="BD12" s="66">
        <f>IF($C12="TH",H12,"")</f>
        <v>3.5937500000000004E-2</v>
      </c>
      <c r="BE12" s="22">
        <f>IF(M12&gt;0,IF($C12="TH",IF(OR(BD12="DNS",BD12="DNF",BD12="DSQ",BD12="DNC",BD12="OCS"),(COUNTIF($C$11:$C$31,"=TH")+1),IF(H$8="",0,IF($B12="","",RANK(BD12,BD$11:BD$31,1)))),""),"")</f>
        <v>2</v>
      </c>
      <c r="BF12" s="22">
        <f>IF(BE12="","",IF($C12="TH",IF($B12="","",IF(BE12&gt;0,IF(OR(BD12="DNS",BD12="DSQ",BD12="DNC",BD12="OCS"),0,IF(BD12="DNF",1,(COUNTIF($BD$11:$BD$31,"=DNF")+COUNT($BD$11:$BD$31))-BE12+1)),0)),""))</f>
        <v>3</v>
      </c>
      <c r="BG12" s="66">
        <f>IF($C12="TH",O12,"")</f>
        <v>0</v>
      </c>
      <c r="BH12" s="22" t="str">
        <f>IF(T12&gt;0,IF($C12="TH",IF(OR(BG12="DNS",BG12="DNF",BG12="DSQ",BG12="DNC",BG12="OCS"),(COUNTIF($C$11:$C$31,"=TH")+1),IF(O$8="",0,IF($B12="","",RANK(BG12,BG$11:BG$31,1)))),""),"")</f>
        <v/>
      </c>
      <c r="BI12" s="22" t="str">
        <f>IF(BH12="","",IF($C12="TH",IF($B12="","",IF(BH12&gt;0,IF(OR(BG12="DNS",BG12="DSQ",BG12="DNC",BG12="OCS"),0,IF(BG12="DNF",1,(COUNTIF($BG$11:$BG$31,"=DNF")+COUNT($BG$11:$BG$31))-BH12+1)),0)),""))</f>
        <v/>
      </c>
      <c r="BJ12" s="66">
        <f>IF($C12="TH",V12,"")</f>
        <v>0</v>
      </c>
      <c r="BK12" s="22" t="str">
        <f>IF(AA12&gt;0,IF($C12="TH",IF(OR(BJ12="DNS",BJ12="DNF",BJ12="DSQ",BJ12="DNC",BJ12="OCS"),(COUNTIF($C$11:$C$31,"=TH")+1),IF(V$8="",0,IF($B12="","",RANK(BJ12,BJ$11:BJ$31,1)))),""),"")</f>
        <v/>
      </c>
      <c r="BL12" s="22" t="str">
        <f>IF(BK12="","",IF($C12="TH",IF($B12="","",IF(BK12&gt;0,IF(OR(BJ12="DNS",BJ12="DSQ",BJ12="DNC",BJ12="OCS"),0,IF(BJ12="DNF",1,(COUNTIF($BJ$11:$BJ$31,"=DNF")+COUNT($BJ$11:$BJ$31))-BK12+1)),0)),""))</f>
        <v/>
      </c>
      <c r="BM12" s="66">
        <f>IF($C12="TH",AC12,"")</f>
        <v>0</v>
      </c>
      <c r="BN12" s="22" t="str">
        <f>IF(AH12&gt;0,IF($C12="TH",IF(OR(BM12="DNS",BM12="DNF",BM12="DSQ",BM12="DNC",BM12="OCS"),(COUNTIF($C$11:$C$31,"=TH")+1),IF(AC$8="",0,IF($B12="","",RANK(BM12,BM$11:BM$31,1)))),""),"")</f>
        <v/>
      </c>
      <c r="BO12" s="22" t="str">
        <f>IF(BN12="","",IF($C12="TH",IF($B12="","",IF(BN12&gt;0,IF(OR(BM12="DNS",BM12="DSQ",BM12="DNC",BM12="OCS"),0,IF(BM12="DNF",1,(COUNTIF($BM$11:$BM$31,"=DNF")+COUNT($BM$11:$BM$31))-BN12+1)),0)),""))</f>
        <v/>
      </c>
      <c r="BP12" s="66">
        <f>IF($C12="TH",AJ12,"")</f>
        <v>0</v>
      </c>
      <c r="BQ12" s="22" t="str">
        <f>IF(AO12&gt;0,IF($C12="TH",IF(OR(BP12="DNS",BP12="DNF",BP12="DSQ",BP12="DNC",BP12="OCS"),(COUNTIF($C$11:$C$31,"=TH")+1),IF(AJ$8="",0,IF($B12="","",RANK(BP12,BP$11:BP$31,1)))),""),"")</f>
        <v/>
      </c>
      <c r="BR12" s="22" t="str">
        <f>IF(BQ12="","",IF($C12="TH",IF($B12="","",IF(BQ12&gt;0,IF(OR(BP12="DNS",BP12="DSQ",BP12="DNC",BP12="OCS"),0,IF(BP12="DNF",1,(COUNTIF($BP$11:$BP$31,"=DNF")+COUNT($BP$11:$BP$31))-BQ12+1)),0)),""))</f>
        <v/>
      </c>
      <c r="BT12" s="13" t="str">
        <f t="shared" si="2"/>
        <v>Loy Vaughan</v>
      </c>
      <c r="BU12" s="13" t="str">
        <f t="shared" si="2"/>
        <v>TH</v>
      </c>
      <c r="BV12" s="13">
        <f t="shared" si="2"/>
        <v>3457</v>
      </c>
      <c r="BW12" s="66" t="str">
        <f>IF($C12="FSCT",H12,"")</f>
        <v/>
      </c>
      <c r="BX12" s="22" t="str">
        <f>IF(M12&gt;0,IF($C12="FSCT",IF(OR(BW12="DNS",BW12="DNF",BW12="DSQ",BW12="DNC",BW12="OCS"),(COUNTIF($C$11:$C$31,"=FSCT")+1),IF(H$8="",0,IF($B12="","",RANK(BW12,BW$11:BW$31,1)))),""),"")</f>
        <v/>
      </c>
      <c r="BY12" s="22" t="str">
        <f>IF(BX12="","",IF($C12="FSCT",IF($B12="","",IF(BX12&gt;0,IF(OR(BW12="DNS",BW12="DSQ",BW12="DNC",BW12="OCS"),0,IF(BW12="DNF",1,(COUNTIF($BW$11:$BW$31,"=DNF")+COUNT($BW$11:$BW$31))-BX12+1)),0)),""))</f>
        <v/>
      </c>
      <c r="BZ12" s="66" t="str">
        <f>IF($C12="FSCT",O12,"")</f>
        <v/>
      </c>
      <c r="CA12" s="22" t="str">
        <f>IF(T12&gt;0,IF($C12="FSCT",IF(OR(BZ12="DNS",BZ12="DNF",BZ12="DSQ",BZ12="DNC",BZ12="OCS"),(COUNTIF($C$11:$C$31,"=FSCT")+1),IF(O$8="",0,IF($B12="","",RANK(BZ12,BZ$11:BZ$31,1)))),""),"")</f>
        <v/>
      </c>
      <c r="CB12" s="22" t="str">
        <f>IF(CA12="","",IF($C12="FSCT",IF($B12="","",IF(CA12&gt;0,IF(OR(BZ12="DNS",BZ12="DSQ",BZ12="DNC",BZ12="OCS"),0,IF(BZ12="DNF",1,(COUNTIF($BZ$11:$BZ$31,"=DNF")+COUNT($BZ$11:$BZ$31))-CA12+1)),0)),""))</f>
        <v/>
      </c>
      <c r="CC12" s="66" t="str">
        <f>IF($C12="FSCT",V12,"")</f>
        <v/>
      </c>
      <c r="CD12" s="22" t="str">
        <f>IF(AA12&gt;0,IF($C12="FSCT",IF(OR(CC12="DNS",CC12="DNF",CC12="DSQ",CC12="DNC",CC12="OCS"),(COUNTIF($C$11:$C$31,"=FSCT")+1),IF(V$8="",0,IF($B12="","",RANK(CC12,CC$11:CC$31,1)))),""),"")</f>
        <v/>
      </c>
      <c r="CE12" s="22" t="str">
        <f>IF(CD12="","",IF($C12="FSCT",IF($B12="","",IF(CD12&gt;0,IF(OR(CC12="DNS",CC12="DSQ",CC12="DNC",CC12="OCS"),0,IF(CC12="DNF",1,(COUNTIF($CC$11:$CC$31,"=DNF")+COUNT($CC$11:$CC$31))-CD12+1)),0)),""))</f>
        <v/>
      </c>
      <c r="CF12" s="66" t="str">
        <f>IF($C12="FSCT",AC12,"")</f>
        <v/>
      </c>
      <c r="CG12" s="22" t="str">
        <f>IF(AH12&gt;0,IF($C12="FSCT",IF(OR(CF12="DNS",CF12="DNF",CF12="DSQ",CF12="DNC",CF12="OCS"),(COUNTIF($C$11:$C$31,"=FSCT")+1),IF(AC$8="",0,IF($B12="","",RANK(CF12,CF$11:CF$31,1)))),""),"")</f>
        <v/>
      </c>
      <c r="CH12" s="22" t="str">
        <f>IF(CG12="","",IF($C12="FSCT",IF($B12="","",IF(CG12&gt;0,IF(OR(CF12="DNS",CF12="DSQ",CF12="DNC",CF12="OCS"),0,IF(CF12="DNF",1,(COUNTIF($CF$11:$CF$31,"=DNF")+COUNT($CF$11:$CF$31))-CG12+1)),0)),""))</f>
        <v/>
      </c>
      <c r="CI12" s="66" t="str">
        <f>IF($C12="FSCT",AJ12,"")</f>
        <v/>
      </c>
      <c r="CJ12" s="22" t="str">
        <f>IF(AO12&gt;0,IF($C12="FSCT",IF(OR(CI12="DNS",CI12="DNF",CI12="DSQ",CI12="DNC",CI12="OCS"),(COUNTIF($C$11:$C$31,"=FSCT")+1),IF(AJ$8="",0,IF($B12="","",RANK(CI12,CI$11:CI$31,1)))),""),"")</f>
        <v/>
      </c>
      <c r="CK12" s="22" t="str">
        <f>IF(CJ12="","",IF($C12="FSCT",IF($B12="","",IF(CJ12&gt;0,IF(OR(CI12="DNS",CI12="DSQ",CI12="DNC",CI12="OCS"),0,IF(CI12="DNF",1,(COUNTIF($CI$11:$CI$31,"=DNF")+COUNT($CI$11:$CI$31))-CJ12+1)),0)),""))</f>
        <v/>
      </c>
    </row>
    <row r="13" spans="1:89" ht="15" customHeight="1" x14ac:dyDescent="0.2">
      <c r="A13" s="252">
        <f>F13</f>
        <v>3</v>
      </c>
      <c r="B13" s="61" t="s">
        <v>833</v>
      </c>
      <c r="C13" s="310" t="s">
        <v>83</v>
      </c>
      <c r="D13" s="249">
        <v>3886</v>
      </c>
      <c r="E13" s="15">
        <f>IF(B13="","",M13+T13+AA13+AH13+AO13)</f>
        <v>3</v>
      </c>
      <c r="F13" s="16">
        <f>IF(B13="","",RANK(E13,E$11:E$31,1))</f>
        <v>3</v>
      </c>
      <c r="G13" s="8">
        <f>IF(H$8="","",IF($B13="","",INDEX(PMNumb,MATCH($C13,Boats,0),MATCH(H$8,Windspd,0))))</f>
        <v>83</v>
      </c>
      <c r="H13" s="62">
        <f>IF($B13="","",TIME(I13,J13,K13))</f>
        <v>3.6874999999999998E-2</v>
      </c>
      <c r="I13" s="65"/>
      <c r="J13" s="65">
        <v>53</v>
      </c>
      <c r="K13" s="65">
        <v>6</v>
      </c>
      <c r="L13" s="34">
        <f>IF(OR(H13="DNS",H13="DNF",H13="DSQ",H13="DNC",H13="OCS"),"",IF(H$9="","",IF($B13="","",(H13/(G13/100)))))</f>
        <v>4.4427710843373491E-2</v>
      </c>
      <c r="M13" s="35">
        <f>IF(OR(H13="DNS",H13="DNF",H13="DSQ",H13="DNC",H13="OCS"),(COUNTA($B$11:$B$31)+1),IF(H$8="",0,IF($B13="","",RANK(L13,L$11:L$31,1))))</f>
        <v>3</v>
      </c>
      <c r="N13" s="57">
        <f>IF(O$8="","",IF($B13="","",INDEX(PMNumb,MATCH($C13,Boats,0),MATCH(O$8,Windspd,0))))</f>
        <v>83</v>
      </c>
      <c r="O13" s="62"/>
      <c r="P13" s="65"/>
      <c r="Q13" s="65"/>
      <c r="R13" s="65"/>
      <c r="S13" s="34"/>
      <c r="T13" s="35"/>
      <c r="U13" s="57"/>
      <c r="V13" s="62"/>
      <c r="W13" s="65"/>
      <c r="X13" s="65"/>
      <c r="Y13" s="65"/>
      <c r="Z13" s="34"/>
      <c r="AA13" s="35"/>
      <c r="AB13" s="57"/>
      <c r="AC13" s="62"/>
      <c r="AD13" s="65"/>
      <c r="AE13" s="65"/>
      <c r="AF13" s="65"/>
      <c r="AG13" s="34"/>
      <c r="AH13" s="35"/>
      <c r="AI13" s="57"/>
      <c r="AJ13" s="62"/>
      <c r="AK13" s="65"/>
      <c r="AL13" s="65"/>
      <c r="AM13" s="65"/>
      <c r="AN13" s="34"/>
      <c r="AO13" s="35"/>
      <c r="AR13" s="13" t="str">
        <f t="shared" si="0"/>
        <v>Dianne Hart</v>
      </c>
      <c r="AS13" s="13" t="str">
        <f t="shared" si="0"/>
        <v>TH</v>
      </c>
      <c r="AT13" s="13">
        <f t="shared" si="0"/>
        <v>3886</v>
      </c>
      <c r="AU13" s="22">
        <f>IF($B13="","",IF(M13&gt;0,IF(OR(H13="DNS",H13="DSQ",H13="DNC",H13="OCS"),0,IF(H13="DNF",1,(COUNTIF($H$11:$H$31,"=DNF")+COUNT($L$11:$L$31))-M13+1)),0))</f>
        <v>2</v>
      </c>
      <c r="AV13" s="22">
        <f>IF($B13="","",IF(T13&gt;0,IF(OR(O13="DNS",O13="DSQ",O13="DNC",O13="OCS"),0,IF(O13="DNF",1,(COUNTIF($O$11:$O$31,"=DNF")+COUNT($S$11:$S$31)-T13+1))),0))</f>
        <v>0</v>
      </c>
      <c r="AW13" s="22">
        <f>IF($B13="","",IF(AA13&gt;0,IF(OR(V13="DNS",V13="DSQ",V13="DNC",V13="OCS"),0,IF(V13="DNF",1,(COUNTIF($V$11:$V$31,"=DNF")+COUNT($Z$11:$Z$31))-AA13+1)),0))</f>
        <v>0</v>
      </c>
      <c r="AX13" s="22">
        <f>IF($B13="","",IF(AH13&gt;0,IF(OR(AC13="DNS",AC13="DSQ",AC13="DNC",AC13="OCS"),0,IF(AC13="DNF",1,(COUNTIF($AC$11:$AC$31,"=DNF")+COUNT($AG$11:$AG$31))-AH13+1)),0))</f>
        <v>0</v>
      </c>
      <c r="AY13" s="22">
        <f>IF($B13="","",IF(AO13&gt;0,IF(OR(AJ13="DNS",AJ13="DSQ",AJ13="DNC",AJ13="OCS"),0,IF(AJ13="DNF",1,(COUNTIF($AJ$11:$AJ$31,"=DNF")+COUNT($AN$11:$AN$31))-AO13+1)),0))</f>
        <v>0</v>
      </c>
      <c r="BA13" s="13" t="str">
        <f t="shared" si="1"/>
        <v>Dianne Hart</v>
      </c>
      <c r="BB13" s="13" t="str">
        <f t="shared" si="1"/>
        <v>TH</v>
      </c>
      <c r="BC13" s="13">
        <f t="shared" si="1"/>
        <v>3886</v>
      </c>
      <c r="BD13" s="66">
        <f>IF($C13="TH",H13,"")</f>
        <v>3.6874999999999998E-2</v>
      </c>
      <c r="BE13" s="22">
        <f>IF(M13&gt;0,IF($C13="TH",IF(OR(BD13="DNS",BD13="DNF",BD13="DSQ",BD13="DNC",BD13="OCS"),(COUNTIF($C$11:$C$31,"=TH")+1),IF(H$8="",0,IF($B13="","",RANK(BD13,BD$11:BD$31,1)))),""),"")</f>
        <v>3</v>
      </c>
      <c r="BF13" s="22">
        <f>IF(BE13="","",IF($C13="TH",IF($B13="","",IF(BE13&gt;0,IF(OR(BD13="DNS",BD13="DSQ",BD13="DNC",BD13="OCS"),0,IF(BD13="DNF",1,(COUNTIF($BD$11:$BD$31,"=DNF")+COUNT($BD$11:$BD$31))-BE13+1)),0)),""))</f>
        <v>2</v>
      </c>
      <c r="BG13" s="66">
        <f>IF($C13="TH",O13,"")</f>
        <v>0</v>
      </c>
      <c r="BH13" s="22" t="str">
        <f>IF(T13&gt;0,IF($C13="TH",IF(OR(BG13="DNS",BG13="DNF",BG13="DSQ",BG13="DNC",BG13="OCS"),(COUNTIF($C$11:$C$31,"=TH")+1),IF(O$8="",0,IF($B13="","",RANK(BG13,BG$11:BG$31,1)))),""),"")</f>
        <v/>
      </c>
      <c r="BI13" s="22" t="str">
        <f>IF(BH13="","",IF($C13="TH",IF($B13="","",IF(BH13&gt;0,IF(OR(BG13="DNS",BG13="DSQ",BG13="DNC",BG13="OCS"),0,IF(BG13="DNF",1,(COUNTIF($BG$11:$BG$31,"=DNF")+COUNT($BG$11:$BG$31))-BH13+1)),0)),""))</f>
        <v/>
      </c>
      <c r="BJ13" s="66">
        <f>IF($C13="TH",V13,"")</f>
        <v>0</v>
      </c>
      <c r="BK13" s="22" t="str">
        <f>IF(AA13&gt;0,IF($C13="TH",IF(OR(BJ13="DNS",BJ13="DNF",BJ13="DSQ",BJ13="DNC",BJ13="OCS"),(COUNTIF($C$11:$C$31,"=TH")+1),IF(V$8="",0,IF($B13="","",RANK(BJ13,BJ$11:BJ$31,1)))),""),"")</f>
        <v/>
      </c>
      <c r="BL13" s="22" t="str">
        <f>IF(BK13="","",IF($C13="TH",IF($B13="","",IF(BK13&gt;0,IF(OR(BJ13="DNS",BJ13="DSQ",BJ13="DNC",BJ13="OCS"),0,IF(BJ13="DNF",1,(COUNTIF($BJ$11:$BJ$31,"=DNF")+COUNT($BJ$11:$BJ$31))-BK13+1)),0)),""))</f>
        <v/>
      </c>
      <c r="BM13" s="66">
        <f>IF($C13="TH",AC13,"")</f>
        <v>0</v>
      </c>
      <c r="BN13" s="22" t="str">
        <f>IF(AH13&gt;0,IF($C13="TH",IF(OR(BM13="DNS",BM13="DNF",BM13="DSQ",BM13="DNC",BM13="OCS"),(COUNTIF($C$11:$C$31,"=TH")+1),IF(AC$8="",0,IF($B13="","",RANK(BM13,BM$11:BM$31,1)))),""),"")</f>
        <v/>
      </c>
      <c r="BO13" s="22" t="str">
        <f>IF(BN13="","",IF($C13="TH",IF($B13="","",IF(BN13&gt;0,IF(OR(BM13="DNS",BM13="DSQ",BM13="DNC",BM13="OCS"),0,IF(BM13="DNF",1,(COUNTIF($BM$11:$BM$31,"=DNF")+COUNT($BM$11:$BM$31))-BN13+1)),0)),""))</f>
        <v/>
      </c>
      <c r="BP13" s="66">
        <f>IF($C13="TH",AJ13,"")</f>
        <v>0</v>
      </c>
      <c r="BQ13" s="22" t="str">
        <f>IF(AO13&gt;0,IF($C13="TH",IF(OR(BP13="DNS",BP13="DNF",BP13="DSQ",BP13="DNC",BP13="OCS"),(COUNTIF($C$11:$C$31,"=TH")+1),IF(AJ$8="",0,IF($B13="","",RANK(BP13,BP$11:BP$31,1)))),""),"")</f>
        <v/>
      </c>
      <c r="BR13" s="22" t="str">
        <f>IF(BQ13="","",IF($C13="TH",IF($B13="","",IF(BQ13&gt;0,IF(OR(BP13="DNS",BP13="DSQ",BP13="DNC",BP13="OCS"),0,IF(BP13="DNF",1,(COUNTIF($BP$11:$BP$31,"=DNF")+COUNT($BP$11:$BP$31))-BQ13+1)),0)),""))</f>
        <v/>
      </c>
      <c r="BT13" s="13" t="str">
        <f t="shared" si="2"/>
        <v>Dianne Hart</v>
      </c>
      <c r="BU13" s="13" t="str">
        <f t="shared" si="2"/>
        <v>TH</v>
      </c>
      <c r="BV13" s="13">
        <f t="shared" si="2"/>
        <v>3886</v>
      </c>
      <c r="BW13" s="66" t="str">
        <f>IF($C13="FSCT",H13,"")</f>
        <v/>
      </c>
      <c r="BX13" s="22" t="str">
        <f>IF(M13&gt;0,IF($C13="FSCT",IF(OR(BW13="DNS",BW13="DNF",BW13="DSQ",BW13="DNC",BW13="OCS"),(COUNTIF($C$11:$C$31,"=FSCT")+1),IF(H$8="",0,IF($B13="","",RANK(BW13,BW$11:BW$31,1)))),""),"")</f>
        <v/>
      </c>
      <c r="BY13" s="22" t="str">
        <f>IF(BX13="","",IF($C13="FSCT",IF($B13="","",IF(BX13&gt;0,IF(OR(BW13="DNS",BW13="DSQ",BW13="DNC",BW13="OCS"),0,IF(BW13="DNF",1,(COUNTIF($BW$11:$BW$31,"=DNF")+COUNT($BW$11:$BW$31))-BX13+1)),0)),""))</f>
        <v/>
      </c>
      <c r="BZ13" s="66" t="str">
        <f>IF($C13="FSCT",O13,"")</f>
        <v/>
      </c>
      <c r="CA13" s="22" t="str">
        <f>IF(T13&gt;0,IF($C13="FSCT",IF(OR(BZ13="DNS",BZ13="DNF",BZ13="DSQ",BZ13="DNC",BZ13="OCS"),(COUNTIF($C$11:$C$31,"=FSCT")+1),IF(O$8="",0,IF($B13="","",RANK(BZ13,BZ$11:BZ$31,1)))),""),"")</f>
        <v/>
      </c>
      <c r="CB13" s="22" t="str">
        <f>IF(CA13="","",IF($C13="FSCT",IF($B13="","",IF(CA13&gt;0,IF(OR(BZ13="DNS",BZ13="DSQ",BZ13="DNC",BZ13="OCS"),0,IF(BZ13="DNF",1,(COUNTIF($BZ$11:$BZ$31,"=DNF")+COUNT($BZ$11:$BZ$31))-CA13+1)),0)),""))</f>
        <v/>
      </c>
      <c r="CC13" s="66" t="str">
        <f>IF($C13="FSCT",V13,"")</f>
        <v/>
      </c>
      <c r="CD13" s="22" t="str">
        <f>IF(AA13&gt;0,IF($C13="FSCT",IF(OR(CC13="DNS",CC13="DNF",CC13="DSQ",CC13="DNC",CC13="OCS"),(COUNTIF($C$11:$C$31,"=FSCT")+1),IF(V$8="",0,IF($B13="","",RANK(CC13,CC$11:CC$31,1)))),""),"")</f>
        <v/>
      </c>
      <c r="CE13" s="22" t="str">
        <f>IF(CD13="","",IF($C13="FSCT",IF($B13="","",IF(CD13&gt;0,IF(OR(CC13="DNS",CC13="DSQ",CC13="DNC",CC13="OCS"),0,IF(CC13="DNF",1,(COUNTIF($CC$11:$CC$31,"=DNF")+COUNT($CC$11:$CC$31))-CD13+1)),0)),""))</f>
        <v/>
      </c>
      <c r="CF13" s="66" t="str">
        <f>IF($C13="FSCT",AC13,"")</f>
        <v/>
      </c>
      <c r="CG13" s="22" t="str">
        <f>IF(AH13&gt;0,IF($C13="FSCT",IF(OR(CF13="DNS",CF13="DNF",CF13="DSQ",CF13="DNC",CF13="OCS"),(COUNTIF($C$11:$C$31,"=FSCT")+1),IF(AC$8="",0,IF($B13="","",RANK(CF13,CF$11:CF$31,1)))),""),"")</f>
        <v/>
      </c>
      <c r="CH13" s="22" t="str">
        <f>IF(CG13="","",IF($C13="FSCT",IF($B13="","",IF(CG13&gt;0,IF(OR(CF13="DNS",CF13="DSQ",CF13="DNC",CF13="OCS"),0,IF(CF13="DNF",1,(COUNTIF($CF$11:$CF$31,"=DNF")+COUNT($CF$11:$CF$31))-CG13+1)),0)),""))</f>
        <v/>
      </c>
      <c r="CI13" s="66" t="str">
        <f>IF($C13="FSCT",AJ13,"")</f>
        <v/>
      </c>
      <c r="CJ13" s="22" t="str">
        <f>IF(AO13&gt;0,IF($C13="FSCT",IF(OR(CI13="DNS",CI13="DNF",CI13="DSQ",CI13="DNC",CI13="OCS"),(COUNTIF($C$11:$C$31,"=FSCT")+1),IF(AJ$8="",0,IF($B13="","",RANK(CI13,CI$11:CI$31,1)))),""),"")</f>
        <v/>
      </c>
      <c r="CK13" s="22" t="str">
        <f>IF(CJ13="","",IF($C13="FSCT",IF($B13="","",IF(CJ13&gt;0,IF(OR(CI13="DNS",CI13="DSQ",CI13="DNC",CI13="OCS"),0,IF(CI13="DNF",1,(COUNTIF($CI$11:$CI$31,"=DNF")+COUNT($CI$11:$CI$31))-CJ13+1)),0)),""))</f>
        <v/>
      </c>
    </row>
    <row r="14" spans="1:89" ht="15" customHeight="1" x14ac:dyDescent="0.2">
      <c r="A14" s="252">
        <f>F14</f>
        <v>4</v>
      </c>
      <c r="B14" s="61" t="s">
        <v>764</v>
      </c>
      <c r="C14" s="310" t="s">
        <v>83</v>
      </c>
      <c r="D14" s="249">
        <v>2644</v>
      </c>
      <c r="E14" s="15">
        <f>IF(B14="","",M14+T14+AA14+AH14+AO14)</f>
        <v>4</v>
      </c>
      <c r="F14" s="16">
        <f>IF(B14="","",RANK(E14,E$11:E$31,1))</f>
        <v>4</v>
      </c>
      <c r="G14" s="8">
        <f>IF(H$8="","",IF($B14="","",INDEX(PMNumb,MATCH($C14,Boats,0),MATCH(H$8,Windspd,0))))</f>
        <v>83</v>
      </c>
      <c r="H14" s="62">
        <f>IF($B14="","",TIME(I14,J14,K14))</f>
        <v>4.1631944444444451E-2</v>
      </c>
      <c r="I14" s="65"/>
      <c r="J14" s="65">
        <v>59</v>
      </c>
      <c r="K14" s="65">
        <v>57</v>
      </c>
      <c r="L14" s="34">
        <f>IF(OR(H14="DNS",H14="DNF",H14="DSQ",H14="DNC",H14="OCS"),"",IF(H$9="","",IF($B14="","",(H14/(G14/100)))))</f>
        <v>5.0158969210174043E-2</v>
      </c>
      <c r="M14" s="35">
        <f>IF(OR(H14="DNS",H14="DNF",H14="DSQ",H14="DNC",H14="OCS"),(COUNTA($B$11:$B$31)+1),IF(H$8="",0,IF($B14="","",RANK(L14,L$11:L$31,1))))</f>
        <v>4</v>
      </c>
      <c r="N14" s="57">
        <f>IF(O$8="","",IF($B14="","",INDEX(PMNumb,MATCH($C14,Boats,0),MATCH(O$8,Windspd,0))))</f>
        <v>83</v>
      </c>
      <c r="O14" s="62"/>
      <c r="P14" s="65"/>
      <c r="Q14" s="65"/>
      <c r="R14" s="65"/>
      <c r="S14" s="34"/>
      <c r="T14" s="35"/>
      <c r="U14" s="57"/>
      <c r="V14" s="62"/>
      <c r="W14" s="65"/>
      <c r="X14" s="65"/>
      <c r="Y14" s="65"/>
      <c r="Z14" s="34"/>
      <c r="AA14" s="35"/>
      <c r="AB14" s="57"/>
      <c r="AC14" s="62"/>
      <c r="AD14" s="65"/>
      <c r="AE14" s="65"/>
      <c r="AF14" s="65"/>
      <c r="AG14" s="34"/>
      <c r="AH14" s="35"/>
      <c r="AI14" s="57"/>
      <c r="AJ14" s="62"/>
      <c r="AK14" s="65"/>
      <c r="AL14" s="65"/>
      <c r="AM14" s="65"/>
      <c r="AN14" s="34"/>
      <c r="AO14" s="35"/>
      <c r="AR14" s="13" t="str">
        <f t="shared" si="0"/>
        <v>Craig Hennecy</v>
      </c>
      <c r="AS14" s="13" t="str">
        <f t="shared" si="0"/>
        <v>TH</v>
      </c>
      <c r="AT14" s="13">
        <f t="shared" si="0"/>
        <v>2644</v>
      </c>
      <c r="AU14" s="22">
        <f>IF($B14="","",IF(M14&gt;0,IF(OR(H14="DNS",H14="DSQ",H14="DNC",H14="OCS"),0,IF(H14="DNF",1,(COUNTIF($H$11:$H$31,"=DNF")+COUNT($L$11:$L$31))-M14+1)),0))</f>
        <v>1</v>
      </c>
      <c r="AV14" s="22">
        <f>IF($B14="","",IF(T14&gt;0,IF(OR(O14="DNS",O14="DSQ",O14="DNC",O14="OCS"),0,IF(O14="DNF",1,(COUNTIF($O$11:$O$31,"=DNF")+COUNT($S$11:$S$31)-T14+1))),0))</f>
        <v>0</v>
      </c>
      <c r="AW14" s="22">
        <f>IF($B14="","",IF(AA14&gt;0,IF(OR(V14="DNS",V14="DSQ",V14="DNC",V14="OCS"),0,IF(V14="DNF",1,(COUNTIF($V$11:$V$31,"=DNF")+COUNT($Z$11:$Z$31))-AA14+1)),0))</f>
        <v>0</v>
      </c>
      <c r="AX14" s="22">
        <f>IF($B14="","",IF(AH14&gt;0,IF(OR(AC14="DNS",AC14="DSQ",AC14="DNC",AC14="OCS"),0,IF(AC14="DNF",1,(COUNTIF($AC$11:$AC$31,"=DNF")+COUNT($AG$11:$AG$31))-AH14+1)),0))</f>
        <v>0</v>
      </c>
      <c r="AY14" s="22">
        <f>IF($B14="","",IF(AO14&gt;0,IF(OR(AJ14="DNS",AJ14="DSQ",AJ14="DNC",AJ14="OCS"),0,IF(AJ14="DNF",1,(COUNTIF($AJ$11:$AJ$31,"=DNF")+COUNT($AN$11:$AN$31))-AO14+1)),0))</f>
        <v>0</v>
      </c>
      <c r="BA14" s="13" t="str">
        <f t="shared" si="1"/>
        <v>Craig Hennecy</v>
      </c>
      <c r="BB14" s="13" t="str">
        <f t="shared" si="1"/>
        <v>TH</v>
      </c>
      <c r="BC14" s="13">
        <f t="shared" si="1"/>
        <v>2644</v>
      </c>
      <c r="BD14" s="66">
        <f>IF($C14="TH",H14,"")</f>
        <v>4.1631944444444451E-2</v>
      </c>
      <c r="BE14" s="22">
        <f>IF(M14&gt;0,IF($C14="TH",IF(OR(BD14="DNS",BD14="DNF",BD14="DSQ",BD14="DNC",BD14="OCS"),(COUNTIF($C$11:$C$31,"=TH")+1),IF(H$8="",0,IF($B14="","",RANK(BD14,BD$11:BD$31,1)))),""),"")</f>
        <v>4</v>
      </c>
      <c r="BF14" s="22">
        <f>IF(BE14="","",IF($C14="TH",IF($B14="","",IF(BE14&gt;0,IF(OR(BD14="DNS",BD14="DSQ",BD14="DNC",BD14="OCS"),0,IF(BD14="DNF",1,(COUNTIF($BD$11:$BD$31,"=DNF")+COUNT($BD$11:$BD$31))-BE14+1)),0)),""))</f>
        <v>1</v>
      </c>
      <c r="BG14" s="66">
        <f>IF($C14="TH",O14,"")</f>
        <v>0</v>
      </c>
      <c r="BH14" s="22" t="str">
        <f>IF(T14&gt;0,IF($C14="TH",IF(OR(BG14="DNS",BG14="DNF",BG14="DSQ",BG14="DNC",BG14="OCS"),(COUNTIF($C$11:$C$31,"=TH")+1),IF(O$8="",0,IF($B14="","",RANK(BG14,BG$11:BG$31,1)))),""),"")</f>
        <v/>
      </c>
      <c r="BI14" s="22" t="str">
        <f>IF(BH14="","",IF($C14="TH",IF($B14="","",IF(BH14&gt;0,IF(OR(BG14="DNS",BG14="DSQ",BG14="DNC",BG14="OCS"),0,IF(BG14="DNF",1,(COUNTIF($BG$11:$BG$31,"=DNF")+COUNT($BG$11:$BG$31))-BH14+1)),0)),""))</f>
        <v/>
      </c>
      <c r="BJ14" s="66">
        <f>IF($C14="TH",V14,"")</f>
        <v>0</v>
      </c>
      <c r="BK14" s="22" t="str">
        <f>IF(AA14&gt;0,IF($C14="TH",IF(OR(BJ14="DNS",BJ14="DNF",BJ14="DSQ",BJ14="DNC",BJ14="OCS"),(COUNTIF($C$11:$C$31,"=TH")+1),IF(V$8="",0,IF($B14="","",RANK(BJ14,BJ$11:BJ$31,1)))),""),"")</f>
        <v/>
      </c>
      <c r="BL14" s="22" t="str">
        <f>IF(BK14="","",IF($C14="TH",IF($B14="","",IF(BK14&gt;0,IF(OR(BJ14="DNS",BJ14="DSQ",BJ14="DNC",BJ14="OCS"),0,IF(BJ14="DNF",1,(COUNTIF($BJ$11:$BJ$31,"=DNF")+COUNT($BJ$11:$BJ$31))-BK14+1)),0)),""))</f>
        <v/>
      </c>
      <c r="BM14" s="66">
        <f>IF($C14="TH",AC14,"")</f>
        <v>0</v>
      </c>
      <c r="BN14" s="22" t="str">
        <f>IF(AH14&gt;0,IF($C14="TH",IF(OR(BM14="DNS",BM14="DNF",BM14="DSQ",BM14="DNC",BM14="OCS"),(COUNTIF($C$11:$C$31,"=TH")+1),IF(AC$8="",0,IF($B14="","",RANK(BM14,BM$11:BM$31,1)))),""),"")</f>
        <v/>
      </c>
      <c r="BO14" s="22" t="str">
        <f>IF(BN14="","",IF($C14="TH",IF($B14="","",IF(BN14&gt;0,IF(OR(BM14="DNS",BM14="DSQ",BM14="DNC",BM14="OCS"),0,IF(BM14="DNF",1,(COUNTIF($BM$11:$BM$31,"=DNF")+COUNT($BM$11:$BM$31))-BN14+1)),0)),""))</f>
        <v/>
      </c>
      <c r="BP14" s="66">
        <f>IF($C14="TH",AJ14,"")</f>
        <v>0</v>
      </c>
      <c r="BQ14" s="22" t="str">
        <f>IF(AO14&gt;0,IF($C14="TH",IF(OR(BP14="DNS",BP14="DNF",BP14="DSQ",BP14="DNC",BP14="OCS"),(COUNTIF($C$11:$C$31,"=TH")+1),IF(AJ$8="",0,IF($B14="","",RANK(BP14,BP$11:BP$31,1)))),""),"")</f>
        <v/>
      </c>
      <c r="BR14" s="22" t="str">
        <f>IF(BQ14="","",IF($C14="TH",IF($B14="","",IF(BQ14&gt;0,IF(OR(BP14="DNS",BP14="DSQ",BP14="DNC",BP14="OCS"),0,IF(BP14="DNF",1,(COUNTIF($BP$11:$BP$31,"=DNF")+COUNT($BP$11:$BP$31))-BQ14+1)),0)),""))</f>
        <v/>
      </c>
      <c r="BT14" s="13" t="str">
        <f t="shared" si="2"/>
        <v>Craig Hennecy</v>
      </c>
      <c r="BU14" s="13" t="str">
        <f t="shared" si="2"/>
        <v>TH</v>
      </c>
      <c r="BV14" s="13">
        <f t="shared" si="2"/>
        <v>2644</v>
      </c>
      <c r="BW14" s="66" t="str">
        <f>IF($C14="FSCT",H14,"")</f>
        <v/>
      </c>
      <c r="BX14" s="22" t="str">
        <f>IF(M14&gt;0,IF($C14="FSCT",IF(OR(BW14="DNS",BW14="DNF",BW14="DSQ",BW14="DNC",BW14="OCS"),(COUNTIF($C$11:$C$31,"=FSCT")+1),IF(H$8="",0,IF($B14="","",RANK(BW14,BW$11:BW$31,1)))),""),"")</f>
        <v/>
      </c>
      <c r="BY14" s="22" t="str">
        <f>IF(BX14="","",IF($C14="FSCT",IF($B14="","",IF(BX14&gt;0,IF(OR(BW14="DNS",BW14="DSQ",BW14="DNC",BW14="OCS"),0,IF(BW14="DNF",1,(COUNTIF($BW$11:$BW$31,"=DNF")+COUNT($BW$11:$BW$31))-BX14+1)),0)),""))</f>
        <v/>
      </c>
      <c r="BZ14" s="66" t="str">
        <f>IF($C14="FSCT",O14,"")</f>
        <v/>
      </c>
      <c r="CA14" s="22" t="str">
        <f>IF(T14&gt;0,IF($C14="FSCT",IF(OR(BZ14="DNS",BZ14="DNF",BZ14="DSQ",BZ14="DNC",BZ14="OCS"),(COUNTIF($C$11:$C$31,"=FSCT")+1),IF(O$8="",0,IF($B14="","",RANK(BZ14,BZ$11:BZ$31,1)))),""),"")</f>
        <v/>
      </c>
      <c r="CB14" s="22" t="str">
        <f>IF(CA14="","",IF($C14="FSCT",IF($B14="","",IF(CA14&gt;0,IF(OR(BZ14="DNS",BZ14="DSQ",BZ14="DNC",BZ14="OCS"),0,IF(BZ14="DNF",1,(COUNTIF($BZ$11:$BZ$31,"=DNF")+COUNT($BZ$11:$BZ$31))-CA14+1)),0)),""))</f>
        <v/>
      </c>
      <c r="CC14" s="66" t="str">
        <f>IF($C14="FSCT",V14,"")</f>
        <v/>
      </c>
      <c r="CD14" s="22" t="str">
        <f>IF(AA14&gt;0,IF($C14="FSCT",IF(OR(CC14="DNS",CC14="DNF",CC14="DSQ",CC14="DNC",CC14="OCS"),(COUNTIF($C$11:$C$31,"=FSCT")+1),IF(V$8="",0,IF($B14="","",RANK(CC14,CC$11:CC$31,1)))),""),"")</f>
        <v/>
      </c>
      <c r="CE14" s="22" t="str">
        <f>IF(CD14="","",IF($C14="FSCT",IF($B14="","",IF(CD14&gt;0,IF(OR(CC14="DNS",CC14="DSQ",CC14="DNC",CC14="OCS"),0,IF(CC14="DNF",1,(COUNTIF($CC$11:$CC$31,"=DNF")+COUNT($CC$11:$CC$31))-CD14+1)),0)),""))</f>
        <v/>
      </c>
      <c r="CF14" s="66" t="str">
        <f>IF($C14="FSCT",AC14,"")</f>
        <v/>
      </c>
      <c r="CG14" s="22" t="str">
        <f>IF(AH14&gt;0,IF($C14="FSCT",IF(OR(CF14="DNS",CF14="DNF",CF14="DSQ",CF14="DNC",CF14="OCS"),(COUNTIF($C$11:$C$31,"=FSCT")+1),IF(AC$8="",0,IF($B14="","",RANK(CF14,CF$11:CF$31,1)))),""),"")</f>
        <v/>
      </c>
      <c r="CH14" s="22" t="str">
        <f>IF(CG14="","",IF($C14="FSCT",IF($B14="","",IF(CG14&gt;0,IF(OR(CF14="DNS",CF14="DSQ",CF14="DNC",CF14="OCS"),0,IF(CF14="DNF",1,(COUNTIF($CF$11:$CF$31,"=DNF")+COUNT($CF$11:$CF$31))-CG14+1)),0)),""))</f>
        <v/>
      </c>
      <c r="CI14" s="66" t="str">
        <f>IF($C14="FSCT",AJ14,"")</f>
        <v/>
      </c>
      <c r="CJ14" s="22" t="str">
        <f>IF(AO14&gt;0,IF($C14="FSCT",IF(OR(CI14="DNS",CI14="DNF",CI14="DSQ",CI14="DNC",CI14="OCS"),(COUNTIF($C$11:$C$31,"=FSCT")+1),IF(AJ$8="",0,IF($B14="","",RANK(CI14,CI$11:CI$31,1)))),""),"")</f>
        <v/>
      </c>
      <c r="CK14" s="22" t="str">
        <f>IF(CJ14="","",IF($C14="FSCT",IF($B14="","",IF(CJ14&gt;0,IF(OR(CI14="DNS",CI14="DSQ",CI14="DNC",CI14="OCS"),0,IF(CI14="DNF",1,(COUNTIF($CI$11:$CI$31,"=DNF")+COUNT($CI$11:$CI$31))-CJ14+1)),0)),""))</f>
        <v/>
      </c>
    </row>
    <row r="15" spans="1:89" ht="15" customHeight="1" x14ac:dyDescent="0.2">
      <c r="A15" s="60" t="str">
        <f t="shared" ref="A15:A19" si="3">F15</f>
        <v/>
      </c>
      <c r="B15" s="61"/>
      <c r="C15" s="13"/>
      <c r="D15" s="14"/>
      <c r="E15" s="15" t="str">
        <f t="shared" ref="E15:E19" si="4">IF(B15="","",M15+T15+AA15+AH15+AO15)</f>
        <v/>
      </c>
      <c r="F15" s="16" t="str">
        <f t="shared" ref="F15:F19" si="5">IF(B15="","",RANK(E15,E$11:E$31,1))</f>
        <v/>
      </c>
      <c r="G15" s="8" t="str">
        <f t="shared" ref="G15:G19" si="6">IF(H$8="","",IF($B15="","",INDEX(PMNumb,MATCH($C15,Boats,0),MATCH(H$8,Windspd,0))))</f>
        <v/>
      </c>
      <c r="H15" s="62" t="str">
        <f t="shared" ref="H15:H19" si="7">IF($B15="","",TIME(I15,J15,K15))</f>
        <v/>
      </c>
      <c r="I15" s="65"/>
      <c r="J15" s="65"/>
      <c r="K15" s="65"/>
      <c r="L15" s="34" t="str">
        <f t="shared" ref="L15:L19" si="8">IF(OR(H15="DNS",H15="DNF",H15="DSQ",H15="DNC",H15="OCS"),"",IF(H$9="","",IF($B15="","",(H15/(G15/100)))))</f>
        <v/>
      </c>
      <c r="M15" s="35" t="str">
        <f t="shared" ref="M15:M19" si="9">IF(OR(H15="DNS",H15="DNF",H15="DSQ",H15="DNC",H15="OCS"),(COUNTA($B$11:$B$31)+1),IF(H$8="",0,IF($B15="","",RANK(L15,L$11:L$31,1))))</f>
        <v/>
      </c>
      <c r="N15" s="57" t="str">
        <f t="shared" ref="N15:N19" si="10">IF(O$8="","",IF($B15="","",INDEX(PMNumb,MATCH($C15,Boats,0),MATCH(O$8,Windspd,0))))</f>
        <v/>
      </c>
      <c r="O15" s="62" t="str">
        <f t="shared" ref="O15:O19" si="11">IF($B15="","",TIME(P15,Q15,R15))</f>
        <v/>
      </c>
      <c r="P15" s="65"/>
      <c r="Q15" s="65"/>
      <c r="R15" s="65"/>
      <c r="S15" s="34" t="str">
        <f t="shared" ref="S15:S19" si="12">IF(OR(O15="DNS",O15="DNF",O15="DSQ",O15="DNC",O15="OCS"),"",IF(O$9="","",IF($B15="","",(O15/(N15/100)))))</f>
        <v/>
      </c>
      <c r="T15" s="35" t="str">
        <f t="shared" ref="T15:T19" si="13">IF(OR(O15="DNS",O15="DNF",O15="DSQ",O15="DNC",O15="OCS"),(COUNTA($B$11:$B$31)+1),IF(O$8="",0,IF($B15="","",RANK(S15,S$11:S$31,1))))</f>
        <v/>
      </c>
      <c r="U15" s="57" t="str">
        <f t="shared" ref="U15:U19" si="14">IF(V$8="","",IF($B15="","",INDEX(PMNumb,MATCH($C15,Boats,0),MATCH(V$8,Windspd,0))))</f>
        <v/>
      </c>
      <c r="V15" s="62" t="str">
        <f t="shared" ref="V15:V19" si="15">IF($B15="","",TIME(W15,X15,Y15))</f>
        <v/>
      </c>
      <c r="W15" s="65"/>
      <c r="X15" s="65"/>
      <c r="Y15" s="65"/>
      <c r="Z15" s="34" t="str">
        <f t="shared" ref="Z15:Z19" si="16">IF(OR(V15="DNS",V15="DNF",V15="DSQ",V15="DNC",V15="OCS"),"",IF(V$9="","",IF($B15="","",(V15/(U15/100)))))</f>
        <v/>
      </c>
      <c r="AA15" s="35" t="str">
        <f t="shared" ref="AA15:AA19" si="17">IF(OR(V15="DNS",V15="DNF",V15="DSQ",V15="DNC",V15="OCS"),(COUNTA($B$11:$B$31)+1),IF(V$8="",0,IF($B15="","",RANK(Z15,Z$11:Z$31,1))))</f>
        <v/>
      </c>
      <c r="AB15" s="57" t="str">
        <f t="shared" ref="AB15:AB19" si="18">IF(AC$8="","",IF($B15="","",INDEX(PMNumb,MATCH($C15,Boats,0),MATCH(AC$8,Windspd,0))))</f>
        <v/>
      </c>
      <c r="AC15" s="62" t="str">
        <f t="shared" ref="AC15:AC19" si="19">IF($B15="","",TIME(AD15,AE15,AF15))</f>
        <v/>
      </c>
      <c r="AD15" s="65"/>
      <c r="AE15" s="65"/>
      <c r="AF15" s="65"/>
      <c r="AG15" s="34" t="str">
        <f t="shared" ref="AG15:AG19" si="20">IF(OR(AC15="DNS",AC15="DNF",AC15="DSQ",AC15="DNC",AC15="OCS"),"",IF(AC$9="","",IF($B15="","",(AC15/(AB15/100)))))</f>
        <v/>
      </c>
      <c r="AH15" s="35" t="str">
        <f t="shared" ref="AH15:AH19" si="21">IF(OR(AC15="DNS",AC15="DNF",AC15="DSQ",AC15="DNC",AC15="OCS"),(COUNTA($B$11:$B$31)+1),IF(AC$8="",0,IF($B15="","",RANK(AG15,AG$11:AG$31,1))))</f>
        <v/>
      </c>
      <c r="AI15" s="57" t="str">
        <f t="shared" ref="AI15:AI19" si="22">IF(AJ$8="","",IF($B15="","",INDEX(PMNumb,MATCH($C15,Boats,0),MATCH(AJ$8,Windspd,0))))</f>
        <v/>
      </c>
      <c r="AJ15" s="62" t="str">
        <f t="shared" ref="AJ15:AJ19" si="23">IF($B15="","",TIME(AK15,AL15,AM15))</f>
        <v/>
      </c>
      <c r="AK15" s="65"/>
      <c r="AL15" s="65"/>
      <c r="AM15" s="65"/>
      <c r="AN15" s="34" t="str">
        <f t="shared" ref="AN15:AN19" si="24">IF(OR(AJ15="DNS",AJ15="DNF",AJ15="DSQ",AJ15="DNC",AJ15="OCS"),"",IF(AJ$9="","",IF($B15="","",(AJ15/(AI15/100)))))</f>
        <v/>
      </c>
      <c r="AO15" s="35" t="str">
        <f t="shared" ref="AO15:AO19" si="25">IF(OR(AJ15="DNS",AJ15="DNF",AJ15="DSQ",AJ15="DNC",AJ15="OCS"),(COUNTA($B$11:$B$31)+1),IF(AJ$8="",0,IF($B15="","",RANK(AN15,AN$11:AN$31,1))))</f>
        <v/>
      </c>
      <c r="AR15" s="13" t="str">
        <f t="shared" ref="AR15:AR19" si="26">IF($B15="","",B15)</f>
        <v/>
      </c>
      <c r="AS15" s="13" t="str">
        <f t="shared" ref="AS15:AS19" si="27">IF($B15="","",C15)</f>
        <v/>
      </c>
      <c r="AT15" s="13" t="str">
        <f t="shared" ref="AT15:AT19" si="28">IF($B15="","",D15)</f>
        <v/>
      </c>
      <c r="AU15" s="22" t="str">
        <f t="shared" ref="AU15:AU19" si="29">IF($B15="","",IF(M15&gt;0,IF(OR(H15="DNS",H15="DSQ",H15="DNC",H15="OCS"),0,IF(H15="DNF",1,(COUNTIF($H$11:$H$31,"=DNF")+COUNT($L$11:$L$31))-M15+1)),0))</f>
        <v/>
      </c>
      <c r="AV15" s="22" t="str">
        <f t="shared" ref="AV15:AV19" si="30">IF($B15="","",IF(T15&gt;0,IF(OR(O15="DNS",O15="DSQ",O15="DNC",O15="OCS"),0,IF(O15="DNF",1,(COUNTIF($O$11:$O$31,"=DNF")+COUNT($S$11:$S$31)-T15+1))),0))</f>
        <v/>
      </c>
      <c r="AW15" s="22" t="str">
        <f t="shared" ref="AW15:AW19" si="31">IF($B15="","",IF(AA15&gt;0,IF(OR(V15="DNS",V15="DSQ",V15="DNC",V15="OCS"),0,IF(V15="DNF",1,(COUNTIF($V$11:$V$31,"=DNF")+COUNT($Z$11:$Z$31))-AA15+1)),0))</f>
        <v/>
      </c>
      <c r="AX15" s="22" t="str">
        <f t="shared" ref="AX15:AX19" si="32">IF($B15="","",IF(AH15&gt;0,IF(OR(AC15="DNS",AC15="DSQ",AC15="DNC",AC15="OCS"),0,IF(AC15="DNF",1,(COUNTIF($AC$11:$AC$31,"=DNF")+COUNT($AG$11:$AG$31))-AH15+1)),0))</f>
        <v/>
      </c>
      <c r="AY15" s="22" t="str">
        <f t="shared" ref="AY15:AY19" si="33">IF($B15="","",IF(AO15&gt;0,IF(OR(AJ15="DNS",AJ15="DSQ",AJ15="DNC",AJ15="OCS"),0,IF(AJ15="DNF",1,(COUNTIF($AJ$11:$AJ$31,"=DNF")+COUNT($AN$11:$AN$31))-AO15+1)),0))</f>
        <v/>
      </c>
      <c r="BA15" s="13" t="str">
        <f t="shared" ref="BA15:BA19" si="34">IF($B15="","",B15)</f>
        <v/>
      </c>
      <c r="BB15" s="13" t="str">
        <f t="shared" ref="BB15:BB19" si="35">IF($B15="","",C15)</f>
        <v/>
      </c>
      <c r="BC15" s="13" t="str">
        <f t="shared" ref="BC15:BC19" si="36">IF($B15="","",D15)</f>
        <v/>
      </c>
      <c r="BD15" s="66" t="str">
        <f t="shared" ref="BD15:BD19" si="37">IF($C15="TH",H15,"")</f>
        <v/>
      </c>
      <c r="BE15" s="22" t="str">
        <f t="shared" ref="BE15:BE19" si="38">IF(M15&gt;0,IF($C15="TH",IF(OR(BD15="DNS",BD15="DNF",BD15="DSQ",BD15="DNC",BD15="OCS"),(COUNTIF($C$11:$C$31,"=TH")+1),IF(H$8="",0,IF($B15="","",RANK(BD15,BD$11:BD$31,1)))),""),"")</f>
        <v/>
      </c>
      <c r="BF15" s="22" t="str">
        <f t="shared" ref="BF15:BF19" si="39">IF(BE15="","",IF($C15="TH",IF($B15="","",IF(BE15&gt;0,IF(OR(BD15="DNS",BD15="DSQ",BD15="DNC",BD15="OCS"),0,IF(BD15="DNF",1,(COUNTIF($BD$11:$BD$31,"=DNF")+COUNT($BD$11:$BD$31))-BE15+1)),0)),""))</f>
        <v/>
      </c>
      <c r="BG15" s="66" t="str">
        <f t="shared" ref="BG15:BG19" si="40">IF($C15="TH",O15,"")</f>
        <v/>
      </c>
      <c r="BH15" s="22" t="str">
        <f t="shared" ref="BH15:BH19" si="41">IF(T15&gt;0,IF($C15="TH",IF(OR(BG15="DNS",BG15="DNF",BG15="DSQ",BG15="DNC",BG15="OCS"),(COUNTIF($C$11:$C$31,"=TH")+1),IF(O$8="",0,IF($B15="","",RANK(BG15,BG$11:BG$31,1)))),""),"")</f>
        <v/>
      </c>
      <c r="BI15" s="22" t="str">
        <f t="shared" ref="BI15:BI19" si="42">IF(BH15="","",IF($C15="TH",IF($B15="","",IF(BH15&gt;0,IF(OR(BG15="DNS",BG15="DSQ",BG15="DNC",BG15="OCS"),0,IF(BG15="DNF",1,(COUNTIF($BG$11:$BG$31,"=DNF")+COUNT($BG$11:$BG$31))-BH15+1)),0)),""))</f>
        <v/>
      </c>
      <c r="BJ15" s="66" t="str">
        <f t="shared" ref="BJ15:BJ19" si="43">IF($C15="TH",V15,"")</f>
        <v/>
      </c>
      <c r="BK15" s="22" t="str">
        <f t="shared" ref="BK15:BK19" si="44">IF(AA15&gt;0,IF($C15="TH",IF(OR(BJ15="DNS",BJ15="DNF",BJ15="DSQ",BJ15="DNC",BJ15="OCS"),(COUNTIF($C$11:$C$31,"=TH")+1),IF(V$8="",0,IF($B15="","",RANK(BJ15,BJ$11:BJ$31,1)))),""),"")</f>
        <v/>
      </c>
      <c r="BL15" s="22" t="str">
        <f t="shared" ref="BL15:BL19" si="45">IF(BK15="","",IF($C15="TH",IF($B15="","",IF(BK15&gt;0,IF(OR(BJ15="DNS",BJ15="DSQ",BJ15="DNC",BJ15="OCS"),0,IF(BJ15="DNF",1,(COUNTIF($BJ$11:$BJ$31,"=DNF")+COUNT($BJ$11:$BJ$31))-BK15+1)),0)),""))</f>
        <v/>
      </c>
      <c r="BM15" s="66" t="str">
        <f t="shared" ref="BM15:BM19" si="46">IF($C15="TH",AC15,"")</f>
        <v/>
      </c>
      <c r="BN15" s="22" t="str">
        <f t="shared" ref="BN15:BN19" si="47">IF(AH15&gt;0,IF($C15="TH",IF(OR(BM15="DNS",BM15="DNF",BM15="DSQ",BM15="DNC",BM15="OCS"),(COUNTIF($C$11:$C$31,"=TH")+1),IF(AC$8="",0,IF($B15="","",RANK(BM15,BM$11:BM$31,1)))),""),"")</f>
        <v/>
      </c>
      <c r="BO15" s="22" t="str">
        <f t="shared" ref="BO15:BO19" si="48">IF(BN15="","",IF($C15="TH",IF($B15="","",IF(BN15&gt;0,IF(OR(BM15="DNS",BM15="DSQ",BM15="DNC",BM15="OCS"),0,IF(BM15="DNF",1,(COUNTIF($BM$11:$BM$31,"=DNF")+COUNT($BM$11:$BM$31))-BN15+1)),0)),""))</f>
        <v/>
      </c>
      <c r="BP15" s="66" t="str">
        <f t="shared" ref="BP15:BP19" si="49">IF($C15="TH",AJ15,"")</f>
        <v/>
      </c>
      <c r="BQ15" s="22" t="str">
        <f t="shared" ref="BQ15:BQ19" si="50">IF(AO15&gt;0,IF($C15="TH",IF(OR(BP15="DNS",BP15="DNF",BP15="DSQ",BP15="DNC",BP15="OCS"),(COUNTIF($C$11:$C$31,"=TH")+1),IF(AJ$8="",0,IF($B15="","",RANK(BP15,BP$11:BP$31,1)))),""),"")</f>
        <v/>
      </c>
      <c r="BR15" s="22" t="str">
        <f t="shared" ref="BR15:BR19" si="51">IF(BQ15="","",IF($C15="TH",IF($B15="","",IF(BQ15&gt;0,IF(OR(BP15="DNS",BP15="DSQ",BP15="DNC",BP15="OCS"),0,IF(BP15="DNF",1,(COUNTIF($BP$11:$BP$31,"=DNF")+COUNT($BP$11:$BP$31))-BQ15+1)),0)),""))</f>
        <v/>
      </c>
      <c r="BT15" s="13" t="str">
        <f t="shared" ref="BT15:BT19" si="52">IF($B15="","",B15)</f>
        <v/>
      </c>
      <c r="BU15" s="13" t="str">
        <f t="shared" ref="BU15:BU19" si="53">IF($B15="","",C15)</f>
        <v/>
      </c>
      <c r="BV15" s="13" t="str">
        <f t="shared" ref="BV15:BV19" si="54">IF($B15="","",D15)</f>
        <v/>
      </c>
      <c r="BW15" s="66" t="str">
        <f t="shared" ref="BW15:BW19" si="55">IF($C15="FSCT",H15,"")</f>
        <v/>
      </c>
      <c r="BX15" s="22" t="str">
        <f t="shared" ref="BX15:BX19" si="56">IF(M15&gt;0,IF($C15="FSCT",IF(OR(BW15="DNS",BW15="DNF",BW15="DSQ",BW15="DNC",BW15="OCS"),(COUNTIF($C$11:$C$31,"=FSCT")+1),IF(H$8="",0,IF($B15="","",RANK(BW15,BW$11:BW$31,1)))),""),"")</f>
        <v/>
      </c>
      <c r="BY15" s="22" t="str">
        <f t="shared" ref="BY15:BY19" si="57">IF(BX15="","",IF($C15="FSCT",IF($B15="","",IF(BX15&gt;0,IF(OR(BW15="DNS",BW15="DSQ",BW15="DNC",BW15="OCS"),0,IF(BW15="DNF",1,(COUNTIF($BW$11:$BW$31,"=DNF")+COUNT($BW$11:$BW$31))-BX15+1)),0)),""))</f>
        <v/>
      </c>
      <c r="BZ15" s="66" t="str">
        <f t="shared" ref="BZ15:BZ19" si="58">IF($C15="FSCT",O15,"")</f>
        <v/>
      </c>
      <c r="CA15" s="22" t="str">
        <f t="shared" ref="CA15:CA19" si="59">IF(T15&gt;0,IF($C15="FSCT",IF(OR(BZ15="DNS",BZ15="DNF",BZ15="DSQ",BZ15="DNC",BZ15="OCS"),(COUNTIF($C$11:$C$31,"=FSCT")+1),IF(O$8="",0,IF($B15="","",RANK(BZ15,BZ$11:BZ$31,1)))),""),"")</f>
        <v/>
      </c>
      <c r="CB15" s="22" t="str">
        <f t="shared" ref="CB15:CB19" si="60">IF(CA15="","",IF($C15="FSCT",IF($B15="","",IF(CA15&gt;0,IF(OR(BZ15="DNS",BZ15="DSQ",BZ15="DNC",BZ15="OCS"),0,IF(BZ15="DNF",1,(COUNTIF($BZ$11:$BZ$31,"=DNF")+COUNT($BZ$11:$BZ$31))-CA15+1)),0)),""))</f>
        <v/>
      </c>
      <c r="CC15" s="66" t="str">
        <f t="shared" ref="CC15:CC19" si="61">IF($C15="FSCT",V15,"")</f>
        <v/>
      </c>
      <c r="CD15" s="22" t="str">
        <f t="shared" ref="CD15:CD19" si="62">IF(AA15&gt;0,IF($C15="FSCT",IF(OR(CC15="DNS",CC15="DNF",CC15="DSQ",CC15="DNC",CC15="OCS"),(COUNTIF($C$11:$C$31,"=FSCT")+1),IF(V$8="",0,IF($B15="","",RANK(CC15,CC$11:CC$31,1)))),""),"")</f>
        <v/>
      </c>
      <c r="CE15" s="22" t="str">
        <f t="shared" ref="CE15:CE19" si="63">IF(CD15="","",IF($C15="FSCT",IF($B15="","",IF(CD15&gt;0,IF(OR(CC15="DNS",CC15="DSQ",CC15="DNC",CC15="OCS"),0,IF(CC15="DNF",1,(COUNTIF($CC$11:$CC$31,"=DNF")+COUNT($CC$11:$CC$31))-CD15+1)),0)),""))</f>
        <v/>
      </c>
      <c r="CF15" s="66" t="str">
        <f t="shared" ref="CF15:CF19" si="64">IF($C15="FSCT",AC15,"")</f>
        <v/>
      </c>
      <c r="CG15" s="22" t="str">
        <f t="shared" ref="CG15:CG19" si="65">IF(AH15&gt;0,IF($C15="FSCT",IF(OR(CF15="DNS",CF15="DNF",CF15="DSQ",CF15="DNC",CF15="OCS"),(COUNTIF($C$11:$C$31,"=FSCT")+1),IF(AC$8="",0,IF($B15="","",RANK(CF15,CF$11:CF$31,1)))),""),"")</f>
        <v/>
      </c>
      <c r="CH15" s="22" t="str">
        <f t="shared" ref="CH15:CH19" si="66">IF(CG15="","",IF($C15="FSCT",IF($B15="","",IF(CG15&gt;0,IF(OR(CF15="DNS",CF15="DSQ",CF15="DNC",CF15="OCS"),0,IF(CF15="DNF",1,(COUNTIF($CF$11:$CF$31,"=DNF")+COUNT($CF$11:$CF$31))-CG15+1)),0)),""))</f>
        <v/>
      </c>
      <c r="CI15" s="66" t="str">
        <f t="shared" ref="CI15:CI19" si="67">IF($C15="FSCT",AJ15,"")</f>
        <v/>
      </c>
      <c r="CJ15" s="22" t="str">
        <f t="shared" ref="CJ15:CJ19" si="68">IF(AO15&gt;0,IF($C15="FSCT",IF(OR(CI15="DNS",CI15="DNF",CI15="DSQ",CI15="DNC",CI15="OCS"),(COUNTIF($C$11:$C$31,"=FSCT")+1),IF(AJ$8="",0,IF($B15="","",RANK(CI15,CI$11:CI$31,1)))),""),"")</f>
        <v/>
      </c>
      <c r="CK15" s="22" t="str">
        <f t="shared" ref="CK15:CK19" si="69">IF(CJ15="","",IF($C15="FSCT",IF($B15="","",IF(CJ15&gt;0,IF(OR(CI15="DNS",CI15="DSQ",CI15="DNC",CI15="OCS"),0,IF(CI15="DNF",1,(COUNTIF($CI$11:$CI$31,"=DNF")+COUNT($CI$11:$CI$31))-CJ15+1)),0)),""))</f>
        <v/>
      </c>
    </row>
    <row r="16" spans="1:89" ht="15" customHeight="1" x14ac:dyDescent="0.2">
      <c r="A16" s="60" t="str">
        <f t="shared" si="3"/>
        <v/>
      </c>
      <c r="B16" s="61"/>
      <c r="C16" s="13"/>
      <c r="D16" s="14"/>
      <c r="E16" s="15" t="str">
        <f t="shared" si="4"/>
        <v/>
      </c>
      <c r="F16" s="16" t="str">
        <f t="shared" si="5"/>
        <v/>
      </c>
      <c r="G16" s="8" t="str">
        <f t="shared" si="6"/>
        <v/>
      </c>
      <c r="H16" s="62" t="str">
        <f t="shared" si="7"/>
        <v/>
      </c>
      <c r="I16" s="65"/>
      <c r="J16" s="65"/>
      <c r="K16" s="65"/>
      <c r="L16" s="34" t="str">
        <f t="shared" si="8"/>
        <v/>
      </c>
      <c r="M16" s="35" t="str">
        <f t="shared" si="9"/>
        <v/>
      </c>
      <c r="N16" s="57" t="str">
        <f t="shared" si="10"/>
        <v/>
      </c>
      <c r="O16" s="62" t="str">
        <f t="shared" si="11"/>
        <v/>
      </c>
      <c r="P16" s="65"/>
      <c r="Q16" s="65"/>
      <c r="R16" s="65"/>
      <c r="S16" s="34" t="str">
        <f t="shared" si="12"/>
        <v/>
      </c>
      <c r="T16" s="35" t="str">
        <f t="shared" si="13"/>
        <v/>
      </c>
      <c r="U16" s="57" t="str">
        <f t="shared" si="14"/>
        <v/>
      </c>
      <c r="V16" s="62" t="str">
        <f t="shared" si="15"/>
        <v/>
      </c>
      <c r="W16" s="65"/>
      <c r="X16" s="65"/>
      <c r="Y16" s="65"/>
      <c r="Z16" s="34" t="str">
        <f t="shared" si="16"/>
        <v/>
      </c>
      <c r="AA16" s="35" t="str">
        <f t="shared" si="17"/>
        <v/>
      </c>
      <c r="AB16" s="57" t="str">
        <f t="shared" si="18"/>
        <v/>
      </c>
      <c r="AC16" s="62" t="str">
        <f t="shared" si="19"/>
        <v/>
      </c>
      <c r="AD16" s="65"/>
      <c r="AE16" s="65"/>
      <c r="AF16" s="65"/>
      <c r="AG16" s="34" t="str">
        <f t="shared" si="20"/>
        <v/>
      </c>
      <c r="AH16" s="35" t="str">
        <f t="shared" si="21"/>
        <v/>
      </c>
      <c r="AI16" s="57" t="str">
        <f t="shared" si="22"/>
        <v/>
      </c>
      <c r="AJ16" s="62" t="str">
        <f t="shared" si="23"/>
        <v/>
      </c>
      <c r="AK16" s="65"/>
      <c r="AL16" s="65"/>
      <c r="AM16" s="65"/>
      <c r="AN16" s="34" t="str">
        <f t="shared" si="24"/>
        <v/>
      </c>
      <c r="AO16" s="35" t="str">
        <f t="shared" si="25"/>
        <v/>
      </c>
      <c r="AR16" s="13" t="str">
        <f t="shared" si="26"/>
        <v/>
      </c>
      <c r="AS16" s="13" t="str">
        <f t="shared" si="27"/>
        <v/>
      </c>
      <c r="AT16" s="13" t="str">
        <f t="shared" si="28"/>
        <v/>
      </c>
      <c r="AU16" s="22" t="str">
        <f t="shared" si="29"/>
        <v/>
      </c>
      <c r="AV16" s="22" t="str">
        <f t="shared" si="30"/>
        <v/>
      </c>
      <c r="AW16" s="22" t="str">
        <f t="shared" si="31"/>
        <v/>
      </c>
      <c r="AX16" s="22" t="str">
        <f t="shared" si="32"/>
        <v/>
      </c>
      <c r="AY16" s="22" t="str">
        <f t="shared" si="33"/>
        <v/>
      </c>
      <c r="BA16" s="13" t="str">
        <f t="shared" si="34"/>
        <v/>
      </c>
      <c r="BB16" s="13" t="str">
        <f t="shared" si="35"/>
        <v/>
      </c>
      <c r="BC16" s="13" t="str">
        <f t="shared" si="36"/>
        <v/>
      </c>
      <c r="BD16" s="66" t="str">
        <f t="shared" si="37"/>
        <v/>
      </c>
      <c r="BE16" s="22" t="str">
        <f t="shared" si="38"/>
        <v/>
      </c>
      <c r="BF16" s="22" t="str">
        <f t="shared" si="39"/>
        <v/>
      </c>
      <c r="BG16" s="66" t="str">
        <f t="shared" si="40"/>
        <v/>
      </c>
      <c r="BH16" s="22" t="str">
        <f t="shared" si="41"/>
        <v/>
      </c>
      <c r="BI16" s="22" t="str">
        <f t="shared" si="42"/>
        <v/>
      </c>
      <c r="BJ16" s="66" t="str">
        <f t="shared" si="43"/>
        <v/>
      </c>
      <c r="BK16" s="22" t="str">
        <f t="shared" si="44"/>
        <v/>
      </c>
      <c r="BL16" s="22" t="str">
        <f t="shared" si="45"/>
        <v/>
      </c>
      <c r="BM16" s="66" t="str">
        <f t="shared" si="46"/>
        <v/>
      </c>
      <c r="BN16" s="22" t="str">
        <f t="shared" si="47"/>
        <v/>
      </c>
      <c r="BO16" s="22" t="str">
        <f t="shared" si="48"/>
        <v/>
      </c>
      <c r="BP16" s="66" t="str">
        <f t="shared" si="49"/>
        <v/>
      </c>
      <c r="BQ16" s="22" t="str">
        <f t="shared" si="50"/>
        <v/>
      </c>
      <c r="BR16" s="22" t="str">
        <f t="shared" si="51"/>
        <v/>
      </c>
      <c r="BT16" s="13" t="str">
        <f t="shared" si="52"/>
        <v/>
      </c>
      <c r="BU16" s="13" t="str">
        <f t="shared" si="53"/>
        <v/>
      </c>
      <c r="BV16" s="13" t="str">
        <f t="shared" si="54"/>
        <v/>
      </c>
      <c r="BW16" s="66" t="str">
        <f t="shared" si="55"/>
        <v/>
      </c>
      <c r="BX16" s="22" t="str">
        <f t="shared" si="56"/>
        <v/>
      </c>
      <c r="BY16" s="22" t="str">
        <f t="shared" si="57"/>
        <v/>
      </c>
      <c r="BZ16" s="66" t="str">
        <f t="shared" si="58"/>
        <v/>
      </c>
      <c r="CA16" s="22" t="str">
        <f t="shared" si="59"/>
        <v/>
      </c>
      <c r="CB16" s="22" t="str">
        <f t="shared" si="60"/>
        <v/>
      </c>
      <c r="CC16" s="66" t="str">
        <f t="shared" si="61"/>
        <v/>
      </c>
      <c r="CD16" s="22" t="str">
        <f t="shared" si="62"/>
        <v/>
      </c>
      <c r="CE16" s="22" t="str">
        <f t="shared" si="63"/>
        <v/>
      </c>
      <c r="CF16" s="66" t="str">
        <f t="shared" si="64"/>
        <v/>
      </c>
      <c r="CG16" s="22" t="str">
        <f t="shared" si="65"/>
        <v/>
      </c>
      <c r="CH16" s="22" t="str">
        <f t="shared" si="66"/>
        <v/>
      </c>
      <c r="CI16" s="66" t="str">
        <f t="shared" si="67"/>
        <v/>
      </c>
      <c r="CJ16" s="22" t="str">
        <f t="shared" si="68"/>
        <v/>
      </c>
      <c r="CK16" s="22" t="str">
        <f t="shared" si="69"/>
        <v/>
      </c>
    </row>
    <row r="17" spans="1:89" ht="15" customHeight="1" x14ac:dyDescent="0.2">
      <c r="A17" s="60" t="str">
        <f t="shared" si="3"/>
        <v/>
      </c>
      <c r="B17" s="61"/>
      <c r="C17" s="13"/>
      <c r="D17" s="14"/>
      <c r="E17" s="15" t="str">
        <f t="shared" si="4"/>
        <v/>
      </c>
      <c r="F17" s="16" t="str">
        <f t="shared" si="5"/>
        <v/>
      </c>
      <c r="G17" s="8" t="str">
        <f t="shared" si="6"/>
        <v/>
      </c>
      <c r="H17" s="62" t="str">
        <f t="shared" si="7"/>
        <v/>
      </c>
      <c r="I17" s="65"/>
      <c r="J17" s="65"/>
      <c r="K17" s="65"/>
      <c r="L17" s="34" t="str">
        <f t="shared" si="8"/>
        <v/>
      </c>
      <c r="M17" s="35" t="str">
        <f t="shared" si="9"/>
        <v/>
      </c>
      <c r="N17" s="57" t="str">
        <f t="shared" si="10"/>
        <v/>
      </c>
      <c r="O17" s="62" t="str">
        <f t="shared" si="11"/>
        <v/>
      </c>
      <c r="P17" s="65"/>
      <c r="Q17" s="65"/>
      <c r="R17" s="65"/>
      <c r="S17" s="34" t="str">
        <f t="shared" si="12"/>
        <v/>
      </c>
      <c r="T17" s="35" t="str">
        <f t="shared" si="13"/>
        <v/>
      </c>
      <c r="U17" s="57" t="str">
        <f t="shared" si="14"/>
        <v/>
      </c>
      <c r="V17" s="62" t="str">
        <f t="shared" si="15"/>
        <v/>
      </c>
      <c r="W17" s="65"/>
      <c r="X17" s="65"/>
      <c r="Y17" s="65"/>
      <c r="Z17" s="34" t="str">
        <f t="shared" si="16"/>
        <v/>
      </c>
      <c r="AA17" s="35" t="str">
        <f t="shared" si="17"/>
        <v/>
      </c>
      <c r="AB17" s="57" t="str">
        <f t="shared" si="18"/>
        <v/>
      </c>
      <c r="AC17" s="62" t="str">
        <f t="shared" si="19"/>
        <v/>
      </c>
      <c r="AD17" s="65"/>
      <c r="AE17" s="65"/>
      <c r="AF17" s="65"/>
      <c r="AG17" s="34" t="str">
        <f t="shared" si="20"/>
        <v/>
      </c>
      <c r="AH17" s="35" t="str">
        <f t="shared" si="21"/>
        <v/>
      </c>
      <c r="AI17" s="57" t="str">
        <f t="shared" si="22"/>
        <v/>
      </c>
      <c r="AJ17" s="62" t="str">
        <f t="shared" si="23"/>
        <v/>
      </c>
      <c r="AK17" s="65"/>
      <c r="AL17" s="65"/>
      <c r="AM17" s="65"/>
      <c r="AN17" s="34" t="str">
        <f t="shared" si="24"/>
        <v/>
      </c>
      <c r="AO17" s="35" t="str">
        <f t="shared" si="25"/>
        <v/>
      </c>
      <c r="AR17" s="13" t="str">
        <f t="shared" si="26"/>
        <v/>
      </c>
      <c r="AS17" s="13" t="str">
        <f t="shared" si="27"/>
        <v/>
      </c>
      <c r="AT17" s="13" t="str">
        <f t="shared" si="28"/>
        <v/>
      </c>
      <c r="AU17" s="22" t="str">
        <f t="shared" si="29"/>
        <v/>
      </c>
      <c r="AV17" s="22" t="str">
        <f t="shared" si="30"/>
        <v/>
      </c>
      <c r="AW17" s="22" t="str">
        <f t="shared" si="31"/>
        <v/>
      </c>
      <c r="AX17" s="22" t="str">
        <f t="shared" si="32"/>
        <v/>
      </c>
      <c r="AY17" s="22" t="str">
        <f t="shared" si="33"/>
        <v/>
      </c>
      <c r="BA17" s="13" t="str">
        <f t="shared" si="34"/>
        <v/>
      </c>
      <c r="BB17" s="13" t="str">
        <f t="shared" si="35"/>
        <v/>
      </c>
      <c r="BC17" s="13" t="str">
        <f t="shared" si="36"/>
        <v/>
      </c>
      <c r="BD17" s="66" t="str">
        <f t="shared" si="37"/>
        <v/>
      </c>
      <c r="BE17" s="22" t="str">
        <f t="shared" si="38"/>
        <v/>
      </c>
      <c r="BF17" s="22" t="str">
        <f t="shared" si="39"/>
        <v/>
      </c>
      <c r="BG17" s="66" t="str">
        <f t="shared" si="40"/>
        <v/>
      </c>
      <c r="BH17" s="22" t="str">
        <f t="shared" si="41"/>
        <v/>
      </c>
      <c r="BI17" s="22" t="str">
        <f t="shared" si="42"/>
        <v/>
      </c>
      <c r="BJ17" s="66" t="str">
        <f t="shared" si="43"/>
        <v/>
      </c>
      <c r="BK17" s="22" t="str">
        <f t="shared" si="44"/>
        <v/>
      </c>
      <c r="BL17" s="22" t="str">
        <f t="shared" si="45"/>
        <v/>
      </c>
      <c r="BM17" s="66" t="str">
        <f t="shared" si="46"/>
        <v/>
      </c>
      <c r="BN17" s="22" t="str">
        <f t="shared" si="47"/>
        <v/>
      </c>
      <c r="BO17" s="22" t="str">
        <f t="shared" si="48"/>
        <v/>
      </c>
      <c r="BP17" s="66" t="str">
        <f t="shared" si="49"/>
        <v/>
      </c>
      <c r="BQ17" s="22" t="str">
        <f t="shared" si="50"/>
        <v/>
      </c>
      <c r="BR17" s="22" t="str">
        <f t="shared" si="51"/>
        <v/>
      </c>
      <c r="BT17" s="13" t="str">
        <f t="shared" si="52"/>
        <v/>
      </c>
      <c r="BU17" s="13" t="str">
        <f t="shared" si="53"/>
        <v/>
      </c>
      <c r="BV17" s="13" t="str">
        <f t="shared" si="54"/>
        <v/>
      </c>
      <c r="BW17" s="66" t="str">
        <f t="shared" si="55"/>
        <v/>
      </c>
      <c r="BX17" s="22" t="str">
        <f t="shared" si="56"/>
        <v/>
      </c>
      <c r="BY17" s="22" t="str">
        <f t="shared" si="57"/>
        <v/>
      </c>
      <c r="BZ17" s="66" t="str">
        <f t="shared" si="58"/>
        <v/>
      </c>
      <c r="CA17" s="22" t="str">
        <f t="shared" si="59"/>
        <v/>
      </c>
      <c r="CB17" s="22" t="str">
        <f t="shared" si="60"/>
        <v/>
      </c>
      <c r="CC17" s="66" t="str">
        <f t="shared" si="61"/>
        <v/>
      </c>
      <c r="CD17" s="22" t="str">
        <f t="shared" si="62"/>
        <v/>
      </c>
      <c r="CE17" s="22" t="str">
        <f t="shared" si="63"/>
        <v/>
      </c>
      <c r="CF17" s="66" t="str">
        <f t="shared" si="64"/>
        <v/>
      </c>
      <c r="CG17" s="22" t="str">
        <f t="shared" si="65"/>
        <v/>
      </c>
      <c r="CH17" s="22" t="str">
        <f t="shared" si="66"/>
        <v/>
      </c>
      <c r="CI17" s="66" t="str">
        <f t="shared" si="67"/>
        <v/>
      </c>
      <c r="CJ17" s="22" t="str">
        <f t="shared" si="68"/>
        <v/>
      </c>
      <c r="CK17" s="22" t="str">
        <f t="shared" si="69"/>
        <v/>
      </c>
    </row>
    <row r="18" spans="1:89" ht="15" customHeight="1" x14ac:dyDescent="0.2">
      <c r="A18" s="60" t="str">
        <f t="shared" si="3"/>
        <v/>
      </c>
      <c r="B18" s="61"/>
      <c r="C18" s="13"/>
      <c r="D18" s="14"/>
      <c r="E18" s="15" t="str">
        <f t="shared" si="4"/>
        <v/>
      </c>
      <c r="F18" s="16" t="str">
        <f t="shared" si="5"/>
        <v/>
      </c>
      <c r="G18" s="8" t="str">
        <f t="shared" si="6"/>
        <v/>
      </c>
      <c r="H18" s="62" t="str">
        <f t="shared" si="7"/>
        <v/>
      </c>
      <c r="I18" s="65"/>
      <c r="J18" s="65"/>
      <c r="K18" s="65"/>
      <c r="L18" s="34" t="str">
        <f t="shared" si="8"/>
        <v/>
      </c>
      <c r="M18" s="35" t="str">
        <f t="shared" si="9"/>
        <v/>
      </c>
      <c r="N18" s="57" t="str">
        <f t="shared" si="10"/>
        <v/>
      </c>
      <c r="O18" s="62" t="str">
        <f t="shared" si="11"/>
        <v/>
      </c>
      <c r="P18" s="65"/>
      <c r="Q18" s="65"/>
      <c r="R18" s="65"/>
      <c r="S18" s="34" t="str">
        <f t="shared" si="12"/>
        <v/>
      </c>
      <c r="T18" s="35" t="str">
        <f t="shared" si="13"/>
        <v/>
      </c>
      <c r="U18" s="57" t="str">
        <f t="shared" si="14"/>
        <v/>
      </c>
      <c r="V18" s="62" t="str">
        <f t="shared" si="15"/>
        <v/>
      </c>
      <c r="W18" s="65"/>
      <c r="X18" s="65"/>
      <c r="Y18" s="65"/>
      <c r="Z18" s="34" t="str">
        <f t="shared" si="16"/>
        <v/>
      </c>
      <c r="AA18" s="35" t="str">
        <f t="shared" si="17"/>
        <v/>
      </c>
      <c r="AB18" s="57" t="str">
        <f t="shared" si="18"/>
        <v/>
      </c>
      <c r="AC18" s="62" t="str">
        <f t="shared" si="19"/>
        <v/>
      </c>
      <c r="AD18" s="65"/>
      <c r="AE18" s="65"/>
      <c r="AF18" s="65"/>
      <c r="AG18" s="34" t="str">
        <f t="shared" si="20"/>
        <v/>
      </c>
      <c r="AH18" s="35" t="str">
        <f t="shared" si="21"/>
        <v/>
      </c>
      <c r="AI18" s="57" t="str">
        <f t="shared" si="22"/>
        <v/>
      </c>
      <c r="AJ18" s="62" t="str">
        <f t="shared" si="23"/>
        <v/>
      </c>
      <c r="AK18" s="65"/>
      <c r="AL18" s="65"/>
      <c r="AM18" s="65"/>
      <c r="AN18" s="34" t="str">
        <f t="shared" si="24"/>
        <v/>
      </c>
      <c r="AO18" s="35" t="str">
        <f t="shared" si="25"/>
        <v/>
      </c>
      <c r="AR18" s="13" t="str">
        <f t="shared" si="26"/>
        <v/>
      </c>
      <c r="AS18" s="13" t="str">
        <f t="shared" si="27"/>
        <v/>
      </c>
      <c r="AT18" s="13" t="str">
        <f t="shared" si="28"/>
        <v/>
      </c>
      <c r="AU18" s="22" t="str">
        <f t="shared" si="29"/>
        <v/>
      </c>
      <c r="AV18" s="22" t="str">
        <f t="shared" si="30"/>
        <v/>
      </c>
      <c r="AW18" s="22" t="str">
        <f t="shared" si="31"/>
        <v/>
      </c>
      <c r="AX18" s="22" t="str">
        <f t="shared" si="32"/>
        <v/>
      </c>
      <c r="AY18" s="22" t="str">
        <f t="shared" si="33"/>
        <v/>
      </c>
      <c r="BA18" s="13" t="str">
        <f t="shared" si="34"/>
        <v/>
      </c>
      <c r="BB18" s="13" t="str">
        <f t="shared" si="35"/>
        <v/>
      </c>
      <c r="BC18" s="13" t="str">
        <f t="shared" si="36"/>
        <v/>
      </c>
      <c r="BD18" s="66" t="str">
        <f t="shared" si="37"/>
        <v/>
      </c>
      <c r="BE18" s="22" t="str">
        <f t="shared" si="38"/>
        <v/>
      </c>
      <c r="BF18" s="22" t="str">
        <f t="shared" si="39"/>
        <v/>
      </c>
      <c r="BG18" s="66" t="str">
        <f t="shared" si="40"/>
        <v/>
      </c>
      <c r="BH18" s="22" t="str">
        <f t="shared" si="41"/>
        <v/>
      </c>
      <c r="BI18" s="22" t="str">
        <f t="shared" si="42"/>
        <v/>
      </c>
      <c r="BJ18" s="66" t="str">
        <f t="shared" si="43"/>
        <v/>
      </c>
      <c r="BK18" s="22" t="str">
        <f t="shared" si="44"/>
        <v/>
      </c>
      <c r="BL18" s="22" t="str">
        <f t="shared" si="45"/>
        <v/>
      </c>
      <c r="BM18" s="66" t="str">
        <f t="shared" si="46"/>
        <v/>
      </c>
      <c r="BN18" s="22" t="str">
        <f t="shared" si="47"/>
        <v/>
      </c>
      <c r="BO18" s="22" t="str">
        <f t="shared" si="48"/>
        <v/>
      </c>
      <c r="BP18" s="66" t="str">
        <f t="shared" si="49"/>
        <v/>
      </c>
      <c r="BQ18" s="22" t="str">
        <f t="shared" si="50"/>
        <v/>
      </c>
      <c r="BR18" s="22" t="str">
        <f t="shared" si="51"/>
        <v/>
      </c>
      <c r="BT18" s="13" t="str">
        <f t="shared" si="52"/>
        <v/>
      </c>
      <c r="BU18" s="13" t="str">
        <f t="shared" si="53"/>
        <v/>
      </c>
      <c r="BV18" s="13" t="str">
        <f t="shared" si="54"/>
        <v/>
      </c>
      <c r="BW18" s="66" t="str">
        <f t="shared" si="55"/>
        <v/>
      </c>
      <c r="BX18" s="22" t="str">
        <f t="shared" si="56"/>
        <v/>
      </c>
      <c r="BY18" s="22" t="str">
        <f t="shared" si="57"/>
        <v/>
      </c>
      <c r="BZ18" s="66" t="str">
        <f t="shared" si="58"/>
        <v/>
      </c>
      <c r="CA18" s="22" t="str">
        <f t="shared" si="59"/>
        <v/>
      </c>
      <c r="CB18" s="22" t="str">
        <f t="shared" si="60"/>
        <v/>
      </c>
      <c r="CC18" s="66" t="str">
        <f t="shared" si="61"/>
        <v/>
      </c>
      <c r="CD18" s="22" t="str">
        <f t="shared" si="62"/>
        <v/>
      </c>
      <c r="CE18" s="22" t="str">
        <f t="shared" si="63"/>
        <v/>
      </c>
      <c r="CF18" s="66" t="str">
        <f t="shared" si="64"/>
        <v/>
      </c>
      <c r="CG18" s="22" t="str">
        <f t="shared" si="65"/>
        <v/>
      </c>
      <c r="CH18" s="22" t="str">
        <f t="shared" si="66"/>
        <v/>
      </c>
      <c r="CI18" s="66" t="str">
        <f t="shared" si="67"/>
        <v/>
      </c>
      <c r="CJ18" s="22" t="str">
        <f t="shared" si="68"/>
        <v/>
      </c>
      <c r="CK18" s="22" t="str">
        <f t="shared" si="69"/>
        <v/>
      </c>
    </row>
    <row r="19" spans="1:89" ht="15" customHeight="1" x14ac:dyDescent="0.2">
      <c r="A19" s="60" t="str">
        <f t="shared" si="3"/>
        <v/>
      </c>
      <c r="B19" s="61"/>
      <c r="C19" s="13"/>
      <c r="D19" s="14"/>
      <c r="E19" s="15" t="str">
        <f t="shared" si="4"/>
        <v/>
      </c>
      <c r="F19" s="16" t="str">
        <f t="shared" si="5"/>
        <v/>
      </c>
      <c r="G19" s="8" t="str">
        <f t="shared" si="6"/>
        <v/>
      </c>
      <c r="H19" s="62" t="str">
        <f t="shared" si="7"/>
        <v/>
      </c>
      <c r="I19" s="65"/>
      <c r="J19" s="65"/>
      <c r="K19" s="65"/>
      <c r="L19" s="34" t="str">
        <f t="shared" si="8"/>
        <v/>
      </c>
      <c r="M19" s="35" t="str">
        <f t="shared" si="9"/>
        <v/>
      </c>
      <c r="N19" s="57" t="str">
        <f t="shared" si="10"/>
        <v/>
      </c>
      <c r="O19" s="62" t="str">
        <f t="shared" si="11"/>
        <v/>
      </c>
      <c r="P19" s="65"/>
      <c r="Q19" s="65"/>
      <c r="R19" s="65"/>
      <c r="S19" s="34" t="str">
        <f t="shared" si="12"/>
        <v/>
      </c>
      <c r="T19" s="35" t="str">
        <f t="shared" si="13"/>
        <v/>
      </c>
      <c r="U19" s="57" t="str">
        <f t="shared" si="14"/>
        <v/>
      </c>
      <c r="V19" s="62" t="str">
        <f t="shared" si="15"/>
        <v/>
      </c>
      <c r="W19" s="65"/>
      <c r="X19" s="65"/>
      <c r="Y19" s="65"/>
      <c r="Z19" s="34" t="str">
        <f t="shared" si="16"/>
        <v/>
      </c>
      <c r="AA19" s="35" t="str">
        <f t="shared" si="17"/>
        <v/>
      </c>
      <c r="AB19" s="57" t="str">
        <f t="shared" si="18"/>
        <v/>
      </c>
      <c r="AC19" s="62" t="str">
        <f t="shared" si="19"/>
        <v/>
      </c>
      <c r="AD19" s="65"/>
      <c r="AE19" s="65"/>
      <c r="AF19" s="65"/>
      <c r="AG19" s="34" t="str">
        <f t="shared" si="20"/>
        <v/>
      </c>
      <c r="AH19" s="35" t="str">
        <f t="shared" si="21"/>
        <v/>
      </c>
      <c r="AI19" s="57" t="str">
        <f t="shared" si="22"/>
        <v/>
      </c>
      <c r="AJ19" s="62" t="str">
        <f t="shared" si="23"/>
        <v/>
      </c>
      <c r="AK19" s="65"/>
      <c r="AL19" s="65"/>
      <c r="AM19" s="65"/>
      <c r="AN19" s="34" t="str">
        <f t="shared" si="24"/>
        <v/>
      </c>
      <c r="AO19" s="35" t="str">
        <f t="shared" si="25"/>
        <v/>
      </c>
      <c r="AR19" s="13" t="str">
        <f t="shared" si="26"/>
        <v/>
      </c>
      <c r="AS19" s="13" t="str">
        <f t="shared" si="27"/>
        <v/>
      </c>
      <c r="AT19" s="13" t="str">
        <f t="shared" si="28"/>
        <v/>
      </c>
      <c r="AU19" s="22" t="str">
        <f t="shared" si="29"/>
        <v/>
      </c>
      <c r="AV19" s="22" t="str">
        <f t="shared" si="30"/>
        <v/>
      </c>
      <c r="AW19" s="22" t="str">
        <f t="shared" si="31"/>
        <v/>
      </c>
      <c r="AX19" s="22" t="str">
        <f t="shared" si="32"/>
        <v/>
      </c>
      <c r="AY19" s="22" t="str">
        <f t="shared" si="33"/>
        <v/>
      </c>
      <c r="BA19" s="13" t="str">
        <f t="shared" si="34"/>
        <v/>
      </c>
      <c r="BB19" s="13" t="str">
        <f t="shared" si="35"/>
        <v/>
      </c>
      <c r="BC19" s="13" t="str">
        <f t="shared" si="36"/>
        <v/>
      </c>
      <c r="BD19" s="66" t="str">
        <f t="shared" si="37"/>
        <v/>
      </c>
      <c r="BE19" s="22" t="str">
        <f t="shared" si="38"/>
        <v/>
      </c>
      <c r="BF19" s="22" t="str">
        <f t="shared" si="39"/>
        <v/>
      </c>
      <c r="BG19" s="66" t="str">
        <f t="shared" si="40"/>
        <v/>
      </c>
      <c r="BH19" s="22" t="str">
        <f t="shared" si="41"/>
        <v/>
      </c>
      <c r="BI19" s="22" t="str">
        <f t="shared" si="42"/>
        <v/>
      </c>
      <c r="BJ19" s="66" t="str">
        <f t="shared" si="43"/>
        <v/>
      </c>
      <c r="BK19" s="22" t="str">
        <f t="shared" si="44"/>
        <v/>
      </c>
      <c r="BL19" s="22" t="str">
        <f t="shared" si="45"/>
        <v/>
      </c>
      <c r="BM19" s="66" t="str">
        <f t="shared" si="46"/>
        <v/>
      </c>
      <c r="BN19" s="22" t="str">
        <f t="shared" si="47"/>
        <v/>
      </c>
      <c r="BO19" s="22" t="str">
        <f t="shared" si="48"/>
        <v/>
      </c>
      <c r="BP19" s="66" t="str">
        <f t="shared" si="49"/>
        <v/>
      </c>
      <c r="BQ19" s="22" t="str">
        <f t="shared" si="50"/>
        <v/>
      </c>
      <c r="BR19" s="22" t="str">
        <f t="shared" si="51"/>
        <v/>
      </c>
      <c r="BT19" s="13" t="str">
        <f t="shared" si="52"/>
        <v/>
      </c>
      <c r="BU19" s="13" t="str">
        <f t="shared" si="53"/>
        <v/>
      </c>
      <c r="BV19" s="13" t="str">
        <f t="shared" si="54"/>
        <v/>
      </c>
      <c r="BW19" s="66" t="str">
        <f t="shared" si="55"/>
        <v/>
      </c>
      <c r="BX19" s="22" t="str">
        <f t="shared" si="56"/>
        <v/>
      </c>
      <c r="BY19" s="22" t="str">
        <f t="shared" si="57"/>
        <v/>
      </c>
      <c r="BZ19" s="66" t="str">
        <f t="shared" si="58"/>
        <v/>
      </c>
      <c r="CA19" s="22" t="str">
        <f t="shared" si="59"/>
        <v/>
      </c>
      <c r="CB19" s="22" t="str">
        <f t="shared" si="60"/>
        <v/>
      </c>
      <c r="CC19" s="66" t="str">
        <f t="shared" si="61"/>
        <v/>
      </c>
      <c r="CD19" s="22" t="str">
        <f t="shared" si="62"/>
        <v/>
      </c>
      <c r="CE19" s="22" t="str">
        <f t="shared" si="63"/>
        <v/>
      </c>
      <c r="CF19" s="66" t="str">
        <f t="shared" si="64"/>
        <v/>
      </c>
      <c r="CG19" s="22" t="str">
        <f t="shared" si="65"/>
        <v/>
      </c>
      <c r="CH19" s="22" t="str">
        <f t="shared" si="66"/>
        <v/>
      </c>
      <c r="CI19" s="66" t="str">
        <f t="shared" si="67"/>
        <v/>
      </c>
      <c r="CJ19" s="22" t="str">
        <f t="shared" si="68"/>
        <v/>
      </c>
      <c r="CK19" s="22" t="str">
        <f t="shared" si="69"/>
        <v/>
      </c>
    </row>
    <row r="20" spans="1:89" ht="15" customHeight="1" x14ac:dyDescent="0.2">
      <c r="A20" s="60" t="str">
        <f t="shared" ref="A20:A29" si="70">F20</f>
        <v/>
      </c>
      <c r="B20" s="61"/>
      <c r="C20" s="13"/>
      <c r="D20" s="14"/>
      <c r="E20" s="15" t="str">
        <f t="shared" ref="E20:E29" si="71">IF(B20="","",M20+T20+AA20+AH20+AO20)</f>
        <v/>
      </c>
      <c r="F20" s="16" t="str">
        <f t="shared" ref="F20:F31" si="72">IF(B20="","",RANK(E20,E$11:E$31,1))</f>
        <v/>
      </c>
      <c r="G20" s="8" t="str">
        <f t="shared" ref="G20:G31" si="73">IF(H$8="","",IF($B20="","",INDEX(PMNumb,MATCH($C20,Boats,0),MATCH(H$8,Windspd,0))))</f>
        <v/>
      </c>
      <c r="H20" s="62" t="str">
        <f t="shared" ref="H20:H29" si="74">IF($B20="","",TIME(I20,J20,K20))</f>
        <v/>
      </c>
      <c r="I20" s="65"/>
      <c r="J20" s="65"/>
      <c r="K20" s="65"/>
      <c r="L20" s="34" t="str">
        <f t="shared" ref="L20:L29" si="75">IF(OR(H20="DNS",H20="DNF",H20="DSQ",H20="DNC",H20="OCS"),"",IF(H$9="","",IF($B20="","",(H20/(G20/100)))))</f>
        <v/>
      </c>
      <c r="M20" s="35" t="str">
        <f t="shared" ref="M20:M31" si="76">IF(OR(H20="DNS",H20="DNF",H20="DSQ",H20="DNC",H20="OCS"),(COUNTA($B$11:$B$31)+1),IF(H$8="",0,IF($B20="","",RANK(L20,L$11:L$31,1))))</f>
        <v/>
      </c>
      <c r="N20" s="57" t="str">
        <f t="shared" ref="N20:N31" si="77">IF(O$8="","",IF($B20="","",INDEX(PMNumb,MATCH($C20,Boats,0),MATCH(O$8,Windspd,0))))</f>
        <v/>
      </c>
      <c r="O20" s="62" t="str">
        <f t="shared" ref="O20:O29" si="78">IF($B20="","",TIME(P20,Q20,R20))</f>
        <v/>
      </c>
      <c r="P20" s="65"/>
      <c r="Q20" s="65"/>
      <c r="R20" s="65"/>
      <c r="S20" s="34" t="str">
        <f t="shared" ref="S20:S29" si="79">IF(OR(O20="DNS",O20="DNF",O20="DSQ",O20="DNC",O20="OCS"),"",IF(O$9="","",IF($B20="","",(O20/(N20/100)))))</f>
        <v/>
      </c>
      <c r="T20" s="35" t="str">
        <f t="shared" ref="T20:T31" si="80">IF(OR(O20="DNS",O20="DNF",O20="DSQ",O20="DNC",O20="OCS"),(COUNTA($B$11:$B$31)+1),IF(O$8="",0,IF($B20="","",RANK(S20,S$11:S$31,1))))</f>
        <v/>
      </c>
      <c r="U20" s="57" t="str">
        <f t="shared" ref="U20:U31" si="81">IF(V$8="","",IF($B20="","",INDEX(PMNumb,MATCH($C20,Boats,0),MATCH(V$8,Windspd,0))))</f>
        <v/>
      </c>
      <c r="V20" s="62" t="str">
        <f t="shared" ref="V20:V29" si="82">IF($B20="","",TIME(W20,X20,Y20))</f>
        <v/>
      </c>
      <c r="W20" s="65"/>
      <c r="X20" s="65"/>
      <c r="Y20" s="65"/>
      <c r="Z20" s="34" t="str">
        <f t="shared" ref="Z20:Z29" si="83">IF(OR(V20="DNS",V20="DNF",V20="DSQ",V20="DNC",V20="OCS"),"",IF(V$9="","",IF($B20="","",(V20/(U20/100)))))</f>
        <v/>
      </c>
      <c r="AA20" s="35" t="str">
        <f t="shared" ref="AA20:AA31" si="84">IF(OR(V20="DNS",V20="DNF",V20="DSQ",V20="DNC",V20="OCS"),(COUNTA($B$11:$B$31)+1),IF(V$8="",0,IF($B20="","",RANK(Z20,Z$11:Z$31,1))))</f>
        <v/>
      </c>
      <c r="AB20" s="57" t="str">
        <f t="shared" ref="AB20:AB31" si="85">IF(AC$8="","",IF($B20="","",INDEX(PMNumb,MATCH($C20,Boats,0),MATCH(AC$8,Windspd,0))))</f>
        <v/>
      </c>
      <c r="AC20" s="62" t="str">
        <f t="shared" ref="AC20:AC29" si="86">IF($B20="","",TIME(AD20,AE20,AF20))</f>
        <v/>
      </c>
      <c r="AD20" s="65"/>
      <c r="AE20" s="65"/>
      <c r="AF20" s="65"/>
      <c r="AG20" s="34" t="str">
        <f t="shared" ref="AG20:AG29" si="87">IF(OR(AC20="DNS",AC20="DNF",AC20="DSQ",AC20="DNC",AC20="OCS"),"",IF(AC$9="","",IF($B20="","",(AC20/(AB20/100)))))</f>
        <v/>
      </c>
      <c r="AH20" s="35" t="str">
        <f t="shared" ref="AH20:AH31" si="88">IF(OR(AC20="DNS",AC20="DNF",AC20="DSQ",AC20="DNC",AC20="OCS"),(COUNTA($B$11:$B$31)+1),IF(AC$8="",0,IF($B20="","",RANK(AG20,AG$11:AG$31,1))))</f>
        <v/>
      </c>
      <c r="AI20" s="57" t="str">
        <f t="shared" ref="AI20:AI31" si="89">IF(AJ$8="","",IF($B20="","",INDEX(PMNumb,MATCH($C20,Boats,0),MATCH(AJ$8,Windspd,0))))</f>
        <v/>
      </c>
      <c r="AJ20" s="62" t="str">
        <f t="shared" ref="AJ20:AJ29" si="90">IF($B20="","",TIME(AK20,AL20,AM20))</f>
        <v/>
      </c>
      <c r="AK20" s="65"/>
      <c r="AL20" s="65"/>
      <c r="AM20" s="65"/>
      <c r="AN20" s="34" t="str">
        <f t="shared" ref="AN20:AN29" si="91">IF(OR(AJ20="DNS",AJ20="DNF",AJ20="DSQ",AJ20="DNC",AJ20="OCS"),"",IF(AJ$9="","",IF($B20="","",(AJ20/(AI20/100)))))</f>
        <v/>
      </c>
      <c r="AO20" s="35" t="str">
        <f t="shared" ref="AO20:AO31" si="92">IF(OR(AJ20="DNS",AJ20="DNF",AJ20="DSQ",AJ20="DNC",AJ20="OCS"),(COUNTA($B$11:$B$31)+1),IF(AJ$8="",0,IF($B20="","",RANK(AN20,AN$11:AN$31,1))))</f>
        <v/>
      </c>
      <c r="AR20" s="13" t="str">
        <f t="shared" ref="AR20:AT31" si="93">IF($B20="","",B20)</f>
        <v/>
      </c>
      <c r="AS20" s="13" t="str">
        <f t="shared" si="93"/>
        <v/>
      </c>
      <c r="AT20" s="13" t="str">
        <f t="shared" si="93"/>
        <v/>
      </c>
      <c r="AU20" s="22" t="str">
        <f t="shared" ref="AU20:AU31" si="94">IF($B20="","",IF(M20&gt;0,IF(OR(H20="DNS",H20="DSQ",H20="DNC",H20="OCS"),0,IF(H20="DNF",1,(COUNTIF($H$11:$H$31,"=DNF")+COUNT($L$11:$L$31))-M20+1)),0))</f>
        <v/>
      </c>
      <c r="AV20" s="22" t="str">
        <f t="shared" ref="AV20:AV31" si="95">IF($B20="","",IF(T20&gt;0,IF(OR(O20="DNS",O20="DSQ",O20="DNC",O20="OCS"),0,IF(O20="DNF",1,(COUNTIF($O$11:$O$31,"=DNF")+COUNT($S$11:$S$31)-T20+1))),0))</f>
        <v/>
      </c>
      <c r="AW20" s="22" t="str">
        <f t="shared" ref="AW20:AW31" si="96">IF($B20="","",IF(AA20&gt;0,IF(OR(V20="DNS",V20="DSQ",V20="DNC",V20="OCS"),0,IF(V20="DNF",1,(COUNTIF($V$11:$V$31,"=DNF")+COUNT($Z$11:$Z$31))-AA20+1)),0))</f>
        <v/>
      </c>
      <c r="AX20" s="22" t="str">
        <f t="shared" ref="AX20:AX31" si="97">IF($B20="","",IF(AH20&gt;0,IF(OR(AC20="DNS",AC20="DSQ",AC20="DNC",AC20="OCS"),0,IF(AC20="DNF",1,(COUNTIF($AC$11:$AC$31,"=DNF")+COUNT($AG$11:$AG$31))-AH20+1)),0))</f>
        <v/>
      </c>
      <c r="AY20" s="22" t="str">
        <f t="shared" ref="AY20:AY31" si="98">IF($B20="","",IF(AO20&gt;0,IF(OR(AJ20="DNS",AJ20="DSQ",AJ20="DNC",AJ20="OCS"),0,IF(AJ20="DNF",1,(COUNTIF($AJ$11:$AJ$31,"=DNF")+COUNT($AN$11:$AN$31))-AO20+1)),0))</f>
        <v/>
      </c>
      <c r="BA20" s="13" t="str">
        <f t="shared" ref="BA20:BC31" si="99">IF($B20="","",B20)</f>
        <v/>
      </c>
      <c r="BB20" s="13" t="str">
        <f t="shared" si="99"/>
        <v/>
      </c>
      <c r="BC20" s="13" t="str">
        <f t="shared" si="99"/>
        <v/>
      </c>
      <c r="BD20" s="66" t="str">
        <f t="shared" ref="BD20:BD29" si="100">IF($C20="TH",H20,"")</f>
        <v/>
      </c>
      <c r="BE20" s="22" t="str">
        <f t="shared" ref="BE20:BE31" si="101">IF(M20&gt;0,IF($C20="TH",IF(OR(BD20="DNS",BD20="DNF",BD20="DSQ",BD20="DNC",BD20="OCS"),(COUNTIF($C$11:$C$31,"=TH")+1),IF(H$8="",0,IF($B20="","",RANK(BD20,BD$11:BD$31,1)))),""),"")</f>
        <v/>
      </c>
      <c r="BF20" s="22" t="str">
        <f t="shared" ref="BF20:BF31" si="102">IF(BE20="","",IF($C20="TH",IF($B20="","",IF(BE20&gt;0,IF(OR(BD20="DNS",BD20="DSQ",BD20="DNC",BD20="OCS"),0,IF(BD20="DNF",1,(COUNTIF($BD$11:$BD$31,"=DNF")+COUNT($BD$11:$BD$31))-BE20+1)),0)),""))</f>
        <v/>
      </c>
      <c r="BG20" s="66" t="str">
        <f t="shared" ref="BG20:BG29" si="103">IF($C20="TH",O20,"")</f>
        <v/>
      </c>
      <c r="BH20" s="22" t="str">
        <f t="shared" ref="BH20:BH31" si="104">IF(T20&gt;0,IF($C20="TH",IF(OR(BG20="DNS",BG20="DNF",BG20="DSQ",BG20="DNC",BG20="OCS"),(COUNTIF($C$11:$C$31,"=TH")+1),IF(O$8="",0,IF($B20="","",RANK(BG20,BG$11:BG$31,1)))),""),"")</f>
        <v/>
      </c>
      <c r="BI20" s="22" t="str">
        <f t="shared" ref="BI20:BI31" si="105">IF(BH20="","",IF($C20="TH",IF($B20="","",IF(BH20&gt;0,IF(OR(BG20="DNS",BG20="DSQ",BG20="DNC",BG20="OCS"),0,IF(BG20="DNF",1,(COUNTIF($BG$11:$BG$31,"=DNF")+COUNT($BG$11:$BG$31))-BH20+1)),0)),""))</f>
        <v/>
      </c>
      <c r="BJ20" s="66" t="str">
        <f t="shared" ref="BJ20:BJ29" si="106">IF($C20="TH",V20,"")</f>
        <v/>
      </c>
      <c r="BK20" s="22" t="str">
        <f t="shared" ref="BK20:BK31" si="107">IF(AA20&gt;0,IF($C20="TH",IF(OR(BJ20="DNS",BJ20="DNF",BJ20="DSQ",BJ20="DNC",BJ20="OCS"),(COUNTIF($C$11:$C$31,"=TH")+1),IF(V$8="",0,IF($B20="","",RANK(BJ20,BJ$11:BJ$31,1)))),""),"")</f>
        <v/>
      </c>
      <c r="BL20" s="22" t="str">
        <f t="shared" ref="BL20:BL31" si="108">IF(BK20="","",IF($C20="TH",IF($B20="","",IF(BK20&gt;0,IF(OR(BJ20="DNS",BJ20="DSQ",BJ20="DNC",BJ20="OCS"),0,IF(BJ20="DNF",1,(COUNTIF($BJ$11:$BJ$31,"=DNF")+COUNT($BJ$11:$BJ$31))-BK20+1)),0)),""))</f>
        <v/>
      </c>
      <c r="BM20" s="66" t="str">
        <f t="shared" ref="BM20:BM29" si="109">IF($C20="TH",AC20,"")</f>
        <v/>
      </c>
      <c r="BN20" s="22" t="str">
        <f t="shared" ref="BN20:BN31" si="110">IF(AH20&gt;0,IF($C20="TH",IF(OR(BM20="DNS",BM20="DNF",BM20="DSQ",BM20="DNC",BM20="OCS"),(COUNTIF($C$11:$C$31,"=TH")+1),IF(AC$8="",0,IF($B20="","",RANK(BM20,BM$11:BM$31,1)))),""),"")</f>
        <v/>
      </c>
      <c r="BO20" s="22" t="str">
        <f t="shared" ref="BO20:BO31" si="111">IF(BN20="","",IF($C20="TH",IF($B20="","",IF(BN20&gt;0,IF(OR(BM20="DNS",BM20="DSQ",BM20="DNC",BM20="OCS"),0,IF(BM20="DNF",1,(COUNTIF($BM$11:$BM$31,"=DNF")+COUNT($BM$11:$BM$31))-BN20+1)),0)),""))</f>
        <v/>
      </c>
      <c r="BP20" s="66" t="str">
        <f t="shared" ref="BP20:BP29" si="112">IF($C20="TH",AJ20,"")</f>
        <v/>
      </c>
      <c r="BQ20" s="22" t="str">
        <f t="shared" ref="BQ20:BQ31" si="113">IF(AO20&gt;0,IF($C20="TH",IF(OR(BP20="DNS",BP20="DNF",BP20="DSQ",BP20="DNC",BP20="OCS"),(COUNTIF($C$11:$C$31,"=TH")+1),IF(AJ$8="",0,IF($B20="","",RANK(BP20,BP$11:BP$31,1)))),""),"")</f>
        <v/>
      </c>
      <c r="BR20" s="22" t="str">
        <f t="shared" ref="BR20:BR31" si="114">IF(BQ20="","",IF($C20="TH",IF($B20="","",IF(BQ20&gt;0,IF(OR(BP20="DNS",BP20="DSQ",BP20="DNC",BP20="OCS"),0,IF(BP20="DNF",1,(COUNTIF($BP$11:$BP$31,"=DNF")+COUNT($BP$11:$BP$31))-BQ20+1)),0)),""))</f>
        <v/>
      </c>
      <c r="BT20" s="13" t="str">
        <f t="shared" ref="BT20:BV31" si="115">IF($B20="","",B20)</f>
        <v/>
      </c>
      <c r="BU20" s="13" t="str">
        <f t="shared" si="115"/>
        <v/>
      </c>
      <c r="BV20" s="13" t="str">
        <f t="shared" si="115"/>
        <v/>
      </c>
      <c r="BW20" s="66" t="str">
        <f t="shared" ref="BW20:BW29" si="116">IF($C20="FSCT",H20,"")</f>
        <v/>
      </c>
      <c r="BX20" s="22" t="str">
        <f t="shared" ref="BX20:BX31" si="117">IF(M20&gt;0,IF($C20="FSCT",IF(OR(BW20="DNS",BW20="DNF",BW20="DSQ",BW20="DNC",BW20="OCS"),(COUNTIF($C$11:$C$31,"=FSCT")+1),IF(H$8="",0,IF($B20="","",RANK(BW20,BW$11:BW$31,1)))),""),"")</f>
        <v/>
      </c>
      <c r="BY20" s="22" t="str">
        <f t="shared" ref="BY20:BY31" si="118">IF(BX20="","",IF($C20="FSCT",IF($B20="","",IF(BX20&gt;0,IF(OR(BW20="DNS",BW20="DSQ",BW20="DNC",BW20="OCS"),0,IF(BW20="DNF",1,(COUNTIF($BW$11:$BW$31,"=DNF")+COUNT($BW$11:$BW$31))-BX20+1)),0)),""))</f>
        <v/>
      </c>
      <c r="BZ20" s="66" t="str">
        <f t="shared" ref="BZ20:BZ29" si="119">IF($C20="FSCT",O20,"")</f>
        <v/>
      </c>
      <c r="CA20" s="22" t="str">
        <f t="shared" ref="CA20:CA31" si="120">IF(T20&gt;0,IF($C20="FSCT",IF(OR(BZ20="DNS",BZ20="DNF",BZ20="DSQ",BZ20="DNC",BZ20="OCS"),(COUNTIF($C$11:$C$31,"=FSCT")+1),IF(O$8="",0,IF($B20="","",RANK(BZ20,BZ$11:BZ$31,1)))),""),"")</f>
        <v/>
      </c>
      <c r="CB20" s="22" t="str">
        <f t="shared" ref="CB20:CB31" si="121">IF(CA20="","",IF($C20="FSCT",IF($B20="","",IF(CA20&gt;0,IF(OR(BZ20="DNS",BZ20="DSQ",BZ20="DNC",BZ20="OCS"),0,IF(BZ20="DNF",1,(COUNTIF($BZ$11:$BZ$31,"=DNF")+COUNT($BZ$11:$BZ$31))-CA20+1)),0)),""))</f>
        <v/>
      </c>
      <c r="CC20" s="66" t="str">
        <f t="shared" ref="CC20:CC29" si="122">IF($C20="FSCT",V20,"")</f>
        <v/>
      </c>
      <c r="CD20" s="22" t="str">
        <f t="shared" ref="CD20:CD31" si="123">IF(AA20&gt;0,IF($C20="FSCT",IF(OR(CC20="DNS",CC20="DNF",CC20="DSQ",CC20="DNC",CC20="OCS"),(COUNTIF($C$11:$C$31,"=FSCT")+1),IF(V$8="",0,IF($B20="","",RANK(CC20,CC$11:CC$31,1)))),""),"")</f>
        <v/>
      </c>
      <c r="CE20" s="22" t="str">
        <f t="shared" ref="CE20:CE31" si="124">IF(CD20="","",IF($C20="FSCT",IF($B20="","",IF(CD20&gt;0,IF(OR(CC20="DNS",CC20="DSQ",CC20="DNC",CC20="OCS"),0,IF(CC20="DNF",1,(COUNTIF($CC$11:$CC$31,"=DNF")+COUNT($CC$11:$CC$31))-CD20+1)),0)),""))</f>
        <v/>
      </c>
      <c r="CF20" s="66" t="str">
        <f t="shared" ref="CF20:CF29" si="125">IF($C20="FSCT",AC20,"")</f>
        <v/>
      </c>
      <c r="CG20" s="22" t="str">
        <f t="shared" ref="CG20:CG31" si="126">IF(AH20&gt;0,IF($C20="FSCT",IF(OR(CF20="DNS",CF20="DNF",CF20="DSQ",CF20="DNC",CF20="OCS"),(COUNTIF($C$11:$C$31,"=FSCT")+1),IF(AC$8="",0,IF($B20="","",RANK(CF20,CF$11:CF$31,1)))),""),"")</f>
        <v/>
      </c>
      <c r="CH20" s="22" t="str">
        <f t="shared" ref="CH20:CH31" si="127">IF(CG20="","",IF($C20="FSCT",IF($B20="","",IF(CG20&gt;0,IF(OR(CF20="DNS",CF20="DSQ",CF20="DNC",CF20="OCS"),0,IF(CF20="DNF",1,(COUNTIF($CF$11:$CF$31,"=DNF")+COUNT($CF$11:$CF$31))-CG20+1)),0)),""))</f>
        <v/>
      </c>
      <c r="CI20" s="66" t="str">
        <f t="shared" ref="CI20:CI29" si="128">IF($C20="FSCT",AJ20,"")</f>
        <v/>
      </c>
      <c r="CJ20" s="22" t="str">
        <f t="shared" ref="CJ20:CJ31" si="129">IF(AO20&gt;0,IF($C20="FSCT",IF(OR(CI20="DNS",CI20="DNF",CI20="DSQ",CI20="DNC",CI20="OCS"),(COUNTIF($C$11:$C$31,"=FSCT")+1),IF(AJ$8="",0,IF($B20="","",RANK(CI20,CI$11:CI$31,1)))),""),"")</f>
        <v/>
      </c>
      <c r="CK20" s="22" t="str">
        <f t="shared" ref="CK20:CK31" si="130">IF(CJ20="","",IF($C20="FSCT",IF($B20="","",IF(CJ20&gt;0,IF(OR(CI20="DNS",CI20="DSQ",CI20="DNC",CI20="OCS"),0,IF(CI20="DNF",1,(COUNTIF($CI$11:$CI$31,"=DNF")+COUNT($CI$11:$CI$31))-CJ20+1)),0)),""))</f>
        <v/>
      </c>
    </row>
    <row r="21" spans="1:89" ht="15" customHeight="1" x14ac:dyDescent="0.2">
      <c r="A21" s="60" t="str">
        <f t="shared" si="70"/>
        <v/>
      </c>
      <c r="B21" s="61"/>
      <c r="C21" s="13"/>
      <c r="D21" s="14"/>
      <c r="E21" s="15" t="str">
        <f t="shared" si="71"/>
        <v/>
      </c>
      <c r="F21" s="16" t="str">
        <f t="shared" si="72"/>
        <v/>
      </c>
      <c r="G21" s="8" t="str">
        <f t="shared" si="73"/>
        <v/>
      </c>
      <c r="H21" s="62" t="str">
        <f t="shared" si="74"/>
        <v/>
      </c>
      <c r="I21" s="65"/>
      <c r="J21" s="65"/>
      <c r="K21" s="65"/>
      <c r="L21" s="34" t="str">
        <f t="shared" si="75"/>
        <v/>
      </c>
      <c r="M21" s="35" t="str">
        <f t="shared" si="76"/>
        <v/>
      </c>
      <c r="N21" s="57" t="str">
        <f t="shared" si="77"/>
        <v/>
      </c>
      <c r="O21" s="62" t="str">
        <f t="shared" si="78"/>
        <v/>
      </c>
      <c r="P21" s="65"/>
      <c r="Q21" s="65"/>
      <c r="R21" s="65"/>
      <c r="S21" s="34" t="str">
        <f t="shared" si="79"/>
        <v/>
      </c>
      <c r="T21" s="35" t="str">
        <f t="shared" si="80"/>
        <v/>
      </c>
      <c r="U21" s="57" t="str">
        <f t="shared" si="81"/>
        <v/>
      </c>
      <c r="V21" s="62" t="str">
        <f t="shared" si="82"/>
        <v/>
      </c>
      <c r="W21" s="65"/>
      <c r="X21" s="65"/>
      <c r="Y21" s="65"/>
      <c r="Z21" s="34" t="str">
        <f t="shared" si="83"/>
        <v/>
      </c>
      <c r="AA21" s="35" t="str">
        <f t="shared" si="84"/>
        <v/>
      </c>
      <c r="AB21" s="57" t="str">
        <f t="shared" si="85"/>
        <v/>
      </c>
      <c r="AC21" s="62" t="str">
        <f t="shared" si="86"/>
        <v/>
      </c>
      <c r="AD21" s="65"/>
      <c r="AE21" s="65"/>
      <c r="AF21" s="65"/>
      <c r="AG21" s="34" t="str">
        <f t="shared" si="87"/>
        <v/>
      </c>
      <c r="AH21" s="35" t="str">
        <f t="shared" si="88"/>
        <v/>
      </c>
      <c r="AI21" s="57" t="str">
        <f t="shared" si="89"/>
        <v/>
      </c>
      <c r="AJ21" s="62" t="str">
        <f t="shared" si="90"/>
        <v/>
      </c>
      <c r="AK21" s="65"/>
      <c r="AL21" s="65"/>
      <c r="AM21" s="65"/>
      <c r="AN21" s="34" t="str">
        <f t="shared" si="91"/>
        <v/>
      </c>
      <c r="AO21" s="35" t="str">
        <f t="shared" si="92"/>
        <v/>
      </c>
      <c r="AR21" s="13" t="str">
        <f t="shared" si="93"/>
        <v/>
      </c>
      <c r="AS21" s="13" t="str">
        <f t="shared" si="93"/>
        <v/>
      </c>
      <c r="AT21" s="13" t="str">
        <f t="shared" si="93"/>
        <v/>
      </c>
      <c r="AU21" s="22" t="str">
        <f t="shared" si="94"/>
        <v/>
      </c>
      <c r="AV21" s="22" t="str">
        <f t="shared" si="95"/>
        <v/>
      </c>
      <c r="AW21" s="22" t="str">
        <f t="shared" si="96"/>
        <v/>
      </c>
      <c r="AX21" s="22" t="str">
        <f t="shared" si="97"/>
        <v/>
      </c>
      <c r="AY21" s="22" t="str">
        <f t="shared" si="98"/>
        <v/>
      </c>
      <c r="BA21" s="13" t="str">
        <f t="shared" si="99"/>
        <v/>
      </c>
      <c r="BB21" s="13" t="str">
        <f t="shared" si="99"/>
        <v/>
      </c>
      <c r="BC21" s="13" t="str">
        <f t="shared" si="99"/>
        <v/>
      </c>
      <c r="BD21" s="66" t="str">
        <f t="shared" si="100"/>
        <v/>
      </c>
      <c r="BE21" s="22" t="str">
        <f t="shared" si="101"/>
        <v/>
      </c>
      <c r="BF21" s="22" t="str">
        <f t="shared" si="102"/>
        <v/>
      </c>
      <c r="BG21" s="66" t="str">
        <f t="shared" si="103"/>
        <v/>
      </c>
      <c r="BH21" s="22" t="str">
        <f t="shared" si="104"/>
        <v/>
      </c>
      <c r="BI21" s="22" t="str">
        <f t="shared" si="105"/>
        <v/>
      </c>
      <c r="BJ21" s="66" t="str">
        <f t="shared" si="106"/>
        <v/>
      </c>
      <c r="BK21" s="22" t="str">
        <f t="shared" si="107"/>
        <v/>
      </c>
      <c r="BL21" s="22" t="str">
        <f t="shared" si="108"/>
        <v/>
      </c>
      <c r="BM21" s="66" t="str">
        <f t="shared" si="109"/>
        <v/>
      </c>
      <c r="BN21" s="22" t="str">
        <f t="shared" si="110"/>
        <v/>
      </c>
      <c r="BO21" s="22" t="str">
        <f t="shared" si="111"/>
        <v/>
      </c>
      <c r="BP21" s="66" t="str">
        <f t="shared" si="112"/>
        <v/>
      </c>
      <c r="BQ21" s="22" t="str">
        <f t="shared" si="113"/>
        <v/>
      </c>
      <c r="BR21" s="22" t="str">
        <f t="shared" si="114"/>
        <v/>
      </c>
      <c r="BT21" s="13" t="str">
        <f t="shared" si="115"/>
        <v/>
      </c>
      <c r="BU21" s="13" t="str">
        <f t="shared" si="115"/>
        <v/>
      </c>
      <c r="BV21" s="13" t="str">
        <f t="shared" si="115"/>
        <v/>
      </c>
      <c r="BW21" s="66" t="str">
        <f t="shared" si="116"/>
        <v/>
      </c>
      <c r="BX21" s="22" t="str">
        <f t="shared" si="117"/>
        <v/>
      </c>
      <c r="BY21" s="22" t="str">
        <f t="shared" si="118"/>
        <v/>
      </c>
      <c r="BZ21" s="66" t="str">
        <f t="shared" si="119"/>
        <v/>
      </c>
      <c r="CA21" s="22" t="str">
        <f t="shared" si="120"/>
        <v/>
      </c>
      <c r="CB21" s="22" t="str">
        <f t="shared" si="121"/>
        <v/>
      </c>
      <c r="CC21" s="66" t="str">
        <f t="shared" si="122"/>
        <v/>
      </c>
      <c r="CD21" s="22" t="str">
        <f t="shared" si="123"/>
        <v/>
      </c>
      <c r="CE21" s="22" t="str">
        <f t="shared" si="124"/>
        <v/>
      </c>
      <c r="CF21" s="66" t="str">
        <f t="shared" si="125"/>
        <v/>
      </c>
      <c r="CG21" s="22" t="str">
        <f t="shared" si="126"/>
        <v/>
      </c>
      <c r="CH21" s="22" t="str">
        <f t="shared" si="127"/>
        <v/>
      </c>
      <c r="CI21" s="66" t="str">
        <f t="shared" si="128"/>
        <v/>
      </c>
      <c r="CJ21" s="22" t="str">
        <f t="shared" si="129"/>
        <v/>
      </c>
      <c r="CK21" s="22" t="str">
        <f t="shared" si="130"/>
        <v/>
      </c>
    </row>
    <row r="22" spans="1:89" ht="15" customHeight="1" x14ac:dyDescent="0.2">
      <c r="A22" s="60" t="str">
        <f t="shared" si="70"/>
        <v/>
      </c>
      <c r="B22" s="61"/>
      <c r="C22" s="13"/>
      <c r="D22" s="14"/>
      <c r="E22" s="15" t="str">
        <f t="shared" si="71"/>
        <v/>
      </c>
      <c r="F22" s="16" t="str">
        <f t="shared" si="72"/>
        <v/>
      </c>
      <c r="G22" s="8" t="str">
        <f t="shared" si="73"/>
        <v/>
      </c>
      <c r="H22" s="62" t="str">
        <f t="shared" si="74"/>
        <v/>
      </c>
      <c r="I22" s="65"/>
      <c r="J22" s="65"/>
      <c r="K22" s="65"/>
      <c r="L22" s="34" t="str">
        <f t="shared" si="75"/>
        <v/>
      </c>
      <c r="M22" s="35" t="str">
        <f t="shared" si="76"/>
        <v/>
      </c>
      <c r="N22" s="57" t="str">
        <f t="shared" si="77"/>
        <v/>
      </c>
      <c r="O22" s="62" t="str">
        <f t="shared" si="78"/>
        <v/>
      </c>
      <c r="P22" s="65"/>
      <c r="Q22" s="65"/>
      <c r="R22" s="65"/>
      <c r="S22" s="34" t="str">
        <f t="shared" si="79"/>
        <v/>
      </c>
      <c r="T22" s="35" t="str">
        <f t="shared" si="80"/>
        <v/>
      </c>
      <c r="U22" s="57" t="str">
        <f t="shared" si="81"/>
        <v/>
      </c>
      <c r="V22" s="62" t="str">
        <f t="shared" si="82"/>
        <v/>
      </c>
      <c r="W22" s="65"/>
      <c r="X22" s="65"/>
      <c r="Y22" s="65"/>
      <c r="Z22" s="34" t="str">
        <f t="shared" si="83"/>
        <v/>
      </c>
      <c r="AA22" s="35" t="str">
        <f t="shared" si="84"/>
        <v/>
      </c>
      <c r="AB22" s="57" t="str">
        <f t="shared" si="85"/>
        <v/>
      </c>
      <c r="AC22" s="62" t="str">
        <f t="shared" si="86"/>
        <v/>
      </c>
      <c r="AD22" s="65"/>
      <c r="AE22" s="65"/>
      <c r="AF22" s="65"/>
      <c r="AG22" s="34" t="str">
        <f t="shared" si="87"/>
        <v/>
      </c>
      <c r="AH22" s="35" t="str">
        <f t="shared" si="88"/>
        <v/>
      </c>
      <c r="AI22" s="57" t="str">
        <f t="shared" si="89"/>
        <v/>
      </c>
      <c r="AJ22" s="62" t="str">
        <f t="shared" si="90"/>
        <v/>
      </c>
      <c r="AK22" s="65"/>
      <c r="AL22" s="65"/>
      <c r="AM22" s="65"/>
      <c r="AN22" s="34" t="str">
        <f t="shared" si="91"/>
        <v/>
      </c>
      <c r="AO22" s="35" t="str">
        <f t="shared" si="92"/>
        <v/>
      </c>
      <c r="AR22" s="13" t="str">
        <f t="shared" si="93"/>
        <v/>
      </c>
      <c r="AS22" s="13" t="str">
        <f t="shared" si="93"/>
        <v/>
      </c>
      <c r="AT22" s="13" t="str">
        <f t="shared" si="93"/>
        <v/>
      </c>
      <c r="AU22" s="22" t="str">
        <f t="shared" si="94"/>
        <v/>
      </c>
      <c r="AV22" s="22" t="str">
        <f t="shared" si="95"/>
        <v/>
      </c>
      <c r="AW22" s="22" t="str">
        <f t="shared" si="96"/>
        <v/>
      </c>
      <c r="AX22" s="22" t="str">
        <f t="shared" si="97"/>
        <v/>
      </c>
      <c r="AY22" s="22" t="str">
        <f t="shared" si="98"/>
        <v/>
      </c>
      <c r="BA22" s="13" t="str">
        <f t="shared" si="99"/>
        <v/>
      </c>
      <c r="BB22" s="13" t="str">
        <f t="shared" si="99"/>
        <v/>
      </c>
      <c r="BC22" s="13" t="str">
        <f t="shared" si="99"/>
        <v/>
      </c>
      <c r="BD22" s="66" t="str">
        <f t="shared" si="100"/>
        <v/>
      </c>
      <c r="BE22" s="22" t="str">
        <f t="shared" si="101"/>
        <v/>
      </c>
      <c r="BF22" s="22" t="str">
        <f t="shared" si="102"/>
        <v/>
      </c>
      <c r="BG22" s="66" t="str">
        <f t="shared" si="103"/>
        <v/>
      </c>
      <c r="BH22" s="22" t="str">
        <f t="shared" si="104"/>
        <v/>
      </c>
      <c r="BI22" s="22" t="str">
        <f t="shared" si="105"/>
        <v/>
      </c>
      <c r="BJ22" s="66" t="str">
        <f t="shared" si="106"/>
        <v/>
      </c>
      <c r="BK22" s="22" t="str">
        <f t="shared" si="107"/>
        <v/>
      </c>
      <c r="BL22" s="22" t="str">
        <f t="shared" si="108"/>
        <v/>
      </c>
      <c r="BM22" s="66" t="str">
        <f t="shared" si="109"/>
        <v/>
      </c>
      <c r="BN22" s="22" t="str">
        <f t="shared" si="110"/>
        <v/>
      </c>
      <c r="BO22" s="22" t="str">
        <f t="shared" si="111"/>
        <v/>
      </c>
      <c r="BP22" s="66" t="str">
        <f t="shared" si="112"/>
        <v/>
      </c>
      <c r="BQ22" s="22" t="str">
        <f t="shared" si="113"/>
        <v/>
      </c>
      <c r="BR22" s="22" t="str">
        <f t="shared" si="114"/>
        <v/>
      </c>
      <c r="BT22" s="13" t="str">
        <f t="shared" si="115"/>
        <v/>
      </c>
      <c r="BU22" s="13" t="str">
        <f t="shared" si="115"/>
        <v/>
      </c>
      <c r="BV22" s="13" t="str">
        <f t="shared" si="115"/>
        <v/>
      </c>
      <c r="BW22" s="66" t="str">
        <f t="shared" si="116"/>
        <v/>
      </c>
      <c r="BX22" s="22" t="str">
        <f t="shared" si="117"/>
        <v/>
      </c>
      <c r="BY22" s="22" t="str">
        <f t="shared" si="118"/>
        <v/>
      </c>
      <c r="BZ22" s="66" t="str">
        <f t="shared" si="119"/>
        <v/>
      </c>
      <c r="CA22" s="22" t="str">
        <f t="shared" si="120"/>
        <v/>
      </c>
      <c r="CB22" s="22" t="str">
        <f t="shared" si="121"/>
        <v/>
      </c>
      <c r="CC22" s="66" t="str">
        <f t="shared" si="122"/>
        <v/>
      </c>
      <c r="CD22" s="22" t="str">
        <f t="shared" si="123"/>
        <v/>
      </c>
      <c r="CE22" s="22" t="str">
        <f t="shared" si="124"/>
        <v/>
      </c>
      <c r="CF22" s="66" t="str">
        <f t="shared" si="125"/>
        <v/>
      </c>
      <c r="CG22" s="22" t="str">
        <f t="shared" si="126"/>
        <v/>
      </c>
      <c r="CH22" s="22" t="str">
        <f t="shared" si="127"/>
        <v/>
      </c>
      <c r="CI22" s="66" t="str">
        <f t="shared" si="128"/>
        <v/>
      </c>
      <c r="CJ22" s="22" t="str">
        <f t="shared" si="129"/>
        <v/>
      </c>
      <c r="CK22" s="22" t="str">
        <f t="shared" si="130"/>
        <v/>
      </c>
    </row>
    <row r="23" spans="1:89" ht="15" customHeight="1" x14ac:dyDescent="0.2">
      <c r="A23" s="60" t="str">
        <f t="shared" si="70"/>
        <v/>
      </c>
      <c r="B23" s="61"/>
      <c r="C23" s="13"/>
      <c r="D23" s="14"/>
      <c r="E23" s="15" t="str">
        <f t="shared" si="71"/>
        <v/>
      </c>
      <c r="F23" s="16" t="str">
        <f t="shared" si="72"/>
        <v/>
      </c>
      <c r="G23" s="8" t="str">
        <f t="shared" si="73"/>
        <v/>
      </c>
      <c r="H23" s="62" t="str">
        <f t="shared" si="74"/>
        <v/>
      </c>
      <c r="I23" s="65"/>
      <c r="J23" s="65"/>
      <c r="K23" s="65"/>
      <c r="L23" s="34" t="str">
        <f t="shared" si="75"/>
        <v/>
      </c>
      <c r="M23" s="35" t="str">
        <f t="shared" si="76"/>
        <v/>
      </c>
      <c r="N23" s="57" t="str">
        <f t="shared" si="77"/>
        <v/>
      </c>
      <c r="O23" s="62" t="str">
        <f t="shared" si="78"/>
        <v/>
      </c>
      <c r="P23" s="65"/>
      <c r="Q23" s="65"/>
      <c r="R23" s="65"/>
      <c r="S23" s="34" t="str">
        <f t="shared" si="79"/>
        <v/>
      </c>
      <c r="T23" s="35" t="str">
        <f t="shared" si="80"/>
        <v/>
      </c>
      <c r="U23" s="57" t="str">
        <f t="shared" si="81"/>
        <v/>
      </c>
      <c r="V23" s="62" t="str">
        <f t="shared" si="82"/>
        <v/>
      </c>
      <c r="W23" s="65"/>
      <c r="X23" s="65"/>
      <c r="Y23" s="65"/>
      <c r="Z23" s="34" t="str">
        <f t="shared" si="83"/>
        <v/>
      </c>
      <c r="AA23" s="35" t="str">
        <f t="shared" si="84"/>
        <v/>
      </c>
      <c r="AB23" s="57" t="str">
        <f t="shared" si="85"/>
        <v/>
      </c>
      <c r="AC23" s="62" t="str">
        <f t="shared" si="86"/>
        <v/>
      </c>
      <c r="AD23" s="65"/>
      <c r="AE23" s="65"/>
      <c r="AF23" s="65"/>
      <c r="AG23" s="34" t="str">
        <f t="shared" si="87"/>
        <v/>
      </c>
      <c r="AH23" s="35" t="str">
        <f t="shared" si="88"/>
        <v/>
      </c>
      <c r="AI23" s="57" t="str">
        <f t="shared" si="89"/>
        <v/>
      </c>
      <c r="AJ23" s="62" t="str">
        <f t="shared" si="90"/>
        <v/>
      </c>
      <c r="AK23" s="65"/>
      <c r="AL23" s="65"/>
      <c r="AM23" s="65"/>
      <c r="AN23" s="34" t="str">
        <f t="shared" si="91"/>
        <v/>
      </c>
      <c r="AO23" s="35" t="str">
        <f t="shared" si="92"/>
        <v/>
      </c>
      <c r="AR23" s="13" t="str">
        <f t="shared" si="93"/>
        <v/>
      </c>
      <c r="AS23" s="13" t="str">
        <f t="shared" si="93"/>
        <v/>
      </c>
      <c r="AT23" s="13" t="str">
        <f t="shared" si="93"/>
        <v/>
      </c>
      <c r="AU23" s="22" t="str">
        <f t="shared" si="94"/>
        <v/>
      </c>
      <c r="AV23" s="22" t="str">
        <f t="shared" si="95"/>
        <v/>
      </c>
      <c r="AW23" s="22" t="str">
        <f t="shared" si="96"/>
        <v/>
      </c>
      <c r="AX23" s="22" t="str">
        <f t="shared" si="97"/>
        <v/>
      </c>
      <c r="AY23" s="22" t="str">
        <f t="shared" si="98"/>
        <v/>
      </c>
      <c r="BA23" s="13" t="str">
        <f t="shared" si="99"/>
        <v/>
      </c>
      <c r="BB23" s="13" t="str">
        <f t="shared" si="99"/>
        <v/>
      </c>
      <c r="BC23" s="13" t="str">
        <f t="shared" si="99"/>
        <v/>
      </c>
      <c r="BD23" s="66" t="str">
        <f t="shared" si="100"/>
        <v/>
      </c>
      <c r="BE23" s="22" t="str">
        <f t="shared" si="101"/>
        <v/>
      </c>
      <c r="BF23" s="22" t="str">
        <f t="shared" si="102"/>
        <v/>
      </c>
      <c r="BG23" s="66" t="str">
        <f t="shared" si="103"/>
        <v/>
      </c>
      <c r="BH23" s="22" t="str">
        <f t="shared" si="104"/>
        <v/>
      </c>
      <c r="BI23" s="22" t="str">
        <f t="shared" si="105"/>
        <v/>
      </c>
      <c r="BJ23" s="66" t="str">
        <f t="shared" si="106"/>
        <v/>
      </c>
      <c r="BK23" s="22" t="str">
        <f t="shared" si="107"/>
        <v/>
      </c>
      <c r="BL23" s="22" t="str">
        <f t="shared" si="108"/>
        <v/>
      </c>
      <c r="BM23" s="66" t="str">
        <f t="shared" si="109"/>
        <v/>
      </c>
      <c r="BN23" s="22" t="str">
        <f t="shared" si="110"/>
        <v/>
      </c>
      <c r="BO23" s="22" t="str">
        <f t="shared" si="111"/>
        <v/>
      </c>
      <c r="BP23" s="66" t="str">
        <f t="shared" si="112"/>
        <v/>
      </c>
      <c r="BQ23" s="22" t="str">
        <f t="shared" si="113"/>
        <v/>
      </c>
      <c r="BR23" s="22" t="str">
        <f t="shared" si="114"/>
        <v/>
      </c>
      <c r="BT23" s="13" t="str">
        <f t="shared" si="115"/>
        <v/>
      </c>
      <c r="BU23" s="13" t="str">
        <f t="shared" si="115"/>
        <v/>
      </c>
      <c r="BV23" s="13" t="str">
        <f t="shared" si="115"/>
        <v/>
      </c>
      <c r="BW23" s="66" t="str">
        <f t="shared" si="116"/>
        <v/>
      </c>
      <c r="BX23" s="22" t="str">
        <f t="shared" si="117"/>
        <v/>
      </c>
      <c r="BY23" s="22" t="str">
        <f t="shared" si="118"/>
        <v/>
      </c>
      <c r="BZ23" s="66" t="str">
        <f t="shared" si="119"/>
        <v/>
      </c>
      <c r="CA23" s="22" t="str">
        <f t="shared" si="120"/>
        <v/>
      </c>
      <c r="CB23" s="22" t="str">
        <f t="shared" si="121"/>
        <v/>
      </c>
      <c r="CC23" s="66" t="str">
        <f t="shared" si="122"/>
        <v/>
      </c>
      <c r="CD23" s="22" t="str">
        <f t="shared" si="123"/>
        <v/>
      </c>
      <c r="CE23" s="22" t="str">
        <f t="shared" si="124"/>
        <v/>
      </c>
      <c r="CF23" s="66" t="str">
        <f t="shared" si="125"/>
        <v/>
      </c>
      <c r="CG23" s="22" t="str">
        <f t="shared" si="126"/>
        <v/>
      </c>
      <c r="CH23" s="22" t="str">
        <f t="shared" si="127"/>
        <v/>
      </c>
      <c r="CI23" s="66" t="str">
        <f t="shared" si="128"/>
        <v/>
      </c>
      <c r="CJ23" s="22" t="str">
        <f t="shared" si="129"/>
        <v/>
      </c>
      <c r="CK23" s="22" t="str">
        <f t="shared" si="130"/>
        <v/>
      </c>
    </row>
    <row r="24" spans="1:89" ht="15" customHeight="1" x14ac:dyDescent="0.2">
      <c r="A24" s="60" t="str">
        <f t="shared" si="70"/>
        <v/>
      </c>
      <c r="B24" s="61"/>
      <c r="C24" s="13"/>
      <c r="D24" s="14"/>
      <c r="E24" s="15" t="str">
        <f t="shared" si="71"/>
        <v/>
      </c>
      <c r="F24" s="16" t="str">
        <f t="shared" si="72"/>
        <v/>
      </c>
      <c r="G24" s="8" t="str">
        <f t="shared" si="73"/>
        <v/>
      </c>
      <c r="H24" s="62" t="str">
        <f t="shared" si="74"/>
        <v/>
      </c>
      <c r="I24" s="65"/>
      <c r="J24" s="65"/>
      <c r="K24" s="65"/>
      <c r="L24" s="34" t="str">
        <f t="shared" si="75"/>
        <v/>
      </c>
      <c r="M24" s="35" t="str">
        <f t="shared" si="76"/>
        <v/>
      </c>
      <c r="N24" s="57" t="str">
        <f t="shared" si="77"/>
        <v/>
      </c>
      <c r="O24" s="62" t="str">
        <f t="shared" si="78"/>
        <v/>
      </c>
      <c r="P24" s="65"/>
      <c r="Q24" s="65"/>
      <c r="R24" s="65"/>
      <c r="S24" s="34" t="str">
        <f t="shared" si="79"/>
        <v/>
      </c>
      <c r="T24" s="35" t="str">
        <f t="shared" si="80"/>
        <v/>
      </c>
      <c r="U24" s="57" t="str">
        <f t="shared" si="81"/>
        <v/>
      </c>
      <c r="V24" s="62" t="str">
        <f t="shared" si="82"/>
        <v/>
      </c>
      <c r="W24" s="65"/>
      <c r="X24" s="65"/>
      <c r="Y24" s="65"/>
      <c r="Z24" s="34" t="str">
        <f t="shared" si="83"/>
        <v/>
      </c>
      <c r="AA24" s="35" t="str">
        <f t="shared" si="84"/>
        <v/>
      </c>
      <c r="AB24" s="57" t="str">
        <f t="shared" si="85"/>
        <v/>
      </c>
      <c r="AC24" s="62" t="str">
        <f t="shared" si="86"/>
        <v/>
      </c>
      <c r="AD24" s="65"/>
      <c r="AE24" s="65"/>
      <c r="AF24" s="65"/>
      <c r="AG24" s="34" t="str">
        <f t="shared" si="87"/>
        <v/>
      </c>
      <c r="AH24" s="35" t="str">
        <f t="shared" si="88"/>
        <v/>
      </c>
      <c r="AI24" s="57" t="str">
        <f t="shared" si="89"/>
        <v/>
      </c>
      <c r="AJ24" s="62" t="str">
        <f t="shared" si="90"/>
        <v/>
      </c>
      <c r="AK24" s="65"/>
      <c r="AL24" s="65"/>
      <c r="AM24" s="65"/>
      <c r="AN24" s="34" t="str">
        <f t="shared" si="91"/>
        <v/>
      </c>
      <c r="AO24" s="35" t="str">
        <f t="shared" si="92"/>
        <v/>
      </c>
      <c r="AR24" s="13" t="str">
        <f t="shared" si="93"/>
        <v/>
      </c>
      <c r="AS24" s="13" t="str">
        <f t="shared" si="93"/>
        <v/>
      </c>
      <c r="AT24" s="13" t="str">
        <f t="shared" si="93"/>
        <v/>
      </c>
      <c r="AU24" s="22" t="str">
        <f t="shared" si="94"/>
        <v/>
      </c>
      <c r="AV24" s="22" t="str">
        <f t="shared" si="95"/>
        <v/>
      </c>
      <c r="AW24" s="22" t="str">
        <f t="shared" si="96"/>
        <v/>
      </c>
      <c r="AX24" s="22" t="str">
        <f t="shared" si="97"/>
        <v/>
      </c>
      <c r="AY24" s="22" t="str">
        <f t="shared" si="98"/>
        <v/>
      </c>
      <c r="BA24" s="13" t="str">
        <f t="shared" si="99"/>
        <v/>
      </c>
      <c r="BB24" s="13" t="str">
        <f t="shared" si="99"/>
        <v/>
      </c>
      <c r="BC24" s="13" t="str">
        <f t="shared" si="99"/>
        <v/>
      </c>
      <c r="BD24" s="66" t="str">
        <f t="shared" si="100"/>
        <v/>
      </c>
      <c r="BE24" s="22" t="str">
        <f t="shared" si="101"/>
        <v/>
      </c>
      <c r="BF24" s="22" t="str">
        <f t="shared" si="102"/>
        <v/>
      </c>
      <c r="BG24" s="66" t="str">
        <f t="shared" si="103"/>
        <v/>
      </c>
      <c r="BH24" s="22" t="str">
        <f t="shared" si="104"/>
        <v/>
      </c>
      <c r="BI24" s="22" t="str">
        <f t="shared" si="105"/>
        <v/>
      </c>
      <c r="BJ24" s="66" t="str">
        <f t="shared" si="106"/>
        <v/>
      </c>
      <c r="BK24" s="22" t="str">
        <f t="shared" si="107"/>
        <v/>
      </c>
      <c r="BL24" s="22" t="str">
        <f t="shared" si="108"/>
        <v/>
      </c>
      <c r="BM24" s="66" t="str">
        <f t="shared" si="109"/>
        <v/>
      </c>
      <c r="BN24" s="22" t="str">
        <f t="shared" si="110"/>
        <v/>
      </c>
      <c r="BO24" s="22" t="str">
        <f t="shared" si="111"/>
        <v/>
      </c>
      <c r="BP24" s="66" t="str">
        <f t="shared" si="112"/>
        <v/>
      </c>
      <c r="BQ24" s="22" t="str">
        <f t="shared" si="113"/>
        <v/>
      </c>
      <c r="BR24" s="22" t="str">
        <f t="shared" si="114"/>
        <v/>
      </c>
      <c r="BT24" s="13" t="str">
        <f t="shared" si="115"/>
        <v/>
      </c>
      <c r="BU24" s="13" t="str">
        <f t="shared" si="115"/>
        <v/>
      </c>
      <c r="BV24" s="13" t="str">
        <f t="shared" si="115"/>
        <v/>
      </c>
      <c r="BW24" s="66" t="str">
        <f t="shared" si="116"/>
        <v/>
      </c>
      <c r="BX24" s="22" t="str">
        <f t="shared" si="117"/>
        <v/>
      </c>
      <c r="BY24" s="22" t="str">
        <f t="shared" si="118"/>
        <v/>
      </c>
      <c r="BZ24" s="66" t="str">
        <f t="shared" si="119"/>
        <v/>
      </c>
      <c r="CA24" s="22" t="str">
        <f t="shared" si="120"/>
        <v/>
      </c>
      <c r="CB24" s="22" t="str">
        <f t="shared" si="121"/>
        <v/>
      </c>
      <c r="CC24" s="66" t="str">
        <f t="shared" si="122"/>
        <v/>
      </c>
      <c r="CD24" s="22" t="str">
        <f t="shared" si="123"/>
        <v/>
      </c>
      <c r="CE24" s="22" t="str">
        <f t="shared" si="124"/>
        <v/>
      </c>
      <c r="CF24" s="66" t="str">
        <f t="shared" si="125"/>
        <v/>
      </c>
      <c r="CG24" s="22" t="str">
        <f t="shared" si="126"/>
        <v/>
      </c>
      <c r="CH24" s="22" t="str">
        <f t="shared" si="127"/>
        <v/>
      </c>
      <c r="CI24" s="66" t="str">
        <f t="shared" si="128"/>
        <v/>
      </c>
      <c r="CJ24" s="22" t="str">
        <f t="shared" si="129"/>
        <v/>
      </c>
      <c r="CK24" s="22" t="str">
        <f t="shared" si="130"/>
        <v/>
      </c>
    </row>
    <row r="25" spans="1:89" ht="15" customHeight="1" x14ac:dyDescent="0.2">
      <c r="A25" s="60" t="str">
        <f t="shared" si="70"/>
        <v/>
      </c>
      <c r="B25" s="61"/>
      <c r="C25" s="13"/>
      <c r="D25" s="14"/>
      <c r="E25" s="15" t="str">
        <f t="shared" si="71"/>
        <v/>
      </c>
      <c r="F25" s="16" t="str">
        <f t="shared" si="72"/>
        <v/>
      </c>
      <c r="G25" s="8" t="str">
        <f t="shared" si="73"/>
        <v/>
      </c>
      <c r="H25" s="62" t="str">
        <f t="shared" si="74"/>
        <v/>
      </c>
      <c r="I25" s="65"/>
      <c r="J25" s="65"/>
      <c r="K25" s="65"/>
      <c r="L25" s="34" t="str">
        <f t="shared" si="75"/>
        <v/>
      </c>
      <c r="M25" s="35" t="str">
        <f t="shared" si="76"/>
        <v/>
      </c>
      <c r="N25" s="57" t="str">
        <f t="shared" si="77"/>
        <v/>
      </c>
      <c r="O25" s="62" t="str">
        <f t="shared" si="78"/>
        <v/>
      </c>
      <c r="P25" s="65"/>
      <c r="Q25" s="65"/>
      <c r="R25" s="65"/>
      <c r="S25" s="34" t="str">
        <f t="shared" si="79"/>
        <v/>
      </c>
      <c r="T25" s="35" t="str">
        <f t="shared" si="80"/>
        <v/>
      </c>
      <c r="U25" s="57" t="str">
        <f t="shared" si="81"/>
        <v/>
      </c>
      <c r="V25" s="62" t="str">
        <f t="shared" si="82"/>
        <v/>
      </c>
      <c r="W25" s="65"/>
      <c r="X25" s="65"/>
      <c r="Y25" s="65"/>
      <c r="Z25" s="34" t="str">
        <f t="shared" si="83"/>
        <v/>
      </c>
      <c r="AA25" s="35" t="str">
        <f t="shared" si="84"/>
        <v/>
      </c>
      <c r="AB25" s="57" t="str">
        <f t="shared" si="85"/>
        <v/>
      </c>
      <c r="AC25" s="62" t="str">
        <f t="shared" si="86"/>
        <v/>
      </c>
      <c r="AD25" s="65"/>
      <c r="AE25" s="65"/>
      <c r="AF25" s="65"/>
      <c r="AG25" s="34" t="str">
        <f t="shared" si="87"/>
        <v/>
      </c>
      <c r="AH25" s="35" t="str">
        <f t="shared" si="88"/>
        <v/>
      </c>
      <c r="AI25" s="57" t="str">
        <f t="shared" si="89"/>
        <v/>
      </c>
      <c r="AJ25" s="62" t="str">
        <f t="shared" si="90"/>
        <v/>
      </c>
      <c r="AK25" s="65"/>
      <c r="AL25" s="65"/>
      <c r="AM25" s="65"/>
      <c r="AN25" s="34" t="str">
        <f t="shared" si="91"/>
        <v/>
      </c>
      <c r="AO25" s="35" t="str">
        <f t="shared" si="92"/>
        <v/>
      </c>
      <c r="AR25" s="13" t="str">
        <f t="shared" si="93"/>
        <v/>
      </c>
      <c r="AS25" s="13" t="str">
        <f t="shared" si="93"/>
        <v/>
      </c>
      <c r="AT25" s="13" t="str">
        <f t="shared" si="93"/>
        <v/>
      </c>
      <c r="AU25" s="22" t="str">
        <f t="shared" si="94"/>
        <v/>
      </c>
      <c r="AV25" s="22" t="str">
        <f t="shared" si="95"/>
        <v/>
      </c>
      <c r="AW25" s="22" t="str">
        <f t="shared" si="96"/>
        <v/>
      </c>
      <c r="AX25" s="22" t="str">
        <f t="shared" si="97"/>
        <v/>
      </c>
      <c r="AY25" s="22" t="str">
        <f t="shared" si="98"/>
        <v/>
      </c>
      <c r="BA25" s="13" t="str">
        <f t="shared" si="99"/>
        <v/>
      </c>
      <c r="BB25" s="13" t="str">
        <f t="shared" si="99"/>
        <v/>
      </c>
      <c r="BC25" s="13" t="str">
        <f t="shared" si="99"/>
        <v/>
      </c>
      <c r="BD25" s="66" t="str">
        <f t="shared" si="100"/>
        <v/>
      </c>
      <c r="BE25" s="22" t="str">
        <f t="shared" si="101"/>
        <v/>
      </c>
      <c r="BF25" s="22" t="str">
        <f t="shared" si="102"/>
        <v/>
      </c>
      <c r="BG25" s="66" t="str">
        <f t="shared" si="103"/>
        <v/>
      </c>
      <c r="BH25" s="22" t="str">
        <f t="shared" si="104"/>
        <v/>
      </c>
      <c r="BI25" s="22" t="str">
        <f t="shared" si="105"/>
        <v/>
      </c>
      <c r="BJ25" s="66" t="str">
        <f t="shared" si="106"/>
        <v/>
      </c>
      <c r="BK25" s="22" t="str">
        <f t="shared" si="107"/>
        <v/>
      </c>
      <c r="BL25" s="22" t="str">
        <f t="shared" si="108"/>
        <v/>
      </c>
      <c r="BM25" s="66" t="str">
        <f t="shared" si="109"/>
        <v/>
      </c>
      <c r="BN25" s="22" t="str">
        <f t="shared" si="110"/>
        <v/>
      </c>
      <c r="BO25" s="22" t="str">
        <f t="shared" si="111"/>
        <v/>
      </c>
      <c r="BP25" s="66" t="str">
        <f t="shared" si="112"/>
        <v/>
      </c>
      <c r="BQ25" s="22" t="str">
        <f t="shared" si="113"/>
        <v/>
      </c>
      <c r="BR25" s="22" t="str">
        <f t="shared" si="114"/>
        <v/>
      </c>
      <c r="BT25" s="13" t="str">
        <f t="shared" si="115"/>
        <v/>
      </c>
      <c r="BU25" s="13" t="str">
        <f t="shared" si="115"/>
        <v/>
      </c>
      <c r="BV25" s="13" t="str">
        <f t="shared" si="115"/>
        <v/>
      </c>
      <c r="BW25" s="66" t="str">
        <f t="shared" si="116"/>
        <v/>
      </c>
      <c r="BX25" s="22" t="str">
        <f t="shared" si="117"/>
        <v/>
      </c>
      <c r="BY25" s="22" t="str">
        <f t="shared" si="118"/>
        <v/>
      </c>
      <c r="BZ25" s="66" t="str">
        <f t="shared" si="119"/>
        <v/>
      </c>
      <c r="CA25" s="22" t="str">
        <f t="shared" si="120"/>
        <v/>
      </c>
      <c r="CB25" s="22" t="str">
        <f t="shared" si="121"/>
        <v/>
      </c>
      <c r="CC25" s="66" t="str">
        <f t="shared" si="122"/>
        <v/>
      </c>
      <c r="CD25" s="22" t="str">
        <f t="shared" si="123"/>
        <v/>
      </c>
      <c r="CE25" s="22" t="str">
        <f t="shared" si="124"/>
        <v/>
      </c>
      <c r="CF25" s="66" t="str">
        <f t="shared" si="125"/>
        <v/>
      </c>
      <c r="CG25" s="22" t="str">
        <f t="shared" si="126"/>
        <v/>
      </c>
      <c r="CH25" s="22" t="str">
        <f t="shared" si="127"/>
        <v/>
      </c>
      <c r="CI25" s="66" t="str">
        <f t="shared" si="128"/>
        <v/>
      </c>
      <c r="CJ25" s="22" t="str">
        <f t="shared" si="129"/>
        <v/>
      </c>
      <c r="CK25" s="22" t="str">
        <f t="shared" si="130"/>
        <v/>
      </c>
    </row>
    <row r="26" spans="1:89" ht="15" customHeight="1" x14ac:dyDescent="0.2">
      <c r="A26" s="60" t="str">
        <f t="shared" si="70"/>
        <v/>
      </c>
      <c r="B26" s="61"/>
      <c r="C26" s="13"/>
      <c r="D26" s="14"/>
      <c r="E26" s="15" t="str">
        <f t="shared" si="71"/>
        <v/>
      </c>
      <c r="F26" s="16" t="str">
        <f t="shared" si="72"/>
        <v/>
      </c>
      <c r="G26" s="8" t="str">
        <f t="shared" si="73"/>
        <v/>
      </c>
      <c r="H26" s="62" t="str">
        <f t="shared" si="74"/>
        <v/>
      </c>
      <c r="I26" s="65"/>
      <c r="J26" s="65"/>
      <c r="K26" s="65"/>
      <c r="L26" s="34" t="str">
        <f t="shared" si="75"/>
        <v/>
      </c>
      <c r="M26" s="35" t="str">
        <f t="shared" si="76"/>
        <v/>
      </c>
      <c r="N26" s="57" t="str">
        <f t="shared" si="77"/>
        <v/>
      </c>
      <c r="O26" s="62" t="str">
        <f t="shared" si="78"/>
        <v/>
      </c>
      <c r="P26" s="65"/>
      <c r="Q26" s="65"/>
      <c r="R26" s="65"/>
      <c r="S26" s="34" t="str">
        <f t="shared" si="79"/>
        <v/>
      </c>
      <c r="T26" s="35" t="str">
        <f t="shared" si="80"/>
        <v/>
      </c>
      <c r="U26" s="57" t="str">
        <f t="shared" si="81"/>
        <v/>
      </c>
      <c r="V26" s="62" t="str">
        <f t="shared" si="82"/>
        <v/>
      </c>
      <c r="W26" s="65"/>
      <c r="X26" s="65"/>
      <c r="Y26" s="65"/>
      <c r="Z26" s="34" t="str">
        <f t="shared" si="83"/>
        <v/>
      </c>
      <c r="AA26" s="35" t="str">
        <f t="shared" si="84"/>
        <v/>
      </c>
      <c r="AB26" s="57" t="str">
        <f t="shared" si="85"/>
        <v/>
      </c>
      <c r="AC26" s="62" t="str">
        <f t="shared" si="86"/>
        <v/>
      </c>
      <c r="AD26" s="65"/>
      <c r="AE26" s="65"/>
      <c r="AF26" s="65"/>
      <c r="AG26" s="34" t="str">
        <f t="shared" si="87"/>
        <v/>
      </c>
      <c r="AH26" s="35" t="str">
        <f t="shared" si="88"/>
        <v/>
      </c>
      <c r="AI26" s="57" t="str">
        <f t="shared" si="89"/>
        <v/>
      </c>
      <c r="AJ26" s="62" t="str">
        <f t="shared" si="90"/>
        <v/>
      </c>
      <c r="AK26" s="65"/>
      <c r="AL26" s="65"/>
      <c r="AM26" s="65"/>
      <c r="AN26" s="34" t="str">
        <f t="shared" si="91"/>
        <v/>
      </c>
      <c r="AO26" s="35" t="str">
        <f t="shared" si="92"/>
        <v/>
      </c>
      <c r="AR26" s="13" t="str">
        <f t="shared" si="93"/>
        <v/>
      </c>
      <c r="AS26" s="13" t="str">
        <f t="shared" si="93"/>
        <v/>
      </c>
      <c r="AT26" s="13" t="str">
        <f t="shared" si="93"/>
        <v/>
      </c>
      <c r="AU26" s="22" t="str">
        <f t="shared" si="94"/>
        <v/>
      </c>
      <c r="AV26" s="22" t="str">
        <f t="shared" si="95"/>
        <v/>
      </c>
      <c r="AW26" s="22" t="str">
        <f t="shared" si="96"/>
        <v/>
      </c>
      <c r="AX26" s="22" t="str">
        <f t="shared" si="97"/>
        <v/>
      </c>
      <c r="AY26" s="22" t="str">
        <f t="shared" si="98"/>
        <v/>
      </c>
      <c r="BA26" s="13" t="str">
        <f t="shared" si="99"/>
        <v/>
      </c>
      <c r="BB26" s="13" t="str">
        <f t="shared" si="99"/>
        <v/>
      </c>
      <c r="BC26" s="13" t="str">
        <f t="shared" si="99"/>
        <v/>
      </c>
      <c r="BD26" s="66" t="str">
        <f t="shared" si="100"/>
        <v/>
      </c>
      <c r="BE26" s="22" t="str">
        <f t="shared" si="101"/>
        <v/>
      </c>
      <c r="BF26" s="22" t="str">
        <f t="shared" si="102"/>
        <v/>
      </c>
      <c r="BG26" s="66" t="str">
        <f t="shared" si="103"/>
        <v/>
      </c>
      <c r="BH26" s="22" t="str">
        <f t="shared" si="104"/>
        <v/>
      </c>
      <c r="BI26" s="22" t="str">
        <f t="shared" si="105"/>
        <v/>
      </c>
      <c r="BJ26" s="66" t="str">
        <f t="shared" si="106"/>
        <v/>
      </c>
      <c r="BK26" s="22" t="str">
        <f t="shared" si="107"/>
        <v/>
      </c>
      <c r="BL26" s="22" t="str">
        <f t="shared" si="108"/>
        <v/>
      </c>
      <c r="BM26" s="66" t="str">
        <f t="shared" si="109"/>
        <v/>
      </c>
      <c r="BN26" s="22" t="str">
        <f t="shared" si="110"/>
        <v/>
      </c>
      <c r="BO26" s="22" t="str">
        <f t="shared" si="111"/>
        <v/>
      </c>
      <c r="BP26" s="66" t="str">
        <f t="shared" si="112"/>
        <v/>
      </c>
      <c r="BQ26" s="22" t="str">
        <f t="shared" si="113"/>
        <v/>
      </c>
      <c r="BR26" s="22" t="str">
        <f t="shared" si="114"/>
        <v/>
      </c>
      <c r="BT26" s="13" t="str">
        <f t="shared" si="115"/>
        <v/>
      </c>
      <c r="BU26" s="13" t="str">
        <f t="shared" si="115"/>
        <v/>
      </c>
      <c r="BV26" s="13" t="str">
        <f t="shared" si="115"/>
        <v/>
      </c>
      <c r="BW26" s="66" t="str">
        <f t="shared" si="116"/>
        <v/>
      </c>
      <c r="BX26" s="22" t="str">
        <f t="shared" si="117"/>
        <v/>
      </c>
      <c r="BY26" s="22" t="str">
        <f t="shared" si="118"/>
        <v/>
      </c>
      <c r="BZ26" s="66" t="str">
        <f t="shared" si="119"/>
        <v/>
      </c>
      <c r="CA26" s="22" t="str">
        <f t="shared" si="120"/>
        <v/>
      </c>
      <c r="CB26" s="22" t="str">
        <f t="shared" si="121"/>
        <v/>
      </c>
      <c r="CC26" s="66" t="str">
        <f t="shared" si="122"/>
        <v/>
      </c>
      <c r="CD26" s="22" t="str">
        <f t="shared" si="123"/>
        <v/>
      </c>
      <c r="CE26" s="22" t="str">
        <f t="shared" si="124"/>
        <v/>
      </c>
      <c r="CF26" s="66" t="str">
        <f t="shared" si="125"/>
        <v/>
      </c>
      <c r="CG26" s="22" t="str">
        <f t="shared" si="126"/>
        <v/>
      </c>
      <c r="CH26" s="22" t="str">
        <f t="shared" si="127"/>
        <v/>
      </c>
      <c r="CI26" s="66" t="str">
        <f t="shared" si="128"/>
        <v/>
      </c>
      <c r="CJ26" s="22" t="str">
        <f t="shared" si="129"/>
        <v/>
      </c>
      <c r="CK26" s="22" t="str">
        <f t="shared" si="130"/>
        <v/>
      </c>
    </row>
    <row r="27" spans="1:89" ht="15" customHeight="1" x14ac:dyDescent="0.2">
      <c r="A27" s="60" t="str">
        <f t="shared" si="70"/>
        <v/>
      </c>
      <c r="B27" s="61"/>
      <c r="C27" s="13"/>
      <c r="D27" s="14"/>
      <c r="E27" s="15" t="str">
        <f t="shared" si="71"/>
        <v/>
      </c>
      <c r="F27" s="16" t="str">
        <f t="shared" si="72"/>
        <v/>
      </c>
      <c r="G27" s="8" t="str">
        <f t="shared" si="73"/>
        <v/>
      </c>
      <c r="H27" s="62" t="str">
        <f t="shared" si="74"/>
        <v/>
      </c>
      <c r="I27" s="65"/>
      <c r="J27" s="65"/>
      <c r="K27" s="65"/>
      <c r="L27" s="34" t="str">
        <f t="shared" si="75"/>
        <v/>
      </c>
      <c r="M27" s="35" t="str">
        <f t="shared" si="76"/>
        <v/>
      </c>
      <c r="N27" s="57" t="str">
        <f t="shared" si="77"/>
        <v/>
      </c>
      <c r="O27" s="62" t="str">
        <f t="shared" si="78"/>
        <v/>
      </c>
      <c r="P27" s="65"/>
      <c r="Q27" s="65"/>
      <c r="R27" s="65"/>
      <c r="S27" s="34" t="str">
        <f t="shared" si="79"/>
        <v/>
      </c>
      <c r="T27" s="35" t="str">
        <f t="shared" si="80"/>
        <v/>
      </c>
      <c r="U27" s="57" t="str">
        <f t="shared" si="81"/>
        <v/>
      </c>
      <c r="V27" s="62" t="str">
        <f t="shared" si="82"/>
        <v/>
      </c>
      <c r="W27" s="65"/>
      <c r="X27" s="65"/>
      <c r="Y27" s="65"/>
      <c r="Z27" s="34" t="str">
        <f t="shared" si="83"/>
        <v/>
      </c>
      <c r="AA27" s="35" t="str">
        <f t="shared" si="84"/>
        <v/>
      </c>
      <c r="AB27" s="57" t="str">
        <f t="shared" si="85"/>
        <v/>
      </c>
      <c r="AC27" s="62" t="str">
        <f t="shared" si="86"/>
        <v/>
      </c>
      <c r="AD27" s="65"/>
      <c r="AE27" s="65"/>
      <c r="AF27" s="65"/>
      <c r="AG27" s="34" t="str">
        <f t="shared" si="87"/>
        <v/>
      </c>
      <c r="AH27" s="35" t="str">
        <f t="shared" si="88"/>
        <v/>
      </c>
      <c r="AI27" s="57" t="str">
        <f t="shared" si="89"/>
        <v/>
      </c>
      <c r="AJ27" s="62" t="str">
        <f t="shared" si="90"/>
        <v/>
      </c>
      <c r="AK27" s="65"/>
      <c r="AL27" s="65"/>
      <c r="AM27" s="65"/>
      <c r="AN27" s="34" t="str">
        <f t="shared" si="91"/>
        <v/>
      </c>
      <c r="AO27" s="35" t="str">
        <f t="shared" si="92"/>
        <v/>
      </c>
      <c r="AR27" s="13" t="str">
        <f t="shared" si="93"/>
        <v/>
      </c>
      <c r="AS27" s="13" t="str">
        <f t="shared" si="93"/>
        <v/>
      </c>
      <c r="AT27" s="13" t="str">
        <f t="shared" si="93"/>
        <v/>
      </c>
      <c r="AU27" s="22" t="str">
        <f t="shared" si="94"/>
        <v/>
      </c>
      <c r="AV27" s="22" t="str">
        <f t="shared" si="95"/>
        <v/>
      </c>
      <c r="AW27" s="22" t="str">
        <f t="shared" si="96"/>
        <v/>
      </c>
      <c r="AX27" s="22" t="str">
        <f t="shared" si="97"/>
        <v/>
      </c>
      <c r="AY27" s="22" t="str">
        <f t="shared" si="98"/>
        <v/>
      </c>
      <c r="BA27" s="13" t="str">
        <f t="shared" si="99"/>
        <v/>
      </c>
      <c r="BB27" s="13" t="str">
        <f t="shared" si="99"/>
        <v/>
      </c>
      <c r="BC27" s="13" t="str">
        <f t="shared" si="99"/>
        <v/>
      </c>
      <c r="BD27" s="66" t="str">
        <f t="shared" si="100"/>
        <v/>
      </c>
      <c r="BE27" s="22" t="str">
        <f t="shared" si="101"/>
        <v/>
      </c>
      <c r="BF27" s="22" t="str">
        <f t="shared" si="102"/>
        <v/>
      </c>
      <c r="BG27" s="66" t="str">
        <f t="shared" si="103"/>
        <v/>
      </c>
      <c r="BH27" s="22" t="str">
        <f t="shared" si="104"/>
        <v/>
      </c>
      <c r="BI27" s="22" t="str">
        <f t="shared" si="105"/>
        <v/>
      </c>
      <c r="BJ27" s="66" t="str">
        <f t="shared" si="106"/>
        <v/>
      </c>
      <c r="BK27" s="22" t="str">
        <f t="shared" si="107"/>
        <v/>
      </c>
      <c r="BL27" s="22" t="str">
        <f t="shared" si="108"/>
        <v/>
      </c>
      <c r="BM27" s="66" t="str">
        <f t="shared" si="109"/>
        <v/>
      </c>
      <c r="BN27" s="22" t="str">
        <f t="shared" si="110"/>
        <v/>
      </c>
      <c r="BO27" s="22" t="str">
        <f t="shared" si="111"/>
        <v/>
      </c>
      <c r="BP27" s="66" t="str">
        <f t="shared" si="112"/>
        <v/>
      </c>
      <c r="BQ27" s="22" t="str">
        <f t="shared" si="113"/>
        <v/>
      </c>
      <c r="BR27" s="22" t="str">
        <f t="shared" si="114"/>
        <v/>
      </c>
      <c r="BT27" s="13" t="str">
        <f t="shared" si="115"/>
        <v/>
      </c>
      <c r="BU27" s="13" t="str">
        <f t="shared" si="115"/>
        <v/>
      </c>
      <c r="BV27" s="13" t="str">
        <f t="shared" si="115"/>
        <v/>
      </c>
      <c r="BW27" s="66" t="str">
        <f t="shared" si="116"/>
        <v/>
      </c>
      <c r="BX27" s="22" t="str">
        <f t="shared" si="117"/>
        <v/>
      </c>
      <c r="BY27" s="22" t="str">
        <f t="shared" si="118"/>
        <v/>
      </c>
      <c r="BZ27" s="66" t="str">
        <f t="shared" si="119"/>
        <v/>
      </c>
      <c r="CA27" s="22" t="str">
        <f t="shared" si="120"/>
        <v/>
      </c>
      <c r="CB27" s="22" t="str">
        <f t="shared" si="121"/>
        <v/>
      </c>
      <c r="CC27" s="66" t="str">
        <f t="shared" si="122"/>
        <v/>
      </c>
      <c r="CD27" s="22" t="str">
        <f t="shared" si="123"/>
        <v/>
      </c>
      <c r="CE27" s="22" t="str">
        <f t="shared" si="124"/>
        <v/>
      </c>
      <c r="CF27" s="66" t="str">
        <f t="shared" si="125"/>
        <v/>
      </c>
      <c r="CG27" s="22" t="str">
        <f t="shared" si="126"/>
        <v/>
      </c>
      <c r="CH27" s="22" t="str">
        <f t="shared" si="127"/>
        <v/>
      </c>
      <c r="CI27" s="66" t="str">
        <f t="shared" si="128"/>
        <v/>
      </c>
      <c r="CJ27" s="22" t="str">
        <f t="shared" si="129"/>
        <v/>
      </c>
      <c r="CK27" s="22" t="str">
        <f t="shared" si="130"/>
        <v/>
      </c>
    </row>
    <row r="28" spans="1:89" ht="15" customHeight="1" x14ac:dyDescent="0.2">
      <c r="A28" s="60" t="str">
        <f t="shared" si="70"/>
        <v/>
      </c>
      <c r="B28" s="61"/>
      <c r="C28" s="13"/>
      <c r="D28" s="14"/>
      <c r="E28" s="15" t="str">
        <f t="shared" si="71"/>
        <v/>
      </c>
      <c r="F28" s="16" t="str">
        <f t="shared" si="72"/>
        <v/>
      </c>
      <c r="G28" s="8" t="str">
        <f t="shared" si="73"/>
        <v/>
      </c>
      <c r="H28" s="62" t="str">
        <f t="shared" si="74"/>
        <v/>
      </c>
      <c r="I28" s="65"/>
      <c r="J28" s="65"/>
      <c r="K28" s="65"/>
      <c r="L28" s="34" t="str">
        <f t="shared" si="75"/>
        <v/>
      </c>
      <c r="M28" s="35" t="str">
        <f t="shared" si="76"/>
        <v/>
      </c>
      <c r="N28" s="57" t="str">
        <f t="shared" si="77"/>
        <v/>
      </c>
      <c r="O28" s="62" t="str">
        <f t="shared" si="78"/>
        <v/>
      </c>
      <c r="P28" s="65"/>
      <c r="Q28" s="65"/>
      <c r="R28" s="65"/>
      <c r="S28" s="34" t="str">
        <f t="shared" si="79"/>
        <v/>
      </c>
      <c r="T28" s="35" t="str">
        <f t="shared" si="80"/>
        <v/>
      </c>
      <c r="U28" s="57" t="str">
        <f t="shared" si="81"/>
        <v/>
      </c>
      <c r="V28" s="62" t="str">
        <f t="shared" si="82"/>
        <v/>
      </c>
      <c r="W28" s="65"/>
      <c r="X28" s="65"/>
      <c r="Y28" s="65"/>
      <c r="Z28" s="34" t="str">
        <f t="shared" si="83"/>
        <v/>
      </c>
      <c r="AA28" s="35" t="str">
        <f t="shared" si="84"/>
        <v/>
      </c>
      <c r="AB28" s="57" t="str">
        <f t="shared" si="85"/>
        <v/>
      </c>
      <c r="AC28" s="62" t="str">
        <f t="shared" si="86"/>
        <v/>
      </c>
      <c r="AD28" s="65"/>
      <c r="AE28" s="65"/>
      <c r="AF28" s="65"/>
      <c r="AG28" s="34" t="str">
        <f t="shared" si="87"/>
        <v/>
      </c>
      <c r="AH28" s="35" t="str">
        <f t="shared" si="88"/>
        <v/>
      </c>
      <c r="AI28" s="57" t="str">
        <f t="shared" si="89"/>
        <v/>
      </c>
      <c r="AJ28" s="62" t="str">
        <f t="shared" si="90"/>
        <v/>
      </c>
      <c r="AK28" s="65"/>
      <c r="AL28" s="65"/>
      <c r="AM28" s="65"/>
      <c r="AN28" s="34" t="str">
        <f t="shared" si="91"/>
        <v/>
      </c>
      <c r="AO28" s="35" t="str">
        <f t="shared" si="92"/>
        <v/>
      </c>
      <c r="AR28" s="13" t="str">
        <f t="shared" si="93"/>
        <v/>
      </c>
      <c r="AS28" s="13" t="str">
        <f t="shared" si="93"/>
        <v/>
      </c>
      <c r="AT28" s="13" t="str">
        <f t="shared" si="93"/>
        <v/>
      </c>
      <c r="AU28" s="22" t="str">
        <f t="shared" si="94"/>
        <v/>
      </c>
      <c r="AV28" s="22" t="str">
        <f t="shared" si="95"/>
        <v/>
      </c>
      <c r="AW28" s="22" t="str">
        <f t="shared" si="96"/>
        <v/>
      </c>
      <c r="AX28" s="22" t="str">
        <f t="shared" si="97"/>
        <v/>
      </c>
      <c r="AY28" s="22" t="str">
        <f t="shared" si="98"/>
        <v/>
      </c>
      <c r="BA28" s="13" t="str">
        <f t="shared" si="99"/>
        <v/>
      </c>
      <c r="BB28" s="13" t="str">
        <f t="shared" si="99"/>
        <v/>
      </c>
      <c r="BC28" s="13" t="str">
        <f t="shared" si="99"/>
        <v/>
      </c>
      <c r="BD28" s="66" t="str">
        <f t="shared" si="100"/>
        <v/>
      </c>
      <c r="BE28" s="22" t="str">
        <f t="shared" si="101"/>
        <v/>
      </c>
      <c r="BF28" s="22" t="str">
        <f t="shared" si="102"/>
        <v/>
      </c>
      <c r="BG28" s="66" t="str">
        <f t="shared" si="103"/>
        <v/>
      </c>
      <c r="BH28" s="22" t="str">
        <f t="shared" si="104"/>
        <v/>
      </c>
      <c r="BI28" s="22" t="str">
        <f t="shared" si="105"/>
        <v/>
      </c>
      <c r="BJ28" s="66" t="str">
        <f t="shared" si="106"/>
        <v/>
      </c>
      <c r="BK28" s="22" t="str">
        <f t="shared" si="107"/>
        <v/>
      </c>
      <c r="BL28" s="22" t="str">
        <f t="shared" si="108"/>
        <v/>
      </c>
      <c r="BM28" s="66" t="str">
        <f t="shared" si="109"/>
        <v/>
      </c>
      <c r="BN28" s="22" t="str">
        <f t="shared" si="110"/>
        <v/>
      </c>
      <c r="BO28" s="22" t="str">
        <f t="shared" si="111"/>
        <v/>
      </c>
      <c r="BP28" s="66" t="str">
        <f t="shared" si="112"/>
        <v/>
      </c>
      <c r="BQ28" s="22" t="str">
        <f t="shared" si="113"/>
        <v/>
      </c>
      <c r="BR28" s="22" t="str">
        <f t="shared" si="114"/>
        <v/>
      </c>
      <c r="BT28" s="13" t="str">
        <f t="shared" si="115"/>
        <v/>
      </c>
      <c r="BU28" s="13" t="str">
        <f t="shared" si="115"/>
        <v/>
      </c>
      <c r="BV28" s="13" t="str">
        <f t="shared" si="115"/>
        <v/>
      </c>
      <c r="BW28" s="66" t="str">
        <f t="shared" si="116"/>
        <v/>
      </c>
      <c r="BX28" s="22" t="str">
        <f t="shared" si="117"/>
        <v/>
      </c>
      <c r="BY28" s="22" t="str">
        <f t="shared" si="118"/>
        <v/>
      </c>
      <c r="BZ28" s="66" t="str">
        <f t="shared" si="119"/>
        <v/>
      </c>
      <c r="CA28" s="22" t="str">
        <f t="shared" si="120"/>
        <v/>
      </c>
      <c r="CB28" s="22" t="str">
        <f t="shared" si="121"/>
        <v/>
      </c>
      <c r="CC28" s="66" t="str">
        <f t="shared" si="122"/>
        <v/>
      </c>
      <c r="CD28" s="22" t="str">
        <f t="shared" si="123"/>
        <v/>
      </c>
      <c r="CE28" s="22" t="str">
        <f t="shared" si="124"/>
        <v/>
      </c>
      <c r="CF28" s="66" t="str">
        <f t="shared" si="125"/>
        <v/>
      </c>
      <c r="CG28" s="22" t="str">
        <f t="shared" si="126"/>
        <v/>
      </c>
      <c r="CH28" s="22" t="str">
        <f t="shared" si="127"/>
        <v/>
      </c>
      <c r="CI28" s="66" t="str">
        <f t="shared" si="128"/>
        <v/>
      </c>
      <c r="CJ28" s="22" t="str">
        <f t="shared" si="129"/>
        <v/>
      </c>
      <c r="CK28" s="22" t="str">
        <f t="shared" si="130"/>
        <v/>
      </c>
    </row>
    <row r="29" spans="1:89" ht="15" customHeight="1" x14ac:dyDescent="0.2">
      <c r="A29" s="60" t="str">
        <f t="shared" si="70"/>
        <v/>
      </c>
      <c r="B29" s="61"/>
      <c r="C29" s="13"/>
      <c r="D29" s="14"/>
      <c r="E29" s="15" t="str">
        <f t="shared" si="71"/>
        <v/>
      </c>
      <c r="F29" s="16" t="str">
        <f t="shared" si="72"/>
        <v/>
      </c>
      <c r="G29" s="8" t="str">
        <f t="shared" si="73"/>
        <v/>
      </c>
      <c r="H29" s="62" t="str">
        <f t="shared" si="74"/>
        <v/>
      </c>
      <c r="I29" s="65"/>
      <c r="J29" s="65"/>
      <c r="K29" s="65"/>
      <c r="L29" s="34" t="str">
        <f t="shared" si="75"/>
        <v/>
      </c>
      <c r="M29" s="35" t="str">
        <f t="shared" si="76"/>
        <v/>
      </c>
      <c r="N29" s="57" t="str">
        <f t="shared" si="77"/>
        <v/>
      </c>
      <c r="O29" s="62" t="str">
        <f t="shared" si="78"/>
        <v/>
      </c>
      <c r="P29" s="65"/>
      <c r="Q29" s="65"/>
      <c r="R29" s="65"/>
      <c r="S29" s="34" t="str">
        <f t="shared" si="79"/>
        <v/>
      </c>
      <c r="T29" s="35" t="str">
        <f t="shared" si="80"/>
        <v/>
      </c>
      <c r="U29" s="57" t="str">
        <f t="shared" si="81"/>
        <v/>
      </c>
      <c r="V29" s="62" t="str">
        <f t="shared" si="82"/>
        <v/>
      </c>
      <c r="W29" s="65"/>
      <c r="X29" s="65"/>
      <c r="Y29" s="65"/>
      <c r="Z29" s="34" t="str">
        <f t="shared" si="83"/>
        <v/>
      </c>
      <c r="AA29" s="35" t="str">
        <f t="shared" si="84"/>
        <v/>
      </c>
      <c r="AB29" s="57" t="str">
        <f t="shared" si="85"/>
        <v/>
      </c>
      <c r="AC29" s="62" t="str">
        <f t="shared" si="86"/>
        <v/>
      </c>
      <c r="AD29" s="65"/>
      <c r="AE29" s="65"/>
      <c r="AF29" s="65"/>
      <c r="AG29" s="34" t="str">
        <f t="shared" si="87"/>
        <v/>
      </c>
      <c r="AH29" s="35" t="str">
        <f t="shared" si="88"/>
        <v/>
      </c>
      <c r="AI29" s="57" t="str">
        <f t="shared" si="89"/>
        <v/>
      </c>
      <c r="AJ29" s="62" t="str">
        <f t="shared" si="90"/>
        <v/>
      </c>
      <c r="AK29" s="65"/>
      <c r="AL29" s="65"/>
      <c r="AM29" s="65"/>
      <c r="AN29" s="34" t="str">
        <f t="shared" si="91"/>
        <v/>
      </c>
      <c r="AO29" s="35" t="str">
        <f t="shared" si="92"/>
        <v/>
      </c>
      <c r="AR29" s="13" t="str">
        <f t="shared" si="93"/>
        <v/>
      </c>
      <c r="AS29" s="13" t="str">
        <f t="shared" si="93"/>
        <v/>
      </c>
      <c r="AT29" s="13" t="str">
        <f t="shared" si="93"/>
        <v/>
      </c>
      <c r="AU29" s="22" t="str">
        <f t="shared" si="94"/>
        <v/>
      </c>
      <c r="AV29" s="22" t="str">
        <f t="shared" si="95"/>
        <v/>
      </c>
      <c r="AW29" s="22" t="str">
        <f t="shared" si="96"/>
        <v/>
      </c>
      <c r="AX29" s="22" t="str">
        <f t="shared" si="97"/>
        <v/>
      </c>
      <c r="AY29" s="22" t="str">
        <f t="shared" si="98"/>
        <v/>
      </c>
      <c r="BA29" s="13" t="str">
        <f t="shared" si="99"/>
        <v/>
      </c>
      <c r="BB29" s="13" t="str">
        <f t="shared" si="99"/>
        <v/>
      </c>
      <c r="BC29" s="13" t="str">
        <f t="shared" si="99"/>
        <v/>
      </c>
      <c r="BD29" s="66" t="str">
        <f t="shared" si="100"/>
        <v/>
      </c>
      <c r="BE29" s="22" t="str">
        <f t="shared" si="101"/>
        <v/>
      </c>
      <c r="BF29" s="22" t="str">
        <f t="shared" si="102"/>
        <v/>
      </c>
      <c r="BG29" s="66" t="str">
        <f t="shared" si="103"/>
        <v/>
      </c>
      <c r="BH29" s="22" t="str">
        <f t="shared" si="104"/>
        <v/>
      </c>
      <c r="BI29" s="22" t="str">
        <f t="shared" si="105"/>
        <v/>
      </c>
      <c r="BJ29" s="66" t="str">
        <f t="shared" si="106"/>
        <v/>
      </c>
      <c r="BK29" s="22" t="str">
        <f t="shared" si="107"/>
        <v/>
      </c>
      <c r="BL29" s="22" t="str">
        <f t="shared" si="108"/>
        <v/>
      </c>
      <c r="BM29" s="66" t="str">
        <f t="shared" si="109"/>
        <v/>
      </c>
      <c r="BN29" s="22" t="str">
        <f t="shared" si="110"/>
        <v/>
      </c>
      <c r="BO29" s="22" t="str">
        <f t="shared" si="111"/>
        <v/>
      </c>
      <c r="BP29" s="66" t="str">
        <f t="shared" si="112"/>
        <v/>
      </c>
      <c r="BQ29" s="22" t="str">
        <f t="shared" si="113"/>
        <v/>
      </c>
      <c r="BR29" s="22" t="str">
        <f t="shared" si="114"/>
        <v/>
      </c>
      <c r="BT29" s="13" t="str">
        <f t="shared" si="115"/>
        <v/>
      </c>
      <c r="BU29" s="13" t="str">
        <f t="shared" si="115"/>
        <v/>
      </c>
      <c r="BV29" s="13" t="str">
        <f t="shared" si="115"/>
        <v/>
      </c>
      <c r="BW29" s="66" t="str">
        <f t="shared" si="116"/>
        <v/>
      </c>
      <c r="BX29" s="22" t="str">
        <f t="shared" si="117"/>
        <v/>
      </c>
      <c r="BY29" s="22" t="str">
        <f t="shared" si="118"/>
        <v/>
      </c>
      <c r="BZ29" s="66" t="str">
        <f t="shared" si="119"/>
        <v/>
      </c>
      <c r="CA29" s="22" t="str">
        <f t="shared" si="120"/>
        <v/>
      </c>
      <c r="CB29" s="22" t="str">
        <f t="shared" si="121"/>
        <v/>
      </c>
      <c r="CC29" s="66" t="str">
        <f t="shared" si="122"/>
        <v/>
      </c>
      <c r="CD29" s="22" t="str">
        <f t="shared" si="123"/>
        <v/>
      </c>
      <c r="CE29" s="22" t="str">
        <f t="shared" si="124"/>
        <v/>
      </c>
      <c r="CF29" s="66" t="str">
        <f t="shared" si="125"/>
        <v/>
      </c>
      <c r="CG29" s="22" t="str">
        <f t="shared" si="126"/>
        <v/>
      </c>
      <c r="CH29" s="22" t="str">
        <f t="shared" si="127"/>
        <v/>
      </c>
      <c r="CI29" s="66" t="str">
        <f t="shared" si="128"/>
        <v/>
      </c>
      <c r="CJ29" s="22" t="str">
        <f t="shared" si="129"/>
        <v/>
      </c>
      <c r="CK29" s="22" t="str">
        <f t="shared" si="130"/>
        <v/>
      </c>
    </row>
    <row r="30" spans="1:89" ht="15" customHeight="1" x14ac:dyDescent="0.2">
      <c r="A30" s="60" t="str">
        <f>F30</f>
        <v/>
      </c>
      <c r="B30" s="61"/>
      <c r="C30" s="13"/>
      <c r="D30" s="14"/>
      <c r="E30" s="15" t="str">
        <f>IF(B30="","",M30+T30+AA30+AH30+AO30)</f>
        <v/>
      </c>
      <c r="F30" s="16" t="str">
        <f t="shared" si="72"/>
        <v/>
      </c>
      <c r="G30" s="8" t="str">
        <f t="shared" si="73"/>
        <v/>
      </c>
      <c r="H30" s="62" t="str">
        <f>IF($B30="","",TIME(I30,J30,K30))</f>
        <v/>
      </c>
      <c r="I30" s="65"/>
      <c r="J30" s="65"/>
      <c r="K30" s="65"/>
      <c r="L30" s="34" t="str">
        <f>IF(OR(H30="DNS",H30="DNF",H30="DSQ",H30="DNC",H30="OCS"),"",IF(H$9="","",IF($B30="","",(H30/(G30/100)))))</f>
        <v/>
      </c>
      <c r="M30" s="35" t="str">
        <f t="shared" si="76"/>
        <v/>
      </c>
      <c r="N30" s="57" t="str">
        <f t="shared" si="77"/>
        <v/>
      </c>
      <c r="O30" s="62" t="str">
        <f>IF($B30="","",TIME(P30,Q30,R30))</f>
        <v/>
      </c>
      <c r="P30" s="65"/>
      <c r="Q30" s="65"/>
      <c r="R30" s="65"/>
      <c r="S30" s="34" t="str">
        <f>IF(OR(O30="DNS",O30="DNF",O30="DSQ",O30="DNC",O30="OCS"),"",IF(O$9="","",IF($B30="","",(O30/(N30/100)))))</f>
        <v/>
      </c>
      <c r="T30" s="35" t="str">
        <f t="shared" si="80"/>
        <v/>
      </c>
      <c r="U30" s="57" t="str">
        <f t="shared" si="81"/>
        <v/>
      </c>
      <c r="V30" s="62" t="str">
        <f>IF($B30="","",TIME(W30,X30,Y30))</f>
        <v/>
      </c>
      <c r="W30" s="65"/>
      <c r="X30" s="65"/>
      <c r="Y30" s="65"/>
      <c r="Z30" s="34" t="str">
        <f>IF(OR(V30="DNS",V30="DNF",V30="DSQ",V30="DNC",V30="OCS"),"",IF(V$9="","",IF($B30="","",(V30/(U30/100)))))</f>
        <v/>
      </c>
      <c r="AA30" s="35" t="str">
        <f t="shared" si="84"/>
        <v/>
      </c>
      <c r="AB30" s="57" t="str">
        <f t="shared" si="85"/>
        <v/>
      </c>
      <c r="AC30" s="62" t="str">
        <f>IF($B30="","",TIME(AD30,AE30,AF30))</f>
        <v/>
      </c>
      <c r="AD30" s="65"/>
      <c r="AE30" s="65"/>
      <c r="AF30" s="65"/>
      <c r="AG30" s="34" t="str">
        <f>IF(OR(AC30="DNS",AC30="DNF",AC30="DSQ",AC30="DNC",AC30="OCS"),"",IF(AC$9="","",IF($B30="","",(AC30/(AB30/100)))))</f>
        <v/>
      </c>
      <c r="AH30" s="35" t="str">
        <f t="shared" si="88"/>
        <v/>
      </c>
      <c r="AI30" s="57" t="str">
        <f t="shared" si="89"/>
        <v/>
      </c>
      <c r="AJ30" s="62" t="str">
        <f>IF($B30="","",TIME(AK30,AL30,AM30))</f>
        <v/>
      </c>
      <c r="AK30" s="65"/>
      <c r="AL30" s="65"/>
      <c r="AM30" s="65"/>
      <c r="AN30" s="34" t="str">
        <f>IF(OR(AJ30="DNS",AJ30="DNF",AJ30="DSQ",AJ30="DNC",AJ30="OCS"),"",IF(AJ$9="","",IF($B30="","",(AJ30/(AI30/100)))))</f>
        <v/>
      </c>
      <c r="AO30" s="35" t="str">
        <f t="shared" si="92"/>
        <v/>
      </c>
      <c r="AR30" s="13" t="str">
        <f t="shared" si="93"/>
        <v/>
      </c>
      <c r="AS30" s="13" t="str">
        <f t="shared" si="93"/>
        <v/>
      </c>
      <c r="AT30" s="13" t="str">
        <f t="shared" si="93"/>
        <v/>
      </c>
      <c r="AU30" s="22" t="str">
        <f t="shared" si="94"/>
        <v/>
      </c>
      <c r="AV30" s="22" t="str">
        <f t="shared" si="95"/>
        <v/>
      </c>
      <c r="AW30" s="22" t="str">
        <f t="shared" si="96"/>
        <v/>
      </c>
      <c r="AX30" s="22" t="str">
        <f t="shared" si="97"/>
        <v/>
      </c>
      <c r="AY30" s="22" t="str">
        <f t="shared" si="98"/>
        <v/>
      </c>
      <c r="BA30" s="13" t="str">
        <f t="shared" si="99"/>
        <v/>
      </c>
      <c r="BB30" s="13" t="str">
        <f t="shared" si="99"/>
        <v/>
      </c>
      <c r="BC30" s="13" t="str">
        <f t="shared" si="99"/>
        <v/>
      </c>
      <c r="BD30" s="66" t="str">
        <f>IF($C30="TH",H30,"")</f>
        <v/>
      </c>
      <c r="BE30" s="22" t="str">
        <f t="shared" si="101"/>
        <v/>
      </c>
      <c r="BF30" s="22" t="str">
        <f t="shared" si="102"/>
        <v/>
      </c>
      <c r="BG30" s="66" t="str">
        <f>IF($C30="TH",O30,"")</f>
        <v/>
      </c>
      <c r="BH30" s="22" t="str">
        <f t="shared" si="104"/>
        <v/>
      </c>
      <c r="BI30" s="22" t="str">
        <f t="shared" si="105"/>
        <v/>
      </c>
      <c r="BJ30" s="66" t="str">
        <f>IF($C30="TH",V30,"")</f>
        <v/>
      </c>
      <c r="BK30" s="22" t="str">
        <f t="shared" si="107"/>
        <v/>
      </c>
      <c r="BL30" s="22" t="str">
        <f t="shared" si="108"/>
        <v/>
      </c>
      <c r="BM30" s="66" t="str">
        <f>IF($C30="TH",AC30,"")</f>
        <v/>
      </c>
      <c r="BN30" s="22" t="str">
        <f t="shared" si="110"/>
        <v/>
      </c>
      <c r="BO30" s="22" t="str">
        <f t="shared" si="111"/>
        <v/>
      </c>
      <c r="BP30" s="66" t="str">
        <f>IF($C30="TH",AJ30,"")</f>
        <v/>
      </c>
      <c r="BQ30" s="22" t="str">
        <f t="shared" si="113"/>
        <v/>
      </c>
      <c r="BR30" s="22" t="str">
        <f t="shared" si="114"/>
        <v/>
      </c>
      <c r="BT30" s="13" t="str">
        <f t="shared" si="115"/>
        <v/>
      </c>
      <c r="BU30" s="13" t="str">
        <f t="shared" si="115"/>
        <v/>
      </c>
      <c r="BV30" s="13" t="str">
        <f t="shared" si="115"/>
        <v/>
      </c>
      <c r="BW30" s="66" t="str">
        <f>IF($C30="FSCT",H30,"")</f>
        <v/>
      </c>
      <c r="BX30" s="22" t="str">
        <f t="shared" si="117"/>
        <v/>
      </c>
      <c r="BY30" s="22" t="str">
        <f t="shared" si="118"/>
        <v/>
      </c>
      <c r="BZ30" s="66" t="str">
        <f>IF($C30="FSCT",O30,"")</f>
        <v/>
      </c>
      <c r="CA30" s="22" t="str">
        <f t="shared" si="120"/>
        <v/>
      </c>
      <c r="CB30" s="22" t="str">
        <f t="shared" si="121"/>
        <v/>
      </c>
      <c r="CC30" s="66" t="str">
        <f>IF($C30="FSCT",V30,"")</f>
        <v/>
      </c>
      <c r="CD30" s="22" t="str">
        <f t="shared" si="123"/>
        <v/>
      </c>
      <c r="CE30" s="22" t="str">
        <f t="shared" si="124"/>
        <v/>
      </c>
      <c r="CF30" s="66" t="str">
        <f>IF($C30="FSCT",AC30,"")</f>
        <v/>
      </c>
      <c r="CG30" s="22" t="str">
        <f t="shared" si="126"/>
        <v/>
      </c>
      <c r="CH30" s="22" t="str">
        <f t="shared" si="127"/>
        <v/>
      </c>
      <c r="CI30" s="66" t="str">
        <f>IF($C30="FSCT",AJ30,"")</f>
        <v/>
      </c>
      <c r="CJ30" s="22" t="str">
        <f t="shared" si="129"/>
        <v/>
      </c>
      <c r="CK30" s="22" t="str">
        <f t="shared" si="130"/>
        <v/>
      </c>
    </row>
    <row r="31" spans="1:89" ht="15" customHeight="1" thickBot="1" x14ac:dyDescent="0.25">
      <c r="A31" s="60" t="str">
        <f>F31</f>
        <v/>
      </c>
      <c r="B31" s="17"/>
      <c r="C31" s="17"/>
      <c r="D31" s="18"/>
      <c r="E31" s="19" t="str">
        <f>IF(B31="","",M31+T31+AA31+AH31+AO31)</f>
        <v/>
      </c>
      <c r="F31" s="20" t="str">
        <f t="shared" si="72"/>
        <v/>
      </c>
      <c r="G31" s="21" t="str">
        <f t="shared" si="73"/>
        <v/>
      </c>
      <c r="H31" s="62" t="str">
        <f>IF($B31="","",TIME(I31,J31,K31))</f>
        <v/>
      </c>
      <c r="I31" s="65"/>
      <c r="J31" s="65"/>
      <c r="K31" s="65"/>
      <c r="L31" s="34" t="str">
        <f>IF(OR(H31="DNS",H31="DNF",H31="DSQ",H31="DNC",H31="OCS"),"",IF(H$9="","",IF($B31="","",(H31/(G31/100)))))</f>
        <v/>
      </c>
      <c r="M31" s="36" t="str">
        <f t="shared" si="76"/>
        <v/>
      </c>
      <c r="N31" s="57" t="str">
        <f t="shared" si="77"/>
        <v/>
      </c>
      <c r="O31" s="62" t="str">
        <f>IF($B31="","",TIME(P31,Q31,R31))</f>
        <v/>
      </c>
      <c r="P31" s="65"/>
      <c r="Q31" s="65"/>
      <c r="R31" s="65"/>
      <c r="S31" s="34" t="str">
        <f>IF(OR(O31="DNS",O31="DNF",O31="DSQ",O31="DNC",O31="OCS"),"",IF(O$9="","",IF($B31="","",(O31/(N31/100)))))</f>
        <v/>
      </c>
      <c r="T31" s="35" t="str">
        <f t="shared" si="80"/>
        <v/>
      </c>
      <c r="U31" s="57" t="str">
        <f t="shared" si="81"/>
        <v/>
      </c>
      <c r="V31" s="62" t="str">
        <f>IF($B31="","",TIME(W31,X31,Y31))</f>
        <v/>
      </c>
      <c r="W31" s="65"/>
      <c r="X31" s="65"/>
      <c r="Y31" s="65"/>
      <c r="Z31" s="34" t="str">
        <f>IF(OR(V31="DNS",V31="DNF",V31="DSQ",V31="DNC",V31="OCS"),"",IF(V$9="","",IF($B31="","",(V31/(U31/100)))))</f>
        <v/>
      </c>
      <c r="AA31" s="35" t="str">
        <f t="shared" si="84"/>
        <v/>
      </c>
      <c r="AB31" s="57" t="str">
        <f t="shared" si="85"/>
        <v/>
      </c>
      <c r="AC31" s="62" t="str">
        <f>IF($B31="","",TIME(AD31,AE31,AF31))</f>
        <v/>
      </c>
      <c r="AD31" s="65"/>
      <c r="AE31" s="65"/>
      <c r="AF31" s="65"/>
      <c r="AG31" s="34" t="str">
        <f>IF(OR(AC31="DNS",AC31="DNF",AC31="DSQ",AC31="DNC",AC31="OCS"),"",IF(AC$9="","",IF($B31="","",(AC31/(AB31/100)))))</f>
        <v/>
      </c>
      <c r="AH31" s="35" t="str">
        <f t="shared" si="88"/>
        <v/>
      </c>
      <c r="AI31" s="57" t="str">
        <f t="shared" si="89"/>
        <v/>
      </c>
      <c r="AJ31" s="62" t="str">
        <f>IF($B31="","",TIME(AK31,AL31,AM31))</f>
        <v/>
      </c>
      <c r="AK31" s="65"/>
      <c r="AL31" s="65"/>
      <c r="AM31" s="65"/>
      <c r="AN31" s="34" t="str">
        <f>IF(OR(AJ31="DNS",AJ31="DNF",AJ31="DSQ",AJ31="DNC",AJ31="OCS"),"",IF(AJ$9="","",IF($B31="","",(AJ31/(AI31/100)))))</f>
        <v/>
      </c>
      <c r="AO31" s="35" t="str">
        <f t="shared" si="92"/>
        <v/>
      </c>
      <c r="AR31" s="13" t="str">
        <f t="shared" si="93"/>
        <v/>
      </c>
      <c r="AS31" s="13" t="str">
        <f t="shared" si="93"/>
        <v/>
      </c>
      <c r="AT31" s="13" t="str">
        <f t="shared" si="93"/>
        <v/>
      </c>
      <c r="AU31" s="22" t="str">
        <f t="shared" si="94"/>
        <v/>
      </c>
      <c r="AV31" s="22" t="str">
        <f t="shared" si="95"/>
        <v/>
      </c>
      <c r="AW31" s="22" t="str">
        <f t="shared" si="96"/>
        <v/>
      </c>
      <c r="AX31" s="22" t="str">
        <f t="shared" si="97"/>
        <v/>
      </c>
      <c r="AY31" s="22" t="str">
        <f t="shared" si="98"/>
        <v/>
      </c>
      <c r="BA31" s="13" t="str">
        <f t="shared" si="99"/>
        <v/>
      </c>
      <c r="BB31" s="13" t="str">
        <f t="shared" si="99"/>
        <v/>
      </c>
      <c r="BC31" s="13" t="str">
        <f t="shared" si="99"/>
        <v/>
      </c>
      <c r="BD31" s="66" t="str">
        <f>IF($C31="TH",H31,"")</f>
        <v/>
      </c>
      <c r="BE31" s="22" t="str">
        <f t="shared" si="101"/>
        <v/>
      </c>
      <c r="BF31" s="22" t="str">
        <f t="shared" si="102"/>
        <v/>
      </c>
      <c r="BG31" s="66" t="str">
        <f>IF($C31="TH",O31,"")</f>
        <v/>
      </c>
      <c r="BH31" s="22" t="str">
        <f t="shared" si="104"/>
        <v/>
      </c>
      <c r="BI31" s="22" t="str">
        <f t="shared" si="105"/>
        <v/>
      </c>
      <c r="BJ31" s="66" t="str">
        <f>IF($C31="TH",V31,"")</f>
        <v/>
      </c>
      <c r="BK31" s="22" t="str">
        <f t="shared" si="107"/>
        <v/>
      </c>
      <c r="BL31" s="22" t="str">
        <f t="shared" si="108"/>
        <v/>
      </c>
      <c r="BM31" s="66" t="str">
        <f>IF($C31="TH",AC31,"")</f>
        <v/>
      </c>
      <c r="BN31" s="22" t="str">
        <f t="shared" si="110"/>
        <v/>
      </c>
      <c r="BO31" s="22" t="str">
        <f t="shared" si="111"/>
        <v/>
      </c>
      <c r="BP31" s="66" t="str">
        <f>IF($C31="TH",AJ31,"")</f>
        <v/>
      </c>
      <c r="BQ31" s="22" t="str">
        <f t="shared" si="113"/>
        <v/>
      </c>
      <c r="BR31" s="22" t="str">
        <f t="shared" si="114"/>
        <v/>
      </c>
      <c r="BT31" s="13" t="str">
        <f t="shared" si="115"/>
        <v/>
      </c>
      <c r="BU31" s="13" t="str">
        <f t="shared" si="115"/>
        <v/>
      </c>
      <c r="BV31" s="13" t="str">
        <f t="shared" si="115"/>
        <v/>
      </c>
      <c r="BW31" s="66" t="str">
        <f>IF($C31="FSCT",H31,"")</f>
        <v/>
      </c>
      <c r="BX31" s="22" t="str">
        <f t="shared" si="117"/>
        <v/>
      </c>
      <c r="BY31" s="22" t="str">
        <f t="shared" si="118"/>
        <v/>
      </c>
      <c r="BZ31" s="66" t="str">
        <f>IF($C31="FSCT",O31,"")</f>
        <v/>
      </c>
      <c r="CA31" s="22" t="str">
        <f t="shared" si="120"/>
        <v/>
      </c>
      <c r="CB31" s="22" t="str">
        <f t="shared" si="121"/>
        <v/>
      </c>
      <c r="CC31" s="66" t="str">
        <f>IF($C31="FSCT",V31,"")</f>
        <v/>
      </c>
      <c r="CD31" s="22" t="str">
        <f t="shared" si="123"/>
        <v/>
      </c>
      <c r="CE31" s="22" t="str">
        <f t="shared" si="124"/>
        <v/>
      </c>
      <c r="CF31" s="66" t="str">
        <f>IF($C31="FSCT",AC31,"")</f>
        <v/>
      </c>
      <c r="CG31" s="22" t="str">
        <f t="shared" si="126"/>
        <v/>
      </c>
      <c r="CH31" s="22" t="str">
        <f t="shared" si="127"/>
        <v/>
      </c>
      <c r="CI31" s="66" t="str">
        <f>IF($C31="FSCT",AJ31,"")</f>
        <v/>
      </c>
      <c r="CJ31" s="22" t="str">
        <f t="shared" si="129"/>
        <v/>
      </c>
      <c r="CK31" s="22" t="str">
        <f t="shared" si="130"/>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spans="3:4" ht="15" customHeight="1" thickTop="1" x14ac:dyDescent="0.2"/>
    <row r="34" spans="3:4" x14ac:dyDescent="0.2">
      <c r="C34" s="39" t="s">
        <v>83</v>
      </c>
      <c r="D34">
        <v>83</v>
      </c>
    </row>
    <row r="35" spans="3:4" x14ac:dyDescent="0.2">
      <c r="C35" s="39" t="s">
        <v>224</v>
      </c>
      <c r="D35">
        <v>90.4</v>
      </c>
    </row>
    <row r="36" spans="3:4" x14ac:dyDescent="0.2">
      <c r="C36" s="39" t="s">
        <v>556</v>
      </c>
      <c r="D36">
        <v>89.6</v>
      </c>
    </row>
  </sheetData>
  <sortState xmlns:xlrd2="http://schemas.microsoft.com/office/spreadsheetml/2017/richdata2" ref="A11:CK14">
    <sortCondition ref="A11:A14"/>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1CCE4427-C283-4557-AFE8-316B2001506E}">
      <formula1>Windspd</formula1>
    </dataValidation>
    <dataValidation type="list" allowBlank="1" showInputMessage="1" showErrorMessage="1" sqref="C11:C31" xr:uid="{A7C424D5-C934-44EF-9D48-F117C1EC1880}">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23A0897-BEBB-4A5A-8475-B06F64692C2C}">
          <x14:formula1>
            <xm:f>Memb!$B$2:$B$317</xm:f>
          </x14:formula1>
          <xm:sqref>B11:B31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K33"/>
  <sheetViews>
    <sheetView workbookViewId="0">
      <selection activeCell="B24" sqref="B24"/>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162</v>
      </c>
      <c r="C2" s="2"/>
      <c r="D2" s="410" t="s">
        <v>1152</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198</v>
      </c>
      <c r="C3" s="2"/>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213</v>
      </c>
      <c r="C4" s="2" t="s">
        <v>471</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788</v>
      </c>
      <c r="C5" s="2" t="s">
        <v>810</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44604</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8" si="0">F11</f>
        <v>1</v>
      </c>
      <c r="B11" s="61" t="s">
        <v>375</v>
      </c>
      <c r="C11" s="311" t="s">
        <v>224</v>
      </c>
      <c r="D11" s="249">
        <v>6168</v>
      </c>
      <c r="E11" s="15">
        <f t="shared" ref="E11:E21" si="1">IF(B11="","",J11+N11+R11+V11+Z11)</f>
        <v>3</v>
      </c>
      <c r="F11" s="16">
        <f t="shared" ref="F11:F21" si="2">IF(B11="","",RANK(E11,E$11:E$31,1))</f>
        <v>1</v>
      </c>
      <c r="G11" s="8"/>
      <c r="H11" s="238">
        <v>1</v>
      </c>
      <c r="I11" s="242">
        <f t="shared" ref="I11:I21" si="3">IF(OR(H11="DNS",H11="DNF",H11="DSQ",H11="DNC",H11="OCS"),"",IF(H$9="","",IF($B11="","",H11)))</f>
        <v>1</v>
      </c>
      <c r="J11" s="234">
        <f t="shared" ref="J11:J21" si="4">IF(OR(H11="DNS",H11="DNF",H11="DSQ",H11="DNC",H11="OCS"),(COUNTA($B$11:$B$31)+1),IF($B11="","",RANK(I11,I$11:I$31,1)))</f>
        <v>1</v>
      </c>
      <c r="K11" s="8"/>
      <c r="L11" s="238">
        <v>1</v>
      </c>
      <c r="M11" s="242">
        <f t="shared" ref="M11:M21" si="5">IF(OR(L11="DNS",L11="DNF",L11="DSQ",L11="DNC",L11="OCS"),"",IF(L$9="","",IF($B11="","",L11)))</f>
        <v>1</v>
      </c>
      <c r="N11" s="234">
        <f t="shared" ref="N11:N21" si="6">IF(OR(L11="DNS",L11="DNF",L11="DSQ",L11="DNC",L11="OCS"),(COUNTA($B$11:$B$31)+1),IF($B11="","",RANK(M11,M$11:M$31,1)))</f>
        <v>1</v>
      </c>
      <c r="O11" s="8"/>
      <c r="P11" s="238">
        <v>1</v>
      </c>
      <c r="Q11" s="242">
        <f t="shared" ref="Q11:Q21" si="7">IF(OR(P11="DNS",P11="DNF",P11="DSQ",P11="DNC",P11="OCS"),"",IF(P$9="","",IF($B11="","",P11)))</f>
        <v>1</v>
      </c>
      <c r="R11" s="234">
        <f t="shared" ref="R11:R21" si="8">IF(OR(P11="DNS",P11="DNF",P11="DSQ",P11="DNC",P11="OCS"),(COUNTA($B$11:$B$31)+1),IF($B11="","",RANK(Q11,Q$11:Q$31,1)))</f>
        <v>1</v>
      </c>
      <c r="S11" s="8"/>
      <c r="T11" s="238"/>
      <c r="U11" s="242"/>
      <c r="V11" s="234"/>
      <c r="W11" s="8"/>
      <c r="X11" s="238"/>
      <c r="Y11" s="242"/>
      <c r="Z11" s="234"/>
      <c r="AR11" s="13" t="str">
        <f t="shared" ref="AR11:AR21" si="9">IF($B11="","",B11)</f>
        <v>Andrew Fox</v>
      </c>
      <c r="AS11" s="13" t="str">
        <f t="shared" ref="AS11:AS21" si="10">IF($B11="","",C11)</f>
        <v>FSCT</v>
      </c>
      <c r="AT11" s="13">
        <f t="shared" ref="AT11:AT21" si="11">IF($B11="","",D11)</f>
        <v>6168</v>
      </c>
      <c r="AU11" s="22">
        <f t="shared" ref="AU11:AU21" si="12">IF($B11="","",IF(J11&gt;0,IF(OR(H11="DNS",H11="DSQ",H11="DNC",H11="OCS"),0,IF(H11="DNF",1,(COUNTIF($H$11:$H$31,"=DNF")+COUNT($I$11:$I$31))-J11+1)),0))</f>
        <v>11</v>
      </c>
      <c r="AV11" s="22">
        <f t="shared" ref="AV11:AV21" si="13">IF($B11="","",IF(N11&gt;0,IF(OR(L11="DNS",L11="DSQ",L11="DNC",L11="OCS"),0,IF(L11="DNF",1,(COUNTIF($L$11:$L$31,"=DNF")+COUNT($M$11:$M$31)-N11+1))),0))</f>
        <v>11</v>
      </c>
      <c r="AW11" s="22">
        <f t="shared" ref="AW11:AW21" si="14">IF($B11="","",IF(R11&gt;0,IF(OR(P11="DNS",P11="DSQ",P11="DNC",P11="OCS"),0,IF(P11="DNF",1,(COUNTIF($P$11:$P$31,"=DNF")+COUNT($Q$11:$Q$31))-R11+1)),0))</f>
        <v>11</v>
      </c>
      <c r="AX11" s="22">
        <f t="shared" ref="AX11:AX21" si="15">IF($B11="","",IF(V11&gt;0,IF(OR(T11="DNS",T11="DSQ",T11="DNC",T11="OCS"),0,IF(T11="DNF",1,(COUNTIF($T$11:$T$31,"=DNF")+COUNT($U$11:$U$31))-V11+1)),0))</f>
        <v>0</v>
      </c>
      <c r="AY11" s="22">
        <f t="shared" ref="AY11:AY21" si="16">IF($B11="","",IF(Z11&gt;0,IF(OR(X11="DNS",X11="DSQ",X11="DNC",X11="OCS"),0,IF(X11="DNF",1,(COUNTIF($X$11:$X$31,"=DNF")+COUNT($Y$11:$Y$31))-Z11+1)),0))</f>
        <v>0</v>
      </c>
      <c r="BA11" s="13" t="str">
        <f t="shared" ref="BA11:BA21" si="17">IF($B11="","",B11)</f>
        <v>Andrew Fox</v>
      </c>
      <c r="BB11" s="13" t="str">
        <f t="shared" ref="BB11:BB21" si="18">IF($B11="","",C11)</f>
        <v>FSCT</v>
      </c>
      <c r="BC11" s="13">
        <f t="shared" ref="BC11:BC21" si="19">IF($B11="","",D11)</f>
        <v>6168</v>
      </c>
      <c r="BD11" s="66" t="str">
        <f t="shared" ref="BD11:BD21" si="20">IF($C11="TH",H11,"")</f>
        <v/>
      </c>
      <c r="BE11" s="22" t="str">
        <f t="shared" ref="BE11:BE21" si="21">IF(J11&gt;0,IF($C11="TH",IF(OR(BD11="DNS",BD11="DNF",BD11="DSQ",BD11="DNC",BD11="OCS"),(COUNTIF($C$11:$C$31,"=TH")+1),IF($B11="","",RANK(BD11,BD$11:BD$31,1))),""),"")</f>
        <v/>
      </c>
      <c r="BF11" s="22" t="str">
        <f t="shared" ref="BF11:BF21" si="22">IF(BE11="","",IF($C11="TH",IF($B11="","",IF(BE11&gt;0,IF(OR(BD11="DNS",BD11="DSQ",BD11="DNC",BD11="OCS"),0,IF(BD11="DNF",1,(COUNTIF($BD$11:$BD$31,"=DNF")+COUNT($BD$11:$BD$31))-BE11+1)),0)),""))</f>
        <v/>
      </c>
      <c r="BG11" s="66" t="str">
        <f t="shared" ref="BG11:BG21" si="23">IF($C11="TH",L11,"")</f>
        <v/>
      </c>
      <c r="BH11" s="22" t="str">
        <f t="shared" ref="BH11:BH21" si="24">IF(N11&gt;0,IF($C11="TH",IF(OR(BG11="DNS",BG11="DNF",BG11="DSQ",BG11="DNC",BG11="OCS"),(COUNTIF($C$11:$C$31,"=TH")+1),IF($B11="","",RANK(BG11,BG$11:BG$31,1))),""),"")</f>
        <v/>
      </c>
      <c r="BI11" s="22" t="str">
        <f t="shared" ref="BI11:BI21" si="25">IF(BH11="","",IF($C11="TH",IF($B11="","",IF(BH11&gt;0,IF(OR(BG11="DNS",BG11="DSQ",BG11="DNC",BG11="OCS"),0,IF(BG11="DNF",1,(COUNTIF($BG$11:$BG$31,"=DNF")+COUNT($BG$11:$BG$31))-BH11+1)),0)),""))</f>
        <v/>
      </c>
      <c r="BJ11" s="66" t="str">
        <f t="shared" ref="BJ11:BJ21" si="26">IF($C11="TH",P11,"")</f>
        <v/>
      </c>
      <c r="BK11" s="22" t="str">
        <f t="shared" ref="BK11:BK21" si="27">IF(R11&gt;0,IF($C11="TH",IF(OR(BJ11="DNS",BJ11="DNF",BJ11="DSQ",BJ11="DNC",BJ11="OCS"),(COUNTIF($C$11:$C$31,"=TH")+1),IF($B11="","",RANK(BJ11,BJ$11:BJ$31,1))),""),"")</f>
        <v/>
      </c>
      <c r="BL11" s="22" t="str">
        <f t="shared" ref="BL11:BL21" si="28">IF(BK11="","",IF($C11="TH",IF($B11="","",IF(BK11&gt;0,IF(OR(BJ11="DNS",BJ11="DSQ",BJ11="DNC",BJ11="OCS"),0,IF(BJ11="DNF",1,(COUNTIF($BJ$11:$BJ$31,"=DNF")+COUNT($BJ$11:$BJ$31))-BK11+1)),0)),""))</f>
        <v/>
      </c>
      <c r="BM11" s="66" t="str">
        <f t="shared" ref="BM11:BM21" si="29">IF($C11="TH",T11,"")</f>
        <v/>
      </c>
      <c r="BN11" s="22" t="str">
        <f t="shared" ref="BN11:BN21" si="30">IF(V11&gt;0,IF($C11="TH",IF(OR(BM11="DNS",BM11="DNF",BM11="DSQ",BM11="DNC",BM11="OCS"),(COUNTIF($C$11:$C$31,"=TH")+1),IF($B11="","",RANK(BM11,BM$11:BM$31,1))),""),"")</f>
        <v/>
      </c>
      <c r="BO11" s="22" t="str">
        <f t="shared" ref="BO11:BO21" si="31">IF(BN11="","",IF($C11="TH",IF($B11="","",IF(BN11&gt;0,IF(OR(BM11="DNS",BM11="DSQ",BM11="DNC",BM11="OCS"),0,IF(BM11="DNF",1,(COUNTIF($BM$11:$BM$31,"=DNF")+COUNT($BM$11:$BM$31))-BN11+1)),0)),""))</f>
        <v/>
      </c>
      <c r="BP11" s="66" t="str">
        <f t="shared" ref="BP11:BP21" si="32">IF($C11="TH",X11,"")</f>
        <v/>
      </c>
      <c r="BQ11" s="22" t="str">
        <f t="shared" ref="BQ11:BQ21" si="33">IF(Z11&gt;0,IF($C11="TH",IF(OR(BP11="DNS",BP11="DNF",BP11="DSQ",BP11="DNC",BP11="OCS"),(COUNTIF($C$11:$C$31,"=TH")+1),IF($B11="","",RANK(BP11,BP$11:BP$31,1))),""),"")</f>
        <v/>
      </c>
      <c r="BR11" s="22" t="str">
        <f t="shared" ref="BR11:BR21" si="34">IF(BQ11="","",IF($C11="TH",IF($B11="","",IF(BQ11&gt;0,IF(OR(BP11="DNS",BP11="DSQ",BP11="DNC",BP11="OCS"),0,IF(BP11="DNF",1,(COUNTIF($BP$11:$BP$31,"=DNF")+COUNT($BP$11:$BP$31))-BQ11+1)),0)),""))</f>
        <v/>
      </c>
      <c r="BT11" s="13" t="str">
        <f t="shared" ref="BT11:BT21" si="35">IF($B11="","",B11)</f>
        <v>Andrew Fox</v>
      </c>
      <c r="BU11" s="13" t="str">
        <f t="shared" ref="BU11:BU21" si="36">IF($B11="","",C11)</f>
        <v>FSCT</v>
      </c>
      <c r="BV11" s="13">
        <f t="shared" ref="BV11:BV21" si="37">IF($B11="","",D11)</f>
        <v>6168</v>
      </c>
      <c r="BW11" s="66">
        <f t="shared" ref="BW11:BW21" si="38">IF($C11="FSCT",H11,"")</f>
        <v>1</v>
      </c>
      <c r="BX11" s="22">
        <f t="shared" ref="BX11:BX21" si="39">IF(J11&gt;0,IF($C11="FSCT",IF(OR(BW11="DNS",BW11="DNF",BW11="DSQ",BW11="DNC",BW11="OCS"),(COUNTIF($C$11:$C$31,"=FSCT")+1),IF($B11="","",RANK(BW11,BW$11:BW$31,1))),""),"")</f>
        <v>1</v>
      </c>
      <c r="BY11" s="22">
        <f t="shared" ref="BY11:BY21" si="40">IF(BX11="","",IF($C11="FSCT",IF($B11="","",IF(BX11&gt;0,IF(OR(BW11="DNS",BW11="DSQ",BW11="DNC",BW11="OCS"),0,IF(BW11="DNF",1,(COUNTIF($BW$11:$BW$31,"=DNF")+COUNT($BW$11:$BW$31))-BX11+1)),0)),""))</f>
        <v>11</v>
      </c>
      <c r="BZ11" s="66">
        <f t="shared" ref="BZ11:BZ21" si="41">IF($C11="FSCT",L11,"")</f>
        <v>1</v>
      </c>
      <c r="CA11" s="22">
        <f t="shared" ref="CA11:CA21" si="42">IF(N11&gt;0,IF($C11="FSCT",IF(OR(BZ11="DNS",BZ11="DNF",BZ11="DSQ",BZ11="DNC",BZ11="OCS"),(COUNTIF($C$11:$C$31,"=FSCT")+1),IF($B11="","",RANK(BZ11,BZ$11:BZ$31,1))),""),"")</f>
        <v>1</v>
      </c>
      <c r="CB11" s="22">
        <f t="shared" ref="CB11:CB21" si="43">IF(CA11="","",IF($C11="FSCT",IF($B11="","",IF(CA11&gt;0,IF(OR(BZ11="DNS",BZ11="DSQ",BZ11="DNC",BZ11="OCS"),0,IF(BZ11="DNF",1,(COUNTIF($BZ$11:$BZ$31,"=DNF")+COUNT($BZ$11:$BZ$31))-CA11+1)),0)),""))</f>
        <v>11</v>
      </c>
      <c r="CC11" s="66">
        <f t="shared" ref="CC11:CC21" si="44">IF($C11="FSCT",P11,"")</f>
        <v>1</v>
      </c>
      <c r="CD11" s="22">
        <f t="shared" ref="CD11:CD21" si="45">IF(R11&gt;0,IF($C11="FSCT",IF(OR(CC11="DNS",CC11="DNF",CC11="DSQ",CC11="DNC",CC11="OCS"),(COUNTIF($C$11:$C$31,"=FSCT")+1),IF($B11="","",RANK(CC11,CC$11:CC$31,1))),""),"")</f>
        <v>1</v>
      </c>
      <c r="CE11" s="22">
        <f t="shared" ref="CE11:CE21" si="46">IF(CD11="","",IF($C11="FSCT",IF($B11="","",IF(CD11&gt;0,IF(OR(CC11="DNS",CC11="DSQ",CC11="DNC",CC11="OCS"),0,IF(CC11="DNF",1,(COUNTIF($CC$11:$CC$31,"=DNF")+COUNT($CC$11:$CC$31))-CD11+1)),0)),""))</f>
        <v>11</v>
      </c>
      <c r="CF11" s="66">
        <f t="shared" ref="CF11:CF21" si="47">IF($C11="FSCT",T11,"")</f>
        <v>0</v>
      </c>
      <c r="CG11" s="22" t="str">
        <f t="shared" ref="CG11:CG21" si="48">IF(V11&gt;0,IF($C11="FSCT",IF(OR(CF11="DNS",CF11="DNF",CF11="DSQ",CF11="DNC",CF11="OCS"),(COUNTIF($C$11:$C$31,"=FSCT")+1),IF($B11="","",RANK(CF11,CF$11:CF$31,1))),""),"")</f>
        <v/>
      </c>
      <c r="CH11" s="22" t="str">
        <f t="shared" ref="CH11:CH21" si="49">IF(CG11="","",IF($C11="FSCT",IF($B11="","",IF(CG11&gt;0,IF(OR(CF11="DNS",CF11="DSQ",CF11="DNC",CF11="OCS"),0,IF(CF11="DNF",1,(COUNTIF($CF$11:$CF$31,"=DNF")+COUNT($CF$11:$CF$31))-CG11+1)),0)),""))</f>
        <v/>
      </c>
      <c r="CI11" s="66">
        <f t="shared" ref="CI11:CI21" si="50">IF($C11="FSCT",X11,"")</f>
        <v>0</v>
      </c>
      <c r="CJ11" s="22" t="str">
        <f t="shared" ref="CJ11:CJ21" si="51">IF(Z11&gt;0,IF($C11="FSCT",IF(OR(CI11="DNS",CI11="DNF",CI11="DSQ",CI11="DNC",CI11="OCS"),(COUNTIF($C$11:$C$31,"=FSCT")+1),IF($B11="","",RANK(CI11,CI$11:CI$31,1))),""),"")</f>
        <v/>
      </c>
      <c r="CK11" s="22" t="str">
        <f t="shared" ref="CK11:CK21" si="52">IF(CJ11="","",IF($C11="FSCT",IF($B11="","",IF(CJ11&gt;0,IF(OR(CI11="DNS",CI11="DSQ",CI11="DNC",CI11="OCS"),0,IF(CI11="DNF",1,(COUNTIF($CI$11:$CI$31,"=DNF")+COUNT($CI$11:$CI$31))-CJ11+1)),0)),""))</f>
        <v/>
      </c>
    </row>
    <row r="12" spans="1:89" ht="15" customHeight="1" x14ac:dyDescent="0.2">
      <c r="A12" s="252">
        <f t="shared" si="0"/>
        <v>2</v>
      </c>
      <c r="B12" s="61" t="s">
        <v>406</v>
      </c>
      <c r="C12" s="311" t="s">
        <v>224</v>
      </c>
      <c r="D12" s="249">
        <v>314</v>
      </c>
      <c r="E12" s="15">
        <f t="shared" si="1"/>
        <v>12</v>
      </c>
      <c r="F12" s="16">
        <f t="shared" si="2"/>
        <v>2</v>
      </c>
      <c r="G12" s="8"/>
      <c r="H12" s="238">
        <v>4</v>
      </c>
      <c r="I12" s="242">
        <f t="shared" si="3"/>
        <v>4</v>
      </c>
      <c r="J12" s="234">
        <f t="shared" si="4"/>
        <v>4</v>
      </c>
      <c r="K12" s="8"/>
      <c r="L12" s="238">
        <v>3</v>
      </c>
      <c r="M12" s="242">
        <f t="shared" si="5"/>
        <v>3</v>
      </c>
      <c r="N12" s="234">
        <f t="shared" si="6"/>
        <v>3</v>
      </c>
      <c r="O12" s="8"/>
      <c r="P12" s="238">
        <v>5</v>
      </c>
      <c r="Q12" s="242">
        <f t="shared" si="7"/>
        <v>5</v>
      </c>
      <c r="R12" s="234">
        <f t="shared" si="8"/>
        <v>5</v>
      </c>
      <c r="S12" s="8"/>
      <c r="T12" s="238"/>
      <c r="U12" s="242"/>
      <c r="V12" s="234"/>
      <c r="W12" s="8"/>
      <c r="X12" s="238"/>
      <c r="Y12" s="242"/>
      <c r="Z12" s="234"/>
      <c r="AR12" s="13" t="str">
        <f t="shared" si="9"/>
        <v>Bill Massey</v>
      </c>
      <c r="AS12" s="13" t="str">
        <f t="shared" si="10"/>
        <v>FSCT</v>
      </c>
      <c r="AT12" s="13">
        <f t="shared" si="11"/>
        <v>314</v>
      </c>
      <c r="AU12" s="22">
        <f t="shared" si="12"/>
        <v>8</v>
      </c>
      <c r="AV12" s="22">
        <f t="shared" si="13"/>
        <v>9</v>
      </c>
      <c r="AW12" s="22">
        <f t="shared" si="14"/>
        <v>7</v>
      </c>
      <c r="AX12" s="22">
        <f t="shared" si="15"/>
        <v>0</v>
      </c>
      <c r="AY12" s="22">
        <f t="shared" si="16"/>
        <v>0</v>
      </c>
      <c r="BA12" s="13" t="str">
        <f t="shared" si="17"/>
        <v>Bill Massey</v>
      </c>
      <c r="BB12" s="13" t="str">
        <f t="shared" si="18"/>
        <v>FSCT</v>
      </c>
      <c r="BC12" s="13">
        <f t="shared" si="19"/>
        <v>314</v>
      </c>
      <c r="BD12" s="66" t="str">
        <f t="shared" si="20"/>
        <v/>
      </c>
      <c r="BE12" s="22" t="str">
        <f t="shared" si="21"/>
        <v/>
      </c>
      <c r="BF12" s="22" t="str">
        <f t="shared" si="22"/>
        <v/>
      </c>
      <c r="BG12" s="66" t="str">
        <f t="shared" si="23"/>
        <v/>
      </c>
      <c r="BH12" s="22" t="str">
        <f t="shared" si="24"/>
        <v/>
      </c>
      <c r="BI12" s="22" t="str">
        <f t="shared" si="25"/>
        <v/>
      </c>
      <c r="BJ12" s="66" t="str">
        <f t="shared" si="26"/>
        <v/>
      </c>
      <c r="BK12" s="22" t="str">
        <f t="shared" si="27"/>
        <v/>
      </c>
      <c r="BL12" s="22" t="str">
        <f t="shared" si="28"/>
        <v/>
      </c>
      <c r="BM12" s="66" t="str">
        <f t="shared" si="29"/>
        <v/>
      </c>
      <c r="BN12" s="22" t="str">
        <f t="shared" si="30"/>
        <v/>
      </c>
      <c r="BO12" s="22" t="str">
        <f t="shared" si="31"/>
        <v/>
      </c>
      <c r="BP12" s="66" t="str">
        <f t="shared" si="32"/>
        <v/>
      </c>
      <c r="BQ12" s="22" t="str">
        <f t="shared" si="33"/>
        <v/>
      </c>
      <c r="BR12" s="22" t="str">
        <f t="shared" si="34"/>
        <v/>
      </c>
      <c r="BT12" s="13" t="str">
        <f t="shared" si="35"/>
        <v>Bill Massey</v>
      </c>
      <c r="BU12" s="13" t="str">
        <f t="shared" si="36"/>
        <v>FSCT</v>
      </c>
      <c r="BV12" s="13">
        <f t="shared" si="37"/>
        <v>314</v>
      </c>
      <c r="BW12" s="66">
        <f t="shared" si="38"/>
        <v>4</v>
      </c>
      <c r="BX12" s="22">
        <f t="shared" si="39"/>
        <v>4</v>
      </c>
      <c r="BY12" s="22">
        <f t="shared" si="40"/>
        <v>8</v>
      </c>
      <c r="BZ12" s="66">
        <f t="shared" si="41"/>
        <v>3</v>
      </c>
      <c r="CA12" s="22">
        <f t="shared" si="42"/>
        <v>3</v>
      </c>
      <c r="CB12" s="22">
        <f t="shared" si="43"/>
        <v>9</v>
      </c>
      <c r="CC12" s="66">
        <f t="shared" si="44"/>
        <v>5</v>
      </c>
      <c r="CD12" s="22">
        <f t="shared" si="45"/>
        <v>5</v>
      </c>
      <c r="CE12" s="22">
        <f t="shared" si="46"/>
        <v>7</v>
      </c>
      <c r="CF12" s="66">
        <f t="shared" si="47"/>
        <v>0</v>
      </c>
      <c r="CG12" s="22" t="str">
        <f t="shared" si="48"/>
        <v/>
      </c>
      <c r="CH12" s="22" t="str">
        <f t="shared" si="49"/>
        <v/>
      </c>
      <c r="CI12" s="66">
        <f t="shared" si="50"/>
        <v>0</v>
      </c>
      <c r="CJ12" s="22" t="str">
        <f t="shared" si="51"/>
        <v/>
      </c>
      <c r="CK12" s="22" t="str">
        <f t="shared" si="52"/>
        <v/>
      </c>
    </row>
    <row r="13" spans="1:89" ht="15" customHeight="1" x14ac:dyDescent="0.2">
      <c r="A13" s="252">
        <f t="shared" si="0"/>
        <v>3</v>
      </c>
      <c r="B13" s="61" t="s">
        <v>782</v>
      </c>
      <c r="C13" s="311" t="s">
        <v>224</v>
      </c>
      <c r="D13" s="249">
        <v>4377</v>
      </c>
      <c r="E13" s="15">
        <f t="shared" si="1"/>
        <v>14</v>
      </c>
      <c r="F13" s="16">
        <f t="shared" si="2"/>
        <v>3</v>
      </c>
      <c r="G13" s="8"/>
      <c r="H13" s="238">
        <v>3</v>
      </c>
      <c r="I13" s="242">
        <f t="shared" si="3"/>
        <v>3</v>
      </c>
      <c r="J13" s="234">
        <f t="shared" si="4"/>
        <v>3</v>
      </c>
      <c r="K13" s="8"/>
      <c r="L13" s="238">
        <v>7</v>
      </c>
      <c r="M13" s="242">
        <f t="shared" si="5"/>
        <v>7</v>
      </c>
      <c r="N13" s="234">
        <f t="shared" si="6"/>
        <v>7</v>
      </c>
      <c r="O13" s="8"/>
      <c r="P13" s="238">
        <v>4</v>
      </c>
      <c r="Q13" s="242">
        <f t="shared" si="7"/>
        <v>4</v>
      </c>
      <c r="R13" s="234">
        <f t="shared" si="8"/>
        <v>4</v>
      </c>
      <c r="S13" s="8"/>
      <c r="T13" s="238"/>
      <c r="U13" s="242"/>
      <c r="V13" s="234"/>
      <c r="W13" s="8"/>
      <c r="X13" s="238"/>
      <c r="Y13" s="242"/>
      <c r="Z13" s="234"/>
      <c r="AR13" s="13" t="str">
        <f t="shared" si="9"/>
        <v>Dave Hackney</v>
      </c>
      <c r="AS13" s="13" t="str">
        <f t="shared" si="10"/>
        <v>FSCT</v>
      </c>
      <c r="AT13" s="13">
        <f t="shared" si="11"/>
        <v>4377</v>
      </c>
      <c r="AU13" s="22">
        <f t="shared" si="12"/>
        <v>9</v>
      </c>
      <c r="AV13" s="22">
        <f t="shared" si="13"/>
        <v>5</v>
      </c>
      <c r="AW13" s="22">
        <f t="shared" si="14"/>
        <v>8</v>
      </c>
      <c r="AX13" s="22">
        <f t="shared" si="15"/>
        <v>0</v>
      </c>
      <c r="AY13" s="22">
        <f t="shared" si="16"/>
        <v>0</v>
      </c>
      <c r="BA13" s="13" t="str">
        <f t="shared" si="17"/>
        <v>Dave Hackney</v>
      </c>
      <c r="BB13" s="13" t="str">
        <f t="shared" si="18"/>
        <v>FSCT</v>
      </c>
      <c r="BC13" s="13">
        <f t="shared" si="19"/>
        <v>4377</v>
      </c>
      <c r="BD13" s="66" t="str">
        <f t="shared" si="20"/>
        <v/>
      </c>
      <c r="BE13" s="22" t="str">
        <f t="shared" si="21"/>
        <v/>
      </c>
      <c r="BF13" s="22" t="str">
        <f t="shared" si="22"/>
        <v/>
      </c>
      <c r="BG13" s="66" t="str">
        <f t="shared" si="23"/>
        <v/>
      </c>
      <c r="BH13" s="22" t="str">
        <f t="shared" si="24"/>
        <v/>
      </c>
      <c r="BI13" s="22" t="str">
        <f t="shared" si="25"/>
        <v/>
      </c>
      <c r="BJ13" s="66" t="str">
        <f t="shared" si="26"/>
        <v/>
      </c>
      <c r="BK13" s="22" t="str">
        <f t="shared" si="27"/>
        <v/>
      </c>
      <c r="BL13" s="22" t="str">
        <f t="shared" si="28"/>
        <v/>
      </c>
      <c r="BM13" s="66" t="str">
        <f t="shared" si="29"/>
        <v/>
      </c>
      <c r="BN13" s="22" t="str">
        <f t="shared" si="30"/>
        <v/>
      </c>
      <c r="BO13" s="22" t="str">
        <f t="shared" si="31"/>
        <v/>
      </c>
      <c r="BP13" s="66" t="str">
        <f t="shared" si="32"/>
        <v/>
      </c>
      <c r="BQ13" s="22" t="str">
        <f t="shared" si="33"/>
        <v/>
      </c>
      <c r="BR13" s="22" t="str">
        <f t="shared" si="34"/>
        <v/>
      </c>
      <c r="BT13" s="13" t="str">
        <f t="shared" si="35"/>
        <v>Dave Hackney</v>
      </c>
      <c r="BU13" s="13" t="str">
        <f t="shared" si="36"/>
        <v>FSCT</v>
      </c>
      <c r="BV13" s="13">
        <f t="shared" si="37"/>
        <v>4377</v>
      </c>
      <c r="BW13" s="66">
        <f t="shared" si="38"/>
        <v>3</v>
      </c>
      <c r="BX13" s="22">
        <f t="shared" si="39"/>
        <v>3</v>
      </c>
      <c r="BY13" s="22">
        <f t="shared" si="40"/>
        <v>9</v>
      </c>
      <c r="BZ13" s="66">
        <f t="shared" si="41"/>
        <v>7</v>
      </c>
      <c r="CA13" s="22">
        <f t="shared" si="42"/>
        <v>7</v>
      </c>
      <c r="CB13" s="22">
        <f t="shared" si="43"/>
        <v>5</v>
      </c>
      <c r="CC13" s="66">
        <f t="shared" si="44"/>
        <v>4</v>
      </c>
      <c r="CD13" s="22">
        <f t="shared" si="45"/>
        <v>4</v>
      </c>
      <c r="CE13" s="22">
        <f t="shared" si="46"/>
        <v>8</v>
      </c>
      <c r="CF13" s="66">
        <f t="shared" si="47"/>
        <v>0</v>
      </c>
      <c r="CG13" s="22" t="str">
        <f t="shared" si="48"/>
        <v/>
      </c>
      <c r="CH13" s="22" t="str">
        <f t="shared" si="49"/>
        <v/>
      </c>
      <c r="CI13" s="66">
        <f t="shared" si="50"/>
        <v>0</v>
      </c>
      <c r="CJ13" s="22" t="str">
        <f t="shared" si="51"/>
        <v/>
      </c>
      <c r="CK13" s="22" t="str">
        <f t="shared" si="52"/>
        <v/>
      </c>
    </row>
    <row r="14" spans="1:89" ht="15" customHeight="1" x14ac:dyDescent="0.2">
      <c r="A14" s="252">
        <f t="shared" si="0"/>
        <v>4</v>
      </c>
      <c r="B14" s="61" t="s">
        <v>133</v>
      </c>
      <c r="C14" s="311" t="s">
        <v>224</v>
      </c>
      <c r="D14" s="249">
        <v>2934</v>
      </c>
      <c r="E14" s="15">
        <f t="shared" si="1"/>
        <v>16</v>
      </c>
      <c r="F14" s="16">
        <f t="shared" si="2"/>
        <v>4</v>
      </c>
      <c r="G14" s="8"/>
      <c r="H14" s="238">
        <v>5</v>
      </c>
      <c r="I14" s="242">
        <f t="shared" si="3"/>
        <v>5</v>
      </c>
      <c r="J14" s="234">
        <f t="shared" si="4"/>
        <v>5</v>
      </c>
      <c r="K14" s="8"/>
      <c r="L14" s="238">
        <v>8</v>
      </c>
      <c r="M14" s="242">
        <f t="shared" si="5"/>
        <v>8</v>
      </c>
      <c r="N14" s="234">
        <f t="shared" si="6"/>
        <v>8</v>
      </c>
      <c r="O14" s="8"/>
      <c r="P14" s="238">
        <v>3</v>
      </c>
      <c r="Q14" s="242">
        <f t="shared" si="7"/>
        <v>3</v>
      </c>
      <c r="R14" s="234">
        <f t="shared" si="8"/>
        <v>3</v>
      </c>
      <c r="S14" s="8"/>
      <c r="T14" s="238"/>
      <c r="U14" s="242"/>
      <c r="V14" s="234"/>
      <c r="W14" s="8"/>
      <c r="X14" s="238"/>
      <c r="Y14" s="242"/>
      <c r="Z14" s="234"/>
      <c r="AR14" s="13" t="str">
        <f t="shared" si="9"/>
        <v>Mike Graham</v>
      </c>
      <c r="AS14" s="13" t="str">
        <f t="shared" si="10"/>
        <v>FSCT</v>
      </c>
      <c r="AT14" s="13">
        <f t="shared" si="11"/>
        <v>2934</v>
      </c>
      <c r="AU14" s="22">
        <f t="shared" si="12"/>
        <v>7</v>
      </c>
      <c r="AV14" s="22">
        <f t="shared" si="13"/>
        <v>4</v>
      </c>
      <c r="AW14" s="22">
        <f t="shared" si="14"/>
        <v>9</v>
      </c>
      <c r="AX14" s="22">
        <f t="shared" si="15"/>
        <v>0</v>
      </c>
      <c r="AY14" s="22">
        <f t="shared" si="16"/>
        <v>0</v>
      </c>
      <c r="BA14" s="13" t="str">
        <f t="shared" si="17"/>
        <v>Mike Graham</v>
      </c>
      <c r="BB14" s="13" t="str">
        <f t="shared" si="18"/>
        <v>FSCT</v>
      </c>
      <c r="BC14" s="13">
        <f t="shared" si="19"/>
        <v>2934</v>
      </c>
      <c r="BD14" s="66" t="str">
        <f t="shared" si="20"/>
        <v/>
      </c>
      <c r="BE14" s="22" t="str">
        <f t="shared" si="21"/>
        <v/>
      </c>
      <c r="BF14" s="22" t="str">
        <f t="shared" si="22"/>
        <v/>
      </c>
      <c r="BG14" s="66" t="str">
        <f t="shared" si="23"/>
        <v/>
      </c>
      <c r="BH14" s="22" t="str">
        <f t="shared" si="24"/>
        <v/>
      </c>
      <c r="BI14" s="22" t="str">
        <f t="shared" si="25"/>
        <v/>
      </c>
      <c r="BJ14" s="66" t="str">
        <f t="shared" si="26"/>
        <v/>
      </c>
      <c r="BK14" s="22" t="str">
        <f t="shared" si="27"/>
        <v/>
      </c>
      <c r="BL14" s="22" t="str">
        <f t="shared" si="28"/>
        <v/>
      </c>
      <c r="BM14" s="66" t="str">
        <f t="shared" si="29"/>
        <v/>
      </c>
      <c r="BN14" s="22" t="str">
        <f t="shared" si="30"/>
        <v/>
      </c>
      <c r="BO14" s="22" t="str">
        <f t="shared" si="31"/>
        <v/>
      </c>
      <c r="BP14" s="66" t="str">
        <f t="shared" si="32"/>
        <v/>
      </c>
      <c r="BQ14" s="22" t="str">
        <f t="shared" si="33"/>
        <v/>
      </c>
      <c r="BR14" s="22" t="str">
        <f t="shared" si="34"/>
        <v/>
      </c>
      <c r="BT14" s="13" t="str">
        <f t="shared" si="35"/>
        <v>Mike Graham</v>
      </c>
      <c r="BU14" s="13" t="str">
        <f t="shared" si="36"/>
        <v>FSCT</v>
      </c>
      <c r="BV14" s="13">
        <f t="shared" si="37"/>
        <v>2934</v>
      </c>
      <c r="BW14" s="66">
        <f t="shared" si="38"/>
        <v>5</v>
      </c>
      <c r="BX14" s="22">
        <f t="shared" si="39"/>
        <v>5</v>
      </c>
      <c r="BY14" s="22">
        <f t="shared" si="40"/>
        <v>7</v>
      </c>
      <c r="BZ14" s="66">
        <f t="shared" si="41"/>
        <v>8</v>
      </c>
      <c r="CA14" s="22">
        <f t="shared" si="42"/>
        <v>8</v>
      </c>
      <c r="CB14" s="22">
        <f t="shared" si="43"/>
        <v>4</v>
      </c>
      <c r="CC14" s="66">
        <f t="shared" si="44"/>
        <v>3</v>
      </c>
      <c r="CD14" s="22">
        <f t="shared" si="45"/>
        <v>3</v>
      </c>
      <c r="CE14" s="22">
        <f t="shared" si="46"/>
        <v>9</v>
      </c>
      <c r="CF14" s="66">
        <f t="shared" si="47"/>
        <v>0</v>
      </c>
      <c r="CG14" s="22" t="str">
        <f t="shared" si="48"/>
        <v/>
      </c>
      <c r="CH14" s="22" t="str">
        <f t="shared" si="49"/>
        <v/>
      </c>
      <c r="CI14" s="66">
        <f t="shared" si="50"/>
        <v>0</v>
      </c>
      <c r="CJ14" s="22" t="str">
        <f t="shared" si="51"/>
        <v/>
      </c>
      <c r="CK14" s="22" t="str">
        <f t="shared" si="52"/>
        <v/>
      </c>
    </row>
    <row r="15" spans="1:89" ht="15" customHeight="1" x14ac:dyDescent="0.2">
      <c r="A15" s="252">
        <f t="shared" si="0"/>
        <v>5</v>
      </c>
      <c r="B15" s="61" t="s">
        <v>267</v>
      </c>
      <c r="C15" s="311" t="s">
        <v>224</v>
      </c>
      <c r="D15" s="249">
        <v>6141</v>
      </c>
      <c r="E15" s="15">
        <f t="shared" si="1"/>
        <v>18</v>
      </c>
      <c r="F15" s="16">
        <f t="shared" si="2"/>
        <v>5</v>
      </c>
      <c r="G15" s="8"/>
      <c r="H15" s="238">
        <v>2</v>
      </c>
      <c r="I15" s="242">
        <f t="shared" si="3"/>
        <v>2</v>
      </c>
      <c r="J15" s="234">
        <f t="shared" si="4"/>
        <v>2</v>
      </c>
      <c r="K15" s="8"/>
      <c r="L15" s="238">
        <v>10</v>
      </c>
      <c r="M15" s="242">
        <f t="shared" si="5"/>
        <v>10</v>
      </c>
      <c r="N15" s="234">
        <f t="shared" si="6"/>
        <v>10</v>
      </c>
      <c r="O15" s="8"/>
      <c r="P15" s="238">
        <v>6</v>
      </c>
      <c r="Q15" s="242">
        <f t="shared" si="7"/>
        <v>6</v>
      </c>
      <c r="R15" s="234">
        <f t="shared" si="8"/>
        <v>6</v>
      </c>
      <c r="S15" s="8"/>
      <c r="T15" s="238"/>
      <c r="U15" s="242"/>
      <c r="V15" s="234"/>
      <c r="W15" s="8"/>
      <c r="X15" s="238"/>
      <c r="Y15" s="242"/>
      <c r="Z15" s="234"/>
      <c r="AR15" s="13" t="str">
        <f t="shared" si="9"/>
        <v>Barry Hambrick</v>
      </c>
      <c r="AS15" s="13" t="str">
        <f t="shared" si="10"/>
        <v>FSCT</v>
      </c>
      <c r="AT15" s="13">
        <f t="shared" si="11"/>
        <v>6141</v>
      </c>
      <c r="AU15" s="22">
        <f t="shared" si="12"/>
        <v>10</v>
      </c>
      <c r="AV15" s="22">
        <f t="shared" si="13"/>
        <v>2</v>
      </c>
      <c r="AW15" s="22">
        <f t="shared" si="14"/>
        <v>6</v>
      </c>
      <c r="AX15" s="22">
        <f t="shared" si="15"/>
        <v>0</v>
      </c>
      <c r="AY15" s="22">
        <f t="shared" si="16"/>
        <v>0</v>
      </c>
      <c r="BA15" s="13" t="str">
        <f t="shared" si="17"/>
        <v>Barry Hambrick</v>
      </c>
      <c r="BB15" s="13" t="str">
        <f t="shared" si="18"/>
        <v>FSCT</v>
      </c>
      <c r="BC15" s="13">
        <f t="shared" si="19"/>
        <v>6141</v>
      </c>
      <c r="BD15" s="66" t="str">
        <f t="shared" si="20"/>
        <v/>
      </c>
      <c r="BE15" s="22" t="str">
        <f t="shared" si="21"/>
        <v/>
      </c>
      <c r="BF15" s="22" t="str">
        <f t="shared" si="22"/>
        <v/>
      </c>
      <c r="BG15" s="66" t="str">
        <f t="shared" si="23"/>
        <v/>
      </c>
      <c r="BH15" s="22" t="str">
        <f t="shared" si="24"/>
        <v/>
      </c>
      <c r="BI15" s="22" t="str">
        <f t="shared" si="25"/>
        <v/>
      </c>
      <c r="BJ15" s="66" t="str">
        <f t="shared" si="26"/>
        <v/>
      </c>
      <c r="BK15" s="22" t="str">
        <f t="shared" si="27"/>
        <v/>
      </c>
      <c r="BL15" s="22" t="str">
        <f t="shared" si="28"/>
        <v/>
      </c>
      <c r="BM15" s="66" t="str">
        <f t="shared" si="29"/>
        <v/>
      </c>
      <c r="BN15" s="22" t="str">
        <f t="shared" si="30"/>
        <v/>
      </c>
      <c r="BO15" s="22" t="str">
        <f t="shared" si="31"/>
        <v/>
      </c>
      <c r="BP15" s="66" t="str">
        <f t="shared" si="32"/>
        <v/>
      </c>
      <c r="BQ15" s="22" t="str">
        <f t="shared" si="33"/>
        <v/>
      </c>
      <c r="BR15" s="22" t="str">
        <f t="shared" si="34"/>
        <v/>
      </c>
      <c r="BT15" s="13" t="str">
        <f t="shared" si="35"/>
        <v>Barry Hambrick</v>
      </c>
      <c r="BU15" s="13" t="str">
        <f t="shared" si="36"/>
        <v>FSCT</v>
      </c>
      <c r="BV15" s="13">
        <f t="shared" si="37"/>
        <v>6141</v>
      </c>
      <c r="BW15" s="66">
        <f t="shared" si="38"/>
        <v>2</v>
      </c>
      <c r="BX15" s="22">
        <f t="shared" si="39"/>
        <v>2</v>
      </c>
      <c r="BY15" s="22">
        <f t="shared" si="40"/>
        <v>10</v>
      </c>
      <c r="BZ15" s="66">
        <f t="shared" si="41"/>
        <v>10</v>
      </c>
      <c r="CA15" s="22">
        <f t="shared" si="42"/>
        <v>10</v>
      </c>
      <c r="CB15" s="22">
        <f t="shared" si="43"/>
        <v>2</v>
      </c>
      <c r="CC15" s="66">
        <f t="shared" si="44"/>
        <v>6</v>
      </c>
      <c r="CD15" s="22">
        <f t="shared" si="45"/>
        <v>6</v>
      </c>
      <c r="CE15" s="22">
        <f t="shared" si="46"/>
        <v>6</v>
      </c>
      <c r="CF15" s="66">
        <f t="shared" si="47"/>
        <v>0</v>
      </c>
      <c r="CG15" s="22" t="str">
        <f t="shared" si="48"/>
        <v/>
      </c>
      <c r="CH15" s="22" t="str">
        <f t="shared" si="49"/>
        <v/>
      </c>
      <c r="CI15" s="66">
        <f t="shared" si="50"/>
        <v>0</v>
      </c>
      <c r="CJ15" s="22" t="str">
        <f t="shared" si="51"/>
        <v/>
      </c>
      <c r="CK15" s="22" t="str">
        <f t="shared" si="52"/>
        <v/>
      </c>
    </row>
    <row r="16" spans="1:89" ht="15" customHeight="1" x14ac:dyDescent="0.2">
      <c r="A16" s="252">
        <f t="shared" si="0"/>
        <v>6</v>
      </c>
      <c r="B16" s="61" t="s">
        <v>345</v>
      </c>
      <c r="C16" s="311" t="s">
        <v>224</v>
      </c>
      <c r="D16" s="249">
        <v>6150</v>
      </c>
      <c r="E16" s="15">
        <f t="shared" si="1"/>
        <v>20</v>
      </c>
      <c r="F16" s="16">
        <f t="shared" si="2"/>
        <v>6</v>
      </c>
      <c r="G16" s="8"/>
      <c r="H16" s="238">
        <v>6</v>
      </c>
      <c r="I16" s="242">
        <f t="shared" si="3"/>
        <v>6</v>
      </c>
      <c r="J16" s="234">
        <f t="shared" si="4"/>
        <v>6</v>
      </c>
      <c r="K16" s="8"/>
      <c r="L16" s="238">
        <v>4</v>
      </c>
      <c r="M16" s="242">
        <f t="shared" si="5"/>
        <v>4</v>
      </c>
      <c r="N16" s="234">
        <f t="shared" si="6"/>
        <v>4</v>
      </c>
      <c r="O16" s="8"/>
      <c r="P16" s="238">
        <v>10</v>
      </c>
      <c r="Q16" s="242">
        <f t="shared" si="7"/>
        <v>10</v>
      </c>
      <c r="R16" s="234">
        <f t="shared" si="8"/>
        <v>10</v>
      </c>
      <c r="S16" s="8"/>
      <c r="T16" s="238"/>
      <c r="U16" s="242"/>
      <c r="V16" s="234"/>
      <c r="W16" s="8"/>
      <c r="X16" s="238"/>
      <c r="Y16" s="242"/>
      <c r="Z16" s="234"/>
      <c r="AR16" s="13" t="str">
        <f t="shared" si="9"/>
        <v>Patrick Whatley</v>
      </c>
      <c r="AS16" s="13" t="str">
        <f t="shared" si="10"/>
        <v>FSCT</v>
      </c>
      <c r="AT16" s="13">
        <f t="shared" si="11"/>
        <v>6150</v>
      </c>
      <c r="AU16" s="22">
        <f t="shared" si="12"/>
        <v>6</v>
      </c>
      <c r="AV16" s="22">
        <f t="shared" si="13"/>
        <v>8</v>
      </c>
      <c r="AW16" s="22">
        <f t="shared" si="14"/>
        <v>2</v>
      </c>
      <c r="AX16" s="22">
        <f t="shared" si="15"/>
        <v>0</v>
      </c>
      <c r="AY16" s="22">
        <f t="shared" si="16"/>
        <v>0</v>
      </c>
      <c r="BA16" s="13" t="str">
        <f t="shared" si="17"/>
        <v>Patrick Whatley</v>
      </c>
      <c r="BB16" s="13" t="str">
        <f t="shared" si="18"/>
        <v>FSCT</v>
      </c>
      <c r="BC16" s="13">
        <f t="shared" si="19"/>
        <v>6150</v>
      </c>
      <c r="BD16" s="66" t="str">
        <f t="shared" si="20"/>
        <v/>
      </c>
      <c r="BE16" s="22" t="str">
        <f t="shared" si="21"/>
        <v/>
      </c>
      <c r="BF16" s="22" t="str">
        <f t="shared" si="22"/>
        <v/>
      </c>
      <c r="BG16" s="66" t="str">
        <f t="shared" si="23"/>
        <v/>
      </c>
      <c r="BH16" s="22" t="str">
        <f t="shared" si="24"/>
        <v/>
      </c>
      <c r="BI16" s="22" t="str">
        <f t="shared" si="25"/>
        <v/>
      </c>
      <c r="BJ16" s="66" t="str">
        <f t="shared" si="26"/>
        <v/>
      </c>
      <c r="BK16" s="22" t="str">
        <f t="shared" si="27"/>
        <v/>
      </c>
      <c r="BL16" s="22" t="str">
        <f t="shared" si="28"/>
        <v/>
      </c>
      <c r="BM16" s="66" t="str">
        <f t="shared" si="29"/>
        <v/>
      </c>
      <c r="BN16" s="22" t="str">
        <f t="shared" si="30"/>
        <v/>
      </c>
      <c r="BO16" s="22" t="str">
        <f t="shared" si="31"/>
        <v/>
      </c>
      <c r="BP16" s="66" t="str">
        <f t="shared" si="32"/>
        <v/>
      </c>
      <c r="BQ16" s="22" t="str">
        <f t="shared" si="33"/>
        <v/>
      </c>
      <c r="BR16" s="22" t="str">
        <f t="shared" si="34"/>
        <v/>
      </c>
      <c r="BT16" s="13" t="str">
        <f t="shared" si="35"/>
        <v>Patrick Whatley</v>
      </c>
      <c r="BU16" s="13" t="str">
        <f t="shared" si="36"/>
        <v>FSCT</v>
      </c>
      <c r="BV16" s="13">
        <f t="shared" si="37"/>
        <v>6150</v>
      </c>
      <c r="BW16" s="66">
        <f t="shared" si="38"/>
        <v>6</v>
      </c>
      <c r="BX16" s="22">
        <f t="shared" si="39"/>
        <v>6</v>
      </c>
      <c r="BY16" s="22">
        <f t="shared" si="40"/>
        <v>6</v>
      </c>
      <c r="BZ16" s="66">
        <f t="shared" si="41"/>
        <v>4</v>
      </c>
      <c r="CA16" s="22">
        <f t="shared" si="42"/>
        <v>4</v>
      </c>
      <c r="CB16" s="22">
        <f t="shared" si="43"/>
        <v>8</v>
      </c>
      <c r="CC16" s="66">
        <f t="shared" si="44"/>
        <v>10</v>
      </c>
      <c r="CD16" s="22">
        <f t="shared" si="45"/>
        <v>10</v>
      </c>
      <c r="CE16" s="22">
        <f t="shared" si="46"/>
        <v>2</v>
      </c>
      <c r="CF16" s="66">
        <f t="shared" si="47"/>
        <v>0</v>
      </c>
      <c r="CG16" s="22" t="str">
        <f t="shared" si="48"/>
        <v/>
      </c>
      <c r="CH16" s="22" t="str">
        <f t="shared" si="49"/>
        <v/>
      </c>
      <c r="CI16" s="66">
        <f t="shared" si="50"/>
        <v>0</v>
      </c>
      <c r="CJ16" s="22" t="str">
        <f t="shared" si="51"/>
        <v/>
      </c>
      <c r="CK16" s="22" t="str">
        <f t="shared" si="52"/>
        <v/>
      </c>
    </row>
    <row r="17" spans="1:89" ht="15" customHeight="1" x14ac:dyDescent="0.2">
      <c r="A17" s="252">
        <f t="shared" si="0"/>
        <v>7</v>
      </c>
      <c r="B17" s="61" t="s">
        <v>253</v>
      </c>
      <c r="C17" s="311" t="s">
        <v>224</v>
      </c>
      <c r="D17" s="249">
        <v>318</v>
      </c>
      <c r="E17" s="15">
        <f t="shared" si="1"/>
        <v>21</v>
      </c>
      <c r="F17" s="16">
        <f t="shared" si="2"/>
        <v>7</v>
      </c>
      <c r="G17" s="8"/>
      <c r="H17" s="238">
        <v>8</v>
      </c>
      <c r="I17" s="242">
        <f t="shared" si="3"/>
        <v>8</v>
      </c>
      <c r="J17" s="234">
        <f t="shared" si="4"/>
        <v>8</v>
      </c>
      <c r="K17" s="8"/>
      <c r="L17" s="238">
        <v>11</v>
      </c>
      <c r="M17" s="242">
        <f t="shared" si="5"/>
        <v>11</v>
      </c>
      <c r="N17" s="234">
        <f t="shared" si="6"/>
        <v>11</v>
      </c>
      <c r="O17" s="8"/>
      <c r="P17" s="238">
        <v>2</v>
      </c>
      <c r="Q17" s="242">
        <f t="shared" si="7"/>
        <v>2</v>
      </c>
      <c r="R17" s="234">
        <f t="shared" si="8"/>
        <v>2</v>
      </c>
      <c r="S17" s="8"/>
      <c r="T17" s="238"/>
      <c r="U17" s="242"/>
      <c r="V17" s="234"/>
      <c r="W17" s="8"/>
      <c r="X17" s="238"/>
      <c r="Y17" s="242"/>
      <c r="Z17" s="234"/>
      <c r="AR17" s="13" t="str">
        <f t="shared" si="9"/>
        <v>Jack Rogers</v>
      </c>
      <c r="AS17" s="13" t="str">
        <f t="shared" si="10"/>
        <v>FSCT</v>
      </c>
      <c r="AT17" s="13">
        <f t="shared" si="11"/>
        <v>318</v>
      </c>
      <c r="AU17" s="22">
        <f t="shared" si="12"/>
        <v>4</v>
      </c>
      <c r="AV17" s="22">
        <f t="shared" si="13"/>
        <v>1</v>
      </c>
      <c r="AW17" s="22">
        <f t="shared" si="14"/>
        <v>10</v>
      </c>
      <c r="AX17" s="22">
        <f t="shared" si="15"/>
        <v>0</v>
      </c>
      <c r="AY17" s="22">
        <f t="shared" si="16"/>
        <v>0</v>
      </c>
      <c r="BA17" s="13" t="str">
        <f t="shared" si="17"/>
        <v>Jack Rogers</v>
      </c>
      <c r="BB17" s="13" t="str">
        <f t="shared" si="18"/>
        <v>FSCT</v>
      </c>
      <c r="BC17" s="13">
        <f t="shared" si="19"/>
        <v>318</v>
      </c>
      <c r="BD17" s="66" t="str">
        <f t="shared" si="20"/>
        <v/>
      </c>
      <c r="BE17" s="22" t="str">
        <f t="shared" si="21"/>
        <v/>
      </c>
      <c r="BF17" s="22" t="str">
        <f t="shared" si="22"/>
        <v/>
      </c>
      <c r="BG17" s="66" t="str">
        <f t="shared" si="23"/>
        <v/>
      </c>
      <c r="BH17" s="22" t="str">
        <f t="shared" si="24"/>
        <v/>
      </c>
      <c r="BI17" s="22" t="str">
        <f t="shared" si="25"/>
        <v/>
      </c>
      <c r="BJ17" s="66" t="str">
        <f t="shared" si="26"/>
        <v/>
      </c>
      <c r="BK17" s="22" t="str">
        <f t="shared" si="27"/>
        <v/>
      </c>
      <c r="BL17" s="22" t="str">
        <f t="shared" si="28"/>
        <v/>
      </c>
      <c r="BM17" s="66" t="str">
        <f t="shared" si="29"/>
        <v/>
      </c>
      <c r="BN17" s="22" t="str">
        <f t="shared" si="30"/>
        <v/>
      </c>
      <c r="BO17" s="22" t="str">
        <f t="shared" si="31"/>
        <v/>
      </c>
      <c r="BP17" s="66" t="str">
        <f t="shared" si="32"/>
        <v/>
      </c>
      <c r="BQ17" s="22" t="str">
        <f t="shared" si="33"/>
        <v/>
      </c>
      <c r="BR17" s="22" t="str">
        <f t="shared" si="34"/>
        <v/>
      </c>
      <c r="BT17" s="13" t="str">
        <f t="shared" si="35"/>
        <v>Jack Rogers</v>
      </c>
      <c r="BU17" s="13" t="str">
        <f t="shared" si="36"/>
        <v>FSCT</v>
      </c>
      <c r="BV17" s="13">
        <f t="shared" si="37"/>
        <v>318</v>
      </c>
      <c r="BW17" s="66">
        <f t="shared" si="38"/>
        <v>8</v>
      </c>
      <c r="BX17" s="22">
        <f t="shared" si="39"/>
        <v>8</v>
      </c>
      <c r="BY17" s="22">
        <f t="shared" si="40"/>
        <v>4</v>
      </c>
      <c r="BZ17" s="66">
        <f t="shared" si="41"/>
        <v>11</v>
      </c>
      <c r="CA17" s="22">
        <f t="shared" si="42"/>
        <v>11</v>
      </c>
      <c r="CB17" s="22">
        <f t="shared" si="43"/>
        <v>1</v>
      </c>
      <c r="CC17" s="66">
        <f t="shared" si="44"/>
        <v>2</v>
      </c>
      <c r="CD17" s="22">
        <f t="shared" si="45"/>
        <v>2</v>
      </c>
      <c r="CE17" s="22">
        <f t="shared" si="46"/>
        <v>10</v>
      </c>
      <c r="CF17" s="66">
        <f t="shared" si="47"/>
        <v>0</v>
      </c>
      <c r="CG17" s="22" t="str">
        <f t="shared" si="48"/>
        <v/>
      </c>
      <c r="CH17" s="22" t="str">
        <f t="shared" si="49"/>
        <v/>
      </c>
      <c r="CI17" s="66">
        <f t="shared" si="50"/>
        <v>0</v>
      </c>
      <c r="CJ17" s="22" t="str">
        <f t="shared" si="51"/>
        <v/>
      </c>
      <c r="CK17" s="22" t="str">
        <f t="shared" si="52"/>
        <v/>
      </c>
    </row>
    <row r="18" spans="1:89" ht="15" customHeight="1" x14ac:dyDescent="0.2">
      <c r="A18" s="252">
        <f t="shared" si="0"/>
        <v>8</v>
      </c>
      <c r="B18" s="61" t="s">
        <v>440</v>
      </c>
      <c r="C18" s="311" t="s">
        <v>224</v>
      </c>
      <c r="D18" s="249">
        <v>4613</v>
      </c>
      <c r="E18" s="15">
        <f t="shared" si="1"/>
        <v>23</v>
      </c>
      <c r="F18" s="16">
        <f t="shared" si="2"/>
        <v>8</v>
      </c>
      <c r="G18" s="8"/>
      <c r="H18" s="238">
        <v>9</v>
      </c>
      <c r="I18" s="242">
        <f t="shared" si="3"/>
        <v>9</v>
      </c>
      <c r="J18" s="234">
        <f t="shared" si="4"/>
        <v>9</v>
      </c>
      <c r="K18" s="8"/>
      <c r="L18" s="238">
        <v>6</v>
      </c>
      <c r="M18" s="242">
        <f t="shared" si="5"/>
        <v>6</v>
      </c>
      <c r="N18" s="255">
        <f t="shared" si="6"/>
        <v>6</v>
      </c>
      <c r="O18" s="8"/>
      <c r="P18" s="238">
        <v>8</v>
      </c>
      <c r="Q18" s="242">
        <f t="shared" si="7"/>
        <v>8</v>
      </c>
      <c r="R18" s="234">
        <f t="shared" si="8"/>
        <v>8</v>
      </c>
      <c r="S18" s="8"/>
      <c r="T18" s="238"/>
      <c r="U18" s="242"/>
      <c r="V18" s="234"/>
      <c r="W18" s="8"/>
      <c r="X18" s="238"/>
      <c r="Y18" s="242"/>
      <c r="Z18" s="234"/>
      <c r="AR18" s="13" t="str">
        <f t="shared" si="9"/>
        <v>Wayne Bucher</v>
      </c>
      <c r="AS18" s="13" t="str">
        <f t="shared" si="10"/>
        <v>FSCT</v>
      </c>
      <c r="AT18" s="13">
        <f t="shared" si="11"/>
        <v>4613</v>
      </c>
      <c r="AU18" s="22">
        <f t="shared" si="12"/>
        <v>3</v>
      </c>
      <c r="AV18" s="22">
        <f t="shared" si="13"/>
        <v>6</v>
      </c>
      <c r="AW18" s="22">
        <f t="shared" si="14"/>
        <v>4</v>
      </c>
      <c r="AX18" s="22">
        <f t="shared" si="15"/>
        <v>0</v>
      </c>
      <c r="AY18" s="22">
        <f t="shared" si="16"/>
        <v>0</v>
      </c>
      <c r="BA18" s="13" t="str">
        <f t="shared" si="17"/>
        <v>Wayne Bucher</v>
      </c>
      <c r="BB18" s="13" t="str">
        <f t="shared" si="18"/>
        <v>FSCT</v>
      </c>
      <c r="BC18" s="13">
        <f t="shared" si="19"/>
        <v>4613</v>
      </c>
      <c r="BD18" s="66" t="str">
        <f t="shared" si="20"/>
        <v/>
      </c>
      <c r="BE18" s="22" t="str">
        <f t="shared" si="21"/>
        <v/>
      </c>
      <c r="BF18" s="22" t="str">
        <f t="shared" si="22"/>
        <v/>
      </c>
      <c r="BG18" s="66" t="str">
        <f t="shared" si="23"/>
        <v/>
      </c>
      <c r="BH18" s="22" t="str">
        <f t="shared" si="24"/>
        <v/>
      </c>
      <c r="BI18" s="22" t="str">
        <f t="shared" si="25"/>
        <v/>
      </c>
      <c r="BJ18" s="66" t="str">
        <f t="shared" si="26"/>
        <v/>
      </c>
      <c r="BK18" s="22" t="str">
        <f t="shared" si="27"/>
        <v/>
      </c>
      <c r="BL18" s="22" t="str">
        <f t="shared" si="28"/>
        <v/>
      </c>
      <c r="BM18" s="66" t="str">
        <f t="shared" si="29"/>
        <v/>
      </c>
      <c r="BN18" s="22" t="str">
        <f t="shared" si="30"/>
        <v/>
      </c>
      <c r="BO18" s="22" t="str">
        <f t="shared" si="31"/>
        <v/>
      </c>
      <c r="BP18" s="66" t="str">
        <f t="shared" si="32"/>
        <v/>
      </c>
      <c r="BQ18" s="22" t="str">
        <f t="shared" si="33"/>
        <v/>
      </c>
      <c r="BR18" s="22" t="str">
        <f t="shared" si="34"/>
        <v/>
      </c>
      <c r="BT18" s="13" t="str">
        <f t="shared" si="35"/>
        <v>Wayne Bucher</v>
      </c>
      <c r="BU18" s="13" t="str">
        <f t="shared" si="36"/>
        <v>FSCT</v>
      </c>
      <c r="BV18" s="13">
        <f t="shared" si="37"/>
        <v>4613</v>
      </c>
      <c r="BW18" s="66">
        <f t="shared" si="38"/>
        <v>9</v>
      </c>
      <c r="BX18" s="22">
        <f t="shared" si="39"/>
        <v>9</v>
      </c>
      <c r="BY18" s="22">
        <f t="shared" si="40"/>
        <v>3</v>
      </c>
      <c r="BZ18" s="66">
        <f t="shared" si="41"/>
        <v>6</v>
      </c>
      <c r="CA18" s="22">
        <f t="shared" si="42"/>
        <v>6</v>
      </c>
      <c r="CB18" s="22">
        <f t="shared" si="43"/>
        <v>6</v>
      </c>
      <c r="CC18" s="66">
        <f t="shared" si="44"/>
        <v>8</v>
      </c>
      <c r="CD18" s="22">
        <f t="shared" si="45"/>
        <v>8</v>
      </c>
      <c r="CE18" s="22">
        <f t="shared" si="46"/>
        <v>4</v>
      </c>
      <c r="CF18" s="66">
        <f t="shared" si="47"/>
        <v>0</v>
      </c>
      <c r="CG18" s="22" t="str">
        <f t="shared" si="48"/>
        <v/>
      </c>
      <c r="CH18" s="22" t="str">
        <f t="shared" si="49"/>
        <v/>
      </c>
      <c r="CI18" s="66">
        <f t="shared" si="50"/>
        <v>0</v>
      </c>
      <c r="CJ18" s="22" t="str">
        <f t="shared" si="51"/>
        <v/>
      </c>
      <c r="CK18" s="22" t="str">
        <f t="shared" si="52"/>
        <v/>
      </c>
    </row>
    <row r="19" spans="1:89" ht="15" customHeight="1" x14ac:dyDescent="0.2">
      <c r="A19" s="252">
        <v>9</v>
      </c>
      <c r="B19" s="61" t="s">
        <v>761</v>
      </c>
      <c r="C19" s="311" t="s">
        <v>224</v>
      </c>
      <c r="D19" s="249">
        <v>5152</v>
      </c>
      <c r="E19" s="15">
        <f t="shared" si="1"/>
        <v>23</v>
      </c>
      <c r="F19" s="16">
        <f t="shared" si="2"/>
        <v>8</v>
      </c>
      <c r="G19" s="8"/>
      <c r="H19" s="238">
        <v>7</v>
      </c>
      <c r="I19" s="242">
        <f t="shared" si="3"/>
        <v>7</v>
      </c>
      <c r="J19" s="234">
        <f t="shared" si="4"/>
        <v>7</v>
      </c>
      <c r="K19" s="8"/>
      <c r="L19" s="238">
        <v>9</v>
      </c>
      <c r="M19" s="242">
        <f t="shared" si="5"/>
        <v>9</v>
      </c>
      <c r="N19" s="234">
        <f t="shared" si="6"/>
        <v>9</v>
      </c>
      <c r="O19" s="8"/>
      <c r="P19" s="238">
        <v>7</v>
      </c>
      <c r="Q19" s="242">
        <f t="shared" si="7"/>
        <v>7</v>
      </c>
      <c r="R19" s="234">
        <f t="shared" si="8"/>
        <v>7</v>
      </c>
      <c r="S19" s="8"/>
      <c r="T19" s="238"/>
      <c r="U19" s="242"/>
      <c r="V19" s="234"/>
      <c r="W19" s="8"/>
      <c r="X19" s="238"/>
      <c r="Y19" s="242"/>
      <c r="Z19" s="234"/>
      <c r="AR19" s="13" t="str">
        <f t="shared" si="9"/>
        <v>French Forbes</v>
      </c>
      <c r="AS19" s="13" t="str">
        <f t="shared" si="10"/>
        <v>FSCT</v>
      </c>
      <c r="AT19" s="13">
        <f t="shared" si="11"/>
        <v>5152</v>
      </c>
      <c r="AU19" s="22">
        <f t="shared" si="12"/>
        <v>5</v>
      </c>
      <c r="AV19" s="22">
        <f t="shared" si="13"/>
        <v>3</v>
      </c>
      <c r="AW19" s="22">
        <f t="shared" si="14"/>
        <v>5</v>
      </c>
      <c r="AX19" s="22">
        <f t="shared" si="15"/>
        <v>0</v>
      </c>
      <c r="AY19" s="22">
        <f t="shared" si="16"/>
        <v>0</v>
      </c>
      <c r="BA19" s="13" t="str">
        <f t="shared" si="17"/>
        <v>French Forbes</v>
      </c>
      <c r="BB19" s="13" t="str">
        <f t="shared" si="18"/>
        <v>FSCT</v>
      </c>
      <c r="BC19" s="13">
        <f t="shared" si="19"/>
        <v>5152</v>
      </c>
      <c r="BD19" s="66" t="str">
        <f t="shared" si="20"/>
        <v/>
      </c>
      <c r="BE19" s="22" t="str">
        <f t="shared" si="21"/>
        <v/>
      </c>
      <c r="BF19" s="22" t="str">
        <f t="shared" si="22"/>
        <v/>
      </c>
      <c r="BG19" s="66" t="str">
        <f t="shared" si="23"/>
        <v/>
      </c>
      <c r="BH19" s="22" t="str">
        <f t="shared" si="24"/>
        <v/>
      </c>
      <c r="BI19" s="22" t="str">
        <f t="shared" si="25"/>
        <v/>
      </c>
      <c r="BJ19" s="66" t="str">
        <f t="shared" si="26"/>
        <v/>
      </c>
      <c r="BK19" s="22" t="str">
        <f t="shared" si="27"/>
        <v/>
      </c>
      <c r="BL19" s="22" t="str">
        <f t="shared" si="28"/>
        <v/>
      </c>
      <c r="BM19" s="66" t="str">
        <f t="shared" si="29"/>
        <v/>
      </c>
      <c r="BN19" s="22" t="str">
        <f t="shared" si="30"/>
        <v/>
      </c>
      <c r="BO19" s="22" t="str">
        <f t="shared" si="31"/>
        <v/>
      </c>
      <c r="BP19" s="66" t="str">
        <f t="shared" si="32"/>
        <v/>
      </c>
      <c r="BQ19" s="22" t="str">
        <f t="shared" si="33"/>
        <v/>
      </c>
      <c r="BR19" s="22" t="str">
        <f t="shared" si="34"/>
        <v/>
      </c>
      <c r="BT19" s="13" t="str">
        <f t="shared" si="35"/>
        <v>French Forbes</v>
      </c>
      <c r="BU19" s="13" t="str">
        <f t="shared" si="36"/>
        <v>FSCT</v>
      </c>
      <c r="BV19" s="13">
        <f t="shared" si="37"/>
        <v>5152</v>
      </c>
      <c r="BW19" s="66">
        <f t="shared" si="38"/>
        <v>7</v>
      </c>
      <c r="BX19" s="22">
        <f t="shared" si="39"/>
        <v>7</v>
      </c>
      <c r="BY19" s="22">
        <f t="shared" si="40"/>
        <v>5</v>
      </c>
      <c r="BZ19" s="66">
        <f t="shared" si="41"/>
        <v>9</v>
      </c>
      <c r="CA19" s="22">
        <f t="shared" si="42"/>
        <v>9</v>
      </c>
      <c r="CB19" s="22">
        <f t="shared" si="43"/>
        <v>3</v>
      </c>
      <c r="CC19" s="66">
        <f t="shared" si="44"/>
        <v>7</v>
      </c>
      <c r="CD19" s="22">
        <f t="shared" si="45"/>
        <v>7</v>
      </c>
      <c r="CE19" s="22">
        <f t="shared" si="46"/>
        <v>5</v>
      </c>
      <c r="CF19" s="66">
        <f t="shared" si="47"/>
        <v>0</v>
      </c>
      <c r="CG19" s="22" t="str">
        <f t="shared" si="48"/>
        <v/>
      </c>
      <c r="CH19" s="22" t="str">
        <f t="shared" si="49"/>
        <v/>
      </c>
      <c r="CI19" s="66">
        <f t="shared" si="50"/>
        <v>0</v>
      </c>
      <c r="CJ19" s="22" t="str">
        <f t="shared" si="51"/>
        <v/>
      </c>
      <c r="CK19" s="22" t="str">
        <f t="shared" si="52"/>
        <v/>
      </c>
    </row>
    <row r="20" spans="1:89" ht="15" customHeight="1" x14ac:dyDescent="0.2">
      <c r="A20" s="252">
        <f>F20</f>
        <v>10</v>
      </c>
      <c r="B20" s="61" t="s">
        <v>850</v>
      </c>
      <c r="C20" s="311" t="s">
        <v>224</v>
      </c>
      <c r="D20" s="249">
        <v>4133</v>
      </c>
      <c r="E20" s="15">
        <f t="shared" si="1"/>
        <v>24</v>
      </c>
      <c r="F20" s="16">
        <f t="shared" si="2"/>
        <v>10</v>
      </c>
      <c r="G20" s="8"/>
      <c r="H20" s="238">
        <v>11</v>
      </c>
      <c r="I20" s="242">
        <f t="shared" si="3"/>
        <v>11</v>
      </c>
      <c r="J20" s="234">
        <f t="shared" si="4"/>
        <v>11</v>
      </c>
      <c r="K20" s="8"/>
      <c r="L20" s="238">
        <v>2</v>
      </c>
      <c r="M20" s="242">
        <f t="shared" si="5"/>
        <v>2</v>
      </c>
      <c r="N20" s="255">
        <f t="shared" si="6"/>
        <v>2</v>
      </c>
      <c r="O20" s="8"/>
      <c r="P20" s="238">
        <v>11</v>
      </c>
      <c r="Q20" s="242">
        <f t="shared" si="7"/>
        <v>11</v>
      </c>
      <c r="R20" s="234">
        <f t="shared" si="8"/>
        <v>11</v>
      </c>
      <c r="S20" s="8"/>
      <c r="T20" s="238"/>
      <c r="U20" s="242"/>
      <c r="V20" s="234"/>
      <c r="W20" s="8"/>
      <c r="X20" s="238"/>
      <c r="Y20" s="242"/>
      <c r="Z20" s="234"/>
      <c r="AR20" s="13" t="str">
        <f t="shared" si="9"/>
        <v>Troy Carmichael</v>
      </c>
      <c r="AS20" s="13" t="str">
        <f t="shared" si="10"/>
        <v>FSCT</v>
      </c>
      <c r="AT20" s="13">
        <f t="shared" si="11"/>
        <v>4133</v>
      </c>
      <c r="AU20" s="22">
        <f t="shared" si="12"/>
        <v>1</v>
      </c>
      <c r="AV20" s="22">
        <f t="shared" si="13"/>
        <v>10</v>
      </c>
      <c r="AW20" s="22">
        <f t="shared" si="14"/>
        <v>1</v>
      </c>
      <c r="AX20" s="22">
        <f t="shared" si="15"/>
        <v>0</v>
      </c>
      <c r="AY20" s="22">
        <f t="shared" si="16"/>
        <v>0</v>
      </c>
      <c r="BA20" s="13" t="str">
        <f t="shared" si="17"/>
        <v>Troy Carmichael</v>
      </c>
      <c r="BB20" s="13" t="str">
        <f t="shared" si="18"/>
        <v>FSCT</v>
      </c>
      <c r="BC20" s="13">
        <f t="shared" si="19"/>
        <v>4133</v>
      </c>
      <c r="BD20" s="66" t="str">
        <f t="shared" si="20"/>
        <v/>
      </c>
      <c r="BE20" s="22" t="str">
        <f t="shared" si="21"/>
        <v/>
      </c>
      <c r="BF20" s="22" t="str">
        <f t="shared" si="22"/>
        <v/>
      </c>
      <c r="BG20" s="66" t="str">
        <f t="shared" si="23"/>
        <v/>
      </c>
      <c r="BH20" s="22" t="str">
        <f t="shared" si="24"/>
        <v/>
      </c>
      <c r="BI20" s="22" t="str">
        <f t="shared" si="25"/>
        <v/>
      </c>
      <c r="BJ20" s="66" t="str">
        <f t="shared" si="26"/>
        <v/>
      </c>
      <c r="BK20" s="22" t="str">
        <f t="shared" si="27"/>
        <v/>
      </c>
      <c r="BL20" s="22" t="str">
        <f t="shared" si="28"/>
        <v/>
      </c>
      <c r="BM20" s="66" t="str">
        <f t="shared" si="29"/>
        <v/>
      </c>
      <c r="BN20" s="22" t="str">
        <f t="shared" si="30"/>
        <v/>
      </c>
      <c r="BO20" s="22" t="str">
        <f t="shared" si="31"/>
        <v/>
      </c>
      <c r="BP20" s="66" t="str">
        <f t="shared" si="32"/>
        <v/>
      </c>
      <c r="BQ20" s="22" t="str">
        <f t="shared" si="33"/>
        <v/>
      </c>
      <c r="BR20" s="22" t="str">
        <f t="shared" si="34"/>
        <v/>
      </c>
      <c r="BT20" s="13" t="str">
        <f t="shared" si="35"/>
        <v>Troy Carmichael</v>
      </c>
      <c r="BU20" s="13" t="str">
        <f t="shared" si="36"/>
        <v>FSCT</v>
      </c>
      <c r="BV20" s="13">
        <f t="shared" si="37"/>
        <v>4133</v>
      </c>
      <c r="BW20" s="66">
        <f t="shared" si="38"/>
        <v>11</v>
      </c>
      <c r="BX20" s="22">
        <f t="shared" si="39"/>
        <v>11</v>
      </c>
      <c r="BY20" s="22">
        <f t="shared" si="40"/>
        <v>1</v>
      </c>
      <c r="BZ20" s="66">
        <f t="shared" si="41"/>
        <v>2</v>
      </c>
      <c r="CA20" s="22">
        <f t="shared" si="42"/>
        <v>2</v>
      </c>
      <c r="CB20" s="22">
        <f t="shared" si="43"/>
        <v>10</v>
      </c>
      <c r="CC20" s="66">
        <f t="shared" si="44"/>
        <v>11</v>
      </c>
      <c r="CD20" s="22">
        <f t="shared" si="45"/>
        <v>11</v>
      </c>
      <c r="CE20" s="22">
        <f t="shared" si="46"/>
        <v>1</v>
      </c>
      <c r="CF20" s="66">
        <f t="shared" si="47"/>
        <v>0</v>
      </c>
      <c r="CG20" s="22" t="str">
        <f t="shared" si="48"/>
        <v/>
      </c>
      <c r="CH20" s="22" t="str">
        <f t="shared" si="49"/>
        <v/>
      </c>
      <c r="CI20" s="66">
        <f t="shared" si="50"/>
        <v>0</v>
      </c>
      <c r="CJ20" s="22" t="str">
        <f t="shared" si="51"/>
        <v/>
      </c>
      <c r="CK20" s="22" t="str">
        <f t="shared" si="52"/>
        <v/>
      </c>
    </row>
    <row r="21" spans="1:89" ht="15" customHeight="1" x14ac:dyDescent="0.2">
      <c r="A21" s="252">
        <v>11</v>
      </c>
      <c r="B21" s="61" t="s">
        <v>639</v>
      </c>
      <c r="C21" s="311" t="s">
        <v>224</v>
      </c>
      <c r="D21" s="249">
        <v>3239</v>
      </c>
      <c r="E21" s="15">
        <f t="shared" si="1"/>
        <v>24</v>
      </c>
      <c r="F21" s="16">
        <f t="shared" si="2"/>
        <v>10</v>
      </c>
      <c r="G21" s="8"/>
      <c r="H21" s="238">
        <v>10</v>
      </c>
      <c r="I21" s="242">
        <f t="shared" si="3"/>
        <v>10</v>
      </c>
      <c r="J21" s="234">
        <f t="shared" si="4"/>
        <v>10</v>
      </c>
      <c r="K21" s="8"/>
      <c r="L21" s="238">
        <v>5</v>
      </c>
      <c r="M21" s="242">
        <f t="shared" si="5"/>
        <v>5</v>
      </c>
      <c r="N21" s="234">
        <f t="shared" si="6"/>
        <v>5</v>
      </c>
      <c r="O21" s="8"/>
      <c r="P21" s="238">
        <v>9</v>
      </c>
      <c r="Q21" s="242">
        <f t="shared" si="7"/>
        <v>9</v>
      </c>
      <c r="R21" s="234">
        <f t="shared" si="8"/>
        <v>9</v>
      </c>
      <c r="S21" s="8"/>
      <c r="T21" s="238"/>
      <c r="U21" s="242"/>
      <c r="V21" s="234"/>
      <c r="W21" s="8"/>
      <c r="X21" s="238"/>
      <c r="Y21" s="242"/>
      <c r="Z21" s="234"/>
      <c r="AR21" s="13" t="str">
        <f t="shared" si="9"/>
        <v>Drew Warman</v>
      </c>
      <c r="AS21" s="13" t="str">
        <f t="shared" si="10"/>
        <v>FSCT</v>
      </c>
      <c r="AT21" s="13">
        <f t="shared" si="11"/>
        <v>3239</v>
      </c>
      <c r="AU21" s="22">
        <f t="shared" si="12"/>
        <v>2</v>
      </c>
      <c r="AV21" s="22">
        <f t="shared" si="13"/>
        <v>7</v>
      </c>
      <c r="AW21" s="22">
        <f t="shared" si="14"/>
        <v>3</v>
      </c>
      <c r="AX21" s="22">
        <f t="shared" si="15"/>
        <v>0</v>
      </c>
      <c r="AY21" s="22">
        <f t="shared" si="16"/>
        <v>0</v>
      </c>
      <c r="BA21" s="13" t="str">
        <f t="shared" si="17"/>
        <v>Drew Warman</v>
      </c>
      <c r="BB21" s="13" t="str">
        <f t="shared" si="18"/>
        <v>FSCT</v>
      </c>
      <c r="BC21" s="13">
        <f t="shared" si="19"/>
        <v>3239</v>
      </c>
      <c r="BD21" s="66" t="str">
        <f t="shared" si="20"/>
        <v/>
      </c>
      <c r="BE21" s="22" t="str">
        <f t="shared" si="21"/>
        <v/>
      </c>
      <c r="BF21" s="22" t="str">
        <f t="shared" si="22"/>
        <v/>
      </c>
      <c r="BG21" s="66" t="str">
        <f t="shared" si="23"/>
        <v/>
      </c>
      <c r="BH21" s="22" t="str">
        <f t="shared" si="24"/>
        <v/>
      </c>
      <c r="BI21" s="22" t="str">
        <f t="shared" si="25"/>
        <v/>
      </c>
      <c r="BJ21" s="66" t="str">
        <f t="shared" si="26"/>
        <v/>
      </c>
      <c r="BK21" s="22" t="str">
        <f t="shared" si="27"/>
        <v/>
      </c>
      <c r="BL21" s="22" t="str">
        <f t="shared" si="28"/>
        <v/>
      </c>
      <c r="BM21" s="66" t="str">
        <f t="shared" si="29"/>
        <v/>
      </c>
      <c r="BN21" s="22" t="str">
        <f t="shared" si="30"/>
        <v/>
      </c>
      <c r="BO21" s="22" t="str">
        <f t="shared" si="31"/>
        <v/>
      </c>
      <c r="BP21" s="66" t="str">
        <f t="shared" si="32"/>
        <v/>
      </c>
      <c r="BQ21" s="22" t="str">
        <f t="shared" si="33"/>
        <v/>
      </c>
      <c r="BR21" s="22" t="str">
        <f t="shared" si="34"/>
        <v/>
      </c>
      <c r="BT21" s="13" t="str">
        <f t="shared" si="35"/>
        <v>Drew Warman</v>
      </c>
      <c r="BU21" s="13" t="str">
        <f t="shared" si="36"/>
        <v>FSCT</v>
      </c>
      <c r="BV21" s="13">
        <f t="shared" si="37"/>
        <v>3239</v>
      </c>
      <c r="BW21" s="66">
        <f t="shared" si="38"/>
        <v>10</v>
      </c>
      <c r="BX21" s="22">
        <f t="shared" si="39"/>
        <v>10</v>
      </c>
      <c r="BY21" s="22">
        <f t="shared" si="40"/>
        <v>2</v>
      </c>
      <c r="BZ21" s="66">
        <f t="shared" si="41"/>
        <v>5</v>
      </c>
      <c r="CA21" s="22">
        <f t="shared" si="42"/>
        <v>5</v>
      </c>
      <c r="CB21" s="22">
        <f t="shared" si="43"/>
        <v>7</v>
      </c>
      <c r="CC21" s="66">
        <f t="shared" si="44"/>
        <v>9</v>
      </c>
      <c r="CD21" s="22">
        <f t="shared" si="45"/>
        <v>9</v>
      </c>
      <c r="CE21" s="22">
        <f t="shared" si="46"/>
        <v>3</v>
      </c>
      <c r="CF21" s="66">
        <f t="shared" si="47"/>
        <v>0</v>
      </c>
      <c r="CG21" s="22" t="str">
        <f t="shared" si="48"/>
        <v/>
      </c>
      <c r="CH21" s="22" t="str">
        <f t="shared" si="49"/>
        <v/>
      </c>
      <c r="CI21" s="66">
        <f t="shared" si="50"/>
        <v>0</v>
      </c>
      <c r="CJ21" s="22" t="str">
        <f t="shared" si="51"/>
        <v/>
      </c>
      <c r="CK21" s="22" t="str">
        <f t="shared" si="52"/>
        <v/>
      </c>
    </row>
    <row r="22" spans="1:89" ht="15" customHeight="1" x14ac:dyDescent="0.2">
      <c r="A22" s="60" t="str">
        <f t="shared" ref="A22:A29" si="53">F22</f>
        <v/>
      </c>
      <c r="B22" s="61"/>
      <c r="C22" s="311"/>
      <c r="D22" s="249"/>
      <c r="E22" s="15" t="str">
        <f t="shared" ref="E22:E31" si="54">IF(B22="","",J22+N22+R22+V22+Z22)</f>
        <v/>
      </c>
      <c r="F22" s="16" t="str">
        <f t="shared" ref="F22:F31" si="55">IF(B22="","",RANK(E22,E$11:E$31,1))</f>
        <v/>
      </c>
      <c r="G22" s="8"/>
      <c r="H22" s="238"/>
      <c r="I22" s="242" t="str">
        <f t="shared" ref="I22:I31" si="56">IF(OR(H22="DNS",H22="DNF",H22="DSQ",H22="DNC",H22="OCS"),"",IF(H$9="","",IF($B22="","",H22)))</f>
        <v/>
      </c>
      <c r="J22" s="234" t="str">
        <f t="shared" ref="J22:J31" si="57">IF(OR(H22="DNS",H22="DNF",H22="DSQ",H22="DNC",H22="OCS"),(COUNTA($B$11:$B$31)+1),IF($B22="","",RANK(I22,I$11:I$31,1)))</f>
        <v/>
      </c>
      <c r="K22" s="8"/>
      <c r="L22" s="238"/>
      <c r="M22" s="242" t="str">
        <f t="shared" ref="M22:M31" si="58">IF(OR(L22="DNS",L22="DNF",L22="DSQ",L22="DNC",L22="OCS"),"",IF(L$9="","",IF($B22="","",L22)))</f>
        <v/>
      </c>
      <c r="N22" s="234" t="str">
        <f t="shared" ref="N22:N31" si="59">IF(OR(L22="DNS",L22="DNF",L22="DSQ",L22="DNC",L22="OCS"),(COUNTA($B$11:$B$31)+1),IF($B22="","",RANK(M22,M$11:M$31,1)))</f>
        <v/>
      </c>
      <c r="O22" s="8"/>
      <c r="P22" s="238"/>
      <c r="Q22" s="242" t="str">
        <f t="shared" ref="Q22:Q31" si="60">IF(OR(P22="DNS",P22="DNF",P22="DSQ",P22="DNC",P22="OCS"),"",IF(P$9="","",IF($B22="","",P22)))</f>
        <v/>
      </c>
      <c r="R22" s="234" t="str">
        <f t="shared" ref="R22:R31" si="61">IF(OR(P22="DNS",P22="DNF",P22="DSQ",P22="DNC",P22="OCS"),(COUNTA($B$11:$B$31)+1),IF($B22="","",RANK(Q22,Q$11:Q$31,1)))</f>
        <v/>
      </c>
      <c r="S22" s="8"/>
      <c r="T22" s="238"/>
      <c r="U22" s="242" t="str">
        <f t="shared" ref="U22:U31" si="62">IF(OR(T22="DNS",T22="DNF",T22="DSQ",T22="DNC",T22="OCS"),"",IF(T$9="","",IF($B22="","",T22)))</f>
        <v/>
      </c>
      <c r="V22" s="234" t="str">
        <f t="shared" ref="V22:V31" si="63">IF(OR(T22="DNS",T22="DNF",T22="DSQ",T22="DNC",T22="OCS"),(COUNTA($B$11:$B$31)+1),IF($B22="","",RANK(U22,U$11:U$31,1)))</f>
        <v/>
      </c>
      <c r="W22" s="8"/>
      <c r="X22" s="238"/>
      <c r="Y22" s="242" t="str">
        <f t="shared" ref="Y22:Y31" si="64">IF(OR(X22="DNS",X22="DNF",X22="DSQ",X22="DNC",X22="OCS"),"",IF(X$9="","",IF($B22="","",X22)))</f>
        <v/>
      </c>
      <c r="Z22" s="234" t="str">
        <f t="shared" ref="Z22:Z31" si="65">IF(OR(X22="DNS",X22="DNF",X22="DSQ",X22="DNC",X22="OCS"),(COUNTA($B$11:$B$31)+1),IF($B22="","",RANK(Y22,Y$11:Y$31,1)))</f>
        <v/>
      </c>
      <c r="AR22" s="13" t="str">
        <f t="shared" ref="AR22:AT26" si="66">IF($B22="","",B22)</f>
        <v/>
      </c>
      <c r="AS22" s="13" t="str">
        <f t="shared" si="66"/>
        <v/>
      </c>
      <c r="AT22" s="13" t="str">
        <f t="shared" si="66"/>
        <v/>
      </c>
      <c r="AU22" s="22" t="str">
        <f t="shared" ref="AU22:AU31" si="67">IF($B22="","",IF(J22&gt;0,IF(OR(H22="DNS",H22="DSQ",H22="DNC",H22="OCS"),0,IF(H22="DNF",1,(COUNTIF($H$11:$H$31,"=DNF")+COUNT($I$11:$I$31))-J22+1)),0))</f>
        <v/>
      </c>
      <c r="AV22" s="22" t="str">
        <f t="shared" ref="AV22:AV31" si="68">IF($B22="","",IF(N22&gt;0,IF(OR(L22="DNS",L22="DSQ",L22="DNC",L22="OCS"),0,IF(L22="DNF",1,(COUNTIF($L$11:$L$31,"=DNF")+COUNT($M$11:$M$31)-N22+1))),0))</f>
        <v/>
      </c>
      <c r="AW22" s="22" t="str">
        <f t="shared" ref="AW22:AW31" si="69">IF($B22="","",IF(R22&gt;0,IF(OR(P22="DNS",P22="DSQ",P22="DNC",P22="OCS"),0,IF(P22="DNF",1,(COUNTIF($P$11:$P$31,"=DNF")+COUNT($Q$11:$Q$31))-R22+1)),0))</f>
        <v/>
      </c>
      <c r="AX22" s="22" t="str">
        <f t="shared" ref="AX22:AX31" si="70">IF($B22="","",IF(V22&gt;0,IF(OR(T22="DNS",T22="DSQ",T22="DNC",T22="OCS"),0,IF(T22="DNF",1,(COUNTIF($T$11:$T$31,"=DNF")+COUNT($U$11:$U$31))-V22+1)),0))</f>
        <v/>
      </c>
      <c r="AY22" s="22" t="str">
        <f t="shared" ref="AY22:AY31" si="71">IF($B22="","",IF(Z22&gt;0,IF(OR(X22="DNS",X22="DSQ",X22="DNC",X22="OCS"),0,IF(X22="DNF",1,(COUNTIF($X$11:$X$31,"=DNF")+COUNT($Y$11:$Y$31))-Z22+1)),0))</f>
        <v/>
      </c>
      <c r="BA22" s="13" t="str">
        <f t="shared" ref="BA22:BC26" si="72">IF($B22="","",B22)</f>
        <v/>
      </c>
      <c r="BB22" s="13" t="str">
        <f t="shared" si="72"/>
        <v/>
      </c>
      <c r="BC22" s="13" t="str">
        <f t="shared" si="72"/>
        <v/>
      </c>
      <c r="BD22" s="66" t="str">
        <f t="shared" ref="BD22:BD31" si="73">IF($C22="TH",H22,"")</f>
        <v/>
      </c>
      <c r="BE22" s="22" t="str">
        <f t="shared" ref="BE22:BE31" si="74">IF(J22&gt;0,IF($C22="TH",IF(OR(BD22="DNS",BD22="DNF",BD22="DSQ",BD22="DNC",BD22="OCS"),(COUNTIF($C$11:$C$31,"=TH")+1),IF($B22="","",RANK(BD22,BD$11:BD$31,1))),""),"")</f>
        <v/>
      </c>
      <c r="BF22" s="22" t="str">
        <f t="shared" ref="BF22:BF31" si="75">IF(BE22="","",IF($C22="TH",IF($B22="","",IF(BE22&gt;0,IF(OR(BD22="DNS",BD22="DSQ",BD22="DNC",BD22="OCS"),0,IF(BD22="DNF",1,(COUNTIF($BD$11:$BD$31,"=DNF")+COUNT($BD$11:$BD$31))-BE22+1)),0)),""))</f>
        <v/>
      </c>
      <c r="BG22" s="66" t="str">
        <f t="shared" ref="BG22:BG31" si="76">IF($C22="TH",L22,"")</f>
        <v/>
      </c>
      <c r="BH22" s="22" t="str">
        <f t="shared" ref="BH22:BH31" si="77">IF(N22&gt;0,IF($C22="TH",IF(OR(BG22="DNS",BG22="DNF",BG22="DSQ",BG22="DNC",BG22="OCS"),(COUNTIF($C$11:$C$31,"=TH")+1),IF($B22="","",RANK(BG22,BG$11:BG$31,1))),""),"")</f>
        <v/>
      </c>
      <c r="BI22" s="22" t="str">
        <f t="shared" ref="BI22:BI31" si="78">IF(BH22="","",IF($C22="TH",IF($B22="","",IF(BH22&gt;0,IF(OR(BG22="DNS",BG22="DSQ",BG22="DNC",BG22="OCS"),0,IF(BG22="DNF",1,(COUNTIF($BG$11:$BG$31,"=DNF")+COUNT($BG$11:$BG$31))-BH22+1)),0)),""))</f>
        <v/>
      </c>
      <c r="BJ22" s="66" t="str">
        <f t="shared" ref="BJ22:BJ31" si="79">IF($C22="TH",P22,"")</f>
        <v/>
      </c>
      <c r="BK22" s="22" t="str">
        <f t="shared" ref="BK22:BK31" si="80">IF(R22&gt;0,IF($C22="TH",IF(OR(BJ22="DNS",BJ22="DNF",BJ22="DSQ",BJ22="DNC",BJ22="OCS"),(COUNTIF($C$11:$C$31,"=TH")+1),IF($B22="","",RANK(BJ22,BJ$11:BJ$31,1))),""),"")</f>
        <v/>
      </c>
      <c r="BL22" s="22" t="str">
        <f t="shared" ref="BL22:BL31" si="81">IF(BK22="","",IF($C22="TH",IF($B22="","",IF(BK22&gt;0,IF(OR(BJ22="DNS",BJ22="DSQ",BJ22="DNC",BJ22="OCS"),0,IF(BJ22="DNF",1,(COUNTIF($BJ$11:$BJ$31,"=DNF")+COUNT($BJ$11:$BJ$31))-BK22+1)),0)),""))</f>
        <v/>
      </c>
      <c r="BM22" s="66" t="str">
        <f t="shared" ref="BM22:BM31" si="82">IF($C22="TH",T22,"")</f>
        <v/>
      </c>
      <c r="BN22" s="22" t="str">
        <f t="shared" ref="BN22:BN31" si="83">IF(V22&gt;0,IF($C22="TH",IF(OR(BM22="DNS",BM22="DNF",BM22="DSQ",BM22="DNC",BM22="OCS"),(COUNTIF($C$11:$C$31,"=TH")+1),IF($B22="","",RANK(BM22,BM$11:BM$31,1))),""),"")</f>
        <v/>
      </c>
      <c r="BO22" s="22" t="str">
        <f t="shared" ref="BO22:BO31" si="84">IF(BN22="","",IF($C22="TH",IF($B22="","",IF(BN22&gt;0,IF(OR(BM22="DNS",BM22="DSQ",BM22="DNC",BM22="OCS"),0,IF(BM22="DNF",1,(COUNTIF($BM$11:$BM$31,"=DNF")+COUNT($BM$11:$BM$31))-BN22+1)),0)),""))</f>
        <v/>
      </c>
      <c r="BP22" s="66" t="str">
        <f t="shared" ref="BP22:BP31" si="85">IF($C22="TH",X22,"")</f>
        <v/>
      </c>
      <c r="BQ22" s="22" t="str">
        <f t="shared" ref="BQ22:BQ31" si="86">IF(Z22&gt;0,IF($C22="TH",IF(OR(BP22="DNS",BP22="DNF",BP22="DSQ",BP22="DNC",BP22="OCS"),(COUNTIF($C$11:$C$31,"=TH")+1),IF($B22="","",RANK(BP22,BP$11:BP$31,1))),""),"")</f>
        <v/>
      </c>
      <c r="BR22" s="22" t="str">
        <f t="shared" ref="BR22:BR31" si="87">IF(BQ22="","",IF($C22="TH",IF($B22="","",IF(BQ22&gt;0,IF(OR(BP22="DNS",BP22="DSQ",BP22="DNC",BP22="OCS"),0,IF(BP22="DNF",1,(COUNTIF($BP$11:$BP$31,"=DNF")+COUNT($BP$11:$BP$31))-BQ22+1)),0)),""))</f>
        <v/>
      </c>
      <c r="BT22" s="13" t="str">
        <f t="shared" ref="BT22:BV26" si="88">IF($B22="","",B22)</f>
        <v/>
      </c>
      <c r="BU22" s="13" t="str">
        <f t="shared" si="88"/>
        <v/>
      </c>
      <c r="BV22" s="13" t="str">
        <f t="shared" si="88"/>
        <v/>
      </c>
      <c r="BW22" s="66" t="str">
        <f t="shared" ref="BW22:BW31" si="89">IF($C22="FSCT",H22,"")</f>
        <v/>
      </c>
      <c r="BX22" s="22" t="str">
        <f t="shared" ref="BX22:BX31" si="90">IF(J22&gt;0,IF($C22="FSCT",IF(OR(BW22="DNS",BW22="DNF",BW22="DSQ",BW22="DNC",BW22="OCS"),(COUNTIF($C$11:$C$31,"=FSCT")+1),IF($B22="","",RANK(BW22,BW$11:BW$31,1))),""),"")</f>
        <v/>
      </c>
      <c r="BY22" s="22" t="str">
        <f t="shared" ref="BY22:BY31" si="91">IF(BX22="","",IF($C22="FSCT",IF($B22="","",IF(BX22&gt;0,IF(OR(BW22="DNS",BW22="DSQ",BW22="DNC",BW22="OCS"),0,IF(BW22="DNF",1,(COUNTIF($BW$11:$BW$31,"=DNF")+COUNT($BW$11:$BW$31))-BX22+1)),0)),""))</f>
        <v/>
      </c>
      <c r="BZ22" s="66" t="str">
        <f t="shared" ref="BZ22:BZ31" si="92">IF($C22="FSCT",L22,"")</f>
        <v/>
      </c>
      <c r="CA22" s="22" t="str">
        <f t="shared" ref="CA22:CA31" si="93">IF(N22&gt;0,IF($C22="FSCT",IF(OR(BZ22="DNS",BZ22="DNF",BZ22="DSQ",BZ22="DNC",BZ22="OCS"),(COUNTIF($C$11:$C$31,"=FSCT")+1),IF($B22="","",RANK(BZ22,BZ$11:BZ$31,1))),""),"")</f>
        <v/>
      </c>
      <c r="CB22" s="22" t="str">
        <f t="shared" ref="CB22:CB31" si="94">IF(CA22="","",IF($C22="FSCT",IF($B22="","",IF(CA22&gt;0,IF(OR(BZ22="DNS",BZ22="DSQ",BZ22="DNC",BZ22="OCS"),0,IF(BZ22="DNF",1,(COUNTIF($BZ$11:$BZ$31,"=DNF")+COUNT($BZ$11:$BZ$31))-CA22+1)),0)),""))</f>
        <v/>
      </c>
      <c r="CC22" s="66" t="str">
        <f t="shared" ref="CC22:CC31" si="95">IF($C22="FSCT",P22,"")</f>
        <v/>
      </c>
      <c r="CD22" s="22" t="str">
        <f t="shared" ref="CD22:CD31" si="96">IF(R22&gt;0,IF($C22="FSCT",IF(OR(CC22="DNS",CC22="DNF",CC22="DSQ",CC22="DNC",CC22="OCS"),(COUNTIF($C$11:$C$31,"=FSCT")+1),IF($B22="","",RANK(CC22,CC$11:CC$31,1))),""),"")</f>
        <v/>
      </c>
      <c r="CE22" s="22" t="str">
        <f t="shared" ref="CE22:CE31" si="97">IF(CD22="","",IF($C22="FSCT",IF($B22="","",IF(CD22&gt;0,IF(OR(CC22="DNS",CC22="DSQ",CC22="DNC",CC22="OCS"),0,IF(CC22="DNF",1,(COUNTIF($CC$11:$CC$31,"=DNF")+COUNT($CC$11:$CC$31))-CD22+1)),0)),""))</f>
        <v/>
      </c>
      <c r="CF22" s="66" t="str">
        <f t="shared" ref="CF22:CF31" si="98">IF($C22="FSCT",T22,"")</f>
        <v/>
      </c>
      <c r="CG22" s="22" t="str">
        <f t="shared" ref="CG22:CG31" si="99">IF(V22&gt;0,IF($C22="FSCT",IF(OR(CF22="DNS",CF22="DNF",CF22="DSQ",CF22="DNC",CF22="OCS"),(COUNTIF($C$11:$C$31,"=FSCT")+1),IF($B22="","",RANK(CF22,CF$11:CF$31,1))),""),"")</f>
        <v/>
      </c>
      <c r="CH22" s="22" t="str">
        <f t="shared" ref="CH22:CH31" si="100">IF(CG22="","",IF($C22="FSCT",IF($B22="","",IF(CG22&gt;0,IF(OR(CF22="DNS",CF22="DSQ",CF22="DNC",CF22="OCS"),0,IF(CF22="DNF",1,(COUNTIF($CF$11:$CF$31,"=DNF")+COUNT($CF$11:$CF$31))-CG22+1)),0)),""))</f>
        <v/>
      </c>
      <c r="CI22" s="66" t="str">
        <f t="shared" ref="CI22:CI31" si="101">IF($C22="FSCT",X22,"")</f>
        <v/>
      </c>
      <c r="CJ22" s="22" t="str">
        <f t="shared" ref="CJ22:CJ31" si="102">IF(Z22&gt;0,IF($C22="FSCT",IF(OR(CI22="DNS",CI22="DNF",CI22="DSQ",CI22="DNC",CI22="OCS"),(COUNTIF($C$11:$C$31,"=FSCT")+1),IF($B22="","",RANK(CI22,CI$11:CI$31,1))),""),"")</f>
        <v/>
      </c>
      <c r="CK22" s="22" t="str">
        <f t="shared" ref="CK22:CK31" si="103">IF(CJ22="","",IF($C22="FSCT",IF($B22="","",IF(CJ22&gt;0,IF(OR(CI22="DNS",CI22="DSQ",CI22="DNC",CI22="OCS"),0,IF(CI22="DNF",1,(COUNTIF($CI$11:$CI$31,"=DNF")+COUNT($CI$11:$CI$31))-CJ22+1)),0)),""))</f>
        <v/>
      </c>
    </row>
    <row r="23" spans="1:89" ht="15" customHeight="1" x14ac:dyDescent="0.2">
      <c r="A23" s="60" t="str">
        <f t="shared" si="53"/>
        <v/>
      </c>
      <c r="B23" s="61"/>
      <c r="C23" s="311"/>
      <c r="D23" s="249"/>
      <c r="E23" s="15" t="str">
        <f t="shared" si="54"/>
        <v/>
      </c>
      <c r="F23" s="16" t="str">
        <f t="shared" si="55"/>
        <v/>
      </c>
      <c r="G23" s="8"/>
      <c r="H23" s="238"/>
      <c r="I23" s="242" t="str">
        <f t="shared" si="56"/>
        <v/>
      </c>
      <c r="J23" s="234" t="str">
        <f t="shared" si="57"/>
        <v/>
      </c>
      <c r="K23" s="8"/>
      <c r="L23" s="238"/>
      <c r="M23" s="242" t="str">
        <f t="shared" si="58"/>
        <v/>
      </c>
      <c r="N23" s="234" t="str">
        <f t="shared" si="59"/>
        <v/>
      </c>
      <c r="O23" s="8"/>
      <c r="P23" s="238"/>
      <c r="Q23" s="242" t="str">
        <f t="shared" si="60"/>
        <v/>
      </c>
      <c r="R23" s="234" t="str">
        <f t="shared" si="61"/>
        <v/>
      </c>
      <c r="S23" s="8"/>
      <c r="T23" s="238"/>
      <c r="U23" s="242" t="str">
        <f t="shared" si="62"/>
        <v/>
      </c>
      <c r="V23" s="234" t="str">
        <f t="shared" si="63"/>
        <v/>
      </c>
      <c r="W23" s="8"/>
      <c r="X23" s="238"/>
      <c r="Y23" s="242" t="str">
        <f t="shared" si="64"/>
        <v/>
      </c>
      <c r="Z23" s="234" t="str">
        <f t="shared" si="65"/>
        <v/>
      </c>
      <c r="AR23" s="13" t="str">
        <f t="shared" si="66"/>
        <v/>
      </c>
      <c r="AS23" s="13" t="str">
        <f t="shared" si="66"/>
        <v/>
      </c>
      <c r="AT23" s="13" t="str">
        <f t="shared" si="66"/>
        <v/>
      </c>
      <c r="AU23" s="22" t="str">
        <f t="shared" si="67"/>
        <v/>
      </c>
      <c r="AV23" s="22" t="str">
        <f t="shared" si="68"/>
        <v/>
      </c>
      <c r="AW23" s="22" t="str">
        <f t="shared" si="69"/>
        <v/>
      </c>
      <c r="AX23" s="22" t="str">
        <f t="shared" si="70"/>
        <v/>
      </c>
      <c r="AY23" s="22" t="str">
        <f t="shared" si="71"/>
        <v/>
      </c>
      <c r="BA23" s="13" t="str">
        <f t="shared" si="72"/>
        <v/>
      </c>
      <c r="BB23" s="13" t="str">
        <f t="shared" si="72"/>
        <v/>
      </c>
      <c r="BC23" s="13" t="str">
        <f t="shared" si="72"/>
        <v/>
      </c>
      <c r="BD23" s="66" t="str">
        <f t="shared" si="73"/>
        <v/>
      </c>
      <c r="BE23" s="22" t="str">
        <f t="shared" si="74"/>
        <v/>
      </c>
      <c r="BF23" s="22" t="str">
        <f t="shared" si="75"/>
        <v/>
      </c>
      <c r="BG23" s="66" t="str">
        <f t="shared" si="76"/>
        <v/>
      </c>
      <c r="BH23" s="22" t="str">
        <f t="shared" si="77"/>
        <v/>
      </c>
      <c r="BI23" s="22" t="str">
        <f t="shared" si="78"/>
        <v/>
      </c>
      <c r="BJ23" s="66" t="str">
        <f t="shared" si="79"/>
        <v/>
      </c>
      <c r="BK23" s="22" t="str">
        <f t="shared" si="80"/>
        <v/>
      </c>
      <c r="BL23" s="22" t="str">
        <f t="shared" si="81"/>
        <v/>
      </c>
      <c r="BM23" s="66" t="str">
        <f t="shared" si="82"/>
        <v/>
      </c>
      <c r="BN23" s="22" t="str">
        <f t="shared" si="83"/>
        <v/>
      </c>
      <c r="BO23" s="22" t="str">
        <f t="shared" si="84"/>
        <v/>
      </c>
      <c r="BP23" s="66" t="str">
        <f t="shared" si="85"/>
        <v/>
      </c>
      <c r="BQ23" s="22" t="str">
        <f t="shared" si="86"/>
        <v/>
      </c>
      <c r="BR23" s="22" t="str">
        <f t="shared" si="87"/>
        <v/>
      </c>
      <c r="BT23" s="13" t="str">
        <f t="shared" si="88"/>
        <v/>
      </c>
      <c r="BU23" s="13" t="str">
        <f t="shared" si="88"/>
        <v/>
      </c>
      <c r="BV23" s="13" t="str">
        <f t="shared" si="88"/>
        <v/>
      </c>
      <c r="BW23" s="66" t="str">
        <f t="shared" si="89"/>
        <v/>
      </c>
      <c r="BX23" s="22" t="str">
        <f t="shared" si="90"/>
        <v/>
      </c>
      <c r="BY23" s="22" t="str">
        <f t="shared" si="91"/>
        <v/>
      </c>
      <c r="BZ23" s="66" t="str">
        <f t="shared" si="92"/>
        <v/>
      </c>
      <c r="CA23" s="22" t="str">
        <f t="shared" si="93"/>
        <v/>
      </c>
      <c r="CB23" s="22" t="str">
        <f t="shared" si="94"/>
        <v/>
      </c>
      <c r="CC23" s="66" t="str">
        <f t="shared" si="95"/>
        <v/>
      </c>
      <c r="CD23" s="22" t="str">
        <f t="shared" si="96"/>
        <v/>
      </c>
      <c r="CE23" s="22" t="str">
        <f t="shared" si="97"/>
        <v/>
      </c>
      <c r="CF23" s="66" t="str">
        <f t="shared" si="98"/>
        <v/>
      </c>
      <c r="CG23" s="22" t="str">
        <f t="shared" si="99"/>
        <v/>
      </c>
      <c r="CH23" s="22" t="str">
        <f t="shared" si="100"/>
        <v/>
      </c>
      <c r="CI23" s="66" t="str">
        <f t="shared" si="101"/>
        <v/>
      </c>
      <c r="CJ23" s="22" t="str">
        <f t="shared" si="102"/>
        <v/>
      </c>
      <c r="CK23" s="22" t="str">
        <f t="shared" si="103"/>
        <v/>
      </c>
    </row>
    <row r="24" spans="1:89" ht="15" customHeight="1" x14ac:dyDescent="0.2">
      <c r="A24" s="60" t="str">
        <f t="shared" si="53"/>
        <v/>
      </c>
      <c r="B24" s="61"/>
      <c r="C24" s="311"/>
      <c r="D24" s="249"/>
      <c r="E24" s="15" t="str">
        <f t="shared" si="54"/>
        <v/>
      </c>
      <c r="F24" s="16" t="str">
        <f t="shared" si="55"/>
        <v/>
      </c>
      <c r="G24" s="8"/>
      <c r="H24" s="238"/>
      <c r="I24" s="242" t="str">
        <f t="shared" si="56"/>
        <v/>
      </c>
      <c r="J24" s="234" t="str">
        <f t="shared" si="57"/>
        <v/>
      </c>
      <c r="K24" s="8"/>
      <c r="L24" s="238"/>
      <c r="M24" s="242" t="str">
        <f t="shared" si="58"/>
        <v/>
      </c>
      <c r="N24" s="234" t="str">
        <f t="shared" si="59"/>
        <v/>
      </c>
      <c r="O24" s="8"/>
      <c r="P24" s="238"/>
      <c r="Q24" s="242" t="str">
        <f t="shared" si="60"/>
        <v/>
      </c>
      <c r="R24" s="234" t="str">
        <f t="shared" si="61"/>
        <v/>
      </c>
      <c r="S24" s="8"/>
      <c r="T24" s="238"/>
      <c r="U24" s="242" t="str">
        <f t="shared" si="62"/>
        <v/>
      </c>
      <c r="V24" s="234" t="str">
        <f t="shared" si="63"/>
        <v/>
      </c>
      <c r="W24" s="8"/>
      <c r="X24" s="238"/>
      <c r="Y24" s="242" t="str">
        <f t="shared" si="64"/>
        <v/>
      </c>
      <c r="Z24" s="234" t="str">
        <f t="shared" si="65"/>
        <v/>
      </c>
      <c r="AR24" s="13" t="str">
        <f t="shared" si="66"/>
        <v/>
      </c>
      <c r="AS24" s="13" t="str">
        <f t="shared" si="66"/>
        <v/>
      </c>
      <c r="AT24" s="13" t="str">
        <f t="shared" si="66"/>
        <v/>
      </c>
      <c r="AU24" s="22" t="str">
        <f t="shared" si="67"/>
        <v/>
      </c>
      <c r="AV24" s="22" t="str">
        <f t="shared" si="68"/>
        <v/>
      </c>
      <c r="AW24" s="22" t="str">
        <f t="shared" si="69"/>
        <v/>
      </c>
      <c r="AX24" s="22" t="str">
        <f t="shared" si="70"/>
        <v/>
      </c>
      <c r="AY24" s="22" t="str">
        <f t="shared" si="71"/>
        <v/>
      </c>
      <c r="BA24" s="13" t="str">
        <f t="shared" si="72"/>
        <v/>
      </c>
      <c r="BB24" s="13" t="str">
        <f t="shared" si="72"/>
        <v/>
      </c>
      <c r="BC24" s="13" t="str">
        <f t="shared" si="72"/>
        <v/>
      </c>
      <c r="BD24" s="66" t="str">
        <f t="shared" si="73"/>
        <v/>
      </c>
      <c r="BE24" s="22" t="str">
        <f t="shared" si="74"/>
        <v/>
      </c>
      <c r="BF24" s="22" t="str">
        <f t="shared" si="75"/>
        <v/>
      </c>
      <c r="BG24" s="66" t="str">
        <f t="shared" si="76"/>
        <v/>
      </c>
      <c r="BH24" s="22" t="str">
        <f t="shared" si="77"/>
        <v/>
      </c>
      <c r="BI24" s="22" t="str">
        <f t="shared" si="78"/>
        <v/>
      </c>
      <c r="BJ24" s="66" t="str">
        <f t="shared" si="79"/>
        <v/>
      </c>
      <c r="BK24" s="22" t="str">
        <f t="shared" si="80"/>
        <v/>
      </c>
      <c r="BL24" s="22" t="str">
        <f t="shared" si="81"/>
        <v/>
      </c>
      <c r="BM24" s="66" t="str">
        <f t="shared" si="82"/>
        <v/>
      </c>
      <c r="BN24" s="22" t="str">
        <f t="shared" si="83"/>
        <v/>
      </c>
      <c r="BO24" s="22" t="str">
        <f t="shared" si="84"/>
        <v/>
      </c>
      <c r="BP24" s="66" t="str">
        <f t="shared" si="85"/>
        <v/>
      </c>
      <c r="BQ24" s="22" t="str">
        <f t="shared" si="86"/>
        <v/>
      </c>
      <c r="BR24" s="22" t="str">
        <f t="shared" si="87"/>
        <v/>
      </c>
      <c r="BT24" s="13" t="str">
        <f t="shared" si="88"/>
        <v/>
      </c>
      <c r="BU24" s="13" t="str">
        <f t="shared" si="88"/>
        <v/>
      </c>
      <c r="BV24" s="13" t="str">
        <f t="shared" si="88"/>
        <v/>
      </c>
      <c r="BW24" s="66" t="str">
        <f t="shared" si="89"/>
        <v/>
      </c>
      <c r="BX24" s="22" t="str">
        <f t="shared" si="90"/>
        <v/>
      </c>
      <c r="BY24" s="22" t="str">
        <f t="shared" si="91"/>
        <v/>
      </c>
      <c r="BZ24" s="66" t="str">
        <f t="shared" si="92"/>
        <v/>
      </c>
      <c r="CA24" s="22" t="str">
        <f t="shared" si="93"/>
        <v/>
      </c>
      <c r="CB24" s="22" t="str">
        <f t="shared" si="94"/>
        <v/>
      </c>
      <c r="CC24" s="66" t="str">
        <f t="shared" si="95"/>
        <v/>
      </c>
      <c r="CD24" s="22" t="str">
        <f t="shared" si="96"/>
        <v/>
      </c>
      <c r="CE24" s="22" t="str">
        <f t="shared" si="97"/>
        <v/>
      </c>
      <c r="CF24" s="66" t="str">
        <f t="shared" si="98"/>
        <v/>
      </c>
      <c r="CG24" s="22" t="str">
        <f t="shared" si="99"/>
        <v/>
      </c>
      <c r="CH24" s="22" t="str">
        <f t="shared" si="100"/>
        <v/>
      </c>
      <c r="CI24" s="66" t="str">
        <f t="shared" si="101"/>
        <v/>
      </c>
      <c r="CJ24" s="22" t="str">
        <f t="shared" si="102"/>
        <v/>
      </c>
      <c r="CK24" s="22" t="str">
        <f t="shared" si="103"/>
        <v/>
      </c>
    </row>
    <row r="25" spans="1:89" ht="15" customHeight="1" x14ac:dyDescent="0.2">
      <c r="A25" s="60" t="str">
        <f t="shared" si="53"/>
        <v/>
      </c>
      <c r="B25" s="61"/>
      <c r="C25" s="311"/>
      <c r="D25" s="249"/>
      <c r="E25" s="15" t="str">
        <f t="shared" si="54"/>
        <v/>
      </c>
      <c r="F25" s="16" t="str">
        <f t="shared" si="55"/>
        <v/>
      </c>
      <c r="G25" s="8"/>
      <c r="H25" s="238"/>
      <c r="I25" s="242" t="str">
        <f t="shared" si="56"/>
        <v/>
      </c>
      <c r="J25" s="234" t="str">
        <f t="shared" si="57"/>
        <v/>
      </c>
      <c r="K25" s="8"/>
      <c r="L25" s="238"/>
      <c r="M25" s="242" t="str">
        <f t="shared" si="58"/>
        <v/>
      </c>
      <c r="N25" s="234" t="str">
        <f t="shared" si="59"/>
        <v/>
      </c>
      <c r="O25" s="8"/>
      <c r="P25" s="238"/>
      <c r="Q25" s="242" t="str">
        <f t="shared" si="60"/>
        <v/>
      </c>
      <c r="R25" s="234" t="str">
        <f t="shared" si="61"/>
        <v/>
      </c>
      <c r="S25" s="8"/>
      <c r="T25" s="238"/>
      <c r="U25" s="242" t="str">
        <f t="shared" si="62"/>
        <v/>
      </c>
      <c r="V25" s="234" t="str">
        <f t="shared" si="63"/>
        <v/>
      </c>
      <c r="W25" s="8"/>
      <c r="X25" s="238"/>
      <c r="Y25" s="242" t="str">
        <f t="shared" si="64"/>
        <v/>
      </c>
      <c r="Z25" s="234" t="str">
        <f t="shared" si="65"/>
        <v/>
      </c>
      <c r="AR25" s="13" t="str">
        <f t="shared" si="66"/>
        <v/>
      </c>
      <c r="AS25" s="13" t="str">
        <f t="shared" si="66"/>
        <v/>
      </c>
      <c r="AT25" s="13" t="str">
        <f t="shared" si="66"/>
        <v/>
      </c>
      <c r="AU25" s="22" t="str">
        <f t="shared" si="67"/>
        <v/>
      </c>
      <c r="AV25" s="22" t="str">
        <f t="shared" si="68"/>
        <v/>
      </c>
      <c r="AW25" s="22" t="str">
        <f t="shared" si="69"/>
        <v/>
      </c>
      <c r="AX25" s="22" t="str">
        <f t="shared" si="70"/>
        <v/>
      </c>
      <c r="AY25" s="22" t="str">
        <f t="shared" si="71"/>
        <v/>
      </c>
      <c r="BA25" s="13" t="str">
        <f t="shared" si="72"/>
        <v/>
      </c>
      <c r="BB25" s="13" t="str">
        <f t="shared" si="72"/>
        <v/>
      </c>
      <c r="BC25" s="13" t="str">
        <f t="shared" si="72"/>
        <v/>
      </c>
      <c r="BD25" s="66" t="str">
        <f t="shared" si="73"/>
        <v/>
      </c>
      <c r="BE25" s="22" t="str">
        <f t="shared" si="74"/>
        <v/>
      </c>
      <c r="BF25" s="22" t="str">
        <f t="shared" si="75"/>
        <v/>
      </c>
      <c r="BG25" s="66" t="str">
        <f t="shared" si="76"/>
        <v/>
      </c>
      <c r="BH25" s="22" t="str">
        <f t="shared" si="77"/>
        <v/>
      </c>
      <c r="BI25" s="22" t="str">
        <f t="shared" si="78"/>
        <v/>
      </c>
      <c r="BJ25" s="66" t="str">
        <f t="shared" si="79"/>
        <v/>
      </c>
      <c r="BK25" s="22" t="str">
        <f t="shared" si="80"/>
        <v/>
      </c>
      <c r="BL25" s="22" t="str">
        <f t="shared" si="81"/>
        <v/>
      </c>
      <c r="BM25" s="66" t="str">
        <f t="shared" si="82"/>
        <v/>
      </c>
      <c r="BN25" s="22" t="str">
        <f t="shared" si="83"/>
        <v/>
      </c>
      <c r="BO25" s="22" t="str">
        <f t="shared" si="84"/>
        <v/>
      </c>
      <c r="BP25" s="66" t="str">
        <f t="shared" si="85"/>
        <v/>
      </c>
      <c r="BQ25" s="22" t="str">
        <f t="shared" si="86"/>
        <v/>
      </c>
      <c r="BR25" s="22" t="str">
        <f t="shared" si="87"/>
        <v/>
      </c>
      <c r="BT25" s="13" t="str">
        <f t="shared" si="88"/>
        <v/>
      </c>
      <c r="BU25" s="13" t="str">
        <f t="shared" si="88"/>
        <v/>
      </c>
      <c r="BV25" s="13" t="str">
        <f t="shared" si="88"/>
        <v/>
      </c>
      <c r="BW25" s="66" t="str">
        <f t="shared" si="89"/>
        <v/>
      </c>
      <c r="BX25" s="22" t="str">
        <f t="shared" si="90"/>
        <v/>
      </c>
      <c r="BY25" s="22" t="str">
        <f t="shared" si="91"/>
        <v/>
      </c>
      <c r="BZ25" s="66" t="str">
        <f t="shared" si="92"/>
        <v/>
      </c>
      <c r="CA25" s="22" t="str">
        <f t="shared" si="93"/>
        <v/>
      </c>
      <c r="CB25" s="22" t="str">
        <f t="shared" si="94"/>
        <v/>
      </c>
      <c r="CC25" s="66" t="str">
        <f t="shared" si="95"/>
        <v/>
      </c>
      <c r="CD25" s="22" t="str">
        <f t="shared" si="96"/>
        <v/>
      </c>
      <c r="CE25" s="22" t="str">
        <f t="shared" si="97"/>
        <v/>
      </c>
      <c r="CF25" s="66" t="str">
        <f t="shared" si="98"/>
        <v/>
      </c>
      <c r="CG25" s="22" t="str">
        <f t="shared" si="99"/>
        <v/>
      </c>
      <c r="CH25" s="22" t="str">
        <f t="shared" si="100"/>
        <v/>
      </c>
      <c r="CI25" s="66" t="str">
        <f t="shared" si="101"/>
        <v/>
      </c>
      <c r="CJ25" s="22" t="str">
        <f t="shared" si="102"/>
        <v/>
      </c>
      <c r="CK25" s="22" t="str">
        <f t="shared" si="103"/>
        <v/>
      </c>
    </row>
    <row r="26" spans="1:89" ht="15" customHeight="1" x14ac:dyDescent="0.2">
      <c r="A26" s="60" t="str">
        <f t="shared" si="53"/>
        <v/>
      </c>
      <c r="B26" s="61"/>
      <c r="C26" s="311"/>
      <c r="D26" s="249"/>
      <c r="E26" s="15" t="str">
        <f t="shared" si="54"/>
        <v/>
      </c>
      <c r="F26" s="16" t="str">
        <f t="shared" si="55"/>
        <v/>
      </c>
      <c r="G26" s="8"/>
      <c r="H26" s="238"/>
      <c r="I26" s="242" t="str">
        <f t="shared" si="56"/>
        <v/>
      </c>
      <c r="J26" s="234" t="str">
        <f t="shared" si="57"/>
        <v/>
      </c>
      <c r="K26" s="8"/>
      <c r="L26" s="238"/>
      <c r="M26" s="242" t="str">
        <f t="shared" si="58"/>
        <v/>
      </c>
      <c r="N26" s="234" t="str">
        <f t="shared" si="59"/>
        <v/>
      </c>
      <c r="O26" s="8"/>
      <c r="P26" s="238"/>
      <c r="Q26" s="242" t="str">
        <f t="shared" si="60"/>
        <v/>
      </c>
      <c r="R26" s="234" t="str">
        <f t="shared" si="61"/>
        <v/>
      </c>
      <c r="S26" s="8"/>
      <c r="T26" s="238"/>
      <c r="U26" s="242" t="str">
        <f t="shared" si="62"/>
        <v/>
      </c>
      <c r="V26" s="234" t="str">
        <f t="shared" si="63"/>
        <v/>
      </c>
      <c r="W26" s="8"/>
      <c r="X26" s="238"/>
      <c r="Y26" s="242" t="str">
        <f t="shared" si="64"/>
        <v/>
      </c>
      <c r="Z26" s="234" t="str">
        <f t="shared" si="65"/>
        <v/>
      </c>
      <c r="AR26" s="13" t="str">
        <f t="shared" si="66"/>
        <v/>
      </c>
      <c r="AS26" s="13" t="str">
        <f t="shared" si="66"/>
        <v/>
      </c>
      <c r="AT26" s="13" t="str">
        <f t="shared" si="66"/>
        <v/>
      </c>
      <c r="AU26" s="22" t="str">
        <f t="shared" si="67"/>
        <v/>
      </c>
      <c r="AV26" s="22" t="str">
        <f t="shared" si="68"/>
        <v/>
      </c>
      <c r="AW26" s="22" t="str">
        <f t="shared" si="69"/>
        <v/>
      </c>
      <c r="AX26" s="22" t="str">
        <f t="shared" si="70"/>
        <v/>
      </c>
      <c r="AY26" s="22" t="str">
        <f t="shared" si="71"/>
        <v/>
      </c>
      <c r="BA26" s="13" t="str">
        <f t="shared" si="72"/>
        <v/>
      </c>
      <c r="BB26" s="13" t="str">
        <f t="shared" si="72"/>
        <v/>
      </c>
      <c r="BC26" s="13" t="str">
        <f t="shared" si="72"/>
        <v/>
      </c>
      <c r="BD26" s="66" t="str">
        <f t="shared" si="73"/>
        <v/>
      </c>
      <c r="BE26" s="22" t="str">
        <f t="shared" si="74"/>
        <v/>
      </c>
      <c r="BF26" s="22" t="str">
        <f t="shared" si="75"/>
        <v/>
      </c>
      <c r="BG26" s="66" t="str">
        <f t="shared" si="76"/>
        <v/>
      </c>
      <c r="BH26" s="22" t="str">
        <f t="shared" si="77"/>
        <v/>
      </c>
      <c r="BI26" s="22" t="str">
        <f t="shared" si="78"/>
        <v/>
      </c>
      <c r="BJ26" s="66" t="str">
        <f t="shared" si="79"/>
        <v/>
      </c>
      <c r="BK26" s="22" t="str">
        <f t="shared" si="80"/>
        <v/>
      </c>
      <c r="BL26" s="22" t="str">
        <f t="shared" si="81"/>
        <v/>
      </c>
      <c r="BM26" s="66" t="str">
        <f t="shared" si="82"/>
        <v/>
      </c>
      <c r="BN26" s="22" t="str">
        <f t="shared" si="83"/>
        <v/>
      </c>
      <c r="BO26" s="22" t="str">
        <f t="shared" si="84"/>
        <v/>
      </c>
      <c r="BP26" s="66" t="str">
        <f t="shared" si="85"/>
        <v/>
      </c>
      <c r="BQ26" s="22" t="str">
        <f t="shared" si="86"/>
        <v/>
      </c>
      <c r="BR26" s="22" t="str">
        <f t="shared" si="87"/>
        <v/>
      </c>
      <c r="BT26" s="13" t="str">
        <f t="shared" si="88"/>
        <v/>
      </c>
      <c r="BU26" s="13" t="str">
        <f t="shared" si="88"/>
        <v/>
      </c>
      <c r="BV26" s="13" t="str">
        <f t="shared" si="88"/>
        <v/>
      </c>
      <c r="BW26" s="66" t="str">
        <f t="shared" si="89"/>
        <v/>
      </c>
      <c r="BX26" s="22" t="str">
        <f t="shared" si="90"/>
        <v/>
      </c>
      <c r="BY26" s="22" t="str">
        <f t="shared" si="91"/>
        <v/>
      </c>
      <c r="BZ26" s="66" t="str">
        <f t="shared" si="92"/>
        <v/>
      </c>
      <c r="CA26" s="22" t="str">
        <f t="shared" si="93"/>
        <v/>
      </c>
      <c r="CB26" s="22" t="str">
        <f t="shared" si="94"/>
        <v/>
      </c>
      <c r="CC26" s="66" t="str">
        <f t="shared" si="95"/>
        <v/>
      </c>
      <c r="CD26" s="22" t="str">
        <f t="shared" si="96"/>
        <v/>
      </c>
      <c r="CE26" s="22" t="str">
        <f t="shared" si="97"/>
        <v/>
      </c>
      <c r="CF26" s="66" t="str">
        <f t="shared" si="98"/>
        <v/>
      </c>
      <c r="CG26" s="22" t="str">
        <f t="shared" si="99"/>
        <v/>
      </c>
      <c r="CH26" s="22" t="str">
        <f t="shared" si="100"/>
        <v/>
      </c>
      <c r="CI26" s="66" t="str">
        <f t="shared" si="101"/>
        <v/>
      </c>
      <c r="CJ26" s="22" t="str">
        <f t="shared" si="102"/>
        <v/>
      </c>
      <c r="CK26" s="22" t="str">
        <f t="shared" si="103"/>
        <v/>
      </c>
    </row>
    <row r="27" spans="1:89" ht="15" customHeight="1" x14ac:dyDescent="0.2">
      <c r="A27" s="60" t="str">
        <f t="shared" si="53"/>
        <v/>
      </c>
      <c r="B27" s="61"/>
      <c r="C27" s="311"/>
      <c r="D27" s="249"/>
      <c r="E27" s="15" t="str">
        <f t="shared" si="54"/>
        <v/>
      </c>
      <c r="F27" s="16" t="str">
        <f t="shared" si="55"/>
        <v/>
      </c>
      <c r="G27" s="8"/>
      <c r="H27" s="238"/>
      <c r="I27" s="242" t="str">
        <f t="shared" si="56"/>
        <v/>
      </c>
      <c r="J27" s="234" t="str">
        <f t="shared" si="57"/>
        <v/>
      </c>
      <c r="K27" s="8"/>
      <c r="L27" s="238"/>
      <c r="M27" s="242" t="str">
        <f t="shared" si="58"/>
        <v/>
      </c>
      <c r="N27" s="234" t="str">
        <f t="shared" si="59"/>
        <v/>
      </c>
      <c r="O27" s="8"/>
      <c r="P27" s="238"/>
      <c r="Q27" s="242" t="str">
        <f t="shared" si="60"/>
        <v/>
      </c>
      <c r="R27" s="234" t="str">
        <f t="shared" si="61"/>
        <v/>
      </c>
      <c r="S27" s="8"/>
      <c r="T27" s="238"/>
      <c r="U27" s="242" t="str">
        <f t="shared" si="62"/>
        <v/>
      </c>
      <c r="V27" s="234" t="str">
        <f t="shared" si="63"/>
        <v/>
      </c>
      <c r="W27" s="8"/>
      <c r="X27" s="238"/>
      <c r="Y27" s="242" t="str">
        <f t="shared" si="64"/>
        <v/>
      </c>
      <c r="Z27" s="234" t="str">
        <f t="shared" si="65"/>
        <v/>
      </c>
      <c r="AR27" s="13" t="str">
        <f t="shared" ref="AR27:AT31" si="104">IF($B27="","",B27)</f>
        <v/>
      </c>
      <c r="AS27" s="13" t="str">
        <f t="shared" si="104"/>
        <v/>
      </c>
      <c r="AT27" s="13" t="str">
        <f t="shared" si="104"/>
        <v/>
      </c>
      <c r="AU27" s="22" t="str">
        <f t="shared" si="67"/>
        <v/>
      </c>
      <c r="AV27" s="22" t="str">
        <f t="shared" si="68"/>
        <v/>
      </c>
      <c r="AW27" s="22" t="str">
        <f t="shared" si="69"/>
        <v/>
      </c>
      <c r="AX27" s="22" t="str">
        <f t="shared" si="70"/>
        <v/>
      </c>
      <c r="AY27" s="22" t="str">
        <f t="shared" si="71"/>
        <v/>
      </c>
      <c r="BA27" s="13" t="str">
        <f t="shared" ref="BA27:BC31" si="105">IF($B27="","",B27)</f>
        <v/>
      </c>
      <c r="BB27" s="13" t="str">
        <f t="shared" si="105"/>
        <v/>
      </c>
      <c r="BC27" s="13" t="str">
        <f t="shared" si="105"/>
        <v/>
      </c>
      <c r="BD27" s="66" t="str">
        <f t="shared" si="73"/>
        <v/>
      </c>
      <c r="BE27" s="22" t="str">
        <f t="shared" si="74"/>
        <v/>
      </c>
      <c r="BF27" s="22" t="str">
        <f t="shared" si="75"/>
        <v/>
      </c>
      <c r="BG27" s="66" t="str">
        <f t="shared" si="76"/>
        <v/>
      </c>
      <c r="BH27" s="22" t="str">
        <f t="shared" si="77"/>
        <v/>
      </c>
      <c r="BI27" s="22" t="str">
        <f t="shared" si="78"/>
        <v/>
      </c>
      <c r="BJ27" s="66" t="str">
        <f t="shared" si="79"/>
        <v/>
      </c>
      <c r="BK27" s="22" t="str">
        <f t="shared" si="80"/>
        <v/>
      </c>
      <c r="BL27" s="22" t="str">
        <f t="shared" si="81"/>
        <v/>
      </c>
      <c r="BM27" s="66" t="str">
        <f t="shared" si="82"/>
        <v/>
      </c>
      <c r="BN27" s="22" t="str">
        <f t="shared" si="83"/>
        <v/>
      </c>
      <c r="BO27" s="22" t="str">
        <f t="shared" si="84"/>
        <v/>
      </c>
      <c r="BP27" s="66" t="str">
        <f t="shared" si="85"/>
        <v/>
      </c>
      <c r="BQ27" s="22" t="str">
        <f t="shared" si="86"/>
        <v/>
      </c>
      <c r="BR27" s="22" t="str">
        <f t="shared" si="87"/>
        <v/>
      </c>
      <c r="BT27" s="13" t="str">
        <f t="shared" ref="BT27:BV31" si="106">IF($B27="","",B27)</f>
        <v/>
      </c>
      <c r="BU27" s="13" t="str">
        <f t="shared" si="106"/>
        <v/>
      </c>
      <c r="BV27" s="13" t="str">
        <f t="shared" si="106"/>
        <v/>
      </c>
      <c r="BW27" s="66" t="str">
        <f t="shared" si="89"/>
        <v/>
      </c>
      <c r="BX27" s="22" t="str">
        <f t="shared" si="90"/>
        <v/>
      </c>
      <c r="BY27" s="22" t="str">
        <f t="shared" si="91"/>
        <v/>
      </c>
      <c r="BZ27" s="66" t="str">
        <f t="shared" si="92"/>
        <v/>
      </c>
      <c r="CA27" s="22" t="str">
        <f t="shared" si="93"/>
        <v/>
      </c>
      <c r="CB27" s="22" t="str">
        <f t="shared" si="94"/>
        <v/>
      </c>
      <c r="CC27" s="66" t="str">
        <f t="shared" si="95"/>
        <v/>
      </c>
      <c r="CD27" s="22" t="str">
        <f t="shared" si="96"/>
        <v/>
      </c>
      <c r="CE27" s="22" t="str">
        <f t="shared" si="97"/>
        <v/>
      </c>
      <c r="CF27" s="66" t="str">
        <f t="shared" si="98"/>
        <v/>
      </c>
      <c r="CG27" s="22" t="str">
        <f t="shared" si="99"/>
        <v/>
      </c>
      <c r="CH27" s="22" t="str">
        <f t="shared" si="100"/>
        <v/>
      </c>
      <c r="CI27" s="66" t="str">
        <f t="shared" si="101"/>
        <v/>
      </c>
      <c r="CJ27" s="22" t="str">
        <f t="shared" si="102"/>
        <v/>
      </c>
      <c r="CK27" s="22" t="str">
        <f t="shared" si="103"/>
        <v/>
      </c>
    </row>
    <row r="28" spans="1:89" ht="15" customHeight="1" x14ac:dyDescent="0.2">
      <c r="A28" s="60" t="str">
        <f t="shared" si="53"/>
        <v/>
      </c>
      <c r="B28" s="61"/>
      <c r="C28" s="311"/>
      <c r="D28" s="249"/>
      <c r="E28" s="15" t="str">
        <f t="shared" si="54"/>
        <v/>
      </c>
      <c r="F28" s="16" t="str">
        <f t="shared" si="55"/>
        <v/>
      </c>
      <c r="G28" s="8"/>
      <c r="H28" s="238"/>
      <c r="I28" s="242" t="str">
        <f t="shared" si="56"/>
        <v/>
      </c>
      <c r="J28" s="234" t="str">
        <f t="shared" si="57"/>
        <v/>
      </c>
      <c r="K28" s="8"/>
      <c r="L28" s="238"/>
      <c r="M28" s="242" t="str">
        <f t="shared" si="58"/>
        <v/>
      </c>
      <c r="N28" s="234" t="str">
        <f t="shared" si="59"/>
        <v/>
      </c>
      <c r="O28" s="8"/>
      <c r="P28" s="238"/>
      <c r="Q28" s="242" t="str">
        <f t="shared" si="60"/>
        <v/>
      </c>
      <c r="R28" s="234" t="str">
        <f t="shared" si="61"/>
        <v/>
      </c>
      <c r="S28" s="8"/>
      <c r="T28" s="238"/>
      <c r="U28" s="242" t="str">
        <f t="shared" si="62"/>
        <v/>
      </c>
      <c r="V28" s="234" t="str">
        <f t="shared" si="63"/>
        <v/>
      </c>
      <c r="W28" s="8"/>
      <c r="X28" s="238"/>
      <c r="Y28" s="242" t="str">
        <f t="shared" si="64"/>
        <v/>
      </c>
      <c r="Z28" s="234" t="str">
        <f t="shared" si="65"/>
        <v/>
      </c>
      <c r="AR28" s="13" t="str">
        <f t="shared" si="104"/>
        <v/>
      </c>
      <c r="AS28" s="13" t="str">
        <f t="shared" si="104"/>
        <v/>
      </c>
      <c r="AT28" s="13" t="str">
        <f t="shared" si="104"/>
        <v/>
      </c>
      <c r="AU28" s="22" t="str">
        <f t="shared" si="67"/>
        <v/>
      </c>
      <c r="AV28" s="22" t="str">
        <f t="shared" si="68"/>
        <v/>
      </c>
      <c r="AW28" s="22" t="str">
        <f t="shared" si="69"/>
        <v/>
      </c>
      <c r="AX28" s="22" t="str">
        <f t="shared" si="70"/>
        <v/>
      </c>
      <c r="AY28" s="22" t="str">
        <f t="shared" si="71"/>
        <v/>
      </c>
      <c r="BA28" s="13" t="str">
        <f t="shared" si="105"/>
        <v/>
      </c>
      <c r="BB28" s="13" t="str">
        <f t="shared" si="105"/>
        <v/>
      </c>
      <c r="BC28" s="13" t="str">
        <f t="shared" si="105"/>
        <v/>
      </c>
      <c r="BD28" s="66" t="str">
        <f t="shared" si="73"/>
        <v/>
      </c>
      <c r="BE28" s="22" t="str">
        <f t="shared" si="74"/>
        <v/>
      </c>
      <c r="BF28" s="22" t="str">
        <f t="shared" si="75"/>
        <v/>
      </c>
      <c r="BG28" s="66" t="str">
        <f t="shared" si="76"/>
        <v/>
      </c>
      <c r="BH28" s="22" t="str">
        <f t="shared" si="77"/>
        <v/>
      </c>
      <c r="BI28" s="22" t="str">
        <f t="shared" si="78"/>
        <v/>
      </c>
      <c r="BJ28" s="66" t="str">
        <f t="shared" si="79"/>
        <v/>
      </c>
      <c r="BK28" s="22" t="str">
        <f t="shared" si="80"/>
        <v/>
      </c>
      <c r="BL28" s="22" t="str">
        <f t="shared" si="81"/>
        <v/>
      </c>
      <c r="BM28" s="66" t="str">
        <f t="shared" si="82"/>
        <v/>
      </c>
      <c r="BN28" s="22" t="str">
        <f t="shared" si="83"/>
        <v/>
      </c>
      <c r="BO28" s="22" t="str">
        <f t="shared" si="84"/>
        <v/>
      </c>
      <c r="BP28" s="66" t="str">
        <f t="shared" si="85"/>
        <v/>
      </c>
      <c r="BQ28" s="22" t="str">
        <f t="shared" si="86"/>
        <v/>
      </c>
      <c r="BR28" s="22" t="str">
        <f t="shared" si="87"/>
        <v/>
      </c>
      <c r="BT28" s="13" t="str">
        <f t="shared" si="106"/>
        <v/>
      </c>
      <c r="BU28" s="13" t="str">
        <f t="shared" si="106"/>
        <v/>
      </c>
      <c r="BV28" s="13" t="str">
        <f t="shared" si="106"/>
        <v/>
      </c>
      <c r="BW28" s="66" t="str">
        <f t="shared" si="89"/>
        <v/>
      </c>
      <c r="BX28" s="22" t="str">
        <f t="shared" si="90"/>
        <v/>
      </c>
      <c r="BY28" s="22" t="str">
        <f t="shared" si="91"/>
        <v/>
      </c>
      <c r="BZ28" s="66" t="str">
        <f t="shared" si="92"/>
        <v/>
      </c>
      <c r="CA28" s="22" t="str">
        <f t="shared" si="93"/>
        <v/>
      </c>
      <c r="CB28" s="22" t="str">
        <f t="shared" si="94"/>
        <v/>
      </c>
      <c r="CC28" s="66" t="str">
        <f t="shared" si="95"/>
        <v/>
      </c>
      <c r="CD28" s="22" t="str">
        <f t="shared" si="96"/>
        <v/>
      </c>
      <c r="CE28" s="22" t="str">
        <f t="shared" si="97"/>
        <v/>
      </c>
      <c r="CF28" s="66" t="str">
        <f t="shared" si="98"/>
        <v/>
      </c>
      <c r="CG28" s="22" t="str">
        <f t="shared" si="99"/>
        <v/>
      </c>
      <c r="CH28" s="22" t="str">
        <f t="shared" si="100"/>
        <v/>
      </c>
      <c r="CI28" s="66" t="str">
        <f t="shared" si="101"/>
        <v/>
      </c>
      <c r="CJ28" s="22" t="str">
        <f t="shared" si="102"/>
        <v/>
      </c>
      <c r="CK28" s="22" t="str">
        <f t="shared" si="103"/>
        <v/>
      </c>
    </row>
    <row r="29" spans="1:89" ht="15" customHeight="1" x14ac:dyDescent="0.2">
      <c r="A29" s="60" t="str">
        <f t="shared" si="53"/>
        <v/>
      </c>
      <c r="B29" s="61"/>
      <c r="C29" s="311"/>
      <c r="D29" s="249"/>
      <c r="E29" s="15" t="str">
        <f t="shared" si="54"/>
        <v/>
      </c>
      <c r="F29" s="16" t="str">
        <f t="shared" si="55"/>
        <v/>
      </c>
      <c r="G29" s="8"/>
      <c r="H29" s="238"/>
      <c r="I29" s="242" t="str">
        <f t="shared" si="56"/>
        <v/>
      </c>
      <c r="J29" s="234" t="str">
        <f t="shared" si="57"/>
        <v/>
      </c>
      <c r="K29" s="8"/>
      <c r="L29" s="238"/>
      <c r="M29" s="242" t="str">
        <f t="shared" si="58"/>
        <v/>
      </c>
      <c r="N29" s="234" t="str">
        <f t="shared" si="59"/>
        <v/>
      </c>
      <c r="O29" s="8"/>
      <c r="P29" s="238"/>
      <c r="Q29" s="242" t="str">
        <f t="shared" si="60"/>
        <v/>
      </c>
      <c r="R29" s="234" t="str">
        <f t="shared" si="61"/>
        <v/>
      </c>
      <c r="S29" s="8"/>
      <c r="T29" s="238"/>
      <c r="U29" s="242" t="str">
        <f t="shared" si="62"/>
        <v/>
      </c>
      <c r="V29" s="234" t="str">
        <f t="shared" si="63"/>
        <v/>
      </c>
      <c r="W29" s="8"/>
      <c r="X29" s="238"/>
      <c r="Y29" s="242" t="str">
        <f t="shared" si="64"/>
        <v/>
      </c>
      <c r="Z29" s="234" t="str">
        <f t="shared" si="65"/>
        <v/>
      </c>
      <c r="AR29" s="13" t="str">
        <f t="shared" si="104"/>
        <v/>
      </c>
      <c r="AS29" s="13" t="str">
        <f t="shared" si="104"/>
        <v/>
      </c>
      <c r="AT29" s="13" t="str">
        <f t="shared" si="104"/>
        <v/>
      </c>
      <c r="AU29" s="22" t="str">
        <f t="shared" si="67"/>
        <v/>
      </c>
      <c r="AV29" s="22" t="str">
        <f t="shared" si="68"/>
        <v/>
      </c>
      <c r="AW29" s="22" t="str">
        <f t="shared" si="69"/>
        <v/>
      </c>
      <c r="AX29" s="22" t="str">
        <f t="shared" si="70"/>
        <v/>
      </c>
      <c r="AY29" s="22" t="str">
        <f t="shared" si="71"/>
        <v/>
      </c>
      <c r="BA29" s="13" t="str">
        <f t="shared" si="105"/>
        <v/>
      </c>
      <c r="BB29" s="13" t="str">
        <f t="shared" si="105"/>
        <v/>
      </c>
      <c r="BC29" s="13" t="str">
        <f t="shared" si="105"/>
        <v/>
      </c>
      <c r="BD29" s="66" t="str">
        <f t="shared" si="73"/>
        <v/>
      </c>
      <c r="BE29" s="22" t="str">
        <f t="shared" si="74"/>
        <v/>
      </c>
      <c r="BF29" s="22" t="str">
        <f t="shared" si="75"/>
        <v/>
      </c>
      <c r="BG29" s="66" t="str">
        <f t="shared" si="76"/>
        <v/>
      </c>
      <c r="BH29" s="22" t="str">
        <f t="shared" si="77"/>
        <v/>
      </c>
      <c r="BI29" s="22" t="str">
        <f t="shared" si="78"/>
        <v/>
      </c>
      <c r="BJ29" s="66" t="str">
        <f t="shared" si="79"/>
        <v/>
      </c>
      <c r="BK29" s="22" t="str">
        <f t="shared" si="80"/>
        <v/>
      </c>
      <c r="BL29" s="22" t="str">
        <f t="shared" si="81"/>
        <v/>
      </c>
      <c r="BM29" s="66" t="str">
        <f t="shared" si="82"/>
        <v/>
      </c>
      <c r="BN29" s="22" t="str">
        <f t="shared" si="83"/>
        <v/>
      </c>
      <c r="BO29" s="22" t="str">
        <f t="shared" si="84"/>
        <v/>
      </c>
      <c r="BP29" s="66" t="str">
        <f t="shared" si="85"/>
        <v/>
      </c>
      <c r="BQ29" s="22" t="str">
        <f t="shared" si="86"/>
        <v/>
      </c>
      <c r="BR29" s="22" t="str">
        <f t="shared" si="87"/>
        <v/>
      </c>
      <c r="BT29" s="13" t="str">
        <f t="shared" si="106"/>
        <v/>
      </c>
      <c r="BU29" s="13" t="str">
        <f t="shared" si="106"/>
        <v/>
      </c>
      <c r="BV29" s="13" t="str">
        <f t="shared" si="106"/>
        <v/>
      </c>
      <c r="BW29" s="66" t="str">
        <f t="shared" si="89"/>
        <v/>
      </c>
      <c r="BX29" s="22" t="str">
        <f t="shared" si="90"/>
        <v/>
      </c>
      <c r="BY29" s="22" t="str">
        <f t="shared" si="91"/>
        <v/>
      </c>
      <c r="BZ29" s="66" t="str">
        <f t="shared" si="92"/>
        <v/>
      </c>
      <c r="CA29" s="22" t="str">
        <f t="shared" si="93"/>
        <v/>
      </c>
      <c r="CB29" s="22" t="str">
        <f t="shared" si="94"/>
        <v/>
      </c>
      <c r="CC29" s="66" t="str">
        <f t="shared" si="95"/>
        <v/>
      </c>
      <c r="CD29" s="22" t="str">
        <f t="shared" si="96"/>
        <v/>
      </c>
      <c r="CE29" s="22" t="str">
        <f t="shared" si="97"/>
        <v/>
      </c>
      <c r="CF29" s="66" t="str">
        <f t="shared" si="98"/>
        <v/>
      </c>
      <c r="CG29" s="22" t="str">
        <f t="shared" si="99"/>
        <v/>
      </c>
      <c r="CH29" s="22" t="str">
        <f t="shared" si="100"/>
        <v/>
      </c>
      <c r="CI29" s="66" t="str">
        <f t="shared" si="101"/>
        <v/>
      </c>
      <c r="CJ29" s="22" t="str">
        <f t="shared" si="102"/>
        <v/>
      </c>
      <c r="CK29" s="22" t="str">
        <f t="shared" si="103"/>
        <v/>
      </c>
    </row>
    <row r="30" spans="1:89" ht="15" customHeight="1" x14ac:dyDescent="0.2">
      <c r="A30" s="60" t="str">
        <f>F30</f>
        <v/>
      </c>
      <c r="B30" s="61"/>
      <c r="C30" s="311"/>
      <c r="D30" s="249"/>
      <c r="E30" s="15" t="str">
        <f t="shared" si="54"/>
        <v/>
      </c>
      <c r="F30" s="16" t="str">
        <f t="shared" si="55"/>
        <v/>
      </c>
      <c r="G30" s="8"/>
      <c r="H30" s="238"/>
      <c r="I30" s="242" t="str">
        <f t="shared" si="56"/>
        <v/>
      </c>
      <c r="J30" s="234" t="str">
        <f t="shared" si="57"/>
        <v/>
      </c>
      <c r="K30" s="8"/>
      <c r="L30" s="238"/>
      <c r="M30" s="242" t="str">
        <f t="shared" si="58"/>
        <v/>
      </c>
      <c r="N30" s="234" t="str">
        <f t="shared" si="59"/>
        <v/>
      </c>
      <c r="O30" s="8"/>
      <c r="P30" s="238"/>
      <c r="Q30" s="242" t="str">
        <f t="shared" si="60"/>
        <v/>
      </c>
      <c r="R30" s="234" t="str">
        <f t="shared" si="61"/>
        <v/>
      </c>
      <c r="S30" s="8"/>
      <c r="T30" s="238"/>
      <c r="U30" s="242" t="str">
        <f t="shared" si="62"/>
        <v/>
      </c>
      <c r="V30" s="234" t="str">
        <f t="shared" si="63"/>
        <v/>
      </c>
      <c r="W30" s="8"/>
      <c r="X30" s="238"/>
      <c r="Y30" s="242" t="str">
        <f t="shared" si="64"/>
        <v/>
      </c>
      <c r="Z30" s="234" t="str">
        <f t="shared" si="65"/>
        <v/>
      </c>
      <c r="AR30" s="13" t="str">
        <f t="shared" si="104"/>
        <v/>
      </c>
      <c r="AS30" s="13" t="str">
        <f t="shared" si="104"/>
        <v/>
      </c>
      <c r="AT30" s="13" t="str">
        <f t="shared" si="104"/>
        <v/>
      </c>
      <c r="AU30" s="22" t="str">
        <f t="shared" si="67"/>
        <v/>
      </c>
      <c r="AV30" s="22" t="str">
        <f t="shared" si="68"/>
        <v/>
      </c>
      <c r="AW30" s="22" t="str">
        <f t="shared" si="69"/>
        <v/>
      </c>
      <c r="AX30" s="22" t="str">
        <f t="shared" si="70"/>
        <v/>
      </c>
      <c r="AY30" s="22" t="str">
        <f t="shared" si="71"/>
        <v/>
      </c>
      <c r="BA30" s="13" t="str">
        <f t="shared" si="105"/>
        <v/>
      </c>
      <c r="BB30" s="13" t="str">
        <f t="shared" si="105"/>
        <v/>
      </c>
      <c r="BC30" s="13" t="str">
        <f t="shared" si="105"/>
        <v/>
      </c>
      <c r="BD30" s="66" t="str">
        <f t="shared" si="73"/>
        <v/>
      </c>
      <c r="BE30" s="22" t="str">
        <f t="shared" si="74"/>
        <v/>
      </c>
      <c r="BF30" s="22" t="str">
        <f t="shared" si="75"/>
        <v/>
      </c>
      <c r="BG30" s="66" t="str">
        <f t="shared" si="76"/>
        <v/>
      </c>
      <c r="BH30" s="22" t="str">
        <f t="shared" si="77"/>
        <v/>
      </c>
      <c r="BI30" s="22" t="str">
        <f t="shared" si="78"/>
        <v/>
      </c>
      <c r="BJ30" s="66" t="str">
        <f t="shared" si="79"/>
        <v/>
      </c>
      <c r="BK30" s="22" t="str">
        <f t="shared" si="80"/>
        <v/>
      </c>
      <c r="BL30" s="22" t="str">
        <f t="shared" si="81"/>
        <v/>
      </c>
      <c r="BM30" s="66" t="str">
        <f t="shared" si="82"/>
        <v/>
      </c>
      <c r="BN30" s="22" t="str">
        <f t="shared" si="83"/>
        <v/>
      </c>
      <c r="BO30" s="22" t="str">
        <f t="shared" si="84"/>
        <v/>
      </c>
      <c r="BP30" s="66" t="str">
        <f t="shared" si="85"/>
        <v/>
      </c>
      <c r="BQ30" s="22" t="str">
        <f t="shared" si="86"/>
        <v/>
      </c>
      <c r="BR30" s="22" t="str">
        <f t="shared" si="87"/>
        <v/>
      </c>
      <c r="BT30" s="13" t="str">
        <f t="shared" si="106"/>
        <v/>
      </c>
      <c r="BU30" s="13" t="str">
        <f t="shared" si="106"/>
        <v/>
      </c>
      <c r="BV30" s="13" t="str">
        <f t="shared" si="106"/>
        <v/>
      </c>
      <c r="BW30" s="66" t="str">
        <f t="shared" si="89"/>
        <v/>
      </c>
      <c r="BX30" s="22" t="str">
        <f t="shared" si="90"/>
        <v/>
      </c>
      <c r="BY30" s="22" t="str">
        <f t="shared" si="91"/>
        <v/>
      </c>
      <c r="BZ30" s="66" t="str">
        <f t="shared" si="92"/>
        <v/>
      </c>
      <c r="CA30" s="22" t="str">
        <f t="shared" si="93"/>
        <v/>
      </c>
      <c r="CB30" s="22" t="str">
        <f t="shared" si="94"/>
        <v/>
      </c>
      <c r="CC30" s="66" t="str">
        <f t="shared" si="95"/>
        <v/>
      </c>
      <c r="CD30" s="22" t="str">
        <f t="shared" si="96"/>
        <v/>
      </c>
      <c r="CE30" s="22" t="str">
        <f t="shared" si="97"/>
        <v/>
      </c>
      <c r="CF30" s="66" t="str">
        <f t="shared" si="98"/>
        <v/>
      </c>
      <c r="CG30" s="22" t="str">
        <f t="shared" si="99"/>
        <v/>
      </c>
      <c r="CH30" s="22" t="str">
        <f t="shared" si="100"/>
        <v/>
      </c>
      <c r="CI30" s="66" t="str">
        <f t="shared" si="101"/>
        <v/>
      </c>
      <c r="CJ30" s="22" t="str">
        <f t="shared" si="102"/>
        <v/>
      </c>
      <c r="CK30" s="22" t="str">
        <f t="shared" si="103"/>
        <v/>
      </c>
    </row>
    <row r="31" spans="1:89" ht="15" customHeight="1" thickBot="1" x14ac:dyDescent="0.25">
      <c r="A31" s="60" t="str">
        <f>F31</f>
        <v/>
      </c>
      <c r="B31" s="250"/>
      <c r="C31" s="250"/>
      <c r="D31" s="251"/>
      <c r="E31" s="15" t="str">
        <f t="shared" si="54"/>
        <v/>
      </c>
      <c r="F31" s="20" t="str">
        <f t="shared" si="55"/>
        <v/>
      </c>
      <c r="G31" s="21"/>
      <c r="H31" s="238"/>
      <c r="I31" s="242" t="str">
        <f t="shared" si="56"/>
        <v/>
      </c>
      <c r="J31" s="234" t="str">
        <f t="shared" si="57"/>
        <v/>
      </c>
      <c r="K31" s="21"/>
      <c r="L31" s="238"/>
      <c r="M31" s="242" t="str">
        <f t="shared" si="58"/>
        <v/>
      </c>
      <c r="N31" s="234" t="str">
        <f t="shared" si="59"/>
        <v/>
      </c>
      <c r="O31" s="21"/>
      <c r="P31" s="238"/>
      <c r="Q31" s="242" t="str">
        <f t="shared" si="60"/>
        <v/>
      </c>
      <c r="R31" s="234" t="str">
        <f t="shared" si="61"/>
        <v/>
      </c>
      <c r="S31" s="21"/>
      <c r="T31" s="238"/>
      <c r="U31" s="242" t="str">
        <f t="shared" si="62"/>
        <v/>
      </c>
      <c r="V31" s="234" t="str">
        <f t="shared" si="63"/>
        <v/>
      </c>
      <c r="W31" s="21"/>
      <c r="X31" s="238"/>
      <c r="Y31" s="242" t="str">
        <f t="shared" si="64"/>
        <v/>
      </c>
      <c r="Z31" s="234" t="str">
        <f t="shared" si="65"/>
        <v/>
      </c>
      <c r="AR31" s="13" t="str">
        <f t="shared" si="104"/>
        <v/>
      </c>
      <c r="AS31" s="13" t="str">
        <f t="shared" si="104"/>
        <v/>
      </c>
      <c r="AT31" s="13" t="str">
        <f t="shared" si="104"/>
        <v/>
      </c>
      <c r="AU31" s="22" t="str">
        <f t="shared" si="67"/>
        <v/>
      </c>
      <c r="AV31" s="22" t="str">
        <f t="shared" si="68"/>
        <v/>
      </c>
      <c r="AW31" s="22" t="str">
        <f t="shared" si="69"/>
        <v/>
      </c>
      <c r="AX31" s="22" t="str">
        <f t="shared" si="70"/>
        <v/>
      </c>
      <c r="AY31" s="22" t="str">
        <f t="shared" si="71"/>
        <v/>
      </c>
      <c r="BA31" s="13" t="str">
        <f t="shared" si="105"/>
        <v/>
      </c>
      <c r="BB31" s="13" t="str">
        <f t="shared" si="105"/>
        <v/>
      </c>
      <c r="BC31" s="13" t="str">
        <f t="shared" si="105"/>
        <v/>
      </c>
      <c r="BD31" s="66" t="str">
        <f t="shared" si="73"/>
        <v/>
      </c>
      <c r="BE31" s="22" t="str">
        <f t="shared" si="74"/>
        <v/>
      </c>
      <c r="BF31" s="22" t="str">
        <f t="shared" si="75"/>
        <v/>
      </c>
      <c r="BG31" s="66" t="str">
        <f t="shared" si="76"/>
        <v/>
      </c>
      <c r="BH31" s="22" t="str">
        <f t="shared" si="77"/>
        <v/>
      </c>
      <c r="BI31" s="22" t="str">
        <f t="shared" si="78"/>
        <v/>
      </c>
      <c r="BJ31" s="66" t="str">
        <f t="shared" si="79"/>
        <v/>
      </c>
      <c r="BK31" s="22" t="str">
        <f t="shared" si="80"/>
        <v/>
      </c>
      <c r="BL31" s="22" t="str">
        <f t="shared" si="81"/>
        <v/>
      </c>
      <c r="BM31" s="66" t="str">
        <f t="shared" si="82"/>
        <v/>
      </c>
      <c r="BN31" s="22" t="str">
        <f t="shared" si="83"/>
        <v/>
      </c>
      <c r="BO31" s="22" t="str">
        <f t="shared" si="84"/>
        <v/>
      </c>
      <c r="BP31" s="66" t="str">
        <f t="shared" si="85"/>
        <v/>
      </c>
      <c r="BQ31" s="22" t="str">
        <f t="shared" si="86"/>
        <v/>
      </c>
      <c r="BR31" s="22" t="str">
        <f t="shared" si="87"/>
        <v/>
      </c>
      <c r="BT31" s="13" t="str">
        <f t="shared" si="106"/>
        <v/>
      </c>
      <c r="BU31" s="13" t="str">
        <f t="shared" si="106"/>
        <v/>
      </c>
      <c r="BV31" s="13" t="str">
        <f t="shared" si="106"/>
        <v/>
      </c>
      <c r="BW31" s="66" t="str">
        <f t="shared" si="89"/>
        <v/>
      </c>
      <c r="BX31" s="22" t="str">
        <f t="shared" si="90"/>
        <v/>
      </c>
      <c r="BY31" s="22" t="str">
        <f t="shared" si="91"/>
        <v/>
      </c>
      <c r="BZ31" s="66" t="str">
        <f t="shared" si="92"/>
        <v/>
      </c>
      <c r="CA31" s="22" t="str">
        <f t="shared" si="93"/>
        <v/>
      </c>
      <c r="CB31" s="22" t="str">
        <f t="shared" si="94"/>
        <v/>
      </c>
      <c r="CC31" s="66" t="str">
        <f t="shared" si="95"/>
        <v/>
      </c>
      <c r="CD31" s="22" t="str">
        <f t="shared" si="96"/>
        <v/>
      </c>
      <c r="CE31" s="22" t="str">
        <f t="shared" si="97"/>
        <v/>
      </c>
      <c r="CF31" s="66" t="str">
        <f t="shared" si="98"/>
        <v/>
      </c>
      <c r="CG31" s="22" t="str">
        <f t="shared" si="99"/>
        <v/>
      </c>
      <c r="CH31" s="22" t="str">
        <f t="shared" si="100"/>
        <v/>
      </c>
      <c r="CI31" s="66" t="str">
        <f t="shared" si="101"/>
        <v/>
      </c>
      <c r="CJ31" s="22" t="str">
        <f t="shared" si="102"/>
        <v/>
      </c>
      <c r="CK31" s="22" t="str">
        <f t="shared" si="103"/>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21">
    <sortCondition ref="A11:A21"/>
  </sortState>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C11:C31" xr:uid="{8EC40330-715E-4F01-B6B2-C27296AD442E}">
      <formula1>Boats</formula1>
    </dataValidation>
    <dataValidation type="list" allowBlank="1" showInputMessage="1" showErrorMessage="1" sqref="T8:V8 L8:N8 P8:R8 X8:Z8 H8:J8 BD8 BG8 BJ8 BM8 BP8 BW8 BZ8 CC8 CF8 CI8" xr:uid="{B14B113A-E0E0-46DD-A77F-9C70F02251FB}">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8A62BE9-9B33-4CCF-9193-097BB5280AE1}">
          <x14:formula1>
            <xm:f>Memb!$B$2:$B$317</xm:f>
          </x14:formula1>
          <xm:sqref>B11:B31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783AB-6940-43BA-8C4A-6053375308A5}">
  <dimension ref="A1:CK33"/>
  <sheetViews>
    <sheetView workbookViewId="0">
      <selection activeCell="L24" sqref="L24"/>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162</v>
      </c>
      <c r="C2" s="2"/>
      <c r="D2" s="410" t="s">
        <v>1153</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198</v>
      </c>
      <c r="C3" s="2"/>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213</v>
      </c>
      <c r="C4" s="2" t="s">
        <v>471</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788</v>
      </c>
      <c r="C5" s="2" t="s">
        <v>810</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44604</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196</v>
      </c>
      <c r="C11" s="311" t="s">
        <v>83</v>
      </c>
      <c r="D11" s="249">
        <v>4007</v>
      </c>
      <c r="E11" s="15">
        <f t="shared" ref="E11:E18" si="0">IF(B11="","",J11+N11+R11+V11+Z11)</f>
        <v>4</v>
      </c>
      <c r="F11" s="16">
        <f t="shared" ref="F11:F18" si="1">IF(B11="","",RANK(E11,E$11:E$31,1))</f>
        <v>1</v>
      </c>
      <c r="G11" s="8"/>
      <c r="H11" s="238">
        <v>1</v>
      </c>
      <c r="I11" s="242">
        <f t="shared" ref="I11:I18" si="2">IF(OR(H11="DNS",H11="DNF",H11="DSQ",H11="DNC",H11="OCS"),"",IF(H$9="","",IF($B11="","",H11)))</f>
        <v>1</v>
      </c>
      <c r="J11" s="234">
        <f t="shared" ref="J11:J18" si="3">IF(OR(H11="DNS",H11="DNF",H11="DSQ",H11="DNC",H11="OCS"),(COUNTA($B$11:$B$31)+1),IF($B11="","",RANK(I11,I$11:I$31,1)))</f>
        <v>1</v>
      </c>
      <c r="K11" s="8"/>
      <c r="L11" s="238">
        <v>2</v>
      </c>
      <c r="M11" s="242">
        <f t="shared" ref="M11:M18" si="4">IF(OR(L11="DNS",L11="DNF",L11="DSQ",L11="DNC",L11="OCS"),"",IF(L$9="","",IF($B11="","",L11)))</f>
        <v>2</v>
      </c>
      <c r="N11" s="234">
        <f t="shared" ref="N11:N18" si="5">IF(OR(L11="DNS",L11="DNF",L11="DSQ",L11="DNC",L11="OCS"),(COUNTA($B$11:$B$31)+1),IF($B11="","",RANK(M11,M$11:M$31,1)))</f>
        <v>2</v>
      </c>
      <c r="O11" s="8"/>
      <c r="P11" s="238">
        <v>1</v>
      </c>
      <c r="Q11" s="242">
        <f t="shared" ref="Q11:Q18" si="6">IF(OR(P11="DNS",P11="DNF",P11="DSQ",P11="DNC",P11="OCS"),"",IF(P$9="","",IF($B11="","",P11)))</f>
        <v>1</v>
      </c>
      <c r="R11" s="234">
        <f t="shared" ref="R11:R18" si="7">IF(OR(P11="DNS",P11="DNF",P11="DSQ",P11="DNC",P11="OCS"),(COUNTA($B$11:$B$31)+1),IF($B11="","",RANK(Q11,Q$11:Q$31,1)))</f>
        <v>1</v>
      </c>
      <c r="S11" s="8"/>
      <c r="T11" s="238"/>
      <c r="U11" s="242"/>
      <c r="V11" s="234"/>
      <c r="W11" s="8"/>
      <c r="X11" s="238"/>
      <c r="Y11" s="242"/>
      <c r="Z11" s="234"/>
      <c r="AR11" s="13" t="str">
        <f t="shared" ref="AR11:AT18" si="8">IF($B11="","",B11)</f>
        <v>Loy Vaughan</v>
      </c>
      <c r="AS11" s="13" t="str">
        <f t="shared" si="8"/>
        <v>TH</v>
      </c>
      <c r="AT11" s="13">
        <f t="shared" si="8"/>
        <v>4007</v>
      </c>
      <c r="AU11" s="22">
        <f t="shared" ref="AU11:AU18" si="9">IF($B11="","",IF(J11&gt;0,IF(OR(H11="DNS",H11="DSQ",H11="DNC",H11="OCS"),0,IF(H11="DNF",1,(COUNTIF($H$11:$H$31,"=DNF")+COUNT($I$11:$I$31))-J11+1)),0))</f>
        <v>8</v>
      </c>
      <c r="AV11" s="22">
        <f t="shared" ref="AV11:AV18" si="10">IF($B11="","",IF(N11&gt;0,IF(OR(L11="DNS",L11="DSQ",L11="DNC",L11="OCS"),0,IF(L11="DNF",1,(COUNTIF($L$11:$L$31,"=DNF")+COUNT($M$11:$M$31)-N11+1))),0))</f>
        <v>6</v>
      </c>
      <c r="AW11" s="22">
        <f t="shared" ref="AW11:AW18" si="11">IF($B11="","",IF(R11&gt;0,IF(OR(P11="DNS",P11="DSQ",P11="DNC",P11="OCS"),0,IF(P11="DNF",1,(COUNTIF($P$11:$P$31,"=DNF")+COUNT($Q$11:$Q$31))-R11+1)),0))</f>
        <v>6</v>
      </c>
      <c r="AX11" s="22">
        <f t="shared" ref="AX11:AX18" si="12">IF($B11="","",IF(V11&gt;0,IF(OR(T11="DNS",T11="DSQ",T11="DNC",T11="OCS"),0,IF(T11="DNF",1,(COUNTIF($T$11:$T$31,"=DNF")+COUNT($U$11:$U$31))-V11+1)),0))</f>
        <v>0</v>
      </c>
      <c r="AY11" s="22">
        <f t="shared" ref="AY11:AY18" si="13">IF($B11="","",IF(Z11&gt;0,IF(OR(X11="DNS",X11="DSQ",X11="DNC",X11="OCS"),0,IF(X11="DNF",1,(COUNTIF($X$11:$X$31,"=DNF")+COUNT($Y$11:$Y$31))-Z11+1)),0))</f>
        <v>0</v>
      </c>
      <c r="BA11" s="13" t="str">
        <f t="shared" ref="BA11:BC18" si="14">IF($B11="","",B11)</f>
        <v>Loy Vaughan</v>
      </c>
      <c r="BB11" s="13" t="str">
        <f t="shared" si="14"/>
        <v>TH</v>
      </c>
      <c r="BC11" s="13">
        <f t="shared" si="14"/>
        <v>4007</v>
      </c>
      <c r="BD11" s="66">
        <f t="shared" ref="BD11:BD18" si="15">IF($C11="TH",H11,"")</f>
        <v>1</v>
      </c>
      <c r="BE11" s="22">
        <f t="shared" ref="BE11:BE18" si="16">IF(J11&gt;0,IF($C11="TH",IF(OR(BD11="DNS",BD11="DNF",BD11="DSQ",BD11="DNC",BD11="OCS"),(COUNTIF($C$11:$C$31,"=TH")+1),IF($B11="","",RANK(BD11,BD$11:BD$31,1))),""),"")</f>
        <v>1</v>
      </c>
      <c r="BF11" s="22">
        <f t="shared" ref="BF11:BF18" si="17">IF(BE11="","",IF($C11="TH",IF($B11="","",IF(BE11&gt;0,IF(OR(BD11="DNS",BD11="DSQ",BD11="DNC",BD11="OCS"),0,IF(BD11="DNF",1,(COUNTIF($BD$11:$BD$31,"=DNF")+COUNT($BD$11:$BD$31))-BE11+1)),0)),""))</f>
        <v>8</v>
      </c>
      <c r="BG11" s="66">
        <f t="shared" ref="BG11:BG18" si="18">IF($C11="TH",L11,"")</f>
        <v>2</v>
      </c>
      <c r="BH11" s="22">
        <f t="shared" ref="BH11:BH18" si="19">IF(N11&gt;0,IF($C11="TH",IF(OR(BG11="DNS",BG11="DNF",BG11="DSQ",BG11="DNC",BG11="OCS"),(COUNTIF($C$11:$C$31,"=TH")+1),IF($B11="","",RANK(BG11,BG$11:BG$31,1))),""),"")</f>
        <v>2</v>
      </c>
      <c r="BI11" s="22">
        <f t="shared" ref="BI11:BI18" si="20">IF(BH11="","",IF($C11="TH",IF($B11="","",IF(BH11&gt;0,IF(OR(BG11="DNS",BG11="DSQ",BG11="DNC",BG11="OCS"),0,IF(BG11="DNF",1,(COUNTIF($BG$11:$BG$31,"=DNF")+COUNT($BG$11:$BG$31))-BH11+1)),0)),""))</f>
        <v>6</v>
      </c>
      <c r="BJ11" s="66">
        <f t="shared" ref="BJ11:BJ18" si="21">IF($C11="TH",P11,"")</f>
        <v>1</v>
      </c>
      <c r="BK11" s="22">
        <f t="shared" ref="BK11:BK18" si="22">IF(R11&gt;0,IF($C11="TH",IF(OR(BJ11="DNS",BJ11="DNF",BJ11="DSQ",BJ11="DNC",BJ11="OCS"),(COUNTIF($C$11:$C$31,"=TH")+1),IF($B11="","",RANK(BJ11,BJ$11:BJ$31,1))),""),"")</f>
        <v>1</v>
      </c>
      <c r="BL11" s="22">
        <f t="shared" ref="BL11:BL18" si="23">IF(BK11="","",IF($C11="TH",IF($B11="","",IF(BK11&gt;0,IF(OR(BJ11="DNS",BJ11="DSQ",BJ11="DNC",BJ11="OCS"),0,IF(BJ11="DNF",1,(COUNTIF($BJ$11:$BJ$31,"=DNF")+COUNT($BJ$11:$BJ$31))-BK11+1)),0)),""))</f>
        <v>6</v>
      </c>
      <c r="BM11" s="66">
        <f t="shared" ref="BM11:BM18" si="24">IF($C11="TH",T11,"")</f>
        <v>0</v>
      </c>
      <c r="BN11" s="22" t="str">
        <f t="shared" ref="BN11:BN18" si="25">IF(V11&gt;0,IF($C11="TH",IF(OR(BM11="DNS",BM11="DNF",BM11="DSQ",BM11="DNC",BM11="OCS"),(COUNTIF($C$11:$C$31,"=TH")+1),IF($B11="","",RANK(BM11,BM$11:BM$31,1))),""),"")</f>
        <v/>
      </c>
      <c r="BO11" s="22" t="str">
        <f t="shared" ref="BO11:BO18" si="26">IF(BN11="","",IF($C11="TH",IF($B11="","",IF(BN11&gt;0,IF(OR(BM11="DNS",BM11="DSQ",BM11="DNC",BM11="OCS"),0,IF(BM11="DNF",1,(COUNTIF($BM$11:$BM$31,"=DNF")+COUNT($BM$11:$BM$31))-BN11+1)),0)),""))</f>
        <v/>
      </c>
      <c r="BP11" s="66">
        <f t="shared" ref="BP11:BP18" si="27">IF($C11="TH",X11,"")</f>
        <v>0</v>
      </c>
      <c r="BQ11" s="22" t="str">
        <f t="shared" ref="BQ11:BQ18" si="28">IF(Z11&gt;0,IF($C11="TH",IF(OR(BP11="DNS",BP11="DNF",BP11="DSQ",BP11="DNC",BP11="OCS"),(COUNTIF($C$11:$C$31,"=TH")+1),IF($B11="","",RANK(BP11,BP$11:BP$31,1))),""),"")</f>
        <v/>
      </c>
      <c r="BR11" s="22" t="str">
        <f t="shared" ref="BR11:BR18" si="29">IF(BQ11="","",IF($C11="TH",IF($B11="","",IF(BQ11&gt;0,IF(OR(BP11="DNS",BP11="DSQ",BP11="DNC",BP11="OCS"),0,IF(BP11="DNF",1,(COUNTIF($BP$11:$BP$31,"=DNF")+COUNT($BP$11:$BP$31))-BQ11+1)),0)),""))</f>
        <v/>
      </c>
      <c r="BT11" s="13" t="str">
        <f t="shared" ref="BT11:BV18" si="30">IF($B11="","",B11)</f>
        <v>Loy Vaughan</v>
      </c>
      <c r="BU11" s="13" t="str">
        <f t="shared" si="30"/>
        <v>TH</v>
      </c>
      <c r="BV11" s="13">
        <f t="shared" si="30"/>
        <v>4007</v>
      </c>
      <c r="BW11" s="66" t="str">
        <f t="shared" ref="BW11:BW18" si="31">IF($C11="FSCT",H11,"")</f>
        <v/>
      </c>
      <c r="BX11" s="22" t="str">
        <f t="shared" ref="BX11:BX18" si="32">IF(J11&gt;0,IF($C11="FSCT",IF(OR(BW11="DNS",BW11="DNF",BW11="DSQ",BW11="DNC",BW11="OCS"),(COUNTIF($C$11:$C$31,"=FSCT")+1),IF($B11="","",RANK(BW11,BW$11:BW$31,1))),""),"")</f>
        <v/>
      </c>
      <c r="BY11" s="22" t="str">
        <f t="shared" ref="BY11:BY18" si="33">IF(BX11="","",IF($C11="FSCT",IF($B11="","",IF(BX11&gt;0,IF(OR(BW11="DNS",BW11="DSQ",BW11="DNC",BW11="OCS"),0,IF(BW11="DNF",1,(COUNTIF($BW$11:$BW$31,"=DNF")+COUNT($BW$11:$BW$31))-BX11+1)),0)),""))</f>
        <v/>
      </c>
      <c r="BZ11" s="66" t="str">
        <f t="shared" ref="BZ11:BZ18" si="34">IF($C11="FSCT",L11,"")</f>
        <v/>
      </c>
      <c r="CA11" s="22" t="str">
        <f t="shared" ref="CA11:CA18" si="35">IF(N11&gt;0,IF($C11="FSCT",IF(OR(BZ11="DNS",BZ11="DNF",BZ11="DSQ",BZ11="DNC",BZ11="OCS"),(COUNTIF($C$11:$C$31,"=FSCT")+1),IF($B11="","",RANK(BZ11,BZ$11:BZ$31,1))),""),"")</f>
        <v/>
      </c>
      <c r="CB11" s="22" t="str">
        <f t="shared" ref="CB11:CB18" si="36">IF(CA11="","",IF($C11="FSCT",IF($B11="","",IF(CA11&gt;0,IF(OR(BZ11="DNS",BZ11="DSQ",BZ11="DNC",BZ11="OCS"),0,IF(BZ11="DNF",1,(COUNTIF($BZ$11:$BZ$31,"=DNF")+COUNT($BZ$11:$BZ$31))-CA11+1)),0)),""))</f>
        <v/>
      </c>
      <c r="CC11" s="66" t="str">
        <f t="shared" ref="CC11:CC18" si="37">IF($C11="FSCT",P11,"")</f>
        <v/>
      </c>
      <c r="CD11" s="22" t="str">
        <f t="shared" ref="CD11:CD18" si="38">IF(R11&gt;0,IF($C11="FSCT",IF(OR(CC11="DNS",CC11="DNF",CC11="DSQ",CC11="DNC",CC11="OCS"),(COUNTIF($C$11:$C$31,"=FSCT")+1),IF($B11="","",RANK(CC11,CC$11:CC$31,1))),""),"")</f>
        <v/>
      </c>
      <c r="CE11" s="22" t="str">
        <f t="shared" ref="CE11:CE18" si="39">IF(CD11="","",IF($C11="FSCT",IF($B11="","",IF(CD11&gt;0,IF(OR(CC11="DNS",CC11="DSQ",CC11="DNC",CC11="OCS"),0,IF(CC11="DNF",1,(COUNTIF($CC$11:$CC$31,"=DNF")+COUNT($CC$11:$CC$31))-CD11+1)),0)),""))</f>
        <v/>
      </c>
      <c r="CF11" s="66" t="str">
        <f t="shared" ref="CF11:CF18" si="40">IF($C11="FSCT",T11,"")</f>
        <v/>
      </c>
      <c r="CG11" s="22" t="str">
        <f t="shared" ref="CG11:CG18" si="41">IF(V11&gt;0,IF($C11="FSCT",IF(OR(CF11="DNS",CF11="DNF",CF11="DSQ",CF11="DNC",CF11="OCS"),(COUNTIF($C$11:$C$31,"=FSCT")+1),IF($B11="","",RANK(CF11,CF$11:CF$31,1))),""),"")</f>
        <v/>
      </c>
      <c r="CH11" s="22" t="str">
        <f t="shared" ref="CH11:CH18" si="42">IF(CG11="","",IF($C11="FSCT",IF($B11="","",IF(CG11&gt;0,IF(OR(CF11="DNS",CF11="DSQ",CF11="DNC",CF11="OCS"),0,IF(CF11="DNF",1,(COUNTIF($CF$11:$CF$31,"=DNF")+COUNT($CF$11:$CF$31))-CG11+1)),0)),""))</f>
        <v/>
      </c>
      <c r="CI11" s="66" t="str">
        <f t="shared" ref="CI11:CI18" si="43">IF($C11="FSCT",X11,"")</f>
        <v/>
      </c>
      <c r="CJ11" s="22" t="str">
        <f t="shared" ref="CJ11:CJ18" si="44">IF(Z11&gt;0,IF($C11="FSCT",IF(OR(CI11="DNS",CI11="DNF",CI11="DSQ",CI11="DNC",CI11="OCS"),(COUNTIF($C$11:$C$31,"=FSCT")+1),IF($B11="","",RANK(CI11,CI$11:CI$31,1))),""),"")</f>
        <v/>
      </c>
      <c r="CK11" s="22" t="str">
        <f t="shared" ref="CK11:CK18" si="45">IF(CJ11="","",IF($C11="FSCT",IF($B11="","",IF(CJ11&gt;0,IF(OR(CI11="DNS",CI11="DSQ",CI11="DNC",CI11="OCS"),0,IF(CI11="DNF",1,(COUNTIF($CI$11:$CI$31,"=DNF")+COUNT($CI$11:$CI$31))-CJ11+1)),0)),""))</f>
        <v/>
      </c>
    </row>
    <row r="12" spans="1:89" ht="15" customHeight="1" x14ac:dyDescent="0.2">
      <c r="A12" s="252">
        <f>F12</f>
        <v>2</v>
      </c>
      <c r="B12" s="61" t="s">
        <v>638</v>
      </c>
      <c r="C12" s="311" t="s">
        <v>83</v>
      </c>
      <c r="D12" s="249">
        <v>4019</v>
      </c>
      <c r="E12" s="15">
        <f t="shared" si="0"/>
        <v>11</v>
      </c>
      <c r="F12" s="16">
        <f t="shared" si="1"/>
        <v>2</v>
      </c>
      <c r="G12" s="8"/>
      <c r="H12" s="238">
        <v>5</v>
      </c>
      <c r="I12" s="242">
        <f t="shared" si="2"/>
        <v>5</v>
      </c>
      <c r="J12" s="234">
        <f t="shared" si="3"/>
        <v>5</v>
      </c>
      <c r="K12" s="8"/>
      <c r="L12" s="238">
        <v>4</v>
      </c>
      <c r="M12" s="242">
        <f t="shared" si="4"/>
        <v>4</v>
      </c>
      <c r="N12" s="234">
        <f t="shared" si="5"/>
        <v>4</v>
      </c>
      <c r="O12" s="8"/>
      <c r="P12" s="238">
        <v>2</v>
      </c>
      <c r="Q12" s="242">
        <f t="shared" si="6"/>
        <v>2</v>
      </c>
      <c r="R12" s="255">
        <f t="shared" si="7"/>
        <v>2</v>
      </c>
      <c r="S12" s="8"/>
      <c r="T12" s="238"/>
      <c r="U12" s="242"/>
      <c r="V12" s="234"/>
      <c r="W12" s="8"/>
      <c r="X12" s="238"/>
      <c r="Y12" s="242"/>
      <c r="Z12" s="234"/>
      <c r="AR12" s="13" t="str">
        <f t="shared" si="8"/>
        <v>Nelson Sharp</v>
      </c>
      <c r="AS12" s="13" t="str">
        <f t="shared" si="8"/>
        <v>TH</v>
      </c>
      <c r="AT12" s="13">
        <f t="shared" si="8"/>
        <v>4019</v>
      </c>
      <c r="AU12" s="22">
        <f t="shared" si="9"/>
        <v>4</v>
      </c>
      <c r="AV12" s="22">
        <f t="shared" si="10"/>
        <v>4</v>
      </c>
      <c r="AW12" s="22">
        <f t="shared" si="11"/>
        <v>5</v>
      </c>
      <c r="AX12" s="22">
        <f t="shared" si="12"/>
        <v>0</v>
      </c>
      <c r="AY12" s="22">
        <f t="shared" si="13"/>
        <v>0</v>
      </c>
      <c r="BA12" s="13" t="str">
        <f t="shared" si="14"/>
        <v>Nelson Sharp</v>
      </c>
      <c r="BB12" s="13" t="str">
        <f t="shared" si="14"/>
        <v>TH</v>
      </c>
      <c r="BC12" s="13">
        <f t="shared" si="14"/>
        <v>4019</v>
      </c>
      <c r="BD12" s="66">
        <f t="shared" si="15"/>
        <v>5</v>
      </c>
      <c r="BE12" s="22">
        <f t="shared" si="16"/>
        <v>5</v>
      </c>
      <c r="BF12" s="22">
        <f t="shared" si="17"/>
        <v>4</v>
      </c>
      <c r="BG12" s="66">
        <f t="shared" si="18"/>
        <v>4</v>
      </c>
      <c r="BH12" s="22">
        <f t="shared" si="19"/>
        <v>4</v>
      </c>
      <c r="BI12" s="22">
        <f t="shared" si="20"/>
        <v>4</v>
      </c>
      <c r="BJ12" s="66">
        <f t="shared" si="21"/>
        <v>2</v>
      </c>
      <c r="BK12" s="22">
        <f t="shared" si="22"/>
        <v>2</v>
      </c>
      <c r="BL12" s="22">
        <f t="shared" si="23"/>
        <v>5</v>
      </c>
      <c r="BM12" s="66">
        <f t="shared" si="24"/>
        <v>0</v>
      </c>
      <c r="BN12" s="22" t="str">
        <f t="shared" si="25"/>
        <v/>
      </c>
      <c r="BO12" s="22" t="str">
        <f t="shared" si="26"/>
        <v/>
      </c>
      <c r="BP12" s="66">
        <f t="shared" si="27"/>
        <v>0</v>
      </c>
      <c r="BQ12" s="22" t="str">
        <f t="shared" si="28"/>
        <v/>
      </c>
      <c r="BR12" s="22" t="str">
        <f t="shared" si="29"/>
        <v/>
      </c>
      <c r="BT12" s="13" t="str">
        <f t="shared" si="30"/>
        <v>Nelson Sharp</v>
      </c>
      <c r="BU12" s="13" t="str">
        <f t="shared" si="30"/>
        <v>TH</v>
      </c>
      <c r="BV12" s="13">
        <f t="shared" si="30"/>
        <v>4019</v>
      </c>
      <c r="BW12" s="66" t="str">
        <f t="shared" si="31"/>
        <v/>
      </c>
      <c r="BX12" s="22" t="str">
        <f t="shared" si="32"/>
        <v/>
      </c>
      <c r="BY12" s="22" t="str">
        <f t="shared" si="33"/>
        <v/>
      </c>
      <c r="BZ12" s="66" t="str">
        <f t="shared" si="34"/>
        <v/>
      </c>
      <c r="CA12" s="22" t="str">
        <f t="shared" si="35"/>
        <v/>
      </c>
      <c r="CB12" s="22" t="str">
        <f t="shared" si="36"/>
        <v/>
      </c>
      <c r="CC12" s="66" t="str">
        <f t="shared" si="37"/>
        <v/>
      </c>
      <c r="CD12" s="22" t="str">
        <f t="shared" si="38"/>
        <v/>
      </c>
      <c r="CE12" s="22" t="str">
        <f t="shared" si="39"/>
        <v/>
      </c>
      <c r="CF12" s="66" t="str">
        <f t="shared" si="40"/>
        <v/>
      </c>
      <c r="CG12" s="22" t="str">
        <f t="shared" si="41"/>
        <v/>
      </c>
      <c r="CH12" s="22" t="str">
        <f t="shared" si="42"/>
        <v/>
      </c>
      <c r="CI12" s="66" t="str">
        <f t="shared" si="43"/>
        <v/>
      </c>
      <c r="CJ12" s="22" t="str">
        <f t="shared" si="44"/>
        <v/>
      </c>
      <c r="CK12" s="22" t="str">
        <f t="shared" si="45"/>
        <v/>
      </c>
    </row>
    <row r="13" spans="1:89" ht="15" customHeight="1" x14ac:dyDescent="0.2">
      <c r="A13" s="252">
        <v>3</v>
      </c>
      <c r="B13" s="61" t="s">
        <v>202</v>
      </c>
      <c r="C13" s="311" t="s">
        <v>83</v>
      </c>
      <c r="D13" s="249">
        <v>2609</v>
      </c>
      <c r="E13" s="15">
        <f t="shared" si="0"/>
        <v>11</v>
      </c>
      <c r="F13" s="16">
        <f t="shared" si="1"/>
        <v>2</v>
      </c>
      <c r="G13" s="8"/>
      <c r="H13" s="238">
        <v>3</v>
      </c>
      <c r="I13" s="242">
        <f t="shared" si="2"/>
        <v>3</v>
      </c>
      <c r="J13" s="234">
        <f t="shared" si="3"/>
        <v>3</v>
      </c>
      <c r="K13" s="8"/>
      <c r="L13" s="238">
        <v>5</v>
      </c>
      <c r="M13" s="242">
        <f t="shared" si="4"/>
        <v>5</v>
      </c>
      <c r="N13" s="234">
        <f t="shared" si="5"/>
        <v>5</v>
      </c>
      <c r="O13" s="8"/>
      <c r="P13" s="238">
        <v>3</v>
      </c>
      <c r="Q13" s="242">
        <f t="shared" si="6"/>
        <v>3</v>
      </c>
      <c r="R13" s="234">
        <f t="shared" si="7"/>
        <v>3</v>
      </c>
      <c r="S13" s="8"/>
      <c r="T13" s="238"/>
      <c r="U13" s="242"/>
      <c r="V13" s="234"/>
      <c r="W13" s="8"/>
      <c r="X13" s="238"/>
      <c r="Y13" s="242"/>
      <c r="Z13" s="234"/>
      <c r="AR13" s="13" t="str">
        <f t="shared" si="8"/>
        <v>Tate Beckham</v>
      </c>
      <c r="AS13" s="13" t="str">
        <f t="shared" si="8"/>
        <v>TH</v>
      </c>
      <c r="AT13" s="13">
        <f t="shared" si="8"/>
        <v>2609</v>
      </c>
      <c r="AU13" s="22">
        <f t="shared" si="9"/>
        <v>6</v>
      </c>
      <c r="AV13" s="22">
        <f t="shared" si="10"/>
        <v>3</v>
      </c>
      <c r="AW13" s="22">
        <f t="shared" si="11"/>
        <v>4</v>
      </c>
      <c r="AX13" s="22">
        <f t="shared" si="12"/>
        <v>0</v>
      </c>
      <c r="AY13" s="22">
        <f t="shared" si="13"/>
        <v>0</v>
      </c>
      <c r="BA13" s="13" t="str">
        <f t="shared" si="14"/>
        <v>Tate Beckham</v>
      </c>
      <c r="BB13" s="13" t="str">
        <f t="shared" si="14"/>
        <v>TH</v>
      </c>
      <c r="BC13" s="13">
        <f t="shared" si="14"/>
        <v>2609</v>
      </c>
      <c r="BD13" s="66">
        <f t="shared" si="15"/>
        <v>3</v>
      </c>
      <c r="BE13" s="22">
        <f t="shared" si="16"/>
        <v>3</v>
      </c>
      <c r="BF13" s="22">
        <f t="shared" si="17"/>
        <v>6</v>
      </c>
      <c r="BG13" s="66">
        <f t="shared" si="18"/>
        <v>5</v>
      </c>
      <c r="BH13" s="22">
        <f t="shared" si="19"/>
        <v>5</v>
      </c>
      <c r="BI13" s="22">
        <f t="shared" si="20"/>
        <v>3</v>
      </c>
      <c r="BJ13" s="66">
        <f t="shared" si="21"/>
        <v>3</v>
      </c>
      <c r="BK13" s="22">
        <f t="shared" si="22"/>
        <v>3</v>
      </c>
      <c r="BL13" s="22">
        <f t="shared" si="23"/>
        <v>4</v>
      </c>
      <c r="BM13" s="66">
        <f t="shared" si="24"/>
        <v>0</v>
      </c>
      <c r="BN13" s="22" t="str">
        <f t="shared" si="25"/>
        <v/>
      </c>
      <c r="BO13" s="22" t="str">
        <f t="shared" si="26"/>
        <v/>
      </c>
      <c r="BP13" s="66">
        <f t="shared" si="27"/>
        <v>0</v>
      </c>
      <c r="BQ13" s="22" t="str">
        <f t="shared" si="28"/>
        <v/>
      </c>
      <c r="BR13" s="22" t="str">
        <f t="shared" si="29"/>
        <v/>
      </c>
      <c r="BT13" s="13" t="str">
        <f t="shared" si="30"/>
        <v>Tate Beckham</v>
      </c>
      <c r="BU13" s="13" t="str">
        <f t="shared" si="30"/>
        <v>TH</v>
      </c>
      <c r="BV13" s="13">
        <f t="shared" si="30"/>
        <v>2609</v>
      </c>
      <c r="BW13" s="66" t="str">
        <f t="shared" si="31"/>
        <v/>
      </c>
      <c r="BX13" s="22" t="str">
        <f t="shared" si="32"/>
        <v/>
      </c>
      <c r="BY13" s="22" t="str">
        <f t="shared" si="33"/>
        <v/>
      </c>
      <c r="BZ13" s="66" t="str">
        <f t="shared" si="34"/>
        <v/>
      </c>
      <c r="CA13" s="22" t="str">
        <f t="shared" si="35"/>
        <v/>
      </c>
      <c r="CB13" s="22" t="str">
        <f t="shared" si="36"/>
        <v/>
      </c>
      <c r="CC13" s="66" t="str">
        <f t="shared" si="37"/>
        <v/>
      </c>
      <c r="CD13" s="22" t="str">
        <f t="shared" si="38"/>
        <v/>
      </c>
      <c r="CE13" s="22" t="str">
        <f t="shared" si="39"/>
        <v/>
      </c>
      <c r="CF13" s="66" t="str">
        <f t="shared" si="40"/>
        <v/>
      </c>
      <c r="CG13" s="22" t="str">
        <f t="shared" si="41"/>
        <v/>
      </c>
      <c r="CH13" s="22" t="str">
        <f t="shared" si="42"/>
        <v/>
      </c>
      <c r="CI13" s="66" t="str">
        <f t="shared" si="43"/>
        <v/>
      </c>
      <c r="CJ13" s="22" t="str">
        <f t="shared" si="44"/>
        <v/>
      </c>
      <c r="CK13" s="22" t="str">
        <f t="shared" si="45"/>
        <v/>
      </c>
    </row>
    <row r="14" spans="1:89" ht="15" customHeight="1" x14ac:dyDescent="0.2">
      <c r="A14" s="252">
        <f>F14</f>
        <v>4</v>
      </c>
      <c r="B14" s="61" t="s">
        <v>153</v>
      </c>
      <c r="C14" s="311" t="s">
        <v>83</v>
      </c>
      <c r="D14" s="249">
        <v>3820</v>
      </c>
      <c r="E14" s="15">
        <f t="shared" si="0"/>
        <v>12</v>
      </c>
      <c r="F14" s="16">
        <f t="shared" si="1"/>
        <v>4</v>
      </c>
      <c r="G14" s="8"/>
      <c r="H14" s="238">
        <v>6</v>
      </c>
      <c r="I14" s="242">
        <f t="shared" si="2"/>
        <v>6</v>
      </c>
      <c r="J14" s="234">
        <f t="shared" si="3"/>
        <v>6</v>
      </c>
      <c r="K14" s="8"/>
      <c r="L14" s="238">
        <v>1</v>
      </c>
      <c r="M14" s="242">
        <f t="shared" si="4"/>
        <v>1</v>
      </c>
      <c r="N14" s="234">
        <f t="shared" si="5"/>
        <v>1</v>
      </c>
      <c r="O14" s="8"/>
      <c r="P14" s="238">
        <v>5</v>
      </c>
      <c r="Q14" s="242">
        <f t="shared" si="6"/>
        <v>5</v>
      </c>
      <c r="R14" s="234">
        <f t="shared" si="7"/>
        <v>5</v>
      </c>
      <c r="S14" s="8"/>
      <c r="T14" s="238"/>
      <c r="U14" s="242"/>
      <c r="V14" s="234"/>
      <c r="W14" s="8"/>
      <c r="X14" s="238"/>
      <c r="Y14" s="242"/>
      <c r="Z14" s="234"/>
      <c r="AR14" s="13" t="str">
        <f t="shared" si="8"/>
        <v>Richard May</v>
      </c>
      <c r="AS14" s="13" t="str">
        <f t="shared" si="8"/>
        <v>TH</v>
      </c>
      <c r="AT14" s="13">
        <f t="shared" si="8"/>
        <v>3820</v>
      </c>
      <c r="AU14" s="22">
        <f t="shared" si="9"/>
        <v>3</v>
      </c>
      <c r="AV14" s="22">
        <f t="shared" si="10"/>
        <v>7</v>
      </c>
      <c r="AW14" s="22">
        <f t="shared" si="11"/>
        <v>2</v>
      </c>
      <c r="AX14" s="22">
        <f t="shared" si="12"/>
        <v>0</v>
      </c>
      <c r="AY14" s="22">
        <f t="shared" si="13"/>
        <v>0</v>
      </c>
      <c r="BA14" s="13" t="str">
        <f t="shared" si="14"/>
        <v>Richard May</v>
      </c>
      <c r="BB14" s="13" t="str">
        <f t="shared" si="14"/>
        <v>TH</v>
      </c>
      <c r="BC14" s="13">
        <f t="shared" si="14"/>
        <v>3820</v>
      </c>
      <c r="BD14" s="66">
        <f t="shared" si="15"/>
        <v>6</v>
      </c>
      <c r="BE14" s="22">
        <f t="shared" si="16"/>
        <v>6</v>
      </c>
      <c r="BF14" s="22">
        <f t="shared" si="17"/>
        <v>3</v>
      </c>
      <c r="BG14" s="66">
        <f t="shared" si="18"/>
        <v>1</v>
      </c>
      <c r="BH14" s="22">
        <f t="shared" si="19"/>
        <v>1</v>
      </c>
      <c r="BI14" s="22">
        <f t="shared" si="20"/>
        <v>7</v>
      </c>
      <c r="BJ14" s="66">
        <f t="shared" si="21"/>
        <v>5</v>
      </c>
      <c r="BK14" s="22">
        <f t="shared" si="22"/>
        <v>5</v>
      </c>
      <c r="BL14" s="22">
        <f t="shared" si="23"/>
        <v>2</v>
      </c>
      <c r="BM14" s="66">
        <f t="shared" si="24"/>
        <v>0</v>
      </c>
      <c r="BN14" s="22" t="str">
        <f t="shared" si="25"/>
        <v/>
      </c>
      <c r="BO14" s="22" t="str">
        <f t="shared" si="26"/>
        <v/>
      </c>
      <c r="BP14" s="66">
        <f t="shared" si="27"/>
        <v>0</v>
      </c>
      <c r="BQ14" s="22" t="str">
        <f t="shared" si="28"/>
        <v/>
      </c>
      <c r="BR14" s="22" t="str">
        <f t="shared" si="29"/>
        <v/>
      </c>
      <c r="BT14" s="13" t="str">
        <f t="shared" si="30"/>
        <v>Richard May</v>
      </c>
      <c r="BU14" s="13" t="str">
        <f t="shared" si="30"/>
        <v>TH</v>
      </c>
      <c r="BV14" s="13">
        <f t="shared" si="30"/>
        <v>3820</v>
      </c>
      <c r="BW14" s="66" t="str">
        <f t="shared" si="31"/>
        <v/>
      </c>
      <c r="BX14" s="22" t="str">
        <f t="shared" si="32"/>
        <v/>
      </c>
      <c r="BY14" s="22" t="str">
        <f t="shared" si="33"/>
        <v/>
      </c>
      <c r="BZ14" s="66" t="str">
        <f t="shared" si="34"/>
        <v/>
      </c>
      <c r="CA14" s="22" t="str">
        <f t="shared" si="35"/>
        <v/>
      </c>
      <c r="CB14" s="22" t="str">
        <f t="shared" si="36"/>
        <v/>
      </c>
      <c r="CC14" s="66" t="str">
        <f t="shared" si="37"/>
        <v/>
      </c>
      <c r="CD14" s="22" t="str">
        <f t="shared" si="38"/>
        <v/>
      </c>
      <c r="CE14" s="22" t="str">
        <f t="shared" si="39"/>
        <v/>
      </c>
      <c r="CF14" s="66" t="str">
        <f t="shared" si="40"/>
        <v/>
      </c>
      <c r="CG14" s="22" t="str">
        <f t="shared" si="41"/>
        <v/>
      </c>
      <c r="CH14" s="22" t="str">
        <f t="shared" si="42"/>
        <v/>
      </c>
      <c r="CI14" s="66" t="str">
        <f t="shared" si="43"/>
        <v/>
      </c>
      <c r="CJ14" s="22" t="str">
        <f t="shared" si="44"/>
        <v/>
      </c>
      <c r="CK14" s="22" t="str">
        <f t="shared" si="45"/>
        <v/>
      </c>
    </row>
    <row r="15" spans="1:89" ht="15" customHeight="1" x14ac:dyDescent="0.2">
      <c r="A15" s="252">
        <f>F15</f>
        <v>5</v>
      </c>
      <c r="B15" s="61" t="s">
        <v>800</v>
      </c>
      <c r="C15" s="311" t="s">
        <v>83</v>
      </c>
      <c r="D15" s="249">
        <v>3466</v>
      </c>
      <c r="E15" s="15">
        <f t="shared" si="0"/>
        <v>14</v>
      </c>
      <c r="F15" s="16">
        <f t="shared" si="1"/>
        <v>5</v>
      </c>
      <c r="G15" s="8"/>
      <c r="H15" s="238">
        <v>2</v>
      </c>
      <c r="I15" s="242">
        <f t="shared" si="2"/>
        <v>2</v>
      </c>
      <c r="J15" s="234">
        <f t="shared" si="3"/>
        <v>2</v>
      </c>
      <c r="K15" s="8"/>
      <c r="L15" s="238">
        <v>3</v>
      </c>
      <c r="M15" s="242">
        <f t="shared" si="4"/>
        <v>3</v>
      </c>
      <c r="N15" s="234">
        <f t="shared" si="5"/>
        <v>3</v>
      </c>
      <c r="O15" s="8"/>
      <c r="P15" s="238" t="s">
        <v>815</v>
      </c>
      <c r="Q15" s="242" t="str">
        <f t="shared" si="6"/>
        <v/>
      </c>
      <c r="R15" s="234">
        <f t="shared" si="7"/>
        <v>9</v>
      </c>
      <c r="S15" s="8"/>
      <c r="T15" s="238"/>
      <c r="U15" s="242"/>
      <c r="V15" s="234"/>
      <c r="W15" s="8"/>
      <c r="X15" s="238"/>
      <c r="Y15" s="242"/>
      <c r="Z15" s="234"/>
      <c r="AR15" s="13" t="str">
        <f t="shared" si="8"/>
        <v>Conor Madden</v>
      </c>
      <c r="AS15" s="13" t="str">
        <f t="shared" si="8"/>
        <v>TH</v>
      </c>
      <c r="AT15" s="13">
        <f t="shared" si="8"/>
        <v>3466</v>
      </c>
      <c r="AU15" s="22">
        <f t="shared" si="9"/>
        <v>7</v>
      </c>
      <c r="AV15" s="22">
        <f t="shared" si="10"/>
        <v>5</v>
      </c>
      <c r="AW15" s="22">
        <f t="shared" si="11"/>
        <v>0</v>
      </c>
      <c r="AX15" s="22">
        <f t="shared" si="12"/>
        <v>0</v>
      </c>
      <c r="AY15" s="22">
        <f t="shared" si="13"/>
        <v>0</v>
      </c>
      <c r="BA15" s="13" t="str">
        <f t="shared" si="14"/>
        <v>Conor Madden</v>
      </c>
      <c r="BB15" s="13" t="str">
        <f t="shared" si="14"/>
        <v>TH</v>
      </c>
      <c r="BC15" s="13">
        <f t="shared" si="14"/>
        <v>3466</v>
      </c>
      <c r="BD15" s="66">
        <f t="shared" si="15"/>
        <v>2</v>
      </c>
      <c r="BE15" s="22">
        <f t="shared" si="16"/>
        <v>2</v>
      </c>
      <c r="BF15" s="22">
        <f t="shared" si="17"/>
        <v>7</v>
      </c>
      <c r="BG15" s="66">
        <f t="shared" si="18"/>
        <v>3</v>
      </c>
      <c r="BH15" s="22">
        <f t="shared" si="19"/>
        <v>3</v>
      </c>
      <c r="BI15" s="22">
        <f t="shared" si="20"/>
        <v>5</v>
      </c>
      <c r="BJ15" s="66" t="str">
        <f t="shared" si="21"/>
        <v>DNS</v>
      </c>
      <c r="BK15" s="22">
        <f t="shared" si="22"/>
        <v>9</v>
      </c>
      <c r="BL15" s="22">
        <f t="shared" si="23"/>
        <v>0</v>
      </c>
      <c r="BM15" s="66">
        <f t="shared" si="24"/>
        <v>0</v>
      </c>
      <c r="BN15" s="22" t="str">
        <f t="shared" si="25"/>
        <v/>
      </c>
      <c r="BO15" s="22" t="str">
        <f t="shared" si="26"/>
        <v/>
      </c>
      <c r="BP15" s="66">
        <f t="shared" si="27"/>
        <v>0</v>
      </c>
      <c r="BQ15" s="22" t="str">
        <f t="shared" si="28"/>
        <v/>
      </c>
      <c r="BR15" s="22" t="str">
        <f t="shared" si="29"/>
        <v/>
      </c>
      <c r="BT15" s="13" t="str">
        <f t="shared" si="30"/>
        <v>Conor Madden</v>
      </c>
      <c r="BU15" s="13" t="str">
        <f t="shared" si="30"/>
        <v>TH</v>
      </c>
      <c r="BV15" s="13">
        <f t="shared" si="30"/>
        <v>3466</v>
      </c>
      <c r="BW15" s="66" t="str">
        <f t="shared" si="31"/>
        <v/>
      </c>
      <c r="BX15" s="22" t="str">
        <f t="shared" si="32"/>
        <v/>
      </c>
      <c r="BY15" s="22" t="str">
        <f t="shared" si="33"/>
        <v/>
      </c>
      <c r="BZ15" s="66" t="str">
        <f t="shared" si="34"/>
        <v/>
      </c>
      <c r="CA15" s="22" t="str">
        <f t="shared" si="35"/>
        <v/>
      </c>
      <c r="CB15" s="22" t="str">
        <f t="shared" si="36"/>
        <v/>
      </c>
      <c r="CC15" s="66" t="str">
        <f t="shared" si="37"/>
        <v/>
      </c>
      <c r="CD15" s="22" t="str">
        <f t="shared" si="38"/>
        <v/>
      </c>
      <c r="CE15" s="22" t="str">
        <f t="shared" si="39"/>
        <v/>
      </c>
      <c r="CF15" s="66" t="str">
        <f t="shared" si="40"/>
        <v/>
      </c>
      <c r="CG15" s="22" t="str">
        <f t="shared" si="41"/>
        <v/>
      </c>
      <c r="CH15" s="22" t="str">
        <f t="shared" si="42"/>
        <v/>
      </c>
      <c r="CI15" s="66" t="str">
        <f t="shared" si="43"/>
        <v/>
      </c>
      <c r="CJ15" s="22" t="str">
        <f t="shared" si="44"/>
        <v/>
      </c>
      <c r="CK15" s="22" t="str">
        <f t="shared" si="45"/>
        <v/>
      </c>
    </row>
    <row r="16" spans="1:89" ht="15" customHeight="1" x14ac:dyDescent="0.2">
      <c r="A16" s="252">
        <f>F16</f>
        <v>6</v>
      </c>
      <c r="B16" s="61" t="s">
        <v>764</v>
      </c>
      <c r="C16" s="311" t="s">
        <v>83</v>
      </c>
      <c r="D16" s="249">
        <v>2644</v>
      </c>
      <c r="E16" s="15">
        <f t="shared" si="0"/>
        <v>18</v>
      </c>
      <c r="F16" s="16">
        <f t="shared" si="1"/>
        <v>6</v>
      </c>
      <c r="G16" s="8"/>
      <c r="H16" s="238">
        <v>8</v>
      </c>
      <c r="I16" s="242">
        <f t="shared" si="2"/>
        <v>8</v>
      </c>
      <c r="J16" s="234">
        <f t="shared" si="3"/>
        <v>8</v>
      </c>
      <c r="K16" s="8"/>
      <c r="L16" s="238">
        <v>6</v>
      </c>
      <c r="M16" s="242">
        <f t="shared" si="4"/>
        <v>6</v>
      </c>
      <c r="N16" s="234">
        <f t="shared" si="5"/>
        <v>6</v>
      </c>
      <c r="O16" s="8"/>
      <c r="P16" s="238">
        <v>4</v>
      </c>
      <c r="Q16" s="242">
        <f t="shared" si="6"/>
        <v>4</v>
      </c>
      <c r="R16" s="234">
        <f t="shared" si="7"/>
        <v>4</v>
      </c>
      <c r="S16" s="8"/>
      <c r="T16" s="238"/>
      <c r="U16" s="242"/>
      <c r="V16" s="234"/>
      <c r="W16" s="8"/>
      <c r="X16" s="238"/>
      <c r="Y16" s="242"/>
      <c r="Z16" s="234"/>
      <c r="AR16" s="13" t="str">
        <f t="shared" si="8"/>
        <v>Craig Hennecy</v>
      </c>
      <c r="AS16" s="13" t="str">
        <f t="shared" si="8"/>
        <v>TH</v>
      </c>
      <c r="AT16" s="13">
        <f t="shared" si="8"/>
        <v>2644</v>
      </c>
      <c r="AU16" s="22">
        <f t="shared" si="9"/>
        <v>1</v>
      </c>
      <c r="AV16" s="22">
        <f t="shared" si="10"/>
        <v>2</v>
      </c>
      <c r="AW16" s="22">
        <f t="shared" si="11"/>
        <v>3</v>
      </c>
      <c r="AX16" s="22">
        <f t="shared" si="12"/>
        <v>0</v>
      </c>
      <c r="AY16" s="22">
        <f t="shared" si="13"/>
        <v>0</v>
      </c>
      <c r="BA16" s="13" t="str">
        <f t="shared" si="14"/>
        <v>Craig Hennecy</v>
      </c>
      <c r="BB16" s="13" t="str">
        <f t="shared" si="14"/>
        <v>TH</v>
      </c>
      <c r="BC16" s="13">
        <f t="shared" si="14"/>
        <v>2644</v>
      </c>
      <c r="BD16" s="66">
        <f t="shared" si="15"/>
        <v>8</v>
      </c>
      <c r="BE16" s="22">
        <f t="shared" si="16"/>
        <v>8</v>
      </c>
      <c r="BF16" s="22">
        <f t="shared" si="17"/>
        <v>1</v>
      </c>
      <c r="BG16" s="66">
        <f t="shared" si="18"/>
        <v>6</v>
      </c>
      <c r="BH16" s="22">
        <f t="shared" si="19"/>
        <v>6</v>
      </c>
      <c r="BI16" s="22">
        <f t="shared" si="20"/>
        <v>2</v>
      </c>
      <c r="BJ16" s="66">
        <f t="shared" si="21"/>
        <v>4</v>
      </c>
      <c r="BK16" s="22">
        <f t="shared" si="22"/>
        <v>4</v>
      </c>
      <c r="BL16" s="22">
        <f t="shared" si="23"/>
        <v>3</v>
      </c>
      <c r="BM16" s="66">
        <f t="shared" si="24"/>
        <v>0</v>
      </c>
      <c r="BN16" s="22" t="str">
        <f t="shared" si="25"/>
        <v/>
      </c>
      <c r="BO16" s="22" t="str">
        <f t="shared" si="26"/>
        <v/>
      </c>
      <c r="BP16" s="66">
        <f t="shared" si="27"/>
        <v>0</v>
      </c>
      <c r="BQ16" s="22" t="str">
        <f t="shared" si="28"/>
        <v/>
      </c>
      <c r="BR16" s="22" t="str">
        <f t="shared" si="29"/>
        <v/>
      </c>
      <c r="BT16" s="13" t="str">
        <f t="shared" si="30"/>
        <v>Craig Hennecy</v>
      </c>
      <c r="BU16" s="13" t="str">
        <f t="shared" si="30"/>
        <v>TH</v>
      </c>
      <c r="BV16" s="13">
        <f t="shared" si="30"/>
        <v>2644</v>
      </c>
      <c r="BW16" s="66" t="str">
        <f t="shared" si="31"/>
        <v/>
      </c>
      <c r="BX16" s="22" t="str">
        <f t="shared" si="32"/>
        <v/>
      </c>
      <c r="BY16" s="22" t="str">
        <f t="shared" si="33"/>
        <v/>
      </c>
      <c r="BZ16" s="66" t="str">
        <f t="shared" si="34"/>
        <v/>
      </c>
      <c r="CA16" s="22" t="str">
        <f t="shared" si="35"/>
        <v/>
      </c>
      <c r="CB16" s="22" t="str">
        <f t="shared" si="36"/>
        <v/>
      </c>
      <c r="CC16" s="66" t="str">
        <f t="shared" si="37"/>
        <v/>
      </c>
      <c r="CD16" s="22" t="str">
        <f t="shared" si="38"/>
        <v/>
      </c>
      <c r="CE16" s="22" t="str">
        <f t="shared" si="39"/>
        <v/>
      </c>
      <c r="CF16" s="66" t="str">
        <f t="shared" si="40"/>
        <v/>
      </c>
      <c r="CG16" s="22" t="str">
        <f t="shared" si="41"/>
        <v/>
      </c>
      <c r="CH16" s="22" t="str">
        <f t="shared" si="42"/>
        <v/>
      </c>
      <c r="CI16" s="66" t="str">
        <f t="shared" si="43"/>
        <v/>
      </c>
      <c r="CJ16" s="22" t="str">
        <f t="shared" si="44"/>
        <v/>
      </c>
      <c r="CK16" s="22" t="str">
        <f t="shared" si="45"/>
        <v/>
      </c>
    </row>
    <row r="17" spans="1:89" ht="15" customHeight="1" x14ac:dyDescent="0.2">
      <c r="A17" s="252">
        <f>F17</f>
        <v>7</v>
      </c>
      <c r="B17" s="61" t="s">
        <v>833</v>
      </c>
      <c r="C17" s="311" t="s">
        <v>83</v>
      </c>
      <c r="D17" s="249">
        <v>3886</v>
      </c>
      <c r="E17" s="15">
        <f t="shared" si="0"/>
        <v>20</v>
      </c>
      <c r="F17" s="16">
        <f t="shared" si="1"/>
        <v>7</v>
      </c>
      <c r="G17" s="8"/>
      <c r="H17" s="238">
        <v>7</v>
      </c>
      <c r="I17" s="242">
        <f t="shared" si="2"/>
        <v>7</v>
      </c>
      <c r="J17" s="234">
        <f t="shared" si="3"/>
        <v>7</v>
      </c>
      <c r="K17" s="8"/>
      <c r="L17" s="238">
        <v>7</v>
      </c>
      <c r="M17" s="242">
        <f t="shared" si="4"/>
        <v>7</v>
      </c>
      <c r="N17" s="234">
        <f t="shared" si="5"/>
        <v>7</v>
      </c>
      <c r="O17" s="8"/>
      <c r="P17" s="238">
        <v>6</v>
      </c>
      <c r="Q17" s="242">
        <f t="shared" si="6"/>
        <v>6</v>
      </c>
      <c r="R17" s="234">
        <f t="shared" si="7"/>
        <v>6</v>
      </c>
      <c r="S17" s="8"/>
      <c r="T17" s="238"/>
      <c r="U17" s="242"/>
      <c r="V17" s="234"/>
      <c r="W17" s="8"/>
      <c r="X17" s="238"/>
      <c r="Y17" s="242"/>
      <c r="Z17" s="234"/>
      <c r="AR17" s="13" t="str">
        <f t="shared" si="8"/>
        <v>Dianne Hart</v>
      </c>
      <c r="AS17" s="13" t="str">
        <f t="shared" si="8"/>
        <v>TH</v>
      </c>
      <c r="AT17" s="13">
        <f t="shared" si="8"/>
        <v>3886</v>
      </c>
      <c r="AU17" s="22">
        <f t="shared" si="9"/>
        <v>2</v>
      </c>
      <c r="AV17" s="22">
        <f t="shared" si="10"/>
        <v>1</v>
      </c>
      <c r="AW17" s="22">
        <f t="shared" si="11"/>
        <v>1</v>
      </c>
      <c r="AX17" s="22">
        <f t="shared" si="12"/>
        <v>0</v>
      </c>
      <c r="AY17" s="22">
        <f t="shared" si="13"/>
        <v>0</v>
      </c>
      <c r="BA17" s="13" t="str">
        <f t="shared" si="14"/>
        <v>Dianne Hart</v>
      </c>
      <c r="BB17" s="13" t="str">
        <f t="shared" si="14"/>
        <v>TH</v>
      </c>
      <c r="BC17" s="13">
        <f t="shared" si="14"/>
        <v>3886</v>
      </c>
      <c r="BD17" s="66">
        <f t="shared" si="15"/>
        <v>7</v>
      </c>
      <c r="BE17" s="22">
        <f t="shared" si="16"/>
        <v>7</v>
      </c>
      <c r="BF17" s="22">
        <f t="shared" si="17"/>
        <v>2</v>
      </c>
      <c r="BG17" s="66">
        <f t="shared" si="18"/>
        <v>7</v>
      </c>
      <c r="BH17" s="22">
        <f t="shared" si="19"/>
        <v>7</v>
      </c>
      <c r="BI17" s="22">
        <f t="shared" si="20"/>
        <v>1</v>
      </c>
      <c r="BJ17" s="66">
        <f t="shared" si="21"/>
        <v>6</v>
      </c>
      <c r="BK17" s="22">
        <f t="shared" si="22"/>
        <v>6</v>
      </c>
      <c r="BL17" s="22">
        <f t="shared" si="23"/>
        <v>1</v>
      </c>
      <c r="BM17" s="66">
        <f t="shared" si="24"/>
        <v>0</v>
      </c>
      <c r="BN17" s="22" t="str">
        <f t="shared" si="25"/>
        <v/>
      </c>
      <c r="BO17" s="22" t="str">
        <f t="shared" si="26"/>
        <v/>
      </c>
      <c r="BP17" s="66">
        <f t="shared" si="27"/>
        <v>0</v>
      </c>
      <c r="BQ17" s="22" t="str">
        <f t="shared" si="28"/>
        <v/>
      </c>
      <c r="BR17" s="22" t="str">
        <f t="shared" si="29"/>
        <v/>
      </c>
      <c r="BT17" s="13" t="str">
        <f t="shared" si="30"/>
        <v>Dianne Hart</v>
      </c>
      <c r="BU17" s="13" t="str">
        <f t="shared" si="30"/>
        <v>TH</v>
      </c>
      <c r="BV17" s="13">
        <f t="shared" si="30"/>
        <v>3886</v>
      </c>
      <c r="BW17" s="66" t="str">
        <f t="shared" si="31"/>
        <v/>
      </c>
      <c r="BX17" s="22" t="str">
        <f t="shared" si="32"/>
        <v/>
      </c>
      <c r="BY17" s="22" t="str">
        <f t="shared" si="33"/>
        <v/>
      </c>
      <c r="BZ17" s="66" t="str">
        <f t="shared" si="34"/>
        <v/>
      </c>
      <c r="CA17" s="22" t="str">
        <f t="shared" si="35"/>
        <v/>
      </c>
      <c r="CB17" s="22" t="str">
        <f t="shared" si="36"/>
        <v/>
      </c>
      <c r="CC17" s="66" t="str">
        <f t="shared" si="37"/>
        <v/>
      </c>
      <c r="CD17" s="22" t="str">
        <f t="shared" si="38"/>
        <v/>
      </c>
      <c r="CE17" s="22" t="str">
        <f t="shared" si="39"/>
        <v/>
      </c>
      <c r="CF17" s="66" t="str">
        <f t="shared" si="40"/>
        <v/>
      </c>
      <c r="CG17" s="22" t="str">
        <f t="shared" si="41"/>
        <v/>
      </c>
      <c r="CH17" s="22" t="str">
        <f t="shared" si="42"/>
        <v/>
      </c>
      <c r="CI17" s="66" t="str">
        <f t="shared" si="43"/>
        <v/>
      </c>
      <c r="CJ17" s="22" t="str">
        <f t="shared" si="44"/>
        <v/>
      </c>
      <c r="CK17" s="22" t="str">
        <f t="shared" si="45"/>
        <v/>
      </c>
    </row>
    <row r="18" spans="1:89" ht="15" customHeight="1" x14ac:dyDescent="0.2">
      <c r="A18" s="252">
        <f>F18</f>
        <v>8</v>
      </c>
      <c r="B18" s="61" t="s">
        <v>280</v>
      </c>
      <c r="C18" s="311" t="s">
        <v>83</v>
      </c>
      <c r="D18" s="249">
        <v>4034</v>
      </c>
      <c r="E18" s="15">
        <f t="shared" si="0"/>
        <v>22</v>
      </c>
      <c r="F18" s="16">
        <f t="shared" si="1"/>
        <v>8</v>
      </c>
      <c r="G18" s="8"/>
      <c r="H18" s="238">
        <v>4</v>
      </c>
      <c r="I18" s="242">
        <f t="shared" si="2"/>
        <v>4</v>
      </c>
      <c r="J18" s="234">
        <f t="shared" si="3"/>
        <v>4</v>
      </c>
      <c r="K18" s="8"/>
      <c r="L18" s="238" t="s">
        <v>815</v>
      </c>
      <c r="M18" s="242" t="str">
        <f t="shared" si="4"/>
        <v/>
      </c>
      <c r="N18" s="234">
        <f t="shared" si="5"/>
        <v>9</v>
      </c>
      <c r="O18" s="8"/>
      <c r="P18" s="238" t="s">
        <v>815</v>
      </c>
      <c r="Q18" s="242" t="str">
        <f t="shared" si="6"/>
        <v/>
      </c>
      <c r="R18" s="234">
        <f t="shared" si="7"/>
        <v>9</v>
      </c>
      <c r="S18" s="8"/>
      <c r="T18" s="238"/>
      <c r="U18" s="242"/>
      <c r="V18" s="234"/>
      <c r="W18" s="8"/>
      <c r="X18" s="238"/>
      <c r="Y18" s="242"/>
      <c r="Z18" s="234"/>
      <c r="AR18" s="13" t="str">
        <f t="shared" si="8"/>
        <v>David Reich</v>
      </c>
      <c r="AS18" s="13" t="str">
        <f t="shared" si="8"/>
        <v>TH</v>
      </c>
      <c r="AT18" s="13">
        <f t="shared" si="8"/>
        <v>4034</v>
      </c>
      <c r="AU18" s="22">
        <f t="shared" si="9"/>
        <v>5</v>
      </c>
      <c r="AV18" s="22">
        <f t="shared" si="10"/>
        <v>0</v>
      </c>
      <c r="AW18" s="22">
        <f t="shared" si="11"/>
        <v>0</v>
      </c>
      <c r="AX18" s="22">
        <f t="shared" si="12"/>
        <v>0</v>
      </c>
      <c r="AY18" s="22">
        <f t="shared" si="13"/>
        <v>0</v>
      </c>
      <c r="BA18" s="13" t="str">
        <f t="shared" si="14"/>
        <v>David Reich</v>
      </c>
      <c r="BB18" s="13" t="str">
        <f t="shared" si="14"/>
        <v>TH</v>
      </c>
      <c r="BC18" s="13">
        <f t="shared" si="14"/>
        <v>4034</v>
      </c>
      <c r="BD18" s="66">
        <f t="shared" si="15"/>
        <v>4</v>
      </c>
      <c r="BE18" s="22">
        <f t="shared" si="16"/>
        <v>4</v>
      </c>
      <c r="BF18" s="22">
        <f t="shared" si="17"/>
        <v>5</v>
      </c>
      <c r="BG18" s="66" t="str">
        <f t="shared" si="18"/>
        <v>DNS</v>
      </c>
      <c r="BH18" s="22">
        <f t="shared" si="19"/>
        <v>9</v>
      </c>
      <c r="BI18" s="22">
        <f t="shared" si="20"/>
        <v>0</v>
      </c>
      <c r="BJ18" s="66" t="str">
        <f t="shared" si="21"/>
        <v>DNS</v>
      </c>
      <c r="BK18" s="22">
        <f t="shared" si="22"/>
        <v>9</v>
      </c>
      <c r="BL18" s="22">
        <f t="shared" si="23"/>
        <v>0</v>
      </c>
      <c r="BM18" s="66">
        <f t="shared" si="24"/>
        <v>0</v>
      </c>
      <c r="BN18" s="22" t="str">
        <f t="shared" si="25"/>
        <v/>
      </c>
      <c r="BO18" s="22" t="str">
        <f t="shared" si="26"/>
        <v/>
      </c>
      <c r="BP18" s="66">
        <f t="shared" si="27"/>
        <v>0</v>
      </c>
      <c r="BQ18" s="22" t="str">
        <f t="shared" si="28"/>
        <v/>
      </c>
      <c r="BR18" s="22" t="str">
        <f t="shared" si="29"/>
        <v/>
      </c>
      <c r="BT18" s="13" t="str">
        <f t="shared" si="30"/>
        <v>David Reich</v>
      </c>
      <c r="BU18" s="13" t="str">
        <f t="shared" si="30"/>
        <v>TH</v>
      </c>
      <c r="BV18" s="13">
        <f t="shared" si="30"/>
        <v>4034</v>
      </c>
      <c r="BW18" s="66" t="str">
        <f t="shared" si="31"/>
        <v/>
      </c>
      <c r="BX18" s="22" t="str">
        <f t="shared" si="32"/>
        <v/>
      </c>
      <c r="BY18" s="22" t="str">
        <f t="shared" si="33"/>
        <v/>
      </c>
      <c r="BZ18" s="66" t="str">
        <f t="shared" si="34"/>
        <v/>
      </c>
      <c r="CA18" s="22" t="str">
        <f t="shared" si="35"/>
        <v/>
      </c>
      <c r="CB18" s="22" t="str">
        <f t="shared" si="36"/>
        <v/>
      </c>
      <c r="CC18" s="66" t="str">
        <f t="shared" si="37"/>
        <v/>
      </c>
      <c r="CD18" s="22" t="str">
        <f t="shared" si="38"/>
        <v/>
      </c>
      <c r="CE18" s="22" t="str">
        <f t="shared" si="39"/>
        <v/>
      </c>
      <c r="CF18" s="66" t="str">
        <f t="shared" si="40"/>
        <v/>
      </c>
      <c r="CG18" s="22" t="str">
        <f t="shared" si="41"/>
        <v/>
      </c>
      <c r="CH18" s="22" t="str">
        <f t="shared" si="42"/>
        <v/>
      </c>
      <c r="CI18" s="66" t="str">
        <f t="shared" si="43"/>
        <v/>
      </c>
      <c r="CJ18" s="22" t="str">
        <f t="shared" si="44"/>
        <v/>
      </c>
      <c r="CK18" s="22" t="str">
        <f t="shared" si="45"/>
        <v/>
      </c>
    </row>
    <row r="19" spans="1:89" ht="15" customHeight="1" x14ac:dyDescent="0.2">
      <c r="A19" s="60" t="str">
        <f t="shared" ref="A19:A29" si="46">F19</f>
        <v/>
      </c>
      <c r="B19" s="61"/>
      <c r="C19" s="311"/>
      <c r="D19" s="249"/>
      <c r="E19" s="15" t="str">
        <f t="shared" ref="E19:E31" si="47">IF(B19="","",J19+N19+R19+V19+Z19)</f>
        <v/>
      </c>
      <c r="F19" s="16" t="str">
        <f t="shared" ref="F19:F31" si="48">IF(B19="","",RANK(E19,E$11:E$31,1))</f>
        <v/>
      </c>
      <c r="G19" s="8"/>
      <c r="H19" s="238"/>
      <c r="I19" s="242" t="str">
        <f t="shared" ref="I19:I31" si="49">IF(OR(H19="DNS",H19="DNF",H19="DSQ",H19="DNC",H19="OCS"),"",IF(H$9="","",IF($B19="","",H19)))</f>
        <v/>
      </c>
      <c r="J19" s="234" t="str">
        <f t="shared" ref="J19:J31" si="50">IF(OR(H19="DNS",H19="DNF",H19="DSQ",H19="DNC",H19="OCS"),(COUNTA($B$11:$B$31)+1),IF($B19="","",RANK(I19,I$11:I$31,1)))</f>
        <v/>
      </c>
      <c r="K19" s="8"/>
      <c r="L19" s="238"/>
      <c r="M19" s="242" t="str">
        <f t="shared" ref="M19:M31" si="51">IF(OR(L19="DNS",L19="DNF",L19="DSQ",L19="DNC",L19="OCS"),"",IF(L$9="","",IF($B19="","",L19)))</f>
        <v/>
      </c>
      <c r="N19" s="234" t="str">
        <f t="shared" ref="N19:N31" si="52">IF(OR(L19="DNS",L19="DNF",L19="DSQ",L19="DNC",L19="OCS"),(COUNTA($B$11:$B$31)+1),IF($B19="","",RANK(M19,M$11:M$31,1)))</f>
        <v/>
      </c>
      <c r="O19" s="8"/>
      <c r="P19" s="238"/>
      <c r="Q19" s="242" t="str">
        <f t="shared" ref="Q19:Q31" si="53">IF(OR(P19="DNS",P19="DNF",P19="DSQ",P19="DNC",P19="OCS"),"",IF(P$9="","",IF($B19="","",P19)))</f>
        <v/>
      </c>
      <c r="R19" s="234" t="str">
        <f t="shared" ref="R19:R31" si="54">IF(OR(P19="DNS",P19="DNF",P19="DSQ",P19="DNC",P19="OCS"),(COUNTA($B$11:$B$31)+1),IF($B19="","",RANK(Q19,Q$11:Q$31,1)))</f>
        <v/>
      </c>
      <c r="S19" s="8"/>
      <c r="T19" s="238"/>
      <c r="U19" s="242" t="str">
        <f t="shared" ref="U19:U31" si="55">IF(OR(T19="DNS",T19="DNF",T19="DSQ",T19="DNC",T19="OCS"),"",IF(T$9="","",IF($B19="","",T19)))</f>
        <v/>
      </c>
      <c r="V19" s="234" t="str">
        <f t="shared" ref="V19:V31" si="56">IF(OR(T19="DNS",T19="DNF",T19="DSQ",T19="DNC",T19="OCS"),(COUNTA($B$11:$B$31)+1),IF($B19="","",RANK(U19,U$11:U$31,1)))</f>
        <v/>
      </c>
      <c r="W19" s="8"/>
      <c r="X19" s="238"/>
      <c r="Y19" s="242" t="str">
        <f t="shared" ref="Y19:Y31" si="57">IF(OR(X19="DNS",X19="DNF",X19="DSQ",X19="DNC",X19="OCS"),"",IF(X$9="","",IF($B19="","",X19)))</f>
        <v/>
      </c>
      <c r="Z19" s="234" t="str">
        <f t="shared" ref="Z19:Z31" si="58">IF(OR(X19="DNS",X19="DNF",X19="DSQ",X19="DNC",X19="OCS"),(COUNTA($B$11:$B$31)+1),IF($B19="","",RANK(Y19,Y$11:Y$31,1)))</f>
        <v/>
      </c>
      <c r="AR19" s="13" t="str">
        <f t="shared" ref="AR19:AT26" si="59">IF($B19="","",B19)</f>
        <v/>
      </c>
      <c r="AS19" s="13" t="str">
        <f t="shared" si="59"/>
        <v/>
      </c>
      <c r="AT19" s="13" t="str">
        <f t="shared" si="59"/>
        <v/>
      </c>
      <c r="AU19" s="22" t="str">
        <f t="shared" ref="AU19:AU31" si="60">IF($B19="","",IF(J19&gt;0,IF(OR(H19="DNS",H19="DSQ",H19="DNC",H19="OCS"),0,IF(H19="DNF",1,(COUNTIF($H$11:$H$31,"=DNF")+COUNT($I$11:$I$31))-J19+1)),0))</f>
        <v/>
      </c>
      <c r="AV19" s="22" t="str">
        <f t="shared" ref="AV19:AV31" si="61">IF($B19="","",IF(N19&gt;0,IF(OR(L19="DNS",L19="DSQ",L19="DNC",L19="OCS"),0,IF(L19="DNF",1,(COUNTIF($L$11:$L$31,"=DNF")+COUNT($M$11:$M$31)-N19+1))),0))</f>
        <v/>
      </c>
      <c r="AW19" s="22" t="str">
        <f t="shared" ref="AW19:AW31" si="62">IF($B19="","",IF(R19&gt;0,IF(OR(P19="DNS",P19="DSQ",P19="DNC",P19="OCS"),0,IF(P19="DNF",1,(COUNTIF($P$11:$P$31,"=DNF")+COUNT($Q$11:$Q$31))-R19+1)),0))</f>
        <v/>
      </c>
      <c r="AX19" s="22" t="str">
        <f t="shared" ref="AX19:AX31" si="63">IF($B19="","",IF(V19&gt;0,IF(OR(T19="DNS",T19="DSQ",T19="DNC",T19="OCS"),0,IF(T19="DNF",1,(COUNTIF($T$11:$T$31,"=DNF")+COUNT($U$11:$U$31))-V19+1)),0))</f>
        <v/>
      </c>
      <c r="AY19" s="22" t="str">
        <f t="shared" ref="AY19:AY31" si="64">IF($B19="","",IF(Z19&gt;0,IF(OR(X19="DNS",X19="DSQ",X19="DNC",X19="OCS"),0,IF(X19="DNF",1,(COUNTIF($X$11:$X$31,"=DNF")+COUNT($Y$11:$Y$31))-Z19+1)),0))</f>
        <v/>
      </c>
      <c r="BA19" s="13" t="str">
        <f t="shared" ref="BA19:BC26" si="65">IF($B19="","",B19)</f>
        <v/>
      </c>
      <c r="BB19" s="13" t="str">
        <f t="shared" si="65"/>
        <v/>
      </c>
      <c r="BC19" s="13" t="str">
        <f t="shared" si="65"/>
        <v/>
      </c>
      <c r="BD19" s="66" t="str">
        <f t="shared" ref="BD19:BD31" si="66">IF($C19="TH",H19,"")</f>
        <v/>
      </c>
      <c r="BE19" s="22" t="str">
        <f t="shared" ref="BE19:BE31" si="67">IF(J19&gt;0,IF($C19="TH",IF(OR(BD19="DNS",BD19="DNF",BD19="DSQ",BD19="DNC",BD19="OCS"),(COUNTIF($C$11:$C$31,"=TH")+1),IF($B19="","",RANK(BD19,BD$11:BD$31,1))),""),"")</f>
        <v/>
      </c>
      <c r="BF19" s="22" t="str">
        <f t="shared" ref="BF19:BF31" si="68">IF(BE19="","",IF($C19="TH",IF($B19="","",IF(BE19&gt;0,IF(OR(BD19="DNS",BD19="DSQ",BD19="DNC",BD19="OCS"),0,IF(BD19="DNF",1,(COUNTIF($BD$11:$BD$31,"=DNF")+COUNT($BD$11:$BD$31))-BE19+1)),0)),""))</f>
        <v/>
      </c>
      <c r="BG19" s="66" t="str">
        <f t="shared" ref="BG19:BG31" si="69">IF($C19="TH",L19,"")</f>
        <v/>
      </c>
      <c r="BH19" s="22" t="str">
        <f t="shared" ref="BH19:BH31" si="70">IF(N19&gt;0,IF($C19="TH",IF(OR(BG19="DNS",BG19="DNF",BG19="DSQ",BG19="DNC",BG19="OCS"),(COUNTIF($C$11:$C$31,"=TH")+1),IF($B19="","",RANK(BG19,BG$11:BG$31,1))),""),"")</f>
        <v/>
      </c>
      <c r="BI19" s="22" t="str">
        <f t="shared" ref="BI19:BI31" si="71">IF(BH19="","",IF($C19="TH",IF($B19="","",IF(BH19&gt;0,IF(OR(BG19="DNS",BG19="DSQ",BG19="DNC",BG19="OCS"),0,IF(BG19="DNF",1,(COUNTIF($BG$11:$BG$31,"=DNF")+COUNT($BG$11:$BG$31))-BH19+1)),0)),""))</f>
        <v/>
      </c>
      <c r="BJ19" s="66" t="str">
        <f t="shared" ref="BJ19:BJ31" si="72">IF($C19="TH",P19,"")</f>
        <v/>
      </c>
      <c r="BK19" s="22" t="str">
        <f t="shared" ref="BK19:BK31" si="73">IF(R19&gt;0,IF($C19="TH",IF(OR(BJ19="DNS",BJ19="DNF",BJ19="DSQ",BJ19="DNC",BJ19="OCS"),(COUNTIF($C$11:$C$31,"=TH")+1),IF($B19="","",RANK(BJ19,BJ$11:BJ$31,1))),""),"")</f>
        <v/>
      </c>
      <c r="BL19" s="22" t="str">
        <f t="shared" ref="BL19:BL31" si="74">IF(BK19="","",IF($C19="TH",IF($B19="","",IF(BK19&gt;0,IF(OR(BJ19="DNS",BJ19="DSQ",BJ19="DNC",BJ19="OCS"),0,IF(BJ19="DNF",1,(COUNTIF($BJ$11:$BJ$31,"=DNF")+COUNT($BJ$11:$BJ$31))-BK19+1)),0)),""))</f>
        <v/>
      </c>
      <c r="BM19" s="66" t="str">
        <f t="shared" ref="BM19:BM31" si="75">IF($C19="TH",T19,"")</f>
        <v/>
      </c>
      <c r="BN19" s="22" t="str">
        <f t="shared" ref="BN19:BN31" si="76">IF(V19&gt;0,IF($C19="TH",IF(OR(BM19="DNS",BM19="DNF",BM19="DSQ",BM19="DNC",BM19="OCS"),(COUNTIF($C$11:$C$31,"=TH")+1),IF($B19="","",RANK(BM19,BM$11:BM$31,1))),""),"")</f>
        <v/>
      </c>
      <c r="BO19" s="22" t="str">
        <f t="shared" ref="BO19:BO31" si="77">IF(BN19="","",IF($C19="TH",IF($B19="","",IF(BN19&gt;0,IF(OR(BM19="DNS",BM19="DSQ",BM19="DNC",BM19="OCS"),0,IF(BM19="DNF",1,(COUNTIF($BM$11:$BM$31,"=DNF")+COUNT($BM$11:$BM$31))-BN19+1)),0)),""))</f>
        <v/>
      </c>
      <c r="BP19" s="66" t="str">
        <f t="shared" ref="BP19:BP31" si="78">IF($C19="TH",X19,"")</f>
        <v/>
      </c>
      <c r="BQ19" s="22" t="str">
        <f t="shared" ref="BQ19:BQ31" si="79">IF(Z19&gt;0,IF($C19="TH",IF(OR(BP19="DNS",BP19="DNF",BP19="DSQ",BP19="DNC",BP19="OCS"),(COUNTIF($C$11:$C$31,"=TH")+1),IF($B19="","",RANK(BP19,BP$11:BP$31,1))),""),"")</f>
        <v/>
      </c>
      <c r="BR19" s="22" t="str">
        <f t="shared" ref="BR19:BR31" si="80">IF(BQ19="","",IF($C19="TH",IF($B19="","",IF(BQ19&gt;0,IF(OR(BP19="DNS",BP19="DSQ",BP19="DNC",BP19="OCS"),0,IF(BP19="DNF",1,(COUNTIF($BP$11:$BP$31,"=DNF")+COUNT($BP$11:$BP$31))-BQ19+1)),0)),""))</f>
        <v/>
      </c>
      <c r="BT19" s="13" t="str">
        <f t="shared" ref="BT19:BV26" si="81">IF($B19="","",B19)</f>
        <v/>
      </c>
      <c r="BU19" s="13" t="str">
        <f t="shared" si="81"/>
        <v/>
      </c>
      <c r="BV19" s="13" t="str">
        <f t="shared" si="81"/>
        <v/>
      </c>
      <c r="BW19" s="66" t="str">
        <f t="shared" ref="BW19:BW31" si="82">IF($C19="FSCT",H19,"")</f>
        <v/>
      </c>
      <c r="BX19" s="22" t="str">
        <f t="shared" ref="BX19:BX31" si="83">IF(J19&gt;0,IF($C19="FSCT",IF(OR(BW19="DNS",BW19="DNF",BW19="DSQ",BW19="DNC",BW19="OCS"),(COUNTIF($C$11:$C$31,"=FSCT")+1),IF($B19="","",RANK(BW19,BW$11:BW$31,1))),""),"")</f>
        <v/>
      </c>
      <c r="BY19" s="22" t="str">
        <f t="shared" ref="BY19:BY31" si="84">IF(BX19="","",IF($C19="FSCT",IF($B19="","",IF(BX19&gt;0,IF(OR(BW19="DNS",BW19="DSQ",BW19="DNC",BW19="OCS"),0,IF(BW19="DNF",1,(COUNTIF($BW$11:$BW$31,"=DNF")+COUNT($BW$11:$BW$31))-BX19+1)),0)),""))</f>
        <v/>
      </c>
      <c r="BZ19" s="66" t="str">
        <f t="shared" ref="BZ19:BZ31" si="85">IF($C19="FSCT",L19,"")</f>
        <v/>
      </c>
      <c r="CA19" s="22" t="str">
        <f t="shared" ref="CA19:CA31" si="86">IF(N19&gt;0,IF($C19="FSCT",IF(OR(BZ19="DNS",BZ19="DNF",BZ19="DSQ",BZ19="DNC",BZ19="OCS"),(COUNTIF($C$11:$C$31,"=FSCT")+1),IF($B19="","",RANK(BZ19,BZ$11:BZ$31,1))),""),"")</f>
        <v/>
      </c>
      <c r="CB19" s="22" t="str">
        <f t="shared" ref="CB19:CB31" si="87">IF(CA19="","",IF($C19="FSCT",IF($B19="","",IF(CA19&gt;0,IF(OR(BZ19="DNS",BZ19="DSQ",BZ19="DNC",BZ19="OCS"),0,IF(BZ19="DNF",1,(COUNTIF($BZ$11:$BZ$31,"=DNF")+COUNT($BZ$11:$BZ$31))-CA19+1)),0)),""))</f>
        <v/>
      </c>
      <c r="CC19" s="66" t="str">
        <f t="shared" ref="CC19:CC31" si="88">IF($C19="FSCT",P19,"")</f>
        <v/>
      </c>
      <c r="CD19" s="22" t="str">
        <f t="shared" ref="CD19:CD31" si="89">IF(R19&gt;0,IF($C19="FSCT",IF(OR(CC19="DNS",CC19="DNF",CC19="DSQ",CC19="DNC",CC19="OCS"),(COUNTIF($C$11:$C$31,"=FSCT")+1),IF($B19="","",RANK(CC19,CC$11:CC$31,1))),""),"")</f>
        <v/>
      </c>
      <c r="CE19" s="22" t="str">
        <f t="shared" ref="CE19:CE31" si="90">IF(CD19="","",IF($C19="FSCT",IF($B19="","",IF(CD19&gt;0,IF(OR(CC19="DNS",CC19="DSQ",CC19="DNC",CC19="OCS"),0,IF(CC19="DNF",1,(COUNTIF($CC$11:$CC$31,"=DNF")+COUNT($CC$11:$CC$31))-CD19+1)),0)),""))</f>
        <v/>
      </c>
      <c r="CF19" s="66" t="str">
        <f t="shared" ref="CF19:CF31" si="91">IF($C19="FSCT",T19,"")</f>
        <v/>
      </c>
      <c r="CG19" s="22" t="str">
        <f t="shared" ref="CG19:CG31" si="92">IF(V19&gt;0,IF($C19="FSCT",IF(OR(CF19="DNS",CF19="DNF",CF19="DSQ",CF19="DNC",CF19="OCS"),(COUNTIF($C$11:$C$31,"=FSCT")+1),IF($B19="","",RANK(CF19,CF$11:CF$31,1))),""),"")</f>
        <v/>
      </c>
      <c r="CH19" s="22" t="str">
        <f t="shared" ref="CH19:CH31" si="93">IF(CG19="","",IF($C19="FSCT",IF($B19="","",IF(CG19&gt;0,IF(OR(CF19="DNS",CF19="DSQ",CF19="DNC",CF19="OCS"),0,IF(CF19="DNF",1,(COUNTIF($CF$11:$CF$31,"=DNF")+COUNT($CF$11:$CF$31))-CG19+1)),0)),""))</f>
        <v/>
      </c>
      <c r="CI19" s="66" t="str">
        <f t="shared" ref="CI19:CI31" si="94">IF($C19="FSCT",X19,"")</f>
        <v/>
      </c>
      <c r="CJ19" s="22" t="str">
        <f t="shared" ref="CJ19:CJ31" si="95">IF(Z19&gt;0,IF($C19="FSCT",IF(OR(CI19="DNS",CI19="DNF",CI19="DSQ",CI19="DNC",CI19="OCS"),(COUNTIF($C$11:$C$31,"=FSCT")+1),IF($B19="","",RANK(CI19,CI$11:CI$31,1))),""),"")</f>
        <v/>
      </c>
      <c r="CK19" s="22" t="str">
        <f t="shared" ref="CK19:CK31" si="96">IF(CJ19="","",IF($C19="FSCT",IF($B19="","",IF(CJ19&gt;0,IF(OR(CI19="DNS",CI19="DSQ",CI19="DNC",CI19="OCS"),0,IF(CI19="DNF",1,(COUNTIF($CI$11:$CI$31,"=DNF")+COUNT($CI$11:$CI$31))-CJ19+1)),0)),""))</f>
        <v/>
      </c>
    </row>
    <row r="20" spans="1:89" ht="15" customHeight="1" x14ac:dyDescent="0.2">
      <c r="A20" s="60" t="str">
        <f t="shared" si="46"/>
        <v/>
      </c>
      <c r="B20" s="61"/>
      <c r="C20" s="311"/>
      <c r="D20" s="249"/>
      <c r="E20" s="15" t="str">
        <f t="shared" si="47"/>
        <v/>
      </c>
      <c r="F20" s="16" t="str">
        <f t="shared" si="48"/>
        <v/>
      </c>
      <c r="G20" s="8"/>
      <c r="H20" s="238"/>
      <c r="I20" s="242" t="str">
        <f t="shared" si="49"/>
        <v/>
      </c>
      <c r="J20" s="234" t="str">
        <f t="shared" si="50"/>
        <v/>
      </c>
      <c r="K20" s="8"/>
      <c r="L20" s="238"/>
      <c r="M20" s="242" t="str">
        <f t="shared" si="51"/>
        <v/>
      </c>
      <c r="N20" s="234" t="str">
        <f t="shared" si="52"/>
        <v/>
      </c>
      <c r="O20" s="8"/>
      <c r="P20" s="238"/>
      <c r="Q20" s="242" t="str">
        <f t="shared" si="53"/>
        <v/>
      </c>
      <c r="R20" s="234" t="str">
        <f t="shared" si="54"/>
        <v/>
      </c>
      <c r="S20" s="8"/>
      <c r="T20" s="238"/>
      <c r="U20" s="242" t="str">
        <f t="shared" si="55"/>
        <v/>
      </c>
      <c r="V20" s="234" t="str">
        <f t="shared" si="56"/>
        <v/>
      </c>
      <c r="W20" s="8"/>
      <c r="X20" s="238"/>
      <c r="Y20" s="242" t="str">
        <f t="shared" si="57"/>
        <v/>
      </c>
      <c r="Z20" s="234" t="str">
        <f t="shared" si="58"/>
        <v/>
      </c>
      <c r="AR20" s="13" t="str">
        <f t="shared" si="59"/>
        <v/>
      </c>
      <c r="AS20" s="13" t="str">
        <f t="shared" si="59"/>
        <v/>
      </c>
      <c r="AT20" s="13" t="str">
        <f t="shared" si="59"/>
        <v/>
      </c>
      <c r="AU20" s="22" t="str">
        <f t="shared" si="60"/>
        <v/>
      </c>
      <c r="AV20" s="22" t="str">
        <f t="shared" si="61"/>
        <v/>
      </c>
      <c r="AW20" s="22" t="str">
        <f t="shared" si="62"/>
        <v/>
      </c>
      <c r="AX20" s="22" t="str">
        <f t="shared" si="63"/>
        <v/>
      </c>
      <c r="AY20" s="22" t="str">
        <f t="shared" si="64"/>
        <v/>
      </c>
      <c r="BA20" s="13" t="str">
        <f t="shared" si="65"/>
        <v/>
      </c>
      <c r="BB20" s="13" t="str">
        <f t="shared" si="65"/>
        <v/>
      </c>
      <c r="BC20" s="13" t="str">
        <f t="shared" si="65"/>
        <v/>
      </c>
      <c r="BD20" s="66" t="str">
        <f t="shared" si="66"/>
        <v/>
      </c>
      <c r="BE20" s="22" t="str">
        <f t="shared" si="67"/>
        <v/>
      </c>
      <c r="BF20" s="22" t="str">
        <f t="shared" si="68"/>
        <v/>
      </c>
      <c r="BG20" s="66" t="str">
        <f t="shared" si="69"/>
        <v/>
      </c>
      <c r="BH20" s="22" t="str">
        <f t="shared" si="70"/>
        <v/>
      </c>
      <c r="BI20" s="22" t="str">
        <f t="shared" si="71"/>
        <v/>
      </c>
      <c r="BJ20" s="66" t="str">
        <f t="shared" si="72"/>
        <v/>
      </c>
      <c r="BK20" s="22" t="str">
        <f t="shared" si="73"/>
        <v/>
      </c>
      <c r="BL20" s="22" t="str">
        <f t="shared" si="74"/>
        <v/>
      </c>
      <c r="BM20" s="66" t="str">
        <f t="shared" si="75"/>
        <v/>
      </c>
      <c r="BN20" s="22" t="str">
        <f t="shared" si="76"/>
        <v/>
      </c>
      <c r="BO20" s="22" t="str">
        <f t="shared" si="77"/>
        <v/>
      </c>
      <c r="BP20" s="66" t="str">
        <f t="shared" si="78"/>
        <v/>
      </c>
      <c r="BQ20" s="22" t="str">
        <f t="shared" si="79"/>
        <v/>
      </c>
      <c r="BR20" s="22" t="str">
        <f t="shared" si="80"/>
        <v/>
      </c>
      <c r="BT20" s="13" t="str">
        <f t="shared" si="81"/>
        <v/>
      </c>
      <c r="BU20" s="13" t="str">
        <f t="shared" si="81"/>
        <v/>
      </c>
      <c r="BV20" s="13" t="str">
        <f t="shared" si="81"/>
        <v/>
      </c>
      <c r="BW20" s="66" t="str">
        <f t="shared" si="82"/>
        <v/>
      </c>
      <c r="BX20" s="22" t="str">
        <f t="shared" si="83"/>
        <v/>
      </c>
      <c r="BY20" s="22" t="str">
        <f t="shared" si="84"/>
        <v/>
      </c>
      <c r="BZ20" s="66" t="str">
        <f t="shared" si="85"/>
        <v/>
      </c>
      <c r="CA20" s="22" t="str">
        <f t="shared" si="86"/>
        <v/>
      </c>
      <c r="CB20" s="22" t="str">
        <f t="shared" si="87"/>
        <v/>
      </c>
      <c r="CC20" s="66" t="str">
        <f t="shared" si="88"/>
        <v/>
      </c>
      <c r="CD20" s="22" t="str">
        <f t="shared" si="89"/>
        <v/>
      </c>
      <c r="CE20" s="22" t="str">
        <f t="shared" si="90"/>
        <v/>
      </c>
      <c r="CF20" s="66" t="str">
        <f t="shared" si="91"/>
        <v/>
      </c>
      <c r="CG20" s="22" t="str">
        <f t="shared" si="92"/>
        <v/>
      </c>
      <c r="CH20" s="22" t="str">
        <f t="shared" si="93"/>
        <v/>
      </c>
      <c r="CI20" s="66" t="str">
        <f t="shared" si="94"/>
        <v/>
      </c>
      <c r="CJ20" s="22" t="str">
        <f t="shared" si="95"/>
        <v/>
      </c>
      <c r="CK20" s="22" t="str">
        <f t="shared" si="96"/>
        <v/>
      </c>
    </row>
    <row r="21" spans="1:89" ht="15" customHeight="1" x14ac:dyDescent="0.2">
      <c r="A21" s="60" t="str">
        <f t="shared" si="46"/>
        <v/>
      </c>
      <c r="B21" s="61"/>
      <c r="C21" s="311"/>
      <c r="D21" s="249"/>
      <c r="E21" s="15" t="str">
        <f t="shared" si="47"/>
        <v/>
      </c>
      <c r="F21" s="16" t="str">
        <f t="shared" si="48"/>
        <v/>
      </c>
      <c r="G21" s="8"/>
      <c r="H21" s="238"/>
      <c r="I21" s="242" t="str">
        <f t="shared" si="49"/>
        <v/>
      </c>
      <c r="J21" s="234" t="str">
        <f t="shared" si="50"/>
        <v/>
      </c>
      <c r="K21" s="8"/>
      <c r="L21" s="238"/>
      <c r="M21" s="242" t="str">
        <f t="shared" si="51"/>
        <v/>
      </c>
      <c r="N21" s="234" t="str">
        <f t="shared" si="52"/>
        <v/>
      </c>
      <c r="O21" s="8"/>
      <c r="P21" s="238"/>
      <c r="Q21" s="242" t="str">
        <f t="shared" si="53"/>
        <v/>
      </c>
      <c r="R21" s="234" t="str">
        <f t="shared" si="54"/>
        <v/>
      </c>
      <c r="S21" s="8"/>
      <c r="T21" s="238"/>
      <c r="U21" s="242" t="str">
        <f t="shared" si="55"/>
        <v/>
      </c>
      <c r="V21" s="234" t="str">
        <f t="shared" si="56"/>
        <v/>
      </c>
      <c r="W21" s="8"/>
      <c r="X21" s="238"/>
      <c r="Y21" s="242" t="str">
        <f t="shared" si="57"/>
        <v/>
      </c>
      <c r="Z21" s="234" t="str">
        <f t="shared" si="58"/>
        <v/>
      </c>
      <c r="AR21" s="13" t="str">
        <f t="shared" si="59"/>
        <v/>
      </c>
      <c r="AS21" s="13" t="str">
        <f t="shared" si="59"/>
        <v/>
      </c>
      <c r="AT21" s="13" t="str">
        <f t="shared" si="59"/>
        <v/>
      </c>
      <c r="AU21" s="22" t="str">
        <f t="shared" si="60"/>
        <v/>
      </c>
      <c r="AV21" s="22" t="str">
        <f t="shared" si="61"/>
        <v/>
      </c>
      <c r="AW21" s="22" t="str">
        <f t="shared" si="62"/>
        <v/>
      </c>
      <c r="AX21" s="22" t="str">
        <f t="shared" si="63"/>
        <v/>
      </c>
      <c r="AY21" s="22" t="str">
        <f t="shared" si="64"/>
        <v/>
      </c>
      <c r="BA21" s="13" t="str">
        <f t="shared" si="65"/>
        <v/>
      </c>
      <c r="BB21" s="13" t="str">
        <f t="shared" si="65"/>
        <v/>
      </c>
      <c r="BC21" s="13" t="str">
        <f t="shared" si="65"/>
        <v/>
      </c>
      <c r="BD21" s="66" t="str">
        <f t="shared" si="66"/>
        <v/>
      </c>
      <c r="BE21" s="22" t="str">
        <f t="shared" si="67"/>
        <v/>
      </c>
      <c r="BF21" s="22" t="str">
        <f t="shared" si="68"/>
        <v/>
      </c>
      <c r="BG21" s="66" t="str">
        <f t="shared" si="69"/>
        <v/>
      </c>
      <c r="BH21" s="22" t="str">
        <f t="shared" si="70"/>
        <v/>
      </c>
      <c r="BI21" s="22" t="str">
        <f t="shared" si="71"/>
        <v/>
      </c>
      <c r="BJ21" s="66" t="str">
        <f t="shared" si="72"/>
        <v/>
      </c>
      <c r="BK21" s="22" t="str">
        <f t="shared" si="73"/>
        <v/>
      </c>
      <c r="BL21" s="22" t="str">
        <f t="shared" si="74"/>
        <v/>
      </c>
      <c r="BM21" s="66" t="str">
        <f t="shared" si="75"/>
        <v/>
      </c>
      <c r="BN21" s="22" t="str">
        <f t="shared" si="76"/>
        <v/>
      </c>
      <c r="BO21" s="22" t="str">
        <f t="shared" si="77"/>
        <v/>
      </c>
      <c r="BP21" s="66" t="str">
        <f t="shared" si="78"/>
        <v/>
      </c>
      <c r="BQ21" s="22" t="str">
        <f t="shared" si="79"/>
        <v/>
      </c>
      <c r="BR21" s="22" t="str">
        <f t="shared" si="80"/>
        <v/>
      </c>
      <c r="BT21" s="13" t="str">
        <f t="shared" si="81"/>
        <v/>
      </c>
      <c r="BU21" s="13" t="str">
        <f t="shared" si="81"/>
        <v/>
      </c>
      <c r="BV21" s="13" t="str">
        <f t="shared" si="81"/>
        <v/>
      </c>
      <c r="BW21" s="66" t="str">
        <f t="shared" si="82"/>
        <v/>
      </c>
      <c r="BX21" s="22" t="str">
        <f t="shared" si="83"/>
        <v/>
      </c>
      <c r="BY21" s="22" t="str">
        <f t="shared" si="84"/>
        <v/>
      </c>
      <c r="BZ21" s="66" t="str">
        <f t="shared" si="85"/>
        <v/>
      </c>
      <c r="CA21" s="22" t="str">
        <f t="shared" si="86"/>
        <v/>
      </c>
      <c r="CB21" s="22" t="str">
        <f t="shared" si="87"/>
        <v/>
      </c>
      <c r="CC21" s="66" t="str">
        <f t="shared" si="88"/>
        <v/>
      </c>
      <c r="CD21" s="22" t="str">
        <f t="shared" si="89"/>
        <v/>
      </c>
      <c r="CE21" s="22" t="str">
        <f t="shared" si="90"/>
        <v/>
      </c>
      <c r="CF21" s="66" t="str">
        <f t="shared" si="91"/>
        <v/>
      </c>
      <c r="CG21" s="22" t="str">
        <f t="shared" si="92"/>
        <v/>
      </c>
      <c r="CH21" s="22" t="str">
        <f t="shared" si="93"/>
        <v/>
      </c>
      <c r="CI21" s="66" t="str">
        <f t="shared" si="94"/>
        <v/>
      </c>
      <c r="CJ21" s="22" t="str">
        <f t="shared" si="95"/>
        <v/>
      </c>
      <c r="CK21" s="22" t="str">
        <f t="shared" si="96"/>
        <v/>
      </c>
    </row>
    <row r="22" spans="1:89" ht="15" customHeight="1" x14ac:dyDescent="0.2">
      <c r="A22" s="60" t="str">
        <f t="shared" si="46"/>
        <v/>
      </c>
      <c r="B22" s="61"/>
      <c r="C22" s="311"/>
      <c r="D22" s="249"/>
      <c r="E22" s="15" t="str">
        <f t="shared" si="47"/>
        <v/>
      </c>
      <c r="F22" s="16" t="str">
        <f t="shared" si="48"/>
        <v/>
      </c>
      <c r="G22" s="8"/>
      <c r="H22" s="238"/>
      <c r="I22" s="242" t="str">
        <f t="shared" si="49"/>
        <v/>
      </c>
      <c r="J22" s="234" t="str">
        <f t="shared" si="50"/>
        <v/>
      </c>
      <c r="K22" s="8"/>
      <c r="L22" s="238"/>
      <c r="M22" s="242" t="str">
        <f t="shared" si="51"/>
        <v/>
      </c>
      <c r="N22" s="234" t="str">
        <f t="shared" si="52"/>
        <v/>
      </c>
      <c r="O22" s="8"/>
      <c r="P22" s="238"/>
      <c r="Q22" s="242" t="str">
        <f t="shared" si="53"/>
        <v/>
      </c>
      <c r="R22" s="234" t="str">
        <f t="shared" si="54"/>
        <v/>
      </c>
      <c r="S22" s="8"/>
      <c r="T22" s="238"/>
      <c r="U22" s="242" t="str">
        <f t="shared" si="55"/>
        <v/>
      </c>
      <c r="V22" s="234" t="str">
        <f t="shared" si="56"/>
        <v/>
      </c>
      <c r="W22" s="8"/>
      <c r="X22" s="238"/>
      <c r="Y22" s="242" t="str">
        <f t="shared" si="57"/>
        <v/>
      </c>
      <c r="Z22" s="234" t="str">
        <f t="shared" si="58"/>
        <v/>
      </c>
      <c r="AR22" s="13" t="str">
        <f t="shared" si="59"/>
        <v/>
      </c>
      <c r="AS22" s="13" t="str">
        <f t="shared" si="59"/>
        <v/>
      </c>
      <c r="AT22" s="13" t="str">
        <f t="shared" si="59"/>
        <v/>
      </c>
      <c r="AU22" s="22" t="str">
        <f t="shared" si="60"/>
        <v/>
      </c>
      <c r="AV22" s="22" t="str">
        <f t="shared" si="61"/>
        <v/>
      </c>
      <c r="AW22" s="22" t="str">
        <f t="shared" si="62"/>
        <v/>
      </c>
      <c r="AX22" s="22" t="str">
        <f t="shared" si="63"/>
        <v/>
      </c>
      <c r="AY22" s="22" t="str">
        <f t="shared" si="64"/>
        <v/>
      </c>
      <c r="BA22" s="13" t="str">
        <f t="shared" si="65"/>
        <v/>
      </c>
      <c r="BB22" s="13" t="str">
        <f t="shared" si="65"/>
        <v/>
      </c>
      <c r="BC22" s="13" t="str">
        <f t="shared" si="65"/>
        <v/>
      </c>
      <c r="BD22" s="66" t="str">
        <f t="shared" si="66"/>
        <v/>
      </c>
      <c r="BE22" s="22" t="str">
        <f t="shared" si="67"/>
        <v/>
      </c>
      <c r="BF22" s="22" t="str">
        <f t="shared" si="68"/>
        <v/>
      </c>
      <c r="BG22" s="66" t="str">
        <f t="shared" si="69"/>
        <v/>
      </c>
      <c r="BH22" s="22" t="str">
        <f t="shared" si="70"/>
        <v/>
      </c>
      <c r="BI22" s="22" t="str">
        <f t="shared" si="71"/>
        <v/>
      </c>
      <c r="BJ22" s="66" t="str">
        <f t="shared" si="72"/>
        <v/>
      </c>
      <c r="BK22" s="22" t="str">
        <f t="shared" si="73"/>
        <v/>
      </c>
      <c r="BL22" s="22" t="str">
        <f t="shared" si="74"/>
        <v/>
      </c>
      <c r="BM22" s="66" t="str">
        <f t="shared" si="75"/>
        <v/>
      </c>
      <c r="BN22" s="22" t="str">
        <f t="shared" si="76"/>
        <v/>
      </c>
      <c r="BO22" s="22" t="str">
        <f t="shared" si="77"/>
        <v/>
      </c>
      <c r="BP22" s="66" t="str">
        <f t="shared" si="78"/>
        <v/>
      </c>
      <c r="BQ22" s="22" t="str">
        <f t="shared" si="79"/>
        <v/>
      </c>
      <c r="BR22" s="22" t="str">
        <f t="shared" si="80"/>
        <v/>
      </c>
      <c r="BT22" s="13" t="str">
        <f t="shared" si="81"/>
        <v/>
      </c>
      <c r="BU22" s="13" t="str">
        <f t="shared" si="81"/>
        <v/>
      </c>
      <c r="BV22" s="13" t="str">
        <f t="shared" si="81"/>
        <v/>
      </c>
      <c r="BW22" s="66" t="str">
        <f t="shared" si="82"/>
        <v/>
      </c>
      <c r="BX22" s="22" t="str">
        <f t="shared" si="83"/>
        <v/>
      </c>
      <c r="BY22" s="22" t="str">
        <f t="shared" si="84"/>
        <v/>
      </c>
      <c r="BZ22" s="66" t="str">
        <f t="shared" si="85"/>
        <v/>
      </c>
      <c r="CA22" s="22" t="str">
        <f t="shared" si="86"/>
        <v/>
      </c>
      <c r="CB22" s="22" t="str">
        <f t="shared" si="87"/>
        <v/>
      </c>
      <c r="CC22" s="66" t="str">
        <f t="shared" si="88"/>
        <v/>
      </c>
      <c r="CD22" s="22" t="str">
        <f t="shared" si="89"/>
        <v/>
      </c>
      <c r="CE22" s="22" t="str">
        <f t="shared" si="90"/>
        <v/>
      </c>
      <c r="CF22" s="66" t="str">
        <f t="shared" si="91"/>
        <v/>
      </c>
      <c r="CG22" s="22" t="str">
        <f t="shared" si="92"/>
        <v/>
      </c>
      <c r="CH22" s="22" t="str">
        <f t="shared" si="93"/>
        <v/>
      </c>
      <c r="CI22" s="66" t="str">
        <f t="shared" si="94"/>
        <v/>
      </c>
      <c r="CJ22" s="22" t="str">
        <f t="shared" si="95"/>
        <v/>
      </c>
      <c r="CK22" s="22" t="str">
        <f t="shared" si="96"/>
        <v/>
      </c>
    </row>
    <row r="23" spans="1:89" ht="15" customHeight="1" x14ac:dyDescent="0.2">
      <c r="A23" s="60" t="str">
        <f t="shared" si="46"/>
        <v/>
      </c>
      <c r="B23" s="61"/>
      <c r="C23" s="311"/>
      <c r="D23" s="249"/>
      <c r="E23" s="15" t="str">
        <f t="shared" si="47"/>
        <v/>
      </c>
      <c r="F23" s="16" t="str">
        <f t="shared" si="48"/>
        <v/>
      </c>
      <c r="G23" s="8"/>
      <c r="H23" s="238"/>
      <c r="I23" s="242" t="str">
        <f t="shared" si="49"/>
        <v/>
      </c>
      <c r="J23" s="234" t="str">
        <f t="shared" si="50"/>
        <v/>
      </c>
      <c r="K23" s="8"/>
      <c r="L23" s="238"/>
      <c r="M23" s="242" t="str">
        <f t="shared" si="51"/>
        <v/>
      </c>
      <c r="N23" s="234" t="str">
        <f t="shared" si="52"/>
        <v/>
      </c>
      <c r="O23" s="8"/>
      <c r="P23" s="238"/>
      <c r="Q23" s="242" t="str">
        <f t="shared" si="53"/>
        <v/>
      </c>
      <c r="R23" s="234" t="str">
        <f t="shared" si="54"/>
        <v/>
      </c>
      <c r="S23" s="8"/>
      <c r="T23" s="238"/>
      <c r="U23" s="242" t="str">
        <f t="shared" si="55"/>
        <v/>
      </c>
      <c r="V23" s="234" t="str">
        <f t="shared" si="56"/>
        <v/>
      </c>
      <c r="W23" s="8"/>
      <c r="X23" s="238"/>
      <c r="Y23" s="242" t="str">
        <f t="shared" si="57"/>
        <v/>
      </c>
      <c r="Z23" s="234" t="str">
        <f t="shared" si="58"/>
        <v/>
      </c>
      <c r="AR23" s="13" t="str">
        <f t="shared" si="59"/>
        <v/>
      </c>
      <c r="AS23" s="13" t="str">
        <f t="shared" si="59"/>
        <v/>
      </c>
      <c r="AT23" s="13" t="str">
        <f t="shared" si="59"/>
        <v/>
      </c>
      <c r="AU23" s="22" t="str">
        <f t="shared" si="60"/>
        <v/>
      </c>
      <c r="AV23" s="22" t="str">
        <f t="shared" si="61"/>
        <v/>
      </c>
      <c r="AW23" s="22" t="str">
        <f t="shared" si="62"/>
        <v/>
      </c>
      <c r="AX23" s="22" t="str">
        <f t="shared" si="63"/>
        <v/>
      </c>
      <c r="AY23" s="22" t="str">
        <f t="shared" si="64"/>
        <v/>
      </c>
      <c r="BA23" s="13" t="str">
        <f t="shared" si="65"/>
        <v/>
      </c>
      <c r="BB23" s="13" t="str">
        <f t="shared" si="65"/>
        <v/>
      </c>
      <c r="BC23" s="13" t="str">
        <f t="shared" si="65"/>
        <v/>
      </c>
      <c r="BD23" s="66" t="str">
        <f t="shared" si="66"/>
        <v/>
      </c>
      <c r="BE23" s="22" t="str">
        <f t="shared" si="67"/>
        <v/>
      </c>
      <c r="BF23" s="22" t="str">
        <f t="shared" si="68"/>
        <v/>
      </c>
      <c r="BG23" s="66" t="str">
        <f t="shared" si="69"/>
        <v/>
      </c>
      <c r="BH23" s="22" t="str">
        <f t="shared" si="70"/>
        <v/>
      </c>
      <c r="BI23" s="22" t="str">
        <f t="shared" si="71"/>
        <v/>
      </c>
      <c r="BJ23" s="66" t="str">
        <f t="shared" si="72"/>
        <v/>
      </c>
      <c r="BK23" s="22" t="str">
        <f t="shared" si="73"/>
        <v/>
      </c>
      <c r="BL23" s="22" t="str">
        <f t="shared" si="74"/>
        <v/>
      </c>
      <c r="BM23" s="66" t="str">
        <f t="shared" si="75"/>
        <v/>
      </c>
      <c r="BN23" s="22" t="str">
        <f t="shared" si="76"/>
        <v/>
      </c>
      <c r="BO23" s="22" t="str">
        <f t="shared" si="77"/>
        <v/>
      </c>
      <c r="BP23" s="66" t="str">
        <f t="shared" si="78"/>
        <v/>
      </c>
      <c r="BQ23" s="22" t="str">
        <f t="shared" si="79"/>
        <v/>
      </c>
      <c r="BR23" s="22" t="str">
        <f t="shared" si="80"/>
        <v/>
      </c>
      <c r="BT23" s="13" t="str">
        <f t="shared" si="81"/>
        <v/>
      </c>
      <c r="BU23" s="13" t="str">
        <f t="shared" si="81"/>
        <v/>
      </c>
      <c r="BV23" s="13" t="str">
        <f t="shared" si="81"/>
        <v/>
      </c>
      <c r="BW23" s="66" t="str">
        <f t="shared" si="82"/>
        <v/>
      </c>
      <c r="BX23" s="22" t="str">
        <f t="shared" si="83"/>
        <v/>
      </c>
      <c r="BY23" s="22" t="str">
        <f t="shared" si="84"/>
        <v/>
      </c>
      <c r="BZ23" s="66" t="str">
        <f t="shared" si="85"/>
        <v/>
      </c>
      <c r="CA23" s="22" t="str">
        <f t="shared" si="86"/>
        <v/>
      </c>
      <c r="CB23" s="22" t="str">
        <f t="shared" si="87"/>
        <v/>
      </c>
      <c r="CC23" s="66" t="str">
        <f t="shared" si="88"/>
        <v/>
      </c>
      <c r="CD23" s="22" t="str">
        <f t="shared" si="89"/>
        <v/>
      </c>
      <c r="CE23" s="22" t="str">
        <f t="shared" si="90"/>
        <v/>
      </c>
      <c r="CF23" s="66" t="str">
        <f t="shared" si="91"/>
        <v/>
      </c>
      <c r="CG23" s="22" t="str">
        <f t="shared" si="92"/>
        <v/>
      </c>
      <c r="CH23" s="22" t="str">
        <f t="shared" si="93"/>
        <v/>
      </c>
      <c r="CI23" s="66" t="str">
        <f t="shared" si="94"/>
        <v/>
      </c>
      <c r="CJ23" s="22" t="str">
        <f t="shared" si="95"/>
        <v/>
      </c>
      <c r="CK23" s="22" t="str">
        <f t="shared" si="96"/>
        <v/>
      </c>
    </row>
    <row r="24" spans="1:89" ht="15" customHeight="1" x14ac:dyDescent="0.2">
      <c r="A24" s="60" t="str">
        <f t="shared" si="46"/>
        <v/>
      </c>
      <c r="B24" s="61"/>
      <c r="C24" s="311"/>
      <c r="D24" s="249"/>
      <c r="E24" s="15" t="str">
        <f t="shared" si="47"/>
        <v/>
      </c>
      <c r="F24" s="16" t="str">
        <f t="shared" si="48"/>
        <v/>
      </c>
      <c r="G24" s="8"/>
      <c r="H24" s="238"/>
      <c r="I24" s="242" t="str">
        <f t="shared" si="49"/>
        <v/>
      </c>
      <c r="J24" s="234" t="str">
        <f t="shared" si="50"/>
        <v/>
      </c>
      <c r="K24" s="8"/>
      <c r="L24" s="238"/>
      <c r="M24" s="242" t="str">
        <f t="shared" si="51"/>
        <v/>
      </c>
      <c r="N24" s="234" t="str">
        <f t="shared" si="52"/>
        <v/>
      </c>
      <c r="O24" s="8"/>
      <c r="P24" s="238"/>
      <c r="Q24" s="242" t="str">
        <f t="shared" si="53"/>
        <v/>
      </c>
      <c r="R24" s="234" t="str">
        <f t="shared" si="54"/>
        <v/>
      </c>
      <c r="S24" s="8"/>
      <c r="T24" s="238"/>
      <c r="U24" s="242" t="str">
        <f t="shared" si="55"/>
        <v/>
      </c>
      <c r="V24" s="234" t="str">
        <f t="shared" si="56"/>
        <v/>
      </c>
      <c r="W24" s="8"/>
      <c r="X24" s="238"/>
      <c r="Y24" s="242" t="str">
        <f t="shared" si="57"/>
        <v/>
      </c>
      <c r="Z24" s="234" t="str">
        <f t="shared" si="58"/>
        <v/>
      </c>
      <c r="AR24" s="13" t="str">
        <f t="shared" si="59"/>
        <v/>
      </c>
      <c r="AS24" s="13" t="str">
        <f t="shared" si="59"/>
        <v/>
      </c>
      <c r="AT24" s="13" t="str">
        <f t="shared" si="59"/>
        <v/>
      </c>
      <c r="AU24" s="22" t="str">
        <f t="shared" si="60"/>
        <v/>
      </c>
      <c r="AV24" s="22" t="str">
        <f t="shared" si="61"/>
        <v/>
      </c>
      <c r="AW24" s="22" t="str">
        <f t="shared" si="62"/>
        <v/>
      </c>
      <c r="AX24" s="22" t="str">
        <f t="shared" si="63"/>
        <v/>
      </c>
      <c r="AY24" s="22" t="str">
        <f t="shared" si="64"/>
        <v/>
      </c>
      <c r="BA24" s="13" t="str">
        <f t="shared" si="65"/>
        <v/>
      </c>
      <c r="BB24" s="13" t="str">
        <f t="shared" si="65"/>
        <v/>
      </c>
      <c r="BC24" s="13" t="str">
        <f t="shared" si="65"/>
        <v/>
      </c>
      <c r="BD24" s="66" t="str">
        <f t="shared" si="66"/>
        <v/>
      </c>
      <c r="BE24" s="22" t="str">
        <f t="shared" si="67"/>
        <v/>
      </c>
      <c r="BF24" s="22" t="str">
        <f t="shared" si="68"/>
        <v/>
      </c>
      <c r="BG24" s="66" t="str">
        <f t="shared" si="69"/>
        <v/>
      </c>
      <c r="BH24" s="22" t="str">
        <f t="shared" si="70"/>
        <v/>
      </c>
      <c r="BI24" s="22" t="str">
        <f t="shared" si="71"/>
        <v/>
      </c>
      <c r="BJ24" s="66" t="str">
        <f t="shared" si="72"/>
        <v/>
      </c>
      <c r="BK24" s="22" t="str">
        <f t="shared" si="73"/>
        <v/>
      </c>
      <c r="BL24" s="22" t="str">
        <f t="shared" si="74"/>
        <v/>
      </c>
      <c r="BM24" s="66" t="str">
        <f t="shared" si="75"/>
        <v/>
      </c>
      <c r="BN24" s="22" t="str">
        <f t="shared" si="76"/>
        <v/>
      </c>
      <c r="BO24" s="22" t="str">
        <f t="shared" si="77"/>
        <v/>
      </c>
      <c r="BP24" s="66" t="str">
        <f t="shared" si="78"/>
        <v/>
      </c>
      <c r="BQ24" s="22" t="str">
        <f t="shared" si="79"/>
        <v/>
      </c>
      <c r="BR24" s="22" t="str">
        <f t="shared" si="80"/>
        <v/>
      </c>
      <c r="BT24" s="13" t="str">
        <f t="shared" si="81"/>
        <v/>
      </c>
      <c r="BU24" s="13" t="str">
        <f t="shared" si="81"/>
        <v/>
      </c>
      <c r="BV24" s="13" t="str">
        <f t="shared" si="81"/>
        <v/>
      </c>
      <c r="BW24" s="66" t="str">
        <f t="shared" si="82"/>
        <v/>
      </c>
      <c r="BX24" s="22" t="str">
        <f t="shared" si="83"/>
        <v/>
      </c>
      <c r="BY24" s="22" t="str">
        <f t="shared" si="84"/>
        <v/>
      </c>
      <c r="BZ24" s="66" t="str">
        <f t="shared" si="85"/>
        <v/>
      </c>
      <c r="CA24" s="22" t="str">
        <f t="shared" si="86"/>
        <v/>
      </c>
      <c r="CB24" s="22" t="str">
        <f t="shared" si="87"/>
        <v/>
      </c>
      <c r="CC24" s="66" t="str">
        <f t="shared" si="88"/>
        <v/>
      </c>
      <c r="CD24" s="22" t="str">
        <f t="shared" si="89"/>
        <v/>
      </c>
      <c r="CE24" s="22" t="str">
        <f t="shared" si="90"/>
        <v/>
      </c>
      <c r="CF24" s="66" t="str">
        <f t="shared" si="91"/>
        <v/>
      </c>
      <c r="CG24" s="22" t="str">
        <f t="shared" si="92"/>
        <v/>
      </c>
      <c r="CH24" s="22" t="str">
        <f t="shared" si="93"/>
        <v/>
      </c>
      <c r="CI24" s="66" t="str">
        <f t="shared" si="94"/>
        <v/>
      </c>
      <c r="CJ24" s="22" t="str">
        <f t="shared" si="95"/>
        <v/>
      </c>
      <c r="CK24" s="22" t="str">
        <f t="shared" si="96"/>
        <v/>
      </c>
    </row>
    <row r="25" spans="1:89" ht="15" customHeight="1" x14ac:dyDescent="0.2">
      <c r="A25" s="60" t="str">
        <f t="shared" si="46"/>
        <v/>
      </c>
      <c r="B25" s="61"/>
      <c r="C25" s="311"/>
      <c r="D25" s="249"/>
      <c r="E25" s="15" t="str">
        <f t="shared" si="47"/>
        <v/>
      </c>
      <c r="F25" s="16" t="str">
        <f t="shared" si="48"/>
        <v/>
      </c>
      <c r="G25" s="8"/>
      <c r="H25" s="238"/>
      <c r="I25" s="242" t="str">
        <f t="shared" si="49"/>
        <v/>
      </c>
      <c r="J25" s="234" t="str">
        <f t="shared" si="50"/>
        <v/>
      </c>
      <c r="K25" s="8"/>
      <c r="L25" s="238"/>
      <c r="M25" s="242" t="str">
        <f t="shared" si="51"/>
        <v/>
      </c>
      <c r="N25" s="234" t="str">
        <f t="shared" si="52"/>
        <v/>
      </c>
      <c r="O25" s="8"/>
      <c r="P25" s="238"/>
      <c r="Q25" s="242" t="str">
        <f t="shared" si="53"/>
        <v/>
      </c>
      <c r="R25" s="234" t="str">
        <f t="shared" si="54"/>
        <v/>
      </c>
      <c r="S25" s="8"/>
      <c r="T25" s="238"/>
      <c r="U25" s="242" t="str">
        <f t="shared" si="55"/>
        <v/>
      </c>
      <c r="V25" s="234" t="str">
        <f t="shared" si="56"/>
        <v/>
      </c>
      <c r="W25" s="8"/>
      <c r="X25" s="238"/>
      <c r="Y25" s="242" t="str">
        <f t="shared" si="57"/>
        <v/>
      </c>
      <c r="Z25" s="234" t="str">
        <f t="shared" si="58"/>
        <v/>
      </c>
      <c r="AR25" s="13" t="str">
        <f t="shared" si="59"/>
        <v/>
      </c>
      <c r="AS25" s="13" t="str">
        <f t="shared" si="59"/>
        <v/>
      </c>
      <c r="AT25" s="13" t="str">
        <f t="shared" si="59"/>
        <v/>
      </c>
      <c r="AU25" s="22" t="str">
        <f t="shared" si="60"/>
        <v/>
      </c>
      <c r="AV25" s="22" t="str">
        <f t="shared" si="61"/>
        <v/>
      </c>
      <c r="AW25" s="22" t="str">
        <f t="shared" si="62"/>
        <v/>
      </c>
      <c r="AX25" s="22" t="str">
        <f t="shared" si="63"/>
        <v/>
      </c>
      <c r="AY25" s="22" t="str">
        <f t="shared" si="64"/>
        <v/>
      </c>
      <c r="BA25" s="13" t="str">
        <f t="shared" si="65"/>
        <v/>
      </c>
      <c r="BB25" s="13" t="str">
        <f t="shared" si="65"/>
        <v/>
      </c>
      <c r="BC25" s="13" t="str">
        <f t="shared" si="65"/>
        <v/>
      </c>
      <c r="BD25" s="66" t="str">
        <f t="shared" si="66"/>
        <v/>
      </c>
      <c r="BE25" s="22" t="str">
        <f t="shared" si="67"/>
        <v/>
      </c>
      <c r="BF25" s="22" t="str">
        <f t="shared" si="68"/>
        <v/>
      </c>
      <c r="BG25" s="66" t="str">
        <f t="shared" si="69"/>
        <v/>
      </c>
      <c r="BH25" s="22" t="str">
        <f t="shared" si="70"/>
        <v/>
      </c>
      <c r="BI25" s="22" t="str">
        <f t="shared" si="71"/>
        <v/>
      </c>
      <c r="BJ25" s="66" t="str">
        <f t="shared" si="72"/>
        <v/>
      </c>
      <c r="BK25" s="22" t="str">
        <f t="shared" si="73"/>
        <v/>
      </c>
      <c r="BL25" s="22" t="str">
        <f t="shared" si="74"/>
        <v/>
      </c>
      <c r="BM25" s="66" t="str">
        <f t="shared" si="75"/>
        <v/>
      </c>
      <c r="BN25" s="22" t="str">
        <f t="shared" si="76"/>
        <v/>
      </c>
      <c r="BO25" s="22" t="str">
        <f t="shared" si="77"/>
        <v/>
      </c>
      <c r="BP25" s="66" t="str">
        <f t="shared" si="78"/>
        <v/>
      </c>
      <c r="BQ25" s="22" t="str">
        <f t="shared" si="79"/>
        <v/>
      </c>
      <c r="BR25" s="22" t="str">
        <f t="shared" si="80"/>
        <v/>
      </c>
      <c r="BT25" s="13" t="str">
        <f t="shared" si="81"/>
        <v/>
      </c>
      <c r="BU25" s="13" t="str">
        <f t="shared" si="81"/>
        <v/>
      </c>
      <c r="BV25" s="13" t="str">
        <f t="shared" si="81"/>
        <v/>
      </c>
      <c r="BW25" s="66" t="str">
        <f t="shared" si="82"/>
        <v/>
      </c>
      <c r="BX25" s="22" t="str">
        <f t="shared" si="83"/>
        <v/>
      </c>
      <c r="BY25" s="22" t="str">
        <f t="shared" si="84"/>
        <v/>
      </c>
      <c r="BZ25" s="66" t="str">
        <f t="shared" si="85"/>
        <v/>
      </c>
      <c r="CA25" s="22" t="str">
        <f t="shared" si="86"/>
        <v/>
      </c>
      <c r="CB25" s="22" t="str">
        <f t="shared" si="87"/>
        <v/>
      </c>
      <c r="CC25" s="66" t="str">
        <f t="shared" si="88"/>
        <v/>
      </c>
      <c r="CD25" s="22" t="str">
        <f t="shared" si="89"/>
        <v/>
      </c>
      <c r="CE25" s="22" t="str">
        <f t="shared" si="90"/>
        <v/>
      </c>
      <c r="CF25" s="66" t="str">
        <f t="shared" si="91"/>
        <v/>
      </c>
      <c r="CG25" s="22" t="str">
        <f t="shared" si="92"/>
        <v/>
      </c>
      <c r="CH25" s="22" t="str">
        <f t="shared" si="93"/>
        <v/>
      </c>
      <c r="CI25" s="66" t="str">
        <f t="shared" si="94"/>
        <v/>
      </c>
      <c r="CJ25" s="22" t="str">
        <f t="shared" si="95"/>
        <v/>
      </c>
      <c r="CK25" s="22" t="str">
        <f t="shared" si="96"/>
        <v/>
      </c>
    </row>
    <row r="26" spans="1:89" ht="15" customHeight="1" x14ac:dyDescent="0.2">
      <c r="A26" s="60" t="str">
        <f t="shared" si="46"/>
        <v/>
      </c>
      <c r="B26" s="61"/>
      <c r="C26" s="311"/>
      <c r="D26" s="249"/>
      <c r="E26" s="15" t="str">
        <f t="shared" si="47"/>
        <v/>
      </c>
      <c r="F26" s="16" t="str">
        <f t="shared" si="48"/>
        <v/>
      </c>
      <c r="G26" s="8"/>
      <c r="H26" s="238"/>
      <c r="I26" s="242" t="str">
        <f t="shared" si="49"/>
        <v/>
      </c>
      <c r="J26" s="234" t="str">
        <f t="shared" si="50"/>
        <v/>
      </c>
      <c r="K26" s="8"/>
      <c r="L26" s="238"/>
      <c r="M26" s="242" t="str">
        <f t="shared" si="51"/>
        <v/>
      </c>
      <c r="N26" s="234" t="str">
        <f t="shared" si="52"/>
        <v/>
      </c>
      <c r="O26" s="8"/>
      <c r="P26" s="238"/>
      <c r="Q26" s="242" t="str">
        <f t="shared" si="53"/>
        <v/>
      </c>
      <c r="R26" s="234" t="str">
        <f t="shared" si="54"/>
        <v/>
      </c>
      <c r="S26" s="8"/>
      <c r="T26" s="238"/>
      <c r="U26" s="242" t="str">
        <f t="shared" si="55"/>
        <v/>
      </c>
      <c r="V26" s="234" t="str">
        <f t="shared" si="56"/>
        <v/>
      </c>
      <c r="W26" s="8"/>
      <c r="X26" s="238"/>
      <c r="Y26" s="242" t="str">
        <f t="shared" si="57"/>
        <v/>
      </c>
      <c r="Z26" s="234" t="str">
        <f t="shared" si="58"/>
        <v/>
      </c>
      <c r="AR26" s="13" t="str">
        <f t="shared" si="59"/>
        <v/>
      </c>
      <c r="AS26" s="13" t="str">
        <f t="shared" si="59"/>
        <v/>
      </c>
      <c r="AT26" s="13" t="str">
        <f t="shared" si="59"/>
        <v/>
      </c>
      <c r="AU26" s="22" t="str">
        <f t="shared" si="60"/>
        <v/>
      </c>
      <c r="AV26" s="22" t="str">
        <f t="shared" si="61"/>
        <v/>
      </c>
      <c r="AW26" s="22" t="str">
        <f t="shared" si="62"/>
        <v/>
      </c>
      <c r="AX26" s="22" t="str">
        <f t="shared" si="63"/>
        <v/>
      </c>
      <c r="AY26" s="22" t="str">
        <f t="shared" si="64"/>
        <v/>
      </c>
      <c r="BA26" s="13" t="str">
        <f t="shared" si="65"/>
        <v/>
      </c>
      <c r="BB26" s="13" t="str">
        <f t="shared" si="65"/>
        <v/>
      </c>
      <c r="BC26" s="13" t="str">
        <f t="shared" si="65"/>
        <v/>
      </c>
      <c r="BD26" s="66" t="str">
        <f t="shared" si="66"/>
        <v/>
      </c>
      <c r="BE26" s="22" t="str">
        <f t="shared" si="67"/>
        <v/>
      </c>
      <c r="BF26" s="22" t="str">
        <f t="shared" si="68"/>
        <v/>
      </c>
      <c r="BG26" s="66" t="str">
        <f t="shared" si="69"/>
        <v/>
      </c>
      <c r="BH26" s="22" t="str">
        <f t="shared" si="70"/>
        <v/>
      </c>
      <c r="BI26" s="22" t="str">
        <f t="shared" si="71"/>
        <v/>
      </c>
      <c r="BJ26" s="66" t="str">
        <f t="shared" si="72"/>
        <v/>
      </c>
      <c r="BK26" s="22" t="str">
        <f t="shared" si="73"/>
        <v/>
      </c>
      <c r="BL26" s="22" t="str">
        <f t="shared" si="74"/>
        <v/>
      </c>
      <c r="BM26" s="66" t="str">
        <f t="shared" si="75"/>
        <v/>
      </c>
      <c r="BN26" s="22" t="str">
        <f t="shared" si="76"/>
        <v/>
      </c>
      <c r="BO26" s="22" t="str">
        <f t="shared" si="77"/>
        <v/>
      </c>
      <c r="BP26" s="66" t="str">
        <f t="shared" si="78"/>
        <v/>
      </c>
      <c r="BQ26" s="22" t="str">
        <f t="shared" si="79"/>
        <v/>
      </c>
      <c r="BR26" s="22" t="str">
        <f t="shared" si="80"/>
        <v/>
      </c>
      <c r="BT26" s="13" t="str">
        <f t="shared" si="81"/>
        <v/>
      </c>
      <c r="BU26" s="13" t="str">
        <f t="shared" si="81"/>
        <v/>
      </c>
      <c r="BV26" s="13" t="str">
        <f t="shared" si="81"/>
        <v/>
      </c>
      <c r="BW26" s="66" t="str">
        <f t="shared" si="82"/>
        <v/>
      </c>
      <c r="BX26" s="22" t="str">
        <f t="shared" si="83"/>
        <v/>
      </c>
      <c r="BY26" s="22" t="str">
        <f t="shared" si="84"/>
        <v/>
      </c>
      <c r="BZ26" s="66" t="str">
        <f t="shared" si="85"/>
        <v/>
      </c>
      <c r="CA26" s="22" t="str">
        <f t="shared" si="86"/>
        <v/>
      </c>
      <c r="CB26" s="22" t="str">
        <f t="shared" si="87"/>
        <v/>
      </c>
      <c r="CC26" s="66" t="str">
        <f t="shared" si="88"/>
        <v/>
      </c>
      <c r="CD26" s="22" t="str">
        <f t="shared" si="89"/>
        <v/>
      </c>
      <c r="CE26" s="22" t="str">
        <f t="shared" si="90"/>
        <v/>
      </c>
      <c r="CF26" s="66" t="str">
        <f t="shared" si="91"/>
        <v/>
      </c>
      <c r="CG26" s="22" t="str">
        <f t="shared" si="92"/>
        <v/>
      </c>
      <c r="CH26" s="22" t="str">
        <f t="shared" si="93"/>
        <v/>
      </c>
      <c r="CI26" s="66" t="str">
        <f t="shared" si="94"/>
        <v/>
      </c>
      <c r="CJ26" s="22" t="str">
        <f t="shared" si="95"/>
        <v/>
      </c>
      <c r="CK26" s="22" t="str">
        <f t="shared" si="96"/>
        <v/>
      </c>
    </row>
    <row r="27" spans="1:89" ht="15" customHeight="1" x14ac:dyDescent="0.2">
      <c r="A27" s="60" t="str">
        <f t="shared" si="46"/>
        <v/>
      </c>
      <c r="B27" s="61"/>
      <c r="C27" s="311"/>
      <c r="D27" s="249"/>
      <c r="E27" s="15" t="str">
        <f t="shared" si="47"/>
        <v/>
      </c>
      <c r="F27" s="16" t="str">
        <f t="shared" si="48"/>
        <v/>
      </c>
      <c r="G27" s="8"/>
      <c r="H27" s="238"/>
      <c r="I27" s="242" t="str">
        <f t="shared" si="49"/>
        <v/>
      </c>
      <c r="J27" s="234" t="str">
        <f t="shared" si="50"/>
        <v/>
      </c>
      <c r="K27" s="8"/>
      <c r="L27" s="238"/>
      <c r="M27" s="242" t="str">
        <f t="shared" si="51"/>
        <v/>
      </c>
      <c r="N27" s="234" t="str">
        <f t="shared" si="52"/>
        <v/>
      </c>
      <c r="O27" s="8"/>
      <c r="P27" s="238"/>
      <c r="Q27" s="242" t="str">
        <f t="shared" si="53"/>
        <v/>
      </c>
      <c r="R27" s="234" t="str">
        <f t="shared" si="54"/>
        <v/>
      </c>
      <c r="S27" s="8"/>
      <c r="T27" s="238"/>
      <c r="U27" s="242" t="str">
        <f t="shared" si="55"/>
        <v/>
      </c>
      <c r="V27" s="234" t="str">
        <f t="shared" si="56"/>
        <v/>
      </c>
      <c r="W27" s="8"/>
      <c r="X27" s="238"/>
      <c r="Y27" s="242" t="str">
        <f t="shared" si="57"/>
        <v/>
      </c>
      <c r="Z27" s="234" t="str">
        <f t="shared" si="58"/>
        <v/>
      </c>
      <c r="AR27" s="13" t="str">
        <f t="shared" ref="AR27:AT31" si="97">IF($B27="","",B27)</f>
        <v/>
      </c>
      <c r="AS27" s="13" t="str">
        <f t="shared" si="97"/>
        <v/>
      </c>
      <c r="AT27" s="13" t="str">
        <f t="shared" si="97"/>
        <v/>
      </c>
      <c r="AU27" s="22" t="str">
        <f t="shared" si="60"/>
        <v/>
      </c>
      <c r="AV27" s="22" t="str">
        <f t="shared" si="61"/>
        <v/>
      </c>
      <c r="AW27" s="22" t="str">
        <f t="shared" si="62"/>
        <v/>
      </c>
      <c r="AX27" s="22" t="str">
        <f t="shared" si="63"/>
        <v/>
      </c>
      <c r="AY27" s="22" t="str">
        <f t="shared" si="64"/>
        <v/>
      </c>
      <c r="BA27" s="13" t="str">
        <f t="shared" ref="BA27:BC31" si="98">IF($B27="","",B27)</f>
        <v/>
      </c>
      <c r="BB27" s="13" t="str">
        <f t="shared" si="98"/>
        <v/>
      </c>
      <c r="BC27" s="13" t="str">
        <f t="shared" si="98"/>
        <v/>
      </c>
      <c r="BD27" s="66" t="str">
        <f t="shared" si="66"/>
        <v/>
      </c>
      <c r="BE27" s="22" t="str">
        <f t="shared" si="67"/>
        <v/>
      </c>
      <c r="BF27" s="22" t="str">
        <f t="shared" si="68"/>
        <v/>
      </c>
      <c r="BG27" s="66" t="str">
        <f t="shared" si="69"/>
        <v/>
      </c>
      <c r="BH27" s="22" t="str">
        <f t="shared" si="70"/>
        <v/>
      </c>
      <c r="BI27" s="22" t="str">
        <f t="shared" si="71"/>
        <v/>
      </c>
      <c r="BJ27" s="66" t="str">
        <f t="shared" si="72"/>
        <v/>
      </c>
      <c r="BK27" s="22" t="str">
        <f t="shared" si="73"/>
        <v/>
      </c>
      <c r="BL27" s="22" t="str">
        <f t="shared" si="74"/>
        <v/>
      </c>
      <c r="BM27" s="66" t="str">
        <f t="shared" si="75"/>
        <v/>
      </c>
      <c r="BN27" s="22" t="str">
        <f t="shared" si="76"/>
        <v/>
      </c>
      <c r="BO27" s="22" t="str">
        <f t="shared" si="77"/>
        <v/>
      </c>
      <c r="BP27" s="66" t="str">
        <f t="shared" si="78"/>
        <v/>
      </c>
      <c r="BQ27" s="22" t="str">
        <f t="shared" si="79"/>
        <v/>
      </c>
      <c r="BR27" s="22" t="str">
        <f t="shared" si="80"/>
        <v/>
      </c>
      <c r="BT27" s="13" t="str">
        <f t="shared" ref="BT27:BV31" si="99">IF($B27="","",B27)</f>
        <v/>
      </c>
      <c r="BU27" s="13" t="str">
        <f t="shared" si="99"/>
        <v/>
      </c>
      <c r="BV27" s="13" t="str">
        <f t="shared" si="99"/>
        <v/>
      </c>
      <c r="BW27" s="66" t="str">
        <f t="shared" si="82"/>
        <v/>
      </c>
      <c r="BX27" s="22" t="str">
        <f t="shared" si="83"/>
        <v/>
      </c>
      <c r="BY27" s="22" t="str">
        <f t="shared" si="84"/>
        <v/>
      </c>
      <c r="BZ27" s="66" t="str">
        <f t="shared" si="85"/>
        <v/>
      </c>
      <c r="CA27" s="22" t="str">
        <f t="shared" si="86"/>
        <v/>
      </c>
      <c r="CB27" s="22" t="str">
        <f t="shared" si="87"/>
        <v/>
      </c>
      <c r="CC27" s="66" t="str">
        <f t="shared" si="88"/>
        <v/>
      </c>
      <c r="CD27" s="22" t="str">
        <f t="shared" si="89"/>
        <v/>
      </c>
      <c r="CE27" s="22" t="str">
        <f t="shared" si="90"/>
        <v/>
      </c>
      <c r="CF27" s="66" t="str">
        <f t="shared" si="91"/>
        <v/>
      </c>
      <c r="CG27" s="22" t="str">
        <f t="shared" si="92"/>
        <v/>
      </c>
      <c r="CH27" s="22" t="str">
        <f t="shared" si="93"/>
        <v/>
      </c>
      <c r="CI27" s="66" t="str">
        <f t="shared" si="94"/>
        <v/>
      </c>
      <c r="CJ27" s="22" t="str">
        <f t="shared" si="95"/>
        <v/>
      </c>
      <c r="CK27" s="22" t="str">
        <f t="shared" si="96"/>
        <v/>
      </c>
    </row>
    <row r="28" spans="1:89" ht="15" customHeight="1" x14ac:dyDescent="0.2">
      <c r="A28" s="60" t="str">
        <f t="shared" si="46"/>
        <v/>
      </c>
      <c r="B28" s="61"/>
      <c r="C28" s="311"/>
      <c r="D28" s="249"/>
      <c r="E28" s="15" t="str">
        <f t="shared" si="47"/>
        <v/>
      </c>
      <c r="F28" s="16" t="str">
        <f t="shared" si="48"/>
        <v/>
      </c>
      <c r="G28" s="8"/>
      <c r="H28" s="238"/>
      <c r="I28" s="242" t="str">
        <f t="shared" si="49"/>
        <v/>
      </c>
      <c r="J28" s="234" t="str">
        <f t="shared" si="50"/>
        <v/>
      </c>
      <c r="K28" s="8"/>
      <c r="L28" s="238"/>
      <c r="M28" s="242" t="str">
        <f t="shared" si="51"/>
        <v/>
      </c>
      <c r="N28" s="234" t="str">
        <f t="shared" si="52"/>
        <v/>
      </c>
      <c r="O28" s="8"/>
      <c r="P28" s="238"/>
      <c r="Q28" s="242" t="str">
        <f t="shared" si="53"/>
        <v/>
      </c>
      <c r="R28" s="234" t="str">
        <f t="shared" si="54"/>
        <v/>
      </c>
      <c r="S28" s="8"/>
      <c r="T28" s="238"/>
      <c r="U28" s="242" t="str">
        <f t="shared" si="55"/>
        <v/>
      </c>
      <c r="V28" s="234" t="str">
        <f t="shared" si="56"/>
        <v/>
      </c>
      <c r="W28" s="8"/>
      <c r="X28" s="238"/>
      <c r="Y28" s="242" t="str">
        <f t="shared" si="57"/>
        <v/>
      </c>
      <c r="Z28" s="234" t="str">
        <f t="shared" si="58"/>
        <v/>
      </c>
      <c r="AR28" s="13" t="str">
        <f t="shared" si="97"/>
        <v/>
      </c>
      <c r="AS28" s="13" t="str">
        <f t="shared" si="97"/>
        <v/>
      </c>
      <c r="AT28" s="13" t="str">
        <f t="shared" si="97"/>
        <v/>
      </c>
      <c r="AU28" s="22" t="str">
        <f t="shared" si="60"/>
        <v/>
      </c>
      <c r="AV28" s="22" t="str">
        <f t="shared" si="61"/>
        <v/>
      </c>
      <c r="AW28" s="22" t="str">
        <f t="shared" si="62"/>
        <v/>
      </c>
      <c r="AX28" s="22" t="str">
        <f t="shared" si="63"/>
        <v/>
      </c>
      <c r="AY28" s="22" t="str">
        <f t="shared" si="64"/>
        <v/>
      </c>
      <c r="BA28" s="13" t="str">
        <f t="shared" si="98"/>
        <v/>
      </c>
      <c r="BB28" s="13" t="str">
        <f t="shared" si="98"/>
        <v/>
      </c>
      <c r="BC28" s="13" t="str">
        <f t="shared" si="98"/>
        <v/>
      </c>
      <c r="BD28" s="66" t="str">
        <f t="shared" si="66"/>
        <v/>
      </c>
      <c r="BE28" s="22" t="str">
        <f t="shared" si="67"/>
        <v/>
      </c>
      <c r="BF28" s="22" t="str">
        <f t="shared" si="68"/>
        <v/>
      </c>
      <c r="BG28" s="66" t="str">
        <f t="shared" si="69"/>
        <v/>
      </c>
      <c r="BH28" s="22" t="str">
        <f t="shared" si="70"/>
        <v/>
      </c>
      <c r="BI28" s="22" t="str">
        <f t="shared" si="71"/>
        <v/>
      </c>
      <c r="BJ28" s="66" t="str">
        <f t="shared" si="72"/>
        <v/>
      </c>
      <c r="BK28" s="22" t="str">
        <f t="shared" si="73"/>
        <v/>
      </c>
      <c r="BL28" s="22" t="str">
        <f t="shared" si="74"/>
        <v/>
      </c>
      <c r="BM28" s="66" t="str">
        <f t="shared" si="75"/>
        <v/>
      </c>
      <c r="BN28" s="22" t="str">
        <f t="shared" si="76"/>
        <v/>
      </c>
      <c r="BO28" s="22" t="str">
        <f t="shared" si="77"/>
        <v/>
      </c>
      <c r="BP28" s="66" t="str">
        <f t="shared" si="78"/>
        <v/>
      </c>
      <c r="BQ28" s="22" t="str">
        <f t="shared" si="79"/>
        <v/>
      </c>
      <c r="BR28" s="22" t="str">
        <f t="shared" si="80"/>
        <v/>
      </c>
      <c r="BT28" s="13" t="str">
        <f t="shared" si="99"/>
        <v/>
      </c>
      <c r="BU28" s="13" t="str">
        <f t="shared" si="99"/>
        <v/>
      </c>
      <c r="BV28" s="13" t="str">
        <f t="shared" si="99"/>
        <v/>
      </c>
      <c r="BW28" s="66" t="str">
        <f t="shared" si="82"/>
        <v/>
      </c>
      <c r="BX28" s="22" t="str">
        <f t="shared" si="83"/>
        <v/>
      </c>
      <c r="BY28" s="22" t="str">
        <f t="shared" si="84"/>
        <v/>
      </c>
      <c r="BZ28" s="66" t="str">
        <f t="shared" si="85"/>
        <v/>
      </c>
      <c r="CA28" s="22" t="str">
        <f t="shared" si="86"/>
        <v/>
      </c>
      <c r="CB28" s="22" t="str">
        <f t="shared" si="87"/>
        <v/>
      </c>
      <c r="CC28" s="66" t="str">
        <f t="shared" si="88"/>
        <v/>
      </c>
      <c r="CD28" s="22" t="str">
        <f t="shared" si="89"/>
        <v/>
      </c>
      <c r="CE28" s="22" t="str">
        <f t="shared" si="90"/>
        <v/>
      </c>
      <c r="CF28" s="66" t="str">
        <f t="shared" si="91"/>
        <v/>
      </c>
      <c r="CG28" s="22" t="str">
        <f t="shared" si="92"/>
        <v/>
      </c>
      <c r="CH28" s="22" t="str">
        <f t="shared" si="93"/>
        <v/>
      </c>
      <c r="CI28" s="66" t="str">
        <f t="shared" si="94"/>
        <v/>
      </c>
      <c r="CJ28" s="22" t="str">
        <f t="shared" si="95"/>
        <v/>
      </c>
      <c r="CK28" s="22" t="str">
        <f t="shared" si="96"/>
        <v/>
      </c>
    </row>
    <row r="29" spans="1:89" ht="15" customHeight="1" x14ac:dyDescent="0.2">
      <c r="A29" s="60" t="str">
        <f t="shared" si="46"/>
        <v/>
      </c>
      <c r="B29" s="61"/>
      <c r="C29" s="311"/>
      <c r="D29" s="249"/>
      <c r="E29" s="15" t="str">
        <f t="shared" si="47"/>
        <v/>
      </c>
      <c r="F29" s="16" t="str">
        <f t="shared" si="48"/>
        <v/>
      </c>
      <c r="G29" s="8"/>
      <c r="H29" s="238"/>
      <c r="I29" s="242" t="str">
        <f t="shared" si="49"/>
        <v/>
      </c>
      <c r="J29" s="234" t="str">
        <f t="shared" si="50"/>
        <v/>
      </c>
      <c r="K29" s="8"/>
      <c r="L29" s="238"/>
      <c r="M29" s="242" t="str">
        <f t="shared" si="51"/>
        <v/>
      </c>
      <c r="N29" s="234" t="str">
        <f t="shared" si="52"/>
        <v/>
      </c>
      <c r="O29" s="8"/>
      <c r="P29" s="238"/>
      <c r="Q29" s="242" t="str">
        <f t="shared" si="53"/>
        <v/>
      </c>
      <c r="R29" s="234" t="str">
        <f t="shared" si="54"/>
        <v/>
      </c>
      <c r="S29" s="8"/>
      <c r="T29" s="238"/>
      <c r="U29" s="242" t="str">
        <f t="shared" si="55"/>
        <v/>
      </c>
      <c r="V29" s="234" t="str">
        <f t="shared" si="56"/>
        <v/>
      </c>
      <c r="W29" s="8"/>
      <c r="X29" s="238"/>
      <c r="Y29" s="242" t="str">
        <f t="shared" si="57"/>
        <v/>
      </c>
      <c r="Z29" s="234" t="str">
        <f t="shared" si="58"/>
        <v/>
      </c>
      <c r="AR29" s="13" t="str">
        <f t="shared" si="97"/>
        <v/>
      </c>
      <c r="AS29" s="13" t="str">
        <f t="shared" si="97"/>
        <v/>
      </c>
      <c r="AT29" s="13" t="str">
        <f t="shared" si="97"/>
        <v/>
      </c>
      <c r="AU29" s="22" t="str">
        <f t="shared" si="60"/>
        <v/>
      </c>
      <c r="AV29" s="22" t="str">
        <f t="shared" si="61"/>
        <v/>
      </c>
      <c r="AW29" s="22" t="str">
        <f t="shared" si="62"/>
        <v/>
      </c>
      <c r="AX29" s="22" t="str">
        <f t="shared" si="63"/>
        <v/>
      </c>
      <c r="AY29" s="22" t="str">
        <f t="shared" si="64"/>
        <v/>
      </c>
      <c r="BA29" s="13" t="str">
        <f t="shared" si="98"/>
        <v/>
      </c>
      <c r="BB29" s="13" t="str">
        <f t="shared" si="98"/>
        <v/>
      </c>
      <c r="BC29" s="13" t="str">
        <f t="shared" si="98"/>
        <v/>
      </c>
      <c r="BD29" s="66" t="str">
        <f t="shared" si="66"/>
        <v/>
      </c>
      <c r="BE29" s="22" t="str">
        <f t="shared" si="67"/>
        <v/>
      </c>
      <c r="BF29" s="22" t="str">
        <f t="shared" si="68"/>
        <v/>
      </c>
      <c r="BG29" s="66" t="str">
        <f t="shared" si="69"/>
        <v/>
      </c>
      <c r="BH29" s="22" t="str">
        <f t="shared" si="70"/>
        <v/>
      </c>
      <c r="BI29" s="22" t="str">
        <f t="shared" si="71"/>
        <v/>
      </c>
      <c r="BJ29" s="66" t="str">
        <f t="shared" si="72"/>
        <v/>
      </c>
      <c r="BK29" s="22" t="str">
        <f t="shared" si="73"/>
        <v/>
      </c>
      <c r="BL29" s="22" t="str">
        <f t="shared" si="74"/>
        <v/>
      </c>
      <c r="BM29" s="66" t="str">
        <f t="shared" si="75"/>
        <v/>
      </c>
      <c r="BN29" s="22" t="str">
        <f t="shared" si="76"/>
        <v/>
      </c>
      <c r="BO29" s="22" t="str">
        <f t="shared" si="77"/>
        <v/>
      </c>
      <c r="BP29" s="66" t="str">
        <f t="shared" si="78"/>
        <v/>
      </c>
      <c r="BQ29" s="22" t="str">
        <f t="shared" si="79"/>
        <v/>
      </c>
      <c r="BR29" s="22" t="str">
        <f t="shared" si="80"/>
        <v/>
      </c>
      <c r="BT29" s="13" t="str">
        <f t="shared" si="99"/>
        <v/>
      </c>
      <c r="BU29" s="13" t="str">
        <f t="shared" si="99"/>
        <v/>
      </c>
      <c r="BV29" s="13" t="str">
        <f t="shared" si="99"/>
        <v/>
      </c>
      <c r="BW29" s="66" t="str">
        <f t="shared" si="82"/>
        <v/>
      </c>
      <c r="BX29" s="22" t="str">
        <f t="shared" si="83"/>
        <v/>
      </c>
      <c r="BY29" s="22" t="str">
        <f t="shared" si="84"/>
        <v/>
      </c>
      <c r="BZ29" s="66" t="str">
        <f t="shared" si="85"/>
        <v/>
      </c>
      <c r="CA29" s="22" t="str">
        <f t="shared" si="86"/>
        <v/>
      </c>
      <c r="CB29" s="22" t="str">
        <f t="shared" si="87"/>
        <v/>
      </c>
      <c r="CC29" s="66" t="str">
        <f t="shared" si="88"/>
        <v/>
      </c>
      <c r="CD29" s="22" t="str">
        <f t="shared" si="89"/>
        <v/>
      </c>
      <c r="CE29" s="22" t="str">
        <f t="shared" si="90"/>
        <v/>
      </c>
      <c r="CF29" s="66" t="str">
        <f t="shared" si="91"/>
        <v/>
      </c>
      <c r="CG29" s="22" t="str">
        <f t="shared" si="92"/>
        <v/>
      </c>
      <c r="CH29" s="22" t="str">
        <f t="shared" si="93"/>
        <v/>
      </c>
      <c r="CI29" s="66" t="str">
        <f t="shared" si="94"/>
        <v/>
      </c>
      <c r="CJ29" s="22" t="str">
        <f t="shared" si="95"/>
        <v/>
      </c>
      <c r="CK29" s="22" t="str">
        <f t="shared" si="96"/>
        <v/>
      </c>
    </row>
    <row r="30" spans="1:89" ht="15" customHeight="1" x14ac:dyDescent="0.2">
      <c r="A30" s="60" t="str">
        <f>F30</f>
        <v/>
      </c>
      <c r="B30" s="61"/>
      <c r="C30" s="311"/>
      <c r="D30" s="249"/>
      <c r="E30" s="15" t="str">
        <f t="shared" si="47"/>
        <v/>
      </c>
      <c r="F30" s="16" t="str">
        <f t="shared" si="48"/>
        <v/>
      </c>
      <c r="G30" s="8"/>
      <c r="H30" s="238"/>
      <c r="I30" s="242" t="str">
        <f t="shared" si="49"/>
        <v/>
      </c>
      <c r="J30" s="234" t="str">
        <f t="shared" si="50"/>
        <v/>
      </c>
      <c r="K30" s="8"/>
      <c r="L30" s="238"/>
      <c r="M30" s="242" t="str">
        <f t="shared" si="51"/>
        <v/>
      </c>
      <c r="N30" s="234" t="str">
        <f t="shared" si="52"/>
        <v/>
      </c>
      <c r="O30" s="8"/>
      <c r="P30" s="238"/>
      <c r="Q30" s="242" t="str">
        <f t="shared" si="53"/>
        <v/>
      </c>
      <c r="R30" s="234" t="str">
        <f t="shared" si="54"/>
        <v/>
      </c>
      <c r="S30" s="8"/>
      <c r="T30" s="238"/>
      <c r="U30" s="242" t="str">
        <f t="shared" si="55"/>
        <v/>
      </c>
      <c r="V30" s="234" t="str">
        <f t="shared" si="56"/>
        <v/>
      </c>
      <c r="W30" s="8"/>
      <c r="X30" s="238"/>
      <c r="Y30" s="242" t="str">
        <f t="shared" si="57"/>
        <v/>
      </c>
      <c r="Z30" s="234" t="str">
        <f t="shared" si="58"/>
        <v/>
      </c>
      <c r="AR30" s="13" t="str">
        <f t="shared" si="97"/>
        <v/>
      </c>
      <c r="AS30" s="13" t="str">
        <f t="shared" si="97"/>
        <v/>
      </c>
      <c r="AT30" s="13" t="str">
        <f t="shared" si="97"/>
        <v/>
      </c>
      <c r="AU30" s="22" t="str">
        <f t="shared" si="60"/>
        <v/>
      </c>
      <c r="AV30" s="22" t="str">
        <f t="shared" si="61"/>
        <v/>
      </c>
      <c r="AW30" s="22" t="str">
        <f t="shared" si="62"/>
        <v/>
      </c>
      <c r="AX30" s="22" t="str">
        <f t="shared" si="63"/>
        <v/>
      </c>
      <c r="AY30" s="22" t="str">
        <f t="shared" si="64"/>
        <v/>
      </c>
      <c r="BA30" s="13" t="str">
        <f t="shared" si="98"/>
        <v/>
      </c>
      <c r="BB30" s="13" t="str">
        <f t="shared" si="98"/>
        <v/>
      </c>
      <c r="BC30" s="13" t="str">
        <f t="shared" si="98"/>
        <v/>
      </c>
      <c r="BD30" s="66" t="str">
        <f t="shared" si="66"/>
        <v/>
      </c>
      <c r="BE30" s="22" t="str">
        <f t="shared" si="67"/>
        <v/>
      </c>
      <c r="BF30" s="22" t="str">
        <f t="shared" si="68"/>
        <v/>
      </c>
      <c r="BG30" s="66" t="str">
        <f t="shared" si="69"/>
        <v/>
      </c>
      <c r="BH30" s="22" t="str">
        <f t="shared" si="70"/>
        <v/>
      </c>
      <c r="BI30" s="22" t="str">
        <f t="shared" si="71"/>
        <v/>
      </c>
      <c r="BJ30" s="66" t="str">
        <f t="shared" si="72"/>
        <v/>
      </c>
      <c r="BK30" s="22" t="str">
        <f t="shared" si="73"/>
        <v/>
      </c>
      <c r="BL30" s="22" t="str">
        <f t="shared" si="74"/>
        <v/>
      </c>
      <c r="BM30" s="66" t="str">
        <f t="shared" si="75"/>
        <v/>
      </c>
      <c r="BN30" s="22" t="str">
        <f t="shared" si="76"/>
        <v/>
      </c>
      <c r="BO30" s="22" t="str">
        <f t="shared" si="77"/>
        <v/>
      </c>
      <c r="BP30" s="66" t="str">
        <f t="shared" si="78"/>
        <v/>
      </c>
      <c r="BQ30" s="22" t="str">
        <f t="shared" si="79"/>
        <v/>
      </c>
      <c r="BR30" s="22" t="str">
        <f t="shared" si="80"/>
        <v/>
      </c>
      <c r="BT30" s="13" t="str">
        <f t="shared" si="99"/>
        <v/>
      </c>
      <c r="BU30" s="13" t="str">
        <f t="shared" si="99"/>
        <v/>
      </c>
      <c r="BV30" s="13" t="str">
        <f t="shared" si="99"/>
        <v/>
      </c>
      <c r="BW30" s="66" t="str">
        <f t="shared" si="82"/>
        <v/>
      </c>
      <c r="BX30" s="22" t="str">
        <f t="shared" si="83"/>
        <v/>
      </c>
      <c r="BY30" s="22" t="str">
        <f t="shared" si="84"/>
        <v/>
      </c>
      <c r="BZ30" s="66" t="str">
        <f t="shared" si="85"/>
        <v/>
      </c>
      <c r="CA30" s="22" t="str">
        <f t="shared" si="86"/>
        <v/>
      </c>
      <c r="CB30" s="22" t="str">
        <f t="shared" si="87"/>
        <v/>
      </c>
      <c r="CC30" s="66" t="str">
        <f t="shared" si="88"/>
        <v/>
      </c>
      <c r="CD30" s="22" t="str">
        <f t="shared" si="89"/>
        <v/>
      </c>
      <c r="CE30" s="22" t="str">
        <f t="shared" si="90"/>
        <v/>
      </c>
      <c r="CF30" s="66" t="str">
        <f t="shared" si="91"/>
        <v/>
      </c>
      <c r="CG30" s="22" t="str">
        <f t="shared" si="92"/>
        <v/>
      </c>
      <c r="CH30" s="22" t="str">
        <f t="shared" si="93"/>
        <v/>
      </c>
      <c r="CI30" s="66" t="str">
        <f t="shared" si="94"/>
        <v/>
      </c>
      <c r="CJ30" s="22" t="str">
        <f t="shared" si="95"/>
        <v/>
      </c>
      <c r="CK30" s="22" t="str">
        <f t="shared" si="96"/>
        <v/>
      </c>
    </row>
    <row r="31" spans="1:89" ht="15" customHeight="1" thickBot="1" x14ac:dyDescent="0.25">
      <c r="A31" s="60" t="str">
        <f>F31</f>
        <v/>
      </c>
      <c r="B31" s="250"/>
      <c r="C31" s="250"/>
      <c r="D31" s="251"/>
      <c r="E31" s="15" t="str">
        <f t="shared" si="47"/>
        <v/>
      </c>
      <c r="F31" s="20" t="str">
        <f t="shared" si="48"/>
        <v/>
      </c>
      <c r="G31" s="21"/>
      <c r="H31" s="238"/>
      <c r="I31" s="242" t="str">
        <f t="shared" si="49"/>
        <v/>
      </c>
      <c r="J31" s="234" t="str">
        <f t="shared" si="50"/>
        <v/>
      </c>
      <c r="K31" s="21"/>
      <c r="L31" s="238"/>
      <c r="M31" s="242" t="str">
        <f t="shared" si="51"/>
        <v/>
      </c>
      <c r="N31" s="234" t="str">
        <f t="shared" si="52"/>
        <v/>
      </c>
      <c r="O31" s="21"/>
      <c r="P31" s="238"/>
      <c r="Q31" s="242" t="str">
        <f t="shared" si="53"/>
        <v/>
      </c>
      <c r="R31" s="234" t="str">
        <f t="shared" si="54"/>
        <v/>
      </c>
      <c r="S31" s="21"/>
      <c r="T31" s="238"/>
      <c r="U31" s="242" t="str">
        <f t="shared" si="55"/>
        <v/>
      </c>
      <c r="V31" s="234" t="str">
        <f t="shared" si="56"/>
        <v/>
      </c>
      <c r="W31" s="21"/>
      <c r="X31" s="238"/>
      <c r="Y31" s="242" t="str">
        <f t="shared" si="57"/>
        <v/>
      </c>
      <c r="Z31" s="234" t="str">
        <f t="shared" si="58"/>
        <v/>
      </c>
      <c r="AR31" s="13" t="str">
        <f t="shared" si="97"/>
        <v/>
      </c>
      <c r="AS31" s="13" t="str">
        <f t="shared" si="97"/>
        <v/>
      </c>
      <c r="AT31" s="13" t="str">
        <f t="shared" si="97"/>
        <v/>
      </c>
      <c r="AU31" s="22" t="str">
        <f t="shared" si="60"/>
        <v/>
      </c>
      <c r="AV31" s="22" t="str">
        <f t="shared" si="61"/>
        <v/>
      </c>
      <c r="AW31" s="22" t="str">
        <f t="shared" si="62"/>
        <v/>
      </c>
      <c r="AX31" s="22" t="str">
        <f t="shared" si="63"/>
        <v/>
      </c>
      <c r="AY31" s="22" t="str">
        <f t="shared" si="64"/>
        <v/>
      </c>
      <c r="BA31" s="13" t="str">
        <f t="shared" si="98"/>
        <v/>
      </c>
      <c r="BB31" s="13" t="str">
        <f t="shared" si="98"/>
        <v/>
      </c>
      <c r="BC31" s="13" t="str">
        <f t="shared" si="98"/>
        <v/>
      </c>
      <c r="BD31" s="66" t="str">
        <f t="shared" si="66"/>
        <v/>
      </c>
      <c r="BE31" s="22" t="str">
        <f t="shared" si="67"/>
        <v/>
      </c>
      <c r="BF31" s="22" t="str">
        <f t="shared" si="68"/>
        <v/>
      </c>
      <c r="BG31" s="66" t="str">
        <f t="shared" si="69"/>
        <v/>
      </c>
      <c r="BH31" s="22" t="str">
        <f t="shared" si="70"/>
        <v/>
      </c>
      <c r="BI31" s="22" t="str">
        <f t="shared" si="71"/>
        <v/>
      </c>
      <c r="BJ31" s="66" t="str">
        <f t="shared" si="72"/>
        <v/>
      </c>
      <c r="BK31" s="22" t="str">
        <f t="shared" si="73"/>
        <v/>
      </c>
      <c r="BL31" s="22" t="str">
        <f t="shared" si="74"/>
        <v/>
      </c>
      <c r="BM31" s="66" t="str">
        <f t="shared" si="75"/>
        <v/>
      </c>
      <c r="BN31" s="22" t="str">
        <f t="shared" si="76"/>
        <v/>
      </c>
      <c r="BO31" s="22" t="str">
        <f t="shared" si="77"/>
        <v/>
      </c>
      <c r="BP31" s="66" t="str">
        <f t="shared" si="78"/>
        <v/>
      </c>
      <c r="BQ31" s="22" t="str">
        <f t="shared" si="79"/>
        <v/>
      </c>
      <c r="BR31" s="22" t="str">
        <f t="shared" si="80"/>
        <v/>
      </c>
      <c r="BT31" s="13" t="str">
        <f t="shared" si="99"/>
        <v/>
      </c>
      <c r="BU31" s="13" t="str">
        <f t="shared" si="99"/>
        <v/>
      </c>
      <c r="BV31" s="13" t="str">
        <f t="shared" si="99"/>
        <v/>
      </c>
      <c r="BW31" s="66" t="str">
        <f t="shared" si="82"/>
        <v/>
      </c>
      <c r="BX31" s="22" t="str">
        <f t="shared" si="83"/>
        <v/>
      </c>
      <c r="BY31" s="22" t="str">
        <f t="shared" si="84"/>
        <v/>
      </c>
      <c r="BZ31" s="66" t="str">
        <f t="shared" si="85"/>
        <v/>
      </c>
      <c r="CA31" s="22" t="str">
        <f t="shared" si="86"/>
        <v/>
      </c>
      <c r="CB31" s="22" t="str">
        <f t="shared" si="87"/>
        <v/>
      </c>
      <c r="CC31" s="66" t="str">
        <f t="shared" si="88"/>
        <v/>
      </c>
      <c r="CD31" s="22" t="str">
        <f t="shared" si="89"/>
        <v/>
      </c>
      <c r="CE31" s="22" t="str">
        <f t="shared" si="90"/>
        <v/>
      </c>
      <c r="CF31" s="66" t="str">
        <f t="shared" si="91"/>
        <v/>
      </c>
      <c r="CG31" s="22" t="str">
        <f t="shared" si="92"/>
        <v/>
      </c>
      <c r="CH31" s="22" t="str">
        <f t="shared" si="93"/>
        <v/>
      </c>
      <c r="CI31" s="66" t="str">
        <f t="shared" si="94"/>
        <v/>
      </c>
      <c r="CJ31" s="22" t="str">
        <f t="shared" si="95"/>
        <v/>
      </c>
      <c r="CK31" s="22" t="str">
        <f t="shared" si="96"/>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18">
    <sortCondition ref="E11:E18"/>
  </sortState>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T8:V8 L8:N8 P8:R8 X8:Z8 H8:J8 BD8 BG8 BJ8 BM8 BP8 BW8 BZ8 CC8 CF8 CI8" xr:uid="{DFCDD575-B053-41E0-B5BA-7C3CFD1045DA}">
      <formula1>Windspd</formula1>
    </dataValidation>
    <dataValidation type="list" allowBlank="1" showInputMessage="1" showErrorMessage="1" sqref="C11:C31" xr:uid="{B359E769-C12C-45CA-8A51-75B71A08F380}">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19AFB14-F205-4D95-8BF4-2881B0E714F4}">
          <x14:formula1>
            <xm:f>Memb!$B$2:$B$317</xm:f>
          </x14:formula1>
          <xm:sqref>B11:B31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037B5-9F28-4954-B49F-9052956BD59A}">
  <dimension ref="A1:CK34"/>
  <sheetViews>
    <sheetView workbookViewId="0">
      <selection activeCell="BE14" sqref="BE14"/>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137</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223</v>
      </c>
      <c r="C3" s="2" t="s">
        <v>88</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1160</v>
      </c>
      <c r="C4" s="2" t="s">
        <v>673</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275</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44612</v>
      </c>
      <c r="C8" s="5"/>
      <c r="D8" s="6"/>
      <c r="E8" s="408" t="s">
        <v>99</v>
      </c>
      <c r="F8" s="409"/>
      <c r="G8" s="7"/>
      <c r="H8" s="427" t="s">
        <v>298</v>
      </c>
      <c r="I8" s="427"/>
      <c r="J8" s="427"/>
      <c r="K8" s="427"/>
      <c r="L8" s="418"/>
      <c r="M8" s="418"/>
      <c r="N8" s="8"/>
      <c r="O8" s="418" t="s">
        <v>298</v>
      </c>
      <c r="P8" s="418"/>
      <c r="Q8" s="418"/>
      <c r="R8" s="418"/>
      <c r="S8" s="418"/>
      <c r="T8" s="418"/>
      <c r="U8" s="8"/>
      <c r="V8" s="418" t="s">
        <v>298</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6" si="0">F11</f>
        <v>1</v>
      </c>
      <c r="B11" s="61" t="s">
        <v>633</v>
      </c>
      <c r="C11" s="327" t="s">
        <v>83</v>
      </c>
      <c r="D11" s="249">
        <v>1801</v>
      </c>
      <c r="E11" s="15">
        <f t="shared" ref="E11:E21" si="1">IF(B11="","",M11+T11+AA11+AH11+AO11)</f>
        <v>5</v>
      </c>
      <c r="F11" s="16">
        <f t="shared" ref="F11:F32" si="2">IF(B11="","",RANK(E11,E$11:E$32,1))</f>
        <v>1</v>
      </c>
      <c r="G11" s="8">
        <f t="shared" ref="G11:G21" si="3">IF(H$8="","",IF($B11="","",INDEX(PMNumb,MATCH($C11,Boats,0),MATCH(H$8,Windspd,0))))</f>
        <v>83</v>
      </c>
      <c r="H11" s="62">
        <f t="shared" ref="H11:H21" si="4">IF($B11="","",TIME(I11,J11,K11))</f>
        <v>3.1469907407407412E-2</v>
      </c>
      <c r="I11" s="65"/>
      <c r="J11" s="65">
        <v>45</v>
      </c>
      <c r="K11" s="65">
        <v>19</v>
      </c>
      <c r="L11" s="34">
        <f t="shared" ref="L11:L21" si="5">IF(OR(H11="DNS",H11="DNF",H11="DSQ",H11="DNC",H11="OCS"),"",IF(H$9="","",IF($B11="","",(H11/(G11/100)))))</f>
        <v>3.7915551093261946E-2</v>
      </c>
      <c r="M11" s="35">
        <f t="shared" ref="M11:M32" si="6">IF(OR(H11="DNS",H11="DNF",H11="DSQ",H11="DNC",H11="OCS"),(COUNTA($B$11:$B$32)+1),IF(H$8="",0,IF($B11="","",RANK(L11,L$11:L$32,1))))</f>
        <v>2</v>
      </c>
      <c r="N11" s="57">
        <f t="shared" ref="N11:N21" si="7">IF(O$8="","",IF($B11="","",INDEX(PMNumb,MATCH($C11,Boats,0),MATCH(O$8,Windspd,0))))</f>
        <v>83</v>
      </c>
      <c r="O11" s="62">
        <f t="shared" ref="O11:O21" si="8">IF($B11="","",TIME(P11,Q11,R11))</f>
        <v>2.5590277777777778E-2</v>
      </c>
      <c r="P11" s="65"/>
      <c r="Q11" s="65">
        <v>36</v>
      </c>
      <c r="R11" s="65">
        <v>51</v>
      </c>
      <c r="S11" s="34">
        <f t="shared" ref="S11:S21" si="9">IF(OR(O11="DNS",O11="DNF",O11="DSQ",O11="DNC",O11="OCS"),"",IF(O$9="","",IF($B11="","",(O11/(N11/100)))))</f>
        <v>3.083165997322624E-2</v>
      </c>
      <c r="T11" s="35">
        <f t="shared" ref="T11:T32" si="10">IF(OR(O11="DNS",O11="DNF",O11="DSQ",O11="DNC",O11="OCS"),(COUNTA($B$11:$B$32)+1),IF(O$8="",0,IF($B11="","",RANK(S11,S$11:S$32,1))))</f>
        <v>1</v>
      </c>
      <c r="U11" s="57">
        <f t="shared" ref="U11:U21" si="11">IF(V$8="","",IF($B11="","",INDEX(PMNumb,MATCH($C11,Boats,0),MATCH(V$8,Windspd,0))))</f>
        <v>83</v>
      </c>
      <c r="V11" s="62">
        <f>IF($B11="","",TIME(W11,X11,Y11))</f>
        <v>1.1655092592592594E-2</v>
      </c>
      <c r="W11" s="65"/>
      <c r="X11" s="65">
        <v>16</v>
      </c>
      <c r="Y11" s="65">
        <v>47</v>
      </c>
      <c r="Z11" s="34">
        <f t="shared" ref="Z11:Z21" si="12">IF(OR(V11="DNS",V11="DNF",V11="DSQ",V11="DNC",V11="OCS"),"",IF(V$9="","",IF($B11="","",(V11/(U11/100)))))</f>
        <v>1.404228023203927E-2</v>
      </c>
      <c r="AA11" s="35">
        <f t="shared" ref="AA11:AA32" si="13">IF(OR(V11="DNS",V11="DNF",V11="DSQ",V11="DNC",V11="OCS"),(COUNTA($B$11:$B$32)+1),IF(V$8="",0,IF($B11="","",RANK(Z11,Z$11:Z$32,1))))</f>
        <v>2</v>
      </c>
      <c r="AB11" s="57">
        <f t="shared" ref="AB11:AB21" si="14">IF(AC$8="","",IF($B11="","",INDEX(PMNumb,MATCH($C11,Boats,0),MATCH(AC$8,Windspd,0))))</f>
        <v>83</v>
      </c>
      <c r="AC11" s="62"/>
      <c r="AD11" s="65"/>
      <c r="AE11" s="65"/>
      <c r="AF11" s="65"/>
      <c r="AG11" s="34"/>
      <c r="AH11" s="35"/>
      <c r="AI11" s="57"/>
      <c r="AJ11" s="62"/>
      <c r="AK11" s="65"/>
      <c r="AL11" s="65"/>
      <c r="AM11" s="65"/>
      <c r="AN11" s="34"/>
      <c r="AO11" s="35"/>
      <c r="AR11" s="13" t="str">
        <f t="shared" ref="AR11:AR21" si="15">IF($B11="","",B11)</f>
        <v>Van Rogers</v>
      </c>
      <c r="AS11" s="13" t="str">
        <f t="shared" ref="AS11:AS21" si="16">IF($B11="","",C11)</f>
        <v>TH</v>
      </c>
      <c r="AT11" s="13">
        <f t="shared" ref="AT11:AT21" si="17">IF($B11="","",D11)</f>
        <v>1801</v>
      </c>
      <c r="AU11" s="22">
        <f t="shared" ref="AU11:AU32" si="18">IF($B11="","",IF(M11&gt;0,IF(OR(H11="DNS",H11="DSQ",H11="DNC",H11="OCS"),0,IF(H11="DNF",1,(COUNTIF($H$11:$H$32,"=DNF")+COUNT($L$11:$L$32))-M11+1)),0))</f>
        <v>10</v>
      </c>
      <c r="AV11" s="22">
        <f t="shared" ref="AV11:AV32" si="19">IF($B11="","",IF(T11&gt;0,IF(OR(O11="DNS",O11="DSQ",O11="DNC",O11="OCS"),0,IF(O11="DNF",1,(COUNTIF($O$11:$O$32,"=DNF")+COUNT($S$11:$S$32)-T11+1))),0))</f>
        <v>11</v>
      </c>
      <c r="AW11" s="22">
        <f t="shared" ref="AW11:AW32" si="20">IF($B11="","",IF(AA11&gt;0,IF(OR(V11="DNS",V11="DSQ",V11="DNC",V11="OCS"),0,IF(V11="DNF",1,(COUNTIF($V$11:$V$32,"=DNF")+COUNT($Z$11:$Z$32))-AA11+1)),0))</f>
        <v>6</v>
      </c>
      <c r="AX11" s="22">
        <f t="shared" ref="AX11:AX32" si="21">IF($B11="","",IF(AH11&gt;0,IF(OR(AC11="DNS",AC11="DSQ",AC11="DNC",AC11="OCS"),0,IF(AC11="DNF",1,(COUNTIF($AC$11:$AC$32,"=DNF")+COUNT($AG$11:$AG$32))-AH11+1)),0))</f>
        <v>0</v>
      </c>
      <c r="AY11" s="22">
        <f t="shared" ref="AY11:AY32" si="22">IF($B11="","",IF(AO11&gt;0,IF(OR(AJ11="DNS",AJ11="DSQ",AJ11="DNC",AJ11="OCS"),0,IF(AJ11="DNF",1,(COUNTIF($AJ$11:$AJ$32,"=DNF")+COUNT($AN$11:$AN$32))-AO11+1)),0))</f>
        <v>0</v>
      </c>
      <c r="BA11" s="13" t="str">
        <f t="shared" ref="BA11:BA21" si="23">IF($B11="","",B11)</f>
        <v>Van Rogers</v>
      </c>
      <c r="BB11" s="13" t="str">
        <f t="shared" ref="BB11:BB21" si="24">IF($B11="","",C11)</f>
        <v>TH</v>
      </c>
      <c r="BC11" s="13">
        <f t="shared" ref="BC11:BC21" si="25">IF($B11="","",D11)</f>
        <v>1801</v>
      </c>
      <c r="BD11" s="66">
        <f t="shared" ref="BD11:BD21" si="26">IF($C11="TH",H11,"")</f>
        <v>3.1469907407407412E-2</v>
      </c>
      <c r="BE11" s="22">
        <f t="shared" ref="BE11:BE32" si="27">IF(M11&gt;0,IF($C11="TH",IF(OR(BD11="DNS",BD11="DNF",BD11="DSQ",BD11="DNC",BD11="OCS"),(COUNTIF($C$11:$C$32,"=TH")+1),IF(H$8="",0,IF($B11="","",RANK(BD11,BD$11:BD$32,1)))),""),"")</f>
        <v>1</v>
      </c>
      <c r="BF11" s="22">
        <f t="shared" ref="BF11:BF32" si="28">IF(BE11="","",IF($C11="TH",IF($B11="","",IF(BE11&gt;0,IF(OR(BD11="DNS",BD11="DSQ",BD11="DNC",BD11="OCS"),0,IF(BD11="DNF",1,(COUNTIF($BD$11:$BD$32,"=DNF")+COUNT($BD$11:$BD$32))-BE11+1)),0)),""))</f>
        <v>5</v>
      </c>
      <c r="BG11" s="66">
        <f t="shared" ref="BG11:BG21" si="29">IF($C11="TH",O11,"")</f>
        <v>2.5590277777777778E-2</v>
      </c>
      <c r="BH11" s="22">
        <f t="shared" ref="BH11:BH32" si="30">IF(T11&gt;0,IF($C11="TH",IF(OR(BG11="DNS",BG11="DNF",BG11="DSQ",BG11="DNC",BG11="OCS"),(COUNTIF($C$11:$C$32,"=TH")+1),IF(O$8="",0,IF($B11="","",RANK(BG11,BG$11:BG$32,1)))),""),"")</f>
        <v>1</v>
      </c>
      <c r="BI11" s="22">
        <f t="shared" ref="BI11:BI32" si="31">IF(BH11="","",IF($C11="TH",IF($B11="","",IF(BH11&gt;0,IF(OR(BG11="DNS",BG11="DSQ",BG11="DNC",BG11="OCS"),0,IF(BG11="DNF",1,(COUNTIF($BG$11:$BG$32,"=DNF")+COUNT($BG$11:$BG$32))-BH11+1)),0)),""))</f>
        <v>5</v>
      </c>
      <c r="BJ11" s="66">
        <f t="shared" ref="BJ11:BJ21" si="32">IF($C11="TH",V11,"")</f>
        <v>1.1655092592592594E-2</v>
      </c>
      <c r="BK11" s="22">
        <f t="shared" ref="BK11:BK32" si="33">IF(AA11&gt;0,IF($C11="TH",IF(OR(BJ11="DNS",BJ11="DNF",BJ11="DSQ",BJ11="DNC",BJ11="OCS"),(COUNTIF($C$11:$C$32,"=TH")+1),IF(V$8="",0,IF($B11="","",RANK(BJ11,BJ$11:BJ$32,1)))),""),"")</f>
        <v>2</v>
      </c>
      <c r="BL11" s="22">
        <f t="shared" ref="BL11:BL32" si="34">IF(BK11="","",IF($C11="TH",IF($B11="","",IF(BK11&gt;0,IF(OR(BJ11="DNS",BJ11="DSQ",BJ11="DNC",BJ11="OCS"),0,IF(BJ11="DNF",1,(COUNTIF($BJ$11:$BJ$32,"=DNF")+COUNT($BJ$11:$BJ$32))-BK11+1)),0)),""))</f>
        <v>3</v>
      </c>
      <c r="BM11" s="66">
        <f t="shared" ref="BM11:BM21" si="35">IF($C11="TH",AC11,"")</f>
        <v>0</v>
      </c>
      <c r="BN11" s="22" t="str">
        <f t="shared" ref="BN11:BN32" si="36">IF(AH11&gt;0,IF($C11="TH",IF(OR(BM11="DNS",BM11="DNF",BM11="DSQ",BM11="DNC",BM11="OCS"),(COUNTIF($C$11:$C$32,"=TH")+1),IF(AC$8="",0,IF($B11="","",RANK(BM11,BM$11:BM$32,1)))),""),"")</f>
        <v/>
      </c>
      <c r="BO11" s="22" t="str">
        <f t="shared" ref="BO11:BO32" si="37">IF(BN11="","",IF($C11="TH",IF($B11="","",IF(BN11&gt;0,IF(OR(BM11="DNS",BM11="DSQ",BM11="DNC",BM11="OCS"),0,IF(BM11="DNF",1,(COUNTIF($BM$11:$BM$32,"=DNF")+COUNT($BM$11:$BM$32))-BN11+1)),0)),""))</f>
        <v/>
      </c>
      <c r="BP11" s="66">
        <f t="shared" ref="BP11:BP21" si="38">IF($C11="TH",AJ11,"")</f>
        <v>0</v>
      </c>
      <c r="BQ11" s="22" t="str">
        <f t="shared" ref="BQ11:BQ32" si="39">IF(AO11&gt;0,IF($C11="TH",IF(OR(BP11="DNS",BP11="DNF",BP11="DSQ",BP11="DNC",BP11="OCS"),(COUNTIF($C$11:$C$32,"=TH")+1),IF(AJ$8="",0,IF($B11="","",RANK(BP11,BP$11:BP$32,1)))),""),"")</f>
        <v/>
      </c>
      <c r="BR11" s="22" t="str">
        <f t="shared" ref="BR11:BR32" si="40">IF(BQ11="","",IF($C11="TH",IF($B11="","",IF(BQ11&gt;0,IF(OR(BP11="DNS",BP11="DSQ",BP11="DNC",BP11="OCS"),0,IF(BP11="DNF",1,(COUNTIF($BP$11:$BP$32,"=DNF")+COUNT($BP$11:$BP$32))-BQ11+1)),0)),""))</f>
        <v/>
      </c>
      <c r="BT11" s="13" t="s">
        <v>633</v>
      </c>
      <c r="BU11" s="13" t="s">
        <v>83</v>
      </c>
      <c r="BV11" s="13">
        <v>1801</v>
      </c>
      <c r="BW11" s="66" t="s">
        <v>609</v>
      </c>
      <c r="BX11" s="22" t="s">
        <v>609</v>
      </c>
      <c r="BY11" s="22" t="s">
        <v>609</v>
      </c>
      <c r="BZ11" s="66" t="s">
        <v>609</v>
      </c>
      <c r="CA11" s="22" t="s">
        <v>609</v>
      </c>
      <c r="CB11" s="22" t="s">
        <v>609</v>
      </c>
      <c r="CC11" s="66" t="s">
        <v>609</v>
      </c>
      <c r="CD11" s="22" t="s">
        <v>609</v>
      </c>
      <c r="CE11" s="22" t="s">
        <v>609</v>
      </c>
      <c r="CF11" s="66" t="s">
        <v>609</v>
      </c>
      <c r="CG11" s="22" t="s">
        <v>609</v>
      </c>
      <c r="CH11" s="22" t="s">
        <v>609</v>
      </c>
      <c r="CI11" s="66" t="s">
        <v>609</v>
      </c>
      <c r="CJ11" s="22" t="s">
        <v>609</v>
      </c>
      <c r="CK11" s="22" t="s">
        <v>609</v>
      </c>
    </row>
    <row r="12" spans="1:89" ht="15" customHeight="1" x14ac:dyDescent="0.2">
      <c r="A12" s="252">
        <f t="shared" si="0"/>
        <v>2</v>
      </c>
      <c r="B12" s="61" t="s">
        <v>280</v>
      </c>
      <c r="C12" s="327" t="s">
        <v>83</v>
      </c>
      <c r="D12" s="249">
        <v>4034</v>
      </c>
      <c r="E12" s="15">
        <f t="shared" si="1"/>
        <v>7</v>
      </c>
      <c r="F12" s="16">
        <f t="shared" si="2"/>
        <v>2</v>
      </c>
      <c r="G12" s="8">
        <f t="shared" si="3"/>
        <v>83</v>
      </c>
      <c r="H12" s="62">
        <f t="shared" si="4"/>
        <v>3.1793981481481479E-2</v>
      </c>
      <c r="I12" s="65"/>
      <c r="J12" s="65">
        <v>45</v>
      </c>
      <c r="K12" s="65">
        <v>47</v>
      </c>
      <c r="L12" s="34">
        <f t="shared" si="5"/>
        <v>3.8306001784917443E-2</v>
      </c>
      <c r="M12" s="35">
        <f t="shared" si="6"/>
        <v>3</v>
      </c>
      <c r="N12" s="57">
        <f t="shared" si="7"/>
        <v>83</v>
      </c>
      <c r="O12" s="62">
        <f t="shared" si="8"/>
        <v>2.6400462962962962E-2</v>
      </c>
      <c r="P12" s="65"/>
      <c r="Q12" s="65">
        <v>38</v>
      </c>
      <c r="R12" s="65">
        <v>1</v>
      </c>
      <c r="S12" s="34">
        <f t="shared" si="9"/>
        <v>3.1807786702365018E-2</v>
      </c>
      <c r="T12" s="35">
        <f t="shared" si="10"/>
        <v>3</v>
      </c>
      <c r="U12" s="57">
        <f t="shared" si="11"/>
        <v>83</v>
      </c>
      <c r="V12" s="62">
        <f>IF($B12="","",TIME(W12,X12,Y12))</f>
        <v>1.1631944444444445E-2</v>
      </c>
      <c r="W12" s="65"/>
      <c r="X12" s="65">
        <v>16</v>
      </c>
      <c r="Y12" s="65">
        <v>45</v>
      </c>
      <c r="Z12" s="34">
        <f t="shared" si="12"/>
        <v>1.4014390896921018E-2</v>
      </c>
      <c r="AA12" s="35">
        <f t="shared" si="13"/>
        <v>1</v>
      </c>
      <c r="AB12" s="57">
        <f t="shared" si="14"/>
        <v>83</v>
      </c>
      <c r="AC12" s="62"/>
      <c r="AD12" s="65"/>
      <c r="AE12" s="65"/>
      <c r="AF12" s="65"/>
      <c r="AG12" s="34"/>
      <c r="AH12" s="35"/>
      <c r="AI12" s="57"/>
      <c r="AJ12" s="62"/>
      <c r="AK12" s="65"/>
      <c r="AL12" s="65"/>
      <c r="AM12" s="65"/>
      <c r="AN12" s="34"/>
      <c r="AO12" s="35"/>
      <c r="AR12" s="13" t="str">
        <f t="shared" si="15"/>
        <v>David Reich</v>
      </c>
      <c r="AS12" s="13" t="str">
        <f t="shared" si="16"/>
        <v>TH</v>
      </c>
      <c r="AT12" s="13">
        <f t="shared" si="17"/>
        <v>4034</v>
      </c>
      <c r="AU12" s="22">
        <f t="shared" si="18"/>
        <v>9</v>
      </c>
      <c r="AV12" s="22">
        <f t="shared" si="19"/>
        <v>9</v>
      </c>
      <c r="AW12" s="22">
        <f t="shared" si="20"/>
        <v>7</v>
      </c>
      <c r="AX12" s="22">
        <f t="shared" si="21"/>
        <v>0</v>
      </c>
      <c r="AY12" s="22">
        <f t="shared" si="22"/>
        <v>0</v>
      </c>
      <c r="BA12" s="13" t="str">
        <f t="shared" si="23"/>
        <v>David Reich</v>
      </c>
      <c r="BB12" s="13" t="str">
        <f t="shared" si="24"/>
        <v>TH</v>
      </c>
      <c r="BC12" s="13">
        <f t="shared" si="25"/>
        <v>4034</v>
      </c>
      <c r="BD12" s="66">
        <f t="shared" si="26"/>
        <v>3.1793981481481479E-2</v>
      </c>
      <c r="BE12" s="22">
        <f t="shared" si="27"/>
        <v>2</v>
      </c>
      <c r="BF12" s="22">
        <f t="shared" si="28"/>
        <v>4</v>
      </c>
      <c r="BG12" s="66">
        <f t="shared" si="29"/>
        <v>2.6400462962962962E-2</v>
      </c>
      <c r="BH12" s="22">
        <f t="shared" si="30"/>
        <v>2</v>
      </c>
      <c r="BI12" s="22">
        <f t="shared" si="31"/>
        <v>4</v>
      </c>
      <c r="BJ12" s="66">
        <f t="shared" si="32"/>
        <v>1.1631944444444445E-2</v>
      </c>
      <c r="BK12" s="22">
        <f t="shared" si="33"/>
        <v>1</v>
      </c>
      <c r="BL12" s="22">
        <f t="shared" si="34"/>
        <v>4</v>
      </c>
      <c r="BM12" s="66">
        <f t="shared" si="35"/>
        <v>0</v>
      </c>
      <c r="BN12" s="22" t="str">
        <f t="shared" si="36"/>
        <v/>
      </c>
      <c r="BO12" s="22" t="str">
        <f t="shared" si="37"/>
        <v/>
      </c>
      <c r="BP12" s="66">
        <f t="shared" si="38"/>
        <v>0</v>
      </c>
      <c r="BQ12" s="22" t="str">
        <f t="shared" si="39"/>
        <v/>
      </c>
      <c r="BR12" s="22" t="str">
        <f t="shared" si="40"/>
        <v/>
      </c>
      <c r="BT12" s="13" t="s">
        <v>280</v>
      </c>
      <c r="BU12" s="13" t="s">
        <v>83</v>
      </c>
      <c r="BV12" s="13">
        <v>4034</v>
      </c>
      <c r="BW12" s="66" t="s">
        <v>609</v>
      </c>
      <c r="BX12" s="22" t="s">
        <v>609</v>
      </c>
      <c r="BY12" s="22" t="s">
        <v>609</v>
      </c>
      <c r="BZ12" s="66" t="s">
        <v>609</v>
      </c>
      <c r="CA12" s="22" t="s">
        <v>609</v>
      </c>
      <c r="CB12" s="22" t="s">
        <v>609</v>
      </c>
      <c r="CC12" s="66" t="s">
        <v>609</v>
      </c>
      <c r="CD12" s="22" t="s">
        <v>609</v>
      </c>
      <c r="CE12" s="22" t="s">
        <v>609</v>
      </c>
      <c r="CF12" s="66" t="s">
        <v>609</v>
      </c>
      <c r="CG12" s="22" t="s">
        <v>609</v>
      </c>
      <c r="CH12" s="22" t="s">
        <v>609</v>
      </c>
      <c r="CI12" s="66" t="s">
        <v>609</v>
      </c>
      <c r="CJ12" s="22" t="s">
        <v>609</v>
      </c>
      <c r="CK12" s="22" t="s">
        <v>609</v>
      </c>
    </row>
    <row r="13" spans="1:89" ht="15" customHeight="1" x14ac:dyDescent="0.2">
      <c r="A13" s="252">
        <f t="shared" si="0"/>
        <v>3</v>
      </c>
      <c r="B13" s="61" t="s">
        <v>800</v>
      </c>
      <c r="C13" s="327" t="s">
        <v>83</v>
      </c>
      <c r="D13" s="249">
        <v>3466</v>
      </c>
      <c r="E13" s="15">
        <f t="shared" si="1"/>
        <v>14</v>
      </c>
      <c r="F13" s="16">
        <f t="shared" si="2"/>
        <v>3</v>
      </c>
      <c r="G13" s="8">
        <f t="shared" si="3"/>
        <v>83</v>
      </c>
      <c r="H13" s="62">
        <f t="shared" si="4"/>
        <v>3.2812500000000001E-2</v>
      </c>
      <c r="I13" s="65"/>
      <c r="J13" s="65">
        <v>47</v>
      </c>
      <c r="K13" s="65">
        <v>15</v>
      </c>
      <c r="L13" s="34">
        <f t="shared" si="5"/>
        <v>3.9533132530120488E-2</v>
      </c>
      <c r="M13" s="35">
        <f t="shared" si="6"/>
        <v>5</v>
      </c>
      <c r="N13" s="57">
        <f t="shared" si="7"/>
        <v>83</v>
      </c>
      <c r="O13" s="62">
        <f t="shared" si="8"/>
        <v>2.6516203703703698E-2</v>
      </c>
      <c r="P13" s="65"/>
      <c r="Q13" s="65">
        <v>38</v>
      </c>
      <c r="R13" s="65">
        <v>11</v>
      </c>
      <c r="S13" s="34">
        <f t="shared" si="9"/>
        <v>3.1947233377956262E-2</v>
      </c>
      <c r="T13" s="35">
        <f t="shared" si="10"/>
        <v>4</v>
      </c>
      <c r="U13" s="57">
        <f t="shared" si="11"/>
        <v>83</v>
      </c>
      <c r="V13" s="62">
        <f>IF($B13="","",TIME(W13,X13,Y13))</f>
        <v>1.2280092592592592E-2</v>
      </c>
      <c r="W13" s="65"/>
      <c r="X13" s="65">
        <v>17</v>
      </c>
      <c r="Y13" s="65">
        <v>41</v>
      </c>
      <c r="Z13" s="34">
        <f t="shared" si="12"/>
        <v>1.4795292280232041E-2</v>
      </c>
      <c r="AA13" s="35">
        <f t="shared" si="13"/>
        <v>5</v>
      </c>
      <c r="AB13" s="57">
        <f t="shared" si="14"/>
        <v>83</v>
      </c>
      <c r="AC13" s="62"/>
      <c r="AD13" s="65"/>
      <c r="AE13" s="65"/>
      <c r="AF13" s="65"/>
      <c r="AG13" s="34"/>
      <c r="AH13" s="35"/>
      <c r="AI13" s="57"/>
      <c r="AJ13" s="62"/>
      <c r="AK13" s="65"/>
      <c r="AL13" s="65"/>
      <c r="AM13" s="65"/>
      <c r="AN13" s="34"/>
      <c r="AO13" s="35"/>
      <c r="AR13" s="13" t="str">
        <f t="shared" si="15"/>
        <v>Conor Madden</v>
      </c>
      <c r="AS13" s="13" t="str">
        <f t="shared" si="16"/>
        <v>TH</v>
      </c>
      <c r="AT13" s="13">
        <f t="shared" si="17"/>
        <v>3466</v>
      </c>
      <c r="AU13" s="22">
        <f t="shared" si="18"/>
        <v>7</v>
      </c>
      <c r="AV13" s="22">
        <f t="shared" si="19"/>
        <v>8</v>
      </c>
      <c r="AW13" s="22">
        <f t="shared" si="20"/>
        <v>3</v>
      </c>
      <c r="AX13" s="22">
        <f t="shared" si="21"/>
        <v>0</v>
      </c>
      <c r="AY13" s="22">
        <f t="shared" si="22"/>
        <v>0</v>
      </c>
      <c r="BA13" s="13" t="str">
        <f t="shared" si="23"/>
        <v>Conor Madden</v>
      </c>
      <c r="BB13" s="13" t="str">
        <f t="shared" si="24"/>
        <v>TH</v>
      </c>
      <c r="BC13" s="13">
        <f t="shared" si="25"/>
        <v>3466</v>
      </c>
      <c r="BD13" s="66">
        <f t="shared" si="26"/>
        <v>3.2812500000000001E-2</v>
      </c>
      <c r="BE13" s="22">
        <f t="shared" si="27"/>
        <v>4</v>
      </c>
      <c r="BF13" s="22">
        <f t="shared" si="28"/>
        <v>2</v>
      </c>
      <c r="BG13" s="66">
        <f t="shared" si="29"/>
        <v>2.6516203703703698E-2</v>
      </c>
      <c r="BH13" s="22">
        <f t="shared" si="30"/>
        <v>3</v>
      </c>
      <c r="BI13" s="22">
        <f t="shared" si="31"/>
        <v>3</v>
      </c>
      <c r="BJ13" s="66">
        <f t="shared" si="32"/>
        <v>1.2280092592592592E-2</v>
      </c>
      <c r="BK13" s="22">
        <f t="shared" si="33"/>
        <v>3</v>
      </c>
      <c r="BL13" s="22">
        <f t="shared" si="34"/>
        <v>2</v>
      </c>
      <c r="BM13" s="66">
        <f t="shared" si="35"/>
        <v>0</v>
      </c>
      <c r="BN13" s="22" t="str">
        <f t="shared" si="36"/>
        <v/>
      </c>
      <c r="BO13" s="22" t="str">
        <f t="shared" si="37"/>
        <v/>
      </c>
      <c r="BP13" s="66">
        <f t="shared" si="38"/>
        <v>0</v>
      </c>
      <c r="BQ13" s="22" t="str">
        <f t="shared" si="39"/>
        <v/>
      </c>
      <c r="BR13" s="22" t="str">
        <f t="shared" si="40"/>
        <v/>
      </c>
      <c r="BT13" s="13" t="s">
        <v>800</v>
      </c>
      <c r="BU13" s="13" t="s">
        <v>83</v>
      </c>
      <c r="BV13" s="13">
        <v>3466</v>
      </c>
      <c r="BW13" s="66" t="s">
        <v>609</v>
      </c>
      <c r="BX13" s="22" t="s">
        <v>609</v>
      </c>
      <c r="BY13" s="22" t="s">
        <v>609</v>
      </c>
      <c r="BZ13" s="66" t="s">
        <v>609</v>
      </c>
      <c r="CA13" s="22" t="s">
        <v>609</v>
      </c>
      <c r="CB13" s="22" t="s">
        <v>609</v>
      </c>
      <c r="CC13" s="66" t="s">
        <v>609</v>
      </c>
      <c r="CD13" s="22" t="s">
        <v>609</v>
      </c>
      <c r="CE13" s="22" t="s">
        <v>609</v>
      </c>
      <c r="CF13" s="66" t="s">
        <v>609</v>
      </c>
      <c r="CG13" s="22" t="s">
        <v>609</v>
      </c>
      <c r="CH13" s="22" t="s">
        <v>609</v>
      </c>
      <c r="CI13" s="66" t="s">
        <v>609</v>
      </c>
      <c r="CJ13" s="22" t="s">
        <v>609</v>
      </c>
      <c r="CK13" s="22" t="s">
        <v>609</v>
      </c>
    </row>
    <row r="14" spans="1:89" ht="15" customHeight="1" x14ac:dyDescent="0.2">
      <c r="A14" s="252">
        <f t="shared" si="0"/>
        <v>4</v>
      </c>
      <c r="B14" s="61" t="s">
        <v>242</v>
      </c>
      <c r="C14" s="327" t="s">
        <v>556</v>
      </c>
      <c r="D14" s="249">
        <v>5471</v>
      </c>
      <c r="E14" s="15">
        <f t="shared" si="1"/>
        <v>15</v>
      </c>
      <c r="F14" s="16">
        <f t="shared" si="2"/>
        <v>4</v>
      </c>
      <c r="G14" s="8">
        <f t="shared" si="3"/>
        <v>89.6</v>
      </c>
      <c r="H14" s="62">
        <f t="shared" si="4"/>
        <v>3.3958333333333333E-2</v>
      </c>
      <c r="I14" s="65"/>
      <c r="J14" s="65">
        <v>48</v>
      </c>
      <c r="K14" s="65">
        <v>54</v>
      </c>
      <c r="L14" s="34">
        <f t="shared" si="5"/>
        <v>3.7899925595238096E-2</v>
      </c>
      <c r="M14" s="35">
        <f t="shared" si="6"/>
        <v>1</v>
      </c>
      <c r="N14" s="57">
        <f t="shared" si="7"/>
        <v>89.6</v>
      </c>
      <c r="O14" s="62">
        <f t="shared" si="8"/>
        <v>2.837962962962963E-2</v>
      </c>
      <c r="P14" s="65"/>
      <c r="Q14" s="65">
        <v>40</v>
      </c>
      <c r="R14" s="65">
        <v>52</v>
      </c>
      <c r="S14" s="34">
        <f t="shared" si="9"/>
        <v>3.1673693783068786E-2</v>
      </c>
      <c r="T14" s="35">
        <f t="shared" si="10"/>
        <v>2</v>
      </c>
      <c r="U14" s="57">
        <f t="shared" si="11"/>
        <v>89.6</v>
      </c>
      <c r="V14" s="62" t="s">
        <v>815</v>
      </c>
      <c r="W14" s="65"/>
      <c r="X14" s="65"/>
      <c r="Y14" s="65"/>
      <c r="Z14" s="34" t="str">
        <f t="shared" si="12"/>
        <v/>
      </c>
      <c r="AA14" s="35">
        <f t="shared" si="13"/>
        <v>12</v>
      </c>
      <c r="AB14" s="57">
        <f t="shared" si="14"/>
        <v>90.495999999999995</v>
      </c>
      <c r="AC14" s="62"/>
      <c r="AD14" s="65"/>
      <c r="AE14" s="65"/>
      <c r="AF14" s="65"/>
      <c r="AG14" s="34"/>
      <c r="AH14" s="35"/>
      <c r="AI14" s="57"/>
      <c r="AJ14" s="62"/>
      <c r="AK14" s="65"/>
      <c r="AL14" s="65"/>
      <c r="AM14" s="65"/>
      <c r="AN14" s="34"/>
      <c r="AO14" s="35"/>
      <c r="AR14" s="13" t="str">
        <f t="shared" si="15"/>
        <v>Richard Wade</v>
      </c>
      <c r="AS14" s="13" t="str">
        <f t="shared" si="16"/>
        <v>FSCT0</v>
      </c>
      <c r="AT14" s="13">
        <f t="shared" si="17"/>
        <v>5471</v>
      </c>
      <c r="AU14" s="22">
        <f t="shared" si="18"/>
        <v>11</v>
      </c>
      <c r="AV14" s="22">
        <f t="shared" si="19"/>
        <v>10</v>
      </c>
      <c r="AW14" s="22">
        <f t="shared" si="20"/>
        <v>0</v>
      </c>
      <c r="AX14" s="22">
        <f t="shared" si="21"/>
        <v>0</v>
      </c>
      <c r="AY14" s="22">
        <f t="shared" si="22"/>
        <v>0</v>
      </c>
      <c r="BA14" s="13" t="str">
        <f t="shared" si="23"/>
        <v>Richard Wade</v>
      </c>
      <c r="BB14" s="13" t="str">
        <f t="shared" si="24"/>
        <v>FSCT0</v>
      </c>
      <c r="BC14" s="13">
        <f t="shared" si="25"/>
        <v>5471</v>
      </c>
      <c r="BD14" s="66" t="str">
        <f t="shared" si="26"/>
        <v/>
      </c>
      <c r="BE14" s="22" t="str">
        <f t="shared" si="27"/>
        <v/>
      </c>
      <c r="BF14" s="22" t="str">
        <f t="shared" si="28"/>
        <v/>
      </c>
      <c r="BG14" s="66" t="str">
        <f t="shared" si="29"/>
        <v/>
      </c>
      <c r="BH14" s="22" t="str">
        <f t="shared" si="30"/>
        <v/>
      </c>
      <c r="BI14" s="22" t="str">
        <f t="shared" si="31"/>
        <v/>
      </c>
      <c r="BJ14" s="66" t="str">
        <f t="shared" si="32"/>
        <v/>
      </c>
      <c r="BK14" s="22" t="str">
        <f t="shared" si="33"/>
        <v/>
      </c>
      <c r="BL14" s="22" t="str">
        <f t="shared" si="34"/>
        <v/>
      </c>
      <c r="BM14" s="66" t="str">
        <f t="shared" si="35"/>
        <v/>
      </c>
      <c r="BN14" s="22" t="str">
        <f t="shared" si="36"/>
        <v/>
      </c>
      <c r="BO14" s="22" t="str">
        <f t="shared" si="37"/>
        <v/>
      </c>
      <c r="BP14" s="66" t="str">
        <f t="shared" si="38"/>
        <v/>
      </c>
      <c r="BQ14" s="22" t="str">
        <f t="shared" si="39"/>
        <v/>
      </c>
      <c r="BR14" s="22" t="str">
        <f t="shared" si="40"/>
        <v/>
      </c>
      <c r="BT14" s="13" t="s">
        <v>242</v>
      </c>
      <c r="BU14" s="13" t="s">
        <v>224</v>
      </c>
      <c r="BV14" s="13">
        <v>5471</v>
      </c>
      <c r="BW14" s="66">
        <v>3.3958333333333333E-2</v>
      </c>
      <c r="BX14" s="22">
        <v>1</v>
      </c>
      <c r="BY14" s="22">
        <v>6</v>
      </c>
      <c r="BZ14" s="66">
        <v>2.837962962962963E-2</v>
      </c>
      <c r="CA14" s="22">
        <v>1</v>
      </c>
      <c r="CB14" s="22">
        <v>6</v>
      </c>
      <c r="CC14" s="66" t="s">
        <v>815</v>
      </c>
      <c r="CD14" s="22">
        <v>7</v>
      </c>
      <c r="CE14" s="22">
        <v>0</v>
      </c>
      <c r="CF14" s="66">
        <v>0</v>
      </c>
      <c r="CG14" s="22" t="s">
        <v>609</v>
      </c>
      <c r="CH14" s="22" t="s">
        <v>609</v>
      </c>
      <c r="CI14" s="66">
        <v>0</v>
      </c>
      <c r="CJ14" s="22" t="s">
        <v>609</v>
      </c>
      <c r="CK14" s="22" t="s">
        <v>609</v>
      </c>
    </row>
    <row r="15" spans="1:89" ht="15" customHeight="1" x14ac:dyDescent="0.2">
      <c r="A15" s="252">
        <f t="shared" si="0"/>
        <v>5</v>
      </c>
      <c r="B15" s="61" t="s">
        <v>213</v>
      </c>
      <c r="C15" s="327" t="s">
        <v>224</v>
      </c>
      <c r="D15" s="249">
        <v>3259</v>
      </c>
      <c r="E15" s="15">
        <f t="shared" si="1"/>
        <v>18</v>
      </c>
      <c r="F15" s="16">
        <f t="shared" si="2"/>
        <v>5</v>
      </c>
      <c r="G15" s="8">
        <f t="shared" si="3"/>
        <v>90.4</v>
      </c>
      <c r="H15" s="62">
        <f t="shared" si="4"/>
        <v>3.6157407407407409E-2</v>
      </c>
      <c r="I15" s="65"/>
      <c r="J15" s="65">
        <v>52</v>
      </c>
      <c r="K15" s="65">
        <v>4</v>
      </c>
      <c r="L15" s="34">
        <f t="shared" si="5"/>
        <v>3.9997132087840052E-2</v>
      </c>
      <c r="M15" s="35">
        <f t="shared" si="6"/>
        <v>6</v>
      </c>
      <c r="N15" s="57">
        <f t="shared" si="7"/>
        <v>90.4</v>
      </c>
      <c r="O15" s="62">
        <f t="shared" si="8"/>
        <v>2.9027777777777777E-2</v>
      </c>
      <c r="P15" s="65"/>
      <c r="Q15" s="65">
        <v>41</v>
      </c>
      <c r="R15" s="65">
        <v>48</v>
      </c>
      <c r="S15" s="34">
        <f t="shared" si="9"/>
        <v>3.2110373647984268E-2</v>
      </c>
      <c r="T15" s="35">
        <f t="shared" si="10"/>
        <v>5</v>
      </c>
      <c r="U15" s="57">
        <f t="shared" si="11"/>
        <v>90.4</v>
      </c>
      <c r="V15" s="62">
        <f>IF($B15="","",TIME(W15,X15,Y15))</f>
        <v>1.3599537037037037E-2</v>
      </c>
      <c r="W15" s="65"/>
      <c r="X15" s="65">
        <v>19</v>
      </c>
      <c r="Y15" s="65">
        <v>35</v>
      </c>
      <c r="Z15" s="34">
        <f t="shared" si="12"/>
        <v>1.5043735660439199E-2</v>
      </c>
      <c r="AA15" s="35">
        <f t="shared" si="13"/>
        <v>7</v>
      </c>
      <c r="AB15" s="57">
        <f t="shared" si="14"/>
        <v>89.6</v>
      </c>
      <c r="AC15" s="62"/>
      <c r="AD15" s="65"/>
      <c r="AE15" s="65"/>
      <c r="AF15" s="65"/>
      <c r="AG15" s="34"/>
      <c r="AH15" s="35"/>
      <c r="AI15" s="57"/>
      <c r="AJ15" s="62"/>
      <c r="AK15" s="65"/>
      <c r="AL15" s="65"/>
      <c r="AM15" s="65"/>
      <c r="AN15" s="34"/>
      <c r="AO15" s="35"/>
      <c r="AR15" s="13" t="str">
        <f t="shared" si="15"/>
        <v>Sally Morriss</v>
      </c>
      <c r="AS15" s="13" t="str">
        <f t="shared" si="16"/>
        <v>FSCT</v>
      </c>
      <c r="AT15" s="13">
        <f t="shared" si="17"/>
        <v>3259</v>
      </c>
      <c r="AU15" s="22">
        <f t="shared" si="18"/>
        <v>6</v>
      </c>
      <c r="AV15" s="22">
        <f t="shared" si="19"/>
        <v>7</v>
      </c>
      <c r="AW15" s="22">
        <f t="shared" si="20"/>
        <v>1</v>
      </c>
      <c r="AX15" s="22">
        <f t="shared" si="21"/>
        <v>0</v>
      </c>
      <c r="AY15" s="22">
        <f t="shared" si="22"/>
        <v>0</v>
      </c>
      <c r="BA15" s="13" t="str">
        <f t="shared" si="23"/>
        <v>Sally Morriss</v>
      </c>
      <c r="BB15" s="13" t="str">
        <f t="shared" si="24"/>
        <v>FSCT</v>
      </c>
      <c r="BC15" s="13">
        <f t="shared" si="25"/>
        <v>3259</v>
      </c>
      <c r="BD15" s="66" t="str">
        <f t="shared" si="26"/>
        <v/>
      </c>
      <c r="BE15" s="22" t="str">
        <f t="shared" si="27"/>
        <v/>
      </c>
      <c r="BF15" s="22" t="str">
        <f t="shared" si="28"/>
        <v/>
      </c>
      <c r="BG15" s="66" t="str">
        <f t="shared" si="29"/>
        <v/>
      </c>
      <c r="BH15" s="22" t="str">
        <f t="shared" si="30"/>
        <v/>
      </c>
      <c r="BI15" s="22" t="str">
        <f t="shared" si="31"/>
        <v/>
      </c>
      <c r="BJ15" s="66" t="str">
        <f t="shared" si="32"/>
        <v/>
      </c>
      <c r="BK15" s="22" t="str">
        <f t="shared" si="33"/>
        <v/>
      </c>
      <c r="BL15" s="22" t="str">
        <f t="shared" si="34"/>
        <v/>
      </c>
      <c r="BM15" s="66" t="str">
        <f t="shared" si="35"/>
        <v/>
      </c>
      <c r="BN15" s="22" t="str">
        <f t="shared" si="36"/>
        <v/>
      </c>
      <c r="BO15" s="22" t="str">
        <f t="shared" si="37"/>
        <v/>
      </c>
      <c r="BP15" s="66" t="str">
        <f t="shared" si="38"/>
        <v/>
      </c>
      <c r="BQ15" s="22" t="str">
        <f t="shared" si="39"/>
        <v/>
      </c>
      <c r="BR15" s="22" t="str">
        <f t="shared" si="40"/>
        <v/>
      </c>
      <c r="BT15" s="13" t="s">
        <v>213</v>
      </c>
      <c r="BU15" s="13" t="s">
        <v>224</v>
      </c>
      <c r="BV15" s="13">
        <v>3259</v>
      </c>
      <c r="BW15" s="66">
        <v>3.6157407407407409E-2</v>
      </c>
      <c r="BX15" s="22">
        <v>2</v>
      </c>
      <c r="BY15" s="22">
        <v>5</v>
      </c>
      <c r="BZ15" s="66">
        <v>2.9027777777777777E-2</v>
      </c>
      <c r="CA15" s="22">
        <v>2</v>
      </c>
      <c r="CB15" s="22">
        <v>5</v>
      </c>
      <c r="CC15" s="66">
        <v>1.3599537037037037E-2</v>
      </c>
      <c r="CD15" s="22">
        <v>3</v>
      </c>
      <c r="CE15" s="22">
        <v>1</v>
      </c>
      <c r="CF15" s="66">
        <v>0</v>
      </c>
      <c r="CG15" s="22" t="s">
        <v>609</v>
      </c>
      <c r="CH15" s="22" t="s">
        <v>609</v>
      </c>
      <c r="CI15" s="66">
        <v>0</v>
      </c>
      <c r="CJ15" s="22" t="s">
        <v>609</v>
      </c>
      <c r="CK15" s="22" t="s">
        <v>609</v>
      </c>
    </row>
    <row r="16" spans="1:89" ht="15" customHeight="1" x14ac:dyDescent="0.2">
      <c r="A16" s="252">
        <f t="shared" si="0"/>
        <v>6</v>
      </c>
      <c r="B16" s="61" t="s">
        <v>406</v>
      </c>
      <c r="C16" s="327" t="s">
        <v>224</v>
      </c>
      <c r="D16" s="249">
        <v>314</v>
      </c>
      <c r="E16" s="15">
        <f t="shared" si="1"/>
        <v>19</v>
      </c>
      <c r="F16" s="16">
        <f t="shared" si="2"/>
        <v>6</v>
      </c>
      <c r="G16" s="8">
        <f t="shared" si="3"/>
        <v>90.4</v>
      </c>
      <c r="H16" s="62">
        <f t="shared" si="4"/>
        <v>3.9641203703703706E-2</v>
      </c>
      <c r="I16" s="65"/>
      <c r="J16" s="65">
        <v>57</v>
      </c>
      <c r="K16" s="65">
        <v>5</v>
      </c>
      <c r="L16" s="34">
        <f t="shared" si="5"/>
        <v>4.3850889052769584E-2</v>
      </c>
      <c r="M16" s="35">
        <f t="shared" si="6"/>
        <v>10</v>
      </c>
      <c r="N16" s="57">
        <f t="shared" si="7"/>
        <v>90.4</v>
      </c>
      <c r="O16" s="62">
        <f t="shared" si="8"/>
        <v>2.9050925925925928E-2</v>
      </c>
      <c r="P16" s="65"/>
      <c r="Q16" s="65">
        <v>41</v>
      </c>
      <c r="R16" s="65">
        <v>50</v>
      </c>
      <c r="S16" s="34">
        <f t="shared" si="9"/>
        <v>3.213598000655523E-2</v>
      </c>
      <c r="T16" s="35">
        <f t="shared" si="10"/>
        <v>6</v>
      </c>
      <c r="U16" s="57">
        <f t="shared" si="11"/>
        <v>90.4</v>
      </c>
      <c r="V16" s="62">
        <f>IF($B16="","",TIME(W16,X16,Y16))</f>
        <v>1.3217592592592593E-2</v>
      </c>
      <c r="W16" s="65"/>
      <c r="X16" s="65">
        <v>19</v>
      </c>
      <c r="Y16" s="65">
        <v>2</v>
      </c>
      <c r="Z16" s="34">
        <f t="shared" si="12"/>
        <v>1.4621230744018355E-2</v>
      </c>
      <c r="AA16" s="253">
        <f t="shared" si="13"/>
        <v>3</v>
      </c>
      <c r="AB16" s="57">
        <f t="shared" si="14"/>
        <v>89.6</v>
      </c>
      <c r="AC16" s="62"/>
      <c r="AD16" s="65"/>
      <c r="AE16" s="65"/>
      <c r="AF16" s="65"/>
      <c r="AG16" s="34"/>
      <c r="AH16" s="35"/>
      <c r="AI16" s="57"/>
      <c r="AJ16" s="62"/>
      <c r="AK16" s="65"/>
      <c r="AL16" s="65"/>
      <c r="AM16" s="65"/>
      <c r="AN16" s="34"/>
      <c r="AO16" s="35"/>
      <c r="AR16" s="13" t="str">
        <f t="shared" si="15"/>
        <v>Bill Massey</v>
      </c>
      <c r="AS16" s="13" t="str">
        <f t="shared" si="16"/>
        <v>FSCT</v>
      </c>
      <c r="AT16" s="13">
        <f t="shared" si="17"/>
        <v>314</v>
      </c>
      <c r="AU16" s="22">
        <f t="shared" si="18"/>
        <v>2</v>
      </c>
      <c r="AV16" s="22">
        <f t="shared" si="19"/>
        <v>6</v>
      </c>
      <c r="AW16" s="22">
        <f t="shared" si="20"/>
        <v>5</v>
      </c>
      <c r="AX16" s="22">
        <f t="shared" si="21"/>
        <v>0</v>
      </c>
      <c r="AY16" s="22">
        <f t="shared" si="22"/>
        <v>0</v>
      </c>
      <c r="BA16" s="13" t="str">
        <f t="shared" si="23"/>
        <v>Bill Massey</v>
      </c>
      <c r="BB16" s="13" t="str">
        <f t="shared" si="24"/>
        <v>FSCT</v>
      </c>
      <c r="BC16" s="13">
        <f t="shared" si="25"/>
        <v>314</v>
      </c>
      <c r="BD16" s="66" t="str">
        <f t="shared" si="26"/>
        <v/>
      </c>
      <c r="BE16" s="22" t="str">
        <f t="shared" si="27"/>
        <v/>
      </c>
      <c r="BF16" s="22" t="str">
        <f t="shared" si="28"/>
        <v/>
      </c>
      <c r="BG16" s="66" t="str">
        <f t="shared" si="29"/>
        <v/>
      </c>
      <c r="BH16" s="22" t="str">
        <f t="shared" si="30"/>
        <v/>
      </c>
      <c r="BI16" s="22" t="str">
        <f t="shared" si="31"/>
        <v/>
      </c>
      <c r="BJ16" s="66" t="str">
        <f t="shared" si="32"/>
        <v/>
      </c>
      <c r="BK16" s="22" t="str">
        <f t="shared" si="33"/>
        <v/>
      </c>
      <c r="BL16" s="22" t="str">
        <f t="shared" si="34"/>
        <v/>
      </c>
      <c r="BM16" s="66" t="str">
        <f t="shared" si="35"/>
        <v/>
      </c>
      <c r="BN16" s="22" t="str">
        <f t="shared" si="36"/>
        <v/>
      </c>
      <c r="BO16" s="22" t="str">
        <f t="shared" si="37"/>
        <v/>
      </c>
      <c r="BP16" s="66" t="str">
        <f t="shared" si="38"/>
        <v/>
      </c>
      <c r="BQ16" s="22" t="str">
        <f t="shared" si="39"/>
        <v/>
      </c>
      <c r="BR16" s="22" t="str">
        <f t="shared" si="40"/>
        <v/>
      </c>
      <c r="BT16" s="13" t="s">
        <v>406</v>
      </c>
      <c r="BU16" s="13" t="s">
        <v>224</v>
      </c>
      <c r="BV16" s="13">
        <v>314</v>
      </c>
      <c r="BW16" s="66">
        <v>3.9641203703703706E-2</v>
      </c>
      <c r="BX16" s="22">
        <v>5</v>
      </c>
      <c r="BY16" s="22">
        <v>2</v>
      </c>
      <c r="BZ16" s="66">
        <v>2.9050925925925928E-2</v>
      </c>
      <c r="CA16" s="22">
        <v>3</v>
      </c>
      <c r="CB16" s="22">
        <v>4</v>
      </c>
      <c r="CC16" s="66">
        <v>1.3217592592592593E-2</v>
      </c>
      <c r="CD16" s="22">
        <v>1</v>
      </c>
      <c r="CE16" s="22">
        <v>3</v>
      </c>
      <c r="CF16" s="66">
        <v>0</v>
      </c>
      <c r="CG16" s="22" t="s">
        <v>609</v>
      </c>
      <c r="CH16" s="22" t="s">
        <v>609</v>
      </c>
      <c r="CI16" s="66">
        <v>0</v>
      </c>
      <c r="CJ16" s="22" t="s">
        <v>609</v>
      </c>
      <c r="CK16" s="22" t="s">
        <v>609</v>
      </c>
    </row>
    <row r="17" spans="1:89" ht="15" customHeight="1" x14ac:dyDescent="0.2">
      <c r="A17" s="252">
        <v>7</v>
      </c>
      <c r="B17" s="61" t="s">
        <v>202</v>
      </c>
      <c r="C17" s="327" t="s">
        <v>83</v>
      </c>
      <c r="D17" s="249">
        <v>2609</v>
      </c>
      <c r="E17" s="15">
        <f t="shared" si="1"/>
        <v>19</v>
      </c>
      <c r="F17" s="16">
        <f t="shared" si="2"/>
        <v>6</v>
      </c>
      <c r="G17" s="8">
        <f t="shared" si="3"/>
        <v>83</v>
      </c>
      <c r="H17" s="62">
        <f t="shared" si="4"/>
        <v>3.2789351851851854E-2</v>
      </c>
      <c r="I17" s="65"/>
      <c r="J17" s="65">
        <v>47</v>
      </c>
      <c r="K17" s="65">
        <v>13</v>
      </c>
      <c r="L17" s="34">
        <f t="shared" si="5"/>
        <v>3.9505243195002239E-2</v>
      </c>
      <c r="M17" s="35">
        <f t="shared" si="6"/>
        <v>4</v>
      </c>
      <c r="N17" s="57">
        <f t="shared" si="7"/>
        <v>83</v>
      </c>
      <c r="O17" s="62">
        <f t="shared" si="8"/>
        <v>2.8935185185185185E-2</v>
      </c>
      <c r="P17" s="65"/>
      <c r="Q17" s="65">
        <v>41</v>
      </c>
      <c r="R17" s="65">
        <v>40</v>
      </c>
      <c r="S17" s="34">
        <f t="shared" si="9"/>
        <v>3.4861668897813475E-2</v>
      </c>
      <c r="T17" s="35">
        <f t="shared" si="10"/>
        <v>9</v>
      </c>
      <c r="U17" s="57">
        <f t="shared" si="11"/>
        <v>83</v>
      </c>
      <c r="V17" s="62">
        <f>IF($B17="","",TIME(W17,X17,Y17))</f>
        <v>1.2372685185185186E-2</v>
      </c>
      <c r="W17" s="65"/>
      <c r="X17" s="65">
        <v>17</v>
      </c>
      <c r="Y17" s="65">
        <v>49</v>
      </c>
      <c r="Z17" s="34">
        <f t="shared" si="12"/>
        <v>1.4906849620705044E-2</v>
      </c>
      <c r="AA17" s="35">
        <f t="shared" si="13"/>
        <v>6</v>
      </c>
      <c r="AB17" s="57">
        <f t="shared" si="14"/>
        <v>83</v>
      </c>
      <c r="AC17" s="62"/>
      <c r="AD17" s="65"/>
      <c r="AE17" s="65"/>
      <c r="AF17" s="65"/>
      <c r="AG17" s="34"/>
      <c r="AH17" s="35"/>
      <c r="AI17" s="57"/>
      <c r="AJ17" s="62"/>
      <c r="AK17" s="65"/>
      <c r="AL17" s="65"/>
      <c r="AM17" s="65"/>
      <c r="AN17" s="34"/>
      <c r="AO17" s="35"/>
      <c r="AR17" s="13" t="str">
        <f t="shared" si="15"/>
        <v>Tate Beckham</v>
      </c>
      <c r="AS17" s="13" t="str">
        <f t="shared" si="16"/>
        <v>TH</v>
      </c>
      <c r="AT17" s="13">
        <f t="shared" si="17"/>
        <v>2609</v>
      </c>
      <c r="AU17" s="22">
        <f t="shared" si="18"/>
        <v>8</v>
      </c>
      <c r="AV17" s="22">
        <f t="shared" si="19"/>
        <v>3</v>
      </c>
      <c r="AW17" s="22">
        <f t="shared" si="20"/>
        <v>2</v>
      </c>
      <c r="AX17" s="22">
        <f t="shared" si="21"/>
        <v>0</v>
      </c>
      <c r="AY17" s="22">
        <f t="shared" si="22"/>
        <v>0</v>
      </c>
      <c r="BA17" s="13" t="str">
        <f t="shared" si="23"/>
        <v>Tate Beckham</v>
      </c>
      <c r="BB17" s="13" t="str">
        <f t="shared" si="24"/>
        <v>TH</v>
      </c>
      <c r="BC17" s="13">
        <f t="shared" si="25"/>
        <v>2609</v>
      </c>
      <c r="BD17" s="66">
        <f t="shared" si="26"/>
        <v>3.2789351851851854E-2</v>
      </c>
      <c r="BE17" s="22">
        <f t="shared" si="27"/>
        <v>3</v>
      </c>
      <c r="BF17" s="22">
        <f t="shared" si="28"/>
        <v>3</v>
      </c>
      <c r="BG17" s="66">
        <f t="shared" si="29"/>
        <v>2.8935185185185185E-2</v>
      </c>
      <c r="BH17" s="22">
        <f t="shared" si="30"/>
        <v>4</v>
      </c>
      <c r="BI17" s="22">
        <f t="shared" si="31"/>
        <v>2</v>
      </c>
      <c r="BJ17" s="66">
        <f t="shared" si="32"/>
        <v>1.2372685185185186E-2</v>
      </c>
      <c r="BK17" s="22">
        <f t="shared" si="33"/>
        <v>4</v>
      </c>
      <c r="BL17" s="22">
        <f t="shared" si="34"/>
        <v>1</v>
      </c>
      <c r="BM17" s="66">
        <f t="shared" si="35"/>
        <v>0</v>
      </c>
      <c r="BN17" s="22" t="str">
        <f t="shared" si="36"/>
        <v/>
      </c>
      <c r="BO17" s="22" t="str">
        <f t="shared" si="37"/>
        <v/>
      </c>
      <c r="BP17" s="66">
        <f t="shared" si="38"/>
        <v>0</v>
      </c>
      <c r="BQ17" s="22" t="str">
        <f t="shared" si="39"/>
        <v/>
      </c>
      <c r="BR17" s="22" t="str">
        <f t="shared" si="40"/>
        <v/>
      </c>
      <c r="BT17" s="13" t="s">
        <v>202</v>
      </c>
      <c r="BU17" s="13" t="s">
        <v>83</v>
      </c>
      <c r="BV17" s="13">
        <v>2609</v>
      </c>
      <c r="BW17" s="66" t="s">
        <v>609</v>
      </c>
      <c r="BX17" s="22" t="s">
        <v>609</v>
      </c>
      <c r="BY17" s="22" t="s">
        <v>609</v>
      </c>
      <c r="BZ17" s="66" t="s">
        <v>609</v>
      </c>
      <c r="CA17" s="22" t="s">
        <v>609</v>
      </c>
      <c r="CB17" s="22" t="s">
        <v>609</v>
      </c>
      <c r="CC17" s="66" t="s">
        <v>609</v>
      </c>
      <c r="CD17" s="22" t="s">
        <v>609</v>
      </c>
      <c r="CE17" s="22" t="s">
        <v>609</v>
      </c>
      <c r="CF17" s="66" t="s">
        <v>609</v>
      </c>
      <c r="CG17" s="22" t="s">
        <v>609</v>
      </c>
      <c r="CH17" s="22" t="s">
        <v>609</v>
      </c>
      <c r="CI17" s="66" t="s">
        <v>609</v>
      </c>
      <c r="CJ17" s="22" t="s">
        <v>609</v>
      </c>
      <c r="CK17" s="22" t="s">
        <v>609</v>
      </c>
    </row>
    <row r="18" spans="1:89" ht="15" customHeight="1" x14ac:dyDescent="0.2">
      <c r="A18" s="252">
        <f>F18</f>
        <v>8</v>
      </c>
      <c r="B18" s="61" t="s">
        <v>782</v>
      </c>
      <c r="C18" s="327" t="s">
        <v>224</v>
      </c>
      <c r="D18" s="249">
        <v>4377</v>
      </c>
      <c r="E18" s="15">
        <f t="shared" si="1"/>
        <v>21</v>
      </c>
      <c r="F18" s="16">
        <f t="shared" si="2"/>
        <v>8</v>
      </c>
      <c r="G18" s="8">
        <f t="shared" si="3"/>
        <v>90.4</v>
      </c>
      <c r="H18" s="62">
        <f t="shared" si="4"/>
        <v>3.9097222222222221E-2</v>
      </c>
      <c r="I18" s="65"/>
      <c r="J18" s="65">
        <v>56</v>
      </c>
      <c r="K18" s="65">
        <v>18</v>
      </c>
      <c r="L18" s="34">
        <f t="shared" si="5"/>
        <v>4.3249139626352011E-2</v>
      </c>
      <c r="M18" s="35">
        <f t="shared" si="6"/>
        <v>9</v>
      </c>
      <c r="N18" s="57">
        <f t="shared" si="7"/>
        <v>90.4</v>
      </c>
      <c r="O18" s="62">
        <f t="shared" si="8"/>
        <v>3.0208333333333334E-2</v>
      </c>
      <c r="P18" s="65"/>
      <c r="Q18" s="65">
        <v>43</v>
      </c>
      <c r="R18" s="65">
        <v>30</v>
      </c>
      <c r="S18" s="34">
        <f t="shared" si="9"/>
        <v>3.3416297935103242E-2</v>
      </c>
      <c r="T18" s="35">
        <f t="shared" si="10"/>
        <v>8</v>
      </c>
      <c r="U18" s="57">
        <f t="shared" si="11"/>
        <v>90.4</v>
      </c>
      <c r="V18" s="62">
        <f>IF($B18="","",TIME(W18,X18,Y18))</f>
        <v>1.3229166666666667E-2</v>
      </c>
      <c r="W18" s="65"/>
      <c r="X18" s="65">
        <v>19</v>
      </c>
      <c r="Y18" s="65">
        <v>3</v>
      </c>
      <c r="Z18" s="34">
        <f t="shared" si="12"/>
        <v>1.4634033923303834E-2</v>
      </c>
      <c r="AA18" s="35">
        <f t="shared" si="13"/>
        <v>4</v>
      </c>
      <c r="AB18" s="57">
        <f t="shared" si="14"/>
        <v>89.6</v>
      </c>
      <c r="AC18" s="62"/>
      <c r="AD18" s="65"/>
      <c r="AE18" s="65"/>
      <c r="AF18" s="65"/>
      <c r="AG18" s="34"/>
      <c r="AH18" s="35"/>
      <c r="AI18" s="57"/>
      <c r="AJ18" s="62"/>
      <c r="AK18" s="65"/>
      <c r="AL18" s="65"/>
      <c r="AM18" s="65"/>
      <c r="AN18" s="34"/>
      <c r="AO18" s="35"/>
      <c r="AR18" s="13" t="str">
        <f t="shared" si="15"/>
        <v>Dave Hackney</v>
      </c>
      <c r="AS18" s="13" t="str">
        <f t="shared" si="16"/>
        <v>FSCT</v>
      </c>
      <c r="AT18" s="13">
        <f t="shared" si="17"/>
        <v>4377</v>
      </c>
      <c r="AU18" s="22">
        <f t="shared" si="18"/>
        <v>3</v>
      </c>
      <c r="AV18" s="22">
        <f t="shared" si="19"/>
        <v>4</v>
      </c>
      <c r="AW18" s="22">
        <f t="shared" si="20"/>
        <v>4</v>
      </c>
      <c r="AX18" s="22">
        <f t="shared" si="21"/>
        <v>0</v>
      </c>
      <c r="AY18" s="22">
        <f t="shared" si="22"/>
        <v>0</v>
      </c>
      <c r="BA18" s="13" t="str">
        <f t="shared" si="23"/>
        <v>Dave Hackney</v>
      </c>
      <c r="BB18" s="13" t="str">
        <f t="shared" si="24"/>
        <v>FSCT</v>
      </c>
      <c r="BC18" s="13">
        <f t="shared" si="25"/>
        <v>4377</v>
      </c>
      <c r="BD18" s="66" t="str">
        <f t="shared" si="26"/>
        <v/>
      </c>
      <c r="BE18" s="22" t="str">
        <f t="shared" si="27"/>
        <v/>
      </c>
      <c r="BF18" s="22" t="str">
        <f t="shared" si="28"/>
        <v/>
      </c>
      <c r="BG18" s="66" t="str">
        <f t="shared" si="29"/>
        <v/>
      </c>
      <c r="BH18" s="22" t="str">
        <f t="shared" si="30"/>
        <v/>
      </c>
      <c r="BI18" s="22" t="str">
        <f t="shared" si="31"/>
        <v/>
      </c>
      <c r="BJ18" s="66" t="str">
        <f t="shared" si="32"/>
        <v/>
      </c>
      <c r="BK18" s="22" t="str">
        <f t="shared" si="33"/>
        <v/>
      </c>
      <c r="BL18" s="22" t="str">
        <f t="shared" si="34"/>
        <v/>
      </c>
      <c r="BM18" s="66" t="str">
        <f t="shared" si="35"/>
        <v/>
      </c>
      <c r="BN18" s="22" t="str">
        <f t="shared" si="36"/>
        <v/>
      </c>
      <c r="BO18" s="22" t="str">
        <f t="shared" si="37"/>
        <v/>
      </c>
      <c r="BP18" s="66" t="str">
        <f t="shared" si="38"/>
        <v/>
      </c>
      <c r="BQ18" s="22" t="str">
        <f t="shared" si="39"/>
        <v/>
      </c>
      <c r="BR18" s="22" t="str">
        <f t="shared" si="40"/>
        <v/>
      </c>
      <c r="BT18" s="13" t="s">
        <v>782</v>
      </c>
      <c r="BU18" s="13" t="s">
        <v>224</v>
      </c>
      <c r="BV18" s="13">
        <v>4377</v>
      </c>
      <c r="BW18" s="66">
        <v>3.9097222222222221E-2</v>
      </c>
      <c r="BX18" s="22">
        <v>4</v>
      </c>
      <c r="BY18" s="22">
        <v>3</v>
      </c>
      <c r="BZ18" s="66">
        <v>3.0208333333333334E-2</v>
      </c>
      <c r="CA18" s="22">
        <v>5</v>
      </c>
      <c r="CB18" s="22">
        <v>2</v>
      </c>
      <c r="CC18" s="66">
        <v>1.3229166666666667E-2</v>
      </c>
      <c r="CD18" s="22">
        <v>2</v>
      </c>
      <c r="CE18" s="22">
        <v>2</v>
      </c>
      <c r="CF18" s="66">
        <v>0</v>
      </c>
      <c r="CG18" s="22" t="s">
        <v>609</v>
      </c>
      <c r="CH18" s="22" t="s">
        <v>609</v>
      </c>
      <c r="CI18" s="66">
        <v>0</v>
      </c>
      <c r="CJ18" s="22" t="s">
        <v>609</v>
      </c>
      <c r="CK18" s="22" t="s">
        <v>609</v>
      </c>
    </row>
    <row r="19" spans="1:89" ht="15" customHeight="1" x14ac:dyDescent="0.2">
      <c r="A19" s="252">
        <f>F19</f>
        <v>9</v>
      </c>
      <c r="B19" s="61" t="s">
        <v>133</v>
      </c>
      <c r="C19" s="327" t="s">
        <v>224</v>
      </c>
      <c r="D19" s="249">
        <v>2934</v>
      </c>
      <c r="E19" s="15">
        <f t="shared" si="1"/>
        <v>26</v>
      </c>
      <c r="F19" s="16">
        <f t="shared" si="2"/>
        <v>9</v>
      </c>
      <c r="G19" s="8">
        <f t="shared" si="3"/>
        <v>90.4</v>
      </c>
      <c r="H19" s="62">
        <f t="shared" si="4"/>
        <v>3.6446759259259262E-2</v>
      </c>
      <c r="I19" s="65"/>
      <c r="J19" s="65">
        <v>52</v>
      </c>
      <c r="K19" s="65">
        <v>29</v>
      </c>
      <c r="L19" s="34">
        <f t="shared" si="5"/>
        <v>4.0317211569977057E-2</v>
      </c>
      <c r="M19" s="35">
        <f t="shared" si="6"/>
        <v>7</v>
      </c>
      <c r="N19" s="57">
        <f t="shared" si="7"/>
        <v>90.4</v>
      </c>
      <c r="O19" s="62">
        <f t="shared" si="8"/>
        <v>2.974537037037037E-2</v>
      </c>
      <c r="P19" s="65"/>
      <c r="Q19" s="65">
        <v>42</v>
      </c>
      <c r="R19" s="65">
        <v>50</v>
      </c>
      <c r="S19" s="34">
        <f t="shared" si="9"/>
        <v>3.2904170763684036E-2</v>
      </c>
      <c r="T19" s="35">
        <f t="shared" si="10"/>
        <v>7</v>
      </c>
      <c r="U19" s="57">
        <f t="shared" si="11"/>
        <v>90.4</v>
      </c>
      <c r="V19" s="62" t="s">
        <v>815</v>
      </c>
      <c r="W19" s="65"/>
      <c r="X19" s="65"/>
      <c r="Y19" s="65"/>
      <c r="Z19" s="34" t="str">
        <f t="shared" si="12"/>
        <v/>
      </c>
      <c r="AA19" s="35">
        <f t="shared" si="13"/>
        <v>12</v>
      </c>
      <c r="AB19" s="57">
        <f t="shared" si="14"/>
        <v>89.6</v>
      </c>
      <c r="AC19" s="62"/>
      <c r="AD19" s="65"/>
      <c r="AE19" s="65"/>
      <c r="AF19" s="65"/>
      <c r="AG19" s="34"/>
      <c r="AH19" s="35"/>
      <c r="AI19" s="57"/>
      <c r="AJ19" s="62"/>
      <c r="AK19" s="65"/>
      <c r="AL19" s="65"/>
      <c r="AM19" s="65"/>
      <c r="AN19" s="34"/>
      <c r="AO19" s="35"/>
      <c r="AR19" s="13" t="str">
        <f t="shared" si="15"/>
        <v>Mike Graham</v>
      </c>
      <c r="AS19" s="13" t="str">
        <f t="shared" si="16"/>
        <v>FSCT</v>
      </c>
      <c r="AT19" s="13">
        <f t="shared" si="17"/>
        <v>2934</v>
      </c>
      <c r="AU19" s="22">
        <f t="shared" si="18"/>
        <v>5</v>
      </c>
      <c r="AV19" s="22">
        <f t="shared" si="19"/>
        <v>5</v>
      </c>
      <c r="AW19" s="22">
        <f t="shared" si="20"/>
        <v>0</v>
      </c>
      <c r="AX19" s="22">
        <f t="shared" si="21"/>
        <v>0</v>
      </c>
      <c r="AY19" s="22">
        <f t="shared" si="22"/>
        <v>0</v>
      </c>
      <c r="BA19" s="13" t="str">
        <f t="shared" si="23"/>
        <v>Mike Graham</v>
      </c>
      <c r="BB19" s="13" t="str">
        <f t="shared" si="24"/>
        <v>FSCT</v>
      </c>
      <c r="BC19" s="13">
        <f t="shared" si="25"/>
        <v>2934</v>
      </c>
      <c r="BD19" s="66" t="str">
        <f t="shared" si="26"/>
        <v/>
      </c>
      <c r="BE19" s="22" t="str">
        <f t="shared" si="27"/>
        <v/>
      </c>
      <c r="BF19" s="22" t="str">
        <f t="shared" si="28"/>
        <v/>
      </c>
      <c r="BG19" s="66" t="str">
        <f t="shared" si="29"/>
        <v/>
      </c>
      <c r="BH19" s="22" t="str">
        <f t="shared" si="30"/>
        <v/>
      </c>
      <c r="BI19" s="22" t="str">
        <f t="shared" si="31"/>
        <v/>
      </c>
      <c r="BJ19" s="66" t="str">
        <f t="shared" si="32"/>
        <v/>
      </c>
      <c r="BK19" s="22" t="str">
        <f t="shared" si="33"/>
        <v/>
      </c>
      <c r="BL19" s="22" t="str">
        <f t="shared" si="34"/>
        <v/>
      </c>
      <c r="BM19" s="66" t="str">
        <f t="shared" si="35"/>
        <v/>
      </c>
      <c r="BN19" s="22" t="str">
        <f t="shared" si="36"/>
        <v/>
      </c>
      <c r="BO19" s="22" t="str">
        <f t="shared" si="37"/>
        <v/>
      </c>
      <c r="BP19" s="66" t="str">
        <f t="shared" si="38"/>
        <v/>
      </c>
      <c r="BQ19" s="22" t="str">
        <f t="shared" si="39"/>
        <v/>
      </c>
      <c r="BR19" s="22" t="str">
        <f t="shared" si="40"/>
        <v/>
      </c>
      <c r="BT19" s="13" t="s">
        <v>133</v>
      </c>
      <c r="BU19" s="13" t="s">
        <v>224</v>
      </c>
      <c r="BV19" s="13">
        <v>2934</v>
      </c>
      <c r="BW19" s="66">
        <v>3.6446759259259262E-2</v>
      </c>
      <c r="BX19" s="22">
        <v>3</v>
      </c>
      <c r="BY19" s="22">
        <v>4</v>
      </c>
      <c r="BZ19" s="66">
        <v>2.974537037037037E-2</v>
      </c>
      <c r="CA19" s="22">
        <v>4</v>
      </c>
      <c r="CB19" s="22">
        <v>3</v>
      </c>
      <c r="CC19" s="66" t="s">
        <v>815</v>
      </c>
      <c r="CD19" s="22">
        <v>7</v>
      </c>
      <c r="CE19" s="22">
        <v>0</v>
      </c>
      <c r="CF19" s="66">
        <v>0</v>
      </c>
      <c r="CG19" s="22" t="s">
        <v>609</v>
      </c>
      <c r="CH19" s="22" t="s">
        <v>609</v>
      </c>
      <c r="CI19" s="66">
        <v>0</v>
      </c>
      <c r="CJ19" s="22" t="s">
        <v>609</v>
      </c>
      <c r="CK19" s="22" t="s">
        <v>609</v>
      </c>
    </row>
    <row r="20" spans="1:89" ht="15" customHeight="1" x14ac:dyDescent="0.2">
      <c r="A20" s="252">
        <f>F20</f>
        <v>10</v>
      </c>
      <c r="B20" s="61" t="s">
        <v>833</v>
      </c>
      <c r="C20" s="327" t="s">
        <v>83</v>
      </c>
      <c r="D20" s="249">
        <v>3886</v>
      </c>
      <c r="E20" s="15">
        <f t="shared" si="1"/>
        <v>31</v>
      </c>
      <c r="F20" s="16">
        <f t="shared" si="2"/>
        <v>10</v>
      </c>
      <c r="G20" s="8">
        <f t="shared" si="3"/>
        <v>83</v>
      </c>
      <c r="H20" s="62">
        <f t="shared" si="4"/>
        <v>3.3784722222222223E-2</v>
      </c>
      <c r="I20" s="65"/>
      <c r="J20" s="65">
        <v>48</v>
      </c>
      <c r="K20" s="65">
        <v>39</v>
      </c>
      <c r="L20" s="34">
        <f t="shared" si="5"/>
        <v>4.0704484605087014E-2</v>
      </c>
      <c r="M20" s="35">
        <f t="shared" si="6"/>
        <v>8</v>
      </c>
      <c r="N20" s="57">
        <f t="shared" si="7"/>
        <v>83</v>
      </c>
      <c r="O20" s="62">
        <f t="shared" si="8"/>
        <v>2.9722222222222219E-2</v>
      </c>
      <c r="P20" s="65"/>
      <c r="Q20" s="65">
        <v>42</v>
      </c>
      <c r="R20" s="65">
        <v>48</v>
      </c>
      <c r="S20" s="34">
        <f t="shared" si="9"/>
        <v>3.5809906291834004E-2</v>
      </c>
      <c r="T20" s="35">
        <f t="shared" si="10"/>
        <v>11</v>
      </c>
      <c r="U20" s="57">
        <f t="shared" si="11"/>
        <v>83</v>
      </c>
      <c r="V20" s="62" t="s">
        <v>815</v>
      </c>
      <c r="W20" s="65"/>
      <c r="X20" s="65"/>
      <c r="Y20" s="65"/>
      <c r="Z20" s="34" t="str">
        <f t="shared" si="12"/>
        <v/>
      </c>
      <c r="AA20" s="35">
        <f t="shared" si="13"/>
        <v>12</v>
      </c>
      <c r="AB20" s="57">
        <f t="shared" si="14"/>
        <v>83</v>
      </c>
      <c r="AC20" s="62"/>
      <c r="AD20" s="65"/>
      <c r="AE20" s="65"/>
      <c r="AF20" s="65"/>
      <c r="AG20" s="34"/>
      <c r="AH20" s="35"/>
      <c r="AI20" s="57"/>
      <c r="AJ20" s="62"/>
      <c r="AK20" s="65"/>
      <c r="AL20" s="65"/>
      <c r="AM20" s="65"/>
      <c r="AN20" s="34"/>
      <c r="AO20" s="35"/>
      <c r="AR20" s="13" t="str">
        <f t="shared" si="15"/>
        <v>Dianne Hart</v>
      </c>
      <c r="AS20" s="13" t="str">
        <f t="shared" si="16"/>
        <v>TH</v>
      </c>
      <c r="AT20" s="13">
        <f t="shared" si="17"/>
        <v>3886</v>
      </c>
      <c r="AU20" s="22">
        <f t="shared" si="18"/>
        <v>4</v>
      </c>
      <c r="AV20" s="22">
        <f t="shared" si="19"/>
        <v>1</v>
      </c>
      <c r="AW20" s="22">
        <f t="shared" si="20"/>
        <v>0</v>
      </c>
      <c r="AX20" s="22">
        <f t="shared" si="21"/>
        <v>0</v>
      </c>
      <c r="AY20" s="22">
        <f t="shared" si="22"/>
        <v>0</v>
      </c>
      <c r="BA20" s="13" t="str">
        <f t="shared" si="23"/>
        <v>Dianne Hart</v>
      </c>
      <c r="BB20" s="13" t="str">
        <f t="shared" si="24"/>
        <v>TH</v>
      </c>
      <c r="BC20" s="13">
        <f t="shared" si="25"/>
        <v>3886</v>
      </c>
      <c r="BD20" s="66">
        <f t="shared" si="26"/>
        <v>3.3784722222222223E-2</v>
      </c>
      <c r="BE20" s="22">
        <f t="shared" si="27"/>
        <v>5</v>
      </c>
      <c r="BF20" s="22">
        <f t="shared" si="28"/>
        <v>1</v>
      </c>
      <c r="BG20" s="66">
        <f t="shared" si="29"/>
        <v>2.9722222222222219E-2</v>
      </c>
      <c r="BH20" s="22">
        <f t="shared" si="30"/>
        <v>5</v>
      </c>
      <c r="BI20" s="22">
        <f t="shared" si="31"/>
        <v>1</v>
      </c>
      <c r="BJ20" s="66" t="str">
        <f t="shared" si="32"/>
        <v>DNS</v>
      </c>
      <c r="BK20" s="22">
        <f t="shared" si="33"/>
        <v>6</v>
      </c>
      <c r="BL20" s="22">
        <f t="shared" si="34"/>
        <v>0</v>
      </c>
      <c r="BM20" s="66">
        <f t="shared" si="35"/>
        <v>0</v>
      </c>
      <c r="BN20" s="22" t="str">
        <f t="shared" si="36"/>
        <v/>
      </c>
      <c r="BO20" s="22" t="str">
        <f t="shared" si="37"/>
        <v/>
      </c>
      <c r="BP20" s="66">
        <f t="shared" si="38"/>
        <v>0</v>
      </c>
      <c r="BQ20" s="22" t="str">
        <f t="shared" si="39"/>
        <v/>
      </c>
      <c r="BR20" s="22" t="str">
        <f t="shared" si="40"/>
        <v/>
      </c>
      <c r="BT20" s="13" t="s">
        <v>833</v>
      </c>
      <c r="BU20" s="13" t="s">
        <v>83</v>
      </c>
      <c r="BV20" s="13">
        <v>3886</v>
      </c>
      <c r="BW20" s="66" t="s">
        <v>609</v>
      </c>
      <c r="BX20" s="22" t="s">
        <v>609</v>
      </c>
      <c r="BY20" s="22" t="s">
        <v>609</v>
      </c>
      <c r="BZ20" s="66" t="s">
        <v>609</v>
      </c>
      <c r="CA20" s="22" t="s">
        <v>609</v>
      </c>
      <c r="CB20" s="22" t="s">
        <v>609</v>
      </c>
      <c r="CC20" s="66" t="s">
        <v>609</v>
      </c>
      <c r="CD20" s="22" t="s">
        <v>609</v>
      </c>
      <c r="CE20" s="22" t="s">
        <v>609</v>
      </c>
      <c r="CF20" s="66" t="s">
        <v>609</v>
      </c>
      <c r="CG20" s="22" t="s">
        <v>609</v>
      </c>
      <c r="CH20" s="22" t="s">
        <v>609</v>
      </c>
      <c r="CI20" s="66" t="s">
        <v>609</v>
      </c>
      <c r="CJ20" s="22" t="s">
        <v>609</v>
      </c>
      <c r="CK20" s="22" t="s">
        <v>609</v>
      </c>
    </row>
    <row r="21" spans="1:89" ht="15" customHeight="1" x14ac:dyDescent="0.2">
      <c r="A21" s="252">
        <f>F21</f>
        <v>11</v>
      </c>
      <c r="B21" s="61" t="s">
        <v>639</v>
      </c>
      <c r="C21" s="327" t="s">
        <v>224</v>
      </c>
      <c r="D21" s="249">
        <v>3239</v>
      </c>
      <c r="E21" s="15">
        <f t="shared" si="1"/>
        <v>33</v>
      </c>
      <c r="F21" s="16">
        <f t="shared" si="2"/>
        <v>11</v>
      </c>
      <c r="G21" s="8">
        <f t="shared" si="3"/>
        <v>90.4</v>
      </c>
      <c r="H21" s="62">
        <f t="shared" si="4"/>
        <v>4.0046296296296295E-2</v>
      </c>
      <c r="I21" s="65"/>
      <c r="J21" s="65">
        <v>57</v>
      </c>
      <c r="K21" s="65">
        <v>40</v>
      </c>
      <c r="L21" s="34">
        <f t="shared" si="5"/>
        <v>4.4299000327761386E-2</v>
      </c>
      <c r="M21" s="35">
        <f t="shared" si="6"/>
        <v>11</v>
      </c>
      <c r="N21" s="57">
        <f t="shared" si="7"/>
        <v>90.4</v>
      </c>
      <c r="O21" s="62">
        <f t="shared" si="8"/>
        <v>3.1574074074074074E-2</v>
      </c>
      <c r="P21" s="65"/>
      <c r="Q21" s="65">
        <v>45</v>
      </c>
      <c r="R21" s="65">
        <v>28</v>
      </c>
      <c r="S21" s="34">
        <f t="shared" si="9"/>
        <v>3.4927073090789906E-2</v>
      </c>
      <c r="T21" s="35">
        <f t="shared" si="10"/>
        <v>10</v>
      </c>
      <c r="U21" s="57">
        <f t="shared" si="11"/>
        <v>90.4</v>
      </c>
      <c r="V21" s="62" t="s">
        <v>815</v>
      </c>
      <c r="W21" s="65"/>
      <c r="X21" s="65"/>
      <c r="Y21" s="65"/>
      <c r="Z21" s="34" t="str">
        <f t="shared" si="12"/>
        <v/>
      </c>
      <c r="AA21" s="35">
        <f t="shared" si="13"/>
        <v>12</v>
      </c>
      <c r="AB21" s="57">
        <f t="shared" si="14"/>
        <v>89.6</v>
      </c>
      <c r="AC21" s="62"/>
      <c r="AD21" s="65"/>
      <c r="AE21" s="65"/>
      <c r="AF21" s="65"/>
      <c r="AG21" s="34"/>
      <c r="AH21" s="35"/>
      <c r="AI21" s="57"/>
      <c r="AJ21" s="62"/>
      <c r="AK21" s="65"/>
      <c r="AL21" s="65"/>
      <c r="AM21" s="65"/>
      <c r="AN21" s="34"/>
      <c r="AO21" s="35"/>
      <c r="AR21" s="13" t="str">
        <f t="shared" si="15"/>
        <v>Drew Warman</v>
      </c>
      <c r="AS21" s="13" t="str">
        <f t="shared" si="16"/>
        <v>FSCT</v>
      </c>
      <c r="AT21" s="13">
        <f t="shared" si="17"/>
        <v>3239</v>
      </c>
      <c r="AU21" s="22">
        <f t="shared" si="18"/>
        <v>1</v>
      </c>
      <c r="AV21" s="22">
        <f t="shared" si="19"/>
        <v>2</v>
      </c>
      <c r="AW21" s="22">
        <f t="shared" si="20"/>
        <v>0</v>
      </c>
      <c r="AX21" s="22">
        <f t="shared" si="21"/>
        <v>0</v>
      </c>
      <c r="AY21" s="22">
        <f t="shared" si="22"/>
        <v>0</v>
      </c>
      <c r="BA21" s="13" t="str">
        <f t="shared" si="23"/>
        <v>Drew Warman</v>
      </c>
      <c r="BB21" s="13" t="str">
        <f t="shared" si="24"/>
        <v>FSCT</v>
      </c>
      <c r="BC21" s="13">
        <f t="shared" si="25"/>
        <v>3239</v>
      </c>
      <c r="BD21" s="66" t="str">
        <f t="shared" si="26"/>
        <v/>
      </c>
      <c r="BE21" s="22" t="str">
        <f t="shared" si="27"/>
        <v/>
      </c>
      <c r="BF21" s="22" t="str">
        <f t="shared" si="28"/>
        <v/>
      </c>
      <c r="BG21" s="66" t="str">
        <f t="shared" si="29"/>
        <v/>
      </c>
      <c r="BH21" s="22" t="str">
        <f t="shared" si="30"/>
        <v/>
      </c>
      <c r="BI21" s="22" t="str">
        <f t="shared" si="31"/>
        <v/>
      </c>
      <c r="BJ21" s="66" t="str">
        <f t="shared" si="32"/>
        <v/>
      </c>
      <c r="BK21" s="22" t="str">
        <f t="shared" si="33"/>
        <v/>
      </c>
      <c r="BL21" s="22" t="str">
        <f t="shared" si="34"/>
        <v/>
      </c>
      <c r="BM21" s="66" t="str">
        <f t="shared" si="35"/>
        <v/>
      </c>
      <c r="BN21" s="22" t="str">
        <f t="shared" si="36"/>
        <v/>
      </c>
      <c r="BO21" s="22" t="str">
        <f t="shared" si="37"/>
        <v/>
      </c>
      <c r="BP21" s="66" t="str">
        <f t="shared" si="38"/>
        <v/>
      </c>
      <c r="BQ21" s="22" t="str">
        <f t="shared" si="39"/>
        <v/>
      </c>
      <c r="BR21" s="22" t="str">
        <f t="shared" si="40"/>
        <v/>
      </c>
      <c r="BT21" s="13" t="s">
        <v>639</v>
      </c>
      <c r="BU21" s="13" t="s">
        <v>224</v>
      </c>
      <c r="BV21" s="13">
        <v>3239</v>
      </c>
      <c r="BW21" s="66">
        <v>4.0046296296296295E-2</v>
      </c>
      <c r="BX21" s="22">
        <v>6</v>
      </c>
      <c r="BY21" s="22">
        <v>1</v>
      </c>
      <c r="BZ21" s="66">
        <v>3.1574074074074074E-2</v>
      </c>
      <c r="CA21" s="22">
        <v>6</v>
      </c>
      <c r="CB21" s="22">
        <v>1</v>
      </c>
      <c r="CC21" s="66" t="s">
        <v>815</v>
      </c>
      <c r="CD21" s="22">
        <v>7</v>
      </c>
      <c r="CE21" s="22">
        <v>0</v>
      </c>
      <c r="CF21" s="66">
        <v>0</v>
      </c>
      <c r="CG21" s="22" t="s">
        <v>609</v>
      </c>
      <c r="CH21" s="22" t="s">
        <v>609</v>
      </c>
      <c r="CI21" s="66">
        <v>0</v>
      </c>
      <c r="CJ21" s="22" t="s">
        <v>609</v>
      </c>
      <c r="CK21" s="22" t="s">
        <v>609</v>
      </c>
    </row>
    <row r="22" spans="1:89" ht="15" customHeight="1" x14ac:dyDescent="0.2">
      <c r="A22" s="60" t="str">
        <f t="shared" ref="A22:A30" si="41">F22</f>
        <v/>
      </c>
      <c r="B22" s="61"/>
      <c r="C22" s="13"/>
      <c r="D22" s="14"/>
      <c r="E22" s="15" t="str">
        <f t="shared" ref="E22:E30" si="42">IF(B22="","",M22+T22+AA22+AH22+AO22)</f>
        <v/>
      </c>
      <c r="F22" s="16" t="str">
        <f t="shared" si="2"/>
        <v/>
      </c>
      <c r="G22" s="8" t="str">
        <f t="shared" ref="G22:G32" si="43">IF(H$8="","",IF($B22="","",INDEX(PMNumb,MATCH($C22,Boats,0),MATCH(H$8,Windspd,0))))</f>
        <v/>
      </c>
      <c r="H22" s="62" t="str">
        <f t="shared" ref="H22:H30" si="44">IF($B22="","",TIME(I22,J22,K22))</f>
        <v/>
      </c>
      <c r="I22" s="65"/>
      <c r="J22" s="65"/>
      <c r="K22" s="65"/>
      <c r="L22" s="34" t="str">
        <f t="shared" ref="L22:L30" si="45">IF(OR(H22="DNS",H22="DNF",H22="DSQ",H22="DNC",H22="OCS"),"",IF(H$9="","",IF($B22="","",(H22/(G22/100)))))</f>
        <v/>
      </c>
      <c r="M22" s="35" t="str">
        <f t="shared" si="6"/>
        <v/>
      </c>
      <c r="N22" s="57" t="str">
        <f t="shared" ref="N22:N32" si="46">IF(O$8="","",IF($B22="","",INDEX(PMNumb,MATCH($C22,Boats,0),MATCH(O$8,Windspd,0))))</f>
        <v/>
      </c>
      <c r="O22" s="62" t="str">
        <f t="shared" ref="O22:O30" si="47">IF($B22="","",TIME(P22,Q22,R22))</f>
        <v/>
      </c>
      <c r="P22" s="65"/>
      <c r="Q22" s="65"/>
      <c r="R22" s="65"/>
      <c r="S22" s="34" t="str">
        <f t="shared" ref="S22:S30" si="48">IF(OR(O22="DNS",O22="DNF",O22="DSQ",O22="DNC",O22="OCS"),"",IF(O$9="","",IF($B22="","",(O22/(N22/100)))))</f>
        <v/>
      </c>
      <c r="T22" s="35" t="str">
        <f t="shared" si="10"/>
        <v/>
      </c>
      <c r="U22" s="57" t="str">
        <f t="shared" ref="U22:U32" si="49">IF(V$8="","",IF($B22="","",INDEX(PMNumb,MATCH($C22,Boats,0),MATCH(V$8,Windspd,0))))</f>
        <v/>
      </c>
      <c r="V22" s="62" t="str">
        <f t="shared" ref="V22:V30" si="50">IF($B22="","",TIME(W22,X22,Y22))</f>
        <v/>
      </c>
      <c r="W22" s="65"/>
      <c r="X22" s="65"/>
      <c r="Y22" s="65"/>
      <c r="Z22" s="34" t="str">
        <f t="shared" ref="Z22:Z30" si="51">IF(OR(V22="DNS",V22="DNF",V22="DSQ",V22="DNC",V22="OCS"),"",IF(V$9="","",IF($B22="","",(V22/(U22/100)))))</f>
        <v/>
      </c>
      <c r="AA22" s="35" t="str">
        <f t="shared" si="13"/>
        <v/>
      </c>
      <c r="AB22" s="57" t="str">
        <f t="shared" ref="AB22:AB32" si="52">IF(AC$8="","",IF($B22="","",INDEX(PMNumb,MATCH($C22,Boats,0),MATCH(AC$8,Windspd,0))))</f>
        <v/>
      </c>
      <c r="AC22" s="62" t="str">
        <f t="shared" ref="AC22:AC30" si="53">IF($B22="","",TIME(AD22,AE22,AF22))</f>
        <v/>
      </c>
      <c r="AD22" s="65"/>
      <c r="AE22" s="65"/>
      <c r="AF22" s="65"/>
      <c r="AG22" s="34" t="str">
        <f t="shared" ref="AG22:AG30" si="54">IF(OR(AC22="DNS",AC22="DNF",AC22="DSQ",AC22="DNC",AC22="OCS"),"",IF(AC$9="","",IF($B22="","",(AC22/(AB22/100)))))</f>
        <v/>
      </c>
      <c r="AH22" s="35" t="str">
        <f t="shared" ref="AH22:AH32" si="55">IF(OR(AC22="DNS",AC22="DNF",AC22="DSQ",AC22="DNC",AC22="OCS"),(COUNTA($B$11:$B$32)+1),IF(AC$8="",0,IF($B22="","",RANK(AG22,AG$11:AG$32,1))))</f>
        <v/>
      </c>
      <c r="AI22" s="57" t="str">
        <f t="shared" ref="AI22:AI32" si="56">IF(AJ$8="","",IF($B22="","",INDEX(PMNumb,MATCH($C22,Boats,0),MATCH(AJ$8,Windspd,0))))</f>
        <v/>
      </c>
      <c r="AJ22" s="62" t="str">
        <f t="shared" ref="AJ22:AJ30" si="57">IF($B22="","",TIME(AK22,AL22,AM22))</f>
        <v/>
      </c>
      <c r="AK22" s="65"/>
      <c r="AL22" s="65"/>
      <c r="AM22" s="65"/>
      <c r="AN22" s="34" t="str">
        <f t="shared" ref="AN22:AN30" si="58">IF(OR(AJ22="DNS",AJ22="DNF",AJ22="DSQ",AJ22="DNC",AJ22="OCS"),"",IF(AJ$9="","",IF($B22="","",(AJ22/(AI22/100)))))</f>
        <v/>
      </c>
      <c r="AO22" s="35" t="str">
        <f t="shared" ref="AO22:AO32" si="59">IF(OR(AJ22="DNS",AJ22="DNF",AJ22="DSQ",AJ22="DNC",AJ22="OCS"),(COUNTA($B$11:$B$32)+1),IF(AJ$8="",0,IF($B22="","",RANK(AN22,AN$11:AN$32,1))))</f>
        <v/>
      </c>
      <c r="AR22" s="13" t="str">
        <f t="shared" ref="AR22:AT26" si="60">IF($B22="","",B22)</f>
        <v/>
      </c>
      <c r="AS22" s="13" t="str">
        <f t="shared" si="60"/>
        <v/>
      </c>
      <c r="AT22" s="13" t="str">
        <f t="shared" si="60"/>
        <v/>
      </c>
      <c r="AU22" s="22" t="str">
        <f t="shared" si="18"/>
        <v/>
      </c>
      <c r="AV22" s="22" t="str">
        <f t="shared" si="19"/>
        <v/>
      </c>
      <c r="AW22" s="22" t="str">
        <f t="shared" si="20"/>
        <v/>
      </c>
      <c r="AX22" s="22" t="str">
        <f t="shared" si="21"/>
        <v/>
      </c>
      <c r="AY22" s="22" t="str">
        <f t="shared" si="22"/>
        <v/>
      </c>
      <c r="BA22" s="13" t="str">
        <f t="shared" ref="BA22:BC26" si="61">IF($B22="","",B22)</f>
        <v/>
      </c>
      <c r="BB22" s="13" t="str">
        <f t="shared" si="61"/>
        <v/>
      </c>
      <c r="BC22" s="13" t="str">
        <f t="shared" si="61"/>
        <v/>
      </c>
      <c r="BD22" s="66" t="str">
        <f t="shared" ref="BD22:BD30" si="62">IF($C22="TH",H22,"")</f>
        <v/>
      </c>
      <c r="BE22" s="22" t="str">
        <f t="shared" si="27"/>
        <v/>
      </c>
      <c r="BF22" s="22" t="str">
        <f t="shared" si="28"/>
        <v/>
      </c>
      <c r="BG22" s="66" t="str">
        <f t="shared" ref="BG22:BG30" si="63">IF($C22="TH",O22,"")</f>
        <v/>
      </c>
      <c r="BH22" s="22" t="str">
        <f t="shared" si="30"/>
        <v/>
      </c>
      <c r="BI22" s="22" t="str">
        <f t="shared" si="31"/>
        <v/>
      </c>
      <c r="BJ22" s="66" t="str">
        <f t="shared" ref="BJ22:BJ30" si="64">IF($C22="TH",V22,"")</f>
        <v/>
      </c>
      <c r="BK22" s="22" t="str">
        <f t="shared" si="33"/>
        <v/>
      </c>
      <c r="BL22" s="22" t="str">
        <f t="shared" si="34"/>
        <v/>
      </c>
      <c r="BM22" s="66" t="str">
        <f t="shared" ref="BM22:BM30" si="65">IF($C22="TH",AC22,"")</f>
        <v/>
      </c>
      <c r="BN22" s="22" t="str">
        <f t="shared" si="36"/>
        <v/>
      </c>
      <c r="BO22" s="22" t="str">
        <f t="shared" si="37"/>
        <v/>
      </c>
      <c r="BP22" s="66" t="str">
        <f t="shared" ref="BP22:BP30" si="66">IF($C22="TH",AJ22,"")</f>
        <v/>
      </c>
      <c r="BQ22" s="22" t="str">
        <f t="shared" si="39"/>
        <v/>
      </c>
      <c r="BR22" s="22" t="str">
        <f t="shared" si="40"/>
        <v/>
      </c>
      <c r="BT22" s="13" t="s">
        <v>609</v>
      </c>
      <c r="BU22" s="13" t="s">
        <v>609</v>
      </c>
      <c r="BV22" s="13" t="s">
        <v>609</v>
      </c>
      <c r="BW22" s="66" t="s">
        <v>609</v>
      </c>
      <c r="BX22" s="22" t="s">
        <v>609</v>
      </c>
      <c r="BY22" s="22" t="s">
        <v>609</v>
      </c>
      <c r="BZ22" s="66" t="s">
        <v>609</v>
      </c>
      <c r="CA22" s="22" t="s">
        <v>609</v>
      </c>
      <c r="CB22" s="22" t="s">
        <v>609</v>
      </c>
      <c r="CC22" s="66" t="s">
        <v>609</v>
      </c>
      <c r="CD22" s="22" t="s">
        <v>609</v>
      </c>
      <c r="CE22" s="22" t="s">
        <v>609</v>
      </c>
      <c r="CF22" s="66" t="s">
        <v>609</v>
      </c>
      <c r="CG22" s="22" t="s">
        <v>609</v>
      </c>
      <c r="CH22" s="22" t="s">
        <v>609</v>
      </c>
      <c r="CI22" s="66" t="s">
        <v>609</v>
      </c>
      <c r="CJ22" s="22" t="s">
        <v>609</v>
      </c>
      <c r="CK22" s="22" t="s">
        <v>609</v>
      </c>
    </row>
    <row r="23" spans="1:89" ht="15" customHeight="1" x14ac:dyDescent="0.2">
      <c r="A23" s="60" t="str">
        <f t="shared" si="41"/>
        <v/>
      </c>
      <c r="B23" s="61"/>
      <c r="C23" s="13"/>
      <c r="D23" s="14"/>
      <c r="E23" s="15" t="str">
        <f t="shared" si="42"/>
        <v/>
      </c>
      <c r="F23" s="16" t="str">
        <f t="shared" si="2"/>
        <v/>
      </c>
      <c r="G23" s="8" t="str">
        <f t="shared" si="43"/>
        <v/>
      </c>
      <c r="H23" s="62" t="str">
        <f t="shared" si="44"/>
        <v/>
      </c>
      <c r="I23" s="65"/>
      <c r="J23" s="65"/>
      <c r="K23" s="65"/>
      <c r="L23" s="34" t="str">
        <f t="shared" si="45"/>
        <v/>
      </c>
      <c r="M23" s="35" t="str">
        <f t="shared" si="6"/>
        <v/>
      </c>
      <c r="N23" s="57" t="str">
        <f t="shared" si="46"/>
        <v/>
      </c>
      <c r="O23" s="62" t="str">
        <f t="shared" si="47"/>
        <v/>
      </c>
      <c r="P23" s="65"/>
      <c r="Q23" s="65"/>
      <c r="R23" s="65"/>
      <c r="S23" s="34" t="str">
        <f t="shared" si="48"/>
        <v/>
      </c>
      <c r="T23" s="35" t="str">
        <f t="shared" si="10"/>
        <v/>
      </c>
      <c r="U23" s="57" t="str">
        <f t="shared" si="49"/>
        <v/>
      </c>
      <c r="V23" s="62" t="str">
        <f t="shared" si="50"/>
        <v/>
      </c>
      <c r="W23" s="65"/>
      <c r="X23" s="65"/>
      <c r="Y23" s="65"/>
      <c r="Z23" s="34" t="str">
        <f t="shared" si="51"/>
        <v/>
      </c>
      <c r="AA23" s="35" t="str">
        <f t="shared" si="13"/>
        <v/>
      </c>
      <c r="AB23" s="57" t="str">
        <f t="shared" si="52"/>
        <v/>
      </c>
      <c r="AC23" s="62" t="str">
        <f t="shared" si="53"/>
        <v/>
      </c>
      <c r="AD23" s="65"/>
      <c r="AE23" s="65"/>
      <c r="AF23" s="65"/>
      <c r="AG23" s="34" t="str">
        <f t="shared" si="54"/>
        <v/>
      </c>
      <c r="AH23" s="35" t="str">
        <f t="shared" si="55"/>
        <v/>
      </c>
      <c r="AI23" s="57" t="str">
        <f t="shared" si="56"/>
        <v/>
      </c>
      <c r="AJ23" s="62" t="str">
        <f t="shared" si="57"/>
        <v/>
      </c>
      <c r="AK23" s="65"/>
      <c r="AL23" s="65"/>
      <c r="AM23" s="65"/>
      <c r="AN23" s="34" t="str">
        <f t="shared" si="58"/>
        <v/>
      </c>
      <c r="AO23" s="35" t="str">
        <f t="shared" si="59"/>
        <v/>
      </c>
      <c r="AR23" s="13" t="str">
        <f t="shared" si="60"/>
        <v/>
      </c>
      <c r="AS23" s="13" t="str">
        <f t="shared" si="60"/>
        <v/>
      </c>
      <c r="AT23" s="13" t="str">
        <f t="shared" si="60"/>
        <v/>
      </c>
      <c r="AU23" s="22" t="str">
        <f t="shared" si="18"/>
        <v/>
      </c>
      <c r="AV23" s="22" t="str">
        <f t="shared" si="19"/>
        <v/>
      </c>
      <c r="AW23" s="22" t="str">
        <f t="shared" si="20"/>
        <v/>
      </c>
      <c r="AX23" s="22" t="str">
        <f t="shared" si="21"/>
        <v/>
      </c>
      <c r="AY23" s="22" t="str">
        <f t="shared" si="22"/>
        <v/>
      </c>
      <c r="BA23" s="13" t="str">
        <f t="shared" si="61"/>
        <v/>
      </c>
      <c r="BB23" s="13" t="str">
        <f t="shared" si="61"/>
        <v/>
      </c>
      <c r="BC23" s="13" t="str">
        <f t="shared" si="61"/>
        <v/>
      </c>
      <c r="BD23" s="66" t="str">
        <f t="shared" si="62"/>
        <v/>
      </c>
      <c r="BE23" s="22" t="str">
        <f t="shared" si="27"/>
        <v/>
      </c>
      <c r="BF23" s="22" t="str">
        <f t="shared" si="28"/>
        <v/>
      </c>
      <c r="BG23" s="66" t="str">
        <f t="shared" si="63"/>
        <v/>
      </c>
      <c r="BH23" s="22" t="str">
        <f t="shared" si="30"/>
        <v/>
      </c>
      <c r="BI23" s="22" t="str">
        <f t="shared" si="31"/>
        <v/>
      </c>
      <c r="BJ23" s="66" t="str">
        <f t="shared" si="64"/>
        <v/>
      </c>
      <c r="BK23" s="22" t="str">
        <f t="shared" si="33"/>
        <v/>
      </c>
      <c r="BL23" s="22" t="str">
        <f t="shared" si="34"/>
        <v/>
      </c>
      <c r="BM23" s="66" t="str">
        <f t="shared" si="65"/>
        <v/>
      </c>
      <c r="BN23" s="22" t="str">
        <f t="shared" si="36"/>
        <v/>
      </c>
      <c r="BO23" s="22" t="str">
        <f t="shared" si="37"/>
        <v/>
      </c>
      <c r="BP23" s="66" t="str">
        <f t="shared" si="66"/>
        <v/>
      </c>
      <c r="BQ23" s="22" t="str">
        <f t="shared" si="39"/>
        <v/>
      </c>
      <c r="BR23" s="22" t="str">
        <f t="shared" si="40"/>
        <v/>
      </c>
      <c r="BT23" s="13" t="s">
        <v>609</v>
      </c>
      <c r="BU23" s="13" t="s">
        <v>609</v>
      </c>
      <c r="BV23" s="13" t="s">
        <v>609</v>
      </c>
      <c r="BW23" s="66" t="s">
        <v>609</v>
      </c>
      <c r="BX23" s="22" t="s">
        <v>609</v>
      </c>
      <c r="BY23" s="22" t="s">
        <v>609</v>
      </c>
      <c r="BZ23" s="66" t="s">
        <v>609</v>
      </c>
      <c r="CA23" s="22" t="s">
        <v>609</v>
      </c>
      <c r="CB23" s="22" t="s">
        <v>609</v>
      </c>
      <c r="CC23" s="66" t="s">
        <v>609</v>
      </c>
      <c r="CD23" s="22" t="s">
        <v>609</v>
      </c>
      <c r="CE23" s="22" t="s">
        <v>609</v>
      </c>
      <c r="CF23" s="66" t="s">
        <v>609</v>
      </c>
      <c r="CG23" s="22" t="s">
        <v>609</v>
      </c>
      <c r="CH23" s="22" t="s">
        <v>609</v>
      </c>
      <c r="CI23" s="66" t="s">
        <v>609</v>
      </c>
      <c r="CJ23" s="22" t="s">
        <v>609</v>
      </c>
      <c r="CK23" s="22" t="s">
        <v>609</v>
      </c>
    </row>
    <row r="24" spans="1:89" ht="15" customHeight="1" x14ac:dyDescent="0.2">
      <c r="A24" s="60" t="str">
        <f t="shared" si="41"/>
        <v/>
      </c>
      <c r="B24" s="61"/>
      <c r="C24" s="13"/>
      <c r="D24" s="14"/>
      <c r="E24" s="15" t="str">
        <f t="shared" si="42"/>
        <v/>
      </c>
      <c r="F24" s="16" t="str">
        <f t="shared" si="2"/>
        <v/>
      </c>
      <c r="G24" s="8" t="str">
        <f t="shared" si="43"/>
        <v/>
      </c>
      <c r="H24" s="62" t="str">
        <f t="shared" si="44"/>
        <v/>
      </c>
      <c r="I24" s="65"/>
      <c r="J24" s="65"/>
      <c r="K24" s="65"/>
      <c r="L24" s="34" t="str">
        <f t="shared" si="45"/>
        <v/>
      </c>
      <c r="M24" s="35" t="str">
        <f t="shared" si="6"/>
        <v/>
      </c>
      <c r="N24" s="57" t="str">
        <f t="shared" si="46"/>
        <v/>
      </c>
      <c r="O24" s="62" t="str">
        <f t="shared" si="47"/>
        <v/>
      </c>
      <c r="P24" s="65"/>
      <c r="Q24" s="65"/>
      <c r="R24" s="65"/>
      <c r="S24" s="34" t="str">
        <f t="shared" si="48"/>
        <v/>
      </c>
      <c r="T24" s="35" t="str">
        <f t="shared" si="10"/>
        <v/>
      </c>
      <c r="U24" s="57" t="str">
        <f t="shared" si="49"/>
        <v/>
      </c>
      <c r="V24" s="62" t="str">
        <f t="shared" si="50"/>
        <v/>
      </c>
      <c r="W24" s="65"/>
      <c r="X24" s="65"/>
      <c r="Y24" s="65"/>
      <c r="Z24" s="34" t="str">
        <f t="shared" si="51"/>
        <v/>
      </c>
      <c r="AA24" s="35" t="str">
        <f t="shared" si="13"/>
        <v/>
      </c>
      <c r="AB24" s="57" t="str">
        <f t="shared" si="52"/>
        <v/>
      </c>
      <c r="AC24" s="62" t="str">
        <f t="shared" si="53"/>
        <v/>
      </c>
      <c r="AD24" s="65"/>
      <c r="AE24" s="65"/>
      <c r="AF24" s="65"/>
      <c r="AG24" s="34" t="str">
        <f t="shared" si="54"/>
        <v/>
      </c>
      <c r="AH24" s="35" t="str">
        <f t="shared" si="55"/>
        <v/>
      </c>
      <c r="AI24" s="57" t="str">
        <f t="shared" si="56"/>
        <v/>
      </c>
      <c r="AJ24" s="62" t="str">
        <f t="shared" si="57"/>
        <v/>
      </c>
      <c r="AK24" s="65"/>
      <c r="AL24" s="65"/>
      <c r="AM24" s="65"/>
      <c r="AN24" s="34" t="str">
        <f t="shared" si="58"/>
        <v/>
      </c>
      <c r="AO24" s="35" t="str">
        <f t="shared" si="59"/>
        <v/>
      </c>
      <c r="AR24" s="13" t="str">
        <f t="shared" si="60"/>
        <v/>
      </c>
      <c r="AS24" s="13" t="str">
        <f t="shared" si="60"/>
        <v/>
      </c>
      <c r="AT24" s="13" t="str">
        <f t="shared" si="60"/>
        <v/>
      </c>
      <c r="AU24" s="22" t="str">
        <f t="shared" si="18"/>
        <v/>
      </c>
      <c r="AV24" s="22" t="str">
        <f t="shared" si="19"/>
        <v/>
      </c>
      <c r="AW24" s="22" t="str">
        <f t="shared" si="20"/>
        <v/>
      </c>
      <c r="AX24" s="22" t="str">
        <f t="shared" si="21"/>
        <v/>
      </c>
      <c r="AY24" s="22" t="str">
        <f t="shared" si="22"/>
        <v/>
      </c>
      <c r="BA24" s="13" t="str">
        <f t="shared" si="61"/>
        <v/>
      </c>
      <c r="BB24" s="13" t="str">
        <f t="shared" si="61"/>
        <v/>
      </c>
      <c r="BC24" s="13" t="str">
        <f t="shared" si="61"/>
        <v/>
      </c>
      <c r="BD24" s="66" t="str">
        <f t="shared" si="62"/>
        <v/>
      </c>
      <c r="BE24" s="22" t="str">
        <f t="shared" si="27"/>
        <v/>
      </c>
      <c r="BF24" s="22" t="str">
        <f t="shared" si="28"/>
        <v/>
      </c>
      <c r="BG24" s="66" t="str">
        <f t="shared" si="63"/>
        <v/>
      </c>
      <c r="BH24" s="22" t="str">
        <f t="shared" si="30"/>
        <v/>
      </c>
      <c r="BI24" s="22" t="str">
        <f t="shared" si="31"/>
        <v/>
      </c>
      <c r="BJ24" s="66" t="str">
        <f t="shared" si="64"/>
        <v/>
      </c>
      <c r="BK24" s="22" t="str">
        <f t="shared" si="33"/>
        <v/>
      </c>
      <c r="BL24" s="22" t="str">
        <f t="shared" si="34"/>
        <v/>
      </c>
      <c r="BM24" s="66" t="str">
        <f t="shared" si="65"/>
        <v/>
      </c>
      <c r="BN24" s="22" t="str">
        <f t="shared" si="36"/>
        <v/>
      </c>
      <c r="BO24" s="22" t="str">
        <f t="shared" si="37"/>
        <v/>
      </c>
      <c r="BP24" s="66" t="str">
        <f t="shared" si="66"/>
        <v/>
      </c>
      <c r="BQ24" s="22" t="str">
        <f t="shared" si="39"/>
        <v/>
      </c>
      <c r="BR24" s="22" t="str">
        <f t="shared" si="40"/>
        <v/>
      </c>
      <c r="BT24" s="13" t="s">
        <v>609</v>
      </c>
      <c r="BU24" s="13" t="s">
        <v>609</v>
      </c>
      <c r="BV24" s="13" t="s">
        <v>609</v>
      </c>
      <c r="BW24" s="66" t="s">
        <v>609</v>
      </c>
      <c r="BX24" s="22" t="s">
        <v>609</v>
      </c>
      <c r="BY24" s="22" t="s">
        <v>609</v>
      </c>
      <c r="BZ24" s="66" t="s">
        <v>609</v>
      </c>
      <c r="CA24" s="22" t="s">
        <v>609</v>
      </c>
      <c r="CB24" s="22" t="s">
        <v>609</v>
      </c>
      <c r="CC24" s="66" t="s">
        <v>609</v>
      </c>
      <c r="CD24" s="22" t="s">
        <v>609</v>
      </c>
      <c r="CE24" s="22" t="s">
        <v>609</v>
      </c>
      <c r="CF24" s="66" t="s">
        <v>609</v>
      </c>
      <c r="CG24" s="22" t="s">
        <v>609</v>
      </c>
      <c r="CH24" s="22" t="s">
        <v>609</v>
      </c>
      <c r="CI24" s="66" t="s">
        <v>609</v>
      </c>
      <c r="CJ24" s="22" t="s">
        <v>609</v>
      </c>
      <c r="CK24" s="22" t="s">
        <v>609</v>
      </c>
    </row>
    <row r="25" spans="1:89" ht="15" customHeight="1" x14ac:dyDescent="0.2">
      <c r="A25" s="60" t="str">
        <f t="shared" si="41"/>
        <v/>
      </c>
      <c r="B25" s="61"/>
      <c r="C25" s="13"/>
      <c r="D25" s="14"/>
      <c r="E25" s="15" t="str">
        <f t="shared" si="42"/>
        <v/>
      </c>
      <c r="F25" s="16" t="str">
        <f t="shared" si="2"/>
        <v/>
      </c>
      <c r="G25" s="8" t="str">
        <f t="shared" si="43"/>
        <v/>
      </c>
      <c r="H25" s="62" t="str">
        <f t="shared" si="44"/>
        <v/>
      </c>
      <c r="I25" s="65"/>
      <c r="J25" s="65"/>
      <c r="K25" s="65"/>
      <c r="L25" s="34" t="str">
        <f t="shared" si="45"/>
        <v/>
      </c>
      <c r="M25" s="35" t="str">
        <f t="shared" si="6"/>
        <v/>
      </c>
      <c r="N25" s="57" t="str">
        <f t="shared" si="46"/>
        <v/>
      </c>
      <c r="O25" s="62" t="str">
        <f t="shared" si="47"/>
        <v/>
      </c>
      <c r="P25" s="65"/>
      <c r="Q25" s="65"/>
      <c r="R25" s="65"/>
      <c r="S25" s="34" t="str">
        <f t="shared" si="48"/>
        <v/>
      </c>
      <c r="T25" s="35" t="str">
        <f t="shared" si="10"/>
        <v/>
      </c>
      <c r="U25" s="57" t="str">
        <f t="shared" si="49"/>
        <v/>
      </c>
      <c r="V25" s="62" t="str">
        <f t="shared" si="50"/>
        <v/>
      </c>
      <c r="W25" s="65"/>
      <c r="X25" s="65"/>
      <c r="Y25" s="65"/>
      <c r="Z25" s="34" t="str">
        <f t="shared" si="51"/>
        <v/>
      </c>
      <c r="AA25" s="35" t="str">
        <f t="shared" si="13"/>
        <v/>
      </c>
      <c r="AB25" s="57" t="str">
        <f t="shared" si="52"/>
        <v/>
      </c>
      <c r="AC25" s="62" t="str">
        <f t="shared" si="53"/>
        <v/>
      </c>
      <c r="AD25" s="65"/>
      <c r="AE25" s="65"/>
      <c r="AF25" s="65"/>
      <c r="AG25" s="34" t="str">
        <f t="shared" si="54"/>
        <v/>
      </c>
      <c r="AH25" s="35" t="str">
        <f t="shared" si="55"/>
        <v/>
      </c>
      <c r="AI25" s="57" t="str">
        <f t="shared" si="56"/>
        <v/>
      </c>
      <c r="AJ25" s="62" t="str">
        <f t="shared" si="57"/>
        <v/>
      </c>
      <c r="AK25" s="65"/>
      <c r="AL25" s="65"/>
      <c r="AM25" s="65"/>
      <c r="AN25" s="34" t="str">
        <f t="shared" si="58"/>
        <v/>
      </c>
      <c r="AO25" s="35" t="str">
        <f t="shared" si="59"/>
        <v/>
      </c>
      <c r="AR25" s="13" t="str">
        <f t="shared" si="60"/>
        <v/>
      </c>
      <c r="AS25" s="13" t="str">
        <f t="shared" si="60"/>
        <v/>
      </c>
      <c r="AT25" s="13" t="str">
        <f t="shared" si="60"/>
        <v/>
      </c>
      <c r="AU25" s="22" t="str">
        <f t="shared" si="18"/>
        <v/>
      </c>
      <c r="AV25" s="22" t="str">
        <f t="shared" si="19"/>
        <v/>
      </c>
      <c r="AW25" s="22" t="str">
        <f t="shared" si="20"/>
        <v/>
      </c>
      <c r="AX25" s="22" t="str">
        <f t="shared" si="21"/>
        <v/>
      </c>
      <c r="AY25" s="22" t="str">
        <f t="shared" si="22"/>
        <v/>
      </c>
      <c r="BA25" s="13" t="str">
        <f t="shared" si="61"/>
        <v/>
      </c>
      <c r="BB25" s="13" t="str">
        <f t="shared" si="61"/>
        <v/>
      </c>
      <c r="BC25" s="13" t="str">
        <f t="shared" si="61"/>
        <v/>
      </c>
      <c r="BD25" s="66" t="str">
        <f t="shared" si="62"/>
        <v/>
      </c>
      <c r="BE25" s="22" t="str">
        <f t="shared" si="27"/>
        <v/>
      </c>
      <c r="BF25" s="22" t="str">
        <f t="shared" si="28"/>
        <v/>
      </c>
      <c r="BG25" s="66" t="str">
        <f t="shared" si="63"/>
        <v/>
      </c>
      <c r="BH25" s="22" t="str">
        <f t="shared" si="30"/>
        <v/>
      </c>
      <c r="BI25" s="22" t="str">
        <f t="shared" si="31"/>
        <v/>
      </c>
      <c r="BJ25" s="66" t="str">
        <f t="shared" si="64"/>
        <v/>
      </c>
      <c r="BK25" s="22" t="str">
        <f t="shared" si="33"/>
        <v/>
      </c>
      <c r="BL25" s="22" t="str">
        <f t="shared" si="34"/>
        <v/>
      </c>
      <c r="BM25" s="66" t="str">
        <f t="shared" si="65"/>
        <v/>
      </c>
      <c r="BN25" s="22" t="str">
        <f t="shared" si="36"/>
        <v/>
      </c>
      <c r="BO25" s="22" t="str">
        <f t="shared" si="37"/>
        <v/>
      </c>
      <c r="BP25" s="66" t="str">
        <f t="shared" si="66"/>
        <v/>
      </c>
      <c r="BQ25" s="22" t="str">
        <f t="shared" si="39"/>
        <v/>
      </c>
      <c r="BR25" s="22" t="str">
        <f t="shared" si="40"/>
        <v/>
      </c>
      <c r="BT25" s="13" t="s">
        <v>609</v>
      </c>
      <c r="BU25" s="13" t="s">
        <v>609</v>
      </c>
      <c r="BV25" s="13" t="s">
        <v>609</v>
      </c>
      <c r="BW25" s="66" t="s">
        <v>609</v>
      </c>
      <c r="BX25" s="22" t="s">
        <v>609</v>
      </c>
      <c r="BY25" s="22" t="s">
        <v>609</v>
      </c>
      <c r="BZ25" s="66" t="s">
        <v>609</v>
      </c>
      <c r="CA25" s="22" t="s">
        <v>609</v>
      </c>
      <c r="CB25" s="22" t="s">
        <v>609</v>
      </c>
      <c r="CC25" s="66" t="s">
        <v>609</v>
      </c>
      <c r="CD25" s="22" t="s">
        <v>609</v>
      </c>
      <c r="CE25" s="22" t="s">
        <v>609</v>
      </c>
      <c r="CF25" s="66" t="s">
        <v>609</v>
      </c>
      <c r="CG25" s="22" t="s">
        <v>609</v>
      </c>
      <c r="CH25" s="22" t="s">
        <v>609</v>
      </c>
      <c r="CI25" s="66" t="s">
        <v>609</v>
      </c>
      <c r="CJ25" s="22" t="s">
        <v>609</v>
      </c>
      <c r="CK25" s="22" t="s">
        <v>609</v>
      </c>
    </row>
    <row r="26" spans="1:89" ht="15" customHeight="1" x14ac:dyDescent="0.2">
      <c r="A26" s="60" t="str">
        <f t="shared" si="41"/>
        <v/>
      </c>
      <c r="B26" s="61"/>
      <c r="C26" s="13"/>
      <c r="D26" s="14"/>
      <c r="E26" s="15" t="str">
        <f t="shared" si="42"/>
        <v/>
      </c>
      <c r="F26" s="16" t="str">
        <f t="shared" si="2"/>
        <v/>
      </c>
      <c r="G26" s="8" t="str">
        <f t="shared" si="43"/>
        <v/>
      </c>
      <c r="H26" s="62" t="str">
        <f t="shared" si="44"/>
        <v/>
      </c>
      <c r="I26" s="65"/>
      <c r="J26" s="65"/>
      <c r="K26" s="65"/>
      <c r="L26" s="34" t="str">
        <f t="shared" si="45"/>
        <v/>
      </c>
      <c r="M26" s="35" t="str">
        <f t="shared" si="6"/>
        <v/>
      </c>
      <c r="N26" s="57" t="str">
        <f t="shared" si="46"/>
        <v/>
      </c>
      <c r="O26" s="62" t="str">
        <f t="shared" si="47"/>
        <v/>
      </c>
      <c r="P26" s="65"/>
      <c r="Q26" s="65"/>
      <c r="R26" s="65"/>
      <c r="S26" s="34" t="str">
        <f t="shared" si="48"/>
        <v/>
      </c>
      <c r="T26" s="35" t="str">
        <f t="shared" si="10"/>
        <v/>
      </c>
      <c r="U26" s="57" t="str">
        <f t="shared" si="49"/>
        <v/>
      </c>
      <c r="V26" s="62" t="str">
        <f t="shared" si="50"/>
        <v/>
      </c>
      <c r="W26" s="65"/>
      <c r="X26" s="65"/>
      <c r="Y26" s="65"/>
      <c r="Z26" s="34" t="str">
        <f t="shared" si="51"/>
        <v/>
      </c>
      <c r="AA26" s="35" t="str">
        <f t="shared" si="13"/>
        <v/>
      </c>
      <c r="AB26" s="57" t="str">
        <f t="shared" si="52"/>
        <v/>
      </c>
      <c r="AC26" s="62" t="str">
        <f t="shared" si="53"/>
        <v/>
      </c>
      <c r="AD26" s="65"/>
      <c r="AE26" s="65"/>
      <c r="AF26" s="65"/>
      <c r="AG26" s="34" t="str">
        <f t="shared" si="54"/>
        <v/>
      </c>
      <c r="AH26" s="35" t="str">
        <f t="shared" si="55"/>
        <v/>
      </c>
      <c r="AI26" s="57" t="str">
        <f t="shared" si="56"/>
        <v/>
      </c>
      <c r="AJ26" s="62" t="str">
        <f t="shared" si="57"/>
        <v/>
      </c>
      <c r="AK26" s="65"/>
      <c r="AL26" s="65"/>
      <c r="AM26" s="65"/>
      <c r="AN26" s="34" t="str">
        <f t="shared" si="58"/>
        <v/>
      </c>
      <c r="AO26" s="35" t="str">
        <f t="shared" si="59"/>
        <v/>
      </c>
      <c r="AR26" s="13" t="str">
        <f t="shared" si="60"/>
        <v/>
      </c>
      <c r="AS26" s="13" t="str">
        <f t="shared" si="60"/>
        <v/>
      </c>
      <c r="AT26" s="13" t="str">
        <f t="shared" si="60"/>
        <v/>
      </c>
      <c r="AU26" s="22" t="str">
        <f t="shared" si="18"/>
        <v/>
      </c>
      <c r="AV26" s="22" t="str">
        <f t="shared" si="19"/>
        <v/>
      </c>
      <c r="AW26" s="22" t="str">
        <f t="shared" si="20"/>
        <v/>
      </c>
      <c r="AX26" s="22" t="str">
        <f t="shared" si="21"/>
        <v/>
      </c>
      <c r="AY26" s="22" t="str">
        <f t="shared" si="22"/>
        <v/>
      </c>
      <c r="BA26" s="13" t="str">
        <f t="shared" si="61"/>
        <v/>
      </c>
      <c r="BB26" s="13" t="str">
        <f t="shared" si="61"/>
        <v/>
      </c>
      <c r="BC26" s="13" t="str">
        <f t="shared" si="61"/>
        <v/>
      </c>
      <c r="BD26" s="66" t="str">
        <f t="shared" si="62"/>
        <v/>
      </c>
      <c r="BE26" s="22" t="str">
        <f t="shared" si="27"/>
        <v/>
      </c>
      <c r="BF26" s="22" t="str">
        <f t="shared" si="28"/>
        <v/>
      </c>
      <c r="BG26" s="66" t="str">
        <f t="shared" si="63"/>
        <v/>
      </c>
      <c r="BH26" s="22" t="str">
        <f t="shared" si="30"/>
        <v/>
      </c>
      <c r="BI26" s="22" t="str">
        <f t="shared" si="31"/>
        <v/>
      </c>
      <c r="BJ26" s="66" t="str">
        <f t="shared" si="64"/>
        <v/>
      </c>
      <c r="BK26" s="22" t="str">
        <f t="shared" si="33"/>
        <v/>
      </c>
      <c r="BL26" s="22" t="str">
        <f t="shared" si="34"/>
        <v/>
      </c>
      <c r="BM26" s="66" t="str">
        <f t="shared" si="65"/>
        <v/>
      </c>
      <c r="BN26" s="22" t="str">
        <f t="shared" si="36"/>
        <v/>
      </c>
      <c r="BO26" s="22" t="str">
        <f t="shared" si="37"/>
        <v/>
      </c>
      <c r="BP26" s="66" t="str">
        <f t="shared" si="66"/>
        <v/>
      </c>
      <c r="BQ26" s="22" t="str">
        <f t="shared" si="39"/>
        <v/>
      </c>
      <c r="BR26" s="22" t="str">
        <f t="shared" si="40"/>
        <v/>
      </c>
      <c r="BT26" s="13" t="s">
        <v>609</v>
      </c>
      <c r="BU26" s="13" t="s">
        <v>609</v>
      </c>
      <c r="BV26" s="13" t="s">
        <v>609</v>
      </c>
      <c r="BW26" s="66" t="s">
        <v>609</v>
      </c>
      <c r="BX26" s="22" t="s">
        <v>609</v>
      </c>
      <c r="BY26" s="22" t="s">
        <v>609</v>
      </c>
      <c r="BZ26" s="66" t="s">
        <v>609</v>
      </c>
      <c r="CA26" s="22" t="s">
        <v>609</v>
      </c>
      <c r="CB26" s="22" t="s">
        <v>609</v>
      </c>
      <c r="CC26" s="66" t="s">
        <v>609</v>
      </c>
      <c r="CD26" s="22" t="s">
        <v>609</v>
      </c>
      <c r="CE26" s="22" t="s">
        <v>609</v>
      </c>
      <c r="CF26" s="66" t="s">
        <v>609</v>
      </c>
      <c r="CG26" s="22" t="s">
        <v>609</v>
      </c>
      <c r="CH26" s="22" t="s">
        <v>609</v>
      </c>
      <c r="CI26" s="66" t="s">
        <v>609</v>
      </c>
      <c r="CJ26" s="22" t="s">
        <v>609</v>
      </c>
      <c r="CK26" s="22" t="s">
        <v>609</v>
      </c>
    </row>
    <row r="27" spans="1:89" ht="15" customHeight="1" x14ac:dyDescent="0.2">
      <c r="A27" s="60" t="str">
        <f t="shared" si="41"/>
        <v/>
      </c>
      <c r="B27" s="61"/>
      <c r="C27" s="13"/>
      <c r="D27" s="14"/>
      <c r="E27" s="15" t="str">
        <f t="shared" si="42"/>
        <v/>
      </c>
      <c r="F27" s="16" t="str">
        <f t="shared" si="2"/>
        <v/>
      </c>
      <c r="G27" s="8" t="str">
        <f t="shared" si="43"/>
        <v/>
      </c>
      <c r="H27" s="62" t="str">
        <f t="shared" si="44"/>
        <v/>
      </c>
      <c r="I27" s="65"/>
      <c r="J27" s="65"/>
      <c r="K27" s="65"/>
      <c r="L27" s="34" t="str">
        <f t="shared" si="45"/>
        <v/>
      </c>
      <c r="M27" s="35" t="str">
        <f t="shared" si="6"/>
        <v/>
      </c>
      <c r="N27" s="57" t="str">
        <f t="shared" si="46"/>
        <v/>
      </c>
      <c r="O27" s="62" t="str">
        <f t="shared" si="47"/>
        <v/>
      </c>
      <c r="P27" s="65"/>
      <c r="Q27" s="65"/>
      <c r="R27" s="65"/>
      <c r="S27" s="34" t="str">
        <f t="shared" si="48"/>
        <v/>
      </c>
      <c r="T27" s="35" t="str">
        <f t="shared" si="10"/>
        <v/>
      </c>
      <c r="U27" s="57" t="str">
        <f t="shared" si="49"/>
        <v/>
      </c>
      <c r="V27" s="62" t="str">
        <f t="shared" si="50"/>
        <v/>
      </c>
      <c r="W27" s="65"/>
      <c r="X27" s="65"/>
      <c r="Y27" s="65"/>
      <c r="Z27" s="34" t="str">
        <f t="shared" si="51"/>
        <v/>
      </c>
      <c r="AA27" s="35" t="str">
        <f t="shared" si="13"/>
        <v/>
      </c>
      <c r="AB27" s="57" t="str">
        <f t="shared" si="52"/>
        <v/>
      </c>
      <c r="AC27" s="62" t="str">
        <f t="shared" si="53"/>
        <v/>
      </c>
      <c r="AD27" s="65"/>
      <c r="AE27" s="65"/>
      <c r="AF27" s="65"/>
      <c r="AG27" s="34" t="str">
        <f t="shared" si="54"/>
        <v/>
      </c>
      <c r="AH27" s="35" t="str">
        <f t="shared" si="55"/>
        <v/>
      </c>
      <c r="AI27" s="57" t="str">
        <f t="shared" si="56"/>
        <v/>
      </c>
      <c r="AJ27" s="62" t="str">
        <f t="shared" si="57"/>
        <v/>
      </c>
      <c r="AK27" s="65"/>
      <c r="AL27" s="65"/>
      <c r="AM27" s="65"/>
      <c r="AN27" s="34" t="str">
        <f t="shared" si="58"/>
        <v/>
      </c>
      <c r="AO27" s="35" t="str">
        <f t="shared" si="59"/>
        <v/>
      </c>
      <c r="AR27" s="13" t="str">
        <f t="shared" ref="AR27:AT32" si="67">IF($B27="","",B27)</f>
        <v/>
      </c>
      <c r="AS27" s="13" t="str">
        <f t="shared" si="67"/>
        <v/>
      </c>
      <c r="AT27" s="13" t="str">
        <f t="shared" si="67"/>
        <v/>
      </c>
      <c r="AU27" s="22" t="str">
        <f t="shared" si="18"/>
        <v/>
      </c>
      <c r="AV27" s="22" t="str">
        <f t="shared" si="19"/>
        <v/>
      </c>
      <c r="AW27" s="22" t="str">
        <f t="shared" si="20"/>
        <v/>
      </c>
      <c r="AX27" s="22" t="str">
        <f t="shared" si="21"/>
        <v/>
      </c>
      <c r="AY27" s="22" t="str">
        <f t="shared" si="22"/>
        <v/>
      </c>
      <c r="BA27" s="13" t="str">
        <f t="shared" ref="BA27:BC32" si="68">IF($B27="","",B27)</f>
        <v/>
      </c>
      <c r="BB27" s="13" t="str">
        <f t="shared" si="68"/>
        <v/>
      </c>
      <c r="BC27" s="13" t="str">
        <f t="shared" si="68"/>
        <v/>
      </c>
      <c r="BD27" s="66" t="str">
        <f t="shared" si="62"/>
        <v/>
      </c>
      <c r="BE27" s="22" t="str">
        <f t="shared" si="27"/>
        <v/>
      </c>
      <c r="BF27" s="22" t="str">
        <f t="shared" si="28"/>
        <v/>
      </c>
      <c r="BG27" s="66" t="str">
        <f t="shared" si="63"/>
        <v/>
      </c>
      <c r="BH27" s="22" t="str">
        <f t="shared" si="30"/>
        <v/>
      </c>
      <c r="BI27" s="22" t="str">
        <f t="shared" si="31"/>
        <v/>
      </c>
      <c r="BJ27" s="66" t="str">
        <f t="shared" si="64"/>
        <v/>
      </c>
      <c r="BK27" s="22" t="str">
        <f t="shared" si="33"/>
        <v/>
      </c>
      <c r="BL27" s="22" t="str">
        <f t="shared" si="34"/>
        <v/>
      </c>
      <c r="BM27" s="66" t="str">
        <f t="shared" si="65"/>
        <v/>
      </c>
      <c r="BN27" s="22" t="str">
        <f t="shared" si="36"/>
        <v/>
      </c>
      <c r="BO27" s="22" t="str">
        <f t="shared" si="37"/>
        <v/>
      </c>
      <c r="BP27" s="66" t="str">
        <f t="shared" si="66"/>
        <v/>
      </c>
      <c r="BQ27" s="22" t="str">
        <f t="shared" si="39"/>
        <v/>
      </c>
      <c r="BR27" s="22" t="str">
        <f t="shared" si="40"/>
        <v/>
      </c>
      <c r="BT27" s="13" t="s">
        <v>609</v>
      </c>
      <c r="BU27" s="13" t="s">
        <v>609</v>
      </c>
      <c r="BV27" s="13" t="s">
        <v>609</v>
      </c>
      <c r="BW27" s="66" t="s">
        <v>609</v>
      </c>
      <c r="BX27" s="22" t="s">
        <v>609</v>
      </c>
      <c r="BY27" s="22" t="s">
        <v>609</v>
      </c>
      <c r="BZ27" s="66" t="s">
        <v>609</v>
      </c>
      <c r="CA27" s="22" t="s">
        <v>609</v>
      </c>
      <c r="CB27" s="22" t="s">
        <v>609</v>
      </c>
      <c r="CC27" s="66" t="s">
        <v>609</v>
      </c>
      <c r="CD27" s="22" t="s">
        <v>609</v>
      </c>
      <c r="CE27" s="22" t="s">
        <v>609</v>
      </c>
      <c r="CF27" s="66" t="s">
        <v>609</v>
      </c>
      <c r="CG27" s="22" t="s">
        <v>609</v>
      </c>
      <c r="CH27" s="22" t="s">
        <v>609</v>
      </c>
      <c r="CI27" s="66" t="s">
        <v>609</v>
      </c>
      <c r="CJ27" s="22" t="s">
        <v>609</v>
      </c>
      <c r="CK27" s="22" t="s">
        <v>609</v>
      </c>
    </row>
    <row r="28" spans="1:89" ht="15" customHeight="1" x14ac:dyDescent="0.2">
      <c r="A28" s="60" t="str">
        <f t="shared" si="41"/>
        <v/>
      </c>
      <c r="B28" s="61"/>
      <c r="C28" s="13"/>
      <c r="D28" s="14"/>
      <c r="E28" s="15" t="str">
        <f t="shared" si="42"/>
        <v/>
      </c>
      <c r="F28" s="16" t="str">
        <f t="shared" si="2"/>
        <v/>
      </c>
      <c r="G28" s="8" t="str">
        <f t="shared" si="43"/>
        <v/>
      </c>
      <c r="H28" s="62" t="str">
        <f t="shared" si="44"/>
        <v/>
      </c>
      <c r="I28" s="65"/>
      <c r="J28" s="65"/>
      <c r="K28" s="65"/>
      <c r="L28" s="34" t="str">
        <f t="shared" si="45"/>
        <v/>
      </c>
      <c r="M28" s="35" t="str">
        <f t="shared" si="6"/>
        <v/>
      </c>
      <c r="N28" s="57" t="str">
        <f t="shared" si="46"/>
        <v/>
      </c>
      <c r="O28" s="62" t="str">
        <f t="shared" si="47"/>
        <v/>
      </c>
      <c r="P28" s="65"/>
      <c r="Q28" s="65"/>
      <c r="R28" s="65"/>
      <c r="S28" s="34" t="str">
        <f t="shared" si="48"/>
        <v/>
      </c>
      <c r="T28" s="35" t="str">
        <f t="shared" si="10"/>
        <v/>
      </c>
      <c r="U28" s="57" t="str">
        <f t="shared" si="49"/>
        <v/>
      </c>
      <c r="V28" s="62" t="str">
        <f t="shared" si="50"/>
        <v/>
      </c>
      <c r="W28" s="65"/>
      <c r="X28" s="65"/>
      <c r="Y28" s="65"/>
      <c r="Z28" s="34" t="str">
        <f t="shared" si="51"/>
        <v/>
      </c>
      <c r="AA28" s="35" t="str">
        <f t="shared" si="13"/>
        <v/>
      </c>
      <c r="AB28" s="57" t="str">
        <f t="shared" si="52"/>
        <v/>
      </c>
      <c r="AC28" s="62" t="str">
        <f t="shared" si="53"/>
        <v/>
      </c>
      <c r="AD28" s="65"/>
      <c r="AE28" s="65"/>
      <c r="AF28" s="65"/>
      <c r="AG28" s="34" t="str">
        <f t="shared" si="54"/>
        <v/>
      </c>
      <c r="AH28" s="35" t="str">
        <f t="shared" si="55"/>
        <v/>
      </c>
      <c r="AI28" s="57" t="str">
        <f t="shared" si="56"/>
        <v/>
      </c>
      <c r="AJ28" s="62" t="str">
        <f t="shared" si="57"/>
        <v/>
      </c>
      <c r="AK28" s="65"/>
      <c r="AL28" s="65"/>
      <c r="AM28" s="65"/>
      <c r="AN28" s="34" t="str">
        <f t="shared" si="58"/>
        <v/>
      </c>
      <c r="AO28" s="35" t="str">
        <f t="shared" si="59"/>
        <v/>
      </c>
      <c r="AR28" s="13" t="str">
        <f t="shared" si="67"/>
        <v/>
      </c>
      <c r="AS28" s="13" t="str">
        <f t="shared" si="67"/>
        <v/>
      </c>
      <c r="AT28" s="13" t="str">
        <f t="shared" si="67"/>
        <v/>
      </c>
      <c r="AU28" s="22" t="str">
        <f t="shared" si="18"/>
        <v/>
      </c>
      <c r="AV28" s="22" t="str">
        <f t="shared" si="19"/>
        <v/>
      </c>
      <c r="AW28" s="22" t="str">
        <f t="shared" si="20"/>
        <v/>
      </c>
      <c r="AX28" s="22" t="str">
        <f t="shared" si="21"/>
        <v/>
      </c>
      <c r="AY28" s="22" t="str">
        <f t="shared" si="22"/>
        <v/>
      </c>
      <c r="BA28" s="13" t="str">
        <f t="shared" si="68"/>
        <v/>
      </c>
      <c r="BB28" s="13" t="str">
        <f t="shared" si="68"/>
        <v/>
      </c>
      <c r="BC28" s="13" t="str">
        <f t="shared" si="68"/>
        <v/>
      </c>
      <c r="BD28" s="66" t="str">
        <f t="shared" si="62"/>
        <v/>
      </c>
      <c r="BE28" s="22" t="str">
        <f t="shared" si="27"/>
        <v/>
      </c>
      <c r="BF28" s="22" t="str">
        <f t="shared" si="28"/>
        <v/>
      </c>
      <c r="BG28" s="66" t="str">
        <f t="shared" si="63"/>
        <v/>
      </c>
      <c r="BH28" s="22" t="str">
        <f t="shared" si="30"/>
        <v/>
      </c>
      <c r="BI28" s="22" t="str">
        <f t="shared" si="31"/>
        <v/>
      </c>
      <c r="BJ28" s="66" t="str">
        <f t="shared" si="64"/>
        <v/>
      </c>
      <c r="BK28" s="22" t="str">
        <f t="shared" si="33"/>
        <v/>
      </c>
      <c r="BL28" s="22" t="str">
        <f t="shared" si="34"/>
        <v/>
      </c>
      <c r="BM28" s="66" t="str">
        <f t="shared" si="65"/>
        <v/>
      </c>
      <c r="BN28" s="22" t="str">
        <f t="shared" si="36"/>
        <v/>
      </c>
      <c r="BO28" s="22" t="str">
        <f t="shared" si="37"/>
        <v/>
      </c>
      <c r="BP28" s="66" t="str">
        <f t="shared" si="66"/>
        <v/>
      </c>
      <c r="BQ28" s="22" t="str">
        <f t="shared" si="39"/>
        <v/>
      </c>
      <c r="BR28" s="22" t="str">
        <f t="shared" si="40"/>
        <v/>
      </c>
      <c r="BT28" s="13" t="s">
        <v>609</v>
      </c>
      <c r="BU28" s="13" t="s">
        <v>609</v>
      </c>
      <c r="BV28" s="13" t="s">
        <v>609</v>
      </c>
      <c r="BW28" s="66" t="s">
        <v>609</v>
      </c>
      <c r="BX28" s="22" t="s">
        <v>609</v>
      </c>
      <c r="BY28" s="22" t="s">
        <v>609</v>
      </c>
      <c r="BZ28" s="66" t="s">
        <v>609</v>
      </c>
      <c r="CA28" s="22" t="s">
        <v>609</v>
      </c>
      <c r="CB28" s="22" t="s">
        <v>609</v>
      </c>
      <c r="CC28" s="66" t="s">
        <v>609</v>
      </c>
      <c r="CD28" s="22" t="s">
        <v>609</v>
      </c>
      <c r="CE28" s="22" t="s">
        <v>609</v>
      </c>
      <c r="CF28" s="66" t="s">
        <v>609</v>
      </c>
      <c r="CG28" s="22" t="s">
        <v>609</v>
      </c>
      <c r="CH28" s="22" t="s">
        <v>609</v>
      </c>
      <c r="CI28" s="66" t="s">
        <v>609</v>
      </c>
      <c r="CJ28" s="22" t="s">
        <v>609</v>
      </c>
      <c r="CK28" s="22" t="s">
        <v>609</v>
      </c>
    </row>
    <row r="29" spans="1:89" ht="15" customHeight="1" x14ac:dyDescent="0.2">
      <c r="A29" s="60" t="str">
        <f t="shared" si="41"/>
        <v/>
      </c>
      <c r="B29" s="61"/>
      <c r="C29" s="13"/>
      <c r="D29" s="14"/>
      <c r="E29" s="15" t="str">
        <f t="shared" si="42"/>
        <v/>
      </c>
      <c r="F29" s="16" t="str">
        <f t="shared" si="2"/>
        <v/>
      </c>
      <c r="G29" s="8" t="str">
        <f t="shared" si="43"/>
        <v/>
      </c>
      <c r="H29" s="62" t="str">
        <f t="shared" si="44"/>
        <v/>
      </c>
      <c r="I29" s="65"/>
      <c r="J29" s="65"/>
      <c r="K29" s="65"/>
      <c r="L29" s="34" t="str">
        <f t="shared" si="45"/>
        <v/>
      </c>
      <c r="M29" s="35" t="str">
        <f t="shared" si="6"/>
        <v/>
      </c>
      <c r="N29" s="57" t="str">
        <f t="shared" si="46"/>
        <v/>
      </c>
      <c r="O29" s="62" t="str">
        <f t="shared" si="47"/>
        <v/>
      </c>
      <c r="P29" s="65"/>
      <c r="Q29" s="65"/>
      <c r="R29" s="65"/>
      <c r="S29" s="34" t="str">
        <f t="shared" si="48"/>
        <v/>
      </c>
      <c r="T29" s="35" t="str">
        <f t="shared" si="10"/>
        <v/>
      </c>
      <c r="U29" s="57" t="str">
        <f t="shared" si="49"/>
        <v/>
      </c>
      <c r="V29" s="62" t="str">
        <f t="shared" si="50"/>
        <v/>
      </c>
      <c r="W29" s="65"/>
      <c r="X29" s="65"/>
      <c r="Y29" s="65"/>
      <c r="Z29" s="34" t="str">
        <f t="shared" si="51"/>
        <v/>
      </c>
      <c r="AA29" s="35" t="str">
        <f t="shared" si="13"/>
        <v/>
      </c>
      <c r="AB29" s="57" t="str">
        <f t="shared" si="52"/>
        <v/>
      </c>
      <c r="AC29" s="62" t="str">
        <f t="shared" si="53"/>
        <v/>
      </c>
      <c r="AD29" s="65"/>
      <c r="AE29" s="65"/>
      <c r="AF29" s="65"/>
      <c r="AG29" s="34" t="str">
        <f t="shared" si="54"/>
        <v/>
      </c>
      <c r="AH29" s="35" t="str">
        <f t="shared" si="55"/>
        <v/>
      </c>
      <c r="AI29" s="57" t="str">
        <f t="shared" si="56"/>
        <v/>
      </c>
      <c r="AJ29" s="62" t="str">
        <f t="shared" si="57"/>
        <v/>
      </c>
      <c r="AK29" s="65"/>
      <c r="AL29" s="65"/>
      <c r="AM29" s="65"/>
      <c r="AN29" s="34" t="str">
        <f t="shared" si="58"/>
        <v/>
      </c>
      <c r="AO29" s="35" t="str">
        <f t="shared" si="59"/>
        <v/>
      </c>
      <c r="AR29" s="13" t="str">
        <f t="shared" si="67"/>
        <v/>
      </c>
      <c r="AS29" s="13" t="str">
        <f t="shared" si="67"/>
        <v/>
      </c>
      <c r="AT29" s="13" t="str">
        <f t="shared" si="67"/>
        <v/>
      </c>
      <c r="AU29" s="22" t="str">
        <f t="shared" si="18"/>
        <v/>
      </c>
      <c r="AV29" s="22" t="str">
        <f t="shared" si="19"/>
        <v/>
      </c>
      <c r="AW29" s="22" t="str">
        <f t="shared" si="20"/>
        <v/>
      </c>
      <c r="AX29" s="22" t="str">
        <f t="shared" si="21"/>
        <v/>
      </c>
      <c r="AY29" s="22" t="str">
        <f t="shared" si="22"/>
        <v/>
      </c>
      <c r="BA29" s="13" t="str">
        <f t="shared" si="68"/>
        <v/>
      </c>
      <c r="BB29" s="13" t="str">
        <f t="shared" si="68"/>
        <v/>
      </c>
      <c r="BC29" s="13" t="str">
        <f t="shared" si="68"/>
        <v/>
      </c>
      <c r="BD29" s="66" t="str">
        <f t="shared" si="62"/>
        <v/>
      </c>
      <c r="BE29" s="22" t="str">
        <f t="shared" si="27"/>
        <v/>
      </c>
      <c r="BF29" s="22" t="str">
        <f t="shared" si="28"/>
        <v/>
      </c>
      <c r="BG29" s="66" t="str">
        <f t="shared" si="63"/>
        <v/>
      </c>
      <c r="BH29" s="22" t="str">
        <f t="shared" si="30"/>
        <v/>
      </c>
      <c r="BI29" s="22" t="str">
        <f t="shared" si="31"/>
        <v/>
      </c>
      <c r="BJ29" s="66" t="str">
        <f t="shared" si="64"/>
        <v/>
      </c>
      <c r="BK29" s="22" t="str">
        <f t="shared" si="33"/>
        <v/>
      </c>
      <c r="BL29" s="22" t="str">
        <f t="shared" si="34"/>
        <v/>
      </c>
      <c r="BM29" s="66" t="str">
        <f t="shared" si="65"/>
        <v/>
      </c>
      <c r="BN29" s="22" t="str">
        <f t="shared" si="36"/>
        <v/>
      </c>
      <c r="BO29" s="22" t="str">
        <f t="shared" si="37"/>
        <v/>
      </c>
      <c r="BP29" s="66" t="str">
        <f t="shared" si="66"/>
        <v/>
      </c>
      <c r="BQ29" s="22" t="str">
        <f t="shared" si="39"/>
        <v/>
      </c>
      <c r="BR29" s="22" t="str">
        <f t="shared" si="40"/>
        <v/>
      </c>
      <c r="BT29" s="13" t="s">
        <v>609</v>
      </c>
      <c r="BU29" s="13" t="s">
        <v>609</v>
      </c>
      <c r="BV29" s="13" t="s">
        <v>609</v>
      </c>
      <c r="BW29" s="66" t="s">
        <v>609</v>
      </c>
      <c r="BX29" s="22" t="s">
        <v>609</v>
      </c>
      <c r="BY29" s="22" t="s">
        <v>609</v>
      </c>
      <c r="BZ29" s="66" t="s">
        <v>609</v>
      </c>
      <c r="CA29" s="22" t="s">
        <v>609</v>
      </c>
      <c r="CB29" s="22" t="s">
        <v>609</v>
      </c>
      <c r="CC29" s="66" t="s">
        <v>609</v>
      </c>
      <c r="CD29" s="22" t="s">
        <v>609</v>
      </c>
      <c r="CE29" s="22" t="s">
        <v>609</v>
      </c>
      <c r="CF29" s="66" t="s">
        <v>609</v>
      </c>
      <c r="CG29" s="22" t="s">
        <v>609</v>
      </c>
      <c r="CH29" s="22" t="s">
        <v>609</v>
      </c>
      <c r="CI29" s="66" t="s">
        <v>609</v>
      </c>
      <c r="CJ29" s="22" t="s">
        <v>609</v>
      </c>
      <c r="CK29" s="22" t="s">
        <v>609</v>
      </c>
    </row>
    <row r="30" spans="1:89" ht="15" customHeight="1" x14ac:dyDescent="0.2">
      <c r="A30" s="60" t="str">
        <f t="shared" si="41"/>
        <v/>
      </c>
      <c r="B30" s="61"/>
      <c r="C30" s="13"/>
      <c r="D30" s="14"/>
      <c r="E30" s="15" t="str">
        <f t="shared" si="42"/>
        <v/>
      </c>
      <c r="F30" s="16" t="str">
        <f t="shared" si="2"/>
        <v/>
      </c>
      <c r="G30" s="8" t="str">
        <f t="shared" si="43"/>
        <v/>
      </c>
      <c r="H30" s="62" t="str">
        <f t="shared" si="44"/>
        <v/>
      </c>
      <c r="I30" s="65"/>
      <c r="J30" s="65"/>
      <c r="K30" s="65"/>
      <c r="L30" s="34" t="str">
        <f t="shared" si="45"/>
        <v/>
      </c>
      <c r="M30" s="35" t="str">
        <f t="shared" si="6"/>
        <v/>
      </c>
      <c r="N30" s="57" t="str">
        <f t="shared" si="46"/>
        <v/>
      </c>
      <c r="O30" s="62" t="str">
        <f t="shared" si="47"/>
        <v/>
      </c>
      <c r="P30" s="65"/>
      <c r="Q30" s="65"/>
      <c r="R30" s="65"/>
      <c r="S30" s="34" t="str">
        <f t="shared" si="48"/>
        <v/>
      </c>
      <c r="T30" s="35" t="str">
        <f t="shared" si="10"/>
        <v/>
      </c>
      <c r="U30" s="57" t="str">
        <f t="shared" si="49"/>
        <v/>
      </c>
      <c r="V30" s="62" t="str">
        <f t="shared" si="50"/>
        <v/>
      </c>
      <c r="W30" s="65"/>
      <c r="X30" s="65"/>
      <c r="Y30" s="65"/>
      <c r="Z30" s="34" t="str">
        <f t="shared" si="51"/>
        <v/>
      </c>
      <c r="AA30" s="35" t="str">
        <f t="shared" si="13"/>
        <v/>
      </c>
      <c r="AB30" s="57" t="str">
        <f t="shared" si="52"/>
        <v/>
      </c>
      <c r="AC30" s="62" t="str">
        <f t="shared" si="53"/>
        <v/>
      </c>
      <c r="AD30" s="65"/>
      <c r="AE30" s="65"/>
      <c r="AF30" s="65"/>
      <c r="AG30" s="34" t="str">
        <f t="shared" si="54"/>
        <v/>
      </c>
      <c r="AH30" s="35" t="str">
        <f t="shared" si="55"/>
        <v/>
      </c>
      <c r="AI30" s="57" t="str">
        <f t="shared" si="56"/>
        <v/>
      </c>
      <c r="AJ30" s="62" t="str">
        <f t="shared" si="57"/>
        <v/>
      </c>
      <c r="AK30" s="65"/>
      <c r="AL30" s="65"/>
      <c r="AM30" s="65"/>
      <c r="AN30" s="34" t="str">
        <f t="shared" si="58"/>
        <v/>
      </c>
      <c r="AO30" s="35" t="str">
        <f t="shared" si="59"/>
        <v/>
      </c>
      <c r="AR30" s="13" t="str">
        <f t="shared" si="67"/>
        <v/>
      </c>
      <c r="AS30" s="13" t="str">
        <f t="shared" si="67"/>
        <v/>
      </c>
      <c r="AT30" s="13" t="str">
        <f t="shared" si="67"/>
        <v/>
      </c>
      <c r="AU30" s="22" t="str">
        <f t="shared" si="18"/>
        <v/>
      </c>
      <c r="AV30" s="22" t="str">
        <f t="shared" si="19"/>
        <v/>
      </c>
      <c r="AW30" s="22" t="str">
        <f t="shared" si="20"/>
        <v/>
      </c>
      <c r="AX30" s="22" t="str">
        <f t="shared" si="21"/>
        <v/>
      </c>
      <c r="AY30" s="22" t="str">
        <f t="shared" si="22"/>
        <v/>
      </c>
      <c r="BA30" s="13" t="str">
        <f t="shared" si="68"/>
        <v/>
      </c>
      <c r="BB30" s="13" t="str">
        <f t="shared" si="68"/>
        <v/>
      </c>
      <c r="BC30" s="13" t="str">
        <f t="shared" si="68"/>
        <v/>
      </c>
      <c r="BD30" s="66" t="str">
        <f t="shared" si="62"/>
        <v/>
      </c>
      <c r="BE30" s="22" t="str">
        <f t="shared" si="27"/>
        <v/>
      </c>
      <c r="BF30" s="22" t="str">
        <f t="shared" si="28"/>
        <v/>
      </c>
      <c r="BG30" s="66" t="str">
        <f t="shared" si="63"/>
        <v/>
      </c>
      <c r="BH30" s="22" t="str">
        <f t="shared" si="30"/>
        <v/>
      </c>
      <c r="BI30" s="22" t="str">
        <f t="shared" si="31"/>
        <v/>
      </c>
      <c r="BJ30" s="66" t="str">
        <f t="shared" si="64"/>
        <v/>
      </c>
      <c r="BK30" s="22" t="str">
        <f t="shared" si="33"/>
        <v/>
      </c>
      <c r="BL30" s="22" t="str">
        <f t="shared" si="34"/>
        <v/>
      </c>
      <c r="BM30" s="66" t="str">
        <f t="shared" si="65"/>
        <v/>
      </c>
      <c r="BN30" s="22" t="str">
        <f t="shared" si="36"/>
        <v/>
      </c>
      <c r="BO30" s="22" t="str">
        <f t="shared" si="37"/>
        <v/>
      </c>
      <c r="BP30" s="66" t="str">
        <f t="shared" si="66"/>
        <v/>
      </c>
      <c r="BQ30" s="22" t="str">
        <f t="shared" si="39"/>
        <v/>
      </c>
      <c r="BR30" s="22" t="str">
        <f t="shared" si="40"/>
        <v/>
      </c>
      <c r="BT30" s="13" t="s">
        <v>609</v>
      </c>
      <c r="BU30" s="13" t="s">
        <v>609</v>
      </c>
      <c r="BV30" s="13" t="s">
        <v>609</v>
      </c>
      <c r="BW30" s="66" t="s">
        <v>609</v>
      </c>
      <c r="BX30" s="22" t="s">
        <v>609</v>
      </c>
      <c r="BY30" s="22" t="s">
        <v>609</v>
      </c>
      <c r="BZ30" s="66" t="s">
        <v>609</v>
      </c>
      <c r="CA30" s="22" t="s">
        <v>609</v>
      </c>
      <c r="CB30" s="22" t="s">
        <v>609</v>
      </c>
      <c r="CC30" s="66" t="s">
        <v>609</v>
      </c>
      <c r="CD30" s="22" t="s">
        <v>609</v>
      </c>
      <c r="CE30" s="22" t="s">
        <v>609</v>
      </c>
      <c r="CF30" s="66" t="s">
        <v>609</v>
      </c>
      <c r="CG30" s="22" t="s">
        <v>609</v>
      </c>
      <c r="CH30" s="22" t="s">
        <v>609</v>
      </c>
      <c r="CI30" s="66" t="s">
        <v>609</v>
      </c>
      <c r="CJ30" s="22" t="s">
        <v>609</v>
      </c>
      <c r="CK30" s="22" t="s">
        <v>609</v>
      </c>
    </row>
    <row r="31" spans="1:89" ht="15" customHeight="1" x14ac:dyDescent="0.2">
      <c r="A31" s="60" t="str">
        <f>F31</f>
        <v/>
      </c>
      <c r="B31" s="61"/>
      <c r="C31" s="13"/>
      <c r="D31" s="14"/>
      <c r="E31" s="15" t="str">
        <f>IF(B31="","",M31+T31+AA31+AH31+AO31)</f>
        <v/>
      </c>
      <c r="F31" s="16" t="str">
        <f t="shared" si="2"/>
        <v/>
      </c>
      <c r="G31" s="8" t="str">
        <f t="shared" si="43"/>
        <v/>
      </c>
      <c r="H31" s="62" t="str">
        <f>IF($B31="","",TIME(I31,J31,K31))</f>
        <v/>
      </c>
      <c r="I31" s="65"/>
      <c r="J31" s="65"/>
      <c r="K31" s="65"/>
      <c r="L31" s="34" t="str">
        <f>IF(OR(H31="DNS",H31="DNF",H31="DSQ",H31="DNC",H31="OCS"),"",IF(H$9="","",IF($B31="","",(H31/(G31/100)))))</f>
        <v/>
      </c>
      <c r="M31" s="35" t="str">
        <f t="shared" si="6"/>
        <v/>
      </c>
      <c r="N31" s="57" t="str">
        <f t="shared" si="46"/>
        <v/>
      </c>
      <c r="O31" s="62" t="str">
        <f>IF($B31="","",TIME(P31,Q31,R31))</f>
        <v/>
      </c>
      <c r="P31" s="65"/>
      <c r="Q31" s="65"/>
      <c r="R31" s="65"/>
      <c r="S31" s="34" t="str">
        <f>IF(OR(O31="DNS",O31="DNF",O31="DSQ",O31="DNC",O31="OCS"),"",IF(O$9="","",IF($B31="","",(O31/(N31/100)))))</f>
        <v/>
      </c>
      <c r="T31" s="35" t="str">
        <f t="shared" si="10"/>
        <v/>
      </c>
      <c r="U31" s="57" t="str">
        <f t="shared" si="49"/>
        <v/>
      </c>
      <c r="V31" s="62" t="str">
        <f>IF($B31="","",TIME(W31,X31,Y31))</f>
        <v/>
      </c>
      <c r="W31" s="65"/>
      <c r="X31" s="65"/>
      <c r="Y31" s="65"/>
      <c r="Z31" s="34" t="str">
        <f>IF(OR(V31="DNS",V31="DNF",V31="DSQ",V31="DNC",V31="OCS"),"",IF(V$9="","",IF($B31="","",(V31/(U31/100)))))</f>
        <v/>
      </c>
      <c r="AA31" s="35" t="str">
        <f t="shared" si="13"/>
        <v/>
      </c>
      <c r="AB31" s="57" t="str">
        <f t="shared" si="52"/>
        <v/>
      </c>
      <c r="AC31" s="62" t="str">
        <f>IF($B31="","",TIME(AD31,AE31,AF31))</f>
        <v/>
      </c>
      <c r="AD31" s="65"/>
      <c r="AE31" s="65"/>
      <c r="AF31" s="65"/>
      <c r="AG31" s="34" t="str">
        <f>IF(OR(AC31="DNS",AC31="DNF",AC31="DSQ",AC31="DNC",AC31="OCS"),"",IF(AC$9="","",IF($B31="","",(AC31/(AB31/100)))))</f>
        <v/>
      </c>
      <c r="AH31" s="35" t="str">
        <f t="shared" si="55"/>
        <v/>
      </c>
      <c r="AI31" s="57" t="str">
        <f t="shared" si="56"/>
        <v/>
      </c>
      <c r="AJ31" s="62" t="str">
        <f>IF($B31="","",TIME(AK31,AL31,AM31))</f>
        <v/>
      </c>
      <c r="AK31" s="65"/>
      <c r="AL31" s="65"/>
      <c r="AM31" s="65"/>
      <c r="AN31" s="34" t="str">
        <f>IF(OR(AJ31="DNS",AJ31="DNF",AJ31="DSQ",AJ31="DNC",AJ31="OCS"),"",IF(AJ$9="","",IF($B31="","",(AJ31/(AI31/100)))))</f>
        <v/>
      </c>
      <c r="AO31" s="35" t="str">
        <f t="shared" si="59"/>
        <v/>
      </c>
      <c r="AR31" s="13" t="str">
        <f t="shared" si="67"/>
        <v/>
      </c>
      <c r="AS31" s="13" t="str">
        <f t="shared" si="67"/>
        <v/>
      </c>
      <c r="AT31" s="13" t="str">
        <f t="shared" si="67"/>
        <v/>
      </c>
      <c r="AU31" s="22" t="str">
        <f t="shared" si="18"/>
        <v/>
      </c>
      <c r="AV31" s="22" t="str">
        <f t="shared" si="19"/>
        <v/>
      </c>
      <c r="AW31" s="22" t="str">
        <f t="shared" si="20"/>
        <v/>
      </c>
      <c r="AX31" s="22" t="str">
        <f t="shared" si="21"/>
        <v/>
      </c>
      <c r="AY31" s="22" t="str">
        <f t="shared" si="22"/>
        <v/>
      </c>
      <c r="BA31" s="13" t="str">
        <f t="shared" si="68"/>
        <v/>
      </c>
      <c r="BB31" s="13" t="str">
        <f t="shared" si="68"/>
        <v/>
      </c>
      <c r="BC31" s="13" t="str">
        <f t="shared" si="68"/>
        <v/>
      </c>
      <c r="BD31" s="66" t="str">
        <f>IF($C31="TH",H31,"")</f>
        <v/>
      </c>
      <c r="BE31" s="22" t="str">
        <f t="shared" si="27"/>
        <v/>
      </c>
      <c r="BF31" s="22" t="str">
        <f t="shared" si="28"/>
        <v/>
      </c>
      <c r="BG31" s="66" t="str">
        <f>IF($C31="TH",O31,"")</f>
        <v/>
      </c>
      <c r="BH31" s="22" t="str">
        <f t="shared" si="30"/>
        <v/>
      </c>
      <c r="BI31" s="22" t="str">
        <f t="shared" si="31"/>
        <v/>
      </c>
      <c r="BJ31" s="66" t="str">
        <f>IF($C31="TH",V31,"")</f>
        <v/>
      </c>
      <c r="BK31" s="22" t="str">
        <f t="shared" si="33"/>
        <v/>
      </c>
      <c r="BL31" s="22" t="str">
        <f t="shared" si="34"/>
        <v/>
      </c>
      <c r="BM31" s="66" t="str">
        <f>IF($C31="TH",AC31,"")</f>
        <v/>
      </c>
      <c r="BN31" s="22" t="str">
        <f t="shared" si="36"/>
        <v/>
      </c>
      <c r="BO31" s="22" t="str">
        <f t="shared" si="37"/>
        <v/>
      </c>
      <c r="BP31" s="66" t="str">
        <f>IF($C31="TH",AJ31,"")</f>
        <v/>
      </c>
      <c r="BQ31" s="22" t="str">
        <f t="shared" si="39"/>
        <v/>
      </c>
      <c r="BR31" s="22" t="str">
        <f t="shared" si="40"/>
        <v/>
      </c>
      <c r="BT31" s="13" t="s">
        <v>609</v>
      </c>
      <c r="BU31" s="13" t="s">
        <v>609</v>
      </c>
      <c r="BV31" s="13" t="s">
        <v>609</v>
      </c>
      <c r="BW31" s="66" t="s">
        <v>609</v>
      </c>
      <c r="BX31" s="22" t="s">
        <v>609</v>
      </c>
      <c r="BY31" s="22" t="s">
        <v>609</v>
      </c>
      <c r="BZ31" s="66" t="s">
        <v>609</v>
      </c>
      <c r="CA31" s="22" t="s">
        <v>609</v>
      </c>
      <c r="CB31" s="22" t="s">
        <v>609</v>
      </c>
      <c r="CC31" s="66" t="s">
        <v>609</v>
      </c>
      <c r="CD31" s="22" t="s">
        <v>609</v>
      </c>
      <c r="CE31" s="22" t="s">
        <v>609</v>
      </c>
      <c r="CF31" s="66" t="s">
        <v>609</v>
      </c>
      <c r="CG31" s="22" t="s">
        <v>609</v>
      </c>
      <c r="CH31" s="22" t="s">
        <v>609</v>
      </c>
      <c r="CI31" s="66" t="s">
        <v>609</v>
      </c>
      <c r="CJ31" s="22" t="s">
        <v>609</v>
      </c>
      <c r="CK31" s="22" t="s">
        <v>609</v>
      </c>
    </row>
    <row r="32" spans="1:89" ht="15" customHeight="1" thickBot="1" x14ac:dyDescent="0.25">
      <c r="A32" s="60" t="str">
        <f>F32</f>
        <v/>
      </c>
      <c r="B32" s="17"/>
      <c r="C32" s="17"/>
      <c r="D32" s="18"/>
      <c r="E32" s="19" t="str">
        <f>IF(B32="","",M32+T32+AA32+AH32+AO32)</f>
        <v/>
      </c>
      <c r="F32" s="20" t="str">
        <f t="shared" si="2"/>
        <v/>
      </c>
      <c r="G32" s="21" t="str">
        <f t="shared" si="43"/>
        <v/>
      </c>
      <c r="H32" s="62" t="str">
        <f>IF($B32="","",TIME(I32,J32,K32))</f>
        <v/>
      </c>
      <c r="I32" s="65"/>
      <c r="J32" s="65"/>
      <c r="K32" s="65"/>
      <c r="L32" s="34" t="str">
        <f>IF(OR(H32="DNS",H32="DNF",H32="DSQ",H32="DNC",H32="OCS"),"",IF(H$9="","",IF($B32="","",(H32/(G32/100)))))</f>
        <v/>
      </c>
      <c r="M32" s="36" t="str">
        <f t="shared" si="6"/>
        <v/>
      </c>
      <c r="N32" s="57" t="str">
        <f t="shared" si="46"/>
        <v/>
      </c>
      <c r="O32" s="62" t="str">
        <f>IF($B32="","",TIME(P32,Q32,R32))</f>
        <v/>
      </c>
      <c r="P32" s="65"/>
      <c r="Q32" s="65"/>
      <c r="R32" s="65"/>
      <c r="S32" s="34" t="str">
        <f>IF(OR(O32="DNS",O32="DNF",O32="DSQ",O32="DNC",O32="OCS"),"",IF(O$9="","",IF($B32="","",(O32/(N32/100)))))</f>
        <v/>
      </c>
      <c r="T32" s="35" t="str">
        <f t="shared" si="10"/>
        <v/>
      </c>
      <c r="U32" s="57" t="str">
        <f t="shared" si="49"/>
        <v/>
      </c>
      <c r="V32" s="62" t="str">
        <f>IF($B32="","",TIME(W32,X32,Y32))</f>
        <v/>
      </c>
      <c r="W32" s="65"/>
      <c r="X32" s="65"/>
      <c r="Y32" s="65"/>
      <c r="Z32" s="34" t="str">
        <f>IF(OR(V32="DNS",V32="DNF",V32="DSQ",V32="DNC",V32="OCS"),"",IF(V$9="","",IF($B32="","",(V32/(U32/100)))))</f>
        <v/>
      </c>
      <c r="AA32" s="35" t="str">
        <f t="shared" si="13"/>
        <v/>
      </c>
      <c r="AB32" s="57" t="str">
        <f t="shared" si="52"/>
        <v/>
      </c>
      <c r="AC32" s="62" t="str">
        <f>IF($B32="","",TIME(AD32,AE32,AF32))</f>
        <v/>
      </c>
      <c r="AD32" s="65"/>
      <c r="AE32" s="65"/>
      <c r="AF32" s="65"/>
      <c r="AG32" s="34" t="str">
        <f>IF(OR(AC32="DNS",AC32="DNF",AC32="DSQ",AC32="DNC",AC32="OCS"),"",IF(AC$9="","",IF($B32="","",(AC32/(AB32/100)))))</f>
        <v/>
      </c>
      <c r="AH32" s="35" t="str">
        <f t="shared" si="55"/>
        <v/>
      </c>
      <c r="AI32" s="57" t="str">
        <f t="shared" si="56"/>
        <v/>
      </c>
      <c r="AJ32" s="62" t="str">
        <f>IF($B32="","",TIME(AK32,AL32,AM32))</f>
        <v/>
      </c>
      <c r="AK32" s="65"/>
      <c r="AL32" s="65"/>
      <c r="AM32" s="65"/>
      <c r="AN32" s="34" t="str">
        <f>IF(OR(AJ32="DNS",AJ32="DNF",AJ32="DSQ",AJ32="DNC",AJ32="OCS"),"",IF(AJ$9="","",IF($B32="","",(AJ32/(AI32/100)))))</f>
        <v/>
      </c>
      <c r="AO32" s="35" t="str">
        <f t="shared" si="59"/>
        <v/>
      </c>
      <c r="AR32" s="13" t="str">
        <f t="shared" si="67"/>
        <v/>
      </c>
      <c r="AS32" s="13" t="str">
        <f t="shared" si="67"/>
        <v/>
      </c>
      <c r="AT32" s="13" t="str">
        <f t="shared" si="67"/>
        <v/>
      </c>
      <c r="AU32" s="22" t="str">
        <f t="shared" si="18"/>
        <v/>
      </c>
      <c r="AV32" s="22" t="str">
        <f t="shared" si="19"/>
        <v/>
      </c>
      <c r="AW32" s="22" t="str">
        <f t="shared" si="20"/>
        <v/>
      </c>
      <c r="AX32" s="22" t="str">
        <f t="shared" si="21"/>
        <v/>
      </c>
      <c r="AY32" s="22" t="str">
        <f t="shared" si="22"/>
        <v/>
      </c>
      <c r="BA32" s="13" t="str">
        <f t="shared" si="68"/>
        <v/>
      </c>
      <c r="BB32" s="13" t="str">
        <f t="shared" si="68"/>
        <v/>
      </c>
      <c r="BC32" s="13" t="str">
        <f t="shared" si="68"/>
        <v/>
      </c>
      <c r="BD32" s="66" t="str">
        <f>IF($C32="TH",H32,"")</f>
        <v/>
      </c>
      <c r="BE32" s="22" t="str">
        <f t="shared" si="27"/>
        <v/>
      </c>
      <c r="BF32" s="22" t="str">
        <f t="shared" si="28"/>
        <v/>
      </c>
      <c r="BG32" s="66" t="str">
        <f>IF($C32="TH",O32,"")</f>
        <v/>
      </c>
      <c r="BH32" s="22" t="str">
        <f t="shared" si="30"/>
        <v/>
      </c>
      <c r="BI32" s="22" t="str">
        <f t="shared" si="31"/>
        <v/>
      </c>
      <c r="BJ32" s="66" t="str">
        <f>IF($C32="TH",V32,"")</f>
        <v/>
      </c>
      <c r="BK32" s="22" t="str">
        <f t="shared" si="33"/>
        <v/>
      </c>
      <c r="BL32" s="22" t="str">
        <f t="shared" si="34"/>
        <v/>
      </c>
      <c r="BM32" s="66" t="str">
        <f>IF($C32="TH",AC32,"")</f>
        <v/>
      </c>
      <c r="BN32" s="22" t="str">
        <f t="shared" si="36"/>
        <v/>
      </c>
      <c r="BO32" s="22" t="str">
        <f t="shared" si="37"/>
        <v/>
      </c>
      <c r="BP32" s="66" t="str">
        <f>IF($C32="TH",AJ32,"")</f>
        <v/>
      </c>
      <c r="BQ32" s="22" t="str">
        <f t="shared" si="39"/>
        <v/>
      </c>
      <c r="BR32" s="22" t="str">
        <f t="shared" si="40"/>
        <v/>
      </c>
      <c r="BT32" s="13" t="s">
        <v>609</v>
      </c>
      <c r="BU32" s="13" t="s">
        <v>609</v>
      </c>
      <c r="BV32" s="13" t="s">
        <v>609</v>
      </c>
      <c r="BW32" s="66" t="s">
        <v>609</v>
      </c>
      <c r="BX32" s="22" t="s">
        <v>609</v>
      </c>
      <c r="BY32" s="22" t="s">
        <v>609</v>
      </c>
      <c r="BZ32" s="66" t="s">
        <v>609</v>
      </c>
      <c r="CA32" s="22" t="s">
        <v>609</v>
      </c>
      <c r="CB32" s="22" t="s">
        <v>609</v>
      </c>
      <c r="CC32" s="66" t="s">
        <v>609</v>
      </c>
      <c r="CD32" s="22" t="s">
        <v>609</v>
      </c>
      <c r="CE32" s="22" t="s">
        <v>609</v>
      </c>
      <c r="CF32" s="66" t="s">
        <v>609</v>
      </c>
      <c r="CG32" s="22" t="s">
        <v>609</v>
      </c>
      <c r="CH32" s="22" t="s">
        <v>609</v>
      </c>
      <c r="CI32" s="66" t="s">
        <v>609</v>
      </c>
      <c r="CJ32" s="22" t="s">
        <v>609</v>
      </c>
      <c r="CK32" s="22" t="s">
        <v>609</v>
      </c>
    </row>
    <row r="33" spans="1:87" ht="15" customHeight="1" thickTop="1" thickBot="1" x14ac:dyDescent="0.25">
      <c r="A33" s="48"/>
      <c r="B33" s="48"/>
      <c r="C33" s="48"/>
      <c r="D33" s="48"/>
      <c r="E33" s="48"/>
      <c r="F33" s="48"/>
      <c r="G33" s="48"/>
      <c r="H33" s="49"/>
      <c r="I33" s="49"/>
      <c r="J33" s="49"/>
      <c r="K33" s="49"/>
      <c r="L33" s="48"/>
      <c r="M33" s="64"/>
      <c r="N33" s="48"/>
      <c r="O33" s="48"/>
      <c r="P33" s="48"/>
      <c r="Q33" s="48"/>
      <c r="R33" s="48"/>
      <c r="S33" s="48"/>
      <c r="T33" s="64"/>
      <c r="U33" s="48"/>
      <c r="V33" s="48"/>
      <c r="W33" s="48"/>
      <c r="X33" s="48"/>
      <c r="Y33" s="48"/>
      <c r="Z33" s="48"/>
      <c r="AA33" s="64"/>
      <c r="AB33" s="48"/>
      <c r="AC33" s="48"/>
      <c r="AD33" s="48"/>
      <c r="AE33" s="48"/>
      <c r="AF33" s="48"/>
      <c r="AG33" s="63"/>
      <c r="AH33" s="64"/>
      <c r="AI33" s="48"/>
      <c r="AJ33" s="48"/>
      <c r="AK33" s="48"/>
      <c r="AL33" s="48"/>
      <c r="AM33" s="48"/>
      <c r="AN33" s="48"/>
      <c r="AO33" s="64"/>
      <c r="BD33" s="48"/>
      <c r="BG33" s="48"/>
      <c r="BJ33" s="48"/>
      <c r="BM33" s="48"/>
      <c r="BP33" s="48"/>
      <c r="BW33" s="48"/>
      <c r="BZ33" s="48"/>
      <c r="CC33" s="48"/>
      <c r="CF33" s="48"/>
      <c r="CI33" s="48"/>
    </row>
    <row r="34" spans="1:87" ht="15" customHeight="1" thickTop="1" x14ac:dyDescent="0.2"/>
  </sheetData>
  <sortState xmlns:xlrd2="http://schemas.microsoft.com/office/spreadsheetml/2017/richdata2" ref="A11:CK21">
    <sortCondition ref="A11:A21"/>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B16A16B2-D936-418C-A53E-FB5A59F2D80A}">
      <formula1>Windspd</formula1>
    </dataValidation>
    <dataValidation type="list" allowBlank="1" showInputMessage="1" showErrorMessage="1" sqref="C18:C32 C11:C17" xr:uid="{7FC2D4C6-1220-4C4B-BFE0-638D5581B3BA}">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9EF5A8A-451B-41EE-95B0-BA204D07A5C4}">
          <x14:formula1>
            <xm:f>Memb!$B$2:$B$317</xm:f>
          </x14:formula1>
          <xm:sqref>B11:B32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1C6D0-FB1A-4F12-BD54-D0787B6B12C7}">
  <dimension ref="A1:CK34"/>
  <sheetViews>
    <sheetView workbookViewId="0">
      <selection activeCell="D2" sqref="D2:AO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131</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741</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363</v>
      </c>
      <c r="C4" s="2" t="s">
        <v>153</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479</v>
      </c>
      <c r="C5" s="2" t="s">
        <v>985</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t="s">
        <v>520</v>
      </c>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44619</v>
      </c>
      <c r="C8" s="5"/>
      <c r="D8" s="6"/>
      <c r="E8" s="408" t="s">
        <v>99</v>
      </c>
      <c r="F8" s="409"/>
      <c r="G8" s="7"/>
      <c r="H8" s="427" t="s">
        <v>298</v>
      </c>
      <c r="I8" s="427"/>
      <c r="J8" s="427"/>
      <c r="K8" s="427"/>
      <c r="L8" s="418"/>
      <c r="M8" s="418"/>
      <c r="N8" s="8"/>
      <c r="O8" s="418" t="s">
        <v>298</v>
      </c>
      <c r="P8" s="418"/>
      <c r="Q8" s="418"/>
      <c r="R8" s="418"/>
      <c r="S8" s="418"/>
      <c r="T8" s="418"/>
      <c r="U8" s="8"/>
      <c r="V8" s="418" t="s">
        <v>298</v>
      </c>
      <c r="W8" s="418"/>
      <c r="X8" s="418"/>
      <c r="Y8" s="418"/>
      <c r="Z8" s="418"/>
      <c r="AA8" s="418"/>
      <c r="AB8" s="8"/>
      <c r="AC8" s="418" t="s">
        <v>298</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30" si="0">F11</f>
        <v>1</v>
      </c>
      <c r="B11" s="61" t="s">
        <v>196</v>
      </c>
      <c r="C11" s="328" t="s">
        <v>83</v>
      </c>
      <c r="D11" s="249"/>
      <c r="E11" s="15">
        <f t="shared" ref="E11:E30" si="1">IF(B11="","",M11+T11+AA11+AH11+AO11)</f>
        <v>4</v>
      </c>
      <c r="F11" s="16">
        <f t="shared" ref="F11:F32" si="2">IF(B11="","",RANK(E11,E$11:E$32,1))</f>
        <v>1</v>
      </c>
      <c r="G11" s="8">
        <f t="shared" ref="G11:G32" si="3">IF(H$8="","",IF($B11="","",INDEX(PMNumb,MATCH($C11,Boats,0),MATCH(H$8,Windspd,0))))</f>
        <v>83</v>
      </c>
      <c r="H11" s="62">
        <f t="shared" ref="H11:H30" si="4">IF($B11="","",TIME(I11,J11,K11))</f>
        <v>6.9444444444444447E-4</v>
      </c>
      <c r="I11" s="65"/>
      <c r="J11" s="65">
        <v>1</v>
      </c>
      <c r="K11" s="65"/>
      <c r="L11" s="34">
        <f t="shared" ref="L11:L30" si="5">IF(OR(H11="DNS",H11="DNF",H11="DSQ",H11="DNC",H11="OCS"),"",IF(H$9="","",IF($B11="","",(H11/(G11/100)))))</f>
        <v>8.3668005354752353E-4</v>
      </c>
      <c r="M11" s="35">
        <f t="shared" ref="M11:M32" si="6">IF(OR(H11="DNS",H11="DNF",H11="DSQ",H11="DNC",H11="OCS"),(COUNTA($B$11:$B$32)+1),IF(H$8="",0,IF($B11="","",RANK(L11,L$11:L$32,1))))</f>
        <v>1</v>
      </c>
      <c r="N11" s="57">
        <f t="shared" ref="N11:N32" si="7">IF(O$8="","",IF($B11="","",INDEX(PMNumb,MATCH($C11,Boats,0),MATCH(O$8,Windspd,0))))</f>
        <v>83</v>
      </c>
      <c r="O11" s="62">
        <f t="shared" ref="O11:O30" si="8">IF($B11="","",TIME(P11,Q11,R11))</f>
        <v>6.9444444444444447E-4</v>
      </c>
      <c r="P11" s="65"/>
      <c r="Q11" s="65">
        <v>1</v>
      </c>
      <c r="R11" s="65"/>
      <c r="S11" s="34">
        <f t="shared" ref="S11:S30" si="9">IF(OR(O11="DNS",O11="DNF",O11="DSQ",O11="DNC",O11="OCS"),"",IF(O$9="","",IF($B11="","",(O11/(N11/100)))))</f>
        <v>8.3668005354752353E-4</v>
      </c>
      <c r="T11" s="35">
        <f t="shared" ref="T11:T32" si="10">IF(OR(O11="DNS",O11="DNF",O11="DSQ",O11="DNC",O11="OCS"),(COUNTA($B$11:$B$32)+1),IF(O$8="",0,IF($B11="","",RANK(S11,S$11:S$32,1))))</f>
        <v>1</v>
      </c>
      <c r="U11" s="57">
        <f t="shared" ref="U11:U32" si="11">IF(V$8="","",IF($B11="","",INDEX(PMNumb,MATCH($C11,Boats,0),MATCH(V$8,Windspd,0))))</f>
        <v>83</v>
      </c>
      <c r="V11" s="62">
        <f t="shared" ref="V11:V30" si="12">IF($B11="","",TIME(W11,X11,Y11))</f>
        <v>6.9444444444444447E-4</v>
      </c>
      <c r="W11" s="65"/>
      <c r="X11" s="65">
        <v>1</v>
      </c>
      <c r="Y11" s="65"/>
      <c r="Z11" s="34">
        <f t="shared" ref="Z11:Z30" si="13">IF(OR(V11="DNS",V11="DNF",V11="DSQ",V11="DNC",V11="OCS"),"",IF(V$9="","",IF($B11="","",(V11/(U11/100)))))</f>
        <v>8.3668005354752353E-4</v>
      </c>
      <c r="AA11" s="35">
        <f t="shared" ref="AA11:AA32" si="14">IF(OR(V11="DNS",V11="DNF",V11="DSQ",V11="DNC",V11="OCS"),(COUNTA($B$11:$B$32)+1),IF(V$8="",0,IF($B11="","",RANK(Z11,Z$11:Z$32,1))))</f>
        <v>1</v>
      </c>
      <c r="AB11" s="57">
        <f t="shared" ref="AB11:AB32" si="15">IF(AC$8="","",IF($B11="","",INDEX(PMNumb,MATCH($C11,Boats,0),MATCH(AC$8,Windspd,0))))</f>
        <v>83</v>
      </c>
      <c r="AC11" s="62">
        <f t="shared" ref="AC11:AC30" si="16">IF($B11="","",TIME(AD11,AE11,AF11))</f>
        <v>6.9444444444444447E-4</v>
      </c>
      <c r="AD11" s="65"/>
      <c r="AE11" s="65">
        <v>1</v>
      </c>
      <c r="AF11" s="65"/>
      <c r="AG11" s="34">
        <f t="shared" ref="AG11:AG30" si="17">IF(OR(AC11="DNS",AC11="DNF",AC11="DSQ",AC11="DNC",AC11="OCS"),"",IF(AC$9="","",IF($B11="","",(AC11/(AB11/100)))))</f>
        <v>8.3668005354752353E-4</v>
      </c>
      <c r="AH11" s="35">
        <f t="shared" ref="AH11:AH32" si="18">IF(OR(AC11="DNS",AC11="DNF",AC11="DSQ",AC11="DNC",AC11="OCS"),(COUNTA($B$11:$B$32)+1),IF(AC$8="",0,IF($B11="","",RANK(AG11,AG$11:AG$32,1))))</f>
        <v>1</v>
      </c>
      <c r="AI11" s="57">
        <f t="shared" ref="AI11:AI32" si="19">IF(AJ$8="","",IF($B11="","",INDEX(PMNumb,MATCH($C11,Boats,0),MATCH(AJ$8,Windspd,0))))</f>
        <v>83</v>
      </c>
      <c r="AJ11" s="62"/>
      <c r="AK11" s="65"/>
      <c r="AL11" s="65"/>
      <c r="AM11" s="65"/>
      <c r="AN11" s="34"/>
      <c r="AO11" s="35"/>
      <c r="AR11" s="13" t="str">
        <f t="shared" ref="AR11:AT26" si="20">IF($B11="","",B11)</f>
        <v>Loy Vaughan</v>
      </c>
      <c r="AS11" s="13" t="str">
        <f t="shared" si="20"/>
        <v>TH</v>
      </c>
      <c r="AT11" s="13">
        <f t="shared" si="20"/>
        <v>0</v>
      </c>
      <c r="AU11" s="22">
        <f t="shared" ref="AU11:AU32" si="21">IF($B11="","",IF(M11&gt;0,IF(OR(H11="DNS",H11="DSQ",H11="DNC",H11="OCS"),0,IF(H11="DNF",1,(COUNTIF($H$11:$H$32,"=DNF")+COUNT($L$11:$L$32))-M11+1)),0))</f>
        <v>3</v>
      </c>
      <c r="AV11" s="22">
        <f t="shared" ref="AV11:AV32" si="22">IF($B11="","",IF(T11&gt;0,IF(OR(O11="DNS",O11="DSQ",O11="DNC",O11="OCS"),0,IF(O11="DNF",1,(COUNTIF($O$11:$O$32,"=DNF")+COUNT($S$11:$S$32)-T11+1))),0))</f>
        <v>3</v>
      </c>
      <c r="AW11" s="22">
        <f t="shared" ref="AW11:AW32" si="23">IF($B11="","",IF(AA11&gt;0,IF(OR(V11="DNS",V11="DSQ",V11="DNC",V11="OCS"),0,IF(V11="DNF",1,(COUNTIF($V$11:$V$32,"=DNF")+COUNT($Z$11:$Z$32))-AA11+1)),0))</f>
        <v>3</v>
      </c>
      <c r="AX11" s="22">
        <f t="shared" ref="AX11:AX32" si="24">IF($B11="","",IF(AH11&gt;0,IF(OR(AC11="DNS",AC11="DSQ",AC11="DNC",AC11="OCS"),0,IF(AC11="DNF",1,(COUNTIF($AC$11:$AC$32,"=DNF")+COUNT($AG$11:$AG$32))-AH11+1)),0))</f>
        <v>3</v>
      </c>
      <c r="AY11" s="22">
        <f t="shared" ref="AY11:AY32" si="25">IF($B11="","",IF(AO11&gt;0,IF(OR(AJ11="DNS",AJ11="DSQ",AJ11="DNC",AJ11="OCS"),0,IF(AJ11="DNF",1,(COUNTIF($AJ$11:$AJ$32,"=DNF")+COUNT($AN$11:$AN$32))-AO11+1)),0))</f>
        <v>0</v>
      </c>
      <c r="BA11" s="13" t="str">
        <f t="shared" ref="BA11:BC26" si="26">IF($B11="","",B11)</f>
        <v>Loy Vaughan</v>
      </c>
      <c r="BB11" s="13" t="str">
        <f t="shared" si="26"/>
        <v>TH</v>
      </c>
      <c r="BC11" s="13">
        <f t="shared" si="26"/>
        <v>0</v>
      </c>
      <c r="BD11" s="66">
        <f t="shared" ref="BD11:BD30" si="27">IF($C11="TH",H11,"")</f>
        <v>6.9444444444444447E-4</v>
      </c>
      <c r="BE11" s="22">
        <f t="shared" ref="BE11:BE32" si="28">IF(M11&gt;0,IF($C11="TH",IF(OR(BD11="DNS",BD11="DNF",BD11="DSQ",BD11="DNC",BD11="OCS"),(COUNTIF($C$11:$C$32,"=TH")+1),IF(H$8="",0,IF($B11="","",RANK(BD11,BD$11:BD$32,1)))),""),"")</f>
        <v>1</v>
      </c>
      <c r="BF11" s="22">
        <f t="shared" ref="BF11:BF32" si="29">IF(BE11="","",IF($C11="TH",IF($B11="","",IF(BE11&gt;0,IF(OR(BD11="DNS",BD11="DSQ",BD11="DNC",BD11="OCS"),0,IF(BD11="DNF",1,(COUNTIF($BD$11:$BD$32,"=DNF")+COUNT($BD$11:$BD$32))-BE11+1)),0)),""))</f>
        <v>3</v>
      </c>
      <c r="BG11" s="66">
        <f t="shared" ref="BG11:BG30" si="30">IF($C11="TH",O11,"")</f>
        <v>6.9444444444444447E-4</v>
      </c>
      <c r="BH11" s="22">
        <f t="shared" ref="BH11:BH32" si="31">IF(T11&gt;0,IF($C11="TH",IF(OR(BG11="DNS",BG11="DNF",BG11="DSQ",BG11="DNC",BG11="OCS"),(COUNTIF($C$11:$C$32,"=TH")+1),IF(O$8="",0,IF($B11="","",RANK(BG11,BG$11:BG$32,1)))),""),"")</f>
        <v>1</v>
      </c>
      <c r="BI11" s="22">
        <f t="shared" ref="BI11:BI32" si="32">IF(BH11="","",IF($C11="TH",IF($B11="","",IF(BH11&gt;0,IF(OR(BG11="DNS",BG11="DSQ",BG11="DNC",BG11="OCS"),0,IF(BG11="DNF",1,(COUNTIF($BG$11:$BG$32,"=DNF")+COUNT($BG$11:$BG$32))-BH11+1)),0)),""))</f>
        <v>3</v>
      </c>
      <c r="BJ11" s="66">
        <f t="shared" ref="BJ11:BJ30" si="33">IF($C11="TH",V11,"")</f>
        <v>6.9444444444444447E-4</v>
      </c>
      <c r="BK11" s="22">
        <f t="shared" ref="BK11:BK32" si="34">IF(AA11&gt;0,IF($C11="TH",IF(OR(BJ11="DNS",BJ11="DNF",BJ11="DSQ",BJ11="DNC",BJ11="OCS"),(COUNTIF($C$11:$C$32,"=TH")+1),IF(V$8="",0,IF($B11="","",RANK(BJ11,BJ$11:BJ$32,1)))),""),"")</f>
        <v>1</v>
      </c>
      <c r="BL11" s="22">
        <f t="shared" ref="BL11:BL32" si="35">IF(BK11="","",IF($C11="TH",IF($B11="","",IF(BK11&gt;0,IF(OR(BJ11="DNS",BJ11="DSQ",BJ11="DNC",BJ11="OCS"),0,IF(BJ11="DNF",1,(COUNTIF($BJ$11:$BJ$32,"=DNF")+COUNT($BJ$11:$BJ$32))-BK11+1)),0)),""))</f>
        <v>3</v>
      </c>
      <c r="BM11" s="66">
        <f t="shared" ref="BM11:BM30" si="36">IF($C11="TH",AC11,"")</f>
        <v>6.9444444444444447E-4</v>
      </c>
      <c r="BN11" s="22">
        <f t="shared" ref="BN11:BN32" si="37">IF(AH11&gt;0,IF($C11="TH",IF(OR(BM11="DNS",BM11="DNF",BM11="DSQ",BM11="DNC",BM11="OCS"),(COUNTIF($C$11:$C$32,"=TH")+1),IF(AC$8="",0,IF($B11="","",RANK(BM11,BM$11:BM$32,1)))),""),"")</f>
        <v>1</v>
      </c>
      <c r="BO11" s="22">
        <f t="shared" ref="BO11:BO32" si="38">IF(BN11="","",IF($C11="TH",IF($B11="","",IF(BN11&gt;0,IF(OR(BM11="DNS",BM11="DSQ",BM11="DNC",BM11="OCS"),0,IF(BM11="DNF",1,(COUNTIF($BM$11:$BM$32,"=DNF")+COUNT($BM$11:$BM$32))-BN11+1)),0)),""))</f>
        <v>3</v>
      </c>
      <c r="BP11" s="66">
        <f t="shared" ref="BP11:BP30" si="39">IF($C11="TH",AJ11,"")</f>
        <v>0</v>
      </c>
      <c r="BQ11" s="22" t="str">
        <f t="shared" ref="BQ11:BQ32" si="40">IF(AO11&gt;0,IF($C11="TH",IF(OR(BP11="DNS",BP11="DNF",BP11="DSQ",BP11="DNC",BP11="OCS"),(COUNTIF($C$11:$C$32,"=TH")+1),IF(AJ$8="",0,IF($B11="","",RANK(BP11,BP$11:BP$32,1)))),""),"")</f>
        <v/>
      </c>
      <c r="BR11" s="22" t="str">
        <f t="shared" ref="BR11:BR32" si="41">IF(BQ11="","",IF($C11="TH",IF($B11="","",IF(BQ11&gt;0,IF(OR(BP11="DNS",BP11="DSQ",BP11="DNC",BP11="OCS"),0,IF(BP11="DNF",1,(COUNTIF($BP$11:$BP$32,"=DNF")+COUNT($BP$11:$BP$32))-BQ11+1)),0)),""))</f>
        <v/>
      </c>
      <c r="BT11" s="13" t="str">
        <f t="shared" ref="BT11:BV26" si="42">IF($B11="","",B11)</f>
        <v>Loy Vaughan</v>
      </c>
      <c r="BU11" s="13" t="str">
        <f t="shared" si="42"/>
        <v>TH</v>
      </c>
      <c r="BV11" s="13">
        <f t="shared" si="42"/>
        <v>0</v>
      </c>
      <c r="BW11" s="66" t="str">
        <f t="shared" ref="BW11:BW30" si="43">IF($C11="FSCT",H11,"")</f>
        <v/>
      </c>
      <c r="BX11" s="22" t="str">
        <f t="shared" ref="BX11:BX32" si="44">IF(M11&gt;0,IF($C11="FSCT",IF(OR(BW11="DNS",BW11="DNF",BW11="DSQ",BW11="DNC",BW11="OCS"),(COUNTIF($C$11:$C$32,"=FSCT")+1),IF(H$8="",0,IF($B11="","",RANK(BW11,BW$11:BW$32,1)))),""),"")</f>
        <v/>
      </c>
      <c r="BY11" s="22" t="str">
        <f t="shared" ref="BY11:BY32" si="45">IF(BX11="","",IF($C11="FSCT",IF($B11="","",IF(BX11&gt;0,IF(OR(BW11="DNS",BW11="DSQ",BW11="DNC",BW11="OCS"),0,IF(BW11="DNF",1,(COUNTIF($BW$11:$BW$32,"=DNF")+COUNT($BW$11:$BW$32))-BX11+1)),0)),""))</f>
        <v/>
      </c>
      <c r="BZ11" s="66" t="str">
        <f t="shared" ref="BZ11:BZ30" si="46">IF($C11="FSCT",O11,"")</f>
        <v/>
      </c>
      <c r="CA11" s="22" t="str">
        <f t="shared" ref="CA11:CA32" si="47">IF(T11&gt;0,IF($C11="FSCT",IF(OR(BZ11="DNS",BZ11="DNF",BZ11="DSQ",BZ11="DNC",BZ11="OCS"),(COUNTIF($C$11:$C$32,"=FSCT")+1),IF(O$8="",0,IF($B11="","",RANK(BZ11,BZ$11:BZ$32,1)))),""),"")</f>
        <v/>
      </c>
      <c r="CB11" s="22" t="str">
        <f t="shared" ref="CB11:CB32" si="48">IF(CA11="","",IF($C11="FSCT",IF($B11="","",IF(CA11&gt;0,IF(OR(BZ11="DNS",BZ11="DSQ",BZ11="DNC",BZ11="OCS"),0,IF(BZ11="DNF",1,(COUNTIF($BZ$11:$BZ$32,"=DNF")+COUNT($BZ$11:$BZ$32))-CA11+1)),0)),""))</f>
        <v/>
      </c>
      <c r="CC11" s="66" t="str">
        <f t="shared" ref="CC11:CC30" si="49">IF($C11="FSCT",V11,"")</f>
        <v/>
      </c>
      <c r="CD11" s="22" t="str">
        <f t="shared" ref="CD11:CD32" si="50">IF(AA11&gt;0,IF($C11="FSCT",IF(OR(CC11="DNS",CC11="DNF",CC11="DSQ",CC11="DNC",CC11="OCS"),(COUNTIF($C$11:$C$32,"=FSCT")+1),IF(V$8="",0,IF($B11="","",RANK(CC11,CC$11:CC$32,1)))),""),"")</f>
        <v/>
      </c>
      <c r="CE11" s="22" t="str">
        <f t="shared" ref="CE11:CE32" si="51">IF(CD11="","",IF($C11="FSCT",IF($B11="","",IF(CD11&gt;0,IF(OR(CC11="DNS",CC11="DSQ",CC11="DNC",CC11="OCS"),0,IF(CC11="DNF",1,(COUNTIF($CC$11:$CC$32,"=DNF")+COUNT($CC$11:$CC$32))-CD11+1)),0)),""))</f>
        <v/>
      </c>
      <c r="CF11" s="66" t="str">
        <f t="shared" ref="CF11:CF30" si="52">IF($C11="FSCT",AC11,"")</f>
        <v/>
      </c>
      <c r="CG11" s="22" t="str">
        <f t="shared" ref="CG11:CG32" si="53">IF(AH11&gt;0,IF($C11="FSCT",IF(OR(CF11="DNS",CF11="DNF",CF11="DSQ",CF11="DNC",CF11="OCS"),(COUNTIF($C$11:$C$32,"=FSCT")+1),IF(AC$8="",0,IF($B11="","",RANK(CF11,CF$11:CF$32,1)))),""),"")</f>
        <v/>
      </c>
      <c r="CH11" s="22" t="str">
        <f t="shared" ref="CH11:CH32" si="54">IF(CG11="","",IF($C11="FSCT",IF($B11="","",IF(CG11&gt;0,IF(OR(CF11="DNS",CF11="DSQ",CF11="DNC",CF11="OCS"),0,IF(CF11="DNF",1,(COUNTIF($CF$11:$CF$32,"=DNF")+COUNT($CF$11:$CF$32))-CG11+1)),0)),""))</f>
        <v/>
      </c>
      <c r="CI11" s="66" t="str">
        <f t="shared" ref="CI11:CI30" si="55">IF($C11="FSCT",AJ11,"")</f>
        <v/>
      </c>
      <c r="CJ11" s="22" t="str">
        <f t="shared" ref="CJ11:CJ32" si="56">IF(AO11&gt;0,IF($C11="FSCT",IF(OR(CI11="DNS",CI11="DNF",CI11="DSQ",CI11="DNC",CI11="OCS"),(COUNTIF($C$11:$C$32,"=FSCT")+1),IF(AJ$8="",0,IF($B11="","",RANK(CI11,CI$11:CI$32,1)))),""),"")</f>
        <v/>
      </c>
      <c r="CK11" s="22" t="str">
        <f t="shared" ref="CK11:CK32" si="57">IF(CJ11="","",IF($C11="FSCT",IF($B11="","",IF(CJ11&gt;0,IF(OR(CI11="DNS",CI11="DSQ",CI11="DNC",CI11="OCS"),0,IF(CI11="DNF",1,(COUNTIF($CI$11:$CI$32,"=DNF")+COUNT($CI$11:$CI$32))-CJ11+1)),0)),""))</f>
        <v/>
      </c>
    </row>
    <row r="12" spans="1:89" ht="15" customHeight="1" x14ac:dyDescent="0.2">
      <c r="A12" s="252">
        <f t="shared" si="0"/>
        <v>2</v>
      </c>
      <c r="B12" s="61" t="s">
        <v>202</v>
      </c>
      <c r="C12" s="328" t="s">
        <v>83</v>
      </c>
      <c r="D12" s="249"/>
      <c r="E12" s="15">
        <f t="shared" si="1"/>
        <v>8</v>
      </c>
      <c r="F12" s="16">
        <f t="shared" si="2"/>
        <v>2</v>
      </c>
      <c r="G12" s="8">
        <f t="shared" si="3"/>
        <v>83</v>
      </c>
      <c r="H12" s="62">
        <f t="shared" si="4"/>
        <v>1.3888888888888889E-3</v>
      </c>
      <c r="I12" s="65"/>
      <c r="J12" s="65">
        <v>2</v>
      </c>
      <c r="K12" s="65"/>
      <c r="L12" s="34">
        <f t="shared" si="5"/>
        <v>1.6733601070950471E-3</v>
      </c>
      <c r="M12" s="35">
        <f t="shared" si="6"/>
        <v>2</v>
      </c>
      <c r="N12" s="57">
        <f t="shared" si="7"/>
        <v>83</v>
      </c>
      <c r="O12" s="62">
        <f t="shared" si="8"/>
        <v>1.3888888888888889E-3</v>
      </c>
      <c r="P12" s="65"/>
      <c r="Q12" s="65">
        <v>2</v>
      </c>
      <c r="R12" s="65"/>
      <c r="S12" s="34">
        <f t="shared" si="9"/>
        <v>1.6733601070950471E-3</v>
      </c>
      <c r="T12" s="35">
        <f t="shared" si="10"/>
        <v>2</v>
      </c>
      <c r="U12" s="57">
        <f t="shared" si="11"/>
        <v>83</v>
      </c>
      <c r="V12" s="62">
        <f t="shared" si="12"/>
        <v>1.3888888888888889E-3</v>
      </c>
      <c r="W12" s="65"/>
      <c r="X12" s="65">
        <v>2</v>
      </c>
      <c r="Y12" s="65"/>
      <c r="Z12" s="34">
        <f t="shared" si="13"/>
        <v>1.6733601070950471E-3</v>
      </c>
      <c r="AA12" s="35">
        <f t="shared" si="14"/>
        <v>2</v>
      </c>
      <c r="AB12" s="57">
        <f t="shared" si="15"/>
        <v>83</v>
      </c>
      <c r="AC12" s="62">
        <f t="shared" si="16"/>
        <v>1.3888888888888889E-3</v>
      </c>
      <c r="AD12" s="65"/>
      <c r="AE12" s="65">
        <v>2</v>
      </c>
      <c r="AF12" s="65"/>
      <c r="AG12" s="34">
        <f t="shared" si="17"/>
        <v>1.6733601070950471E-3</v>
      </c>
      <c r="AH12" s="35">
        <f t="shared" si="18"/>
        <v>2</v>
      </c>
      <c r="AI12" s="57">
        <f t="shared" si="19"/>
        <v>83</v>
      </c>
      <c r="AJ12" s="62"/>
      <c r="AK12" s="65"/>
      <c r="AL12" s="65"/>
      <c r="AM12" s="65"/>
      <c r="AN12" s="34"/>
      <c r="AO12" s="35"/>
      <c r="AR12" s="13" t="str">
        <f t="shared" si="20"/>
        <v>Tate Beckham</v>
      </c>
      <c r="AS12" s="13" t="str">
        <f t="shared" si="20"/>
        <v>TH</v>
      </c>
      <c r="AT12" s="13">
        <f t="shared" si="20"/>
        <v>0</v>
      </c>
      <c r="AU12" s="22">
        <f t="shared" si="21"/>
        <v>2</v>
      </c>
      <c r="AV12" s="22">
        <f t="shared" si="22"/>
        <v>2</v>
      </c>
      <c r="AW12" s="22">
        <f t="shared" si="23"/>
        <v>2</v>
      </c>
      <c r="AX12" s="22">
        <f t="shared" si="24"/>
        <v>2</v>
      </c>
      <c r="AY12" s="22">
        <f t="shared" si="25"/>
        <v>0</v>
      </c>
      <c r="BA12" s="13" t="str">
        <f t="shared" si="26"/>
        <v>Tate Beckham</v>
      </c>
      <c r="BB12" s="13" t="str">
        <f t="shared" si="26"/>
        <v>TH</v>
      </c>
      <c r="BC12" s="13">
        <f t="shared" si="26"/>
        <v>0</v>
      </c>
      <c r="BD12" s="66">
        <f t="shared" si="27"/>
        <v>1.3888888888888889E-3</v>
      </c>
      <c r="BE12" s="22">
        <f t="shared" si="28"/>
        <v>2</v>
      </c>
      <c r="BF12" s="22">
        <f t="shared" si="29"/>
        <v>2</v>
      </c>
      <c r="BG12" s="66">
        <f t="shared" si="30"/>
        <v>1.3888888888888889E-3</v>
      </c>
      <c r="BH12" s="22">
        <f t="shared" si="31"/>
        <v>2</v>
      </c>
      <c r="BI12" s="22">
        <f t="shared" si="32"/>
        <v>2</v>
      </c>
      <c r="BJ12" s="66">
        <f t="shared" si="33"/>
        <v>1.3888888888888889E-3</v>
      </c>
      <c r="BK12" s="22">
        <f t="shared" si="34"/>
        <v>2</v>
      </c>
      <c r="BL12" s="22">
        <f t="shared" si="35"/>
        <v>2</v>
      </c>
      <c r="BM12" s="66">
        <f t="shared" si="36"/>
        <v>1.3888888888888889E-3</v>
      </c>
      <c r="BN12" s="22">
        <f t="shared" si="37"/>
        <v>2</v>
      </c>
      <c r="BO12" s="22">
        <f t="shared" si="38"/>
        <v>2</v>
      </c>
      <c r="BP12" s="66">
        <f t="shared" si="39"/>
        <v>0</v>
      </c>
      <c r="BQ12" s="22" t="str">
        <f t="shared" si="40"/>
        <v/>
      </c>
      <c r="BR12" s="22" t="str">
        <f t="shared" si="41"/>
        <v/>
      </c>
      <c r="BT12" s="13" t="str">
        <f t="shared" si="42"/>
        <v>Tate Beckham</v>
      </c>
      <c r="BU12" s="13" t="str">
        <f t="shared" si="42"/>
        <v>TH</v>
      </c>
      <c r="BV12" s="13">
        <f t="shared" si="42"/>
        <v>0</v>
      </c>
      <c r="BW12" s="66" t="str">
        <f t="shared" si="43"/>
        <v/>
      </c>
      <c r="BX12" s="22" t="str">
        <f t="shared" si="44"/>
        <v/>
      </c>
      <c r="BY12" s="22" t="str">
        <f t="shared" si="45"/>
        <v/>
      </c>
      <c r="BZ12" s="66" t="str">
        <f t="shared" si="46"/>
        <v/>
      </c>
      <c r="CA12" s="22" t="str">
        <f t="shared" si="47"/>
        <v/>
      </c>
      <c r="CB12" s="22" t="str">
        <f t="shared" si="48"/>
        <v/>
      </c>
      <c r="CC12" s="66" t="str">
        <f t="shared" si="49"/>
        <v/>
      </c>
      <c r="CD12" s="22" t="str">
        <f t="shared" si="50"/>
        <v/>
      </c>
      <c r="CE12" s="22" t="str">
        <f t="shared" si="51"/>
        <v/>
      </c>
      <c r="CF12" s="66" t="str">
        <f t="shared" si="52"/>
        <v/>
      </c>
      <c r="CG12" s="22" t="str">
        <f t="shared" si="53"/>
        <v/>
      </c>
      <c r="CH12" s="22" t="str">
        <f t="shared" si="54"/>
        <v/>
      </c>
      <c r="CI12" s="66" t="str">
        <f t="shared" si="55"/>
        <v/>
      </c>
      <c r="CJ12" s="22" t="str">
        <f t="shared" si="56"/>
        <v/>
      </c>
      <c r="CK12" s="22" t="str">
        <f t="shared" si="57"/>
        <v/>
      </c>
    </row>
    <row r="13" spans="1:89" ht="15" customHeight="1" x14ac:dyDescent="0.2">
      <c r="A13" s="252">
        <f t="shared" si="0"/>
        <v>3</v>
      </c>
      <c r="B13" s="61" t="s">
        <v>833</v>
      </c>
      <c r="C13" s="328" t="s">
        <v>83</v>
      </c>
      <c r="D13" s="249"/>
      <c r="E13" s="15">
        <f t="shared" si="1"/>
        <v>12</v>
      </c>
      <c r="F13" s="16">
        <f t="shared" si="2"/>
        <v>3</v>
      </c>
      <c r="G13" s="8">
        <f t="shared" si="3"/>
        <v>83</v>
      </c>
      <c r="H13" s="62">
        <f t="shared" si="4"/>
        <v>2.0833333333333333E-3</v>
      </c>
      <c r="I13" s="65"/>
      <c r="J13" s="65">
        <v>3</v>
      </c>
      <c r="K13" s="65"/>
      <c r="L13" s="34">
        <f t="shared" si="5"/>
        <v>2.5100401606425703E-3</v>
      </c>
      <c r="M13" s="35">
        <f t="shared" si="6"/>
        <v>3</v>
      </c>
      <c r="N13" s="57">
        <f t="shared" si="7"/>
        <v>83</v>
      </c>
      <c r="O13" s="62">
        <f t="shared" si="8"/>
        <v>2.0833333333333333E-3</v>
      </c>
      <c r="P13" s="65"/>
      <c r="Q13" s="65">
        <v>3</v>
      </c>
      <c r="R13" s="65"/>
      <c r="S13" s="34">
        <f t="shared" si="9"/>
        <v>2.5100401606425703E-3</v>
      </c>
      <c r="T13" s="35">
        <f t="shared" si="10"/>
        <v>3</v>
      </c>
      <c r="U13" s="57">
        <f t="shared" si="11"/>
        <v>83</v>
      </c>
      <c r="V13" s="62">
        <f t="shared" si="12"/>
        <v>2.0833333333333333E-3</v>
      </c>
      <c r="W13" s="65"/>
      <c r="X13" s="65">
        <v>3</v>
      </c>
      <c r="Y13" s="65"/>
      <c r="Z13" s="34">
        <f t="shared" si="13"/>
        <v>2.5100401606425703E-3</v>
      </c>
      <c r="AA13" s="35">
        <f t="shared" si="14"/>
        <v>3</v>
      </c>
      <c r="AB13" s="57">
        <f t="shared" si="15"/>
        <v>83</v>
      </c>
      <c r="AC13" s="62">
        <f t="shared" si="16"/>
        <v>2.0833333333333333E-3</v>
      </c>
      <c r="AD13" s="65"/>
      <c r="AE13" s="65">
        <v>3</v>
      </c>
      <c r="AF13" s="65"/>
      <c r="AG13" s="34">
        <f t="shared" si="17"/>
        <v>2.5100401606425703E-3</v>
      </c>
      <c r="AH13" s="35">
        <f t="shared" si="18"/>
        <v>3</v>
      </c>
      <c r="AI13" s="57">
        <f t="shared" si="19"/>
        <v>83</v>
      </c>
      <c r="AJ13" s="62"/>
      <c r="AK13" s="65"/>
      <c r="AL13" s="65"/>
      <c r="AM13" s="65"/>
      <c r="AN13" s="34"/>
      <c r="AO13" s="35"/>
      <c r="AR13" s="13" t="str">
        <f t="shared" si="20"/>
        <v>Dianne Hart</v>
      </c>
      <c r="AS13" s="13" t="str">
        <f t="shared" si="20"/>
        <v>TH</v>
      </c>
      <c r="AT13" s="13">
        <f t="shared" si="20"/>
        <v>0</v>
      </c>
      <c r="AU13" s="22">
        <f t="shared" si="21"/>
        <v>1</v>
      </c>
      <c r="AV13" s="22">
        <f t="shared" si="22"/>
        <v>1</v>
      </c>
      <c r="AW13" s="22">
        <f t="shared" si="23"/>
        <v>1</v>
      </c>
      <c r="AX13" s="22">
        <f t="shared" si="24"/>
        <v>1</v>
      </c>
      <c r="AY13" s="22">
        <f t="shared" si="25"/>
        <v>0</v>
      </c>
      <c r="BA13" s="13" t="str">
        <f t="shared" si="26"/>
        <v>Dianne Hart</v>
      </c>
      <c r="BB13" s="13" t="str">
        <f t="shared" si="26"/>
        <v>TH</v>
      </c>
      <c r="BC13" s="13">
        <f t="shared" si="26"/>
        <v>0</v>
      </c>
      <c r="BD13" s="66">
        <f t="shared" si="27"/>
        <v>2.0833333333333333E-3</v>
      </c>
      <c r="BE13" s="22">
        <f t="shared" si="28"/>
        <v>3</v>
      </c>
      <c r="BF13" s="22">
        <f t="shared" si="29"/>
        <v>1</v>
      </c>
      <c r="BG13" s="66">
        <f t="shared" si="30"/>
        <v>2.0833333333333333E-3</v>
      </c>
      <c r="BH13" s="22">
        <f t="shared" si="31"/>
        <v>3</v>
      </c>
      <c r="BI13" s="22">
        <f t="shared" si="32"/>
        <v>1</v>
      </c>
      <c r="BJ13" s="66">
        <f t="shared" si="33"/>
        <v>2.0833333333333333E-3</v>
      </c>
      <c r="BK13" s="22">
        <f t="shared" si="34"/>
        <v>3</v>
      </c>
      <c r="BL13" s="22">
        <f t="shared" si="35"/>
        <v>1</v>
      </c>
      <c r="BM13" s="66">
        <f t="shared" si="36"/>
        <v>2.0833333333333333E-3</v>
      </c>
      <c r="BN13" s="22">
        <f t="shared" si="37"/>
        <v>3</v>
      </c>
      <c r="BO13" s="22">
        <f t="shared" si="38"/>
        <v>1</v>
      </c>
      <c r="BP13" s="66">
        <f t="shared" si="39"/>
        <v>0</v>
      </c>
      <c r="BQ13" s="22" t="str">
        <f t="shared" si="40"/>
        <v/>
      </c>
      <c r="BR13" s="22" t="str">
        <f t="shared" si="41"/>
        <v/>
      </c>
      <c r="BT13" s="13" t="str">
        <f t="shared" si="42"/>
        <v>Dianne Hart</v>
      </c>
      <c r="BU13" s="13" t="str">
        <f t="shared" si="42"/>
        <v>TH</v>
      </c>
      <c r="BV13" s="13">
        <f t="shared" si="42"/>
        <v>0</v>
      </c>
      <c r="BW13" s="66" t="str">
        <f t="shared" si="43"/>
        <v/>
      </c>
      <c r="BX13" s="22" t="str">
        <f t="shared" si="44"/>
        <v/>
      </c>
      <c r="BY13" s="22" t="str">
        <f t="shared" si="45"/>
        <v/>
      </c>
      <c r="BZ13" s="66" t="str">
        <f t="shared" si="46"/>
        <v/>
      </c>
      <c r="CA13" s="22" t="str">
        <f t="shared" si="47"/>
        <v/>
      </c>
      <c r="CB13" s="22" t="str">
        <f t="shared" si="48"/>
        <v/>
      </c>
      <c r="CC13" s="66" t="str">
        <f t="shared" si="49"/>
        <v/>
      </c>
      <c r="CD13" s="22" t="str">
        <f t="shared" si="50"/>
        <v/>
      </c>
      <c r="CE13" s="22" t="str">
        <f t="shared" si="51"/>
        <v/>
      </c>
      <c r="CF13" s="66" t="str">
        <f t="shared" si="52"/>
        <v/>
      </c>
      <c r="CG13" s="22" t="str">
        <f t="shared" si="53"/>
        <v/>
      </c>
      <c r="CH13" s="22" t="str">
        <f t="shared" si="54"/>
        <v/>
      </c>
      <c r="CI13" s="66" t="str">
        <f t="shared" si="55"/>
        <v/>
      </c>
      <c r="CJ13" s="22" t="str">
        <f t="shared" si="56"/>
        <v/>
      </c>
      <c r="CK13" s="22" t="str">
        <f t="shared" si="57"/>
        <v/>
      </c>
    </row>
    <row r="14" spans="1:89" ht="15" customHeight="1" x14ac:dyDescent="0.2">
      <c r="A14" s="60" t="str">
        <f t="shared" si="0"/>
        <v/>
      </c>
      <c r="B14" s="61"/>
      <c r="C14" s="328"/>
      <c r="D14" s="249"/>
      <c r="E14" s="15" t="str">
        <f t="shared" si="1"/>
        <v/>
      </c>
      <c r="F14" s="16" t="str">
        <f t="shared" si="2"/>
        <v/>
      </c>
      <c r="G14" s="8" t="str">
        <f t="shared" si="3"/>
        <v/>
      </c>
      <c r="H14" s="62" t="str">
        <f t="shared" si="4"/>
        <v/>
      </c>
      <c r="I14" s="65"/>
      <c r="J14" s="65"/>
      <c r="K14" s="65"/>
      <c r="L14" s="34" t="str">
        <f t="shared" si="5"/>
        <v/>
      </c>
      <c r="M14" s="35" t="str">
        <f t="shared" si="6"/>
        <v/>
      </c>
      <c r="N14" s="57" t="str">
        <f t="shared" si="7"/>
        <v/>
      </c>
      <c r="O14" s="62" t="str">
        <f t="shared" si="8"/>
        <v/>
      </c>
      <c r="P14" s="65"/>
      <c r="Q14" s="65"/>
      <c r="R14" s="65"/>
      <c r="S14" s="34" t="str">
        <f t="shared" si="9"/>
        <v/>
      </c>
      <c r="T14" s="35" t="str">
        <f t="shared" si="10"/>
        <v/>
      </c>
      <c r="U14" s="57" t="str">
        <f t="shared" si="11"/>
        <v/>
      </c>
      <c r="V14" s="62" t="str">
        <f t="shared" si="12"/>
        <v/>
      </c>
      <c r="W14" s="65"/>
      <c r="X14" s="65"/>
      <c r="Y14" s="65"/>
      <c r="Z14" s="34" t="str">
        <f t="shared" si="13"/>
        <v/>
      </c>
      <c r="AA14" s="35" t="str">
        <f t="shared" si="14"/>
        <v/>
      </c>
      <c r="AB14" s="57" t="str">
        <f t="shared" si="15"/>
        <v/>
      </c>
      <c r="AC14" s="62" t="str">
        <f t="shared" si="16"/>
        <v/>
      </c>
      <c r="AD14" s="65"/>
      <c r="AE14" s="65"/>
      <c r="AF14" s="65"/>
      <c r="AG14" s="34" t="str">
        <f t="shared" si="17"/>
        <v/>
      </c>
      <c r="AH14" s="35" t="str">
        <f t="shared" si="18"/>
        <v/>
      </c>
      <c r="AI14" s="57" t="str">
        <f t="shared" si="19"/>
        <v/>
      </c>
      <c r="AJ14" s="62" t="str">
        <f t="shared" ref="AJ14:AJ30" si="58">IF($B14="","",TIME(AK14,AL14,AM14))</f>
        <v/>
      </c>
      <c r="AK14" s="65"/>
      <c r="AL14" s="65"/>
      <c r="AM14" s="65"/>
      <c r="AN14" s="34" t="str">
        <f t="shared" ref="AN14:AN30" si="59">IF(OR(AJ14="DNS",AJ14="DNF",AJ14="DSQ",AJ14="DNC",AJ14="OCS"),"",IF(AJ$9="","",IF($B14="","",(AJ14/(AI14/100)))))</f>
        <v/>
      </c>
      <c r="AO14" s="35" t="str">
        <f t="shared" ref="AO14:AO32" si="60">IF(OR(AJ14="DNS",AJ14="DNF",AJ14="DSQ",AJ14="DNC",AJ14="OCS"),(COUNTA($B$11:$B$32)+1),IF(AJ$8="",0,IF($B14="","",RANK(AN14,AN$11:AN$32,1))))</f>
        <v/>
      </c>
      <c r="AR14" s="13" t="str">
        <f t="shared" si="20"/>
        <v/>
      </c>
      <c r="AS14" s="13" t="str">
        <f t="shared" si="20"/>
        <v/>
      </c>
      <c r="AT14" s="13" t="str">
        <f t="shared" si="20"/>
        <v/>
      </c>
      <c r="AU14" s="22" t="str">
        <f t="shared" si="21"/>
        <v/>
      </c>
      <c r="AV14" s="22" t="str">
        <f t="shared" si="22"/>
        <v/>
      </c>
      <c r="AW14" s="22" t="str">
        <f t="shared" si="23"/>
        <v/>
      </c>
      <c r="AX14" s="22" t="str">
        <f t="shared" si="24"/>
        <v/>
      </c>
      <c r="AY14" s="22" t="str">
        <f t="shared" si="25"/>
        <v/>
      </c>
      <c r="BA14" s="13" t="str">
        <f t="shared" si="26"/>
        <v/>
      </c>
      <c r="BB14" s="13" t="str">
        <f t="shared" si="26"/>
        <v/>
      </c>
      <c r="BC14" s="13" t="str">
        <f t="shared" si="26"/>
        <v/>
      </c>
      <c r="BD14" s="66" t="str">
        <f t="shared" si="27"/>
        <v/>
      </c>
      <c r="BE14" s="22" t="str">
        <f t="shared" si="28"/>
        <v/>
      </c>
      <c r="BF14" s="22" t="str">
        <f t="shared" si="29"/>
        <v/>
      </c>
      <c r="BG14" s="66" t="str">
        <f t="shared" si="30"/>
        <v/>
      </c>
      <c r="BH14" s="22" t="str">
        <f t="shared" si="31"/>
        <v/>
      </c>
      <c r="BI14" s="22" t="str">
        <f t="shared" si="32"/>
        <v/>
      </c>
      <c r="BJ14" s="66" t="str">
        <f t="shared" si="33"/>
        <v/>
      </c>
      <c r="BK14" s="22" t="str">
        <f t="shared" si="34"/>
        <v/>
      </c>
      <c r="BL14" s="22" t="str">
        <f t="shared" si="35"/>
        <v/>
      </c>
      <c r="BM14" s="66" t="str">
        <f t="shared" si="36"/>
        <v/>
      </c>
      <c r="BN14" s="22" t="str">
        <f t="shared" si="37"/>
        <v/>
      </c>
      <c r="BO14" s="22" t="str">
        <f t="shared" si="38"/>
        <v/>
      </c>
      <c r="BP14" s="66" t="str">
        <f t="shared" si="39"/>
        <v/>
      </c>
      <c r="BQ14" s="22" t="str">
        <f t="shared" si="40"/>
        <v/>
      </c>
      <c r="BR14" s="22" t="str">
        <f t="shared" si="41"/>
        <v/>
      </c>
      <c r="BT14" s="13" t="str">
        <f t="shared" si="42"/>
        <v/>
      </c>
      <c r="BU14" s="13" t="str">
        <f t="shared" si="42"/>
        <v/>
      </c>
      <c r="BV14" s="13" t="str">
        <f t="shared" si="42"/>
        <v/>
      </c>
      <c r="BW14" s="66" t="str">
        <f t="shared" si="43"/>
        <v/>
      </c>
      <c r="BX14" s="22" t="str">
        <f t="shared" si="44"/>
        <v/>
      </c>
      <c r="BY14" s="22" t="str">
        <f t="shared" si="45"/>
        <v/>
      </c>
      <c r="BZ14" s="66" t="str">
        <f t="shared" si="46"/>
        <v/>
      </c>
      <c r="CA14" s="22" t="str">
        <f t="shared" si="47"/>
        <v/>
      </c>
      <c r="CB14" s="22" t="str">
        <f t="shared" si="48"/>
        <v/>
      </c>
      <c r="CC14" s="66" t="str">
        <f t="shared" si="49"/>
        <v/>
      </c>
      <c r="CD14" s="22" t="str">
        <f t="shared" si="50"/>
        <v/>
      </c>
      <c r="CE14" s="22" t="str">
        <f t="shared" si="51"/>
        <v/>
      </c>
      <c r="CF14" s="66" t="str">
        <f t="shared" si="52"/>
        <v/>
      </c>
      <c r="CG14" s="22" t="str">
        <f t="shared" si="53"/>
        <v/>
      </c>
      <c r="CH14" s="22" t="str">
        <f t="shared" si="54"/>
        <v/>
      </c>
      <c r="CI14" s="66" t="str">
        <f t="shared" si="55"/>
        <v/>
      </c>
      <c r="CJ14" s="22" t="str">
        <f t="shared" si="56"/>
        <v/>
      </c>
      <c r="CK14" s="22" t="str">
        <f t="shared" si="57"/>
        <v/>
      </c>
    </row>
    <row r="15" spans="1:89" ht="15" customHeight="1" x14ac:dyDescent="0.2">
      <c r="A15" s="60" t="str">
        <f t="shared" si="0"/>
        <v/>
      </c>
      <c r="B15" s="61"/>
      <c r="C15" s="13"/>
      <c r="D15" s="14"/>
      <c r="E15" s="15" t="str">
        <f t="shared" si="1"/>
        <v/>
      </c>
      <c r="F15" s="16" t="str">
        <f t="shared" si="2"/>
        <v/>
      </c>
      <c r="G15" s="8" t="str">
        <f t="shared" si="3"/>
        <v/>
      </c>
      <c r="H15" s="62" t="str">
        <f t="shared" si="4"/>
        <v/>
      </c>
      <c r="I15" s="65"/>
      <c r="J15" s="65"/>
      <c r="K15" s="65"/>
      <c r="L15" s="34" t="str">
        <f t="shared" si="5"/>
        <v/>
      </c>
      <c r="M15" s="35" t="str">
        <f t="shared" si="6"/>
        <v/>
      </c>
      <c r="N15" s="57" t="str">
        <f t="shared" si="7"/>
        <v/>
      </c>
      <c r="O15" s="62" t="str">
        <f t="shared" si="8"/>
        <v/>
      </c>
      <c r="P15" s="65"/>
      <c r="Q15" s="65"/>
      <c r="R15" s="65"/>
      <c r="S15" s="34" t="str">
        <f t="shared" si="9"/>
        <v/>
      </c>
      <c r="T15" s="35" t="str">
        <f t="shared" si="10"/>
        <v/>
      </c>
      <c r="U15" s="57" t="str">
        <f t="shared" si="11"/>
        <v/>
      </c>
      <c r="V15" s="62" t="str">
        <f t="shared" si="12"/>
        <v/>
      </c>
      <c r="W15" s="65"/>
      <c r="X15" s="65"/>
      <c r="Y15" s="65"/>
      <c r="Z15" s="34" t="str">
        <f t="shared" si="13"/>
        <v/>
      </c>
      <c r="AA15" s="35" t="str">
        <f t="shared" si="14"/>
        <v/>
      </c>
      <c r="AB15" s="57" t="str">
        <f t="shared" si="15"/>
        <v/>
      </c>
      <c r="AC15" s="62" t="str">
        <f t="shared" si="16"/>
        <v/>
      </c>
      <c r="AD15" s="65"/>
      <c r="AE15" s="65"/>
      <c r="AF15" s="65"/>
      <c r="AG15" s="34" t="str">
        <f t="shared" si="17"/>
        <v/>
      </c>
      <c r="AH15" s="35" t="str">
        <f t="shared" si="18"/>
        <v/>
      </c>
      <c r="AI15" s="57" t="str">
        <f t="shared" si="19"/>
        <v/>
      </c>
      <c r="AJ15" s="62" t="str">
        <f t="shared" si="58"/>
        <v/>
      </c>
      <c r="AK15" s="65"/>
      <c r="AL15" s="65"/>
      <c r="AM15" s="65"/>
      <c r="AN15" s="34" t="str">
        <f t="shared" si="59"/>
        <v/>
      </c>
      <c r="AO15" s="35" t="str">
        <f t="shared" si="60"/>
        <v/>
      </c>
      <c r="AR15" s="13" t="str">
        <f t="shared" si="20"/>
        <v/>
      </c>
      <c r="AS15" s="13" t="str">
        <f t="shared" si="20"/>
        <v/>
      </c>
      <c r="AT15" s="13" t="str">
        <f t="shared" si="20"/>
        <v/>
      </c>
      <c r="AU15" s="22" t="str">
        <f t="shared" si="21"/>
        <v/>
      </c>
      <c r="AV15" s="22" t="str">
        <f t="shared" si="22"/>
        <v/>
      </c>
      <c r="AW15" s="22" t="str">
        <f t="shared" si="23"/>
        <v/>
      </c>
      <c r="AX15" s="22" t="str">
        <f t="shared" si="24"/>
        <v/>
      </c>
      <c r="AY15" s="22" t="str">
        <f t="shared" si="25"/>
        <v/>
      </c>
      <c r="BA15" s="13" t="str">
        <f t="shared" si="26"/>
        <v/>
      </c>
      <c r="BB15" s="13" t="str">
        <f t="shared" si="26"/>
        <v/>
      </c>
      <c r="BC15" s="13" t="str">
        <f t="shared" si="26"/>
        <v/>
      </c>
      <c r="BD15" s="66" t="str">
        <f t="shared" si="27"/>
        <v/>
      </c>
      <c r="BE15" s="22" t="str">
        <f t="shared" si="28"/>
        <v/>
      </c>
      <c r="BF15" s="22" t="str">
        <f t="shared" si="29"/>
        <v/>
      </c>
      <c r="BG15" s="66" t="str">
        <f t="shared" si="30"/>
        <v/>
      </c>
      <c r="BH15" s="22" t="str">
        <f t="shared" si="31"/>
        <v/>
      </c>
      <c r="BI15" s="22" t="str">
        <f t="shared" si="32"/>
        <v/>
      </c>
      <c r="BJ15" s="66" t="str">
        <f t="shared" si="33"/>
        <v/>
      </c>
      <c r="BK15" s="22" t="str">
        <f t="shared" si="34"/>
        <v/>
      </c>
      <c r="BL15" s="22" t="str">
        <f t="shared" si="35"/>
        <v/>
      </c>
      <c r="BM15" s="66" t="str">
        <f t="shared" si="36"/>
        <v/>
      </c>
      <c r="BN15" s="22" t="str">
        <f t="shared" si="37"/>
        <v/>
      </c>
      <c r="BO15" s="22" t="str">
        <f t="shared" si="38"/>
        <v/>
      </c>
      <c r="BP15" s="66" t="str">
        <f t="shared" si="39"/>
        <v/>
      </c>
      <c r="BQ15" s="22" t="str">
        <f t="shared" si="40"/>
        <v/>
      </c>
      <c r="BR15" s="22" t="str">
        <f t="shared" si="41"/>
        <v/>
      </c>
      <c r="BT15" s="13" t="str">
        <f t="shared" si="42"/>
        <v/>
      </c>
      <c r="BU15" s="13" t="str">
        <f t="shared" si="42"/>
        <v/>
      </c>
      <c r="BV15" s="13" t="str">
        <f t="shared" si="42"/>
        <v/>
      </c>
      <c r="BW15" s="66" t="str">
        <f t="shared" si="43"/>
        <v/>
      </c>
      <c r="BX15" s="22" t="str">
        <f t="shared" si="44"/>
        <v/>
      </c>
      <c r="BY15" s="22" t="str">
        <f t="shared" si="45"/>
        <v/>
      </c>
      <c r="BZ15" s="66" t="str">
        <f t="shared" si="46"/>
        <v/>
      </c>
      <c r="CA15" s="22" t="str">
        <f t="shared" si="47"/>
        <v/>
      </c>
      <c r="CB15" s="22" t="str">
        <f t="shared" si="48"/>
        <v/>
      </c>
      <c r="CC15" s="66" t="str">
        <f t="shared" si="49"/>
        <v/>
      </c>
      <c r="CD15" s="22" t="str">
        <f t="shared" si="50"/>
        <v/>
      </c>
      <c r="CE15" s="22" t="str">
        <f t="shared" si="51"/>
        <v/>
      </c>
      <c r="CF15" s="66" t="str">
        <f t="shared" si="52"/>
        <v/>
      </c>
      <c r="CG15" s="22" t="str">
        <f t="shared" si="53"/>
        <v/>
      </c>
      <c r="CH15" s="22" t="str">
        <f t="shared" si="54"/>
        <v/>
      </c>
      <c r="CI15" s="66" t="str">
        <f t="shared" si="55"/>
        <v/>
      </c>
      <c r="CJ15" s="22" t="str">
        <f t="shared" si="56"/>
        <v/>
      </c>
      <c r="CK15" s="22" t="str">
        <f t="shared" si="57"/>
        <v/>
      </c>
    </row>
    <row r="16" spans="1:89" ht="15" customHeight="1" x14ac:dyDescent="0.2">
      <c r="A16" s="60" t="str">
        <f t="shared" si="0"/>
        <v/>
      </c>
      <c r="B16" s="61"/>
      <c r="C16" s="13"/>
      <c r="D16" s="14"/>
      <c r="E16" s="15" t="str">
        <f t="shared" si="1"/>
        <v/>
      </c>
      <c r="F16" s="16" t="str">
        <f t="shared" si="2"/>
        <v/>
      </c>
      <c r="G16" s="8" t="str">
        <f t="shared" si="3"/>
        <v/>
      </c>
      <c r="H16" s="62" t="str">
        <f t="shared" si="4"/>
        <v/>
      </c>
      <c r="I16" s="65"/>
      <c r="J16" s="65"/>
      <c r="K16" s="65"/>
      <c r="L16" s="34" t="str">
        <f t="shared" si="5"/>
        <v/>
      </c>
      <c r="M16" s="35" t="str">
        <f t="shared" si="6"/>
        <v/>
      </c>
      <c r="N16" s="57" t="str">
        <f t="shared" si="7"/>
        <v/>
      </c>
      <c r="O16" s="62" t="str">
        <f t="shared" si="8"/>
        <v/>
      </c>
      <c r="P16" s="65"/>
      <c r="Q16" s="65"/>
      <c r="R16" s="65"/>
      <c r="S16" s="34" t="str">
        <f t="shared" si="9"/>
        <v/>
      </c>
      <c r="T16" s="35" t="str">
        <f t="shared" si="10"/>
        <v/>
      </c>
      <c r="U16" s="57" t="str">
        <f t="shared" si="11"/>
        <v/>
      </c>
      <c r="V16" s="62" t="str">
        <f t="shared" si="12"/>
        <v/>
      </c>
      <c r="W16" s="65"/>
      <c r="X16" s="65"/>
      <c r="Y16" s="65"/>
      <c r="Z16" s="34" t="str">
        <f t="shared" si="13"/>
        <v/>
      </c>
      <c r="AA16" s="35" t="str">
        <f t="shared" si="14"/>
        <v/>
      </c>
      <c r="AB16" s="57" t="str">
        <f t="shared" si="15"/>
        <v/>
      </c>
      <c r="AC16" s="62" t="str">
        <f t="shared" si="16"/>
        <v/>
      </c>
      <c r="AD16" s="65"/>
      <c r="AE16" s="65"/>
      <c r="AF16" s="65"/>
      <c r="AG16" s="34" t="str">
        <f t="shared" si="17"/>
        <v/>
      </c>
      <c r="AH16" s="35" t="str">
        <f t="shared" si="18"/>
        <v/>
      </c>
      <c r="AI16" s="57" t="str">
        <f t="shared" si="19"/>
        <v/>
      </c>
      <c r="AJ16" s="62" t="str">
        <f t="shared" si="58"/>
        <v/>
      </c>
      <c r="AK16" s="65"/>
      <c r="AL16" s="65"/>
      <c r="AM16" s="65"/>
      <c r="AN16" s="34" t="str">
        <f t="shared" si="59"/>
        <v/>
      </c>
      <c r="AO16" s="35" t="str">
        <f t="shared" si="60"/>
        <v/>
      </c>
      <c r="AR16" s="13" t="str">
        <f t="shared" si="20"/>
        <v/>
      </c>
      <c r="AS16" s="13" t="str">
        <f t="shared" si="20"/>
        <v/>
      </c>
      <c r="AT16" s="13" t="str">
        <f t="shared" si="20"/>
        <v/>
      </c>
      <c r="AU16" s="22" t="str">
        <f t="shared" si="21"/>
        <v/>
      </c>
      <c r="AV16" s="22" t="str">
        <f t="shared" si="22"/>
        <v/>
      </c>
      <c r="AW16" s="22" t="str">
        <f t="shared" si="23"/>
        <v/>
      </c>
      <c r="AX16" s="22" t="str">
        <f t="shared" si="24"/>
        <v/>
      </c>
      <c r="AY16" s="22" t="str">
        <f t="shared" si="25"/>
        <v/>
      </c>
      <c r="BA16" s="13" t="str">
        <f t="shared" si="26"/>
        <v/>
      </c>
      <c r="BB16" s="13" t="str">
        <f t="shared" si="26"/>
        <v/>
      </c>
      <c r="BC16" s="13" t="str">
        <f t="shared" si="26"/>
        <v/>
      </c>
      <c r="BD16" s="66" t="str">
        <f t="shared" si="27"/>
        <v/>
      </c>
      <c r="BE16" s="22" t="str">
        <f t="shared" si="28"/>
        <v/>
      </c>
      <c r="BF16" s="22" t="str">
        <f t="shared" si="29"/>
        <v/>
      </c>
      <c r="BG16" s="66" t="str">
        <f t="shared" si="30"/>
        <v/>
      </c>
      <c r="BH16" s="22" t="str">
        <f t="shared" si="31"/>
        <v/>
      </c>
      <c r="BI16" s="22" t="str">
        <f t="shared" si="32"/>
        <v/>
      </c>
      <c r="BJ16" s="66" t="str">
        <f t="shared" si="33"/>
        <v/>
      </c>
      <c r="BK16" s="22" t="str">
        <f t="shared" si="34"/>
        <v/>
      </c>
      <c r="BL16" s="22" t="str">
        <f t="shared" si="35"/>
        <v/>
      </c>
      <c r="BM16" s="66" t="str">
        <f t="shared" si="36"/>
        <v/>
      </c>
      <c r="BN16" s="22" t="str">
        <f t="shared" si="37"/>
        <v/>
      </c>
      <c r="BO16" s="22" t="str">
        <f t="shared" si="38"/>
        <v/>
      </c>
      <c r="BP16" s="66" t="str">
        <f t="shared" si="39"/>
        <v/>
      </c>
      <c r="BQ16" s="22" t="str">
        <f t="shared" si="40"/>
        <v/>
      </c>
      <c r="BR16" s="22" t="str">
        <f t="shared" si="41"/>
        <v/>
      </c>
      <c r="BT16" s="13" t="str">
        <f t="shared" si="42"/>
        <v/>
      </c>
      <c r="BU16" s="13" t="str">
        <f t="shared" si="42"/>
        <v/>
      </c>
      <c r="BV16" s="13" t="str">
        <f t="shared" si="42"/>
        <v/>
      </c>
      <c r="BW16" s="66" t="str">
        <f t="shared" si="43"/>
        <v/>
      </c>
      <c r="BX16" s="22" t="str">
        <f t="shared" si="44"/>
        <v/>
      </c>
      <c r="BY16" s="22" t="str">
        <f t="shared" si="45"/>
        <v/>
      </c>
      <c r="BZ16" s="66" t="str">
        <f t="shared" si="46"/>
        <v/>
      </c>
      <c r="CA16" s="22" t="str">
        <f t="shared" si="47"/>
        <v/>
      </c>
      <c r="CB16" s="22" t="str">
        <f t="shared" si="48"/>
        <v/>
      </c>
      <c r="CC16" s="66" t="str">
        <f t="shared" si="49"/>
        <v/>
      </c>
      <c r="CD16" s="22" t="str">
        <f t="shared" si="50"/>
        <v/>
      </c>
      <c r="CE16" s="22" t="str">
        <f t="shared" si="51"/>
        <v/>
      </c>
      <c r="CF16" s="66" t="str">
        <f t="shared" si="52"/>
        <v/>
      </c>
      <c r="CG16" s="22" t="str">
        <f t="shared" si="53"/>
        <v/>
      </c>
      <c r="CH16" s="22" t="str">
        <f t="shared" si="54"/>
        <v/>
      </c>
      <c r="CI16" s="66" t="str">
        <f t="shared" si="55"/>
        <v/>
      </c>
      <c r="CJ16" s="22" t="str">
        <f t="shared" si="56"/>
        <v/>
      </c>
      <c r="CK16" s="22" t="str">
        <f t="shared" si="57"/>
        <v/>
      </c>
    </row>
    <row r="17" spans="1:89" ht="15" customHeight="1" x14ac:dyDescent="0.2">
      <c r="A17" s="60" t="str">
        <f t="shared" si="0"/>
        <v/>
      </c>
      <c r="B17" s="61"/>
      <c r="C17" s="13"/>
      <c r="D17" s="14"/>
      <c r="E17" s="15" t="str">
        <f t="shared" si="1"/>
        <v/>
      </c>
      <c r="F17" s="16" t="str">
        <f t="shared" si="2"/>
        <v/>
      </c>
      <c r="G17" s="8" t="str">
        <f t="shared" si="3"/>
        <v/>
      </c>
      <c r="H17" s="62" t="str">
        <f t="shared" si="4"/>
        <v/>
      </c>
      <c r="I17" s="65"/>
      <c r="J17" s="65"/>
      <c r="K17" s="65"/>
      <c r="L17" s="34" t="str">
        <f t="shared" si="5"/>
        <v/>
      </c>
      <c r="M17" s="35" t="str">
        <f t="shared" si="6"/>
        <v/>
      </c>
      <c r="N17" s="57" t="str">
        <f t="shared" si="7"/>
        <v/>
      </c>
      <c r="O17" s="62" t="str">
        <f t="shared" si="8"/>
        <v/>
      </c>
      <c r="P17" s="65"/>
      <c r="Q17" s="65"/>
      <c r="R17" s="65"/>
      <c r="S17" s="34" t="str">
        <f t="shared" si="9"/>
        <v/>
      </c>
      <c r="T17" s="35" t="str">
        <f t="shared" si="10"/>
        <v/>
      </c>
      <c r="U17" s="57" t="str">
        <f t="shared" si="11"/>
        <v/>
      </c>
      <c r="V17" s="62" t="str">
        <f t="shared" si="12"/>
        <v/>
      </c>
      <c r="W17" s="65"/>
      <c r="X17" s="65"/>
      <c r="Y17" s="65"/>
      <c r="Z17" s="34" t="str">
        <f t="shared" si="13"/>
        <v/>
      </c>
      <c r="AA17" s="35" t="str">
        <f t="shared" si="14"/>
        <v/>
      </c>
      <c r="AB17" s="57" t="str">
        <f t="shared" si="15"/>
        <v/>
      </c>
      <c r="AC17" s="62" t="str">
        <f t="shared" si="16"/>
        <v/>
      </c>
      <c r="AD17" s="65"/>
      <c r="AE17" s="65"/>
      <c r="AF17" s="65"/>
      <c r="AG17" s="34" t="str">
        <f t="shared" si="17"/>
        <v/>
      </c>
      <c r="AH17" s="35" t="str">
        <f t="shared" si="18"/>
        <v/>
      </c>
      <c r="AI17" s="57" t="str">
        <f t="shared" si="19"/>
        <v/>
      </c>
      <c r="AJ17" s="62" t="str">
        <f t="shared" si="58"/>
        <v/>
      </c>
      <c r="AK17" s="65"/>
      <c r="AL17" s="65"/>
      <c r="AM17" s="65"/>
      <c r="AN17" s="34" t="str">
        <f t="shared" si="59"/>
        <v/>
      </c>
      <c r="AO17" s="35" t="str">
        <f t="shared" si="60"/>
        <v/>
      </c>
      <c r="AR17" s="13" t="str">
        <f t="shared" si="20"/>
        <v/>
      </c>
      <c r="AS17" s="13" t="str">
        <f t="shared" si="20"/>
        <v/>
      </c>
      <c r="AT17" s="13" t="str">
        <f t="shared" si="20"/>
        <v/>
      </c>
      <c r="AU17" s="22" t="str">
        <f t="shared" si="21"/>
        <v/>
      </c>
      <c r="AV17" s="22" t="str">
        <f t="shared" si="22"/>
        <v/>
      </c>
      <c r="AW17" s="22" t="str">
        <f t="shared" si="23"/>
        <v/>
      </c>
      <c r="AX17" s="22" t="str">
        <f t="shared" si="24"/>
        <v/>
      </c>
      <c r="AY17" s="22" t="str">
        <f t="shared" si="25"/>
        <v/>
      </c>
      <c r="BA17" s="13" t="str">
        <f t="shared" si="26"/>
        <v/>
      </c>
      <c r="BB17" s="13" t="str">
        <f t="shared" si="26"/>
        <v/>
      </c>
      <c r="BC17" s="13" t="str">
        <f t="shared" si="26"/>
        <v/>
      </c>
      <c r="BD17" s="66" t="str">
        <f t="shared" si="27"/>
        <v/>
      </c>
      <c r="BE17" s="22" t="str">
        <f t="shared" si="28"/>
        <v/>
      </c>
      <c r="BF17" s="22" t="str">
        <f t="shared" si="29"/>
        <v/>
      </c>
      <c r="BG17" s="66" t="str">
        <f t="shared" si="30"/>
        <v/>
      </c>
      <c r="BH17" s="22" t="str">
        <f t="shared" si="31"/>
        <v/>
      </c>
      <c r="BI17" s="22" t="str">
        <f t="shared" si="32"/>
        <v/>
      </c>
      <c r="BJ17" s="66" t="str">
        <f t="shared" si="33"/>
        <v/>
      </c>
      <c r="BK17" s="22" t="str">
        <f t="shared" si="34"/>
        <v/>
      </c>
      <c r="BL17" s="22" t="str">
        <f t="shared" si="35"/>
        <v/>
      </c>
      <c r="BM17" s="66" t="str">
        <f t="shared" si="36"/>
        <v/>
      </c>
      <c r="BN17" s="22" t="str">
        <f t="shared" si="37"/>
        <v/>
      </c>
      <c r="BO17" s="22" t="str">
        <f t="shared" si="38"/>
        <v/>
      </c>
      <c r="BP17" s="66" t="str">
        <f t="shared" si="39"/>
        <v/>
      </c>
      <c r="BQ17" s="22" t="str">
        <f t="shared" si="40"/>
        <v/>
      </c>
      <c r="BR17" s="22" t="str">
        <f t="shared" si="41"/>
        <v/>
      </c>
      <c r="BT17" s="13" t="str">
        <f t="shared" si="42"/>
        <v/>
      </c>
      <c r="BU17" s="13" t="str">
        <f t="shared" si="42"/>
        <v/>
      </c>
      <c r="BV17" s="13" t="str">
        <f t="shared" si="42"/>
        <v/>
      </c>
      <c r="BW17" s="66" t="str">
        <f t="shared" si="43"/>
        <v/>
      </c>
      <c r="BX17" s="22" t="str">
        <f t="shared" si="44"/>
        <v/>
      </c>
      <c r="BY17" s="22" t="str">
        <f t="shared" si="45"/>
        <v/>
      </c>
      <c r="BZ17" s="66" t="str">
        <f t="shared" si="46"/>
        <v/>
      </c>
      <c r="CA17" s="22" t="str">
        <f t="shared" si="47"/>
        <v/>
      </c>
      <c r="CB17" s="22" t="str">
        <f t="shared" si="48"/>
        <v/>
      </c>
      <c r="CC17" s="66" t="str">
        <f t="shared" si="49"/>
        <v/>
      </c>
      <c r="CD17" s="22" t="str">
        <f t="shared" si="50"/>
        <v/>
      </c>
      <c r="CE17" s="22" t="str">
        <f t="shared" si="51"/>
        <v/>
      </c>
      <c r="CF17" s="66" t="str">
        <f t="shared" si="52"/>
        <v/>
      </c>
      <c r="CG17" s="22" t="str">
        <f t="shared" si="53"/>
        <v/>
      </c>
      <c r="CH17" s="22" t="str">
        <f t="shared" si="54"/>
        <v/>
      </c>
      <c r="CI17" s="66" t="str">
        <f t="shared" si="55"/>
        <v/>
      </c>
      <c r="CJ17" s="22" t="str">
        <f t="shared" si="56"/>
        <v/>
      </c>
      <c r="CK17" s="22" t="str">
        <f t="shared" si="57"/>
        <v/>
      </c>
    </row>
    <row r="18" spans="1:89" ht="15" customHeight="1" x14ac:dyDescent="0.2">
      <c r="A18" s="60" t="str">
        <f t="shared" si="0"/>
        <v/>
      </c>
      <c r="B18" s="61"/>
      <c r="C18" s="13"/>
      <c r="D18" s="14"/>
      <c r="E18" s="15" t="str">
        <f t="shared" si="1"/>
        <v/>
      </c>
      <c r="F18" s="16" t="str">
        <f t="shared" si="2"/>
        <v/>
      </c>
      <c r="G18" s="8" t="str">
        <f t="shared" si="3"/>
        <v/>
      </c>
      <c r="H18" s="62" t="str">
        <f t="shared" si="4"/>
        <v/>
      </c>
      <c r="I18" s="65"/>
      <c r="J18" s="65"/>
      <c r="K18" s="65"/>
      <c r="L18" s="34" t="str">
        <f t="shared" si="5"/>
        <v/>
      </c>
      <c r="M18" s="35" t="str">
        <f t="shared" si="6"/>
        <v/>
      </c>
      <c r="N18" s="57" t="str">
        <f t="shared" si="7"/>
        <v/>
      </c>
      <c r="O18" s="62" t="str">
        <f t="shared" si="8"/>
        <v/>
      </c>
      <c r="P18" s="65"/>
      <c r="Q18" s="65"/>
      <c r="R18" s="65"/>
      <c r="S18" s="34" t="str">
        <f t="shared" si="9"/>
        <v/>
      </c>
      <c r="T18" s="35" t="str">
        <f t="shared" si="10"/>
        <v/>
      </c>
      <c r="U18" s="57" t="str">
        <f t="shared" si="11"/>
        <v/>
      </c>
      <c r="V18" s="62" t="str">
        <f t="shared" si="12"/>
        <v/>
      </c>
      <c r="W18" s="65"/>
      <c r="X18" s="65"/>
      <c r="Y18" s="65"/>
      <c r="Z18" s="34" t="str">
        <f t="shared" si="13"/>
        <v/>
      </c>
      <c r="AA18" s="35" t="str">
        <f t="shared" si="14"/>
        <v/>
      </c>
      <c r="AB18" s="57" t="str">
        <f t="shared" si="15"/>
        <v/>
      </c>
      <c r="AC18" s="62" t="str">
        <f t="shared" si="16"/>
        <v/>
      </c>
      <c r="AD18" s="65"/>
      <c r="AE18" s="65"/>
      <c r="AF18" s="65"/>
      <c r="AG18" s="34" t="str">
        <f t="shared" si="17"/>
        <v/>
      </c>
      <c r="AH18" s="35" t="str">
        <f t="shared" si="18"/>
        <v/>
      </c>
      <c r="AI18" s="57" t="str">
        <f t="shared" si="19"/>
        <v/>
      </c>
      <c r="AJ18" s="62" t="str">
        <f t="shared" si="58"/>
        <v/>
      </c>
      <c r="AK18" s="65"/>
      <c r="AL18" s="65"/>
      <c r="AM18" s="65"/>
      <c r="AN18" s="34" t="str">
        <f t="shared" si="59"/>
        <v/>
      </c>
      <c r="AO18" s="35" t="str">
        <f t="shared" si="60"/>
        <v/>
      </c>
      <c r="AR18" s="13" t="str">
        <f t="shared" si="20"/>
        <v/>
      </c>
      <c r="AS18" s="13" t="str">
        <f t="shared" si="20"/>
        <v/>
      </c>
      <c r="AT18" s="13" t="str">
        <f t="shared" si="20"/>
        <v/>
      </c>
      <c r="AU18" s="22" t="str">
        <f t="shared" si="21"/>
        <v/>
      </c>
      <c r="AV18" s="22" t="str">
        <f t="shared" si="22"/>
        <v/>
      </c>
      <c r="AW18" s="22" t="str">
        <f t="shared" si="23"/>
        <v/>
      </c>
      <c r="AX18" s="22" t="str">
        <f t="shared" si="24"/>
        <v/>
      </c>
      <c r="AY18" s="22" t="str">
        <f t="shared" si="25"/>
        <v/>
      </c>
      <c r="BA18" s="13" t="str">
        <f t="shared" si="26"/>
        <v/>
      </c>
      <c r="BB18" s="13" t="str">
        <f t="shared" si="26"/>
        <v/>
      </c>
      <c r="BC18" s="13" t="str">
        <f t="shared" si="26"/>
        <v/>
      </c>
      <c r="BD18" s="66" t="str">
        <f t="shared" si="27"/>
        <v/>
      </c>
      <c r="BE18" s="22" t="str">
        <f t="shared" si="28"/>
        <v/>
      </c>
      <c r="BF18" s="22" t="str">
        <f t="shared" si="29"/>
        <v/>
      </c>
      <c r="BG18" s="66" t="str">
        <f t="shared" si="30"/>
        <v/>
      </c>
      <c r="BH18" s="22" t="str">
        <f t="shared" si="31"/>
        <v/>
      </c>
      <c r="BI18" s="22" t="str">
        <f t="shared" si="32"/>
        <v/>
      </c>
      <c r="BJ18" s="66" t="str">
        <f t="shared" si="33"/>
        <v/>
      </c>
      <c r="BK18" s="22" t="str">
        <f t="shared" si="34"/>
        <v/>
      </c>
      <c r="BL18" s="22" t="str">
        <f t="shared" si="35"/>
        <v/>
      </c>
      <c r="BM18" s="66" t="str">
        <f t="shared" si="36"/>
        <v/>
      </c>
      <c r="BN18" s="22" t="str">
        <f t="shared" si="37"/>
        <v/>
      </c>
      <c r="BO18" s="22" t="str">
        <f t="shared" si="38"/>
        <v/>
      </c>
      <c r="BP18" s="66" t="str">
        <f t="shared" si="39"/>
        <v/>
      </c>
      <c r="BQ18" s="22" t="str">
        <f t="shared" si="40"/>
        <v/>
      </c>
      <c r="BR18" s="22" t="str">
        <f t="shared" si="41"/>
        <v/>
      </c>
      <c r="BT18" s="13" t="str">
        <f t="shared" si="42"/>
        <v/>
      </c>
      <c r="BU18" s="13" t="str">
        <f t="shared" si="42"/>
        <v/>
      </c>
      <c r="BV18" s="13" t="str">
        <f t="shared" si="42"/>
        <v/>
      </c>
      <c r="BW18" s="66" t="str">
        <f t="shared" si="43"/>
        <v/>
      </c>
      <c r="BX18" s="22" t="str">
        <f t="shared" si="44"/>
        <v/>
      </c>
      <c r="BY18" s="22" t="str">
        <f t="shared" si="45"/>
        <v/>
      </c>
      <c r="BZ18" s="66" t="str">
        <f t="shared" si="46"/>
        <v/>
      </c>
      <c r="CA18" s="22" t="str">
        <f t="shared" si="47"/>
        <v/>
      </c>
      <c r="CB18" s="22" t="str">
        <f t="shared" si="48"/>
        <v/>
      </c>
      <c r="CC18" s="66" t="str">
        <f t="shared" si="49"/>
        <v/>
      </c>
      <c r="CD18" s="22" t="str">
        <f t="shared" si="50"/>
        <v/>
      </c>
      <c r="CE18" s="22" t="str">
        <f t="shared" si="51"/>
        <v/>
      </c>
      <c r="CF18" s="66" t="str">
        <f t="shared" si="52"/>
        <v/>
      </c>
      <c r="CG18" s="22" t="str">
        <f t="shared" si="53"/>
        <v/>
      </c>
      <c r="CH18" s="22" t="str">
        <f t="shared" si="54"/>
        <v/>
      </c>
      <c r="CI18" s="66" t="str">
        <f t="shared" si="55"/>
        <v/>
      </c>
      <c r="CJ18" s="22" t="str">
        <f t="shared" si="56"/>
        <v/>
      </c>
      <c r="CK18" s="22" t="str">
        <f t="shared" si="57"/>
        <v/>
      </c>
    </row>
    <row r="19" spans="1:89" ht="15" customHeight="1" x14ac:dyDescent="0.2">
      <c r="A19" s="60" t="str">
        <f t="shared" si="0"/>
        <v/>
      </c>
      <c r="B19" s="61"/>
      <c r="C19" s="13"/>
      <c r="D19" s="14"/>
      <c r="E19" s="15" t="str">
        <f t="shared" si="1"/>
        <v/>
      </c>
      <c r="F19" s="16" t="str">
        <f t="shared" si="2"/>
        <v/>
      </c>
      <c r="G19" s="8" t="str">
        <f t="shared" si="3"/>
        <v/>
      </c>
      <c r="H19" s="62" t="str">
        <f t="shared" si="4"/>
        <v/>
      </c>
      <c r="I19" s="65"/>
      <c r="J19" s="65"/>
      <c r="K19" s="65"/>
      <c r="L19" s="34" t="str">
        <f t="shared" si="5"/>
        <v/>
      </c>
      <c r="M19" s="35" t="str">
        <f t="shared" si="6"/>
        <v/>
      </c>
      <c r="N19" s="57" t="str">
        <f t="shared" si="7"/>
        <v/>
      </c>
      <c r="O19" s="62" t="str">
        <f t="shared" si="8"/>
        <v/>
      </c>
      <c r="P19" s="65"/>
      <c r="Q19" s="65"/>
      <c r="R19" s="65"/>
      <c r="S19" s="34" t="str">
        <f t="shared" si="9"/>
        <v/>
      </c>
      <c r="T19" s="35" t="str">
        <f t="shared" si="10"/>
        <v/>
      </c>
      <c r="U19" s="57" t="str">
        <f t="shared" si="11"/>
        <v/>
      </c>
      <c r="V19" s="62" t="str">
        <f t="shared" si="12"/>
        <v/>
      </c>
      <c r="W19" s="65"/>
      <c r="X19" s="65"/>
      <c r="Y19" s="65"/>
      <c r="Z19" s="34" t="str">
        <f t="shared" si="13"/>
        <v/>
      </c>
      <c r="AA19" s="35" t="str">
        <f t="shared" si="14"/>
        <v/>
      </c>
      <c r="AB19" s="57" t="str">
        <f t="shared" si="15"/>
        <v/>
      </c>
      <c r="AC19" s="62" t="str">
        <f t="shared" si="16"/>
        <v/>
      </c>
      <c r="AD19" s="65"/>
      <c r="AE19" s="65"/>
      <c r="AF19" s="65"/>
      <c r="AG19" s="34" t="str">
        <f t="shared" si="17"/>
        <v/>
      </c>
      <c r="AH19" s="35" t="str">
        <f t="shared" si="18"/>
        <v/>
      </c>
      <c r="AI19" s="57" t="str">
        <f t="shared" si="19"/>
        <v/>
      </c>
      <c r="AJ19" s="62" t="str">
        <f t="shared" si="58"/>
        <v/>
      </c>
      <c r="AK19" s="65"/>
      <c r="AL19" s="65"/>
      <c r="AM19" s="65"/>
      <c r="AN19" s="34" t="str">
        <f t="shared" si="59"/>
        <v/>
      </c>
      <c r="AO19" s="35" t="str">
        <f t="shared" si="60"/>
        <v/>
      </c>
      <c r="AR19" s="13" t="str">
        <f t="shared" si="20"/>
        <v/>
      </c>
      <c r="AS19" s="13" t="str">
        <f t="shared" si="20"/>
        <v/>
      </c>
      <c r="AT19" s="13" t="str">
        <f t="shared" si="20"/>
        <v/>
      </c>
      <c r="AU19" s="22" t="str">
        <f t="shared" si="21"/>
        <v/>
      </c>
      <c r="AV19" s="22" t="str">
        <f t="shared" si="22"/>
        <v/>
      </c>
      <c r="AW19" s="22" t="str">
        <f t="shared" si="23"/>
        <v/>
      </c>
      <c r="AX19" s="22" t="str">
        <f t="shared" si="24"/>
        <v/>
      </c>
      <c r="AY19" s="22" t="str">
        <f t="shared" si="25"/>
        <v/>
      </c>
      <c r="BA19" s="13" t="str">
        <f t="shared" si="26"/>
        <v/>
      </c>
      <c r="BB19" s="13" t="str">
        <f t="shared" si="26"/>
        <v/>
      </c>
      <c r="BC19" s="13" t="str">
        <f t="shared" si="26"/>
        <v/>
      </c>
      <c r="BD19" s="66" t="str">
        <f t="shared" si="27"/>
        <v/>
      </c>
      <c r="BE19" s="22" t="str">
        <f t="shared" si="28"/>
        <v/>
      </c>
      <c r="BF19" s="22" t="str">
        <f t="shared" si="29"/>
        <v/>
      </c>
      <c r="BG19" s="66" t="str">
        <f t="shared" si="30"/>
        <v/>
      </c>
      <c r="BH19" s="22" t="str">
        <f t="shared" si="31"/>
        <v/>
      </c>
      <c r="BI19" s="22" t="str">
        <f t="shared" si="32"/>
        <v/>
      </c>
      <c r="BJ19" s="66" t="str">
        <f t="shared" si="33"/>
        <v/>
      </c>
      <c r="BK19" s="22" t="str">
        <f t="shared" si="34"/>
        <v/>
      </c>
      <c r="BL19" s="22" t="str">
        <f t="shared" si="35"/>
        <v/>
      </c>
      <c r="BM19" s="66" t="str">
        <f t="shared" si="36"/>
        <v/>
      </c>
      <c r="BN19" s="22" t="str">
        <f t="shared" si="37"/>
        <v/>
      </c>
      <c r="BO19" s="22" t="str">
        <f t="shared" si="38"/>
        <v/>
      </c>
      <c r="BP19" s="66" t="str">
        <f t="shared" si="39"/>
        <v/>
      </c>
      <c r="BQ19" s="22" t="str">
        <f t="shared" si="40"/>
        <v/>
      </c>
      <c r="BR19" s="22" t="str">
        <f t="shared" si="41"/>
        <v/>
      </c>
      <c r="BT19" s="13" t="str">
        <f t="shared" si="42"/>
        <v/>
      </c>
      <c r="BU19" s="13" t="str">
        <f t="shared" si="42"/>
        <v/>
      </c>
      <c r="BV19" s="13" t="str">
        <f t="shared" si="42"/>
        <v/>
      </c>
      <c r="BW19" s="66" t="str">
        <f t="shared" si="43"/>
        <v/>
      </c>
      <c r="BX19" s="22" t="str">
        <f t="shared" si="44"/>
        <v/>
      </c>
      <c r="BY19" s="22" t="str">
        <f t="shared" si="45"/>
        <v/>
      </c>
      <c r="BZ19" s="66" t="str">
        <f t="shared" si="46"/>
        <v/>
      </c>
      <c r="CA19" s="22" t="str">
        <f t="shared" si="47"/>
        <v/>
      </c>
      <c r="CB19" s="22" t="str">
        <f t="shared" si="48"/>
        <v/>
      </c>
      <c r="CC19" s="66" t="str">
        <f t="shared" si="49"/>
        <v/>
      </c>
      <c r="CD19" s="22" t="str">
        <f t="shared" si="50"/>
        <v/>
      </c>
      <c r="CE19" s="22" t="str">
        <f t="shared" si="51"/>
        <v/>
      </c>
      <c r="CF19" s="66" t="str">
        <f t="shared" si="52"/>
        <v/>
      </c>
      <c r="CG19" s="22" t="str">
        <f t="shared" si="53"/>
        <v/>
      </c>
      <c r="CH19" s="22" t="str">
        <f t="shared" si="54"/>
        <v/>
      </c>
      <c r="CI19" s="66" t="str">
        <f t="shared" si="55"/>
        <v/>
      </c>
      <c r="CJ19" s="22" t="str">
        <f t="shared" si="56"/>
        <v/>
      </c>
      <c r="CK19" s="22" t="str">
        <f t="shared" si="57"/>
        <v/>
      </c>
    </row>
    <row r="20" spans="1:89" ht="15" customHeight="1" x14ac:dyDescent="0.2">
      <c r="A20" s="60" t="str">
        <f t="shared" si="0"/>
        <v/>
      </c>
      <c r="B20" s="61"/>
      <c r="C20" s="13"/>
      <c r="D20" s="14"/>
      <c r="E20" s="15" t="str">
        <f t="shared" si="1"/>
        <v/>
      </c>
      <c r="F20" s="16" t="str">
        <f t="shared" si="2"/>
        <v/>
      </c>
      <c r="G20" s="8" t="str">
        <f t="shared" si="3"/>
        <v/>
      </c>
      <c r="H20" s="62" t="str">
        <f t="shared" si="4"/>
        <v/>
      </c>
      <c r="I20" s="65"/>
      <c r="J20" s="65"/>
      <c r="K20" s="65"/>
      <c r="L20" s="34" t="str">
        <f t="shared" si="5"/>
        <v/>
      </c>
      <c r="M20" s="35" t="str">
        <f t="shared" si="6"/>
        <v/>
      </c>
      <c r="N20" s="57" t="str">
        <f t="shared" si="7"/>
        <v/>
      </c>
      <c r="O20" s="62" t="str">
        <f t="shared" si="8"/>
        <v/>
      </c>
      <c r="P20" s="65"/>
      <c r="Q20" s="65"/>
      <c r="R20" s="65"/>
      <c r="S20" s="34" t="str">
        <f t="shared" si="9"/>
        <v/>
      </c>
      <c r="T20" s="35" t="str">
        <f t="shared" si="10"/>
        <v/>
      </c>
      <c r="U20" s="57" t="str">
        <f t="shared" si="11"/>
        <v/>
      </c>
      <c r="V20" s="62" t="str">
        <f t="shared" si="12"/>
        <v/>
      </c>
      <c r="W20" s="65"/>
      <c r="X20" s="65"/>
      <c r="Y20" s="65"/>
      <c r="Z20" s="34" t="str">
        <f t="shared" si="13"/>
        <v/>
      </c>
      <c r="AA20" s="35" t="str">
        <f t="shared" si="14"/>
        <v/>
      </c>
      <c r="AB20" s="57" t="str">
        <f t="shared" si="15"/>
        <v/>
      </c>
      <c r="AC20" s="62" t="str">
        <f t="shared" si="16"/>
        <v/>
      </c>
      <c r="AD20" s="65"/>
      <c r="AE20" s="65"/>
      <c r="AF20" s="65"/>
      <c r="AG20" s="34" t="str">
        <f t="shared" si="17"/>
        <v/>
      </c>
      <c r="AH20" s="35" t="str">
        <f t="shared" si="18"/>
        <v/>
      </c>
      <c r="AI20" s="57" t="str">
        <f t="shared" si="19"/>
        <v/>
      </c>
      <c r="AJ20" s="62" t="str">
        <f t="shared" si="58"/>
        <v/>
      </c>
      <c r="AK20" s="65"/>
      <c r="AL20" s="65"/>
      <c r="AM20" s="65"/>
      <c r="AN20" s="34" t="str">
        <f t="shared" si="59"/>
        <v/>
      </c>
      <c r="AO20" s="35" t="str">
        <f t="shared" si="60"/>
        <v/>
      </c>
      <c r="AR20" s="13" t="str">
        <f t="shared" si="20"/>
        <v/>
      </c>
      <c r="AS20" s="13" t="str">
        <f t="shared" si="20"/>
        <v/>
      </c>
      <c r="AT20" s="13" t="str">
        <f t="shared" si="20"/>
        <v/>
      </c>
      <c r="AU20" s="22" t="str">
        <f t="shared" si="21"/>
        <v/>
      </c>
      <c r="AV20" s="22" t="str">
        <f t="shared" si="22"/>
        <v/>
      </c>
      <c r="AW20" s="22" t="str">
        <f t="shared" si="23"/>
        <v/>
      </c>
      <c r="AX20" s="22" t="str">
        <f t="shared" si="24"/>
        <v/>
      </c>
      <c r="AY20" s="22" t="str">
        <f t="shared" si="25"/>
        <v/>
      </c>
      <c r="BA20" s="13" t="str">
        <f t="shared" si="26"/>
        <v/>
      </c>
      <c r="BB20" s="13" t="str">
        <f t="shared" si="26"/>
        <v/>
      </c>
      <c r="BC20" s="13" t="str">
        <f t="shared" si="26"/>
        <v/>
      </c>
      <c r="BD20" s="66" t="str">
        <f t="shared" si="27"/>
        <v/>
      </c>
      <c r="BE20" s="22" t="str">
        <f t="shared" si="28"/>
        <v/>
      </c>
      <c r="BF20" s="22" t="str">
        <f t="shared" si="29"/>
        <v/>
      </c>
      <c r="BG20" s="66" t="str">
        <f t="shared" si="30"/>
        <v/>
      </c>
      <c r="BH20" s="22" t="str">
        <f t="shared" si="31"/>
        <v/>
      </c>
      <c r="BI20" s="22" t="str">
        <f t="shared" si="32"/>
        <v/>
      </c>
      <c r="BJ20" s="66" t="str">
        <f t="shared" si="33"/>
        <v/>
      </c>
      <c r="BK20" s="22" t="str">
        <f t="shared" si="34"/>
        <v/>
      </c>
      <c r="BL20" s="22" t="str">
        <f t="shared" si="35"/>
        <v/>
      </c>
      <c r="BM20" s="66" t="str">
        <f t="shared" si="36"/>
        <v/>
      </c>
      <c r="BN20" s="22" t="str">
        <f t="shared" si="37"/>
        <v/>
      </c>
      <c r="BO20" s="22" t="str">
        <f t="shared" si="38"/>
        <v/>
      </c>
      <c r="BP20" s="66" t="str">
        <f t="shared" si="39"/>
        <v/>
      </c>
      <c r="BQ20" s="22" t="str">
        <f t="shared" si="40"/>
        <v/>
      </c>
      <c r="BR20" s="22" t="str">
        <f t="shared" si="41"/>
        <v/>
      </c>
      <c r="BT20" s="13" t="str">
        <f t="shared" si="42"/>
        <v/>
      </c>
      <c r="BU20" s="13" t="str">
        <f t="shared" si="42"/>
        <v/>
      </c>
      <c r="BV20" s="13" t="str">
        <f t="shared" si="42"/>
        <v/>
      </c>
      <c r="BW20" s="66" t="str">
        <f t="shared" si="43"/>
        <v/>
      </c>
      <c r="BX20" s="22" t="str">
        <f t="shared" si="44"/>
        <v/>
      </c>
      <c r="BY20" s="22" t="str">
        <f t="shared" si="45"/>
        <v/>
      </c>
      <c r="BZ20" s="66" t="str">
        <f t="shared" si="46"/>
        <v/>
      </c>
      <c r="CA20" s="22" t="str">
        <f t="shared" si="47"/>
        <v/>
      </c>
      <c r="CB20" s="22" t="str">
        <f t="shared" si="48"/>
        <v/>
      </c>
      <c r="CC20" s="66" t="str">
        <f t="shared" si="49"/>
        <v/>
      </c>
      <c r="CD20" s="22" t="str">
        <f t="shared" si="50"/>
        <v/>
      </c>
      <c r="CE20" s="22" t="str">
        <f t="shared" si="51"/>
        <v/>
      </c>
      <c r="CF20" s="66" t="str">
        <f t="shared" si="52"/>
        <v/>
      </c>
      <c r="CG20" s="22" t="str">
        <f t="shared" si="53"/>
        <v/>
      </c>
      <c r="CH20" s="22" t="str">
        <f t="shared" si="54"/>
        <v/>
      </c>
      <c r="CI20" s="66" t="str">
        <f t="shared" si="55"/>
        <v/>
      </c>
      <c r="CJ20" s="22" t="str">
        <f t="shared" si="56"/>
        <v/>
      </c>
      <c r="CK20" s="22" t="str">
        <f t="shared" si="57"/>
        <v/>
      </c>
    </row>
    <row r="21" spans="1:89" ht="15" customHeight="1" x14ac:dyDescent="0.2">
      <c r="A21" s="60" t="str">
        <f t="shared" si="0"/>
        <v/>
      </c>
      <c r="B21" s="61"/>
      <c r="C21" s="13"/>
      <c r="D21" s="14"/>
      <c r="E21" s="15" t="str">
        <f t="shared" si="1"/>
        <v/>
      </c>
      <c r="F21" s="16" t="str">
        <f t="shared" si="2"/>
        <v/>
      </c>
      <c r="G21" s="8" t="str">
        <f t="shared" si="3"/>
        <v/>
      </c>
      <c r="H21" s="62" t="str">
        <f t="shared" si="4"/>
        <v/>
      </c>
      <c r="I21" s="65"/>
      <c r="J21" s="65"/>
      <c r="K21" s="65"/>
      <c r="L21" s="34" t="str">
        <f t="shared" si="5"/>
        <v/>
      </c>
      <c r="M21" s="35" t="str">
        <f t="shared" si="6"/>
        <v/>
      </c>
      <c r="N21" s="57" t="str">
        <f t="shared" si="7"/>
        <v/>
      </c>
      <c r="O21" s="62" t="str">
        <f t="shared" si="8"/>
        <v/>
      </c>
      <c r="P21" s="65"/>
      <c r="Q21" s="65"/>
      <c r="R21" s="65"/>
      <c r="S21" s="34" t="str">
        <f t="shared" si="9"/>
        <v/>
      </c>
      <c r="T21" s="35" t="str">
        <f t="shared" si="10"/>
        <v/>
      </c>
      <c r="U21" s="57" t="str">
        <f t="shared" si="11"/>
        <v/>
      </c>
      <c r="V21" s="62" t="str">
        <f t="shared" si="12"/>
        <v/>
      </c>
      <c r="W21" s="65"/>
      <c r="X21" s="65"/>
      <c r="Y21" s="65"/>
      <c r="Z21" s="34" t="str">
        <f t="shared" si="13"/>
        <v/>
      </c>
      <c r="AA21" s="35" t="str">
        <f t="shared" si="14"/>
        <v/>
      </c>
      <c r="AB21" s="57" t="str">
        <f t="shared" si="15"/>
        <v/>
      </c>
      <c r="AC21" s="62" t="str">
        <f t="shared" si="16"/>
        <v/>
      </c>
      <c r="AD21" s="65"/>
      <c r="AE21" s="65"/>
      <c r="AF21" s="65"/>
      <c r="AG21" s="34" t="str">
        <f t="shared" si="17"/>
        <v/>
      </c>
      <c r="AH21" s="35" t="str">
        <f t="shared" si="18"/>
        <v/>
      </c>
      <c r="AI21" s="57" t="str">
        <f t="shared" si="19"/>
        <v/>
      </c>
      <c r="AJ21" s="62" t="str">
        <f t="shared" si="58"/>
        <v/>
      </c>
      <c r="AK21" s="65"/>
      <c r="AL21" s="65"/>
      <c r="AM21" s="65"/>
      <c r="AN21" s="34" t="str">
        <f t="shared" si="59"/>
        <v/>
      </c>
      <c r="AO21" s="35" t="str">
        <f t="shared" si="60"/>
        <v/>
      </c>
      <c r="AR21" s="13" t="str">
        <f t="shared" si="20"/>
        <v/>
      </c>
      <c r="AS21" s="13" t="str">
        <f t="shared" si="20"/>
        <v/>
      </c>
      <c r="AT21" s="13" t="str">
        <f t="shared" si="20"/>
        <v/>
      </c>
      <c r="AU21" s="22" t="str">
        <f t="shared" si="21"/>
        <v/>
      </c>
      <c r="AV21" s="22" t="str">
        <f t="shared" si="22"/>
        <v/>
      </c>
      <c r="AW21" s="22" t="str">
        <f t="shared" si="23"/>
        <v/>
      </c>
      <c r="AX21" s="22" t="str">
        <f t="shared" si="24"/>
        <v/>
      </c>
      <c r="AY21" s="22" t="str">
        <f t="shared" si="25"/>
        <v/>
      </c>
      <c r="BA21" s="13" t="str">
        <f t="shared" si="26"/>
        <v/>
      </c>
      <c r="BB21" s="13" t="str">
        <f t="shared" si="26"/>
        <v/>
      </c>
      <c r="BC21" s="13" t="str">
        <f t="shared" si="26"/>
        <v/>
      </c>
      <c r="BD21" s="66" t="str">
        <f t="shared" si="27"/>
        <v/>
      </c>
      <c r="BE21" s="22" t="str">
        <f t="shared" si="28"/>
        <v/>
      </c>
      <c r="BF21" s="22" t="str">
        <f t="shared" si="29"/>
        <v/>
      </c>
      <c r="BG21" s="66" t="str">
        <f t="shared" si="30"/>
        <v/>
      </c>
      <c r="BH21" s="22" t="str">
        <f t="shared" si="31"/>
        <v/>
      </c>
      <c r="BI21" s="22" t="str">
        <f t="shared" si="32"/>
        <v/>
      </c>
      <c r="BJ21" s="66" t="str">
        <f t="shared" si="33"/>
        <v/>
      </c>
      <c r="BK21" s="22" t="str">
        <f t="shared" si="34"/>
        <v/>
      </c>
      <c r="BL21" s="22" t="str">
        <f t="shared" si="35"/>
        <v/>
      </c>
      <c r="BM21" s="66" t="str">
        <f t="shared" si="36"/>
        <v/>
      </c>
      <c r="BN21" s="22" t="str">
        <f t="shared" si="37"/>
        <v/>
      </c>
      <c r="BO21" s="22" t="str">
        <f t="shared" si="38"/>
        <v/>
      </c>
      <c r="BP21" s="66" t="str">
        <f t="shared" si="39"/>
        <v/>
      </c>
      <c r="BQ21" s="22" t="str">
        <f t="shared" si="40"/>
        <v/>
      </c>
      <c r="BR21" s="22" t="str">
        <f t="shared" si="41"/>
        <v/>
      </c>
      <c r="BT21" s="13" t="str">
        <f t="shared" si="42"/>
        <v/>
      </c>
      <c r="BU21" s="13" t="str">
        <f t="shared" si="42"/>
        <v/>
      </c>
      <c r="BV21" s="13" t="str">
        <f t="shared" si="42"/>
        <v/>
      </c>
      <c r="BW21" s="66" t="str">
        <f t="shared" si="43"/>
        <v/>
      </c>
      <c r="BX21" s="22" t="str">
        <f t="shared" si="44"/>
        <v/>
      </c>
      <c r="BY21" s="22" t="str">
        <f t="shared" si="45"/>
        <v/>
      </c>
      <c r="BZ21" s="66" t="str">
        <f t="shared" si="46"/>
        <v/>
      </c>
      <c r="CA21" s="22" t="str">
        <f t="shared" si="47"/>
        <v/>
      </c>
      <c r="CB21" s="22" t="str">
        <f t="shared" si="48"/>
        <v/>
      </c>
      <c r="CC21" s="66" t="str">
        <f t="shared" si="49"/>
        <v/>
      </c>
      <c r="CD21" s="22" t="str">
        <f t="shared" si="50"/>
        <v/>
      </c>
      <c r="CE21" s="22" t="str">
        <f t="shared" si="51"/>
        <v/>
      </c>
      <c r="CF21" s="66" t="str">
        <f t="shared" si="52"/>
        <v/>
      </c>
      <c r="CG21" s="22" t="str">
        <f t="shared" si="53"/>
        <v/>
      </c>
      <c r="CH21" s="22" t="str">
        <f t="shared" si="54"/>
        <v/>
      </c>
      <c r="CI21" s="66" t="str">
        <f t="shared" si="55"/>
        <v/>
      </c>
      <c r="CJ21" s="22" t="str">
        <f t="shared" si="56"/>
        <v/>
      </c>
      <c r="CK21" s="22" t="str">
        <f t="shared" si="57"/>
        <v/>
      </c>
    </row>
    <row r="22" spans="1:89" ht="15" customHeight="1" x14ac:dyDescent="0.2">
      <c r="A22" s="60" t="str">
        <f t="shared" si="0"/>
        <v/>
      </c>
      <c r="B22" s="61"/>
      <c r="C22" s="13"/>
      <c r="D22" s="14"/>
      <c r="E22" s="15" t="str">
        <f t="shared" si="1"/>
        <v/>
      </c>
      <c r="F22" s="16" t="str">
        <f t="shared" si="2"/>
        <v/>
      </c>
      <c r="G22" s="8" t="str">
        <f t="shared" si="3"/>
        <v/>
      </c>
      <c r="H22" s="62" t="str">
        <f t="shared" si="4"/>
        <v/>
      </c>
      <c r="I22" s="65"/>
      <c r="J22" s="65"/>
      <c r="K22" s="65"/>
      <c r="L22" s="34" t="str">
        <f t="shared" si="5"/>
        <v/>
      </c>
      <c r="M22" s="35" t="str">
        <f t="shared" si="6"/>
        <v/>
      </c>
      <c r="N22" s="57" t="str">
        <f t="shared" si="7"/>
        <v/>
      </c>
      <c r="O22" s="62" t="str">
        <f t="shared" si="8"/>
        <v/>
      </c>
      <c r="P22" s="65"/>
      <c r="Q22" s="65"/>
      <c r="R22" s="65"/>
      <c r="S22" s="34" t="str">
        <f t="shared" si="9"/>
        <v/>
      </c>
      <c r="T22" s="35" t="str">
        <f t="shared" si="10"/>
        <v/>
      </c>
      <c r="U22" s="57" t="str">
        <f t="shared" si="11"/>
        <v/>
      </c>
      <c r="V22" s="62" t="str">
        <f t="shared" si="12"/>
        <v/>
      </c>
      <c r="W22" s="65"/>
      <c r="X22" s="65"/>
      <c r="Y22" s="65"/>
      <c r="Z22" s="34" t="str">
        <f t="shared" si="13"/>
        <v/>
      </c>
      <c r="AA22" s="35" t="str">
        <f t="shared" si="14"/>
        <v/>
      </c>
      <c r="AB22" s="57" t="str">
        <f t="shared" si="15"/>
        <v/>
      </c>
      <c r="AC22" s="62" t="str">
        <f t="shared" si="16"/>
        <v/>
      </c>
      <c r="AD22" s="65"/>
      <c r="AE22" s="65"/>
      <c r="AF22" s="65"/>
      <c r="AG22" s="34" t="str">
        <f t="shared" si="17"/>
        <v/>
      </c>
      <c r="AH22" s="35" t="str">
        <f t="shared" si="18"/>
        <v/>
      </c>
      <c r="AI22" s="57" t="str">
        <f t="shared" si="19"/>
        <v/>
      </c>
      <c r="AJ22" s="62" t="str">
        <f t="shared" si="58"/>
        <v/>
      </c>
      <c r="AK22" s="65"/>
      <c r="AL22" s="65"/>
      <c r="AM22" s="65"/>
      <c r="AN22" s="34" t="str">
        <f t="shared" si="59"/>
        <v/>
      </c>
      <c r="AO22" s="35" t="str">
        <f t="shared" si="60"/>
        <v/>
      </c>
      <c r="AR22" s="13" t="str">
        <f t="shared" si="20"/>
        <v/>
      </c>
      <c r="AS22" s="13" t="str">
        <f t="shared" si="20"/>
        <v/>
      </c>
      <c r="AT22" s="13" t="str">
        <f t="shared" si="20"/>
        <v/>
      </c>
      <c r="AU22" s="22" t="str">
        <f t="shared" si="21"/>
        <v/>
      </c>
      <c r="AV22" s="22" t="str">
        <f t="shared" si="22"/>
        <v/>
      </c>
      <c r="AW22" s="22" t="str">
        <f t="shared" si="23"/>
        <v/>
      </c>
      <c r="AX22" s="22" t="str">
        <f t="shared" si="24"/>
        <v/>
      </c>
      <c r="AY22" s="22" t="str">
        <f t="shared" si="25"/>
        <v/>
      </c>
      <c r="BA22" s="13" t="str">
        <f t="shared" si="26"/>
        <v/>
      </c>
      <c r="BB22" s="13" t="str">
        <f t="shared" si="26"/>
        <v/>
      </c>
      <c r="BC22" s="13" t="str">
        <f t="shared" si="26"/>
        <v/>
      </c>
      <c r="BD22" s="66" t="str">
        <f t="shared" si="27"/>
        <v/>
      </c>
      <c r="BE22" s="22" t="str">
        <f t="shared" si="28"/>
        <v/>
      </c>
      <c r="BF22" s="22" t="str">
        <f t="shared" si="29"/>
        <v/>
      </c>
      <c r="BG22" s="66" t="str">
        <f t="shared" si="30"/>
        <v/>
      </c>
      <c r="BH22" s="22" t="str">
        <f t="shared" si="31"/>
        <v/>
      </c>
      <c r="BI22" s="22" t="str">
        <f t="shared" si="32"/>
        <v/>
      </c>
      <c r="BJ22" s="66" t="str">
        <f t="shared" si="33"/>
        <v/>
      </c>
      <c r="BK22" s="22" t="str">
        <f t="shared" si="34"/>
        <v/>
      </c>
      <c r="BL22" s="22" t="str">
        <f t="shared" si="35"/>
        <v/>
      </c>
      <c r="BM22" s="66" t="str">
        <f t="shared" si="36"/>
        <v/>
      </c>
      <c r="BN22" s="22" t="str">
        <f t="shared" si="37"/>
        <v/>
      </c>
      <c r="BO22" s="22" t="str">
        <f t="shared" si="38"/>
        <v/>
      </c>
      <c r="BP22" s="66" t="str">
        <f t="shared" si="39"/>
        <v/>
      </c>
      <c r="BQ22" s="22" t="str">
        <f t="shared" si="40"/>
        <v/>
      </c>
      <c r="BR22" s="22" t="str">
        <f t="shared" si="41"/>
        <v/>
      </c>
      <c r="BT22" s="13" t="str">
        <f t="shared" si="42"/>
        <v/>
      </c>
      <c r="BU22" s="13" t="str">
        <f t="shared" si="42"/>
        <v/>
      </c>
      <c r="BV22" s="13" t="str">
        <f t="shared" si="42"/>
        <v/>
      </c>
      <c r="BW22" s="66" t="str">
        <f t="shared" si="43"/>
        <v/>
      </c>
      <c r="BX22" s="22" t="str">
        <f t="shared" si="44"/>
        <v/>
      </c>
      <c r="BY22" s="22" t="str">
        <f t="shared" si="45"/>
        <v/>
      </c>
      <c r="BZ22" s="66" t="str">
        <f t="shared" si="46"/>
        <v/>
      </c>
      <c r="CA22" s="22" t="str">
        <f t="shared" si="47"/>
        <v/>
      </c>
      <c r="CB22" s="22" t="str">
        <f t="shared" si="48"/>
        <v/>
      </c>
      <c r="CC22" s="66" t="str">
        <f t="shared" si="49"/>
        <v/>
      </c>
      <c r="CD22" s="22" t="str">
        <f t="shared" si="50"/>
        <v/>
      </c>
      <c r="CE22" s="22" t="str">
        <f t="shared" si="51"/>
        <v/>
      </c>
      <c r="CF22" s="66" t="str">
        <f t="shared" si="52"/>
        <v/>
      </c>
      <c r="CG22" s="22" t="str">
        <f t="shared" si="53"/>
        <v/>
      </c>
      <c r="CH22" s="22" t="str">
        <f t="shared" si="54"/>
        <v/>
      </c>
      <c r="CI22" s="66" t="str">
        <f t="shared" si="55"/>
        <v/>
      </c>
      <c r="CJ22" s="22" t="str">
        <f t="shared" si="56"/>
        <v/>
      </c>
      <c r="CK22" s="22" t="str">
        <f t="shared" si="57"/>
        <v/>
      </c>
    </row>
    <row r="23" spans="1:89" ht="15" customHeight="1" x14ac:dyDescent="0.2">
      <c r="A23" s="60" t="str">
        <f t="shared" si="0"/>
        <v/>
      </c>
      <c r="B23" s="61"/>
      <c r="C23" s="13"/>
      <c r="D23" s="14"/>
      <c r="E23" s="15" t="str">
        <f t="shared" si="1"/>
        <v/>
      </c>
      <c r="F23" s="16" t="str">
        <f t="shared" si="2"/>
        <v/>
      </c>
      <c r="G23" s="8" t="str">
        <f t="shared" si="3"/>
        <v/>
      </c>
      <c r="H23" s="62" t="str">
        <f t="shared" si="4"/>
        <v/>
      </c>
      <c r="I23" s="65"/>
      <c r="J23" s="65"/>
      <c r="K23" s="65"/>
      <c r="L23" s="34" t="str">
        <f t="shared" si="5"/>
        <v/>
      </c>
      <c r="M23" s="35" t="str">
        <f t="shared" si="6"/>
        <v/>
      </c>
      <c r="N23" s="57" t="str">
        <f t="shared" si="7"/>
        <v/>
      </c>
      <c r="O23" s="62" t="str">
        <f t="shared" si="8"/>
        <v/>
      </c>
      <c r="P23" s="65"/>
      <c r="Q23" s="65"/>
      <c r="R23" s="65"/>
      <c r="S23" s="34" t="str">
        <f t="shared" si="9"/>
        <v/>
      </c>
      <c r="T23" s="35" t="str">
        <f t="shared" si="10"/>
        <v/>
      </c>
      <c r="U23" s="57" t="str">
        <f t="shared" si="11"/>
        <v/>
      </c>
      <c r="V23" s="62" t="str">
        <f t="shared" si="12"/>
        <v/>
      </c>
      <c r="W23" s="65"/>
      <c r="X23" s="65"/>
      <c r="Y23" s="65"/>
      <c r="Z23" s="34" t="str">
        <f t="shared" si="13"/>
        <v/>
      </c>
      <c r="AA23" s="35" t="str">
        <f t="shared" si="14"/>
        <v/>
      </c>
      <c r="AB23" s="57" t="str">
        <f t="shared" si="15"/>
        <v/>
      </c>
      <c r="AC23" s="62" t="str">
        <f t="shared" si="16"/>
        <v/>
      </c>
      <c r="AD23" s="65"/>
      <c r="AE23" s="65"/>
      <c r="AF23" s="65"/>
      <c r="AG23" s="34" t="str">
        <f t="shared" si="17"/>
        <v/>
      </c>
      <c r="AH23" s="35" t="str">
        <f t="shared" si="18"/>
        <v/>
      </c>
      <c r="AI23" s="57" t="str">
        <f t="shared" si="19"/>
        <v/>
      </c>
      <c r="AJ23" s="62" t="str">
        <f t="shared" si="58"/>
        <v/>
      </c>
      <c r="AK23" s="65"/>
      <c r="AL23" s="65"/>
      <c r="AM23" s="65"/>
      <c r="AN23" s="34" t="str">
        <f t="shared" si="59"/>
        <v/>
      </c>
      <c r="AO23" s="35" t="str">
        <f t="shared" si="60"/>
        <v/>
      </c>
      <c r="AR23" s="13" t="str">
        <f t="shared" si="20"/>
        <v/>
      </c>
      <c r="AS23" s="13" t="str">
        <f t="shared" si="20"/>
        <v/>
      </c>
      <c r="AT23" s="13" t="str">
        <f t="shared" si="20"/>
        <v/>
      </c>
      <c r="AU23" s="22" t="str">
        <f t="shared" si="21"/>
        <v/>
      </c>
      <c r="AV23" s="22" t="str">
        <f t="shared" si="22"/>
        <v/>
      </c>
      <c r="AW23" s="22" t="str">
        <f t="shared" si="23"/>
        <v/>
      </c>
      <c r="AX23" s="22" t="str">
        <f t="shared" si="24"/>
        <v/>
      </c>
      <c r="AY23" s="22" t="str">
        <f t="shared" si="25"/>
        <v/>
      </c>
      <c r="BA23" s="13" t="str">
        <f t="shared" si="26"/>
        <v/>
      </c>
      <c r="BB23" s="13" t="str">
        <f t="shared" si="26"/>
        <v/>
      </c>
      <c r="BC23" s="13" t="str">
        <f t="shared" si="26"/>
        <v/>
      </c>
      <c r="BD23" s="66" t="str">
        <f t="shared" si="27"/>
        <v/>
      </c>
      <c r="BE23" s="22" t="str">
        <f t="shared" si="28"/>
        <v/>
      </c>
      <c r="BF23" s="22" t="str">
        <f t="shared" si="29"/>
        <v/>
      </c>
      <c r="BG23" s="66" t="str">
        <f t="shared" si="30"/>
        <v/>
      </c>
      <c r="BH23" s="22" t="str">
        <f t="shared" si="31"/>
        <v/>
      </c>
      <c r="BI23" s="22" t="str">
        <f t="shared" si="32"/>
        <v/>
      </c>
      <c r="BJ23" s="66" t="str">
        <f t="shared" si="33"/>
        <v/>
      </c>
      <c r="BK23" s="22" t="str">
        <f t="shared" si="34"/>
        <v/>
      </c>
      <c r="BL23" s="22" t="str">
        <f t="shared" si="35"/>
        <v/>
      </c>
      <c r="BM23" s="66" t="str">
        <f t="shared" si="36"/>
        <v/>
      </c>
      <c r="BN23" s="22" t="str">
        <f t="shared" si="37"/>
        <v/>
      </c>
      <c r="BO23" s="22" t="str">
        <f t="shared" si="38"/>
        <v/>
      </c>
      <c r="BP23" s="66" t="str">
        <f t="shared" si="39"/>
        <v/>
      </c>
      <c r="BQ23" s="22" t="str">
        <f t="shared" si="40"/>
        <v/>
      </c>
      <c r="BR23" s="22" t="str">
        <f t="shared" si="41"/>
        <v/>
      </c>
      <c r="BT23" s="13" t="str">
        <f t="shared" si="42"/>
        <v/>
      </c>
      <c r="BU23" s="13" t="str">
        <f t="shared" si="42"/>
        <v/>
      </c>
      <c r="BV23" s="13" t="str">
        <f t="shared" si="42"/>
        <v/>
      </c>
      <c r="BW23" s="66" t="str">
        <f t="shared" si="43"/>
        <v/>
      </c>
      <c r="BX23" s="22" t="str">
        <f t="shared" si="44"/>
        <v/>
      </c>
      <c r="BY23" s="22" t="str">
        <f t="shared" si="45"/>
        <v/>
      </c>
      <c r="BZ23" s="66" t="str">
        <f t="shared" si="46"/>
        <v/>
      </c>
      <c r="CA23" s="22" t="str">
        <f t="shared" si="47"/>
        <v/>
      </c>
      <c r="CB23" s="22" t="str">
        <f t="shared" si="48"/>
        <v/>
      </c>
      <c r="CC23" s="66" t="str">
        <f t="shared" si="49"/>
        <v/>
      </c>
      <c r="CD23" s="22" t="str">
        <f t="shared" si="50"/>
        <v/>
      </c>
      <c r="CE23" s="22" t="str">
        <f t="shared" si="51"/>
        <v/>
      </c>
      <c r="CF23" s="66" t="str">
        <f t="shared" si="52"/>
        <v/>
      </c>
      <c r="CG23" s="22" t="str">
        <f t="shared" si="53"/>
        <v/>
      </c>
      <c r="CH23" s="22" t="str">
        <f t="shared" si="54"/>
        <v/>
      </c>
      <c r="CI23" s="66" t="str">
        <f t="shared" si="55"/>
        <v/>
      </c>
      <c r="CJ23" s="22" t="str">
        <f t="shared" si="56"/>
        <v/>
      </c>
      <c r="CK23" s="22" t="str">
        <f t="shared" si="57"/>
        <v/>
      </c>
    </row>
    <row r="24" spans="1:89" ht="15" customHeight="1" x14ac:dyDescent="0.2">
      <c r="A24" s="60" t="str">
        <f t="shared" si="0"/>
        <v/>
      </c>
      <c r="B24" s="61"/>
      <c r="C24" s="13"/>
      <c r="D24" s="14"/>
      <c r="E24" s="15" t="str">
        <f t="shared" si="1"/>
        <v/>
      </c>
      <c r="F24" s="16" t="str">
        <f t="shared" si="2"/>
        <v/>
      </c>
      <c r="G24" s="8" t="str">
        <f t="shared" si="3"/>
        <v/>
      </c>
      <c r="H24" s="62" t="str">
        <f t="shared" si="4"/>
        <v/>
      </c>
      <c r="I24" s="65"/>
      <c r="J24" s="65"/>
      <c r="K24" s="65"/>
      <c r="L24" s="34" t="str">
        <f t="shared" si="5"/>
        <v/>
      </c>
      <c r="M24" s="35" t="str">
        <f t="shared" si="6"/>
        <v/>
      </c>
      <c r="N24" s="57" t="str">
        <f t="shared" si="7"/>
        <v/>
      </c>
      <c r="O24" s="62" t="str">
        <f t="shared" si="8"/>
        <v/>
      </c>
      <c r="P24" s="65"/>
      <c r="Q24" s="65"/>
      <c r="R24" s="65"/>
      <c r="S24" s="34" t="str">
        <f t="shared" si="9"/>
        <v/>
      </c>
      <c r="T24" s="35" t="str">
        <f t="shared" si="10"/>
        <v/>
      </c>
      <c r="U24" s="57" t="str">
        <f t="shared" si="11"/>
        <v/>
      </c>
      <c r="V24" s="62" t="str">
        <f t="shared" si="12"/>
        <v/>
      </c>
      <c r="W24" s="65"/>
      <c r="X24" s="65"/>
      <c r="Y24" s="65"/>
      <c r="Z24" s="34" t="str">
        <f t="shared" si="13"/>
        <v/>
      </c>
      <c r="AA24" s="35" t="str">
        <f t="shared" si="14"/>
        <v/>
      </c>
      <c r="AB24" s="57" t="str">
        <f t="shared" si="15"/>
        <v/>
      </c>
      <c r="AC24" s="62" t="str">
        <f t="shared" si="16"/>
        <v/>
      </c>
      <c r="AD24" s="65"/>
      <c r="AE24" s="65"/>
      <c r="AF24" s="65"/>
      <c r="AG24" s="34" t="str">
        <f t="shared" si="17"/>
        <v/>
      </c>
      <c r="AH24" s="35" t="str">
        <f t="shared" si="18"/>
        <v/>
      </c>
      <c r="AI24" s="57" t="str">
        <f t="shared" si="19"/>
        <v/>
      </c>
      <c r="AJ24" s="62" t="str">
        <f t="shared" si="58"/>
        <v/>
      </c>
      <c r="AK24" s="65"/>
      <c r="AL24" s="65"/>
      <c r="AM24" s="65"/>
      <c r="AN24" s="34" t="str">
        <f t="shared" si="59"/>
        <v/>
      </c>
      <c r="AO24" s="35" t="str">
        <f t="shared" si="60"/>
        <v/>
      </c>
      <c r="AR24" s="13" t="str">
        <f t="shared" si="20"/>
        <v/>
      </c>
      <c r="AS24" s="13" t="str">
        <f t="shared" si="20"/>
        <v/>
      </c>
      <c r="AT24" s="13" t="str">
        <f t="shared" si="20"/>
        <v/>
      </c>
      <c r="AU24" s="22" t="str">
        <f t="shared" si="21"/>
        <v/>
      </c>
      <c r="AV24" s="22" t="str">
        <f t="shared" si="22"/>
        <v/>
      </c>
      <c r="AW24" s="22" t="str">
        <f t="shared" si="23"/>
        <v/>
      </c>
      <c r="AX24" s="22" t="str">
        <f t="shared" si="24"/>
        <v/>
      </c>
      <c r="AY24" s="22" t="str">
        <f t="shared" si="25"/>
        <v/>
      </c>
      <c r="BA24" s="13" t="str">
        <f t="shared" si="26"/>
        <v/>
      </c>
      <c r="BB24" s="13" t="str">
        <f t="shared" si="26"/>
        <v/>
      </c>
      <c r="BC24" s="13" t="str">
        <f t="shared" si="26"/>
        <v/>
      </c>
      <c r="BD24" s="66" t="str">
        <f t="shared" si="27"/>
        <v/>
      </c>
      <c r="BE24" s="22" t="str">
        <f t="shared" si="28"/>
        <v/>
      </c>
      <c r="BF24" s="22" t="str">
        <f t="shared" si="29"/>
        <v/>
      </c>
      <c r="BG24" s="66" t="str">
        <f t="shared" si="30"/>
        <v/>
      </c>
      <c r="BH24" s="22" t="str">
        <f t="shared" si="31"/>
        <v/>
      </c>
      <c r="BI24" s="22" t="str">
        <f t="shared" si="32"/>
        <v/>
      </c>
      <c r="BJ24" s="66" t="str">
        <f t="shared" si="33"/>
        <v/>
      </c>
      <c r="BK24" s="22" t="str">
        <f t="shared" si="34"/>
        <v/>
      </c>
      <c r="BL24" s="22" t="str">
        <f t="shared" si="35"/>
        <v/>
      </c>
      <c r="BM24" s="66" t="str">
        <f t="shared" si="36"/>
        <v/>
      </c>
      <c r="BN24" s="22" t="str">
        <f t="shared" si="37"/>
        <v/>
      </c>
      <c r="BO24" s="22" t="str">
        <f t="shared" si="38"/>
        <v/>
      </c>
      <c r="BP24" s="66" t="str">
        <f t="shared" si="39"/>
        <v/>
      </c>
      <c r="BQ24" s="22" t="str">
        <f t="shared" si="40"/>
        <v/>
      </c>
      <c r="BR24" s="22" t="str">
        <f t="shared" si="41"/>
        <v/>
      </c>
      <c r="BT24" s="13" t="str">
        <f t="shared" si="42"/>
        <v/>
      </c>
      <c r="BU24" s="13" t="str">
        <f t="shared" si="42"/>
        <v/>
      </c>
      <c r="BV24" s="13" t="str">
        <f t="shared" si="42"/>
        <v/>
      </c>
      <c r="BW24" s="66" t="str">
        <f t="shared" si="43"/>
        <v/>
      </c>
      <c r="BX24" s="22" t="str">
        <f t="shared" si="44"/>
        <v/>
      </c>
      <c r="BY24" s="22" t="str">
        <f t="shared" si="45"/>
        <v/>
      </c>
      <c r="BZ24" s="66" t="str">
        <f t="shared" si="46"/>
        <v/>
      </c>
      <c r="CA24" s="22" t="str">
        <f t="shared" si="47"/>
        <v/>
      </c>
      <c r="CB24" s="22" t="str">
        <f t="shared" si="48"/>
        <v/>
      </c>
      <c r="CC24" s="66" t="str">
        <f t="shared" si="49"/>
        <v/>
      </c>
      <c r="CD24" s="22" t="str">
        <f t="shared" si="50"/>
        <v/>
      </c>
      <c r="CE24" s="22" t="str">
        <f t="shared" si="51"/>
        <v/>
      </c>
      <c r="CF24" s="66" t="str">
        <f t="shared" si="52"/>
        <v/>
      </c>
      <c r="CG24" s="22" t="str">
        <f t="shared" si="53"/>
        <v/>
      </c>
      <c r="CH24" s="22" t="str">
        <f t="shared" si="54"/>
        <v/>
      </c>
      <c r="CI24" s="66" t="str">
        <f t="shared" si="55"/>
        <v/>
      </c>
      <c r="CJ24" s="22" t="str">
        <f t="shared" si="56"/>
        <v/>
      </c>
      <c r="CK24" s="22" t="str">
        <f t="shared" si="57"/>
        <v/>
      </c>
    </row>
    <row r="25" spans="1:89" ht="15" customHeight="1" x14ac:dyDescent="0.2">
      <c r="A25" s="60" t="str">
        <f t="shared" si="0"/>
        <v/>
      </c>
      <c r="B25" s="61"/>
      <c r="C25" s="13"/>
      <c r="D25" s="14"/>
      <c r="E25" s="15" t="str">
        <f t="shared" si="1"/>
        <v/>
      </c>
      <c r="F25" s="16" t="str">
        <f t="shared" si="2"/>
        <v/>
      </c>
      <c r="G25" s="8" t="str">
        <f t="shared" si="3"/>
        <v/>
      </c>
      <c r="H25" s="62" t="str">
        <f t="shared" si="4"/>
        <v/>
      </c>
      <c r="I25" s="65"/>
      <c r="J25" s="65"/>
      <c r="K25" s="65"/>
      <c r="L25" s="34" t="str">
        <f t="shared" si="5"/>
        <v/>
      </c>
      <c r="M25" s="35" t="str">
        <f t="shared" si="6"/>
        <v/>
      </c>
      <c r="N25" s="57" t="str">
        <f t="shared" si="7"/>
        <v/>
      </c>
      <c r="O25" s="62" t="str">
        <f t="shared" si="8"/>
        <v/>
      </c>
      <c r="P25" s="65"/>
      <c r="Q25" s="65"/>
      <c r="R25" s="65"/>
      <c r="S25" s="34" t="str">
        <f t="shared" si="9"/>
        <v/>
      </c>
      <c r="T25" s="35" t="str">
        <f t="shared" si="10"/>
        <v/>
      </c>
      <c r="U25" s="57" t="str">
        <f t="shared" si="11"/>
        <v/>
      </c>
      <c r="V25" s="62" t="str">
        <f t="shared" si="12"/>
        <v/>
      </c>
      <c r="W25" s="65"/>
      <c r="X25" s="65"/>
      <c r="Y25" s="65"/>
      <c r="Z25" s="34" t="str">
        <f t="shared" si="13"/>
        <v/>
      </c>
      <c r="AA25" s="35" t="str">
        <f t="shared" si="14"/>
        <v/>
      </c>
      <c r="AB25" s="57" t="str">
        <f t="shared" si="15"/>
        <v/>
      </c>
      <c r="AC25" s="62" t="str">
        <f t="shared" si="16"/>
        <v/>
      </c>
      <c r="AD25" s="65"/>
      <c r="AE25" s="65"/>
      <c r="AF25" s="65"/>
      <c r="AG25" s="34" t="str">
        <f t="shared" si="17"/>
        <v/>
      </c>
      <c r="AH25" s="35" t="str">
        <f t="shared" si="18"/>
        <v/>
      </c>
      <c r="AI25" s="57" t="str">
        <f t="shared" si="19"/>
        <v/>
      </c>
      <c r="AJ25" s="62" t="str">
        <f t="shared" si="58"/>
        <v/>
      </c>
      <c r="AK25" s="65"/>
      <c r="AL25" s="65"/>
      <c r="AM25" s="65"/>
      <c r="AN25" s="34" t="str">
        <f t="shared" si="59"/>
        <v/>
      </c>
      <c r="AO25" s="35" t="str">
        <f t="shared" si="60"/>
        <v/>
      </c>
      <c r="AR25" s="13" t="str">
        <f t="shared" si="20"/>
        <v/>
      </c>
      <c r="AS25" s="13" t="str">
        <f t="shared" si="20"/>
        <v/>
      </c>
      <c r="AT25" s="13" t="str">
        <f t="shared" si="20"/>
        <v/>
      </c>
      <c r="AU25" s="22" t="str">
        <f t="shared" si="21"/>
        <v/>
      </c>
      <c r="AV25" s="22" t="str">
        <f t="shared" si="22"/>
        <v/>
      </c>
      <c r="AW25" s="22" t="str">
        <f t="shared" si="23"/>
        <v/>
      </c>
      <c r="AX25" s="22" t="str">
        <f t="shared" si="24"/>
        <v/>
      </c>
      <c r="AY25" s="22" t="str">
        <f t="shared" si="25"/>
        <v/>
      </c>
      <c r="BA25" s="13" t="str">
        <f t="shared" si="26"/>
        <v/>
      </c>
      <c r="BB25" s="13" t="str">
        <f t="shared" si="26"/>
        <v/>
      </c>
      <c r="BC25" s="13" t="str">
        <f t="shared" si="26"/>
        <v/>
      </c>
      <c r="BD25" s="66" t="str">
        <f t="shared" si="27"/>
        <v/>
      </c>
      <c r="BE25" s="22" t="str">
        <f t="shared" si="28"/>
        <v/>
      </c>
      <c r="BF25" s="22" t="str">
        <f t="shared" si="29"/>
        <v/>
      </c>
      <c r="BG25" s="66" t="str">
        <f t="shared" si="30"/>
        <v/>
      </c>
      <c r="BH25" s="22" t="str">
        <f t="shared" si="31"/>
        <v/>
      </c>
      <c r="BI25" s="22" t="str">
        <f t="shared" si="32"/>
        <v/>
      </c>
      <c r="BJ25" s="66" t="str">
        <f t="shared" si="33"/>
        <v/>
      </c>
      <c r="BK25" s="22" t="str">
        <f t="shared" si="34"/>
        <v/>
      </c>
      <c r="BL25" s="22" t="str">
        <f t="shared" si="35"/>
        <v/>
      </c>
      <c r="BM25" s="66" t="str">
        <f t="shared" si="36"/>
        <v/>
      </c>
      <c r="BN25" s="22" t="str">
        <f t="shared" si="37"/>
        <v/>
      </c>
      <c r="BO25" s="22" t="str">
        <f t="shared" si="38"/>
        <v/>
      </c>
      <c r="BP25" s="66" t="str">
        <f t="shared" si="39"/>
        <v/>
      </c>
      <c r="BQ25" s="22" t="str">
        <f t="shared" si="40"/>
        <v/>
      </c>
      <c r="BR25" s="22" t="str">
        <f t="shared" si="41"/>
        <v/>
      </c>
      <c r="BT25" s="13" t="str">
        <f t="shared" si="42"/>
        <v/>
      </c>
      <c r="BU25" s="13" t="str">
        <f t="shared" si="42"/>
        <v/>
      </c>
      <c r="BV25" s="13" t="str">
        <f t="shared" si="42"/>
        <v/>
      </c>
      <c r="BW25" s="66" t="str">
        <f t="shared" si="43"/>
        <v/>
      </c>
      <c r="BX25" s="22" t="str">
        <f t="shared" si="44"/>
        <v/>
      </c>
      <c r="BY25" s="22" t="str">
        <f t="shared" si="45"/>
        <v/>
      </c>
      <c r="BZ25" s="66" t="str">
        <f t="shared" si="46"/>
        <v/>
      </c>
      <c r="CA25" s="22" t="str">
        <f t="shared" si="47"/>
        <v/>
      </c>
      <c r="CB25" s="22" t="str">
        <f t="shared" si="48"/>
        <v/>
      </c>
      <c r="CC25" s="66" t="str">
        <f t="shared" si="49"/>
        <v/>
      </c>
      <c r="CD25" s="22" t="str">
        <f t="shared" si="50"/>
        <v/>
      </c>
      <c r="CE25" s="22" t="str">
        <f t="shared" si="51"/>
        <v/>
      </c>
      <c r="CF25" s="66" t="str">
        <f t="shared" si="52"/>
        <v/>
      </c>
      <c r="CG25" s="22" t="str">
        <f t="shared" si="53"/>
        <v/>
      </c>
      <c r="CH25" s="22" t="str">
        <f t="shared" si="54"/>
        <v/>
      </c>
      <c r="CI25" s="66" t="str">
        <f t="shared" si="55"/>
        <v/>
      </c>
      <c r="CJ25" s="22" t="str">
        <f t="shared" si="56"/>
        <v/>
      </c>
      <c r="CK25" s="22" t="str">
        <f t="shared" si="57"/>
        <v/>
      </c>
    </row>
    <row r="26" spans="1:89" ht="15" customHeight="1" x14ac:dyDescent="0.2">
      <c r="A26" s="60" t="str">
        <f t="shared" si="0"/>
        <v/>
      </c>
      <c r="B26" s="61"/>
      <c r="C26" s="13"/>
      <c r="D26" s="14"/>
      <c r="E26" s="15" t="str">
        <f t="shared" si="1"/>
        <v/>
      </c>
      <c r="F26" s="16" t="str">
        <f t="shared" si="2"/>
        <v/>
      </c>
      <c r="G26" s="8" t="str">
        <f t="shared" si="3"/>
        <v/>
      </c>
      <c r="H26" s="62" t="str">
        <f t="shared" si="4"/>
        <v/>
      </c>
      <c r="I26" s="65"/>
      <c r="J26" s="65"/>
      <c r="K26" s="65"/>
      <c r="L26" s="34" t="str">
        <f t="shared" si="5"/>
        <v/>
      </c>
      <c r="M26" s="35" t="str">
        <f t="shared" si="6"/>
        <v/>
      </c>
      <c r="N26" s="57" t="str">
        <f t="shared" si="7"/>
        <v/>
      </c>
      <c r="O26" s="62" t="str">
        <f t="shared" si="8"/>
        <v/>
      </c>
      <c r="P26" s="65"/>
      <c r="Q26" s="65"/>
      <c r="R26" s="65"/>
      <c r="S26" s="34" t="str">
        <f t="shared" si="9"/>
        <v/>
      </c>
      <c r="T26" s="35" t="str">
        <f t="shared" si="10"/>
        <v/>
      </c>
      <c r="U26" s="57" t="str">
        <f t="shared" si="11"/>
        <v/>
      </c>
      <c r="V26" s="62" t="str">
        <f t="shared" si="12"/>
        <v/>
      </c>
      <c r="W26" s="65"/>
      <c r="X26" s="65"/>
      <c r="Y26" s="65"/>
      <c r="Z26" s="34" t="str">
        <f t="shared" si="13"/>
        <v/>
      </c>
      <c r="AA26" s="35" t="str">
        <f t="shared" si="14"/>
        <v/>
      </c>
      <c r="AB26" s="57" t="str">
        <f t="shared" si="15"/>
        <v/>
      </c>
      <c r="AC26" s="62" t="str">
        <f t="shared" si="16"/>
        <v/>
      </c>
      <c r="AD26" s="65"/>
      <c r="AE26" s="65"/>
      <c r="AF26" s="65"/>
      <c r="AG26" s="34" t="str">
        <f t="shared" si="17"/>
        <v/>
      </c>
      <c r="AH26" s="35" t="str">
        <f t="shared" si="18"/>
        <v/>
      </c>
      <c r="AI26" s="57" t="str">
        <f t="shared" si="19"/>
        <v/>
      </c>
      <c r="AJ26" s="62" t="str">
        <f t="shared" si="58"/>
        <v/>
      </c>
      <c r="AK26" s="65"/>
      <c r="AL26" s="65"/>
      <c r="AM26" s="65"/>
      <c r="AN26" s="34" t="str">
        <f t="shared" si="59"/>
        <v/>
      </c>
      <c r="AO26" s="35" t="str">
        <f t="shared" si="60"/>
        <v/>
      </c>
      <c r="AR26" s="13" t="str">
        <f t="shared" si="20"/>
        <v/>
      </c>
      <c r="AS26" s="13" t="str">
        <f t="shared" si="20"/>
        <v/>
      </c>
      <c r="AT26" s="13" t="str">
        <f t="shared" si="20"/>
        <v/>
      </c>
      <c r="AU26" s="22" t="str">
        <f t="shared" si="21"/>
        <v/>
      </c>
      <c r="AV26" s="22" t="str">
        <f t="shared" si="22"/>
        <v/>
      </c>
      <c r="AW26" s="22" t="str">
        <f t="shared" si="23"/>
        <v/>
      </c>
      <c r="AX26" s="22" t="str">
        <f t="shared" si="24"/>
        <v/>
      </c>
      <c r="AY26" s="22" t="str">
        <f t="shared" si="25"/>
        <v/>
      </c>
      <c r="BA26" s="13" t="str">
        <f t="shared" si="26"/>
        <v/>
      </c>
      <c r="BB26" s="13" t="str">
        <f t="shared" si="26"/>
        <v/>
      </c>
      <c r="BC26" s="13" t="str">
        <f t="shared" si="26"/>
        <v/>
      </c>
      <c r="BD26" s="66" t="str">
        <f t="shared" si="27"/>
        <v/>
      </c>
      <c r="BE26" s="22" t="str">
        <f t="shared" si="28"/>
        <v/>
      </c>
      <c r="BF26" s="22" t="str">
        <f t="shared" si="29"/>
        <v/>
      </c>
      <c r="BG26" s="66" t="str">
        <f t="shared" si="30"/>
        <v/>
      </c>
      <c r="BH26" s="22" t="str">
        <f t="shared" si="31"/>
        <v/>
      </c>
      <c r="BI26" s="22" t="str">
        <f t="shared" si="32"/>
        <v/>
      </c>
      <c r="BJ26" s="66" t="str">
        <f t="shared" si="33"/>
        <v/>
      </c>
      <c r="BK26" s="22" t="str">
        <f t="shared" si="34"/>
        <v/>
      </c>
      <c r="BL26" s="22" t="str">
        <f t="shared" si="35"/>
        <v/>
      </c>
      <c r="BM26" s="66" t="str">
        <f t="shared" si="36"/>
        <v/>
      </c>
      <c r="BN26" s="22" t="str">
        <f t="shared" si="37"/>
        <v/>
      </c>
      <c r="BO26" s="22" t="str">
        <f t="shared" si="38"/>
        <v/>
      </c>
      <c r="BP26" s="66" t="str">
        <f t="shared" si="39"/>
        <v/>
      </c>
      <c r="BQ26" s="22" t="str">
        <f t="shared" si="40"/>
        <v/>
      </c>
      <c r="BR26" s="22" t="str">
        <f t="shared" si="41"/>
        <v/>
      </c>
      <c r="BT26" s="13" t="str">
        <f t="shared" si="42"/>
        <v/>
      </c>
      <c r="BU26" s="13" t="str">
        <f t="shared" si="42"/>
        <v/>
      </c>
      <c r="BV26" s="13" t="str">
        <f t="shared" si="42"/>
        <v/>
      </c>
      <c r="BW26" s="66" t="str">
        <f t="shared" si="43"/>
        <v/>
      </c>
      <c r="BX26" s="22" t="str">
        <f t="shared" si="44"/>
        <v/>
      </c>
      <c r="BY26" s="22" t="str">
        <f t="shared" si="45"/>
        <v/>
      </c>
      <c r="BZ26" s="66" t="str">
        <f t="shared" si="46"/>
        <v/>
      </c>
      <c r="CA26" s="22" t="str">
        <f t="shared" si="47"/>
        <v/>
      </c>
      <c r="CB26" s="22" t="str">
        <f t="shared" si="48"/>
        <v/>
      </c>
      <c r="CC26" s="66" t="str">
        <f t="shared" si="49"/>
        <v/>
      </c>
      <c r="CD26" s="22" t="str">
        <f t="shared" si="50"/>
        <v/>
      </c>
      <c r="CE26" s="22" t="str">
        <f t="shared" si="51"/>
        <v/>
      </c>
      <c r="CF26" s="66" t="str">
        <f t="shared" si="52"/>
        <v/>
      </c>
      <c r="CG26" s="22" t="str">
        <f t="shared" si="53"/>
        <v/>
      </c>
      <c r="CH26" s="22" t="str">
        <f t="shared" si="54"/>
        <v/>
      </c>
      <c r="CI26" s="66" t="str">
        <f t="shared" si="55"/>
        <v/>
      </c>
      <c r="CJ26" s="22" t="str">
        <f t="shared" si="56"/>
        <v/>
      </c>
      <c r="CK26" s="22" t="str">
        <f t="shared" si="57"/>
        <v/>
      </c>
    </row>
    <row r="27" spans="1:89" ht="15" customHeight="1" x14ac:dyDescent="0.2">
      <c r="A27" s="60" t="str">
        <f t="shared" si="0"/>
        <v/>
      </c>
      <c r="B27" s="61"/>
      <c r="C27" s="13"/>
      <c r="D27" s="14"/>
      <c r="E27" s="15" t="str">
        <f t="shared" si="1"/>
        <v/>
      </c>
      <c r="F27" s="16" t="str">
        <f t="shared" si="2"/>
        <v/>
      </c>
      <c r="G27" s="8" t="str">
        <f t="shared" si="3"/>
        <v/>
      </c>
      <c r="H27" s="62" t="str">
        <f t="shared" si="4"/>
        <v/>
      </c>
      <c r="I27" s="65"/>
      <c r="J27" s="65"/>
      <c r="K27" s="65"/>
      <c r="L27" s="34" t="str">
        <f t="shared" si="5"/>
        <v/>
      </c>
      <c r="M27" s="35" t="str">
        <f t="shared" si="6"/>
        <v/>
      </c>
      <c r="N27" s="57" t="str">
        <f t="shared" si="7"/>
        <v/>
      </c>
      <c r="O27" s="62" t="str">
        <f t="shared" si="8"/>
        <v/>
      </c>
      <c r="P27" s="65"/>
      <c r="Q27" s="65"/>
      <c r="R27" s="65"/>
      <c r="S27" s="34" t="str">
        <f t="shared" si="9"/>
        <v/>
      </c>
      <c r="T27" s="35" t="str">
        <f t="shared" si="10"/>
        <v/>
      </c>
      <c r="U27" s="57" t="str">
        <f t="shared" si="11"/>
        <v/>
      </c>
      <c r="V27" s="62" t="str">
        <f t="shared" si="12"/>
        <v/>
      </c>
      <c r="W27" s="65"/>
      <c r="X27" s="65"/>
      <c r="Y27" s="65"/>
      <c r="Z27" s="34" t="str">
        <f t="shared" si="13"/>
        <v/>
      </c>
      <c r="AA27" s="35" t="str">
        <f t="shared" si="14"/>
        <v/>
      </c>
      <c r="AB27" s="57" t="str">
        <f t="shared" si="15"/>
        <v/>
      </c>
      <c r="AC27" s="62" t="str">
        <f t="shared" si="16"/>
        <v/>
      </c>
      <c r="AD27" s="65"/>
      <c r="AE27" s="65"/>
      <c r="AF27" s="65"/>
      <c r="AG27" s="34" t="str">
        <f t="shared" si="17"/>
        <v/>
      </c>
      <c r="AH27" s="35" t="str">
        <f t="shared" si="18"/>
        <v/>
      </c>
      <c r="AI27" s="57" t="str">
        <f t="shared" si="19"/>
        <v/>
      </c>
      <c r="AJ27" s="62" t="str">
        <f t="shared" si="58"/>
        <v/>
      </c>
      <c r="AK27" s="65"/>
      <c r="AL27" s="65"/>
      <c r="AM27" s="65"/>
      <c r="AN27" s="34" t="str">
        <f t="shared" si="59"/>
        <v/>
      </c>
      <c r="AO27" s="35" t="str">
        <f t="shared" si="60"/>
        <v/>
      </c>
      <c r="AR27" s="13" t="str">
        <f t="shared" ref="AR27:AT32" si="61">IF($B27="","",B27)</f>
        <v/>
      </c>
      <c r="AS27" s="13" t="str">
        <f t="shared" si="61"/>
        <v/>
      </c>
      <c r="AT27" s="13" t="str">
        <f t="shared" si="61"/>
        <v/>
      </c>
      <c r="AU27" s="22" t="str">
        <f t="shared" si="21"/>
        <v/>
      </c>
      <c r="AV27" s="22" t="str">
        <f t="shared" si="22"/>
        <v/>
      </c>
      <c r="AW27" s="22" t="str">
        <f t="shared" si="23"/>
        <v/>
      </c>
      <c r="AX27" s="22" t="str">
        <f t="shared" si="24"/>
        <v/>
      </c>
      <c r="AY27" s="22" t="str">
        <f t="shared" si="25"/>
        <v/>
      </c>
      <c r="BA27" s="13" t="str">
        <f t="shared" ref="BA27:BC32" si="62">IF($B27="","",B27)</f>
        <v/>
      </c>
      <c r="BB27" s="13" t="str">
        <f t="shared" si="62"/>
        <v/>
      </c>
      <c r="BC27" s="13" t="str">
        <f t="shared" si="62"/>
        <v/>
      </c>
      <c r="BD27" s="66" t="str">
        <f t="shared" si="27"/>
        <v/>
      </c>
      <c r="BE27" s="22" t="str">
        <f t="shared" si="28"/>
        <v/>
      </c>
      <c r="BF27" s="22" t="str">
        <f t="shared" si="29"/>
        <v/>
      </c>
      <c r="BG27" s="66" t="str">
        <f t="shared" si="30"/>
        <v/>
      </c>
      <c r="BH27" s="22" t="str">
        <f t="shared" si="31"/>
        <v/>
      </c>
      <c r="BI27" s="22" t="str">
        <f t="shared" si="32"/>
        <v/>
      </c>
      <c r="BJ27" s="66" t="str">
        <f t="shared" si="33"/>
        <v/>
      </c>
      <c r="BK27" s="22" t="str">
        <f t="shared" si="34"/>
        <v/>
      </c>
      <c r="BL27" s="22" t="str">
        <f t="shared" si="35"/>
        <v/>
      </c>
      <c r="BM27" s="66" t="str">
        <f t="shared" si="36"/>
        <v/>
      </c>
      <c r="BN27" s="22" t="str">
        <f t="shared" si="37"/>
        <v/>
      </c>
      <c r="BO27" s="22" t="str">
        <f t="shared" si="38"/>
        <v/>
      </c>
      <c r="BP27" s="66" t="str">
        <f t="shared" si="39"/>
        <v/>
      </c>
      <c r="BQ27" s="22" t="str">
        <f t="shared" si="40"/>
        <v/>
      </c>
      <c r="BR27" s="22" t="str">
        <f t="shared" si="41"/>
        <v/>
      </c>
      <c r="BT27" s="13" t="str">
        <f t="shared" ref="BT27:BV32" si="63">IF($B27="","",B27)</f>
        <v/>
      </c>
      <c r="BU27" s="13" t="str">
        <f t="shared" si="63"/>
        <v/>
      </c>
      <c r="BV27" s="13" t="str">
        <f t="shared" si="63"/>
        <v/>
      </c>
      <c r="BW27" s="66" t="str">
        <f t="shared" si="43"/>
        <v/>
      </c>
      <c r="BX27" s="22" t="str">
        <f t="shared" si="44"/>
        <v/>
      </c>
      <c r="BY27" s="22" t="str">
        <f t="shared" si="45"/>
        <v/>
      </c>
      <c r="BZ27" s="66" t="str">
        <f t="shared" si="46"/>
        <v/>
      </c>
      <c r="CA27" s="22" t="str">
        <f t="shared" si="47"/>
        <v/>
      </c>
      <c r="CB27" s="22" t="str">
        <f t="shared" si="48"/>
        <v/>
      </c>
      <c r="CC27" s="66" t="str">
        <f t="shared" si="49"/>
        <v/>
      </c>
      <c r="CD27" s="22" t="str">
        <f t="shared" si="50"/>
        <v/>
      </c>
      <c r="CE27" s="22" t="str">
        <f t="shared" si="51"/>
        <v/>
      </c>
      <c r="CF27" s="66" t="str">
        <f t="shared" si="52"/>
        <v/>
      </c>
      <c r="CG27" s="22" t="str">
        <f t="shared" si="53"/>
        <v/>
      </c>
      <c r="CH27" s="22" t="str">
        <f t="shared" si="54"/>
        <v/>
      </c>
      <c r="CI27" s="66" t="str">
        <f t="shared" si="55"/>
        <v/>
      </c>
      <c r="CJ27" s="22" t="str">
        <f t="shared" si="56"/>
        <v/>
      </c>
      <c r="CK27" s="22" t="str">
        <f t="shared" si="57"/>
        <v/>
      </c>
    </row>
    <row r="28" spans="1:89" ht="15" customHeight="1" x14ac:dyDescent="0.2">
      <c r="A28" s="60" t="str">
        <f t="shared" si="0"/>
        <v/>
      </c>
      <c r="B28" s="61"/>
      <c r="C28" s="13"/>
      <c r="D28" s="14"/>
      <c r="E28" s="15" t="str">
        <f t="shared" si="1"/>
        <v/>
      </c>
      <c r="F28" s="16" t="str">
        <f t="shared" si="2"/>
        <v/>
      </c>
      <c r="G28" s="8" t="str">
        <f t="shared" si="3"/>
        <v/>
      </c>
      <c r="H28" s="62" t="str">
        <f t="shared" si="4"/>
        <v/>
      </c>
      <c r="I28" s="65"/>
      <c r="J28" s="65"/>
      <c r="K28" s="65"/>
      <c r="L28" s="34" t="str">
        <f t="shared" si="5"/>
        <v/>
      </c>
      <c r="M28" s="35" t="str">
        <f t="shared" si="6"/>
        <v/>
      </c>
      <c r="N28" s="57" t="str">
        <f t="shared" si="7"/>
        <v/>
      </c>
      <c r="O28" s="62" t="str">
        <f t="shared" si="8"/>
        <v/>
      </c>
      <c r="P28" s="65"/>
      <c r="Q28" s="65"/>
      <c r="R28" s="65"/>
      <c r="S28" s="34" t="str">
        <f t="shared" si="9"/>
        <v/>
      </c>
      <c r="T28" s="35" t="str">
        <f t="shared" si="10"/>
        <v/>
      </c>
      <c r="U28" s="57" t="str">
        <f t="shared" si="11"/>
        <v/>
      </c>
      <c r="V28" s="62" t="str">
        <f t="shared" si="12"/>
        <v/>
      </c>
      <c r="W28" s="65"/>
      <c r="X28" s="65"/>
      <c r="Y28" s="65"/>
      <c r="Z28" s="34" t="str">
        <f t="shared" si="13"/>
        <v/>
      </c>
      <c r="AA28" s="35" t="str">
        <f t="shared" si="14"/>
        <v/>
      </c>
      <c r="AB28" s="57" t="str">
        <f t="shared" si="15"/>
        <v/>
      </c>
      <c r="AC28" s="62" t="str">
        <f t="shared" si="16"/>
        <v/>
      </c>
      <c r="AD28" s="65"/>
      <c r="AE28" s="65"/>
      <c r="AF28" s="65"/>
      <c r="AG28" s="34" t="str">
        <f t="shared" si="17"/>
        <v/>
      </c>
      <c r="AH28" s="35" t="str">
        <f t="shared" si="18"/>
        <v/>
      </c>
      <c r="AI28" s="57" t="str">
        <f t="shared" si="19"/>
        <v/>
      </c>
      <c r="AJ28" s="62" t="str">
        <f t="shared" si="58"/>
        <v/>
      </c>
      <c r="AK28" s="65"/>
      <c r="AL28" s="65"/>
      <c r="AM28" s="65"/>
      <c r="AN28" s="34" t="str">
        <f t="shared" si="59"/>
        <v/>
      </c>
      <c r="AO28" s="35" t="str">
        <f t="shared" si="60"/>
        <v/>
      </c>
      <c r="AR28" s="13" t="str">
        <f t="shared" si="61"/>
        <v/>
      </c>
      <c r="AS28" s="13" t="str">
        <f t="shared" si="61"/>
        <v/>
      </c>
      <c r="AT28" s="13" t="str">
        <f t="shared" si="61"/>
        <v/>
      </c>
      <c r="AU28" s="22" t="str">
        <f t="shared" si="21"/>
        <v/>
      </c>
      <c r="AV28" s="22" t="str">
        <f t="shared" si="22"/>
        <v/>
      </c>
      <c r="AW28" s="22" t="str">
        <f t="shared" si="23"/>
        <v/>
      </c>
      <c r="AX28" s="22" t="str">
        <f t="shared" si="24"/>
        <v/>
      </c>
      <c r="AY28" s="22" t="str">
        <f t="shared" si="25"/>
        <v/>
      </c>
      <c r="BA28" s="13" t="str">
        <f t="shared" si="62"/>
        <v/>
      </c>
      <c r="BB28" s="13" t="str">
        <f t="shared" si="62"/>
        <v/>
      </c>
      <c r="BC28" s="13" t="str">
        <f t="shared" si="62"/>
        <v/>
      </c>
      <c r="BD28" s="66" t="str">
        <f t="shared" si="27"/>
        <v/>
      </c>
      <c r="BE28" s="22" t="str">
        <f t="shared" si="28"/>
        <v/>
      </c>
      <c r="BF28" s="22" t="str">
        <f t="shared" si="29"/>
        <v/>
      </c>
      <c r="BG28" s="66" t="str">
        <f t="shared" si="30"/>
        <v/>
      </c>
      <c r="BH28" s="22" t="str">
        <f t="shared" si="31"/>
        <v/>
      </c>
      <c r="BI28" s="22" t="str">
        <f t="shared" si="32"/>
        <v/>
      </c>
      <c r="BJ28" s="66" t="str">
        <f t="shared" si="33"/>
        <v/>
      </c>
      <c r="BK28" s="22" t="str">
        <f t="shared" si="34"/>
        <v/>
      </c>
      <c r="BL28" s="22" t="str">
        <f t="shared" si="35"/>
        <v/>
      </c>
      <c r="BM28" s="66" t="str">
        <f t="shared" si="36"/>
        <v/>
      </c>
      <c r="BN28" s="22" t="str">
        <f t="shared" si="37"/>
        <v/>
      </c>
      <c r="BO28" s="22" t="str">
        <f t="shared" si="38"/>
        <v/>
      </c>
      <c r="BP28" s="66" t="str">
        <f t="shared" si="39"/>
        <v/>
      </c>
      <c r="BQ28" s="22" t="str">
        <f t="shared" si="40"/>
        <v/>
      </c>
      <c r="BR28" s="22" t="str">
        <f t="shared" si="41"/>
        <v/>
      </c>
      <c r="BT28" s="13" t="str">
        <f t="shared" si="63"/>
        <v/>
      </c>
      <c r="BU28" s="13" t="str">
        <f t="shared" si="63"/>
        <v/>
      </c>
      <c r="BV28" s="13" t="str">
        <f t="shared" si="63"/>
        <v/>
      </c>
      <c r="BW28" s="66" t="str">
        <f t="shared" si="43"/>
        <v/>
      </c>
      <c r="BX28" s="22" t="str">
        <f t="shared" si="44"/>
        <v/>
      </c>
      <c r="BY28" s="22" t="str">
        <f t="shared" si="45"/>
        <v/>
      </c>
      <c r="BZ28" s="66" t="str">
        <f t="shared" si="46"/>
        <v/>
      </c>
      <c r="CA28" s="22" t="str">
        <f t="shared" si="47"/>
        <v/>
      </c>
      <c r="CB28" s="22" t="str">
        <f t="shared" si="48"/>
        <v/>
      </c>
      <c r="CC28" s="66" t="str">
        <f t="shared" si="49"/>
        <v/>
      </c>
      <c r="CD28" s="22" t="str">
        <f t="shared" si="50"/>
        <v/>
      </c>
      <c r="CE28" s="22" t="str">
        <f t="shared" si="51"/>
        <v/>
      </c>
      <c r="CF28" s="66" t="str">
        <f t="shared" si="52"/>
        <v/>
      </c>
      <c r="CG28" s="22" t="str">
        <f t="shared" si="53"/>
        <v/>
      </c>
      <c r="CH28" s="22" t="str">
        <f t="shared" si="54"/>
        <v/>
      </c>
      <c r="CI28" s="66" t="str">
        <f t="shared" si="55"/>
        <v/>
      </c>
      <c r="CJ28" s="22" t="str">
        <f t="shared" si="56"/>
        <v/>
      </c>
      <c r="CK28" s="22" t="str">
        <f t="shared" si="57"/>
        <v/>
      </c>
    </row>
    <row r="29" spans="1:89" ht="15" customHeight="1" x14ac:dyDescent="0.2">
      <c r="A29" s="60" t="str">
        <f t="shared" si="0"/>
        <v/>
      </c>
      <c r="B29" s="61"/>
      <c r="C29" s="13"/>
      <c r="D29" s="14"/>
      <c r="E29" s="15" t="str">
        <f t="shared" si="1"/>
        <v/>
      </c>
      <c r="F29" s="16" t="str">
        <f t="shared" si="2"/>
        <v/>
      </c>
      <c r="G29" s="8" t="str">
        <f t="shared" si="3"/>
        <v/>
      </c>
      <c r="H29" s="62" t="str">
        <f t="shared" si="4"/>
        <v/>
      </c>
      <c r="I29" s="65"/>
      <c r="J29" s="65"/>
      <c r="K29" s="65"/>
      <c r="L29" s="34" t="str">
        <f t="shared" si="5"/>
        <v/>
      </c>
      <c r="M29" s="35" t="str">
        <f t="shared" si="6"/>
        <v/>
      </c>
      <c r="N29" s="57" t="str">
        <f t="shared" si="7"/>
        <v/>
      </c>
      <c r="O29" s="62" t="str">
        <f t="shared" si="8"/>
        <v/>
      </c>
      <c r="P29" s="65"/>
      <c r="Q29" s="65"/>
      <c r="R29" s="65"/>
      <c r="S29" s="34" t="str">
        <f t="shared" si="9"/>
        <v/>
      </c>
      <c r="T29" s="35" t="str">
        <f t="shared" si="10"/>
        <v/>
      </c>
      <c r="U29" s="57" t="str">
        <f t="shared" si="11"/>
        <v/>
      </c>
      <c r="V29" s="62" t="str">
        <f t="shared" si="12"/>
        <v/>
      </c>
      <c r="W29" s="65"/>
      <c r="X29" s="65"/>
      <c r="Y29" s="65"/>
      <c r="Z29" s="34" t="str">
        <f t="shared" si="13"/>
        <v/>
      </c>
      <c r="AA29" s="35" t="str">
        <f t="shared" si="14"/>
        <v/>
      </c>
      <c r="AB29" s="57" t="str">
        <f t="shared" si="15"/>
        <v/>
      </c>
      <c r="AC29" s="62" t="str">
        <f t="shared" si="16"/>
        <v/>
      </c>
      <c r="AD29" s="65"/>
      <c r="AE29" s="65"/>
      <c r="AF29" s="65"/>
      <c r="AG29" s="34" t="str">
        <f t="shared" si="17"/>
        <v/>
      </c>
      <c r="AH29" s="35" t="str">
        <f t="shared" si="18"/>
        <v/>
      </c>
      <c r="AI29" s="57" t="str">
        <f t="shared" si="19"/>
        <v/>
      </c>
      <c r="AJ29" s="62" t="str">
        <f t="shared" si="58"/>
        <v/>
      </c>
      <c r="AK29" s="65"/>
      <c r="AL29" s="65"/>
      <c r="AM29" s="65"/>
      <c r="AN29" s="34" t="str">
        <f t="shared" si="59"/>
        <v/>
      </c>
      <c r="AO29" s="35" t="str">
        <f t="shared" si="60"/>
        <v/>
      </c>
      <c r="AR29" s="13" t="str">
        <f t="shared" si="61"/>
        <v/>
      </c>
      <c r="AS29" s="13" t="str">
        <f t="shared" si="61"/>
        <v/>
      </c>
      <c r="AT29" s="13" t="str">
        <f t="shared" si="61"/>
        <v/>
      </c>
      <c r="AU29" s="22" t="str">
        <f t="shared" si="21"/>
        <v/>
      </c>
      <c r="AV29" s="22" t="str">
        <f t="shared" si="22"/>
        <v/>
      </c>
      <c r="AW29" s="22" t="str">
        <f t="shared" si="23"/>
        <v/>
      </c>
      <c r="AX29" s="22" t="str">
        <f t="shared" si="24"/>
        <v/>
      </c>
      <c r="AY29" s="22" t="str">
        <f t="shared" si="25"/>
        <v/>
      </c>
      <c r="BA29" s="13" t="str">
        <f t="shared" si="62"/>
        <v/>
      </c>
      <c r="BB29" s="13" t="str">
        <f t="shared" si="62"/>
        <v/>
      </c>
      <c r="BC29" s="13" t="str">
        <f t="shared" si="62"/>
        <v/>
      </c>
      <c r="BD29" s="66" t="str">
        <f t="shared" si="27"/>
        <v/>
      </c>
      <c r="BE29" s="22" t="str">
        <f t="shared" si="28"/>
        <v/>
      </c>
      <c r="BF29" s="22" t="str">
        <f t="shared" si="29"/>
        <v/>
      </c>
      <c r="BG29" s="66" t="str">
        <f t="shared" si="30"/>
        <v/>
      </c>
      <c r="BH29" s="22" t="str">
        <f t="shared" si="31"/>
        <v/>
      </c>
      <c r="BI29" s="22" t="str">
        <f t="shared" si="32"/>
        <v/>
      </c>
      <c r="BJ29" s="66" t="str">
        <f t="shared" si="33"/>
        <v/>
      </c>
      <c r="BK29" s="22" t="str">
        <f t="shared" si="34"/>
        <v/>
      </c>
      <c r="BL29" s="22" t="str">
        <f t="shared" si="35"/>
        <v/>
      </c>
      <c r="BM29" s="66" t="str">
        <f t="shared" si="36"/>
        <v/>
      </c>
      <c r="BN29" s="22" t="str">
        <f t="shared" si="37"/>
        <v/>
      </c>
      <c r="BO29" s="22" t="str">
        <f t="shared" si="38"/>
        <v/>
      </c>
      <c r="BP29" s="66" t="str">
        <f t="shared" si="39"/>
        <v/>
      </c>
      <c r="BQ29" s="22" t="str">
        <f t="shared" si="40"/>
        <v/>
      </c>
      <c r="BR29" s="22" t="str">
        <f t="shared" si="41"/>
        <v/>
      </c>
      <c r="BT29" s="13" t="str">
        <f t="shared" si="63"/>
        <v/>
      </c>
      <c r="BU29" s="13" t="str">
        <f t="shared" si="63"/>
        <v/>
      </c>
      <c r="BV29" s="13" t="str">
        <f t="shared" si="63"/>
        <v/>
      </c>
      <c r="BW29" s="66" t="str">
        <f t="shared" si="43"/>
        <v/>
      </c>
      <c r="BX29" s="22" t="str">
        <f t="shared" si="44"/>
        <v/>
      </c>
      <c r="BY29" s="22" t="str">
        <f t="shared" si="45"/>
        <v/>
      </c>
      <c r="BZ29" s="66" t="str">
        <f t="shared" si="46"/>
        <v/>
      </c>
      <c r="CA29" s="22" t="str">
        <f t="shared" si="47"/>
        <v/>
      </c>
      <c r="CB29" s="22" t="str">
        <f t="shared" si="48"/>
        <v/>
      </c>
      <c r="CC29" s="66" t="str">
        <f t="shared" si="49"/>
        <v/>
      </c>
      <c r="CD29" s="22" t="str">
        <f t="shared" si="50"/>
        <v/>
      </c>
      <c r="CE29" s="22" t="str">
        <f t="shared" si="51"/>
        <v/>
      </c>
      <c r="CF29" s="66" t="str">
        <f t="shared" si="52"/>
        <v/>
      </c>
      <c r="CG29" s="22" t="str">
        <f t="shared" si="53"/>
        <v/>
      </c>
      <c r="CH29" s="22" t="str">
        <f t="shared" si="54"/>
        <v/>
      </c>
      <c r="CI29" s="66" t="str">
        <f t="shared" si="55"/>
        <v/>
      </c>
      <c r="CJ29" s="22" t="str">
        <f t="shared" si="56"/>
        <v/>
      </c>
      <c r="CK29" s="22" t="str">
        <f t="shared" si="57"/>
        <v/>
      </c>
    </row>
    <row r="30" spans="1:89" ht="15" customHeight="1" x14ac:dyDescent="0.2">
      <c r="A30" s="60" t="str">
        <f t="shared" si="0"/>
        <v/>
      </c>
      <c r="B30" s="61"/>
      <c r="C30" s="13"/>
      <c r="D30" s="14"/>
      <c r="E30" s="15" t="str">
        <f t="shared" si="1"/>
        <v/>
      </c>
      <c r="F30" s="16" t="str">
        <f t="shared" si="2"/>
        <v/>
      </c>
      <c r="G30" s="8" t="str">
        <f t="shared" si="3"/>
        <v/>
      </c>
      <c r="H30" s="62" t="str">
        <f t="shared" si="4"/>
        <v/>
      </c>
      <c r="I30" s="65"/>
      <c r="J30" s="65"/>
      <c r="K30" s="65"/>
      <c r="L30" s="34" t="str">
        <f t="shared" si="5"/>
        <v/>
      </c>
      <c r="M30" s="35" t="str">
        <f t="shared" si="6"/>
        <v/>
      </c>
      <c r="N30" s="57" t="str">
        <f t="shared" si="7"/>
        <v/>
      </c>
      <c r="O30" s="62" t="str">
        <f t="shared" si="8"/>
        <v/>
      </c>
      <c r="P30" s="65"/>
      <c r="Q30" s="65"/>
      <c r="R30" s="65"/>
      <c r="S30" s="34" t="str">
        <f t="shared" si="9"/>
        <v/>
      </c>
      <c r="T30" s="35" t="str">
        <f t="shared" si="10"/>
        <v/>
      </c>
      <c r="U30" s="57" t="str">
        <f t="shared" si="11"/>
        <v/>
      </c>
      <c r="V30" s="62" t="str">
        <f t="shared" si="12"/>
        <v/>
      </c>
      <c r="W30" s="65"/>
      <c r="X30" s="65"/>
      <c r="Y30" s="65"/>
      <c r="Z30" s="34" t="str">
        <f t="shared" si="13"/>
        <v/>
      </c>
      <c r="AA30" s="35" t="str">
        <f t="shared" si="14"/>
        <v/>
      </c>
      <c r="AB30" s="57" t="str">
        <f t="shared" si="15"/>
        <v/>
      </c>
      <c r="AC30" s="62" t="str">
        <f t="shared" si="16"/>
        <v/>
      </c>
      <c r="AD30" s="65"/>
      <c r="AE30" s="65"/>
      <c r="AF30" s="65"/>
      <c r="AG30" s="34" t="str">
        <f t="shared" si="17"/>
        <v/>
      </c>
      <c r="AH30" s="35" t="str">
        <f t="shared" si="18"/>
        <v/>
      </c>
      <c r="AI30" s="57" t="str">
        <f t="shared" si="19"/>
        <v/>
      </c>
      <c r="AJ30" s="62" t="str">
        <f t="shared" si="58"/>
        <v/>
      </c>
      <c r="AK30" s="65"/>
      <c r="AL30" s="65"/>
      <c r="AM30" s="65"/>
      <c r="AN30" s="34" t="str">
        <f t="shared" si="59"/>
        <v/>
      </c>
      <c r="AO30" s="35" t="str">
        <f t="shared" si="60"/>
        <v/>
      </c>
      <c r="AR30" s="13" t="str">
        <f t="shared" si="61"/>
        <v/>
      </c>
      <c r="AS30" s="13" t="str">
        <f t="shared" si="61"/>
        <v/>
      </c>
      <c r="AT30" s="13" t="str">
        <f t="shared" si="61"/>
        <v/>
      </c>
      <c r="AU30" s="22" t="str">
        <f t="shared" si="21"/>
        <v/>
      </c>
      <c r="AV30" s="22" t="str">
        <f t="shared" si="22"/>
        <v/>
      </c>
      <c r="AW30" s="22" t="str">
        <f t="shared" si="23"/>
        <v/>
      </c>
      <c r="AX30" s="22" t="str">
        <f t="shared" si="24"/>
        <v/>
      </c>
      <c r="AY30" s="22" t="str">
        <f t="shared" si="25"/>
        <v/>
      </c>
      <c r="BA30" s="13" t="str">
        <f t="shared" si="62"/>
        <v/>
      </c>
      <c r="BB30" s="13" t="str">
        <f t="shared" si="62"/>
        <v/>
      </c>
      <c r="BC30" s="13" t="str">
        <f t="shared" si="62"/>
        <v/>
      </c>
      <c r="BD30" s="66" t="str">
        <f t="shared" si="27"/>
        <v/>
      </c>
      <c r="BE30" s="22" t="str">
        <f t="shared" si="28"/>
        <v/>
      </c>
      <c r="BF30" s="22" t="str">
        <f t="shared" si="29"/>
        <v/>
      </c>
      <c r="BG30" s="66" t="str">
        <f t="shared" si="30"/>
        <v/>
      </c>
      <c r="BH30" s="22" t="str">
        <f t="shared" si="31"/>
        <v/>
      </c>
      <c r="BI30" s="22" t="str">
        <f t="shared" si="32"/>
        <v/>
      </c>
      <c r="BJ30" s="66" t="str">
        <f t="shared" si="33"/>
        <v/>
      </c>
      <c r="BK30" s="22" t="str">
        <f t="shared" si="34"/>
        <v/>
      </c>
      <c r="BL30" s="22" t="str">
        <f t="shared" si="35"/>
        <v/>
      </c>
      <c r="BM30" s="66" t="str">
        <f t="shared" si="36"/>
        <v/>
      </c>
      <c r="BN30" s="22" t="str">
        <f t="shared" si="37"/>
        <v/>
      </c>
      <c r="BO30" s="22" t="str">
        <f t="shared" si="38"/>
        <v/>
      </c>
      <c r="BP30" s="66" t="str">
        <f t="shared" si="39"/>
        <v/>
      </c>
      <c r="BQ30" s="22" t="str">
        <f t="shared" si="40"/>
        <v/>
      </c>
      <c r="BR30" s="22" t="str">
        <f t="shared" si="41"/>
        <v/>
      </c>
      <c r="BT30" s="13" t="str">
        <f t="shared" si="63"/>
        <v/>
      </c>
      <c r="BU30" s="13" t="str">
        <f t="shared" si="63"/>
        <v/>
      </c>
      <c r="BV30" s="13" t="str">
        <f t="shared" si="63"/>
        <v/>
      </c>
      <c r="BW30" s="66" t="str">
        <f t="shared" si="43"/>
        <v/>
      </c>
      <c r="BX30" s="22" t="str">
        <f t="shared" si="44"/>
        <v/>
      </c>
      <c r="BY30" s="22" t="str">
        <f t="shared" si="45"/>
        <v/>
      </c>
      <c r="BZ30" s="66" t="str">
        <f t="shared" si="46"/>
        <v/>
      </c>
      <c r="CA30" s="22" t="str">
        <f t="shared" si="47"/>
        <v/>
      </c>
      <c r="CB30" s="22" t="str">
        <f t="shared" si="48"/>
        <v/>
      </c>
      <c r="CC30" s="66" t="str">
        <f t="shared" si="49"/>
        <v/>
      </c>
      <c r="CD30" s="22" t="str">
        <f t="shared" si="50"/>
        <v/>
      </c>
      <c r="CE30" s="22" t="str">
        <f t="shared" si="51"/>
        <v/>
      </c>
      <c r="CF30" s="66" t="str">
        <f t="shared" si="52"/>
        <v/>
      </c>
      <c r="CG30" s="22" t="str">
        <f t="shared" si="53"/>
        <v/>
      </c>
      <c r="CH30" s="22" t="str">
        <f t="shared" si="54"/>
        <v/>
      </c>
      <c r="CI30" s="66" t="str">
        <f t="shared" si="55"/>
        <v/>
      </c>
      <c r="CJ30" s="22" t="str">
        <f t="shared" si="56"/>
        <v/>
      </c>
      <c r="CK30" s="22" t="str">
        <f t="shared" si="57"/>
        <v/>
      </c>
    </row>
    <row r="31" spans="1:89" ht="15" customHeight="1" x14ac:dyDescent="0.2">
      <c r="A31" s="60" t="str">
        <f>F31</f>
        <v/>
      </c>
      <c r="B31" s="61"/>
      <c r="C31" s="13"/>
      <c r="D31" s="14"/>
      <c r="E31" s="15" t="str">
        <f>IF(B31="","",M31+T31+AA31+AH31+AO31)</f>
        <v/>
      </c>
      <c r="F31" s="16" t="str">
        <f t="shared" si="2"/>
        <v/>
      </c>
      <c r="G31" s="8" t="str">
        <f t="shared" si="3"/>
        <v/>
      </c>
      <c r="H31" s="62" t="str">
        <f>IF($B31="","",TIME(I31,J31,K31))</f>
        <v/>
      </c>
      <c r="I31" s="65"/>
      <c r="J31" s="65"/>
      <c r="K31" s="65"/>
      <c r="L31" s="34" t="str">
        <f>IF(OR(H31="DNS",H31="DNF",H31="DSQ",H31="DNC",H31="OCS"),"",IF(H$9="","",IF($B31="","",(H31/(G31/100)))))</f>
        <v/>
      </c>
      <c r="M31" s="35" t="str">
        <f t="shared" si="6"/>
        <v/>
      </c>
      <c r="N31" s="57" t="str">
        <f t="shared" si="7"/>
        <v/>
      </c>
      <c r="O31" s="62" t="str">
        <f>IF($B31="","",TIME(P31,Q31,R31))</f>
        <v/>
      </c>
      <c r="P31" s="65"/>
      <c r="Q31" s="65"/>
      <c r="R31" s="65"/>
      <c r="S31" s="34" t="str">
        <f>IF(OR(O31="DNS",O31="DNF",O31="DSQ",O31="DNC",O31="OCS"),"",IF(O$9="","",IF($B31="","",(O31/(N31/100)))))</f>
        <v/>
      </c>
      <c r="T31" s="35" t="str">
        <f t="shared" si="10"/>
        <v/>
      </c>
      <c r="U31" s="57" t="str">
        <f t="shared" si="11"/>
        <v/>
      </c>
      <c r="V31" s="62" t="str">
        <f>IF($B31="","",TIME(W31,X31,Y31))</f>
        <v/>
      </c>
      <c r="W31" s="65"/>
      <c r="X31" s="65"/>
      <c r="Y31" s="65"/>
      <c r="Z31" s="34" t="str">
        <f>IF(OR(V31="DNS",V31="DNF",V31="DSQ",V31="DNC",V31="OCS"),"",IF(V$9="","",IF($B31="","",(V31/(U31/100)))))</f>
        <v/>
      </c>
      <c r="AA31" s="35" t="str">
        <f t="shared" si="14"/>
        <v/>
      </c>
      <c r="AB31" s="57" t="str">
        <f t="shared" si="15"/>
        <v/>
      </c>
      <c r="AC31" s="62" t="str">
        <f>IF($B31="","",TIME(AD31,AE31,AF31))</f>
        <v/>
      </c>
      <c r="AD31" s="65"/>
      <c r="AE31" s="65"/>
      <c r="AF31" s="65"/>
      <c r="AG31" s="34" t="str">
        <f>IF(OR(AC31="DNS",AC31="DNF",AC31="DSQ",AC31="DNC",AC31="OCS"),"",IF(AC$9="","",IF($B31="","",(AC31/(AB31/100)))))</f>
        <v/>
      </c>
      <c r="AH31" s="35" t="str">
        <f t="shared" si="18"/>
        <v/>
      </c>
      <c r="AI31" s="57" t="str">
        <f t="shared" si="19"/>
        <v/>
      </c>
      <c r="AJ31" s="62" t="str">
        <f>IF($B31="","",TIME(AK31,AL31,AM31))</f>
        <v/>
      </c>
      <c r="AK31" s="65"/>
      <c r="AL31" s="65"/>
      <c r="AM31" s="65"/>
      <c r="AN31" s="34" t="str">
        <f>IF(OR(AJ31="DNS",AJ31="DNF",AJ31="DSQ",AJ31="DNC",AJ31="OCS"),"",IF(AJ$9="","",IF($B31="","",(AJ31/(AI31/100)))))</f>
        <v/>
      </c>
      <c r="AO31" s="35" t="str">
        <f t="shared" si="60"/>
        <v/>
      </c>
      <c r="AR31" s="13" t="str">
        <f t="shared" si="61"/>
        <v/>
      </c>
      <c r="AS31" s="13" t="str">
        <f t="shared" si="61"/>
        <v/>
      </c>
      <c r="AT31" s="13" t="str">
        <f t="shared" si="61"/>
        <v/>
      </c>
      <c r="AU31" s="22" t="str">
        <f t="shared" si="21"/>
        <v/>
      </c>
      <c r="AV31" s="22" t="str">
        <f t="shared" si="22"/>
        <v/>
      </c>
      <c r="AW31" s="22" t="str">
        <f t="shared" si="23"/>
        <v/>
      </c>
      <c r="AX31" s="22" t="str">
        <f t="shared" si="24"/>
        <v/>
      </c>
      <c r="AY31" s="22" t="str">
        <f t="shared" si="25"/>
        <v/>
      </c>
      <c r="BA31" s="13" t="str">
        <f t="shared" si="62"/>
        <v/>
      </c>
      <c r="BB31" s="13" t="str">
        <f t="shared" si="62"/>
        <v/>
      </c>
      <c r="BC31" s="13" t="str">
        <f t="shared" si="62"/>
        <v/>
      </c>
      <c r="BD31" s="66" t="str">
        <f>IF($C31="TH",H31,"")</f>
        <v/>
      </c>
      <c r="BE31" s="22" t="str">
        <f t="shared" si="28"/>
        <v/>
      </c>
      <c r="BF31" s="22" t="str">
        <f t="shared" si="29"/>
        <v/>
      </c>
      <c r="BG31" s="66" t="str">
        <f>IF($C31="TH",O31,"")</f>
        <v/>
      </c>
      <c r="BH31" s="22" t="str">
        <f t="shared" si="31"/>
        <v/>
      </c>
      <c r="BI31" s="22" t="str">
        <f t="shared" si="32"/>
        <v/>
      </c>
      <c r="BJ31" s="66" t="str">
        <f>IF($C31="TH",V31,"")</f>
        <v/>
      </c>
      <c r="BK31" s="22" t="str">
        <f t="shared" si="34"/>
        <v/>
      </c>
      <c r="BL31" s="22" t="str">
        <f t="shared" si="35"/>
        <v/>
      </c>
      <c r="BM31" s="66" t="str">
        <f>IF($C31="TH",AC31,"")</f>
        <v/>
      </c>
      <c r="BN31" s="22" t="str">
        <f t="shared" si="37"/>
        <v/>
      </c>
      <c r="BO31" s="22" t="str">
        <f t="shared" si="38"/>
        <v/>
      </c>
      <c r="BP31" s="66" t="str">
        <f>IF($C31="TH",AJ31,"")</f>
        <v/>
      </c>
      <c r="BQ31" s="22" t="str">
        <f t="shared" si="40"/>
        <v/>
      </c>
      <c r="BR31" s="22" t="str">
        <f t="shared" si="41"/>
        <v/>
      </c>
      <c r="BT31" s="13" t="str">
        <f t="shared" si="63"/>
        <v/>
      </c>
      <c r="BU31" s="13" t="str">
        <f t="shared" si="63"/>
        <v/>
      </c>
      <c r="BV31" s="13" t="str">
        <f t="shared" si="63"/>
        <v/>
      </c>
      <c r="BW31" s="66" t="str">
        <f>IF($C31="FSCT",H31,"")</f>
        <v/>
      </c>
      <c r="BX31" s="22" t="str">
        <f t="shared" si="44"/>
        <v/>
      </c>
      <c r="BY31" s="22" t="str">
        <f t="shared" si="45"/>
        <v/>
      </c>
      <c r="BZ31" s="66" t="str">
        <f>IF($C31="FSCT",O31,"")</f>
        <v/>
      </c>
      <c r="CA31" s="22" t="str">
        <f t="shared" si="47"/>
        <v/>
      </c>
      <c r="CB31" s="22" t="str">
        <f t="shared" si="48"/>
        <v/>
      </c>
      <c r="CC31" s="66" t="str">
        <f>IF($C31="FSCT",V31,"")</f>
        <v/>
      </c>
      <c r="CD31" s="22" t="str">
        <f t="shared" si="50"/>
        <v/>
      </c>
      <c r="CE31" s="22" t="str">
        <f t="shared" si="51"/>
        <v/>
      </c>
      <c r="CF31" s="66" t="str">
        <f>IF($C31="FSCT",AC31,"")</f>
        <v/>
      </c>
      <c r="CG31" s="22" t="str">
        <f t="shared" si="53"/>
        <v/>
      </c>
      <c r="CH31" s="22" t="str">
        <f t="shared" si="54"/>
        <v/>
      </c>
      <c r="CI31" s="66" t="str">
        <f>IF($C31="FSCT",AJ31,"")</f>
        <v/>
      </c>
      <c r="CJ31" s="22" t="str">
        <f t="shared" si="56"/>
        <v/>
      </c>
      <c r="CK31" s="22" t="str">
        <f t="shared" si="57"/>
        <v/>
      </c>
    </row>
    <row r="32" spans="1:89" ht="15" customHeight="1" thickBot="1" x14ac:dyDescent="0.25">
      <c r="A32" s="60" t="str">
        <f>F32</f>
        <v/>
      </c>
      <c r="B32" s="17"/>
      <c r="C32" s="17"/>
      <c r="D32" s="18"/>
      <c r="E32" s="19" t="str">
        <f>IF(B32="","",M32+T32+AA32+AH32+AO32)</f>
        <v/>
      </c>
      <c r="F32" s="20" t="str">
        <f t="shared" si="2"/>
        <v/>
      </c>
      <c r="G32" s="21" t="str">
        <f t="shared" si="3"/>
        <v/>
      </c>
      <c r="H32" s="62" t="str">
        <f>IF($B32="","",TIME(I32,J32,K32))</f>
        <v/>
      </c>
      <c r="I32" s="65"/>
      <c r="J32" s="65"/>
      <c r="K32" s="65"/>
      <c r="L32" s="34" t="str">
        <f>IF(OR(H32="DNS",H32="DNF",H32="DSQ",H32="DNC",H32="OCS"),"",IF(H$9="","",IF($B32="","",(H32/(G32/100)))))</f>
        <v/>
      </c>
      <c r="M32" s="36" t="str">
        <f t="shared" si="6"/>
        <v/>
      </c>
      <c r="N32" s="57" t="str">
        <f t="shared" si="7"/>
        <v/>
      </c>
      <c r="O32" s="62" t="str">
        <f>IF($B32="","",TIME(P32,Q32,R32))</f>
        <v/>
      </c>
      <c r="P32" s="65"/>
      <c r="Q32" s="65"/>
      <c r="R32" s="65"/>
      <c r="S32" s="34" t="str">
        <f>IF(OR(O32="DNS",O32="DNF",O32="DSQ",O32="DNC",O32="OCS"),"",IF(O$9="","",IF($B32="","",(O32/(N32/100)))))</f>
        <v/>
      </c>
      <c r="T32" s="35" t="str">
        <f t="shared" si="10"/>
        <v/>
      </c>
      <c r="U32" s="57" t="str">
        <f t="shared" si="11"/>
        <v/>
      </c>
      <c r="V32" s="62" t="str">
        <f>IF($B32="","",TIME(W32,X32,Y32))</f>
        <v/>
      </c>
      <c r="W32" s="65"/>
      <c r="X32" s="65"/>
      <c r="Y32" s="65"/>
      <c r="Z32" s="34" t="str">
        <f>IF(OR(V32="DNS",V32="DNF",V32="DSQ",V32="DNC",V32="OCS"),"",IF(V$9="","",IF($B32="","",(V32/(U32/100)))))</f>
        <v/>
      </c>
      <c r="AA32" s="35" t="str">
        <f t="shared" si="14"/>
        <v/>
      </c>
      <c r="AB32" s="57" t="str">
        <f t="shared" si="15"/>
        <v/>
      </c>
      <c r="AC32" s="62" t="str">
        <f>IF($B32="","",TIME(AD32,AE32,AF32))</f>
        <v/>
      </c>
      <c r="AD32" s="65"/>
      <c r="AE32" s="65"/>
      <c r="AF32" s="65"/>
      <c r="AG32" s="34" t="str">
        <f>IF(OR(AC32="DNS",AC32="DNF",AC32="DSQ",AC32="DNC",AC32="OCS"),"",IF(AC$9="","",IF($B32="","",(AC32/(AB32/100)))))</f>
        <v/>
      </c>
      <c r="AH32" s="35" t="str">
        <f t="shared" si="18"/>
        <v/>
      </c>
      <c r="AI32" s="57" t="str">
        <f t="shared" si="19"/>
        <v/>
      </c>
      <c r="AJ32" s="62" t="str">
        <f>IF($B32="","",TIME(AK32,AL32,AM32))</f>
        <v/>
      </c>
      <c r="AK32" s="65"/>
      <c r="AL32" s="65"/>
      <c r="AM32" s="65"/>
      <c r="AN32" s="34" t="str">
        <f>IF(OR(AJ32="DNS",AJ32="DNF",AJ32="DSQ",AJ32="DNC",AJ32="OCS"),"",IF(AJ$9="","",IF($B32="","",(AJ32/(AI32/100)))))</f>
        <v/>
      </c>
      <c r="AO32" s="35" t="str">
        <f t="shared" si="60"/>
        <v/>
      </c>
      <c r="AR32" s="13" t="str">
        <f t="shared" si="61"/>
        <v/>
      </c>
      <c r="AS32" s="13" t="str">
        <f t="shared" si="61"/>
        <v/>
      </c>
      <c r="AT32" s="13" t="str">
        <f t="shared" si="61"/>
        <v/>
      </c>
      <c r="AU32" s="22" t="str">
        <f t="shared" si="21"/>
        <v/>
      </c>
      <c r="AV32" s="22" t="str">
        <f t="shared" si="22"/>
        <v/>
      </c>
      <c r="AW32" s="22" t="str">
        <f t="shared" si="23"/>
        <v/>
      </c>
      <c r="AX32" s="22" t="str">
        <f t="shared" si="24"/>
        <v/>
      </c>
      <c r="AY32" s="22" t="str">
        <f t="shared" si="25"/>
        <v/>
      </c>
      <c r="BA32" s="13" t="str">
        <f t="shared" si="62"/>
        <v/>
      </c>
      <c r="BB32" s="13" t="str">
        <f t="shared" si="62"/>
        <v/>
      </c>
      <c r="BC32" s="13" t="str">
        <f t="shared" si="62"/>
        <v/>
      </c>
      <c r="BD32" s="66" t="str">
        <f>IF($C32="TH",H32,"")</f>
        <v/>
      </c>
      <c r="BE32" s="22" t="str">
        <f t="shared" si="28"/>
        <v/>
      </c>
      <c r="BF32" s="22" t="str">
        <f t="shared" si="29"/>
        <v/>
      </c>
      <c r="BG32" s="66" t="str">
        <f>IF($C32="TH",O32,"")</f>
        <v/>
      </c>
      <c r="BH32" s="22" t="str">
        <f t="shared" si="31"/>
        <v/>
      </c>
      <c r="BI32" s="22" t="str">
        <f t="shared" si="32"/>
        <v/>
      </c>
      <c r="BJ32" s="66" t="str">
        <f>IF($C32="TH",V32,"")</f>
        <v/>
      </c>
      <c r="BK32" s="22" t="str">
        <f t="shared" si="34"/>
        <v/>
      </c>
      <c r="BL32" s="22" t="str">
        <f t="shared" si="35"/>
        <v/>
      </c>
      <c r="BM32" s="66" t="str">
        <f>IF($C32="TH",AC32,"")</f>
        <v/>
      </c>
      <c r="BN32" s="22" t="str">
        <f t="shared" si="37"/>
        <v/>
      </c>
      <c r="BO32" s="22" t="str">
        <f t="shared" si="38"/>
        <v/>
      </c>
      <c r="BP32" s="66" t="str">
        <f>IF($C32="TH",AJ32,"")</f>
        <v/>
      </c>
      <c r="BQ32" s="22" t="str">
        <f t="shared" si="40"/>
        <v/>
      </c>
      <c r="BR32" s="22" t="str">
        <f t="shared" si="41"/>
        <v/>
      </c>
      <c r="BT32" s="13" t="str">
        <f t="shared" si="63"/>
        <v/>
      </c>
      <c r="BU32" s="13" t="str">
        <f t="shared" si="63"/>
        <v/>
      </c>
      <c r="BV32" s="13" t="str">
        <f t="shared" si="63"/>
        <v/>
      </c>
      <c r="BW32" s="66" t="str">
        <f>IF($C32="FSCT",H32,"")</f>
        <v/>
      </c>
      <c r="BX32" s="22" t="str">
        <f t="shared" si="44"/>
        <v/>
      </c>
      <c r="BY32" s="22" t="str">
        <f t="shared" si="45"/>
        <v/>
      </c>
      <c r="BZ32" s="66" t="str">
        <f>IF($C32="FSCT",O32,"")</f>
        <v/>
      </c>
      <c r="CA32" s="22" t="str">
        <f t="shared" si="47"/>
        <v/>
      </c>
      <c r="CB32" s="22" t="str">
        <f t="shared" si="48"/>
        <v/>
      </c>
      <c r="CC32" s="66" t="str">
        <f>IF($C32="FSCT",V32,"")</f>
        <v/>
      </c>
      <c r="CD32" s="22" t="str">
        <f t="shared" si="50"/>
        <v/>
      </c>
      <c r="CE32" s="22" t="str">
        <f t="shared" si="51"/>
        <v/>
      </c>
      <c r="CF32" s="66" t="str">
        <f>IF($C32="FSCT",AC32,"")</f>
        <v/>
      </c>
      <c r="CG32" s="22" t="str">
        <f t="shared" si="53"/>
        <v/>
      </c>
      <c r="CH32" s="22" t="str">
        <f t="shared" si="54"/>
        <v/>
      </c>
      <c r="CI32" s="66" t="str">
        <f>IF($C32="FSCT",AJ32,"")</f>
        <v/>
      </c>
      <c r="CJ32" s="22" t="str">
        <f t="shared" si="56"/>
        <v/>
      </c>
      <c r="CK32" s="22" t="str">
        <f t="shared" si="57"/>
        <v/>
      </c>
    </row>
    <row r="33" spans="1:87" ht="15" customHeight="1" thickTop="1" thickBot="1" x14ac:dyDescent="0.25">
      <c r="A33" s="48"/>
      <c r="B33" s="48"/>
      <c r="C33" s="48"/>
      <c r="D33" s="48"/>
      <c r="E33" s="48"/>
      <c r="F33" s="48"/>
      <c r="G33" s="48"/>
      <c r="H33" s="49"/>
      <c r="I33" s="49"/>
      <c r="J33" s="49"/>
      <c r="K33" s="49"/>
      <c r="L33" s="48"/>
      <c r="M33" s="64"/>
      <c r="N33" s="48"/>
      <c r="O33" s="48"/>
      <c r="P33" s="48"/>
      <c r="Q33" s="48"/>
      <c r="R33" s="48"/>
      <c r="S33" s="48"/>
      <c r="T33" s="64"/>
      <c r="U33" s="48"/>
      <c r="V33" s="48"/>
      <c r="W33" s="48"/>
      <c r="X33" s="48"/>
      <c r="Y33" s="48"/>
      <c r="Z33" s="48"/>
      <c r="AA33" s="64"/>
      <c r="AB33" s="48"/>
      <c r="AC33" s="48"/>
      <c r="AD33" s="48"/>
      <c r="AE33" s="48"/>
      <c r="AF33" s="48"/>
      <c r="AG33" s="63"/>
      <c r="AH33" s="64"/>
      <c r="AI33" s="48"/>
      <c r="AJ33" s="48"/>
      <c r="AK33" s="48"/>
      <c r="AL33" s="48"/>
      <c r="AM33" s="48"/>
      <c r="AN33" s="48"/>
      <c r="AO33" s="64"/>
      <c r="BD33" s="48"/>
      <c r="BG33" s="48"/>
      <c r="BJ33" s="48"/>
      <c r="BM33" s="48"/>
      <c r="BP33" s="48"/>
      <c r="BW33" s="48"/>
      <c r="BZ33" s="48"/>
      <c r="CC33" s="48"/>
      <c r="CF33" s="48"/>
      <c r="CI33" s="48"/>
    </row>
    <row r="34" spans="1:87" ht="15" customHeight="1" thickTop="1" x14ac:dyDescent="0.2"/>
  </sheetData>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C11:C32" xr:uid="{126676F2-859C-482E-854C-BE9B55145378}">
      <formula1>Boats</formula1>
    </dataValidation>
    <dataValidation type="list" allowBlank="1" showInputMessage="1" showErrorMessage="1" sqref="AJ8:AO8 O8:T8 V8:AA8 AC8:AH8 H8:M8 BD8 BG8 BJ8 BM8 BP8 BW8 BZ8 CC8 CF8 CI8" xr:uid="{9B7755CF-C6F5-4D58-A289-34C625FFBAEB}">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93D3D96-C780-49E1-904C-C055294DB9B9}">
          <x14:formula1>
            <xm:f>Memb!$B$2:$B$317</xm:f>
          </x14:formula1>
          <xm:sqref>B11:B32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71"/>
  <sheetViews>
    <sheetView workbookViewId="0">
      <selection activeCell="A5" sqref="A3:XFD5"/>
    </sheetView>
  </sheetViews>
  <sheetFormatPr defaultRowHeight="12.75" x14ac:dyDescent="0.2"/>
  <cols>
    <col min="1" max="1" width="14.7109375" bestFit="1" customWidth="1"/>
    <col min="2" max="2" width="24.140625" bestFit="1" customWidth="1"/>
    <col min="3" max="6" width="10.42578125" customWidth="1"/>
    <col min="7" max="7" width="13.42578125" bestFit="1" customWidth="1"/>
    <col min="8" max="8" width="17" bestFit="1" customWidth="1"/>
    <col min="9" max="9" width="46.42578125" style="39" bestFit="1" customWidth="1"/>
    <col min="10" max="10" width="22.140625" bestFit="1" customWidth="1"/>
    <col min="11" max="11" width="29.28515625" bestFit="1" customWidth="1"/>
    <col min="12" max="12" width="16.140625" bestFit="1" customWidth="1"/>
    <col min="13" max="13" width="24.42578125" bestFit="1" customWidth="1"/>
    <col min="14" max="14" width="26.5703125" bestFit="1" customWidth="1"/>
  </cols>
  <sheetData>
    <row r="1" spans="1:9" s="199" customFormat="1" ht="15" x14ac:dyDescent="0.25">
      <c r="A1" s="199" t="s">
        <v>605</v>
      </c>
      <c r="B1" s="199" t="s">
        <v>288</v>
      </c>
      <c r="G1" s="208" t="s">
        <v>492</v>
      </c>
      <c r="H1" s="208" t="s">
        <v>606</v>
      </c>
      <c r="I1" s="208" t="s">
        <v>1349</v>
      </c>
    </row>
    <row r="2" spans="1:9" x14ac:dyDescent="0.2">
      <c r="D2" s="39"/>
      <c r="E2" s="39"/>
      <c r="F2" s="39"/>
      <c r="G2" s="39"/>
      <c r="H2" s="39"/>
    </row>
    <row r="3" spans="1:9" x14ac:dyDescent="0.2">
      <c r="A3" t="s">
        <v>1362</v>
      </c>
      <c r="B3" t="s">
        <v>1363</v>
      </c>
      <c r="D3" s="39"/>
      <c r="E3" s="39"/>
      <c r="F3" s="39"/>
      <c r="G3" s="39" t="s">
        <v>463</v>
      </c>
      <c r="H3" s="39"/>
    </row>
    <row r="4" spans="1:9" x14ac:dyDescent="0.2">
      <c r="A4" t="s">
        <v>1360</v>
      </c>
      <c r="B4" t="s">
        <v>1361</v>
      </c>
      <c r="D4" s="39"/>
      <c r="E4" s="39"/>
      <c r="F4" s="39"/>
      <c r="G4" s="39" t="s">
        <v>457</v>
      </c>
      <c r="H4" s="39"/>
    </row>
    <row r="5" spans="1:9" x14ac:dyDescent="0.2">
      <c r="A5" t="s">
        <v>1357</v>
      </c>
      <c r="B5" t="s">
        <v>1358</v>
      </c>
      <c r="D5" s="39"/>
      <c r="E5" s="39"/>
      <c r="F5" s="39"/>
      <c r="G5" s="39" t="s">
        <v>457</v>
      </c>
      <c r="H5" s="39">
        <v>743</v>
      </c>
    </row>
    <row r="6" spans="1:9" x14ac:dyDescent="0.2">
      <c r="A6" t="s">
        <v>974</v>
      </c>
      <c r="B6" t="s">
        <v>1356</v>
      </c>
      <c r="D6" s="39"/>
      <c r="E6" s="39"/>
      <c r="F6" s="39"/>
      <c r="G6" s="39" t="s">
        <v>457</v>
      </c>
      <c r="H6" s="39">
        <v>742</v>
      </c>
    </row>
    <row r="7" spans="1:9" x14ac:dyDescent="0.2">
      <c r="A7" t="s">
        <v>0</v>
      </c>
      <c r="B7" t="s">
        <v>225</v>
      </c>
      <c r="G7" s="39" t="s">
        <v>488</v>
      </c>
      <c r="H7" s="39">
        <v>741</v>
      </c>
      <c r="I7" s="39" t="s">
        <v>1350</v>
      </c>
    </row>
    <row r="8" spans="1:9" x14ac:dyDescent="0.2">
      <c r="A8" t="s">
        <v>1359</v>
      </c>
      <c r="B8" s="42" t="s">
        <v>1299</v>
      </c>
      <c r="G8" s="39" t="s">
        <v>457</v>
      </c>
      <c r="H8" s="39">
        <v>740</v>
      </c>
    </row>
    <row r="9" spans="1:9" x14ac:dyDescent="0.2">
      <c r="A9" t="s">
        <v>166</v>
      </c>
      <c r="B9" t="s">
        <v>1243</v>
      </c>
      <c r="G9" s="39" t="s">
        <v>457</v>
      </c>
      <c r="H9" s="39">
        <v>739</v>
      </c>
    </row>
    <row r="10" spans="1:9" x14ac:dyDescent="0.2">
      <c r="A10" t="s">
        <v>1205</v>
      </c>
      <c r="B10" t="s">
        <v>1239</v>
      </c>
      <c r="D10" s="39"/>
      <c r="E10" s="39"/>
      <c r="F10" s="39"/>
      <c r="G10" s="39" t="s">
        <v>457</v>
      </c>
      <c r="H10" s="39">
        <v>738</v>
      </c>
      <c r="I10" s="39" t="s">
        <v>1348</v>
      </c>
    </row>
    <row r="11" spans="1:9" x14ac:dyDescent="0.2">
      <c r="A11" t="s">
        <v>849</v>
      </c>
      <c r="B11" t="s">
        <v>1207</v>
      </c>
      <c r="D11" s="39"/>
      <c r="E11" s="39"/>
      <c r="F11" s="39"/>
      <c r="G11" s="39" t="s">
        <v>457</v>
      </c>
      <c r="H11" s="39">
        <v>737</v>
      </c>
    </row>
    <row r="12" spans="1:9" x14ac:dyDescent="0.2">
      <c r="A12" t="s">
        <v>1208</v>
      </c>
      <c r="B12" t="s">
        <v>1209</v>
      </c>
      <c r="D12" s="39"/>
      <c r="E12" s="39"/>
      <c r="F12" s="39"/>
      <c r="G12" s="39" t="s">
        <v>457</v>
      </c>
      <c r="H12" s="39">
        <v>736</v>
      </c>
    </row>
    <row r="13" spans="1:9" x14ac:dyDescent="0.2">
      <c r="A13" t="s">
        <v>1205</v>
      </c>
      <c r="B13" t="s">
        <v>1206</v>
      </c>
      <c r="D13" s="39"/>
      <c r="E13" s="39"/>
      <c r="F13" s="39"/>
      <c r="G13" s="39" t="s">
        <v>457</v>
      </c>
      <c r="H13" s="39">
        <v>735</v>
      </c>
    </row>
    <row r="14" spans="1:9" x14ac:dyDescent="0.2">
      <c r="A14" t="s">
        <v>1176</v>
      </c>
      <c r="B14" t="s">
        <v>1177</v>
      </c>
      <c r="D14" s="39"/>
      <c r="E14" s="39"/>
      <c r="F14" s="39"/>
      <c r="G14" s="39" t="s">
        <v>457</v>
      </c>
      <c r="H14" s="39">
        <v>734</v>
      </c>
    </row>
    <row r="15" spans="1:9" x14ac:dyDescent="0.2">
      <c r="A15" t="s">
        <v>173</v>
      </c>
      <c r="B15" t="s">
        <v>633</v>
      </c>
      <c r="G15" s="44" t="s">
        <v>463</v>
      </c>
      <c r="H15" s="39">
        <v>733</v>
      </c>
      <c r="I15" s="39" t="s">
        <v>1351</v>
      </c>
    </row>
    <row r="16" spans="1:9" x14ac:dyDescent="0.2">
      <c r="A16" t="s">
        <v>974</v>
      </c>
      <c r="B16" t="s">
        <v>975</v>
      </c>
      <c r="D16" s="39"/>
      <c r="E16" s="39"/>
      <c r="F16" s="39"/>
      <c r="G16" s="39" t="s">
        <v>457</v>
      </c>
      <c r="H16" s="39">
        <v>732</v>
      </c>
    </row>
    <row r="17" spans="1:9" x14ac:dyDescent="0.2">
      <c r="A17" s="42" t="s">
        <v>967</v>
      </c>
      <c r="B17" s="42" t="s">
        <v>1110</v>
      </c>
      <c r="D17" s="39"/>
      <c r="E17" s="39"/>
      <c r="F17" s="39"/>
      <c r="G17" s="39" t="s">
        <v>457</v>
      </c>
      <c r="H17" s="39">
        <v>730</v>
      </c>
      <c r="I17" s="39" t="s">
        <v>1348</v>
      </c>
    </row>
    <row r="18" spans="1:9" x14ac:dyDescent="0.2">
      <c r="A18" s="42" t="s">
        <v>967</v>
      </c>
      <c r="B18" s="42" t="s">
        <v>968</v>
      </c>
      <c r="D18" s="39"/>
      <c r="E18" s="39"/>
      <c r="F18" s="39"/>
      <c r="G18" s="39" t="s">
        <v>457</v>
      </c>
      <c r="H18" s="39">
        <v>730</v>
      </c>
    </row>
    <row r="19" spans="1:9" x14ac:dyDescent="0.2">
      <c r="A19" t="s">
        <v>949</v>
      </c>
      <c r="B19" t="s">
        <v>948</v>
      </c>
      <c r="D19" s="39"/>
      <c r="E19" s="39"/>
      <c r="F19" s="39"/>
      <c r="G19" s="39" t="s">
        <v>457</v>
      </c>
      <c r="H19" s="39">
        <v>728</v>
      </c>
    </row>
    <row r="20" spans="1:9" x14ac:dyDescent="0.2">
      <c r="A20" t="s">
        <v>947</v>
      </c>
      <c r="B20" t="s">
        <v>946</v>
      </c>
      <c r="D20" s="39"/>
      <c r="E20" s="39"/>
      <c r="F20" s="39"/>
      <c r="G20" s="39" t="s">
        <v>457</v>
      </c>
      <c r="H20" s="39">
        <v>727</v>
      </c>
    </row>
    <row r="21" spans="1:9" x14ac:dyDescent="0.2">
      <c r="A21" t="s">
        <v>881</v>
      </c>
      <c r="B21" t="s">
        <v>880</v>
      </c>
      <c r="D21" s="39"/>
      <c r="E21" s="39"/>
      <c r="F21" s="39"/>
      <c r="G21" s="39" t="s">
        <v>457</v>
      </c>
      <c r="H21" s="39">
        <v>726</v>
      </c>
    </row>
    <row r="22" spans="1:9" x14ac:dyDescent="0.2">
      <c r="A22" t="s">
        <v>881</v>
      </c>
      <c r="B22" t="s">
        <v>1220</v>
      </c>
      <c r="D22" s="39"/>
      <c r="E22" s="39"/>
      <c r="F22" s="39"/>
      <c r="G22" s="39" t="s">
        <v>457</v>
      </c>
      <c r="H22" s="39">
        <v>726</v>
      </c>
      <c r="I22" s="39" t="s">
        <v>1353</v>
      </c>
    </row>
    <row r="23" spans="1:9" x14ac:dyDescent="0.2">
      <c r="A23" t="s">
        <v>881</v>
      </c>
      <c r="B23" t="s">
        <v>1167</v>
      </c>
      <c r="D23" s="39"/>
      <c r="E23" s="39"/>
      <c r="F23" s="39"/>
      <c r="G23" s="39" t="s">
        <v>457</v>
      </c>
      <c r="H23" s="39">
        <v>726</v>
      </c>
    </row>
    <row r="24" spans="1:9" x14ac:dyDescent="0.2">
      <c r="A24" t="s">
        <v>878</v>
      </c>
      <c r="B24" t="s">
        <v>879</v>
      </c>
      <c r="D24" s="39"/>
      <c r="E24" s="39"/>
      <c r="F24" s="39"/>
      <c r="G24" s="39" t="s">
        <v>457</v>
      </c>
      <c r="H24" s="39">
        <v>725</v>
      </c>
    </row>
    <row r="25" spans="1:9" x14ac:dyDescent="0.2">
      <c r="A25" t="s">
        <v>882</v>
      </c>
      <c r="B25" t="s">
        <v>871</v>
      </c>
      <c r="D25" s="39"/>
      <c r="E25" s="39"/>
      <c r="F25" s="39"/>
      <c r="G25" s="39" t="s">
        <v>457</v>
      </c>
      <c r="H25" s="39">
        <v>724</v>
      </c>
    </row>
    <row r="26" spans="1:9" x14ac:dyDescent="0.2">
      <c r="A26" t="s">
        <v>468</v>
      </c>
      <c r="B26" t="s">
        <v>869</v>
      </c>
      <c r="D26" s="39"/>
      <c r="E26" s="39"/>
      <c r="F26" s="39"/>
      <c r="G26" s="39" t="s">
        <v>457</v>
      </c>
      <c r="H26" s="39">
        <v>723</v>
      </c>
    </row>
    <row r="27" spans="1:9" x14ac:dyDescent="0.2">
      <c r="A27" t="s">
        <v>861</v>
      </c>
      <c r="B27" t="s">
        <v>862</v>
      </c>
      <c r="D27" s="39"/>
      <c r="E27" s="39"/>
      <c r="F27" s="39"/>
      <c r="G27" s="39" t="s">
        <v>463</v>
      </c>
      <c r="H27" s="39">
        <v>722</v>
      </c>
    </row>
    <row r="28" spans="1:9" x14ac:dyDescent="0.2">
      <c r="A28" t="s">
        <v>858</v>
      </c>
      <c r="B28" t="s">
        <v>859</v>
      </c>
      <c r="D28" s="39"/>
      <c r="E28" s="39"/>
      <c r="F28" s="39"/>
      <c r="G28" s="39" t="s">
        <v>457</v>
      </c>
      <c r="H28" s="39">
        <v>721</v>
      </c>
    </row>
    <row r="29" spans="1:9" x14ac:dyDescent="0.2">
      <c r="A29" t="s">
        <v>857</v>
      </c>
      <c r="B29" t="s">
        <v>856</v>
      </c>
      <c r="D29" s="39"/>
      <c r="E29" s="39"/>
      <c r="F29" s="39"/>
      <c r="G29" s="39" t="s">
        <v>457</v>
      </c>
      <c r="H29" s="39">
        <v>720</v>
      </c>
    </row>
    <row r="30" spans="1:9" x14ac:dyDescent="0.2">
      <c r="A30" t="s">
        <v>849</v>
      </c>
      <c r="B30" t="s">
        <v>850</v>
      </c>
      <c r="D30" s="39"/>
      <c r="E30" s="39"/>
      <c r="F30" s="39"/>
      <c r="G30" s="39" t="s">
        <v>457</v>
      </c>
      <c r="H30" s="39">
        <v>719</v>
      </c>
      <c r="I30" s="39" t="s">
        <v>1348</v>
      </c>
    </row>
    <row r="31" spans="1:9" x14ac:dyDescent="0.2">
      <c r="A31" t="s">
        <v>849</v>
      </c>
      <c r="B31" t="s">
        <v>982</v>
      </c>
      <c r="D31" s="39"/>
      <c r="E31" s="39"/>
      <c r="F31" s="39"/>
      <c r="G31" s="39" t="s">
        <v>457</v>
      </c>
      <c r="H31" s="39">
        <v>719</v>
      </c>
    </row>
    <row r="32" spans="1:9" x14ac:dyDescent="0.2">
      <c r="A32" t="s">
        <v>846</v>
      </c>
      <c r="B32" t="s">
        <v>845</v>
      </c>
      <c r="D32" s="39"/>
      <c r="E32" s="39"/>
      <c r="F32" s="39"/>
      <c r="G32" s="39" t="s">
        <v>457</v>
      </c>
      <c r="H32" s="39">
        <v>718</v>
      </c>
    </row>
    <row r="33" spans="1:9" x14ac:dyDescent="0.2">
      <c r="A33" t="s">
        <v>841</v>
      </c>
      <c r="B33" t="s">
        <v>842</v>
      </c>
      <c r="D33" s="39"/>
      <c r="E33" s="39"/>
      <c r="F33" s="39"/>
      <c r="G33" s="39" t="s">
        <v>457</v>
      </c>
      <c r="H33" s="39">
        <v>717</v>
      </c>
    </row>
    <row r="34" spans="1:9" x14ac:dyDescent="0.2">
      <c r="A34" t="s">
        <v>843</v>
      </c>
      <c r="B34" t="s">
        <v>844</v>
      </c>
      <c r="D34" s="39"/>
      <c r="E34" s="39"/>
      <c r="F34" s="39"/>
      <c r="G34" s="39" t="s">
        <v>463</v>
      </c>
      <c r="H34" s="39">
        <v>715</v>
      </c>
    </row>
    <row r="35" spans="1:9" x14ac:dyDescent="0.2">
      <c r="A35" t="s">
        <v>847</v>
      </c>
      <c r="B35" t="s">
        <v>848</v>
      </c>
      <c r="D35" s="39"/>
      <c r="E35" s="39"/>
      <c r="F35" s="39"/>
      <c r="G35" s="39" t="s">
        <v>457</v>
      </c>
      <c r="H35" s="39">
        <v>714</v>
      </c>
    </row>
    <row r="36" spans="1:9" x14ac:dyDescent="0.2">
      <c r="A36" t="s">
        <v>466</v>
      </c>
      <c r="B36" t="s">
        <v>839</v>
      </c>
      <c r="D36" s="39"/>
      <c r="E36" s="39"/>
      <c r="F36" s="39"/>
      <c r="G36" s="39" t="s">
        <v>457</v>
      </c>
      <c r="H36" s="39">
        <v>713</v>
      </c>
    </row>
    <row r="37" spans="1:9" x14ac:dyDescent="0.2">
      <c r="A37" t="s">
        <v>824</v>
      </c>
      <c r="B37" t="s">
        <v>825</v>
      </c>
      <c r="D37" s="39"/>
      <c r="E37" s="39"/>
      <c r="F37" s="39"/>
      <c r="G37" s="39" t="s">
        <v>457</v>
      </c>
      <c r="H37" s="39">
        <v>712</v>
      </c>
    </row>
    <row r="38" spans="1:9" x14ac:dyDescent="0.2">
      <c r="A38" t="s">
        <v>809</v>
      </c>
      <c r="B38" t="s">
        <v>810</v>
      </c>
      <c r="D38" s="39"/>
      <c r="E38" s="39"/>
      <c r="F38" s="39"/>
      <c r="G38" s="39" t="s">
        <v>463</v>
      </c>
      <c r="H38" s="39">
        <v>711</v>
      </c>
    </row>
    <row r="39" spans="1:9" x14ac:dyDescent="0.2">
      <c r="A39" t="s">
        <v>490</v>
      </c>
      <c r="B39" t="s">
        <v>607</v>
      </c>
      <c r="D39" s="39"/>
      <c r="E39" s="39"/>
      <c r="F39" s="39"/>
      <c r="G39" s="39" t="s">
        <v>463</v>
      </c>
      <c r="H39" s="39">
        <v>710</v>
      </c>
    </row>
    <row r="40" spans="1:9" x14ac:dyDescent="0.2">
      <c r="A40" t="s">
        <v>489</v>
      </c>
      <c r="B40" t="s">
        <v>800</v>
      </c>
      <c r="D40" s="39"/>
      <c r="E40" s="39"/>
      <c r="F40" s="39"/>
      <c r="G40" s="39" t="s">
        <v>463</v>
      </c>
      <c r="H40" s="39">
        <v>709</v>
      </c>
      <c r="I40" s="39" t="s">
        <v>1350</v>
      </c>
    </row>
    <row r="41" spans="1:9" x14ac:dyDescent="0.2">
      <c r="A41" t="s">
        <v>801</v>
      </c>
      <c r="B41" t="s">
        <v>796</v>
      </c>
      <c r="D41" s="39"/>
      <c r="E41" s="39"/>
      <c r="F41" s="39"/>
      <c r="G41" s="39" t="s">
        <v>457</v>
      </c>
      <c r="H41" s="39">
        <v>708</v>
      </c>
    </row>
    <row r="42" spans="1:9" x14ac:dyDescent="0.2">
      <c r="A42" t="s">
        <v>756</v>
      </c>
      <c r="B42" s="42" t="s">
        <v>764</v>
      </c>
      <c r="D42" s="39"/>
      <c r="E42" s="39"/>
      <c r="F42" s="39"/>
      <c r="G42" s="39" t="s">
        <v>457</v>
      </c>
      <c r="H42" s="39">
        <v>705</v>
      </c>
      <c r="I42" s="39" t="s">
        <v>1350</v>
      </c>
    </row>
    <row r="43" spans="1:9" x14ac:dyDescent="0.2">
      <c r="A43" t="s">
        <v>757</v>
      </c>
      <c r="B43" t="s">
        <v>758</v>
      </c>
      <c r="D43" s="39"/>
      <c r="E43" s="39"/>
      <c r="F43" s="39"/>
      <c r="G43" s="39" t="s">
        <v>457</v>
      </c>
      <c r="H43" s="39">
        <v>704</v>
      </c>
    </row>
    <row r="44" spans="1:9" x14ac:dyDescent="0.2">
      <c r="A44" s="212" t="s">
        <v>759</v>
      </c>
      <c r="B44" s="212" t="s">
        <v>760</v>
      </c>
      <c r="C44" s="212"/>
      <c r="D44" s="213"/>
      <c r="E44" s="213"/>
      <c r="F44" s="213"/>
      <c r="G44" s="213" t="s">
        <v>457</v>
      </c>
      <c r="H44" s="213">
        <v>703</v>
      </c>
    </row>
    <row r="45" spans="1:9" x14ac:dyDescent="0.2">
      <c r="A45" s="212" t="s">
        <v>759</v>
      </c>
      <c r="B45" s="212" t="s">
        <v>755</v>
      </c>
      <c r="C45" s="212"/>
      <c r="D45" s="213"/>
      <c r="E45" s="213"/>
      <c r="F45" s="213"/>
      <c r="G45" s="213" t="s">
        <v>457</v>
      </c>
      <c r="H45" s="213">
        <v>703</v>
      </c>
    </row>
    <row r="46" spans="1:9" x14ac:dyDescent="0.2">
      <c r="A46" t="s">
        <v>462</v>
      </c>
      <c r="B46" t="s">
        <v>475</v>
      </c>
      <c r="D46" s="39"/>
      <c r="E46" s="39"/>
      <c r="F46" s="39"/>
      <c r="G46" s="44" t="s">
        <v>461</v>
      </c>
      <c r="H46" s="39">
        <v>702</v>
      </c>
    </row>
    <row r="47" spans="1:9" x14ac:dyDescent="0.2">
      <c r="A47" t="s">
        <v>483</v>
      </c>
      <c r="B47" t="s">
        <v>761</v>
      </c>
      <c r="D47" s="39"/>
      <c r="E47" s="39"/>
      <c r="F47" s="39"/>
      <c r="G47" s="44" t="s">
        <v>463</v>
      </c>
      <c r="H47" s="39">
        <v>700</v>
      </c>
      <c r="I47" s="39" t="s">
        <v>1348</v>
      </c>
    </row>
    <row r="48" spans="1:9" x14ac:dyDescent="0.2">
      <c r="A48" t="s">
        <v>742</v>
      </c>
      <c r="B48" t="s">
        <v>741</v>
      </c>
      <c r="G48" s="39" t="s">
        <v>457</v>
      </c>
      <c r="H48" s="39">
        <v>699</v>
      </c>
    </row>
    <row r="49" spans="1:9" x14ac:dyDescent="0.2">
      <c r="A49" t="s">
        <v>750</v>
      </c>
      <c r="B49" t="s">
        <v>751</v>
      </c>
      <c r="G49" s="39" t="s">
        <v>457</v>
      </c>
      <c r="H49" s="39">
        <v>698</v>
      </c>
    </row>
    <row r="50" spans="1:9" x14ac:dyDescent="0.2">
      <c r="A50" t="s">
        <v>762</v>
      </c>
      <c r="B50" t="s">
        <v>840</v>
      </c>
      <c r="G50" s="39" t="s">
        <v>457</v>
      </c>
      <c r="H50" s="39">
        <v>694</v>
      </c>
    </row>
    <row r="51" spans="1:9" x14ac:dyDescent="0.2">
      <c r="A51" t="s">
        <v>744</v>
      </c>
      <c r="B51" t="s">
        <v>745</v>
      </c>
      <c r="G51" s="39" t="s">
        <v>457</v>
      </c>
      <c r="H51" s="39">
        <v>693</v>
      </c>
      <c r="I51" s="39" t="s">
        <v>1348</v>
      </c>
    </row>
    <row r="52" spans="1:9" x14ac:dyDescent="0.2">
      <c r="A52" t="s">
        <v>746</v>
      </c>
      <c r="B52" t="s">
        <v>747</v>
      </c>
      <c r="G52" s="39" t="s">
        <v>469</v>
      </c>
      <c r="H52" s="39">
        <v>692</v>
      </c>
    </row>
    <row r="53" spans="1:9" x14ac:dyDescent="0.2">
      <c r="A53" t="s">
        <v>679</v>
      </c>
      <c r="B53" t="s">
        <v>680</v>
      </c>
      <c r="G53" s="39" t="s">
        <v>469</v>
      </c>
      <c r="H53" s="39">
        <v>689</v>
      </c>
      <c r="I53" s="39" t="s">
        <v>1348</v>
      </c>
    </row>
    <row r="54" spans="1:9" x14ac:dyDescent="0.2">
      <c r="A54" t="s">
        <v>173</v>
      </c>
      <c r="B54" t="s">
        <v>673</v>
      </c>
      <c r="G54" s="39" t="s">
        <v>457</v>
      </c>
      <c r="H54" s="39">
        <v>685</v>
      </c>
    </row>
    <row r="55" spans="1:9" x14ac:dyDescent="0.2">
      <c r="A55" t="s">
        <v>674</v>
      </c>
      <c r="B55" t="s">
        <v>675</v>
      </c>
      <c r="G55" s="39" t="s">
        <v>463</v>
      </c>
      <c r="H55" s="39">
        <v>684</v>
      </c>
    </row>
    <row r="56" spans="1:9" x14ac:dyDescent="0.2">
      <c r="A56" t="s">
        <v>669</v>
      </c>
      <c r="B56" t="s">
        <v>670</v>
      </c>
      <c r="G56" s="39" t="s">
        <v>457</v>
      </c>
      <c r="H56" s="39">
        <v>683</v>
      </c>
    </row>
    <row r="57" spans="1:9" x14ac:dyDescent="0.2">
      <c r="A57" t="s">
        <v>671</v>
      </c>
      <c r="B57" t="s">
        <v>672</v>
      </c>
      <c r="G57" s="39" t="s">
        <v>463</v>
      </c>
      <c r="H57" s="39">
        <v>681</v>
      </c>
    </row>
    <row r="58" spans="1:9" x14ac:dyDescent="0.2">
      <c r="A58" t="s">
        <v>486</v>
      </c>
      <c r="B58" t="s">
        <v>749</v>
      </c>
      <c r="G58" s="39" t="s">
        <v>463</v>
      </c>
      <c r="H58" s="39">
        <v>680</v>
      </c>
    </row>
    <row r="59" spans="1:9" x14ac:dyDescent="0.2">
      <c r="A59" t="s">
        <v>640</v>
      </c>
      <c r="B59" t="s">
        <v>639</v>
      </c>
      <c r="G59" s="39" t="s">
        <v>469</v>
      </c>
      <c r="H59" s="39">
        <v>679</v>
      </c>
      <c r="I59" s="39" t="s">
        <v>1348</v>
      </c>
    </row>
    <row r="60" spans="1:9" x14ac:dyDescent="0.2">
      <c r="A60" t="s">
        <v>604</v>
      </c>
      <c r="B60" t="s">
        <v>603</v>
      </c>
      <c r="G60" s="39" t="s">
        <v>457</v>
      </c>
      <c r="H60" s="39">
        <v>676</v>
      </c>
    </row>
    <row r="61" spans="1:9" x14ac:dyDescent="0.2">
      <c r="A61" t="s">
        <v>575</v>
      </c>
      <c r="B61" t="s">
        <v>577</v>
      </c>
      <c r="G61" s="39" t="s">
        <v>463</v>
      </c>
      <c r="H61" s="39">
        <v>674</v>
      </c>
      <c r="I61" s="39" t="s">
        <v>1348</v>
      </c>
    </row>
    <row r="62" spans="1:9" x14ac:dyDescent="0.2">
      <c r="A62" t="s">
        <v>574</v>
      </c>
      <c r="B62" t="s">
        <v>576</v>
      </c>
      <c r="G62" s="39" t="s">
        <v>463</v>
      </c>
      <c r="H62" s="39">
        <v>673</v>
      </c>
    </row>
    <row r="63" spans="1:9" x14ac:dyDescent="0.2">
      <c r="A63" s="42" t="s">
        <v>778</v>
      </c>
      <c r="B63" s="42" t="s">
        <v>642</v>
      </c>
      <c r="G63" s="39" t="s">
        <v>457</v>
      </c>
      <c r="H63" s="39">
        <v>672</v>
      </c>
    </row>
    <row r="64" spans="1:9" x14ac:dyDescent="0.2">
      <c r="A64" t="s">
        <v>546</v>
      </c>
      <c r="B64" t="s">
        <v>547</v>
      </c>
      <c r="G64" s="39" t="s">
        <v>457</v>
      </c>
      <c r="H64" s="39">
        <v>671</v>
      </c>
      <c r="I64" s="39" t="s">
        <v>1350</v>
      </c>
    </row>
    <row r="65" spans="1:9" x14ac:dyDescent="0.2">
      <c r="A65" t="s">
        <v>519</v>
      </c>
      <c r="B65" t="s">
        <v>520</v>
      </c>
      <c r="G65" s="39" t="s">
        <v>457</v>
      </c>
      <c r="H65" s="39">
        <v>669</v>
      </c>
    </row>
    <row r="66" spans="1:9" x14ac:dyDescent="0.2">
      <c r="A66" t="s">
        <v>138</v>
      </c>
      <c r="B66" t="s">
        <v>474</v>
      </c>
      <c r="G66" s="39" t="s">
        <v>488</v>
      </c>
      <c r="H66" s="39">
        <v>661</v>
      </c>
    </row>
    <row r="67" spans="1:9" x14ac:dyDescent="0.2">
      <c r="A67" t="s">
        <v>467</v>
      </c>
      <c r="B67" t="s">
        <v>479</v>
      </c>
      <c r="G67" s="39" t="s">
        <v>463</v>
      </c>
      <c r="H67" s="39">
        <v>658</v>
      </c>
    </row>
    <row r="68" spans="1:9" x14ac:dyDescent="0.2">
      <c r="A68" t="s">
        <v>374</v>
      </c>
      <c r="B68" t="s">
        <v>419</v>
      </c>
      <c r="G68" s="39" t="s">
        <v>457</v>
      </c>
      <c r="H68" s="39">
        <v>657</v>
      </c>
    </row>
    <row r="69" spans="1:9" x14ac:dyDescent="0.2">
      <c r="A69" t="s">
        <v>423</v>
      </c>
      <c r="B69" t="s">
        <v>440</v>
      </c>
      <c r="G69" s="39" t="s">
        <v>463</v>
      </c>
      <c r="H69" s="39">
        <v>655</v>
      </c>
      <c r="I69" s="39" t="s">
        <v>1348</v>
      </c>
    </row>
    <row r="70" spans="1:9" x14ac:dyDescent="0.2">
      <c r="A70" t="s">
        <v>123</v>
      </c>
      <c r="B70" t="s">
        <v>763</v>
      </c>
      <c r="G70" s="39" t="s">
        <v>457</v>
      </c>
      <c r="H70" s="39">
        <v>654</v>
      </c>
    </row>
    <row r="71" spans="1:9" x14ac:dyDescent="0.2">
      <c r="A71" t="s">
        <v>374</v>
      </c>
      <c r="B71" t="s">
        <v>375</v>
      </c>
      <c r="G71" s="39" t="s">
        <v>463</v>
      </c>
      <c r="H71" s="39">
        <v>652</v>
      </c>
      <c r="I71" s="39" t="s">
        <v>1348</v>
      </c>
    </row>
    <row r="72" spans="1:9" x14ac:dyDescent="0.2">
      <c r="A72" t="s">
        <v>458</v>
      </c>
      <c r="B72" t="s">
        <v>471</v>
      </c>
      <c r="G72" s="39" t="s">
        <v>457</v>
      </c>
      <c r="H72" s="39">
        <v>650</v>
      </c>
    </row>
    <row r="73" spans="1:9" x14ac:dyDescent="0.2">
      <c r="A73" t="s">
        <v>464</v>
      </c>
      <c r="B73" t="s">
        <v>476</v>
      </c>
      <c r="G73" s="39" t="s">
        <v>463</v>
      </c>
      <c r="H73" s="39">
        <v>649</v>
      </c>
    </row>
    <row r="74" spans="1:9" x14ac:dyDescent="0.2">
      <c r="A74" t="s">
        <v>344</v>
      </c>
      <c r="B74" t="s">
        <v>345</v>
      </c>
      <c r="G74" s="39" t="s">
        <v>463</v>
      </c>
      <c r="H74" s="39">
        <v>648</v>
      </c>
      <c r="I74" s="39" t="s">
        <v>1348</v>
      </c>
    </row>
    <row r="75" spans="1:9" x14ac:dyDescent="0.2">
      <c r="A75" t="s">
        <v>362</v>
      </c>
      <c r="B75" t="s">
        <v>363</v>
      </c>
      <c r="G75" s="39" t="s">
        <v>457</v>
      </c>
      <c r="H75" s="39">
        <v>645</v>
      </c>
    </row>
    <row r="76" spans="1:9" x14ac:dyDescent="0.2">
      <c r="A76" t="s">
        <v>136</v>
      </c>
      <c r="B76" t="s">
        <v>478</v>
      </c>
      <c r="G76" s="39" t="s">
        <v>463</v>
      </c>
      <c r="H76" s="39">
        <v>644</v>
      </c>
    </row>
    <row r="77" spans="1:9" x14ac:dyDescent="0.2">
      <c r="A77" t="s">
        <v>407</v>
      </c>
      <c r="B77" t="s">
        <v>406</v>
      </c>
      <c r="G77" s="39" t="s">
        <v>463</v>
      </c>
      <c r="H77" s="39">
        <v>643</v>
      </c>
      <c r="I77" s="39" t="s">
        <v>1348</v>
      </c>
    </row>
    <row r="78" spans="1:9" x14ac:dyDescent="0.2">
      <c r="A78" t="s">
        <v>460</v>
      </c>
      <c r="B78" t="s">
        <v>473</v>
      </c>
      <c r="G78" s="39" t="s">
        <v>469</v>
      </c>
      <c r="H78" s="39">
        <v>640</v>
      </c>
    </row>
    <row r="79" spans="1:9" x14ac:dyDescent="0.2">
      <c r="A79" t="s">
        <v>421</v>
      </c>
      <c r="B79" t="s">
        <v>343</v>
      </c>
      <c r="G79" s="39" t="s">
        <v>463</v>
      </c>
      <c r="H79" s="39">
        <v>639</v>
      </c>
    </row>
    <row r="80" spans="1:9" x14ac:dyDescent="0.2">
      <c r="A80" t="s">
        <v>459</v>
      </c>
      <c r="B80" t="s">
        <v>472</v>
      </c>
      <c r="G80" s="39" t="s">
        <v>457</v>
      </c>
      <c r="H80" s="39">
        <v>633</v>
      </c>
    </row>
    <row r="81" spans="1:9" x14ac:dyDescent="0.2">
      <c r="A81" s="42" t="s">
        <v>1217</v>
      </c>
      <c r="B81" s="42" t="s">
        <v>1216</v>
      </c>
      <c r="G81" s="39" t="s">
        <v>457</v>
      </c>
      <c r="H81" s="39">
        <v>632</v>
      </c>
      <c r="I81" s="39" t="s">
        <v>1353</v>
      </c>
    </row>
    <row r="82" spans="1:9" x14ac:dyDescent="0.2">
      <c r="A82" s="42" t="s">
        <v>548</v>
      </c>
      <c r="B82" s="42" t="s">
        <v>777</v>
      </c>
      <c r="G82" s="39" t="s">
        <v>457</v>
      </c>
      <c r="H82" s="39">
        <v>632</v>
      </c>
      <c r="I82" s="39" t="s">
        <v>1348</v>
      </c>
    </row>
    <row r="83" spans="1:9" x14ac:dyDescent="0.2">
      <c r="A83" t="s">
        <v>248</v>
      </c>
      <c r="B83" t="s">
        <v>243</v>
      </c>
      <c r="G83" s="39" t="s">
        <v>463</v>
      </c>
      <c r="H83" s="39">
        <v>630</v>
      </c>
    </row>
    <row r="84" spans="1:9" x14ac:dyDescent="0.2">
      <c r="A84" t="s">
        <v>465</v>
      </c>
      <c r="B84" t="s">
        <v>477</v>
      </c>
      <c r="G84" s="39" t="s">
        <v>463</v>
      </c>
      <c r="H84" s="39">
        <v>629</v>
      </c>
      <c r="I84" s="39" t="s">
        <v>1348</v>
      </c>
    </row>
    <row r="85" spans="1:9" x14ac:dyDescent="0.2">
      <c r="A85" t="s">
        <v>270</v>
      </c>
      <c r="B85" t="s">
        <v>252</v>
      </c>
      <c r="G85" s="39" t="s">
        <v>463</v>
      </c>
      <c r="H85" s="39">
        <v>617</v>
      </c>
    </row>
    <row r="86" spans="1:9" x14ac:dyDescent="0.2">
      <c r="A86" t="s">
        <v>261</v>
      </c>
      <c r="B86" t="s">
        <v>317</v>
      </c>
      <c r="G86" s="39" t="s">
        <v>469</v>
      </c>
      <c r="H86" s="39">
        <v>616</v>
      </c>
    </row>
    <row r="87" spans="1:9" x14ac:dyDescent="0.2">
      <c r="A87" t="s">
        <v>261</v>
      </c>
      <c r="B87" t="s">
        <v>262</v>
      </c>
      <c r="G87" s="39" t="s">
        <v>469</v>
      </c>
      <c r="H87" s="39">
        <v>616</v>
      </c>
    </row>
    <row r="88" spans="1:9" x14ac:dyDescent="0.2">
      <c r="A88" t="s">
        <v>250</v>
      </c>
      <c r="B88" t="s">
        <v>242</v>
      </c>
      <c r="G88" s="39" t="s">
        <v>469</v>
      </c>
      <c r="H88" s="39">
        <v>615</v>
      </c>
      <c r="I88" s="39" t="s">
        <v>1348</v>
      </c>
    </row>
    <row r="89" spans="1:9" x14ac:dyDescent="0.2">
      <c r="A89" t="s">
        <v>255</v>
      </c>
      <c r="B89" t="s">
        <v>256</v>
      </c>
      <c r="G89" s="39" t="s">
        <v>463</v>
      </c>
      <c r="H89" s="39">
        <v>610</v>
      </c>
    </row>
    <row r="90" spans="1:9" x14ac:dyDescent="0.2">
      <c r="A90" t="s">
        <v>273</v>
      </c>
      <c r="B90" t="s">
        <v>274</v>
      </c>
      <c r="G90" s="39" t="s">
        <v>463</v>
      </c>
      <c r="H90" s="39">
        <v>609</v>
      </c>
    </row>
    <row r="91" spans="1:9" x14ac:dyDescent="0.2">
      <c r="A91" t="s">
        <v>132</v>
      </c>
      <c r="B91" t="s">
        <v>265</v>
      </c>
      <c r="G91" s="39" t="s">
        <v>469</v>
      </c>
      <c r="H91" s="39">
        <v>608</v>
      </c>
      <c r="I91" s="39" t="s">
        <v>1348</v>
      </c>
    </row>
    <row r="92" spans="1:9" x14ac:dyDescent="0.2">
      <c r="A92" t="s">
        <v>259</v>
      </c>
      <c r="B92" t="s">
        <v>260</v>
      </c>
      <c r="G92" s="39" t="s">
        <v>463</v>
      </c>
      <c r="H92" s="39">
        <v>607</v>
      </c>
    </row>
    <row r="93" spans="1:9" x14ac:dyDescent="0.2">
      <c r="A93" t="s">
        <v>257</v>
      </c>
      <c r="B93" t="s">
        <v>258</v>
      </c>
      <c r="G93" s="39" t="s">
        <v>463</v>
      </c>
      <c r="H93" s="39">
        <v>605</v>
      </c>
      <c r="I93" s="39" t="s">
        <v>1348</v>
      </c>
    </row>
    <row r="94" spans="1:9" x14ac:dyDescent="0.2">
      <c r="A94" t="s">
        <v>266</v>
      </c>
      <c r="B94" t="s">
        <v>267</v>
      </c>
      <c r="G94" s="39" t="s">
        <v>469</v>
      </c>
      <c r="H94" s="39">
        <v>600</v>
      </c>
      <c r="I94" s="39" t="s">
        <v>1348</v>
      </c>
    </row>
    <row r="95" spans="1:9" x14ac:dyDescent="0.2">
      <c r="A95" t="s">
        <v>276</v>
      </c>
      <c r="B95" s="42" t="s">
        <v>779</v>
      </c>
      <c r="G95" s="39" t="s">
        <v>463</v>
      </c>
      <c r="H95" s="39">
        <v>598</v>
      </c>
    </row>
    <row r="96" spans="1:9" x14ac:dyDescent="0.2">
      <c r="A96" t="s">
        <v>271</v>
      </c>
      <c r="B96" t="s">
        <v>272</v>
      </c>
      <c r="G96" s="39" t="s">
        <v>463</v>
      </c>
      <c r="H96" s="39">
        <v>596</v>
      </c>
    </row>
    <row r="97" spans="1:9" x14ac:dyDescent="0.2">
      <c r="A97" t="s">
        <v>132</v>
      </c>
      <c r="B97" t="s">
        <v>264</v>
      </c>
      <c r="G97" s="39" t="s">
        <v>463</v>
      </c>
      <c r="H97" s="39">
        <v>595</v>
      </c>
      <c r="I97" s="39" t="s">
        <v>1348</v>
      </c>
    </row>
    <row r="98" spans="1:9" x14ac:dyDescent="0.2">
      <c r="A98" t="s">
        <v>283</v>
      </c>
      <c r="B98" t="s">
        <v>284</v>
      </c>
      <c r="G98" s="39" t="s">
        <v>463</v>
      </c>
      <c r="H98" s="39">
        <v>594</v>
      </c>
    </row>
    <row r="99" spans="1:9" x14ac:dyDescent="0.2">
      <c r="A99" s="42" t="s">
        <v>780</v>
      </c>
      <c r="B99" s="42" t="s">
        <v>781</v>
      </c>
      <c r="G99" s="39" t="s">
        <v>469</v>
      </c>
      <c r="H99" s="39">
        <v>591</v>
      </c>
      <c r="I99" s="39" t="s">
        <v>1348</v>
      </c>
    </row>
    <row r="100" spans="1:9" x14ac:dyDescent="0.2">
      <c r="A100" t="s">
        <v>241</v>
      </c>
      <c r="B100" t="s">
        <v>240</v>
      </c>
      <c r="G100" s="39" t="s">
        <v>463</v>
      </c>
      <c r="H100" s="39">
        <v>583</v>
      </c>
    </row>
    <row r="101" spans="1:9" x14ac:dyDescent="0.2">
      <c r="A101" t="s">
        <v>216</v>
      </c>
      <c r="B101" t="s">
        <v>217</v>
      </c>
      <c r="G101" s="39" t="s">
        <v>469</v>
      </c>
      <c r="H101" s="39">
        <v>577</v>
      </c>
    </row>
    <row r="102" spans="1:9" x14ac:dyDescent="0.2">
      <c r="A102" t="s">
        <v>215</v>
      </c>
      <c r="B102" t="s">
        <v>480</v>
      </c>
      <c r="G102" s="39" t="s">
        <v>463</v>
      </c>
      <c r="H102" s="39">
        <v>576</v>
      </c>
    </row>
    <row r="103" spans="1:9" x14ac:dyDescent="0.2">
      <c r="A103" t="s">
        <v>207</v>
      </c>
      <c r="B103" s="42" t="s">
        <v>782</v>
      </c>
      <c r="G103" s="39" t="s">
        <v>463</v>
      </c>
      <c r="H103" s="39">
        <v>575</v>
      </c>
      <c r="I103" s="39" t="s">
        <v>1348</v>
      </c>
    </row>
    <row r="104" spans="1:9" x14ac:dyDescent="0.2">
      <c r="A104" t="s">
        <v>177</v>
      </c>
      <c r="B104" t="s">
        <v>218</v>
      </c>
      <c r="G104" s="39" t="s">
        <v>463</v>
      </c>
      <c r="H104" s="39">
        <v>574</v>
      </c>
    </row>
    <row r="105" spans="1:9" x14ac:dyDescent="0.2">
      <c r="A105" t="s">
        <v>132</v>
      </c>
      <c r="B105" t="s">
        <v>263</v>
      </c>
      <c r="G105" s="39" t="s">
        <v>463</v>
      </c>
      <c r="H105" s="39">
        <v>570</v>
      </c>
    </row>
    <row r="106" spans="1:9" x14ac:dyDescent="0.2">
      <c r="A106" t="s">
        <v>205</v>
      </c>
      <c r="B106" t="s">
        <v>206</v>
      </c>
      <c r="G106" s="39" t="s">
        <v>463</v>
      </c>
      <c r="H106" s="39">
        <v>565</v>
      </c>
      <c r="I106" s="39" t="s">
        <v>1350</v>
      </c>
    </row>
    <row r="107" spans="1:9" x14ac:dyDescent="0.2">
      <c r="A107" t="s">
        <v>210</v>
      </c>
      <c r="B107" t="s">
        <v>211</v>
      </c>
      <c r="G107" s="39" t="s">
        <v>463</v>
      </c>
      <c r="H107" s="39">
        <v>563</v>
      </c>
    </row>
    <row r="108" spans="1:9" x14ac:dyDescent="0.2">
      <c r="A108" t="s">
        <v>168</v>
      </c>
      <c r="B108" t="s">
        <v>281</v>
      </c>
      <c r="G108" s="39" t="s">
        <v>463</v>
      </c>
      <c r="H108" s="39">
        <v>555</v>
      </c>
    </row>
    <row r="109" spans="1:9" x14ac:dyDescent="0.2">
      <c r="A109" t="s">
        <v>214</v>
      </c>
      <c r="B109" s="42" t="s">
        <v>783</v>
      </c>
      <c r="G109" s="39" t="s">
        <v>463</v>
      </c>
      <c r="H109" s="39">
        <v>553</v>
      </c>
      <c r="I109" s="39" t="s">
        <v>1348</v>
      </c>
    </row>
    <row r="110" spans="1:9" x14ac:dyDescent="0.2">
      <c r="A110" t="s">
        <v>220</v>
      </c>
      <c r="B110" t="s">
        <v>221</v>
      </c>
      <c r="G110" s="39" t="s">
        <v>463</v>
      </c>
      <c r="H110" s="39">
        <v>548</v>
      </c>
    </row>
    <row r="111" spans="1:9" x14ac:dyDescent="0.2">
      <c r="A111" t="s">
        <v>170</v>
      </c>
      <c r="B111" t="s">
        <v>171</v>
      </c>
      <c r="G111" s="39" t="s">
        <v>469</v>
      </c>
      <c r="H111" s="39">
        <v>541</v>
      </c>
    </row>
    <row r="112" spans="1:9" x14ac:dyDescent="0.2">
      <c r="A112" t="s">
        <v>203</v>
      </c>
      <c r="B112" t="s">
        <v>204</v>
      </c>
      <c r="G112" s="39" t="s">
        <v>488</v>
      </c>
      <c r="H112" s="39">
        <v>536</v>
      </c>
      <c r="I112" s="39" t="s">
        <v>1350</v>
      </c>
    </row>
    <row r="113" spans="1:9" x14ac:dyDescent="0.2">
      <c r="A113" t="s">
        <v>111</v>
      </c>
      <c r="B113" t="s">
        <v>202</v>
      </c>
      <c r="G113" s="39" t="s">
        <v>463</v>
      </c>
      <c r="H113" s="39">
        <v>531</v>
      </c>
      <c r="I113" s="39" t="s">
        <v>1350</v>
      </c>
    </row>
    <row r="114" spans="1:9" x14ac:dyDescent="0.2">
      <c r="A114" s="42" t="s">
        <v>487</v>
      </c>
      <c r="B114" s="42" t="s">
        <v>791</v>
      </c>
      <c r="G114" s="39" t="s">
        <v>463</v>
      </c>
      <c r="H114" s="39">
        <v>529</v>
      </c>
    </row>
    <row r="115" spans="1:9" x14ac:dyDescent="0.2">
      <c r="A115" t="s">
        <v>212</v>
      </c>
      <c r="B115" t="s">
        <v>213</v>
      </c>
      <c r="G115" s="39" t="s">
        <v>463</v>
      </c>
      <c r="H115" s="39">
        <v>527</v>
      </c>
      <c r="I115" s="39" t="s">
        <v>1348</v>
      </c>
    </row>
    <row r="116" spans="1:9" x14ac:dyDescent="0.2">
      <c r="A116" t="s">
        <v>222</v>
      </c>
      <c r="B116" t="s">
        <v>223</v>
      </c>
      <c r="G116" s="39" t="s">
        <v>463</v>
      </c>
      <c r="H116" s="39">
        <v>526</v>
      </c>
      <c r="I116" s="39" t="s">
        <v>1348</v>
      </c>
    </row>
    <row r="117" spans="1:9" x14ac:dyDescent="0.2">
      <c r="A117" t="s">
        <v>161</v>
      </c>
      <c r="B117" t="s">
        <v>162</v>
      </c>
      <c r="G117" s="39" t="s">
        <v>463</v>
      </c>
      <c r="H117" s="39">
        <v>522</v>
      </c>
      <c r="I117" s="39" t="s">
        <v>1348</v>
      </c>
    </row>
    <row r="118" spans="1:9" x14ac:dyDescent="0.2">
      <c r="A118" t="s">
        <v>112</v>
      </c>
      <c r="B118" t="s">
        <v>113</v>
      </c>
      <c r="G118" s="39" t="s">
        <v>463</v>
      </c>
      <c r="H118" s="39">
        <v>511</v>
      </c>
    </row>
    <row r="119" spans="1:9" x14ac:dyDescent="0.2">
      <c r="A119" t="s">
        <v>179</v>
      </c>
      <c r="B119" t="s">
        <v>180</v>
      </c>
      <c r="G119" s="39" t="s">
        <v>469</v>
      </c>
      <c r="H119" s="39">
        <v>508</v>
      </c>
    </row>
    <row r="120" spans="1:9" x14ac:dyDescent="0.2">
      <c r="A120" t="s">
        <v>167</v>
      </c>
      <c r="B120" s="42" t="s">
        <v>784</v>
      </c>
      <c r="G120" s="39" t="s">
        <v>463</v>
      </c>
      <c r="H120" s="39">
        <v>503</v>
      </c>
      <c r="I120" s="39" t="s">
        <v>1348</v>
      </c>
    </row>
    <row r="121" spans="1:9" x14ac:dyDescent="0.2">
      <c r="A121" t="s">
        <v>172</v>
      </c>
      <c r="B121" t="s">
        <v>282</v>
      </c>
      <c r="G121" s="39" t="s">
        <v>463</v>
      </c>
      <c r="H121" s="39">
        <v>501</v>
      </c>
    </row>
    <row r="122" spans="1:9" x14ac:dyDescent="0.2">
      <c r="A122" t="s">
        <v>134</v>
      </c>
      <c r="B122" t="s">
        <v>135</v>
      </c>
      <c r="G122" s="39" t="s">
        <v>463</v>
      </c>
      <c r="H122" s="39">
        <v>488</v>
      </c>
    </row>
    <row r="123" spans="1:9" x14ac:dyDescent="0.2">
      <c r="A123" t="s">
        <v>181</v>
      </c>
      <c r="B123" t="s">
        <v>182</v>
      </c>
      <c r="G123" s="39" t="s">
        <v>463</v>
      </c>
      <c r="H123" s="39">
        <v>486</v>
      </c>
      <c r="I123" s="39" t="s">
        <v>1350</v>
      </c>
    </row>
    <row r="124" spans="1:9" x14ac:dyDescent="0.2">
      <c r="A124" t="s">
        <v>181</v>
      </c>
      <c r="B124" t="s">
        <v>863</v>
      </c>
      <c r="G124" s="39" t="s">
        <v>463</v>
      </c>
      <c r="H124" s="39">
        <v>486</v>
      </c>
      <c r="I124" s="39" t="s">
        <v>1353</v>
      </c>
    </row>
    <row r="125" spans="1:9" x14ac:dyDescent="0.2">
      <c r="A125" t="s">
        <v>181</v>
      </c>
      <c r="B125" t="s">
        <v>902</v>
      </c>
      <c r="G125" s="39" t="s">
        <v>463</v>
      </c>
      <c r="H125" s="39">
        <v>486</v>
      </c>
      <c r="I125" s="39" t="s">
        <v>1353</v>
      </c>
    </row>
    <row r="126" spans="1:9" x14ac:dyDescent="0.2">
      <c r="A126" t="s">
        <v>178</v>
      </c>
      <c r="B126" s="42" t="s">
        <v>785</v>
      </c>
      <c r="G126" s="39" t="s">
        <v>463</v>
      </c>
      <c r="H126" s="39">
        <v>470</v>
      </c>
    </row>
    <row r="127" spans="1:9" x14ac:dyDescent="0.2">
      <c r="A127" t="s">
        <v>178</v>
      </c>
      <c r="B127" t="s">
        <v>638</v>
      </c>
      <c r="G127" s="39" t="s">
        <v>463</v>
      </c>
      <c r="H127" s="39">
        <v>470</v>
      </c>
    </row>
    <row r="128" spans="1:9" x14ac:dyDescent="0.2">
      <c r="A128" t="s">
        <v>120</v>
      </c>
      <c r="B128" s="42" t="s">
        <v>786</v>
      </c>
      <c r="G128" s="39" t="s">
        <v>463</v>
      </c>
      <c r="H128" s="39">
        <v>459</v>
      </c>
    </row>
    <row r="129" spans="1:9" x14ac:dyDescent="0.2">
      <c r="A129" t="s">
        <v>148</v>
      </c>
      <c r="B129" t="s">
        <v>149</v>
      </c>
      <c r="G129" s="39" t="s">
        <v>463</v>
      </c>
      <c r="H129" s="39">
        <v>457</v>
      </c>
    </row>
    <row r="130" spans="1:9" x14ac:dyDescent="0.2">
      <c r="A130" t="s">
        <v>116</v>
      </c>
      <c r="B130" s="42" t="s">
        <v>792</v>
      </c>
      <c r="G130" s="39" t="s">
        <v>469</v>
      </c>
      <c r="H130" s="39">
        <v>242</v>
      </c>
    </row>
    <row r="131" spans="1:9" x14ac:dyDescent="0.2">
      <c r="A131" t="s">
        <v>199</v>
      </c>
      <c r="B131" s="42" t="s">
        <v>787</v>
      </c>
      <c r="G131" s="39" t="s">
        <v>463</v>
      </c>
      <c r="H131" s="39">
        <v>218</v>
      </c>
    </row>
    <row r="132" spans="1:9" x14ac:dyDescent="0.2">
      <c r="A132" t="s">
        <v>197</v>
      </c>
      <c r="B132" t="s">
        <v>198</v>
      </c>
      <c r="G132" s="39" t="s">
        <v>463</v>
      </c>
      <c r="H132" s="39">
        <v>215</v>
      </c>
    </row>
    <row r="133" spans="1:9" x14ac:dyDescent="0.2">
      <c r="A133" t="s">
        <v>287</v>
      </c>
      <c r="B133" t="s">
        <v>196</v>
      </c>
      <c r="G133" s="39" t="s">
        <v>463</v>
      </c>
      <c r="H133" s="39">
        <v>212</v>
      </c>
      <c r="I133" s="39" t="s">
        <v>1350</v>
      </c>
    </row>
    <row r="134" spans="1:9" x14ac:dyDescent="0.2">
      <c r="A134" t="s">
        <v>194</v>
      </c>
      <c r="B134" t="s">
        <v>195</v>
      </c>
      <c r="G134" s="39" t="s">
        <v>463</v>
      </c>
      <c r="H134" s="39">
        <v>208</v>
      </c>
    </row>
    <row r="135" spans="1:9" x14ac:dyDescent="0.2">
      <c r="A135" t="s">
        <v>193</v>
      </c>
      <c r="B135" t="s">
        <v>286</v>
      </c>
      <c r="G135" s="39" t="s">
        <v>463</v>
      </c>
      <c r="H135" s="39">
        <v>206</v>
      </c>
    </row>
    <row r="136" spans="1:9" x14ac:dyDescent="0.2">
      <c r="A136" t="s">
        <v>191</v>
      </c>
      <c r="B136" t="s">
        <v>192</v>
      </c>
      <c r="G136" s="39" t="s">
        <v>488</v>
      </c>
      <c r="H136" s="39">
        <v>195</v>
      </c>
      <c r="I136" s="39" t="s">
        <v>1348</v>
      </c>
    </row>
    <row r="137" spans="1:9" x14ac:dyDescent="0.2">
      <c r="A137" t="s">
        <v>189</v>
      </c>
      <c r="B137" t="s">
        <v>190</v>
      </c>
      <c r="G137" s="39" t="s">
        <v>463</v>
      </c>
      <c r="H137" s="39">
        <v>192</v>
      </c>
    </row>
    <row r="138" spans="1:9" x14ac:dyDescent="0.2">
      <c r="A138" t="s">
        <v>187</v>
      </c>
      <c r="B138" t="s">
        <v>188</v>
      </c>
      <c r="G138" s="39" t="s">
        <v>463</v>
      </c>
      <c r="H138" s="39">
        <v>189</v>
      </c>
      <c r="I138" s="39" t="s">
        <v>1348</v>
      </c>
    </row>
    <row r="139" spans="1:9" x14ac:dyDescent="0.2">
      <c r="A139" t="s">
        <v>185</v>
      </c>
      <c r="B139" t="s">
        <v>186</v>
      </c>
      <c r="G139" s="39" t="s">
        <v>463</v>
      </c>
      <c r="H139" s="39">
        <v>187</v>
      </c>
    </row>
    <row r="140" spans="1:9" x14ac:dyDescent="0.2">
      <c r="A140" t="s">
        <v>185</v>
      </c>
      <c r="B140" t="s">
        <v>304</v>
      </c>
      <c r="G140" s="39" t="s">
        <v>463</v>
      </c>
      <c r="H140" s="39">
        <v>187</v>
      </c>
    </row>
    <row r="141" spans="1:9" x14ac:dyDescent="0.2">
      <c r="A141" t="s">
        <v>185</v>
      </c>
      <c r="B141" t="s">
        <v>285</v>
      </c>
      <c r="G141" s="39" t="s">
        <v>463</v>
      </c>
      <c r="H141" s="39">
        <v>185</v>
      </c>
    </row>
    <row r="142" spans="1:9" x14ac:dyDescent="0.2">
      <c r="A142" t="s">
        <v>183</v>
      </c>
      <c r="B142" t="s">
        <v>184</v>
      </c>
      <c r="G142" s="39" t="s">
        <v>463</v>
      </c>
      <c r="H142" s="39">
        <v>184</v>
      </c>
      <c r="I142" s="39" t="s">
        <v>1348</v>
      </c>
    </row>
    <row r="143" spans="1:9" x14ac:dyDescent="0.2">
      <c r="A143" t="s">
        <v>175</v>
      </c>
      <c r="B143" t="s">
        <v>176</v>
      </c>
      <c r="G143" s="39" t="s">
        <v>463</v>
      </c>
      <c r="H143" s="39">
        <v>176</v>
      </c>
      <c r="I143" s="39" t="s">
        <v>1350</v>
      </c>
    </row>
    <row r="144" spans="1:9" x14ac:dyDescent="0.2">
      <c r="A144" t="s">
        <v>174</v>
      </c>
      <c r="B144" s="42" t="s">
        <v>788</v>
      </c>
      <c r="G144" s="39" t="s">
        <v>463</v>
      </c>
      <c r="H144" s="39">
        <v>174</v>
      </c>
      <c r="I144" s="39" t="s">
        <v>1348</v>
      </c>
    </row>
    <row r="145" spans="1:9" x14ac:dyDescent="0.2">
      <c r="A145" t="s">
        <v>173</v>
      </c>
      <c r="B145" t="s">
        <v>253</v>
      </c>
      <c r="G145" s="39" t="s">
        <v>469</v>
      </c>
      <c r="H145" s="39">
        <v>172</v>
      </c>
      <c r="I145" s="39" t="s">
        <v>1351</v>
      </c>
    </row>
    <row r="146" spans="1:9" x14ac:dyDescent="0.2">
      <c r="A146" t="s">
        <v>173</v>
      </c>
      <c r="B146" t="s">
        <v>1240</v>
      </c>
      <c r="G146" s="39" t="s">
        <v>469</v>
      </c>
      <c r="H146" s="39">
        <v>172</v>
      </c>
    </row>
    <row r="147" spans="1:9" x14ac:dyDescent="0.2">
      <c r="A147" t="s">
        <v>168</v>
      </c>
      <c r="B147" t="s">
        <v>169</v>
      </c>
      <c r="G147" s="39" t="s">
        <v>463</v>
      </c>
      <c r="H147" s="39">
        <v>166</v>
      </c>
      <c r="I147" s="39" t="s">
        <v>1348</v>
      </c>
    </row>
    <row r="148" spans="1:9" x14ac:dyDescent="0.2">
      <c r="A148" t="s">
        <v>168</v>
      </c>
      <c r="B148" t="s">
        <v>280</v>
      </c>
      <c r="G148" s="39" t="s">
        <v>463</v>
      </c>
      <c r="H148" s="39">
        <v>164</v>
      </c>
      <c r="I148" s="39" t="s">
        <v>1350</v>
      </c>
    </row>
    <row r="149" spans="1:9" x14ac:dyDescent="0.2">
      <c r="A149" t="s">
        <v>166</v>
      </c>
      <c r="B149" t="s">
        <v>88</v>
      </c>
      <c r="G149" s="39" t="s">
        <v>463</v>
      </c>
      <c r="H149" s="39">
        <v>161</v>
      </c>
    </row>
    <row r="150" spans="1:9" x14ac:dyDescent="0.2">
      <c r="A150" t="s">
        <v>163</v>
      </c>
      <c r="B150" t="s">
        <v>164</v>
      </c>
      <c r="G150" s="39" t="s">
        <v>463</v>
      </c>
      <c r="H150" s="39">
        <v>152</v>
      </c>
    </row>
    <row r="151" spans="1:9" x14ac:dyDescent="0.2">
      <c r="A151" t="s">
        <v>159</v>
      </c>
      <c r="B151" t="s">
        <v>160</v>
      </c>
      <c r="G151" s="39" t="s">
        <v>469</v>
      </c>
      <c r="H151" s="39">
        <v>148</v>
      </c>
    </row>
    <row r="152" spans="1:9" x14ac:dyDescent="0.2">
      <c r="A152" t="s">
        <v>158</v>
      </c>
      <c r="B152" t="s">
        <v>676</v>
      </c>
      <c r="G152" s="39" t="s">
        <v>463</v>
      </c>
      <c r="H152" s="39">
        <v>136</v>
      </c>
    </row>
    <row r="153" spans="1:9" x14ac:dyDescent="0.2">
      <c r="A153" t="s">
        <v>156</v>
      </c>
      <c r="B153" t="s">
        <v>157</v>
      </c>
      <c r="G153" s="39" t="s">
        <v>488</v>
      </c>
      <c r="H153" s="39">
        <v>132</v>
      </c>
    </row>
    <row r="154" spans="1:9" x14ac:dyDescent="0.2">
      <c r="A154" t="s">
        <v>154</v>
      </c>
      <c r="B154" t="s">
        <v>155</v>
      </c>
      <c r="G154" s="39" t="s">
        <v>463</v>
      </c>
      <c r="H154" s="39">
        <v>128</v>
      </c>
      <c r="I154" s="39" t="s">
        <v>1348</v>
      </c>
    </row>
    <row r="155" spans="1:9" x14ac:dyDescent="0.2">
      <c r="A155" t="s">
        <v>152</v>
      </c>
      <c r="B155" t="s">
        <v>153</v>
      </c>
      <c r="G155" s="39" t="s">
        <v>463</v>
      </c>
      <c r="H155" s="39">
        <v>126</v>
      </c>
      <c r="I155" s="39" t="s">
        <v>1350</v>
      </c>
    </row>
    <row r="156" spans="1:9" x14ac:dyDescent="0.2">
      <c r="A156" t="s">
        <v>150</v>
      </c>
      <c r="B156" t="s">
        <v>151</v>
      </c>
      <c r="G156" s="39" t="s">
        <v>463</v>
      </c>
      <c r="H156" s="39">
        <v>124</v>
      </c>
    </row>
    <row r="157" spans="1:9" x14ac:dyDescent="0.2">
      <c r="A157" t="s">
        <v>146</v>
      </c>
      <c r="B157" t="s">
        <v>147</v>
      </c>
      <c r="G157" s="39" t="s">
        <v>463</v>
      </c>
      <c r="H157" s="39">
        <v>111</v>
      </c>
    </row>
    <row r="158" spans="1:9" x14ac:dyDescent="0.2">
      <c r="A158" t="s">
        <v>144</v>
      </c>
      <c r="B158" t="s">
        <v>145</v>
      </c>
      <c r="G158" s="39" t="s">
        <v>463</v>
      </c>
      <c r="H158" s="39">
        <v>104</v>
      </c>
      <c r="I158" s="39" t="s">
        <v>1350</v>
      </c>
    </row>
    <row r="159" spans="1:9" x14ac:dyDescent="0.2">
      <c r="A159" t="s">
        <v>142</v>
      </c>
      <c r="B159" t="s">
        <v>143</v>
      </c>
      <c r="G159" s="39" t="s">
        <v>463</v>
      </c>
      <c r="H159" s="39">
        <v>99</v>
      </c>
    </row>
    <row r="160" spans="1:9" x14ac:dyDescent="0.2">
      <c r="A160" t="s">
        <v>139</v>
      </c>
      <c r="B160" t="s">
        <v>140</v>
      </c>
      <c r="G160" s="39" t="s">
        <v>469</v>
      </c>
      <c r="H160" s="39">
        <v>80</v>
      </c>
    </row>
    <row r="161" spans="1:9" x14ac:dyDescent="0.2">
      <c r="A161" t="s">
        <v>138</v>
      </c>
      <c r="B161" t="s">
        <v>268</v>
      </c>
      <c r="G161" s="39" t="s">
        <v>469</v>
      </c>
      <c r="H161" s="39">
        <v>78</v>
      </c>
    </row>
    <row r="162" spans="1:9" x14ac:dyDescent="0.2">
      <c r="A162" t="s">
        <v>138</v>
      </c>
      <c r="B162" t="s">
        <v>833</v>
      </c>
      <c r="G162" s="39" t="s">
        <v>469</v>
      </c>
      <c r="H162" s="39">
        <v>78</v>
      </c>
      <c r="I162" s="39" t="s">
        <v>1350</v>
      </c>
    </row>
    <row r="163" spans="1:9" x14ac:dyDescent="0.2">
      <c r="A163" t="s">
        <v>136</v>
      </c>
      <c r="B163" t="s">
        <v>137</v>
      </c>
      <c r="G163" s="39" t="s">
        <v>463</v>
      </c>
      <c r="H163" s="39">
        <v>77</v>
      </c>
      <c r="I163" s="39" t="s">
        <v>1348</v>
      </c>
    </row>
    <row r="164" spans="1:9" x14ac:dyDescent="0.2">
      <c r="A164" t="s">
        <v>132</v>
      </c>
      <c r="B164" t="s">
        <v>133</v>
      </c>
      <c r="G164" s="39" t="s">
        <v>463</v>
      </c>
      <c r="H164" s="39">
        <v>71</v>
      </c>
      <c r="I164" s="39" t="s">
        <v>1348</v>
      </c>
    </row>
    <row r="165" spans="1:9" x14ac:dyDescent="0.2">
      <c r="A165" t="s">
        <v>130</v>
      </c>
      <c r="B165" t="s">
        <v>131</v>
      </c>
      <c r="G165" s="39" t="s">
        <v>469</v>
      </c>
      <c r="H165" s="39">
        <v>62</v>
      </c>
      <c r="I165" s="39" t="s">
        <v>1348</v>
      </c>
    </row>
    <row r="166" spans="1:9" x14ac:dyDescent="0.2">
      <c r="A166" t="s">
        <v>128</v>
      </c>
      <c r="B166" t="s">
        <v>129</v>
      </c>
      <c r="G166" s="39" t="s">
        <v>488</v>
      </c>
      <c r="H166" s="39">
        <v>61</v>
      </c>
    </row>
    <row r="167" spans="1:9" x14ac:dyDescent="0.2">
      <c r="A167" t="s">
        <v>126</v>
      </c>
      <c r="B167" t="s">
        <v>127</v>
      </c>
      <c r="G167" s="39" t="s">
        <v>463</v>
      </c>
      <c r="H167" s="39">
        <v>53</v>
      </c>
    </row>
    <row r="168" spans="1:9" x14ac:dyDescent="0.2">
      <c r="A168" t="s">
        <v>125</v>
      </c>
      <c r="B168" s="42" t="s">
        <v>789</v>
      </c>
      <c r="G168" s="39" t="s">
        <v>463</v>
      </c>
      <c r="H168" s="39">
        <v>48</v>
      </c>
    </row>
    <row r="169" spans="1:9" x14ac:dyDescent="0.2">
      <c r="A169" t="s">
        <v>124</v>
      </c>
      <c r="B169" s="42" t="s">
        <v>790</v>
      </c>
      <c r="G169" s="39" t="s">
        <v>463</v>
      </c>
      <c r="H169" s="39">
        <v>47</v>
      </c>
    </row>
    <row r="170" spans="1:9" x14ac:dyDescent="0.2">
      <c r="A170" t="s">
        <v>121</v>
      </c>
      <c r="B170" t="s">
        <v>122</v>
      </c>
      <c r="G170" s="39" t="s">
        <v>488</v>
      </c>
      <c r="H170" s="39">
        <v>29</v>
      </c>
    </row>
    <row r="171" spans="1:9" x14ac:dyDescent="0.2">
      <c r="A171" t="s">
        <v>119</v>
      </c>
      <c r="B171" t="s">
        <v>251</v>
      </c>
      <c r="G171" s="39" t="s">
        <v>469</v>
      </c>
      <c r="H171" s="39">
        <v>23</v>
      </c>
    </row>
    <row r="172" spans="1:9" x14ac:dyDescent="0.2">
      <c r="A172" t="s">
        <v>117</v>
      </c>
      <c r="B172" t="s">
        <v>118</v>
      </c>
      <c r="G172" s="39" t="s">
        <v>463</v>
      </c>
      <c r="H172" s="39">
        <v>20</v>
      </c>
    </row>
    <row r="173" spans="1:9" x14ac:dyDescent="0.2">
      <c r="A173" t="s">
        <v>114</v>
      </c>
      <c r="B173" t="s">
        <v>115</v>
      </c>
      <c r="G173" s="39" t="s">
        <v>463</v>
      </c>
      <c r="H173" s="39">
        <v>13</v>
      </c>
    </row>
    <row r="174" spans="1:9" x14ac:dyDescent="0.2">
      <c r="A174" t="s">
        <v>109</v>
      </c>
      <c r="B174" t="s">
        <v>110</v>
      </c>
      <c r="G174" s="39" t="s">
        <v>463</v>
      </c>
      <c r="H174" s="39">
        <v>9</v>
      </c>
    </row>
    <row r="175" spans="1:9" x14ac:dyDescent="0.2">
      <c r="A175" t="s">
        <v>108</v>
      </c>
      <c r="B175" t="s">
        <v>201</v>
      </c>
      <c r="G175" s="39" t="s">
        <v>463</v>
      </c>
      <c r="H175" s="39">
        <v>6</v>
      </c>
    </row>
    <row r="176" spans="1:9" x14ac:dyDescent="0.2">
      <c r="A176" t="s">
        <v>874</v>
      </c>
      <c r="B176" t="s">
        <v>872</v>
      </c>
      <c r="G176" s="39" t="s">
        <v>481</v>
      </c>
      <c r="H176" s="39"/>
      <c r="I176" s="39" t="s">
        <v>1353</v>
      </c>
    </row>
    <row r="177" spans="1:9" x14ac:dyDescent="0.2">
      <c r="A177" t="s">
        <v>395</v>
      </c>
      <c r="B177" t="s">
        <v>400</v>
      </c>
      <c r="G177" s="39" t="s">
        <v>481</v>
      </c>
      <c r="H177" s="39"/>
      <c r="I177" s="39" t="s">
        <v>1353</v>
      </c>
    </row>
    <row r="178" spans="1:9" x14ac:dyDescent="0.2">
      <c r="A178" t="s">
        <v>875</v>
      </c>
      <c r="B178" t="s">
        <v>873</v>
      </c>
      <c r="G178" s="39" t="s">
        <v>481</v>
      </c>
      <c r="H178" s="39"/>
      <c r="I178" s="39" t="s">
        <v>1350</v>
      </c>
    </row>
    <row r="179" spans="1:9" x14ac:dyDescent="0.2">
      <c r="A179" t="s">
        <v>1311</v>
      </c>
      <c r="B179" t="s">
        <v>1310</v>
      </c>
      <c r="G179" s="39" t="s">
        <v>481</v>
      </c>
      <c r="H179" s="39"/>
      <c r="I179" s="39" t="s">
        <v>1348</v>
      </c>
    </row>
    <row r="180" spans="1:9" x14ac:dyDescent="0.2">
      <c r="A180" t="s">
        <v>1308</v>
      </c>
      <c r="B180" t="s">
        <v>1309</v>
      </c>
      <c r="G180" s="39" t="s">
        <v>481</v>
      </c>
      <c r="H180" s="39"/>
      <c r="I180" s="39" t="s">
        <v>1348</v>
      </c>
    </row>
    <row r="181" spans="1:9" x14ac:dyDescent="0.2">
      <c r="A181" t="s">
        <v>1315</v>
      </c>
      <c r="B181" t="s">
        <v>1314</v>
      </c>
      <c r="G181" s="39" t="s">
        <v>481</v>
      </c>
      <c r="H181" s="39"/>
      <c r="I181" s="39" t="s">
        <v>1348</v>
      </c>
    </row>
    <row r="182" spans="1:9" x14ac:dyDescent="0.2">
      <c r="A182" t="s">
        <v>1337</v>
      </c>
      <c r="B182" t="s">
        <v>1336</v>
      </c>
      <c r="G182" s="39" t="s">
        <v>481</v>
      </c>
      <c r="H182" s="39"/>
      <c r="I182" s="39" t="s">
        <v>1350</v>
      </c>
    </row>
    <row r="183" spans="1:9" x14ac:dyDescent="0.2">
      <c r="A183" t="s">
        <v>958</v>
      </c>
      <c r="B183" t="s">
        <v>1338</v>
      </c>
      <c r="G183" s="39" t="s">
        <v>481</v>
      </c>
      <c r="H183" s="39"/>
      <c r="I183" s="39" t="s">
        <v>1350</v>
      </c>
    </row>
    <row r="184" spans="1:9" x14ac:dyDescent="0.2">
      <c r="A184" t="s">
        <v>1339</v>
      </c>
      <c r="B184" t="s">
        <v>1340</v>
      </c>
      <c r="G184" s="39" t="s">
        <v>481</v>
      </c>
      <c r="H184" s="39"/>
      <c r="I184" s="39" t="s">
        <v>1350</v>
      </c>
    </row>
    <row r="185" spans="1:9" x14ac:dyDescent="0.2">
      <c r="A185" t="s">
        <v>1345</v>
      </c>
      <c r="B185" t="s">
        <v>1344</v>
      </c>
      <c r="G185" s="39" t="s">
        <v>481</v>
      </c>
      <c r="H185" s="39"/>
      <c r="I185" s="39" t="s">
        <v>1350</v>
      </c>
    </row>
    <row r="186" spans="1:9" x14ac:dyDescent="0.2">
      <c r="A186" t="s">
        <v>123</v>
      </c>
      <c r="B186" t="s">
        <v>1341</v>
      </c>
      <c r="G186" s="39" t="s">
        <v>481</v>
      </c>
      <c r="H186" s="39"/>
      <c r="I186" s="39" t="s">
        <v>1350</v>
      </c>
    </row>
    <row r="187" spans="1:9" x14ac:dyDescent="0.2">
      <c r="A187" t="s">
        <v>875</v>
      </c>
      <c r="B187" t="s">
        <v>873</v>
      </c>
      <c r="G187" s="39" t="s">
        <v>481</v>
      </c>
      <c r="H187" s="39"/>
      <c r="I187" s="39" t="s">
        <v>1350</v>
      </c>
    </row>
    <row r="188" spans="1:9" x14ac:dyDescent="0.2">
      <c r="A188" t="s">
        <v>1354</v>
      </c>
      <c r="B188" t="s">
        <v>1355</v>
      </c>
      <c r="G188" s="39" t="s">
        <v>481</v>
      </c>
      <c r="H188" s="39"/>
      <c r="I188" s="39" t="s">
        <v>1350</v>
      </c>
    </row>
    <row r="189" spans="1:9" x14ac:dyDescent="0.2">
      <c r="A189" t="s">
        <v>165</v>
      </c>
      <c r="B189" t="s">
        <v>277</v>
      </c>
      <c r="G189" s="39" t="s">
        <v>481</v>
      </c>
      <c r="H189" s="39"/>
    </row>
    <row r="190" spans="1:9" x14ac:dyDescent="0.2">
      <c r="A190" t="s">
        <v>271</v>
      </c>
      <c r="B190" t="s">
        <v>409</v>
      </c>
      <c r="G190" s="39" t="s">
        <v>481</v>
      </c>
      <c r="H190" s="39"/>
    </row>
    <row r="191" spans="1:9" x14ac:dyDescent="0.2">
      <c r="A191" t="s">
        <v>139</v>
      </c>
      <c r="B191" t="s">
        <v>269</v>
      </c>
      <c r="G191" s="39" t="s">
        <v>481</v>
      </c>
      <c r="H191" s="39"/>
    </row>
    <row r="192" spans="1:9" x14ac:dyDescent="0.2">
      <c r="A192" t="s">
        <v>278</v>
      </c>
      <c r="B192" t="s">
        <v>279</v>
      </c>
      <c r="G192" s="39" t="s">
        <v>481</v>
      </c>
      <c r="H192" s="39"/>
    </row>
    <row r="193" spans="1:9" x14ac:dyDescent="0.2">
      <c r="A193" t="s">
        <v>491</v>
      </c>
      <c r="B193" t="s">
        <v>599</v>
      </c>
      <c r="G193" s="39" t="s">
        <v>481</v>
      </c>
      <c r="H193" s="39"/>
    </row>
    <row r="194" spans="1:9" x14ac:dyDescent="0.2">
      <c r="A194" t="s">
        <v>435</v>
      </c>
      <c r="B194" t="s">
        <v>436</v>
      </c>
      <c r="G194" s="39" t="s">
        <v>481</v>
      </c>
      <c r="H194" s="39"/>
      <c r="I194" s="39" t="s">
        <v>1348</v>
      </c>
    </row>
    <row r="195" spans="1:9" x14ac:dyDescent="0.2">
      <c r="A195" t="s">
        <v>1328</v>
      </c>
      <c r="B195" t="s">
        <v>1327</v>
      </c>
      <c r="G195" s="39" t="s">
        <v>481</v>
      </c>
      <c r="H195" s="39"/>
      <c r="I195" s="39" t="s">
        <v>1348</v>
      </c>
    </row>
    <row r="196" spans="1:9" x14ac:dyDescent="0.2">
      <c r="A196" t="s">
        <v>1312</v>
      </c>
      <c r="B196" t="s">
        <v>1313</v>
      </c>
      <c r="G196" s="39" t="s">
        <v>481</v>
      </c>
      <c r="H196" s="39"/>
      <c r="I196" s="39" t="s">
        <v>1348</v>
      </c>
    </row>
    <row r="197" spans="1:9" x14ac:dyDescent="0.2">
      <c r="A197" t="s">
        <v>682</v>
      </c>
      <c r="B197" t="s">
        <v>681</v>
      </c>
      <c r="G197" s="39" t="s">
        <v>481</v>
      </c>
      <c r="H197" s="39"/>
      <c r="I197" s="39" t="s">
        <v>1348</v>
      </c>
    </row>
    <row r="198" spans="1:9" x14ac:dyDescent="0.2">
      <c r="A198" t="s">
        <v>1347</v>
      </c>
      <c r="B198" t="s">
        <v>1346</v>
      </c>
      <c r="G198" s="39" t="s">
        <v>481</v>
      </c>
      <c r="H198" s="39"/>
      <c r="I198" s="39" t="s">
        <v>1350</v>
      </c>
    </row>
    <row r="199" spans="1:9" x14ac:dyDescent="0.2">
      <c r="A199" t="s">
        <v>443</v>
      </c>
      <c r="B199" t="s">
        <v>769</v>
      </c>
      <c r="G199" s="39" t="s">
        <v>481</v>
      </c>
      <c r="H199" s="39"/>
      <c r="I199" s="39" t="s">
        <v>1350</v>
      </c>
    </row>
    <row r="200" spans="1:9" x14ac:dyDescent="0.2">
      <c r="A200" t="s">
        <v>443</v>
      </c>
      <c r="B200" t="s">
        <v>455</v>
      </c>
      <c r="G200" s="39" t="s">
        <v>481</v>
      </c>
      <c r="H200" s="39"/>
      <c r="I200" s="39" t="s">
        <v>1350</v>
      </c>
    </row>
    <row r="201" spans="1:9" x14ac:dyDescent="0.2">
      <c r="A201" t="s">
        <v>877</v>
      </c>
      <c r="B201" t="s">
        <v>876</v>
      </c>
      <c r="G201" s="39" t="s">
        <v>481</v>
      </c>
      <c r="H201" s="39"/>
      <c r="I201" s="39" t="s">
        <v>1350</v>
      </c>
    </row>
    <row r="202" spans="1:9" x14ac:dyDescent="0.2">
      <c r="A202" t="s">
        <v>441</v>
      </c>
      <c r="B202" t="s">
        <v>442</v>
      </c>
      <c r="G202" s="39" t="s">
        <v>481</v>
      </c>
      <c r="H202" s="39"/>
      <c r="I202" s="39" t="s">
        <v>1350</v>
      </c>
    </row>
    <row r="203" spans="1:9" x14ac:dyDescent="0.2">
      <c r="A203" t="s">
        <v>390</v>
      </c>
      <c r="B203" t="s">
        <v>391</v>
      </c>
      <c r="G203" s="39" t="s">
        <v>481</v>
      </c>
      <c r="H203" s="39"/>
      <c r="I203" s="39" t="s">
        <v>1350</v>
      </c>
    </row>
    <row r="204" spans="1:9" x14ac:dyDescent="0.2">
      <c r="A204" t="s">
        <v>270</v>
      </c>
      <c r="B204" t="s">
        <v>430</v>
      </c>
      <c r="G204" s="39" t="s">
        <v>481</v>
      </c>
      <c r="H204" s="39"/>
    </row>
    <row r="205" spans="1:9" x14ac:dyDescent="0.2">
      <c r="A205" t="s">
        <v>433</v>
      </c>
      <c r="B205" t="s">
        <v>434</v>
      </c>
      <c r="G205" s="39" t="s">
        <v>481</v>
      </c>
      <c r="H205" s="39"/>
      <c r="I205" s="39" t="s">
        <v>1348</v>
      </c>
    </row>
    <row r="206" spans="1:9" x14ac:dyDescent="0.2">
      <c r="A206" t="s">
        <v>108</v>
      </c>
      <c r="B206" t="s">
        <v>394</v>
      </c>
      <c r="G206" s="39" t="s">
        <v>481</v>
      </c>
      <c r="H206" s="39"/>
    </row>
    <row r="207" spans="1:9" x14ac:dyDescent="0.2">
      <c r="A207" t="s">
        <v>386</v>
      </c>
      <c r="B207" t="s">
        <v>387</v>
      </c>
      <c r="G207" s="39" t="s">
        <v>481</v>
      </c>
      <c r="H207" s="39"/>
      <c r="I207" s="39" t="s">
        <v>1350</v>
      </c>
    </row>
    <row r="208" spans="1:9" x14ac:dyDescent="0.2">
      <c r="A208" t="s">
        <v>378</v>
      </c>
      <c r="B208" t="s">
        <v>482</v>
      </c>
      <c r="G208" s="39" t="s">
        <v>481</v>
      </c>
      <c r="H208" s="39"/>
      <c r="I208" s="39" t="s">
        <v>1348</v>
      </c>
    </row>
    <row r="209" spans="1:9" x14ac:dyDescent="0.2">
      <c r="A209" t="s">
        <v>371</v>
      </c>
      <c r="B209" t="s">
        <v>370</v>
      </c>
      <c r="G209" s="39" t="s">
        <v>481</v>
      </c>
      <c r="H209" s="39"/>
      <c r="I209" s="39" t="s">
        <v>1348</v>
      </c>
    </row>
    <row r="210" spans="1:9" x14ac:dyDescent="0.2">
      <c r="A210" t="s">
        <v>254</v>
      </c>
      <c r="B210" t="s">
        <v>821</v>
      </c>
      <c r="G210" s="39" t="s">
        <v>481</v>
      </c>
      <c r="H210" s="39"/>
    </row>
    <row r="211" spans="1:9" x14ac:dyDescent="0.2">
      <c r="A211" t="s">
        <v>838</v>
      </c>
      <c r="B211" t="s">
        <v>990</v>
      </c>
      <c r="G211" s="39" t="s">
        <v>481</v>
      </c>
      <c r="H211" s="39"/>
      <c r="I211" s="39" t="s">
        <v>1350</v>
      </c>
    </row>
    <row r="212" spans="1:9" x14ac:dyDescent="0.2">
      <c r="A212" t="s">
        <v>212</v>
      </c>
      <c r="B212" t="s">
        <v>765</v>
      </c>
      <c r="G212" s="39" t="s">
        <v>481</v>
      </c>
      <c r="H212" s="39"/>
    </row>
    <row r="213" spans="1:9" x14ac:dyDescent="0.2">
      <c r="A213" t="s">
        <v>364</v>
      </c>
      <c r="B213" t="s">
        <v>365</v>
      </c>
      <c r="G213" s="39" t="s">
        <v>481</v>
      </c>
      <c r="H213" s="39"/>
    </row>
    <row r="214" spans="1:9" x14ac:dyDescent="0.2">
      <c r="A214" t="s">
        <v>388</v>
      </c>
      <c r="B214" t="s">
        <v>389</v>
      </c>
      <c r="G214" s="39" t="s">
        <v>481</v>
      </c>
      <c r="H214" s="39"/>
      <c r="I214" s="39" t="s">
        <v>1350</v>
      </c>
    </row>
    <row r="215" spans="1:9" x14ac:dyDescent="0.2">
      <c r="A215" t="s">
        <v>382</v>
      </c>
      <c r="B215" t="s">
        <v>383</v>
      </c>
      <c r="G215" s="39" t="s">
        <v>481</v>
      </c>
      <c r="H215" s="39"/>
      <c r="I215" s="39" t="s">
        <v>1350</v>
      </c>
    </row>
    <row r="216" spans="1:9" x14ac:dyDescent="0.2">
      <c r="A216" t="s">
        <v>123</v>
      </c>
      <c r="B216" t="s">
        <v>369</v>
      </c>
      <c r="G216" s="39" t="s">
        <v>481</v>
      </c>
      <c r="H216" s="39"/>
    </row>
    <row r="217" spans="1:9" x14ac:dyDescent="0.2">
      <c r="A217" t="s">
        <v>444</v>
      </c>
      <c r="B217" t="s">
        <v>445</v>
      </c>
      <c r="G217" s="39" t="s">
        <v>481</v>
      </c>
      <c r="H217" s="39"/>
    </row>
    <row r="218" spans="1:9" x14ac:dyDescent="0.2">
      <c r="A218" t="s">
        <v>431</v>
      </c>
      <c r="B218" t="s">
        <v>432</v>
      </c>
      <c r="G218" s="39" t="s">
        <v>481</v>
      </c>
      <c r="H218" s="39"/>
      <c r="I218" s="39" t="s">
        <v>1348</v>
      </c>
    </row>
    <row r="219" spans="1:9" x14ac:dyDescent="0.2">
      <c r="A219" t="s">
        <v>597</v>
      </c>
      <c r="B219" t="s">
        <v>598</v>
      </c>
      <c r="G219" s="39" t="s">
        <v>481</v>
      </c>
      <c r="H219" s="39"/>
      <c r="I219" s="39" t="s">
        <v>1348</v>
      </c>
    </row>
    <row r="220" spans="1:9" x14ac:dyDescent="0.2">
      <c r="A220" t="s">
        <v>737</v>
      </c>
      <c r="B220" t="s">
        <v>736</v>
      </c>
      <c r="G220" s="39" t="s">
        <v>481</v>
      </c>
      <c r="H220" s="39"/>
    </row>
    <row r="221" spans="1:9" x14ac:dyDescent="0.2">
      <c r="A221" t="s">
        <v>485</v>
      </c>
      <c r="B221" t="s">
        <v>600</v>
      </c>
      <c r="G221" s="39" t="s">
        <v>481</v>
      </c>
      <c r="H221" s="39"/>
    </row>
    <row r="222" spans="1:9" x14ac:dyDescent="0.2">
      <c r="A222" t="s">
        <v>443</v>
      </c>
      <c r="B222" t="s">
        <v>455</v>
      </c>
      <c r="G222" s="39" t="s">
        <v>481</v>
      </c>
      <c r="H222" s="39"/>
      <c r="I222" s="39" t="s">
        <v>1350</v>
      </c>
    </row>
    <row r="223" spans="1:9" x14ac:dyDescent="0.2">
      <c r="A223" t="s">
        <v>366</v>
      </c>
      <c r="B223" t="s">
        <v>415</v>
      </c>
      <c r="G223" s="39" t="s">
        <v>481</v>
      </c>
      <c r="H223" s="39"/>
    </row>
    <row r="224" spans="1:9" x14ac:dyDescent="0.2">
      <c r="A224" t="s">
        <v>356</v>
      </c>
      <c r="B224" t="s">
        <v>357</v>
      </c>
      <c r="G224" s="39" t="s">
        <v>481</v>
      </c>
      <c r="H224" s="39"/>
      <c r="I224" s="39" t="s">
        <v>1350</v>
      </c>
    </row>
    <row r="225" spans="1:9" x14ac:dyDescent="0.2">
      <c r="A225" t="s">
        <v>287</v>
      </c>
      <c r="B225" t="s">
        <v>219</v>
      </c>
      <c r="G225" s="39" t="s">
        <v>481</v>
      </c>
      <c r="H225" s="39"/>
      <c r="I225" s="39" t="s">
        <v>1350</v>
      </c>
    </row>
    <row r="226" spans="1:9" x14ac:dyDescent="0.2">
      <c r="A226" t="s">
        <v>380</v>
      </c>
      <c r="B226" t="s">
        <v>381</v>
      </c>
      <c r="G226" s="39" t="s">
        <v>481</v>
      </c>
      <c r="H226" s="39"/>
      <c r="I226" s="39" t="s">
        <v>1350</v>
      </c>
    </row>
    <row r="227" spans="1:9" x14ac:dyDescent="0.2">
      <c r="A227" t="s">
        <v>396</v>
      </c>
      <c r="B227" t="s">
        <v>397</v>
      </c>
      <c r="G227" s="39" t="s">
        <v>481</v>
      </c>
      <c r="H227" s="39"/>
      <c r="I227" s="39" t="s">
        <v>1350</v>
      </c>
    </row>
    <row r="228" spans="1:9" x14ac:dyDescent="0.2">
      <c r="A228" t="s">
        <v>416</v>
      </c>
      <c r="B228" t="s">
        <v>417</v>
      </c>
      <c r="G228" s="39" t="s">
        <v>481</v>
      </c>
      <c r="H228" s="39"/>
      <c r="I228" s="39" t="s">
        <v>1350</v>
      </c>
    </row>
    <row r="229" spans="1:9" x14ac:dyDescent="0.2">
      <c r="A229" t="s">
        <v>453</v>
      </c>
      <c r="B229" t="s">
        <v>454</v>
      </c>
      <c r="G229" s="39" t="s">
        <v>481</v>
      </c>
      <c r="H229" s="39"/>
      <c r="I229" s="39" t="s">
        <v>1350</v>
      </c>
    </row>
    <row r="230" spans="1:9" x14ac:dyDescent="0.2">
      <c r="A230" t="s">
        <v>414</v>
      </c>
      <c r="B230" t="s">
        <v>413</v>
      </c>
      <c r="G230" s="39" t="s">
        <v>481</v>
      </c>
      <c r="H230" s="39"/>
    </row>
    <row r="231" spans="1:9" x14ac:dyDescent="0.2">
      <c r="A231" t="s">
        <v>358</v>
      </c>
      <c r="B231" t="s">
        <v>359</v>
      </c>
      <c r="G231" s="39" t="s">
        <v>481</v>
      </c>
      <c r="H231" s="39"/>
    </row>
    <row r="232" spans="1:9" x14ac:dyDescent="0.2">
      <c r="A232" t="s">
        <v>376</v>
      </c>
      <c r="B232" t="s">
        <v>377</v>
      </c>
      <c r="G232" s="39" t="s">
        <v>481</v>
      </c>
      <c r="H232" s="39"/>
      <c r="I232" s="39" t="s">
        <v>1348</v>
      </c>
    </row>
    <row r="233" spans="1:9" x14ac:dyDescent="0.2">
      <c r="A233" t="s">
        <v>593</v>
      </c>
      <c r="B233" t="s">
        <v>592</v>
      </c>
      <c r="G233" s="39" t="s">
        <v>481</v>
      </c>
      <c r="H233" s="39"/>
      <c r="I233" s="39" t="s">
        <v>1348</v>
      </c>
    </row>
    <row r="234" spans="1:9" x14ac:dyDescent="0.2">
      <c r="A234" t="s">
        <v>360</v>
      </c>
      <c r="B234" t="s">
        <v>361</v>
      </c>
      <c r="G234" s="39" t="s">
        <v>481</v>
      </c>
      <c r="H234" s="39"/>
    </row>
    <row r="235" spans="1:9" x14ac:dyDescent="0.2">
      <c r="A235" t="s">
        <v>684</v>
      </c>
      <c r="B235" t="s">
        <v>683</v>
      </c>
      <c r="G235" s="39" t="s">
        <v>481</v>
      </c>
      <c r="H235" s="39"/>
      <c r="I235" s="39" t="s">
        <v>1348</v>
      </c>
    </row>
    <row r="236" spans="1:9" x14ac:dyDescent="0.2">
      <c r="A236" t="s">
        <v>771</v>
      </c>
      <c r="B236" t="s">
        <v>770</v>
      </c>
      <c r="G236" s="39" t="s">
        <v>481</v>
      </c>
      <c r="H236" s="39"/>
    </row>
    <row r="237" spans="1:9" x14ac:dyDescent="0.2">
      <c r="A237" t="s">
        <v>374</v>
      </c>
      <c r="B237" t="s">
        <v>410</v>
      </c>
      <c r="G237" s="39" t="s">
        <v>481</v>
      </c>
      <c r="H237" s="39"/>
    </row>
    <row r="238" spans="1:9" x14ac:dyDescent="0.2">
      <c r="A238" t="s">
        <v>731</v>
      </c>
      <c r="B238" t="s">
        <v>730</v>
      </c>
      <c r="G238" s="39" t="s">
        <v>481</v>
      </c>
      <c r="H238" s="39"/>
      <c r="I238" s="39" t="s">
        <v>1348</v>
      </c>
    </row>
    <row r="239" spans="1:9" x14ac:dyDescent="0.2">
      <c r="A239" t="s">
        <v>602</v>
      </c>
      <c r="B239" t="s">
        <v>601</v>
      </c>
      <c r="G239" s="39" t="s">
        <v>481</v>
      </c>
      <c r="H239" s="39"/>
    </row>
    <row r="240" spans="1:9" x14ac:dyDescent="0.2">
      <c r="A240" t="s">
        <v>448</v>
      </c>
      <c r="B240" t="s">
        <v>449</v>
      </c>
      <c r="G240" s="39" t="s">
        <v>481</v>
      </c>
      <c r="H240" s="39"/>
      <c r="I240" s="39" t="s">
        <v>1350</v>
      </c>
    </row>
    <row r="241" spans="1:9" x14ac:dyDescent="0.2">
      <c r="A241" t="s">
        <v>643</v>
      </c>
      <c r="B241" t="s">
        <v>644</v>
      </c>
      <c r="G241" s="39" t="s">
        <v>481</v>
      </c>
      <c r="H241" s="39"/>
      <c r="I241" s="39" t="s">
        <v>1353</v>
      </c>
    </row>
    <row r="242" spans="1:9" x14ac:dyDescent="0.2">
      <c r="A242" t="s">
        <v>372</v>
      </c>
      <c r="B242" t="s">
        <v>373</v>
      </c>
      <c r="G242" s="39" t="s">
        <v>481</v>
      </c>
      <c r="H242" s="39"/>
      <c r="I242" s="39" t="s">
        <v>1348</v>
      </c>
    </row>
    <row r="243" spans="1:9" x14ac:dyDescent="0.2">
      <c r="A243" t="s">
        <v>958</v>
      </c>
      <c r="B243" t="s">
        <v>959</v>
      </c>
      <c r="G243" s="39" t="s">
        <v>481</v>
      </c>
      <c r="H243" s="39"/>
      <c r="I243" s="39" t="s">
        <v>1348</v>
      </c>
    </row>
    <row r="244" spans="1:9" x14ac:dyDescent="0.2">
      <c r="A244" t="s">
        <v>451</v>
      </c>
      <c r="B244" t="s">
        <v>452</v>
      </c>
      <c r="G244" s="39" t="s">
        <v>481</v>
      </c>
      <c r="H244" s="39"/>
    </row>
    <row r="245" spans="1:9" x14ac:dyDescent="0.2">
      <c r="A245" t="s">
        <v>402</v>
      </c>
      <c r="B245" t="s">
        <v>401</v>
      </c>
      <c r="G245" s="39" t="s">
        <v>481</v>
      </c>
      <c r="H245" s="39"/>
    </row>
    <row r="246" spans="1:9" x14ac:dyDescent="0.2">
      <c r="A246" t="s">
        <v>388</v>
      </c>
      <c r="B246" t="s">
        <v>447</v>
      </c>
      <c r="G246" s="39" t="s">
        <v>481</v>
      </c>
      <c r="H246" s="39"/>
      <c r="I246" s="39" t="s">
        <v>1350</v>
      </c>
    </row>
    <row r="247" spans="1:9" x14ac:dyDescent="0.2">
      <c r="A247" t="s">
        <v>208</v>
      </c>
      <c r="B247" t="s">
        <v>209</v>
      </c>
      <c r="G247" s="39" t="s">
        <v>481</v>
      </c>
      <c r="H247" s="39"/>
      <c r="I247" s="39" t="s">
        <v>1350</v>
      </c>
    </row>
    <row r="248" spans="1:9" x14ac:dyDescent="0.2">
      <c r="A248" t="s">
        <v>450</v>
      </c>
      <c r="B248" t="s">
        <v>1352</v>
      </c>
      <c r="G248" s="39" t="s">
        <v>481</v>
      </c>
      <c r="H248" s="39"/>
      <c r="I248" s="39" t="s">
        <v>1350</v>
      </c>
    </row>
    <row r="249" spans="1:9" x14ac:dyDescent="0.2">
      <c r="A249" t="s">
        <v>384</v>
      </c>
      <c r="B249" t="s">
        <v>385</v>
      </c>
      <c r="G249" s="39" t="s">
        <v>481</v>
      </c>
      <c r="H249" s="39"/>
      <c r="I249" s="39" t="s">
        <v>1350</v>
      </c>
    </row>
    <row r="250" spans="1:9" x14ac:dyDescent="0.2">
      <c r="A250" t="s">
        <v>392</v>
      </c>
      <c r="B250" t="s">
        <v>393</v>
      </c>
      <c r="G250" s="39" t="s">
        <v>481</v>
      </c>
      <c r="H250" s="39"/>
      <c r="I250" s="39" t="s">
        <v>1350</v>
      </c>
    </row>
    <row r="251" spans="1:9" x14ac:dyDescent="0.2">
      <c r="A251" t="s">
        <v>426</v>
      </c>
      <c r="B251" t="s">
        <v>427</v>
      </c>
      <c r="G251" s="39" t="s">
        <v>481</v>
      </c>
      <c r="H251" s="39"/>
      <c r="I251" s="39" t="s">
        <v>1348</v>
      </c>
    </row>
    <row r="252" spans="1:9" x14ac:dyDescent="0.2">
      <c r="A252" t="s">
        <v>1324</v>
      </c>
      <c r="B252" t="s">
        <v>1323</v>
      </c>
      <c r="G252" s="39" t="s">
        <v>481</v>
      </c>
      <c r="H252" s="39"/>
      <c r="I252" s="39" t="s">
        <v>1348</v>
      </c>
    </row>
    <row r="253" spans="1:9" x14ac:dyDescent="0.2">
      <c r="A253" t="s">
        <v>595</v>
      </c>
      <c r="B253" t="s">
        <v>596</v>
      </c>
      <c r="G253" s="39" t="s">
        <v>481</v>
      </c>
      <c r="H253" s="39"/>
      <c r="I253" s="39" t="s">
        <v>1348</v>
      </c>
    </row>
    <row r="254" spans="1:9" x14ac:dyDescent="0.2">
      <c r="A254" t="s">
        <v>428</v>
      </c>
      <c r="B254" t="s">
        <v>429</v>
      </c>
      <c r="G254" s="39" t="s">
        <v>481</v>
      </c>
      <c r="H254" s="39"/>
      <c r="I254" s="39" t="s">
        <v>1348</v>
      </c>
    </row>
    <row r="255" spans="1:9" x14ac:dyDescent="0.2">
      <c r="A255" t="s">
        <v>798</v>
      </c>
      <c r="B255" t="s">
        <v>799</v>
      </c>
      <c r="G255" s="39" t="s">
        <v>481</v>
      </c>
      <c r="H255" s="39"/>
      <c r="I255" s="39" t="s">
        <v>1348</v>
      </c>
    </row>
    <row r="256" spans="1:9" x14ac:dyDescent="0.2">
      <c r="A256" t="s">
        <v>493</v>
      </c>
      <c r="B256" t="s">
        <v>494</v>
      </c>
      <c r="G256" s="39" t="s">
        <v>481</v>
      </c>
      <c r="H256" s="39"/>
      <c r="I256" s="39" t="s">
        <v>1350</v>
      </c>
    </row>
    <row r="257" spans="1:9" x14ac:dyDescent="0.2">
      <c r="A257" t="s">
        <v>437</v>
      </c>
      <c r="B257" t="s">
        <v>438</v>
      </c>
      <c r="G257" s="39" t="s">
        <v>481</v>
      </c>
      <c r="H257" s="39"/>
      <c r="I257" s="39" t="s">
        <v>1348</v>
      </c>
    </row>
    <row r="258" spans="1:9" x14ac:dyDescent="0.2">
      <c r="A258" t="s">
        <v>732</v>
      </c>
      <c r="B258" t="s">
        <v>733</v>
      </c>
      <c r="G258" s="39" t="s">
        <v>481</v>
      </c>
      <c r="H258" s="39"/>
    </row>
    <row r="259" spans="1:9" x14ac:dyDescent="0.2">
      <c r="A259" t="s">
        <v>380</v>
      </c>
      <c r="B259" t="s">
        <v>379</v>
      </c>
      <c r="G259" s="39" t="s">
        <v>481</v>
      </c>
      <c r="H259" s="39"/>
      <c r="I259" s="39" t="s">
        <v>1350</v>
      </c>
    </row>
    <row r="260" spans="1:9" x14ac:dyDescent="0.2">
      <c r="A260" t="s">
        <v>340</v>
      </c>
      <c r="B260" t="s">
        <v>341</v>
      </c>
      <c r="G260" s="39" t="s">
        <v>481</v>
      </c>
      <c r="H260" s="39"/>
      <c r="I260" s="39" t="s">
        <v>1348</v>
      </c>
    </row>
    <row r="261" spans="1:9" x14ac:dyDescent="0.2">
      <c r="A261" t="s">
        <v>107</v>
      </c>
      <c r="B261" t="s">
        <v>446</v>
      </c>
      <c r="G261" s="39" t="s">
        <v>481</v>
      </c>
      <c r="H261" s="39"/>
      <c r="I261" s="39" t="s">
        <v>1353</v>
      </c>
    </row>
    <row r="262" spans="1:9" x14ac:dyDescent="0.2">
      <c r="A262" t="s">
        <v>334</v>
      </c>
      <c r="B262" t="s">
        <v>335</v>
      </c>
      <c r="G262" s="39" t="s">
        <v>481</v>
      </c>
      <c r="H262" s="39"/>
      <c r="I262" s="39" t="s">
        <v>1353</v>
      </c>
    </row>
    <row r="263" spans="1:9" x14ac:dyDescent="0.2">
      <c r="A263" t="s">
        <v>735</v>
      </c>
      <c r="B263" t="s">
        <v>734</v>
      </c>
      <c r="G263" s="39" t="s">
        <v>481</v>
      </c>
      <c r="H263" s="39"/>
      <c r="I263" s="39" t="s">
        <v>1350</v>
      </c>
    </row>
    <row r="264" spans="1:9" x14ac:dyDescent="0.2">
      <c r="A264" t="s">
        <v>590</v>
      </c>
      <c r="B264" t="s">
        <v>591</v>
      </c>
      <c r="G264" s="39" t="s">
        <v>481</v>
      </c>
      <c r="H264" s="39"/>
    </row>
    <row r="265" spans="1:9" x14ac:dyDescent="0.2">
      <c r="A265" t="s">
        <v>368</v>
      </c>
      <c r="B265" t="s">
        <v>367</v>
      </c>
      <c r="G265" s="39" t="s">
        <v>481</v>
      </c>
      <c r="H265" s="39"/>
    </row>
    <row r="266" spans="1:9" x14ac:dyDescent="0.2">
      <c r="A266" t="s">
        <v>422</v>
      </c>
      <c r="B266" t="s">
        <v>420</v>
      </c>
      <c r="G266" s="39" t="s">
        <v>481</v>
      </c>
      <c r="H266" s="39"/>
      <c r="I266" s="39" t="s">
        <v>1348</v>
      </c>
    </row>
    <row r="267" spans="1:9" x14ac:dyDescent="0.2">
      <c r="A267" t="s">
        <v>1322</v>
      </c>
      <c r="B267" t="s">
        <v>1321</v>
      </c>
      <c r="G267" s="39" t="s">
        <v>481</v>
      </c>
      <c r="H267" s="39"/>
      <c r="I267" s="39" t="s">
        <v>1348</v>
      </c>
    </row>
    <row r="268" spans="1:9" x14ac:dyDescent="0.2">
      <c r="A268" t="s">
        <v>484</v>
      </c>
      <c r="B268" t="s">
        <v>594</v>
      </c>
      <c r="G268" s="39" t="s">
        <v>481</v>
      </c>
      <c r="H268" s="39"/>
      <c r="I268" s="39" t="s">
        <v>1348</v>
      </c>
    </row>
    <row r="269" spans="1:9" x14ac:dyDescent="0.2">
      <c r="A269" t="s">
        <v>398</v>
      </c>
      <c r="B269" t="s">
        <v>399</v>
      </c>
      <c r="G269" s="39" t="s">
        <v>481</v>
      </c>
      <c r="H269" s="39"/>
      <c r="I269" s="39" t="s">
        <v>1350</v>
      </c>
    </row>
    <row r="270" spans="1:9" x14ac:dyDescent="0.2">
      <c r="A270" t="s">
        <v>266</v>
      </c>
      <c r="B270" t="s">
        <v>408</v>
      </c>
      <c r="G270" s="39" t="s">
        <v>481</v>
      </c>
      <c r="H270" s="39"/>
    </row>
    <row r="271" spans="1:9" x14ac:dyDescent="0.2">
      <c r="A271" t="s">
        <v>424</v>
      </c>
      <c r="B271" t="s">
        <v>425</v>
      </c>
      <c r="G271" s="39" t="s">
        <v>481</v>
      </c>
      <c r="H271" s="39"/>
      <c r="I271" s="39" t="s">
        <v>1348</v>
      </c>
    </row>
    <row r="272" spans="1:9" x14ac:dyDescent="0.2">
      <c r="A272" t="s">
        <v>336</v>
      </c>
      <c r="B272" t="s">
        <v>950</v>
      </c>
      <c r="G272" s="39" t="s">
        <v>481</v>
      </c>
      <c r="H272" s="39"/>
    </row>
    <row r="273" spans="1:9" x14ac:dyDescent="0.2">
      <c r="A273" t="s">
        <v>484</v>
      </c>
      <c r="B273" t="s">
        <v>962</v>
      </c>
      <c r="G273" s="39" t="s">
        <v>481</v>
      </c>
      <c r="H273" s="39"/>
    </row>
    <row r="274" spans="1:9" x14ac:dyDescent="0.2">
      <c r="A274" t="s">
        <v>380</v>
      </c>
      <c r="B274" t="s">
        <v>961</v>
      </c>
      <c r="G274" s="39" t="s">
        <v>481</v>
      </c>
      <c r="H274" s="39"/>
      <c r="I274" s="39" t="s">
        <v>1350</v>
      </c>
    </row>
    <row r="275" spans="1:9" x14ac:dyDescent="0.2">
      <c r="A275" t="s">
        <v>964</v>
      </c>
      <c r="B275" t="s">
        <v>963</v>
      </c>
      <c r="G275" s="39" t="s">
        <v>481</v>
      </c>
      <c r="H275" s="39"/>
      <c r="I275" s="39" t="s">
        <v>1350</v>
      </c>
    </row>
    <row r="276" spans="1:9" x14ac:dyDescent="0.2">
      <c r="B276" t="s">
        <v>685</v>
      </c>
      <c r="G276" s="39" t="s">
        <v>481</v>
      </c>
      <c r="H276" s="39"/>
      <c r="I276" s="39" t="s">
        <v>1353</v>
      </c>
    </row>
    <row r="277" spans="1:9" x14ac:dyDescent="0.2">
      <c r="B277" t="s">
        <v>686</v>
      </c>
      <c r="G277" s="39" t="s">
        <v>481</v>
      </c>
      <c r="H277" s="39"/>
      <c r="I277" s="39" t="s">
        <v>1353</v>
      </c>
    </row>
    <row r="278" spans="1:9" x14ac:dyDescent="0.2">
      <c r="B278" t="s">
        <v>687</v>
      </c>
      <c r="G278" s="39" t="s">
        <v>481</v>
      </c>
      <c r="H278" s="39"/>
      <c r="I278" s="39" t="s">
        <v>1353</v>
      </c>
    </row>
    <row r="279" spans="1:9" x14ac:dyDescent="0.2">
      <c r="B279" t="s">
        <v>688</v>
      </c>
      <c r="G279" s="39" t="s">
        <v>481</v>
      </c>
      <c r="H279" s="39"/>
      <c r="I279" s="39" t="s">
        <v>1353</v>
      </c>
    </row>
    <row r="280" spans="1:9" x14ac:dyDescent="0.2">
      <c r="B280" t="s">
        <v>689</v>
      </c>
      <c r="G280" s="39" t="s">
        <v>481</v>
      </c>
      <c r="H280" s="39"/>
      <c r="I280" s="39" t="s">
        <v>1353</v>
      </c>
    </row>
    <row r="281" spans="1:9" x14ac:dyDescent="0.2">
      <c r="B281" t="s">
        <v>690</v>
      </c>
      <c r="G281" s="39" t="s">
        <v>481</v>
      </c>
      <c r="H281" s="39"/>
      <c r="I281" s="39" t="s">
        <v>1353</v>
      </c>
    </row>
    <row r="282" spans="1:9" x14ac:dyDescent="0.2">
      <c r="B282" t="s">
        <v>691</v>
      </c>
      <c r="G282" s="39" t="s">
        <v>481</v>
      </c>
      <c r="H282" s="39"/>
      <c r="I282" s="39" t="s">
        <v>1353</v>
      </c>
    </row>
    <row r="283" spans="1:9" x14ac:dyDescent="0.2">
      <c r="B283" t="s">
        <v>692</v>
      </c>
      <c r="G283" s="39" t="s">
        <v>481</v>
      </c>
      <c r="H283" s="39"/>
      <c r="I283" s="39" t="s">
        <v>1353</v>
      </c>
    </row>
    <row r="284" spans="1:9" x14ac:dyDescent="0.2">
      <c r="B284" t="s">
        <v>693</v>
      </c>
      <c r="G284" s="39" t="s">
        <v>481</v>
      </c>
      <c r="H284" s="39"/>
      <c r="I284" s="39" t="s">
        <v>1353</v>
      </c>
    </row>
    <row r="285" spans="1:9" x14ac:dyDescent="0.2">
      <c r="B285" t="s">
        <v>694</v>
      </c>
      <c r="G285" s="39" t="s">
        <v>481</v>
      </c>
      <c r="H285" s="39"/>
      <c r="I285" s="39" t="s">
        <v>1353</v>
      </c>
    </row>
    <row r="286" spans="1:9" x14ac:dyDescent="0.2">
      <c r="B286" t="s">
        <v>695</v>
      </c>
      <c r="G286" s="39" t="s">
        <v>481</v>
      </c>
      <c r="H286" s="39"/>
      <c r="I286" s="39" t="s">
        <v>1353</v>
      </c>
    </row>
    <row r="287" spans="1:9" x14ac:dyDescent="0.2">
      <c r="B287" t="s">
        <v>696</v>
      </c>
      <c r="G287" s="39" t="s">
        <v>481</v>
      </c>
      <c r="H287" s="39"/>
      <c r="I287" s="39" t="s">
        <v>1353</v>
      </c>
    </row>
    <row r="288" spans="1:9" x14ac:dyDescent="0.2">
      <c r="B288" t="s">
        <v>697</v>
      </c>
      <c r="G288" s="39" t="s">
        <v>481</v>
      </c>
      <c r="H288" s="39"/>
      <c r="I288" s="39" t="s">
        <v>1353</v>
      </c>
    </row>
    <row r="289" spans="2:9" x14ac:dyDescent="0.2">
      <c r="B289" t="s">
        <v>698</v>
      </c>
      <c r="G289" s="39" t="s">
        <v>481</v>
      </c>
      <c r="H289" s="39"/>
      <c r="I289" s="39" t="s">
        <v>1353</v>
      </c>
    </row>
    <row r="290" spans="2:9" x14ac:dyDescent="0.2">
      <c r="B290" t="s">
        <v>699</v>
      </c>
      <c r="G290" s="39" t="s">
        <v>481</v>
      </c>
      <c r="H290" s="39"/>
      <c r="I290" s="39" t="s">
        <v>1353</v>
      </c>
    </row>
    <row r="291" spans="2:9" x14ac:dyDescent="0.2">
      <c r="B291" t="s">
        <v>700</v>
      </c>
      <c r="G291" s="39" t="s">
        <v>481</v>
      </c>
      <c r="H291" s="39"/>
      <c r="I291" s="39" t="s">
        <v>1353</v>
      </c>
    </row>
    <row r="292" spans="2:9" x14ac:dyDescent="0.2">
      <c r="B292" t="s">
        <v>701</v>
      </c>
      <c r="G292" s="39" t="s">
        <v>481</v>
      </c>
      <c r="H292" s="39"/>
      <c r="I292" s="39" t="s">
        <v>1353</v>
      </c>
    </row>
    <row r="293" spans="2:9" x14ac:dyDescent="0.2">
      <c r="B293" t="s">
        <v>702</v>
      </c>
      <c r="G293" s="39" t="s">
        <v>481</v>
      </c>
      <c r="H293" s="39"/>
      <c r="I293" s="39" t="s">
        <v>1353</v>
      </c>
    </row>
    <row r="294" spans="2:9" x14ac:dyDescent="0.2">
      <c r="B294" t="s">
        <v>703</v>
      </c>
      <c r="G294" s="39" t="s">
        <v>481</v>
      </c>
      <c r="H294" s="39"/>
      <c r="I294" s="39" t="s">
        <v>1353</v>
      </c>
    </row>
    <row r="295" spans="2:9" x14ac:dyDescent="0.2">
      <c r="B295" t="s">
        <v>704</v>
      </c>
      <c r="G295" s="39" t="s">
        <v>481</v>
      </c>
      <c r="H295" s="39"/>
      <c r="I295" s="39" t="s">
        <v>1353</v>
      </c>
    </row>
    <row r="296" spans="2:9" x14ac:dyDescent="0.2">
      <c r="B296" t="s">
        <v>705</v>
      </c>
      <c r="G296" s="39" t="s">
        <v>481</v>
      </c>
      <c r="H296" s="39"/>
      <c r="I296" s="39" t="s">
        <v>1353</v>
      </c>
    </row>
    <row r="297" spans="2:9" x14ac:dyDescent="0.2">
      <c r="B297" t="s">
        <v>706</v>
      </c>
      <c r="G297" s="39" t="s">
        <v>481</v>
      </c>
      <c r="H297" s="39"/>
      <c r="I297" s="39" t="s">
        <v>1353</v>
      </c>
    </row>
    <row r="298" spans="2:9" x14ac:dyDescent="0.2">
      <c r="B298" t="s">
        <v>707</v>
      </c>
      <c r="G298" s="39" t="s">
        <v>481</v>
      </c>
      <c r="H298" s="39"/>
      <c r="I298" s="39" t="s">
        <v>1353</v>
      </c>
    </row>
    <row r="299" spans="2:9" x14ac:dyDescent="0.2">
      <c r="B299" t="s">
        <v>708</v>
      </c>
      <c r="G299" s="39" t="s">
        <v>481</v>
      </c>
      <c r="H299" s="39"/>
      <c r="I299" s="39" t="s">
        <v>1353</v>
      </c>
    </row>
    <row r="300" spans="2:9" x14ac:dyDescent="0.2">
      <c r="B300" t="s">
        <v>709</v>
      </c>
      <c r="G300" s="39" t="s">
        <v>481</v>
      </c>
      <c r="H300" s="39"/>
      <c r="I300" s="39" t="s">
        <v>1353</v>
      </c>
    </row>
    <row r="301" spans="2:9" x14ac:dyDescent="0.2">
      <c r="B301" t="s">
        <v>710</v>
      </c>
      <c r="G301" s="39" t="s">
        <v>481</v>
      </c>
      <c r="H301" s="39"/>
      <c r="I301" s="39" t="s">
        <v>1353</v>
      </c>
    </row>
    <row r="302" spans="2:9" x14ac:dyDescent="0.2">
      <c r="B302" t="s">
        <v>711</v>
      </c>
      <c r="G302" s="39" t="s">
        <v>481</v>
      </c>
      <c r="H302" s="39"/>
      <c r="I302" s="39" t="s">
        <v>1353</v>
      </c>
    </row>
    <row r="303" spans="2:9" x14ac:dyDescent="0.2">
      <c r="B303" t="s">
        <v>712</v>
      </c>
      <c r="G303" s="39" t="s">
        <v>481</v>
      </c>
      <c r="H303" s="39"/>
      <c r="I303" s="39" t="s">
        <v>1353</v>
      </c>
    </row>
    <row r="304" spans="2:9" x14ac:dyDescent="0.2">
      <c r="B304" t="s">
        <v>713</v>
      </c>
      <c r="G304" s="39" t="s">
        <v>481</v>
      </c>
      <c r="H304" s="39"/>
      <c r="I304" s="39" t="s">
        <v>1353</v>
      </c>
    </row>
    <row r="305" spans="2:9" x14ac:dyDescent="0.2">
      <c r="B305" t="s">
        <v>714</v>
      </c>
      <c r="G305" s="39" t="s">
        <v>481</v>
      </c>
      <c r="H305" s="39"/>
      <c r="I305" s="39" t="s">
        <v>1353</v>
      </c>
    </row>
    <row r="306" spans="2:9" x14ac:dyDescent="0.2">
      <c r="B306" t="s">
        <v>715</v>
      </c>
      <c r="G306" s="39" t="s">
        <v>481</v>
      </c>
      <c r="H306" s="39"/>
      <c r="I306" s="39" t="s">
        <v>1353</v>
      </c>
    </row>
    <row r="307" spans="2:9" x14ac:dyDescent="0.2">
      <c r="B307" t="s">
        <v>716</v>
      </c>
      <c r="G307" s="39" t="s">
        <v>481</v>
      </c>
      <c r="H307" s="39"/>
      <c r="I307" s="39" t="s">
        <v>1353</v>
      </c>
    </row>
    <row r="308" spans="2:9" x14ac:dyDescent="0.2">
      <c r="B308" t="s">
        <v>748</v>
      </c>
      <c r="G308" s="39" t="s">
        <v>481</v>
      </c>
      <c r="H308" s="39"/>
      <c r="I308" s="39" t="s">
        <v>1353</v>
      </c>
    </row>
    <row r="309" spans="2:9" x14ac:dyDescent="0.2">
      <c r="B309" t="s">
        <v>717</v>
      </c>
      <c r="G309" s="39" t="s">
        <v>481</v>
      </c>
      <c r="H309" s="39"/>
      <c r="I309" s="39" t="s">
        <v>1353</v>
      </c>
    </row>
    <row r="310" spans="2:9" x14ac:dyDescent="0.2">
      <c r="B310" t="s">
        <v>718</v>
      </c>
      <c r="G310" s="39" t="s">
        <v>481</v>
      </c>
      <c r="H310" s="39"/>
      <c r="I310" s="39" t="s">
        <v>1353</v>
      </c>
    </row>
    <row r="311" spans="2:9" x14ac:dyDescent="0.2">
      <c r="B311" t="s">
        <v>719</v>
      </c>
      <c r="G311" s="39" t="s">
        <v>481</v>
      </c>
      <c r="H311" s="39"/>
      <c r="I311" s="39" t="s">
        <v>1353</v>
      </c>
    </row>
    <row r="312" spans="2:9" x14ac:dyDescent="0.2">
      <c r="B312" t="s">
        <v>720</v>
      </c>
      <c r="G312" s="39" t="s">
        <v>481</v>
      </c>
      <c r="H312" s="39"/>
      <c r="I312" s="39" t="s">
        <v>1353</v>
      </c>
    </row>
    <row r="313" spans="2:9" x14ac:dyDescent="0.2">
      <c r="B313" t="s">
        <v>721</v>
      </c>
      <c r="G313" s="39" t="s">
        <v>481</v>
      </c>
      <c r="H313" s="39"/>
      <c r="I313" s="39" t="s">
        <v>1353</v>
      </c>
    </row>
    <row r="314" spans="2:9" x14ac:dyDescent="0.2">
      <c r="B314" t="s">
        <v>725</v>
      </c>
      <c r="G314" s="39" t="s">
        <v>481</v>
      </c>
      <c r="H314" s="39"/>
      <c r="I314" s="39" t="s">
        <v>1353</v>
      </c>
    </row>
    <row r="315" spans="2:9" x14ac:dyDescent="0.2">
      <c r="B315" t="s">
        <v>722</v>
      </c>
      <c r="G315" s="39" t="s">
        <v>481</v>
      </c>
      <c r="H315" s="39"/>
      <c r="I315" s="39" t="s">
        <v>1353</v>
      </c>
    </row>
    <row r="316" spans="2:9" x14ac:dyDescent="0.2">
      <c r="B316" t="s">
        <v>723</v>
      </c>
      <c r="G316" s="39" t="s">
        <v>481</v>
      </c>
      <c r="H316" s="39"/>
      <c r="I316" s="39" t="s">
        <v>1353</v>
      </c>
    </row>
    <row r="317" spans="2:9" x14ac:dyDescent="0.2">
      <c r="B317" t="s">
        <v>724</v>
      </c>
      <c r="G317" s="39" t="s">
        <v>481</v>
      </c>
      <c r="H317" s="39"/>
      <c r="I317" s="39" t="s">
        <v>1353</v>
      </c>
    </row>
    <row r="318" spans="2:9" x14ac:dyDescent="0.2">
      <c r="B318" t="s">
        <v>886</v>
      </c>
      <c r="C318">
        <v>1</v>
      </c>
      <c r="G318" s="39" t="s">
        <v>481</v>
      </c>
      <c r="I318" s="39" t="s">
        <v>1353</v>
      </c>
    </row>
    <row r="319" spans="2:9" x14ac:dyDescent="0.2">
      <c r="B319" t="s">
        <v>887</v>
      </c>
      <c r="C319">
        <v>2</v>
      </c>
      <c r="G319" s="39" t="s">
        <v>481</v>
      </c>
      <c r="I319" s="39" t="s">
        <v>1353</v>
      </c>
    </row>
    <row r="320" spans="2:9" x14ac:dyDescent="0.2">
      <c r="B320" t="s">
        <v>888</v>
      </c>
      <c r="C320">
        <v>3</v>
      </c>
      <c r="G320" s="39" t="s">
        <v>481</v>
      </c>
      <c r="I320" s="39" t="s">
        <v>1353</v>
      </c>
    </row>
    <row r="321" spans="2:9" x14ac:dyDescent="0.2">
      <c r="B321" t="s">
        <v>889</v>
      </c>
      <c r="C321">
        <v>4</v>
      </c>
      <c r="G321" s="39" t="s">
        <v>481</v>
      </c>
      <c r="I321" s="39" t="s">
        <v>1353</v>
      </c>
    </row>
    <row r="322" spans="2:9" x14ac:dyDescent="0.2">
      <c r="B322" t="s">
        <v>890</v>
      </c>
      <c r="C322">
        <v>5</v>
      </c>
      <c r="G322" s="39" t="s">
        <v>481</v>
      </c>
      <c r="I322" s="39" t="s">
        <v>1353</v>
      </c>
    </row>
    <row r="323" spans="2:9" x14ac:dyDescent="0.2">
      <c r="B323" t="s">
        <v>891</v>
      </c>
      <c r="C323">
        <v>6</v>
      </c>
      <c r="G323" s="39" t="s">
        <v>481</v>
      </c>
      <c r="I323" s="39" t="s">
        <v>1353</v>
      </c>
    </row>
    <row r="324" spans="2:9" x14ac:dyDescent="0.2">
      <c r="B324" t="s">
        <v>892</v>
      </c>
      <c r="C324">
        <v>7</v>
      </c>
      <c r="G324" s="39" t="s">
        <v>481</v>
      </c>
      <c r="I324" s="39" t="s">
        <v>1353</v>
      </c>
    </row>
    <row r="325" spans="2:9" x14ac:dyDescent="0.2">
      <c r="B325" t="s">
        <v>893</v>
      </c>
      <c r="C325">
        <v>8</v>
      </c>
      <c r="G325" s="39" t="s">
        <v>481</v>
      </c>
      <c r="I325" s="39" t="s">
        <v>1353</v>
      </c>
    </row>
    <row r="326" spans="2:9" x14ac:dyDescent="0.2">
      <c r="B326" t="s">
        <v>894</v>
      </c>
      <c r="C326">
        <v>9</v>
      </c>
      <c r="G326" s="39" t="s">
        <v>481</v>
      </c>
      <c r="I326" s="39" t="s">
        <v>1353</v>
      </c>
    </row>
    <row r="327" spans="2:9" x14ac:dyDescent="0.2">
      <c r="B327" t="s">
        <v>895</v>
      </c>
      <c r="C327">
        <v>10</v>
      </c>
      <c r="G327" s="39" t="s">
        <v>481</v>
      </c>
      <c r="I327" s="39" t="s">
        <v>1353</v>
      </c>
    </row>
    <row r="328" spans="2:9" x14ac:dyDescent="0.2">
      <c r="B328" s="42" t="s">
        <v>934</v>
      </c>
      <c r="C328">
        <v>11</v>
      </c>
      <c r="G328" s="39" t="s">
        <v>481</v>
      </c>
      <c r="I328" s="39" t="s">
        <v>1353</v>
      </c>
    </row>
    <row r="329" spans="2:9" x14ac:dyDescent="0.2">
      <c r="B329" t="s">
        <v>896</v>
      </c>
      <c r="C329">
        <v>12</v>
      </c>
      <c r="G329" s="39" t="s">
        <v>481</v>
      </c>
      <c r="I329" s="39" t="s">
        <v>1353</v>
      </c>
    </row>
    <row r="330" spans="2:9" x14ac:dyDescent="0.2">
      <c r="B330" t="s">
        <v>897</v>
      </c>
      <c r="C330">
        <v>13</v>
      </c>
      <c r="G330" s="39" t="s">
        <v>481</v>
      </c>
      <c r="I330" s="39" t="s">
        <v>1353</v>
      </c>
    </row>
    <row r="331" spans="2:9" x14ac:dyDescent="0.2">
      <c r="B331" t="s">
        <v>898</v>
      </c>
      <c r="C331">
        <v>14</v>
      </c>
      <c r="G331" s="39" t="s">
        <v>481</v>
      </c>
      <c r="I331" s="39" t="s">
        <v>1353</v>
      </c>
    </row>
    <row r="332" spans="2:9" x14ac:dyDescent="0.2">
      <c r="B332" t="s">
        <v>899</v>
      </c>
      <c r="C332">
        <v>15</v>
      </c>
      <c r="G332" s="39" t="s">
        <v>481</v>
      </c>
      <c r="I332" s="39" t="s">
        <v>1353</v>
      </c>
    </row>
    <row r="333" spans="2:9" x14ac:dyDescent="0.2">
      <c r="B333" t="s">
        <v>900</v>
      </c>
      <c r="C333">
        <v>16</v>
      </c>
      <c r="G333" s="39" t="s">
        <v>481</v>
      </c>
      <c r="I333" s="39" t="s">
        <v>1353</v>
      </c>
    </row>
    <row r="334" spans="2:9" x14ac:dyDescent="0.2">
      <c r="B334" t="s">
        <v>901</v>
      </c>
      <c r="C334">
        <v>17</v>
      </c>
      <c r="G334" s="39" t="s">
        <v>481</v>
      </c>
      <c r="I334" s="39" t="s">
        <v>1353</v>
      </c>
    </row>
    <row r="335" spans="2:9" x14ac:dyDescent="0.2">
      <c r="B335" t="s">
        <v>902</v>
      </c>
      <c r="C335">
        <v>18</v>
      </c>
      <c r="G335" s="39" t="s">
        <v>481</v>
      </c>
      <c r="I335" s="39" t="s">
        <v>1353</v>
      </c>
    </row>
    <row r="336" spans="2:9" x14ac:dyDescent="0.2">
      <c r="B336" t="s">
        <v>903</v>
      </c>
      <c r="C336">
        <v>19</v>
      </c>
      <c r="G336" s="39" t="s">
        <v>481</v>
      </c>
      <c r="I336" s="39" t="s">
        <v>1353</v>
      </c>
    </row>
    <row r="337" spans="2:9" x14ac:dyDescent="0.2">
      <c r="B337" t="s">
        <v>904</v>
      </c>
      <c r="C337">
        <v>20</v>
      </c>
      <c r="G337" s="39" t="s">
        <v>481</v>
      </c>
      <c r="I337" s="39" t="s">
        <v>1353</v>
      </c>
    </row>
    <row r="338" spans="2:9" x14ac:dyDescent="0.2">
      <c r="B338" t="s">
        <v>905</v>
      </c>
      <c r="C338">
        <v>21</v>
      </c>
      <c r="G338" s="39" t="s">
        <v>481</v>
      </c>
      <c r="I338" s="39" t="s">
        <v>1353</v>
      </c>
    </row>
    <row r="339" spans="2:9" x14ac:dyDescent="0.2">
      <c r="B339" t="s">
        <v>906</v>
      </c>
      <c r="C339">
        <v>22</v>
      </c>
      <c r="G339" s="39" t="s">
        <v>481</v>
      </c>
      <c r="I339" s="39" t="s">
        <v>1353</v>
      </c>
    </row>
    <row r="340" spans="2:9" x14ac:dyDescent="0.2">
      <c r="B340" t="s">
        <v>703</v>
      </c>
      <c r="C340">
        <v>23</v>
      </c>
      <c r="G340" s="39" t="s">
        <v>481</v>
      </c>
      <c r="I340" s="39" t="s">
        <v>1353</v>
      </c>
    </row>
    <row r="341" spans="2:9" x14ac:dyDescent="0.2">
      <c r="B341" t="s">
        <v>907</v>
      </c>
      <c r="C341">
        <v>24</v>
      </c>
      <c r="G341" s="39" t="s">
        <v>481</v>
      </c>
      <c r="I341" s="39" t="s">
        <v>1353</v>
      </c>
    </row>
    <row r="342" spans="2:9" x14ac:dyDescent="0.2">
      <c r="B342" t="s">
        <v>908</v>
      </c>
      <c r="C342">
        <v>25</v>
      </c>
      <c r="G342" s="39" t="s">
        <v>481</v>
      </c>
      <c r="I342" s="39" t="s">
        <v>1353</v>
      </c>
    </row>
    <row r="343" spans="2:9" x14ac:dyDescent="0.2">
      <c r="B343" t="s">
        <v>909</v>
      </c>
      <c r="C343">
        <v>26</v>
      </c>
      <c r="G343" s="39" t="s">
        <v>481</v>
      </c>
      <c r="I343" s="39" t="s">
        <v>1353</v>
      </c>
    </row>
    <row r="344" spans="2:9" x14ac:dyDescent="0.2">
      <c r="B344" t="s">
        <v>710</v>
      </c>
      <c r="C344">
        <v>27</v>
      </c>
      <c r="G344" s="39" t="s">
        <v>481</v>
      </c>
      <c r="I344" s="39" t="s">
        <v>1353</v>
      </c>
    </row>
    <row r="345" spans="2:9" x14ac:dyDescent="0.2">
      <c r="B345" t="s">
        <v>910</v>
      </c>
      <c r="C345">
        <v>28</v>
      </c>
      <c r="G345" s="39" t="s">
        <v>481</v>
      </c>
      <c r="I345" s="39" t="s">
        <v>1353</v>
      </c>
    </row>
    <row r="346" spans="2:9" x14ac:dyDescent="0.2">
      <c r="B346" t="s">
        <v>911</v>
      </c>
      <c r="C346">
        <v>29</v>
      </c>
      <c r="G346" s="39" t="s">
        <v>481</v>
      </c>
      <c r="I346" s="39" t="s">
        <v>1353</v>
      </c>
    </row>
    <row r="347" spans="2:9" x14ac:dyDescent="0.2">
      <c r="B347" t="s">
        <v>715</v>
      </c>
      <c r="C347">
        <v>30</v>
      </c>
      <c r="G347" s="39" t="s">
        <v>481</v>
      </c>
      <c r="I347" s="39" t="s">
        <v>1353</v>
      </c>
    </row>
    <row r="348" spans="2:9" x14ac:dyDescent="0.2">
      <c r="B348" t="s">
        <v>912</v>
      </c>
      <c r="C348">
        <v>31</v>
      </c>
      <c r="G348" s="39" t="s">
        <v>481</v>
      </c>
      <c r="I348" s="39" t="s">
        <v>1353</v>
      </c>
    </row>
    <row r="349" spans="2:9" x14ac:dyDescent="0.2">
      <c r="B349" t="s">
        <v>913</v>
      </c>
      <c r="C349">
        <v>32</v>
      </c>
      <c r="G349" s="39" t="s">
        <v>481</v>
      </c>
      <c r="I349" s="39" t="s">
        <v>1353</v>
      </c>
    </row>
    <row r="350" spans="2:9" x14ac:dyDescent="0.2">
      <c r="B350" t="s">
        <v>914</v>
      </c>
      <c r="C350">
        <v>33</v>
      </c>
      <c r="G350" s="39" t="s">
        <v>481</v>
      </c>
      <c r="I350" s="39" t="s">
        <v>1353</v>
      </c>
    </row>
    <row r="351" spans="2:9" x14ac:dyDescent="0.2">
      <c r="B351" t="s">
        <v>915</v>
      </c>
      <c r="C351">
        <v>34</v>
      </c>
      <c r="G351" s="39" t="s">
        <v>481</v>
      </c>
      <c r="I351" s="39" t="s">
        <v>1353</v>
      </c>
    </row>
    <row r="352" spans="2:9" x14ac:dyDescent="0.2">
      <c r="B352" t="s">
        <v>916</v>
      </c>
      <c r="C352">
        <v>35</v>
      </c>
      <c r="G352" s="39" t="s">
        <v>481</v>
      </c>
      <c r="I352" s="39" t="s">
        <v>1353</v>
      </c>
    </row>
    <row r="353" spans="2:9" x14ac:dyDescent="0.2">
      <c r="B353" t="s">
        <v>917</v>
      </c>
      <c r="C353">
        <v>36</v>
      </c>
      <c r="G353" s="39" t="s">
        <v>481</v>
      </c>
      <c r="I353" s="39" t="s">
        <v>1353</v>
      </c>
    </row>
    <row r="354" spans="2:9" x14ac:dyDescent="0.2">
      <c r="B354" t="s">
        <v>863</v>
      </c>
      <c r="C354">
        <v>37</v>
      </c>
      <c r="G354" s="39" t="s">
        <v>481</v>
      </c>
      <c r="I354" s="39" t="s">
        <v>1353</v>
      </c>
    </row>
    <row r="355" spans="2:9" x14ac:dyDescent="0.2">
      <c r="B355" t="s">
        <v>918</v>
      </c>
      <c r="C355">
        <v>38</v>
      </c>
      <c r="G355" s="39" t="s">
        <v>481</v>
      </c>
      <c r="I355" s="39" t="s">
        <v>1353</v>
      </c>
    </row>
    <row r="356" spans="2:9" x14ac:dyDescent="0.2">
      <c r="B356" t="s">
        <v>919</v>
      </c>
      <c r="C356">
        <v>39</v>
      </c>
      <c r="G356" s="39" t="s">
        <v>481</v>
      </c>
      <c r="I356" s="39" t="s">
        <v>1353</v>
      </c>
    </row>
    <row r="357" spans="2:9" x14ac:dyDescent="0.2">
      <c r="B357" t="s">
        <v>920</v>
      </c>
      <c r="C357">
        <v>40</v>
      </c>
      <c r="G357" s="39" t="s">
        <v>481</v>
      </c>
      <c r="I357" s="39" t="s">
        <v>1353</v>
      </c>
    </row>
    <row r="358" spans="2:9" x14ac:dyDescent="0.2">
      <c r="B358" t="s">
        <v>921</v>
      </c>
      <c r="C358">
        <v>41</v>
      </c>
      <c r="G358" s="39" t="s">
        <v>481</v>
      </c>
      <c r="I358" s="39" t="s">
        <v>1353</v>
      </c>
    </row>
    <row r="359" spans="2:9" x14ac:dyDescent="0.2">
      <c r="B359" t="s">
        <v>922</v>
      </c>
      <c r="C359">
        <v>42</v>
      </c>
      <c r="G359" s="39" t="s">
        <v>481</v>
      </c>
      <c r="I359" s="39" t="s">
        <v>1353</v>
      </c>
    </row>
    <row r="360" spans="2:9" x14ac:dyDescent="0.2">
      <c r="B360" t="s">
        <v>686</v>
      </c>
      <c r="C360">
        <v>43</v>
      </c>
      <c r="G360" s="39" t="s">
        <v>481</v>
      </c>
      <c r="I360" s="39" t="s">
        <v>1353</v>
      </c>
    </row>
    <row r="361" spans="2:9" x14ac:dyDescent="0.2">
      <c r="B361" t="s">
        <v>706</v>
      </c>
      <c r="C361">
        <v>44</v>
      </c>
      <c r="G361" s="39" t="s">
        <v>481</v>
      </c>
      <c r="I361" s="39" t="s">
        <v>1353</v>
      </c>
    </row>
    <row r="362" spans="2:9" x14ac:dyDescent="0.2">
      <c r="B362" t="s">
        <v>923</v>
      </c>
      <c r="C362">
        <v>45</v>
      </c>
      <c r="G362" s="39" t="s">
        <v>481</v>
      </c>
      <c r="I362" s="39" t="s">
        <v>1353</v>
      </c>
    </row>
    <row r="363" spans="2:9" x14ac:dyDescent="0.2">
      <c r="B363" t="s">
        <v>924</v>
      </c>
      <c r="C363">
        <v>46</v>
      </c>
      <c r="G363" s="39" t="s">
        <v>481</v>
      </c>
      <c r="I363" s="39" t="s">
        <v>1353</v>
      </c>
    </row>
    <row r="364" spans="2:9" x14ac:dyDescent="0.2">
      <c r="B364" t="s">
        <v>925</v>
      </c>
      <c r="C364">
        <v>47</v>
      </c>
      <c r="G364" s="39" t="s">
        <v>481</v>
      </c>
      <c r="I364" s="39" t="s">
        <v>1353</v>
      </c>
    </row>
    <row r="365" spans="2:9" x14ac:dyDescent="0.2">
      <c r="B365" t="s">
        <v>926</v>
      </c>
      <c r="C365">
        <v>48</v>
      </c>
      <c r="G365" s="39" t="s">
        <v>481</v>
      </c>
      <c r="I365" s="39" t="s">
        <v>1353</v>
      </c>
    </row>
    <row r="366" spans="2:9" x14ac:dyDescent="0.2">
      <c r="B366" t="s">
        <v>927</v>
      </c>
      <c r="C366">
        <v>49</v>
      </c>
      <c r="G366" s="39" t="s">
        <v>481</v>
      </c>
      <c r="I366" s="39" t="s">
        <v>1353</v>
      </c>
    </row>
    <row r="367" spans="2:9" x14ac:dyDescent="0.2">
      <c r="B367" t="s">
        <v>928</v>
      </c>
      <c r="C367">
        <v>50</v>
      </c>
      <c r="G367" s="39" t="s">
        <v>481</v>
      </c>
      <c r="I367" s="39" t="s">
        <v>1353</v>
      </c>
    </row>
    <row r="368" spans="2:9" x14ac:dyDescent="0.2">
      <c r="B368" t="s">
        <v>929</v>
      </c>
      <c r="C368">
        <v>51</v>
      </c>
      <c r="G368" s="39" t="s">
        <v>481</v>
      </c>
      <c r="I368" s="39" t="s">
        <v>1353</v>
      </c>
    </row>
    <row r="369" spans="2:9" x14ac:dyDescent="0.2">
      <c r="B369" t="s">
        <v>930</v>
      </c>
      <c r="C369">
        <v>52</v>
      </c>
      <c r="G369" s="39" t="s">
        <v>481</v>
      </c>
      <c r="I369" s="39" t="s">
        <v>1353</v>
      </c>
    </row>
    <row r="370" spans="2:9" x14ac:dyDescent="0.2">
      <c r="B370" t="s">
        <v>931</v>
      </c>
      <c r="C370">
        <v>53</v>
      </c>
      <c r="G370" s="39" t="s">
        <v>481</v>
      </c>
      <c r="I370" s="39" t="s">
        <v>1353</v>
      </c>
    </row>
    <row r="371" spans="2:9" x14ac:dyDescent="0.2">
      <c r="B371" t="s">
        <v>932</v>
      </c>
      <c r="C371">
        <v>54</v>
      </c>
      <c r="G371" s="39" t="s">
        <v>481</v>
      </c>
      <c r="I371" s="39" t="s">
        <v>1353</v>
      </c>
    </row>
  </sheetData>
  <sortState xmlns:xlrd2="http://schemas.microsoft.com/office/spreadsheetml/2017/richdata2" ref="A7:I175">
    <sortCondition descending="1" ref="H7:H175"/>
  </sortState>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ACF5-2048-43DA-9DE7-4130A4B4F95B}">
  <dimension ref="A1:CK33"/>
  <sheetViews>
    <sheetView workbookViewId="0">
      <selection sqref="A1:XFD104857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213</v>
      </c>
      <c r="C2" s="2"/>
      <c r="D2" s="410" t="s">
        <v>1164</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375</v>
      </c>
      <c r="C3" s="2" t="s">
        <v>419</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850</v>
      </c>
      <c r="C4" s="2" t="s">
        <v>920</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471</v>
      </c>
      <c r="C5" s="2" t="s">
        <v>670</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44625</v>
      </c>
      <c r="C8" s="5"/>
      <c r="D8" s="6"/>
      <c r="E8" s="408"/>
      <c r="F8" s="409"/>
      <c r="G8" s="7"/>
      <c r="H8" s="416" t="s">
        <v>3</v>
      </c>
      <c r="I8" s="417"/>
      <c r="J8" s="417"/>
      <c r="K8" s="7"/>
      <c r="L8" s="418" t="s">
        <v>3</v>
      </c>
      <c r="M8" s="418"/>
      <c r="N8" s="418"/>
      <c r="O8" s="7"/>
      <c r="P8" s="418" t="s">
        <v>3</v>
      </c>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8" si="0">F11</f>
        <v>1</v>
      </c>
      <c r="B11" s="61" t="s">
        <v>267</v>
      </c>
      <c r="C11" s="329" t="s">
        <v>224</v>
      </c>
      <c r="D11" s="249">
        <v>6141</v>
      </c>
      <c r="E11" s="15">
        <f t="shared" ref="E11:E18" si="1">IF(B11="","",J11+N11+R11+V11+Z11)</f>
        <v>4</v>
      </c>
      <c r="F11" s="16">
        <f t="shared" ref="F11:F18" si="2">IF(B11="","",RANK(E11,E$11:E$31,1))</f>
        <v>1</v>
      </c>
      <c r="G11" s="8"/>
      <c r="H11" s="238">
        <v>2</v>
      </c>
      <c r="I11" s="242">
        <f t="shared" ref="I11:I18" si="3">IF(OR(H11="DNS",H11="DNF",H11="DSQ",H11="DNC",H11="OCS"),"",IF(H$9="","",IF($B11="","",H11)))</f>
        <v>2</v>
      </c>
      <c r="J11" s="234">
        <f t="shared" ref="J11:J18" si="4">IF(OR(H11="DNS",H11="DNF",H11="DSQ",H11="DNC",H11="OCS"),(COUNTA($B$11:$B$31)+1),IF($B11="","",RANK(I11,I$11:I$31,1)))</f>
        <v>2</v>
      </c>
      <c r="K11" s="8"/>
      <c r="L11" s="238">
        <v>1</v>
      </c>
      <c r="M11" s="242">
        <f t="shared" ref="M11:M18" si="5">IF(OR(L11="DNS",L11="DNF",L11="DSQ",L11="DNC",L11="OCS"),"",IF(L$9="","",IF($B11="","",L11)))</f>
        <v>1</v>
      </c>
      <c r="N11" s="234">
        <f t="shared" ref="N11:N18" si="6">IF(OR(L11="DNS",L11="DNF",L11="DSQ",L11="DNC",L11="OCS"),(COUNTA($B$11:$B$31)+1),IF($B11="","",RANK(M11,M$11:M$31,1)))</f>
        <v>1</v>
      </c>
      <c r="O11" s="8"/>
      <c r="P11" s="238">
        <v>1</v>
      </c>
      <c r="Q11" s="242">
        <f t="shared" ref="Q11:Q18" si="7">IF(OR(P11="DNS",P11="DNF",P11="DSQ",P11="DNC",P11="OCS"),"",IF(P$9="","",IF($B11="","",P11)))</f>
        <v>1</v>
      </c>
      <c r="R11" s="234">
        <f t="shared" ref="R11:R18" si="8">IF(OR(P11="DNS",P11="DNF",P11="DSQ",P11="DNC",P11="OCS"),(COUNTA($B$11:$B$31)+1),IF($B11="","",RANK(Q11,Q$11:Q$31,1)))</f>
        <v>1</v>
      </c>
      <c r="S11" s="8"/>
      <c r="T11" s="238"/>
      <c r="U11" s="242"/>
      <c r="V11" s="234"/>
      <c r="W11" s="8"/>
      <c r="X11" s="238"/>
      <c r="Y11" s="242"/>
      <c r="Z11" s="234"/>
      <c r="AR11" s="13" t="str">
        <f t="shared" ref="AR11:AT18" si="9">IF($B11="","",B11)</f>
        <v>Barry Hambrick</v>
      </c>
      <c r="AS11" s="13" t="str">
        <f t="shared" si="9"/>
        <v>FSCT</v>
      </c>
      <c r="AT11" s="13">
        <f t="shared" si="9"/>
        <v>6141</v>
      </c>
      <c r="AU11" s="22">
        <f t="shared" ref="AU11:AU18" si="10">IF($B11="","",IF(J11&gt;0,IF(OR(H11="DNS",H11="DSQ",H11="DNC",H11="OCS"),0,IF(H11="DNF",1,(COUNTIF($H$11:$H$31,"=DNF")+COUNT($I$11:$I$31))-J11+1)),0))</f>
        <v>7</v>
      </c>
      <c r="AV11" s="22">
        <f t="shared" ref="AV11:AV18" si="11">IF($B11="","",IF(N11&gt;0,IF(OR(L11="DNS",L11="DSQ",L11="DNC",L11="OCS"),0,IF(L11="DNF",1,(COUNTIF($L$11:$L$31,"=DNF")+COUNT($M$11:$M$31)-N11+1))),0))</f>
        <v>4</v>
      </c>
      <c r="AW11" s="22">
        <f t="shared" ref="AW11:AW18" si="12">IF($B11="","",IF(R11&gt;0,IF(OR(P11="DNS",P11="DSQ",P11="DNC",P11="OCS"),0,IF(P11="DNF",1,(COUNTIF($P$11:$P$31,"=DNF")+COUNT($Q$11:$Q$31))-R11+1)),0))</f>
        <v>4</v>
      </c>
      <c r="AX11" s="22">
        <f t="shared" ref="AX11:AX18" si="13">IF($B11="","",IF(V11&gt;0,IF(OR(T11="DNS",T11="DSQ",T11="DNC",T11="OCS"),0,IF(T11="DNF",1,(COUNTIF($T$11:$T$31,"=DNF")+COUNT($U$11:$U$31))-V11+1)),0))</f>
        <v>0</v>
      </c>
      <c r="AY11" s="22">
        <f t="shared" ref="AY11:AY18" si="14">IF($B11="","",IF(Z11&gt;0,IF(OR(X11="DNS",X11="DSQ",X11="DNC",X11="OCS"),0,IF(X11="DNF",1,(COUNTIF($X$11:$X$31,"=DNF")+COUNT($Y$11:$Y$31))-Z11+1)),0))</f>
        <v>0</v>
      </c>
      <c r="BA11" s="13" t="str">
        <f t="shared" ref="BA11:BC18" si="15">IF($B11="","",B11)</f>
        <v>Barry Hambrick</v>
      </c>
      <c r="BB11" s="13" t="str">
        <f t="shared" si="15"/>
        <v>FSCT</v>
      </c>
      <c r="BC11" s="13">
        <f t="shared" si="15"/>
        <v>6141</v>
      </c>
      <c r="BD11" s="66" t="str">
        <f t="shared" ref="BD11:BD18" si="16">IF($C11="TH",H11,"")</f>
        <v/>
      </c>
      <c r="BE11" s="22" t="str">
        <f t="shared" ref="BE11:BE18" si="17">IF(J11&gt;0,IF($C11="TH",IF(OR(BD11="DNS",BD11="DNF",BD11="DSQ",BD11="DNC",BD11="OCS"),(COUNTIF($C$11:$C$31,"=TH")+1),IF($B11="","",RANK(BD11,BD$11:BD$31,1))),""),"")</f>
        <v/>
      </c>
      <c r="BF11" s="22" t="str">
        <f t="shared" ref="BF11:BF18" si="18">IF(BE11="","",IF($C11="TH",IF($B11="","",IF(BE11&gt;0,IF(OR(BD11="DNS",BD11="DSQ",BD11="DNC",BD11="OCS"),0,IF(BD11="DNF",1,(COUNTIF($BD$11:$BD$31,"=DNF")+COUNT($BD$11:$BD$31))-BE11+1)),0)),""))</f>
        <v/>
      </c>
      <c r="BG11" s="66" t="str">
        <f t="shared" ref="BG11:BG18" si="19">IF($C11="TH",L11,"")</f>
        <v/>
      </c>
      <c r="BH11" s="22" t="str">
        <f t="shared" ref="BH11:BH18" si="20">IF(N11&gt;0,IF($C11="TH",IF(OR(BG11="DNS",BG11="DNF",BG11="DSQ",BG11="DNC",BG11="OCS"),(COUNTIF($C$11:$C$31,"=TH")+1),IF($B11="","",RANK(BG11,BG$11:BG$31,1))),""),"")</f>
        <v/>
      </c>
      <c r="BI11" s="22" t="str">
        <f t="shared" ref="BI11:BI18" si="21">IF(BH11="","",IF($C11="TH",IF($B11="","",IF(BH11&gt;0,IF(OR(BG11="DNS",BG11="DSQ",BG11="DNC",BG11="OCS"),0,IF(BG11="DNF",1,(COUNTIF($BG$11:$BG$31,"=DNF")+COUNT($BG$11:$BG$31))-BH11+1)),0)),""))</f>
        <v/>
      </c>
      <c r="BJ11" s="66" t="str">
        <f t="shared" ref="BJ11:BJ18" si="22">IF($C11="TH",P11,"")</f>
        <v/>
      </c>
      <c r="BK11" s="22" t="str">
        <f t="shared" ref="BK11:BK18" si="23">IF(R11&gt;0,IF($C11="TH",IF(OR(BJ11="DNS",BJ11="DNF",BJ11="DSQ",BJ11="DNC",BJ11="OCS"),(COUNTIF($C$11:$C$31,"=TH")+1),IF($B11="","",RANK(BJ11,BJ$11:BJ$31,1))),""),"")</f>
        <v/>
      </c>
      <c r="BL11" s="22" t="str">
        <f t="shared" ref="BL11:BL18" si="24">IF(BK11="","",IF($C11="TH",IF($B11="","",IF(BK11&gt;0,IF(OR(BJ11="DNS",BJ11="DSQ",BJ11="DNC",BJ11="OCS"),0,IF(BJ11="DNF",1,(COUNTIF($BJ$11:$BJ$31,"=DNF")+COUNT($BJ$11:$BJ$31))-BK11+1)),0)),""))</f>
        <v/>
      </c>
      <c r="BM11" s="66" t="str">
        <f t="shared" ref="BM11:BM18" si="25">IF($C11="TH",T11,"")</f>
        <v/>
      </c>
      <c r="BN11" s="22" t="str">
        <f t="shared" ref="BN11:BN18" si="26">IF(V11&gt;0,IF($C11="TH",IF(OR(BM11="DNS",BM11="DNF",BM11="DSQ",BM11="DNC",BM11="OCS"),(COUNTIF($C$11:$C$31,"=TH")+1),IF($B11="","",RANK(BM11,BM$11:BM$31,1))),""),"")</f>
        <v/>
      </c>
      <c r="BO11" s="22" t="str">
        <f t="shared" ref="BO11:BO18" si="27">IF(BN11="","",IF($C11="TH",IF($B11="","",IF(BN11&gt;0,IF(OR(BM11="DNS",BM11="DSQ",BM11="DNC",BM11="OCS"),0,IF(BM11="DNF",1,(COUNTIF($BM$11:$BM$31,"=DNF")+COUNT($BM$11:$BM$31))-BN11+1)),0)),""))</f>
        <v/>
      </c>
      <c r="BP11" s="66" t="str">
        <f t="shared" ref="BP11:BP18" si="28">IF($C11="TH",X11,"")</f>
        <v/>
      </c>
      <c r="BQ11" s="22" t="str">
        <f t="shared" ref="BQ11:BQ18" si="29">IF(Z11&gt;0,IF($C11="TH",IF(OR(BP11="DNS",BP11="DNF",BP11="DSQ",BP11="DNC",BP11="OCS"),(COUNTIF($C$11:$C$31,"=TH")+1),IF($B11="","",RANK(BP11,BP$11:BP$31,1))),""),"")</f>
        <v/>
      </c>
      <c r="BR11" s="22" t="str">
        <f t="shared" ref="BR11:BR18" si="30">IF(BQ11="","",IF($C11="TH",IF($B11="","",IF(BQ11&gt;0,IF(OR(BP11="DNS",BP11="DSQ",BP11="DNC",BP11="OCS"),0,IF(BP11="DNF",1,(COUNTIF($BP$11:$BP$31,"=DNF")+COUNT($BP$11:$BP$31))-BQ11+1)),0)),""))</f>
        <v/>
      </c>
      <c r="BT11" s="13" t="str">
        <f t="shared" ref="BT11:BV18" si="31">IF($B11="","",B11)</f>
        <v>Barry Hambrick</v>
      </c>
      <c r="BU11" s="13" t="str">
        <f t="shared" si="31"/>
        <v>FSCT</v>
      </c>
      <c r="BV11" s="13">
        <f t="shared" si="31"/>
        <v>6141</v>
      </c>
      <c r="BW11" s="66">
        <f t="shared" ref="BW11:BW18" si="32">IF($C11="FSCT",H11,"")</f>
        <v>2</v>
      </c>
      <c r="BX11" s="22">
        <f t="shared" ref="BX11:BX18" si="33">IF(J11&gt;0,IF($C11="FSCT",IF(OR(BW11="DNS",BW11="DNF",BW11="DSQ",BW11="DNC",BW11="OCS"),(COUNTIF($C$11:$C$31,"=FSCT")+1),IF($B11="","",RANK(BW11,BW$11:BW$31,1))),""),"")</f>
        <v>2</v>
      </c>
      <c r="BY11" s="22">
        <f t="shared" ref="BY11:BY18" si="34">IF(BX11="","",IF($C11="FSCT",IF($B11="","",IF(BX11&gt;0,IF(OR(BW11="DNS",BW11="DSQ",BW11="DNC",BW11="OCS"),0,IF(BW11="DNF",1,(COUNTIF($BW$11:$BW$31,"=DNF")+COUNT($BW$11:$BW$31))-BX11+1)),0)),""))</f>
        <v>7</v>
      </c>
      <c r="BZ11" s="66">
        <f t="shared" ref="BZ11:BZ18" si="35">IF($C11="FSCT",L11,"")</f>
        <v>1</v>
      </c>
      <c r="CA11" s="22">
        <f t="shared" ref="CA11:CA18" si="36">IF(N11&gt;0,IF($C11="FSCT",IF(OR(BZ11="DNS",BZ11="DNF",BZ11="DSQ",BZ11="DNC",BZ11="OCS"),(COUNTIF($C$11:$C$31,"=FSCT")+1),IF($B11="","",RANK(BZ11,BZ$11:BZ$31,1))),""),"")</f>
        <v>1</v>
      </c>
      <c r="CB11" s="22">
        <f t="shared" ref="CB11:CB18" si="37">IF(CA11="","",IF($C11="FSCT",IF($B11="","",IF(CA11&gt;0,IF(OR(BZ11="DNS",BZ11="DSQ",BZ11="DNC",BZ11="OCS"),0,IF(BZ11="DNF",1,(COUNTIF($BZ$11:$BZ$31,"=DNF")+COUNT($BZ$11:$BZ$31))-CA11+1)),0)),""))</f>
        <v>4</v>
      </c>
      <c r="CC11" s="66">
        <f t="shared" ref="CC11:CC18" si="38">IF($C11="FSCT",P11,"")</f>
        <v>1</v>
      </c>
      <c r="CD11" s="22">
        <f t="shared" ref="CD11:CD18" si="39">IF(R11&gt;0,IF($C11="FSCT",IF(OR(CC11="DNS",CC11="DNF",CC11="DSQ",CC11="DNC",CC11="OCS"),(COUNTIF($C$11:$C$31,"=FSCT")+1),IF($B11="","",RANK(CC11,CC$11:CC$31,1))),""),"")</f>
        <v>1</v>
      </c>
      <c r="CE11" s="22">
        <f t="shared" ref="CE11:CE18" si="40">IF(CD11="","",IF($C11="FSCT",IF($B11="","",IF(CD11&gt;0,IF(OR(CC11="DNS",CC11="DSQ",CC11="DNC",CC11="OCS"),0,IF(CC11="DNF",1,(COUNTIF($CC$11:$CC$31,"=DNF")+COUNT($CC$11:$CC$31))-CD11+1)),0)),""))</f>
        <v>4</v>
      </c>
      <c r="CF11" s="66">
        <f t="shared" ref="CF11:CF18" si="41">IF($C11="FSCT",T11,"")</f>
        <v>0</v>
      </c>
      <c r="CG11" s="22" t="str">
        <f t="shared" ref="CG11:CG18" si="42">IF(V11&gt;0,IF($C11="FSCT",IF(OR(CF11="DNS",CF11="DNF",CF11="DSQ",CF11="DNC",CF11="OCS"),(COUNTIF($C$11:$C$31,"=FSCT")+1),IF($B11="","",RANK(CF11,CF$11:CF$31,1))),""),"")</f>
        <v/>
      </c>
      <c r="CH11" s="22" t="str">
        <f t="shared" ref="CH11:CH18" si="43">IF(CG11="","",IF($C11="FSCT",IF($B11="","",IF(CG11&gt;0,IF(OR(CF11="DNS",CF11="DSQ",CF11="DNC",CF11="OCS"),0,IF(CF11="DNF",1,(COUNTIF($CF$11:$CF$31,"=DNF")+COUNT($CF$11:$CF$31))-CG11+1)),0)),""))</f>
        <v/>
      </c>
      <c r="CI11" s="66">
        <f t="shared" ref="CI11:CI18" si="44">IF($C11="FSCT",X11,"")</f>
        <v>0</v>
      </c>
      <c r="CJ11" s="22" t="str">
        <f t="shared" ref="CJ11:CJ18" si="45">IF(Z11&gt;0,IF($C11="FSCT",IF(OR(CI11="DNS",CI11="DNF",CI11="DSQ",CI11="DNC",CI11="OCS"),(COUNTIF($C$11:$C$31,"=FSCT")+1),IF($B11="","",RANK(CI11,CI$11:CI$31,1))),""),"")</f>
        <v/>
      </c>
      <c r="CK11" s="22" t="str">
        <f t="shared" ref="CK11:CK18" si="46">IF(CJ11="","",IF($C11="FSCT",IF($B11="","",IF(CJ11&gt;0,IF(OR(CI11="DNS",CI11="DSQ",CI11="DNC",CI11="OCS"),0,IF(CI11="DNF",1,(COUNTIF($CI$11:$CI$31,"=DNF")+COUNT($CI$11:$CI$31))-CJ11+1)),0)),""))</f>
        <v/>
      </c>
    </row>
    <row r="12" spans="1:89" ht="15" customHeight="1" x14ac:dyDescent="0.2">
      <c r="A12" s="252">
        <f t="shared" si="0"/>
        <v>2</v>
      </c>
      <c r="B12" s="61" t="s">
        <v>162</v>
      </c>
      <c r="C12" s="329" t="s">
        <v>224</v>
      </c>
      <c r="D12" s="249">
        <v>5090</v>
      </c>
      <c r="E12" s="15">
        <f t="shared" si="1"/>
        <v>10</v>
      </c>
      <c r="F12" s="16">
        <f t="shared" si="2"/>
        <v>2</v>
      </c>
      <c r="G12" s="8"/>
      <c r="H12" s="238">
        <v>4</v>
      </c>
      <c r="I12" s="242">
        <f t="shared" si="3"/>
        <v>4</v>
      </c>
      <c r="J12" s="234">
        <f t="shared" si="4"/>
        <v>4</v>
      </c>
      <c r="K12" s="8"/>
      <c r="L12" s="238">
        <v>4</v>
      </c>
      <c r="M12" s="242">
        <f t="shared" si="5"/>
        <v>4</v>
      </c>
      <c r="N12" s="234">
        <f t="shared" si="6"/>
        <v>4</v>
      </c>
      <c r="O12" s="8"/>
      <c r="P12" s="238">
        <v>2</v>
      </c>
      <c r="Q12" s="242">
        <f t="shared" si="7"/>
        <v>2</v>
      </c>
      <c r="R12" s="234">
        <f t="shared" si="8"/>
        <v>2</v>
      </c>
      <c r="S12" s="8"/>
      <c r="T12" s="238"/>
      <c r="U12" s="242"/>
      <c r="V12" s="234"/>
      <c r="W12" s="8"/>
      <c r="X12" s="238"/>
      <c r="Y12" s="242"/>
      <c r="Z12" s="234"/>
      <c r="AR12" s="13" t="str">
        <f t="shared" si="9"/>
        <v>Tim Pack</v>
      </c>
      <c r="AS12" s="13" t="str">
        <f t="shared" si="9"/>
        <v>FSCT</v>
      </c>
      <c r="AT12" s="13">
        <f t="shared" si="9"/>
        <v>5090</v>
      </c>
      <c r="AU12" s="22">
        <f t="shared" si="10"/>
        <v>5</v>
      </c>
      <c r="AV12" s="22">
        <f t="shared" si="11"/>
        <v>1</v>
      </c>
      <c r="AW12" s="22">
        <f t="shared" si="12"/>
        <v>3</v>
      </c>
      <c r="AX12" s="22">
        <f t="shared" si="13"/>
        <v>0</v>
      </c>
      <c r="AY12" s="22">
        <f t="shared" si="14"/>
        <v>0</v>
      </c>
      <c r="BA12" s="13" t="str">
        <f t="shared" si="15"/>
        <v>Tim Pack</v>
      </c>
      <c r="BB12" s="13" t="str">
        <f t="shared" si="15"/>
        <v>FSCT</v>
      </c>
      <c r="BC12" s="13">
        <f t="shared" si="15"/>
        <v>5090</v>
      </c>
      <c r="BD12" s="66" t="str">
        <f t="shared" si="16"/>
        <v/>
      </c>
      <c r="BE12" s="22" t="str">
        <f t="shared" si="17"/>
        <v/>
      </c>
      <c r="BF12" s="22" t="str">
        <f t="shared" si="18"/>
        <v/>
      </c>
      <c r="BG12" s="66" t="str">
        <f t="shared" si="19"/>
        <v/>
      </c>
      <c r="BH12" s="22" t="str">
        <f t="shared" si="20"/>
        <v/>
      </c>
      <c r="BI12" s="22" t="str">
        <f t="shared" si="21"/>
        <v/>
      </c>
      <c r="BJ12" s="66" t="str">
        <f t="shared" si="22"/>
        <v/>
      </c>
      <c r="BK12" s="22" t="str">
        <f t="shared" si="23"/>
        <v/>
      </c>
      <c r="BL12" s="22" t="str">
        <f t="shared" si="24"/>
        <v/>
      </c>
      <c r="BM12" s="66" t="str">
        <f t="shared" si="25"/>
        <v/>
      </c>
      <c r="BN12" s="22" t="str">
        <f t="shared" si="26"/>
        <v/>
      </c>
      <c r="BO12" s="22" t="str">
        <f t="shared" si="27"/>
        <v/>
      </c>
      <c r="BP12" s="66" t="str">
        <f t="shared" si="28"/>
        <v/>
      </c>
      <c r="BQ12" s="22" t="str">
        <f t="shared" si="29"/>
        <v/>
      </c>
      <c r="BR12" s="22" t="str">
        <f t="shared" si="30"/>
        <v/>
      </c>
      <c r="BT12" s="13" t="str">
        <f t="shared" si="31"/>
        <v>Tim Pack</v>
      </c>
      <c r="BU12" s="13" t="str">
        <f t="shared" si="31"/>
        <v>FSCT</v>
      </c>
      <c r="BV12" s="13">
        <f t="shared" si="31"/>
        <v>5090</v>
      </c>
      <c r="BW12" s="66">
        <f t="shared" si="32"/>
        <v>4</v>
      </c>
      <c r="BX12" s="22">
        <f t="shared" si="33"/>
        <v>4</v>
      </c>
      <c r="BY12" s="22">
        <f t="shared" si="34"/>
        <v>5</v>
      </c>
      <c r="BZ12" s="66">
        <f t="shared" si="35"/>
        <v>4</v>
      </c>
      <c r="CA12" s="22">
        <f t="shared" si="36"/>
        <v>4</v>
      </c>
      <c r="CB12" s="22">
        <f t="shared" si="37"/>
        <v>1</v>
      </c>
      <c r="CC12" s="66">
        <f t="shared" si="38"/>
        <v>2</v>
      </c>
      <c r="CD12" s="22">
        <f t="shared" si="39"/>
        <v>2</v>
      </c>
      <c r="CE12" s="22">
        <f t="shared" si="40"/>
        <v>3</v>
      </c>
      <c r="CF12" s="66">
        <f t="shared" si="41"/>
        <v>0</v>
      </c>
      <c r="CG12" s="22" t="str">
        <f t="shared" si="42"/>
        <v/>
      </c>
      <c r="CH12" s="22" t="str">
        <f t="shared" si="43"/>
        <v/>
      </c>
      <c r="CI12" s="66">
        <f t="shared" si="44"/>
        <v>0</v>
      </c>
      <c r="CJ12" s="22" t="str">
        <f t="shared" si="45"/>
        <v/>
      </c>
      <c r="CK12" s="22" t="str">
        <f t="shared" si="46"/>
        <v/>
      </c>
    </row>
    <row r="13" spans="1:89" ht="15" customHeight="1" x14ac:dyDescent="0.2">
      <c r="A13" s="252">
        <f t="shared" si="0"/>
        <v>3</v>
      </c>
      <c r="B13" s="61" t="s">
        <v>783</v>
      </c>
      <c r="C13" s="329" t="s">
        <v>224</v>
      </c>
      <c r="D13" s="249">
        <v>5735</v>
      </c>
      <c r="E13" s="15">
        <f t="shared" si="1"/>
        <v>11</v>
      </c>
      <c r="F13" s="16">
        <f t="shared" si="2"/>
        <v>3</v>
      </c>
      <c r="G13" s="8"/>
      <c r="H13" s="238">
        <v>5</v>
      </c>
      <c r="I13" s="242">
        <f t="shared" si="3"/>
        <v>5</v>
      </c>
      <c r="J13" s="234">
        <f t="shared" si="4"/>
        <v>5</v>
      </c>
      <c r="K13" s="8"/>
      <c r="L13" s="238">
        <v>3</v>
      </c>
      <c r="M13" s="242">
        <f t="shared" si="5"/>
        <v>3</v>
      </c>
      <c r="N13" s="234">
        <f t="shared" si="6"/>
        <v>3</v>
      </c>
      <c r="O13" s="8"/>
      <c r="P13" s="238">
        <v>3</v>
      </c>
      <c r="Q13" s="242">
        <f t="shared" si="7"/>
        <v>3</v>
      </c>
      <c r="R13" s="234">
        <f t="shared" si="8"/>
        <v>3</v>
      </c>
      <c r="S13" s="8"/>
      <c r="T13" s="238"/>
      <c r="U13" s="242"/>
      <c r="V13" s="234"/>
      <c r="W13" s="8"/>
      <c r="X13" s="238"/>
      <c r="Y13" s="242"/>
      <c r="Z13" s="234"/>
      <c r="AR13" s="13" t="str">
        <f t="shared" si="9"/>
        <v>Bill North</v>
      </c>
      <c r="AS13" s="13" t="str">
        <f t="shared" si="9"/>
        <v>FSCT</v>
      </c>
      <c r="AT13" s="13">
        <f t="shared" si="9"/>
        <v>5735</v>
      </c>
      <c r="AU13" s="22">
        <f t="shared" si="10"/>
        <v>4</v>
      </c>
      <c r="AV13" s="22">
        <f t="shared" si="11"/>
        <v>2</v>
      </c>
      <c r="AW13" s="22">
        <f t="shared" si="12"/>
        <v>2</v>
      </c>
      <c r="AX13" s="22">
        <f t="shared" si="13"/>
        <v>0</v>
      </c>
      <c r="AY13" s="22">
        <f t="shared" si="14"/>
        <v>0</v>
      </c>
      <c r="BA13" s="13" t="str">
        <f t="shared" si="15"/>
        <v>Bill North</v>
      </c>
      <c r="BB13" s="13" t="str">
        <f t="shared" si="15"/>
        <v>FSCT</v>
      </c>
      <c r="BC13" s="13">
        <f t="shared" si="15"/>
        <v>5735</v>
      </c>
      <c r="BD13" s="66" t="str">
        <f t="shared" si="16"/>
        <v/>
      </c>
      <c r="BE13" s="22" t="str">
        <f t="shared" si="17"/>
        <v/>
      </c>
      <c r="BF13" s="22" t="str">
        <f t="shared" si="18"/>
        <v/>
      </c>
      <c r="BG13" s="66" t="str">
        <f t="shared" si="19"/>
        <v/>
      </c>
      <c r="BH13" s="22" t="str">
        <f t="shared" si="20"/>
        <v/>
      </c>
      <c r="BI13" s="22" t="str">
        <f t="shared" si="21"/>
        <v/>
      </c>
      <c r="BJ13" s="66" t="str">
        <f t="shared" si="22"/>
        <v/>
      </c>
      <c r="BK13" s="22" t="str">
        <f t="shared" si="23"/>
        <v/>
      </c>
      <c r="BL13" s="22" t="str">
        <f t="shared" si="24"/>
        <v/>
      </c>
      <c r="BM13" s="66" t="str">
        <f t="shared" si="25"/>
        <v/>
      </c>
      <c r="BN13" s="22" t="str">
        <f t="shared" si="26"/>
        <v/>
      </c>
      <c r="BO13" s="22" t="str">
        <f t="shared" si="27"/>
        <v/>
      </c>
      <c r="BP13" s="66" t="str">
        <f t="shared" si="28"/>
        <v/>
      </c>
      <c r="BQ13" s="22" t="str">
        <f t="shared" si="29"/>
        <v/>
      </c>
      <c r="BR13" s="22" t="str">
        <f t="shared" si="30"/>
        <v/>
      </c>
      <c r="BT13" s="13" t="str">
        <f t="shared" si="31"/>
        <v>Bill North</v>
      </c>
      <c r="BU13" s="13" t="str">
        <f t="shared" si="31"/>
        <v>FSCT</v>
      </c>
      <c r="BV13" s="13">
        <f t="shared" si="31"/>
        <v>5735</v>
      </c>
      <c r="BW13" s="66">
        <f t="shared" si="32"/>
        <v>5</v>
      </c>
      <c r="BX13" s="22">
        <f t="shared" si="33"/>
        <v>5</v>
      </c>
      <c r="BY13" s="22">
        <f t="shared" si="34"/>
        <v>4</v>
      </c>
      <c r="BZ13" s="66">
        <f t="shared" si="35"/>
        <v>3</v>
      </c>
      <c r="CA13" s="22">
        <f t="shared" si="36"/>
        <v>3</v>
      </c>
      <c r="CB13" s="22">
        <f t="shared" si="37"/>
        <v>2</v>
      </c>
      <c r="CC13" s="66">
        <f t="shared" si="38"/>
        <v>3</v>
      </c>
      <c r="CD13" s="22">
        <f t="shared" si="39"/>
        <v>3</v>
      </c>
      <c r="CE13" s="22">
        <f t="shared" si="40"/>
        <v>2</v>
      </c>
      <c r="CF13" s="66">
        <f t="shared" si="41"/>
        <v>0</v>
      </c>
      <c r="CG13" s="22" t="str">
        <f t="shared" si="42"/>
        <v/>
      </c>
      <c r="CH13" s="22" t="str">
        <f t="shared" si="43"/>
        <v/>
      </c>
      <c r="CI13" s="66">
        <f t="shared" si="44"/>
        <v>0</v>
      </c>
      <c r="CJ13" s="22" t="str">
        <f t="shared" si="45"/>
        <v/>
      </c>
      <c r="CK13" s="22" t="str">
        <f t="shared" si="46"/>
        <v/>
      </c>
    </row>
    <row r="14" spans="1:89" ht="15" customHeight="1" x14ac:dyDescent="0.2">
      <c r="A14" s="252">
        <f t="shared" si="0"/>
        <v>4</v>
      </c>
      <c r="B14" s="61" t="s">
        <v>137</v>
      </c>
      <c r="C14" s="329" t="s">
        <v>224</v>
      </c>
      <c r="D14" s="249">
        <v>3095</v>
      </c>
      <c r="E14" s="15">
        <f t="shared" si="1"/>
        <v>14</v>
      </c>
      <c r="F14" s="16">
        <f t="shared" si="2"/>
        <v>4</v>
      </c>
      <c r="G14" s="8"/>
      <c r="H14" s="238">
        <v>3</v>
      </c>
      <c r="I14" s="242">
        <f t="shared" si="3"/>
        <v>3</v>
      </c>
      <c r="J14" s="234">
        <f t="shared" si="4"/>
        <v>3</v>
      </c>
      <c r="K14" s="8"/>
      <c r="L14" s="238">
        <v>2</v>
      </c>
      <c r="M14" s="242">
        <f t="shared" si="5"/>
        <v>2</v>
      </c>
      <c r="N14" s="234">
        <f t="shared" si="6"/>
        <v>2</v>
      </c>
      <c r="O14" s="8"/>
      <c r="P14" s="238" t="s">
        <v>816</v>
      </c>
      <c r="Q14" s="242" t="str">
        <f t="shared" si="7"/>
        <v/>
      </c>
      <c r="R14" s="234">
        <f t="shared" si="8"/>
        <v>9</v>
      </c>
      <c r="S14" s="8"/>
      <c r="T14" s="238"/>
      <c r="U14" s="242"/>
      <c r="V14" s="234"/>
      <c r="W14" s="8"/>
      <c r="X14" s="238"/>
      <c r="Y14" s="242"/>
      <c r="Z14" s="234"/>
      <c r="AR14" s="13" t="str">
        <f t="shared" si="9"/>
        <v>David Hardwick</v>
      </c>
      <c r="AS14" s="13" t="str">
        <f t="shared" si="9"/>
        <v>FSCT</v>
      </c>
      <c r="AT14" s="13">
        <f t="shared" si="9"/>
        <v>3095</v>
      </c>
      <c r="AU14" s="22">
        <f t="shared" si="10"/>
        <v>6</v>
      </c>
      <c r="AV14" s="22">
        <f t="shared" si="11"/>
        <v>3</v>
      </c>
      <c r="AW14" s="22">
        <f t="shared" si="12"/>
        <v>1</v>
      </c>
      <c r="AX14" s="22">
        <f t="shared" si="13"/>
        <v>0</v>
      </c>
      <c r="AY14" s="22">
        <f t="shared" si="14"/>
        <v>0</v>
      </c>
      <c r="BA14" s="13" t="str">
        <f t="shared" si="15"/>
        <v>David Hardwick</v>
      </c>
      <c r="BB14" s="13" t="str">
        <f t="shared" si="15"/>
        <v>FSCT</v>
      </c>
      <c r="BC14" s="13">
        <f t="shared" si="15"/>
        <v>3095</v>
      </c>
      <c r="BD14" s="66" t="str">
        <f t="shared" si="16"/>
        <v/>
      </c>
      <c r="BE14" s="22" t="str">
        <f t="shared" si="17"/>
        <v/>
      </c>
      <c r="BF14" s="22" t="str">
        <f t="shared" si="18"/>
        <v/>
      </c>
      <c r="BG14" s="66" t="str">
        <f t="shared" si="19"/>
        <v/>
      </c>
      <c r="BH14" s="22" t="str">
        <f t="shared" si="20"/>
        <v/>
      </c>
      <c r="BI14" s="22" t="str">
        <f t="shared" si="21"/>
        <v/>
      </c>
      <c r="BJ14" s="66" t="str">
        <f t="shared" si="22"/>
        <v/>
      </c>
      <c r="BK14" s="22" t="str">
        <f t="shared" si="23"/>
        <v/>
      </c>
      <c r="BL14" s="22" t="str">
        <f t="shared" si="24"/>
        <v/>
      </c>
      <c r="BM14" s="66" t="str">
        <f t="shared" si="25"/>
        <v/>
      </c>
      <c r="BN14" s="22" t="str">
        <f t="shared" si="26"/>
        <v/>
      </c>
      <c r="BO14" s="22" t="str">
        <f t="shared" si="27"/>
        <v/>
      </c>
      <c r="BP14" s="66" t="str">
        <f t="shared" si="28"/>
        <v/>
      </c>
      <c r="BQ14" s="22" t="str">
        <f t="shared" si="29"/>
        <v/>
      </c>
      <c r="BR14" s="22" t="str">
        <f t="shared" si="30"/>
        <v/>
      </c>
      <c r="BT14" s="13" t="str">
        <f t="shared" si="31"/>
        <v>David Hardwick</v>
      </c>
      <c r="BU14" s="13" t="str">
        <f t="shared" si="31"/>
        <v>FSCT</v>
      </c>
      <c r="BV14" s="13">
        <f t="shared" si="31"/>
        <v>3095</v>
      </c>
      <c r="BW14" s="66">
        <f t="shared" si="32"/>
        <v>3</v>
      </c>
      <c r="BX14" s="22">
        <f t="shared" si="33"/>
        <v>3</v>
      </c>
      <c r="BY14" s="22">
        <f t="shared" si="34"/>
        <v>6</v>
      </c>
      <c r="BZ14" s="66">
        <f t="shared" si="35"/>
        <v>2</v>
      </c>
      <c r="CA14" s="22">
        <f t="shared" si="36"/>
        <v>2</v>
      </c>
      <c r="CB14" s="22">
        <f t="shared" si="37"/>
        <v>3</v>
      </c>
      <c r="CC14" s="66" t="str">
        <f t="shared" si="38"/>
        <v>DNF</v>
      </c>
      <c r="CD14" s="22">
        <f t="shared" si="39"/>
        <v>9</v>
      </c>
      <c r="CE14" s="22">
        <f t="shared" si="40"/>
        <v>1</v>
      </c>
      <c r="CF14" s="66">
        <f t="shared" si="41"/>
        <v>0</v>
      </c>
      <c r="CG14" s="22" t="str">
        <f t="shared" si="42"/>
        <v/>
      </c>
      <c r="CH14" s="22" t="str">
        <f t="shared" si="43"/>
        <v/>
      </c>
      <c r="CI14" s="66">
        <f t="shared" si="44"/>
        <v>0</v>
      </c>
      <c r="CJ14" s="22" t="str">
        <f t="shared" si="45"/>
        <v/>
      </c>
      <c r="CK14" s="22" t="str">
        <f t="shared" si="46"/>
        <v/>
      </c>
    </row>
    <row r="15" spans="1:89" ht="15" customHeight="1" x14ac:dyDescent="0.2">
      <c r="A15" s="252">
        <f t="shared" si="0"/>
        <v>5</v>
      </c>
      <c r="B15" s="61" t="s">
        <v>777</v>
      </c>
      <c r="C15" s="329" t="s">
        <v>224</v>
      </c>
      <c r="D15" s="249">
        <v>0</v>
      </c>
      <c r="E15" s="15">
        <f t="shared" si="1"/>
        <v>19</v>
      </c>
      <c r="F15" s="16">
        <f t="shared" si="2"/>
        <v>5</v>
      </c>
      <c r="G15" s="8"/>
      <c r="H15" s="238">
        <v>1</v>
      </c>
      <c r="I15" s="242">
        <f t="shared" si="3"/>
        <v>1</v>
      </c>
      <c r="J15" s="234">
        <f t="shared" si="4"/>
        <v>1</v>
      </c>
      <c r="K15" s="8"/>
      <c r="L15" s="238" t="s">
        <v>815</v>
      </c>
      <c r="M15" s="242" t="str">
        <f t="shared" si="5"/>
        <v/>
      </c>
      <c r="N15" s="234">
        <f t="shared" si="6"/>
        <v>9</v>
      </c>
      <c r="O15" s="8"/>
      <c r="P15" s="238" t="s">
        <v>815</v>
      </c>
      <c r="Q15" s="242" t="str">
        <f t="shared" si="7"/>
        <v/>
      </c>
      <c r="R15" s="234">
        <f t="shared" si="8"/>
        <v>9</v>
      </c>
      <c r="S15" s="8"/>
      <c r="T15" s="238"/>
      <c r="U15" s="242"/>
      <c r="V15" s="234"/>
      <c r="W15" s="8"/>
      <c r="X15" s="238"/>
      <c r="Y15" s="242"/>
      <c r="Z15" s="234"/>
      <c r="AR15" s="13" t="str">
        <f t="shared" si="9"/>
        <v>Keri Lane</v>
      </c>
      <c r="AS15" s="13" t="str">
        <f t="shared" si="9"/>
        <v>FSCT</v>
      </c>
      <c r="AT15" s="13">
        <f t="shared" si="9"/>
        <v>0</v>
      </c>
      <c r="AU15" s="22">
        <f t="shared" si="10"/>
        <v>8</v>
      </c>
      <c r="AV15" s="22">
        <f t="shared" si="11"/>
        <v>0</v>
      </c>
      <c r="AW15" s="22">
        <f t="shared" si="12"/>
        <v>0</v>
      </c>
      <c r="AX15" s="22">
        <f t="shared" si="13"/>
        <v>0</v>
      </c>
      <c r="AY15" s="22">
        <f t="shared" si="14"/>
        <v>0</v>
      </c>
      <c r="BA15" s="13" t="str">
        <f t="shared" si="15"/>
        <v>Keri Lane</v>
      </c>
      <c r="BB15" s="13" t="str">
        <f t="shared" si="15"/>
        <v>FSCT</v>
      </c>
      <c r="BC15" s="13">
        <f t="shared" si="15"/>
        <v>0</v>
      </c>
      <c r="BD15" s="66" t="str">
        <f t="shared" si="16"/>
        <v/>
      </c>
      <c r="BE15" s="22" t="str">
        <f t="shared" si="17"/>
        <v/>
      </c>
      <c r="BF15" s="22" t="str">
        <f t="shared" si="18"/>
        <v/>
      </c>
      <c r="BG15" s="66" t="str">
        <f t="shared" si="19"/>
        <v/>
      </c>
      <c r="BH15" s="22" t="str">
        <f t="shared" si="20"/>
        <v/>
      </c>
      <c r="BI15" s="22" t="str">
        <f t="shared" si="21"/>
        <v/>
      </c>
      <c r="BJ15" s="66" t="str">
        <f t="shared" si="22"/>
        <v/>
      </c>
      <c r="BK15" s="22" t="str">
        <f t="shared" si="23"/>
        <v/>
      </c>
      <c r="BL15" s="22" t="str">
        <f t="shared" si="24"/>
        <v/>
      </c>
      <c r="BM15" s="66" t="str">
        <f t="shared" si="25"/>
        <v/>
      </c>
      <c r="BN15" s="22" t="str">
        <f t="shared" si="26"/>
        <v/>
      </c>
      <c r="BO15" s="22" t="str">
        <f t="shared" si="27"/>
        <v/>
      </c>
      <c r="BP15" s="66" t="str">
        <f t="shared" si="28"/>
        <v/>
      </c>
      <c r="BQ15" s="22" t="str">
        <f t="shared" si="29"/>
        <v/>
      </c>
      <c r="BR15" s="22" t="str">
        <f t="shared" si="30"/>
        <v/>
      </c>
      <c r="BT15" s="13" t="str">
        <f t="shared" si="31"/>
        <v>Keri Lane</v>
      </c>
      <c r="BU15" s="13" t="str">
        <f t="shared" si="31"/>
        <v>FSCT</v>
      </c>
      <c r="BV15" s="13">
        <f t="shared" si="31"/>
        <v>0</v>
      </c>
      <c r="BW15" s="66">
        <f t="shared" si="32"/>
        <v>1</v>
      </c>
      <c r="BX15" s="22">
        <f t="shared" si="33"/>
        <v>1</v>
      </c>
      <c r="BY15" s="22">
        <f t="shared" si="34"/>
        <v>8</v>
      </c>
      <c r="BZ15" s="66" t="str">
        <f t="shared" si="35"/>
        <v>DNS</v>
      </c>
      <c r="CA15" s="22">
        <f t="shared" si="36"/>
        <v>9</v>
      </c>
      <c r="CB15" s="22">
        <f t="shared" si="37"/>
        <v>0</v>
      </c>
      <c r="CC15" s="66" t="str">
        <f t="shared" si="38"/>
        <v>DNS</v>
      </c>
      <c r="CD15" s="22">
        <f t="shared" si="39"/>
        <v>9</v>
      </c>
      <c r="CE15" s="22">
        <f t="shared" si="40"/>
        <v>0</v>
      </c>
      <c r="CF15" s="66">
        <f t="shared" si="41"/>
        <v>0</v>
      </c>
      <c r="CG15" s="22" t="str">
        <f t="shared" si="42"/>
        <v/>
      </c>
      <c r="CH15" s="22" t="str">
        <f t="shared" si="43"/>
        <v/>
      </c>
      <c r="CI15" s="66">
        <f t="shared" si="44"/>
        <v>0</v>
      </c>
      <c r="CJ15" s="22" t="str">
        <f t="shared" si="45"/>
        <v/>
      </c>
      <c r="CK15" s="22" t="str">
        <f t="shared" si="46"/>
        <v/>
      </c>
    </row>
    <row r="16" spans="1:89" ht="15" customHeight="1" x14ac:dyDescent="0.2">
      <c r="A16" s="252">
        <f t="shared" si="0"/>
        <v>6</v>
      </c>
      <c r="B16" s="61" t="s">
        <v>131</v>
      </c>
      <c r="C16" s="329" t="s">
        <v>224</v>
      </c>
      <c r="D16" s="249">
        <v>4613</v>
      </c>
      <c r="E16" s="15">
        <f t="shared" si="1"/>
        <v>24</v>
      </c>
      <c r="F16" s="16">
        <f t="shared" si="2"/>
        <v>6</v>
      </c>
      <c r="G16" s="8"/>
      <c r="H16" s="238">
        <v>6</v>
      </c>
      <c r="I16" s="242">
        <f t="shared" si="3"/>
        <v>6</v>
      </c>
      <c r="J16" s="234">
        <f t="shared" si="4"/>
        <v>6</v>
      </c>
      <c r="K16" s="8"/>
      <c r="L16" s="238" t="s">
        <v>815</v>
      </c>
      <c r="M16" s="242" t="str">
        <f t="shared" si="5"/>
        <v/>
      </c>
      <c r="N16" s="234">
        <f t="shared" si="6"/>
        <v>9</v>
      </c>
      <c r="O16" s="8"/>
      <c r="P16" s="238" t="s">
        <v>815</v>
      </c>
      <c r="Q16" s="242" t="str">
        <f t="shared" si="7"/>
        <v/>
      </c>
      <c r="R16" s="234">
        <f t="shared" si="8"/>
        <v>9</v>
      </c>
      <c r="S16" s="8"/>
      <c r="T16" s="238"/>
      <c r="U16" s="242"/>
      <c r="V16" s="234"/>
      <c r="W16" s="8"/>
      <c r="X16" s="238"/>
      <c r="Y16" s="242"/>
      <c r="Z16" s="234"/>
      <c r="AR16" s="13" t="str">
        <f t="shared" si="9"/>
        <v>John Gilliom</v>
      </c>
      <c r="AS16" s="13" t="str">
        <f t="shared" si="9"/>
        <v>FSCT</v>
      </c>
      <c r="AT16" s="13">
        <f t="shared" si="9"/>
        <v>4613</v>
      </c>
      <c r="AU16" s="22">
        <f t="shared" si="10"/>
        <v>3</v>
      </c>
      <c r="AV16" s="22">
        <f t="shared" si="11"/>
        <v>0</v>
      </c>
      <c r="AW16" s="22">
        <f t="shared" si="12"/>
        <v>0</v>
      </c>
      <c r="AX16" s="22">
        <f t="shared" si="13"/>
        <v>0</v>
      </c>
      <c r="AY16" s="22">
        <f t="shared" si="14"/>
        <v>0</v>
      </c>
      <c r="BA16" s="13" t="str">
        <f t="shared" si="15"/>
        <v>John Gilliom</v>
      </c>
      <c r="BB16" s="13" t="str">
        <f t="shared" si="15"/>
        <v>FSCT</v>
      </c>
      <c r="BC16" s="13">
        <f t="shared" si="15"/>
        <v>4613</v>
      </c>
      <c r="BD16" s="66" t="str">
        <f t="shared" si="16"/>
        <v/>
      </c>
      <c r="BE16" s="22" t="str">
        <f t="shared" si="17"/>
        <v/>
      </c>
      <c r="BF16" s="22" t="str">
        <f t="shared" si="18"/>
        <v/>
      </c>
      <c r="BG16" s="66" t="str">
        <f t="shared" si="19"/>
        <v/>
      </c>
      <c r="BH16" s="22" t="str">
        <f t="shared" si="20"/>
        <v/>
      </c>
      <c r="BI16" s="22" t="str">
        <f t="shared" si="21"/>
        <v/>
      </c>
      <c r="BJ16" s="66" t="str">
        <f t="shared" si="22"/>
        <v/>
      </c>
      <c r="BK16" s="22" t="str">
        <f t="shared" si="23"/>
        <v/>
      </c>
      <c r="BL16" s="22" t="str">
        <f t="shared" si="24"/>
        <v/>
      </c>
      <c r="BM16" s="66" t="str">
        <f t="shared" si="25"/>
        <v/>
      </c>
      <c r="BN16" s="22" t="str">
        <f t="shared" si="26"/>
        <v/>
      </c>
      <c r="BO16" s="22" t="str">
        <f t="shared" si="27"/>
        <v/>
      </c>
      <c r="BP16" s="66" t="str">
        <f t="shared" si="28"/>
        <v/>
      </c>
      <c r="BQ16" s="22" t="str">
        <f t="shared" si="29"/>
        <v/>
      </c>
      <c r="BR16" s="22" t="str">
        <f t="shared" si="30"/>
        <v/>
      </c>
      <c r="BT16" s="13" t="str">
        <f t="shared" si="31"/>
        <v>John Gilliom</v>
      </c>
      <c r="BU16" s="13" t="str">
        <f t="shared" si="31"/>
        <v>FSCT</v>
      </c>
      <c r="BV16" s="13">
        <f t="shared" si="31"/>
        <v>4613</v>
      </c>
      <c r="BW16" s="66">
        <f t="shared" si="32"/>
        <v>6</v>
      </c>
      <c r="BX16" s="22">
        <f t="shared" si="33"/>
        <v>6</v>
      </c>
      <c r="BY16" s="22">
        <f t="shared" si="34"/>
        <v>3</v>
      </c>
      <c r="BZ16" s="66" t="str">
        <f t="shared" si="35"/>
        <v>DNS</v>
      </c>
      <c r="CA16" s="22">
        <f t="shared" si="36"/>
        <v>9</v>
      </c>
      <c r="CB16" s="22">
        <f t="shared" si="37"/>
        <v>0</v>
      </c>
      <c r="CC16" s="66" t="str">
        <f t="shared" si="38"/>
        <v>DNS</v>
      </c>
      <c r="CD16" s="22">
        <f t="shared" si="39"/>
        <v>9</v>
      </c>
      <c r="CE16" s="22">
        <f t="shared" si="40"/>
        <v>0</v>
      </c>
      <c r="CF16" s="66">
        <f t="shared" si="41"/>
        <v>0</v>
      </c>
      <c r="CG16" s="22" t="str">
        <f t="shared" si="42"/>
        <v/>
      </c>
      <c r="CH16" s="22" t="str">
        <f t="shared" si="43"/>
        <v/>
      </c>
      <c r="CI16" s="66">
        <f t="shared" si="44"/>
        <v>0</v>
      </c>
      <c r="CJ16" s="22" t="str">
        <f t="shared" si="45"/>
        <v/>
      </c>
      <c r="CK16" s="22" t="str">
        <f t="shared" si="46"/>
        <v/>
      </c>
    </row>
    <row r="17" spans="1:89" ht="15" customHeight="1" x14ac:dyDescent="0.2">
      <c r="A17" s="252">
        <f t="shared" si="0"/>
        <v>7</v>
      </c>
      <c r="B17" s="61" t="s">
        <v>784</v>
      </c>
      <c r="C17" s="329" t="s">
        <v>224</v>
      </c>
      <c r="D17" s="249">
        <v>2921</v>
      </c>
      <c r="E17" s="15">
        <f t="shared" si="1"/>
        <v>27</v>
      </c>
      <c r="F17" s="16">
        <f t="shared" si="2"/>
        <v>7</v>
      </c>
      <c r="G17" s="8"/>
      <c r="H17" s="238" t="s">
        <v>816</v>
      </c>
      <c r="I17" s="242" t="str">
        <f t="shared" si="3"/>
        <v/>
      </c>
      <c r="J17" s="234">
        <f t="shared" si="4"/>
        <v>9</v>
      </c>
      <c r="K17" s="8"/>
      <c r="L17" s="238" t="s">
        <v>815</v>
      </c>
      <c r="M17" s="242" t="str">
        <f t="shared" si="5"/>
        <v/>
      </c>
      <c r="N17" s="234">
        <f t="shared" si="6"/>
        <v>9</v>
      </c>
      <c r="O17" s="8"/>
      <c r="P17" s="238" t="s">
        <v>815</v>
      </c>
      <c r="Q17" s="242" t="str">
        <f t="shared" si="7"/>
        <v/>
      </c>
      <c r="R17" s="234">
        <f t="shared" si="8"/>
        <v>9</v>
      </c>
      <c r="S17" s="8"/>
      <c r="T17" s="238"/>
      <c r="U17" s="242"/>
      <c r="V17" s="234"/>
      <c r="W17" s="8"/>
      <c r="X17" s="238"/>
      <c r="Y17" s="242"/>
      <c r="Z17" s="234"/>
      <c r="AR17" s="13" t="str">
        <f t="shared" si="9"/>
        <v>Jim Proctor</v>
      </c>
      <c r="AS17" s="13" t="str">
        <f t="shared" si="9"/>
        <v>FSCT</v>
      </c>
      <c r="AT17" s="13">
        <f t="shared" si="9"/>
        <v>2921</v>
      </c>
      <c r="AU17" s="22">
        <f t="shared" si="10"/>
        <v>1</v>
      </c>
      <c r="AV17" s="22">
        <f t="shared" si="11"/>
        <v>0</v>
      </c>
      <c r="AW17" s="22">
        <f t="shared" si="12"/>
        <v>0</v>
      </c>
      <c r="AX17" s="22">
        <f t="shared" si="13"/>
        <v>0</v>
      </c>
      <c r="AY17" s="22">
        <f t="shared" si="14"/>
        <v>0</v>
      </c>
      <c r="BA17" s="13" t="str">
        <f t="shared" si="15"/>
        <v>Jim Proctor</v>
      </c>
      <c r="BB17" s="13" t="str">
        <f t="shared" si="15"/>
        <v>FSCT</v>
      </c>
      <c r="BC17" s="13">
        <f t="shared" si="15"/>
        <v>2921</v>
      </c>
      <c r="BD17" s="66" t="str">
        <f t="shared" si="16"/>
        <v/>
      </c>
      <c r="BE17" s="22" t="str">
        <f t="shared" si="17"/>
        <v/>
      </c>
      <c r="BF17" s="22" t="str">
        <f t="shared" si="18"/>
        <v/>
      </c>
      <c r="BG17" s="66" t="str">
        <f t="shared" si="19"/>
        <v/>
      </c>
      <c r="BH17" s="22" t="str">
        <f t="shared" si="20"/>
        <v/>
      </c>
      <c r="BI17" s="22" t="str">
        <f t="shared" si="21"/>
        <v/>
      </c>
      <c r="BJ17" s="66" t="str">
        <f t="shared" si="22"/>
        <v/>
      </c>
      <c r="BK17" s="22" t="str">
        <f t="shared" si="23"/>
        <v/>
      </c>
      <c r="BL17" s="22" t="str">
        <f t="shared" si="24"/>
        <v/>
      </c>
      <c r="BM17" s="66" t="str">
        <f t="shared" si="25"/>
        <v/>
      </c>
      <c r="BN17" s="22" t="str">
        <f t="shared" si="26"/>
        <v/>
      </c>
      <c r="BO17" s="22" t="str">
        <f t="shared" si="27"/>
        <v/>
      </c>
      <c r="BP17" s="66" t="str">
        <f t="shared" si="28"/>
        <v/>
      </c>
      <c r="BQ17" s="22" t="str">
        <f t="shared" si="29"/>
        <v/>
      </c>
      <c r="BR17" s="22" t="str">
        <f t="shared" si="30"/>
        <v/>
      </c>
      <c r="BT17" s="13" t="str">
        <f t="shared" si="31"/>
        <v>Jim Proctor</v>
      </c>
      <c r="BU17" s="13" t="str">
        <f t="shared" si="31"/>
        <v>FSCT</v>
      </c>
      <c r="BV17" s="13">
        <f t="shared" si="31"/>
        <v>2921</v>
      </c>
      <c r="BW17" s="66" t="str">
        <f t="shared" si="32"/>
        <v>DNF</v>
      </c>
      <c r="BX17" s="22">
        <f t="shared" si="33"/>
        <v>9</v>
      </c>
      <c r="BY17" s="22">
        <f t="shared" si="34"/>
        <v>1</v>
      </c>
      <c r="BZ17" s="66" t="str">
        <f t="shared" si="35"/>
        <v>DNS</v>
      </c>
      <c r="CA17" s="22">
        <f t="shared" si="36"/>
        <v>9</v>
      </c>
      <c r="CB17" s="22">
        <f t="shared" si="37"/>
        <v>0</v>
      </c>
      <c r="CC17" s="66" t="str">
        <f t="shared" si="38"/>
        <v>DNS</v>
      </c>
      <c r="CD17" s="22">
        <f t="shared" si="39"/>
        <v>9</v>
      </c>
      <c r="CE17" s="22">
        <f t="shared" si="40"/>
        <v>0</v>
      </c>
      <c r="CF17" s="66">
        <f t="shared" si="41"/>
        <v>0</v>
      </c>
      <c r="CG17" s="22" t="str">
        <f t="shared" si="42"/>
        <v/>
      </c>
      <c r="CH17" s="22" t="str">
        <f t="shared" si="43"/>
        <v/>
      </c>
      <c r="CI17" s="66">
        <f t="shared" si="44"/>
        <v>0</v>
      </c>
      <c r="CJ17" s="22" t="str">
        <f t="shared" si="45"/>
        <v/>
      </c>
      <c r="CK17" s="22" t="str">
        <f t="shared" si="46"/>
        <v/>
      </c>
    </row>
    <row r="18" spans="1:89" ht="15" customHeight="1" x14ac:dyDescent="0.2">
      <c r="A18" s="252">
        <f t="shared" si="0"/>
        <v>7</v>
      </c>
      <c r="B18" s="61" t="s">
        <v>406</v>
      </c>
      <c r="C18" s="329" t="s">
        <v>224</v>
      </c>
      <c r="D18" s="249">
        <v>314</v>
      </c>
      <c r="E18" s="15">
        <f t="shared" si="1"/>
        <v>27</v>
      </c>
      <c r="F18" s="16">
        <f t="shared" si="2"/>
        <v>7</v>
      </c>
      <c r="G18" s="8"/>
      <c r="H18" s="238" t="s">
        <v>816</v>
      </c>
      <c r="I18" s="242" t="str">
        <f t="shared" si="3"/>
        <v/>
      </c>
      <c r="J18" s="234">
        <f t="shared" si="4"/>
        <v>9</v>
      </c>
      <c r="K18" s="8"/>
      <c r="L18" s="238" t="s">
        <v>815</v>
      </c>
      <c r="M18" s="242" t="str">
        <f t="shared" si="5"/>
        <v/>
      </c>
      <c r="N18" s="234">
        <f t="shared" si="6"/>
        <v>9</v>
      </c>
      <c r="O18" s="8"/>
      <c r="P18" s="238" t="s">
        <v>815</v>
      </c>
      <c r="Q18" s="242" t="str">
        <f t="shared" si="7"/>
        <v/>
      </c>
      <c r="R18" s="234">
        <f t="shared" si="8"/>
        <v>9</v>
      </c>
      <c r="S18" s="8"/>
      <c r="T18" s="238"/>
      <c r="U18" s="242"/>
      <c r="V18" s="234"/>
      <c r="W18" s="8"/>
      <c r="X18" s="238"/>
      <c r="Y18" s="242"/>
      <c r="Z18" s="234"/>
      <c r="AR18" s="13" t="str">
        <f t="shared" si="9"/>
        <v>Bill Massey</v>
      </c>
      <c r="AS18" s="13" t="str">
        <f t="shared" si="9"/>
        <v>FSCT</v>
      </c>
      <c r="AT18" s="13">
        <f t="shared" si="9"/>
        <v>314</v>
      </c>
      <c r="AU18" s="22">
        <f t="shared" si="10"/>
        <v>1</v>
      </c>
      <c r="AV18" s="22">
        <f t="shared" si="11"/>
        <v>0</v>
      </c>
      <c r="AW18" s="22">
        <f t="shared" si="12"/>
        <v>0</v>
      </c>
      <c r="AX18" s="22">
        <f t="shared" si="13"/>
        <v>0</v>
      </c>
      <c r="AY18" s="22">
        <f t="shared" si="14"/>
        <v>0</v>
      </c>
      <c r="BA18" s="13" t="str">
        <f t="shared" si="15"/>
        <v>Bill Massey</v>
      </c>
      <c r="BB18" s="13" t="str">
        <f t="shared" si="15"/>
        <v>FSCT</v>
      </c>
      <c r="BC18" s="13">
        <f t="shared" si="15"/>
        <v>314</v>
      </c>
      <c r="BD18" s="66" t="str">
        <f t="shared" si="16"/>
        <v/>
      </c>
      <c r="BE18" s="22" t="str">
        <f t="shared" si="17"/>
        <v/>
      </c>
      <c r="BF18" s="22" t="str">
        <f t="shared" si="18"/>
        <v/>
      </c>
      <c r="BG18" s="66" t="str">
        <f t="shared" si="19"/>
        <v/>
      </c>
      <c r="BH18" s="22" t="str">
        <f t="shared" si="20"/>
        <v/>
      </c>
      <c r="BI18" s="22" t="str">
        <f t="shared" si="21"/>
        <v/>
      </c>
      <c r="BJ18" s="66" t="str">
        <f t="shared" si="22"/>
        <v/>
      </c>
      <c r="BK18" s="22" t="str">
        <f t="shared" si="23"/>
        <v/>
      </c>
      <c r="BL18" s="22" t="str">
        <f t="shared" si="24"/>
        <v/>
      </c>
      <c r="BM18" s="66" t="str">
        <f t="shared" si="25"/>
        <v/>
      </c>
      <c r="BN18" s="22" t="str">
        <f t="shared" si="26"/>
        <v/>
      </c>
      <c r="BO18" s="22" t="str">
        <f t="shared" si="27"/>
        <v/>
      </c>
      <c r="BP18" s="66" t="str">
        <f t="shared" si="28"/>
        <v/>
      </c>
      <c r="BQ18" s="22" t="str">
        <f t="shared" si="29"/>
        <v/>
      </c>
      <c r="BR18" s="22" t="str">
        <f t="shared" si="30"/>
        <v/>
      </c>
      <c r="BT18" s="13" t="str">
        <f t="shared" si="31"/>
        <v>Bill Massey</v>
      </c>
      <c r="BU18" s="13" t="str">
        <f t="shared" si="31"/>
        <v>FSCT</v>
      </c>
      <c r="BV18" s="13">
        <f t="shared" si="31"/>
        <v>314</v>
      </c>
      <c r="BW18" s="66" t="str">
        <f t="shared" si="32"/>
        <v>DNF</v>
      </c>
      <c r="BX18" s="22">
        <f t="shared" si="33"/>
        <v>9</v>
      </c>
      <c r="BY18" s="22">
        <f t="shared" si="34"/>
        <v>1</v>
      </c>
      <c r="BZ18" s="66" t="str">
        <f t="shared" si="35"/>
        <v>DNS</v>
      </c>
      <c r="CA18" s="22">
        <f t="shared" si="36"/>
        <v>9</v>
      </c>
      <c r="CB18" s="22">
        <f t="shared" si="37"/>
        <v>0</v>
      </c>
      <c r="CC18" s="66" t="str">
        <f t="shared" si="38"/>
        <v>DNS</v>
      </c>
      <c r="CD18" s="22">
        <f t="shared" si="39"/>
        <v>9</v>
      </c>
      <c r="CE18" s="22">
        <f t="shared" si="40"/>
        <v>0</v>
      </c>
      <c r="CF18" s="66">
        <f t="shared" si="41"/>
        <v>0</v>
      </c>
      <c r="CG18" s="22" t="str">
        <f t="shared" si="42"/>
        <v/>
      </c>
      <c r="CH18" s="22" t="str">
        <f t="shared" si="43"/>
        <v/>
      </c>
      <c r="CI18" s="66">
        <f t="shared" si="44"/>
        <v>0</v>
      </c>
      <c r="CJ18" s="22" t="str">
        <f t="shared" si="45"/>
        <v/>
      </c>
      <c r="CK18" s="22" t="str">
        <f t="shared" si="46"/>
        <v/>
      </c>
    </row>
    <row r="19" spans="1:89" ht="15" customHeight="1" x14ac:dyDescent="0.2">
      <c r="A19" s="60" t="str">
        <f t="shared" ref="A19:A29" si="47">F19</f>
        <v/>
      </c>
      <c r="B19" s="61"/>
      <c r="C19" s="329"/>
      <c r="D19" s="249"/>
      <c r="E19" s="15" t="str">
        <f t="shared" ref="E19:E31" si="48">IF(B19="","",J19+N19+R19+V19+Z19)</f>
        <v/>
      </c>
      <c r="F19" s="16" t="str">
        <f t="shared" ref="F19:F31" si="49">IF(B19="","",RANK(E19,E$11:E$31,1))</f>
        <v/>
      </c>
      <c r="G19" s="8"/>
      <c r="H19" s="238"/>
      <c r="I19" s="242" t="str">
        <f t="shared" ref="I19:I31" si="50">IF(OR(H19="DNS",H19="DNF",H19="DSQ",H19="DNC",H19="OCS"),"",IF(H$9="","",IF($B19="","",H19)))</f>
        <v/>
      </c>
      <c r="J19" s="234" t="str">
        <f t="shared" ref="J19:J31" si="51">IF(OR(H19="DNS",H19="DNF",H19="DSQ",H19="DNC",H19="OCS"),(COUNTA($B$11:$B$31)+1),IF($B19="","",RANK(I19,I$11:I$31,1)))</f>
        <v/>
      </c>
      <c r="K19" s="8"/>
      <c r="L19" s="238"/>
      <c r="M19" s="242" t="str">
        <f t="shared" ref="M19:M31" si="52">IF(OR(L19="DNS",L19="DNF",L19="DSQ",L19="DNC",L19="OCS"),"",IF(L$9="","",IF($B19="","",L19)))</f>
        <v/>
      </c>
      <c r="N19" s="234" t="str">
        <f t="shared" ref="N19:N31" si="53">IF(OR(L19="DNS",L19="DNF",L19="DSQ",L19="DNC",L19="OCS"),(COUNTA($B$11:$B$31)+1),IF($B19="","",RANK(M19,M$11:M$31,1)))</f>
        <v/>
      </c>
      <c r="O19" s="8"/>
      <c r="P19" s="238"/>
      <c r="Q19" s="242" t="str">
        <f t="shared" ref="Q19:Q31" si="54">IF(OR(P19="DNS",P19="DNF",P19="DSQ",P19="DNC",P19="OCS"),"",IF(P$9="","",IF($B19="","",P19)))</f>
        <v/>
      </c>
      <c r="R19" s="234" t="str">
        <f t="shared" ref="R19:R31" si="55">IF(OR(P19="DNS",P19="DNF",P19="DSQ",P19="DNC",P19="OCS"),(COUNTA($B$11:$B$31)+1),IF($B19="","",RANK(Q19,Q$11:Q$31,1)))</f>
        <v/>
      </c>
      <c r="S19" s="8"/>
      <c r="T19" s="238"/>
      <c r="U19" s="242" t="str">
        <f t="shared" ref="U19:U31" si="56">IF(OR(T19="DNS",T19="DNF",T19="DSQ",T19="DNC",T19="OCS"),"",IF(T$9="","",IF($B19="","",T19)))</f>
        <v/>
      </c>
      <c r="V19" s="234" t="str">
        <f t="shared" ref="V19:V31" si="57">IF(OR(T19="DNS",T19="DNF",T19="DSQ",T19="DNC",T19="OCS"),(COUNTA($B$11:$B$31)+1),IF($B19="","",RANK(U19,U$11:U$31,1)))</f>
        <v/>
      </c>
      <c r="W19" s="8"/>
      <c r="X19" s="238"/>
      <c r="Y19" s="242" t="str">
        <f t="shared" ref="Y19:Y31" si="58">IF(OR(X19="DNS",X19="DNF",X19="DSQ",X19="DNC",X19="OCS"),"",IF(X$9="","",IF($B19="","",X19)))</f>
        <v/>
      </c>
      <c r="Z19" s="234" t="str">
        <f t="shared" ref="Z19:Z31" si="59">IF(OR(X19="DNS",X19="DNF",X19="DSQ",X19="DNC",X19="OCS"),(COUNTA($B$11:$B$31)+1),IF($B19="","",RANK(Y19,Y$11:Y$31,1)))</f>
        <v/>
      </c>
      <c r="AR19" s="13" t="str">
        <f t="shared" ref="AR19:AT26" si="60">IF($B19="","",B19)</f>
        <v/>
      </c>
      <c r="AS19" s="13" t="str">
        <f t="shared" si="60"/>
        <v/>
      </c>
      <c r="AT19" s="13" t="str">
        <f t="shared" si="60"/>
        <v/>
      </c>
      <c r="AU19" s="22" t="str">
        <f t="shared" ref="AU19:AU31" si="61">IF($B19="","",IF(J19&gt;0,IF(OR(H19="DNS",H19="DSQ",H19="DNC",H19="OCS"),0,IF(H19="DNF",1,(COUNTIF($H$11:$H$31,"=DNF")+COUNT($I$11:$I$31))-J19+1)),0))</f>
        <v/>
      </c>
      <c r="AV19" s="22" t="str">
        <f t="shared" ref="AV19:AV31" si="62">IF($B19="","",IF(N19&gt;0,IF(OR(L19="DNS",L19="DSQ",L19="DNC",L19="OCS"),0,IF(L19="DNF",1,(COUNTIF($L$11:$L$31,"=DNF")+COUNT($M$11:$M$31)-N19+1))),0))</f>
        <v/>
      </c>
      <c r="AW19" s="22" t="str">
        <f t="shared" ref="AW19:AW31" si="63">IF($B19="","",IF(R19&gt;0,IF(OR(P19="DNS",P19="DSQ",P19="DNC",P19="OCS"),0,IF(P19="DNF",1,(COUNTIF($P$11:$P$31,"=DNF")+COUNT($Q$11:$Q$31))-R19+1)),0))</f>
        <v/>
      </c>
      <c r="AX19" s="22" t="str">
        <f t="shared" ref="AX19:AX31" si="64">IF($B19="","",IF(V19&gt;0,IF(OR(T19="DNS",T19="DSQ",T19="DNC",T19="OCS"),0,IF(T19="DNF",1,(COUNTIF($T$11:$T$31,"=DNF")+COUNT($U$11:$U$31))-V19+1)),0))</f>
        <v/>
      </c>
      <c r="AY19" s="22" t="str">
        <f t="shared" ref="AY19:AY31" si="65">IF($B19="","",IF(Z19&gt;0,IF(OR(X19="DNS",X19="DSQ",X19="DNC",X19="OCS"),0,IF(X19="DNF",1,(COUNTIF($X$11:$X$31,"=DNF")+COUNT($Y$11:$Y$31))-Z19+1)),0))</f>
        <v/>
      </c>
      <c r="BA19" s="13" t="str">
        <f t="shared" ref="BA19:BC26" si="66">IF($B19="","",B19)</f>
        <v/>
      </c>
      <c r="BB19" s="13" t="str">
        <f t="shared" si="66"/>
        <v/>
      </c>
      <c r="BC19" s="13" t="str">
        <f t="shared" si="66"/>
        <v/>
      </c>
      <c r="BD19" s="66" t="str">
        <f t="shared" ref="BD19:BD31" si="67">IF($C19="TH",H19,"")</f>
        <v/>
      </c>
      <c r="BE19" s="22" t="str">
        <f t="shared" ref="BE19:BE31" si="68">IF(J19&gt;0,IF($C19="TH",IF(OR(BD19="DNS",BD19="DNF",BD19="DSQ",BD19="DNC",BD19="OCS"),(COUNTIF($C$11:$C$31,"=TH")+1),IF($B19="","",RANK(BD19,BD$11:BD$31,1))),""),"")</f>
        <v/>
      </c>
      <c r="BF19" s="22" t="str">
        <f t="shared" ref="BF19:BF31" si="69">IF(BE19="","",IF($C19="TH",IF($B19="","",IF(BE19&gt;0,IF(OR(BD19="DNS",BD19="DSQ",BD19="DNC",BD19="OCS"),0,IF(BD19="DNF",1,(COUNTIF($BD$11:$BD$31,"=DNF")+COUNT($BD$11:$BD$31))-BE19+1)),0)),""))</f>
        <v/>
      </c>
      <c r="BG19" s="66" t="str">
        <f t="shared" ref="BG19:BG31" si="70">IF($C19="TH",L19,"")</f>
        <v/>
      </c>
      <c r="BH19" s="22" t="str">
        <f t="shared" ref="BH19:BH31" si="71">IF(N19&gt;0,IF($C19="TH",IF(OR(BG19="DNS",BG19="DNF",BG19="DSQ",BG19="DNC",BG19="OCS"),(COUNTIF($C$11:$C$31,"=TH")+1),IF($B19="","",RANK(BG19,BG$11:BG$31,1))),""),"")</f>
        <v/>
      </c>
      <c r="BI19" s="22" t="str">
        <f t="shared" ref="BI19:BI31" si="72">IF(BH19="","",IF($C19="TH",IF($B19="","",IF(BH19&gt;0,IF(OR(BG19="DNS",BG19="DSQ",BG19="DNC",BG19="OCS"),0,IF(BG19="DNF",1,(COUNTIF($BG$11:$BG$31,"=DNF")+COUNT($BG$11:$BG$31))-BH19+1)),0)),""))</f>
        <v/>
      </c>
      <c r="BJ19" s="66" t="str">
        <f t="shared" ref="BJ19:BJ31" si="73">IF($C19="TH",P19,"")</f>
        <v/>
      </c>
      <c r="BK19" s="22" t="str">
        <f t="shared" ref="BK19:BK31" si="74">IF(R19&gt;0,IF($C19="TH",IF(OR(BJ19="DNS",BJ19="DNF",BJ19="DSQ",BJ19="DNC",BJ19="OCS"),(COUNTIF($C$11:$C$31,"=TH")+1),IF($B19="","",RANK(BJ19,BJ$11:BJ$31,1))),""),"")</f>
        <v/>
      </c>
      <c r="BL19" s="22" t="str">
        <f t="shared" ref="BL19:BL31" si="75">IF(BK19="","",IF($C19="TH",IF($B19="","",IF(BK19&gt;0,IF(OR(BJ19="DNS",BJ19="DSQ",BJ19="DNC",BJ19="OCS"),0,IF(BJ19="DNF",1,(COUNTIF($BJ$11:$BJ$31,"=DNF")+COUNT($BJ$11:$BJ$31))-BK19+1)),0)),""))</f>
        <v/>
      </c>
      <c r="BM19" s="66" t="str">
        <f t="shared" ref="BM19:BM31" si="76">IF($C19="TH",T19,"")</f>
        <v/>
      </c>
      <c r="BN19" s="22" t="str">
        <f t="shared" ref="BN19:BN31" si="77">IF(V19&gt;0,IF($C19="TH",IF(OR(BM19="DNS",BM19="DNF",BM19="DSQ",BM19="DNC",BM19="OCS"),(COUNTIF($C$11:$C$31,"=TH")+1),IF($B19="","",RANK(BM19,BM$11:BM$31,1))),""),"")</f>
        <v/>
      </c>
      <c r="BO19" s="22" t="str">
        <f t="shared" ref="BO19:BO31" si="78">IF(BN19="","",IF($C19="TH",IF($B19="","",IF(BN19&gt;0,IF(OR(BM19="DNS",BM19="DSQ",BM19="DNC",BM19="OCS"),0,IF(BM19="DNF",1,(COUNTIF($BM$11:$BM$31,"=DNF")+COUNT($BM$11:$BM$31))-BN19+1)),0)),""))</f>
        <v/>
      </c>
      <c r="BP19" s="66" t="str">
        <f t="shared" ref="BP19:BP31" si="79">IF($C19="TH",X19,"")</f>
        <v/>
      </c>
      <c r="BQ19" s="22" t="str">
        <f t="shared" ref="BQ19:BQ31" si="80">IF(Z19&gt;0,IF($C19="TH",IF(OR(BP19="DNS",BP19="DNF",BP19="DSQ",BP19="DNC",BP19="OCS"),(COUNTIF($C$11:$C$31,"=TH")+1),IF($B19="","",RANK(BP19,BP$11:BP$31,1))),""),"")</f>
        <v/>
      </c>
      <c r="BR19" s="22" t="str">
        <f t="shared" ref="BR19:BR31" si="81">IF(BQ19="","",IF($C19="TH",IF($B19="","",IF(BQ19&gt;0,IF(OR(BP19="DNS",BP19="DSQ",BP19="DNC",BP19="OCS"),0,IF(BP19="DNF",1,(COUNTIF($BP$11:$BP$31,"=DNF")+COUNT($BP$11:$BP$31))-BQ19+1)),0)),""))</f>
        <v/>
      </c>
      <c r="BT19" s="13" t="str">
        <f t="shared" ref="BT19:BV26" si="82">IF($B19="","",B19)</f>
        <v/>
      </c>
      <c r="BU19" s="13" t="str">
        <f t="shared" si="82"/>
        <v/>
      </c>
      <c r="BV19" s="13" t="str">
        <f t="shared" si="82"/>
        <v/>
      </c>
      <c r="BW19" s="66" t="str">
        <f t="shared" ref="BW19:BW31" si="83">IF($C19="FSCT",H19,"")</f>
        <v/>
      </c>
      <c r="BX19" s="22" t="str">
        <f t="shared" ref="BX19:BX31" si="84">IF(J19&gt;0,IF($C19="FSCT",IF(OR(BW19="DNS",BW19="DNF",BW19="DSQ",BW19="DNC",BW19="OCS"),(COUNTIF($C$11:$C$31,"=FSCT")+1),IF($B19="","",RANK(BW19,BW$11:BW$31,1))),""),"")</f>
        <v/>
      </c>
      <c r="BY19" s="22" t="str">
        <f t="shared" ref="BY19:BY31" si="85">IF(BX19="","",IF($C19="FSCT",IF($B19="","",IF(BX19&gt;0,IF(OR(BW19="DNS",BW19="DSQ",BW19="DNC",BW19="OCS"),0,IF(BW19="DNF",1,(COUNTIF($BW$11:$BW$31,"=DNF")+COUNT($BW$11:$BW$31))-BX19+1)),0)),""))</f>
        <v/>
      </c>
      <c r="BZ19" s="66" t="str">
        <f t="shared" ref="BZ19:BZ31" si="86">IF($C19="FSCT",L19,"")</f>
        <v/>
      </c>
      <c r="CA19" s="22" t="str">
        <f t="shared" ref="CA19:CA31" si="87">IF(N19&gt;0,IF($C19="FSCT",IF(OR(BZ19="DNS",BZ19="DNF",BZ19="DSQ",BZ19="DNC",BZ19="OCS"),(COUNTIF($C$11:$C$31,"=FSCT")+1),IF($B19="","",RANK(BZ19,BZ$11:BZ$31,1))),""),"")</f>
        <v/>
      </c>
      <c r="CB19" s="22" t="str">
        <f t="shared" ref="CB19:CB31" si="88">IF(CA19="","",IF($C19="FSCT",IF($B19="","",IF(CA19&gt;0,IF(OR(BZ19="DNS",BZ19="DSQ",BZ19="DNC",BZ19="OCS"),0,IF(BZ19="DNF",1,(COUNTIF($BZ$11:$BZ$31,"=DNF")+COUNT($BZ$11:$BZ$31))-CA19+1)),0)),""))</f>
        <v/>
      </c>
      <c r="CC19" s="66" t="str">
        <f t="shared" ref="CC19:CC31" si="89">IF($C19="FSCT",P19,"")</f>
        <v/>
      </c>
      <c r="CD19" s="22" t="str">
        <f t="shared" ref="CD19:CD31" si="90">IF(R19&gt;0,IF($C19="FSCT",IF(OR(CC19="DNS",CC19="DNF",CC19="DSQ",CC19="DNC",CC19="OCS"),(COUNTIF($C$11:$C$31,"=FSCT")+1),IF($B19="","",RANK(CC19,CC$11:CC$31,1))),""),"")</f>
        <v/>
      </c>
      <c r="CE19" s="22" t="str">
        <f t="shared" ref="CE19:CE31" si="91">IF(CD19="","",IF($C19="FSCT",IF($B19="","",IF(CD19&gt;0,IF(OR(CC19="DNS",CC19="DSQ",CC19="DNC",CC19="OCS"),0,IF(CC19="DNF",1,(COUNTIF($CC$11:$CC$31,"=DNF")+COUNT($CC$11:$CC$31))-CD19+1)),0)),""))</f>
        <v/>
      </c>
      <c r="CF19" s="66" t="str">
        <f t="shared" ref="CF19:CF31" si="92">IF($C19="FSCT",T19,"")</f>
        <v/>
      </c>
      <c r="CG19" s="22" t="str">
        <f t="shared" ref="CG19:CG31" si="93">IF(V19&gt;0,IF($C19="FSCT",IF(OR(CF19="DNS",CF19="DNF",CF19="DSQ",CF19="DNC",CF19="OCS"),(COUNTIF($C$11:$C$31,"=FSCT")+1),IF($B19="","",RANK(CF19,CF$11:CF$31,1))),""),"")</f>
        <v/>
      </c>
      <c r="CH19" s="22" t="str">
        <f t="shared" ref="CH19:CH31" si="94">IF(CG19="","",IF($C19="FSCT",IF($B19="","",IF(CG19&gt;0,IF(OR(CF19="DNS",CF19="DSQ",CF19="DNC",CF19="OCS"),0,IF(CF19="DNF",1,(COUNTIF($CF$11:$CF$31,"=DNF")+COUNT($CF$11:$CF$31))-CG19+1)),0)),""))</f>
        <v/>
      </c>
      <c r="CI19" s="66" t="str">
        <f t="shared" ref="CI19:CI31" si="95">IF($C19="FSCT",X19,"")</f>
        <v/>
      </c>
      <c r="CJ19" s="22" t="str">
        <f t="shared" ref="CJ19:CJ31" si="96">IF(Z19&gt;0,IF($C19="FSCT",IF(OR(CI19="DNS",CI19="DNF",CI19="DSQ",CI19="DNC",CI19="OCS"),(COUNTIF($C$11:$C$31,"=FSCT")+1),IF($B19="","",RANK(CI19,CI$11:CI$31,1))),""),"")</f>
        <v/>
      </c>
      <c r="CK19" s="22" t="str">
        <f t="shared" ref="CK19:CK31" si="97">IF(CJ19="","",IF($C19="FSCT",IF($B19="","",IF(CJ19&gt;0,IF(OR(CI19="DNS",CI19="DSQ",CI19="DNC",CI19="OCS"),0,IF(CI19="DNF",1,(COUNTIF($CI$11:$CI$31,"=DNF")+COUNT($CI$11:$CI$31))-CJ19+1)),0)),""))</f>
        <v/>
      </c>
    </row>
    <row r="20" spans="1:89" ht="15" customHeight="1" x14ac:dyDescent="0.2">
      <c r="A20" s="60" t="str">
        <f t="shared" si="47"/>
        <v/>
      </c>
      <c r="B20" s="61"/>
      <c r="C20" s="329"/>
      <c r="D20" s="249"/>
      <c r="E20" s="15" t="str">
        <f t="shared" si="48"/>
        <v/>
      </c>
      <c r="F20" s="16" t="str">
        <f t="shared" si="49"/>
        <v/>
      </c>
      <c r="G20" s="8"/>
      <c r="H20" s="238"/>
      <c r="I20" s="242" t="str">
        <f t="shared" si="50"/>
        <v/>
      </c>
      <c r="J20" s="234" t="str">
        <f t="shared" si="51"/>
        <v/>
      </c>
      <c r="K20" s="8"/>
      <c r="L20" s="238"/>
      <c r="M20" s="242" t="str">
        <f t="shared" si="52"/>
        <v/>
      </c>
      <c r="N20" s="234" t="str">
        <f t="shared" si="53"/>
        <v/>
      </c>
      <c r="O20" s="8"/>
      <c r="P20" s="238"/>
      <c r="Q20" s="242" t="str">
        <f t="shared" si="54"/>
        <v/>
      </c>
      <c r="R20" s="234" t="str">
        <f t="shared" si="55"/>
        <v/>
      </c>
      <c r="S20" s="8"/>
      <c r="T20" s="238"/>
      <c r="U20" s="242" t="str">
        <f t="shared" si="56"/>
        <v/>
      </c>
      <c r="V20" s="234" t="str">
        <f t="shared" si="57"/>
        <v/>
      </c>
      <c r="W20" s="8"/>
      <c r="X20" s="238"/>
      <c r="Y20" s="242" t="str">
        <f t="shared" si="58"/>
        <v/>
      </c>
      <c r="Z20" s="234" t="str">
        <f t="shared" si="59"/>
        <v/>
      </c>
      <c r="AR20" s="13" t="str">
        <f t="shared" si="60"/>
        <v/>
      </c>
      <c r="AS20" s="13" t="str">
        <f t="shared" si="60"/>
        <v/>
      </c>
      <c r="AT20" s="13" t="str">
        <f t="shared" si="60"/>
        <v/>
      </c>
      <c r="AU20" s="22" t="str">
        <f t="shared" si="61"/>
        <v/>
      </c>
      <c r="AV20" s="22" t="str">
        <f t="shared" si="62"/>
        <v/>
      </c>
      <c r="AW20" s="22" t="str">
        <f t="shared" si="63"/>
        <v/>
      </c>
      <c r="AX20" s="22" t="str">
        <f t="shared" si="64"/>
        <v/>
      </c>
      <c r="AY20" s="22" t="str">
        <f t="shared" si="65"/>
        <v/>
      </c>
      <c r="BA20" s="13" t="str">
        <f t="shared" si="66"/>
        <v/>
      </c>
      <c r="BB20" s="13" t="str">
        <f t="shared" si="66"/>
        <v/>
      </c>
      <c r="BC20" s="13" t="str">
        <f t="shared" si="66"/>
        <v/>
      </c>
      <c r="BD20" s="66" t="str">
        <f t="shared" si="67"/>
        <v/>
      </c>
      <c r="BE20" s="22" t="str">
        <f t="shared" si="68"/>
        <v/>
      </c>
      <c r="BF20" s="22" t="str">
        <f t="shared" si="69"/>
        <v/>
      </c>
      <c r="BG20" s="66" t="str">
        <f t="shared" si="70"/>
        <v/>
      </c>
      <c r="BH20" s="22" t="str">
        <f t="shared" si="71"/>
        <v/>
      </c>
      <c r="BI20" s="22" t="str">
        <f t="shared" si="72"/>
        <v/>
      </c>
      <c r="BJ20" s="66" t="str">
        <f t="shared" si="73"/>
        <v/>
      </c>
      <c r="BK20" s="22" t="str">
        <f t="shared" si="74"/>
        <v/>
      </c>
      <c r="BL20" s="22" t="str">
        <f t="shared" si="75"/>
        <v/>
      </c>
      <c r="BM20" s="66" t="str">
        <f t="shared" si="76"/>
        <v/>
      </c>
      <c r="BN20" s="22" t="str">
        <f t="shared" si="77"/>
        <v/>
      </c>
      <c r="BO20" s="22" t="str">
        <f t="shared" si="78"/>
        <v/>
      </c>
      <c r="BP20" s="66" t="str">
        <f t="shared" si="79"/>
        <v/>
      </c>
      <c r="BQ20" s="22" t="str">
        <f t="shared" si="80"/>
        <v/>
      </c>
      <c r="BR20" s="22" t="str">
        <f t="shared" si="81"/>
        <v/>
      </c>
      <c r="BT20" s="13" t="str">
        <f t="shared" si="82"/>
        <v/>
      </c>
      <c r="BU20" s="13" t="str">
        <f t="shared" si="82"/>
        <v/>
      </c>
      <c r="BV20" s="13" t="str">
        <f t="shared" si="82"/>
        <v/>
      </c>
      <c r="BW20" s="66" t="str">
        <f t="shared" si="83"/>
        <v/>
      </c>
      <c r="BX20" s="22" t="str">
        <f t="shared" si="84"/>
        <v/>
      </c>
      <c r="BY20" s="22" t="str">
        <f t="shared" si="85"/>
        <v/>
      </c>
      <c r="BZ20" s="66" t="str">
        <f t="shared" si="86"/>
        <v/>
      </c>
      <c r="CA20" s="22" t="str">
        <f t="shared" si="87"/>
        <v/>
      </c>
      <c r="CB20" s="22" t="str">
        <f t="shared" si="88"/>
        <v/>
      </c>
      <c r="CC20" s="66" t="str">
        <f t="shared" si="89"/>
        <v/>
      </c>
      <c r="CD20" s="22" t="str">
        <f t="shared" si="90"/>
        <v/>
      </c>
      <c r="CE20" s="22" t="str">
        <f t="shared" si="91"/>
        <v/>
      </c>
      <c r="CF20" s="66" t="str">
        <f t="shared" si="92"/>
        <v/>
      </c>
      <c r="CG20" s="22" t="str">
        <f t="shared" si="93"/>
        <v/>
      </c>
      <c r="CH20" s="22" t="str">
        <f t="shared" si="94"/>
        <v/>
      </c>
      <c r="CI20" s="66" t="str">
        <f t="shared" si="95"/>
        <v/>
      </c>
      <c r="CJ20" s="22" t="str">
        <f t="shared" si="96"/>
        <v/>
      </c>
      <c r="CK20" s="22" t="str">
        <f t="shared" si="97"/>
        <v/>
      </c>
    </row>
    <row r="21" spans="1:89" ht="15" customHeight="1" x14ac:dyDescent="0.2">
      <c r="A21" s="60" t="str">
        <f t="shared" si="47"/>
        <v/>
      </c>
      <c r="B21" s="61"/>
      <c r="C21" s="329"/>
      <c r="D21" s="249"/>
      <c r="E21" s="15" t="str">
        <f t="shared" si="48"/>
        <v/>
      </c>
      <c r="F21" s="16" t="str">
        <f t="shared" si="49"/>
        <v/>
      </c>
      <c r="G21" s="8"/>
      <c r="H21" s="238"/>
      <c r="I21" s="242" t="str">
        <f t="shared" si="50"/>
        <v/>
      </c>
      <c r="J21" s="234" t="str">
        <f t="shared" si="51"/>
        <v/>
      </c>
      <c r="K21" s="8"/>
      <c r="L21" s="238"/>
      <c r="M21" s="242" t="str">
        <f t="shared" si="52"/>
        <v/>
      </c>
      <c r="N21" s="234" t="str">
        <f t="shared" si="53"/>
        <v/>
      </c>
      <c r="O21" s="8"/>
      <c r="P21" s="238"/>
      <c r="Q21" s="242" t="str">
        <f t="shared" si="54"/>
        <v/>
      </c>
      <c r="R21" s="234" t="str">
        <f t="shared" si="55"/>
        <v/>
      </c>
      <c r="S21" s="8"/>
      <c r="T21" s="238"/>
      <c r="U21" s="242" t="str">
        <f t="shared" si="56"/>
        <v/>
      </c>
      <c r="V21" s="234" t="str">
        <f t="shared" si="57"/>
        <v/>
      </c>
      <c r="W21" s="8"/>
      <c r="X21" s="238"/>
      <c r="Y21" s="242" t="str">
        <f t="shared" si="58"/>
        <v/>
      </c>
      <c r="Z21" s="234" t="str">
        <f t="shared" si="59"/>
        <v/>
      </c>
      <c r="AR21" s="13" t="str">
        <f t="shared" si="60"/>
        <v/>
      </c>
      <c r="AS21" s="13" t="str">
        <f t="shared" si="60"/>
        <v/>
      </c>
      <c r="AT21" s="13" t="str">
        <f t="shared" si="60"/>
        <v/>
      </c>
      <c r="AU21" s="22" t="str">
        <f t="shared" si="61"/>
        <v/>
      </c>
      <c r="AV21" s="22" t="str">
        <f t="shared" si="62"/>
        <v/>
      </c>
      <c r="AW21" s="22" t="str">
        <f t="shared" si="63"/>
        <v/>
      </c>
      <c r="AX21" s="22" t="str">
        <f t="shared" si="64"/>
        <v/>
      </c>
      <c r="AY21" s="22" t="str">
        <f t="shared" si="65"/>
        <v/>
      </c>
      <c r="BA21" s="13" t="str">
        <f t="shared" si="66"/>
        <v/>
      </c>
      <c r="BB21" s="13" t="str">
        <f t="shared" si="66"/>
        <v/>
      </c>
      <c r="BC21" s="13" t="str">
        <f t="shared" si="66"/>
        <v/>
      </c>
      <c r="BD21" s="66" t="str">
        <f t="shared" si="67"/>
        <v/>
      </c>
      <c r="BE21" s="22" t="str">
        <f t="shared" si="68"/>
        <v/>
      </c>
      <c r="BF21" s="22" t="str">
        <f t="shared" si="69"/>
        <v/>
      </c>
      <c r="BG21" s="66" t="str">
        <f t="shared" si="70"/>
        <v/>
      </c>
      <c r="BH21" s="22" t="str">
        <f t="shared" si="71"/>
        <v/>
      </c>
      <c r="BI21" s="22" t="str">
        <f t="shared" si="72"/>
        <v/>
      </c>
      <c r="BJ21" s="66" t="str">
        <f t="shared" si="73"/>
        <v/>
      </c>
      <c r="BK21" s="22" t="str">
        <f t="shared" si="74"/>
        <v/>
      </c>
      <c r="BL21" s="22" t="str">
        <f t="shared" si="75"/>
        <v/>
      </c>
      <c r="BM21" s="66" t="str">
        <f t="shared" si="76"/>
        <v/>
      </c>
      <c r="BN21" s="22" t="str">
        <f t="shared" si="77"/>
        <v/>
      </c>
      <c r="BO21" s="22" t="str">
        <f t="shared" si="78"/>
        <v/>
      </c>
      <c r="BP21" s="66" t="str">
        <f t="shared" si="79"/>
        <v/>
      </c>
      <c r="BQ21" s="22" t="str">
        <f t="shared" si="80"/>
        <v/>
      </c>
      <c r="BR21" s="22" t="str">
        <f t="shared" si="81"/>
        <v/>
      </c>
      <c r="BT21" s="13" t="str">
        <f t="shared" si="82"/>
        <v/>
      </c>
      <c r="BU21" s="13" t="str">
        <f t="shared" si="82"/>
        <v/>
      </c>
      <c r="BV21" s="13" t="str">
        <f t="shared" si="82"/>
        <v/>
      </c>
      <c r="BW21" s="66" t="str">
        <f t="shared" si="83"/>
        <v/>
      </c>
      <c r="BX21" s="22" t="str">
        <f t="shared" si="84"/>
        <v/>
      </c>
      <c r="BY21" s="22" t="str">
        <f t="shared" si="85"/>
        <v/>
      </c>
      <c r="BZ21" s="66" t="str">
        <f t="shared" si="86"/>
        <v/>
      </c>
      <c r="CA21" s="22" t="str">
        <f t="shared" si="87"/>
        <v/>
      </c>
      <c r="CB21" s="22" t="str">
        <f t="shared" si="88"/>
        <v/>
      </c>
      <c r="CC21" s="66" t="str">
        <f t="shared" si="89"/>
        <v/>
      </c>
      <c r="CD21" s="22" t="str">
        <f t="shared" si="90"/>
        <v/>
      </c>
      <c r="CE21" s="22" t="str">
        <f t="shared" si="91"/>
        <v/>
      </c>
      <c r="CF21" s="66" t="str">
        <f t="shared" si="92"/>
        <v/>
      </c>
      <c r="CG21" s="22" t="str">
        <f t="shared" si="93"/>
        <v/>
      </c>
      <c r="CH21" s="22" t="str">
        <f t="shared" si="94"/>
        <v/>
      </c>
      <c r="CI21" s="66" t="str">
        <f t="shared" si="95"/>
        <v/>
      </c>
      <c r="CJ21" s="22" t="str">
        <f t="shared" si="96"/>
        <v/>
      </c>
      <c r="CK21" s="22" t="str">
        <f t="shared" si="97"/>
        <v/>
      </c>
    </row>
    <row r="22" spans="1:89" ht="15" customHeight="1" x14ac:dyDescent="0.2">
      <c r="A22" s="60" t="str">
        <f t="shared" si="47"/>
        <v/>
      </c>
      <c r="B22" s="61"/>
      <c r="C22" s="329"/>
      <c r="D22" s="249"/>
      <c r="E22" s="15" t="str">
        <f t="shared" si="48"/>
        <v/>
      </c>
      <c r="F22" s="16" t="str">
        <f t="shared" si="49"/>
        <v/>
      </c>
      <c r="G22" s="8"/>
      <c r="H22" s="238"/>
      <c r="I22" s="242" t="str">
        <f t="shared" si="50"/>
        <v/>
      </c>
      <c r="J22" s="234" t="str">
        <f t="shared" si="51"/>
        <v/>
      </c>
      <c r="K22" s="8"/>
      <c r="L22" s="238"/>
      <c r="M22" s="242" t="str">
        <f t="shared" si="52"/>
        <v/>
      </c>
      <c r="N22" s="234" t="str">
        <f t="shared" si="53"/>
        <v/>
      </c>
      <c r="O22" s="8"/>
      <c r="P22" s="238"/>
      <c r="Q22" s="242" t="str">
        <f t="shared" si="54"/>
        <v/>
      </c>
      <c r="R22" s="234" t="str">
        <f t="shared" si="55"/>
        <v/>
      </c>
      <c r="S22" s="8"/>
      <c r="T22" s="238"/>
      <c r="U22" s="242" t="str">
        <f t="shared" si="56"/>
        <v/>
      </c>
      <c r="V22" s="234" t="str">
        <f t="shared" si="57"/>
        <v/>
      </c>
      <c r="W22" s="8"/>
      <c r="X22" s="238"/>
      <c r="Y22" s="242" t="str">
        <f t="shared" si="58"/>
        <v/>
      </c>
      <c r="Z22" s="234" t="str">
        <f t="shared" si="59"/>
        <v/>
      </c>
      <c r="AR22" s="13" t="str">
        <f t="shared" si="60"/>
        <v/>
      </c>
      <c r="AS22" s="13" t="str">
        <f t="shared" si="60"/>
        <v/>
      </c>
      <c r="AT22" s="13" t="str">
        <f t="shared" si="60"/>
        <v/>
      </c>
      <c r="AU22" s="22" t="str">
        <f t="shared" si="61"/>
        <v/>
      </c>
      <c r="AV22" s="22" t="str">
        <f t="shared" si="62"/>
        <v/>
      </c>
      <c r="AW22" s="22" t="str">
        <f t="shared" si="63"/>
        <v/>
      </c>
      <c r="AX22" s="22" t="str">
        <f t="shared" si="64"/>
        <v/>
      </c>
      <c r="AY22" s="22" t="str">
        <f t="shared" si="65"/>
        <v/>
      </c>
      <c r="BA22" s="13" t="str">
        <f t="shared" si="66"/>
        <v/>
      </c>
      <c r="BB22" s="13" t="str">
        <f t="shared" si="66"/>
        <v/>
      </c>
      <c r="BC22" s="13" t="str">
        <f t="shared" si="66"/>
        <v/>
      </c>
      <c r="BD22" s="66" t="str">
        <f t="shared" si="67"/>
        <v/>
      </c>
      <c r="BE22" s="22" t="str">
        <f t="shared" si="68"/>
        <v/>
      </c>
      <c r="BF22" s="22" t="str">
        <f t="shared" si="69"/>
        <v/>
      </c>
      <c r="BG22" s="66" t="str">
        <f t="shared" si="70"/>
        <v/>
      </c>
      <c r="BH22" s="22" t="str">
        <f t="shared" si="71"/>
        <v/>
      </c>
      <c r="BI22" s="22" t="str">
        <f t="shared" si="72"/>
        <v/>
      </c>
      <c r="BJ22" s="66" t="str">
        <f t="shared" si="73"/>
        <v/>
      </c>
      <c r="BK22" s="22" t="str">
        <f t="shared" si="74"/>
        <v/>
      </c>
      <c r="BL22" s="22" t="str">
        <f t="shared" si="75"/>
        <v/>
      </c>
      <c r="BM22" s="66" t="str">
        <f t="shared" si="76"/>
        <v/>
      </c>
      <c r="BN22" s="22" t="str">
        <f t="shared" si="77"/>
        <v/>
      </c>
      <c r="BO22" s="22" t="str">
        <f t="shared" si="78"/>
        <v/>
      </c>
      <c r="BP22" s="66" t="str">
        <f t="shared" si="79"/>
        <v/>
      </c>
      <c r="BQ22" s="22" t="str">
        <f t="shared" si="80"/>
        <v/>
      </c>
      <c r="BR22" s="22" t="str">
        <f t="shared" si="81"/>
        <v/>
      </c>
      <c r="BT22" s="13" t="str">
        <f t="shared" si="82"/>
        <v/>
      </c>
      <c r="BU22" s="13" t="str">
        <f t="shared" si="82"/>
        <v/>
      </c>
      <c r="BV22" s="13" t="str">
        <f t="shared" si="82"/>
        <v/>
      </c>
      <c r="BW22" s="66" t="str">
        <f t="shared" si="83"/>
        <v/>
      </c>
      <c r="BX22" s="22" t="str">
        <f t="shared" si="84"/>
        <v/>
      </c>
      <c r="BY22" s="22" t="str">
        <f t="shared" si="85"/>
        <v/>
      </c>
      <c r="BZ22" s="66" t="str">
        <f t="shared" si="86"/>
        <v/>
      </c>
      <c r="CA22" s="22" t="str">
        <f t="shared" si="87"/>
        <v/>
      </c>
      <c r="CB22" s="22" t="str">
        <f t="shared" si="88"/>
        <v/>
      </c>
      <c r="CC22" s="66" t="str">
        <f t="shared" si="89"/>
        <v/>
      </c>
      <c r="CD22" s="22" t="str">
        <f t="shared" si="90"/>
        <v/>
      </c>
      <c r="CE22" s="22" t="str">
        <f t="shared" si="91"/>
        <v/>
      </c>
      <c r="CF22" s="66" t="str">
        <f t="shared" si="92"/>
        <v/>
      </c>
      <c r="CG22" s="22" t="str">
        <f t="shared" si="93"/>
        <v/>
      </c>
      <c r="CH22" s="22" t="str">
        <f t="shared" si="94"/>
        <v/>
      </c>
      <c r="CI22" s="66" t="str">
        <f t="shared" si="95"/>
        <v/>
      </c>
      <c r="CJ22" s="22" t="str">
        <f t="shared" si="96"/>
        <v/>
      </c>
      <c r="CK22" s="22" t="str">
        <f t="shared" si="97"/>
        <v/>
      </c>
    </row>
    <row r="23" spans="1:89" ht="15" customHeight="1" x14ac:dyDescent="0.2">
      <c r="A23" s="60" t="str">
        <f t="shared" si="47"/>
        <v/>
      </c>
      <c r="B23" s="61"/>
      <c r="C23" s="329"/>
      <c r="D23" s="249"/>
      <c r="E23" s="15" t="str">
        <f t="shared" si="48"/>
        <v/>
      </c>
      <c r="F23" s="16" t="str">
        <f t="shared" si="49"/>
        <v/>
      </c>
      <c r="G23" s="8"/>
      <c r="H23" s="238"/>
      <c r="I23" s="242" t="str">
        <f t="shared" si="50"/>
        <v/>
      </c>
      <c r="J23" s="234" t="str">
        <f t="shared" si="51"/>
        <v/>
      </c>
      <c r="K23" s="8"/>
      <c r="L23" s="238"/>
      <c r="M23" s="242" t="str">
        <f t="shared" si="52"/>
        <v/>
      </c>
      <c r="N23" s="234" t="str">
        <f t="shared" si="53"/>
        <v/>
      </c>
      <c r="O23" s="8"/>
      <c r="P23" s="238"/>
      <c r="Q23" s="242" t="str">
        <f t="shared" si="54"/>
        <v/>
      </c>
      <c r="R23" s="234" t="str">
        <f t="shared" si="55"/>
        <v/>
      </c>
      <c r="S23" s="8"/>
      <c r="T23" s="238"/>
      <c r="U23" s="242" t="str">
        <f t="shared" si="56"/>
        <v/>
      </c>
      <c r="V23" s="234" t="str">
        <f t="shared" si="57"/>
        <v/>
      </c>
      <c r="W23" s="8"/>
      <c r="X23" s="238"/>
      <c r="Y23" s="242" t="str">
        <f t="shared" si="58"/>
        <v/>
      </c>
      <c r="Z23" s="234" t="str">
        <f t="shared" si="59"/>
        <v/>
      </c>
      <c r="AR23" s="13" t="str">
        <f t="shared" si="60"/>
        <v/>
      </c>
      <c r="AS23" s="13" t="str">
        <f t="shared" si="60"/>
        <v/>
      </c>
      <c r="AT23" s="13" t="str">
        <f t="shared" si="60"/>
        <v/>
      </c>
      <c r="AU23" s="22" t="str">
        <f t="shared" si="61"/>
        <v/>
      </c>
      <c r="AV23" s="22" t="str">
        <f t="shared" si="62"/>
        <v/>
      </c>
      <c r="AW23" s="22" t="str">
        <f t="shared" si="63"/>
        <v/>
      </c>
      <c r="AX23" s="22" t="str">
        <f t="shared" si="64"/>
        <v/>
      </c>
      <c r="AY23" s="22" t="str">
        <f t="shared" si="65"/>
        <v/>
      </c>
      <c r="BA23" s="13" t="str">
        <f t="shared" si="66"/>
        <v/>
      </c>
      <c r="BB23" s="13" t="str">
        <f t="shared" si="66"/>
        <v/>
      </c>
      <c r="BC23" s="13" t="str">
        <f t="shared" si="66"/>
        <v/>
      </c>
      <c r="BD23" s="66" t="str">
        <f t="shared" si="67"/>
        <v/>
      </c>
      <c r="BE23" s="22" t="str">
        <f t="shared" si="68"/>
        <v/>
      </c>
      <c r="BF23" s="22" t="str">
        <f t="shared" si="69"/>
        <v/>
      </c>
      <c r="BG23" s="66" t="str">
        <f t="shared" si="70"/>
        <v/>
      </c>
      <c r="BH23" s="22" t="str">
        <f t="shared" si="71"/>
        <v/>
      </c>
      <c r="BI23" s="22" t="str">
        <f t="shared" si="72"/>
        <v/>
      </c>
      <c r="BJ23" s="66" t="str">
        <f t="shared" si="73"/>
        <v/>
      </c>
      <c r="BK23" s="22" t="str">
        <f t="shared" si="74"/>
        <v/>
      </c>
      <c r="BL23" s="22" t="str">
        <f t="shared" si="75"/>
        <v/>
      </c>
      <c r="BM23" s="66" t="str">
        <f t="shared" si="76"/>
        <v/>
      </c>
      <c r="BN23" s="22" t="str">
        <f t="shared" si="77"/>
        <v/>
      </c>
      <c r="BO23" s="22" t="str">
        <f t="shared" si="78"/>
        <v/>
      </c>
      <c r="BP23" s="66" t="str">
        <f t="shared" si="79"/>
        <v/>
      </c>
      <c r="BQ23" s="22" t="str">
        <f t="shared" si="80"/>
        <v/>
      </c>
      <c r="BR23" s="22" t="str">
        <f t="shared" si="81"/>
        <v/>
      </c>
      <c r="BT23" s="13" t="str">
        <f t="shared" si="82"/>
        <v/>
      </c>
      <c r="BU23" s="13" t="str">
        <f t="shared" si="82"/>
        <v/>
      </c>
      <c r="BV23" s="13" t="str">
        <f t="shared" si="82"/>
        <v/>
      </c>
      <c r="BW23" s="66" t="str">
        <f t="shared" si="83"/>
        <v/>
      </c>
      <c r="BX23" s="22" t="str">
        <f t="shared" si="84"/>
        <v/>
      </c>
      <c r="BY23" s="22" t="str">
        <f t="shared" si="85"/>
        <v/>
      </c>
      <c r="BZ23" s="66" t="str">
        <f t="shared" si="86"/>
        <v/>
      </c>
      <c r="CA23" s="22" t="str">
        <f t="shared" si="87"/>
        <v/>
      </c>
      <c r="CB23" s="22" t="str">
        <f t="shared" si="88"/>
        <v/>
      </c>
      <c r="CC23" s="66" t="str">
        <f t="shared" si="89"/>
        <v/>
      </c>
      <c r="CD23" s="22" t="str">
        <f t="shared" si="90"/>
        <v/>
      </c>
      <c r="CE23" s="22" t="str">
        <f t="shared" si="91"/>
        <v/>
      </c>
      <c r="CF23" s="66" t="str">
        <f t="shared" si="92"/>
        <v/>
      </c>
      <c r="CG23" s="22" t="str">
        <f t="shared" si="93"/>
        <v/>
      </c>
      <c r="CH23" s="22" t="str">
        <f t="shared" si="94"/>
        <v/>
      </c>
      <c r="CI23" s="66" t="str">
        <f t="shared" si="95"/>
        <v/>
      </c>
      <c r="CJ23" s="22" t="str">
        <f t="shared" si="96"/>
        <v/>
      </c>
      <c r="CK23" s="22" t="str">
        <f t="shared" si="97"/>
        <v/>
      </c>
    </row>
    <row r="24" spans="1:89" ht="15" customHeight="1" x14ac:dyDescent="0.2">
      <c r="A24" s="60" t="str">
        <f t="shared" si="47"/>
        <v/>
      </c>
      <c r="B24" s="61"/>
      <c r="C24" s="329"/>
      <c r="D24" s="249"/>
      <c r="E24" s="15" t="str">
        <f t="shared" si="48"/>
        <v/>
      </c>
      <c r="F24" s="16" t="str">
        <f t="shared" si="49"/>
        <v/>
      </c>
      <c r="G24" s="8"/>
      <c r="H24" s="238"/>
      <c r="I24" s="242" t="str">
        <f t="shared" si="50"/>
        <v/>
      </c>
      <c r="J24" s="234" t="str">
        <f t="shared" si="51"/>
        <v/>
      </c>
      <c r="K24" s="8"/>
      <c r="L24" s="238"/>
      <c r="M24" s="242" t="str">
        <f t="shared" si="52"/>
        <v/>
      </c>
      <c r="N24" s="234" t="str">
        <f t="shared" si="53"/>
        <v/>
      </c>
      <c r="O24" s="8"/>
      <c r="P24" s="238"/>
      <c r="Q24" s="242" t="str">
        <f t="shared" si="54"/>
        <v/>
      </c>
      <c r="R24" s="234" t="str">
        <f t="shared" si="55"/>
        <v/>
      </c>
      <c r="S24" s="8"/>
      <c r="T24" s="238"/>
      <c r="U24" s="242" t="str">
        <f t="shared" si="56"/>
        <v/>
      </c>
      <c r="V24" s="234" t="str">
        <f t="shared" si="57"/>
        <v/>
      </c>
      <c r="W24" s="8"/>
      <c r="X24" s="238"/>
      <c r="Y24" s="242" t="str">
        <f t="shared" si="58"/>
        <v/>
      </c>
      <c r="Z24" s="234" t="str">
        <f t="shared" si="59"/>
        <v/>
      </c>
      <c r="AR24" s="13" t="str">
        <f t="shared" si="60"/>
        <v/>
      </c>
      <c r="AS24" s="13" t="str">
        <f t="shared" si="60"/>
        <v/>
      </c>
      <c r="AT24" s="13" t="str">
        <f t="shared" si="60"/>
        <v/>
      </c>
      <c r="AU24" s="22" t="str">
        <f t="shared" si="61"/>
        <v/>
      </c>
      <c r="AV24" s="22" t="str">
        <f t="shared" si="62"/>
        <v/>
      </c>
      <c r="AW24" s="22" t="str">
        <f t="shared" si="63"/>
        <v/>
      </c>
      <c r="AX24" s="22" t="str">
        <f t="shared" si="64"/>
        <v/>
      </c>
      <c r="AY24" s="22" t="str">
        <f t="shared" si="65"/>
        <v/>
      </c>
      <c r="BA24" s="13" t="str">
        <f t="shared" si="66"/>
        <v/>
      </c>
      <c r="BB24" s="13" t="str">
        <f t="shared" si="66"/>
        <v/>
      </c>
      <c r="BC24" s="13" t="str">
        <f t="shared" si="66"/>
        <v/>
      </c>
      <c r="BD24" s="66" t="str">
        <f t="shared" si="67"/>
        <v/>
      </c>
      <c r="BE24" s="22" t="str">
        <f t="shared" si="68"/>
        <v/>
      </c>
      <c r="BF24" s="22" t="str">
        <f t="shared" si="69"/>
        <v/>
      </c>
      <c r="BG24" s="66" t="str">
        <f t="shared" si="70"/>
        <v/>
      </c>
      <c r="BH24" s="22" t="str">
        <f t="shared" si="71"/>
        <v/>
      </c>
      <c r="BI24" s="22" t="str">
        <f t="shared" si="72"/>
        <v/>
      </c>
      <c r="BJ24" s="66" t="str">
        <f t="shared" si="73"/>
        <v/>
      </c>
      <c r="BK24" s="22" t="str">
        <f t="shared" si="74"/>
        <v/>
      </c>
      <c r="BL24" s="22" t="str">
        <f t="shared" si="75"/>
        <v/>
      </c>
      <c r="BM24" s="66" t="str">
        <f t="shared" si="76"/>
        <v/>
      </c>
      <c r="BN24" s="22" t="str">
        <f t="shared" si="77"/>
        <v/>
      </c>
      <c r="BO24" s="22" t="str">
        <f t="shared" si="78"/>
        <v/>
      </c>
      <c r="BP24" s="66" t="str">
        <f t="shared" si="79"/>
        <v/>
      </c>
      <c r="BQ24" s="22" t="str">
        <f t="shared" si="80"/>
        <v/>
      </c>
      <c r="BR24" s="22" t="str">
        <f t="shared" si="81"/>
        <v/>
      </c>
      <c r="BT24" s="13" t="str">
        <f t="shared" si="82"/>
        <v/>
      </c>
      <c r="BU24" s="13" t="str">
        <f t="shared" si="82"/>
        <v/>
      </c>
      <c r="BV24" s="13" t="str">
        <f t="shared" si="82"/>
        <v/>
      </c>
      <c r="BW24" s="66" t="str">
        <f t="shared" si="83"/>
        <v/>
      </c>
      <c r="BX24" s="22" t="str">
        <f t="shared" si="84"/>
        <v/>
      </c>
      <c r="BY24" s="22" t="str">
        <f t="shared" si="85"/>
        <v/>
      </c>
      <c r="BZ24" s="66" t="str">
        <f t="shared" si="86"/>
        <v/>
      </c>
      <c r="CA24" s="22" t="str">
        <f t="shared" si="87"/>
        <v/>
      </c>
      <c r="CB24" s="22" t="str">
        <f t="shared" si="88"/>
        <v/>
      </c>
      <c r="CC24" s="66" t="str">
        <f t="shared" si="89"/>
        <v/>
      </c>
      <c r="CD24" s="22" t="str">
        <f t="shared" si="90"/>
        <v/>
      </c>
      <c r="CE24" s="22" t="str">
        <f t="shared" si="91"/>
        <v/>
      </c>
      <c r="CF24" s="66" t="str">
        <f t="shared" si="92"/>
        <v/>
      </c>
      <c r="CG24" s="22" t="str">
        <f t="shared" si="93"/>
        <v/>
      </c>
      <c r="CH24" s="22" t="str">
        <f t="shared" si="94"/>
        <v/>
      </c>
      <c r="CI24" s="66" t="str">
        <f t="shared" si="95"/>
        <v/>
      </c>
      <c r="CJ24" s="22" t="str">
        <f t="shared" si="96"/>
        <v/>
      </c>
      <c r="CK24" s="22" t="str">
        <f t="shared" si="97"/>
        <v/>
      </c>
    </row>
    <row r="25" spans="1:89" ht="15" customHeight="1" x14ac:dyDescent="0.2">
      <c r="A25" s="60" t="str">
        <f t="shared" si="47"/>
        <v/>
      </c>
      <c r="B25" s="61"/>
      <c r="C25" s="329"/>
      <c r="D25" s="249"/>
      <c r="E25" s="15" t="str">
        <f t="shared" si="48"/>
        <v/>
      </c>
      <c r="F25" s="16" t="str">
        <f t="shared" si="49"/>
        <v/>
      </c>
      <c r="G25" s="8"/>
      <c r="H25" s="238"/>
      <c r="I25" s="242" t="str">
        <f t="shared" si="50"/>
        <v/>
      </c>
      <c r="J25" s="234" t="str">
        <f t="shared" si="51"/>
        <v/>
      </c>
      <c r="K25" s="8"/>
      <c r="L25" s="238"/>
      <c r="M25" s="242" t="str">
        <f t="shared" si="52"/>
        <v/>
      </c>
      <c r="N25" s="234" t="str">
        <f t="shared" si="53"/>
        <v/>
      </c>
      <c r="O25" s="8"/>
      <c r="P25" s="238"/>
      <c r="Q25" s="242" t="str">
        <f t="shared" si="54"/>
        <v/>
      </c>
      <c r="R25" s="234" t="str">
        <f t="shared" si="55"/>
        <v/>
      </c>
      <c r="S25" s="8"/>
      <c r="T25" s="238"/>
      <c r="U25" s="242" t="str">
        <f t="shared" si="56"/>
        <v/>
      </c>
      <c r="V25" s="234" t="str">
        <f t="shared" si="57"/>
        <v/>
      </c>
      <c r="W25" s="8"/>
      <c r="X25" s="238"/>
      <c r="Y25" s="242" t="str">
        <f t="shared" si="58"/>
        <v/>
      </c>
      <c r="Z25" s="234" t="str">
        <f t="shared" si="59"/>
        <v/>
      </c>
      <c r="AR25" s="13" t="str">
        <f t="shared" si="60"/>
        <v/>
      </c>
      <c r="AS25" s="13" t="str">
        <f t="shared" si="60"/>
        <v/>
      </c>
      <c r="AT25" s="13" t="str">
        <f t="shared" si="60"/>
        <v/>
      </c>
      <c r="AU25" s="22" t="str">
        <f t="shared" si="61"/>
        <v/>
      </c>
      <c r="AV25" s="22" t="str">
        <f t="shared" si="62"/>
        <v/>
      </c>
      <c r="AW25" s="22" t="str">
        <f t="shared" si="63"/>
        <v/>
      </c>
      <c r="AX25" s="22" t="str">
        <f t="shared" si="64"/>
        <v/>
      </c>
      <c r="AY25" s="22" t="str">
        <f t="shared" si="65"/>
        <v/>
      </c>
      <c r="BA25" s="13" t="str">
        <f t="shared" si="66"/>
        <v/>
      </c>
      <c r="BB25" s="13" t="str">
        <f t="shared" si="66"/>
        <v/>
      </c>
      <c r="BC25" s="13" t="str">
        <f t="shared" si="66"/>
        <v/>
      </c>
      <c r="BD25" s="66" t="str">
        <f t="shared" si="67"/>
        <v/>
      </c>
      <c r="BE25" s="22" t="str">
        <f t="shared" si="68"/>
        <v/>
      </c>
      <c r="BF25" s="22" t="str">
        <f t="shared" si="69"/>
        <v/>
      </c>
      <c r="BG25" s="66" t="str">
        <f t="shared" si="70"/>
        <v/>
      </c>
      <c r="BH25" s="22" t="str">
        <f t="shared" si="71"/>
        <v/>
      </c>
      <c r="BI25" s="22" t="str">
        <f t="shared" si="72"/>
        <v/>
      </c>
      <c r="BJ25" s="66" t="str">
        <f t="shared" si="73"/>
        <v/>
      </c>
      <c r="BK25" s="22" t="str">
        <f t="shared" si="74"/>
        <v/>
      </c>
      <c r="BL25" s="22" t="str">
        <f t="shared" si="75"/>
        <v/>
      </c>
      <c r="BM25" s="66" t="str">
        <f t="shared" si="76"/>
        <v/>
      </c>
      <c r="BN25" s="22" t="str">
        <f t="shared" si="77"/>
        <v/>
      </c>
      <c r="BO25" s="22" t="str">
        <f t="shared" si="78"/>
        <v/>
      </c>
      <c r="BP25" s="66" t="str">
        <f t="shared" si="79"/>
        <v/>
      </c>
      <c r="BQ25" s="22" t="str">
        <f t="shared" si="80"/>
        <v/>
      </c>
      <c r="BR25" s="22" t="str">
        <f t="shared" si="81"/>
        <v/>
      </c>
      <c r="BT25" s="13" t="str">
        <f t="shared" si="82"/>
        <v/>
      </c>
      <c r="BU25" s="13" t="str">
        <f t="shared" si="82"/>
        <v/>
      </c>
      <c r="BV25" s="13" t="str">
        <f t="shared" si="82"/>
        <v/>
      </c>
      <c r="BW25" s="66" t="str">
        <f t="shared" si="83"/>
        <v/>
      </c>
      <c r="BX25" s="22" t="str">
        <f t="shared" si="84"/>
        <v/>
      </c>
      <c r="BY25" s="22" t="str">
        <f t="shared" si="85"/>
        <v/>
      </c>
      <c r="BZ25" s="66" t="str">
        <f t="shared" si="86"/>
        <v/>
      </c>
      <c r="CA25" s="22" t="str">
        <f t="shared" si="87"/>
        <v/>
      </c>
      <c r="CB25" s="22" t="str">
        <f t="shared" si="88"/>
        <v/>
      </c>
      <c r="CC25" s="66" t="str">
        <f t="shared" si="89"/>
        <v/>
      </c>
      <c r="CD25" s="22" t="str">
        <f t="shared" si="90"/>
        <v/>
      </c>
      <c r="CE25" s="22" t="str">
        <f t="shared" si="91"/>
        <v/>
      </c>
      <c r="CF25" s="66" t="str">
        <f t="shared" si="92"/>
        <v/>
      </c>
      <c r="CG25" s="22" t="str">
        <f t="shared" si="93"/>
        <v/>
      </c>
      <c r="CH25" s="22" t="str">
        <f t="shared" si="94"/>
        <v/>
      </c>
      <c r="CI25" s="66" t="str">
        <f t="shared" si="95"/>
        <v/>
      </c>
      <c r="CJ25" s="22" t="str">
        <f t="shared" si="96"/>
        <v/>
      </c>
      <c r="CK25" s="22" t="str">
        <f t="shared" si="97"/>
        <v/>
      </c>
    </row>
    <row r="26" spans="1:89" ht="15" customHeight="1" x14ac:dyDescent="0.2">
      <c r="A26" s="60" t="str">
        <f t="shared" si="47"/>
        <v/>
      </c>
      <c r="B26" s="61"/>
      <c r="C26" s="329"/>
      <c r="D26" s="249"/>
      <c r="E26" s="15" t="str">
        <f t="shared" si="48"/>
        <v/>
      </c>
      <c r="F26" s="16" t="str">
        <f t="shared" si="49"/>
        <v/>
      </c>
      <c r="G26" s="8"/>
      <c r="H26" s="238"/>
      <c r="I26" s="242" t="str">
        <f t="shared" si="50"/>
        <v/>
      </c>
      <c r="J26" s="234" t="str">
        <f t="shared" si="51"/>
        <v/>
      </c>
      <c r="K26" s="8"/>
      <c r="L26" s="238"/>
      <c r="M26" s="242" t="str">
        <f t="shared" si="52"/>
        <v/>
      </c>
      <c r="N26" s="234" t="str">
        <f t="shared" si="53"/>
        <v/>
      </c>
      <c r="O26" s="8"/>
      <c r="P26" s="238"/>
      <c r="Q26" s="242" t="str">
        <f t="shared" si="54"/>
        <v/>
      </c>
      <c r="R26" s="234" t="str">
        <f t="shared" si="55"/>
        <v/>
      </c>
      <c r="S26" s="8"/>
      <c r="T26" s="238"/>
      <c r="U26" s="242" t="str">
        <f t="shared" si="56"/>
        <v/>
      </c>
      <c r="V26" s="234" t="str">
        <f t="shared" si="57"/>
        <v/>
      </c>
      <c r="W26" s="8"/>
      <c r="X26" s="238"/>
      <c r="Y26" s="242" t="str">
        <f t="shared" si="58"/>
        <v/>
      </c>
      <c r="Z26" s="234" t="str">
        <f t="shared" si="59"/>
        <v/>
      </c>
      <c r="AR26" s="13" t="str">
        <f t="shared" si="60"/>
        <v/>
      </c>
      <c r="AS26" s="13" t="str">
        <f t="shared" si="60"/>
        <v/>
      </c>
      <c r="AT26" s="13" t="str">
        <f t="shared" si="60"/>
        <v/>
      </c>
      <c r="AU26" s="22" t="str">
        <f t="shared" si="61"/>
        <v/>
      </c>
      <c r="AV26" s="22" t="str">
        <f t="shared" si="62"/>
        <v/>
      </c>
      <c r="AW26" s="22" t="str">
        <f t="shared" si="63"/>
        <v/>
      </c>
      <c r="AX26" s="22" t="str">
        <f t="shared" si="64"/>
        <v/>
      </c>
      <c r="AY26" s="22" t="str">
        <f t="shared" si="65"/>
        <v/>
      </c>
      <c r="BA26" s="13" t="str">
        <f t="shared" si="66"/>
        <v/>
      </c>
      <c r="BB26" s="13" t="str">
        <f t="shared" si="66"/>
        <v/>
      </c>
      <c r="BC26" s="13" t="str">
        <f t="shared" si="66"/>
        <v/>
      </c>
      <c r="BD26" s="66" t="str">
        <f t="shared" si="67"/>
        <v/>
      </c>
      <c r="BE26" s="22" t="str">
        <f t="shared" si="68"/>
        <v/>
      </c>
      <c r="BF26" s="22" t="str">
        <f t="shared" si="69"/>
        <v/>
      </c>
      <c r="BG26" s="66" t="str">
        <f t="shared" si="70"/>
        <v/>
      </c>
      <c r="BH26" s="22" t="str">
        <f t="shared" si="71"/>
        <v/>
      </c>
      <c r="BI26" s="22" t="str">
        <f t="shared" si="72"/>
        <v/>
      </c>
      <c r="BJ26" s="66" t="str">
        <f t="shared" si="73"/>
        <v/>
      </c>
      <c r="BK26" s="22" t="str">
        <f t="shared" si="74"/>
        <v/>
      </c>
      <c r="BL26" s="22" t="str">
        <f t="shared" si="75"/>
        <v/>
      </c>
      <c r="BM26" s="66" t="str">
        <f t="shared" si="76"/>
        <v/>
      </c>
      <c r="BN26" s="22" t="str">
        <f t="shared" si="77"/>
        <v/>
      </c>
      <c r="BO26" s="22" t="str">
        <f t="shared" si="78"/>
        <v/>
      </c>
      <c r="BP26" s="66" t="str">
        <f t="shared" si="79"/>
        <v/>
      </c>
      <c r="BQ26" s="22" t="str">
        <f t="shared" si="80"/>
        <v/>
      </c>
      <c r="BR26" s="22" t="str">
        <f t="shared" si="81"/>
        <v/>
      </c>
      <c r="BT26" s="13" t="str">
        <f t="shared" si="82"/>
        <v/>
      </c>
      <c r="BU26" s="13" t="str">
        <f t="shared" si="82"/>
        <v/>
      </c>
      <c r="BV26" s="13" t="str">
        <f t="shared" si="82"/>
        <v/>
      </c>
      <c r="BW26" s="66" t="str">
        <f t="shared" si="83"/>
        <v/>
      </c>
      <c r="BX26" s="22" t="str">
        <f t="shared" si="84"/>
        <v/>
      </c>
      <c r="BY26" s="22" t="str">
        <f t="shared" si="85"/>
        <v/>
      </c>
      <c r="BZ26" s="66" t="str">
        <f t="shared" si="86"/>
        <v/>
      </c>
      <c r="CA26" s="22" t="str">
        <f t="shared" si="87"/>
        <v/>
      </c>
      <c r="CB26" s="22" t="str">
        <f t="shared" si="88"/>
        <v/>
      </c>
      <c r="CC26" s="66" t="str">
        <f t="shared" si="89"/>
        <v/>
      </c>
      <c r="CD26" s="22" t="str">
        <f t="shared" si="90"/>
        <v/>
      </c>
      <c r="CE26" s="22" t="str">
        <f t="shared" si="91"/>
        <v/>
      </c>
      <c r="CF26" s="66" t="str">
        <f t="shared" si="92"/>
        <v/>
      </c>
      <c r="CG26" s="22" t="str">
        <f t="shared" si="93"/>
        <v/>
      </c>
      <c r="CH26" s="22" t="str">
        <f t="shared" si="94"/>
        <v/>
      </c>
      <c r="CI26" s="66" t="str">
        <f t="shared" si="95"/>
        <v/>
      </c>
      <c r="CJ26" s="22" t="str">
        <f t="shared" si="96"/>
        <v/>
      </c>
      <c r="CK26" s="22" t="str">
        <f t="shared" si="97"/>
        <v/>
      </c>
    </row>
    <row r="27" spans="1:89" ht="15" customHeight="1" x14ac:dyDescent="0.2">
      <c r="A27" s="60" t="str">
        <f t="shared" si="47"/>
        <v/>
      </c>
      <c r="B27" s="61"/>
      <c r="C27" s="329"/>
      <c r="D27" s="249"/>
      <c r="E27" s="15" t="str">
        <f t="shared" si="48"/>
        <v/>
      </c>
      <c r="F27" s="16" t="str">
        <f t="shared" si="49"/>
        <v/>
      </c>
      <c r="G27" s="8"/>
      <c r="H27" s="238"/>
      <c r="I27" s="242" t="str">
        <f t="shared" si="50"/>
        <v/>
      </c>
      <c r="J27" s="234" t="str">
        <f t="shared" si="51"/>
        <v/>
      </c>
      <c r="K27" s="8"/>
      <c r="L27" s="238"/>
      <c r="M27" s="242" t="str">
        <f t="shared" si="52"/>
        <v/>
      </c>
      <c r="N27" s="234" t="str">
        <f t="shared" si="53"/>
        <v/>
      </c>
      <c r="O27" s="8"/>
      <c r="P27" s="238"/>
      <c r="Q27" s="242" t="str">
        <f t="shared" si="54"/>
        <v/>
      </c>
      <c r="R27" s="234" t="str">
        <f t="shared" si="55"/>
        <v/>
      </c>
      <c r="S27" s="8"/>
      <c r="T27" s="238"/>
      <c r="U27" s="242" t="str">
        <f t="shared" si="56"/>
        <v/>
      </c>
      <c r="V27" s="234" t="str">
        <f t="shared" si="57"/>
        <v/>
      </c>
      <c r="W27" s="8"/>
      <c r="X27" s="238"/>
      <c r="Y27" s="242" t="str">
        <f t="shared" si="58"/>
        <v/>
      </c>
      <c r="Z27" s="234" t="str">
        <f t="shared" si="59"/>
        <v/>
      </c>
      <c r="AR27" s="13" t="str">
        <f t="shared" ref="AR27:AT31" si="98">IF($B27="","",B27)</f>
        <v/>
      </c>
      <c r="AS27" s="13" t="str">
        <f t="shared" si="98"/>
        <v/>
      </c>
      <c r="AT27" s="13" t="str">
        <f t="shared" si="98"/>
        <v/>
      </c>
      <c r="AU27" s="22" t="str">
        <f t="shared" si="61"/>
        <v/>
      </c>
      <c r="AV27" s="22" t="str">
        <f t="shared" si="62"/>
        <v/>
      </c>
      <c r="AW27" s="22" t="str">
        <f t="shared" si="63"/>
        <v/>
      </c>
      <c r="AX27" s="22" t="str">
        <f t="shared" si="64"/>
        <v/>
      </c>
      <c r="AY27" s="22" t="str">
        <f t="shared" si="65"/>
        <v/>
      </c>
      <c r="BA27" s="13" t="str">
        <f t="shared" ref="BA27:BC31" si="99">IF($B27="","",B27)</f>
        <v/>
      </c>
      <c r="BB27" s="13" t="str">
        <f t="shared" si="99"/>
        <v/>
      </c>
      <c r="BC27" s="13" t="str">
        <f t="shared" si="99"/>
        <v/>
      </c>
      <c r="BD27" s="66" t="str">
        <f t="shared" si="67"/>
        <v/>
      </c>
      <c r="BE27" s="22" t="str">
        <f t="shared" si="68"/>
        <v/>
      </c>
      <c r="BF27" s="22" t="str">
        <f t="shared" si="69"/>
        <v/>
      </c>
      <c r="BG27" s="66" t="str">
        <f t="shared" si="70"/>
        <v/>
      </c>
      <c r="BH27" s="22" t="str">
        <f t="shared" si="71"/>
        <v/>
      </c>
      <c r="BI27" s="22" t="str">
        <f t="shared" si="72"/>
        <v/>
      </c>
      <c r="BJ27" s="66" t="str">
        <f t="shared" si="73"/>
        <v/>
      </c>
      <c r="BK27" s="22" t="str">
        <f t="shared" si="74"/>
        <v/>
      </c>
      <c r="BL27" s="22" t="str">
        <f t="shared" si="75"/>
        <v/>
      </c>
      <c r="BM27" s="66" t="str">
        <f t="shared" si="76"/>
        <v/>
      </c>
      <c r="BN27" s="22" t="str">
        <f t="shared" si="77"/>
        <v/>
      </c>
      <c r="BO27" s="22" t="str">
        <f t="shared" si="78"/>
        <v/>
      </c>
      <c r="BP27" s="66" t="str">
        <f t="shared" si="79"/>
        <v/>
      </c>
      <c r="BQ27" s="22" t="str">
        <f t="shared" si="80"/>
        <v/>
      </c>
      <c r="BR27" s="22" t="str">
        <f t="shared" si="81"/>
        <v/>
      </c>
      <c r="BT27" s="13" t="str">
        <f t="shared" ref="BT27:BV31" si="100">IF($B27="","",B27)</f>
        <v/>
      </c>
      <c r="BU27" s="13" t="str">
        <f t="shared" si="100"/>
        <v/>
      </c>
      <c r="BV27" s="13" t="str">
        <f t="shared" si="100"/>
        <v/>
      </c>
      <c r="BW27" s="66" t="str">
        <f t="shared" si="83"/>
        <v/>
      </c>
      <c r="BX27" s="22" t="str">
        <f t="shared" si="84"/>
        <v/>
      </c>
      <c r="BY27" s="22" t="str">
        <f t="shared" si="85"/>
        <v/>
      </c>
      <c r="BZ27" s="66" t="str">
        <f t="shared" si="86"/>
        <v/>
      </c>
      <c r="CA27" s="22" t="str">
        <f t="shared" si="87"/>
        <v/>
      </c>
      <c r="CB27" s="22" t="str">
        <f t="shared" si="88"/>
        <v/>
      </c>
      <c r="CC27" s="66" t="str">
        <f t="shared" si="89"/>
        <v/>
      </c>
      <c r="CD27" s="22" t="str">
        <f t="shared" si="90"/>
        <v/>
      </c>
      <c r="CE27" s="22" t="str">
        <f t="shared" si="91"/>
        <v/>
      </c>
      <c r="CF27" s="66" t="str">
        <f t="shared" si="92"/>
        <v/>
      </c>
      <c r="CG27" s="22" t="str">
        <f t="shared" si="93"/>
        <v/>
      </c>
      <c r="CH27" s="22" t="str">
        <f t="shared" si="94"/>
        <v/>
      </c>
      <c r="CI27" s="66" t="str">
        <f t="shared" si="95"/>
        <v/>
      </c>
      <c r="CJ27" s="22" t="str">
        <f t="shared" si="96"/>
        <v/>
      </c>
      <c r="CK27" s="22" t="str">
        <f t="shared" si="97"/>
        <v/>
      </c>
    </row>
    <row r="28" spans="1:89" ht="15" customHeight="1" x14ac:dyDescent="0.2">
      <c r="A28" s="60" t="str">
        <f t="shared" si="47"/>
        <v/>
      </c>
      <c r="B28" s="61"/>
      <c r="C28" s="329"/>
      <c r="D28" s="249"/>
      <c r="E28" s="15" t="str">
        <f t="shared" si="48"/>
        <v/>
      </c>
      <c r="F28" s="16" t="str">
        <f t="shared" si="49"/>
        <v/>
      </c>
      <c r="G28" s="8"/>
      <c r="H28" s="238"/>
      <c r="I28" s="242" t="str">
        <f t="shared" si="50"/>
        <v/>
      </c>
      <c r="J28" s="234" t="str">
        <f t="shared" si="51"/>
        <v/>
      </c>
      <c r="K28" s="8"/>
      <c r="L28" s="238"/>
      <c r="M28" s="242" t="str">
        <f t="shared" si="52"/>
        <v/>
      </c>
      <c r="N28" s="234" t="str">
        <f t="shared" si="53"/>
        <v/>
      </c>
      <c r="O28" s="8"/>
      <c r="P28" s="238"/>
      <c r="Q28" s="242" t="str">
        <f t="shared" si="54"/>
        <v/>
      </c>
      <c r="R28" s="234" t="str">
        <f t="shared" si="55"/>
        <v/>
      </c>
      <c r="S28" s="8"/>
      <c r="T28" s="238"/>
      <c r="U28" s="242" t="str">
        <f t="shared" si="56"/>
        <v/>
      </c>
      <c r="V28" s="234" t="str">
        <f t="shared" si="57"/>
        <v/>
      </c>
      <c r="W28" s="8"/>
      <c r="X28" s="238"/>
      <c r="Y28" s="242" t="str">
        <f t="shared" si="58"/>
        <v/>
      </c>
      <c r="Z28" s="234" t="str">
        <f t="shared" si="59"/>
        <v/>
      </c>
      <c r="AR28" s="13" t="str">
        <f t="shared" si="98"/>
        <v/>
      </c>
      <c r="AS28" s="13" t="str">
        <f t="shared" si="98"/>
        <v/>
      </c>
      <c r="AT28" s="13" t="str">
        <f t="shared" si="98"/>
        <v/>
      </c>
      <c r="AU28" s="22" t="str">
        <f t="shared" si="61"/>
        <v/>
      </c>
      <c r="AV28" s="22" t="str">
        <f t="shared" si="62"/>
        <v/>
      </c>
      <c r="AW28" s="22" t="str">
        <f t="shared" si="63"/>
        <v/>
      </c>
      <c r="AX28" s="22" t="str">
        <f t="shared" si="64"/>
        <v/>
      </c>
      <c r="AY28" s="22" t="str">
        <f t="shared" si="65"/>
        <v/>
      </c>
      <c r="BA28" s="13" t="str">
        <f t="shared" si="99"/>
        <v/>
      </c>
      <c r="BB28" s="13" t="str">
        <f t="shared" si="99"/>
        <v/>
      </c>
      <c r="BC28" s="13" t="str">
        <f t="shared" si="99"/>
        <v/>
      </c>
      <c r="BD28" s="66" t="str">
        <f t="shared" si="67"/>
        <v/>
      </c>
      <c r="BE28" s="22" t="str">
        <f t="shared" si="68"/>
        <v/>
      </c>
      <c r="BF28" s="22" t="str">
        <f t="shared" si="69"/>
        <v/>
      </c>
      <c r="BG28" s="66" t="str">
        <f t="shared" si="70"/>
        <v/>
      </c>
      <c r="BH28" s="22" t="str">
        <f t="shared" si="71"/>
        <v/>
      </c>
      <c r="BI28" s="22" t="str">
        <f t="shared" si="72"/>
        <v/>
      </c>
      <c r="BJ28" s="66" t="str">
        <f t="shared" si="73"/>
        <v/>
      </c>
      <c r="BK28" s="22" t="str">
        <f t="shared" si="74"/>
        <v/>
      </c>
      <c r="BL28" s="22" t="str">
        <f t="shared" si="75"/>
        <v/>
      </c>
      <c r="BM28" s="66" t="str">
        <f t="shared" si="76"/>
        <v/>
      </c>
      <c r="BN28" s="22" t="str">
        <f t="shared" si="77"/>
        <v/>
      </c>
      <c r="BO28" s="22" t="str">
        <f t="shared" si="78"/>
        <v/>
      </c>
      <c r="BP28" s="66" t="str">
        <f t="shared" si="79"/>
        <v/>
      </c>
      <c r="BQ28" s="22" t="str">
        <f t="shared" si="80"/>
        <v/>
      </c>
      <c r="BR28" s="22" t="str">
        <f t="shared" si="81"/>
        <v/>
      </c>
      <c r="BT28" s="13" t="str">
        <f t="shared" si="100"/>
        <v/>
      </c>
      <c r="BU28" s="13" t="str">
        <f t="shared" si="100"/>
        <v/>
      </c>
      <c r="BV28" s="13" t="str">
        <f t="shared" si="100"/>
        <v/>
      </c>
      <c r="BW28" s="66" t="str">
        <f t="shared" si="83"/>
        <v/>
      </c>
      <c r="BX28" s="22" t="str">
        <f t="shared" si="84"/>
        <v/>
      </c>
      <c r="BY28" s="22" t="str">
        <f t="shared" si="85"/>
        <v/>
      </c>
      <c r="BZ28" s="66" t="str">
        <f t="shared" si="86"/>
        <v/>
      </c>
      <c r="CA28" s="22" t="str">
        <f t="shared" si="87"/>
        <v/>
      </c>
      <c r="CB28" s="22" t="str">
        <f t="shared" si="88"/>
        <v/>
      </c>
      <c r="CC28" s="66" t="str">
        <f t="shared" si="89"/>
        <v/>
      </c>
      <c r="CD28" s="22" t="str">
        <f t="shared" si="90"/>
        <v/>
      </c>
      <c r="CE28" s="22" t="str">
        <f t="shared" si="91"/>
        <v/>
      </c>
      <c r="CF28" s="66" t="str">
        <f t="shared" si="92"/>
        <v/>
      </c>
      <c r="CG28" s="22" t="str">
        <f t="shared" si="93"/>
        <v/>
      </c>
      <c r="CH28" s="22" t="str">
        <f t="shared" si="94"/>
        <v/>
      </c>
      <c r="CI28" s="66" t="str">
        <f t="shared" si="95"/>
        <v/>
      </c>
      <c r="CJ28" s="22" t="str">
        <f t="shared" si="96"/>
        <v/>
      </c>
      <c r="CK28" s="22" t="str">
        <f t="shared" si="97"/>
        <v/>
      </c>
    </row>
    <row r="29" spans="1:89" ht="15" customHeight="1" x14ac:dyDescent="0.2">
      <c r="A29" s="60" t="str">
        <f t="shared" si="47"/>
        <v/>
      </c>
      <c r="B29" s="61"/>
      <c r="C29" s="329"/>
      <c r="D29" s="249"/>
      <c r="E29" s="15" t="str">
        <f t="shared" si="48"/>
        <v/>
      </c>
      <c r="F29" s="16" t="str">
        <f t="shared" si="49"/>
        <v/>
      </c>
      <c r="G29" s="8"/>
      <c r="H29" s="238"/>
      <c r="I29" s="242" t="str">
        <f t="shared" si="50"/>
        <v/>
      </c>
      <c r="J29" s="234" t="str">
        <f t="shared" si="51"/>
        <v/>
      </c>
      <c r="K29" s="8"/>
      <c r="L29" s="238"/>
      <c r="M29" s="242" t="str">
        <f t="shared" si="52"/>
        <v/>
      </c>
      <c r="N29" s="234" t="str">
        <f t="shared" si="53"/>
        <v/>
      </c>
      <c r="O29" s="8"/>
      <c r="P29" s="238"/>
      <c r="Q29" s="242" t="str">
        <f t="shared" si="54"/>
        <v/>
      </c>
      <c r="R29" s="234" t="str">
        <f t="shared" si="55"/>
        <v/>
      </c>
      <c r="S29" s="8"/>
      <c r="T29" s="238"/>
      <c r="U29" s="242" t="str">
        <f t="shared" si="56"/>
        <v/>
      </c>
      <c r="V29" s="234" t="str">
        <f t="shared" si="57"/>
        <v/>
      </c>
      <c r="W29" s="8"/>
      <c r="X29" s="238"/>
      <c r="Y29" s="242" t="str">
        <f t="shared" si="58"/>
        <v/>
      </c>
      <c r="Z29" s="234" t="str">
        <f t="shared" si="59"/>
        <v/>
      </c>
      <c r="AR29" s="13" t="str">
        <f t="shared" si="98"/>
        <v/>
      </c>
      <c r="AS29" s="13" t="str">
        <f t="shared" si="98"/>
        <v/>
      </c>
      <c r="AT29" s="13" t="str">
        <f t="shared" si="98"/>
        <v/>
      </c>
      <c r="AU29" s="22" t="str">
        <f t="shared" si="61"/>
        <v/>
      </c>
      <c r="AV29" s="22" t="str">
        <f t="shared" si="62"/>
        <v/>
      </c>
      <c r="AW29" s="22" t="str">
        <f t="shared" si="63"/>
        <v/>
      </c>
      <c r="AX29" s="22" t="str">
        <f t="shared" si="64"/>
        <v/>
      </c>
      <c r="AY29" s="22" t="str">
        <f t="shared" si="65"/>
        <v/>
      </c>
      <c r="BA29" s="13" t="str">
        <f t="shared" si="99"/>
        <v/>
      </c>
      <c r="BB29" s="13" t="str">
        <f t="shared" si="99"/>
        <v/>
      </c>
      <c r="BC29" s="13" t="str">
        <f t="shared" si="99"/>
        <v/>
      </c>
      <c r="BD29" s="66" t="str">
        <f t="shared" si="67"/>
        <v/>
      </c>
      <c r="BE29" s="22" t="str">
        <f t="shared" si="68"/>
        <v/>
      </c>
      <c r="BF29" s="22" t="str">
        <f t="shared" si="69"/>
        <v/>
      </c>
      <c r="BG29" s="66" t="str">
        <f t="shared" si="70"/>
        <v/>
      </c>
      <c r="BH29" s="22" t="str">
        <f t="shared" si="71"/>
        <v/>
      </c>
      <c r="BI29" s="22" t="str">
        <f t="shared" si="72"/>
        <v/>
      </c>
      <c r="BJ29" s="66" t="str">
        <f t="shared" si="73"/>
        <v/>
      </c>
      <c r="BK29" s="22" t="str">
        <f t="shared" si="74"/>
        <v/>
      </c>
      <c r="BL29" s="22" t="str">
        <f t="shared" si="75"/>
        <v/>
      </c>
      <c r="BM29" s="66" t="str">
        <f t="shared" si="76"/>
        <v/>
      </c>
      <c r="BN29" s="22" t="str">
        <f t="shared" si="77"/>
        <v/>
      </c>
      <c r="BO29" s="22" t="str">
        <f t="shared" si="78"/>
        <v/>
      </c>
      <c r="BP29" s="66" t="str">
        <f t="shared" si="79"/>
        <v/>
      </c>
      <c r="BQ29" s="22" t="str">
        <f t="shared" si="80"/>
        <v/>
      </c>
      <c r="BR29" s="22" t="str">
        <f t="shared" si="81"/>
        <v/>
      </c>
      <c r="BT29" s="13" t="str">
        <f t="shared" si="100"/>
        <v/>
      </c>
      <c r="BU29" s="13" t="str">
        <f t="shared" si="100"/>
        <v/>
      </c>
      <c r="BV29" s="13" t="str">
        <f t="shared" si="100"/>
        <v/>
      </c>
      <c r="BW29" s="66" t="str">
        <f t="shared" si="83"/>
        <v/>
      </c>
      <c r="BX29" s="22" t="str">
        <f t="shared" si="84"/>
        <v/>
      </c>
      <c r="BY29" s="22" t="str">
        <f t="shared" si="85"/>
        <v/>
      </c>
      <c r="BZ29" s="66" t="str">
        <f t="shared" si="86"/>
        <v/>
      </c>
      <c r="CA29" s="22" t="str">
        <f t="shared" si="87"/>
        <v/>
      </c>
      <c r="CB29" s="22" t="str">
        <f t="shared" si="88"/>
        <v/>
      </c>
      <c r="CC29" s="66" t="str">
        <f t="shared" si="89"/>
        <v/>
      </c>
      <c r="CD29" s="22" t="str">
        <f t="shared" si="90"/>
        <v/>
      </c>
      <c r="CE29" s="22" t="str">
        <f t="shared" si="91"/>
        <v/>
      </c>
      <c r="CF29" s="66" t="str">
        <f t="shared" si="92"/>
        <v/>
      </c>
      <c r="CG29" s="22" t="str">
        <f t="shared" si="93"/>
        <v/>
      </c>
      <c r="CH29" s="22" t="str">
        <f t="shared" si="94"/>
        <v/>
      </c>
      <c r="CI29" s="66" t="str">
        <f t="shared" si="95"/>
        <v/>
      </c>
      <c r="CJ29" s="22" t="str">
        <f t="shared" si="96"/>
        <v/>
      </c>
      <c r="CK29" s="22" t="str">
        <f t="shared" si="97"/>
        <v/>
      </c>
    </row>
    <row r="30" spans="1:89" ht="15" customHeight="1" x14ac:dyDescent="0.2">
      <c r="A30" s="60" t="str">
        <f>F30</f>
        <v/>
      </c>
      <c r="B30" s="61"/>
      <c r="C30" s="329"/>
      <c r="D30" s="249"/>
      <c r="E30" s="15" t="str">
        <f t="shared" si="48"/>
        <v/>
      </c>
      <c r="F30" s="16" t="str">
        <f t="shared" si="49"/>
        <v/>
      </c>
      <c r="G30" s="8"/>
      <c r="H30" s="238"/>
      <c r="I30" s="242" t="str">
        <f t="shared" si="50"/>
        <v/>
      </c>
      <c r="J30" s="234" t="str">
        <f t="shared" si="51"/>
        <v/>
      </c>
      <c r="K30" s="8"/>
      <c r="L30" s="238"/>
      <c r="M30" s="242" t="str">
        <f t="shared" si="52"/>
        <v/>
      </c>
      <c r="N30" s="234" t="str">
        <f t="shared" si="53"/>
        <v/>
      </c>
      <c r="O30" s="8"/>
      <c r="P30" s="238"/>
      <c r="Q30" s="242" t="str">
        <f t="shared" si="54"/>
        <v/>
      </c>
      <c r="R30" s="234" t="str">
        <f t="shared" si="55"/>
        <v/>
      </c>
      <c r="S30" s="8"/>
      <c r="T30" s="238"/>
      <c r="U30" s="242" t="str">
        <f t="shared" si="56"/>
        <v/>
      </c>
      <c r="V30" s="234" t="str">
        <f t="shared" si="57"/>
        <v/>
      </c>
      <c r="W30" s="8"/>
      <c r="X30" s="238"/>
      <c r="Y30" s="242" t="str">
        <f t="shared" si="58"/>
        <v/>
      </c>
      <c r="Z30" s="234" t="str">
        <f t="shared" si="59"/>
        <v/>
      </c>
      <c r="AR30" s="13" t="str">
        <f t="shared" si="98"/>
        <v/>
      </c>
      <c r="AS30" s="13" t="str">
        <f t="shared" si="98"/>
        <v/>
      </c>
      <c r="AT30" s="13" t="str">
        <f t="shared" si="98"/>
        <v/>
      </c>
      <c r="AU30" s="22" t="str">
        <f t="shared" si="61"/>
        <v/>
      </c>
      <c r="AV30" s="22" t="str">
        <f t="shared" si="62"/>
        <v/>
      </c>
      <c r="AW30" s="22" t="str">
        <f t="shared" si="63"/>
        <v/>
      </c>
      <c r="AX30" s="22" t="str">
        <f t="shared" si="64"/>
        <v/>
      </c>
      <c r="AY30" s="22" t="str">
        <f t="shared" si="65"/>
        <v/>
      </c>
      <c r="BA30" s="13" t="str">
        <f t="shared" si="99"/>
        <v/>
      </c>
      <c r="BB30" s="13" t="str">
        <f t="shared" si="99"/>
        <v/>
      </c>
      <c r="BC30" s="13" t="str">
        <f t="shared" si="99"/>
        <v/>
      </c>
      <c r="BD30" s="66" t="str">
        <f t="shared" si="67"/>
        <v/>
      </c>
      <c r="BE30" s="22" t="str">
        <f t="shared" si="68"/>
        <v/>
      </c>
      <c r="BF30" s="22" t="str">
        <f t="shared" si="69"/>
        <v/>
      </c>
      <c r="BG30" s="66" t="str">
        <f t="shared" si="70"/>
        <v/>
      </c>
      <c r="BH30" s="22" t="str">
        <f t="shared" si="71"/>
        <v/>
      </c>
      <c r="BI30" s="22" t="str">
        <f t="shared" si="72"/>
        <v/>
      </c>
      <c r="BJ30" s="66" t="str">
        <f t="shared" si="73"/>
        <v/>
      </c>
      <c r="BK30" s="22" t="str">
        <f t="shared" si="74"/>
        <v/>
      </c>
      <c r="BL30" s="22" t="str">
        <f t="shared" si="75"/>
        <v/>
      </c>
      <c r="BM30" s="66" t="str">
        <f t="shared" si="76"/>
        <v/>
      </c>
      <c r="BN30" s="22" t="str">
        <f t="shared" si="77"/>
        <v/>
      </c>
      <c r="BO30" s="22" t="str">
        <f t="shared" si="78"/>
        <v/>
      </c>
      <c r="BP30" s="66" t="str">
        <f t="shared" si="79"/>
        <v/>
      </c>
      <c r="BQ30" s="22" t="str">
        <f t="shared" si="80"/>
        <v/>
      </c>
      <c r="BR30" s="22" t="str">
        <f t="shared" si="81"/>
        <v/>
      </c>
      <c r="BT30" s="13" t="str">
        <f t="shared" si="100"/>
        <v/>
      </c>
      <c r="BU30" s="13" t="str">
        <f t="shared" si="100"/>
        <v/>
      </c>
      <c r="BV30" s="13" t="str">
        <f t="shared" si="100"/>
        <v/>
      </c>
      <c r="BW30" s="66" t="str">
        <f t="shared" si="83"/>
        <v/>
      </c>
      <c r="BX30" s="22" t="str">
        <f t="shared" si="84"/>
        <v/>
      </c>
      <c r="BY30" s="22" t="str">
        <f t="shared" si="85"/>
        <v/>
      </c>
      <c r="BZ30" s="66" t="str">
        <f t="shared" si="86"/>
        <v/>
      </c>
      <c r="CA30" s="22" t="str">
        <f t="shared" si="87"/>
        <v/>
      </c>
      <c r="CB30" s="22" t="str">
        <f t="shared" si="88"/>
        <v/>
      </c>
      <c r="CC30" s="66" t="str">
        <f t="shared" si="89"/>
        <v/>
      </c>
      <c r="CD30" s="22" t="str">
        <f t="shared" si="90"/>
        <v/>
      </c>
      <c r="CE30" s="22" t="str">
        <f t="shared" si="91"/>
        <v/>
      </c>
      <c r="CF30" s="66" t="str">
        <f t="shared" si="92"/>
        <v/>
      </c>
      <c r="CG30" s="22" t="str">
        <f t="shared" si="93"/>
        <v/>
      </c>
      <c r="CH30" s="22" t="str">
        <f t="shared" si="94"/>
        <v/>
      </c>
      <c r="CI30" s="66" t="str">
        <f t="shared" si="95"/>
        <v/>
      </c>
      <c r="CJ30" s="22" t="str">
        <f t="shared" si="96"/>
        <v/>
      </c>
      <c r="CK30" s="22" t="str">
        <f t="shared" si="97"/>
        <v/>
      </c>
    </row>
    <row r="31" spans="1:89" ht="15" customHeight="1" thickBot="1" x14ac:dyDescent="0.25">
      <c r="A31" s="60" t="str">
        <f>F31</f>
        <v/>
      </c>
      <c r="B31" s="250"/>
      <c r="C31" s="250"/>
      <c r="D31" s="251"/>
      <c r="E31" s="15" t="str">
        <f t="shared" si="48"/>
        <v/>
      </c>
      <c r="F31" s="20" t="str">
        <f t="shared" si="49"/>
        <v/>
      </c>
      <c r="G31" s="21"/>
      <c r="H31" s="238"/>
      <c r="I31" s="242" t="str">
        <f t="shared" si="50"/>
        <v/>
      </c>
      <c r="J31" s="234" t="str">
        <f t="shared" si="51"/>
        <v/>
      </c>
      <c r="K31" s="21"/>
      <c r="L31" s="238"/>
      <c r="M31" s="242" t="str">
        <f t="shared" si="52"/>
        <v/>
      </c>
      <c r="N31" s="234" t="str">
        <f t="shared" si="53"/>
        <v/>
      </c>
      <c r="O31" s="21"/>
      <c r="P31" s="238"/>
      <c r="Q31" s="242" t="str">
        <f t="shared" si="54"/>
        <v/>
      </c>
      <c r="R31" s="234" t="str">
        <f t="shared" si="55"/>
        <v/>
      </c>
      <c r="S31" s="21"/>
      <c r="T31" s="238"/>
      <c r="U31" s="242" t="str">
        <f t="shared" si="56"/>
        <v/>
      </c>
      <c r="V31" s="234" t="str">
        <f t="shared" si="57"/>
        <v/>
      </c>
      <c r="W31" s="21"/>
      <c r="X31" s="238"/>
      <c r="Y31" s="242" t="str">
        <f t="shared" si="58"/>
        <v/>
      </c>
      <c r="Z31" s="234" t="str">
        <f t="shared" si="59"/>
        <v/>
      </c>
      <c r="AR31" s="13" t="str">
        <f t="shared" si="98"/>
        <v/>
      </c>
      <c r="AS31" s="13" t="str">
        <f t="shared" si="98"/>
        <v/>
      </c>
      <c r="AT31" s="13" t="str">
        <f t="shared" si="98"/>
        <v/>
      </c>
      <c r="AU31" s="22" t="str">
        <f t="shared" si="61"/>
        <v/>
      </c>
      <c r="AV31" s="22" t="str">
        <f t="shared" si="62"/>
        <v/>
      </c>
      <c r="AW31" s="22" t="str">
        <f t="shared" si="63"/>
        <v/>
      </c>
      <c r="AX31" s="22" t="str">
        <f t="shared" si="64"/>
        <v/>
      </c>
      <c r="AY31" s="22" t="str">
        <f t="shared" si="65"/>
        <v/>
      </c>
      <c r="BA31" s="13" t="str">
        <f t="shared" si="99"/>
        <v/>
      </c>
      <c r="BB31" s="13" t="str">
        <f t="shared" si="99"/>
        <v/>
      </c>
      <c r="BC31" s="13" t="str">
        <f t="shared" si="99"/>
        <v/>
      </c>
      <c r="BD31" s="66" t="str">
        <f t="shared" si="67"/>
        <v/>
      </c>
      <c r="BE31" s="22" t="str">
        <f t="shared" si="68"/>
        <v/>
      </c>
      <c r="BF31" s="22" t="str">
        <f t="shared" si="69"/>
        <v/>
      </c>
      <c r="BG31" s="66" t="str">
        <f t="shared" si="70"/>
        <v/>
      </c>
      <c r="BH31" s="22" t="str">
        <f t="shared" si="71"/>
        <v/>
      </c>
      <c r="BI31" s="22" t="str">
        <f t="shared" si="72"/>
        <v/>
      </c>
      <c r="BJ31" s="66" t="str">
        <f t="shared" si="73"/>
        <v/>
      </c>
      <c r="BK31" s="22" t="str">
        <f t="shared" si="74"/>
        <v/>
      </c>
      <c r="BL31" s="22" t="str">
        <f t="shared" si="75"/>
        <v/>
      </c>
      <c r="BM31" s="66" t="str">
        <f t="shared" si="76"/>
        <v/>
      </c>
      <c r="BN31" s="22" t="str">
        <f t="shared" si="77"/>
        <v/>
      </c>
      <c r="BO31" s="22" t="str">
        <f t="shared" si="78"/>
        <v/>
      </c>
      <c r="BP31" s="66" t="str">
        <f t="shared" si="79"/>
        <v/>
      </c>
      <c r="BQ31" s="22" t="str">
        <f t="shared" si="80"/>
        <v/>
      </c>
      <c r="BR31" s="22" t="str">
        <f t="shared" si="81"/>
        <v/>
      </c>
      <c r="BT31" s="13" t="str">
        <f t="shared" si="100"/>
        <v/>
      </c>
      <c r="BU31" s="13" t="str">
        <f t="shared" si="100"/>
        <v/>
      </c>
      <c r="BV31" s="13" t="str">
        <f t="shared" si="100"/>
        <v/>
      </c>
      <c r="BW31" s="66" t="str">
        <f t="shared" si="83"/>
        <v/>
      </c>
      <c r="BX31" s="22" t="str">
        <f t="shared" si="84"/>
        <v/>
      </c>
      <c r="BY31" s="22" t="str">
        <f t="shared" si="85"/>
        <v/>
      </c>
      <c r="BZ31" s="66" t="str">
        <f t="shared" si="86"/>
        <v/>
      </c>
      <c r="CA31" s="22" t="str">
        <f t="shared" si="87"/>
        <v/>
      </c>
      <c r="CB31" s="22" t="str">
        <f t="shared" si="88"/>
        <v/>
      </c>
      <c r="CC31" s="66" t="str">
        <f t="shared" si="89"/>
        <v/>
      </c>
      <c r="CD31" s="22" t="str">
        <f t="shared" si="90"/>
        <v/>
      </c>
      <c r="CE31" s="22" t="str">
        <f t="shared" si="91"/>
        <v/>
      </c>
      <c r="CF31" s="66" t="str">
        <f t="shared" si="92"/>
        <v/>
      </c>
      <c r="CG31" s="22" t="str">
        <f t="shared" si="93"/>
        <v/>
      </c>
      <c r="CH31" s="22" t="str">
        <f t="shared" si="94"/>
        <v/>
      </c>
      <c r="CI31" s="66" t="str">
        <f t="shared" si="95"/>
        <v/>
      </c>
      <c r="CJ31" s="22" t="str">
        <f t="shared" si="96"/>
        <v/>
      </c>
      <c r="CK31" s="22" t="str">
        <f t="shared" si="97"/>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18">
    <sortCondition ref="A11:A18"/>
  </sortState>
  <mergeCells count="12">
    <mergeCell ref="E8:F8"/>
    <mergeCell ref="D2:Z6"/>
    <mergeCell ref="H7:J7"/>
    <mergeCell ref="L7:N7"/>
    <mergeCell ref="P7:R7"/>
    <mergeCell ref="T7:V7"/>
    <mergeCell ref="X7:Z7"/>
    <mergeCell ref="H8:J8"/>
    <mergeCell ref="L8:N8"/>
    <mergeCell ref="P8:R8"/>
    <mergeCell ref="T8:V8"/>
    <mergeCell ref="X8:Z8"/>
  </mergeCells>
  <dataValidations count="2">
    <dataValidation type="list" allowBlank="1" showInputMessage="1" showErrorMessage="1" sqref="T8:V8 L8:N8 P8:R8 X8:Z8 H8:J8 BD8 BG8 BJ8 BM8 BP8 BW8 BZ8 CC8 CF8 CI8" xr:uid="{13B4CC46-1765-490C-8C25-02CDA26E93CA}">
      <formula1>Windspd</formula1>
    </dataValidation>
    <dataValidation type="list" allowBlank="1" showInputMessage="1" showErrorMessage="1" sqref="C11:C31" xr:uid="{4858C9BC-C754-459C-AC1C-7ECC25B579CD}">
      <formula1>Boats</formula1>
    </dataValidation>
  </dataValidations>
  <pageMargins left="0.7" right="0.7" top="0.75" bottom="0.75" header="0.3" footer="0.3"/>
  <pageSetup orientation="portrait" verticalDpi="0"/>
  <extLst>
    <ext xmlns:x14="http://schemas.microsoft.com/office/spreadsheetml/2009/9/main" uri="{CCE6A557-97BC-4b89-ADB6-D9C93CAAB3DF}">
      <x14:dataValidations xmlns:xm="http://schemas.microsoft.com/office/excel/2006/main" count="1">
        <x14:dataValidation type="list" allowBlank="1" showInputMessage="1" showErrorMessage="1" xr:uid="{CA5FCE32-D244-4525-AD28-40BCB470CAE8}">
          <x14:formula1>
            <xm:f>Memb!$B$2:$B$317</xm:f>
          </x14:formula1>
          <xm:sqref>B11:B31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BB82-4A76-4D02-B9FA-738483B96168}">
  <dimension ref="A1:CK33"/>
  <sheetViews>
    <sheetView workbookViewId="0">
      <selection activeCell="B11" sqref="B11"/>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213</v>
      </c>
      <c r="C2" s="2"/>
      <c r="D2" s="410" t="s">
        <v>1165</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375</v>
      </c>
      <c r="C3" s="2" t="s">
        <v>419</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850</v>
      </c>
      <c r="C4" s="2" t="s">
        <v>920</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471</v>
      </c>
      <c r="C5" s="2" t="s">
        <v>670</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44625</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9" si="0">F11</f>
        <v>1</v>
      </c>
      <c r="B11" s="61" t="s">
        <v>1167</v>
      </c>
      <c r="C11" s="329" t="s">
        <v>1166</v>
      </c>
      <c r="D11" s="249">
        <v>2382</v>
      </c>
      <c r="E11" s="15">
        <f t="shared" ref="E11:E31" si="1">IF(B11="","",J11+N11+R11+V11+Z11)</f>
        <v>6</v>
      </c>
      <c r="F11" s="16">
        <f t="shared" ref="F11:F31" si="2">IF(B11="","",RANK(E11,E$11:E$31,1))</f>
        <v>1</v>
      </c>
      <c r="G11" s="8"/>
      <c r="H11" s="238" t="s">
        <v>816</v>
      </c>
      <c r="I11" s="242" t="str">
        <f t="shared" ref="I11:I31" si="3">IF(OR(H11="DNS",H11="DNF",H11="DSQ",H11="DNC",H11="OCS"),"",IF(H$9="","",IF($B11="","",H11)))</f>
        <v/>
      </c>
      <c r="J11" s="234">
        <f t="shared" ref="J11:J31" si="4">IF(OR(H11="DNS",H11="DNF",H11="DSQ",H11="DNC",H11="OCS"),(COUNTA($B$11:$B$31)+1),IF($B11="","",RANK(I11,I$11:I$31,1)))</f>
        <v>2</v>
      </c>
      <c r="K11" s="8"/>
      <c r="L11" s="238" t="s">
        <v>815</v>
      </c>
      <c r="M11" s="242" t="str">
        <f t="shared" ref="M11:M31" si="5">IF(OR(L11="DNS",L11="DNF",L11="DSQ",L11="DNC",L11="OCS"),"",IF(L$9="","",IF($B11="","",L11)))</f>
        <v/>
      </c>
      <c r="N11" s="234">
        <f t="shared" ref="N11:N31" si="6">IF(OR(L11="DNS",L11="DNF",L11="DSQ",L11="DNC",L11="OCS"),(COUNTA($B$11:$B$31)+1),IF($B11="","",RANK(M11,M$11:M$31,1)))</f>
        <v>2</v>
      </c>
      <c r="O11" s="8"/>
      <c r="P11" s="238" t="s">
        <v>815</v>
      </c>
      <c r="Q11" s="242" t="str">
        <f t="shared" ref="Q11:Q31" si="7">IF(OR(P11="DNS",P11="DNF",P11="DSQ",P11="DNC",P11="OCS"),"",IF(P$9="","",IF($B11="","",P11)))</f>
        <v/>
      </c>
      <c r="R11" s="234">
        <f t="shared" ref="R11:R31" si="8">IF(OR(P11="DNS",P11="DNF",P11="DSQ",P11="DNC",P11="OCS"),(COUNTA($B$11:$B$31)+1),IF($B11="","",RANK(Q11,Q$11:Q$31,1)))</f>
        <v>2</v>
      </c>
      <c r="S11" s="8"/>
      <c r="T11" s="238"/>
      <c r="U11" s="242"/>
      <c r="V11" s="234"/>
      <c r="W11" s="8"/>
      <c r="X11" s="238"/>
      <c r="Y11" s="242"/>
      <c r="Z11" s="234"/>
      <c r="AR11" s="13" t="str">
        <f t="shared" ref="AR11:AT26" si="9">IF($B11="","",B11)</f>
        <v>Tripp &amp; Caroline</v>
      </c>
      <c r="AS11" s="13" t="str">
        <f t="shared" si="9"/>
        <v>420</v>
      </c>
      <c r="AT11" s="13">
        <f t="shared" si="9"/>
        <v>2382</v>
      </c>
      <c r="AU11" s="22">
        <f t="shared" ref="AU11:AU31" si="10">IF($B11="","",IF(J11&gt;0,IF(OR(H11="DNS",H11="DSQ",H11="DNC",H11="OCS"),0,IF(H11="DNF",1,(COUNTIF($H$11:$H$31,"=DNF")+COUNT($I$11:$I$31))-J11+1)),0))</f>
        <v>1</v>
      </c>
      <c r="AV11" s="22">
        <f t="shared" ref="AV11:AV31" si="11">IF($B11="","",IF(N11&gt;0,IF(OR(L11="DNS",L11="DSQ",L11="DNC",L11="OCS"),0,IF(L11="DNF",1,(COUNTIF($L$11:$L$31,"=DNF")+COUNT($M$11:$M$31)-N11+1))),0))</f>
        <v>0</v>
      </c>
      <c r="AW11" s="22">
        <f t="shared" ref="AW11:AW31" si="12">IF($B11="","",IF(R11&gt;0,IF(OR(P11="DNS",P11="DSQ",P11="DNC",P11="OCS"),0,IF(P11="DNF",1,(COUNTIF($P$11:$P$31,"=DNF")+COUNT($Q$11:$Q$31))-R11+1)),0))</f>
        <v>0</v>
      </c>
      <c r="AX11" s="22">
        <f t="shared" ref="AX11:AX31" si="13">IF($B11="","",IF(V11&gt;0,IF(OR(T11="DNS",T11="DSQ",T11="DNC",T11="OCS"),0,IF(T11="DNF",1,(COUNTIF($T$11:$T$31,"=DNF")+COUNT($U$11:$U$31))-V11+1)),0))</f>
        <v>0</v>
      </c>
      <c r="AY11" s="22">
        <f t="shared" ref="AY11:AY31" si="14">IF($B11="","",IF(Z11&gt;0,IF(OR(X11="DNS",X11="DSQ",X11="DNC",X11="OCS"),0,IF(X11="DNF",1,(COUNTIF($X$11:$X$31,"=DNF")+COUNT($Y$11:$Y$31))-Z11+1)),0))</f>
        <v>0</v>
      </c>
      <c r="BA11" s="13" t="str">
        <f t="shared" ref="BA11:BC26" si="15">IF($B11="","",B11)</f>
        <v>Tripp &amp; Caroline</v>
      </c>
      <c r="BB11" s="13" t="str">
        <f t="shared" si="15"/>
        <v>420</v>
      </c>
      <c r="BC11" s="13">
        <f t="shared" si="15"/>
        <v>2382</v>
      </c>
      <c r="BD11" s="66" t="str">
        <f t="shared" ref="BD11:BD31" si="16">IF($C11="TH",H11,"")</f>
        <v/>
      </c>
      <c r="BE11" s="22" t="str">
        <f t="shared" ref="BE11:BE31" si="17">IF(J11&gt;0,IF($C11="TH",IF(OR(BD11="DNS",BD11="DNF",BD11="DSQ",BD11="DNC",BD11="OCS"),(COUNTIF($C$11:$C$31,"=TH")+1),IF($B11="","",RANK(BD11,BD$11:BD$31,1))),""),"")</f>
        <v/>
      </c>
      <c r="BF11" s="22" t="str">
        <f t="shared" ref="BF11:BF31" si="18">IF(BE11="","",IF($C11="TH",IF($B11="","",IF(BE11&gt;0,IF(OR(BD11="DNS",BD11="DSQ",BD11="DNC",BD11="OCS"),0,IF(BD11="DNF",1,(COUNTIF($BD$11:$BD$31,"=DNF")+COUNT($BD$11:$BD$31))-BE11+1)),0)),""))</f>
        <v/>
      </c>
      <c r="BG11" s="66" t="str">
        <f t="shared" ref="BG11:BG31" si="19">IF($C11="TH",L11,"")</f>
        <v/>
      </c>
      <c r="BH11" s="22" t="str">
        <f t="shared" ref="BH11:BH31" si="20">IF(N11&gt;0,IF($C11="TH",IF(OR(BG11="DNS",BG11="DNF",BG11="DSQ",BG11="DNC",BG11="OCS"),(COUNTIF($C$11:$C$31,"=TH")+1),IF($B11="","",RANK(BG11,BG$11:BG$31,1))),""),"")</f>
        <v/>
      </c>
      <c r="BI11" s="22" t="str">
        <f t="shared" ref="BI11:BI31" si="21">IF(BH11="","",IF($C11="TH",IF($B11="","",IF(BH11&gt;0,IF(OR(BG11="DNS",BG11="DSQ",BG11="DNC",BG11="OCS"),0,IF(BG11="DNF",1,(COUNTIF($BG$11:$BG$31,"=DNF")+COUNT($BG$11:$BG$31))-BH11+1)),0)),""))</f>
        <v/>
      </c>
      <c r="BJ11" s="66" t="str">
        <f t="shared" ref="BJ11:BJ31" si="22">IF($C11="TH",P11,"")</f>
        <v/>
      </c>
      <c r="BK11" s="22" t="str">
        <f t="shared" ref="BK11:BK31" si="23">IF(R11&gt;0,IF($C11="TH",IF(OR(BJ11="DNS",BJ11="DNF",BJ11="DSQ",BJ11="DNC",BJ11="OCS"),(COUNTIF($C$11:$C$31,"=TH")+1),IF($B11="","",RANK(BJ11,BJ$11:BJ$31,1))),""),"")</f>
        <v/>
      </c>
      <c r="BL11" s="22" t="str">
        <f t="shared" ref="BL11:BL31" si="24">IF(BK11="","",IF($C11="TH",IF($B11="","",IF(BK11&gt;0,IF(OR(BJ11="DNS",BJ11="DSQ",BJ11="DNC",BJ11="OCS"),0,IF(BJ11="DNF",1,(COUNTIF($BJ$11:$BJ$31,"=DNF")+COUNT($BJ$11:$BJ$31))-BK11+1)),0)),""))</f>
        <v/>
      </c>
      <c r="BM11" s="66" t="str">
        <f t="shared" ref="BM11:BM31" si="25">IF($C11="TH",T11,"")</f>
        <v/>
      </c>
      <c r="BN11" s="22" t="str">
        <f t="shared" ref="BN11:BN31" si="26">IF(V11&gt;0,IF($C11="TH",IF(OR(BM11="DNS",BM11="DNF",BM11="DSQ",BM11="DNC",BM11="OCS"),(COUNTIF($C$11:$C$31,"=TH")+1),IF($B11="","",RANK(BM11,BM$11:BM$31,1))),""),"")</f>
        <v/>
      </c>
      <c r="BO11" s="22" t="str">
        <f t="shared" ref="BO11:BO31" si="27">IF(BN11="","",IF($C11="TH",IF($B11="","",IF(BN11&gt;0,IF(OR(BM11="DNS",BM11="DSQ",BM11="DNC",BM11="OCS"),0,IF(BM11="DNF",1,(COUNTIF($BM$11:$BM$31,"=DNF")+COUNT($BM$11:$BM$31))-BN11+1)),0)),""))</f>
        <v/>
      </c>
      <c r="BP11" s="66" t="str">
        <f t="shared" ref="BP11:BP31" si="28">IF($C11="TH",X11,"")</f>
        <v/>
      </c>
      <c r="BQ11" s="22" t="str">
        <f t="shared" ref="BQ11:BQ31" si="29">IF(Z11&gt;0,IF($C11="TH",IF(OR(BP11="DNS",BP11="DNF",BP11="DSQ",BP11="DNC",BP11="OCS"),(COUNTIF($C$11:$C$31,"=TH")+1),IF($B11="","",RANK(BP11,BP$11:BP$31,1))),""),"")</f>
        <v/>
      </c>
      <c r="BR11" s="22" t="str">
        <f t="shared" ref="BR11:BR31" si="30">IF(BQ11="","",IF($C11="TH",IF($B11="","",IF(BQ11&gt;0,IF(OR(BP11="DNS",BP11="DSQ",BP11="DNC",BP11="OCS"),0,IF(BP11="DNF",1,(COUNTIF($BP$11:$BP$31,"=DNF")+COUNT($BP$11:$BP$31))-BQ11+1)),0)),""))</f>
        <v/>
      </c>
      <c r="BT11" s="13" t="str">
        <f t="shared" ref="BT11:BV26" si="31">IF($B11="","",B11)</f>
        <v>Tripp &amp; Caroline</v>
      </c>
      <c r="BU11" s="13" t="str">
        <f t="shared" si="31"/>
        <v>420</v>
      </c>
      <c r="BV11" s="13">
        <f t="shared" si="31"/>
        <v>2382</v>
      </c>
      <c r="BW11" s="66" t="str">
        <f t="shared" ref="BW11:BW31" si="32">IF($C11="FSCT",H11,"")</f>
        <v/>
      </c>
      <c r="BX11" s="22" t="str">
        <f t="shared" ref="BX11:BX31" si="33">IF(J11&gt;0,IF($C11="FSCT",IF(OR(BW11="DNS",BW11="DNF",BW11="DSQ",BW11="DNC",BW11="OCS"),(COUNTIF($C$11:$C$31,"=FSCT")+1),IF($B11="","",RANK(BW11,BW$11:BW$31,1))),""),"")</f>
        <v/>
      </c>
      <c r="BY11" s="22" t="str">
        <f t="shared" ref="BY11:BY31" si="34">IF(BX11="","",IF($C11="FSCT",IF($B11="","",IF(BX11&gt;0,IF(OR(BW11="DNS",BW11="DSQ",BW11="DNC",BW11="OCS"),0,IF(BW11="DNF",1,(COUNTIF($BW$11:$BW$31,"=DNF")+COUNT($BW$11:$BW$31))-BX11+1)),0)),""))</f>
        <v/>
      </c>
      <c r="BZ11" s="66" t="str">
        <f t="shared" ref="BZ11:BZ31" si="35">IF($C11="FSCT",L11,"")</f>
        <v/>
      </c>
      <c r="CA11" s="22" t="str">
        <f t="shared" ref="CA11:CA31" si="36">IF(N11&gt;0,IF($C11="FSCT",IF(OR(BZ11="DNS",BZ11="DNF",BZ11="DSQ",BZ11="DNC",BZ11="OCS"),(COUNTIF($C$11:$C$31,"=FSCT")+1),IF($B11="","",RANK(BZ11,BZ$11:BZ$31,1))),""),"")</f>
        <v/>
      </c>
      <c r="CB11" s="22" t="str">
        <f t="shared" ref="CB11:CB31" si="37">IF(CA11="","",IF($C11="FSCT",IF($B11="","",IF(CA11&gt;0,IF(OR(BZ11="DNS",BZ11="DSQ",BZ11="DNC",BZ11="OCS"),0,IF(BZ11="DNF",1,(COUNTIF($BZ$11:$BZ$31,"=DNF")+COUNT($BZ$11:$BZ$31))-CA11+1)),0)),""))</f>
        <v/>
      </c>
      <c r="CC11" s="66" t="str">
        <f t="shared" ref="CC11:CC31" si="38">IF($C11="FSCT",P11,"")</f>
        <v/>
      </c>
      <c r="CD11" s="22" t="str">
        <f t="shared" ref="CD11:CD31" si="39">IF(R11&gt;0,IF($C11="FSCT",IF(OR(CC11="DNS",CC11="DNF",CC11="DSQ",CC11="DNC",CC11="OCS"),(COUNTIF($C$11:$C$31,"=FSCT")+1),IF($B11="","",RANK(CC11,CC$11:CC$31,1))),""),"")</f>
        <v/>
      </c>
      <c r="CE11" s="22" t="str">
        <f t="shared" ref="CE11:CE31" si="40">IF(CD11="","",IF($C11="FSCT",IF($B11="","",IF(CD11&gt;0,IF(OR(CC11="DNS",CC11="DSQ",CC11="DNC",CC11="OCS"),0,IF(CC11="DNF",1,(COUNTIF($CC$11:$CC$31,"=DNF")+COUNT($CC$11:$CC$31))-CD11+1)),0)),""))</f>
        <v/>
      </c>
      <c r="CF11" s="66" t="str">
        <f t="shared" ref="CF11:CF31" si="41">IF($C11="FSCT",T11,"")</f>
        <v/>
      </c>
      <c r="CG11" s="22" t="str">
        <f t="shared" ref="CG11:CG31" si="42">IF(V11&gt;0,IF($C11="FSCT",IF(OR(CF11="DNS",CF11="DNF",CF11="DSQ",CF11="DNC",CF11="OCS"),(COUNTIF($C$11:$C$31,"=FSCT")+1),IF($B11="","",RANK(CF11,CF$11:CF$31,1))),""),"")</f>
        <v/>
      </c>
      <c r="CH11" s="22" t="str">
        <f t="shared" ref="CH11:CH31" si="43">IF(CG11="","",IF($C11="FSCT",IF($B11="","",IF(CG11&gt;0,IF(OR(CF11="DNS",CF11="DSQ",CF11="DNC",CF11="OCS"),0,IF(CF11="DNF",1,(COUNTIF($CF$11:$CF$31,"=DNF")+COUNT($CF$11:$CF$31))-CG11+1)),0)),""))</f>
        <v/>
      </c>
      <c r="CI11" s="66" t="str">
        <f t="shared" ref="CI11:CI31" si="44">IF($C11="FSCT",X11,"")</f>
        <v/>
      </c>
      <c r="CJ11" s="22" t="str">
        <f t="shared" ref="CJ11:CJ31" si="45">IF(Z11&gt;0,IF($C11="FSCT",IF(OR(CI11="DNS",CI11="DNF",CI11="DSQ",CI11="DNC",CI11="OCS"),(COUNTIF($C$11:$C$31,"=FSCT")+1),IF($B11="","",RANK(CI11,CI$11:CI$31,1))),""),"")</f>
        <v/>
      </c>
      <c r="CK11" s="22" t="str">
        <f t="shared" ref="CK11:CK31" si="46">IF(CJ11="","",IF($C11="FSCT",IF($B11="","",IF(CJ11&gt;0,IF(OR(CI11="DNS",CI11="DSQ",CI11="DNC",CI11="OCS"),0,IF(CI11="DNF",1,(COUNTIF($CI$11:$CI$31,"=DNF")+COUNT($CI$11:$CI$31))-CJ11+1)),0)),""))</f>
        <v/>
      </c>
    </row>
    <row r="12" spans="1:89" ht="15" customHeight="1" x14ac:dyDescent="0.2">
      <c r="A12" s="60" t="str">
        <f t="shared" si="0"/>
        <v/>
      </c>
      <c r="B12" s="61"/>
      <c r="C12" s="329"/>
      <c r="D12" s="249"/>
      <c r="E12" s="15" t="str">
        <f t="shared" si="1"/>
        <v/>
      </c>
      <c r="F12" s="16" t="str">
        <f t="shared" si="2"/>
        <v/>
      </c>
      <c r="G12" s="8"/>
      <c r="H12" s="238"/>
      <c r="I12" s="242" t="str">
        <f t="shared" si="3"/>
        <v/>
      </c>
      <c r="J12" s="234" t="str">
        <f t="shared" si="4"/>
        <v/>
      </c>
      <c r="K12" s="8"/>
      <c r="L12" s="238"/>
      <c r="M12" s="242" t="str">
        <f t="shared" si="5"/>
        <v/>
      </c>
      <c r="N12" s="234" t="str">
        <f t="shared" si="6"/>
        <v/>
      </c>
      <c r="O12" s="8"/>
      <c r="P12" s="238"/>
      <c r="Q12" s="242" t="str">
        <f t="shared" si="7"/>
        <v/>
      </c>
      <c r="R12" s="234" t="str">
        <f t="shared" si="8"/>
        <v/>
      </c>
      <c r="S12" s="8"/>
      <c r="T12" s="238"/>
      <c r="U12" s="242" t="str">
        <f t="shared" ref="U12:U31" si="47">IF(OR(T12="DNS",T12="DNF",T12="DSQ",T12="DNC",T12="OCS"),"",IF(T$9="","",IF($B12="","",T12)))</f>
        <v/>
      </c>
      <c r="V12" s="234" t="str">
        <f t="shared" ref="V12:V31" si="48">IF(OR(T12="DNS",T12="DNF",T12="DSQ",T12="DNC",T12="OCS"),(COUNTA($B$11:$B$31)+1),IF($B12="","",RANK(U12,U$11:U$31,1)))</f>
        <v/>
      </c>
      <c r="W12" s="8"/>
      <c r="X12" s="238"/>
      <c r="Y12" s="242" t="str">
        <f t="shared" ref="Y12:Y31" si="49">IF(OR(X12="DNS",X12="DNF",X12="DSQ",X12="DNC",X12="OCS"),"",IF(X$9="","",IF($B12="","",X12)))</f>
        <v/>
      </c>
      <c r="Z12" s="234" t="str">
        <f t="shared" ref="Z12:Z31" si="50">IF(OR(X12="DNS",X12="DNF",X12="DSQ",X12="DNC",X12="OCS"),(COUNTA($B$11:$B$31)+1),IF($B12="","",RANK(Y12,Y$11:Y$31,1)))</f>
        <v/>
      </c>
      <c r="AR12" s="13" t="str">
        <f t="shared" si="9"/>
        <v/>
      </c>
      <c r="AS12" s="13" t="str">
        <f t="shared" si="9"/>
        <v/>
      </c>
      <c r="AT12" s="13" t="str">
        <f t="shared" si="9"/>
        <v/>
      </c>
      <c r="AU12" s="22" t="str">
        <f t="shared" si="10"/>
        <v/>
      </c>
      <c r="AV12" s="22" t="str">
        <f t="shared" si="11"/>
        <v/>
      </c>
      <c r="AW12" s="22" t="str">
        <f t="shared" si="12"/>
        <v/>
      </c>
      <c r="AX12" s="22" t="str">
        <f t="shared" si="13"/>
        <v/>
      </c>
      <c r="AY12" s="22" t="str">
        <f t="shared" si="14"/>
        <v/>
      </c>
      <c r="BA12" s="13" t="str">
        <f t="shared" si="15"/>
        <v/>
      </c>
      <c r="BB12" s="13" t="str">
        <f t="shared" si="15"/>
        <v/>
      </c>
      <c r="BC12" s="13" t="str">
        <f t="shared" si="15"/>
        <v/>
      </c>
      <c r="BD12" s="66" t="str">
        <f t="shared" si="16"/>
        <v/>
      </c>
      <c r="BE12" s="22" t="str">
        <f t="shared" si="17"/>
        <v/>
      </c>
      <c r="BF12" s="22" t="str">
        <f t="shared" si="18"/>
        <v/>
      </c>
      <c r="BG12" s="66" t="str">
        <f t="shared" si="19"/>
        <v/>
      </c>
      <c r="BH12" s="22" t="str">
        <f t="shared" si="20"/>
        <v/>
      </c>
      <c r="BI12" s="22" t="str">
        <f t="shared" si="21"/>
        <v/>
      </c>
      <c r="BJ12" s="66" t="str">
        <f t="shared" si="22"/>
        <v/>
      </c>
      <c r="BK12" s="22" t="str">
        <f t="shared" si="23"/>
        <v/>
      </c>
      <c r="BL12" s="22" t="str">
        <f t="shared" si="24"/>
        <v/>
      </c>
      <c r="BM12" s="66" t="str">
        <f t="shared" si="25"/>
        <v/>
      </c>
      <c r="BN12" s="22" t="str">
        <f t="shared" si="26"/>
        <v/>
      </c>
      <c r="BO12" s="22" t="str">
        <f t="shared" si="27"/>
        <v/>
      </c>
      <c r="BP12" s="66" t="str">
        <f t="shared" si="28"/>
        <v/>
      </c>
      <c r="BQ12" s="22" t="str">
        <f t="shared" si="29"/>
        <v/>
      </c>
      <c r="BR12" s="22" t="str">
        <f t="shared" si="30"/>
        <v/>
      </c>
      <c r="BT12" s="13" t="str">
        <f t="shared" si="31"/>
        <v/>
      </c>
      <c r="BU12" s="13" t="str">
        <f t="shared" si="31"/>
        <v/>
      </c>
      <c r="BV12" s="13" t="str">
        <f t="shared" si="31"/>
        <v/>
      </c>
      <c r="BW12" s="66" t="str">
        <f t="shared" si="32"/>
        <v/>
      </c>
      <c r="BX12" s="22" t="str">
        <f t="shared" si="33"/>
        <v/>
      </c>
      <c r="BY12" s="22" t="str">
        <f t="shared" si="34"/>
        <v/>
      </c>
      <c r="BZ12" s="66" t="str">
        <f t="shared" si="35"/>
        <v/>
      </c>
      <c r="CA12" s="22" t="str">
        <f t="shared" si="36"/>
        <v/>
      </c>
      <c r="CB12" s="22" t="str">
        <f t="shared" si="37"/>
        <v/>
      </c>
      <c r="CC12" s="66" t="str">
        <f t="shared" si="38"/>
        <v/>
      </c>
      <c r="CD12" s="22" t="str">
        <f t="shared" si="39"/>
        <v/>
      </c>
      <c r="CE12" s="22" t="str">
        <f t="shared" si="40"/>
        <v/>
      </c>
      <c r="CF12" s="66" t="str">
        <f t="shared" si="41"/>
        <v/>
      </c>
      <c r="CG12" s="22" t="str">
        <f t="shared" si="42"/>
        <v/>
      </c>
      <c r="CH12" s="22" t="str">
        <f t="shared" si="43"/>
        <v/>
      </c>
      <c r="CI12" s="66" t="str">
        <f t="shared" si="44"/>
        <v/>
      </c>
      <c r="CJ12" s="22" t="str">
        <f t="shared" si="45"/>
        <v/>
      </c>
      <c r="CK12" s="22" t="str">
        <f t="shared" si="46"/>
        <v/>
      </c>
    </row>
    <row r="13" spans="1:89" ht="15" customHeight="1" x14ac:dyDescent="0.2">
      <c r="A13" s="60" t="str">
        <f t="shared" si="0"/>
        <v/>
      </c>
      <c r="B13" s="61"/>
      <c r="C13" s="329"/>
      <c r="D13" s="249"/>
      <c r="E13" s="15" t="str">
        <f t="shared" si="1"/>
        <v/>
      </c>
      <c r="F13" s="16" t="str">
        <f t="shared" si="2"/>
        <v/>
      </c>
      <c r="G13" s="8"/>
      <c r="H13" s="238"/>
      <c r="I13" s="242" t="str">
        <f t="shared" si="3"/>
        <v/>
      </c>
      <c r="J13" s="234" t="str">
        <f t="shared" si="4"/>
        <v/>
      </c>
      <c r="K13" s="8"/>
      <c r="L13" s="238"/>
      <c r="M13" s="242" t="str">
        <f t="shared" si="5"/>
        <v/>
      </c>
      <c r="N13" s="234" t="str">
        <f t="shared" si="6"/>
        <v/>
      </c>
      <c r="O13" s="8"/>
      <c r="P13" s="238"/>
      <c r="Q13" s="242" t="str">
        <f t="shared" si="7"/>
        <v/>
      </c>
      <c r="R13" s="234" t="str">
        <f t="shared" si="8"/>
        <v/>
      </c>
      <c r="S13" s="8"/>
      <c r="T13" s="238"/>
      <c r="U13" s="242" t="str">
        <f t="shared" si="47"/>
        <v/>
      </c>
      <c r="V13" s="234" t="str">
        <f t="shared" si="48"/>
        <v/>
      </c>
      <c r="W13" s="8"/>
      <c r="X13" s="238"/>
      <c r="Y13" s="242" t="str">
        <f t="shared" si="49"/>
        <v/>
      </c>
      <c r="Z13" s="234" t="str">
        <f t="shared" si="50"/>
        <v/>
      </c>
      <c r="AR13" s="13" t="str">
        <f t="shared" si="9"/>
        <v/>
      </c>
      <c r="AS13" s="13" t="str">
        <f t="shared" si="9"/>
        <v/>
      </c>
      <c r="AT13" s="13" t="str">
        <f t="shared" si="9"/>
        <v/>
      </c>
      <c r="AU13" s="22" t="str">
        <f t="shared" si="10"/>
        <v/>
      </c>
      <c r="AV13" s="22" t="str">
        <f t="shared" si="11"/>
        <v/>
      </c>
      <c r="AW13" s="22" t="str">
        <f t="shared" si="12"/>
        <v/>
      </c>
      <c r="AX13" s="22" t="str">
        <f t="shared" si="13"/>
        <v/>
      </c>
      <c r="AY13" s="22" t="str">
        <f t="shared" si="14"/>
        <v/>
      </c>
      <c r="BA13" s="13" t="str">
        <f t="shared" si="15"/>
        <v/>
      </c>
      <c r="BB13" s="13" t="str">
        <f t="shared" si="15"/>
        <v/>
      </c>
      <c r="BC13" s="13" t="str">
        <f t="shared" si="15"/>
        <v/>
      </c>
      <c r="BD13" s="66" t="str">
        <f t="shared" si="16"/>
        <v/>
      </c>
      <c r="BE13" s="22" t="str">
        <f t="shared" si="17"/>
        <v/>
      </c>
      <c r="BF13" s="22" t="str">
        <f t="shared" si="18"/>
        <v/>
      </c>
      <c r="BG13" s="66" t="str">
        <f t="shared" si="19"/>
        <v/>
      </c>
      <c r="BH13" s="22" t="str">
        <f t="shared" si="20"/>
        <v/>
      </c>
      <c r="BI13" s="22" t="str">
        <f t="shared" si="21"/>
        <v/>
      </c>
      <c r="BJ13" s="66" t="str">
        <f t="shared" si="22"/>
        <v/>
      </c>
      <c r="BK13" s="22" t="str">
        <f t="shared" si="23"/>
        <v/>
      </c>
      <c r="BL13" s="22" t="str">
        <f t="shared" si="24"/>
        <v/>
      </c>
      <c r="BM13" s="66" t="str">
        <f t="shared" si="25"/>
        <v/>
      </c>
      <c r="BN13" s="22" t="str">
        <f t="shared" si="26"/>
        <v/>
      </c>
      <c r="BO13" s="22" t="str">
        <f t="shared" si="27"/>
        <v/>
      </c>
      <c r="BP13" s="66" t="str">
        <f t="shared" si="28"/>
        <v/>
      </c>
      <c r="BQ13" s="22" t="str">
        <f t="shared" si="29"/>
        <v/>
      </c>
      <c r="BR13" s="22" t="str">
        <f t="shared" si="30"/>
        <v/>
      </c>
      <c r="BT13" s="13" t="str">
        <f t="shared" si="31"/>
        <v/>
      </c>
      <c r="BU13" s="13" t="str">
        <f t="shared" si="31"/>
        <v/>
      </c>
      <c r="BV13" s="13" t="str">
        <f t="shared" si="31"/>
        <v/>
      </c>
      <c r="BW13" s="66" t="str">
        <f t="shared" si="32"/>
        <v/>
      </c>
      <c r="BX13" s="22" t="str">
        <f t="shared" si="33"/>
        <v/>
      </c>
      <c r="BY13" s="22" t="str">
        <f t="shared" si="34"/>
        <v/>
      </c>
      <c r="BZ13" s="66" t="str">
        <f t="shared" si="35"/>
        <v/>
      </c>
      <c r="CA13" s="22" t="str">
        <f t="shared" si="36"/>
        <v/>
      </c>
      <c r="CB13" s="22" t="str">
        <f t="shared" si="37"/>
        <v/>
      </c>
      <c r="CC13" s="66" t="str">
        <f t="shared" si="38"/>
        <v/>
      </c>
      <c r="CD13" s="22" t="str">
        <f t="shared" si="39"/>
        <v/>
      </c>
      <c r="CE13" s="22" t="str">
        <f t="shared" si="40"/>
        <v/>
      </c>
      <c r="CF13" s="66" t="str">
        <f t="shared" si="41"/>
        <v/>
      </c>
      <c r="CG13" s="22" t="str">
        <f t="shared" si="42"/>
        <v/>
      </c>
      <c r="CH13" s="22" t="str">
        <f t="shared" si="43"/>
        <v/>
      </c>
      <c r="CI13" s="66" t="str">
        <f t="shared" si="44"/>
        <v/>
      </c>
      <c r="CJ13" s="22" t="str">
        <f t="shared" si="45"/>
        <v/>
      </c>
      <c r="CK13" s="22" t="str">
        <f t="shared" si="46"/>
        <v/>
      </c>
    </row>
    <row r="14" spans="1:89" ht="15" customHeight="1" x14ac:dyDescent="0.2">
      <c r="A14" s="60" t="str">
        <f t="shared" si="0"/>
        <v/>
      </c>
      <c r="B14" s="61"/>
      <c r="C14" s="329"/>
      <c r="D14" s="249"/>
      <c r="E14" s="15" t="str">
        <f t="shared" si="1"/>
        <v/>
      </c>
      <c r="F14" s="16" t="str">
        <f t="shared" si="2"/>
        <v/>
      </c>
      <c r="G14" s="8"/>
      <c r="H14" s="238"/>
      <c r="I14" s="242" t="str">
        <f t="shared" si="3"/>
        <v/>
      </c>
      <c r="J14" s="234" t="str">
        <f t="shared" si="4"/>
        <v/>
      </c>
      <c r="K14" s="8"/>
      <c r="L14" s="238"/>
      <c r="M14" s="242" t="str">
        <f t="shared" si="5"/>
        <v/>
      </c>
      <c r="N14" s="234" t="str">
        <f t="shared" si="6"/>
        <v/>
      </c>
      <c r="O14" s="8"/>
      <c r="P14" s="238"/>
      <c r="Q14" s="242" t="str">
        <f t="shared" si="7"/>
        <v/>
      </c>
      <c r="R14" s="234" t="str">
        <f t="shared" si="8"/>
        <v/>
      </c>
      <c r="S14" s="8"/>
      <c r="T14" s="238"/>
      <c r="U14" s="242" t="str">
        <f t="shared" si="47"/>
        <v/>
      </c>
      <c r="V14" s="234" t="str">
        <f t="shared" si="48"/>
        <v/>
      </c>
      <c r="W14" s="8"/>
      <c r="X14" s="238"/>
      <c r="Y14" s="242" t="str">
        <f t="shared" si="49"/>
        <v/>
      </c>
      <c r="Z14" s="234" t="str">
        <f t="shared" si="50"/>
        <v/>
      </c>
      <c r="AR14" s="13" t="str">
        <f t="shared" si="9"/>
        <v/>
      </c>
      <c r="AS14" s="13" t="str">
        <f t="shared" si="9"/>
        <v/>
      </c>
      <c r="AT14" s="13" t="str">
        <f t="shared" si="9"/>
        <v/>
      </c>
      <c r="AU14" s="22" t="str">
        <f t="shared" si="10"/>
        <v/>
      </c>
      <c r="AV14" s="22" t="str">
        <f t="shared" si="11"/>
        <v/>
      </c>
      <c r="AW14" s="22" t="str">
        <f t="shared" si="12"/>
        <v/>
      </c>
      <c r="AX14" s="22" t="str">
        <f t="shared" si="13"/>
        <v/>
      </c>
      <c r="AY14" s="22" t="str">
        <f t="shared" si="14"/>
        <v/>
      </c>
      <c r="BA14" s="13" t="str">
        <f t="shared" si="15"/>
        <v/>
      </c>
      <c r="BB14" s="13" t="str">
        <f t="shared" si="15"/>
        <v/>
      </c>
      <c r="BC14" s="13" t="str">
        <f t="shared" si="15"/>
        <v/>
      </c>
      <c r="BD14" s="66" t="str">
        <f t="shared" si="16"/>
        <v/>
      </c>
      <c r="BE14" s="22" t="str">
        <f t="shared" si="17"/>
        <v/>
      </c>
      <c r="BF14" s="22" t="str">
        <f t="shared" si="18"/>
        <v/>
      </c>
      <c r="BG14" s="66" t="str">
        <f t="shared" si="19"/>
        <v/>
      </c>
      <c r="BH14" s="22" t="str">
        <f t="shared" si="20"/>
        <v/>
      </c>
      <c r="BI14" s="22" t="str">
        <f t="shared" si="21"/>
        <v/>
      </c>
      <c r="BJ14" s="66" t="str">
        <f t="shared" si="22"/>
        <v/>
      </c>
      <c r="BK14" s="22" t="str">
        <f t="shared" si="23"/>
        <v/>
      </c>
      <c r="BL14" s="22" t="str">
        <f t="shared" si="24"/>
        <v/>
      </c>
      <c r="BM14" s="66" t="str">
        <f t="shared" si="25"/>
        <v/>
      </c>
      <c r="BN14" s="22" t="str">
        <f t="shared" si="26"/>
        <v/>
      </c>
      <c r="BO14" s="22" t="str">
        <f t="shared" si="27"/>
        <v/>
      </c>
      <c r="BP14" s="66" t="str">
        <f t="shared" si="28"/>
        <v/>
      </c>
      <c r="BQ14" s="22" t="str">
        <f t="shared" si="29"/>
        <v/>
      </c>
      <c r="BR14" s="22" t="str">
        <f t="shared" si="30"/>
        <v/>
      </c>
      <c r="BT14" s="13" t="str">
        <f t="shared" si="31"/>
        <v/>
      </c>
      <c r="BU14" s="13" t="str">
        <f t="shared" si="31"/>
        <v/>
      </c>
      <c r="BV14" s="13" t="str">
        <f t="shared" si="31"/>
        <v/>
      </c>
      <c r="BW14" s="66" t="str">
        <f t="shared" si="32"/>
        <v/>
      </c>
      <c r="BX14" s="22" t="str">
        <f t="shared" si="33"/>
        <v/>
      </c>
      <c r="BY14" s="22" t="str">
        <f t="shared" si="34"/>
        <v/>
      </c>
      <c r="BZ14" s="66" t="str">
        <f t="shared" si="35"/>
        <v/>
      </c>
      <c r="CA14" s="22" t="str">
        <f t="shared" si="36"/>
        <v/>
      </c>
      <c r="CB14" s="22" t="str">
        <f t="shared" si="37"/>
        <v/>
      </c>
      <c r="CC14" s="66" t="str">
        <f t="shared" si="38"/>
        <v/>
      </c>
      <c r="CD14" s="22" t="str">
        <f t="shared" si="39"/>
        <v/>
      </c>
      <c r="CE14" s="22" t="str">
        <f t="shared" si="40"/>
        <v/>
      </c>
      <c r="CF14" s="66" t="str">
        <f t="shared" si="41"/>
        <v/>
      </c>
      <c r="CG14" s="22" t="str">
        <f t="shared" si="42"/>
        <v/>
      </c>
      <c r="CH14" s="22" t="str">
        <f t="shared" si="43"/>
        <v/>
      </c>
      <c r="CI14" s="66" t="str">
        <f t="shared" si="44"/>
        <v/>
      </c>
      <c r="CJ14" s="22" t="str">
        <f t="shared" si="45"/>
        <v/>
      </c>
      <c r="CK14" s="22" t="str">
        <f t="shared" si="46"/>
        <v/>
      </c>
    </row>
    <row r="15" spans="1:89" ht="15" customHeight="1" x14ac:dyDescent="0.2">
      <c r="A15" s="60" t="str">
        <f t="shared" si="0"/>
        <v/>
      </c>
      <c r="B15" s="61"/>
      <c r="C15" s="329"/>
      <c r="D15" s="249"/>
      <c r="E15" s="15" t="str">
        <f t="shared" si="1"/>
        <v/>
      </c>
      <c r="F15" s="16" t="str">
        <f t="shared" si="2"/>
        <v/>
      </c>
      <c r="G15" s="8"/>
      <c r="H15" s="238"/>
      <c r="I15" s="242" t="str">
        <f t="shared" si="3"/>
        <v/>
      </c>
      <c r="J15" s="234" t="str">
        <f t="shared" si="4"/>
        <v/>
      </c>
      <c r="K15" s="8"/>
      <c r="L15" s="238"/>
      <c r="M15" s="242" t="str">
        <f t="shared" si="5"/>
        <v/>
      </c>
      <c r="N15" s="234" t="str">
        <f t="shared" si="6"/>
        <v/>
      </c>
      <c r="O15" s="8"/>
      <c r="P15" s="238"/>
      <c r="Q15" s="242" t="str">
        <f t="shared" si="7"/>
        <v/>
      </c>
      <c r="R15" s="234" t="str">
        <f t="shared" si="8"/>
        <v/>
      </c>
      <c r="S15" s="8"/>
      <c r="T15" s="238"/>
      <c r="U15" s="242" t="str">
        <f t="shared" si="47"/>
        <v/>
      </c>
      <c r="V15" s="234" t="str">
        <f t="shared" si="48"/>
        <v/>
      </c>
      <c r="W15" s="8"/>
      <c r="X15" s="238"/>
      <c r="Y15" s="242" t="str">
        <f t="shared" si="49"/>
        <v/>
      </c>
      <c r="Z15" s="234" t="str">
        <f t="shared" si="50"/>
        <v/>
      </c>
      <c r="AR15" s="13" t="str">
        <f t="shared" si="9"/>
        <v/>
      </c>
      <c r="AS15" s="13" t="str">
        <f t="shared" si="9"/>
        <v/>
      </c>
      <c r="AT15" s="13" t="str">
        <f t="shared" si="9"/>
        <v/>
      </c>
      <c r="AU15" s="22" t="str">
        <f t="shared" si="10"/>
        <v/>
      </c>
      <c r="AV15" s="22" t="str">
        <f t="shared" si="11"/>
        <v/>
      </c>
      <c r="AW15" s="22" t="str">
        <f t="shared" si="12"/>
        <v/>
      </c>
      <c r="AX15" s="22" t="str">
        <f t="shared" si="13"/>
        <v/>
      </c>
      <c r="AY15" s="22" t="str">
        <f t="shared" si="14"/>
        <v/>
      </c>
      <c r="BA15" s="13" t="str">
        <f t="shared" si="15"/>
        <v/>
      </c>
      <c r="BB15" s="13" t="str">
        <f t="shared" si="15"/>
        <v/>
      </c>
      <c r="BC15" s="13" t="str">
        <f t="shared" si="15"/>
        <v/>
      </c>
      <c r="BD15" s="66" t="str">
        <f t="shared" si="16"/>
        <v/>
      </c>
      <c r="BE15" s="22" t="str">
        <f t="shared" si="17"/>
        <v/>
      </c>
      <c r="BF15" s="22" t="str">
        <f t="shared" si="18"/>
        <v/>
      </c>
      <c r="BG15" s="66" t="str">
        <f t="shared" si="19"/>
        <v/>
      </c>
      <c r="BH15" s="22" t="str">
        <f t="shared" si="20"/>
        <v/>
      </c>
      <c r="BI15" s="22" t="str">
        <f t="shared" si="21"/>
        <v/>
      </c>
      <c r="BJ15" s="66" t="str">
        <f t="shared" si="22"/>
        <v/>
      </c>
      <c r="BK15" s="22" t="str">
        <f t="shared" si="23"/>
        <v/>
      </c>
      <c r="BL15" s="22" t="str">
        <f t="shared" si="24"/>
        <v/>
      </c>
      <c r="BM15" s="66" t="str">
        <f t="shared" si="25"/>
        <v/>
      </c>
      <c r="BN15" s="22" t="str">
        <f t="shared" si="26"/>
        <v/>
      </c>
      <c r="BO15" s="22" t="str">
        <f t="shared" si="27"/>
        <v/>
      </c>
      <c r="BP15" s="66" t="str">
        <f t="shared" si="28"/>
        <v/>
      </c>
      <c r="BQ15" s="22" t="str">
        <f t="shared" si="29"/>
        <v/>
      </c>
      <c r="BR15" s="22" t="str">
        <f t="shared" si="30"/>
        <v/>
      </c>
      <c r="BT15" s="13" t="str">
        <f t="shared" si="31"/>
        <v/>
      </c>
      <c r="BU15" s="13" t="str">
        <f t="shared" si="31"/>
        <v/>
      </c>
      <c r="BV15" s="13" t="str">
        <f t="shared" si="31"/>
        <v/>
      </c>
      <c r="BW15" s="66" t="str">
        <f t="shared" si="32"/>
        <v/>
      </c>
      <c r="BX15" s="22" t="str">
        <f t="shared" si="33"/>
        <v/>
      </c>
      <c r="BY15" s="22" t="str">
        <f t="shared" si="34"/>
        <v/>
      </c>
      <c r="BZ15" s="66" t="str">
        <f t="shared" si="35"/>
        <v/>
      </c>
      <c r="CA15" s="22" t="str">
        <f t="shared" si="36"/>
        <v/>
      </c>
      <c r="CB15" s="22" t="str">
        <f t="shared" si="37"/>
        <v/>
      </c>
      <c r="CC15" s="66" t="str">
        <f t="shared" si="38"/>
        <v/>
      </c>
      <c r="CD15" s="22" t="str">
        <f t="shared" si="39"/>
        <v/>
      </c>
      <c r="CE15" s="22" t="str">
        <f t="shared" si="40"/>
        <v/>
      </c>
      <c r="CF15" s="66" t="str">
        <f t="shared" si="41"/>
        <v/>
      </c>
      <c r="CG15" s="22" t="str">
        <f t="shared" si="42"/>
        <v/>
      </c>
      <c r="CH15" s="22" t="str">
        <f t="shared" si="43"/>
        <v/>
      </c>
      <c r="CI15" s="66" t="str">
        <f t="shared" si="44"/>
        <v/>
      </c>
      <c r="CJ15" s="22" t="str">
        <f t="shared" si="45"/>
        <v/>
      </c>
      <c r="CK15" s="22" t="str">
        <f t="shared" si="46"/>
        <v/>
      </c>
    </row>
    <row r="16" spans="1:89" ht="15" customHeight="1" x14ac:dyDescent="0.2">
      <c r="A16" s="60" t="str">
        <f t="shared" si="0"/>
        <v/>
      </c>
      <c r="B16" s="61"/>
      <c r="C16" s="329"/>
      <c r="D16" s="249"/>
      <c r="E16" s="15" t="str">
        <f t="shared" si="1"/>
        <v/>
      </c>
      <c r="F16" s="16" t="str">
        <f t="shared" si="2"/>
        <v/>
      </c>
      <c r="G16" s="8"/>
      <c r="H16" s="238"/>
      <c r="I16" s="242" t="str">
        <f t="shared" si="3"/>
        <v/>
      </c>
      <c r="J16" s="234" t="str">
        <f t="shared" si="4"/>
        <v/>
      </c>
      <c r="K16" s="8"/>
      <c r="L16" s="238"/>
      <c r="M16" s="242" t="str">
        <f t="shared" si="5"/>
        <v/>
      </c>
      <c r="N16" s="234" t="str">
        <f t="shared" si="6"/>
        <v/>
      </c>
      <c r="O16" s="8"/>
      <c r="P16" s="238"/>
      <c r="Q16" s="242" t="str">
        <f t="shared" si="7"/>
        <v/>
      </c>
      <c r="R16" s="234" t="str">
        <f t="shared" si="8"/>
        <v/>
      </c>
      <c r="S16" s="8"/>
      <c r="T16" s="238"/>
      <c r="U16" s="242" t="str">
        <f t="shared" si="47"/>
        <v/>
      </c>
      <c r="V16" s="234" t="str">
        <f t="shared" si="48"/>
        <v/>
      </c>
      <c r="W16" s="8"/>
      <c r="X16" s="238"/>
      <c r="Y16" s="242" t="str">
        <f t="shared" si="49"/>
        <v/>
      </c>
      <c r="Z16" s="234" t="str">
        <f t="shared" si="50"/>
        <v/>
      </c>
      <c r="AR16" s="13" t="str">
        <f t="shared" si="9"/>
        <v/>
      </c>
      <c r="AS16" s="13" t="str">
        <f t="shared" si="9"/>
        <v/>
      </c>
      <c r="AT16" s="13" t="str">
        <f t="shared" si="9"/>
        <v/>
      </c>
      <c r="AU16" s="22" t="str">
        <f t="shared" si="10"/>
        <v/>
      </c>
      <c r="AV16" s="22" t="str">
        <f t="shared" si="11"/>
        <v/>
      </c>
      <c r="AW16" s="22" t="str">
        <f t="shared" si="12"/>
        <v/>
      </c>
      <c r="AX16" s="22" t="str">
        <f t="shared" si="13"/>
        <v/>
      </c>
      <c r="AY16" s="22" t="str">
        <f t="shared" si="14"/>
        <v/>
      </c>
      <c r="BA16" s="13" t="str">
        <f t="shared" si="15"/>
        <v/>
      </c>
      <c r="BB16" s="13" t="str">
        <f t="shared" si="15"/>
        <v/>
      </c>
      <c r="BC16" s="13" t="str">
        <f t="shared" si="15"/>
        <v/>
      </c>
      <c r="BD16" s="66" t="str">
        <f t="shared" si="16"/>
        <v/>
      </c>
      <c r="BE16" s="22" t="str">
        <f t="shared" si="17"/>
        <v/>
      </c>
      <c r="BF16" s="22" t="str">
        <f t="shared" si="18"/>
        <v/>
      </c>
      <c r="BG16" s="66" t="str">
        <f t="shared" si="19"/>
        <v/>
      </c>
      <c r="BH16" s="22" t="str">
        <f t="shared" si="20"/>
        <v/>
      </c>
      <c r="BI16" s="22" t="str">
        <f t="shared" si="21"/>
        <v/>
      </c>
      <c r="BJ16" s="66" t="str">
        <f t="shared" si="22"/>
        <v/>
      </c>
      <c r="BK16" s="22" t="str">
        <f t="shared" si="23"/>
        <v/>
      </c>
      <c r="BL16" s="22" t="str">
        <f t="shared" si="24"/>
        <v/>
      </c>
      <c r="BM16" s="66" t="str">
        <f t="shared" si="25"/>
        <v/>
      </c>
      <c r="BN16" s="22" t="str">
        <f t="shared" si="26"/>
        <v/>
      </c>
      <c r="BO16" s="22" t="str">
        <f t="shared" si="27"/>
        <v/>
      </c>
      <c r="BP16" s="66" t="str">
        <f t="shared" si="28"/>
        <v/>
      </c>
      <c r="BQ16" s="22" t="str">
        <f t="shared" si="29"/>
        <v/>
      </c>
      <c r="BR16" s="22" t="str">
        <f t="shared" si="30"/>
        <v/>
      </c>
      <c r="BT16" s="13" t="str">
        <f t="shared" si="31"/>
        <v/>
      </c>
      <c r="BU16" s="13" t="str">
        <f t="shared" si="31"/>
        <v/>
      </c>
      <c r="BV16" s="13" t="str">
        <f t="shared" si="31"/>
        <v/>
      </c>
      <c r="BW16" s="66" t="str">
        <f t="shared" si="32"/>
        <v/>
      </c>
      <c r="BX16" s="22" t="str">
        <f t="shared" si="33"/>
        <v/>
      </c>
      <c r="BY16" s="22" t="str">
        <f t="shared" si="34"/>
        <v/>
      </c>
      <c r="BZ16" s="66" t="str">
        <f t="shared" si="35"/>
        <v/>
      </c>
      <c r="CA16" s="22" t="str">
        <f t="shared" si="36"/>
        <v/>
      </c>
      <c r="CB16" s="22" t="str">
        <f t="shared" si="37"/>
        <v/>
      </c>
      <c r="CC16" s="66" t="str">
        <f t="shared" si="38"/>
        <v/>
      </c>
      <c r="CD16" s="22" t="str">
        <f t="shared" si="39"/>
        <v/>
      </c>
      <c r="CE16" s="22" t="str">
        <f t="shared" si="40"/>
        <v/>
      </c>
      <c r="CF16" s="66" t="str">
        <f t="shared" si="41"/>
        <v/>
      </c>
      <c r="CG16" s="22" t="str">
        <f t="shared" si="42"/>
        <v/>
      </c>
      <c r="CH16" s="22" t="str">
        <f t="shared" si="43"/>
        <v/>
      </c>
      <c r="CI16" s="66" t="str">
        <f t="shared" si="44"/>
        <v/>
      </c>
      <c r="CJ16" s="22" t="str">
        <f t="shared" si="45"/>
        <v/>
      </c>
      <c r="CK16" s="22" t="str">
        <f t="shared" si="46"/>
        <v/>
      </c>
    </row>
    <row r="17" spans="1:89" ht="15" customHeight="1" x14ac:dyDescent="0.2">
      <c r="A17" s="60" t="str">
        <f t="shared" si="0"/>
        <v/>
      </c>
      <c r="B17" s="61"/>
      <c r="C17" s="329"/>
      <c r="D17" s="249"/>
      <c r="E17" s="15" t="str">
        <f t="shared" si="1"/>
        <v/>
      </c>
      <c r="F17" s="16" t="str">
        <f t="shared" si="2"/>
        <v/>
      </c>
      <c r="G17" s="8"/>
      <c r="H17" s="238"/>
      <c r="I17" s="242" t="str">
        <f t="shared" si="3"/>
        <v/>
      </c>
      <c r="J17" s="234" t="str">
        <f t="shared" si="4"/>
        <v/>
      </c>
      <c r="K17" s="8"/>
      <c r="L17" s="238"/>
      <c r="M17" s="242" t="str">
        <f t="shared" si="5"/>
        <v/>
      </c>
      <c r="N17" s="234" t="str">
        <f t="shared" si="6"/>
        <v/>
      </c>
      <c r="O17" s="8"/>
      <c r="P17" s="238"/>
      <c r="Q17" s="242" t="str">
        <f t="shared" si="7"/>
        <v/>
      </c>
      <c r="R17" s="234" t="str">
        <f t="shared" si="8"/>
        <v/>
      </c>
      <c r="S17" s="8"/>
      <c r="T17" s="238"/>
      <c r="U17" s="242" t="str">
        <f t="shared" si="47"/>
        <v/>
      </c>
      <c r="V17" s="234" t="str">
        <f t="shared" si="48"/>
        <v/>
      </c>
      <c r="W17" s="8"/>
      <c r="X17" s="238"/>
      <c r="Y17" s="242" t="str">
        <f t="shared" si="49"/>
        <v/>
      </c>
      <c r="Z17" s="234" t="str">
        <f t="shared" si="50"/>
        <v/>
      </c>
      <c r="AR17" s="13" t="str">
        <f t="shared" si="9"/>
        <v/>
      </c>
      <c r="AS17" s="13" t="str">
        <f t="shared" si="9"/>
        <v/>
      </c>
      <c r="AT17" s="13" t="str">
        <f t="shared" si="9"/>
        <v/>
      </c>
      <c r="AU17" s="22" t="str">
        <f t="shared" si="10"/>
        <v/>
      </c>
      <c r="AV17" s="22" t="str">
        <f t="shared" si="11"/>
        <v/>
      </c>
      <c r="AW17" s="22" t="str">
        <f t="shared" si="12"/>
        <v/>
      </c>
      <c r="AX17" s="22" t="str">
        <f t="shared" si="13"/>
        <v/>
      </c>
      <c r="AY17" s="22" t="str">
        <f t="shared" si="14"/>
        <v/>
      </c>
      <c r="BA17" s="13" t="str">
        <f t="shared" si="15"/>
        <v/>
      </c>
      <c r="BB17" s="13" t="str">
        <f t="shared" si="15"/>
        <v/>
      </c>
      <c r="BC17" s="13" t="str">
        <f t="shared" si="15"/>
        <v/>
      </c>
      <c r="BD17" s="66" t="str">
        <f t="shared" si="16"/>
        <v/>
      </c>
      <c r="BE17" s="22" t="str">
        <f t="shared" si="17"/>
        <v/>
      </c>
      <c r="BF17" s="22" t="str">
        <f t="shared" si="18"/>
        <v/>
      </c>
      <c r="BG17" s="66" t="str">
        <f t="shared" si="19"/>
        <v/>
      </c>
      <c r="BH17" s="22" t="str">
        <f t="shared" si="20"/>
        <v/>
      </c>
      <c r="BI17" s="22" t="str">
        <f t="shared" si="21"/>
        <v/>
      </c>
      <c r="BJ17" s="66" t="str">
        <f t="shared" si="22"/>
        <v/>
      </c>
      <c r="BK17" s="22" t="str">
        <f t="shared" si="23"/>
        <v/>
      </c>
      <c r="BL17" s="22" t="str">
        <f t="shared" si="24"/>
        <v/>
      </c>
      <c r="BM17" s="66" t="str">
        <f t="shared" si="25"/>
        <v/>
      </c>
      <c r="BN17" s="22" t="str">
        <f t="shared" si="26"/>
        <v/>
      </c>
      <c r="BO17" s="22" t="str">
        <f t="shared" si="27"/>
        <v/>
      </c>
      <c r="BP17" s="66" t="str">
        <f t="shared" si="28"/>
        <v/>
      </c>
      <c r="BQ17" s="22" t="str">
        <f t="shared" si="29"/>
        <v/>
      </c>
      <c r="BR17" s="22" t="str">
        <f t="shared" si="30"/>
        <v/>
      </c>
      <c r="BT17" s="13" t="str">
        <f t="shared" si="31"/>
        <v/>
      </c>
      <c r="BU17" s="13" t="str">
        <f t="shared" si="31"/>
        <v/>
      </c>
      <c r="BV17" s="13" t="str">
        <f t="shared" si="31"/>
        <v/>
      </c>
      <c r="BW17" s="66" t="str">
        <f t="shared" si="32"/>
        <v/>
      </c>
      <c r="BX17" s="22" t="str">
        <f t="shared" si="33"/>
        <v/>
      </c>
      <c r="BY17" s="22" t="str">
        <f t="shared" si="34"/>
        <v/>
      </c>
      <c r="BZ17" s="66" t="str">
        <f t="shared" si="35"/>
        <v/>
      </c>
      <c r="CA17" s="22" t="str">
        <f t="shared" si="36"/>
        <v/>
      </c>
      <c r="CB17" s="22" t="str">
        <f t="shared" si="37"/>
        <v/>
      </c>
      <c r="CC17" s="66" t="str">
        <f t="shared" si="38"/>
        <v/>
      </c>
      <c r="CD17" s="22" t="str">
        <f t="shared" si="39"/>
        <v/>
      </c>
      <c r="CE17" s="22" t="str">
        <f t="shared" si="40"/>
        <v/>
      </c>
      <c r="CF17" s="66" t="str">
        <f t="shared" si="41"/>
        <v/>
      </c>
      <c r="CG17" s="22" t="str">
        <f t="shared" si="42"/>
        <v/>
      </c>
      <c r="CH17" s="22" t="str">
        <f t="shared" si="43"/>
        <v/>
      </c>
      <c r="CI17" s="66" t="str">
        <f t="shared" si="44"/>
        <v/>
      </c>
      <c r="CJ17" s="22" t="str">
        <f t="shared" si="45"/>
        <v/>
      </c>
      <c r="CK17" s="22" t="str">
        <f t="shared" si="46"/>
        <v/>
      </c>
    </row>
    <row r="18" spans="1:89" ht="15" customHeight="1" x14ac:dyDescent="0.2">
      <c r="A18" s="60" t="str">
        <f t="shared" si="0"/>
        <v/>
      </c>
      <c r="B18" s="61"/>
      <c r="C18" s="329"/>
      <c r="D18" s="249"/>
      <c r="E18" s="15" t="str">
        <f t="shared" si="1"/>
        <v/>
      </c>
      <c r="F18" s="16" t="str">
        <f t="shared" si="2"/>
        <v/>
      </c>
      <c r="G18" s="8"/>
      <c r="H18" s="238"/>
      <c r="I18" s="242" t="str">
        <f t="shared" si="3"/>
        <v/>
      </c>
      <c r="J18" s="234" t="str">
        <f t="shared" si="4"/>
        <v/>
      </c>
      <c r="K18" s="8"/>
      <c r="L18" s="238"/>
      <c r="M18" s="242" t="str">
        <f t="shared" si="5"/>
        <v/>
      </c>
      <c r="N18" s="234" t="str">
        <f t="shared" si="6"/>
        <v/>
      </c>
      <c r="O18" s="8"/>
      <c r="P18" s="238"/>
      <c r="Q18" s="242" t="str">
        <f t="shared" si="7"/>
        <v/>
      </c>
      <c r="R18" s="234" t="str">
        <f t="shared" si="8"/>
        <v/>
      </c>
      <c r="S18" s="8"/>
      <c r="T18" s="238"/>
      <c r="U18" s="242" t="str">
        <f t="shared" si="47"/>
        <v/>
      </c>
      <c r="V18" s="234" t="str">
        <f t="shared" si="48"/>
        <v/>
      </c>
      <c r="W18" s="8"/>
      <c r="X18" s="238"/>
      <c r="Y18" s="242" t="str">
        <f t="shared" si="49"/>
        <v/>
      </c>
      <c r="Z18" s="234" t="str">
        <f t="shared" si="50"/>
        <v/>
      </c>
      <c r="AR18" s="13" t="str">
        <f t="shared" si="9"/>
        <v/>
      </c>
      <c r="AS18" s="13" t="str">
        <f t="shared" si="9"/>
        <v/>
      </c>
      <c r="AT18" s="13" t="str">
        <f t="shared" si="9"/>
        <v/>
      </c>
      <c r="AU18" s="22" t="str">
        <f t="shared" si="10"/>
        <v/>
      </c>
      <c r="AV18" s="22" t="str">
        <f t="shared" si="11"/>
        <v/>
      </c>
      <c r="AW18" s="22" t="str">
        <f t="shared" si="12"/>
        <v/>
      </c>
      <c r="AX18" s="22" t="str">
        <f t="shared" si="13"/>
        <v/>
      </c>
      <c r="AY18" s="22" t="str">
        <f t="shared" si="14"/>
        <v/>
      </c>
      <c r="BA18" s="13" t="str">
        <f t="shared" si="15"/>
        <v/>
      </c>
      <c r="BB18" s="13" t="str">
        <f t="shared" si="15"/>
        <v/>
      </c>
      <c r="BC18" s="13" t="str">
        <f t="shared" si="15"/>
        <v/>
      </c>
      <c r="BD18" s="66" t="str">
        <f t="shared" si="16"/>
        <v/>
      </c>
      <c r="BE18" s="22" t="str">
        <f t="shared" si="17"/>
        <v/>
      </c>
      <c r="BF18" s="22" t="str">
        <f t="shared" si="18"/>
        <v/>
      </c>
      <c r="BG18" s="66" t="str">
        <f t="shared" si="19"/>
        <v/>
      </c>
      <c r="BH18" s="22" t="str">
        <f t="shared" si="20"/>
        <v/>
      </c>
      <c r="BI18" s="22" t="str">
        <f t="shared" si="21"/>
        <v/>
      </c>
      <c r="BJ18" s="66" t="str">
        <f t="shared" si="22"/>
        <v/>
      </c>
      <c r="BK18" s="22" t="str">
        <f t="shared" si="23"/>
        <v/>
      </c>
      <c r="BL18" s="22" t="str">
        <f t="shared" si="24"/>
        <v/>
      </c>
      <c r="BM18" s="66" t="str">
        <f t="shared" si="25"/>
        <v/>
      </c>
      <c r="BN18" s="22" t="str">
        <f t="shared" si="26"/>
        <v/>
      </c>
      <c r="BO18" s="22" t="str">
        <f t="shared" si="27"/>
        <v/>
      </c>
      <c r="BP18" s="66" t="str">
        <f t="shared" si="28"/>
        <v/>
      </c>
      <c r="BQ18" s="22" t="str">
        <f t="shared" si="29"/>
        <v/>
      </c>
      <c r="BR18" s="22" t="str">
        <f t="shared" si="30"/>
        <v/>
      </c>
      <c r="BT18" s="13" t="str">
        <f t="shared" si="31"/>
        <v/>
      </c>
      <c r="BU18" s="13" t="str">
        <f t="shared" si="31"/>
        <v/>
      </c>
      <c r="BV18" s="13" t="str">
        <f t="shared" si="31"/>
        <v/>
      </c>
      <c r="BW18" s="66" t="str">
        <f t="shared" si="32"/>
        <v/>
      </c>
      <c r="BX18" s="22" t="str">
        <f t="shared" si="33"/>
        <v/>
      </c>
      <c r="BY18" s="22" t="str">
        <f t="shared" si="34"/>
        <v/>
      </c>
      <c r="BZ18" s="66" t="str">
        <f t="shared" si="35"/>
        <v/>
      </c>
      <c r="CA18" s="22" t="str">
        <f t="shared" si="36"/>
        <v/>
      </c>
      <c r="CB18" s="22" t="str">
        <f t="shared" si="37"/>
        <v/>
      </c>
      <c r="CC18" s="66" t="str">
        <f t="shared" si="38"/>
        <v/>
      </c>
      <c r="CD18" s="22" t="str">
        <f t="shared" si="39"/>
        <v/>
      </c>
      <c r="CE18" s="22" t="str">
        <f t="shared" si="40"/>
        <v/>
      </c>
      <c r="CF18" s="66" t="str">
        <f t="shared" si="41"/>
        <v/>
      </c>
      <c r="CG18" s="22" t="str">
        <f t="shared" si="42"/>
        <v/>
      </c>
      <c r="CH18" s="22" t="str">
        <f t="shared" si="43"/>
        <v/>
      </c>
      <c r="CI18" s="66" t="str">
        <f t="shared" si="44"/>
        <v/>
      </c>
      <c r="CJ18" s="22" t="str">
        <f t="shared" si="45"/>
        <v/>
      </c>
      <c r="CK18" s="22" t="str">
        <f t="shared" si="46"/>
        <v/>
      </c>
    </row>
    <row r="19" spans="1:89" ht="15" customHeight="1" x14ac:dyDescent="0.2">
      <c r="A19" s="60" t="str">
        <f t="shared" si="0"/>
        <v/>
      </c>
      <c r="B19" s="61"/>
      <c r="C19" s="329"/>
      <c r="D19" s="249"/>
      <c r="E19" s="15" t="str">
        <f t="shared" si="1"/>
        <v/>
      </c>
      <c r="F19" s="16" t="str">
        <f t="shared" si="2"/>
        <v/>
      </c>
      <c r="G19" s="8"/>
      <c r="H19" s="238"/>
      <c r="I19" s="242" t="str">
        <f t="shared" si="3"/>
        <v/>
      </c>
      <c r="J19" s="234" t="str">
        <f t="shared" si="4"/>
        <v/>
      </c>
      <c r="K19" s="8"/>
      <c r="L19" s="238"/>
      <c r="M19" s="242" t="str">
        <f t="shared" si="5"/>
        <v/>
      </c>
      <c r="N19" s="234" t="str">
        <f t="shared" si="6"/>
        <v/>
      </c>
      <c r="O19" s="8"/>
      <c r="P19" s="238"/>
      <c r="Q19" s="242" t="str">
        <f t="shared" si="7"/>
        <v/>
      </c>
      <c r="R19" s="234" t="str">
        <f t="shared" si="8"/>
        <v/>
      </c>
      <c r="S19" s="8"/>
      <c r="T19" s="238"/>
      <c r="U19" s="242" t="str">
        <f t="shared" si="47"/>
        <v/>
      </c>
      <c r="V19" s="234" t="str">
        <f t="shared" si="48"/>
        <v/>
      </c>
      <c r="W19" s="8"/>
      <c r="X19" s="238"/>
      <c r="Y19" s="242" t="str">
        <f t="shared" si="49"/>
        <v/>
      </c>
      <c r="Z19" s="234" t="str">
        <f t="shared" si="50"/>
        <v/>
      </c>
      <c r="AR19" s="13" t="str">
        <f t="shared" si="9"/>
        <v/>
      </c>
      <c r="AS19" s="13" t="str">
        <f t="shared" si="9"/>
        <v/>
      </c>
      <c r="AT19" s="13" t="str">
        <f t="shared" si="9"/>
        <v/>
      </c>
      <c r="AU19" s="22" t="str">
        <f t="shared" si="10"/>
        <v/>
      </c>
      <c r="AV19" s="22" t="str">
        <f t="shared" si="11"/>
        <v/>
      </c>
      <c r="AW19" s="22" t="str">
        <f t="shared" si="12"/>
        <v/>
      </c>
      <c r="AX19" s="22" t="str">
        <f t="shared" si="13"/>
        <v/>
      </c>
      <c r="AY19" s="22" t="str">
        <f t="shared" si="14"/>
        <v/>
      </c>
      <c r="BA19" s="13" t="str">
        <f t="shared" si="15"/>
        <v/>
      </c>
      <c r="BB19" s="13" t="str">
        <f t="shared" si="15"/>
        <v/>
      </c>
      <c r="BC19" s="13" t="str">
        <f t="shared" si="15"/>
        <v/>
      </c>
      <c r="BD19" s="66" t="str">
        <f t="shared" si="16"/>
        <v/>
      </c>
      <c r="BE19" s="22" t="str">
        <f t="shared" si="17"/>
        <v/>
      </c>
      <c r="BF19" s="22" t="str">
        <f t="shared" si="18"/>
        <v/>
      </c>
      <c r="BG19" s="66" t="str">
        <f t="shared" si="19"/>
        <v/>
      </c>
      <c r="BH19" s="22" t="str">
        <f t="shared" si="20"/>
        <v/>
      </c>
      <c r="BI19" s="22" t="str">
        <f t="shared" si="21"/>
        <v/>
      </c>
      <c r="BJ19" s="66" t="str">
        <f t="shared" si="22"/>
        <v/>
      </c>
      <c r="BK19" s="22" t="str">
        <f t="shared" si="23"/>
        <v/>
      </c>
      <c r="BL19" s="22" t="str">
        <f t="shared" si="24"/>
        <v/>
      </c>
      <c r="BM19" s="66" t="str">
        <f t="shared" si="25"/>
        <v/>
      </c>
      <c r="BN19" s="22" t="str">
        <f t="shared" si="26"/>
        <v/>
      </c>
      <c r="BO19" s="22" t="str">
        <f t="shared" si="27"/>
        <v/>
      </c>
      <c r="BP19" s="66" t="str">
        <f t="shared" si="28"/>
        <v/>
      </c>
      <c r="BQ19" s="22" t="str">
        <f t="shared" si="29"/>
        <v/>
      </c>
      <c r="BR19" s="22" t="str">
        <f t="shared" si="30"/>
        <v/>
      </c>
      <c r="BT19" s="13" t="str">
        <f t="shared" si="31"/>
        <v/>
      </c>
      <c r="BU19" s="13" t="str">
        <f t="shared" si="31"/>
        <v/>
      </c>
      <c r="BV19" s="13" t="str">
        <f t="shared" si="31"/>
        <v/>
      </c>
      <c r="BW19" s="66" t="str">
        <f t="shared" si="32"/>
        <v/>
      </c>
      <c r="BX19" s="22" t="str">
        <f t="shared" si="33"/>
        <v/>
      </c>
      <c r="BY19" s="22" t="str">
        <f t="shared" si="34"/>
        <v/>
      </c>
      <c r="BZ19" s="66" t="str">
        <f t="shared" si="35"/>
        <v/>
      </c>
      <c r="CA19" s="22" t="str">
        <f t="shared" si="36"/>
        <v/>
      </c>
      <c r="CB19" s="22" t="str">
        <f t="shared" si="37"/>
        <v/>
      </c>
      <c r="CC19" s="66" t="str">
        <f t="shared" si="38"/>
        <v/>
      </c>
      <c r="CD19" s="22" t="str">
        <f t="shared" si="39"/>
        <v/>
      </c>
      <c r="CE19" s="22" t="str">
        <f t="shared" si="40"/>
        <v/>
      </c>
      <c r="CF19" s="66" t="str">
        <f t="shared" si="41"/>
        <v/>
      </c>
      <c r="CG19" s="22" t="str">
        <f t="shared" si="42"/>
        <v/>
      </c>
      <c r="CH19" s="22" t="str">
        <f t="shared" si="43"/>
        <v/>
      </c>
      <c r="CI19" s="66" t="str">
        <f t="shared" si="44"/>
        <v/>
      </c>
      <c r="CJ19" s="22" t="str">
        <f t="shared" si="45"/>
        <v/>
      </c>
      <c r="CK19" s="22" t="str">
        <f t="shared" si="46"/>
        <v/>
      </c>
    </row>
    <row r="20" spans="1:89" ht="15" customHeight="1" x14ac:dyDescent="0.2">
      <c r="A20" s="60" t="str">
        <f t="shared" si="0"/>
        <v/>
      </c>
      <c r="B20" s="61"/>
      <c r="C20" s="329"/>
      <c r="D20" s="249"/>
      <c r="E20" s="15" t="str">
        <f t="shared" si="1"/>
        <v/>
      </c>
      <c r="F20" s="16" t="str">
        <f t="shared" si="2"/>
        <v/>
      </c>
      <c r="G20" s="8"/>
      <c r="H20" s="238"/>
      <c r="I20" s="242" t="str">
        <f t="shared" si="3"/>
        <v/>
      </c>
      <c r="J20" s="234" t="str">
        <f t="shared" si="4"/>
        <v/>
      </c>
      <c r="K20" s="8"/>
      <c r="L20" s="238"/>
      <c r="M20" s="242" t="str">
        <f t="shared" si="5"/>
        <v/>
      </c>
      <c r="N20" s="234" t="str">
        <f t="shared" si="6"/>
        <v/>
      </c>
      <c r="O20" s="8"/>
      <c r="P20" s="238"/>
      <c r="Q20" s="242" t="str">
        <f t="shared" si="7"/>
        <v/>
      </c>
      <c r="R20" s="234" t="str">
        <f t="shared" si="8"/>
        <v/>
      </c>
      <c r="S20" s="8"/>
      <c r="T20" s="238"/>
      <c r="U20" s="242" t="str">
        <f t="shared" si="47"/>
        <v/>
      </c>
      <c r="V20" s="234" t="str">
        <f t="shared" si="48"/>
        <v/>
      </c>
      <c r="W20" s="8"/>
      <c r="X20" s="238"/>
      <c r="Y20" s="242" t="str">
        <f t="shared" si="49"/>
        <v/>
      </c>
      <c r="Z20" s="234" t="str">
        <f t="shared" si="50"/>
        <v/>
      </c>
      <c r="AR20" s="13" t="str">
        <f t="shared" si="9"/>
        <v/>
      </c>
      <c r="AS20" s="13" t="str">
        <f t="shared" si="9"/>
        <v/>
      </c>
      <c r="AT20" s="13" t="str">
        <f t="shared" si="9"/>
        <v/>
      </c>
      <c r="AU20" s="22" t="str">
        <f t="shared" si="10"/>
        <v/>
      </c>
      <c r="AV20" s="22" t="str">
        <f t="shared" si="11"/>
        <v/>
      </c>
      <c r="AW20" s="22" t="str">
        <f t="shared" si="12"/>
        <v/>
      </c>
      <c r="AX20" s="22" t="str">
        <f t="shared" si="13"/>
        <v/>
      </c>
      <c r="AY20" s="22" t="str">
        <f t="shared" si="14"/>
        <v/>
      </c>
      <c r="BA20" s="13" t="str">
        <f t="shared" si="15"/>
        <v/>
      </c>
      <c r="BB20" s="13" t="str">
        <f t="shared" si="15"/>
        <v/>
      </c>
      <c r="BC20" s="13" t="str">
        <f t="shared" si="15"/>
        <v/>
      </c>
      <c r="BD20" s="66" t="str">
        <f t="shared" si="16"/>
        <v/>
      </c>
      <c r="BE20" s="22" t="str">
        <f t="shared" si="17"/>
        <v/>
      </c>
      <c r="BF20" s="22" t="str">
        <f t="shared" si="18"/>
        <v/>
      </c>
      <c r="BG20" s="66" t="str">
        <f t="shared" si="19"/>
        <v/>
      </c>
      <c r="BH20" s="22" t="str">
        <f t="shared" si="20"/>
        <v/>
      </c>
      <c r="BI20" s="22" t="str">
        <f t="shared" si="21"/>
        <v/>
      </c>
      <c r="BJ20" s="66" t="str">
        <f t="shared" si="22"/>
        <v/>
      </c>
      <c r="BK20" s="22" t="str">
        <f t="shared" si="23"/>
        <v/>
      </c>
      <c r="BL20" s="22" t="str">
        <f t="shared" si="24"/>
        <v/>
      </c>
      <c r="BM20" s="66" t="str">
        <f t="shared" si="25"/>
        <v/>
      </c>
      <c r="BN20" s="22" t="str">
        <f t="shared" si="26"/>
        <v/>
      </c>
      <c r="BO20" s="22" t="str">
        <f t="shared" si="27"/>
        <v/>
      </c>
      <c r="BP20" s="66" t="str">
        <f t="shared" si="28"/>
        <v/>
      </c>
      <c r="BQ20" s="22" t="str">
        <f t="shared" si="29"/>
        <v/>
      </c>
      <c r="BR20" s="22" t="str">
        <f t="shared" si="30"/>
        <v/>
      </c>
      <c r="BT20" s="13" t="str">
        <f t="shared" si="31"/>
        <v/>
      </c>
      <c r="BU20" s="13" t="str">
        <f t="shared" si="31"/>
        <v/>
      </c>
      <c r="BV20" s="13" t="str">
        <f t="shared" si="31"/>
        <v/>
      </c>
      <c r="BW20" s="66" t="str">
        <f t="shared" si="32"/>
        <v/>
      </c>
      <c r="BX20" s="22" t="str">
        <f t="shared" si="33"/>
        <v/>
      </c>
      <c r="BY20" s="22" t="str">
        <f t="shared" si="34"/>
        <v/>
      </c>
      <c r="BZ20" s="66" t="str">
        <f t="shared" si="35"/>
        <v/>
      </c>
      <c r="CA20" s="22" t="str">
        <f t="shared" si="36"/>
        <v/>
      </c>
      <c r="CB20" s="22" t="str">
        <f t="shared" si="37"/>
        <v/>
      </c>
      <c r="CC20" s="66" t="str">
        <f t="shared" si="38"/>
        <v/>
      </c>
      <c r="CD20" s="22" t="str">
        <f t="shared" si="39"/>
        <v/>
      </c>
      <c r="CE20" s="22" t="str">
        <f t="shared" si="40"/>
        <v/>
      </c>
      <c r="CF20" s="66" t="str">
        <f t="shared" si="41"/>
        <v/>
      </c>
      <c r="CG20" s="22" t="str">
        <f t="shared" si="42"/>
        <v/>
      </c>
      <c r="CH20" s="22" t="str">
        <f t="shared" si="43"/>
        <v/>
      </c>
      <c r="CI20" s="66" t="str">
        <f t="shared" si="44"/>
        <v/>
      </c>
      <c r="CJ20" s="22" t="str">
        <f t="shared" si="45"/>
        <v/>
      </c>
      <c r="CK20" s="22" t="str">
        <f t="shared" si="46"/>
        <v/>
      </c>
    </row>
    <row r="21" spans="1:89" ht="15" customHeight="1" x14ac:dyDescent="0.2">
      <c r="A21" s="60" t="str">
        <f t="shared" si="0"/>
        <v/>
      </c>
      <c r="B21" s="61"/>
      <c r="C21" s="329"/>
      <c r="D21" s="249"/>
      <c r="E21" s="15" t="str">
        <f t="shared" si="1"/>
        <v/>
      </c>
      <c r="F21" s="16" t="str">
        <f t="shared" si="2"/>
        <v/>
      </c>
      <c r="G21" s="8"/>
      <c r="H21" s="238"/>
      <c r="I21" s="242" t="str">
        <f t="shared" si="3"/>
        <v/>
      </c>
      <c r="J21" s="234" t="str">
        <f t="shared" si="4"/>
        <v/>
      </c>
      <c r="K21" s="8"/>
      <c r="L21" s="238"/>
      <c r="M21" s="242" t="str">
        <f t="shared" si="5"/>
        <v/>
      </c>
      <c r="N21" s="234" t="str">
        <f t="shared" si="6"/>
        <v/>
      </c>
      <c r="O21" s="8"/>
      <c r="P21" s="238"/>
      <c r="Q21" s="242" t="str">
        <f t="shared" si="7"/>
        <v/>
      </c>
      <c r="R21" s="234" t="str">
        <f t="shared" si="8"/>
        <v/>
      </c>
      <c r="S21" s="8"/>
      <c r="T21" s="238"/>
      <c r="U21" s="242" t="str">
        <f t="shared" si="47"/>
        <v/>
      </c>
      <c r="V21" s="234" t="str">
        <f t="shared" si="48"/>
        <v/>
      </c>
      <c r="W21" s="8"/>
      <c r="X21" s="238"/>
      <c r="Y21" s="242" t="str">
        <f t="shared" si="49"/>
        <v/>
      </c>
      <c r="Z21" s="234" t="str">
        <f t="shared" si="50"/>
        <v/>
      </c>
      <c r="AR21" s="13" t="str">
        <f t="shared" si="9"/>
        <v/>
      </c>
      <c r="AS21" s="13" t="str">
        <f t="shared" si="9"/>
        <v/>
      </c>
      <c r="AT21" s="13" t="str">
        <f t="shared" si="9"/>
        <v/>
      </c>
      <c r="AU21" s="22" t="str">
        <f t="shared" si="10"/>
        <v/>
      </c>
      <c r="AV21" s="22" t="str">
        <f t="shared" si="11"/>
        <v/>
      </c>
      <c r="AW21" s="22" t="str">
        <f t="shared" si="12"/>
        <v/>
      </c>
      <c r="AX21" s="22" t="str">
        <f t="shared" si="13"/>
        <v/>
      </c>
      <c r="AY21" s="22" t="str">
        <f t="shared" si="14"/>
        <v/>
      </c>
      <c r="BA21" s="13" t="str">
        <f t="shared" si="15"/>
        <v/>
      </c>
      <c r="BB21" s="13" t="str">
        <f t="shared" si="15"/>
        <v/>
      </c>
      <c r="BC21" s="13" t="str">
        <f t="shared" si="15"/>
        <v/>
      </c>
      <c r="BD21" s="66" t="str">
        <f t="shared" si="16"/>
        <v/>
      </c>
      <c r="BE21" s="22" t="str">
        <f t="shared" si="17"/>
        <v/>
      </c>
      <c r="BF21" s="22" t="str">
        <f t="shared" si="18"/>
        <v/>
      </c>
      <c r="BG21" s="66" t="str">
        <f t="shared" si="19"/>
        <v/>
      </c>
      <c r="BH21" s="22" t="str">
        <f t="shared" si="20"/>
        <v/>
      </c>
      <c r="BI21" s="22" t="str">
        <f t="shared" si="21"/>
        <v/>
      </c>
      <c r="BJ21" s="66" t="str">
        <f t="shared" si="22"/>
        <v/>
      </c>
      <c r="BK21" s="22" t="str">
        <f t="shared" si="23"/>
        <v/>
      </c>
      <c r="BL21" s="22" t="str">
        <f t="shared" si="24"/>
        <v/>
      </c>
      <c r="BM21" s="66" t="str">
        <f t="shared" si="25"/>
        <v/>
      </c>
      <c r="BN21" s="22" t="str">
        <f t="shared" si="26"/>
        <v/>
      </c>
      <c r="BO21" s="22" t="str">
        <f t="shared" si="27"/>
        <v/>
      </c>
      <c r="BP21" s="66" t="str">
        <f t="shared" si="28"/>
        <v/>
      </c>
      <c r="BQ21" s="22" t="str">
        <f t="shared" si="29"/>
        <v/>
      </c>
      <c r="BR21" s="22" t="str">
        <f t="shared" si="30"/>
        <v/>
      </c>
      <c r="BT21" s="13" t="str">
        <f t="shared" si="31"/>
        <v/>
      </c>
      <c r="BU21" s="13" t="str">
        <f t="shared" si="31"/>
        <v/>
      </c>
      <c r="BV21" s="13" t="str">
        <f t="shared" si="31"/>
        <v/>
      </c>
      <c r="BW21" s="66" t="str">
        <f t="shared" si="32"/>
        <v/>
      </c>
      <c r="BX21" s="22" t="str">
        <f t="shared" si="33"/>
        <v/>
      </c>
      <c r="BY21" s="22" t="str">
        <f t="shared" si="34"/>
        <v/>
      </c>
      <c r="BZ21" s="66" t="str">
        <f t="shared" si="35"/>
        <v/>
      </c>
      <c r="CA21" s="22" t="str">
        <f t="shared" si="36"/>
        <v/>
      </c>
      <c r="CB21" s="22" t="str">
        <f t="shared" si="37"/>
        <v/>
      </c>
      <c r="CC21" s="66" t="str">
        <f t="shared" si="38"/>
        <v/>
      </c>
      <c r="CD21" s="22" t="str">
        <f t="shared" si="39"/>
        <v/>
      </c>
      <c r="CE21" s="22" t="str">
        <f t="shared" si="40"/>
        <v/>
      </c>
      <c r="CF21" s="66" t="str">
        <f t="shared" si="41"/>
        <v/>
      </c>
      <c r="CG21" s="22" t="str">
        <f t="shared" si="42"/>
        <v/>
      </c>
      <c r="CH21" s="22" t="str">
        <f t="shared" si="43"/>
        <v/>
      </c>
      <c r="CI21" s="66" t="str">
        <f t="shared" si="44"/>
        <v/>
      </c>
      <c r="CJ21" s="22" t="str">
        <f t="shared" si="45"/>
        <v/>
      </c>
      <c r="CK21" s="22" t="str">
        <f t="shared" si="46"/>
        <v/>
      </c>
    </row>
    <row r="22" spans="1:89" ht="15" customHeight="1" x14ac:dyDescent="0.2">
      <c r="A22" s="60" t="str">
        <f t="shared" si="0"/>
        <v/>
      </c>
      <c r="B22" s="61"/>
      <c r="C22" s="329"/>
      <c r="D22" s="249"/>
      <c r="E22" s="15" t="str">
        <f t="shared" si="1"/>
        <v/>
      </c>
      <c r="F22" s="16" t="str">
        <f t="shared" si="2"/>
        <v/>
      </c>
      <c r="G22" s="8"/>
      <c r="H22" s="238"/>
      <c r="I22" s="242" t="str">
        <f t="shared" si="3"/>
        <v/>
      </c>
      <c r="J22" s="234" t="str">
        <f t="shared" si="4"/>
        <v/>
      </c>
      <c r="K22" s="8"/>
      <c r="L22" s="238"/>
      <c r="M22" s="242" t="str">
        <f t="shared" si="5"/>
        <v/>
      </c>
      <c r="N22" s="234" t="str">
        <f t="shared" si="6"/>
        <v/>
      </c>
      <c r="O22" s="8"/>
      <c r="P22" s="238"/>
      <c r="Q22" s="242" t="str">
        <f t="shared" si="7"/>
        <v/>
      </c>
      <c r="R22" s="234" t="str">
        <f t="shared" si="8"/>
        <v/>
      </c>
      <c r="S22" s="8"/>
      <c r="T22" s="238"/>
      <c r="U22" s="242" t="str">
        <f t="shared" si="47"/>
        <v/>
      </c>
      <c r="V22" s="234" t="str">
        <f t="shared" si="48"/>
        <v/>
      </c>
      <c r="W22" s="8"/>
      <c r="X22" s="238"/>
      <c r="Y22" s="242" t="str">
        <f t="shared" si="49"/>
        <v/>
      </c>
      <c r="Z22" s="234" t="str">
        <f t="shared" si="50"/>
        <v/>
      </c>
      <c r="AR22" s="13" t="str">
        <f t="shared" si="9"/>
        <v/>
      </c>
      <c r="AS22" s="13" t="str">
        <f t="shared" si="9"/>
        <v/>
      </c>
      <c r="AT22" s="13" t="str">
        <f t="shared" si="9"/>
        <v/>
      </c>
      <c r="AU22" s="22" t="str">
        <f t="shared" si="10"/>
        <v/>
      </c>
      <c r="AV22" s="22" t="str">
        <f t="shared" si="11"/>
        <v/>
      </c>
      <c r="AW22" s="22" t="str">
        <f t="shared" si="12"/>
        <v/>
      </c>
      <c r="AX22" s="22" t="str">
        <f t="shared" si="13"/>
        <v/>
      </c>
      <c r="AY22" s="22" t="str">
        <f t="shared" si="14"/>
        <v/>
      </c>
      <c r="BA22" s="13" t="str">
        <f t="shared" si="15"/>
        <v/>
      </c>
      <c r="BB22" s="13" t="str">
        <f t="shared" si="15"/>
        <v/>
      </c>
      <c r="BC22" s="13" t="str">
        <f t="shared" si="15"/>
        <v/>
      </c>
      <c r="BD22" s="66" t="str">
        <f t="shared" si="16"/>
        <v/>
      </c>
      <c r="BE22" s="22" t="str">
        <f t="shared" si="17"/>
        <v/>
      </c>
      <c r="BF22" s="22" t="str">
        <f t="shared" si="18"/>
        <v/>
      </c>
      <c r="BG22" s="66" t="str">
        <f t="shared" si="19"/>
        <v/>
      </c>
      <c r="BH22" s="22" t="str">
        <f t="shared" si="20"/>
        <v/>
      </c>
      <c r="BI22" s="22" t="str">
        <f t="shared" si="21"/>
        <v/>
      </c>
      <c r="BJ22" s="66" t="str">
        <f t="shared" si="22"/>
        <v/>
      </c>
      <c r="BK22" s="22" t="str">
        <f t="shared" si="23"/>
        <v/>
      </c>
      <c r="BL22" s="22" t="str">
        <f t="shared" si="24"/>
        <v/>
      </c>
      <c r="BM22" s="66" t="str">
        <f t="shared" si="25"/>
        <v/>
      </c>
      <c r="BN22" s="22" t="str">
        <f t="shared" si="26"/>
        <v/>
      </c>
      <c r="BO22" s="22" t="str">
        <f t="shared" si="27"/>
        <v/>
      </c>
      <c r="BP22" s="66" t="str">
        <f t="shared" si="28"/>
        <v/>
      </c>
      <c r="BQ22" s="22" t="str">
        <f t="shared" si="29"/>
        <v/>
      </c>
      <c r="BR22" s="22" t="str">
        <f t="shared" si="30"/>
        <v/>
      </c>
      <c r="BT22" s="13" t="str">
        <f t="shared" si="31"/>
        <v/>
      </c>
      <c r="BU22" s="13" t="str">
        <f t="shared" si="31"/>
        <v/>
      </c>
      <c r="BV22" s="13" t="str">
        <f t="shared" si="31"/>
        <v/>
      </c>
      <c r="BW22" s="66" t="str">
        <f t="shared" si="32"/>
        <v/>
      </c>
      <c r="BX22" s="22" t="str">
        <f t="shared" si="33"/>
        <v/>
      </c>
      <c r="BY22" s="22" t="str">
        <f t="shared" si="34"/>
        <v/>
      </c>
      <c r="BZ22" s="66" t="str">
        <f t="shared" si="35"/>
        <v/>
      </c>
      <c r="CA22" s="22" t="str">
        <f t="shared" si="36"/>
        <v/>
      </c>
      <c r="CB22" s="22" t="str">
        <f t="shared" si="37"/>
        <v/>
      </c>
      <c r="CC22" s="66" t="str">
        <f t="shared" si="38"/>
        <v/>
      </c>
      <c r="CD22" s="22" t="str">
        <f t="shared" si="39"/>
        <v/>
      </c>
      <c r="CE22" s="22" t="str">
        <f t="shared" si="40"/>
        <v/>
      </c>
      <c r="CF22" s="66" t="str">
        <f t="shared" si="41"/>
        <v/>
      </c>
      <c r="CG22" s="22" t="str">
        <f t="shared" si="42"/>
        <v/>
      </c>
      <c r="CH22" s="22" t="str">
        <f t="shared" si="43"/>
        <v/>
      </c>
      <c r="CI22" s="66" t="str">
        <f t="shared" si="44"/>
        <v/>
      </c>
      <c r="CJ22" s="22" t="str">
        <f t="shared" si="45"/>
        <v/>
      </c>
      <c r="CK22" s="22" t="str">
        <f t="shared" si="46"/>
        <v/>
      </c>
    </row>
    <row r="23" spans="1:89" ht="15" customHeight="1" x14ac:dyDescent="0.2">
      <c r="A23" s="60" t="str">
        <f t="shared" si="0"/>
        <v/>
      </c>
      <c r="B23" s="61"/>
      <c r="C23" s="329"/>
      <c r="D23" s="249"/>
      <c r="E23" s="15" t="str">
        <f t="shared" si="1"/>
        <v/>
      </c>
      <c r="F23" s="16" t="str">
        <f t="shared" si="2"/>
        <v/>
      </c>
      <c r="G23" s="8"/>
      <c r="H23" s="238"/>
      <c r="I23" s="242" t="str">
        <f t="shared" si="3"/>
        <v/>
      </c>
      <c r="J23" s="234" t="str">
        <f t="shared" si="4"/>
        <v/>
      </c>
      <c r="K23" s="8"/>
      <c r="L23" s="238"/>
      <c r="M23" s="242" t="str">
        <f t="shared" si="5"/>
        <v/>
      </c>
      <c r="N23" s="234" t="str">
        <f t="shared" si="6"/>
        <v/>
      </c>
      <c r="O23" s="8"/>
      <c r="P23" s="238"/>
      <c r="Q23" s="242" t="str">
        <f t="shared" si="7"/>
        <v/>
      </c>
      <c r="R23" s="234" t="str">
        <f t="shared" si="8"/>
        <v/>
      </c>
      <c r="S23" s="8"/>
      <c r="T23" s="238"/>
      <c r="U23" s="242" t="str">
        <f t="shared" si="47"/>
        <v/>
      </c>
      <c r="V23" s="234" t="str">
        <f t="shared" si="48"/>
        <v/>
      </c>
      <c r="W23" s="8"/>
      <c r="X23" s="238"/>
      <c r="Y23" s="242" t="str">
        <f t="shared" si="49"/>
        <v/>
      </c>
      <c r="Z23" s="234" t="str">
        <f t="shared" si="50"/>
        <v/>
      </c>
      <c r="AR23" s="13" t="str">
        <f t="shared" si="9"/>
        <v/>
      </c>
      <c r="AS23" s="13" t="str">
        <f t="shared" si="9"/>
        <v/>
      </c>
      <c r="AT23" s="13" t="str">
        <f t="shared" si="9"/>
        <v/>
      </c>
      <c r="AU23" s="22" t="str">
        <f t="shared" si="10"/>
        <v/>
      </c>
      <c r="AV23" s="22" t="str">
        <f t="shared" si="11"/>
        <v/>
      </c>
      <c r="AW23" s="22" t="str">
        <f t="shared" si="12"/>
        <v/>
      </c>
      <c r="AX23" s="22" t="str">
        <f t="shared" si="13"/>
        <v/>
      </c>
      <c r="AY23" s="22" t="str">
        <f t="shared" si="14"/>
        <v/>
      </c>
      <c r="BA23" s="13" t="str">
        <f t="shared" si="15"/>
        <v/>
      </c>
      <c r="BB23" s="13" t="str">
        <f t="shared" si="15"/>
        <v/>
      </c>
      <c r="BC23" s="13" t="str">
        <f t="shared" si="15"/>
        <v/>
      </c>
      <c r="BD23" s="66" t="str">
        <f t="shared" si="16"/>
        <v/>
      </c>
      <c r="BE23" s="22" t="str">
        <f t="shared" si="17"/>
        <v/>
      </c>
      <c r="BF23" s="22" t="str">
        <f t="shared" si="18"/>
        <v/>
      </c>
      <c r="BG23" s="66" t="str">
        <f t="shared" si="19"/>
        <v/>
      </c>
      <c r="BH23" s="22" t="str">
        <f t="shared" si="20"/>
        <v/>
      </c>
      <c r="BI23" s="22" t="str">
        <f t="shared" si="21"/>
        <v/>
      </c>
      <c r="BJ23" s="66" t="str">
        <f t="shared" si="22"/>
        <v/>
      </c>
      <c r="BK23" s="22" t="str">
        <f t="shared" si="23"/>
        <v/>
      </c>
      <c r="BL23" s="22" t="str">
        <f t="shared" si="24"/>
        <v/>
      </c>
      <c r="BM23" s="66" t="str">
        <f t="shared" si="25"/>
        <v/>
      </c>
      <c r="BN23" s="22" t="str">
        <f t="shared" si="26"/>
        <v/>
      </c>
      <c r="BO23" s="22" t="str">
        <f t="shared" si="27"/>
        <v/>
      </c>
      <c r="BP23" s="66" t="str">
        <f t="shared" si="28"/>
        <v/>
      </c>
      <c r="BQ23" s="22" t="str">
        <f t="shared" si="29"/>
        <v/>
      </c>
      <c r="BR23" s="22" t="str">
        <f t="shared" si="30"/>
        <v/>
      </c>
      <c r="BT23" s="13" t="str">
        <f t="shared" si="31"/>
        <v/>
      </c>
      <c r="BU23" s="13" t="str">
        <f t="shared" si="31"/>
        <v/>
      </c>
      <c r="BV23" s="13" t="str">
        <f t="shared" si="31"/>
        <v/>
      </c>
      <c r="BW23" s="66" t="str">
        <f t="shared" si="32"/>
        <v/>
      </c>
      <c r="BX23" s="22" t="str">
        <f t="shared" si="33"/>
        <v/>
      </c>
      <c r="BY23" s="22" t="str">
        <f t="shared" si="34"/>
        <v/>
      </c>
      <c r="BZ23" s="66" t="str">
        <f t="shared" si="35"/>
        <v/>
      </c>
      <c r="CA23" s="22" t="str">
        <f t="shared" si="36"/>
        <v/>
      </c>
      <c r="CB23" s="22" t="str">
        <f t="shared" si="37"/>
        <v/>
      </c>
      <c r="CC23" s="66" t="str">
        <f t="shared" si="38"/>
        <v/>
      </c>
      <c r="CD23" s="22" t="str">
        <f t="shared" si="39"/>
        <v/>
      </c>
      <c r="CE23" s="22" t="str">
        <f t="shared" si="40"/>
        <v/>
      </c>
      <c r="CF23" s="66" t="str">
        <f t="shared" si="41"/>
        <v/>
      </c>
      <c r="CG23" s="22" t="str">
        <f t="shared" si="42"/>
        <v/>
      </c>
      <c r="CH23" s="22" t="str">
        <f t="shared" si="43"/>
        <v/>
      </c>
      <c r="CI23" s="66" t="str">
        <f t="shared" si="44"/>
        <v/>
      </c>
      <c r="CJ23" s="22" t="str">
        <f t="shared" si="45"/>
        <v/>
      </c>
      <c r="CK23" s="22" t="str">
        <f t="shared" si="46"/>
        <v/>
      </c>
    </row>
    <row r="24" spans="1:89" ht="15" customHeight="1" x14ac:dyDescent="0.2">
      <c r="A24" s="60" t="str">
        <f t="shared" si="0"/>
        <v/>
      </c>
      <c r="B24" s="61"/>
      <c r="C24" s="329"/>
      <c r="D24" s="249"/>
      <c r="E24" s="15" t="str">
        <f t="shared" si="1"/>
        <v/>
      </c>
      <c r="F24" s="16" t="str">
        <f t="shared" si="2"/>
        <v/>
      </c>
      <c r="G24" s="8"/>
      <c r="H24" s="238"/>
      <c r="I24" s="242" t="str">
        <f t="shared" si="3"/>
        <v/>
      </c>
      <c r="J24" s="234" t="str">
        <f t="shared" si="4"/>
        <v/>
      </c>
      <c r="K24" s="8"/>
      <c r="L24" s="238"/>
      <c r="M24" s="242" t="str">
        <f t="shared" si="5"/>
        <v/>
      </c>
      <c r="N24" s="234" t="str">
        <f t="shared" si="6"/>
        <v/>
      </c>
      <c r="O24" s="8"/>
      <c r="P24" s="238"/>
      <c r="Q24" s="242" t="str">
        <f t="shared" si="7"/>
        <v/>
      </c>
      <c r="R24" s="234" t="str">
        <f t="shared" si="8"/>
        <v/>
      </c>
      <c r="S24" s="8"/>
      <c r="T24" s="238"/>
      <c r="U24" s="242" t="str">
        <f t="shared" si="47"/>
        <v/>
      </c>
      <c r="V24" s="234" t="str">
        <f t="shared" si="48"/>
        <v/>
      </c>
      <c r="W24" s="8"/>
      <c r="X24" s="238"/>
      <c r="Y24" s="242" t="str">
        <f t="shared" si="49"/>
        <v/>
      </c>
      <c r="Z24" s="234" t="str">
        <f t="shared" si="50"/>
        <v/>
      </c>
      <c r="AR24" s="13" t="str">
        <f t="shared" si="9"/>
        <v/>
      </c>
      <c r="AS24" s="13" t="str">
        <f t="shared" si="9"/>
        <v/>
      </c>
      <c r="AT24" s="13" t="str">
        <f t="shared" si="9"/>
        <v/>
      </c>
      <c r="AU24" s="22" t="str">
        <f t="shared" si="10"/>
        <v/>
      </c>
      <c r="AV24" s="22" t="str">
        <f t="shared" si="11"/>
        <v/>
      </c>
      <c r="AW24" s="22" t="str">
        <f t="shared" si="12"/>
        <v/>
      </c>
      <c r="AX24" s="22" t="str">
        <f t="shared" si="13"/>
        <v/>
      </c>
      <c r="AY24" s="22" t="str">
        <f t="shared" si="14"/>
        <v/>
      </c>
      <c r="BA24" s="13" t="str">
        <f t="shared" si="15"/>
        <v/>
      </c>
      <c r="BB24" s="13" t="str">
        <f t="shared" si="15"/>
        <v/>
      </c>
      <c r="BC24" s="13" t="str">
        <f t="shared" si="15"/>
        <v/>
      </c>
      <c r="BD24" s="66" t="str">
        <f t="shared" si="16"/>
        <v/>
      </c>
      <c r="BE24" s="22" t="str">
        <f t="shared" si="17"/>
        <v/>
      </c>
      <c r="BF24" s="22" t="str">
        <f t="shared" si="18"/>
        <v/>
      </c>
      <c r="BG24" s="66" t="str">
        <f t="shared" si="19"/>
        <v/>
      </c>
      <c r="BH24" s="22" t="str">
        <f t="shared" si="20"/>
        <v/>
      </c>
      <c r="BI24" s="22" t="str">
        <f t="shared" si="21"/>
        <v/>
      </c>
      <c r="BJ24" s="66" t="str">
        <f t="shared" si="22"/>
        <v/>
      </c>
      <c r="BK24" s="22" t="str">
        <f t="shared" si="23"/>
        <v/>
      </c>
      <c r="BL24" s="22" t="str">
        <f t="shared" si="24"/>
        <v/>
      </c>
      <c r="BM24" s="66" t="str">
        <f t="shared" si="25"/>
        <v/>
      </c>
      <c r="BN24" s="22" t="str">
        <f t="shared" si="26"/>
        <v/>
      </c>
      <c r="BO24" s="22" t="str">
        <f t="shared" si="27"/>
        <v/>
      </c>
      <c r="BP24" s="66" t="str">
        <f t="shared" si="28"/>
        <v/>
      </c>
      <c r="BQ24" s="22" t="str">
        <f t="shared" si="29"/>
        <v/>
      </c>
      <c r="BR24" s="22" t="str">
        <f t="shared" si="30"/>
        <v/>
      </c>
      <c r="BT24" s="13" t="str">
        <f t="shared" si="31"/>
        <v/>
      </c>
      <c r="BU24" s="13" t="str">
        <f t="shared" si="31"/>
        <v/>
      </c>
      <c r="BV24" s="13" t="str">
        <f t="shared" si="31"/>
        <v/>
      </c>
      <c r="BW24" s="66" t="str">
        <f t="shared" si="32"/>
        <v/>
      </c>
      <c r="BX24" s="22" t="str">
        <f t="shared" si="33"/>
        <v/>
      </c>
      <c r="BY24" s="22" t="str">
        <f t="shared" si="34"/>
        <v/>
      </c>
      <c r="BZ24" s="66" t="str">
        <f t="shared" si="35"/>
        <v/>
      </c>
      <c r="CA24" s="22" t="str">
        <f t="shared" si="36"/>
        <v/>
      </c>
      <c r="CB24" s="22" t="str">
        <f t="shared" si="37"/>
        <v/>
      </c>
      <c r="CC24" s="66" t="str">
        <f t="shared" si="38"/>
        <v/>
      </c>
      <c r="CD24" s="22" t="str">
        <f t="shared" si="39"/>
        <v/>
      </c>
      <c r="CE24" s="22" t="str">
        <f t="shared" si="40"/>
        <v/>
      </c>
      <c r="CF24" s="66" t="str">
        <f t="shared" si="41"/>
        <v/>
      </c>
      <c r="CG24" s="22" t="str">
        <f t="shared" si="42"/>
        <v/>
      </c>
      <c r="CH24" s="22" t="str">
        <f t="shared" si="43"/>
        <v/>
      </c>
      <c r="CI24" s="66" t="str">
        <f t="shared" si="44"/>
        <v/>
      </c>
      <c r="CJ24" s="22" t="str">
        <f t="shared" si="45"/>
        <v/>
      </c>
      <c r="CK24" s="22" t="str">
        <f t="shared" si="46"/>
        <v/>
      </c>
    </row>
    <row r="25" spans="1:89" ht="15" customHeight="1" x14ac:dyDescent="0.2">
      <c r="A25" s="60" t="str">
        <f t="shared" si="0"/>
        <v/>
      </c>
      <c r="B25" s="61"/>
      <c r="C25" s="329"/>
      <c r="D25" s="249"/>
      <c r="E25" s="15" t="str">
        <f t="shared" si="1"/>
        <v/>
      </c>
      <c r="F25" s="16" t="str">
        <f t="shared" si="2"/>
        <v/>
      </c>
      <c r="G25" s="8"/>
      <c r="H25" s="238"/>
      <c r="I25" s="242" t="str">
        <f t="shared" si="3"/>
        <v/>
      </c>
      <c r="J25" s="234" t="str">
        <f t="shared" si="4"/>
        <v/>
      </c>
      <c r="K25" s="8"/>
      <c r="L25" s="238"/>
      <c r="M25" s="242" t="str">
        <f t="shared" si="5"/>
        <v/>
      </c>
      <c r="N25" s="234" t="str">
        <f t="shared" si="6"/>
        <v/>
      </c>
      <c r="O25" s="8"/>
      <c r="P25" s="238"/>
      <c r="Q25" s="242" t="str">
        <f t="shared" si="7"/>
        <v/>
      </c>
      <c r="R25" s="234" t="str">
        <f t="shared" si="8"/>
        <v/>
      </c>
      <c r="S25" s="8"/>
      <c r="T25" s="238"/>
      <c r="U25" s="242" t="str">
        <f t="shared" si="47"/>
        <v/>
      </c>
      <c r="V25" s="234" t="str">
        <f t="shared" si="48"/>
        <v/>
      </c>
      <c r="W25" s="8"/>
      <c r="X25" s="238"/>
      <c r="Y25" s="242" t="str">
        <f t="shared" si="49"/>
        <v/>
      </c>
      <c r="Z25" s="234" t="str">
        <f t="shared" si="50"/>
        <v/>
      </c>
      <c r="AR25" s="13" t="str">
        <f t="shared" si="9"/>
        <v/>
      </c>
      <c r="AS25" s="13" t="str">
        <f t="shared" si="9"/>
        <v/>
      </c>
      <c r="AT25" s="13" t="str">
        <f t="shared" si="9"/>
        <v/>
      </c>
      <c r="AU25" s="22" t="str">
        <f t="shared" si="10"/>
        <v/>
      </c>
      <c r="AV25" s="22" t="str">
        <f t="shared" si="11"/>
        <v/>
      </c>
      <c r="AW25" s="22" t="str">
        <f t="shared" si="12"/>
        <v/>
      </c>
      <c r="AX25" s="22" t="str">
        <f t="shared" si="13"/>
        <v/>
      </c>
      <c r="AY25" s="22" t="str">
        <f t="shared" si="14"/>
        <v/>
      </c>
      <c r="BA25" s="13" t="str">
        <f t="shared" si="15"/>
        <v/>
      </c>
      <c r="BB25" s="13" t="str">
        <f t="shared" si="15"/>
        <v/>
      </c>
      <c r="BC25" s="13" t="str">
        <f t="shared" si="15"/>
        <v/>
      </c>
      <c r="BD25" s="66" t="str">
        <f t="shared" si="16"/>
        <v/>
      </c>
      <c r="BE25" s="22" t="str">
        <f t="shared" si="17"/>
        <v/>
      </c>
      <c r="BF25" s="22" t="str">
        <f t="shared" si="18"/>
        <v/>
      </c>
      <c r="BG25" s="66" t="str">
        <f t="shared" si="19"/>
        <v/>
      </c>
      <c r="BH25" s="22" t="str">
        <f t="shared" si="20"/>
        <v/>
      </c>
      <c r="BI25" s="22" t="str">
        <f t="shared" si="21"/>
        <v/>
      </c>
      <c r="BJ25" s="66" t="str">
        <f t="shared" si="22"/>
        <v/>
      </c>
      <c r="BK25" s="22" t="str">
        <f t="shared" si="23"/>
        <v/>
      </c>
      <c r="BL25" s="22" t="str">
        <f t="shared" si="24"/>
        <v/>
      </c>
      <c r="BM25" s="66" t="str">
        <f t="shared" si="25"/>
        <v/>
      </c>
      <c r="BN25" s="22" t="str">
        <f t="shared" si="26"/>
        <v/>
      </c>
      <c r="BO25" s="22" t="str">
        <f t="shared" si="27"/>
        <v/>
      </c>
      <c r="BP25" s="66" t="str">
        <f t="shared" si="28"/>
        <v/>
      </c>
      <c r="BQ25" s="22" t="str">
        <f t="shared" si="29"/>
        <v/>
      </c>
      <c r="BR25" s="22" t="str">
        <f t="shared" si="30"/>
        <v/>
      </c>
      <c r="BT25" s="13" t="str">
        <f t="shared" si="31"/>
        <v/>
      </c>
      <c r="BU25" s="13" t="str">
        <f t="shared" si="31"/>
        <v/>
      </c>
      <c r="BV25" s="13" t="str">
        <f t="shared" si="31"/>
        <v/>
      </c>
      <c r="BW25" s="66" t="str">
        <f t="shared" si="32"/>
        <v/>
      </c>
      <c r="BX25" s="22" t="str">
        <f t="shared" si="33"/>
        <v/>
      </c>
      <c r="BY25" s="22" t="str">
        <f t="shared" si="34"/>
        <v/>
      </c>
      <c r="BZ25" s="66" t="str">
        <f t="shared" si="35"/>
        <v/>
      </c>
      <c r="CA25" s="22" t="str">
        <f t="shared" si="36"/>
        <v/>
      </c>
      <c r="CB25" s="22" t="str">
        <f t="shared" si="37"/>
        <v/>
      </c>
      <c r="CC25" s="66" t="str">
        <f t="shared" si="38"/>
        <v/>
      </c>
      <c r="CD25" s="22" t="str">
        <f t="shared" si="39"/>
        <v/>
      </c>
      <c r="CE25" s="22" t="str">
        <f t="shared" si="40"/>
        <v/>
      </c>
      <c r="CF25" s="66" t="str">
        <f t="shared" si="41"/>
        <v/>
      </c>
      <c r="CG25" s="22" t="str">
        <f t="shared" si="42"/>
        <v/>
      </c>
      <c r="CH25" s="22" t="str">
        <f t="shared" si="43"/>
        <v/>
      </c>
      <c r="CI25" s="66" t="str">
        <f t="shared" si="44"/>
        <v/>
      </c>
      <c r="CJ25" s="22" t="str">
        <f t="shared" si="45"/>
        <v/>
      </c>
      <c r="CK25" s="22" t="str">
        <f t="shared" si="46"/>
        <v/>
      </c>
    </row>
    <row r="26" spans="1:89" ht="15" customHeight="1" x14ac:dyDescent="0.2">
      <c r="A26" s="60" t="str">
        <f t="shared" si="0"/>
        <v/>
      </c>
      <c r="B26" s="61"/>
      <c r="C26" s="329"/>
      <c r="D26" s="249"/>
      <c r="E26" s="15" t="str">
        <f t="shared" si="1"/>
        <v/>
      </c>
      <c r="F26" s="16" t="str">
        <f t="shared" si="2"/>
        <v/>
      </c>
      <c r="G26" s="8"/>
      <c r="H26" s="238"/>
      <c r="I26" s="242" t="str">
        <f t="shared" si="3"/>
        <v/>
      </c>
      <c r="J26" s="234" t="str">
        <f t="shared" si="4"/>
        <v/>
      </c>
      <c r="K26" s="8"/>
      <c r="L26" s="238"/>
      <c r="M26" s="242" t="str">
        <f t="shared" si="5"/>
        <v/>
      </c>
      <c r="N26" s="234" t="str">
        <f t="shared" si="6"/>
        <v/>
      </c>
      <c r="O26" s="8"/>
      <c r="P26" s="238"/>
      <c r="Q26" s="242" t="str">
        <f t="shared" si="7"/>
        <v/>
      </c>
      <c r="R26" s="234" t="str">
        <f t="shared" si="8"/>
        <v/>
      </c>
      <c r="S26" s="8"/>
      <c r="T26" s="238"/>
      <c r="U26" s="242" t="str">
        <f t="shared" si="47"/>
        <v/>
      </c>
      <c r="V26" s="234" t="str">
        <f t="shared" si="48"/>
        <v/>
      </c>
      <c r="W26" s="8"/>
      <c r="X26" s="238"/>
      <c r="Y26" s="242" t="str">
        <f t="shared" si="49"/>
        <v/>
      </c>
      <c r="Z26" s="234" t="str">
        <f t="shared" si="50"/>
        <v/>
      </c>
      <c r="AR26" s="13" t="str">
        <f t="shared" si="9"/>
        <v/>
      </c>
      <c r="AS26" s="13" t="str">
        <f t="shared" si="9"/>
        <v/>
      </c>
      <c r="AT26" s="13" t="str">
        <f t="shared" si="9"/>
        <v/>
      </c>
      <c r="AU26" s="22" t="str">
        <f t="shared" si="10"/>
        <v/>
      </c>
      <c r="AV26" s="22" t="str">
        <f t="shared" si="11"/>
        <v/>
      </c>
      <c r="AW26" s="22" t="str">
        <f t="shared" si="12"/>
        <v/>
      </c>
      <c r="AX26" s="22" t="str">
        <f t="shared" si="13"/>
        <v/>
      </c>
      <c r="AY26" s="22" t="str">
        <f t="shared" si="14"/>
        <v/>
      </c>
      <c r="BA26" s="13" t="str">
        <f t="shared" si="15"/>
        <v/>
      </c>
      <c r="BB26" s="13" t="str">
        <f t="shared" si="15"/>
        <v/>
      </c>
      <c r="BC26" s="13" t="str">
        <f t="shared" si="15"/>
        <v/>
      </c>
      <c r="BD26" s="66" t="str">
        <f t="shared" si="16"/>
        <v/>
      </c>
      <c r="BE26" s="22" t="str">
        <f t="shared" si="17"/>
        <v/>
      </c>
      <c r="BF26" s="22" t="str">
        <f t="shared" si="18"/>
        <v/>
      </c>
      <c r="BG26" s="66" t="str">
        <f t="shared" si="19"/>
        <v/>
      </c>
      <c r="BH26" s="22" t="str">
        <f t="shared" si="20"/>
        <v/>
      </c>
      <c r="BI26" s="22" t="str">
        <f t="shared" si="21"/>
        <v/>
      </c>
      <c r="BJ26" s="66" t="str">
        <f t="shared" si="22"/>
        <v/>
      </c>
      <c r="BK26" s="22" t="str">
        <f t="shared" si="23"/>
        <v/>
      </c>
      <c r="BL26" s="22" t="str">
        <f t="shared" si="24"/>
        <v/>
      </c>
      <c r="BM26" s="66" t="str">
        <f t="shared" si="25"/>
        <v/>
      </c>
      <c r="BN26" s="22" t="str">
        <f t="shared" si="26"/>
        <v/>
      </c>
      <c r="BO26" s="22" t="str">
        <f t="shared" si="27"/>
        <v/>
      </c>
      <c r="BP26" s="66" t="str">
        <f t="shared" si="28"/>
        <v/>
      </c>
      <c r="BQ26" s="22" t="str">
        <f t="shared" si="29"/>
        <v/>
      </c>
      <c r="BR26" s="22" t="str">
        <f t="shared" si="30"/>
        <v/>
      </c>
      <c r="BT26" s="13" t="str">
        <f t="shared" si="31"/>
        <v/>
      </c>
      <c r="BU26" s="13" t="str">
        <f t="shared" si="31"/>
        <v/>
      </c>
      <c r="BV26" s="13" t="str">
        <f t="shared" si="31"/>
        <v/>
      </c>
      <c r="BW26" s="66" t="str">
        <f t="shared" si="32"/>
        <v/>
      </c>
      <c r="BX26" s="22" t="str">
        <f t="shared" si="33"/>
        <v/>
      </c>
      <c r="BY26" s="22" t="str">
        <f t="shared" si="34"/>
        <v/>
      </c>
      <c r="BZ26" s="66" t="str">
        <f t="shared" si="35"/>
        <v/>
      </c>
      <c r="CA26" s="22" t="str">
        <f t="shared" si="36"/>
        <v/>
      </c>
      <c r="CB26" s="22" t="str">
        <f t="shared" si="37"/>
        <v/>
      </c>
      <c r="CC26" s="66" t="str">
        <f t="shared" si="38"/>
        <v/>
      </c>
      <c r="CD26" s="22" t="str">
        <f t="shared" si="39"/>
        <v/>
      </c>
      <c r="CE26" s="22" t="str">
        <f t="shared" si="40"/>
        <v/>
      </c>
      <c r="CF26" s="66" t="str">
        <f t="shared" si="41"/>
        <v/>
      </c>
      <c r="CG26" s="22" t="str">
        <f t="shared" si="42"/>
        <v/>
      </c>
      <c r="CH26" s="22" t="str">
        <f t="shared" si="43"/>
        <v/>
      </c>
      <c r="CI26" s="66" t="str">
        <f t="shared" si="44"/>
        <v/>
      </c>
      <c r="CJ26" s="22" t="str">
        <f t="shared" si="45"/>
        <v/>
      </c>
      <c r="CK26" s="22" t="str">
        <f t="shared" si="46"/>
        <v/>
      </c>
    </row>
    <row r="27" spans="1:89" ht="15" customHeight="1" x14ac:dyDescent="0.2">
      <c r="A27" s="60" t="str">
        <f t="shared" si="0"/>
        <v/>
      </c>
      <c r="B27" s="61"/>
      <c r="C27" s="329"/>
      <c r="D27" s="249"/>
      <c r="E27" s="15" t="str">
        <f t="shared" si="1"/>
        <v/>
      </c>
      <c r="F27" s="16" t="str">
        <f t="shared" si="2"/>
        <v/>
      </c>
      <c r="G27" s="8"/>
      <c r="H27" s="238"/>
      <c r="I27" s="242" t="str">
        <f t="shared" si="3"/>
        <v/>
      </c>
      <c r="J27" s="234" t="str">
        <f t="shared" si="4"/>
        <v/>
      </c>
      <c r="K27" s="8"/>
      <c r="L27" s="238"/>
      <c r="M27" s="242" t="str">
        <f t="shared" si="5"/>
        <v/>
      </c>
      <c r="N27" s="234" t="str">
        <f t="shared" si="6"/>
        <v/>
      </c>
      <c r="O27" s="8"/>
      <c r="P27" s="238"/>
      <c r="Q27" s="242" t="str">
        <f t="shared" si="7"/>
        <v/>
      </c>
      <c r="R27" s="234" t="str">
        <f t="shared" si="8"/>
        <v/>
      </c>
      <c r="S27" s="8"/>
      <c r="T27" s="238"/>
      <c r="U27" s="242" t="str">
        <f t="shared" si="47"/>
        <v/>
      </c>
      <c r="V27" s="234" t="str">
        <f t="shared" si="48"/>
        <v/>
      </c>
      <c r="W27" s="8"/>
      <c r="X27" s="238"/>
      <c r="Y27" s="242" t="str">
        <f t="shared" si="49"/>
        <v/>
      </c>
      <c r="Z27" s="234" t="str">
        <f t="shared" si="50"/>
        <v/>
      </c>
      <c r="AR27" s="13" t="str">
        <f t="shared" ref="AR27:AT31" si="51">IF($B27="","",B27)</f>
        <v/>
      </c>
      <c r="AS27" s="13" t="str">
        <f t="shared" si="51"/>
        <v/>
      </c>
      <c r="AT27" s="13" t="str">
        <f t="shared" si="51"/>
        <v/>
      </c>
      <c r="AU27" s="22" t="str">
        <f t="shared" si="10"/>
        <v/>
      </c>
      <c r="AV27" s="22" t="str">
        <f t="shared" si="11"/>
        <v/>
      </c>
      <c r="AW27" s="22" t="str">
        <f t="shared" si="12"/>
        <v/>
      </c>
      <c r="AX27" s="22" t="str">
        <f t="shared" si="13"/>
        <v/>
      </c>
      <c r="AY27" s="22" t="str">
        <f t="shared" si="14"/>
        <v/>
      </c>
      <c r="BA27" s="13" t="str">
        <f t="shared" ref="BA27:BC31" si="52">IF($B27="","",B27)</f>
        <v/>
      </c>
      <c r="BB27" s="13" t="str">
        <f t="shared" si="52"/>
        <v/>
      </c>
      <c r="BC27" s="13" t="str">
        <f t="shared" si="52"/>
        <v/>
      </c>
      <c r="BD27" s="66" t="str">
        <f t="shared" si="16"/>
        <v/>
      </c>
      <c r="BE27" s="22" t="str">
        <f t="shared" si="17"/>
        <v/>
      </c>
      <c r="BF27" s="22" t="str">
        <f t="shared" si="18"/>
        <v/>
      </c>
      <c r="BG27" s="66" t="str">
        <f t="shared" si="19"/>
        <v/>
      </c>
      <c r="BH27" s="22" t="str">
        <f t="shared" si="20"/>
        <v/>
      </c>
      <c r="BI27" s="22" t="str">
        <f t="shared" si="21"/>
        <v/>
      </c>
      <c r="BJ27" s="66" t="str">
        <f t="shared" si="22"/>
        <v/>
      </c>
      <c r="BK27" s="22" t="str">
        <f t="shared" si="23"/>
        <v/>
      </c>
      <c r="BL27" s="22" t="str">
        <f t="shared" si="24"/>
        <v/>
      </c>
      <c r="BM27" s="66" t="str">
        <f t="shared" si="25"/>
        <v/>
      </c>
      <c r="BN27" s="22" t="str">
        <f t="shared" si="26"/>
        <v/>
      </c>
      <c r="BO27" s="22" t="str">
        <f t="shared" si="27"/>
        <v/>
      </c>
      <c r="BP27" s="66" t="str">
        <f t="shared" si="28"/>
        <v/>
      </c>
      <c r="BQ27" s="22" t="str">
        <f t="shared" si="29"/>
        <v/>
      </c>
      <c r="BR27" s="22" t="str">
        <f t="shared" si="30"/>
        <v/>
      </c>
      <c r="BT27" s="13" t="str">
        <f t="shared" ref="BT27:BV31" si="53">IF($B27="","",B27)</f>
        <v/>
      </c>
      <c r="BU27" s="13" t="str">
        <f t="shared" si="53"/>
        <v/>
      </c>
      <c r="BV27" s="13" t="str">
        <f t="shared" si="53"/>
        <v/>
      </c>
      <c r="BW27" s="66" t="str">
        <f t="shared" si="32"/>
        <v/>
      </c>
      <c r="BX27" s="22" t="str">
        <f t="shared" si="33"/>
        <v/>
      </c>
      <c r="BY27" s="22" t="str">
        <f t="shared" si="34"/>
        <v/>
      </c>
      <c r="BZ27" s="66" t="str">
        <f t="shared" si="35"/>
        <v/>
      </c>
      <c r="CA27" s="22" t="str">
        <f t="shared" si="36"/>
        <v/>
      </c>
      <c r="CB27" s="22" t="str">
        <f t="shared" si="37"/>
        <v/>
      </c>
      <c r="CC27" s="66" t="str">
        <f t="shared" si="38"/>
        <v/>
      </c>
      <c r="CD27" s="22" t="str">
        <f t="shared" si="39"/>
        <v/>
      </c>
      <c r="CE27" s="22" t="str">
        <f t="shared" si="40"/>
        <v/>
      </c>
      <c r="CF27" s="66" t="str">
        <f t="shared" si="41"/>
        <v/>
      </c>
      <c r="CG27" s="22" t="str">
        <f t="shared" si="42"/>
        <v/>
      </c>
      <c r="CH27" s="22" t="str">
        <f t="shared" si="43"/>
        <v/>
      </c>
      <c r="CI27" s="66" t="str">
        <f t="shared" si="44"/>
        <v/>
      </c>
      <c r="CJ27" s="22" t="str">
        <f t="shared" si="45"/>
        <v/>
      </c>
      <c r="CK27" s="22" t="str">
        <f t="shared" si="46"/>
        <v/>
      </c>
    </row>
    <row r="28" spans="1:89" ht="15" customHeight="1" x14ac:dyDescent="0.2">
      <c r="A28" s="60" t="str">
        <f t="shared" si="0"/>
        <v/>
      </c>
      <c r="B28" s="61"/>
      <c r="C28" s="329"/>
      <c r="D28" s="249"/>
      <c r="E28" s="15" t="str">
        <f t="shared" si="1"/>
        <v/>
      </c>
      <c r="F28" s="16" t="str">
        <f t="shared" si="2"/>
        <v/>
      </c>
      <c r="G28" s="8"/>
      <c r="H28" s="238"/>
      <c r="I28" s="242" t="str">
        <f t="shared" si="3"/>
        <v/>
      </c>
      <c r="J28" s="234" t="str">
        <f t="shared" si="4"/>
        <v/>
      </c>
      <c r="K28" s="8"/>
      <c r="L28" s="238"/>
      <c r="M28" s="242" t="str">
        <f t="shared" si="5"/>
        <v/>
      </c>
      <c r="N28" s="234" t="str">
        <f t="shared" si="6"/>
        <v/>
      </c>
      <c r="O28" s="8"/>
      <c r="P28" s="238"/>
      <c r="Q28" s="242" t="str">
        <f t="shared" si="7"/>
        <v/>
      </c>
      <c r="R28" s="234" t="str">
        <f t="shared" si="8"/>
        <v/>
      </c>
      <c r="S28" s="8"/>
      <c r="T28" s="238"/>
      <c r="U28" s="242" t="str">
        <f t="shared" si="47"/>
        <v/>
      </c>
      <c r="V28" s="234" t="str">
        <f t="shared" si="48"/>
        <v/>
      </c>
      <c r="W28" s="8"/>
      <c r="X28" s="238"/>
      <c r="Y28" s="242" t="str">
        <f t="shared" si="49"/>
        <v/>
      </c>
      <c r="Z28" s="234" t="str">
        <f t="shared" si="50"/>
        <v/>
      </c>
      <c r="AR28" s="13" t="str">
        <f t="shared" si="51"/>
        <v/>
      </c>
      <c r="AS28" s="13" t="str">
        <f t="shared" si="51"/>
        <v/>
      </c>
      <c r="AT28" s="13" t="str">
        <f t="shared" si="51"/>
        <v/>
      </c>
      <c r="AU28" s="22" t="str">
        <f t="shared" si="10"/>
        <v/>
      </c>
      <c r="AV28" s="22" t="str">
        <f t="shared" si="11"/>
        <v/>
      </c>
      <c r="AW28" s="22" t="str">
        <f t="shared" si="12"/>
        <v/>
      </c>
      <c r="AX28" s="22" t="str">
        <f t="shared" si="13"/>
        <v/>
      </c>
      <c r="AY28" s="22" t="str">
        <f t="shared" si="14"/>
        <v/>
      </c>
      <c r="BA28" s="13" t="str">
        <f t="shared" si="52"/>
        <v/>
      </c>
      <c r="BB28" s="13" t="str">
        <f t="shared" si="52"/>
        <v/>
      </c>
      <c r="BC28" s="13" t="str">
        <f t="shared" si="52"/>
        <v/>
      </c>
      <c r="BD28" s="66" t="str">
        <f t="shared" si="16"/>
        <v/>
      </c>
      <c r="BE28" s="22" t="str">
        <f t="shared" si="17"/>
        <v/>
      </c>
      <c r="BF28" s="22" t="str">
        <f t="shared" si="18"/>
        <v/>
      </c>
      <c r="BG28" s="66" t="str">
        <f t="shared" si="19"/>
        <v/>
      </c>
      <c r="BH28" s="22" t="str">
        <f t="shared" si="20"/>
        <v/>
      </c>
      <c r="BI28" s="22" t="str">
        <f t="shared" si="21"/>
        <v/>
      </c>
      <c r="BJ28" s="66" t="str">
        <f t="shared" si="22"/>
        <v/>
      </c>
      <c r="BK28" s="22" t="str">
        <f t="shared" si="23"/>
        <v/>
      </c>
      <c r="BL28" s="22" t="str">
        <f t="shared" si="24"/>
        <v/>
      </c>
      <c r="BM28" s="66" t="str">
        <f t="shared" si="25"/>
        <v/>
      </c>
      <c r="BN28" s="22" t="str">
        <f t="shared" si="26"/>
        <v/>
      </c>
      <c r="BO28" s="22" t="str">
        <f t="shared" si="27"/>
        <v/>
      </c>
      <c r="BP28" s="66" t="str">
        <f t="shared" si="28"/>
        <v/>
      </c>
      <c r="BQ28" s="22" t="str">
        <f t="shared" si="29"/>
        <v/>
      </c>
      <c r="BR28" s="22" t="str">
        <f t="shared" si="30"/>
        <v/>
      </c>
      <c r="BT28" s="13" t="str">
        <f t="shared" si="53"/>
        <v/>
      </c>
      <c r="BU28" s="13" t="str">
        <f t="shared" si="53"/>
        <v/>
      </c>
      <c r="BV28" s="13" t="str">
        <f t="shared" si="53"/>
        <v/>
      </c>
      <c r="BW28" s="66" t="str">
        <f t="shared" si="32"/>
        <v/>
      </c>
      <c r="BX28" s="22" t="str">
        <f t="shared" si="33"/>
        <v/>
      </c>
      <c r="BY28" s="22" t="str">
        <f t="shared" si="34"/>
        <v/>
      </c>
      <c r="BZ28" s="66" t="str">
        <f t="shared" si="35"/>
        <v/>
      </c>
      <c r="CA28" s="22" t="str">
        <f t="shared" si="36"/>
        <v/>
      </c>
      <c r="CB28" s="22" t="str">
        <f t="shared" si="37"/>
        <v/>
      </c>
      <c r="CC28" s="66" t="str">
        <f t="shared" si="38"/>
        <v/>
      </c>
      <c r="CD28" s="22" t="str">
        <f t="shared" si="39"/>
        <v/>
      </c>
      <c r="CE28" s="22" t="str">
        <f t="shared" si="40"/>
        <v/>
      </c>
      <c r="CF28" s="66" t="str">
        <f t="shared" si="41"/>
        <v/>
      </c>
      <c r="CG28" s="22" t="str">
        <f t="shared" si="42"/>
        <v/>
      </c>
      <c r="CH28" s="22" t="str">
        <f t="shared" si="43"/>
        <v/>
      </c>
      <c r="CI28" s="66" t="str">
        <f t="shared" si="44"/>
        <v/>
      </c>
      <c r="CJ28" s="22" t="str">
        <f t="shared" si="45"/>
        <v/>
      </c>
      <c r="CK28" s="22" t="str">
        <f t="shared" si="46"/>
        <v/>
      </c>
    </row>
    <row r="29" spans="1:89" ht="15" customHeight="1" x14ac:dyDescent="0.2">
      <c r="A29" s="60" t="str">
        <f t="shared" si="0"/>
        <v/>
      </c>
      <c r="B29" s="61"/>
      <c r="C29" s="329"/>
      <c r="D29" s="249"/>
      <c r="E29" s="15" t="str">
        <f t="shared" si="1"/>
        <v/>
      </c>
      <c r="F29" s="16" t="str">
        <f t="shared" si="2"/>
        <v/>
      </c>
      <c r="G29" s="8"/>
      <c r="H29" s="238"/>
      <c r="I29" s="242" t="str">
        <f t="shared" si="3"/>
        <v/>
      </c>
      <c r="J29" s="234" t="str">
        <f t="shared" si="4"/>
        <v/>
      </c>
      <c r="K29" s="8"/>
      <c r="L29" s="238"/>
      <c r="M29" s="242" t="str">
        <f t="shared" si="5"/>
        <v/>
      </c>
      <c r="N29" s="234" t="str">
        <f t="shared" si="6"/>
        <v/>
      </c>
      <c r="O29" s="8"/>
      <c r="P29" s="238"/>
      <c r="Q29" s="242" t="str">
        <f t="shared" si="7"/>
        <v/>
      </c>
      <c r="R29" s="234" t="str">
        <f t="shared" si="8"/>
        <v/>
      </c>
      <c r="S29" s="8"/>
      <c r="T29" s="238"/>
      <c r="U29" s="242" t="str">
        <f t="shared" si="47"/>
        <v/>
      </c>
      <c r="V29" s="234" t="str">
        <f t="shared" si="48"/>
        <v/>
      </c>
      <c r="W29" s="8"/>
      <c r="X29" s="238"/>
      <c r="Y29" s="242" t="str">
        <f t="shared" si="49"/>
        <v/>
      </c>
      <c r="Z29" s="234" t="str">
        <f t="shared" si="50"/>
        <v/>
      </c>
      <c r="AR29" s="13" t="str">
        <f t="shared" si="51"/>
        <v/>
      </c>
      <c r="AS29" s="13" t="str">
        <f t="shared" si="51"/>
        <v/>
      </c>
      <c r="AT29" s="13" t="str">
        <f t="shared" si="51"/>
        <v/>
      </c>
      <c r="AU29" s="22" t="str">
        <f t="shared" si="10"/>
        <v/>
      </c>
      <c r="AV29" s="22" t="str">
        <f t="shared" si="11"/>
        <v/>
      </c>
      <c r="AW29" s="22" t="str">
        <f t="shared" si="12"/>
        <v/>
      </c>
      <c r="AX29" s="22" t="str">
        <f t="shared" si="13"/>
        <v/>
      </c>
      <c r="AY29" s="22" t="str">
        <f t="shared" si="14"/>
        <v/>
      </c>
      <c r="BA29" s="13" t="str">
        <f t="shared" si="52"/>
        <v/>
      </c>
      <c r="BB29" s="13" t="str">
        <f t="shared" si="52"/>
        <v/>
      </c>
      <c r="BC29" s="13" t="str">
        <f t="shared" si="52"/>
        <v/>
      </c>
      <c r="BD29" s="66" t="str">
        <f t="shared" si="16"/>
        <v/>
      </c>
      <c r="BE29" s="22" t="str">
        <f t="shared" si="17"/>
        <v/>
      </c>
      <c r="BF29" s="22" t="str">
        <f t="shared" si="18"/>
        <v/>
      </c>
      <c r="BG29" s="66" t="str">
        <f t="shared" si="19"/>
        <v/>
      </c>
      <c r="BH29" s="22" t="str">
        <f t="shared" si="20"/>
        <v/>
      </c>
      <c r="BI29" s="22" t="str">
        <f t="shared" si="21"/>
        <v/>
      </c>
      <c r="BJ29" s="66" t="str">
        <f t="shared" si="22"/>
        <v/>
      </c>
      <c r="BK29" s="22" t="str">
        <f t="shared" si="23"/>
        <v/>
      </c>
      <c r="BL29" s="22" t="str">
        <f t="shared" si="24"/>
        <v/>
      </c>
      <c r="BM29" s="66" t="str">
        <f t="shared" si="25"/>
        <v/>
      </c>
      <c r="BN29" s="22" t="str">
        <f t="shared" si="26"/>
        <v/>
      </c>
      <c r="BO29" s="22" t="str">
        <f t="shared" si="27"/>
        <v/>
      </c>
      <c r="BP29" s="66" t="str">
        <f t="shared" si="28"/>
        <v/>
      </c>
      <c r="BQ29" s="22" t="str">
        <f t="shared" si="29"/>
        <v/>
      </c>
      <c r="BR29" s="22" t="str">
        <f t="shared" si="30"/>
        <v/>
      </c>
      <c r="BT29" s="13" t="str">
        <f t="shared" si="53"/>
        <v/>
      </c>
      <c r="BU29" s="13" t="str">
        <f t="shared" si="53"/>
        <v/>
      </c>
      <c r="BV29" s="13" t="str">
        <f t="shared" si="53"/>
        <v/>
      </c>
      <c r="BW29" s="66" t="str">
        <f t="shared" si="32"/>
        <v/>
      </c>
      <c r="BX29" s="22" t="str">
        <f t="shared" si="33"/>
        <v/>
      </c>
      <c r="BY29" s="22" t="str">
        <f t="shared" si="34"/>
        <v/>
      </c>
      <c r="BZ29" s="66" t="str">
        <f t="shared" si="35"/>
        <v/>
      </c>
      <c r="CA29" s="22" t="str">
        <f t="shared" si="36"/>
        <v/>
      </c>
      <c r="CB29" s="22" t="str">
        <f t="shared" si="37"/>
        <v/>
      </c>
      <c r="CC29" s="66" t="str">
        <f t="shared" si="38"/>
        <v/>
      </c>
      <c r="CD29" s="22" t="str">
        <f t="shared" si="39"/>
        <v/>
      </c>
      <c r="CE29" s="22" t="str">
        <f t="shared" si="40"/>
        <v/>
      </c>
      <c r="CF29" s="66" t="str">
        <f t="shared" si="41"/>
        <v/>
      </c>
      <c r="CG29" s="22" t="str">
        <f t="shared" si="42"/>
        <v/>
      </c>
      <c r="CH29" s="22" t="str">
        <f t="shared" si="43"/>
        <v/>
      </c>
      <c r="CI29" s="66" t="str">
        <f t="shared" si="44"/>
        <v/>
      </c>
      <c r="CJ29" s="22" t="str">
        <f t="shared" si="45"/>
        <v/>
      </c>
      <c r="CK29" s="22" t="str">
        <f t="shared" si="46"/>
        <v/>
      </c>
    </row>
    <row r="30" spans="1:89" ht="15" customHeight="1" x14ac:dyDescent="0.2">
      <c r="A30" s="60" t="str">
        <f>F30</f>
        <v/>
      </c>
      <c r="B30" s="61"/>
      <c r="C30" s="329"/>
      <c r="D30" s="249"/>
      <c r="E30" s="15" t="str">
        <f t="shared" si="1"/>
        <v/>
      </c>
      <c r="F30" s="16" t="str">
        <f t="shared" si="2"/>
        <v/>
      </c>
      <c r="G30" s="8"/>
      <c r="H30" s="238"/>
      <c r="I30" s="242" t="str">
        <f t="shared" si="3"/>
        <v/>
      </c>
      <c r="J30" s="234" t="str">
        <f t="shared" si="4"/>
        <v/>
      </c>
      <c r="K30" s="8"/>
      <c r="L30" s="238"/>
      <c r="M30" s="242" t="str">
        <f t="shared" si="5"/>
        <v/>
      </c>
      <c r="N30" s="234" t="str">
        <f t="shared" si="6"/>
        <v/>
      </c>
      <c r="O30" s="8"/>
      <c r="P30" s="238"/>
      <c r="Q30" s="242" t="str">
        <f t="shared" si="7"/>
        <v/>
      </c>
      <c r="R30" s="234" t="str">
        <f t="shared" si="8"/>
        <v/>
      </c>
      <c r="S30" s="8"/>
      <c r="T30" s="238"/>
      <c r="U30" s="242" t="str">
        <f t="shared" si="47"/>
        <v/>
      </c>
      <c r="V30" s="234" t="str">
        <f t="shared" si="48"/>
        <v/>
      </c>
      <c r="W30" s="8"/>
      <c r="X30" s="238"/>
      <c r="Y30" s="242" t="str">
        <f t="shared" si="49"/>
        <v/>
      </c>
      <c r="Z30" s="234" t="str">
        <f t="shared" si="50"/>
        <v/>
      </c>
      <c r="AR30" s="13" t="str">
        <f t="shared" si="51"/>
        <v/>
      </c>
      <c r="AS30" s="13" t="str">
        <f t="shared" si="51"/>
        <v/>
      </c>
      <c r="AT30" s="13" t="str">
        <f t="shared" si="51"/>
        <v/>
      </c>
      <c r="AU30" s="22" t="str">
        <f t="shared" si="10"/>
        <v/>
      </c>
      <c r="AV30" s="22" t="str">
        <f t="shared" si="11"/>
        <v/>
      </c>
      <c r="AW30" s="22" t="str">
        <f t="shared" si="12"/>
        <v/>
      </c>
      <c r="AX30" s="22" t="str">
        <f t="shared" si="13"/>
        <v/>
      </c>
      <c r="AY30" s="22" t="str">
        <f t="shared" si="14"/>
        <v/>
      </c>
      <c r="BA30" s="13" t="str">
        <f t="shared" si="52"/>
        <v/>
      </c>
      <c r="BB30" s="13" t="str">
        <f t="shared" si="52"/>
        <v/>
      </c>
      <c r="BC30" s="13" t="str">
        <f t="shared" si="52"/>
        <v/>
      </c>
      <c r="BD30" s="66" t="str">
        <f t="shared" si="16"/>
        <v/>
      </c>
      <c r="BE30" s="22" t="str">
        <f t="shared" si="17"/>
        <v/>
      </c>
      <c r="BF30" s="22" t="str">
        <f t="shared" si="18"/>
        <v/>
      </c>
      <c r="BG30" s="66" t="str">
        <f t="shared" si="19"/>
        <v/>
      </c>
      <c r="BH30" s="22" t="str">
        <f t="shared" si="20"/>
        <v/>
      </c>
      <c r="BI30" s="22" t="str">
        <f t="shared" si="21"/>
        <v/>
      </c>
      <c r="BJ30" s="66" t="str">
        <f t="shared" si="22"/>
        <v/>
      </c>
      <c r="BK30" s="22" t="str">
        <f t="shared" si="23"/>
        <v/>
      </c>
      <c r="BL30" s="22" t="str">
        <f t="shared" si="24"/>
        <v/>
      </c>
      <c r="BM30" s="66" t="str">
        <f t="shared" si="25"/>
        <v/>
      </c>
      <c r="BN30" s="22" t="str">
        <f t="shared" si="26"/>
        <v/>
      </c>
      <c r="BO30" s="22" t="str">
        <f t="shared" si="27"/>
        <v/>
      </c>
      <c r="BP30" s="66" t="str">
        <f t="shared" si="28"/>
        <v/>
      </c>
      <c r="BQ30" s="22" t="str">
        <f t="shared" si="29"/>
        <v/>
      </c>
      <c r="BR30" s="22" t="str">
        <f t="shared" si="30"/>
        <v/>
      </c>
      <c r="BT30" s="13" t="str">
        <f t="shared" si="53"/>
        <v/>
      </c>
      <c r="BU30" s="13" t="str">
        <f t="shared" si="53"/>
        <v/>
      </c>
      <c r="BV30" s="13" t="str">
        <f t="shared" si="53"/>
        <v/>
      </c>
      <c r="BW30" s="66" t="str">
        <f t="shared" si="32"/>
        <v/>
      </c>
      <c r="BX30" s="22" t="str">
        <f t="shared" si="33"/>
        <v/>
      </c>
      <c r="BY30" s="22" t="str">
        <f t="shared" si="34"/>
        <v/>
      </c>
      <c r="BZ30" s="66" t="str">
        <f t="shared" si="35"/>
        <v/>
      </c>
      <c r="CA30" s="22" t="str">
        <f t="shared" si="36"/>
        <v/>
      </c>
      <c r="CB30" s="22" t="str">
        <f t="shared" si="37"/>
        <v/>
      </c>
      <c r="CC30" s="66" t="str">
        <f t="shared" si="38"/>
        <v/>
      </c>
      <c r="CD30" s="22" t="str">
        <f t="shared" si="39"/>
        <v/>
      </c>
      <c r="CE30" s="22" t="str">
        <f t="shared" si="40"/>
        <v/>
      </c>
      <c r="CF30" s="66" t="str">
        <f t="shared" si="41"/>
        <v/>
      </c>
      <c r="CG30" s="22" t="str">
        <f t="shared" si="42"/>
        <v/>
      </c>
      <c r="CH30" s="22" t="str">
        <f t="shared" si="43"/>
        <v/>
      </c>
      <c r="CI30" s="66" t="str">
        <f t="shared" si="44"/>
        <v/>
      </c>
      <c r="CJ30" s="22" t="str">
        <f t="shared" si="45"/>
        <v/>
      </c>
      <c r="CK30" s="22" t="str">
        <f t="shared" si="46"/>
        <v/>
      </c>
    </row>
    <row r="31" spans="1:89" ht="15" customHeight="1" thickBot="1" x14ac:dyDescent="0.25">
      <c r="A31" s="60" t="str">
        <f>F31</f>
        <v/>
      </c>
      <c r="B31" s="250"/>
      <c r="C31" s="250"/>
      <c r="D31" s="251"/>
      <c r="E31" s="15" t="str">
        <f t="shared" si="1"/>
        <v/>
      </c>
      <c r="F31" s="20" t="str">
        <f t="shared" si="2"/>
        <v/>
      </c>
      <c r="G31" s="21"/>
      <c r="H31" s="238"/>
      <c r="I31" s="242" t="str">
        <f t="shared" si="3"/>
        <v/>
      </c>
      <c r="J31" s="234" t="str">
        <f t="shared" si="4"/>
        <v/>
      </c>
      <c r="K31" s="21"/>
      <c r="L31" s="238"/>
      <c r="M31" s="242" t="str">
        <f t="shared" si="5"/>
        <v/>
      </c>
      <c r="N31" s="234" t="str">
        <f t="shared" si="6"/>
        <v/>
      </c>
      <c r="O31" s="21"/>
      <c r="P31" s="238"/>
      <c r="Q31" s="242" t="str">
        <f t="shared" si="7"/>
        <v/>
      </c>
      <c r="R31" s="234" t="str">
        <f t="shared" si="8"/>
        <v/>
      </c>
      <c r="S31" s="21"/>
      <c r="T31" s="238"/>
      <c r="U31" s="242" t="str">
        <f t="shared" si="47"/>
        <v/>
      </c>
      <c r="V31" s="234" t="str">
        <f t="shared" si="48"/>
        <v/>
      </c>
      <c r="W31" s="21"/>
      <c r="X31" s="238"/>
      <c r="Y31" s="242" t="str">
        <f t="shared" si="49"/>
        <v/>
      </c>
      <c r="Z31" s="234" t="str">
        <f t="shared" si="50"/>
        <v/>
      </c>
      <c r="AR31" s="13" t="str">
        <f t="shared" si="51"/>
        <v/>
      </c>
      <c r="AS31" s="13" t="str">
        <f t="shared" si="51"/>
        <v/>
      </c>
      <c r="AT31" s="13" t="str">
        <f t="shared" si="51"/>
        <v/>
      </c>
      <c r="AU31" s="22" t="str">
        <f t="shared" si="10"/>
        <v/>
      </c>
      <c r="AV31" s="22" t="str">
        <f t="shared" si="11"/>
        <v/>
      </c>
      <c r="AW31" s="22" t="str">
        <f t="shared" si="12"/>
        <v/>
      </c>
      <c r="AX31" s="22" t="str">
        <f t="shared" si="13"/>
        <v/>
      </c>
      <c r="AY31" s="22" t="str">
        <f t="shared" si="14"/>
        <v/>
      </c>
      <c r="BA31" s="13" t="str">
        <f t="shared" si="52"/>
        <v/>
      </c>
      <c r="BB31" s="13" t="str">
        <f t="shared" si="52"/>
        <v/>
      </c>
      <c r="BC31" s="13" t="str">
        <f t="shared" si="52"/>
        <v/>
      </c>
      <c r="BD31" s="66" t="str">
        <f t="shared" si="16"/>
        <v/>
      </c>
      <c r="BE31" s="22" t="str">
        <f t="shared" si="17"/>
        <v/>
      </c>
      <c r="BF31" s="22" t="str">
        <f t="shared" si="18"/>
        <v/>
      </c>
      <c r="BG31" s="66" t="str">
        <f t="shared" si="19"/>
        <v/>
      </c>
      <c r="BH31" s="22" t="str">
        <f t="shared" si="20"/>
        <v/>
      </c>
      <c r="BI31" s="22" t="str">
        <f t="shared" si="21"/>
        <v/>
      </c>
      <c r="BJ31" s="66" t="str">
        <f t="shared" si="22"/>
        <v/>
      </c>
      <c r="BK31" s="22" t="str">
        <f t="shared" si="23"/>
        <v/>
      </c>
      <c r="BL31" s="22" t="str">
        <f t="shared" si="24"/>
        <v/>
      </c>
      <c r="BM31" s="66" t="str">
        <f t="shared" si="25"/>
        <v/>
      </c>
      <c r="BN31" s="22" t="str">
        <f t="shared" si="26"/>
        <v/>
      </c>
      <c r="BO31" s="22" t="str">
        <f t="shared" si="27"/>
        <v/>
      </c>
      <c r="BP31" s="66" t="str">
        <f t="shared" si="28"/>
        <v/>
      </c>
      <c r="BQ31" s="22" t="str">
        <f t="shared" si="29"/>
        <v/>
      </c>
      <c r="BR31" s="22" t="str">
        <f t="shared" si="30"/>
        <v/>
      </c>
      <c r="BT31" s="13" t="str">
        <f t="shared" si="53"/>
        <v/>
      </c>
      <c r="BU31" s="13" t="str">
        <f t="shared" si="53"/>
        <v/>
      </c>
      <c r="BV31" s="13" t="str">
        <f t="shared" si="53"/>
        <v/>
      </c>
      <c r="BW31" s="66" t="str">
        <f t="shared" si="32"/>
        <v/>
      </c>
      <c r="BX31" s="22" t="str">
        <f t="shared" si="33"/>
        <v/>
      </c>
      <c r="BY31" s="22" t="str">
        <f t="shared" si="34"/>
        <v/>
      </c>
      <c r="BZ31" s="66" t="str">
        <f t="shared" si="35"/>
        <v/>
      </c>
      <c r="CA31" s="22" t="str">
        <f t="shared" si="36"/>
        <v/>
      </c>
      <c r="CB31" s="22" t="str">
        <f t="shared" si="37"/>
        <v/>
      </c>
      <c r="CC31" s="66" t="str">
        <f t="shared" si="38"/>
        <v/>
      </c>
      <c r="CD31" s="22" t="str">
        <f t="shared" si="39"/>
        <v/>
      </c>
      <c r="CE31" s="22" t="str">
        <f t="shared" si="40"/>
        <v/>
      </c>
      <c r="CF31" s="66" t="str">
        <f t="shared" si="41"/>
        <v/>
      </c>
      <c r="CG31" s="22" t="str">
        <f t="shared" si="42"/>
        <v/>
      </c>
      <c r="CH31" s="22" t="str">
        <f t="shared" si="43"/>
        <v/>
      </c>
      <c r="CI31" s="66" t="str">
        <f t="shared" si="44"/>
        <v/>
      </c>
      <c r="CJ31" s="22" t="str">
        <f t="shared" si="45"/>
        <v/>
      </c>
      <c r="CK31" s="22" t="str">
        <f t="shared" si="46"/>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ht="15" customHeight="1" thickTop="1" x14ac:dyDescent="0.2"/>
  </sheetData>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C11:C31" xr:uid="{4171B55D-79F0-4A42-A9D4-69956C358F0E}">
      <formula1>Boats</formula1>
    </dataValidation>
    <dataValidation type="list" allowBlank="1" showInputMessage="1" showErrorMessage="1" sqref="T8:V8 L8:N8 P8:R8 X8:Z8 H8:J8 BD8 BG8 BJ8 BM8 BP8 BW8 BZ8 CC8 CF8 CI8" xr:uid="{54A78ADA-CCC8-458F-8309-C5301FE081FA}">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0DA71BF-FFA8-4CF6-85DF-87DCE9D391FA}">
          <x14:formula1>
            <xm:f>Memb!$B$2:$B$317</xm:f>
          </x14:formula1>
          <xm:sqref>B11:B31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K34"/>
  <sheetViews>
    <sheetView workbookViewId="0">
      <selection activeCell="B3" sqref="B3"/>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267</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408</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345</v>
      </c>
      <c r="C4" s="2" t="s">
        <v>149</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281</v>
      </c>
      <c r="C5" s="2" t="s">
        <v>844</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44633</v>
      </c>
      <c r="C8" s="5"/>
      <c r="D8" s="6"/>
      <c r="E8" s="408" t="s">
        <v>99</v>
      </c>
      <c r="F8" s="409"/>
      <c r="G8" s="7"/>
      <c r="H8" s="427" t="s">
        <v>296</v>
      </c>
      <c r="I8" s="427"/>
      <c r="J8" s="427"/>
      <c r="K8" s="427"/>
      <c r="L8" s="418"/>
      <c r="M8" s="418"/>
      <c r="N8" s="8"/>
      <c r="O8" s="418" t="s">
        <v>296</v>
      </c>
      <c r="P8" s="418"/>
      <c r="Q8" s="418"/>
      <c r="R8" s="418"/>
      <c r="S8" s="418"/>
      <c r="T8" s="418"/>
      <c r="U8" s="8"/>
      <c r="V8" s="418" t="s">
        <v>297</v>
      </c>
      <c r="W8" s="418"/>
      <c r="X8" s="418"/>
      <c r="Y8" s="418"/>
      <c r="Z8" s="418"/>
      <c r="AA8" s="418"/>
      <c r="AB8" s="8"/>
      <c r="AC8" s="418" t="s">
        <v>297</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800</v>
      </c>
      <c r="C11" s="330" t="s">
        <v>83</v>
      </c>
      <c r="D11" s="249">
        <v>3466</v>
      </c>
      <c r="E11" s="15">
        <f t="shared" ref="E11:E18" si="0">IF(B11="","",M11+T11+AA11+AH11+AO11)</f>
        <v>8</v>
      </c>
      <c r="F11" s="16">
        <f t="shared" ref="F11:F18" si="1">IF(B11="","",RANK(E11,E$11:E$32,1))</f>
        <v>1</v>
      </c>
      <c r="G11" s="8">
        <f t="shared" ref="G11:G18" si="2">IF(H$8="","",IF($B11="","",INDEX(PMNumb,MATCH($C11,Boats,0),MATCH(H$8,Windspd,0))))</f>
        <v>83</v>
      </c>
      <c r="H11" s="62">
        <f>IF($B11="","",TIME(I11,J11,K11))</f>
        <v>1.2025462962962962E-2</v>
      </c>
      <c r="I11" s="65"/>
      <c r="J11" s="65">
        <v>17</v>
      </c>
      <c r="K11" s="65">
        <v>19</v>
      </c>
      <c r="L11" s="34">
        <f t="shared" ref="L11:L18" si="3">IF(OR(H11="DNS",H11="DNF",H11="DSQ",H11="DNC",H11="OCS"),"",IF(H$9="","",IF($B11="","",(H11/(G11/100)))))</f>
        <v>1.4488509593931279E-2</v>
      </c>
      <c r="M11" s="35">
        <f t="shared" ref="M11:M18" si="4">IF(OR(H11="DNS",H11="DNF",H11="DSQ",H11="DNC",H11="OCS"),(COUNTA($B$11:$B$32)+1),IF(H$8="",0,IF($B11="","",RANK(L11,L$11:L$32,1))))</f>
        <v>1</v>
      </c>
      <c r="N11" s="57">
        <f t="shared" ref="N11:N18" si="5">IF(O$8="","",IF($B11="","",INDEX(PMNumb,MATCH($C11,Boats,0),MATCH(O$8,Windspd,0))))</f>
        <v>83</v>
      </c>
      <c r="O11" s="62">
        <f t="shared" ref="O11:O16" si="6">IF($B11="","",TIME(P11,Q11,R11))</f>
        <v>1.4398148148148148E-2</v>
      </c>
      <c r="P11" s="65"/>
      <c r="Q11" s="65">
        <v>20</v>
      </c>
      <c r="R11" s="65">
        <v>44</v>
      </c>
      <c r="S11" s="34">
        <f t="shared" ref="S11:S18" si="7">IF(OR(O11="DNS",O11="DNF",O11="DSQ",O11="DNC",O11="OCS"),"",IF(O$9="","",IF($B11="","",(O11/(N11/100)))))</f>
        <v>1.7347166443551987E-2</v>
      </c>
      <c r="T11" s="35">
        <f t="shared" ref="T11:T18" si="8">IF(OR(O11="DNS",O11="DNF",O11="DSQ",O11="DNC",O11="OCS"),(COUNTA($B$11:$B$32)+1),IF(O$8="",0,IF($B11="","",RANK(S11,S$11:S$32,1))))</f>
        <v>1</v>
      </c>
      <c r="U11" s="57">
        <f t="shared" ref="U11:U18" si="9">IF(V$8="","",IF($B11="","",INDEX(PMNumb,MATCH($C11,Boats,0),MATCH(V$8,Windspd,0))))</f>
        <v>83</v>
      </c>
      <c r="V11" s="62">
        <f t="shared" ref="V11:V16" si="10">IF($B11="","",TIME(W11,X11,Y11))</f>
        <v>1.3807870370370371E-2</v>
      </c>
      <c r="W11" s="65"/>
      <c r="X11" s="65">
        <v>19</v>
      </c>
      <c r="Y11" s="65">
        <v>53</v>
      </c>
      <c r="Z11" s="34">
        <f t="shared" ref="Z11:Z18" si="11">IF(OR(V11="DNS",V11="DNF",V11="DSQ",V11="DNC",V11="OCS"),"",IF(V$9="","",IF($B11="","",(V11/(U11/100)))))</f>
        <v>1.6635988398036594E-2</v>
      </c>
      <c r="AA11" s="35">
        <f t="shared" ref="AA11:AA18" si="12">IF(OR(V11="DNS",V11="DNF",V11="DSQ",V11="DNC",V11="OCS"),(COUNTA($B$11:$B$32)+1),IF(V$8="",0,IF($B11="","",RANK(Z11,Z$11:Z$32,1))))</f>
        <v>3</v>
      </c>
      <c r="AB11" s="57">
        <f t="shared" ref="AB11:AB18" si="13">IF(AC$8="","",IF($B11="","",INDEX(PMNumb,MATCH($C11,Boats,0),MATCH(AC$8,Windspd,0))))</f>
        <v>83</v>
      </c>
      <c r="AC11" s="62">
        <f t="shared" ref="AC11:AC16" si="14">IF($B11="","",TIME(AD11,AE11,AF11))</f>
        <v>1.7534722222222222E-2</v>
      </c>
      <c r="AD11" s="65"/>
      <c r="AE11" s="65">
        <v>25</v>
      </c>
      <c r="AF11" s="65">
        <v>15</v>
      </c>
      <c r="AG11" s="34">
        <f t="shared" ref="AG11:AG18" si="15">IF(OR(AC11="DNS",AC11="DNF",AC11="DSQ",AC11="DNC",AC11="OCS"),"",IF(AC$9="","",IF($B11="","",(AC11/(AB11/100)))))</f>
        <v>2.1126171352074969E-2</v>
      </c>
      <c r="AH11" s="35">
        <f t="shared" ref="AH11:AH18" si="16">IF(OR(AC11="DNS",AC11="DNF",AC11="DSQ",AC11="DNC",AC11="OCS"),(COUNTA($B$11:$B$32)+1),IF(AC$8="",0,IF($B11="","",RANK(AG11,AG$11:AG$32,1))))</f>
        <v>3</v>
      </c>
      <c r="AI11" s="57">
        <f t="shared" ref="AI11:AI18" si="17">IF(AJ$8="","",IF($B11="","",INDEX(PMNumb,MATCH($C11,Boats,0),MATCH(AJ$8,Windspd,0))))</f>
        <v>83</v>
      </c>
      <c r="AJ11" s="62"/>
      <c r="AK11" s="65"/>
      <c r="AL11" s="65"/>
      <c r="AM11" s="65"/>
      <c r="AN11" s="34"/>
      <c r="AO11" s="35"/>
      <c r="AR11" s="13" t="str">
        <f t="shared" ref="AR11:AT18" si="18">IF($B11="","",B11)</f>
        <v>Conor Madden</v>
      </c>
      <c r="AS11" s="13" t="str">
        <f t="shared" si="18"/>
        <v>TH</v>
      </c>
      <c r="AT11" s="13">
        <f t="shared" si="18"/>
        <v>3466</v>
      </c>
      <c r="AU11" s="22">
        <f t="shared" ref="AU11:AU18" si="19">IF($B11="","",IF(M11&gt;0,IF(OR(H11="DNS",H11="DSQ",H11="DNC",H11="OCS"),0,IF(H11="DNF",1,(COUNTIF($H$11:$H$32,"=DNF")+COUNT($L$11:$L$32))-M11+1)),0))</f>
        <v>7</v>
      </c>
      <c r="AV11" s="22">
        <f t="shared" ref="AV11:AV18" si="20">IF($B11="","",IF(T11&gt;0,IF(OR(O11="DNS",O11="DSQ",O11="DNC",O11="OCS"),0,IF(O11="DNF",1,(COUNTIF($O$11:$O$32,"=DNF")+COUNT($S$11:$S$32)-T11+1))),0))</f>
        <v>6</v>
      </c>
      <c r="AW11" s="22">
        <f t="shared" ref="AW11:AW18" si="21">IF($B11="","",IF(AA11&gt;0,IF(OR(V11="DNS",V11="DSQ",V11="DNC",V11="OCS"),0,IF(V11="DNF",1,(COUNTIF($V$11:$V$32,"=DNF")+COUNT($Z$11:$Z$32))-AA11+1)),0))</f>
        <v>4</v>
      </c>
      <c r="AX11" s="22">
        <f t="shared" ref="AX11:AX18" si="22">IF($B11="","",IF(AH11&gt;0,IF(OR(AC11="DNS",AC11="DSQ",AC11="DNC",AC11="OCS"),0,IF(AC11="DNF",1,(COUNTIF($AC$11:$AC$32,"=DNF")+COUNT($AG$11:$AG$32))-AH11+1)),0))</f>
        <v>4</v>
      </c>
      <c r="AY11" s="22">
        <f t="shared" ref="AY11:AY18" si="23">IF($B11="","",IF(AO11&gt;0,IF(OR(AJ11="DNS",AJ11="DSQ",AJ11="DNC",AJ11="OCS"),0,IF(AJ11="DNF",1,(COUNTIF($AJ$11:$AJ$32,"=DNF")+COUNT($AN$11:$AN$32))-AO11+1)),0))</f>
        <v>0</v>
      </c>
      <c r="BA11" s="13" t="str">
        <f t="shared" ref="BA11:BC18" si="24">IF($B11="","",B11)</f>
        <v>Conor Madden</v>
      </c>
      <c r="BB11" s="13" t="str">
        <f t="shared" si="24"/>
        <v>TH</v>
      </c>
      <c r="BC11" s="13">
        <f t="shared" si="24"/>
        <v>3466</v>
      </c>
      <c r="BD11" s="66">
        <f t="shared" ref="BD11:BD18" si="25">IF($C11="TH",H11,"")</f>
        <v>1.2025462962962962E-2</v>
      </c>
      <c r="BE11" s="22">
        <f t="shared" ref="BE11:BE18" si="26">IF(M11&gt;0,IF($C11="TH",IF(OR(BD11="DNS",BD11="DNF",BD11="DSQ",BD11="DNC",BD11="OCS"),(COUNTIF($C$11:$C$32,"=TH")+1),IF(H$8="",0,IF($B11="","",RANK(BD11,BD$11:BD$32,1)))),""),"")</f>
        <v>1</v>
      </c>
      <c r="BF11" s="22">
        <f t="shared" ref="BF11:BF18" si="27">IF(BE11="","",IF($C11="TH",IF($B11="","",IF(BE11&gt;0,IF(OR(BD11="DNS",BD11="DSQ",BD11="DNC",BD11="OCS"),0,IF(BD11="DNF",1,(COUNTIF($BD$11:$BD$32,"=DNF")+COUNT($BD$11:$BD$32))-BE11+1)),0)),""))</f>
        <v>5</v>
      </c>
      <c r="BG11" s="66">
        <f t="shared" ref="BG11:BG18" si="28">IF($C11="TH",O11,"")</f>
        <v>1.4398148148148148E-2</v>
      </c>
      <c r="BH11" s="22">
        <f t="shared" ref="BH11:BH18" si="29">IF(T11&gt;0,IF($C11="TH",IF(OR(BG11="DNS",BG11="DNF",BG11="DSQ",BG11="DNC",BG11="OCS"),(COUNTIF($C$11:$C$32,"=TH")+1),IF(O$8="",0,IF($B11="","",RANK(BG11,BG$11:BG$32,1)))),""),"")</f>
        <v>1</v>
      </c>
      <c r="BI11" s="22">
        <f t="shared" ref="BI11:BI18" si="30">IF(BH11="","",IF($C11="TH",IF($B11="","",IF(BH11&gt;0,IF(OR(BG11="DNS",BG11="DSQ",BG11="DNC",BG11="OCS"),0,IF(BG11="DNF",1,(COUNTIF($BG$11:$BG$32,"=DNF")+COUNT($BG$11:$BG$32))-BH11+1)),0)),""))</f>
        <v>6</v>
      </c>
      <c r="BJ11" s="66">
        <f t="shared" ref="BJ11:BJ18" si="31">IF($C11="TH",V11,"")</f>
        <v>1.3807870370370371E-2</v>
      </c>
      <c r="BK11" s="22">
        <f t="shared" ref="BK11:BK18" si="32">IF(AA11&gt;0,IF($C11="TH",IF(OR(BJ11="DNS",BJ11="DNF",BJ11="DSQ",BJ11="DNC",BJ11="OCS"),(COUNTIF($C$11:$C$32,"=TH")+1),IF(V$8="",0,IF($B11="","",RANK(BJ11,BJ$11:BJ$32,1)))),""),"")</f>
        <v>3</v>
      </c>
      <c r="BL11" s="22">
        <f t="shared" ref="BL11:BL18" si="33">IF(BK11="","",IF($C11="TH",IF($B11="","",IF(BK11&gt;0,IF(OR(BJ11="DNS",BJ11="DSQ",BJ11="DNC",BJ11="OCS"),0,IF(BJ11="DNF",1,(COUNTIF($BJ$11:$BJ$32,"=DNF")+COUNT($BJ$11:$BJ$32))-BK11+1)),0)),""))</f>
        <v>4</v>
      </c>
      <c r="BM11" s="66">
        <f t="shared" ref="BM11:BM18" si="34">IF($C11="TH",AC11,"")</f>
        <v>1.7534722222222222E-2</v>
      </c>
      <c r="BN11" s="22">
        <f t="shared" ref="BN11:BN18" si="35">IF(AH11&gt;0,IF($C11="TH",IF(OR(BM11="DNS",BM11="DNF",BM11="DSQ",BM11="DNC",BM11="OCS"),(COUNTIF($C$11:$C$32,"=TH")+1),IF(AC$8="",0,IF($B11="","",RANK(BM11,BM$11:BM$32,1)))),""),"")</f>
        <v>3</v>
      </c>
      <c r="BO11" s="22">
        <f t="shared" ref="BO11:BO18" si="36">IF(BN11="","",IF($C11="TH",IF($B11="","",IF(BN11&gt;0,IF(OR(BM11="DNS",BM11="DSQ",BM11="DNC",BM11="OCS"),0,IF(BM11="DNF",1,(COUNTIF($BM$11:$BM$32,"=DNF")+COUNT($BM$11:$BM$32))-BN11+1)),0)),""))</f>
        <v>4</v>
      </c>
      <c r="BP11" s="66">
        <f t="shared" ref="BP11:BP18" si="37">IF($C11="TH",AJ11,"")</f>
        <v>0</v>
      </c>
      <c r="BQ11" s="22" t="str">
        <f t="shared" ref="BQ11:BQ18" si="38">IF(AO11&gt;0,IF($C11="TH",IF(OR(BP11="DNS",BP11="DNF",BP11="DSQ",BP11="DNC",BP11="OCS"),(COUNTIF($C$11:$C$32,"=TH")+1),IF(AJ$8="",0,IF($B11="","",RANK(BP11,BP$11:BP$32,1)))),""),"")</f>
        <v/>
      </c>
      <c r="BR11" s="22" t="str">
        <f t="shared" ref="BR11:BR18" si="39">IF(BQ11="","",IF($C11="TH",IF($B11="","",IF(BQ11&gt;0,IF(OR(BP11="DNS",BP11="DSQ",BP11="DNC",BP11="OCS"),0,IF(BP11="DNF",1,(COUNTIF($BP$11:$BP$32,"=DNF")+COUNT($BP$11:$BP$32))-BQ11+1)),0)),""))</f>
        <v/>
      </c>
      <c r="BT11" s="13" t="str">
        <f t="shared" ref="BT11:BV18" si="40">IF($B11="","",B11)</f>
        <v>Conor Madden</v>
      </c>
      <c r="BU11" s="13" t="str">
        <f t="shared" si="40"/>
        <v>TH</v>
      </c>
      <c r="BV11" s="13">
        <f t="shared" si="40"/>
        <v>3466</v>
      </c>
      <c r="BW11" s="66" t="str">
        <f t="shared" ref="BW11:BW18" si="41">IF($C11="FSCT",H11,"")</f>
        <v/>
      </c>
      <c r="BX11" s="22" t="str">
        <f t="shared" ref="BX11:BX18" si="42">IF(M11&gt;0,IF($C11="FSCT",IF(OR(BW11="DNS",BW11="DNF",BW11="DSQ",BW11="DNC",BW11="OCS"),(COUNTIF($C$11:$C$32,"=FSCT")+1),IF(H$8="",0,IF($B11="","",RANK(BW11,BW$11:BW$32,1)))),""),"")</f>
        <v/>
      </c>
      <c r="BY11" s="22" t="str">
        <f t="shared" ref="BY11:BY18" si="43">IF(BX11="","",IF($C11="FSCT",IF($B11="","",IF(BX11&gt;0,IF(OR(BW11="DNS",BW11="DSQ",BW11="DNC",BW11="OCS"),0,IF(BW11="DNF",1,(COUNTIF($BW$11:$BW$32,"=DNF")+COUNT($BW$11:$BW$32))-BX11+1)),0)),""))</f>
        <v/>
      </c>
      <c r="BZ11" s="66" t="str">
        <f t="shared" ref="BZ11:BZ18" si="44">IF($C11="FSCT",O11,"")</f>
        <v/>
      </c>
      <c r="CA11" s="22" t="str">
        <f t="shared" ref="CA11:CA18" si="45">IF(T11&gt;0,IF($C11="FSCT",IF(OR(BZ11="DNS",BZ11="DNF",BZ11="DSQ",BZ11="DNC",BZ11="OCS"),(COUNTIF($C$11:$C$32,"=FSCT")+1),IF(O$8="",0,IF($B11="","",RANK(BZ11,BZ$11:BZ$32,1)))),""),"")</f>
        <v/>
      </c>
      <c r="CB11" s="22" t="str">
        <f t="shared" ref="CB11:CB18" si="46">IF(CA11="","",IF($C11="FSCT",IF($B11="","",IF(CA11&gt;0,IF(OR(BZ11="DNS",BZ11="DSQ",BZ11="DNC",BZ11="OCS"),0,IF(BZ11="DNF",1,(COUNTIF($BZ$11:$BZ$32,"=DNF")+COUNT($BZ$11:$BZ$32))-CA11+1)),0)),""))</f>
        <v/>
      </c>
      <c r="CC11" s="66" t="str">
        <f t="shared" ref="CC11:CC18" si="47">IF($C11="FSCT",V11,"")</f>
        <v/>
      </c>
      <c r="CD11" s="22" t="str">
        <f t="shared" ref="CD11:CD18" si="48">IF(AA11&gt;0,IF($C11="FSCT",IF(OR(CC11="DNS",CC11="DNF",CC11="DSQ",CC11="DNC",CC11="OCS"),(COUNTIF($C$11:$C$32,"=FSCT")+1),IF(V$8="",0,IF($B11="","",RANK(CC11,CC$11:CC$32,1)))),""),"")</f>
        <v/>
      </c>
      <c r="CE11" s="22" t="str">
        <f t="shared" ref="CE11:CE18" si="49">IF(CD11="","",IF($C11="FSCT",IF($B11="","",IF(CD11&gt;0,IF(OR(CC11="DNS",CC11="DSQ",CC11="DNC",CC11="OCS"),0,IF(CC11="DNF",1,(COUNTIF($CC$11:$CC$32,"=DNF")+COUNT($CC$11:$CC$32))-CD11+1)),0)),""))</f>
        <v/>
      </c>
      <c r="CF11" s="66" t="str">
        <f t="shared" ref="CF11:CF18" si="50">IF($C11="FSCT",AC11,"")</f>
        <v/>
      </c>
      <c r="CG11" s="22" t="str">
        <f t="shared" ref="CG11:CG18" si="51">IF(AH11&gt;0,IF($C11="FSCT",IF(OR(CF11="DNS",CF11="DNF",CF11="DSQ",CF11="DNC",CF11="OCS"),(COUNTIF($C$11:$C$32,"=FSCT")+1),IF(AC$8="",0,IF($B11="","",RANK(CF11,CF$11:CF$32,1)))),""),"")</f>
        <v/>
      </c>
      <c r="CH11" s="22" t="str">
        <f t="shared" ref="CH11:CH18" si="52">IF(CG11="","",IF($C11="FSCT",IF($B11="","",IF(CG11&gt;0,IF(OR(CF11="DNS",CF11="DSQ",CF11="DNC",CF11="OCS"),0,IF(CF11="DNF",1,(COUNTIF($CF$11:$CF$32,"=DNF")+COUNT($CF$11:$CF$32))-CG11+1)),0)),""))</f>
        <v/>
      </c>
      <c r="CI11" s="66" t="str">
        <f t="shared" ref="CI11:CI18" si="53">IF($C11="FSCT",AJ11,"")</f>
        <v/>
      </c>
      <c r="CJ11" s="22" t="str">
        <f t="shared" ref="CJ11:CJ18" si="54">IF(AO11&gt;0,IF($C11="FSCT",IF(OR(CI11="DNS",CI11="DNF",CI11="DSQ",CI11="DNC",CI11="OCS"),(COUNTIF($C$11:$C$32,"=FSCT")+1),IF(AJ$8="",0,IF($B11="","",RANK(CI11,CI$11:CI$32,1)))),""),"")</f>
        <v/>
      </c>
      <c r="CK11" s="22" t="str">
        <f t="shared" ref="CK11:CK18" si="55">IF(CJ11="","",IF($C11="FSCT",IF($B11="","",IF(CJ11&gt;0,IF(OR(CI11="DNS",CI11="DSQ",CI11="DNC",CI11="OCS"),0,IF(CI11="DNF",1,(COUNTIF($CI$11:$CI$32,"=DNF")+COUNT($CI$11:$CI$32))-CJ11+1)),0)),""))</f>
        <v/>
      </c>
    </row>
    <row r="12" spans="1:89" ht="15" customHeight="1" x14ac:dyDescent="0.2">
      <c r="A12" s="252">
        <f>F12</f>
        <v>2</v>
      </c>
      <c r="B12" s="61" t="s">
        <v>196</v>
      </c>
      <c r="C12" s="330" t="s">
        <v>83</v>
      </c>
      <c r="D12" s="249">
        <v>3457</v>
      </c>
      <c r="E12" s="15">
        <f t="shared" si="0"/>
        <v>9</v>
      </c>
      <c r="F12" s="16">
        <f t="shared" si="1"/>
        <v>2</v>
      </c>
      <c r="G12" s="8">
        <f t="shared" si="2"/>
        <v>83</v>
      </c>
      <c r="H12" s="62">
        <f>IF($B12="","",TIME(I12,J12,K12))</f>
        <v>1.4178240740740741E-2</v>
      </c>
      <c r="I12" s="65"/>
      <c r="J12" s="65">
        <v>20</v>
      </c>
      <c r="K12" s="65">
        <v>25</v>
      </c>
      <c r="L12" s="34">
        <f t="shared" si="3"/>
        <v>1.7082217759928606E-2</v>
      </c>
      <c r="M12" s="35">
        <f t="shared" si="4"/>
        <v>4</v>
      </c>
      <c r="N12" s="57">
        <f t="shared" si="5"/>
        <v>83</v>
      </c>
      <c r="O12" s="62">
        <f t="shared" si="6"/>
        <v>1.4444444444444446E-2</v>
      </c>
      <c r="P12" s="65"/>
      <c r="Q12" s="65">
        <v>20</v>
      </c>
      <c r="R12" s="65">
        <v>48</v>
      </c>
      <c r="S12" s="34">
        <f t="shared" si="7"/>
        <v>1.7402945113788489E-2</v>
      </c>
      <c r="T12" s="35">
        <f t="shared" si="8"/>
        <v>2</v>
      </c>
      <c r="U12" s="57">
        <f t="shared" si="9"/>
        <v>83</v>
      </c>
      <c r="V12" s="62">
        <f t="shared" si="10"/>
        <v>1.1782407407407406E-2</v>
      </c>
      <c r="W12" s="65"/>
      <c r="X12" s="65">
        <v>16</v>
      </c>
      <c r="Y12" s="65">
        <v>58</v>
      </c>
      <c r="Z12" s="34">
        <f t="shared" si="11"/>
        <v>1.4195671575189648E-2</v>
      </c>
      <c r="AA12" s="35">
        <f t="shared" si="12"/>
        <v>1</v>
      </c>
      <c r="AB12" s="57">
        <f t="shared" si="13"/>
        <v>83</v>
      </c>
      <c r="AC12" s="62">
        <f t="shared" si="14"/>
        <v>1.7083333333333336E-2</v>
      </c>
      <c r="AD12" s="65"/>
      <c r="AE12" s="65">
        <v>24</v>
      </c>
      <c r="AF12" s="65">
        <v>36</v>
      </c>
      <c r="AG12" s="34">
        <f t="shared" si="15"/>
        <v>2.0582329317269079E-2</v>
      </c>
      <c r="AH12" s="253">
        <f t="shared" si="16"/>
        <v>2</v>
      </c>
      <c r="AI12" s="57">
        <f t="shared" si="17"/>
        <v>83</v>
      </c>
      <c r="AJ12" s="62"/>
      <c r="AK12" s="65"/>
      <c r="AL12" s="65"/>
      <c r="AM12" s="65"/>
      <c r="AN12" s="34"/>
      <c r="AO12" s="35"/>
      <c r="AR12" s="13" t="str">
        <f t="shared" si="18"/>
        <v>Loy Vaughan</v>
      </c>
      <c r="AS12" s="13" t="str">
        <f t="shared" si="18"/>
        <v>TH</v>
      </c>
      <c r="AT12" s="13">
        <f t="shared" si="18"/>
        <v>3457</v>
      </c>
      <c r="AU12" s="22">
        <f t="shared" si="19"/>
        <v>4</v>
      </c>
      <c r="AV12" s="22">
        <f t="shared" si="20"/>
        <v>5</v>
      </c>
      <c r="AW12" s="22">
        <f t="shared" si="21"/>
        <v>6</v>
      </c>
      <c r="AX12" s="22">
        <f t="shared" si="22"/>
        <v>5</v>
      </c>
      <c r="AY12" s="22">
        <f t="shared" si="23"/>
        <v>0</v>
      </c>
      <c r="BA12" s="13" t="str">
        <f t="shared" si="24"/>
        <v>Loy Vaughan</v>
      </c>
      <c r="BB12" s="13" t="str">
        <f t="shared" si="24"/>
        <v>TH</v>
      </c>
      <c r="BC12" s="13">
        <f t="shared" si="24"/>
        <v>3457</v>
      </c>
      <c r="BD12" s="66">
        <f t="shared" si="25"/>
        <v>1.4178240740740741E-2</v>
      </c>
      <c r="BE12" s="22">
        <f t="shared" si="26"/>
        <v>4</v>
      </c>
      <c r="BF12" s="22">
        <f t="shared" si="27"/>
        <v>2</v>
      </c>
      <c r="BG12" s="66">
        <f t="shared" si="28"/>
        <v>1.4444444444444446E-2</v>
      </c>
      <c r="BH12" s="22">
        <f t="shared" si="29"/>
        <v>2</v>
      </c>
      <c r="BI12" s="22">
        <f t="shared" si="30"/>
        <v>5</v>
      </c>
      <c r="BJ12" s="66">
        <f t="shared" si="31"/>
        <v>1.1782407407407406E-2</v>
      </c>
      <c r="BK12" s="22">
        <f t="shared" si="32"/>
        <v>1</v>
      </c>
      <c r="BL12" s="22">
        <f t="shared" si="33"/>
        <v>6</v>
      </c>
      <c r="BM12" s="66">
        <f t="shared" si="34"/>
        <v>1.7083333333333336E-2</v>
      </c>
      <c r="BN12" s="22">
        <f t="shared" si="35"/>
        <v>2</v>
      </c>
      <c r="BO12" s="22">
        <f t="shared" si="36"/>
        <v>5</v>
      </c>
      <c r="BP12" s="66">
        <f t="shared" si="37"/>
        <v>0</v>
      </c>
      <c r="BQ12" s="22" t="str">
        <f t="shared" si="38"/>
        <v/>
      </c>
      <c r="BR12" s="22" t="str">
        <f t="shared" si="39"/>
        <v/>
      </c>
      <c r="BT12" s="13" t="str">
        <f t="shared" si="40"/>
        <v>Loy Vaughan</v>
      </c>
      <c r="BU12" s="13" t="str">
        <f t="shared" si="40"/>
        <v>TH</v>
      </c>
      <c r="BV12" s="13">
        <f t="shared" si="40"/>
        <v>3457</v>
      </c>
      <c r="BW12" s="66" t="str">
        <f t="shared" si="41"/>
        <v/>
      </c>
      <c r="BX12" s="22" t="str">
        <f t="shared" si="42"/>
        <v/>
      </c>
      <c r="BY12" s="22" t="str">
        <f t="shared" si="43"/>
        <v/>
      </c>
      <c r="BZ12" s="66" t="str">
        <f t="shared" si="44"/>
        <v/>
      </c>
      <c r="CA12" s="22" t="str">
        <f t="shared" si="45"/>
        <v/>
      </c>
      <c r="CB12" s="22" t="str">
        <f t="shared" si="46"/>
        <v/>
      </c>
      <c r="CC12" s="66" t="str">
        <f t="shared" si="47"/>
        <v/>
      </c>
      <c r="CD12" s="22" t="str">
        <f t="shared" si="48"/>
        <v/>
      </c>
      <c r="CE12" s="22" t="str">
        <f t="shared" si="49"/>
        <v/>
      </c>
      <c r="CF12" s="66" t="str">
        <f t="shared" si="50"/>
        <v/>
      </c>
      <c r="CG12" s="22" t="str">
        <f t="shared" si="51"/>
        <v/>
      </c>
      <c r="CH12" s="22" t="str">
        <f t="shared" si="52"/>
        <v/>
      </c>
      <c r="CI12" s="66" t="str">
        <f t="shared" si="53"/>
        <v/>
      </c>
      <c r="CJ12" s="22" t="str">
        <f t="shared" si="54"/>
        <v/>
      </c>
      <c r="CK12" s="22" t="str">
        <f t="shared" si="55"/>
        <v/>
      </c>
    </row>
    <row r="13" spans="1:89" ht="15" customHeight="1" x14ac:dyDescent="0.2">
      <c r="A13" s="252">
        <v>3</v>
      </c>
      <c r="B13" s="61" t="s">
        <v>633</v>
      </c>
      <c r="C13" s="330" t="s">
        <v>83</v>
      </c>
      <c r="D13" s="249">
        <v>1801</v>
      </c>
      <c r="E13" s="15">
        <f t="shared" si="0"/>
        <v>9</v>
      </c>
      <c r="F13" s="16">
        <f t="shared" si="1"/>
        <v>2</v>
      </c>
      <c r="G13" s="8">
        <f t="shared" si="2"/>
        <v>83</v>
      </c>
      <c r="H13" s="62">
        <f>IF($B13="","",TIME(I13,J13,K13))</f>
        <v>1.2210648148148146E-2</v>
      </c>
      <c r="I13" s="65"/>
      <c r="J13" s="65">
        <v>17</v>
      </c>
      <c r="K13" s="65">
        <v>35</v>
      </c>
      <c r="L13" s="34">
        <f t="shared" si="3"/>
        <v>1.4711624274877285E-2</v>
      </c>
      <c r="M13" s="35">
        <f t="shared" si="4"/>
        <v>3</v>
      </c>
      <c r="N13" s="57">
        <f t="shared" si="5"/>
        <v>83</v>
      </c>
      <c r="O13" s="62">
        <f t="shared" si="6"/>
        <v>1.4479166666666668E-2</v>
      </c>
      <c r="P13" s="65"/>
      <c r="Q13" s="65">
        <v>20</v>
      </c>
      <c r="R13" s="65">
        <v>51</v>
      </c>
      <c r="S13" s="34">
        <f t="shared" si="7"/>
        <v>1.7444779116465865E-2</v>
      </c>
      <c r="T13" s="35">
        <f t="shared" si="8"/>
        <v>3</v>
      </c>
      <c r="U13" s="57">
        <f t="shared" si="9"/>
        <v>83</v>
      </c>
      <c r="V13" s="62">
        <f t="shared" si="10"/>
        <v>1.1817129629629629E-2</v>
      </c>
      <c r="W13" s="65"/>
      <c r="X13" s="65">
        <v>17</v>
      </c>
      <c r="Y13" s="65">
        <v>1</v>
      </c>
      <c r="Z13" s="34">
        <f t="shared" si="11"/>
        <v>1.4237505577867023E-2</v>
      </c>
      <c r="AA13" s="35">
        <f t="shared" si="12"/>
        <v>2</v>
      </c>
      <c r="AB13" s="57">
        <f t="shared" si="13"/>
        <v>83</v>
      </c>
      <c r="AC13" s="62">
        <f t="shared" si="14"/>
        <v>1.695601851851852E-2</v>
      </c>
      <c r="AD13" s="65"/>
      <c r="AE13" s="65">
        <v>24</v>
      </c>
      <c r="AF13" s="65">
        <v>25</v>
      </c>
      <c r="AG13" s="34">
        <f t="shared" si="15"/>
        <v>2.04289379741187E-2</v>
      </c>
      <c r="AH13" s="35">
        <f t="shared" si="16"/>
        <v>1</v>
      </c>
      <c r="AI13" s="57">
        <f t="shared" si="17"/>
        <v>83</v>
      </c>
      <c r="AJ13" s="62"/>
      <c r="AK13" s="65"/>
      <c r="AL13" s="65"/>
      <c r="AM13" s="65"/>
      <c r="AN13" s="34"/>
      <c r="AO13" s="35"/>
      <c r="AR13" s="13" t="str">
        <f t="shared" si="18"/>
        <v>Van Rogers</v>
      </c>
      <c r="AS13" s="13" t="str">
        <f t="shared" si="18"/>
        <v>TH</v>
      </c>
      <c r="AT13" s="13">
        <f t="shared" si="18"/>
        <v>1801</v>
      </c>
      <c r="AU13" s="22">
        <f t="shared" si="19"/>
        <v>5</v>
      </c>
      <c r="AV13" s="22">
        <f t="shared" si="20"/>
        <v>4</v>
      </c>
      <c r="AW13" s="22">
        <f t="shared" si="21"/>
        <v>5</v>
      </c>
      <c r="AX13" s="22">
        <f t="shared" si="22"/>
        <v>6</v>
      </c>
      <c r="AY13" s="22">
        <f t="shared" si="23"/>
        <v>0</v>
      </c>
      <c r="BA13" s="13" t="str">
        <f t="shared" si="24"/>
        <v>Van Rogers</v>
      </c>
      <c r="BB13" s="13" t="str">
        <f t="shared" si="24"/>
        <v>TH</v>
      </c>
      <c r="BC13" s="13">
        <f t="shared" si="24"/>
        <v>1801</v>
      </c>
      <c r="BD13" s="66">
        <f t="shared" si="25"/>
        <v>1.2210648148148146E-2</v>
      </c>
      <c r="BE13" s="22">
        <f t="shared" si="26"/>
        <v>3</v>
      </c>
      <c r="BF13" s="22">
        <f t="shared" si="27"/>
        <v>3</v>
      </c>
      <c r="BG13" s="66">
        <f t="shared" si="28"/>
        <v>1.4479166666666668E-2</v>
      </c>
      <c r="BH13" s="22">
        <f t="shared" si="29"/>
        <v>3</v>
      </c>
      <c r="BI13" s="22">
        <f t="shared" si="30"/>
        <v>4</v>
      </c>
      <c r="BJ13" s="66">
        <f t="shared" si="31"/>
        <v>1.1817129629629629E-2</v>
      </c>
      <c r="BK13" s="22">
        <f t="shared" si="32"/>
        <v>2</v>
      </c>
      <c r="BL13" s="22">
        <f t="shared" si="33"/>
        <v>5</v>
      </c>
      <c r="BM13" s="66">
        <f t="shared" si="34"/>
        <v>1.695601851851852E-2</v>
      </c>
      <c r="BN13" s="22">
        <f t="shared" si="35"/>
        <v>1</v>
      </c>
      <c r="BO13" s="22">
        <f t="shared" si="36"/>
        <v>6</v>
      </c>
      <c r="BP13" s="66">
        <f t="shared" si="37"/>
        <v>0</v>
      </c>
      <c r="BQ13" s="22" t="str">
        <f t="shared" si="38"/>
        <v/>
      </c>
      <c r="BR13" s="22" t="str">
        <f t="shared" si="39"/>
        <v/>
      </c>
      <c r="BT13" s="13" t="str">
        <f t="shared" si="40"/>
        <v>Van Rogers</v>
      </c>
      <c r="BU13" s="13" t="str">
        <f t="shared" si="40"/>
        <v>TH</v>
      </c>
      <c r="BV13" s="13">
        <f t="shared" si="40"/>
        <v>1801</v>
      </c>
      <c r="BW13" s="66" t="str">
        <f t="shared" si="41"/>
        <v/>
      </c>
      <c r="BX13" s="22" t="str">
        <f t="shared" si="42"/>
        <v/>
      </c>
      <c r="BY13" s="22" t="str">
        <f t="shared" si="43"/>
        <v/>
      </c>
      <c r="BZ13" s="66" t="str">
        <f t="shared" si="44"/>
        <v/>
      </c>
      <c r="CA13" s="22" t="str">
        <f t="shared" si="45"/>
        <v/>
      </c>
      <c r="CB13" s="22" t="str">
        <f t="shared" si="46"/>
        <v/>
      </c>
      <c r="CC13" s="66" t="str">
        <f t="shared" si="47"/>
        <v/>
      </c>
      <c r="CD13" s="22" t="str">
        <f t="shared" si="48"/>
        <v/>
      </c>
      <c r="CE13" s="22" t="str">
        <f t="shared" si="49"/>
        <v/>
      </c>
      <c r="CF13" s="66" t="str">
        <f t="shared" si="50"/>
        <v/>
      </c>
      <c r="CG13" s="22" t="str">
        <f t="shared" si="51"/>
        <v/>
      </c>
      <c r="CH13" s="22" t="str">
        <f t="shared" si="52"/>
        <v/>
      </c>
      <c r="CI13" s="66" t="str">
        <f t="shared" si="53"/>
        <v/>
      </c>
      <c r="CJ13" s="22" t="str">
        <f t="shared" si="54"/>
        <v/>
      </c>
      <c r="CK13" s="22" t="str">
        <f t="shared" si="55"/>
        <v/>
      </c>
    </row>
    <row r="14" spans="1:89" ht="15" customHeight="1" x14ac:dyDescent="0.2">
      <c r="A14" s="252">
        <f>F14</f>
        <v>4</v>
      </c>
      <c r="B14" s="61" t="s">
        <v>202</v>
      </c>
      <c r="C14" s="330" t="s">
        <v>83</v>
      </c>
      <c r="D14" s="249">
        <v>2609</v>
      </c>
      <c r="E14" s="15">
        <f t="shared" si="0"/>
        <v>18</v>
      </c>
      <c r="F14" s="16">
        <f t="shared" si="1"/>
        <v>4</v>
      </c>
      <c r="G14" s="8">
        <f t="shared" si="2"/>
        <v>83</v>
      </c>
      <c r="H14" s="62">
        <f>IF($B14="","",TIME(I14,J14,K14))</f>
        <v>1.2094907407407408E-2</v>
      </c>
      <c r="I14" s="65"/>
      <c r="J14" s="65">
        <v>17</v>
      </c>
      <c r="K14" s="65">
        <v>25</v>
      </c>
      <c r="L14" s="34">
        <f t="shared" si="3"/>
        <v>1.4572177599286034E-2</v>
      </c>
      <c r="M14" s="35">
        <f t="shared" si="4"/>
        <v>2</v>
      </c>
      <c r="N14" s="57">
        <f t="shared" si="5"/>
        <v>83</v>
      </c>
      <c r="O14" s="62">
        <f t="shared" si="6"/>
        <v>1.4872685185185185E-2</v>
      </c>
      <c r="P14" s="65"/>
      <c r="Q14" s="65">
        <v>21</v>
      </c>
      <c r="R14" s="65">
        <v>25</v>
      </c>
      <c r="S14" s="34">
        <f t="shared" si="7"/>
        <v>1.7918897813476126E-2</v>
      </c>
      <c r="T14" s="35">
        <f t="shared" si="8"/>
        <v>6</v>
      </c>
      <c r="U14" s="57">
        <f t="shared" si="9"/>
        <v>83</v>
      </c>
      <c r="V14" s="62">
        <f t="shared" si="10"/>
        <v>1.5486111111111112E-2</v>
      </c>
      <c r="W14" s="65"/>
      <c r="X14" s="65">
        <v>22</v>
      </c>
      <c r="Y14" s="65">
        <v>18</v>
      </c>
      <c r="Z14" s="34">
        <f t="shared" si="11"/>
        <v>1.8657965194109775E-2</v>
      </c>
      <c r="AA14" s="35">
        <f t="shared" si="12"/>
        <v>6</v>
      </c>
      <c r="AB14" s="57">
        <f t="shared" si="13"/>
        <v>83</v>
      </c>
      <c r="AC14" s="62">
        <f t="shared" si="14"/>
        <v>1.7997685185185186E-2</v>
      </c>
      <c r="AD14" s="65"/>
      <c r="AE14" s="65">
        <v>25</v>
      </c>
      <c r="AF14" s="65">
        <v>55</v>
      </c>
      <c r="AG14" s="34">
        <f t="shared" si="15"/>
        <v>2.1683958054439983E-2</v>
      </c>
      <c r="AH14" s="35">
        <f t="shared" si="16"/>
        <v>4</v>
      </c>
      <c r="AI14" s="57">
        <f t="shared" si="17"/>
        <v>83</v>
      </c>
      <c r="AJ14" s="62"/>
      <c r="AK14" s="65"/>
      <c r="AL14" s="65"/>
      <c r="AM14" s="65"/>
      <c r="AN14" s="34"/>
      <c r="AO14" s="35"/>
      <c r="AR14" s="13" t="str">
        <f t="shared" si="18"/>
        <v>Tate Beckham</v>
      </c>
      <c r="AS14" s="13" t="str">
        <f t="shared" si="18"/>
        <v>TH</v>
      </c>
      <c r="AT14" s="13">
        <f t="shared" si="18"/>
        <v>2609</v>
      </c>
      <c r="AU14" s="22">
        <f t="shared" si="19"/>
        <v>6</v>
      </c>
      <c r="AV14" s="22">
        <f t="shared" si="20"/>
        <v>1</v>
      </c>
      <c r="AW14" s="22">
        <f t="shared" si="21"/>
        <v>1</v>
      </c>
      <c r="AX14" s="22">
        <f t="shared" si="22"/>
        <v>3</v>
      </c>
      <c r="AY14" s="22">
        <f t="shared" si="23"/>
        <v>0</v>
      </c>
      <c r="BA14" s="13" t="str">
        <f t="shared" si="24"/>
        <v>Tate Beckham</v>
      </c>
      <c r="BB14" s="13" t="str">
        <f t="shared" si="24"/>
        <v>TH</v>
      </c>
      <c r="BC14" s="13">
        <f t="shared" si="24"/>
        <v>2609</v>
      </c>
      <c r="BD14" s="66">
        <f t="shared" si="25"/>
        <v>1.2094907407407408E-2</v>
      </c>
      <c r="BE14" s="22">
        <f t="shared" si="26"/>
        <v>2</v>
      </c>
      <c r="BF14" s="22">
        <f t="shared" si="27"/>
        <v>4</v>
      </c>
      <c r="BG14" s="66">
        <f t="shared" si="28"/>
        <v>1.4872685185185185E-2</v>
      </c>
      <c r="BH14" s="22">
        <f t="shared" si="29"/>
        <v>6</v>
      </c>
      <c r="BI14" s="22">
        <f t="shared" si="30"/>
        <v>1</v>
      </c>
      <c r="BJ14" s="66">
        <f t="shared" si="31"/>
        <v>1.5486111111111112E-2</v>
      </c>
      <c r="BK14" s="22">
        <f t="shared" si="32"/>
        <v>6</v>
      </c>
      <c r="BL14" s="22">
        <f t="shared" si="33"/>
        <v>1</v>
      </c>
      <c r="BM14" s="66">
        <f t="shared" si="34"/>
        <v>1.7997685185185186E-2</v>
      </c>
      <c r="BN14" s="22">
        <f t="shared" si="35"/>
        <v>4</v>
      </c>
      <c r="BO14" s="22">
        <f t="shared" si="36"/>
        <v>3</v>
      </c>
      <c r="BP14" s="66">
        <f t="shared" si="37"/>
        <v>0</v>
      </c>
      <c r="BQ14" s="22" t="str">
        <f t="shared" si="38"/>
        <v/>
      </c>
      <c r="BR14" s="22" t="str">
        <f t="shared" si="39"/>
        <v/>
      </c>
      <c r="BT14" s="13" t="str">
        <f t="shared" si="40"/>
        <v>Tate Beckham</v>
      </c>
      <c r="BU14" s="13" t="str">
        <f t="shared" si="40"/>
        <v>TH</v>
      </c>
      <c r="BV14" s="13">
        <f t="shared" si="40"/>
        <v>2609</v>
      </c>
      <c r="BW14" s="66" t="str">
        <f t="shared" si="41"/>
        <v/>
      </c>
      <c r="BX14" s="22" t="str">
        <f t="shared" si="42"/>
        <v/>
      </c>
      <c r="BY14" s="22" t="str">
        <f t="shared" si="43"/>
        <v/>
      </c>
      <c r="BZ14" s="66" t="str">
        <f t="shared" si="44"/>
        <v/>
      </c>
      <c r="CA14" s="22" t="str">
        <f t="shared" si="45"/>
        <v/>
      </c>
      <c r="CB14" s="22" t="str">
        <f t="shared" si="46"/>
        <v/>
      </c>
      <c r="CC14" s="66" t="str">
        <f t="shared" si="47"/>
        <v/>
      </c>
      <c r="CD14" s="22" t="str">
        <f t="shared" si="48"/>
        <v/>
      </c>
      <c r="CE14" s="22" t="str">
        <f t="shared" si="49"/>
        <v/>
      </c>
      <c r="CF14" s="66" t="str">
        <f t="shared" si="50"/>
        <v/>
      </c>
      <c r="CG14" s="22" t="str">
        <f t="shared" si="51"/>
        <v/>
      </c>
      <c r="CH14" s="22" t="str">
        <f t="shared" si="52"/>
        <v/>
      </c>
      <c r="CI14" s="66" t="str">
        <f t="shared" si="53"/>
        <v/>
      </c>
      <c r="CJ14" s="22" t="str">
        <f t="shared" si="54"/>
        <v/>
      </c>
      <c r="CK14" s="22" t="str">
        <f t="shared" si="55"/>
        <v/>
      </c>
    </row>
    <row r="15" spans="1:89" ht="15" customHeight="1" x14ac:dyDescent="0.2">
      <c r="A15" s="252">
        <f>F15</f>
        <v>5</v>
      </c>
      <c r="B15" s="61" t="s">
        <v>833</v>
      </c>
      <c r="C15" s="330" t="s">
        <v>83</v>
      </c>
      <c r="D15" s="249">
        <v>3886</v>
      </c>
      <c r="E15" s="15">
        <f t="shared" si="0"/>
        <v>19</v>
      </c>
      <c r="F15" s="16">
        <f t="shared" si="1"/>
        <v>5</v>
      </c>
      <c r="G15" s="8">
        <f t="shared" si="2"/>
        <v>83</v>
      </c>
      <c r="H15" s="62">
        <f>IF($B15="","",TIME(I15,J15,K15))</f>
        <v>1.4930555555555556E-2</v>
      </c>
      <c r="I15" s="65"/>
      <c r="J15" s="65">
        <v>21</v>
      </c>
      <c r="K15" s="65">
        <v>30</v>
      </c>
      <c r="L15" s="34">
        <f t="shared" si="3"/>
        <v>1.7988621151271755E-2</v>
      </c>
      <c r="M15" s="35">
        <f t="shared" si="4"/>
        <v>5</v>
      </c>
      <c r="N15" s="57">
        <f t="shared" si="5"/>
        <v>83</v>
      </c>
      <c r="O15" s="62">
        <f t="shared" si="6"/>
        <v>1.4525462962962964E-2</v>
      </c>
      <c r="P15" s="65"/>
      <c r="Q15" s="65">
        <v>20</v>
      </c>
      <c r="R15" s="65">
        <v>55</v>
      </c>
      <c r="S15" s="34">
        <f t="shared" si="7"/>
        <v>1.7500557786702366E-2</v>
      </c>
      <c r="T15" s="35">
        <f t="shared" si="8"/>
        <v>4</v>
      </c>
      <c r="U15" s="57">
        <f t="shared" si="9"/>
        <v>83</v>
      </c>
      <c r="V15" s="62">
        <f t="shared" si="10"/>
        <v>1.40625E-2</v>
      </c>
      <c r="W15" s="65"/>
      <c r="X15" s="65">
        <v>20</v>
      </c>
      <c r="Y15" s="65">
        <v>15</v>
      </c>
      <c r="Z15" s="34">
        <f t="shared" si="11"/>
        <v>1.6942771084337352E-2</v>
      </c>
      <c r="AA15" s="35">
        <f t="shared" si="12"/>
        <v>5</v>
      </c>
      <c r="AB15" s="57">
        <f t="shared" si="13"/>
        <v>83</v>
      </c>
      <c r="AC15" s="62">
        <f t="shared" si="14"/>
        <v>1.800925925925926E-2</v>
      </c>
      <c r="AD15" s="65"/>
      <c r="AE15" s="65">
        <v>25</v>
      </c>
      <c r="AF15" s="65">
        <v>56</v>
      </c>
      <c r="AG15" s="34">
        <f t="shared" si="15"/>
        <v>2.1697902721999108E-2</v>
      </c>
      <c r="AH15" s="35">
        <f t="shared" si="16"/>
        <v>5</v>
      </c>
      <c r="AI15" s="57">
        <f t="shared" si="17"/>
        <v>83</v>
      </c>
      <c r="AJ15" s="62"/>
      <c r="AK15" s="65"/>
      <c r="AL15" s="65"/>
      <c r="AM15" s="65"/>
      <c r="AN15" s="34"/>
      <c r="AO15" s="35"/>
      <c r="AR15" s="13" t="str">
        <f t="shared" si="18"/>
        <v>Dianne Hart</v>
      </c>
      <c r="AS15" s="13" t="str">
        <f t="shared" si="18"/>
        <v>TH</v>
      </c>
      <c r="AT15" s="13">
        <f t="shared" si="18"/>
        <v>3886</v>
      </c>
      <c r="AU15" s="22">
        <f t="shared" si="19"/>
        <v>3</v>
      </c>
      <c r="AV15" s="22">
        <f t="shared" si="20"/>
        <v>3</v>
      </c>
      <c r="AW15" s="22">
        <f t="shared" si="21"/>
        <v>2</v>
      </c>
      <c r="AX15" s="22">
        <f t="shared" si="22"/>
        <v>2</v>
      </c>
      <c r="AY15" s="22">
        <f t="shared" si="23"/>
        <v>0</v>
      </c>
      <c r="BA15" s="13" t="str">
        <f t="shared" si="24"/>
        <v>Dianne Hart</v>
      </c>
      <c r="BB15" s="13" t="str">
        <f t="shared" si="24"/>
        <v>TH</v>
      </c>
      <c r="BC15" s="13">
        <f t="shared" si="24"/>
        <v>3886</v>
      </c>
      <c r="BD15" s="66">
        <f t="shared" si="25"/>
        <v>1.4930555555555556E-2</v>
      </c>
      <c r="BE15" s="22">
        <f t="shared" si="26"/>
        <v>5</v>
      </c>
      <c r="BF15" s="22">
        <f t="shared" si="27"/>
        <v>1</v>
      </c>
      <c r="BG15" s="66">
        <f t="shared" si="28"/>
        <v>1.4525462962962964E-2</v>
      </c>
      <c r="BH15" s="22">
        <f t="shared" si="29"/>
        <v>4</v>
      </c>
      <c r="BI15" s="22">
        <f t="shared" si="30"/>
        <v>3</v>
      </c>
      <c r="BJ15" s="66">
        <f t="shared" si="31"/>
        <v>1.40625E-2</v>
      </c>
      <c r="BK15" s="22">
        <f t="shared" si="32"/>
        <v>5</v>
      </c>
      <c r="BL15" s="22">
        <f t="shared" si="33"/>
        <v>2</v>
      </c>
      <c r="BM15" s="66">
        <f t="shared" si="34"/>
        <v>1.800925925925926E-2</v>
      </c>
      <c r="BN15" s="22">
        <f t="shared" si="35"/>
        <v>5</v>
      </c>
      <c r="BO15" s="22">
        <f t="shared" si="36"/>
        <v>2</v>
      </c>
      <c r="BP15" s="66">
        <f t="shared" si="37"/>
        <v>0</v>
      </c>
      <c r="BQ15" s="22" t="str">
        <f t="shared" si="38"/>
        <v/>
      </c>
      <c r="BR15" s="22" t="str">
        <f t="shared" si="39"/>
        <v/>
      </c>
      <c r="BT15" s="13" t="str">
        <f t="shared" si="40"/>
        <v>Dianne Hart</v>
      </c>
      <c r="BU15" s="13" t="str">
        <f t="shared" si="40"/>
        <v>TH</v>
      </c>
      <c r="BV15" s="13">
        <f t="shared" si="40"/>
        <v>3886</v>
      </c>
      <c r="BW15" s="66" t="str">
        <f t="shared" si="41"/>
        <v/>
      </c>
      <c r="BX15" s="22" t="str">
        <f t="shared" si="42"/>
        <v/>
      </c>
      <c r="BY15" s="22" t="str">
        <f t="shared" si="43"/>
        <v/>
      </c>
      <c r="BZ15" s="66" t="str">
        <f t="shared" si="44"/>
        <v/>
      </c>
      <c r="CA15" s="22" t="str">
        <f t="shared" si="45"/>
        <v/>
      </c>
      <c r="CB15" s="22" t="str">
        <f t="shared" si="46"/>
        <v/>
      </c>
      <c r="CC15" s="66" t="str">
        <f t="shared" si="47"/>
        <v/>
      </c>
      <c r="CD15" s="22" t="str">
        <f t="shared" si="48"/>
        <v/>
      </c>
      <c r="CE15" s="22" t="str">
        <f t="shared" si="49"/>
        <v/>
      </c>
      <c r="CF15" s="66" t="str">
        <f t="shared" si="50"/>
        <v/>
      </c>
      <c r="CG15" s="22" t="str">
        <f t="shared" si="51"/>
        <v/>
      </c>
      <c r="CH15" s="22" t="str">
        <f t="shared" si="52"/>
        <v/>
      </c>
      <c r="CI15" s="66" t="str">
        <f t="shared" si="53"/>
        <v/>
      </c>
      <c r="CJ15" s="22" t="str">
        <f t="shared" si="54"/>
        <v/>
      </c>
      <c r="CK15" s="22" t="str">
        <f t="shared" si="55"/>
        <v/>
      </c>
    </row>
    <row r="16" spans="1:89" ht="15" customHeight="1" x14ac:dyDescent="0.2">
      <c r="A16" s="252">
        <f>F16</f>
        <v>6</v>
      </c>
      <c r="B16" s="61" t="s">
        <v>182</v>
      </c>
      <c r="C16" s="330" t="s">
        <v>83</v>
      </c>
      <c r="D16" s="249">
        <v>66</v>
      </c>
      <c r="E16" s="15">
        <f t="shared" si="0"/>
        <v>24</v>
      </c>
      <c r="F16" s="16">
        <f t="shared" si="1"/>
        <v>6</v>
      </c>
      <c r="G16" s="8">
        <f t="shared" si="2"/>
        <v>83</v>
      </c>
      <c r="H16" s="62" t="s">
        <v>815</v>
      </c>
      <c r="I16" s="65"/>
      <c r="J16" s="65"/>
      <c r="K16" s="65"/>
      <c r="L16" s="34" t="str">
        <f t="shared" si="3"/>
        <v/>
      </c>
      <c r="M16" s="35">
        <f t="shared" si="4"/>
        <v>9</v>
      </c>
      <c r="N16" s="57">
        <f t="shared" si="5"/>
        <v>83</v>
      </c>
      <c r="O16" s="62">
        <f t="shared" si="6"/>
        <v>1.4618055555555556E-2</v>
      </c>
      <c r="P16" s="65"/>
      <c r="Q16" s="65">
        <v>21</v>
      </c>
      <c r="R16" s="65">
        <v>3</v>
      </c>
      <c r="S16" s="34">
        <f t="shared" si="7"/>
        <v>1.7612115127175369E-2</v>
      </c>
      <c r="T16" s="35">
        <f t="shared" si="8"/>
        <v>5</v>
      </c>
      <c r="U16" s="57">
        <f t="shared" si="9"/>
        <v>83</v>
      </c>
      <c r="V16" s="62">
        <f t="shared" si="10"/>
        <v>1.3981481481481482E-2</v>
      </c>
      <c r="W16" s="65"/>
      <c r="X16" s="65">
        <v>20</v>
      </c>
      <c r="Y16" s="65">
        <v>8</v>
      </c>
      <c r="Z16" s="34">
        <f t="shared" si="11"/>
        <v>1.6845158411423474E-2</v>
      </c>
      <c r="AA16" s="35">
        <f t="shared" si="12"/>
        <v>4</v>
      </c>
      <c r="AB16" s="57">
        <f t="shared" si="13"/>
        <v>83</v>
      </c>
      <c r="AC16" s="62">
        <f t="shared" si="14"/>
        <v>1.8333333333333333E-2</v>
      </c>
      <c r="AD16" s="65"/>
      <c r="AE16" s="65">
        <v>26</v>
      </c>
      <c r="AF16" s="65">
        <v>24</v>
      </c>
      <c r="AG16" s="34">
        <f t="shared" si="15"/>
        <v>2.2088353413654619E-2</v>
      </c>
      <c r="AH16" s="35">
        <f t="shared" si="16"/>
        <v>6</v>
      </c>
      <c r="AI16" s="57">
        <f t="shared" si="17"/>
        <v>83</v>
      </c>
      <c r="AJ16" s="62"/>
      <c r="AK16" s="65"/>
      <c r="AL16" s="65"/>
      <c r="AM16" s="65"/>
      <c r="AN16" s="34"/>
      <c r="AO16" s="35"/>
      <c r="AR16" s="13" t="str">
        <f t="shared" si="18"/>
        <v>Amy Sides</v>
      </c>
      <c r="AS16" s="13" t="str">
        <f t="shared" si="18"/>
        <v>TH</v>
      </c>
      <c r="AT16" s="13">
        <f t="shared" si="18"/>
        <v>66</v>
      </c>
      <c r="AU16" s="22">
        <f t="shared" si="19"/>
        <v>0</v>
      </c>
      <c r="AV16" s="22">
        <f t="shared" si="20"/>
        <v>2</v>
      </c>
      <c r="AW16" s="22">
        <f t="shared" si="21"/>
        <v>3</v>
      </c>
      <c r="AX16" s="22">
        <f t="shared" si="22"/>
        <v>1</v>
      </c>
      <c r="AY16" s="22">
        <f t="shared" si="23"/>
        <v>0</v>
      </c>
      <c r="BA16" s="13" t="str">
        <f t="shared" si="24"/>
        <v>Amy Sides</v>
      </c>
      <c r="BB16" s="13" t="str">
        <f t="shared" si="24"/>
        <v>TH</v>
      </c>
      <c r="BC16" s="13">
        <f t="shared" si="24"/>
        <v>66</v>
      </c>
      <c r="BD16" s="66" t="str">
        <f t="shared" si="25"/>
        <v>DNS</v>
      </c>
      <c r="BE16" s="22">
        <f t="shared" si="26"/>
        <v>7</v>
      </c>
      <c r="BF16" s="22">
        <f t="shared" si="27"/>
        <v>0</v>
      </c>
      <c r="BG16" s="66">
        <f t="shared" si="28"/>
        <v>1.4618055555555556E-2</v>
      </c>
      <c r="BH16" s="22">
        <f t="shared" si="29"/>
        <v>5</v>
      </c>
      <c r="BI16" s="22">
        <f t="shared" si="30"/>
        <v>2</v>
      </c>
      <c r="BJ16" s="66">
        <f t="shared" si="31"/>
        <v>1.3981481481481482E-2</v>
      </c>
      <c r="BK16" s="22">
        <f t="shared" si="32"/>
        <v>4</v>
      </c>
      <c r="BL16" s="22">
        <f t="shared" si="33"/>
        <v>3</v>
      </c>
      <c r="BM16" s="66">
        <f t="shared" si="34"/>
        <v>1.8333333333333333E-2</v>
      </c>
      <c r="BN16" s="22">
        <f t="shared" si="35"/>
        <v>6</v>
      </c>
      <c r="BO16" s="22">
        <f t="shared" si="36"/>
        <v>1</v>
      </c>
      <c r="BP16" s="66">
        <f t="shared" si="37"/>
        <v>0</v>
      </c>
      <c r="BQ16" s="22" t="str">
        <f t="shared" si="38"/>
        <v/>
      </c>
      <c r="BR16" s="22" t="str">
        <f t="shared" si="39"/>
        <v/>
      </c>
      <c r="BT16" s="13" t="str">
        <f t="shared" si="40"/>
        <v>Amy Sides</v>
      </c>
      <c r="BU16" s="13" t="str">
        <f t="shared" si="40"/>
        <v>TH</v>
      </c>
      <c r="BV16" s="13">
        <f t="shared" si="40"/>
        <v>66</v>
      </c>
      <c r="BW16" s="66" t="str">
        <f t="shared" si="41"/>
        <v/>
      </c>
      <c r="BX16" s="22" t="str">
        <f t="shared" si="42"/>
        <v/>
      </c>
      <c r="BY16" s="22" t="str">
        <f t="shared" si="43"/>
        <v/>
      </c>
      <c r="BZ16" s="66" t="str">
        <f t="shared" si="44"/>
        <v/>
      </c>
      <c r="CA16" s="22" t="str">
        <f t="shared" si="45"/>
        <v/>
      </c>
      <c r="CB16" s="22" t="str">
        <f t="shared" si="46"/>
        <v/>
      </c>
      <c r="CC16" s="66" t="str">
        <f t="shared" si="47"/>
        <v/>
      </c>
      <c r="CD16" s="22" t="str">
        <f t="shared" si="48"/>
        <v/>
      </c>
      <c r="CE16" s="22" t="str">
        <f t="shared" si="49"/>
        <v/>
      </c>
      <c r="CF16" s="66" t="str">
        <f t="shared" si="50"/>
        <v/>
      </c>
      <c r="CG16" s="22" t="str">
        <f t="shared" si="51"/>
        <v/>
      </c>
      <c r="CH16" s="22" t="str">
        <f t="shared" si="52"/>
        <v/>
      </c>
      <c r="CI16" s="66" t="str">
        <f t="shared" si="53"/>
        <v/>
      </c>
      <c r="CJ16" s="22" t="str">
        <f t="shared" si="54"/>
        <v/>
      </c>
      <c r="CK16" s="22" t="str">
        <f t="shared" si="55"/>
        <v/>
      </c>
    </row>
    <row r="17" spans="1:89" ht="15" customHeight="1" x14ac:dyDescent="0.2">
      <c r="A17" s="252">
        <f>F17</f>
        <v>7</v>
      </c>
      <c r="B17" s="61" t="s">
        <v>265</v>
      </c>
      <c r="C17" s="330" t="s">
        <v>224</v>
      </c>
      <c r="D17" s="249">
        <v>2934</v>
      </c>
      <c r="E17" s="15">
        <f t="shared" si="0"/>
        <v>33</v>
      </c>
      <c r="F17" s="16">
        <f t="shared" si="1"/>
        <v>7</v>
      </c>
      <c r="G17" s="8">
        <f t="shared" si="2"/>
        <v>92.1</v>
      </c>
      <c r="H17" s="62">
        <f>IF($B17="","",TIME(I17,J17,K17))</f>
        <v>1.7916666666666668E-2</v>
      </c>
      <c r="I17" s="65"/>
      <c r="J17" s="65">
        <v>25</v>
      </c>
      <c r="K17" s="65">
        <v>48</v>
      </c>
      <c r="L17" s="34">
        <f t="shared" si="3"/>
        <v>1.9453492580528413E-2</v>
      </c>
      <c r="M17" s="35">
        <f t="shared" si="4"/>
        <v>6</v>
      </c>
      <c r="N17" s="57">
        <f t="shared" si="5"/>
        <v>92.1</v>
      </c>
      <c r="O17" s="62" t="s">
        <v>815</v>
      </c>
      <c r="P17" s="65"/>
      <c r="Q17" s="65"/>
      <c r="R17" s="65"/>
      <c r="S17" s="34" t="str">
        <f t="shared" si="7"/>
        <v/>
      </c>
      <c r="T17" s="35">
        <f t="shared" si="8"/>
        <v>9</v>
      </c>
      <c r="U17" s="57">
        <f t="shared" si="9"/>
        <v>90.4</v>
      </c>
      <c r="V17" s="62" t="s">
        <v>815</v>
      </c>
      <c r="W17" s="65"/>
      <c r="X17" s="65"/>
      <c r="Y17" s="65"/>
      <c r="Z17" s="34" t="str">
        <f t="shared" si="11"/>
        <v/>
      </c>
      <c r="AA17" s="35">
        <f t="shared" si="12"/>
        <v>9</v>
      </c>
      <c r="AB17" s="57">
        <f t="shared" si="13"/>
        <v>90.4</v>
      </c>
      <c r="AC17" s="62" t="s">
        <v>815</v>
      </c>
      <c r="AD17" s="65"/>
      <c r="AE17" s="65"/>
      <c r="AF17" s="65"/>
      <c r="AG17" s="34" t="str">
        <f t="shared" si="15"/>
        <v/>
      </c>
      <c r="AH17" s="35">
        <f t="shared" si="16"/>
        <v>9</v>
      </c>
      <c r="AI17" s="57">
        <f t="shared" si="17"/>
        <v>89.6</v>
      </c>
      <c r="AJ17" s="62"/>
      <c r="AK17" s="65"/>
      <c r="AL17" s="65"/>
      <c r="AM17" s="65"/>
      <c r="AN17" s="34"/>
      <c r="AO17" s="35"/>
      <c r="AR17" s="13" t="str">
        <f t="shared" si="18"/>
        <v>Stan Graham</v>
      </c>
      <c r="AS17" s="13" t="str">
        <f t="shared" si="18"/>
        <v>FSCT</v>
      </c>
      <c r="AT17" s="13">
        <f t="shared" si="18"/>
        <v>2934</v>
      </c>
      <c r="AU17" s="22">
        <f t="shared" si="19"/>
        <v>2</v>
      </c>
      <c r="AV17" s="22">
        <f t="shared" si="20"/>
        <v>0</v>
      </c>
      <c r="AW17" s="22">
        <f t="shared" si="21"/>
        <v>0</v>
      </c>
      <c r="AX17" s="22">
        <f t="shared" si="22"/>
        <v>0</v>
      </c>
      <c r="AY17" s="22">
        <f t="shared" si="23"/>
        <v>0</v>
      </c>
      <c r="BA17" s="13" t="str">
        <f t="shared" si="24"/>
        <v>Stan Graham</v>
      </c>
      <c r="BB17" s="13" t="str">
        <f t="shared" si="24"/>
        <v>FSCT</v>
      </c>
      <c r="BC17" s="13">
        <f t="shared" si="24"/>
        <v>2934</v>
      </c>
      <c r="BD17" s="66" t="str">
        <f t="shared" si="25"/>
        <v/>
      </c>
      <c r="BE17" s="22" t="str">
        <f t="shared" si="26"/>
        <v/>
      </c>
      <c r="BF17" s="22" t="str">
        <f t="shared" si="27"/>
        <v/>
      </c>
      <c r="BG17" s="66" t="str">
        <f t="shared" si="28"/>
        <v/>
      </c>
      <c r="BH17" s="22" t="str">
        <f t="shared" si="29"/>
        <v/>
      </c>
      <c r="BI17" s="22" t="str">
        <f t="shared" si="30"/>
        <v/>
      </c>
      <c r="BJ17" s="66" t="str">
        <f t="shared" si="31"/>
        <v/>
      </c>
      <c r="BK17" s="22" t="str">
        <f t="shared" si="32"/>
        <v/>
      </c>
      <c r="BL17" s="22" t="str">
        <f t="shared" si="33"/>
        <v/>
      </c>
      <c r="BM17" s="66" t="str">
        <f t="shared" si="34"/>
        <v/>
      </c>
      <c r="BN17" s="22" t="str">
        <f t="shared" si="35"/>
        <v/>
      </c>
      <c r="BO17" s="22" t="str">
        <f t="shared" si="36"/>
        <v/>
      </c>
      <c r="BP17" s="66" t="str">
        <f t="shared" si="37"/>
        <v/>
      </c>
      <c r="BQ17" s="22" t="str">
        <f t="shared" si="38"/>
        <v/>
      </c>
      <c r="BR17" s="22" t="str">
        <f t="shared" si="39"/>
        <v/>
      </c>
      <c r="BT17" s="13" t="str">
        <f t="shared" si="40"/>
        <v>Stan Graham</v>
      </c>
      <c r="BU17" s="13" t="str">
        <f t="shared" si="40"/>
        <v>FSCT</v>
      </c>
      <c r="BV17" s="13">
        <f t="shared" si="40"/>
        <v>2934</v>
      </c>
      <c r="BW17" s="66">
        <f t="shared" si="41"/>
        <v>1.7916666666666668E-2</v>
      </c>
      <c r="BX17" s="22">
        <f t="shared" si="42"/>
        <v>1</v>
      </c>
      <c r="BY17" s="22">
        <f t="shared" si="43"/>
        <v>2</v>
      </c>
      <c r="BZ17" s="66" t="str">
        <f t="shared" si="44"/>
        <v>DNS</v>
      </c>
      <c r="CA17" s="22">
        <f t="shared" si="45"/>
        <v>3</v>
      </c>
      <c r="CB17" s="22">
        <f t="shared" si="46"/>
        <v>0</v>
      </c>
      <c r="CC17" s="66" t="str">
        <f t="shared" si="47"/>
        <v>DNS</v>
      </c>
      <c r="CD17" s="22">
        <f t="shared" si="48"/>
        <v>3</v>
      </c>
      <c r="CE17" s="22">
        <f t="shared" si="49"/>
        <v>0</v>
      </c>
      <c r="CF17" s="66" t="str">
        <f t="shared" si="50"/>
        <v>DNS</v>
      </c>
      <c r="CG17" s="22">
        <f t="shared" si="51"/>
        <v>3</v>
      </c>
      <c r="CH17" s="22">
        <f t="shared" si="52"/>
        <v>0</v>
      </c>
      <c r="CI17" s="66">
        <f t="shared" si="53"/>
        <v>0</v>
      </c>
      <c r="CJ17" s="22" t="str">
        <f t="shared" si="54"/>
        <v/>
      </c>
      <c r="CK17" s="22" t="str">
        <f t="shared" si="55"/>
        <v/>
      </c>
    </row>
    <row r="18" spans="1:89" ht="15" customHeight="1" x14ac:dyDescent="0.2">
      <c r="A18" s="252">
        <f>F18</f>
        <v>8</v>
      </c>
      <c r="B18" s="61" t="s">
        <v>406</v>
      </c>
      <c r="C18" s="330" t="s">
        <v>224</v>
      </c>
      <c r="D18" s="249">
        <v>5634</v>
      </c>
      <c r="E18" s="15">
        <f t="shared" si="0"/>
        <v>34</v>
      </c>
      <c r="F18" s="16">
        <f t="shared" si="1"/>
        <v>8</v>
      </c>
      <c r="G18" s="8">
        <f t="shared" si="2"/>
        <v>92.1</v>
      </c>
      <c r="H18" s="62">
        <f>IF($B18="","",TIME(I18,J18,K18))</f>
        <v>1.7951388888888888E-2</v>
      </c>
      <c r="I18" s="65"/>
      <c r="J18" s="65">
        <v>25</v>
      </c>
      <c r="K18" s="65">
        <v>51</v>
      </c>
      <c r="L18" s="34">
        <f t="shared" si="3"/>
        <v>1.9491193147544938E-2</v>
      </c>
      <c r="M18" s="35">
        <f t="shared" si="4"/>
        <v>7</v>
      </c>
      <c r="N18" s="57">
        <f t="shared" si="5"/>
        <v>92.1</v>
      </c>
      <c r="O18" s="62" t="s">
        <v>815</v>
      </c>
      <c r="P18" s="65"/>
      <c r="Q18" s="65"/>
      <c r="R18" s="65"/>
      <c r="S18" s="34" t="str">
        <f t="shared" si="7"/>
        <v/>
      </c>
      <c r="T18" s="35">
        <f t="shared" si="8"/>
        <v>9</v>
      </c>
      <c r="U18" s="57">
        <f t="shared" si="9"/>
        <v>90.4</v>
      </c>
      <c r="V18" s="62" t="s">
        <v>815</v>
      </c>
      <c r="W18" s="65"/>
      <c r="X18" s="65"/>
      <c r="Y18" s="65"/>
      <c r="Z18" s="34" t="str">
        <f t="shared" si="11"/>
        <v/>
      </c>
      <c r="AA18" s="35">
        <f t="shared" si="12"/>
        <v>9</v>
      </c>
      <c r="AB18" s="57">
        <f t="shared" si="13"/>
        <v>90.4</v>
      </c>
      <c r="AC18" s="62" t="s">
        <v>815</v>
      </c>
      <c r="AD18" s="65"/>
      <c r="AE18" s="65"/>
      <c r="AF18" s="65"/>
      <c r="AG18" s="34" t="str">
        <f t="shared" si="15"/>
        <v/>
      </c>
      <c r="AH18" s="35">
        <f t="shared" si="16"/>
        <v>9</v>
      </c>
      <c r="AI18" s="57">
        <f t="shared" si="17"/>
        <v>89.6</v>
      </c>
      <c r="AJ18" s="62"/>
      <c r="AK18" s="65"/>
      <c r="AL18" s="65"/>
      <c r="AM18" s="65"/>
      <c r="AN18" s="34"/>
      <c r="AO18" s="35"/>
      <c r="AR18" s="13" t="str">
        <f t="shared" si="18"/>
        <v>Bill Massey</v>
      </c>
      <c r="AS18" s="13" t="str">
        <f t="shared" si="18"/>
        <v>FSCT</v>
      </c>
      <c r="AT18" s="13">
        <f t="shared" si="18"/>
        <v>5634</v>
      </c>
      <c r="AU18" s="22">
        <f t="shared" si="19"/>
        <v>1</v>
      </c>
      <c r="AV18" s="22">
        <f t="shared" si="20"/>
        <v>0</v>
      </c>
      <c r="AW18" s="22">
        <f t="shared" si="21"/>
        <v>0</v>
      </c>
      <c r="AX18" s="22">
        <f t="shared" si="22"/>
        <v>0</v>
      </c>
      <c r="AY18" s="22">
        <f t="shared" si="23"/>
        <v>0</v>
      </c>
      <c r="BA18" s="13" t="str">
        <f t="shared" si="24"/>
        <v>Bill Massey</v>
      </c>
      <c r="BB18" s="13" t="str">
        <f t="shared" si="24"/>
        <v>FSCT</v>
      </c>
      <c r="BC18" s="13">
        <f t="shared" si="24"/>
        <v>5634</v>
      </c>
      <c r="BD18" s="66" t="str">
        <f t="shared" si="25"/>
        <v/>
      </c>
      <c r="BE18" s="22" t="str">
        <f t="shared" si="26"/>
        <v/>
      </c>
      <c r="BF18" s="22" t="str">
        <f t="shared" si="27"/>
        <v/>
      </c>
      <c r="BG18" s="66" t="str">
        <f t="shared" si="28"/>
        <v/>
      </c>
      <c r="BH18" s="22" t="str">
        <f t="shared" si="29"/>
        <v/>
      </c>
      <c r="BI18" s="22" t="str">
        <f t="shared" si="30"/>
        <v/>
      </c>
      <c r="BJ18" s="66" t="str">
        <f t="shared" si="31"/>
        <v/>
      </c>
      <c r="BK18" s="22" t="str">
        <f t="shared" si="32"/>
        <v/>
      </c>
      <c r="BL18" s="22" t="str">
        <f t="shared" si="33"/>
        <v/>
      </c>
      <c r="BM18" s="66" t="str">
        <f t="shared" si="34"/>
        <v/>
      </c>
      <c r="BN18" s="22" t="str">
        <f t="shared" si="35"/>
        <v/>
      </c>
      <c r="BO18" s="22" t="str">
        <f t="shared" si="36"/>
        <v/>
      </c>
      <c r="BP18" s="66" t="str">
        <f t="shared" si="37"/>
        <v/>
      </c>
      <c r="BQ18" s="22" t="str">
        <f t="shared" si="38"/>
        <v/>
      </c>
      <c r="BR18" s="22" t="str">
        <f t="shared" si="39"/>
        <v/>
      </c>
      <c r="BT18" s="13" t="str">
        <f t="shared" si="40"/>
        <v>Bill Massey</v>
      </c>
      <c r="BU18" s="13" t="str">
        <f t="shared" si="40"/>
        <v>FSCT</v>
      </c>
      <c r="BV18" s="13">
        <f t="shared" si="40"/>
        <v>5634</v>
      </c>
      <c r="BW18" s="66">
        <f t="shared" si="41"/>
        <v>1.7951388888888888E-2</v>
      </c>
      <c r="BX18" s="22">
        <f t="shared" si="42"/>
        <v>2</v>
      </c>
      <c r="BY18" s="22">
        <f t="shared" si="43"/>
        <v>1</v>
      </c>
      <c r="BZ18" s="66" t="str">
        <f t="shared" si="44"/>
        <v>DNS</v>
      </c>
      <c r="CA18" s="22">
        <f t="shared" si="45"/>
        <v>3</v>
      </c>
      <c r="CB18" s="22">
        <f t="shared" si="46"/>
        <v>0</v>
      </c>
      <c r="CC18" s="66" t="str">
        <f t="shared" si="47"/>
        <v>DNS</v>
      </c>
      <c r="CD18" s="22">
        <f t="shared" si="48"/>
        <v>3</v>
      </c>
      <c r="CE18" s="22">
        <f t="shared" si="49"/>
        <v>0</v>
      </c>
      <c r="CF18" s="66" t="str">
        <f t="shared" si="50"/>
        <v>DNS</v>
      </c>
      <c r="CG18" s="22">
        <f t="shared" si="51"/>
        <v>3</v>
      </c>
      <c r="CH18" s="22">
        <f t="shared" si="52"/>
        <v>0</v>
      </c>
      <c r="CI18" s="66">
        <f t="shared" si="53"/>
        <v>0</v>
      </c>
      <c r="CJ18" s="22" t="str">
        <f t="shared" si="54"/>
        <v/>
      </c>
      <c r="CK18" s="22" t="str">
        <f t="shared" si="55"/>
        <v/>
      </c>
    </row>
    <row r="19" spans="1:89" ht="15" customHeight="1" x14ac:dyDescent="0.2">
      <c r="A19" s="60" t="str">
        <f t="shared" ref="A19:A30" si="56">F19</f>
        <v/>
      </c>
      <c r="B19" s="61"/>
      <c r="C19" s="13"/>
      <c r="D19" s="14"/>
      <c r="E19" s="15" t="str">
        <f t="shared" ref="E19:E30" si="57">IF(B19="","",M19+T19+AA19+AH19+AO19)</f>
        <v/>
      </c>
      <c r="F19" s="16" t="str">
        <f t="shared" ref="F19:F32" si="58">IF(B19="","",RANK(E19,E$11:E$32,1))</f>
        <v/>
      </c>
      <c r="G19" s="8" t="str">
        <f t="shared" ref="G19:G32" si="59">IF(H$8="","",IF($B19="","",INDEX(PMNumb,MATCH($C19,Boats,0),MATCH(H$8,Windspd,0))))</f>
        <v/>
      </c>
      <c r="H19" s="62" t="str">
        <f t="shared" ref="H19:H30" si="60">IF($B19="","",TIME(I19,J19,K19))</f>
        <v/>
      </c>
      <c r="I19" s="65"/>
      <c r="J19" s="65"/>
      <c r="K19" s="65"/>
      <c r="L19" s="34" t="str">
        <f t="shared" ref="L19:L30" si="61">IF(OR(H19="DNS",H19="DNF",H19="DSQ",H19="DNC",H19="OCS"),"",IF(H$9="","",IF($B19="","",(H19/(G19/100)))))</f>
        <v/>
      </c>
      <c r="M19" s="35" t="str">
        <f t="shared" ref="M19:M32" si="62">IF(OR(H19="DNS",H19="DNF",H19="DSQ",H19="DNC",H19="OCS"),(COUNTA($B$11:$B$32)+1),IF(H$8="",0,IF($B19="","",RANK(L19,L$11:L$32,1))))</f>
        <v/>
      </c>
      <c r="N19" s="57" t="str">
        <f t="shared" ref="N19:N32" si="63">IF(O$8="","",IF($B19="","",INDEX(PMNumb,MATCH($C19,Boats,0),MATCH(O$8,Windspd,0))))</f>
        <v/>
      </c>
      <c r="O19" s="62" t="str">
        <f t="shared" ref="O19:O30" si="64">IF($B19="","",TIME(P19,Q19,R19))</f>
        <v/>
      </c>
      <c r="P19" s="65"/>
      <c r="Q19" s="65"/>
      <c r="R19" s="65"/>
      <c r="S19" s="34" t="str">
        <f t="shared" ref="S19:S30" si="65">IF(OR(O19="DNS",O19="DNF",O19="DSQ",O19="DNC",O19="OCS"),"",IF(O$9="","",IF($B19="","",(O19/(N19/100)))))</f>
        <v/>
      </c>
      <c r="T19" s="35" t="str">
        <f t="shared" ref="T19:T32" si="66">IF(OR(O19="DNS",O19="DNF",O19="DSQ",O19="DNC",O19="OCS"),(COUNTA($B$11:$B$32)+1),IF(O$8="",0,IF($B19="","",RANK(S19,S$11:S$32,1))))</f>
        <v/>
      </c>
      <c r="U19" s="57" t="str">
        <f t="shared" ref="U19:U32" si="67">IF(V$8="","",IF($B19="","",INDEX(PMNumb,MATCH($C19,Boats,0),MATCH(V$8,Windspd,0))))</f>
        <v/>
      </c>
      <c r="V19" s="62" t="str">
        <f t="shared" ref="V19:V30" si="68">IF($B19="","",TIME(W19,X19,Y19))</f>
        <v/>
      </c>
      <c r="W19" s="65"/>
      <c r="X19" s="65"/>
      <c r="Y19" s="65"/>
      <c r="Z19" s="34" t="str">
        <f t="shared" ref="Z19:Z30" si="69">IF(OR(V19="DNS",V19="DNF",V19="DSQ",V19="DNC",V19="OCS"),"",IF(V$9="","",IF($B19="","",(V19/(U19/100)))))</f>
        <v/>
      </c>
      <c r="AA19" s="35" t="str">
        <f t="shared" ref="AA19:AA32" si="70">IF(OR(V19="DNS",V19="DNF",V19="DSQ",V19="DNC",V19="OCS"),(COUNTA($B$11:$B$32)+1),IF(V$8="",0,IF($B19="","",RANK(Z19,Z$11:Z$32,1))))</f>
        <v/>
      </c>
      <c r="AB19" s="57" t="str">
        <f t="shared" ref="AB19:AB32" si="71">IF(AC$8="","",IF($B19="","",INDEX(PMNumb,MATCH($C19,Boats,0),MATCH(AC$8,Windspd,0))))</f>
        <v/>
      </c>
      <c r="AC19" s="62" t="str">
        <f t="shared" ref="AC19:AC30" si="72">IF($B19="","",TIME(AD19,AE19,AF19))</f>
        <v/>
      </c>
      <c r="AD19" s="65"/>
      <c r="AE19" s="65"/>
      <c r="AF19" s="65"/>
      <c r="AG19" s="34" t="str">
        <f t="shared" ref="AG19:AG30" si="73">IF(OR(AC19="DNS",AC19="DNF",AC19="DSQ",AC19="DNC",AC19="OCS"),"",IF(AC$9="","",IF($B19="","",(AC19/(AB19/100)))))</f>
        <v/>
      </c>
      <c r="AH19" s="35" t="str">
        <f t="shared" ref="AH19:AH32" si="74">IF(OR(AC19="DNS",AC19="DNF",AC19="DSQ",AC19="DNC",AC19="OCS"),(COUNTA($B$11:$B$32)+1),IF(AC$8="",0,IF($B19="","",RANK(AG19,AG$11:AG$32,1))))</f>
        <v/>
      </c>
      <c r="AI19" s="57" t="str">
        <f t="shared" ref="AI19:AI32" si="75">IF(AJ$8="","",IF($B19="","",INDEX(PMNumb,MATCH($C19,Boats,0),MATCH(AJ$8,Windspd,0))))</f>
        <v/>
      </c>
      <c r="AJ19" s="62" t="str">
        <f t="shared" ref="AJ19:AJ30" si="76">IF($B19="","",TIME(AK19,AL19,AM19))</f>
        <v/>
      </c>
      <c r="AK19" s="65"/>
      <c r="AL19" s="65"/>
      <c r="AM19" s="65"/>
      <c r="AN19" s="34" t="str">
        <f t="shared" ref="AN19:AN30" si="77">IF(OR(AJ19="DNS",AJ19="DNF",AJ19="DSQ",AJ19="DNC",AJ19="OCS"),"",IF(AJ$9="","",IF($B19="","",(AJ19/(AI19/100)))))</f>
        <v/>
      </c>
      <c r="AO19" s="35" t="str">
        <f t="shared" ref="AO19:AO32" si="78">IF(OR(AJ19="DNS",AJ19="DNF",AJ19="DSQ",AJ19="DNC",AJ19="OCS"),(COUNTA($B$11:$B$32)+1),IF(AJ$8="",0,IF($B19="","",RANK(AN19,AN$11:AN$32,1))))</f>
        <v/>
      </c>
      <c r="AR19" s="13" t="str">
        <f t="shared" ref="AR19:AT26" si="79">IF($B19="","",B19)</f>
        <v/>
      </c>
      <c r="AS19" s="13" t="str">
        <f t="shared" si="79"/>
        <v/>
      </c>
      <c r="AT19" s="13" t="str">
        <f t="shared" si="79"/>
        <v/>
      </c>
      <c r="AU19" s="22" t="str">
        <f t="shared" ref="AU19:AU32" si="80">IF($B19="","",IF(M19&gt;0,IF(OR(H19="DNS",H19="DSQ",H19="DNC",H19="OCS"),0,IF(H19="DNF",1,(COUNTIF($H$11:$H$32,"=DNF")+COUNT($L$11:$L$32))-M19+1)),0))</f>
        <v/>
      </c>
      <c r="AV19" s="22" t="str">
        <f t="shared" ref="AV19:AV32" si="81">IF($B19="","",IF(T19&gt;0,IF(OR(O19="DNS",O19="DSQ",O19="DNC",O19="OCS"),0,IF(O19="DNF",1,(COUNTIF($O$11:$O$32,"=DNF")+COUNT($S$11:$S$32)-T19+1))),0))</f>
        <v/>
      </c>
      <c r="AW19" s="22" t="str">
        <f t="shared" ref="AW19:AW32" si="82">IF($B19="","",IF(AA19&gt;0,IF(OR(V19="DNS",V19="DSQ",V19="DNC",V19="OCS"),0,IF(V19="DNF",1,(COUNTIF($V$11:$V$32,"=DNF")+COUNT($Z$11:$Z$32))-AA19+1)),0))</f>
        <v/>
      </c>
      <c r="AX19" s="22" t="str">
        <f t="shared" ref="AX19:AX32" si="83">IF($B19="","",IF(AH19&gt;0,IF(OR(AC19="DNS",AC19="DSQ",AC19="DNC",AC19="OCS"),0,IF(AC19="DNF",1,(COUNTIF($AC$11:$AC$32,"=DNF")+COUNT($AG$11:$AG$32))-AH19+1)),0))</f>
        <v/>
      </c>
      <c r="AY19" s="22" t="str">
        <f t="shared" ref="AY19:AY32" si="84">IF($B19="","",IF(AO19&gt;0,IF(OR(AJ19="DNS",AJ19="DSQ",AJ19="DNC",AJ19="OCS"),0,IF(AJ19="DNF",1,(COUNTIF($AJ$11:$AJ$32,"=DNF")+COUNT($AN$11:$AN$32))-AO19+1)),0))</f>
        <v/>
      </c>
      <c r="BA19" s="13" t="str">
        <f t="shared" ref="BA19:BC26" si="85">IF($B19="","",B19)</f>
        <v/>
      </c>
      <c r="BB19" s="13" t="str">
        <f t="shared" si="85"/>
        <v/>
      </c>
      <c r="BC19" s="13" t="str">
        <f t="shared" si="85"/>
        <v/>
      </c>
      <c r="BD19" s="66" t="str">
        <f t="shared" ref="BD19:BD30" si="86">IF($C19="TH",H19,"")</f>
        <v/>
      </c>
      <c r="BE19" s="22" t="str">
        <f t="shared" ref="BE19:BE32" si="87">IF(M19&gt;0,IF($C19="TH",IF(OR(BD19="DNS",BD19="DNF",BD19="DSQ",BD19="DNC",BD19="OCS"),(COUNTIF($C$11:$C$32,"=TH")+1),IF(H$8="",0,IF($B19="","",RANK(BD19,BD$11:BD$32,1)))),""),"")</f>
        <v/>
      </c>
      <c r="BF19" s="22" t="str">
        <f t="shared" ref="BF19:BF32" si="88">IF(BE19="","",IF($C19="TH",IF($B19="","",IF(BE19&gt;0,IF(OR(BD19="DNS",BD19="DSQ",BD19="DNC",BD19="OCS"),0,IF(BD19="DNF",1,(COUNTIF($BD$11:$BD$32,"=DNF")+COUNT($BD$11:$BD$32))-BE19+1)),0)),""))</f>
        <v/>
      </c>
      <c r="BG19" s="66" t="str">
        <f t="shared" ref="BG19:BG30" si="89">IF($C19="TH",O19,"")</f>
        <v/>
      </c>
      <c r="BH19" s="22" t="str">
        <f t="shared" ref="BH19:BH32" si="90">IF(T19&gt;0,IF($C19="TH",IF(OR(BG19="DNS",BG19="DNF",BG19="DSQ",BG19="DNC",BG19="OCS"),(COUNTIF($C$11:$C$32,"=TH")+1),IF(O$8="",0,IF($B19="","",RANK(BG19,BG$11:BG$32,1)))),""),"")</f>
        <v/>
      </c>
      <c r="BI19" s="22" t="str">
        <f t="shared" ref="BI19:BI32" si="91">IF(BH19="","",IF($C19="TH",IF($B19="","",IF(BH19&gt;0,IF(OR(BG19="DNS",BG19="DSQ",BG19="DNC",BG19="OCS"),0,IF(BG19="DNF",1,(COUNTIF($BG$11:$BG$32,"=DNF")+COUNT($BG$11:$BG$32))-BH19+1)),0)),""))</f>
        <v/>
      </c>
      <c r="BJ19" s="66" t="str">
        <f t="shared" ref="BJ19:BJ30" si="92">IF($C19="TH",V19,"")</f>
        <v/>
      </c>
      <c r="BK19" s="22" t="str">
        <f t="shared" ref="BK19:BK32" si="93">IF(AA19&gt;0,IF($C19="TH",IF(OR(BJ19="DNS",BJ19="DNF",BJ19="DSQ",BJ19="DNC",BJ19="OCS"),(COUNTIF($C$11:$C$32,"=TH")+1),IF(V$8="",0,IF($B19="","",RANK(BJ19,BJ$11:BJ$32,1)))),""),"")</f>
        <v/>
      </c>
      <c r="BL19" s="22" t="str">
        <f t="shared" ref="BL19:BL32" si="94">IF(BK19="","",IF($C19="TH",IF($B19="","",IF(BK19&gt;0,IF(OR(BJ19="DNS",BJ19="DSQ",BJ19="DNC",BJ19="OCS"),0,IF(BJ19="DNF",1,(COUNTIF($BJ$11:$BJ$32,"=DNF")+COUNT($BJ$11:$BJ$32))-BK19+1)),0)),""))</f>
        <v/>
      </c>
      <c r="BM19" s="66" t="str">
        <f t="shared" ref="BM19:BM30" si="95">IF($C19="TH",AC19,"")</f>
        <v/>
      </c>
      <c r="BN19" s="22" t="str">
        <f t="shared" ref="BN19:BN32" si="96">IF(AH19&gt;0,IF($C19="TH",IF(OR(BM19="DNS",BM19="DNF",BM19="DSQ",BM19="DNC",BM19="OCS"),(COUNTIF($C$11:$C$32,"=TH")+1),IF(AC$8="",0,IF($B19="","",RANK(BM19,BM$11:BM$32,1)))),""),"")</f>
        <v/>
      </c>
      <c r="BO19" s="22" t="str">
        <f t="shared" ref="BO19:BO32" si="97">IF(BN19="","",IF($C19="TH",IF($B19="","",IF(BN19&gt;0,IF(OR(BM19="DNS",BM19="DSQ",BM19="DNC",BM19="OCS"),0,IF(BM19="DNF",1,(COUNTIF($BM$11:$BM$32,"=DNF")+COUNT($BM$11:$BM$32))-BN19+1)),0)),""))</f>
        <v/>
      </c>
      <c r="BP19" s="66" t="str">
        <f t="shared" ref="BP19:BP30" si="98">IF($C19="TH",AJ19,"")</f>
        <v/>
      </c>
      <c r="BQ19" s="22" t="str">
        <f t="shared" ref="BQ19:BQ32" si="99">IF(AO19&gt;0,IF($C19="TH",IF(OR(BP19="DNS",BP19="DNF",BP19="DSQ",BP19="DNC",BP19="OCS"),(COUNTIF($C$11:$C$32,"=TH")+1),IF(AJ$8="",0,IF($B19="","",RANK(BP19,BP$11:BP$32,1)))),""),"")</f>
        <v/>
      </c>
      <c r="BR19" s="22" t="str">
        <f t="shared" ref="BR19:BR32" si="100">IF(BQ19="","",IF($C19="TH",IF($B19="","",IF(BQ19&gt;0,IF(OR(BP19="DNS",BP19="DSQ",BP19="DNC",BP19="OCS"),0,IF(BP19="DNF",1,(COUNTIF($BP$11:$BP$32,"=DNF")+COUNT($BP$11:$BP$32))-BQ19+1)),0)),""))</f>
        <v/>
      </c>
      <c r="BT19" s="13" t="str">
        <f t="shared" ref="BT19:BV26" si="101">IF($B19="","",B19)</f>
        <v/>
      </c>
      <c r="BU19" s="13" t="str">
        <f t="shared" si="101"/>
        <v/>
      </c>
      <c r="BV19" s="13" t="str">
        <f t="shared" si="101"/>
        <v/>
      </c>
      <c r="BW19" s="66" t="str">
        <f t="shared" ref="BW19:BW30" si="102">IF($C19="FSCT",H19,"")</f>
        <v/>
      </c>
      <c r="BX19" s="22" t="str">
        <f t="shared" ref="BX19:BX32" si="103">IF(M19&gt;0,IF($C19="FSCT",IF(OR(BW19="DNS",BW19="DNF",BW19="DSQ",BW19="DNC",BW19="OCS"),(COUNTIF($C$11:$C$32,"=FSCT")+1),IF(H$8="",0,IF($B19="","",RANK(BW19,BW$11:BW$32,1)))),""),"")</f>
        <v/>
      </c>
      <c r="BY19" s="22" t="str">
        <f t="shared" ref="BY19:BY32" si="104">IF(BX19="","",IF($C19="FSCT",IF($B19="","",IF(BX19&gt;0,IF(OR(BW19="DNS",BW19="DSQ",BW19="DNC",BW19="OCS"),0,IF(BW19="DNF",1,(COUNTIF($BW$11:$BW$32,"=DNF")+COUNT($BW$11:$BW$32))-BX19+1)),0)),""))</f>
        <v/>
      </c>
      <c r="BZ19" s="66" t="str">
        <f t="shared" ref="BZ19:BZ30" si="105">IF($C19="FSCT",O19,"")</f>
        <v/>
      </c>
      <c r="CA19" s="22" t="str">
        <f t="shared" ref="CA19:CA32" si="106">IF(T19&gt;0,IF($C19="FSCT",IF(OR(BZ19="DNS",BZ19="DNF",BZ19="DSQ",BZ19="DNC",BZ19="OCS"),(COUNTIF($C$11:$C$32,"=FSCT")+1),IF(O$8="",0,IF($B19="","",RANK(BZ19,BZ$11:BZ$32,1)))),""),"")</f>
        <v/>
      </c>
      <c r="CB19" s="22" t="str">
        <f t="shared" ref="CB19:CB32" si="107">IF(CA19="","",IF($C19="FSCT",IF($B19="","",IF(CA19&gt;0,IF(OR(BZ19="DNS",BZ19="DSQ",BZ19="DNC",BZ19="OCS"),0,IF(BZ19="DNF",1,(COUNTIF($BZ$11:$BZ$32,"=DNF")+COUNT($BZ$11:$BZ$32))-CA19+1)),0)),""))</f>
        <v/>
      </c>
      <c r="CC19" s="66" t="str">
        <f t="shared" ref="CC19:CC30" si="108">IF($C19="FSCT",V19,"")</f>
        <v/>
      </c>
      <c r="CD19" s="22" t="str">
        <f t="shared" ref="CD19:CD32" si="109">IF(AA19&gt;0,IF($C19="FSCT",IF(OR(CC19="DNS",CC19="DNF",CC19="DSQ",CC19="DNC",CC19="OCS"),(COUNTIF($C$11:$C$32,"=FSCT")+1),IF(V$8="",0,IF($B19="","",RANK(CC19,CC$11:CC$32,1)))),""),"")</f>
        <v/>
      </c>
      <c r="CE19" s="22" t="str">
        <f t="shared" ref="CE19:CE32" si="110">IF(CD19="","",IF($C19="FSCT",IF($B19="","",IF(CD19&gt;0,IF(OR(CC19="DNS",CC19="DSQ",CC19="DNC",CC19="OCS"),0,IF(CC19="DNF",1,(COUNTIF($CC$11:$CC$32,"=DNF")+COUNT($CC$11:$CC$32))-CD19+1)),0)),""))</f>
        <v/>
      </c>
      <c r="CF19" s="66" t="str">
        <f t="shared" ref="CF19:CF30" si="111">IF($C19="FSCT",AC19,"")</f>
        <v/>
      </c>
      <c r="CG19" s="22" t="str">
        <f t="shared" ref="CG19:CG32" si="112">IF(AH19&gt;0,IF($C19="FSCT",IF(OR(CF19="DNS",CF19="DNF",CF19="DSQ",CF19="DNC",CF19="OCS"),(COUNTIF($C$11:$C$32,"=FSCT")+1),IF(AC$8="",0,IF($B19="","",RANK(CF19,CF$11:CF$32,1)))),""),"")</f>
        <v/>
      </c>
      <c r="CH19" s="22" t="str">
        <f t="shared" ref="CH19:CH32" si="113">IF(CG19="","",IF($C19="FSCT",IF($B19="","",IF(CG19&gt;0,IF(OR(CF19="DNS",CF19="DSQ",CF19="DNC",CF19="OCS"),0,IF(CF19="DNF",1,(COUNTIF($CF$11:$CF$32,"=DNF")+COUNT($CF$11:$CF$32))-CG19+1)),0)),""))</f>
        <v/>
      </c>
      <c r="CI19" s="66" t="str">
        <f t="shared" ref="CI19:CI30" si="114">IF($C19="FSCT",AJ19,"")</f>
        <v/>
      </c>
      <c r="CJ19" s="22" t="str">
        <f t="shared" ref="CJ19:CJ32" si="115">IF(AO19&gt;0,IF($C19="FSCT",IF(OR(CI19="DNS",CI19="DNF",CI19="DSQ",CI19="DNC",CI19="OCS"),(COUNTIF($C$11:$C$32,"=FSCT")+1),IF(AJ$8="",0,IF($B19="","",RANK(CI19,CI$11:CI$32,1)))),""),"")</f>
        <v/>
      </c>
      <c r="CK19" s="22" t="str">
        <f t="shared" ref="CK19:CK32" si="116">IF(CJ19="","",IF($C19="FSCT",IF($B19="","",IF(CJ19&gt;0,IF(OR(CI19="DNS",CI19="DSQ",CI19="DNC",CI19="OCS"),0,IF(CI19="DNF",1,(COUNTIF($CI$11:$CI$32,"=DNF")+COUNT($CI$11:$CI$32))-CJ19+1)),0)),""))</f>
        <v/>
      </c>
    </row>
    <row r="20" spans="1:89" ht="15" customHeight="1" x14ac:dyDescent="0.2">
      <c r="A20" s="60" t="str">
        <f t="shared" si="56"/>
        <v/>
      </c>
      <c r="B20" s="61"/>
      <c r="C20" s="13"/>
      <c r="D20" s="14"/>
      <c r="E20" s="15" t="str">
        <f t="shared" si="57"/>
        <v/>
      </c>
      <c r="F20" s="16" t="str">
        <f t="shared" si="58"/>
        <v/>
      </c>
      <c r="G20" s="8" t="str">
        <f t="shared" si="59"/>
        <v/>
      </c>
      <c r="H20" s="62" t="str">
        <f t="shared" si="60"/>
        <v/>
      </c>
      <c r="I20" s="65"/>
      <c r="J20" s="65"/>
      <c r="K20" s="65"/>
      <c r="L20" s="34" t="str">
        <f t="shared" si="61"/>
        <v/>
      </c>
      <c r="M20" s="35" t="str">
        <f t="shared" si="62"/>
        <v/>
      </c>
      <c r="N20" s="57" t="str">
        <f t="shared" si="63"/>
        <v/>
      </c>
      <c r="O20" s="62" t="str">
        <f t="shared" si="64"/>
        <v/>
      </c>
      <c r="P20" s="65"/>
      <c r="Q20" s="65"/>
      <c r="R20" s="65"/>
      <c r="S20" s="34" t="str">
        <f t="shared" si="65"/>
        <v/>
      </c>
      <c r="T20" s="35" t="str">
        <f t="shared" si="66"/>
        <v/>
      </c>
      <c r="U20" s="57" t="str">
        <f t="shared" si="67"/>
        <v/>
      </c>
      <c r="V20" s="62" t="str">
        <f t="shared" si="68"/>
        <v/>
      </c>
      <c r="W20" s="65"/>
      <c r="X20" s="65"/>
      <c r="Y20" s="65"/>
      <c r="Z20" s="34" t="str">
        <f t="shared" si="69"/>
        <v/>
      </c>
      <c r="AA20" s="35" t="str">
        <f t="shared" si="70"/>
        <v/>
      </c>
      <c r="AB20" s="57" t="str">
        <f t="shared" si="71"/>
        <v/>
      </c>
      <c r="AC20" s="62" t="str">
        <f t="shared" si="72"/>
        <v/>
      </c>
      <c r="AD20" s="65"/>
      <c r="AE20" s="65"/>
      <c r="AF20" s="65"/>
      <c r="AG20" s="34" t="str">
        <f t="shared" si="73"/>
        <v/>
      </c>
      <c r="AH20" s="35" t="str">
        <f t="shared" si="74"/>
        <v/>
      </c>
      <c r="AI20" s="57" t="str">
        <f t="shared" si="75"/>
        <v/>
      </c>
      <c r="AJ20" s="62" t="str">
        <f t="shared" si="76"/>
        <v/>
      </c>
      <c r="AK20" s="65"/>
      <c r="AL20" s="65"/>
      <c r="AM20" s="65"/>
      <c r="AN20" s="34" t="str">
        <f t="shared" si="77"/>
        <v/>
      </c>
      <c r="AO20" s="35" t="str">
        <f t="shared" si="78"/>
        <v/>
      </c>
      <c r="AR20" s="13" t="str">
        <f t="shared" si="79"/>
        <v/>
      </c>
      <c r="AS20" s="13" t="str">
        <f t="shared" si="79"/>
        <v/>
      </c>
      <c r="AT20" s="13" t="str">
        <f t="shared" si="79"/>
        <v/>
      </c>
      <c r="AU20" s="22" t="str">
        <f t="shared" si="80"/>
        <v/>
      </c>
      <c r="AV20" s="22" t="str">
        <f t="shared" si="81"/>
        <v/>
      </c>
      <c r="AW20" s="22" t="str">
        <f t="shared" si="82"/>
        <v/>
      </c>
      <c r="AX20" s="22" t="str">
        <f t="shared" si="83"/>
        <v/>
      </c>
      <c r="AY20" s="22" t="str">
        <f t="shared" si="84"/>
        <v/>
      </c>
      <c r="BA20" s="13" t="str">
        <f t="shared" si="85"/>
        <v/>
      </c>
      <c r="BB20" s="13" t="str">
        <f t="shared" si="85"/>
        <v/>
      </c>
      <c r="BC20" s="13" t="str">
        <f t="shared" si="85"/>
        <v/>
      </c>
      <c r="BD20" s="66" t="str">
        <f t="shared" si="86"/>
        <v/>
      </c>
      <c r="BE20" s="22" t="str">
        <f t="shared" si="87"/>
        <v/>
      </c>
      <c r="BF20" s="22" t="str">
        <f t="shared" si="88"/>
        <v/>
      </c>
      <c r="BG20" s="66" t="str">
        <f t="shared" si="89"/>
        <v/>
      </c>
      <c r="BH20" s="22" t="str">
        <f t="shared" si="90"/>
        <v/>
      </c>
      <c r="BI20" s="22" t="str">
        <f t="shared" si="91"/>
        <v/>
      </c>
      <c r="BJ20" s="66" t="str">
        <f t="shared" si="92"/>
        <v/>
      </c>
      <c r="BK20" s="22" t="str">
        <f t="shared" si="93"/>
        <v/>
      </c>
      <c r="BL20" s="22" t="str">
        <f t="shared" si="94"/>
        <v/>
      </c>
      <c r="BM20" s="66" t="str">
        <f t="shared" si="95"/>
        <v/>
      </c>
      <c r="BN20" s="22" t="str">
        <f t="shared" si="96"/>
        <v/>
      </c>
      <c r="BO20" s="22" t="str">
        <f t="shared" si="97"/>
        <v/>
      </c>
      <c r="BP20" s="66" t="str">
        <f t="shared" si="98"/>
        <v/>
      </c>
      <c r="BQ20" s="22" t="str">
        <f t="shared" si="99"/>
        <v/>
      </c>
      <c r="BR20" s="22" t="str">
        <f t="shared" si="100"/>
        <v/>
      </c>
      <c r="BT20" s="13" t="str">
        <f t="shared" si="101"/>
        <v/>
      </c>
      <c r="BU20" s="13" t="str">
        <f t="shared" si="101"/>
        <v/>
      </c>
      <c r="BV20" s="13" t="str">
        <f t="shared" si="101"/>
        <v/>
      </c>
      <c r="BW20" s="66" t="str">
        <f t="shared" si="102"/>
        <v/>
      </c>
      <c r="BX20" s="22" t="str">
        <f t="shared" si="103"/>
        <v/>
      </c>
      <c r="BY20" s="22" t="str">
        <f t="shared" si="104"/>
        <v/>
      </c>
      <c r="BZ20" s="66" t="str">
        <f t="shared" si="105"/>
        <v/>
      </c>
      <c r="CA20" s="22" t="str">
        <f t="shared" si="106"/>
        <v/>
      </c>
      <c r="CB20" s="22" t="str">
        <f t="shared" si="107"/>
        <v/>
      </c>
      <c r="CC20" s="66" t="str">
        <f t="shared" si="108"/>
        <v/>
      </c>
      <c r="CD20" s="22" t="str">
        <f t="shared" si="109"/>
        <v/>
      </c>
      <c r="CE20" s="22" t="str">
        <f t="shared" si="110"/>
        <v/>
      </c>
      <c r="CF20" s="66" t="str">
        <f t="shared" si="111"/>
        <v/>
      </c>
      <c r="CG20" s="22" t="str">
        <f t="shared" si="112"/>
        <v/>
      </c>
      <c r="CH20" s="22" t="str">
        <f t="shared" si="113"/>
        <v/>
      </c>
      <c r="CI20" s="66" t="str">
        <f t="shared" si="114"/>
        <v/>
      </c>
      <c r="CJ20" s="22" t="str">
        <f t="shared" si="115"/>
        <v/>
      </c>
      <c r="CK20" s="22" t="str">
        <f t="shared" si="116"/>
        <v/>
      </c>
    </row>
    <row r="21" spans="1:89" ht="15" customHeight="1" x14ac:dyDescent="0.2">
      <c r="A21" s="60" t="str">
        <f t="shared" si="56"/>
        <v/>
      </c>
      <c r="B21" s="61"/>
      <c r="C21" s="13"/>
      <c r="D21" s="14"/>
      <c r="E21" s="15" t="str">
        <f t="shared" si="57"/>
        <v/>
      </c>
      <c r="F21" s="16" t="str">
        <f t="shared" si="58"/>
        <v/>
      </c>
      <c r="G21" s="8" t="str">
        <f t="shared" si="59"/>
        <v/>
      </c>
      <c r="H21" s="62" t="str">
        <f t="shared" si="60"/>
        <v/>
      </c>
      <c r="I21" s="65"/>
      <c r="J21" s="65"/>
      <c r="K21" s="65"/>
      <c r="L21" s="34" t="str">
        <f t="shared" si="61"/>
        <v/>
      </c>
      <c r="M21" s="35" t="str">
        <f t="shared" si="62"/>
        <v/>
      </c>
      <c r="N21" s="57" t="str">
        <f t="shared" si="63"/>
        <v/>
      </c>
      <c r="O21" s="62" t="str">
        <f t="shared" si="64"/>
        <v/>
      </c>
      <c r="P21" s="65"/>
      <c r="Q21" s="65"/>
      <c r="R21" s="65"/>
      <c r="S21" s="34" t="str">
        <f t="shared" si="65"/>
        <v/>
      </c>
      <c r="T21" s="35" t="str">
        <f t="shared" si="66"/>
        <v/>
      </c>
      <c r="U21" s="57" t="str">
        <f t="shared" si="67"/>
        <v/>
      </c>
      <c r="V21" s="62" t="str">
        <f t="shared" si="68"/>
        <v/>
      </c>
      <c r="W21" s="65"/>
      <c r="X21" s="65"/>
      <c r="Y21" s="65"/>
      <c r="Z21" s="34" t="str">
        <f t="shared" si="69"/>
        <v/>
      </c>
      <c r="AA21" s="35" t="str">
        <f t="shared" si="70"/>
        <v/>
      </c>
      <c r="AB21" s="57" t="str">
        <f t="shared" si="71"/>
        <v/>
      </c>
      <c r="AC21" s="62" t="str">
        <f t="shared" si="72"/>
        <v/>
      </c>
      <c r="AD21" s="65"/>
      <c r="AE21" s="65"/>
      <c r="AF21" s="65"/>
      <c r="AG21" s="34" t="str">
        <f t="shared" si="73"/>
        <v/>
      </c>
      <c r="AH21" s="35" t="str">
        <f t="shared" si="74"/>
        <v/>
      </c>
      <c r="AI21" s="57" t="str">
        <f t="shared" si="75"/>
        <v/>
      </c>
      <c r="AJ21" s="62" t="str">
        <f t="shared" si="76"/>
        <v/>
      </c>
      <c r="AK21" s="65"/>
      <c r="AL21" s="65"/>
      <c r="AM21" s="65"/>
      <c r="AN21" s="34" t="str">
        <f t="shared" si="77"/>
        <v/>
      </c>
      <c r="AO21" s="35" t="str">
        <f t="shared" si="78"/>
        <v/>
      </c>
      <c r="AR21" s="13" t="str">
        <f t="shared" si="79"/>
        <v/>
      </c>
      <c r="AS21" s="13" t="str">
        <f t="shared" si="79"/>
        <v/>
      </c>
      <c r="AT21" s="13" t="str">
        <f t="shared" si="79"/>
        <v/>
      </c>
      <c r="AU21" s="22" t="str">
        <f t="shared" si="80"/>
        <v/>
      </c>
      <c r="AV21" s="22" t="str">
        <f t="shared" si="81"/>
        <v/>
      </c>
      <c r="AW21" s="22" t="str">
        <f t="shared" si="82"/>
        <v/>
      </c>
      <c r="AX21" s="22" t="str">
        <f t="shared" si="83"/>
        <v/>
      </c>
      <c r="AY21" s="22" t="str">
        <f t="shared" si="84"/>
        <v/>
      </c>
      <c r="BA21" s="13" t="str">
        <f t="shared" si="85"/>
        <v/>
      </c>
      <c r="BB21" s="13" t="str">
        <f t="shared" si="85"/>
        <v/>
      </c>
      <c r="BC21" s="13" t="str">
        <f t="shared" si="85"/>
        <v/>
      </c>
      <c r="BD21" s="66" t="str">
        <f t="shared" si="86"/>
        <v/>
      </c>
      <c r="BE21" s="22" t="str">
        <f t="shared" si="87"/>
        <v/>
      </c>
      <c r="BF21" s="22" t="str">
        <f t="shared" si="88"/>
        <v/>
      </c>
      <c r="BG21" s="66" t="str">
        <f t="shared" si="89"/>
        <v/>
      </c>
      <c r="BH21" s="22" t="str">
        <f t="shared" si="90"/>
        <v/>
      </c>
      <c r="BI21" s="22" t="str">
        <f t="shared" si="91"/>
        <v/>
      </c>
      <c r="BJ21" s="66" t="str">
        <f t="shared" si="92"/>
        <v/>
      </c>
      <c r="BK21" s="22" t="str">
        <f t="shared" si="93"/>
        <v/>
      </c>
      <c r="BL21" s="22" t="str">
        <f t="shared" si="94"/>
        <v/>
      </c>
      <c r="BM21" s="66" t="str">
        <f t="shared" si="95"/>
        <v/>
      </c>
      <c r="BN21" s="22" t="str">
        <f t="shared" si="96"/>
        <v/>
      </c>
      <c r="BO21" s="22" t="str">
        <f t="shared" si="97"/>
        <v/>
      </c>
      <c r="BP21" s="66" t="str">
        <f t="shared" si="98"/>
        <v/>
      </c>
      <c r="BQ21" s="22" t="str">
        <f t="shared" si="99"/>
        <v/>
      </c>
      <c r="BR21" s="22" t="str">
        <f t="shared" si="100"/>
        <v/>
      </c>
      <c r="BT21" s="13" t="str">
        <f t="shared" si="101"/>
        <v/>
      </c>
      <c r="BU21" s="13" t="str">
        <f t="shared" si="101"/>
        <v/>
      </c>
      <c r="BV21" s="13" t="str">
        <f t="shared" si="101"/>
        <v/>
      </c>
      <c r="BW21" s="66" t="str">
        <f t="shared" si="102"/>
        <v/>
      </c>
      <c r="BX21" s="22" t="str">
        <f t="shared" si="103"/>
        <v/>
      </c>
      <c r="BY21" s="22" t="str">
        <f t="shared" si="104"/>
        <v/>
      </c>
      <c r="BZ21" s="66" t="str">
        <f t="shared" si="105"/>
        <v/>
      </c>
      <c r="CA21" s="22" t="str">
        <f t="shared" si="106"/>
        <v/>
      </c>
      <c r="CB21" s="22" t="str">
        <f t="shared" si="107"/>
        <v/>
      </c>
      <c r="CC21" s="66" t="str">
        <f t="shared" si="108"/>
        <v/>
      </c>
      <c r="CD21" s="22" t="str">
        <f t="shared" si="109"/>
        <v/>
      </c>
      <c r="CE21" s="22" t="str">
        <f t="shared" si="110"/>
        <v/>
      </c>
      <c r="CF21" s="66" t="str">
        <f t="shared" si="111"/>
        <v/>
      </c>
      <c r="CG21" s="22" t="str">
        <f t="shared" si="112"/>
        <v/>
      </c>
      <c r="CH21" s="22" t="str">
        <f t="shared" si="113"/>
        <v/>
      </c>
      <c r="CI21" s="66" t="str">
        <f t="shared" si="114"/>
        <v/>
      </c>
      <c r="CJ21" s="22" t="str">
        <f t="shared" si="115"/>
        <v/>
      </c>
      <c r="CK21" s="22" t="str">
        <f t="shared" si="116"/>
        <v/>
      </c>
    </row>
    <row r="22" spans="1:89" ht="15" customHeight="1" x14ac:dyDescent="0.2">
      <c r="A22" s="60" t="str">
        <f t="shared" si="56"/>
        <v/>
      </c>
      <c r="B22" s="61"/>
      <c r="C22" s="13"/>
      <c r="D22" s="14"/>
      <c r="E22" s="15" t="str">
        <f t="shared" si="57"/>
        <v/>
      </c>
      <c r="F22" s="16" t="str">
        <f t="shared" si="58"/>
        <v/>
      </c>
      <c r="G22" s="8" t="str">
        <f t="shared" si="59"/>
        <v/>
      </c>
      <c r="H22" s="62" t="str">
        <f t="shared" si="60"/>
        <v/>
      </c>
      <c r="I22" s="65"/>
      <c r="J22" s="65"/>
      <c r="K22" s="65"/>
      <c r="L22" s="34" t="str">
        <f t="shared" si="61"/>
        <v/>
      </c>
      <c r="M22" s="35" t="str">
        <f t="shared" si="62"/>
        <v/>
      </c>
      <c r="N22" s="57" t="str">
        <f t="shared" si="63"/>
        <v/>
      </c>
      <c r="O22" s="62" t="str">
        <f t="shared" si="64"/>
        <v/>
      </c>
      <c r="P22" s="65"/>
      <c r="Q22" s="65"/>
      <c r="R22" s="65"/>
      <c r="S22" s="34" t="str">
        <f t="shared" si="65"/>
        <v/>
      </c>
      <c r="T22" s="35" t="str">
        <f t="shared" si="66"/>
        <v/>
      </c>
      <c r="U22" s="57" t="str">
        <f t="shared" si="67"/>
        <v/>
      </c>
      <c r="V22" s="62" t="str">
        <f t="shared" si="68"/>
        <v/>
      </c>
      <c r="W22" s="65"/>
      <c r="X22" s="65"/>
      <c r="Y22" s="65"/>
      <c r="Z22" s="34" t="str">
        <f t="shared" si="69"/>
        <v/>
      </c>
      <c r="AA22" s="35" t="str">
        <f t="shared" si="70"/>
        <v/>
      </c>
      <c r="AB22" s="57" t="str">
        <f t="shared" si="71"/>
        <v/>
      </c>
      <c r="AC22" s="62" t="str">
        <f t="shared" si="72"/>
        <v/>
      </c>
      <c r="AD22" s="65"/>
      <c r="AE22" s="65"/>
      <c r="AF22" s="65"/>
      <c r="AG22" s="34" t="str">
        <f t="shared" si="73"/>
        <v/>
      </c>
      <c r="AH22" s="35" t="str">
        <f t="shared" si="74"/>
        <v/>
      </c>
      <c r="AI22" s="57" t="str">
        <f t="shared" si="75"/>
        <v/>
      </c>
      <c r="AJ22" s="62" t="str">
        <f t="shared" si="76"/>
        <v/>
      </c>
      <c r="AK22" s="65"/>
      <c r="AL22" s="65"/>
      <c r="AM22" s="65"/>
      <c r="AN22" s="34" t="str">
        <f t="shared" si="77"/>
        <v/>
      </c>
      <c r="AO22" s="35" t="str">
        <f t="shared" si="78"/>
        <v/>
      </c>
      <c r="AR22" s="13" t="str">
        <f t="shared" si="79"/>
        <v/>
      </c>
      <c r="AS22" s="13" t="str">
        <f t="shared" si="79"/>
        <v/>
      </c>
      <c r="AT22" s="13" t="str">
        <f t="shared" si="79"/>
        <v/>
      </c>
      <c r="AU22" s="22" t="str">
        <f t="shared" si="80"/>
        <v/>
      </c>
      <c r="AV22" s="22" t="str">
        <f t="shared" si="81"/>
        <v/>
      </c>
      <c r="AW22" s="22" t="str">
        <f t="shared" si="82"/>
        <v/>
      </c>
      <c r="AX22" s="22" t="str">
        <f t="shared" si="83"/>
        <v/>
      </c>
      <c r="AY22" s="22" t="str">
        <f t="shared" si="84"/>
        <v/>
      </c>
      <c r="BA22" s="13" t="str">
        <f t="shared" si="85"/>
        <v/>
      </c>
      <c r="BB22" s="13" t="str">
        <f t="shared" si="85"/>
        <v/>
      </c>
      <c r="BC22" s="13" t="str">
        <f t="shared" si="85"/>
        <v/>
      </c>
      <c r="BD22" s="66" t="str">
        <f t="shared" si="86"/>
        <v/>
      </c>
      <c r="BE22" s="22" t="str">
        <f t="shared" si="87"/>
        <v/>
      </c>
      <c r="BF22" s="22" t="str">
        <f t="shared" si="88"/>
        <v/>
      </c>
      <c r="BG22" s="66" t="str">
        <f t="shared" si="89"/>
        <v/>
      </c>
      <c r="BH22" s="22" t="str">
        <f t="shared" si="90"/>
        <v/>
      </c>
      <c r="BI22" s="22" t="str">
        <f t="shared" si="91"/>
        <v/>
      </c>
      <c r="BJ22" s="66" t="str">
        <f t="shared" si="92"/>
        <v/>
      </c>
      <c r="BK22" s="22" t="str">
        <f t="shared" si="93"/>
        <v/>
      </c>
      <c r="BL22" s="22" t="str">
        <f t="shared" si="94"/>
        <v/>
      </c>
      <c r="BM22" s="66" t="str">
        <f t="shared" si="95"/>
        <v/>
      </c>
      <c r="BN22" s="22" t="str">
        <f t="shared" si="96"/>
        <v/>
      </c>
      <c r="BO22" s="22" t="str">
        <f t="shared" si="97"/>
        <v/>
      </c>
      <c r="BP22" s="66" t="str">
        <f t="shared" si="98"/>
        <v/>
      </c>
      <c r="BQ22" s="22" t="str">
        <f t="shared" si="99"/>
        <v/>
      </c>
      <c r="BR22" s="22" t="str">
        <f t="shared" si="100"/>
        <v/>
      </c>
      <c r="BT22" s="13" t="str">
        <f t="shared" si="101"/>
        <v/>
      </c>
      <c r="BU22" s="13" t="str">
        <f t="shared" si="101"/>
        <v/>
      </c>
      <c r="BV22" s="13" t="str">
        <f t="shared" si="101"/>
        <v/>
      </c>
      <c r="BW22" s="66" t="str">
        <f t="shared" si="102"/>
        <v/>
      </c>
      <c r="BX22" s="22" t="str">
        <f t="shared" si="103"/>
        <v/>
      </c>
      <c r="BY22" s="22" t="str">
        <f t="shared" si="104"/>
        <v/>
      </c>
      <c r="BZ22" s="66" t="str">
        <f t="shared" si="105"/>
        <v/>
      </c>
      <c r="CA22" s="22" t="str">
        <f t="shared" si="106"/>
        <v/>
      </c>
      <c r="CB22" s="22" t="str">
        <f t="shared" si="107"/>
        <v/>
      </c>
      <c r="CC22" s="66" t="str">
        <f t="shared" si="108"/>
        <v/>
      </c>
      <c r="CD22" s="22" t="str">
        <f t="shared" si="109"/>
        <v/>
      </c>
      <c r="CE22" s="22" t="str">
        <f t="shared" si="110"/>
        <v/>
      </c>
      <c r="CF22" s="66" t="str">
        <f t="shared" si="111"/>
        <v/>
      </c>
      <c r="CG22" s="22" t="str">
        <f t="shared" si="112"/>
        <v/>
      </c>
      <c r="CH22" s="22" t="str">
        <f t="shared" si="113"/>
        <v/>
      </c>
      <c r="CI22" s="66" t="str">
        <f t="shared" si="114"/>
        <v/>
      </c>
      <c r="CJ22" s="22" t="str">
        <f t="shared" si="115"/>
        <v/>
      </c>
      <c r="CK22" s="22" t="str">
        <f t="shared" si="116"/>
        <v/>
      </c>
    </row>
    <row r="23" spans="1:89" ht="15" customHeight="1" x14ac:dyDescent="0.2">
      <c r="A23" s="60" t="str">
        <f t="shared" si="56"/>
        <v/>
      </c>
      <c r="B23" s="61"/>
      <c r="C23" s="13"/>
      <c r="D23" s="14"/>
      <c r="E23" s="15" t="str">
        <f t="shared" si="57"/>
        <v/>
      </c>
      <c r="F23" s="16" t="str">
        <f t="shared" si="58"/>
        <v/>
      </c>
      <c r="G23" s="8" t="str">
        <f t="shared" si="59"/>
        <v/>
      </c>
      <c r="H23" s="62" t="str">
        <f t="shared" si="60"/>
        <v/>
      </c>
      <c r="I23" s="65"/>
      <c r="J23" s="65"/>
      <c r="K23" s="65"/>
      <c r="L23" s="34" t="str">
        <f t="shared" si="61"/>
        <v/>
      </c>
      <c r="M23" s="35" t="str">
        <f t="shared" si="62"/>
        <v/>
      </c>
      <c r="N23" s="57" t="str">
        <f t="shared" si="63"/>
        <v/>
      </c>
      <c r="O23" s="62" t="str">
        <f t="shared" si="64"/>
        <v/>
      </c>
      <c r="P23" s="65"/>
      <c r="Q23" s="65"/>
      <c r="R23" s="65"/>
      <c r="S23" s="34" t="str">
        <f t="shared" si="65"/>
        <v/>
      </c>
      <c r="T23" s="35" t="str">
        <f t="shared" si="66"/>
        <v/>
      </c>
      <c r="U23" s="57" t="str">
        <f t="shared" si="67"/>
        <v/>
      </c>
      <c r="V23" s="62" t="str">
        <f t="shared" si="68"/>
        <v/>
      </c>
      <c r="W23" s="65"/>
      <c r="X23" s="65"/>
      <c r="Y23" s="65"/>
      <c r="Z23" s="34" t="str">
        <f t="shared" si="69"/>
        <v/>
      </c>
      <c r="AA23" s="35" t="str">
        <f t="shared" si="70"/>
        <v/>
      </c>
      <c r="AB23" s="57" t="str">
        <f t="shared" si="71"/>
        <v/>
      </c>
      <c r="AC23" s="62" t="str">
        <f t="shared" si="72"/>
        <v/>
      </c>
      <c r="AD23" s="65"/>
      <c r="AE23" s="65"/>
      <c r="AF23" s="65"/>
      <c r="AG23" s="34" t="str">
        <f t="shared" si="73"/>
        <v/>
      </c>
      <c r="AH23" s="35" t="str">
        <f t="shared" si="74"/>
        <v/>
      </c>
      <c r="AI23" s="57" t="str">
        <f t="shared" si="75"/>
        <v/>
      </c>
      <c r="AJ23" s="62" t="str">
        <f t="shared" si="76"/>
        <v/>
      </c>
      <c r="AK23" s="65"/>
      <c r="AL23" s="65"/>
      <c r="AM23" s="65"/>
      <c r="AN23" s="34" t="str">
        <f t="shared" si="77"/>
        <v/>
      </c>
      <c r="AO23" s="35" t="str">
        <f t="shared" si="78"/>
        <v/>
      </c>
      <c r="AR23" s="13" t="str">
        <f t="shared" si="79"/>
        <v/>
      </c>
      <c r="AS23" s="13" t="str">
        <f t="shared" si="79"/>
        <v/>
      </c>
      <c r="AT23" s="13" t="str">
        <f t="shared" si="79"/>
        <v/>
      </c>
      <c r="AU23" s="22" t="str">
        <f t="shared" si="80"/>
        <v/>
      </c>
      <c r="AV23" s="22" t="str">
        <f t="shared" si="81"/>
        <v/>
      </c>
      <c r="AW23" s="22" t="str">
        <f t="shared" si="82"/>
        <v/>
      </c>
      <c r="AX23" s="22" t="str">
        <f t="shared" si="83"/>
        <v/>
      </c>
      <c r="AY23" s="22" t="str">
        <f t="shared" si="84"/>
        <v/>
      </c>
      <c r="BA23" s="13" t="str">
        <f t="shared" si="85"/>
        <v/>
      </c>
      <c r="BB23" s="13" t="str">
        <f t="shared" si="85"/>
        <v/>
      </c>
      <c r="BC23" s="13" t="str">
        <f t="shared" si="85"/>
        <v/>
      </c>
      <c r="BD23" s="66" t="str">
        <f t="shared" si="86"/>
        <v/>
      </c>
      <c r="BE23" s="22" t="str">
        <f t="shared" si="87"/>
        <v/>
      </c>
      <c r="BF23" s="22" t="str">
        <f t="shared" si="88"/>
        <v/>
      </c>
      <c r="BG23" s="66" t="str">
        <f t="shared" si="89"/>
        <v/>
      </c>
      <c r="BH23" s="22" t="str">
        <f t="shared" si="90"/>
        <v/>
      </c>
      <c r="BI23" s="22" t="str">
        <f t="shared" si="91"/>
        <v/>
      </c>
      <c r="BJ23" s="66" t="str">
        <f t="shared" si="92"/>
        <v/>
      </c>
      <c r="BK23" s="22" t="str">
        <f t="shared" si="93"/>
        <v/>
      </c>
      <c r="BL23" s="22" t="str">
        <f t="shared" si="94"/>
        <v/>
      </c>
      <c r="BM23" s="66" t="str">
        <f t="shared" si="95"/>
        <v/>
      </c>
      <c r="BN23" s="22" t="str">
        <f t="shared" si="96"/>
        <v/>
      </c>
      <c r="BO23" s="22" t="str">
        <f t="shared" si="97"/>
        <v/>
      </c>
      <c r="BP23" s="66" t="str">
        <f t="shared" si="98"/>
        <v/>
      </c>
      <c r="BQ23" s="22" t="str">
        <f t="shared" si="99"/>
        <v/>
      </c>
      <c r="BR23" s="22" t="str">
        <f t="shared" si="100"/>
        <v/>
      </c>
      <c r="BT23" s="13" t="str">
        <f t="shared" si="101"/>
        <v/>
      </c>
      <c r="BU23" s="13" t="str">
        <f t="shared" si="101"/>
        <v/>
      </c>
      <c r="BV23" s="13" t="str">
        <f t="shared" si="101"/>
        <v/>
      </c>
      <c r="BW23" s="66" t="str">
        <f t="shared" si="102"/>
        <v/>
      </c>
      <c r="BX23" s="22" t="str">
        <f t="shared" si="103"/>
        <v/>
      </c>
      <c r="BY23" s="22" t="str">
        <f t="shared" si="104"/>
        <v/>
      </c>
      <c r="BZ23" s="66" t="str">
        <f t="shared" si="105"/>
        <v/>
      </c>
      <c r="CA23" s="22" t="str">
        <f t="shared" si="106"/>
        <v/>
      </c>
      <c r="CB23" s="22" t="str">
        <f t="shared" si="107"/>
        <v/>
      </c>
      <c r="CC23" s="66" t="str">
        <f t="shared" si="108"/>
        <v/>
      </c>
      <c r="CD23" s="22" t="str">
        <f t="shared" si="109"/>
        <v/>
      </c>
      <c r="CE23" s="22" t="str">
        <f t="shared" si="110"/>
        <v/>
      </c>
      <c r="CF23" s="66" t="str">
        <f t="shared" si="111"/>
        <v/>
      </c>
      <c r="CG23" s="22" t="str">
        <f t="shared" si="112"/>
        <v/>
      </c>
      <c r="CH23" s="22" t="str">
        <f t="shared" si="113"/>
        <v/>
      </c>
      <c r="CI23" s="66" t="str">
        <f t="shared" si="114"/>
        <v/>
      </c>
      <c r="CJ23" s="22" t="str">
        <f t="shared" si="115"/>
        <v/>
      </c>
      <c r="CK23" s="22" t="str">
        <f t="shared" si="116"/>
        <v/>
      </c>
    </row>
    <row r="24" spans="1:89" ht="15" customHeight="1" x14ac:dyDescent="0.2">
      <c r="A24" s="60" t="str">
        <f t="shared" si="56"/>
        <v/>
      </c>
      <c r="B24" s="61"/>
      <c r="C24" s="13"/>
      <c r="D24" s="14"/>
      <c r="E24" s="15" t="str">
        <f t="shared" si="57"/>
        <v/>
      </c>
      <c r="F24" s="16" t="str">
        <f t="shared" si="58"/>
        <v/>
      </c>
      <c r="G24" s="8" t="str">
        <f t="shared" si="59"/>
        <v/>
      </c>
      <c r="H24" s="62" t="str">
        <f t="shared" si="60"/>
        <v/>
      </c>
      <c r="I24" s="65"/>
      <c r="J24" s="65"/>
      <c r="K24" s="65"/>
      <c r="L24" s="34" t="str">
        <f t="shared" si="61"/>
        <v/>
      </c>
      <c r="M24" s="35" t="str">
        <f t="shared" si="62"/>
        <v/>
      </c>
      <c r="N24" s="57" t="str">
        <f t="shared" si="63"/>
        <v/>
      </c>
      <c r="O24" s="62" t="str">
        <f t="shared" si="64"/>
        <v/>
      </c>
      <c r="P24" s="65"/>
      <c r="Q24" s="65"/>
      <c r="R24" s="65"/>
      <c r="S24" s="34" t="str">
        <f t="shared" si="65"/>
        <v/>
      </c>
      <c r="T24" s="35" t="str">
        <f t="shared" si="66"/>
        <v/>
      </c>
      <c r="U24" s="57" t="str">
        <f t="shared" si="67"/>
        <v/>
      </c>
      <c r="V24" s="62" t="str">
        <f t="shared" si="68"/>
        <v/>
      </c>
      <c r="W24" s="65"/>
      <c r="X24" s="65"/>
      <c r="Y24" s="65"/>
      <c r="Z24" s="34" t="str">
        <f t="shared" si="69"/>
        <v/>
      </c>
      <c r="AA24" s="35" t="str">
        <f t="shared" si="70"/>
        <v/>
      </c>
      <c r="AB24" s="57" t="str">
        <f t="shared" si="71"/>
        <v/>
      </c>
      <c r="AC24" s="62" t="str">
        <f t="shared" si="72"/>
        <v/>
      </c>
      <c r="AD24" s="65"/>
      <c r="AE24" s="65"/>
      <c r="AF24" s="65"/>
      <c r="AG24" s="34" t="str">
        <f t="shared" si="73"/>
        <v/>
      </c>
      <c r="AH24" s="35" t="str">
        <f t="shared" si="74"/>
        <v/>
      </c>
      <c r="AI24" s="57" t="str">
        <f t="shared" si="75"/>
        <v/>
      </c>
      <c r="AJ24" s="62" t="str">
        <f t="shared" si="76"/>
        <v/>
      </c>
      <c r="AK24" s="65"/>
      <c r="AL24" s="65"/>
      <c r="AM24" s="65"/>
      <c r="AN24" s="34" t="str">
        <f t="shared" si="77"/>
        <v/>
      </c>
      <c r="AO24" s="35" t="str">
        <f t="shared" si="78"/>
        <v/>
      </c>
      <c r="AR24" s="13" t="str">
        <f t="shared" si="79"/>
        <v/>
      </c>
      <c r="AS24" s="13" t="str">
        <f t="shared" si="79"/>
        <v/>
      </c>
      <c r="AT24" s="13" t="str">
        <f t="shared" si="79"/>
        <v/>
      </c>
      <c r="AU24" s="22" t="str">
        <f t="shared" si="80"/>
        <v/>
      </c>
      <c r="AV24" s="22" t="str">
        <f t="shared" si="81"/>
        <v/>
      </c>
      <c r="AW24" s="22" t="str">
        <f t="shared" si="82"/>
        <v/>
      </c>
      <c r="AX24" s="22" t="str">
        <f t="shared" si="83"/>
        <v/>
      </c>
      <c r="AY24" s="22" t="str">
        <f t="shared" si="84"/>
        <v/>
      </c>
      <c r="BA24" s="13" t="str">
        <f t="shared" si="85"/>
        <v/>
      </c>
      <c r="BB24" s="13" t="str">
        <f t="shared" si="85"/>
        <v/>
      </c>
      <c r="BC24" s="13" t="str">
        <f t="shared" si="85"/>
        <v/>
      </c>
      <c r="BD24" s="66" t="str">
        <f t="shared" si="86"/>
        <v/>
      </c>
      <c r="BE24" s="22" t="str">
        <f t="shared" si="87"/>
        <v/>
      </c>
      <c r="BF24" s="22" t="str">
        <f t="shared" si="88"/>
        <v/>
      </c>
      <c r="BG24" s="66" t="str">
        <f t="shared" si="89"/>
        <v/>
      </c>
      <c r="BH24" s="22" t="str">
        <f t="shared" si="90"/>
        <v/>
      </c>
      <c r="BI24" s="22" t="str">
        <f t="shared" si="91"/>
        <v/>
      </c>
      <c r="BJ24" s="66" t="str">
        <f t="shared" si="92"/>
        <v/>
      </c>
      <c r="BK24" s="22" t="str">
        <f t="shared" si="93"/>
        <v/>
      </c>
      <c r="BL24" s="22" t="str">
        <f t="shared" si="94"/>
        <v/>
      </c>
      <c r="BM24" s="66" t="str">
        <f t="shared" si="95"/>
        <v/>
      </c>
      <c r="BN24" s="22" t="str">
        <f t="shared" si="96"/>
        <v/>
      </c>
      <c r="BO24" s="22" t="str">
        <f t="shared" si="97"/>
        <v/>
      </c>
      <c r="BP24" s="66" t="str">
        <f t="shared" si="98"/>
        <v/>
      </c>
      <c r="BQ24" s="22" t="str">
        <f t="shared" si="99"/>
        <v/>
      </c>
      <c r="BR24" s="22" t="str">
        <f t="shared" si="100"/>
        <v/>
      </c>
      <c r="BT24" s="13" t="str">
        <f t="shared" si="101"/>
        <v/>
      </c>
      <c r="BU24" s="13" t="str">
        <f t="shared" si="101"/>
        <v/>
      </c>
      <c r="BV24" s="13" t="str">
        <f t="shared" si="101"/>
        <v/>
      </c>
      <c r="BW24" s="66" t="str">
        <f t="shared" si="102"/>
        <v/>
      </c>
      <c r="BX24" s="22" t="str">
        <f t="shared" si="103"/>
        <v/>
      </c>
      <c r="BY24" s="22" t="str">
        <f t="shared" si="104"/>
        <v/>
      </c>
      <c r="BZ24" s="66" t="str">
        <f t="shared" si="105"/>
        <v/>
      </c>
      <c r="CA24" s="22" t="str">
        <f t="shared" si="106"/>
        <v/>
      </c>
      <c r="CB24" s="22" t="str">
        <f t="shared" si="107"/>
        <v/>
      </c>
      <c r="CC24" s="66" t="str">
        <f t="shared" si="108"/>
        <v/>
      </c>
      <c r="CD24" s="22" t="str">
        <f t="shared" si="109"/>
        <v/>
      </c>
      <c r="CE24" s="22" t="str">
        <f t="shared" si="110"/>
        <v/>
      </c>
      <c r="CF24" s="66" t="str">
        <f t="shared" si="111"/>
        <v/>
      </c>
      <c r="CG24" s="22" t="str">
        <f t="shared" si="112"/>
        <v/>
      </c>
      <c r="CH24" s="22" t="str">
        <f t="shared" si="113"/>
        <v/>
      </c>
      <c r="CI24" s="66" t="str">
        <f t="shared" si="114"/>
        <v/>
      </c>
      <c r="CJ24" s="22" t="str">
        <f t="shared" si="115"/>
        <v/>
      </c>
      <c r="CK24" s="22" t="str">
        <f t="shared" si="116"/>
        <v/>
      </c>
    </row>
    <row r="25" spans="1:89" ht="15" customHeight="1" x14ac:dyDescent="0.2">
      <c r="A25" s="60" t="str">
        <f t="shared" si="56"/>
        <v/>
      </c>
      <c r="B25" s="61"/>
      <c r="C25" s="13"/>
      <c r="D25" s="14"/>
      <c r="E25" s="15" t="str">
        <f t="shared" si="57"/>
        <v/>
      </c>
      <c r="F25" s="16" t="str">
        <f t="shared" si="58"/>
        <v/>
      </c>
      <c r="G25" s="8" t="str">
        <f t="shared" si="59"/>
        <v/>
      </c>
      <c r="H25" s="62" t="str">
        <f t="shared" si="60"/>
        <v/>
      </c>
      <c r="I25" s="65"/>
      <c r="J25" s="65"/>
      <c r="K25" s="65"/>
      <c r="L25" s="34" t="str">
        <f t="shared" si="61"/>
        <v/>
      </c>
      <c r="M25" s="35" t="str">
        <f t="shared" si="62"/>
        <v/>
      </c>
      <c r="N25" s="57" t="str">
        <f t="shared" si="63"/>
        <v/>
      </c>
      <c r="O25" s="62" t="str">
        <f t="shared" si="64"/>
        <v/>
      </c>
      <c r="P25" s="65"/>
      <c r="Q25" s="65"/>
      <c r="R25" s="65"/>
      <c r="S25" s="34" t="str">
        <f t="shared" si="65"/>
        <v/>
      </c>
      <c r="T25" s="35" t="str">
        <f t="shared" si="66"/>
        <v/>
      </c>
      <c r="U25" s="57" t="str">
        <f t="shared" si="67"/>
        <v/>
      </c>
      <c r="V25" s="62" t="str">
        <f t="shared" si="68"/>
        <v/>
      </c>
      <c r="W25" s="65"/>
      <c r="X25" s="65"/>
      <c r="Y25" s="65"/>
      <c r="Z25" s="34" t="str">
        <f t="shared" si="69"/>
        <v/>
      </c>
      <c r="AA25" s="35" t="str">
        <f t="shared" si="70"/>
        <v/>
      </c>
      <c r="AB25" s="57" t="str">
        <f t="shared" si="71"/>
        <v/>
      </c>
      <c r="AC25" s="62" t="str">
        <f t="shared" si="72"/>
        <v/>
      </c>
      <c r="AD25" s="65"/>
      <c r="AE25" s="65"/>
      <c r="AF25" s="65"/>
      <c r="AG25" s="34" t="str">
        <f t="shared" si="73"/>
        <v/>
      </c>
      <c r="AH25" s="35" t="str">
        <f t="shared" si="74"/>
        <v/>
      </c>
      <c r="AI25" s="57" t="str">
        <f t="shared" si="75"/>
        <v/>
      </c>
      <c r="AJ25" s="62" t="str">
        <f t="shared" si="76"/>
        <v/>
      </c>
      <c r="AK25" s="65"/>
      <c r="AL25" s="65"/>
      <c r="AM25" s="65"/>
      <c r="AN25" s="34" t="str">
        <f t="shared" si="77"/>
        <v/>
      </c>
      <c r="AO25" s="35" t="str">
        <f t="shared" si="78"/>
        <v/>
      </c>
      <c r="AR25" s="13" t="str">
        <f t="shared" si="79"/>
        <v/>
      </c>
      <c r="AS25" s="13" t="str">
        <f t="shared" si="79"/>
        <v/>
      </c>
      <c r="AT25" s="13" t="str">
        <f t="shared" si="79"/>
        <v/>
      </c>
      <c r="AU25" s="22" t="str">
        <f t="shared" si="80"/>
        <v/>
      </c>
      <c r="AV25" s="22" t="str">
        <f t="shared" si="81"/>
        <v/>
      </c>
      <c r="AW25" s="22" t="str">
        <f t="shared" si="82"/>
        <v/>
      </c>
      <c r="AX25" s="22" t="str">
        <f t="shared" si="83"/>
        <v/>
      </c>
      <c r="AY25" s="22" t="str">
        <f t="shared" si="84"/>
        <v/>
      </c>
      <c r="BA25" s="13" t="str">
        <f t="shared" si="85"/>
        <v/>
      </c>
      <c r="BB25" s="13" t="str">
        <f t="shared" si="85"/>
        <v/>
      </c>
      <c r="BC25" s="13" t="str">
        <f t="shared" si="85"/>
        <v/>
      </c>
      <c r="BD25" s="66" t="str">
        <f t="shared" si="86"/>
        <v/>
      </c>
      <c r="BE25" s="22" t="str">
        <f t="shared" si="87"/>
        <v/>
      </c>
      <c r="BF25" s="22" t="str">
        <f t="shared" si="88"/>
        <v/>
      </c>
      <c r="BG25" s="66" t="str">
        <f t="shared" si="89"/>
        <v/>
      </c>
      <c r="BH25" s="22" t="str">
        <f t="shared" si="90"/>
        <v/>
      </c>
      <c r="BI25" s="22" t="str">
        <f t="shared" si="91"/>
        <v/>
      </c>
      <c r="BJ25" s="66" t="str">
        <f t="shared" si="92"/>
        <v/>
      </c>
      <c r="BK25" s="22" t="str">
        <f t="shared" si="93"/>
        <v/>
      </c>
      <c r="BL25" s="22" t="str">
        <f t="shared" si="94"/>
        <v/>
      </c>
      <c r="BM25" s="66" t="str">
        <f t="shared" si="95"/>
        <v/>
      </c>
      <c r="BN25" s="22" t="str">
        <f t="shared" si="96"/>
        <v/>
      </c>
      <c r="BO25" s="22" t="str">
        <f t="shared" si="97"/>
        <v/>
      </c>
      <c r="BP25" s="66" t="str">
        <f t="shared" si="98"/>
        <v/>
      </c>
      <c r="BQ25" s="22" t="str">
        <f t="shared" si="99"/>
        <v/>
      </c>
      <c r="BR25" s="22" t="str">
        <f t="shared" si="100"/>
        <v/>
      </c>
      <c r="BT25" s="13" t="str">
        <f t="shared" si="101"/>
        <v/>
      </c>
      <c r="BU25" s="13" t="str">
        <f t="shared" si="101"/>
        <v/>
      </c>
      <c r="BV25" s="13" t="str">
        <f t="shared" si="101"/>
        <v/>
      </c>
      <c r="BW25" s="66" t="str">
        <f t="shared" si="102"/>
        <v/>
      </c>
      <c r="BX25" s="22" t="str">
        <f t="shared" si="103"/>
        <v/>
      </c>
      <c r="BY25" s="22" t="str">
        <f t="shared" si="104"/>
        <v/>
      </c>
      <c r="BZ25" s="66" t="str">
        <f t="shared" si="105"/>
        <v/>
      </c>
      <c r="CA25" s="22" t="str">
        <f t="shared" si="106"/>
        <v/>
      </c>
      <c r="CB25" s="22" t="str">
        <f t="shared" si="107"/>
        <v/>
      </c>
      <c r="CC25" s="66" t="str">
        <f t="shared" si="108"/>
        <v/>
      </c>
      <c r="CD25" s="22" t="str">
        <f t="shared" si="109"/>
        <v/>
      </c>
      <c r="CE25" s="22" t="str">
        <f t="shared" si="110"/>
        <v/>
      </c>
      <c r="CF25" s="66" t="str">
        <f t="shared" si="111"/>
        <v/>
      </c>
      <c r="CG25" s="22" t="str">
        <f t="shared" si="112"/>
        <v/>
      </c>
      <c r="CH25" s="22" t="str">
        <f t="shared" si="113"/>
        <v/>
      </c>
      <c r="CI25" s="66" t="str">
        <f t="shared" si="114"/>
        <v/>
      </c>
      <c r="CJ25" s="22" t="str">
        <f t="shared" si="115"/>
        <v/>
      </c>
      <c r="CK25" s="22" t="str">
        <f t="shared" si="116"/>
        <v/>
      </c>
    </row>
    <row r="26" spans="1:89" ht="15" customHeight="1" x14ac:dyDescent="0.2">
      <c r="A26" s="60" t="str">
        <f t="shared" si="56"/>
        <v/>
      </c>
      <c r="B26" s="61"/>
      <c r="C26" s="13"/>
      <c r="D26" s="14"/>
      <c r="E26" s="15" t="str">
        <f t="shared" si="57"/>
        <v/>
      </c>
      <c r="F26" s="16" t="str">
        <f t="shared" si="58"/>
        <v/>
      </c>
      <c r="G26" s="8" t="str">
        <f t="shared" si="59"/>
        <v/>
      </c>
      <c r="H26" s="62" t="str">
        <f t="shared" si="60"/>
        <v/>
      </c>
      <c r="I26" s="65"/>
      <c r="J26" s="65"/>
      <c r="K26" s="65"/>
      <c r="L26" s="34" t="str">
        <f t="shared" si="61"/>
        <v/>
      </c>
      <c r="M26" s="35" t="str">
        <f t="shared" si="62"/>
        <v/>
      </c>
      <c r="N26" s="57" t="str">
        <f t="shared" si="63"/>
        <v/>
      </c>
      <c r="O26" s="62" t="str">
        <f t="shared" si="64"/>
        <v/>
      </c>
      <c r="P26" s="65"/>
      <c r="Q26" s="65"/>
      <c r="R26" s="65"/>
      <c r="S26" s="34" t="str">
        <f t="shared" si="65"/>
        <v/>
      </c>
      <c r="T26" s="35" t="str">
        <f t="shared" si="66"/>
        <v/>
      </c>
      <c r="U26" s="57" t="str">
        <f t="shared" si="67"/>
        <v/>
      </c>
      <c r="V26" s="62" t="str">
        <f t="shared" si="68"/>
        <v/>
      </c>
      <c r="W26" s="65"/>
      <c r="X26" s="65"/>
      <c r="Y26" s="65"/>
      <c r="Z26" s="34" t="str">
        <f t="shared" si="69"/>
        <v/>
      </c>
      <c r="AA26" s="35" t="str">
        <f t="shared" si="70"/>
        <v/>
      </c>
      <c r="AB26" s="57" t="str">
        <f t="shared" si="71"/>
        <v/>
      </c>
      <c r="AC26" s="62" t="str">
        <f t="shared" si="72"/>
        <v/>
      </c>
      <c r="AD26" s="65"/>
      <c r="AE26" s="65"/>
      <c r="AF26" s="65"/>
      <c r="AG26" s="34" t="str">
        <f t="shared" si="73"/>
        <v/>
      </c>
      <c r="AH26" s="35" t="str">
        <f t="shared" si="74"/>
        <v/>
      </c>
      <c r="AI26" s="57" t="str">
        <f t="shared" si="75"/>
        <v/>
      </c>
      <c r="AJ26" s="62" t="str">
        <f t="shared" si="76"/>
        <v/>
      </c>
      <c r="AK26" s="65"/>
      <c r="AL26" s="65"/>
      <c r="AM26" s="65"/>
      <c r="AN26" s="34" t="str">
        <f t="shared" si="77"/>
        <v/>
      </c>
      <c r="AO26" s="35" t="str">
        <f t="shared" si="78"/>
        <v/>
      </c>
      <c r="AR26" s="13" t="str">
        <f t="shared" si="79"/>
        <v/>
      </c>
      <c r="AS26" s="13" t="str">
        <f t="shared" si="79"/>
        <v/>
      </c>
      <c r="AT26" s="13" t="str">
        <f t="shared" si="79"/>
        <v/>
      </c>
      <c r="AU26" s="22" t="str">
        <f t="shared" si="80"/>
        <v/>
      </c>
      <c r="AV26" s="22" t="str">
        <f t="shared" si="81"/>
        <v/>
      </c>
      <c r="AW26" s="22" t="str">
        <f t="shared" si="82"/>
        <v/>
      </c>
      <c r="AX26" s="22" t="str">
        <f t="shared" si="83"/>
        <v/>
      </c>
      <c r="AY26" s="22" t="str">
        <f t="shared" si="84"/>
        <v/>
      </c>
      <c r="BA26" s="13" t="str">
        <f t="shared" si="85"/>
        <v/>
      </c>
      <c r="BB26" s="13" t="str">
        <f t="shared" si="85"/>
        <v/>
      </c>
      <c r="BC26" s="13" t="str">
        <f t="shared" si="85"/>
        <v/>
      </c>
      <c r="BD26" s="66" t="str">
        <f t="shared" si="86"/>
        <v/>
      </c>
      <c r="BE26" s="22" t="str">
        <f t="shared" si="87"/>
        <v/>
      </c>
      <c r="BF26" s="22" t="str">
        <f t="shared" si="88"/>
        <v/>
      </c>
      <c r="BG26" s="66" t="str">
        <f t="shared" si="89"/>
        <v/>
      </c>
      <c r="BH26" s="22" t="str">
        <f t="shared" si="90"/>
        <v/>
      </c>
      <c r="BI26" s="22" t="str">
        <f t="shared" si="91"/>
        <v/>
      </c>
      <c r="BJ26" s="66" t="str">
        <f t="shared" si="92"/>
        <v/>
      </c>
      <c r="BK26" s="22" t="str">
        <f t="shared" si="93"/>
        <v/>
      </c>
      <c r="BL26" s="22" t="str">
        <f t="shared" si="94"/>
        <v/>
      </c>
      <c r="BM26" s="66" t="str">
        <f t="shared" si="95"/>
        <v/>
      </c>
      <c r="BN26" s="22" t="str">
        <f t="shared" si="96"/>
        <v/>
      </c>
      <c r="BO26" s="22" t="str">
        <f t="shared" si="97"/>
        <v/>
      </c>
      <c r="BP26" s="66" t="str">
        <f t="shared" si="98"/>
        <v/>
      </c>
      <c r="BQ26" s="22" t="str">
        <f t="shared" si="99"/>
        <v/>
      </c>
      <c r="BR26" s="22" t="str">
        <f t="shared" si="100"/>
        <v/>
      </c>
      <c r="BT26" s="13" t="str">
        <f t="shared" si="101"/>
        <v/>
      </c>
      <c r="BU26" s="13" t="str">
        <f t="shared" si="101"/>
        <v/>
      </c>
      <c r="BV26" s="13" t="str">
        <f t="shared" si="101"/>
        <v/>
      </c>
      <c r="BW26" s="66" t="str">
        <f t="shared" si="102"/>
        <v/>
      </c>
      <c r="BX26" s="22" t="str">
        <f t="shared" si="103"/>
        <v/>
      </c>
      <c r="BY26" s="22" t="str">
        <f t="shared" si="104"/>
        <v/>
      </c>
      <c r="BZ26" s="66" t="str">
        <f t="shared" si="105"/>
        <v/>
      </c>
      <c r="CA26" s="22" t="str">
        <f t="shared" si="106"/>
        <v/>
      </c>
      <c r="CB26" s="22" t="str">
        <f t="shared" si="107"/>
        <v/>
      </c>
      <c r="CC26" s="66" t="str">
        <f t="shared" si="108"/>
        <v/>
      </c>
      <c r="CD26" s="22" t="str">
        <f t="shared" si="109"/>
        <v/>
      </c>
      <c r="CE26" s="22" t="str">
        <f t="shared" si="110"/>
        <v/>
      </c>
      <c r="CF26" s="66" t="str">
        <f t="shared" si="111"/>
        <v/>
      </c>
      <c r="CG26" s="22" t="str">
        <f t="shared" si="112"/>
        <v/>
      </c>
      <c r="CH26" s="22" t="str">
        <f t="shared" si="113"/>
        <v/>
      </c>
      <c r="CI26" s="66" t="str">
        <f t="shared" si="114"/>
        <v/>
      </c>
      <c r="CJ26" s="22" t="str">
        <f t="shared" si="115"/>
        <v/>
      </c>
      <c r="CK26" s="22" t="str">
        <f t="shared" si="116"/>
        <v/>
      </c>
    </row>
    <row r="27" spans="1:89" ht="15" customHeight="1" x14ac:dyDescent="0.2">
      <c r="A27" s="60" t="str">
        <f t="shared" si="56"/>
        <v/>
      </c>
      <c r="B27" s="61"/>
      <c r="C27" s="13"/>
      <c r="D27" s="14"/>
      <c r="E27" s="15" t="str">
        <f t="shared" si="57"/>
        <v/>
      </c>
      <c r="F27" s="16" t="str">
        <f t="shared" si="58"/>
        <v/>
      </c>
      <c r="G27" s="8" t="str">
        <f t="shared" si="59"/>
        <v/>
      </c>
      <c r="H27" s="62" t="str">
        <f t="shared" si="60"/>
        <v/>
      </c>
      <c r="I27" s="65"/>
      <c r="J27" s="65"/>
      <c r="K27" s="65"/>
      <c r="L27" s="34" t="str">
        <f t="shared" si="61"/>
        <v/>
      </c>
      <c r="M27" s="35" t="str">
        <f t="shared" si="62"/>
        <v/>
      </c>
      <c r="N27" s="57" t="str">
        <f t="shared" si="63"/>
        <v/>
      </c>
      <c r="O27" s="62" t="str">
        <f t="shared" si="64"/>
        <v/>
      </c>
      <c r="P27" s="65"/>
      <c r="Q27" s="65"/>
      <c r="R27" s="65"/>
      <c r="S27" s="34" t="str">
        <f t="shared" si="65"/>
        <v/>
      </c>
      <c r="T27" s="35" t="str">
        <f t="shared" si="66"/>
        <v/>
      </c>
      <c r="U27" s="57" t="str">
        <f t="shared" si="67"/>
        <v/>
      </c>
      <c r="V27" s="62" t="str">
        <f t="shared" si="68"/>
        <v/>
      </c>
      <c r="W27" s="65"/>
      <c r="X27" s="65"/>
      <c r="Y27" s="65"/>
      <c r="Z27" s="34" t="str">
        <f t="shared" si="69"/>
        <v/>
      </c>
      <c r="AA27" s="35" t="str">
        <f t="shared" si="70"/>
        <v/>
      </c>
      <c r="AB27" s="57" t="str">
        <f t="shared" si="71"/>
        <v/>
      </c>
      <c r="AC27" s="62" t="str">
        <f t="shared" si="72"/>
        <v/>
      </c>
      <c r="AD27" s="65"/>
      <c r="AE27" s="65"/>
      <c r="AF27" s="65"/>
      <c r="AG27" s="34" t="str">
        <f t="shared" si="73"/>
        <v/>
      </c>
      <c r="AH27" s="35" t="str">
        <f t="shared" si="74"/>
        <v/>
      </c>
      <c r="AI27" s="57" t="str">
        <f t="shared" si="75"/>
        <v/>
      </c>
      <c r="AJ27" s="62" t="str">
        <f t="shared" si="76"/>
        <v/>
      </c>
      <c r="AK27" s="65"/>
      <c r="AL27" s="65"/>
      <c r="AM27" s="65"/>
      <c r="AN27" s="34" t="str">
        <f t="shared" si="77"/>
        <v/>
      </c>
      <c r="AO27" s="35" t="str">
        <f t="shared" si="78"/>
        <v/>
      </c>
      <c r="AR27" s="13" t="str">
        <f t="shared" ref="AR27:AT32" si="117">IF($B27="","",B27)</f>
        <v/>
      </c>
      <c r="AS27" s="13" t="str">
        <f t="shared" si="117"/>
        <v/>
      </c>
      <c r="AT27" s="13" t="str">
        <f t="shared" si="117"/>
        <v/>
      </c>
      <c r="AU27" s="22" t="str">
        <f t="shared" si="80"/>
        <v/>
      </c>
      <c r="AV27" s="22" t="str">
        <f t="shared" si="81"/>
        <v/>
      </c>
      <c r="AW27" s="22" t="str">
        <f t="shared" si="82"/>
        <v/>
      </c>
      <c r="AX27" s="22" t="str">
        <f t="shared" si="83"/>
        <v/>
      </c>
      <c r="AY27" s="22" t="str">
        <f t="shared" si="84"/>
        <v/>
      </c>
      <c r="BA27" s="13" t="str">
        <f t="shared" ref="BA27:BC32" si="118">IF($B27="","",B27)</f>
        <v/>
      </c>
      <c r="BB27" s="13" t="str">
        <f t="shared" si="118"/>
        <v/>
      </c>
      <c r="BC27" s="13" t="str">
        <f t="shared" si="118"/>
        <v/>
      </c>
      <c r="BD27" s="66" t="str">
        <f t="shared" si="86"/>
        <v/>
      </c>
      <c r="BE27" s="22" t="str">
        <f t="shared" si="87"/>
        <v/>
      </c>
      <c r="BF27" s="22" t="str">
        <f t="shared" si="88"/>
        <v/>
      </c>
      <c r="BG27" s="66" t="str">
        <f t="shared" si="89"/>
        <v/>
      </c>
      <c r="BH27" s="22" t="str">
        <f t="shared" si="90"/>
        <v/>
      </c>
      <c r="BI27" s="22" t="str">
        <f t="shared" si="91"/>
        <v/>
      </c>
      <c r="BJ27" s="66" t="str">
        <f t="shared" si="92"/>
        <v/>
      </c>
      <c r="BK27" s="22" t="str">
        <f t="shared" si="93"/>
        <v/>
      </c>
      <c r="BL27" s="22" t="str">
        <f t="shared" si="94"/>
        <v/>
      </c>
      <c r="BM27" s="66" t="str">
        <f t="shared" si="95"/>
        <v/>
      </c>
      <c r="BN27" s="22" t="str">
        <f t="shared" si="96"/>
        <v/>
      </c>
      <c r="BO27" s="22" t="str">
        <f t="shared" si="97"/>
        <v/>
      </c>
      <c r="BP27" s="66" t="str">
        <f t="shared" si="98"/>
        <v/>
      </c>
      <c r="BQ27" s="22" t="str">
        <f t="shared" si="99"/>
        <v/>
      </c>
      <c r="BR27" s="22" t="str">
        <f t="shared" si="100"/>
        <v/>
      </c>
      <c r="BT27" s="13" t="str">
        <f t="shared" ref="BT27:BV32" si="119">IF($B27="","",B27)</f>
        <v/>
      </c>
      <c r="BU27" s="13" t="str">
        <f t="shared" si="119"/>
        <v/>
      </c>
      <c r="BV27" s="13" t="str">
        <f t="shared" si="119"/>
        <v/>
      </c>
      <c r="BW27" s="66" t="str">
        <f t="shared" si="102"/>
        <v/>
      </c>
      <c r="BX27" s="22" t="str">
        <f t="shared" si="103"/>
        <v/>
      </c>
      <c r="BY27" s="22" t="str">
        <f t="shared" si="104"/>
        <v/>
      </c>
      <c r="BZ27" s="66" t="str">
        <f t="shared" si="105"/>
        <v/>
      </c>
      <c r="CA27" s="22" t="str">
        <f t="shared" si="106"/>
        <v/>
      </c>
      <c r="CB27" s="22" t="str">
        <f t="shared" si="107"/>
        <v/>
      </c>
      <c r="CC27" s="66" t="str">
        <f t="shared" si="108"/>
        <v/>
      </c>
      <c r="CD27" s="22" t="str">
        <f t="shared" si="109"/>
        <v/>
      </c>
      <c r="CE27" s="22" t="str">
        <f t="shared" si="110"/>
        <v/>
      </c>
      <c r="CF27" s="66" t="str">
        <f t="shared" si="111"/>
        <v/>
      </c>
      <c r="CG27" s="22" t="str">
        <f t="shared" si="112"/>
        <v/>
      </c>
      <c r="CH27" s="22" t="str">
        <f t="shared" si="113"/>
        <v/>
      </c>
      <c r="CI27" s="66" t="str">
        <f t="shared" si="114"/>
        <v/>
      </c>
      <c r="CJ27" s="22" t="str">
        <f t="shared" si="115"/>
        <v/>
      </c>
      <c r="CK27" s="22" t="str">
        <f t="shared" si="116"/>
        <v/>
      </c>
    </row>
    <row r="28" spans="1:89" ht="15" customHeight="1" x14ac:dyDescent="0.2">
      <c r="A28" s="60" t="str">
        <f t="shared" si="56"/>
        <v/>
      </c>
      <c r="B28" s="61"/>
      <c r="C28" s="13"/>
      <c r="D28" s="14"/>
      <c r="E28" s="15" t="str">
        <f t="shared" si="57"/>
        <v/>
      </c>
      <c r="F28" s="16" t="str">
        <f t="shared" si="58"/>
        <v/>
      </c>
      <c r="G28" s="8" t="str">
        <f t="shared" si="59"/>
        <v/>
      </c>
      <c r="H28" s="62" t="str">
        <f t="shared" si="60"/>
        <v/>
      </c>
      <c r="I28" s="65"/>
      <c r="J28" s="65"/>
      <c r="K28" s="65"/>
      <c r="L28" s="34" t="str">
        <f t="shared" si="61"/>
        <v/>
      </c>
      <c r="M28" s="35" t="str">
        <f t="shared" si="62"/>
        <v/>
      </c>
      <c r="N28" s="57" t="str">
        <f t="shared" si="63"/>
        <v/>
      </c>
      <c r="O28" s="62" t="str">
        <f t="shared" si="64"/>
        <v/>
      </c>
      <c r="P28" s="65"/>
      <c r="Q28" s="65"/>
      <c r="R28" s="65"/>
      <c r="S28" s="34" t="str">
        <f t="shared" si="65"/>
        <v/>
      </c>
      <c r="T28" s="35" t="str">
        <f t="shared" si="66"/>
        <v/>
      </c>
      <c r="U28" s="57" t="str">
        <f t="shared" si="67"/>
        <v/>
      </c>
      <c r="V28" s="62" t="str">
        <f t="shared" si="68"/>
        <v/>
      </c>
      <c r="W28" s="65"/>
      <c r="X28" s="65"/>
      <c r="Y28" s="65"/>
      <c r="Z28" s="34" t="str">
        <f t="shared" si="69"/>
        <v/>
      </c>
      <c r="AA28" s="35" t="str">
        <f t="shared" si="70"/>
        <v/>
      </c>
      <c r="AB28" s="57" t="str">
        <f t="shared" si="71"/>
        <v/>
      </c>
      <c r="AC28" s="62" t="str">
        <f t="shared" si="72"/>
        <v/>
      </c>
      <c r="AD28" s="65"/>
      <c r="AE28" s="65"/>
      <c r="AF28" s="65"/>
      <c r="AG28" s="34" t="str">
        <f t="shared" si="73"/>
        <v/>
      </c>
      <c r="AH28" s="35" t="str">
        <f t="shared" si="74"/>
        <v/>
      </c>
      <c r="AI28" s="57" t="str">
        <f t="shared" si="75"/>
        <v/>
      </c>
      <c r="AJ28" s="62" t="str">
        <f t="shared" si="76"/>
        <v/>
      </c>
      <c r="AK28" s="65"/>
      <c r="AL28" s="65"/>
      <c r="AM28" s="65"/>
      <c r="AN28" s="34" t="str">
        <f t="shared" si="77"/>
        <v/>
      </c>
      <c r="AO28" s="35" t="str">
        <f t="shared" si="78"/>
        <v/>
      </c>
      <c r="AR28" s="13" t="str">
        <f t="shared" si="117"/>
        <v/>
      </c>
      <c r="AS28" s="13" t="str">
        <f t="shared" si="117"/>
        <v/>
      </c>
      <c r="AT28" s="13" t="str">
        <f t="shared" si="117"/>
        <v/>
      </c>
      <c r="AU28" s="22" t="str">
        <f t="shared" si="80"/>
        <v/>
      </c>
      <c r="AV28" s="22" t="str">
        <f t="shared" si="81"/>
        <v/>
      </c>
      <c r="AW28" s="22" t="str">
        <f t="shared" si="82"/>
        <v/>
      </c>
      <c r="AX28" s="22" t="str">
        <f t="shared" si="83"/>
        <v/>
      </c>
      <c r="AY28" s="22" t="str">
        <f t="shared" si="84"/>
        <v/>
      </c>
      <c r="BA28" s="13" t="str">
        <f t="shared" si="118"/>
        <v/>
      </c>
      <c r="BB28" s="13" t="str">
        <f t="shared" si="118"/>
        <v/>
      </c>
      <c r="BC28" s="13" t="str">
        <f t="shared" si="118"/>
        <v/>
      </c>
      <c r="BD28" s="66" t="str">
        <f t="shared" si="86"/>
        <v/>
      </c>
      <c r="BE28" s="22" t="str">
        <f t="shared" si="87"/>
        <v/>
      </c>
      <c r="BF28" s="22" t="str">
        <f t="shared" si="88"/>
        <v/>
      </c>
      <c r="BG28" s="66" t="str">
        <f t="shared" si="89"/>
        <v/>
      </c>
      <c r="BH28" s="22" t="str">
        <f t="shared" si="90"/>
        <v/>
      </c>
      <c r="BI28" s="22" t="str">
        <f t="shared" si="91"/>
        <v/>
      </c>
      <c r="BJ28" s="66" t="str">
        <f t="shared" si="92"/>
        <v/>
      </c>
      <c r="BK28" s="22" t="str">
        <f t="shared" si="93"/>
        <v/>
      </c>
      <c r="BL28" s="22" t="str">
        <f t="shared" si="94"/>
        <v/>
      </c>
      <c r="BM28" s="66" t="str">
        <f t="shared" si="95"/>
        <v/>
      </c>
      <c r="BN28" s="22" t="str">
        <f t="shared" si="96"/>
        <v/>
      </c>
      <c r="BO28" s="22" t="str">
        <f t="shared" si="97"/>
        <v/>
      </c>
      <c r="BP28" s="66" t="str">
        <f t="shared" si="98"/>
        <v/>
      </c>
      <c r="BQ28" s="22" t="str">
        <f t="shared" si="99"/>
        <v/>
      </c>
      <c r="BR28" s="22" t="str">
        <f t="shared" si="100"/>
        <v/>
      </c>
      <c r="BT28" s="13" t="str">
        <f t="shared" si="119"/>
        <v/>
      </c>
      <c r="BU28" s="13" t="str">
        <f t="shared" si="119"/>
        <v/>
      </c>
      <c r="BV28" s="13" t="str">
        <f t="shared" si="119"/>
        <v/>
      </c>
      <c r="BW28" s="66" t="str">
        <f t="shared" si="102"/>
        <v/>
      </c>
      <c r="BX28" s="22" t="str">
        <f t="shared" si="103"/>
        <v/>
      </c>
      <c r="BY28" s="22" t="str">
        <f t="shared" si="104"/>
        <v/>
      </c>
      <c r="BZ28" s="66" t="str">
        <f t="shared" si="105"/>
        <v/>
      </c>
      <c r="CA28" s="22" t="str">
        <f t="shared" si="106"/>
        <v/>
      </c>
      <c r="CB28" s="22" t="str">
        <f t="shared" si="107"/>
        <v/>
      </c>
      <c r="CC28" s="66" t="str">
        <f t="shared" si="108"/>
        <v/>
      </c>
      <c r="CD28" s="22" t="str">
        <f t="shared" si="109"/>
        <v/>
      </c>
      <c r="CE28" s="22" t="str">
        <f t="shared" si="110"/>
        <v/>
      </c>
      <c r="CF28" s="66" t="str">
        <f t="shared" si="111"/>
        <v/>
      </c>
      <c r="CG28" s="22" t="str">
        <f t="shared" si="112"/>
        <v/>
      </c>
      <c r="CH28" s="22" t="str">
        <f t="shared" si="113"/>
        <v/>
      </c>
      <c r="CI28" s="66" t="str">
        <f t="shared" si="114"/>
        <v/>
      </c>
      <c r="CJ28" s="22" t="str">
        <f t="shared" si="115"/>
        <v/>
      </c>
      <c r="CK28" s="22" t="str">
        <f t="shared" si="116"/>
        <v/>
      </c>
    </row>
    <row r="29" spans="1:89" ht="15" customHeight="1" x14ac:dyDescent="0.2">
      <c r="A29" s="60" t="str">
        <f t="shared" si="56"/>
        <v/>
      </c>
      <c r="B29" s="61"/>
      <c r="C29" s="13"/>
      <c r="D29" s="14"/>
      <c r="E29" s="15" t="str">
        <f t="shared" si="57"/>
        <v/>
      </c>
      <c r="F29" s="16" t="str">
        <f t="shared" si="58"/>
        <v/>
      </c>
      <c r="G29" s="8" t="str">
        <f t="shared" si="59"/>
        <v/>
      </c>
      <c r="H29" s="62" t="str">
        <f t="shared" si="60"/>
        <v/>
      </c>
      <c r="I29" s="65"/>
      <c r="J29" s="65"/>
      <c r="K29" s="65"/>
      <c r="L29" s="34" t="str">
        <f t="shared" si="61"/>
        <v/>
      </c>
      <c r="M29" s="35" t="str">
        <f t="shared" si="62"/>
        <v/>
      </c>
      <c r="N29" s="57" t="str">
        <f t="shared" si="63"/>
        <v/>
      </c>
      <c r="O29" s="62" t="str">
        <f t="shared" si="64"/>
        <v/>
      </c>
      <c r="P29" s="65"/>
      <c r="Q29" s="65"/>
      <c r="R29" s="65"/>
      <c r="S29" s="34" t="str">
        <f t="shared" si="65"/>
        <v/>
      </c>
      <c r="T29" s="35" t="str">
        <f t="shared" si="66"/>
        <v/>
      </c>
      <c r="U29" s="57" t="str">
        <f t="shared" si="67"/>
        <v/>
      </c>
      <c r="V29" s="62" t="str">
        <f t="shared" si="68"/>
        <v/>
      </c>
      <c r="W29" s="65"/>
      <c r="X29" s="65"/>
      <c r="Y29" s="65"/>
      <c r="Z29" s="34" t="str">
        <f t="shared" si="69"/>
        <v/>
      </c>
      <c r="AA29" s="35" t="str">
        <f t="shared" si="70"/>
        <v/>
      </c>
      <c r="AB29" s="57" t="str">
        <f t="shared" si="71"/>
        <v/>
      </c>
      <c r="AC29" s="62" t="str">
        <f t="shared" si="72"/>
        <v/>
      </c>
      <c r="AD29" s="65"/>
      <c r="AE29" s="65"/>
      <c r="AF29" s="65"/>
      <c r="AG29" s="34" t="str">
        <f t="shared" si="73"/>
        <v/>
      </c>
      <c r="AH29" s="35" t="str">
        <f t="shared" si="74"/>
        <v/>
      </c>
      <c r="AI29" s="57" t="str">
        <f t="shared" si="75"/>
        <v/>
      </c>
      <c r="AJ29" s="62" t="str">
        <f t="shared" si="76"/>
        <v/>
      </c>
      <c r="AK29" s="65"/>
      <c r="AL29" s="65"/>
      <c r="AM29" s="65"/>
      <c r="AN29" s="34" t="str">
        <f t="shared" si="77"/>
        <v/>
      </c>
      <c r="AO29" s="35" t="str">
        <f t="shared" si="78"/>
        <v/>
      </c>
      <c r="AR29" s="13" t="str">
        <f t="shared" si="117"/>
        <v/>
      </c>
      <c r="AS29" s="13" t="str">
        <f t="shared" si="117"/>
        <v/>
      </c>
      <c r="AT29" s="13" t="str">
        <f t="shared" si="117"/>
        <v/>
      </c>
      <c r="AU29" s="22" t="str">
        <f t="shared" si="80"/>
        <v/>
      </c>
      <c r="AV29" s="22" t="str">
        <f t="shared" si="81"/>
        <v/>
      </c>
      <c r="AW29" s="22" t="str">
        <f t="shared" si="82"/>
        <v/>
      </c>
      <c r="AX29" s="22" t="str">
        <f t="shared" si="83"/>
        <v/>
      </c>
      <c r="AY29" s="22" t="str">
        <f t="shared" si="84"/>
        <v/>
      </c>
      <c r="BA29" s="13" t="str">
        <f t="shared" si="118"/>
        <v/>
      </c>
      <c r="BB29" s="13" t="str">
        <f t="shared" si="118"/>
        <v/>
      </c>
      <c r="BC29" s="13" t="str">
        <f t="shared" si="118"/>
        <v/>
      </c>
      <c r="BD29" s="66" t="str">
        <f t="shared" si="86"/>
        <v/>
      </c>
      <c r="BE29" s="22" t="str">
        <f t="shared" si="87"/>
        <v/>
      </c>
      <c r="BF29" s="22" t="str">
        <f t="shared" si="88"/>
        <v/>
      </c>
      <c r="BG29" s="66" t="str">
        <f t="shared" si="89"/>
        <v/>
      </c>
      <c r="BH29" s="22" t="str">
        <f t="shared" si="90"/>
        <v/>
      </c>
      <c r="BI29" s="22" t="str">
        <f t="shared" si="91"/>
        <v/>
      </c>
      <c r="BJ29" s="66" t="str">
        <f t="shared" si="92"/>
        <v/>
      </c>
      <c r="BK29" s="22" t="str">
        <f t="shared" si="93"/>
        <v/>
      </c>
      <c r="BL29" s="22" t="str">
        <f t="shared" si="94"/>
        <v/>
      </c>
      <c r="BM29" s="66" t="str">
        <f t="shared" si="95"/>
        <v/>
      </c>
      <c r="BN29" s="22" t="str">
        <f t="shared" si="96"/>
        <v/>
      </c>
      <c r="BO29" s="22" t="str">
        <f t="shared" si="97"/>
        <v/>
      </c>
      <c r="BP29" s="66" t="str">
        <f t="shared" si="98"/>
        <v/>
      </c>
      <c r="BQ29" s="22" t="str">
        <f t="shared" si="99"/>
        <v/>
      </c>
      <c r="BR29" s="22" t="str">
        <f t="shared" si="100"/>
        <v/>
      </c>
      <c r="BT29" s="13" t="str">
        <f t="shared" si="119"/>
        <v/>
      </c>
      <c r="BU29" s="13" t="str">
        <f t="shared" si="119"/>
        <v/>
      </c>
      <c r="BV29" s="13" t="str">
        <f t="shared" si="119"/>
        <v/>
      </c>
      <c r="BW29" s="66" t="str">
        <f t="shared" si="102"/>
        <v/>
      </c>
      <c r="BX29" s="22" t="str">
        <f t="shared" si="103"/>
        <v/>
      </c>
      <c r="BY29" s="22" t="str">
        <f t="shared" si="104"/>
        <v/>
      </c>
      <c r="BZ29" s="66" t="str">
        <f t="shared" si="105"/>
        <v/>
      </c>
      <c r="CA29" s="22" t="str">
        <f t="shared" si="106"/>
        <v/>
      </c>
      <c r="CB29" s="22" t="str">
        <f t="shared" si="107"/>
        <v/>
      </c>
      <c r="CC29" s="66" t="str">
        <f t="shared" si="108"/>
        <v/>
      </c>
      <c r="CD29" s="22" t="str">
        <f t="shared" si="109"/>
        <v/>
      </c>
      <c r="CE29" s="22" t="str">
        <f t="shared" si="110"/>
        <v/>
      </c>
      <c r="CF29" s="66" t="str">
        <f t="shared" si="111"/>
        <v/>
      </c>
      <c r="CG29" s="22" t="str">
        <f t="shared" si="112"/>
        <v/>
      </c>
      <c r="CH29" s="22" t="str">
        <f t="shared" si="113"/>
        <v/>
      </c>
      <c r="CI29" s="66" t="str">
        <f t="shared" si="114"/>
        <v/>
      </c>
      <c r="CJ29" s="22" t="str">
        <f t="shared" si="115"/>
        <v/>
      </c>
      <c r="CK29" s="22" t="str">
        <f t="shared" si="116"/>
        <v/>
      </c>
    </row>
    <row r="30" spans="1:89" ht="15" customHeight="1" x14ac:dyDescent="0.2">
      <c r="A30" s="60" t="str">
        <f t="shared" si="56"/>
        <v/>
      </c>
      <c r="B30" s="61"/>
      <c r="C30" s="13"/>
      <c r="D30" s="14"/>
      <c r="E30" s="15" t="str">
        <f t="shared" si="57"/>
        <v/>
      </c>
      <c r="F30" s="16" t="str">
        <f t="shared" si="58"/>
        <v/>
      </c>
      <c r="G30" s="8" t="str">
        <f t="shared" si="59"/>
        <v/>
      </c>
      <c r="H30" s="62" t="str">
        <f t="shared" si="60"/>
        <v/>
      </c>
      <c r="I30" s="65"/>
      <c r="J30" s="65"/>
      <c r="K30" s="65"/>
      <c r="L30" s="34" t="str">
        <f t="shared" si="61"/>
        <v/>
      </c>
      <c r="M30" s="35" t="str">
        <f t="shared" si="62"/>
        <v/>
      </c>
      <c r="N30" s="57" t="str">
        <f t="shared" si="63"/>
        <v/>
      </c>
      <c r="O30" s="62" t="str">
        <f t="shared" si="64"/>
        <v/>
      </c>
      <c r="P30" s="65"/>
      <c r="Q30" s="65"/>
      <c r="R30" s="65"/>
      <c r="S30" s="34" t="str">
        <f t="shared" si="65"/>
        <v/>
      </c>
      <c r="T30" s="35" t="str">
        <f t="shared" si="66"/>
        <v/>
      </c>
      <c r="U30" s="57" t="str">
        <f t="shared" si="67"/>
        <v/>
      </c>
      <c r="V30" s="62" t="str">
        <f t="shared" si="68"/>
        <v/>
      </c>
      <c r="W30" s="65"/>
      <c r="X30" s="65"/>
      <c r="Y30" s="65"/>
      <c r="Z30" s="34" t="str">
        <f t="shared" si="69"/>
        <v/>
      </c>
      <c r="AA30" s="35" t="str">
        <f t="shared" si="70"/>
        <v/>
      </c>
      <c r="AB30" s="57" t="str">
        <f t="shared" si="71"/>
        <v/>
      </c>
      <c r="AC30" s="62" t="str">
        <f t="shared" si="72"/>
        <v/>
      </c>
      <c r="AD30" s="65"/>
      <c r="AE30" s="65"/>
      <c r="AF30" s="65"/>
      <c r="AG30" s="34" t="str">
        <f t="shared" si="73"/>
        <v/>
      </c>
      <c r="AH30" s="35" t="str">
        <f t="shared" si="74"/>
        <v/>
      </c>
      <c r="AI30" s="57" t="str">
        <f t="shared" si="75"/>
        <v/>
      </c>
      <c r="AJ30" s="62" t="str">
        <f t="shared" si="76"/>
        <v/>
      </c>
      <c r="AK30" s="65"/>
      <c r="AL30" s="65"/>
      <c r="AM30" s="65"/>
      <c r="AN30" s="34" t="str">
        <f t="shared" si="77"/>
        <v/>
      </c>
      <c r="AO30" s="35" t="str">
        <f t="shared" si="78"/>
        <v/>
      </c>
      <c r="AR30" s="13" t="str">
        <f t="shared" si="117"/>
        <v/>
      </c>
      <c r="AS30" s="13" t="str">
        <f t="shared" si="117"/>
        <v/>
      </c>
      <c r="AT30" s="13" t="str">
        <f t="shared" si="117"/>
        <v/>
      </c>
      <c r="AU30" s="22" t="str">
        <f t="shared" si="80"/>
        <v/>
      </c>
      <c r="AV30" s="22" t="str">
        <f t="shared" si="81"/>
        <v/>
      </c>
      <c r="AW30" s="22" t="str">
        <f t="shared" si="82"/>
        <v/>
      </c>
      <c r="AX30" s="22" t="str">
        <f t="shared" si="83"/>
        <v/>
      </c>
      <c r="AY30" s="22" t="str">
        <f t="shared" si="84"/>
        <v/>
      </c>
      <c r="BA30" s="13" t="str">
        <f t="shared" si="118"/>
        <v/>
      </c>
      <c r="BB30" s="13" t="str">
        <f t="shared" si="118"/>
        <v/>
      </c>
      <c r="BC30" s="13" t="str">
        <f t="shared" si="118"/>
        <v/>
      </c>
      <c r="BD30" s="66" t="str">
        <f t="shared" si="86"/>
        <v/>
      </c>
      <c r="BE30" s="22" t="str">
        <f t="shared" si="87"/>
        <v/>
      </c>
      <c r="BF30" s="22" t="str">
        <f t="shared" si="88"/>
        <v/>
      </c>
      <c r="BG30" s="66" t="str">
        <f t="shared" si="89"/>
        <v/>
      </c>
      <c r="BH30" s="22" t="str">
        <f t="shared" si="90"/>
        <v/>
      </c>
      <c r="BI30" s="22" t="str">
        <f t="shared" si="91"/>
        <v/>
      </c>
      <c r="BJ30" s="66" t="str">
        <f t="shared" si="92"/>
        <v/>
      </c>
      <c r="BK30" s="22" t="str">
        <f t="shared" si="93"/>
        <v/>
      </c>
      <c r="BL30" s="22" t="str">
        <f t="shared" si="94"/>
        <v/>
      </c>
      <c r="BM30" s="66" t="str">
        <f t="shared" si="95"/>
        <v/>
      </c>
      <c r="BN30" s="22" t="str">
        <f t="shared" si="96"/>
        <v/>
      </c>
      <c r="BO30" s="22" t="str">
        <f t="shared" si="97"/>
        <v/>
      </c>
      <c r="BP30" s="66" t="str">
        <f t="shared" si="98"/>
        <v/>
      </c>
      <c r="BQ30" s="22" t="str">
        <f t="shared" si="99"/>
        <v/>
      </c>
      <c r="BR30" s="22" t="str">
        <f t="shared" si="100"/>
        <v/>
      </c>
      <c r="BT30" s="13" t="str">
        <f t="shared" si="119"/>
        <v/>
      </c>
      <c r="BU30" s="13" t="str">
        <f t="shared" si="119"/>
        <v/>
      </c>
      <c r="BV30" s="13" t="str">
        <f t="shared" si="119"/>
        <v/>
      </c>
      <c r="BW30" s="66" t="str">
        <f t="shared" si="102"/>
        <v/>
      </c>
      <c r="BX30" s="22" t="str">
        <f t="shared" si="103"/>
        <v/>
      </c>
      <c r="BY30" s="22" t="str">
        <f t="shared" si="104"/>
        <v/>
      </c>
      <c r="BZ30" s="66" t="str">
        <f t="shared" si="105"/>
        <v/>
      </c>
      <c r="CA30" s="22" t="str">
        <f t="shared" si="106"/>
        <v/>
      </c>
      <c r="CB30" s="22" t="str">
        <f t="shared" si="107"/>
        <v/>
      </c>
      <c r="CC30" s="66" t="str">
        <f t="shared" si="108"/>
        <v/>
      </c>
      <c r="CD30" s="22" t="str">
        <f t="shared" si="109"/>
        <v/>
      </c>
      <c r="CE30" s="22" t="str">
        <f t="shared" si="110"/>
        <v/>
      </c>
      <c r="CF30" s="66" t="str">
        <f t="shared" si="111"/>
        <v/>
      </c>
      <c r="CG30" s="22" t="str">
        <f t="shared" si="112"/>
        <v/>
      </c>
      <c r="CH30" s="22" t="str">
        <f t="shared" si="113"/>
        <v/>
      </c>
      <c r="CI30" s="66" t="str">
        <f t="shared" si="114"/>
        <v/>
      </c>
      <c r="CJ30" s="22" t="str">
        <f t="shared" si="115"/>
        <v/>
      </c>
      <c r="CK30" s="22" t="str">
        <f t="shared" si="116"/>
        <v/>
      </c>
    </row>
    <row r="31" spans="1:89" ht="15" customHeight="1" x14ac:dyDescent="0.2">
      <c r="A31" s="60" t="str">
        <f>F31</f>
        <v/>
      </c>
      <c r="B31" s="61"/>
      <c r="C31" s="13"/>
      <c r="D31" s="14"/>
      <c r="E31" s="15" t="str">
        <f>IF(B31="","",M31+T31+AA31+AH31+AO31)</f>
        <v/>
      </c>
      <c r="F31" s="16" t="str">
        <f t="shared" si="58"/>
        <v/>
      </c>
      <c r="G31" s="8" t="str">
        <f t="shared" si="59"/>
        <v/>
      </c>
      <c r="H31" s="62" t="str">
        <f>IF($B31="","",TIME(I31,J31,K31))</f>
        <v/>
      </c>
      <c r="I31" s="65"/>
      <c r="J31" s="65"/>
      <c r="K31" s="65"/>
      <c r="L31" s="34" t="str">
        <f>IF(OR(H31="DNS",H31="DNF",H31="DSQ",H31="DNC",H31="OCS"),"",IF(H$9="","",IF($B31="","",(H31/(G31/100)))))</f>
        <v/>
      </c>
      <c r="M31" s="35" t="str">
        <f t="shared" si="62"/>
        <v/>
      </c>
      <c r="N31" s="57" t="str">
        <f t="shared" si="63"/>
        <v/>
      </c>
      <c r="O31" s="62" t="str">
        <f>IF($B31="","",TIME(P31,Q31,R31))</f>
        <v/>
      </c>
      <c r="P31" s="65"/>
      <c r="Q31" s="65"/>
      <c r="R31" s="65"/>
      <c r="S31" s="34" t="str">
        <f>IF(OR(O31="DNS",O31="DNF",O31="DSQ",O31="DNC",O31="OCS"),"",IF(O$9="","",IF($B31="","",(O31/(N31/100)))))</f>
        <v/>
      </c>
      <c r="T31" s="35" t="str">
        <f t="shared" si="66"/>
        <v/>
      </c>
      <c r="U31" s="57" t="str">
        <f t="shared" si="67"/>
        <v/>
      </c>
      <c r="V31" s="62" t="str">
        <f>IF($B31="","",TIME(W31,X31,Y31))</f>
        <v/>
      </c>
      <c r="W31" s="65"/>
      <c r="X31" s="65"/>
      <c r="Y31" s="65"/>
      <c r="Z31" s="34" t="str">
        <f>IF(OR(V31="DNS",V31="DNF",V31="DSQ",V31="DNC",V31="OCS"),"",IF(V$9="","",IF($B31="","",(V31/(U31/100)))))</f>
        <v/>
      </c>
      <c r="AA31" s="35" t="str">
        <f t="shared" si="70"/>
        <v/>
      </c>
      <c r="AB31" s="57" t="str">
        <f t="shared" si="71"/>
        <v/>
      </c>
      <c r="AC31" s="62" t="str">
        <f>IF($B31="","",TIME(AD31,AE31,AF31))</f>
        <v/>
      </c>
      <c r="AD31" s="65"/>
      <c r="AE31" s="65"/>
      <c r="AF31" s="65"/>
      <c r="AG31" s="34" t="str">
        <f>IF(OR(AC31="DNS",AC31="DNF",AC31="DSQ",AC31="DNC",AC31="OCS"),"",IF(AC$9="","",IF($B31="","",(AC31/(AB31/100)))))</f>
        <v/>
      </c>
      <c r="AH31" s="35" t="str">
        <f t="shared" si="74"/>
        <v/>
      </c>
      <c r="AI31" s="57" t="str">
        <f t="shared" si="75"/>
        <v/>
      </c>
      <c r="AJ31" s="62" t="str">
        <f>IF($B31="","",TIME(AK31,AL31,AM31))</f>
        <v/>
      </c>
      <c r="AK31" s="65"/>
      <c r="AL31" s="65"/>
      <c r="AM31" s="65"/>
      <c r="AN31" s="34" t="str">
        <f>IF(OR(AJ31="DNS",AJ31="DNF",AJ31="DSQ",AJ31="DNC",AJ31="OCS"),"",IF(AJ$9="","",IF($B31="","",(AJ31/(AI31/100)))))</f>
        <v/>
      </c>
      <c r="AO31" s="35" t="str">
        <f t="shared" si="78"/>
        <v/>
      </c>
      <c r="AR31" s="13" t="str">
        <f t="shared" si="117"/>
        <v/>
      </c>
      <c r="AS31" s="13" t="str">
        <f t="shared" si="117"/>
        <v/>
      </c>
      <c r="AT31" s="13" t="str">
        <f t="shared" si="117"/>
        <v/>
      </c>
      <c r="AU31" s="22" t="str">
        <f t="shared" si="80"/>
        <v/>
      </c>
      <c r="AV31" s="22" t="str">
        <f t="shared" si="81"/>
        <v/>
      </c>
      <c r="AW31" s="22" t="str">
        <f t="shared" si="82"/>
        <v/>
      </c>
      <c r="AX31" s="22" t="str">
        <f t="shared" si="83"/>
        <v/>
      </c>
      <c r="AY31" s="22" t="str">
        <f t="shared" si="84"/>
        <v/>
      </c>
      <c r="BA31" s="13" t="str">
        <f t="shared" si="118"/>
        <v/>
      </c>
      <c r="BB31" s="13" t="str">
        <f t="shared" si="118"/>
        <v/>
      </c>
      <c r="BC31" s="13" t="str">
        <f t="shared" si="118"/>
        <v/>
      </c>
      <c r="BD31" s="66" t="str">
        <f>IF($C31="TH",H31,"")</f>
        <v/>
      </c>
      <c r="BE31" s="22" t="str">
        <f t="shared" si="87"/>
        <v/>
      </c>
      <c r="BF31" s="22" t="str">
        <f t="shared" si="88"/>
        <v/>
      </c>
      <c r="BG31" s="66" t="str">
        <f>IF($C31="TH",O31,"")</f>
        <v/>
      </c>
      <c r="BH31" s="22" t="str">
        <f t="shared" si="90"/>
        <v/>
      </c>
      <c r="BI31" s="22" t="str">
        <f t="shared" si="91"/>
        <v/>
      </c>
      <c r="BJ31" s="66" t="str">
        <f>IF($C31="TH",V31,"")</f>
        <v/>
      </c>
      <c r="BK31" s="22" t="str">
        <f t="shared" si="93"/>
        <v/>
      </c>
      <c r="BL31" s="22" t="str">
        <f t="shared" si="94"/>
        <v/>
      </c>
      <c r="BM31" s="66" t="str">
        <f>IF($C31="TH",AC31,"")</f>
        <v/>
      </c>
      <c r="BN31" s="22" t="str">
        <f t="shared" si="96"/>
        <v/>
      </c>
      <c r="BO31" s="22" t="str">
        <f t="shared" si="97"/>
        <v/>
      </c>
      <c r="BP31" s="66" t="str">
        <f>IF($C31="TH",AJ31,"")</f>
        <v/>
      </c>
      <c r="BQ31" s="22" t="str">
        <f t="shared" si="99"/>
        <v/>
      </c>
      <c r="BR31" s="22" t="str">
        <f t="shared" si="100"/>
        <v/>
      </c>
      <c r="BT31" s="13" t="str">
        <f t="shared" si="119"/>
        <v/>
      </c>
      <c r="BU31" s="13" t="str">
        <f t="shared" si="119"/>
        <v/>
      </c>
      <c r="BV31" s="13" t="str">
        <f t="shared" si="119"/>
        <v/>
      </c>
      <c r="BW31" s="66" t="str">
        <f>IF($C31="FSCT",H31,"")</f>
        <v/>
      </c>
      <c r="BX31" s="22" t="str">
        <f t="shared" si="103"/>
        <v/>
      </c>
      <c r="BY31" s="22" t="str">
        <f t="shared" si="104"/>
        <v/>
      </c>
      <c r="BZ31" s="66" t="str">
        <f>IF($C31="FSCT",O31,"")</f>
        <v/>
      </c>
      <c r="CA31" s="22" t="str">
        <f t="shared" si="106"/>
        <v/>
      </c>
      <c r="CB31" s="22" t="str">
        <f t="shared" si="107"/>
        <v/>
      </c>
      <c r="CC31" s="66" t="str">
        <f>IF($C31="FSCT",V31,"")</f>
        <v/>
      </c>
      <c r="CD31" s="22" t="str">
        <f t="shared" si="109"/>
        <v/>
      </c>
      <c r="CE31" s="22" t="str">
        <f t="shared" si="110"/>
        <v/>
      </c>
      <c r="CF31" s="66" t="str">
        <f>IF($C31="FSCT",AC31,"")</f>
        <v/>
      </c>
      <c r="CG31" s="22" t="str">
        <f t="shared" si="112"/>
        <v/>
      </c>
      <c r="CH31" s="22" t="str">
        <f t="shared" si="113"/>
        <v/>
      </c>
      <c r="CI31" s="66" t="str">
        <f>IF($C31="FSCT",AJ31,"")</f>
        <v/>
      </c>
      <c r="CJ31" s="22" t="str">
        <f t="shared" si="115"/>
        <v/>
      </c>
      <c r="CK31" s="22" t="str">
        <f t="shared" si="116"/>
        <v/>
      </c>
    </row>
    <row r="32" spans="1:89" ht="15" customHeight="1" thickBot="1" x14ac:dyDescent="0.25">
      <c r="A32" s="60" t="str">
        <f>F32</f>
        <v/>
      </c>
      <c r="B32" s="17"/>
      <c r="C32" s="17"/>
      <c r="D32" s="18"/>
      <c r="E32" s="19" t="str">
        <f>IF(B32="","",M32+T32+AA32+AH32+AO32)</f>
        <v/>
      </c>
      <c r="F32" s="20" t="str">
        <f t="shared" si="58"/>
        <v/>
      </c>
      <c r="G32" s="21" t="str">
        <f t="shared" si="59"/>
        <v/>
      </c>
      <c r="H32" s="62" t="str">
        <f>IF($B32="","",TIME(I32,J32,K32))</f>
        <v/>
      </c>
      <c r="I32" s="65"/>
      <c r="J32" s="65"/>
      <c r="K32" s="65"/>
      <c r="L32" s="34" t="str">
        <f>IF(OR(H32="DNS",H32="DNF",H32="DSQ",H32="DNC",H32="OCS"),"",IF(H$9="","",IF($B32="","",(H32/(G32/100)))))</f>
        <v/>
      </c>
      <c r="M32" s="36" t="str">
        <f t="shared" si="62"/>
        <v/>
      </c>
      <c r="N32" s="57" t="str">
        <f t="shared" si="63"/>
        <v/>
      </c>
      <c r="O32" s="62" t="str">
        <f>IF($B32="","",TIME(P32,Q32,R32))</f>
        <v/>
      </c>
      <c r="P32" s="65"/>
      <c r="Q32" s="65"/>
      <c r="R32" s="65"/>
      <c r="S32" s="34" t="str">
        <f>IF(OR(O32="DNS",O32="DNF",O32="DSQ",O32="DNC",O32="OCS"),"",IF(O$9="","",IF($B32="","",(O32/(N32/100)))))</f>
        <v/>
      </c>
      <c r="T32" s="35" t="str">
        <f t="shared" si="66"/>
        <v/>
      </c>
      <c r="U32" s="57" t="str">
        <f t="shared" si="67"/>
        <v/>
      </c>
      <c r="V32" s="62" t="str">
        <f>IF($B32="","",TIME(W32,X32,Y32))</f>
        <v/>
      </c>
      <c r="W32" s="65"/>
      <c r="X32" s="65"/>
      <c r="Y32" s="65"/>
      <c r="Z32" s="34" t="str">
        <f>IF(OR(V32="DNS",V32="DNF",V32="DSQ",V32="DNC",V32="OCS"),"",IF(V$9="","",IF($B32="","",(V32/(U32/100)))))</f>
        <v/>
      </c>
      <c r="AA32" s="35" t="str">
        <f t="shared" si="70"/>
        <v/>
      </c>
      <c r="AB32" s="57" t="str">
        <f t="shared" si="71"/>
        <v/>
      </c>
      <c r="AC32" s="62" t="str">
        <f>IF($B32="","",TIME(AD32,AE32,AF32))</f>
        <v/>
      </c>
      <c r="AD32" s="65"/>
      <c r="AE32" s="65"/>
      <c r="AF32" s="65"/>
      <c r="AG32" s="34" t="str">
        <f>IF(OR(AC32="DNS",AC32="DNF",AC32="DSQ",AC32="DNC",AC32="OCS"),"",IF(AC$9="","",IF($B32="","",(AC32/(AB32/100)))))</f>
        <v/>
      </c>
      <c r="AH32" s="35" t="str">
        <f t="shared" si="74"/>
        <v/>
      </c>
      <c r="AI32" s="57" t="str">
        <f t="shared" si="75"/>
        <v/>
      </c>
      <c r="AJ32" s="62" t="str">
        <f>IF($B32="","",TIME(AK32,AL32,AM32))</f>
        <v/>
      </c>
      <c r="AK32" s="65"/>
      <c r="AL32" s="65"/>
      <c r="AM32" s="65"/>
      <c r="AN32" s="34" t="str">
        <f>IF(OR(AJ32="DNS",AJ32="DNF",AJ32="DSQ",AJ32="DNC",AJ32="OCS"),"",IF(AJ$9="","",IF($B32="","",(AJ32/(AI32/100)))))</f>
        <v/>
      </c>
      <c r="AO32" s="35" t="str">
        <f t="shared" si="78"/>
        <v/>
      </c>
      <c r="AR32" s="13" t="str">
        <f t="shared" si="117"/>
        <v/>
      </c>
      <c r="AS32" s="13" t="str">
        <f t="shared" si="117"/>
        <v/>
      </c>
      <c r="AT32" s="13" t="str">
        <f t="shared" si="117"/>
        <v/>
      </c>
      <c r="AU32" s="22" t="str">
        <f t="shared" si="80"/>
        <v/>
      </c>
      <c r="AV32" s="22" t="str">
        <f t="shared" si="81"/>
        <v/>
      </c>
      <c r="AW32" s="22" t="str">
        <f t="shared" si="82"/>
        <v/>
      </c>
      <c r="AX32" s="22" t="str">
        <f t="shared" si="83"/>
        <v/>
      </c>
      <c r="AY32" s="22" t="str">
        <f t="shared" si="84"/>
        <v/>
      </c>
      <c r="BA32" s="13" t="str">
        <f t="shared" si="118"/>
        <v/>
      </c>
      <c r="BB32" s="13" t="str">
        <f t="shared" si="118"/>
        <v/>
      </c>
      <c r="BC32" s="13" t="str">
        <f t="shared" si="118"/>
        <v/>
      </c>
      <c r="BD32" s="66" t="str">
        <f>IF($C32="TH",H32,"")</f>
        <v/>
      </c>
      <c r="BE32" s="22" t="str">
        <f t="shared" si="87"/>
        <v/>
      </c>
      <c r="BF32" s="22" t="str">
        <f t="shared" si="88"/>
        <v/>
      </c>
      <c r="BG32" s="66" t="str">
        <f>IF($C32="TH",O32,"")</f>
        <v/>
      </c>
      <c r="BH32" s="22" t="str">
        <f t="shared" si="90"/>
        <v/>
      </c>
      <c r="BI32" s="22" t="str">
        <f t="shared" si="91"/>
        <v/>
      </c>
      <c r="BJ32" s="66" t="str">
        <f>IF($C32="TH",V32,"")</f>
        <v/>
      </c>
      <c r="BK32" s="22" t="str">
        <f t="shared" si="93"/>
        <v/>
      </c>
      <c r="BL32" s="22" t="str">
        <f t="shared" si="94"/>
        <v/>
      </c>
      <c r="BM32" s="66" t="str">
        <f>IF($C32="TH",AC32,"")</f>
        <v/>
      </c>
      <c r="BN32" s="22" t="str">
        <f t="shared" si="96"/>
        <v/>
      </c>
      <c r="BO32" s="22" t="str">
        <f t="shared" si="97"/>
        <v/>
      </c>
      <c r="BP32" s="66" t="str">
        <f>IF($C32="TH",AJ32,"")</f>
        <v/>
      </c>
      <c r="BQ32" s="22" t="str">
        <f t="shared" si="99"/>
        <v/>
      </c>
      <c r="BR32" s="22" t="str">
        <f t="shared" si="100"/>
        <v/>
      </c>
      <c r="BT32" s="13" t="str">
        <f t="shared" si="119"/>
        <v/>
      </c>
      <c r="BU32" s="13" t="str">
        <f t="shared" si="119"/>
        <v/>
      </c>
      <c r="BV32" s="13" t="str">
        <f t="shared" si="119"/>
        <v/>
      </c>
      <c r="BW32" s="66" t="str">
        <f>IF($C32="FSCT",H32,"")</f>
        <v/>
      </c>
      <c r="BX32" s="22" t="str">
        <f t="shared" si="103"/>
        <v/>
      </c>
      <c r="BY32" s="22" t="str">
        <f t="shared" si="104"/>
        <v/>
      </c>
      <c r="BZ32" s="66" t="str">
        <f>IF($C32="FSCT",O32,"")</f>
        <v/>
      </c>
      <c r="CA32" s="22" t="str">
        <f t="shared" si="106"/>
        <v/>
      </c>
      <c r="CB32" s="22" t="str">
        <f t="shared" si="107"/>
        <v/>
      </c>
      <c r="CC32" s="66" t="str">
        <f>IF($C32="FSCT",V32,"")</f>
        <v/>
      </c>
      <c r="CD32" s="22" t="str">
        <f t="shared" si="109"/>
        <v/>
      </c>
      <c r="CE32" s="22" t="str">
        <f t="shared" si="110"/>
        <v/>
      </c>
      <c r="CF32" s="66" t="str">
        <f>IF($C32="FSCT",AC32,"")</f>
        <v/>
      </c>
      <c r="CG32" s="22" t="str">
        <f t="shared" si="112"/>
        <v/>
      </c>
      <c r="CH32" s="22" t="str">
        <f t="shared" si="113"/>
        <v/>
      </c>
      <c r="CI32" s="66" t="str">
        <f>IF($C32="FSCT",AJ32,"")</f>
        <v/>
      </c>
      <c r="CJ32" s="22" t="str">
        <f t="shared" si="115"/>
        <v/>
      </c>
      <c r="CK32" s="22" t="str">
        <f t="shared" si="116"/>
        <v/>
      </c>
    </row>
    <row r="33" spans="1:87" ht="15" customHeight="1" thickTop="1" thickBot="1" x14ac:dyDescent="0.25">
      <c r="A33" s="48"/>
      <c r="B33" s="48"/>
      <c r="C33" s="48"/>
      <c r="D33" s="48"/>
      <c r="E33" s="48"/>
      <c r="F33" s="48"/>
      <c r="G33" s="48"/>
      <c r="H33" s="49"/>
      <c r="I33" s="49"/>
      <c r="J33" s="49"/>
      <c r="K33" s="49"/>
      <c r="L33" s="48"/>
      <c r="M33" s="64"/>
      <c r="N33" s="48"/>
      <c r="O33" s="48"/>
      <c r="P33" s="48"/>
      <c r="Q33" s="48"/>
      <c r="R33" s="48"/>
      <c r="S33" s="48"/>
      <c r="T33" s="64"/>
      <c r="U33" s="48"/>
      <c r="V33" s="48"/>
      <c r="W33" s="48"/>
      <c r="X33" s="48"/>
      <c r="Y33" s="48"/>
      <c r="Z33" s="48"/>
      <c r="AA33" s="64"/>
      <c r="AB33" s="48"/>
      <c r="AC33" s="48"/>
      <c r="AD33" s="48"/>
      <c r="AE33" s="48"/>
      <c r="AF33" s="48"/>
      <c r="AG33" s="63"/>
      <c r="AH33" s="64"/>
      <c r="AI33" s="48"/>
      <c r="AJ33" s="48"/>
      <c r="AK33" s="48"/>
      <c r="AL33" s="48"/>
      <c r="AM33" s="48"/>
      <c r="AN33" s="48"/>
      <c r="AO33" s="64"/>
      <c r="BD33" s="48"/>
      <c r="BG33" s="48"/>
      <c r="BJ33" s="48"/>
      <c r="BM33" s="48"/>
      <c r="BP33" s="48"/>
      <c r="BW33" s="48"/>
      <c r="BZ33" s="48"/>
      <c r="CC33" s="48"/>
      <c r="CF33" s="48"/>
      <c r="CI33" s="48"/>
    </row>
    <row r="34" spans="1:87" ht="15" customHeight="1" thickTop="1" x14ac:dyDescent="0.2"/>
  </sheetData>
  <sortState xmlns:xlrd2="http://schemas.microsoft.com/office/spreadsheetml/2017/richdata2" ref="A11:CK18">
    <sortCondition ref="A11:A18"/>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392406B5-B149-47A8-A707-1FA27D084040}">
      <formula1>Windspd</formula1>
    </dataValidation>
    <dataValidation type="list" allowBlank="1" showInputMessage="1" showErrorMessage="1" sqref="C11:C32" xr:uid="{539A9752-9719-49AB-BB25-0BF52A5416F2}">
      <formula1>Boats</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9D1FF675-A975-4665-B420-42E9554D2260}">
          <x14:formula1>
            <xm:f>Memb!$B$2:$B$317</xm:f>
          </x14:formula1>
          <xm:sqref>B11:B32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K34"/>
  <sheetViews>
    <sheetView workbookViewId="0">
      <selection activeCell="BT1" sqref="BT1:CK104857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783</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607</v>
      </c>
      <c r="C3" s="2" t="s">
        <v>1110</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680</v>
      </c>
      <c r="C4" s="2" t="s">
        <v>869</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88</v>
      </c>
      <c r="C5" s="2" t="s">
        <v>470</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44639</v>
      </c>
      <c r="C8" s="5"/>
      <c r="D8" s="6"/>
      <c r="E8" s="408" t="s">
        <v>99</v>
      </c>
      <c r="F8" s="409"/>
      <c r="G8" s="7"/>
      <c r="H8" s="427" t="s">
        <v>298</v>
      </c>
      <c r="I8" s="427"/>
      <c r="J8" s="427"/>
      <c r="K8" s="427"/>
      <c r="L8" s="418"/>
      <c r="M8" s="418"/>
      <c r="N8" s="8"/>
      <c r="O8" s="418" t="s">
        <v>298</v>
      </c>
      <c r="P8" s="418"/>
      <c r="Q8" s="418"/>
      <c r="R8" s="418"/>
      <c r="S8" s="418"/>
      <c r="T8" s="418"/>
      <c r="U8" s="8"/>
      <c r="V8" s="418" t="s">
        <v>298</v>
      </c>
      <c r="W8" s="418"/>
      <c r="X8" s="418"/>
      <c r="Y8" s="418"/>
      <c r="Z8" s="418"/>
      <c r="AA8" s="418"/>
      <c r="AB8" s="8"/>
      <c r="AC8" s="418" t="s">
        <v>298</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30" si="0">F11</f>
        <v>1</v>
      </c>
      <c r="B11" s="61" t="s">
        <v>162</v>
      </c>
      <c r="C11" s="331" t="s">
        <v>224</v>
      </c>
      <c r="D11" s="249">
        <v>5090</v>
      </c>
      <c r="E11" s="15">
        <f t="shared" ref="E11:E30" si="1">IF(B11="","",M11+T11+AA11+AH11+AO11)</f>
        <v>4</v>
      </c>
      <c r="F11" s="16">
        <f t="shared" ref="F11:F32" si="2">IF(B11="","",RANK(E11,E$11:E$32,1))</f>
        <v>1</v>
      </c>
      <c r="G11" s="8">
        <f t="shared" ref="G11:G32" si="3">IF(H$8="","",IF($B11="","",INDEX(PMNumb,MATCH($C11,Boats,0),MATCH(H$8,Windspd,0))))</f>
        <v>90.4</v>
      </c>
      <c r="H11" s="62">
        <f t="shared" ref="H11:H30" si="4">IF($B11="","",TIME(I11,J11,K11))</f>
        <v>1.8402777777777778E-2</v>
      </c>
      <c r="I11" s="65"/>
      <c r="J11" s="65">
        <v>26</v>
      </c>
      <c r="K11" s="65">
        <v>30</v>
      </c>
      <c r="L11" s="34">
        <f t="shared" ref="L11:L30" si="5">IF(OR(H11="DNS",H11="DNF",H11="DSQ",H11="DNC",H11="OCS"),"",IF(H$9="","",IF($B11="","",(H11/(G11/100)))))</f>
        <v>2.0357055063913471E-2</v>
      </c>
      <c r="M11" s="35">
        <f t="shared" ref="M11:M32" si="6">IF(OR(H11="DNS",H11="DNF",H11="DSQ",H11="DNC",H11="OCS"),(COUNTA($B$11:$B$32)+1),IF(H$8="",0,IF($B11="","",RANK(L11,L$11:L$32,1))))</f>
        <v>1</v>
      </c>
      <c r="N11" s="57">
        <f t="shared" ref="N11:N32" si="7">IF(O$8="","",IF($B11="","",INDEX(PMNumb,MATCH($C11,Boats,0),MATCH(O$8,Windspd,0))))</f>
        <v>90.4</v>
      </c>
      <c r="O11" s="62">
        <f t="shared" ref="O11:O30" si="8">IF($B11="","",TIME(P11,Q11,R11))</f>
        <v>1.7766203703703704E-2</v>
      </c>
      <c r="P11" s="65"/>
      <c r="Q11" s="65">
        <v>25</v>
      </c>
      <c r="R11" s="65">
        <v>35</v>
      </c>
      <c r="S11" s="34">
        <f t="shared" ref="S11:S30" si="9">IF(OR(O11="DNS",O11="DNF",O11="DSQ",O11="DNC",O11="OCS"),"",IF(O$9="","",IF($B11="","",(O11/(N11/100)))))</f>
        <v>1.9652880203212063E-2</v>
      </c>
      <c r="T11" s="35">
        <f t="shared" ref="T11:T32" si="10">IF(OR(O11="DNS",O11="DNF",O11="DSQ",O11="DNC",O11="OCS"),(COUNTA($B$11:$B$32)+1),IF(O$8="",0,IF($B11="","",RANK(S11,S$11:S$32,1))))</f>
        <v>1</v>
      </c>
      <c r="U11" s="57">
        <f t="shared" ref="U11:U32" si="11">IF(V$8="","",IF($B11="","",INDEX(PMNumb,MATCH($C11,Boats,0),MATCH(V$8,Windspd,0))))</f>
        <v>90.4</v>
      </c>
      <c r="V11" s="62">
        <f t="shared" ref="V11:V30" si="12">IF($B11="","",TIME(W11,X11,Y11))</f>
        <v>2.224537037037037E-2</v>
      </c>
      <c r="W11" s="65"/>
      <c r="X11" s="65">
        <v>32</v>
      </c>
      <c r="Y11" s="65">
        <v>2</v>
      </c>
      <c r="Z11" s="34">
        <f t="shared" ref="Z11:Z30" si="13">IF(OR(V11="DNS",V11="DNF",V11="DSQ",V11="DNC",V11="OCS"),"",IF(V$9="","",IF($B11="","",(V11/(U11/100)))))</f>
        <v>2.4607710586692887E-2</v>
      </c>
      <c r="AA11" s="35">
        <f t="shared" ref="AA11:AA32" si="14">IF(OR(V11="DNS",V11="DNF",V11="DSQ",V11="DNC",V11="OCS"),(COUNTA($B$11:$B$32)+1),IF(V$8="",0,IF($B11="","",RANK(Z11,Z$11:Z$32,1))))</f>
        <v>1</v>
      </c>
      <c r="AB11" s="57">
        <f t="shared" ref="AB11:AB32" si="15">IF(AC$8="","",IF($B11="","",INDEX(PMNumb,MATCH($C11,Boats,0),MATCH(AC$8,Windspd,0))))</f>
        <v>90.4</v>
      </c>
      <c r="AC11" s="62">
        <f t="shared" ref="AC11:AC30" si="16">IF($B11="","",TIME(AD11,AE11,AF11))</f>
        <v>1.7546296296296296E-2</v>
      </c>
      <c r="AD11" s="65"/>
      <c r="AE11" s="65">
        <v>25</v>
      </c>
      <c r="AF11" s="65">
        <v>16</v>
      </c>
      <c r="AG11" s="34">
        <f t="shared" ref="AG11:AG30" si="17">IF(OR(AC11="DNS",AC11="DNF",AC11="DSQ",AC11="DNC",AC11="OCS"),"",IF(AC$9="","",IF($B11="","",(AC11/(AB11/100)))))</f>
        <v>1.9409619796787937E-2</v>
      </c>
      <c r="AH11" s="35">
        <f t="shared" ref="AH11:AH32" si="18">IF(OR(AC11="DNS",AC11="DNF",AC11="DSQ",AC11="DNC",AC11="OCS"),(COUNTA($B$11:$B$32)+1),IF(AC$8="",0,IF($B11="","",RANK(AG11,AG$11:AG$32,1))))</f>
        <v>1</v>
      </c>
      <c r="AI11" s="57">
        <f t="shared" ref="AI11:AI32" si="19">IF(AJ$8="","",IF($B11="","",INDEX(PMNumb,MATCH($C11,Boats,0),MATCH(AJ$8,Windspd,0))))</f>
        <v>89.6</v>
      </c>
      <c r="AJ11" s="62"/>
      <c r="AK11" s="65"/>
      <c r="AL11" s="65"/>
      <c r="AM11" s="65"/>
      <c r="AN11" s="34"/>
      <c r="AO11" s="35"/>
      <c r="AR11" s="13" t="str">
        <f t="shared" ref="AR11:AT26" si="20">IF($B11="","",B11)</f>
        <v>Tim Pack</v>
      </c>
      <c r="AS11" s="13" t="str">
        <f t="shared" si="20"/>
        <v>FSCT</v>
      </c>
      <c r="AT11" s="13">
        <f t="shared" si="20"/>
        <v>5090</v>
      </c>
      <c r="AU11" s="22">
        <f t="shared" ref="AU11:AU32" si="21">IF($B11="","",IF(M11&gt;0,IF(OR(H11="DNS",H11="DSQ",H11="DNC",H11="OCS"),0,IF(H11="DNF",1,(COUNTIF($H$11:$H$32,"=DNF")+COUNT($L$11:$L$32))-M11+1)),0))</f>
        <v>4</v>
      </c>
      <c r="AV11" s="22">
        <f t="shared" ref="AV11:AV32" si="22">IF($B11="","",IF(T11&gt;0,IF(OR(O11="DNS",O11="DSQ",O11="DNC",O11="OCS"),0,IF(O11="DNF",1,(COUNTIF($O$11:$O$32,"=DNF")+COUNT($S$11:$S$32)-T11+1))),0))</f>
        <v>4</v>
      </c>
      <c r="AW11" s="22">
        <f t="shared" ref="AW11:AW32" si="23">IF($B11="","",IF(AA11&gt;0,IF(OR(V11="DNS",V11="DSQ",V11="DNC",V11="OCS"),0,IF(V11="DNF",1,(COUNTIF($V$11:$V$32,"=DNF")+COUNT($Z$11:$Z$32))-AA11+1)),0))</f>
        <v>4</v>
      </c>
      <c r="AX11" s="22">
        <f t="shared" ref="AX11:AX32" si="24">IF($B11="","",IF(AH11&gt;0,IF(OR(AC11="DNS",AC11="DSQ",AC11="DNC",AC11="OCS"),0,IF(AC11="DNF",1,(COUNTIF($AC$11:$AC$32,"=DNF")+COUNT($AG$11:$AG$32))-AH11+1)),0))</f>
        <v>4</v>
      </c>
      <c r="AY11" s="22">
        <f t="shared" ref="AY11:AY32" si="25">IF($B11="","",IF(AO11&gt;0,IF(OR(AJ11="DNS",AJ11="DSQ",AJ11="DNC",AJ11="OCS"),0,IF(AJ11="DNF",1,(COUNTIF($AJ$11:$AJ$32,"=DNF")+COUNT($AN$11:$AN$32))-AO11+1)),0))</f>
        <v>0</v>
      </c>
      <c r="BA11" s="13" t="str">
        <f t="shared" ref="BA11:BC26" si="26">IF($B11="","",B11)</f>
        <v>Tim Pack</v>
      </c>
      <c r="BB11" s="13" t="str">
        <f t="shared" si="26"/>
        <v>FSCT</v>
      </c>
      <c r="BC11" s="13">
        <f t="shared" si="26"/>
        <v>5090</v>
      </c>
      <c r="BD11" s="66" t="str">
        <f t="shared" ref="BD11:BD30" si="27">IF($C11="TH",H11,"")</f>
        <v/>
      </c>
      <c r="BE11" s="22" t="str">
        <f t="shared" ref="BE11:BE32" si="28">IF(M11&gt;0,IF($C11="TH",IF(OR(BD11="DNS",BD11="DNF",BD11="DSQ",BD11="DNC",BD11="OCS"),(COUNTIF($C$11:$C$32,"=TH")+1),IF(H$8="",0,IF($B11="","",RANK(BD11,BD$11:BD$32,1)))),""),"")</f>
        <v/>
      </c>
      <c r="BF11" s="22" t="str">
        <f t="shared" ref="BF11:BF32" si="29">IF(BE11="","",IF($C11="TH",IF($B11="","",IF(BE11&gt;0,IF(OR(BD11="DNS",BD11="DSQ",BD11="DNC",BD11="OCS"),0,IF(BD11="DNF",1,(COUNTIF($BD$11:$BD$32,"=DNF")+COUNT($BD$11:$BD$32))-BE11+1)),0)),""))</f>
        <v/>
      </c>
      <c r="BG11" s="66" t="str">
        <f t="shared" ref="BG11:BG30" si="30">IF($C11="TH",O11,"")</f>
        <v/>
      </c>
      <c r="BH11" s="22" t="str">
        <f t="shared" ref="BH11:BH32" si="31">IF(T11&gt;0,IF($C11="TH",IF(OR(BG11="DNS",BG11="DNF",BG11="DSQ",BG11="DNC",BG11="OCS"),(COUNTIF($C$11:$C$32,"=TH")+1),IF(O$8="",0,IF($B11="","",RANK(BG11,BG$11:BG$32,1)))),""),"")</f>
        <v/>
      </c>
      <c r="BI11" s="22" t="str">
        <f t="shared" ref="BI11:BI32" si="32">IF(BH11="","",IF($C11="TH",IF($B11="","",IF(BH11&gt;0,IF(OR(BG11="DNS",BG11="DSQ",BG11="DNC",BG11="OCS"),0,IF(BG11="DNF",1,(COUNTIF($BG$11:$BG$32,"=DNF")+COUNT($BG$11:$BG$32))-BH11+1)),0)),""))</f>
        <v/>
      </c>
      <c r="BJ11" s="66" t="str">
        <f t="shared" ref="BJ11:BJ30" si="33">IF($C11="TH",V11,"")</f>
        <v/>
      </c>
      <c r="BK11" s="22" t="str">
        <f t="shared" ref="BK11:BK32" si="34">IF(AA11&gt;0,IF($C11="TH",IF(OR(BJ11="DNS",BJ11="DNF",BJ11="DSQ",BJ11="DNC",BJ11="OCS"),(COUNTIF($C$11:$C$32,"=TH")+1),IF(V$8="",0,IF($B11="","",RANK(BJ11,BJ$11:BJ$32,1)))),""),"")</f>
        <v/>
      </c>
      <c r="BL11" s="22" t="str">
        <f t="shared" ref="BL11:BL32" si="35">IF(BK11="","",IF($C11="TH",IF($B11="","",IF(BK11&gt;0,IF(OR(BJ11="DNS",BJ11="DSQ",BJ11="DNC",BJ11="OCS"),0,IF(BJ11="DNF",1,(COUNTIF($BJ$11:$BJ$32,"=DNF")+COUNT($BJ$11:$BJ$32))-BK11+1)),0)),""))</f>
        <v/>
      </c>
      <c r="BM11" s="66" t="str">
        <f t="shared" ref="BM11:BM30" si="36">IF($C11="TH",AC11,"")</f>
        <v/>
      </c>
      <c r="BN11" s="22" t="str">
        <f t="shared" ref="BN11:BN32" si="37">IF(AH11&gt;0,IF($C11="TH",IF(OR(BM11="DNS",BM11="DNF",BM11="DSQ",BM11="DNC",BM11="OCS"),(COUNTIF($C$11:$C$32,"=TH")+1),IF(AC$8="",0,IF($B11="","",RANK(BM11,BM$11:BM$32,1)))),""),"")</f>
        <v/>
      </c>
      <c r="BO11" s="22" t="str">
        <f t="shared" ref="BO11:BO32" si="38">IF(BN11="","",IF($C11="TH",IF($B11="","",IF(BN11&gt;0,IF(OR(BM11="DNS",BM11="DSQ",BM11="DNC",BM11="OCS"),0,IF(BM11="DNF",1,(COUNTIF($BM$11:$BM$32,"=DNF")+COUNT($BM$11:$BM$32))-BN11+1)),0)),""))</f>
        <v/>
      </c>
      <c r="BP11" s="66" t="str">
        <f t="shared" ref="BP11:BP30" si="39">IF($C11="TH",AJ11,"")</f>
        <v/>
      </c>
      <c r="BQ11" s="22" t="str">
        <f t="shared" ref="BQ11:BQ32" si="40">IF(AO11&gt;0,IF($C11="TH",IF(OR(BP11="DNS",BP11="DNF",BP11="DSQ",BP11="DNC",BP11="OCS"),(COUNTIF($C$11:$C$32,"=TH")+1),IF(AJ$8="",0,IF($B11="","",RANK(BP11,BP$11:BP$32,1)))),""),"")</f>
        <v/>
      </c>
      <c r="BR11" s="22" t="str">
        <f t="shared" ref="BR11:BR32" si="41">IF(BQ11="","",IF($C11="TH",IF($B11="","",IF(BQ11&gt;0,IF(OR(BP11="DNS",BP11="DSQ",BP11="DNC",BP11="OCS"),0,IF(BP11="DNF",1,(COUNTIF($BP$11:$BP$32,"=DNF")+COUNT($BP$11:$BP$32))-BQ11+1)),0)),""))</f>
        <v/>
      </c>
      <c r="BT11" s="13" t="str">
        <f t="shared" ref="BT11:BV26" si="42">IF($B11="","",B11)</f>
        <v>Tim Pack</v>
      </c>
      <c r="BU11" s="13" t="str">
        <f t="shared" si="42"/>
        <v>FSCT</v>
      </c>
      <c r="BV11" s="13">
        <f t="shared" si="42"/>
        <v>5090</v>
      </c>
      <c r="BW11" s="66">
        <f t="shared" ref="BW11:BW30" si="43">IF($C11="FSCT",H11,"")</f>
        <v>1.8402777777777778E-2</v>
      </c>
      <c r="BX11" s="22">
        <f t="shared" ref="BX11:BX32" si="44">IF(M11&gt;0,IF($C11="FSCT",IF(OR(BW11="DNS",BW11="DNF",BW11="DSQ",BW11="DNC",BW11="OCS"),(COUNTIF($C$11:$C$32,"=FSCT")+1),IF(H$8="",0,IF($B11="","",RANK(BW11,BW$11:BW$32,1)))),""),"")</f>
        <v>1</v>
      </c>
      <c r="BY11" s="22">
        <f t="shared" ref="BY11:BY32" si="45">IF(BX11="","",IF($C11="FSCT",IF($B11="","",IF(BX11&gt;0,IF(OR(BW11="DNS",BW11="DSQ",BW11="DNC",BW11="OCS"),0,IF(BW11="DNF",1,(COUNTIF($BW$11:$BW$32,"=DNF")+COUNT($BW$11:$BW$32))-BX11+1)),0)),""))</f>
        <v>3</v>
      </c>
      <c r="BZ11" s="66">
        <f t="shared" ref="BZ11:BZ30" si="46">IF($C11="FSCT",O11,"")</f>
        <v>1.7766203703703704E-2</v>
      </c>
      <c r="CA11" s="22">
        <f t="shared" ref="CA11:CA32" si="47">IF(T11&gt;0,IF($C11="FSCT",IF(OR(BZ11="DNS",BZ11="DNF",BZ11="DSQ",BZ11="DNC",BZ11="OCS"),(COUNTIF($C$11:$C$32,"=FSCT")+1),IF(O$8="",0,IF($B11="","",RANK(BZ11,BZ$11:BZ$32,1)))),""),"")</f>
        <v>1</v>
      </c>
      <c r="CB11" s="22">
        <f t="shared" ref="CB11:CB32" si="48">IF(CA11="","",IF($C11="FSCT",IF($B11="","",IF(CA11&gt;0,IF(OR(BZ11="DNS",BZ11="DSQ",BZ11="DNC",BZ11="OCS"),0,IF(BZ11="DNF",1,(COUNTIF($BZ$11:$BZ$32,"=DNF")+COUNT($BZ$11:$BZ$32))-CA11+1)),0)),""))</f>
        <v>3</v>
      </c>
      <c r="CC11" s="66">
        <f t="shared" ref="CC11:CC30" si="49">IF($C11="FSCT",V11,"")</f>
        <v>2.224537037037037E-2</v>
      </c>
      <c r="CD11" s="22">
        <f t="shared" ref="CD11:CD32" si="50">IF(AA11&gt;0,IF($C11="FSCT",IF(OR(CC11="DNS",CC11="DNF",CC11="DSQ",CC11="DNC",CC11="OCS"),(COUNTIF($C$11:$C$32,"=FSCT")+1),IF(V$8="",0,IF($B11="","",RANK(CC11,CC$11:CC$32,1)))),""),"")</f>
        <v>1</v>
      </c>
      <c r="CE11" s="22">
        <f t="shared" ref="CE11:CE32" si="51">IF(CD11="","",IF($C11="FSCT",IF($B11="","",IF(CD11&gt;0,IF(OR(CC11="DNS",CC11="DSQ",CC11="DNC",CC11="OCS"),0,IF(CC11="DNF",1,(COUNTIF($CC$11:$CC$32,"=DNF")+COUNT($CC$11:$CC$32))-CD11+1)),0)),""))</f>
        <v>3</v>
      </c>
      <c r="CF11" s="66">
        <f t="shared" ref="CF11:CF30" si="52">IF($C11="FSCT",AC11,"")</f>
        <v>1.7546296296296296E-2</v>
      </c>
      <c r="CG11" s="22">
        <f t="shared" ref="CG11:CG32" si="53">IF(AH11&gt;0,IF($C11="FSCT",IF(OR(CF11="DNS",CF11="DNF",CF11="DSQ",CF11="DNC",CF11="OCS"),(COUNTIF($C$11:$C$32,"=FSCT")+1),IF(AC$8="",0,IF($B11="","",RANK(CF11,CF$11:CF$32,1)))),""),"")</f>
        <v>1</v>
      </c>
      <c r="CH11" s="22">
        <f t="shared" ref="CH11:CH32" si="54">IF(CG11="","",IF($C11="FSCT",IF($B11="","",IF(CG11&gt;0,IF(OR(CF11="DNS",CF11="DSQ",CF11="DNC",CF11="OCS"),0,IF(CF11="DNF",1,(COUNTIF($CF$11:$CF$32,"=DNF")+COUNT($CF$11:$CF$32))-CG11+1)),0)),""))</f>
        <v>3</v>
      </c>
      <c r="CI11" s="66">
        <f t="shared" ref="CI11:CI30" si="55">IF($C11="FSCT",AJ11,"")</f>
        <v>0</v>
      </c>
      <c r="CJ11" s="22" t="str">
        <f t="shared" ref="CJ11:CJ32" si="56">IF(AO11&gt;0,IF($C11="FSCT",IF(OR(CI11="DNS",CI11="DNF",CI11="DSQ",CI11="DNC",CI11="OCS"),(COUNTIF($C$11:$C$32,"=FSCT")+1),IF(AJ$8="",0,IF($B11="","",RANK(CI11,CI$11:CI$32,1)))),""),"")</f>
        <v/>
      </c>
      <c r="CK11" s="22" t="str">
        <f t="shared" ref="CK11:CK32" si="57">IF(CJ11="","",IF($C11="FSCT",IF($B11="","",IF(CJ11&gt;0,IF(OR(CI11="DNS",CI11="DSQ",CI11="DNC",CI11="OCS"),0,IF(CI11="DNF",1,(COUNTIF($CI$11:$CI$32,"=DNF")+COUNT($CI$11:$CI$32))-CJ11+1)),0)),""))</f>
        <v/>
      </c>
    </row>
    <row r="12" spans="1:89" ht="15" customHeight="1" x14ac:dyDescent="0.2">
      <c r="A12" s="252">
        <f t="shared" si="0"/>
        <v>2</v>
      </c>
      <c r="B12" s="61" t="s">
        <v>782</v>
      </c>
      <c r="C12" s="331" t="s">
        <v>224</v>
      </c>
      <c r="D12" s="249">
        <v>4377</v>
      </c>
      <c r="E12" s="15">
        <f t="shared" si="1"/>
        <v>10</v>
      </c>
      <c r="F12" s="16">
        <f t="shared" si="2"/>
        <v>2</v>
      </c>
      <c r="G12" s="8">
        <f t="shared" si="3"/>
        <v>90.4</v>
      </c>
      <c r="H12" s="62">
        <f t="shared" si="4"/>
        <v>1.8657407407407407E-2</v>
      </c>
      <c r="I12" s="65"/>
      <c r="J12" s="65">
        <v>26</v>
      </c>
      <c r="K12" s="65">
        <v>52</v>
      </c>
      <c r="L12" s="34">
        <f t="shared" si="5"/>
        <v>2.0638725008194032E-2</v>
      </c>
      <c r="M12" s="35">
        <f t="shared" si="6"/>
        <v>2</v>
      </c>
      <c r="N12" s="57">
        <f t="shared" si="7"/>
        <v>90.4</v>
      </c>
      <c r="O12" s="62">
        <f t="shared" si="8"/>
        <v>1.7997685185185186E-2</v>
      </c>
      <c r="P12" s="65"/>
      <c r="Q12" s="65">
        <v>25</v>
      </c>
      <c r="R12" s="65">
        <v>55</v>
      </c>
      <c r="S12" s="34">
        <f t="shared" si="9"/>
        <v>1.9908943788921666E-2</v>
      </c>
      <c r="T12" s="35">
        <f t="shared" si="10"/>
        <v>2</v>
      </c>
      <c r="U12" s="57">
        <f t="shared" si="11"/>
        <v>90.4</v>
      </c>
      <c r="V12" s="62">
        <f t="shared" si="12"/>
        <v>2.3958333333333331E-2</v>
      </c>
      <c r="W12" s="65"/>
      <c r="X12" s="65">
        <v>34</v>
      </c>
      <c r="Y12" s="65">
        <v>30</v>
      </c>
      <c r="Z12" s="34">
        <f t="shared" si="13"/>
        <v>2.650258112094395E-2</v>
      </c>
      <c r="AA12" s="35">
        <f t="shared" si="14"/>
        <v>4</v>
      </c>
      <c r="AB12" s="57">
        <f t="shared" si="15"/>
        <v>90.4</v>
      </c>
      <c r="AC12" s="62">
        <f t="shared" si="16"/>
        <v>1.8564814814814815E-2</v>
      </c>
      <c r="AD12" s="65"/>
      <c r="AE12" s="65">
        <v>26</v>
      </c>
      <c r="AF12" s="65">
        <v>44</v>
      </c>
      <c r="AG12" s="34">
        <f t="shared" si="17"/>
        <v>2.0536299573910195E-2</v>
      </c>
      <c r="AH12" s="35">
        <f t="shared" si="18"/>
        <v>2</v>
      </c>
      <c r="AI12" s="57">
        <f t="shared" si="19"/>
        <v>89.6</v>
      </c>
      <c r="AJ12" s="62"/>
      <c r="AK12" s="65"/>
      <c r="AL12" s="65"/>
      <c r="AM12" s="65"/>
      <c r="AN12" s="34"/>
      <c r="AO12" s="35"/>
      <c r="AR12" s="13" t="str">
        <f t="shared" si="20"/>
        <v>Dave Hackney</v>
      </c>
      <c r="AS12" s="13" t="str">
        <f t="shared" si="20"/>
        <v>FSCT</v>
      </c>
      <c r="AT12" s="13">
        <f t="shared" si="20"/>
        <v>4377</v>
      </c>
      <c r="AU12" s="22">
        <f t="shared" si="21"/>
        <v>3</v>
      </c>
      <c r="AV12" s="22">
        <f t="shared" si="22"/>
        <v>3</v>
      </c>
      <c r="AW12" s="22">
        <f t="shared" si="23"/>
        <v>1</v>
      </c>
      <c r="AX12" s="22">
        <f t="shared" si="24"/>
        <v>3</v>
      </c>
      <c r="AY12" s="22">
        <f t="shared" si="25"/>
        <v>0</v>
      </c>
      <c r="BA12" s="13" t="str">
        <f t="shared" si="26"/>
        <v>Dave Hackney</v>
      </c>
      <c r="BB12" s="13" t="str">
        <f t="shared" si="26"/>
        <v>FSCT</v>
      </c>
      <c r="BC12" s="13">
        <f t="shared" si="26"/>
        <v>4377</v>
      </c>
      <c r="BD12" s="66" t="str">
        <f t="shared" si="27"/>
        <v/>
      </c>
      <c r="BE12" s="22" t="str">
        <f t="shared" si="28"/>
        <v/>
      </c>
      <c r="BF12" s="22" t="str">
        <f t="shared" si="29"/>
        <v/>
      </c>
      <c r="BG12" s="66" t="str">
        <f t="shared" si="30"/>
        <v/>
      </c>
      <c r="BH12" s="22" t="str">
        <f t="shared" si="31"/>
        <v/>
      </c>
      <c r="BI12" s="22" t="str">
        <f t="shared" si="32"/>
        <v/>
      </c>
      <c r="BJ12" s="66" t="str">
        <f t="shared" si="33"/>
        <v/>
      </c>
      <c r="BK12" s="22" t="str">
        <f t="shared" si="34"/>
        <v/>
      </c>
      <c r="BL12" s="22" t="str">
        <f t="shared" si="35"/>
        <v/>
      </c>
      <c r="BM12" s="66" t="str">
        <f t="shared" si="36"/>
        <v/>
      </c>
      <c r="BN12" s="22" t="str">
        <f t="shared" si="37"/>
        <v/>
      </c>
      <c r="BO12" s="22" t="str">
        <f t="shared" si="38"/>
        <v/>
      </c>
      <c r="BP12" s="66" t="str">
        <f t="shared" si="39"/>
        <v/>
      </c>
      <c r="BQ12" s="22" t="str">
        <f t="shared" si="40"/>
        <v/>
      </c>
      <c r="BR12" s="22" t="str">
        <f t="shared" si="41"/>
        <v/>
      </c>
      <c r="BT12" s="13" t="str">
        <f t="shared" si="42"/>
        <v>Dave Hackney</v>
      </c>
      <c r="BU12" s="13" t="str">
        <f t="shared" si="42"/>
        <v>FSCT</v>
      </c>
      <c r="BV12" s="13">
        <f t="shared" si="42"/>
        <v>4377</v>
      </c>
      <c r="BW12" s="66">
        <f t="shared" si="43"/>
        <v>1.8657407407407407E-2</v>
      </c>
      <c r="BX12" s="22">
        <f t="shared" si="44"/>
        <v>2</v>
      </c>
      <c r="BY12" s="22">
        <f t="shared" si="45"/>
        <v>2</v>
      </c>
      <c r="BZ12" s="66">
        <f t="shared" si="46"/>
        <v>1.7997685185185186E-2</v>
      </c>
      <c r="CA12" s="22">
        <f t="shared" si="47"/>
        <v>2</v>
      </c>
      <c r="CB12" s="22">
        <f t="shared" si="48"/>
        <v>2</v>
      </c>
      <c r="CC12" s="66">
        <f t="shared" si="49"/>
        <v>2.3958333333333331E-2</v>
      </c>
      <c r="CD12" s="22">
        <f t="shared" si="50"/>
        <v>3</v>
      </c>
      <c r="CE12" s="22">
        <f t="shared" si="51"/>
        <v>1</v>
      </c>
      <c r="CF12" s="66">
        <f t="shared" si="52"/>
        <v>1.8564814814814815E-2</v>
      </c>
      <c r="CG12" s="22">
        <f t="shared" si="53"/>
        <v>2</v>
      </c>
      <c r="CH12" s="22">
        <f t="shared" si="54"/>
        <v>2</v>
      </c>
      <c r="CI12" s="66">
        <f t="shared" si="55"/>
        <v>0</v>
      </c>
      <c r="CJ12" s="22" t="str">
        <f t="shared" si="56"/>
        <v/>
      </c>
      <c r="CK12" s="22" t="str">
        <f t="shared" si="57"/>
        <v/>
      </c>
    </row>
    <row r="13" spans="1:89" ht="15" customHeight="1" x14ac:dyDescent="0.2">
      <c r="A13" s="252">
        <f t="shared" si="0"/>
        <v>3</v>
      </c>
      <c r="B13" s="61" t="s">
        <v>777</v>
      </c>
      <c r="C13" s="331" t="s">
        <v>224</v>
      </c>
      <c r="D13" s="249">
        <v>0</v>
      </c>
      <c r="E13" s="15">
        <f t="shared" si="1"/>
        <v>13</v>
      </c>
      <c r="F13" s="16">
        <f t="shared" si="2"/>
        <v>3</v>
      </c>
      <c r="G13" s="8">
        <f t="shared" si="3"/>
        <v>90.4</v>
      </c>
      <c r="H13" s="62">
        <f t="shared" si="4"/>
        <v>1.9849537037037037E-2</v>
      </c>
      <c r="I13" s="65"/>
      <c r="J13" s="65">
        <v>28</v>
      </c>
      <c r="K13" s="65">
        <v>35</v>
      </c>
      <c r="L13" s="34">
        <f t="shared" si="5"/>
        <v>2.1957452474598491E-2</v>
      </c>
      <c r="M13" s="35">
        <f t="shared" si="6"/>
        <v>3</v>
      </c>
      <c r="N13" s="57">
        <f t="shared" si="7"/>
        <v>90.4</v>
      </c>
      <c r="O13" s="62">
        <f t="shared" si="8"/>
        <v>1.8877314814814816E-2</v>
      </c>
      <c r="P13" s="65"/>
      <c r="Q13" s="65">
        <v>27</v>
      </c>
      <c r="R13" s="65">
        <v>11</v>
      </c>
      <c r="S13" s="34">
        <f t="shared" si="9"/>
        <v>2.0881985414618158E-2</v>
      </c>
      <c r="T13" s="35">
        <f t="shared" si="10"/>
        <v>3</v>
      </c>
      <c r="U13" s="57">
        <f t="shared" si="11"/>
        <v>90.4</v>
      </c>
      <c r="V13" s="62">
        <f t="shared" si="12"/>
        <v>2.3333333333333334E-2</v>
      </c>
      <c r="W13" s="65"/>
      <c r="X13" s="65">
        <v>33</v>
      </c>
      <c r="Y13" s="65">
        <v>36</v>
      </c>
      <c r="Z13" s="34">
        <f t="shared" si="13"/>
        <v>2.5811209439528023E-2</v>
      </c>
      <c r="AA13" s="35">
        <f t="shared" si="14"/>
        <v>2</v>
      </c>
      <c r="AB13" s="57">
        <f t="shared" si="15"/>
        <v>90.4</v>
      </c>
      <c r="AC13" s="62" t="s">
        <v>816</v>
      </c>
      <c r="AD13" s="65"/>
      <c r="AE13" s="65"/>
      <c r="AF13" s="65"/>
      <c r="AG13" s="34" t="str">
        <f t="shared" si="17"/>
        <v/>
      </c>
      <c r="AH13" s="35">
        <f t="shared" si="18"/>
        <v>5</v>
      </c>
      <c r="AI13" s="57">
        <f t="shared" si="19"/>
        <v>89.6</v>
      </c>
      <c r="AJ13" s="62"/>
      <c r="AK13" s="65"/>
      <c r="AL13" s="65"/>
      <c r="AM13" s="65"/>
      <c r="AN13" s="34"/>
      <c r="AO13" s="35"/>
      <c r="AR13" s="13" t="str">
        <f t="shared" si="20"/>
        <v>Keri Lane</v>
      </c>
      <c r="AS13" s="13" t="str">
        <f t="shared" si="20"/>
        <v>FSCT</v>
      </c>
      <c r="AT13" s="13">
        <f t="shared" si="20"/>
        <v>0</v>
      </c>
      <c r="AU13" s="22">
        <f t="shared" si="21"/>
        <v>2</v>
      </c>
      <c r="AV13" s="22">
        <f t="shared" si="22"/>
        <v>2</v>
      </c>
      <c r="AW13" s="22">
        <f t="shared" si="23"/>
        <v>3</v>
      </c>
      <c r="AX13" s="22">
        <f t="shared" si="24"/>
        <v>1</v>
      </c>
      <c r="AY13" s="22">
        <f t="shared" si="25"/>
        <v>0</v>
      </c>
      <c r="BA13" s="13" t="str">
        <f t="shared" si="26"/>
        <v>Keri Lane</v>
      </c>
      <c r="BB13" s="13" t="str">
        <f t="shared" si="26"/>
        <v>FSCT</v>
      </c>
      <c r="BC13" s="13">
        <f t="shared" si="26"/>
        <v>0</v>
      </c>
      <c r="BD13" s="66" t="str">
        <f t="shared" si="27"/>
        <v/>
      </c>
      <c r="BE13" s="22" t="str">
        <f t="shared" si="28"/>
        <v/>
      </c>
      <c r="BF13" s="22" t="str">
        <f t="shared" si="29"/>
        <v/>
      </c>
      <c r="BG13" s="66" t="str">
        <f t="shared" si="30"/>
        <v/>
      </c>
      <c r="BH13" s="22" t="str">
        <f t="shared" si="31"/>
        <v/>
      </c>
      <c r="BI13" s="22" t="str">
        <f t="shared" si="32"/>
        <v/>
      </c>
      <c r="BJ13" s="66" t="str">
        <f t="shared" si="33"/>
        <v/>
      </c>
      <c r="BK13" s="22" t="str">
        <f t="shared" si="34"/>
        <v/>
      </c>
      <c r="BL13" s="22" t="str">
        <f t="shared" si="35"/>
        <v/>
      </c>
      <c r="BM13" s="66" t="str">
        <f t="shared" si="36"/>
        <v/>
      </c>
      <c r="BN13" s="22" t="str">
        <f t="shared" si="37"/>
        <v/>
      </c>
      <c r="BO13" s="22" t="str">
        <f t="shared" si="38"/>
        <v/>
      </c>
      <c r="BP13" s="66" t="str">
        <f t="shared" si="39"/>
        <v/>
      </c>
      <c r="BQ13" s="22" t="str">
        <f t="shared" si="40"/>
        <v/>
      </c>
      <c r="BR13" s="22" t="str">
        <f t="shared" si="41"/>
        <v/>
      </c>
      <c r="BT13" s="13" t="str">
        <f t="shared" si="42"/>
        <v>Keri Lane</v>
      </c>
      <c r="BU13" s="13" t="str">
        <f t="shared" si="42"/>
        <v>FSCT</v>
      </c>
      <c r="BV13" s="13">
        <f t="shared" si="42"/>
        <v>0</v>
      </c>
      <c r="BW13" s="66">
        <f t="shared" si="43"/>
        <v>1.9849537037037037E-2</v>
      </c>
      <c r="BX13" s="22">
        <f t="shared" si="44"/>
        <v>3</v>
      </c>
      <c r="BY13" s="22">
        <f t="shared" si="45"/>
        <v>1</v>
      </c>
      <c r="BZ13" s="66">
        <f t="shared" si="46"/>
        <v>1.8877314814814816E-2</v>
      </c>
      <c r="CA13" s="22">
        <f t="shared" si="47"/>
        <v>3</v>
      </c>
      <c r="CB13" s="22">
        <f t="shared" si="48"/>
        <v>1</v>
      </c>
      <c r="CC13" s="66">
        <f t="shared" si="49"/>
        <v>2.3333333333333334E-2</v>
      </c>
      <c r="CD13" s="22">
        <f t="shared" si="50"/>
        <v>2</v>
      </c>
      <c r="CE13" s="22">
        <f t="shared" si="51"/>
        <v>2</v>
      </c>
      <c r="CF13" s="66" t="str">
        <f t="shared" si="52"/>
        <v>DNF</v>
      </c>
      <c r="CG13" s="22">
        <f t="shared" si="53"/>
        <v>4</v>
      </c>
      <c r="CH13" s="22">
        <f t="shared" si="54"/>
        <v>1</v>
      </c>
      <c r="CI13" s="66">
        <f t="shared" si="55"/>
        <v>0</v>
      </c>
      <c r="CJ13" s="22" t="str">
        <f t="shared" si="56"/>
        <v/>
      </c>
      <c r="CK13" s="22" t="str">
        <f t="shared" si="57"/>
        <v/>
      </c>
    </row>
    <row r="14" spans="1:89" ht="15" customHeight="1" x14ac:dyDescent="0.2">
      <c r="A14" s="252">
        <f t="shared" si="0"/>
        <v>4</v>
      </c>
      <c r="B14" s="61" t="s">
        <v>706</v>
      </c>
      <c r="C14" s="331" t="s">
        <v>83</v>
      </c>
      <c r="D14" s="249">
        <v>1334</v>
      </c>
      <c r="E14" s="15">
        <f t="shared" si="1"/>
        <v>14</v>
      </c>
      <c r="F14" s="16">
        <f t="shared" si="2"/>
        <v>4</v>
      </c>
      <c r="G14" s="8">
        <f t="shared" si="3"/>
        <v>83</v>
      </c>
      <c r="H14" s="62">
        <f t="shared" si="4"/>
        <v>1.8680555555555554E-2</v>
      </c>
      <c r="I14" s="65"/>
      <c r="J14" s="65">
        <v>26</v>
      </c>
      <c r="K14" s="65">
        <v>54</v>
      </c>
      <c r="L14" s="34">
        <f t="shared" si="5"/>
        <v>2.2506693440428379E-2</v>
      </c>
      <c r="M14" s="35">
        <f t="shared" si="6"/>
        <v>4</v>
      </c>
      <c r="N14" s="57">
        <f t="shared" si="7"/>
        <v>83</v>
      </c>
      <c r="O14" s="62">
        <f t="shared" si="8"/>
        <v>1.7673611111111109E-2</v>
      </c>
      <c r="P14" s="65"/>
      <c r="Q14" s="65">
        <v>25</v>
      </c>
      <c r="R14" s="65">
        <v>27</v>
      </c>
      <c r="S14" s="34">
        <f t="shared" si="9"/>
        <v>2.1293507362784469E-2</v>
      </c>
      <c r="T14" s="35">
        <f t="shared" si="10"/>
        <v>4</v>
      </c>
      <c r="U14" s="57">
        <f t="shared" si="11"/>
        <v>83</v>
      </c>
      <c r="V14" s="62">
        <f t="shared" si="12"/>
        <v>2.1770833333333336E-2</v>
      </c>
      <c r="W14" s="65"/>
      <c r="X14" s="65">
        <v>31</v>
      </c>
      <c r="Y14" s="65">
        <v>21</v>
      </c>
      <c r="Z14" s="34">
        <f t="shared" si="13"/>
        <v>2.6229919678714863E-2</v>
      </c>
      <c r="AA14" s="35">
        <f t="shared" si="14"/>
        <v>3</v>
      </c>
      <c r="AB14" s="57">
        <f t="shared" si="15"/>
        <v>83</v>
      </c>
      <c r="AC14" s="62">
        <f t="shared" si="16"/>
        <v>1.8136574074074072E-2</v>
      </c>
      <c r="AD14" s="65"/>
      <c r="AE14" s="65">
        <v>26</v>
      </c>
      <c r="AF14" s="65">
        <v>7</v>
      </c>
      <c r="AG14" s="34">
        <f t="shared" si="17"/>
        <v>2.1851294065149487E-2</v>
      </c>
      <c r="AH14" s="35">
        <f t="shared" si="18"/>
        <v>3</v>
      </c>
      <c r="AI14" s="57">
        <f t="shared" si="19"/>
        <v>83</v>
      </c>
      <c r="AJ14" s="62"/>
      <c r="AK14" s="65"/>
      <c r="AL14" s="65"/>
      <c r="AM14" s="65"/>
      <c r="AN14" s="34"/>
      <c r="AO14" s="35"/>
      <c r="AR14" s="13" t="str">
        <f t="shared" si="20"/>
        <v>Darby Smith</v>
      </c>
      <c r="AS14" s="13" t="str">
        <f t="shared" si="20"/>
        <v>TH</v>
      </c>
      <c r="AT14" s="13">
        <f t="shared" si="20"/>
        <v>1334</v>
      </c>
      <c r="AU14" s="22">
        <f t="shared" si="21"/>
        <v>1</v>
      </c>
      <c r="AV14" s="22">
        <f t="shared" si="22"/>
        <v>1</v>
      </c>
      <c r="AW14" s="22">
        <f t="shared" si="23"/>
        <v>2</v>
      </c>
      <c r="AX14" s="22">
        <f t="shared" si="24"/>
        <v>2</v>
      </c>
      <c r="AY14" s="22">
        <f t="shared" si="25"/>
        <v>0</v>
      </c>
      <c r="BA14" s="13" t="str">
        <f t="shared" si="26"/>
        <v>Darby Smith</v>
      </c>
      <c r="BB14" s="13" t="str">
        <f t="shared" si="26"/>
        <v>TH</v>
      </c>
      <c r="BC14" s="13">
        <f t="shared" si="26"/>
        <v>1334</v>
      </c>
      <c r="BD14" s="66">
        <f t="shared" si="27"/>
        <v>1.8680555555555554E-2</v>
      </c>
      <c r="BE14" s="22">
        <f t="shared" si="28"/>
        <v>1</v>
      </c>
      <c r="BF14" s="22">
        <f t="shared" si="29"/>
        <v>1</v>
      </c>
      <c r="BG14" s="66">
        <f t="shared" si="30"/>
        <v>1.7673611111111109E-2</v>
      </c>
      <c r="BH14" s="22">
        <f t="shared" si="31"/>
        <v>1</v>
      </c>
      <c r="BI14" s="22">
        <f t="shared" si="32"/>
        <v>1</v>
      </c>
      <c r="BJ14" s="66">
        <f t="shared" si="33"/>
        <v>2.1770833333333336E-2</v>
      </c>
      <c r="BK14" s="22">
        <f t="shared" si="34"/>
        <v>1</v>
      </c>
      <c r="BL14" s="22">
        <f t="shared" si="35"/>
        <v>1</v>
      </c>
      <c r="BM14" s="66">
        <f t="shared" si="36"/>
        <v>1.8136574074074072E-2</v>
      </c>
      <c r="BN14" s="22">
        <f t="shared" si="37"/>
        <v>1</v>
      </c>
      <c r="BO14" s="22">
        <f t="shared" si="38"/>
        <v>1</v>
      </c>
      <c r="BP14" s="66">
        <f t="shared" si="39"/>
        <v>0</v>
      </c>
      <c r="BQ14" s="22" t="str">
        <f t="shared" si="40"/>
        <v/>
      </c>
      <c r="BR14" s="22" t="str">
        <f t="shared" si="41"/>
        <v/>
      </c>
      <c r="BT14" s="13" t="str">
        <f t="shared" si="42"/>
        <v>Darby Smith</v>
      </c>
      <c r="BU14" s="13" t="str">
        <f t="shared" si="42"/>
        <v>TH</v>
      </c>
      <c r="BV14" s="13">
        <f t="shared" si="42"/>
        <v>1334</v>
      </c>
      <c r="BW14" s="66" t="str">
        <f t="shared" si="43"/>
        <v/>
      </c>
      <c r="BX14" s="22" t="str">
        <f t="shared" si="44"/>
        <v/>
      </c>
      <c r="BY14" s="22" t="str">
        <f t="shared" si="45"/>
        <v/>
      </c>
      <c r="BZ14" s="66" t="str">
        <f t="shared" si="46"/>
        <v/>
      </c>
      <c r="CA14" s="22" t="str">
        <f t="shared" si="47"/>
        <v/>
      </c>
      <c r="CB14" s="22" t="str">
        <f t="shared" si="48"/>
        <v/>
      </c>
      <c r="CC14" s="66" t="str">
        <f t="shared" si="49"/>
        <v/>
      </c>
      <c r="CD14" s="22" t="str">
        <f t="shared" si="50"/>
        <v/>
      </c>
      <c r="CE14" s="22" t="str">
        <f t="shared" si="51"/>
        <v/>
      </c>
      <c r="CF14" s="66" t="str">
        <f t="shared" si="52"/>
        <v/>
      </c>
      <c r="CG14" s="22" t="str">
        <f t="shared" si="53"/>
        <v/>
      </c>
      <c r="CH14" s="22" t="str">
        <f t="shared" si="54"/>
        <v/>
      </c>
      <c r="CI14" s="66" t="str">
        <f t="shared" si="55"/>
        <v/>
      </c>
      <c r="CJ14" s="22" t="str">
        <f t="shared" si="56"/>
        <v/>
      </c>
      <c r="CK14" s="22" t="str">
        <f t="shared" si="57"/>
        <v/>
      </c>
    </row>
    <row r="15" spans="1:89" ht="15" customHeight="1" x14ac:dyDescent="0.2">
      <c r="A15" s="60" t="str">
        <f t="shared" si="0"/>
        <v/>
      </c>
      <c r="B15" s="61"/>
      <c r="C15" s="13"/>
      <c r="D15" s="14"/>
      <c r="E15" s="15" t="str">
        <f t="shared" si="1"/>
        <v/>
      </c>
      <c r="F15" s="16" t="str">
        <f t="shared" si="2"/>
        <v/>
      </c>
      <c r="G15" s="8" t="str">
        <f t="shared" si="3"/>
        <v/>
      </c>
      <c r="H15" s="62" t="str">
        <f t="shared" si="4"/>
        <v/>
      </c>
      <c r="I15" s="65"/>
      <c r="J15" s="65"/>
      <c r="K15" s="65"/>
      <c r="L15" s="34" t="str">
        <f t="shared" si="5"/>
        <v/>
      </c>
      <c r="M15" s="35" t="str">
        <f t="shared" si="6"/>
        <v/>
      </c>
      <c r="N15" s="57" t="str">
        <f t="shared" si="7"/>
        <v/>
      </c>
      <c r="O15" s="62" t="str">
        <f t="shared" si="8"/>
        <v/>
      </c>
      <c r="P15" s="65"/>
      <c r="Q15" s="65"/>
      <c r="R15" s="65"/>
      <c r="S15" s="34" t="str">
        <f t="shared" si="9"/>
        <v/>
      </c>
      <c r="T15" s="35" t="str">
        <f t="shared" si="10"/>
        <v/>
      </c>
      <c r="U15" s="57" t="str">
        <f t="shared" si="11"/>
        <v/>
      </c>
      <c r="V15" s="62" t="str">
        <f t="shared" si="12"/>
        <v/>
      </c>
      <c r="W15" s="65"/>
      <c r="X15" s="65"/>
      <c r="Y15" s="65"/>
      <c r="Z15" s="34" t="str">
        <f t="shared" si="13"/>
        <v/>
      </c>
      <c r="AA15" s="35" t="str">
        <f t="shared" si="14"/>
        <v/>
      </c>
      <c r="AB15" s="57" t="str">
        <f t="shared" si="15"/>
        <v/>
      </c>
      <c r="AC15" s="62" t="str">
        <f t="shared" si="16"/>
        <v/>
      </c>
      <c r="AD15" s="65"/>
      <c r="AE15" s="65"/>
      <c r="AF15" s="65"/>
      <c r="AG15" s="34" t="str">
        <f t="shared" si="17"/>
        <v/>
      </c>
      <c r="AH15" s="35" t="str">
        <f t="shared" si="18"/>
        <v/>
      </c>
      <c r="AI15" s="57" t="str">
        <f t="shared" si="19"/>
        <v/>
      </c>
      <c r="AJ15" s="62" t="str">
        <f t="shared" ref="AJ15:AJ30" si="58">IF($B15="","",TIME(AK15,AL15,AM15))</f>
        <v/>
      </c>
      <c r="AK15" s="65"/>
      <c r="AL15" s="65"/>
      <c r="AM15" s="65"/>
      <c r="AN15" s="34" t="str">
        <f t="shared" ref="AN15:AN30" si="59">IF(OR(AJ15="DNS",AJ15="DNF",AJ15="DSQ",AJ15="DNC",AJ15="OCS"),"",IF(AJ$9="","",IF($B15="","",(AJ15/(AI15/100)))))</f>
        <v/>
      </c>
      <c r="AO15" s="35" t="str">
        <f t="shared" ref="AO15:AO32" si="60">IF(OR(AJ15="DNS",AJ15="DNF",AJ15="DSQ",AJ15="DNC",AJ15="OCS"),(COUNTA($B$11:$B$32)+1),IF(AJ$8="",0,IF($B15="","",RANK(AN15,AN$11:AN$32,1))))</f>
        <v/>
      </c>
      <c r="AR15" s="13" t="str">
        <f t="shared" si="20"/>
        <v/>
      </c>
      <c r="AS15" s="13" t="str">
        <f t="shared" si="20"/>
        <v/>
      </c>
      <c r="AT15" s="13" t="str">
        <f t="shared" si="20"/>
        <v/>
      </c>
      <c r="AU15" s="22" t="str">
        <f t="shared" si="21"/>
        <v/>
      </c>
      <c r="AV15" s="22" t="str">
        <f t="shared" si="22"/>
        <v/>
      </c>
      <c r="AW15" s="22" t="str">
        <f t="shared" si="23"/>
        <v/>
      </c>
      <c r="AX15" s="22" t="str">
        <f t="shared" si="24"/>
        <v/>
      </c>
      <c r="AY15" s="22" t="str">
        <f t="shared" si="25"/>
        <v/>
      </c>
      <c r="BA15" s="13" t="str">
        <f t="shared" si="26"/>
        <v/>
      </c>
      <c r="BB15" s="13" t="str">
        <f t="shared" si="26"/>
        <v/>
      </c>
      <c r="BC15" s="13" t="str">
        <f t="shared" si="26"/>
        <v/>
      </c>
      <c r="BD15" s="66" t="str">
        <f t="shared" si="27"/>
        <v/>
      </c>
      <c r="BE15" s="22" t="str">
        <f t="shared" si="28"/>
        <v/>
      </c>
      <c r="BF15" s="22" t="str">
        <f t="shared" si="29"/>
        <v/>
      </c>
      <c r="BG15" s="66" t="str">
        <f t="shared" si="30"/>
        <v/>
      </c>
      <c r="BH15" s="22" t="str">
        <f t="shared" si="31"/>
        <v/>
      </c>
      <c r="BI15" s="22" t="str">
        <f t="shared" si="32"/>
        <v/>
      </c>
      <c r="BJ15" s="66" t="str">
        <f t="shared" si="33"/>
        <v/>
      </c>
      <c r="BK15" s="22" t="str">
        <f t="shared" si="34"/>
        <v/>
      </c>
      <c r="BL15" s="22" t="str">
        <f t="shared" si="35"/>
        <v/>
      </c>
      <c r="BM15" s="66" t="str">
        <f t="shared" si="36"/>
        <v/>
      </c>
      <c r="BN15" s="22" t="str">
        <f t="shared" si="37"/>
        <v/>
      </c>
      <c r="BO15" s="22" t="str">
        <f t="shared" si="38"/>
        <v/>
      </c>
      <c r="BP15" s="66" t="str">
        <f t="shared" si="39"/>
        <v/>
      </c>
      <c r="BQ15" s="22" t="str">
        <f t="shared" si="40"/>
        <v/>
      </c>
      <c r="BR15" s="22" t="str">
        <f t="shared" si="41"/>
        <v/>
      </c>
      <c r="BT15" s="13" t="str">
        <f t="shared" si="42"/>
        <v/>
      </c>
      <c r="BU15" s="13" t="str">
        <f t="shared" si="42"/>
        <v/>
      </c>
      <c r="BV15" s="13" t="str">
        <f t="shared" si="42"/>
        <v/>
      </c>
      <c r="BW15" s="66" t="str">
        <f t="shared" si="43"/>
        <v/>
      </c>
      <c r="BX15" s="22" t="str">
        <f t="shared" si="44"/>
        <v/>
      </c>
      <c r="BY15" s="22" t="str">
        <f t="shared" si="45"/>
        <v/>
      </c>
      <c r="BZ15" s="66" t="str">
        <f t="shared" si="46"/>
        <v/>
      </c>
      <c r="CA15" s="22" t="str">
        <f t="shared" si="47"/>
        <v/>
      </c>
      <c r="CB15" s="22" t="str">
        <f t="shared" si="48"/>
        <v/>
      </c>
      <c r="CC15" s="66" t="str">
        <f t="shared" si="49"/>
        <v/>
      </c>
      <c r="CD15" s="22" t="str">
        <f t="shared" si="50"/>
        <v/>
      </c>
      <c r="CE15" s="22" t="str">
        <f t="shared" si="51"/>
        <v/>
      </c>
      <c r="CF15" s="66" t="str">
        <f t="shared" si="52"/>
        <v/>
      </c>
      <c r="CG15" s="22" t="str">
        <f t="shared" si="53"/>
        <v/>
      </c>
      <c r="CH15" s="22" t="str">
        <f t="shared" si="54"/>
        <v/>
      </c>
      <c r="CI15" s="66" t="str">
        <f t="shared" si="55"/>
        <v/>
      </c>
      <c r="CJ15" s="22" t="str">
        <f t="shared" si="56"/>
        <v/>
      </c>
      <c r="CK15" s="22" t="str">
        <f t="shared" si="57"/>
        <v/>
      </c>
    </row>
    <row r="16" spans="1:89" ht="15" customHeight="1" x14ac:dyDescent="0.2">
      <c r="A16" s="60" t="str">
        <f t="shared" si="0"/>
        <v/>
      </c>
      <c r="B16" s="61"/>
      <c r="C16" s="13"/>
      <c r="D16" s="14"/>
      <c r="E16" s="15" t="str">
        <f t="shared" si="1"/>
        <v/>
      </c>
      <c r="F16" s="16" t="str">
        <f t="shared" si="2"/>
        <v/>
      </c>
      <c r="G16" s="8" t="str">
        <f t="shared" si="3"/>
        <v/>
      </c>
      <c r="H16" s="62" t="str">
        <f t="shared" si="4"/>
        <v/>
      </c>
      <c r="I16" s="65"/>
      <c r="J16" s="65"/>
      <c r="K16" s="65"/>
      <c r="L16" s="34" t="str">
        <f t="shared" si="5"/>
        <v/>
      </c>
      <c r="M16" s="35" t="str">
        <f t="shared" si="6"/>
        <v/>
      </c>
      <c r="N16" s="57" t="str">
        <f t="shared" si="7"/>
        <v/>
      </c>
      <c r="O16" s="62" t="str">
        <f t="shared" si="8"/>
        <v/>
      </c>
      <c r="P16" s="65"/>
      <c r="Q16" s="65"/>
      <c r="R16" s="65"/>
      <c r="S16" s="34" t="str">
        <f t="shared" si="9"/>
        <v/>
      </c>
      <c r="T16" s="35" t="str">
        <f t="shared" si="10"/>
        <v/>
      </c>
      <c r="U16" s="57" t="str">
        <f t="shared" si="11"/>
        <v/>
      </c>
      <c r="V16" s="62" t="str">
        <f t="shared" si="12"/>
        <v/>
      </c>
      <c r="W16" s="65"/>
      <c r="X16" s="65"/>
      <c r="Y16" s="65"/>
      <c r="Z16" s="34" t="str">
        <f t="shared" si="13"/>
        <v/>
      </c>
      <c r="AA16" s="35" t="str">
        <f t="shared" si="14"/>
        <v/>
      </c>
      <c r="AB16" s="57" t="str">
        <f t="shared" si="15"/>
        <v/>
      </c>
      <c r="AC16" s="62" t="str">
        <f t="shared" si="16"/>
        <v/>
      </c>
      <c r="AD16" s="65"/>
      <c r="AE16" s="65"/>
      <c r="AF16" s="65"/>
      <c r="AG16" s="34" t="str">
        <f t="shared" si="17"/>
        <v/>
      </c>
      <c r="AH16" s="35" t="str">
        <f t="shared" si="18"/>
        <v/>
      </c>
      <c r="AI16" s="57" t="str">
        <f t="shared" si="19"/>
        <v/>
      </c>
      <c r="AJ16" s="62" t="str">
        <f t="shared" si="58"/>
        <v/>
      </c>
      <c r="AK16" s="65"/>
      <c r="AL16" s="65"/>
      <c r="AM16" s="65"/>
      <c r="AN16" s="34" t="str">
        <f t="shared" si="59"/>
        <v/>
      </c>
      <c r="AO16" s="35" t="str">
        <f t="shared" si="60"/>
        <v/>
      </c>
      <c r="AR16" s="13" t="str">
        <f t="shared" si="20"/>
        <v/>
      </c>
      <c r="AS16" s="13" t="str">
        <f t="shared" si="20"/>
        <v/>
      </c>
      <c r="AT16" s="13" t="str">
        <f t="shared" si="20"/>
        <v/>
      </c>
      <c r="AU16" s="22" t="str">
        <f t="shared" si="21"/>
        <v/>
      </c>
      <c r="AV16" s="22" t="str">
        <f t="shared" si="22"/>
        <v/>
      </c>
      <c r="AW16" s="22" t="str">
        <f t="shared" si="23"/>
        <v/>
      </c>
      <c r="AX16" s="22" t="str">
        <f t="shared" si="24"/>
        <v/>
      </c>
      <c r="AY16" s="22" t="str">
        <f t="shared" si="25"/>
        <v/>
      </c>
      <c r="BA16" s="13" t="str">
        <f t="shared" si="26"/>
        <v/>
      </c>
      <c r="BB16" s="13" t="str">
        <f t="shared" si="26"/>
        <v/>
      </c>
      <c r="BC16" s="13" t="str">
        <f t="shared" si="26"/>
        <v/>
      </c>
      <c r="BD16" s="66" t="str">
        <f t="shared" si="27"/>
        <v/>
      </c>
      <c r="BE16" s="22" t="str">
        <f t="shared" si="28"/>
        <v/>
      </c>
      <c r="BF16" s="22" t="str">
        <f t="shared" si="29"/>
        <v/>
      </c>
      <c r="BG16" s="66" t="str">
        <f t="shared" si="30"/>
        <v/>
      </c>
      <c r="BH16" s="22" t="str">
        <f t="shared" si="31"/>
        <v/>
      </c>
      <c r="BI16" s="22" t="str">
        <f t="shared" si="32"/>
        <v/>
      </c>
      <c r="BJ16" s="66" t="str">
        <f t="shared" si="33"/>
        <v/>
      </c>
      <c r="BK16" s="22" t="str">
        <f t="shared" si="34"/>
        <v/>
      </c>
      <c r="BL16" s="22" t="str">
        <f t="shared" si="35"/>
        <v/>
      </c>
      <c r="BM16" s="66" t="str">
        <f t="shared" si="36"/>
        <v/>
      </c>
      <c r="BN16" s="22" t="str">
        <f t="shared" si="37"/>
        <v/>
      </c>
      <c r="BO16" s="22" t="str">
        <f t="shared" si="38"/>
        <v/>
      </c>
      <c r="BP16" s="66" t="str">
        <f t="shared" si="39"/>
        <v/>
      </c>
      <c r="BQ16" s="22" t="str">
        <f t="shared" si="40"/>
        <v/>
      </c>
      <c r="BR16" s="22" t="str">
        <f t="shared" si="41"/>
        <v/>
      </c>
      <c r="BT16" s="13" t="str">
        <f t="shared" si="42"/>
        <v/>
      </c>
      <c r="BU16" s="13" t="str">
        <f t="shared" si="42"/>
        <v/>
      </c>
      <c r="BV16" s="13" t="str">
        <f t="shared" si="42"/>
        <v/>
      </c>
      <c r="BW16" s="66" t="str">
        <f t="shared" si="43"/>
        <v/>
      </c>
      <c r="BX16" s="22" t="str">
        <f t="shared" si="44"/>
        <v/>
      </c>
      <c r="BY16" s="22" t="str">
        <f t="shared" si="45"/>
        <v/>
      </c>
      <c r="BZ16" s="66" t="str">
        <f t="shared" si="46"/>
        <v/>
      </c>
      <c r="CA16" s="22" t="str">
        <f t="shared" si="47"/>
        <v/>
      </c>
      <c r="CB16" s="22" t="str">
        <f t="shared" si="48"/>
        <v/>
      </c>
      <c r="CC16" s="66" t="str">
        <f t="shared" si="49"/>
        <v/>
      </c>
      <c r="CD16" s="22" t="str">
        <f t="shared" si="50"/>
        <v/>
      </c>
      <c r="CE16" s="22" t="str">
        <f t="shared" si="51"/>
        <v/>
      </c>
      <c r="CF16" s="66" t="str">
        <f t="shared" si="52"/>
        <v/>
      </c>
      <c r="CG16" s="22" t="str">
        <f t="shared" si="53"/>
        <v/>
      </c>
      <c r="CH16" s="22" t="str">
        <f t="shared" si="54"/>
        <v/>
      </c>
      <c r="CI16" s="66" t="str">
        <f t="shared" si="55"/>
        <v/>
      </c>
      <c r="CJ16" s="22" t="str">
        <f t="shared" si="56"/>
        <v/>
      </c>
      <c r="CK16" s="22" t="str">
        <f t="shared" si="57"/>
        <v/>
      </c>
    </row>
    <row r="17" spans="1:89" ht="15" customHeight="1" x14ac:dyDescent="0.2">
      <c r="A17" s="60" t="str">
        <f t="shared" si="0"/>
        <v/>
      </c>
      <c r="B17" s="61"/>
      <c r="C17" s="13"/>
      <c r="D17" s="14"/>
      <c r="E17" s="15" t="str">
        <f t="shared" si="1"/>
        <v/>
      </c>
      <c r="F17" s="16" t="str">
        <f t="shared" si="2"/>
        <v/>
      </c>
      <c r="G17" s="8" t="str">
        <f t="shared" si="3"/>
        <v/>
      </c>
      <c r="H17" s="62" t="str">
        <f t="shared" si="4"/>
        <v/>
      </c>
      <c r="I17" s="65"/>
      <c r="J17" s="65"/>
      <c r="K17" s="65"/>
      <c r="L17" s="34" t="str">
        <f t="shared" si="5"/>
        <v/>
      </c>
      <c r="M17" s="35" t="str">
        <f t="shared" si="6"/>
        <v/>
      </c>
      <c r="N17" s="57" t="str">
        <f t="shared" si="7"/>
        <v/>
      </c>
      <c r="O17" s="62" t="str">
        <f t="shared" si="8"/>
        <v/>
      </c>
      <c r="P17" s="65"/>
      <c r="Q17" s="65"/>
      <c r="R17" s="65"/>
      <c r="S17" s="34" t="str">
        <f t="shared" si="9"/>
        <v/>
      </c>
      <c r="T17" s="35" t="str">
        <f t="shared" si="10"/>
        <v/>
      </c>
      <c r="U17" s="57" t="str">
        <f t="shared" si="11"/>
        <v/>
      </c>
      <c r="V17" s="62" t="str">
        <f t="shared" si="12"/>
        <v/>
      </c>
      <c r="W17" s="65"/>
      <c r="X17" s="65"/>
      <c r="Y17" s="65"/>
      <c r="Z17" s="34" t="str">
        <f t="shared" si="13"/>
        <v/>
      </c>
      <c r="AA17" s="35" t="str">
        <f t="shared" si="14"/>
        <v/>
      </c>
      <c r="AB17" s="57" t="str">
        <f t="shared" si="15"/>
        <v/>
      </c>
      <c r="AC17" s="62" t="str">
        <f t="shared" si="16"/>
        <v/>
      </c>
      <c r="AD17" s="65"/>
      <c r="AE17" s="65"/>
      <c r="AF17" s="65"/>
      <c r="AG17" s="34" t="str">
        <f t="shared" si="17"/>
        <v/>
      </c>
      <c r="AH17" s="35" t="str">
        <f t="shared" si="18"/>
        <v/>
      </c>
      <c r="AI17" s="57" t="str">
        <f t="shared" si="19"/>
        <v/>
      </c>
      <c r="AJ17" s="62" t="str">
        <f t="shared" si="58"/>
        <v/>
      </c>
      <c r="AK17" s="65"/>
      <c r="AL17" s="65"/>
      <c r="AM17" s="65"/>
      <c r="AN17" s="34" t="str">
        <f t="shared" si="59"/>
        <v/>
      </c>
      <c r="AO17" s="35" t="str">
        <f t="shared" si="60"/>
        <v/>
      </c>
      <c r="AR17" s="13" t="str">
        <f t="shared" si="20"/>
        <v/>
      </c>
      <c r="AS17" s="13" t="str">
        <f t="shared" si="20"/>
        <v/>
      </c>
      <c r="AT17" s="13" t="str">
        <f t="shared" si="20"/>
        <v/>
      </c>
      <c r="AU17" s="22" t="str">
        <f t="shared" si="21"/>
        <v/>
      </c>
      <c r="AV17" s="22" t="str">
        <f t="shared" si="22"/>
        <v/>
      </c>
      <c r="AW17" s="22" t="str">
        <f t="shared" si="23"/>
        <v/>
      </c>
      <c r="AX17" s="22" t="str">
        <f t="shared" si="24"/>
        <v/>
      </c>
      <c r="AY17" s="22" t="str">
        <f t="shared" si="25"/>
        <v/>
      </c>
      <c r="BA17" s="13" t="str">
        <f t="shared" si="26"/>
        <v/>
      </c>
      <c r="BB17" s="13" t="str">
        <f t="shared" si="26"/>
        <v/>
      </c>
      <c r="BC17" s="13" t="str">
        <f t="shared" si="26"/>
        <v/>
      </c>
      <c r="BD17" s="66" t="str">
        <f t="shared" si="27"/>
        <v/>
      </c>
      <c r="BE17" s="22" t="str">
        <f t="shared" si="28"/>
        <v/>
      </c>
      <c r="BF17" s="22" t="str">
        <f t="shared" si="29"/>
        <v/>
      </c>
      <c r="BG17" s="66" t="str">
        <f t="shared" si="30"/>
        <v/>
      </c>
      <c r="BH17" s="22" t="str">
        <f t="shared" si="31"/>
        <v/>
      </c>
      <c r="BI17" s="22" t="str">
        <f t="shared" si="32"/>
        <v/>
      </c>
      <c r="BJ17" s="66" t="str">
        <f t="shared" si="33"/>
        <v/>
      </c>
      <c r="BK17" s="22" t="str">
        <f t="shared" si="34"/>
        <v/>
      </c>
      <c r="BL17" s="22" t="str">
        <f t="shared" si="35"/>
        <v/>
      </c>
      <c r="BM17" s="66" t="str">
        <f t="shared" si="36"/>
        <v/>
      </c>
      <c r="BN17" s="22" t="str">
        <f t="shared" si="37"/>
        <v/>
      </c>
      <c r="BO17" s="22" t="str">
        <f t="shared" si="38"/>
        <v/>
      </c>
      <c r="BP17" s="66" t="str">
        <f t="shared" si="39"/>
        <v/>
      </c>
      <c r="BQ17" s="22" t="str">
        <f t="shared" si="40"/>
        <v/>
      </c>
      <c r="BR17" s="22" t="str">
        <f t="shared" si="41"/>
        <v/>
      </c>
      <c r="BT17" s="13" t="str">
        <f t="shared" si="42"/>
        <v/>
      </c>
      <c r="BU17" s="13" t="str">
        <f t="shared" si="42"/>
        <v/>
      </c>
      <c r="BV17" s="13" t="str">
        <f t="shared" si="42"/>
        <v/>
      </c>
      <c r="BW17" s="66" t="str">
        <f t="shared" si="43"/>
        <v/>
      </c>
      <c r="BX17" s="22" t="str">
        <f t="shared" si="44"/>
        <v/>
      </c>
      <c r="BY17" s="22" t="str">
        <f t="shared" si="45"/>
        <v/>
      </c>
      <c r="BZ17" s="66" t="str">
        <f t="shared" si="46"/>
        <v/>
      </c>
      <c r="CA17" s="22" t="str">
        <f t="shared" si="47"/>
        <v/>
      </c>
      <c r="CB17" s="22" t="str">
        <f t="shared" si="48"/>
        <v/>
      </c>
      <c r="CC17" s="66" t="str">
        <f t="shared" si="49"/>
        <v/>
      </c>
      <c r="CD17" s="22" t="str">
        <f t="shared" si="50"/>
        <v/>
      </c>
      <c r="CE17" s="22" t="str">
        <f t="shared" si="51"/>
        <v/>
      </c>
      <c r="CF17" s="66" t="str">
        <f t="shared" si="52"/>
        <v/>
      </c>
      <c r="CG17" s="22" t="str">
        <f t="shared" si="53"/>
        <v/>
      </c>
      <c r="CH17" s="22" t="str">
        <f t="shared" si="54"/>
        <v/>
      </c>
      <c r="CI17" s="66" t="str">
        <f t="shared" si="55"/>
        <v/>
      </c>
      <c r="CJ17" s="22" t="str">
        <f t="shared" si="56"/>
        <v/>
      </c>
      <c r="CK17" s="22" t="str">
        <f t="shared" si="57"/>
        <v/>
      </c>
    </row>
    <row r="18" spans="1:89" ht="15" customHeight="1" x14ac:dyDescent="0.2">
      <c r="A18" s="60" t="str">
        <f t="shared" si="0"/>
        <v/>
      </c>
      <c r="B18" s="61"/>
      <c r="C18" s="13"/>
      <c r="D18" s="14"/>
      <c r="E18" s="15" t="str">
        <f t="shared" si="1"/>
        <v/>
      </c>
      <c r="F18" s="16" t="str">
        <f t="shared" si="2"/>
        <v/>
      </c>
      <c r="G18" s="8" t="str">
        <f t="shared" si="3"/>
        <v/>
      </c>
      <c r="H18" s="62" t="str">
        <f t="shared" si="4"/>
        <v/>
      </c>
      <c r="I18" s="65"/>
      <c r="J18" s="65"/>
      <c r="K18" s="65"/>
      <c r="L18" s="34" t="str">
        <f t="shared" si="5"/>
        <v/>
      </c>
      <c r="M18" s="35" t="str">
        <f t="shared" si="6"/>
        <v/>
      </c>
      <c r="N18" s="57" t="str">
        <f t="shared" si="7"/>
        <v/>
      </c>
      <c r="O18" s="62" t="str">
        <f t="shared" si="8"/>
        <v/>
      </c>
      <c r="P18" s="65"/>
      <c r="Q18" s="65"/>
      <c r="R18" s="65"/>
      <c r="S18" s="34" t="str">
        <f t="shared" si="9"/>
        <v/>
      </c>
      <c r="T18" s="35" t="str">
        <f t="shared" si="10"/>
        <v/>
      </c>
      <c r="U18" s="57" t="str">
        <f t="shared" si="11"/>
        <v/>
      </c>
      <c r="V18" s="62" t="str">
        <f t="shared" si="12"/>
        <v/>
      </c>
      <c r="W18" s="65"/>
      <c r="X18" s="65"/>
      <c r="Y18" s="65"/>
      <c r="Z18" s="34" t="str">
        <f t="shared" si="13"/>
        <v/>
      </c>
      <c r="AA18" s="35" t="str">
        <f t="shared" si="14"/>
        <v/>
      </c>
      <c r="AB18" s="57" t="str">
        <f t="shared" si="15"/>
        <v/>
      </c>
      <c r="AC18" s="62" t="str">
        <f t="shared" si="16"/>
        <v/>
      </c>
      <c r="AD18" s="65"/>
      <c r="AE18" s="65"/>
      <c r="AF18" s="65"/>
      <c r="AG18" s="34" t="str">
        <f t="shared" si="17"/>
        <v/>
      </c>
      <c r="AH18" s="35" t="str">
        <f t="shared" si="18"/>
        <v/>
      </c>
      <c r="AI18" s="57" t="str">
        <f t="shared" si="19"/>
        <v/>
      </c>
      <c r="AJ18" s="62" t="str">
        <f t="shared" si="58"/>
        <v/>
      </c>
      <c r="AK18" s="65"/>
      <c r="AL18" s="65"/>
      <c r="AM18" s="65"/>
      <c r="AN18" s="34" t="str">
        <f t="shared" si="59"/>
        <v/>
      </c>
      <c r="AO18" s="35" t="str">
        <f t="shared" si="60"/>
        <v/>
      </c>
      <c r="AR18" s="13" t="str">
        <f t="shared" si="20"/>
        <v/>
      </c>
      <c r="AS18" s="13" t="str">
        <f t="shared" si="20"/>
        <v/>
      </c>
      <c r="AT18" s="13" t="str">
        <f t="shared" si="20"/>
        <v/>
      </c>
      <c r="AU18" s="22" t="str">
        <f t="shared" si="21"/>
        <v/>
      </c>
      <c r="AV18" s="22" t="str">
        <f t="shared" si="22"/>
        <v/>
      </c>
      <c r="AW18" s="22" t="str">
        <f t="shared" si="23"/>
        <v/>
      </c>
      <c r="AX18" s="22" t="str">
        <f t="shared" si="24"/>
        <v/>
      </c>
      <c r="AY18" s="22" t="str">
        <f t="shared" si="25"/>
        <v/>
      </c>
      <c r="BA18" s="13" t="str">
        <f t="shared" si="26"/>
        <v/>
      </c>
      <c r="BB18" s="13" t="str">
        <f t="shared" si="26"/>
        <v/>
      </c>
      <c r="BC18" s="13" t="str">
        <f t="shared" si="26"/>
        <v/>
      </c>
      <c r="BD18" s="66" t="str">
        <f t="shared" si="27"/>
        <v/>
      </c>
      <c r="BE18" s="22" t="str">
        <f t="shared" si="28"/>
        <v/>
      </c>
      <c r="BF18" s="22" t="str">
        <f t="shared" si="29"/>
        <v/>
      </c>
      <c r="BG18" s="66" t="str">
        <f t="shared" si="30"/>
        <v/>
      </c>
      <c r="BH18" s="22" t="str">
        <f t="shared" si="31"/>
        <v/>
      </c>
      <c r="BI18" s="22" t="str">
        <f t="shared" si="32"/>
        <v/>
      </c>
      <c r="BJ18" s="66" t="str">
        <f t="shared" si="33"/>
        <v/>
      </c>
      <c r="BK18" s="22" t="str">
        <f t="shared" si="34"/>
        <v/>
      </c>
      <c r="BL18" s="22" t="str">
        <f t="shared" si="35"/>
        <v/>
      </c>
      <c r="BM18" s="66" t="str">
        <f t="shared" si="36"/>
        <v/>
      </c>
      <c r="BN18" s="22" t="str">
        <f t="shared" si="37"/>
        <v/>
      </c>
      <c r="BO18" s="22" t="str">
        <f t="shared" si="38"/>
        <v/>
      </c>
      <c r="BP18" s="66" t="str">
        <f t="shared" si="39"/>
        <v/>
      </c>
      <c r="BQ18" s="22" t="str">
        <f t="shared" si="40"/>
        <v/>
      </c>
      <c r="BR18" s="22" t="str">
        <f t="shared" si="41"/>
        <v/>
      </c>
      <c r="BT18" s="13" t="str">
        <f t="shared" si="42"/>
        <v/>
      </c>
      <c r="BU18" s="13" t="str">
        <f t="shared" si="42"/>
        <v/>
      </c>
      <c r="BV18" s="13" t="str">
        <f t="shared" si="42"/>
        <v/>
      </c>
      <c r="BW18" s="66" t="str">
        <f t="shared" si="43"/>
        <v/>
      </c>
      <c r="BX18" s="22" t="str">
        <f t="shared" si="44"/>
        <v/>
      </c>
      <c r="BY18" s="22" t="str">
        <f t="shared" si="45"/>
        <v/>
      </c>
      <c r="BZ18" s="66" t="str">
        <f t="shared" si="46"/>
        <v/>
      </c>
      <c r="CA18" s="22" t="str">
        <f t="shared" si="47"/>
        <v/>
      </c>
      <c r="CB18" s="22" t="str">
        <f t="shared" si="48"/>
        <v/>
      </c>
      <c r="CC18" s="66" t="str">
        <f t="shared" si="49"/>
        <v/>
      </c>
      <c r="CD18" s="22" t="str">
        <f t="shared" si="50"/>
        <v/>
      </c>
      <c r="CE18" s="22" t="str">
        <f t="shared" si="51"/>
        <v/>
      </c>
      <c r="CF18" s="66" t="str">
        <f t="shared" si="52"/>
        <v/>
      </c>
      <c r="CG18" s="22" t="str">
        <f t="shared" si="53"/>
        <v/>
      </c>
      <c r="CH18" s="22" t="str">
        <f t="shared" si="54"/>
        <v/>
      </c>
      <c r="CI18" s="66" t="str">
        <f t="shared" si="55"/>
        <v/>
      </c>
      <c r="CJ18" s="22" t="str">
        <f t="shared" si="56"/>
        <v/>
      </c>
      <c r="CK18" s="22" t="str">
        <f t="shared" si="57"/>
        <v/>
      </c>
    </row>
    <row r="19" spans="1:89" ht="15" customHeight="1" x14ac:dyDescent="0.2">
      <c r="A19" s="60" t="str">
        <f t="shared" si="0"/>
        <v/>
      </c>
      <c r="B19" s="61"/>
      <c r="C19" s="13"/>
      <c r="D19" s="14"/>
      <c r="E19" s="15" t="str">
        <f t="shared" si="1"/>
        <v/>
      </c>
      <c r="F19" s="16" t="str">
        <f t="shared" si="2"/>
        <v/>
      </c>
      <c r="G19" s="8" t="str">
        <f t="shared" si="3"/>
        <v/>
      </c>
      <c r="H19" s="62" t="str">
        <f t="shared" si="4"/>
        <v/>
      </c>
      <c r="I19" s="65"/>
      <c r="J19" s="65"/>
      <c r="K19" s="65"/>
      <c r="L19" s="34" t="str">
        <f t="shared" si="5"/>
        <v/>
      </c>
      <c r="M19" s="35" t="str">
        <f t="shared" si="6"/>
        <v/>
      </c>
      <c r="N19" s="57" t="str">
        <f t="shared" si="7"/>
        <v/>
      </c>
      <c r="O19" s="62" t="str">
        <f t="shared" si="8"/>
        <v/>
      </c>
      <c r="P19" s="65"/>
      <c r="Q19" s="65"/>
      <c r="R19" s="65"/>
      <c r="S19" s="34" t="str">
        <f t="shared" si="9"/>
        <v/>
      </c>
      <c r="T19" s="35" t="str">
        <f t="shared" si="10"/>
        <v/>
      </c>
      <c r="U19" s="57" t="str">
        <f t="shared" si="11"/>
        <v/>
      </c>
      <c r="V19" s="62" t="str">
        <f t="shared" si="12"/>
        <v/>
      </c>
      <c r="W19" s="65"/>
      <c r="X19" s="65"/>
      <c r="Y19" s="65"/>
      <c r="Z19" s="34" t="str">
        <f t="shared" si="13"/>
        <v/>
      </c>
      <c r="AA19" s="35" t="str">
        <f t="shared" si="14"/>
        <v/>
      </c>
      <c r="AB19" s="57" t="str">
        <f t="shared" si="15"/>
        <v/>
      </c>
      <c r="AC19" s="62" t="str">
        <f t="shared" si="16"/>
        <v/>
      </c>
      <c r="AD19" s="65"/>
      <c r="AE19" s="65"/>
      <c r="AF19" s="65"/>
      <c r="AG19" s="34" t="str">
        <f t="shared" si="17"/>
        <v/>
      </c>
      <c r="AH19" s="35" t="str">
        <f t="shared" si="18"/>
        <v/>
      </c>
      <c r="AI19" s="57" t="str">
        <f t="shared" si="19"/>
        <v/>
      </c>
      <c r="AJ19" s="62" t="str">
        <f t="shared" si="58"/>
        <v/>
      </c>
      <c r="AK19" s="65"/>
      <c r="AL19" s="65"/>
      <c r="AM19" s="65"/>
      <c r="AN19" s="34" t="str">
        <f t="shared" si="59"/>
        <v/>
      </c>
      <c r="AO19" s="35" t="str">
        <f t="shared" si="60"/>
        <v/>
      </c>
      <c r="AR19" s="13" t="str">
        <f t="shared" si="20"/>
        <v/>
      </c>
      <c r="AS19" s="13" t="str">
        <f t="shared" si="20"/>
        <v/>
      </c>
      <c r="AT19" s="13" t="str">
        <f t="shared" si="20"/>
        <v/>
      </c>
      <c r="AU19" s="22" t="str">
        <f t="shared" si="21"/>
        <v/>
      </c>
      <c r="AV19" s="22" t="str">
        <f t="shared" si="22"/>
        <v/>
      </c>
      <c r="AW19" s="22" t="str">
        <f t="shared" si="23"/>
        <v/>
      </c>
      <c r="AX19" s="22" t="str">
        <f t="shared" si="24"/>
        <v/>
      </c>
      <c r="AY19" s="22" t="str">
        <f t="shared" si="25"/>
        <v/>
      </c>
      <c r="BA19" s="13" t="str">
        <f t="shared" si="26"/>
        <v/>
      </c>
      <c r="BB19" s="13" t="str">
        <f t="shared" si="26"/>
        <v/>
      </c>
      <c r="BC19" s="13" t="str">
        <f t="shared" si="26"/>
        <v/>
      </c>
      <c r="BD19" s="66" t="str">
        <f t="shared" si="27"/>
        <v/>
      </c>
      <c r="BE19" s="22" t="str">
        <f t="shared" si="28"/>
        <v/>
      </c>
      <c r="BF19" s="22" t="str">
        <f t="shared" si="29"/>
        <v/>
      </c>
      <c r="BG19" s="66" t="str">
        <f t="shared" si="30"/>
        <v/>
      </c>
      <c r="BH19" s="22" t="str">
        <f t="shared" si="31"/>
        <v/>
      </c>
      <c r="BI19" s="22" t="str">
        <f t="shared" si="32"/>
        <v/>
      </c>
      <c r="BJ19" s="66" t="str">
        <f t="shared" si="33"/>
        <v/>
      </c>
      <c r="BK19" s="22" t="str">
        <f t="shared" si="34"/>
        <v/>
      </c>
      <c r="BL19" s="22" t="str">
        <f t="shared" si="35"/>
        <v/>
      </c>
      <c r="BM19" s="66" t="str">
        <f t="shared" si="36"/>
        <v/>
      </c>
      <c r="BN19" s="22" t="str">
        <f t="shared" si="37"/>
        <v/>
      </c>
      <c r="BO19" s="22" t="str">
        <f t="shared" si="38"/>
        <v/>
      </c>
      <c r="BP19" s="66" t="str">
        <f t="shared" si="39"/>
        <v/>
      </c>
      <c r="BQ19" s="22" t="str">
        <f t="shared" si="40"/>
        <v/>
      </c>
      <c r="BR19" s="22" t="str">
        <f t="shared" si="41"/>
        <v/>
      </c>
      <c r="BT19" s="13" t="str">
        <f t="shared" si="42"/>
        <v/>
      </c>
      <c r="BU19" s="13" t="str">
        <f t="shared" si="42"/>
        <v/>
      </c>
      <c r="BV19" s="13" t="str">
        <f t="shared" si="42"/>
        <v/>
      </c>
      <c r="BW19" s="66" t="str">
        <f t="shared" si="43"/>
        <v/>
      </c>
      <c r="BX19" s="22" t="str">
        <f t="shared" si="44"/>
        <v/>
      </c>
      <c r="BY19" s="22" t="str">
        <f t="shared" si="45"/>
        <v/>
      </c>
      <c r="BZ19" s="66" t="str">
        <f t="shared" si="46"/>
        <v/>
      </c>
      <c r="CA19" s="22" t="str">
        <f t="shared" si="47"/>
        <v/>
      </c>
      <c r="CB19" s="22" t="str">
        <f t="shared" si="48"/>
        <v/>
      </c>
      <c r="CC19" s="66" t="str">
        <f t="shared" si="49"/>
        <v/>
      </c>
      <c r="CD19" s="22" t="str">
        <f t="shared" si="50"/>
        <v/>
      </c>
      <c r="CE19" s="22" t="str">
        <f t="shared" si="51"/>
        <v/>
      </c>
      <c r="CF19" s="66" t="str">
        <f t="shared" si="52"/>
        <v/>
      </c>
      <c r="CG19" s="22" t="str">
        <f t="shared" si="53"/>
        <v/>
      </c>
      <c r="CH19" s="22" t="str">
        <f t="shared" si="54"/>
        <v/>
      </c>
      <c r="CI19" s="66" t="str">
        <f t="shared" si="55"/>
        <v/>
      </c>
      <c r="CJ19" s="22" t="str">
        <f t="shared" si="56"/>
        <v/>
      </c>
      <c r="CK19" s="22" t="str">
        <f t="shared" si="57"/>
        <v/>
      </c>
    </row>
    <row r="20" spans="1:89" ht="15" customHeight="1" x14ac:dyDescent="0.2">
      <c r="A20" s="60" t="str">
        <f t="shared" si="0"/>
        <v/>
      </c>
      <c r="B20" s="61"/>
      <c r="C20" s="13"/>
      <c r="D20" s="14"/>
      <c r="E20" s="15" t="str">
        <f t="shared" si="1"/>
        <v/>
      </c>
      <c r="F20" s="16" t="str">
        <f t="shared" si="2"/>
        <v/>
      </c>
      <c r="G20" s="8" t="str">
        <f t="shared" si="3"/>
        <v/>
      </c>
      <c r="H20" s="62" t="str">
        <f t="shared" si="4"/>
        <v/>
      </c>
      <c r="I20" s="65"/>
      <c r="J20" s="65"/>
      <c r="K20" s="65"/>
      <c r="L20" s="34" t="str">
        <f t="shared" si="5"/>
        <v/>
      </c>
      <c r="M20" s="35" t="str">
        <f t="shared" si="6"/>
        <v/>
      </c>
      <c r="N20" s="57" t="str">
        <f t="shared" si="7"/>
        <v/>
      </c>
      <c r="O20" s="62" t="str">
        <f t="shared" si="8"/>
        <v/>
      </c>
      <c r="P20" s="65"/>
      <c r="Q20" s="65"/>
      <c r="R20" s="65"/>
      <c r="S20" s="34" t="str">
        <f t="shared" si="9"/>
        <v/>
      </c>
      <c r="T20" s="35" t="str">
        <f t="shared" si="10"/>
        <v/>
      </c>
      <c r="U20" s="57" t="str">
        <f t="shared" si="11"/>
        <v/>
      </c>
      <c r="V20" s="62" t="str">
        <f t="shared" si="12"/>
        <v/>
      </c>
      <c r="W20" s="65"/>
      <c r="X20" s="65"/>
      <c r="Y20" s="65"/>
      <c r="Z20" s="34" t="str">
        <f t="shared" si="13"/>
        <v/>
      </c>
      <c r="AA20" s="35" t="str">
        <f t="shared" si="14"/>
        <v/>
      </c>
      <c r="AB20" s="57" t="str">
        <f t="shared" si="15"/>
        <v/>
      </c>
      <c r="AC20" s="62" t="str">
        <f t="shared" si="16"/>
        <v/>
      </c>
      <c r="AD20" s="65"/>
      <c r="AE20" s="65"/>
      <c r="AF20" s="65"/>
      <c r="AG20" s="34" t="str">
        <f t="shared" si="17"/>
        <v/>
      </c>
      <c r="AH20" s="35" t="str">
        <f t="shared" si="18"/>
        <v/>
      </c>
      <c r="AI20" s="57" t="str">
        <f t="shared" si="19"/>
        <v/>
      </c>
      <c r="AJ20" s="62" t="str">
        <f t="shared" si="58"/>
        <v/>
      </c>
      <c r="AK20" s="65"/>
      <c r="AL20" s="65"/>
      <c r="AM20" s="65"/>
      <c r="AN20" s="34" t="str">
        <f t="shared" si="59"/>
        <v/>
      </c>
      <c r="AO20" s="35" t="str">
        <f t="shared" si="60"/>
        <v/>
      </c>
      <c r="AR20" s="13" t="str">
        <f t="shared" si="20"/>
        <v/>
      </c>
      <c r="AS20" s="13" t="str">
        <f t="shared" si="20"/>
        <v/>
      </c>
      <c r="AT20" s="13" t="str">
        <f t="shared" si="20"/>
        <v/>
      </c>
      <c r="AU20" s="22" t="str">
        <f t="shared" si="21"/>
        <v/>
      </c>
      <c r="AV20" s="22" t="str">
        <f t="shared" si="22"/>
        <v/>
      </c>
      <c r="AW20" s="22" t="str">
        <f t="shared" si="23"/>
        <v/>
      </c>
      <c r="AX20" s="22" t="str">
        <f t="shared" si="24"/>
        <v/>
      </c>
      <c r="AY20" s="22" t="str">
        <f t="shared" si="25"/>
        <v/>
      </c>
      <c r="BA20" s="13" t="str">
        <f t="shared" si="26"/>
        <v/>
      </c>
      <c r="BB20" s="13" t="str">
        <f t="shared" si="26"/>
        <v/>
      </c>
      <c r="BC20" s="13" t="str">
        <f t="shared" si="26"/>
        <v/>
      </c>
      <c r="BD20" s="66" t="str">
        <f t="shared" si="27"/>
        <v/>
      </c>
      <c r="BE20" s="22" t="str">
        <f t="shared" si="28"/>
        <v/>
      </c>
      <c r="BF20" s="22" t="str">
        <f t="shared" si="29"/>
        <v/>
      </c>
      <c r="BG20" s="66" t="str">
        <f t="shared" si="30"/>
        <v/>
      </c>
      <c r="BH20" s="22" t="str">
        <f t="shared" si="31"/>
        <v/>
      </c>
      <c r="BI20" s="22" t="str">
        <f t="shared" si="32"/>
        <v/>
      </c>
      <c r="BJ20" s="66" t="str">
        <f t="shared" si="33"/>
        <v/>
      </c>
      <c r="BK20" s="22" t="str">
        <f t="shared" si="34"/>
        <v/>
      </c>
      <c r="BL20" s="22" t="str">
        <f t="shared" si="35"/>
        <v/>
      </c>
      <c r="BM20" s="66" t="str">
        <f t="shared" si="36"/>
        <v/>
      </c>
      <c r="BN20" s="22" t="str">
        <f t="shared" si="37"/>
        <v/>
      </c>
      <c r="BO20" s="22" t="str">
        <f t="shared" si="38"/>
        <v/>
      </c>
      <c r="BP20" s="66" t="str">
        <f t="shared" si="39"/>
        <v/>
      </c>
      <c r="BQ20" s="22" t="str">
        <f t="shared" si="40"/>
        <v/>
      </c>
      <c r="BR20" s="22" t="str">
        <f t="shared" si="41"/>
        <v/>
      </c>
      <c r="BT20" s="13" t="str">
        <f t="shared" si="42"/>
        <v/>
      </c>
      <c r="BU20" s="13" t="str">
        <f t="shared" si="42"/>
        <v/>
      </c>
      <c r="BV20" s="13" t="str">
        <f t="shared" si="42"/>
        <v/>
      </c>
      <c r="BW20" s="66" t="str">
        <f t="shared" si="43"/>
        <v/>
      </c>
      <c r="BX20" s="22" t="str">
        <f t="shared" si="44"/>
        <v/>
      </c>
      <c r="BY20" s="22" t="str">
        <f t="shared" si="45"/>
        <v/>
      </c>
      <c r="BZ20" s="66" t="str">
        <f t="shared" si="46"/>
        <v/>
      </c>
      <c r="CA20" s="22" t="str">
        <f t="shared" si="47"/>
        <v/>
      </c>
      <c r="CB20" s="22" t="str">
        <f t="shared" si="48"/>
        <v/>
      </c>
      <c r="CC20" s="66" t="str">
        <f t="shared" si="49"/>
        <v/>
      </c>
      <c r="CD20" s="22" t="str">
        <f t="shared" si="50"/>
        <v/>
      </c>
      <c r="CE20" s="22" t="str">
        <f t="shared" si="51"/>
        <v/>
      </c>
      <c r="CF20" s="66" t="str">
        <f t="shared" si="52"/>
        <v/>
      </c>
      <c r="CG20" s="22" t="str">
        <f t="shared" si="53"/>
        <v/>
      </c>
      <c r="CH20" s="22" t="str">
        <f t="shared" si="54"/>
        <v/>
      </c>
      <c r="CI20" s="66" t="str">
        <f t="shared" si="55"/>
        <v/>
      </c>
      <c r="CJ20" s="22" t="str">
        <f t="shared" si="56"/>
        <v/>
      </c>
      <c r="CK20" s="22" t="str">
        <f t="shared" si="57"/>
        <v/>
      </c>
    </row>
    <row r="21" spans="1:89" ht="15" customHeight="1" x14ac:dyDescent="0.2">
      <c r="A21" s="60" t="str">
        <f t="shared" si="0"/>
        <v/>
      </c>
      <c r="B21" s="61"/>
      <c r="C21" s="13"/>
      <c r="D21" s="14"/>
      <c r="E21" s="15" t="str">
        <f t="shared" si="1"/>
        <v/>
      </c>
      <c r="F21" s="16" t="str">
        <f t="shared" si="2"/>
        <v/>
      </c>
      <c r="G21" s="8" t="str">
        <f t="shared" si="3"/>
        <v/>
      </c>
      <c r="H21" s="62" t="str">
        <f t="shared" si="4"/>
        <v/>
      </c>
      <c r="I21" s="65"/>
      <c r="J21" s="65"/>
      <c r="K21" s="65"/>
      <c r="L21" s="34" t="str">
        <f t="shared" si="5"/>
        <v/>
      </c>
      <c r="M21" s="35" t="str">
        <f t="shared" si="6"/>
        <v/>
      </c>
      <c r="N21" s="57" t="str">
        <f t="shared" si="7"/>
        <v/>
      </c>
      <c r="O21" s="62" t="str">
        <f t="shared" si="8"/>
        <v/>
      </c>
      <c r="P21" s="65"/>
      <c r="Q21" s="65"/>
      <c r="R21" s="65"/>
      <c r="S21" s="34" t="str">
        <f t="shared" si="9"/>
        <v/>
      </c>
      <c r="T21" s="35" t="str">
        <f t="shared" si="10"/>
        <v/>
      </c>
      <c r="U21" s="57" t="str">
        <f t="shared" si="11"/>
        <v/>
      </c>
      <c r="V21" s="62" t="str">
        <f t="shared" si="12"/>
        <v/>
      </c>
      <c r="W21" s="65"/>
      <c r="X21" s="65"/>
      <c r="Y21" s="65"/>
      <c r="Z21" s="34" t="str">
        <f t="shared" si="13"/>
        <v/>
      </c>
      <c r="AA21" s="35" t="str">
        <f t="shared" si="14"/>
        <v/>
      </c>
      <c r="AB21" s="57" t="str">
        <f t="shared" si="15"/>
        <v/>
      </c>
      <c r="AC21" s="62" t="str">
        <f t="shared" si="16"/>
        <v/>
      </c>
      <c r="AD21" s="65"/>
      <c r="AE21" s="65"/>
      <c r="AF21" s="65"/>
      <c r="AG21" s="34" t="str">
        <f t="shared" si="17"/>
        <v/>
      </c>
      <c r="AH21" s="35" t="str">
        <f t="shared" si="18"/>
        <v/>
      </c>
      <c r="AI21" s="57" t="str">
        <f t="shared" si="19"/>
        <v/>
      </c>
      <c r="AJ21" s="62" t="str">
        <f t="shared" si="58"/>
        <v/>
      </c>
      <c r="AK21" s="65"/>
      <c r="AL21" s="65"/>
      <c r="AM21" s="65"/>
      <c r="AN21" s="34" t="str">
        <f t="shared" si="59"/>
        <v/>
      </c>
      <c r="AO21" s="35" t="str">
        <f t="shared" si="60"/>
        <v/>
      </c>
      <c r="AR21" s="13" t="str">
        <f t="shared" si="20"/>
        <v/>
      </c>
      <c r="AS21" s="13" t="str">
        <f t="shared" si="20"/>
        <v/>
      </c>
      <c r="AT21" s="13" t="str">
        <f t="shared" si="20"/>
        <v/>
      </c>
      <c r="AU21" s="22" t="str">
        <f t="shared" si="21"/>
        <v/>
      </c>
      <c r="AV21" s="22" t="str">
        <f t="shared" si="22"/>
        <v/>
      </c>
      <c r="AW21" s="22" t="str">
        <f t="shared" si="23"/>
        <v/>
      </c>
      <c r="AX21" s="22" t="str">
        <f t="shared" si="24"/>
        <v/>
      </c>
      <c r="AY21" s="22" t="str">
        <f t="shared" si="25"/>
        <v/>
      </c>
      <c r="BA21" s="13" t="str">
        <f t="shared" si="26"/>
        <v/>
      </c>
      <c r="BB21" s="13" t="str">
        <f t="shared" si="26"/>
        <v/>
      </c>
      <c r="BC21" s="13" t="str">
        <f t="shared" si="26"/>
        <v/>
      </c>
      <c r="BD21" s="66" t="str">
        <f t="shared" si="27"/>
        <v/>
      </c>
      <c r="BE21" s="22" t="str">
        <f t="shared" si="28"/>
        <v/>
      </c>
      <c r="BF21" s="22" t="str">
        <f t="shared" si="29"/>
        <v/>
      </c>
      <c r="BG21" s="66" t="str">
        <f t="shared" si="30"/>
        <v/>
      </c>
      <c r="BH21" s="22" t="str">
        <f t="shared" si="31"/>
        <v/>
      </c>
      <c r="BI21" s="22" t="str">
        <f t="shared" si="32"/>
        <v/>
      </c>
      <c r="BJ21" s="66" t="str">
        <f t="shared" si="33"/>
        <v/>
      </c>
      <c r="BK21" s="22" t="str">
        <f t="shared" si="34"/>
        <v/>
      </c>
      <c r="BL21" s="22" t="str">
        <f t="shared" si="35"/>
        <v/>
      </c>
      <c r="BM21" s="66" t="str">
        <f t="shared" si="36"/>
        <v/>
      </c>
      <c r="BN21" s="22" t="str">
        <f t="shared" si="37"/>
        <v/>
      </c>
      <c r="BO21" s="22" t="str">
        <f t="shared" si="38"/>
        <v/>
      </c>
      <c r="BP21" s="66" t="str">
        <f t="shared" si="39"/>
        <v/>
      </c>
      <c r="BQ21" s="22" t="str">
        <f t="shared" si="40"/>
        <v/>
      </c>
      <c r="BR21" s="22" t="str">
        <f t="shared" si="41"/>
        <v/>
      </c>
      <c r="BT21" s="13" t="str">
        <f t="shared" si="42"/>
        <v/>
      </c>
      <c r="BU21" s="13" t="str">
        <f t="shared" si="42"/>
        <v/>
      </c>
      <c r="BV21" s="13" t="str">
        <f t="shared" si="42"/>
        <v/>
      </c>
      <c r="BW21" s="66" t="str">
        <f t="shared" si="43"/>
        <v/>
      </c>
      <c r="BX21" s="22" t="str">
        <f t="shared" si="44"/>
        <v/>
      </c>
      <c r="BY21" s="22" t="str">
        <f t="shared" si="45"/>
        <v/>
      </c>
      <c r="BZ21" s="66" t="str">
        <f t="shared" si="46"/>
        <v/>
      </c>
      <c r="CA21" s="22" t="str">
        <f t="shared" si="47"/>
        <v/>
      </c>
      <c r="CB21" s="22" t="str">
        <f t="shared" si="48"/>
        <v/>
      </c>
      <c r="CC21" s="66" t="str">
        <f t="shared" si="49"/>
        <v/>
      </c>
      <c r="CD21" s="22" t="str">
        <f t="shared" si="50"/>
        <v/>
      </c>
      <c r="CE21" s="22" t="str">
        <f t="shared" si="51"/>
        <v/>
      </c>
      <c r="CF21" s="66" t="str">
        <f t="shared" si="52"/>
        <v/>
      </c>
      <c r="CG21" s="22" t="str">
        <f t="shared" si="53"/>
        <v/>
      </c>
      <c r="CH21" s="22" t="str">
        <f t="shared" si="54"/>
        <v/>
      </c>
      <c r="CI21" s="66" t="str">
        <f t="shared" si="55"/>
        <v/>
      </c>
      <c r="CJ21" s="22" t="str">
        <f t="shared" si="56"/>
        <v/>
      </c>
      <c r="CK21" s="22" t="str">
        <f t="shared" si="57"/>
        <v/>
      </c>
    </row>
    <row r="22" spans="1:89" ht="15" customHeight="1" x14ac:dyDescent="0.2">
      <c r="A22" s="60" t="str">
        <f t="shared" si="0"/>
        <v/>
      </c>
      <c r="B22" s="61"/>
      <c r="C22" s="13"/>
      <c r="D22" s="14"/>
      <c r="E22" s="15" t="str">
        <f t="shared" si="1"/>
        <v/>
      </c>
      <c r="F22" s="16" t="str">
        <f t="shared" si="2"/>
        <v/>
      </c>
      <c r="G22" s="8" t="str">
        <f t="shared" si="3"/>
        <v/>
      </c>
      <c r="H22" s="62" t="str">
        <f t="shared" si="4"/>
        <v/>
      </c>
      <c r="I22" s="65"/>
      <c r="J22" s="65"/>
      <c r="K22" s="65"/>
      <c r="L22" s="34" t="str">
        <f t="shared" si="5"/>
        <v/>
      </c>
      <c r="M22" s="35" t="str">
        <f t="shared" si="6"/>
        <v/>
      </c>
      <c r="N22" s="57" t="str">
        <f t="shared" si="7"/>
        <v/>
      </c>
      <c r="O22" s="62" t="str">
        <f t="shared" si="8"/>
        <v/>
      </c>
      <c r="P22" s="65"/>
      <c r="Q22" s="65"/>
      <c r="R22" s="65"/>
      <c r="S22" s="34" t="str">
        <f t="shared" si="9"/>
        <v/>
      </c>
      <c r="T22" s="35" t="str">
        <f t="shared" si="10"/>
        <v/>
      </c>
      <c r="U22" s="57" t="str">
        <f t="shared" si="11"/>
        <v/>
      </c>
      <c r="V22" s="62" t="str">
        <f t="shared" si="12"/>
        <v/>
      </c>
      <c r="W22" s="65"/>
      <c r="X22" s="65"/>
      <c r="Y22" s="65"/>
      <c r="Z22" s="34" t="str">
        <f t="shared" si="13"/>
        <v/>
      </c>
      <c r="AA22" s="35" t="str">
        <f t="shared" si="14"/>
        <v/>
      </c>
      <c r="AB22" s="57" t="str">
        <f t="shared" si="15"/>
        <v/>
      </c>
      <c r="AC22" s="62" t="str">
        <f t="shared" si="16"/>
        <v/>
      </c>
      <c r="AD22" s="65"/>
      <c r="AE22" s="65"/>
      <c r="AF22" s="65"/>
      <c r="AG22" s="34" t="str">
        <f t="shared" si="17"/>
        <v/>
      </c>
      <c r="AH22" s="35" t="str">
        <f t="shared" si="18"/>
        <v/>
      </c>
      <c r="AI22" s="57" t="str">
        <f t="shared" si="19"/>
        <v/>
      </c>
      <c r="AJ22" s="62" t="str">
        <f t="shared" si="58"/>
        <v/>
      </c>
      <c r="AK22" s="65"/>
      <c r="AL22" s="65"/>
      <c r="AM22" s="65"/>
      <c r="AN22" s="34" t="str">
        <f t="shared" si="59"/>
        <v/>
      </c>
      <c r="AO22" s="35" t="str">
        <f t="shared" si="60"/>
        <v/>
      </c>
      <c r="AR22" s="13" t="str">
        <f t="shared" si="20"/>
        <v/>
      </c>
      <c r="AS22" s="13" t="str">
        <f t="shared" si="20"/>
        <v/>
      </c>
      <c r="AT22" s="13" t="str">
        <f t="shared" si="20"/>
        <v/>
      </c>
      <c r="AU22" s="22" t="str">
        <f t="shared" si="21"/>
        <v/>
      </c>
      <c r="AV22" s="22" t="str">
        <f t="shared" si="22"/>
        <v/>
      </c>
      <c r="AW22" s="22" t="str">
        <f t="shared" si="23"/>
        <v/>
      </c>
      <c r="AX22" s="22" t="str">
        <f t="shared" si="24"/>
        <v/>
      </c>
      <c r="AY22" s="22" t="str">
        <f t="shared" si="25"/>
        <v/>
      </c>
      <c r="BA22" s="13" t="str">
        <f t="shared" si="26"/>
        <v/>
      </c>
      <c r="BB22" s="13" t="str">
        <f t="shared" si="26"/>
        <v/>
      </c>
      <c r="BC22" s="13" t="str">
        <f t="shared" si="26"/>
        <v/>
      </c>
      <c r="BD22" s="66" t="str">
        <f t="shared" si="27"/>
        <v/>
      </c>
      <c r="BE22" s="22" t="str">
        <f t="shared" si="28"/>
        <v/>
      </c>
      <c r="BF22" s="22" t="str">
        <f t="shared" si="29"/>
        <v/>
      </c>
      <c r="BG22" s="66" t="str">
        <f t="shared" si="30"/>
        <v/>
      </c>
      <c r="BH22" s="22" t="str">
        <f t="shared" si="31"/>
        <v/>
      </c>
      <c r="BI22" s="22" t="str">
        <f t="shared" si="32"/>
        <v/>
      </c>
      <c r="BJ22" s="66" t="str">
        <f t="shared" si="33"/>
        <v/>
      </c>
      <c r="BK22" s="22" t="str">
        <f t="shared" si="34"/>
        <v/>
      </c>
      <c r="BL22" s="22" t="str">
        <f t="shared" si="35"/>
        <v/>
      </c>
      <c r="BM22" s="66" t="str">
        <f t="shared" si="36"/>
        <v/>
      </c>
      <c r="BN22" s="22" t="str">
        <f t="shared" si="37"/>
        <v/>
      </c>
      <c r="BO22" s="22" t="str">
        <f t="shared" si="38"/>
        <v/>
      </c>
      <c r="BP22" s="66" t="str">
        <f t="shared" si="39"/>
        <v/>
      </c>
      <c r="BQ22" s="22" t="str">
        <f t="shared" si="40"/>
        <v/>
      </c>
      <c r="BR22" s="22" t="str">
        <f t="shared" si="41"/>
        <v/>
      </c>
      <c r="BT22" s="13" t="str">
        <f t="shared" si="42"/>
        <v/>
      </c>
      <c r="BU22" s="13" t="str">
        <f t="shared" si="42"/>
        <v/>
      </c>
      <c r="BV22" s="13" t="str">
        <f t="shared" si="42"/>
        <v/>
      </c>
      <c r="BW22" s="66" t="str">
        <f t="shared" si="43"/>
        <v/>
      </c>
      <c r="BX22" s="22" t="str">
        <f t="shared" si="44"/>
        <v/>
      </c>
      <c r="BY22" s="22" t="str">
        <f t="shared" si="45"/>
        <v/>
      </c>
      <c r="BZ22" s="66" t="str">
        <f t="shared" si="46"/>
        <v/>
      </c>
      <c r="CA22" s="22" t="str">
        <f t="shared" si="47"/>
        <v/>
      </c>
      <c r="CB22" s="22" t="str">
        <f t="shared" si="48"/>
        <v/>
      </c>
      <c r="CC22" s="66" t="str">
        <f t="shared" si="49"/>
        <v/>
      </c>
      <c r="CD22" s="22" t="str">
        <f t="shared" si="50"/>
        <v/>
      </c>
      <c r="CE22" s="22" t="str">
        <f t="shared" si="51"/>
        <v/>
      </c>
      <c r="CF22" s="66" t="str">
        <f t="shared" si="52"/>
        <v/>
      </c>
      <c r="CG22" s="22" t="str">
        <f t="shared" si="53"/>
        <v/>
      </c>
      <c r="CH22" s="22" t="str">
        <f t="shared" si="54"/>
        <v/>
      </c>
      <c r="CI22" s="66" t="str">
        <f t="shared" si="55"/>
        <v/>
      </c>
      <c r="CJ22" s="22" t="str">
        <f t="shared" si="56"/>
        <v/>
      </c>
      <c r="CK22" s="22" t="str">
        <f t="shared" si="57"/>
        <v/>
      </c>
    </row>
    <row r="23" spans="1:89" ht="15" customHeight="1" x14ac:dyDescent="0.2">
      <c r="A23" s="60" t="str">
        <f t="shared" si="0"/>
        <v/>
      </c>
      <c r="B23" s="61"/>
      <c r="C23" s="13"/>
      <c r="D23" s="14"/>
      <c r="E23" s="15" t="str">
        <f t="shared" si="1"/>
        <v/>
      </c>
      <c r="F23" s="16" t="str">
        <f t="shared" si="2"/>
        <v/>
      </c>
      <c r="G23" s="8" t="str">
        <f t="shared" si="3"/>
        <v/>
      </c>
      <c r="H23" s="62" t="str">
        <f t="shared" si="4"/>
        <v/>
      </c>
      <c r="I23" s="65"/>
      <c r="J23" s="65"/>
      <c r="K23" s="65"/>
      <c r="L23" s="34" t="str">
        <f t="shared" si="5"/>
        <v/>
      </c>
      <c r="M23" s="35" t="str">
        <f t="shared" si="6"/>
        <v/>
      </c>
      <c r="N23" s="57" t="str">
        <f t="shared" si="7"/>
        <v/>
      </c>
      <c r="O23" s="62" t="str">
        <f t="shared" si="8"/>
        <v/>
      </c>
      <c r="P23" s="65"/>
      <c r="Q23" s="65"/>
      <c r="R23" s="65"/>
      <c r="S23" s="34" t="str">
        <f t="shared" si="9"/>
        <v/>
      </c>
      <c r="T23" s="35" t="str">
        <f t="shared" si="10"/>
        <v/>
      </c>
      <c r="U23" s="57" t="str">
        <f t="shared" si="11"/>
        <v/>
      </c>
      <c r="V23" s="62" t="str">
        <f t="shared" si="12"/>
        <v/>
      </c>
      <c r="W23" s="65"/>
      <c r="X23" s="65"/>
      <c r="Y23" s="65"/>
      <c r="Z23" s="34" t="str">
        <f t="shared" si="13"/>
        <v/>
      </c>
      <c r="AA23" s="35" t="str">
        <f t="shared" si="14"/>
        <v/>
      </c>
      <c r="AB23" s="57" t="str">
        <f t="shared" si="15"/>
        <v/>
      </c>
      <c r="AC23" s="62" t="str">
        <f t="shared" si="16"/>
        <v/>
      </c>
      <c r="AD23" s="65"/>
      <c r="AE23" s="65"/>
      <c r="AF23" s="65"/>
      <c r="AG23" s="34" t="str">
        <f t="shared" si="17"/>
        <v/>
      </c>
      <c r="AH23" s="35" t="str">
        <f t="shared" si="18"/>
        <v/>
      </c>
      <c r="AI23" s="57" t="str">
        <f t="shared" si="19"/>
        <v/>
      </c>
      <c r="AJ23" s="62" t="str">
        <f t="shared" si="58"/>
        <v/>
      </c>
      <c r="AK23" s="65"/>
      <c r="AL23" s="65"/>
      <c r="AM23" s="65"/>
      <c r="AN23" s="34" t="str">
        <f t="shared" si="59"/>
        <v/>
      </c>
      <c r="AO23" s="35" t="str">
        <f t="shared" si="60"/>
        <v/>
      </c>
      <c r="AR23" s="13" t="str">
        <f t="shared" si="20"/>
        <v/>
      </c>
      <c r="AS23" s="13" t="str">
        <f t="shared" si="20"/>
        <v/>
      </c>
      <c r="AT23" s="13" t="str">
        <f t="shared" si="20"/>
        <v/>
      </c>
      <c r="AU23" s="22" t="str">
        <f t="shared" si="21"/>
        <v/>
      </c>
      <c r="AV23" s="22" t="str">
        <f t="shared" si="22"/>
        <v/>
      </c>
      <c r="AW23" s="22" t="str">
        <f t="shared" si="23"/>
        <v/>
      </c>
      <c r="AX23" s="22" t="str">
        <f t="shared" si="24"/>
        <v/>
      </c>
      <c r="AY23" s="22" t="str">
        <f t="shared" si="25"/>
        <v/>
      </c>
      <c r="BA23" s="13" t="str">
        <f t="shared" si="26"/>
        <v/>
      </c>
      <c r="BB23" s="13" t="str">
        <f t="shared" si="26"/>
        <v/>
      </c>
      <c r="BC23" s="13" t="str">
        <f t="shared" si="26"/>
        <v/>
      </c>
      <c r="BD23" s="66" t="str">
        <f t="shared" si="27"/>
        <v/>
      </c>
      <c r="BE23" s="22" t="str">
        <f t="shared" si="28"/>
        <v/>
      </c>
      <c r="BF23" s="22" t="str">
        <f t="shared" si="29"/>
        <v/>
      </c>
      <c r="BG23" s="66" t="str">
        <f t="shared" si="30"/>
        <v/>
      </c>
      <c r="BH23" s="22" t="str">
        <f t="shared" si="31"/>
        <v/>
      </c>
      <c r="BI23" s="22" t="str">
        <f t="shared" si="32"/>
        <v/>
      </c>
      <c r="BJ23" s="66" t="str">
        <f t="shared" si="33"/>
        <v/>
      </c>
      <c r="BK23" s="22" t="str">
        <f t="shared" si="34"/>
        <v/>
      </c>
      <c r="BL23" s="22" t="str">
        <f t="shared" si="35"/>
        <v/>
      </c>
      <c r="BM23" s="66" t="str">
        <f t="shared" si="36"/>
        <v/>
      </c>
      <c r="BN23" s="22" t="str">
        <f t="shared" si="37"/>
        <v/>
      </c>
      <c r="BO23" s="22" t="str">
        <f t="shared" si="38"/>
        <v/>
      </c>
      <c r="BP23" s="66" t="str">
        <f t="shared" si="39"/>
        <v/>
      </c>
      <c r="BQ23" s="22" t="str">
        <f t="shared" si="40"/>
        <v/>
      </c>
      <c r="BR23" s="22" t="str">
        <f t="shared" si="41"/>
        <v/>
      </c>
      <c r="BT23" s="13" t="str">
        <f t="shared" si="42"/>
        <v/>
      </c>
      <c r="BU23" s="13" t="str">
        <f t="shared" si="42"/>
        <v/>
      </c>
      <c r="BV23" s="13" t="str">
        <f t="shared" si="42"/>
        <v/>
      </c>
      <c r="BW23" s="66" t="str">
        <f t="shared" si="43"/>
        <v/>
      </c>
      <c r="BX23" s="22" t="str">
        <f t="shared" si="44"/>
        <v/>
      </c>
      <c r="BY23" s="22" t="str">
        <f t="shared" si="45"/>
        <v/>
      </c>
      <c r="BZ23" s="66" t="str">
        <f t="shared" si="46"/>
        <v/>
      </c>
      <c r="CA23" s="22" t="str">
        <f t="shared" si="47"/>
        <v/>
      </c>
      <c r="CB23" s="22" t="str">
        <f t="shared" si="48"/>
        <v/>
      </c>
      <c r="CC23" s="66" t="str">
        <f t="shared" si="49"/>
        <v/>
      </c>
      <c r="CD23" s="22" t="str">
        <f t="shared" si="50"/>
        <v/>
      </c>
      <c r="CE23" s="22" t="str">
        <f t="shared" si="51"/>
        <v/>
      </c>
      <c r="CF23" s="66" t="str">
        <f t="shared" si="52"/>
        <v/>
      </c>
      <c r="CG23" s="22" t="str">
        <f t="shared" si="53"/>
        <v/>
      </c>
      <c r="CH23" s="22" t="str">
        <f t="shared" si="54"/>
        <v/>
      </c>
      <c r="CI23" s="66" t="str">
        <f t="shared" si="55"/>
        <v/>
      </c>
      <c r="CJ23" s="22" t="str">
        <f t="shared" si="56"/>
        <v/>
      </c>
      <c r="CK23" s="22" t="str">
        <f t="shared" si="57"/>
        <v/>
      </c>
    </row>
    <row r="24" spans="1:89" ht="15" customHeight="1" x14ac:dyDescent="0.2">
      <c r="A24" s="60" t="str">
        <f t="shared" si="0"/>
        <v/>
      </c>
      <c r="B24" s="61"/>
      <c r="C24" s="13"/>
      <c r="D24" s="14"/>
      <c r="E24" s="15" t="str">
        <f t="shared" si="1"/>
        <v/>
      </c>
      <c r="F24" s="16" t="str">
        <f t="shared" si="2"/>
        <v/>
      </c>
      <c r="G24" s="8" t="str">
        <f t="shared" si="3"/>
        <v/>
      </c>
      <c r="H24" s="62" t="str">
        <f t="shared" si="4"/>
        <v/>
      </c>
      <c r="I24" s="65"/>
      <c r="J24" s="65"/>
      <c r="K24" s="65"/>
      <c r="L24" s="34" t="str">
        <f t="shared" si="5"/>
        <v/>
      </c>
      <c r="M24" s="35" t="str">
        <f t="shared" si="6"/>
        <v/>
      </c>
      <c r="N24" s="57" t="str">
        <f t="shared" si="7"/>
        <v/>
      </c>
      <c r="O24" s="62" t="str">
        <f t="shared" si="8"/>
        <v/>
      </c>
      <c r="P24" s="65"/>
      <c r="Q24" s="65"/>
      <c r="R24" s="65"/>
      <c r="S24" s="34" t="str">
        <f t="shared" si="9"/>
        <v/>
      </c>
      <c r="T24" s="35" t="str">
        <f t="shared" si="10"/>
        <v/>
      </c>
      <c r="U24" s="57" t="str">
        <f t="shared" si="11"/>
        <v/>
      </c>
      <c r="V24" s="62" t="str">
        <f t="shared" si="12"/>
        <v/>
      </c>
      <c r="W24" s="65"/>
      <c r="X24" s="65"/>
      <c r="Y24" s="65"/>
      <c r="Z24" s="34" t="str">
        <f t="shared" si="13"/>
        <v/>
      </c>
      <c r="AA24" s="35" t="str">
        <f t="shared" si="14"/>
        <v/>
      </c>
      <c r="AB24" s="57" t="str">
        <f t="shared" si="15"/>
        <v/>
      </c>
      <c r="AC24" s="62" t="str">
        <f t="shared" si="16"/>
        <v/>
      </c>
      <c r="AD24" s="65"/>
      <c r="AE24" s="65"/>
      <c r="AF24" s="65"/>
      <c r="AG24" s="34" t="str">
        <f t="shared" si="17"/>
        <v/>
      </c>
      <c r="AH24" s="35" t="str">
        <f t="shared" si="18"/>
        <v/>
      </c>
      <c r="AI24" s="57" t="str">
        <f t="shared" si="19"/>
        <v/>
      </c>
      <c r="AJ24" s="62" t="str">
        <f t="shared" si="58"/>
        <v/>
      </c>
      <c r="AK24" s="65"/>
      <c r="AL24" s="65"/>
      <c r="AM24" s="65"/>
      <c r="AN24" s="34" t="str">
        <f t="shared" si="59"/>
        <v/>
      </c>
      <c r="AO24" s="35" t="str">
        <f t="shared" si="60"/>
        <v/>
      </c>
      <c r="AR24" s="13" t="str">
        <f t="shared" si="20"/>
        <v/>
      </c>
      <c r="AS24" s="13" t="str">
        <f t="shared" si="20"/>
        <v/>
      </c>
      <c r="AT24" s="13" t="str">
        <f t="shared" si="20"/>
        <v/>
      </c>
      <c r="AU24" s="22" t="str">
        <f t="shared" si="21"/>
        <v/>
      </c>
      <c r="AV24" s="22" t="str">
        <f t="shared" si="22"/>
        <v/>
      </c>
      <c r="AW24" s="22" t="str">
        <f t="shared" si="23"/>
        <v/>
      </c>
      <c r="AX24" s="22" t="str">
        <f t="shared" si="24"/>
        <v/>
      </c>
      <c r="AY24" s="22" t="str">
        <f t="shared" si="25"/>
        <v/>
      </c>
      <c r="BA24" s="13" t="str">
        <f t="shared" si="26"/>
        <v/>
      </c>
      <c r="BB24" s="13" t="str">
        <f t="shared" si="26"/>
        <v/>
      </c>
      <c r="BC24" s="13" t="str">
        <f t="shared" si="26"/>
        <v/>
      </c>
      <c r="BD24" s="66" t="str">
        <f t="shared" si="27"/>
        <v/>
      </c>
      <c r="BE24" s="22" t="str">
        <f t="shared" si="28"/>
        <v/>
      </c>
      <c r="BF24" s="22" t="str">
        <f t="shared" si="29"/>
        <v/>
      </c>
      <c r="BG24" s="66" t="str">
        <f t="shared" si="30"/>
        <v/>
      </c>
      <c r="BH24" s="22" t="str">
        <f t="shared" si="31"/>
        <v/>
      </c>
      <c r="BI24" s="22" t="str">
        <f t="shared" si="32"/>
        <v/>
      </c>
      <c r="BJ24" s="66" t="str">
        <f t="shared" si="33"/>
        <v/>
      </c>
      <c r="BK24" s="22" t="str">
        <f t="shared" si="34"/>
        <v/>
      </c>
      <c r="BL24" s="22" t="str">
        <f t="shared" si="35"/>
        <v/>
      </c>
      <c r="BM24" s="66" t="str">
        <f t="shared" si="36"/>
        <v/>
      </c>
      <c r="BN24" s="22" t="str">
        <f t="shared" si="37"/>
        <v/>
      </c>
      <c r="BO24" s="22" t="str">
        <f t="shared" si="38"/>
        <v/>
      </c>
      <c r="BP24" s="66" t="str">
        <f t="shared" si="39"/>
        <v/>
      </c>
      <c r="BQ24" s="22" t="str">
        <f t="shared" si="40"/>
        <v/>
      </c>
      <c r="BR24" s="22" t="str">
        <f t="shared" si="41"/>
        <v/>
      </c>
      <c r="BT24" s="13" t="str">
        <f t="shared" si="42"/>
        <v/>
      </c>
      <c r="BU24" s="13" t="str">
        <f t="shared" si="42"/>
        <v/>
      </c>
      <c r="BV24" s="13" t="str">
        <f t="shared" si="42"/>
        <v/>
      </c>
      <c r="BW24" s="66" t="str">
        <f t="shared" si="43"/>
        <v/>
      </c>
      <c r="BX24" s="22" t="str">
        <f t="shared" si="44"/>
        <v/>
      </c>
      <c r="BY24" s="22" t="str">
        <f t="shared" si="45"/>
        <v/>
      </c>
      <c r="BZ24" s="66" t="str">
        <f t="shared" si="46"/>
        <v/>
      </c>
      <c r="CA24" s="22" t="str">
        <f t="shared" si="47"/>
        <v/>
      </c>
      <c r="CB24" s="22" t="str">
        <f t="shared" si="48"/>
        <v/>
      </c>
      <c r="CC24" s="66" t="str">
        <f t="shared" si="49"/>
        <v/>
      </c>
      <c r="CD24" s="22" t="str">
        <f t="shared" si="50"/>
        <v/>
      </c>
      <c r="CE24" s="22" t="str">
        <f t="shared" si="51"/>
        <v/>
      </c>
      <c r="CF24" s="66" t="str">
        <f t="shared" si="52"/>
        <v/>
      </c>
      <c r="CG24" s="22" t="str">
        <f t="shared" si="53"/>
        <v/>
      </c>
      <c r="CH24" s="22" t="str">
        <f t="shared" si="54"/>
        <v/>
      </c>
      <c r="CI24" s="66" t="str">
        <f t="shared" si="55"/>
        <v/>
      </c>
      <c r="CJ24" s="22" t="str">
        <f t="shared" si="56"/>
        <v/>
      </c>
      <c r="CK24" s="22" t="str">
        <f t="shared" si="57"/>
        <v/>
      </c>
    </row>
    <row r="25" spans="1:89" ht="15" customHeight="1" x14ac:dyDescent="0.2">
      <c r="A25" s="60" t="str">
        <f t="shared" si="0"/>
        <v/>
      </c>
      <c r="B25" s="61"/>
      <c r="C25" s="13"/>
      <c r="D25" s="14"/>
      <c r="E25" s="15" t="str">
        <f t="shared" si="1"/>
        <v/>
      </c>
      <c r="F25" s="16" t="str">
        <f t="shared" si="2"/>
        <v/>
      </c>
      <c r="G25" s="8" t="str">
        <f t="shared" si="3"/>
        <v/>
      </c>
      <c r="H25" s="62" t="str">
        <f t="shared" si="4"/>
        <v/>
      </c>
      <c r="I25" s="65"/>
      <c r="J25" s="65"/>
      <c r="K25" s="65"/>
      <c r="L25" s="34" t="str">
        <f t="shared" si="5"/>
        <v/>
      </c>
      <c r="M25" s="35" t="str">
        <f t="shared" si="6"/>
        <v/>
      </c>
      <c r="N25" s="57" t="str">
        <f t="shared" si="7"/>
        <v/>
      </c>
      <c r="O25" s="62" t="str">
        <f t="shared" si="8"/>
        <v/>
      </c>
      <c r="P25" s="65"/>
      <c r="Q25" s="65"/>
      <c r="R25" s="65"/>
      <c r="S25" s="34" t="str">
        <f t="shared" si="9"/>
        <v/>
      </c>
      <c r="T25" s="35" t="str">
        <f t="shared" si="10"/>
        <v/>
      </c>
      <c r="U25" s="57" t="str">
        <f t="shared" si="11"/>
        <v/>
      </c>
      <c r="V25" s="62" t="str">
        <f t="shared" si="12"/>
        <v/>
      </c>
      <c r="W25" s="65"/>
      <c r="X25" s="65"/>
      <c r="Y25" s="65"/>
      <c r="Z25" s="34" t="str">
        <f t="shared" si="13"/>
        <v/>
      </c>
      <c r="AA25" s="35" t="str">
        <f t="shared" si="14"/>
        <v/>
      </c>
      <c r="AB25" s="57" t="str">
        <f t="shared" si="15"/>
        <v/>
      </c>
      <c r="AC25" s="62" t="str">
        <f t="shared" si="16"/>
        <v/>
      </c>
      <c r="AD25" s="65"/>
      <c r="AE25" s="65"/>
      <c r="AF25" s="65"/>
      <c r="AG25" s="34" t="str">
        <f t="shared" si="17"/>
        <v/>
      </c>
      <c r="AH25" s="35" t="str">
        <f t="shared" si="18"/>
        <v/>
      </c>
      <c r="AI25" s="57" t="str">
        <f t="shared" si="19"/>
        <v/>
      </c>
      <c r="AJ25" s="62" t="str">
        <f t="shared" si="58"/>
        <v/>
      </c>
      <c r="AK25" s="65"/>
      <c r="AL25" s="65"/>
      <c r="AM25" s="65"/>
      <c r="AN25" s="34" t="str">
        <f t="shared" si="59"/>
        <v/>
      </c>
      <c r="AO25" s="35" t="str">
        <f t="shared" si="60"/>
        <v/>
      </c>
      <c r="AR25" s="13" t="str">
        <f t="shared" si="20"/>
        <v/>
      </c>
      <c r="AS25" s="13" t="str">
        <f t="shared" si="20"/>
        <v/>
      </c>
      <c r="AT25" s="13" t="str">
        <f t="shared" si="20"/>
        <v/>
      </c>
      <c r="AU25" s="22" t="str">
        <f t="shared" si="21"/>
        <v/>
      </c>
      <c r="AV25" s="22" t="str">
        <f t="shared" si="22"/>
        <v/>
      </c>
      <c r="AW25" s="22" t="str">
        <f t="shared" si="23"/>
        <v/>
      </c>
      <c r="AX25" s="22" t="str">
        <f t="shared" si="24"/>
        <v/>
      </c>
      <c r="AY25" s="22" t="str">
        <f t="shared" si="25"/>
        <v/>
      </c>
      <c r="BA25" s="13" t="str">
        <f t="shared" si="26"/>
        <v/>
      </c>
      <c r="BB25" s="13" t="str">
        <f t="shared" si="26"/>
        <v/>
      </c>
      <c r="BC25" s="13" t="str">
        <f t="shared" si="26"/>
        <v/>
      </c>
      <c r="BD25" s="66" t="str">
        <f t="shared" si="27"/>
        <v/>
      </c>
      <c r="BE25" s="22" t="str">
        <f t="shared" si="28"/>
        <v/>
      </c>
      <c r="BF25" s="22" t="str">
        <f t="shared" si="29"/>
        <v/>
      </c>
      <c r="BG25" s="66" t="str">
        <f t="shared" si="30"/>
        <v/>
      </c>
      <c r="BH25" s="22" t="str">
        <f t="shared" si="31"/>
        <v/>
      </c>
      <c r="BI25" s="22" t="str">
        <f t="shared" si="32"/>
        <v/>
      </c>
      <c r="BJ25" s="66" t="str">
        <f t="shared" si="33"/>
        <v/>
      </c>
      <c r="BK25" s="22" t="str">
        <f t="shared" si="34"/>
        <v/>
      </c>
      <c r="BL25" s="22" t="str">
        <f t="shared" si="35"/>
        <v/>
      </c>
      <c r="BM25" s="66" t="str">
        <f t="shared" si="36"/>
        <v/>
      </c>
      <c r="BN25" s="22" t="str">
        <f t="shared" si="37"/>
        <v/>
      </c>
      <c r="BO25" s="22" t="str">
        <f t="shared" si="38"/>
        <v/>
      </c>
      <c r="BP25" s="66" t="str">
        <f t="shared" si="39"/>
        <v/>
      </c>
      <c r="BQ25" s="22" t="str">
        <f t="shared" si="40"/>
        <v/>
      </c>
      <c r="BR25" s="22" t="str">
        <f t="shared" si="41"/>
        <v/>
      </c>
      <c r="BT25" s="13" t="str">
        <f t="shared" si="42"/>
        <v/>
      </c>
      <c r="BU25" s="13" t="str">
        <f t="shared" si="42"/>
        <v/>
      </c>
      <c r="BV25" s="13" t="str">
        <f t="shared" si="42"/>
        <v/>
      </c>
      <c r="BW25" s="66" t="str">
        <f t="shared" si="43"/>
        <v/>
      </c>
      <c r="BX25" s="22" t="str">
        <f t="shared" si="44"/>
        <v/>
      </c>
      <c r="BY25" s="22" t="str">
        <f t="shared" si="45"/>
        <v/>
      </c>
      <c r="BZ25" s="66" t="str">
        <f t="shared" si="46"/>
        <v/>
      </c>
      <c r="CA25" s="22" t="str">
        <f t="shared" si="47"/>
        <v/>
      </c>
      <c r="CB25" s="22" t="str">
        <f t="shared" si="48"/>
        <v/>
      </c>
      <c r="CC25" s="66" t="str">
        <f t="shared" si="49"/>
        <v/>
      </c>
      <c r="CD25" s="22" t="str">
        <f t="shared" si="50"/>
        <v/>
      </c>
      <c r="CE25" s="22" t="str">
        <f t="shared" si="51"/>
        <v/>
      </c>
      <c r="CF25" s="66" t="str">
        <f t="shared" si="52"/>
        <v/>
      </c>
      <c r="CG25" s="22" t="str">
        <f t="shared" si="53"/>
        <v/>
      </c>
      <c r="CH25" s="22" t="str">
        <f t="shared" si="54"/>
        <v/>
      </c>
      <c r="CI25" s="66" t="str">
        <f t="shared" si="55"/>
        <v/>
      </c>
      <c r="CJ25" s="22" t="str">
        <f t="shared" si="56"/>
        <v/>
      </c>
      <c r="CK25" s="22" t="str">
        <f t="shared" si="57"/>
        <v/>
      </c>
    </row>
    <row r="26" spans="1:89" ht="15" customHeight="1" x14ac:dyDescent="0.2">
      <c r="A26" s="60" t="str">
        <f t="shared" si="0"/>
        <v/>
      </c>
      <c r="B26" s="61"/>
      <c r="C26" s="13"/>
      <c r="D26" s="14"/>
      <c r="E26" s="15" t="str">
        <f t="shared" si="1"/>
        <v/>
      </c>
      <c r="F26" s="16" t="str">
        <f t="shared" si="2"/>
        <v/>
      </c>
      <c r="G26" s="8" t="str">
        <f t="shared" si="3"/>
        <v/>
      </c>
      <c r="H26" s="62" t="str">
        <f t="shared" si="4"/>
        <v/>
      </c>
      <c r="I26" s="65"/>
      <c r="J26" s="65"/>
      <c r="K26" s="65"/>
      <c r="L26" s="34" t="str">
        <f t="shared" si="5"/>
        <v/>
      </c>
      <c r="M26" s="35" t="str">
        <f t="shared" si="6"/>
        <v/>
      </c>
      <c r="N26" s="57" t="str">
        <f t="shared" si="7"/>
        <v/>
      </c>
      <c r="O26" s="62" t="str">
        <f t="shared" si="8"/>
        <v/>
      </c>
      <c r="P26" s="65"/>
      <c r="Q26" s="65"/>
      <c r="R26" s="65"/>
      <c r="S26" s="34" t="str">
        <f t="shared" si="9"/>
        <v/>
      </c>
      <c r="T26" s="35" t="str">
        <f t="shared" si="10"/>
        <v/>
      </c>
      <c r="U26" s="57" t="str">
        <f t="shared" si="11"/>
        <v/>
      </c>
      <c r="V26" s="62" t="str">
        <f t="shared" si="12"/>
        <v/>
      </c>
      <c r="W26" s="65"/>
      <c r="X26" s="65"/>
      <c r="Y26" s="65"/>
      <c r="Z26" s="34" t="str">
        <f t="shared" si="13"/>
        <v/>
      </c>
      <c r="AA26" s="35" t="str">
        <f t="shared" si="14"/>
        <v/>
      </c>
      <c r="AB26" s="57" t="str">
        <f t="shared" si="15"/>
        <v/>
      </c>
      <c r="AC26" s="62" t="str">
        <f t="shared" si="16"/>
        <v/>
      </c>
      <c r="AD26" s="65"/>
      <c r="AE26" s="65"/>
      <c r="AF26" s="65"/>
      <c r="AG26" s="34" t="str">
        <f t="shared" si="17"/>
        <v/>
      </c>
      <c r="AH26" s="35" t="str">
        <f t="shared" si="18"/>
        <v/>
      </c>
      <c r="AI26" s="57" t="str">
        <f t="shared" si="19"/>
        <v/>
      </c>
      <c r="AJ26" s="62" t="str">
        <f t="shared" si="58"/>
        <v/>
      </c>
      <c r="AK26" s="65"/>
      <c r="AL26" s="65"/>
      <c r="AM26" s="65"/>
      <c r="AN26" s="34" t="str">
        <f t="shared" si="59"/>
        <v/>
      </c>
      <c r="AO26" s="35" t="str">
        <f t="shared" si="60"/>
        <v/>
      </c>
      <c r="AR26" s="13" t="str">
        <f t="shared" si="20"/>
        <v/>
      </c>
      <c r="AS26" s="13" t="str">
        <f t="shared" si="20"/>
        <v/>
      </c>
      <c r="AT26" s="13" t="str">
        <f t="shared" si="20"/>
        <v/>
      </c>
      <c r="AU26" s="22" t="str">
        <f t="shared" si="21"/>
        <v/>
      </c>
      <c r="AV26" s="22" t="str">
        <f t="shared" si="22"/>
        <v/>
      </c>
      <c r="AW26" s="22" t="str">
        <f t="shared" si="23"/>
        <v/>
      </c>
      <c r="AX26" s="22" t="str">
        <f t="shared" si="24"/>
        <v/>
      </c>
      <c r="AY26" s="22" t="str">
        <f t="shared" si="25"/>
        <v/>
      </c>
      <c r="BA26" s="13" t="str">
        <f t="shared" si="26"/>
        <v/>
      </c>
      <c r="BB26" s="13" t="str">
        <f t="shared" si="26"/>
        <v/>
      </c>
      <c r="BC26" s="13" t="str">
        <f t="shared" si="26"/>
        <v/>
      </c>
      <c r="BD26" s="66" t="str">
        <f t="shared" si="27"/>
        <v/>
      </c>
      <c r="BE26" s="22" t="str">
        <f t="shared" si="28"/>
        <v/>
      </c>
      <c r="BF26" s="22" t="str">
        <f t="shared" si="29"/>
        <v/>
      </c>
      <c r="BG26" s="66" t="str">
        <f t="shared" si="30"/>
        <v/>
      </c>
      <c r="BH26" s="22" t="str">
        <f t="shared" si="31"/>
        <v/>
      </c>
      <c r="BI26" s="22" t="str">
        <f t="shared" si="32"/>
        <v/>
      </c>
      <c r="BJ26" s="66" t="str">
        <f t="shared" si="33"/>
        <v/>
      </c>
      <c r="BK26" s="22" t="str">
        <f t="shared" si="34"/>
        <v/>
      </c>
      <c r="BL26" s="22" t="str">
        <f t="shared" si="35"/>
        <v/>
      </c>
      <c r="BM26" s="66" t="str">
        <f t="shared" si="36"/>
        <v/>
      </c>
      <c r="BN26" s="22" t="str">
        <f t="shared" si="37"/>
        <v/>
      </c>
      <c r="BO26" s="22" t="str">
        <f t="shared" si="38"/>
        <v/>
      </c>
      <c r="BP26" s="66" t="str">
        <f t="shared" si="39"/>
        <v/>
      </c>
      <c r="BQ26" s="22" t="str">
        <f t="shared" si="40"/>
        <v/>
      </c>
      <c r="BR26" s="22" t="str">
        <f t="shared" si="41"/>
        <v/>
      </c>
      <c r="BT26" s="13" t="str">
        <f t="shared" si="42"/>
        <v/>
      </c>
      <c r="BU26" s="13" t="str">
        <f t="shared" si="42"/>
        <v/>
      </c>
      <c r="BV26" s="13" t="str">
        <f t="shared" si="42"/>
        <v/>
      </c>
      <c r="BW26" s="66" t="str">
        <f t="shared" si="43"/>
        <v/>
      </c>
      <c r="BX26" s="22" t="str">
        <f t="shared" si="44"/>
        <v/>
      </c>
      <c r="BY26" s="22" t="str">
        <f t="shared" si="45"/>
        <v/>
      </c>
      <c r="BZ26" s="66" t="str">
        <f t="shared" si="46"/>
        <v/>
      </c>
      <c r="CA26" s="22" t="str">
        <f t="shared" si="47"/>
        <v/>
      </c>
      <c r="CB26" s="22" t="str">
        <f t="shared" si="48"/>
        <v/>
      </c>
      <c r="CC26" s="66" t="str">
        <f t="shared" si="49"/>
        <v/>
      </c>
      <c r="CD26" s="22" t="str">
        <f t="shared" si="50"/>
        <v/>
      </c>
      <c r="CE26" s="22" t="str">
        <f t="shared" si="51"/>
        <v/>
      </c>
      <c r="CF26" s="66" t="str">
        <f t="shared" si="52"/>
        <v/>
      </c>
      <c r="CG26" s="22" t="str">
        <f t="shared" si="53"/>
        <v/>
      </c>
      <c r="CH26" s="22" t="str">
        <f t="shared" si="54"/>
        <v/>
      </c>
      <c r="CI26" s="66" t="str">
        <f t="shared" si="55"/>
        <v/>
      </c>
      <c r="CJ26" s="22" t="str">
        <f t="shared" si="56"/>
        <v/>
      </c>
      <c r="CK26" s="22" t="str">
        <f t="shared" si="57"/>
        <v/>
      </c>
    </row>
    <row r="27" spans="1:89" ht="15" customHeight="1" x14ac:dyDescent="0.2">
      <c r="A27" s="60" t="str">
        <f t="shared" si="0"/>
        <v/>
      </c>
      <c r="B27" s="61"/>
      <c r="C27" s="13"/>
      <c r="D27" s="14"/>
      <c r="E27" s="15" t="str">
        <f t="shared" si="1"/>
        <v/>
      </c>
      <c r="F27" s="16" t="str">
        <f t="shared" si="2"/>
        <v/>
      </c>
      <c r="G27" s="8" t="str">
        <f t="shared" si="3"/>
        <v/>
      </c>
      <c r="H27" s="62" t="str">
        <f t="shared" si="4"/>
        <v/>
      </c>
      <c r="I27" s="65"/>
      <c r="J27" s="65"/>
      <c r="K27" s="65"/>
      <c r="L27" s="34" t="str">
        <f t="shared" si="5"/>
        <v/>
      </c>
      <c r="M27" s="35" t="str">
        <f t="shared" si="6"/>
        <v/>
      </c>
      <c r="N27" s="57" t="str">
        <f t="shared" si="7"/>
        <v/>
      </c>
      <c r="O27" s="62" t="str">
        <f t="shared" si="8"/>
        <v/>
      </c>
      <c r="P27" s="65"/>
      <c r="Q27" s="65"/>
      <c r="R27" s="65"/>
      <c r="S27" s="34" t="str">
        <f t="shared" si="9"/>
        <v/>
      </c>
      <c r="T27" s="35" t="str">
        <f t="shared" si="10"/>
        <v/>
      </c>
      <c r="U27" s="57" t="str">
        <f t="shared" si="11"/>
        <v/>
      </c>
      <c r="V27" s="62" t="str">
        <f t="shared" si="12"/>
        <v/>
      </c>
      <c r="W27" s="65"/>
      <c r="X27" s="65"/>
      <c r="Y27" s="65"/>
      <c r="Z27" s="34" t="str">
        <f t="shared" si="13"/>
        <v/>
      </c>
      <c r="AA27" s="35" t="str">
        <f t="shared" si="14"/>
        <v/>
      </c>
      <c r="AB27" s="57" t="str">
        <f t="shared" si="15"/>
        <v/>
      </c>
      <c r="AC27" s="62" t="str">
        <f t="shared" si="16"/>
        <v/>
      </c>
      <c r="AD27" s="65"/>
      <c r="AE27" s="65"/>
      <c r="AF27" s="65"/>
      <c r="AG27" s="34" t="str">
        <f t="shared" si="17"/>
        <v/>
      </c>
      <c r="AH27" s="35" t="str">
        <f t="shared" si="18"/>
        <v/>
      </c>
      <c r="AI27" s="57" t="str">
        <f t="shared" si="19"/>
        <v/>
      </c>
      <c r="AJ27" s="62" t="str">
        <f t="shared" si="58"/>
        <v/>
      </c>
      <c r="AK27" s="65"/>
      <c r="AL27" s="65"/>
      <c r="AM27" s="65"/>
      <c r="AN27" s="34" t="str">
        <f t="shared" si="59"/>
        <v/>
      </c>
      <c r="AO27" s="35" t="str">
        <f t="shared" si="60"/>
        <v/>
      </c>
      <c r="AR27" s="13" t="str">
        <f t="shared" ref="AR27:AT32" si="61">IF($B27="","",B27)</f>
        <v/>
      </c>
      <c r="AS27" s="13" t="str">
        <f t="shared" si="61"/>
        <v/>
      </c>
      <c r="AT27" s="13" t="str">
        <f t="shared" si="61"/>
        <v/>
      </c>
      <c r="AU27" s="22" t="str">
        <f t="shared" si="21"/>
        <v/>
      </c>
      <c r="AV27" s="22" t="str">
        <f t="shared" si="22"/>
        <v/>
      </c>
      <c r="AW27" s="22" t="str">
        <f t="shared" si="23"/>
        <v/>
      </c>
      <c r="AX27" s="22" t="str">
        <f t="shared" si="24"/>
        <v/>
      </c>
      <c r="AY27" s="22" t="str">
        <f t="shared" si="25"/>
        <v/>
      </c>
      <c r="BA27" s="13" t="str">
        <f t="shared" ref="BA27:BC32" si="62">IF($B27="","",B27)</f>
        <v/>
      </c>
      <c r="BB27" s="13" t="str">
        <f t="shared" si="62"/>
        <v/>
      </c>
      <c r="BC27" s="13" t="str">
        <f t="shared" si="62"/>
        <v/>
      </c>
      <c r="BD27" s="66" t="str">
        <f t="shared" si="27"/>
        <v/>
      </c>
      <c r="BE27" s="22" t="str">
        <f t="shared" si="28"/>
        <v/>
      </c>
      <c r="BF27" s="22" t="str">
        <f t="shared" si="29"/>
        <v/>
      </c>
      <c r="BG27" s="66" t="str">
        <f t="shared" si="30"/>
        <v/>
      </c>
      <c r="BH27" s="22" t="str">
        <f t="shared" si="31"/>
        <v/>
      </c>
      <c r="BI27" s="22" t="str">
        <f t="shared" si="32"/>
        <v/>
      </c>
      <c r="BJ27" s="66" t="str">
        <f t="shared" si="33"/>
        <v/>
      </c>
      <c r="BK27" s="22" t="str">
        <f t="shared" si="34"/>
        <v/>
      </c>
      <c r="BL27" s="22" t="str">
        <f t="shared" si="35"/>
        <v/>
      </c>
      <c r="BM27" s="66" t="str">
        <f t="shared" si="36"/>
        <v/>
      </c>
      <c r="BN27" s="22" t="str">
        <f t="shared" si="37"/>
        <v/>
      </c>
      <c r="BO27" s="22" t="str">
        <f t="shared" si="38"/>
        <v/>
      </c>
      <c r="BP27" s="66" t="str">
        <f t="shared" si="39"/>
        <v/>
      </c>
      <c r="BQ27" s="22" t="str">
        <f t="shared" si="40"/>
        <v/>
      </c>
      <c r="BR27" s="22" t="str">
        <f t="shared" si="41"/>
        <v/>
      </c>
      <c r="BT27" s="13" t="str">
        <f t="shared" ref="BT27:BV32" si="63">IF($B27="","",B27)</f>
        <v/>
      </c>
      <c r="BU27" s="13" t="str">
        <f t="shared" si="63"/>
        <v/>
      </c>
      <c r="BV27" s="13" t="str">
        <f t="shared" si="63"/>
        <v/>
      </c>
      <c r="BW27" s="66" t="str">
        <f t="shared" si="43"/>
        <v/>
      </c>
      <c r="BX27" s="22" t="str">
        <f t="shared" si="44"/>
        <v/>
      </c>
      <c r="BY27" s="22" t="str">
        <f t="shared" si="45"/>
        <v/>
      </c>
      <c r="BZ27" s="66" t="str">
        <f t="shared" si="46"/>
        <v/>
      </c>
      <c r="CA27" s="22" t="str">
        <f t="shared" si="47"/>
        <v/>
      </c>
      <c r="CB27" s="22" t="str">
        <f t="shared" si="48"/>
        <v/>
      </c>
      <c r="CC27" s="66" t="str">
        <f t="shared" si="49"/>
        <v/>
      </c>
      <c r="CD27" s="22" t="str">
        <f t="shared" si="50"/>
        <v/>
      </c>
      <c r="CE27" s="22" t="str">
        <f t="shared" si="51"/>
        <v/>
      </c>
      <c r="CF27" s="66" t="str">
        <f t="shared" si="52"/>
        <v/>
      </c>
      <c r="CG27" s="22" t="str">
        <f t="shared" si="53"/>
        <v/>
      </c>
      <c r="CH27" s="22" t="str">
        <f t="shared" si="54"/>
        <v/>
      </c>
      <c r="CI27" s="66" t="str">
        <f t="shared" si="55"/>
        <v/>
      </c>
      <c r="CJ27" s="22" t="str">
        <f t="shared" si="56"/>
        <v/>
      </c>
      <c r="CK27" s="22" t="str">
        <f t="shared" si="57"/>
        <v/>
      </c>
    </row>
    <row r="28" spans="1:89" ht="15" customHeight="1" x14ac:dyDescent="0.2">
      <c r="A28" s="60" t="str">
        <f t="shared" si="0"/>
        <v/>
      </c>
      <c r="B28" s="61"/>
      <c r="C28" s="13"/>
      <c r="D28" s="14"/>
      <c r="E28" s="15" t="str">
        <f t="shared" si="1"/>
        <v/>
      </c>
      <c r="F28" s="16" t="str">
        <f t="shared" si="2"/>
        <v/>
      </c>
      <c r="G28" s="8" t="str">
        <f t="shared" si="3"/>
        <v/>
      </c>
      <c r="H28" s="62" t="str">
        <f t="shared" si="4"/>
        <v/>
      </c>
      <c r="I28" s="65"/>
      <c r="J28" s="65"/>
      <c r="K28" s="65"/>
      <c r="L28" s="34" t="str">
        <f t="shared" si="5"/>
        <v/>
      </c>
      <c r="M28" s="35" t="str">
        <f t="shared" si="6"/>
        <v/>
      </c>
      <c r="N28" s="57" t="str">
        <f t="shared" si="7"/>
        <v/>
      </c>
      <c r="O28" s="62" t="str">
        <f t="shared" si="8"/>
        <v/>
      </c>
      <c r="P28" s="65"/>
      <c r="Q28" s="65"/>
      <c r="R28" s="65"/>
      <c r="S28" s="34" t="str">
        <f t="shared" si="9"/>
        <v/>
      </c>
      <c r="T28" s="35" t="str">
        <f t="shared" si="10"/>
        <v/>
      </c>
      <c r="U28" s="57" t="str">
        <f t="shared" si="11"/>
        <v/>
      </c>
      <c r="V28" s="62" t="str">
        <f t="shared" si="12"/>
        <v/>
      </c>
      <c r="W28" s="65"/>
      <c r="X28" s="65"/>
      <c r="Y28" s="65"/>
      <c r="Z28" s="34" t="str">
        <f t="shared" si="13"/>
        <v/>
      </c>
      <c r="AA28" s="35" t="str">
        <f t="shared" si="14"/>
        <v/>
      </c>
      <c r="AB28" s="57" t="str">
        <f t="shared" si="15"/>
        <v/>
      </c>
      <c r="AC28" s="62" t="str">
        <f t="shared" si="16"/>
        <v/>
      </c>
      <c r="AD28" s="65"/>
      <c r="AE28" s="65"/>
      <c r="AF28" s="65"/>
      <c r="AG28" s="34" t="str">
        <f t="shared" si="17"/>
        <v/>
      </c>
      <c r="AH28" s="35" t="str">
        <f t="shared" si="18"/>
        <v/>
      </c>
      <c r="AI28" s="57" t="str">
        <f t="shared" si="19"/>
        <v/>
      </c>
      <c r="AJ28" s="62" t="str">
        <f t="shared" si="58"/>
        <v/>
      </c>
      <c r="AK28" s="65"/>
      <c r="AL28" s="65"/>
      <c r="AM28" s="65"/>
      <c r="AN28" s="34" t="str">
        <f t="shared" si="59"/>
        <v/>
      </c>
      <c r="AO28" s="35" t="str">
        <f t="shared" si="60"/>
        <v/>
      </c>
      <c r="AR28" s="13" t="str">
        <f t="shared" si="61"/>
        <v/>
      </c>
      <c r="AS28" s="13" t="str">
        <f t="shared" si="61"/>
        <v/>
      </c>
      <c r="AT28" s="13" t="str">
        <f t="shared" si="61"/>
        <v/>
      </c>
      <c r="AU28" s="22" t="str">
        <f t="shared" si="21"/>
        <v/>
      </c>
      <c r="AV28" s="22" t="str">
        <f t="shared" si="22"/>
        <v/>
      </c>
      <c r="AW28" s="22" t="str">
        <f t="shared" si="23"/>
        <v/>
      </c>
      <c r="AX28" s="22" t="str">
        <f t="shared" si="24"/>
        <v/>
      </c>
      <c r="AY28" s="22" t="str">
        <f t="shared" si="25"/>
        <v/>
      </c>
      <c r="BA28" s="13" t="str">
        <f t="shared" si="62"/>
        <v/>
      </c>
      <c r="BB28" s="13" t="str">
        <f t="shared" si="62"/>
        <v/>
      </c>
      <c r="BC28" s="13" t="str">
        <f t="shared" si="62"/>
        <v/>
      </c>
      <c r="BD28" s="66" t="str">
        <f t="shared" si="27"/>
        <v/>
      </c>
      <c r="BE28" s="22" t="str">
        <f t="shared" si="28"/>
        <v/>
      </c>
      <c r="BF28" s="22" t="str">
        <f t="shared" si="29"/>
        <v/>
      </c>
      <c r="BG28" s="66" t="str">
        <f t="shared" si="30"/>
        <v/>
      </c>
      <c r="BH28" s="22" t="str">
        <f t="shared" si="31"/>
        <v/>
      </c>
      <c r="BI28" s="22" t="str">
        <f t="shared" si="32"/>
        <v/>
      </c>
      <c r="BJ28" s="66" t="str">
        <f t="shared" si="33"/>
        <v/>
      </c>
      <c r="BK28" s="22" t="str">
        <f t="shared" si="34"/>
        <v/>
      </c>
      <c r="BL28" s="22" t="str">
        <f t="shared" si="35"/>
        <v/>
      </c>
      <c r="BM28" s="66" t="str">
        <f t="shared" si="36"/>
        <v/>
      </c>
      <c r="BN28" s="22" t="str">
        <f t="shared" si="37"/>
        <v/>
      </c>
      <c r="BO28" s="22" t="str">
        <f t="shared" si="38"/>
        <v/>
      </c>
      <c r="BP28" s="66" t="str">
        <f t="shared" si="39"/>
        <v/>
      </c>
      <c r="BQ28" s="22" t="str">
        <f t="shared" si="40"/>
        <v/>
      </c>
      <c r="BR28" s="22" t="str">
        <f t="shared" si="41"/>
        <v/>
      </c>
      <c r="BT28" s="13" t="str">
        <f t="shared" si="63"/>
        <v/>
      </c>
      <c r="BU28" s="13" t="str">
        <f t="shared" si="63"/>
        <v/>
      </c>
      <c r="BV28" s="13" t="str">
        <f t="shared" si="63"/>
        <v/>
      </c>
      <c r="BW28" s="66" t="str">
        <f t="shared" si="43"/>
        <v/>
      </c>
      <c r="BX28" s="22" t="str">
        <f t="shared" si="44"/>
        <v/>
      </c>
      <c r="BY28" s="22" t="str">
        <f t="shared" si="45"/>
        <v/>
      </c>
      <c r="BZ28" s="66" t="str">
        <f t="shared" si="46"/>
        <v/>
      </c>
      <c r="CA28" s="22" t="str">
        <f t="shared" si="47"/>
        <v/>
      </c>
      <c r="CB28" s="22" t="str">
        <f t="shared" si="48"/>
        <v/>
      </c>
      <c r="CC28" s="66" t="str">
        <f t="shared" si="49"/>
        <v/>
      </c>
      <c r="CD28" s="22" t="str">
        <f t="shared" si="50"/>
        <v/>
      </c>
      <c r="CE28" s="22" t="str">
        <f t="shared" si="51"/>
        <v/>
      </c>
      <c r="CF28" s="66" t="str">
        <f t="shared" si="52"/>
        <v/>
      </c>
      <c r="CG28" s="22" t="str">
        <f t="shared" si="53"/>
        <v/>
      </c>
      <c r="CH28" s="22" t="str">
        <f t="shared" si="54"/>
        <v/>
      </c>
      <c r="CI28" s="66" t="str">
        <f t="shared" si="55"/>
        <v/>
      </c>
      <c r="CJ28" s="22" t="str">
        <f t="shared" si="56"/>
        <v/>
      </c>
      <c r="CK28" s="22" t="str">
        <f t="shared" si="57"/>
        <v/>
      </c>
    </row>
    <row r="29" spans="1:89" ht="15" customHeight="1" x14ac:dyDescent="0.2">
      <c r="A29" s="60" t="str">
        <f t="shared" si="0"/>
        <v/>
      </c>
      <c r="B29" s="61"/>
      <c r="C29" s="13"/>
      <c r="D29" s="14"/>
      <c r="E29" s="15" t="str">
        <f t="shared" si="1"/>
        <v/>
      </c>
      <c r="F29" s="16" t="str">
        <f t="shared" si="2"/>
        <v/>
      </c>
      <c r="G29" s="8" t="str">
        <f t="shared" si="3"/>
        <v/>
      </c>
      <c r="H29" s="62" t="str">
        <f t="shared" si="4"/>
        <v/>
      </c>
      <c r="I29" s="65"/>
      <c r="J29" s="65"/>
      <c r="K29" s="65"/>
      <c r="L29" s="34" t="str">
        <f t="shared" si="5"/>
        <v/>
      </c>
      <c r="M29" s="35" t="str">
        <f t="shared" si="6"/>
        <v/>
      </c>
      <c r="N29" s="57" t="str">
        <f t="shared" si="7"/>
        <v/>
      </c>
      <c r="O29" s="62" t="str">
        <f t="shared" si="8"/>
        <v/>
      </c>
      <c r="P29" s="65"/>
      <c r="Q29" s="65"/>
      <c r="R29" s="65"/>
      <c r="S29" s="34" t="str">
        <f t="shared" si="9"/>
        <v/>
      </c>
      <c r="T29" s="35" t="str">
        <f t="shared" si="10"/>
        <v/>
      </c>
      <c r="U29" s="57" t="str">
        <f t="shared" si="11"/>
        <v/>
      </c>
      <c r="V29" s="62" t="str">
        <f t="shared" si="12"/>
        <v/>
      </c>
      <c r="W29" s="65"/>
      <c r="X29" s="65"/>
      <c r="Y29" s="65"/>
      <c r="Z29" s="34" t="str">
        <f t="shared" si="13"/>
        <v/>
      </c>
      <c r="AA29" s="35" t="str">
        <f t="shared" si="14"/>
        <v/>
      </c>
      <c r="AB29" s="57" t="str">
        <f t="shared" si="15"/>
        <v/>
      </c>
      <c r="AC29" s="62" t="str">
        <f t="shared" si="16"/>
        <v/>
      </c>
      <c r="AD29" s="65"/>
      <c r="AE29" s="65"/>
      <c r="AF29" s="65"/>
      <c r="AG29" s="34" t="str">
        <f t="shared" si="17"/>
        <v/>
      </c>
      <c r="AH29" s="35" t="str">
        <f t="shared" si="18"/>
        <v/>
      </c>
      <c r="AI29" s="57" t="str">
        <f t="shared" si="19"/>
        <v/>
      </c>
      <c r="AJ29" s="62" t="str">
        <f t="shared" si="58"/>
        <v/>
      </c>
      <c r="AK29" s="65"/>
      <c r="AL29" s="65"/>
      <c r="AM29" s="65"/>
      <c r="AN29" s="34" t="str">
        <f t="shared" si="59"/>
        <v/>
      </c>
      <c r="AO29" s="35" t="str">
        <f t="shared" si="60"/>
        <v/>
      </c>
      <c r="AR29" s="13" t="str">
        <f t="shared" si="61"/>
        <v/>
      </c>
      <c r="AS29" s="13" t="str">
        <f t="shared" si="61"/>
        <v/>
      </c>
      <c r="AT29" s="13" t="str">
        <f t="shared" si="61"/>
        <v/>
      </c>
      <c r="AU29" s="22" t="str">
        <f t="shared" si="21"/>
        <v/>
      </c>
      <c r="AV29" s="22" t="str">
        <f t="shared" si="22"/>
        <v/>
      </c>
      <c r="AW29" s="22" t="str">
        <f t="shared" si="23"/>
        <v/>
      </c>
      <c r="AX29" s="22" t="str">
        <f t="shared" si="24"/>
        <v/>
      </c>
      <c r="AY29" s="22" t="str">
        <f t="shared" si="25"/>
        <v/>
      </c>
      <c r="BA29" s="13" t="str">
        <f t="shared" si="62"/>
        <v/>
      </c>
      <c r="BB29" s="13" t="str">
        <f t="shared" si="62"/>
        <v/>
      </c>
      <c r="BC29" s="13" t="str">
        <f t="shared" si="62"/>
        <v/>
      </c>
      <c r="BD29" s="66" t="str">
        <f t="shared" si="27"/>
        <v/>
      </c>
      <c r="BE29" s="22" t="str">
        <f t="shared" si="28"/>
        <v/>
      </c>
      <c r="BF29" s="22" t="str">
        <f t="shared" si="29"/>
        <v/>
      </c>
      <c r="BG29" s="66" t="str">
        <f t="shared" si="30"/>
        <v/>
      </c>
      <c r="BH29" s="22" t="str">
        <f t="shared" si="31"/>
        <v/>
      </c>
      <c r="BI29" s="22" t="str">
        <f t="shared" si="32"/>
        <v/>
      </c>
      <c r="BJ29" s="66" t="str">
        <f t="shared" si="33"/>
        <v/>
      </c>
      <c r="BK29" s="22" t="str">
        <f t="shared" si="34"/>
        <v/>
      </c>
      <c r="BL29" s="22" t="str">
        <f t="shared" si="35"/>
        <v/>
      </c>
      <c r="BM29" s="66" t="str">
        <f t="shared" si="36"/>
        <v/>
      </c>
      <c r="BN29" s="22" t="str">
        <f t="shared" si="37"/>
        <v/>
      </c>
      <c r="BO29" s="22" t="str">
        <f t="shared" si="38"/>
        <v/>
      </c>
      <c r="BP29" s="66" t="str">
        <f t="shared" si="39"/>
        <v/>
      </c>
      <c r="BQ29" s="22" t="str">
        <f t="shared" si="40"/>
        <v/>
      </c>
      <c r="BR29" s="22" t="str">
        <f t="shared" si="41"/>
        <v/>
      </c>
      <c r="BT29" s="13" t="str">
        <f t="shared" si="63"/>
        <v/>
      </c>
      <c r="BU29" s="13" t="str">
        <f t="shared" si="63"/>
        <v/>
      </c>
      <c r="BV29" s="13" t="str">
        <f t="shared" si="63"/>
        <v/>
      </c>
      <c r="BW29" s="66" t="str">
        <f t="shared" si="43"/>
        <v/>
      </c>
      <c r="BX29" s="22" t="str">
        <f t="shared" si="44"/>
        <v/>
      </c>
      <c r="BY29" s="22" t="str">
        <f t="shared" si="45"/>
        <v/>
      </c>
      <c r="BZ29" s="66" t="str">
        <f t="shared" si="46"/>
        <v/>
      </c>
      <c r="CA29" s="22" t="str">
        <f t="shared" si="47"/>
        <v/>
      </c>
      <c r="CB29" s="22" t="str">
        <f t="shared" si="48"/>
        <v/>
      </c>
      <c r="CC29" s="66" t="str">
        <f t="shared" si="49"/>
        <v/>
      </c>
      <c r="CD29" s="22" t="str">
        <f t="shared" si="50"/>
        <v/>
      </c>
      <c r="CE29" s="22" t="str">
        <f t="shared" si="51"/>
        <v/>
      </c>
      <c r="CF29" s="66" t="str">
        <f t="shared" si="52"/>
        <v/>
      </c>
      <c r="CG29" s="22" t="str">
        <f t="shared" si="53"/>
        <v/>
      </c>
      <c r="CH29" s="22" t="str">
        <f t="shared" si="54"/>
        <v/>
      </c>
      <c r="CI29" s="66" t="str">
        <f t="shared" si="55"/>
        <v/>
      </c>
      <c r="CJ29" s="22" t="str">
        <f t="shared" si="56"/>
        <v/>
      </c>
      <c r="CK29" s="22" t="str">
        <f t="shared" si="57"/>
        <v/>
      </c>
    </row>
    <row r="30" spans="1:89" ht="15" customHeight="1" x14ac:dyDescent="0.2">
      <c r="A30" s="60" t="str">
        <f t="shared" si="0"/>
        <v/>
      </c>
      <c r="B30" s="61"/>
      <c r="C30" s="13"/>
      <c r="D30" s="14"/>
      <c r="E30" s="15" t="str">
        <f t="shared" si="1"/>
        <v/>
      </c>
      <c r="F30" s="16" t="str">
        <f t="shared" si="2"/>
        <v/>
      </c>
      <c r="G30" s="8" t="str">
        <f t="shared" si="3"/>
        <v/>
      </c>
      <c r="H30" s="62" t="str">
        <f t="shared" si="4"/>
        <v/>
      </c>
      <c r="I30" s="65"/>
      <c r="J30" s="65"/>
      <c r="K30" s="65"/>
      <c r="L30" s="34" t="str">
        <f t="shared" si="5"/>
        <v/>
      </c>
      <c r="M30" s="35" t="str">
        <f t="shared" si="6"/>
        <v/>
      </c>
      <c r="N30" s="57" t="str">
        <f t="shared" si="7"/>
        <v/>
      </c>
      <c r="O30" s="62" t="str">
        <f t="shared" si="8"/>
        <v/>
      </c>
      <c r="P30" s="65"/>
      <c r="Q30" s="65"/>
      <c r="R30" s="65"/>
      <c r="S30" s="34" t="str">
        <f t="shared" si="9"/>
        <v/>
      </c>
      <c r="T30" s="35" t="str">
        <f t="shared" si="10"/>
        <v/>
      </c>
      <c r="U30" s="57" t="str">
        <f t="shared" si="11"/>
        <v/>
      </c>
      <c r="V30" s="62" t="str">
        <f t="shared" si="12"/>
        <v/>
      </c>
      <c r="W30" s="65"/>
      <c r="X30" s="65"/>
      <c r="Y30" s="65"/>
      <c r="Z30" s="34" t="str">
        <f t="shared" si="13"/>
        <v/>
      </c>
      <c r="AA30" s="35" t="str">
        <f t="shared" si="14"/>
        <v/>
      </c>
      <c r="AB30" s="57" t="str">
        <f t="shared" si="15"/>
        <v/>
      </c>
      <c r="AC30" s="62" t="str">
        <f t="shared" si="16"/>
        <v/>
      </c>
      <c r="AD30" s="65"/>
      <c r="AE30" s="65"/>
      <c r="AF30" s="65"/>
      <c r="AG30" s="34" t="str">
        <f t="shared" si="17"/>
        <v/>
      </c>
      <c r="AH30" s="35" t="str">
        <f t="shared" si="18"/>
        <v/>
      </c>
      <c r="AI30" s="57" t="str">
        <f t="shared" si="19"/>
        <v/>
      </c>
      <c r="AJ30" s="62" t="str">
        <f t="shared" si="58"/>
        <v/>
      </c>
      <c r="AK30" s="65"/>
      <c r="AL30" s="65"/>
      <c r="AM30" s="65"/>
      <c r="AN30" s="34" t="str">
        <f t="shared" si="59"/>
        <v/>
      </c>
      <c r="AO30" s="35" t="str">
        <f t="shared" si="60"/>
        <v/>
      </c>
      <c r="AR30" s="13" t="str">
        <f t="shared" si="61"/>
        <v/>
      </c>
      <c r="AS30" s="13" t="str">
        <f t="shared" si="61"/>
        <v/>
      </c>
      <c r="AT30" s="13" t="str">
        <f t="shared" si="61"/>
        <v/>
      </c>
      <c r="AU30" s="22" t="str">
        <f t="shared" si="21"/>
        <v/>
      </c>
      <c r="AV30" s="22" t="str">
        <f t="shared" si="22"/>
        <v/>
      </c>
      <c r="AW30" s="22" t="str">
        <f t="shared" si="23"/>
        <v/>
      </c>
      <c r="AX30" s="22" t="str">
        <f t="shared" si="24"/>
        <v/>
      </c>
      <c r="AY30" s="22" t="str">
        <f t="shared" si="25"/>
        <v/>
      </c>
      <c r="BA30" s="13" t="str">
        <f t="shared" si="62"/>
        <v/>
      </c>
      <c r="BB30" s="13" t="str">
        <f t="shared" si="62"/>
        <v/>
      </c>
      <c r="BC30" s="13" t="str">
        <f t="shared" si="62"/>
        <v/>
      </c>
      <c r="BD30" s="66" t="str">
        <f t="shared" si="27"/>
        <v/>
      </c>
      <c r="BE30" s="22" t="str">
        <f t="shared" si="28"/>
        <v/>
      </c>
      <c r="BF30" s="22" t="str">
        <f t="shared" si="29"/>
        <v/>
      </c>
      <c r="BG30" s="66" t="str">
        <f t="shared" si="30"/>
        <v/>
      </c>
      <c r="BH30" s="22" t="str">
        <f t="shared" si="31"/>
        <v/>
      </c>
      <c r="BI30" s="22" t="str">
        <f t="shared" si="32"/>
        <v/>
      </c>
      <c r="BJ30" s="66" t="str">
        <f t="shared" si="33"/>
        <v/>
      </c>
      <c r="BK30" s="22" t="str">
        <f t="shared" si="34"/>
        <v/>
      </c>
      <c r="BL30" s="22" t="str">
        <f t="shared" si="35"/>
        <v/>
      </c>
      <c r="BM30" s="66" t="str">
        <f t="shared" si="36"/>
        <v/>
      </c>
      <c r="BN30" s="22" t="str">
        <f t="shared" si="37"/>
        <v/>
      </c>
      <c r="BO30" s="22" t="str">
        <f t="shared" si="38"/>
        <v/>
      </c>
      <c r="BP30" s="66" t="str">
        <f t="shared" si="39"/>
        <v/>
      </c>
      <c r="BQ30" s="22" t="str">
        <f t="shared" si="40"/>
        <v/>
      </c>
      <c r="BR30" s="22" t="str">
        <f t="shared" si="41"/>
        <v/>
      </c>
      <c r="BT30" s="13" t="str">
        <f t="shared" si="63"/>
        <v/>
      </c>
      <c r="BU30" s="13" t="str">
        <f t="shared" si="63"/>
        <v/>
      </c>
      <c r="BV30" s="13" t="str">
        <f t="shared" si="63"/>
        <v/>
      </c>
      <c r="BW30" s="66" t="str">
        <f t="shared" si="43"/>
        <v/>
      </c>
      <c r="BX30" s="22" t="str">
        <f t="shared" si="44"/>
        <v/>
      </c>
      <c r="BY30" s="22" t="str">
        <f t="shared" si="45"/>
        <v/>
      </c>
      <c r="BZ30" s="66" t="str">
        <f t="shared" si="46"/>
        <v/>
      </c>
      <c r="CA30" s="22" t="str">
        <f t="shared" si="47"/>
        <v/>
      </c>
      <c r="CB30" s="22" t="str">
        <f t="shared" si="48"/>
        <v/>
      </c>
      <c r="CC30" s="66" t="str">
        <f t="shared" si="49"/>
        <v/>
      </c>
      <c r="CD30" s="22" t="str">
        <f t="shared" si="50"/>
        <v/>
      </c>
      <c r="CE30" s="22" t="str">
        <f t="shared" si="51"/>
        <v/>
      </c>
      <c r="CF30" s="66" t="str">
        <f t="shared" si="52"/>
        <v/>
      </c>
      <c r="CG30" s="22" t="str">
        <f t="shared" si="53"/>
        <v/>
      </c>
      <c r="CH30" s="22" t="str">
        <f t="shared" si="54"/>
        <v/>
      </c>
      <c r="CI30" s="66" t="str">
        <f t="shared" si="55"/>
        <v/>
      </c>
      <c r="CJ30" s="22" t="str">
        <f t="shared" si="56"/>
        <v/>
      </c>
      <c r="CK30" s="22" t="str">
        <f t="shared" si="57"/>
        <v/>
      </c>
    </row>
    <row r="31" spans="1:89" ht="15" customHeight="1" x14ac:dyDescent="0.2">
      <c r="A31" s="60" t="str">
        <f>F31</f>
        <v/>
      </c>
      <c r="B31" s="61"/>
      <c r="C31" s="13"/>
      <c r="D31" s="14"/>
      <c r="E31" s="15" t="str">
        <f>IF(B31="","",M31+T31+AA31+AH31+AO31)</f>
        <v/>
      </c>
      <c r="F31" s="16" t="str">
        <f t="shared" si="2"/>
        <v/>
      </c>
      <c r="G31" s="8" t="str">
        <f t="shared" si="3"/>
        <v/>
      </c>
      <c r="H31" s="62" t="str">
        <f>IF($B31="","",TIME(I31,J31,K31))</f>
        <v/>
      </c>
      <c r="I31" s="65"/>
      <c r="J31" s="65"/>
      <c r="K31" s="65"/>
      <c r="L31" s="34" t="str">
        <f>IF(OR(H31="DNS",H31="DNF",H31="DSQ",H31="DNC",H31="OCS"),"",IF(H$9="","",IF($B31="","",(H31/(G31/100)))))</f>
        <v/>
      </c>
      <c r="M31" s="35" t="str">
        <f t="shared" si="6"/>
        <v/>
      </c>
      <c r="N31" s="57" t="str">
        <f t="shared" si="7"/>
        <v/>
      </c>
      <c r="O31" s="62" t="str">
        <f>IF($B31="","",TIME(P31,Q31,R31))</f>
        <v/>
      </c>
      <c r="P31" s="65"/>
      <c r="Q31" s="65"/>
      <c r="R31" s="65"/>
      <c r="S31" s="34" t="str">
        <f>IF(OR(O31="DNS",O31="DNF",O31="DSQ",O31="DNC",O31="OCS"),"",IF(O$9="","",IF($B31="","",(O31/(N31/100)))))</f>
        <v/>
      </c>
      <c r="T31" s="35" t="str">
        <f t="shared" si="10"/>
        <v/>
      </c>
      <c r="U31" s="57" t="str">
        <f t="shared" si="11"/>
        <v/>
      </c>
      <c r="V31" s="62" t="str">
        <f>IF($B31="","",TIME(W31,X31,Y31))</f>
        <v/>
      </c>
      <c r="W31" s="65"/>
      <c r="X31" s="65"/>
      <c r="Y31" s="65"/>
      <c r="Z31" s="34" t="str">
        <f>IF(OR(V31="DNS",V31="DNF",V31="DSQ",V31="DNC",V31="OCS"),"",IF(V$9="","",IF($B31="","",(V31/(U31/100)))))</f>
        <v/>
      </c>
      <c r="AA31" s="35" t="str">
        <f t="shared" si="14"/>
        <v/>
      </c>
      <c r="AB31" s="57" t="str">
        <f t="shared" si="15"/>
        <v/>
      </c>
      <c r="AC31" s="62" t="str">
        <f>IF($B31="","",TIME(AD31,AE31,AF31))</f>
        <v/>
      </c>
      <c r="AD31" s="65"/>
      <c r="AE31" s="65"/>
      <c r="AF31" s="65"/>
      <c r="AG31" s="34" t="str">
        <f>IF(OR(AC31="DNS",AC31="DNF",AC31="DSQ",AC31="DNC",AC31="OCS"),"",IF(AC$9="","",IF($B31="","",(AC31/(AB31/100)))))</f>
        <v/>
      </c>
      <c r="AH31" s="35" t="str">
        <f t="shared" si="18"/>
        <v/>
      </c>
      <c r="AI31" s="57" t="str">
        <f t="shared" si="19"/>
        <v/>
      </c>
      <c r="AJ31" s="62" t="str">
        <f>IF($B31="","",TIME(AK31,AL31,AM31))</f>
        <v/>
      </c>
      <c r="AK31" s="65"/>
      <c r="AL31" s="65"/>
      <c r="AM31" s="65"/>
      <c r="AN31" s="34" t="str">
        <f>IF(OR(AJ31="DNS",AJ31="DNF",AJ31="DSQ",AJ31="DNC",AJ31="OCS"),"",IF(AJ$9="","",IF($B31="","",(AJ31/(AI31/100)))))</f>
        <v/>
      </c>
      <c r="AO31" s="35" t="str">
        <f t="shared" si="60"/>
        <v/>
      </c>
      <c r="AR31" s="13" t="str">
        <f t="shared" si="61"/>
        <v/>
      </c>
      <c r="AS31" s="13" t="str">
        <f t="shared" si="61"/>
        <v/>
      </c>
      <c r="AT31" s="13" t="str">
        <f t="shared" si="61"/>
        <v/>
      </c>
      <c r="AU31" s="22" t="str">
        <f t="shared" si="21"/>
        <v/>
      </c>
      <c r="AV31" s="22" t="str">
        <f t="shared" si="22"/>
        <v/>
      </c>
      <c r="AW31" s="22" t="str">
        <f t="shared" si="23"/>
        <v/>
      </c>
      <c r="AX31" s="22" t="str">
        <f t="shared" si="24"/>
        <v/>
      </c>
      <c r="AY31" s="22" t="str">
        <f t="shared" si="25"/>
        <v/>
      </c>
      <c r="BA31" s="13" t="str">
        <f t="shared" si="62"/>
        <v/>
      </c>
      <c r="BB31" s="13" t="str">
        <f t="shared" si="62"/>
        <v/>
      </c>
      <c r="BC31" s="13" t="str">
        <f t="shared" si="62"/>
        <v/>
      </c>
      <c r="BD31" s="66" t="str">
        <f>IF($C31="TH",H31,"")</f>
        <v/>
      </c>
      <c r="BE31" s="22" t="str">
        <f t="shared" si="28"/>
        <v/>
      </c>
      <c r="BF31" s="22" t="str">
        <f t="shared" si="29"/>
        <v/>
      </c>
      <c r="BG31" s="66" t="str">
        <f>IF($C31="TH",O31,"")</f>
        <v/>
      </c>
      <c r="BH31" s="22" t="str">
        <f t="shared" si="31"/>
        <v/>
      </c>
      <c r="BI31" s="22" t="str">
        <f t="shared" si="32"/>
        <v/>
      </c>
      <c r="BJ31" s="66" t="str">
        <f>IF($C31="TH",V31,"")</f>
        <v/>
      </c>
      <c r="BK31" s="22" t="str">
        <f t="shared" si="34"/>
        <v/>
      </c>
      <c r="BL31" s="22" t="str">
        <f t="shared" si="35"/>
        <v/>
      </c>
      <c r="BM31" s="66" t="str">
        <f>IF($C31="TH",AC31,"")</f>
        <v/>
      </c>
      <c r="BN31" s="22" t="str">
        <f t="shared" si="37"/>
        <v/>
      </c>
      <c r="BO31" s="22" t="str">
        <f t="shared" si="38"/>
        <v/>
      </c>
      <c r="BP31" s="66" t="str">
        <f>IF($C31="TH",AJ31,"")</f>
        <v/>
      </c>
      <c r="BQ31" s="22" t="str">
        <f t="shared" si="40"/>
        <v/>
      </c>
      <c r="BR31" s="22" t="str">
        <f t="shared" si="41"/>
        <v/>
      </c>
      <c r="BT31" s="13" t="str">
        <f t="shared" si="63"/>
        <v/>
      </c>
      <c r="BU31" s="13" t="str">
        <f t="shared" si="63"/>
        <v/>
      </c>
      <c r="BV31" s="13" t="str">
        <f t="shared" si="63"/>
        <v/>
      </c>
      <c r="BW31" s="66" t="str">
        <f>IF($C31="FSCT",H31,"")</f>
        <v/>
      </c>
      <c r="BX31" s="22" t="str">
        <f t="shared" si="44"/>
        <v/>
      </c>
      <c r="BY31" s="22" t="str">
        <f t="shared" si="45"/>
        <v/>
      </c>
      <c r="BZ31" s="66" t="str">
        <f>IF($C31="FSCT",O31,"")</f>
        <v/>
      </c>
      <c r="CA31" s="22" t="str">
        <f t="shared" si="47"/>
        <v/>
      </c>
      <c r="CB31" s="22" t="str">
        <f t="shared" si="48"/>
        <v/>
      </c>
      <c r="CC31" s="66" t="str">
        <f>IF($C31="FSCT",V31,"")</f>
        <v/>
      </c>
      <c r="CD31" s="22" t="str">
        <f t="shared" si="50"/>
        <v/>
      </c>
      <c r="CE31" s="22" t="str">
        <f t="shared" si="51"/>
        <v/>
      </c>
      <c r="CF31" s="66" t="str">
        <f>IF($C31="FSCT",AC31,"")</f>
        <v/>
      </c>
      <c r="CG31" s="22" t="str">
        <f t="shared" si="53"/>
        <v/>
      </c>
      <c r="CH31" s="22" t="str">
        <f t="shared" si="54"/>
        <v/>
      </c>
      <c r="CI31" s="66" t="str">
        <f>IF($C31="FSCT",AJ31,"")</f>
        <v/>
      </c>
      <c r="CJ31" s="22" t="str">
        <f t="shared" si="56"/>
        <v/>
      </c>
      <c r="CK31" s="22" t="str">
        <f t="shared" si="57"/>
        <v/>
      </c>
    </row>
    <row r="32" spans="1:89" ht="15" customHeight="1" thickBot="1" x14ac:dyDescent="0.25">
      <c r="A32" s="60" t="str">
        <f>F32</f>
        <v/>
      </c>
      <c r="B32" s="17"/>
      <c r="C32" s="17"/>
      <c r="D32" s="18"/>
      <c r="E32" s="19" t="str">
        <f>IF(B32="","",M32+T32+AA32+AH32+AO32)</f>
        <v/>
      </c>
      <c r="F32" s="20" t="str">
        <f t="shared" si="2"/>
        <v/>
      </c>
      <c r="G32" s="21" t="str">
        <f t="shared" si="3"/>
        <v/>
      </c>
      <c r="H32" s="62" t="str">
        <f>IF($B32="","",TIME(I32,J32,K32))</f>
        <v/>
      </c>
      <c r="I32" s="65"/>
      <c r="J32" s="65"/>
      <c r="K32" s="65"/>
      <c r="L32" s="34" t="str">
        <f>IF(OR(H32="DNS",H32="DNF",H32="DSQ",H32="DNC",H32="OCS"),"",IF(H$9="","",IF($B32="","",(H32/(G32/100)))))</f>
        <v/>
      </c>
      <c r="M32" s="36" t="str">
        <f t="shared" si="6"/>
        <v/>
      </c>
      <c r="N32" s="57" t="str">
        <f t="shared" si="7"/>
        <v/>
      </c>
      <c r="O32" s="62" t="str">
        <f>IF($B32="","",TIME(P32,Q32,R32))</f>
        <v/>
      </c>
      <c r="P32" s="65"/>
      <c r="Q32" s="65"/>
      <c r="R32" s="65"/>
      <c r="S32" s="34" t="str">
        <f>IF(OR(O32="DNS",O32="DNF",O32="DSQ",O32="DNC",O32="OCS"),"",IF(O$9="","",IF($B32="","",(O32/(N32/100)))))</f>
        <v/>
      </c>
      <c r="T32" s="35" t="str">
        <f t="shared" si="10"/>
        <v/>
      </c>
      <c r="U32" s="57" t="str">
        <f t="shared" si="11"/>
        <v/>
      </c>
      <c r="V32" s="62" t="str">
        <f>IF($B32="","",TIME(W32,X32,Y32))</f>
        <v/>
      </c>
      <c r="W32" s="65"/>
      <c r="X32" s="65"/>
      <c r="Y32" s="65"/>
      <c r="Z32" s="34" t="str">
        <f>IF(OR(V32="DNS",V32="DNF",V32="DSQ",V32="DNC",V32="OCS"),"",IF(V$9="","",IF($B32="","",(V32/(U32/100)))))</f>
        <v/>
      </c>
      <c r="AA32" s="35" t="str">
        <f t="shared" si="14"/>
        <v/>
      </c>
      <c r="AB32" s="57" t="str">
        <f t="shared" si="15"/>
        <v/>
      </c>
      <c r="AC32" s="62" t="str">
        <f>IF($B32="","",TIME(AD32,AE32,AF32))</f>
        <v/>
      </c>
      <c r="AD32" s="65"/>
      <c r="AE32" s="65"/>
      <c r="AF32" s="65"/>
      <c r="AG32" s="34" t="str">
        <f>IF(OR(AC32="DNS",AC32="DNF",AC32="DSQ",AC32="DNC",AC32="OCS"),"",IF(AC$9="","",IF($B32="","",(AC32/(AB32/100)))))</f>
        <v/>
      </c>
      <c r="AH32" s="35" t="str">
        <f t="shared" si="18"/>
        <v/>
      </c>
      <c r="AI32" s="57" t="str">
        <f t="shared" si="19"/>
        <v/>
      </c>
      <c r="AJ32" s="62" t="str">
        <f>IF($B32="","",TIME(AK32,AL32,AM32))</f>
        <v/>
      </c>
      <c r="AK32" s="65"/>
      <c r="AL32" s="65"/>
      <c r="AM32" s="65"/>
      <c r="AN32" s="34" t="str">
        <f>IF(OR(AJ32="DNS",AJ32="DNF",AJ32="DSQ",AJ32="DNC",AJ32="OCS"),"",IF(AJ$9="","",IF($B32="","",(AJ32/(AI32/100)))))</f>
        <v/>
      </c>
      <c r="AO32" s="35" t="str">
        <f t="shared" si="60"/>
        <v/>
      </c>
      <c r="AR32" s="13" t="str">
        <f t="shared" si="61"/>
        <v/>
      </c>
      <c r="AS32" s="13" t="str">
        <f t="shared" si="61"/>
        <v/>
      </c>
      <c r="AT32" s="13" t="str">
        <f t="shared" si="61"/>
        <v/>
      </c>
      <c r="AU32" s="22" t="str">
        <f t="shared" si="21"/>
        <v/>
      </c>
      <c r="AV32" s="22" t="str">
        <f t="shared" si="22"/>
        <v/>
      </c>
      <c r="AW32" s="22" t="str">
        <f t="shared" si="23"/>
        <v/>
      </c>
      <c r="AX32" s="22" t="str">
        <f t="shared" si="24"/>
        <v/>
      </c>
      <c r="AY32" s="22" t="str">
        <f t="shared" si="25"/>
        <v/>
      </c>
      <c r="BA32" s="13" t="str">
        <f t="shared" si="62"/>
        <v/>
      </c>
      <c r="BB32" s="13" t="str">
        <f t="shared" si="62"/>
        <v/>
      </c>
      <c r="BC32" s="13" t="str">
        <f t="shared" si="62"/>
        <v/>
      </c>
      <c r="BD32" s="66" t="str">
        <f>IF($C32="TH",H32,"")</f>
        <v/>
      </c>
      <c r="BE32" s="22" t="str">
        <f t="shared" si="28"/>
        <v/>
      </c>
      <c r="BF32" s="22" t="str">
        <f t="shared" si="29"/>
        <v/>
      </c>
      <c r="BG32" s="66" t="str">
        <f>IF($C32="TH",O32,"")</f>
        <v/>
      </c>
      <c r="BH32" s="22" t="str">
        <f t="shared" si="31"/>
        <v/>
      </c>
      <c r="BI32" s="22" t="str">
        <f t="shared" si="32"/>
        <v/>
      </c>
      <c r="BJ32" s="66" t="str">
        <f>IF($C32="TH",V32,"")</f>
        <v/>
      </c>
      <c r="BK32" s="22" t="str">
        <f t="shared" si="34"/>
        <v/>
      </c>
      <c r="BL32" s="22" t="str">
        <f t="shared" si="35"/>
        <v/>
      </c>
      <c r="BM32" s="66" t="str">
        <f>IF($C32="TH",AC32,"")</f>
        <v/>
      </c>
      <c r="BN32" s="22" t="str">
        <f t="shared" si="37"/>
        <v/>
      </c>
      <c r="BO32" s="22" t="str">
        <f t="shared" si="38"/>
        <v/>
      </c>
      <c r="BP32" s="66" t="str">
        <f>IF($C32="TH",AJ32,"")</f>
        <v/>
      </c>
      <c r="BQ32" s="22" t="str">
        <f t="shared" si="40"/>
        <v/>
      </c>
      <c r="BR32" s="22" t="str">
        <f t="shared" si="41"/>
        <v/>
      </c>
      <c r="BT32" s="13" t="str">
        <f t="shared" si="63"/>
        <v/>
      </c>
      <c r="BU32" s="13" t="str">
        <f t="shared" si="63"/>
        <v/>
      </c>
      <c r="BV32" s="13" t="str">
        <f t="shared" si="63"/>
        <v/>
      </c>
      <c r="BW32" s="66" t="str">
        <f>IF($C32="FSCT",H32,"")</f>
        <v/>
      </c>
      <c r="BX32" s="22" t="str">
        <f t="shared" si="44"/>
        <v/>
      </c>
      <c r="BY32" s="22" t="str">
        <f t="shared" si="45"/>
        <v/>
      </c>
      <c r="BZ32" s="66" t="str">
        <f>IF($C32="FSCT",O32,"")</f>
        <v/>
      </c>
      <c r="CA32" s="22" t="str">
        <f t="shared" si="47"/>
        <v/>
      </c>
      <c r="CB32" s="22" t="str">
        <f t="shared" si="48"/>
        <v/>
      </c>
      <c r="CC32" s="66" t="str">
        <f>IF($C32="FSCT",V32,"")</f>
        <v/>
      </c>
      <c r="CD32" s="22" t="str">
        <f t="shared" si="50"/>
        <v/>
      </c>
      <c r="CE32" s="22" t="str">
        <f t="shared" si="51"/>
        <v/>
      </c>
      <c r="CF32" s="66" t="str">
        <f>IF($C32="FSCT",AC32,"")</f>
        <v/>
      </c>
      <c r="CG32" s="22" t="str">
        <f t="shared" si="53"/>
        <v/>
      </c>
      <c r="CH32" s="22" t="str">
        <f t="shared" si="54"/>
        <v/>
      </c>
      <c r="CI32" s="66" t="str">
        <f>IF($C32="FSCT",AJ32,"")</f>
        <v/>
      </c>
      <c r="CJ32" s="22" t="str">
        <f t="shared" si="56"/>
        <v/>
      </c>
      <c r="CK32" s="22" t="str">
        <f t="shared" si="57"/>
        <v/>
      </c>
    </row>
    <row r="33" spans="1:87" ht="15" customHeight="1" thickTop="1" thickBot="1" x14ac:dyDescent="0.25">
      <c r="A33" s="48"/>
      <c r="B33" s="48"/>
      <c r="C33" s="48"/>
      <c r="D33" s="48"/>
      <c r="E33" s="48"/>
      <c r="F33" s="48"/>
      <c r="G33" s="48"/>
      <c r="H33" s="49"/>
      <c r="I33" s="49"/>
      <c r="J33" s="49"/>
      <c r="K33" s="49"/>
      <c r="L33" s="48"/>
      <c r="M33" s="64"/>
      <c r="N33" s="48"/>
      <c r="O33" s="48"/>
      <c r="P33" s="48"/>
      <c r="Q33" s="48"/>
      <c r="R33" s="48"/>
      <c r="S33" s="48"/>
      <c r="T33" s="64"/>
      <c r="U33" s="48"/>
      <c r="V33" s="48"/>
      <c r="W33" s="48"/>
      <c r="X33" s="48"/>
      <c r="Y33" s="48"/>
      <c r="Z33" s="48"/>
      <c r="AA33" s="64"/>
      <c r="AB33" s="48"/>
      <c r="AC33" s="48"/>
      <c r="AD33" s="48"/>
      <c r="AE33" s="48"/>
      <c r="AF33" s="48"/>
      <c r="AG33" s="63"/>
      <c r="AH33" s="64"/>
      <c r="AI33" s="48"/>
      <c r="AJ33" s="48"/>
      <c r="AK33" s="48"/>
      <c r="AL33" s="48"/>
      <c r="AM33" s="48"/>
      <c r="AN33" s="48"/>
      <c r="AO33" s="64"/>
      <c r="BD33" s="48"/>
      <c r="BG33" s="48"/>
      <c r="BJ33" s="48"/>
      <c r="BM33" s="48"/>
      <c r="BP33" s="48"/>
      <c r="BW33" s="48"/>
      <c r="BZ33" s="48"/>
      <c r="CC33" s="48"/>
      <c r="CF33" s="48"/>
      <c r="CI33" s="48"/>
    </row>
    <row r="34" spans="1:87" ht="15" customHeight="1" thickTop="1" x14ac:dyDescent="0.2"/>
  </sheetData>
  <sortState xmlns:xlrd2="http://schemas.microsoft.com/office/spreadsheetml/2017/richdata2" ref="A11:CK15">
    <sortCondition ref="A11:A15"/>
  </sortState>
  <mergeCells count="12">
    <mergeCell ref="E8:F8"/>
    <mergeCell ref="D2:AO6"/>
    <mergeCell ref="H7:M7"/>
    <mergeCell ref="O7:T7"/>
    <mergeCell ref="V7:AA7"/>
    <mergeCell ref="AC7:AH7"/>
    <mergeCell ref="AJ7:AO7"/>
    <mergeCell ref="H8:M8"/>
    <mergeCell ref="O8:T8"/>
    <mergeCell ref="V8:AA8"/>
    <mergeCell ref="AC8:AH8"/>
    <mergeCell ref="AJ8:AO8"/>
  </mergeCells>
  <dataValidations count="2">
    <dataValidation type="list" allowBlank="1" showInputMessage="1" showErrorMessage="1" sqref="AJ8:AO8 O8:T8 V8:AA8 AC8:AH8 H8:M8 BD8 BG8 BJ8 BM8 BP8 BW8 BZ8 CC8 CF8 CI8" xr:uid="{668B4252-92C2-4A42-A515-1AB6EDAF789E}">
      <formula1>Windspd</formula1>
    </dataValidation>
    <dataValidation type="list" allowBlank="1" showInputMessage="1" showErrorMessage="1" sqref="C11:C32" xr:uid="{AE146575-1992-4FDA-B956-5293718A81FB}">
      <formula1>Boats</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7B67B792-8023-4141-B6D9-0C60CC05D82B}">
          <x14:formula1>
            <xm:f>Memb!$B$2:$B$317</xm:f>
          </x14:formula1>
          <xm:sqref>B11:B32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K33"/>
  <sheetViews>
    <sheetView workbookViewId="0">
      <selection activeCell="BE11" sqref="BE11"/>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782</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476</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343</v>
      </c>
      <c r="C4" s="2" t="s">
        <v>217</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211</v>
      </c>
      <c r="C5" s="2" t="s">
        <v>856</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44661</v>
      </c>
      <c r="C8" s="5"/>
      <c r="D8" s="6"/>
      <c r="E8" s="408" t="s">
        <v>99</v>
      </c>
      <c r="F8" s="409"/>
      <c r="G8" s="7"/>
      <c r="H8" s="427" t="s">
        <v>298</v>
      </c>
      <c r="I8" s="427"/>
      <c r="J8" s="427"/>
      <c r="K8" s="427"/>
      <c r="L8" s="418"/>
      <c r="M8" s="418"/>
      <c r="N8" s="8"/>
      <c r="O8" s="418" t="s">
        <v>298</v>
      </c>
      <c r="P8" s="418"/>
      <c r="Q8" s="418"/>
      <c r="R8" s="418"/>
      <c r="S8" s="418"/>
      <c r="T8" s="418"/>
      <c r="U8" s="8"/>
      <c r="V8" s="418" t="s">
        <v>298</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213</v>
      </c>
      <c r="C11" s="332" t="s">
        <v>224</v>
      </c>
      <c r="D11" s="249">
        <v>3239</v>
      </c>
      <c r="E11" s="15">
        <f>IF(B11="","",M11+T11+AA11+AH11+AO11)</f>
        <v>6</v>
      </c>
      <c r="F11" s="16">
        <f>IF(B11="","",RANK(E11,E$11:E$29,1))</f>
        <v>1</v>
      </c>
      <c r="G11" s="8">
        <f>IF(H$8="","",IF($B11="","",INDEX(PMNumb,MATCH($C11,Boats,0),MATCH(H$8,Windspd,0))))</f>
        <v>90.4</v>
      </c>
      <c r="H11" s="62">
        <f>IF($B11="","",TIME(I11,J11,K11))</f>
        <v>1.7164351851851851E-2</v>
      </c>
      <c r="I11" s="65"/>
      <c r="J11" s="65">
        <v>24</v>
      </c>
      <c r="K11" s="65">
        <v>43</v>
      </c>
      <c r="L11" s="34">
        <f>IF(OR(H11="DNS",H11="DNF",H11="DSQ",H11="DNC",H11="OCS"),"",IF(H$9="","",IF($B11="","",(H11/(G11/100)))))</f>
        <v>1.8987114880367091E-2</v>
      </c>
      <c r="M11" s="35">
        <f>IF(OR(H11="DNS",H11="DNF",H11="DSQ",H11="DNC",H11="OCS"),(COUNTA($B$11:$B$29)+1),IF(H$8="",0,IF($B11="","",RANK(L11,L$11:L$29,1))))</f>
        <v>3</v>
      </c>
      <c r="N11" s="57">
        <f>IF(O$8="","",IF($B11="","",INDEX(PMNumb,MATCH($C11,Boats,0),MATCH(O$8,Windspd,0))))</f>
        <v>90.4</v>
      </c>
      <c r="O11" s="62">
        <f>IF($B11="","",TIME(P11,Q11,R11))</f>
        <v>1.5381944444444443E-2</v>
      </c>
      <c r="P11" s="65"/>
      <c r="Q11" s="65">
        <v>22</v>
      </c>
      <c r="R11" s="65">
        <v>9</v>
      </c>
      <c r="S11" s="34">
        <f>IF(OR(O11="DNS",O11="DNF",O11="DSQ",O11="DNC",O11="OCS"),"",IF(O$9="","",IF($B11="","",(O11/(N11/100)))))</f>
        <v>1.7015425270403145E-2</v>
      </c>
      <c r="T11" s="35">
        <f>IF(OR(O11="DNS",O11="DNF",O11="DSQ",O11="DNC",O11="OCS"),(COUNTA($B$11:$B$29)+1),IF(O$8="",0,IF($B11="","",RANK(S11,S$11:S$29,1))))</f>
        <v>2</v>
      </c>
      <c r="U11" s="57">
        <f>IF(V$8="","",IF($B11="","",INDEX(PMNumb,MATCH($C11,Boats,0),MATCH(V$8,Windspd,0))))</f>
        <v>90.4</v>
      </c>
      <c r="V11" s="62">
        <f>IF($B11="","",TIME(W11,X11,Y11))</f>
        <v>1.3900462962962962E-2</v>
      </c>
      <c r="W11" s="65"/>
      <c r="X11" s="65">
        <v>20</v>
      </c>
      <c r="Y11" s="65">
        <v>1</v>
      </c>
      <c r="Z11" s="34">
        <f>IF(OR(V11="DNS",V11="DNF",V11="DSQ",V11="DNC",V11="OCS"),"",IF(V$9="","",IF($B11="","",(V11/(U11/100)))))</f>
        <v>1.5376618321861683E-2</v>
      </c>
      <c r="AA11" s="35">
        <f>IF(OR(V11="DNS",V11="DNF",V11="DSQ",V11="DNC",V11="OCS"),(COUNTA($B$11:$B$29)+1),IF(V$8="",0,IF($B11="","",RANK(Z11,Z$11:Z$29,1))))</f>
        <v>1</v>
      </c>
      <c r="AB11" s="57">
        <f>IF(AC$8="","",IF($B11="","",INDEX(PMNumb,MATCH($C11,Boats,0),MATCH(AC$8,Windspd,0))))</f>
        <v>89.6</v>
      </c>
      <c r="AC11" s="62"/>
      <c r="AD11" s="65"/>
      <c r="AE11" s="65"/>
      <c r="AF11" s="65"/>
      <c r="AG11" s="34"/>
      <c r="AH11" s="35"/>
      <c r="AI11" s="57"/>
      <c r="AJ11" s="62"/>
      <c r="AK11" s="65"/>
      <c r="AL11" s="65"/>
      <c r="AM11" s="65"/>
      <c r="AN11" s="34"/>
      <c r="AO11" s="35"/>
      <c r="AR11" s="13" t="str">
        <f t="shared" ref="AR11:AT15" si="0">IF($B11="","",B11)</f>
        <v>Sally Morriss</v>
      </c>
      <c r="AS11" s="13" t="str">
        <f t="shared" si="0"/>
        <v>FSCT</v>
      </c>
      <c r="AT11" s="13">
        <f t="shared" si="0"/>
        <v>3239</v>
      </c>
      <c r="AU11" s="22">
        <f>IF($B11="","",IF(M11&gt;0,IF(OR(H11="DNS",H11="DSQ",H11="DNC",H11="OCS"),0,IF(H11="DNF",1,(COUNTIF($H$11:$H$29,"=DNF")+COUNT($L$11:$L$29))-M11+1)),0))</f>
        <v>2</v>
      </c>
      <c r="AV11" s="22">
        <f>IF($B11="","",IF(T11&gt;0,IF(OR(O11="DNS",O11="DSQ",O11="DNC",O11="OCS"),0,IF(O11="DNF",1,(COUNTIF($O$11:$O$29,"=DNF")+COUNT($S$11:$S$29)-T11+1))),0))</f>
        <v>3</v>
      </c>
      <c r="AW11" s="22">
        <f>IF($B11="","",IF(AA11&gt;0,IF(OR(V11="DNS",V11="DSQ",V11="DNC",V11="OCS"),0,IF(V11="DNF",1,(COUNTIF($V$11:$V$29,"=DNF")+COUNT($Z$11:$Z$29))-AA11+1)),0))</f>
        <v>4</v>
      </c>
      <c r="AX11" s="22">
        <f>IF($B11="","",IF(AH11&gt;0,IF(OR(AC11="DNS",AC11="DSQ",AC11="DNC",AC11="OCS"),0,IF(AC11="DNF",1,(COUNTIF($AC$11:$AC$29,"=DNF")+COUNT($AG$11:$AG$29))-AH11+1)),0))</f>
        <v>0</v>
      </c>
      <c r="AY11" s="22">
        <f>IF($B11="","",IF(AO11&gt;0,IF(OR(AJ11="DNS",AJ11="DSQ",AJ11="DNC",AJ11="OCS"),0,IF(AJ11="DNF",1,(COUNTIF($AJ$11:$AJ$29,"=DNF")+COUNT($AN$11:$AN$29))-AO11+1)),0))</f>
        <v>0</v>
      </c>
      <c r="BA11" s="13" t="str">
        <f t="shared" ref="BA11:BC15" si="1">IF($B11="","",B11)</f>
        <v>Sally Morriss</v>
      </c>
      <c r="BB11" s="13" t="str">
        <f t="shared" si="1"/>
        <v>FSCT</v>
      </c>
      <c r="BC11" s="13">
        <f t="shared" si="1"/>
        <v>3239</v>
      </c>
      <c r="BD11" s="66" t="str">
        <f>IF($C11="TH",H11,"")</f>
        <v/>
      </c>
      <c r="BE11" s="22" t="str">
        <f>IF(M11&gt;0,IF($C11="TH",IF(OR(BD11="DNS",BD11="DNF",BD11="DSQ",BD11="DNC",BD11="OCS"),(COUNTIF($C$11:$C$29,"=TH")+1),IF(H$8="",0,IF($B11="","",RANK(BD11,BD$11:BD$29,1)))),""),"")</f>
        <v/>
      </c>
      <c r="BF11" s="22" t="str">
        <f>IF(BE11="","",IF($C11="TH",IF($B11="","",IF(BE11&gt;0,IF(OR(BD11="DNS",BD11="DSQ",BD11="DNC",BD11="OCS"),0,IF(BD11="DNF",1,(COUNTIF($BD$11:$BD$29,"=DNF")+COUNT($BD$11:$BD$29))-BE11+1)),0)),""))</f>
        <v/>
      </c>
      <c r="BG11" s="66" t="str">
        <f>IF($C11="TH",O11,"")</f>
        <v/>
      </c>
      <c r="BH11" s="22" t="str">
        <f>IF(T11&gt;0,IF($C11="TH",IF(OR(BG11="DNS",BG11="DNF",BG11="DSQ",BG11="DNC",BG11="OCS"),(COUNTIF($C$11:$C$29,"=TH")+1),IF(O$8="",0,IF($B11="","",RANK(BG11,BG$11:BG$29,1)))),""),"")</f>
        <v/>
      </c>
      <c r="BI11" s="22" t="str">
        <f>IF(BH11="","",IF($C11="TH",IF($B11="","",IF(BH11&gt;0,IF(OR(BG11="DNS",BG11="DSQ",BG11="DNC",BG11="OCS"),0,IF(BG11="DNF",1,(COUNTIF($BG$11:$BG$29,"=DNF")+COUNT($BG$11:$BG$29))-BH11+1)),0)),""))</f>
        <v/>
      </c>
      <c r="BJ11" s="66" t="str">
        <f>IF($C11="TH",V11,"")</f>
        <v/>
      </c>
      <c r="BK11" s="22" t="str">
        <f>IF(AA11&gt;0,IF($C11="TH",IF(OR(BJ11="DNS",BJ11="DNF",BJ11="DSQ",BJ11="DNC",BJ11="OCS"),(COUNTIF($C$11:$C$29,"=TH")+1),IF(V$8="",0,IF($B11="","",RANK(BJ11,BJ$11:BJ$29,1)))),""),"")</f>
        <v/>
      </c>
      <c r="BL11" s="22" t="str">
        <f>IF(BK11="","",IF($C11="TH",IF($B11="","",IF(BK11&gt;0,IF(OR(BJ11="DNS",BJ11="DSQ",BJ11="DNC",BJ11="OCS"),0,IF(BJ11="DNF",1,(COUNTIF($BJ$11:$BJ$29,"=DNF")+COUNT($BJ$11:$BJ$29))-BK11+1)),0)),""))</f>
        <v/>
      </c>
      <c r="BM11" s="66" t="str">
        <f>IF($C11="TH",AC11,"")</f>
        <v/>
      </c>
      <c r="BN11" s="22" t="str">
        <f>IF(AH11&gt;0,IF($C11="TH",IF(OR(BM11="DNS",BM11="DNF",BM11="DSQ",BM11="DNC",BM11="OCS"),(COUNTIF($C$11:$C$29,"=TH")+1),IF(AC$8="",0,IF($B11="","",RANK(BM11,BM$11:BM$29,1)))),""),"")</f>
        <v/>
      </c>
      <c r="BO11" s="22" t="str">
        <f>IF(BN11="","",IF($C11="TH",IF($B11="","",IF(BN11&gt;0,IF(OR(BM11="DNS",BM11="DSQ",BM11="DNC",BM11="OCS"),0,IF(BM11="DNF",1,(COUNTIF($BM$11:$BM$29,"=DNF")+COUNT($BM$11:$BM$29))-BN11+1)),0)),""))</f>
        <v/>
      </c>
      <c r="BP11" s="66" t="str">
        <f>IF($C11="TH",AJ11,"")</f>
        <v/>
      </c>
      <c r="BQ11" s="22" t="str">
        <f>IF(AO11&gt;0,IF($C11="TH",IF(OR(BP11="DNS",BP11="DNF",BP11="DSQ",BP11="DNC",BP11="OCS"),(COUNTIF($C$11:$C$29,"=TH")+1),IF(AJ$8="",0,IF($B11="","",RANK(BP11,BP$11:BP$29,1)))),""),"")</f>
        <v/>
      </c>
      <c r="BR11" s="22" t="str">
        <f>IF(BQ11="","",IF($C11="TH",IF($B11="","",IF(BQ11&gt;0,IF(OR(BP11="DNS",BP11="DSQ",BP11="DNC",BP11="OCS"),0,IF(BP11="DNF",1,(COUNTIF($BP$11:$BP$29,"=DNF")+COUNT($BP$11:$BP$29))-BQ11+1)),0)),""))</f>
        <v/>
      </c>
      <c r="BT11" s="13" t="s">
        <v>213</v>
      </c>
      <c r="BU11" s="13" t="s">
        <v>224</v>
      </c>
      <c r="BV11" s="13">
        <v>3239</v>
      </c>
      <c r="BW11" s="66">
        <v>1.7164351851851851E-2</v>
      </c>
      <c r="BX11" s="22">
        <v>3</v>
      </c>
      <c r="BY11" s="22">
        <v>2</v>
      </c>
      <c r="BZ11" s="66">
        <v>1.5381944444444443E-2</v>
      </c>
      <c r="CA11" s="22">
        <v>2</v>
      </c>
      <c r="CB11" s="22">
        <v>3</v>
      </c>
      <c r="CC11" s="66">
        <v>1.3900462962962962E-2</v>
      </c>
      <c r="CD11" s="22">
        <v>1</v>
      </c>
      <c r="CE11" s="22">
        <v>4</v>
      </c>
      <c r="CF11" s="66">
        <v>0</v>
      </c>
      <c r="CG11" s="22" t="s">
        <v>609</v>
      </c>
      <c r="CH11" s="22" t="s">
        <v>609</v>
      </c>
      <c r="CI11" s="66">
        <v>0</v>
      </c>
      <c r="CJ11" s="22" t="s">
        <v>609</v>
      </c>
      <c r="CK11" s="22" t="s">
        <v>609</v>
      </c>
    </row>
    <row r="12" spans="1:89" ht="15" customHeight="1" x14ac:dyDescent="0.2">
      <c r="A12" s="252">
        <f>F12</f>
        <v>2</v>
      </c>
      <c r="B12" s="61" t="s">
        <v>633</v>
      </c>
      <c r="C12" s="332" t="s">
        <v>224</v>
      </c>
      <c r="D12" s="249">
        <v>318</v>
      </c>
      <c r="E12" s="15">
        <f>IF(B12="","",M12+T12+AA12+AH12+AO12)</f>
        <v>8</v>
      </c>
      <c r="F12" s="16">
        <f>IF(B12="","",RANK(E12,E$11:E$29,1))</f>
        <v>2</v>
      </c>
      <c r="G12" s="8">
        <f>IF(H$8="","",IF($B12="","",INDEX(PMNumb,MATCH($C12,Boats,0),MATCH(H$8,Windspd,0))))</f>
        <v>90.4</v>
      </c>
      <c r="H12" s="62">
        <f>IF($B12="","",TIME(I12,J12,K12))</f>
        <v>1.5648148148148151E-2</v>
      </c>
      <c r="I12" s="65"/>
      <c r="J12" s="65">
        <v>22</v>
      </c>
      <c r="K12" s="65">
        <v>32</v>
      </c>
      <c r="L12" s="34">
        <f>IF(OR(H12="DNS",H12="DNF",H12="DSQ",H12="DNC",H12="OCS"),"",IF(H$9="","",IF($B12="","",(H12/(G12/100)))))</f>
        <v>1.7309898393969191E-2</v>
      </c>
      <c r="M12" s="253">
        <f>IF(OR(H12="DNS",H12="DNF",H12="DSQ",H12="DNC",H12="OCS"),(COUNTA($B$11:$B$29)+1),IF(H$8="",0,IF($B12="","",RANK(L12,L$11:L$29,1))))</f>
        <v>1</v>
      </c>
      <c r="N12" s="57">
        <f>IF(O$8="","",IF($B12="","",INDEX(PMNumb,MATCH($C12,Boats,0),MATCH(O$8,Windspd,0))))</f>
        <v>90.4</v>
      </c>
      <c r="O12" s="62">
        <f>IF($B12="","",TIME(P12,Q12,R12))</f>
        <v>1.4444444444444446E-2</v>
      </c>
      <c r="P12" s="65"/>
      <c r="Q12" s="65">
        <v>20</v>
      </c>
      <c r="R12" s="65">
        <v>48</v>
      </c>
      <c r="S12" s="34">
        <f>IF(OR(O12="DNS",O12="DNF",O12="DSQ",O12="DNC",O12="OCS"),"",IF(O$9="","",IF($B12="","",(O12/(N12/100)))))</f>
        <v>1.5978367748279255E-2</v>
      </c>
      <c r="T12" s="35">
        <f>IF(OR(O12="DNS",O12="DNF",O12="DSQ",O12="DNC",O12="OCS"),(COUNTA($B$11:$B$29)+1),IF(O$8="",0,IF($B12="","",RANK(S12,S$11:S$29,1))))</f>
        <v>1</v>
      </c>
      <c r="U12" s="57">
        <f>IF(V$8="","",IF($B12="","",INDEX(PMNumb,MATCH($C12,Boats,0),MATCH(V$8,Windspd,0))))</f>
        <v>90.4</v>
      </c>
      <c r="V12" s="62" t="s">
        <v>815</v>
      </c>
      <c r="W12" s="65"/>
      <c r="X12" s="65"/>
      <c r="Y12" s="65"/>
      <c r="Z12" s="34" t="str">
        <f>IF(OR(V12="DNS",V12="DNF",V12="DSQ",V12="DNC",V12="OCS"),"",IF(V$9="","",IF($B12="","",(V12/(U12/100)))))</f>
        <v/>
      </c>
      <c r="AA12" s="35">
        <f>IF(OR(V12="DNS",V12="DNF",V12="DSQ",V12="DNC",V12="OCS"),(COUNTA($B$11:$B$29)+1),IF(V$8="",0,IF($B12="","",RANK(Z12,Z$11:Z$29,1))))</f>
        <v>6</v>
      </c>
      <c r="AB12" s="57">
        <f>IF(AC$8="","",IF($B12="","",INDEX(PMNumb,MATCH($C12,Boats,0),MATCH(AC$8,Windspd,0))))</f>
        <v>89.6</v>
      </c>
      <c r="AC12" s="62"/>
      <c r="AD12" s="65"/>
      <c r="AE12" s="65"/>
      <c r="AF12" s="65"/>
      <c r="AG12" s="34"/>
      <c r="AH12" s="35"/>
      <c r="AI12" s="57"/>
      <c r="AJ12" s="62"/>
      <c r="AK12" s="65"/>
      <c r="AL12" s="65"/>
      <c r="AM12" s="65"/>
      <c r="AN12" s="34"/>
      <c r="AO12" s="35"/>
      <c r="AR12" s="13" t="str">
        <f t="shared" si="0"/>
        <v>Van Rogers</v>
      </c>
      <c r="AS12" s="13" t="str">
        <f t="shared" si="0"/>
        <v>FSCT</v>
      </c>
      <c r="AT12" s="13">
        <f t="shared" si="0"/>
        <v>318</v>
      </c>
      <c r="AU12" s="22">
        <f>IF($B12="","",IF(M12&gt;0,IF(OR(H12="DNS",H12="DSQ",H12="DNC",H12="OCS"),0,IF(H12="DNF",1,(COUNTIF($H$11:$H$29,"=DNF")+COUNT($L$11:$L$29))-M12+1)),0))</f>
        <v>4</v>
      </c>
      <c r="AV12" s="22">
        <f>IF($B12="","",IF(T12&gt;0,IF(OR(O12="DNS",O12="DSQ",O12="DNC",O12="OCS"),0,IF(O12="DNF",1,(COUNTIF($O$11:$O$29,"=DNF")+COUNT($S$11:$S$29)-T12+1))),0))</f>
        <v>4</v>
      </c>
      <c r="AW12" s="22">
        <f>IF($B12="","",IF(AA12&gt;0,IF(OR(V12="DNS",V12="DSQ",V12="DNC",V12="OCS"),0,IF(V12="DNF",1,(COUNTIF($V$11:$V$29,"=DNF")+COUNT($Z$11:$Z$29))-AA12+1)),0))</f>
        <v>0</v>
      </c>
      <c r="AX12" s="22">
        <f>IF($B12="","",IF(AH12&gt;0,IF(OR(AC12="DNS",AC12="DSQ",AC12="DNC",AC12="OCS"),0,IF(AC12="DNF",1,(COUNTIF($AC$11:$AC$29,"=DNF")+COUNT($AG$11:$AG$29))-AH12+1)),0))</f>
        <v>0</v>
      </c>
      <c r="AY12" s="22">
        <f>IF($B12="","",IF(AO12&gt;0,IF(OR(AJ12="DNS",AJ12="DSQ",AJ12="DNC",AJ12="OCS"),0,IF(AJ12="DNF",1,(COUNTIF($AJ$11:$AJ$29,"=DNF")+COUNT($AN$11:$AN$29))-AO12+1)),0))</f>
        <v>0</v>
      </c>
      <c r="BA12" s="13" t="str">
        <f t="shared" si="1"/>
        <v>Van Rogers</v>
      </c>
      <c r="BB12" s="13" t="str">
        <f t="shared" si="1"/>
        <v>FSCT</v>
      </c>
      <c r="BC12" s="13">
        <f t="shared" si="1"/>
        <v>318</v>
      </c>
      <c r="BD12" s="66" t="str">
        <f>IF($C12="TH",H12,"")</f>
        <v/>
      </c>
      <c r="BE12" s="22" t="str">
        <f>IF(M12&gt;0,IF($C12="TH",IF(OR(BD12="DNS",BD12="DNF",BD12="DSQ",BD12="DNC",BD12="OCS"),(COUNTIF($C$11:$C$29,"=TH")+1),IF(H$8="",0,IF($B12="","",RANK(BD12,BD$11:BD$29,1)))),""),"")</f>
        <v/>
      </c>
      <c r="BF12" s="22" t="str">
        <f>IF(BE12="","",IF($C12="TH",IF($B12="","",IF(BE12&gt;0,IF(OR(BD12="DNS",BD12="DSQ",BD12="DNC",BD12="OCS"),0,IF(BD12="DNF",1,(COUNTIF($BD$11:$BD$29,"=DNF")+COUNT($BD$11:$BD$29))-BE12+1)),0)),""))</f>
        <v/>
      </c>
      <c r="BG12" s="66" t="str">
        <f>IF($C12="TH",O12,"")</f>
        <v/>
      </c>
      <c r="BH12" s="22" t="str">
        <f>IF(T12&gt;0,IF($C12="TH",IF(OR(BG12="DNS",BG12="DNF",BG12="DSQ",BG12="DNC",BG12="OCS"),(COUNTIF($C$11:$C$29,"=TH")+1),IF(O$8="",0,IF($B12="","",RANK(BG12,BG$11:BG$29,1)))),""),"")</f>
        <v/>
      </c>
      <c r="BI12" s="22" t="str">
        <f>IF(BH12="","",IF($C12="TH",IF($B12="","",IF(BH12&gt;0,IF(OR(BG12="DNS",BG12="DSQ",BG12="DNC",BG12="OCS"),0,IF(BG12="DNF",1,(COUNTIF($BG$11:$BG$29,"=DNF")+COUNT($BG$11:$BG$29))-BH12+1)),0)),""))</f>
        <v/>
      </c>
      <c r="BJ12" s="66" t="str">
        <f>IF($C12="TH",V12,"")</f>
        <v/>
      </c>
      <c r="BK12" s="22" t="str">
        <f>IF(AA12&gt;0,IF($C12="TH",IF(OR(BJ12="DNS",BJ12="DNF",BJ12="DSQ",BJ12="DNC",BJ12="OCS"),(COUNTIF($C$11:$C$29,"=TH")+1),IF(V$8="",0,IF($B12="","",RANK(BJ12,BJ$11:BJ$29,1)))),""),"")</f>
        <v/>
      </c>
      <c r="BL12" s="22" t="str">
        <f>IF(BK12="","",IF($C12="TH",IF($B12="","",IF(BK12&gt;0,IF(OR(BJ12="DNS",BJ12="DSQ",BJ12="DNC",BJ12="OCS"),0,IF(BJ12="DNF",1,(COUNTIF($BJ$11:$BJ$29,"=DNF")+COUNT($BJ$11:$BJ$29))-BK12+1)),0)),""))</f>
        <v/>
      </c>
      <c r="BM12" s="66" t="str">
        <f>IF($C12="TH",AC12,"")</f>
        <v/>
      </c>
      <c r="BN12" s="22" t="str">
        <f>IF(AH12&gt;0,IF($C12="TH",IF(OR(BM12="DNS",BM12="DNF",BM12="DSQ",BM12="DNC",BM12="OCS"),(COUNTIF($C$11:$C$29,"=TH")+1),IF(AC$8="",0,IF($B12="","",RANK(BM12,BM$11:BM$29,1)))),""),"")</f>
        <v/>
      </c>
      <c r="BO12" s="22" t="str">
        <f>IF(BN12="","",IF($C12="TH",IF($B12="","",IF(BN12&gt;0,IF(OR(BM12="DNS",BM12="DSQ",BM12="DNC",BM12="OCS"),0,IF(BM12="DNF",1,(COUNTIF($BM$11:$BM$29,"=DNF")+COUNT($BM$11:$BM$29))-BN12+1)),0)),""))</f>
        <v/>
      </c>
      <c r="BP12" s="66" t="str">
        <f>IF($C12="TH",AJ12,"")</f>
        <v/>
      </c>
      <c r="BQ12" s="22" t="str">
        <f>IF(AO12&gt;0,IF($C12="TH",IF(OR(BP12="DNS",BP12="DNF",BP12="DSQ",BP12="DNC",BP12="OCS"),(COUNTIF($C$11:$C$29,"=TH")+1),IF(AJ$8="",0,IF($B12="","",RANK(BP12,BP$11:BP$29,1)))),""),"")</f>
        <v/>
      </c>
      <c r="BR12" s="22" t="str">
        <f>IF(BQ12="","",IF($C12="TH",IF($B12="","",IF(BQ12&gt;0,IF(OR(BP12="DNS",BP12="DSQ",BP12="DNC",BP12="OCS"),0,IF(BP12="DNF",1,(COUNTIF($BP$11:$BP$29,"=DNF")+COUNT($BP$11:$BP$29))-BQ12+1)),0)),""))</f>
        <v/>
      </c>
      <c r="BT12" s="13" t="s">
        <v>633</v>
      </c>
      <c r="BU12" s="13" t="s">
        <v>224</v>
      </c>
      <c r="BV12" s="13">
        <v>318</v>
      </c>
      <c r="BW12" s="66">
        <v>1.5648148148148151E-2</v>
      </c>
      <c r="BX12" s="22">
        <v>1</v>
      </c>
      <c r="BY12" s="22">
        <v>4</v>
      </c>
      <c r="BZ12" s="66">
        <v>1.4444444444444446E-2</v>
      </c>
      <c r="CA12" s="22">
        <v>1</v>
      </c>
      <c r="CB12" s="22">
        <v>4</v>
      </c>
      <c r="CC12" s="66" t="s">
        <v>815</v>
      </c>
      <c r="CD12" s="22">
        <v>6</v>
      </c>
      <c r="CE12" s="22">
        <v>0</v>
      </c>
      <c r="CF12" s="66">
        <v>0</v>
      </c>
      <c r="CG12" s="22" t="s">
        <v>609</v>
      </c>
      <c r="CH12" s="22" t="s">
        <v>609</v>
      </c>
      <c r="CI12" s="66">
        <v>0</v>
      </c>
      <c r="CJ12" s="22" t="s">
        <v>609</v>
      </c>
      <c r="CK12" s="22" t="s">
        <v>609</v>
      </c>
    </row>
    <row r="13" spans="1:89" ht="15" customHeight="1" x14ac:dyDescent="0.2">
      <c r="A13" s="252">
        <v>3</v>
      </c>
      <c r="B13" s="61" t="s">
        <v>162</v>
      </c>
      <c r="C13" s="332" t="s">
        <v>224</v>
      </c>
      <c r="D13" s="249">
        <v>5090</v>
      </c>
      <c r="E13" s="15">
        <f>IF(B13="","",M13+T13+AA13+AH13+AO13)</f>
        <v>8</v>
      </c>
      <c r="F13" s="16">
        <f>IF(B13="","",RANK(E13,E$11:E$29,1))</f>
        <v>2</v>
      </c>
      <c r="G13" s="8">
        <f>IF(H$8="","",IF($B13="","",INDEX(PMNumb,MATCH($C13,Boats,0),MATCH(H$8,Windspd,0))))</f>
        <v>90.4</v>
      </c>
      <c r="H13" s="62">
        <f>IF($B13="","",TIME(I13,J13,K13))</f>
        <v>1.5682870370370371E-2</v>
      </c>
      <c r="I13" s="65"/>
      <c r="J13" s="65">
        <v>22</v>
      </c>
      <c r="K13" s="65">
        <v>35</v>
      </c>
      <c r="L13" s="34">
        <f>IF(OR(H13="DNS",H13="DNF",H13="DSQ",H13="DNC",H13="OCS"),"",IF(H$9="","",IF($B13="","",(H13/(G13/100)))))</f>
        <v>1.7348307931825631E-2</v>
      </c>
      <c r="M13" s="35">
        <f>IF(OR(H13="DNS",H13="DNF",H13="DSQ",H13="DNC",H13="OCS"),(COUNTA($B$11:$B$29)+1),IF(H$8="",0,IF($B13="","",RANK(L13,L$11:L$29,1))))</f>
        <v>2</v>
      </c>
      <c r="N13" s="57">
        <f>IF(O$8="","",IF($B13="","",INDEX(PMNumb,MATCH($C13,Boats,0),MATCH(O$8,Windspd,0))))</f>
        <v>90.4</v>
      </c>
      <c r="O13" s="62">
        <f>IF($B13="","",TIME(P13,Q13,R13))</f>
        <v>1.5902777777777776E-2</v>
      </c>
      <c r="P13" s="65"/>
      <c r="Q13" s="65">
        <v>22</v>
      </c>
      <c r="R13" s="65">
        <v>54</v>
      </c>
      <c r="S13" s="34">
        <f>IF(OR(O13="DNS",O13="DNF",O13="DSQ",O13="DNC",O13="OCS"),"",IF(O$9="","",IF($B13="","",(O13/(N13/100)))))</f>
        <v>1.7591568338249753E-2</v>
      </c>
      <c r="T13" s="35">
        <f>IF(OR(O13="DNS",O13="DNF",O13="DSQ",O13="DNC",O13="OCS"),(COUNTA($B$11:$B$29)+1),IF(O$8="",0,IF($B13="","",RANK(S13,S$11:S$29,1))))</f>
        <v>3</v>
      </c>
      <c r="U13" s="57">
        <f>IF(V$8="","",IF($B13="","",INDEX(PMNumb,MATCH($C13,Boats,0),MATCH(V$8,Windspd,0))))</f>
        <v>90.4</v>
      </c>
      <c r="V13" s="62">
        <f>IF($B13="","",TIME(W13,X13,Y13))</f>
        <v>1.5219907407407409E-2</v>
      </c>
      <c r="W13" s="65"/>
      <c r="X13" s="65">
        <v>21</v>
      </c>
      <c r="Y13" s="65">
        <v>55</v>
      </c>
      <c r="Z13" s="34">
        <f>IF(OR(V13="DNS",V13="DNF",V13="DSQ",V13="DNC",V13="OCS"),"",IF(V$9="","",IF($B13="","",(V13/(U13/100)))))</f>
        <v>1.6836180760406425E-2</v>
      </c>
      <c r="AA13" s="35">
        <f>IF(OR(V13="DNS",V13="DNF",V13="DSQ",V13="DNC",V13="OCS"),(COUNTA($B$11:$B$29)+1),IF(V$8="",0,IF($B13="","",RANK(Z13,Z$11:Z$29,1))))</f>
        <v>3</v>
      </c>
      <c r="AB13" s="57">
        <f>IF(AC$8="","",IF($B13="","",INDEX(PMNumb,MATCH($C13,Boats,0),MATCH(AC$8,Windspd,0))))</f>
        <v>89.6</v>
      </c>
      <c r="AC13" s="62"/>
      <c r="AD13" s="65"/>
      <c r="AE13" s="65"/>
      <c r="AF13" s="65"/>
      <c r="AG13" s="34"/>
      <c r="AH13" s="35"/>
      <c r="AI13" s="57"/>
      <c r="AJ13" s="62"/>
      <c r="AK13" s="65"/>
      <c r="AL13" s="65"/>
      <c r="AM13" s="65"/>
      <c r="AN13" s="34"/>
      <c r="AO13" s="35"/>
      <c r="AR13" s="13" t="str">
        <f t="shared" si="0"/>
        <v>Tim Pack</v>
      </c>
      <c r="AS13" s="13" t="str">
        <f t="shared" si="0"/>
        <v>FSCT</v>
      </c>
      <c r="AT13" s="13">
        <f t="shared" si="0"/>
        <v>5090</v>
      </c>
      <c r="AU13" s="22">
        <f>IF($B13="","",IF(M13&gt;0,IF(OR(H13="DNS",H13="DSQ",H13="DNC",H13="OCS"),0,IF(H13="DNF",1,(COUNTIF($H$11:$H$29,"=DNF")+COUNT($L$11:$L$29))-M13+1)),0))</f>
        <v>3</v>
      </c>
      <c r="AV13" s="22">
        <f>IF($B13="","",IF(T13&gt;0,IF(OR(O13="DNS",O13="DSQ",O13="DNC",O13="OCS"),0,IF(O13="DNF",1,(COUNTIF($O$11:$O$29,"=DNF")+COUNT($S$11:$S$29)-T13+1))),0))</f>
        <v>2</v>
      </c>
      <c r="AW13" s="22">
        <f>IF($B13="","",IF(AA13&gt;0,IF(OR(V13="DNS",V13="DSQ",V13="DNC",V13="OCS"),0,IF(V13="DNF",1,(COUNTIF($V$11:$V$29,"=DNF")+COUNT($Z$11:$Z$29))-AA13+1)),0))</f>
        <v>2</v>
      </c>
      <c r="AX13" s="22">
        <f>IF($B13="","",IF(AH13&gt;0,IF(OR(AC13="DNS",AC13="DSQ",AC13="DNC",AC13="OCS"),0,IF(AC13="DNF",1,(COUNTIF($AC$11:$AC$29,"=DNF")+COUNT($AG$11:$AG$29))-AH13+1)),0))</f>
        <v>0</v>
      </c>
      <c r="AY13" s="22">
        <f>IF($B13="","",IF(AO13&gt;0,IF(OR(AJ13="DNS",AJ13="DSQ",AJ13="DNC",AJ13="OCS"),0,IF(AJ13="DNF",1,(COUNTIF($AJ$11:$AJ$29,"=DNF")+COUNT($AN$11:$AN$29))-AO13+1)),0))</f>
        <v>0</v>
      </c>
      <c r="BA13" s="13" t="str">
        <f t="shared" si="1"/>
        <v>Tim Pack</v>
      </c>
      <c r="BB13" s="13" t="str">
        <f t="shared" si="1"/>
        <v>FSCT</v>
      </c>
      <c r="BC13" s="13">
        <f t="shared" si="1"/>
        <v>5090</v>
      </c>
      <c r="BD13" s="66" t="str">
        <f>IF($C13="TH",H13,"")</f>
        <v/>
      </c>
      <c r="BE13" s="22" t="str">
        <f>IF(M13&gt;0,IF($C13="TH",IF(OR(BD13="DNS",BD13="DNF",BD13="DSQ",BD13="DNC",BD13="OCS"),(COUNTIF($C$11:$C$29,"=TH")+1),IF(H$8="",0,IF($B13="","",RANK(BD13,BD$11:BD$29,1)))),""),"")</f>
        <v/>
      </c>
      <c r="BF13" s="22" t="str">
        <f>IF(BE13="","",IF($C13="TH",IF($B13="","",IF(BE13&gt;0,IF(OR(BD13="DNS",BD13="DSQ",BD13="DNC",BD13="OCS"),0,IF(BD13="DNF",1,(COUNTIF($BD$11:$BD$29,"=DNF")+COUNT($BD$11:$BD$29))-BE13+1)),0)),""))</f>
        <v/>
      </c>
      <c r="BG13" s="66" t="str">
        <f>IF($C13="TH",O13,"")</f>
        <v/>
      </c>
      <c r="BH13" s="22" t="str">
        <f>IF(T13&gt;0,IF($C13="TH",IF(OR(BG13="DNS",BG13="DNF",BG13="DSQ",BG13="DNC",BG13="OCS"),(COUNTIF($C$11:$C$29,"=TH")+1),IF(O$8="",0,IF($B13="","",RANK(BG13,BG$11:BG$29,1)))),""),"")</f>
        <v/>
      </c>
      <c r="BI13" s="22" t="str">
        <f>IF(BH13="","",IF($C13="TH",IF($B13="","",IF(BH13&gt;0,IF(OR(BG13="DNS",BG13="DSQ",BG13="DNC",BG13="OCS"),0,IF(BG13="DNF",1,(COUNTIF($BG$11:$BG$29,"=DNF")+COUNT($BG$11:$BG$29))-BH13+1)),0)),""))</f>
        <v/>
      </c>
      <c r="BJ13" s="66" t="str">
        <f>IF($C13="TH",V13,"")</f>
        <v/>
      </c>
      <c r="BK13" s="22" t="str">
        <f>IF(AA13&gt;0,IF($C13="TH",IF(OR(BJ13="DNS",BJ13="DNF",BJ13="DSQ",BJ13="DNC",BJ13="OCS"),(COUNTIF($C$11:$C$29,"=TH")+1),IF(V$8="",0,IF($B13="","",RANK(BJ13,BJ$11:BJ$29,1)))),""),"")</f>
        <v/>
      </c>
      <c r="BL13" s="22" t="str">
        <f>IF(BK13="","",IF($C13="TH",IF($B13="","",IF(BK13&gt;0,IF(OR(BJ13="DNS",BJ13="DSQ",BJ13="DNC",BJ13="OCS"),0,IF(BJ13="DNF",1,(COUNTIF($BJ$11:$BJ$29,"=DNF")+COUNT($BJ$11:$BJ$29))-BK13+1)),0)),""))</f>
        <v/>
      </c>
      <c r="BM13" s="66" t="str">
        <f>IF($C13="TH",AC13,"")</f>
        <v/>
      </c>
      <c r="BN13" s="22" t="str">
        <f>IF(AH13&gt;0,IF($C13="TH",IF(OR(BM13="DNS",BM13="DNF",BM13="DSQ",BM13="DNC",BM13="OCS"),(COUNTIF($C$11:$C$29,"=TH")+1),IF(AC$8="",0,IF($B13="","",RANK(BM13,BM$11:BM$29,1)))),""),"")</f>
        <v/>
      </c>
      <c r="BO13" s="22" t="str">
        <f>IF(BN13="","",IF($C13="TH",IF($B13="","",IF(BN13&gt;0,IF(OR(BM13="DNS",BM13="DSQ",BM13="DNC",BM13="OCS"),0,IF(BM13="DNF",1,(COUNTIF($BM$11:$BM$29,"=DNF")+COUNT($BM$11:$BM$29))-BN13+1)),0)),""))</f>
        <v/>
      </c>
      <c r="BP13" s="66" t="str">
        <f>IF($C13="TH",AJ13,"")</f>
        <v/>
      </c>
      <c r="BQ13" s="22" t="str">
        <f>IF(AO13&gt;0,IF($C13="TH",IF(OR(BP13="DNS",BP13="DNF",BP13="DSQ",BP13="DNC",BP13="OCS"),(COUNTIF($C$11:$C$29,"=TH")+1),IF(AJ$8="",0,IF($B13="","",RANK(BP13,BP$11:BP$29,1)))),""),"")</f>
        <v/>
      </c>
      <c r="BR13" s="22" t="str">
        <f>IF(BQ13="","",IF($C13="TH",IF($B13="","",IF(BQ13&gt;0,IF(OR(BP13="DNS",BP13="DSQ",BP13="DNC",BP13="OCS"),0,IF(BP13="DNF",1,(COUNTIF($BP$11:$BP$29,"=DNF")+COUNT($BP$11:$BP$29))-BQ13+1)),0)),""))</f>
        <v/>
      </c>
      <c r="BT13" s="13" t="s">
        <v>162</v>
      </c>
      <c r="BU13" s="13" t="s">
        <v>224</v>
      </c>
      <c r="BV13" s="13">
        <v>5090</v>
      </c>
      <c r="BW13" s="66">
        <v>1.5682870370370371E-2</v>
      </c>
      <c r="BX13" s="22">
        <v>2</v>
      </c>
      <c r="BY13" s="22">
        <v>3</v>
      </c>
      <c r="BZ13" s="66">
        <v>1.5902777777777776E-2</v>
      </c>
      <c r="CA13" s="22">
        <v>3</v>
      </c>
      <c r="CB13" s="22">
        <v>2</v>
      </c>
      <c r="CC13" s="66">
        <v>1.5219907407407409E-2</v>
      </c>
      <c r="CD13" s="22">
        <v>3</v>
      </c>
      <c r="CE13" s="22">
        <v>2</v>
      </c>
      <c r="CF13" s="66">
        <v>0</v>
      </c>
      <c r="CG13" s="22" t="s">
        <v>609</v>
      </c>
      <c r="CH13" s="22" t="s">
        <v>609</v>
      </c>
      <c r="CI13" s="66">
        <v>0</v>
      </c>
      <c r="CJ13" s="22" t="s">
        <v>609</v>
      </c>
      <c r="CK13" s="22" t="s">
        <v>609</v>
      </c>
    </row>
    <row r="14" spans="1:89" ht="15" customHeight="1" x14ac:dyDescent="0.2">
      <c r="A14" s="252">
        <f>F14</f>
        <v>4</v>
      </c>
      <c r="B14" s="61" t="s">
        <v>440</v>
      </c>
      <c r="C14" s="332" t="s">
        <v>556</v>
      </c>
      <c r="D14" s="249">
        <v>4851</v>
      </c>
      <c r="E14" s="15">
        <f>IF(B14="","",M14+T14+AA14+AH14+AO14)</f>
        <v>12</v>
      </c>
      <c r="F14" s="16">
        <f>IF(B14="","",RANK(E14,E$11:E$29,1))</f>
        <v>4</v>
      </c>
      <c r="G14" s="8">
        <f>IF(H$8="","",IF($B14="","",INDEX(PMNumb,MATCH($C14,Boats,0),MATCH(H$8,Windspd,0))))</f>
        <v>89.6</v>
      </c>
      <c r="H14" s="62">
        <f>IF($B14="","",TIME(I14,J14,K14))</f>
        <v>1.7337962962962961E-2</v>
      </c>
      <c r="I14" s="65"/>
      <c r="J14" s="65">
        <v>24</v>
      </c>
      <c r="K14" s="65">
        <v>58</v>
      </c>
      <c r="L14" s="34">
        <f>IF(OR(H14="DNS",H14="DNF",H14="DSQ",H14="DNC",H14="OCS"),"",IF(H$9="","",IF($B14="","",(H14/(G14/100)))))</f>
        <v>1.9350405092592594E-2</v>
      </c>
      <c r="M14" s="35">
        <f>IF(OR(H14="DNS",H14="DNF",H14="DSQ",H14="DNC",H14="OCS"),(COUNTA($B$11:$B$29)+1),IF(H$8="",0,IF($B14="","",RANK(L14,L$11:L$29,1))))</f>
        <v>4</v>
      </c>
      <c r="N14" s="57">
        <f>IF(O$8="","",IF($B14="","",INDEX(PMNumb,MATCH($C14,Boats,0),MATCH(O$8,Windspd,0))))</f>
        <v>89.6</v>
      </c>
      <c r="O14" s="62">
        <f>IF($B14="","",TIME(P14,Q14,R14))</f>
        <v>1.7291666666666667E-2</v>
      </c>
      <c r="P14" s="65"/>
      <c r="Q14" s="65">
        <v>24</v>
      </c>
      <c r="R14" s="65">
        <v>54</v>
      </c>
      <c r="S14" s="34">
        <f>IF(OR(O14="DNS",O14="DNF",O14="DSQ",O14="DNC",O14="OCS"),"",IF(O$9="","",IF($B14="","",(O14/(N14/100)))))</f>
        <v>1.929873511904762E-2</v>
      </c>
      <c r="T14" s="35">
        <f>IF(OR(O14="DNS",O14="DNF",O14="DSQ",O14="DNC",O14="OCS"),(COUNTA($B$11:$B$29)+1),IF(O$8="",0,IF($B14="","",RANK(S14,S$11:S$29,1))))</f>
        <v>4</v>
      </c>
      <c r="U14" s="57">
        <f>IF(V$8="","",IF($B14="","",INDEX(PMNumb,MATCH($C14,Boats,0),MATCH(V$8,Windspd,0))))</f>
        <v>89.6</v>
      </c>
      <c r="V14" s="62">
        <f>IF($B14="","",TIME(W14,X14,Y14))</f>
        <v>1.6550925925925924E-2</v>
      </c>
      <c r="W14" s="65"/>
      <c r="X14" s="65">
        <v>23</v>
      </c>
      <c r="Y14" s="65">
        <v>50</v>
      </c>
      <c r="Z14" s="34">
        <f>IF(OR(V14="DNS",V14="DNF",V14="DSQ",V14="DNC",V14="OCS"),"",IF(V$9="","",IF($B14="","",(V14/(U14/100)))))</f>
        <v>1.8472015542328041E-2</v>
      </c>
      <c r="AA14" s="35">
        <f>IF(OR(V14="DNS",V14="DNF",V14="DSQ",V14="DNC",V14="OCS"),(COUNTA($B$11:$B$29)+1),IF(V$8="",0,IF($B14="","",RANK(Z14,Z$11:Z$29,1))))</f>
        <v>4</v>
      </c>
      <c r="AB14" s="57">
        <f>IF(AC$8="","",IF($B14="","",INDEX(PMNumb,MATCH($C14,Boats,0),MATCH(AC$8,Windspd,0))))</f>
        <v>90.495999999999995</v>
      </c>
      <c r="AC14" s="62"/>
      <c r="AD14" s="65"/>
      <c r="AE14" s="65"/>
      <c r="AF14" s="65"/>
      <c r="AG14" s="34"/>
      <c r="AH14" s="35"/>
      <c r="AI14" s="57"/>
      <c r="AJ14" s="62"/>
      <c r="AK14" s="65"/>
      <c r="AL14" s="65"/>
      <c r="AM14" s="65"/>
      <c r="AN14" s="34"/>
      <c r="AO14" s="35"/>
      <c r="AR14" s="13" t="str">
        <f t="shared" si="0"/>
        <v>Wayne Bucher</v>
      </c>
      <c r="AS14" s="13" t="str">
        <f t="shared" si="0"/>
        <v>FSCT0</v>
      </c>
      <c r="AT14" s="13">
        <f t="shared" si="0"/>
        <v>4851</v>
      </c>
      <c r="AU14" s="22">
        <f>IF($B14="","",IF(M14&gt;0,IF(OR(H14="DNS",H14="DSQ",H14="DNC",H14="OCS"),0,IF(H14="DNF",1,(COUNTIF($H$11:$H$29,"=DNF")+COUNT($L$11:$L$29))-M14+1)),0))</f>
        <v>1</v>
      </c>
      <c r="AV14" s="22">
        <f>IF($B14="","",IF(T14&gt;0,IF(OR(O14="DNS",O14="DSQ",O14="DNC",O14="OCS"),0,IF(O14="DNF",1,(COUNTIF($O$11:$O$29,"=DNF")+COUNT($S$11:$S$29)-T14+1))),0))</f>
        <v>1</v>
      </c>
      <c r="AW14" s="22">
        <f>IF($B14="","",IF(AA14&gt;0,IF(OR(V14="DNS",V14="DSQ",V14="DNC",V14="OCS"),0,IF(V14="DNF",1,(COUNTIF($V$11:$V$29,"=DNF")+COUNT($Z$11:$Z$29))-AA14+1)),0))</f>
        <v>1</v>
      </c>
      <c r="AX14" s="22">
        <f>IF($B14="","",IF(AH14&gt;0,IF(OR(AC14="DNS",AC14="DSQ",AC14="DNC",AC14="OCS"),0,IF(AC14="DNF",1,(COUNTIF($AC$11:$AC$29,"=DNF")+COUNT($AG$11:$AG$29))-AH14+1)),0))</f>
        <v>0</v>
      </c>
      <c r="AY14" s="22">
        <f>IF($B14="","",IF(AO14&gt;0,IF(OR(AJ14="DNS",AJ14="DSQ",AJ14="DNC",AJ14="OCS"),0,IF(AJ14="DNF",1,(COUNTIF($AJ$11:$AJ$29,"=DNF")+COUNT($AN$11:$AN$29))-AO14+1)),0))</f>
        <v>0</v>
      </c>
      <c r="BA14" s="13" t="str">
        <f t="shared" si="1"/>
        <v>Wayne Bucher</v>
      </c>
      <c r="BB14" s="13" t="str">
        <f t="shared" si="1"/>
        <v>FSCT0</v>
      </c>
      <c r="BC14" s="13">
        <f t="shared" si="1"/>
        <v>4851</v>
      </c>
      <c r="BD14" s="66" t="str">
        <f>IF($C14="TH",H14,"")</f>
        <v/>
      </c>
      <c r="BE14" s="22" t="str">
        <f>IF(M14&gt;0,IF($C14="TH",IF(OR(BD14="DNS",BD14="DNF",BD14="DSQ",BD14="DNC",BD14="OCS"),(COUNTIF($C$11:$C$29,"=TH")+1),IF(H$8="",0,IF($B14="","",RANK(BD14,BD$11:BD$29,1)))),""),"")</f>
        <v/>
      </c>
      <c r="BF14" s="22" t="str">
        <f>IF(BE14="","",IF($C14="TH",IF($B14="","",IF(BE14&gt;0,IF(OR(BD14="DNS",BD14="DSQ",BD14="DNC",BD14="OCS"),0,IF(BD14="DNF",1,(COUNTIF($BD$11:$BD$29,"=DNF")+COUNT($BD$11:$BD$29))-BE14+1)),0)),""))</f>
        <v/>
      </c>
      <c r="BG14" s="66" t="str">
        <f>IF($C14="TH",O14,"")</f>
        <v/>
      </c>
      <c r="BH14" s="22" t="str">
        <f>IF(T14&gt;0,IF($C14="TH",IF(OR(BG14="DNS",BG14="DNF",BG14="DSQ",BG14="DNC",BG14="OCS"),(COUNTIF($C$11:$C$29,"=TH")+1),IF(O$8="",0,IF($B14="","",RANK(BG14,BG$11:BG$29,1)))),""),"")</f>
        <v/>
      </c>
      <c r="BI14" s="22" t="str">
        <f>IF(BH14="","",IF($C14="TH",IF($B14="","",IF(BH14&gt;0,IF(OR(BG14="DNS",BG14="DSQ",BG14="DNC",BG14="OCS"),0,IF(BG14="DNF",1,(COUNTIF($BG$11:$BG$29,"=DNF")+COUNT($BG$11:$BG$29))-BH14+1)),0)),""))</f>
        <v/>
      </c>
      <c r="BJ14" s="66" t="str">
        <f>IF($C14="TH",V14,"")</f>
        <v/>
      </c>
      <c r="BK14" s="22" t="str">
        <f>IF(AA14&gt;0,IF($C14="TH",IF(OR(BJ14="DNS",BJ14="DNF",BJ14="DSQ",BJ14="DNC",BJ14="OCS"),(COUNTIF($C$11:$C$29,"=TH")+1),IF(V$8="",0,IF($B14="","",RANK(BJ14,BJ$11:BJ$29,1)))),""),"")</f>
        <v/>
      </c>
      <c r="BL14" s="22" t="str">
        <f>IF(BK14="","",IF($C14="TH",IF($B14="","",IF(BK14&gt;0,IF(OR(BJ14="DNS",BJ14="DSQ",BJ14="DNC",BJ14="OCS"),0,IF(BJ14="DNF",1,(COUNTIF($BJ$11:$BJ$29,"=DNF")+COUNT($BJ$11:$BJ$29))-BK14+1)),0)),""))</f>
        <v/>
      </c>
      <c r="BM14" s="66" t="str">
        <f>IF($C14="TH",AC14,"")</f>
        <v/>
      </c>
      <c r="BN14" s="22" t="str">
        <f>IF(AH14&gt;0,IF($C14="TH",IF(OR(BM14="DNS",BM14="DNF",BM14="DSQ",BM14="DNC",BM14="OCS"),(COUNTIF($C$11:$C$29,"=TH")+1),IF(AC$8="",0,IF($B14="","",RANK(BM14,BM$11:BM$29,1)))),""),"")</f>
        <v/>
      </c>
      <c r="BO14" s="22" t="str">
        <f>IF(BN14="","",IF($C14="TH",IF($B14="","",IF(BN14&gt;0,IF(OR(BM14="DNS",BM14="DSQ",BM14="DNC",BM14="OCS"),0,IF(BM14="DNF",1,(COUNTIF($BM$11:$BM$29,"=DNF")+COUNT($BM$11:$BM$29))-BN14+1)),0)),""))</f>
        <v/>
      </c>
      <c r="BP14" s="66" t="str">
        <f>IF($C14="TH",AJ14,"")</f>
        <v/>
      </c>
      <c r="BQ14" s="22" t="str">
        <f>IF(AO14&gt;0,IF($C14="TH",IF(OR(BP14="DNS",BP14="DNF",BP14="DSQ",BP14="DNC",BP14="OCS"),(COUNTIF($C$11:$C$29,"=TH")+1),IF(AJ$8="",0,IF($B14="","",RANK(BP14,BP$11:BP$29,1)))),""),"")</f>
        <v/>
      </c>
      <c r="BR14" s="22" t="str">
        <f>IF(BQ14="","",IF($C14="TH",IF($B14="","",IF(BQ14&gt;0,IF(OR(BP14="DNS",BP14="DSQ",BP14="DNC",BP14="OCS"),0,IF(BP14="DNF",1,(COUNTIF($BP$11:$BP$29,"=DNF")+COUNT($BP$11:$BP$29))-BQ14+1)),0)),""))</f>
        <v/>
      </c>
      <c r="BT14" s="13" t="s">
        <v>440</v>
      </c>
      <c r="BU14" s="13" t="s">
        <v>224</v>
      </c>
      <c r="BV14" s="13">
        <v>4851</v>
      </c>
      <c r="BW14" s="66">
        <v>1.7337962962962961E-2</v>
      </c>
      <c r="BX14" s="22">
        <v>4</v>
      </c>
      <c r="BY14" s="22">
        <v>1</v>
      </c>
      <c r="BZ14" s="66">
        <v>1.7291666666666667E-2</v>
      </c>
      <c r="CA14" s="22">
        <v>4</v>
      </c>
      <c r="CB14" s="22">
        <v>1</v>
      </c>
      <c r="CC14" s="66">
        <v>1.6550925925925924E-2</v>
      </c>
      <c r="CD14" s="22">
        <v>4</v>
      </c>
      <c r="CE14" s="22">
        <v>1</v>
      </c>
      <c r="CF14" s="66">
        <v>0</v>
      </c>
      <c r="CG14" s="22" t="s">
        <v>609</v>
      </c>
      <c r="CH14" s="22" t="s">
        <v>609</v>
      </c>
      <c r="CI14" s="66">
        <v>0</v>
      </c>
      <c r="CJ14" s="22" t="s">
        <v>609</v>
      </c>
      <c r="CK14" s="22" t="s">
        <v>609</v>
      </c>
    </row>
    <row r="15" spans="1:89" ht="15" customHeight="1" x14ac:dyDescent="0.2">
      <c r="A15" s="252">
        <f>F15</f>
        <v>5</v>
      </c>
      <c r="B15" s="61" t="s">
        <v>253</v>
      </c>
      <c r="C15" s="332" t="s">
        <v>224</v>
      </c>
      <c r="D15" s="249">
        <v>318</v>
      </c>
      <c r="E15" s="15">
        <f>IF(B15="","",M15+T15+AA15+AH15+AO15)</f>
        <v>14</v>
      </c>
      <c r="F15" s="16">
        <f>IF(B15="","",RANK(E15,E$11:E$29,1))</f>
        <v>5</v>
      </c>
      <c r="G15" s="8">
        <f>IF(H$8="","",IF($B15="","",INDEX(PMNumb,MATCH($C15,Boats,0),MATCH(H$8,Windspd,0))))</f>
        <v>90.4</v>
      </c>
      <c r="H15" s="62" t="s">
        <v>815</v>
      </c>
      <c r="I15" s="65"/>
      <c r="J15" s="65"/>
      <c r="K15" s="65"/>
      <c r="L15" s="34" t="str">
        <f>IF(OR(H15="DNS",H15="DNF",H15="DSQ",H15="DNC",H15="OCS"),"",IF(H$9="","",IF($B15="","",(H15/(G15/100)))))</f>
        <v/>
      </c>
      <c r="M15" s="35">
        <f>IF(OR(H15="DNS",H15="DNF",H15="DSQ",H15="DNC",H15="OCS"),(COUNTA($B$11:$B$29)+1),IF(H$8="",0,IF($B15="","",RANK(L15,L$11:L$29,1))))</f>
        <v>6</v>
      </c>
      <c r="N15" s="57">
        <f>IF(O$8="","",IF($B15="","",INDEX(PMNumb,MATCH($C15,Boats,0),MATCH(O$8,Windspd,0))))</f>
        <v>90.4</v>
      </c>
      <c r="O15" s="62" t="s">
        <v>815</v>
      </c>
      <c r="P15" s="65"/>
      <c r="Q15" s="65"/>
      <c r="R15" s="65"/>
      <c r="S15" s="34" t="str">
        <f>IF(OR(O15="DNS",O15="DNF",O15="DSQ",O15="DNC",O15="OCS"),"",IF(O$9="","",IF($B15="","",(O15/(N15/100)))))</f>
        <v/>
      </c>
      <c r="T15" s="35">
        <f>IF(OR(O15="DNS",O15="DNF",O15="DSQ",O15="DNC",O15="OCS"),(COUNTA($B$11:$B$29)+1),IF(O$8="",0,IF($B15="","",RANK(S15,S$11:S$29,1))))</f>
        <v>6</v>
      </c>
      <c r="U15" s="57">
        <f>IF(V$8="","",IF($B15="","",INDEX(PMNumb,MATCH($C15,Boats,0),MATCH(V$8,Windspd,0))))</f>
        <v>90.4</v>
      </c>
      <c r="V15" s="62">
        <f>IF($B15="","",TIME(W15,X15,Y15))</f>
        <v>1.4652777777777778E-2</v>
      </c>
      <c r="W15" s="65"/>
      <c r="X15" s="65">
        <v>21</v>
      </c>
      <c r="Y15" s="65">
        <v>6</v>
      </c>
      <c r="Z15" s="34">
        <f>IF(OR(V15="DNS",V15="DNF",V15="DSQ",V15="DNC",V15="OCS"),"",IF(V$9="","",IF($B15="","",(V15/(U15/100)))))</f>
        <v>1.6208824975417896E-2</v>
      </c>
      <c r="AA15" s="35">
        <f>IF(OR(V15="DNS",V15="DNF",V15="DSQ",V15="DNC",V15="OCS"),(COUNTA($B$11:$B$29)+1),IF(V$8="",0,IF($B15="","",RANK(Z15,Z$11:Z$29,1))))</f>
        <v>2</v>
      </c>
      <c r="AB15" s="57">
        <f>IF(AC$8="","",IF($B15="","",INDEX(PMNumb,MATCH($C15,Boats,0),MATCH(AC$8,Windspd,0))))</f>
        <v>89.6</v>
      </c>
      <c r="AC15" s="62"/>
      <c r="AD15" s="65"/>
      <c r="AE15" s="65"/>
      <c r="AF15" s="65"/>
      <c r="AG15" s="34"/>
      <c r="AH15" s="35"/>
      <c r="AI15" s="57"/>
      <c r="AJ15" s="62"/>
      <c r="AK15" s="65"/>
      <c r="AL15" s="65"/>
      <c r="AM15" s="65"/>
      <c r="AN15" s="34"/>
      <c r="AO15" s="35"/>
      <c r="AR15" s="13" t="str">
        <f t="shared" si="0"/>
        <v>Jack Rogers</v>
      </c>
      <c r="AS15" s="13" t="str">
        <f t="shared" si="0"/>
        <v>FSCT</v>
      </c>
      <c r="AT15" s="13">
        <f t="shared" si="0"/>
        <v>318</v>
      </c>
      <c r="AU15" s="22">
        <f>IF($B15="","",IF(M15&gt;0,IF(OR(H15="DNS",H15="DSQ",H15="DNC",H15="OCS"),0,IF(H15="DNF",1,(COUNTIF($H$11:$H$29,"=DNF")+COUNT($L$11:$L$29))-M15+1)),0))</f>
        <v>0</v>
      </c>
      <c r="AV15" s="22">
        <f>IF($B15="","",IF(T15&gt;0,IF(OR(O15="DNS",O15="DSQ",O15="DNC",O15="OCS"),0,IF(O15="DNF",1,(COUNTIF($O$11:$O$29,"=DNF")+COUNT($S$11:$S$29)-T15+1))),0))</f>
        <v>0</v>
      </c>
      <c r="AW15" s="22">
        <f>IF($B15="","",IF(AA15&gt;0,IF(OR(V15="DNS",V15="DSQ",V15="DNC",V15="OCS"),0,IF(V15="DNF",1,(COUNTIF($V$11:$V$29,"=DNF")+COUNT($Z$11:$Z$29))-AA15+1)),0))</f>
        <v>3</v>
      </c>
      <c r="AX15" s="22">
        <f>IF($B15="","",IF(AH15&gt;0,IF(OR(AC15="DNS",AC15="DSQ",AC15="DNC",AC15="OCS"),0,IF(AC15="DNF",1,(COUNTIF($AC$11:$AC$29,"=DNF")+COUNT($AG$11:$AG$29))-AH15+1)),0))</f>
        <v>0</v>
      </c>
      <c r="AY15" s="22">
        <f>IF($B15="","",IF(AO15&gt;0,IF(OR(AJ15="DNS",AJ15="DSQ",AJ15="DNC",AJ15="OCS"),0,IF(AJ15="DNF",1,(COUNTIF($AJ$11:$AJ$29,"=DNF")+COUNT($AN$11:$AN$29))-AO15+1)),0))</f>
        <v>0</v>
      </c>
      <c r="BA15" s="13" t="str">
        <f t="shared" si="1"/>
        <v>Jack Rogers</v>
      </c>
      <c r="BB15" s="13" t="str">
        <f t="shared" si="1"/>
        <v>FSCT</v>
      </c>
      <c r="BC15" s="13">
        <f t="shared" si="1"/>
        <v>318</v>
      </c>
      <c r="BD15" s="66" t="str">
        <f>IF($C15="TH",H15,"")</f>
        <v/>
      </c>
      <c r="BE15" s="22" t="str">
        <f>IF(M15&gt;0,IF($C15="TH",IF(OR(BD15="DNS",BD15="DNF",BD15="DSQ",BD15="DNC",BD15="OCS"),(COUNTIF($C$11:$C$29,"=TH")+1),IF(H$8="",0,IF($B15="","",RANK(BD15,BD$11:BD$29,1)))),""),"")</f>
        <v/>
      </c>
      <c r="BF15" s="22" t="str">
        <f>IF(BE15="","",IF($C15="TH",IF($B15="","",IF(BE15&gt;0,IF(OR(BD15="DNS",BD15="DSQ",BD15="DNC",BD15="OCS"),0,IF(BD15="DNF",1,(COUNTIF($BD$11:$BD$29,"=DNF")+COUNT($BD$11:$BD$29))-BE15+1)),0)),""))</f>
        <v/>
      </c>
      <c r="BG15" s="66" t="str">
        <f>IF($C15="TH",O15,"")</f>
        <v/>
      </c>
      <c r="BH15" s="22" t="str">
        <f>IF(T15&gt;0,IF($C15="TH",IF(OR(BG15="DNS",BG15="DNF",BG15="DSQ",BG15="DNC",BG15="OCS"),(COUNTIF($C$11:$C$29,"=TH")+1),IF(O$8="",0,IF($B15="","",RANK(BG15,BG$11:BG$29,1)))),""),"")</f>
        <v/>
      </c>
      <c r="BI15" s="22" t="str">
        <f>IF(BH15="","",IF($C15="TH",IF($B15="","",IF(BH15&gt;0,IF(OR(BG15="DNS",BG15="DSQ",BG15="DNC",BG15="OCS"),0,IF(BG15="DNF",1,(COUNTIF($BG$11:$BG$29,"=DNF")+COUNT($BG$11:$BG$29))-BH15+1)),0)),""))</f>
        <v/>
      </c>
      <c r="BJ15" s="66" t="str">
        <f>IF($C15="TH",V15,"")</f>
        <v/>
      </c>
      <c r="BK15" s="22" t="str">
        <f>IF(AA15&gt;0,IF($C15="TH",IF(OR(BJ15="DNS",BJ15="DNF",BJ15="DSQ",BJ15="DNC",BJ15="OCS"),(COUNTIF($C$11:$C$29,"=TH")+1),IF(V$8="",0,IF($B15="","",RANK(BJ15,BJ$11:BJ$29,1)))),""),"")</f>
        <v/>
      </c>
      <c r="BL15" s="22" t="str">
        <f>IF(BK15="","",IF($C15="TH",IF($B15="","",IF(BK15&gt;0,IF(OR(BJ15="DNS",BJ15="DSQ",BJ15="DNC",BJ15="OCS"),0,IF(BJ15="DNF",1,(COUNTIF($BJ$11:$BJ$29,"=DNF")+COUNT($BJ$11:$BJ$29))-BK15+1)),0)),""))</f>
        <v/>
      </c>
      <c r="BM15" s="66" t="str">
        <f>IF($C15="TH",AC15,"")</f>
        <v/>
      </c>
      <c r="BN15" s="22" t="str">
        <f>IF(AH15&gt;0,IF($C15="TH",IF(OR(BM15="DNS",BM15="DNF",BM15="DSQ",BM15="DNC",BM15="OCS"),(COUNTIF($C$11:$C$29,"=TH")+1),IF(AC$8="",0,IF($B15="","",RANK(BM15,BM$11:BM$29,1)))),""),"")</f>
        <v/>
      </c>
      <c r="BO15" s="22" t="str">
        <f>IF(BN15="","",IF($C15="TH",IF($B15="","",IF(BN15&gt;0,IF(OR(BM15="DNS",BM15="DSQ",BM15="DNC",BM15="OCS"),0,IF(BM15="DNF",1,(COUNTIF($BM$11:$BM$29,"=DNF")+COUNT($BM$11:$BM$29))-BN15+1)),0)),""))</f>
        <v/>
      </c>
      <c r="BP15" s="66" t="str">
        <f>IF($C15="TH",AJ15,"")</f>
        <v/>
      </c>
      <c r="BQ15" s="22" t="str">
        <f>IF(AO15&gt;0,IF($C15="TH",IF(OR(BP15="DNS",BP15="DNF",BP15="DSQ",BP15="DNC",BP15="OCS"),(COUNTIF($C$11:$C$29,"=TH")+1),IF(AJ$8="",0,IF($B15="","",RANK(BP15,BP$11:BP$29,1)))),""),"")</f>
        <v/>
      </c>
      <c r="BR15" s="22" t="str">
        <f>IF(BQ15="","",IF($C15="TH",IF($B15="","",IF(BQ15&gt;0,IF(OR(BP15="DNS",BP15="DSQ",BP15="DNC",BP15="OCS"),0,IF(BP15="DNF",1,(COUNTIF($BP$11:$BP$29,"=DNF")+COUNT($BP$11:$BP$29))-BQ15+1)),0)),""))</f>
        <v/>
      </c>
      <c r="BT15" s="13" t="s">
        <v>253</v>
      </c>
      <c r="BU15" s="13" t="s">
        <v>224</v>
      </c>
      <c r="BV15" s="13">
        <v>318</v>
      </c>
      <c r="BW15" s="66" t="s">
        <v>815</v>
      </c>
      <c r="BX15" s="22">
        <v>6</v>
      </c>
      <c r="BY15" s="22">
        <v>0</v>
      </c>
      <c r="BZ15" s="66" t="s">
        <v>815</v>
      </c>
      <c r="CA15" s="22">
        <v>6</v>
      </c>
      <c r="CB15" s="22">
        <v>0</v>
      </c>
      <c r="CC15" s="66">
        <v>1.4652777777777778E-2</v>
      </c>
      <c r="CD15" s="22">
        <v>2</v>
      </c>
      <c r="CE15" s="22">
        <v>3</v>
      </c>
      <c r="CF15" s="66">
        <v>0</v>
      </c>
      <c r="CG15" s="22" t="s">
        <v>609</v>
      </c>
      <c r="CH15" s="22" t="s">
        <v>609</v>
      </c>
      <c r="CI15" s="66">
        <v>0</v>
      </c>
      <c r="CJ15" s="22" t="s">
        <v>609</v>
      </c>
      <c r="CK15" s="22" t="s">
        <v>609</v>
      </c>
    </row>
    <row r="16" spans="1:89" ht="15" customHeight="1" x14ac:dyDescent="0.2">
      <c r="A16" s="60" t="str">
        <f t="shared" ref="A16:A24" si="2">F16</f>
        <v/>
      </c>
      <c r="B16" s="61"/>
      <c r="C16" s="13"/>
      <c r="D16" s="249"/>
      <c r="E16" s="15" t="str">
        <f t="shared" ref="E16:E24" si="3">IF(B16="","",M16+T16+AA16+AH16+AO16)</f>
        <v/>
      </c>
      <c r="F16" s="16" t="str">
        <f t="shared" ref="F16:F24" si="4">IF(B16="","",RANK(E16,E$11:E$29,1))</f>
        <v/>
      </c>
      <c r="G16" s="8" t="str">
        <f t="shared" ref="G16:G24" si="5">IF(H$8="","",IF($B16="","",INDEX(PMNumb,MATCH($C16,Boats,0),MATCH(H$8,Windspd,0))))</f>
        <v/>
      </c>
      <c r="H16" s="62" t="str">
        <f t="shared" ref="H16:H24" si="6">IF($B16="","",TIME(I16,J16,K16))</f>
        <v/>
      </c>
      <c r="I16" s="65"/>
      <c r="J16" s="65"/>
      <c r="K16" s="65"/>
      <c r="L16" s="34" t="str">
        <f t="shared" ref="L16:L24" si="7">IF(OR(H16="DNS",H16="DNF",H16="DSQ",H16="DNC",H16="OCS"),"",IF(H$9="","",IF($B16="","",(H16/(G16/100)))))</f>
        <v/>
      </c>
      <c r="M16" s="35" t="str">
        <f t="shared" ref="M16:M24" si="8">IF(OR(H16="DNS",H16="DNF",H16="DSQ",H16="DNC",H16="OCS"),(COUNTA($B$11:$B$29)+1),IF(H$8="",0,IF($B16="","",RANK(L16,L$11:L$29,1))))</f>
        <v/>
      </c>
      <c r="N16" s="57" t="str">
        <f t="shared" ref="N16:N24" si="9">IF(O$8="","",IF($B16="","",INDEX(PMNumb,MATCH($C16,Boats,0),MATCH(O$8,Windspd,0))))</f>
        <v/>
      </c>
      <c r="O16" s="62" t="str">
        <f t="shared" ref="O16:O24" si="10">IF($B16="","",TIME(P16,Q16,R16))</f>
        <v/>
      </c>
      <c r="P16" s="65"/>
      <c r="Q16" s="65"/>
      <c r="R16" s="65"/>
      <c r="S16" s="34" t="str">
        <f t="shared" ref="S16:S24" si="11">IF(OR(O16="DNS",O16="DNF",O16="DSQ",O16="DNC",O16="OCS"),"",IF(O$9="","",IF($B16="","",(O16/(N16/100)))))</f>
        <v/>
      </c>
      <c r="T16" s="35" t="str">
        <f t="shared" ref="T16:T24" si="12">IF(OR(O16="DNS",O16="DNF",O16="DSQ",O16="DNC",O16="OCS"),(COUNTA($B$11:$B$29)+1),IF(O$8="",0,IF($B16="","",RANK(S16,S$11:S$29,1))))</f>
        <v/>
      </c>
      <c r="U16" s="57" t="str">
        <f t="shared" ref="U16:U24" si="13">IF(V$8="","",IF($B16="","",INDEX(PMNumb,MATCH($C16,Boats,0),MATCH(V$8,Windspd,0))))</f>
        <v/>
      </c>
      <c r="V16" s="62" t="str">
        <f t="shared" ref="V16:V24" si="14">IF($B16="","",TIME(W16,X16,Y16))</f>
        <v/>
      </c>
      <c r="W16" s="65"/>
      <c r="X16" s="65"/>
      <c r="Y16" s="65"/>
      <c r="Z16" s="34" t="str">
        <f t="shared" ref="Z16:Z24" si="15">IF(OR(V16="DNS",V16="DNF",V16="DSQ",V16="DNC",V16="OCS"),"",IF(V$9="","",IF($B16="","",(V16/(U16/100)))))</f>
        <v/>
      </c>
      <c r="AA16" s="35" t="str">
        <f t="shared" ref="AA16:AA24" si="16">IF(OR(V16="DNS",V16="DNF",V16="DSQ",V16="DNC",V16="OCS"),(COUNTA($B$11:$B$29)+1),IF(V$8="",0,IF($B16="","",RANK(Z16,Z$11:Z$29,1))))</f>
        <v/>
      </c>
      <c r="AB16" s="57" t="str">
        <f t="shared" ref="AB16:AB24" si="17">IF(AC$8="","",IF($B16="","",INDEX(PMNumb,MATCH($C16,Boats,0),MATCH(AC$8,Windspd,0))))</f>
        <v/>
      </c>
      <c r="AC16" s="62" t="str">
        <f t="shared" ref="AC16:AC24" si="18">IF($B16="","",TIME(AD16,AE16,AF16))</f>
        <v/>
      </c>
      <c r="AD16" s="65"/>
      <c r="AE16" s="65"/>
      <c r="AF16" s="65"/>
      <c r="AG16" s="34" t="str">
        <f t="shared" ref="AG16:AG24" si="19">IF(OR(AC16="DNS",AC16="DNF",AC16="DSQ",AC16="DNC",AC16="OCS"),"",IF(AC$9="","",IF($B16="","",(AC16/(AB16/100)))))</f>
        <v/>
      </c>
      <c r="AH16" s="35" t="str">
        <f t="shared" ref="AH16:AH24" si="20">IF(OR(AC16="DNS",AC16="DNF",AC16="DSQ",AC16="DNC",AC16="OCS"),(COUNTA($B$11:$B$29)+1),IF(AC$8="",0,IF($B16="","",RANK(AG16,AG$11:AG$29,1))))</f>
        <v/>
      </c>
      <c r="AI16" s="57" t="str">
        <f t="shared" ref="AI16:AI24" si="21">IF(AJ$8="","",IF($B16="","",INDEX(PMNumb,MATCH($C16,Boats,0),MATCH(AJ$8,Windspd,0))))</f>
        <v/>
      </c>
      <c r="AJ16" s="62" t="str">
        <f t="shared" ref="AJ16:AJ24" si="22">IF($B16="","",TIME(AK16,AL16,AM16))</f>
        <v/>
      </c>
      <c r="AK16" s="65"/>
      <c r="AL16" s="65"/>
      <c r="AM16" s="65"/>
      <c r="AN16" s="34" t="str">
        <f t="shared" ref="AN16:AN24" si="23">IF(OR(AJ16="DNS",AJ16="DNF",AJ16="DSQ",AJ16="DNC",AJ16="OCS"),"",IF(AJ$9="","",IF($B16="","",(AJ16/(AI16/100)))))</f>
        <v/>
      </c>
      <c r="AO16" s="35" t="str">
        <f t="shared" ref="AO16:AO24" si="24">IF(OR(AJ16="DNS",AJ16="DNF",AJ16="DSQ",AJ16="DNC",AJ16="OCS"),(COUNTA($B$11:$B$29)+1),IF(AJ$8="",0,IF($B16="","",RANK(AN16,AN$11:AN$29,1))))</f>
        <v/>
      </c>
      <c r="AR16" s="13" t="str">
        <f t="shared" ref="AR16:AR24" si="25">IF($B16="","",B16)</f>
        <v/>
      </c>
      <c r="AS16" s="13" t="str">
        <f t="shared" ref="AS16:AS24" si="26">IF($B16="","",C16)</f>
        <v/>
      </c>
      <c r="AT16" s="13" t="str">
        <f t="shared" ref="AT16:AT24" si="27">IF($B16="","",D16)</f>
        <v/>
      </c>
      <c r="AU16" s="22" t="str">
        <f t="shared" ref="AU16:AU24" si="28">IF($B16="","",IF(M16&gt;0,IF(OR(H16="DNS",H16="DSQ",H16="DNC",H16="OCS"),0,IF(H16="DNF",1,(COUNTIF($H$11:$H$29,"=DNF")+COUNT($L$11:$L$29))-M16+1)),0))</f>
        <v/>
      </c>
      <c r="AV16" s="22" t="str">
        <f t="shared" ref="AV16:AV24" si="29">IF($B16="","",IF(T16&gt;0,IF(OR(O16="DNS",O16="DSQ",O16="DNC",O16="OCS"),0,IF(O16="DNF",1,(COUNTIF($O$11:$O$29,"=DNF")+COUNT($S$11:$S$29)-T16+1))),0))</f>
        <v/>
      </c>
      <c r="AW16" s="22" t="str">
        <f t="shared" ref="AW16:AW24" si="30">IF($B16="","",IF(AA16&gt;0,IF(OR(V16="DNS",V16="DSQ",V16="DNC",V16="OCS"),0,IF(V16="DNF",1,(COUNTIF($V$11:$V$29,"=DNF")+COUNT($Z$11:$Z$29))-AA16+1)),0))</f>
        <v/>
      </c>
      <c r="AX16" s="22" t="str">
        <f t="shared" ref="AX16:AX24" si="31">IF($B16="","",IF(AH16&gt;0,IF(OR(AC16="DNS",AC16="DSQ",AC16="DNC",AC16="OCS"),0,IF(AC16="DNF",1,(COUNTIF($AC$11:$AC$29,"=DNF")+COUNT($AG$11:$AG$29))-AH16+1)),0))</f>
        <v/>
      </c>
      <c r="AY16" s="22" t="str">
        <f t="shared" ref="AY16:AY24" si="32">IF($B16="","",IF(AO16&gt;0,IF(OR(AJ16="DNS",AJ16="DSQ",AJ16="DNC",AJ16="OCS"),0,IF(AJ16="DNF",1,(COUNTIF($AJ$11:$AJ$29,"=DNF")+COUNT($AN$11:$AN$29))-AO16+1)),0))</f>
        <v/>
      </c>
      <c r="BA16" s="13" t="str">
        <f t="shared" ref="BA16:BA24" si="33">IF($B16="","",B16)</f>
        <v/>
      </c>
      <c r="BB16" s="13" t="str">
        <f t="shared" ref="BB16:BB24" si="34">IF($B16="","",C16)</f>
        <v/>
      </c>
      <c r="BC16" s="13" t="str">
        <f t="shared" ref="BC16:BC24" si="35">IF($B16="","",D16)</f>
        <v/>
      </c>
      <c r="BD16" s="66" t="str">
        <f t="shared" ref="BD16:BD24" si="36">IF($C16="TH",H16,"")</f>
        <v/>
      </c>
      <c r="BE16" s="22" t="str">
        <f t="shared" ref="BE16:BE24" si="37">IF(M16&gt;0,IF($C16="TH",IF(OR(BD16="DNS",BD16="DNF",BD16="DSQ",BD16="DNC",BD16="OCS"),(COUNTIF($C$11:$C$29,"=TH")+1),IF(H$8="",0,IF($B16="","",RANK(BD16,BD$11:BD$29,1)))),""),"")</f>
        <v/>
      </c>
      <c r="BF16" s="22" t="str">
        <f t="shared" ref="BF16:BF24" si="38">IF(BE16="","",IF($C16="TH",IF($B16="","",IF(BE16&gt;0,IF(OR(BD16="DNS",BD16="DSQ",BD16="DNC",BD16="OCS"),0,IF(BD16="DNF",1,(COUNTIF($BD$11:$BD$29,"=DNF")+COUNT($BD$11:$BD$29))-BE16+1)),0)),""))</f>
        <v/>
      </c>
      <c r="BG16" s="66" t="str">
        <f t="shared" ref="BG16:BG24" si="39">IF($C16="TH",O16,"")</f>
        <v/>
      </c>
      <c r="BH16" s="22" t="str">
        <f t="shared" ref="BH16:BH24" si="40">IF(T16&gt;0,IF($C16="TH",IF(OR(BG16="DNS",BG16="DNF",BG16="DSQ",BG16="DNC",BG16="OCS"),(COUNTIF($C$11:$C$29,"=TH")+1),IF(O$8="",0,IF($B16="","",RANK(BG16,BG$11:BG$29,1)))),""),"")</f>
        <v/>
      </c>
      <c r="BI16" s="22" t="str">
        <f t="shared" ref="BI16:BI24" si="41">IF(BH16="","",IF($C16="TH",IF($B16="","",IF(BH16&gt;0,IF(OR(BG16="DNS",BG16="DSQ",BG16="DNC",BG16="OCS"),0,IF(BG16="DNF",1,(COUNTIF($BG$11:$BG$29,"=DNF")+COUNT($BG$11:$BG$29))-BH16+1)),0)),""))</f>
        <v/>
      </c>
      <c r="BJ16" s="66" t="str">
        <f t="shared" ref="BJ16:BJ24" si="42">IF($C16="TH",V16,"")</f>
        <v/>
      </c>
      <c r="BK16" s="22" t="str">
        <f t="shared" ref="BK16:BK24" si="43">IF(AA16&gt;0,IF($C16="TH",IF(OR(BJ16="DNS",BJ16="DNF",BJ16="DSQ",BJ16="DNC",BJ16="OCS"),(COUNTIF($C$11:$C$29,"=TH")+1),IF(V$8="",0,IF($B16="","",RANK(BJ16,BJ$11:BJ$29,1)))),""),"")</f>
        <v/>
      </c>
      <c r="BL16" s="22" t="str">
        <f t="shared" ref="BL16:BL24" si="44">IF(BK16="","",IF($C16="TH",IF($B16="","",IF(BK16&gt;0,IF(OR(BJ16="DNS",BJ16="DSQ",BJ16="DNC",BJ16="OCS"),0,IF(BJ16="DNF",1,(COUNTIF($BJ$11:$BJ$29,"=DNF")+COUNT($BJ$11:$BJ$29))-BK16+1)),0)),""))</f>
        <v/>
      </c>
      <c r="BM16" s="66" t="str">
        <f t="shared" ref="BM16:BM24" si="45">IF($C16="TH",AC16,"")</f>
        <v/>
      </c>
      <c r="BN16" s="22" t="str">
        <f t="shared" ref="BN16:BN24" si="46">IF(AH16&gt;0,IF($C16="TH",IF(OR(BM16="DNS",BM16="DNF",BM16="DSQ",BM16="DNC",BM16="OCS"),(COUNTIF($C$11:$C$29,"=TH")+1),IF(AC$8="",0,IF($B16="","",RANK(BM16,BM$11:BM$29,1)))),""),"")</f>
        <v/>
      </c>
      <c r="BO16" s="22" t="str">
        <f t="shared" ref="BO16:BO24" si="47">IF(BN16="","",IF($C16="TH",IF($B16="","",IF(BN16&gt;0,IF(OR(BM16="DNS",BM16="DSQ",BM16="DNC",BM16="OCS"),0,IF(BM16="DNF",1,(COUNTIF($BM$11:$BM$29,"=DNF")+COUNT($BM$11:$BM$29))-BN16+1)),0)),""))</f>
        <v/>
      </c>
      <c r="BP16" s="66" t="str">
        <f t="shared" ref="BP16:BP24" si="48">IF($C16="TH",AJ16,"")</f>
        <v/>
      </c>
      <c r="BQ16" s="22" t="str">
        <f t="shared" ref="BQ16:BQ24" si="49">IF(AO16&gt;0,IF($C16="TH",IF(OR(BP16="DNS",BP16="DNF",BP16="DSQ",BP16="DNC",BP16="OCS"),(COUNTIF($C$11:$C$29,"=TH")+1),IF(AJ$8="",0,IF($B16="","",RANK(BP16,BP$11:BP$29,1)))),""),"")</f>
        <v/>
      </c>
      <c r="BR16" s="22" t="str">
        <f t="shared" ref="BR16:BR24" si="50">IF(BQ16="","",IF($C16="TH",IF($B16="","",IF(BQ16&gt;0,IF(OR(BP16="DNS",BP16="DSQ",BP16="DNC",BP16="OCS"),0,IF(BP16="DNF",1,(COUNTIF($BP$11:$BP$29,"=DNF")+COUNT($BP$11:$BP$29))-BQ16+1)),0)),""))</f>
        <v/>
      </c>
      <c r="BT16" s="13" t="s">
        <v>609</v>
      </c>
      <c r="BU16" s="13" t="s">
        <v>609</v>
      </c>
      <c r="BV16" s="13" t="s">
        <v>609</v>
      </c>
      <c r="BW16" s="66" t="s">
        <v>609</v>
      </c>
      <c r="BX16" s="22" t="s">
        <v>609</v>
      </c>
      <c r="BY16" s="22" t="s">
        <v>609</v>
      </c>
      <c r="BZ16" s="66" t="s">
        <v>609</v>
      </c>
      <c r="CA16" s="22" t="s">
        <v>609</v>
      </c>
      <c r="CB16" s="22" t="s">
        <v>609</v>
      </c>
      <c r="CC16" s="66" t="s">
        <v>609</v>
      </c>
      <c r="CD16" s="22" t="s">
        <v>609</v>
      </c>
      <c r="CE16" s="22" t="s">
        <v>609</v>
      </c>
      <c r="CF16" s="66" t="s">
        <v>609</v>
      </c>
      <c r="CG16" s="22" t="s">
        <v>609</v>
      </c>
      <c r="CH16" s="22" t="s">
        <v>609</v>
      </c>
      <c r="CI16" s="66" t="s">
        <v>609</v>
      </c>
      <c r="CJ16" s="22" t="s">
        <v>609</v>
      </c>
      <c r="CK16" s="22" t="s">
        <v>609</v>
      </c>
    </row>
    <row r="17" spans="1:89" ht="15" customHeight="1" x14ac:dyDescent="0.2">
      <c r="A17" s="60" t="str">
        <f t="shared" si="2"/>
        <v/>
      </c>
      <c r="B17" s="61"/>
      <c r="C17" s="13"/>
      <c r="D17" s="249"/>
      <c r="E17" s="15" t="str">
        <f t="shared" si="3"/>
        <v/>
      </c>
      <c r="F17" s="16" t="str">
        <f t="shared" si="4"/>
        <v/>
      </c>
      <c r="G17" s="8" t="str">
        <f t="shared" si="5"/>
        <v/>
      </c>
      <c r="H17" s="62" t="str">
        <f t="shared" si="6"/>
        <v/>
      </c>
      <c r="I17" s="65"/>
      <c r="J17" s="65"/>
      <c r="K17" s="65"/>
      <c r="L17" s="34" t="str">
        <f t="shared" si="7"/>
        <v/>
      </c>
      <c r="M17" s="35" t="str">
        <f t="shared" si="8"/>
        <v/>
      </c>
      <c r="N17" s="57" t="str">
        <f t="shared" si="9"/>
        <v/>
      </c>
      <c r="O17" s="62" t="str">
        <f t="shared" si="10"/>
        <v/>
      </c>
      <c r="P17" s="65"/>
      <c r="Q17" s="65"/>
      <c r="R17" s="65"/>
      <c r="S17" s="34" t="str">
        <f t="shared" si="11"/>
        <v/>
      </c>
      <c r="T17" s="35" t="str">
        <f t="shared" si="12"/>
        <v/>
      </c>
      <c r="U17" s="57" t="str">
        <f t="shared" si="13"/>
        <v/>
      </c>
      <c r="V17" s="62" t="str">
        <f t="shared" si="14"/>
        <v/>
      </c>
      <c r="W17" s="65"/>
      <c r="X17" s="65"/>
      <c r="Y17" s="65"/>
      <c r="Z17" s="34" t="str">
        <f t="shared" si="15"/>
        <v/>
      </c>
      <c r="AA17" s="35" t="str">
        <f t="shared" si="16"/>
        <v/>
      </c>
      <c r="AB17" s="57" t="str">
        <f t="shared" si="17"/>
        <v/>
      </c>
      <c r="AC17" s="62" t="str">
        <f t="shared" si="18"/>
        <v/>
      </c>
      <c r="AD17" s="65"/>
      <c r="AE17" s="65"/>
      <c r="AF17" s="65"/>
      <c r="AG17" s="34" t="str">
        <f t="shared" si="19"/>
        <v/>
      </c>
      <c r="AH17" s="35" t="str">
        <f t="shared" si="20"/>
        <v/>
      </c>
      <c r="AI17" s="57" t="str">
        <f t="shared" si="21"/>
        <v/>
      </c>
      <c r="AJ17" s="62" t="str">
        <f t="shared" si="22"/>
        <v/>
      </c>
      <c r="AK17" s="65"/>
      <c r="AL17" s="65"/>
      <c r="AM17" s="65"/>
      <c r="AN17" s="34" t="str">
        <f t="shared" si="23"/>
        <v/>
      </c>
      <c r="AO17" s="35" t="str">
        <f t="shared" si="24"/>
        <v/>
      </c>
      <c r="AR17" s="13" t="str">
        <f t="shared" si="25"/>
        <v/>
      </c>
      <c r="AS17" s="13" t="str">
        <f t="shared" si="26"/>
        <v/>
      </c>
      <c r="AT17" s="13" t="str">
        <f t="shared" si="27"/>
        <v/>
      </c>
      <c r="AU17" s="22" t="str">
        <f t="shared" si="28"/>
        <v/>
      </c>
      <c r="AV17" s="22" t="str">
        <f t="shared" si="29"/>
        <v/>
      </c>
      <c r="AW17" s="22" t="str">
        <f t="shared" si="30"/>
        <v/>
      </c>
      <c r="AX17" s="22" t="str">
        <f t="shared" si="31"/>
        <v/>
      </c>
      <c r="AY17" s="22" t="str">
        <f t="shared" si="32"/>
        <v/>
      </c>
      <c r="BA17" s="13" t="str">
        <f t="shared" si="33"/>
        <v/>
      </c>
      <c r="BB17" s="13" t="str">
        <f t="shared" si="34"/>
        <v/>
      </c>
      <c r="BC17" s="13" t="str">
        <f t="shared" si="35"/>
        <v/>
      </c>
      <c r="BD17" s="66" t="str">
        <f t="shared" si="36"/>
        <v/>
      </c>
      <c r="BE17" s="22" t="str">
        <f t="shared" si="37"/>
        <v/>
      </c>
      <c r="BF17" s="22" t="str">
        <f t="shared" si="38"/>
        <v/>
      </c>
      <c r="BG17" s="66" t="str">
        <f t="shared" si="39"/>
        <v/>
      </c>
      <c r="BH17" s="22" t="str">
        <f t="shared" si="40"/>
        <v/>
      </c>
      <c r="BI17" s="22" t="str">
        <f t="shared" si="41"/>
        <v/>
      </c>
      <c r="BJ17" s="66" t="str">
        <f t="shared" si="42"/>
        <v/>
      </c>
      <c r="BK17" s="22" t="str">
        <f t="shared" si="43"/>
        <v/>
      </c>
      <c r="BL17" s="22" t="str">
        <f t="shared" si="44"/>
        <v/>
      </c>
      <c r="BM17" s="66" t="str">
        <f t="shared" si="45"/>
        <v/>
      </c>
      <c r="BN17" s="22" t="str">
        <f t="shared" si="46"/>
        <v/>
      </c>
      <c r="BO17" s="22" t="str">
        <f t="shared" si="47"/>
        <v/>
      </c>
      <c r="BP17" s="66" t="str">
        <f t="shared" si="48"/>
        <v/>
      </c>
      <c r="BQ17" s="22" t="str">
        <f t="shared" si="49"/>
        <v/>
      </c>
      <c r="BR17" s="22" t="str">
        <f t="shared" si="50"/>
        <v/>
      </c>
      <c r="BT17" s="13" t="s">
        <v>609</v>
      </c>
      <c r="BU17" s="13" t="s">
        <v>609</v>
      </c>
      <c r="BV17" s="13" t="s">
        <v>609</v>
      </c>
      <c r="BW17" s="66" t="s">
        <v>609</v>
      </c>
      <c r="BX17" s="22" t="s">
        <v>609</v>
      </c>
      <c r="BY17" s="22" t="s">
        <v>609</v>
      </c>
      <c r="BZ17" s="66" t="s">
        <v>609</v>
      </c>
      <c r="CA17" s="22" t="s">
        <v>609</v>
      </c>
      <c r="CB17" s="22" t="s">
        <v>609</v>
      </c>
      <c r="CC17" s="66" t="s">
        <v>609</v>
      </c>
      <c r="CD17" s="22" t="s">
        <v>609</v>
      </c>
      <c r="CE17" s="22" t="s">
        <v>609</v>
      </c>
      <c r="CF17" s="66" t="s">
        <v>609</v>
      </c>
      <c r="CG17" s="22" t="s">
        <v>609</v>
      </c>
      <c r="CH17" s="22" t="s">
        <v>609</v>
      </c>
      <c r="CI17" s="66" t="s">
        <v>609</v>
      </c>
      <c r="CJ17" s="22" t="s">
        <v>609</v>
      </c>
      <c r="CK17" s="22" t="s">
        <v>609</v>
      </c>
    </row>
    <row r="18" spans="1:89" ht="15" customHeight="1" x14ac:dyDescent="0.2">
      <c r="A18" s="60" t="str">
        <f t="shared" si="2"/>
        <v/>
      </c>
      <c r="B18" s="61"/>
      <c r="C18" s="13"/>
      <c r="D18" s="249"/>
      <c r="E18" s="15" t="str">
        <f t="shared" si="3"/>
        <v/>
      </c>
      <c r="F18" s="16" t="str">
        <f t="shared" si="4"/>
        <v/>
      </c>
      <c r="G18" s="8" t="str">
        <f t="shared" si="5"/>
        <v/>
      </c>
      <c r="H18" s="62" t="str">
        <f t="shared" si="6"/>
        <v/>
      </c>
      <c r="I18" s="65"/>
      <c r="J18" s="65"/>
      <c r="K18" s="65"/>
      <c r="L18" s="34" t="str">
        <f t="shared" si="7"/>
        <v/>
      </c>
      <c r="M18" s="35" t="str">
        <f t="shared" si="8"/>
        <v/>
      </c>
      <c r="N18" s="57" t="str">
        <f t="shared" si="9"/>
        <v/>
      </c>
      <c r="O18" s="62" t="str">
        <f t="shared" si="10"/>
        <v/>
      </c>
      <c r="P18" s="65"/>
      <c r="Q18" s="65"/>
      <c r="R18" s="65"/>
      <c r="S18" s="34" t="str">
        <f t="shared" si="11"/>
        <v/>
      </c>
      <c r="T18" s="35" t="str">
        <f t="shared" si="12"/>
        <v/>
      </c>
      <c r="U18" s="57" t="str">
        <f t="shared" si="13"/>
        <v/>
      </c>
      <c r="V18" s="62" t="str">
        <f t="shared" si="14"/>
        <v/>
      </c>
      <c r="W18" s="65"/>
      <c r="X18" s="65"/>
      <c r="Y18" s="65"/>
      <c r="Z18" s="34" t="str">
        <f t="shared" si="15"/>
        <v/>
      </c>
      <c r="AA18" s="35" t="str">
        <f t="shared" si="16"/>
        <v/>
      </c>
      <c r="AB18" s="57" t="str">
        <f t="shared" si="17"/>
        <v/>
      </c>
      <c r="AC18" s="62" t="str">
        <f t="shared" si="18"/>
        <v/>
      </c>
      <c r="AD18" s="65"/>
      <c r="AE18" s="65"/>
      <c r="AF18" s="65"/>
      <c r="AG18" s="34" t="str">
        <f t="shared" si="19"/>
        <v/>
      </c>
      <c r="AH18" s="35" t="str">
        <f t="shared" si="20"/>
        <v/>
      </c>
      <c r="AI18" s="57" t="str">
        <f t="shared" si="21"/>
        <v/>
      </c>
      <c r="AJ18" s="62" t="str">
        <f t="shared" si="22"/>
        <v/>
      </c>
      <c r="AK18" s="65"/>
      <c r="AL18" s="65"/>
      <c r="AM18" s="65"/>
      <c r="AN18" s="34" t="str">
        <f t="shared" si="23"/>
        <v/>
      </c>
      <c r="AO18" s="35" t="str">
        <f t="shared" si="24"/>
        <v/>
      </c>
      <c r="AR18" s="13" t="str">
        <f t="shared" si="25"/>
        <v/>
      </c>
      <c r="AS18" s="13" t="str">
        <f t="shared" si="26"/>
        <v/>
      </c>
      <c r="AT18" s="13" t="str">
        <f t="shared" si="27"/>
        <v/>
      </c>
      <c r="AU18" s="22" t="str">
        <f t="shared" si="28"/>
        <v/>
      </c>
      <c r="AV18" s="22" t="str">
        <f t="shared" si="29"/>
        <v/>
      </c>
      <c r="AW18" s="22" t="str">
        <f t="shared" si="30"/>
        <v/>
      </c>
      <c r="AX18" s="22" t="str">
        <f t="shared" si="31"/>
        <v/>
      </c>
      <c r="AY18" s="22" t="str">
        <f t="shared" si="32"/>
        <v/>
      </c>
      <c r="BA18" s="13" t="str">
        <f t="shared" si="33"/>
        <v/>
      </c>
      <c r="BB18" s="13" t="str">
        <f t="shared" si="34"/>
        <v/>
      </c>
      <c r="BC18" s="13" t="str">
        <f t="shared" si="35"/>
        <v/>
      </c>
      <c r="BD18" s="66" t="str">
        <f t="shared" si="36"/>
        <v/>
      </c>
      <c r="BE18" s="22" t="str">
        <f t="shared" si="37"/>
        <v/>
      </c>
      <c r="BF18" s="22" t="str">
        <f t="shared" si="38"/>
        <v/>
      </c>
      <c r="BG18" s="66" t="str">
        <f t="shared" si="39"/>
        <v/>
      </c>
      <c r="BH18" s="22" t="str">
        <f t="shared" si="40"/>
        <v/>
      </c>
      <c r="BI18" s="22" t="str">
        <f t="shared" si="41"/>
        <v/>
      </c>
      <c r="BJ18" s="66" t="str">
        <f t="shared" si="42"/>
        <v/>
      </c>
      <c r="BK18" s="22" t="str">
        <f t="shared" si="43"/>
        <v/>
      </c>
      <c r="BL18" s="22" t="str">
        <f t="shared" si="44"/>
        <v/>
      </c>
      <c r="BM18" s="66" t="str">
        <f t="shared" si="45"/>
        <v/>
      </c>
      <c r="BN18" s="22" t="str">
        <f t="shared" si="46"/>
        <v/>
      </c>
      <c r="BO18" s="22" t="str">
        <f t="shared" si="47"/>
        <v/>
      </c>
      <c r="BP18" s="66" t="str">
        <f t="shared" si="48"/>
        <v/>
      </c>
      <c r="BQ18" s="22" t="str">
        <f t="shared" si="49"/>
        <v/>
      </c>
      <c r="BR18" s="22" t="str">
        <f t="shared" si="50"/>
        <v/>
      </c>
      <c r="BT18" s="13" t="s">
        <v>609</v>
      </c>
      <c r="BU18" s="13" t="s">
        <v>609</v>
      </c>
      <c r="BV18" s="13" t="s">
        <v>609</v>
      </c>
      <c r="BW18" s="66" t="s">
        <v>609</v>
      </c>
      <c r="BX18" s="22" t="s">
        <v>609</v>
      </c>
      <c r="BY18" s="22" t="s">
        <v>609</v>
      </c>
      <c r="BZ18" s="66" t="s">
        <v>609</v>
      </c>
      <c r="CA18" s="22" t="s">
        <v>609</v>
      </c>
      <c r="CB18" s="22" t="s">
        <v>609</v>
      </c>
      <c r="CC18" s="66" t="s">
        <v>609</v>
      </c>
      <c r="CD18" s="22" t="s">
        <v>609</v>
      </c>
      <c r="CE18" s="22" t="s">
        <v>609</v>
      </c>
      <c r="CF18" s="66" t="s">
        <v>609</v>
      </c>
      <c r="CG18" s="22" t="s">
        <v>609</v>
      </c>
      <c r="CH18" s="22" t="s">
        <v>609</v>
      </c>
      <c r="CI18" s="66" t="s">
        <v>609</v>
      </c>
      <c r="CJ18" s="22" t="s">
        <v>609</v>
      </c>
      <c r="CK18" s="22" t="s">
        <v>609</v>
      </c>
    </row>
    <row r="19" spans="1:89" ht="15" customHeight="1" x14ac:dyDescent="0.2">
      <c r="A19" s="60" t="str">
        <f t="shared" si="2"/>
        <v/>
      </c>
      <c r="B19" s="61"/>
      <c r="C19" s="13"/>
      <c r="D19" s="249"/>
      <c r="E19" s="15" t="str">
        <f t="shared" si="3"/>
        <v/>
      </c>
      <c r="F19" s="16" t="str">
        <f t="shared" si="4"/>
        <v/>
      </c>
      <c r="G19" s="8" t="str">
        <f t="shared" si="5"/>
        <v/>
      </c>
      <c r="H19" s="62" t="str">
        <f t="shared" si="6"/>
        <v/>
      </c>
      <c r="I19" s="65"/>
      <c r="J19" s="65"/>
      <c r="K19" s="65"/>
      <c r="L19" s="34" t="str">
        <f t="shared" si="7"/>
        <v/>
      </c>
      <c r="M19" s="35" t="str">
        <f t="shared" si="8"/>
        <v/>
      </c>
      <c r="N19" s="57" t="str">
        <f t="shared" si="9"/>
        <v/>
      </c>
      <c r="O19" s="62" t="str">
        <f t="shared" si="10"/>
        <v/>
      </c>
      <c r="P19" s="65"/>
      <c r="Q19" s="65"/>
      <c r="R19" s="65"/>
      <c r="S19" s="34" t="str">
        <f t="shared" si="11"/>
        <v/>
      </c>
      <c r="T19" s="35" t="str">
        <f t="shared" si="12"/>
        <v/>
      </c>
      <c r="U19" s="57" t="str">
        <f t="shared" si="13"/>
        <v/>
      </c>
      <c r="V19" s="62" t="str">
        <f t="shared" si="14"/>
        <v/>
      </c>
      <c r="W19" s="65"/>
      <c r="X19" s="65"/>
      <c r="Y19" s="65"/>
      <c r="Z19" s="34" t="str">
        <f t="shared" si="15"/>
        <v/>
      </c>
      <c r="AA19" s="35" t="str">
        <f t="shared" si="16"/>
        <v/>
      </c>
      <c r="AB19" s="57" t="str">
        <f t="shared" si="17"/>
        <v/>
      </c>
      <c r="AC19" s="62" t="str">
        <f t="shared" si="18"/>
        <v/>
      </c>
      <c r="AD19" s="65"/>
      <c r="AE19" s="65"/>
      <c r="AF19" s="65"/>
      <c r="AG19" s="34" t="str">
        <f t="shared" si="19"/>
        <v/>
      </c>
      <c r="AH19" s="35" t="str">
        <f t="shared" si="20"/>
        <v/>
      </c>
      <c r="AI19" s="57" t="str">
        <f t="shared" si="21"/>
        <v/>
      </c>
      <c r="AJ19" s="62" t="str">
        <f t="shared" si="22"/>
        <v/>
      </c>
      <c r="AK19" s="65"/>
      <c r="AL19" s="65"/>
      <c r="AM19" s="65"/>
      <c r="AN19" s="34" t="str">
        <f t="shared" si="23"/>
        <v/>
      </c>
      <c r="AO19" s="35" t="str">
        <f t="shared" si="24"/>
        <v/>
      </c>
      <c r="AR19" s="13" t="str">
        <f t="shared" si="25"/>
        <v/>
      </c>
      <c r="AS19" s="13" t="str">
        <f t="shared" si="26"/>
        <v/>
      </c>
      <c r="AT19" s="13" t="str">
        <f t="shared" si="27"/>
        <v/>
      </c>
      <c r="AU19" s="22" t="str">
        <f t="shared" si="28"/>
        <v/>
      </c>
      <c r="AV19" s="22" t="str">
        <f t="shared" si="29"/>
        <v/>
      </c>
      <c r="AW19" s="22" t="str">
        <f t="shared" si="30"/>
        <v/>
      </c>
      <c r="AX19" s="22" t="str">
        <f t="shared" si="31"/>
        <v/>
      </c>
      <c r="AY19" s="22" t="str">
        <f t="shared" si="32"/>
        <v/>
      </c>
      <c r="BA19" s="13" t="str">
        <f t="shared" si="33"/>
        <v/>
      </c>
      <c r="BB19" s="13" t="str">
        <f t="shared" si="34"/>
        <v/>
      </c>
      <c r="BC19" s="13" t="str">
        <f t="shared" si="35"/>
        <v/>
      </c>
      <c r="BD19" s="66" t="str">
        <f t="shared" si="36"/>
        <v/>
      </c>
      <c r="BE19" s="22" t="str">
        <f t="shared" si="37"/>
        <v/>
      </c>
      <c r="BF19" s="22" t="str">
        <f t="shared" si="38"/>
        <v/>
      </c>
      <c r="BG19" s="66" t="str">
        <f t="shared" si="39"/>
        <v/>
      </c>
      <c r="BH19" s="22" t="str">
        <f t="shared" si="40"/>
        <v/>
      </c>
      <c r="BI19" s="22" t="str">
        <f t="shared" si="41"/>
        <v/>
      </c>
      <c r="BJ19" s="66" t="str">
        <f t="shared" si="42"/>
        <v/>
      </c>
      <c r="BK19" s="22" t="str">
        <f t="shared" si="43"/>
        <v/>
      </c>
      <c r="BL19" s="22" t="str">
        <f t="shared" si="44"/>
        <v/>
      </c>
      <c r="BM19" s="66" t="str">
        <f t="shared" si="45"/>
        <v/>
      </c>
      <c r="BN19" s="22" t="str">
        <f t="shared" si="46"/>
        <v/>
      </c>
      <c r="BO19" s="22" t="str">
        <f t="shared" si="47"/>
        <v/>
      </c>
      <c r="BP19" s="66" t="str">
        <f t="shared" si="48"/>
        <v/>
      </c>
      <c r="BQ19" s="22" t="str">
        <f t="shared" si="49"/>
        <v/>
      </c>
      <c r="BR19" s="22" t="str">
        <f t="shared" si="50"/>
        <v/>
      </c>
      <c r="BT19" s="13" t="s">
        <v>609</v>
      </c>
      <c r="BU19" s="13" t="s">
        <v>609</v>
      </c>
      <c r="BV19" s="13" t="s">
        <v>609</v>
      </c>
      <c r="BW19" s="66" t="s">
        <v>609</v>
      </c>
      <c r="BX19" s="22" t="s">
        <v>609</v>
      </c>
      <c r="BY19" s="22" t="s">
        <v>609</v>
      </c>
      <c r="BZ19" s="66" t="s">
        <v>609</v>
      </c>
      <c r="CA19" s="22" t="s">
        <v>609</v>
      </c>
      <c r="CB19" s="22" t="s">
        <v>609</v>
      </c>
      <c r="CC19" s="66" t="s">
        <v>609</v>
      </c>
      <c r="CD19" s="22" t="s">
        <v>609</v>
      </c>
      <c r="CE19" s="22" t="s">
        <v>609</v>
      </c>
      <c r="CF19" s="66" t="s">
        <v>609</v>
      </c>
      <c r="CG19" s="22" t="s">
        <v>609</v>
      </c>
      <c r="CH19" s="22" t="s">
        <v>609</v>
      </c>
      <c r="CI19" s="66" t="s">
        <v>609</v>
      </c>
      <c r="CJ19" s="22" t="s">
        <v>609</v>
      </c>
      <c r="CK19" s="22" t="s">
        <v>609</v>
      </c>
    </row>
    <row r="20" spans="1:89" ht="15" customHeight="1" x14ac:dyDescent="0.2">
      <c r="A20" s="60" t="str">
        <f t="shared" si="2"/>
        <v/>
      </c>
      <c r="B20" s="61"/>
      <c r="C20" s="13"/>
      <c r="D20" s="249"/>
      <c r="E20" s="15" t="str">
        <f t="shared" si="3"/>
        <v/>
      </c>
      <c r="F20" s="16" t="str">
        <f t="shared" si="4"/>
        <v/>
      </c>
      <c r="G20" s="8" t="str">
        <f t="shared" si="5"/>
        <v/>
      </c>
      <c r="H20" s="62" t="str">
        <f t="shared" si="6"/>
        <v/>
      </c>
      <c r="I20" s="65"/>
      <c r="J20" s="65"/>
      <c r="K20" s="65"/>
      <c r="L20" s="34" t="str">
        <f t="shared" si="7"/>
        <v/>
      </c>
      <c r="M20" s="35" t="str">
        <f t="shared" si="8"/>
        <v/>
      </c>
      <c r="N20" s="57" t="str">
        <f t="shared" si="9"/>
        <v/>
      </c>
      <c r="O20" s="62" t="str">
        <f t="shared" si="10"/>
        <v/>
      </c>
      <c r="P20" s="65"/>
      <c r="Q20" s="65"/>
      <c r="R20" s="65"/>
      <c r="S20" s="34" t="str">
        <f t="shared" si="11"/>
        <v/>
      </c>
      <c r="T20" s="35" t="str">
        <f t="shared" si="12"/>
        <v/>
      </c>
      <c r="U20" s="57" t="str">
        <f t="shared" si="13"/>
        <v/>
      </c>
      <c r="V20" s="62" t="str">
        <f t="shared" si="14"/>
        <v/>
      </c>
      <c r="W20" s="65"/>
      <c r="X20" s="65"/>
      <c r="Y20" s="65"/>
      <c r="Z20" s="34" t="str">
        <f t="shared" si="15"/>
        <v/>
      </c>
      <c r="AA20" s="35" t="str">
        <f t="shared" si="16"/>
        <v/>
      </c>
      <c r="AB20" s="57" t="str">
        <f t="shared" si="17"/>
        <v/>
      </c>
      <c r="AC20" s="62" t="str">
        <f t="shared" si="18"/>
        <v/>
      </c>
      <c r="AD20" s="65"/>
      <c r="AE20" s="65"/>
      <c r="AF20" s="65"/>
      <c r="AG20" s="34" t="str">
        <f t="shared" si="19"/>
        <v/>
      </c>
      <c r="AH20" s="35" t="str">
        <f t="shared" si="20"/>
        <v/>
      </c>
      <c r="AI20" s="57" t="str">
        <f t="shared" si="21"/>
        <v/>
      </c>
      <c r="AJ20" s="62" t="str">
        <f t="shared" si="22"/>
        <v/>
      </c>
      <c r="AK20" s="65"/>
      <c r="AL20" s="65"/>
      <c r="AM20" s="65"/>
      <c r="AN20" s="34" t="str">
        <f t="shared" si="23"/>
        <v/>
      </c>
      <c r="AO20" s="35" t="str">
        <f t="shared" si="24"/>
        <v/>
      </c>
      <c r="AR20" s="13" t="str">
        <f t="shared" si="25"/>
        <v/>
      </c>
      <c r="AS20" s="13" t="str">
        <f t="shared" si="26"/>
        <v/>
      </c>
      <c r="AT20" s="13" t="str">
        <f t="shared" si="27"/>
        <v/>
      </c>
      <c r="AU20" s="22" t="str">
        <f t="shared" si="28"/>
        <v/>
      </c>
      <c r="AV20" s="22" t="str">
        <f t="shared" si="29"/>
        <v/>
      </c>
      <c r="AW20" s="22" t="str">
        <f t="shared" si="30"/>
        <v/>
      </c>
      <c r="AX20" s="22" t="str">
        <f t="shared" si="31"/>
        <v/>
      </c>
      <c r="AY20" s="22" t="str">
        <f t="shared" si="32"/>
        <v/>
      </c>
      <c r="BA20" s="13" t="str">
        <f t="shared" si="33"/>
        <v/>
      </c>
      <c r="BB20" s="13" t="str">
        <f t="shared" si="34"/>
        <v/>
      </c>
      <c r="BC20" s="13" t="str">
        <f t="shared" si="35"/>
        <v/>
      </c>
      <c r="BD20" s="66" t="str">
        <f t="shared" si="36"/>
        <v/>
      </c>
      <c r="BE20" s="22" t="str">
        <f t="shared" si="37"/>
        <v/>
      </c>
      <c r="BF20" s="22" t="str">
        <f t="shared" si="38"/>
        <v/>
      </c>
      <c r="BG20" s="66" t="str">
        <f t="shared" si="39"/>
        <v/>
      </c>
      <c r="BH20" s="22" t="str">
        <f t="shared" si="40"/>
        <v/>
      </c>
      <c r="BI20" s="22" t="str">
        <f t="shared" si="41"/>
        <v/>
      </c>
      <c r="BJ20" s="66" t="str">
        <f t="shared" si="42"/>
        <v/>
      </c>
      <c r="BK20" s="22" t="str">
        <f t="shared" si="43"/>
        <v/>
      </c>
      <c r="BL20" s="22" t="str">
        <f t="shared" si="44"/>
        <v/>
      </c>
      <c r="BM20" s="66" t="str">
        <f t="shared" si="45"/>
        <v/>
      </c>
      <c r="BN20" s="22" t="str">
        <f t="shared" si="46"/>
        <v/>
      </c>
      <c r="BO20" s="22" t="str">
        <f t="shared" si="47"/>
        <v/>
      </c>
      <c r="BP20" s="66" t="str">
        <f t="shared" si="48"/>
        <v/>
      </c>
      <c r="BQ20" s="22" t="str">
        <f t="shared" si="49"/>
        <v/>
      </c>
      <c r="BR20" s="22" t="str">
        <f t="shared" si="50"/>
        <v/>
      </c>
      <c r="BT20" s="13" t="s">
        <v>609</v>
      </c>
      <c r="BU20" s="13" t="s">
        <v>609</v>
      </c>
      <c r="BV20" s="13" t="s">
        <v>609</v>
      </c>
      <c r="BW20" s="66" t="s">
        <v>609</v>
      </c>
      <c r="BX20" s="22" t="s">
        <v>609</v>
      </c>
      <c r="BY20" s="22" t="s">
        <v>609</v>
      </c>
      <c r="BZ20" s="66" t="s">
        <v>609</v>
      </c>
      <c r="CA20" s="22" t="s">
        <v>609</v>
      </c>
      <c r="CB20" s="22" t="s">
        <v>609</v>
      </c>
      <c r="CC20" s="66" t="s">
        <v>609</v>
      </c>
      <c r="CD20" s="22" t="s">
        <v>609</v>
      </c>
      <c r="CE20" s="22" t="s">
        <v>609</v>
      </c>
      <c r="CF20" s="66" t="s">
        <v>609</v>
      </c>
      <c r="CG20" s="22" t="s">
        <v>609</v>
      </c>
      <c r="CH20" s="22" t="s">
        <v>609</v>
      </c>
      <c r="CI20" s="66" t="s">
        <v>609</v>
      </c>
      <c r="CJ20" s="22" t="s">
        <v>609</v>
      </c>
      <c r="CK20" s="22" t="s">
        <v>609</v>
      </c>
    </row>
    <row r="21" spans="1:89" ht="15" customHeight="1" x14ac:dyDescent="0.2">
      <c r="A21" s="60" t="str">
        <f t="shared" si="2"/>
        <v/>
      </c>
      <c r="B21" s="61"/>
      <c r="C21" s="13"/>
      <c r="D21" s="249"/>
      <c r="E21" s="15" t="str">
        <f t="shared" si="3"/>
        <v/>
      </c>
      <c r="F21" s="16" t="str">
        <f t="shared" si="4"/>
        <v/>
      </c>
      <c r="G21" s="8" t="str">
        <f t="shared" si="5"/>
        <v/>
      </c>
      <c r="H21" s="62" t="str">
        <f t="shared" si="6"/>
        <v/>
      </c>
      <c r="I21" s="65"/>
      <c r="J21" s="65"/>
      <c r="K21" s="65"/>
      <c r="L21" s="34" t="str">
        <f t="shared" si="7"/>
        <v/>
      </c>
      <c r="M21" s="35" t="str">
        <f t="shared" si="8"/>
        <v/>
      </c>
      <c r="N21" s="57" t="str">
        <f t="shared" si="9"/>
        <v/>
      </c>
      <c r="O21" s="62" t="str">
        <f t="shared" si="10"/>
        <v/>
      </c>
      <c r="P21" s="65"/>
      <c r="Q21" s="65"/>
      <c r="R21" s="65"/>
      <c r="S21" s="34" t="str">
        <f t="shared" si="11"/>
        <v/>
      </c>
      <c r="T21" s="35" t="str">
        <f t="shared" si="12"/>
        <v/>
      </c>
      <c r="U21" s="57" t="str">
        <f t="shared" si="13"/>
        <v/>
      </c>
      <c r="V21" s="62" t="str">
        <f t="shared" si="14"/>
        <v/>
      </c>
      <c r="W21" s="65"/>
      <c r="X21" s="65"/>
      <c r="Y21" s="65"/>
      <c r="Z21" s="34" t="str">
        <f t="shared" si="15"/>
        <v/>
      </c>
      <c r="AA21" s="35" t="str">
        <f t="shared" si="16"/>
        <v/>
      </c>
      <c r="AB21" s="57" t="str">
        <f t="shared" si="17"/>
        <v/>
      </c>
      <c r="AC21" s="62" t="str">
        <f t="shared" si="18"/>
        <v/>
      </c>
      <c r="AD21" s="65"/>
      <c r="AE21" s="65"/>
      <c r="AF21" s="65"/>
      <c r="AG21" s="34" t="str">
        <f t="shared" si="19"/>
        <v/>
      </c>
      <c r="AH21" s="35" t="str">
        <f t="shared" si="20"/>
        <v/>
      </c>
      <c r="AI21" s="57" t="str">
        <f t="shared" si="21"/>
        <v/>
      </c>
      <c r="AJ21" s="62" t="str">
        <f t="shared" si="22"/>
        <v/>
      </c>
      <c r="AK21" s="65"/>
      <c r="AL21" s="65"/>
      <c r="AM21" s="65"/>
      <c r="AN21" s="34" t="str">
        <f t="shared" si="23"/>
        <v/>
      </c>
      <c r="AO21" s="35" t="str">
        <f t="shared" si="24"/>
        <v/>
      </c>
      <c r="AR21" s="13" t="str">
        <f t="shared" si="25"/>
        <v/>
      </c>
      <c r="AS21" s="13" t="str">
        <f t="shared" si="26"/>
        <v/>
      </c>
      <c r="AT21" s="13" t="str">
        <f t="shared" si="27"/>
        <v/>
      </c>
      <c r="AU21" s="22" t="str">
        <f t="shared" si="28"/>
        <v/>
      </c>
      <c r="AV21" s="22" t="str">
        <f t="shared" si="29"/>
        <v/>
      </c>
      <c r="AW21" s="22" t="str">
        <f t="shared" si="30"/>
        <v/>
      </c>
      <c r="AX21" s="22" t="str">
        <f t="shared" si="31"/>
        <v/>
      </c>
      <c r="AY21" s="22" t="str">
        <f t="shared" si="32"/>
        <v/>
      </c>
      <c r="BA21" s="13" t="str">
        <f t="shared" si="33"/>
        <v/>
      </c>
      <c r="BB21" s="13" t="str">
        <f t="shared" si="34"/>
        <v/>
      </c>
      <c r="BC21" s="13" t="str">
        <f t="shared" si="35"/>
        <v/>
      </c>
      <c r="BD21" s="66" t="str">
        <f t="shared" si="36"/>
        <v/>
      </c>
      <c r="BE21" s="22" t="str">
        <f t="shared" si="37"/>
        <v/>
      </c>
      <c r="BF21" s="22" t="str">
        <f t="shared" si="38"/>
        <v/>
      </c>
      <c r="BG21" s="66" t="str">
        <f t="shared" si="39"/>
        <v/>
      </c>
      <c r="BH21" s="22" t="str">
        <f t="shared" si="40"/>
        <v/>
      </c>
      <c r="BI21" s="22" t="str">
        <f t="shared" si="41"/>
        <v/>
      </c>
      <c r="BJ21" s="66" t="str">
        <f t="shared" si="42"/>
        <v/>
      </c>
      <c r="BK21" s="22" t="str">
        <f t="shared" si="43"/>
        <v/>
      </c>
      <c r="BL21" s="22" t="str">
        <f t="shared" si="44"/>
        <v/>
      </c>
      <c r="BM21" s="66" t="str">
        <f t="shared" si="45"/>
        <v/>
      </c>
      <c r="BN21" s="22" t="str">
        <f t="shared" si="46"/>
        <v/>
      </c>
      <c r="BO21" s="22" t="str">
        <f t="shared" si="47"/>
        <v/>
      </c>
      <c r="BP21" s="66" t="str">
        <f t="shared" si="48"/>
        <v/>
      </c>
      <c r="BQ21" s="22" t="str">
        <f t="shared" si="49"/>
        <v/>
      </c>
      <c r="BR21" s="22" t="str">
        <f t="shared" si="50"/>
        <v/>
      </c>
      <c r="BT21" s="13" t="s">
        <v>609</v>
      </c>
      <c r="BU21" s="13" t="s">
        <v>609</v>
      </c>
      <c r="BV21" s="13" t="s">
        <v>609</v>
      </c>
      <c r="BW21" s="66" t="s">
        <v>609</v>
      </c>
      <c r="BX21" s="22" t="s">
        <v>609</v>
      </c>
      <c r="BY21" s="22" t="s">
        <v>609</v>
      </c>
      <c r="BZ21" s="66" t="s">
        <v>609</v>
      </c>
      <c r="CA21" s="22" t="s">
        <v>609</v>
      </c>
      <c r="CB21" s="22" t="s">
        <v>609</v>
      </c>
      <c r="CC21" s="66" t="s">
        <v>609</v>
      </c>
      <c r="CD21" s="22" t="s">
        <v>609</v>
      </c>
      <c r="CE21" s="22" t="s">
        <v>609</v>
      </c>
      <c r="CF21" s="66" t="s">
        <v>609</v>
      </c>
      <c r="CG21" s="22" t="s">
        <v>609</v>
      </c>
      <c r="CH21" s="22" t="s">
        <v>609</v>
      </c>
      <c r="CI21" s="66" t="s">
        <v>609</v>
      </c>
      <c r="CJ21" s="22" t="s">
        <v>609</v>
      </c>
      <c r="CK21" s="22" t="s">
        <v>609</v>
      </c>
    </row>
    <row r="22" spans="1:89" ht="15" customHeight="1" x14ac:dyDescent="0.2">
      <c r="A22" s="60" t="str">
        <f t="shared" si="2"/>
        <v/>
      </c>
      <c r="B22" s="61"/>
      <c r="C22" s="13"/>
      <c r="D22" s="249"/>
      <c r="E22" s="15" t="str">
        <f t="shared" si="3"/>
        <v/>
      </c>
      <c r="F22" s="16" t="str">
        <f t="shared" si="4"/>
        <v/>
      </c>
      <c r="G22" s="8" t="str">
        <f t="shared" si="5"/>
        <v/>
      </c>
      <c r="H22" s="62" t="str">
        <f t="shared" si="6"/>
        <v/>
      </c>
      <c r="I22" s="65"/>
      <c r="J22" s="65"/>
      <c r="K22" s="65"/>
      <c r="L22" s="34" t="str">
        <f t="shared" si="7"/>
        <v/>
      </c>
      <c r="M22" s="35" t="str">
        <f t="shared" si="8"/>
        <v/>
      </c>
      <c r="N22" s="57" t="str">
        <f t="shared" si="9"/>
        <v/>
      </c>
      <c r="O22" s="62" t="str">
        <f t="shared" si="10"/>
        <v/>
      </c>
      <c r="P22" s="65"/>
      <c r="Q22" s="65"/>
      <c r="R22" s="65"/>
      <c r="S22" s="34" t="str">
        <f t="shared" si="11"/>
        <v/>
      </c>
      <c r="T22" s="35" t="str">
        <f t="shared" si="12"/>
        <v/>
      </c>
      <c r="U22" s="57" t="str">
        <f t="shared" si="13"/>
        <v/>
      </c>
      <c r="V22" s="62" t="str">
        <f t="shared" si="14"/>
        <v/>
      </c>
      <c r="W22" s="65"/>
      <c r="X22" s="65"/>
      <c r="Y22" s="65"/>
      <c r="Z22" s="34" t="str">
        <f t="shared" si="15"/>
        <v/>
      </c>
      <c r="AA22" s="35" t="str">
        <f t="shared" si="16"/>
        <v/>
      </c>
      <c r="AB22" s="57" t="str">
        <f t="shared" si="17"/>
        <v/>
      </c>
      <c r="AC22" s="62" t="str">
        <f t="shared" si="18"/>
        <v/>
      </c>
      <c r="AD22" s="65"/>
      <c r="AE22" s="65"/>
      <c r="AF22" s="65"/>
      <c r="AG22" s="34" t="str">
        <f t="shared" si="19"/>
        <v/>
      </c>
      <c r="AH22" s="35" t="str">
        <f t="shared" si="20"/>
        <v/>
      </c>
      <c r="AI22" s="57" t="str">
        <f t="shared" si="21"/>
        <v/>
      </c>
      <c r="AJ22" s="62" t="str">
        <f t="shared" si="22"/>
        <v/>
      </c>
      <c r="AK22" s="65"/>
      <c r="AL22" s="65"/>
      <c r="AM22" s="65"/>
      <c r="AN22" s="34" t="str">
        <f t="shared" si="23"/>
        <v/>
      </c>
      <c r="AO22" s="35" t="str">
        <f t="shared" si="24"/>
        <v/>
      </c>
      <c r="AR22" s="13" t="str">
        <f t="shared" si="25"/>
        <v/>
      </c>
      <c r="AS22" s="13" t="str">
        <f t="shared" si="26"/>
        <v/>
      </c>
      <c r="AT22" s="13" t="str">
        <f t="shared" si="27"/>
        <v/>
      </c>
      <c r="AU22" s="22" t="str">
        <f t="shared" si="28"/>
        <v/>
      </c>
      <c r="AV22" s="22" t="str">
        <f t="shared" si="29"/>
        <v/>
      </c>
      <c r="AW22" s="22" t="str">
        <f t="shared" si="30"/>
        <v/>
      </c>
      <c r="AX22" s="22" t="str">
        <f t="shared" si="31"/>
        <v/>
      </c>
      <c r="AY22" s="22" t="str">
        <f t="shared" si="32"/>
        <v/>
      </c>
      <c r="BA22" s="13" t="str">
        <f t="shared" si="33"/>
        <v/>
      </c>
      <c r="BB22" s="13" t="str">
        <f t="shared" si="34"/>
        <v/>
      </c>
      <c r="BC22" s="13" t="str">
        <f t="shared" si="35"/>
        <v/>
      </c>
      <c r="BD22" s="66" t="str">
        <f t="shared" si="36"/>
        <v/>
      </c>
      <c r="BE22" s="22" t="str">
        <f t="shared" si="37"/>
        <v/>
      </c>
      <c r="BF22" s="22" t="str">
        <f t="shared" si="38"/>
        <v/>
      </c>
      <c r="BG22" s="66" t="str">
        <f t="shared" si="39"/>
        <v/>
      </c>
      <c r="BH22" s="22" t="str">
        <f t="shared" si="40"/>
        <v/>
      </c>
      <c r="BI22" s="22" t="str">
        <f t="shared" si="41"/>
        <v/>
      </c>
      <c r="BJ22" s="66" t="str">
        <f t="shared" si="42"/>
        <v/>
      </c>
      <c r="BK22" s="22" t="str">
        <f t="shared" si="43"/>
        <v/>
      </c>
      <c r="BL22" s="22" t="str">
        <f t="shared" si="44"/>
        <v/>
      </c>
      <c r="BM22" s="66" t="str">
        <f t="shared" si="45"/>
        <v/>
      </c>
      <c r="BN22" s="22" t="str">
        <f t="shared" si="46"/>
        <v/>
      </c>
      <c r="BO22" s="22" t="str">
        <f t="shared" si="47"/>
        <v/>
      </c>
      <c r="BP22" s="66" t="str">
        <f t="shared" si="48"/>
        <v/>
      </c>
      <c r="BQ22" s="22" t="str">
        <f t="shared" si="49"/>
        <v/>
      </c>
      <c r="BR22" s="22" t="str">
        <f t="shared" si="50"/>
        <v/>
      </c>
      <c r="BT22" s="13" t="s">
        <v>609</v>
      </c>
      <c r="BU22" s="13" t="s">
        <v>609</v>
      </c>
      <c r="BV22" s="13" t="s">
        <v>609</v>
      </c>
      <c r="BW22" s="66" t="s">
        <v>609</v>
      </c>
      <c r="BX22" s="22" t="s">
        <v>609</v>
      </c>
      <c r="BY22" s="22" t="s">
        <v>609</v>
      </c>
      <c r="BZ22" s="66" t="s">
        <v>609</v>
      </c>
      <c r="CA22" s="22" t="s">
        <v>609</v>
      </c>
      <c r="CB22" s="22" t="s">
        <v>609</v>
      </c>
      <c r="CC22" s="66" t="s">
        <v>609</v>
      </c>
      <c r="CD22" s="22" t="s">
        <v>609</v>
      </c>
      <c r="CE22" s="22" t="s">
        <v>609</v>
      </c>
      <c r="CF22" s="66" t="s">
        <v>609</v>
      </c>
      <c r="CG22" s="22" t="s">
        <v>609</v>
      </c>
      <c r="CH22" s="22" t="s">
        <v>609</v>
      </c>
      <c r="CI22" s="66" t="s">
        <v>609</v>
      </c>
      <c r="CJ22" s="22" t="s">
        <v>609</v>
      </c>
      <c r="CK22" s="22" t="s">
        <v>609</v>
      </c>
    </row>
    <row r="23" spans="1:89" ht="15" customHeight="1" x14ac:dyDescent="0.2">
      <c r="A23" s="60" t="str">
        <f t="shared" si="2"/>
        <v/>
      </c>
      <c r="B23" s="61"/>
      <c r="C23" s="13"/>
      <c r="D23" s="249"/>
      <c r="E23" s="15" t="str">
        <f t="shared" si="3"/>
        <v/>
      </c>
      <c r="F23" s="16" t="str">
        <f t="shared" si="4"/>
        <v/>
      </c>
      <c r="G23" s="8" t="str">
        <f t="shared" si="5"/>
        <v/>
      </c>
      <c r="H23" s="62" t="str">
        <f t="shared" si="6"/>
        <v/>
      </c>
      <c r="I23" s="65"/>
      <c r="J23" s="65"/>
      <c r="K23" s="65"/>
      <c r="L23" s="34" t="str">
        <f t="shared" si="7"/>
        <v/>
      </c>
      <c r="M23" s="35" t="str">
        <f t="shared" si="8"/>
        <v/>
      </c>
      <c r="N23" s="57" t="str">
        <f t="shared" si="9"/>
        <v/>
      </c>
      <c r="O23" s="62" t="str">
        <f t="shared" si="10"/>
        <v/>
      </c>
      <c r="P23" s="65"/>
      <c r="Q23" s="65"/>
      <c r="R23" s="65"/>
      <c r="S23" s="34" t="str">
        <f t="shared" si="11"/>
        <v/>
      </c>
      <c r="T23" s="35" t="str">
        <f t="shared" si="12"/>
        <v/>
      </c>
      <c r="U23" s="57" t="str">
        <f t="shared" si="13"/>
        <v/>
      </c>
      <c r="V23" s="62" t="str">
        <f t="shared" si="14"/>
        <v/>
      </c>
      <c r="W23" s="65"/>
      <c r="X23" s="65"/>
      <c r="Y23" s="65"/>
      <c r="Z23" s="34" t="str">
        <f t="shared" si="15"/>
        <v/>
      </c>
      <c r="AA23" s="35" t="str">
        <f t="shared" si="16"/>
        <v/>
      </c>
      <c r="AB23" s="57" t="str">
        <f t="shared" si="17"/>
        <v/>
      </c>
      <c r="AC23" s="62" t="str">
        <f t="shared" si="18"/>
        <v/>
      </c>
      <c r="AD23" s="65"/>
      <c r="AE23" s="65"/>
      <c r="AF23" s="65"/>
      <c r="AG23" s="34" t="str">
        <f t="shared" si="19"/>
        <v/>
      </c>
      <c r="AH23" s="35" t="str">
        <f t="shared" si="20"/>
        <v/>
      </c>
      <c r="AI23" s="57" t="str">
        <f t="shared" si="21"/>
        <v/>
      </c>
      <c r="AJ23" s="62" t="str">
        <f t="shared" si="22"/>
        <v/>
      </c>
      <c r="AK23" s="65"/>
      <c r="AL23" s="65"/>
      <c r="AM23" s="65"/>
      <c r="AN23" s="34" t="str">
        <f t="shared" si="23"/>
        <v/>
      </c>
      <c r="AO23" s="35" t="str">
        <f t="shared" si="24"/>
        <v/>
      </c>
      <c r="AR23" s="13" t="str">
        <f t="shared" si="25"/>
        <v/>
      </c>
      <c r="AS23" s="13" t="str">
        <f t="shared" si="26"/>
        <v/>
      </c>
      <c r="AT23" s="13" t="str">
        <f t="shared" si="27"/>
        <v/>
      </c>
      <c r="AU23" s="22" t="str">
        <f t="shared" si="28"/>
        <v/>
      </c>
      <c r="AV23" s="22" t="str">
        <f t="shared" si="29"/>
        <v/>
      </c>
      <c r="AW23" s="22" t="str">
        <f t="shared" si="30"/>
        <v/>
      </c>
      <c r="AX23" s="22" t="str">
        <f t="shared" si="31"/>
        <v/>
      </c>
      <c r="AY23" s="22" t="str">
        <f t="shared" si="32"/>
        <v/>
      </c>
      <c r="BA23" s="13" t="str">
        <f t="shared" si="33"/>
        <v/>
      </c>
      <c r="BB23" s="13" t="str">
        <f t="shared" si="34"/>
        <v/>
      </c>
      <c r="BC23" s="13" t="str">
        <f t="shared" si="35"/>
        <v/>
      </c>
      <c r="BD23" s="66" t="str">
        <f t="shared" si="36"/>
        <v/>
      </c>
      <c r="BE23" s="22" t="str">
        <f t="shared" si="37"/>
        <v/>
      </c>
      <c r="BF23" s="22" t="str">
        <f t="shared" si="38"/>
        <v/>
      </c>
      <c r="BG23" s="66" t="str">
        <f t="shared" si="39"/>
        <v/>
      </c>
      <c r="BH23" s="22" t="str">
        <f t="shared" si="40"/>
        <v/>
      </c>
      <c r="BI23" s="22" t="str">
        <f t="shared" si="41"/>
        <v/>
      </c>
      <c r="BJ23" s="66" t="str">
        <f t="shared" si="42"/>
        <v/>
      </c>
      <c r="BK23" s="22" t="str">
        <f t="shared" si="43"/>
        <v/>
      </c>
      <c r="BL23" s="22" t="str">
        <f t="shared" si="44"/>
        <v/>
      </c>
      <c r="BM23" s="66" t="str">
        <f t="shared" si="45"/>
        <v/>
      </c>
      <c r="BN23" s="22" t="str">
        <f t="shared" si="46"/>
        <v/>
      </c>
      <c r="BO23" s="22" t="str">
        <f t="shared" si="47"/>
        <v/>
      </c>
      <c r="BP23" s="66" t="str">
        <f t="shared" si="48"/>
        <v/>
      </c>
      <c r="BQ23" s="22" t="str">
        <f t="shared" si="49"/>
        <v/>
      </c>
      <c r="BR23" s="22" t="str">
        <f t="shared" si="50"/>
        <v/>
      </c>
      <c r="BT23" s="13" t="s">
        <v>609</v>
      </c>
      <c r="BU23" s="13" t="s">
        <v>609</v>
      </c>
      <c r="BV23" s="13" t="s">
        <v>609</v>
      </c>
      <c r="BW23" s="66" t="s">
        <v>609</v>
      </c>
      <c r="BX23" s="22" t="s">
        <v>609</v>
      </c>
      <c r="BY23" s="22" t="s">
        <v>609</v>
      </c>
      <c r="BZ23" s="66" t="s">
        <v>609</v>
      </c>
      <c r="CA23" s="22" t="s">
        <v>609</v>
      </c>
      <c r="CB23" s="22" t="s">
        <v>609</v>
      </c>
      <c r="CC23" s="66" t="s">
        <v>609</v>
      </c>
      <c r="CD23" s="22" t="s">
        <v>609</v>
      </c>
      <c r="CE23" s="22" t="s">
        <v>609</v>
      </c>
      <c r="CF23" s="66" t="s">
        <v>609</v>
      </c>
      <c r="CG23" s="22" t="s">
        <v>609</v>
      </c>
      <c r="CH23" s="22" t="s">
        <v>609</v>
      </c>
      <c r="CI23" s="66" t="s">
        <v>609</v>
      </c>
      <c r="CJ23" s="22" t="s">
        <v>609</v>
      </c>
      <c r="CK23" s="22" t="s">
        <v>609</v>
      </c>
    </row>
    <row r="24" spans="1:89" ht="15" customHeight="1" x14ac:dyDescent="0.2">
      <c r="A24" s="60" t="str">
        <f t="shared" si="2"/>
        <v/>
      </c>
      <c r="B24" s="61"/>
      <c r="C24" s="13"/>
      <c r="D24" s="249"/>
      <c r="E24" s="15" t="str">
        <f t="shared" si="3"/>
        <v/>
      </c>
      <c r="F24" s="16" t="str">
        <f t="shared" si="4"/>
        <v/>
      </c>
      <c r="G24" s="8" t="str">
        <f t="shared" si="5"/>
        <v/>
      </c>
      <c r="H24" s="62" t="str">
        <f t="shared" si="6"/>
        <v/>
      </c>
      <c r="I24" s="65"/>
      <c r="J24" s="65"/>
      <c r="K24" s="65"/>
      <c r="L24" s="34" t="str">
        <f t="shared" si="7"/>
        <v/>
      </c>
      <c r="M24" s="35" t="str">
        <f t="shared" si="8"/>
        <v/>
      </c>
      <c r="N24" s="57" t="str">
        <f t="shared" si="9"/>
        <v/>
      </c>
      <c r="O24" s="62" t="str">
        <f t="shared" si="10"/>
        <v/>
      </c>
      <c r="P24" s="65"/>
      <c r="Q24" s="65"/>
      <c r="R24" s="65"/>
      <c r="S24" s="34" t="str">
        <f t="shared" si="11"/>
        <v/>
      </c>
      <c r="T24" s="35" t="str">
        <f t="shared" si="12"/>
        <v/>
      </c>
      <c r="U24" s="57" t="str">
        <f t="shared" si="13"/>
        <v/>
      </c>
      <c r="V24" s="62" t="str">
        <f t="shared" si="14"/>
        <v/>
      </c>
      <c r="W24" s="65"/>
      <c r="X24" s="65"/>
      <c r="Y24" s="65"/>
      <c r="Z24" s="34" t="str">
        <f t="shared" si="15"/>
        <v/>
      </c>
      <c r="AA24" s="35" t="str">
        <f t="shared" si="16"/>
        <v/>
      </c>
      <c r="AB24" s="57" t="str">
        <f t="shared" si="17"/>
        <v/>
      </c>
      <c r="AC24" s="62" t="str">
        <f t="shared" si="18"/>
        <v/>
      </c>
      <c r="AD24" s="65"/>
      <c r="AE24" s="65"/>
      <c r="AF24" s="65"/>
      <c r="AG24" s="34" t="str">
        <f t="shared" si="19"/>
        <v/>
      </c>
      <c r="AH24" s="35" t="str">
        <f t="shared" si="20"/>
        <v/>
      </c>
      <c r="AI24" s="57" t="str">
        <f t="shared" si="21"/>
        <v/>
      </c>
      <c r="AJ24" s="62" t="str">
        <f t="shared" si="22"/>
        <v/>
      </c>
      <c r="AK24" s="65"/>
      <c r="AL24" s="65"/>
      <c r="AM24" s="65"/>
      <c r="AN24" s="34" t="str">
        <f t="shared" si="23"/>
        <v/>
      </c>
      <c r="AO24" s="35" t="str">
        <f t="shared" si="24"/>
        <v/>
      </c>
      <c r="AR24" s="13" t="str">
        <f t="shared" si="25"/>
        <v/>
      </c>
      <c r="AS24" s="13" t="str">
        <f t="shared" si="26"/>
        <v/>
      </c>
      <c r="AT24" s="13" t="str">
        <f t="shared" si="27"/>
        <v/>
      </c>
      <c r="AU24" s="22" t="str">
        <f t="shared" si="28"/>
        <v/>
      </c>
      <c r="AV24" s="22" t="str">
        <f t="shared" si="29"/>
        <v/>
      </c>
      <c r="AW24" s="22" t="str">
        <f t="shared" si="30"/>
        <v/>
      </c>
      <c r="AX24" s="22" t="str">
        <f t="shared" si="31"/>
        <v/>
      </c>
      <c r="AY24" s="22" t="str">
        <f t="shared" si="32"/>
        <v/>
      </c>
      <c r="BA24" s="13" t="str">
        <f t="shared" si="33"/>
        <v/>
      </c>
      <c r="BB24" s="13" t="str">
        <f t="shared" si="34"/>
        <v/>
      </c>
      <c r="BC24" s="13" t="str">
        <f t="shared" si="35"/>
        <v/>
      </c>
      <c r="BD24" s="66" t="str">
        <f t="shared" si="36"/>
        <v/>
      </c>
      <c r="BE24" s="22" t="str">
        <f t="shared" si="37"/>
        <v/>
      </c>
      <c r="BF24" s="22" t="str">
        <f t="shared" si="38"/>
        <v/>
      </c>
      <c r="BG24" s="66" t="str">
        <f t="shared" si="39"/>
        <v/>
      </c>
      <c r="BH24" s="22" t="str">
        <f t="shared" si="40"/>
        <v/>
      </c>
      <c r="BI24" s="22" t="str">
        <f t="shared" si="41"/>
        <v/>
      </c>
      <c r="BJ24" s="66" t="str">
        <f t="shared" si="42"/>
        <v/>
      </c>
      <c r="BK24" s="22" t="str">
        <f t="shared" si="43"/>
        <v/>
      </c>
      <c r="BL24" s="22" t="str">
        <f t="shared" si="44"/>
        <v/>
      </c>
      <c r="BM24" s="66" t="str">
        <f t="shared" si="45"/>
        <v/>
      </c>
      <c r="BN24" s="22" t="str">
        <f t="shared" si="46"/>
        <v/>
      </c>
      <c r="BO24" s="22" t="str">
        <f t="shared" si="47"/>
        <v/>
      </c>
      <c r="BP24" s="66" t="str">
        <f t="shared" si="48"/>
        <v/>
      </c>
      <c r="BQ24" s="22" t="str">
        <f t="shared" si="49"/>
        <v/>
      </c>
      <c r="BR24" s="22" t="str">
        <f t="shared" si="50"/>
        <v/>
      </c>
      <c r="BT24" s="13" t="s">
        <v>609</v>
      </c>
      <c r="BU24" s="13" t="s">
        <v>609</v>
      </c>
      <c r="BV24" s="13" t="s">
        <v>609</v>
      </c>
      <c r="BW24" s="66" t="s">
        <v>609</v>
      </c>
      <c r="BX24" s="22" t="s">
        <v>609</v>
      </c>
      <c r="BY24" s="22" t="s">
        <v>609</v>
      </c>
      <c r="BZ24" s="66" t="s">
        <v>609</v>
      </c>
      <c r="CA24" s="22" t="s">
        <v>609</v>
      </c>
      <c r="CB24" s="22" t="s">
        <v>609</v>
      </c>
      <c r="CC24" s="66" t="s">
        <v>609</v>
      </c>
      <c r="CD24" s="22" t="s">
        <v>609</v>
      </c>
      <c r="CE24" s="22" t="s">
        <v>609</v>
      </c>
      <c r="CF24" s="66" t="s">
        <v>609</v>
      </c>
      <c r="CG24" s="22" t="s">
        <v>609</v>
      </c>
      <c r="CH24" s="22" t="s">
        <v>609</v>
      </c>
      <c r="CI24" s="66" t="s">
        <v>609</v>
      </c>
      <c r="CJ24" s="22" t="s">
        <v>609</v>
      </c>
      <c r="CK24" s="22" t="s">
        <v>609</v>
      </c>
    </row>
    <row r="25" spans="1:89" ht="15" customHeight="1" x14ac:dyDescent="0.2">
      <c r="A25" s="60" t="str">
        <f t="shared" ref="A25:A27" si="51">F25</f>
        <v/>
      </c>
      <c r="B25" s="61"/>
      <c r="C25" s="13"/>
      <c r="D25" s="249"/>
      <c r="E25" s="15" t="str">
        <f t="shared" ref="E25:E27" si="52">IF(B25="","",M25+T25+AA25+AH25+AO25)</f>
        <v/>
      </c>
      <c r="F25" s="16" t="str">
        <f t="shared" ref="F25:F29" si="53">IF(B25="","",RANK(E25,E$11:E$29,1))</f>
        <v/>
      </c>
      <c r="G25" s="8" t="str">
        <f t="shared" ref="G25:G29" si="54">IF(H$8="","",IF($B25="","",INDEX(PMNumb,MATCH($C25,Boats,0),MATCH(H$8,Windspd,0))))</f>
        <v/>
      </c>
      <c r="H25" s="62" t="str">
        <f t="shared" ref="H25:H27" si="55">IF($B25="","",TIME(I25,J25,K25))</f>
        <v/>
      </c>
      <c r="I25" s="65"/>
      <c r="J25" s="65"/>
      <c r="K25" s="65"/>
      <c r="L25" s="34" t="str">
        <f t="shared" ref="L25:L27" si="56">IF(OR(H25="DNS",H25="DNF",H25="DSQ",H25="DNC",H25="OCS"),"",IF(H$9="","",IF($B25="","",(H25/(G25/100)))))</f>
        <v/>
      </c>
      <c r="M25" s="35" t="str">
        <f t="shared" ref="M25:M29" si="57">IF(OR(H25="DNS",H25="DNF",H25="DSQ",H25="DNC",H25="OCS"),(COUNTA($B$11:$B$29)+1),IF(H$8="",0,IF($B25="","",RANK(L25,L$11:L$29,1))))</f>
        <v/>
      </c>
      <c r="N25" s="57" t="str">
        <f t="shared" ref="N25:N29" si="58">IF(O$8="","",IF($B25="","",INDEX(PMNumb,MATCH($C25,Boats,0),MATCH(O$8,Windspd,0))))</f>
        <v/>
      </c>
      <c r="O25" s="62" t="str">
        <f t="shared" ref="O25:O27" si="59">IF($B25="","",TIME(P25,Q25,R25))</f>
        <v/>
      </c>
      <c r="P25" s="65"/>
      <c r="Q25" s="65"/>
      <c r="R25" s="65"/>
      <c r="S25" s="34" t="str">
        <f t="shared" ref="S25:S27" si="60">IF(OR(O25="DNS",O25="DNF",O25="DSQ",O25="DNC",O25="OCS"),"",IF(O$9="","",IF($B25="","",(O25/(N25/100)))))</f>
        <v/>
      </c>
      <c r="T25" s="35" t="str">
        <f t="shared" ref="T25:T29" si="61">IF(OR(O25="DNS",O25="DNF",O25="DSQ",O25="DNC",O25="OCS"),(COUNTA($B$11:$B$29)+1),IF(O$8="",0,IF($B25="","",RANK(S25,S$11:S$29,1))))</f>
        <v/>
      </c>
      <c r="U25" s="57" t="str">
        <f t="shared" ref="U25:U29" si="62">IF(V$8="","",IF($B25="","",INDEX(PMNumb,MATCH($C25,Boats,0),MATCH(V$8,Windspd,0))))</f>
        <v/>
      </c>
      <c r="V25" s="62" t="str">
        <f t="shared" ref="V25:V27" si="63">IF($B25="","",TIME(W25,X25,Y25))</f>
        <v/>
      </c>
      <c r="W25" s="65"/>
      <c r="X25" s="65"/>
      <c r="Y25" s="65"/>
      <c r="Z25" s="34" t="str">
        <f t="shared" ref="Z25:Z27" si="64">IF(OR(V25="DNS",V25="DNF",V25="DSQ",V25="DNC",V25="OCS"),"",IF(V$9="","",IF($B25="","",(V25/(U25/100)))))</f>
        <v/>
      </c>
      <c r="AA25" s="35" t="str">
        <f t="shared" ref="AA25:AA29" si="65">IF(OR(V25="DNS",V25="DNF",V25="DSQ",V25="DNC",V25="OCS"),(COUNTA($B$11:$B$29)+1),IF(V$8="",0,IF($B25="","",RANK(Z25,Z$11:Z$29,1))))</f>
        <v/>
      </c>
      <c r="AB25" s="57" t="str">
        <f t="shared" ref="AB25:AB29" si="66">IF(AC$8="","",IF($B25="","",INDEX(PMNumb,MATCH($C25,Boats,0),MATCH(AC$8,Windspd,0))))</f>
        <v/>
      </c>
      <c r="AC25" s="62" t="str">
        <f t="shared" ref="AC25:AC27" si="67">IF($B25="","",TIME(AD25,AE25,AF25))</f>
        <v/>
      </c>
      <c r="AD25" s="65"/>
      <c r="AE25" s="65"/>
      <c r="AF25" s="65"/>
      <c r="AG25" s="34" t="str">
        <f t="shared" ref="AG25:AG27" si="68">IF(OR(AC25="DNS",AC25="DNF",AC25="DSQ",AC25="DNC",AC25="OCS"),"",IF(AC$9="","",IF($B25="","",(AC25/(AB25/100)))))</f>
        <v/>
      </c>
      <c r="AH25" s="35" t="str">
        <f t="shared" ref="AH25:AH29" si="69">IF(OR(AC25="DNS",AC25="DNF",AC25="DSQ",AC25="DNC",AC25="OCS"),(COUNTA($B$11:$B$29)+1),IF(AC$8="",0,IF($B25="","",RANK(AG25,AG$11:AG$29,1))))</f>
        <v/>
      </c>
      <c r="AI25" s="57" t="str">
        <f t="shared" ref="AI25:AI29" si="70">IF(AJ$8="","",IF($B25="","",INDEX(PMNumb,MATCH($C25,Boats,0),MATCH(AJ$8,Windspd,0))))</f>
        <v/>
      </c>
      <c r="AJ25" s="62" t="str">
        <f t="shared" ref="AJ25:AJ27" si="71">IF($B25="","",TIME(AK25,AL25,AM25))</f>
        <v/>
      </c>
      <c r="AK25" s="65"/>
      <c r="AL25" s="65"/>
      <c r="AM25" s="65"/>
      <c r="AN25" s="34" t="str">
        <f t="shared" ref="AN25:AN27" si="72">IF(OR(AJ25="DNS",AJ25="DNF",AJ25="DSQ",AJ25="DNC",AJ25="OCS"),"",IF(AJ$9="","",IF($B25="","",(AJ25/(AI25/100)))))</f>
        <v/>
      </c>
      <c r="AO25" s="35" t="str">
        <f t="shared" ref="AO25:AO29" si="73">IF(OR(AJ25="DNS",AJ25="DNF",AJ25="DSQ",AJ25="DNC",AJ25="OCS"),(COUNTA($B$11:$B$29)+1),IF(AJ$8="",0,IF($B25="","",RANK(AN25,AN$11:AN$29,1))))</f>
        <v/>
      </c>
      <c r="AR25" s="13" t="str">
        <f t="shared" ref="AR25:AT29" si="74">IF($B25="","",B25)</f>
        <v/>
      </c>
      <c r="AS25" s="13" t="str">
        <f t="shared" si="74"/>
        <v/>
      </c>
      <c r="AT25" s="13" t="str">
        <f t="shared" si="74"/>
        <v/>
      </c>
      <c r="AU25" s="22" t="str">
        <f t="shared" ref="AU25:AU29" si="75">IF($B25="","",IF(M25&gt;0,IF(OR(H25="DNS",H25="DSQ",H25="DNC",H25="OCS"),0,IF(H25="DNF",1,(COUNTIF($H$11:$H$29,"=DNF")+COUNT($L$11:$L$29))-M25+1)),0))</f>
        <v/>
      </c>
      <c r="AV25" s="22" t="str">
        <f t="shared" ref="AV25:AV29" si="76">IF($B25="","",IF(T25&gt;0,IF(OR(O25="DNS",O25="DSQ",O25="DNC",O25="OCS"),0,IF(O25="DNF",1,(COUNTIF($O$11:$O$29,"=DNF")+COUNT($S$11:$S$29)-T25+1))),0))</f>
        <v/>
      </c>
      <c r="AW25" s="22" t="str">
        <f t="shared" ref="AW25:AW29" si="77">IF($B25="","",IF(AA25&gt;0,IF(OR(V25="DNS",V25="DSQ",V25="DNC",V25="OCS"),0,IF(V25="DNF",1,(COUNTIF($V$11:$V$29,"=DNF")+COUNT($Z$11:$Z$29))-AA25+1)),0))</f>
        <v/>
      </c>
      <c r="AX25" s="22" t="str">
        <f t="shared" ref="AX25:AX29" si="78">IF($B25="","",IF(AH25&gt;0,IF(OR(AC25="DNS",AC25="DSQ",AC25="DNC",AC25="OCS"),0,IF(AC25="DNF",1,(COUNTIF($AC$11:$AC$29,"=DNF")+COUNT($AG$11:$AG$29))-AH25+1)),0))</f>
        <v/>
      </c>
      <c r="AY25" s="22" t="str">
        <f t="shared" ref="AY25:AY29" si="79">IF($B25="","",IF(AO25&gt;0,IF(OR(AJ25="DNS",AJ25="DSQ",AJ25="DNC",AJ25="OCS"),0,IF(AJ25="DNF",1,(COUNTIF($AJ$11:$AJ$29,"=DNF")+COUNT($AN$11:$AN$29))-AO25+1)),0))</f>
        <v/>
      </c>
      <c r="BA25" s="13" t="str">
        <f t="shared" ref="BA25:BC29" si="80">IF($B25="","",B25)</f>
        <v/>
      </c>
      <c r="BB25" s="13" t="str">
        <f t="shared" si="80"/>
        <v/>
      </c>
      <c r="BC25" s="13" t="str">
        <f t="shared" si="80"/>
        <v/>
      </c>
      <c r="BD25" s="66" t="str">
        <f t="shared" ref="BD25:BD27" si="81">IF($C25="TH",H25,"")</f>
        <v/>
      </c>
      <c r="BE25" s="22" t="str">
        <f t="shared" ref="BE25:BE29" si="82">IF(M25&gt;0,IF($C25="TH",IF(OR(BD25="DNS",BD25="DNF",BD25="DSQ",BD25="DNC",BD25="OCS"),(COUNTIF($C$11:$C$29,"=TH")+1),IF(H$8="",0,IF($B25="","",RANK(BD25,BD$11:BD$29,1)))),""),"")</f>
        <v/>
      </c>
      <c r="BF25" s="22" t="str">
        <f t="shared" ref="BF25:BF29" si="83">IF(BE25="","",IF($C25="TH",IF($B25="","",IF(BE25&gt;0,IF(OR(BD25="DNS",BD25="DSQ",BD25="DNC",BD25="OCS"),0,IF(BD25="DNF",1,(COUNTIF($BD$11:$BD$29,"=DNF")+COUNT($BD$11:$BD$29))-BE25+1)),0)),""))</f>
        <v/>
      </c>
      <c r="BG25" s="66" t="str">
        <f t="shared" ref="BG25:BG27" si="84">IF($C25="TH",O25,"")</f>
        <v/>
      </c>
      <c r="BH25" s="22" t="str">
        <f t="shared" ref="BH25:BH29" si="85">IF(T25&gt;0,IF($C25="TH",IF(OR(BG25="DNS",BG25="DNF",BG25="DSQ",BG25="DNC",BG25="OCS"),(COUNTIF($C$11:$C$29,"=TH")+1),IF(O$8="",0,IF($B25="","",RANK(BG25,BG$11:BG$29,1)))),""),"")</f>
        <v/>
      </c>
      <c r="BI25" s="22" t="str">
        <f t="shared" ref="BI25:BI29" si="86">IF(BH25="","",IF($C25="TH",IF($B25="","",IF(BH25&gt;0,IF(OR(BG25="DNS",BG25="DSQ",BG25="DNC",BG25="OCS"),0,IF(BG25="DNF",1,(COUNTIF($BG$11:$BG$29,"=DNF")+COUNT($BG$11:$BG$29))-BH25+1)),0)),""))</f>
        <v/>
      </c>
      <c r="BJ25" s="66" t="str">
        <f t="shared" ref="BJ25:BJ27" si="87">IF($C25="TH",V25,"")</f>
        <v/>
      </c>
      <c r="BK25" s="22" t="str">
        <f t="shared" ref="BK25:BK29" si="88">IF(AA25&gt;0,IF($C25="TH",IF(OR(BJ25="DNS",BJ25="DNF",BJ25="DSQ",BJ25="DNC",BJ25="OCS"),(COUNTIF($C$11:$C$29,"=TH")+1),IF(V$8="",0,IF($B25="","",RANK(BJ25,BJ$11:BJ$29,1)))),""),"")</f>
        <v/>
      </c>
      <c r="BL25" s="22" t="str">
        <f t="shared" ref="BL25:BL29" si="89">IF(BK25="","",IF($C25="TH",IF($B25="","",IF(BK25&gt;0,IF(OR(BJ25="DNS",BJ25="DSQ",BJ25="DNC",BJ25="OCS"),0,IF(BJ25="DNF",1,(COUNTIF($BJ$11:$BJ$29,"=DNF")+COUNT($BJ$11:$BJ$29))-BK25+1)),0)),""))</f>
        <v/>
      </c>
      <c r="BM25" s="66" t="str">
        <f t="shared" ref="BM25:BM27" si="90">IF($C25="TH",AC25,"")</f>
        <v/>
      </c>
      <c r="BN25" s="22" t="str">
        <f t="shared" ref="BN25:BN29" si="91">IF(AH25&gt;0,IF($C25="TH",IF(OR(BM25="DNS",BM25="DNF",BM25="DSQ",BM25="DNC",BM25="OCS"),(COUNTIF($C$11:$C$29,"=TH")+1),IF(AC$8="",0,IF($B25="","",RANK(BM25,BM$11:BM$29,1)))),""),"")</f>
        <v/>
      </c>
      <c r="BO25" s="22" t="str">
        <f t="shared" ref="BO25:BO29" si="92">IF(BN25="","",IF($C25="TH",IF($B25="","",IF(BN25&gt;0,IF(OR(BM25="DNS",BM25="DSQ",BM25="DNC",BM25="OCS"),0,IF(BM25="DNF",1,(COUNTIF($BM$11:$BM$29,"=DNF")+COUNT($BM$11:$BM$29))-BN25+1)),0)),""))</f>
        <v/>
      </c>
      <c r="BP25" s="66" t="str">
        <f t="shared" ref="BP25:BP27" si="93">IF($C25="TH",AJ25,"")</f>
        <v/>
      </c>
      <c r="BQ25" s="22" t="str">
        <f t="shared" ref="BQ25:BQ29" si="94">IF(AO25&gt;0,IF($C25="TH",IF(OR(BP25="DNS",BP25="DNF",BP25="DSQ",BP25="DNC",BP25="OCS"),(COUNTIF($C$11:$C$29,"=TH")+1),IF(AJ$8="",0,IF($B25="","",RANK(BP25,BP$11:BP$29,1)))),""),"")</f>
        <v/>
      </c>
      <c r="BR25" s="22" t="str">
        <f t="shared" ref="BR25:BR29" si="95">IF(BQ25="","",IF($C25="TH",IF($B25="","",IF(BQ25&gt;0,IF(OR(BP25="DNS",BP25="DSQ",BP25="DNC",BP25="OCS"),0,IF(BP25="DNF",1,(COUNTIF($BP$11:$BP$29,"=DNF")+COUNT($BP$11:$BP$29))-BQ25+1)),0)),""))</f>
        <v/>
      </c>
      <c r="BT25" s="13" t="s">
        <v>609</v>
      </c>
      <c r="BU25" s="13" t="s">
        <v>609</v>
      </c>
      <c r="BV25" s="13" t="s">
        <v>609</v>
      </c>
      <c r="BW25" s="66" t="s">
        <v>609</v>
      </c>
      <c r="BX25" s="22" t="s">
        <v>609</v>
      </c>
      <c r="BY25" s="22" t="s">
        <v>609</v>
      </c>
      <c r="BZ25" s="66" t="s">
        <v>609</v>
      </c>
      <c r="CA25" s="22" t="s">
        <v>609</v>
      </c>
      <c r="CB25" s="22" t="s">
        <v>609</v>
      </c>
      <c r="CC25" s="66" t="s">
        <v>609</v>
      </c>
      <c r="CD25" s="22" t="s">
        <v>609</v>
      </c>
      <c r="CE25" s="22" t="s">
        <v>609</v>
      </c>
      <c r="CF25" s="66" t="s">
        <v>609</v>
      </c>
      <c r="CG25" s="22" t="s">
        <v>609</v>
      </c>
      <c r="CH25" s="22" t="s">
        <v>609</v>
      </c>
      <c r="CI25" s="66" t="s">
        <v>609</v>
      </c>
      <c r="CJ25" s="22" t="s">
        <v>609</v>
      </c>
      <c r="CK25" s="22" t="s">
        <v>609</v>
      </c>
    </row>
    <row r="26" spans="1:89" ht="15" customHeight="1" x14ac:dyDescent="0.2">
      <c r="A26" s="60" t="str">
        <f t="shared" si="51"/>
        <v/>
      </c>
      <c r="B26" s="61"/>
      <c r="C26" s="13"/>
      <c r="D26" s="14"/>
      <c r="E26" s="15" t="str">
        <f t="shared" si="52"/>
        <v/>
      </c>
      <c r="F26" s="16" t="str">
        <f t="shared" si="53"/>
        <v/>
      </c>
      <c r="G26" s="8" t="str">
        <f t="shared" si="54"/>
        <v/>
      </c>
      <c r="H26" s="62" t="str">
        <f t="shared" si="55"/>
        <v/>
      </c>
      <c r="I26" s="65"/>
      <c r="J26" s="65"/>
      <c r="K26" s="65"/>
      <c r="L26" s="34" t="str">
        <f t="shared" si="56"/>
        <v/>
      </c>
      <c r="M26" s="35" t="str">
        <f t="shared" si="57"/>
        <v/>
      </c>
      <c r="N26" s="57" t="str">
        <f t="shared" si="58"/>
        <v/>
      </c>
      <c r="O26" s="62" t="str">
        <f t="shared" si="59"/>
        <v/>
      </c>
      <c r="P26" s="65"/>
      <c r="Q26" s="65"/>
      <c r="R26" s="65"/>
      <c r="S26" s="34" t="str">
        <f t="shared" si="60"/>
        <v/>
      </c>
      <c r="T26" s="35" t="str">
        <f t="shared" si="61"/>
        <v/>
      </c>
      <c r="U26" s="57" t="str">
        <f t="shared" si="62"/>
        <v/>
      </c>
      <c r="V26" s="62" t="str">
        <f t="shared" si="63"/>
        <v/>
      </c>
      <c r="W26" s="65"/>
      <c r="X26" s="65"/>
      <c r="Y26" s="65"/>
      <c r="Z26" s="34" t="str">
        <f t="shared" si="64"/>
        <v/>
      </c>
      <c r="AA26" s="35" t="str">
        <f t="shared" si="65"/>
        <v/>
      </c>
      <c r="AB26" s="57" t="str">
        <f t="shared" si="66"/>
        <v/>
      </c>
      <c r="AC26" s="62" t="str">
        <f t="shared" si="67"/>
        <v/>
      </c>
      <c r="AD26" s="65"/>
      <c r="AE26" s="65"/>
      <c r="AF26" s="65"/>
      <c r="AG26" s="34" t="str">
        <f t="shared" si="68"/>
        <v/>
      </c>
      <c r="AH26" s="35" t="str">
        <f t="shared" si="69"/>
        <v/>
      </c>
      <c r="AI26" s="57" t="str">
        <f t="shared" si="70"/>
        <v/>
      </c>
      <c r="AJ26" s="62" t="str">
        <f t="shared" si="71"/>
        <v/>
      </c>
      <c r="AK26" s="65"/>
      <c r="AL26" s="65"/>
      <c r="AM26" s="65"/>
      <c r="AN26" s="34" t="str">
        <f t="shared" si="72"/>
        <v/>
      </c>
      <c r="AO26" s="35" t="str">
        <f t="shared" si="73"/>
        <v/>
      </c>
      <c r="AR26" s="13" t="str">
        <f t="shared" si="74"/>
        <v/>
      </c>
      <c r="AS26" s="13" t="str">
        <f t="shared" si="74"/>
        <v/>
      </c>
      <c r="AT26" s="13" t="str">
        <f t="shared" si="74"/>
        <v/>
      </c>
      <c r="AU26" s="22" t="str">
        <f t="shared" si="75"/>
        <v/>
      </c>
      <c r="AV26" s="22" t="str">
        <f t="shared" si="76"/>
        <v/>
      </c>
      <c r="AW26" s="22" t="str">
        <f t="shared" si="77"/>
        <v/>
      </c>
      <c r="AX26" s="22" t="str">
        <f t="shared" si="78"/>
        <v/>
      </c>
      <c r="AY26" s="22" t="str">
        <f t="shared" si="79"/>
        <v/>
      </c>
      <c r="BA26" s="13" t="str">
        <f t="shared" si="80"/>
        <v/>
      </c>
      <c r="BB26" s="13" t="str">
        <f t="shared" si="80"/>
        <v/>
      </c>
      <c r="BC26" s="13" t="str">
        <f t="shared" si="80"/>
        <v/>
      </c>
      <c r="BD26" s="66" t="str">
        <f t="shared" si="81"/>
        <v/>
      </c>
      <c r="BE26" s="22" t="str">
        <f t="shared" si="82"/>
        <v/>
      </c>
      <c r="BF26" s="22" t="str">
        <f t="shared" si="83"/>
        <v/>
      </c>
      <c r="BG26" s="66" t="str">
        <f t="shared" si="84"/>
        <v/>
      </c>
      <c r="BH26" s="22" t="str">
        <f t="shared" si="85"/>
        <v/>
      </c>
      <c r="BI26" s="22" t="str">
        <f t="shared" si="86"/>
        <v/>
      </c>
      <c r="BJ26" s="66" t="str">
        <f t="shared" si="87"/>
        <v/>
      </c>
      <c r="BK26" s="22" t="str">
        <f t="shared" si="88"/>
        <v/>
      </c>
      <c r="BL26" s="22" t="str">
        <f t="shared" si="89"/>
        <v/>
      </c>
      <c r="BM26" s="66" t="str">
        <f t="shared" si="90"/>
        <v/>
      </c>
      <c r="BN26" s="22" t="str">
        <f t="shared" si="91"/>
        <v/>
      </c>
      <c r="BO26" s="22" t="str">
        <f t="shared" si="92"/>
        <v/>
      </c>
      <c r="BP26" s="66" t="str">
        <f t="shared" si="93"/>
        <v/>
      </c>
      <c r="BQ26" s="22" t="str">
        <f t="shared" si="94"/>
        <v/>
      </c>
      <c r="BR26" s="22" t="str">
        <f t="shared" si="95"/>
        <v/>
      </c>
      <c r="BT26" s="13" t="s">
        <v>609</v>
      </c>
      <c r="BU26" s="13" t="s">
        <v>609</v>
      </c>
      <c r="BV26" s="13" t="s">
        <v>609</v>
      </c>
      <c r="BW26" s="66" t="s">
        <v>609</v>
      </c>
      <c r="BX26" s="22" t="s">
        <v>609</v>
      </c>
      <c r="BY26" s="22" t="s">
        <v>609</v>
      </c>
      <c r="BZ26" s="66" t="s">
        <v>609</v>
      </c>
      <c r="CA26" s="22" t="s">
        <v>609</v>
      </c>
      <c r="CB26" s="22" t="s">
        <v>609</v>
      </c>
      <c r="CC26" s="66" t="s">
        <v>609</v>
      </c>
      <c r="CD26" s="22" t="s">
        <v>609</v>
      </c>
      <c r="CE26" s="22" t="s">
        <v>609</v>
      </c>
      <c r="CF26" s="66" t="s">
        <v>609</v>
      </c>
      <c r="CG26" s="22" t="s">
        <v>609</v>
      </c>
      <c r="CH26" s="22" t="s">
        <v>609</v>
      </c>
      <c r="CI26" s="66" t="s">
        <v>609</v>
      </c>
      <c r="CJ26" s="22" t="s">
        <v>609</v>
      </c>
      <c r="CK26" s="22" t="s">
        <v>609</v>
      </c>
    </row>
    <row r="27" spans="1:89" ht="15" customHeight="1" x14ac:dyDescent="0.2">
      <c r="A27" s="60" t="str">
        <f t="shared" si="51"/>
        <v/>
      </c>
      <c r="B27" s="61"/>
      <c r="C27" s="13"/>
      <c r="D27" s="14"/>
      <c r="E27" s="15" t="str">
        <f t="shared" si="52"/>
        <v/>
      </c>
      <c r="F27" s="16" t="str">
        <f t="shared" si="53"/>
        <v/>
      </c>
      <c r="G27" s="8" t="str">
        <f t="shared" si="54"/>
        <v/>
      </c>
      <c r="H27" s="62" t="str">
        <f t="shared" si="55"/>
        <v/>
      </c>
      <c r="I27" s="65"/>
      <c r="J27" s="65"/>
      <c r="K27" s="65"/>
      <c r="L27" s="34" t="str">
        <f t="shared" si="56"/>
        <v/>
      </c>
      <c r="M27" s="35" t="str">
        <f t="shared" si="57"/>
        <v/>
      </c>
      <c r="N27" s="57" t="str">
        <f t="shared" si="58"/>
        <v/>
      </c>
      <c r="O27" s="62" t="str">
        <f t="shared" si="59"/>
        <v/>
      </c>
      <c r="P27" s="65"/>
      <c r="Q27" s="65"/>
      <c r="R27" s="65"/>
      <c r="S27" s="34" t="str">
        <f t="shared" si="60"/>
        <v/>
      </c>
      <c r="T27" s="35" t="str">
        <f t="shared" si="61"/>
        <v/>
      </c>
      <c r="U27" s="57" t="str">
        <f t="shared" si="62"/>
        <v/>
      </c>
      <c r="V27" s="62" t="str">
        <f t="shared" si="63"/>
        <v/>
      </c>
      <c r="W27" s="65"/>
      <c r="X27" s="65"/>
      <c r="Y27" s="65"/>
      <c r="Z27" s="34" t="str">
        <f t="shared" si="64"/>
        <v/>
      </c>
      <c r="AA27" s="35" t="str">
        <f t="shared" si="65"/>
        <v/>
      </c>
      <c r="AB27" s="57" t="str">
        <f t="shared" si="66"/>
        <v/>
      </c>
      <c r="AC27" s="62" t="str">
        <f t="shared" si="67"/>
        <v/>
      </c>
      <c r="AD27" s="65"/>
      <c r="AE27" s="65"/>
      <c r="AF27" s="65"/>
      <c r="AG27" s="34" t="str">
        <f t="shared" si="68"/>
        <v/>
      </c>
      <c r="AH27" s="35" t="str">
        <f t="shared" si="69"/>
        <v/>
      </c>
      <c r="AI27" s="57" t="str">
        <f t="shared" si="70"/>
        <v/>
      </c>
      <c r="AJ27" s="62" t="str">
        <f t="shared" si="71"/>
        <v/>
      </c>
      <c r="AK27" s="65"/>
      <c r="AL27" s="65"/>
      <c r="AM27" s="65"/>
      <c r="AN27" s="34" t="str">
        <f t="shared" si="72"/>
        <v/>
      </c>
      <c r="AO27" s="35" t="str">
        <f t="shared" si="73"/>
        <v/>
      </c>
      <c r="AR27" s="13" t="str">
        <f t="shared" si="74"/>
        <v/>
      </c>
      <c r="AS27" s="13" t="str">
        <f t="shared" si="74"/>
        <v/>
      </c>
      <c r="AT27" s="13" t="str">
        <f t="shared" si="74"/>
        <v/>
      </c>
      <c r="AU27" s="22" t="str">
        <f t="shared" si="75"/>
        <v/>
      </c>
      <c r="AV27" s="22" t="str">
        <f t="shared" si="76"/>
        <v/>
      </c>
      <c r="AW27" s="22" t="str">
        <f t="shared" si="77"/>
        <v/>
      </c>
      <c r="AX27" s="22" t="str">
        <f t="shared" si="78"/>
        <v/>
      </c>
      <c r="AY27" s="22" t="str">
        <f t="shared" si="79"/>
        <v/>
      </c>
      <c r="BA27" s="13" t="str">
        <f t="shared" si="80"/>
        <v/>
      </c>
      <c r="BB27" s="13" t="str">
        <f t="shared" si="80"/>
        <v/>
      </c>
      <c r="BC27" s="13" t="str">
        <f t="shared" si="80"/>
        <v/>
      </c>
      <c r="BD27" s="66" t="str">
        <f t="shared" si="81"/>
        <v/>
      </c>
      <c r="BE27" s="22" t="str">
        <f t="shared" si="82"/>
        <v/>
      </c>
      <c r="BF27" s="22" t="str">
        <f t="shared" si="83"/>
        <v/>
      </c>
      <c r="BG27" s="66" t="str">
        <f t="shared" si="84"/>
        <v/>
      </c>
      <c r="BH27" s="22" t="str">
        <f t="shared" si="85"/>
        <v/>
      </c>
      <c r="BI27" s="22" t="str">
        <f t="shared" si="86"/>
        <v/>
      </c>
      <c r="BJ27" s="66" t="str">
        <f t="shared" si="87"/>
        <v/>
      </c>
      <c r="BK27" s="22" t="str">
        <f t="shared" si="88"/>
        <v/>
      </c>
      <c r="BL27" s="22" t="str">
        <f t="shared" si="89"/>
        <v/>
      </c>
      <c r="BM27" s="66" t="str">
        <f t="shared" si="90"/>
        <v/>
      </c>
      <c r="BN27" s="22" t="str">
        <f t="shared" si="91"/>
        <v/>
      </c>
      <c r="BO27" s="22" t="str">
        <f t="shared" si="92"/>
        <v/>
      </c>
      <c r="BP27" s="66" t="str">
        <f t="shared" si="93"/>
        <v/>
      </c>
      <c r="BQ27" s="22" t="str">
        <f t="shared" si="94"/>
        <v/>
      </c>
      <c r="BR27" s="22" t="str">
        <f t="shared" si="95"/>
        <v/>
      </c>
      <c r="BT27" s="13" t="s">
        <v>609</v>
      </c>
      <c r="BU27" s="13" t="s">
        <v>609</v>
      </c>
      <c r="BV27" s="13" t="s">
        <v>609</v>
      </c>
      <c r="BW27" s="66" t="s">
        <v>609</v>
      </c>
      <c r="BX27" s="22" t="s">
        <v>609</v>
      </c>
      <c r="BY27" s="22" t="s">
        <v>609</v>
      </c>
      <c r="BZ27" s="66" t="s">
        <v>609</v>
      </c>
      <c r="CA27" s="22" t="s">
        <v>609</v>
      </c>
      <c r="CB27" s="22" t="s">
        <v>609</v>
      </c>
      <c r="CC27" s="66" t="s">
        <v>609</v>
      </c>
      <c r="CD27" s="22" t="s">
        <v>609</v>
      </c>
      <c r="CE27" s="22" t="s">
        <v>609</v>
      </c>
      <c r="CF27" s="66" t="s">
        <v>609</v>
      </c>
      <c r="CG27" s="22" t="s">
        <v>609</v>
      </c>
      <c r="CH27" s="22" t="s">
        <v>609</v>
      </c>
      <c r="CI27" s="66" t="s">
        <v>609</v>
      </c>
      <c r="CJ27" s="22" t="s">
        <v>609</v>
      </c>
      <c r="CK27" s="22" t="s">
        <v>609</v>
      </c>
    </row>
    <row r="28" spans="1:89" ht="15" customHeight="1" x14ac:dyDescent="0.2">
      <c r="A28" s="60" t="str">
        <f>F28</f>
        <v/>
      </c>
      <c r="B28" s="61"/>
      <c r="C28" s="13"/>
      <c r="D28" s="14"/>
      <c r="E28" s="15" t="str">
        <f>IF(B28="","",M28+T28+AA28+AH28+AO28)</f>
        <v/>
      </c>
      <c r="F28" s="16" t="str">
        <f t="shared" si="53"/>
        <v/>
      </c>
      <c r="G28" s="8" t="str">
        <f t="shared" si="54"/>
        <v/>
      </c>
      <c r="H28" s="62" t="str">
        <f>IF($B28="","",TIME(I28,J28,K28))</f>
        <v/>
      </c>
      <c r="I28" s="65"/>
      <c r="J28" s="65"/>
      <c r="K28" s="65"/>
      <c r="L28" s="34" t="str">
        <f>IF(OR(H28="DNS",H28="DNF",H28="DSQ",H28="DNC",H28="OCS"),"",IF(H$9="","",IF($B28="","",(H28/(G28/100)))))</f>
        <v/>
      </c>
      <c r="M28" s="35" t="str">
        <f t="shared" si="57"/>
        <v/>
      </c>
      <c r="N28" s="57" t="str">
        <f t="shared" si="58"/>
        <v/>
      </c>
      <c r="O28" s="62" t="str">
        <f>IF($B28="","",TIME(P28,Q28,R28))</f>
        <v/>
      </c>
      <c r="P28" s="65"/>
      <c r="Q28" s="65"/>
      <c r="R28" s="65"/>
      <c r="S28" s="34" t="str">
        <f>IF(OR(O28="DNS",O28="DNF",O28="DSQ",O28="DNC",O28="OCS"),"",IF(O$9="","",IF($B28="","",(O28/(N28/100)))))</f>
        <v/>
      </c>
      <c r="T28" s="35" t="str">
        <f t="shared" si="61"/>
        <v/>
      </c>
      <c r="U28" s="57" t="str">
        <f t="shared" si="62"/>
        <v/>
      </c>
      <c r="V28" s="62" t="str">
        <f>IF($B28="","",TIME(W28,X28,Y28))</f>
        <v/>
      </c>
      <c r="W28" s="65"/>
      <c r="X28" s="65"/>
      <c r="Y28" s="65"/>
      <c r="Z28" s="34" t="str">
        <f>IF(OR(V28="DNS",V28="DNF",V28="DSQ",V28="DNC",V28="OCS"),"",IF(V$9="","",IF($B28="","",(V28/(U28/100)))))</f>
        <v/>
      </c>
      <c r="AA28" s="35" t="str">
        <f t="shared" si="65"/>
        <v/>
      </c>
      <c r="AB28" s="57" t="str">
        <f t="shared" si="66"/>
        <v/>
      </c>
      <c r="AC28" s="62" t="str">
        <f>IF($B28="","",TIME(AD28,AE28,AF28))</f>
        <v/>
      </c>
      <c r="AD28" s="65"/>
      <c r="AE28" s="65"/>
      <c r="AF28" s="65"/>
      <c r="AG28" s="34" t="str">
        <f>IF(OR(AC28="DNS",AC28="DNF",AC28="DSQ",AC28="DNC",AC28="OCS"),"",IF(AC$9="","",IF($B28="","",(AC28/(AB28/100)))))</f>
        <v/>
      </c>
      <c r="AH28" s="35" t="str">
        <f t="shared" si="69"/>
        <v/>
      </c>
      <c r="AI28" s="57" t="str">
        <f t="shared" si="70"/>
        <v/>
      </c>
      <c r="AJ28" s="62" t="str">
        <f>IF($B28="","",TIME(AK28,AL28,AM28))</f>
        <v/>
      </c>
      <c r="AK28" s="65"/>
      <c r="AL28" s="65"/>
      <c r="AM28" s="65"/>
      <c r="AN28" s="34" t="str">
        <f>IF(OR(AJ28="DNS",AJ28="DNF",AJ28="DSQ",AJ28="DNC",AJ28="OCS"),"",IF(AJ$9="","",IF($B28="","",(AJ28/(AI28/100)))))</f>
        <v/>
      </c>
      <c r="AO28" s="35" t="str">
        <f t="shared" si="73"/>
        <v/>
      </c>
      <c r="AR28" s="13" t="str">
        <f t="shared" si="74"/>
        <v/>
      </c>
      <c r="AS28" s="13" t="str">
        <f t="shared" si="74"/>
        <v/>
      </c>
      <c r="AT28" s="13" t="str">
        <f t="shared" si="74"/>
        <v/>
      </c>
      <c r="AU28" s="22" t="str">
        <f t="shared" si="75"/>
        <v/>
      </c>
      <c r="AV28" s="22" t="str">
        <f t="shared" si="76"/>
        <v/>
      </c>
      <c r="AW28" s="22" t="str">
        <f t="shared" si="77"/>
        <v/>
      </c>
      <c r="AX28" s="22" t="str">
        <f t="shared" si="78"/>
        <v/>
      </c>
      <c r="AY28" s="22" t="str">
        <f t="shared" si="79"/>
        <v/>
      </c>
      <c r="BA28" s="13" t="str">
        <f t="shared" si="80"/>
        <v/>
      </c>
      <c r="BB28" s="13" t="str">
        <f t="shared" si="80"/>
        <v/>
      </c>
      <c r="BC28" s="13" t="str">
        <f t="shared" si="80"/>
        <v/>
      </c>
      <c r="BD28" s="66" t="str">
        <f>IF($C28="TH",H28,"")</f>
        <v/>
      </c>
      <c r="BE28" s="22" t="str">
        <f t="shared" si="82"/>
        <v/>
      </c>
      <c r="BF28" s="22" t="str">
        <f t="shared" si="83"/>
        <v/>
      </c>
      <c r="BG28" s="66" t="str">
        <f>IF($C28="TH",O28,"")</f>
        <v/>
      </c>
      <c r="BH28" s="22" t="str">
        <f t="shared" si="85"/>
        <v/>
      </c>
      <c r="BI28" s="22" t="str">
        <f t="shared" si="86"/>
        <v/>
      </c>
      <c r="BJ28" s="66" t="str">
        <f>IF($C28="TH",V28,"")</f>
        <v/>
      </c>
      <c r="BK28" s="22" t="str">
        <f t="shared" si="88"/>
        <v/>
      </c>
      <c r="BL28" s="22" t="str">
        <f t="shared" si="89"/>
        <v/>
      </c>
      <c r="BM28" s="66" t="str">
        <f>IF($C28="TH",AC28,"")</f>
        <v/>
      </c>
      <c r="BN28" s="22" t="str">
        <f t="shared" si="91"/>
        <v/>
      </c>
      <c r="BO28" s="22" t="str">
        <f t="shared" si="92"/>
        <v/>
      </c>
      <c r="BP28" s="66" t="str">
        <f>IF($C28="TH",AJ28,"")</f>
        <v/>
      </c>
      <c r="BQ28" s="22" t="str">
        <f t="shared" si="94"/>
        <v/>
      </c>
      <c r="BR28" s="22" t="str">
        <f t="shared" si="95"/>
        <v/>
      </c>
      <c r="BT28" s="13" t="s">
        <v>609</v>
      </c>
      <c r="BU28" s="13" t="s">
        <v>609</v>
      </c>
      <c r="BV28" s="13" t="s">
        <v>609</v>
      </c>
      <c r="BW28" s="66" t="s">
        <v>609</v>
      </c>
      <c r="BX28" s="22" t="s">
        <v>609</v>
      </c>
      <c r="BY28" s="22" t="s">
        <v>609</v>
      </c>
      <c r="BZ28" s="66" t="s">
        <v>609</v>
      </c>
      <c r="CA28" s="22" t="s">
        <v>609</v>
      </c>
      <c r="CB28" s="22" t="s">
        <v>609</v>
      </c>
      <c r="CC28" s="66" t="s">
        <v>609</v>
      </c>
      <c r="CD28" s="22" t="s">
        <v>609</v>
      </c>
      <c r="CE28" s="22" t="s">
        <v>609</v>
      </c>
      <c r="CF28" s="66" t="s">
        <v>609</v>
      </c>
      <c r="CG28" s="22" t="s">
        <v>609</v>
      </c>
      <c r="CH28" s="22" t="s">
        <v>609</v>
      </c>
      <c r="CI28" s="66" t="s">
        <v>609</v>
      </c>
      <c r="CJ28" s="22" t="s">
        <v>609</v>
      </c>
      <c r="CK28" s="22" t="s">
        <v>609</v>
      </c>
    </row>
    <row r="29" spans="1:89" ht="15" customHeight="1" thickBot="1" x14ac:dyDescent="0.25">
      <c r="A29" s="60" t="str">
        <f>F29</f>
        <v/>
      </c>
      <c r="B29" s="17"/>
      <c r="C29" s="17"/>
      <c r="D29" s="18"/>
      <c r="E29" s="19" t="str">
        <f>IF(B29="","",M29+T29+AA29+AH29+AO29)</f>
        <v/>
      </c>
      <c r="F29" s="20" t="str">
        <f t="shared" si="53"/>
        <v/>
      </c>
      <c r="G29" s="21" t="str">
        <f t="shared" si="54"/>
        <v/>
      </c>
      <c r="H29" s="62" t="str">
        <f>IF($B29="","",TIME(I29,J29,K29))</f>
        <v/>
      </c>
      <c r="I29" s="65"/>
      <c r="J29" s="65"/>
      <c r="K29" s="65"/>
      <c r="L29" s="34" t="str">
        <f>IF(OR(H29="DNS",H29="DNF",H29="DSQ",H29="DNC",H29="OCS"),"",IF(H$9="","",IF($B29="","",(H29/(G29/100)))))</f>
        <v/>
      </c>
      <c r="M29" s="36" t="str">
        <f t="shared" si="57"/>
        <v/>
      </c>
      <c r="N29" s="57" t="str">
        <f t="shared" si="58"/>
        <v/>
      </c>
      <c r="O29" s="62" t="str">
        <f>IF($B29="","",TIME(P29,Q29,R29))</f>
        <v/>
      </c>
      <c r="P29" s="65"/>
      <c r="Q29" s="65"/>
      <c r="R29" s="65"/>
      <c r="S29" s="34" t="str">
        <f>IF(OR(O29="DNS",O29="DNF",O29="DSQ",O29="DNC",O29="OCS"),"",IF(O$9="","",IF($B29="","",(O29/(N29/100)))))</f>
        <v/>
      </c>
      <c r="T29" s="35" t="str">
        <f t="shared" si="61"/>
        <v/>
      </c>
      <c r="U29" s="57" t="str">
        <f t="shared" si="62"/>
        <v/>
      </c>
      <c r="V29" s="62" t="str">
        <f>IF($B29="","",TIME(W29,X29,Y29))</f>
        <v/>
      </c>
      <c r="W29" s="65"/>
      <c r="X29" s="65"/>
      <c r="Y29" s="65"/>
      <c r="Z29" s="34" t="str">
        <f>IF(OR(V29="DNS",V29="DNF",V29="DSQ",V29="DNC",V29="OCS"),"",IF(V$9="","",IF($B29="","",(V29/(U29/100)))))</f>
        <v/>
      </c>
      <c r="AA29" s="35" t="str">
        <f t="shared" si="65"/>
        <v/>
      </c>
      <c r="AB29" s="57" t="str">
        <f t="shared" si="66"/>
        <v/>
      </c>
      <c r="AC29" s="62" t="str">
        <f>IF($B29="","",TIME(AD29,AE29,AF29))</f>
        <v/>
      </c>
      <c r="AD29" s="65"/>
      <c r="AE29" s="65"/>
      <c r="AF29" s="65"/>
      <c r="AG29" s="34" t="str">
        <f>IF(OR(AC29="DNS",AC29="DNF",AC29="DSQ",AC29="DNC",AC29="OCS"),"",IF(AC$9="","",IF($B29="","",(AC29/(AB29/100)))))</f>
        <v/>
      </c>
      <c r="AH29" s="35" t="str">
        <f t="shared" si="69"/>
        <v/>
      </c>
      <c r="AI29" s="57" t="str">
        <f t="shared" si="70"/>
        <v/>
      </c>
      <c r="AJ29" s="62" t="str">
        <f>IF($B29="","",TIME(AK29,AL29,AM29))</f>
        <v/>
      </c>
      <c r="AK29" s="65"/>
      <c r="AL29" s="65"/>
      <c r="AM29" s="65"/>
      <c r="AN29" s="34" t="str">
        <f>IF(OR(AJ29="DNS",AJ29="DNF",AJ29="DSQ",AJ29="DNC",AJ29="OCS"),"",IF(AJ$9="","",IF($B29="","",(AJ29/(AI29/100)))))</f>
        <v/>
      </c>
      <c r="AO29" s="35" t="str">
        <f t="shared" si="73"/>
        <v/>
      </c>
      <c r="AR29" s="13" t="str">
        <f t="shared" si="74"/>
        <v/>
      </c>
      <c r="AS29" s="13" t="str">
        <f t="shared" si="74"/>
        <v/>
      </c>
      <c r="AT29" s="13" t="str">
        <f t="shared" si="74"/>
        <v/>
      </c>
      <c r="AU29" s="22" t="str">
        <f t="shared" si="75"/>
        <v/>
      </c>
      <c r="AV29" s="22" t="str">
        <f t="shared" si="76"/>
        <v/>
      </c>
      <c r="AW29" s="22" t="str">
        <f t="shared" si="77"/>
        <v/>
      </c>
      <c r="AX29" s="22" t="str">
        <f t="shared" si="78"/>
        <v/>
      </c>
      <c r="AY29" s="22" t="str">
        <f t="shared" si="79"/>
        <v/>
      </c>
      <c r="BA29" s="13" t="str">
        <f t="shared" si="80"/>
        <v/>
      </c>
      <c r="BB29" s="13" t="str">
        <f t="shared" si="80"/>
        <v/>
      </c>
      <c r="BC29" s="13" t="str">
        <f t="shared" si="80"/>
        <v/>
      </c>
      <c r="BD29" s="66" t="str">
        <f>IF($C29="TH",H29,"")</f>
        <v/>
      </c>
      <c r="BE29" s="22" t="str">
        <f t="shared" si="82"/>
        <v/>
      </c>
      <c r="BF29" s="22" t="str">
        <f t="shared" si="83"/>
        <v/>
      </c>
      <c r="BG29" s="66" t="str">
        <f>IF($C29="TH",O29,"")</f>
        <v/>
      </c>
      <c r="BH29" s="22" t="str">
        <f t="shared" si="85"/>
        <v/>
      </c>
      <c r="BI29" s="22" t="str">
        <f t="shared" si="86"/>
        <v/>
      </c>
      <c r="BJ29" s="66" t="str">
        <f>IF($C29="TH",V29,"")</f>
        <v/>
      </c>
      <c r="BK29" s="22" t="str">
        <f t="shared" si="88"/>
        <v/>
      </c>
      <c r="BL29" s="22" t="str">
        <f t="shared" si="89"/>
        <v/>
      </c>
      <c r="BM29" s="66" t="str">
        <f>IF($C29="TH",AC29,"")</f>
        <v/>
      </c>
      <c r="BN29" s="22" t="str">
        <f t="shared" si="91"/>
        <v/>
      </c>
      <c r="BO29" s="22" t="str">
        <f t="shared" si="92"/>
        <v/>
      </c>
      <c r="BP29" s="66" t="str">
        <f>IF($C29="TH",AJ29,"")</f>
        <v/>
      </c>
      <c r="BQ29" s="22" t="str">
        <f t="shared" si="94"/>
        <v/>
      </c>
      <c r="BR29" s="22" t="str">
        <f t="shared" si="95"/>
        <v/>
      </c>
      <c r="BT29" s="13" t="s">
        <v>609</v>
      </c>
      <c r="BU29" s="13" t="s">
        <v>609</v>
      </c>
      <c r="BV29" s="13" t="s">
        <v>609</v>
      </c>
      <c r="BW29" s="66" t="s">
        <v>609</v>
      </c>
      <c r="BX29" s="22" t="s">
        <v>609</v>
      </c>
      <c r="BY29" s="22" t="s">
        <v>609</v>
      </c>
      <c r="BZ29" s="66" t="s">
        <v>609</v>
      </c>
      <c r="CA29" s="22" t="s">
        <v>609</v>
      </c>
      <c r="CB29" s="22" t="s">
        <v>609</v>
      </c>
      <c r="CC29" s="66" t="s">
        <v>609</v>
      </c>
      <c r="CD29" s="22" t="s">
        <v>609</v>
      </c>
      <c r="CE29" s="22" t="s">
        <v>609</v>
      </c>
      <c r="CF29" s="66" t="s">
        <v>609</v>
      </c>
      <c r="CG29" s="22" t="s">
        <v>609</v>
      </c>
      <c r="CH29" s="22" t="s">
        <v>609</v>
      </c>
      <c r="CI29" s="66" t="s">
        <v>609</v>
      </c>
      <c r="CJ29" s="22" t="s">
        <v>609</v>
      </c>
      <c r="CK29" s="22" t="s">
        <v>609</v>
      </c>
    </row>
    <row r="30" spans="1:89" ht="15" customHeight="1" thickTop="1" thickBot="1" x14ac:dyDescent="0.25">
      <c r="A30" s="48"/>
      <c r="B30" s="48"/>
      <c r="C30" s="48"/>
      <c r="D30" s="48"/>
      <c r="E30" s="48"/>
      <c r="F30" s="48"/>
      <c r="G30" s="48"/>
      <c r="H30" s="49"/>
      <c r="I30" s="49"/>
      <c r="J30" s="49"/>
      <c r="K30" s="49"/>
      <c r="L30" s="48"/>
      <c r="M30" s="64"/>
      <c r="N30" s="48"/>
      <c r="O30" s="48"/>
      <c r="P30" s="48"/>
      <c r="Q30" s="48"/>
      <c r="R30" s="48"/>
      <c r="S30" s="48"/>
      <c r="T30" s="64"/>
      <c r="U30" s="48"/>
      <c r="V30" s="48"/>
      <c r="W30" s="48"/>
      <c r="X30" s="48"/>
      <c r="Y30" s="48"/>
      <c r="Z30" s="48"/>
      <c r="AA30" s="64"/>
      <c r="AB30" s="48"/>
      <c r="AC30" s="48"/>
      <c r="AD30" s="48"/>
      <c r="AE30" s="48"/>
      <c r="AF30" s="48"/>
      <c r="AG30" s="63"/>
      <c r="AH30" s="64"/>
      <c r="AI30" s="48"/>
      <c r="AJ30" s="48"/>
      <c r="AK30" s="48"/>
      <c r="AL30" s="48"/>
      <c r="AM30" s="48"/>
      <c r="AN30" s="48"/>
      <c r="AO30" s="64"/>
      <c r="BD30" s="48"/>
      <c r="BG30" s="48"/>
      <c r="BJ30" s="48"/>
      <c r="BM30" s="48"/>
      <c r="BP30" s="48"/>
      <c r="BT30" s="13" t="s">
        <v>609</v>
      </c>
      <c r="BU30" s="13" t="s">
        <v>609</v>
      </c>
      <c r="BV30" s="13" t="s">
        <v>609</v>
      </c>
      <c r="BW30" s="66" t="s">
        <v>609</v>
      </c>
      <c r="BX30" s="22" t="s">
        <v>609</v>
      </c>
      <c r="BY30" s="22" t="s">
        <v>609</v>
      </c>
      <c r="BZ30" s="66" t="s">
        <v>609</v>
      </c>
      <c r="CA30" s="22" t="s">
        <v>609</v>
      </c>
      <c r="CB30" s="22" t="s">
        <v>609</v>
      </c>
      <c r="CC30" s="66" t="s">
        <v>609</v>
      </c>
      <c r="CD30" s="22" t="s">
        <v>609</v>
      </c>
      <c r="CE30" s="22" t="s">
        <v>609</v>
      </c>
      <c r="CF30" s="66" t="s">
        <v>609</v>
      </c>
      <c r="CG30" s="22" t="s">
        <v>609</v>
      </c>
      <c r="CH30" s="22" t="s">
        <v>609</v>
      </c>
      <c r="CI30" s="66" t="s">
        <v>609</v>
      </c>
      <c r="CJ30" s="22" t="s">
        <v>609</v>
      </c>
      <c r="CK30" s="22" t="s">
        <v>609</v>
      </c>
    </row>
    <row r="31" spans="1:89" ht="15" customHeight="1" thickTop="1" x14ac:dyDescent="0.2">
      <c r="BT31" s="13" t="s">
        <v>609</v>
      </c>
      <c r="BU31" s="13" t="s">
        <v>609</v>
      </c>
      <c r="BV31" s="13" t="s">
        <v>609</v>
      </c>
      <c r="BW31" s="66" t="s">
        <v>609</v>
      </c>
      <c r="BX31" s="22" t="s">
        <v>609</v>
      </c>
      <c r="BY31" s="22" t="s">
        <v>609</v>
      </c>
      <c r="BZ31" s="66" t="s">
        <v>609</v>
      </c>
      <c r="CA31" s="22" t="s">
        <v>609</v>
      </c>
      <c r="CB31" s="22" t="s">
        <v>609</v>
      </c>
      <c r="CC31" s="66" t="s">
        <v>609</v>
      </c>
      <c r="CD31" s="22" t="s">
        <v>609</v>
      </c>
      <c r="CE31" s="22" t="s">
        <v>609</v>
      </c>
      <c r="CF31" s="66" t="s">
        <v>609</v>
      </c>
      <c r="CG31" s="22" t="s">
        <v>609</v>
      </c>
      <c r="CH31" s="22" t="s">
        <v>609</v>
      </c>
      <c r="CI31" s="66" t="s">
        <v>609</v>
      </c>
      <c r="CJ31" s="22" t="s">
        <v>609</v>
      </c>
      <c r="CK31" s="22" t="s">
        <v>609</v>
      </c>
    </row>
    <row r="32" spans="1:89" x14ac:dyDescent="0.2">
      <c r="BT32" s="13" t="s">
        <v>609</v>
      </c>
      <c r="BU32" s="13" t="s">
        <v>609</v>
      </c>
      <c r="BV32" s="13" t="s">
        <v>609</v>
      </c>
      <c r="BW32" s="66" t="s">
        <v>609</v>
      </c>
      <c r="BX32" s="22" t="s">
        <v>609</v>
      </c>
      <c r="BY32" s="22" t="s">
        <v>609</v>
      </c>
      <c r="BZ32" s="66" t="s">
        <v>609</v>
      </c>
      <c r="CA32" s="22" t="s">
        <v>609</v>
      </c>
      <c r="CB32" s="22" t="s">
        <v>609</v>
      </c>
      <c r="CC32" s="66" t="s">
        <v>609</v>
      </c>
      <c r="CD32" s="22" t="s">
        <v>609</v>
      </c>
      <c r="CE32" s="22" t="s">
        <v>609</v>
      </c>
      <c r="CF32" s="66" t="s">
        <v>609</v>
      </c>
      <c r="CG32" s="22" t="s">
        <v>609</v>
      </c>
      <c r="CH32" s="22" t="s">
        <v>609</v>
      </c>
      <c r="CI32" s="66" t="s">
        <v>609</v>
      </c>
      <c r="CJ32" s="22" t="s">
        <v>609</v>
      </c>
      <c r="CK32" s="22" t="s">
        <v>609</v>
      </c>
    </row>
    <row r="33" spans="75:87" x14ac:dyDescent="0.2">
      <c r="BW33" s="48"/>
      <c r="BZ33" s="48"/>
      <c r="CC33" s="48"/>
      <c r="CF33" s="48"/>
      <c r="CI33" s="48"/>
    </row>
  </sheetData>
  <sortState xmlns:xlrd2="http://schemas.microsoft.com/office/spreadsheetml/2017/richdata2" ref="A11:CK15">
    <sortCondition ref="E11:E15"/>
  </sortState>
  <mergeCells count="12">
    <mergeCell ref="D2:AO6"/>
    <mergeCell ref="AJ8:AO8"/>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F8030CC9-DF25-419D-ACEE-E960A0359C58}">
      <formula1>Windspd</formula1>
    </dataValidation>
    <dataValidation type="list" allowBlank="1" showInputMessage="1" showErrorMessage="1" sqref="C11:C29" xr:uid="{1C10585F-FDDB-4502-9A41-F7700CAEC743}">
      <formula1>Boats</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A1E79962-D4F5-4F44-9D5A-26AF4F0640C0}">
          <x14:formula1>
            <xm:f>Memb!$B$2:$B$317</xm:f>
          </x14:formula1>
          <xm:sqref>B11:B29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007BF-7656-4F89-B9D5-EDF5B4F859BF}">
  <dimension ref="A1:CK33"/>
  <sheetViews>
    <sheetView workbookViewId="0">
      <selection activeCell="A16" sqref="A16:XFD1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196</v>
      </c>
      <c r="C2" s="2"/>
      <c r="D2" s="410" t="s">
        <v>1181</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272</v>
      </c>
      <c r="C3" s="2" t="s">
        <v>440</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155</v>
      </c>
      <c r="C4" s="2"/>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879</v>
      </c>
      <c r="C5" s="2"/>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t="s">
        <v>842</v>
      </c>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44667</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9" si="0">F11</f>
        <v>1</v>
      </c>
      <c r="B11" s="61" t="s">
        <v>375</v>
      </c>
      <c r="C11" s="333" t="s">
        <v>224</v>
      </c>
      <c r="D11" s="249">
        <v>6168</v>
      </c>
      <c r="E11" s="15">
        <f t="shared" ref="E11:E31" si="1">IF(B11="","",J11+N11+R11+V11+Z11)</f>
        <v>3</v>
      </c>
      <c r="F11" s="16">
        <f t="shared" ref="F11:F31" si="2">IF(B11="","",RANK(E11,E$11:E$31,1))</f>
        <v>1</v>
      </c>
      <c r="G11" s="8"/>
      <c r="H11" s="238">
        <v>1</v>
      </c>
      <c r="I11" s="242">
        <f t="shared" ref="I11:I31" si="3">IF(OR(H11="DNS",H11="DNF",H11="DSQ",H11="DNC",H11="OCS"),"",IF(H$9="","",IF($B11="","",H11)))</f>
        <v>1</v>
      </c>
      <c r="J11" s="234">
        <f t="shared" ref="J11:J31" si="4">IF(OR(H11="DNS",H11="DNF",H11="DSQ",H11="DNC",H11="OCS"),(COUNTA($B$11:$B$31)+1),IF($B11="","",RANK(I11,I$11:I$31,1)))</f>
        <v>1</v>
      </c>
      <c r="K11" s="8"/>
      <c r="L11" s="238">
        <v>2</v>
      </c>
      <c r="M11" s="242">
        <f t="shared" ref="M11:M31" si="5">IF(OR(L11="DNS",L11="DNF",L11="DSQ",L11="DNC",L11="OCS"),"",IF(L$9="","",IF($B11="","",L11)))</f>
        <v>2</v>
      </c>
      <c r="N11" s="234">
        <f t="shared" ref="N11:N31" si="6">IF(OR(L11="DNS",L11="DNF",L11="DSQ",L11="DNC",L11="OCS"),(COUNTA($B$11:$B$31)+1),IF($B11="","",RANK(M11,M$11:M$31,1)))</f>
        <v>2</v>
      </c>
      <c r="O11" s="8"/>
      <c r="P11" s="238"/>
      <c r="Q11" s="242"/>
      <c r="R11" s="234"/>
      <c r="S11" s="8"/>
      <c r="T11" s="238"/>
      <c r="U11" s="242"/>
      <c r="V11" s="234"/>
      <c r="W11" s="8"/>
      <c r="X11" s="238"/>
      <c r="Y11" s="242"/>
      <c r="Z11" s="234"/>
      <c r="AR11" s="13" t="str">
        <f t="shared" ref="AR11:AT26" si="7">IF($B11="","",B11)</f>
        <v>Andrew Fox</v>
      </c>
      <c r="AS11" s="13" t="str">
        <f t="shared" si="7"/>
        <v>FSCT</v>
      </c>
      <c r="AT11" s="13">
        <f t="shared" si="7"/>
        <v>6168</v>
      </c>
      <c r="AU11" s="22">
        <f t="shared" ref="AU11:AU31" si="8">IF($B11="","",IF(J11&gt;0,IF(OR(H11="DNS",H11="DSQ",H11="DNC",H11="OCS"),0,IF(H11="DNF",1,(COUNTIF($H$11:$H$31,"=DNF")+COUNT($I$11:$I$31))-J11+1)),0))</f>
        <v>6</v>
      </c>
      <c r="AV11" s="22">
        <f t="shared" ref="AV11:AV31" si="9">IF($B11="","",IF(N11&gt;0,IF(OR(L11="DNS",L11="DSQ",L11="DNC",L11="OCS"),0,IF(L11="DNF",1,(COUNTIF($L$11:$L$31,"=DNF")+COUNT($M$11:$M$31)-N11+1))),0))</f>
        <v>5</v>
      </c>
      <c r="AW11" s="22">
        <f t="shared" ref="AW11:AW31" si="10">IF($B11="","",IF(R11&gt;0,IF(OR(P11="DNS",P11="DSQ",P11="DNC",P11="OCS"),0,IF(P11="DNF",1,(COUNTIF($P$11:$P$31,"=DNF")+COUNT($Q$11:$Q$31))-R11+1)),0))</f>
        <v>0</v>
      </c>
      <c r="AX11" s="22">
        <f t="shared" ref="AX11:AX31" si="11">IF($B11="","",IF(V11&gt;0,IF(OR(T11="DNS",T11="DSQ",T11="DNC",T11="OCS"),0,IF(T11="DNF",1,(COUNTIF($T$11:$T$31,"=DNF")+COUNT($U$11:$U$31))-V11+1)),0))</f>
        <v>0</v>
      </c>
      <c r="AY11" s="22">
        <f t="shared" ref="AY11:AY31" si="12">IF($B11="","",IF(Z11&gt;0,IF(OR(X11="DNS",X11="DSQ",X11="DNC",X11="OCS"),0,IF(X11="DNF",1,(COUNTIF($X$11:$X$31,"=DNF")+COUNT($Y$11:$Y$31))-Z11+1)),0))</f>
        <v>0</v>
      </c>
      <c r="BA11" s="13" t="str">
        <f t="shared" ref="BA11:BC26" si="13">IF($B11="","",B11)</f>
        <v>Andrew Fox</v>
      </c>
      <c r="BB11" s="13" t="str">
        <f t="shared" si="13"/>
        <v>FSCT</v>
      </c>
      <c r="BC11" s="13">
        <f t="shared" si="13"/>
        <v>6168</v>
      </c>
      <c r="BD11" s="66" t="str">
        <f t="shared" ref="BD11:BD31" si="14">IF($C11="TH",H11,"")</f>
        <v/>
      </c>
      <c r="BE11" s="22" t="str">
        <f t="shared" ref="BE11:BE31" si="15">IF(J11&gt;0,IF($C11="TH",IF(OR(BD11="DNS",BD11="DNF",BD11="DSQ",BD11="DNC",BD11="OCS"),(COUNTIF($C$11:$C$31,"=TH")+1),IF($B11="","",RANK(BD11,BD$11:BD$31,1))),""),"")</f>
        <v/>
      </c>
      <c r="BF11" s="22" t="str">
        <f t="shared" ref="BF11:BF31" si="16">IF(BE11="","",IF($C11="TH",IF($B11="","",IF(BE11&gt;0,IF(OR(BD11="DNS",BD11="DSQ",BD11="DNC",BD11="OCS"),0,IF(BD11="DNF",1,(COUNTIF($BD$11:$BD$31,"=DNF")+COUNT($BD$11:$BD$31))-BE11+1)),0)),""))</f>
        <v/>
      </c>
      <c r="BG11" s="66" t="str">
        <f t="shared" ref="BG11:BG31" si="17">IF($C11="TH",L11,"")</f>
        <v/>
      </c>
      <c r="BH11" s="22" t="str">
        <f t="shared" ref="BH11:BH31" si="18">IF(N11&gt;0,IF($C11="TH",IF(OR(BG11="DNS",BG11="DNF",BG11="DSQ",BG11="DNC",BG11="OCS"),(COUNTIF($C$11:$C$31,"=TH")+1),IF($B11="","",RANK(BG11,BG$11:BG$31,1))),""),"")</f>
        <v/>
      </c>
      <c r="BI11" s="22" t="str">
        <f t="shared" ref="BI11:BI31" si="19">IF(BH11="","",IF($C11="TH",IF($B11="","",IF(BH11&gt;0,IF(OR(BG11="DNS",BG11="DSQ",BG11="DNC",BG11="OCS"),0,IF(BG11="DNF",1,(COUNTIF($BG$11:$BG$31,"=DNF")+COUNT($BG$11:$BG$31))-BH11+1)),0)),""))</f>
        <v/>
      </c>
      <c r="BJ11" s="66" t="str">
        <f t="shared" ref="BJ11:BJ31" si="20">IF($C11="TH",P11,"")</f>
        <v/>
      </c>
      <c r="BK11" s="22" t="str">
        <f t="shared" ref="BK11:BK31" si="21">IF(R11&gt;0,IF($C11="TH",IF(OR(BJ11="DNS",BJ11="DNF",BJ11="DSQ",BJ11="DNC",BJ11="OCS"),(COUNTIF($C$11:$C$31,"=TH")+1),IF($B11="","",RANK(BJ11,BJ$11:BJ$31,1))),""),"")</f>
        <v/>
      </c>
      <c r="BL11" s="22" t="str">
        <f t="shared" ref="BL11:BL31" si="22">IF(BK11="","",IF($C11="TH",IF($B11="","",IF(BK11&gt;0,IF(OR(BJ11="DNS",BJ11="DSQ",BJ11="DNC",BJ11="OCS"),0,IF(BJ11="DNF",1,(COUNTIF($BJ$11:$BJ$31,"=DNF")+COUNT($BJ$11:$BJ$31))-BK11+1)),0)),""))</f>
        <v/>
      </c>
      <c r="BM11" s="66" t="str">
        <f t="shared" ref="BM11:BM31" si="23">IF($C11="TH",T11,"")</f>
        <v/>
      </c>
      <c r="BN11" s="22" t="str">
        <f t="shared" ref="BN11:BN31" si="24">IF(V11&gt;0,IF($C11="TH",IF(OR(BM11="DNS",BM11="DNF",BM11="DSQ",BM11="DNC",BM11="OCS"),(COUNTIF($C$11:$C$31,"=TH")+1),IF($B11="","",RANK(BM11,BM$11:BM$31,1))),""),"")</f>
        <v/>
      </c>
      <c r="BO11" s="22" t="str">
        <f t="shared" ref="BO11:BO31" si="25">IF(BN11="","",IF($C11="TH",IF($B11="","",IF(BN11&gt;0,IF(OR(BM11="DNS",BM11="DSQ",BM11="DNC",BM11="OCS"),0,IF(BM11="DNF",1,(COUNTIF($BM$11:$BM$31,"=DNF")+COUNT($BM$11:$BM$31))-BN11+1)),0)),""))</f>
        <v/>
      </c>
      <c r="BP11" s="66" t="str">
        <f t="shared" ref="BP11:BP31" si="26">IF($C11="TH",X11,"")</f>
        <v/>
      </c>
      <c r="BQ11" s="22" t="str">
        <f t="shared" ref="BQ11:BQ31" si="27">IF(Z11&gt;0,IF($C11="TH",IF(OR(BP11="DNS",BP11="DNF",BP11="DSQ",BP11="DNC",BP11="OCS"),(COUNTIF($C$11:$C$31,"=TH")+1),IF($B11="","",RANK(BP11,BP$11:BP$31,1))),""),"")</f>
        <v/>
      </c>
      <c r="BR11" s="22" t="str">
        <f t="shared" ref="BR11:BR31" si="28">IF(BQ11="","",IF($C11="TH",IF($B11="","",IF(BQ11&gt;0,IF(OR(BP11="DNS",BP11="DSQ",BP11="DNC",BP11="OCS"),0,IF(BP11="DNF",1,(COUNTIF($BP$11:$BP$31,"=DNF")+COUNT($BP$11:$BP$31))-BQ11+1)),0)),""))</f>
        <v/>
      </c>
      <c r="BT11" s="13" t="str">
        <f t="shared" ref="BT11:BV26" si="29">IF($B11="","",B11)</f>
        <v>Andrew Fox</v>
      </c>
      <c r="BU11" s="13" t="str">
        <f t="shared" si="29"/>
        <v>FSCT</v>
      </c>
      <c r="BV11" s="13">
        <f t="shared" si="29"/>
        <v>6168</v>
      </c>
      <c r="BW11" s="66">
        <f t="shared" ref="BW11:BW31" si="30">IF($C11="FSCT",H11,"")</f>
        <v>1</v>
      </c>
      <c r="BX11" s="22">
        <f t="shared" ref="BX11:BX31" si="31">IF(J11&gt;0,IF($C11="FSCT",IF(OR(BW11="DNS",BW11="DNF",BW11="DSQ",BW11="DNC",BW11="OCS"),(COUNTIF($C$11:$C$31,"=FSCT")+1),IF($B11="","",RANK(BW11,BW$11:BW$31,1))),""),"")</f>
        <v>1</v>
      </c>
      <c r="BY11" s="22">
        <f t="shared" ref="BY11:BY31" si="32">IF(BX11="","",IF($C11="FSCT",IF($B11="","",IF(BX11&gt;0,IF(OR(BW11="DNS",BW11="DSQ",BW11="DNC",BW11="OCS"),0,IF(BW11="DNF",1,(COUNTIF($BW$11:$BW$31,"=DNF")+COUNT($BW$11:$BW$31))-BX11+1)),0)),""))</f>
        <v>6</v>
      </c>
      <c r="BZ11" s="66">
        <f t="shared" ref="BZ11:BZ31" si="33">IF($C11="FSCT",L11,"")</f>
        <v>2</v>
      </c>
      <c r="CA11" s="22">
        <f t="shared" ref="CA11:CA31" si="34">IF(N11&gt;0,IF($C11="FSCT",IF(OR(BZ11="DNS",BZ11="DNF",BZ11="DSQ",BZ11="DNC",BZ11="OCS"),(COUNTIF($C$11:$C$31,"=FSCT")+1),IF($B11="","",RANK(BZ11,BZ$11:BZ$31,1))),""),"")</f>
        <v>2</v>
      </c>
      <c r="CB11" s="22">
        <f t="shared" ref="CB11:CB31" si="35">IF(CA11="","",IF($C11="FSCT",IF($B11="","",IF(CA11&gt;0,IF(OR(BZ11="DNS",BZ11="DSQ",BZ11="DNC",BZ11="OCS"),0,IF(BZ11="DNF",1,(COUNTIF($BZ$11:$BZ$31,"=DNF")+COUNT($BZ$11:$BZ$31))-CA11+1)),0)),""))</f>
        <v>5</v>
      </c>
      <c r="CC11" s="66">
        <f t="shared" ref="CC11:CC31" si="36">IF($C11="FSCT",P11,"")</f>
        <v>0</v>
      </c>
      <c r="CD11" s="22" t="str">
        <f t="shared" ref="CD11:CD31" si="37">IF(R11&gt;0,IF($C11="FSCT",IF(OR(CC11="DNS",CC11="DNF",CC11="DSQ",CC11="DNC",CC11="OCS"),(COUNTIF($C$11:$C$31,"=FSCT")+1),IF($B11="","",RANK(CC11,CC$11:CC$31,1))),""),"")</f>
        <v/>
      </c>
      <c r="CE11" s="22" t="str">
        <f t="shared" ref="CE11:CE31" si="38">IF(CD11="","",IF($C11="FSCT",IF($B11="","",IF(CD11&gt;0,IF(OR(CC11="DNS",CC11="DSQ",CC11="DNC",CC11="OCS"),0,IF(CC11="DNF",1,(COUNTIF($CC$11:$CC$31,"=DNF")+COUNT($CC$11:$CC$31))-CD11+1)),0)),""))</f>
        <v/>
      </c>
      <c r="CF11" s="66">
        <f t="shared" ref="CF11:CF31" si="39">IF($C11="FSCT",T11,"")</f>
        <v>0</v>
      </c>
      <c r="CG11" s="22" t="str">
        <f t="shared" ref="CG11:CG31" si="40">IF(V11&gt;0,IF($C11="FSCT",IF(OR(CF11="DNS",CF11="DNF",CF11="DSQ",CF11="DNC",CF11="OCS"),(COUNTIF($C$11:$C$31,"=FSCT")+1),IF($B11="","",RANK(CF11,CF$11:CF$31,1))),""),"")</f>
        <v/>
      </c>
      <c r="CH11" s="22" t="str">
        <f t="shared" ref="CH11:CH31" si="41">IF(CG11="","",IF($C11="FSCT",IF($B11="","",IF(CG11&gt;0,IF(OR(CF11="DNS",CF11="DSQ",CF11="DNC",CF11="OCS"),0,IF(CF11="DNF",1,(COUNTIF($CF$11:$CF$31,"=DNF")+COUNT($CF$11:$CF$31))-CG11+1)),0)),""))</f>
        <v/>
      </c>
      <c r="CI11" s="66">
        <f t="shared" ref="CI11:CI31" si="42">IF($C11="FSCT",X11,"")</f>
        <v>0</v>
      </c>
      <c r="CJ11" s="22" t="str">
        <f t="shared" ref="CJ11:CJ31" si="43">IF(Z11&gt;0,IF($C11="FSCT",IF(OR(CI11="DNS",CI11="DNF",CI11="DSQ",CI11="DNC",CI11="OCS"),(COUNTIF($C$11:$C$31,"=FSCT")+1),IF($B11="","",RANK(CI11,CI$11:CI$31,1))),""),"")</f>
        <v/>
      </c>
      <c r="CK11" s="22" t="str">
        <f t="shared" ref="CK11:CK31" si="44">IF(CJ11="","",IF($C11="FSCT",IF($B11="","",IF(CJ11&gt;0,IF(OR(CI11="DNS",CI11="DSQ",CI11="DNC",CI11="OCS"),0,IF(CI11="DNF",1,(COUNTIF($CI$11:$CI$31,"=DNF")+COUNT($CI$11:$CI$31))-CJ11+1)),0)),""))</f>
        <v/>
      </c>
    </row>
    <row r="12" spans="1:89" ht="15" customHeight="1" x14ac:dyDescent="0.2">
      <c r="A12" s="252">
        <f t="shared" si="0"/>
        <v>2</v>
      </c>
      <c r="B12" s="61" t="s">
        <v>267</v>
      </c>
      <c r="C12" s="333" t="s">
        <v>224</v>
      </c>
      <c r="D12" s="249">
        <v>6141</v>
      </c>
      <c r="E12" s="15">
        <f t="shared" si="1"/>
        <v>4</v>
      </c>
      <c r="F12" s="16">
        <f t="shared" si="2"/>
        <v>2</v>
      </c>
      <c r="G12" s="8"/>
      <c r="H12" s="238">
        <v>3</v>
      </c>
      <c r="I12" s="242">
        <f t="shared" si="3"/>
        <v>3</v>
      </c>
      <c r="J12" s="234">
        <f t="shared" si="4"/>
        <v>3</v>
      </c>
      <c r="K12" s="8"/>
      <c r="L12" s="238">
        <v>1</v>
      </c>
      <c r="M12" s="242">
        <f t="shared" si="5"/>
        <v>1</v>
      </c>
      <c r="N12" s="234">
        <f t="shared" si="6"/>
        <v>1</v>
      </c>
      <c r="O12" s="8"/>
      <c r="P12" s="238"/>
      <c r="Q12" s="242"/>
      <c r="R12" s="234"/>
      <c r="S12" s="8"/>
      <c r="T12" s="238"/>
      <c r="U12" s="242"/>
      <c r="V12" s="234"/>
      <c r="W12" s="8"/>
      <c r="X12" s="238"/>
      <c r="Y12" s="242"/>
      <c r="Z12" s="234"/>
      <c r="AR12" s="13" t="str">
        <f t="shared" si="7"/>
        <v>Barry Hambrick</v>
      </c>
      <c r="AS12" s="13" t="str">
        <f t="shared" si="7"/>
        <v>FSCT</v>
      </c>
      <c r="AT12" s="13">
        <f t="shared" si="7"/>
        <v>6141</v>
      </c>
      <c r="AU12" s="22">
        <f t="shared" si="8"/>
        <v>4</v>
      </c>
      <c r="AV12" s="22">
        <f t="shared" si="9"/>
        <v>6</v>
      </c>
      <c r="AW12" s="22">
        <f t="shared" si="10"/>
        <v>0</v>
      </c>
      <c r="AX12" s="22">
        <f t="shared" si="11"/>
        <v>0</v>
      </c>
      <c r="AY12" s="22">
        <f t="shared" si="12"/>
        <v>0</v>
      </c>
      <c r="BA12" s="13" t="str">
        <f t="shared" si="13"/>
        <v>Barry Hambrick</v>
      </c>
      <c r="BB12" s="13" t="str">
        <f t="shared" si="13"/>
        <v>FSCT</v>
      </c>
      <c r="BC12" s="13">
        <f t="shared" si="13"/>
        <v>6141</v>
      </c>
      <c r="BD12" s="66" t="str">
        <f t="shared" si="14"/>
        <v/>
      </c>
      <c r="BE12" s="22" t="str">
        <f t="shared" si="15"/>
        <v/>
      </c>
      <c r="BF12" s="22" t="str">
        <f t="shared" si="16"/>
        <v/>
      </c>
      <c r="BG12" s="66" t="str">
        <f t="shared" si="17"/>
        <v/>
      </c>
      <c r="BH12" s="22" t="str">
        <f t="shared" si="18"/>
        <v/>
      </c>
      <c r="BI12" s="22" t="str">
        <f t="shared" si="19"/>
        <v/>
      </c>
      <c r="BJ12" s="66" t="str">
        <f t="shared" si="20"/>
        <v/>
      </c>
      <c r="BK12" s="22" t="str">
        <f t="shared" si="21"/>
        <v/>
      </c>
      <c r="BL12" s="22" t="str">
        <f t="shared" si="22"/>
        <v/>
      </c>
      <c r="BM12" s="66" t="str">
        <f t="shared" si="23"/>
        <v/>
      </c>
      <c r="BN12" s="22" t="str">
        <f t="shared" si="24"/>
        <v/>
      </c>
      <c r="BO12" s="22" t="str">
        <f t="shared" si="25"/>
        <v/>
      </c>
      <c r="BP12" s="66" t="str">
        <f t="shared" si="26"/>
        <v/>
      </c>
      <c r="BQ12" s="22" t="str">
        <f t="shared" si="27"/>
        <v/>
      </c>
      <c r="BR12" s="22" t="str">
        <f t="shared" si="28"/>
        <v/>
      </c>
      <c r="BT12" s="13" t="str">
        <f t="shared" si="29"/>
        <v>Barry Hambrick</v>
      </c>
      <c r="BU12" s="13" t="str">
        <f t="shared" si="29"/>
        <v>FSCT</v>
      </c>
      <c r="BV12" s="13">
        <f t="shared" si="29"/>
        <v>6141</v>
      </c>
      <c r="BW12" s="66">
        <f t="shared" si="30"/>
        <v>3</v>
      </c>
      <c r="BX12" s="22">
        <f t="shared" si="31"/>
        <v>3</v>
      </c>
      <c r="BY12" s="22">
        <f t="shared" si="32"/>
        <v>4</v>
      </c>
      <c r="BZ12" s="66">
        <f t="shared" si="33"/>
        <v>1</v>
      </c>
      <c r="CA12" s="22">
        <f t="shared" si="34"/>
        <v>1</v>
      </c>
      <c r="CB12" s="22">
        <f t="shared" si="35"/>
        <v>6</v>
      </c>
      <c r="CC12" s="66">
        <f t="shared" si="36"/>
        <v>0</v>
      </c>
      <c r="CD12" s="22" t="str">
        <f t="shared" si="37"/>
        <v/>
      </c>
      <c r="CE12" s="22" t="str">
        <f t="shared" si="38"/>
        <v/>
      </c>
      <c r="CF12" s="66">
        <f t="shared" si="39"/>
        <v>0</v>
      </c>
      <c r="CG12" s="22" t="str">
        <f t="shared" si="40"/>
        <v/>
      </c>
      <c r="CH12" s="22" t="str">
        <f t="shared" si="41"/>
        <v/>
      </c>
      <c r="CI12" s="66">
        <f t="shared" si="42"/>
        <v>0</v>
      </c>
      <c r="CJ12" s="22" t="str">
        <f t="shared" si="43"/>
        <v/>
      </c>
      <c r="CK12" s="22" t="str">
        <f t="shared" si="44"/>
        <v/>
      </c>
    </row>
    <row r="13" spans="1:89" ht="15" customHeight="1" x14ac:dyDescent="0.2">
      <c r="A13" s="252">
        <f t="shared" si="0"/>
        <v>3</v>
      </c>
      <c r="B13" s="61" t="s">
        <v>162</v>
      </c>
      <c r="C13" s="333" t="s">
        <v>224</v>
      </c>
      <c r="D13" s="249">
        <v>5090</v>
      </c>
      <c r="E13" s="15">
        <f t="shared" si="1"/>
        <v>5</v>
      </c>
      <c r="F13" s="16">
        <f t="shared" si="2"/>
        <v>3</v>
      </c>
      <c r="G13" s="8"/>
      <c r="H13" s="238">
        <v>2</v>
      </c>
      <c r="I13" s="242">
        <f t="shared" si="3"/>
        <v>2</v>
      </c>
      <c r="J13" s="234">
        <f t="shared" si="4"/>
        <v>2</v>
      </c>
      <c r="K13" s="8"/>
      <c r="L13" s="238">
        <v>3</v>
      </c>
      <c r="M13" s="242">
        <f t="shared" si="5"/>
        <v>3</v>
      </c>
      <c r="N13" s="234">
        <f t="shared" si="6"/>
        <v>3</v>
      </c>
      <c r="O13" s="8"/>
      <c r="P13" s="238"/>
      <c r="Q13" s="242"/>
      <c r="R13" s="234"/>
      <c r="S13" s="8"/>
      <c r="T13" s="238"/>
      <c r="U13" s="242"/>
      <c r="V13" s="234"/>
      <c r="W13" s="8"/>
      <c r="X13" s="238"/>
      <c r="Y13" s="242"/>
      <c r="Z13" s="234"/>
      <c r="AR13" s="13" t="str">
        <f t="shared" si="7"/>
        <v>Tim Pack</v>
      </c>
      <c r="AS13" s="13" t="str">
        <f t="shared" si="7"/>
        <v>FSCT</v>
      </c>
      <c r="AT13" s="13">
        <f t="shared" si="7"/>
        <v>5090</v>
      </c>
      <c r="AU13" s="22">
        <f t="shared" si="8"/>
        <v>5</v>
      </c>
      <c r="AV13" s="22">
        <f t="shared" si="9"/>
        <v>4</v>
      </c>
      <c r="AW13" s="22">
        <f t="shared" si="10"/>
        <v>0</v>
      </c>
      <c r="AX13" s="22">
        <f t="shared" si="11"/>
        <v>0</v>
      </c>
      <c r="AY13" s="22">
        <f t="shared" si="12"/>
        <v>0</v>
      </c>
      <c r="BA13" s="13" t="str">
        <f t="shared" si="13"/>
        <v>Tim Pack</v>
      </c>
      <c r="BB13" s="13" t="str">
        <f t="shared" si="13"/>
        <v>FSCT</v>
      </c>
      <c r="BC13" s="13">
        <f t="shared" si="13"/>
        <v>5090</v>
      </c>
      <c r="BD13" s="66" t="str">
        <f t="shared" si="14"/>
        <v/>
      </c>
      <c r="BE13" s="22" t="str">
        <f t="shared" si="15"/>
        <v/>
      </c>
      <c r="BF13" s="22" t="str">
        <f t="shared" si="16"/>
        <v/>
      </c>
      <c r="BG13" s="66" t="str">
        <f t="shared" si="17"/>
        <v/>
      </c>
      <c r="BH13" s="22" t="str">
        <f t="shared" si="18"/>
        <v/>
      </c>
      <c r="BI13" s="22" t="str">
        <f t="shared" si="19"/>
        <v/>
      </c>
      <c r="BJ13" s="66" t="str">
        <f t="shared" si="20"/>
        <v/>
      </c>
      <c r="BK13" s="22" t="str">
        <f t="shared" si="21"/>
        <v/>
      </c>
      <c r="BL13" s="22" t="str">
        <f t="shared" si="22"/>
        <v/>
      </c>
      <c r="BM13" s="66" t="str">
        <f t="shared" si="23"/>
        <v/>
      </c>
      <c r="BN13" s="22" t="str">
        <f t="shared" si="24"/>
        <v/>
      </c>
      <c r="BO13" s="22" t="str">
        <f t="shared" si="25"/>
        <v/>
      </c>
      <c r="BP13" s="66" t="str">
        <f t="shared" si="26"/>
        <v/>
      </c>
      <c r="BQ13" s="22" t="str">
        <f t="shared" si="27"/>
        <v/>
      </c>
      <c r="BR13" s="22" t="str">
        <f t="shared" si="28"/>
        <v/>
      </c>
      <c r="BT13" s="13" t="str">
        <f t="shared" si="29"/>
        <v>Tim Pack</v>
      </c>
      <c r="BU13" s="13" t="str">
        <f t="shared" si="29"/>
        <v>FSCT</v>
      </c>
      <c r="BV13" s="13">
        <f t="shared" si="29"/>
        <v>5090</v>
      </c>
      <c r="BW13" s="66">
        <f t="shared" si="30"/>
        <v>2</v>
      </c>
      <c r="BX13" s="22">
        <f t="shared" si="31"/>
        <v>2</v>
      </c>
      <c r="BY13" s="22">
        <f t="shared" si="32"/>
        <v>5</v>
      </c>
      <c r="BZ13" s="66">
        <f t="shared" si="33"/>
        <v>3</v>
      </c>
      <c r="CA13" s="22">
        <f t="shared" si="34"/>
        <v>3</v>
      </c>
      <c r="CB13" s="22">
        <f t="shared" si="35"/>
        <v>4</v>
      </c>
      <c r="CC13" s="66">
        <f t="shared" si="36"/>
        <v>0</v>
      </c>
      <c r="CD13" s="22" t="str">
        <f t="shared" si="37"/>
        <v/>
      </c>
      <c r="CE13" s="22" t="str">
        <f t="shared" si="38"/>
        <v/>
      </c>
      <c r="CF13" s="66">
        <f t="shared" si="39"/>
        <v>0</v>
      </c>
      <c r="CG13" s="22" t="str">
        <f t="shared" si="40"/>
        <v/>
      </c>
      <c r="CH13" s="22" t="str">
        <f t="shared" si="41"/>
        <v/>
      </c>
      <c r="CI13" s="66">
        <f t="shared" si="42"/>
        <v>0</v>
      </c>
      <c r="CJ13" s="22" t="str">
        <f t="shared" si="43"/>
        <v/>
      </c>
      <c r="CK13" s="22" t="str">
        <f t="shared" si="44"/>
        <v/>
      </c>
    </row>
    <row r="14" spans="1:89" ht="15" customHeight="1" x14ac:dyDescent="0.2">
      <c r="A14" s="252">
        <f>F14</f>
        <v>4</v>
      </c>
      <c r="B14" s="61" t="s">
        <v>788</v>
      </c>
      <c r="C14" s="333" t="s">
        <v>224</v>
      </c>
      <c r="D14" s="249">
        <v>2417</v>
      </c>
      <c r="E14" s="15">
        <f>IF(B14="","",J14+N14+R14+V14+Z14)</f>
        <v>9</v>
      </c>
      <c r="F14" s="16">
        <f t="shared" si="2"/>
        <v>4</v>
      </c>
      <c r="G14" s="8"/>
      <c r="H14" s="238">
        <v>5</v>
      </c>
      <c r="I14" s="242">
        <f>IF(OR(H14="DNS",H14="DNF",H14="DSQ",H14="DNC",H14="OCS"),"",IF(H$9="","",IF($B14="","",H14)))</f>
        <v>5</v>
      </c>
      <c r="J14" s="234">
        <f t="shared" si="4"/>
        <v>5</v>
      </c>
      <c r="K14" s="8"/>
      <c r="L14" s="238">
        <v>4</v>
      </c>
      <c r="M14" s="242">
        <f>IF(OR(L14="DNS",L14="DNF",L14="DSQ",L14="DNC",L14="OCS"),"",IF(L$9="","",IF($B14="","",L14)))</f>
        <v>4</v>
      </c>
      <c r="N14" s="255">
        <f t="shared" si="6"/>
        <v>4</v>
      </c>
      <c r="O14" s="8"/>
      <c r="P14" s="238"/>
      <c r="Q14" s="242"/>
      <c r="R14" s="234"/>
      <c r="S14" s="8"/>
      <c r="T14" s="238"/>
      <c r="U14" s="242"/>
      <c r="V14" s="234"/>
      <c r="W14" s="8"/>
      <c r="X14" s="238"/>
      <c r="Y14" s="242"/>
      <c r="Z14" s="234"/>
      <c r="AR14" s="13" t="str">
        <f>IF($B14="","",B14)</f>
        <v>Rick Scarborough</v>
      </c>
      <c r="AS14" s="13" t="str">
        <f>IF($B14="","",C14)</f>
        <v>FSCT</v>
      </c>
      <c r="AT14" s="13">
        <f>IF($B14="","",D14)</f>
        <v>2417</v>
      </c>
      <c r="AU14" s="22">
        <f t="shared" si="8"/>
        <v>2</v>
      </c>
      <c r="AV14" s="22">
        <f t="shared" si="9"/>
        <v>3</v>
      </c>
      <c r="AW14" s="22">
        <f t="shared" si="10"/>
        <v>0</v>
      </c>
      <c r="AX14" s="22">
        <f t="shared" si="11"/>
        <v>0</v>
      </c>
      <c r="AY14" s="22">
        <f t="shared" si="12"/>
        <v>0</v>
      </c>
      <c r="BA14" s="13" t="str">
        <f>IF($B14="","",B14)</f>
        <v>Rick Scarborough</v>
      </c>
      <c r="BB14" s="13" t="str">
        <f>IF($B14="","",C14)</f>
        <v>FSCT</v>
      </c>
      <c r="BC14" s="13">
        <f>IF($B14="","",D14)</f>
        <v>2417</v>
      </c>
      <c r="BD14" s="66" t="str">
        <f>IF($C14="TH",H14,"")</f>
        <v/>
      </c>
      <c r="BE14" s="22" t="str">
        <f t="shared" si="15"/>
        <v/>
      </c>
      <c r="BF14" s="22" t="str">
        <f t="shared" si="16"/>
        <v/>
      </c>
      <c r="BG14" s="66" t="str">
        <f>IF($C14="TH",L14,"")</f>
        <v/>
      </c>
      <c r="BH14" s="22" t="str">
        <f t="shared" si="18"/>
        <v/>
      </c>
      <c r="BI14" s="22" t="str">
        <f t="shared" si="19"/>
        <v/>
      </c>
      <c r="BJ14" s="66" t="str">
        <f>IF($C14="TH",P14,"")</f>
        <v/>
      </c>
      <c r="BK14" s="22" t="str">
        <f t="shared" si="21"/>
        <v/>
      </c>
      <c r="BL14" s="22" t="str">
        <f t="shared" si="22"/>
        <v/>
      </c>
      <c r="BM14" s="66" t="str">
        <f>IF($C14="TH",T14,"")</f>
        <v/>
      </c>
      <c r="BN14" s="22" t="str">
        <f t="shared" si="24"/>
        <v/>
      </c>
      <c r="BO14" s="22" t="str">
        <f t="shared" si="25"/>
        <v/>
      </c>
      <c r="BP14" s="66" t="str">
        <f>IF($C14="TH",X14,"")</f>
        <v/>
      </c>
      <c r="BQ14" s="22" t="str">
        <f t="shared" si="27"/>
        <v/>
      </c>
      <c r="BR14" s="22" t="str">
        <f t="shared" si="28"/>
        <v/>
      </c>
      <c r="BT14" s="13" t="str">
        <f>IF($B14="","",B14)</f>
        <v>Rick Scarborough</v>
      </c>
      <c r="BU14" s="13" t="str">
        <f>IF($B14="","",C14)</f>
        <v>FSCT</v>
      </c>
      <c r="BV14" s="13">
        <f>IF($B14="","",D14)</f>
        <v>2417</v>
      </c>
      <c r="BW14" s="66">
        <f>IF($C14="FSCT",H14,"")</f>
        <v>5</v>
      </c>
      <c r="BX14" s="22">
        <f t="shared" si="31"/>
        <v>5</v>
      </c>
      <c r="BY14" s="22">
        <f t="shared" si="32"/>
        <v>2</v>
      </c>
      <c r="BZ14" s="66">
        <f>IF($C14="FSCT",L14,"")</f>
        <v>4</v>
      </c>
      <c r="CA14" s="22">
        <f t="shared" si="34"/>
        <v>4</v>
      </c>
      <c r="CB14" s="22">
        <f t="shared" si="35"/>
        <v>3</v>
      </c>
      <c r="CC14" s="66">
        <f>IF($C14="FSCT",P14,"")</f>
        <v>0</v>
      </c>
      <c r="CD14" s="22" t="str">
        <f t="shared" si="37"/>
        <v/>
      </c>
      <c r="CE14" s="22" t="str">
        <f t="shared" si="38"/>
        <v/>
      </c>
      <c r="CF14" s="66">
        <f>IF($C14="FSCT",T14,"")</f>
        <v>0</v>
      </c>
      <c r="CG14" s="22" t="str">
        <f t="shared" si="40"/>
        <v/>
      </c>
      <c r="CH14" s="22" t="str">
        <f t="shared" si="41"/>
        <v/>
      </c>
      <c r="CI14" s="66">
        <f>IF($C14="FSCT",X14,"")</f>
        <v>0</v>
      </c>
      <c r="CJ14" s="22" t="str">
        <f t="shared" si="43"/>
        <v/>
      </c>
      <c r="CK14" s="22" t="str">
        <f t="shared" si="44"/>
        <v/>
      </c>
    </row>
    <row r="15" spans="1:89" ht="15" customHeight="1" x14ac:dyDescent="0.2">
      <c r="A15" s="252">
        <v>5</v>
      </c>
      <c r="B15" s="61" t="s">
        <v>406</v>
      </c>
      <c r="C15" s="333" t="s">
        <v>224</v>
      </c>
      <c r="D15" s="249">
        <v>5634</v>
      </c>
      <c r="E15" s="15">
        <f t="shared" si="1"/>
        <v>9</v>
      </c>
      <c r="F15" s="16">
        <f t="shared" si="2"/>
        <v>4</v>
      </c>
      <c r="G15" s="8"/>
      <c r="H15" s="238">
        <v>4</v>
      </c>
      <c r="I15" s="242">
        <f t="shared" si="3"/>
        <v>4</v>
      </c>
      <c r="J15" s="234">
        <f t="shared" si="4"/>
        <v>4</v>
      </c>
      <c r="K15" s="8"/>
      <c r="L15" s="238">
        <v>5</v>
      </c>
      <c r="M15" s="242">
        <f t="shared" si="5"/>
        <v>5</v>
      </c>
      <c r="N15" s="234">
        <f t="shared" si="6"/>
        <v>5</v>
      </c>
      <c r="O15" s="8"/>
      <c r="P15" s="238"/>
      <c r="Q15" s="242"/>
      <c r="R15" s="234"/>
      <c r="S15" s="8"/>
      <c r="T15" s="238"/>
      <c r="U15" s="242"/>
      <c r="V15" s="234"/>
      <c r="W15" s="8"/>
      <c r="X15" s="238"/>
      <c r="Y15" s="242"/>
      <c r="Z15" s="234"/>
      <c r="AR15" s="13" t="str">
        <f t="shared" si="7"/>
        <v>Bill Massey</v>
      </c>
      <c r="AS15" s="13" t="str">
        <f t="shared" si="7"/>
        <v>FSCT</v>
      </c>
      <c r="AT15" s="13">
        <f t="shared" si="7"/>
        <v>5634</v>
      </c>
      <c r="AU15" s="22">
        <f t="shared" si="8"/>
        <v>3</v>
      </c>
      <c r="AV15" s="22">
        <f t="shared" si="9"/>
        <v>2</v>
      </c>
      <c r="AW15" s="22">
        <f t="shared" si="10"/>
        <v>0</v>
      </c>
      <c r="AX15" s="22">
        <f t="shared" si="11"/>
        <v>0</v>
      </c>
      <c r="AY15" s="22">
        <f t="shared" si="12"/>
        <v>0</v>
      </c>
      <c r="BA15" s="13" t="str">
        <f t="shared" si="13"/>
        <v>Bill Massey</v>
      </c>
      <c r="BB15" s="13" t="str">
        <f t="shared" si="13"/>
        <v>FSCT</v>
      </c>
      <c r="BC15" s="13">
        <f t="shared" si="13"/>
        <v>5634</v>
      </c>
      <c r="BD15" s="66" t="str">
        <f t="shared" si="14"/>
        <v/>
      </c>
      <c r="BE15" s="22" t="str">
        <f t="shared" si="15"/>
        <v/>
      </c>
      <c r="BF15" s="22" t="str">
        <f t="shared" si="16"/>
        <v/>
      </c>
      <c r="BG15" s="66" t="str">
        <f t="shared" si="17"/>
        <v/>
      </c>
      <c r="BH15" s="22" t="str">
        <f t="shared" si="18"/>
        <v/>
      </c>
      <c r="BI15" s="22" t="str">
        <f t="shared" si="19"/>
        <v/>
      </c>
      <c r="BJ15" s="66" t="str">
        <f t="shared" si="20"/>
        <v/>
      </c>
      <c r="BK15" s="22" t="str">
        <f t="shared" si="21"/>
        <v/>
      </c>
      <c r="BL15" s="22" t="str">
        <f t="shared" si="22"/>
        <v/>
      </c>
      <c r="BM15" s="66" t="str">
        <f t="shared" si="23"/>
        <v/>
      </c>
      <c r="BN15" s="22" t="str">
        <f t="shared" si="24"/>
        <v/>
      </c>
      <c r="BO15" s="22" t="str">
        <f t="shared" si="25"/>
        <v/>
      </c>
      <c r="BP15" s="66" t="str">
        <f t="shared" si="26"/>
        <v/>
      </c>
      <c r="BQ15" s="22" t="str">
        <f t="shared" si="27"/>
        <v/>
      </c>
      <c r="BR15" s="22" t="str">
        <f t="shared" si="28"/>
        <v/>
      </c>
      <c r="BT15" s="13" t="str">
        <f t="shared" si="29"/>
        <v>Bill Massey</v>
      </c>
      <c r="BU15" s="13" t="str">
        <f t="shared" si="29"/>
        <v>FSCT</v>
      </c>
      <c r="BV15" s="13">
        <f t="shared" si="29"/>
        <v>5634</v>
      </c>
      <c r="BW15" s="66">
        <f t="shared" si="30"/>
        <v>4</v>
      </c>
      <c r="BX15" s="22">
        <f t="shared" si="31"/>
        <v>4</v>
      </c>
      <c r="BY15" s="22">
        <f t="shared" si="32"/>
        <v>3</v>
      </c>
      <c r="BZ15" s="66">
        <f t="shared" si="33"/>
        <v>5</v>
      </c>
      <c r="CA15" s="22">
        <f t="shared" si="34"/>
        <v>5</v>
      </c>
      <c r="CB15" s="22">
        <f t="shared" si="35"/>
        <v>2</v>
      </c>
      <c r="CC15" s="66">
        <f t="shared" si="36"/>
        <v>0</v>
      </c>
      <c r="CD15" s="22" t="str">
        <f t="shared" si="37"/>
        <v/>
      </c>
      <c r="CE15" s="22" t="str">
        <f t="shared" si="38"/>
        <v/>
      </c>
      <c r="CF15" s="66">
        <f t="shared" si="39"/>
        <v>0</v>
      </c>
      <c r="CG15" s="22" t="str">
        <f t="shared" si="40"/>
        <v/>
      </c>
      <c r="CH15" s="22" t="str">
        <f t="shared" si="41"/>
        <v/>
      </c>
      <c r="CI15" s="66">
        <f t="shared" si="42"/>
        <v>0</v>
      </c>
      <c r="CJ15" s="22" t="str">
        <f t="shared" si="43"/>
        <v/>
      </c>
      <c r="CK15" s="22" t="str">
        <f t="shared" si="44"/>
        <v/>
      </c>
    </row>
    <row r="16" spans="1:89" ht="15" customHeight="1" x14ac:dyDescent="0.2">
      <c r="A16" s="252">
        <f t="shared" si="0"/>
        <v>6</v>
      </c>
      <c r="B16" s="61" t="s">
        <v>850</v>
      </c>
      <c r="C16" s="333" t="s">
        <v>224</v>
      </c>
      <c r="D16" s="249">
        <v>4133</v>
      </c>
      <c r="E16" s="15">
        <f t="shared" si="1"/>
        <v>13</v>
      </c>
      <c r="F16" s="16">
        <f t="shared" si="2"/>
        <v>6</v>
      </c>
      <c r="G16" s="8"/>
      <c r="H16" s="238" t="s">
        <v>816</v>
      </c>
      <c r="I16" s="242" t="str">
        <f t="shared" si="3"/>
        <v/>
      </c>
      <c r="J16" s="234">
        <f t="shared" si="4"/>
        <v>7</v>
      </c>
      <c r="K16" s="8"/>
      <c r="L16" s="238">
        <v>6</v>
      </c>
      <c r="M16" s="242">
        <f t="shared" si="5"/>
        <v>6</v>
      </c>
      <c r="N16" s="234">
        <f t="shared" si="6"/>
        <v>6</v>
      </c>
      <c r="O16" s="8"/>
      <c r="P16" s="238"/>
      <c r="Q16" s="242"/>
      <c r="R16" s="234"/>
      <c r="S16" s="8"/>
      <c r="T16" s="238"/>
      <c r="U16" s="242"/>
      <c r="V16" s="234"/>
      <c r="W16" s="8"/>
      <c r="X16" s="238"/>
      <c r="Y16" s="242"/>
      <c r="Z16" s="234"/>
      <c r="AR16" s="13" t="str">
        <f t="shared" si="7"/>
        <v>Troy Carmichael</v>
      </c>
      <c r="AS16" s="13" t="str">
        <f t="shared" si="7"/>
        <v>FSCT</v>
      </c>
      <c r="AT16" s="13">
        <f t="shared" si="7"/>
        <v>4133</v>
      </c>
      <c r="AU16" s="22">
        <f t="shared" si="8"/>
        <v>1</v>
      </c>
      <c r="AV16" s="22">
        <f t="shared" si="9"/>
        <v>1</v>
      </c>
      <c r="AW16" s="22">
        <f t="shared" si="10"/>
        <v>0</v>
      </c>
      <c r="AX16" s="22">
        <f t="shared" si="11"/>
        <v>0</v>
      </c>
      <c r="AY16" s="22">
        <f t="shared" si="12"/>
        <v>0</v>
      </c>
      <c r="BA16" s="13" t="str">
        <f t="shared" si="13"/>
        <v>Troy Carmichael</v>
      </c>
      <c r="BB16" s="13" t="str">
        <f t="shared" si="13"/>
        <v>FSCT</v>
      </c>
      <c r="BC16" s="13">
        <f t="shared" si="13"/>
        <v>4133</v>
      </c>
      <c r="BD16" s="66" t="str">
        <f t="shared" si="14"/>
        <v/>
      </c>
      <c r="BE16" s="22" t="str">
        <f t="shared" si="15"/>
        <v/>
      </c>
      <c r="BF16" s="22" t="str">
        <f t="shared" si="16"/>
        <v/>
      </c>
      <c r="BG16" s="66" t="str">
        <f t="shared" si="17"/>
        <v/>
      </c>
      <c r="BH16" s="22" t="str">
        <f t="shared" si="18"/>
        <v/>
      </c>
      <c r="BI16" s="22" t="str">
        <f t="shared" si="19"/>
        <v/>
      </c>
      <c r="BJ16" s="66" t="str">
        <f t="shared" si="20"/>
        <v/>
      </c>
      <c r="BK16" s="22" t="str">
        <f t="shared" si="21"/>
        <v/>
      </c>
      <c r="BL16" s="22" t="str">
        <f t="shared" si="22"/>
        <v/>
      </c>
      <c r="BM16" s="66" t="str">
        <f t="shared" si="23"/>
        <v/>
      </c>
      <c r="BN16" s="22" t="str">
        <f t="shared" si="24"/>
        <v/>
      </c>
      <c r="BO16" s="22" t="str">
        <f t="shared" si="25"/>
        <v/>
      </c>
      <c r="BP16" s="66" t="str">
        <f t="shared" si="26"/>
        <v/>
      </c>
      <c r="BQ16" s="22" t="str">
        <f t="shared" si="27"/>
        <v/>
      </c>
      <c r="BR16" s="22" t="str">
        <f t="shared" si="28"/>
        <v/>
      </c>
      <c r="BT16" s="13" t="str">
        <f t="shared" si="29"/>
        <v>Troy Carmichael</v>
      </c>
      <c r="BU16" s="13" t="str">
        <f t="shared" si="29"/>
        <v>FSCT</v>
      </c>
      <c r="BV16" s="13">
        <f t="shared" si="29"/>
        <v>4133</v>
      </c>
      <c r="BW16" s="66" t="str">
        <f t="shared" si="30"/>
        <v>DNF</v>
      </c>
      <c r="BX16" s="22">
        <f t="shared" si="31"/>
        <v>7</v>
      </c>
      <c r="BY16" s="22">
        <f t="shared" si="32"/>
        <v>1</v>
      </c>
      <c r="BZ16" s="66">
        <f t="shared" si="33"/>
        <v>6</v>
      </c>
      <c r="CA16" s="22">
        <f t="shared" si="34"/>
        <v>6</v>
      </c>
      <c r="CB16" s="22">
        <f t="shared" si="35"/>
        <v>1</v>
      </c>
      <c r="CC16" s="66">
        <f t="shared" si="36"/>
        <v>0</v>
      </c>
      <c r="CD16" s="22" t="str">
        <f t="shared" si="37"/>
        <v/>
      </c>
      <c r="CE16" s="22" t="str">
        <f t="shared" si="38"/>
        <v/>
      </c>
      <c r="CF16" s="66">
        <f t="shared" si="39"/>
        <v>0</v>
      </c>
      <c r="CG16" s="22" t="str">
        <f t="shared" si="40"/>
        <v/>
      </c>
      <c r="CH16" s="22" t="str">
        <f t="shared" si="41"/>
        <v/>
      </c>
      <c r="CI16" s="66">
        <f t="shared" si="42"/>
        <v>0</v>
      </c>
      <c r="CJ16" s="22" t="str">
        <f t="shared" si="43"/>
        <v/>
      </c>
      <c r="CK16" s="22" t="str">
        <f t="shared" si="44"/>
        <v/>
      </c>
    </row>
    <row r="17" spans="1:89" ht="15" customHeight="1" x14ac:dyDescent="0.2">
      <c r="A17" s="252" t="str">
        <f t="shared" si="0"/>
        <v/>
      </c>
      <c r="B17" s="61"/>
      <c r="C17" s="333"/>
      <c r="D17" s="249"/>
      <c r="E17" s="15" t="str">
        <f t="shared" si="1"/>
        <v/>
      </c>
      <c r="F17" s="16" t="str">
        <f t="shared" si="2"/>
        <v/>
      </c>
      <c r="G17" s="8"/>
      <c r="H17" s="238"/>
      <c r="I17" s="242" t="str">
        <f t="shared" si="3"/>
        <v/>
      </c>
      <c r="J17" s="234" t="str">
        <f t="shared" si="4"/>
        <v/>
      </c>
      <c r="K17" s="8"/>
      <c r="L17" s="238"/>
      <c r="M17" s="242" t="str">
        <f t="shared" si="5"/>
        <v/>
      </c>
      <c r="N17" s="234" t="str">
        <f t="shared" si="6"/>
        <v/>
      </c>
      <c r="O17" s="8"/>
      <c r="P17" s="238"/>
      <c r="Q17" s="242" t="str">
        <f t="shared" ref="Q17:Q31" si="45">IF(OR(P17="DNS",P17="DNF",P17="DSQ",P17="DNC",P17="OCS"),"",IF(P$9="","",IF($B17="","",P17)))</f>
        <v/>
      </c>
      <c r="R17" s="234" t="str">
        <f t="shared" ref="R17:R31" si="46">IF(OR(P17="DNS",P17="DNF",P17="DSQ",P17="DNC",P17="OCS"),(COUNTA($B$11:$B$31)+1),IF($B17="","",RANK(Q17,Q$11:Q$31,1)))</f>
        <v/>
      </c>
      <c r="S17" s="8"/>
      <c r="T17" s="238"/>
      <c r="U17" s="242" t="str">
        <f t="shared" ref="U17:U31" si="47">IF(OR(T17="DNS",T17="DNF",T17="DSQ",T17="DNC",T17="OCS"),"",IF(T$9="","",IF($B17="","",T17)))</f>
        <v/>
      </c>
      <c r="V17" s="234" t="str">
        <f t="shared" ref="V17:V31" si="48">IF(OR(T17="DNS",T17="DNF",T17="DSQ",T17="DNC",T17="OCS"),(COUNTA($B$11:$B$31)+1),IF($B17="","",RANK(U17,U$11:U$31,1)))</f>
        <v/>
      </c>
      <c r="W17" s="8"/>
      <c r="X17" s="238"/>
      <c r="Y17" s="242" t="str">
        <f t="shared" ref="Y17:Y31" si="49">IF(OR(X17="DNS",X17="DNF",X17="DSQ",X17="DNC",X17="OCS"),"",IF(X$9="","",IF($B17="","",X17)))</f>
        <v/>
      </c>
      <c r="Z17" s="234" t="str">
        <f t="shared" ref="Z17:Z31" si="50">IF(OR(X17="DNS",X17="DNF",X17="DSQ",X17="DNC",X17="OCS"),(COUNTA($B$11:$B$31)+1),IF($B17="","",RANK(Y17,Y$11:Y$31,1)))</f>
        <v/>
      </c>
      <c r="AR17" s="13" t="str">
        <f t="shared" si="7"/>
        <v/>
      </c>
      <c r="AS17" s="13" t="str">
        <f t="shared" si="7"/>
        <v/>
      </c>
      <c r="AT17" s="13" t="str">
        <f t="shared" si="7"/>
        <v/>
      </c>
      <c r="AU17" s="22" t="str">
        <f t="shared" si="8"/>
        <v/>
      </c>
      <c r="AV17" s="22" t="str">
        <f t="shared" si="9"/>
        <v/>
      </c>
      <c r="AW17" s="22" t="str">
        <f t="shared" si="10"/>
        <v/>
      </c>
      <c r="AX17" s="22" t="str">
        <f t="shared" si="11"/>
        <v/>
      </c>
      <c r="AY17" s="22" t="str">
        <f t="shared" si="12"/>
        <v/>
      </c>
      <c r="BA17" s="13" t="str">
        <f t="shared" si="13"/>
        <v/>
      </c>
      <c r="BB17" s="13" t="str">
        <f t="shared" si="13"/>
        <v/>
      </c>
      <c r="BC17" s="13" t="str">
        <f t="shared" si="13"/>
        <v/>
      </c>
      <c r="BD17" s="66" t="str">
        <f t="shared" si="14"/>
        <v/>
      </c>
      <c r="BE17" s="22" t="str">
        <f t="shared" si="15"/>
        <v/>
      </c>
      <c r="BF17" s="22" t="str">
        <f t="shared" si="16"/>
        <v/>
      </c>
      <c r="BG17" s="66" t="str">
        <f t="shared" si="17"/>
        <v/>
      </c>
      <c r="BH17" s="22" t="str">
        <f t="shared" si="18"/>
        <v/>
      </c>
      <c r="BI17" s="22" t="str">
        <f t="shared" si="19"/>
        <v/>
      </c>
      <c r="BJ17" s="66" t="str">
        <f t="shared" si="20"/>
        <v/>
      </c>
      <c r="BK17" s="22" t="str">
        <f t="shared" si="21"/>
        <v/>
      </c>
      <c r="BL17" s="22" t="str">
        <f t="shared" si="22"/>
        <v/>
      </c>
      <c r="BM17" s="66" t="str">
        <f t="shared" si="23"/>
        <v/>
      </c>
      <c r="BN17" s="22" t="str">
        <f t="shared" si="24"/>
        <v/>
      </c>
      <c r="BO17" s="22" t="str">
        <f t="shared" si="25"/>
        <v/>
      </c>
      <c r="BP17" s="66" t="str">
        <f t="shared" si="26"/>
        <v/>
      </c>
      <c r="BQ17" s="22" t="str">
        <f t="shared" si="27"/>
        <v/>
      </c>
      <c r="BR17" s="22" t="str">
        <f t="shared" si="28"/>
        <v/>
      </c>
      <c r="BT17" s="13" t="str">
        <f t="shared" si="29"/>
        <v/>
      </c>
      <c r="BU17" s="13" t="str">
        <f t="shared" si="29"/>
        <v/>
      </c>
      <c r="BV17" s="13" t="str">
        <f t="shared" si="29"/>
        <v/>
      </c>
      <c r="BW17" s="66" t="str">
        <f t="shared" si="30"/>
        <v/>
      </c>
      <c r="BX17" s="22" t="str">
        <f t="shared" si="31"/>
        <v/>
      </c>
      <c r="BY17" s="22" t="str">
        <f t="shared" si="32"/>
        <v/>
      </c>
      <c r="BZ17" s="66" t="str">
        <f t="shared" si="33"/>
        <v/>
      </c>
      <c r="CA17" s="22" t="str">
        <f t="shared" si="34"/>
        <v/>
      </c>
      <c r="CB17" s="22" t="str">
        <f t="shared" si="35"/>
        <v/>
      </c>
      <c r="CC17" s="66" t="str">
        <f t="shared" si="36"/>
        <v/>
      </c>
      <c r="CD17" s="22" t="str">
        <f t="shared" si="37"/>
        <v/>
      </c>
      <c r="CE17" s="22" t="str">
        <f t="shared" si="38"/>
        <v/>
      </c>
      <c r="CF17" s="66" t="str">
        <f t="shared" si="39"/>
        <v/>
      </c>
      <c r="CG17" s="22" t="str">
        <f t="shared" si="40"/>
        <v/>
      </c>
      <c r="CH17" s="22" t="str">
        <f t="shared" si="41"/>
        <v/>
      </c>
      <c r="CI17" s="66" t="str">
        <f t="shared" si="42"/>
        <v/>
      </c>
      <c r="CJ17" s="22" t="str">
        <f t="shared" si="43"/>
        <v/>
      </c>
      <c r="CK17" s="22" t="str">
        <f t="shared" si="44"/>
        <v/>
      </c>
    </row>
    <row r="18" spans="1:89" ht="15" customHeight="1" x14ac:dyDescent="0.2">
      <c r="A18" s="252" t="str">
        <f t="shared" si="0"/>
        <v/>
      </c>
      <c r="B18" s="61"/>
      <c r="C18" s="333"/>
      <c r="D18" s="249"/>
      <c r="E18" s="15" t="str">
        <f t="shared" si="1"/>
        <v/>
      </c>
      <c r="F18" s="16" t="str">
        <f t="shared" si="2"/>
        <v/>
      </c>
      <c r="G18" s="8"/>
      <c r="H18" s="238"/>
      <c r="I18" s="242" t="str">
        <f t="shared" si="3"/>
        <v/>
      </c>
      <c r="J18" s="234" t="str">
        <f t="shared" si="4"/>
        <v/>
      </c>
      <c r="K18" s="8"/>
      <c r="L18" s="238"/>
      <c r="M18" s="242" t="str">
        <f t="shared" si="5"/>
        <v/>
      </c>
      <c r="N18" s="234" t="str">
        <f t="shared" si="6"/>
        <v/>
      </c>
      <c r="O18" s="8"/>
      <c r="P18" s="238"/>
      <c r="Q18" s="242" t="str">
        <f t="shared" si="45"/>
        <v/>
      </c>
      <c r="R18" s="234" t="str">
        <f t="shared" si="46"/>
        <v/>
      </c>
      <c r="S18" s="8"/>
      <c r="T18" s="238"/>
      <c r="U18" s="242" t="str">
        <f t="shared" si="47"/>
        <v/>
      </c>
      <c r="V18" s="234" t="str">
        <f t="shared" si="48"/>
        <v/>
      </c>
      <c r="W18" s="8"/>
      <c r="X18" s="238"/>
      <c r="Y18" s="242" t="str">
        <f t="shared" si="49"/>
        <v/>
      </c>
      <c r="Z18" s="234" t="str">
        <f t="shared" si="50"/>
        <v/>
      </c>
      <c r="AR18" s="13" t="str">
        <f t="shared" si="7"/>
        <v/>
      </c>
      <c r="AS18" s="13" t="str">
        <f t="shared" si="7"/>
        <v/>
      </c>
      <c r="AT18" s="13" t="str">
        <f t="shared" si="7"/>
        <v/>
      </c>
      <c r="AU18" s="22" t="str">
        <f t="shared" si="8"/>
        <v/>
      </c>
      <c r="AV18" s="22" t="str">
        <f t="shared" si="9"/>
        <v/>
      </c>
      <c r="AW18" s="22" t="str">
        <f t="shared" si="10"/>
        <v/>
      </c>
      <c r="AX18" s="22" t="str">
        <f t="shared" si="11"/>
        <v/>
      </c>
      <c r="AY18" s="22" t="str">
        <f t="shared" si="12"/>
        <v/>
      </c>
      <c r="BA18" s="13" t="str">
        <f t="shared" si="13"/>
        <v/>
      </c>
      <c r="BB18" s="13" t="str">
        <f t="shared" si="13"/>
        <v/>
      </c>
      <c r="BC18" s="13" t="str">
        <f t="shared" si="13"/>
        <v/>
      </c>
      <c r="BD18" s="66" t="str">
        <f t="shared" si="14"/>
        <v/>
      </c>
      <c r="BE18" s="22" t="str">
        <f t="shared" si="15"/>
        <v/>
      </c>
      <c r="BF18" s="22" t="str">
        <f t="shared" si="16"/>
        <v/>
      </c>
      <c r="BG18" s="66" t="str">
        <f t="shared" si="17"/>
        <v/>
      </c>
      <c r="BH18" s="22" t="str">
        <f t="shared" si="18"/>
        <v/>
      </c>
      <c r="BI18" s="22" t="str">
        <f t="shared" si="19"/>
        <v/>
      </c>
      <c r="BJ18" s="66" t="str">
        <f t="shared" si="20"/>
        <v/>
      </c>
      <c r="BK18" s="22" t="str">
        <f t="shared" si="21"/>
        <v/>
      </c>
      <c r="BL18" s="22" t="str">
        <f t="shared" si="22"/>
        <v/>
      </c>
      <c r="BM18" s="66" t="str">
        <f t="shared" si="23"/>
        <v/>
      </c>
      <c r="BN18" s="22" t="str">
        <f t="shared" si="24"/>
        <v/>
      </c>
      <c r="BO18" s="22" t="str">
        <f t="shared" si="25"/>
        <v/>
      </c>
      <c r="BP18" s="66" t="str">
        <f t="shared" si="26"/>
        <v/>
      </c>
      <c r="BQ18" s="22" t="str">
        <f t="shared" si="27"/>
        <v/>
      </c>
      <c r="BR18" s="22" t="str">
        <f t="shared" si="28"/>
        <v/>
      </c>
      <c r="BT18" s="13" t="str">
        <f t="shared" si="29"/>
        <v/>
      </c>
      <c r="BU18" s="13" t="str">
        <f t="shared" si="29"/>
        <v/>
      </c>
      <c r="BV18" s="13" t="str">
        <f t="shared" si="29"/>
        <v/>
      </c>
      <c r="BW18" s="66" t="str">
        <f t="shared" si="30"/>
        <v/>
      </c>
      <c r="BX18" s="22" t="str">
        <f t="shared" si="31"/>
        <v/>
      </c>
      <c r="BY18" s="22" t="str">
        <f t="shared" si="32"/>
        <v/>
      </c>
      <c r="BZ18" s="66" t="str">
        <f t="shared" si="33"/>
        <v/>
      </c>
      <c r="CA18" s="22" t="str">
        <f t="shared" si="34"/>
        <v/>
      </c>
      <c r="CB18" s="22" t="str">
        <f t="shared" si="35"/>
        <v/>
      </c>
      <c r="CC18" s="66" t="str">
        <f t="shared" si="36"/>
        <v/>
      </c>
      <c r="CD18" s="22" t="str">
        <f t="shared" si="37"/>
        <v/>
      </c>
      <c r="CE18" s="22" t="str">
        <f t="shared" si="38"/>
        <v/>
      </c>
      <c r="CF18" s="66" t="str">
        <f t="shared" si="39"/>
        <v/>
      </c>
      <c r="CG18" s="22" t="str">
        <f t="shared" si="40"/>
        <v/>
      </c>
      <c r="CH18" s="22" t="str">
        <f t="shared" si="41"/>
        <v/>
      </c>
      <c r="CI18" s="66" t="str">
        <f t="shared" si="42"/>
        <v/>
      </c>
      <c r="CJ18" s="22" t="str">
        <f t="shared" si="43"/>
        <v/>
      </c>
      <c r="CK18" s="22" t="str">
        <f t="shared" si="44"/>
        <v/>
      </c>
    </row>
    <row r="19" spans="1:89" ht="15" customHeight="1" x14ac:dyDescent="0.2">
      <c r="A19" s="252" t="str">
        <f t="shared" si="0"/>
        <v/>
      </c>
      <c r="B19" s="61"/>
      <c r="C19" s="333"/>
      <c r="D19" s="249"/>
      <c r="E19" s="15" t="str">
        <f t="shared" si="1"/>
        <v/>
      </c>
      <c r="F19" s="16" t="str">
        <f t="shared" si="2"/>
        <v/>
      </c>
      <c r="G19" s="8"/>
      <c r="H19" s="238"/>
      <c r="I19" s="242" t="str">
        <f t="shared" si="3"/>
        <v/>
      </c>
      <c r="J19" s="234" t="str">
        <f t="shared" si="4"/>
        <v/>
      </c>
      <c r="K19" s="8"/>
      <c r="L19" s="238"/>
      <c r="M19" s="242" t="str">
        <f t="shared" si="5"/>
        <v/>
      </c>
      <c r="N19" s="234" t="str">
        <f t="shared" si="6"/>
        <v/>
      </c>
      <c r="O19" s="8"/>
      <c r="P19" s="238"/>
      <c r="Q19" s="242" t="str">
        <f t="shared" si="45"/>
        <v/>
      </c>
      <c r="R19" s="234" t="str">
        <f t="shared" si="46"/>
        <v/>
      </c>
      <c r="S19" s="8"/>
      <c r="T19" s="238"/>
      <c r="U19" s="242" t="str">
        <f t="shared" si="47"/>
        <v/>
      </c>
      <c r="V19" s="234" t="str">
        <f t="shared" si="48"/>
        <v/>
      </c>
      <c r="W19" s="8"/>
      <c r="X19" s="238"/>
      <c r="Y19" s="242" t="str">
        <f t="shared" si="49"/>
        <v/>
      </c>
      <c r="Z19" s="234" t="str">
        <f t="shared" si="50"/>
        <v/>
      </c>
      <c r="AR19" s="13" t="str">
        <f t="shared" si="7"/>
        <v/>
      </c>
      <c r="AS19" s="13" t="str">
        <f t="shared" si="7"/>
        <v/>
      </c>
      <c r="AT19" s="13" t="str">
        <f t="shared" si="7"/>
        <v/>
      </c>
      <c r="AU19" s="22" t="str">
        <f t="shared" si="8"/>
        <v/>
      </c>
      <c r="AV19" s="22" t="str">
        <f t="shared" si="9"/>
        <v/>
      </c>
      <c r="AW19" s="22" t="str">
        <f t="shared" si="10"/>
        <v/>
      </c>
      <c r="AX19" s="22" t="str">
        <f t="shared" si="11"/>
        <v/>
      </c>
      <c r="AY19" s="22" t="str">
        <f t="shared" si="12"/>
        <v/>
      </c>
      <c r="BA19" s="13" t="str">
        <f t="shared" si="13"/>
        <v/>
      </c>
      <c r="BB19" s="13" t="str">
        <f t="shared" si="13"/>
        <v/>
      </c>
      <c r="BC19" s="13" t="str">
        <f t="shared" si="13"/>
        <v/>
      </c>
      <c r="BD19" s="66" t="str">
        <f t="shared" si="14"/>
        <v/>
      </c>
      <c r="BE19" s="22" t="str">
        <f t="shared" si="15"/>
        <v/>
      </c>
      <c r="BF19" s="22" t="str">
        <f t="shared" si="16"/>
        <v/>
      </c>
      <c r="BG19" s="66" t="str">
        <f t="shared" si="17"/>
        <v/>
      </c>
      <c r="BH19" s="22" t="str">
        <f t="shared" si="18"/>
        <v/>
      </c>
      <c r="BI19" s="22" t="str">
        <f t="shared" si="19"/>
        <v/>
      </c>
      <c r="BJ19" s="66" t="str">
        <f t="shared" si="20"/>
        <v/>
      </c>
      <c r="BK19" s="22" t="str">
        <f t="shared" si="21"/>
        <v/>
      </c>
      <c r="BL19" s="22" t="str">
        <f t="shared" si="22"/>
        <v/>
      </c>
      <c r="BM19" s="66" t="str">
        <f t="shared" si="23"/>
        <v/>
      </c>
      <c r="BN19" s="22" t="str">
        <f t="shared" si="24"/>
        <v/>
      </c>
      <c r="BO19" s="22" t="str">
        <f t="shared" si="25"/>
        <v/>
      </c>
      <c r="BP19" s="66" t="str">
        <f t="shared" si="26"/>
        <v/>
      </c>
      <c r="BQ19" s="22" t="str">
        <f t="shared" si="27"/>
        <v/>
      </c>
      <c r="BR19" s="22" t="str">
        <f t="shared" si="28"/>
        <v/>
      </c>
      <c r="BT19" s="13" t="str">
        <f t="shared" si="29"/>
        <v/>
      </c>
      <c r="BU19" s="13" t="str">
        <f t="shared" si="29"/>
        <v/>
      </c>
      <c r="BV19" s="13" t="str">
        <f t="shared" si="29"/>
        <v/>
      </c>
      <c r="BW19" s="66" t="str">
        <f t="shared" si="30"/>
        <v/>
      </c>
      <c r="BX19" s="22" t="str">
        <f t="shared" si="31"/>
        <v/>
      </c>
      <c r="BY19" s="22" t="str">
        <f t="shared" si="32"/>
        <v/>
      </c>
      <c r="BZ19" s="66" t="str">
        <f t="shared" si="33"/>
        <v/>
      </c>
      <c r="CA19" s="22" t="str">
        <f t="shared" si="34"/>
        <v/>
      </c>
      <c r="CB19" s="22" t="str">
        <f t="shared" si="35"/>
        <v/>
      </c>
      <c r="CC19" s="66" t="str">
        <f t="shared" si="36"/>
        <v/>
      </c>
      <c r="CD19" s="22" t="str">
        <f t="shared" si="37"/>
        <v/>
      </c>
      <c r="CE19" s="22" t="str">
        <f t="shared" si="38"/>
        <v/>
      </c>
      <c r="CF19" s="66" t="str">
        <f t="shared" si="39"/>
        <v/>
      </c>
      <c r="CG19" s="22" t="str">
        <f t="shared" si="40"/>
        <v/>
      </c>
      <c r="CH19" s="22" t="str">
        <f t="shared" si="41"/>
        <v/>
      </c>
      <c r="CI19" s="66" t="str">
        <f t="shared" si="42"/>
        <v/>
      </c>
      <c r="CJ19" s="22" t="str">
        <f t="shared" si="43"/>
        <v/>
      </c>
      <c r="CK19" s="22" t="str">
        <f t="shared" si="44"/>
        <v/>
      </c>
    </row>
    <row r="20" spans="1:89" ht="15" customHeight="1" x14ac:dyDescent="0.2">
      <c r="A20" s="252" t="str">
        <f t="shared" si="0"/>
        <v/>
      </c>
      <c r="B20" s="61"/>
      <c r="C20" s="333"/>
      <c r="D20" s="249"/>
      <c r="E20" s="15" t="str">
        <f t="shared" si="1"/>
        <v/>
      </c>
      <c r="F20" s="16" t="str">
        <f t="shared" si="2"/>
        <v/>
      </c>
      <c r="G20" s="8"/>
      <c r="H20" s="238"/>
      <c r="I20" s="242" t="str">
        <f t="shared" si="3"/>
        <v/>
      </c>
      <c r="J20" s="234" t="str">
        <f t="shared" si="4"/>
        <v/>
      </c>
      <c r="K20" s="8"/>
      <c r="L20" s="238"/>
      <c r="M20" s="242" t="str">
        <f t="shared" si="5"/>
        <v/>
      </c>
      <c r="N20" s="234" t="str">
        <f t="shared" si="6"/>
        <v/>
      </c>
      <c r="O20" s="8"/>
      <c r="P20" s="238"/>
      <c r="Q20" s="242" t="str">
        <f t="shared" si="45"/>
        <v/>
      </c>
      <c r="R20" s="234" t="str">
        <f t="shared" si="46"/>
        <v/>
      </c>
      <c r="S20" s="8"/>
      <c r="T20" s="238"/>
      <c r="U20" s="242" t="str">
        <f t="shared" si="47"/>
        <v/>
      </c>
      <c r="V20" s="234" t="str">
        <f t="shared" si="48"/>
        <v/>
      </c>
      <c r="W20" s="8"/>
      <c r="X20" s="238"/>
      <c r="Y20" s="242" t="str">
        <f t="shared" si="49"/>
        <v/>
      </c>
      <c r="Z20" s="234" t="str">
        <f t="shared" si="50"/>
        <v/>
      </c>
      <c r="AR20" s="13" t="str">
        <f t="shared" si="7"/>
        <v/>
      </c>
      <c r="AS20" s="13" t="str">
        <f t="shared" si="7"/>
        <v/>
      </c>
      <c r="AT20" s="13" t="str">
        <f t="shared" si="7"/>
        <v/>
      </c>
      <c r="AU20" s="22" t="str">
        <f t="shared" si="8"/>
        <v/>
      </c>
      <c r="AV20" s="22" t="str">
        <f t="shared" si="9"/>
        <v/>
      </c>
      <c r="AW20" s="22" t="str">
        <f t="shared" si="10"/>
        <v/>
      </c>
      <c r="AX20" s="22" t="str">
        <f t="shared" si="11"/>
        <v/>
      </c>
      <c r="AY20" s="22" t="str">
        <f t="shared" si="12"/>
        <v/>
      </c>
      <c r="BA20" s="13" t="str">
        <f t="shared" si="13"/>
        <v/>
      </c>
      <c r="BB20" s="13" t="str">
        <f t="shared" si="13"/>
        <v/>
      </c>
      <c r="BC20" s="13" t="str">
        <f t="shared" si="13"/>
        <v/>
      </c>
      <c r="BD20" s="66" t="str">
        <f t="shared" si="14"/>
        <v/>
      </c>
      <c r="BE20" s="22" t="str">
        <f t="shared" si="15"/>
        <v/>
      </c>
      <c r="BF20" s="22" t="str">
        <f t="shared" si="16"/>
        <v/>
      </c>
      <c r="BG20" s="66" t="str">
        <f t="shared" si="17"/>
        <v/>
      </c>
      <c r="BH20" s="22" t="str">
        <f t="shared" si="18"/>
        <v/>
      </c>
      <c r="BI20" s="22" t="str">
        <f t="shared" si="19"/>
        <v/>
      </c>
      <c r="BJ20" s="66" t="str">
        <f t="shared" si="20"/>
        <v/>
      </c>
      <c r="BK20" s="22" t="str">
        <f t="shared" si="21"/>
        <v/>
      </c>
      <c r="BL20" s="22" t="str">
        <f t="shared" si="22"/>
        <v/>
      </c>
      <c r="BM20" s="66" t="str">
        <f t="shared" si="23"/>
        <v/>
      </c>
      <c r="BN20" s="22" t="str">
        <f t="shared" si="24"/>
        <v/>
      </c>
      <c r="BO20" s="22" t="str">
        <f t="shared" si="25"/>
        <v/>
      </c>
      <c r="BP20" s="66" t="str">
        <f t="shared" si="26"/>
        <v/>
      </c>
      <c r="BQ20" s="22" t="str">
        <f t="shared" si="27"/>
        <v/>
      </c>
      <c r="BR20" s="22" t="str">
        <f t="shared" si="28"/>
        <v/>
      </c>
      <c r="BT20" s="13" t="str">
        <f t="shared" si="29"/>
        <v/>
      </c>
      <c r="BU20" s="13" t="str">
        <f t="shared" si="29"/>
        <v/>
      </c>
      <c r="BV20" s="13" t="str">
        <f t="shared" si="29"/>
        <v/>
      </c>
      <c r="BW20" s="66" t="str">
        <f t="shared" si="30"/>
        <v/>
      </c>
      <c r="BX20" s="22" t="str">
        <f t="shared" si="31"/>
        <v/>
      </c>
      <c r="BY20" s="22" t="str">
        <f t="shared" si="32"/>
        <v/>
      </c>
      <c r="BZ20" s="66" t="str">
        <f t="shared" si="33"/>
        <v/>
      </c>
      <c r="CA20" s="22" t="str">
        <f t="shared" si="34"/>
        <v/>
      </c>
      <c r="CB20" s="22" t="str">
        <f t="shared" si="35"/>
        <v/>
      </c>
      <c r="CC20" s="66" t="str">
        <f t="shared" si="36"/>
        <v/>
      </c>
      <c r="CD20" s="22" t="str">
        <f t="shared" si="37"/>
        <v/>
      </c>
      <c r="CE20" s="22" t="str">
        <f t="shared" si="38"/>
        <v/>
      </c>
      <c r="CF20" s="66" t="str">
        <f t="shared" si="39"/>
        <v/>
      </c>
      <c r="CG20" s="22" t="str">
        <f t="shared" si="40"/>
        <v/>
      </c>
      <c r="CH20" s="22" t="str">
        <f t="shared" si="41"/>
        <v/>
      </c>
      <c r="CI20" s="66" t="str">
        <f t="shared" si="42"/>
        <v/>
      </c>
      <c r="CJ20" s="22" t="str">
        <f t="shared" si="43"/>
        <v/>
      </c>
      <c r="CK20" s="22" t="str">
        <f t="shared" si="44"/>
        <v/>
      </c>
    </row>
    <row r="21" spans="1:89" ht="15" customHeight="1" x14ac:dyDescent="0.2">
      <c r="A21" s="252" t="str">
        <f t="shared" si="0"/>
        <v/>
      </c>
      <c r="B21" s="61"/>
      <c r="C21" s="333"/>
      <c r="D21" s="249"/>
      <c r="E21" s="15" t="str">
        <f t="shared" si="1"/>
        <v/>
      </c>
      <c r="F21" s="16" t="str">
        <f t="shared" si="2"/>
        <v/>
      </c>
      <c r="G21" s="8"/>
      <c r="H21" s="238"/>
      <c r="I21" s="242" t="str">
        <f t="shared" si="3"/>
        <v/>
      </c>
      <c r="J21" s="234" t="str">
        <f t="shared" si="4"/>
        <v/>
      </c>
      <c r="K21" s="8"/>
      <c r="L21" s="238"/>
      <c r="M21" s="242" t="str">
        <f t="shared" si="5"/>
        <v/>
      </c>
      <c r="N21" s="234" t="str">
        <f t="shared" si="6"/>
        <v/>
      </c>
      <c r="O21" s="8"/>
      <c r="P21" s="238"/>
      <c r="Q21" s="242" t="str">
        <f t="shared" si="45"/>
        <v/>
      </c>
      <c r="R21" s="234" t="str">
        <f t="shared" si="46"/>
        <v/>
      </c>
      <c r="S21" s="8"/>
      <c r="T21" s="238"/>
      <c r="U21" s="242" t="str">
        <f t="shared" si="47"/>
        <v/>
      </c>
      <c r="V21" s="234" t="str">
        <f t="shared" si="48"/>
        <v/>
      </c>
      <c r="W21" s="8"/>
      <c r="X21" s="238"/>
      <c r="Y21" s="242" t="str">
        <f t="shared" si="49"/>
        <v/>
      </c>
      <c r="Z21" s="234" t="str">
        <f t="shared" si="50"/>
        <v/>
      </c>
      <c r="AR21" s="13" t="str">
        <f t="shared" si="7"/>
        <v/>
      </c>
      <c r="AS21" s="13" t="str">
        <f t="shared" si="7"/>
        <v/>
      </c>
      <c r="AT21" s="13" t="str">
        <f t="shared" si="7"/>
        <v/>
      </c>
      <c r="AU21" s="22" t="str">
        <f t="shared" si="8"/>
        <v/>
      </c>
      <c r="AV21" s="22" t="str">
        <f t="shared" si="9"/>
        <v/>
      </c>
      <c r="AW21" s="22" t="str">
        <f t="shared" si="10"/>
        <v/>
      </c>
      <c r="AX21" s="22" t="str">
        <f t="shared" si="11"/>
        <v/>
      </c>
      <c r="AY21" s="22" t="str">
        <f t="shared" si="12"/>
        <v/>
      </c>
      <c r="BA21" s="13" t="str">
        <f t="shared" si="13"/>
        <v/>
      </c>
      <c r="BB21" s="13" t="str">
        <f t="shared" si="13"/>
        <v/>
      </c>
      <c r="BC21" s="13" t="str">
        <f t="shared" si="13"/>
        <v/>
      </c>
      <c r="BD21" s="66" t="str">
        <f t="shared" si="14"/>
        <v/>
      </c>
      <c r="BE21" s="22" t="str">
        <f t="shared" si="15"/>
        <v/>
      </c>
      <c r="BF21" s="22" t="str">
        <f t="shared" si="16"/>
        <v/>
      </c>
      <c r="BG21" s="66" t="str">
        <f t="shared" si="17"/>
        <v/>
      </c>
      <c r="BH21" s="22" t="str">
        <f t="shared" si="18"/>
        <v/>
      </c>
      <c r="BI21" s="22" t="str">
        <f t="shared" si="19"/>
        <v/>
      </c>
      <c r="BJ21" s="66" t="str">
        <f t="shared" si="20"/>
        <v/>
      </c>
      <c r="BK21" s="22" t="str">
        <f t="shared" si="21"/>
        <v/>
      </c>
      <c r="BL21" s="22" t="str">
        <f t="shared" si="22"/>
        <v/>
      </c>
      <c r="BM21" s="66" t="str">
        <f t="shared" si="23"/>
        <v/>
      </c>
      <c r="BN21" s="22" t="str">
        <f t="shared" si="24"/>
        <v/>
      </c>
      <c r="BO21" s="22" t="str">
        <f t="shared" si="25"/>
        <v/>
      </c>
      <c r="BP21" s="66" t="str">
        <f t="shared" si="26"/>
        <v/>
      </c>
      <c r="BQ21" s="22" t="str">
        <f t="shared" si="27"/>
        <v/>
      </c>
      <c r="BR21" s="22" t="str">
        <f t="shared" si="28"/>
        <v/>
      </c>
      <c r="BT21" s="13" t="str">
        <f t="shared" si="29"/>
        <v/>
      </c>
      <c r="BU21" s="13" t="str">
        <f t="shared" si="29"/>
        <v/>
      </c>
      <c r="BV21" s="13" t="str">
        <f t="shared" si="29"/>
        <v/>
      </c>
      <c r="BW21" s="66" t="str">
        <f t="shared" si="30"/>
        <v/>
      </c>
      <c r="BX21" s="22" t="str">
        <f t="shared" si="31"/>
        <v/>
      </c>
      <c r="BY21" s="22" t="str">
        <f t="shared" si="32"/>
        <v/>
      </c>
      <c r="BZ21" s="66" t="str">
        <f t="shared" si="33"/>
        <v/>
      </c>
      <c r="CA21" s="22" t="str">
        <f t="shared" si="34"/>
        <v/>
      </c>
      <c r="CB21" s="22" t="str">
        <f t="shared" si="35"/>
        <v/>
      </c>
      <c r="CC21" s="66" t="str">
        <f t="shared" si="36"/>
        <v/>
      </c>
      <c r="CD21" s="22" t="str">
        <f t="shared" si="37"/>
        <v/>
      </c>
      <c r="CE21" s="22" t="str">
        <f t="shared" si="38"/>
        <v/>
      </c>
      <c r="CF21" s="66" t="str">
        <f t="shared" si="39"/>
        <v/>
      </c>
      <c r="CG21" s="22" t="str">
        <f t="shared" si="40"/>
        <v/>
      </c>
      <c r="CH21" s="22" t="str">
        <f t="shared" si="41"/>
        <v/>
      </c>
      <c r="CI21" s="66" t="str">
        <f t="shared" si="42"/>
        <v/>
      </c>
      <c r="CJ21" s="22" t="str">
        <f t="shared" si="43"/>
        <v/>
      </c>
      <c r="CK21" s="22" t="str">
        <f t="shared" si="44"/>
        <v/>
      </c>
    </row>
    <row r="22" spans="1:89" ht="15" customHeight="1" x14ac:dyDescent="0.2">
      <c r="A22" s="252" t="str">
        <f t="shared" si="0"/>
        <v/>
      </c>
      <c r="B22" s="61"/>
      <c r="C22" s="333"/>
      <c r="D22" s="249"/>
      <c r="E22" s="15" t="str">
        <f t="shared" si="1"/>
        <v/>
      </c>
      <c r="F22" s="16" t="str">
        <f t="shared" si="2"/>
        <v/>
      </c>
      <c r="G22" s="8"/>
      <c r="H22" s="238"/>
      <c r="I22" s="242" t="str">
        <f t="shared" si="3"/>
        <v/>
      </c>
      <c r="J22" s="234" t="str">
        <f t="shared" si="4"/>
        <v/>
      </c>
      <c r="K22" s="8"/>
      <c r="L22" s="238"/>
      <c r="M22" s="242" t="str">
        <f t="shared" si="5"/>
        <v/>
      </c>
      <c r="N22" s="234" t="str">
        <f t="shared" si="6"/>
        <v/>
      </c>
      <c r="O22" s="8"/>
      <c r="P22" s="238"/>
      <c r="Q22" s="242" t="str">
        <f t="shared" si="45"/>
        <v/>
      </c>
      <c r="R22" s="234" t="str">
        <f t="shared" si="46"/>
        <v/>
      </c>
      <c r="S22" s="8"/>
      <c r="T22" s="238"/>
      <c r="U22" s="242" t="str">
        <f t="shared" si="47"/>
        <v/>
      </c>
      <c r="V22" s="234" t="str">
        <f t="shared" si="48"/>
        <v/>
      </c>
      <c r="W22" s="8"/>
      <c r="X22" s="238"/>
      <c r="Y22" s="242" t="str">
        <f t="shared" si="49"/>
        <v/>
      </c>
      <c r="Z22" s="234" t="str">
        <f t="shared" si="50"/>
        <v/>
      </c>
      <c r="AR22" s="13" t="str">
        <f t="shared" si="7"/>
        <v/>
      </c>
      <c r="AS22" s="13" t="str">
        <f t="shared" si="7"/>
        <v/>
      </c>
      <c r="AT22" s="13" t="str">
        <f t="shared" si="7"/>
        <v/>
      </c>
      <c r="AU22" s="22" t="str">
        <f t="shared" si="8"/>
        <v/>
      </c>
      <c r="AV22" s="22" t="str">
        <f t="shared" si="9"/>
        <v/>
      </c>
      <c r="AW22" s="22" t="str">
        <f t="shared" si="10"/>
        <v/>
      </c>
      <c r="AX22" s="22" t="str">
        <f t="shared" si="11"/>
        <v/>
      </c>
      <c r="AY22" s="22" t="str">
        <f t="shared" si="12"/>
        <v/>
      </c>
      <c r="BA22" s="13" t="str">
        <f t="shared" si="13"/>
        <v/>
      </c>
      <c r="BB22" s="13" t="str">
        <f t="shared" si="13"/>
        <v/>
      </c>
      <c r="BC22" s="13" t="str">
        <f t="shared" si="13"/>
        <v/>
      </c>
      <c r="BD22" s="66" t="str">
        <f t="shared" si="14"/>
        <v/>
      </c>
      <c r="BE22" s="22" t="str">
        <f t="shared" si="15"/>
        <v/>
      </c>
      <c r="BF22" s="22" t="str">
        <f t="shared" si="16"/>
        <v/>
      </c>
      <c r="BG22" s="66" t="str">
        <f t="shared" si="17"/>
        <v/>
      </c>
      <c r="BH22" s="22" t="str">
        <f t="shared" si="18"/>
        <v/>
      </c>
      <c r="BI22" s="22" t="str">
        <f t="shared" si="19"/>
        <v/>
      </c>
      <c r="BJ22" s="66" t="str">
        <f t="shared" si="20"/>
        <v/>
      </c>
      <c r="BK22" s="22" t="str">
        <f t="shared" si="21"/>
        <v/>
      </c>
      <c r="BL22" s="22" t="str">
        <f t="shared" si="22"/>
        <v/>
      </c>
      <c r="BM22" s="66" t="str">
        <f t="shared" si="23"/>
        <v/>
      </c>
      <c r="BN22" s="22" t="str">
        <f t="shared" si="24"/>
        <v/>
      </c>
      <c r="BO22" s="22" t="str">
        <f t="shared" si="25"/>
        <v/>
      </c>
      <c r="BP22" s="66" t="str">
        <f t="shared" si="26"/>
        <v/>
      </c>
      <c r="BQ22" s="22" t="str">
        <f t="shared" si="27"/>
        <v/>
      </c>
      <c r="BR22" s="22" t="str">
        <f t="shared" si="28"/>
        <v/>
      </c>
      <c r="BT22" s="13" t="str">
        <f t="shared" si="29"/>
        <v/>
      </c>
      <c r="BU22" s="13" t="str">
        <f t="shared" si="29"/>
        <v/>
      </c>
      <c r="BV22" s="13" t="str">
        <f t="shared" si="29"/>
        <v/>
      </c>
      <c r="BW22" s="66" t="str">
        <f t="shared" si="30"/>
        <v/>
      </c>
      <c r="BX22" s="22" t="str">
        <f t="shared" si="31"/>
        <v/>
      </c>
      <c r="BY22" s="22" t="str">
        <f t="shared" si="32"/>
        <v/>
      </c>
      <c r="BZ22" s="66" t="str">
        <f t="shared" si="33"/>
        <v/>
      </c>
      <c r="CA22" s="22" t="str">
        <f t="shared" si="34"/>
        <v/>
      </c>
      <c r="CB22" s="22" t="str">
        <f t="shared" si="35"/>
        <v/>
      </c>
      <c r="CC22" s="66" t="str">
        <f t="shared" si="36"/>
        <v/>
      </c>
      <c r="CD22" s="22" t="str">
        <f t="shared" si="37"/>
        <v/>
      </c>
      <c r="CE22" s="22" t="str">
        <f t="shared" si="38"/>
        <v/>
      </c>
      <c r="CF22" s="66" t="str">
        <f t="shared" si="39"/>
        <v/>
      </c>
      <c r="CG22" s="22" t="str">
        <f t="shared" si="40"/>
        <v/>
      </c>
      <c r="CH22" s="22" t="str">
        <f t="shared" si="41"/>
        <v/>
      </c>
      <c r="CI22" s="66" t="str">
        <f t="shared" si="42"/>
        <v/>
      </c>
      <c r="CJ22" s="22" t="str">
        <f t="shared" si="43"/>
        <v/>
      </c>
      <c r="CK22" s="22" t="str">
        <f t="shared" si="44"/>
        <v/>
      </c>
    </row>
    <row r="23" spans="1:89" ht="15" customHeight="1" x14ac:dyDescent="0.2">
      <c r="A23" s="252" t="str">
        <f t="shared" si="0"/>
        <v/>
      </c>
      <c r="B23" s="61"/>
      <c r="C23" s="333"/>
      <c r="D23" s="249"/>
      <c r="E23" s="15" t="str">
        <f t="shared" si="1"/>
        <v/>
      </c>
      <c r="F23" s="16" t="str">
        <f t="shared" si="2"/>
        <v/>
      </c>
      <c r="G23" s="8"/>
      <c r="H23" s="238"/>
      <c r="I23" s="242" t="str">
        <f t="shared" si="3"/>
        <v/>
      </c>
      <c r="J23" s="234" t="str">
        <f t="shared" si="4"/>
        <v/>
      </c>
      <c r="K23" s="8"/>
      <c r="L23" s="238"/>
      <c r="M23" s="242" t="str">
        <f t="shared" si="5"/>
        <v/>
      </c>
      <c r="N23" s="234" t="str">
        <f t="shared" si="6"/>
        <v/>
      </c>
      <c r="O23" s="8"/>
      <c r="P23" s="238"/>
      <c r="Q23" s="242" t="str">
        <f t="shared" si="45"/>
        <v/>
      </c>
      <c r="R23" s="234" t="str">
        <f t="shared" si="46"/>
        <v/>
      </c>
      <c r="S23" s="8"/>
      <c r="T23" s="238"/>
      <c r="U23" s="242" t="str">
        <f t="shared" si="47"/>
        <v/>
      </c>
      <c r="V23" s="234" t="str">
        <f t="shared" si="48"/>
        <v/>
      </c>
      <c r="W23" s="8"/>
      <c r="X23" s="238"/>
      <c r="Y23" s="242" t="str">
        <f t="shared" si="49"/>
        <v/>
      </c>
      <c r="Z23" s="234" t="str">
        <f t="shared" si="50"/>
        <v/>
      </c>
      <c r="AR23" s="13" t="str">
        <f t="shared" si="7"/>
        <v/>
      </c>
      <c r="AS23" s="13" t="str">
        <f t="shared" si="7"/>
        <v/>
      </c>
      <c r="AT23" s="13" t="str">
        <f t="shared" si="7"/>
        <v/>
      </c>
      <c r="AU23" s="22" t="str">
        <f t="shared" si="8"/>
        <v/>
      </c>
      <c r="AV23" s="22" t="str">
        <f t="shared" si="9"/>
        <v/>
      </c>
      <c r="AW23" s="22" t="str">
        <f t="shared" si="10"/>
        <v/>
      </c>
      <c r="AX23" s="22" t="str">
        <f t="shared" si="11"/>
        <v/>
      </c>
      <c r="AY23" s="22" t="str">
        <f t="shared" si="12"/>
        <v/>
      </c>
      <c r="BA23" s="13" t="str">
        <f t="shared" si="13"/>
        <v/>
      </c>
      <c r="BB23" s="13" t="str">
        <f t="shared" si="13"/>
        <v/>
      </c>
      <c r="BC23" s="13" t="str">
        <f t="shared" si="13"/>
        <v/>
      </c>
      <c r="BD23" s="66" t="str">
        <f t="shared" si="14"/>
        <v/>
      </c>
      <c r="BE23" s="22" t="str">
        <f t="shared" si="15"/>
        <v/>
      </c>
      <c r="BF23" s="22" t="str">
        <f t="shared" si="16"/>
        <v/>
      </c>
      <c r="BG23" s="66" t="str">
        <f t="shared" si="17"/>
        <v/>
      </c>
      <c r="BH23" s="22" t="str">
        <f t="shared" si="18"/>
        <v/>
      </c>
      <c r="BI23" s="22" t="str">
        <f t="shared" si="19"/>
        <v/>
      </c>
      <c r="BJ23" s="66" t="str">
        <f t="shared" si="20"/>
        <v/>
      </c>
      <c r="BK23" s="22" t="str">
        <f t="shared" si="21"/>
        <v/>
      </c>
      <c r="BL23" s="22" t="str">
        <f t="shared" si="22"/>
        <v/>
      </c>
      <c r="BM23" s="66" t="str">
        <f t="shared" si="23"/>
        <v/>
      </c>
      <c r="BN23" s="22" t="str">
        <f t="shared" si="24"/>
        <v/>
      </c>
      <c r="BO23" s="22" t="str">
        <f t="shared" si="25"/>
        <v/>
      </c>
      <c r="BP23" s="66" t="str">
        <f t="shared" si="26"/>
        <v/>
      </c>
      <c r="BQ23" s="22" t="str">
        <f t="shared" si="27"/>
        <v/>
      </c>
      <c r="BR23" s="22" t="str">
        <f t="shared" si="28"/>
        <v/>
      </c>
      <c r="BT23" s="13" t="str">
        <f t="shared" si="29"/>
        <v/>
      </c>
      <c r="BU23" s="13" t="str">
        <f t="shared" si="29"/>
        <v/>
      </c>
      <c r="BV23" s="13" t="str">
        <f t="shared" si="29"/>
        <v/>
      </c>
      <c r="BW23" s="66" t="str">
        <f t="shared" si="30"/>
        <v/>
      </c>
      <c r="BX23" s="22" t="str">
        <f t="shared" si="31"/>
        <v/>
      </c>
      <c r="BY23" s="22" t="str">
        <f t="shared" si="32"/>
        <v/>
      </c>
      <c r="BZ23" s="66" t="str">
        <f t="shared" si="33"/>
        <v/>
      </c>
      <c r="CA23" s="22" t="str">
        <f t="shared" si="34"/>
        <v/>
      </c>
      <c r="CB23" s="22" t="str">
        <f t="shared" si="35"/>
        <v/>
      </c>
      <c r="CC23" s="66" t="str">
        <f t="shared" si="36"/>
        <v/>
      </c>
      <c r="CD23" s="22" t="str">
        <f t="shared" si="37"/>
        <v/>
      </c>
      <c r="CE23" s="22" t="str">
        <f t="shared" si="38"/>
        <v/>
      </c>
      <c r="CF23" s="66" t="str">
        <f t="shared" si="39"/>
        <v/>
      </c>
      <c r="CG23" s="22" t="str">
        <f t="shared" si="40"/>
        <v/>
      </c>
      <c r="CH23" s="22" t="str">
        <f t="shared" si="41"/>
        <v/>
      </c>
      <c r="CI23" s="66" t="str">
        <f t="shared" si="42"/>
        <v/>
      </c>
      <c r="CJ23" s="22" t="str">
        <f t="shared" si="43"/>
        <v/>
      </c>
      <c r="CK23" s="22" t="str">
        <f t="shared" si="44"/>
        <v/>
      </c>
    </row>
    <row r="24" spans="1:89" ht="15" customHeight="1" x14ac:dyDescent="0.2">
      <c r="A24" s="252" t="str">
        <f t="shared" si="0"/>
        <v/>
      </c>
      <c r="B24" s="61"/>
      <c r="C24" s="333"/>
      <c r="D24" s="249"/>
      <c r="E24" s="15" t="str">
        <f t="shared" si="1"/>
        <v/>
      </c>
      <c r="F24" s="16" t="str">
        <f t="shared" si="2"/>
        <v/>
      </c>
      <c r="G24" s="8"/>
      <c r="H24" s="238"/>
      <c r="I24" s="242" t="str">
        <f t="shared" si="3"/>
        <v/>
      </c>
      <c r="J24" s="234" t="str">
        <f t="shared" si="4"/>
        <v/>
      </c>
      <c r="K24" s="8"/>
      <c r="L24" s="238"/>
      <c r="M24" s="242" t="str">
        <f t="shared" si="5"/>
        <v/>
      </c>
      <c r="N24" s="234" t="str">
        <f t="shared" si="6"/>
        <v/>
      </c>
      <c r="O24" s="8"/>
      <c r="P24" s="238"/>
      <c r="Q24" s="242" t="str">
        <f t="shared" si="45"/>
        <v/>
      </c>
      <c r="R24" s="234" t="str">
        <f t="shared" si="46"/>
        <v/>
      </c>
      <c r="S24" s="8"/>
      <c r="T24" s="238"/>
      <c r="U24" s="242" t="str">
        <f t="shared" si="47"/>
        <v/>
      </c>
      <c r="V24" s="234" t="str">
        <f t="shared" si="48"/>
        <v/>
      </c>
      <c r="W24" s="8"/>
      <c r="X24" s="238"/>
      <c r="Y24" s="242" t="str">
        <f t="shared" si="49"/>
        <v/>
      </c>
      <c r="Z24" s="234" t="str">
        <f t="shared" si="50"/>
        <v/>
      </c>
      <c r="AR24" s="13" t="str">
        <f t="shared" si="7"/>
        <v/>
      </c>
      <c r="AS24" s="13" t="str">
        <f t="shared" si="7"/>
        <v/>
      </c>
      <c r="AT24" s="13" t="str">
        <f t="shared" si="7"/>
        <v/>
      </c>
      <c r="AU24" s="22" t="str">
        <f t="shared" si="8"/>
        <v/>
      </c>
      <c r="AV24" s="22" t="str">
        <f t="shared" si="9"/>
        <v/>
      </c>
      <c r="AW24" s="22" t="str">
        <f t="shared" si="10"/>
        <v/>
      </c>
      <c r="AX24" s="22" t="str">
        <f t="shared" si="11"/>
        <v/>
      </c>
      <c r="AY24" s="22" t="str">
        <f t="shared" si="12"/>
        <v/>
      </c>
      <c r="BA24" s="13" t="str">
        <f t="shared" si="13"/>
        <v/>
      </c>
      <c r="BB24" s="13" t="str">
        <f t="shared" si="13"/>
        <v/>
      </c>
      <c r="BC24" s="13" t="str">
        <f t="shared" si="13"/>
        <v/>
      </c>
      <c r="BD24" s="66" t="str">
        <f t="shared" si="14"/>
        <v/>
      </c>
      <c r="BE24" s="22" t="str">
        <f t="shared" si="15"/>
        <v/>
      </c>
      <c r="BF24" s="22" t="str">
        <f t="shared" si="16"/>
        <v/>
      </c>
      <c r="BG24" s="66" t="str">
        <f t="shared" si="17"/>
        <v/>
      </c>
      <c r="BH24" s="22" t="str">
        <f t="shared" si="18"/>
        <v/>
      </c>
      <c r="BI24" s="22" t="str">
        <f t="shared" si="19"/>
        <v/>
      </c>
      <c r="BJ24" s="66" t="str">
        <f t="shared" si="20"/>
        <v/>
      </c>
      <c r="BK24" s="22" t="str">
        <f t="shared" si="21"/>
        <v/>
      </c>
      <c r="BL24" s="22" t="str">
        <f t="shared" si="22"/>
        <v/>
      </c>
      <c r="BM24" s="66" t="str">
        <f t="shared" si="23"/>
        <v/>
      </c>
      <c r="BN24" s="22" t="str">
        <f t="shared" si="24"/>
        <v/>
      </c>
      <c r="BO24" s="22" t="str">
        <f t="shared" si="25"/>
        <v/>
      </c>
      <c r="BP24" s="66" t="str">
        <f t="shared" si="26"/>
        <v/>
      </c>
      <c r="BQ24" s="22" t="str">
        <f t="shared" si="27"/>
        <v/>
      </c>
      <c r="BR24" s="22" t="str">
        <f t="shared" si="28"/>
        <v/>
      </c>
      <c r="BT24" s="13" t="str">
        <f t="shared" si="29"/>
        <v/>
      </c>
      <c r="BU24" s="13" t="str">
        <f t="shared" si="29"/>
        <v/>
      </c>
      <c r="BV24" s="13" t="str">
        <f t="shared" si="29"/>
        <v/>
      </c>
      <c r="BW24" s="66" t="str">
        <f t="shared" si="30"/>
        <v/>
      </c>
      <c r="BX24" s="22" t="str">
        <f t="shared" si="31"/>
        <v/>
      </c>
      <c r="BY24" s="22" t="str">
        <f t="shared" si="32"/>
        <v/>
      </c>
      <c r="BZ24" s="66" t="str">
        <f t="shared" si="33"/>
        <v/>
      </c>
      <c r="CA24" s="22" t="str">
        <f t="shared" si="34"/>
        <v/>
      </c>
      <c r="CB24" s="22" t="str">
        <f t="shared" si="35"/>
        <v/>
      </c>
      <c r="CC24" s="66" t="str">
        <f t="shared" si="36"/>
        <v/>
      </c>
      <c r="CD24" s="22" t="str">
        <f t="shared" si="37"/>
        <v/>
      </c>
      <c r="CE24" s="22" t="str">
        <f t="shared" si="38"/>
        <v/>
      </c>
      <c r="CF24" s="66" t="str">
        <f t="shared" si="39"/>
        <v/>
      </c>
      <c r="CG24" s="22" t="str">
        <f t="shared" si="40"/>
        <v/>
      </c>
      <c r="CH24" s="22" t="str">
        <f t="shared" si="41"/>
        <v/>
      </c>
      <c r="CI24" s="66" t="str">
        <f t="shared" si="42"/>
        <v/>
      </c>
      <c r="CJ24" s="22" t="str">
        <f t="shared" si="43"/>
        <v/>
      </c>
      <c r="CK24" s="22" t="str">
        <f t="shared" si="44"/>
        <v/>
      </c>
    </row>
    <row r="25" spans="1:89" ht="15" customHeight="1" x14ac:dyDescent="0.2">
      <c r="A25" s="60" t="str">
        <f t="shared" si="0"/>
        <v/>
      </c>
      <c r="B25" s="61"/>
      <c r="C25" s="333"/>
      <c r="D25" s="249"/>
      <c r="E25" s="15" t="str">
        <f t="shared" si="1"/>
        <v/>
      </c>
      <c r="F25" s="16" t="str">
        <f t="shared" si="2"/>
        <v/>
      </c>
      <c r="G25" s="8"/>
      <c r="H25" s="238"/>
      <c r="I25" s="242" t="str">
        <f t="shared" si="3"/>
        <v/>
      </c>
      <c r="J25" s="234" t="str">
        <f t="shared" si="4"/>
        <v/>
      </c>
      <c r="K25" s="8"/>
      <c r="L25" s="238"/>
      <c r="M25" s="242" t="str">
        <f t="shared" si="5"/>
        <v/>
      </c>
      <c r="N25" s="234" t="str">
        <f t="shared" si="6"/>
        <v/>
      </c>
      <c r="O25" s="8"/>
      <c r="P25" s="238"/>
      <c r="Q25" s="242" t="str">
        <f t="shared" si="45"/>
        <v/>
      </c>
      <c r="R25" s="234" t="str">
        <f t="shared" si="46"/>
        <v/>
      </c>
      <c r="S25" s="8"/>
      <c r="T25" s="238"/>
      <c r="U25" s="242" t="str">
        <f t="shared" si="47"/>
        <v/>
      </c>
      <c r="V25" s="234" t="str">
        <f t="shared" si="48"/>
        <v/>
      </c>
      <c r="W25" s="8"/>
      <c r="X25" s="238"/>
      <c r="Y25" s="242" t="str">
        <f t="shared" si="49"/>
        <v/>
      </c>
      <c r="Z25" s="234" t="str">
        <f t="shared" si="50"/>
        <v/>
      </c>
      <c r="AR25" s="13" t="str">
        <f t="shared" si="7"/>
        <v/>
      </c>
      <c r="AS25" s="13" t="str">
        <f t="shared" si="7"/>
        <v/>
      </c>
      <c r="AT25" s="13" t="str">
        <f t="shared" si="7"/>
        <v/>
      </c>
      <c r="AU25" s="22" t="str">
        <f t="shared" si="8"/>
        <v/>
      </c>
      <c r="AV25" s="22" t="str">
        <f t="shared" si="9"/>
        <v/>
      </c>
      <c r="AW25" s="22" t="str">
        <f t="shared" si="10"/>
        <v/>
      </c>
      <c r="AX25" s="22" t="str">
        <f t="shared" si="11"/>
        <v/>
      </c>
      <c r="AY25" s="22" t="str">
        <f t="shared" si="12"/>
        <v/>
      </c>
      <c r="BA25" s="13" t="str">
        <f t="shared" si="13"/>
        <v/>
      </c>
      <c r="BB25" s="13" t="str">
        <f t="shared" si="13"/>
        <v/>
      </c>
      <c r="BC25" s="13" t="str">
        <f t="shared" si="13"/>
        <v/>
      </c>
      <c r="BD25" s="66" t="str">
        <f t="shared" si="14"/>
        <v/>
      </c>
      <c r="BE25" s="22" t="str">
        <f t="shared" si="15"/>
        <v/>
      </c>
      <c r="BF25" s="22" t="str">
        <f t="shared" si="16"/>
        <v/>
      </c>
      <c r="BG25" s="66" t="str">
        <f t="shared" si="17"/>
        <v/>
      </c>
      <c r="BH25" s="22" t="str">
        <f t="shared" si="18"/>
        <v/>
      </c>
      <c r="BI25" s="22" t="str">
        <f t="shared" si="19"/>
        <v/>
      </c>
      <c r="BJ25" s="66" t="str">
        <f t="shared" si="20"/>
        <v/>
      </c>
      <c r="BK25" s="22" t="str">
        <f t="shared" si="21"/>
        <v/>
      </c>
      <c r="BL25" s="22" t="str">
        <f t="shared" si="22"/>
        <v/>
      </c>
      <c r="BM25" s="66" t="str">
        <f t="shared" si="23"/>
        <v/>
      </c>
      <c r="BN25" s="22" t="str">
        <f t="shared" si="24"/>
        <v/>
      </c>
      <c r="BO25" s="22" t="str">
        <f t="shared" si="25"/>
        <v/>
      </c>
      <c r="BP25" s="66" t="str">
        <f t="shared" si="26"/>
        <v/>
      </c>
      <c r="BQ25" s="22" t="str">
        <f t="shared" si="27"/>
        <v/>
      </c>
      <c r="BR25" s="22" t="str">
        <f t="shared" si="28"/>
        <v/>
      </c>
      <c r="BT25" s="13" t="str">
        <f t="shared" si="29"/>
        <v/>
      </c>
      <c r="BU25" s="13" t="str">
        <f t="shared" si="29"/>
        <v/>
      </c>
      <c r="BV25" s="13" t="str">
        <f t="shared" si="29"/>
        <v/>
      </c>
      <c r="BW25" s="66" t="str">
        <f t="shared" si="30"/>
        <v/>
      </c>
      <c r="BX25" s="22" t="str">
        <f t="shared" si="31"/>
        <v/>
      </c>
      <c r="BY25" s="22" t="str">
        <f t="shared" si="32"/>
        <v/>
      </c>
      <c r="BZ25" s="66" t="str">
        <f t="shared" si="33"/>
        <v/>
      </c>
      <c r="CA25" s="22" t="str">
        <f t="shared" si="34"/>
        <v/>
      </c>
      <c r="CB25" s="22" t="str">
        <f t="shared" si="35"/>
        <v/>
      </c>
      <c r="CC25" s="66" t="str">
        <f t="shared" si="36"/>
        <v/>
      </c>
      <c r="CD25" s="22" t="str">
        <f t="shared" si="37"/>
        <v/>
      </c>
      <c r="CE25" s="22" t="str">
        <f t="shared" si="38"/>
        <v/>
      </c>
      <c r="CF25" s="66" t="str">
        <f t="shared" si="39"/>
        <v/>
      </c>
      <c r="CG25" s="22" t="str">
        <f t="shared" si="40"/>
        <v/>
      </c>
      <c r="CH25" s="22" t="str">
        <f t="shared" si="41"/>
        <v/>
      </c>
      <c r="CI25" s="66" t="str">
        <f t="shared" si="42"/>
        <v/>
      </c>
      <c r="CJ25" s="22" t="str">
        <f t="shared" si="43"/>
        <v/>
      </c>
      <c r="CK25" s="22" t="str">
        <f t="shared" si="44"/>
        <v/>
      </c>
    </row>
    <row r="26" spans="1:89" ht="15" customHeight="1" x14ac:dyDescent="0.2">
      <c r="A26" s="60" t="str">
        <f t="shared" si="0"/>
        <v/>
      </c>
      <c r="B26" s="61"/>
      <c r="C26" s="333"/>
      <c r="D26" s="249"/>
      <c r="E26" s="15" t="str">
        <f t="shared" si="1"/>
        <v/>
      </c>
      <c r="F26" s="16" t="str">
        <f t="shared" si="2"/>
        <v/>
      </c>
      <c r="G26" s="8"/>
      <c r="H26" s="238"/>
      <c r="I26" s="242" t="str">
        <f t="shared" si="3"/>
        <v/>
      </c>
      <c r="J26" s="234" t="str">
        <f t="shared" si="4"/>
        <v/>
      </c>
      <c r="K26" s="8"/>
      <c r="L26" s="238"/>
      <c r="M26" s="242" t="str">
        <f t="shared" si="5"/>
        <v/>
      </c>
      <c r="N26" s="234" t="str">
        <f t="shared" si="6"/>
        <v/>
      </c>
      <c r="O26" s="8"/>
      <c r="P26" s="238"/>
      <c r="Q26" s="242" t="str">
        <f t="shared" si="45"/>
        <v/>
      </c>
      <c r="R26" s="234" t="str">
        <f t="shared" si="46"/>
        <v/>
      </c>
      <c r="S26" s="8"/>
      <c r="T26" s="238"/>
      <c r="U26" s="242" t="str">
        <f t="shared" si="47"/>
        <v/>
      </c>
      <c r="V26" s="234" t="str">
        <f t="shared" si="48"/>
        <v/>
      </c>
      <c r="W26" s="8"/>
      <c r="X26" s="238"/>
      <c r="Y26" s="242" t="str">
        <f t="shared" si="49"/>
        <v/>
      </c>
      <c r="Z26" s="234" t="str">
        <f t="shared" si="50"/>
        <v/>
      </c>
      <c r="AR26" s="13" t="str">
        <f t="shared" si="7"/>
        <v/>
      </c>
      <c r="AS26" s="13" t="str">
        <f t="shared" si="7"/>
        <v/>
      </c>
      <c r="AT26" s="13" t="str">
        <f t="shared" si="7"/>
        <v/>
      </c>
      <c r="AU26" s="22" t="str">
        <f t="shared" si="8"/>
        <v/>
      </c>
      <c r="AV26" s="22" t="str">
        <f t="shared" si="9"/>
        <v/>
      </c>
      <c r="AW26" s="22" t="str">
        <f t="shared" si="10"/>
        <v/>
      </c>
      <c r="AX26" s="22" t="str">
        <f t="shared" si="11"/>
        <v/>
      </c>
      <c r="AY26" s="22" t="str">
        <f t="shared" si="12"/>
        <v/>
      </c>
      <c r="BA26" s="13" t="str">
        <f t="shared" si="13"/>
        <v/>
      </c>
      <c r="BB26" s="13" t="str">
        <f t="shared" si="13"/>
        <v/>
      </c>
      <c r="BC26" s="13" t="str">
        <f t="shared" si="13"/>
        <v/>
      </c>
      <c r="BD26" s="66" t="str">
        <f t="shared" si="14"/>
        <v/>
      </c>
      <c r="BE26" s="22" t="str">
        <f t="shared" si="15"/>
        <v/>
      </c>
      <c r="BF26" s="22" t="str">
        <f t="shared" si="16"/>
        <v/>
      </c>
      <c r="BG26" s="66" t="str">
        <f t="shared" si="17"/>
        <v/>
      </c>
      <c r="BH26" s="22" t="str">
        <f t="shared" si="18"/>
        <v/>
      </c>
      <c r="BI26" s="22" t="str">
        <f t="shared" si="19"/>
        <v/>
      </c>
      <c r="BJ26" s="66" t="str">
        <f t="shared" si="20"/>
        <v/>
      </c>
      <c r="BK26" s="22" t="str">
        <f t="shared" si="21"/>
        <v/>
      </c>
      <c r="BL26" s="22" t="str">
        <f t="shared" si="22"/>
        <v/>
      </c>
      <c r="BM26" s="66" t="str">
        <f t="shared" si="23"/>
        <v/>
      </c>
      <c r="BN26" s="22" t="str">
        <f t="shared" si="24"/>
        <v/>
      </c>
      <c r="BO26" s="22" t="str">
        <f t="shared" si="25"/>
        <v/>
      </c>
      <c r="BP26" s="66" t="str">
        <f t="shared" si="26"/>
        <v/>
      </c>
      <c r="BQ26" s="22" t="str">
        <f t="shared" si="27"/>
        <v/>
      </c>
      <c r="BR26" s="22" t="str">
        <f t="shared" si="28"/>
        <v/>
      </c>
      <c r="BT26" s="13" t="str">
        <f t="shared" si="29"/>
        <v/>
      </c>
      <c r="BU26" s="13" t="str">
        <f t="shared" si="29"/>
        <v/>
      </c>
      <c r="BV26" s="13" t="str">
        <f t="shared" si="29"/>
        <v/>
      </c>
      <c r="BW26" s="66" t="str">
        <f t="shared" si="30"/>
        <v/>
      </c>
      <c r="BX26" s="22" t="str">
        <f t="shared" si="31"/>
        <v/>
      </c>
      <c r="BY26" s="22" t="str">
        <f t="shared" si="32"/>
        <v/>
      </c>
      <c r="BZ26" s="66" t="str">
        <f t="shared" si="33"/>
        <v/>
      </c>
      <c r="CA26" s="22" t="str">
        <f t="shared" si="34"/>
        <v/>
      </c>
      <c r="CB26" s="22" t="str">
        <f t="shared" si="35"/>
        <v/>
      </c>
      <c r="CC26" s="66" t="str">
        <f t="shared" si="36"/>
        <v/>
      </c>
      <c r="CD26" s="22" t="str">
        <f t="shared" si="37"/>
        <v/>
      </c>
      <c r="CE26" s="22" t="str">
        <f t="shared" si="38"/>
        <v/>
      </c>
      <c r="CF26" s="66" t="str">
        <f t="shared" si="39"/>
        <v/>
      </c>
      <c r="CG26" s="22" t="str">
        <f t="shared" si="40"/>
        <v/>
      </c>
      <c r="CH26" s="22" t="str">
        <f t="shared" si="41"/>
        <v/>
      </c>
      <c r="CI26" s="66" t="str">
        <f t="shared" si="42"/>
        <v/>
      </c>
      <c r="CJ26" s="22" t="str">
        <f t="shared" si="43"/>
        <v/>
      </c>
      <c r="CK26" s="22" t="str">
        <f t="shared" si="44"/>
        <v/>
      </c>
    </row>
    <row r="27" spans="1:89" ht="15" customHeight="1" x14ac:dyDescent="0.2">
      <c r="A27" s="60" t="str">
        <f t="shared" si="0"/>
        <v/>
      </c>
      <c r="B27" s="61"/>
      <c r="C27" s="333"/>
      <c r="D27" s="249"/>
      <c r="E27" s="15" t="str">
        <f t="shared" si="1"/>
        <v/>
      </c>
      <c r="F27" s="16" t="str">
        <f t="shared" si="2"/>
        <v/>
      </c>
      <c r="G27" s="8"/>
      <c r="H27" s="238"/>
      <c r="I27" s="242" t="str">
        <f t="shared" si="3"/>
        <v/>
      </c>
      <c r="J27" s="234" t="str">
        <f t="shared" si="4"/>
        <v/>
      </c>
      <c r="K27" s="8"/>
      <c r="L27" s="238"/>
      <c r="M27" s="242" t="str">
        <f t="shared" si="5"/>
        <v/>
      </c>
      <c r="N27" s="234" t="str">
        <f t="shared" si="6"/>
        <v/>
      </c>
      <c r="O27" s="8"/>
      <c r="P27" s="238"/>
      <c r="Q27" s="242" t="str">
        <f t="shared" si="45"/>
        <v/>
      </c>
      <c r="R27" s="234" t="str">
        <f t="shared" si="46"/>
        <v/>
      </c>
      <c r="S27" s="8"/>
      <c r="T27" s="238"/>
      <c r="U27" s="242" t="str">
        <f t="shared" si="47"/>
        <v/>
      </c>
      <c r="V27" s="234" t="str">
        <f t="shared" si="48"/>
        <v/>
      </c>
      <c r="W27" s="8"/>
      <c r="X27" s="238"/>
      <c r="Y27" s="242" t="str">
        <f t="shared" si="49"/>
        <v/>
      </c>
      <c r="Z27" s="234" t="str">
        <f t="shared" si="50"/>
        <v/>
      </c>
      <c r="AR27" s="13" t="str">
        <f t="shared" ref="AR27:AT31" si="51">IF($B27="","",B27)</f>
        <v/>
      </c>
      <c r="AS27" s="13" t="str">
        <f t="shared" si="51"/>
        <v/>
      </c>
      <c r="AT27" s="13" t="str">
        <f t="shared" si="51"/>
        <v/>
      </c>
      <c r="AU27" s="22" t="str">
        <f t="shared" si="8"/>
        <v/>
      </c>
      <c r="AV27" s="22" t="str">
        <f t="shared" si="9"/>
        <v/>
      </c>
      <c r="AW27" s="22" t="str">
        <f t="shared" si="10"/>
        <v/>
      </c>
      <c r="AX27" s="22" t="str">
        <f t="shared" si="11"/>
        <v/>
      </c>
      <c r="AY27" s="22" t="str">
        <f t="shared" si="12"/>
        <v/>
      </c>
      <c r="BA27" s="13" t="str">
        <f t="shared" ref="BA27:BC31" si="52">IF($B27="","",B27)</f>
        <v/>
      </c>
      <c r="BB27" s="13" t="str">
        <f t="shared" si="52"/>
        <v/>
      </c>
      <c r="BC27" s="13" t="str">
        <f t="shared" si="52"/>
        <v/>
      </c>
      <c r="BD27" s="66" t="str">
        <f t="shared" si="14"/>
        <v/>
      </c>
      <c r="BE27" s="22" t="str">
        <f t="shared" si="15"/>
        <v/>
      </c>
      <c r="BF27" s="22" t="str">
        <f t="shared" si="16"/>
        <v/>
      </c>
      <c r="BG27" s="66" t="str">
        <f t="shared" si="17"/>
        <v/>
      </c>
      <c r="BH27" s="22" t="str">
        <f t="shared" si="18"/>
        <v/>
      </c>
      <c r="BI27" s="22" t="str">
        <f t="shared" si="19"/>
        <v/>
      </c>
      <c r="BJ27" s="66" t="str">
        <f t="shared" si="20"/>
        <v/>
      </c>
      <c r="BK27" s="22" t="str">
        <f t="shared" si="21"/>
        <v/>
      </c>
      <c r="BL27" s="22" t="str">
        <f t="shared" si="22"/>
        <v/>
      </c>
      <c r="BM27" s="66" t="str">
        <f t="shared" si="23"/>
        <v/>
      </c>
      <c r="BN27" s="22" t="str">
        <f t="shared" si="24"/>
        <v/>
      </c>
      <c r="BO27" s="22" t="str">
        <f t="shared" si="25"/>
        <v/>
      </c>
      <c r="BP27" s="66" t="str">
        <f t="shared" si="26"/>
        <v/>
      </c>
      <c r="BQ27" s="22" t="str">
        <f t="shared" si="27"/>
        <v/>
      </c>
      <c r="BR27" s="22" t="str">
        <f t="shared" si="28"/>
        <v/>
      </c>
      <c r="BT27" s="13" t="str">
        <f t="shared" ref="BT27:BV31" si="53">IF($B27="","",B27)</f>
        <v/>
      </c>
      <c r="BU27" s="13" t="str">
        <f t="shared" si="53"/>
        <v/>
      </c>
      <c r="BV27" s="13" t="str">
        <f t="shared" si="53"/>
        <v/>
      </c>
      <c r="BW27" s="66" t="str">
        <f t="shared" si="30"/>
        <v/>
      </c>
      <c r="BX27" s="22" t="str">
        <f t="shared" si="31"/>
        <v/>
      </c>
      <c r="BY27" s="22" t="str">
        <f t="shared" si="32"/>
        <v/>
      </c>
      <c r="BZ27" s="66" t="str">
        <f t="shared" si="33"/>
        <v/>
      </c>
      <c r="CA27" s="22" t="str">
        <f t="shared" si="34"/>
        <v/>
      </c>
      <c r="CB27" s="22" t="str">
        <f t="shared" si="35"/>
        <v/>
      </c>
      <c r="CC27" s="66" t="str">
        <f t="shared" si="36"/>
        <v/>
      </c>
      <c r="CD27" s="22" t="str">
        <f t="shared" si="37"/>
        <v/>
      </c>
      <c r="CE27" s="22" t="str">
        <f t="shared" si="38"/>
        <v/>
      </c>
      <c r="CF27" s="66" t="str">
        <f t="shared" si="39"/>
        <v/>
      </c>
      <c r="CG27" s="22" t="str">
        <f t="shared" si="40"/>
        <v/>
      </c>
      <c r="CH27" s="22" t="str">
        <f t="shared" si="41"/>
        <v/>
      </c>
      <c r="CI27" s="66" t="str">
        <f t="shared" si="42"/>
        <v/>
      </c>
      <c r="CJ27" s="22" t="str">
        <f t="shared" si="43"/>
        <v/>
      </c>
      <c r="CK27" s="22" t="str">
        <f t="shared" si="44"/>
        <v/>
      </c>
    </row>
    <row r="28" spans="1:89" ht="15" customHeight="1" x14ac:dyDescent="0.2">
      <c r="A28" s="60" t="str">
        <f t="shared" si="0"/>
        <v/>
      </c>
      <c r="B28" s="61"/>
      <c r="C28" s="333"/>
      <c r="D28" s="249"/>
      <c r="E28" s="15" t="str">
        <f t="shared" si="1"/>
        <v/>
      </c>
      <c r="F28" s="16" t="str">
        <f t="shared" si="2"/>
        <v/>
      </c>
      <c r="G28" s="8"/>
      <c r="H28" s="238"/>
      <c r="I28" s="242" t="str">
        <f t="shared" si="3"/>
        <v/>
      </c>
      <c r="J28" s="234" t="str">
        <f t="shared" si="4"/>
        <v/>
      </c>
      <c r="K28" s="8"/>
      <c r="L28" s="238"/>
      <c r="M28" s="242" t="str">
        <f t="shared" si="5"/>
        <v/>
      </c>
      <c r="N28" s="234" t="str">
        <f t="shared" si="6"/>
        <v/>
      </c>
      <c r="O28" s="8"/>
      <c r="P28" s="238"/>
      <c r="Q28" s="242" t="str">
        <f t="shared" si="45"/>
        <v/>
      </c>
      <c r="R28" s="234" t="str">
        <f t="shared" si="46"/>
        <v/>
      </c>
      <c r="S28" s="8"/>
      <c r="T28" s="238"/>
      <c r="U28" s="242" t="str">
        <f t="shared" si="47"/>
        <v/>
      </c>
      <c r="V28" s="234" t="str">
        <f t="shared" si="48"/>
        <v/>
      </c>
      <c r="W28" s="8"/>
      <c r="X28" s="238"/>
      <c r="Y28" s="242" t="str">
        <f t="shared" si="49"/>
        <v/>
      </c>
      <c r="Z28" s="234" t="str">
        <f t="shared" si="50"/>
        <v/>
      </c>
      <c r="AR28" s="13" t="str">
        <f t="shared" si="51"/>
        <v/>
      </c>
      <c r="AS28" s="13" t="str">
        <f t="shared" si="51"/>
        <v/>
      </c>
      <c r="AT28" s="13" t="str">
        <f t="shared" si="51"/>
        <v/>
      </c>
      <c r="AU28" s="22" t="str">
        <f t="shared" si="8"/>
        <v/>
      </c>
      <c r="AV28" s="22" t="str">
        <f t="shared" si="9"/>
        <v/>
      </c>
      <c r="AW28" s="22" t="str">
        <f t="shared" si="10"/>
        <v/>
      </c>
      <c r="AX28" s="22" t="str">
        <f t="shared" si="11"/>
        <v/>
      </c>
      <c r="AY28" s="22" t="str">
        <f t="shared" si="12"/>
        <v/>
      </c>
      <c r="BA28" s="13" t="str">
        <f t="shared" si="52"/>
        <v/>
      </c>
      <c r="BB28" s="13" t="str">
        <f t="shared" si="52"/>
        <v/>
      </c>
      <c r="BC28" s="13" t="str">
        <f t="shared" si="52"/>
        <v/>
      </c>
      <c r="BD28" s="66" t="str">
        <f t="shared" si="14"/>
        <v/>
      </c>
      <c r="BE28" s="22" t="str">
        <f t="shared" si="15"/>
        <v/>
      </c>
      <c r="BF28" s="22" t="str">
        <f t="shared" si="16"/>
        <v/>
      </c>
      <c r="BG28" s="66" t="str">
        <f t="shared" si="17"/>
        <v/>
      </c>
      <c r="BH28" s="22" t="str">
        <f t="shared" si="18"/>
        <v/>
      </c>
      <c r="BI28" s="22" t="str">
        <f t="shared" si="19"/>
        <v/>
      </c>
      <c r="BJ28" s="66" t="str">
        <f t="shared" si="20"/>
        <v/>
      </c>
      <c r="BK28" s="22" t="str">
        <f t="shared" si="21"/>
        <v/>
      </c>
      <c r="BL28" s="22" t="str">
        <f t="shared" si="22"/>
        <v/>
      </c>
      <c r="BM28" s="66" t="str">
        <f t="shared" si="23"/>
        <v/>
      </c>
      <c r="BN28" s="22" t="str">
        <f t="shared" si="24"/>
        <v/>
      </c>
      <c r="BO28" s="22" t="str">
        <f t="shared" si="25"/>
        <v/>
      </c>
      <c r="BP28" s="66" t="str">
        <f t="shared" si="26"/>
        <v/>
      </c>
      <c r="BQ28" s="22" t="str">
        <f t="shared" si="27"/>
        <v/>
      </c>
      <c r="BR28" s="22" t="str">
        <f t="shared" si="28"/>
        <v/>
      </c>
      <c r="BT28" s="13" t="str">
        <f t="shared" si="53"/>
        <v/>
      </c>
      <c r="BU28" s="13" t="str">
        <f t="shared" si="53"/>
        <v/>
      </c>
      <c r="BV28" s="13" t="str">
        <f t="shared" si="53"/>
        <v/>
      </c>
      <c r="BW28" s="66" t="str">
        <f t="shared" si="30"/>
        <v/>
      </c>
      <c r="BX28" s="22" t="str">
        <f t="shared" si="31"/>
        <v/>
      </c>
      <c r="BY28" s="22" t="str">
        <f t="shared" si="32"/>
        <v/>
      </c>
      <c r="BZ28" s="66" t="str">
        <f t="shared" si="33"/>
        <v/>
      </c>
      <c r="CA28" s="22" t="str">
        <f t="shared" si="34"/>
        <v/>
      </c>
      <c r="CB28" s="22" t="str">
        <f t="shared" si="35"/>
        <v/>
      </c>
      <c r="CC28" s="66" t="str">
        <f t="shared" si="36"/>
        <v/>
      </c>
      <c r="CD28" s="22" t="str">
        <f t="shared" si="37"/>
        <v/>
      </c>
      <c r="CE28" s="22" t="str">
        <f t="shared" si="38"/>
        <v/>
      </c>
      <c r="CF28" s="66" t="str">
        <f t="shared" si="39"/>
        <v/>
      </c>
      <c r="CG28" s="22" t="str">
        <f t="shared" si="40"/>
        <v/>
      </c>
      <c r="CH28" s="22" t="str">
        <f t="shared" si="41"/>
        <v/>
      </c>
      <c r="CI28" s="66" t="str">
        <f t="shared" si="42"/>
        <v/>
      </c>
      <c r="CJ28" s="22" t="str">
        <f t="shared" si="43"/>
        <v/>
      </c>
      <c r="CK28" s="22" t="str">
        <f t="shared" si="44"/>
        <v/>
      </c>
    </row>
    <row r="29" spans="1:89" ht="15" customHeight="1" x14ac:dyDescent="0.2">
      <c r="A29" s="60" t="str">
        <f t="shared" si="0"/>
        <v/>
      </c>
      <c r="B29" s="61"/>
      <c r="C29" s="333"/>
      <c r="D29" s="249"/>
      <c r="E29" s="15" t="str">
        <f t="shared" si="1"/>
        <v/>
      </c>
      <c r="F29" s="16" t="str">
        <f t="shared" si="2"/>
        <v/>
      </c>
      <c r="G29" s="8"/>
      <c r="H29" s="238"/>
      <c r="I29" s="242" t="str">
        <f t="shared" si="3"/>
        <v/>
      </c>
      <c r="J29" s="234" t="str">
        <f t="shared" si="4"/>
        <v/>
      </c>
      <c r="K29" s="8"/>
      <c r="L29" s="238"/>
      <c r="M29" s="242" t="str">
        <f t="shared" si="5"/>
        <v/>
      </c>
      <c r="N29" s="234" t="str">
        <f t="shared" si="6"/>
        <v/>
      </c>
      <c r="O29" s="8"/>
      <c r="P29" s="238"/>
      <c r="Q29" s="242" t="str">
        <f t="shared" si="45"/>
        <v/>
      </c>
      <c r="R29" s="234" t="str">
        <f t="shared" si="46"/>
        <v/>
      </c>
      <c r="S29" s="8"/>
      <c r="T29" s="238"/>
      <c r="U29" s="242" t="str">
        <f t="shared" si="47"/>
        <v/>
      </c>
      <c r="V29" s="234" t="str">
        <f t="shared" si="48"/>
        <v/>
      </c>
      <c r="W29" s="8"/>
      <c r="X29" s="238"/>
      <c r="Y29" s="242" t="str">
        <f t="shared" si="49"/>
        <v/>
      </c>
      <c r="Z29" s="234" t="str">
        <f t="shared" si="50"/>
        <v/>
      </c>
      <c r="AR29" s="13" t="str">
        <f t="shared" si="51"/>
        <v/>
      </c>
      <c r="AS29" s="13" t="str">
        <f t="shared" si="51"/>
        <v/>
      </c>
      <c r="AT29" s="13" t="str">
        <f t="shared" si="51"/>
        <v/>
      </c>
      <c r="AU29" s="22" t="str">
        <f t="shared" si="8"/>
        <v/>
      </c>
      <c r="AV29" s="22" t="str">
        <f t="shared" si="9"/>
        <v/>
      </c>
      <c r="AW29" s="22" t="str">
        <f t="shared" si="10"/>
        <v/>
      </c>
      <c r="AX29" s="22" t="str">
        <f t="shared" si="11"/>
        <v/>
      </c>
      <c r="AY29" s="22" t="str">
        <f t="shared" si="12"/>
        <v/>
      </c>
      <c r="BA29" s="13" t="str">
        <f t="shared" si="52"/>
        <v/>
      </c>
      <c r="BB29" s="13" t="str">
        <f t="shared" si="52"/>
        <v/>
      </c>
      <c r="BC29" s="13" t="str">
        <f t="shared" si="52"/>
        <v/>
      </c>
      <c r="BD29" s="66" t="str">
        <f t="shared" si="14"/>
        <v/>
      </c>
      <c r="BE29" s="22" t="str">
        <f t="shared" si="15"/>
        <v/>
      </c>
      <c r="BF29" s="22" t="str">
        <f t="shared" si="16"/>
        <v/>
      </c>
      <c r="BG29" s="66" t="str">
        <f t="shared" si="17"/>
        <v/>
      </c>
      <c r="BH29" s="22" t="str">
        <f t="shared" si="18"/>
        <v/>
      </c>
      <c r="BI29" s="22" t="str">
        <f t="shared" si="19"/>
        <v/>
      </c>
      <c r="BJ29" s="66" t="str">
        <f t="shared" si="20"/>
        <v/>
      </c>
      <c r="BK29" s="22" t="str">
        <f t="shared" si="21"/>
        <v/>
      </c>
      <c r="BL29" s="22" t="str">
        <f t="shared" si="22"/>
        <v/>
      </c>
      <c r="BM29" s="66" t="str">
        <f t="shared" si="23"/>
        <v/>
      </c>
      <c r="BN29" s="22" t="str">
        <f t="shared" si="24"/>
        <v/>
      </c>
      <c r="BO29" s="22" t="str">
        <f t="shared" si="25"/>
        <v/>
      </c>
      <c r="BP29" s="66" t="str">
        <f t="shared" si="26"/>
        <v/>
      </c>
      <c r="BQ29" s="22" t="str">
        <f t="shared" si="27"/>
        <v/>
      </c>
      <c r="BR29" s="22" t="str">
        <f t="shared" si="28"/>
        <v/>
      </c>
      <c r="BT29" s="13" t="str">
        <f t="shared" si="53"/>
        <v/>
      </c>
      <c r="BU29" s="13" t="str">
        <f t="shared" si="53"/>
        <v/>
      </c>
      <c r="BV29" s="13" t="str">
        <f t="shared" si="53"/>
        <v/>
      </c>
      <c r="BW29" s="66" t="str">
        <f t="shared" si="30"/>
        <v/>
      </c>
      <c r="BX29" s="22" t="str">
        <f t="shared" si="31"/>
        <v/>
      </c>
      <c r="BY29" s="22" t="str">
        <f t="shared" si="32"/>
        <v/>
      </c>
      <c r="BZ29" s="66" t="str">
        <f t="shared" si="33"/>
        <v/>
      </c>
      <c r="CA29" s="22" t="str">
        <f t="shared" si="34"/>
        <v/>
      </c>
      <c r="CB29" s="22" t="str">
        <f t="shared" si="35"/>
        <v/>
      </c>
      <c r="CC29" s="66" t="str">
        <f t="shared" si="36"/>
        <v/>
      </c>
      <c r="CD29" s="22" t="str">
        <f t="shared" si="37"/>
        <v/>
      </c>
      <c r="CE29" s="22" t="str">
        <f t="shared" si="38"/>
        <v/>
      </c>
      <c r="CF29" s="66" t="str">
        <f t="shared" si="39"/>
        <v/>
      </c>
      <c r="CG29" s="22" t="str">
        <f t="shared" si="40"/>
        <v/>
      </c>
      <c r="CH29" s="22" t="str">
        <f t="shared" si="41"/>
        <v/>
      </c>
      <c r="CI29" s="66" t="str">
        <f t="shared" si="42"/>
        <v/>
      </c>
      <c r="CJ29" s="22" t="str">
        <f t="shared" si="43"/>
        <v/>
      </c>
      <c r="CK29" s="22" t="str">
        <f t="shared" si="44"/>
        <v/>
      </c>
    </row>
    <row r="30" spans="1:89" ht="15" customHeight="1" x14ac:dyDescent="0.2">
      <c r="A30" s="60" t="str">
        <f>F30</f>
        <v/>
      </c>
      <c r="B30" s="61"/>
      <c r="C30" s="333"/>
      <c r="D30" s="249"/>
      <c r="E30" s="15" t="str">
        <f t="shared" si="1"/>
        <v/>
      </c>
      <c r="F30" s="16" t="str">
        <f t="shared" si="2"/>
        <v/>
      </c>
      <c r="G30" s="8"/>
      <c r="H30" s="238"/>
      <c r="I30" s="242" t="str">
        <f t="shared" si="3"/>
        <v/>
      </c>
      <c r="J30" s="234" t="str">
        <f t="shared" si="4"/>
        <v/>
      </c>
      <c r="K30" s="8"/>
      <c r="L30" s="238"/>
      <c r="M30" s="242" t="str">
        <f t="shared" si="5"/>
        <v/>
      </c>
      <c r="N30" s="234" t="str">
        <f t="shared" si="6"/>
        <v/>
      </c>
      <c r="O30" s="8"/>
      <c r="P30" s="238"/>
      <c r="Q30" s="242" t="str">
        <f t="shared" si="45"/>
        <v/>
      </c>
      <c r="R30" s="234" t="str">
        <f t="shared" si="46"/>
        <v/>
      </c>
      <c r="S30" s="8"/>
      <c r="T30" s="238"/>
      <c r="U30" s="242" t="str">
        <f t="shared" si="47"/>
        <v/>
      </c>
      <c r="V30" s="234" t="str">
        <f t="shared" si="48"/>
        <v/>
      </c>
      <c r="W30" s="8"/>
      <c r="X30" s="238"/>
      <c r="Y30" s="242" t="str">
        <f t="shared" si="49"/>
        <v/>
      </c>
      <c r="Z30" s="234" t="str">
        <f t="shared" si="50"/>
        <v/>
      </c>
      <c r="AR30" s="13" t="str">
        <f t="shared" si="51"/>
        <v/>
      </c>
      <c r="AS30" s="13" t="str">
        <f t="shared" si="51"/>
        <v/>
      </c>
      <c r="AT30" s="13" t="str">
        <f t="shared" si="51"/>
        <v/>
      </c>
      <c r="AU30" s="22" t="str">
        <f t="shared" si="8"/>
        <v/>
      </c>
      <c r="AV30" s="22" t="str">
        <f t="shared" si="9"/>
        <v/>
      </c>
      <c r="AW30" s="22" t="str">
        <f t="shared" si="10"/>
        <v/>
      </c>
      <c r="AX30" s="22" t="str">
        <f t="shared" si="11"/>
        <v/>
      </c>
      <c r="AY30" s="22" t="str">
        <f t="shared" si="12"/>
        <v/>
      </c>
      <c r="BA30" s="13" t="str">
        <f t="shared" si="52"/>
        <v/>
      </c>
      <c r="BB30" s="13" t="str">
        <f t="shared" si="52"/>
        <v/>
      </c>
      <c r="BC30" s="13" t="str">
        <f t="shared" si="52"/>
        <v/>
      </c>
      <c r="BD30" s="66" t="str">
        <f t="shared" si="14"/>
        <v/>
      </c>
      <c r="BE30" s="22" t="str">
        <f t="shared" si="15"/>
        <v/>
      </c>
      <c r="BF30" s="22" t="str">
        <f t="shared" si="16"/>
        <v/>
      </c>
      <c r="BG30" s="66" t="str">
        <f t="shared" si="17"/>
        <v/>
      </c>
      <c r="BH30" s="22" t="str">
        <f t="shared" si="18"/>
        <v/>
      </c>
      <c r="BI30" s="22" t="str">
        <f t="shared" si="19"/>
        <v/>
      </c>
      <c r="BJ30" s="66" t="str">
        <f t="shared" si="20"/>
        <v/>
      </c>
      <c r="BK30" s="22" t="str">
        <f t="shared" si="21"/>
        <v/>
      </c>
      <c r="BL30" s="22" t="str">
        <f t="shared" si="22"/>
        <v/>
      </c>
      <c r="BM30" s="66" t="str">
        <f t="shared" si="23"/>
        <v/>
      </c>
      <c r="BN30" s="22" t="str">
        <f t="shared" si="24"/>
        <v/>
      </c>
      <c r="BO30" s="22" t="str">
        <f t="shared" si="25"/>
        <v/>
      </c>
      <c r="BP30" s="66" t="str">
        <f t="shared" si="26"/>
        <v/>
      </c>
      <c r="BQ30" s="22" t="str">
        <f t="shared" si="27"/>
        <v/>
      </c>
      <c r="BR30" s="22" t="str">
        <f t="shared" si="28"/>
        <v/>
      </c>
      <c r="BT30" s="13" t="str">
        <f t="shared" si="53"/>
        <v/>
      </c>
      <c r="BU30" s="13" t="str">
        <f t="shared" si="53"/>
        <v/>
      </c>
      <c r="BV30" s="13" t="str">
        <f t="shared" si="53"/>
        <v/>
      </c>
      <c r="BW30" s="66" t="str">
        <f t="shared" si="30"/>
        <v/>
      </c>
      <c r="BX30" s="22" t="str">
        <f t="shared" si="31"/>
        <v/>
      </c>
      <c r="BY30" s="22" t="str">
        <f t="shared" si="32"/>
        <v/>
      </c>
      <c r="BZ30" s="66" t="str">
        <f t="shared" si="33"/>
        <v/>
      </c>
      <c r="CA30" s="22" t="str">
        <f t="shared" si="34"/>
        <v/>
      </c>
      <c r="CB30" s="22" t="str">
        <f t="shared" si="35"/>
        <v/>
      </c>
      <c r="CC30" s="66" t="str">
        <f t="shared" si="36"/>
        <v/>
      </c>
      <c r="CD30" s="22" t="str">
        <f t="shared" si="37"/>
        <v/>
      </c>
      <c r="CE30" s="22" t="str">
        <f t="shared" si="38"/>
        <v/>
      </c>
      <c r="CF30" s="66" t="str">
        <f t="shared" si="39"/>
        <v/>
      </c>
      <c r="CG30" s="22" t="str">
        <f t="shared" si="40"/>
        <v/>
      </c>
      <c r="CH30" s="22" t="str">
        <f t="shared" si="41"/>
        <v/>
      </c>
      <c r="CI30" s="66" t="str">
        <f t="shared" si="42"/>
        <v/>
      </c>
      <c r="CJ30" s="22" t="str">
        <f t="shared" si="43"/>
        <v/>
      </c>
      <c r="CK30" s="22" t="str">
        <f t="shared" si="44"/>
        <v/>
      </c>
    </row>
    <row r="31" spans="1:89" ht="15" customHeight="1" thickBot="1" x14ac:dyDescent="0.25">
      <c r="A31" s="60" t="str">
        <f>F31</f>
        <v/>
      </c>
      <c r="B31" s="250"/>
      <c r="C31" s="250"/>
      <c r="D31" s="251"/>
      <c r="E31" s="15" t="str">
        <f t="shared" si="1"/>
        <v/>
      </c>
      <c r="F31" s="20" t="str">
        <f t="shared" si="2"/>
        <v/>
      </c>
      <c r="G31" s="21"/>
      <c r="H31" s="238"/>
      <c r="I31" s="242" t="str">
        <f t="shared" si="3"/>
        <v/>
      </c>
      <c r="J31" s="234" t="str">
        <f t="shared" si="4"/>
        <v/>
      </c>
      <c r="K31" s="21"/>
      <c r="L31" s="238"/>
      <c r="M31" s="242" t="str">
        <f t="shared" si="5"/>
        <v/>
      </c>
      <c r="N31" s="234" t="str">
        <f t="shared" si="6"/>
        <v/>
      </c>
      <c r="O31" s="21"/>
      <c r="P31" s="238"/>
      <c r="Q31" s="242" t="str">
        <f t="shared" si="45"/>
        <v/>
      </c>
      <c r="R31" s="234" t="str">
        <f t="shared" si="46"/>
        <v/>
      </c>
      <c r="S31" s="21"/>
      <c r="T31" s="238"/>
      <c r="U31" s="242" t="str">
        <f t="shared" si="47"/>
        <v/>
      </c>
      <c r="V31" s="234" t="str">
        <f t="shared" si="48"/>
        <v/>
      </c>
      <c r="W31" s="21"/>
      <c r="X31" s="238"/>
      <c r="Y31" s="242" t="str">
        <f t="shared" si="49"/>
        <v/>
      </c>
      <c r="Z31" s="234" t="str">
        <f t="shared" si="50"/>
        <v/>
      </c>
      <c r="AR31" s="13" t="str">
        <f t="shared" si="51"/>
        <v/>
      </c>
      <c r="AS31" s="13" t="str">
        <f t="shared" si="51"/>
        <v/>
      </c>
      <c r="AT31" s="13" t="str">
        <f t="shared" si="51"/>
        <v/>
      </c>
      <c r="AU31" s="22" t="str">
        <f t="shared" si="8"/>
        <v/>
      </c>
      <c r="AV31" s="22" t="str">
        <f t="shared" si="9"/>
        <v/>
      </c>
      <c r="AW31" s="22" t="str">
        <f t="shared" si="10"/>
        <v/>
      </c>
      <c r="AX31" s="22" t="str">
        <f t="shared" si="11"/>
        <v/>
      </c>
      <c r="AY31" s="22" t="str">
        <f t="shared" si="12"/>
        <v/>
      </c>
      <c r="BA31" s="13" t="str">
        <f t="shared" si="52"/>
        <v/>
      </c>
      <c r="BB31" s="13" t="str">
        <f t="shared" si="52"/>
        <v/>
      </c>
      <c r="BC31" s="13" t="str">
        <f t="shared" si="52"/>
        <v/>
      </c>
      <c r="BD31" s="66" t="str">
        <f t="shared" si="14"/>
        <v/>
      </c>
      <c r="BE31" s="22" t="str">
        <f t="shared" si="15"/>
        <v/>
      </c>
      <c r="BF31" s="22" t="str">
        <f t="shared" si="16"/>
        <v/>
      </c>
      <c r="BG31" s="66" t="str">
        <f t="shared" si="17"/>
        <v/>
      </c>
      <c r="BH31" s="22" t="str">
        <f t="shared" si="18"/>
        <v/>
      </c>
      <c r="BI31" s="22" t="str">
        <f t="shared" si="19"/>
        <v/>
      </c>
      <c r="BJ31" s="66" t="str">
        <f t="shared" si="20"/>
        <v/>
      </c>
      <c r="BK31" s="22" t="str">
        <f t="shared" si="21"/>
        <v/>
      </c>
      <c r="BL31" s="22" t="str">
        <f t="shared" si="22"/>
        <v/>
      </c>
      <c r="BM31" s="66" t="str">
        <f t="shared" si="23"/>
        <v/>
      </c>
      <c r="BN31" s="22" t="str">
        <f t="shared" si="24"/>
        <v/>
      </c>
      <c r="BO31" s="22" t="str">
        <f t="shared" si="25"/>
        <v/>
      </c>
      <c r="BP31" s="66" t="str">
        <f t="shared" si="26"/>
        <v/>
      </c>
      <c r="BQ31" s="22" t="str">
        <f t="shared" si="27"/>
        <v/>
      </c>
      <c r="BR31" s="22" t="str">
        <f t="shared" si="28"/>
        <v/>
      </c>
      <c r="BT31" s="13" t="str">
        <f t="shared" si="53"/>
        <v/>
      </c>
      <c r="BU31" s="13" t="str">
        <f t="shared" si="53"/>
        <v/>
      </c>
      <c r="BV31" s="13" t="str">
        <f t="shared" si="53"/>
        <v/>
      </c>
      <c r="BW31" s="66" t="str">
        <f t="shared" si="30"/>
        <v/>
      </c>
      <c r="BX31" s="22" t="str">
        <f t="shared" si="31"/>
        <v/>
      </c>
      <c r="BY31" s="22" t="str">
        <f t="shared" si="32"/>
        <v/>
      </c>
      <c r="BZ31" s="66" t="str">
        <f t="shared" si="33"/>
        <v/>
      </c>
      <c r="CA31" s="22" t="str">
        <f t="shared" si="34"/>
        <v/>
      </c>
      <c r="CB31" s="22" t="str">
        <f t="shared" si="35"/>
        <v/>
      </c>
      <c r="CC31" s="66" t="str">
        <f t="shared" si="36"/>
        <v/>
      </c>
      <c r="CD31" s="22" t="str">
        <f t="shared" si="37"/>
        <v/>
      </c>
      <c r="CE31" s="22" t="str">
        <f t="shared" si="38"/>
        <v/>
      </c>
      <c r="CF31" s="66" t="str">
        <f t="shared" si="39"/>
        <v/>
      </c>
      <c r="CG31" s="22" t="str">
        <f t="shared" si="40"/>
        <v/>
      </c>
      <c r="CH31" s="22" t="str">
        <f t="shared" si="41"/>
        <v/>
      </c>
      <c r="CI31" s="66" t="str">
        <f t="shared" si="42"/>
        <v/>
      </c>
      <c r="CJ31" s="22" t="str">
        <f t="shared" si="43"/>
        <v/>
      </c>
      <c r="CK31" s="22" t="str">
        <f t="shared" si="44"/>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ht="15" customHeight="1" thickTop="1" x14ac:dyDescent="0.2"/>
  </sheetData>
  <sortState xmlns:xlrd2="http://schemas.microsoft.com/office/spreadsheetml/2017/richdata2" ref="A11:CK20">
    <sortCondition ref="E11:E20"/>
  </sortState>
  <mergeCells count="12">
    <mergeCell ref="E8:F8"/>
    <mergeCell ref="D2:Z6"/>
    <mergeCell ref="H7:J7"/>
    <mergeCell ref="L7:N7"/>
    <mergeCell ref="P7:R7"/>
    <mergeCell ref="T7:V7"/>
    <mergeCell ref="X7:Z7"/>
    <mergeCell ref="H8:J8"/>
    <mergeCell ref="L8:N8"/>
    <mergeCell ref="P8:R8"/>
    <mergeCell ref="T8:V8"/>
    <mergeCell ref="X8:Z8"/>
  </mergeCells>
  <dataValidations count="2">
    <dataValidation type="list" allowBlank="1" showInputMessage="1" showErrorMessage="1" sqref="T8:V8 L8:N8 P8:R8 X8:Z8 H8:J8 BD8 BG8 BJ8 BM8 BP8 BW8 BZ8 CC8 CF8 CI8" xr:uid="{F074E99B-DB57-4BD5-831A-B0A82C927178}">
      <formula1>Windspd</formula1>
    </dataValidation>
    <dataValidation type="list" allowBlank="1" showInputMessage="1" showErrorMessage="1" sqref="C16:C31 C11:C15" xr:uid="{625D0FDF-19A5-4E82-8F77-087642E1B4A4}">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A9222B4-8E05-4B01-BDC6-6917C501DD38}">
          <x14:formula1>
            <xm:f>Memb!$B$2:$B$317</xm:f>
          </x14:formula1>
          <xm:sqref>B11:B31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334A2-5B99-425B-B296-0B07217AFBBC}">
  <dimension ref="A1:CK34"/>
  <sheetViews>
    <sheetView workbookViewId="0">
      <selection activeCell="D15" sqref="D15"/>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196</v>
      </c>
      <c r="C2" s="2"/>
      <c r="D2" s="410" t="s">
        <v>1182</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272</v>
      </c>
      <c r="C3" s="2" t="s">
        <v>440</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155</v>
      </c>
      <c r="C4" s="2"/>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879</v>
      </c>
      <c r="C5" s="2"/>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t="s">
        <v>842</v>
      </c>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44667</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9" si="0">F11</f>
        <v>1</v>
      </c>
      <c r="B11" s="61" t="s">
        <v>253</v>
      </c>
      <c r="C11" s="333" t="s">
        <v>83</v>
      </c>
      <c r="D11" s="249">
        <v>1801</v>
      </c>
      <c r="E11" s="15">
        <f t="shared" ref="E11:E31" si="1">IF(B11="","",J11+N11+R11+V11+Z11)</f>
        <v>2</v>
      </c>
      <c r="F11" s="16">
        <f t="shared" ref="F11:F31" si="2">IF(B11="","",RANK(E11,E$11:E$31,1))</f>
        <v>1</v>
      </c>
      <c r="G11" s="8"/>
      <c r="H11" s="238">
        <v>1</v>
      </c>
      <c r="I11" s="242">
        <f t="shared" ref="I11:I31" si="3">IF(OR(H11="DNS",H11="DNF",H11="DSQ",H11="DNC",H11="OCS"),"",IF(H$9="","",IF($B11="","",H11)))</f>
        <v>1</v>
      </c>
      <c r="J11" s="234">
        <f t="shared" ref="J11:J31" si="4">IF(OR(H11="DNS",H11="DNF",H11="DSQ",H11="DNC",H11="OCS"),(COUNTA($B$11:$B$31)+1),IF($B11="","",RANK(I11,I$11:I$31,1)))</f>
        <v>1</v>
      </c>
      <c r="K11" s="8"/>
      <c r="L11" s="238">
        <v>1</v>
      </c>
      <c r="M11" s="242">
        <f t="shared" ref="M11:M31" si="5">IF(OR(L11="DNS",L11="DNF",L11="DSQ",L11="DNC",L11="OCS"),"",IF(L$9="","",IF($B11="","",L11)))</f>
        <v>1</v>
      </c>
      <c r="N11" s="234">
        <f t="shared" ref="N11:N31" si="6">IF(OR(L11="DNS",L11="DNF",L11="DSQ",L11="DNC",L11="OCS"),(COUNTA($B$11:$B$31)+1),IF($B11="","",RANK(M11,M$11:M$31,1)))</f>
        <v>1</v>
      </c>
      <c r="O11" s="8"/>
      <c r="P11" s="238"/>
      <c r="Q11" s="242"/>
      <c r="R11" s="234"/>
      <c r="S11" s="8"/>
      <c r="T11" s="238"/>
      <c r="U11" s="242"/>
      <c r="V11" s="234"/>
      <c r="W11" s="8"/>
      <c r="X11" s="238"/>
      <c r="Y11" s="242"/>
      <c r="Z11" s="234"/>
      <c r="AR11" s="13" t="str">
        <f t="shared" ref="AR11:AT26" si="7">IF($B11="","",B11)</f>
        <v>Jack Rogers</v>
      </c>
      <c r="AS11" s="13" t="str">
        <f t="shared" si="7"/>
        <v>TH</v>
      </c>
      <c r="AT11" s="13">
        <f t="shared" si="7"/>
        <v>1801</v>
      </c>
      <c r="AU11" s="22">
        <f t="shared" ref="AU11:AU31" si="8">IF($B11="","",IF(J11&gt;0,IF(OR(H11="DNS",H11="DSQ",H11="DNC",H11="OCS"),0,IF(H11="DNF",1,(COUNTIF($H$11:$H$31,"=DNF")+COUNT($I$11:$I$31))-J11+1)),0))</f>
        <v>3</v>
      </c>
      <c r="AV11" s="22">
        <f t="shared" ref="AV11:AV31" si="9">IF($B11="","",IF(N11&gt;0,IF(OR(L11="DNS",L11="DSQ",L11="DNC",L11="OCS"),0,IF(L11="DNF",1,(COUNTIF($L$11:$L$31,"=DNF")+COUNT($M$11:$M$31)-N11+1))),0))</f>
        <v>3</v>
      </c>
      <c r="AW11" s="22">
        <f t="shared" ref="AW11:AW31" si="10">IF($B11="","",IF(R11&gt;0,IF(OR(P11="DNS",P11="DSQ",P11="DNC",P11="OCS"),0,IF(P11="DNF",1,(COUNTIF($P$11:$P$31,"=DNF")+COUNT($Q$11:$Q$31))-R11+1)),0))</f>
        <v>0</v>
      </c>
      <c r="AX11" s="22">
        <f t="shared" ref="AX11:AX31" si="11">IF($B11="","",IF(V11&gt;0,IF(OR(T11="DNS",T11="DSQ",T11="DNC",T11="OCS"),0,IF(T11="DNF",1,(COUNTIF($T$11:$T$31,"=DNF")+COUNT($U$11:$U$31))-V11+1)),0))</f>
        <v>0</v>
      </c>
      <c r="AY11" s="22">
        <f t="shared" ref="AY11:AY31" si="12">IF($B11="","",IF(Z11&gt;0,IF(OR(X11="DNS",X11="DSQ",X11="DNC",X11="OCS"),0,IF(X11="DNF",1,(COUNTIF($X$11:$X$31,"=DNF")+COUNT($Y$11:$Y$31))-Z11+1)),0))</f>
        <v>0</v>
      </c>
      <c r="BA11" s="13" t="str">
        <f t="shared" ref="BA11:BC26" si="13">IF($B11="","",B11)</f>
        <v>Jack Rogers</v>
      </c>
      <c r="BB11" s="13" t="str">
        <f t="shared" si="13"/>
        <v>TH</v>
      </c>
      <c r="BC11" s="13">
        <f t="shared" si="13"/>
        <v>1801</v>
      </c>
      <c r="BD11" s="66">
        <f t="shared" ref="BD11:BD31" si="14">IF($C11="TH",H11,"")</f>
        <v>1</v>
      </c>
      <c r="BE11" s="22">
        <f t="shared" ref="BE11:BE31" si="15">IF(J11&gt;0,IF($C11="TH",IF(OR(BD11="DNS",BD11="DNF",BD11="DSQ",BD11="DNC",BD11="OCS"),(COUNTIF($C$11:$C$31,"=TH")+1),IF($B11="","",RANK(BD11,BD$11:BD$31,1))),""),"")</f>
        <v>1</v>
      </c>
      <c r="BF11" s="22">
        <f t="shared" ref="BF11:BF31" si="16">IF(BE11="","",IF($C11="TH",IF($B11="","",IF(BE11&gt;0,IF(OR(BD11="DNS",BD11="DSQ",BD11="DNC",BD11="OCS"),0,IF(BD11="DNF",1,(COUNTIF($BD$11:$BD$31,"=DNF")+COUNT($BD$11:$BD$31))-BE11+1)),0)),""))</f>
        <v>3</v>
      </c>
      <c r="BG11" s="66">
        <f t="shared" ref="BG11:BG31" si="17">IF($C11="TH",L11,"")</f>
        <v>1</v>
      </c>
      <c r="BH11" s="22">
        <f t="shared" ref="BH11:BH31" si="18">IF(N11&gt;0,IF($C11="TH",IF(OR(BG11="DNS",BG11="DNF",BG11="DSQ",BG11="DNC",BG11="OCS"),(COUNTIF($C$11:$C$31,"=TH")+1),IF($B11="","",RANK(BG11,BG$11:BG$31,1))),""),"")</f>
        <v>1</v>
      </c>
      <c r="BI11" s="22">
        <f t="shared" ref="BI11:BI31" si="19">IF(BH11="","",IF($C11="TH",IF($B11="","",IF(BH11&gt;0,IF(OR(BG11="DNS",BG11="DSQ",BG11="DNC",BG11="OCS"),0,IF(BG11="DNF",1,(COUNTIF($BG$11:$BG$31,"=DNF")+COUNT($BG$11:$BG$31))-BH11+1)),0)),""))</f>
        <v>3</v>
      </c>
      <c r="BJ11" s="66">
        <f t="shared" ref="BJ11:BJ31" si="20">IF($C11="TH",P11,"")</f>
        <v>0</v>
      </c>
      <c r="BK11" s="22" t="str">
        <f t="shared" ref="BK11:BK31" si="21">IF(R11&gt;0,IF($C11="TH",IF(OR(BJ11="DNS",BJ11="DNF",BJ11="DSQ",BJ11="DNC",BJ11="OCS"),(COUNTIF($C$11:$C$31,"=TH")+1),IF($B11="","",RANK(BJ11,BJ$11:BJ$31,1))),""),"")</f>
        <v/>
      </c>
      <c r="BL11" s="22" t="str">
        <f t="shared" ref="BL11:BL31" si="22">IF(BK11="","",IF($C11="TH",IF($B11="","",IF(BK11&gt;0,IF(OR(BJ11="DNS",BJ11="DSQ",BJ11="DNC",BJ11="OCS"),0,IF(BJ11="DNF",1,(COUNTIF($BJ$11:$BJ$31,"=DNF")+COUNT($BJ$11:$BJ$31))-BK11+1)),0)),""))</f>
        <v/>
      </c>
      <c r="BM11" s="66">
        <f t="shared" ref="BM11:BM31" si="23">IF($C11="TH",T11,"")</f>
        <v>0</v>
      </c>
      <c r="BN11" s="22" t="str">
        <f t="shared" ref="BN11:BN31" si="24">IF(V11&gt;0,IF($C11="TH",IF(OR(BM11="DNS",BM11="DNF",BM11="DSQ",BM11="DNC",BM11="OCS"),(COUNTIF($C$11:$C$31,"=TH")+1),IF($B11="","",RANK(BM11,BM$11:BM$31,1))),""),"")</f>
        <v/>
      </c>
      <c r="BO11" s="22" t="str">
        <f t="shared" ref="BO11:BO31" si="25">IF(BN11="","",IF($C11="TH",IF($B11="","",IF(BN11&gt;0,IF(OR(BM11="DNS",BM11="DSQ",BM11="DNC",BM11="OCS"),0,IF(BM11="DNF",1,(COUNTIF($BM$11:$BM$31,"=DNF")+COUNT($BM$11:$BM$31))-BN11+1)),0)),""))</f>
        <v/>
      </c>
      <c r="BP11" s="66">
        <f t="shared" ref="BP11:BP31" si="26">IF($C11="TH",X11,"")</f>
        <v>0</v>
      </c>
      <c r="BQ11" s="22" t="str">
        <f t="shared" ref="BQ11:BQ31" si="27">IF(Z11&gt;0,IF($C11="TH",IF(OR(BP11="DNS",BP11="DNF",BP11="DSQ",BP11="DNC",BP11="OCS"),(COUNTIF($C$11:$C$31,"=TH")+1),IF($B11="","",RANK(BP11,BP$11:BP$31,1))),""),"")</f>
        <v/>
      </c>
      <c r="BR11" s="22" t="str">
        <f t="shared" ref="BR11:BR31" si="28">IF(BQ11="","",IF($C11="TH",IF($B11="","",IF(BQ11&gt;0,IF(OR(BP11="DNS",BP11="DSQ",BP11="DNC",BP11="OCS"),0,IF(BP11="DNF",1,(COUNTIF($BP$11:$BP$31,"=DNF")+COUNT($BP$11:$BP$31))-BQ11+1)),0)),""))</f>
        <v/>
      </c>
      <c r="BT11" s="13" t="str">
        <f t="shared" ref="BT11:BV26" si="29">IF($B11="","",B11)</f>
        <v>Jack Rogers</v>
      </c>
      <c r="BU11" s="13" t="str">
        <f t="shared" si="29"/>
        <v>TH</v>
      </c>
      <c r="BV11" s="13">
        <f t="shared" si="29"/>
        <v>1801</v>
      </c>
      <c r="BW11" s="66" t="str">
        <f t="shared" ref="BW11:BW31" si="30">IF($C11="FSCT",H11,"")</f>
        <v/>
      </c>
      <c r="BX11" s="22" t="str">
        <f t="shared" ref="BX11:BX31" si="31">IF(J11&gt;0,IF($C11="FSCT",IF(OR(BW11="DNS",BW11="DNF",BW11="DSQ",BW11="DNC",BW11="OCS"),(COUNTIF($C$11:$C$31,"=FSCT")+1),IF($B11="","",RANK(BW11,BW$11:BW$31,1))),""),"")</f>
        <v/>
      </c>
      <c r="BY11" s="22" t="str">
        <f t="shared" ref="BY11:BY31" si="32">IF(BX11="","",IF($C11="FSCT",IF($B11="","",IF(BX11&gt;0,IF(OR(BW11="DNS",BW11="DSQ",BW11="DNC",BW11="OCS"),0,IF(BW11="DNF",1,(COUNTIF($BW$11:$BW$31,"=DNF")+COUNT($BW$11:$BW$31))-BX11+1)),0)),""))</f>
        <v/>
      </c>
      <c r="BZ11" s="66" t="str">
        <f t="shared" ref="BZ11:BZ31" si="33">IF($C11="FSCT",L11,"")</f>
        <v/>
      </c>
      <c r="CA11" s="22" t="str">
        <f t="shared" ref="CA11:CA31" si="34">IF(N11&gt;0,IF($C11="FSCT",IF(OR(BZ11="DNS",BZ11="DNF",BZ11="DSQ",BZ11="DNC",BZ11="OCS"),(COUNTIF($C$11:$C$31,"=FSCT")+1),IF($B11="","",RANK(BZ11,BZ$11:BZ$31,1))),""),"")</f>
        <v/>
      </c>
      <c r="CB11" s="22" t="str">
        <f t="shared" ref="CB11:CB31" si="35">IF(CA11="","",IF($C11="FSCT",IF($B11="","",IF(CA11&gt;0,IF(OR(BZ11="DNS",BZ11="DSQ",BZ11="DNC",BZ11="OCS"),0,IF(BZ11="DNF",1,(COUNTIF($BZ$11:$BZ$31,"=DNF")+COUNT($BZ$11:$BZ$31))-CA11+1)),0)),""))</f>
        <v/>
      </c>
      <c r="CC11" s="66" t="str">
        <f t="shared" ref="CC11:CC31" si="36">IF($C11="FSCT",P11,"")</f>
        <v/>
      </c>
      <c r="CD11" s="22" t="str">
        <f t="shared" ref="CD11:CD31" si="37">IF(R11&gt;0,IF($C11="FSCT",IF(OR(CC11="DNS",CC11="DNF",CC11="DSQ",CC11="DNC",CC11="OCS"),(COUNTIF($C$11:$C$31,"=FSCT")+1),IF($B11="","",RANK(CC11,CC$11:CC$31,1))),""),"")</f>
        <v/>
      </c>
      <c r="CE11" s="22" t="str">
        <f t="shared" ref="CE11:CE31" si="38">IF(CD11="","",IF($C11="FSCT",IF($B11="","",IF(CD11&gt;0,IF(OR(CC11="DNS",CC11="DSQ",CC11="DNC",CC11="OCS"),0,IF(CC11="DNF",1,(COUNTIF($CC$11:$CC$31,"=DNF")+COUNT($CC$11:$CC$31))-CD11+1)),0)),""))</f>
        <v/>
      </c>
      <c r="CF11" s="66" t="str">
        <f t="shared" ref="CF11:CF31" si="39">IF($C11="FSCT",T11,"")</f>
        <v/>
      </c>
      <c r="CG11" s="22" t="str">
        <f t="shared" ref="CG11:CG31" si="40">IF(V11&gt;0,IF($C11="FSCT",IF(OR(CF11="DNS",CF11="DNF",CF11="DSQ",CF11="DNC",CF11="OCS"),(COUNTIF($C$11:$C$31,"=FSCT")+1),IF($B11="","",RANK(CF11,CF$11:CF$31,1))),""),"")</f>
        <v/>
      </c>
      <c r="CH11" s="22" t="str">
        <f t="shared" ref="CH11:CH31" si="41">IF(CG11="","",IF($C11="FSCT",IF($B11="","",IF(CG11&gt;0,IF(OR(CF11="DNS",CF11="DSQ",CF11="DNC",CF11="OCS"),0,IF(CF11="DNF",1,(COUNTIF($CF$11:$CF$31,"=DNF")+COUNT($CF$11:$CF$31))-CG11+1)),0)),""))</f>
        <v/>
      </c>
      <c r="CI11" s="66" t="str">
        <f t="shared" ref="CI11:CI31" si="42">IF($C11="FSCT",X11,"")</f>
        <v/>
      </c>
      <c r="CJ11" s="22" t="str">
        <f t="shared" ref="CJ11:CJ31" si="43">IF(Z11&gt;0,IF($C11="FSCT",IF(OR(CI11="DNS",CI11="DNF",CI11="DSQ",CI11="DNC",CI11="OCS"),(COUNTIF($C$11:$C$31,"=FSCT")+1),IF($B11="","",RANK(CI11,CI$11:CI$31,1))),""),"")</f>
        <v/>
      </c>
      <c r="CK11" s="22" t="str">
        <f t="shared" ref="CK11:CK31" si="44">IF(CJ11="","",IF($C11="FSCT",IF($B11="","",IF(CJ11&gt;0,IF(OR(CI11="DNS",CI11="DSQ",CI11="DNC",CI11="OCS"),0,IF(CI11="DNF",1,(COUNTIF($CI$11:$CI$31,"=DNF")+COUNT($CI$11:$CI$31))-CJ11+1)),0)),""))</f>
        <v/>
      </c>
    </row>
    <row r="12" spans="1:89" ht="15" customHeight="1" x14ac:dyDescent="0.2">
      <c r="A12" s="252">
        <f t="shared" si="0"/>
        <v>2</v>
      </c>
      <c r="B12" s="61" t="s">
        <v>764</v>
      </c>
      <c r="C12" s="333" t="s">
        <v>83</v>
      </c>
      <c r="D12" s="249">
        <v>2644</v>
      </c>
      <c r="E12" s="15">
        <f t="shared" si="1"/>
        <v>5</v>
      </c>
      <c r="F12" s="16">
        <f t="shared" si="2"/>
        <v>2</v>
      </c>
      <c r="G12" s="8"/>
      <c r="H12" s="238">
        <v>3</v>
      </c>
      <c r="I12" s="242">
        <f t="shared" si="3"/>
        <v>3</v>
      </c>
      <c r="J12" s="234">
        <f t="shared" si="4"/>
        <v>3</v>
      </c>
      <c r="K12" s="8"/>
      <c r="L12" s="238">
        <v>2</v>
      </c>
      <c r="M12" s="242">
        <f t="shared" si="5"/>
        <v>2</v>
      </c>
      <c r="N12" s="255">
        <f t="shared" si="6"/>
        <v>2</v>
      </c>
      <c r="O12" s="8"/>
      <c r="P12" s="238"/>
      <c r="Q12" s="242"/>
      <c r="R12" s="234"/>
      <c r="S12" s="8"/>
      <c r="T12" s="238"/>
      <c r="U12" s="242"/>
      <c r="V12" s="234"/>
      <c r="W12" s="8"/>
      <c r="X12" s="238"/>
      <c r="Y12" s="242"/>
      <c r="Z12" s="234"/>
      <c r="AR12" s="13" t="str">
        <f t="shared" si="7"/>
        <v>Craig Hennecy</v>
      </c>
      <c r="AS12" s="13" t="str">
        <f t="shared" si="7"/>
        <v>TH</v>
      </c>
      <c r="AT12" s="13">
        <f t="shared" si="7"/>
        <v>2644</v>
      </c>
      <c r="AU12" s="22">
        <f t="shared" si="8"/>
        <v>1</v>
      </c>
      <c r="AV12" s="22">
        <f t="shared" si="9"/>
        <v>2</v>
      </c>
      <c r="AW12" s="22">
        <f t="shared" si="10"/>
        <v>0</v>
      </c>
      <c r="AX12" s="22">
        <f t="shared" si="11"/>
        <v>0</v>
      </c>
      <c r="AY12" s="22">
        <f t="shared" si="12"/>
        <v>0</v>
      </c>
      <c r="BA12" s="13" t="str">
        <f t="shared" si="13"/>
        <v>Craig Hennecy</v>
      </c>
      <c r="BB12" s="13" t="str">
        <f t="shared" si="13"/>
        <v>TH</v>
      </c>
      <c r="BC12" s="13">
        <f t="shared" si="13"/>
        <v>2644</v>
      </c>
      <c r="BD12" s="66">
        <f t="shared" si="14"/>
        <v>3</v>
      </c>
      <c r="BE12" s="22">
        <f t="shared" si="15"/>
        <v>3</v>
      </c>
      <c r="BF12" s="22">
        <f t="shared" si="16"/>
        <v>1</v>
      </c>
      <c r="BG12" s="66">
        <f t="shared" si="17"/>
        <v>2</v>
      </c>
      <c r="BH12" s="22">
        <f t="shared" si="18"/>
        <v>2</v>
      </c>
      <c r="BI12" s="22">
        <f t="shared" si="19"/>
        <v>2</v>
      </c>
      <c r="BJ12" s="66">
        <f t="shared" si="20"/>
        <v>0</v>
      </c>
      <c r="BK12" s="22" t="str">
        <f t="shared" si="21"/>
        <v/>
      </c>
      <c r="BL12" s="22" t="str">
        <f t="shared" si="22"/>
        <v/>
      </c>
      <c r="BM12" s="66">
        <f t="shared" si="23"/>
        <v>0</v>
      </c>
      <c r="BN12" s="22" t="str">
        <f t="shared" si="24"/>
        <v/>
      </c>
      <c r="BO12" s="22" t="str">
        <f t="shared" si="25"/>
        <v/>
      </c>
      <c r="BP12" s="66">
        <f t="shared" si="26"/>
        <v>0</v>
      </c>
      <c r="BQ12" s="22" t="str">
        <f t="shared" si="27"/>
        <v/>
      </c>
      <c r="BR12" s="22" t="str">
        <f t="shared" si="28"/>
        <v/>
      </c>
      <c r="BT12" s="13" t="str">
        <f t="shared" si="29"/>
        <v>Craig Hennecy</v>
      </c>
      <c r="BU12" s="13" t="str">
        <f t="shared" si="29"/>
        <v>TH</v>
      </c>
      <c r="BV12" s="13">
        <f t="shared" si="29"/>
        <v>2644</v>
      </c>
      <c r="BW12" s="66" t="str">
        <f t="shared" si="30"/>
        <v/>
      </c>
      <c r="BX12" s="22" t="str">
        <f t="shared" si="31"/>
        <v/>
      </c>
      <c r="BY12" s="22" t="str">
        <f t="shared" si="32"/>
        <v/>
      </c>
      <c r="BZ12" s="66" t="str">
        <f t="shared" si="33"/>
        <v/>
      </c>
      <c r="CA12" s="22" t="str">
        <f t="shared" si="34"/>
        <v/>
      </c>
      <c r="CB12" s="22" t="str">
        <f t="shared" si="35"/>
        <v/>
      </c>
      <c r="CC12" s="66" t="str">
        <f t="shared" si="36"/>
        <v/>
      </c>
      <c r="CD12" s="22" t="str">
        <f t="shared" si="37"/>
        <v/>
      </c>
      <c r="CE12" s="22" t="str">
        <f t="shared" si="38"/>
        <v/>
      </c>
      <c r="CF12" s="66" t="str">
        <f t="shared" si="39"/>
        <v/>
      </c>
      <c r="CG12" s="22" t="str">
        <f t="shared" si="40"/>
        <v/>
      </c>
      <c r="CH12" s="22" t="str">
        <f t="shared" si="41"/>
        <v/>
      </c>
      <c r="CI12" s="66" t="str">
        <f t="shared" si="42"/>
        <v/>
      </c>
      <c r="CJ12" s="22" t="str">
        <f t="shared" si="43"/>
        <v/>
      </c>
      <c r="CK12" s="22" t="str">
        <f t="shared" si="44"/>
        <v/>
      </c>
    </row>
    <row r="13" spans="1:89" ht="15" customHeight="1" x14ac:dyDescent="0.2">
      <c r="A13" s="252">
        <v>3</v>
      </c>
      <c r="B13" s="61" t="s">
        <v>833</v>
      </c>
      <c r="C13" s="333" t="s">
        <v>83</v>
      </c>
      <c r="D13" s="249">
        <v>3886</v>
      </c>
      <c r="E13" s="15">
        <f t="shared" si="1"/>
        <v>5</v>
      </c>
      <c r="F13" s="16">
        <f t="shared" si="2"/>
        <v>2</v>
      </c>
      <c r="G13" s="8"/>
      <c r="H13" s="238">
        <v>2</v>
      </c>
      <c r="I13" s="242">
        <f t="shared" si="3"/>
        <v>2</v>
      </c>
      <c r="J13" s="234">
        <f t="shared" si="4"/>
        <v>2</v>
      </c>
      <c r="K13" s="8"/>
      <c r="L13" s="238">
        <v>3</v>
      </c>
      <c r="M13" s="242">
        <f t="shared" si="5"/>
        <v>3</v>
      </c>
      <c r="N13" s="234">
        <f t="shared" si="6"/>
        <v>3</v>
      </c>
      <c r="O13" s="8"/>
      <c r="P13" s="238"/>
      <c r="Q13" s="242"/>
      <c r="R13" s="234"/>
      <c r="S13" s="8"/>
      <c r="T13" s="238"/>
      <c r="U13" s="242"/>
      <c r="V13" s="234"/>
      <c r="W13" s="8"/>
      <c r="X13" s="238"/>
      <c r="Y13" s="242"/>
      <c r="Z13" s="234"/>
      <c r="AR13" s="13" t="str">
        <f t="shared" si="7"/>
        <v>Dianne Hart</v>
      </c>
      <c r="AS13" s="13" t="str">
        <f t="shared" si="7"/>
        <v>TH</v>
      </c>
      <c r="AT13" s="13">
        <f t="shared" si="7"/>
        <v>3886</v>
      </c>
      <c r="AU13" s="22">
        <f t="shared" si="8"/>
        <v>2</v>
      </c>
      <c r="AV13" s="22">
        <f t="shared" si="9"/>
        <v>1</v>
      </c>
      <c r="AW13" s="22">
        <f t="shared" si="10"/>
        <v>0</v>
      </c>
      <c r="AX13" s="22">
        <f t="shared" si="11"/>
        <v>0</v>
      </c>
      <c r="AY13" s="22">
        <f t="shared" si="12"/>
        <v>0</v>
      </c>
      <c r="BA13" s="13" t="str">
        <f t="shared" si="13"/>
        <v>Dianne Hart</v>
      </c>
      <c r="BB13" s="13" t="str">
        <f t="shared" si="13"/>
        <v>TH</v>
      </c>
      <c r="BC13" s="13">
        <f t="shared" si="13"/>
        <v>3886</v>
      </c>
      <c r="BD13" s="66">
        <f t="shared" si="14"/>
        <v>2</v>
      </c>
      <c r="BE13" s="22">
        <f t="shared" si="15"/>
        <v>2</v>
      </c>
      <c r="BF13" s="22">
        <f t="shared" si="16"/>
        <v>2</v>
      </c>
      <c r="BG13" s="66">
        <f t="shared" si="17"/>
        <v>3</v>
      </c>
      <c r="BH13" s="22">
        <f t="shared" si="18"/>
        <v>3</v>
      </c>
      <c r="BI13" s="22">
        <f t="shared" si="19"/>
        <v>1</v>
      </c>
      <c r="BJ13" s="66">
        <f t="shared" si="20"/>
        <v>0</v>
      </c>
      <c r="BK13" s="22" t="str">
        <f t="shared" si="21"/>
        <v/>
      </c>
      <c r="BL13" s="22" t="str">
        <f t="shared" si="22"/>
        <v/>
      </c>
      <c r="BM13" s="66">
        <f t="shared" si="23"/>
        <v>0</v>
      </c>
      <c r="BN13" s="22" t="str">
        <f t="shared" si="24"/>
        <v/>
      </c>
      <c r="BO13" s="22" t="str">
        <f t="shared" si="25"/>
        <v/>
      </c>
      <c r="BP13" s="66">
        <f t="shared" si="26"/>
        <v>0</v>
      </c>
      <c r="BQ13" s="22" t="str">
        <f t="shared" si="27"/>
        <v/>
      </c>
      <c r="BR13" s="22" t="str">
        <f t="shared" si="28"/>
        <v/>
      </c>
      <c r="BT13" s="13" t="str">
        <f t="shared" si="29"/>
        <v>Dianne Hart</v>
      </c>
      <c r="BU13" s="13" t="str">
        <f t="shared" si="29"/>
        <v>TH</v>
      </c>
      <c r="BV13" s="13">
        <f t="shared" si="29"/>
        <v>3886</v>
      </c>
      <c r="BW13" s="66" t="str">
        <f t="shared" si="30"/>
        <v/>
      </c>
      <c r="BX13" s="22" t="str">
        <f t="shared" si="31"/>
        <v/>
      </c>
      <c r="BY13" s="22" t="str">
        <f t="shared" si="32"/>
        <v/>
      </c>
      <c r="BZ13" s="66" t="str">
        <f t="shared" si="33"/>
        <v/>
      </c>
      <c r="CA13" s="22" t="str">
        <f t="shared" si="34"/>
        <v/>
      </c>
      <c r="CB13" s="22" t="str">
        <f t="shared" si="35"/>
        <v/>
      </c>
      <c r="CC13" s="66" t="str">
        <f t="shared" si="36"/>
        <v/>
      </c>
      <c r="CD13" s="22" t="str">
        <f t="shared" si="37"/>
        <v/>
      </c>
      <c r="CE13" s="22" t="str">
        <f t="shared" si="38"/>
        <v/>
      </c>
      <c r="CF13" s="66" t="str">
        <f t="shared" si="39"/>
        <v/>
      </c>
      <c r="CG13" s="22" t="str">
        <f t="shared" si="40"/>
        <v/>
      </c>
      <c r="CH13" s="22" t="str">
        <f t="shared" si="41"/>
        <v/>
      </c>
      <c r="CI13" s="66" t="str">
        <f t="shared" si="42"/>
        <v/>
      </c>
      <c r="CJ13" s="22" t="str">
        <f t="shared" si="43"/>
        <v/>
      </c>
      <c r="CK13" s="22" t="str">
        <f t="shared" si="44"/>
        <v/>
      </c>
    </row>
    <row r="14" spans="1:89" ht="15" customHeight="1" x14ac:dyDescent="0.2">
      <c r="A14" s="252" t="str">
        <f t="shared" si="0"/>
        <v/>
      </c>
      <c r="B14" s="61"/>
      <c r="C14" s="333"/>
      <c r="D14" s="249"/>
      <c r="E14" s="15" t="str">
        <f t="shared" si="1"/>
        <v/>
      </c>
      <c r="F14" s="16" t="str">
        <f t="shared" si="2"/>
        <v/>
      </c>
      <c r="G14" s="8"/>
      <c r="H14" s="238"/>
      <c r="I14" s="242" t="str">
        <f t="shared" si="3"/>
        <v/>
      </c>
      <c r="J14" s="234" t="str">
        <f t="shared" si="4"/>
        <v/>
      </c>
      <c r="K14" s="8"/>
      <c r="L14" s="238"/>
      <c r="M14" s="242" t="str">
        <f t="shared" si="5"/>
        <v/>
      </c>
      <c r="N14" s="234" t="str">
        <f t="shared" si="6"/>
        <v/>
      </c>
      <c r="O14" s="8"/>
      <c r="P14" s="238"/>
      <c r="Q14" s="242" t="str">
        <f t="shared" ref="Q14:Q31" si="45">IF(OR(P14="DNS",P14="DNF",P14="DSQ",P14="DNC",P14="OCS"),"",IF(P$9="","",IF($B14="","",P14)))</f>
        <v/>
      </c>
      <c r="R14" s="234" t="str">
        <f t="shared" ref="R14:R31" si="46">IF(OR(P14="DNS",P14="DNF",P14="DSQ",P14="DNC",P14="OCS"),(COUNTA($B$11:$B$31)+1),IF($B14="","",RANK(Q14,Q$11:Q$31,1)))</f>
        <v/>
      </c>
      <c r="S14" s="8"/>
      <c r="T14" s="238"/>
      <c r="U14" s="242" t="str">
        <f t="shared" ref="U14:U31" si="47">IF(OR(T14="DNS",T14="DNF",T14="DSQ",T14="DNC",T14="OCS"),"",IF(T$9="","",IF($B14="","",T14)))</f>
        <v/>
      </c>
      <c r="V14" s="234" t="str">
        <f t="shared" ref="V14:V31" si="48">IF(OR(T14="DNS",T14="DNF",T14="DSQ",T14="DNC",T14="OCS"),(COUNTA($B$11:$B$31)+1),IF($B14="","",RANK(U14,U$11:U$31,1)))</f>
        <v/>
      </c>
      <c r="W14" s="8"/>
      <c r="X14" s="238"/>
      <c r="Y14" s="242" t="str">
        <f t="shared" ref="Y14:Y31" si="49">IF(OR(X14="DNS",X14="DNF",X14="DSQ",X14="DNC",X14="OCS"),"",IF(X$9="","",IF($B14="","",X14)))</f>
        <v/>
      </c>
      <c r="Z14" s="234" t="str">
        <f t="shared" ref="Z14:Z31" si="50">IF(OR(X14="DNS",X14="DNF",X14="DSQ",X14="DNC",X14="OCS"),(COUNTA($B$11:$B$31)+1),IF($B14="","",RANK(Y14,Y$11:Y$31,1)))</f>
        <v/>
      </c>
      <c r="AR14" s="13" t="str">
        <f t="shared" si="7"/>
        <v/>
      </c>
      <c r="AS14" s="13" t="str">
        <f t="shared" si="7"/>
        <v/>
      </c>
      <c r="AT14" s="13" t="str">
        <f t="shared" si="7"/>
        <v/>
      </c>
      <c r="AU14" s="22" t="str">
        <f t="shared" si="8"/>
        <v/>
      </c>
      <c r="AV14" s="22" t="str">
        <f t="shared" si="9"/>
        <v/>
      </c>
      <c r="AW14" s="22" t="str">
        <f t="shared" si="10"/>
        <v/>
      </c>
      <c r="AX14" s="22" t="str">
        <f t="shared" si="11"/>
        <v/>
      </c>
      <c r="AY14" s="22" t="str">
        <f t="shared" si="12"/>
        <v/>
      </c>
      <c r="BA14" s="13" t="str">
        <f t="shared" si="13"/>
        <v/>
      </c>
      <c r="BB14" s="13" t="str">
        <f t="shared" si="13"/>
        <v/>
      </c>
      <c r="BC14" s="13" t="str">
        <f t="shared" si="13"/>
        <v/>
      </c>
      <c r="BD14" s="66" t="str">
        <f t="shared" si="14"/>
        <v/>
      </c>
      <c r="BE14" s="22" t="str">
        <f t="shared" si="15"/>
        <v/>
      </c>
      <c r="BF14" s="22" t="str">
        <f t="shared" si="16"/>
        <v/>
      </c>
      <c r="BG14" s="66" t="str">
        <f t="shared" si="17"/>
        <v/>
      </c>
      <c r="BH14" s="22" t="str">
        <f t="shared" si="18"/>
        <v/>
      </c>
      <c r="BI14" s="22" t="str">
        <f t="shared" si="19"/>
        <v/>
      </c>
      <c r="BJ14" s="66" t="str">
        <f t="shared" si="20"/>
        <v/>
      </c>
      <c r="BK14" s="22" t="str">
        <f t="shared" si="21"/>
        <v/>
      </c>
      <c r="BL14" s="22" t="str">
        <f t="shared" si="22"/>
        <v/>
      </c>
      <c r="BM14" s="66" t="str">
        <f t="shared" si="23"/>
        <v/>
      </c>
      <c r="BN14" s="22" t="str">
        <f t="shared" si="24"/>
        <v/>
      </c>
      <c r="BO14" s="22" t="str">
        <f t="shared" si="25"/>
        <v/>
      </c>
      <c r="BP14" s="66" t="str">
        <f t="shared" si="26"/>
        <v/>
      </c>
      <c r="BQ14" s="22" t="str">
        <f t="shared" si="27"/>
        <v/>
      </c>
      <c r="BR14" s="22" t="str">
        <f t="shared" si="28"/>
        <v/>
      </c>
      <c r="BT14" s="13" t="str">
        <f t="shared" si="29"/>
        <v/>
      </c>
      <c r="BU14" s="13" t="str">
        <f t="shared" si="29"/>
        <v/>
      </c>
      <c r="BV14" s="13" t="str">
        <f t="shared" si="29"/>
        <v/>
      </c>
      <c r="BW14" s="66" t="str">
        <f t="shared" si="30"/>
        <v/>
      </c>
      <c r="BX14" s="22" t="str">
        <f t="shared" si="31"/>
        <v/>
      </c>
      <c r="BY14" s="22" t="str">
        <f t="shared" si="32"/>
        <v/>
      </c>
      <c r="BZ14" s="66" t="str">
        <f t="shared" si="33"/>
        <v/>
      </c>
      <c r="CA14" s="22" t="str">
        <f t="shared" si="34"/>
        <v/>
      </c>
      <c r="CB14" s="22" t="str">
        <f t="shared" si="35"/>
        <v/>
      </c>
      <c r="CC14" s="66" t="str">
        <f t="shared" si="36"/>
        <v/>
      </c>
      <c r="CD14" s="22" t="str">
        <f t="shared" si="37"/>
        <v/>
      </c>
      <c r="CE14" s="22" t="str">
        <f t="shared" si="38"/>
        <v/>
      </c>
      <c r="CF14" s="66" t="str">
        <f t="shared" si="39"/>
        <v/>
      </c>
      <c r="CG14" s="22" t="str">
        <f t="shared" si="40"/>
        <v/>
      </c>
      <c r="CH14" s="22" t="str">
        <f t="shared" si="41"/>
        <v/>
      </c>
      <c r="CI14" s="66" t="str">
        <f t="shared" si="42"/>
        <v/>
      </c>
      <c r="CJ14" s="22" t="str">
        <f t="shared" si="43"/>
        <v/>
      </c>
      <c r="CK14" s="22" t="str">
        <f t="shared" si="44"/>
        <v/>
      </c>
    </row>
    <row r="15" spans="1:89" ht="15" customHeight="1" x14ac:dyDescent="0.2">
      <c r="A15" s="252" t="str">
        <f t="shared" si="0"/>
        <v/>
      </c>
      <c r="B15" s="61"/>
      <c r="C15" s="333"/>
      <c r="D15" s="249"/>
      <c r="E15" s="15" t="str">
        <f t="shared" si="1"/>
        <v/>
      </c>
      <c r="F15" s="16" t="str">
        <f t="shared" si="2"/>
        <v/>
      </c>
      <c r="G15" s="8"/>
      <c r="H15" s="238"/>
      <c r="I15" s="242" t="str">
        <f t="shared" si="3"/>
        <v/>
      </c>
      <c r="J15" s="234" t="str">
        <f t="shared" si="4"/>
        <v/>
      </c>
      <c r="K15" s="8"/>
      <c r="L15" s="238"/>
      <c r="M15" s="242" t="str">
        <f t="shared" si="5"/>
        <v/>
      </c>
      <c r="N15" s="234" t="str">
        <f t="shared" si="6"/>
        <v/>
      </c>
      <c r="O15" s="8"/>
      <c r="P15" s="238"/>
      <c r="Q15" s="242" t="str">
        <f t="shared" si="45"/>
        <v/>
      </c>
      <c r="R15" s="234" t="str">
        <f t="shared" si="46"/>
        <v/>
      </c>
      <c r="S15" s="8"/>
      <c r="T15" s="238"/>
      <c r="U15" s="242" t="str">
        <f t="shared" si="47"/>
        <v/>
      </c>
      <c r="V15" s="234" t="str">
        <f t="shared" si="48"/>
        <v/>
      </c>
      <c r="W15" s="8"/>
      <c r="X15" s="238"/>
      <c r="Y15" s="242" t="str">
        <f t="shared" si="49"/>
        <v/>
      </c>
      <c r="Z15" s="234" t="str">
        <f t="shared" si="50"/>
        <v/>
      </c>
      <c r="AR15" s="13" t="str">
        <f t="shared" si="7"/>
        <v/>
      </c>
      <c r="AS15" s="13" t="str">
        <f t="shared" si="7"/>
        <v/>
      </c>
      <c r="AT15" s="13" t="str">
        <f t="shared" si="7"/>
        <v/>
      </c>
      <c r="AU15" s="22" t="str">
        <f t="shared" si="8"/>
        <v/>
      </c>
      <c r="AV15" s="22" t="str">
        <f t="shared" si="9"/>
        <v/>
      </c>
      <c r="AW15" s="22" t="str">
        <f t="shared" si="10"/>
        <v/>
      </c>
      <c r="AX15" s="22" t="str">
        <f t="shared" si="11"/>
        <v/>
      </c>
      <c r="AY15" s="22" t="str">
        <f t="shared" si="12"/>
        <v/>
      </c>
      <c r="BA15" s="13" t="str">
        <f t="shared" si="13"/>
        <v/>
      </c>
      <c r="BB15" s="13" t="str">
        <f t="shared" si="13"/>
        <v/>
      </c>
      <c r="BC15" s="13" t="str">
        <f t="shared" si="13"/>
        <v/>
      </c>
      <c r="BD15" s="66" t="str">
        <f t="shared" si="14"/>
        <v/>
      </c>
      <c r="BE15" s="22" t="str">
        <f t="shared" si="15"/>
        <v/>
      </c>
      <c r="BF15" s="22" t="str">
        <f t="shared" si="16"/>
        <v/>
      </c>
      <c r="BG15" s="66" t="str">
        <f t="shared" si="17"/>
        <v/>
      </c>
      <c r="BH15" s="22" t="str">
        <f t="shared" si="18"/>
        <v/>
      </c>
      <c r="BI15" s="22" t="str">
        <f t="shared" si="19"/>
        <v/>
      </c>
      <c r="BJ15" s="66" t="str">
        <f t="shared" si="20"/>
        <v/>
      </c>
      <c r="BK15" s="22" t="str">
        <f t="shared" si="21"/>
        <v/>
      </c>
      <c r="BL15" s="22" t="str">
        <f t="shared" si="22"/>
        <v/>
      </c>
      <c r="BM15" s="66" t="str">
        <f t="shared" si="23"/>
        <v/>
      </c>
      <c r="BN15" s="22" t="str">
        <f t="shared" si="24"/>
        <v/>
      </c>
      <c r="BO15" s="22" t="str">
        <f t="shared" si="25"/>
        <v/>
      </c>
      <c r="BP15" s="66" t="str">
        <f t="shared" si="26"/>
        <v/>
      </c>
      <c r="BQ15" s="22" t="str">
        <f t="shared" si="27"/>
        <v/>
      </c>
      <c r="BR15" s="22" t="str">
        <f t="shared" si="28"/>
        <v/>
      </c>
      <c r="BT15" s="13" t="str">
        <f t="shared" si="29"/>
        <v/>
      </c>
      <c r="BU15" s="13" t="str">
        <f t="shared" si="29"/>
        <v/>
      </c>
      <c r="BV15" s="13" t="str">
        <f t="shared" si="29"/>
        <v/>
      </c>
      <c r="BW15" s="66" t="str">
        <f t="shared" si="30"/>
        <v/>
      </c>
      <c r="BX15" s="22" t="str">
        <f t="shared" si="31"/>
        <v/>
      </c>
      <c r="BY15" s="22" t="str">
        <f t="shared" si="32"/>
        <v/>
      </c>
      <c r="BZ15" s="66" t="str">
        <f t="shared" si="33"/>
        <v/>
      </c>
      <c r="CA15" s="22" t="str">
        <f t="shared" si="34"/>
        <v/>
      </c>
      <c r="CB15" s="22" t="str">
        <f t="shared" si="35"/>
        <v/>
      </c>
      <c r="CC15" s="66" t="str">
        <f t="shared" si="36"/>
        <v/>
      </c>
      <c r="CD15" s="22" t="str">
        <f t="shared" si="37"/>
        <v/>
      </c>
      <c r="CE15" s="22" t="str">
        <f t="shared" si="38"/>
        <v/>
      </c>
      <c r="CF15" s="66" t="str">
        <f t="shared" si="39"/>
        <v/>
      </c>
      <c r="CG15" s="22" t="str">
        <f t="shared" si="40"/>
        <v/>
      </c>
      <c r="CH15" s="22" t="str">
        <f t="shared" si="41"/>
        <v/>
      </c>
      <c r="CI15" s="66" t="str">
        <f t="shared" si="42"/>
        <v/>
      </c>
      <c r="CJ15" s="22" t="str">
        <f t="shared" si="43"/>
        <v/>
      </c>
      <c r="CK15" s="22" t="str">
        <f t="shared" si="44"/>
        <v/>
      </c>
    </row>
    <row r="16" spans="1:89" ht="15" customHeight="1" x14ac:dyDescent="0.2">
      <c r="A16" s="252" t="str">
        <f t="shared" si="0"/>
        <v/>
      </c>
      <c r="B16" s="61"/>
      <c r="C16" s="333"/>
      <c r="D16" s="249"/>
      <c r="E16" s="15" t="str">
        <f t="shared" si="1"/>
        <v/>
      </c>
      <c r="F16" s="16" t="str">
        <f t="shared" si="2"/>
        <v/>
      </c>
      <c r="G16" s="8"/>
      <c r="H16" s="238"/>
      <c r="I16" s="242" t="str">
        <f t="shared" si="3"/>
        <v/>
      </c>
      <c r="J16" s="234" t="str">
        <f t="shared" si="4"/>
        <v/>
      </c>
      <c r="K16" s="8"/>
      <c r="L16" s="238"/>
      <c r="M16" s="242" t="str">
        <f t="shared" si="5"/>
        <v/>
      </c>
      <c r="N16" s="234" t="str">
        <f t="shared" si="6"/>
        <v/>
      </c>
      <c r="O16" s="8"/>
      <c r="P16" s="238"/>
      <c r="Q16" s="242" t="str">
        <f t="shared" si="45"/>
        <v/>
      </c>
      <c r="R16" s="234" t="str">
        <f t="shared" si="46"/>
        <v/>
      </c>
      <c r="S16" s="8"/>
      <c r="T16" s="238"/>
      <c r="U16" s="242" t="str">
        <f t="shared" si="47"/>
        <v/>
      </c>
      <c r="V16" s="234" t="str">
        <f t="shared" si="48"/>
        <v/>
      </c>
      <c r="W16" s="8"/>
      <c r="X16" s="238"/>
      <c r="Y16" s="242" t="str">
        <f t="shared" si="49"/>
        <v/>
      </c>
      <c r="Z16" s="234" t="str">
        <f t="shared" si="50"/>
        <v/>
      </c>
      <c r="AR16" s="13" t="str">
        <f t="shared" si="7"/>
        <v/>
      </c>
      <c r="AS16" s="13" t="str">
        <f t="shared" si="7"/>
        <v/>
      </c>
      <c r="AT16" s="13" t="str">
        <f t="shared" si="7"/>
        <v/>
      </c>
      <c r="AU16" s="22" t="str">
        <f t="shared" si="8"/>
        <v/>
      </c>
      <c r="AV16" s="22" t="str">
        <f t="shared" si="9"/>
        <v/>
      </c>
      <c r="AW16" s="22" t="str">
        <f t="shared" si="10"/>
        <v/>
      </c>
      <c r="AX16" s="22" t="str">
        <f t="shared" si="11"/>
        <v/>
      </c>
      <c r="AY16" s="22" t="str">
        <f t="shared" si="12"/>
        <v/>
      </c>
      <c r="BA16" s="13" t="str">
        <f t="shared" si="13"/>
        <v/>
      </c>
      <c r="BB16" s="13" t="str">
        <f t="shared" si="13"/>
        <v/>
      </c>
      <c r="BC16" s="13" t="str">
        <f t="shared" si="13"/>
        <v/>
      </c>
      <c r="BD16" s="66" t="str">
        <f t="shared" si="14"/>
        <v/>
      </c>
      <c r="BE16" s="22" t="str">
        <f t="shared" si="15"/>
        <v/>
      </c>
      <c r="BF16" s="22" t="str">
        <f t="shared" si="16"/>
        <v/>
      </c>
      <c r="BG16" s="66" t="str">
        <f t="shared" si="17"/>
        <v/>
      </c>
      <c r="BH16" s="22" t="str">
        <f t="shared" si="18"/>
        <v/>
      </c>
      <c r="BI16" s="22" t="str">
        <f t="shared" si="19"/>
        <v/>
      </c>
      <c r="BJ16" s="66" t="str">
        <f t="shared" si="20"/>
        <v/>
      </c>
      <c r="BK16" s="22" t="str">
        <f t="shared" si="21"/>
        <v/>
      </c>
      <c r="BL16" s="22" t="str">
        <f t="shared" si="22"/>
        <v/>
      </c>
      <c r="BM16" s="66" t="str">
        <f t="shared" si="23"/>
        <v/>
      </c>
      <c r="BN16" s="22" t="str">
        <f t="shared" si="24"/>
        <v/>
      </c>
      <c r="BO16" s="22" t="str">
        <f t="shared" si="25"/>
        <v/>
      </c>
      <c r="BP16" s="66" t="str">
        <f t="shared" si="26"/>
        <v/>
      </c>
      <c r="BQ16" s="22" t="str">
        <f t="shared" si="27"/>
        <v/>
      </c>
      <c r="BR16" s="22" t="str">
        <f t="shared" si="28"/>
        <v/>
      </c>
      <c r="BT16" s="13" t="str">
        <f t="shared" si="29"/>
        <v/>
      </c>
      <c r="BU16" s="13" t="str">
        <f t="shared" si="29"/>
        <v/>
      </c>
      <c r="BV16" s="13" t="str">
        <f t="shared" si="29"/>
        <v/>
      </c>
      <c r="BW16" s="66" t="str">
        <f t="shared" si="30"/>
        <v/>
      </c>
      <c r="BX16" s="22" t="str">
        <f t="shared" si="31"/>
        <v/>
      </c>
      <c r="BY16" s="22" t="str">
        <f t="shared" si="32"/>
        <v/>
      </c>
      <c r="BZ16" s="66" t="str">
        <f t="shared" si="33"/>
        <v/>
      </c>
      <c r="CA16" s="22" t="str">
        <f t="shared" si="34"/>
        <v/>
      </c>
      <c r="CB16" s="22" t="str">
        <f t="shared" si="35"/>
        <v/>
      </c>
      <c r="CC16" s="66" t="str">
        <f t="shared" si="36"/>
        <v/>
      </c>
      <c r="CD16" s="22" t="str">
        <f t="shared" si="37"/>
        <v/>
      </c>
      <c r="CE16" s="22" t="str">
        <f t="shared" si="38"/>
        <v/>
      </c>
      <c r="CF16" s="66" t="str">
        <f t="shared" si="39"/>
        <v/>
      </c>
      <c r="CG16" s="22" t="str">
        <f t="shared" si="40"/>
        <v/>
      </c>
      <c r="CH16" s="22" t="str">
        <f t="shared" si="41"/>
        <v/>
      </c>
      <c r="CI16" s="66" t="str">
        <f t="shared" si="42"/>
        <v/>
      </c>
      <c r="CJ16" s="22" t="str">
        <f t="shared" si="43"/>
        <v/>
      </c>
      <c r="CK16" s="22" t="str">
        <f t="shared" si="44"/>
        <v/>
      </c>
    </row>
    <row r="17" spans="1:89" ht="15" customHeight="1" x14ac:dyDescent="0.2">
      <c r="A17" s="252" t="str">
        <f t="shared" si="0"/>
        <v/>
      </c>
      <c r="B17" s="61"/>
      <c r="C17" s="333"/>
      <c r="D17" s="249"/>
      <c r="E17" s="15" t="str">
        <f t="shared" si="1"/>
        <v/>
      </c>
      <c r="F17" s="16" t="str">
        <f t="shared" si="2"/>
        <v/>
      </c>
      <c r="G17" s="8"/>
      <c r="H17" s="238"/>
      <c r="I17" s="242" t="str">
        <f t="shared" si="3"/>
        <v/>
      </c>
      <c r="J17" s="234" t="str">
        <f t="shared" si="4"/>
        <v/>
      </c>
      <c r="K17" s="8"/>
      <c r="L17" s="238"/>
      <c r="M17" s="242" t="str">
        <f t="shared" si="5"/>
        <v/>
      </c>
      <c r="N17" s="234" t="str">
        <f t="shared" si="6"/>
        <v/>
      </c>
      <c r="O17" s="8"/>
      <c r="P17" s="238"/>
      <c r="Q17" s="242" t="str">
        <f t="shared" si="45"/>
        <v/>
      </c>
      <c r="R17" s="234" t="str">
        <f t="shared" si="46"/>
        <v/>
      </c>
      <c r="S17" s="8"/>
      <c r="T17" s="238"/>
      <c r="U17" s="242" t="str">
        <f t="shared" si="47"/>
        <v/>
      </c>
      <c r="V17" s="234" t="str">
        <f t="shared" si="48"/>
        <v/>
      </c>
      <c r="W17" s="8"/>
      <c r="X17" s="238"/>
      <c r="Y17" s="242" t="str">
        <f t="shared" si="49"/>
        <v/>
      </c>
      <c r="Z17" s="234" t="str">
        <f t="shared" si="50"/>
        <v/>
      </c>
      <c r="AR17" s="13" t="str">
        <f t="shared" si="7"/>
        <v/>
      </c>
      <c r="AS17" s="13" t="str">
        <f t="shared" si="7"/>
        <v/>
      </c>
      <c r="AT17" s="13" t="str">
        <f t="shared" si="7"/>
        <v/>
      </c>
      <c r="AU17" s="22" t="str">
        <f t="shared" si="8"/>
        <v/>
      </c>
      <c r="AV17" s="22" t="str">
        <f t="shared" si="9"/>
        <v/>
      </c>
      <c r="AW17" s="22" t="str">
        <f t="shared" si="10"/>
        <v/>
      </c>
      <c r="AX17" s="22" t="str">
        <f t="shared" si="11"/>
        <v/>
      </c>
      <c r="AY17" s="22" t="str">
        <f t="shared" si="12"/>
        <v/>
      </c>
      <c r="BA17" s="13" t="str">
        <f t="shared" si="13"/>
        <v/>
      </c>
      <c r="BB17" s="13" t="str">
        <f t="shared" si="13"/>
        <v/>
      </c>
      <c r="BC17" s="13" t="str">
        <f t="shared" si="13"/>
        <v/>
      </c>
      <c r="BD17" s="66" t="str">
        <f t="shared" si="14"/>
        <v/>
      </c>
      <c r="BE17" s="22" t="str">
        <f t="shared" si="15"/>
        <v/>
      </c>
      <c r="BF17" s="22" t="str">
        <f t="shared" si="16"/>
        <v/>
      </c>
      <c r="BG17" s="66" t="str">
        <f t="shared" si="17"/>
        <v/>
      </c>
      <c r="BH17" s="22" t="str">
        <f t="shared" si="18"/>
        <v/>
      </c>
      <c r="BI17" s="22" t="str">
        <f t="shared" si="19"/>
        <v/>
      </c>
      <c r="BJ17" s="66" t="str">
        <f t="shared" si="20"/>
        <v/>
      </c>
      <c r="BK17" s="22" t="str">
        <f t="shared" si="21"/>
        <v/>
      </c>
      <c r="BL17" s="22" t="str">
        <f t="shared" si="22"/>
        <v/>
      </c>
      <c r="BM17" s="66" t="str">
        <f t="shared" si="23"/>
        <v/>
      </c>
      <c r="BN17" s="22" t="str">
        <f t="shared" si="24"/>
        <v/>
      </c>
      <c r="BO17" s="22" t="str">
        <f t="shared" si="25"/>
        <v/>
      </c>
      <c r="BP17" s="66" t="str">
        <f t="shared" si="26"/>
        <v/>
      </c>
      <c r="BQ17" s="22" t="str">
        <f t="shared" si="27"/>
        <v/>
      </c>
      <c r="BR17" s="22" t="str">
        <f t="shared" si="28"/>
        <v/>
      </c>
      <c r="BT17" s="13" t="str">
        <f t="shared" si="29"/>
        <v/>
      </c>
      <c r="BU17" s="13" t="str">
        <f t="shared" si="29"/>
        <v/>
      </c>
      <c r="BV17" s="13" t="str">
        <f t="shared" si="29"/>
        <v/>
      </c>
      <c r="BW17" s="66" t="str">
        <f t="shared" si="30"/>
        <v/>
      </c>
      <c r="BX17" s="22" t="str">
        <f t="shared" si="31"/>
        <v/>
      </c>
      <c r="BY17" s="22" t="str">
        <f t="shared" si="32"/>
        <v/>
      </c>
      <c r="BZ17" s="66" t="str">
        <f t="shared" si="33"/>
        <v/>
      </c>
      <c r="CA17" s="22" t="str">
        <f t="shared" si="34"/>
        <v/>
      </c>
      <c r="CB17" s="22" t="str">
        <f t="shared" si="35"/>
        <v/>
      </c>
      <c r="CC17" s="66" t="str">
        <f t="shared" si="36"/>
        <v/>
      </c>
      <c r="CD17" s="22" t="str">
        <f t="shared" si="37"/>
        <v/>
      </c>
      <c r="CE17" s="22" t="str">
        <f t="shared" si="38"/>
        <v/>
      </c>
      <c r="CF17" s="66" t="str">
        <f t="shared" si="39"/>
        <v/>
      </c>
      <c r="CG17" s="22" t="str">
        <f t="shared" si="40"/>
        <v/>
      </c>
      <c r="CH17" s="22" t="str">
        <f t="shared" si="41"/>
        <v/>
      </c>
      <c r="CI17" s="66" t="str">
        <f t="shared" si="42"/>
        <v/>
      </c>
      <c r="CJ17" s="22" t="str">
        <f t="shared" si="43"/>
        <v/>
      </c>
      <c r="CK17" s="22" t="str">
        <f t="shared" si="44"/>
        <v/>
      </c>
    </row>
    <row r="18" spans="1:89" ht="15" customHeight="1" x14ac:dyDescent="0.2">
      <c r="A18" s="252" t="str">
        <f t="shared" si="0"/>
        <v/>
      </c>
      <c r="B18" s="61"/>
      <c r="C18" s="333"/>
      <c r="D18" s="249"/>
      <c r="E18" s="15" t="str">
        <f t="shared" si="1"/>
        <v/>
      </c>
      <c r="F18" s="16" t="str">
        <f t="shared" si="2"/>
        <v/>
      </c>
      <c r="G18" s="8"/>
      <c r="H18" s="238"/>
      <c r="I18" s="242" t="str">
        <f t="shared" si="3"/>
        <v/>
      </c>
      <c r="J18" s="234" t="str">
        <f t="shared" si="4"/>
        <v/>
      </c>
      <c r="K18" s="8"/>
      <c r="L18" s="238"/>
      <c r="M18" s="242" t="str">
        <f t="shared" si="5"/>
        <v/>
      </c>
      <c r="N18" s="234" t="str">
        <f t="shared" si="6"/>
        <v/>
      </c>
      <c r="O18" s="8"/>
      <c r="P18" s="238"/>
      <c r="Q18" s="242" t="str">
        <f t="shared" si="45"/>
        <v/>
      </c>
      <c r="R18" s="234" t="str">
        <f t="shared" si="46"/>
        <v/>
      </c>
      <c r="S18" s="8"/>
      <c r="T18" s="238"/>
      <c r="U18" s="242" t="str">
        <f t="shared" si="47"/>
        <v/>
      </c>
      <c r="V18" s="234" t="str">
        <f t="shared" si="48"/>
        <v/>
      </c>
      <c r="W18" s="8"/>
      <c r="X18" s="238"/>
      <c r="Y18" s="242" t="str">
        <f t="shared" si="49"/>
        <v/>
      </c>
      <c r="Z18" s="234" t="str">
        <f t="shared" si="50"/>
        <v/>
      </c>
      <c r="AR18" s="13" t="str">
        <f t="shared" si="7"/>
        <v/>
      </c>
      <c r="AS18" s="13" t="str">
        <f t="shared" si="7"/>
        <v/>
      </c>
      <c r="AT18" s="13" t="str">
        <f t="shared" si="7"/>
        <v/>
      </c>
      <c r="AU18" s="22" t="str">
        <f t="shared" si="8"/>
        <v/>
      </c>
      <c r="AV18" s="22" t="str">
        <f t="shared" si="9"/>
        <v/>
      </c>
      <c r="AW18" s="22" t="str">
        <f t="shared" si="10"/>
        <v/>
      </c>
      <c r="AX18" s="22" t="str">
        <f t="shared" si="11"/>
        <v/>
      </c>
      <c r="AY18" s="22" t="str">
        <f t="shared" si="12"/>
        <v/>
      </c>
      <c r="BA18" s="13" t="str">
        <f t="shared" si="13"/>
        <v/>
      </c>
      <c r="BB18" s="13" t="str">
        <f t="shared" si="13"/>
        <v/>
      </c>
      <c r="BC18" s="13" t="str">
        <f t="shared" si="13"/>
        <v/>
      </c>
      <c r="BD18" s="66" t="str">
        <f t="shared" si="14"/>
        <v/>
      </c>
      <c r="BE18" s="22" t="str">
        <f t="shared" si="15"/>
        <v/>
      </c>
      <c r="BF18" s="22" t="str">
        <f t="shared" si="16"/>
        <v/>
      </c>
      <c r="BG18" s="66" t="str">
        <f t="shared" si="17"/>
        <v/>
      </c>
      <c r="BH18" s="22" t="str">
        <f t="shared" si="18"/>
        <v/>
      </c>
      <c r="BI18" s="22" t="str">
        <f t="shared" si="19"/>
        <v/>
      </c>
      <c r="BJ18" s="66" t="str">
        <f t="shared" si="20"/>
        <v/>
      </c>
      <c r="BK18" s="22" t="str">
        <f t="shared" si="21"/>
        <v/>
      </c>
      <c r="BL18" s="22" t="str">
        <f t="shared" si="22"/>
        <v/>
      </c>
      <c r="BM18" s="66" t="str">
        <f t="shared" si="23"/>
        <v/>
      </c>
      <c r="BN18" s="22" t="str">
        <f t="shared" si="24"/>
        <v/>
      </c>
      <c r="BO18" s="22" t="str">
        <f t="shared" si="25"/>
        <v/>
      </c>
      <c r="BP18" s="66" t="str">
        <f t="shared" si="26"/>
        <v/>
      </c>
      <c r="BQ18" s="22" t="str">
        <f t="shared" si="27"/>
        <v/>
      </c>
      <c r="BR18" s="22" t="str">
        <f t="shared" si="28"/>
        <v/>
      </c>
      <c r="BT18" s="13" t="str">
        <f t="shared" si="29"/>
        <v/>
      </c>
      <c r="BU18" s="13" t="str">
        <f t="shared" si="29"/>
        <v/>
      </c>
      <c r="BV18" s="13" t="str">
        <f t="shared" si="29"/>
        <v/>
      </c>
      <c r="BW18" s="66" t="str">
        <f t="shared" si="30"/>
        <v/>
      </c>
      <c r="BX18" s="22" t="str">
        <f t="shared" si="31"/>
        <v/>
      </c>
      <c r="BY18" s="22" t="str">
        <f t="shared" si="32"/>
        <v/>
      </c>
      <c r="BZ18" s="66" t="str">
        <f t="shared" si="33"/>
        <v/>
      </c>
      <c r="CA18" s="22" t="str">
        <f t="shared" si="34"/>
        <v/>
      </c>
      <c r="CB18" s="22" t="str">
        <f t="shared" si="35"/>
        <v/>
      </c>
      <c r="CC18" s="66" t="str">
        <f t="shared" si="36"/>
        <v/>
      </c>
      <c r="CD18" s="22" t="str">
        <f t="shared" si="37"/>
        <v/>
      </c>
      <c r="CE18" s="22" t="str">
        <f t="shared" si="38"/>
        <v/>
      </c>
      <c r="CF18" s="66" t="str">
        <f t="shared" si="39"/>
        <v/>
      </c>
      <c r="CG18" s="22" t="str">
        <f t="shared" si="40"/>
        <v/>
      </c>
      <c r="CH18" s="22" t="str">
        <f t="shared" si="41"/>
        <v/>
      </c>
      <c r="CI18" s="66" t="str">
        <f t="shared" si="42"/>
        <v/>
      </c>
      <c r="CJ18" s="22" t="str">
        <f t="shared" si="43"/>
        <v/>
      </c>
      <c r="CK18" s="22" t="str">
        <f t="shared" si="44"/>
        <v/>
      </c>
    </row>
    <row r="19" spans="1:89" ht="15" customHeight="1" x14ac:dyDescent="0.2">
      <c r="A19" s="252" t="str">
        <f t="shared" si="0"/>
        <v/>
      </c>
      <c r="B19" s="61"/>
      <c r="C19" s="333"/>
      <c r="D19" s="249"/>
      <c r="E19" s="15" t="str">
        <f t="shared" si="1"/>
        <v/>
      </c>
      <c r="F19" s="16" t="str">
        <f t="shared" si="2"/>
        <v/>
      </c>
      <c r="G19" s="8"/>
      <c r="H19" s="238"/>
      <c r="I19" s="242" t="str">
        <f t="shared" si="3"/>
        <v/>
      </c>
      <c r="J19" s="234" t="str">
        <f t="shared" si="4"/>
        <v/>
      </c>
      <c r="K19" s="8"/>
      <c r="L19" s="238"/>
      <c r="M19" s="242" t="str">
        <f t="shared" si="5"/>
        <v/>
      </c>
      <c r="N19" s="234" t="str">
        <f t="shared" si="6"/>
        <v/>
      </c>
      <c r="O19" s="8"/>
      <c r="P19" s="238"/>
      <c r="Q19" s="242" t="str">
        <f t="shared" si="45"/>
        <v/>
      </c>
      <c r="R19" s="234" t="str">
        <f t="shared" si="46"/>
        <v/>
      </c>
      <c r="S19" s="8"/>
      <c r="T19" s="238"/>
      <c r="U19" s="242" t="str">
        <f t="shared" si="47"/>
        <v/>
      </c>
      <c r="V19" s="234" t="str">
        <f t="shared" si="48"/>
        <v/>
      </c>
      <c r="W19" s="8"/>
      <c r="X19" s="238"/>
      <c r="Y19" s="242" t="str">
        <f t="shared" si="49"/>
        <v/>
      </c>
      <c r="Z19" s="234" t="str">
        <f t="shared" si="50"/>
        <v/>
      </c>
      <c r="AR19" s="13" t="str">
        <f t="shared" si="7"/>
        <v/>
      </c>
      <c r="AS19" s="13" t="str">
        <f t="shared" si="7"/>
        <v/>
      </c>
      <c r="AT19" s="13" t="str">
        <f t="shared" si="7"/>
        <v/>
      </c>
      <c r="AU19" s="22" t="str">
        <f t="shared" si="8"/>
        <v/>
      </c>
      <c r="AV19" s="22" t="str">
        <f t="shared" si="9"/>
        <v/>
      </c>
      <c r="AW19" s="22" t="str">
        <f t="shared" si="10"/>
        <v/>
      </c>
      <c r="AX19" s="22" t="str">
        <f t="shared" si="11"/>
        <v/>
      </c>
      <c r="AY19" s="22" t="str">
        <f t="shared" si="12"/>
        <v/>
      </c>
      <c r="BA19" s="13" t="str">
        <f t="shared" si="13"/>
        <v/>
      </c>
      <c r="BB19" s="13" t="str">
        <f t="shared" si="13"/>
        <v/>
      </c>
      <c r="BC19" s="13" t="str">
        <f t="shared" si="13"/>
        <v/>
      </c>
      <c r="BD19" s="66" t="str">
        <f t="shared" si="14"/>
        <v/>
      </c>
      <c r="BE19" s="22" t="str">
        <f t="shared" si="15"/>
        <v/>
      </c>
      <c r="BF19" s="22" t="str">
        <f t="shared" si="16"/>
        <v/>
      </c>
      <c r="BG19" s="66" t="str">
        <f t="shared" si="17"/>
        <v/>
      </c>
      <c r="BH19" s="22" t="str">
        <f t="shared" si="18"/>
        <v/>
      </c>
      <c r="BI19" s="22" t="str">
        <f t="shared" si="19"/>
        <v/>
      </c>
      <c r="BJ19" s="66" t="str">
        <f t="shared" si="20"/>
        <v/>
      </c>
      <c r="BK19" s="22" t="str">
        <f t="shared" si="21"/>
        <v/>
      </c>
      <c r="BL19" s="22" t="str">
        <f t="shared" si="22"/>
        <v/>
      </c>
      <c r="BM19" s="66" t="str">
        <f t="shared" si="23"/>
        <v/>
      </c>
      <c r="BN19" s="22" t="str">
        <f t="shared" si="24"/>
        <v/>
      </c>
      <c r="BO19" s="22" t="str">
        <f t="shared" si="25"/>
        <v/>
      </c>
      <c r="BP19" s="66" t="str">
        <f t="shared" si="26"/>
        <v/>
      </c>
      <c r="BQ19" s="22" t="str">
        <f t="shared" si="27"/>
        <v/>
      </c>
      <c r="BR19" s="22" t="str">
        <f t="shared" si="28"/>
        <v/>
      </c>
      <c r="BT19" s="13" t="str">
        <f t="shared" si="29"/>
        <v/>
      </c>
      <c r="BU19" s="13" t="str">
        <f t="shared" si="29"/>
        <v/>
      </c>
      <c r="BV19" s="13" t="str">
        <f t="shared" si="29"/>
        <v/>
      </c>
      <c r="BW19" s="66" t="str">
        <f t="shared" si="30"/>
        <v/>
      </c>
      <c r="BX19" s="22" t="str">
        <f t="shared" si="31"/>
        <v/>
      </c>
      <c r="BY19" s="22" t="str">
        <f t="shared" si="32"/>
        <v/>
      </c>
      <c r="BZ19" s="66" t="str">
        <f t="shared" si="33"/>
        <v/>
      </c>
      <c r="CA19" s="22" t="str">
        <f t="shared" si="34"/>
        <v/>
      </c>
      <c r="CB19" s="22" t="str">
        <f t="shared" si="35"/>
        <v/>
      </c>
      <c r="CC19" s="66" t="str">
        <f t="shared" si="36"/>
        <v/>
      </c>
      <c r="CD19" s="22" t="str">
        <f t="shared" si="37"/>
        <v/>
      </c>
      <c r="CE19" s="22" t="str">
        <f t="shared" si="38"/>
        <v/>
      </c>
      <c r="CF19" s="66" t="str">
        <f t="shared" si="39"/>
        <v/>
      </c>
      <c r="CG19" s="22" t="str">
        <f t="shared" si="40"/>
        <v/>
      </c>
      <c r="CH19" s="22" t="str">
        <f t="shared" si="41"/>
        <v/>
      </c>
      <c r="CI19" s="66" t="str">
        <f t="shared" si="42"/>
        <v/>
      </c>
      <c r="CJ19" s="22" t="str">
        <f t="shared" si="43"/>
        <v/>
      </c>
      <c r="CK19" s="22" t="str">
        <f t="shared" si="44"/>
        <v/>
      </c>
    </row>
    <row r="20" spans="1:89" ht="15" customHeight="1" x14ac:dyDescent="0.2">
      <c r="A20" s="252" t="str">
        <f t="shared" si="0"/>
        <v/>
      </c>
      <c r="B20" s="61"/>
      <c r="C20" s="333"/>
      <c r="D20" s="249"/>
      <c r="E20" s="15" t="str">
        <f t="shared" si="1"/>
        <v/>
      </c>
      <c r="F20" s="16" t="str">
        <f t="shared" si="2"/>
        <v/>
      </c>
      <c r="G20" s="8"/>
      <c r="H20" s="238"/>
      <c r="I20" s="242" t="str">
        <f t="shared" si="3"/>
        <v/>
      </c>
      <c r="J20" s="234" t="str">
        <f t="shared" si="4"/>
        <v/>
      </c>
      <c r="K20" s="8"/>
      <c r="L20" s="238"/>
      <c r="M20" s="242" t="str">
        <f t="shared" si="5"/>
        <v/>
      </c>
      <c r="N20" s="234" t="str">
        <f t="shared" si="6"/>
        <v/>
      </c>
      <c r="O20" s="8"/>
      <c r="P20" s="238"/>
      <c r="Q20" s="242" t="str">
        <f t="shared" si="45"/>
        <v/>
      </c>
      <c r="R20" s="234" t="str">
        <f t="shared" si="46"/>
        <v/>
      </c>
      <c r="S20" s="8"/>
      <c r="T20" s="238"/>
      <c r="U20" s="242" t="str">
        <f t="shared" si="47"/>
        <v/>
      </c>
      <c r="V20" s="234" t="str">
        <f t="shared" si="48"/>
        <v/>
      </c>
      <c r="W20" s="8"/>
      <c r="X20" s="238"/>
      <c r="Y20" s="242" t="str">
        <f t="shared" si="49"/>
        <v/>
      </c>
      <c r="Z20" s="234" t="str">
        <f t="shared" si="50"/>
        <v/>
      </c>
      <c r="AR20" s="13" t="str">
        <f t="shared" si="7"/>
        <v/>
      </c>
      <c r="AS20" s="13" t="str">
        <f t="shared" si="7"/>
        <v/>
      </c>
      <c r="AT20" s="13" t="str">
        <f t="shared" si="7"/>
        <v/>
      </c>
      <c r="AU20" s="22" t="str">
        <f t="shared" si="8"/>
        <v/>
      </c>
      <c r="AV20" s="22" t="str">
        <f t="shared" si="9"/>
        <v/>
      </c>
      <c r="AW20" s="22" t="str">
        <f t="shared" si="10"/>
        <v/>
      </c>
      <c r="AX20" s="22" t="str">
        <f t="shared" si="11"/>
        <v/>
      </c>
      <c r="AY20" s="22" t="str">
        <f t="shared" si="12"/>
        <v/>
      </c>
      <c r="BA20" s="13" t="str">
        <f t="shared" si="13"/>
        <v/>
      </c>
      <c r="BB20" s="13" t="str">
        <f t="shared" si="13"/>
        <v/>
      </c>
      <c r="BC20" s="13" t="str">
        <f t="shared" si="13"/>
        <v/>
      </c>
      <c r="BD20" s="66" t="str">
        <f t="shared" si="14"/>
        <v/>
      </c>
      <c r="BE20" s="22" t="str">
        <f t="shared" si="15"/>
        <v/>
      </c>
      <c r="BF20" s="22" t="str">
        <f t="shared" si="16"/>
        <v/>
      </c>
      <c r="BG20" s="66" t="str">
        <f t="shared" si="17"/>
        <v/>
      </c>
      <c r="BH20" s="22" t="str">
        <f t="shared" si="18"/>
        <v/>
      </c>
      <c r="BI20" s="22" t="str">
        <f t="shared" si="19"/>
        <v/>
      </c>
      <c r="BJ20" s="66" t="str">
        <f t="shared" si="20"/>
        <v/>
      </c>
      <c r="BK20" s="22" t="str">
        <f t="shared" si="21"/>
        <v/>
      </c>
      <c r="BL20" s="22" t="str">
        <f t="shared" si="22"/>
        <v/>
      </c>
      <c r="BM20" s="66" t="str">
        <f t="shared" si="23"/>
        <v/>
      </c>
      <c r="BN20" s="22" t="str">
        <f t="shared" si="24"/>
        <v/>
      </c>
      <c r="BO20" s="22" t="str">
        <f t="shared" si="25"/>
        <v/>
      </c>
      <c r="BP20" s="66" t="str">
        <f t="shared" si="26"/>
        <v/>
      </c>
      <c r="BQ20" s="22" t="str">
        <f t="shared" si="27"/>
        <v/>
      </c>
      <c r="BR20" s="22" t="str">
        <f t="shared" si="28"/>
        <v/>
      </c>
      <c r="BT20" s="13" t="str">
        <f t="shared" si="29"/>
        <v/>
      </c>
      <c r="BU20" s="13" t="str">
        <f t="shared" si="29"/>
        <v/>
      </c>
      <c r="BV20" s="13" t="str">
        <f t="shared" si="29"/>
        <v/>
      </c>
      <c r="BW20" s="66" t="str">
        <f t="shared" si="30"/>
        <v/>
      </c>
      <c r="BX20" s="22" t="str">
        <f t="shared" si="31"/>
        <v/>
      </c>
      <c r="BY20" s="22" t="str">
        <f t="shared" si="32"/>
        <v/>
      </c>
      <c r="BZ20" s="66" t="str">
        <f t="shared" si="33"/>
        <v/>
      </c>
      <c r="CA20" s="22" t="str">
        <f t="shared" si="34"/>
        <v/>
      </c>
      <c r="CB20" s="22" t="str">
        <f t="shared" si="35"/>
        <v/>
      </c>
      <c r="CC20" s="66" t="str">
        <f t="shared" si="36"/>
        <v/>
      </c>
      <c r="CD20" s="22" t="str">
        <f t="shared" si="37"/>
        <v/>
      </c>
      <c r="CE20" s="22" t="str">
        <f t="shared" si="38"/>
        <v/>
      </c>
      <c r="CF20" s="66" t="str">
        <f t="shared" si="39"/>
        <v/>
      </c>
      <c r="CG20" s="22" t="str">
        <f t="shared" si="40"/>
        <v/>
      </c>
      <c r="CH20" s="22" t="str">
        <f t="shared" si="41"/>
        <v/>
      </c>
      <c r="CI20" s="66" t="str">
        <f t="shared" si="42"/>
        <v/>
      </c>
      <c r="CJ20" s="22" t="str">
        <f t="shared" si="43"/>
        <v/>
      </c>
      <c r="CK20" s="22" t="str">
        <f t="shared" si="44"/>
        <v/>
      </c>
    </row>
    <row r="21" spans="1:89" ht="15" customHeight="1" x14ac:dyDescent="0.2">
      <c r="A21" s="252" t="str">
        <f t="shared" si="0"/>
        <v/>
      </c>
      <c r="B21" s="61"/>
      <c r="C21" s="333"/>
      <c r="D21" s="249"/>
      <c r="E21" s="15" t="str">
        <f t="shared" si="1"/>
        <v/>
      </c>
      <c r="F21" s="16" t="str">
        <f t="shared" si="2"/>
        <v/>
      </c>
      <c r="G21" s="8"/>
      <c r="H21" s="238"/>
      <c r="I21" s="242" t="str">
        <f t="shared" si="3"/>
        <v/>
      </c>
      <c r="J21" s="234" t="str">
        <f t="shared" si="4"/>
        <v/>
      </c>
      <c r="K21" s="8"/>
      <c r="L21" s="238"/>
      <c r="M21" s="242" t="str">
        <f t="shared" si="5"/>
        <v/>
      </c>
      <c r="N21" s="234" t="str">
        <f t="shared" si="6"/>
        <v/>
      </c>
      <c r="O21" s="8"/>
      <c r="P21" s="238"/>
      <c r="Q21" s="242" t="str">
        <f t="shared" si="45"/>
        <v/>
      </c>
      <c r="R21" s="234" t="str">
        <f t="shared" si="46"/>
        <v/>
      </c>
      <c r="S21" s="8"/>
      <c r="T21" s="238"/>
      <c r="U21" s="242" t="str">
        <f t="shared" si="47"/>
        <v/>
      </c>
      <c r="V21" s="234" t="str">
        <f t="shared" si="48"/>
        <v/>
      </c>
      <c r="W21" s="8"/>
      <c r="X21" s="238"/>
      <c r="Y21" s="242" t="str">
        <f t="shared" si="49"/>
        <v/>
      </c>
      <c r="Z21" s="234" t="str">
        <f t="shared" si="50"/>
        <v/>
      </c>
      <c r="AR21" s="13" t="str">
        <f t="shared" si="7"/>
        <v/>
      </c>
      <c r="AS21" s="13" t="str">
        <f t="shared" si="7"/>
        <v/>
      </c>
      <c r="AT21" s="13" t="str">
        <f t="shared" si="7"/>
        <v/>
      </c>
      <c r="AU21" s="22" t="str">
        <f t="shared" si="8"/>
        <v/>
      </c>
      <c r="AV21" s="22" t="str">
        <f t="shared" si="9"/>
        <v/>
      </c>
      <c r="AW21" s="22" t="str">
        <f t="shared" si="10"/>
        <v/>
      </c>
      <c r="AX21" s="22" t="str">
        <f t="shared" si="11"/>
        <v/>
      </c>
      <c r="AY21" s="22" t="str">
        <f t="shared" si="12"/>
        <v/>
      </c>
      <c r="BA21" s="13" t="str">
        <f t="shared" si="13"/>
        <v/>
      </c>
      <c r="BB21" s="13" t="str">
        <f t="shared" si="13"/>
        <v/>
      </c>
      <c r="BC21" s="13" t="str">
        <f t="shared" si="13"/>
        <v/>
      </c>
      <c r="BD21" s="66" t="str">
        <f t="shared" si="14"/>
        <v/>
      </c>
      <c r="BE21" s="22" t="str">
        <f t="shared" si="15"/>
        <v/>
      </c>
      <c r="BF21" s="22" t="str">
        <f t="shared" si="16"/>
        <v/>
      </c>
      <c r="BG21" s="66" t="str">
        <f t="shared" si="17"/>
        <v/>
      </c>
      <c r="BH21" s="22" t="str">
        <f t="shared" si="18"/>
        <v/>
      </c>
      <c r="BI21" s="22" t="str">
        <f t="shared" si="19"/>
        <v/>
      </c>
      <c r="BJ21" s="66" t="str">
        <f t="shared" si="20"/>
        <v/>
      </c>
      <c r="BK21" s="22" t="str">
        <f t="shared" si="21"/>
        <v/>
      </c>
      <c r="BL21" s="22" t="str">
        <f t="shared" si="22"/>
        <v/>
      </c>
      <c r="BM21" s="66" t="str">
        <f t="shared" si="23"/>
        <v/>
      </c>
      <c r="BN21" s="22" t="str">
        <f t="shared" si="24"/>
        <v/>
      </c>
      <c r="BO21" s="22" t="str">
        <f t="shared" si="25"/>
        <v/>
      </c>
      <c r="BP21" s="66" t="str">
        <f t="shared" si="26"/>
        <v/>
      </c>
      <c r="BQ21" s="22" t="str">
        <f t="shared" si="27"/>
        <v/>
      </c>
      <c r="BR21" s="22" t="str">
        <f t="shared" si="28"/>
        <v/>
      </c>
      <c r="BT21" s="13" t="str">
        <f t="shared" si="29"/>
        <v/>
      </c>
      <c r="BU21" s="13" t="str">
        <f t="shared" si="29"/>
        <v/>
      </c>
      <c r="BV21" s="13" t="str">
        <f t="shared" si="29"/>
        <v/>
      </c>
      <c r="BW21" s="66" t="str">
        <f t="shared" si="30"/>
        <v/>
      </c>
      <c r="BX21" s="22" t="str">
        <f t="shared" si="31"/>
        <v/>
      </c>
      <c r="BY21" s="22" t="str">
        <f t="shared" si="32"/>
        <v/>
      </c>
      <c r="BZ21" s="66" t="str">
        <f t="shared" si="33"/>
        <v/>
      </c>
      <c r="CA21" s="22" t="str">
        <f t="shared" si="34"/>
        <v/>
      </c>
      <c r="CB21" s="22" t="str">
        <f t="shared" si="35"/>
        <v/>
      </c>
      <c r="CC21" s="66" t="str">
        <f t="shared" si="36"/>
        <v/>
      </c>
      <c r="CD21" s="22" t="str">
        <f t="shared" si="37"/>
        <v/>
      </c>
      <c r="CE21" s="22" t="str">
        <f t="shared" si="38"/>
        <v/>
      </c>
      <c r="CF21" s="66" t="str">
        <f t="shared" si="39"/>
        <v/>
      </c>
      <c r="CG21" s="22" t="str">
        <f t="shared" si="40"/>
        <v/>
      </c>
      <c r="CH21" s="22" t="str">
        <f t="shared" si="41"/>
        <v/>
      </c>
      <c r="CI21" s="66" t="str">
        <f t="shared" si="42"/>
        <v/>
      </c>
      <c r="CJ21" s="22" t="str">
        <f t="shared" si="43"/>
        <v/>
      </c>
      <c r="CK21" s="22" t="str">
        <f t="shared" si="44"/>
        <v/>
      </c>
    </row>
    <row r="22" spans="1:89" ht="15" customHeight="1" x14ac:dyDescent="0.2">
      <c r="A22" s="252" t="str">
        <f t="shared" si="0"/>
        <v/>
      </c>
      <c r="B22" s="61"/>
      <c r="C22" s="333"/>
      <c r="D22" s="249"/>
      <c r="E22" s="15" t="str">
        <f t="shared" si="1"/>
        <v/>
      </c>
      <c r="F22" s="16" t="str">
        <f t="shared" si="2"/>
        <v/>
      </c>
      <c r="G22" s="8"/>
      <c r="H22" s="238"/>
      <c r="I22" s="242" t="str">
        <f t="shared" si="3"/>
        <v/>
      </c>
      <c r="J22" s="234" t="str">
        <f t="shared" si="4"/>
        <v/>
      </c>
      <c r="K22" s="8"/>
      <c r="L22" s="238"/>
      <c r="M22" s="242" t="str">
        <f t="shared" si="5"/>
        <v/>
      </c>
      <c r="N22" s="234" t="str">
        <f t="shared" si="6"/>
        <v/>
      </c>
      <c r="O22" s="8"/>
      <c r="P22" s="238"/>
      <c r="Q22" s="242" t="str">
        <f t="shared" si="45"/>
        <v/>
      </c>
      <c r="R22" s="234" t="str">
        <f t="shared" si="46"/>
        <v/>
      </c>
      <c r="S22" s="8"/>
      <c r="T22" s="238"/>
      <c r="U22" s="242" t="str">
        <f t="shared" si="47"/>
        <v/>
      </c>
      <c r="V22" s="234" t="str">
        <f t="shared" si="48"/>
        <v/>
      </c>
      <c r="W22" s="8"/>
      <c r="X22" s="238"/>
      <c r="Y22" s="242" t="str">
        <f t="shared" si="49"/>
        <v/>
      </c>
      <c r="Z22" s="234" t="str">
        <f t="shared" si="50"/>
        <v/>
      </c>
      <c r="AR22" s="13" t="str">
        <f t="shared" si="7"/>
        <v/>
      </c>
      <c r="AS22" s="13" t="str">
        <f t="shared" si="7"/>
        <v/>
      </c>
      <c r="AT22" s="13" t="str">
        <f t="shared" si="7"/>
        <v/>
      </c>
      <c r="AU22" s="22" t="str">
        <f t="shared" si="8"/>
        <v/>
      </c>
      <c r="AV22" s="22" t="str">
        <f t="shared" si="9"/>
        <v/>
      </c>
      <c r="AW22" s="22" t="str">
        <f t="shared" si="10"/>
        <v/>
      </c>
      <c r="AX22" s="22" t="str">
        <f t="shared" si="11"/>
        <v/>
      </c>
      <c r="AY22" s="22" t="str">
        <f t="shared" si="12"/>
        <v/>
      </c>
      <c r="BA22" s="13" t="str">
        <f t="shared" si="13"/>
        <v/>
      </c>
      <c r="BB22" s="13" t="str">
        <f t="shared" si="13"/>
        <v/>
      </c>
      <c r="BC22" s="13" t="str">
        <f t="shared" si="13"/>
        <v/>
      </c>
      <c r="BD22" s="66" t="str">
        <f t="shared" si="14"/>
        <v/>
      </c>
      <c r="BE22" s="22" t="str">
        <f t="shared" si="15"/>
        <v/>
      </c>
      <c r="BF22" s="22" t="str">
        <f t="shared" si="16"/>
        <v/>
      </c>
      <c r="BG22" s="66" t="str">
        <f t="shared" si="17"/>
        <v/>
      </c>
      <c r="BH22" s="22" t="str">
        <f t="shared" si="18"/>
        <v/>
      </c>
      <c r="BI22" s="22" t="str">
        <f t="shared" si="19"/>
        <v/>
      </c>
      <c r="BJ22" s="66" t="str">
        <f t="shared" si="20"/>
        <v/>
      </c>
      <c r="BK22" s="22" t="str">
        <f t="shared" si="21"/>
        <v/>
      </c>
      <c r="BL22" s="22" t="str">
        <f t="shared" si="22"/>
        <v/>
      </c>
      <c r="BM22" s="66" t="str">
        <f t="shared" si="23"/>
        <v/>
      </c>
      <c r="BN22" s="22" t="str">
        <f t="shared" si="24"/>
        <v/>
      </c>
      <c r="BO22" s="22" t="str">
        <f t="shared" si="25"/>
        <v/>
      </c>
      <c r="BP22" s="66" t="str">
        <f t="shared" si="26"/>
        <v/>
      </c>
      <c r="BQ22" s="22" t="str">
        <f t="shared" si="27"/>
        <v/>
      </c>
      <c r="BR22" s="22" t="str">
        <f t="shared" si="28"/>
        <v/>
      </c>
      <c r="BT22" s="13" t="str">
        <f t="shared" si="29"/>
        <v/>
      </c>
      <c r="BU22" s="13" t="str">
        <f t="shared" si="29"/>
        <v/>
      </c>
      <c r="BV22" s="13" t="str">
        <f t="shared" si="29"/>
        <v/>
      </c>
      <c r="BW22" s="66" t="str">
        <f t="shared" si="30"/>
        <v/>
      </c>
      <c r="BX22" s="22" t="str">
        <f t="shared" si="31"/>
        <v/>
      </c>
      <c r="BY22" s="22" t="str">
        <f t="shared" si="32"/>
        <v/>
      </c>
      <c r="BZ22" s="66" t="str">
        <f t="shared" si="33"/>
        <v/>
      </c>
      <c r="CA22" s="22" t="str">
        <f t="shared" si="34"/>
        <v/>
      </c>
      <c r="CB22" s="22" t="str">
        <f t="shared" si="35"/>
        <v/>
      </c>
      <c r="CC22" s="66" t="str">
        <f t="shared" si="36"/>
        <v/>
      </c>
      <c r="CD22" s="22" t="str">
        <f t="shared" si="37"/>
        <v/>
      </c>
      <c r="CE22" s="22" t="str">
        <f t="shared" si="38"/>
        <v/>
      </c>
      <c r="CF22" s="66" t="str">
        <f t="shared" si="39"/>
        <v/>
      </c>
      <c r="CG22" s="22" t="str">
        <f t="shared" si="40"/>
        <v/>
      </c>
      <c r="CH22" s="22" t="str">
        <f t="shared" si="41"/>
        <v/>
      </c>
      <c r="CI22" s="66" t="str">
        <f t="shared" si="42"/>
        <v/>
      </c>
      <c r="CJ22" s="22" t="str">
        <f t="shared" si="43"/>
        <v/>
      </c>
      <c r="CK22" s="22" t="str">
        <f t="shared" si="44"/>
        <v/>
      </c>
    </row>
    <row r="23" spans="1:89" ht="15" customHeight="1" x14ac:dyDescent="0.2">
      <c r="A23" s="252" t="str">
        <f t="shared" si="0"/>
        <v/>
      </c>
      <c r="B23" s="61"/>
      <c r="C23" s="333"/>
      <c r="D23" s="249"/>
      <c r="E23" s="15" t="str">
        <f t="shared" si="1"/>
        <v/>
      </c>
      <c r="F23" s="16" t="str">
        <f t="shared" si="2"/>
        <v/>
      </c>
      <c r="G23" s="8"/>
      <c r="H23" s="238"/>
      <c r="I23" s="242" t="str">
        <f t="shared" si="3"/>
        <v/>
      </c>
      <c r="J23" s="234" t="str">
        <f t="shared" si="4"/>
        <v/>
      </c>
      <c r="K23" s="8"/>
      <c r="L23" s="238"/>
      <c r="M23" s="242" t="str">
        <f t="shared" si="5"/>
        <v/>
      </c>
      <c r="N23" s="234" t="str">
        <f t="shared" si="6"/>
        <v/>
      </c>
      <c r="O23" s="8"/>
      <c r="P23" s="238"/>
      <c r="Q23" s="242" t="str">
        <f t="shared" si="45"/>
        <v/>
      </c>
      <c r="R23" s="234" t="str">
        <f t="shared" si="46"/>
        <v/>
      </c>
      <c r="S23" s="8"/>
      <c r="T23" s="238"/>
      <c r="U23" s="242" t="str">
        <f t="shared" si="47"/>
        <v/>
      </c>
      <c r="V23" s="234" t="str">
        <f t="shared" si="48"/>
        <v/>
      </c>
      <c r="W23" s="8"/>
      <c r="X23" s="238"/>
      <c r="Y23" s="242" t="str">
        <f t="shared" si="49"/>
        <v/>
      </c>
      <c r="Z23" s="234" t="str">
        <f t="shared" si="50"/>
        <v/>
      </c>
      <c r="AR23" s="13" t="str">
        <f t="shared" si="7"/>
        <v/>
      </c>
      <c r="AS23" s="13" t="str">
        <f t="shared" si="7"/>
        <v/>
      </c>
      <c r="AT23" s="13" t="str">
        <f t="shared" si="7"/>
        <v/>
      </c>
      <c r="AU23" s="22" t="str">
        <f t="shared" si="8"/>
        <v/>
      </c>
      <c r="AV23" s="22" t="str">
        <f t="shared" si="9"/>
        <v/>
      </c>
      <c r="AW23" s="22" t="str">
        <f t="shared" si="10"/>
        <v/>
      </c>
      <c r="AX23" s="22" t="str">
        <f t="shared" si="11"/>
        <v/>
      </c>
      <c r="AY23" s="22" t="str">
        <f t="shared" si="12"/>
        <v/>
      </c>
      <c r="BA23" s="13" t="str">
        <f t="shared" si="13"/>
        <v/>
      </c>
      <c r="BB23" s="13" t="str">
        <f t="shared" si="13"/>
        <v/>
      </c>
      <c r="BC23" s="13" t="str">
        <f t="shared" si="13"/>
        <v/>
      </c>
      <c r="BD23" s="66" t="str">
        <f t="shared" si="14"/>
        <v/>
      </c>
      <c r="BE23" s="22" t="str">
        <f t="shared" si="15"/>
        <v/>
      </c>
      <c r="BF23" s="22" t="str">
        <f t="shared" si="16"/>
        <v/>
      </c>
      <c r="BG23" s="66" t="str">
        <f t="shared" si="17"/>
        <v/>
      </c>
      <c r="BH23" s="22" t="str">
        <f t="shared" si="18"/>
        <v/>
      </c>
      <c r="BI23" s="22" t="str">
        <f t="shared" si="19"/>
        <v/>
      </c>
      <c r="BJ23" s="66" t="str">
        <f t="shared" si="20"/>
        <v/>
      </c>
      <c r="BK23" s="22" t="str">
        <f t="shared" si="21"/>
        <v/>
      </c>
      <c r="BL23" s="22" t="str">
        <f t="shared" si="22"/>
        <v/>
      </c>
      <c r="BM23" s="66" t="str">
        <f t="shared" si="23"/>
        <v/>
      </c>
      <c r="BN23" s="22" t="str">
        <f t="shared" si="24"/>
        <v/>
      </c>
      <c r="BO23" s="22" t="str">
        <f t="shared" si="25"/>
        <v/>
      </c>
      <c r="BP23" s="66" t="str">
        <f t="shared" si="26"/>
        <v/>
      </c>
      <c r="BQ23" s="22" t="str">
        <f t="shared" si="27"/>
        <v/>
      </c>
      <c r="BR23" s="22" t="str">
        <f t="shared" si="28"/>
        <v/>
      </c>
      <c r="BT23" s="13" t="str">
        <f t="shared" si="29"/>
        <v/>
      </c>
      <c r="BU23" s="13" t="str">
        <f t="shared" si="29"/>
        <v/>
      </c>
      <c r="BV23" s="13" t="str">
        <f t="shared" si="29"/>
        <v/>
      </c>
      <c r="BW23" s="66" t="str">
        <f t="shared" si="30"/>
        <v/>
      </c>
      <c r="BX23" s="22" t="str">
        <f t="shared" si="31"/>
        <v/>
      </c>
      <c r="BY23" s="22" t="str">
        <f t="shared" si="32"/>
        <v/>
      </c>
      <c r="BZ23" s="66" t="str">
        <f t="shared" si="33"/>
        <v/>
      </c>
      <c r="CA23" s="22" t="str">
        <f t="shared" si="34"/>
        <v/>
      </c>
      <c r="CB23" s="22" t="str">
        <f t="shared" si="35"/>
        <v/>
      </c>
      <c r="CC23" s="66" t="str">
        <f t="shared" si="36"/>
        <v/>
      </c>
      <c r="CD23" s="22" t="str">
        <f t="shared" si="37"/>
        <v/>
      </c>
      <c r="CE23" s="22" t="str">
        <f t="shared" si="38"/>
        <v/>
      </c>
      <c r="CF23" s="66" t="str">
        <f t="shared" si="39"/>
        <v/>
      </c>
      <c r="CG23" s="22" t="str">
        <f t="shared" si="40"/>
        <v/>
      </c>
      <c r="CH23" s="22" t="str">
        <f t="shared" si="41"/>
        <v/>
      </c>
      <c r="CI23" s="66" t="str">
        <f t="shared" si="42"/>
        <v/>
      </c>
      <c r="CJ23" s="22" t="str">
        <f t="shared" si="43"/>
        <v/>
      </c>
      <c r="CK23" s="22" t="str">
        <f t="shared" si="44"/>
        <v/>
      </c>
    </row>
    <row r="24" spans="1:89" ht="15" customHeight="1" x14ac:dyDescent="0.2">
      <c r="A24" s="252" t="str">
        <f t="shared" si="0"/>
        <v/>
      </c>
      <c r="B24" s="61"/>
      <c r="C24" s="333"/>
      <c r="D24" s="249"/>
      <c r="E24" s="15" t="str">
        <f t="shared" si="1"/>
        <v/>
      </c>
      <c r="F24" s="16" t="str">
        <f t="shared" si="2"/>
        <v/>
      </c>
      <c r="G24" s="8"/>
      <c r="H24" s="238"/>
      <c r="I24" s="242" t="str">
        <f t="shared" si="3"/>
        <v/>
      </c>
      <c r="J24" s="234" t="str">
        <f t="shared" si="4"/>
        <v/>
      </c>
      <c r="K24" s="8"/>
      <c r="L24" s="238"/>
      <c r="M24" s="242" t="str">
        <f t="shared" si="5"/>
        <v/>
      </c>
      <c r="N24" s="234" t="str">
        <f t="shared" si="6"/>
        <v/>
      </c>
      <c r="O24" s="8"/>
      <c r="P24" s="238"/>
      <c r="Q24" s="242" t="str">
        <f t="shared" si="45"/>
        <v/>
      </c>
      <c r="R24" s="234" t="str">
        <f t="shared" si="46"/>
        <v/>
      </c>
      <c r="S24" s="8"/>
      <c r="T24" s="238"/>
      <c r="U24" s="242" t="str">
        <f t="shared" si="47"/>
        <v/>
      </c>
      <c r="V24" s="234" t="str">
        <f t="shared" si="48"/>
        <v/>
      </c>
      <c r="W24" s="8"/>
      <c r="X24" s="238"/>
      <c r="Y24" s="242" t="str">
        <f t="shared" si="49"/>
        <v/>
      </c>
      <c r="Z24" s="234" t="str">
        <f t="shared" si="50"/>
        <v/>
      </c>
      <c r="AR24" s="13" t="str">
        <f t="shared" si="7"/>
        <v/>
      </c>
      <c r="AS24" s="13" t="str">
        <f t="shared" si="7"/>
        <v/>
      </c>
      <c r="AT24" s="13" t="str">
        <f t="shared" si="7"/>
        <v/>
      </c>
      <c r="AU24" s="22" t="str">
        <f t="shared" si="8"/>
        <v/>
      </c>
      <c r="AV24" s="22" t="str">
        <f t="shared" si="9"/>
        <v/>
      </c>
      <c r="AW24" s="22" t="str">
        <f t="shared" si="10"/>
        <v/>
      </c>
      <c r="AX24" s="22" t="str">
        <f t="shared" si="11"/>
        <v/>
      </c>
      <c r="AY24" s="22" t="str">
        <f t="shared" si="12"/>
        <v/>
      </c>
      <c r="BA24" s="13" t="str">
        <f t="shared" si="13"/>
        <v/>
      </c>
      <c r="BB24" s="13" t="str">
        <f t="shared" si="13"/>
        <v/>
      </c>
      <c r="BC24" s="13" t="str">
        <f t="shared" si="13"/>
        <v/>
      </c>
      <c r="BD24" s="66" t="str">
        <f t="shared" si="14"/>
        <v/>
      </c>
      <c r="BE24" s="22" t="str">
        <f t="shared" si="15"/>
        <v/>
      </c>
      <c r="BF24" s="22" t="str">
        <f t="shared" si="16"/>
        <v/>
      </c>
      <c r="BG24" s="66" t="str">
        <f t="shared" si="17"/>
        <v/>
      </c>
      <c r="BH24" s="22" t="str">
        <f t="shared" si="18"/>
        <v/>
      </c>
      <c r="BI24" s="22" t="str">
        <f t="shared" si="19"/>
        <v/>
      </c>
      <c r="BJ24" s="66" t="str">
        <f t="shared" si="20"/>
        <v/>
      </c>
      <c r="BK24" s="22" t="str">
        <f t="shared" si="21"/>
        <v/>
      </c>
      <c r="BL24" s="22" t="str">
        <f t="shared" si="22"/>
        <v/>
      </c>
      <c r="BM24" s="66" t="str">
        <f t="shared" si="23"/>
        <v/>
      </c>
      <c r="BN24" s="22" t="str">
        <f t="shared" si="24"/>
        <v/>
      </c>
      <c r="BO24" s="22" t="str">
        <f t="shared" si="25"/>
        <v/>
      </c>
      <c r="BP24" s="66" t="str">
        <f t="shared" si="26"/>
        <v/>
      </c>
      <c r="BQ24" s="22" t="str">
        <f t="shared" si="27"/>
        <v/>
      </c>
      <c r="BR24" s="22" t="str">
        <f t="shared" si="28"/>
        <v/>
      </c>
      <c r="BT24" s="13" t="str">
        <f t="shared" si="29"/>
        <v/>
      </c>
      <c r="BU24" s="13" t="str">
        <f t="shared" si="29"/>
        <v/>
      </c>
      <c r="BV24" s="13" t="str">
        <f t="shared" si="29"/>
        <v/>
      </c>
      <c r="BW24" s="66" t="str">
        <f t="shared" si="30"/>
        <v/>
      </c>
      <c r="BX24" s="22" t="str">
        <f t="shared" si="31"/>
        <v/>
      </c>
      <c r="BY24" s="22" t="str">
        <f t="shared" si="32"/>
        <v/>
      </c>
      <c r="BZ24" s="66" t="str">
        <f t="shared" si="33"/>
        <v/>
      </c>
      <c r="CA24" s="22" t="str">
        <f t="shared" si="34"/>
        <v/>
      </c>
      <c r="CB24" s="22" t="str">
        <f t="shared" si="35"/>
        <v/>
      </c>
      <c r="CC24" s="66" t="str">
        <f t="shared" si="36"/>
        <v/>
      </c>
      <c r="CD24" s="22" t="str">
        <f t="shared" si="37"/>
        <v/>
      </c>
      <c r="CE24" s="22" t="str">
        <f t="shared" si="38"/>
        <v/>
      </c>
      <c r="CF24" s="66" t="str">
        <f t="shared" si="39"/>
        <v/>
      </c>
      <c r="CG24" s="22" t="str">
        <f t="shared" si="40"/>
        <v/>
      </c>
      <c r="CH24" s="22" t="str">
        <f t="shared" si="41"/>
        <v/>
      </c>
      <c r="CI24" s="66" t="str">
        <f t="shared" si="42"/>
        <v/>
      </c>
      <c r="CJ24" s="22" t="str">
        <f t="shared" si="43"/>
        <v/>
      </c>
      <c r="CK24" s="22" t="str">
        <f t="shared" si="44"/>
        <v/>
      </c>
    </row>
    <row r="25" spans="1:89" ht="15" customHeight="1" x14ac:dyDescent="0.2">
      <c r="A25" s="60" t="str">
        <f t="shared" si="0"/>
        <v/>
      </c>
      <c r="B25" s="61"/>
      <c r="C25" s="333"/>
      <c r="D25" s="249"/>
      <c r="E25" s="15" t="str">
        <f t="shared" si="1"/>
        <v/>
      </c>
      <c r="F25" s="16" t="str">
        <f t="shared" si="2"/>
        <v/>
      </c>
      <c r="G25" s="8"/>
      <c r="H25" s="238"/>
      <c r="I25" s="242" t="str">
        <f t="shared" si="3"/>
        <v/>
      </c>
      <c r="J25" s="234" t="str">
        <f t="shared" si="4"/>
        <v/>
      </c>
      <c r="K25" s="8"/>
      <c r="L25" s="238"/>
      <c r="M25" s="242" t="str">
        <f t="shared" si="5"/>
        <v/>
      </c>
      <c r="N25" s="234" t="str">
        <f t="shared" si="6"/>
        <v/>
      </c>
      <c r="O25" s="8"/>
      <c r="P25" s="238"/>
      <c r="Q25" s="242" t="str">
        <f t="shared" si="45"/>
        <v/>
      </c>
      <c r="R25" s="234" t="str">
        <f t="shared" si="46"/>
        <v/>
      </c>
      <c r="S25" s="8"/>
      <c r="T25" s="238"/>
      <c r="U25" s="242" t="str">
        <f t="shared" si="47"/>
        <v/>
      </c>
      <c r="V25" s="234" t="str">
        <f t="shared" si="48"/>
        <v/>
      </c>
      <c r="W25" s="8"/>
      <c r="X25" s="238"/>
      <c r="Y25" s="242" t="str">
        <f t="shared" si="49"/>
        <v/>
      </c>
      <c r="Z25" s="234" t="str">
        <f t="shared" si="50"/>
        <v/>
      </c>
      <c r="AR25" s="13" t="str">
        <f t="shared" si="7"/>
        <v/>
      </c>
      <c r="AS25" s="13" t="str">
        <f t="shared" si="7"/>
        <v/>
      </c>
      <c r="AT25" s="13" t="str">
        <f t="shared" si="7"/>
        <v/>
      </c>
      <c r="AU25" s="22" t="str">
        <f t="shared" si="8"/>
        <v/>
      </c>
      <c r="AV25" s="22" t="str">
        <f t="shared" si="9"/>
        <v/>
      </c>
      <c r="AW25" s="22" t="str">
        <f t="shared" si="10"/>
        <v/>
      </c>
      <c r="AX25" s="22" t="str">
        <f t="shared" si="11"/>
        <v/>
      </c>
      <c r="AY25" s="22" t="str">
        <f t="shared" si="12"/>
        <v/>
      </c>
      <c r="BA25" s="13" t="str">
        <f t="shared" si="13"/>
        <v/>
      </c>
      <c r="BB25" s="13" t="str">
        <f t="shared" si="13"/>
        <v/>
      </c>
      <c r="BC25" s="13" t="str">
        <f t="shared" si="13"/>
        <v/>
      </c>
      <c r="BD25" s="66" t="str">
        <f t="shared" si="14"/>
        <v/>
      </c>
      <c r="BE25" s="22" t="str">
        <f t="shared" si="15"/>
        <v/>
      </c>
      <c r="BF25" s="22" t="str">
        <f t="shared" si="16"/>
        <v/>
      </c>
      <c r="BG25" s="66" t="str">
        <f t="shared" si="17"/>
        <v/>
      </c>
      <c r="BH25" s="22" t="str">
        <f t="shared" si="18"/>
        <v/>
      </c>
      <c r="BI25" s="22" t="str">
        <f t="shared" si="19"/>
        <v/>
      </c>
      <c r="BJ25" s="66" t="str">
        <f t="shared" si="20"/>
        <v/>
      </c>
      <c r="BK25" s="22" t="str">
        <f t="shared" si="21"/>
        <v/>
      </c>
      <c r="BL25" s="22" t="str">
        <f t="shared" si="22"/>
        <v/>
      </c>
      <c r="BM25" s="66" t="str">
        <f t="shared" si="23"/>
        <v/>
      </c>
      <c r="BN25" s="22" t="str">
        <f t="shared" si="24"/>
        <v/>
      </c>
      <c r="BO25" s="22" t="str">
        <f t="shared" si="25"/>
        <v/>
      </c>
      <c r="BP25" s="66" t="str">
        <f t="shared" si="26"/>
        <v/>
      </c>
      <c r="BQ25" s="22" t="str">
        <f t="shared" si="27"/>
        <v/>
      </c>
      <c r="BR25" s="22" t="str">
        <f t="shared" si="28"/>
        <v/>
      </c>
      <c r="BT25" s="13" t="str">
        <f t="shared" si="29"/>
        <v/>
      </c>
      <c r="BU25" s="13" t="str">
        <f t="shared" si="29"/>
        <v/>
      </c>
      <c r="BV25" s="13" t="str">
        <f t="shared" si="29"/>
        <v/>
      </c>
      <c r="BW25" s="66" t="str">
        <f t="shared" si="30"/>
        <v/>
      </c>
      <c r="BX25" s="22" t="str">
        <f t="shared" si="31"/>
        <v/>
      </c>
      <c r="BY25" s="22" t="str">
        <f t="shared" si="32"/>
        <v/>
      </c>
      <c r="BZ25" s="66" t="str">
        <f t="shared" si="33"/>
        <v/>
      </c>
      <c r="CA25" s="22" t="str">
        <f t="shared" si="34"/>
        <v/>
      </c>
      <c r="CB25" s="22" t="str">
        <f t="shared" si="35"/>
        <v/>
      </c>
      <c r="CC25" s="66" t="str">
        <f t="shared" si="36"/>
        <v/>
      </c>
      <c r="CD25" s="22" t="str">
        <f t="shared" si="37"/>
        <v/>
      </c>
      <c r="CE25" s="22" t="str">
        <f t="shared" si="38"/>
        <v/>
      </c>
      <c r="CF25" s="66" t="str">
        <f t="shared" si="39"/>
        <v/>
      </c>
      <c r="CG25" s="22" t="str">
        <f t="shared" si="40"/>
        <v/>
      </c>
      <c r="CH25" s="22" t="str">
        <f t="shared" si="41"/>
        <v/>
      </c>
      <c r="CI25" s="66" t="str">
        <f t="shared" si="42"/>
        <v/>
      </c>
      <c r="CJ25" s="22" t="str">
        <f t="shared" si="43"/>
        <v/>
      </c>
      <c r="CK25" s="22" t="str">
        <f t="shared" si="44"/>
        <v/>
      </c>
    </row>
    <row r="26" spans="1:89" ht="15" customHeight="1" x14ac:dyDescent="0.2">
      <c r="A26" s="60" t="str">
        <f t="shared" si="0"/>
        <v/>
      </c>
      <c r="B26" s="61"/>
      <c r="C26" s="333"/>
      <c r="D26" s="249"/>
      <c r="E26" s="15" t="str">
        <f t="shared" si="1"/>
        <v/>
      </c>
      <c r="F26" s="16" t="str">
        <f t="shared" si="2"/>
        <v/>
      </c>
      <c r="G26" s="8"/>
      <c r="H26" s="238"/>
      <c r="I26" s="242" t="str">
        <f t="shared" si="3"/>
        <v/>
      </c>
      <c r="J26" s="234" t="str">
        <f t="shared" si="4"/>
        <v/>
      </c>
      <c r="K26" s="8"/>
      <c r="L26" s="238"/>
      <c r="M26" s="242" t="str">
        <f t="shared" si="5"/>
        <v/>
      </c>
      <c r="N26" s="234" t="str">
        <f t="shared" si="6"/>
        <v/>
      </c>
      <c r="O26" s="8"/>
      <c r="P26" s="238"/>
      <c r="Q26" s="242" t="str">
        <f t="shared" si="45"/>
        <v/>
      </c>
      <c r="R26" s="234" t="str">
        <f t="shared" si="46"/>
        <v/>
      </c>
      <c r="S26" s="8"/>
      <c r="T26" s="238"/>
      <c r="U26" s="242" t="str">
        <f t="shared" si="47"/>
        <v/>
      </c>
      <c r="V26" s="234" t="str">
        <f t="shared" si="48"/>
        <v/>
      </c>
      <c r="W26" s="8"/>
      <c r="X26" s="238"/>
      <c r="Y26" s="242" t="str">
        <f t="shared" si="49"/>
        <v/>
      </c>
      <c r="Z26" s="234" t="str">
        <f t="shared" si="50"/>
        <v/>
      </c>
      <c r="AR26" s="13" t="str">
        <f t="shared" si="7"/>
        <v/>
      </c>
      <c r="AS26" s="13" t="str">
        <f t="shared" si="7"/>
        <v/>
      </c>
      <c r="AT26" s="13" t="str">
        <f t="shared" si="7"/>
        <v/>
      </c>
      <c r="AU26" s="22" t="str">
        <f t="shared" si="8"/>
        <v/>
      </c>
      <c r="AV26" s="22" t="str">
        <f t="shared" si="9"/>
        <v/>
      </c>
      <c r="AW26" s="22" t="str">
        <f t="shared" si="10"/>
        <v/>
      </c>
      <c r="AX26" s="22" t="str">
        <f t="shared" si="11"/>
        <v/>
      </c>
      <c r="AY26" s="22" t="str">
        <f t="shared" si="12"/>
        <v/>
      </c>
      <c r="BA26" s="13" t="str">
        <f t="shared" si="13"/>
        <v/>
      </c>
      <c r="BB26" s="13" t="str">
        <f t="shared" si="13"/>
        <v/>
      </c>
      <c r="BC26" s="13" t="str">
        <f t="shared" si="13"/>
        <v/>
      </c>
      <c r="BD26" s="66" t="str">
        <f t="shared" si="14"/>
        <v/>
      </c>
      <c r="BE26" s="22" t="str">
        <f t="shared" si="15"/>
        <v/>
      </c>
      <c r="BF26" s="22" t="str">
        <f t="shared" si="16"/>
        <v/>
      </c>
      <c r="BG26" s="66" t="str">
        <f t="shared" si="17"/>
        <v/>
      </c>
      <c r="BH26" s="22" t="str">
        <f t="shared" si="18"/>
        <v/>
      </c>
      <c r="BI26" s="22" t="str">
        <f t="shared" si="19"/>
        <v/>
      </c>
      <c r="BJ26" s="66" t="str">
        <f t="shared" si="20"/>
        <v/>
      </c>
      <c r="BK26" s="22" t="str">
        <f t="shared" si="21"/>
        <v/>
      </c>
      <c r="BL26" s="22" t="str">
        <f t="shared" si="22"/>
        <v/>
      </c>
      <c r="BM26" s="66" t="str">
        <f t="shared" si="23"/>
        <v/>
      </c>
      <c r="BN26" s="22" t="str">
        <f t="shared" si="24"/>
        <v/>
      </c>
      <c r="BO26" s="22" t="str">
        <f t="shared" si="25"/>
        <v/>
      </c>
      <c r="BP26" s="66" t="str">
        <f t="shared" si="26"/>
        <v/>
      </c>
      <c r="BQ26" s="22" t="str">
        <f t="shared" si="27"/>
        <v/>
      </c>
      <c r="BR26" s="22" t="str">
        <f t="shared" si="28"/>
        <v/>
      </c>
      <c r="BT26" s="13" t="str">
        <f t="shared" si="29"/>
        <v/>
      </c>
      <c r="BU26" s="13" t="str">
        <f t="shared" si="29"/>
        <v/>
      </c>
      <c r="BV26" s="13" t="str">
        <f t="shared" si="29"/>
        <v/>
      </c>
      <c r="BW26" s="66" t="str">
        <f t="shared" si="30"/>
        <v/>
      </c>
      <c r="BX26" s="22" t="str">
        <f t="shared" si="31"/>
        <v/>
      </c>
      <c r="BY26" s="22" t="str">
        <f t="shared" si="32"/>
        <v/>
      </c>
      <c r="BZ26" s="66" t="str">
        <f t="shared" si="33"/>
        <v/>
      </c>
      <c r="CA26" s="22" t="str">
        <f t="shared" si="34"/>
        <v/>
      </c>
      <c r="CB26" s="22" t="str">
        <f t="shared" si="35"/>
        <v/>
      </c>
      <c r="CC26" s="66" t="str">
        <f t="shared" si="36"/>
        <v/>
      </c>
      <c r="CD26" s="22" t="str">
        <f t="shared" si="37"/>
        <v/>
      </c>
      <c r="CE26" s="22" t="str">
        <f t="shared" si="38"/>
        <v/>
      </c>
      <c r="CF26" s="66" t="str">
        <f t="shared" si="39"/>
        <v/>
      </c>
      <c r="CG26" s="22" t="str">
        <f t="shared" si="40"/>
        <v/>
      </c>
      <c r="CH26" s="22" t="str">
        <f t="shared" si="41"/>
        <v/>
      </c>
      <c r="CI26" s="66" t="str">
        <f t="shared" si="42"/>
        <v/>
      </c>
      <c r="CJ26" s="22" t="str">
        <f t="shared" si="43"/>
        <v/>
      </c>
      <c r="CK26" s="22" t="str">
        <f t="shared" si="44"/>
        <v/>
      </c>
    </row>
    <row r="27" spans="1:89" ht="15" customHeight="1" x14ac:dyDescent="0.2">
      <c r="A27" s="60" t="str">
        <f t="shared" si="0"/>
        <v/>
      </c>
      <c r="B27" s="61"/>
      <c r="C27" s="333"/>
      <c r="D27" s="249"/>
      <c r="E27" s="15" t="str">
        <f t="shared" si="1"/>
        <v/>
      </c>
      <c r="F27" s="16" t="str">
        <f t="shared" si="2"/>
        <v/>
      </c>
      <c r="G27" s="8"/>
      <c r="H27" s="238"/>
      <c r="I27" s="242" t="str">
        <f t="shared" si="3"/>
        <v/>
      </c>
      <c r="J27" s="234" t="str">
        <f t="shared" si="4"/>
        <v/>
      </c>
      <c r="K27" s="8"/>
      <c r="L27" s="238"/>
      <c r="M27" s="242" t="str">
        <f t="shared" si="5"/>
        <v/>
      </c>
      <c r="N27" s="234" t="str">
        <f t="shared" si="6"/>
        <v/>
      </c>
      <c r="O27" s="8"/>
      <c r="P27" s="238"/>
      <c r="Q27" s="242" t="str">
        <f t="shared" si="45"/>
        <v/>
      </c>
      <c r="R27" s="234" t="str">
        <f t="shared" si="46"/>
        <v/>
      </c>
      <c r="S27" s="8"/>
      <c r="T27" s="238"/>
      <c r="U27" s="242" t="str">
        <f t="shared" si="47"/>
        <v/>
      </c>
      <c r="V27" s="234" t="str">
        <f t="shared" si="48"/>
        <v/>
      </c>
      <c r="W27" s="8"/>
      <c r="X27" s="238"/>
      <c r="Y27" s="242" t="str">
        <f t="shared" si="49"/>
        <v/>
      </c>
      <c r="Z27" s="234" t="str">
        <f t="shared" si="50"/>
        <v/>
      </c>
      <c r="AR27" s="13" t="str">
        <f t="shared" ref="AR27:AT31" si="51">IF($B27="","",B27)</f>
        <v/>
      </c>
      <c r="AS27" s="13" t="str">
        <f t="shared" si="51"/>
        <v/>
      </c>
      <c r="AT27" s="13" t="str">
        <f t="shared" si="51"/>
        <v/>
      </c>
      <c r="AU27" s="22" t="str">
        <f t="shared" si="8"/>
        <v/>
      </c>
      <c r="AV27" s="22" t="str">
        <f t="shared" si="9"/>
        <v/>
      </c>
      <c r="AW27" s="22" t="str">
        <f t="shared" si="10"/>
        <v/>
      </c>
      <c r="AX27" s="22" t="str">
        <f t="shared" si="11"/>
        <v/>
      </c>
      <c r="AY27" s="22" t="str">
        <f t="shared" si="12"/>
        <v/>
      </c>
      <c r="BA27" s="13" t="str">
        <f t="shared" ref="BA27:BC31" si="52">IF($B27="","",B27)</f>
        <v/>
      </c>
      <c r="BB27" s="13" t="str">
        <f t="shared" si="52"/>
        <v/>
      </c>
      <c r="BC27" s="13" t="str">
        <f t="shared" si="52"/>
        <v/>
      </c>
      <c r="BD27" s="66" t="str">
        <f t="shared" si="14"/>
        <v/>
      </c>
      <c r="BE27" s="22" t="str">
        <f t="shared" si="15"/>
        <v/>
      </c>
      <c r="BF27" s="22" t="str">
        <f t="shared" si="16"/>
        <v/>
      </c>
      <c r="BG27" s="66" t="str">
        <f t="shared" si="17"/>
        <v/>
      </c>
      <c r="BH27" s="22" t="str">
        <f t="shared" si="18"/>
        <v/>
      </c>
      <c r="BI27" s="22" t="str">
        <f t="shared" si="19"/>
        <v/>
      </c>
      <c r="BJ27" s="66" t="str">
        <f t="shared" si="20"/>
        <v/>
      </c>
      <c r="BK27" s="22" t="str">
        <f t="shared" si="21"/>
        <v/>
      </c>
      <c r="BL27" s="22" t="str">
        <f t="shared" si="22"/>
        <v/>
      </c>
      <c r="BM27" s="66" t="str">
        <f t="shared" si="23"/>
        <v/>
      </c>
      <c r="BN27" s="22" t="str">
        <f t="shared" si="24"/>
        <v/>
      </c>
      <c r="BO27" s="22" t="str">
        <f t="shared" si="25"/>
        <v/>
      </c>
      <c r="BP27" s="66" t="str">
        <f t="shared" si="26"/>
        <v/>
      </c>
      <c r="BQ27" s="22" t="str">
        <f t="shared" si="27"/>
        <v/>
      </c>
      <c r="BR27" s="22" t="str">
        <f t="shared" si="28"/>
        <v/>
      </c>
      <c r="BT27" s="13" t="str">
        <f t="shared" ref="BT27:BV31" si="53">IF($B27="","",B27)</f>
        <v/>
      </c>
      <c r="BU27" s="13" t="str">
        <f t="shared" si="53"/>
        <v/>
      </c>
      <c r="BV27" s="13" t="str">
        <f t="shared" si="53"/>
        <v/>
      </c>
      <c r="BW27" s="66" t="str">
        <f t="shared" si="30"/>
        <v/>
      </c>
      <c r="BX27" s="22" t="str">
        <f t="shared" si="31"/>
        <v/>
      </c>
      <c r="BY27" s="22" t="str">
        <f t="shared" si="32"/>
        <v/>
      </c>
      <c r="BZ27" s="66" t="str">
        <f t="shared" si="33"/>
        <v/>
      </c>
      <c r="CA27" s="22" t="str">
        <f t="shared" si="34"/>
        <v/>
      </c>
      <c r="CB27" s="22" t="str">
        <f t="shared" si="35"/>
        <v/>
      </c>
      <c r="CC27" s="66" t="str">
        <f t="shared" si="36"/>
        <v/>
      </c>
      <c r="CD27" s="22" t="str">
        <f t="shared" si="37"/>
        <v/>
      </c>
      <c r="CE27" s="22" t="str">
        <f t="shared" si="38"/>
        <v/>
      </c>
      <c r="CF27" s="66" t="str">
        <f t="shared" si="39"/>
        <v/>
      </c>
      <c r="CG27" s="22" t="str">
        <f t="shared" si="40"/>
        <v/>
      </c>
      <c r="CH27" s="22" t="str">
        <f t="shared" si="41"/>
        <v/>
      </c>
      <c r="CI27" s="66" t="str">
        <f t="shared" si="42"/>
        <v/>
      </c>
      <c r="CJ27" s="22" t="str">
        <f t="shared" si="43"/>
        <v/>
      </c>
      <c r="CK27" s="22" t="str">
        <f t="shared" si="44"/>
        <v/>
      </c>
    </row>
    <row r="28" spans="1:89" ht="15" customHeight="1" x14ac:dyDescent="0.2">
      <c r="A28" s="60" t="str">
        <f t="shared" si="0"/>
        <v/>
      </c>
      <c r="B28" s="61"/>
      <c r="C28" s="333"/>
      <c r="D28" s="249"/>
      <c r="E28" s="15" t="str">
        <f t="shared" si="1"/>
        <v/>
      </c>
      <c r="F28" s="16" t="str">
        <f t="shared" si="2"/>
        <v/>
      </c>
      <c r="G28" s="8"/>
      <c r="H28" s="238"/>
      <c r="I28" s="242" t="str">
        <f t="shared" si="3"/>
        <v/>
      </c>
      <c r="J28" s="234" t="str">
        <f t="shared" si="4"/>
        <v/>
      </c>
      <c r="K28" s="8"/>
      <c r="L28" s="238"/>
      <c r="M28" s="242" t="str">
        <f t="shared" si="5"/>
        <v/>
      </c>
      <c r="N28" s="234" t="str">
        <f t="shared" si="6"/>
        <v/>
      </c>
      <c r="O28" s="8"/>
      <c r="P28" s="238"/>
      <c r="Q28" s="242" t="str">
        <f t="shared" si="45"/>
        <v/>
      </c>
      <c r="R28" s="234" t="str">
        <f t="shared" si="46"/>
        <v/>
      </c>
      <c r="S28" s="8"/>
      <c r="T28" s="238"/>
      <c r="U28" s="242" t="str">
        <f t="shared" si="47"/>
        <v/>
      </c>
      <c r="V28" s="234" t="str">
        <f t="shared" si="48"/>
        <v/>
      </c>
      <c r="W28" s="8"/>
      <c r="X28" s="238"/>
      <c r="Y28" s="242" t="str">
        <f t="shared" si="49"/>
        <v/>
      </c>
      <c r="Z28" s="234" t="str">
        <f t="shared" si="50"/>
        <v/>
      </c>
      <c r="AR28" s="13" t="str">
        <f t="shared" si="51"/>
        <v/>
      </c>
      <c r="AS28" s="13" t="str">
        <f t="shared" si="51"/>
        <v/>
      </c>
      <c r="AT28" s="13" t="str">
        <f t="shared" si="51"/>
        <v/>
      </c>
      <c r="AU28" s="22" t="str">
        <f t="shared" si="8"/>
        <v/>
      </c>
      <c r="AV28" s="22" t="str">
        <f t="shared" si="9"/>
        <v/>
      </c>
      <c r="AW28" s="22" t="str">
        <f t="shared" si="10"/>
        <v/>
      </c>
      <c r="AX28" s="22" t="str">
        <f t="shared" si="11"/>
        <v/>
      </c>
      <c r="AY28" s="22" t="str">
        <f t="shared" si="12"/>
        <v/>
      </c>
      <c r="BA28" s="13" t="str">
        <f t="shared" si="52"/>
        <v/>
      </c>
      <c r="BB28" s="13" t="str">
        <f t="shared" si="52"/>
        <v/>
      </c>
      <c r="BC28" s="13" t="str">
        <f t="shared" si="52"/>
        <v/>
      </c>
      <c r="BD28" s="66" t="str">
        <f t="shared" si="14"/>
        <v/>
      </c>
      <c r="BE28" s="22" t="str">
        <f t="shared" si="15"/>
        <v/>
      </c>
      <c r="BF28" s="22" t="str">
        <f t="shared" si="16"/>
        <v/>
      </c>
      <c r="BG28" s="66" t="str">
        <f t="shared" si="17"/>
        <v/>
      </c>
      <c r="BH28" s="22" t="str">
        <f t="shared" si="18"/>
        <v/>
      </c>
      <c r="BI28" s="22" t="str">
        <f t="shared" si="19"/>
        <v/>
      </c>
      <c r="BJ28" s="66" t="str">
        <f t="shared" si="20"/>
        <v/>
      </c>
      <c r="BK28" s="22" t="str">
        <f t="shared" si="21"/>
        <v/>
      </c>
      <c r="BL28" s="22" t="str">
        <f t="shared" si="22"/>
        <v/>
      </c>
      <c r="BM28" s="66" t="str">
        <f t="shared" si="23"/>
        <v/>
      </c>
      <c r="BN28" s="22" t="str">
        <f t="shared" si="24"/>
        <v/>
      </c>
      <c r="BO28" s="22" t="str">
        <f t="shared" si="25"/>
        <v/>
      </c>
      <c r="BP28" s="66" t="str">
        <f t="shared" si="26"/>
        <v/>
      </c>
      <c r="BQ28" s="22" t="str">
        <f t="shared" si="27"/>
        <v/>
      </c>
      <c r="BR28" s="22" t="str">
        <f t="shared" si="28"/>
        <v/>
      </c>
      <c r="BT28" s="13" t="str">
        <f t="shared" si="53"/>
        <v/>
      </c>
      <c r="BU28" s="13" t="str">
        <f t="shared" si="53"/>
        <v/>
      </c>
      <c r="BV28" s="13" t="str">
        <f t="shared" si="53"/>
        <v/>
      </c>
      <c r="BW28" s="66" t="str">
        <f t="shared" si="30"/>
        <v/>
      </c>
      <c r="BX28" s="22" t="str">
        <f t="shared" si="31"/>
        <v/>
      </c>
      <c r="BY28" s="22" t="str">
        <f t="shared" si="32"/>
        <v/>
      </c>
      <c r="BZ28" s="66" t="str">
        <f t="shared" si="33"/>
        <v/>
      </c>
      <c r="CA28" s="22" t="str">
        <f t="shared" si="34"/>
        <v/>
      </c>
      <c r="CB28" s="22" t="str">
        <f t="shared" si="35"/>
        <v/>
      </c>
      <c r="CC28" s="66" t="str">
        <f t="shared" si="36"/>
        <v/>
      </c>
      <c r="CD28" s="22" t="str">
        <f t="shared" si="37"/>
        <v/>
      </c>
      <c r="CE28" s="22" t="str">
        <f t="shared" si="38"/>
        <v/>
      </c>
      <c r="CF28" s="66" t="str">
        <f t="shared" si="39"/>
        <v/>
      </c>
      <c r="CG28" s="22" t="str">
        <f t="shared" si="40"/>
        <v/>
      </c>
      <c r="CH28" s="22" t="str">
        <f t="shared" si="41"/>
        <v/>
      </c>
      <c r="CI28" s="66" t="str">
        <f t="shared" si="42"/>
        <v/>
      </c>
      <c r="CJ28" s="22" t="str">
        <f t="shared" si="43"/>
        <v/>
      </c>
      <c r="CK28" s="22" t="str">
        <f t="shared" si="44"/>
        <v/>
      </c>
    </row>
    <row r="29" spans="1:89" ht="15" customHeight="1" x14ac:dyDescent="0.2">
      <c r="A29" s="60" t="str">
        <f t="shared" si="0"/>
        <v/>
      </c>
      <c r="B29" s="61"/>
      <c r="C29" s="333"/>
      <c r="D29" s="249"/>
      <c r="E29" s="15" t="str">
        <f t="shared" si="1"/>
        <v/>
      </c>
      <c r="F29" s="16" t="str">
        <f t="shared" si="2"/>
        <v/>
      </c>
      <c r="G29" s="8"/>
      <c r="H29" s="238"/>
      <c r="I29" s="242" t="str">
        <f t="shared" si="3"/>
        <v/>
      </c>
      <c r="J29" s="234" t="str">
        <f t="shared" si="4"/>
        <v/>
      </c>
      <c r="K29" s="8"/>
      <c r="L29" s="238"/>
      <c r="M29" s="242" t="str">
        <f t="shared" si="5"/>
        <v/>
      </c>
      <c r="N29" s="234" t="str">
        <f t="shared" si="6"/>
        <v/>
      </c>
      <c r="O29" s="8"/>
      <c r="P29" s="238"/>
      <c r="Q29" s="242" t="str">
        <f t="shared" si="45"/>
        <v/>
      </c>
      <c r="R29" s="234" t="str">
        <f t="shared" si="46"/>
        <v/>
      </c>
      <c r="S29" s="8"/>
      <c r="T29" s="238"/>
      <c r="U29" s="242" t="str">
        <f t="shared" si="47"/>
        <v/>
      </c>
      <c r="V29" s="234" t="str">
        <f t="shared" si="48"/>
        <v/>
      </c>
      <c r="W29" s="8"/>
      <c r="X29" s="238"/>
      <c r="Y29" s="242" t="str">
        <f t="shared" si="49"/>
        <v/>
      </c>
      <c r="Z29" s="234" t="str">
        <f t="shared" si="50"/>
        <v/>
      </c>
      <c r="AR29" s="13" t="str">
        <f t="shared" si="51"/>
        <v/>
      </c>
      <c r="AS29" s="13" t="str">
        <f t="shared" si="51"/>
        <v/>
      </c>
      <c r="AT29" s="13" t="str">
        <f t="shared" si="51"/>
        <v/>
      </c>
      <c r="AU29" s="22" t="str">
        <f t="shared" si="8"/>
        <v/>
      </c>
      <c r="AV29" s="22" t="str">
        <f t="shared" si="9"/>
        <v/>
      </c>
      <c r="AW29" s="22" t="str">
        <f t="shared" si="10"/>
        <v/>
      </c>
      <c r="AX29" s="22" t="str">
        <f t="shared" si="11"/>
        <v/>
      </c>
      <c r="AY29" s="22" t="str">
        <f t="shared" si="12"/>
        <v/>
      </c>
      <c r="BA29" s="13" t="str">
        <f t="shared" si="52"/>
        <v/>
      </c>
      <c r="BB29" s="13" t="str">
        <f t="shared" si="52"/>
        <v/>
      </c>
      <c r="BC29" s="13" t="str">
        <f t="shared" si="52"/>
        <v/>
      </c>
      <c r="BD29" s="66" t="str">
        <f t="shared" si="14"/>
        <v/>
      </c>
      <c r="BE29" s="22" t="str">
        <f t="shared" si="15"/>
        <v/>
      </c>
      <c r="BF29" s="22" t="str">
        <f t="shared" si="16"/>
        <v/>
      </c>
      <c r="BG29" s="66" t="str">
        <f t="shared" si="17"/>
        <v/>
      </c>
      <c r="BH29" s="22" t="str">
        <f t="shared" si="18"/>
        <v/>
      </c>
      <c r="BI29" s="22" t="str">
        <f t="shared" si="19"/>
        <v/>
      </c>
      <c r="BJ29" s="66" t="str">
        <f t="shared" si="20"/>
        <v/>
      </c>
      <c r="BK29" s="22" t="str">
        <f t="shared" si="21"/>
        <v/>
      </c>
      <c r="BL29" s="22" t="str">
        <f t="shared" si="22"/>
        <v/>
      </c>
      <c r="BM29" s="66" t="str">
        <f t="shared" si="23"/>
        <v/>
      </c>
      <c r="BN29" s="22" t="str">
        <f t="shared" si="24"/>
        <v/>
      </c>
      <c r="BO29" s="22" t="str">
        <f t="shared" si="25"/>
        <v/>
      </c>
      <c r="BP29" s="66" t="str">
        <f t="shared" si="26"/>
        <v/>
      </c>
      <c r="BQ29" s="22" t="str">
        <f t="shared" si="27"/>
        <v/>
      </c>
      <c r="BR29" s="22" t="str">
        <f t="shared" si="28"/>
        <v/>
      </c>
      <c r="BT29" s="13" t="str">
        <f t="shared" si="53"/>
        <v/>
      </c>
      <c r="BU29" s="13" t="str">
        <f t="shared" si="53"/>
        <v/>
      </c>
      <c r="BV29" s="13" t="str">
        <f t="shared" si="53"/>
        <v/>
      </c>
      <c r="BW29" s="66" t="str">
        <f t="shared" si="30"/>
        <v/>
      </c>
      <c r="BX29" s="22" t="str">
        <f t="shared" si="31"/>
        <v/>
      </c>
      <c r="BY29" s="22" t="str">
        <f t="shared" si="32"/>
        <v/>
      </c>
      <c r="BZ29" s="66" t="str">
        <f t="shared" si="33"/>
        <v/>
      </c>
      <c r="CA29" s="22" t="str">
        <f t="shared" si="34"/>
        <v/>
      </c>
      <c r="CB29" s="22" t="str">
        <f t="shared" si="35"/>
        <v/>
      </c>
      <c r="CC29" s="66" t="str">
        <f t="shared" si="36"/>
        <v/>
      </c>
      <c r="CD29" s="22" t="str">
        <f t="shared" si="37"/>
        <v/>
      </c>
      <c r="CE29" s="22" t="str">
        <f t="shared" si="38"/>
        <v/>
      </c>
      <c r="CF29" s="66" t="str">
        <f t="shared" si="39"/>
        <v/>
      </c>
      <c r="CG29" s="22" t="str">
        <f t="shared" si="40"/>
        <v/>
      </c>
      <c r="CH29" s="22" t="str">
        <f t="shared" si="41"/>
        <v/>
      </c>
      <c r="CI29" s="66" t="str">
        <f t="shared" si="42"/>
        <v/>
      </c>
      <c r="CJ29" s="22" t="str">
        <f t="shared" si="43"/>
        <v/>
      </c>
      <c r="CK29" s="22" t="str">
        <f t="shared" si="44"/>
        <v/>
      </c>
    </row>
    <row r="30" spans="1:89" ht="15" customHeight="1" x14ac:dyDescent="0.2">
      <c r="A30" s="60" t="str">
        <f>F30</f>
        <v/>
      </c>
      <c r="B30" s="61"/>
      <c r="C30" s="333"/>
      <c r="D30" s="249"/>
      <c r="E30" s="15" t="str">
        <f t="shared" si="1"/>
        <v/>
      </c>
      <c r="F30" s="16" t="str">
        <f t="shared" si="2"/>
        <v/>
      </c>
      <c r="G30" s="8"/>
      <c r="H30" s="238"/>
      <c r="I30" s="242" t="str">
        <f t="shared" si="3"/>
        <v/>
      </c>
      <c r="J30" s="234" t="str">
        <f t="shared" si="4"/>
        <v/>
      </c>
      <c r="K30" s="8"/>
      <c r="L30" s="238"/>
      <c r="M30" s="242" t="str">
        <f t="shared" si="5"/>
        <v/>
      </c>
      <c r="N30" s="234" t="str">
        <f t="shared" si="6"/>
        <v/>
      </c>
      <c r="O30" s="8"/>
      <c r="P30" s="238"/>
      <c r="Q30" s="242" t="str">
        <f t="shared" si="45"/>
        <v/>
      </c>
      <c r="R30" s="234" t="str">
        <f t="shared" si="46"/>
        <v/>
      </c>
      <c r="S30" s="8"/>
      <c r="T30" s="238"/>
      <c r="U30" s="242" t="str">
        <f t="shared" si="47"/>
        <v/>
      </c>
      <c r="V30" s="234" t="str">
        <f t="shared" si="48"/>
        <v/>
      </c>
      <c r="W30" s="8"/>
      <c r="X30" s="238"/>
      <c r="Y30" s="242" t="str">
        <f t="shared" si="49"/>
        <v/>
      </c>
      <c r="Z30" s="234" t="str">
        <f t="shared" si="50"/>
        <v/>
      </c>
      <c r="AR30" s="13" t="str">
        <f t="shared" si="51"/>
        <v/>
      </c>
      <c r="AS30" s="13" t="str">
        <f t="shared" si="51"/>
        <v/>
      </c>
      <c r="AT30" s="13" t="str">
        <f t="shared" si="51"/>
        <v/>
      </c>
      <c r="AU30" s="22" t="str">
        <f t="shared" si="8"/>
        <v/>
      </c>
      <c r="AV30" s="22" t="str">
        <f t="shared" si="9"/>
        <v/>
      </c>
      <c r="AW30" s="22" t="str">
        <f t="shared" si="10"/>
        <v/>
      </c>
      <c r="AX30" s="22" t="str">
        <f t="shared" si="11"/>
        <v/>
      </c>
      <c r="AY30" s="22" t="str">
        <f t="shared" si="12"/>
        <v/>
      </c>
      <c r="BA30" s="13" t="str">
        <f t="shared" si="52"/>
        <v/>
      </c>
      <c r="BB30" s="13" t="str">
        <f t="shared" si="52"/>
        <v/>
      </c>
      <c r="BC30" s="13" t="str">
        <f t="shared" si="52"/>
        <v/>
      </c>
      <c r="BD30" s="66" t="str">
        <f t="shared" si="14"/>
        <v/>
      </c>
      <c r="BE30" s="22" t="str">
        <f t="shared" si="15"/>
        <v/>
      </c>
      <c r="BF30" s="22" t="str">
        <f t="shared" si="16"/>
        <v/>
      </c>
      <c r="BG30" s="66" t="str">
        <f t="shared" si="17"/>
        <v/>
      </c>
      <c r="BH30" s="22" t="str">
        <f t="shared" si="18"/>
        <v/>
      </c>
      <c r="BI30" s="22" t="str">
        <f t="shared" si="19"/>
        <v/>
      </c>
      <c r="BJ30" s="66" t="str">
        <f t="shared" si="20"/>
        <v/>
      </c>
      <c r="BK30" s="22" t="str">
        <f t="shared" si="21"/>
        <v/>
      </c>
      <c r="BL30" s="22" t="str">
        <f t="shared" si="22"/>
        <v/>
      </c>
      <c r="BM30" s="66" t="str">
        <f t="shared" si="23"/>
        <v/>
      </c>
      <c r="BN30" s="22" t="str">
        <f t="shared" si="24"/>
        <v/>
      </c>
      <c r="BO30" s="22" t="str">
        <f t="shared" si="25"/>
        <v/>
      </c>
      <c r="BP30" s="66" t="str">
        <f t="shared" si="26"/>
        <v/>
      </c>
      <c r="BQ30" s="22" t="str">
        <f t="shared" si="27"/>
        <v/>
      </c>
      <c r="BR30" s="22" t="str">
        <f t="shared" si="28"/>
        <v/>
      </c>
      <c r="BT30" s="13" t="str">
        <f t="shared" si="53"/>
        <v/>
      </c>
      <c r="BU30" s="13" t="str">
        <f t="shared" si="53"/>
        <v/>
      </c>
      <c r="BV30" s="13" t="str">
        <f t="shared" si="53"/>
        <v/>
      </c>
      <c r="BW30" s="66" t="str">
        <f t="shared" si="30"/>
        <v/>
      </c>
      <c r="BX30" s="22" t="str">
        <f t="shared" si="31"/>
        <v/>
      </c>
      <c r="BY30" s="22" t="str">
        <f t="shared" si="32"/>
        <v/>
      </c>
      <c r="BZ30" s="66" t="str">
        <f t="shared" si="33"/>
        <v/>
      </c>
      <c r="CA30" s="22" t="str">
        <f t="shared" si="34"/>
        <v/>
      </c>
      <c r="CB30" s="22" t="str">
        <f t="shared" si="35"/>
        <v/>
      </c>
      <c r="CC30" s="66" t="str">
        <f t="shared" si="36"/>
        <v/>
      </c>
      <c r="CD30" s="22" t="str">
        <f t="shared" si="37"/>
        <v/>
      </c>
      <c r="CE30" s="22" t="str">
        <f t="shared" si="38"/>
        <v/>
      </c>
      <c r="CF30" s="66" t="str">
        <f t="shared" si="39"/>
        <v/>
      </c>
      <c r="CG30" s="22" t="str">
        <f t="shared" si="40"/>
        <v/>
      </c>
      <c r="CH30" s="22" t="str">
        <f t="shared" si="41"/>
        <v/>
      </c>
      <c r="CI30" s="66" t="str">
        <f t="shared" si="42"/>
        <v/>
      </c>
      <c r="CJ30" s="22" t="str">
        <f t="shared" si="43"/>
        <v/>
      </c>
      <c r="CK30" s="22" t="str">
        <f t="shared" si="44"/>
        <v/>
      </c>
    </row>
    <row r="31" spans="1:89" ht="15" customHeight="1" thickBot="1" x14ac:dyDescent="0.25">
      <c r="A31" s="60" t="str">
        <f>F31</f>
        <v/>
      </c>
      <c r="B31" s="250"/>
      <c r="C31" s="250"/>
      <c r="D31" s="251"/>
      <c r="E31" s="15" t="str">
        <f t="shared" si="1"/>
        <v/>
      </c>
      <c r="F31" s="20" t="str">
        <f t="shared" si="2"/>
        <v/>
      </c>
      <c r="G31" s="21"/>
      <c r="H31" s="238"/>
      <c r="I31" s="242" t="str">
        <f t="shared" si="3"/>
        <v/>
      </c>
      <c r="J31" s="234" t="str">
        <f t="shared" si="4"/>
        <v/>
      </c>
      <c r="K31" s="21"/>
      <c r="L31" s="238"/>
      <c r="M31" s="242" t="str">
        <f t="shared" si="5"/>
        <v/>
      </c>
      <c r="N31" s="234" t="str">
        <f t="shared" si="6"/>
        <v/>
      </c>
      <c r="O31" s="21"/>
      <c r="P31" s="238"/>
      <c r="Q31" s="242" t="str">
        <f t="shared" si="45"/>
        <v/>
      </c>
      <c r="R31" s="234" t="str">
        <f t="shared" si="46"/>
        <v/>
      </c>
      <c r="S31" s="21"/>
      <c r="T31" s="238"/>
      <c r="U31" s="242" t="str">
        <f t="shared" si="47"/>
        <v/>
      </c>
      <c r="V31" s="234" t="str">
        <f t="shared" si="48"/>
        <v/>
      </c>
      <c r="W31" s="21"/>
      <c r="X31" s="238"/>
      <c r="Y31" s="242" t="str">
        <f t="shared" si="49"/>
        <v/>
      </c>
      <c r="Z31" s="234" t="str">
        <f t="shared" si="50"/>
        <v/>
      </c>
      <c r="AR31" s="13" t="str">
        <f t="shared" si="51"/>
        <v/>
      </c>
      <c r="AS31" s="13" t="str">
        <f t="shared" si="51"/>
        <v/>
      </c>
      <c r="AT31" s="13" t="str">
        <f t="shared" si="51"/>
        <v/>
      </c>
      <c r="AU31" s="22" t="str">
        <f t="shared" si="8"/>
        <v/>
      </c>
      <c r="AV31" s="22" t="str">
        <f t="shared" si="9"/>
        <v/>
      </c>
      <c r="AW31" s="22" t="str">
        <f t="shared" si="10"/>
        <v/>
      </c>
      <c r="AX31" s="22" t="str">
        <f t="shared" si="11"/>
        <v/>
      </c>
      <c r="AY31" s="22" t="str">
        <f t="shared" si="12"/>
        <v/>
      </c>
      <c r="BA31" s="13" t="str">
        <f t="shared" si="52"/>
        <v/>
      </c>
      <c r="BB31" s="13" t="str">
        <f t="shared" si="52"/>
        <v/>
      </c>
      <c r="BC31" s="13" t="str">
        <f t="shared" si="52"/>
        <v/>
      </c>
      <c r="BD31" s="66" t="str">
        <f t="shared" si="14"/>
        <v/>
      </c>
      <c r="BE31" s="22" t="str">
        <f t="shared" si="15"/>
        <v/>
      </c>
      <c r="BF31" s="22" t="str">
        <f t="shared" si="16"/>
        <v/>
      </c>
      <c r="BG31" s="66" t="str">
        <f t="shared" si="17"/>
        <v/>
      </c>
      <c r="BH31" s="22" t="str">
        <f t="shared" si="18"/>
        <v/>
      </c>
      <c r="BI31" s="22" t="str">
        <f t="shared" si="19"/>
        <v/>
      </c>
      <c r="BJ31" s="66" t="str">
        <f t="shared" si="20"/>
        <v/>
      </c>
      <c r="BK31" s="22" t="str">
        <f t="shared" si="21"/>
        <v/>
      </c>
      <c r="BL31" s="22" t="str">
        <f t="shared" si="22"/>
        <v/>
      </c>
      <c r="BM31" s="66" t="str">
        <f t="shared" si="23"/>
        <v/>
      </c>
      <c r="BN31" s="22" t="str">
        <f t="shared" si="24"/>
        <v/>
      </c>
      <c r="BO31" s="22" t="str">
        <f t="shared" si="25"/>
        <v/>
      </c>
      <c r="BP31" s="66" t="str">
        <f t="shared" si="26"/>
        <v/>
      </c>
      <c r="BQ31" s="22" t="str">
        <f t="shared" si="27"/>
        <v/>
      </c>
      <c r="BR31" s="22" t="str">
        <f t="shared" si="28"/>
        <v/>
      </c>
      <c r="BT31" s="13" t="str">
        <f t="shared" si="53"/>
        <v/>
      </c>
      <c r="BU31" s="13" t="str">
        <f t="shared" si="53"/>
        <v/>
      </c>
      <c r="BV31" s="13" t="str">
        <f t="shared" si="53"/>
        <v/>
      </c>
      <c r="BW31" s="66" t="str">
        <f t="shared" si="30"/>
        <v/>
      </c>
      <c r="BX31" s="22" t="str">
        <f t="shared" si="31"/>
        <v/>
      </c>
      <c r="BY31" s="22" t="str">
        <f t="shared" si="32"/>
        <v/>
      </c>
      <c r="BZ31" s="66" t="str">
        <f t="shared" si="33"/>
        <v/>
      </c>
      <c r="CA31" s="22" t="str">
        <f t="shared" si="34"/>
        <v/>
      </c>
      <c r="CB31" s="22" t="str">
        <f t="shared" si="35"/>
        <v/>
      </c>
      <c r="CC31" s="66" t="str">
        <f t="shared" si="36"/>
        <v/>
      </c>
      <c r="CD31" s="22" t="str">
        <f t="shared" si="37"/>
        <v/>
      </c>
      <c r="CE31" s="22" t="str">
        <f t="shared" si="38"/>
        <v/>
      </c>
      <c r="CF31" s="66" t="str">
        <f t="shared" si="39"/>
        <v/>
      </c>
      <c r="CG31" s="22" t="str">
        <f t="shared" si="40"/>
        <v/>
      </c>
      <c r="CH31" s="22" t="str">
        <f t="shared" si="41"/>
        <v/>
      </c>
      <c r="CI31" s="66" t="str">
        <f t="shared" si="42"/>
        <v/>
      </c>
      <c r="CJ31" s="22" t="str">
        <f t="shared" si="43"/>
        <v/>
      </c>
      <c r="CK31" s="22" t="str">
        <f t="shared" si="44"/>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row r="34" customFormat="1" x14ac:dyDescent="0.2"/>
  </sheetData>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C11:C31" xr:uid="{E0F341CB-A18E-469F-959F-DC78EEBC8FB7}">
      <formula1>Boats</formula1>
    </dataValidation>
    <dataValidation type="list" allowBlank="1" showInputMessage="1" showErrorMessage="1" sqref="T8:V8 L8:N8 P8:R8 X8:Z8 H8:J8 BD8 BG8 BJ8 BM8 BP8 BW8 BZ8 CC8 CF8 CI8" xr:uid="{773B9641-F331-415B-B77A-8F7A31A92F55}">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E78ABC4-00F0-412A-9C9F-C9AE8826F37C}">
          <x14:formula1>
            <xm:f>Memb!$B$2:$B$317</xm:f>
          </x14:formula1>
          <xm:sqref>B11:B31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94AED-374B-43A4-B3F7-885D07053F75}">
  <dimension ref="A1:CK33"/>
  <sheetViews>
    <sheetView workbookViewId="0">
      <selection activeCell="BT1" sqref="BT1:CK104857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196</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673</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195</v>
      </c>
      <c r="C4" s="2"/>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256</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44682</v>
      </c>
      <c r="C8" s="5"/>
      <c r="D8" s="6"/>
      <c r="E8" s="408" t="s">
        <v>99</v>
      </c>
      <c r="F8" s="409"/>
      <c r="G8" s="7"/>
      <c r="H8" s="427" t="s">
        <v>298</v>
      </c>
      <c r="I8" s="427"/>
      <c r="J8" s="427"/>
      <c r="K8" s="427"/>
      <c r="L8" s="418"/>
      <c r="M8" s="418"/>
      <c r="N8" s="8"/>
      <c r="O8" s="418" t="s">
        <v>298</v>
      </c>
      <c r="P8" s="418"/>
      <c r="Q8" s="418"/>
      <c r="R8" s="418"/>
      <c r="S8" s="418"/>
      <c r="T8" s="418"/>
      <c r="U8" s="8"/>
      <c r="V8" s="418" t="s">
        <v>298</v>
      </c>
      <c r="W8" s="418"/>
      <c r="X8" s="418"/>
      <c r="Y8" s="418"/>
      <c r="Z8" s="418"/>
      <c r="AA8" s="418"/>
      <c r="AB8" s="8"/>
      <c r="AC8" s="418" t="s">
        <v>298</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633</v>
      </c>
      <c r="C11" s="334" t="s">
        <v>83</v>
      </c>
      <c r="D11" s="249">
        <v>1801</v>
      </c>
      <c r="E11" s="15">
        <f>IF(B11="","",M11+T11+AA11+AH11+AO11)</f>
        <v>4</v>
      </c>
      <c r="F11" s="16">
        <f>IF(B11="","",RANK(E11,E$11:E$31,1))</f>
        <v>1</v>
      </c>
      <c r="G11" s="8">
        <f>IF(H$8="","",IF($B11="","",INDEX(PMNumb,MATCH($C11,Boats,0),MATCH(H$8,Windspd,0))))</f>
        <v>83</v>
      </c>
      <c r="H11" s="62">
        <f>IF($B11="","",TIME(I11,J11,K11))</f>
        <v>1.1863425925925925E-2</v>
      </c>
      <c r="I11" s="65"/>
      <c r="J11" s="65">
        <v>17</v>
      </c>
      <c r="K11" s="65">
        <v>5</v>
      </c>
      <c r="L11" s="34">
        <f>IF(OR(H11="DNS",H11="DNF",H11="DSQ",H11="DNC",H11="OCS"),"",IF(H$9="","",IF($B11="","",(H11/(G11/100)))))</f>
        <v>1.4293284248103525E-2</v>
      </c>
      <c r="M11" s="35">
        <f>IF(OR(H11="DNS",H11="DNF",H11="DSQ",H11="DNC",H11="OCS"),(COUNTA($B$11:$B$31)+1),IF(H$8="",0,IF($B11="","",RANK(L11,L$11:L$31,1))))</f>
        <v>1</v>
      </c>
      <c r="N11" s="57">
        <f>IF(O$8="","",IF($B11="","",INDEX(PMNumb,MATCH($C11,Boats,0),MATCH(O$8,Windspd,0))))</f>
        <v>83</v>
      </c>
      <c r="O11" s="62">
        <f>IF($B11="","",TIME(P11,Q11,R11))</f>
        <v>1.0497685185185186E-2</v>
      </c>
      <c r="P11" s="65"/>
      <c r="Q11" s="65">
        <v>15</v>
      </c>
      <c r="R11" s="65">
        <v>7</v>
      </c>
      <c r="S11" s="34">
        <f>IF(OR(O11="DNS",O11="DNF",O11="DSQ",O11="DNC",O11="OCS"),"",IF(O$9="","",IF($B11="","",(O11/(N11/100)))))</f>
        <v>1.2647813476126731E-2</v>
      </c>
      <c r="T11" s="35">
        <f>IF(OR(O11="DNS",O11="DNF",O11="DSQ",O11="DNC",O11="OCS"),(COUNTA($B$11:$B$31)+1),IF(O$8="",0,IF($B11="","",RANK(S11,S$11:S$31,1))))</f>
        <v>1</v>
      </c>
      <c r="U11" s="57">
        <f>IF(V$8="","",IF($B11="","",INDEX(PMNumb,MATCH($C11,Boats,0),MATCH(V$8,Windspd,0))))</f>
        <v>83</v>
      </c>
      <c r="V11" s="62">
        <f>IF($B11="","",TIME(W11,X11,Y11))</f>
        <v>1.1087962962962964E-2</v>
      </c>
      <c r="W11" s="65"/>
      <c r="X11" s="65">
        <v>15</v>
      </c>
      <c r="Y11" s="65">
        <v>58</v>
      </c>
      <c r="Z11" s="34">
        <f>IF(OR(V11="DNS",V11="DNF",V11="DSQ",V11="DNC",V11="OCS"),"",IF(V$9="","",IF($B11="","",(V11/(U11/100)))))</f>
        <v>1.3358991521642126E-2</v>
      </c>
      <c r="AA11" s="35">
        <f>IF(OR(V11="DNS",V11="DNF",V11="DSQ",V11="DNC",V11="OCS"),(COUNTA($B$11:$B$31)+1),IF(V$8="",0,IF($B11="","",RANK(Z11,Z$11:Z$31,1))))</f>
        <v>1</v>
      </c>
      <c r="AB11" s="57">
        <f>IF(AC$8="","",IF($B11="","",INDEX(PMNumb,MATCH($C11,Boats,0),MATCH(AC$8,Windspd,0))))</f>
        <v>83</v>
      </c>
      <c r="AC11" s="62">
        <f>IF($B11="","",TIME(AD11,AE11,AF11))</f>
        <v>1.6967592592592593E-2</v>
      </c>
      <c r="AD11" s="65"/>
      <c r="AE11" s="65">
        <v>24</v>
      </c>
      <c r="AF11" s="65">
        <v>26</v>
      </c>
      <c r="AG11" s="34">
        <f>IF(OR(AC11="DNS",AC11="DNF",AC11="DSQ",AC11="DNC",AC11="OCS"),"",IF(AC$9="","",IF($B11="","",(AC11/(AB11/100)))))</f>
        <v>2.0442882641677824E-2</v>
      </c>
      <c r="AH11" s="35">
        <f>IF(OR(AC11="DNS",AC11="DNF",AC11="DSQ",AC11="DNC",AC11="OCS"),(COUNTA($B$11:$B$31)+1),IF(AC$8="",0,IF($B11="","",RANK(AG11,AG$11:AG$31,1))))</f>
        <v>1</v>
      </c>
      <c r="AI11" s="57">
        <f>IF(AJ$8="","",IF($B11="","",INDEX(PMNumb,MATCH($C11,Boats,0),MATCH(AJ$8,Windspd,0))))</f>
        <v>83</v>
      </c>
      <c r="AJ11" s="62"/>
      <c r="AK11" s="65"/>
      <c r="AL11" s="65"/>
      <c r="AM11" s="65"/>
      <c r="AN11" s="34"/>
      <c r="AO11" s="35"/>
      <c r="AR11" s="13" t="str">
        <f t="shared" ref="AR11:AT15" si="0">IF($B11="","",B11)</f>
        <v>Van Rogers</v>
      </c>
      <c r="AS11" s="13" t="str">
        <f t="shared" si="0"/>
        <v>TH</v>
      </c>
      <c r="AT11" s="13">
        <f t="shared" si="0"/>
        <v>1801</v>
      </c>
      <c r="AU11" s="22">
        <f>IF($B11="","",IF(M11&gt;0,IF(OR(H11="DNS",H11="DSQ",H11="DNC",H11="OCS"),0,IF(H11="DNF",1,(COUNTIF($H$11:$H$31,"=DNF")+COUNT($L$11:$L$31))-M11+1)),0))</f>
        <v>4</v>
      </c>
      <c r="AV11" s="22">
        <f>IF($B11="","",IF(T11&gt;0,IF(OR(O11="DNS",O11="DSQ",O11="DNC",O11="OCS"),0,IF(O11="DNF",1,(COUNTIF($O$11:$O$31,"=DNF")+COUNT($S$11:$S$31)-T11+1))),0))</f>
        <v>4</v>
      </c>
      <c r="AW11" s="22">
        <f>IF($B11="","",IF(AA11&gt;0,IF(OR(V11="DNS",V11="DSQ",V11="DNC",V11="OCS"),0,IF(V11="DNF",1,(COUNTIF($V$11:$V$31,"=DNF")+COUNT($Z$11:$Z$31))-AA11+1)),0))</f>
        <v>3</v>
      </c>
      <c r="AX11" s="22">
        <f>IF($B11="","",IF(AH11&gt;0,IF(OR(AC11="DNS",AC11="DSQ",AC11="DNC",AC11="OCS"),0,IF(AC11="DNF",1,(COUNTIF($AC$11:$AC$31,"=DNF")+COUNT($AG$11:$AG$31))-AH11+1)),0))</f>
        <v>5</v>
      </c>
      <c r="AY11" s="22">
        <f>IF($B11="","",IF(AO11&gt;0,IF(OR(AJ11="DNS",AJ11="DSQ",AJ11="DNC",AJ11="OCS"),0,IF(AJ11="DNF",1,(COUNTIF($AJ$11:$AJ$31,"=DNF")+COUNT($AN$11:$AN$31))-AO11+1)),0))</f>
        <v>0</v>
      </c>
      <c r="BA11" s="13" t="str">
        <f t="shared" ref="BA11:BC15" si="1">IF($B11="","",B11)</f>
        <v>Van Rogers</v>
      </c>
      <c r="BB11" s="13" t="str">
        <f t="shared" si="1"/>
        <v>TH</v>
      </c>
      <c r="BC11" s="13">
        <f t="shared" si="1"/>
        <v>1801</v>
      </c>
      <c r="BD11" s="66">
        <f>IF($C11="TH",H11,"")</f>
        <v>1.1863425925925925E-2</v>
      </c>
      <c r="BE11" s="22">
        <f>IF(M11&gt;0,IF($C11="TH",IF(OR(BD11="DNS",BD11="DNF",BD11="DSQ",BD11="DNC",BD11="OCS"),(COUNTIF($C$11:$C$31,"=TH")+1),IF(H$8="",0,IF($B11="","",RANK(BD11,BD$11:BD$31,1)))),""),"")</f>
        <v>1</v>
      </c>
      <c r="BF11" s="22">
        <f>IF(BE11="","",IF($C11="TH",IF($B11="","",IF(BE11&gt;0,IF(OR(BD11="DNS",BD11="DSQ",BD11="DNC",BD11="OCS"),0,IF(BD11="DNF",1,(COUNTIF($BD$11:$BD$31,"=DNF")+COUNT($BD$11:$BD$31))-BE11+1)),0)),""))</f>
        <v>1</v>
      </c>
      <c r="BG11" s="66">
        <f>IF($C11="TH",O11,"")</f>
        <v>1.0497685185185186E-2</v>
      </c>
      <c r="BH11" s="22">
        <f>IF(T11&gt;0,IF($C11="TH",IF(OR(BG11="DNS",BG11="DNF",BG11="DSQ",BG11="DNC",BG11="OCS"),(COUNTIF($C$11:$C$31,"=TH")+1),IF(O$8="",0,IF($B11="","",RANK(BG11,BG$11:BG$31,1)))),""),"")</f>
        <v>1</v>
      </c>
      <c r="BI11" s="22">
        <f>IF(BH11="","",IF($C11="TH",IF($B11="","",IF(BH11&gt;0,IF(OR(BG11="DNS",BG11="DSQ",BG11="DNC",BG11="OCS"),0,IF(BG11="DNF",1,(COUNTIF($BG$11:$BG$31,"=DNF")+COUNT($BG$11:$BG$31))-BH11+1)),0)),""))</f>
        <v>1</v>
      </c>
      <c r="BJ11" s="66">
        <f>IF($C11="TH",V11,"")</f>
        <v>1.1087962962962964E-2</v>
      </c>
      <c r="BK11" s="22">
        <f>IF(AA11&gt;0,IF($C11="TH",IF(OR(BJ11="DNS",BJ11="DNF",BJ11="DSQ",BJ11="DNC",BJ11="OCS"),(COUNTIF($C$11:$C$31,"=TH")+1),IF(V$8="",0,IF($B11="","",RANK(BJ11,BJ$11:BJ$31,1)))),""),"")</f>
        <v>1</v>
      </c>
      <c r="BL11" s="22">
        <f>IF(BK11="","",IF($C11="TH",IF($B11="","",IF(BK11&gt;0,IF(OR(BJ11="DNS",BJ11="DSQ",BJ11="DNC",BJ11="OCS"),0,IF(BJ11="DNF",1,(COUNTIF($BJ$11:$BJ$31,"=DNF")+COUNT($BJ$11:$BJ$31))-BK11+1)),0)),""))</f>
        <v>1</v>
      </c>
      <c r="BM11" s="66">
        <f>IF($C11="TH",AC11,"")</f>
        <v>1.6967592592592593E-2</v>
      </c>
      <c r="BN11" s="22">
        <f>IF(AH11&gt;0,IF($C11="TH",IF(OR(BM11="DNS",BM11="DNF",BM11="DSQ",BM11="DNC",BM11="OCS"),(COUNTIF($C$11:$C$31,"=TH")+1),IF(AC$8="",0,IF($B11="","",RANK(BM11,BM$11:BM$31,1)))),""),"")</f>
        <v>1</v>
      </c>
      <c r="BO11" s="22">
        <f>IF(BN11="","",IF($C11="TH",IF($B11="","",IF(BN11&gt;0,IF(OR(BM11="DNS",BM11="DSQ",BM11="DNC",BM11="OCS"),0,IF(BM11="DNF",1,(COUNTIF($BM$11:$BM$31,"=DNF")+COUNT($BM$11:$BM$31))-BN11+1)),0)),""))</f>
        <v>2</v>
      </c>
      <c r="BP11" s="66">
        <f>IF($C11="TH",AJ11,"")</f>
        <v>0</v>
      </c>
      <c r="BQ11" s="22" t="str">
        <f>IF(AO11&gt;0,IF($C11="TH",IF(OR(BP11="DNS",BP11="DNF",BP11="DSQ",BP11="DNC",BP11="OCS"),(COUNTIF($C$11:$C$31,"=TH")+1),IF(AJ$8="",0,IF($B11="","",RANK(BP11,BP$11:BP$31,1)))),""),"")</f>
        <v/>
      </c>
      <c r="BR11" s="22" t="str">
        <f>IF(BQ11="","",IF($C11="TH",IF($B11="","",IF(BQ11&gt;0,IF(OR(BP11="DNS",BP11="DSQ",BP11="DNC",BP11="OCS"),0,IF(BP11="DNF",1,(COUNTIF($BP$11:$BP$31,"=DNF")+COUNT($BP$11:$BP$31))-BQ11+1)),0)),""))</f>
        <v/>
      </c>
      <c r="BT11" s="13" t="str">
        <f t="shared" ref="BT11:BV15" si="2">IF($B11="","",B11)</f>
        <v>Van Rogers</v>
      </c>
      <c r="BU11" s="13" t="str">
        <f t="shared" si="2"/>
        <v>TH</v>
      </c>
      <c r="BV11" s="13">
        <f t="shared" si="2"/>
        <v>1801</v>
      </c>
      <c r="BW11" s="66" t="str">
        <f>IF($C11="FSCT",H11,"")</f>
        <v/>
      </c>
      <c r="BX11" s="22" t="str">
        <f>IF(M11&gt;0,IF($C11="FSCT",IF(OR(BW11="DNS",BW11="DNF",BW11="DSQ",BW11="DNC",BW11="OCS"),(COUNTIF($C$11:$C$31,"=FSCT")+1),IF(H$8="",0,IF($B11="","",RANK(BW11,BW$11:BW$31,1)))),""),"")</f>
        <v/>
      </c>
      <c r="BY11" s="22" t="str">
        <f>IF(BX11="","",IF($C11="FSCT",IF($B11="","",IF(BX11&gt;0,IF(OR(BW11="DNS",BW11="DSQ",BW11="DNC",BW11="OCS"),0,IF(BW11="DNF",1,(COUNTIF($BW$11:$BW$31,"=DNF")+COUNT($BW$11:$BW$31))-BX11+1)),0)),""))</f>
        <v/>
      </c>
      <c r="BZ11" s="66" t="str">
        <f>IF($C11="FSCT",O11,"")</f>
        <v/>
      </c>
      <c r="CA11" s="22" t="str">
        <f>IF(T11&gt;0,IF($C11="FSCT",IF(OR(BZ11="DNS",BZ11="DNF",BZ11="DSQ",BZ11="DNC",BZ11="OCS"),(COUNTIF($C$11:$C$31,"=FSCT")+1),IF(O$8="",0,IF($B11="","",RANK(BZ11,BZ$11:BZ$31,1)))),""),"")</f>
        <v/>
      </c>
      <c r="CB11" s="22" t="str">
        <f>IF(CA11="","",IF($C11="FSCT",IF($B11="","",IF(CA11&gt;0,IF(OR(BZ11="DNS",BZ11="DSQ",BZ11="DNC",BZ11="OCS"),0,IF(BZ11="DNF",1,(COUNTIF($BZ$11:$BZ$31,"=DNF")+COUNT($BZ$11:$BZ$31))-CA11+1)),0)),""))</f>
        <v/>
      </c>
      <c r="CC11" s="66" t="str">
        <f>IF($C11="FSCT",V11,"")</f>
        <v/>
      </c>
      <c r="CD11" s="22" t="str">
        <f>IF(AA11&gt;0,IF($C11="FSCT",IF(OR(CC11="DNS",CC11="DNF",CC11="DSQ",CC11="DNC",CC11="OCS"),(COUNTIF($C$11:$C$31,"=FSCT")+1),IF(V$8="",0,IF($B11="","",RANK(CC11,CC$11:CC$31,1)))),""),"")</f>
        <v/>
      </c>
      <c r="CE11" s="22" t="str">
        <f>IF(CD11="","",IF($C11="FSCT",IF($B11="","",IF(CD11&gt;0,IF(OR(CC11="DNS",CC11="DSQ",CC11="DNC",CC11="OCS"),0,IF(CC11="DNF",1,(COUNTIF($CC$11:$CC$31,"=DNF")+COUNT($CC$11:$CC$31))-CD11+1)),0)),""))</f>
        <v/>
      </c>
      <c r="CF11" s="66" t="str">
        <f>IF($C11="FSCT",AC11,"")</f>
        <v/>
      </c>
      <c r="CG11" s="22" t="str">
        <f>IF(AH11&gt;0,IF($C11="FSCT",IF(OR(CF11="DNS",CF11="DNF",CF11="DSQ",CF11="DNC",CF11="OCS"),(COUNTIF($C$11:$C$31,"=FSCT")+1),IF(AC$8="",0,IF($B11="","",RANK(CF11,CF$11:CF$31,1)))),""),"")</f>
        <v/>
      </c>
      <c r="CH11" s="22" t="str">
        <f>IF(CG11="","",IF($C11="FSCT",IF($B11="","",IF(CG11&gt;0,IF(OR(CF11="DNS",CF11="DSQ",CF11="DNC",CF11="OCS"),0,IF(CF11="DNF",1,(COUNTIF($CF$11:$CF$31,"=DNF")+COUNT($CF$11:$CF$31))-CG11+1)),0)),""))</f>
        <v/>
      </c>
      <c r="CI11" s="66" t="str">
        <f>IF($C11="FSCT",AJ11,"")</f>
        <v/>
      </c>
      <c r="CJ11" s="22" t="str">
        <f>IF(AO11&gt;0,IF($C11="FSCT",IF(OR(CI11="DNS",CI11="DNF",CI11="DSQ",CI11="DNC",CI11="OCS"),(COUNTIF($C$11:$C$31,"=FSCT")+1),IF(AJ$8="",0,IF($B11="","",RANK(CI11,CI$11:CI$31,1)))),""),"")</f>
        <v/>
      </c>
      <c r="CK11" s="22" t="str">
        <f>IF(CJ11="","",IF($C11="FSCT",IF($B11="","",IF(CJ11&gt;0,IF(OR(CI11="DNS",CI11="DSQ",CI11="DNC",CI11="OCS"),0,IF(CI11="DNF",1,(COUNTIF($CI$11:$CI$31,"=DNF")+COUNT($CI$11:$CI$31))-CJ11+1)),0)),""))</f>
        <v/>
      </c>
    </row>
    <row r="12" spans="1:89" ht="15" customHeight="1" x14ac:dyDescent="0.2">
      <c r="A12" s="252">
        <f>F12</f>
        <v>2</v>
      </c>
      <c r="B12" s="61" t="s">
        <v>782</v>
      </c>
      <c r="C12" s="334" t="s">
        <v>224</v>
      </c>
      <c r="D12" s="249">
        <v>4377</v>
      </c>
      <c r="E12" s="15">
        <f>IF(B12="","",M12+T12+AA12+AH12+AO12)</f>
        <v>11</v>
      </c>
      <c r="F12" s="16">
        <f>IF(B12="","",RANK(E12,E$11:E$31,1))</f>
        <v>2</v>
      </c>
      <c r="G12" s="8">
        <f>IF(H$8="","",IF($B12="","",INDEX(PMNumb,MATCH($C12,Boats,0),MATCH(H$8,Windspd,0))))</f>
        <v>90.4</v>
      </c>
      <c r="H12" s="62">
        <f>IF($B12="","",TIME(I12,J12,K12))</f>
        <v>1.40625E-2</v>
      </c>
      <c r="I12" s="65"/>
      <c r="J12" s="65">
        <v>20</v>
      </c>
      <c r="K12" s="65">
        <v>15</v>
      </c>
      <c r="L12" s="34">
        <f>IF(OR(H12="DNS",H12="DNF",H12="DSQ",H12="DNC",H12="OCS"),"",IF(H$9="","",IF($B12="","",(H12/(G12/100)))))</f>
        <v>1.5555862831858407E-2</v>
      </c>
      <c r="M12" s="35">
        <f>IF(OR(H12="DNS",H12="DNF",H12="DSQ",H12="DNC",H12="OCS"),(COUNTA($B$11:$B$31)+1),IF(H$8="",0,IF($B12="","",RANK(L12,L$11:L$31,1))))</f>
        <v>2</v>
      </c>
      <c r="N12" s="57">
        <f>IF(O$8="","",IF($B12="","",INDEX(PMNumb,MATCH($C12,Boats,0),MATCH(O$8,Windspd,0))))</f>
        <v>90.4</v>
      </c>
      <c r="O12" s="62">
        <f>IF($B12="","",TIME(P12,Q12,R12))</f>
        <v>1.3263888888888889E-2</v>
      </c>
      <c r="P12" s="65"/>
      <c r="Q12" s="65">
        <v>19</v>
      </c>
      <c r="R12" s="65">
        <v>6</v>
      </c>
      <c r="S12" s="34">
        <f>IF(OR(O12="DNS",O12="DNF",O12="DSQ",O12="DNC",O12="OCS"),"",IF(O$9="","",IF($B12="","",(O12/(N12/100)))))</f>
        <v>1.4672443461160275E-2</v>
      </c>
      <c r="T12" s="35">
        <f>IF(OR(O12="DNS",O12="DNF",O12="DSQ",O12="DNC",O12="OCS"),(COUNTA($B$11:$B$31)+1),IF(O$8="",0,IF($B12="","",RANK(S12,S$11:S$31,1))))</f>
        <v>3</v>
      </c>
      <c r="U12" s="57">
        <f>IF(V$8="","",IF($B12="","",INDEX(PMNumb,MATCH($C12,Boats,0),MATCH(V$8,Windspd,0))))</f>
        <v>90.4</v>
      </c>
      <c r="V12" s="62">
        <f>IF($B12="","",TIME(W12,X12,Y12))</f>
        <v>1.3923611111111111E-2</v>
      </c>
      <c r="W12" s="65"/>
      <c r="X12" s="65">
        <v>20</v>
      </c>
      <c r="Y12" s="65">
        <v>3</v>
      </c>
      <c r="Z12" s="34">
        <f>IF(OR(V12="DNS",V12="DNF",V12="DSQ",V12="DNC",V12="OCS"),"",IF(V$9="","",IF($B12="","",(V12/(U12/100)))))</f>
        <v>1.5402224680432643E-2</v>
      </c>
      <c r="AA12" s="35">
        <f>IF(OR(V12="DNS",V12="DNF",V12="DSQ",V12="DNC",V12="OCS"),(COUNTA($B$11:$B$31)+1),IF(V$8="",0,IF($B12="","",RANK(Z12,Z$11:Z$31,1))))</f>
        <v>2</v>
      </c>
      <c r="AB12" s="57">
        <f>IF(AC$8="","",IF($B12="","",INDEX(PMNumb,MATCH($C12,Boats,0),MATCH(AC$8,Windspd,0))))</f>
        <v>90.4</v>
      </c>
      <c r="AC12" s="62">
        <f>IF($B12="","",TIME(AD12,AE12,AF12))</f>
        <v>2.1736111111111112E-2</v>
      </c>
      <c r="AD12" s="65"/>
      <c r="AE12" s="65">
        <v>31</v>
      </c>
      <c r="AF12" s="65">
        <v>18</v>
      </c>
      <c r="AG12" s="34">
        <f>IF(OR(AC12="DNS",AC12="DNF",AC12="DSQ",AC12="DNC",AC12="OCS"),"",IF(AC$9="","",IF($B12="","",(AC12/(AB12/100)))))</f>
        <v>2.404437069813176E-2</v>
      </c>
      <c r="AH12" s="35">
        <f>IF(OR(AC12="DNS",AC12="DNF",AC12="DSQ",AC12="DNC",AC12="OCS"),(COUNTA($B$11:$B$31)+1),IF(AC$8="",0,IF($B12="","",RANK(AG12,AG$11:AG$31,1))))</f>
        <v>4</v>
      </c>
      <c r="AI12" s="57">
        <f>IF(AJ$8="","",IF($B12="","",INDEX(PMNumb,MATCH($C12,Boats,0),MATCH(AJ$8,Windspd,0))))</f>
        <v>89.6</v>
      </c>
      <c r="AJ12" s="62"/>
      <c r="AK12" s="65"/>
      <c r="AL12" s="65"/>
      <c r="AM12" s="65"/>
      <c r="AN12" s="34"/>
      <c r="AO12" s="35"/>
      <c r="AR12" s="13" t="str">
        <f t="shared" si="0"/>
        <v>Dave Hackney</v>
      </c>
      <c r="AS12" s="13" t="str">
        <f t="shared" si="0"/>
        <v>FSCT</v>
      </c>
      <c r="AT12" s="13">
        <f t="shared" si="0"/>
        <v>4377</v>
      </c>
      <c r="AU12" s="22">
        <f>IF($B12="","",IF(M12&gt;0,IF(OR(H12="DNS",H12="DSQ",H12="DNC",H12="OCS"),0,IF(H12="DNF",1,(COUNTIF($H$11:$H$31,"=DNF")+COUNT($L$11:$L$31))-M12+1)),0))</f>
        <v>3</v>
      </c>
      <c r="AV12" s="22">
        <f>IF($B12="","",IF(T12&gt;0,IF(OR(O12="DNS",O12="DSQ",O12="DNC",O12="OCS"),0,IF(O12="DNF",1,(COUNTIF($O$11:$O$31,"=DNF")+COUNT($S$11:$S$31)-T12+1))),0))</f>
        <v>2</v>
      </c>
      <c r="AW12" s="22">
        <f>IF($B12="","",IF(AA12&gt;0,IF(OR(V12="DNS",V12="DSQ",V12="DNC",V12="OCS"),0,IF(V12="DNF",1,(COUNTIF($V$11:$V$31,"=DNF")+COUNT($Z$11:$Z$31))-AA12+1)),0))</f>
        <v>2</v>
      </c>
      <c r="AX12" s="22">
        <f>IF($B12="","",IF(AH12&gt;0,IF(OR(AC12="DNS",AC12="DSQ",AC12="DNC",AC12="OCS"),0,IF(AC12="DNF",1,(COUNTIF($AC$11:$AC$31,"=DNF")+COUNT($AG$11:$AG$31))-AH12+1)),0))</f>
        <v>2</v>
      </c>
      <c r="AY12" s="22">
        <f>IF($B12="","",IF(AO12&gt;0,IF(OR(AJ12="DNS",AJ12="DSQ",AJ12="DNC",AJ12="OCS"),0,IF(AJ12="DNF",1,(COUNTIF($AJ$11:$AJ$31,"=DNF")+COUNT($AN$11:$AN$31))-AO12+1)),0))</f>
        <v>0</v>
      </c>
      <c r="BA12" s="13" t="str">
        <f t="shared" si="1"/>
        <v>Dave Hackney</v>
      </c>
      <c r="BB12" s="13" t="str">
        <f t="shared" si="1"/>
        <v>FSCT</v>
      </c>
      <c r="BC12" s="13">
        <f t="shared" si="1"/>
        <v>4377</v>
      </c>
      <c r="BD12" s="66" t="str">
        <f>IF($C12="TH",H12,"")</f>
        <v/>
      </c>
      <c r="BE12" s="22" t="str">
        <f>IF(M12&gt;0,IF($C12="TH",IF(OR(BD12="DNS",BD12="DNF",BD12="DSQ",BD12="DNC",BD12="OCS"),(COUNTIF($C$11:$C$31,"=TH")+1),IF(H$8="",0,IF($B12="","",RANK(BD12,BD$11:BD$31,1)))),""),"")</f>
        <v/>
      </c>
      <c r="BF12" s="22" t="str">
        <f>IF(BE12="","",IF($C12="TH",IF($B12="","",IF(BE12&gt;0,IF(OR(BD12="DNS",BD12="DSQ",BD12="DNC",BD12="OCS"),0,IF(BD12="DNF",1,(COUNTIF($BD$11:$BD$31,"=DNF")+COUNT($BD$11:$BD$31))-BE12+1)),0)),""))</f>
        <v/>
      </c>
      <c r="BG12" s="66" t="str">
        <f>IF($C12="TH",O12,"")</f>
        <v/>
      </c>
      <c r="BH12" s="22" t="str">
        <f>IF(T12&gt;0,IF($C12="TH",IF(OR(BG12="DNS",BG12="DNF",BG12="DSQ",BG12="DNC",BG12="OCS"),(COUNTIF($C$11:$C$31,"=TH")+1),IF(O$8="",0,IF($B12="","",RANK(BG12,BG$11:BG$31,1)))),""),"")</f>
        <v/>
      </c>
      <c r="BI12" s="22" t="str">
        <f>IF(BH12="","",IF($C12="TH",IF($B12="","",IF(BH12&gt;0,IF(OR(BG12="DNS",BG12="DSQ",BG12="DNC",BG12="OCS"),0,IF(BG12="DNF",1,(COUNTIF($BG$11:$BG$31,"=DNF")+COUNT($BG$11:$BG$31))-BH12+1)),0)),""))</f>
        <v/>
      </c>
      <c r="BJ12" s="66" t="str">
        <f>IF($C12="TH",V12,"")</f>
        <v/>
      </c>
      <c r="BK12" s="22" t="str">
        <f>IF(AA12&gt;0,IF($C12="TH",IF(OR(BJ12="DNS",BJ12="DNF",BJ12="DSQ",BJ12="DNC",BJ12="OCS"),(COUNTIF($C$11:$C$31,"=TH")+1),IF(V$8="",0,IF($B12="","",RANK(BJ12,BJ$11:BJ$31,1)))),""),"")</f>
        <v/>
      </c>
      <c r="BL12" s="22" t="str">
        <f>IF(BK12="","",IF($C12="TH",IF($B12="","",IF(BK12&gt;0,IF(OR(BJ12="DNS",BJ12="DSQ",BJ12="DNC",BJ12="OCS"),0,IF(BJ12="DNF",1,(COUNTIF($BJ$11:$BJ$31,"=DNF")+COUNT($BJ$11:$BJ$31))-BK12+1)),0)),""))</f>
        <v/>
      </c>
      <c r="BM12" s="66" t="str">
        <f>IF($C12="TH",AC12,"")</f>
        <v/>
      </c>
      <c r="BN12" s="22" t="str">
        <f>IF(AH12&gt;0,IF($C12="TH",IF(OR(BM12="DNS",BM12="DNF",BM12="DSQ",BM12="DNC",BM12="OCS"),(COUNTIF($C$11:$C$31,"=TH")+1),IF(AC$8="",0,IF($B12="","",RANK(BM12,BM$11:BM$31,1)))),""),"")</f>
        <v/>
      </c>
      <c r="BO12" s="22" t="str">
        <f>IF(BN12="","",IF($C12="TH",IF($B12="","",IF(BN12&gt;0,IF(OR(BM12="DNS",BM12="DSQ",BM12="DNC",BM12="OCS"),0,IF(BM12="DNF",1,(COUNTIF($BM$11:$BM$31,"=DNF")+COUNT($BM$11:$BM$31))-BN12+1)),0)),""))</f>
        <v/>
      </c>
      <c r="BP12" s="66" t="str">
        <f>IF($C12="TH",AJ12,"")</f>
        <v/>
      </c>
      <c r="BQ12" s="22" t="str">
        <f>IF(AO12&gt;0,IF($C12="TH",IF(OR(BP12="DNS",BP12="DNF",BP12="DSQ",BP12="DNC",BP12="OCS"),(COUNTIF($C$11:$C$31,"=TH")+1),IF(AJ$8="",0,IF($B12="","",RANK(BP12,BP$11:BP$31,1)))),""),"")</f>
        <v/>
      </c>
      <c r="BR12" s="22" t="str">
        <f>IF(BQ12="","",IF($C12="TH",IF($B12="","",IF(BQ12&gt;0,IF(OR(BP12="DNS",BP12="DSQ",BP12="DNC",BP12="OCS"),0,IF(BP12="DNF",1,(COUNTIF($BP$11:$BP$31,"=DNF")+COUNT($BP$11:$BP$31))-BQ12+1)),0)),""))</f>
        <v/>
      </c>
      <c r="BT12" s="13" t="str">
        <f t="shared" si="2"/>
        <v>Dave Hackney</v>
      </c>
      <c r="BU12" s="13" t="str">
        <f t="shared" si="2"/>
        <v>FSCT</v>
      </c>
      <c r="BV12" s="13">
        <f t="shared" si="2"/>
        <v>4377</v>
      </c>
      <c r="BW12" s="66">
        <f>IF($C12="FSCT",H12,"")</f>
        <v>1.40625E-2</v>
      </c>
      <c r="BX12" s="22">
        <f>IF(M12&gt;0,IF($C12="FSCT",IF(OR(BW12="DNS",BW12="DNF",BW12="DSQ",BW12="DNC",BW12="OCS"),(COUNTIF($C$11:$C$31,"=FSCT")+1),IF(H$8="",0,IF($B12="","",RANK(BW12,BW$11:BW$31,1)))),""),"")</f>
        <v>1</v>
      </c>
      <c r="BY12" s="22">
        <f>IF(BX12="","",IF($C12="FSCT",IF($B12="","",IF(BX12&gt;0,IF(OR(BW12="DNS",BW12="DSQ",BW12="DNC",BW12="OCS"),0,IF(BW12="DNF",1,(COUNTIF($BW$11:$BW$31,"=DNF")+COUNT($BW$11:$BW$31))-BX12+1)),0)),""))</f>
        <v>3</v>
      </c>
      <c r="BZ12" s="66">
        <f>IF($C12="FSCT",O12,"")</f>
        <v>1.3263888888888889E-2</v>
      </c>
      <c r="CA12" s="22">
        <f>IF(T12&gt;0,IF($C12="FSCT",IF(OR(BZ12="DNS",BZ12="DNF",BZ12="DSQ",BZ12="DNC",BZ12="OCS"),(COUNTIF($C$11:$C$31,"=FSCT")+1),IF(O$8="",0,IF($B12="","",RANK(BZ12,BZ$11:BZ$31,1)))),""),"")</f>
        <v>2</v>
      </c>
      <c r="CB12" s="22">
        <f>IF(CA12="","",IF($C12="FSCT",IF($B12="","",IF(CA12&gt;0,IF(OR(BZ12="DNS",BZ12="DSQ",BZ12="DNC",BZ12="OCS"),0,IF(BZ12="DNF",1,(COUNTIF($BZ$11:$BZ$31,"=DNF")+COUNT($BZ$11:$BZ$31))-CA12+1)),0)),""))</f>
        <v>2</v>
      </c>
      <c r="CC12" s="66">
        <f>IF($C12="FSCT",V12,"")</f>
        <v>1.3923611111111111E-2</v>
      </c>
      <c r="CD12" s="22">
        <f>IF(AA12&gt;0,IF($C12="FSCT",IF(OR(CC12="DNS",CC12="DNF",CC12="DSQ",CC12="DNC",CC12="OCS"),(COUNTIF($C$11:$C$31,"=FSCT")+1),IF(V$8="",0,IF($B12="","",RANK(CC12,CC$11:CC$31,1)))),""),"")</f>
        <v>1</v>
      </c>
      <c r="CE12" s="22">
        <f>IF(CD12="","",IF($C12="FSCT",IF($B12="","",IF(CD12&gt;0,IF(OR(CC12="DNS",CC12="DSQ",CC12="DNC",CC12="OCS"),0,IF(CC12="DNF",1,(COUNTIF($CC$11:$CC$31,"=DNF")+COUNT($CC$11:$CC$31))-CD12+1)),0)),""))</f>
        <v>2</v>
      </c>
      <c r="CF12" s="66">
        <f>IF($C12="FSCT",AC12,"")</f>
        <v>2.1736111111111112E-2</v>
      </c>
      <c r="CG12" s="22">
        <f>IF(AH12&gt;0,IF($C12="FSCT",IF(OR(CF12="DNS",CF12="DNF",CF12="DSQ",CF12="DNC",CF12="OCS"),(COUNTIF($C$11:$C$31,"=FSCT")+1),IF(AC$8="",0,IF($B12="","",RANK(CF12,CF$11:CF$31,1)))),""),"")</f>
        <v>2</v>
      </c>
      <c r="CH12" s="22">
        <f>IF(CG12="","",IF($C12="FSCT",IF($B12="","",IF(CG12&gt;0,IF(OR(CF12="DNS",CF12="DSQ",CF12="DNC",CF12="OCS"),0,IF(CF12="DNF",1,(COUNTIF($CF$11:$CF$31,"=DNF")+COUNT($CF$11:$CF$31))-CG12+1)),0)),""))</f>
        <v>2</v>
      </c>
      <c r="CI12" s="66">
        <f>IF($C12="FSCT",AJ12,"")</f>
        <v>0</v>
      </c>
      <c r="CJ12" s="22" t="str">
        <f>IF(AO12&gt;0,IF($C12="FSCT",IF(OR(CI12="DNS",CI12="DNF",CI12="DSQ",CI12="DNC",CI12="OCS"),(COUNTIF($C$11:$C$31,"=FSCT")+1),IF(AJ$8="",0,IF($B12="","",RANK(CI12,CI$11:CI$31,1)))),""),"")</f>
        <v/>
      </c>
      <c r="CK12" s="22" t="str">
        <f>IF(CJ12="","",IF($C12="FSCT",IF($B12="","",IF(CJ12&gt;0,IF(OR(CI12="DNS",CI12="DSQ",CI12="DNC",CI12="OCS"),0,IF(CI12="DNF",1,(COUNTIF($CI$11:$CI$31,"=DNF")+COUNT($CI$11:$CI$31))-CJ12+1)),0)),""))</f>
        <v/>
      </c>
    </row>
    <row r="13" spans="1:89" ht="15" customHeight="1" x14ac:dyDescent="0.2">
      <c r="A13" s="252">
        <f>F13</f>
        <v>3</v>
      </c>
      <c r="B13" s="61" t="s">
        <v>131</v>
      </c>
      <c r="C13" s="334" t="s">
        <v>224</v>
      </c>
      <c r="D13" s="249">
        <v>4613</v>
      </c>
      <c r="E13" s="15">
        <f>IF(B13="","",M13+T13+AA13+AH13+AO13)</f>
        <v>14</v>
      </c>
      <c r="F13" s="16">
        <f>IF(B13="","",RANK(E13,E$11:E$31,1))</f>
        <v>3</v>
      </c>
      <c r="G13" s="8">
        <f>IF(H$8="","",IF($B13="","",INDEX(PMNumb,MATCH($C13,Boats,0),MATCH(H$8,Windspd,0))))</f>
        <v>90.4</v>
      </c>
      <c r="H13" s="62">
        <f>IF($B13="","",TIME(I13,J13,K13))</f>
        <v>1.667824074074074E-2</v>
      </c>
      <c r="I13" s="65"/>
      <c r="J13" s="65">
        <v>24</v>
      </c>
      <c r="K13" s="65">
        <v>1</v>
      </c>
      <c r="L13" s="34">
        <f>IF(OR(H13="DNS",H13="DNF",H13="DSQ",H13="DNC",H13="OCS"),"",IF(H$9="","",IF($B13="","",(H13/(G13/100)))))</f>
        <v>1.8449381350376923E-2</v>
      </c>
      <c r="M13" s="35">
        <f>IF(OR(H13="DNS",H13="DNF",H13="DSQ",H13="DNC",H13="OCS"),(COUNTA($B$11:$B$31)+1),IF(H$8="",0,IF($B13="","",RANK(L13,L$11:L$31,1))))</f>
        <v>4</v>
      </c>
      <c r="N13" s="57">
        <f>IF(O$8="","",IF($B13="","",INDEX(PMNumb,MATCH($C13,Boats,0),MATCH(O$8,Windspd,0))))</f>
        <v>90.4</v>
      </c>
      <c r="O13" s="62">
        <f>IF($B13="","",TIME(P13,Q13,R13))</f>
        <v>1.3368055555555557E-2</v>
      </c>
      <c r="P13" s="65"/>
      <c r="Q13" s="65">
        <v>19</v>
      </c>
      <c r="R13" s="65">
        <v>15</v>
      </c>
      <c r="S13" s="34">
        <f>IF(OR(O13="DNS",O13="DNF",O13="DSQ",O13="DNC",O13="OCS"),"",IF(O$9="","",IF($B13="","",(O13/(N13/100)))))</f>
        <v>1.4787672074729597E-2</v>
      </c>
      <c r="T13" s="35">
        <f>IF(OR(O13="DNS",O13="DNF",O13="DSQ",O13="DNC",O13="OCS"),(COUNTA($B$11:$B$31)+1),IF(O$8="",0,IF($B13="","",RANK(S13,S$11:S$31,1))))</f>
        <v>4</v>
      </c>
      <c r="U13" s="57">
        <f>IF(V$8="","",IF($B13="","",INDEX(PMNumb,MATCH($C13,Boats,0),MATCH(V$8,Windspd,0))))</f>
        <v>90.4</v>
      </c>
      <c r="V13" s="62">
        <f>IF($B13="","",TIME(W13,X13,Y13))</f>
        <v>1.4236111111111111E-2</v>
      </c>
      <c r="W13" s="65"/>
      <c r="X13" s="65">
        <v>20</v>
      </c>
      <c r="Y13" s="65">
        <v>30</v>
      </c>
      <c r="Z13" s="34">
        <f>IF(OR(V13="DNS",V13="DNF",V13="DSQ",V13="DNC",V13="OCS"),"",IF(V$9="","",IF($B13="","",(V13/(U13/100)))))</f>
        <v>1.574791052114061E-2</v>
      </c>
      <c r="AA13" s="35">
        <f>IF(OR(V13="DNS",V13="DNF",V13="DSQ",V13="DNC",V13="OCS"),(COUNTA($B$11:$B$31)+1),IF(V$8="",0,IF($B13="","",RANK(Z13,Z$11:Z$31,1))))</f>
        <v>3</v>
      </c>
      <c r="AB13" s="57">
        <f>IF(AC$8="","",IF($B13="","",INDEX(PMNumb,MATCH($C13,Boats,0),MATCH(AC$8,Windspd,0))))</f>
        <v>90.4</v>
      </c>
      <c r="AC13" s="62">
        <f>IF($B13="","",TIME(AD13,AE13,AF13))</f>
        <v>2.1562499999999998E-2</v>
      </c>
      <c r="AD13" s="65"/>
      <c r="AE13" s="65">
        <v>31</v>
      </c>
      <c r="AF13" s="65">
        <v>3</v>
      </c>
      <c r="AG13" s="34">
        <f>IF(OR(AC13="DNS",AC13="DNF",AC13="DSQ",AC13="DNC",AC13="OCS"),"",IF(AC$9="","",IF($B13="","",(AC13/(AB13/100)))))</f>
        <v>2.3852323008849555E-2</v>
      </c>
      <c r="AH13" s="35">
        <f>IF(OR(AC13="DNS",AC13="DNF",AC13="DSQ",AC13="DNC",AC13="OCS"),(COUNTA($B$11:$B$31)+1),IF(AC$8="",0,IF($B13="","",RANK(AG13,AG$11:AG$31,1))))</f>
        <v>3</v>
      </c>
      <c r="AI13" s="57">
        <f>IF(AJ$8="","",IF($B13="","",INDEX(PMNumb,MATCH($C13,Boats,0),MATCH(AJ$8,Windspd,0))))</f>
        <v>89.6</v>
      </c>
      <c r="AJ13" s="62"/>
      <c r="AK13" s="65"/>
      <c r="AL13" s="65"/>
      <c r="AM13" s="65"/>
      <c r="AN13" s="34"/>
      <c r="AO13" s="35"/>
      <c r="AR13" s="13" t="str">
        <f t="shared" si="0"/>
        <v>John Gilliom</v>
      </c>
      <c r="AS13" s="13" t="str">
        <f t="shared" si="0"/>
        <v>FSCT</v>
      </c>
      <c r="AT13" s="13">
        <f t="shared" si="0"/>
        <v>4613</v>
      </c>
      <c r="AU13" s="22">
        <f>IF($B13="","",IF(M13&gt;0,IF(OR(H13="DNS",H13="DSQ",H13="DNC",H13="OCS"),0,IF(H13="DNF",1,(COUNTIF($H$11:$H$31,"=DNF")+COUNT($L$11:$L$31))-M13+1)),0))</f>
        <v>1</v>
      </c>
      <c r="AV13" s="22">
        <f>IF($B13="","",IF(T13&gt;0,IF(OR(O13="DNS",O13="DSQ",O13="DNC",O13="OCS"),0,IF(O13="DNF",1,(COUNTIF($O$11:$O$31,"=DNF")+COUNT($S$11:$S$31)-T13+1))),0))</f>
        <v>1</v>
      </c>
      <c r="AW13" s="22">
        <f>IF($B13="","",IF(AA13&gt;0,IF(OR(V13="DNS",V13="DSQ",V13="DNC",V13="OCS"),0,IF(V13="DNF",1,(COUNTIF($V$11:$V$31,"=DNF")+COUNT($Z$11:$Z$31))-AA13+1)),0))</f>
        <v>1</v>
      </c>
      <c r="AX13" s="22">
        <f>IF($B13="","",IF(AH13&gt;0,IF(OR(AC13="DNS",AC13="DSQ",AC13="DNC",AC13="OCS"),0,IF(AC13="DNF",1,(COUNTIF($AC$11:$AC$31,"=DNF")+COUNT($AG$11:$AG$31))-AH13+1)),0))</f>
        <v>3</v>
      </c>
      <c r="AY13" s="22">
        <f>IF($B13="","",IF(AO13&gt;0,IF(OR(AJ13="DNS",AJ13="DSQ",AJ13="DNC",AJ13="OCS"),0,IF(AJ13="DNF",1,(COUNTIF($AJ$11:$AJ$31,"=DNF")+COUNT($AN$11:$AN$31))-AO13+1)),0))</f>
        <v>0</v>
      </c>
      <c r="BA13" s="13" t="str">
        <f t="shared" si="1"/>
        <v>John Gilliom</v>
      </c>
      <c r="BB13" s="13" t="str">
        <f t="shared" si="1"/>
        <v>FSCT</v>
      </c>
      <c r="BC13" s="13">
        <f t="shared" si="1"/>
        <v>4613</v>
      </c>
      <c r="BD13" s="66" t="str">
        <f>IF($C13="TH",H13,"")</f>
        <v/>
      </c>
      <c r="BE13" s="22" t="str">
        <f>IF(M13&gt;0,IF($C13="TH",IF(OR(BD13="DNS",BD13="DNF",BD13="DSQ",BD13="DNC",BD13="OCS"),(COUNTIF($C$11:$C$31,"=TH")+1),IF(H$8="",0,IF($B13="","",RANK(BD13,BD$11:BD$31,1)))),""),"")</f>
        <v/>
      </c>
      <c r="BF13" s="22" t="str">
        <f>IF(BE13="","",IF($C13="TH",IF($B13="","",IF(BE13&gt;0,IF(OR(BD13="DNS",BD13="DSQ",BD13="DNC",BD13="OCS"),0,IF(BD13="DNF",1,(COUNTIF($BD$11:$BD$31,"=DNF")+COUNT($BD$11:$BD$31))-BE13+1)),0)),""))</f>
        <v/>
      </c>
      <c r="BG13" s="66" t="str">
        <f>IF($C13="TH",O13,"")</f>
        <v/>
      </c>
      <c r="BH13" s="22" t="str">
        <f>IF(T13&gt;0,IF($C13="TH",IF(OR(BG13="DNS",BG13="DNF",BG13="DSQ",BG13="DNC",BG13="OCS"),(COUNTIF($C$11:$C$31,"=TH")+1),IF(O$8="",0,IF($B13="","",RANK(BG13,BG$11:BG$31,1)))),""),"")</f>
        <v/>
      </c>
      <c r="BI13" s="22" t="str">
        <f>IF(BH13="","",IF($C13="TH",IF($B13="","",IF(BH13&gt;0,IF(OR(BG13="DNS",BG13="DSQ",BG13="DNC",BG13="OCS"),0,IF(BG13="DNF",1,(COUNTIF($BG$11:$BG$31,"=DNF")+COUNT($BG$11:$BG$31))-BH13+1)),0)),""))</f>
        <v/>
      </c>
      <c r="BJ13" s="66" t="str">
        <f>IF($C13="TH",V13,"")</f>
        <v/>
      </c>
      <c r="BK13" s="22" t="str">
        <f>IF(AA13&gt;0,IF($C13="TH",IF(OR(BJ13="DNS",BJ13="DNF",BJ13="DSQ",BJ13="DNC",BJ13="OCS"),(COUNTIF($C$11:$C$31,"=TH")+1),IF(V$8="",0,IF($B13="","",RANK(BJ13,BJ$11:BJ$31,1)))),""),"")</f>
        <v/>
      </c>
      <c r="BL13" s="22" t="str">
        <f>IF(BK13="","",IF($C13="TH",IF($B13="","",IF(BK13&gt;0,IF(OR(BJ13="DNS",BJ13="DSQ",BJ13="DNC",BJ13="OCS"),0,IF(BJ13="DNF",1,(COUNTIF($BJ$11:$BJ$31,"=DNF")+COUNT($BJ$11:$BJ$31))-BK13+1)),0)),""))</f>
        <v/>
      </c>
      <c r="BM13" s="66" t="str">
        <f>IF($C13="TH",AC13,"")</f>
        <v/>
      </c>
      <c r="BN13" s="22" t="str">
        <f>IF(AH13&gt;0,IF($C13="TH",IF(OR(BM13="DNS",BM13="DNF",BM13="DSQ",BM13="DNC",BM13="OCS"),(COUNTIF($C$11:$C$31,"=TH")+1),IF(AC$8="",0,IF($B13="","",RANK(BM13,BM$11:BM$31,1)))),""),"")</f>
        <v/>
      </c>
      <c r="BO13" s="22" t="str">
        <f>IF(BN13="","",IF($C13="TH",IF($B13="","",IF(BN13&gt;0,IF(OR(BM13="DNS",BM13="DSQ",BM13="DNC",BM13="OCS"),0,IF(BM13="DNF",1,(COUNTIF($BM$11:$BM$31,"=DNF")+COUNT($BM$11:$BM$31))-BN13+1)),0)),""))</f>
        <v/>
      </c>
      <c r="BP13" s="66" t="str">
        <f>IF($C13="TH",AJ13,"")</f>
        <v/>
      </c>
      <c r="BQ13" s="22" t="str">
        <f>IF(AO13&gt;0,IF($C13="TH",IF(OR(BP13="DNS",BP13="DNF",BP13="DSQ",BP13="DNC",BP13="OCS"),(COUNTIF($C$11:$C$31,"=TH")+1),IF(AJ$8="",0,IF($B13="","",RANK(BP13,BP$11:BP$31,1)))),""),"")</f>
        <v/>
      </c>
      <c r="BR13" s="22" t="str">
        <f>IF(BQ13="","",IF($C13="TH",IF($B13="","",IF(BQ13&gt;0,IF(OR(BP13="DNS",BP13="DSQ",BP13="DNC",BP13="OCS"),0,IF(BP13="DNF",1,(COUNTIF($BP$11:$BP$31,"=DNF")+COUNT($BP$11:$BP$31))-BQ13+1)),0)),""))</f>
        <v/>
      </c>
      <c r="BT13" s="13" t="str">
        <f t="shared" si="2"/>
        <v>John Gilliom</v>
      </c>
      <c r="BU13" s="13" t="str">
        <f t="shared" si="2"/>
        <v>FSCT</v>
      </c>
      <c r="BV13" s="13">
        <f t="shared" si="2"/>
        <v>4613</v>
      </c>
      <c r="BW13" s="66">
        <f>IF($C13="FSCT",H13,"")</f>
        <v>1.667824074074074E-2</v>
      </c>
      <c r="BX13" s="22">
        <f>IF(M13&gt;0,IF($C13="FSCT",IF(OR(BW13="DNS",BW13="DNF",BW13="DSQ",BW13="DNC",BW13="OCS"),(COUNTIF($C$11:$C$31,"=FSCT")+1),IF(H$8="",0,IF($B13="","",RANK(BW13,BW$11:BW$31,1)))),""),"")</f>
        <v>3</v>
      </c>
      <c r="BY13" s="22">
        <f>IF(BX13="","",IF($C13="FSCT",IF($B13="","",IF(BX13&gt;0,IF(OR(BW13="DNS",BW13="DSQ",BW13="DNC",BW13="OCS"),0,IF(BW13="DNF",1,(COUNTIF($BW$11:$BW$31,"=DNF")+COUNT($BW$11:$BW$31))-BX13+1)),0)),""))</f>
        <v>1</v>
      </c>
      <c r="BZ13" s="66">
        <f>IF($C13="FSCT",O13,"")</f>
        <v>1.3368055555555557E-2</v>
      </c>
      <c r="CA13" s="22">
        <f>IF(T13&gt;0,IF($C13="FSCT",IF(OR(BZ13="DNS",BZ13="DNF",BZ13="DSQ",BZ13="DNC",BZ13="OCS"),(COUNTIF($C$11:$C$31,"=FSCT")+1),IF(O$8="",0,IF($B13="","",RANK(BZ13,BZ$11:BZ$31,1)))),""),"")</f>
        <v>3</v>
      </c>
      <c r="CB13" s="22">
        <f>IF(CA13="","",IF($C13="FSCT",IF($B13="","",IF(CA13&gt;0,IF(OR(BZ13="DNS",BZ13="DSQ",BZ13="DNC",BZ13="OCS"),0,IF(BZ13="DNF",1,(COUNTIF($BZ$11:$BZ$31,"=DNF")+COUNT($BZ$11:$BZ$31))-CA13+1)),0)),""))</f>
        <v>1</v>
      </c>
      <c r="CC13" s="66">
        <f>IF($C13="FSCT",V13,"")</f>
        <v>1.4236111111111111E-2</v>
      </c>
      <c r="CD13" s="22">
        <f>IF(AA13&gt;0,IF($C13="FSCT",IF(OR(CC13="DNS",CC13="DNF",CC13="DSQ",CC13="DNC",CC13="OCS"),(COUNTIF($C$11:$C$31,"=FSCT")+1),IF(V$8="",0,IF($B13="","",RANK(CC13,CC$11:CC$31,1)))),""),"")</f>
        <v>2</v>
      </c>
      <c r="CE13" s="22">
        <f>IF(CD13="","",IF($C13="FSCT",IF($B13="","",IF(CD13&gt;0,IF(OR(CC13="DNS",CC13="DSQ",CC13="DNC",CC13="OCS"),0,IF(CC13="DNF",1,(COUNTIF($CC$11:$CC$31,"=DNF")+COUNT($CC$11:$CC$31))-CD13+1)),0)),""))</f>
        <v>1</v>
      </c>
      <c r="CF13" s="66">
        <f>IF($C13="FSCT",AC13,"")</f>
        <v>2.1562499999999998E-2</v>
      </c>
      <c r="CG13" s="22">
        <f>IF(AH13&gt;0,IF($C13="FSCT",IF(OR(CF13="DNS",CF13="DNF",CF13="DSQ",CF13="DNC",CF13="OCS"),(COUNTIF($C$11:$C$31,"=FSCT")+1),IF(AC$8="",0,IF($B13="","",RANK(CF13,CF$11:CF$31,1)))),""),"")</f>
        <v>1</v>
      </c>
      <c r="CH13" s="22">
        <f>IF(CG13="","",IF($C13="FSCT",IF($B13="","",IF(CG13&gt;0,IF(OR(CF13="DNS",CF13="DSQ",CF13="DNC",CF13="OCS"),0,IF(CF13="DNF",1,(COUNTIF($CF$11:$CF$31,"=DNF")+COUNT($CF$11:$CF$31))-CG13+1)),0)),""))</f>
        <v>3</v>
      </c>
      <c r="CI13" s="66">
        <f>IF($C13="FSCT",AJ13,"")</f>
        <v>0</v>
      </c>
      <c r="CJ13" s="22" t="str">
        <f>IF(AO13&gt;0,IF($C13="FSCT",IF(OR(CI13="DNS",CI13="DNF",CI13="DSQ",CI13="DNC",CI13="OCS"),(COUNTIF($C$11:$C$31,"=FSCT")+1),IF(AJ$8="",0,IF($B13="","",RANK(CI13,CI$11:CI$31,1)))),""),"")</f>
        <v/>
      </c>
      <c r="CK13" s="22" t="str">
        <f>IF(CJ13="","",IF($C13="FSCT",IF($B13="","",IF(CJ13&gt;0,IF(OR(CI13="DNS",CI13="DSQ",CI13="DNC",CI13="OCS"),0,IF(CI13="DNF",1,(COUNTIF($CI$11:$CI$31,"=DNF")+COUNT($CI$11:$CI$31))-CJ13+1)),0)),""))</f>
        <v/>
      </c>
    </row>
    <row r="14" spans="1:89" ht="15" customHeight="1" x14ac:dyDescent="0.2">
      <c r="A14" s="252">
        <f>F14</f>
        <v>4</v>
      </c>
      <c r="B14" s="61" t="s">
        <v>406</v>
      </c>
      <c r="C14" s="334" t="s">
        <v>224</v>
      </c>
      <c r="D14" s="249">
        <v>5634</v>
      </c>
      <c r="E14" s="15">
        <f>IF(B14="","",M14+T14+AA14+AH14+AO14)</f>
        <v>17</v>
      </c>
      <c r="F14" s="16">
        <f>IF(B14="","",RANK(E14,E$11:E$31,1))</f>
        <v>4</v>
      </c>
      <c r="G14" s="8">
        <f>IF(H$8="","",IF($B14="","",INDEX(PMNumb,MATCH($C14,Boats,0),MATCH(H$8,Windspd,0))))</f>
        <v>90.4</v>
      </c>
      <c r="H14" s="62">
        <f>IF($B14="","",TIME(I14,J14,K14))</f>
        <v>1.4293981481481482E-2</v>
      </c>
      <c r="I14" s="65"/>
      <c r="J14" s="65">
        <v>20</v>
      </c>
      <c r="K14" s="65">
        <v>35</v>
      </c>
      <c r="L14" s="34">
        <f>IF(OR(H14="DNS",H14="DNF",H14="DSQ",H14="DNC",H14="OCS"),"",IF(H$9="","",IF($B14="","",(H14/(G14/100)))))</f>
        <v>1.5811926417568012E-2</v>
      </c>
      <c r="M14" s="35">
        <f>IF(OR(H14="DNS",H14="DNF",H14="DSQ",H14="DNC",H14="OCS"),(COUNTA($B$11:$B$31)+1),IF(H$8="",0,IF($B14="","",RANK(L14,L$11:L$31,1))))</f>
        <v>3</v>
      </c>
      <c r="N14" s="57">
        <f>IF(O$8="","",IF($B14="","",INDEX(PMNumb,MATCH($C14,Boats,0),MATCH(O$8,Windspd,0))))</f>
        <v>90.4</v>
      </c>
      <c r="O14" s="62">
        <f>IF($B14="","",TIME(P14,Q14,R14))</f>
        <v>1.2824074074074073E-2</v>
      </c>
      <c r="P14" s="65"/>
      <c r="Q14" s="65">
        <v>18</v>
      </c>
      <c r="R14" s="65">
        <v>28</v>
      </c>
      <c r="S14" s="34">
        <f>IF(OR(O14="DNS",O14="DNF",O14="DSQ",O14="DNC",O14="OCS"),"",IF(O$9="","",IF($B14="","",(O14/(N14/100)))))</f>
        <v>1.4185922648312027E-2</v>
      </c>
      <c r="T14" s="35">
        <f>IF(OR(O14="DNS",O14="DNF",O14="DSQ",O14="DNC",O14="OCS"),(COUNTA($B$11:$B$31)+1),IF(O$8="",0,IF($B14="","",RANK(S14,S$11:S$31,1))))</f>
        <v>2</v>
      </c>
      <c r="U14" s="57">
        <f>IF(V$8="","",IF($B14="","",INDEX(PMNumb,MATCH($C14,Boats,0),MATCH(V$8,Windspd,0))))</f>
        <v>90.4</v>
      </c>
      <c r="V14" s="62" t="s">
        <v>815</v>
      </c>
      <c r="W14" s="65"/>
      <c r="X14" s="65"/>
      <c r="Y14" s="65"/>
      <c r="Z14" s="34" t="str">
        <f>IF(OR(V14="DNS",V14="DNF",V14="DSQ",V14="DNC",V14="OCS"),"",IF(V$9="","",IF($B14="","",(V14/(U14/100)))))</f>
        <v/>
      </c>
      <c r="AA14" s="35">
        <f>IF(OR(V14="DNS",V14="DNF",V14="DSQ",V14="DNC",V14="OCS"),(COUNTA($B$11:$B$31)+1),IF(V$8="",0,IF($B14="","",RANK(Z14,Z$11:Z$31,1))))</f>
        <v>6</v>
      </c>
      <c r="AB14" s="57">
        <f>IF(AC$8="","",IF($B14="","",INDEX(PMNumb,MATCH($C14,Boats,0),MATCH(AC$8,Windspd,0))))</f>
        <v>90.4</v>
      </c>
      <c r="AC14" s="62" t="s">
        <v>816</v>
      </c>
      <c r="AD14" s="65"/>
      <c r="AE14" s="65"/>
      <c r="AF14" s="65"/>
      <c r="AG14" s="34" t="str">
        <f>IF(OR(AC14="DNS",AC14="DNF",AC14="DSQ",AC14="DNC",AC14="OCS"),"",IF(AC$9="","",IF($B14="","",(AC14/(AB14/100)))))</f>
        <v/>
      </c>
      <c r="AH14" s="35">
        <f>IF(OR(AC14="DNS",AC14="DNF",AC14="DSQ",AC14="DNC",AC14="OCS"),(COUNTA($B$11:$B$31)+1),IF(AC$8="",0,IF($B14="","",RANK(AG14,AG$11:AG$31,1))))</f>
        <v>6</v>
      </c>
      <c r="AI14" s="57">
        <f>IF(AJ$8="","",IF($B14="","",INDEX(PMNumb,MATCH($C14,Boats,0),MATCH(AJ$8,Windspd,0))))</f>
        <v>89.6</v>
      </c>
      <c r="AJ14" s="62"/>
      <c r="AK14" s="65"/>
      <c r="AL14" s="65"/>
      <c r="AM14" s="65"/>
      <c r="AN14" s="34"/>
      <c r="AO14" s="35"/>
      <c r="AR14" s="13" t="str">
        <f t="shared" si="0"/>
        <v>Bill Massey</v>
      </c>
      <c r="AS14" s="13" t="str">
        <f t="shared" si="0"/>
        <v>FSCT</v>
      </c>
      <c r="AT14" s="13">
        <f t="shared" si="0"/>
        <v>5634</v>
      </c>
      <c r="AU14" s="22">
        <f>IF($B14="","",IF(M14&gt;0,IF(OR(H14="DNS",H14="DSQ",H14="DNC",H14="OCS"),0,IF(H14="DNF",1,(COUNTIF($H$11:$H$31,"=DNF")+COUNT($L$11:$L$31))-M14+1)),0))</f>
        <v>2</v>
      </c>
      <c r="AV14" s="22">
        <f>IF($B14="","",IF(T14&gt;0,IF(OR(O14="DNS",O14="DSQ",O14="DNC",O14="OCS"),0,IF(O14="DNF",1,(COUNTIF($O$11:$O$31,"=DNF")+COUNT($S$11:$S$31)-T14+1))),0))</f>
        <v>3</v>
      </c>
      <c r="AW14" s="22">
        <f>IF($B14="","",IF(AA14&gt;0,IF(OR(V14="DNS",V14="DSQ",V14="DNC",V14="OCS"),0,IF(V14="DNF",1,(COUNTIF($V$11:$V$31,"=DNF")+COUNT($Z$11:$Z$31))-AA14+1)),0))</f>
        <v>0</v>
      </c>
      <c r="AX14" s="22">
        <f>IF($B14="","",IF(AH14&gt;0,IF(OR(AC14="DNS",AC14="DSQ",AC14="DNC",AC14="OCS"),0,IF(AC14="DNF",1,(COUNTIF($AC$11:$AC$31,"=DNF")+COUNT($AG$11:$AG$31))-AH14+1)),0))</f>
        <v>1</v>
      </c>
      <c r="AY14" s="22">
        <f>IF($B14="","",IF(AO14&gt;0,IF(OR(AJ14="DNS",AJ14="DSQ",AJ14="DNC",AJ14="OCS"),0,IF(AJ14="DNF",1,(COUNTIF($AJ$11:$AJ$31,"=DNF")+COUNT($AN$11:$AN$31))-AO14+1)),0))</f>
        <v>0</v>
      </c>
      <c r="BA14" s="13" t="str">
        <f t="shared" si="1"/>
        <v>Bill Massey</v>
      </c>
      <c r="BB14" s="13" t="str">
        <f t="shared" si="1"/>
        <v>FSCT</v>
      </c>
      <c r="BC14" s="13">
        <f t="shared" si="1"/>
        <v>5634</v>
      </c>
      <c r="BD14" s="66" t="str">
        <f>IF($C14="TH",H14,"")</f>
        <v/>
      </c>
      <c r="BE14" s="22" t="str">
        <f>IF(M14&gt;0,IF($C14="TH",IF(OR(BD14="DNS",BD14="DNF",BD14="DSQ",BD14="DNC",BD14="OCS"),(COUNTIF($C$11:$C$31,"=TH")+1),IF(H$8="",0,IF($B14="","",RANK(BD14,BD$11:BD$31,1)))),""),"")</f>
        <v/>
      </c>
      <c r="BF14" s="22" t="str">
        <f>IF(BE14="","",IF($C14="TH",IF($B14="","",IF(BE14&gt;0,IF(OR(BD14="DNS",BD14="DSQ",BD14="DNC",BD14="OCS"),0,IF(BD14="DNF",1,(COUNTIF($BD$11:$BD$31,"=DNF")+COUNT($BD$11:$BD$31))-BE14+1)),0)),""))</f>
        <v/>
      </c>
      <c r="BG14" s="66" t="str">
        <f>IF($C14="TH",O14,"")</f>
        <v/>
      </c>
      <c r="BH14" s="22" t="str">
        <f>IF(T14&gt;0,IF($C14="TH",IF(OR(BG14="DNS",BG14="DNF",BG14="DSQ",BG14="DNC",BG14="OCS"),(COUNTIF($C$11:$C$31,"=TH")+1),IF(O$8="",0,IF($B14="","",RANK(BG14,BG$11:BG$31,1)))),""),"")</f>
        <v/>
      </c>
      <c r="BI14" s="22" t="str">
        <f>IF(BH14="","",IF($C14="TH",IF($B14="","",IF(BH14&gt;0,IF(OR(BG14="DNS",BG14="DSQ",BG14="DNC",BG14="OCS"),0,IF(BG14="DNF",1,(COUNTIF($BG$11:$BG$31,"=DNF")+COUNT($BG$11:$BG$31))-BH14+1)),0)),""))</f>
        <v/>
      </c>
      <c r="BJ14" s="66" t="str">
        <f>IF($C14="TH",V14,"")</f>
        <v/>
      </c>
      <c r="BK14" s="22" t="str">
        <f>IF(AA14&gt;0,IF($C14="TH",IF(OR(BJ14="DNS",BJ14="DNF",BJ14="DSQ",BJ14="DNC",BJ14="OCS"),(COUNTIF($C$11:$C$31,"=TH")+1),IF(V$8="",0,IF($B14="","",RANK(BJ14,BJ$11:BJ$31,1)))),""),"")</f>
        <v/>
      </c>
      <c r="BL14" s="22" t="str">
        <f>IF(BK14="","",IF($C14="TH",IF($B14="","",IF(BK14&gt;0,IF(OR(BJ14="DNS",BJ14="DSQ",BJ14="DNC",BJ14="OCS"),0,IF(BJ14="DNF",1,(COUNTIF($BJ$11:$BJ$31,"=DNF")+COUNT($BJ$11:$BJ$31))-BK14+1)),0)),""))</f>
        <v/>
      </c>
      <c r="BM14" s="66" t="str">
        <f>IF($C14="TH",AC14,"")</f>
        <v/>
      </c>
      <c r="BN14" s="22" t="str">
        <f>IF(AH14&gt;0,IF($C14="TH",IF(OR(BM14="DNS",BM14="DNF",BM14="DSQ",BM14="DNC",BM14="OCS"),(COUNTIF($C$11:$C$31,"=TH")+1),IF(AC$8="",0,IF($B14="","",RANK(BM14,BM$11:BM$31,1)))),""),"")</f>
        <v/>
      </c>
      <c r="BO14" s="22" t="str">
        <f>IF(BN14="","",IF($C14="TH",IF($B14="","",IF(BN14&gt;0,IF(OR(BM14="DNS",BM14="DSQ",BM14="DNC",BM14="OCS"),0,IF(BM14="DNF",1,(COUNTIF($BM$11:$BM$31,"=DNF")+COUNT($BM$11:$BM$31))-BN14+1)),0)),""))</f>
        <v/>
      </c>
      <c r="BP14" s="66" t="str">
        <f>IF($C14="TH",AJ14,"")</f>
        <v/>
      </c>
      <c r="BQ14" s="22" t="str">
        <f>IF(AO14&gt;0,IF($C14="TH",IF(OR(BP14="DNS",BP14="DNF",BP14="DSQ",BP14="DNC",BP14="OCS"),(COUNTIF($C$11:$C$31,"=TH")+1),IF(AJ$8="",0,IF($B14="","",RANK(BP14,BP$11:BP$31,1)))),""),"")</f>
        <v/>
      </c>
      <c r="BR14" s="22" t="str">
        <f>IF(BQ14="","",IF($C14="TH",IF($B14="","",IF(BQ14&gt;0,IF(OR(BP14="DNS",BP14="DSQ",BP14="DNC",BP14="OCS"),0,IF(BP14="DNF",1,(COUNTIF($BP$11:$BP$31,"=DNF")+COUNT($BP$11:$BP$31))-BQ14+1)),0)),""))</f>
        <v/>
      </c>
      <c r="BT14" s="13" t="str">
        <f t="shared" si="2"/>
        <v>Bill Massey</v>
      </c>
      <c r="BU14" s="13" t="str">
        <f t="shared" si="2"/>
        <v>FSCT</v>
      </c>
      <c r="BV14" s="13">
        <f t="shared" si="2"/>
        <v>5634</v>
      </c>
      <c r="BW14" s="66">
        <f>IF($C14="FSCT",H14,"")</f>
        <v>1.4293981481481482E-2</v>
      </c>
      <c r="BX14" s="22">
        <f>IF(M14&gt;0,IF($C14="FSCT",IF(OR(BW14="DNS",BW14="DNF",BW14="DSQ",BW14="DNC",BW14="OCS"),(COUNTIF($C$11:$C$31,"=FSCT")+1),IF(H$8="",0,IF($B14="","",RANK(BW14,BW$11:BW$31,1)))),""),"")</f>
        <v>2</v>
      </c>
      <c r="BY14" s="22">
        <f>IF(BX14="","",IF($C14="FSCT",IF($B14="","",IF(BX14&gt;0,IF(OR(BW14="DNS",BW14="DSQ",BW14="DNC",BW14="OCS"),0,IF(BW14="DNF",1,(COUNTIF($BW$11:$BW$31,"=DNF")+COUNT($BW$11:$BW$31))-BX14+1)),0)),""))</f>
        <v>2</v>
      </c>
      <c r="BZ14" s="66">
        <f>IF($C14="FSCT",O14,"")</f>
        <v>1.2824074074074073E-2</v>
      </c>
      <c r="CA14" s="22">
        <f>IF(T14&gt;0,IF($C14="FSCT",IF(OR(BZ14="DNS",BZ14="DNF",BZ14="DSQ",BZ14="DNC",BZ14="OCS"),(COUNTIF($C$11:$C$31,"=FSCT")+1),IF(O$8="",0,IF($B14="","",RANK(BZ14,BZ$11:BZ$31,1)))),""),"")</f>
        <v>1</v>
      </c>
      <c r="CB14" s="22">
        <f>IF(CA14="","",IF($C14="FSCT",IF($B14="","",IF(CA14&gt;0,IF(OR(BZ14="DNS",BZ14="DSQ",BZ14="DNC",BZ14="OCS"),0,IF(BZ14="DNF",1,(COUNTIF($BZ$11:$BZ$31,"=DNF")+COUNT($BZ$11:$BZ$31))-CA14+1)),0)),""))</f>
        <v>3</v>
      </c>
      <c r="CC14" s="66" t="str">
        <f>IF($C14="FSCT",V14,"")</f>
        <v>DNS</v>
      </c>
      <c r="CD14" s="22">
        <f>IF(AA14&gt;0,IF($C14="FSCT",IF(OR(CC14="DNS",CC14="DNF",CC14="DSQ",CC14="DNC",CC14="OCS"),(COUNTIF($C$11:$C$31,"=FSCT")+1),IF(V$8="",0,IF($B14="","",RANK(CC14,CC$11:CC$31,1)))),""),"")</f>
        <v>4</v>
      </c>
      <c r="CE14" s="22">
        <f>IF(CD14="","",IF($C14="FSCT",IF($B14="","",IF(CD14&gt;0,IF(OR(CC14="DNS",CC14="DSQ",CC14="DNC",CC14="OCS"),0,IF(CC14="DNF",1,(COUNTIF($CC$11:$CC$31,"=DNF")+COUNT($CC$11:$CC$31))-CD14+1)),0)),""))</f>
        <v>0</v>
      </c>
      <c r="CF14" s="66" t="str">
        <f>IF($C14="FSCT",AC14,"")</f>
        <v>DNF</v>
      </c>
      <c r="CG14" s="22">
        <f>IF(AH14&gt;0,IF($C14="FSCT",IF(OR(CF14="DNS",CF14="DNF",CF14="DSQ",CF14="DNC",CF14="OCS"),(COUNTIF($C$11:$C$31,"=FSCT")+1),IF(AC$8="",0,IF($B14="","",RANK(CF14,CF$11:CF$31,1)))),""),"")</f>
        <v>4</v>
      </c>
      <c r="CH14" s="22">
        <f>IF(CG14="","",IF($C14="FSCT",IF($B14="","",IF(CG14&gt;0,IF(OR(CF14="DNS",CF14="DSQ",CF14="DNC",CF14="OCS"),0,IF(CF14="DNF",1,(COUNTIF($CF$11:$CF$31,"=DNF")+COUNT($CF$11:$CF$31))-CG14+1)),0)),""))</f>
        <v>1</v>
      </c>
      <c r="CI14" s="66">
        <f>IF($C14="FSCT",AJ14,"")</f>
        <v>0</v>
      </c>
      <c r="CJ14" s="22" t="str">
        <f>IF(AO14&gt;0,IF($C14="FSCT",IF(OR(CI14="DNS",CI14="DNF",CI14="DSQ",CI14="DNC",CI14="OCS"),(COUNTIF($C$11:$C$31,"=FSCT")+1),IF(AJ$8="",0,IF($B14="","",RANK(CI14,CI$11:CI$31,1)))),""),"")</f>
        <v/>
      </c>
      <c r="CK14" s="22" t="str">
        <f>IF(CJ14="","",IF($C14="FSCT",IF($B14="","",IF(CJ14&gt;0,IF(OR(CI14="DNS",CI14="DSQ",CI14="DNC",CI14="OCS"),0,IF(CI14="DNF",1,(COUNTIF($CI$11:$CI$31,"=DNF")+COUNT($CI$11:$CI$31))-CJ14+1)),0)),""))</f>
        <v/>
      </c>
    </row>
    <row r="15" spans="1:89" ht="15" customHeight="1" x14ac:dyDescent="0.2">
      <c r="A15" s="252">
        <f>F15</f>
        <v>5</v>
      </c>
      <c r="B15" s="61" t="s">
        <v>202</v>
      </c>
      <c r="C15" s="334" t="s">
        <v>83</v>
      </c>
      <c r="D15" s="249">
        <v>2609</v>
      </c>
      <c r="E15" s="15">
        <f>IF(B15="","",M15+T15+AA15+AH15+AO15)</f>
        <v>20</v>
      </c>
      <c r="F15" s="16">
        <f>IF(B15="","",RANK(E15,E$11:E$31,1))</f>
        <v>5</v>
      </c>
      <c r="G15" s="8">
        <f>IF(H$8="","",IF($B15="","",INDEX(PMNumb,MATCH($C15,Boats,0),MATCH(H$8,Windspd,0))))</f>
        <v>83</v>
      </c>
      <c r="H15" s="62" t="s">
        <v>815</v>
      </c>
      <c r="I15" s="65"/>
      <c r="J15" s="65"/>
      <c r="K15" s="65"/>
      <c r="L15" s="34" t="str">
        <f>IF(OR(H15="DNS",H15="DNF",H15="DSQ",H15="DNC",H15="OCS"),"",IF(H$9="","",IF($B15="","",(H15/(G15/100)))))</f>
        <v/>
      </c>
      <c r="M15" s="35">
        <f>IF(OR(H15="DNS",H15="DNF",H15="DSQ",H15="DNC",H15="OCS"),(COUNTA($B$11:$B$31)+1),IF(H$8="",0,IF($B15="","",RANK(L15,L$11:L$31,1))))</f>
        <v>6</v>
      </c>
      <c r="N15" s="57">
        <f>IF(O$8="","",IF($B15="","",INDEX(PMNumb,MATCH($C15,Boats,0),MATCH(O$8,Windspd,0))))</f>
        <v>83</v>
      </c>
      <c r="O15" s="62" t="s">
        <v>815</v>
      </c>
      <c r="P15" s="65"/>
      <c r="Q15" s="65"/>
      <c r="R15" s="65"/>
      <c r="S15" s="34" t="str">
        <f>IF(OR(O15="DNS",O15="DNF",O15="DSQ",O15="DNC",O15="OCS"),"",IF(O$9="","",IF($B15="","",(O15/(N15/100)))))</f>
        <v/>
      </c>
      <c r="T15" s="35">
        <f>IF(OR(O15="DNS",O15="DNF",O15="DSQ",O15="DNC",O15="OCS"),(COUNTA($B$11:$B$31)+1),IF(O$8="",0,IF($B15="","",RANK(S15,S$11:S$31,1))))</f>
        <v>6</v>
      </c>
      <c r="U15" s="57">
        <f>IF(V$8="","",IF($B15="","",INDEX(PMNumb,MATCH($C15,Boats,0),MATCH(V$8,Windspd,0))))</f>
        <v>83</v>
      </c>
      <c r="V15" s="62" t="s">
        <v>815</v>
      </c>
      <c r="W15" s="65"/>
      <c r="X15" s="65"/>
      <c r="Y15" s="65"/>
      <c r="Z15" s="34" t="str">
        <f>IF(OR(V15="DNS",V15="DNF",V15="DSQ",V15="DNC",V15="OCS"),"",IF(V$9="","",IF($B15="","",(V15/(U15/100)))))</f>
        <v/>
      </c>
      <c r="AA15" s="35">
        <f>IF(OR(V15="DNS",V15="DNF",V15="DSQ",V15="DNC",V15="OCS"),(COUNTA($B$11:$B$31)+1),IF(V$8="",0,IF($B15="","",RANK(Z15,Z$11:Z$31,1))))</f>
        <v>6</v>
      </c>
      <c r="AB15" s="57">
        <f>IF(AC$8="","",IF($B15="","",INDEX(PMNumb,MATCH($C15,Boats,0),MATCH(AC$8,Windspd,0))))</f>
        <v>83</v>
      </c>
      <c r="AC15" s="62">
        <f>IF($B15="","",TIME(AD15,AE15,AF15))</f>
        <v>1.741898148148148E-2</v>
      </c>
      <c r="AD15" s="65"/>
      <c r="AE15" s="65">
        <v>25</v>
      </c>
      <c r="AF15" s="65">
        <v>5</v>
      </c>
      <c r="AG15" s="34">
        <f>IF(OR(AC15="DNS",AC15="DNF",AC15="DSQ",AC15="DNC",AC15="OCS"),"",IF(AC$9="","",IF($B15="","",(AC15/(AB15/100)))))</f>
        <v>2.0986724676483711E-2</v>
      </c>
      <c r="AH15" s="35">
        <f>IF(OR(AC15="DNS",AC15="DNF",AC15="DSQ",AC15="DNC",AC15="OCS"),(COUNTA($B$11:$B$31)+1),IF(AC$8="",0,IF($B15="","",RANK(AG15,AG$11:AG$31,1))))</f>
        <v>2</v>
      </c>
      <c r="AI15" s="57">
        <f>IF(AJ$8="","",IF($B15="","",INDEX(PMNumb,MATCH($C15,Boats,0),MATCH(AJ$8,Windspd,0))))</f>
        <v>83</v>
      </c>
      <c r="AJ15" s="62"/>
      <c r="AK15" s="65"/>
      <c r="AL15" s="65"/>
      <c r="AM15" s="65"/>
      <c r="AN15" s="34"/>
      <c r="AO15" s="35"/>
      <c r="AR15" s="13" t="str">
        <f t="shared" si="0"/>
        <v>Tate Beckham</v>
      </c>
      <c r="AS15" s="13" t="str">
        <f t="shared" si="0"/>
        <v>TH</v>
      </c>
      <c r="AT15" s="13">
        <f t="shared" si="0"/>
        <v>2609</v>
      </c>
      <c r="AU15" s="22">
        <f>IF($B15="","",IF(M15&gt;0,IF(OR(H15="DNS",H15="DSQ",H15="DNC",H15="OCS"),0,IF(H15="DNF",1,(COUNTIF($H$11:$H$31,"=DNF")+COUNT($L$11:$L$31))-M15+1)),0))</f>
        <v>0</v>
      </c>
      <c r="AV15" s="22">
        <f>IF($B15="","",IF(T15&gt;0,IF(OR(O15="DNS",O15="DSQ",O15="DNC",O15="OCS"),0,IF(O15="DNF",1,(COUNTIF($O$11:$O$31,"=DNF")+COUNT($S$11:$S$31)-T15+1))),0))</f>
        <v>0</v>
      </c>
      <c r="AW15" s="22">
        <f>IF($B15="","",IF(AA15&gt;0,IF(OR(V15="DNS",V15="DSQ",V15="DNC",V15="OCS"),0,IF(V15="DNF",1,(COUNTIF($V$11:$V$31,"=DNF")+COUNT($Z$11:$Z$31))-AA15+1)),0))</f>
        <v>0</v>
      </c>
      <c r="AX15" s="22">
        <f>IF($B15="","",IF(AH15&gt;0,IF(OR(AC15="DNS",AC15="DSQ",AC15="DNC",AC15="OCS"),0,IF(AC15="DNF",1,(COUNTIF($AC$11:$AC$31,"=DNF")+COUNT($AG$11:$AG$31))-AH15+1)),0))</f>
        <v>4</v>
      </c>
      <c r="AY15" s="22">
        <f>IF($B15="","",IF(AO15&gt;0,IF(OR(AJ15="DNS",AJ15="DSQ",AJ15="DNC",AJ15="OCS"),0,IF(AJ15="DNF",1,(COUNTIF($AJ$11:$AJ$31,"=DNF")+COUNT($AN$11:$AN$31))-AO15+1)),0))</f>
        <v>0</v>
      </c>
      <c r="BA15" s="13" t="str">
        <f t="shared" si="1"/>
        <v>Tate Beckham</v>
      </c>
      <c r="BB15" s="13" t="str">
        <f t="shared" si="1"/>
        <v>TH</v>
      </c>
      <c r="BC15" s="13">
        <f t="shared" si="1"/>
        <v>2609</v>
      </c>
      <c r="BD15" s="66" t="str">
        <f>IF($C15="TH",H15,"")</f>
        <v>DNS</v>
      </c>
      <c r="BE15" s="22">
        <f>IF(M15&gt;0,IF($C15="TH",IF(OR(BD15="DNS",BD15="DNF",BD15="DSQ",BD15="DNC",BD15="OCS"),(COUNTIF($C$11:$C$31,"=TH")+1),IF(H$8="",0,IF($B15="","",RANK(BD15,BD$11:BD$31,1)))),""),"")</f>
        <v>3</v>
      </c>
      <c r="BF15" s="22">
        <f>IF(BE15="","",IF($C15="TH",IF($B15="","",IF(BE15&gt;0,IF(OR(BD15="DNS",BD15="DSQ",BD15="DNC",BD15="OCS"),0,IF(BD15="DNF",1,(COUNTIF($BD$11:$BD$31,"=DNF")+COUNT($BD$11:$BD$31))-BE15+1)),0)),""))</f>
        <v>0</v>
      </c>
      <c r="BG15" s="66" t="str">
        <f>IF($C15="TH",O15,"")</f>
        <v>DNS</v>
      </c>
      <c r="BH15" s="22">
        <f>IF(T15&gt;0,IF($C15="TH",IF(OR(BG15="DNS",BG15="DNF",BG15="DSQ",BG15="DNC",BG15="OCS"),(COUNTIF($C$11:$C$31,"=TH")+1),IF(O$8="",0,IF($B15="","",RANK(BG15,BG$11:BG$31,1)))),""),"")</f>
        <v>3</v>
      </c>
      <c r="BI15" s="22">
        <f>IF(BH15="","",IF($C15="TH",IF($B15="","",IF(BH15&gt;0,IF(OR(BG15="DNS",BG15="DSQ",BG15="DNC",BG15="OCS"),0,IF(BG15="DNF",1,(COUNTIF($BG$11:$BG$31,"=DNF")+COUNT($BG$11:$BG$31))-BH15+1)),0)),""))</f>
        <v>0</v>
      </c>
      <c r="BJ15" s="66" t="str">
        <f>IF($C15="TH",V15,"")</f>
        <v>DNS</v>
      </c>
      <c r="BK15" s="22">
        <f>IF(AA15&gt;0,IF($C15="TH",IF(OR(BJ15="DNS",BJ15="DNF",BJ15="DSQ",BJ15="DNC",BJ15="OCS"),(COUNTIF($C$11:$C$31,"=TH")+1),IF(V$8="",0,IF($B15="","",RANK(BJ15,BJ$11:BJ$31,1)))),""),"")</f>
        <v>3</v>
      </c>
      <c r="BL15" s="22">
        <f>IF(BK15="","",IF($C15="TH",IF($B15="","",IF(BK15&gt;0,IF(OR(BJ15="DNS",BJ15="DSQ",BJ15="DNC",BJ15="OCS"),0,IF(BJ15="DNF",1,(COUNTIF($BJ$11:$BJ$31,"=DNF")+COUNT($BJ$11:$BJ$31))-BK15+1)),0)),""))</f>
        <v>0</v>
      </c>
      <c r="BM15" s="66">
        <f>IF($C15="TH",AC15,"")</f>
        <v>1.741898148148148E-2</v>
      </c>
      <c r="BN15" s="22">
        <f>IF(AH15&gt;0,IF($C15="TH",IF(OR(BM15="DNS",BM15="DNF",BM15="DSQ",BM15="DNC",BM15="OCS"),(COUNTIF($C$11:$C$31,"=TH")+1),IF(AC$8="",0,IF($B15="","",RANK(BM15,BM$11:BM$31,1)))),""),"")</f>
        <v>2</v>
      </c>
      <c r="BO15" s="22">
        <f>IF(BN15="","",IF($C15="TH",IF($B15="","",IF(BN15&gt;0,IF(OR(BM15="DNS",BM15="DSQ",BM15="DNC",BM15="OCS"),0,IF(BM15="DNF",1,(COUNTIF($BM$11:$BM$31,"=DNF")+COUNT($BM$11:$BM$31))-BN15+1)),0)),""))</f>
        <v>1</v>
      </c>
      <c r="BP15" s="66">
        <f>IF($C15="TH",AJ15,"")</f>
        <v>0</v>
      </c>
      <c r="BQ15" s="22" t="str">
        <f>IF(AO15&gt;0,IF($C15="TH",IF(OR(BP15="DNS",BP15="DNF",BP15="DSQ",BP15="DNC",BP15="OCS"),(COUNTIF($C$11:$C$31,"=TH")+1),IF(AJ$8="",0,IF($B15="","",RANK(BP15,BP$11:BP$31,1)))),""),"")</f>
        <v/>
      </c>
      <c r="BR15" s="22" t="str">
        <f>IF(BQ15="","",IF($C15="TH",IF($B15="","",IF(BQ15&gt;0,IF(OR(BP15="DNS",BP15="DSQ",BP15="DNC",BP15="OCS"),0,IF(BP15="DNF",1,(COUNTIF($BP$11:$BP$31,"=DNF")+COUNT($BP$11:$BP$31))-BQ15+1)),0)),""))</f>
        <v/>
      </c>
      <c r="BT15" s="13" t="str">
        <f t="shared" si="2"/>
        <v>Tate Beckham</v>
      </c>
      <c r="BU15" s="13" t="str">
        <f t="shared" si="2"/>
        <v>TH</v>
      </c>
      <c r="BV15" s="13">
        <f t="shared" si="2"/>
        <v>2609</v>
      </c>
      <c r="BW15" s="66" t="str">
        <f>IF($C15="FSCT",H15,"")</f>
        <v/>
      </c>
      <c r="BX15" s="22" t="str">
        <f>IF(M15&gt;0,IF($C15="FSCT",IF(OR(BW15="DNS",BW15="DNF",BW15="DSQ",BW15="DNC",BW15="OCS"),(COUNTIF($C$11:$C$31,"=FSCT")+1),IF(H$8="",0,IF($B15="","",RANK(BW15,BW$11:BW$31,1)))),""),"")</f>
        <v/>
      </c>
      <c r="BY15" s="22" t="str">
        <f>IF(BX15="","",IF($C15="FSCT",IF($B15="","",IF(BX15&gt;0,IF(OR(BW15="DNS",BW15="DSQ",BW15="DNC",BW15="OCS"),0,IF(BW15="DNF",1,(COUNTIF($BW$11:$BW$31,"=DNF")+COUNT($BW$11:$BW$31))-BX15+1)),0)),""))</f>
        <v/>
      </c>
      <c r="BZ15" s="66" t="str">
        <f>IF($C15="FSCT",O15,"")</f>
        <v/>
      </c>
      <c r="CA15" s="22" t="str">
        <f>IF(T15&gt;0,IF($C15="FSCT",IF(OR(BZ15="DNS",BZ15="DNF",BZ15="DSQ",BZ15="DNC",BZ15="OCS"),(COUNTIF($C$11:$C$31,"=FSCT")+1),IF(O$8="",0,IF($B15="","",RANK(BZ15,BZ$11:BZ$31,1)))),""),"")</f>
        <v/>
      </c>
      <c r="CB15" s="22" t="str">
        <f>IF(CA15="","",IF($C15="FSCT",IF($B15="","",IF(CA15&gt;0,IF(OR(BZ15="DNS",BZ15="DSQ",BZ15="DNC",BZ15="OCS"),0,IF(BZ15="DNF",1,(COUNTIF($BZ$11:$BZ$31,"=DNF")+COUNT($BZ$11:$BZ$31))-CA15+1)),0)),""))</f>
        <v/>
      </c>
      <c r="CC15" s="66" t="str">
        <f>IF($C15="FSCT",V15,"")</f>
        <v/>
      </c>
      <c r="CD15" s="22" t="str">
        <f>IF(AA15&gt;0,IF($C15="FSCT",IF(OR(CC15="DNS",CC15="DNF",CC15="DSQ",CC15="DNC",CC15="OCS"),(COUNTIF($C$11:$C$31,"=FSCT")+1),IF(V$8="",0,IF($B15="","",RANK(CC15,CC$11:CC$31,1)))),""),"")</f>
        <v/>
      </c>
      <c r="CE15" s="22" t="str">
        <f>IF(CD15="","",IF($C15="FSCT",IF($B15="","",IF(CD15&gt;0,IF(OR(CC15="DNS",CC15="DSQ",CC15="DNC",CC15="OCS"),0,IF(CC15="DNF",1,(COUNTIF($CC$11:$CC$31,"=DNF")+COUNT($CC$11:$CC$31))-CD15+1)),0)),""))</f>
        <v/>
      </c>
      <c r="CF15" s="66" t="str">
        <f>IF($C15="FSCT",AC15,"")</f>
        <v/>
      </c>
      <c r="CG15" s="22" t="str">
        <f>IF(AH15&gt;0,IF($C15="FSCT",IF(OR(CF15="DNS",CF15="DNF",CF15="DSQ",CF15="DNC",CF15="OCS"),(COUNTIF($C$11:$C$31,"=FSCT")+1),IF(AC$8="",0,IF($B15="","",RANK(CF15,CF$11:CF$31,1)))),""),"")</f>
        <v/>
      </c>
      <c r="CH15" s="22" t="str">
        <f>IF(CG15="","",IF($C15="FSCT",IF($B15="","",IF(CG15&gt;0,IF(OR(CF15="DNS",CF15="DSQ",CF15="DNC",CF15="OCS"),0,IF(CF15="DNF",1,(COUNTIF($CF$11:$CF$31,"=DNF")+COUNT($CF$11:$CF$31))-CG15+1)),0)),""))</f>
        <v/>
      </c>
      <c r="CI15" s="66" t="str">
        <f>IF($C15="FSCT",AJ15,"")</f>
        <v/>
      </c>
      <c r="CJ15" s="22" t="str">
        <f>IF(AO15&gt;0,IF($C15="FSCT",IF(OR(CI15="DNS",CI15="DNF",CI15="DSQ",CI15="DNC",CI15="OCS"),(COUNTIF($C$11:$C$31,"=FSCT")+1),IF(AJ$8="",0,IF($B15="","",RANK(CI15,CI$11:CI$31,1)))),""),"")</f>
        <v/>
      </c>
      <c r="CK15" s="22" t="str">
        <f>IF(CJ15="","",IF($C15="FSCT",IF($B15="","",IF(CJ15&gt;0,IF(OR(CI15="DNS",CI15="DSQ",CI15="DNC",CI15="OCS"),0,IF(CI15="DNF",1,(COUNTIF($CI$11:$CI$31,"=DNF")+COUNT($CI$11:$CI$31))-CJ15+1)),0)),""))</f>
        <v/>
      </c>
    </row>
    <row r="16" spans="1:89" ht="15" customHeight="1" x14ac:dyDescent="0.2">
      <c r="A16" s="60" t="str">
        <f t="shared" ref="A16" si="3">F16</f>
        <v/>
      </c>
      <c r="B16" s="61"/>
      <c r="C16" s="13"/>
      <c r="D16" s="14"/>
      <c r="E16" s="15" t="str">
        <f t="shared" ref="E16" si="4">IF(B16="","",M16+T16+AA16+AH16+AO16)</f>
        <v/>
      </c>
      <c r="F16" s="16" t="str">
        <f t="shared" ref="F16" si="5">IF(B16="","",RANK(E16,E$11:E$31,1))</f>
        <v/>
      </c>
      <c r="G16" s="8" t="str">
        <f t="shared" ref="G16" si="6">IF(H$8="","",IF($B16="","",INDEX(PMNumb,MATCH($C16,Boats,0),MATCH(H$8,Windspd,0))))</f>
        <v/>
      </c>
      <c r="H16" s="62" t="str">
        <f t="shared" ref="H16" si="7">IF($B16="","",TIME(I16,J16,K16))</f>
        <v/>
      </c>
      <c r="I16" s="65"/>
      <c r="J16" s="65"/>
      <c r="K16" s="65"/>
      <c r="L16" s="34" t="str">
        <f t="shared" ref="L16" si="8">IF(OR(H16="DNS",H16="DNF",H16="DSQ",H16="DNC",H16="OCS"),"",IF(H$9="","",IF($B16="","",(H16/(G16/100)))))</f>
        <v/>
      </c>
      <c r="M16" s="35" t="str">
        <f t="shared" ref="M16" si="9">IF(OR(H16="DNS",H16="DNF",H16="DSQ",H16="DNC",H16="OCS"),(COUNTA($B$11:$B$31)+1),IF(H$8="",0,IF($B16="","",RANK(L16,L$11:L$31,1))))</f>
        <v/>
      </c>
      <c r="N16" s="57" t="str">
        <f t="shared" ref="N16" si="10">IF(O$8="","",IF($B16="","",INDEX(PMNumb,MATCH($C16,Boats,0),MATCH(O$8,Windspd,0))))</f>
        <v/>
      </c>
      <c r="O16" s="62" t="str">
        <f t="shared" ref="O16" si="11">IF($B16="","",TIME(P16,Q16,R16))</f>
        <v/>
      </c>
      <c r="P16" s="65"/>
      <c r="Q16" s="65"/>
      <c r="R16" s="65"/>
      <c r="S16" s="34" t="str">
        <f t="shared" ref="S16" si="12">IF(OR(O16="DNS",O16="DNF",O16="DSQ",O16="DNC",O16="OCS"),"",IF(O$9="","",IF($B16="","",(O16/(N16/100)))))</f>
        <v/>
      </c>
      <c r="T16" s="35" t="str">
        <f t="shared" ref="T16" si="13">IF(OR(O16="DNS",O16="DNF",O16="DSQ",O16="DNC",O16="OCS"),(COUNTA($B$11:$B$31)+1),IF(O$8="",0,IF($B16="","",RANK(S16,S$11:S$31,1))))</f>
        <v/>
      </c>
      <c r="U16" s="57" t="str">
        <f t="shared" ref="U16" si="14">IF(V$8="","",IF($B16="","",INDEX(PMNumb,MATCH($C16,Boats,0),MATCH(V$8,Windspd,0))))</f>
        <v/>
      </c>
      <c r="V16" s="62" t="str">
        <f t="shared" ref="V16" si="15">IF($B16="","",TIME(W16,X16,Y16))</f>
        <v/>
      </c>
      <c r="W16" s="65"/>
      <c r="X16" s="65"/>
      <c r="Y16" s="65"/>
      <c r="Z16" s="34" t="str">
        <f t="shared" ref="Z16" si="16">IF(OR(V16="DNS",V16="DNF",V16="DSQ",V16="DNC",V16="OCS"),"",IF(V$9="","",IF($B16="","",(V16/(U16/100)))))</f>
        <v/>
      </c>
      <c r="AA16" s="35" t="str">
        <f t="shared" ref="AA16" si="17">IF(OR(V16="DNS",V16="DNF",V16="DSQ",V16="DNC",V16="OCS"),(COUNTA($B$11:$B$31)+1),IF(V$8="",0,IF($B16="","",RANK(Z16,Z$11:Z$31,1))))</f>
        <v/>
      </c>
      <c r="AB16" s="57" t="str">
        <f t="shared" ref="AB16" si="18">IF(AC$8="","",IF($B16="","",INDEX(PMNumb,MATCH($C16,Boats,0),MATCH(AC$8,Windspd,0))))</f>
        <v/>
      </c>
      <c r="AC16" s="62" t="str">
        <f t="shared" ref="AC16" si="19">IF($B16="","",TIME(AD16,AE16,AF16))</f>
        <v/>
      </c>
      <c r="AD16" s="65"/>
      <c r="AE16" s="65"/>
      <c r="AF16" s="65"/>
      <c r="AG16" s="34" t="str">
        <f t="shared" ref="AG16" si="20">IF(OR(AC16="DNS",AC16="DNF",AC16="DSQ",AC16="DNC",AC16="OCS"),"",IF(AC$9="","",IF($B16="","",(AC16/(AB16/100)))))</f>
        <v/>
      </c>
      <c r="AH16" s="35" t="str">
        <f t="shared" ref="AH16" si="21">IF(OR(AC16="DNS",AC16="DNF",AC16="DSQ",AC16="DNC",AC16="OCS"),(COUNTA($B$11:$B$31)+1),IF(AC$8="",0,IF($B16="","",RANK(AG16,AG$11:AG$31,1))))</f>
        <v/>
      </c>
      <c r="AI16" s="57" t="str">
        <f t="shared" ref="AI16" si="22">IF(AJ$8="","",IF($B16="","",INDEX(PMNumb,MATCH($C16,Boats,0),MATCH(AJ$8,Windspd,0))))</f>
        <v/>
      </c>
      <c r="AJ16" s="62" t="str">
        <f t="shared" ref="AJ16" si="23">IF($B16="","",TIME(AK16,AL16,AM16))</f>
        <v/>
      </c>
      <c r="AK16" s="65"/>
      <c r="AL16" s="65"/>
      <c r="AM16" s="65"/>
      <c r="AN16" s="34" t="str">
        <f t="shared" ref="AN16" si="24">IF(OR(AJ16="DNS",AJ16="DNF",AJ16="DSQ",AJ16="DNC",AJ16="OCS"),"",IF(AJ$9="","",IF($B16="","",(AJ16/(AI16/100)))))</f>
        <v/>
      </c>
      <c r="AO16" s="35" t="str">
        <f t="shared" ref="AO16" si="25">IF(OR(AJ16="DNS",AJ16="DNF",AJ16="DSQ",AJ16="DNC",AJ16="OCS"),(COUNTA($B$11:$B$31)+1),IF(AJ$8="",0,IF($B16="","",RANK(AN16,AN$11:AN$31,1))))</f>
        <v/>
      </c>
      <c r="AR16" s="13" t="str">
        <f t="shared" ref="AR16" si="26">IF($B16="","",B16)</f>
        <v/>
      </c>
      <c r="AS16" s="13" t="str">
        <f t="shared" ref="AS16" si="27">IF($B16="","",C16)</f>
        <v/>
      </c>
      <c r="AT16" s="13" t="str">
        <f t="shared" ref="AT16" si="28">IF($B16="","",D16)</f>
        <v/>
      </c>
      <c r="AU16" s="22" t="str">
        <f t="shared" ref="AU16" si="29">IF($B16="","",IF(M16&gt;0,IF(OR(H16="DNS",H16="DSQ",H16="DNC",H16="OCS"),0,IF(H16="DNF",1,(COUNTIF($H$11:$H$31,"=DNF")+COUNT($L$11:$L$31))-M16+1)),0))</f>
        <v/>
      </c>
      <c r="AV16" s="22" t="str">
        <f t="shared" ref="AV16" si="30">IF($B16="","",IF(T16&gt;0,IF(OR(O16="DNS",O16="DSQ",O16="DNC",O16="OCS"),0,IF(O16="DNF",1,(COUNTIF($O$11:$O$31,"=DNF")+COUNT($S$11:$S$31)-T16+1))),0))</f>
        <v/>
      </c>
      <c r="AW16" s="22" t="str">
        <f t="shared" ref="AW16" si="31">IF($B16="","",IF(AA16&gt;0,IF(OR(V16="DNS",V16="DSQ",V16="DNC",V16="OCS"),0,IF(V16="DNF",1,(COUNTIF($V$11:$V$31,"=DNF")+COUNT($Z$11:$Z$31))-AA16+1)),0))</f>
        <v/>
      </c>
      <c r="AX16" s="22" t="str">
        <f t="shared" ref="AX16" si="32">IF($B16="","",IF(AH16&gt;0,IF(OR(AC16="DNS",AC16="DSQ",AC16="DNC",AC16="OCS"),0,IF(AC16="DNF",1,(COUNTIF($AC$11:$AC$31,"=DNF")+COUNT($AG$11:$AG$31))-AH16+1)),0))</f>
        <v/>
      </c>
      <c r="AY16" s="22" t="str">
        <f t="shared" ref="AY16" si="33">IF($B16="","",IF(AO16&gt;0,IF(OR(AJ16="DNS",AJ16="DSQ",AJ16="DNC",AJ16="OCS"),0,IF(AJ16="DNF",1,(COUNTIF($AJ$11:$AJ$31,"=DNF")+COUNT($AN$11:$AN$31))-AO16+1)),0))</f>
        <v/>
      </c>
      <c r="BA16" s="13" t="str">
        <f t="shared" ref="BA16" si="34">IF($B16="","",B16)</f>
        <v/>
      </c>
      <c r="BB16" s="13" t="str">
        <f t="shared" ref="BB16" si="35">IF($B16="","",C16)</f>
        <v/>
      </c>
      <c r="BC16" s="13" t="str">
        <f t="shared" ref="BC16" si="36">IF($B16="","",D16)</f>
        <v/>
      </c>
      <c r="BD16" s="66" t="str">
        <f t="shared" ref="BD16" si="37">IF($C16="TH",H16,"")</f>
        <v/>
      </c>
      <c r="BE16" s="22" t="str">
        <f t="shared" ref="BE16" si="38">IF(M16&gt;0,IF($C16="TH",IF(OR(BD16="DNS",BD16="DNF",BD16="DSQ",BD16="DNC",BD16="OCS"),(COUNTIF($C$11:$C$31,"=TH")+1),IF(H$8="",0,IF($B16="","",RANK(BD16,BD$11:BD$31,1)))),""),"")</f>
        <v/>
      </c>
      <c r="BF16" s="22" t="str">
        <f t="shared" ref="BF16" si="39">IF(BE16="","",IF($C16="TH",IF($B16="","",IF(BE16&gt;0,IF(OR(BD16="DNS",BD16="DSQ",BD16="DNC",BD16="OCS"),0,IF(BD16="DNF",1,(COUNTIF($BD$11:$BD$31,"=DNF")+COUNT($BD$11:$BD$31))-BE16+1)),0)),""))</f>
        <v/>
      </c>
      <c r="BG16" s="66" t="str">
        <f t="shared" ref="BG16" si="40">IF($C16="TH",O16,"")</f>
        <v/>
      </c>
      <c r="BH16" s="22" t="str">
        <f t="shared" ref="BH16" si="41">IF(T16&gt;0,IF($C16="TH",IF(OR(BG16="DNS",BG16="DNF",BG16="DSQ",BG16="DNC",BG16="OCS"),(COUNTIF($C$11:$C$31,"=TH")+1),IF(O$8="",0,IF($B16="","",RANK(BG16,BG$11:BG$31,1)))),""),"")</f>
        <v/>
      </c>
      <c r="BI16" s="22" t="str">
        <f t="shared" ref="BI16" si="42">IF(BH16="","",IF($C16="TH",IF($B16="","",IF(BH16&gt;0,IF(OR(BG16="DNS",BG16="DSQ",BG16="DNC",BG16="OCS"),0,IF(BG16="DNF",1,(COUNTIF($BG$11:$BG$31,"=DNF")+COUNT($BG$11:$BG$31))-BH16+1)),0)),""))</f>
        <v/>
      </c>
      <c r="BJ16" s="66" t="str">
        <f t="shared" ref="BJ16" si="43">IF($C16="TH",V16,"")</f>
        <v/>
      </c>
      <c r="BK16" s="22" t="str">
        <f t="shared" ref="BK16" si="44">IF(AA16&gt;0,IF($C16="TH",IF(OR(BJ16="DNS",BJ16="DNF",BJ16="DSQ",BJ16="DNC",BJ16="OCS"),(COUNTIF($C$11:$C$31,"=TH")+1),IF(V$8="",0,IF($B16="","",RANK(BJ16,BJ$11:BJ$31,1)))),""),"")</f>
        <v/>
      </c>
      <c r="BL16" s="22" t="str">
        <f t="shared" ref="BL16" si="45">IF(BK16="","",IF($C16="TH",IF($B16="","",IF(BK16&gt;0,IF(OR(BJ16="DNS",BJ16="DSQ",BJ16="DNC",BJ16="OCS"),0,IF(BJ16="DNF",1,(COUNTIF($BJ$11:$BJ$31,"=DNF")+COUNT($BJ$11:$BJ$31))-BK16+1)),0)),""))</f>
        <v/>
      </c>
      <c r="BM16" s="66" t="str">
        <f t="shared" ref="BM16" si="46">IF($C16="TH",AC16,"")</f>
        <v/>
      </c>
      <c r="BN16" s="22" t="str">
        <f t="shared" ref="BN16" si="47">IF(AH16&gt;0,IF($C16="TH",IF(OR(BM16="DNS",BM16="DNF",BM16="DSQ",BM16="DNC",BM16="OCS"),(COUNTIF($C$11:$C$31,"=TH")+1),IF(AC$8="",0,IF($B16="","",RANK(BM16,BM$11:BM$31,1)))),""),"")</f>
        <v/>
      </c>
      <c r="BO16" s="22" t="str">
        <f t="shared" ref="BO16" si="48">IF(BN16="","",IF($C16="TH",IF($B16="","",IF(BN16&gt;0,IF(OR(BM16="DNS",BM16="DSQ",BM16="DNC",BM16="OCS"),0,IF(BM16="DNF",1,(COUNTIF($BM$11:$BM$31,"=DNF")+COUNT($BM$11:$BM$31))-BN16+1)),0)),""))</f>
        <v/>
      </c>
      <c r="BP16" s="66" t="str">
        <f t="shared" ref="BP16" si="49">IF($C16="TH",AJ16,"")</f>
        <v/>
      </c>
      <c r="BQ16" s="22" t="str">
        <f t="shared" ref="BQ16" si="50">IF(AO16&gt;0,IF($C16="TH",IF(OR(BP16="DNS",BP16="DNF",BP16="DSQ",BP16="DNC",BP16="OCS"),(COUNTIF($C$11:$C$31,"=TH")+1),IF(AJ$8="",0,IF($B16="","",RANK(BP16,BP$11:BP$31,1)))),""),"")</f>
        <v/>
      </c>
      <c r="BR16" s="22" t="str">
        <f t="shared" ref="BR16" si="51">IF(BQ16="","",IF($C16="TH",IF($B16="","",IF(BQ16&gt;0,IF(OR(BP16="DNS",BP16="DSQ",BP16="DNC",BP16="OCS"),0,IF(BP16="DNF",1,(COUNTIF($BP$11:$BP$31,"=DNF")+COUNT($BP$11:$BP$31))-BQ16+1)),0)),""))</f>
        <v/>
      </c>
      <c r="BT16" s="13" t="str">
        <f t="shared" ref="BT16" si="52">IF($B16="","",B16)</f>
        <v/>
      </c>
      <c r="BU16" s="13" t="str">
        <f t="shared" ref="BU16" si="53">IF($B16="","",C16)</f>
        <v/>
      </c>
      <c r="BV16" s="13" t="str">
        <f t="shared" ref="BV16" si="54">IF($B16="","",D16)</f>
        <v/>
      </c>
      <c r="BW16" s="66" t="str">
        <f t="shared" ref="BW16" si="55">IF($C16="FSCT",H16,"")</f>
        <v/>
      </c>
      <c r="BX16" s="22" t="str">
        <f t="shared" ref="BX16" si="56">IF(M16&gt;0,IF($C16="FSCT",IF(OR(BW16="DNS",BW16="DNF",BW16="DSQ",BW16="DNC",BW16="OCS"),(COUNTIF($C$11:$C$31,"=FSCT")+1),IF(H$8="",0,IF($B16="","",RANK(BW16,BW$11:BW$31,1)))),""),"")</f>
        <v/>
      </c>
      <c r="BY16" s="22" t="str">
        <f t="shared" ref="BY16" si="57">IF(BX16="","",IF($C16="FSCT",IF($B16="","",IF(BX16&gt;0,IF(OR(BW16="DNS",BW16="DSQ",BW16="DNC",BW16="OCS"),0,IF(BW16="DNF",1,(COUNTIF($BW$11:$BW$31,"=DNF")+COUNT($BW$11:$BW$31))-BX16+1)),0)),""))</f>
        <v/>
      </c>
      <c r="BZ16" s="66" t="str">
        <f t="shared" ref="BZ16" si="58">IF($C16="FSCT",O16,"")</f>
        <v/>
      </c>
      <c r="CA16" s="22" t="str">
        <f t="shared" ref="CA16" si="59">IF(T16&gt;0,IF($C16="FSCT",IF(OR(BZ16="DNS",BZ16="DNF",BZ16="DSQ",BZ16="DNC",BZ16="OCS"),(COUNTIF($C$11:$C$31,"=FSCT")+1),IF(O$8="",0,IF($B16="","",RANK(BZ16,BZ$11:BZ$31,1)))),""),"")</f>
        <v/>
      </c>
      <c r="CB16" s="22" t="str">
        <f t="shared" ref="CB16" si="60">IF(CA16="","",IF($C16="FSCT",IF($B16="","",IF(CA16&gt;0,IF(OR(BZ16="DNS",BZ16="DSQ",BZ16="DNC",BZ16="OCS"),0,IF(BZ16="DNF",1,(COUNTIF($BZ$11:$BZ$31,"=DNF")+COUNT($BZ$11:$BZ$31))-CA16+1)),0)),""))</f>
        <v/>
      </c>
      <c r="CC16" s="66" t="str">
        <f t="shared" ref="CC16" si="61">IF($C16="FSCT",V16,"")</f>
        <v/>
      </c>
      <c r="CD16" s="22" t="str">
        <f t="shared" ref="CD16" si="62">IF(AA16&gt;0,IF($C16="FSCT",IF(OR(CC16="DNS",CC16="DNF",CC16="DSQ",CC16="DNC",CC16="OCS"),(COUNTIF($C$11:$C$31,"=FSCT")+1),IF(V$8="",0,IF($B16="","",RANK(CC16,CC$11:CC$31,1)))),""),"")</f>
        <v/>
      </c>
      <c r="CE16" s="22" t="str">
        <f t="shared" ref="CE16" si="63">IF(CD16="","",IF($C16="FSCT",IF($B16="","",IF(CD16&gt;0,IF(OR(CC16="DNS",CC16="DSQ",CC16="DNC",CC16="OCS"),0,IF(CC16="DNF",1,(COUNTIF($CC$11:$CC$31,"=DNF")+COUNT($CC$11:$CC$31))-CD16+1)),0)),""))</f>
        <v/>
      </c>
      <c r="CF16" s="66" t="str">
        <f t="shared" ref="CF16" si="64">IF($C16="FSCT",AC16,"")</f>
        <v/>
      </c>
      <c r="CG16" s="22" t="str">
        <f t="shared" ref="CG16" si="65">IF(AH16&gt;0,IF($C16="FSCT",IF(OR(CF16="DNS",CF16="DNF",CF16="DSQ",CF16="DNC",CF16="OCS"),(COUNTIF($C$11:$C$31,"=FSCT")+1),IF(AC$8="",0,IF($B16="","",RANK(CF16,CF$11:CF$31,1)))),""),"")</f>
        <v/>
      </c>
      <c r="CH16" s="22" t="str">
        <f t="shared" ref="CH16" si="66">IF(CG16="","",IF($C16="FSCT",IF($B16="","",IF(CG16&gt;0,IF(OR(CF16="DNS",CF16="DSQ",CF16="DNC",CF16="OCS"),0,IF(CF16="DNF",1,(COUNTIF($CF$11:$CF$31,"=DNF")+COUNT($CF$11:$CF$31))-CG16+1)),0)),""))</f>
        <v/>
      </c>
      <c r="CI16" s="66" t="str">
        <f t="shared" ref="CI16" si="67">IF($C16="FSCT",AJ16,"")</f>
        <v/>
      </c>
      <c r="CJ16" s="22" t="str">
        <f t="shared" ref="CJ16" si="68">IF(AO16&gt;0,IF($C16="FSCT",IF(OR(CI16="DNS",CI16="DNF",CI16="DSQ",CI16="DNC",CI16="OCS"),(COUNTIF($C$11:$C$31,"=FSCT")+1),IF(AJ$8="",0,IF($B16="","",RANK(CI16,CI$11:CI$31,1)))),""),"")</f>
        <v/>
      </c>
      <c r="CK16" s="22" t="str">
        <f t="shared" ref="CK16" si="69">IF(CJ16="","",IF($C16="FSCT",IF($B16="","",IF(CJ16&gt;0,IF(OR(CI16="DNS",CI16="DSQ",CI16="DNC",CI16="OCS"),0,IF(CI16="DNF",1,(COUNTIF($CI$11:$CI$31,"=DNF")+COUNT($CI$11:$CI$31))-CJ16+1)),0)),""))</f>
        <v/>
      </c>
    </row>
    <row r="17" spans="1:89" ht="15" customHeight="1" x14ac:dyDescent="0.2">
      <c r="A17" s="60" t="str">
        <f t="shared" ref="A17:A29" si="70">F17</f>
        <v/>
      </c>
      <c r="B17" s="61"/>
      <c r="C17" s="13"/>
      <c r="D17" s="14"/>
      <c r="E17" s="15" t="str">
        <f t="shared" ref="E17:E29" si="71">IF(B17="","",M17+T17+AA17+AH17+AO17)</f>
        <v/>
      </c>
      <c r="F17" s="16" t="str">
        <f t="shared" ref="F17:F31" si="72">IF(B17="","",RANK(E17,E$11:E$31,1))</f>
        <v/>
      </c>
      <c r="G17" s="8" t="str">
        <f t="shared" ref="G17:G31" si="73">IF(H$8="","",IF($B17="","",INDEX(PMNumb,MATCH($C17,Boats,0),MATCH(H$8,Windspd,0))))</f>
        <v/>
      </c>
      <c r="H17" s="62" t="str">
        <f t="shared" ref="H17:H29" si="74">IF($B17="","",TIME(I17,J17,K17))</f>
        <v/>
      </c>
      <c r="I17" s="65"/>
      <c r="J17" s="65"/>
      <c r="K17" s="65"/>
      <c r="L17" s="34" t="str">
        <f t="shared" ref="L17:L29" si="75">IF(OR(H17="DNS",H17="DNF",H17="DSQ",H17="DNC",H17="OCS"),"",IF(H$9="","",IF($B17="","",(H17/(G17/100)))))</f>
        <v/>
      </c>
      <c r="M17" s="35" t="str">
        <f t="shared" ref="M17:M31" si="76">IF(OR(H17="DNS",H17="DNF",H17="DSQ",H17="DNC",H17="OCS"),(COUNTA($B$11:$B$31)+1),IF(H$8="",0,IF($B17="","",RANK(L17,L$11:L$31,1))))</f>
        <v/>
      </c>
      <c r="N17" s="57" t="str">
        <f t="shared" ref="N17:N31" si="77">IF(O$8="","",IF($B17="","",INDEX(PMNumb,MATCH($C17,Boats,0),MATCH(O$8,Windspd,0))))</f>
        <v/>
      </c>
      <c r="O17" s="62" t="str">
        <f t="shared" ref="O17:O29" si="78">IF($B17="","",TIME(P17,Q17,R17))</f>
        <v/>
      </c>
      <c r="P17" s="65"/>
      <c r="Q17" s="65"/>
      <c r="R17" s="65"/>
      <c r="S17" s="34" t="str">
        <f t="shared" ref="S17:S29" si="79">IF(OR(O17="DNS",O17="DNF",O17="DSQ",O17="DNC",O17="OCS"),"",IF(O$9="","",IF($B17="","",(O17/(N17/100)))))</f>
        <v/>
      </c>
      <c r="T17" s="35" t="str">
        <f t="shared" ref="T17:T31" si="80">IF(OR(O17="DNS",O17="DNF",O17="DSQ",O17="DNC",O17="OCS"),(COUNTA($B$11:$B$31)+1),IF(O$8="",0,IF($B17="","",RANK(S17,S$11:S$31,1))))</f>
        <v/>
      </c>
      <c r="U17" s="57" t="str">
        <f t="shared" ref="U17:U31" si="81">IF(V$8="","",IF($B17="","",INDEX(PMNumb,MATCH($C17,Boats,0),MATCH(V$8,Windspd,0))))</f>
        <v/>
      </c>
      <c r="V17" s="62" t="str">
        <f t="shared" ref="V17:V29" si="82">IF($B17="","",TIME(W17,X17,Y17))</f>
        <v/>
      </c>
      <c r="W17" s="65"/>
      <c r="X17" s="65"/>
      <c r="Y17" s="65"/>
      <c r="Z17" s="34" t="str">
        <f t="shared" ref="Z17:Z29" si="83">IF(OR(V17="DNS",V17="DNF",V17="DSQ",V17="DNC",V17="OCS"),"",IF(V$9="","",IF($B17="","",(V17/(U17/100)))))</f>
        <v/>
      </c>
      <c r="AA17" s="35" t="str">
        <f t="shared" ref="AA17:AA31" si="84">IF(OR(V17="DNS",V17="DNF",V17="DSQ",V17="DNC",V17="OCS"),(COUNTA($B$11:$B$31)+1),IF(V$8="",0,IF($B17="","",RANK(Z17,Z$11:Z$31,1))))</f>
        <v/>
      </c>
      <c r="AB17" s="57" t="str">
        <f t="shared" ref="AB17:AB31" si="85">IF(AC$8="","",IF($B17="","",INDEX(PMNumb,MATCH($C17,Boats,0),MATCH(AC$8,Windspd,0))))</f>
        <v/>
      </c>
      <c r="AC17" s="62" t="str">
        <f t="shared" ref="AC17:AC29" si="86">IF($B17="","",TIME(AD17,AE17,AF17))</f>
        <v/>
      </c>
      <c r="AD17" s="65"/>
      <c r="AE17" s="65"/>
      <c r="AF17" s="65"/>
      <c r="AG17" s="34" t="str">
        <f t="shared" ref="AG17:AG29" si="87">IF(OR(AC17="DNS",AC17="DNF",AC17="DSQ",AC17="DNC",AC17="OCS"),"",IF(AC$9="","",IF($B17="","",(AC17/(AB17/100)))))</f>
        <v/>
      </c>
      <c r="AH17" s="35" t="str">
        <f t="shared" ref="AH17:AH31" si="88">IF(OR(AC17="DNS",AC17="DNF",AC17="DSQ",AC17="DNC",AC17="OCS"),(COUNTA($B$11:$B$31)+1),IF(AC$8="",0,IF($B17="","",RANK(AG17,AG$11:AG$31,1))))</f>
        <v/>
      </c>
      <c r="AI17" s="57" t="str">
        <f t="shared" ref="AI17:AI31" si="89">IF(AJ$8="","",IF($B17="","",INDEX(PMNumb,MATCH($C17,Boats,0),MATCH(AJ$8,Windspd,0))))</f>
        <v/>
      </c>
      <c r="AJ17" s="62" t="str">
        <f t="shared" ref="AJ17:AJ29" si="90">IF($B17="","",TIME(AK17,AL17,AM17))</f>
        <v/>
      </c>
      <c r="AK17" s="65"/>
      <c r="AL17" s="65"/>
      <c r="AM17" s="65"/>
      <c r="AN17" s="34" t="str">
        <f t="shared" ref="AN17:AN29" si="91">IF(OR(AJ17="DNS",AJ17="DNF",AJ17="DSQ",AJ17="DNC",AJ17="OCS"),"",IF(AJ$9="","",IF($B17="","",(AJ17/(AI17/100)))))</f>
        <v/>
      </c>
      <c r="AO17" s="35" t="str">
        <f t="shared" ref="AO17:AO29" si="92">IF(OR(AJ17="DNS",AJ17="DNF",AJ17="DSQ",AJ17="DNC",AJ17="OCS"),(COUNTA($B$11:$B$31)+1),IF(AJ$8="",0,IF($B17="","",RANK(AN17,AN$11:AN$31,1))))</f>
        <v/>
      </c>
      <c r="AR17" s="13" t="str">
        <f t="shared" ref="AR17:AT31" si="93">IF($B17="","",B17)</f>
        <v/>
      </c>
      <c r="AS17" s="13" t="str">
        <f t="shared" si="93"/>
        <v/>
      </c>
      <c r="AT17" s="13" t="str">
        <f t="shared" si="93"/>
        <v/>
      </c>
      <c r="AU17" s="22" t="str">
        <f t="shared" ref="AU17:AU31" si="94">IF($B17="","",IF(M17&gt;0,IF(OR(H17="DNS",H17="DSQ",H17="DNC",H17="OCS"),0,IF(H17="DNF",1,(COUNTIF($H$11:$H$31,"=DNF")+COUNT($L$11:$L$31))-M17+1)),0))</f>
        <v/>
      </c>
      <c r="AV17" s="22" t="str">
        <f t="shared" ref="AV17:AV31" si="95">IF($B17="","",IF(T17&gt;0,IF(OR(O17="DNS",O17="DSQ",O17="DNC",O17="OCS"),0,IF(O17="DNF",1,(COUNTIF($O$11:$O$31,"=DNF")+COUNT($S$11:$S$31)-T17+1))),0))</f>
        <v/>
      </c>
      <c r="AW17" s="22" t="str">
        <f t="shared" ref="AW17:AW31" si="96">IF($B17="","",IF(AA17&gt;0,IF(OR(V17="DNS",V17="DSQ",V17="DNC",V17="OCS"),0,IF(V17="DNF",1,(COUNTIF($V$11:$V$31,"=DNF")+COUNT($Z$11:$Z$31))-AA17+1)),0))</f>
        <v/>
      </c>
      <c r="AX17" s="22" t="str">
        <f t="shared" ref="AX17:AX31" si="97">IF($B17="","",IF(AH17&gt;0,IF(OR(AC17="DNS",AC17="DSQ",AC17="DNC",AC17="OCS"),0,IF(AC17="DNF",1,(COUNTIF($AC$11:$AC$31,"=DNF")+COUNT($AG$11:$AG$31))-AH17+1)),0))</f>
        <v/>
      </c>
      <c r="AY17" s="22" t="str">
        <f t="shared" ref="AY17:AY31" si="98">IF($B17="","",IF(AO17&gt;0,IF(OR(AJ17="DNS",AJ17="DSQ",AJ17="DNC",AJ17="OCS"),0,IF(AJ17="DNF",1,(COUNTIF($AJ$11:$AJ$31,"=DNF")+COUNT($AN$11:$AN$31))-AO17+1)),0))</f>
        <v/>
      </c>
      <c r="BA17" s="13" t="str">
        <f t="shared" ref="BA17:BC31" si="99">IF($B17="","",B17)</f>
        <v/>
      </c>
      <c r="BB17" s="13" t="str">
        <f t="shared" si="99"/>
        <v/>
      </c>
      <c r="BC17" s="13" t="str">
        <f t="shared" si="99"/>
        <v/>
      </c>
      <c r="BD17" s="66" t="str">
        <f t="shared" ref="BD17:BD29" si="100">IF($C17="TH",H17,"")</f>
        <v/>
      </c>
      <c r="BE17" s="22" t="str">
        <f t="shared" ref="BE17:BE31" si="101">IF(M17&gt;0,IF($C17="TH",IF(OR(BD17="DNS",BD17="DNF",BD17="DSQ",BD17="DNC",BD17="OCS"),(COUNTIF($C$11:$C$31,"=TH")+1),IF(H$8="",0,IF($B17="","",RANK(BD17,BD$11:BD$31,1)))),""),"")</f>
        <v/>
      </c>
      <c r="BF17" s="22" t="str">
        <f t="shared" ref="BF17:BF31" si="102">IF(BE17="","",IF($C17="TH",IF($B17="","",IF(BE17&gt;0,IF(OR(BD17="DNS",BD17="DSQ",BD17="DNC",BD17="OCS"),0,IF(BD17="DNF",1,(COUNTIF($BD$11:$BD$31,"=DNF")+COUNT($BD$11:$BD$31))-BE17+1)),0)),""))</f>
        <v/>
      </c>
      <c r="BG17" s="66" t="str">
        <f t="shared" ref="BG17:BG29" si="103">IF($C17="TH",O17,"")</f>
        <v/>
      </c>
      <c r="BH17" s="22" t="str">
        <f t="shared" ref="BH17:BH31" si="104">IF(T17&gt;0,IF($C17="TH",IF(OR(BG17="DNS",BG17="DNF",BG17="DSQ",BG17="DNC",BG17="OCS"),(COUNTIF($C$11:$C$31,"=TH")+1),IF(O$8="",0,IF($B17="","",RANK(BG17,BG$11:BG$31,1)))),""),"")</f>
        <v/>
      </c>
      <c r="BI17" s="22" t="str">
        <f t="shared" ref="BI17:BI31" si="105">IF(BH17="","",IF($C17="TH",IF($B17="","",IF(BH17&gt;0,IF(OR(BG17="DNS",BG17="DSQ",BG17="DNC",BG17="OCS"),0,IF(BG17="DNF",1,(COUNTIF($BG$11:$BG$31,"=DNF")+COUNT($BG$11:$BG$31))-BH17+1)),0)),""))</f>
        <v/>
      </c>
      <c r="BJ17" s="66" t="str">
        <f t="shared" ref="BJ17:BJ29" si="106">IF($C17="TH",V17,"")</f>
        <v/>
      </c>
      <c r="BK17" s="22" t="str">
        <f t="shared" ref="BK17:BK31" si="107">IF(AA17&gt;0,IF($C17="TH",IF(OR(BJ17="DNS",BJ17="DNF",BJ17="DSQ",BJ17="DNC",BJ17="OCS"),(COUNTIF($C$11:$C$31,"=TH")+1),IF(V$8="",0,IF($B17="","",RANK(BJ17,BJ$11:BJ$31,1)))),""),"")</f>
        <v/>
      </c>
      <c r="BL17" s="22" t="str">
        <f t="shared" ref="BL17:BL31" si="108">IF(BK17="","",IF($C17="TH",IF($B17="","",IF(BK17&gt;0,IF(OR(BJ17="DNS",BJ17="DSQ",BJ17="DNC",BJ17="OCS"),0,IF(BJ17="DNF",1,(COUNTIF($BJ$11:$BJ$31,"=DNF")+COUNT($BJ$11:$BJ$31))-BK17+1)),0)),""))</f>
        <v/>
      </c>
      <c r="BM17" s="66" t="str">
        <f t="shared" ref="BM17:BM29" si="109">IF($C17="TH",AC17,"")</f>
        <v/>
      </c>
      <c r="BN17" s="22" t="str">
        <f t="shared" ref="BN17:BN31" si="110">IF(AH17&gt;0,IF($C17="TH",IF(OR(BM17="DNS",BM17="DNF",BM17="DSQ",BM17="DNC",BM17="OCS"),(COUNTIF($C$11:$C$31,"=TH")+1),IF(AC$8="",0,IF($B17="","",RANK(BM17,BM$11:BM$31,1)))),""),"")</f>
        <v/>
      </c>
      <c r="BO17" s="22" t="str">
        <f t="shared" ref="BO17:BO31" si="111">IF(BN17="","",IF($C17="TH",IF($B17="","",IF(BN17&gt;0,IF(OR(BM17="DNS",BM17="DSQ",BM17="DNC",BM17="OCS"),0,IF(BM17="DNF",1,(COUNTIF($BM$11:$BM$31,"=DNF")+COUNT($BM$11:$BM$31))-BN17+1)),0)),""))</f>
        <v/>
      </c>
      <c r="BP17" s="66" t="str">
        <f t="shared" ref="BP17:BP29" si="112">IF($C17="TH",AJ17,"")</f>
        <v/>
      </c>
      <c r="BQ17" s="22" t="str">
        <f t="shared" ref="BQ17:BQ31" si="113">IF(AO17&gt;0,IF($C17="TH",IF(OR(BP17="DNS",BP17="DNF",BP17="DSQ",BP17="DNC",BP17="OCS"),(COUNTIF($C$11:$C$31,"=TH")+1),IF(AJ$8="",0,IF($B17="","",RANK(BP17,BP$11:BP$31,1)))),""),"")</f>
        <v/>
      </c>
      <c r="BR17" s="22" t="str">
        <f t="shared" ref="BR17:BR31" si="114">IF(BQ17="","",IF($C17="TH",IF($B17="","",IF(BQ17&gt;0,IF(OR(BP17="DNS",BP17="DSQ",BP17="DNC",BP17="OCS"),0,IF(BP17="DNF",1,(COUNTIF($BP$11:$BP$31,"=DNF")+COUNT($BP$11:$BP$31))-BQ17+1)),0)),""))</f>
        <v/>
      </c>
      <c r="BT17" s="13" t="str">
        <f t="shared" ref="BT17:BV31" si="115">IF($B17="","",B17)</f>
        <v/>
      </c>
      <c r="BU17" s="13" t="str">
        <f t="shared" si="115"/>
        <v/>
      </c>
      <c r="BV17" s="13" t="str">
        <f t="shared" si="115"/>
        <v/>
      </c>
      <c r="BW17" s="66" t="str">
        <f t="shared" ref="BW17:BW29" si="116">IF($C17="FSCT",H17,"")</f>
        <v/>
      </c>
      <c r="BX17" s="22" t="str">
        <f t="shared" ref="BX17:BX31" si="117">IF(M17&gt;0,IF($C17="FSCT",IF(OR(BW17="DNS",BW17="DNF",BW17="DSQ",BW17="DNC",BW17="OCS"),(COUNTIF($C$11:$C$31,"=FSCT")+1),IF(H$8="",0,IF($B17="","",RANK(BW17,BW$11:BW$31,1)))),""),"")</f>
        <v/>
      </c>
      <c r="BY17" s="22" t="str">
        <f t="shared" ref="BY17:BY31" si="118">IF(BX17="","",IF($C17="FSCT",IF($B17="","",IF(BX17&gt;0,IF(OR(BW17="DNS",BW17="DSQ",BW17="DNC",BW17="OCS"),0,IF(BW17="DNF",1,(COUNTIF($BW$11:$BW$31,"=DNF")+COUNT($BW$11:$BW$31))-BX17+1)),0)),""))</f>
        <v/>
      </c>
      <c r="BZ17" s="66" t="str">
        <f t="shared" ref="BZ17:BZ29" si="119">IF($C17="FSCT",O17,"")</f>
        <v/>
      </c>
      <c r="CA17" s="22" t="str">
        <f t="shared" ref="CA17:CA31" si="120">IF(T17&gt;0,IF($C17="FSCT",IF(OR(BZ17="DNS",BZ17="DNF",BZ17="DSQ",BZ17="DNC",BZ17="OCS"),(COUNTIF($C$11:$C$31,"=FSCT")+1),IF(O$8="",0,IF($B17="","",RANK(BZ17,BZ$11:BZ$31,1)))),""),"")</f>
        <v/>
      </c>
      <c r="CB17" s="22" t="str">
        <f t="shared" ref="CB17:CB31" si="121">IF(CA17="","",IF($C17="FSCT",IF($B17="","",IF(CA17&gt;0,IF(OR(BZ17="DNS",BZ17="DSQ",BZ17="DNC",BZ17="OCS"),0,IF(BZ17="DNF",1,(COUNTIF($BZ$11:$BZ$31,"=DNF")+COUNT($BZ$11:$BZ$31))-CA17+1)),0)),""))</f>
        <v/>
      </c>
      <c r="CC17" s="66" t="str">
        <f t="shared" ref="CC17:CC29" si="122">IF($C17="FSCT",V17,"")</f>
        <v/>
      </c>
      <c r="CD17" s="22" t="str">
        <f t="shared" ref="CD17:CD31" si="123">IF(AA17&gt;0,IF($C17="FSCT",IF(OR(CC17="DNS",CC17="DNF",CC17="DSQ",CC17="DNC",CC17="OCS"),(COUNTIF($C$11:$C$31,"=FSCT")+1),IF(V$8="",0,IF($B17="","",RANK(CC17,CC$11:CC$31,1)))),""),"")</f>
        <v/>
      </c>
      <c r="CE17" s="22" t="str">
        <f t="shared" ref="CE17:CE31" si="124">IF(CD17="","",IF($C17="FSCT",IF($B17="","",IF(CD17&gt;0,IF(OR(CC17="DNS",CC17="DSQ",CC17="DNC",CC17="OCS"),0,IF(CC17="DNF",1,(COUNTIF($CC$11:$CC$31,"=DNF")+COUNT($CC$11:$CC$31))-CD17+1)),0)),""))</f>
        <v/>
      </c>
      <c r="CF17" s="66" t="str">
        <f t="shared" ref="CF17:CF29" si="125">IF($C17="FSCT",AC17,"")</f>
        <v/>
      </c>
      <c r="CG17" s="22" t="str">
        <f t="shared" ref="CG17:CG31" si="126">IF(AH17&gt;0,IF($C17="FSCT",IF(OR(CF17="DNS",CF17="DNF",CF17="DSQ",CF17="DNC",CF17="OCS"),(COUNTIF($C$11:$C$31,"=FSCT")+1),IF(AC$8="",0,IF($B17="","",RANK(CF17,CF$11:CF$31,1)))),""),"")</f>
        <v/>
      </c>
      <c r="CH17" s="22" t="str">
        <f t="shared" ref="CH17:CH31" si="127">IF(CG17="","",IF($C17="FSCT",IF($B17="","",IF(CG17&gt;0,IF(OR(CF17="DNS",CF17="DSQ",CF17="DNC",CF17="OCS"),0,IF(CF17="DNF",1,(COUNTIF($CF$11:$CF$31,"=DNF")+COUNT($CF$11:$CF$31))-CG17+1)),0)),""))</f>
        <v/>
      </c>
      <c r="CI17" s="66" t="str">
        <f t="shared" ref="CI17:CI29" si="128">IF($C17="FSCT",AJ17,"")</f>
        <v/>
      </c>
      <c r="CJ17" s="22" t="str">
        <f t="shared" ref="CJ17:CJ31" si="129">IF(AO17&gt;0,IF($C17="FSCT",IF(OR(CI17="DNS",CI17="DNF",CI17="DSQ",CI17="DNC",CI17="OCS"),(COUNTIF($C$11:$C$31,"=FSCT")+1),IF(AJ$8="",0,IF($B17="","",RANK(CI17,CI$11:CI$31,1)))),""),"")</f>
        <v/>
      </c>
      <c r="CK17" s="22" t="str">
        <f t="shared" ref="CK17:CK31" si="130">IF(CJ17="","",IF($C17="FSCT",IF($B17="","",IF(CJ17&gt;0,IF(OR(CI17="DNS",CI17="DSQ",CI17="DNC",CI17="OCS"),0,IF(CI17="DNF",1,(COUNTIF($CI$11:$CI$31,"=DNF")+COUNT($CI$11:$CI$31))-CJ17+1)),0)),""))</f>
        <v/>
      </c>
    </row>
    <row r="18" spans="1:89" ht="15" customHeight="1" x14ac:dyDescent="0.2">
      <c r="A18" s="60" t="str">
        <f t="shared" si="70"/>
        <v/>
      </c>
      <c r="B18" s="61"/>
      <c r="C18" s="13"/>
      <c r="D18" s="14"/>
      <c r="E18" s="15" t="str">
        <f t="shared" si="71"/>
        <v/>
      </c>
      <c r="F18" s="16" t="str">
        <f t="shared" si="72"/>
        <v/>
      </c>
      <c r="G18" s="8" t="str">
        <f t="shared" si="73"/>
        <v/>
      </c>
      <c r="H18" s="62" t="str">
        <f t="shared" si="74"/>
        <v/>
      </c>
      <c r="I18" s="65"/>
      <c r="J18" s="65"/>
      <c r="K18" s="65"/>
      <c r="L18" s="34" t="str">
        <f t="shared" si="75"/>
        <v/>
      </c>
      <c r="M18" s="35" t="str">
        <f t="shared" si="76"/>
        <v/>
      </c>
      <c r="N18" s="57" t="str">
        <f t="shared" si="77"/>
        <v/>
      </c>
      <c r="O18" s="62" t="str">
        <f t="shared" si="78"/>
        <v/>
      </c>
      <c r="P18" s="65"/>
      <c r="Q18" s="65"/>
      <c r="R18" s="65"/>
      <c r="S18" s="34" t="str">
        <f t="shared" si="79"/>
        <v/>
      </c>
      <c r="T18" s="35" t="str">
        <f t="shared" si="80"/>
        <v/>
      </c>
      <c r="U18" s="57" t="str">
        <f t="shared" si="81"/>
        <v/>
      </c>
      <c r="V18" s="62" t="str">
        <f t="shared" si="82"/>
        <v/>
      </c>
      <c r="W18" s="65"/>
      <c r="X18" s="65"/>
      <c r="Y18" s="65"/>
      <c r="Z18" s="34" t="str">
        <f t="shared" si="83"/>
        <v/>
      </c>
      <c r="AA18" s="35" t="str">
        <f t="shared" si="84"/>
        <v/>
      </c>
      <c r="AB18" s="57" t="str">
        <f t="shared" si="85"/>
        <v/>
      </c>
      <c r="AC18" s="62" t="str">
        <f t="shared" si="86"/>
        <v/>
      </c>
      <c r="AD18" s="65"/>
      <c r="AE18" s="65"/>
      <c r="AF18" s="65"/>
      <c r="AG18" s="34" t="str">
        <f t="shared" si="87"/>
        <v/>
      </c>
      <c r="AH18" s="35" t="str">
        <f t="shared" si="88"/>
        <v/>
      </c>
      <c r="AI18" s="57" t="str">
        <f t="shared" si="89"/>
        <v/>
      </c>
      <c r="AJ18" s="62" t="str">
        <f t="shared" si="90"/>
        <v/>
      </c>
      <c r="AK18" s="65"/>
      <c r="AL18" s="65"/>
      <c r="AM18" s="65"/>
      <c r="AN18" s="34" t="str">
        <f t="shared" si="91"/>
        <v/>
      </c>
      <c r="AO18" s="35" t="str">
        <f t="shared" si="92"/>
        <v/>
      </c>
      <c r="AR18" s="13" t="str">
        <f t="shared" si="93"/>
        <v/>
      </c>
      <c r="AS18" s="13" t="str">
        <f t="shared" si="93"/>
        <v/>
      </c>
      <c r="AT18" s="13" t="str">
        <f t="shared" si="93"/>
        <v/>
      </c>
      <c r="AU18" s="22" t="str">
        <f t="shared" si="94"/>
        <v/>
      </c>
      <c r="AV18" s="22" t="str">
        <f t="shared" si="95"/>
        <v/>
      </c>
      <c r="AW18" s="22" t="str">
        <f t="shared" si="96"/>
        <v/>
      </c>
      <c r="AX18" s="22" t="str">
        <f t="shared" si="97"/>
        <v/>
      </c>
      <c r="AY18" s="22" t="str">
        <f t="shared" si="98"/>
        <v/>
      </c>
      <c r="BA18" s="13" t="str">
        <f t="shared" si="99"/>
        <v/>
      </c>
      <c r="BB18" s="13" t="str">
        <f t="shared" si="99"/>
        <v/>
      </c>
      <c r="BC18" s="13" t="str">
        <f t="shared" si="99"/>
        <v/>
      </c>
      <c r="BD18" s="66" t="str">
        <f t="shared" si="100"/>
        <v/>
      </c>
      <c r="BE18" s="22" t="str">
        <f t="shared" si="101"/>
        <v/>
      </c>
      <c r="BF18" s="22" t="str">
        <f t="shared" si="102"/>
        <v/>
      </c>
      <c r="BG18" s="66" t="str">
        <f t="shared" si="103"/>
        <v/>
      </c>
      <c r="BH18" s="22" t="str">
        <f t="shared" si="104"/>
        <v/>
      </c>
      <c r="BI18" s="22" t="str">
        <f t="shared" si="105"/>
        <v/>
      </c>
      <c r="BJ18" s="66" t="str">
        <f t="shared" si="106"/>
        <v/>
      </c>
      <c r="BK18" s="22" t="str">
        <f t="shared" si="107"/>
        <v/>
      </c>
      <c r="BL18" s="22" t="str">
        <f t="shared" si="108"/>
        <v/>
      </c>
      <c r="BM18" s="66" t="str">
        <f t="shared" si="109"/>
        <v/>
      </c>
      <c r="BN18" s="22" t="str">
        <f t="shared" si="110"/>
        <v/>
      </c>
      <c r="BO18" s="22" t="str">
        <f t="shared" si="111"/>
        <v/>
      </c>
      <c r="BP18" s="66" t="str">
        <f t="shared" si="112"/>
        <v/>
      </c>
      <c r="BQ18" s="22" t="str">
        <f t="shared" si="113"/>
        <v/>
      </c>
      <c r="BR18" s="22" t="str">
        <f t="shared" si="114"/>
        <v/>
      </c>
      <c r="BT18" s="13" t="str">
        <f t="shared" si="115"/>
        <v/>
      </c>
      <c r="BU18" s="13" t="str">
        <f t="shared" si="115"/>
        <v/>
      </c>
      <c r="BV18" s="13" t="str">
        <f t="shared" si="115"/>
        <v/>
      </c>
      <c r="BW18" s="66" t="str">
        <f t="shared" si="116"/>
        <v/>
      </c>
      <c r="BX18" s="22" t="str">
        <f t="shared" si="117"/>
        <v/>
      </c>
      <c r="BY18" s="22" t="str">
        <f t="shared" si="118"/>
        <v/>
      </c>
      <c r="BZ18" s="66" t="str">
        <f t="shared" si="119"/>
        <v/>
      </c>
      <c r="CA18" s="22" t="str">
        <f t="shared" si="120"/>
        <v/>
      </c>
      <c r="CB18" s="22" t="str">
        <f t="shared" si="121"/>
        <v/>
      </c>
      <c r="CC18" s="66" t="str">
        <f t="shared" si="122"/>
        <v/>
      </c>
      <c r="CD18" s="22" t="str">
        <f t="shared" si="123"/>
        <v/>
      </c>
      <c r="CE18" s="22" t="str">
        <f t="shared" si="124"/>
        <v/>
      </c>
      <c r="CF18" s="66" t="str">
        <f t="shared" si="125"/>
        <v/>
      </c>
      <c r="CG18" s="22" t="str">
        <f t="shared" si="126"/>
        <v/>
      </c>
      <c r="CH18" s="22" t="str">
        <f t="shared" si="127"/>
        <v/>
      </c>
      <c r="CI18" s="66" t="str">
        <f t="shared" si="128"/>
        <v/>
      </c>
      <c r="CJ18" s="22" t="str">
        <f t="shared" si="129"/>
        <v/>
      </c>
      <c r="CK18" s="22" t="str">
        <f t="shared" si="130"/>
        <v/>
      </c>
    </row>
    <row r="19" spans="1:89" ht="15" customHeight="1" x14ac:dyDescent="0.2">
      <c r="A19" s="60" t="str">
        <f t="shared" si="70"/>
        <v/>
      </c>
      <c r="B19" s="61"/>
      <c r="C19" s="13"/>
      <c r="D19" s="14"/>
      <c r="E19" s="15" t="str">
        <f t="shared" si="71"/>
        <v/>
      </c>
      <c r="F19" s="16" t="str">
        <f t="shared" si="72"/>
        <v/>
      </c>
      <c r="G19" s="8" t="str">
        <f t="shared" si="73"/>
        <v/>
      </c>
      <c r="H19" s="62" t="str">
        <f t="shared" si="74"/>
        <v/>
      </c>
      <c r="I19" s="65"/>
      <c r="J19" s="65"/>
      <c r="K19" s="65"/>
      <c r="L19" s="34" t="str">
        <f t="shared" si="75"/>
        <v/>
      </c>
      <c r="M19" s="35" t="str">
        <f t="shared" si="76"/>
        <v/>
      </c>
      <c r="N19" s="57" t="str">
        <f t="shared" si="77"/>
        <v/>
      </c>
      <c r="O19" s="62" t="str">
        <f t="shared" si="78"/>
        <v/>
      </c>
      <c r="P19" s="65"/>
      <c r="Q19" s="65"/>
      <c r="R19" s="65"/>
      <c r="S19" s="34" t="str">
        <f t="shared" si="79"/>
        <v/>
      </c>
      <c r="T19" s="35" t="str">
        <f t="shared" si="80"/>
        <v/>
      </c>
      <c r="U19" s="57" t="str">
        <f t="shared" si="81"/>
        <v/>
      </c>
      <c r="V19" s="62" t="str">
        <f t="shared" si="82"/>
        <v/>
      </c>
      <c r="W19" s="65"/>
      <c r="X19" s="65"/>
      <c r="Y19" s="65"/>
      <c r="Z19" s="34" t="str">
        <f t="shared" si="83"/>
        <v/>
      </c>
      <c r="AA19" s="35" t="str">
        <f t="shared" si="84"/>
        <v/>
      </c>
      <c r="AB19" s="57" t="str">
        <f t="shared" si="85"/>
        <v/>
      </c>
      <c r="AC19" s="62" t="str">
        <f t="shared" si="86"/>
        <v/>
      </c>
      <c r="AD19" s="65"/>
      <c r="AE19" s="65"/>
      <c r="AF19" s="65"/>
      <c r="AG19" s="34" t="str">
        <f t="shared" si="87"/>
        <v/>
      </c>
      <c r="AH19" s="35" t="str">
        <f t="shared" si="88"/>
        <v/>
      </c>
      <c r="AI19" s="57" t="str">
        <f t="shared" si="89"/>
        <v/>
      </c>
      <c r="AJ19" s="62" t="str">
        <f t="shared" si="90"/>
        <v/>
      </c>
      <c r="AK19" s="65"/>
      <c r="AL19" s="65"/>
      <c r="AM19" s="65"/>
      <c r="AN19" s="34" t="str">
        <f t="shared" si="91"/>
        <v/>
      </c>
      <c r="AO19" s="35" t="str">
        <f t="shared" si="92"/>
        <v/>
      </c>
      <c r="AR19" s="13" t="str">
        <f t="shared" si="93"/>
        <v/>
      </c>
      <c r="AS19" s="13" t="str">
        <f t="shared" si="93"/>
        <v/>
      </c>
      <c r="AT19" s="13" t="str">
        <f t="shared" si="93"/>
        <v/>
      </c>
      <c r="AU19" s="22" t="str">
        <f t="shared" si="94"/>
        <v/>
      </c>
      <c r="AV19" s="22" t="str">
        <f t="shared" si="95"/>
        <v/>
      </c>
      <c r="AW19" s="22" t="str">
        <f t="shared" si="96"/>
        <v/>
      </c>
      <c r="AX19" s="22" t="str">
        <f t="shared" si="97"/>
        <v/>
      </c>
      <c r="AY19" s="22" t="str">
        <f t="shared" si="98"/>
        <v/>
      </c>
      <c r="BA19" s="13" t="str">
        <f t="shared" si="99"/>
        <v/>
      </c>
      <c r="BB19" s="13" t="str">
        <f t="shared" si="99"/>
        <v/>
      </c>
      <c r="BC19" s="13" t="str">
        <f t="shared" si="99"/>
        <v/>
      </c>
      <c r="BD19" s="66" t="str">
        <f t="shared" si="100"/>
        <v/>
      </c>
      <c r="BE19" s="22" t="str">
        <f t="shared" si="101"/>
        <v/>
      </c>
      <c r="BF19" s="22" t="str">
        <f t="shared" si="102"/>
        <v/>
      </c>
      <c r="BG19" s="66" t="str">
        <f t="shared" si="103"/>
        <v/>
      </c>
      <c r="BH19" s="22" t="str">
        <f t="shared" si="104"/>
        <v/>
      </c>
      <c r="BI19" s="22" t="str">
        <f t="shared" si="105"/>
        <v/>
      </c>
      <c r="BJ19" s="66" t="str">
        <f t="shared" si="106"/>
        <v/>
      </c>
      <c r="BK19" s="22" t="str">
        <f t="shared" si="107"/>
        <v/>
      </c>
      <c r="BL19" s="22" t="str">
        <f t="shared" si="108"/>
        <v/>
      </c>
      <c r="BM19" s="66" t="str">
        <f t="shared" si="109"/>
        <v/>
      </c>
      <c r="BN19" s="22" t="str">
        <f t="shared" si="110"/>
        <v/>
      </c>
      <c r="BO19" s="22" t="str">
        <f t="shared" si="111"/>
        <v/>
      </c>
      <c r="BP19" s="66" t="str">
        <f t="shared" si="112"/>
        <v/>
      </c>
      <c r="BQ19" s="22" t="str">
        <f t="shared" si="113"/>
        <v/>
      </c>
      <c r="BR19" s="22" t="str">
        <f t="shared" si="114"/>
        <v/>
      </c>
      <c r="BT19" s="13" t="str">
        <f t="shared" si="115"/>
        <v/>
      </c>
      <c r="BU19" s="13" t="str">
        <f t="shared" si="115"/>
        <v/>
      </c>
      <c r="BV19" s="13" t="str">
        <f t="shared" si="115"/>
        <v/>
      </c>
      <c r="BW19" s="66" t="str">
        <f t="shared" si="116"/>
        <v/>
      </c>
      <c r="BX19" s="22" t="str">
        <f t="shared" si="117"/>
        <v/>
      </c>
      <c r="BY19" s="22" t="str">
        <f t="shared" si="118"/>
        <v/>
      </c>
      <c r="BZ19" s="66" t="str">
        <f t="shared" si="119"/>
        <v/>
      </c>
      <c r="CA19" s="22" t="str">
        <f t="shared" si="120"/>
        <v/>
      </c>
      <c r="CB19" s="22" t="str">
        <f t="shared" si="121"/>
        <v/>
      </c>
      <c r="CC19" s="66" t="str">
        <f t="shared" si="122"/>
        <v/>
      </c>
      <c r="CD19" s="22" t="str">
        <f t="shared" si="123"/>
        <v/>
      </c>
      <c r="CE19" s="22" t="str">
        <f t="shared" si="124"/>
        <v/>
      </c>
      <c r="CF19" s="66" t="str">
        <f t="shared" si="125"/>
        <v/>
      </c>
      <c r="CG19" s="22" t="str">
        <f t="shared" si="126"/>
        <v/>
      </c>
      <c r="CH19" s="22" t="str">
        <f t="shared" si="127"/>
        <v/>
      </c>
      <c r="CI19" s="66" t="str">
        <f t="shared" si="128"/>
        <v/>
      </c>
      <c r="CJ19" s="22" t="str">
        <f t="shared" si="129"/>
        <v/>
      </c>
      <c r="CK19" s="22" t="str">
        <f t="shared" si="130"/>
        <v/>
      </c>
    </row>
    <row r="20" spans="1:89" ht="15" customHeight="1" x14ac:dyDescent="0.2">
      <c r="A20" s="60" t="str">
        <f t="shared" si="70"/>
        <v/>
      </c>
      <c r="B20" s="61"/>
      <c r="C20" s="13"/>
      <c r="D20" s="14"/>
      <c r="E20" s="15" t="str">
        <f t="shared" si="71"/>
        <v/>
      </c>
      <c r="F20" s="16" t="str">
        <f t="shared" si="72"/>
        <v/>
      </c>
      <c r="G20" s="8" t="str">
        <f t="shared" si="73"/>
        <v/>
      </c>
      <c r="H20" s="62" t="str">
        <f t="shared" si="74"/>
        <v/>
      </c>
      <c r="I20" s="65"/>
      <c r="J20" s="65"/>
      <c r="K20" s="65"/>
      <c r="L20" s="34" t="str">
        <f t="shared" si="75"/>
        <v/>
      </c>
      <c r="M20" s="35" t="str">
        <f t="shared" si="76"/>
        <v/>
      </c>
      <c r="N20" s="57" t="str">
        <f t="shared" si="77"/>
        <v/>
      </c>
      <c r="O20" s="62" t="str">
        <f t="shared" si="78"/>
        <v/>
      </c>
      <c r="P20" s="65"/>
      <c r="Q20" s="65"/>
      <c r="R20" s="65"/>
      <c r="S20" s="34" t="str">
        <f t="shared" si="79"/>
        <v/>
      </c>
      <c r="T20" s="35" t="str">
        <f t="shared" si="80"/>
        <v/>
      </c>
      <c r="U20" s="57" t="str">
        <f t="shared" si="81"/>
        <v/>
      </c>
      <c r="V20" s="62" t="str">
        <f t="shared" si="82"/>
        <v/>
      </c>
      <c r="W20" s="65"/>
      <c r="X20" s="65"/>
      <c r="Y20" s="65"/>
      <c r="Z20" s="34" t="str">
        <f t="shared" si="83"/>
        <v/>
      </c>
      <c r="AA20" s="35" t="str">
        <f t="shared" si="84"/>
        <v/>
      </c>
      <c r="AB20" s="57" t="str">
        <f t="shared" si="85"/>
        <v/>
      </c>
      <c r="AC20" s="62" t="str">
        <f t="shared" si="86"/>
        <v/>
      </c>
      <c r="AD20" s="65"/>
      <c r="AE20" s="65"/>
      <c r="AF20" s="65"/>
      <c r="AG20" s="34" t="str">
        <f t="shared" si="87"/>
        <v/>
      </c>
      <c r="AH20" s="35" t="str">
        <f t="shared" si="88"/>
        <v/>
      </c>
      <c r="AI20" s="57" t="str">
        <f t="shared" si="89"/>
        <v/>
      </c>
      <c r="AJ20" s="62" t="str">
        <f t="shared" si="90"/>
        <v/>
      </c>
      <c r="AK20" s="65"/>
      <c r="AL20" s="65"/>
      <c r="AM20" s="65"/>
      <c r="AN20" s="34" t="str">
        <f t="shared" si="91"/>
        <v/>
      </c>
      <c r="AO20" s="35" t="str">
        <f t="shared" si="92"/>
        <v/>
      </c>
      <c r="AR20" s="13" t="str">
        <f t="shared" si="93"/>
        <v/>
      </c>
      <c r="AS20" s="13" t="str">
        <f t="shared" si="93"/>
        <v/>
      </c>
      <c r="AT20" s="13" t="str">
        <f t="shared" si="93"/>
        <v/>
      </c>
      <c r="AU20" s="22" t="str">
        <f t="shared" si="94"/>
        <v/>
      </c>
      <c r="AV20" s="22" t="str">
        <f t="shared" si="95"/>
        <v/>
      </c>
      <c r="AW20" s="22" t="str">
        <f t="shared" si="96"/>
        <v/>
      </c>
      <c r="AX20" s="22" t="str">
        <f t="shared" si="97"/>
        <v/>
      </c>
      <c r="AY20" s="22" t="str">
        <f t="shared" si="98"/>
        <v/>
      </c>
      <c r="BA20" s="13" t="str">
        <f t="shared" si="99"/>
        <v/>
      </c>
      <c r="BB20" s="13" t="str">
        <f t="shared" si="99"/>
        <v/>
      </c>
      <c r="BC20" s="13" t="str">
        <f t="shared" si="99"/>
        <v/>
      </c>
      <c r="BD20" s="66" t="str">
        <f t="shared" si="100"/>
        <v/>
      </c>
      <c r="BE20" s="22" t="str">
        <f t="shared" si="101"/>
        <v/>
      </c>
      <c r="BF20" s="22" t="str">
        <f t="shared" si="102"/>
        <v/>
      </c>
      <c r="BG20" s="66" t="str">
        <f t="shared" si="103"/>
        <v/>
      </c>
      <c r="BH20" s="22" t="str">
        <f t="shared" si="104"/>
        <v/>
      </c>
      <c r="BI20" s="22" t="str">
        <f t="shared" si="105"/>
        <v/>
      </c>
      <c r="BJ20" s="66" t="str">
        <f t="shared" si="106"/>
        <v/>
      </c>
      <c r="BK20" s="22" t="str">
        <f t="shared" si="107"/>
        <v/>
      </c>
      <c r="BL20" s="22" t="str">
        <f t="shared" si="108"/>
        <v/>
      </c>
      <c r="BM20" s="66" t="str">
        <f t="shared" si="109"/>
        <v/>
      </c>
      <c r="BN20" s="22" t="str">
        <f t="shared" si="110"/>
        <v/>
      </c>
      <c r="BO20" s="22" t="str">
        <f t="shared" si="111"/>
        <v/>
      </c>
      <c r="BP20" s="66" t="str">
        <f t="shared" si="112"/>
        <v/>
      </c>
      <c r="BQ20" s="22" t="str">
        <f t="shared" si="113"/>
        <v/>
      </c>
      <c r="BR20" s="22" t="str">
        <f t="shared" si="114"/>
        <v/>
      </c>
      <c r="BT20" s="13" t="str">
        <f t="shared" si="115"/>
        <v/>
      </c>
      <c r="BU20" s="13" t="str">
        <f t="shared" si="115"/>
        <v/>
      </c>
      <c r="BV20" s="13" t="str">
        <f t="shared" si="115"/>
        <v/>
      </c>
      <c r="BW20" s="66" t="str">
        <f t="shared" si="116"/>
        <v/>
      </c>
      <c r="BX20" s="22" t="str">
        <f t="shared" si="117"/>
        <v/>
      </c>
      <c r="BY20" s="22" t="str">
        <f t="shared" si="118"/>
        <v/>
      </c>
      <c r="BZ20" s="66" t="str">
        <f t="shared" si="119"/>
        <v/>
      </c>
      <c r="CA20" s="22" t="str">
        <f t="shared" si="120"/>
        <v/>
      </c>
      <c r="CB20" s="22" t="str">
        <f t="shared" si="121"/>
        <v/>
      </c>
      <c r="CC20" s="66" t="str">
        <f t="shared" si="122"/>
        <v/>
      </c>
      <c r="CD20" s="22" t="str">
        <f t="shared" si="123"/>
        <v/>
      </c>
      <c r="CE20" s="22" t="str">
        <f t="shared" si="124"/>
        <v/>
      </c>
      <c r="CF20" s="66" t="str">
        <f t="shared" si="125"/>
        <v/>
      </c>
      <c r="CG20" s="22" t="str">
        <f t="shared" si="126"/>
        <v/>
      </c>
      <c r="CH20" s="22" t="str">
        <f t="shared" si="127"/>
        <v/>
      </c>
      <c r="CI20" s="66" t="str">
        <f t="shared" si="128"/>
        <v/>
      </c>
      <c r="CJ20" s="22" t="str">
        <f t="shared" si="129"/>
        <v/>
      </c>
      <c r="CK20" s="22" t="str">
        <f t="shared" si="130"/>
        <v/>
      </c>
    </row>
    <row r="21" spans="1:89" ht="15" customHeight="1" x14ac:dyDescent="0.2">
      <c r="A21" s="60" t="str">
        <f t="shared" si="70"/>
        <v/>
      </c>
      <c r="B21" s="61"/>
      <c r="C21" s="13"/>
      <c r="D21" s="14"/>
      <c r="E21" s="15" t="str">
        <f t="shared" si="71"/>
        <v/>
      </c>
      <c r="F21" s="16" t="str">
        <f t="shared" si="72"/>
        <v/>
      </c>
      <c r="G21" s="8" t="str">
        <f t="shared" si="73"/>
        <v/>
      </c>
      <c r="H21" s="62" t="str">
        <f t="shared" si="74"/>
        <v/>
      </c>
      <c r="I21" s="65"/>
      <c r="J21" s="65"/>
      <c r="K21" s="65"/>
      <c r="L21" s="34" t="str">
        <f t="shared" si="75"/>
        <v/>
      </c>
      <c r="M21" s="35" t="str">
        <f t="shared" si="76"/>
        <v/>
      </c>
      <c r="N21" s="57" t="str">
        <f t="shared" si="77"/>
        <v/>
      </c>
      <c r="O21" s="62" t="str">
        <f t="shared" si="78"/>
        <v/>
      </c>
      <c r="P21" s="65"/>
      <c r="Q21" s="65"/>
      <c r="R21" s="65"/>
      <c r="S21" s="34" t="str">
        <f t="shared" si="79"/>
        <v/>
      </c>
      <c r="T21" s="35" t="str">
        <f t="shared" si="80"/>
        <v/>
      </c>
      <c r="U21" s="57" t="str">
        <f t="shared" si="81"/>
        <v/>
      </c>
      <c r="V21" s="62" t="str">
        <f t="shared" si="82"/>
        <v/>
      </c>
      <c r="W21" s="65"/>
      <c r="X21" s="65"/>
      <c r="Y21" s="65"/>
      <c r="Z21" s="34" t="str">
        <f t="shared" si="83"/>
        <v/>
      </c>
      <c r="AA21" s="35" t="str">
        <f t="shared" si="84"/>
        <v/>
      </c>
      <c r="AB21" s="57" t="str">
        <f t="shared" si="85"/>
        <v/>
      </c>
      <c r="AC21" s="62" t="str">
        <f t="shared" si="86"/>
        <v/>
      </c>
      <c r="AD21" s="65"/>
      <c r="AE21" s="65"/>
      <c r="AF21" s="65"/>
      <c r="AG21" s="34" t="str">
        <f t="shared" si="87"/>
        <v/>
      </c>
      <c r="AH21" s="35" t="str">
        <f t="shared" si="88"/>
        <v/>
      </c>
      <c r="AI21" s="57" t="str">
        <f t="shared" si="89"/>
        <v/>
      </c>
      <c r="AJ21" s="62" t="str">
        <f t="shared" si="90"/>
        <v/>
      </c>
      <c r="AK21" s="65"/>
      <c r="AL21" s="65"/>
      <c r="AM21" s="65"/>
      <c r="AN21" s="34" t="str">
        <f t="shared" si="91"/>
        <v/>
      </c>
      <c r="AO21" s="35" t="str">
        <f t="shared" si="92"/>
        <v/>
      </c>
      <c r="AR21" s="13" t="str">
        <f t="shared" si="93"/>
        <v/>
      </c>
      <c r="AS21" s="13" t="str">
        <f t="shared" si="93"/>
        <v/>
      </c>
      <c r="AT21" s="13" t="str">
        <f t="shared" si="93"/>
        <v/>
      </c>
      <c r="AU21" s="22" t="str">
        <f t="shared" si="94"/>
        <v/>
      </c>
      <c r="AV21" s="22" t="str">
        <f t="shared" si="95"/>
        <v/>
      </c>
      <c r="AW21" s="22" t="str">
        <f t="shared" si="96"/>
        <v/>
      </c>
      <c r="AX21" s="22" t="str">
        <f t="shared" si="97"/>
        <v/>
      </c>
      <c r="AY21" s="22" t="str">
        <f t="shared" si="98"/>
        <v/>
      </c>
      <c r="BA21" s="13" t="str">
        <f t="shared" si="99"/>
        <v/>
      </c>
      <c r="BB21" s="13" t="str">
        <f t="shared" si="99"/>
        <v/>
      </c>
      <c r="BC21" s="13" t="str">
        <f t="shared" si="99"/>
        <v/>
      </c>
      <c r="BD21" s="66" t="str">
        <f t="shared" si="100"/>
        <v/>
      </c>
      <c r="BE21" s="22" t="str">
        <f t="shared" si="101"/>
        <v/>
      </c>
      <c r="BF21" s="22" t="str">
        <f t="shared" si="102"/>
        <v/>
      </c>
      <c r="BG21" s="66" t="str">
        <f t="shared" si="103"/>
        <v/>
      </c>
      <c r="BH21" s="22" t="str">
        <f t="shared" si="104"/>
        <v/>
      </c>
      <c r="BI21" s="22" t="str">
        <f t="shared" si="105"/>
        <v/>
      </c>
      <c r="BJ21" s="66" t="str">
        <f t="shared" si="106"/>
        <v/>
      </c>
      <c r="BK21" s="22" t="str">
        <f t="shared" si="107"/>
        <v/>
      </c>
      <c r="BL21" s="22" t="str">
        <f t="shared" si="108"/>
        <v/>
      </c>
      <c r="BM21" s="66" t="str">
        <f t="shared" si="109"/>
        <v/>
      </c>
      <c r="BN21" s="22" t="str">
        <f t="shared" si="110"/>
        <v/>
      </c>
      <c r="BO21" s="22" t="str">
        <f t="shared" si="111"/>
        <v/>
      </c>
      <c r="BP21" s="66" t="str">
        <f t="shared" si="112"/>
        <v/>
      </c>
      <c r="BQ21" s="22" t="str">
        <f t="shared" si="113"/>
        <v/>
      </c>
      <c r="BR21" s="22" t="str">
        <f t="shared" si="114"/>
        <v/>
      </c>
      <c r="BT21" s="13" t="str">
        <f t="shared" si="115"/>
        <v/>
      </c>
      <c r="BU21" s="13" t="str">
        <f t="shared" si="115"/>
        <v/>
      </c>
      <c r="BV21" s="13" t="str">
        <f t="shared" si="115"/>
        <v/>
      </c>
      <c r="BW21" s="66" t="str">
        <f t="shared" si="116"/>
        <v/>
      </c>
      <c r="BX21" s="22" t="str">
        <f t="shared" si="117"/>
        <v/>
      </c>
      <c r="BY21" s="22" t="str">
        <f t="shared" si="118"/>
        <v/>
      </c>
      <c r="BZ21" s="66" t="str">
        <f t="shared" si="119"/>
        <v/>
      </c>
      <c r="CA21" s="22" t="str">
        <f t="shared" si="120"/>
        <v/>
      </c>
      <c r="CB21" s="22" t="str">
        <f t="shared" si="121"/>
        <v/>
      </c>
      <c r="CC21" s="66" t="str">
        <f t="shared" si="122"/>
        <v/>
      </c>
      <c r="CD21" s="22" t="str">
        <f t="shared" si="123"/>
        <v/>
      </c>
      <c r="CE21" s="22" t="str">
        <f t="shared" si="124"/>
        <v/>
      </c>
      <c r="CF21" s="66" t="str">
        <f t="shared" si="125"/>
        <v/>
      </c>
      <c r="CG21" s="22" t="str">
        <f t="shared" si="126"/>
        <v/>
      </c>
      <c r="CH21" s="22" t="str">
        <f t="shared" si="127"/>
        <v/>
      </c>
      <c r="CI21" s="66" t="str">
        <f t="shared" si="128"/>
        <v/>
      </c>
      <c r="CJ21" s="22" t="str">
        <f t="shared" si="129"/>
        <v/>
      </c>
      <c r="CK21" s="22" t="str">
        <f t="shared" si="130"/>
        <v/>
      </c>
    </row>
    <row r="22" spans="1:89" ht="15" customHeight="1" x14ac:dyDescent="0.2">
      <c r="A22" s="60" t="str">
        <f t="shared" si="70"/>
        <v/>
      </c>
      <c r="B22" s="61"/>
      <c r="C22" s="13"/>
      <c r="D22" s="14"/>
      <c r="E22" s="15" t="str">
        <f t="shared" si="71"/>
        <v/>
      </c>
      <c r="F22" s="16" t="str">
        <f t="shared" si="72"/>
        <v/>
      </c>
      <c r="G22" s="8" t="str">
        <f t="shared" si="73"/>
        <v/>
      </c>
      <c r="H22" s="62" t="str">
        <f t="shared" si="74"/>
        <v/>
      </c>
      <c r="I22" s="65"/>
      <c r="J22" s="65"/>
      <c r="K22" s="65"/>
      <c r="L22" s="34" t="str">
        <f t="shared" si="75"/>
        <v/>
      </c>
      <c r="M22" s="35" t="str">
        <f t="shared" si="76"/>
        <v/>
      </c>
      <c r="N22" s="57" t="str">
        <f t="shared" si="77"/>
        <v/>
      </c>
      <c r="O22" s="62" t="str">
        <f t="shared" si="78"/>
        <v/>
      </c>
      <c r="P22" s="65"/>
      <c r="Q22" s="65"/>
      <c r="R22" s="65"/>
      <c r="S22" s="34" t="str">
        <f t="shared" si="79"/>
        <v/>
      </c>
      <c r="T22" s="35" t="str">
        <f t="shared" si="80"/>
        <v/>
      </c>
      <c r="U22" s="57" t="str">
        <f t="shared" si="81"/>
        <v/>
      </c>
      <c r="V22" s="62" t="str">
        <f t="shared" si="82"/>
        <v/>
      </c>
      <c r="W22" s="65"/>
      <c r="X22" s="65"/>
      <c r="Y22" s="65"/>
      <c r="Z22" s="34" t="str">
        <f t="shared" si="83"/>
        <v/>
      </c>
      <c r="AA22" s="35" t="str">
        <f t="shared" si="84"/>
        <v/>
      </c>
      <c r="AB22" s="57" t="str">
        <f t="shared" si="85"/>
        <v/>
      </c>
      <c r="AC22" s="62" t="str">
        <f t="shared" si="86"/>
        <v/>
      </c>
      <c r="AD22" s="65"/>
      <c r="AE22" s="65"/>
      <c r="AF22" s="65"/>
      <c r="AG22" s="34" t="str">
        <f t="shared" si="87"/>
        <v/>
      </c>
      <c r="AH22" s="35" t="str">
        <f t="shared" si="88"/>
        <v/>
      </c>
      <c r="AI22" s="57" t="str">
        <f t="shared" si="89"/>
        <v/>
      </c>
      <c r="AJ22" s="62" t="str">
        <f t="shared" si="90"/>
        <v/>
      </c>
      <c r="AK22" s="65"/>
      <c r="AL22" s="65"/>
      <c r="AM22" s="65"/>
      <c r="AN22" s="34" t="str">
        <f t="shared" si="91"/>
        <v/>
      </c>
      <c r="AO22" s="35" t="str">
        <f t="shared" si="92"/>
        <v/>
      </c>
      <c r="AR22" s="13" t="str">
        <f t="shared" si="93"/>
        <v/>
      </c>
      <c r="AS22" s="13" t="str">
        <f t="shared" si="93"/>
        <v/>
      </c>
      <c r="AT22" s="13" t="str">
        <f t="shared" si="93"/>
        <v/>
      </c>
      <c r="AU22" s="22" t="str">
        <f t="shared" si="94"/>
        <v/>
      </c>
      <c r="AV22" s="22" t="str">
        <f t="shared" si="95"/>
        <v/>
      </c>
      <c r="AW22" s="22" t="str">
        <f t="shared" si="96"/>
        <v/>
      </c>
      <c r="AX22" s="22" t="str">
        <f t="shared" si="97"/>
        <v/>
      </c>
      <c r="AY22" s="22" t="str">
        <f t="shared" si="98"/>
        <v/>
      </c>
      <c r="BA22" s="13" t="str">
        <f t="shared" si="99"/>
        <v/>
      </c>
      <c r="BB22" s="13" t="str">
        <f t="shared" si="99"/>
        <v/>
      </c>
      <c r="BC22" s="13" t="str">
        <f t="shared" si="99"/>
        <v/>
      </c>
      <c r="BD22" s="66" t="str">
        <f t="shared" si="100"/>
        <v/>
      </c>
      <c r="BE22" s="22" t="str">
        <f t="shared" si="101"/>
        <v/>
      </c>
      <c r="BF22" s="22" t="str">
        <f t="shared" si="102"/>
        <v/>
      </c>
      <c r="BG22" s="66" t="str">
        <f t="shared" si="103"/>
        <v/>
      </c>
      <c r="BH22" s="22" t="str">
        <f t="shared" si="104"/>
        <v/>
      </c>
      <c r="BI22" s="22" t="str">
        <f t="shared" si="105"/>
        <v/>
      </c>
      <c r="BJ22" s="66" t="str">
        <f t="shared" si="106"/>
        <v/>
      </c>
      <c r="BK22" s="22" t="str">
        <f t="shared" si="107"/>
        <v/>
      </c>
      <c r="BL22" s="22" t="str">
        <f t="shared" si="108"/>
        <v/>
      </c>
      <c r="BM22" s="66" t="str">
        <f t="shared" si="109"/>
        <v/>
      </c>
      <c r="BN22" s="22" t="str">
        <f t="shared" si="110"/>
        <v/>
      </c>
      <c r="BO22" s="22" t="str">
        <f t="shared" si="111"/>
        <v/>
      </c>
      <c r="BP22" s="66" t="str">
        <f t="shared" si="112"/>
        <v/>
      </c>
      <c r="BQ22" s="22" t="str">
        <f t="shared" si="113"/>
        <v/>
      </c>
      <c r="BR22" s="22" t="str">
        <f t="shared" si="114"/>
        <v/>
      </c>
      <c r="BT22" s="13" t="str">
        <f t="shared" si="115"/>
        <v/>
      </c>
      <c r="BU22" s="13" t="str">
        <f t="shared" si="115"/>
        <v/>
      </c>
      <c r="BV22" s="13" t="str">
        <f t="shared" si="115"/>
        <v/>
      </c>
      <c r="BW22" s="66" t="str">
        <f t="shared" si="116"/>
        <v/>
      </c>
      <c r="BX22" s="22" t="str">
        <f t="shared" si="117"/>
        <v/>
      </c>
      <c r="BY22" s="22" t="str">
        <f t="shared" si="118"/>
        <v/>
      </c>
      <c r="BZ22" s="66" t="str">
        <f t="shared" si="119"/>
        <v/>
      </c>
      <c r="CA22" s="22" t="str">
        <f t="shared" si="120"/>
        <v/>
      </c>
      <c r="CB22" s="22" t="str">
        <f t="shared" si="121"/>
        <v/>
      </c>
      <c r="CC22" s="66" t="str">
        <f t="shared" si="122"/>
        <v/>
      </c>
      <c r="CD22" s="22" t="str">
        <f t="shared" si="123"/>
        <v/>
      </c>
      <c r="CE22" s="22" t="str">
        <f t="shared" si="124"/>
        <v/>
      </c>
      <c r="CF22" s="66" t="str">
        <f t="shared" si="125"/>
        <v/>
      </c>
      <c r="CG22" s="22" t="str">
        <f t="shared" si="126"/>
        <v/>
      </c>
      <c r="CH22" s="22" t="str">
        <f t="shared" si="127"/>
        <v/>
      </c>
      <c r="CI22" s="66" t="str">
        <f t="shared" si="128"/>
        <v/>
      </c>
      <c r="CJ22" s="22" t="str">
        <f t="shared" si="129"/>
        <v/>
      </c>
      <c r="CK22" s="22" t="str">
        <f t="shared" si="130"/>
        <v/>
      </c>
    </row>
    <row r="23" spans="1:89" ht="15" customHeight="1" x14ac:dyDescent="0.2">
      <c r="A23" s="60" t="str">
        <f t="shared" si="70"/>
        <v/>
      </c>
      <c r="B23" s="61"/>
      <c r="C23" s="13"/>
      <c r="D23" s="14"/>
      <c r="E23" s="15" t="str">
        <f t="shared" si="71"/>
        <v/>
      </c>
      <c r="F23" s="16" t="str">
        <f t="shared" si="72"/>
        <v/>
      </c>
      <c r="G23" s="8" t="str">
        <f t="shared" si="73"/>
        <v/>
      </c>
      <c r="H23" s="62" t="str">
        <f t="shared" si="74"/>
        <v/>
      </c>
      <c r="I23" s="65"/>
      <c r="J23" s="65"/>
      <c r="K23" s="65"/>
      <c r="L23" s="34" t="str">
        <f t="shared" si="75"/>
        <v/>
      </c>
      <c r="M23" s="35" t="str">
        <f t="shared" si="76"/>
        <v/>
      </c>
      <c r="N23" s="57" t="str">
        <f t="shared" si="77"/>
        <v/>
      </c>
      <c r="O23" s="62" t="str">
        <f t="shared" si="78"/>
        <v/>
      </c>
      <c r="P23" s="65"/>
      <c r="Q23" s="65"/>
      <c r="R23" s="65"/>
      <c r="S23" s="34" t="str">
        <f t="shared" si="79"/>
        <v/>
      </c>
      <c r="T23" s="35" t="str">
        <f t="shared" si="80"/>
        <v/>
      </c>
      <c r="U23" s="57" t="str">
        <f t="shared" si="81"/>
        <v/>
      </c>
      <c r="V23" s="62" t="str">
        <f t="shared" si="82"/>
        <v/>
      </c>
      <c r="W23" s="65"/>
      <c r="X23" s="65"/>
      <c r="Y23" s="65"/>
      <c r="Z23" s="34" t="str">
        <f t="shared" si="83"/>
        <v/>
      </c>
      <c r="AA23" s="35" t="str">
        <f t="shared" si="84"/>
        <v/>
      </c>
      <c r="AB23" s="57" t="str">
        <f t="shared" si="85"/>
        <v/>
      </c>
      <c r="AC23" s="62" t="str">
        <f t="shared" si="86"/>
        <v/>
      </c>
      <c r="AD23" s="65"/>
      <c r="AE23" s="65"/>
      <c r="AF23" s="65"/>
      <c r="AG23" s="34" t="str">
        <f t="shared" si="87"/>
        <v/>
      </c>
      <c r="AH23" s="35" t="str">
        <f t="shared" si="88"/>
        <v/>
      </c>
      <c r="AI23" s="57" t="str">
        <f t="shared" si="89"/>
        <v/>
      </c>
      <c r="AJ23" s="62" t="str">
        <f t="shared" si="90"/>
        <v/>
      </c>
      <c r="AK23" s="65"/>
      <c r="AL23" s="65"/>
      <c r="AM23" s="65"/>
      <c r="AN23" s="34" t="str">
        <f t="shared" si="91"/>
        <v/>
      </c>
      <c r="AO23" s="35" t="str">
        <f t="shared" si="92"/>
        <v/>
      </c>
      <c r="AR23" s="13" t="str">
        <f t="shared" si="93"/>
        <v/>
      </c>
      <c r="AS23" s="13" t="str">
        <f t="shared" si="93"/>
        <v/>
      </c>
      <c r="AT23" s="13" t="str">
        <f t="shared" si="93"/>
        <v/>
      </c>
      <c r="AU23" s="22" t="str">
        <f t="shared" si="94"/>
        <v/>
      </c>
      <c r="AV23" s="22" t="str">
        <f t="shared" si="95"/>
        <v/>
      </c>
      <c r="AW23" s="22" t="str">
        <f t="shared" si="96"/>
        <v/>
      </c>
      <c r="AX23" s="22" t="str">
        <f t="shared" si="97"/>
        <v/>
      </c>
      <c r="AY23" s="22" t="str">
        <f t="shared" si="98"/>
        <v/>
      </c>
      <c r="BA23" s="13" t="str">
        <f t="shared" si="99"/>
        <v/>
      </c>
      <c r="BB23" s="13" t="str">
        <f t="shared" si="99"/>
        <v/>
      </c>
      <c r="BC23" s="13" t="str">
        <f t="shared" si="99"/>
        <v/>
      </c>
      <c r="BD23" s="66" t="str">
        <f t="shared" si="100"/>
        <v/>
      </c>
      <c r="BE23" s="22" t="str">
        <f t="shared" si="101"/>
        <v/>
      </c>
      <c r="BF23" s="22" t="str">
        <f t="shared" si="102"/>
        <v/>
      </c>
      <c r="BG23" s="66" t="str">
        <f t="shared" si="103"/>
        <v/>
      </c>
      <c r="BH23" s="22" t="str">
        <f t="shared" si="104"/>
        <v/>
      </c>
      <c r="BI23" s="22" t="str">
        <f t="shared" si="105"/>
        <v/>
      </c>
      <c r="BJ23" s="66" t="str">
        <f t="shared" si="106"/>
        <v/>
      </c>
      <c r="BK23" s="22" t="str">
        <f t="shared" si="107"/>
        <v/>
      </c>
      <c r="BL23" s="22" t="str">
        <f t="shared" si="108"/>
        <v/>
      </c>
      <c r="BM23" s="66" t="str">
        <f t="shared" si="109"/>
        <v/>
      </c>
      <c r="BN23" s="22" t="str">
        <f t="shared" si="110"/>
        <v/>
      </c>
      <c r="BO23" s="22" t="str">
        <f t="shared" si="111"/>
        <v/>
      </c>
      <c r="BP23" s="66" t="str">
        <f t="shared" si="112"/>
        <v/>
      </c>
      <c r="BQ23" s="22" t="str">
        <f t="shared" si="113"/>
        <v/>
      </c>
      <c r="BR23" s="22" t="str">
        <f t="shared" si="114"/>
        <v/>
      </c>
      <c r="BT23" s="13" t="str">
        <f t="shared" si="115"/>
        <v/>
      </c>
      <c r="BU23" s="13" t="str">
        <f t="shared" si="115"/>
        <v/>
      </c>
      <c r="BV23" s="13" t="str">
        <f t="shared" si="115"/>
        <v/>
      </c>
      <c r="BW23" s="66" t="str">
        <f t="shared" si="116"/>
        <v/>
      </c>
      <c r="BX23" s="22" t="str">
        <f t="shared" si="117"/>
        <v/>
      </c>
      <c r="BY23" s="22" t="str">
        <f t="shared" si="118"/>
        <v/>
      </c>
      <c r="BZ23" s="66" t="str">
        <f t="shared" si="119"/>
        <v/>
      </c>
      <c r="CA23" s="22" t="str">
        <f t="shared" si="120"/>
        <v/>
      </c>
      <c r="CB23" s="22" t="str">
        <f t="shared" si="121"/>
        <v/>
      </c>
      <c r="CC23" s="66" t="str">
        <f t="shared" si="122"/>
        <v/>
      </c>
      <c r="CD23" s="22" t="str">
        <f t="shared" si="123"/>
        <v/>
      </c>
      <c r="CE23" s="22" t="str">
        <f t="shared" si="124"/>
        <v/>
      </c>
      <c r="CF23" s="66" t="str">
        <f t="shared" si="125"/>
        <v/>
      </c>
      <c r="CG23" s="22" t="str">
        <f t="shared" si="126"/>
        <v/>
      </c>
      <c r="CH23" s="22" t="str">
        <f t="shared" si="127"/>
        <v/>
      </c>
      <c r="CI23" s="66" t="str">
        <f t="shared" si="128"/>
        <v/>
      </c>
      <c r="CJ23" s="22" t="str">
        <f t="shared" si="129"/>
        <v/>
      </c>
      <c r="CK23" s="22" t="str">
        <f t="shared" si="130"/>
        <v/>
      </c>
    </row>
    <row r="24" spans="1:89" ht="15" customHeight="1" x14ac:dyDescent="0.2">
      <c r="A24" s="60" t="str">
        <f t="shared" si="70"/>
        <v/>
      </c>
      <c r="B24" s="61"/>
      <c r="C24" s="13"/>
      <c r="D24" s="14"/>
      <c r="E24" s="15" t="str">
        <f t="shared" si="71"/>
        <v/>
      </c>
      <c r="F24" s="16" t="str">
        <f t="shared" si="72"/>
        <v/>
      </c>
      <c r="G24" s="8" t="str">
        <f t="shared" si="73"/>
        <v/>
      </c>
      <c r="H24" s="62" t="str">
        <f t="shared" si="74"/>
        <v/>
      </c>
      <c r="I24" s="65"/>
      <c r="J24" s="65"/>
      <c r="K24" s="65"/>
      <c r="L24" s="34" t="str">
        <f t="shared" si="75"/>
        <v/>
      </c>
      <c r="M24" s="35" t="str">
        <f t="shared" si="76"/>
        <v/>
      </c>
      <c r="N24" s="57" t="str">
        <f t="shared" si="77"/>
        <v/>
      </c>
      <c r="O24" s="62" t="str">
        <f t="shared" si="78"/>
        <v/>
      </c>
      <c r="P24" s="65"/>
      <c r="Q24" s="65"/>
      <c r="R24" s="65"/>
      <c r="S24" s="34" t="str">
        <f t="shared" si="79"/>
        <v/>
      </c>
      <c r="T24" s="35" t="str">
        <f t="shared" si="80"/>
        <v/>
      </c>
      <c r="U24" s="57" t="str">
        <f t="shared" si="81"/>
        <v/>
      </c>
      <c r="V24" s="62" t="str">
        <f t="shared" si="82"/>
        <v/>
      </c>
      <c r="W24" s="65"/>
      <c r="X24" s="65"/>
      <c r="Y24" s="65"/>
      <c r="Z24" s="34" t="str">
        <f t="shared" si="83"/>
        <v/>
      </c>
      <c r="AA24" s="35" t="str">
        <f t="shared" si="84"/>
        <v/>
      </c>
      <c r="AB24" s="57" t="str">
        <f t="shared" si="85"/>
        <v/>
      </c>
      <c r="AC24" s="62" t="str">
        <f t="shared" si="86"/>
        <v/>
      </c>
      <c r="AD24" s="65"/>
      <c r="AE24" s="65"/>
      <c r="AF24" s="65"/>
      <c r="AG24" s="34" t="str">
        <f t="shared" si="87"/>
        <v/>
      </c>
      <c r="AH24" s="35" t="str">
        <f t="shared" si="88"/>
        <v/>
      </c>
      <c r="AI24" s="57" t="str">
        <f t="shared" si="89"/>
        <v/>
      </c>
      <c r="AJ24" s="62" t="str">
        <f t="shared" si="90"/>
        <v/>
      </c>
      <c r="AK24" s="65"/>
      <c r="AL24" s="65"/>
      <c r="AM24" s="65"/>
      <c r="AN24" s="34" t="str">
        <f t="shared" si="91"/>
        <v/>
      </c>
      <c r="AO24" s="35" t="str">
        <f t="shared" si="92"/>
        <v/>
      </c>
      <c r="AR24" s="13" t="str">
        <f t="shared" si="93"/>
        <v/>
      </c>
      <c r="AS24" s="13" t="str">
        <f t="shared" si="93"/>
        <v/>
      </c>
      <c r="AT24" s="13" t="str">
        <f t="shared" si="93"/>
        <v/>
      </c>
      <c r="AU24" s="22" t="str">
        <f t="shared" si="94"/>
        <v/>
      </c>
      <c r="AV24" s="22" t="str">
        <f t="shared" si="95"/>
        <v/>
      </c>
      <c r="AW24" s="22" t="str">
        <f t="shared" si="96"/>
        <v/>
      </c>
      <c r="AX24" s="22" t="str">
        <f t="shared" si="97"/>
        <v/>
      </c>
      <c r="AY24" s="22" t="str">
        <f t="shared" si="98"/>
        <v/>
      </c>
      <c r="BA24" s="13" t="str">
        <f t="shared" si="99"/>
        <v/>
      </c>
      <c r="BB24" s="13" t="str">
        <f t="shared" si="99"/>
        <v/>
      </c>
      <c r="BC24" s="13" t="str">
        <f t="shared" si="99"/>
        <v/>
      </c>
      <c r="BD24" s="66" t="str">
        <f t="shared" si="100"/>
        <v/>
      </c>
      <c r="BE24" s="22" t="str">
        <f t="shared" si="101"/>
        <v/>
      </c>
      <c r="BF24" s="22" t="str">
        <f t="shared" si="102"/>
        <v/>
      </c>
      <c r="BG24" s="66" t="str">
        <f t="shared" si="103"/>
        <v/>
      </c>
      <c r="BH24" s="22" t="str">
        <f t="shared" si="104"/>
        <v/>
      </c>
      <c r="BI24" s="22" t="str">
        <f t="shared" si="105"/>
        <v/>
      </c>
      <c r="BJ24" s="66" t="str">
        <f t="shared" si="106"/>
        <v/>
      </c>
      <c r="BK24" s="22" t="str">
        <f t="shared" si="107"/>
        <v/>
      </c>
      <c r="BL24" s="22" t="str">
        <f t="shared" si="108"/>
        <v/>
      </c>
      <c r="BM24" s="66" t="str">
        <f t="shared" si="109"/>
        <v/>
      </c>
      <c r="BN24" s="22" t="str">
        <f t="shared" si="110"/>
        <v/>
      </c>
      <c r="BO24" s="22" t="str">
        <f t="shared" si="111"/>
        <v/>
      </c>
      <c r="BP24" s="66" t="str">
        <f t="shared" si="112"/>
        <v/>
      </c>
      <c r="BQ24" s="22" t="str">
        <f t="shared" si="113"/>
        <v/>
      </c>
      <c r="BR24" s="22" t="str">
        <f t="shared" si="114"/>
        <v/>
      </c>
      <c r="BT24" s="13" t="str">
        <f t="shared" si="115"/>
        <v/>
      </c>
      <c r="BU24" s="13" t="str">
        <f t="shared" si="115"/>
        <v/>
      </c>
      <c r="BV24" s="13" t="str">
        <f t="shared" si="115"/>
        <v/>
      </c>
      <c r="BW24" s="66" t="str">
        <f t="shared" si="116"/>
        <v/>
      </c>
      <c r="BX24" s="22" t="str">
        <f t="shared" si="117"/>
        <v/>
      </c>
      <c r="BY24" s="22" t="str">
        <f t="shared" si="118"/>
        <v/>
      </c>
      <c r="BZ24" s="66" t="str">
        <f t="shared" si="119"/>
        <v/>
      </c>
      <c r="CA24" s="22" t="str">
        <f t="shared" si="120"/>
        <v/>
      </c>
      <c r="CB24" s="22" t="str">
        <f t="shared" si="121"/>
        <v/>
      </c>
      <c r="CC24" s="66" t="str">
        <f t="shared" si="122"/>
        <v/>
      </c>
      <c r="CD24" s="22" t="str">
        <f t="shared" si="123"/>
        <v/>
      </c>
      <c r="CE24" s="22" t="str">
        <f t="shared" si="124"/>
        <v/>
      </c>
      <c r="CF24" s="66" t="str">
        <f t="shared" si="125"/>
        <v/>
      </c>
      <c r="CG24" s="22" t="str">
        <f t="shared" si="126"/>
        <v/>
      </c>
      <c r="CH24" s="22" t="str">
        <f t="shared" si="127"/>
        <v/>
      </c>
      <c r="CI24" s="66" t="str">
        <f t="shared" si="128"/>
        <v/>
      </c>
      <c r="CJ24" s="22" t="str">
        <f t="shared" si="129"/>
        <v/>
      </c>
      <c r="CK24" s="22" t="str">
        <f t="shared" si="130"/>
        <v/>
      </c>
    </row>
    <row r="25" spans="1:89" ht="15" customHeight="1" x14ac:dyDescent="0.2">
      <c r="A25" s="60" t="str">
        <f t="shared" si="70"/>
        <v/>
      </c>
      <c r="B25" s="61"/>
      <c r="C25" s="13"/>
      <c r="D25" s="14"/>
      <c r="E25" s="15" t="str">
        <f t="shared" si="71"/>
        <v/>
      </c>
      <c r="F25" s="16" t="str">
        <f t="shared" si="72"/>
        <v/>
      </c>
      <c r="G25" s="8" t="str">
        <f t="shared" si="73"/>
        <v/>
      </c>
      <c r="H25" s="62" t="str">
        <f t="shared" si="74"/>
        <v/>
      </c>
      <c r="I25" s="65"/>
      <c r="J25" s="65"/>
      <c r="K25" s="65"/>
      <c r="L25" s="34" t="str">
        <f t="shared" si="75"/>
        <v/>
      </c>
      <c r="M25" s="35" t="str">
        <f t="shared" si="76"/>
        <v/>
      </c>
      <c r="N25" s="57" t="str">
        <f t="shared" si="77"/>
        <v/>
      </c>
      <c r="O25" s="62" t="str">
        <f t="shared" si="78"/>
        <v/>
      </c>
      <c r="P25" s="65"/>
      <c r="Q25" s="65"/>
      <c r="R25" s="65"/>
      <c r="S25" s="34" t="str">
        <f t="shared" si="79"/>
        <v/>
      </c>
      <c r="T25" s="35" t="str">
        <f t="shared" si="80"/>
        <v/>
      </c>
      <c r="U25" s="57" t="str">
        <f t="shared" si="81"/>
        <v/>
      </c>
      <c r="V25" s="62" t="str">
        <f t="shared" si="82"/>
        <v/>
      </c>
      <c r="W25" s="65"/>
      <c r="X25" s="65"/>
      <c r="Y25" s="65"/>
      <c r="Z25" s="34" t="str">
        <f t="shared" si="83"/>
        <v/>
      </c>
      <c r="AA25" s="35" t="str">
        <f t="shared" si="84"/>
        <v/>
      </c>
      <c r="AB25" s="57" t="str">
        <f t="shared" si="85"/>
        <v/>
      </c>
      <c r="AC25" s="62" t="str">
        <f t="shared" si="86"/>
        <v/>
      </c>
      <c r="AD25" s="65"/>
      <c r="AE25" s="65"/>
      <c r="AF25" s="65"/>
      <c r="AG25" s="34" t="str">
        <f t="shared" si="87"/>
        <v/>
      </c>
      <c r="AH25" s="35" t="str">
        <f t="shared" si="88"/>
        <v/>
      </c>
      <c r="AI25" s="57" t="str">
        <f t="shared" si="89"/>
        <v/>
      </c>
      <c r="AJ25" s="62" t="str">
        <f t="shared" si="90"/>
        <v/>
      </c>
      <c r="AK25" s="65"/>
      <c r="AL25" s="65"/>
      <c r="AM25" s="65"/>
      <c r="AN25" s="34" t="str">
        <f t="shared" si="91"/>
        <v/>
      </c>
      <c r="AO25" s="35" t="str">
        <f t="shared" si="92"/>
        <v/>
      </c>
      <c r="AR25" s="13" t="str">
        <f t="shared" si="93"/>
        <v/>
      </c>
      <c r="AS25" s="13" t="str">
        <f t="shared" si="93"/>
        <v/>
      </c>
      <c r="AT25" s="13" t="str">
        <f t="shared" si="93"/>
        <v/>
      </c>
      <c r="AU25" s="22" t="str">
        <f t="shared" si="94"/>
        <v/>
      </c>
      <c r="AV25" s="22" t="str">
        <f t="shared" si="95"/>
        <v/>
      </c>
      <c r="AW25" s="22" t="str">
        <f t="shared" si="96"/>
        <v/>
      </c>
      <c r="AX25" s="22" t="str">
        <f t="shared" si="97"/>
        <v/>
      </c>
      <c r="AY25" s="22" t="str">
        <f t="shared" si="98"/>
        <v/>
      </c>
      <c r="BA25" s="13" t="str">
        <f t="shared" si="99"/>
        <v/>
      </c>
      <c r="BB25" s="13" t="str">
        <f t="shared" si="99"/>
        <v/>
      </c>
      <c r="BC25" s="13" t="str">
        <f t="shared" si="99"/>
        <v/>
      </c>
      <c r="BD25" s="66" t="str">
        <f t="shared" si="100"/>
        <v/>
      </c>
      <c r="BE25" s="22" t="str">
        <f t="shared" si="101"/>
        <v/>
      </c>
      <c r="BF25" s="22" t="str">
        <f t="shared" si="102"/>
        <v/>
      </c>
      <c r="BG25" s="66" t="str">
        <f t="shared" si="103"/>
        <v/>
      </c>
      <c r="BH25" s="22" t="str">
        <f t="shared" si="104"/>
        <v/>
      </c>
      <c r="BI25" s="22" t="str">
        <f t="shared" si="105"/>
        <v/>
      </c>
      <c r="BJ25" s="66" t="str">
        <f t="shared" si="106"/>
        <v/>
      </c>
      <c r="BK25" s="22" t="str">
        <f t="shared" si="107"/>
        <v/>
      </c>
      <c r="BL25" s="22" t="str">
        <f t="shared" si="108"/>
        <v/>
      </c>
      <c r="BM25" s="66" t="str">
        <f t="shared" si="109"/>
        <v/>
      </c>
      <c r="BN25" s="22" t="str">
        <f t="shared" si="110"/>
        <v/>
      </c>
      <c r="BO25" s="22" t="str">
        <f t="shared" si="111"/>
        <v/>
      </c>
      <c r="BP25" s="66" t="str">
        <f t="shared" si="112"/>
        <v/>
      </c>
      <c r="BQ25" s="22" t="str">
        <f t="shared" si="113"/>
        <v/>
      </c>
      <c r="BR25" s="22" t="str">
        <f t="shared" si="114"/>
        <v/>
      </c>
      <c r="BT25" s="13" t="str">
        <f t="shared" si="115"/>
        <v/>
      </c>
      <c r="BU25" s="13" t="str">
        <f t="shared" si="115"/>
        <v/>
      </c>
      <c r="BV25" s="13" t="str">
        <f t="shared" si="115"/>
        <v/>
      </c>
      <c r="BW25" s="66" t="str">
        <f t="shared" si="116"/>
        <v/>
      </c>
      <c r="BX25" s="22" t="str">
        <f t="shared" si="117"/>
        <v/>
      </c>
      <c r="BY25" s="22" t="str">
        <f t="shared" si="118"/>
        <v/>
      </c>
      <c r="BZ25" s="66" t="str">
        <f t="shared" si="119"/>
        <v/>
      </c>
      <c r="CA25" s="22" t="str">
        <f t="shared" si="120"/>
        <v/>
      </c>
      <c r="CB25" s="22" t="str">
        <f t="shared" si="121"/>
        <v/>
      </c>
      <c r="CC25" s="66" t="str">
        <f t="shared" si="122"/>
        <v/>
      </c>
      <c r="CD25" s="22" t="str">
        <f t="shared" si="123"/>
        <v/>
      </c>
      <c r="CE25" s="22" t="str">
        <f t="shared" si="124"/>
        <v/>
      </c>
      <c r="CF25" s="66" t="str">
        <f t="shared" si="125"/>
        <v/>
      </c>
      <c r="CG25" s="22" t="str">
        <f t="shared" si="126"/>
        <v/>
      </c>
      <c r="CH25" s="22" t="str">
        <f t="shared" si="127"/>
        <v/>
      </c>
      <c r="CI25" s="66" t="str">
        <f t="shared" si="128"/>
        <v/>
      </c>
      <c r="CJ25" s="22" t="str">
        <f t="shared" si="129"/>
        <v/>
      </c>
      <c r="CK25" s="22" t="str">
        <f t="shared" si="130"/>
        <v/>
      </c>
    </row>
    <row r="26" spans="1:89" ht="15" customHeight="1" x14ac:dyDescent="0.2">
      <c r="A26" s="60" t="str">
        <f t="shared" si="70"/>
        <v/>
      </c>
      <c r="B26" s="61"/>
      <c r="C26" s="13"/>
      <c r="D26" s="14"/>
      <c r="E26" s="15" t="str">
        <f t="shared" si="71"/>
        <v/>
      </c>
      <c r="F26" s="16" t="str">
        <f t="shared" si="72"/>
        <v/>
      </c>
      <c r="G26" s="8" t="str">
        <f t="shared" si="73"/>
        <v/>
      </c>
      <c r="H26" s="62" t="str">
        <f t="shared" si="74"/>
        <v/>
      </c>
      <c r="I26" s="65"/>
      <c r="J26" s="65"/>
      <c r="K26" s="65"/>
      <c r="L26" s="34" t="str">
        <f t="shared" si="75"/>
        <v/>
      </c>
      <c r="M26" s="35" t="str">
        <f t="shared" si="76"/>
        <v/>
      </c>
      <c r="N26" s="57" t="str">
        <f t="shared" si="77"/>
        <v/>
      </c>
      <c r="O26" s="62" t="str">
        <f t="shared" si="78"/>
        <v/>
      </c>
      <c r="P26" s="65"/>
      <c r="Q26" s="65"/>
      <c r="R26" s="65"/>
      <c r="S26" s="34" t="str">
        <f t="shared" si="79"/>
        <v/>
      </c>
      <c r="T26" s="35" t="str">
        <f t="shared" si="80"/>
        <v/>
      </c>
      <c r="U26" s="57" t="str">
        <f t="shared" si="81"/>
        <v/>
      </c>
      <c r="V26" s="62" t="str">
        <f t="shared" si="82"/>
        <v/>
      </c>
      <c r="W26" s="65"/>
      <c r="X26" s="65"/>
      <c r="Y26" s="65"/>
      <c r="Z26" s="34" t="str">
        <f t="shared" si="83"/>
        <v/>
      </c>
      <c r="AA26" s="35" t="str">
        <f t="shared" si="84"/>
        <v/>
      </c>
      <c r="AB26" s="57" t="str">
        <f t="shared" si="85"/>
        <v/>
      </c>
      <c r="AC26" s="62" t="str">
        <f t="shared" si="86"/>
        <v/>
      </c>
      <c r="AD26" s="65"/>
      <c r="AE26" s="65"/>
      <c r="AF26" s="65"/>
      <c r="AG26" s="34" t="str">
        <f t="shared" si="87"/>
        <v/>
      </c>
      <c r="AH26" s="35" t="str">
        <f t="shared" si="88"/>
        <v/>
      </c>
      <c r="AI26" s="57" t="str">
        <f t="shared" si="89"/>
        <v/>
      </c>
      <c r="AJ26" s="62" t="str">
        <f t="shared" si="90"/>
        <v/>
      </c>
      <c r="AK26" s="65"/>
      <c r="AL26" s="65"/>
      <c r="AM26" s="65"/>
      <c r="AN26" s="34" t="str">
        <f t="shared" si="91"/>
        <v/>
      </c>
      <c r="AO26" s="35" t="str">
        <f t="shared" si="92"/>
        <v/>
      </c>
      <c r="AR26" s="13" t="str">
        <f t="shared" si="93"/>
        <v/>
      </c>
      <c r="AS26" s="13" t="str">
        <f t="shared" si="93"/>
        <v/>
      </c>
      <c r="AT26" s="13" t="str">
        <f t="shared" si="93"/>
        <v/>
      </c>
      <c r="AU26" s="22" t="str">
        <f t="shared" si="94"/>
        <v/>
      </c>
      <c r="AV26" s="22" t="str">
        <f t="shared" si="95"/>
        <v/>
      </c>
      <c r="AW26" s="22" t="str">
        <f t="shared" si="96"/>
        <v/>
      </c>
      <c r="AX26" s="22" t="str">
        <f t="shared" si="97"/>
        <v/>
      </c>
      <c r="AY26" s="22" t="str">
        <f t="shared" si="98"/>
        <v/>
      </c>
      <c r="BA26" s="13" t="str">
        <f t="shared" si="99"/>
        <v/>
      </c>
      <c r="BB26" s="13" t="str">
        <f t="shared" si="99"/>
        <v/>
      </c>
      <c r="BC26" s="13" t="str">
        <f t="shared" si="99"/>
        <v/>
      </c>
      <c r="BD26" s="66" t="str">
        <f t="shared" si="100"/>
        <v/>
      </c>
      <c r="BE26" s="22" t="str">
        <f t="shared" si="101"/>
        <v/>
      </c>
      <c r="BF26" s="22" t="str">
        <f t="shared" si="102"/>
        <v/>
      </c>
      <c r="BG26" s="66" t="str">
        <f t="shared" si="103"/>
        <v/>
      </c>
      <c r="BH26" s="22" t="str">
        <f t="shared" si="104"/>
        <v/>
      </c>
      <c r="BI26" s="22" t="str">
        <f t="shared" si="105"/>
        <v/>
      </c>
      <c r="BJ26" s="66" t="str">
        <f t="shared" si="106"/>
        <v/>
      </c>
      <c r="BK26" s="22" t="str">
        <f t="shared" si="107"/>
        <v/>
      </c>
      <c r="BL26" s="22" t="str">
        <f t="shared" si="108"/>
        <v/>
      </c>
      <c r="BM26" s="66" t="str">
        <f t="shared" si="109"/>
        <v/>
      </c>
      <c r="BN26" s="22" t="str">
        <f t="shared" si="110"/>
        <v/>
      </c>
      <c r="BO26" s="22" t="str">
        <f t="shared" si="111"/>
        <v/>
      </c>
      <c r="BP26" s="66" t="str">
        <f t="shared" si="112"/>
        <v/>
      </c>
      <c r="BQ26" s="22" t="str">
        <f t="shared" si="113"/>
        <v/>
      </c>
      <c r="BR26" s="22" t="str">
        <f t="shared" si="114"/>
        <v/>
      </c>
      <c r="BT26" s="13" t="str">
        <f t="shared" si="115"/>
        <v/>
      </c>
      <c r="BU26" s="13" t="str">
        <f t="shared" si="115"/>
        <v/>
      </c>
      <c r="BV26" s="13" t="str">
        <f t="shared" si="115"/>
        <v/>
      </c>
      <c r="BW26" s="66" t="str">
        <f t="shared" si="116"/>
        <v/>
      </c>
      <c r="BX26" s="22" t="str">
        <f t="shared" si="117"/>
        <v/>
      </c>
      <c r="BY26" s="22" t="str">
        <f t="shared" si="118"/>
        <v/>
      </c>
      <c r="BZ26" s="66" t="str">
        <f t="shared" si="119"/>
        <v/>
      </c>
      <c r="CA26" s="22" t="str">
        <f t="shared" si="120"/>
        <v/>
      </c>
      <c r="CB26" s="22" t="str">
        <f t="shared" si="121"/>
        <v/>
      </c>
      <c r="CC26" s="66" t="str">
        <f t="shared" si="122"/>
        <v/>
      </c>
      <c r="CD26" s="22" t="str">
        <f t="shared" si="123"/>
        <v/>
      </c>
      <c r="CE26" s="22" t="str">
        <f t="shared" si="124"/>
        <v/>
      </c>
      <c r="CF26" s="66" t="str">
        <f t="shared" si="125"/>
        <v/>
      </c>
      <c r="CG26" s="22" t="str">
        <f t="shared" si="126"/>
        <v/>
      </c>
      <c r="CH26" s="22" t="str">
        <f t="shared" si="127"/>
        <v/>
      </c>
      <c r="CI26" s="66" t="str">
        <f t="shared" si="128"/>
        <v/>
      </c>
      <c r="CJ26" s="22" t="str">
        <f t="shared" si="129"/>
        <v/>
      </c>
      <c r="CK26" s="22" t="str">
        <f t="shared" si="130"/>
        <v/>
      </c>
    </row>
    <row r="27" spans="1:89" ht="15" customHeight="1" x14ac:dyDescent="0.2">
      <c r="A27" s="60" t="str">
        <f t="shared" si="70"/>
        <v/>
      </c>
      <c r="B27" s="61"/>
      <c r="C27" s="13"/>
      <c r="D27" s="14"/>
      <c r="E27" s="15" t="str">
        <f t="shared" si="71"/>
        <v/>
      </c>
      <c r="F27" s="16" t="str">
        <f t="shared" si="72"/>
        <v/>
      </c>
      <c r="G27" s="8" t="str">
        <f t="shared" si="73"/>
        <v/>
      </c>
      <c r="H27" s="62" t="str">
        <f t="shared" si="74"/>
        <v/>
      </c>
      <c r="I27" s="65"/>
      <c r="J27" s="65"/>
      <c r="K27" s="65"/>
      <c r="L27" s="34" t="str">
        <f t="shared" si="75"/>
        <v/>
      </c>
      <c r="M27" s="35" t="str">
        <f t="shared" si="76"/>
        <v/>
      </c>
      <c r="N27" s="57" t="str">
        <f t="shared" si="77"/>
        <v/>
      </c>
      <c r="O27" s="62" t="str">
        <f t="shared" si="78"/>
        <v/>
      </c>
      <c r="P27" s="65"/>
      <c r="Q27" s="65"/>
      <c r="R27" s="65"/>
      <c r="S27" s="34" t="str">
        <f t="shared" si="79"/>
        <v/>
      </c>
      <c r="T27" s="35" t="str">
        <f t="shared" si="80"/>
        <v/>
      </c>
      <c r="U27" s="57" t="str">
        <f t="shared" si="81"/>
        <v/>
      </c>
      <c r="V27" s="62" t="str">
        <f t="shared" si="82"/>
        <v/>
      </c>
      <c r="W27" s="65"/>
      <c r="X27" s="65"/>
      <c r="Y27" s="65"/>
      <c r="Z27" s="34" t="str">
        <f t="shared" si="83"/>
        <v/>
      </c>
      <c r="AA27" s="35" t="str">
        <f t="shared" si="84"/>
        <v/>
      </c>
      <c r="AB27" s="57" t="str">
        <f t="shared" si="85"/>
        <v/>
      </c>
      <c r="AC27" s="62" t="str">
        <f t="shared" si="86"/>
        <v/>
      </c>
      <c r="AD27" s="65"/>
      <c r="AE27" s="65"/>
      <c r="AF27" s="65"/>
      <c r="AG27" s="34" t="str">
        <f t="shared" si="87"/>
        <v/>
      </c>
      <c r="AH27" s="35" t="str">
        <f t="shared" si="88"/>
        <v/>
      </c>
      <c r="AI27" s="57" t="str">
        <f t="shared" si="89"/>
        <v/>
      </c>
      <c r="AJ27" s="62" t="str">
        <f t="shared" si="90"/>
        <v/>
      </c>
      <c r="AK27" s="65"/>
      <c r="AL27" s="65"/>
      <c r="AM27" s="65"/>
      <c r="AN27" s="34" t="str">
        <f t="shared" si="91"/>
        <v/>
      </c>
      <c r="AO27" s="35" t="str">
        <f t="shared" si="92"/>
        <v/>
      </c>
      <c r="AR27" s="13" t="str">
        <f t="shared" si="93"/>
        <v/>
      </c>
      <c r="AS27" s="13" t="str">
        <f t="shared" si="93"/>
        <v/>
      </c>
      <c r="AT27" s="13" t="str">
        <f t="shared" si="93"/>
        <v/>
      </c>
      <c r="AU27" s="22" t="str">
        <f t="shared" si="94"/>
        <v/>
      </c>
      <c r="AV27" s="22" t="str">
        <f t="shared" si="95"/>
        <v/>
      </c>
      <c r="AW27" s="22" t="str">
        <f t="shared" si="96"/>
        <v/>
      </c>
      <c r="AX27" s="22" t="str">
        <f t="shared" si="97"/>
        <v/>
      </c>
      <c r="AY27" s="22" t="str">
        <f t="shared" si="98"/>
        <v/>
      </c>
      <c r="BA27" s="13" t="str">
        <f t="shared" si="99"/>
        <v/>
      </c>
      <c r="BB27" s="13" t="str">
        <f t="shared" si="99"/>
        <v/>
      </c>
      <c r="BC27" s="13" t="str">
        <f t="shared" si="99"/>
        <v/>
      </c>
      <c r="BD27" s="66" t="str">
        <f t="shared" si="100"/>
        <v/>
      </c>
      <c r="BE27" s="22" t="str">
        <f t="shared" si="101"/>
        <v/>
      </c>
      <c r="BF27" s="22" t="str">
        <f t="shared" si="102"/>
        <v/>
      </c>
      <c r="BG27" s="66" t="str">
        <f t="shared" si="103"/>
        <v/>
      </c>
      <c r="BH27" s="22" t="str">
        <f t="shared" si="104"/>
        <v/>
      </c>
      <c r="BI27" s="22" t="str">
        <f t="shared" si="105"/>
        <v/>
      </c>
      <c r="BJ27" s="66" t="str">
        <f t="shared" si="106"/>
        <v/>
      </c>
      <c r="BK27" s="22" t="str">
        <f t="shared" si="107"/>
        <v/>
      </c>
      <c r="BL27" s="22" t="str">
        <f t="shared" si="108"/>
        <v/>
      </c>
      <c r="BM27" s="66" t="str">
        <f t="shared" si="109"/>
        <v/>
      </c>
      <c r="BN27" s="22" t="str">
        <f t="shared" si="110"/>
        <v/>
      </c>
      <c r="BO27" s="22" t="str">
        <f t="shared" si="111"/>
        <v/>
      </c>
      <c r="BP27" s="66" t="str">
        <f t="shared" si="112"/>
        <v/>
      </c>
      <c r="BQ27" s="22" t="str">
        <f t="shared" si="113"/>
        <v/>
      </c>
      <c r="BR27" s="22" t="str">
        <f t="shared" si="114"/>
        <v/>
      </c>
      <c r="BT27" s="13" t="str">
        <f t="shared" si="115"/>
        <v/>
      </c>
      <c r="BU27" s="13" t="str">
        <f t="shared" si="115"/>
        <v/>
      </c>
      <c r="BV27" s="13" t="str">
        <f t="shared" si="115"/>
        <v/>
      </c>
      <c r="BW27" s="66" t="str">
        <f t="shared" si="116"/>
        <v/>
      </c>
      <c r="BX27" s="22" t="str">
        <f t="shared" si="117"/>
        <v/>
      </c>
      <c r="BY27" s="22" t="str">
        <f t="shared" si="118"/>
        <v/>
      </c>
      <c r="BZ27" s="66" t="str">
        <f t="shared" si="119"/>
        <v/>
      </c>
      <c r="CA27" s="22" t="str">
        <f t="shared" si="120"/>
        <v/>
      </c>
      <c r="CB27" s="22" t="str">
        <f t="shared" si="121"/>
        <v/>
      </c>
      <c r="CC27" s="66" t="str">
        <f t="shared" si="122"/>
        <v/>
      </c>
      <c r="CD27" s="22" t="str">
        <f t="shared" si="123"/>
        <v/>
      </c>
      <c r="CE27" s="22" t="str">
        <f t="shared" si="124"/>
        <v/>
      </c>
      <c r="CF27" s="66" t="str">
        <f t="shared" si="125"/>
        <v/>
      </c>
      <c r="CG27" s="22" t="str">
        <f t="shared" si="126"/>
        <v/>
      </c>
      <c r="CH27" s="22" t="str">
        <f t="shared" si="127"/>
        <v/>
      </c>
      <c r="CI27" s="66" t="str">
        <f t="shared" si="128"/>
        <v/>
      </c>
      <c r="CJ27" s="22" t="str">
        <f t="shared" si="129"/>
        <v/>
      </c>
      <c r="CK27" s="22" t="str">
        <f t="shared" si="130"/>
        <v/>
      </c>
    </row>
    <row r="28" spans="1:89" ht="15" customHeight="1" x14ac:dyDescent="0.2">
      <c r="A28" s="60" t="str">
        <f t="shared" si="70"/>
        <v/>
      </c>
      <c r="B28" s="61"/>
      <c r="C28" s="13"/>
      <c r="D28" s="14"/>
      <c r="E28" s="15" t="str">
        <f t="shared" si="71"/>
        <v/>
      </c>
      <c r="F28" s="16" t="str">
        <f t="shared" si="72"/>
        <v/>
      </c>
      <c r="G28" s="8" t="str">
        <f t="shared" si="73"/>
        <v/>
      </c>
      <c r="H28" s="62" t="str">
        <f t="shared" si="74"/>
        <v/>
      </c>
      <c r="I28" s="65"/>
      <c r="J28" s="65"/>
      <c r="K28" s="65"/>
      <c r="L28" s="34" t="str">
        <f t="shared" si="75"/>
        <v/>
      </c>
      <c r="M28" s="35" t="str">
        <f t="shared" si="76"/>
        <v/>
      </c>
      <c r="N28" s="57" t="str">
        <f t="shared" si="77"/>
        <v/>
      </c>
      <c r="O28" s="62" t="str">
        <f t="shared" si="78"/>
        <v/>
      </c>
      <c r="P28" s="65"/>
      <c r="Q28" s="65"/>
      <c r="R28" s="65"/>
      <c r="S28" s="34" t="str">
        <f t="shared" si="79"/>
        <v/>
      </c>
      <c r="T28" s="35" t="str">
        <f t="shared" si="80"/>
        <v/>
      </c>
      <c r="U28" s="57" t="str">
        <f t="shared" si="81"/>
        <v/>
      </c>
      <c r="V28" s="62" t="str">
        <f t="shared" si="82"/>
        <v/>
      </c>
      <c r="W28" s="65"/>
      <c r="X28" s="65"/>
      <c r="Y28" s="65"/>
      <c r="Z28" s="34" t="str">
        <f t="shared" si="83"/>
        <v/>
      </c>
      <c r="AA28" s="35" t="str">
        <f t="shared" si="84"/>
        <v/>
      </c>
      <c r="AB28" s="57" t="str">
        <f t="shared" si="85"/>
        <v/>
      </c>
      <c r="AC28" s="62" t="str">
        <f t="shared" si="86"/>
        <v/>
      </c>
      <c r="AD28" s="65"/>
      <c r="AE28" s="65"/>
      <c r="AF28" s="65"/>
      <c r="AG28" s="34" t="str">
        <f t="shared" si="87"/>
        <v/>
      </c>
      <c r="AH28" s="35" t="str">
        <f t="shared" si="88"/>
        <v/>
      </c>
      <c r="AI28" s="57" t="str">
        <f t="shared" si="89"/>
        <v/>
      </c>
      <c r="AJ28" s="62" t="str">
        <f t="shared" si="90"/>
        <v/>
      </c>
      <c r="AK28" s="65"/>
      <c r="AL28" s="65"/>
      <c r="AM28" s="65"/>
      <c r="AN28" s="34" t="str">
        <f t="shared" si="91"/>
        <v/>
      </c>
      <c r="AO28" s="35" t="str">
        <f t="shared" si="92"/>
        <v/>
      </c>
      <c r="AR28" s="13" t="str">
        <f t="shared" si="93"/>
        <v/>
      </c>
      <c r="AS28" s="13" t="str">
        <f t="shared" si="93"/>
        <v/>
      </c>
      <c r="AT28" s="13" t="str">
        <f t="shared" si="93"/>
        <v/>
      </c>
      <c r="AU28" s="22" t="str">
        <f t="shared" si="94"/>
        <v/>
      </c>
      <c r="AV28" s="22" t="str">
        <f t="shared" si="95"/>
        <v/>
      </c>
      <c r="AW28" s="22" t="str">
        <f t="shared" si="96"/>
        <v/>
      </c>
      <c r="AX28" s="22" t="str">
        <f t="shared" si="97"/>
        <v/>
      </c>
      <c r="AY28" s="22" t="str">
        <f t="shared" si="98"/>
        <v/>
      </c>
      <c r="BA28" s="13" t="str">
        <f t="shared" si="99"/>
        <v/>
      </c>
      <c r="BB28" s="13" t="str">
        <f t="shared" si="99"/>
        <v/>
      </c>
      <c r="BC28" s="13" t="str">
        <f t="shared" si="99"/>
        <v/>
      </c>
      <c r="BD28" s="66" t="str">
        <f t="shared" si="100"/>
        <v/>
      </c>
      <c r="BE28" s="22" t="str">
        <f t="shared" si="101"/>
        <v/>
      </c>
      <c r="BF28" s="22" t="str">
        <f t="shared" si="102"/>
        <v/>
      </c>
      <c r="BG28" s="66" t="str">
        <f t="shared" si="103"/>
        <v/>
      </c>
      <c r="BH28" s="22" t="str">
        <f t="shared" si="104"/>
        <v/>
      </c>
      <c r="BI28" s="22" t="str">
        <f t="shared" si="105"/>
        <v/>
      </c>
      <c r="BJ28" s="66" t="str">
        <f t="shared" si="106"/>
        <v/>
      </c>
      <c r="BK28" s="22" t="str">
        <f t="shared" si="107"/>
        <v/>
      </c>
      <c r="BL28" s="22" t="str">
        <f t="shared" si="108"/>
        <v/>
      </c>
      <c r="BM28" s="66" t="str">
        <f t="shared" si="109"/>
        <v/>
      </c>
      <c r="BN28" s="22" t="str">
        <f t="shared" si="110"/>
        <v/>
      </c>
      <c r="BO28" s="22" t="str">
        <f t="shared" si="111"/>
        <v/>
      </c>
      <c r="BP28" s="66" t="str">
        <f t="shared" si="112"/>
        <v/>
      </c>
      <c r="BQ28" s="22" t="str">
        <f t="shared" si="113"/>
        <v/>
      </c>
      <c r="BR28" s="22" t="str">
        <f t="shared" si="114"/>
        <v/>
      </c>
      <c r="BT28" s="13" t="str">
        <f t="shared" si="115"/>
        <v/>
      </c>
      <c r="BU28" s="13" t="str">
        <f t="shared" si="115"/>
        <v/>
      </c>
      <c r="BV28" s="13" t="str">
        <f t="shared" si="115"/>
        <v/>
      </c>
      <c r="BW28" s="66" t="str">
        <f t="shared" si="116"/>
        <v/>
      </c>
      <c r="BX28" s="22" t="str">
        <f t="shared" si="117"/>
        <v/>
      </c>
      <c r="BY28" s="22" t="str">
        <f t="shared" si="118"/>
        <v/>
      </c>
      <c r="BZ28" s="66" t="str">
        <f t="shared" si="119"/>
        <v/>
      </c>
      <c r="CA28" s="22" t="str">
        <f t="shared" si="120"/>
        <v/>
      </c>
      <c r="CB28" s="22" t="str">
        <f t="shared" si="121"/>
        <v/>
      </c>
      <c r="CC28" s="66" t="str">
        <f t="shared" si="122"/>
        <v/>
      </c>
      <c r="CD28" s="22" t="str">
        <f t="shared" si="123"/>
        <v/>
      </c>
      <c r="CE28" s="22" t="str">
        <f t="shared" si="124"/>
        <v/>
      </c>
      <c r="CF28" s="66" t="str">
        <f t="shared" si="125"/>
        <v/>
      </c>
      <c r="CG28" s="22" t="str">
        <f t="shared" si="126"/>
        <v/>
      </c>
      <c r="CH28" s="22" t="str">
        <f t="shared" si="127"/>
        <v/>
      </c>
      <c r="CI28" s="66" t="str">
        <f t="shared" si="128"/>
        <v/>
      </c>
      <c r="CJ28" s="22" t="str">
        <f t="shared" si="129"/>
        <v/>
      </c>
      <c r="CK28" s="22" t="str">
        <f t="shared" si="130"/>
        <v/>
      </c>
    </row>
    <row r="29" spans="1:89" ht="15" customHeight="1" x14ac:dyDescent="0.2">
      <c r="A29" s="60" t="str">
        <f t="shared" si="70"/>
        <v/>
      </c>
      <c r="B29" s="61"/>
      <c r="C29" s="13"/>
      <c r="D29" s="14"/>
      <c r="E29" s="15" t="str">
        <f t="shared" si="71"/>
        <v/>
      </c>
      <c r="F29" s="16" t="str">
        <f t="shared" si="72"/>
        <v/>
      </c>
      <c r="G29" s="8" t="str">
        <f t="shared" si="73"/>
        <v/>
      </c>
      <c r="H29" s="62" t="str">
        <f t="shared" si="74"/>
        <v/>
      </c>
      <c r="I29" s="65"/>
      <c r="J29" s="65"/>
      <c r="K29" s="65"/>
      <c r="L29" s="34" t="str">
        <f t="shared" si="75"/>
        <v/>
      </c>
      <c r="M29" s="35" t="str">
        <f t="shared" si="76"/>
        <v/>
      </c>
      <c r="N29" s="57" t="str">
        <f t="shared" si="77"/>
        <v/>
      </c>
      <c r="O29" s="62" t="str">
        <f t="shared" si="78"/>
        <v/>
      </c>
      <c r="P29" s="65"/>
      <c r="Q29" s="65"/>
      <c r="R29" s="65"/>
      <c r="S29" s="34" t="str">
        <f t="shared" si="79"/>
        <v/>
      </c>
      <c r="T29" s="35" t="str">
        <f t="shared" si="80"/>
        <v/>
      </c>
      <c r="U29" s="57" t="str">
        <f t="shared" si="81"/>
        <v/>
      </c>
      <c r="V29" s="62" t="str">
        <f t="shared" si="82"/>
        <v/>
      </c>
      <c r="W29" s="65"/>
      <c r="X29" s="65"/>
      <c r="Y29" s="65"/>
      <c r="Z29" s="34" t="str">
        <f t="shared" si="83"/>
        <v/>
      </c>
      <c r="AA29" s="35" t="str">
        <f t="shared" si="84"/>
        <v/>
      </c>
      <c r="AB29" s="57" t="str">
        <f t="shared" si="85"/>
        <v/>
      </c>
      <c r="AC29" s="62" t="str">
        <f t="shared" si="86"/>
        <v/>
      </c>
      <c r="AD29" s="65"/>
      <c r="AE29" s="65"/>
      <c r="AF29" s="65"/>
      <c r="AG29" s="34" t="str">
        <f t="shared" si="87"/>
        <v/>
      </c>
      <c r="AH29" s="35" t="str">
        <f t="shared" si="88"/>
        <v/>
      </c>
      <c r="AI29" s="57" t="str">
        <f t="shared" si="89"/>
        <v/>
      </c>
      <c r="AJ29" s="62" t="str">
        <f t="shared" si="90"/>
        <v/>
      </c>
      <c r="AK29" s="65"/>
      <c r="AL29" s="65"/>
      <c r="AM29" s="65"/>
      <c r="AN29" s="34" t="str">
        <f t="shared" si="91"/>
        <v/>
      </c>
      <c r="AO29" s="35" t="str">
        <f t="shared" si="92"/>
        <v/>
      </c>
      <c r="AR29" s="13" t="str">
        <f t="shared" si="93"/>
        <v/>
      </c>
      <c r="AS29" s="13" t="str">
        <f t="shared" si="93"/>
        <v/>
      </c>
      <c r="AT29" s="13" t="str">
        <f t="shared" si="93"/>
        <v/>
      </c>
      <c r="AU29" s="22" t="str">
        <f t="shared" si="94"/>
        <v/>
      </c>
      <c r="AV29" s="22" t="str">
        <f t="shared" si="95"/>
        <v/>
      </c>
      <c r="AW29" s="22" t="str">
        <f t="shared" si="96"/>
        <v/>
      </c>
      <c r="AX29" s="22" t="str">
        <f t="shared" si="97"/>
        <v/>
      </c>
      <c r="AY29" s="22" t="str">
        <f t="shared" si="98"/>
        <v/>
      </c>
      <c r="BA29" s="13" t="str">
        <f t="shared" si="99"/>
        <v/>
      </c>
      <c r="BB29" s="13" t="str">
        <f t="shared" si="99"/>
        <v/>
      </c>
      <c r="BC29" s="13" t="str">
        <f t="shared" si="99"/>
        <v/>
      </c>
      <c r="BD29" s="66" t="str">
        <f t="shared" si="100"/>
        <v/>
      </c>
      <c r="BE29" s="22" t="str">
        <f t="shared" si="101"/>
        <v/>
      </c>
      <c r="BF29" s="22" t="str">
        <f t="shared" si="102"/>
        <v/>
      </c>
      <c r="BG29" s="66" t="str">
        <f t="shared" si="103"/>
        <v/>
      </c>
      <c r="BH29" s="22" t="str">
        <f t="shared" si="104"/>
        <v/>
      </c>
      <c r="BI29" s="22" t="str">
        <f t="shared" si="105"/>
        <v/>
      </c>
      <c r="BJ29" s="66" t="str">
        <f t="shared" si="106"/>
        <v/>
      </c>
      <c r="BK29" s="22" t="str">
        <f t="shared" si="107"/>
        <v/>
      </c>
      <c r="BL29" s="22" t="str">
        <f t="shared" si="108"/>
        <v/>
      </c>
      <c r="BM29" s="66" t="str">
        <f t="shared" si="109"/>
        <v/>
      </c>
      <c r="BN29" s="22" t="str">
        <f t="shared" si="110"/>
        <v/>
      </c>
      <c r="BO29" s="22" t="str">
        <f t="shared" si="111"/>
        <v/>
      </c>
      <c r="BP29" s="66" t="str">
        <f t="shared" si="112"/>
        <v/>
      </c>
      <c r="BQ29" s="22" t="str">
        <f t="shared" si="113"/>
        <v/>
      </c>
      <c r="BR29" s="22" t="str">
        <f t="shared" si="114"/>
        <v/>
      </c>
      <c r="BT29" s="13" t="str">
        <f t="shared" si="115"/>
        <v/>
      </c>
      <c r="BU29" s="13" t="str">
        <f t="shared" si="115"/>
        <v/>
      </c>
      <c r="BV29" s="13" t="str">
        <f t="shared" si="115"/>
        <v/>
      </c>
      <c r="BW29" s="66" t="str">
        <f t="shared" si="116"/>
        <v/>
      </c>
      <c r="BX29" s="22" t="str">
        <f t="shared" si="117"/>
        <v/>
      </c>
      <c r="BY29" s="22" t="str">
        <f t="shared" si="118"/>
        <v/>
      </c>
      <c r="BZ29" s="66" t="str">
        <f t="shared" si="119"/>
        <v/>
      </c>
      <c r="CA29" s="22" t="str">
        <f t="shared" si="120"/>
        <v/>
      </c>
      <c r="CB29" s="22" t="str">
        <f t="shared" si="121"/>
        <v/>
      </c>
      <c r="CC29" s="66" t="str">
        <f t="shared" si="122"/>
        <v/>
      </c>
      <c r="CD29" s="22" t="str">
        <f t="shared" si="123"/>
        <v/>
      </c>
      <c r="CE29" s="22" t="str">
        <f t="shared" si="124"/>
        <v/>
      </c>
      <c r="CF29" s="66" t="str">
        <f t="shared" si="125"/>
        <v/>
      </c>
      <c r="CG29" s="22" t="str">
        <f t="shared" si="126"/>
        <v/>
      </c>
      <c r="CH29" s="22" t="str">
        <f t="shared" si="127"/>
        <v/>
      </c>
      <c r="CI29" s="66" t="str">
        <f t="shared" si="128"/>
        <v/>
      </c>
      <c r="CJ29" s="22" t="str">
        <f t="shared" si="129"/>
        <v/>
      </c>
      <c r="CK29" s="22" t="str">
        <f t="shared" si="130"/>
        <v/>
      </c>
    </row>
    <row r="30" spans="1:89" ht="15" customHeight="1" x14ac:dyDescent="0.2">
      <c r="A30" s="60" t="str">
        <f>F30</f>
        <v/>
      </c>
      <c r="B30" s="61"/>
      <c r="C30" s="13"/>
      <c r="D30" s="14"/>
      <c r="E30" s="15" t="str">
        <f>IF(B30="","",M30+T30+AA30+AH30+AO30)</f>
        <v/>
      </c>
      <c r="F30" s="16" t="str">
        <f t="shared" si="72"/>
        <v/>
      </c>
      <c r="G30" s="8" t="str">
        <f t="shared" si="73"/>
        <v/>
      </c>
      <c r="H30" s="62" t="str">
        <f>IF($B30="","",TIME(I30,J30,K30))</f>
        <v/>
      </c>
      <c r="I30" s="65"/>
      <c r="J30" s="65"/>
      <c r="K30" s="65"/>
      <c r="L30" s="34" t="str">
        <f>IF(OR(H30="DNS",H30="DNF",H30="DSQ",H30="DNC",H30="OCS"),"",IF(H$9="","",IF($B30="","",(H30/(G30/100)))))</f>
        <v/>
      </c>
      <c r="M30" s="35" t="str">
        <f t="shared" si="76"/>
        <v/>
      </c>
      <c r="N30" s="57" t="str">
        <f t="shared" si="77"/>
        <v/>
      </c>
      <c r="O30" s="62" t="str">
        <f>IF($B30="","",TIME(P30,Q30,R30))</f>
        <v/>
      </c>
      <c r="P30" s="65"/>
      <c r="Q30" s="65"/>
      <c r="R30" s="65"/>
      <c r="S30" s="34" t="str">
        <f>IF(OR(O30="DNS",O30="DNF",O30="DSQ",O30="DNC",O30="OCS"),"",IF(O$9="","",IF($B30="","",(O30/(N30/100)))))</f>
        <v/>
      </c>
      <c r="T30" s="35" t="str">
        <f t="shared" si="80"/>
        <v/>
      </c>
      <c r="U30" s="57" t="str">
        <f t="shared" si="81"/>
        <v/>
      </c>
      <c r="V30" s="62" t="str">
        <f>IF($B30="","",TIME(W30,X30,Y30))</f>
        <v/>
      </c>
      <c r="W30" s="65"/>
      <c r="X30" s="65"/>
      <c r="Y30" s="65"/>
      <c r="Z30" s="34" t="str">
        <f>IF(OR(V30="DNS",V30="DNF",V30="DSQ",V30="DNC",V30="OCS"),"",IF(V$9="","",IF($B30="","",(V30/(U30/100)))))</f>
        <v/>
      </c>
      <c r="AA30" s="35" t="str">
        <f t="shared" si="84"/>
        <v/>
      </c>
      <c r="AB30" s="57" t="str">
        <f t="shared" si="85"/>
        <v/>
      </c>
      <c r="AC30" s="62" t="str">
        <f>IF($B30="","",TIME(AD30,AE30,AF30))</f>
        <v/>
      </c>
      <c r="AD30" s="65"/>
      <c r="AE30" s="65"/>
      <c r="AF30" s="65"/>
      <c r="AG30" s="34" t="str">
        <f>IF(OR(AC30="DNS",AC30="DNF",AC30="DSQ",AC30="DNC",AC30="OCS"),"",IF(AC$9="","",IF($B30="","",(AC30/(AB30/100)))))</f>
        <v/>
      </c>
      <c r="AH30" s="35" t="str">
        <f t="shared" si="88"/>
        <v/>
      </c>
      <c r="AI30" s="57" t="str">
        <f t="shared" si="89"/>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93"/>
        <v/>
      </c>
      <c r="AS30" s="13" t="str">
        <f t="shared" si="93"/>
        <v/>
      </c>
      <c r="AT30" s="13" t="str">
        <f t="shared" si="93"/>
        <v/>
      </c>
      <c r="AU30" s="22" t="str">
        <f t="shared" si="94"/>
        <v/>
      </c>
      <c r="AV30" s="22" t="str">
        <f t="shared" si="95"/>
        <v/>
      </c>
      <c r="AW30" s="22" t="str">
        <f t="shared" si="96"/>
        <v/>
      </c>
      <c r="AX30" s="22" t="str">
        <f t="shared" si="97"/>
        <v/>
      </c>
      <c r="AY30" s="22" t="str">
        <f t="shared" si="98"/>
        <v/>
      </c>
      <c r="BA30" s="13" t="str">
        <f t="shared" si="99"/>
        <v/>
      </c>
      <c r="BB30" s="13" t="str">
        <f t="shared" si="99"/>
        <v/>
      </c>
      <c r="BC30" s="13" t="str">
        <f t="shared" si="99"/>
        <v/>
      </c>
      <c r="BD30" s="66" t="str">
        <f>IF($C30="TH",H30,"")</f>
        <v/>
      </c>
      <c r="BE30" s="22" t="str">
        <f t="shared" si="101"/>
        <v/>
      </c>
      <c r="BF30" s="22" t="str">
        <f t="shared" si="102"/>
        <v/>
      </c>
      <c r="BG30" s="66" t="str">
        <f>IF($C30="TH",O30,"")</f>
        <v/>
      </c>
      <c r="BH30" s="22" t="str">
        <f t="shared" si="104"/>
        <v/>
      </c>
      <c r="BI30" s="22" t="str">
        <f t="shared" si="105"/>
        <v/>
      </c>
      <c r="BJ30" s="66" t="str">
        <f>IF($C30="TH",V30,"")</f>
        <v/>
      </c>
      <c r="BK30" s="22" t="str">
        <f t="shared" si="107"/>
        <v/>
      </c>
      <c r="BL30" s="22" t="str">
        <f t="shared" si="108"/>
        <v/>
      </c>
      <c r="BM30" s="66" t="str">
        <f>IF($C30="TH",AC30,"")</f>
        <v/>
      </c>
      <c r="BN30" s="22" t="str">
        <f t="shared" si="110"/>
        <v/>
      </c>
      <c r="BO30" s="22" t="str">
        <f t="shared" si="111"/>
        <v/>
      </c>
      <c r="BP30" s="66" t="str">
        <f>IF($C30="TH",AJ30,"")</f>
        <v/>
      </c>
      <c r="BQ30" s="22" t="str">
        <f t="shared" si="113"/>
        <v/>
      </c>
      <c r="BR30" s="22" t="str">
        <f t="shared" si="114"/>
        <v/>
      </c>
      <c r="BT30" s="13" t="str">
        <f t="shared" si="115"/>
        <v/>
      </c>
      <c r="BU30" s="13" t="str">
        <f t="shared" si="115"/>
        <v/>
      </c>
      <c r="BV30" s="13" t="str">
        <f t="shared" si="115"/>
        <v/>
      </c>
      <c r="BW30" s="66" t="str">
        <f>IF($C30="FSCT",H30,"")</f>
        <v/>
      </c>
      <c r="BX30" s="22" t="str">
        <f t="shared" si="117"/>
        <v/>
      </c>
      <c r="BY30" s="22" t="str">
        <f t="shared" si="118"/>
        <v/>
      </c>
      <c r="BZ30" s="66" t="str">
        <f>IF($C30="FSCT",O30,"")</f>
        <v/>
      </c>
      <c r="CA30" s="22" t="str">
        <f t="shared" si="120"/>
        <v/>
      </c>
      <c r="CB30" s="22" t="str">
        <f t="shared" si="121"/>
        <v/>
      </c>
      <c r="CC30" s="66" t="str">
        <f>IF($C30="FSCT",V30,"")</f>
        <v/>
      </c>
      <c r="CD30" s="22" t="str">
        <f t="shared" si="123"/>
        <v/>
      </c>
      <c r="CE30" s="22" t="str">
        <f t="shared" si="124"/>
        <v/>
      </c>
      <c r="CF30" s="66" t="str">
        <f>IF($C30="FSCT",AC30,"")</f>
        <v/>
      </c>
      <c r="CG30" s="22" t="str">
        <f t="shared" si="126"/>
        <v/>
      </c>
      <c r="CH30" s="22" t="str">
        <f t="shared" si="127"/>
        <v/>
      </c>
      <c r="CI30" s="66" t="str">
        <f>IF($C30="FSCT",AJ30,"")</f>
        <v/>
      </c>
      <c r="CJ30" s="22" t="str">
        <f t="shared" si="129"/>
        <v/>
      </c>
      <c r="CK30" s="22" t="str">
        <f t="shared" si="130"/>
        <v/>
      </c>
    </row>
    <row r="31" spans="1:89" ht="15" customHeight="1" thickBot="1" x14ac:dyDescent="0.25">
      <c r="A31" s="60" t="str">
        <f>F31</f>
        <v/>
      </c>
      <c r="B31" s="17"/>
      <c r="C31" s="17"/>
      <c r="D31" s="18"/>
      <c r="E31" s="19" t="str">
        <f>IF(B31="","",M31+T31+AA31+AH31+AO31)</f>
        <v/>
      </c>
      <c r="F31" s="20" t="str">
        <f t="shared" si="72"/>
        <v/>
      </c>
      <c r="G31" s="21" t="str">
        <f t="shared" si="73"/>
        <v/>
      </c>
      <c r="H31" s="62" t="str">
        <f>IF($B31="","",TIME(I31,J31,K31))</f>
        <v/>
      </c>
      <c r="I31" s="65"/>
      <c r="J31" s="65"/>
      <c r="K31" s="65"/>
      <c r="L31" s="34" t="str">
        <f>IF(OR(H31="DNS",H31="DNF",H31="DSQ",H31="DNC",H31="OCS"),"",IF(H$9="","",IF($B31="","",(H31/(G31/100)))))</f>
        <v/>
      </c>
      <c r="M31" s="36" t="str">
        <f t="shared" si="76"/>
        <v/>
      </c>
      <c r="N31" s="57" t="str">
        <f t="shared" si="77"/>
        <v/>
      </c>
      <c r="O31" s="62" t="str">
        <f>IF($B31="","",TIME(P31,Q31,R31))</f>
        <v/>
      </c>
      <c r="P31" s="65"/>
      <c r="Q31" s="65"/>
      <c r="R31" s="65"/>
      <c r="S31" s="34" t="str">
        <f>IF(OR(O31="DNS",O31="DNF",O31="DSQ",O31="DNC",O31="OCS"),"",IF(O$9="","",IF($B31="","",(O31/(N31/100)))))</f>
        <v/>
      </c>
      <c r="T31" s="35" t="str">
        <f t="shared" si="80"/>
        <v/>
      </c>
      <c r="U31" s="57" t="str">
        <f t="shared" si="81"/>
        <v/>
      </c>
      <c r="V31" s="62" t="str">
        <f>IF($B31="","",TIME(W31,X31,Y31))</f>
        <v/>
      </c>
      <c r="W31" s="65"/>
      <c r="X31" s="65"/>
      <c r="Y31" s="65"/>
      <c r="Z31" s="34" t="str">
        <f>IF(OR(V31="DNS",V31="DNF",V31="DSQ",V31="DNC",V31="OCS"),"",IF(V$9="","",IF($B31="","",(V31/(U31/100)))))</f>
        <v/>
      </c>
      <c r="AA31" s="35" t="str">
        <f t="shared" si="84"/>
        <v/>
      </c>
      <c r="AB31" s="57" t="str">
        <f t="shared" si="85"/>
        <v/>
      </c>
      <c r="AC31" s="62" t="str">
        <f>IF($B31="","",TIME(AD31,AE31,AF31))</f>
        <v/>
      </c>
      <c r="AD31" s="65"/>
      <c r="AE31" s="65"/>
      <c r="AF31" s="65"/>
      <c r="AG31" s="34" t="str">
        <f>IF(OR(AC31="DNS",AC31="DNF",AC31="DSQ",AC31="DNC",AC31="OCS"),"",IF(AC$9="","",IF($B31="","",(AC31/(AB31/100)))))</f>
        <v/>
      </c>
      <c r="AH31" s="35" t="str">
        <f t="shared" si="88"/>
        <v/>
      </c>
      <c r="AI31" s="57" t="str">
        <f t="shared" si="89"/>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93"/>
        <v/>
      </c>
      <c r="AS31" s="13" t="str">
        <f t="shared" si="93"/>
        <v/>
      </c>
      <c r="AT31" s="13" t="str">
        <f t="shared" si="93"/>
        <v/>
      </c>
      <c r="AU31" s="22" t="str">
        <f t="shared" si="94"/>
        <v/>
      </c>
      <c r="AV31" s="22" t="str">
        <f t="shared" si="95"/>
        <v/>
      </c>
      <c r="AW31" s="22" t="str">
        <f t="shared" si="96"/>
        <v/>
      </c>
      <c r="AX31" s="22" t="str">
        <f t="shared" si="97"/>
        <v/>
      </c>
      <c r="AY31" s="22" t="str">
        <f t="shared" si="98"/>
        <v/>
      </c>
      <c r="BA31" s="13" t="str">
        <f t="shared" si="99"/>
        <v/>
      </c>
      <c r="BB31" s="13" t="str">
        <f t="shared" si="99"/>
        <v/>
      </c>
      <c r="BC31" s="13" t="str">
        <f t="shared" si="99"/>
        <v/>
      </c>
      <c r="BD31" s="66" t="str">
        <f>IF($C31="TH",H31,"")</f>
        <v/>
      </c>
      <c r="BE31" s="22" t="str">
        <f t="shared" si="101"/>
        <v/>
      </c>
      <c r="BF31" s="22" t="str">
        <f t="shared" si="102"/>
        <v/>
      </c>
      <c r="BG31" s="66" t="str">
        <f>IF($C31="TH",O31,"")</f>
        <v/>
      </c>
      <c r="BH31" s="22" t="str">
        <f t="shared" si="104"/>
        <v/>
      </c>
      <c r="BI31" s="22" t="str">
        <f t="shared" si="105"/>
        <v/>
      </c>
      <c r="BJ31" s="66" t="str">
        <f>IF($C31="TH",V31,"")</f>
        <v/>
      </c>
      <c r="BK31" s="22" t="str">
        <f t="shared" si="107"/>
        <v/>
      </c>
      <c r="BL31" s="22" t="str">
        <f t="shared" si="108"/>
        <v/>
      </c>
      <c r="BM31" s="66" t="str">
        <f>IF($C31="TH",AC31,"")</f>
        <v/>
      </c>
      <c r="BN31" s="22" t="str">
        <f t="shared" si="110"/>
        <v/>
      </c>
      <c r="BO31" s="22" t="str">
        <f t="shared" si="111"/>
        <v/>
      </c>
      <c r="BP31" s="66" t="str">
        <f>IF($C31="TH",AJ31,"")</f>
        <v/>
      </c>
      <c r="BQ31" s="22" t="str">
        <f t="shared" si="113"/>
        <v/>
      </c>
      <c r="BR31" s="22" t="str">
        <f t="shared" si="114"/>
        <v/>
      </c>
      <c r="BT31" s="13" t="str">
        <f t="shared" si="115"/>
        <v/>
      </c>
      <c r="BU31" s="13" t="str">
        <f t="shared" si="115"/>
        <v/>
      </c>
      <c r="BV31" s="13" t="str">
        <f t="shared" si="115"/>
        <v/>
      </c>
      <c r="BW31" s="66" t="str">
        <f>IF($C31="FSCT",H31,"")</f>
        <v/>
      </c>
      <c r="BX31" s="22" t="str">
        <f t="shared" si="117"/>
        <v/>
      </c>
      <c r="BY31" s="22" t="str">
        <f t="shared" si="118"/>
        <v/>
      </c>
      <c r="BZ31" s="66" t="str">
        <f>IF($C31="FSCT",O31,"")</f>
        <v/>
      </c>
      <c r="CA31" s="22" t="str">
        <f t="shared" si="120"/>
        <v/>
      </c>
      <c r="CB31" s="22" t="str">
        <f t="shared" si="121"/>
        <v/>
      </c>
      <c r="CC31" s="66" t="str">
        <f>IF($C31="FSCT",V31,"")</f>
        <v/>
      </c>
      <c r="CD31" s="22" t="str">
        <f t="shared" si="123"/>
        <v/>
      </c>
      <c r="CE31" s="22" t="str">
        <f t="shared" si="124"/>
        <v/>
      </c>
      <c r="CF31" s="66" t="str">
        <f>IF($C31="FSCT",AC31,"")</f>
        <v/>
      </c>
      <c r="CG31" s="22" t="str">
        <f t="shared" si="126"/>
        <v/>
      </c>
      <c r="CH31" s="22" t="str">
        <f t="shared" si="127"/>
        <v/>
      </c>
      <c r="CI31" s="66" t="str">
        <f>IF($C31="FSCT",AJ31,"")</f>
        <v/>
      </c>
      <c r="CJ31" s="22" t="str">
        <f t="shared" si="129"/>
        <v/>
      </c>
      <c r="CK31" s="22" t="str">
        <f t="shared" si="130"/>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ht="15" customHeight="1" thickTop="1" x14ac:dyDescent="0.2"/>
  </sheetData>
  <sortState xmlns:xlrd2="http://schemas.microsoft.com/office/spreadsheetml/2017/richdata2" ref="A11:CK15">
    <sortCondition ref="A11:A15"/>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C11:C31" xr:uid="{1408F216-DE99-45E3-8F48-934F255043DF}">
      <formula1>Boats</formula1>
    </dataValidation>
    <dataValidation type="list" allowBlank="1" showInputMessage="1" showErrorMessage="1" sqref="AJ8:AO8 O8:T8 V8:AA8 AC8:AH8 H8:M8 BD8 BG8 BJ8 BM8 BP8 BW8 BZ8 CC8 CF8 CI8" xr:uid="{C225A229-A1C9-459B-AEC1-D215452F48E7}">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9AEC12D-09CB-4248-A82E-8F2CA74DCCD2}">
          <x14:formula1>
            <xm:f>Memb!$B$2:$B$317</xm:f>
          </x14:formula1>
          <xm:sqref>B11:B31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7286-B01A-4B62-82C6-9612F32F9346}">
  <dimension ref="A1:CK32"/>
  <sheetViews>
    <sheetView workbookViewId="0">
      <selection activeCell="B8" sqref="B8"/>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196</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641</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113</v>
      </c>
      <c r="C4" s="2" t="s">
        <v>672</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800</v>
      </c>
      <c r="C5" s="2" t="s">
        <v>223</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t="s">
        <v>127</v>
      </c>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276" t="s">
        <v>98</v>
      </c>
      <c r="B8" s="40">
        <v>44688</v>
      </c>
      <c r="C8" s="5"/>
      <c r="D8" s="6"/>
      <c r="E8" s="408" t="s">
        <v>99</v>
      </c>
      <c r="F8" s="409"/>
      <c r="G8" s="7"/>
      <c r="H8" s="427" t="s">
        <v>3</v>
      </c>
      <c r="I8" s="427"/>
      <c r="J8" s="427"/>
      <c r="K8" s="427"/>
      <c r="L8" s="418"/>
      <c r="M8" s="418"/>
      <c r="N8" s="8"/>
      <c r="O8" s="418" t="s">
        <v>2</v>
      </c>
      <c r="P8" s="418"/>
      <c r="Q8" s="418"/>
      <c r="R8" s="418"/>
      <c r="S8" s="418"/>
      <c r="T8" s="418"/>
      <c r="U8" s="8"/>
      <c r="V8" s="418" t="s">
        <v>2</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277"/>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7" si="0">F11</f>
        <v>1</v>
      </c>
      <c r="B11" s="61" t="s">
        <v>782</v>
      </c>
      <c r="C11" s="335" t="s">
        <v>224</v>
      </c>
      <c r="D11" s="249">
        <v>4377</v>
      </c>
      <c r="E11" s="15">
        <f t="shared" ref="E11:E17" si="1">IF(B11="","",M11+T11+AA11+AH11+AO11)</f>
        <v>1</v>
      </c>
      <c r="F11" s="16">
        <f t="shared" ref="F11:F17" si="2">IF(B11="","",RANK(E11,E$11:E$30,1))</f>
        <v>1</v>
      </c>
      <c r="G11" s="8">
        <f t="shared" ref="G11:G17" si="3">IF(H$8="","",IF($B11="","",INDEX(PMNumb,MATCH($C11,Boats,0),MATCH(H$8,Windspd,0))))</f>
        <v>89.1</v>
      </c>
      <c r="H11" s="62">
        <f t="shared" ref="H11:H16" si="4">IF($B11="","",TIME(I11,J11,K11))</f>
        <v>6.6666666666666666E-2</v>
      </c>
      <c r="I11" s="65">
        <v>1</v>
      </c>
      <c r="J11" s="65">
        <v>36</v>
      </c>
      <c r="K11" s="65">
        <v>0</v>
      </c>
      <c r="L11" s="34">
        <f t="shared" ref="L11:L17" si="5">IF(OR(H11="DNS",H11="DNF",H11="DSQ",H11="DNC",H11="OCS"),"",IF(H$9="","",IF($B11="","",(H11/(G11/100)))))</f>
        <v>7.4822297044519273E-2</v>
      </c>
      <c r="M11" s="35">
        <f t="shared" ref="M11:M17" si="6">IF(OR(H11="DNS",H11="DNF",H11="DSQ",H11="DNC",H11="OCS"),(COUNTA($B$11:$B$30)+1),IF(H$8="",0,IF($B11="","",RANK(L11,L$11:L$30,1))))</f>
        <v>1</v>
      </c>
      <c r="N11" s="57">
        <f t="shared" ref="N11:N17" si="7">IF(O$8="","",IF($B11="","",INDEX(PMNumb,MATCH($C11,Boats,0),MATCH(O$8,Windspd,0))))</f>
        <v>89.6</v>
      </c>
      <c r="O11" s="62"/>
      <c r="P11" s="65"/>
      <c r="Q11" s="65"/>
      <c r="R11" s="65"/>
      <c r="S11" s="34"/>
      <c r="T11" s="35"/>
      <c r="U11" s="57"/>
      <c r="V11" s="62"/>
      <c r="W11" s="65"/>
      <c r="X11" s="65"/>
      <c r="Y11" s="65"/>
      <c r="Z11" s="34"/>
      <c r="AA11" s="35"/>
      <c r="AB11" s="57"/>
      <c r="AC11" s="62"/>
      <c r="AD11" s="65"/>
      <c r="AE11" s="65"/>
      <c r="AF11" s="65"/>
      <c r="AG11" s="34"/>
      <c r="AH11" s="35"/>
      <c r="AI11" s="57"/>
      <c r="AJ11" s="62"/>
      <c r="AK11" s="65"/>
      <c r="AL11" s="65"/>
      <c r="AM11" s="65"/>
      <c r="AN11" s="34"/>
      <c r="AO11" s="35"/>
      <c r="AR11" s="13" t="str">
        <f t="shared" ref="AR11:AT17" si="8">IF($B11="","",B11)</f>
        <v>Dave Hackney</v>
      </c>
      <c r="AS11" s="13" t="str">
        <f t="shared" si="8"/>
        <v>FSCT</v>
      </c>
      <c r="AT11" s="13">
        <f t="shared" si="8"/>
        <v>4377</v>
      </c>
      <c r="AU11" s="22">
        <f t="shared" ref="AU11:AU17" si="9">IF($B11="","",IF(M11&gt;0,IF(OR(H11="DNS",H11="DSQ",H11="DNC",H11="OCS"),0,IF(H11="DNF",1,(COUNTIF($H$11:$H$30,"=DNF")+COUNT($L$11:$L$30))-M11+1)),0))</f>
        <v>7</v>
      </c>
      <c r="AV11" s="22">
        <f t="shared" ref="AV11:AV17" si="10">IF($B11="","",IF(T11&gt;0,IF(OR(O11="DNS",O11="DSQ",O11="DNC",O11="OCS"),0,IF(O11="DNF",1,(COUNTIF($O$11:$O$30,"=DNF")+COUNT($S$11:$S$30)-T11+1))),0))</f>
        <v>0</v>
      </c>
      <c r="AW11" s="22">
        <f t="shared" ref="AW11:AW17" si="11">IF($B11="","",IF(AA11&gt;0,IF(OR(V11="DNS",V11="DSQ",V11="DNC",V11="OCS"),0,IF(V11="DNF",1,(COUNTIF($V$11:$V$30,"=DNF")+COUNT($Z$11:$Z$30))-AA11+1)),0))</f>
        <v>0</v>
      </c>
      <c r="AX11" s="22">
        <f t="shared" ref="AX11:AX17" si="12">IF($B11="","",IF(AH11&gt;0,IF(OR(AC11="DNS",AC11="DSQ",AC11="DNC",AC11="OCS"),0,IF(AC11="DNF",1,(COUNTIF($AC$11:$AC$30,"=DNF")+COUNT($AG$11:$AG$30))-AH11+1)),0))</f>
        <v>0</v>
      </c>
      <c r="AY11" s="22">
        <f t="shared" ref="AY11:AY17" si="13">IF($B11="","",IF(AO11&gt;0,IF(OR(AJ11="DNS",AJ11="DSQ",AJ11="DNC",AJ11="OCS"),0,IF(AJ11="DNF",1,(COUNTIF($AJ$11:$AJ$30,"=DNF")+COUNT($AN$11:$AN$30))-AO11+1)),0))</f>
        <v>0</v>
      </c>
      <c r="BA11" s="13" t="str">
        <f t="shared" ref="BA11:BC17" si="14">IF($B11="","",B11)</f>
        <v>Dave Hackney</v>
      </c>
      <c r="BB11" s="13" t="str">
        <f t="shared" si="14"/>
        <v>FSCT</v>
      </c>
      <c r="BC11" s="13">
        <f t="shared" si="14"/>
        <v>4377</v>
      </c>
      <c r="BD11" s="66" t="str">
        <f t="shared" ref="BD11:BD17" si="15">IF($C11="TH",H11,"")</f>
        <v/>
      </c>
      <c r="BE11" s="22" t="str">
        <f t="shared" ref="BE11:BE17" si="16">IF(M11&gt;0,IF($C11="TH",IF(OR(BD11="DNS",BD11="DNF",BD11="DSQ",BD11="DNC",BD11="OCS"),(COUNTIF($C$11:$C$30,"=TH")+1),IF(H$8="",0,IF($B11="","",RANK(BD11,BD$11:BD$30,1)))),""),"")</f>
        <v/>
      </c>
      <c r="BF11" s="22" t="str">
        <f t="shared" ref="BF11:BF17" si="17">IF(BE11="","",IF($C11="TH",IF($B11="","",IF(BE11&gt;0,IF(OR(BD11="DNS",BD11="DSQ",BD11="DNC",BD11="OCS"),0,IF(BD11="DNF",1,(COUNTIF($BD$11:$BD$30,"=DNF")+COUNT($BD$11:$BD$30))-BE11+1)),0)),""))</f>
        <v/>
      </c>
      <c r="BG11" s="66" t="str">
        <f t="shared" ref="BG11:BG17" si="18">IF($C11="TH",O11,"")</f>
        <v/>
      </c>
      <c r="BH11" s="22" t="str">
        <f t="shared" ref="BH11:BH17" si="19">IF(T11&gt;0,IF($C11="TH",IF(OR(BG11="DNS",BG11="DNF",BG11="DSQ",BG11="DNC",BG11="OCS"),(COUNTIF($C$11:$C$30,"=TH")+1),IF(O$8="",0,IF($B11="","",RANK(BG11,BG$11:BG$30,1)))),""),"")</f>
        <v/>
      </c>
      <c r="BI11" s="22" t="str">
        <f t="shared" ref="BI11:BI17" si="20">IF(BH11="","",IF($C11="TH",IF($B11="","",IF(BH11&gt;0,IF(OR(BG11="DNS",BG11="DSQ",BG11="DNC",BG11="OCS"),0,IF(BG11="DNF",1,(COUNTIF($BG$11:$BG$30,"=DNF")+COUNT($BG$11:$BG$30))-BH11+1)),0)),""))</f>
        <v/>
      </c>
      <c r="BJ11" s="66" t="str">
        <f t="shared" ref="BJ11:BJ17" si="21">IF($C11="TH",V11,"")</f>
        <v/>
      </c>
      <c r="BK11" s="22" t="str">
        <f t="shared" ref="BK11:BK17" si="22">IF(AA11&gt;0,IF($C11="TH",IF(OR(BJ11="DNS",BJ11="DNF",BJ11="DSQ",BJ11="DNC",BJ11="OCS"),(COUNTIF($C$11:$C$30,"=TH")+1),IF(V$8="",0,IF($B11="","",RANK(BJ11,BJ$11:BJ$30,1)))),""),"")</f>
        <v/>
      </c>
      <c r="BL11" s="22" t="str">
        <f t="shared" ref="BL11:BL17" si="23">IF(BK11="","",IF($C11="TH",IF($B11="","",IF(BK11&gt;0,IF(OR(BJ11="DNS",BJ11="DSQ",BJ11="DNC",BJ11="OCS"),0,IF(BJ11="DNF",1,(COUNTIF($BJ$11:$BJ$30,"=DNF")+COUNT($BJ$11:$BJ$30))-BK11+1)),0)),""))</f>
        <v/>
      </c>
      <c r="BM11" s="66" t="str">
        <f t="shared" ref="BM11:BM17" si="24">IF($C11="TH",AC11,"")</f>
        <v/>
      </c>
      <c r="BN11" s="22" t="str">
        <f t="shared" ref="BN11:BN17" si="25">IF(AH11&gt;0,IF($C11="TH",IF(OR(BM11="DNS",BM11="DNF",BM11="DSQ",BM11="DNC",BM11="OCS"),(COUNTIF($C$11:$C$30,"=TH")+1),IF(AC$8="",0,IF($B11="","",RANK(BM11,BM$11:BM$30,1)))),""),"")</f>
        <v/>
      </c>
      <c r="BO11" s="22" t="str">
        <f t="shared" ref="BO11:BO17" si="26">IF(BN11="","",IF($C11="TH",IF($B11="","",IF(BN11&gt;0,IF(OR(BM11="DNS",BM11="DSQ",BM11="DNC",BM11="OCS"),0,IF(BM11="DNF",1,(COUNTIF($BM$11:$BM$30,"=DNF")+COUNT($BM$11:$BM$30))-BN11+1)),0)),""))</f>
        <v/>
      </c>
      <c r="BP11" s="66" t="str">
        <f t="shared" ref="BP11:BP17" si="27">IF($C11="TH",AJ11,"")</f>
        <v/>
      </c>
      <c r="BQ11" s="22" t="str">
        <f t="shared" ref="BQ11:BQ17" si="28">IF(AO11&gt;0,IF($C11="TH",IF(OR(BP11="DNS",BP11="DNF",BP11="DSQ",BP11="DNC",BP11="OCS"),(COUNTIF($C$11:$C$30,"=TH")+1),IF(AJ$8="",0,IF($B11="","",RANK(BP11,BP$11:BP$30,1)))),""),"")</f>
        <v/>
      </c>
      <c r="BR11" s="22" t="str">
        <f t="shared" ref="BR11:BR17" si="29">IF(BQ11="","",IF($C11="TH",IF($B11="","",IF(BQ11&gt;0,IF(OR(BP11="DNS",BP11="DSQ",BP11="DNC",BP11="OCS"),0,IF(BP11="DNF",1,(COUNTIF($BP$11:$BP$30,"=DNF")+COUNT($BP$11:$BP$30))-BQ11+1)),0)),""))</f>
        <v/>
      </c>
      <c r="BT11" s="13" t="str">
        <f t="shared" ref="BT11:BV26" si="30">IF($B11="","",B11)</f>
        <v>Dave Hackney</v>
      </c>
      <c r="BU11" s="13" t="str">
        <f t="shared" si="30"/>
        <v>FSCT</v>
      </c>
      <c r="BV11" s="13">
        <f t="shared" si="30"/>
        <v>4377</v>
      </c>
      <c r="BW11" s="66">
        <f>IF($C11="FSCT",H11,"")</f>
        <v>6.6666666666666666E-2</v>
      </c>
      <c r="BX11" s="22">
        <f>IF(M11&gt;0,IF($C11="FSCT",IF(OR(BW11="DNS",BW11="DNF",BW11="DSQ",BW11="DNC",BW11="OCS"),(COUNTIF($C$11:$C$31,"=FSCT")+1),IF(H$8="",0,IF($B11="","",RANK(BW11,BW$11:BW$31,1)))),""),"")</f>
        <v>1</v>
      </c>
      <c r="BY11" s="22">
        <f>IF(BX11="","",IF($C11="FSCT",IF($B11="","",IF(BX11&gt;0,IF(OR(BW11="DNS",BW11="DSQ",BW11="DNC",BW11="OCS"),0,IF(BW11="DNF",1,(COUNTIF($BW$11:$BW$31,"=DNF")+COUNT($BW$11:$BW$31))-BX11+1)),0)),""))</f>
        <v>4</v>
      </c>
      <c r="BZ11" s="66">
        <f>IF($C11="FSCT",O11,"")</f>
        <v>0</v>
      </c>
      <c r="CA11" s="22" t="str">
        <f>IF(T11&gt;0,IF($C11="FSCT",IF(OR(BZ11="DNS",BZ11="DNF",BZ11="DSQ",BZ11="DNC",BZ11="OCS"),(COUNTIF($C$11:$C$31,"=FSCT")+1),IF(O$8="",0,IF($B11="","",RANK(BZ11,BZ$11:BZ$31,1)))),""),"")</f>
        <v/>
      </c>
      <c r="CB11" s="22" t="str">
        <f>IF(CA11="","",IF($C11="FSCT",IF($B11="","",IF(CA11&gt;0,IF(OR(BZ11="DNS",BZ11="DSQ",BZ11="DNC",BZ11="OCS"),0,IF(BZ11="DNF",1,(COUNTIF($BZ$11:$BZ$31,"=DNF")+COUNT($BZ$11:$BZ$31))-CA11+1)),0)),""))</f>
        <v/>
      </c>
      <c r="CC11" s="66">
        <f>IF($C11="FSCT",V11,"")</f>
        <v>0</v>
      </c>
      <c r="CD11" s="22" t="str">
        <f>IF(AA11&gt;0,IF($C11="FSCT",IF(OR(CC11="DNS",CC11="DNF",CC11="DSQ",CC11="DNC",CC11="OCS"),(COUNTIF($C$11:$C$31,"=FSCT")+1),IF(V$8="",0,IF($B11="","",RANK(CC11,CC$11:CC$31,1)))),""),"")</f>
        <v/>
      </c>
      <c r="CE11" s="22" t="str">
        <f>IF(CD11="","",IF($C11="FSCT",IF($B11="","",IF(CD11&gt;0,IF(OR(CC11="DNS",CC11="DSQ",CC11="DNC",CC11="OCS"),0,IF(CC11="DNF",1,(COUNTIF($CC$11:$CC$31,"=DNF")+COUNT($CC$11:$CC$31))-CD11+1)),0)),""))</f>
        <v/>
      </c>
      <c r="CF11" s="66">
        <f>IF($C11="FSCT",AC11,"")</f>
        <v>0</v>
      </c>
      <c r="CG11" s="22" t="str">
        <f>IF(AH11&gt;0,IF($C11="FSCT",IF(OR(CF11="DNS",CF11="DNF",CF11="DSQ",CF11="DNC",CF11="OCS"),(COUNTIF($C$11:$C$31,"=FSCT")+1),IF(AC$8="",0,IF($B11="","",RANK(CF11,CF$11:CF$31,1)))),""),"")</f>
        <v/>
      </c>
      <c r="CH11" s="22" t="str">
        <f>IF(CG11="","",IF($C11="FSCT",IF($B11="","",IF(CG11&gt;0,IF(OR(CF11="DNS",CF11="DSQ",CF11="DNC",CF11="OCS"),0,IF(CF11="DNF",1,(COUNTIF($CF$11:$CF$31,"=DNF")+COUNT($CF$11:$CF$31))-CG11+1)),0)),""))</f>
        <v/>
      </c>
      <c r="CI11" s="66">
        <f>IF($C11="FSCT",AJ11,"")</f>
        <v>0</v>
      </c>
      <c r="CJ11" s="22" t="str">
        <f>IF(AO11&gt;0,IF($C11="FSCT",IF(OR(CI11="DNS",CI11="DNF",CI11="DSQ",CI11="DNC",CI11="OCS"),(COUNTIF($C$11:$C$31,"=FSCT")+1),IF(AJ$8="",0,IF($B11="","",RANK(CI11,CI$11:CI$31,1)))),""),"")</f>
        <v/>
      </c>
      <c r="CK11" s="22" t="str">
        <f>IF(CJ11="","",IF($C11="FSCT",IF($B11="","",IF(CJ11&gt;0,IF(OR(CI11="DNS",CI11="DSQ",CI11="DNC",CI11="OCS"),0,IF(CI11="DNF",1,(COUNTIF($CI$11:$CI$31,"=DNF")+COUNT($CI$11:$CI$31))-CJ11+1)),0)),""))</f>
        <v/>
      </c>
    </row>
    <row r="12" spans="1:89" ht="15" customHeight="1" x14ac:dyDescent="0.2">
      <c r="A12" s="252">
        <f t="shared" si="0"/>
        <v>2</v>
      </c>
      <c r="B12" s="61" t="s">
        <v>345</v>
      </c>
      <c r="C12" s="335" t="s">
        <v>224</v>
      </c>
      <c r="D12" s="249">
        <v>6150</v>
      </c>
      <c r="E12" s="15">
        <f t="shared" si="1"/>
        <v>2</v>
      </c>
      <c r="F12" s="16">
        <f t="shared" si="2"/>
        <v>2</v>
      </c>
      <c r="G12" s="8">
        <f t="shared" si="3"/>
        <v>89.1</v>
      </c>
      <c r="H12" s="62">
        <f t="shared" si="4"/>
        <v>6.7013888888888887E-2</v>
      </c>
      <c r="I12" s="65">
        <v>1</v>
      </c>
      <c r="J12" s="65">
        <v>36</v>
      </c>
      <c r="K12" s="65">
        <v>30</v>
      </c>
      <c r="L12" s="34">
        <f t="shared" si="5"/>
        <v>7.5211996508292814E-2</v>
      </c>
      <c r="M12" s="35">
        <f t="shared" si="6"/>
        <v>2</v>
      </c>
      <c r="N12" s="57">
        <f t="shared" si="7"/>
        <v>89.6</v>
      </c>
      <c r="O12" s="62"/>
      <c r="P12" s="65"/>
      <c r="Q12" s="65"/>
      <c r="R12" s="65"/>
      <c r="S12" s="34"/>
      <c r="T12" s="35"/>
      <c r="U12" s="57"/>
      <c r="V12" s="62"/>
      <c r="W12" s="65"/>
      <c r="X12" s="65"/>
      <c r="Y12" s="65"/>
      <c r="Z12" s="34"/>
      <c r="AA12" s="35"/>
      <c r="AB12" s="57"/>
      <c r="AC12" s="62"/>
      <c r="AD12" s="65"/>
      <c r="AE12" s="65"/>
      <c r="AF12" s="65"/>
      <c r="AG12" s="34"/>
      <c r="AH12" s="35"/>
      <c r="AI12" s="57"/>
      <c r="AJ12" s="62"/>
      <c r="AK12" s="65"/>
      <c r="AL12" s="65"/>
      <c r="AM12" s="65"/>
      <c r="AN12" s="34"/>
      <c r="AO12" s="35"/>
      <c r="AR12" s="13" t="str">
        <f t="shared" si="8"/>
        <v>Patrick Whatley</v>
      </c>
      <c r="AS12" s="13" t="str">
        <f t="shared" si="8"/>
        <v>FSCT</v>
      </c>
      <c r="AT12" s="13">
        <f t="shared" si="8"/>
        <v>6150</v>
      </c>
      <c r="AU12" s="22">
        <f t="shared" si="9"/>
        <v>6</v>
      </c>
      <c r="AV12" s="22">
        <f t="shared" si="10"/>
        <v>0</v>
      </c>
      <c r="AW12" s="22">
        <f t="shared" si="11"/>
        <v>0</v>
      </c>
      <c r="AX12" s="22">
        <f t="shared" si="12"/>
        <v>0</v>
      </c>
      <c r="AY12" s="22">
        <f t="shared" si="13"/>
        <v>0</v>
      </c>
      <c r="BA12" s="13" t="str">
        <f t="shared" si="14"/>
        <v>Patrick Whatley</v>
      </c>
      <c r="BB12" s="13" t="str">
        <f t="shared" si="14"/>
        <v>FSCT</v>
      </c>
      <c r="BC12" s="13">
        <f t="shared" si="14"/>
        <v>6150</v>
      </c>
      <c r="BD12" s="66" t="str">
        <f t="shared" si="15"/>
        <v/>
      </c>
      <c r="BE12" s="22" t="str">
        <f t="shared" si="16"/>
        <v/>
      </c>
      <c r="BF12" s="22" t="str">
        <f t="shared" si="17"/>
        <v/>
      </c>
      <c r="BG12" s="66" t="str">
        <f t="shared" si="18"/>
        <v/>
      </c>
      <c r="BH12" s="22" t="str">
        <f t="shared" si="19"/>
        <v/>
      </c>
      <c r="BI12" s="22" t="str">
        <f t="shared" si="20"/>
        <v/>
      </c>
      <c r="BJ12" s="66" t="str">
        <f t="shared" si="21"/>
        <v/>
      </c>
      <c r="BK12" s="22" t="str">
        <f t="shared" si="22"/>
        <v/>
      </c>
      <c r="BL12" s="22" t="str">
        <f t="shared" si="23"/>
        <v/>
      </c>
      <c r="BM12" s="66" t="str">
        <f t="shared" si="24"/>
        <v/>
      </c>
      <c r="BN12" s="22" t="str">
        <f t="shared" si="25"/>
        <v/>
      </c>
      <c r="BO12" s="22" t="str">
        <f t="shared" si="26"/>
        <v/>
      </c>
      <c r="BP12" s="66" t="str">
        <f t="shared" si="27"/>
        <v/>
      </c>
      <c r="BQ12" s="22" t="str">
        <f t="shared" si="28"/>
        <v/>
      </c>
      <c r="BR12" s="22" t="str">
        <f t="shared" si="29"/>
        <v/>
      </c>
      <c r="BT12" s="13" t="str">
        <f t="shared" si="30"/>
        <v>Patrick Whatley</v>
      </c>
      <c r="BU12" s="13" t="str">
        <f t="shared" si="30"/>
        <v>FSCT</v>
      </c>
      <c r="BV12" s="13">
        <f t="shared" si="30"/>
        <v>6150</v>
      </c>
      <c r="BW12" s="66">
        <f>IF($C12="FSCT",H12,"")</f>
        <v>6.7013888888888887E-2</v>
      </c>
      <c r="BX12" s="22">
        <f>IF(M12&gt;0,IF($C12="FSCT",IF(OR(BW12="DNS",BW12="DNF",BW12="DSQ",BW12="DNC",BW12="OCS"),(COUNTIF($C$11:$C$31,"=FSCT")+1),IF(H$8="",0,IF($B12="","",RANK(BW12,BW$11:BW$31,1)))),""),"")</f>
        <v>2</v>
      </c>
      <c r="BY12" s="22">
        <f>IF(BX12="","",IF($C12="FSCT",IF($B12="","",IF(BX12&gt;0,IF(OR(BW12="DNS",BW12="DSQ",BW12="DNC",BW12="OCS"),0,IF(BW12="DNF",1,(COUNTIF($BW$11:$BW$31,"=DNF")+COUNT($BW$11:$BW$31))-BX12+1)),0)),""))</f>
        <v>3</v>
      </c>
      <c r="BZ12" s="66">
        <f>IF($C12="FSCT",O12,"")</f>
        <v>0</v>
      </c>
      <c r="CA12" s="22" t="str">
        <f>IF(T12&gt;0,IF($C12="FSCT",IF(OR(BZ12="DNS",BZ12="DNF",BZ12="DSQ",BZ12="DNC",BZ12="OCS"),(COUNTIF($C$11:$C$31,"=FSCT")+1),IF(O$8="",0,IF($B12="","",RANK(BZ12,BZ$11:BZ$31,1)))),""),"")</f>
        <v/>
      </c>
      <c r="CB12" s="22" t="str">
        <f>IF(CA12="","",IF($C12="FSCT",IF($B12="","",IF(CA12&gt;0,IF(OR(BZ12="DNS",BZ12="DSQ",BZ12="DNC",BZ12="OCS"),0,IF(BZ12="DNF",1,(COUNTIF($BZ$11:$BZ$31,"=DNF")+COUNT($BZ$11:$BZ$31))-CA12+1)),0)),""))</f>
        <v/>
      </c>
      <c r="CC12" s="66">
        <f>IF($C12="FSCT",V12,"")</f>
        <v>0</v>
      </c>
      <c r="CD12" s="22" t="str">
        <f>IF(AA12&gt;0,IF($C12="FSCT",IF(OR(CC12="DNS",CC12="DNF",CC12="DSQ",CC12="DNC",CC12="OCS"),(COUNTIF($C$11:$C$31,"=FSCT")+1),IF(V$8="",0,IF($B12="","",RANK(CC12,CC$11:CC$31,1)))),""),"")</f>
        <v/>
      </c>
      <c r="CE12" s="22" t="str">
        <f>IF(CD12="","",IF($C12="FSCT",IF($B12="","",IF(CD12&gt;0,IF(OR(CC12="DNS",CC12="DSQ",CC12="DNC",CC12="OCS"),0,IF(CC12="DNF",1,(COUNTIF($CC$11:$CC$31,"=DNF")+COUNT($CC$11:$CC$31))-CD12+1)),0)),""))</f>
        <v/>
      </c>
      <c r="CF12" s="66">
        <f>IF($C12="FSCT",AC12,"")</f>
        <v>0</v>
      </c>
      <c r="CG12" s="22" t="str">
        <f>IF(AH12&gt;0,IF($C12="FSCT",IF(OR(CF12="DNS",CF12="DNF",CF12="DSQ",CF12="DNC",CF12="OCS"),(COUNTIF($C$11:$C$31,"=FSCT")+1),IF(AC$8="",0,IF($B12="","",RANK(CF12,CF$11:CF$31,1)))),""),"")</f>
        <v/>
      </c>
      <c r="CH12" s="22" t="str">
        <f>IF(CG12="","",IF($C12="FSCT",IF($B12="","",IF(CG12&gt;0,IF(OR(CF12="DNS",CF12="DSQ",CF12="DNC",CF12="OCS"),0,IF(CF12="DNF",1,(COUNTIF($CF$11:$CF$31,"=DNF")+COUNT($CF$11:$CF$31))-CG12+1)),0)),""))</f>
        <v/>
      </c>
      <c r="CI12" s="66">
        <f>IF($C12="FSCT",AJ12,"")</f>
        <v>0</v>
      </c>
      <c r="CJ12" s="22" t="str">
        <f>IF(AO12&gt;0,IF($C12="FSCT",IF(OR(CI12="DNS",CI12="DNF",CI12="DSQ",CI12="DNC",CI12="OCS"),(COUNTIF($C$11:$C$31,"=FSCT")+1),IF(AJ$8="",0,IF($B12="","",RANK(CI12,CI$11:CI$31,1)))),""),"")</f>
        <v/>
      </c>
      <c r="CK12" s="22" t="str">
        <f>IF(CJ12="","",IF($C12="FSCT",IF($B12="","",IF(CJ12&gt;0,IF(OR(CI12="DNS",CI12="DSQ",CI12="DNC",CI12="OCS"),0,IF(CI12="DNF",1,(COUNTIF($CI$11:$CI$31,"=DNF")+COUNT($CI$11:$CI$31))-CJ12+1)),0)),""))</f>
        <v/>
      </c>
    </row>
    <row r="13" spans="1:89" ht="15" customHeight="1" x14ac:dyDescent="0.2">
      <c r="A13" s="252">
        <f t="shared" si="0"/>
        <v>3</v>
      </c>
      <c r="B13" s="61" t="s">
        <v>406</v>
      </c>
      <c r="C13" s="335" t="s">
        <v>224</v>
      </c>
      <c r="D13" s="249">
        <v>5634</v>
      </c>
      <c r="E13" s="15">
        <f t="shared" si="1"/>
        <v>3</v>
      </c>
      <c r="F13" s="16">
        <f t="shared" si="2"/>
        <v>3</v>
      </c>
      <c r="G13" s="8">
        <f t="shared" si="3"/>
        <v>89.1</v>
      </c>
      <c r="H13" s="62">
        <f t="shared" si="4"/>
        <v>6.8402777777777771E-2</v>
      </c>
      <c r="I13" s="65">
        <v>1</v>
      </c>
      <c r="J13" s="65">
        <v>38</v>
      </c>
      <c r="K13" s="65">
        <v>30</v>
      </c>
      <c r="L13" s="34">
        <f t="shared" si="5"/>
        <v>7.6770794363386963E-2</v>
      </c>
      <c r="M13" s="35">
        <f t="shared" si="6"/>
        <v>3</v>
      </c>
      <c r="N13" s="57">
        <f t="shared" si="7"/>
        <v>89.6</v>
      </c>
      <c r="O13" s="62"/>
      <c r="P13" s="65"/>
      <c r="Q13" s="65"/>
      <c r="R13" s="65"/>
      <c r="S13" s="34"/>
      <c r="T13" s="35"/>
      <c r="U13" s="57"/>
      <c r="V13" s="62"/>
      <c r="W13" s="65"/>
      <c r="X13" s="65"/>
      <c r="Y13" s="65"/>
      <c r="Z13" s="34"/>
      <c r="AA13" s="35"/>
      <c r="AB13" s="57"/>
      <c r="AC13" s="62"/>
      <c r="AD13" s="65"/>
      <c r="AE13" s="65"/>
      <c r="AF13" s="65"/>
      <c r="AG13" s="34"/>
      <c r="AH13" s="35"/>
      <c r="AI13" s="57"/>
      <c r="AJ13" s="62"/>
      <c r="AK13" s="65"/>
      <c r="AL13" s="65"/>
      <c r="AM13" s="65"/>
      <c r="AN13" s="34"/>
      <c r="AO13" s="35"/>
      <c r="AR13" s="13" t="str">
        <f t="shared" si="8"/>
        <v>Bill Massey</v>
      </c>
      <c r="AS13" s="13" t="str">
        <f t="shared" si="8"/>
        <v>FSCT</v>
      </c>
      <c r="AT13" s="13">
        <f t="shared" si="8"/>
        <v>5634</v>
      </c>
      <c r="AU13" s="22">
        <f t="shared" si="9"/>
        <v>5</v>
      </c>
      <c r="AV13" s="22">
        <f t="shared" si="10"/>
        <v>0</v>
      </c>
      <c r="AW13" s="22">
        <f t="shared" si="11"/>
        <v>0</v>
      </c>
      <c r="AX13" s="22">
        <f t="shared" si="12"/>
        <v>0</v>
      </c>
      <c r="AY13" s="22">
        <f t="shared" si="13"/>
        <v>0</v>
      </c>
      <c r="BA13" s="13" t="str">
        <f t="shared" si="14"/>
        <v>Bill Massey</v>
      </c>
      <c r="BB13" s="13" t="str">
        <f t="shared" si="14"/>
        <v>FSCT</v>
      </c>
      <c r="BC13" s="13">
        <f t="shared" si="14"/>
        <v>5634</v>
      </c>
      <c r="BD13" s="66" t="str">
        <f t="shared" si="15"/>
        <v/>
      </c>
      <c r="BE13" s="22" t="str">
        <f t="shared" si="16"/>
        <v/>
      </c>
      <c r="BF13" s="22" t="str">
        <f t="shared" si="17"/>
        <v/>
      </c>
      <c r="BG13" s="66" t="str">
        <f t="shared" si="18"/>
        <v/>
      </c>
      <c r="BH13" s="22" t="str">
        <f t="shared" si="19"/>
        <v/>
      </c>
      <c r="BI13" s="22" t="str">
        <f t="shared" si="20"/>
        <v/>
      </c>
      <c r="BJ13" s="66" t="str">
        <f t="shared" si="21"/>
        <v/>
      </c>
      <c r="BK13" s="22" t="str">
        <f t="shared" si="22"/>
        <v/>
      </c>
      <c r="BL13" s="22" t="str">
        <f t="shared" si="23"/>
        <v/>
      </c>
      <c r="BM13" s="66" t="str">
        <f t="shared" si="24"/>
        <v/>
      </c>
      <c r="BN13" s="22" t="str">
        <f t="shared" si="25"/>
        <v/>
      </c>
      <c r="BO13" s="22" t="str">
        <f t="shared" si="26"/>
        <v/>
      </c>
      <c r="BP13" s="66" t="str">
        <f t="shared" si="27"/>
        <v/>
      </c>
      <c r="BQ13" s="22" t="str">
        <f t="shared" si="28"/>
        <v/>
      </c>
      <c r="BR13" s="22" t="str">
        <f t="shared" si="29"/>
        <v/>
      </c>
      <c r="BT13" s="13" t="str">
        <f t="shared" si="30"/>
        <v>Bill Massey</v>
      </c>
      <c r="BU13" s="13" t="str">
        <f t="shared" si="30"/>
        <v>FSCT</v>
      </c>
      <c r="BV13" s="13">
        <f t="shared" si="30"/>
        <v>5634</v>
      </c>
      <c r="BW13" s="66">
        <f>IF($C13="FSCT",H13,"")</f>
        <v>6.8402777777777771E-2</v>
      </c>
      <c r="BX13" s="22">
        <f>IF(M13&gt;0,IF($C13="FSCT",IF(OR(BW13="DNS",BW13="DNF",BW13="DSQ",BW13="DNC",BW13="OCS"),(COUNTIF($C$11:$C$31,"=FSCT")+1),IF(H$8="",0,IF($B13="","",RANK(BW13,BW$11:BW$31,1)))),""),"")</f>
        <v>3</v>
      </c>
      <c r="BY13" s="22">
        <f>IF(BX13="","",IF($C13="FSCT",IF($B13="","",IF(BX13&gt;0,IF(OR(BW13="DNS",BW13="DSQ",BW13="DNC",BW13="OCS"),0,IF(BW13="DNF",1,(COUNTIF($BW$11:$BW$31,"=DNF")+COUNT($BW$11:$BW$31))-BX13+1)),0)),""))</f>
        <v>2</v>
      </c>
      <c r="BZ13" s="66">
        <f>IF($C13="FSCT",O13,"")</f>
        <v>0</v>
      </c>
      <c r="CA13" s="22" t="str">
        <f>IF(T13&gt;0,IF($C13="FSCT",IF(OR(BZ13="DNS",BZ13="DNF",BZ13="DSQ",BZ13="DNC",BZ13="OCS"),(COUNTIF($C$11:$C$31,"=FSCT")+1),IF(O$8="",0,IF($B13="","",RANK(BZ13,BZ$11:BZ$31,1)))),""),"")</f>
        <v/>
      </c>
      <c r="CB13" s="22" t="str">
        <f>IF(CA13="","",IF($C13="FSCT",IF($B13="","",IF(CA13&gt;0,IF(OR(BZ13="DNS",BZ13="DSQ",BZ13="DNC",BZ13="OCS"),0,IF(BZ13="DNF",1,(COUNTIF($BZ$11:$BZ$31,"=DNF")+COUNT($BZ$11:$BZ$31))-CA13+1)),0)),""))</f>
        <v/>
      </c>
      <c r="CC13" s="66">
        <f>IF($C13="FSCT",V13,"")</f>
        <v>0</v>
      </c>
      <c r="CD13" s="22" t="str">
        <f>IF(AA13&gt;0,IF($C13="FSCT",IF(OR(CC13="DNS",CC13="DNF",CC13="DSQ",CC13="DNC",CC13="OCS"),(COUNTIF($C$11:$C$31,"=FSCT")+1),IF(V$8="",0,IF($B13="","",RANK(CC13,CC$11:CC$31,1)))),""),"")</f>
        <v/>
      </c>
      <c r="CE13" s="22" t="str">
        <f>IF(CD13="","",IF($C13="FSCT",IF($B13="","",IF(CD13&gt;0,IF(OR(CC13="DNS",CC13="DSQ",CC13="DNC",CC13="OCS"),0,IF(CC13="DNF",1,(COUNTIF($CC$11:$CC$31,"=DNF")+COUNT($CC$11:$CC$31))-CD13+1)),0)),""))</f>
        <v/>
      </c>
      <c r="CF13" s="66">
        <f>IF($C13="FSCT",AC13,"")</f>
        <v>0</v>
      </c>
      <c r="CG13" s="22" t="str">
        <f>IF(AH13&gt;0,IF($C13="FSCT",IF(OR(CF13="DNS",CF13="DNF",CF13="DSQ",CF13="DNC",CF13="OCS"),(COUNTIF($C$11:$C$31,"=FSCT")+1),IF(AC$8="",0,IF($B13="","",RANK(CF13,CF$11:CF$31,1)))),""),"")</f>
        <v/>
      </c>
      <c r="CH13" s="22" t="str">
        <f>IF(CG13="","",IF($C13="FSCT",IF($B13="","",IF(CG13&gt;0,IF(OR(CF13="DNS",CF13="DSQ",CF13="DNC",CF13="OCS"),0,IF(CF13="DNF",1,(COUNTIF($CF$11:$CF$31,"=DNF")+COUNT($CF$11:$CF$31))-CG13+1)),0)),""))</f>
        <v/>
      </c>
      <c r="CI13" s="66">
        <f>IF($C13="FSCT",AJ13,"")</f>
        <v>0</v>
      </c>
      <c r="CJ13" s="22" t="str">
        <f>IF(AO13&gt;0,IF($C13="FSCT",IF(OR(CI13="DNS",CI13="DNF",CI13="DSQ",CI13="DNC",CI13="OCS"),(COUNTIF($C$11:$C$31,"=FSCT")+1),IF(AJ$8="",0,IF($B13="","",RANK(CI13,CI$11:CI$31,1)))),""),"")</f>
        <v/>
      </c>
      <c r="CK13" s="22" t="str">
        <f>IF(CJ13="","",IF($C13="FSCT",IF($B13="","",IF(CJ13&gt;0,IF(OR(CI13="DNS",CI13="DSQ",CI13="DNC",CI13="OCS"),0,IF(CI13="DNF",1,(COUNTIF($CI$11:$CI$31,"=DNF")+COUNT($CI$11:$CI$31))-CJ13+1)),0)),""))</f>
        <v/>
      </c>
    </row>
    <row r="14" spans="1:89" ht="15" customHeight="1" x14ac:dyDescent="0.2">
      <c r="A14" s="252">
        <f t="shared" si="0"/>
        <v>4</v>
      </c>
      <c r="B14" s="61" t="s">
        <v>850</v>
      </c>
      <c r="C14" s="335" t="s">
        <v>224</v>
      </c>
      <c r="D14" s="249">
        <v>4133</v>
      </c>
      <c r="E14" s="15">
        <f t="shared" si="1"/>
        <v>4</v>
      </c>
      <c r="F14" s="16">
        <f t="shared" si="2"/>
        <v>4</v>
      </c>
      <c r="G14" s="8">
        <f t="shared" si="3"/>
        <v>89.1</v>
      </c>
      <c r="H14" s="62">
        <f t="shared" si="4"/>
        <v>8.414351851851852E-2</v>
      </c>
      <c r="I14" s="65">
        <v>2</v>
      </c>
      <c r="J14" s="65">
        <v>1</v>
      </c>
      <c r="K14" s="65">
        <v>10</v>
      </c>
      <c r="L14" s="34">
        <f t="shared" si="5"/>
        <v>9.4437170054454012E-2</v>
      </c>
      <c r="M14" s="35">
        <f t="shared" si="6"/>
        <v>4</v>
      </c>
      <c r="N14" s="57">
        <f t="shared" si="7"/>
        <v>89.6</v>
      </c>
      <c r="O14" s="62"/>
      <c r="P14" s="65"/>
      <c r="Q14" s="65"/>
      <c r="R14" s="65"/>
      <c r="S14" s="34"/>
      <c r="T14" s="35"/>
      <c r="U14" s="57"/>
      <c r="V14" s="62"/>
      <c r="W14" s="65"/>
      <c r="X14" s="65"/>
      <c r="Y14" s="65"/>
      <c r="Z14" s="34"/>
      <c r="AA14" s="35"/>
      <c r="AB14" s="57"/>
      <c r="AC14" s="62"/>
      <c r="AD14" s="65"/>
      <c r="AE14" s="65"/>
      <c r="AF14" s="65"/>
      <c r="AG14" s="34"/>
      <c r="AH14" s="35"/>
      <c r="AI14" s="57"/>
      <c r="AJ14" s="62"/>
      <c r="AK14" s="65"/>
      <c r="AL14" s="65"/>
      <c r="AM14" s="65"/>
      <c r="AN14" s="34"/>
      <c r="AO14" s="35"/>
      <c r="AR14" s="13" t="str">
        <f t="shared" si="8"/>
        <v>Troy Carmichael</v>
      </c>
      <c r="AS14" s="13" t="str">
        <f t="shared" si="8"/>
        <v>FSCT</v>
      </c>
      <c r="AT14" s="13">
        <f t="shared" si="8"/>
        <v>4133</v>
      </c>
      <c r="AU14" s="22">
        <f t="shared" si="9"/>
        <v>4</v>
      </c>
      <c r="AV14" s="22">
        <f t="shared" si="10"/>
        <v>0</v>
      </c>
      <c r="AW14" s="22">
        <f t="shared" si="11"/>
        <v>0</v>
      </c>
      <c r="AX14" s="22">
        <f t="shared" si="12"/>
        <v>0</v>
      </c>
      <c r="AY14" s="22">
        <f t="shared" si="13"/>
        <v>0</v>
      </c>
      <c r="BA14" s="13" t="str">
        <f t="shared" si="14"/>
        <v>Troy Carmichael</v>
      </c>
      <c r="BB14" s="13" t="str">
        <f t="shared" si="14"/>
        <v>FSCT</v>
      </c>
      <c r="BC14" s="13">
        <f t="shared" si="14"/>
        <v>4133</v>
      </c>
      <c r="BD14" s="66" t="str">
        <f t="shared" si="15"/>
        <v/>
      </c>
      <c r="BE14" s="22" t="str">
        <f t="shared" si="16"/>
        <v/>
      </c>
      <c r="BF14" s="22" t="str">
        <f t="shared" si="17"/>
        <v/>
      </c>
      <c r="BG14" s="66" t="str">
        <f t="shared" si="18"/>
        <v/>
      </c>
      <c r="BH14" s="22" t="str">
        <f t="shared" si="19"/>
        <v/>
      </c>
      <c r="BI14" s="22" t="str">
        <f t="shared" si="20"/>
        <v/>
      </c>
      <c r="BJ14" s="66" t="str">
        <f t="shared" si="21"/>
        <v/>
      </c>
      <c r="BK14" s="22" t="str">
        <f t="shared" si="22"/>
        <v/>
      </c>
      <c r="BL14" s="22" t="str">
        <f t="shared" si="23"/>
        <v/>
      </c>
      <c r="BM14" s="66" t="str">
        <f t="shared" si="24"/>
        <v/>
      </c>
      <c r="BN14" s="22" t="str">
        <f t="shared" si="25"/>
        <v/>
      </c>
      <c r="BO14" s="22" t="str">
        <f t="shared" si="26"/>
        <v/>
      </c>
      <c r="BP14" s="66" t="str">
        <f t="shared" si="27"/>
        <v/>
      </c>
      <c r="BQ14" s="22" t="str">
        <f t="shared" si="28"/>
        <v/>
      </c>
      <c r="BR14" s="22" t="str">
        <f t="shared" si="29"/>
        <v/>
      </c>
      <c r="BT14" s="13" t="str">
        <f t="shared" si="30"/>
        <v>Troy Carmichael</v>
      </c>
      <c r="BU14" s="13" t="str">
        <f t="shared" si="30"/>
        <v>FSCT</v>
      </c>
      <c r="BV14" s="13">
        <f t="shared" si="30"/>
        <v>4133</v>
      </c>
      <c r="BW14" s="66">
        <f>IF($C14="FSCT",H14,"")</f>
        <v>8.414351851851852E-2</v>
      </c>
      <c r="BX14" s="22">
        <f>IF(M14&gt;0,IF($C14="FSCT",IF(OR(BW14="DNS",BW14="DNF",BW14="DSQ",BW14="DNC",BW14="OCS"),(COUNTIF($C$11:$C$31,"=FSCT")+1),IF(H$8="",0,IF($B14="","",RANK(BW14,BW$11:BW$31,1)))),""),"")</f>
        <v>4</v>
      </c>
      <c r="BY14" s="22">
        <f>IF(BX14="","",IF($C14="FSCT",IF($B14="","",IF(BX14&gt;0,IF(OR(BW14="DNS",BW14="DSQ",BW14="DNC",BW14="OCS"),0,IF(BW14="DNF",1,(COUNTIF($BW$11:$BW$31,"=DNF")+COUNT($BW$11:$BW$31))-BX14+1)),0)),""))</f>
        <v>1</v>
      </c>
      <c r="BZ14" s="66">
        <f>IF($C14="FSCT",O14,"")</f>
        <v>0</v>
      </c>
      <c r="CA14" s="22" t="str">
        <f>IF(T14&gt;0,IF($C14="FSCT",IF(OR(BZ14="DNS",BZ14="DNF",BZ14="DSQ",BZ14="DNC",BZ14="OCS"),(COUNTIF($C$11:$C$31,"=FSCT")+1),IF(O$8="",0,IF($B14="","",RANK(BZ14,BZ$11:BZ$31,1)))),""),"")</f>
        <v/>
      </c>
      <c r="CB14" s="22" t="str">
        <f>IF(CA14="","",IF($C14="FSCT",IF($B14="","",IF(CA14&gt;0,IF(OR(BZ14="DNS",BZ14="DSQ",BZ14="DNC",BZ14="OCS"),0,IF(BZ14="DNF",1,(COUNTIF($BZ$11:$BZ$31,"=DNF")+COUNT($BZ$11:$BZ$31))-CA14+1)),0)),""))</f>
        <v/>
      </c>
      <c r="CC14" s="66">
        <f>IF($C14="FSCT",V14,"")</f>
        <v>0</v>
      </c>
      <c r="CD14" s="22" t="str">
        <f>IF(AA14&gt;0,IF($C14="FSCT",IF(OR(CC14="DNS",CC14="DNF",CC14="DSQ",CC14="DNC",CC14="OCS"),(COUNTIF($C$11:$C$31,"=FSCT")+1),IF(V$8="",0,IF($B14="","",RANK(CC14,CC$11:CC$31,1)))),""),"")</f>
        <v/>
      </c>
      <c r="CE14" s="22" t="str">
        <f>IF(CD14="","",IF($C14="FSCT",IF($B14="","",IF(CD14&gt;0,IF(OR(CC14="DNS",CC14="DSQ",CC14="DNC",CC14="OCS"),0,IF(CC14="DNF",1,(COUNTIF($CC$11:$CC$31,"=DNF")+COUNT($CC$11:$CC$31))-CD14+1)),0)),""))</f>
        <v/>
      </c>
      <c r="CF14" s="66">
        <f>IF($C14="FSCT",AC14,"")</f>
        <v>0</v>
      </c>
      <c r="CG14" s="22" t="str">
        <f>IF(AH14&gt;0,IF($C14="FSCT",IF(OR(CF14="DNS",CF14="DNF",CF14="DSQ",CF14="DNC",CF14="OCS"),(COUNTIF($C$11:$C$31,"=FSCT")+1),IF(AC$8="",0,IF($B14="","",RANK(CF14,CF$11:CF$31,1)))),""),"")</f>
        <v/>
      </c>
      <c r="CH14" s="22" t="str">
        <f>IF(CG14="","",IF($C14="FSCT",IF($B14="","",IF(CG14&gt;0,IF(OR(CF14="DNS",CF14="DSQ",CF14="DNC",CF14="OCS"),0,IF(CF14="DNF",1,(COUNTIF($CF$11:$CF$31,"=DNF")+COUNT($CF$11:$CF$31))-CG14+1)),0)),""))</f>
        <v/>
      </c>
      <c r="CI14" s="66">
        <f>IF($C14="FSCT",AJ14,"")</f>
        <v>0</v>
      </c>
      <c r="CJ14" s="22" t="str">
        <f>IF(AO14&gt;0,IF($C14="FSCT",IF(OR(CI14="DNS",CI14="DNF",CI14="DSQ",CI14="DNC",CI14="OCS"),(COUNTIF($C$11:$C$31,"=FSCT")+1),IF(AJ$8="",0,IF($B14="","",RANK(CI14,CI$11:CI$31,1)))),""),"")</f>
        <v/>
      </c>
      <c r="CK14" s="22" t="str">
        <f>IF(CJ14="","",IF($C14="FSCT",IF($B14="","",IF(CJ14&gt;0,IF(OR(CI14="DNS",CI14="DSQ",CI14="DNC",CI14="OCS"),0,IF(CI14="DNF",1,(COUNTIF($CI$11:$CI$31,"=DNF")+COUNT($CI$11:$CI$31))-CJ14+1)),0)),""))</f>
        <v/>
      </c>
    </row>
    <row r="15" spans="1:89" ht="15" customHeight="1" x14ac:dyDescent="0.2">
      <c r="A15" s="252">
        <f t="shared" si="0"/>
        <v>5</v>
      </c>
      <c r="B15" s="61" t="s">
        <v>440</v>
      </c>
      <c r="C15" s="335" t="s">
        <v>18</v>
      </c>
      <c r="D15" s="249">
        <v>13298</v>
      </c>
      <c r="E15" s="15">
        <f t="shared" si="1"/>
        <v>5</v>
      </c>
      <c r="F15" s="16">
        <f t="shared" si="2"/>
        <v>5</v>
      </c>
      <c r="G15" s="8">
        <f t="shared" si="3"/>
        <v>95.3</v>
      </c>
      <c r="H15" s="62">
        <f t="shared" si="4"/>
        <v>9.1840277777777771E-2</v>
      </c>
      <c r="I15" s="65">
        <v>2</v>
      </c>
      <c r="J15" s="65">
        <v>12</v>
      </c>
      <c r="K15" s="65">
        <v>15</v>
      </c>
      <c r="L15" s="34">
        <f t="shared" si="5"/>
        <v>9.6369651393261049E-2</v>
      </c>
      <c r="M15" s="35">
        <f t="shared" si="6"/>
        <v>5</v>
      </c>
      <c r="N15" s="57">
        <f t="shared" si="7"/>
        <v>96.3</v>
      </c>
      <c r="O15" s="62"/>
      <c r="P15" s="65"/>
      <c r="Q15" s="65"/>
      <c r="R15" s="65"/>
      <c r="S15" s="34"/>
      <c r="T15" s="35"/>
      <c r="U15" s="57"/>
      <c r="V15" s="62"/>
      <c r="W15" s="65"/>
      <c r="X15" s="65"/>
      <c r="Y15" s="65"/>
      <c r="Z15" s="34"/>
      <c r="AA15" s="35"/>
      <c r="AB15" s="57"/>
      <c r="AC15" s="62"/>
      <c r="AD15" s="65"/>
      <c r="AE15" s="65"/>
      <c r="AF15" s="65"/>
      <c r="AG15" s="34"/>
      <c r="AH15" s="35"/>
      <c r="AI15" s="57"/>
      <c r="AJ15" s="62"/>
      <c r="AK15" s="65"/>
      <c r="AL15" s="65"/>
      <c r="AM15" s="65"/>
      <c r="AN15" s="34"/>
      <c r="AO15" s="35"/>
      <c r="AR15" s="13" t="str">
        <f t="shared" si="8"/>
        <v>Wayne Bucher</v>
      </c>
      <c r="AS15" s="13" t="str">
        <f t="shared" si="8"/>
        <v>CAT22</v>
      </c>
      <c r="AT15" s="13">
        <f t="shared" si="8"/>
        <v>13298</v>
      </c>
      <c r="AU15" s="22">
        <f t="shared" si="9"/>
        <v>3</v>
      </c>
      <c r="AV15" s="22">
        <f t="shared" si="10"/>
        <v>0</v>
      </c>
      <c r="AW15" s="22">
        <f t="shared" si="11"/>
        <v>0</v>
      </c>
      <c r="AX15" s="22">
        <f t="shared" si="12"/>
        <v>0</v>
      </c>
      <c r="AY15" s="22">
        <f t="shared" si="13"/>
        <v>0</v>
      </c>
      <c r="BA15" s="13" t="str">
        <f t="shared" si="14"/>
        <v>Wayne Bucher</v>
      </c>
      <c r="BB15" s="13" t="str">
        <f t="shared" si="14"/>
        <v>CAT22</v>
      </c>
      <c r="BC15" s="13">
        <f t="shared" si="14"/>
        <v>13298</v>
      </c>
      <c r="BD15" s="66" t="str">
        <f t="shared" si="15"/>
        <v/>
      </c>
      <c r="BE15" s="22" t="str">
        <f t="shared" si="16"/>
        <v/>
      </c>
      <c r="BF15" s="22" t="str">
        <f t="shared" si="17"/>
        <v/>
      </c>
      <c r="BG15" s="66" t="str">
        <f t="shared" si="18"/>
        <v/>
      </c>
      <c r="BH15" s="22" t="str">
        <f t="shared" si="19"/>
        <v/>
      </c>
      <c r="BI15" s="22" t="str">
        <f t="shared" si="20"/>
        <v/>
      </c>
      <c r="BJ15" s="66" t="str">
        <f t="shared" si="21"/>
        <v/>
      </c>
      <c r="BK15" s="22" t="str">
        <f t="shared" si="22"/>
        <v/>
      </c>
      <c r="BL15" s="22" t="str">
        <f t="shared" si="23"/>
        <v/>
      </c>
      <c r="BM15" s="66" t="str">
        <f t="shared" si="24"/>
        <v/>
      </c>
      <c r="BN15" s="22" t="str">
        <f t="shared" si="25"/>
        <v/>
      </c>
      <c r="BO15" s="22" t="str">
        <f t="shared" si="26"/>
        <v/>
      </c>
      <c r="BP15" s="66" t="str">
        <f t="shared" si="27"/>
        <v/>
      </c>
      <c r="BQ15" s="22" t="str">
        <f t="shared" si="28"/>
        <v/>
      </c>
      <c r="BR15" s="22" t="str">
        <f t="shared" si="29"/>
        <v/>
      </c>
      <c r="BT15" s="13" t="str">
        <f t="shared" si="30"/>
        <v>Wayne Bucher</v>
      </c>
      <c r="BU15" s="13" t="str">
        <f t="shared" si="30"/>
        <v>CAT22</v>
      </c>
      <c r="BV15" s="13">
        <f t="shared" si="30"/>
        <v>13298</v>
      </c>
      <c r="BW15" s="66" t="str">
        <f>IF($C15="FSCT",H15,"")</f>
        <v/>
      </c>
      <c r="BX15" s="22" t="str">
        <f>IF(M15&gt;0,IF($C15="FSCT",IF(OR(BW15="DNS",BW15="DNF",BW15="DSQ",BW15="DNC",BW15="OCS"),(COUNTIF($C$11:$C$31,"=FSCT")+1),IF(H$8="",0,IF($B15="","",RANK(BW15,BW$11:BW$31,1)))),""),"")</f>
        <v/>
      </c>
      <c r="BY15" s="22" t="str">
        <f>IF(BX15="","",IF($C15="FSCT",IF($B15="","",IF(BX15&gt;0,IF(OR(BW15="DNS",BW15="DSQ",BW15="DNC",BW15="OCS"),0,IF(BW15="DNF",1,(COUNTIF($BW$11:$BW$31,"=DNF")+COUNT($BW$11:$BW$31))-BX15+1)),0)),""))</f>
        <v/>
      </c>
      <c r="BZ15" s="66" t="str">
        <f>IF($C15="FSCT",O15,"")</f>
        <v/>
      </c>
      <c r="CA15" s="22" t="str">
        <f>IF(T15&gt;0,IF($C15="FSCT",IF(OR(BZ15="DNS",BZ15="DNF",BZ15="DSQ",BZ15="DNC",BZ15="OCS"),(COUNTIF($C$11:$C$31,"=FSCT")+1),IF(O$8="",0,IF($B15="","",RANK(BZ15,BZ$11:BZ$31,1)))),""),"")</f>
        <v/>
      </c>
      <c r="CB15" s="22" t="str">
        <f>IF(CA15="","",IF($C15="FSCT",IF($B15="","",IF(CA15&gt;0,IF(OR(BZ15="DNS",BZ15="DSQ",BZ15="DNC",BZ15="OCS"),0,IF(BZ15="DNF",1,(COUNTIF($BZ$11:$BZ$31,"=DNF")+COUNT($BZ$11:$BZ$31))-CA15+1)),0)),""))</f>
        <v/>
      </c>
      <c r="CC15" s="66" t="str">
        <f>IF($C15="FSCT",V15,"")</f>
        <v/>
      </c>
      <c r="CD15" s="22" t="str">
        <f>IF(AA15&gt;0,IF($C15="FSCT",IF(OR(CC15="DNS",CC15="DNF",CC15="DSQ",CC15="DNC",CC15="OCS"),(COUNTIF($C$11:$C$31,"=FSCT")+1),IF(V$8="",0,IF($B15="","",RANK(CC15,CC$11:CC$31,1)))),""),"")</f>
        <v/>
      </c>
      <c r="CE15" s="22" t="str">
        <f>IF(CD15="","",IF($C15="FSCT",IF($B15="","",IF(CD15&gt;0,IF(OR(CC15="DNS",CC15="DSQ",CC15="DNC",CC15="OCS"),0,IF(CC15="DNF",1,(COUNTIF($CC$11:$CC$31,"=DNF")+COUNT($CC$11:$CC$31))-CD15+1)),0)),""))</f>
        <v/>
      </c>
      <c r="CF15" s="66" t="str">
        <f>IF($C15="FSCT",AC15,"")</f>
        <v/>
      </c>
      <c r="CG15" s="22" t="str">
        <f>IF(AH15&gt;0,IF($C15="FSCT",IF(OR(CF15="DNS",CF15="DNF",CF15="DSQ",CF15="DNC",CF15="OCS"),(COUNTIF($C$11:$C$31,"=FSCT")+1),IF(AC$8="",0,IF($B15="","",RANK(CF15,CF$11:CF$31,1)))),""),"")</f>
        <v/>
      </c>
      <c r="CH15" s="22" t="str">
        <f>IF(CG15="","",IF($C15="FSCT",IF($B15="","",IF(CG15&gt;0,IF(OR(CF15="DNS",CF15="DSQ",CF15="DNC",CF15="OCS"),0,IF(CF15="DNF",1,(COUNTIF($CF$11:$CF$31,"=DNF")+COUNT($CF$11:$CF$31))-CG15+1)),0)),""))</f>
        <v/>
      </c>
      <c r="CI15" s="66" t="str">
        <f>IF($C15="FSCT",AJ15,"")</f>
        <v/>
      </c>
      <c r="CJ15" s="22" t="str">
        <f>IF(AO15&gt;0,IF($C15="FSCT",IF(OR(CI15="DNS",CI15="DNF",CI15="DSQ",CI15="DNC",CI15="OCS"),(COUNTIF($C$11:$C$31,"=FSCT")+1),IF(AJ$8="",0,IF($B15="","",RANK(CI15,CI$11:CI$31,1)))),""),"")</f>
        <v/>
      </c>
      <c r="CK15" s="22" t="str">
        <f>IF(CJ15="","",IF($C15="FSCT",IF($B15="","",IF(CJ15&gt;0,IF(OR(CI15="DNS",CI15="DSQ",CI15="DNC",CI15="OCS"),0,IF(CI15="DNF",1,(COUNTIF($CI$11:$CI$31,"=DNF")+COUNT($CI$11:$CI$31))-CJ15+1)),0)),""))</f>
        <v/>
      </c>
    </row>
    <row r="16" spans="1:89" ht="15" customHeight="1" x14ac:dyDescent="0.2">
      <c r="A16" s="252">
        <f t="shared" si="0"/>
        <v>6</v>
      </c>
      <c r="B16" s="61" t="s">
        <v>844</v>
      </c>
      <c r="C16" s="335" t="s">
        <v>659</v>
      </c>
      <c r="D16" s="249">
        <v>853</v>
      </c>
      <c r="E16" s="15">
        <f t="shared" si="1"/>
        <v>6</v>
      </c>
      <c r="F16" s="16">
        <f t="shared" si="2"/>
        <v>6</v>
      </c>
      <c r="G16" s="8">
        <f t="shared" si="3"/>
        <v>88.3</v>
      </c>
      <c r="H16" s="62">
        <f t="shared" si="4"/>
        <v>0.10069444444444443</v>
      </c>
      <c r="I16" s="65">
        <v>2</v>
      </c>
      <c r="J16" s="65">
        <v>25</v>
      </c>
      <c r="K16" s="65">
        <v>0</v>
      </c>
      <c r="L16" s="34">
        <f t="shared" si="5"/>
        <v>0.11403674342519188</v>
      </c>
      <c r="M16" s="35">
        <f t="shared" si="6"/>
        <v>6</v>
      </c>
      <c r="N16" s="57">
        <f t="shared" si="7"/>
        <v>88.9</v>
      </c>
      <c r="O16" s="62"/>
      <c r="P16" s="65"/>
      <c r="Q16" s="65"/>
      <c r="R16" s="65"/>
      <c r="S16" s="34"/>
      <c r="T16" s="35"/>
      <c r="U16" s="57"/>
      <c r="V16" s="62"/>
      <c r="W16" s="65"/>
      <c r="X16" s="65"/>
      <c r="Y16" s="65"/>
      <c r="Z16" s="34"/>
      <c r="AA16" s="35"/>
      <c r="AB16" s="57"/>
      <c r="AC16" s="62"/>
      <c r="AD16" s="65"/>
      <c r="AE16" s="65"/>
      <c r="AF16" s="65"/>
      <c r="AG16" s="34"/>
      <c r="AH16" s="35"/>
      <c r="AI16" s="57"/>
      <c r="AJ16" s="62"/>
      <c r="AK16" s="65"/>
      <c r="AL16" s="65"/>
      <c r="AM16" s="65"/>
      <c r="AN16" s="34"/>
      <c r="AO16" s="35"/>
      <c r="AR16" s="13" t="str">
        <f t="shared" si="8"/>
        <v>Chris Heinz</v>
      </c>
      <c r="AS16" s="13" t="str">
        <f t="shared" si="8"/>
        <v>CAP22H</v>
      </c>
      <c r="AT16" s="13">
        <f t="shared" si="8"/>
        <v>853</v>
      </c>
      <c r="AU16" s="22">
        <f t="shared" si="9"/>
        <v>2</v>
      </c>
      <c r="AV16" s="22">
        <f t="shared" si="10"/>
        <v>0</v>
      </c>
      <c r="AW16" s="22">
        <f t="shared" si="11"/>
        <v>0</v>
      </c>
      <c r="AX16" s="22">
        <f t="shared" si="12"/>
        <v>0</v>
      </c>
      <c r="AY16" s="22">
        <f t="shared" si="13"/>
        <v>0</v>
      </c>
      <c r="BA16" s="13" t="str">
        <f t="shared" si="14"/>
        <v>Chris Heinz</v>
      </c>
      <c r="BB16" s="13" t="str">
        <f t="shared" si="14"/>
        <v>CAP22H</v>
      </c>
      <c r="BC16" s="13">
        <f t="shared" si="14"/>
        <v>853</v>
      </c>
      <c r="BD16" s="66" t="str">
        <f t="shared" si="15"/>
        <v/>
      </c>
      <c r="BE16" s="22" t="str">
        <f t="shared" si="16"/>
        <v/>
      </c>
      <c r="BF16" s="22" t="str">
        <f t="shared" si="17"/>
        <v/>
      </c>
      <c r="BG16" s="66" t="str">
        <f t="shared" si="18"/>
        <v/>
      </c>
      <c r="BH16" s="22" t="str">
        <f t="shared" si="19"/>
        <v/>
      </c>
      <c r="BI16" s="22" t="str">
        <f t="shared" si="20"/>
        <v/>
      </c>
      <c r="BJ16" s="66" t="str">
        <f t="shared" si="21"/>
        <v/>
      </c>
      <c r="BK16" s="22" t="str">
        <f t="shared" si="22"/>
        <v/>
      </c>
      <c r="BL16" s="22" t="str">
        <f t="shared" si="23"/>
        <v/>
      </c>
      <c r="BM16" s="66" t="str">
        <f t="shared" si="24"/>
        <v/>
      </c>
      <c r="BN16" s="22" t="str">
        <f t="shared" si="25"/>
        <v/>
      </c>
      <c r="BO16" s="22" t="str">
        <f t="shared" si="26"/>
        <v/>
      </c>
      <c r="BP16" s="66" t="str">
        <f t="shared" si="27"/>
        <v/>
      </c>
      <c r="BQ16" s="22" t="str">
        <f t="shared" si="28"/>
        <v/>
      </c>
      <c r="BR16" s="22" t="str">
        <f t="shared" si="29"/>
        <v/>
      </c>
      <c r="BT16" s="13" t="str">
        <f t="shared" si="30"/>
        <v>Chris Heinz</v>
      </c>
      <c r="BU16" s="13" t="str">
        <f t="shared" si="30"/>
        <v>CAP22H</v>
      </c>
      <c r="BV16" s="13">
        <f t="shared" si="30"/>
        <v>853</v>
      </c>
      <c r="BW16" s="66" t="str">
        <f t="shared" ref="BW16:BW29" si="31">IF($C16="FSCT",H16,"")</f>
        <v/>
      </c>
      <c r="BX16" s="22" t="str">
        <f t="shared" ref="BX16:BX31" si="32">IF(M16&gt;0,IF($C16="FSCT",IF(OR(BW16="DNS",BW16="DNF",BW16="DSQ",BW16="DNC",BW16="OCS"),(COUNTIF($C$11:$C$31,"=FSCT")+1),IF(H$8="",0,IF($B16="","",RANK(BW16,BW$11:BW$31,1)))),""),"")</f>
        <v/>
      </c>
      <c r="BY16" s="22" t="str">
        <f t="shared" ref="BY16:BY31" si="33">IF(BX16="","",IF($C16="FSCT",IF($B16="","",IF(BX16&gt;0,IF(OR(BW16="DNS",BW16="DSQ",BW16="DNC",BW16="OCS"),0,IF(BW16="DNF",1,(COUNTIF($BW$11:$BW$31,"=DNF")+COUNT($BW$11:$BW$31))-BX16+1)),0)),""))</f>
        <v/>
      </c>
      <c r="BZ16" s="66" t="str">
        <f t="shared" ref="BZ16:BZ29" si="34">IF($C16="FSCT",O16,"")</f>
        <v/>
      </c>
      <c r="CA16" s="22" t="str">
        <f t="shared" ref="CA16:CA31" si="35">IF(T16&gt;0,IF($C16="FSCT",IF(OR(BZ16="DNS",BZ16="DNF",BZ16="DSQ",BZ16="DNC",BZ16="OCS"),(COUNTIF($C$11:$C$31,"=FSCT")+1),IF(O$8="",0,IF($B16="","",RANK(BZ16,BZ$11:BZ$31,1)))),""),"")</f>
        <v/>
      </c>
      <c r="CB16" s="22" t="str">
        <f t="shared" ref="CB16:CB31" si="36">IF(CA16="","",IF($C16="FSCT",IF($B16="","",IF(CA16&gt;0,IF(OR(BZ16="DNS",BZ16="DSQ",BZ16="DNC",BZ16="OCS"),0,IF(BZ16="DNF",1,(COUNTIF($BZ$11:$BZ$31,"=DNF")+COUNT($BZ$11:$BZ$31))-CA16+1)),0)),""))</f>
        <v/>
      </c>
      <c r="CC16" s="66" t="str">
        <f t="shared" ref="CC16:CC29" si="37">IF($C16="FSCT",V16,"")</f>
        <v/>
      </c>
      <c r="CD16" s="22" t="str">
        <f t="shared" ref="CD16:CD31" si="38">IF(AA16&gt;0,IF($C16="FSCT",IF(OR(CC16="DNS",CC16="DNF",CC16="DSQ",CC16="DNC",CC16="OCS"),(COUNTIF($C$11:$C$31,"=FSCT")+1),IF(V$8="",0,IF($B16="","",RANK(CC16,CC$11:CC$31,1)))),""),"")</f>
        <v/>
      </c>
      <c r="CE16" s="22" t="str">
        <f t="shared" ref="CE16:CE31" si="39">IF(CD16="","",IF($C16="FSCT",IF($B16="","",IF(CD16&gt;0,IF(OR(CC16="DNS",CC16="DSQ",CC16="DNC",CC16="OCS"),0,IF(CC16="DNF",1,(COUNTIF($CC$11:$CC$31,"=DNF")+COUNT($CC$11:$CC$31))-CD16+1)),0)),""))</f>
        <v/>
      </c>
      <c r="CF16" s="66" t="str">
        <f t="shared" ref="CF16:CF29" si="40">IF($C16="FSCT",AC16,"")</f>
        <v/>
      </c>
      <c r="CG16" s="22" t="str">
        <f t="shared" ref="CG16:CG31" si="41">IF(AH16&gt;0,IF($C16="FSCT",IF(OR(CF16="DNS",CF16="DNF",CF16="DSQ",CF16="DNC",CF16="OCS"),(COUNTIF($C$11:$C$31,"=FSCT")+1),IF(AC$8="",0,IF($B16="","",RANK(CF16,CF$11:CF$31,1)))),""),"")</f>
        <v/>
      </c>
      <c r="CH16" s="22" t="str">
        <f t="shared" ref="CH16:CH31" si="42">IF(CG16="","",IF($C16="FSCT",IF($B16="","",IF(CG16&gt;0,IF(OR(CF16="DNS",CF16="DSQ",CF16="DNC",CF16="OCS"),0,IF(CF16="DNF",1,(COUNTIF($CF$11:$CF$31,"=DNF")+COUNT($CF$11:$CF$31))-CG16+1)),0)),""))</f>
        <v/>
      </c>
      <c r="CI16" s="66" t="str">
        <f t="shared" ref="CI16:CI29" si="43">IF($C16="FSCT",AJ16,"")</f>
        <v/>
      </c>
      <c r="CJ16" s="22" t="str">
        <f t="shared" ref="CJ16:CJ31" si="44">IF(AO16&gt;0,IF($C16="FSCT",IF(OR(CI16="DNS",CI16="DNF",CI16="DSQ",CI16="DNC",CI16="OCS"),(COUNTIF($C$11:$C$31,"=FSCT")+1),IF(AJ$8="",0,IF($B16="","",RANK(CI16,CI$11:CI$31,1)))),""),"")</f>
        <v/>
      </c>
      <c r="CK16" s="22" t="str">
        <f t="shared" ref="CK16:CK31" si="45">IF(CJ16="","",IF($C16="FSCT",IF($B16="","",IF(CJ16&gt;0,IF(OR(CI16="DNS",CI16="DSQ",CI16="DNC",CI16="OCS"),0,IF(CI16="DNF",1,(COUNTIF($CI$11:$CI$31,"=DNF")+COUNT($CI$11:$CI$31))-CJ16+1)),0)),""))</f>
        <v/>
      </c>
    </row>
    <row r="17" spans="1:89" ht="15" customHeight="1" x14ac:dyDescent="0.2">
      <c r="A17" s="252">
        <f t="shared" si="0"/>
        <v>7</v>
      </c>
      <c r="B17" s="61" t="s">
        <v>202</v>
      </c>
      <c r="C17" s="335" t="s">
        <v>83</v>
      </c>
      <c r="D17" s="249">
        <v>2609</v>
      </c>
      <c r="E17" s="15">
        <f t="shared" si="1"/>
        <v>8</v>
      </c>
      <c r="F17" s="16">
        <f t="shared" si="2"/>
        <v>7</v>
      </c>
      <c r="G17" s="8">
        <f t="shared" si="3"/>
        <v>83</v>
      </c>
      <c r="H17" s="62" t="s">
        <v>816</v>
      </c>
      <c r="I17" s="65"/>
      <c r="J17" s="65"/>
      <c r="K17" s="65"/>
      <c r="L17" s="34" t="str">
        <f t="shared" si="5"/>
        <v/>
      </c>
      <c r="M17" s="35">
        <f t="shared" si="6"/>
        <v>8</v>
      </c>
      <c r="N17" s="57">
        <f t="shared" si="7"/>
        <v>83</v>
      </c>
      <c r="O17" s="62"/>
      <c r="P17" s="65"/>
      <c r="Q17" s="65"/>
      <c r="R17" s="65"/>
      <c r="S17" s="34"/>
      <c r="T17" s="35"/>
      <c r="U17" s="57"/>
      <c r="V17" s="62"/>
      <c r="W17" s="65"/>
      <c r="X17" s="65"/>
      <c r="Y17" s="65"/>
      <c r="Z17" s="34"/>
      <c r="AA17" s="35"/>
      <c r="AB17" s="57"/>
      <c r="AC17" s="62"/>
      <c r="AD17" s="65"/>
      <c r="AE17" s="65"/>
      <c r="AF17" s="65"/>
      <c r="AG17" s="34"/>
      <c r="AH17" s="35"/>
      <c r="AI17" s="57"/>
      <c r="AJ17" s="62"/>
      <c r="AK17" s="65"/>
      <c r="AL17" s="65"/>
      <c r="AM17" s="65"/>
      <c r="AN17" s="34"/>
      <c r="AO17" s="35"/>
      <c r="AR17" s="13" t="str">
        <f t="shared" si="8"/>
        <v>Tate Beckham</v>
      </c>
      <c r="AS17" s="13" t="str">
        <f t="shared" si="8"/>
        <v>TH</v>
      </c>
      <c r="AT17" s="13">
        <f t="shared" si="8"/>
        <v>2609</v>
      </c>
      <c r="AU17" s="22">
        <f t="shared" si="9"/>
        <v>1</v>
      </c>
      <c r="AV17" s="22">
        <f t="shared" si="10"/>
        <v>0</v>
      </c>
      <c r="AW17" s="22">
        <f t="shared" si="11"/>
        <v>0</v>
      </c>
      <c r="AX17" s="22">
        <f t="shared" si="12"/>
        <v>0</v>
      </c>
      <c r="AY17" s="22">
        <f t="shared" si="13"/>
        <v>0</v>
      </c>
      <c r="BA17" s="13" t="str">
        <f t="shared" si="14"/>
        <v>Tate Beckham</v>
      </c>
      <c r="BB17" s="13" t="str">
        <f t="shared" si="14"/>
        <v>TH</v>
      </c>
      <c r="BC17" s="13">
        <f t="shared" si="14"/>
        <v>2609</v>
      </c>
      <c r="BD17" s="66" t="str">
        <f t="shared" si="15"/>
        <v>DNF</v>
      </c>
      <c r="BE17" s="22">
        <f t="shared" si="16"/>
        <v>2</v>
      </c>
      <c r="BF17" s="22">
        <f t="shared" si="17"/>
        <v>1</v>
      </c>
      <c r="BG17" s="66">
        <f t="shared" si="18"/>
        <v>0</v>
      </c>
      <c r="BH17" s="22" t="str">
        <f t="shared" si="19"/>
        <v/>
      </c>
      <c r="BI17" s="22" t="str">
        <f t="shared" si="20"/>
        <v/>
      </c>
      <c r="BJ17" s="66">
        <f t="shared" si="21"/>
        <v>0</v>
      </c>
      <c r="BK17" s="22" t="str">
        <f t="shared" si="22"/>
        <v/>
      </c>
      <c r="BL17" s="22" t="str">
        <f t="shared" si="23"/>
        <v/>
      </c>
      <c r="BM17" s="66">
        <f t="shared" si="24"/>
        <v>0</v>
      </c>
      <c r="BN17" s="22" t="str">
        <f t="shared" si="25"/>
        <v/>
      </c>
      <c r="BO17" s="22" t="str">
        <f t="shared" si="26"/>
        <v/>
      </c>
      <c r="BP17" s="66">
        <f t="shared" si="27"/>
        <v>0</v>
      </c>
      <c r="BQ17" s="22" t="str">
        <f t="shared" si="28"/>
        <v/>
      </c>
      <c r="BR17" s="22" t="str">
        <f t="shared" si="29"/>
        <v/>
      </c>
      <c r="BT17" s="13" t="str">
        <f t="shared" si="30"/>
        <v>Tate Beckham</v>
      </c>
      <c r="BU17" s="13" t="str">
        <f t="shared" si="30"/>
        <v>TH</v>
      </c>
      <c r="BV17" s="13">
        <f t="shared" si="30"/>
        <v>2609</v>
      </c>
      <c r="BW17" s="66" t="str">
        <f t="shared" si="31"/>
        <v/>
      </c>
      <c r="BX17" s="22" t="str">
        <f t="shared" si="32"/>
        <v/>
      </c>
      <c r="BY17" s="22" t="str">
        <f t="shared" si="33"/>
        <v/>
      </c>
      <c r="BZ17" s="66" t="str">
        <f t="shared" si="34"/>
        <v/>
      </c>
      <c r="CA17" s="22" t="str">
        <f t="shared" si="35"/>
        <v/>
      </c>
      <c r="CB17" s="22" t="str">
        <f t="shared" si="36"/>
        <v/>
      </c>
      <c r="CC17" s="66" t="str">
        <f t="shared" si="37"/>
        <v/>
      </c>
      <c r="CD17" s="22" t="str">
        <f t="shared" si="38"/>
        <v/>
      </c>
      <c r="CE17" s="22" t="str">
        <f t="shared" si="39"/>
        <v/>
      </c>
      <c r="CF17" s="66" t="str">
        <f t="shared" si="40"/>
        <v/>
      </c>
      <c r="CG17" s="22" t="str">
        <f t="shared" si="41"/>
        <v/>
      </c>
      <c r="CH17" s="22" t="str">
        <f t="shared" si="42"/>
        <v/>
      </c>
      <c r="CI17" s="66" t="str">
        <f t="shared" si="43"/>
        <v/>
      </c>
      <c r="CJ17" s="22" t="str">
        <f t="shared" si="44"/>
        <v/>
      </c>
      <c r="CK17" s="22" t="str">
        <f t="shared" si="45"/>
        <v/>
      </c>
    </row>
    <row r="18" spans="1:89" ht="15" customHeight="1" x14ac:dyDescent="0.2">
      <c r="A18" s="60" t="str">
        <f t="shared" ref="A18:A23" si="46">F18</f>
        <v/>
      </c>
      <c r="B18" s="61"/>
      <c r="C18" s="13"/>
      <c r="D18" s="14"/>
      <c r="E18" s="15" t="str">
        <f t="shared" ref="E18:E23" si="47">IF(B18="","",M18+T18+AA18+AH18+AO18)</f>
        <v/>
      </c>
      <c r="F18" s="16" t="str">
        <f t="shared" ref="F18:F23" si="48">IF(B18="","",RANK(E18,E$11:E$30,1))</f>
        <v/>
      </c>
      <c r="G18" s="8" t="str">
        <f t="shared" ref="G18:G23" si="49">IF(H$8="","",IF($B18="","",INDEX(PMNumb,MATCH($C18,Boats,0),MATCH(H$8,Windspd,0))))</f>
        <v/>
      </c>
      <c r="H18" s="62" t="str">
        <f t="shared" ref="H18:H23" si="50">IF($B18="","",TIME(I18,J18,K18))</f>
        <v/>
      </c>
      <c r="I18" s="65"/>
      <c r="J18" s="65"/>
      <c r="K18" s="65"/>
      <c r="L18" s="34" t="str">
        <f t="shared" ref="L18:L23" si="51">IF(OR(H18="DNS",H18="DNF",H18="DSQ",H18="DNC",H18="OCS"),"",IF(H$9="","",IF($B18="","",(H18/(G18/100)))))</f>
        <v/>
      </c>
      <c r="M18" s="35" t="str">
        <f t="shared" ref="M18:M23" si="52">IF(OR(H18="DNS",H18="DNF",H18="DSQ",H18="DNC",H18="OCS"),(COUNTA($B$11:$B$30)+1),IF(H$8="",0,IF($B18="","",RANK(L18,L$11:L$30,1))))</f>
        <v/>
      </c>
      <c r="N18" s="57" t="str">
        <f t="shared" ref="N18:N23" si="53">IF(O$8="","",IF($B18="","",INDEX(PMNumb,MATCH($C18,Boats,0),MATCH(O$8,Windspd,0))))</f>
        <v/>
      </c>
      <c r="O18" s="62"/>
      <c r="P18" s="65"/>
      <c r="Q18" s="65"/>
      <c r="R18" s="65"/>
      <c r="S18" s="34"/>
      <c r="T18" s="35"/>
      <c r="U18" s="57"/>
      <c r="V18" s="62"/>
      <c r="W18" s="65"/>
      <c r="X18" s="65"/>
      <c r="Y18" s="65"/>
      <c r="Z18" s="34"/>
      <c r="AA18" s="35"/>
      <c r="AB18" s="57"/>
      <c r="AC18" s="62"/>
      <c r="AD18" s="65"/>
      <c r="AE18" s="65"/>
      <c r="AF18" s="65"/>
      <c r="AG18" s="34"/>
      <c r="AH18" s="35"/>
      <c r="AI18" s="57"/>
      <c r="AJ18" s="62"/>
      <c r="AK18" s="65"/>
      <c r="AL18" s="65"/>
      <c r="AM18" s="65"/>
      <c r="AN18" s="34"/>
      <c r="AO18" s="35"/>
      <c r="AR18" s="13" t="str">
        <f t="shared" ref="AR18:AR23" si="54">IF($B18="","",B18)</f>
        <v/>
      </c>
      <c r="AS18" s="13" t="str">
        <f t="shared" ref="AS18:AS23" si="55">IF($B18="","",C18)</f>
        <v/>
      </c>
      <c r="AT18" s="13" t="str">
        <f t="shared" ref="AT18:AT23" si="56">IF($B18="","",D18)</f>
        <v/>
      </c>
      <c r="AU18" s="22" t="str">
        <f t="shared" ref="AU18:AU23" si="57">IF($B18="","",IF(M18&gt;0,IF(OR(H18="DNS",H18="DSQ",H18="DNC",H18="OCS"),0,IF(H18="DNF",1,(COUNTIF($H$11:$H$30,"=DNF")+COUNT($L$11:$L$30))-M18+1)),0))</f>
        <v/>
      </c>
      <c r="AV18" s="22" t="str">
        <f t="shared" ref="AV18:AV23" si="58">IF($B18="","",IF(T18&gt;0,IF(OR(O18="DNS",O18="DSQ",O18="DNC",O18="OCS"),0,IF(O18="DNF",1,(COUNTIF($O$11:$O$30,"=DNF")+COUNT($S$11:$S$30)-T18+1))),0))</f>
        <v/>
      </c>
      <c r="AW18" s="22" t="str">
        <f t="shared" ref="AW18:AW23" si="59">IF($B18="","",IF(AA18&gt;0,IF(OR(V18="DNS",V18="DSQ",V18="DNC",V18="OCS"),0,IF(V18="DNF",1,(COUNTIF($V$11:$V$30,"=DNF")+COUNT($Z$11:$Z$30))-AA18+1)),0))</f>
        <v/>
      </c>
      <c r="AX18" s="22" t="str">
        <f t="shared" ref="AX18:AX23" si="60">IF($B18="","",IF(AH18&gt;0,IF(OR(AC18="DNS",AC18="DSQ",AC18="DNC",AC18="OCS"),0,IF(AC18="DNF",1,(COUNTIF($AC$11:$AC$30,"=DNF")+COUNT($AG$11:$AG$30))-AH18+1)),0))</f>
        <v/>
      </c>
      <c r="AY18" s="22" t="str">
        <f t="shared" ref="AY18:AY23" si="61">IF($B18="","",IF(AO18&gt;0,IF(OR(AJ18="DNS",AJ18="DSQ",AJ18="DNC",AJ18="OCS"),0,IF(AJ18="DNF",1,(COUNTIF($AJ$11:$AJ$30,"=DNF")+COUNT($AN$11:$AN$30))-AO18+1)),0))</f>
        <v/>
      </c>
      <c r="BA18" s="13" t="str">
        <f t="shared" ref="BA18:BA23" si="62">IF($B18="","",B18)</f>
        <v/>
      </c>
      <c r="BB18" s="13" t="str">
        <f t="shared" ref="BB18:BB23" si="63">IF($B18="","",C18)</f>
        <v/>
      </c>
      <c r="BC18" s="13" t="str">
        <f t="shared" ref="BC18:BC23" si="64">IF($B18="","",D18)</f>
        <v/>
      </c>
      <c r="BD18" s="66" t="str">
        <f t="shared" ref="BD18:BD23" si="65">IF($C18="TH",H18,"")</f>
        <v/>
      </c>
      <c r="BE18" s="22" t="str">
        <f t="shared" ref="BE18:BE23" si="66">IF(M18&gt;0,IF($C18="TH",IF(OR(BD18="DNS",BD18="DNF",BD18="DSQ",BD18="DNC",BD18="OCS"),(COUNTIF($C$11:$C$30,"=TH")+1),IF(H$8="",0,IF($B18="","",RANK(BD18,BD$11:BD$30,1)))),""),"")</f>
        <v/>
      </c>
      <c r="BF18" s="22" t="str">
        <f t="shared" ref="BF18:BF23" si="67">IF(BE18="","",IF($C18="TH",IF($B18="","",IF(BE18&gt;0,IF(OR(BD18="DNS",BD18="DSQ",BD18="DNC",BD18="OCS"),0,IF(BD18="DNF",1,(COUNTIF($BD$11:$BD$30,"=DNF")+COUNT($BD$11:$BD$30))-BE18+1)),0)),""))</f>
        <v/>
      </c>
      <c r="BG18" s="66" t="str">
        <f t="shared" ref="BG18:BG23" si="68">IF($C18="TH",O18,"")</f>
        <v/>
      </c>
      <c r="BH18" s="22" t="str">
        <f t="shared" ref="BH18:BH23" si="69">IF(T18&gt;0,IF($C18="TH",IF(OR(BG18="DNS",BG18="DNF",BG18="DSQ",BG18="DNC",BG18="OCS"),(COUNTIF($C$11:$C$30,"=TH")+1),IF(O$8="",0,IF($B18="","",RANK(BG18,BG$11:BG$30,1)))),""),"")</f>
        <v/>
      </c>
      <c r="BI18" s="22" t="str">
        <f t="shared" ref="BI18:BI23" si="70">IF(BH18="","",IF($C18="TH",IF($B18="","",IF(BH18&gt;0,IF(OR(BG18="DNS",BG18="DSQ",BG18="DNC",BG18="OCS"),0,IF(BG18="DNF",1,(COUNTIF($BG$11:$BG$30,"=DNF")+COUNT($BG$11:$BG$30))-BH18+1)),0)),""))</f>
        <v/>
      </c>
      <c r="BJ18" s="66" t="str">
        <f t="shared" ref="BJ18:BJ23" si="71">IF($C18="TH",V18,"")</f>
        <v/>
      </c>
      <c r="BK18" s="22" t="str">
        <f t="shared" ref="BK18:BK23" si="72">IF(AA18&gt;0,IF($C18="TH",IF(OR(BJ18="DNS",BJ18="DNF",BJ18="DSQ",BJ18="DNC",BJ18="OCS"),(COUNTIF($C$11:$C$30,"=TH")+1),IF(V$8="",0,IF($B18="","",RANK(BJ18,BJ$11:BJ$30,1)))),""),"")</f>
        <v/>
      </c>
      <c r="BL18" s="22" t="str">
        <f t="shared" ref="BL18:BL23" si="73">IF(BK18="","",IF($C18="TH",IF($B18="","",IF(BK18&gt;0,IF(OR(BJ18="DNS",BJ18="DSQ",BJ18="DNC",BJ18="OCS"),0,IF(BJ18="DNF",1,(COUNTIF($BJ$11:$BJ$30,"=DNF")+COUNT($BJ$11:$BJ$30))-BK18+1)),0)),""))</f>
        <v/>
      </c>
      <c r="BM18" s="66" t="str">
        <f t="shared" ref="BM18:BM23" si="74">IF($C18="TH",AC18,"")</f>
        <v/>
      </c>
      <c r="BN18" s="22" t="str">
        <f t="shared" ref="BN18:BN23" si="75">IF(AH18&gt;0,IF($C18="TH",IF(OR(BM18="DNS",BM18="DNF",BM18="DSQ",BM18="DNC",BM18="OCS"),(COUNTIF($C$11:$C$30,"=TH")+1),IF(AC$8="",0,IF($B18="","",RANK(BM18,BM$11:BM$30,1)))),""),"")</f>
        <v/>
      </c>
      <c r="BO18" s="22" t="str">
        <f t="shared" ref="BO18:BO23" si="76">IF(BN18="","",IF($C18="TH",IF($B18="","",IF(BN18&gt;0,IF(OR(BM18="DNS",BM18="DSQ",BM18="DNC",BM18="OCS"),0,IF(BM18="DNF",1,(COUNTIF($BM$11:$BM$30,"=DNF")+COUNT($BM$11:$BM$30))-BN18+1)),0)),""))</f>
        <v/>
      </c>
      <c r="BP18" s="66" t="str">
        <f t="shared" ref="BP18:BP23" si="77">IF($C18="TH",AJ18,"")</f>
        <v/>
      </c>
      <c r="BQ18" s="22" t="str">
        <f t="shared" ref="BQ18:BQ23" si="78">IF(AO18&gt;0,IF($C18="TH",IF(OR(BP18="DNS",BP18="DNF",BP18="DSQ",BP18="DNC",BP18="OCS"),(COUNTIF($C$11:$C$30,"=TH")+1),IF(AJ$8="",0,IF($B18="","",RANK(BP18,BP$11:BP$30,1)))),""),"")</f>
        <v/>
      </c>
      <c r="BR18" s="22" t="str">
        <f t="shared" ref="BR18:BR23" si="79">IF(BQ18="","",IF($C18="TH",IF($B18="","",IF(BQ18&gt;0,IF(OR(BP18="DNS",BP18="DSQ",BP18="DNC",BP18="OCS"),0,IF(BP18="DNF",1,(COUNTIF($BP$11:$BP$30,"=DNF")+COUNT($BP$11:$BP$30))-BQ18+1)),0)),""))</f>
        <v/>
      </c>
      <c r="BT18" s="13" t="str">
        <f t="shared" si="30"/>
        <v/>
      </c>
      <c r="BU18" s="13" t="str">
        <f t="shared" si="30"/>
        <v/>
      </c>
      <c r="BV18" s="13" t="str">
        <f t="shared" si="30"/>
        <v/>
      </c>
      <c r="BW18" s="66" t="str">
        <f t="shared" si="31"/>
        <v/>
      </c>
      <c r="BX18" s="22" t="str">
        <f t="shared" si="32"/>
        <v/>
      </c>
      <c r="BY18" s="22" t="str">
        <f t="shared" si="33"/>
        <v/>
      </c>
      <c r="BZ18" s="66" t="str">
        <f t="shared" si="34"/>
        <v/>
      </c>
      <c r="CA18" s="22" t="str">
        <f t="shared" si="35"/>
        <v/>
      </c>
      <c r="CB18" s="22" t="str">
        <f t="shared" si="36"/>
        <v/>
      </c>
      <c r="CC18" s="66" t="str">
        <f t="shared" si="37"/>
        <v/>
      </c>
      <c r="CD18" s="22" t="str">
        <f t="shared" si="38"/>
        <v/>
      </c>
      <c r="CE18" s="22" t="str">
        <f t="shared" si="39"/>
        <v/>
      </c>
      <c r="CF18" s="66" t="str">
        <f t="shared" si="40"/>
        <v/>
      </c>
      <c r="CG18" s="22" t="str">
        <f t="shared" si="41"/>
        <v/>
      </c>
      <c r="CH18" s="22" t="str">
        <f t="shared" si="42"/>
        <v/>
      </c>
      <c r="CI18" s="66" t="str">
        <f t="shared" si="43"/>
        <v/>
      </c>
      <c r="CJ18" s="22" t="str">
        <f t="shared" si="44"/>
        <v/>
      </c>
      <c r="CK18" s="22" t="str">
        <f t="shared" si="45"/>
        <v/>
      </c>
    </row>
    <row r="19" spans="1:89" ht="15" customHeight="1" x14ac:dyDescent="0.2">
      <c r="A19" s="60" t="str">
        <f t="shared" si="46"/>
        <v/>
      </c>
      <c r="B19" s="61"/>
      <c r="C19" s="13"/>
      <c r="D19" s="14"/>
      <c r="E19" s="15" t="str">
        <f t="shared" si="47"/>
        <v/>
      </c>
      <c r="F19" s="16" t="str">
        <f t="shared" si="48"/>
        <v/>
      </c>
      <c r="G19" s="8" t="str">
        <f t="shared" si="49"/>
        <v/>
      </c>
      <c r="H19" s="62" t="str">
        <f t="shared" si="50"/>
        <v/>
      </c>
      <c r="I19" s="65"/>
      <c r="J19" s="65"/>
      <c r="K19" s="65"/>
      <c r="L19" s="34" t="str">
        <f t="shared" si="51"/>
        <v/>
      </c>
      <c r="M19" s="35" t="str">
        <f t="shared" si="52"/>
        <v/>
      </c>
      <c r="N19" s="57" t="str">
        <f t="shared" si="53"/>
        <v/>
      </c>
      <c r="O19" s="62"/>
      <c r="P19" s="65"/>
      <c r="Q19" s="65"/>
      <c r="R19" s="65"/>
      <c r="S19" s="34"/>
      <c r="T19" s="35"/>
      <c r="U19" s="57"/>
      <c r="V19" s="62"/>
      <c r="W19" s="65"/>
      <c r="X19" s="65"/>
      <c r="Y19" s="65"/>
      <c r="Z19" s="34"/>
      <c r="AA19" s="35"/>
      <c r="AB19" s="57"/>
      <c r="AC19" s="62"/>
      <c r="AD19" s="65"/>
      <c r="AE19" s="65"/>
      <c r="AF19" s="65"/>
      <c r="AG19" s="34"/>
      <c r="AH19" s="35"/>
      <c r="AI19" s="57"/>
      <c r="AJ19" s="62"/>
      <c r="AK19" s="65"/>
      <c r="AL19" s="65"/>
      <c r="AM19" s="65"/>
      <c r="AN19" s="34"/>
      <c r="AO19" s="35"/>
      <c r="AR19" s="13" t="str">
        <f t="shared" si="54"/>
        <v/>
      </c>
      <c r="AS19" s="13" t="str">
        <f t="shared" si="55"/>
        <v/>
      </c>
      <c r="AT19" s="13" t="str">
        <f t="shared" si="56"/>
        <v/>
      </c>
      <c r="AU19" s="22" t="str">
        <f t="shared" si="57"/>
        <v/>
      </c>
      <c r="AV19" s="22" t="str">
        <f t="shared" si="58"/>
        <v/>
      </c>
      <c r="AW19" s="22" t="str">
        <f t="shared" si="59"/>
        <v/>
      </c>
      <c r="AX19" s="22" t="str">
        <f t="shared" si="60"/>
        <v/>
      </c>
      <c r="AY19" s="22" t="str">
        <f t="shared" si="61"/>
        <v/>
      </c>
      <c r="BA19" s="13" t="str">
        <f t="shared" si="62"/>
        <v/>
      </c>
      <c r="BB19" s="13" t="str">
        <f t="shared" si="63"/>
        <v/>
      </c>
      <c r="BC19" s="13" t="str">
        <f t="shared" si="64"/>
        <v/>
      </c>
      <c r="BD19" s="66" t="str">
        <f t="shared" si="65"/>
        <v/>
      </c>
      <c r="BE19" s="22" t="str">
        <f t="shared" si="66"/>
        <v/>
      </c>
      <c r="BF19" s="22" t="str">
        <f t="shared" si="67"/>
        <v/>
      </c>
      <c r="BG19" s="66" t="str">
        <f t="shared" si="68"/>
        <v/>
      </c>
      <c r="BH19" s="22" t="str">
        <f t="shared" si="69"/>
        <v/>
      </c>
      <c r="BI19" s="22" t="str">
        <f t="shared" si="70"/>
        <v/>
      </c>
      <c r="BJ19" s="66" t="str">
        <f t="shared" si="71"/>
        <v/>
      </c>
      <c r="BK19" s="22" t="str">
        <f t="shared" si="72"/>
        <v/>
      </c>
      <c r="BL19" s="22" t="str">
        <f t="shared" si="73"/>
        <v/>
      </c>
      <c r="BM19" s="66" t="str">
        <f t="shared" si="74"/>
        <v/>
      </c>
      <c r="BN19" s="22" t="str">
        <f t="shared" si="75"/>
        <v/>
      </c>
      <c r="BO19" s="22" t="str">
        <f t="shared" si="76"/>
        <v/>
      </c>
      <c r="BP19" s="66" t="str">
        <f t="shared" si="77"/>
        <v/>
      </c>
      <c r="BQ19" s="22" t="str">
        <f t="shared" si="78"/>
        <v/>
      </c>
      <c r="BR19" s="22" t="str">
        <f t="shared" si="79"/>
        <v/>
      </c>
      <c r="BT19" s="13" t="str">
        <f t="shared" si="30"/>
        <v/>
      </c>
      <c r="BU19" s="13" t="str">
        <f t="shared" si="30"/>
        <v/>
      </c>
      <c r="BV19" s="13" t="str">
        <f t="shared" si="30"/>
        <v/>
      </c>
      <c r="BW19" s="66" t="str">
        <f t="shared" si="31"/>
        <v/>
      </c>
      <c r="BX19" s="22" t="str">
        <f t="shared" si="32"/>
        <v/>
      </c>
      <c r="BY19" s="22" t="str">
        <f t="shared" si="33"/>
        <v/>
      </c>
      <c r="BZ19" s="66" t="str">
        <f t="shared" si="34"/>
        <v/>
      </c>
      <c r="CA19" s="22" t="str">
        <f t="shared" si="35"/>
        <v/>
      </c>
      <c r="CB19" s="22" t="str">
        <f t="shared" si="36"/>
        <v/>
      </c>
      <c r="CC19" s="66" t="str">
        <f t="shared" si="37"/>
        <v/>
      </c>
      <c r="CD19" s="22" t="str">
        <f t="shared" si="38"/>
        <v/>
      </c>
      <c r="CE19" s="22" t="str">
        <f t="shared" si="39"/>
        <v/>
      </c>
      <c r="CF19" s="66" t="str">
        <f t="shared" si="40"/>
        <v/>
      </c>
      <c r="CG19" s="22" t="str">
        <f t="shared" si="41"/>
        <v/>
      </c>
      <c r="CH19" s="22" t="str">
        <f t="shared" si="42"/>
        <v/>
      </c>
      <c r="CI19" s="66" t="str">
        <f t="shared" si="43"/>
        <v/>
      </c>
      <c r="CJ19" s="22" t="str">
        <f t="shared" si="44"/>
        <v/>
      </c>
      <c r="CK19" s="22" t="str">
        <f t="shared" si="45"/>
        <v/>
      </c>
    </row>
    <row r="20" spans="1:89" ht="15" customHeight="1" x14ac:dyDescent="0.2">
      <c r="A20" s="60" t="str">
        <f t="shared" si="46"/>
        <v/>
      </c>
      <c r="B20" s="61"/>
      <c r="C20" s="13"/>
      <c r="D20" s="14"/>
      <c r="E20" s="15" t="str">
        <f t="shared" si="47"/>
        <v/>
      </c>
      <c r="F20" s="16" t="str">
        <f t="shared" si="48"/>
        <v/>
      </c>
      <c r="G20" s="8" t="str">
        <f t="shared" si="49"/>
        <v/>
      </c>
      <c r="H20" s="62" t="str">
        <f t="shared" si="50"/>
        <v/>
      </c>
      <c r="I20" s="65"/>
      <c r="J20" s="65"/>
      <c r="K20" s="65"/>
      <c r="L20" s="34" t="str">
        <f t="shared" si="51"/>
        <v/>
      </c>
      <c r="M20" s="35" t="str">
        <f t="shared" si="52"/>
        <v/>
      </c>
      <c r="N20" s="57" t="str">
        <f t="shared" si="53"/>
        <v/>
      </c>
      <c r="O20" s="62"/>
      <c r="P20" s="65"/>
      <c r="Q20" s="65"/>
      <c r="R20" s="65"/>
      <c r="S20" s="34"/>
      <c r="T20" s="35"/>
      <c r="U20" s="57"/>
      <c r="V20" s="62"/>
      <c r="W20" s="65"/>
      <c r="X20" s="65"/>
      <c r="Y20" s="65"/>
      <c r="Z20" s="34"/>
      <c r="AA20" s="35"/>
      <c r="AB20" s="57"/>
      <c r="AC20" s="62"/>
      <c r="AD20" s="65"/>
      <c r="AE20" s="65"/>
      <c r="AF20" s="65"/>
      <c r="AG20" s="34"/>
      <c r="AH20" s="35"/>
      <c r="AI20" s="57"/>
      <c r="AJ20" s="62"/>
      <c r="AK20" s="65"/>
      <c r="AL20" s="65"/>
      <c r="AM20" s="65"/>
      <c r="AN20" s="34"/>
      <c r="AO20" s="35"/>
      <c r="AR20" s="13" t="str">
        <f t="shared" si="54"/>
        <v/>
      </c>
      <c r="AS20" s="13" t="str">
        <f t="shared" si="55"/>
        <v/>
      </c>
      <c r="AT20" s="13" t="str">
        <f t="shared" si="56"/>
        <v/>
      </c>
      <c r="AU20" s="22" t="str">
        <f t="shared" si="57"/>
        <v/>
      </c>
      <c r="AV20" s="22" t="str">
        <f t="shared" si="58"/>
        <v/>
      </c>
      <c r="AW20" s="22" t="str">
        <f t="shared" si="59"/>
        <v/>
      </c>
      <c r="AX20" s="22" t="str">
        <f t="shared" si="60"/>
        <v/>
      </c>
      <c r="AY20" s="22" t="str">
        <f t="shared" si="61"/>
        <v/>
      </c>
      <c r="BA20" s="13" t="str">
        <f t="shared" si="62"/>
        <v/>
      </c>
      <c r="BB20" s="13" t="str">
        <f t="shared" si="63"/>
        <v/>
      </c>
      <c r="BC20" s="13" t="str">
        <f t="shared" si="64"/>
        <v/>
      </c>
      <c r="BD20" s="66" t="str">
        <f t="shared" si="65"/>
        <v/>
      </c>
      <c r="BE20" s="22" t="str">
        <f t="shared" si="66"/>
        <v/>
      </c>
      <c r="BF20" s="22" t="str">
        <f t="shared" si="67"/>
        <v/>
      </c>
      <c r="BG20" s="66" t="str">
        <f t="shared" si="68"/>
        <v/>
      </c>
      <c r="BH20" s="22" t="str">
        <f t="shared" si="69"/>
        <v/>
      </c>
      <c r="BI20" s="22" t="str">
        <f t="shared" si="70"/>
        <v/>
      </c>
      <c r="BJ20" s="66" t="str">
        <f t="shared" si="71"/>
        <v/>
      </c>
      <c r="BK20" s="22" t="str">
        <f t="shared" si="72"/>
        <v/>
      </c>
      <c r="BL20" s="22" t="str">
        <f t="shared" si="73"/>
        <v/>
      </c>
      <c r="BM20" s="66" t="str">
        <f t="shared" si="74"/>
        <v/>
      </c>
      <c r="BN20" s="22" t="str">
        <f t="shared" si="75"/>
        <v/>
      </c>
      <c r="BO20" s="22" t="str">
        <f t="shared" si="76"/>
        <v/>
      </c>
      <c r="BP20" s="66" t="str">
        <f t="shared" si="77"/>
        <v/>
      </c>
      <c r="BQ20" s="22" t="str">
        <f t="shared" si="78"/>
        <v/>
      </c>
      <c r="BR20" s="22" t="str">
        <f t="shared" si="79"/>
        <v/>
      </c>
      <c r="BT20" s="13" t="str">
        <f t="shared" si="30"/>
        <v/>
      </c>
      <c r="BU20" s="13" t="str">
        <f t="shared" si="30"/>
        <v/>
      </c>
      <c r="BV20" s="13" t="str">
        <f t="shared" si="30"/>
        <v/>
      </c>
      <c r="BW20" s="66" t="str">
        <f t="shared" si="31"/>
        <v/>
      </c>
      <c r="BX20" s="22" t="str">
        <f t="shared" si="32"/>
        <v/>
      </c>
      <c r="BY20" s="22" t="str">
        <f t="shared" si="33"/>
        <v/>
      </c>
      <c r="BZ20" s="66" t="str">
        <f t="shared" si="34"/>
        <v/>
      </c>
      <c r="CA20" s="22" t="str">
        <f t="shared" si="35"/>
        <v/>
      </c>
      <c r="CB20" s="22" t="str">
        <f t="shared" si="36"/>
        <v/>
      </c>
      <c r="CC20" s="66" t="str">
        <f t="shared" si="37"/>
        <v/>
      </c>
      <c r="CD20" s="22" t="str">
        <f t="shared" si="38"/>
        <v/>
      </c>
      <c r="CE20" s="22" t="str">
        <f t="shared" si="39"/>
        <v/>
      </c>
      <c r="CF20" s="66" t="str">
        <f t="shared" si="40"/>
        <v/>
      </c>
      <c r="CG20" s="22" t="str">
        <f t="shared" si="41"/>
        <v/>
      </c>
      <c r="CH20" s="22" t="str">
        <f t="shared" si="42"/>
        <v/>
      </c>
      <c r="CI20" s="66" t="str">
        <f t="shared" si="43"/>
        <v/>
      </c>
      <c r="CJ20" s="22" t="str">
        <f t="shared" si="44"/>
        <v/>
      </c>
      <c r="CK20" s="22" t="str">
        <f t="shared" si="45"/>
        <v/>
      </c>
    </row>
    <row r="21" spans="1:89" ht="15" customHeight="1" x14ac:dyDescent="0.2">
      <c r="A21" s="60" t="str">
        <f t="shared" si="46"/>
        <v/>
      </c>
      <c r="B21" s="61"/>
      <c r="C21" s="13"/>
      <c r="D21" s="14"/>
      <c r="E21" s="15" t="str">
        <f t="shared" si="47"/>
        <v/>
      </c>
      <c r="F21" s="16" t="str">
        <f t="shared" si="48"/>
        <v/>
      </c>
      <c r="G21" s="8" t="str">
        <f t="shared" si="49"/>
        <v/>
      </c>
      <c r="H21" s="62" t="str">
        <f t="shared" si="50"/>
        <v/>
      </c>
      <c r="I21" s="65"/>
      <c r="J21" s="65"/>
      <c r="K21" s="65"/>
      <c r="L21" s="34" t="str">
        <f t="shared" si="51"/>
        <v/>
      </c>
      <c r="M21" s="35" t="str">
        <f t="shared" si="52"/>
        <v/>
      </c>
      <c r="N21" s="57" t="str">
        <f t="shared" si="53"/>
        <v/>
      </c>
      <c r="O21" s="62"/>
      <c r="P21" s="65"/>
      <c r="Q21" s="65"/>
      <c r="R21" s="65"/>
      <c r="S21" s="34"/>
      <c r="T21" s="35"/>
      <c r="U21" s="57"/>
      <c r="V21" s="62"/>
      <c r="W21" s="65"/>
      <c r="X21" s="65"/>
      <c r="Y21" s="65"/>
      <c r="Z21" s="34"/>
      <c r="AA21" s="35"/>
      <c r="AB21" s="57"/>
      <c r="AC21" s="62"/>
      <c r="AD21" s="65"/>
      <c r="AE21" s="65"/>
      <c r="AF21" s="65"/>
      <c r="AG21" s="34"/>
      <c r="AH21" s="35"/>
      <c r="AI21" s="57"/>
      <c r="AJ21" s="62"/>
      <c r="AK21" s="65"/>
      <c r="AL21" s="65"/>
      <c r="AM21" s="65"/>
      <c r="AN21" s="34"/>
      <c r="AO21" s="35"/>
      <c r="AR21" s="13" t="str">
        <f t="shared" si="54"/>
        <v/>
      </c>
      <c r="AS21" s="13" t="str">
        <f t="shared" si="55"/>
        <v/>
      </c>
      <c r="AT21" s="13" t="str">
        <f t="shared" si="56"/>
        <v/>
      </c>
      <c r="AU21" s="22" t="str">
        <f t="shared" si="57"/>
        <v/>
      </c>
      <c r="AV21" s="22" t="str">
        <f t="shared" si="58"/>
        <v/>
      </c>
      <c r="AW21" s="22" t="str">
        <f t="shared" si="59"/>
        <v/>
      </c>
      <c r="AX21" s="22" t="str">
        <f t="shared" si="60"/>
        <v/>
      </c>
      <c r="AY21" s="22" t="str">
        <f t="shared" si="61"/>
        <v/>
      </c>
      <c r="BA21" s="13" t="str">
        <f t="shared" si="62"/>
        <v/>
      </c>
      <c r="BB21" s="13" t="str">
        <f t="shared" si="63"/>
        <v/>
      </c>
      <c r="BC21" s="13" t="str">
        <f t="shared" si="64"/>
        <v/>
      </c>
      <c r="BD21" s="66" t="str">
        <f t="shared" si="65"/>
        <v/>
      </c>
      <c r="BE21" s="22" t="str">
        <f t="shared" si="66"/>
        <v/>
      </c>
      <c r="BF21" s="22" t="str">
        <f t="shared" si="67"/>
        <v/>
      </c>
      <c r="BG21" s="66" t="str">
        <f t="shared" si="68"/>
        <v/>
      </c>
      <c r="BH21" s="22" t="str">
        <f t="shared" si="69"/>
        <v/>
      </c>
      <c r="BI21" s="22" t="str">
        <f t="shared" si="70"/>
        <v/>
      </c>
      <c r="BJ21" s="66" t="str">
        <f t="shared" si="71"/>
        <v/>
      </c>
      <c r="BK21" s="22" t="str">
        <f t="shared" si="72"/>
        <v/>
      </c>
      <c r="BL21" s="22" t="str">
        <f t="shared" si="73"/>
        <v/>
      </c>
      <c r="BM21" s="66" t="str">
        <f t="shared" si="74"/>
        <v/>
      </c>
      <c r="BN21" s="22" t="str">
        <f t="shared" si="75"/>
        <v/>
      </c>
      <c r="BO21" s="22" t="str">
        <f t="shared" si="76"/>
        <v/>
      </c>
      <c r="BP21" s="66" t="str">
        <f t="shared" si="77"/>
        <v/>
      </c>
      <c r="BQ21" s="22" t="str">
        <f t="shared" si="78"/>
        <v/>
      </c>
      <c r="BR21" s="22" t="str">
        <f t="shared" si="79"/>
        <v/>
      </c>
      <c r="BT21" s="13" t="str">
        <f t="shared" si="30"/>
        <v/>
      </c>
      <c r="BU21" s="13" t="str">
        <f t="shared" si="30"/>
        <v/>
      </c>
      <c r="BV21" s="13" t="str">
        <f t="shared" si="30"/>
        <v/>
      </c>
      <c r="BW21" s="66" t="str">
        <f t="shared" si="31"/>
        <v/>
      </c>
      <c r="BX21" s="22" t="str">
        <f t="shared" si="32"/>
        <v/>
      </c>
      <c r="BY21" s="22" t="str">
        <f t="shared" si="33"/>
        <v/>
      </c>
      <c r="BZ21" s="66" t="str">
        <f t="shared" si="34"/>
        <v/>
      </c>
      <c r="CA21" s="22" t="str">
        <f t="shared" si="35"/>
        <v/>
      </c>
      <c r="CB21" s="22" t="str">
        <f t="shared" si="36"/>
        <v/>
      </c>
      <c r="CC21" s="66" t="str">
        <f t="shared" si="37"/>
        <v/>
      </c>
      <c r="CD21" s="22" t="str">
        <f t="shared" si="38"/>
        <v/>
      </c>
      <c r="CE21" s="22" t="str">
        <f t="shared" si="39"/>
        <v/>
      </c>
      <c r="CF21" s="66" t="str">
        <f t="shared" si="40"/>
        <v/>
      </c>
      <c r="CG21" s="22" t="str">
        <f t="shared" si="41"/>
        <v/>
      </c>
      <c r="CH21" s="22" t="str">
        <f t="shared" si="42"/>
        <v/>
      </c>
      <c r="CI21" s="66" t="str">
        <f t="shared" si="43"/>
        <v/>
      </c>
      <c r="CJ21" s="22" t="str">
        <f t="shared" si="44"/>
        <v/>
      </c>
      <c r="CK21" s="22" t="str">
        <f t="shared" si="45"/>
        <v/>
      </c>
    </row>
    <row r="22" spans="1:89" ht="15" customHeight="1" x14ac:dyDescent="0.2">
      <c r="A22" s="60" t="str">
        <f t="shared" si="46"/>
        <v/>
      </c>
      <c r="B22" s="61"/>
      <c r="C22" s="13"/>
      <c r="D22" s="14"/>
      <c r="E22" s="15" t="str">
        <f t="shared" si="47"/>
        <v/>
      </c>
      <c r="F22" s="16" t="str">
        <f t="shared" si="48"/>
        <v/>
      </c>
      <c r="G22" s="8" t="str">
        <f t="shared" si="49"/>
        <v/>
      </c>
      <c r="H22" s="62" t="str">
        <f t="shared" si="50"/>
        <v/>
      </c>
      <c r="I22" s="65"/>
      <c r="J22" s="65"/>
      <c r="K22" s="65"/>
      <c r="L22" s="34" t="str">
        <f t="shared" si="51"/>
        <v/>
      </c>
      <c r="M22" s="35" t="str">
        <f t="shared" si="52"/>
        <v/>
      </c>
      <c r="N22" s="57" t="str">
        <f t="shared" si="53"/>
        <v/>
      </c>
      <c r="O22" s="62"/>
      <c r="P22" s="65"/>
      <c r="Q22" s="65"/>
      <c r="R22" s="65"/>
      <c r="S22" s="34"/>
      <c r="T22" s="35"/>
      <c r="U22" s="57"/>
      <c r="V22" s="62"/>
      <c r="W22" s="65"/>
      <c r="X22" s="65"/>
      <c r="Y22" s="65"/>
      <c r="Z22" s="34"/>
      <c r="AA22" s="35"/>
      <c r="AB22" s="57"/>
      <c r="AC22" s="62"/>
      <c r="AD22" s="65"/>
      <c r="AE22" s="65"/>
      <c r="AF22" s="65"/>
      <c r="AG22" s="34"/>
      <c r="AH22" s="35"/>
      <c r="AI22" s="57"/>
      <c r="AJ22" s="62"/>
      <c r="AK22" s="65"/>
      <c r="AL22" s="65"/>
      <c r="AM22" s="65"/>
      <c r="AN22" s="34"/>
      <c r="AO22" s="35"/>
      <c r="AR22" s="13" t="str">
        <f t="shared" si="54"/>
        <v/>
      </c>
      <c r="AS22" s="13" t="str">
        <f t="shared" si="55"/>
        <v/>
      </c>
      <c r="AT22" s="13" t="str">
        <f t="shared" si="56"/>
        <v/>
      </c>
      <c r="AU22" s="22" t="str">
        <f t="shared" si="57"/>
        <v/>
      </c>
      <c r="AV22" s="22" t="str">
        <f t="shared" si="58"/>
        <v/>
      </c>
      <c r="AW22" s="22" t="str">
        <f t="shared" si="59"/>
        <v/>
      </c>
      <c r="AX22" s="22" t="str">
        <f t="shared" si="60"/>
        <v/>
      </c>
      <c r="AY22" s="22" t="str">
        <f t="shared" si="61"/>
        <v/>
      </c>
      <c r="BA22" s="13" t="str">
        <f t="shared" si="62"/>
        <v/>
      </c>
      <c r="BB22" s="13" t="str">
        <f t="shared" si="63"/>
        <v/>
      </c>
      <c r="BC22" s="13" t="str">
        <f t="shared" si="64"/>
        <v/>
      </c>
      <c r="BD22" s="66" t="str">
        <f t="shared" si="65"/>
        <v/>
      </c>
      <c r="BE22" s="22" t="str">
        <f t="shared" si="66"/>
        <v/>
      </c>
      <c r="BF22" s="22" t="str">
        <f t="shared" si="67"/>
        <v/>
      </c>
      <c r="BG22" s="66" t="str">
        <f t="shared" si="68"/>
        <v/>
      </c>
      <c r="BH22" s="22" t="str">
        <f t="shared" si="69"/>
        <v/>
      </c>
      <c r="BI22" s="22" t="str">
        <f t="shared" si="70"/>
        <v/>
      </c>
      <c r="BJ22" s="66" t="str">
        <f t="shared" si="71"/>
        <v/>
      </c>
      <c r="BK22" s="22" t="str">
        <f t="shared" si="72"/>
        <v/>
      </c>
      <c r="BL22" s="22" t="str">
        <f t="shared" si="73"/>
        <v/>
      </c>
      <c r="BM22" s="66" t="str">
        <f t="shared" si="74"/>
        <v/>
      </c>
      <c r="BN22" s="22" t="str">
        <f t="shared" si="75"/>
        <v/>
      </c>
      <c r="BO22" s="22" t="str">
        <f t="shared" si="76"/>
        <v/>
      </c>
      <c r="BP22" s="66" t="str">
        <f t="shared" si="77"/>
        <v/>
      </c>
      <c r="BQ22" s="22" t="str">
        <f t="shared" si="78"/>
        <v/>
      </c>
      <c r="BR22" s="22" t="str">
        <f t="shared" si="79"/>
        <v/>
      </c>
      <c r="BT22" s="13" t="str">
        <f t="shared" si="30"/>
        <v/>
      </c>
      <c r="BU22" s="13" t="str">
        <f t="shared" si="30"/>
        <v/>
      </c>
      <c r="BV22" s="13" t="str">
        <f t="shared" si="30"/>
        <v/>
      </c>
      <c r="BW22" s="66" t="str">
        <f t="shared" si="31"/>
        <v/>
      </c>
      <c r="BX22" s="22" t="str">
        <f t="shared" si="32"/>
        <v/>
      </c>
      <c r="BY22" s="22" t="str">
        <f t="shared" si="33"/>
        <v/>
      </c>
      <c r="BZ22" s="66" t="str">
        <f t="shared" si="34"/>
        <v/>
      </c>
      <c r="CA22" s="22" t="str">
        <f t="shared" si="35"/>
        <v/>
      </c>
      <c r="CB22" s="22" t="str">
        <f t="shared" si="36"/>
        <v/>
      </c>
      <c r="CC22" s="66" t="str">
        <f t="shared" si="37"/>
        <v/>
      </c>
      <c r="CD22" s="22" t="str">
        <f t="shared" si="38"/>
        <v/>
      </c>
      <c r="CE22" s="22" t="str">
        <f t="shared" si="39"/>
        <v/>
      </c>
      <c r="CF22" s="66" t="str">
        <f t="shared" si="40"/>
        <v/>
      </c>
      <c r="CG22" s="22" t="str">
        <f t="shared" si="41"/>
        <v/>
      </c>
      <c r="CH22" s="22" t="str">
        <f t="shared" si="42"/>
        <v/>
      </c>
      <c r="CI22" s="66" t="str">
        <f t="shared" si="43"/>
        <v/>
      </c>
      <c r="CJ22" s="22" t="str">
        <f t="shared" si="44"/>
        <v/>
      </c>
      <c r="CK22" s="22" t="str">
        <f t="shared" si="45"/>
        <v/>
      </c>
    </row>
    <row r="23" spans="1:89" ht="15" customHeight="1" x14ac:dyDescent="0.2">
      <c r="A23" s="60" t="str">
        <f t="shared" si="46"/>
        <v/>
      </c>
      <c r="B23" s="61"/>
      <c r="C23" s="13"/>
      <c r="D23" s="14"/>
      <c r="E23" s="15" t="str">
        <f t="shared" si="47"/>
        <v/>
      </c>
      <c r="F23" s="16" t="str">
        <f t="shared" si="48"/>
        <v/>
      </c>
      <c r="G23" s="8" t="str">
        <f t="shared" si="49"/>
        <v/>
      </c>
      <c r="H23" s="62" t="str">
        <f t="shared" si="50"/>
        <v/>
      </c>
      <c r="I23" s="65"/>
      <c r="J23" s="65"/>
      <c r="K23" s="65"/>
      <c r="L23" s="34" t="str">
        <f t="shared" si="51"/>
        <v/>
      </c>
      <c r="M23" s="35" t="str">
        <f t="shared" si="52"/>
        <v/>
      </c>
      <c r="N23" s="57" t="str">
        <f t="shared" si="53"/>
        <v/>
      </c>
      <c r="O23" s="62"/>
      <c r="P23" s="65"/>
      <c r="Q23" s="65"/>
      <c r="R23" s="65"/>
      <c r="S23" s="34"/>
      <c r="T23" s="35"/>
      <c r="U23" s="57"/>
      <c r="V23" s="62"/>
      <c r="W23" s="65"/>
      <c r="X23" s="65"/>
      <c r="Y23" s="65"/>
      <c r="Z23" s="34"/>
      <c r="AA23" s="35"/>
      <c r="AB23" s="57"/>
      <c r="AC23" s="62"/>
      <c r="AD23" s="65"/>
      <c r="AE23" s="65"/>
      <c r="AF23" s="65"/>
      <c r="AG23" s="34"/>
      <c r="AH23" s="35"/>
      <c r="AI23" s="57"/>
      <c r="AJ23" s="62"/>
      <c r="AK23" s="65"/>
      <c r="AL23" s="65"/>
      <c r="AM23" s="65"/>
      <c r="AN23" s="34"/>
      <c r="AO23" s="35"/>
      <c r="AR23" s="13" t="str">
        <f t="shared" si="54"/>
        <v/>
      </c>
      <c r="AS23" s="13" t="str">
        <f t="shared" si="55"/>
        <v/>
      </c>
      <c r="AT23" s="13" t="str">
        <f t="shared" si="56"/>
        <v/>
      </c>
      <c r="AU23" s="22" t="str">
        <f t="shared" si="57"/>
        <v/>
      </c>
      <c r="AV23" s="22" t="str">
        <f t="shared" si="58"/>
        <v/>
      </c>
      <c r="AW23" s="22" t="str">
        <f t="shared" si="59"/>
        <v/>
      </c>
      <c r="AX23" s="22" t="str">
        <f t="shared" si="60"/>
        <v/>
      </c>
      <c r="AY23" s="22" t="str">
        <f t="shared" si="61"/>
        <v/>
      </c>
      <c r="BA23" s="13" t="str">
        <f t="shared" si="62"/>
        <v/>
      </c>
      <c r="BB23" s="13" t="str">
        <f t="shared" si="63"/>
        <v/>
      </c>
      <c r="BC23" s="13" t="str">
        <f t="shared" si="64"/>
        <v/>
      </c>
      <c r="BD23" s="66" t="str">
        <f t="shared" si="65"/>
        <v/>
      </c>
      <c r="BE23" s="22" t="str">
        <f t="shared" si="66"/>
        <v/>
      </c>
      <c r="BF23" s="22" t="str">
        <f t="shared" si="67"/>
        <v/>
      </c>
      <c r="BG23" s="66" t="str">
        <f t="shared" si="68"/>
        <v/>
      </c>
      <c r="BH23" s="22" t="str">
        <f t="shared" si="69"/>
        <v/>
      </c>
      <c r="BI23" s="22" t="str">
        <f t="shared" si="70"/>
        <v/>
      </c>
      <c r="BJ23" s="66" t="str">
        <f t="shared" si="71"/>
        <v/>
      </c>
      <c r="BK23" s="22" t="str">
        <f t="shared" si="72"/>
        <v/>
      </c>
      <c r="BL23" s="22" t="str">
        <f t="shared" si="73"/>
        <v/>
      </c>
      <c r="BM23" s="66" t="str">
        <f t="shared" si="74"/>
        <v/>
      </c>
      <c r="BN23" s="22" t="str">
        <f t="shared" si="75"/>
        <v/>
      </c>
      <c r="BO23" s="22" t="str">
        <f t="shared" si="76"/>
        <v/>
      </c>
      <c r="BP23" s="66" t="str">
        <f t="shared" si="77"/>
        <v/>
      </c>
      <c r="BQ23" s="22" t="str">
        <f t="shared" si="78"/>
        <v/>
      </c>
      <c r="BR23" s="22" t="str">
        <f t="shared" si="79"/>
        <v/>
      </c>
      <c r="BT23" s="13" t="str">
        <f t="shared" si="30"/>
        <v/>
      </c>
      <c r="BU23" s="13" t="str">
        <f t="shared" si="30"/>
        <v/>
      </c>
      <c r="BV23" s="13" t="str">
        <f t="shared" si="30"/>
        <v/>
      </c>
      <c r="BW23" s="66" t="str">
        <f t="shared" si="31"/>
        <v/>
      </c>
      <c r="BX23" s="22" t="str">
        <f t="shared" si="32"/>
        <v/>
      </c>
      <c r="BY23" s="22" t="str">
        <f t="shared" si="33"/>
        <v/>
      </c>
      <c r="BZ23" s="66" t="str">
        <f t="shared" si="34"/>
        <v/>
      </c>
      <c r="CA23" s="22" t="str">
        <f t="shared" si="35"/>
        <v/>
      </c>
      <c r="CB23" s="22" t="str">
        <f t="shared" si="36"/>
        <v/>
      </c>
      <c r="CC23" s="66" t="str">
        <f t="shared" si="37"/>
        <v/>
      </c>
      <c r="CD23" s="22" t="str">
        <f t="shared" si="38"/>
        <v/>
      </c>
      <c r="CE23" s="22" t="str">
        <f t="shared" si="39"/>
        <v/>
      </c>
      <c r="CF23" s="66" t="str">
        <f t="shared" si="40"/>
        <v/>
      </c>
      <c r="CG23" s="22" t="str">
        <f t="shared" si="41"/>
        <v/>
      </c>
      <c r="CH23" s="22" t="str">
        <f t="shared" si="42"/>
        <v/>
      </c>
      <c r="CI23" s="66" t="str">
        <f t="shared" si="43"/>
        <v/>
      </c>
      <c r="CJ23" s="22" t="str">
        <f t="shared" si="44"/>
        <v/>
      </c>
      <c r="CK23" s="22" t="str">
        <f t="shared" si="45"/>
        <v/>
      </c>
    </row>
    <row r="24" spans="1:89" ht="15" customHeight="1" x14ac:dyDescent="0.2">
      <c r="A24" s="60" t="str">
        <f t="shared" ref="A24:A28" si="80">F24</f>
        <v/>
      </c>
      <c r="B24" s="61"/>
      <c r="C24" s="13"/>
      <c r="D24" s="14"/>
      <c r="E24" s="15" t="str">
        <f t="shared" ref="E24:E28" si="81">IF(B24="","",M24+T24+AA24+AH24+AO24)</f>
        <v/>
      </c>
      <c r="F24" s="16" t="str">
        <f t="shared" ref="F24:F30" si="82">IF(B24="","",RANK(E24,E$11:E$30,1))</f>
        <v/>
      </c>
      <c r="G24" s="8" t="str">
        <f t="shared" ref="G24:G30" si="83">IF(H$8="","",IF($B24="","",INDEX(PMNumb,MATCH($C24,Boats,0),MATCH(H$8,Windspd,0))))</f>
        <v/>
      </c>
      <c r="H24" s="62" t="str">
        <f t="shared" ref="H24:H28" si="84">IF($B24="","",TIME(I24,J24,K24))</f>
        <v/>
      </c>
      <c r="I24" s="65"/>
      <c r="J24" s="65"/>
      <c r="K24" s="65"/>
      <c r="L24" s="34" t="str">
        <f t="shared" ref="L24:L28" si="85">IF(OR(H24="DNS",H24="DNF",H24="DSQ",H24="DNC",H24="OCS"),"",IF(H$9="","",IF($B24="","",(H24/(G24/100)))))</f>
        <v/>
      </c>
      <c r="M24" s="35" t="str">
        <f t="shared" ref="M24:M30" si="86">IF(OR(H24="DNS",H24="DNF",H24="DSQ",H24="DNC",H24="OCS"),(COUNTA($B$11:$B$30)+1),IF(H$8="",0,IF($B24="","",RANK(L24,L$11:L$30,1))))</f>
        <v/>
      </c>
      <c r="N24" s="57" t="str">
        <f t="shared" ref="N24:N30" si="87">IF(O$8="","",IF($B24="","",INDEX(PMNumb,MATCH($C24,Boats,0),MATCH(O$8,Windspd,0))))</f>
        <v/>
      </c>
      <c r="O24" s="62"/>
      <c r="P24" s="65"/>
      <c r="Q24" s="65"/>
      <c r="R24" s="65"/>
      <c r="S24" s="34"/>
      <c r="T24" s="35"/>
      <c r="U24" s="57"/>
      <c r="V24" s="62"/>
      <c r="W24" s="65"/>
      <c r="X24" s="65"/>
      <c r="Y24" s="65"/>
      <c r="Z24" s="34"/>
      <c r="AA24" s="35"/>
      <c r="AB24" s="57"/>
      <c r="AC24" s="62"/>
      <c r="AD24" s="65"/>
      <c r="AE24" s="65"/>
      <c r="AF24" s="65"/>
      <c r="AG24" s="34"/>
      <c r="AH24" s="35"/>
      <c r="AI24" s="57"/>
      <c r="AJ24" s="62"/>
      <c r="AK24" s="65"/>
      <c r="AL24" s="65"/>
      <c r="AM24" s="65"/>
      <c r="AN24" s="34"/>
      <c r="AO24" s="35"/>
      <c r="AR24" s="13" t="str">
        <f t="shared" ref="AR24:AT30" si="88">IF($B24="","",B24)</f>
        <v/>
      </c>
      <c r="AS24" s="13" t="str">
        <f t="shared" si="88"/>
        <v/>
      </c>
      <c r="AT24" s="13" t="str">
        <f t="shared" si="88"/>
        <v/>
      </c>
      <c r="AU24" s="22" t="str">
        <f t="shared" ref="AU24:AU30" si="89">IF($B24="","",IF(M24&gt;0,IF(OR(H24="DNS",H24="DSQ",H24="DNC",H24="OCS"),0,IF(H24="DNF",1,(COUNTIF($H$11:$H$30,"=DNF")+COUNT($L$11:$L$30))-M24+1)),0))</f>
        <v/>
      </c>
      <c r="AV24" s="22" t="str">
        <f t="shared" ref="AV24:AV30" si="90">IF($B24="","",IF(T24&gt;0,IF(OR(O24="DNS",O24="DSQ",O24="DNC",O24="OCS"),0,IF(O24="DNF",1,(COUNTIF($O$11:$O$30,"=DNF")+COUNT($S$11:$S$30)-T24+1))),0))</f>
        <v/>
      </c>
      <c r="AW24" s="22" t="str">
        <f t="shared" ref="AW24:AW30" si="91">IF($B24="","",IF(AA24&gt;0,IF(OR(V24="DNS",V24="DSQ",V24="DNC",V24="OCS"),0,IF(V24="DNF",1,(COUNTIF($V$11:$V$30,"=DNF")+COUNT($Z$11:$Z$30))-AA24+1)),0))</f>
        <v/>
      </c>
      <c r="AX24" s="22" t="str">
        <f t="shared" ref="AX24:AX30" si="92">IF($B24="","",IF(AH24&gt;0,IF(OR(AC24="DNS",AC24="DSQ",AC24="DNC",AC24="OCS"),0,IF(AC24="DNF",1,(COUNTIF($AC$11:$AC$30,"=DNF")+COUNT($AG$11:$AG$30))-AH24+1)),0))</f>
        <v/>
      </c>
      <c r="AY24" s="22" t="str">
        <f t="shared" ref="AY24:AY30" si="93">IF($B24="","",IF(AO24&gt;0,IF(OR(AJ24="DNS",AJ24="DSQ",AJ24="DNC",AJ24="OCS"),0,IF(AJ24="DNF",1,(COUNTIF($AJ$11:$AJ$30,"=DNF")+COUNT($AN$11:$AN$30))-AO24+1)),0))</f>
        <v/>
      </c>
      <c r="BA24" s="13" t="str">
        <f t="shared" ref="BA24:BC30" si="94">IF($B24="","",B24)</f>
        <v/>
      </c>
      <c r="BB24" s="13" t="str">
        <f t="shared" si="94"/>
        <v/>
      </c>
      <c r="BC24" s="13" t="str">
        <f t="shared" si="94"/>
        <v/>
      </c>
      <c r="BD24" s="66" t="str">
        <f t="shared" ref="BD24:BD28" si="95">IF($C24="TH",H24,"")</f>
        <v/>
      </c>
      <c r="BE24" s="22" t="str">
        <f t="shared" ref="BE24:BE30" si="96">IF(M24&gt;0,IF($C24="TH",IF(OR(BD24="DNS",BD24="DNF",BD24="DSQ",BD24="DNC",BD24="OCS"),(COUNTIF($C$11:$C$30,"=TH")+1),IF(H$8="",0,IF($B24="","",RANK(BD24,BD$11:BD$30,1)))),""),"")</f>
        <v/>
      </c>
      <c r="BF24" s="22" t="str">
        <f t="shared" ref="BF24:BF30" si="97">IF(BE24="","",IF($C24="TH",IF($B24="","",IF(BE24&gt;0,IF(OR(BD24="DNS",BD24="DSQ",BD24="DNC",BD24="OCS"),0,IF(BD24="DNF",1,(COUNTIF($BD$11:$BD$30,"=DNF")+COUNT($BD$11:$BD$30))-BE24+1)),0)),""))</f>
        <v/>
      </c>
      <c r="BG24" s="66" t="str">
        <f t="shared" ref="BG24:BG28" si="98">IF($C24="TH",O24,"")</f>
        <v/>
      </c>
      <c r="BH24" s="22" t="str">
        <f t="shared" ref="BH24:BH30" si="99">IF(T24&gt;0,IF($C24="TH",IF(OR(BG24="DNS",BG24="DNF",BG24="DSQ",BG24="DNC",BG24="OCS"),(COUNTIF($C$11:$C$30,"=TH")+1),IF(O$8="",0,IF($B24="","",RANK(BG24,BG$11:BG$30,1)))),""),"")</f>
        <v/>
      </c>
      <c r="BI24" s="22" t="str">
        <f t="shared" ref="BI24:BI30" si="100">IF(BH24="","",IF($C24="TH",IF($B24="","",IF(BH24&gt;0,IF(OR(BG24="DNS",BG24="DSQ",BG24="DNC",BG24="OCS"),0,IF(BG24="DNF",1,(COUNTIF($BG$11:$BG$30,"=DNF")+COUNT($BG$11:$BG$30))-BH24+1)),0)),""))</f>
        <v/>
      </c>
      <c r="BJ24" s="66" t="str">
        <f t="shared" ref="BJ24:BJ28" si="101">IF($C24="TH",V24,"")</f>
        <v/>
      </c>
      <c r="BK24" s="22" t="str">
        <f t="shared" ref="BK24:BK30" si="102">IF(AA24&gt;0,IF($C24="TH",IF(OR(BJ24="DNS",BJ24="DNF",BJ24="DSQ",BJ24="DNC",BJ24="OCS"),(COUNTIF($C$11:$C$30,"=TH")+1),IF(V$8="",0,IF($B24="","",RANK(BJ24,BJ$11:BJ$30,1)))),""),"")</f>
        <v/>
      </c>
      <c r="BL24" s="22" t="str">
        <f t="shared" ref="BL24:BL30" si="103">IF(BK24="","",IF($C24="TH",IF($B24="","",IF(BK24&gt;0,IF(OR(BJ24="DNS",BJ24="DSQ",BJ24="DNC",BJ24="OCS"),0,IF(BJ24="DNF",1,(COUNTIF($BJ$11:$BJ$30,"=DNF")+COUNT($BJ$11:$BJ$30))-BK24+1)),0)),""))</f>
        <v/>
      </c>
      <c r="BM24" s="66" t="str">
        <f t="shared" ref="BM24:BM28" si="104">IF($C24="TH",AC24,"")</f>
        <v/>
      </c>
      <c r="BN24" s="22" t="str">
        <f t="shared" ref="BN24:BN30" si="105">IF(AH24&gt;0,IF($C24="TH",IF(OR(BM24="DNS",BM24="DNF",BM24="DSQ",BM24="DNC",BM24="OCS"),(COUNTIF($C$11:$C$30,"=TH")+1),IF(AC$8="",0,IF($B24="","",RANK(BM24,BM$11:BM$30,1)))),""),"")</f>
        <v/>
      </c>
      <c r="BO24" s="22" t="str">
        <f t="shared" ref="BO24:BO30" si="106">IF(BN24="","",IF($C24="TH",IF($B24="","",IF(BN24&gt;0,IF(OR(BM24="DNS",BM24="DSQ",BM24="DNC",BM24="OCS"),0,IF(BM24="DNF",1,(COUNTIF($BM$11:$BM$30,"=DNF")+COUNT($BM$11:$BM$30))-BN24+1)),0)),""))</f>
        <v/>
      </c>
      <c r="BP24" s="66" t="str">
        <f t="shared" ref="BP24:BP28" si="107">IF($C24="TH",AJ24,"")</f>
        <v/>
      </c>
      <c r="BQ24" s="22" t="str">
        <f t="shared" ref="BQ24:BQ30" si="108">IF(AO24&gt;0,IF($C24="TH",IF(OR(BP24="DNS",BP24="DNF",BP24="DSQ",BP24="DNC",BP24="OCS"),(COUNTIF($C$11:$C$30,"=TH")+1),IF(AJ$8="",0,IF($B24="","",RANK(BP24,BP$11:BP$30,1)))),""),"")</f>
        <v/>
      </c>
      <c r="BR24" s="22" t="str">
        <f t="shared" ref="BR24:BR30" si="109">IF(BQ24="","",IF($C24="TH",IF($B24="","",IF(BQ24&gt;0,IF(OR(BP24="DNS",BP24="DSQ",BP24="DNC",BP24="OCS"),0,IF(BP24="DNF",1,(COUNTIF($BP$11:$BP$30,"=DNF")+COUNT($BP$11:$BP$30))-BQ24+1)),0)),""))</f>
        <v/>
      </c>
      <c r="BT24" s="13" t="str">
        <f t="shared" si="30"/>
        <v/>
      </c>
      <c r="BU24" s="13" t="str">
        <f t="shared" si="30"/>
        <v/>
      </c>
      <c r="BV24" s="13" t="str">
        <f t="shared" si="30"/>
        <v/>
      </c>
      <c r="BW24" s="66" t="str">
        <f t="shared" si="31"/>
        <v/>
      </c>
      <c r="BX24" s="22" t="str">
        <f t="shared" si="32"/>
        <v/>
      </c>
      <c r="BY24" s="22" t="str">
        <f t="shared" si="33"/>
        <v/>
      </c>
      <c r="BZ24" s="66" t="str">
        <f t="shared" si="34"/>
        <v/>
      </c>
      <c r="CA24" s="22" t="str">
        <f t="shared" si="35"/>
        <v/>
      </c>
      <c r="CB24" s="22" t="str">
        <f t="shared" si="36"/>
        <v/>
      </c>
      <c r="CC24" s="66" t="str">
        <f t="shared" si="37"/>
        <v/>
      </c>
      <c r="CD24" s="22" t="str">
        <f t="shared" si="38"/>
        <v/>
      </c>
      <c r="CE24" s="22" t="str">
        <f t="shared" si="39"/>
        <v/>
      </c>
      <c r="CF24" s="66" t="str">
        <f t="shared" si="40"/>
        <v/>
      </c>
      <c r="CG24" s="22" t="str">
        <f t="shared" si="41"/>
        <v/>
      </c>
      <c r="CH24" s="22" t="str">
        <f t="shared" si="42"/>
        <v/>
      </c>
      <c r="CI24" s="66" t="str">
        <f t="shared" si="43"/>
        <v/>
      </c>
      <c r="CJ24" s="22" t="str">
        <f t="shared" si="44"/>
        <v/>
      </c>
      <c r="CK24" s="22" t="str">
        <f t="shared" si="45"/>
        <v/>
      </c>
    </row>
    <row r="25" spans="1:89" ht="15" customHeight="1" x14ac:dyDescent="0.2">
      <c r="A25" s="60" t="str">
        <f t="shared" si="80"/>
        <v/>
      </c>
      <c r="B25" s="61"/>
      <c r="C25" s="13"/>
      <c r="D25" s="14"/>
      <c r="E25" s="15" t="str">
        <f t="shared" si="81"/>
        <v/>
      </c>
      <c r="F25" s="16" t="str">
        <f t="shared" si="82"/>
        <v/>
      </c>
      <c r="G25" s="8" t="str">
        <f t="shared" si="83"/>
        <v/>
      </c>
      <c r="H25" s="62" t="str">
        <f t="shared" si="84"/>
        <v/>
      </c>
      <c r="I25" s="65"/>
      <c r="J25" s="65"/>
      <c r="K25" s="65"/>
      <c r="L25" s="34" t="str">
        <f t="shared" si="85"/>
        <v/>
      </c>
      <c r="M25" s="35" t="str">
        <f t="shared" si="86"/>
        <v/>
      </c>
      <c r="N25" s="57" t="str">
        <f t="shared" si="87"/>
        <v/>
      </c>
      <c r="O25" s="62"/>
      <c r="P25" s="65"/>
      <c r="Q25" s="65"/>
      <c r="R25" s="65"/>
      <c r="S25" s="34"/>
      <c r="T25" s="35"/>
      <c r="U25" s="57"/>
      <c r="V25" s="62"/>
      <c r="W25" s="65"/>
      <c r="X25" s="65"/>
      <c r="Y25" s="65"/>
      <c r="Z25" s="34"/>
      <c r="AA25" s="35"/>
      <c r="AB25" s="57"/>
      <c r="AC25" s="62"/>
      <c r="AD25" s="65"/>
      <c r="AE25" s="65"/>
      <c r="AF25" s="65"/>
      <c r="AG25" s="34"/>
      <c r="AH25" s="35"/>
      <c r="AI25" s="57"/>
      <c r="AJ25" s="62"/>
      <c r="AK25" s="65"/>
      <c r="AL25" s="65"/>
      <c r="AM25" s="65"/>
      <c r="AN25" s="34"/>
      <c r="AO25" s="35"/>
      <c r="AR25" s="13" t="str">
        <f t="shared" si="88"/>
        <v/>
      </c>
      <c r="AS25" s="13" t="str">
        <f t="shared" si="88"/>
        <v/>
      </c>
      <c r="AT25" s="13" t="str">
        <f t="shared" si="88"/>
        <v/>
      </c>
      <c r="AU25" s="22" t="str">
        <f t="shared" si="89"/>
        <v/>
      </c>
      <c r="AV25" s="22" t="str">
        <f t="shared" si="90"/>
        <v/>
      </c>
      <c r="AW25" s="22" t="str">
        <f t="shared" si="91"/>
        <v/>
      </c>
      <c r="AX25" s="22" t="str">
        <f t="shared" si="92"/>
        <v/>
      </c>
      <c r="AY25" s="22" t="str">
        <f t="shared" si="93"/>
        <v/>
      </c>
      <c r="BA25" s="13" t="str">
        <f t="shared" si="94"/>
        <v/>
      </c>
      <c r="BB25" s="13" t="str">
        <f t="shared" si="94"/>
        <v/>
      </c>
      <c r="BC25" s="13" t="str">
        <f t="shared" si="94"/>
        <v/>
      </c>
      <c r="BD25" s="66" t="str">
        <f t="shared" si="95"/>
        <v/>
      </c>
      <c r="BE25" s="22" t="str">
        <f t="shared" si="96"/>
        <v/>
      </c>
      <c r="BF25" s="22" t="str">
        <f t="shared" si="97"/>
        <v/>
      </c>
      <c r="BG25" s="66" t="str">
        <f t="shared" si="98"/>
        <v/>
      </c>
      <c r="BH25" s="22" t="str">
        <f t="shared" si="99"/>
        <v/>
      </c>
      <c r="BI25" s="22" t="str">
        <f t="shared" si="100"/>
        <v/>
      </c>
      <c r="BJ25" s="66" t="str">
        <f t="shared" si="101"/>
        <v/>
      </c>
      <c r="BK25" s="22" t="str">
        <f t="shared" si="102"/>
        <v/>
      </c>
      <c r="BL25" s="22" t="str">
        <f t="shared" si="103"/>
        <v/>
      </c>
      <c r="BM25" s="66" t="str">
        <f t="shared" si="104"/>
        <v/>
      </c>
      <c r="BN25" s="22" t="str">
        <f t="shared" si="105"/>
        <v/>
      </c>
      <c r="BO25" s="22" t="str">
        <f t="shared" si="106"/>
        <v/>
      </c>
      <c r="BP25" s="66" t="str">
        <f t="shared" si="107"/>
        <v/>
      </c>
      <c r="BQ25" s="22" t="str">
        <f t="shared" si="108"/>
        <v/>
      </c>
      <c r="BR25" s="22" t="str">
        <f t="shared" si="109"/>
        <v/>
      </c>
      <c r="BT25" s="13" t="str">
        <f t="shared" si="30"/>
        <v/>
      </c>
      <c r="BU25" s="13" t="str">
        <f t="shared" si="30"/>
        <v/>
      </c>
      <c r="BV25" s="13" t="str">
        <f t="shared" si="30"/>
        <v/>
      </c>
      <c r="BW25" s="66" t="str">
        <f t="shared" si="31"/>
        <v/>
      </c>
      <c r="BX25" s="22" t="str">
        <f t="shared" si="32"/>
        <v/>
      </c>
      <c r="BY25" s="22" t="str">
        <f t="shared" si="33"/>
        <v/>
      </c>
      <c r="BZ25" s="66" t="str">
        <f t="shared" si="34"/>
        <v/>
      </c>
      <c r="CA25" s="22" t="str">
        <f t="shared" si="35"/>
        <v/>
      </c>
      <c r="CB25" s="22" t="str">
        <f t="shared" si="36"/>
        <v/>
      </c>
      <c r="CC25" s="66" t="str">
        <f t="shared" si="37"/>
        <v/>
      </c>
      <c r="CD25" s="22" t="str">
        <f t="shared" si="38"/>
        <v/>
      </c>
      <c r="CE25" s="22" t="str">
        <f t="shared" si="39"/>
        <v/>
      </c>
      <c r="CF25" s="66" t="str">
        <f t="shared" si="40"/>
        <v/>
      </c>
      <c r="CG25" s="22" t="str">
        <f t="shared" si="41"/>
        <v/>
      </c>
      <c r="CH25" s="22" t="str">
        <f t="shared" si="42"/>
        <v/>
      </c>
      <c r="CI25" s="66" t="str">
        <f t="shared" si="43"/>
        <v/>
      </c>
      <c r="CJ25" s="22" t="str">
        <f t="shared" si="44"/>
        <v/>
      </c>
      <c r="CK25" s="22" t="str">
        <f t="shared" si="45"/>
        <v/>
      </c>
    </row>
    <row r="26" spans="1:89" ht="15" customHeight="1" x14ac:dyDescent="0.2">
      <c r="A26" s="60" t="str">
        <f t="shared" si="80"/>
        <v/>
      </c>
      <c r="B26" s="61"/>
      <c r="C26" s="13"/>
      <c r="D26" s="14"/>
      <c r="E26" s="15" t="str">
        <f t="shared" si="81"/>
        <v/>
      </c>
      <c r="F26" s="16" t="str">
        <f t="shared" si="82"/>
        <v/>
      </c>
      <c r="G26" s="8" t="str">
        <f t="shared" si="83"/>
        <v/>
      </c>
      <c r="H26" s="62" t="str">
        <f t="shared" si="84"/>
        <v/>
      </c>
      <c r="I26" s="65"/>
      <c r="J26" s="65"/>
      <c r="K26" s="65"/>
      <c r="L26" s="34" t="str">
        <f t="shared" si="85"/>
        <v/>
      </c>
      <c r="M26" s="35" t="str">
        <f t="shared" si="86"/>
        <v/>
      </c>
      <c r="N26" s="57" t="str">
        <f t="shared" si="87"/>
        <v/>
      </c>
      <c r="O26" s="62" t="str">
        <f t="shared" ref="O26:O28" si="110">IF($B26="","",TIME(P26,Q26,R26))</f>
        <v/>
      </c>
      <c r="P26" s="65"/>
      <c r="Q26" s="65"/>
      <c r="R26" s="65"/>
      <c r="S26" s="34" t="str">
        <f t="shared" ref="S26:S28" si="111">IF(OR(O26="DNS",O26="DNF",O26="DSQ",O26="DNC",O26="OCS"),"",IF(O$9="","",IF($B26="","",(O26/(N26/100)))))</f>
        <v/>
      </c>
      <c r="T26" s="35" t="str">
        <f>IF(OR(O26="DNS",O26="DNF",O26="DSQ",O26="DNC",O26="OCS"),(COUNTA($B$11:$B$30)+1),IF(O$8="",0,IF($B26="","",RANK(S26,S$11:S$30,1))))</f>
        <v/>
      </c>
      <c r="U26" s="57" t="str">
        <f t="shared" ref="U26:U30" si="112">IF(V$8="","",IF($B26="","",INDEX(PMNumb,MATCH($C26,Boats,0),MATCH(V$8,Windspd,0))))</f>
        <v/>
      </c>
      <c r="V26" s="62" t="str">
        <f t="shared" ref="V26:V28" si="113">IF($B26="","",TIME(W26,X26,Y26))</f>
        <v/>
      </c>
      <c r="W26" s="65"/>
      <c r="X26" s="65"/>
      <c r="Y26" s="65"/>
      <c r="Z26" s="34" t="str">
        <f t="shared" ref="Z26:Z28" si="114">IF(OR(V26="DNS",V26="DNF",V26="DSQ",V26="DNC",V26="OCS"),"",IF(V$9="","",IF($B26="","",(V26/(U26/100)))))</f>
        <v/>
      </c>
      <c r="AA26" s="35" t="str">
        <f>IF(OR(V26="DNS",V26="DNF",V26="DSQ",V26="DNC",V26="OCS"),(COUNTA($B$11:$B$30)+1),IF(V$8="",0,IF($B26="","",RANK(Z26,Z$11:Z$30,1))))</f>
        <v/>
      </c>
      <c r="AB26" s="57" t="str">
        <f t="shared" ref="AB26:AB30" si="115">IF(AC$8="","",IF($B26="","",INDEX(PMNumb,MATCH($C26,Boats,0),MATCH(AC$8,Windspd,0))))</f>
        <v/>
      </c>
      <c r="AC26" s="62" t="str">
        <f t="shared" ref="AC26:AC28" si="116">IF($B26="","",TIME(AD26,AE26,AF26))</f>
        <v/>
      </c>
      <c r="AD26" s="65"/>
      <c r="AE26" s="65"/>
      <c r="AF26" s="65"/>
      <c r="AG26" s="34" t="str">
        <f t="shared" ref="AG26:AG28" si="117">IF(OR(AC26="DNS",AC26="DNF",AC26="DSQ",AC26="DNC",AC26="OCS"),"",IF(AC$9="","",IF($B26="","",(AC26/(AB26/100)))))</f>
        <v/>
      </c>
      <c r="AH26" s="35" t="str">
        <f>IF(OR(AC26="DNS",AC26="DNF",AC26="DSQ",AC26="DNC",AC26="OCS"),(COUNTA($B$11:$B$30)+1),IF(AC$8="",0,IF($B26="","",RANK(AG26,AG$11:AG$30,1))))</f>
        <v/>
      </c>
      <c r="AI26" s="57" t="str">
        <f t="shared" ref="AI26:AI30" si="118">IF(AJ$8="","",IF($B26="","",INDEX(PMNumb,MATCH($C26,Boats,0),MATCH(AJ$8,Windspd,0))))</f>
        <v/>
      </c>
      <c r="AJ26" s="62" t="str">
        <f t="shared" ref="AJ26:AJ28" si="119">IF($B26="","",TIME(AK26,AL26,AM26))</f>
        <v/>
      </c>
      <c r="AK26" s="65"/>
      <c r="AL26" s="65"/>
      <c r="AM26" s="65"/>
      <c r="AN26" s="34" t="str">
        <f t="shared" ref="AN26:AN28" si="120">IF(OR(AJ26="DNS",AJ26="DNF",AJ26="DSQ",AJ26="DNC",AJ26="OCS"),"",IF(AJ$9="","",IF($B26="","",(AJ26/(AI26/100)))))</f>
        <v/>
      </c>
      <c r="AO26" s="35" t="str">
        <f>IF(OR(AJ26="DNS",AJ26="DNF",AJ26="DSQ",AJ26="DNC",AJ26="OCS"),(COUNTA($B$11:$B$30)+1),IF(AJ$8="",0,IF($B26="","",RANK(AN26,AN$11:AN$30,1))))</f>
        <v/>
      </c>
      <c r="AR26" s="13" t="str">
        <f t="shared" si="88"/>
        <v/>
      </c>
      <c r="AS26" s="13" t="str">
        <f t="shared" si="88"/>
        <v/>
      </c>
      <c r="AT26" s="13" t="str">
        <f t="shared" si="88"/>
        <v/>
      </c>
      <c r="AU26" s="22" t="str">
        <f t="shared" si="89"/>
        <v/>
      </c>
      <c r="AV26" s="22" t="str">
        <f t="shared" si="90"/>
        <v/>
      </c>
      <c r="AW26" s="22" t="str">
        <f t="shared" si="91"/>
        <v/>
      </c>
      <c r="AX26" s="22" t="str">
        <f t="shared" si="92"/>
        <v/>
      </c>
      <c r="AY26" s="22" t="str">
        <f t="shared" si="93"/>
        <v/>
      </c>
      <c r="BA26" s="13" t="str">
        <f t="shared" si="94"/>
        <v/>
      </c>
      <c r="BB26" s="13" t="str">
        <f t="shared" si="94"/>
        <v/>
      </c>
      <c r="BC26" s="13" t="str">
        <f t="shared" si="94"/>
        <v/>
      </c>
      <c r="BD26" s="66" t="str">
        <f t="shared" si="95"/>
        <v/>
      </c>
      <c r="BE26" s="22" t="str">
        <f t="shared" si="96"/>
        <v/>
      </c>
      <c r="BF26" s="22" t="str">
        <f t="shared" si="97"/>
        <v/>
      </c>
      <c r="BG26" s="66" t="str">
        <f t="shared" si="98"/>
        <v/>
      </c>
      <c r="BH26" s="22" t="str">
        <f t="shared" si="99"/>
        <v/>
      </c>
      <c r="BI26" s="22" t="str">
        <f t="shared" si="100"/>
        <v/>
      </c>
      <c r="BJ26" s="66" t="str">
        <f t="shared" si="101"/>
        <v/>
      </c>
      <c r="BK26" s="22" t="str">
        <f t="shared" si="102"/>
        <v/>
      </c>
      <c r="BL26" s="22" t="str">
        <f t="shared" si="103"/>
        <v/>
      </c>
      <c r="BM26" s="66" t="str">
        <f t="shared" si="104"/>
        <v/>
      </c>
      <c r="BN26" s="22" t="str">
        <f t="shared" si="105"/>
        <v/>
      </c>
      <c r="BO26" s="22" t="str">
        <f t="shared" si="106"/>
        <v/>
      </c>
      <c r="BP26" s="66" t="str">
        <f t="shared" si="107"/>
        <v/>
      </c>
      <c r="BQ26" s="22" t="str">
        <f t="shared" si="108"/>
        <v/>
      </c>
      <c r="BR26" s="22" t="str">
        <f t="shared" si="109"/>
        <v/>
      </c>
      <c r="BT26" s="13" t="str">
        <f t="shared" si="30"/>
        <v/>
      </c>
      <c r="BU26" s="13" t="str">
        <f t="shared" si="30"/>
        <v/>
      </c>
      <c r="BV26" s="13" t="str">
        <f t="shared" si="30"/>
        <v/>
      </c>
      <c r="BW26" s="66" t="str">
        <f t="shared" si="31"/>
        <v/>
      </c>
      <c r="BX26" s="22" t="str">
        <f t="shared" si="32"/>
        <v/>
      </c>
      <c r="BY26" s="22" t="str">
        <f t="shared" si="33"/>
        <v/>
      </c>
      <c r="BZ26" s="66" t="str">
        <f t="shared" si="34"/>
        <v/>
      </c>
      <c r="CA26" s="22" t="str">
        <f t="shared" si="35"/>
        <v/>
      </c>
      <c r="CB26" s="22" t="str">
        <f t="shared" si="36"/>
        <v/>
      </c>
      <c r="CC26" s="66" t="str">
        <f t="shared" si="37"/>
        <v/>
      </c>
      <c r="CD26" s="22" t="str">
        <f t="shared" si="38"/>
        <v/>
      </c>
      <c r="CE26" s="22" t="str">
        <f t="shared" si="39"/>
        <v/>
      </c>
      <c r="CF26" s="66" t="str">
        <f t="shared" si="40"/>
        <v/>
      </c>
      <c r="CG26" s="22" t="str">
        <f t="shared" si="41"/>
        <v/>
      </c>
      <c r="CH26" s="22" t="str">
        <f t="shared" si="42"/>
        <v/>
      </c>
      <c r="CI26" s="66" t="str">
        <f t="shared" si="43"/>
        <v/>
      </c>
      <c r="CJ26" s="22" t="str">
        <f t="shared" si="44"/>
        <v/>
      </c>
      <c r="CK26" s="22" t="str">
        <f t="shared" si="45"/>
        <v/>
      </c>
    </row>
    <row r="27" spans="1:89" ht="15" customHeight="1" x14ac:dyDescent="0.2">
      <c r="A27" s="60" t="str">
        <f t="shared" si="80"/>
        <v/>
      </c>
      <c r="B27" s="61"/>
      <c r="C27" s="13"/>
      <c r="D27" s="14"/>
      <c r="E27" s="15" t="str">
        <f t="shared" si="81"/>
        <v/>
      </c>
      <c r="F27" s="16" t="str">
        <f t="shared" si="82"/>
        <v/>
      </c>
      <c r="G27" s="8" t="str">
        <f t="shared" si="83"/>
        <v/>
      </c>
      <c r="H27" s="62" t="str">
        <f t="shared" si="84"/>
        <v/>
      </c>
      <c r="I27" s="65"/>
      <c r="J27" s="65"/>
      <c r="K27" s="65"/>
      <c r="L27" s="34" t="str">
        <f t="shared" si="85"/>
        <v/>
      </c>
      <c r="M27" s="35" t="str">
        <f t="shared" si="86"/>
        <v/>
      </c>
      <c r="N27" s="57" t="str">
        <f t="shared" si="87"/>
        <v/>
      </c>
      <c r="O27" s="62" t="str">
        <f t="shared" si="110"/>
        <v/>
      </c>
      <c r="P27" s="65"/>
      <c r="Q27" s="65"/>
      <c r="R27" s="65"/>
      <c r="S27" s="34" t="str">
        <f t="shared" si="111"/>
        <v/>
      </c>
      <c r="T27" s="35" t="str">
        <f>IF(OR(O27="DNS",O27="DNF",O27="DSQ",O27="DNC",O27="OCS"),(COUNTA($B$11:$B$30)+1),IF(O$8="",0,IF($B27="","",RANK(S27,S$11:S$30,1))))</f>
        <v/>
      </c>
      <c r="U27" s="57" t="str">
        <f t="shared" si="112"/>
        <v/>
      </c>
      <c r="V27" s="62" t="str">
        <f t="shared" si="113"/>
        <v/>
      </c>
      <c r="W27" s="65"/>
      <c r="X27" s="65"/>
      <c r="Y27" s="65"/>
      <c r="Z27" s="34" t="str">
        <f t="shared" si="114"/>
        <v/>
      </c>
      <c r="AA27" s="35" t="str">
        <f>IF(OR(V27="DNS",V27="DNF",V27="DSQ",V27="DNC",V27="OCS"),(COUNTA($B$11:$B$30)+1),IF(V$8="",0,IF($B27="","",RANK(Z27,Z$11:Z$30,1))))</f>
        <v/>
      </c>
      <c r="AB27" s="57" t="str">
        <f t="shared" si="115"/>
        <v/>
      </c>
      <c r="AC27" s="62" t="str">
        <f t="shared" si="116"/>
        <v/>
      </c>
      <c r="AD27" s="65"/>
      <c r="AE27" s="65"/>
      <c r="AF27" s="65"/>
      <c r="AG27" s="34" t="str">
        <f t="shared" si="117"/>
        <v/>
      </c>
      <c r="AH27" s="35" t="str">
        <f>IF(OR(AC27="DNS",AC27="DNF",AC27="DSQ",AC27="DNC",AC27="OCS"),(COUNTA($B$11:$B$30)+1),IF(AC$8="",0,IF($B27="","",RANK(AG27,AG$11:AG$30,1))))</f>
        <v/>
      </c>
      <c r="AI27" s="57" t="str">
        <f t="shared" si="118"/>
        <v/>
      </c>
      <c r="AJ27" s="62" t="str">
        <f t="shared" si="119"/>
        <v/>
      </c>
      <c r="AK27" s="65"/>
      <c r="AL27" s="65"/>
      <c r="AM27" s="65"/>
      <c r="AN27" s="34" t="str">
        <f t="shared" si="120"/>
        <v/>
      </c>
      <c r="AO27" s="35" t="str">
        <f>IF(OR(AJ27="DNS",AJ27="DNF",AJ27="DSQ",AJ27="DNC",AJ27="OCS"),(COUNTA($B$11:$B$30)+1),IF(AJ$8="",0,IF($B27="","",RANK(AN27,AN$11:AN$30,1))))</f>
        <v/>
      </c>
      <c r="AR27" s="13" t="str">
        <f t="shared" si="88"/>
        <v/>
      </c>
      <c r="AS27" s="13" t="str">
        <f t="shared" si="88"/>
        <v/>
      </c>
      <c r="AT27" s="13" t="str">
        <f t="shared" si="88"/>
        <v/>
      </c>
      <c r="AU27" s="22" t="str">
        <f t="shared" si="89"/>
        <v/>
      </c>
      <c r="AV27" s="22" t="str">
        <f t="shared" si="90"/>
        <v/>
      </c>
      <c r="AW27" s="22" t="str">
        <f t="shared" si="91"/>
        <v/>
      </c>
      <c r="AX27" s="22" t="str">
        <f t="shared" si="92"/>
        <v/>
      </c>
      <c r="AY27" s="22" t="str">
        <f t="shared" si="93"/>
        <v/>
      </c>
      <c r="BA27" s="13" t="str">
        <f t="shared" si="94"/>
        <v/>
      </c>
      <c r="BB27" s="13" t="str">
        <f t="shared" si="94"/>
        <v/>
      </c>
      <c r="BC27" s="13" t="str">
        <f t="shared" si="94"/>
        <v/>
      </c>
      <c r="BD27" s="66" t="str">
        <f t="shared" si="95"/>
        <v/>
      </c>
      <c r="BE27" s="22" t="str">
        <f t="shared" si="96"/>
        <v/>
      </c>
      <c r="BF27" s="22" t="str">
        <f t="shared" si="97"/>
        <v/>
      </c>
      <c r="BG27" s="66" t="str">
        <f t="shared" si="98"/>
        <v/>
      </c>
      <c r="BH27" s="22" t="str">
        <f t="shared" si="99"/>
        <v/>
      </c>
      <c r="BI27" s="22" t="str">
        <f t="shared" si="100"/>
        <v/>
      </c>
      <c r="BJ27" s="66" t="str">
        <f t="shared" si="101"/>
        <v/>
      </c>
      <c r="BK27" s="22" t="str">
        <f t="shared" si="102"/>
        <v/>
      </c>
      <c r="BL27" s="22" t="str">
        <f t="shared" si="103"/>
        <v/>
      </c>
      <c r="BM27" s="66" t="str">
        <f t="shared" si="104"/>
        <v/>
      </c>
      <c r="BN27" s="22" t="str">
        <f t="shared" si="105"/>
        <v/>
      </c>
      <c r="BO27" s="22" t="str">
        <f t="shared" si="106"/>
        <v/>
      </c>
      <c r="BP27" s="66" t="str">
        <f t="shared" si="107"/>
        <v/>
      </c>
      <c r="BQ27" s="22" t="str">
        <f t="shared" si="108"/>
        <v/>
      </c>
      <c r="BR27" s="22" t="str">
        <f t="shared" si="109"/>
        <v/>
      </c>
      <c r="BT27" s="13" t="str">
        <f t="shared" ref="BT27:BV31" si="121">IF($B27="","",B27)</f>
        <v/>
      </c>
      <c r="BU27" s="13" t="str">
        <f t="shared" si="121"/>
        <v/>
      </c>
      <c r="BV27" s="13" t="str">
        <f t="shared" si="121"/>
        <v/>
      </c>
      <c r="BW27" s="66" t="str">
        <f t="shared" si="31"/>
        <v/>
      </c>
      <c r="BX27" s="22" t="str">
        <f t="shared" si="32"/>
        <v/>
      </c>
      <c r="BY27" s="22" t="str">
        <f t="shared" si="33"/>
        <v/>
      </c>
      <c r="BZ27" s="66" t="str">
        <f t="shared" si="34"/>
        <v/>
      </c>
      <c r="CA27" s="22" t="str">
        <f t="shared" si="35"/>
        <v/>
      </c>
      <c r="CB27" s="22" t="str">
        <f t="shared" si="36"/>
        <v/>
      </c>
      <c r="CC27" s="66" t="str">
        <f t="shared" si="37"/>
        <v/>
      </c>
      <c r="CD27" s="22" t="str">
        <f t="shared" si="38"/>
        <v/>
      </c>
      <c r="CE27" s="22" t="str">
        <f t="shared" si="39"/>
        <v/>
      </c>
      <c r="CF27" s="66" t="str">
        <f t="shared" si="40"/>
        <v/>
      </c>
      <c r="CG27" s="22" t="str">
        <f t="shared" si="41"/>
        <v/>
      </c>
      <c r="CH27" s="22" t="str">
        <f t="shared" si="42"/>
        <v/>
      </c>
      <c r="CI27" s="66" t="str">
        <f t="shared" si="43"/>
        <v/>
      </c>
      <c r="CJ27" s="22" t="str">
        <f t="shared" si="44"/>
        <v/>
      </c>
      <c r="CK27" s="22" t="str">
        <f t="shared" si="45"/>
        <v/>
      </c>
    </row>
    <row r="28" spans="1:89" ht="15" customHeight="1" x14ac:dyDescent="0.2">
      <c r="A28" s="60" t="str">
        <f t="shared" si="80"/>
        <v/>
      </c>
      <c r="B28" s="61"/>
      <c r="C28" s="13"/>
      <c r="D28" s="14"/>
      <c r="E28" s="15" t="str">
        <f t="shared" si="81"/>
        <v/>
      </c>
      <c r="F28" s="16" t="str">
        <f t="shared" si="82"/>
        <v/>
      </c>
      <c r="G28" s="8" t="str">
        <f t="shared" si="83"/>
        <v/>
      </c>
      <c r="H28" s="62" t="str">
        <f t="shared" si="84"/>
        <v/>
      </c>
      <c r="I28" s="65"/>
      <c r="J28" s="65"/>
      <c r="K28" s="65"/>
      <c r="L28" s="34" t="str">
        <f t="shared" si="85"/>
        <v/>
      </c>
      <c r="M28" s="35" t="str">
        <f t="shared" si="86"/>
        <v/>
      </c>
      <c r="N28" s="57" t="str">
        <f t="shared" si="87"/>
        <v/>
      </c>
      <c r="O28" s="62" t="str">
        <f t="shared" si="110"/>
        <v/>
      </c>
      <c r="P28" s="65"/>
      <c r="Q28" s="65"/>
      <c r="R28" s="65"/>
      <c r="S28" s="34" t="str">
        <f t="shared" si="111"/>
        <v/>
      </c>
      <c r="T28" s="35" t="str">
        <f>IF(OR(O28="DNS",O28="DNF",O28="DSQ",O28="DNC",O28="OCS"),(COUNTA($B$11:$B$30)+1),IF(O$8="",0,IF($B28="","",RANK(S28,S$11:S$30,1))))</f>
        <v/>
      </c>
      <c r="U28" s="57" t="str">
        <f t="shared" si="112"/>
        <v/>
      </c>
      <c r="V28" s="62" t="str">
        <f t="shared" si="113"/>
        <v/>
      </c>
      <c r="W28" s="65"/>
      <c r="X28" s="65"/>
      <c r="Y28" s="65"/>
      <c r="Z28" s="34" t="str">
        <f t="shared" si="114"/>
        <v/>
      </c>
      <c r="AA28" s="35" t="str">
        <f>IF(OR(V28="DNS",V28="DNF",V28="DSQ",V28="DNC",V28="OCS"),(COUNTA($B$11:$B$30)+1),IF(V$8="",0,IF($B28="","",RANK(Z28,Z$11:Z$30,1))))</f>
        <v/>
      </c>
      <c r="AB28" s="57" t="str">
        <f t="shared" si="115"/>
        <v/>
      </c>
      <c r="AC28" s="62" t="str">
        <f t="shared" si="116"/>
        <v/>
      </c>
      <c r="AD28" s="65"/>
      <c r="AE28" s="65"/>
      <c r="AF28" s="65"/>
      <c r="AG28" s="34" t="str">
        <f t="shared" si="117"/>
        <v/>
      </c>
      <c r="AH28" s="35" t="str">
        <f>IF(OR(AC28="DNS",AC28="DNF",AC28="DSQ",AC28="DNC",AC28="OCS"),(COUNTA($B$11:$B$30)+1),IF(AC$8="",0,IF($B28="","",RANK(AG28,AG$11:AG$30,1))))</f>
        <v/>
      </c>
      <c r="AI28" s="57" t="str">
        <f t="shared" si="118"/>
        <v/>
      </c>
      <c r="AJ28" s="62" t="str">
        <f t="shared" si="119"/>
        <v/>
      </c>
      <c r="AK28" s="65"/>
      <c r="AL28" s="65"/>
      <c r="AM28" s="65"/>
      <c r="AN28" s="34" t="str">
        <f t="shared" si="120"/>
        <v/>
      </c>
      <c r="AO28" s="35" t="str">
        <f>IF(OR(AJ28="DNS",AJ28="DNF",AJ28="DSQ",AJ28="DNC",AJ28="OCS"),(COUNTA($B$11:$B$30)+1),IF(AJ$8="",0,IF($B28="","",RANK(AN28,AN$11:AN$30,1))))</f>
        <v/>
      </c>
      <c r="AR28" s="13" t="str">
        <f t="shared" si="88"/>
        <v/>
      </c>
      <c r="AS28" s="13" t="str">
        <f t="shared" si="88"/>
        <v/>
      </c>
      <c r="AT28" s="13" t="str">
        <f t="shared" si="88"/>
        <v/>
      </c>
      <c r="AU28" s="22" t="str">
        <f t="shared" si="89"/>
        <v/>
      </c>
      <c r="AV28" s="22" t="str">
        <f t="shared" si="90"/>
        <v/>
      </c>
      <c r="AW28" s="22" t="str">
        <f t="shared" si="91"/>
        <v/>
      </c>
      <c r="AX28" s="22" t="str">
        <f t="shared" si="92"/>
        <v/>
      </c>
      <c r="AY28" s="22" t="str">
        <f t="shared" si="93"/>
        <v/>
      </c>
      <c r="BA28" s="13" t="str">
        <f t="shared" si="94"/>
        <v/>
      </c>
      <c r="BB28" s="13" t="str">
        <f t="shared" si="94"/>
        <v/>
      </c>
      <c r="BC28" s="13" t="str">
        <f t="shared" si="94"/>
        <v/>
      </c>
      <c r="BD28" s="66" t="str">
        <f t="shared" si="95"/>
        <v/>
      </c>
      <c r="BE28" s="22" t="str">
        <f t="shared" si="96"/>
        <v/>
      </c>
      <c r="BF28" s="22" t="str">
        <f t="shared" si="97"/>
        <v/>
      </c>
      <c r="BG28" s="66" t="str">
        <f t="shared" si="98"/>
        <v/>
      </c>
      <c r="BH28" s="22" t="str">
        <f t="shared" si="99"/>
        <v/>
      </c>
      <c r="BI28" s="22" t="str">
        <f t="shared" si="100"/>
        <v/>
      </c>
      <c r="BJ28" s="66" t="str">
        <f t="shared" si="101"/>
        <v/>
      </c>
      <c r="BK28" s="22" t="str">
        <f t="shared" si="102"/>
        <v/>
      </c>
      <c r="BL28" s="22" t="str">
        <f t="shared" si="103"/>
        <v/>
      </c>
      <c r="BM28" s="66" t="str">
        <f t="shared" si="104"/>
        <v/>
      </c>
      <c r="BN28" s="22" t="str">
        <f t="shared" si="105"/>
        <v/>
      </c>
      <c r="BO28" s="22" t="str">
        <f t="shared" si="106"/>
        <v/>
      </c>
      <c r="BP28" s="66" t="str">
        <f t="shared" si="107"/>
        <v/>
      </c>
      <c r="BQ28" s="22" t="str">
        <f t="shared" si="108"/>
        <v/>
      </c>
      <c r="BR28" s="22" t="str">
        <f t="shared" si="109"/>
        <v/>
      </c>
      <c r="BT28" s="13" t="str">
        <f t="shared" si="121"/>
        <v/>
      </c>
      <c r="BU28" s="13" t="str">
        <f t="shared" si="121"/>
        <v/>
      </c>
      <c r="BV28" s="13" t="str">
        <f t="shared" si="121"/>
        <v/>
      </c>
      <c r="BW28" s="66" t="str">
        <f t="shared" si="31"/>
        <v/>
      </c>
      <c r="BX28" s="22" t="str">
        <f t="shared" si="32"/>
        <v/>
      </c>
      <c r="BY28" s="22" t="str">
        <f t="shared" si="33"/>
        <v/>
      </c>
      <c r="BZ28" s="66" t="str">
        <f t="shared" si="34"/>
        <v/>
      </c>
      <c r="CA28" s="22" t="str">
        <f t="shared" si="35"/>
        <v/>
      </c>
      <c r="CB28" s="22" t="str">
        <f t="shared" si="36"/>
        <v/>
      </c>
      <c r="CC28" s="66" t="str">
        <f t="shared" si="37"/>
        <v/>
      </c>
      <c r="CD28" s="22" t="str">
        <f t="shared" si="38"/>
        <v/>
      </c>
      <c r="CE28" s="22" t="str">
        <f t="shared" si="39"/>
        <v/>
      </c>
      <c r="CF28" s="66" t="str">
        <f t="shared" si="40"/>
        <v/>
      </c>
      <c r="CG28" s="22" t="str">
        <f t="shared" si="41"/>
        <v/>
      </c>
      <c r="CH28" s="22" t="str">
        <f t="shared" si="42"/>
        <v/>
      </c>
      <c r="CI28" s="66" t="str">
        <f t="shared" si="43"/>
        <v/>
      </c>
      <c r="CJ28" s="22" t="str">
        <f t="shared" si="44"/>
        <v/>
      </c>
      <c r="CK28" s="22" t="str">
        <f t="shared" si="45"/>
        <v/>
      </c>
    </row>
    <row r="29" spans="1:89" ht="15" customHeight="1" x14ac:dyDescent="0.2">
      <c r="A29" s="60" t="str">
        <f>F29</f>
        <v/>
      </c>
      <c r="B29" s="61"/>
      <c r="C29" s="13"/>
      <c r="D29" s="14"/>
      <c r="E29" s="15" t="str">
        <f>IF(B29="","",M29+T29+AA29+AH29+AO29)</f>
        <v/>
      </c>
      <c r="F29" s="16" t="str">
        <f t="shared" si="82"/>
        <v/>
      </c>
      <c r="G29" s="8" t="str">
        <f t="shared" si="83"/>
        <v/>
      </c>
      <c r="H29" s="62" t="str">
        <f>IF($B29="","",TIME(I29,J29,K29))</f>
        <v/>
      </c>
      <c r="I29" s="65"/>
      <c r="J29" s="65"/>
      <c r="K29" s="65"/>
      <c r="L29" s="34" t="str">
        <f>IF(OR(H29="DNS",H29="DNF",H29="DSQ",H29="DNC",H29="OCS"),"",IF(H$9="","",IF($B29="","",(H29/(G29/100)))))</f>
        <v/>
      </c>
      <c r="M29" s="35" t="str">
        <f t="shared" si="86"/>
        <v/>
      </c>
      <c r="N29" s="57" t="str">
        <f t="shared" si="87"/>
        <v/>
      </c>
      <c r="O29" s="62" t="str">
        <f>IF($B29="","",TIME(P29,Q29,R29))</f>
        <v/>
      </c>
      <c r="P29" s="65"/>
      <c r="Q29" s="65"/>
      <c r="R29" s="65"/>
      <c r="S29" s="34" t="str">
        <f>IF(OR(O29="DNS",O29="DNF",O29="DSQ",O29="DNC",O29="OCS"),"",IF(O$9="","",IF($B29="","",(O29/(N29/100)))))</f>
        <v/>
      </c>
      <c r="T29" s="35" t="str">
        <f>IF(OR(O29="DNS",O29="DNF",O29="DSQ",O29="DNC",O29="OCS"),(COUNTA($B$11:$B$30)+1),IF(O$8="",0,IF($B29="","",RANK(S29,S$11:S$30,1))))</f>
        <v/>
      </c>
      <c r="U29" s="57" t="str">
        <f t="shared" si="112"/>
        <v/>
      </c>
      <c r="V29" s="62" t="str">
        <f>IF($B29="","",TIME(W29,X29,Y29))</f>
        <v/>
      </c>
      <c r="W29" s="65"/>
      <c r="X29" s="65"/>
      <c r="Y29" s="65"/>
      <c r="Z29" s="34" t="str">
        <f>IF(OR(V29="DNS",V29="DNF",V29="DSQ",V29="DNC",V29="OCS"),"",IF(V$9="","",IF($B29="","",(V29/(U29/100)))))</f>
        <v/>
      </c>
      <c r="AA29" s="35" t="str">
        <f>IF(OR(V29="DNS",V29="DNF",V29="DSQ",V29="DNC",V29="OCS"),(COUNTA($B$11:$B$30)+1),IF(V$8="",0,IF($B29="","",RANK(Z29,Z$11:Z$30,1))))</f>
        <v/>
      </c>
      <c r="AB29" s="57" t="str">
        <f t="shared" si="115"/>
        <v/>
      </c>
      <c r="AC29" s="62" t="str">
        <f>IF($B29="","",TIME(AD29,AE29,AF29))</f>
        <v/>
      </c>
      <c r="AD29" s="65"/>
      <c r="AE29" s="65"/>
      <c r="AF29" s="65"/>
      <c r="AG29" s="34" t="str">
        <f>IF(OR(AC29="DNS",AC29="DNF",AC29="DSQ",AC29="DNC",AC29="OCS"),"",IF(AC$9="","",IF($B29="","",(AC29/(AB29/100)))))</f>
        <v/>
      </c>
      <c r="AH29" s="35" t="str">
        <f>IF(OR(AC29="DNS",AC29="DNF",AC29="DSQ",AC29="DNC",AC29="OCS"),(COUNTA($B$11:$B$30)+1),IF(AC$8="",0,IF($B29="","",RANK(AG29,AG$11:AG$30,1))))</f>
        <v/>
      </c>
      <c r="AI29" s="57" t="str">
        <f t="shared" si="118"/>
        <v/>
      </c>
      <c r="AJ29" s="62" t="str">
        <f>IF($B29="","",TIME(AK29,AL29,AM29))</f>
        <v/>
      </c>
      <c r="AK29" s="65"/>
      <c r="AL29" s="65"/>
      <c r="AM29" s="65"/>
      <c r="AN29" s="34" t="str">
        <f>IF(OR(AJ29="DNS",AJ29="DNF",AJ29="DSQ",AJ29="DNC",AJ29="OCS"),"",IF(AJ$9="","",IF($B29="","",(AJ29/(AI29/100)))))</f>
        <v/>
      </c>
      <c r="AO29" s="35" t="str">
        <f>IF(OR(AJ29="DNS",AJ29="DNF",AJ29="DSQ",AJ29="DNC",AJ29="OCS"),(COUNTA($B$11:$B$30)+1),IF(AJ$8="",0,IF($B29="","",RANK(AN29,AN$11:AN$30,1))))</f>
        <v/>
      </c>
      <c r="AR29" s="13" t="str">
        <f t="shared" si="88"/>
        <v/>
      </c>
      <c r="AS29" s="13" t="str">
        <f t="shared" si="88"/>
        <v/>
      </c>
      <c r="AT29" s="13" t="str">
        <f t="shared" si="88"/>
        <v/>
      </c>
      <c r="AU29" s="22" t="str">
        <f t="shared" si="89"/>
        <v/>
      </c>
      <c r="AV29" s="22" t="str">
        <f t="shared" si="90"/>
        <v/>
      </c>
      <c r="AW29" s="22" t="str">
        <f t="shared" si="91"/>
        <v/>
      </c>
      <c r="AX29" s="22" t="str">
        <f t="shared" si="92"/>
        <v/>
      </c>
      <c r="AY29" s="22" t="str">
        <f t="shared" si="93"/>
        <v/>
      </c>
      <c r="BA29" s="13" t="str">
        <f t="shared" si="94"/>
        <v/>
      </c>
      <c r="BB29" s="13" t="str">
        <f t="shared" si="94"/>
        <v/>
      </c>
      <c r="BC29" s="13" t="str">
        <f t="shared" si="94"/>
        <v/>
      </c>
      <c r="BD29" s="66" t="str">
        <f>IF($C29="TH",H29,"")</f>
        <v/>
      </c>
      <c r="BE29" s="22" t="str">
        <f t="shared" si="96"/>
        <v/>
      </c>
      <c r="BF29" s="22" t="str">
        <f t="shared" si="97"/>
        <v/>
      </c>
      <c r="BG29" s="66" t="str">
        <f>IF($C29="TH",O29,"")</f>
        <v/>
      </c>
      <c r="BH29" s="22" t="str">
        <f t="shared" si="99"/>
        <v/>
      </c>
      <c r="BI29" s="22" t="str">
        <f t="shared" si="100"/>
        <v/>
      </c>
      <c r="BJ29" s="66" t="str">
        <f>IF($C29="TH",V29,"")</f>
        <v/>
      </c>
      <c r="BK29" s="22" t="str">
        <f t="shared" si="102"/>
        <v/>
      </c>
      <c r="BL29" s="22" t="str">
        <f t="shared" si="103"/>
        <v/>
      </c>
      <c r="BM29" s="66" t="str">
        <f>IF($C29="TH",AC29,"")</f>
        <v/>
      </c>
      <c r="BN29" s="22" t="str">
        <f t="shared" si="105"/>
        <v/>
      </c>
      <c r="BO29" s="22" t="str">
        <f t="shared" si="106"/>
        <v/>
      </c>
      <c r="BP29" s="66" t="str">
        <f>IF($C29="TH",AJ29,"")</f>
        <v/>
      </c>
      <c r="BQ29" s="22" t="str">
        <f t="shared" si="108"/>
        <v/>
      </c>
      <c r="BR29" s="22" t="str">
        <f t="shared" si="109"/>
        <v/>
      </c>
      <c r="BT29" s="13" t="str">
        <f t="shared" si="121"/>
        <v/>
      </c>
      <c r="BU29" s="13" t="str">
        <f t="shared" si="121"/>
        <v/>
      </c>
      <c r="BV29" s="13" t="str">
        <f t="shared" si="121"/>
        <v/>
      </c>
      <c r="BW29" s="66" t="str">
        <f t="shared" si="31"/>
        <v/>
      </c>
      <c r="BX29" s="22" t="str">
        <f t="shared" si="32"/>
        <v/>
      </c>
      <c r="BY29" s="22" t="str">
        <f t="shared" si="33"/>
        <v/>
      </c>
      <c r="BZ29" s="66" t="str">
        <f t="shared" si="34"/>
        <v/>
      </c>
      <c r="CA29" s="22" t="str">
        <f t="shared" si="35"/>
        <v/>
      </c>
      <c r="CB29" s="22" t="str">
        <f t="shared" si="36"/>
        <v/>
      </c>
      <c r="CC29" s="66" t="str">
        <f t="shared" si="37"/>
        <v/>
      </c>
      <c r="CD29" s="22" t="str">
        <f t="shared" si="38"/>
        <v/>
      </c>
      <c r="CE29" s="22" t="str">
        <f t="shared" si="39"/>
        <v/>
      </c>
      <c r="CF29" s="66" t="str">
        <f t="shared" si="40"/>
        <v/>
      </c>
      <c r="CG29" s="22" t="str">
        <f t="shared" si="41"/>
        <v/>
      </c>
      <c r="CH29" s="22" t="str">
        <f t="shared" si="42"/>
        <v/>
      </c>
      <c r="CI29" s="66" t="str">
        <f t="shared" si="43"/>
        <v/>
      </c>
      <c r="CJ29" s="22" t="str">
        <f t="shared" si="44"/>
        <v/>
      </c>
      <c r="CK29" s="22" t="str">
        <f t="shared" si="45"/>
        <v/>
      </c>
    </row>
    <row r="30" spans="1:89" ht="15" customHeight="1" thickBot="1" x14ac:dyDescent="0.25">
      <c r="A30" s="60" t="str">
        <f>F30</f>
        <v/>
      </c>
      <c r="B30" s="17"/>
      <c r="C30" s="17"/>
      <c r="D30" s="18"/>
      <c r="E30" s="19" t="str">
        <f>IF(B30="","",M30+T30+AA30+AH30+AO30)</f>
        <v/>
      </c>
      <c r="F30" s="20" t="str">
        <f t="shared" si="82"/>
        <v/>
      </c>
      <c r="G30" s="21" t="str">
        <f t="shared" si="83"/>
        <v/>
      </c>
      <c r="H30" s="62" t="str">
        <f>IF($B30="","",TIME(I30,J30,K30))</f>
        <v/>
      </c>
      <c r="I30" s="65"/>
      <c r="J30" s="65"/>
      <c r="K30" s="65"/>
      <c r="L30" s="34" t="str">
        <f>IF(OR(H30="DNS",H30="DNF",H30="DSQ",H30="DNC",H30="OCS"),"",IF(H$9="","",IF($B30="","",(H30/(G30/100)))))</f>
        <v/>
      </c>
      <c r="M30" s="36" t="str">
        <f t="shared" si="86"/>
        <v/>
      </c>
      <c r="N30" s="57" t="str">
        <f t="shared" si="87"/>
        <v/>
      </c>
      <c r="O30" s="62" t="str">
        <f>IF($B30="","",TIME(P30,Q30,R30))</f>
        <v/>
      </c>
      <c r="P30" s="65"/>
      <c r="Q30" s="65"/>
      <c r="R30" s="65"/>
      <c r="S30" s="34" t="str">
        <f>IF(OR(O30="DNS",O30="DNF",O30="DSQ",O30="DNC",O30="OCS"),"",IF(O$9="","",IF($B30="","",(O30/(N30/100)))))</f>
        <v/>
      </c>
      <c r="T30" s="35" t="str">
        <f>IF(OR(O30="DNS",O30="DNF",O30="DSQ",O30="DNC",O30="OCS"),(COUNTA($B$11:$B$30)+1),IF(O$8="",0,IF($B30="","",RANK(S30,S$11:S$30,1))))</f>
        <v/>
      </c>
      <c r="U30" s="57" t="str">
        <f t="shared" si="112"/>
        <v/>
      </c>
      <c r="V30" s="62" t="str">
        <f>IF($B30="","",TIME(W30,X30,Y30))</f>
        <v/>
      </c>
      <c r="W30" s="65"/>
      <c r="X30" s="65"/>
      <c r="Y30" s="65"/>
      <c r="Z30" s="34" t="str">
        <f>IF(OR(V30="DNS",V30="DNF",V30="DSQ",V30="DNC",V30="OCS"),"",IF(V$9="","",IF($B30="","",(V30/(U30/100)))))</f>
        <v/>
      </c>
      <c r="AA30" s="35" t="str">
        <f>IF(OR(V30="DNS",V30="DNF",V30="DSQ",V30="DNC",V30="OCS"),(COUNTA($B$11:$B$30)+1),IF(V$8="",0,IF($B30="","",RANK(Z30,Z$11:Z$30,1))))</f>
        <v/>
      </c>
      <c r="AB30" s="57" t="str">
        <f t="shared" si="115"/>
        <v/>
      </c>
      <c r="AC30" s="62" t="str">
        <f>IF($B30="","",TIME(AD30,AE30,AF30))</f>
        <v/>
      </c>
      <c r="AD30" s="65"/>
      <c r="AE30" s="65"/>
      <c r="AF30" s="65"/>
      <c r="AG30" s="34" t="str">
        <f>IF(OR(AC30="DNS",AC30="DNF",AC30="DSQ",AC30="DNC",AC30="OCS"),"",IF(AC$9="","",IF($B30="","",(AC30/(AB30/100)))))</f>
        <v/>
      </c>
      <c r="AH30" s="35" t="str">
        <f>IF(OR(AC30="DNS",AC30="DNF",AC30="DSQ",AC30="DNC",AC30="OCS"),(COUNTA($B$11:$B$30)+1),IF(AC$8="",0,IF($B30="","",RANK(AG30,AG$11:AG$30,1))))</f>
        <v/>
      </c>
      <c r="AI30" s="57" t="str">
        <f t="shared" si="118"/>
        <v/>
      </c>
      <c r="AJ30" s="62" t="str">
        <f>IF($B30="","",TIME(AK30,AL30,AM30))</f>
        <v/>
      </c>
      <c r="AK30" s="65"/>
      <c r="AL30" s="65"/>
      <c r="AM30" s="65"/>
      <c r="AN30" s="34" t="str">
        <f>IF(OR(AJ30="DNS",AJ30="DNF",AJ30="DSQ",AJ30="DNC",AJ30="OCS"),"",IF(AJ$9="","",IF($B30="","",(AJ30/(AI30/100)))))</f>
        <v/>
      </c>
      <c r="AO30" s="35" t="str">
        <f>IF(OR(AJ30="DNS",AJ30="DNF",AJ30="DSQ",AJ30="DNC",AJ30="OCS"),(COUNTA($B$11:$B$30)+1),IF(AJ$8="",0,IF($B30="","",RANK(AN30,AN$11:AN$30,1))))</f>
        <v/>
      </c>
      <c r="AR30" s="13" t="str">
        <f t="shared" si="88"/>
        <v/>
      </c>
      <c r="AS30" s="13" t="str">
        <f t="shared" si="88"/>
        <v/>
      </c>
      <c r="AT30" s="13" t="str">
        <f t="shared" si="88"/>
        <v/>
      </c>
      <c r="AU30" s="22" t="str">
        <f t="shared" si="89"/>
        <v/>
      </c>
      <c r="AV30" s="22" t="str">
        <f t="shared" si="90"/>
        <v/>
      </c>
      <c r="AW30" s="22" t="str">
        <f t="shared" si="91"/>
        <v/>
      </c>
      <c r="AX30" s="22" t="str">
        <f t="shared" si="92"/>
        <v/>
      </c>
      <c r="AY30" s="22" t="str">
        <f t="shared" si="93"/>
        <v/>
      </c>
      <c r="BA30" s="13" t="str">
        <f t="shared" si="94"/>
        <v/>
      </c>
      <c r="BB30" s="13" t="str">
        <f t="shared" si="94"/>
        <v/>
      </c>
      <c r="BC30" s="13" t="str">
        <f t="shared" si="94"/>
        <v/>
      </c>
      <c r="BD30" s="66" t="str">
        <f>IF($C30="TH",H30,"")</f>
        <v/>
      </c>
      <c r="BE30" s="22" t="str">
        <f t="shared" si="96"/>
        <v/>
      </c>
      <c r="BF30" s="22" t="str">
        <f t="shared" si="97"/>
        <v/>
      </c>
      <c r="BG30" s="66" t="str">
        <f>IF($C30="TH",O30,"")</f>
        <v/>
      </c>
      <c r="BH30" s="22" t="str">
        <f t="shared" si="99"/>
        <v/>
      </c>
      <c r="BI30" s="22" t="str">
        <f t="shared" si="100"/>
        <v/>
      </c>
      <c r="BJ30" s="66" t="str">
        <f>IF($C30="TH",V30,"")</f>
        <v/>
      </c>
      <c r="BK30" s="22" t="str">
        <f t="shared" si="102"/>
        <v/>
      </c>
      <c r="BL30" s="22" t="str">
        <f t="shared" si="103"/>
        <v/>
      </c>
      <c r="BM30" s="66" t="str">
        <f>IF($C30="TH",AC30,"")</f>
        <v/>
      </c>
      <c r="BN30" s="22" t="str">
        <f t="shared" si="105"/>
        <v/>
      </c>
      <c r="BO30" s="22" t="str">
        <f t="shared" si="106"/>
        <v/>
      </c>
      <c r="BP30" s="66" t="str">
        <f>IF($C30="TH",AJ30,"")</f>
        <v/>
      </c>
      <c r="BQ30" s="22" t="str">
        <f t="shared" si="108"/>
        <v/>
      </c>
      <c r="BR30" s="22" t="str">
        <f t="shared" si="109"/>
        <v/>
      </c>
      <c r="BT30" s="13" t="str">
        <f t="shared" si="121"/>
        <v/>
      </c>
      <c r="BU30" s="13" t="str">
        <f t="shared" si="121"/>
        <v/>
      </c>
      <c r="BV30" s="13" t="str">
        <f t="shared" si="121"/>
        <v/>
      </c>
      <c r="BW30" s="66" t="str">
        <f>IF($C30="FSCT",H30,"")</f>
        <v/>
      </c>
      <c r="BX30" s="22" t="str">
        <f t="shared" si="32"/>
        <v/>
      </c>
      <c r="BY30" s="22" t="str">
        <f t="shared" si="33"/>
        <v/>
      </c>
      <c r="BZ30" s="66" t="str">
        <f>IF($C30="FSCT",O30,"")</f>
        <v/>
      </c>
      <c r="CA30" s="22" t="str">
        <f t="shared" si="35"/>
        <v/>
      </c>
      <c r="CB30" s="22" t="str">
        <f t="shared" si="36"/>
        <v/>
      </c>
      <c r="CC30" s="66" t="str">
        <f>IF($C30="FSCT",V30,"")</f>
        <v/>
      </c>
      <c r="CD30" s="22" t="str">
        <f t="shared" si="38"/>
        <v/>
      </c>
      <c r="CE30" s="22" t="str">
        <f t="shared" si="39"/>
        <v/>
      </c>
      <c r="CF30" s="66" t="str">
        <f>IF($C30="FSCT",AC30,"")</f>
        <v/>
      </c>
      <c r="CG30" s="22" t="str">
        <f t="shared" si="41"/>
        <v/>
      </c>
      <c r="CH30" s="22" t="str">
        <f t="shared" si="42"/>
        <v/>
      </c>
      <c r="CI30" s="66" t="str">
        <f>IF($C30="FSCT",AJ30,"")</f>
        <v/>
      </c>
      <c r="CJ30" s="22" t="str">
        <f t="shared" si="44"/>
        <v/>
      </c>
      <c r="CK30" s="22" t="str">
        <f t="shared" si="45"/>
        <v/>
      </c>
    </row>
    <row r="31" spans="1:89" ht="15" customHeight="1" thickTop="1" thickBot="1" x14ac:dyDescent="0.25">
      <c r="A31" s="48"/>
      <c r="B31" s="48"/>
      <c r="C31" s="48"/>
      <c r="D31" s="48"/>
      <c r="E31" s="48"/>
      <c r="F31" s="48"/>
      <c r="G31" s="48"/>
      <c r="H31" s="49"/>
      <c r="I31" s="49"/>
      <c r="J31" s="49"/>
      <c r="K31" s="49"/>
      <c r="L31" s="48"/>
      <c r="M31" s="64"/>
      <c r="N31" s="48"/>
      <c r="O31" s="48"/>
      <c r="P31" s="48"/>
      <c r="Q31" s="48"/>
      <c r="R31" s="48"/>
      <c r="S31" s="48"/>
      <c r="T31" s="64"/>
      <c r="U31" s="48"/>
      <c r="V31" s="48"/>
      <c r="W31" s="48"/>
      <c r="X31" s="48"/>
      <c r="Y31" s="48"/>
      <c r="Z31" s="48"/>
      <c r="AA31" s="64"/>
      <c r="AB31" s="48"/>
      <c r="AC31" s="48"/>
      <c r="AD31" s="48"/>
      <c r="AE31" s="48"/>
      <c r="AF31" s="48"/>
      <c r="AG31" s="63"/>
      <c r="AH31" s="64"/>
      <c r="AI31" s="48"/>
      <c r="AJ31" s="48"/>
      <c r="AK31" s="48"/>
      <c r="AL31" s="48"/>
      <c r="AM31" s="48"/>
      <c r="AN31" s="48"/>
      <c r="AO31" s="64"/>
      <c r="BD31" s="48"/>
      <c r="BG31" s="48"/>
      <c r="BJ31" s="48"/>
      <c r="BM31" s="48"/>
      <c r="BP31" s="48"/>
      <c r="BT31" s="13" t="str">
        <f t="shared" si="121"/>
        <v/>
      </c>
      <c r="BU31" s="13" t="str">
        <f t="shared" si="121"/>
        <v/>
      </c>
      <c r="BV31" s="13" t="str">
        <f t="shared" si="121"/>
        <v/>
      </c>
      <c r="BW31" s="66" t="str">
        <f>IF($C31="FSCT",H31,"")</f>
        <v/>
      </c>
      <c r="BX31" s="22" t="str">
        <f t="shared" si="32"/>
        <v/>
      </c>
      <c r="BY31" s="22" t="str">
        <f t="shared" si="33"/>
        <v/>
      </c>
      <c r="BZ31" s="66" t="str">
        <f>IF($C31="FSCT",O31,"")</f>
        <v/>
      </c>
      <c r="CA31" s="22" t="str">
        <f t="shared" si="35"/>
        <v/>
      </c>
      <c r="CB31" s="22" t="str">
        <f t="shared" si="36"/>
        <v/>
      </c>
      <c r="CC31" s="66" t="str">
        <f>IF($C31="FSCT",V31,"")</f>
        <v/>
      </c>
      <c r="CD31" s="22" t="str">
        <f t="shared" si="38"/>
        <v/>
      </c>
      <c r="CE31" s="22" t="str">
        <f t="shared" si="39"/>
        <v/>
      </c>
      <c r="CF31" s="66" t="str">
        <f>IF($C31="FSCT",AC31,"")</f>
        <v/>
      </c>
      <c r="CG31" s="22" t="str">
        <f t="shared" si="41"/>
        <v/>
      </c>
      <c r="CH31" s="22" t="str">
        <f t="shared" si="42"/>
        <v/>
      </c>
      <c r="CI31" s="66" t="str">
        <f>IF($C31="FSCT",AJ31,"")</f>
        <v/>
      </c>
      <c r="CJ31" s="22" t="str">
        <f t="shared" si="44"/>
        <v/>
      </c>
      <c r="CK31" s="22" t="str">
        <f t="shared" si="45"/>
        <v/>
      </c>
    </row>
    <row r="32" spans="1:89" ht="15" customHeight="1" thickTop="1" x14ac:dyDescent="0.2">
      <c r="BW32" s="48"/>
      <c r="BZ32" s="48"/>
      <c r="CC32" s="48"/>
      <c r="CF32" s="48"/>
      <c r="CI32" s="48"/>
    </row>
  </sheetData>
  <sortState xmlns:xlrd2="http://schemas.microsoft.com/office/spreadsheetml/2017/richdata2" ref="A11:CK17">
    <sortCondition ref="E11:E17"/>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DFBB2AD9-EA35-48BA-8DE4-FA7C833C7D83}">
      <formula1>Windspd</formula1>
    </dataValidation>
    <dataValidation type="list" allowBlank="1" showInputMessage="1" showErrorMessage="1" sqref="C11:C30" xr:uid="{9850679C-D569-4D1E-BBF1-BD7E0DE46398}">
      <formula1>Boats</formula1>
    </dataValidation>
  </dataValidation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980C7107-95C2-4218-B6FA-617872B0E035}">
          <x14:formula1>
            <xm:f>Memb!$B$2:$B$317</xm:f>
          </x14:formula1>
          <xm:sqref>B11:B30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1D49F-2E2A-443A-B6AF-FB14355293D9}">
  <dimension ref="A1:CK33"/>
  <sheetViews>
    <sheetView workbookViewId="0">
      <selection activeCell="X26" sqref="X2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6.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137</v>
      </c>
      <c r="C2" s="2"/>
      <c r="D2" s="410" t="s">
        <v>1197</v>
      </c>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147</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946</v>
      </c>
      <c r="C4" s="2"/>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1199</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44709</v>
      </c>
      <c r="C8" s="5"/>
      <c r="D8" s="6"/>
      <c r="E8" s="408" t="s">
        <v>99</v>
      </c>
      <c r="F8" s="409"/>
      <c r="G8" s="7"/>
      <c r="H8" s="427" t="s">
        <v>296</v>
      </c>
      <c r="I8" s="427"/>
      <c r="J8" s="427"/>
      <c r="K8" s="427"/>
      <c r="L8" s="418"/>
      <c r="M8" s="418"/>
      <c r="N8" s="8"/>
      <c r="O8" s="418" t="s">
        <v>296</v>
      </c>
      <c r="P8" s="418"/>
      <c r="Q8" s="418"/>
      <c r="R8" s="418"/>
      <c r="S8" s="418"/>
      <c r="T8" s="418"/>
      <c r="U8" s="8"/>
      <c r="V8" s="418" t="s">
        <v>296</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280"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196</v>
      </c>
      <c r="C11" s="337" t="s">
        <v>83</v>
      </c>
      <c r="D11" s="14">
        <v>3457</v>
      </c>
      <c r="E11" s="15">
        <f t="shared" ref="E11:E17" si="0">IF(B11="","",M11+T11+AA11+AH11+AO11)</f>
        <v>5</v>
      </c>
      <c r="F11" s="338">
        <f t="shared" ref="F11:F31" si="1">IF(B11="","",RANK(E11,E$11:E$31,1))</f>
        <v>1</v>
      </c>
      <c r="G11" s="8">
        <f t="shared" ref="G11:G17" si="2">IF(H$8="","",IF($B11="","",INDEX(PMNumb,MATCH($C11,Boats,0),MATCH(H$8,Windspd,0))))</f>
        <v>83</v>
      </c>
      <c r="H11" s="62">
        <f t="shared" ref="H11:H17" si="3">IF($B11="","",TIME(I11,J11,K11))</f>
        <v>2.461805555555556E-2</v>
      </c>
      <c r="I11" s="65"/>
      <c r="J11" s="65">
        <v>35</v>
      </c>
      <c r="K11" s="65">
        <v>27</v>
      </c>
      <c r="L11" s="34">
        <f t="shared" ref="L11:L17" si="4">IF(OR(H11="DNS",H11="DNF",H11="DSQ",H11="DNC",H11="OCS"),"",IF(H$9="","",IF($B11="","",(H11/(G11/100)))))</f>
        <v>2.9660307898259713E-2</v>
      </c>
      <c r="M11" s="35">
        <f t="shared" ref="M11:M31" si="5">IF(OR(H11="DNS",H11="DNF",H11="DSQ",H11="DNC",H11="OCS"),(COUNTA($B$11:$B$31)+1),IF(H$8="",0,IF($B11="","",RANK(L11,L$11:L$31,1))))</f>
        <v>2</v>
      </c>
      <c r="N11" s="57">
        <f t="shared" ref="N11:N17" si="6">IF(O$8="","",IF($B11="","",INDEX(PMNumb,MATCH($C11,Boats,0),MATCH(O$8,Windspd,0))))</f>
        <v>83</v>
      </c>
      <c r="O11" s="62">
        <f t="shared" ref="O11:O16" si="7">IF($B11="","",TIME(P11,Q11,R11))</f>
        <v>1.0127314814814815E-2</v>
      </c>
      <c r="P11" s="65"/>
      <c r="Q11" s="65">
        <v>14</v>
      </c>
      <c r="R11" s="65">
        <v>35</v>
      </c>
      <c r="S11" s="34">
        <f t="shared" ref="S11:S17" si="8">IF(OR(O11="DNS",O11="DNF",O11="DSQ",O11="DNC",O11="OCS"),"",IF(O$9="","",IF($B11="","",(O11/(N11/100)))))</f>
        <v>1.2201584114234717E-2</v>
      </c>
      <c r="T11" s="35">
        <f t="shared" ref="T11:T31" si="9">IF(OR(O11="DNS",O11="DNF",O11="DSQ",O11="DNC",O11="OCS"),(COUNTA($B$11:$B$31)+1),IF(O$8="",0,IF($B11="","",RANK(S11,S$11:S$31,1))))</f>
        <v>1</v>
      </c>
      <c r="U11" s="57">
        <f t="shared" ref="U11:U17" si="10">IF(V$8="","",IF($B11="","",INDEX(PMNumb,MATCH($C11,Boats,0),MATCH(V$8,Windspd,0))))</f>
        <v>83</v>
      </c>
      <c r="V11" s="62">
        <f t="shared" ref="V11:V17" si="11">IF($B11="","",TIME(W11,X11,Y11))</f>
        <v>1.2824074074074073E-2</v>
      </c>
      <c r="W11" s="65"/>
      <c r="X11" s="65">
        <v>18</v>
      </c>
      <c r="Y11" s="65">
        <v>28</v>
      </c>
      <c r="Z11" s="34">
        <f t="shared" ref="Z11:Z17" si="12">IF(OR(V11="DNS",V11="DNF",V11="DSQ",V11="DNC",V11="OCS"),"",IF(V$9="","",IF($B11="","",(V11/(U11/100)))))</f>
        <v>1.5450691655510931E-2</v>
      </c>
      <c r="AA11" s="35">
        <f t="shared" ref="AA11:AA31" si="13">IF(OR(V11="DNS",V11="DNF",V11="DSQ",V11="DNC",V11="OCS"),(COUNTA($B$11:$B$31)+1),IF(V$8="",0,IF($B11="","",RANK(Z11,Z$11:Z$31,1))))</f>
        <v>2</v>
      </c>
      <c r="AB11" s="57">
        <f t="shared" ref="AB11:AB17" si="14">IF(AC$8="","",IF($B11="","",INDEX(PMNumb,MATCH($C11,Boats,0),MATCH(AC$8,Windspd,0))))</f>
        <v>83</v>
      </c>
      <c r="AC11" s="62"/>
      <c r="AD11" s="65"/>
      <c r="AE11" s="65"/>
      <c r="AF11" s="65"/>
      <c r="AG11" s="34"/>
      <c r="AH11" s="35"/>
      <c r="AI11" s="57"/>
      <c r="AJ11" s="62"/>
      <c r="AK11" s="65"/>
      <c r="AL11" s="65"/>
      <c r="AM11" s="65"/>
      <c r="AN11" s="34"/>
      <c r="AO11" s="35"/>
      <c r="AR11" s="13" t="str">
        <f t="shared" ref="AR11:AT26" si="15">IF($B11="","",B11)</f>
        <v>Loy Vaughan</v>
      </c>
      <c r="AS11" s="13" t="str">
        <f t="shared" si="15"/>
        <v>TH</v>
      </c>
      <c r="AT11" s="13">
        <f t="shared" si="15"/>
        <v>3457</v>
      </c>
      <c r="AU11" s="22">
        <f t="shared" ref="AU11:AU30" si="16">IF($B11="","",IF(M11&gt;0,IF(OR(H11="DNS",H11="DSQ",H11="DNC",H11="OCS"),0,IF(H11="DNF",1,(COUNTIF($H$11:$H$30,"=DNF")+COUNT($L$11:$L$30))-M11+1)),0))</f>
        <v>6</v>
      </c>
      <c r="AV11" s="22">
        <f t="shared" ref="AV11:AV30" si="17">IF($B11="","",IF(T11&gt;0,IF(OR(O11="DNS",O11="DSQ",O11="DNC",O11="OCS"),0,IF(O11="DNF",1,(COUNTIF($O$11:$O$30,"=DNF")+COUNT($S$11:$S$30)-T11+1))),0))</f>
        <v>6</v>
      </c>
      <c r="AW11" s="22">
        <f t="shared" ref="AW11:AW30" si="18">IF($B11="","",IF(AA11&gt;0,IF(OR(V11="DNS",V11="DSQ",V11="DNC",V11="OCS"),0,IF(V11="DNF",1,(COUNTIF($V$11:$V$30,"=DNF")+COUNT($Z$11:$Z$30))-AA11+1)),0))</f>
        <v>6</v>
      </c>
      <c r="AX11" s="22">
        <f t="shared" ref="AX11:AX30" si="19">IF($B11="","",IF(AH11&gt;0,IF(OR(AC11="DNS",AC11="DSQ",AC11="DNC",AC11="OCS"),0,IF(AC11="DNF",1,(COUNTIF($AC$11:$AC$30,"=DNF")+COUNT($AG$11:$AG$30))-AH11+1)),0))</f>
        <v>0</v>
      </c>
      <c r="AY11" s="22">
        <f t="shared" ref="AY11:AY30" si="20">IF($B11="","",IF(AO11&gt;0,IF(OR(AJ11="DNS",AJ11="DSQ",AJ11="DNC",AJ11="OCS"),0,IF(AJ11="DNF",1,(COUNTIF($AJ$11:$AJ$30,"=DNF")+COUNT($AN$11:$AN$30))-AO11+1)),0))</f>
        <v>0</v>
      </c>
      <c r="BA11" s="13" t="s">
        <v>196</v>
      </c>
      <c r="BB11" s="13" t="s">
        <v>83</v>
      </c>
      <c r="BC11" s="13">
        <v>3457</v>
      </c>
      <c r="BD11" s="66">
        <v>2.461805555555556E-2</v>
      </c>
      <c r="BE11" s="22">
        <v>2</v>
      </c>
      <c r="BF11" s="22">
        <v>2</v>
      </c>
      <c r="BG11" s="66">
        <v>1.0127314814814815E-2</v>
      </c>
      <c r="BH11" s="22">
        <v>1</v>
      </c>
      <c r="BI11" s="22">
        <v>3</v>
      </c>
      <c r="BJ11" s="66">
        <v>1.2824074074074073E-2</v>
      </c>
      <c r="BK11" s="22">
        <v>1</v>
      </c>
      <c r="BL11" s="22">
        <v>3</v>
      </c>
      <c r="BM11" s="66">
        <v>0</v>
      </c>
      <c r="BN11" s="22" t="s">
        <v>609</v>
      </c>
      <c r="BO11" s="22" t="s">
        <v>609</v>
      </c>
      <c r="BP11" s="66">
        <v>0</v>
      </c>
      <c r="BQ11" s="22" t="s">
        <v>609</v>
      </c>
      <c r="BR11" s="22" t="s">
        <v>609</v>
      </c>
      <c r="BT11" s="13" t="s">
        <v>196</v>
      </c>
      <c r="BU11" s="13" t="s">
        <v>83</v>
      </c>
      <c r="BV11" s="13">
        <v>3457</v>
      </c>
      <c r="BW11" s="66" t="s">
        <v>609</v>
      </c>
      <c r="BX11" s="22" t="s">
        <v>609</v>
      </c>
      <c r="BY11" s="22" t="s">
        <v>609</v>
      </c>
      <c r="BZ11" s="66" t="s">
        <v>609</v>
      </c>
      <c r="CA11" s="22" t="s">
        <v>609</v>
      </c>
      <c r="CB11" s="22" t="s">
        <v>609</v>
      </c>
      <c r="CC11" s="66" t="s">
        <v>609</v>
      </c>
      <c r="CD11" s="22" t="s">
        <v>609</v>
      </c>
      <c r="CE11" s="22" t="s">
        <v>609</v>
      </c>
      <c r="CF11" s="66" t="s">
        <v>609</v>
      </c>
      <c r="CG11" s="22" t="s">
        <v>609</v>
      </c>
      <c r="CH11" s="22" t="s">
        <v>609</v>
      </c>
      <c r="CI11" s="66" t="s">
        <v>609</v>
      </c>
      <c r="CJ11" s="22" t="s">
        <v>609</v>
      </c>
      <c r="CK11" s="22" t="s">
        <v>609</v>
      </c>
    </row>
    <row r="12" spans="1:89" ht="15" customHeight="1" x14ac:dyDescent="0.2">
      <c r="A12" s="252">
        <f>F12</f>
        <v>2</v>
      </c>
      <c r="B12" s="61" t="s">
        <v>800</v>
      </c>
      <c r="C12" s="337" t="s">
        <v>565</v>
      </c>
      <c r="D12" s="14">
        <v>3466</v>
      </c>
      <c r="E12" s="15">
        <f t="shared" si="0"/>
        <v>8</v>
      </c>
      <c r="F12" s="338">
        <f t="shared" si="1"/>
        <v>2</v>
      </c>
      <c r="G12" s="8">
        <f t="shared" si="2"/>
        <v>81.754999999999995</v>
      </c>
      <c r="H12" s="62">
        <f t="shared" si="3"/>
        <v>2.3680555555555555E-2</v>
      </c>
      <c r="I12" s="65"/>
      <c r="J12" s="65">
        <v>34</v>
      </c>
      <c r="K12" s="65">
        <v>6</v>
      </c>
      <c r="L12" s="34">
        <f t="shared" si="4"/>
        <v>2.8965268858853348E-2</v>
      </c>
      <c r="M12" s="35">
        <f t="shared" si="5"/>
        <v>1</v>
      </c>
      <c r="N12" s="57">
        <f t="shared" si="6"/>
        <v>81.754999999999995</v>
      </c>
      <c r="O12" s="62">
        <f t="shared" si="7"/>
        <v>1.0243055555555556E-2</v>
      </c>
      <c r="P12" s="65"/>
      <c r="Q12" s="65">
        <v>14</v>
      </c>
      <c r="R12" s="65">
        <v>45</v>
      </c>
      <c r="S12" s="34">
        <f t="shared" si="8"/>
        <v>1.2528965268858853E-2</v>
      </c>
      <c r="T12" s="35">
        <f t="shared" si="9"/>
        <v>2</v>
      </c>
      <c r="U12" s="57">
        <f t="shared" si="10"/>
        <v>81.754999999999995</v>
      </c>
      <c r="V12" s="62">
        <f t="shared" si="11"/>
        <v>1.6261574074074074E-2</v>
      </c>
      <c r="W12" s="65"/>
      <c r="X12" s="65">
        <v>23</v>
      </c>
      <c r="Y12" s="65">
        <v>25</v>
      </c>
      <c r="Z12" s="34">
        <f t="shared" si="12"/>
        <v>1.9890617178244845E-2</v>
      </c>
      <c r="AA12" s="35">
        <f t="shared" si="13"/>
        <v>5</v>
      </c>
      <c r="AB12" s="57">
        <f t="shared" si="14"/>
        <v>83.83</v>
      </c>
      <c r="AC12" s="62"/>
      <c r="AD12" s="65"/>
      <c r="AE12" s="65"/>
      <c r="AF12" s="65"/>
      <c r="AG12" s="34"/>
      <c r="AH12" s="35"/>
      <c r="AI12" s="57"/>
      <c r="AJ12" s="62"/>
      <c r="AK12" s="65"/>
      <c r="AL12" s="65"/>
      <c r="AM12" s="65"/>
      <c r="AN12" s="34"/>
      <c r="AO12" s="35"/>
      <c r="AR12" s="13" t="str">
        <f t="shared" si="15"/>
        <v>Conor Madden</v>
      </c>
      <c r="AS12" s="13" t="str">
        <f t="shared" si="15"/>
        <v>TH0</v>
      </c>
      <c r="AT12" s="13">
        <f t="shared" si="15"/>
        <v>3466</v>
      </c>
      <c r="AU12" s="22">
        <f t="shared" si="16"/>
        <v>7</v>
      </c>
      <c r="AV12" s="22">
        <f t="shared" si="17"/>
        <v>5</v>
      </c>
      <c r="AW12" s="22">
        <f t="shared" si="18"/>
        <v>3</v>
      </c>
      <c r="AX12" s="22">
        <f t="shared" si="19"/>
        <v>0</v>
      </c>
      <c r="AY12" s="22">
        <f t="shared" si="20"/>
        <v>0</v>
      </c>
      <c r="BA12" s="13" t="s">
        <v>800</v>
      </c>
      <c r="BB12" s="13" t="s">
        <v>83</v>
      </c>
      <c r="BC12" s="13">
        <v>3466</v>
      </c>
      <c r="BD12" s="66">
        <v>2.3680555555555555E-2</v>
      </c>
      <c r="BE12" s="22">
        <v>1</v>
      </c>
      <c r="BF12" s="22">
        <v>3</v>
      </c>
      <c r="BG12" s="66">
        <v>1.0243055555555556E-2</v>
      </c>
      <c r="BH12" s="22">
        <v>2</v>
      </c>
      <c r="BI12" s="22">
        <v>2</v>
      </c>
      <c r="BJ12" s="66">
        <v>1.6261574074074074E-2</v>
      </c>
      <c r="BK12" s="22">
        <v>3</v>
      </c>
      <c r="BL12" s="22">
        <v>1</v>
      </c>
      <c r="BM12" s="66">
        <v>0</v>
      </c>
      <c r="BN12" s="22" t="s">
        <v>609</v>
      </c>
      <c r="BO12" s="22" t="s">
        <v>609</v>
      </c>
      <c r="BP12" s="66">
        <v>0</v>
      </c>
      <c r="BQ12" s="22" t="s">
        <v>609</v>
      </c>
      <c r="BR12" s="22" t="s">
        <v>609</v>
      </c>
      <c r="BT12" s="13" t="s">
        <v>800</v>
      </c>
      <c r="BU12" s="13" t="s">
        <v>83</v>
      </c>
      <c r="BV12" s="13">
        <v>3466</v>
      </c>
      <c r="BW12" s="66" t="s">
        <v>609</v>
      </c>
      <c r="BX12" s="22" t="s">
        <v>609</v>
      </c>
      <c r="BY12" s="22" t="s">
        <v>609</v>
      </c>
      <c r="BZ12" s="66" t="s">
        <v>609</v>
      </c>
      <c r="CA12" s="22" t="s">
        <v>609</v>
      </c>
      <c r="CB12" s="22" t="s">
        <v>609</v>
      </c>
      <c r="CC12" s="66" t="s">
        <v>609</v>
      </c>
      <c r="CD12" s="22" t="s">
        <v>609</v>
      </c>
      <c r="CE12" s="22" t="s">
        <v>609</v>
      </c>
      <c r="CF12" s="66" t="s">
        <v>609</v>
      </c>
      <c r="CG12" s="22" t="s">
        <v>609</v>
      </c>
      <c r="CH12" s="22" t="s">
        <v>609</v>
      </c>
      <c r="CI12" s="66" t="s">
        <v>609</v>
      </c>
      <c r="CJ12" s="22" t="s">
        <v>609</v>
      </c>
      <c r="CK12" s="22" t="s">
        <v>609</v>
      </c>
    </row>
    <row r="13" spans="1:89" ht="15" customHeight="1" x14ac:dyDescent="0.2">
      <c r="A13" s="252">
        <f>F13</f>
        <v>3</v>
      </c>
      <c r="B13" s="61" t="s">
        <v>162</v>
      </c>
      <c r="C13" s="337" t="s">
        <v>224</v>
      </c>
      <c r="D13" s="14">
        <v>5090</v>
      </c>
      <c r="E13" s="15">
        <f t="shared" si="0"/>
        <v>10</v>
      </c>
      <c r="F13" s="338">
        <f t="shared" si="1"/>
        <v>3</v>
      </c>
      <c r="G13" s="8">
        <f t="shared" si="2"/>
        <v>92.1</v>
      </c>
      <c r="H13" s="62">
        <f t="shared" si="3"/>
        <v>2.8472222222222222E-2</v>
      </c>
      <c r="I13" s="65"/>
      <c r="J13" s="65">
        <v>41</v>
      </c>
      <c r="K13" s="65">
        <v>0</v>
      </c>
      <c r="L13" s="34">
        <f t="shared" si="4"/>
        <v>3.0914464953552902E-2</v>
      </c>
      <c r="M13" s="35">
        <f t="shared" si="5"/>
        <v>3</v>
      </c>
      <c r="N13" s="57">
        <f t="shared" si="6"/>
        <v>92.1</v>
      </c>
      <c r="O13" s="62">
        <f t="shared" si="7"/>
        <v>1.9004629629629632E-2</v>
      </c>
      <c r="P13" s="65"/>
      <c r="Q13" s="65">
        <v>27</v>
      </c>
      <c r="R13" s="65">
        <v>22</v>
      </c>
      <c r="S13" s="34">
        <f t="shared" si="8"/>
        <v>2.0634777013712958E-2</v>
      </c>
      <c r="T13" s="35">
        <f t="shared" si="9"/>
        <v>6</v>
      </c>
      <c r="U13" s="57">
        <f t="shared" si="10"/>
        <v>92.1</v>
      </c>
      <c r="V13" s="62">
        <f t="shared" si="11"/>
        <v>1.4004629629629631E-2</v>
      </c>
      <c r="W13" s="65"/>
      <c r="X13" s="65">
        <v>20</v>
      </c>
      <c r="Y13" s="65">
        <v>10</v>
      </c>
      <c r="Z13" s="34">
        <f t="shared" si="12"/>
        <v>1.5205895363332934E-2</v>
      </c>
      <c r="AA13" s="35">
        <f t="shared" si="13"/>
        <v>1</v>
      </c>
      <c r="AB13" s="57">
        <f t="shared" si="14"/>
        <v>89.6</v>
      </c>
      <c r="AC13" s="62"/>
      <c r="AD13" s="65"/>
      <c r="AE13" s="65"/>
      <c r="AF13" s="65"/>
      <c r="AG13" s="34"/>
      <c r="AH13" s="35"/>
      <c r="AI13" s="57"/>
      <c r="AJ13" s="62"/>
      <c r="AK13" s="65"/>
      <c r="AL13" s="65"/>
      <c r="AM13" s="65"/>
      <c r="AN13" s="34"/>
      <c r="AO13" s="35"/>
      <c r="AR13" s="13" t="str">
        <f t="shared" si="15"/>
        <v>Tim Pack</v>
      </c>
      <c r="AS13" s="13" t="str">
        <f t="shared" si="15"/>
        <v>FSCT</v>
      </c>
      <c r="AT13" s="13">
        <f t="shared" si="15"/>
        <v>5090</v>
      </c>
      <c r="AU13" s="22">
        <f t="shared" si="16"/>
        <v>5</v>
      </c>
      <c r="AV13" s="22">
        <f t="shared" si="17"/>
        <v>1</v>
      </c>
      <c r="AW13" s="22">
        <f t="shared" si="18"/>
        <v>7</v>
      </c>
      <c r="AX13" s="22">
        <f t="shared" si="19"/>
        <v>0</v>
      </c>
      <c r="AY13" s="22">
        <f t="shared" si="20"/>
        <v>0</v>
      </c>
      <c r="BA13" s="13" t="s">
        <v>162</v>
      </c>
      <c r="BB13" s="13" t="s">
        <v>224</v>
      </c>
      <c r="BC13" s="13">
        <v>5090</v>
      </c>
      <c r="BD13" s="66" t="s">
        <v>609</v>
      </c>
      <c r="BE13" s="22" t="s">
        <v>609</v>
      </c>
      <c r="BF13" s="22" t="s">
        <v>609</v>
      </c>
      <c r="BG13" s="66" t="s">
        <v>609</v>
      </c>
      <c r="BH13" s="22" t="s">
        <v>609</v>
      </c>
      <c r="BI13" s="22" t="s">
        <v>609</v>
      </c>
      <c r="BJ13" s="66" t="s">
        <v>609</v>
      </c>
      <c r="BK13" s="22" t="s">
        <v>609</v>
      </c>
      <c r="BL13" s="22" t="s">
        <v>609</v>
      </c>
      <c r="BM13" s="66" t="s">
        <v>609</v>
      </c>
      <c r="BN13" s="22" t="s">
        <v>609</v>
      </c>
      <c r="BO13" s="22" t="s">
        <v>609</v>
      </c>
      <c r="BP13" s="66" t="s">
        <v>609</v>
      </c>
      <c r="BQ13" s="22" t="s">
        <v>609</v>
      </c>
      <c r="BR13" s="22" t="s">
        <v>609</v>
      </c>
      <c r="BT13" s="13" t="s">
        <v>162</v>
      </c>
      <c r="BU13" s="13" t="s">
        <v>224</v>
      </c>
      <c r="BV13" s="13">
        <v>5090</v>
      </c>
      <c r="BW13" s="66">
        <v>2.8472222222222222E-2</v>
      </c>
      <c r="BX13" s="22">
        <v>1</v>
      </c>
      <c r="BY13" s="22">
        <v>3</v>
      </c>
      <c r="BZ13" s="66">
        <v>1.9004629629629632E-2</v>
      </c>
      <c r="CA13" s="22">
        <v>2</v>
      </c>
      <c r="CB13" s="22">
        <v>1</v>
      </c>
      <c r="CC13" s="66">
        <v>1.4004629629629631E-2</v>
      </c>
      <c r="CD13" s="22">
        <v>1</v>
      </c>
      <c r="CE13" s="22">
        <v>3</v>
      </c>
      <c r="CF13" s="66">
        <v>0</v>
      </c>
      <c r="CG13" s="22" t="s">
        <v>609</v>
      </c>
      <c r="CH13" s="22" t="s">
        <v>609</v>
      </c>
      <c r="CI13" s="66">
        <v>0</v>
      </c>
      <c r="CJ13" s="22" t="s">
        <v>609</v>
      </c>
      <c r="CK13" s="22" t="s">
        <v>609</v>
      </c>
    </row>
    <row r="14" spans="1:89" ht="15" customHeight="1" x14ac:dyDescent="0.2">
      <c r="A14" s="252">
        <f>F14</f>
        <v>4</v>
      </c>
      <c r="B14" s="61" t="s">
        <v>213</v>
      </c>
      <c r="C14" s="337" t="s">
        <v>224</v>
      </c>
      <c r="D14" s="14">
        <v>3020</v>
      </c>
      <c r="E14" s="15">
        <f t="shared" si="0"/>
        <v>11</v>
      </c>
      <c r="F14" s="338">
        <f t="shared" si="1"/>
        <v>4</v>
      </c>
      <c r="G14" s="8">
        <f t="shared" si="2"/>
        <v>92.1</v>
      </c>
      <c r="H14" s="62">
        <f t="shared" si="3"/>
        <v>2.8587962962962964E-2</v>
      </c>
      <c r="I14" s="65"/>
      <c r="J14" s="65">
        <v>41</v>
      </c>
      <c r="K14" s="65">
        <v>10</v>
      </c>
      <c r="L14" s="34">
        <f t="shared" si="4"/>
        <v>3.1040133510274664E-2</v>
      </c>
      <c r="M14" s="35">
        <f t="shared" si="5"/>
        <v>4</v>
      </c>
      <c r="N14" s="57">
        <f t="shared" si="6"/>
        <v>92.1</v>
      </c>
      <c r="O14" s="62">
        <f t="shared" si="7"/>
        <v>1.5231481481481483E-2</v>
      </c>
      <c r="P14" s="65"/>
      <c r="Q14" s="65">
        <v>21</v>
      </c>
      <c r="R14" s="65">
        <v>56</v>
      </c>
      <c r="S14" s="34">
        <f t="shared" si="8"/>
        <v>1.6537982064583588E-2</v>
      </c>
      <c r="T14" s="35">
        <f t="shared" si="9"/>
        <v>3</v>
      </c>
      <c r="U14" s="57">
        <f t="shared" si="10"/>
        <v>92.1</v>
      </c>
      <c r="V14" s="62">
        <f t="shared" si="11"/>
        <v>1.53125E-2</v>
      </c>
      <c r="W14" s="65"/>
      <c r="X14" s="65">
        <v>22</v>
      </c>
      <c r="Y14" s="65">
        <v>3</v>
      </c>
      <c r="Z14" s="34">
        <f t="shared" si="12"/>
        <v>1.6625950054288817E-2</v>
      </c>
      <c r="AA14" s="35">
        <f t="shared" si="13"/>
        <v>4</v>
      </c>
      <c r="AB14" s="57">
        <f t="shared" si="14"/>
        <v>89.6</v>
      </c>
      <c r="AC14" s="62"/>
      <c r="AD14" s="65"/>
      <c r="AE14" s="65"/>
      <c r="AF14" s="65"/>
      <c r="AG14" s="34"/>
      <c r="AH14" s="35"/>
      <c r="AI14" s="57"/>
      <c r="AJ14" s="62"/>
      <c r="AK14" s="65"/>
      <c r="AL14" s="65"/>
      <c r="AM14" s="65"/>
      <c r="AN14" s="34"/>
      <c r="AO14" s="35"/>
      <c r="AR14" s="13" t="str">
        <f t="shared" si="15"/>
        <v>Sally Morriss</v>
      </c>
      <c r="AS14" s="13" t="str">
        <f t="shared" si="15"/>
        <v>FSCT</v>
      </c>
      <c r="AT14" s="13">
        <f t="shared" si="15"/>
        <v>3020</v>
      </c>
      <c r="AU14" s="22">
        <f t="shared" si="16"/>
        <v>4</v>
      </c>
      <c r="AV14" s="22">
        <f t="shared" si="17"/>
        <v>4</v>
      </c>
      <c r="AW14" s="22">
        <f t="shared" si="18"/>
        <v>4</v>
      </c>
      <c r="AX14" s="22">
        <f t="shared" si="19"/>
        <v>0</v>
      </c>
      <c r="AY14" s="22">
        <f t="shared" si="20"/>
        <v>0</v>
      </c>
      <c r="BA14" s="13" t="s">
        <v>213</v>
      </c>
      <c r="BB14" s="13" t="s">
        <v>224</v>
      </c>
      <c r="BC14" s="13">
        <v>3020</v>
      </c>
      <c r="BD14" s="66" t="s">
        <v>609</v>
      </c>
      <c r="BE14" s="22" t="s">
        <v>609</v>
      </c>
      <c r="BF14" s="22" t="s">
        <v>609</v>
      </c>
      <c r="BG14" s="66" t="s">
        <v>609</v>
      </c>
      <c r="BH14" s="22" t="s">
        <v>609</v>
      </c>
      <c r="BI14" s="22" t="s">
        <v>609</v>
      </c>
      <c r="BJ14" s="66" t="s">
        <v>609</v>
      </c>
      <c r="BK14" s="22" t="s">
        <v>609</v>
      </c>
      <c r="BL14" s="22" t="s">
        <v>609</v>
      </c>
      <c r="BM14" s="66" t="s">
        <v>609</v>
      </c>
      <c r="BN14" s="22" t="s">
        <v>609</v>
      </c>
      <c r="BO14" s="22" t="s">
        <v>609</v>
      </c>
      <c r="BP14" s="66" t="s">
        <v>609</v>
      </c>
      <c r="BQ14" s="22" t="s">
        <v>609</v>
      </c>
      <c r="BR14" s="22" t="s">
        <v>609</v>
      </c>
      <c r="BT14" s="13" t="s">
        <v>213</v>
      </c>
      <c r="BU14" s="13" t="s">
        <v>224</v>
      </c>
      <c r="BV14" s="13">
        <v>3020</v>
      </c>
      <c r="BW14" s="66">
        <v>2.8587962962962964E-2</v>
      </c>
      <c r="BX14" s="22">
        <v>2</v>
      </c>
      <c r="BY14" s="22">
        <v>2</v>
      </c>
      <c r="BZ14" s="66">
        <v>1.5231481481481483E-2</v>
      </c>
      <c r="CA14" s="22">
        <v>1</v>
      </c>
      <c r="CB14" s="22">
        <v>2</v>
      </c>
      <c r="CC14" s="66">
        <v>1.53125E-2</v>
      </c>
      <c r="CD14" s="22">
        <v>2</v>
      </c>
      <c r="CE14" s="22">
        <v>2</v>
      </c>
      <c r="CF14" s="66">
        <v>0</v>
      </c>
      <c r="CG14" s="22" t="s">
        <v>609</v>
      </c>
      <c r="CH14" s="22" t="s">
        <v>609</v>
      </c>
      <c r="CI14" s="66">
        <v>0</v>
      </c>
      <c r="CJ14" s="22" t="s">
        <v>609</v>
      </c>
      <c r="CK14" s="22" t="s">
        <v>609</v>
      </c>
    </row>
    <row r="15" spans="1:89" ht="15" customHeight="1" x14ac:dyDescent="0.2">
      <c r="A15" s="252">
        <f>F15</f>
        <v>5</v>
      </c>
      <c r="B15" s="61" t="s">
        <v>153</v>
      </c>
      <c r="C15" s="337" t="s">
        <v>83</v>
      </c>
      <c r="D15" s="14">
        <v>3820</v>
      </c>
      <c r="E15" s="15">
        <f t="shared" si="0"/>
        <v>15</v>
      </c>
      <c r="F15" s="338">
        <f t="shared" si="1"/>
        <v>5</v>
      </c>
      <c r="G15" s="8">
        <f t="shared" si="2"/>
        <v>83</v>
      </c>
      <c r="H15" s="62">
        <f t="shared" si="3"/>
        <v>2.7777777777777776E-2</v>
      </c>
      <c r="I15" s="65"/>
      <c r="J15" s="65">
        <v>40</v>
      </c>
      <c r="K15" s="65">
        <v>0</v>
      </c>
      <c r="L15" s="34">
        <f t="shared" si="4"/>
        <v>3.3467202141900937E-2</v>
      </c>
      <c r="M15" s="35">
        <f t="shared" si="5"/>
        <v>7</v>
      </c>
      <c r="N15" s="57">
        <f t="shared" si="6"/>
        <v>83</v>
      </c>
      <c r="O15" s="62">
        <f t="shared" si="7"/>
        <v>1.4467592592592593E-2</v>
      </c>
      <c r="P15" s="65"/>
      <c r="Q15" s="65">
        <v>20</v>
      </c>
      <c r="R15" s="65">
        <v>50</v>
      </c>
      <c r="S15" s="34">
        <f t="shared" si="8"/>
        <v>1.7430834448906737E-2</v>
      </c>
      <c r="T15" s="35">
        <f t="shared" si="9"/>
        <v>5</v>
      </c>
      <c r="U15" s="57">
        <f t="shared" si="10"/>
        <v>83</v>
      </c>
      <c r="V15" s="62">
        <f t="shared" si="11"/>
        <v>1.2905092592592591E-2</v>
      </c>
      <c r="W15" s="65"/>
      <c r="X15" s="65">
        <v>18</v>
      </c>
      <c r="Y15" s="65">
        <v>35</v>
      </c>
      <c r="Z15" s="34">
        <f t="shared" si="12"/>
        <v>1.5548304328424809E-2</v>
      </c>
      <c r="AA15" s="253">
        <f t="shared" si="13"/>
        <v>3</v>
      </c>
      <c r="AB15" s="57">
        <f t="shared" si="14"/>
        <v>83</v>
      </c>
      <c r="AC15" s="62"/>
      <c r="AD15" s="65"/>
      <c r="AE15" s="65"/>
      <c r="AF15" s="65"/>
      <c r="AG15" s="34"/>
      <c r="AH15" s="35"/>
      <c r="AI15" s="57"/>
      <c r="AJ15" s="62"/>
      <c r="AK15" s="65"/>
      <c r="AL15" s="65"/>
      <c r="AM15" s="65"/>
      <c r="AN15" s="34"/>
      <c r="AO15" s="35"/>
      <c r="AR15" s="13" t="str">
        <f t="shared" si="15"/>
        <v>Richard May</v>
      </c>
      <c r="AS15" s="13" t="str">
        <f t="shared" si="15"/>
        <v>TH</v>
      </c>
      <c r="AT15" s="13">
        <f t="shared" si="15"/>
        <v>3820</v>
      </c>
      <c r="AU15" s="22">
        <f t="shared" si="16"/>
        <v>1</v>
      </c>
      <c r="AV15" s="22">
        <f t="shared" si="17"/>
        <v>2</v>
      </c>
      <c r="AW15" s="22">
        <f t="shared" si="18"/>
        <v>5</v>
      </c>
      <c r="AX15" s="22">
        <f t="shared" si="19"/>
        <v>0</v>
      </c>
      <c r="AY15" s="22">
        <f t="shared" si="20"/>
        <v>0</v>
      </c>
      <c r="BA15" s="13" t="s">
        <v>153</v>
      </c>
      <c r="BB15" s="13" t="s">
        <v>83</v>
      </c>
      <c r="BC15" s="13">
        <v>3820</v>
      </c>
      <c r="BD15" s="66">
        <v>2.7777777777777776E-2</v>
      </c>
      <c r="BE15" s="22">
        <v>3</v>
      </c>
      <c r="BF15" s="22">
        <v>1</v>
      </c>
      <c r="BG15" s="66">
        <v>1.4467592592592593E-2</v>
      </c>
      <c r="BH15" s="22">
        <v>3</v>
      </c>
      <c r="BI15" s="22">
        <v>1</v>
      </c>
      <c r="BJ15" s="66">
        <v>1.2905092592592591E-2</v>
      </c>
      <c r="BK15" s="22">
        <v>2</v>
      </c>
      <c r="BL15" s="22">
        <v>2</v>
      </c>
      <c r="BM15" s="66">
        <v>0</v>
      </c>
      <c r="BN15" s="22" t="s">
        <v>609</v>
      </c>
      <c r="BO15" s="22" t="s">
        <v>609</v>
      </c>
      <c r="BP15" s="66">
        <v>0</v>
      </c>
      <c r="BQ15" s="22" t="s">
        <v>609</v>
      </c>
      <c r="BR15" s="22" t="s">
        <v>609</v>
      </c>
      <c r="BT15" s="13" t="s">
        <v>153</v>
      </c>
      <c r="BU15" s="13" t="s">
        <v>83</v>
      </c>
      <c r="BV15" s="13">
        <v>3820</v>
      </c>
      <c r="BW15" s="66" t="s">
        <v>609</v>
      </c>
      <c r="BX15" s="22" t="s">
        <v>609</v>
      </c>
      <c r="BY15" s="22" t="s">
        <v>609</v>
      </c>
      <c r="BZ15" s="66" t="s">
        <v>609</v>
      </c>
      <c r="CA15" s="22" t="s">
        <v>609</v>
      </c>
      <c r="CB15" s="22" t="s">
        <v>609</v>
      </c>
      <c r="CC15" s="66" t="s">
        <v>609</v>
      </c>
      <c r="CD15" s="22" t="s">
        <v>609</v>
      </c>
      <c r="CE15" s="22" t="s">
        <v>609</v>
      </c>
      <c r="CF15" s="66" t="s">
        <v>609</v>
      </c>
      <c r="CG15" s="22" t="s">
        <v>609</v>
      </c>
      <c r="CH15" s="22" t="s">
        <v>609</v>
      </c>
      <c r="CI15" s="66" t="s">
        <v>609</v>
      </c>
      <c r="CJ15" s="22" t="s">
        <v>609</v>
      </c>
      <c r="CK15" s="22" t="s">
        <v>609</v>
      </c>
    </row>
    <row r="16" spans="1:89" ht="15" customHeight="1" x14ac:dyDescent="0.2">
      <c r="A16" s="252">
        <v>6</v>
      </c>
      <c r="B16" s="61" t="s">
        <v>790</v>
      </c>
      <c r="C16" s="337" t="s">
        <v>46</v>
      </c>
      <c r="D16" s="14">
        <v>13882</v>
      </c>
      <c r="E16" s="15">
        <f t="shared" si="0"/>
        <v>15</v>
      </c>
      <c r="F16" s="338">
        <f t="shared" si="1"/>
        <v>5</v>
      </c>
      <c r="G16" s="8">
        <f t="shared" si="2"/>
        <v>92.6</v>
      </c>
      <c r="H16" s="62">
        <f t="shared" si="3"/>
        <v>3.0150462962962962E-2</v>
      </c>
      <c r="I16" s="65"/>
      <c r="J16" s="65">
        <v>43</v>
      </c>
      <c r="K16" s="65">
        <v>25</v>
      </c>
      <c r="L16" s="34">
        <f t="shared" si="4"/>
        <v>3.255989520838333E-2</v>
      </c>
      <c r="M16" s="35">
        <f t="shared" si="5"/>
        <v>5</v>
      </c>
      <c r="N16" s="57">
        <f t="shared" si="6"/>
        <v>92.6</v>
      </c>
      <c r="O16" s="62">
        <f t="shared" si="7"/>
        <v>1.5972222222222224E-2</v>
      </c>
      <c r="P16" s="65"/>
      <c r="Q16" s="65">
        <v>23</v>
      </c>
      <c r="R16" s="65">
        <v>0</v>
      </c>
      <c r="S16" s="34">
        <f t="shared" si="8"/>
        <v>1.7248620110391171E-2</v>
      </c>
      <c r="T16" s="35">
        <f t="shared" si="9"/>
        <v>4</v>
      </c>
      <c r="U16" s="57">
        <f t="shared" si="10"/>
        <v>92.6</v>
      </c>
      <c r="V16" s="62">
        <f t="shared" si="11"/>
        <v>2.8356481481481483E-2</v>
      </c>
      <c r="W16" s="65"/>
      <c r="X16" s="65">
        <v>40</v>
      </c>
      <c r="Y16" s="65">
        <v>50</v>
      </c>
      <c r="Z16" s="34">
        <f t="shared" si="12"/>
        <v>3.0622550195984324E-2</v>
      </c>
      <c r="AA16" s="35">
        <f t="shared" si="13"/>
        <v>6</v>
      </c>
      <c r="AB16" s="57">
        <f t="shared" si="14"/>
        <v>87</v>
      </c>
      <c r="AC16" s="62"/>
      <c r="AD16" s="65"/>
      <c r="AE16" s="65"/>
      <c r="AF16" s="65"/>
      <c r="AG16" s="34"/>
      <c r="AH16" s="35"/>
      <c r="AI16" s="57"/>
      <c r="AJ16" s="62"/>
      <c r="AK16" s="65"/>
      <c r="AL16" s="65"/>
      <c r="AM16" s="65"/>
      <c r="AN16" s="34"/>
      <c r="AO16" s="35"/>
      <c r="AR16" s="13" t="str">
        <f t="shared" si="15"/>
        <v>Dave Drosdick</v>
      </c>
      <c r="AS16" s="13" t="str">
        <f t="shared" si="15"/>
        <v>LI</v>
      </c>
      <c r="AT16" s="13">
        <f t="shared" si="15"/>
        <v>13882</v>
      </c>
      <c r="AU16" s="22">
        <f t="shared" si="16"/>
        <v>3</v>
      </c>
      <c r="AV16" s="22">
        <f t="shared" si="17"/>
        <v>3</v>
      </c>
      <c r="AW16" s="22">
        <f t="shared" si="18"/>
        <v>2</v>
      </c>
      <c r="AX16" s="22">
        <f t="shared" si="19"/>
        <v>0</v>
      </c>
      <c r="AY16" s="22">
        <f t="shared" si="20"/>
        <v>0</v>
      </c>
      <c r="BA16" s="13" t="s">
        <v>790</v>
      </c>
      <c r="BB16" s="13" t="s">
        <v>46</v>
      </c>
      <c r="BC16" s="13">
        <v>13882</v>
      </c>
      <c r="BD16" s="66" t="s">
        <v>609</v>
      </c>
      <c r="BE16" s="22" t="s">
        <v>609</v>
      </c>
      <c r="BF16" s="22" t="s">
        <v>609</v>
      </c>
      <c r="BG16" s="66" t="s">
        <v>609</v>
      </c>
      <c r="BH16" s="22" t="s">
        <v>609</v>
      </c>
      <c r="BI16" s="22" t="s">
        <v>609</v>
      </c>
      <c r="BJ16" s="66" t="s">
        <v>609</v>
      </c>
      <c r="BK16" s="22" t="s">
        <v>609</v>
      </c>
      <c r="BL16" s="22" t="s">
        <v>609</v>
      </c>
      <c r="BM16" s="66" t="s">
        <v>609</v>
      </c>
      <c r="BN16" s="22" t="s">
        <v>609</v>
      </c>
      <c r="BO16" s="22" t="s">
        <v>609</v>
      </c>
      <c r="BP16" s="66" t="s">
        <v>609</v>
      </c>
      <c r="BQ16" s="22" t="s">
        <v>609</v>
      </c>
      <c r="BR16" s="22" t="s">
        <v>609</v>
      </c>
      <c r="BT16" s="13" t="s">
        <v>790</v>
      </c>
      <c r="BU16" s="13" t="s">
        <v>46</v>
      </c>
      <c r="BV16" s="13">
        <v>13882</v>
      </c>
      <c r="BW16" s="66" t="s">
        <v>609</v>
      </c>
      <c r="BX16" s="22" t="s">
        <v>609</v>
      </c>
      <c r="BY16" s="22" t="s">
        <v>609</v>
      </c>
      <c r="BZ16" s="66" t="s">
        <v>609</v>
      </c>
      <c r="CA16" s="22" t="s">
        <v>609</v>
      </c>
      <c r="CB16" s="22" t="s">
        <v>609</v>
      </c>
      <c r="CC16" s="66" t="s">
        <v>609</v>
      </c>
      <c r="CD16" s="22" t="s">
        <v>609</v>
      </c>
      <c r="CE16" s="22" t="s">
        <v>609</v>
      </c>
      <c r="CF16" s="66" t="s">
        <v>609</v>
      </c>
      <c r="CG16" s="22" t="s">
        <v>609</v>
      </c>
      <c r="CH16" s="22" t="s">
        <v>609</v>
      </c>
      <c r="CI16" s="66" t="s">
        <v>609</v>
      </c>
      <c r="CJ16" s="22" t="s">
        <v>609</v>
      </c>
      <c r="CK16" s="22" t="s">
        <v>609</v>
      </c>
    </row>
    <row r="17" spans="1:89" ht="15" customHeight="1" x14ac:dyDescent="0.2">
      <c r="A17" s="252">
        <f>F17</f>
        <v>7</v>
      </c>
      <c r="B17" s="61" t="s">
        <v>406</v>
      </c>
      <c r="C17" s="337" t="s">
        <v>556</v>
      </c>
      <c r="D17" s="14">
        <v>5634</v>
      </c>
      <c r="E17" s="15">
        <f t="shared" si="0"/>
        <v>21</v>
      </c>
      <c r="F17" s="338">
        <f t="shared" si="1"/>
        <v>7</v>
      </c>
      <c r="G17" s="8">
        <f t="shared" si="2"/>
        <v>88.256</v>
      </c>
      <c r="H17" s="62">
        <f t="shared" si="3"/>
        <v>2.9456018518518517E-2</v>
      </c>
      <c r="I17" s="65"/>
      <c r="J17" s="65">
        <v>42</v>
      </c>
      <c r="K17" s="65">
        <v>25</v>
      </c>
      <c r="L17" s="34">
        <f t="shared" si="4"/>
        <v>3.337565550049687E-2</v>
      </c>
      <c r="M17" s="35">
        <f t="shared" si="5"/>
        <v>6</v>
      </c>
      <c r="N17" s="57">
        <f t="shared" si="6"/>
        <v>88.256</v>
      </c>
      <c r="O17" s="62" t="s">
        <v>815</v>
      </c>
      <c r="P17" s="65"/>
      <c r="Q17" s="65"/>
      <c r="R17" s="65"/>
      <c r="S17" s="34" t="str">
        <f t="shared" si="8"/>
        <v/>
      </c>
      <c r="T17" s="35">
        <f t="shared" si="9"/>
        <v>8</v>
      </c>
      <c r="U17" s="57">
        <f t="shared" si="10"/>
        <v>88.256</v>
      </c>
      <c r="V17" s="62">
        <f t="shared" si="11"/>
        <v>2.7777777777777776E-2</v>
      </c>
      <c r="W17" s="65"/>
      <c r="X17" s="65">
        <v>40</v>
      </c>
      <c r="Y17" s="65">
        <v>0</v>
      </c>
      <c r="Z17" s="34">
        <f t="shared" si="12"/>
        <v>3.1474095560389971E-2</v>
      </c>
      <c r="AA17" s="35">
        <f t="shared" si="13"/>
        <v>7</v>
      </c>
      <c r="AB17" s="57">
        <f t="shared" si="14"/>
        <v>90.495999999999995</v>
      </c>
      <c r="AC17" s="62"/>
      <c r="AD17" s="65"/>
      <c r="AE17" s="65"/>
      <c r="AF17" s="65"/>
      <c r="AG17" s="34"/>
      <c r="AH17" s="35"/>
      <c r="AI17" s="57"/>
      <c r="AJ17" s="62"/>
      <c r="AK17" s="65"/>
      <c r="AL17" s="65"/>
      <c r="AM17" s="65"/>
      <c r="AN17" s="34"/>
      <c r="AO17" s="35"/>
      <c r="AR17" s="13" t="str">
        <f t="shared" si="15"/>
        <v>Bill Massey</v>
      </c>
      <c r="AS17" s="13" t="str">
        <f t="shared" si="15"/>
        <v>FSCT0</v>
      </c>
      <c r="AT17" s="13">
        <f t="shared" si="15"/>
        <v>5634</v>
      </c>
      <c r="AU17" s="22">
        <f t="shared" si="16"/>
        <v>2</v>
      </c>
      <c r="AV17" s="22">
        <f t="shared" si="17"/>
        <v>0</v>
      </c>
      <c r="AW17" s="22">
        <f t="shared" si="18"/>
        <v>1</v>
      </c>
      <c r="AX17" s="22">
        <f t="shared" si="19"/>
        <v>0</v>
      </c>
      <c r="AY17" s="22">
        <f t="shared" si="20"/>
        <v>0</v>
      </c>
      <c r="BA17" s="13" t="s">
        <v>406</v>
      </c>
      <c r="BB17" s="13" t="s">
        <v>224</v>
      </c>
      <c r="BC17" s="13">
        <v>5634</v>
      </c>
      <c r="BD17" s="66" t="s">
        <v>609</v>
      </c>
      <c r="BE17" s="22" t="s">
        <v>609</v>
      </c>
      <c r="BF17" s="22" t="s">
        <v>609</v>
      </c>
      <c r="BG17" s="66" t="s">
        <v>609</v>
      </c>
      <c r="BH17" s="22" t="s">
        <v>609</v>
      </c>
      <c r="BI17" s="22" t="s">
        <v>609</v>
      </c>
      <c r="BJ17" s="66" t="s">
        <v>609</v>
      </c>
      <c r="BK17" s="22" t="s">
        <v>609</v>
      </c>
      <c r="BL17" s="22" t="s">
        <v>609</v>
      </c>
      <c r="BM17" s="66" t="s">
        <v>609</v>
      </c>
      <c r="BN17" s="22" t="s">
        <v>609</v>
      </c>
      <c r="BO17" s="22" t="s">
        <v>609</v>
      </c>
      <c r="BP17" s="66" t="s">
        <v>609</v>
      </c>
      <c r="BQ17" s="22" t="s">
        <v>609</v>
      </c>
      <c r="BR17" s="22" t="s">
        <v>609</v>
      </c>
      <c r="BT17" s="13" t="s">
        <v>406</v>
      </c>
      <c r="BU17" s="13" t="s">
        <v>224</v>
      </c>
      <c r="BV17" s="13">
        <v>5634</v>
      </c>
      <c r="BW17" s="66">
        <v>2.9456018518518517E-2</v>
      </c>
      <c r="BX17" s="22">
        <v>3</v>
      </c>
      <c r="BY17" s="22">
        <v>1</v>
      </c>
      <c r="BZ17" s="66" t="s">
        <v>815</v>
      </c>
      <c r="CA17" s="22">
        <v>4</v>
      </c>
      <c r="CB17" s="22">
        <v>0</v>
      </c>
      <c r="CC17" s="66">
        <v>2.7777777777777776E-2</v>
      </c>
      <c r="CD17" s="22">
        <v>3</v>
      </c>
      <c r="CE17" s="22">
        <v>1</v>
      </c>
      <c r="CF17" s="66">
        <v>0</v>
      </c>
      <c r="CG17" s="22" t="s">
        <v>609</v>
      </c>
      <c r="CH17" s="22" t="s">
        <v>609</v>
      </c>
      <c r="CI17" s="66">
        <v>0</v>
      </c>
      <c r="CJ17" s="22" t="s">
        <v>609</v>
      </c>
      <c r="CK17" s="22" t="s">
        <v>609</v>
      </c>
    </row>
    <row r="18" spans="1:89" ht="15" customHeight="1" x14ac:dyDescent="0.2">
      <c r="A18" s="60" t="str">
        <f t="shared" ref="A18:A29" si="21">F18</f>
        <v/>
      </c>
      <c r="B18" s="61"/>
      <c r="C18" s="13"/>
      <c r="D18" s="14"/>
      <c r="E18" s="15" t="str">
        <f t="shared" ref="E18:E29" si="22">IF(B18="","",M18+T18+AA18+AH18+AO18)</f>
        <v/>
      </c>
      <c r="F18" s="16" t="str">
        <f t="shared" si="1"/>
        <v/>
      </c>
      <c r="G18" s="8" t="str">
        <f t="shared" ref="G18:G31" si="23">IF(H$8="","",IF($B18="","",INDEX(PMNumb,MATCH($C18,Boats,0),MATCH(H$8,Windspd,0))))</f>
        <v/>
      </c>
      <c r="H18" s="62" t="str">
        <f t="shared" ref="H18:H29" si="24">IF($B18="","",TIME(I18,J18,K18))</f>
        <v/>
      </c>
      <c r="I18" s="65"/>
      <c r="J18" s="65"/>
      <c r="K18" s="65"/>
      <c r="L18" s="34" t="str">
        <f t="shared" ref="L18:L29" si="25">IF(OR(H18="DNS",H18="DNF",H18="DSQ",H18="DNC",H18="OCS"),"",IF(H$9="","",IF($B18="","",(H18/(G18/100)))))</f>
        <v/>
      </c>
      <c r="M18" s="35" t="str">
        <f t="shared" si="5"/>
        <v/>
      </c>
      <c r="N18" s="57" t="str">
        <f t="shared" ref="N18:N31" si="26">IF(O$8="","",IF($B18="","",INDEX(PMNumb,MATCH($C18,Boats,0),MATCH(O$8,Windspd,0))))</f>
        <v/>
      </c>
      <c r="O18" s="62" t="str">
        <f t="shared" ref="O18:O29" si="27">IF($B18="","",TIME(P18,Q18,R18))</f>
        <v/>
      </c>
      <c r="P18" s="65"/>
      <c r="Q18" s="65"/>
      <c r="R18" s="65"/>
      <c r="S18" s="34" t="str">
        <f t="shared" ref="S18:S29" si="28">IF(OR(O18="DNS",O18="DNF",O18="DSQ",O18="DNC",O18="OCS"),"",IF(O$9="","",IF($B18="","",(O18/(N18/100)))))</f>
        <v/>
      </c>
      <c r="T18" s="35" t="str">
        <f t="shared" si="9"/>
        <v/>
      </c>
      <c r="U18" s="57" t="str">
        <f t="shared" ref="U18:U31" si="29">IF(V$8="","",IF($B18="","",INDEX(PMNumb,MATCH($C18,Boats,0),MATCH(V$8,Windspd,0))))</f>
        <v/>
      </c>
      <c r="V18" s="62" t="str">
        <f t="shared" ref="V18:V29" si="30">IF($B18="","",TIME(W18,X18,Y18))</f>
        <v/>
      </c>
      <c r="W18" s="65"/>
      <c r="X18" s="65"/>
      <c r="Y18" s="65"/>
      <c r="Z18" s="34" t="str">
        <f t="shared" ref="Z18:Z29" si="31">IF(OR(V18="DNS",V18="DNF",V18="DSQ",V18="DNC",V18="OCS"),"",IF(V$9="","",IF($B18="","",(V18/(U18/100)))))</f>
        <v/>
      </c>
      <c r="AA18" s="35" t="str">
        <f t="shared" si="13"/>
        <v/>
      </c>
      <c r="AB18" s="57" t="str">
        <f t="shared" ref="AB18:AB31" si="32">IF(AC$8="","",IF($B18="","",INDEX(PMNumb,MATCH($C18,Boats,0),MATCH(AC$8,Windspd,0))))</f>
        <v/>
      </c>
      <c r="AC18" s="62" t="str">
        <f t="shared" ref="AC18:AC29" si="33">IF($B18="","",TIME(AD18,AE18,AF18))</f>
        <v/>
      </c>
      <c r="AD18" s="65"/>
      <c r="AE18" s="65"/>
      <c r="AF18" s="65"/>
      <c r="AG18" s="34" t="str">
        <f t="shared" ref="AG18:AG29" si="34">IF(OR(AC18="DNS",AC18="DNF",AC18="DSQ",AC18="DNC",AC18="OCS"),"",IF(AC$9="","",IF($B18="","",(AC18/(AB18/100)))))</f>
        <v/>
      </c>
      <c r="AH18" s="35" t="str">
        <f t="shared" ref="AH18:AH31" si="35">IF(OR(AC18="DNS",AC18="DNF",AC18="DSQ",AC18="DNC",AC18="OCS"),(COUNTA($B$11:$B$31)+1),IF(AC$8="",0,IF($B18="","",RANK(AG18,AG$11:AG$31,1))))</f>
        <v/>
      </c>
      <c r="AI18" s="57" t="str">
        <f t="shared" ref="AI18:AI31" si="36">IF(AJ$8="","",IF($B18="","",INDEX(PMNumb,MATCH($C18,Boats,0),MATCH(AJ$8,Windspd,0))))</f>
        <v/>
      </c>
      <c r="AJ18" s="62" t="str">
        <f t="shared" ref="AJ18:AJ29" si="37">IF($B18="","",TIME(AK18,AL18,AM18))</f>
        <v/>
      </c>
      <c r="AK18" s="65"/>
      <c r="AL18" s="65"/>
      <c r="AM18" s="65"/>
      <c r="AN18" s="34" t="str">
        <f t="shared" ref="AN18:AN29" si="38">IF(OR(AJ18="DNS",AJ18="DNF",AJ18="DSQ",AJ18="DNC",AJ18="OCS"),"",IF(AJ$9="","",IF($B18="","",(AJ18/(AI18/100)))))</f>
        <v/>
      </c>
      <c r="AO18" s="35" t="str">
        <f t="shared" ref="AO18:AO31" si="39">IF(OR(AJ18="DNS",AJ18="DNF",AJ18="DSQ",AJ18="DNC",AJ18="OCS"),(COUNTA($B$11:$B$31)+1),IF(AJ$8="",0,IF($B18="","",RANK(AN18,AN$11:AN$31,1))))</f>
        <v/>
      </c>
      <c r="AR18" s="13" t="str">
        <f t="shared" si="15"/>
        <v/>
      </c>
      <c r="AS18" s="13" t="str">
        <f t="shared" si="15"/>
        <v/>
      </c>
      <c r="AT18" s="13" t="str">
        <f t="shared" si="15"/>
        <v/>
      </c>
      <c r="AU18" s="22" t="str">
        <f t="shared" si="16"/>
        <v/>
      </c>
      <c r="AV18" s="22" t="str">
        <f t="shared" si="17"/>
        <v/>
      </c>
      <c r="AW18" s="22" t="str">
        <f t="shared" si="18"/>
        <v/>
      </c>
      <c r="AX18" s="22" t="str">
        <f t="shared" si="19"/>
        <v/>
      </c>
      <c r="AY18" s="22" t="str">
        <f t="shared" si="20"/>
        <v/>
      </c>
      <c r="BA18" s="13" t="s">
        <v>609</v>
      </c>
      <c r="BB18" s="13" t="s">
        <v>609</v>
      </c>
      <c r="BC18" s="13" t="s">
        <v>609</v>
      </c>
      <c r="BD18" s="66" t="s">
        <v>609</v>
      </c>
      <c r="BE18" s="22" t="s">
        <v>609</v>
      </c>
      <c r="BF18" s="22" t="s">
        <v>609</v>
      </c>
      <c r="BG18" s="66" t="s">
        <v>609</v>
      </c>
      <c r="BH18" s="22" t="s">
        <v>609</v>
      </c>
      <c r="BI18" s="22" t="s">
        <v>609</v>
      </c>
      <c r="BJ18" s="66" t="s">
        <v>609</v>
      </c>
      <c r="BK18" s="22" t="s">
        <v>609</v>
      </c>
      <c r="BL18" s="22" t="s">
        <v>609</v>
      </c>
      <c r="BM18" s="66" t="s">
        <v>609</v>
      </c>
      <c r="BN18" s="22" t="s">
        <v>609</v>
      </c>
      <c r="BO18" s="22" t="s">
        <v>609</v>
      </c>
      <c r="BP18" s="66" t="s">
        <v>609</v>
      </c>
      <c r="BQ18" s="22" t="s">
        <v>609</v>
      </c>
      <c r="BR18" s="22" t="s">
        <v>609</v>
      </c>
      <c r="BT18" s="13" t="s">
        <v>609</v>
      </c>
      <c r="BU18" s="13" t="s">
        <v>609</v>
      </c>
      <c r="BV18" s="13" t="s">
        <v>609</v>
      </c>
      <c r="BW18" s="66" t="s">
        <v>609</v>
      </c>
      <c r="BX18" s="22" t="s">
        <v>609</v>
      </c>
      <c r="BY18" s="22" t="s">
        <v>609</v>
      </c>
      <c r="BZ18" s="66" t="s">
        <v>609</v>
      </c>
      <c r="CA18" s="22" t="s">
        <v>609</v>
      </c>
      <c r="CB18" s="22" t="s">
        <v>609</v>
      </c>
      <c r="CC18" s="66" t="s">
        <v>609</v>
      </c>
      <c r="CD18" s="22" t="s">
        <v>609</v>
      </c>
      <c r="CE18" s="22" t="s">
        <v>609</v>
      </c>
      <c r="CF18" s="66" t="s">
        <v>609</v>
      </c>
      <c r="CG18" s="22" t="s">
        <v>609</v>
      </c>
      <c r="CH18" s="22" t="s">
        <v>609</v>
      </c>
      <c r="CI18" s="66" t="s">
        <v>609</v>
      </c>
      <c r="CJ18" s="22" t="s">
        <v>609</v>
      </c>
      <c r="CK18" s="22" t="s">
        <v>609</v>
      </c>
    </row>
    <row r="19" spans="1:89" ht="15" customHeight="1" x14ac:dyDescent="0.2">
      <c r="A19" s="60" t="str">
        <f t="shared" si="21"/>
        <v/>
      </c>
      <c r="B19" s="61"/>
      <c r="C19" s="13"/>
      <c r="D19" s="14"/>
      <c r="E19" s="15" t="str">
        <f t="shared" si="22"/>
        <v/>
      </c>
      <c r="F19" s="16" t="str">
        <f t="shared" si="1"/>
        <v/>
      </c>
      <c r="G19" s="8" t="str">
        <f t="shared" si="23"/>
        <v/>
      </c>
      <c r="H19" s="62" t="str">
        <f t="shared" si="24"/>
        <v/>
      </c>
      <c r="I19" s="65"/>
      <c r="J19" s="65"/>
      <c r="K19" s="65"/>
      <c r="L19" s="34" t="str">
        <f t="shared" si="25"/>
        <v/>
      </c>
      <c r="M19" s="35" t="str">
        <f t="shared" si="5"/>
        <v/>
      </c>
      <c r="N19" s="57" t="str">
        <f t="shared" si="26"/>
        <v/>
      </c>
      <c r="O19" s="62" t="str">
        <f t="shared" si="27"/>
        <v/>
      </c>
      <c r="P19" s="65"/>
      <c r="Q19" s="65"/>
      <c r="R19" s="65"/>
      <c r="S19" s="34" t="str">
        <f t="shared" si="28"/>
        <v/>
      </c>
      <c r="T19" s="35" t="str">
        <f t="shared" si="9"/>
        <v/>
      </c>
      <c r="U19" s="57" t="str">
        <f t="shared" si="29"/>
        <v/>
      </c>
      <c r="V19" s="62" t="str">
        <f t="shared" si="30"/>
        <v/>
      </c>
      <c r="W19" s="65"/>
      <c r="X19" s="65"/>
      <c r="Y19" s="65"/>
      <c r="Z19" s="34" t="str">
        <f t="shared" si="31"/>
        <v/>
      </c>
      <c r="AA19" s="35" t="str">
        <f t="shared" si="13"/>
        <v/>
      </c>
      <c r="AB19" s="57" t="str">
        <f t="shared" si="32"/>
        <v/>
      </c>
      <c r="AC19" s="62" t="str">
        <f t="shared" si="33"/>
        <v/>
      </c>
      <c r="AD19" s="65"/>
      <c r="AE19" s="65"/>
      <c r="AF19" s="65"/>
      <c r="AG19" s="34" t="str">
        <f t="shared" si="34"/>
        <v/>
      </c>
      <c r="AH19" s="35" t="str">
        <f t="shared" si="35"/>
        <v/>
      </c>
      <c r="AI19" s="57" t="str">
        <f t="shared" si="36"/>
        <v/>
      </c>
      <c r="AJ19" s="62" t="str">
        <f t="shared" si="37"/>
        <v/>
      </c>
      <c r="AK19" s="65"/>
      <c r="AL19" s="65"/>
      <c r="AM19" s="65"/>
      <c r="AN19" s="34" t="str">
        <f t="shared" si="38"/>
        <v/>
      </c>
      <c r="AO19" s="35" t="str">
        <f t="shared" si="39"/>
        <v/>
      </c>
      <c r="AR19" s="13" t="str">
        <f t="shared" si="15"/>
        <v/>
      </c>
      <c r="AS19" s="13" t="str">
        <f t="shared" si="15"/>
        <v/>
      </c>
      <c r="AT19" s="13" t="str">
        <f t="shared" si="15"/>
        <v/>
      </c>
      <c r="AU19" s="22" t="str">
        <f t="shared" si="16"/>
        <v/>
      </c>
      <c r="AV19" s="22" t="str">
        <f t="shared" si="17"/>
        <v/>
      </c>
      <c r="AW19" s="22" t="str">
        <f t="shared" si="18"/>
        <v/>
      </c>
      <c r="AX19" s="22" t="str">
        <f t="shared" si="19"/>
        <v/>
      </c>
      <c r="AY19" s="22" t="str">
        <f t="shared" si="20"/>
        <v/>
      </c>
      <c r="BA19" s="13" t="s">
        <v>609</v>
      </c>
      <c r="BB19" s="13" t="s">
        <v>609</v>
      </c>
      <c r="BC19" s="13" t="s">
        <v>609</v>
      </c>
      <c r="BD19" s="66" t="s">
        <v>609</v>
      </c>
      <c r="BE19" s="22" t="s">
        <v>609</v>
      </c>
      <c r="BF19" s="22" t="s">
        <v>609</v>
      </c>
      <c r="BG19" s="66" t="s">
        <v>609</v>
      </c>
      <c r="BH19" s="22" t="s">
        <v>609</v>
      </c>
      <c r="BI19" s="22" t="s">
        <v>609</v>
      </c>
      <c r="BJ19" s="66" t="s">
        <v>609</v>
      </c>
      <c r="BK19" s="22" t="s">
        <v>609</v>
      </c>
      <c r="BL19" s="22" t="s">
        <v>609</v>
      </c>
      <c r="BM19" s="66" t="s">
        <v>609</v>
      </c>
      <c r="BN19" s="22" t="s">
        <v>609</v>
      </c>
      <c r="BO19" s="22" t="s">
        <v>609</v>
      </c>
      <c r="BP19" s="66" t="s">
        <v>609</v>
      </c>
      <c r="BQ19" s="22" t="s">
        <v>609</v>
      </c>
      <c r="BR19" s="22" t="s">
        <v>609</v>
      </c>
      <c r="BT19" s="13" t="s">
        <v>609</v>
      </c>
      <c r="BU19" s="13" t="s">
        <v>609</v>
      </c>
      <c r="BV19" s="13" t="s">
        <v>609</v>
      </c>
      <c r="BW19" s="66" t="s">
        <v>609</v>
      </c>
      <c r="BX19" s="22" t="s">
        <v>609</v>
      </c>
      <c r="BY19" s="22" t="s">
        <v>609</v>
      </c>
      <c r="BZ19" s="66" t="s">
        <v>609</v>
      </c>
      <c r="CA19" s="22" t="s">
        <v>609</v>
      </c>
      <c r="CB19" s="22" t="s">
        <v>609</v>
      </c>
      <c r="CC19" s="66" t="s">
        <v>609</v>
      </c>
      <c r="CD19" s="22" t="s">
        <v>609</v>
      </c>
      <c r="CE19" s="22" t="s">
        <v>609</v>
      </c>
      <c r="CF19" s="66" t="s">
        <v>609</v>
      </c>
      <c r="CG19" s="22" t="s">
        <v>609</v>
      </c>
      <c r="CH19" s="22" t="s">
        <v>609</v>
      </c>
      <c r="CI19" s="66" t="s">
        <v>609</v>
      </c>
      <c r="CJ19" s="22" t="s">
        <v>609</v>
      </c>
      <c r="CK19" s="22" t="s">
        <v>609</v>
      </c>
    </row>
    <row r="20" spans="1:89" ht="15" customHeight="1" x14ac:dyDescent="0.2">
      <c r="A20" s="60" t="str">
        <f t="shared" si="21"/>
        <v/>
      </c>
      <c r="B20" s="61"/>
      <c r="C20" s="13"/>
      <c r="D20" s="14"/>
      <c r="E20" s="15" t="str">
        <f t="shared" si="22"/>
        <v/>
      </c>
      <c r="F20" s="16" t="str">
        <f t="shared" si="1"/>
        <v/>
      </c>
      <c r="G20" s="8" t="str">
        <f t="shared" si="23"/>
        <v/>
      </c>
      <c r="H20" s="62" t="str">
        <f t="shared" si="24"/>
        <v/>
      </c>
      <c r="I20" s="65"/>
      <c r="J20" s="65"/>
      <c r="K20" s="65"/>
      <c r="L20" s="34" t="str">
        <f t="shared" si="25"/>
        <v/>
      </c>
      <c r="M20" s="35" t="str">
        <f t="shared" si="5"/>
        <v/>
      </c>
      <c r="N20" s="57" t="str">
        <f t="shared" si="26"/>
        <v/>
      </c>
      <c r="O20" s="62" t="str">
        <f t="shared" si="27"/>
        <v/>
      </c>
      <c r="P20" s="65"/>
      <c r="Q20" s="65"/>
      <c r="R20" s="65"/>
      <c r="S20" s="34" t="str">
        <f t="shared" si="28"/>
        <v/>
      </c>
      <c r="T20" s="35" t="str">
        <f t="shared" si="9"/>
        <v/>
      </c>
      <c r="U20" s="57" t="str">
        <f t="shared" si="29"/>
        <v/>
      </c>
      <c r="V20" s="62" t="str">
        <f t="shared" si="30"/>
        <v/>
      </c>
      <c r="W20" s="65"/>
      <c r="X20" s="65"/>
      <c r="Y20" s="65"/>
      <c r="Z20" s="34" t="str">
        <f t="shared" si="31"/>
        <v/>
      </c>
      <c r="AA20" s="35" t="str">
        <f t="shared" si="13"/>
        <v/>
      </c>
      <c r="AB20" s="57" t="str">
        <f t="shared" si="32"/>
        <v/>
      </c>
      <c r="AC20" s="62" t="str">
        <f t="shared" si="33"/>
        <v/>
      </c>
      <c r="AD20" s="65"/>
      <c r="AE20" s="65"/>
      <c r="AF20" s="65"/>
      <c r="AG20" s="34" t="str">
        <f t="shared" si="34"/>
        <v/>
      </c>
      <c r="AH20" s="35" t="str">
        <f t="shared" si="35"/>
        <v/>
      </c>
      <c r="AI20" s="57" t="str">
        <f t="shared" si="36"/>
        <v/>
      </c>
      <c r="AJ20" s="62" t="str">
        <f t="shared" si="37"/>
        <v/>
      </c>
      <c r="AK20" s="65"/>
      <c r="AL20" s="65"/>
      <c r="AM20" s="65"/>
      <c r="AN20" s="34" t="str">
        <f t="shared" si="38"/>
        <v/>
      </c>
      <c r="AO20" s="35" t="str">
        <f t="shared" si="39"/>
        <v/>
      </c>
      <c r="AR20" s="13" t="str">
        <f t="shared" si="15"/>
        <v/>
      </c>
      <c r="AS20" s="13" t="str">
        <f t="shared" si="15"/>
        <v/>
      </c>
      <c r="AT20" s="13" t="str">
        <f t="shared" si="15"/>
        <v/>
      </c>
      <c r="AU20" s="22" t="str">
        <f t="shared" si="16"/>
        <v/>
      </c>
      <c r="AV20" s="22" t="str">
        <f t="shared" si="17"/>
        <v/>
      </c>
      <c r="AW20" s="22" t="str">
        <f t="shared" si="18"/>
        <v/>
      </c>
      <c r="AX20" s="22" t="str">
        <f t="shared" si="19"/>
        <v/>
      </c>
      <c r="AY20" s="22" t="str">
        <f t="shared" si="20"/>
        <v/>
      </c>
      <c r="BA20" s="13" t="s">
        <v>609</v>
      </c>
      <c r="BB20" s="13" t="s">
        <v>609</v>
      </c>
      <c r="BC20" s="13" t="s">
        <v>609</v>
      </c>
      <c r="BD20" s="66" t="s">
        <v>609</v>
      </c>
      <c r="BE20" s="22" t="s">
        <v>609</v>
      </c>
      <c r="BF20" s="22" t="s">
        <v>609</v>
      </c>
      <c r="BG20" s="66" t="s">
        <v>609</v>
      </c>
      <c r="BH20" s="22" t="s">
        <v>609</v>
      </c>
      <c r="BI20" s="22" t="s">
        <v>609</v>
      </c>
      <c r="BJ20" s="66" t="s">
        <v>609</v>
      </c>
      <c r="BK20" s="22" t="s">
        <v>609</v>
      </c>
      <c r="BL20" s="22" t="s">
        <v>609</v>
      </c>
      <c r="BM20" s="66" t="s">
        <v>609</v>
      </c>
      <c r="BN20" s="22" t="s">
        <v>609</v>
      </c>
      <c r="BO20" s="22" t="s">
        <v>609</v>
      </c>
      <c r="BP20" s="66" t="s">
        <v>609</v>
      </c>
      <c r="BQ20" s="22" t="s">
        <v>609</v>
      </c>
      <c r="BR20" s="22" t="s">
        <v>609</v>
      </c>
      <c r="BT20" s="13" t="s">
        <v>609</v>
      </c>
      <c r="BU20" s="13" t="s">
        <v>609</v>
      </c>
      <c r="BV20" s="13" t="s">
        <v>609</v>
      </c>
      <c r="BW20" s="66" t="s">
        <v>609</v>
      </c>
      <c r="BX20" s="22" t="s">
        <v>609</v>
      </c>
      <c r="BY20" s="22" t="s">
        <v>609</v>
      </c>
      <c r="BZ20" s="66" t="s">
        <v>609</v>
      </c>
      <c r="CA20" s="22" t="s">
        <v>609</v>
      </c>
      <c r="CB20" s="22" t="s">
        <v>609</v>
      </c>
      <c r="CC20" s="66" t="s">
        <v>609</v>
      </c>
      <c r="CD20" s="22" t="s">
        <v>609</v>
      </c>
      <c r="CE20" s="22" t="s">
        <v>609</v>
      </c>
      <c r="CF20" s="66" t="s">
        <v>609</v>
      </c>
      <c r="CG20" s="22" t="s">
        <v>609</v>
      </c>
      <c r="CH20" s="22" t="s">
        <v>609</v>
      </c>
      <c r="CI20" s="66" t="s">
        <v>609</v>
      </c>
      <c r="CJ20" s="22" t="s">
        <v>609</v>
      </c>
      <c r="CK20" s="22" t="s">
        <v>609</v>
      </c>
    </row>
    <row r="21" spans="1:89" ht="15" customHeight="1" x14ac:dyDescent="0.2">
      <c r="A21" s="60" t="str">
        <f t="shared" si="21"/>
        <v/>
      </c>
      <c r="B21" s="61"/>
      <c r="C21" s="13"/>
      <c r="D21" s="14"/>
      <c r="E21" s="15" t="str">
        <f t="shared" si="22"/>
        <v/>
      </c>
      <c r="F21" s="16" t="str">
        <f t="shared" si="1"/>
        <v/>
      </c>
      <c r="G21" s="8" t="str">
        <f t="shared" si="23"/>
        <v/>
      </c>
      <c r="H21" s="62" t="str">
        <f t="shared" si="24"/>
        <v/>
      </c>
      <c r="I21" s="65"/>
      <c r="J21" s="65"/>
      <c r="K21" s="65"/>
      <c r="L21" s="34" t="str">
        <f t="shared" si="25"/>
        <v/>
      </c>
      <c r="M21" s="35" t="str">
        <f t="shared" si="5"/>
        <v/>
      </c>
      <c r="N21" s="57" t="str">
        <f t="shared" si="26"/>
        <v/>
      </c>
      <c r="O21" s="62" t="str">
        <f t="shared" si="27"/>
        <v/>
      </c>
      <c r="P21" s="65"/>
      <c r="Q21" s="65"/>
      <c r="R21" s="65"/>
      <c r="S21" s="34" t="str">
        <f t="shared" si="28"/>
        <v/>
      </c>
      <c r="T21" s="35" t="str">
        <f t="shared" si="9"/>
        <v/>
      </c>
      <c r="U21" s="57" t="str">
        <f t="shared" si="29"/>
        <v/>
      </c>
      <c r="V21" s="62" t="str">
        <f t="shared" si="30"/>
        <v/>
      </c>
      <c r="W21" s="65"/>
      <c r="X21" s="65"/>
      <c r="Y21" s="65"/>
      <c r="Z21" s="34" t="str">
        <f t="shared" si="31"/>
        <v/>
      </c>
      <c r="AA21" s="35" t="str">
        <f t="shared" si="13"/>
        <v/>
      </c>
      <c r="AB21" s="57" t="str">
        <f t="shared" si="32"/>
        <v/>
      </c>
      <c r="AC21" s="62" t="str">
        <f t="shared" si="33"/>
        <v/>
      </c>
      <c r="AD21" s="65"/>
      <c r="AE21" s="65"/>
      <c r="AF21" s="65"/>
      <c r="AG21" s="34" t="str">
        <f t="shared" si="34"/>
        <v/>
      </c>
      <c r="AH21" s="35" t="str">
        <f t="shared" si="35"/>
        <v/>
      </c>
      <c r="AI21" s="57" t="str">
        <f t="shared" si="36"/>
        <v/>
      </c>
      <c r="AJ21" s="62" t="str">
        <f t="shared" si="37"/>
        <v/>
      </c>
      <c r="AK21" s="65"/>
      <c r="AL21" s="65"/>
      <c r="AM21" s="65"/>
      <c r="AN21" s="34" t="str">
        <f t="shared" si="38"/>
        <v/>
      </c>
      <c r="AO21" s="35" t="str">
        <f t="shared" si="39"/>
        <v/>
      </c>
      <c r="AR21" s="13" t="str">
        <f t="shared" si="15"/>
        <v/>
      </c>
      <c r="AS21" s="13" t="str">
        <f t="shared" si="15"/>
        <v/>
      </c>
      <c r="AT21" s="13" t="str">
        <f t="shared" si="15"/>
        <v/>
      </c>
      <c r="AU21" s="22" t="str">
        <f t="shared" si="16"/>
        <v/>
      </c>
      <c r="AV21" s="22" t="str">
        <f t="shared" si="17"/>
        <v/>
      </c>
      <c r="AW21" s="22" t="str">
        <f t="shared" si="18"/>
        <v/>
      </c>
      <c r="AX21" s="22" t="str">
        <f t="shared" si="19"/>
        <v/>
      </c>
      <c r="AY21" s="22" t="str">
        <f t="shared" si="20"/>
        <v/>
      </c>
      <c r="BA21" s="13" t="s">
        <v>609</v>
      </c>
      <c r="BB21" s="13" t="s">
        <v>609</v>
      </c>
      <c r="BC21" s="13" t="s">
        <v>609</v>
      </c>
      <c r="BD21" s="66" t="s">
        <v>609</v>
      </c>
      <c r="BE21" s="22" t="s">
        <v>609</v>
      </c>
      <c r="BF21" s="22" t="s">
        <v>609</v>
      </c>
      <c r="BG21" s="66" t="s">
        <v>609</v>
      </c>
      <c r="BH21" s="22" t="s">
        <v>609</v>
      </c>
      <c r="BI21" s="22" t="s">
        <v>609</v>
      </c>
      <c r="BJ21" s="66" t="s">
        <v>609</v>
      </c>
      <c r="BK21" s="22" t="s">
        <v>609</v>
      </c>
      <c r="BL21" s="22" t="s">
        <v>609</v>
      </c>
      <c r="BM21" s="66" t="s">
        <v>609</v>
      </c>
      <c r="BN21" s="22" t="s">
        <v>609</v>
      </c>
      <c r="BO21" s="22" t="s">
        <v>609</v>
      </c>
      <c r="BP21" s="66" t="s">
        <v>609</v>
      </c>
      <c r="BQ21" s="22" t="s">
        <v>609</v>
      </c>
      <c r="BR21" s="22" t="s">
        <v>609</v>
      </c>
      <c r="BT21" s="13" t="s">
        <v>609</v>
      </c>
      <c r="BU21" s="13" t="s">
        <v>609</v>
      </c>
      <c r="BV21" s="13" t="s">
        <v>609</v>
      </c>
      <c r="BW21" s="66" t="s">
        <v>609</v>
      </c>
      <c r="BX21" s="22" t="s">
        <v>609</v>
      </c>
      <c r="BY21" s="22" t="s">
        <v>609</v>
      </c>
      <c r="BZ21" s="66" t="s">
        <v>609</v>
      </c>
      <c r="CA21" s="22" t="s">
        <v>609</v>
      </c>
      <c r="CB21" s="22" t="s">
        <v>609</v>
      </c>
      <c r="CC21" s="66" t="s">
        <v>609</v>
      </c>
      <c r="CD21" s="22" t="s">
        <v>609</v>
      </c>
      <c r="CE21" s="22" t="s">
        <v>609</v>
      </c>
      <c r="CF21" s="66" t="s">
        <v>609</v>
      </c>
      <c r="CG21" s="22" t="s">
        <v>609</v>
      </c>
      <c r="CH21" s="22" t="s">
        <v>609</v>
      </c>
      <c r="CI21" s="66" t="s">
        <v>609</v>
      </c>
      <c r="CJ21" s="22" t="s">
        <v>609</v>
      </c>
      <c r="CK21" s="22" t="s">
        <v>609</v>
      </c>
    </row>
    <row r="22" spans="1:89" ht="15" customHeight="1" x14ac:dyDescent="0.2">
      <c r="A22" s="60" t="str">
        <f t="shared" si="21"/>
        <v/>
      </c>
      <c r="B22" s="61"/>
      <c r="C22" s="13"/>
      <c r="D22" s="14"/>
      <c r="E22" s="15" t="str">
        <f t="shared" si="22"/>
        <v/>
      </c>
      <c r="F22" s="16" t="str">
        <f t="shared" si="1"/>
        <v/>
      </c>
      <c r="G22" s="8" t="str">
        <f t="shared" si="23"/>
        <v/>
      </c>
      <c r="H22" s="62" t="str">
        <f t="shared" si="24"/>
        <v/>
      </c>
      <c r="I22" s="65"/>
      <c r="J22" s="65"/>
      <c r="K22" s="65"/>
      <c r="L22" s="34" t="str">
        <f t="shared" si="25"/>
        <v/>
      </c>
      <c r="M22" s="35" t="str">
        <f t="shared" si="5"/>
        <v/>
      </c>
      <c r="N22" s="57" t="str">
        <f t="shared" si="26"/>
        <v/>
      </c>
      <c r="O22" s="62" t="str">
        <f t="shared" si="27"/>
        <v/>
      </c>
      <c r="P22" s="65"/>
      <c r="Q22" s="65"/>
      <c r="R22" s="65"/>
      <c r="S22" s="34" t="str">
        <f t="shared" si="28"/>
        <v/>
      </c>
      <c r="T22" s="35" t="str">
        <f t="shared" si="9"/>
        <v/>
      </c>
      <c r="U22" s="57" t="str">
        <f t="shared" si="29"/>
        <v/>
      </c>
      <c r="V22" s="62" t="str">
        <f t="shared" si="30"/>
        <v/>
      </c>
      <c r="W22" s="65"/>
      <c r="X22" s="65"/>
      <c r="Y22" s="65"/>
      <c r="Z22" s="34" t="str">
        <f t="shared" si="31"/>
        <v/>
      </c>
      <c r="AA22" s="35" t="str">
        <f t="shared" si="13"/>
        <v/>
      </c>
      <c r="AB22" s="57" t="str">
        <f t="shared" si="32"/>
        <v/>
      </c>
      <c r="AC22" s="62" t="str">
        <f t="shared" si="33"/>
        <v/>
      </c>
      <c r="AD22" s="65"/>
      <c r="AE22" s="65"/>
      <c r="AF22" s="65"/>
      <c r="AG22" s="34" t="str">
        <f t="shared" si="34"/>
        <v/>
      </c>
      <c r="AH22" s="35" t="str">
        <f t="shared" si="35"/>
        <v/>
      </c>
      <c r="AI22" s="57" t="str">
        <f t="shared" si="36"/>
        <v/>
      </c>
      <c r="AJ22" s="62" t="str">
        <f t="shared" si="37"/>
        <v/>
      </c>
      <c r="AK22" s="65"/>
      <c r="AL22" s="65"/>
      <c r="AM22" s="65"/>
      <c r="AN22" s="34" t="str">
        <f t="shared" si="38"/>
        <v/>
      </c>
      <c r="AO22" s="35" t="str">
        <f t="shared" si="39"/>
        <v/>
      </c>
      <c r="AR22" s="13" t="str">
        <f t="shared" si="15"/>
        <v/>
      </c>
      <c r="AS22" s="13" t="str">
        <f t="shared" si="15"/>
        <v/>
      </c>
      <c r="AT22" s="13" t="str">
        <f t="shared" si="15"/>
        <v/>
      </c>
      <c r="AU22" s="22" t="str">
        <f t="shared" si="16"/>
        <v/>
      </c>
      <c r="AV22" s="22" t="str">
        <f t="shared" si="17"/>
        <v/>
      </c>
      <c r="AW22" s="22" t="str">
        <f t="shared" si="18"/>
        <v/>
      </c>
      <c r="AX22" s="22" t="str">
        <f t="shared" si="19"/>
        <v/>
      </c>
      <c r="AY22" s="22" t="str">
        <f t="shared" si="20"/>
        <v/>
      </c>
      <c r="BA22" s="13" t="s">
        <v>609</v>
      </c>
      <c r="BB22" s="13" t="s">
        <v>609</v>
      </c>
      <c r="BC22" s="13" t="s">
        <v>609</v>
      </c>
      <c r="BD22" s="66" t="s">
        <v>609</v>
      </c>
      <c r="BE22" s="22" t="s">
        <v>609</v>
      </c>
      <c r="BF22" s="22" t="s">
        <v>609</v>
      </c>
      <c r="BG22" s="66" t="s">
        <v>609</v>
      </c>
      <c r="BH22" s="22" t="s">
        <v>609</v>
      </c>
      <c r="BI22" s="22" t="s">
        <v>609</v>
      </c>
      <c r="BJ22" s="66" t="s">
        <v>609</v>
      </c>
      <c r="BK22" s="22" t="s">
        <v>609</v>
      </c>
      <c r="BL22" s="22" t="s">
        <v>609</v>
      </c>
      <c r="BM22" s="66" t="s">
        <v>609</v>
      </c>
      <c r="BN22" s="22" t="s">
        <v>609</v>
      </c>
      <c r="BO22" s="22" t="s">
        <v>609</v>
      </c>
      <c r="BP22" s="66" t="s">
        <v>609</v>
      </c>
      <c r="BQ22" s="22" t="s">
        <v>609</v>
      </c>
      <c r="BR22" s="22" t="s">
        <v>609</v>
      </c>
      <c r="BT22" s="13" t="s">
        <v>609</v>
      </c>
      <c r="BU22" s="13" t="s">
        <v>609</v>
      </c>
      <c r="BV22" s="13" t="s">
        <v>609</v>
      </c>
      <c r="BW22" s="66" t="s">
        <v>609</v>
      </c>
      <c r="BX22" s="22" t="s">
        <v>609</v>
      </c>
      <c r="BY22" s="22" t="s">
        <v>609</v>
      </c>
      <c r="BZ22" s="66" t="s">
        <v>609</v>
      </c>
      <c r="CA22" s="22" t="s">
        <v>609</v>
      </c>
      <c r="CB22" s="22" t="s">
        <v>609</v>
      </c>
      <c r="CC22" s="66" t="s">
        <v>609</v>
      </c>
      <c r="CD22" s="22" t="s">
        <v>609</v>
      </c>
      <c r="CE22" s="22" t="s">
        <v>609</v>
      </c>
      <c r="CF22" s="66" t="s">
        <v>609</v>
      </c>
      <c r="CG22" s="22" t="s">
        <v>609</v>
      </c>
      <c r="CH22" s="22" t="s">
        <v>609</v>
      </c>
      <c r="CI22" s="66" t="s">
        <v>609</v>
      </c>
      <c r="CJ22" s="22" t="s">
        <v>609</v>
      </c>
      <c r="CK22" s="22" t="s">
        <v>609</v>
      </c>
    </row>
    <row r="23" spans="1:89" ht="15" customHeight="1" x14ac:dyDescent="0.2">
      <c r="A23" s="60" t="str">
        <f t="shared" si="21"/>
        <v/>
      </c>
      <c r="B23" s="61"/>
      <c r="C23" s="13"/>
      <c r="D23" s="14"/>
      <c r="E23" s="15" t="str">
        <f t="shared" si="22"/>
        <v/>
      </c>
      <c r="F23" s="16" t="str">
        <f t="shared" si="1"/>
        <v/>
      </c>
      <c r="G23" s="8" t="str">
        <f t="shared" si="23"/>
        <v/>
      </c>
      <c r="H23" s="62" t="str">
        <f t="shared" si="24"/>
        <v/>
      </c>
      <c r="I23" s="65"/>
      <c r="J23" s="65"/>
      <c r="K23" s="65"/>
      <c r="L23" s="34" t="str">
        <f t="shared" si="25"/>
        <v/>
      </c>
      <c r="M23" s="35" t="str">
        <f t="shared" si="5"/>
        <v/>
      </c>
      <c r="N23" s="57" t="str">
        <f t="shared" si="26"/>
        <v/>
      </c>
      <c r="O23" s="62" t="str">
        <f t="shared" si="27"/>
        <v/>
      </c>
      <c r="P23" s="65"/>
      <c r="Q23" s="65"/>
      <c r="R23" s="65"/>
      <c r="S23" s="34" t="str">
        <f t="shared" si="28"/>
        <v/>
      </c>
      <c r="T23" s="35" t="str">
        <f t="shared" si="9"/>
        <v/>
      </c>
      <c r="U23" s="57" t="str">
        <f t="shared" si="29"/>
        <v/>
      </c>
      <c r="V23" s="62" t="str">
        <f t="shared" si="30"/>
        <v/>
      </c>
      <c r="W23" s="65"/>
      <c r="X23" s="65"/>
      <c r="Y23" s="65"/>
      <c r="Z23" s="34" t="str">
        <f t="shared" si="31"/>
        <v/>
      </c>
      <c r="AA23" s="35" t="str">
        <f t="shared" si="13"/>
        <v/>
      </c>
      <c r="AB23" s="57" t="str">
        <f t="shared" si="32"/>
        <v/>
      </c>
      <c r="AC23" s="62" t="str">
        <f t="shared" si="33"/>
        <v/>
      </c>
      <c r="AD23" s="65"/>
      <c r="AE23" s="65"/>
      <c r="AF23" s="65"/>
      <c r="AG23" s="34" t="str">
        <f t="shared" si="34"/>
        <v/>
      </c>
      <c r="AH23" s="35" t="str">
        <f t="shared" si="35"/>
        <v/>
      </c>
      <c r="AI23" s="57" t="str">
        <f t="shared" si="36"/>
        <v/>
      </c>
      <c r="AJ23" s="62" t="str">
        <f t="shared" si="37"/>
        <v/>
      </c>
      <c r="AK23" s="65"/>
      <c r="AL23" s="65"/>
      <c r="AM23" s="65"/>
      <c r="AN23" s="34" t="str">
        <f t="shared" si="38"/>
        <v/>
      </c>
      <c r="AO23" s="35" t="str">
        <f t="shared" si="39"/>
        <v/>
      </c>
      <c r="AR23" s="13" t="str">
        <f t="shared" si="15"/>
        <v/>
      </c>
      <c r="AS23" s="13" t="str">
        <f t="shared" si="15"/>
        <v/>
      </c>
      <c r="AT23" s="13" t="str">
        <f t="shared" si="15"/>
        <v/>
      </c>
      <c r="AU23" s="22" t="str">
        <f t="shared" si="16"/>
        <v/>
      </c>
      <c r="AV23" s="22" t="str">
        <f t="shared" si="17"/>
        <v/>
      </c>
      <c r="AW23" s="22" t="str">
        <f t="shared" si="18"/>
        <v/>
      </c>
      <c r="AX23" s="22" t="str">
        <f t="shared" si="19"/>
        <v/>
      </c>
      <c r="AY23" s="22" t="str">
        <f t="shared" si="20"/>
        <v/>
      </c>
      <c r="BA23" s="13" t="s">
        <v>609</v>
      </c>
      <c r="BB23" s="13" t="s">
        <v>609</v>
      </c>
      <c r="BC23" s="13" t="s">
        <v>609</v>
      </c>
      <c r="BD23" s="66" t="s">
        <v>609</v>
      </c>
      <c r="BE23" s="22" t="s">
        <v>609</v>
      </c>
      <c r="BF23" s="22" t="s">
        <v>609</v>
      </c>
      <c r="BG23" s="66" t="s">
        <v>609</v>
      </c>
      <c r="BH23" s="22" t="s">
        <v>609</v>
      </c>
      <c r="BI23" s="22" t="s">
        <v>609</v>
      </c>
      <c r="BJ23" s="66" t="s">
        <v>609</v>
      </c>
      <c r="BK23" s="22" t="s">
        <v>609</v>
      </c>
      <c r="BL23" s="22" t="s">
        <v>609</v>
      </c>
      <c r="BM23" s="66" t="s">
        <v>609</v>
      </c>
      <c r="BN23" s="22" t="s">
        <v>609</v>
      </c>
      <c r="BO23" s="22" t="s">
        <v>609</v>
      </c>
      <c r="BP23" s="66" t="s">
        <v>609</v>
      </c>
      <c r="BQ23" s="22" t="s">
        <v>609</v>
      </c>
      <c r="BR23" s="22" t="s">
        <v>609</v>
      </c>
      <c r="BT23" s="13" t="s">
        <v>609</v>
      </c>
      <c r="BU23" s="13" t="s">
        <v>609</v>
      </c>
      <c r="BV23" s="13" t="s">
        <v>609</v>
      </c>
      <c r="BW23" s="66" t="s">
        <v>609</v>
      </c>
      <c r="BX23" s="22" t="s">
        <v>609</v>
      </c>
      <c r="BY23" s="22" t="s">
        <v>609</v>
      </c>
      <c r="BZ23" s="66" t="s">
        <v>609</v>
      </c>
      <c r="CA23" s="22" t="s">
        <v>609</v>
      </c>
      <c r="CB23" s="22" t="s">
        <v>609</v>
      </c>
      <c r="CC23" s="66" t="s">
        <v>609</v>
      </c>
      <c r="CD23" s="22" t="s">
        <v>609</v>
      </c>
      <c r="CE23" s="22" t="s">
        <v>609</v>
      </c>
      <c r="CF23" s="66" t="s">
        <v>609</v>
      </c>
      <c r="CG23" s="22" t="s">
        <v>609</v>
      </c>
      <c r="CH23" s="22" t="s">
        <v>609</v>
      </c>
      <c r="CI23" s="66" t="s">
        <v>609</v>
      </c>
      <c r="CJ23" s="22" t="s">
        <v>609</v>
      </c>
      <c r="CK23" s="22" t="s">
        <v>609</v>
      </c>
    </row>
    <row r="24" spans="1:89" ht="15" customHeight="1" x14ac:dyDescent="0.2">
      <c r="A24" s="60" t="str">
        <f t="shared" si="21"/>
        <v/>
      </c>
      <c r="B24" s="61"/>
      <c r="C24" s="13"/>
      <c r="D24" s="14"/>
      <c r="E24" s="15" t="str">
        <f t="shared" si="22"/>
        <v/>
      </c>
      <c r="F24" s="16" t="str">
        <f t="shared" si="1"/>
        <v/>
      </c>
      <c r="G24" s="8" t="str">
        <f t="shared" si="23"/>
        <v/>
      </c>
      <c r="H24" s="62" t="str">
        <f t="shared" si="24"/>
        <v/>
      </c>
      <c r="I24" s="65"/>
      <c r="J24" s="65"/>
      <c r="K24" s="65"/>
      <c r="L24" s="34" t="str">
        <f t="shared" si="25"/>
        <v/>
      </c>
      <c r="M24" s="35" t="str">
        <f t="shared" si="5"/>
        <v/>
      </c>
      <c r="N24" s="57" t="str">
        <f t="shared" si="26"/>
        <v/>
      </c>
      <c r="O24" s="62" t="str">
        <f t="shared" si="27"/>
        <v/>
      </c>
      <c r="P24" s="65"/>
      <c r="Q24" s="65"/>
      <c r="R24" s="65"/>
      <c r="S24" s="34" t="str">
        <f t="shared" si="28"/>
        <v/>
      </c>
      <c r="T24" s="35" t="str">
        <f t="shared" si="9"/>
        <v/>
      </c>
      <c r="U24" s="57" t="str">
        <f t="shared" si="29"/>
        <v/>
      </c>
      <c r="V24" s="62" t="str">
        <f t="shared" si="30"/>
        <v/>
      </c>
      <c r="W24" s="65"/>
      <c r="X24" s="65"/>
      <c r="Y24" s="65"/>
      <c r="Z24" s="34" t="str">
        <f t="shared" si="31"/>
        <v/>
      </c>
      <c r="AA24" s="35" t="str">
        <f t="shared" si="13"/>
        <v/>
      </c>
      <c r="AB24" s="57" t="str">
        <f t="shared" si="32"/>
        <v/>
      </c>
      <c r="AC24" s="62" t="str">
        <f t="shared" si="33"/>
        <v/>
      </c>
      <c r="AD24" s="65"/>
      <c r="AE24" s="65"/>
      <c r="AF24" s="65"/>
      <c r="AG24" s="34" t="str">
        <f t="shared" si="34"/>
        <v/>
      </c>
      <c r="AH24" s="35" t="str">
        <f t="shared" si="35"/>
        <v/>
      </c>
      <c r="AI24" s="57" t="str">
        <f t="shared" si="36"/>
        <v/>
      </c>
      <c r="AJ24" s="62" t="str">
        <f t="shared" si="37"/>
        <v/>
      </c>
      <c r="AK24" s="65"/>
      <c r="AL24" s="65"/>
      <c r="AM24" s="65"/>
      <c r="AN24" s="34" t="str">
        <f t="shared" si="38"/>
        <v/>
      </c>
      <c r="AO24" s="35" t="str">
        <f t="shared" si="39"/>
        <v/>
      </c>
      <c r="AR24" s="13" t="str">
        <f t="shared" si="15"/>
        <v/>
      </c>
      <c r="AS24" s="13" t="str">
        <f t="shared" si="15"/>
        <v/>
      </c>
      <c r="AT24" s="13" t="str">
        <f t="shared" si="15"/>
        <v/>
      </c>
      <c r="AU24" s="22" t="str">
        <f t="shared" si="16"/>
        <v/>
      </c>
      <c r="AV24" s="22" t="str">
        <f t="shared" si="17"/>
        <v/>
      </c>
      <c r="AW24" s="22" t="str">
        <f t="shared" si="18"/>
        <v/>
      </c>
      <c r="AX24" s="22" t="str">
        <f t="shared" si="19"/>
        <v/>
      </c>
      <c r="AY24" s="22" t="str">
        <f t="shared" si="20"/>
        <v/>
      </c>
      <c r="BA24" s="13" t="s">
        <v>609</v>
      </c>
      <c r="BB24" s="13" t="s">
        <v>609</v>
      </c>
      <c r="BC24" s="13" t="s">
        <v>609</v>
      </c>
      <c r="BD24" s="66" t="s">
        <v>609</v>
      </c>
      <c r="BE24" s="22" t="s">
        <v>609</v>
      </c>
      <c r="BF24" s="22" t="s">
        <v>609</v>
      </c>
      <c r="BG24" s="66" t="s">
        <v>609</v>
      </c>
      <c r="BH24" s="22" t="s">
        <v>609</v>
      </c>
      <c r="BI24" s="22" t="s">
        <v>609</v>
      </c>
      <c r="BJ24" s="66" t="s">
        <v>609</v>
      </c>
      <c r="BK24" s="22" t="s">
        <v>609</v>
      </c>
      <c r="BL24" s="22" t="s">
        <v>609</v>
      </c>
      <c r="BM24" s="66" t="s">
        <v>609</v>
      </c>
      <c r="BN24" s="22" t="s">
        <v>609</v>
      </c>
      <c r="BO24" s="22" t="s">
        <v>609</v>
      </c>
      <c r="BP24" s="66" t="s">
        <v>609</v>
      </c>
      <c r="BQ24" s="22" t="s">
        <v>609</v>
      </c>
      <c r="BR24" s="22" t="s">
        <v>609</v>
      </c>
      <c r="BT24" s="13" t="s">
        <v>609</v>
      </c>
      <c r="BU24" s="13" t="s">
        <v>609</v>
      </c>
      <c r="BV24" s="13" t="s">
        <v>609</v>
      </c>
      <c r="BW24" s="66" t="s">
        <v>609</v>
      </c>
      <c r="BX24" s="22" t="s">
        <v>609</v>
      </c>
      <c r="BY24" s="22" t="s">
        <v>609</v>
      </c>
      <c r="BZ24" s="66" t="s">
        <v>609</v>
      </c>
      <c r="CA24" s="22" t="s">
        <v>609</v>
      </c>
      <c r="CB24" s="22" t="s">
        <v>609</v>
      </c>
      <c r="CC24" s="66" t="s">
        <v>609</v>
      </c>
      <c r="CD24" s="22" t="s">
        <v>609</v>
      </c>
      <c r="CE24" s="22" t="s">
        <v>609</v>
      </c>
      <c r="CF24" s="66" t="s">
        <v>609</v>
      </c>
      <c r="CG24" s="22" t="s">
        <v>609</v>
      </c>
      <c r="CH24" s="22" t="s">
        <v>609</v>
      </c>
      <c r="CI24" s="66" t="s">
        <v>609</v>
      </c>
      <c r="CJ24" s="22" t="s">
        <v>609</v>
      </c>
      <c r="CK24" s="22" t="s">
        <v>609</v>
      </c>
    </row>
    <row r="25" spans="1:89" ht="15" customHeight="1" x14ac:dyDescent="0.2">
      <c r="A25" s="60" t="str">
        <f t="shared" si="21"/>
        <v/>
      </c>
      <c r="B25" s="61"/>
      <c r="C25" s="13"/>
      <c r="D25" s="14"/>
      <c r="E25" s="15" t="str">
        <f t="shared" si="22"/>
        <v/>
      </c>
      <c r="F25" s="16" t="str">
        <f t="shared" si="1"/>
        <v/>
      </c>
      <c r="G25" s="8" t="str">
        <f t="shared" si="23"/>
        <v/>
      </c>
      <c r="H25" s="62" t="str">
        <f t="shared" si="24"/>
        <v/>
      </c>
      <c r="I25" s="65"/>
      <c r="J25" s="65"/>
      <c r="K25" s="65"/>
      <c r="L25" s="34" t="str">
        <f t="shared" si="25"/>
        <v/>
      </c>
      <c r="M25" s="35" t="str">
        <f t="shared" si="5"/>
        <v/>
      </c>
      <c r="N25" s="57" t="str">
        <f t="shared" si="26"/>
        <v/>
      </c>
      <c r="O25" s="62" t="str">
        <f t="shared" si="27"/>
        <v/>
      </c>
      <c r="P25" s="65"/>
      <c r="Q25" s="65"/>
      <c r="R25" s="65"/>
      <c r="S25" s="34" t="str">
        <f t="shared" si="28"/>
        <v/>
      </c>
      <c r="T25" s="35" t="str">
        <f t="shared" si="9"/>
        <v/>
      </c>
      <c r="U25" s="57" t="str">
        <f t="shared" si="29"/>
        <v/>
      </c>
      <c r="V25" s="62" t="str">
        <f t="shared" si="30"/>
        <v/>
      </c>
      <c r="W25" s="65"/>
      <c r="X25" s="65"/>
      <c r="Y25" s="65"/>
      <c r="Z25" s="34" t="str">
        <f t="shared" si="31"/>
        <v/>
      </c>
      <c r="AA25" s="35" t="str">
        <f t="shared" si="13"/>
        <v/>
      </c>
      <c r="AB25" s="57" t="str">
        <f t="shared" si="32"/>
        <v/>
      </c>
      <c r="AC25" s="62" t="str">
        <f t="shared" si="33"/>
        <v/>
      </c>
      <c r="AD25" s="65"/>
      <c r="AE25" s="65"/>
      <c r="AF25" s="65"/>
      <c r="AG25" s="34" t="str">
        <f t="shared" si="34"/>
        <v/>
      </c>
      <c r="AH25" s="35" t="str">
        <f t="shared" si="35"/>
        <v/>
      </c>
      <c r="AI25" s="57" t="str">
        <f t="shared" si="36"/>
        <v/>
      </c>
      <c r="AJ25" s="62" t="str">
        <f t="shared" si="37"/>
        <v/>
      </c>
      <c r="AK25" s="65"/>
      <c r="AL25" s="65"/>
      <c r="AM25" s="65"/>
      <c r="AN25" s="34" t="str">
        <f t="shared" si="38"/>
        <v/>
      </c>
      <c r="AO25" s="35" t="str">
        <f t="shared" si="39"/>
        <v/>
      </c>
      <c r="AR25" s="13" t="str">
        <f t="shared" si="15"/>
        <v/>
      </c>
      <c r="AS25" s="13" t="str">
        <f t="shared" si="15"/>
        <v/>
      </c>
      <c r="AT25" s="13" t="str">
        <f t="shared" si="15"/>
        <v/>
      </c>
      <c r="AU25" s="22" t="str">
        <f t="shared" si="16"/>
        <v/>
      </c>
      <c r="AV25" s="22" t="str">
        <f t="shared" si="17"/>
        <v/>
      </c>
      <c r="AW25" s="22" t="str">
        <f t="shared" si="18"/>
        <v/>
      </c>
      <c r="AX25" s="22" t="str">
        <f t="shared" si="19"/>
        <v/>
      </c>
      <c r="AY25" s="22" t="str">
        <f t="shared" si="20"/>
        <v/>
      </c>
      <c r="BA25" s="13" t="s">
        <v>609</v>
      </c>
      <c r="BB25" s="13" t="s">
        <v>609</v>
      </c>
      <c r="BC25" s="13" t="s">
        <v>609</v>
      </c>
      <c r="BD25" s="66" t="s">
        <v>609</v>
      </c>
      <c r="BE25" s="22" t="s">
        <v>609</v>
      </c>
      <c r="BF25" s="22" t="s">
        <v>609</v>
      </c>
      <c r="BG25" s="66" t="s">
        <v>609</v>
      </c>
      <c r="BH25" s="22" t="s">
        <v>609</v>
      </c>
      <c r="BI25" s="22" t="s">
        <v>609</v>
      </c>
      <c r="BJ25" s="66" t="s">
        <v>609</v>
      </c>
      <c r="BK25" s="22" t="s">
        <v>609</v>
      </c>
      <c r="BL25" s="22" t="s">
        <v>609</v>
      </c>
      <c r="BM25" s="66" t="s">
        <v>609</v>
      </c>
      <c r="BN25" s="22" t="s">
        <v>609</v>
      </c>
      <c r="BO25" s="22" t="s">
        <v>609</v>
      </c>
      <c r="BP25" s="66" t="s">
        <v>609</v>
      </c>
      <c r="BQ25" s="22" t="s">
        <v>609</v>
      </c>
      <c r="BR25" s="22" t="s">
        <v>609</v>
      </c>
      <c r="BT25" s="13" t="s">
        <v>609</v>
      </c>
      <c r="BU25" s="13" t="s">
        <v>609</v>
      </c>
      <c r="BV25" s="13" t="s">
        <v>609</v>
      </c>
      <c r="BW25" s="66" t="s">
        <v>609</v>
      </c>
      <c r="BX25" s="22" t="s">
        <v>609</v>
      </c>
      <c r="BY25" s="22" t="s">
        <v>609</v>
      </c>
      <c r="BZ25" s="66" t="s">
        <v>609</v>
      </c>
      <c r="CA25" s="22" t="s">
        <v>609</v>
      </c>
      <c r="CB25" s="22" t="s">
        <v>609</v>
      </c>
      <c r="CC25" s="66" t="s">
        <v>609</v>
      </c>
      <c r="CD25" s="22" t="s">
        <v>609</v>
      </c>
      <c r="CE25" s="22" t="s">
        <v>609</v>
      </c>
      <c r="CF25" s="66" t="s">
        <v>609</v>
      </c>
      <c r="CG25" s="22" t="s">
        <v>609</v>
      </c>
      <c r="CH25" s="22" t="s">
        <v>609</v>
      </c>
      <c r="CI25" s="66" t="s">
        <v>609</v>
      </c>
      <c r="CJ25" s="22" t="s">
        <v>609</v>
      </c>
      <c r="CK25" s="22" t="s">
        <v>609</v>
      </c>
    </row>
    <row r="26" spans="1:89" ht="15" customHeight="1" x14ac:dyDescent="0.2">
      <c r="A26" s="60" t="str">
        <f t="shared" si="21"/>
        <v/>
      </c>
      <c r="B26" s="61"/>
      <c r="C26" s="13"/>
      <c r="D26" s="14"/>
      <c r="E26" s="15" t="str">
        <f t="shared" si="22"/>
        <v/>
      </c>
      <c r="F26" s="16" t="str">
        <f t="shared" si="1"/>
        <v/>
      </c>
      <c r="G26" s="8" t="str">
        <f t="shared" si="23"/>
        <v/>
      </c>
      <c r="H26" s="62" t="str">
        <f t="shared" si="24"/>
        <v/>
      </c>
      <c r="I26" s="65"/>
      <c r="J26" s="65"/>
      <c r="K26" s="65"/>
      <c r="L26" s="34" t="str">
        <f t="shared" si="25"/>
        <v/>
      </c>
      <c r="M26" s="35" t="str">
        <f t="shared" si="5"/>
        <v/>
      </c>
      <c r="N26" s="57" t="str">
        <f t="shared" si="26"/>
        <v/>
      </c>
      <c r="O26" s="62" t="str">
        <f t="shared" si="27"/>
        <v/>
      </c>
      <c r="P26" s="65"/>
      <c r="Q26" s="65"/>
      <c r="R26" s="65"/>
      <c r="S26" s="34" t="str">
        <f t="shared" si="28"/>
        <v/>
      </c>
      <c r="T26" s="35" t="str">
        <f t="shared" si="9"/>
        <v/>
      </c>
      <c r="U26" s="57" t="str">
        <f t="shared" si="29"/>
        <v/>
      </c>
      <c r="V26" s="62" t="str">
        <f t="shared" si="30"/>
        <v/>
      </c>
      <c r="W26" s="65"/>
      <c r="X26" s="65"/>
      <c r="Y26" s="65"/>
      <c r="Z26" s="34" t="str">
        <f t="shared" si="31"/>
        <v/>
      </c>
      <c r="AA26" s="35" t="str">
        <f t="shared" si="13"/>
        <v/>
      </c>
      <c r="AB26" s="57" t="str">
        <f t="shared" si="32"/>
        <v/>
      </c>
      <c r="AC26" s="62" t="str">
        <f t="shared" si="33"/>
        <v/>
      </c>
      <c r="AD26" s="65"/>
      <c r="AE26" s="65"/>
      <c r="AF26" s="65"/>
      <c r="AG26" s="34" t="str">
        <f t="shared" si="34"/>
        <v/>
      </c>
      <c r="AH26" s="35" t="str">
        <f t="shared" si="35"/>
        <v/>
      </c>
      <c r="AI26" s="57" t="str">
        <f t="shared" si="36"/>
        <v/>
      </c>
      <c r="AJ26" s="62" t="str">
        <f t="shared" si="37"/>
        <v/>
      </c>
      <c r="AK26" s="65"/>
      <c r="AL26" s="65"/>
      <c r="AM26" s="65"/>
      <c r="AN26" s="34" t="str">
        <f t="shared" si="38"/>
        <v/>
      </c>
      <c r="AO26" s="35" t="str">
        <f t="shared" si="39"/>
        <v/>
      </c>
      <c r="AR26" s="13" t="str">
        <f t="shared" si="15"/>
        <v/>
      </c>
      <c r="AS26" s="13" t="str">
        <f t="shared" si="15"/>
        <v/>
      </c>
      <c r="AT26" s="13" t="str">
        <f t="shared" si="15"/>
        <v/>
      </c>
      <c r="AU26" s="22" t="str">
        <f t="shared" si="16"/>
        <v/>
      </c>
      <c r="AV26" s="22" t="str">
        <f t="shared" si="17"/>
        <v/>
      </c>
      <c r="AW26" s="22" t="str">
        <f t="shared" si="18"/>
        <v/>
      </c>
      <c r="AX26" s="22" t="str">
        <f t="shared" si="19"/>
        <v/>
      </c>
      <c r="AY26" s="22" t="str">
        <f t="shared" si="20"/>
        <v/>
      </c>
      <c r="BA26" s="13" t="s">
        <v>609</v>
      </c>
      <c r="BB26" s="13" t="s">
        <v>609</v>
      </c>
      <c r="BC26" s="13" t="s">
        <v>609</v>
      </c>
      <c r="BD26" s="66" t="s">
        <v>609</v>
      </c>
      <c r="BE26" s="22" t="s">
        <v>609</v>
      </c>
      <c r="BF26" s="22" t="s">
        <v>609</v>
      </c>
      <c r="BG26" s="66" t="s">
        <v>609</v>
      </c>
      <c r="BH26" s="22" t="s">
        <v>609</v>
      </c>
      <c r="BI26" s="22" t="s">
        <v>609</v>
      </c>
      <c r="BJ26" s="66" t="s">
        <v>609</v>
      </c>
      <c r="BK26" s="22" t="s">
        <v>609</v>
      </c>
      <c r="BL26" s="22" t="s">
        <v>609</v>
      </c>
      <c r="BM26" s="66" t="s">
        <v>609</v>
      </c>
      <c r="BN26" s="22" t="s">
        <v>609</v>
      </c>
      <c r="BO26" s="22" t="s">
        <v>609</v>
      </c>
      <c r="BP26" s="66" t="s">
        <v>609</v>
      </c>
      <c r="BQ26" s="22" t="s">
        <v>609</v>
      </c>
      <c r="BR26" s="22" t="s">
        <v>609</v>
      </c>
      <c r="BT26" s="13" t="s">
        <v>609</v>
      </c>
      <c r="BU26" s="13" t="s">
        <v>609</v>
      </c>
      <c r="BV26" s="13" t="s">
        <v>609</v>
      </c>
      <c r="BW26" s="66" t="s">
        <v>609</v>
      </c>
      <c r="BX26" s="22" t="s">
        <v>609</v>
      </c>
      <c r="BY26" s="22" t="s">
        <v>609</v>
      </c>
      <c r="BZ26" s="66" t="s">
        <v>609</v>
      </c>
      <c r="CA26" s="22" t="s">
        <v>609</v>
      </c>
      <c r="CB26" s="22" t="s">
        <v>609</v>
      </c>
      <c r="CC26" s="66" t="s">
        <v>609</v>
      </c>
      <c r="CD26" s="22" t="s">
        <v>609</v>
      </c>
      <c r="CE26" s="22" t="s">
        <v>609</v>
      </c>
      <c r="CF26" s="66" t="s">
        <v>609</v>
      </c>
      <c r="CG26" s="22" t="s">
        <v>609</v>
      </c>
      <c r="CH26" s="22" t="s">
        <v>609</v>
      </c>
      <c r="CI26" s="66" t="s">
        <v>609</v>
      </c>
      <c r="CJ26" s="22" t="s">
        <v>609</v>
      </c>
      <c r="CK26" s="22" t="s">
        <v>609</v>
      </c>
    </row>
    <row r="27" spans="1:89" ht="15" customHeight="1" x14ac:dyDescent="0.2">
      <c r="A27" s="60" t="str">
        <f t="shared" si="21"/>
        <v/>
      </c>
      <c r="B27" s="61"/>
      <c r="C27" s="13"/>
      <c r="D27" s="14"/>
      <c r="E27" s="15" t="str">
        <f t="shared" si="22"/>
        <v/>
      </c>
      <c r="F27" s="16" t="str">
        <f t="shared" si="1"/>
        <v/>
      </c>
      <c r="G27" s="8" t="str">
        <f t="shared" si="23"/>
        <v/>
      </c>
      <c r="H27" s="62" t="str">
        <f t="shared" si="24"/>
        <v/>
      </c>
      <c r="I27" s="65"/>
      <c r="J27" s="65"/>
      <c r="K27" s="65"/>
      <c r="L27" s="34" t="str">
        <f t="shared" si="25"/>
        <v/>
      </c>
      <c r="M27" s="35" t="str">
        <f t="shared" si="5"/>
        <v/>
      </c>
      <c r="N27" s="57" t="str">
        <f t="shared" si="26"/>
        <v/>
      </c>
      <c r="O27" s="62" t="str">
        <f t="shared" si="27"/>
        <v/>
      </c>
      <c r="P27" s="65"/>
      <c r="Q27" s="65"/>
      <c r="R27" s="65"/>
      <c r="S27" s="34" t="str">
        <f t="shared" si="28"/>
        <v/>
      </c>
      <c r="T27" s="35" t="str">
        <f t="shared" si="9"/>
        <v/>
      </c>
      <c r="U27" s="57" t="str">
        <f t="shared" si="29"/>
        <v/>
      </c>
      <c r="V27" s="62" t="str">
        <f t="shared" si="30"/>
        <v/>
      </c>
      <c r="W27" s="65"/>
      <c r="X27" s="65"/>
      <c r="Y27" s="65"/>
      <c r="Z27" s="34" t="str">
        <f t="shared" si="31"/>
        <v/>
      </c>
      <c r="AA27" s="35" t="str">
        <f t="shared" si="13"/>
        <v/>
      </c>
      <c r="AB27" s="57" t="str">
        <f t="shared" si="32"/>
        <v/>
      </c>
      <c r="AC27" s="62" t="str">
        <f t="shared" si="33"/>
        <v/>
      </c>
      <c r="AD27" s="65"/>
      <c r="AE27" s="65"/>
      <c r="AF27" s="65"/>
      <c r="AG27" s="34" t="str">
        <f t="shared" si="34"/>
        <v/>
      </c>
      <c r="AH27" s="35" t="str">
        <f t="shared" si="35"/>
        <v/>
      </c>
      <c r="AI27" s="57" t="str">
        <f t="shared" si="36"/>
        <v/>
      </c>
      <c r="AJ27" s="62" t="str">
        <f t="shared" si="37"/>
        <v/>
      </c>
      <c r="AK27" s="65"/>
      <c r="AL27" s="65"/>
      <c r="AM27" s="65"/>
      <c r="AN27" s="34" t="str">
        <f t="shared" si="38"/>
        <v/>
      </c>
      <c r="AO27" s="35" t="str">
        <f t="shared" si="39"/>
        <v/>
      </c>
      <c r="AR27" s="13" t="str">
        <f t="shared" ref="AR27:AT30" si="40">IF($B27="","",B27)</f>
        <v/>
      </c>
      <c r="AS27" s="13" t="str">
        <f t="shared" si="40"/>
        <v/>
      </c>
      <c r="AT27" s="13" t="str">
        <f t="shared" si="40"/>
        <v/>
      </c>
      <c r="AU27" s="22" t="str">
        <f t="shared" si="16"/>
        <v/>
      </c>
      <c r="AV27" s="22" t="str">
        <f t="shared" si="17"/>
        <v/>
      </c>
      <c r="AW27" s="22" t="str">
        <f t="shared" si="18"/>
        <v/>
      </c>
      <c r="AX27" s="22" t="str">
        <f t="shared" si="19"/>
        <v/>
      </c>
      <c r="AY27" s="22" t="str">
        <f t="shared" si="20"/>
        <v/>
      </c>
      <c r="BA27" s="13" t="s">
        <v>609</v>
      </c>
      <c r="BB27" s="13" t="s">
        <v>609</v>
      </c>
      <c r="BC27" s="13" t="s">
        <v>609</v>
      </c>
      <c r="BD27" s="66" t="s">
        <v>609</v>
      </c>
      <c r="BE27" s="22" t="s">
        <v>609</v>
      </c>
      <c r="BF27" s="22" t="s">
        <v>609</v>
      </c>
      <c r="BG27" s="66" t="s">
        <v>609</v>
      </c>
      <c r="BH27" s="22" t="s">
        <v>609</v>
      </c>
      <c r="BI27" s="22" t="s">
        <v>609</v>
      </c>
      <c r="BJ27" s="66" t="s">
        <v>609</v>
      </c>
      <c r="BK27" s="22" t="s">
        <v>609</v>
      </c>
      <c r="BL27" s="22" t="s">
        <v>609</v>
      </c>
      <c r="BM27" s="66" t="s">
        <v>609</v>
      </c>
      <c r="BN27" s="22" t="s">
        <v>609</v>
      </c>
      <c r="BO27" s="22" t="s">
        <v>609</v>
      </c>
      <c r="BP27" s="66" t="s">
        <v>609</v>
      </c>
      <c r="BQ27" s="22" t="s">
        <v>609</v>
      </c>
      <c r="BR27" s="22" t="s">
        <v>609</v>
      </c>
      <c r="BT27" s="13" t="s">
        <v>609</v>
      </c>
      <c r="BU27" s="13" t="s">
        <v>609</v>
      </c>
      <c r="BV27" s="13" t="s">
        <v>609</v>
      </c>
      <c r="BW27" s="66" t="s">
        <v>609</v>
      </c>
      <c r="BX27" s="22" t="s">
        <v>609</v>
      </c>
      <c r="BY27" s="22" t="s">
        <v>609</v>
      </c>
      <c r="BZ27" s="66" t="s">
        <v>609</v>
      </c>
      <c r="CA27" s="22" t="s">
        <v>609</v>
      </c>
      <c r="CB27" s="22" t="s">
        <v>609</v>
      </c>
      <c r="CC27" s="66" t="s">
        <v>609</v>
      </c>
      <c r="CD27" s="22" t="s">
        <v>609</v>
      </c>
      <c r="CE27" s="22" t="s">
        <v>609</v>
      </c>
      <c r="CF27" s="66" t="s">
        <v>609</v>
      </c>
      <c r="CG27" s="22" t="s">
        <v>609</v>
      </c>
      <c r="CH27" s="22" t="s">
        <v>609</v>
      </c>
      <c r="CI27" s="66" t="s">
        <v>609</v>
      </c>
      <c r="CJ27" s="22" t="s">
        <v>609</v>
      </c>
      <c r="CK27" s="22" t="s">
        <v>609</v>
      </c>
    </row>
    <row r="28" spans="1:89" ht="15" customHeight="1" x14ac:dyDescent="0.2">
      <c r="A28" s="60" t="str">
        <f t="shared" si="21"/>
        <v/>
      </c>
      <c r="B28" s="61"/>
      <c r="C28" s="13"/>
      <c r="D28" s="14"/>
      <c r="E28" s="15" t="str">
        <f t="shared" si="22"/>
        <v/>
      </c>
      <c r="F28" s="16" t="str">
        <f t="shared" si="1"/>
        <v/>
      </c>
      <c r="G28" s="8" t="str">
        <f t="shared" si="23"/>
        <v/>
      </c>
      <c r="H28" s="62" t="str">
        <f t="shared" si="24"/>
        <v/>
      </c>
      <c r="I28" s="65"/>
      <c r="J28" s="65"/>
      <c r="K28" s="65"/>
      <c r="L28" s="34" t="str">
        <f t="shared" si="25"/>
        <v/>
      </c>
      <c r="M28" s="35" t="str">
        <f t="shared" si="5"/>
        <v/>
      </c>
      <c r="N28" s="57" t="str">
        <f t="shared" si="26"/>
        <v/>
      </c>
      <c r="O28" s="62" t="str">
        <f t="shared" si="27"/>
        <v/>
      </c>
      <c r="P28" s="65"/>
      <c r="Q28" s="65"/>
      <c r="R28" s="65"/>
      <c r="S28" s="34" t="str">
        <f t="shared" si="28"/>
        <v/>
      </c>
      <c r="T28" s="35" t="str">
        <f t="shared" si="9"/>
        <v/>
      </c>
      <c r="U28" s="57" t="str">
        <f t="shared" si="29"/>
        <v/>
      </c>
      <c r="V28" s="62" t="str">
        <f t="shared" si="30"/>
        <v/>
      </c>
      <c r="W28" s="65"/>
      <c r="X28" s="65"/>
      <c r="Y28" s="65"/>
      <c r="Z28" s="34" t="str">
        <f t="shared" si="31"/>
        <v/>
      </c>
      <c r="AA28" s="35" t="str">
        <f t="shared" si="13"/>
        <v/>
      </c>
      <c r="AB28" s="57" t="str">
        <f t="shared" si="32"/>
        <v/>
      </c>
      <c r="AC28" s="62" t="str">
        <f t="shared" si="33"/>
        <v/>
      </c>
      <c r="AD28" s="65"/>
      <c r="AE28" s="65"/>
      <c r="AF28" s="65"/>
      <c r="AG28" s="34" t="str">
        <f t="shared" si="34"/>
        <v/>
      </c>
      <c r="AH28" s="35" t="str">
        <f t="shared" si="35"/>
        <v/>
      </c>
      <c r="AI28" s="57" t="str">
        <f t="shared" si="36"/>
        <v/>
      </c>
      <c r="AJ28" s="62" t="str">
        <f t="shared" si="37"/>
        <v/>
      </c>
      <c r="AK28" s="65"/>
      <c r="AL28" s="65"/>
      <c r="AM28" s="65"/>
      <c r="AN28" s="34" t="str">
        <f t="shared" si="38"/>
        <v/>
      </c>
      <c r="AO28" s="35" t="str">
        <f t="shared" si="39"/>
        <v/>
      </c>
      <c r="AR28" s="13" t="str">
        <f t="shared" si="40"/>
        <v/>
      </c>
      <c r="AS28" s="13" t="str">
        <f t="shared" si="40"/>
        <v/>
      </c>
      <c r="AT28" s="13" t="str">
        <f t="shared" si="40"/>
        <v/>
      </c>
      <c r="AU28" s="22" t="str">
        <f t="shared" si="16"/>
        <v/>
      </c>
      <c r="AV28" s="22" t="str">
        <f t="shared" si="17"/>
        <v/>
      </c>
      <c r="AW28" s="22" t="str">
        <f t="shared" si="18"/>
        <v/>
      </c>
      <c r="AX28" s="22" t="str">
        <f t="shared" si="19"/>
        <v/>
      </c>
      <c r="AY28" s="22" t="str">
        <f t="shared" si="20"/>
        <v/>
      </c>
      <c r="BA28" s="13" t="s">
        <v>609</v>
      </c>
      <c r="BB28" s="13" t="s">
        <v>609</v>
      </c>
      <c r="BC28" s="13" t="s">
        <v>609</v>
      </c>
      <c r="BD28" s="66" t="s">
        <v>609</v>
      </c>
      <c r="BE28" s="22" t="s">
        <v>609</v>
      </c>
      <c r="BF28" s="22" t="s">
        <v>609</v>
      </c>
      <c r="BG28" s="66" t="s">
        <v>609</v>
      </c>
      <c r="BH28" s="22" t="s">
        <v>609</v>
      </c>
      <c r="BI28" s="22" t="s">
        <v>609</v>
      </c>
      <c r="BJ28" s="66" t="s">
        <v>609</v>
      </c>
      <c r="BK28" s="22" t="s">
        <v>609</v>
      </c>
      <c r="BL28" s="22" t="s">
        <v>609</v>
      </c>
      <c r="BM28" s="66" t="s">
        <v>609</v>
      </c>
      <c r="BN28" s="22" t="s">
        <v>609</v>
      </c>
      <c r="BO28" s="22" t="s">
        <v>609</v>
      </c>
      <c r="BP28" s="66" t="s">
        <v>609</v>
      </c>
      <c r="BQ28" s="22" t="s">
        <v>609</v>
      </c>
      <c r="BR28" s="22" t="s">
        <v>609</v>
      </c>
      <c r="BT28" s="13" t="s">
        <v>609</v>
      </c>
      <c r="BU28" s="13" t="s">
        <v>609</v>
      </c>
      <c r="BV28" s="13" t="s">
        <v>609</v>
      </c>
      <c r="BW28" s="66" t="s">
        <v>609</v>
      </c>
      <c r="BX28" s="22" t="s">
        <v>609</v>
      </c>
      <c r="BY28" s="22" t="s">
        <v>609</v>
      </c>
      <c r="BZ28" s="66" t="s">
        <v>609</v>
      </c>
      <c r="CA28" s="22" t="s">
        <v>609</v>
      </c>
      <c r="CB28" s="22" t="s">
        <v>609</v>
      </c>
      <c r="CC28" s="66" t="s">
        <v>609</v>
      </c>
      <c r="CD28" s="22" t="s">
        <v>609</v>
      </c>
      <c r="CE28" s="22" t="s">
        <v>609</v>
      </c>
      <c r="CF28" s="66" t="s">
        <v>609</v>
      </c>
      <c r="CG28" s="22" t="s">
        <v>609</v>
      </c>
      <c r="CH28" s="22" t="s">
        <v>609</v>
      </c>
      <c r="CI28" s="66" t="s">
        <v>609</v>
      </c>
      <c r="CJ28" s="22" t="s">
        <v>609</v>
      </c>
      <c r="CK28" s="22" t="s">
        <v>609</v>
      </c>
    </row>
    <row r="29" spans="1:89" ht="15" customHeight="1" x14ac:dyDescent="0.2">
      <c r="A29" s="60" t="str">
        <f t="shared" si="21"/>
        <v/>
      </c>
      <c r="B29" s="61"/>
      <c r="C29" s="13"/>
      <c r="D29" s="14"/>
      <c r="E29" s="15" t="str">
        <f t="shared" si="22"/>
        <v/>
      </c>
      <c r="F29" s="16" t="str">
        <f t="shared" si="1"/>
        <v/>
      </c>
      <c r="G29" s="8" t="str">
        <f t="shared" si="23"/>
        <v/>
      </c>
      <c r="H29" s="62" t="str">
        <f t="shared" si="24"/>
        <v/>
      </c>
      <c r="I29" s="65"/>
      <c r="J29" s="65"/>
      <c r="K29" s="65"/>
      <c r="L29" s="34" t="str">
        <f t="shared" si="25"/>
        <v/>
      </c>
      <c r="M29" s="35" t="str">
        <f t="shared" si="5"/>
        <v/>
      </c>
      <c r="N29" s="57" t="str">
        <f t="shared" si="26"/>
        <v/>
      </c>
      <c r="O29" s="62" t="str">
        <f t="shared" si="27"/>
        <v/>
      </c>
      <c r="P29" s="65"/>
      <c r="Q29" s="65"/>
      <c r="R29" s="65"/>
      <c r="S29" s="34" t="str">
        <f t="shared" si="28"/>
        <v/>
      </c>
      <c r="T29" s="35" t="str">
        <f t="shared" si="9"/>
        <v/>
      </c>
      <c r="U29" s="57" t="str">
        <f t="shared" si="29"/>
        <v/>
      </c>
      <c r="V29" s="62" t="str">
        <f t="shared" si="30"/>
        <v/>
      </c>
      <c r="W29" s="65"/>
      <c r="X29" s="65"/>
      <c r="Y29" s="65"/>
      <c r="Z29" s="34" t="str">
        <f t="shared" si="31"/>
        <v/>
      </c>
      <c r="AA29" s="35" t="str">
        <f t="shared" si="13"/>
        <v/>
      </c>
      <c r="AB29" s="57" t="str">
        <f t="shared" si="32"/>
        <v/>
      </c>
      <c r="AC29" s="62" t="str">
        <f t="shared" si="33"/>
        <v/>
      </c>
      <c r="AD29" s="65"/>
      <c r="AE29" s="65"/>
      <c r="AF29" s="65"/>
      <c r="AG29" s="34" t="str">
        <f t="shared" si="34"/>
        <v/>
      </c>
      <c r="AH29" s="35" t="str">
        <f t="shared" si="35"/>
        <v/>
      </c>
      <c r="AI29" s="57" t="str">
        <f t="shared" si="36"/>
        <v/>
      </c>
      <c r="AJ29" s="62" t="str">
        <f t="shared" si="37"/>
        <v/>
      </c>
      <c r="AK29" s="65"/>
      <c r="AL29" s="65"/>
      <c r="AM29" s="65"/>
      <c r="AN29" s="34" t="str">
        <f t="shared" si="38"/>
        <v/>
      </c>
      <c r="AO29" s="35" t="str">
        <f t="shared" si="39"/>
        <v/>
      </c>
      <c r="AR29" s="13" t="str">
        <f t="shared" si="40"/>
        <v/>
      </c>
      <c r="AS29" s="13" t="str">
        <f t="shared" si="40"/>
        <v/>
      </c>
      <c r="AT29" s="13" t="str">
        <f t="shared" si="40"/>
        <v/>
      </c>
      <c r="AU29" s="22" t="str">
        <f t="shared" si="16"/>
        <v/>
      </c>
      <c r="AV29" s="22" t="str">
        <f t="shared" si="17"/>
        <v/>
      </c>
      <c r="AW29" s="22" t="str">
        <f t="shared" si="18"/>
        <v/>
      </c>
      <c r="AX29" s="22" t="str">
        <f t="shared" si="19"/>
        <v/>
      </c>
      <c r="AY29" s="22" t="str">
        <f t="shared" si="20"/>
        <v/>
      </c>
      <c r="BA29" s="13" t="s">
        <v>609</v>
      </c>
      <c r="BB29" s="13" t="s">
        <v>609</v>
      </c>
      <c r="BC29" s="13" t="s">
        <v>609</v>
      </c>
      <c r="BD29" s="66" t="s">
        <v>609</v>
      </c>
      <c r="BE29" s="22" t="s">
        <v>609</v>
      </c>
      <c r="BF29" s="22" t="s">
        <v>609</v>
      </c>
      <c r="BG29" s="66" t="s">
        <v>609</v>
      </c>
      <c r="BH29" s="22" t="s">
        <v>609</v>
      </c>
      <c r="BI29" s="22" t="s">
        <v>609</v>
      </c>
      <c r="BJ29" s="66" t="s">
        <v>609</v>
      </c>
      <c r="BK29" s="22" t="s">
        <v>609</v>
      </c>
      <c r="BL29" s="22" t="s">
        <v>609</v>
      </c>
      <c r="BM29" s="66" t="s">
        <v>609</v>
      </c>
      <c r="BN29" s="22" t="s">
        <v>609</v>
      </c>
      <c r="BO29" s="22" t="s">
        <v>609</v>
      </c>
      <c r="BP29" s="66" t="s">
        <v>609</v>
      </c>
      <c r="BQ29" s="22" t="s">
        <v>609</v>
      </c>
      <c r="BR29" s="22" t="s">
        <v>609</v>
      </c>
      <c r="BT29" s="13" t="s">
        <v>609</v>
      </c>
      <c r="BU29" s="13" t="s">
        <v>609</v>
      </c>
      <c r="BV29" s="13" t="s">
        <v>609</v>
      </c>
      <c r="BW29" s="66" t="s">
        <v>609</v>
      </c>
      <c r="BX29" s="22" t="s">
        <v>609</v>
      </c>
      <c r="BY29" s="22" t="s">
        <v>609</v>
      </c>
      <c r="BZ29" s="66" t="s">
        <v>609</v>
      </c>
      <c r="CA29" s="22" t="s">
        <v>609</v>
      </c>
      <c r="CB29" s="22" t="s">
        <v>609</v>
      </c>
      <c r="CC29" s="66" t="s">
        <v>609</v>
      </c>
      <c r="CD29" s="22" t="s">
        <v>609</v>
      </c>
      <c r="CE29" s="22" t="s">
        <v>609</v>
      </c>
      <c r="CF29" s="66" t="s">
        <v>609</v>
      </c>
      <c r="CG29" s="22" t="s">
        <v>609</v>
      </c>
      <c r="CH29" s="22" t="s">
        <v>609</v>
      </c>
      <c r="CI29" s="66" t="s">
        <v>609</v>
      </c>
      <c r="CJ29" s="22" t="s">
        <v>609</v>
      </c>
      <c r="CK29" s="22" t="s">
        <v>609</v>
      </c>
    </row>
    <row r="30" spans="1:89" ht="15" customHeight="1" x14ac:dyDescent="0.2">
      <c r="A30" s="60" t="str">
        <f>F30</f>
        <v/>
      </c>
      <c r="B30" s="61"/>
      <c r="C30" s="13"/>
      <c r="D30" s="14"/>
      <c r="E30" s="15" t="str">
        <f>IF(B30="","",M30+T30+AA30+AH30+AO30)</f>
        <v/>
      </c>
      <c r="F30" s="16" t="str">
        <f t="shared" si="1"/>
        <v/>
      </c>
      <c r="G30" s="8" t="str">
        <f t="shared" si="23"/>
        <v/>
      </c>
      <c r="H30" s="62" t="str">
        <f>IF($B30="","",TIME(I30,J30,K30))</f>
        <v/>
      </c>
      <c r="I30" s="65"/>
      <c r="J30" s="65"/>
      <c r="K30" s="65"/>
      <c r="L30" s="34" t="str">
        <f>IF(OR(H30="DNS",H30="DNF",H30="DSQ",H30="DNC",H30="OCS"),"",IF(H$9="","",IF($B30="","",(H30/(G30/100)))))</f>
        <v/>
      </c>
      <c r="M30" s="35" t="str">
        <f t="shared" si="5"/>
        <v/>
      </c>
      <c r="N30" s="57" t="str">
        <f t="shared" si="26"/>
        <v/>
      </c>
      <c r="O30" s="62" t="str">
        <f>IF($B30="","",TIME(P30,Q30,R30))</f>
        <v/>
      </c>
      <c r="P30" s="65"/>
      <c r="Q30" s="65"/>
      <c r="R30" s="65"/>
      <c r="S30" s="34" t="str">
        <f>IF(OR(O30="DNS",O30="DNF",O30="DSQ",O30="DNC",O30="OCS"),"",IF(O$9="","",IF($B30="","",(O30/(N30/100)))))</f>
        <v/>
      </c>
      <c r="T30" s="35" t="str">
        <f t="shared" si="9"/>
        <v/>
      </c>
      <c r="U30" s="57" t="str">
        <f t="shared" si="29"/>
        <v/>
      </c>
      <c r="V30" s="62" t="str">
        <f>IF($B30="","",TIME(W30,X30,Y30))</f>
        <v/>
      </c>
      <c r="W30" s="65"/>
      <c r="X30" s="65"/>
      <c r="Y30" s="65"/>
      <c r="Z30" s="34" t="str">
        <f>IF(OR(V30="DNS",V30="DNF",V30="DSQ",V30="DNC",V30="OCS"),"",IF(V$9="","",IF($B30="","",(V30/(U30/100)))))</f>
        <v/>
      </c>
      <c r="AA30" s="35" t="str">
        <f t="shared" si="13"/>
        <v/>
      </c>
      <c r="AB30" s="57" t="str">
        <f t="shared" si="32"/>
        <v/>
      </c>
      <c r="AC30" s="62" t="str">
        <f>IF($B30="","",TIME(AD30,AE30,AF30))</f>
        <v/>
      </c>
      <c r="AD30" s="65"/>
      <c r="AE30" s="65"/>
      <c r="AF30" s="65"/>
      <c r="AG30" s="34" t="str">
        <f>IF(OR(AC30="DNS",AC30="DNF",AC30="DSQ",AC30="DNC",AC30="OCS"),"",IF(AC$9="","",IF($B30="","",(AC30/(AB30/100)))))</f>
        <v/>
      </c>
      <c r="AH30" s="35" t="str">
        <f t="shared" si="35"/>
        <v/>
      </c>
      <c r="AI30" s="57" t="str">
        <f t="shared" si="36"/>
        <v/>
      </c>
      <c r="AJ30" s="62" t="str">
        <f>IF($B30="","",TIME(AK30,AL30,AM30))</f>
        <v/>
      </c>
      <c r="AK30" s="65"/>
      <c r="AL30" s="65"/>
      <c r="AM30" s="65"/>
      <c r="AN30" s="34" t="str">
        <f>IF(OR(AJ30="DNS",AJ30="DNF",AJ30="DSQ",AJ30="DNC",AJ30="OCS"),"",IF(AJ$9="","",IF($B30="","",(AJ30/(AI30/100)))))</f>
        <v/>
      </c>
      <c r="AO30" s="35" t="str">
        <f t="shared" si="39"/>
        <v/>
      </c>
      <c r="AR30" s="13" t="str">
        <f t="shared" si="40"/>
        <v/>
      </c>
      <c r="AS30" s="13" t="str">
        <f t="shared" si="40"/>
        <v/>
      </c>
      <c r="AT30" s="13" t="str">
        <f t="shared" si="40"/>
        <v/>
      </c>
      <c r="AU30" s="22" t="str">
        <f t="shared" si="16"/>
        <v/>
      </c>
      <c r="AV30" s="22" t="str">
        <f t="shared" si="17"/>
        <v/>
      </c>
      <c r="AW30" s="22" t="str">
        <f t="shared" si="18"/>
        <v/>
      </c>
      <c r="AX30" s="22" t="str">
        <f t="shared" si="19"/>
        <v/>
      </c>
      <c r="AY30" s="22" t="str">
        <f t="shared" si="20"/>
        <v/>
      </c>
      <c r="BA30" s="13" t="s">
        <v>609</v>
      </c>
      <c r="BB30" s="13" t="s">
        <v>609</v>
      </c>
      <c r="BC30" s="13" t="s">
        <v>609</v>
      </c>
      <c r="BD30" s="66" t="s">
        <v>609</v>
      </c>
      <c r="BE30" s="22" t="s">
        <v>609</v>
      </c>
      <c r="BF30" s="22" t="s">
        <v>609</v>
      </c>
      <c r="BG30" s="66" t="s">
        <v>609</v>
      </c>
      <c r="BH30" s="22" t="s">
        <v>609</v>
      </c>
      <c r="BI30" s="22" t="s">
        <v>609</v>
      </c>
      <c r="BJ30" s="66" t="s">
        <v>609</v>
      </c>
      <c r="BK30" s="22" t="s">
        <v>609</v>
      </c>
      <c r="BL30" s="22" t="s">
        <v>609</v>
      </c>
      <c r="BM30" s="66" t="s">
        <v>609</v>
      </c>
      <c r="BN30" s="22" t="s">
        <v>609</v>
      </c>
      <c r="BO30" s="22" t="s">
        <v>609</v>
      </c>
      <c r="BP30" s="66" t="s">
        <v>609</v>
      </c>
      <c r="BQ30" s="22" t="s">
        <v>609</v>
      </c>
      <c r="BR30" s="22" t="s">
        <v>609</v>
      </c>
      <c r="BT30" s="13" t="s">
        <v>609</v>
      </c>
      <c r="BU30" s="13" t="s">
        <v>609</v>
      </c>
      <c r="BV30" s="13" t="s">
        <v>609</v>
      </c>
      <c r="BW30" s="66" t="s">
        <v>609</v>
      </c>
      <c r="BX30" s="22" t="s">
        <v>609</v>
      </c>
      <c r="BY30" s="22" t="s">
        <v>609</v>
      </c>
      <c r="BZ30" s="66" t="s">
        <v>609</v>
      </c>
      <c r="CA30" s="22" t="s">
        <v>609</v>
      </c>
      <c r="CB30" s="22" t="s">
        <v>609</v>
      </c>
      <c r="CC30" s="66" t="s">
        <v>609</v>
      </c>
      <c r="CD30" s="22" t="s">
        <v>609</v>
      </c>
      <c r="CE30" s="22" t="s">
        <v>609</v>
      </c>
      <c r="CF30" s="66" t="s">
        <v>609</v>
      </c>
      <c r="CG30" s="22" t="s">
        <v>609</v>
      </c>
      <c r="CH30" s="22" t="s">
        <v>609</v>
      </c>
      <c r="CI30" s="66" t="s">
        <v>609</v>
      </c>
      <c r="CJ30" s="22" t="s">
        <v>609</v>
      </c>
      <c r="CK30" s="22" t="s">
        <v>609</v>
      </c>
    </row>
    <row r="31" spans="1:89" ht="15" customHeight="1" thickBot="1" x14ac:dyDescent="0.25">
      <c r="A31" s="60" t="str">
        <f>F31</f>
        <v/>
      </c>
      <c r="B31" s="17"/>
      <c r="C31" s="17"/>
      <c r="D31" s="18"/>
      <c r="E31" s="19" t="str">
        <f>IF(B31="","",M31+T31+AA31+AH31+AO31)</f>
        <v/>
      </c>
      <c r="F31" s="20" t="str">
        <f t="shared" si="1"/>
        <v/>
      </c>
      <c r="G31" s="21" t="str">
        <f t="shared" si="23"/>
        <v/>
      </c>
      <c r="H31" s="62" t="str">
        <f>IF($B31="","",TIME(I31,J31,K31))</f>
        <v/>
      </c>
      <c r="I31" s="65"/>
      <c r="J31" s="65"/>
      <c r="K31" s="65"/>
      <c r="L31" s="34" t="str">
        <f>IF(OR(H31="DNS",H31="DNF",H31="DSQ",H31="DNC",H31="OCS"),"",IF(H$9="","",IF($B31="","",(H31/(G31/100)))))</f>
        <v/>
      </c>
      <c r="M31" s="36" t="str">
        <f t="shared" si="5"/>
        <v/>
      </c>
      <c r="N31" s="57" t="str">
        <f t="shared" si="26"/>
        <v/>
      </c>
      <c r="O31" s="62" t="str">
        <f>IF($B31="","",TIME(P31,Q31,R31))</f>
        <v/>
      </c>
      <c r="P31" s="65"/>
      <c r="Q31" s="65"/>
      <c r="R31" s="65"/>
      <c r="S31" s="34" t="str">
        <f>IF(OR(O31="DNS",O31="DNF",O31="DSQ",O31="DNC",O31="OCS"),"",IF(O$9="","",IF($B31="","",(O31/(N31/100)))))</f>
        <v/>
      </c>
      <c r="T31" s="35" t="str">
        <f t="shared" si="9"/>
        <v/>
      </c>
      <c r="U31" s="57" t="str">
        <f t="shared" si="29"/>
        <v/>
      </c>
      <c r="V31" s="62" t="str">
        <f>IF($B31="","",TIME(W31,X31,Y31))</f>
        <v/>
      </c>
      <c r="W31" s="65"/>
      <c r="X31" s="65"/>
      <c r="Y31" s="65"/>
      <c r="Z31" s="34" t="str">
        <f>IF(OR(V31="DNS",V31="DNF",V31="DSQ",V31="DNC",V31="OCS"),"",IF(V$9="","",IF($B31="","",(V31/(U31/100)))))</f>
        <v/>
      </c>
      <c r="AA31" s="35" t="str">
        <f t="shared" si="13"/>
        <v/>
      </c>
      <c r="AB31" s="57" t="str">
        <f t="shared" si="32"/>
        <v/>
      </c>
      <c r="AC31" s="62" t="str">
        <f>IF($B31="","",TIME(AD31,AE31,AF31))</f>
        <v/>
      </c>
      <c r="AD31" s="65"/>
      <c r="AE31" s="65"/>
      <c r="AF31" s="65"/>
      <c r="AG31" s="34" t="str">
        <f>IF(OR(AC31="DNS",AC31="DNF",AC31="DSQ",AC31="DNC",AC31="OCS"),"",IF(AC$9="","",IF($B31="","",(AC31/(AB31/100)))))</f>
        <v/>
      </c>
      <c r="AH31" s="35" t="str">
        <f t="shared" si="35"/>
        <v/>
      </c>
      <c r="AI31" s="57" t="str">
        <f t="shared" si="36"/>
        <v/>
      </c>
      <c r="AJ31" s="62" t="str">
        <f>IF($B31="","",TIME(AK31,AL31,AM31))</f>
        <v/>
      </c>
      <c r="AK31" s="65"/>
      <c r="AL31" s="65"/>
      <c r="AM31" s="65"/>
      <c r="AN31" s="34" t="str">
        <f>IF(OR(AJ31="DNS",AJ31="DNF",AJ31="DSQ",AJ31="DNC",AJ31="OCS"),"",IF(AJ$9="","",IF($B31="","",(AJ31/(AI31/100)))))</f>
        <v/>
      </c>
      <c r="AO31" s="35" t="str">
        <f t="shared" si="39"/>
        <v/>
      </c>
      <c r="BD31" s="48"/>
      <c r="BG31" s="48"/>
      <c r="BJ31" s="48"/>
      <c r="BM31" s="48"/>
      <c r="BP31" s="48"/>
      <c r="BT31" s="13" t="s">
        <v>609</v>
      </c>
      <c r="BU31" s="13" t="s">
        <v>609</v>
      </c>
      <c r="BV31" s="13" t="s">
        <v>609</v>
      </c>
      <c r="BW31" s="66" t="s">
        <v>609</v>
      </c>
      <c r="BX31" s="22" t="s">
        <v>609</v>
      </c>
      <c r="BY31" s="22" t="s">
        <v>609</v>
      </c>
      <c r="BZ31" s="66" t="s">
        <v>609</v>
      </c>
      <c r="CA31" s="22" t="s">
        <v>609</v>
      </c>
      <c r="CB31" s="22" t="s">
        <v>609</v>
      </c>
      <c r="CC31" s="66" t="s">
        <v>609</v>
      </c>
      <c r="CD31" s="22" t="s">
        <v>609</v>
      </c>
      <c r="CE31" s="22" t="s">
        <v>609</v>
      </c>
      <c r="CF31" s="66" t="s">
        <v>609</v>
      </c>
      <c r="CG31" s="22" t="s">
        <v>609</v>
      </c>
      <c r="CH31" s="22" t="s">
        <v>609</v>
      </c>
      <c r="CI31" s="66" t="s">
        <v>609</v>
      </c>
      <c r="CJ31" s="22" t="s">
        <v>609</v>
      </c>
      <c r="CK31" s="22" t="s">
        <v>609</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W32" s="48"/>
      <c r="BZ32" s="48"/>
      <c r="CC32" s="48"/>
      <c r="CF32" s="48"/>
      <c r="CI32" s="48"/>
    </row>
    <row r="33" customFormat="1" ht="15" customHeight="1" thickTop="1" x14ac:dyDescent="0.2"/>
  </sheetData>
  <sortState xmlns:xlrd2="http://schemas.microsoft.com/office/spreadsheetml/2017/richdata2" ref="A11:CL17">
    <sortCondition ref="E11:E17"/>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2A039063-99D5-4BF3-860A-01723980C8AE}">
      <formula1>Windspd</formula1>
    </dataValidation>
    <dataValidation type="list" allowBlank="1" showInputMessage="1" showErrorMessage="1" sqref="C11:C31" xr:uid="{3495E4F4-B3CB-4340-8E5A-44CD8E89AE38}">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D07551-4411-4AC7-9862-1FC3608C1495}">
          <x14:formula1>
            <xm:f>Memb!$B$2:$B$317</xm:f>
          </x14:formula1>
          <xm:sqref>B11:B31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3DCAB-2F96-4B99-827D-B647A018D99A}">
  <dimension ref="A1:CWX671"/>
  <sheetViews>
    <sheetView topLeftCell="A45" workbookViewId="0">
      <selection activeCell="C295" sqref="C295"/>
    </sheetView>
  </sheetViews>
  <sheetFormatPr defaultColWidth="5.42578125" defaultRowHeight="12.75" x14ac:dyDescent="0.2"/>
  <cols>
    <col min="1" max="1" width="3.28515625" customWidth="1"/>
    <col min="2" max="2" width="15.85546875" bestFit="1" customWidth="1"/>
    <col min="3" max="3" width="46.28515625" bestFit="1" customWidth="1"/>
    <col min="4" max="4" width="20" customWidth="1"/>
    <col min="5" max="5" width="44.42578125" bestFit="1" customWidth="1"/>
    <col min="6" max="6" width="12.5703125" style="39" customWidth="1"/>
    <col min="7" max="7" width="17.140625" style="212" customWidth="1"/>
    <col min="8" max="8" width="17.140625" customWidth="1"/>
    <col min="9" max="9" width="17.140625" style="39" customWidth="1"/>
    <col min="10" max="15" width="17.140625" style="216" customWidth="1"/>
    <col min="16" max="2650" width="5.42578125" style="212"/>
  </cols>
  <sheetData>
    <row r="1" spans="2:2650" ht="13.5" thickTop="1" x14ac:dyDescent="0.2">
      <c r="B1" s="266"/>
      <c r="C1" s="267"/>
      <c r="D1" s="267"/>
      <c r="E1" s="268"/>
      <c r="F1" s="318"/>
      <c r="G1" s="218"/>
      <c r="H1" s="218"/>
      <c r="I1" s="218"/>
      <c r="J1" s="218"/>
      <c r="K1" s="218"/>
      <c r="L1" s="218"/>
      <c r="M1" s="219"/>
    </row>
    <row r="2" spans="2:2650" ht="24" thickBot="1" x14ac:dyDescent="0.25">
      <c r="B2" s="222" t="s">
        <v>1132</v>
      </c>
      <c r="C2" s="269"/>
      <c r="D2" s="269"/>
      <c r="E2" s="270"/>
      <c r="F2" s="222" t="s">
        <v>1133</v>
      </c>
      <c r="G2" s="220"/>
      <c r="H2" s="220"/>
      <c r="I2" s="220"/>
      <c r="J2" s="220"/>
      <c r="K2" s="220"/>
      <c r="L2" s="220"/>
      <c r="M2" s="221"/>
    </row>
    <row r="3" spans="2:2650" s="256" customFormat="1" ht="13.5" thickTop="1" x14ac:dyDescent="0.2">
      <c r="B3" s="256" t="s">
        <v>346</v>
      </c>
      <c r="C3" s="256" t="s">
        <v>351</v>
      </c>
      <c r="D3" s="256" t="s">
        <v>828</v>
      </c>
      <c r="E3" s="256" t="s">
        <v>829</v>
      </c>
      <c r="F3" s="256" t="s">
        <v>797</v>
      </c>
      <c r="G3" s="256" t="s">
        <v>348</v>
      </c>
      <c r="H3" s="256" t="s">
        <v>89</v>
      </c>
      <c r="I3" s="256" t="s">
        <v>90</v>
      </c>
      <c r="J3" s="256" t="s">
        <v>91</v>
      </c>
      <c r="K3" s="256" t="s">
        <v>92</v>
      </c>
      <c r="L3" s="256" t="s">
        <v>831</v>
      </c>
      <c r="M3" s="256" t="s">
        <v>832</v>
      </c>
    </row>
    <row r="4" spans="2:2650" x14ac:dyDescent="0.2">
      <c r="B4" s="209">
        <v>44507</v>
      </c>
      <c r="C4" s="316" t="s">
        <v>352</v>
      </c>
      <c r="D4" s="39" t="s">
        <v>774</v>
      </c>
      <c r="E4" s="44" t="s">
        <v>805</v>
      </c>
      <c r="F4" s="257">
        <v>16</v>
      </c>
      <c r="G4" s="258" t="s">
        <v>242</v>
      </c>
      <c r="H4" s="258" t="s">
        <v>147</v>
      </c>
      <c r="I4" s="258" t="s">
        <v>243</v>
      </c>
      <c r="J4" s="258" t="s">
        <v>781</v>
      </c>
      <c r="K4" s="258" t="s">
        <v>607</v>
      </c>
      <c r="L4" s="258" t="s">
        <v>472</v>
      </c>
      <c r="M4" s="258"/>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row>
    <row r="5" spans="2:2650" x14ac:dyDescent="0.2">
      <c r="B5" s="44" t="s">
        <v>803</v>
      </c>
      <c r="C5" s="316" t="s">
        <v>354</v>
      </c>
      <c r="D5" s="44" t="s">
        <v>834</v>
      </c>
      <c r="E5" s="315" t="s">
        <v>820</v>
      </c>
      <c r="F5" s="257">
        <v>14</v>
      </c>
      <c r="G5" s="258" t="s">
        <v>280</v>
      </c>
      <c r="H5" s="258" t="s">
        <v>749</v>
      </c>
      <c r="I5" s="258" t="s">
        <v>282</v>
      </c>
      <c r="J5" s="258" t="s">
        <v>406</v>
      </c>
      <c r="K5" s="258" t="s">
        <v>768</v>
      </c>
      <c r="L5" s="258" t="s">
        <v>758</v>
      </c>
      <c r="M5" s="258"/>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row>
    <row r="6" spans="2:2650" x14ac:dyDescent="0.2">
      <c r="B6" s="259">
        <v>44521</v>
      </c>
      <c r="C6" s="316" t="s">
        <v>352</v>
      </c>
      <c r="D6" s="257" t="s">
        <v>775</v>
      </c>
      <c r="E6" s="257" t="s">
        <v>865</v>
      </c>
      <c r="F6" s="257">
        <v>18</v>
      </c>
      <c r="G6" s="258" t="s">
        <v>202</v>
      </c>
      <c r="H6" s="258" t="s">
        <v>218</v>
      </c>
      <c r="I6" s="258" t="s">
        <v>478</v>
      </c>
      <c r="J6" s="258" t="s">
        <v>639</v>
      </c>
      <c r="K6" s="319" t="s">
        <v>767</v>
      </c>
      <c r="L6" s="258" t="s">
        <v>763</v>
      </c>
      <c r="M6" s="258"/>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row>
    <row r="7" spans="2:2650" x14ac:dyDescent="0.2">
      <c r="B7" s="259">
        <v>44528</v>
      </c>
      <c r="C7" s="316" t="s">
        <v>352</v>
      </c>
      <c r="D7" s="257" t="s">
        <v>775</v>
      </c>
      <c r="E7" s="257" t="s">
        <v>866</v>
      </c>
      <c r="F7" s="257">
        <v>19</v>
      </c>
      <c r="G7" s="258" t="s">
        <v>162</v>
      </c>
      <c r="H7" s="258" t="s">
        <v>198</v>
      </c>
      <c r="I7" s="258" t="s">
        <v>745</v>
      </c>
      <c r="J7" s="261" t="s">
        <v>810</v>
      </c>
      <c r="K7" s="258" t="s">
        <v>286</v>
      </c>
      <c r="L7" s="258" t="s">
        <v>788</v>
      </c>
      <c r="M7" s="258" t="s">
        <v>786</v>
      </c>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row>
    <row r="8" spans="2:2650" x14ac:dyDescent="0.2">
      <c r="B8" s="259">
        <v>44534</v>
      </c>
      <c r="C8" s="316" t="s">
        <v>353</v>
      </c>
      <c r="D8" s="257" t="s">
        <v>775</v>
      </c>
      <c r="E8" s="257" t="s">
        <v>827</v>
      </c>
      <c r="F8" s="257">
        <v>12</v>
      </c>
      <c r="G8" s="258" t="s">
        <v>131</v>
      </c>
      <c r="H8" s="258" t="s">
        <v>741</v>
      </c>
      <c r="I8" s="258" t="s">
        <v>363</v>
      </c>
      <c r="J8" s="258" t="s">
        <v>479</v>
      </c>
      <c r="K8" s="258" t="s">
        <v>576</v>
      </c>
      <c r="L8" s="258" t="s">
        <v>520</v>
      </c>
      <c r="M8" s="258" t="s">
        <v>153</v>
      </c>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row>
    <row r="9" spans="2:2650" x14ac:dyDescent="0.2">
      <c r="B9" s="259">
        <v>44569</v>
      </c>
      <c r="C9" s="316" t="s">
        <v>353</v>
      </c>
      <c r="D9" s="257" t="s">
        <v>775</v>
      </c>
      <c r="E9" s="257" t="s">
        <v>836</v>
      </c>
      <c r="F9" s="257">
        <v>13</v>
      </c>
      <c r="G9" s="258" t="s">
        <v>260</v>
      </c>
      <c r="H9" s="258" t="s">
        <v>196</v>
      </c>
      <c r="I9" s="258" t="s">
        <v>176</v>
      </c>
      <c r="J9" s="300" t="s">
        <v>755</v>
      </c>
      <c r="K9" s="258" t="s">
        <v>833</v>
      </c>
      <c r="L9" s="258" t="s">
        <v>268</v>
      </c>
      <c r="M9" s="258"/>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row>
    <row r="10" spans="2:2650" x14ac:dyDescent="0.2">
      <c r="B10" s="259">
        <v>44577</v>
      </c>
      <c r="C10" s="316" t="s">
        <v>352</v>
      </c>
      <c r="D10" s="257" t="s">
        <v>775</v>
      </c>
      <c r="E10" s="257" t="s">
        <v>867</v>
      </c>
      <c r="F10" s="257">
        <v>18</v>
      </c>
      <c r="G10" s="258" t="s">
        <v>202</v>
      </c>
      <c r="H10" s="258" t="s">
        <v>218</v>
      </c>
      <c r="I10" s="258" t="s">
        <v>478</v>
      </c>
      <c r="J10" s="258" t="s">
        <v>639</v>
      </c>
      <c r="K10" s="258" t="s">
        <v>767</v>
      </c>
      <c r="L10" s="258" t="s">
        <v>763</v>
      </c>
      <c r="M10" s="258"/>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row>
    <row r="11" spans="2:2650" x14ac:dyDescent="0.2">
      <c r="B11" s="259">
        <v>44584</v>
      </c>
      <c r="C11" s="316" t="s">
        <v>352</v>
      </c>
      <c r="D11" s="257" t="s">
        <v>775</v>
      </c>
      <c r="E11" s="257" t="s">
        <v>868</v>
      </c>
      <c r="F11" s="257">
        <v>10</v>
      </c>
      <c r="G11" s="258" t="s">
        <v>253</v>
      </c>
      <c r="H11" s="258" t="s">
        <v>835</v>
      </c>
      <c r="I11" s="258" t="s">
        <v>256</v>
      </c>
      <c r="J11" s="258" t="s">
        <v>195</v>
      </c>
      <c r="K11" s="258" t="s">
        <v>182</v>
      </c>
      <c r="L11" s="258" t="s">
        <v>777</v>
      </c>
      <c r="M11" s="258"/>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row>
    <row r="12" spans="2:2650" x14ac:dyDescent="0.2">
      <c r="B12" s="259">
        <v>44590</v>
      </c>
      <c r="C12" s="316" t="s">
        <v>353</v>
      </c>
      <c r="D12" s="257" t="s">
        <v>775</v>
      </c>
      <c r="E12" s="257" t="s">
        <v>837</v>
      </c>
      <c r="F12" s="257">
        <v>8</v>
      </c>
      <c r="G12" s="258" t="s">
        <v>675</v>
      </c>
      <c r="H12" s="258" t="s">
        <v>633</v>
      </c>
      <c r="I12" s="258" t="s">
        <v>642</v>
      </c>
      <c r="J12" s="258" t="s">
        <v>272</v>
      </c>
      <c r="K12" s="258" t="s">
        <v>155</v>
      </c>
      <c r="L12" s="258" t="s">
        <v>440</v>
      </c>
      <c r="M12" s="258"/>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row>
    <row r="13" spans="2:2650" x14ac:dyDescent="0.2">
      <c r="B13" s="259">
        <v>44598</v>
      </c>
      <c r="C13" s="316" t="s">
        <v>352</v>
      </c>
      <c r="D13" s="257" t="s">
        <v>773</v>
      </c>
      <c r="E13" s="257" t="s">
        <v>806</v>
      </c>
      <c r="F13" s="257">
        <v>7</v>
      </c>
      <c r="G13" s="258" t="s">
        <v>782</v>
      </c>
      <c r="H13" s="258" t="s">
        <v>476</v>
      </c>
      <c r="I13" s="258" t="s">
        <v>217</v>
      </c>
      <c r="J13" s="258" t="s">
        <v>211</v>
      </c>
      <c r="K13" s="258" t="s">
        <v>186</v>
      </c>
      <c r="L13" s="258" t="s">
        <v>800</v>
      </c>
      <c r="M13" s="258" t="s">
        <v>135</v>
      </c>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row>
    <row r="14" spans="2:2650" x14ac:dyDescent="0.2">
      <c r="B14" s="259">
        <v>44604</v>
      </c>
      <c r="C14" s="316" t="s">
        <v>353</v>
      </c>
      <c r="D14" s="257" t="s">
        <v>775</v>
      </c>
      <c r="E14" s="317" t="s">
        <v>1131</v>
      </c>
      <c r="F14" s="257">
        <v>19</v>
      </c>
      <c r="G14" s="258" t="s">
        <v>162</v>
      </c>
      <c r="H14" s="258" t="s">
        <v>198</v>
      </c>
      <c r="I14" s="258" t="s">
        <v>745</v>
      </c>
      <c r="J14" s="261" t="s">
        <v>810</v>
      </c>
      <c r="K14" s="258" t="s">
        <v>286</v>
      </c>
      <c r="L14" s="258" t="s">
        <v>788</v>
      </c>
      <c r="M14" s="258" t="s">
        <v>786</v>
      </c>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row>
    <row r="15" spans="2:2650" x14ac:dyDescent="0.2">
      <c r="B15" s="259">
        <v>44612</v>
      </c>
      <c r="C15" s="316" t="s">
        <v>352</v>
      </c>
      <c r="D15" s="257" t="s">
        <v>773</v>
      </c>
      <c r="E15" s="257" t="s">
        <v>807</v>
      </c>
      <c r="F15" s="257">
        <v>9</v>
      </c>
      <c r="G15" s="258" t="s">
        <v>137</v>
      </c>
      <c r="H15" s="258" t="s">
        <v>88</v>
      </c>
      <c r="I15" s="258" t="s">
        <v>603</v>
      </c>
      <c r="J15" s="258" t="s">
        <v>506</v>
      </c>
      <c r="K15" s="258" t="s">
        <v>673</v>
      </c>
      <c r="L15" s="258" t="s">
        <v>251</v>
      </c>
      <c r="M15" s="258"/>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row>
    <row r="16" spans="2:2650" x14ac:dyDescent="0.2">
      <c r="B16" s="259">
        <v>44619</v>
      </c>
      <c r="C16" s="316" t="s">
        <v>352</v>
      </c>
      <c r="D16" s="257" t="s">
        <v>773</v>
      </c>
      <c r="E16" s="257" t="s">
        <v>808</v>
      </c>
      <c r="F16" s="257">
        <v>12</v>
      </c>
      <c r="G16" s="258" t="s">
        <v>131</v>
      </c>
      <c r="H16" s="258" t="s">
        <v>741</v>
      </c>
      <c r="I16" s="258" t="s">
        <v>363</v>
      </c>
      <c r="J16" s="258" t="s">
        <v>479</v>
      </c>
      <c r="K16" s="258" t="s">
        <v>576</v>
      </c>
      <c r="L16" s="258" t="s">
        <v>520</v>
      </c>
      <c r="M16" s="258" t="s">
        <v>153</v>
      </c>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row>
    <row r="17" spans="2:14" s="261" customFormat="1" ht="14.25" customHeight="1" x14ac:dyDescent="0.2">
      <c r="B17" s="259">
        <v>44625</v>
      </c>
      <c r="C17" s="316" t="s">
        <v>353</v>
      </c>
      <c r="D17" s="312" t="s">
        <v>834</v>
      </c>
      <c r="E17" s="313" t="s">
        <v>1147</v>
      </c>
      <c r="F17" s="257">
        <v>1</v>
      </c>
      <c r="G17" s="258" t="s">
        <v>213</v>
      </c>
      <c r="H17" s="258" t="s">
        <v>419</v>
      </c>
      <c r="I17" s="258" t="s">
        <v>375</v>
      </c>
      <c r="J17" s="258" t="s">
        <v>920</v>
      </c>
      <c r="K17" s="258" t="s">
        <v>180</v>
      </c>
      <c r="L17" s="258" t="s">
        <v>471</v>
      </c>
      <c r="M17" s="258" t="s">
        <v>670</v>
      </c>
      <c r="N17" s="258"/>
    </row>
    <row r="18" spans="2:14" s="261" customFormat="1" ht="14.25" customHeight="1" x14ac:dyDescent="0.2">
      <c r="B18" s="259">
        <v>44633</v>
      </c>
      <c r="C18" s="316" t="s">
        <v>352</v>
      </c>
      <c r="D18" s="312">
        <v>0.58333333333333337</v>
      </c>
      <c r="E18" s="257" t="s">
        <v>1108</v>
      </c>
      <c r="F18" s="257">
        <v>2</v>
      </c>
      <c r="G18" s="258" t="s">
        <v>267</v>
      </c>
      <c r="H18" s="258" t="s">
        <v>408</v>
      </c>
      <c r="I18" s="258" t="s">
        <v>345</v>
      </c>
      <c r="J18" s="258" t="s">
        <v>281</v>
      </c>
      <c r="K18" s="258" t="s">
        <v>258</v>
      </c>
      <c r="L18" s="258" t="s">
        <v>149</v>
      </c>
      <c r="M18" s="258" t="s">
        <v>1109</v>
      </c>
      <c r="N18" s="258"/>
    </row>
    <row r="19" spans="2:14" s="261" customFormat="1" ht="14.25" customHeight="1" x14ac:dyDescent="0.2">
      <c r="B19" s="259">
        <v>44639</v>
      </c>
      <c r="C19" s="316" t="s">
        <v>353</v>
      </c>
      <c r="D19" s="312">
        <v>0.52083333333333337</v>
      </c>
      <c r="E19" s="257" t="s">
        <v>1107</v>
      </c>
      <c r="F19" s="257">
        <v>3</v>
      </c>
      <c r="G19" s="258" t="s">
        <v>783</v>
      </c>
      <c r="H19" s="258" t="s">
        <v>607</v>
      </c>
      <c r="I19" s="258" t="s">
        <v>680</v>
      </c>
      <c r="J19" s="258" t="s">
        <v>1110</v>
      </c>
      <c r="K19" s="258" t="s">
        <v>470</v>
      </c>
      <c r="L19" s="258" t="s">
        <v>221</v>
      </c>
      <c r="M19" s="258" t="s">
        <v>869</v>
      </c>
      <c r="N19" s="258"/>
    </row>
    <row r="20" spans="2:14" s="261" customFormat="1" ht="14.25" customHeight="1" x14ac:dyDescent="0.2">
      <c r="B20" s="259">
        <v>44646</v>
      </c>
      <c r="C20" s="316" t="s">
        <v>353</v>
      </c>
      <c r="D20" s="312">
        <v>0.52083333333333337</v>
      </c>
      <c r="E20" s="313" t="s">
        <v>1111</v>
      </c>
      <c r="F20" s="257">
        <v>5</v>
      </c>
      <c r="G20" s="258" t="s">
        <v>792</v>
      </c>
      <c r="H20" s="258" t="s">
        <v>766</v>
      </c>
      <c r="I20" s="258" t="s">
        <v>764</v>
      </c>
      <c r="J20" s="258" t="s">
        <v>547</v>
      </c>
      <c r="K20" s="258" t="s">
        <v>143</v>
      </c>
      <c r="L20" s="258" t="s">
        <v>343</v>
      </c>
      <c r="M20" s="258" t="s">
        <v>850</v>
      </c>
      <c r="N20" s="258"/>
    </row>
    <row r="21" spans="2:14" s="261" customFormat="1" ht="14.25" customHeight="1" x14ac:dyDescent="0.2">
      <c r="B21" s="259">
        <v>44653</v>
      </c>
      <c r="C21" s="316" t="s">
        <v>353</v>
      </c>
      <c r="D21" s="312">
        <v>0.52083333333333337</v>
      </c>
      <c r="E21" s="257" t="s">
        <v>1112</v>
      </c>
      <c r="F21" s="257">
        <v>4</v>
      </c>
      <c r="G21" s="258" t="s">
        <v>265</v>
      </c>
      <c r="H21" s="258" t="s">
        <v>264</v>
      </c>
      <c r="I21" s="258" t="s">
        <v>577</v>
      </c>
      <c r="J21" s="258" t="s">
        <v>252</v>
      </c>
      <c r="K21" s="258" t="s">
        <v>871</v>
      </c>
      <c r="L21" s="258" t="s">
        <v>477</v>
      </c>
      <c r="M21" s="258" t="s">
        <v>787</v>
      </c>
      <c r="N21" s="258"/>
    </row>
    <row r="22" spans="2:14" s="261" customFormat="1" ht="14.25" customHeight="1" x14ac:dyDescent="0.2">
      <c r="B22" s="259">
        <v>44661</v>
      </c>
      <c r="C22" s="316" t="s">
        <v>352</v>
      </c>
      <c r="D22" s="312">
        <v>0.58333333333333337</v>
      </c>
      <c r="E22" s="257" t="s">
        <v>1113</v>
      </c>
      <c r="F22" s="271">
        <v>7</v>
      </c>
      <c r="G22" s="258" t="s">
        <v>782</v>
      </c>
      <c r="H22" s="258" t="s">
        <v>476</v>
      </c>
      <c r="I22" s="258" t="s">
        <v>217</v>
      </c>
      <c r="J22" s="258" t="s">
        <v>211</v>
      </c>
      <c r="K22" s="258" t="s">
        <v>186</v>
      </c>
      <c r="L22" s="258" t="s">
        <v>800</v>
      </c>
      <c r="M22" s="258" t="s">
        <v>856</v>
      </c>
      <c r="N22" s="258"/>
    </row>
    <row r="23" spans="2:14" s="261" customFormat="1" ht="14.25" customHeight="1" x14ac:dyDescent="0.2">
      <c r="B23" s="259">
        <v>44667</v>
      </c>
      <c r="C23" s="316" t="s">
        <v>353</v>
      </c>
      <c r="D23" s="312">
        <v>0.52083333333333337</v>
      </c>
      <c r="E23" s="313" t="s">
        <v>1114</v>
      </c>
      <c r="F23" s="271">
        <v>8</v>
      </c>
      <c r="G23" s="258" t="s">
        <v>675</v>
      </c>
      <c r="H23" s="258" t="s">
        <v>633</v>
      </c>
      <c r="I23" s="258" t="s">
        <v>642</v>
      </c>
      <c r="J23" s="258" t="s">
        <v>272</v>
      </c>
      <c r="K23" s="258" t="s">
        <v>155</v>
      </c>
      <c r="L23" s="258" t="s">
        <v>440</v>
      </c>
      <c r="M23" s="258" t="s">
        <v>879</v>
      </c>
      <c r="N23" s="258"/>
    </row>
    <row r="24" spans="2:14" s="261" customFormat="1" x14ac:dyDescent="0.2">
      <c r="B24" s="259">
        <v>44674</v>
      </c>
      <c r="C24" s="316" t="s">
        <v>353</v>
      </c>
      <c r="D24" s="312">
        <v>0.52083333333333337</v>
      </c>
      <c r="E24" s="257" t="s">
        <v>1112</v>
      </c>
      <c r="F24" s="271">
        <v>9</v>
      </c>
      <c r="G24" s="258" t="s">
        <v>137</v>
      </c>
      <c r="H24" s="258" t="s">
        <v>88</v>
      </c>
      <c r="I24" s="258" t="s">
        <v>603</v>
      </c>
      <c r="J24" s="258" t="s">
        <v>506</v>
      </c>
      <c r="K24" s="258" t="s">
        <v>182</v>
      </c>
      <c r="L24" s="258" t="s">
        <v>777</v>
      </c>
      <c r="M24" s="258" t="s">
        <v>1115</v>
      </c>
      <c r="N24" s="258"/>
    </row>
    <row r="25" spans="2:14" s="261" customFormat="1" x14ac:dyDescent="0.2">
      <c r="B25" s="259">
        <v>44682</v>
      </c>
      <c r="C25" s="316" t="s">
        <v>352</v>
      </c>
      <c r="D25" s="312">
        <v>0.58333333333333337</v>
      </c>
      <c r="E25" s="257" t="s">
        <v>1108</v>
      </c>
      <c r="F25" s="271">
        <v>10</v>
      </c>
      <c r="G25" s="258" t="s">
        <v>253</v>
      </c>
      <c r="H25" s="258" t="s">
        <v>835</v>
      </c>
      <c r="I25" s="258" t="s">
        <v>256</v>
      </c>
      <c r="J25" s="258" t="s">
        <v>195</v>
      </c>
      <c r="K25" s="258" t="s">
        <v>673</v>
      </c>
      <c r="L25" s="258" t="s">
        <v>975</v>
      </c>
      <c r="M25" s="300" t="s">
        <v>755</v>
      </c>
      <c r="N25" s="258"/>
    </row>
    <row r="26" spans="2:14" s="261" customFormat="1" x14ac:dyDescent="0.2">
      <c r="B26" s="259">
        <v>44688</v>
      </c>
      <c r="C26" s="316" t="s">
        <v>353</v>
      </c>
      <c r="D26" s="312">
        <v>0.52083333333333337</v>
      </c>
      <c r="E26" s="313" t="s">
        <v>1116</v>
      </c>
      <c r="F26" s="271">
        <v>6</v>
      </c>
      <c r="G26" s="258" t="s">
        <v>145</v>
      </c>
      <c r="H26" s="258" t="s">
        <v>274</v>
      </c>
      <c r="I26" s="258" t="s">
        <v>223</v>
      </c>
      <c r="J26" s="258" t="s">
        <v>113</v>
      </c>
      <c r="K26" s="258" t="s">
        <v>127</v>
      </c>
      <c r="L26" s="258" t="s">
        <v>672</v>
      </c>
      <c r="M26" s="258" t="s">
        <v>641</v>
      </c>
      <c r="N26" s="258"/>
    </row>
    <row r="27" spans="2:14" s="261" customFormat="1" x14ac:dyDescent="0.2">
      <c r="B27" s="259">
        <v>44695</v>
      </c>
      <c r="C27" s="316" t="s">
        <v>353</v>
      </c>
      <c r="D27" s="312">
        <v>0.52083333333333337</v>
      </c>
      <c r="E27" s="257" t="s">
        <v>1112</v>
      </c>
      <c r="F27" s="271">
        <v>12</v>
      </c>
      <c r="G27" s="258" t="s">
        <v>131</v>
      </c>
      <c r="H27" s="258" t="s">
        <v>741</v>
      </c>
      <c r="I27" s="258" t="s">
        <v>363</v>
      </c>
      <c r="J27" s="258" t="s">
        <v>479</v>
      </c>
      <c r="K27" s="258" t="s">
        <v>576</v>
      </c>
      <c r="L27" s="258" t="s">
        <v>520</v>
      </c>
      <c r="M27" s="258" t="s">
        <v>153</v>
      </c>
      <c r="N27" s="258"/>
    </row>
    <row r="28" spans="2:14" s="261" customFormat="1" x14ac:dyDescent="0.2">
      <c r="B28" s="259">
        <v>44703</v>
      </c>
      <c r="C28" s="316" t="s">
        <v>352</v>
      </c>
      <c r="D28" s="312">
        <v>0.58333333333333337</v>
      </c>
      <c r="E28" s="257" t="s">
        <v>1113</v>
      </c>
      <c r="F28" s="271">
        <v>21</v>
      </c>
      <c r="G28" s="258" t="s">
        <v>169</v>
      </c>
      <c r="H28" s="258" t="s">
        <v>240</v>
      </c>
      <c r="I28" s="258" t="s">
        <v>206</v>
      </c>
      <c r="J28" s="258" t="s">
        <v>784</v>
      </c>
      <c r="K28" s="258" t="s">
        <v>118</v>
      </c>
      <c r="L28" s="258" t="s">
        <v>779</v>
      </c>
      <c r="M28" s="258" t="s">
        <v>848</v>
      </c>
      <c r="N28" s="258"/>
    </row>
    <row r="29" spans="2:14" s="261" customFormat="1" x14ac:dyDescent="0.2">
      <c r="B29" s="259">
        <v>44709</v>
      </c>
      <c r="C29" s="316" t="s">
        <v>353</v>
      </c>
      <c r="D29" s="312">
        <v>0.52083333333333337</v>
      </c>
      <c r="E29" s="313" t="s">
        <v>1117</v>
      </c>
      <c r="F29" s="271">
        <v>16</v>
      </c>
      <c r="G29" s="258" t="s">
        <v>242</v>
      </c>
      <c r="H29" s="258" t="s">
        <v>147</v>
      </c>
      <c r="I29" s="258" t="s">
        <v>243</v>
      </c>
      <c r="J29" s="258" t="s">
        <v>781</v>
      </c>
      <c r="K29" s="261" t="s">
        <v>946</v>
      </c>
      <c r="L29" s="258" t="s">
        <v>1118</v>
      </c>
      <c r="M29" s="261" t="s">
        <v>472</v>
      </c>
      <c r="N29" s="258"/>
    </row>
    <row r="30" spans="2:14" s="261" customFormat="1" x14ac:dyDescent="0.2">
      <c r="B30" s="259">
        <v>44717</v>
      </c>
      <c r="C30" s="316" t="s">
        <v>352</v>
      </c>
      <c r="D30" s="312">
        <v>0.58333333333333337</v>
      </c>
      <c r="E30" s="257" t="s">
        <v>1108</v>
      </c>
      <c r="F30" s="271">
        <v>13</v>
      </c>
      <c r="G30" s="258" t="s">
        <v>260</v>
      </c>
      <c r="H30" s="258" t="s">
        <v>196</v>
      </c>
      <c r="I30" s="258" t="s">
        <v>176</v>
      </c>
      <c r="J30" s="258" t="s">
        <v>859</v>
      </c>
      <c r="K30" s="258" t="s">
        <v>833</v>
      </c>
      <c r="L30" s="258" t="s">
        <v>268</v>
      </c>
      <c r="M30" s="258" t="s">
        <v>825</v>
      </c>
      <c r="N30" s="258"/>
    </row>
    <row r="31" spans="2:14" s="261" customFormat="1" x14ac:dyDescent="0.2">
      <c r="B31" s="259">
        <v>44724</v>
      </c>
      <c r="C31" s="316" t="s">
        <v>352</v>
      </c>
      <c r="D31" s="312">
        <v>0.58333333333333337</v>
      </c>
      <c r="E31" s="257" t="s">
        <v>1113</v>
      </c>
      <c r="F31" s="271">
        <v>14</v>
      </c>
      <c r="G31" s="258" t="s">
        <v>280</v>
      </c>
      <c r="H31" s="258" t="s">
        <v>749</v>
      </c>
      <c r="I31" s="258" t="s">
        <v>282</v>
      </c>
      <c r="J31" s="258" t="s">
        <v>406</v>
      </c>
      <c r="K31" s="258" t="s">
        <v>768</v>
      </c>
      <c r="L31" s="258" t="s">
        <v>758</v>
      </c>
      <c r="M31" s="261" t="s">
        <v>948</v>
      </c>
      <c r="N31" s="258"/>
    </row>
    <row r="32" spans="2:14" s="261" customFormat="1" x14ac:dyDescent="0.2">
      <c r="B32" s="259">
        <v>44730</v>
      </c>
      <c r="C32" s="316" t="s">
        <v>353</v>
      </c>
      <c r="D32" s="312">
        <v>0.52083333333333337</v>
      </c>
      <c r="E32" s="257" t="s">
        <v>1107</v>
      </c>
      <c r="F32" s="271">
        <v>18</v>
      </c>
      <c r="G32" s="258" t="s">
        <v>202</v>
      </c>
      <c r="H32" s="258" t="s">
        <v>218</v>
      </c>
      <c r="I32" s="258" t="s">
        <v>478</v>
      </c>
      <c r="J32" s="258" t="s">
        <v>639</v>
      </c>
      <c r="K32" s="258" t="s">
        <v>862</v>
      </c>
      <c r="L32" s="258" t="s">
        <v>763</v>
      </c>
      <c r="M32" s="258" t="s">
        <v>870</v>
      </c>
      <c r="N32" s="258"/>
    </row>
    <row r="33" spans="2:14" s="261" customFormat="1" x14ac:dyDescent="0.2">
      <c r="B33" s="259">
        <v>44737</v>
      </c>
      <c r="C33" s="316" t="s">
        <v>354</v>
      </c>
      <c r="D33" s="312" t="s">
        <v>834</v>
      </c>
      <c r="E33" s="314" t="s">
        <v>1119</v>
      </c>
      <c r="F33" s="271">
        <v>6</v>
      </c>
      <c r="G33" s="258" t="s">
        <v>145</v>
      </c>
      <c r="H33" s="258" t="s">
        <v>274</v>
      </c>
      <c r="I33" s="258" t="s">
        <v>223</v>
      </c>
      <c r="J33" s="258" t="s">
        <v>113</v>
      </c>
      <c r="K33" s="258" t="s">
        <v>127</v>
      </c>
      <c r="L33" s="258" t="s">
        <v>672</v>
      </c>
      <c r="M33" s="258" t="s">
        <v>761</v>
      </c>
      <c r="N33" s="258"/>
    </row>
    <row r="34" spans="2:14" s="261" customFormat="1" x14ac:dyDescent="0.2">
      <c r="B34" s="259">
        <v>44745</v>
      </c>
      <c r="C34" s="316" t="s">
        <v>352</v>
      </c>
      <c r="D34" s="312">
        <v>0.58333333333333337</v>
      </c>
      <c r="E34" s="257" t="s">
        <v>1108</v>
      </c>
      <c r="F34" s="271">
        <v>19</v>
      </c>
      <c r="G34" s="258" t="s">
        <v>162</v>
      </c>
      <c r="H34" s="258" t="s">
        <v>198</v>
      </c>
      <c r="I34" s="258" t="s">
        <v>745</v>
      </c>
      <c r="J34" s="261" t="s">
        <v>810</v>
      </c>
      <c r="K34" s="258" t="s">
        <v>788</v>
      </c>
      <c r="L34" s="258" t="s">
        <v>286</v>
      </c>
      <c r="M34" s="258" t="s">
        <v>786</v>
      </c>
      <c r="N34" s="258"/>
    </row>
    <row r="35" spans="2:14" s="261" customFormat="1" x14ac:dyDescent="0.2">
      <c r="B35" s="259">
        <v>44752</v>
      </c>
      <c r="C35" s="316" t="s">
        <v>352</v>
      </c>
      <c r="D35" s="312">
        <v>0.58333333333333337</v>
      </c>
      <c r="E35" s="257" t="s">
        <v>1108</v>
      </c>
      <c r="F35" s="271">
        <v>1</v>
      </c>
      <c r="G35" s="258" t="s">
        <v>213</v>
      </c>
      <c r="H35" s="258" t="s">
        <v>419</v>
      </c>
      <c r="I35" s="258" t="s">
        <v>375</v>
      </c>
      <c r="J35" s="258" t="s">
        <v>920</v>
      </c>
      <c r="K35" s="258" t="s">
        <v>180</v>
      </c>
      <c r="L35" s="258" t="s">
        <v>471</v>
      </c>
      <c r="M35" s="258" t="s">
        <v>670</v>
      </c>
      <c r="N35" s="258"/>
    </row>
    <row r="36" spans="2:14" s="261" customFormat="1" x14ac:dyDescent="0.2">
      <c r="B36" s="259">
        <v>44758</v>
      </c>
      <c r="C36" s="316" t="s">
        <v>353</v>
      </c>
      <c r="D36" s="312">
        <v>0.52083333333333337</v>
      </c>
      <c r="E36" s="313" t="s">
        <v>1120</v>
      </c>
      <c r="F36" s="271">
        <v>2</v>
      </c>
      <c r="G36" s="258" t="s">
        <v>267</v>
      </c>
      <c r="H36" s="258" t="s">
        <v>408</v>
      </c>
      <c r="I36" s="258" t="s">
        <v>345</v>
      </c>
      <c r="J36" s="258" t="s">
        <v>281</v>
      </c>
      <c r="K36" s="258" t="s">
        <v>258</v>
      </c>
      <c r="L36" s="258" t="s">
        <v>149</v>
      </c>
      <c r="M36" s="258" t="s">
        <v>1109</v>
      </c>
      <c r="N36" s="258"/>
    </row>
    <row r="37" spans="2:14" s="261" customFormat="1" x14ac:dyDescent="0.2">
      <c r="B37" s="259">
        <v>44766</v>
      </c>
      <c r="C37" s="316" t="s">
        <v>352</v>
      </c>
      <c r="D37" s="312">
        <v>0.58333333333333337</v>
      </c>
      <c r="E37" s="257" t="s">
        <v>1108</v>
      </c>
      <c r="F37" s="271">
        <v>3</v>
      </c>
      <c r="G37" s="258" t="s">
        <v>783</v>
      </c>
      <c r="H37" s="258" t="s">
        <v>607</v>
      </c>
      <c r="I37" s="258" t="s">
        <v>680</v>
      </c>
      <c r="J37" s="258" t="s">
        <v>1110</v>
      </c>
      <c r="K37" s="258" t="s">
        <v>470</v>
      </c>
      <c r="L37" s="258" t="s">
        <v>221</v>
      </c>
      <c r="M37" s="258" t="s">
        <v>869</v>
      </c>
      <c r="N37" s="258"/>
    </row>
    <row r="38" spans="2:14" s="261" customFormat="1" x14ac:dyDescent="0.2">
      <c r="B38" s="259">
        <v>44773</v>
      </c>
      <c r="C38" s="316" t="s">
        <v>352</v>
      </c>
      <c r="D38" s="312">
        <v>0.58333333333333337</v>
      </c>
      <c r="E38" s="257" t="s">
        <v>1108</v>
      </c>
      <c r="F38" s="271">
        <v>8</v>
      </c>
      <c r="G38" s="258" t="s">
        <v>675</v>
      </c>
      <c r="H38" s="258" t="s">
        <v>633</v>
      </c>
      <c r="I38" s="258" t="s">
        <v>642</v>
      </c>
      <c r="J38" s="258" t="s">
        <v>272</v>
      </c>
      <c r="K38" s="258" t="s">
        <v>155</v>
      </c>
      <c r="L38" s="258" t="s">
        <v>440</v>
      </c>
      <c r="M38" s="258" t="s">
        <v>879</v>
      </c>
      <c r="N38" s="258"/>
    </row>
    <row r="39" spans="2:14" s="261" customFormat="1" x14ac:dyDescent="0.2">
      <c r="B39" s="259">
        <v>44779</v>
      </c>
      <c r="C39" s="316" t="s">
        <v>353</v>
      </c>
      <c r="D39" s="312">
        <v>0.52083333333333337</v>
      </c>
      <c r="E39" s="313" t="s">
        <v>1121</v>
      </c>
      <c r="F39" s="271">
        <v>9</v>
      </c>
      <c r="G39" s="258" t="s">
        <v>137</v>
      </c>
      <c r="H39" s="258" t="s">
        <v>88</v>
      </c>
      <c r="I39" s="258" t="s">
        <v>603</v>
      </c>
      <c r="J39" s="258" t="s">
        <v>506</v>
      </c>
      <c r="K39" s="258" t="s">
        <v>182</v>
      </c>
      <c r="L39" s="258" t="s">
        <v>777</v>
      </c>
      <c r="M39" s="258" t="s">
        <v>1115</v>
      </c>
      <c r="N39" s="258"/>
    </row>
    <row r="40" spans="2:14" s="261" customFormat="1" x14ac:dyDescent="0.2">
      <c r="B40" s="259">
        <v>44787</v>
      </c>
      <c r="C40" s="316" t="s">
        <v>352</v>
      </c>
      <c r="D40" s="312">
        <v>0.58333333333333337</v>
      </c>
      <c r="E40" s="257" t="s">
        <v>1108</v>
      </c>
      <c r="F40" s="271">
        <v>12</v>
      </c>
      <c r="G40" s="258" t="s">
        <v>131</v>
      </c>
      <c r="H40" s="258" t="s">
        <v>741</v>
      </c>
      <c r="I40" s="258" t="s">
        <v>363</v>
      </c>
      <c r="J40" s="258" t="s">
        <v>479</v>
      </c>
      <c r="K40" s="258" t="s">
        <v>576</v>
      </c>
      <c r="L40" s="258" t="s">
        <v>520</v>
      </c>
      <c r="M40" s="258" t="s">
        <v>153</v>
      </c>
      <c r="N40" s="258"/>
    </row>
    <row r="41" spans="2:14" s="261" customFormat="1" ht="14.25" customHeight="1" x14ac:dyDescent="0.2">
      <c r="B41" s="259">
        <v>44793</v>
      </c>
      <c r="C41" s="316" t="s">
        <v>353</v>
      </c>
      <c r="D41" s="312">
        <v>0.52083333333333337</v>
      </c>
      <c r="E41" s="257" t="s">
        <v>1107</v>
      </c>
      <c r="F41" s="257">
        <v>13</v>
      </c>
      <c r="G41" s="258" t="s">
        <v>260</v>
      </c>
      <c r="H41" s="258" t="s">
        <v>196</v>
      </c>
      <c r="I41" s="258" t="s">
        <v>176</v>
      </c>
      <c r="J41" s="258" t="s">
        <v>859</v>
      </c>
      <c r="K41" s="258" t="s">
        <v>833</v>
      </c>
      <c r="L41" s="258" t="s">
        <v>268</v>
      </c>
      <c r="M41" s="258" t="s">
        <v>825</v>
      </c>
      <c r="N41" s="258"/>
    </row>
    <row r="42" spans="2:14" s="261" customFormat="1" ht="14.25" customHeight="1" x14ac:dyDescent="0.2">
      <c r="B42" s="259">
        <v>44800</v>
      </c>
      <c r="C42" s="316" t="s">
        <v>354</v>
      </c>
      <c r="D42" s="312" t="s">
        <v>834</v>
      </c>
      <c r="E42" s="314" t="s">
        <v>1122</v>
      </c>
      <c r="F42" s="257">
        <v>10</v>
      </c>
      <c r="G42" s="258" t="s">
        <v>253</v>
      </c>
      <c r="H42" s="258" t="s">
        <v>835</v>
      </c>
      <c r="I42" s="258" t="s">
        <v>256</v>
      </c>
      <c r="J42" s="258" t="s">
        <v>195</v>
      </c>
      <c r="K42" s="258" t="s">
        <v>673</v>
      </c>
      <c r="L42" s="258" t="s">
        <v>975</v>
      </c>
      <c r="M42" s="258"/>
      <c r="N42" s="258"/>
    </row>
    <row r="43" spans="2:14" s="261" customFormat="1" ht="15.75" customHeight="1" x14ac:dyDescent="0.2">
      <c r="B43" s="259">
        <v>44807</v>
      </c>
      <c r="C43" s="316" t="s">
        <v>353</v>
      </c>
      <c r="D43" s="312">
        <v>0.52083333333333337</v>
      </c>
      <c r="E43" s="313" t="s">
        <v>1123</v>
      </c>
      <c r="F43" s="257">
        <v>4</v>
      </c>
      <c r="G43" s="258" t="s">
        <v>265</v>
      </c>
      <c r="H43" s="258" t="s">
        <v>264</v>
      </c>
      <c r="I43" s="258" t="s">
        <v>577</v>
      </c>
      <c r="J43" s="258" t="s">
        <v>252</v>
      </c>
      <c r="K43" s="258" t="s">
        <v>871</v>
      </c>
      <c r="L43" s="258" t="s">
        <v>477</v>
      </c>
      <c r="M43" s="258" t="s">
        <v>787</v>
      </c>
      <c r="N43" s="258"/>
    </row>
    <row r="44" spans="2:14" s="261" customFormat="1" ht="14.25" customHeight="1" x14ac:dyDescent="0.2">
      <c r="B44" s="259">
        <v>44815</v>
      </c>
      <c r="C44" s="316" t="s">
        <v>352</v>
      </c>
      <c r="D44" s="312">
        <v>0.58333333333333337</v>
      </c>
      <c r="E44" s="257" t="s">
        <v>1108</v>
      </c>
      <c r="F44" s="257">
        <v>14</v>
      </c>
      <c r="G44" s="258" t="s">
        <v>280</v>
      </c>
      <c r="H44" s="258" t="s">
        <v>749</v>
      </c>
      <c r="I44" s="258" t="s">
        <v>282</v>
      </c>
      <c r="J44" s="258" t="s">
        <v>406</v>
      </c>
      <c r="K44" s="258" t="s">
        <v>768</v>
      </c>
      <c r="L44" s="258" t="s">
        <v>758</v>
      </c>
      <c r="M44" s="261" t="s">
        <v>948</v>
      </c>
      <c r="N44" s="258"/>
    </row>
    <row r="45" spans="2:14" s="261" customFormat="1" ht="14.25" customHeight="1" x14ac:dyDescent="0.2">
      <c r="B45" s="259">
        <v>44821</v>
      </c>
      <c r="C45" s="316" t="s">
        <v>354</v>
      </c>
      <c r="D45" s="312" t="s">
        <v>834</v>
      </c>
      <c r="E45" s="260" t="s">
        <v>1124</v>
      </c>
      <c r="F45" s="257">
        <v>21</v>
      </c>
      <c r="G45" s="258" t="s">
        <v>169</v>
      </c>
      <c r="H45" s="258" t="s">
        <v>240</v>
      </c>
      <c r="I45" s="258" t="s">
        <v>206</v>
      </c>
      <c r="J45" s="258" t="s">
        <v>784</v>
      </c>
      <c r="K45" s="258" t="s">
        <v>118</v>
      </c>
      <c r="L45" s="258" t="s">
        <v>779</v>
      </c>
      <c r="M45" s="258" t="s">
        <v>848</v>
      </c>
      <c r="N45" s="258"/>
    </row>
    <row r="46" spans="2:14" s="261" customFormat="1" ht="14.25" customHeight="1" x14ac:dyDescent="0.2">
      <c r="B46" s="259">
        <v>44828</v>
      </c>
      <c r="C46" s="316" t="s">
        <v>353</v>
      </c>
      <c r="D46" s="312">
        <v>0.52083333333333337</v>
      </c>
      <c r="E46" s="313" t="s">
        <v>1125</v>
      </c>
      <c r="F46" s="257">
        <v>6</v>
      </c>
      <c r="G46" s="258" t="s">
        <v>145</v>
      </c>
      <c r="H46" s="258" t="s">
        <v>274</v>
      </c>
      <c r="I46" s="258" t="s">
        <v>223</v>
      </c>
      <c r="J46" s="258" t="s">
        <v>113</v>
      </c>
      <c r="K46" s="258" t="s">
        <v>127</v>
      </c>
      <c r="L46" s="258" t="s">
        <v>672</v>
      </c>
      <c r="M46" s="258"/>
      <c r="N46" s="258"/>
    </row>
    <row r="47" spans="2:14" s="261" customFormat="1" ht="14.25" customHeight="1" x14ac:dyDescent="0.2">
      <c r="B47" s="259">
        <v>44835</v>
      </c>
      <c r="C47" s="316" t="s">
        <v>354</v>
      </c>
      <c r="D47" s="312" t="s">
        <v>834</v>
      </c>
      <c r="E47" s="314" t="s">
        <v>1011</v>
      </c>
      <c r="F47" s="257">
        <v>5</v>
      </c>
      <c r="G47" s="258" t="s">
        <v>792</v>
      </c>
      <c r="H47" s="258" t="s">
        <v>766</v>
      </c>
      <c r="I47" s="258" t="s">
        <v>764</v>
      </c>
      <c r="J47" s="258" t="s">
        <v>547</v>
      </c>
      <c r="K47" s="258" t="s">
        <v>143</v>
      </c>
      <c r="L47" s="258" t="s">
        <v>343</v>
      </c>
      <c r="M47" s="258" t="s">
        <v>850</v>
      </c>
      <c r="N47" s="258"/>
    </row>
    <row r="48" spans="2:14" s="261" customFormat="1" ht="14.25" customHeight="1" x14ac:dyDescent="0.2">
      <c r="B48" s="259">
        <v>44843</v>
      </c>
      <c r="C48" s="316" t="s">
        <v>352</v>
      </c>
      <c r="D48" s="312">
        <v>0.58333333333333337</v>
      </c>
      <c r="E48" s="257" t="s">
        <v>1108</v>
      </c>
      <c r="F48" s="257">
        <v>16</v>
      </c>
      <c r="G48" s="258" t="s">
        <v>242</v>
      </c>
      <c r="H48" s="258" t="s">
        <v>147</v>
      </c>
      <c r="I48" s="258" t="s">
        <v>243</v>
      </c>
      <c r="J48" s="258" t="s">
        <v>781</v>
      </c>
      <c r="K48" s="261" t="s">
        <v>946</v>
      </c>
      <c r="L48" s="258" t="s">
        <v>1118</v>
      </c>
      <c r="M48" s="261" t="s">
        <v>472</v>
      </c>
      <c r="N48" s="258"/>
    </row>
    <row r="49" spans="2:14" s="261" customFormat="1" ht="14.25" customHeight="1" x14ac:dyDescent="0.2">
      <c r="B49" s="259">
        <v>44849</v>
      </c>
      <c r="C49" s="316" t="s">
        <v>354</v>
      </c>
      <c r="D49" s="312" t="s">
        <v>834</v>
      </c>
      <c r="E49" s="314" t="s">
        <v>1126</v>
      </c>
      <c r="F49" s="257">
        <v>20</v>
      </c>
      <c r="G49" s="258" t="s">
        <v>184</v>
      </c>
      <c r="H49" s="258" t="s">
        <v>641</v>
      </c>
      <c r="I49" s="258" t="s">
        <v>839</v>
      </c>
      <c r="J49" s="258" t="s">
        <v>188</v>
      </c>
      <c r="K49" s="258" t="s">
        <v>796</v>
      </c>
      <c r="L49" s="258" t="s">
        <v>761</v>
      </c>
      <c r="M49" s="258" t="s">
        <v>1127</v>
      </c>
      <c r="N49" s="258"/>
    </row>
    <row r="50" spans="2:14" s="261" customFormat="1" ht="14.25" customHeight="1" x14ac:dyDescent="0.2">
      <c r="B50" s="259">
        <v>44857</v>
      </c>
      <c r="C50" s="316" t="s">
        <v>352</v>
      </c>
      <c r="D50" s="312">
        <v>0.58333333333333337</v>
      </c>
      <c r="E50" s="257" t="s">
        <v>1108</v>
      </c>
      <c r="F50" s="257">
        <v>16</v>
      </c>
      <c r="G50" s="258" t="s">
        <v>242</v>
      </c>
      <c r="H50" s="258" t="s">
        <v>147</v>
      </c>
      <c r="I50" s="258" t="s">
        <v>243</v>
      </c>
      <c r="J50" s="258" t="s">
        <v>781</v>
      </c>
      <c r="K50" s="261" t="s">
        <v>946</v>
      </c>
      <c r="L50" s="258" t="s">
        <v>1118</v>
      </c>
      <c r="M50" s="261" t="s">
        <v>472</v>
      </c>
      <c r="N50" s="258"/>
    </row>
    <row r="51" spans="2:14" s="261" customFormat="1" ht="14.25" customHeight="1" x14ac:dyDescent="0.2">
      <c r="B51" s="259">
        <v>44863</v>
      </c>
      <c r="C51" s="316" t="s">
        <v>353</v>
      </c>
      <c r="D51" s="312">
        <v>0.52083333333333337</v>
      </c>
      <c r="E51" s="313" t="s">
        <v>1128</v>
      </c>
      <c r="F51" s="257">
        <v>18</v>
      </c>
      <c r="G51" s="258" t="s">
        <v>202</v>
      </c>
      <c r="H51" s="258" t="s">
        <v>218</v>
      </c>
      <c r="I51" s="258" t="s">
        <v>478</v>
      </c>
      <c r="J51" s="258" t="s">
        <v>639</v>
      </c>
      <c r="K51" s="258" t="s">
        <v>862</v>
      </c>
      <c r="L51" s="258" t="s">
        <v>763</v>
      </c>
      <c r="M51" s="258" t="s">
        <v>870</v>
      </c>
      <c r="N51" s="258"/>
    </row>
    <row r="52" spans="2:14" s="261" customFormat="1" ht="14.25" customHeight="1" x14ac:dyDescent="0.2">
      <c r="B52" s="259">
        <v>44870</v>
      </c>
      <c r="C52" s="316" t="s">
        <v>353</v>
      </c>
      <c r="D52" s="312">
        <v>0.52083333333333337</v>
      </c>
      <c r="E52" s="257" t="s">
        <v>1107</v>
      </c>
      <c r="F52" s="257">
        <v>19</v>
      </c>
      <c r="G52" s="258" t="s">
        <v>162</v>
      </c>
      <c r="H52" s="258" t="s">
        <v>198</v>
      </c>
      <c r="I52" s="258" t="s">
        <v>745</v>
      </c>
      <c r="J52" s="261" t="s">
        <v>810</v>
      </c>
      <c r="K52" s="258" t="s">
        <v>788</v>
      </c>
      <c r="L52" s="258" t="s">
        <v>286</v>
      </c>
      <c r="M52" s="258" t="s">
        <v>786</v>
      </c>
      <c r="N52" s="258"/>
    </row>
    <row r="53" spans="2:14" s="261" customFormat="1" ht="14.25" customHeight="1" x14ac:dyDescent="0.2">
      <c r="B53" s="259">
        <v>44877</v>
      </c>
      <c r="C53" s="316" t="s">
        <v>354</v>
      </c>
      <c r="D53" s="312" t="s">
        <v>834</v>
      </c>
      <c r="E53" s="315" t="s">
        <v>1129</v>
      </c>
      <c r="F53" s="257">
        <v>7</v>
      </c>
      <c r="G53" s="258" t="s">
        <v>782</v>
      </c>
      <c r="H53" s="258" t="s">
        <v>476</v>
      </c>
      <c r="I53" s="258" t="s">
        <v>217</v>
      </c>
      <c r="J53" s="258" t="s">
        <v>211</v>
      </c>
      <c r="K53" s="258" t="s">
        <v>186</v>
      </c>
      <c r="L53" s="258" t="s">
        <v>800</v>
      </c>
      <c r="M53" s="258" t="s">
        <v>856</v>
      </c>
      <c r="N53" s="258"/>
    </row>
    <row r="54" spans="2:14" s="261" customFormat="1" ht="14.25" customHeight="1" x14ac:dyDescent="0.2">
      <c r="B54" s="259">
        <v>44884</v>
      </c>
      <c r="C54" s="316" t="s">
        <v>353</v>
      </c>
      <c r="D54" s="312">
        <v>0.52083333333333337</v>
      </c>
      <c r="E54" s="257" t="s">
        <v>1107</v>
      </c>
      <c r="F54" s="257">
        <v>1</v>
      </c>
      <c r="G54" s="258" t="s">
        <v>213</v>
      </c>
      <c r="H54" s="258" t="s">
        <v>419</v>
      </c>
      <c r="I54" s="258" t="s">
        <v>375</v>
      </c>
      <c r="J54" s="258" t="s">
        <v>920</v>
      </c>
      <c r="K54" s="258" t="s">
        <v>180</v>
      </c>
      <c r="L54" s="258" t="s">
        <v>471</v>
      </c>
      <c r="M54" s="258" t="s">
        <v>670</v>
      </c>
      <c r="N54" s="258"/>
    </row>
    <row r="55" spans="2:14" s="261" customFormat="1" ht="14.25" customHeight="1" x14ac:dyDescent="0.2">
      <c r="B55" s="259">
        <v>44891</v>
      </c>
      <c r="C55" s="316" t="s">
        <v>353</v>
      </c>
      <c r="D55" s="312">
        <v>0.52083333333333337</v>
      </c>
      <c r="E55" s="257" t="s">
        <v>1112</v>
      </c>
      <c r="F55" s="257">
        <v>2</v>
      </c>
      <c r="G55" s="258" t="s">
        <v>267</v>
      </c>
      <c r="H55" s="258" t="s">
        <v>408</v>
      </c>
      <c r="I55" s="258" t="s">
        <v>345</v>
      </c>
      <c r="J55" s="258" t="s">
        <v>281</v>
      </c>
      <c r="K55" s="258" t="s">
        <v>258</v>
      </c>
      <c r="L55" s="258" t="s">
        <v>149</v>
      </c>
      <c r="M55" s="258" t="s">
        <v>1109</v>
      </c>
      <c r="N55" s="258"/>
    </row>
    <row r="56" spans="2:14" s="261" customFormat="1" ht="14.25" customHeight="1" x14ac:dyDescent="0.2">
      <c r="B56" s="259">
        <v>44905</v>
      </c>
      <c r="C56" s="316" t="s">
        <v>353</v>
      </c>
      <c r="D56" s="312">
        <v>0.52083333333333337</v>
      </c>
      <c r="E56" s="313" t="s">
        <v>1130</v>
      </c>
      <c r="F56" s="257">
        <v>4</v>
      </c>
      <c r="G56" s="258" t="s">
        <v>265</v>
      </c>
      <c r="H56" s="258" t="s">
        <v>264</v>
      </c>
      <c r="I56" s="258" t="s">
        <v>577</v>
      </c>
      <c r="J56" s="258" t="s">
        <v>252</v>
      </c>
      <c r="K56" s="258" t="s">
        <v>871</v>
      </c>
      <c r="L56" s="258" t="s">
        <v>477</v>
      </c>
      <c r="M56" s="258" t="s">
        <v>787</v>
      </c>
      <c r="N56" s="258"/>
    </row>
    <row r="57" spans="2:14" s="261" customFormat="1" ht="15" customHeight="1" x14ac:dyDescent="0.2">
      <c r="B57" s="259">
        <v>44933</v>
      </c>
      <c r="C57" s="316" t="s">
        <v>353</v>
      </c>
      <c r="D57" s="312">
        <v>0.52083333333333337</v>
      </c>
      <c r="E57" s="257" t="s">
        <v>1112</v>
      </c>
      <c r="F57" s="257">
        <v>3</v>
      </c>
      <c r="G57" s="258" t="s">
        <v>783</v>
      </c>
      <c r="H57" s="258" t="s">
        <v>607</v>
      </c>
      <c r="I57" s="258" t="s">
        <v>680</v>
      </c>
      <c r="J57" s="258" t="s">
        <v>1110</v>
      </c>
      <c r="K57" s="258" t="s">
        <v>470</v>
      </c>
      <c r="L57" s="258" t="s">
        <v>221</v>
      </c>
      <c r="M57" s="258" t="s">
        <v>869</v>
      </c>
      <c r="N57" s="258"/>
    </row>
    <row r="58" spans="2:14" s="261" customFormat="1" ht="14.25" customHeight="1" x14ac:dyDescent="0.2">
      <c r="B58" s="259">
        <v>44940</v>
      </c>
      <c r="C58" s="316" t="s">
        <v>353</v>
      </c>
      <c r="D58" s="312">
        <v>0.52083333333333337</v>
      </c>
      <c r="E58" s="257" t="s">
        <v>1112</v>
      </c>
      <c r="F58" s="257">
        <v>8</v>
      </c>
      <c r="G58" s="258" t="s">
        <v>675</v>
      </c>
      <c r="H58" s="258" t="s">
        <v>633</v>
      </c>
      <c r="I58" s="258" t="s">
        <v>642</v>
      </c>
      <c r="J58" s="258" t="s">
        <v>272</v>
      </c>
      <c r="K58" s="258" t="s">
        <v>155</v>
      </c>
      <c r="L58" s="258" t="s">
        <v>440</v>
      </c>
      <c r="M58" s="258" t="s">
        <v>879</v>
      </c>
      <c r="N58" s="258"/>
    </row>
    <row r="59" spans="2:14" s="261" customFormat="1" ht="14.25" customHeight="1" x14ac:dyDescent="0.2">
      <c r="B59" s="259">
        <v>44947</v>
      </c>
      <c r="C59" s="316" t="s">
        <v>353</v>
      </c>
      <c r="D59" s="312">
        <v>0.52083333333333337</v>
      </c>
      <c r="E59" s="257" t="s">
        <v>1107</v>
      </c>
      <c r="F59" s="257">
        <v>9</v>
      </c>
      <c r="G59" s="258" t="s">
        <v>137</v>
      </c>
      <c r="H59" s="258" t="s">
        <v>88</v>
      </c>
      <c r="I59" s="258" t="s">
        <v>603</v>
      </c>
      <c r="J59" s="258" t="s">
        <v>506</v>
      </c>
      <c r="K59" s="258" t="s">
        <v>182</v>
      </c>
      <c r="L59" s="258" t="s">
        <v>777</v>
      </c>
      <c r="M59" s="258" t="s">
        <v>1115</v>
      </c>
      <c r="N59" s="258"/>
    </row>
    <row r="60" spans="2:14" s="261" customFormat="1" ht="14.25" customHeight="1" x14ac:dyDescent="0.2">
      <c r="B60" s="259">
        <v>44954</v>
      </c>
      <c r="C60" s="316" t="s">
        <v>353</v>
      </c>
      <c r="D60" s="312">
        <v>0.52083333333333337</v>
      </c>
      <c r="E60" s="257" t="s">
        <v>1107</v>
      </c>
      <c r="F60" s="257">
        <v>12</v>
      </c>
      <c r="G60" s="258" t="s">
        <v>131</v>
      </c>
      <c r="H60" s="258" t="s">
        <v>741</v>
      </c>
      <c r="I60" s="258" t="s">
        <v>363</v>
      </c>
      <c r="J60" s="258" t="s">
        <v>479</v>
      </c>
      <c r="K60" s="258" t="s">
        <v>576</v>
      </c>
      <c r="L60" s="258" t="s">
        <v>520</v>
      </c>
      <c r="M60" s="258" t="s">
        <v>153</v>
      </c>
      <c r="N60" s="258"/>
    </row>
    <row r="61" spans="2:14" s="261" customFormat="1" ht="14.25" customHeight="1" x14ac:dyDescent="0.2">
      <c r="B61" s="259">
        <v>44962</v>
      </c>
      <c r="C61" s="316" t="s">
        <v>352</v>
      </c>
      <c r="D61" s="312">
        <v>0.58333333333333337</v>
      </c>
      <c r="E61" s="316" t="s">
        <v>1108</v>
      </c>
      <c r="F61" s="257">
        <v>13</v>
      </c>
      <c r="G61" s="258" t="s">
        <v>260</v>
      </c>
      <c r="H61" s="258" t="s">
        <v>196</v>
      </c>
      <c r="I61" s="258" t="s">
        <v>176</v>
      </c>
      <c r="J61" s="258" t="s">
        <v>859</v>
      </c>
      <c r="K61" s="258" t="s">
        <v>833</v>
      </c>
      <c r="L61" s="258" t="s">
        <v>268</v>
      </c>
      <c r="M61" s="258" t="s">
        <v>825</v>
      </c>
      <c r="N61" s="258"/>
    </row>
    <row r="62" spans="2:14" s="261" customFormat="1" ht="14.25" customHeight="1" x14ac:dyDescent="0.2">
      <c r="B62" s="259">
        <v>44968</v>
      </c>
      <c r="C62" s="316" t="s">
        <v>353</v>
      </c>
      <c r="D62" s="312">
        <v>0.52083333333333337</v>
      </c>
      <c r="E62" s="317" t="s">
        <v>1131</v>
      </c>
      <c r="F62" s="257">
        <v>19</v>
      </c>
      <c r="G62" s="258" t="s">
        <v>162</v>
      </c>
      <c r="H62" s="258" t="s">
        <v>198</v>
      </c>
      <c r="I62" s="258" t="s">
        <v>745</v>
      </c>
      <c r="J62" s="261" t="s">
        <v>810</v>
      </c>
      <c r="K62" s="258" t="s">
        <v>788</v>
      </c>
      <c r="L62" s="258" t="s">
        <v>286</v>
      </c>
      <c r="M62" s="258" t="s">
        <v>786</v>
      </c>
      <c r="N62" s="258"/>
    </row>
    <row r="63" spans="2:14" s="261" customFormat="1" ht="14.25" customHeight="1" x14ac:dyDescent="0.2">
      <c r="B63" s="259">
        <v>44976</v>
      </c>
      <c r="C63" s="316" t="s">
        <v>352</v>
      </c>
      <c r="D63" s="312">
        <v>0.58333333333333337</v>
      </c>
      <c r="E63" s="316" t="s">
        <v>1113</v>
      </c>
      <c r="F63" s="257">
        <v>14</v>
      </c>
      <c r="G63" s="258" t="s">
        <v>280</v>
      </c>
      <c r="H63" s="258" t="s">
        <v>749</v>
      </c>
      <c r="I63" s="258" t="s">
        <v>282</v>
      </c>
      <c r="J63" s="258" t="s">
        <v>406</v>
      </c>
      <c r="K63" s="258" t="s">
        <v>768</v>
      </c>
      <c r="L63" s="258" t="s">
        <v>758</v>
      </c>
      <c r="M63" s="261" t="s">
        <v>948</v>
      </c>
      <c r="N63" s="258"/>
    </row>
    <row r="64" spans="2:14" s="261" customFormat="1" ht="14.25" customHeight="1" x14ac:dyDescent="0.2">
      <c r="B64" s="259">
        <v>44983</v>
      </c>
      <c r="C64" s="316" t="s">
        <v>352</v>
      </c>
      <c r="D64" s="312">
        <v>0.58333333333333337</v>
      </c>
      <c r="E64" s="316" t="s">
        <v>1108</v>
      </c>
      <c r="F64" s="257">
        <v>18</v>
      </c>
      <c r="G64" s="258" t="s">
        <v>202</v>
      </c>
      <c r="H64" s="258" t="s">
        <v>218</v>
      </c>
      <c r="I64" s="258" t="s">
        <v>478</v>
      </c>
      <c r="J64" s="258" t="s">
        <v>639</v>
      </c>
      <c r="K64" s="258" t="s">
        <v>862</v>
      </c>
      <c r="L64" s="258" t="s">
        <v>763</v>
      </c>
      <c r="M64" s="258" t="s">
        <v>870</v>
      </c>
      <c r="N64" s="258"/>
    </row>
    <row r="65" spans="2:15 2645:2650" x14ac:dyDescent="0.2">
      <c r="G65"/>
    </row>
    <row r="66" spans="2:15 2645:2650" x14ac:dyDescent="0.2">
      <c r="B66" s="259">
        <v>44717</v>
      </c>
      <c r="C66" s="271">
        <v>13</v>
      </c>
      <c r="D66" s="258" t="s">
        <v>825</v>
      </c>
      <c r="E66" s="216"/>
      <c r="F66" s="216"/>
      <c r="G66" s="217"/>
      <c r="H66" s="217"/>
      <c r="I66" s="217"/>
      <c r="J66" s="212"/>
      <c r="K66" s="212"/>
      <c r="L66" s="212"/>
      <c r="M66" s="212"/>
      <c r="N66" s="212"/>
      <c r="O66" s="212"/>
      <c r="CWS66"/>
      <c r="CWT66"/>
      <c r="CWU66"/>
      <c r="CWV66"/>
      <c r="CWW66"/>
      <c r="CWX66"/>
    </row>
    <row r="67" spans="2:15 2645:2650" x14ac:dyDescent="0.2">
      <c r="B67" s="259">
        <v>44793</v>
      </c>
      <c r="C67" s="257">
        <v>13</v>
      </c>
      <c r="D67" s="258" t="s">
        <v>825</v>
      </c>
      <c r="E67" s="216"/>
      <c r="F67" s="216"/>
      <c r="G67" s="217"/>
      <c r="H67" s="217"/>
      <c r="I67" s="217"/>
      <c r="J67" s="212"/>
      <c r="K67" s="212"/>
      <c r="L67" s="212"/>
      <c r="M67" s="212"/>
      <c r="N67" s="212"/>
      <c r="O67" s="212"/>
      <c r="CWS67"/>
      <c r="CWT67"/>
      <c r="CWU67"/>
      <c r="CWV67"/>
      <c r="CWW67"/>
      <c r="CWX67"/>
    </row>
    <row r="68" spans="2:15 2645:2650" x14ac:dyDescent="0.2">
      <c r="B68" s="259">
        <v>44962</v>
      </c>
      <c r="C68" s="257">
        <v>13</v>
      </c>
      <c r="D68" s="258" t="s">
        <v>825</v>
      </c>
      <c r="E68" s="216"/>
      <c r="F68" s="216"/>
      <c r="G68" s="217"/>
      <c r="H68" s="217"/>
      <c r="I68" s="217"/>
      <c r="J68" s="212"/>
      <c r="K68" s="212"/>
      <c r="L68" s="212"/>
      <c r="M68" s="212"/>
      <c r="N68" s="212"/>
      <c r="O68" s="212"/>
      <c r="CWS68"/>
      <c r="CWT68"/>
      <c r="CWU68"/>
      <c r="CWV68"/>
      <c r="CWW68"/>
      <c r="CWX68"/>
    </row>
    <row r="69" spans="2:15 2645:2650" x14ac:dyDescent="0.2">
      <c r="D69" t="s">
        <v>825</v>
      </c>
      <c r="E69" s="216"/>
      <c r="H69" s="217"/>
      <c r="I69" s="217"/>
      <c r="J69" s="217"/>
      <c r="K69" s="217"/>
      <c r="L69" s="217"/>
      <c r="M69" s="212"/>
      <c r="N69" s="212"/>
      <c r="O69" s="212"/>
      <c r="CWV69"/>
      <c r="CWW69"/>
      <c r="CWX69"/>
    </row>
    <row r="70" spans="2:15 2645:2650" x14ac:dyDescent="0.2">
      <c r="B70" s="259">
        <v>44688</v>
      </c>
      <c r="C70" s="271">
        <v>6</v>
      </c>
      <c r="D70" s="258" t="s">
        <v>145</v>
      </c>
      <c r="E70" s="258"/>
      <c r="F70" s="258"/>
      <c r="G70" s="320"/>
      <c r="H70" s="320"/>
      <c r="I70" s="320"/>
      <c r="J70" s="320"/>
      <c r="K70" s="217"/>
      <c r="L70" s="217"/>
      <c r="M70" s="217"/>
    </row>
    <row r="71" spans="2:15 2645:2650" x14ac:dyDescent="0.2">
      <c r="B71" s="259">
        <v>44737</v>
      </c>
      <c r="C71" s="271">
        <v>6</v>
      </c>
      <c r="D71" s="258" t="s">
        <v>145</v>
      </c>
      <c r="E71" s="258"/>
      <c r="F71" s="258"/>
      <c r="G71" s="320"/>
      <c r="H71" s="320"/>
      <c r="I71" s="320"/>
      <c r="J71" s="320"/>
      <c r="K71" s="217"/>
      <c r="L71" s="217"/>
      <c r="M71" s="217"/>
    </row>
    <row r="72" spans="2:15 2645:2650" x14ac:dyDescent="0.2">
      <c r="B72" s="259">
        <v>44828</v>
      </c>
      <c r="C72" s="257">
        <v>6</v>
      </c>
      <c r="D72" s="258" t="s">
        <v>145</v>
      </c>
      <c r="E72" s="258"/>
      <c r="F72" s="258"/>
      <c r="G72" s="320"/>
      <c r="H72" s="320"/>
      <c r="I72" s="320"/>
      <c r="J72" s="320"/>
      <c r="K72" s="217"/>
      <c r="L72" s="217"/>
      <c r="M72" s="217"/>
    </row>
    <row r="73" spans="2:15 2645:2650" x14ac:dyDescent="0.2">
      <c r="D73" t="s">
        <v>145</v>
      </c>
      <c r="H73" s="217"/>
      <c r="I73" s="217"/>
      <c r="J73" s="217"/>
      <c r="K73" s="217"/>
      <c r="L73" s="217"/>
      <c r="M73" s="212"/>
      <c r="N73" s="212"/>
      <c r="O73" s="212"/>
      <c r="CWV73"/>
      <c r="CWW73"/>
      <c r="CWX73"/>
    </row>
    <row r="74" spans="2:15 2645:2650" x14ac:dyDescent="0.2">
      <c r="B74" s="259">
        <v>44688</v>
      </c>
      <c r="C74" s="271">
        <v>6</v>
      </c>
      <c r="D74" s="258" t="s">
        <v>127</v>
      </c>
      <c r="E74" s="258"/>
      <c r="F74" s="258"/>
      <c r="G74" s="217"/>
      <c r="H74" s="217"/>
      <c r="I74" s="217"/>
      <c r="J74" s="217"/>
      <c r="K74" s="217"/>
      <c r="L74" s="212"/>
      <c r="M74" s="212"/>
      <c r="N74" s="212"/>
      <c r="O74" s="212"/>
      <c r="CWU74"/>
      <c r="CWV74"/>
      <c r="CWW74"/>
      <c r="CWX74"/>
    </row>
    <row r="75" spans="2:15 2645:2650" x14ac:dyDescent="0.2">
      <c r="B75" s="259">
        <v>44737</v>
      </c>
      <c r="C75" s="271">
        <v>6</v>
      </c>
      <c r="D75" s="258" t="s">
        <v>127</v>
      </c>
      <c r="E75" s="258"/>
      <c r="F75" s="258"/>
      <c r="G75" s="217"/>
      <c r="H75" s="217"/>
      <c r="I75" s="217"/>
      <c r="J75" s="217"/>
      <c r="K75" s="217"/>
      <c r="L75" s="212"/>
      <c r="M75" s="212"/>
      <c r="N75" s="212"/>
      <c r="O75" s="212"/>
      <c r="CWU75"/>
      <c r="CWV75"/>
      <c r="CWW75"/>
      <c r="CWX75"/>
    </row>
    <row r="76" spans="2:15 2645:2650" x14ac:dyDescent="0.2">
      <c r="B76" s="259">
        <v>44828</v>
      </c>
      <c r="C76" s="257">
        <v>6</v>
      </c>
      <c r="D76" s="258" t="s">
        <v>127</v>
      </c>
      <c r="E76" s="258"/>
      <c r="F76" s="258"/>
      <c r="G76" s="217"/>
      <c r="H76" s="217"/>
      <c r="I76" s="217"/>
      <c r="J76" s="217"/>
      <c r="K76" s="217"/>
      <c r="L76" s="212"/>
      <c r="M76" s="212"/>
      <c r="N76" s="212"/>
      <c r="O76" s="212"/>
      <c r="CWU76"/>
      <c r="CWV76"/>
      <c r="CWW76"/>
      <c r="CWX76"/>
    </row>
    <row r="77" spans="2:15 2645:2650" x14ac:dyDescent="0.2">
      <c r="D77" t="s">
        <v>127</v>
      </c>
      <c r="H77" s="217"/>
      <c r="I77" s="217"/>
      <c r="J77" s="217"/>
      <c r="K77" s="217"/>
      <c r="L77" s="217"/>
      <c r="M77" s="212"/>
      <c r="N77" s="212"/>
      <c r="O77" s="212"/>
      <c r="CWV77"/>
      <c r="CWW77"/>
      <c r="CWX77"/>
    </row>
    <row r="78" spans="2:15 2645:2650" x14ac:dyDescent="0.2">
      <c r="B78" s="259">
        <v>44584</v>
      </c>
      <c r="C78" s="257">
        <v>10</v>
      </c>
      <c r="D78" s="258" t="s">
        <v>182</v>
      </c>
      <c r="E78" s="258"/>
      <c r="F78" s="258"/>
      <c r="G78" s="217"/>
      <c r="H78" s="217"/>
      <c r="I78" s="217"/>
      <c r="J78" s="217"/>
      <c r="K78" s="217"/>
      <c r="L78" s="212"/>
      <c r="M78" s="212"/>
      <c r="N78" s="212"/>
      <c r="O78" s="212"/>
      <c r="CWU78"/>
      <c r="CWV78"/>
      <c r="CWW78"/>
      <c r="CWX78"/>
    </row>
    <row r="79" spans="2:15 2645:2650" x14ac:dyDescent="0.2">
      <c r="B79" s="259">
        <v>44674</v>
      </c>
      <c r="C79" s="271">
        <v>9</v>
      </c>
      <c r="D79" s="258" t="s">
        <v>182</v>
      </c>
      <c r="E79" s="258"/>
      <c r="F79" s="258"/>
      <c r="G79" s="217"/>
      <c r="H79" s="217"/>
      <c r="I79" s="217"/>
      <c r="J79" s="217"/>
      <c r="K79" s="217"/>
      <c r="L79" s="212"/>
      <c r="M79" s="212"/>
      <c r="N79" s="212"/>
      <c r="O79" s="212"/>
      <c r="CWU79"/>
      <c r="CWV79"/>
      <c r="CWW79"/>
      <c r="CWX79"/>
    </row>
    <row r="80" spans="2:15 2645:2650" x14ac:dyDescent="0.2">
      <c r="B80" s="259">
        <v>44779</v>
      </c>
      <c r="C80" s="271">
        <v>9</v>
      </c>
      <c r="D80" s="258" t="s">
        <v>182</v>
      </c>
      <c r="E80" s="258"/>
      <c r="F80" s="258"/>
      <c r="G80" s="217"/>
      <c r="H80" s="217"/>
      <c r="I80" s="217"/>
      <c r="J80" s="217"/>
      <c r="K80" s="217"/>
      <c r="L80" s="212"/>
      <c r="M80" s="212"/>
      <c r="N80" s="212"/>
      <c r="O80" s="212"/>
      <c r="CWU80"/>
      <c r="CWV80"/>
      <c r="CWW80"/>
      <c r="CWX80"/>
    </row>
    <row r="81" spans="2:15 2645:2650" x14ac:dyDescent="0.2">
      <c r="B81" s="259">
        <v>44947</v>
      </c>
      <c r="C81" s="257">
        <v>9</v>
      </c>
      <c r="D81" s="258" t="s">
        <v>182</v>
      </c>
      <c r="E81" s="258"/>
      <c r="F81" s="258"/>
      <c r="G81" s="217"/>
      <c r="H81" s="217"/>
      <c r="I81" s="217"/>
      <c r="J81" s="217"/>
      <c r="K81" s="217"/>
      <c r="L81" s="212"/>
      <c r="M81" s="212"/>
      <c r="N81" s="212"/>
      <c r="O81" s="212"/>
      <c r="CWU81"/>
      <c r="CWV81"/>
      <c r="CWW81"/>
      <c r="CWX81"/>
    </row>
    <row r="82" spans="2:15 2645:2650" x14ac:dyDescent="0.2">
      <c r="D82" t="s">
        <v>182</v>
      </c>
      <c r="H82" s="217"/>
      <c r="I82" s="217"/>
      <c r="J82" s="217"/>
      <c r="K82" s="217"/>
      <c r="L82" s="217"/>
      <c r="M82" s="212"/>
      <c r="N82" s="212"/>
      <c r="O82" s="212"/>
      <c r="CWV82"/>
      <c r="CWW82"/>
      <c r="CWX82"/>
    </row>
    <row r="83" spans="2:15 2645:2650" x14ac:dyDescent="0.2">
      <c r="B83" s="259">
        <v>44569</v>
      </c>
      <c r="C83" s="257">
        <v>13</v>
      </c>
      <c r="D83" s="258" t="s">
        <v>260</v>
      </c>
      <c r="E83" s="258"/>
      <c r="F83" s="258"/>
      <c r="G83" s="320"/>
      <c r="H83" s="320"/>
      <c r="I83" s="320"/>
      <c r="J83" s="320"/>
      <c r="K83" s="217"/>
      <c r="L83" s="217"/>
      <c r="M83" s="217"/>
    </row>
    <row r="84" spans="2:15 2645:2650" x14ac:dyDescent="0.2">
      <c r="B84" s="259">
        <v>44717</v>
      </c>
      <c r="C84" s="271">
        <v>13</v>
      </c>
      <c r="D84" s="258" t="s">
        <v>260</v>
      </c>
      <c r="E84" s="258"/>
      <c r="F84" s="258"/>
      <c r="G84" s="320"/>
      <c r="H84" s="320"/>
      <c r="I84" s="320"/>
      <c r="J84" s="320"/>
      <c r="K84" s="217"/>
      <c r="L84" s="217"/>
      <c r="M84" s="217"/>
    </row>
    <row r="85" spans="2:15 2645:2650" x14ac:dyDescent="0.2">
      <c r="B85" s="259">
        <v>44793</v>
      </c>
      <c r="C85" s="257">
        <v>13</v>
      </c>
      <c r="D85" s="258" t="s">
        <v>260</v>
      </c>
      <c r="E85" s="258"/>
      <c r="F85" s="258"/>
      <c r="G85" s="320"/>
      <c r="H85" s="320"/>
      <c r="I85" s="320"/>
      <c r="J85" s="320"/>
      <c r="K85" s="217"/>
      <c r="L85" s="217"/>
      <c r="M85" s="217"/>
    </row>
    <row r="86" spans="2:15 2645:2650" x14ac:dyDescent="0.2">
      <c r="B86" s="259">
        <v>44962</v>
      </c>
      <c r="C86" s="257">
        <v>13</v>
      </c>
      <c r="D86" s="258" t="s">
        <v>260</v>
      </c>
      <c r="E86" s="258"/>
      <c r="F86" s="258"/>
      <c r="G86" s="320"/>
      <c r="H86" s="320"/>
      <c r="I86" s="320"/>
      <c r="J86" s="320"/>
      <c r="K86" s="217"/>
      <c r="L86" s="217"/>
      <c r="M86" s="217"/>
    </row>
    <row r="87" spans="2:15 2645:2650" x14ac:dyDescent="0.2">
      <c r="D87" t="s">
        <v>260</v>
      </c>
      <c r="H87" s="217"/>
      <c r="I87" s="217"/>
      <c r="J87" s="217"/>
      <c r="K87" s="217"/>
      <c r="L87" s="217"/>
      <c r="M87" s="212"/>
      <c r="N87" s="212"/>
      <c r="O87" s="212"/>
      <c r="CWV87"/>
      <c r="CWW87"/>
      <c r="CWX87"/>
    </row>
    <row r="88" spans="2:15 2645:2650" x14ac:dyDescent="0.2">
      <c r="B88" s="259">
        <v>44625</v>
      </c>
      <c r="C88" s="257">
        <v>1</v>
      </c>
      <c r="D88" s="258" t="s">
        <v>375</v>
      </c>
      <c r="E88" s="258"/>
      <c r="F88" s="258"/>
      <c r="G88" s="320"/>
      <c r="H88" s="320"/>
      <c r="I88" s="217"/>
      <c r="J88" s="217"/>
      <c r="K88" s="217"/>
      <c r="L88" s="217"/>
      <c r="M88" s="217"/>
      <c r="N88" s="212"/>
      <c r="O88" s="212"/>
      <c r="CWW88"/>
      <c r="CWX88"/>
    </row>
    <row r="89" spans="2:15 2645:2650" x14ac:dyDescent="0.2">
      <c r="B89" s="259">
        <v>44752</v>
      </c>
      <c r="C89" s="271">
        <v>1</v>
      </c>
      <c r="D89" s="258" t="s">
        <v>375</v>
      </c>
      <c r="E89" s="258"/>
      <c r="F89" s="258"/>
      <c r="G89" s="320"/>
      <c r="H89" s="320"/>
      <c r="I89" s="217"/>
      <c r="J89" s="217"/>
      <c r="K89" s="217"/>
      <c r="L89" s="217"/>
      <c r="M89" s="217"/>
      <c r="N89" s="212"/>
      <c r="O89" s="212"/>
      <c r="CWW89"/>
      <c r="CWX89"/>
    </row>
    <row r="90" spans="2:15 2645:2650" x14ac:dyDescent="0.2">
      <c r="B90" s="259">
        <v>44884</v>
      </c>
      <c r="C90" s="257">
        <v>1</v>
      </c>
      <c r="D90" s="258" t="s">
        <v>375</v>
      </c>
      <c r="E90" s="258"/>
      <c r="F90" s="258"/>
      <c r="G90" s="320"/>
      <c r="H90" s="320"/>
      <c r="I90" s="217"/>
      <c r="J90" s="217"/>
      <c r="K90" s="217"/>
      <c r="L90" s="217"/>
      <c r="M90" s="217"/>
      <c r="N90" s="212"/>
      <c r="O90" s="212"/>
      <c r="CWW90"/>
      <c r="CWX90"/>
    </row>
    <row r="91" spans="2:15 2645:2650" x14ac:dyDescent="0.2">
      <c r="D91" t="s">
        <v>375</v>
      </c>
      <c r="H91" s="217"/>
      <c r="I91" s="217"/>
      <c r="J91" s="217"/>
      <c r="K91" s="217"/>
      <c r="L91" s="217"/>
      <c r="M91" s="212"/>
      <c r="N91" s="212"/>
      <c r="O91" s="212"/>
      <c r="CWV91"/>
      <c r="CWW91"/>
      <c r="CWX91"/>
    </row>
    <row r="92" spans="2:15 2645:2650" x14ac:dyDescent="0.2">
      <c r="B92" s="259">
        <v>44849</v>
      </c>
      <c r="C92" s="257">
        <v>20</v>
      </c>
      <c r="D92" s="258" t="s">
        <v>1127</v>
      </c>
      <c r="E92" s="46" t="s">
        <v>1136</v>
      </c>
      <c r="F92" s="216"/>
      <c r="G92" s="217"/>
      <c r="H92" s="217"/>
      <c r="I92" s="217"/>
      <c r="J92" s="212"/>
      <c r="K92" s="212"/>
      <c r="L92" s="212"/>
      <c r="M92" s="212"/>
      <c r="N92" s="212"/>
      <c r="O92" s="212"/>
      <c r="CWS92"/>
      <c r="CWT92"/>
      <c r="CWU92"/>
      <c r="CWV92"/>
      <c r="CWW92"/>
      <c r="CWX92"/>
    </row>
    <row r="93" spans="2:15 2645:2650" x14ac:dyDescent="0.2">
      <c r="D93" s="258" t="s">
        <v>1127</v>
      </c>
      <c r="E93" s="46" t="s">
        <v>1136</v>
      </c>
      <c r="H93" s="217"/>
      <c r="I93" s="217"/>
      <c r="J93" s="217"/>
      <c r="K93" s="217"/>
      <c r="L93" s="217"/>
      <c r="M93" s="212"/>
      <c r="N93" s="212"/>
      <c r="O93" s="212"/>
      <c r="CWV93"/>
      <c r="CWW93"/>
      <c r="CWX93"/>
    </row>
    <row r="94" spans="2:15 2645:2650" x14ac:dyDescent="0.2">
      <c r="B94" s="259">
        <v>44590</v>
      </c>
      <c r="C94" s="257">
        <v>8</v>
      </c>
      <c r="D94" s="258" t="s">
        <v>675</v>
      </c>
      <c r="E94" s="258"/>
      <c r="F94" s="258"/>
      <c r="G94" s="320"/>
      <c r="H94" s="320"/>
      <c r="I94" s="320"/>
      <c r="J94" s="320"/>
      <c r="K94" s="217"/>
      <c r="L94" s="217"/>
      <c r="M94" s="217"/>
    </row>
    <row r="95" spans="2:15 2645:2650" x14ac:dyDescent="0.2">
      <c r="B95" s="259">
        <v>44667</v>
      </c>
      <c r="C95" s="271">
        <v>8</v>
      </c>
      <c r="D95" s="258" t="s">
        <v>675</v>
      </c>
      <c r="E95" s="258"/>
      <c r="F95" s="258"/>
      <c r="G95" s="320"/>
      <c r="H95" s="320"/>
      <c r="I95" s="320"/>
      <c r="J95" s="320"/>
      <c r="K95" s="217"/>
      <c r="L95" s="217"/>
      <c r="M95" s="217"/>
    </row>
    <row r="96" spans="2:15 2645:2650" x14ac:dyDescent="0.2">
      <c r="B96" s="259">
        <v>44773</v>
      </c>
      <c r="C96" s="271">
        <v>8</v>
      </c>
      <c r="D96" s="258" t="s">
        <v>675</v>
      </c>
      <c r="E96" s="258"/>
      <c r="F96" s="258"/>
      <c r="G96" s="320"/>
      <c r="H96" s="320"/>
      <c r="I96" s="320"/>
      <c r="J96" s="320"/>
      <c r="K96" s="217"/>
      <c r="L96" s="217"/>
      <c r="M96" s="217"/>
    </row>
    <row r="97" spans="2:15 2647:2650" x14ac:dyDescent="0.2">
      <c r="B97" s="259">
        <v>44940</v>
      </c>
      <c r="C97" s="257">
        <v>8</v>
      </c>
      <c r="D97" s="258" t="s">
        <v>675</v>
      </c>
      <c r="E97" s="258"/>
      <c r="F97" s="258"/>
      <c r="G97" s="320"/>
      <c r="H97" s="320"/>
      <c r="I97" s="320"/>
      <c r="J97" s="320"/>
      <c r="K97" s="217"/>
      <c r="L97" s="217"/>
      <c r="M97" s="217"/>
    </row>
    <row r="98" spans="2:15 2647:2650" x14ac:dyDescent="0.2">
      <c r="D98" t="s">
        <v>675</v>
      </c>
      <c r="H98" s="217"/>
      <c r="I98" s="217"/>
      <c r="J98" s="217"/>
      <c r="K98" s="217"/>
      <c r="L98" s="217"/>
      <c r="M98" s="212"/>
      <c r="N98" s="212"/>
      <c r="O98" s="212"/>
      <c r="CWV98"/>
      <c r="CWW98"/>
      <c r="CWX98"/>
    </row>
    <row r="99" spans="2:15 2647:2650" x14ac:dyDescent="0.2">
      <c r="B99" s="259">
        <v>44709</v>
      </c>
      <c r="C99" s="271">
        <v>16</v>
      </c>
      <c r="D99" s="261" t="s">
        <v>946</v>
      </c>
      <c r="E99" s="258"/>
      <c r="F99" s="261"/>
      <c r="G99" s="217"/>
      <c r="H99" s="217"/>
      <c r="I99" s="217"/>
      <c r="J99" s="217"/>
      <c r="K99" s="217"/>
      <c r="L99" s="212"/>
      <c r="M99" s="212"/>
      <c r="N99" s="212"/>
      <c r="O99" s="212"/>
      <c r="CWU99"/>
      <c r="CWV99"/>
      <c r="CWW99"/>
      <c r="CWX99"/>
    </row>
    <row r="100" spans="2:15 2647:2650" x14ac:dyDescent="0.2">
      <c r="B100" s="259">
        <v>44843</v>
      </c>
      <c r="C100" s="257">
        <v>16</v>
      </c>
      <c r="D100" s="261" t="s">
        <v>946</v>
      </c>
      <c r="E100" s="258"/>
      <c r="F100" s="261"/>
      <c r="G100" s="217"/>
      <c r="H100" s="217"/>
      <c r="I100" s="217"/>
      <c r="J100" s="217"/>
      <c r="K100" s="217"/>
      <c r="L100" s="212"/>
      <c r="M100" s="212"/>
      <c r="N100" s="212"/>
      <c r="O100" s="212"/>
      <c r="CWU100"/>
      <c r="CWV100"/>
      <c r="CWW100"/>
      <c r="CWX100"/>
    </row>
    <row r="101" spans="2:15 2647:2650" x14ac:dyDescent="0.2">
      <c r="B101" s="259">
        <v>44857</v>
      </c>
      <c r="C101" s="257">
        <v>16</v>
      </c>
      <c r="D101" s="261" t="s">
        <v>946</v>
      </c>
      <c r="E101" s="258"/>
      <c r="F101" s="261"/>
      <c r="G101" s="217"/>
      <c r="H101" s="217"/>
      <c r="I101" s="217"/>
      <c r="J101" s="217"/>
      <c r="K101" s="217"/>
      <c r="L101" s="212"/>
      <c r="M101" s="212"/>
      <c r="N101" s="212"/>
      <c r="O101" s="212"/>
      <c r="CWU101"/>
      <c r="CWV101"/>
      <c r="CWW101"/>
      <c r="CWX101"/>
    </row>
    <row r="102" spans="2:15 2647:2650" x14ac:dyDescent="0.2">
      <c r="D102" t="s">
        <v>946</v>
      </c>
      <c r="E102" s="216"/>
      <c r="H102" s="217"/>
      <c r="I102" s="217"/>
      <c r="J102" s="217"/>
      <c r="K102" s="217"/>
      <c r="L102" s="217"/>
      <c r="M102" s="212"/>
      <c r="N102" s="212"/>
      <c r="O102" s="212"/>
      <c r="CWV102"/>
      <c r="CWW102"/>
      <c r="CWX102"/>
    </row>
    <row r="103" spans="2:15 2647:2650" x14ac:dyDescent="0.2">
      <c r="B103" s="259">
        <v>44633</v>
      </c>
      <c r="C103" s="257">
        <v>2</v>
      </c>
      <c r="D103" s="258" t="s">
        <v>267</v>
      </c>
      <c r="E103" s="258"/>
      <c r="F103" s="258"/>
      <c r="G103" s="320"/>
      <c r="H103" s="320"/>
      <c r="I103" s="320"/>
      <c r="J103" s="320"/>
      <c r="K103" s="217"/>
      <c r="L103" s="217"/>
      <c r="M103" s="217"/>
    </row>
    <row r="104" spans="2:15 2647:2650" x14ac:dyDescent="0.2">
      <c r="B104" s="259">
        <v>44758</v>
      </c>
      <c r="C104" s="271">
        <v>2</v>
      </c>
      <c r="D104" s="258" t="s">
        <v>267</v>
      </c>
      <c r="E104" s="258"/>
      <c r="F104" s="258"/>
      <c r="G104" s="320"/>
      <c r="H104" s="320"/>
      <c r="I104" s="320"/>
      <c r="J104" s="320"/>
      <c r="K104" s="217"/>
      <c r="L104" s="217"/>
      <c r="M104" s="217"/>
    </row>
    <row r="105" spans="2:15 2647:2650" x14ac:dyDescent="0.2">
      <c r="B105" s="259">
        <v>44891</v>
      </c>
      <c r="C105" s="257">
        <v>2</v>
      </c>
      <c r="D105" s="258" t="s">
        <v>267</v>
      </c>
      <c r="E105" s="258"/>
      <c r="F105" s="258"/>
      <c r="G105" s="320"/>
      <c r="H105" s="320"/>
      <c r="I105" s="320"/>
      <c r="J105" s="320"/>
      <c r="K105" s="217"/>
      <c r="L105" s="217"/>
      <c r="M105" s="217"/>
    </row>
    <row r="106" spans="2:15 2647:2650" x14ac:dyDescent="0.2">
      <c r="D106" t="s">
        <v>267</v>
      </c>
      <c r="H106" s="217"/>
      <c r="I106" s="217"/>
      <c r="J106" s="217"/>
      <c r="K106" s="217"/>
      <c r="L106" s="217"/>
      <c r="M106" s="212"/>
      <c r="N106" s="212"/>
      <c r="O106" s="212"/>
      <c r="CWV106"/>
      <c r="CWW106"/>
      <c r="CWX106"/>
    </row>
    <row r="107" spans="2:15 2647:2650" x14ac:dyDescent="0.2">
      <c r="B107" s="259">
        <v>44534</v>
      </c>
      <c r="C107" s="257">
        <v>12</v>
      </c>
      <c r="D107" s="258" t="s">
        <v>363</v>
      </c>
      <c r="E107" s="320"/>
      <c r="F107" s="320"/>
      <c r="G107" s="320"/>
      <c r="H107" s="320"/>
      <c r="I107" s="217"/>
      <c r="J107" s="217"/>
      <c r="K107" s="217"/>
      <c r="L107" s="217"/>
      <c r="M107" s="217"/>
      <c r="N107" s="212"/>
      <c r="O107" s="212"/>
      <c r="CWW107"/>
      <c r="CWX107"/>
    </row>
    <row r="108" spans="2:15 2647:2650" x14ac:dyDescent="0.2">
      <c r="B108" s="259">
        <v>44619</v>
      </c>
      <c r="C108" s="257">
        <v>12</v>
      </c>
      <c r="D108" s="258" t="s">
        <v>363</v>
      </c>
      <c r="E108" s="258"/>
      <c r="F108" s="258"/>
      <c r="G108" s="320"/>
      <c r="H108" s="320"/>
      <c r="I108" s="217"/>
      <c r="J108" s="217"/>
      <c r="K108" s="217"/>
      <c r="L108" s="217"/>
      <c r="M108" s="217"/>
      <c r="N108" s="212"/>
      <c r="O108" s="212"/>
      <c r="CWW108"/>
      <c r="CWX108"/>
    </row>
    <row r="109" spans="2:15 2647:2650" x14ac:dyDescent="0.2">
      <c r="B109" s="259">
        <v>44695</v>
      </c>
      <c r="C109" s="271">
        <v>12</v>
      </c>
      <c r="D109" s="258" t="s">
        <v>363</v>
      </c>
      <c r="E109" s="258"/>
      <c r="F109" s="258"/>
      <c r="G109" s="320"/>
      <c r="H109" s="320"/>
      <c r="I109" s="217"/>
      <c r="J109" s="217"/>
      <c r="K109" s="217"/>
      <c r="L109" s="217"/>
      <c r="M109" s="217"/>
      <c r="N109" s="212"/>
      <c r="O109" s="212"/>
      <c r="CWW109"/>
      <c r="CWX109"/>
    </row>
    <row r="110" spans="2:15 2647:2650" x14ac:dyDescent="0.2">
      <c r="B110" s="259">
        <v>44787</v>
      </c>
      <c r="C110" s="271">
        <v>12</v>
      </c>
      <c r="D110" s="258" t="s">
        <v>363</v>
      </c>
      <c r="E110" s="258"/>
      <c r="F110" s="258"/>
      <c r="G110" s="320"/>
      <c r="H110" s="320"/>
      <c r="I110" s="217"/>
      <c r="J110" s="217"/>
      <c r="K110" s="217"/>
      <c r="L110" s="217"/>
      <c r="M110" s="217"/>
      <c r="N110" s="212"/>
      <c r="O110" s="212"/>
      <c r="CWW110"/>
      <c r="CWX110"/>
    </row>
    <row r="111" spans="2:15 2647:2650" x14ac:dyDescent="0.2">
      <c r="B111" s="259">
        <v>44954</v>
      </c>
      <c r="C111" s="257">
        <v>12</v>
      </c>
      <c r="D111" s="258" t="s">
        <v>363</v>
      </c>
      <c r="E111" s="258"/>
      <c r="F111" s="258"/>
      <c r="G111" s="320"/>
      <c r="H111" s="320"/>
      <c r="I111" s="217"/>
      <c r="J111" s="217"/>
      <c r="K111" s="217"/>
      <c r="L111" s="217"/>
      <c r="M111" s="217"/>
      <c r="N111" s="212"/>
      <c r="O111" s="212"/>
      <c r="CWW111"/>
      <c r="CWX111"/>
    </row>
    <row r="112" spans="2:15 2647:2650" x14ac:dyDescent="0.2">
      <c r="D112" t="s">
        <v>363</v>
      </c>
      <c r="H112" s="217"/>
      <c r="I112" s="217"/>
      <c r="J112" s="217"/>
      <c r="K112" s="217"/>
      <c r="L112" s="217"/>
      <c r="M112" s="212"/>
      <c r="N112" s="212"/>
      <c r="O112" s="212"/>
      <c r="CWV112"/>
      <c r="CWW112"/>
      <c r="CWX112"/>
    </row>
    <row r="113" spans="2:15 2646:2650" x14ac:dyDescent="0.2">
      <c r="B113" s="259">
        <v>44612</v>
      </c>
      <c r="C113" s="257">
        <v>9</v>
      </c>
      <c r="D113" s="258" t="s">
        <v>251</v>
      </c>
      <c r="E113" s="258"/>
      <c r="F113" s="216"/>
      <c r="G113" s="217"/>
      <c r="H113" s="217"/>
      <c r="I113" s="217"/>
      <c r="J113" s="217"/>
      <c r="K113" s="212"/>
      <c r="L113" s="212"/>
      <c r="M113" s="212"/>
      <c r="N113" s="212"/>
      <c r="O113" s="212"/>
      <c r="CWT113"/>
      <c r="CWU113"/>
      <c r="CWV113"/>
      <c r="CWW113"/>
      <c r="CWX113"/>
    </row>
    <row r="114" spans="2:15 2646:2650" x14ac:dyDescent="0.2">
      <c r="D114" t="s">
        <v>251</v>
      </c>
      <c r="H114" s="212"/>
      <c r="I114" s="213"/>
      <c r="J114" s="217"/>
      <c r="K114" s="217"/>
      <c r="L114" s="217"/>
      <c r="M114" s="217"/>
    </row>
    <row r="115" spans="2:15 2646:2650" x14ac:dyDescent="0.2">
      <c r="B115" s="44" t="s">
        <v>803</v>
      </c>
      <c r="C115" s="257">
        <v>14</v>
      </c>
      <c r="D115" s="258" t="s">
        <v>406</v>
      </c>
      <c r="E115" s="320"/>
      <c r="F115" s="320"/>
      <c r="G115" s="320"/>
      <c r="H115" s="217"/>
      <c r="I115" s="217"/>
      <c r="J115" s="217"/>
      <c r="K115" s="217"/>
      <c r="L115" s="217"/>
      <c r="M115" s="212"/>
      <c r="N115" s="212"/>
      <c r="O115" s="212"/>
      <c r="CWV115"/>
      <c r="CWW115"/>
      <c r="CWX115"/>
    </row>
    <row r="116" spans="2:15 2646:2650" x14ac:dyDescent="0.2">
      <c r="B116" s="259">
        <v>44724</v>
      </c>
      <c r="C116" s="271">
        <v>14</v>
      </c>
      <c r="D116" s="258" t="s">
        <v>406</v>
      </c>
      <c r="E116" s="320"/>
      <c r="F116" s="320"/>
      <c r="G116" s="322"/>
      <c r="H116" s="217"/>
      <c r="I116" s="217"/>
      <c r="J116" s="217"/>
      <c r="K116" s="217"/>
      <c r="L116" s="217"/>
      <c r="M116" s="212"/>
      <c r="N116" s="212"/>
      <c r="O116" s="212"/>
      <c r="CWV116"/>
      <c r="CWW116"/>
      <c r="CWX116"/>
    </row>
    <row r="117" spans="2:15 2646:2650" x14ac:dyDescent="0.2">
      <c r="B117" s="259">
        <v>44815</v>
      </c>
      <c r="C117" s="257">
        <v>14</v>
      </c>
      <c r="D117" s="258" t="s">
        <v>406</v>
      </c>
      <c r="E117" s="320"/>
      <c r="F117" s="320"/>
      <c r="G117" s="322"/>
      <c r="H117" s="217"/>
      <c r="I117" s="217"/>
      <c r="J117" s="217"/>
      <c r="K117" s="217"/>
      <c r="L117" s="217"/>
      <c r="M117" s="212"/>
      <c r="N117" s="212"/>
      <c r="O117" s="212"/>
      <c r="CWV117"/>
      <c r="CWW117"/>
      <c r="CWX117"/>
    </row>
    <row r="118" spans="2:15 2646:2650" x14ac:dyDescent="0.2">
      <c r="B118" s="259">
        <v>44976</v>
      </c>
      <c r="C118" s="257">
        <v>14</v>
      </c>
      <c r="D118" s="258" t="s">
        <v>406</v>
      </c>
      <c r="E118" s="320"/>
      <c r="F118" s="320"/>
      <c r="G118" s="322"/>
      <c r="H118" s="217"/>
      <c r="I118" s="217"/>
      <c r="J118" s="217"/>
      <c r="K118" s="217"/>
      <c r="L118" s="217"/>
      <c r="M118" s="212"/>
      <c r="N118" s="212"/>
      <c r="O118" s="212"/>
      <c r="CWV118"/>
      <c r="CWW118"/>
      <c r="CWX118"/>
    </row>
    <row r="119" spans="2:15 2646:2650" x14ac:dyDescent="0.2">
      <c r="D119" t="s">
        <v>406</v>
      </c>
      <c r="H119" s="217"/>
      <c r="I119" s="217"/>
      <c r="J119" s="217"/>
      <c r="K119" s="217"/>
      <c r="L119" s="217"/>
      <c r="M119" s="212"/>
      <c r="N119" s="212"/>
      <c r="O119" s="212"/>
      <c r="CWV119"/>
      <c r="CWW119"/>
      <c r="CWX119"/>
    </row>
    <row r="120" spans="2:15 2646:2650" x14ac:dyDescent="0.2">
      <c r="B120" s="259">
        <v>44639</v>
      </c>
      <c r="C120" s="257">
        <v>3</v>
      </c>
      <c r="D120" s="258" t="s">
        <v>783</v>
      </c>
      <c r="E120" s="258"/>
      <c r="F120" s="258"/>
      <c r="G120" s="320"/>
      <c r="H120" s="320"/>
      <c r="I120" s="320"/>
      <c r="J120" s="320"/>
      <c r="K120" s="217"/>
      <c r="L120" s="217"/>
      <c r="M120" s="217"/>
    </row>
    <row r="121" spans="2:15 2646:2650" x14ac:dyDescent="0.2">
      <c r="B121" s="259">
        <v>44766</v>
      </c>
      <c r="C121" s="271">
        <v>3</v>
      </c>
      <c r="D121" s="258" t="s">
        <v>783</v>
      </c>
      <c r="E121" s="258"/>
      <c r="F121" s="258"/>
      <c r="G121" s="320"/>
      <c r="H121" s="320"/>
      <c r="I121" s="320"/>
      <c r="J121" s="320"/>
      <c r="K121" s="217"/>
      <c r="L121" s="217"/>
      <c r="M121" s="217"/>
    </row>
    <row r="122" spans="2:15 2646:2650" x14ac:dyDescent="0.2">
      <c r="B122" s="259">
        <v>44933</v>
      </c>
      <c r="C122" s="257">
        <v>3</v>
      </c>
      <c r="D122" s="258" t="s">
        <v>783</v>
      </c>
      <c r="E122" s="258"/>
      <c r="F122" s="258"/>
      <c r="G122" s="320"/>
      <c r="H122" s="320"/>
      <c r="I122" s="320"/>
      <c r="J122" s="320"/>
      <c r="K122" s="217"/>
      <c r="L122" s="217"/>
      <c r="M122" s="217"/>
    </row>
    <row r="123" spans="2:15 2646:2650" x14ac:dyDescent="0.2">
      <c r="D123" s="42" t="s">
        <v>783</v>
      </c>
      <c r="H123" s="217"/>
      <c r="I123" s="217"/>
      <c r="J123" s="217"/>
      <c r="K123" s="217"/>
      <c r="L123" s="217"/>
      <c r="M123" s="212"/>
      <c r="N123" s="212"/>
      <c r="O123" s="212"/>
      <c r="CWV123"/>
      <c r="CWW123"/>
      <c r="CWX123"/>
    </row>
    <row r="124" spans="2:15 2646:2650" x14ac:dyDescent="0.2">
      <c r="B124" s="259">
        <v>44703</v>
      </c>
      <c r="C124" s="271">
        <v>21</v>
      </c>
      <c r="D124" s="258" t="s">
        <v>118</v>
      </c>
      <c r="E124" s="258"/>
      <c r="F124" s="258"/>
      <c r="G124" s="217"/>
      <c r="H124" s="217"/>
      <c r="I124" s="217"/>
      <c r="J124" s="217"/>
      <c r="K124" s="217"/>
      <c r="L124" s="212"/>
      <c r="M124" s="212"/>
      <c r="N124" s="212"/>
      <c r="O124" s="212"/>
      <c r="CWU124"/>
      <c r="CWV124"/>
      <c r="CWW124"/>
      <c r="CWX124"/>
    </row>
    <row r="125" spans="2:15 2646:2650" x14ac:dyDescent="0.2">
      <c r="B125" s="259">
        <v>44821</v>
      </c>
      <c r="C125" s="257">
        <v>21</v>
      </c>
      <c r="D125" s="258" t="s">
        <v>118</v>
      </c>
      <c r="E125" s="258"/>
      <c r="F125" s="258"/>
      <c r="G125" s="217"/>
      <c r="H125" s="217"/>
      <c r="I125" s="217"/>
      <c r="J125" s="217"/>
      <c r="K125" s="217"/>
      <c r="L125" s="212"/>
      <c r="M125" s="212"/>
      <c r="N125" s="212"/>
      <c r="O125" s="212"/>
      <c r="CWU125"/>
      <c r="CWV125"/>
      <c r="CWW125"/>
      <c r="CWX125"/>
    </row>
    <row r="126" spans="2:15 2646:2650" x14ac:dyDescent="0.2">
      <c r="D126" t="s">
        <v>118</v>
      </c>
      <c r="H126" s="212"/>
      <c r="I126" s="213"/>
      <c r="J126" s="217"/>
      <c r="K126" s="217"/>
      <c r="L126" s="217"/>
      <c r="M126" s="217"/>
    </row>
    <row r="127" spans="2:15 2646:2650" x14ac:dyDescent="0.2">
      <c r="B127" s="259">
        <v>44646</v>
      </c>
      <c r="C127" s="257">
        <v>5</v>
      </c>
      <c r="D127" s="258" t="s">
        <v>792</v>
      </c>
      <c r="E127" s="258"/>
      <c r="F127" s="258"/>
      <c r="G127" s="320"/>
      <c r="H127" s="320"/>
      <c r="I127" s="320"/>
      <c r="J127" s="320"/>
      <c r="K127" s="217"/>
      <c r="L127" s="217"/>
      <c r="M127" s="217"/>
    </row>
    <row r="128" spans="2:15 2646:2650" x14ac:dyDescent="0.2">
      <c r="B128" s="259">
        <v>44835</v>
      </c>
      <c r="C128" s="257">
        <v>5</v>
      </c>
      <c r="D128" s="258" t="s">
        <v>792</v>
      </c>
      <c r="E128" s="258"/>
      <c r="F128" s="258"/>
      <c r="G128" s="320"/>
      <c r="H128" s="320"/>
      <c r="I128" s="320"/>
      <c r="J128" s="320"/>
      <c r="K128" s="217"/>
      <c r="L128" s="217"/>
      <c r="M128" s="217"/>
    </row>
    <row r="129" spans="2:15 2647:2650" x14ac:dyDescent="0.2">
      <c r="D129" s="42" t="s">
        <v>792</v>
      </c>
      <c r="H129" s="217"/>
      <c r="I129" s="217"/>
      <c r="J129" s="217"/>
      <c r="K129" s="217"/>
      <c r="L129" s="217"/>
      <c r="M129" s="212"/>
      <c r="N129" s="212"/>
      <c r="O129" s="212"/>
      <c r="CWV129"/>
      <c r="CWW129"/>
      <c r="CWX129"/>
    </row>
    <row r="130" spans="2:15 2647:2650" x14ac:dyDescent="0.2">
      <c r="B130" s="259">
        <v>44639</v>
      </c>
      <c r="C130" s="257">
        <v>3</v>
      </c>
      <c r="D130" s="258" t="s">
        <v>607</v>
      </c>
      <c r="E130" s="258"/>
      <c r="F130" s="258"/>
      <c r="G130" s="320"/>
      <c r="H130" s="320"/>
      <c r="I130" s="320"/>
      <c r="J130" s="217"/>
      <c r="K130" s="217"/>
      <c r="L130" s="217"/>
      <c r="M130" s="217"/>
      <c r="O130" s="212"/>
      <c r="CWX130"/>
    </row>
    <row r="131" spans="2:15 2647:2650" x14ac:dyDescent="0.2">
      <c r="B131" s="259">
        <v>44766</v>
      </c>
      <c r="C131" s="271">
        <v>3</v>
      </c>
      <c r="D131" s="258" t="s">
        <v>607</v>
      </c>
      <c r="E131" s="258"/>
      <c r="F131" s="258"/>
      <c r="G131" s="320"/>
      <c r="H131" s="320"/>
      <c r="I131" s="320"/>
      <c r="J131" s="217"/>
      <c r="K131" s="217"/>
      <c r="L131" s="217"/>
      <c r="M131" s="217"/>
      <c r="O131" s="212"/>
      <c r="CWX131"/>
    </row>
    <row r="132" spans="2:15 2647:2650" x14ac:dyDescent="0.2">
      <c r="B132" s="259">
        <v>44933</v>
      </c>
      <c r="C132" s="257">
        <v>3</v>
      </c>
      <c r="D132" s="258" t="s">
        <v>607</v>
      </c>
      <c r="E132" s="258"/>
      <c r="F132" s="258"/>
      <c r="G132" s="320"/>
      <c r="H132" s="320"/>
      <c r="I132" s="320"/>
      <c r="J132" s="217"/>
      <c r="K132" s="217"/>
      <c r="L132" s="217"/>
      <c r="M132" s="217"/>
      <c r="O132" s="212"/>
      <c r="CWX132"/>
    </row>
    <row r="133" spans="2:15 2647:2650" x14ac:dyDescent="0.2">
      <c r="B133" s="209">
        <v>44507</v>
      </c>
      <c r="C133" s="257">
        <v>16</v>
      </c>
      <c r="D133" s="258" t="s">
        <v>607</v>
      </c>
      <c r="E133" s="258"/>
      <c r="F133" s="258"/>
      <c r="G133" s="217"/>
      <c r="H133" s="217"/>
      <c r="I133" s="217"/>
      <c r="J133" s="217"/>
      <c r="K133" s="217"/>
      <c r="L133" s="212"/>
      <c r="M133" s="212"/>
      <c r="N133" s="212"/>
      <c r="O133" s="212"/>
      <c r="CWU133"/>
      <c r="CWV133"/>
      <c r="CWW133"/>
      <c r="CWX133"/>
    </row>
    <row r="134" spans="2:15 2647:2650" x14ac:dyDescent="0.2">
      <c r="D134" t="s">
        <v>607</v>
      </c>
      <c r="E134" s="216"/>
      <c r="H134" s="217"/>
      <c r="I134" s="217"/>
      <c r="J134" s="217"/>
      <c r="K134" s="217"/>
      <c r="L134" s="217"/>
      <c r="M134" s="212"/>
      <c r="N134" s="212"/>
      <c r="O134" s="212"/>
      <c r="CWV134"/>
      <c r="CWW134"/>
      <c r="CWX134"/>
    </row>
    <row r="135" spans="2:15 2647:2650" x14ac:dyDescent="0.2">
      <c r="B135" s="259">
        <v>44534</v>
      </c>
      <c r="C135" s="257">
        <v>12</v>
      </c>
      <c r="D135" s="258" t="s">
        <v>479</v>
      </c>
      <c r="E135" s="320"/>
      <c r="F135" s="320"/>
      <c r="G135" s="320"/>
      <c r="H135" s="217"/>
      <c r="I135" s="217"/>
      <c r="J135" s="217"/>
      <c r="K135" s="217"/>
      <c r="L135" s="217"/>
      <c r="M135" s="212"/>
      <c r="N135" s="212"/>
      <c r="O135" s="212"/>
      <c r="CWV135"/>
      <c r="CWW135"/>
      <c r="CWX135"/>
    </row>
    <row r="136" spans="2:15 2647:2650" x14ac:dyDescent="0.2">
      <c r="B136" s="259">
        <v>44619</v>
      </c>
      <c r="C136" s="257">
        <v>12</v>
      </c>
      <c r="D136" s="258" t="s">
        <v>479</v>
      </c>
      <c r="E136" s="320"/>
      <c r="F136" s="320"/>
      <c r="G136" s="320"/>
      <c r="H136" s="217"/>
      <c r="I136" s="217"/>
      <c r="J136" s="217"/>
      <c r="K136" s="217"/>
      <c r="L136" s="217"/>
      <c r="M136" s="212"/>
      <c r="N136" s="212"/>
      <c r="O136" s="212"/>
      <c r="CWV136"/>
      <c r="CWW136"/>
      <c r="CWX136"/>
    </row>
    <row r="137" spans="2:15 2647:2650" x14ac:dyDescent="0.2">
      <c r="B137" s="259">
        <v>44695</v>
      </c>
      <c r="C137" s="271">
        <v>12</v>
      </c>
      <c r="D137" s="258" t="s">
        <v>479</v>
      </c>
      <c r="E137" s="320"/>
      <c r="F137" s="320"/>
      <c r="G137" s="320"/>
      <c r="H137" s="217"/>
      <c r="I137" s="217"/>
      <c r="J137" s="217"/>
      <c r="K137" s="217"/>
      <c r="L137" s="217"/>
      <c r="M137" s="212"/>
      <c r="N137" s="212"/>
      <c r="O137" s="212"/>
      <c r="CWV137"/>
      <c r="CWW137"/>
      <c r="CWX137"/>
    </row>
    <row r="138" spans="2:15 2647:2650" x14ac:dyDescent="0.2">
      <c r="B138" s="259">
        <v>44787</v>
      </c>
      <c r="C138" s="271">
        <v>12</v>
      </c>
      <c r="D138" s="258" t="s">
        <v>479</v>
      </c>
      <c r="E138" s="320"/>
      <c r="F138" s="320"/>
      <c r="G138" s="320"/>
      <c r="H138" s="217"/>
      <c r="I138" s="217"/>
      <c r="J138" s="217"/>
      <c r="K138" s="217"/>
      <c r="L138" s="217"/>
      <c r="M138" s="212"/>
      <c r="N138" s="212"/>
      <c r="O138" s="212"/>
      <c r="CWV138"/>
      <c r="CWW138"/>
      <c r="CWX138"/>
    </row>
    <row r="139" spans="2:15 2647:2650" x14ac:dyDescent="0.2">
      <c r="B139" s="259">
        <v>44954</v>
      </c>
      <c r="C139" s="257">
        <v>12</v>
      </c>
      <c r="D139" s="258" t="s">
        <v>479</v>
      </c>
      <c r="E139" s="320"/>
      <c r="F139" s="320"/>
      <c r="G139" s="320"/>
      <c r="H139" s="217"/>
      <c r="I139" s="217"/>
      <c r="J139" s="217"/>
      <c r="K139" s="217"/>
      <c r="L139" s="217"/>
      <c r="M139" s="212"/>
      <c r="N139" s="212"/>
      <c r="O139" s="212"/>
      <c r="CWV139"/>
      <c r="CWW139"/>
      <c r="CWX139"/>
    </row>
    <row r="140" spans="2:15 2647:2650" x14ac:dyDescent="0.2">
      <c r="D140" t="s">
        <v>479</v>
      </c>
      <c r="H140" s="217"/>
      <c r="I140" s="217"/>
      <c r="J140" s="217"/>
      <c r="K140" s="217"/>
      <c r="L140" s="217"/>
      <c r="M140" s="212"/>
      <c r="N140" s="212"/>
      <c r="O140" s="212"/>
      <c r="CWV140"/>
      <c r="CWW140"/>
      <c r="CWX140"/>
    </row>
    <row r="141" spans="2:15 2647:2650" x14ac:dyDescent="0.2">
      <c r="B141" s="209">
        <v>44507</v>
      </c>
      <c r="C141" s="257">
        <v>16</v>
      </c>
      <c r="D141" s="258" t="s">
        <v>243</v>
      </c>
      <c r="E141" s="320"/>
      <c r="F141" s="320"/>
      <c r="G141" s="320"/>
      <c r="H141" s="320"/>
      <c r="I141" s="217"/>
      <c r="J141" s="217"/>
      <c r="K141" s="217"/>
      <c r="L141" s="217"/>
      <c r="M141" s="217"/>
      <c r="N141" s="212"/>
      <c r="O141" s="212"/>
      <c r="CWW141"/>
      <c r="CWX141"/>
    </row>
    <row r="142" spans="2:15 2647:2650" x14ac:dyDescent="0.2">
      <c r="B142" s="259">
        <v>44709</v>
      </c>
      <c r="C142" s="271">
        <v>16</v>
      </c>
      <c r="D142" s="258" t="s">
        <v>243</v>
      </c>
      <c r="E142" s="258"/>
      <c r="F142" s="261"/>
      <c r="G142" s="320"/>
      <c r="H142" s="322"/>
      <c r="I142" s="217"/>
      <c r="J142" s="217"/>
      <c r="K142" s="217"/>
      <c r="L142" s="217"/>
      <c r="M142" s="217"/>
      <c r="N142" s="212"/>
      <c r="O142" s="212"/>
      <c r="CWW142"/>
      <c r="CWX142"/>
    </row>
    <row r="143" spans="2:15 2647:2650" x14ac:dyDescent="0.2">
      <c r="B143" s="259">
        <v>44843</v>
      </c>
      <c r="C143" s="257">
        <v>16</v>
      </c>
      <c r="D143" s="258" t="s">
        <v>243</v>
      </c>
      <c r="E143" s="258"/>
      <c r="F143" s="261"/>
      <c r="G143" s="320"/>
      <c r="H143" s="322"/>
      <c r="I143" s="217"/>
      <c r="J143" s="217"/>
      <c r="K143" s="217"/>
      <c r="L143" s="217"/>
      <c r="M143" s="217"/>
      <c r="N143" s="212"/>
      <c r="O143" s="212"/>
      <c r="CWW143"/>
      <c r="CWX143"/>
    </row>
    <row r="144" spans="2:15 2647:2650" x14ac:dyDescent="0.2">
      <c r="B144" s="259">
        <v>44857</v>
      </c>
      <c r="C144" s="257">
        <v>16</v>
      </c>
      <c r="D144" s="258" t="s">
        <v>243</v>
      </c>
      <c r="E144" s="258"/>
      <c r="F144" s="261"/>
      <c r="G144" s="320"/>
      <c r="H144" s="322"/>
      <c r="I144" s="217"/>
      <c r="J144" s="217"/>
      <c r="K144" s="217"/>
      <c r="L144" s="217"/>
      <c r="M144" s="217"/>
      <c r="N144" s="212"/>
      <c r="O144" s="212"/>
      <c r="CWW144"/>
      <c r="CWX144"/>
    </row>
    <row r="145" spans="2:15 2647:2650" x14ac:dyDescent="0.2">
      <c r="D145" t="s">
        <v>243</v>
      </c>
      <c r="H145" s="217"/>
      <c r="I145" s="217"/>
      <c r="J145" s="217"/>
      <c r="K145" s="217"/>
      <c r="L145" s="217"/>
      <c r="M145" s="212"/>
      <c r="N145" s="212"/>
      <c r="O145" s="212"/>
      <c r="CWV145"/>
      <c r="CWW145"/>
      <c r="CWX145"/>
    </row>
    <row r="146" spans="2:15 2647:2650" x14ac:dyDescent="0.2">
      <c r="B146" s="259">
        <v>44633</v>
      </c>
      <c r="C146" s="257">
        <v>2</v>
      </c>
      <c r="D146" s="258" t="s">
        <v>258</v>
      </c>
      <c r="E146" s="258"/>
      <c r="F146" s="258"/>
      <c r="G146" s="217"/>
      <c r="H146" s="217"/>
      <c r="I146" s="217"/>
      <c r="J146" s="217"/>
      <c r="K146" s="217"/>
      <c r="L146" s="212"/>
      <c r="M146" s="212"/>
      <c r="N146" s="212"/>
      <c r="O146" s="212"/>
      <c r="CWU146"/>
      <c r="CWV146"/>
      <c r="CWW146"/>
      <c r="CWX146"/>
    </row>
    <row r="147" spans="2:15 2647:2650" x14ac:dyDescent="0.2">
      <c r="B147" s="259">
        <v>44758</v>
      </c>
      <c r="C147" s="271">
        <v>2</v>
      </c>
      <c r="D147" s="258" t="s">
        <v>258</v>
      </c>
      <c r="E147" s="258"/>
      <c r="F147" s="258"/>
      <c r="G147" s="217"/>
      <c r="H147" s="217"/>
      <c r="I147" s="217"/>
      <c r="J147" s="217"/>
      <c r="K147" s="217"/>
      <c r="L147" s="212"/>
      <c r="M147" s="212"/>
      <c r="N147" s="212"/>
      <c r="O147" s="212"/>
      <c r="CWU147"/>
      <c r="CWV147"/>
      <c r="CWW147"/>
      <c r="CWX147"/>
    </row>
    <row r="148" spans="2:15 2647:2650" x14ac:dyDescent="0.2">
      <c r="B148" s="259">
        <v>44891</v>
      </c>
      <c r="C148" s="257">
        <v>2</v>
      </c>
      <c r="D148" s="258" t="s">
        <v>258</v>
      </c>
      <c r="E148" s="258"/>
      <c r="F148" s="258"/>
      <c r="G148" s="217"/>
      <c r="H148" s="217"/>
      <c r="I148" s="217"/>
      <c r="J148" s="217"/>
      <c r="K148" s="217"/>
      <c r="L148" s="212"/>
      <c r="M148" s="212"/>
      <c r="N148" s="212"/>
      <c r="O148" s="212"/>
      <c r="CWU148"/>
      <c r="CWV148"/>
      <c r="CWW148"/>
      <c r="CWX148"/>
    </row>
    <row r="149" spans="2:15 2647:2650" x14ac:dyDescent="0.2">
      <c r="D149" t="s">
        <v>258</v>
      </c>
      <c r="H149" s="217"/>
      <c r="I149" s="217"/>
      <c r="J149" s="217"/>
      <c r="K149" s="217"/>
      <c r="L149" s="217"/>
      <c r="M149" s="212"/>
      <c r="N149" s="212"/>
      <c r="O149" s="212"/>
      <c r="CWV149"/>
      <c r="CWW149"/>
      <c r="CWX149"/>
    </row>
    <row r="150" spans="2:15 2647:2650" x14ac:dyDescent="0.2">
      <c r="B150" s="259">
        <v>44717</v>
      </c>
      <c r="C150" s="271">
        <v>13</v>
      </c>
      <c r="D150" s="258" t="s">
        <v>859</v>
      </c>
      <c r="E150" s="320"/>
      <c r="F150" s="320"/>
      <c r="G150" s="320"/>
      <c r="H150" s="217"/>
      <c r="I150" s="217"/>
      <c r="J150" s="217"/>
      <c r="K150" s="217"/>
      <c r="L150" s="217"/>
      <c r="M150" s="212"/>
      <c r="N150" s="212"/>
      <c r="O150" s="212"/>
      <c r="CWV150"/>
      <c r="CWW150"/>
      <c r="CWX150"/>
    </row>
    <row r="151" spans="2:15 2647:2650" x14ac:dyDescent="0.2">
      <c r="B151" s="259">
        <v>44793</v>
      </c>
      <c r="C151" s="257">
        <v>13</v>
      </c>
      <c r="D151" s="258" t="s">
        <v>859</v>
      </c>
      <c r="E151" s="320"/>
      <c r="F151" s="320"/>
      <c r="G151" s="320"/>
      <c r="H151" s="217"/>
      <c r="I151" s="217"/>
      <c r="J151" s="217"/>
      <c r="K151" s="217"/>
      <c r="L151" s="217"/>
      <c r="M151" s="212"/>
      <c r="N151" s="212"/>
      <c r="O151" s="212"/>
      <c r="CWV151"/>
      <c r="CWW151"/>
      <c r="CWX151"/>
    </row>
    <row r="152" spans="2:15 2647:2650" x14ac:dyDescent="0.2">
      <c r="B152" s="259">
        <v>44962</v>
      </c>
      <c r="C152" s="257">
        <v>13</v>
      </c>
      <c r="D152" s="258" t="s">
        <v>859</v>
      </c>
      <c r="E152" s="320"/>
      <c r="F152" s="320"/>
      <c r="G152" s="320"/>
      <c r="H152" s="217"/>
      <c r="I152" s="217"/>
      <c r="J152" s="217"/>
      <c r="K152" s="217"/>
      <c r="L152" s="217"/>
      <c r="M152" s="212"/>
      <c r="N152" s="212"/>
      <c r="O152" s="212"/>
      <c r="CWV152"/>
      <c r="CWW152"/>
      <c r="CWX152"/>
    </row>
    <row r="153" spans="2:15 2647:2650" x14ac:dyDescent="0.2">
      <c r="D153" t="s">
        <v>859</v>
      </c>
      <c r="E153" s="216"/>
      <c r="H153" s="217"/>
      <c r="I153" s="217"/>
      <c r="J153" s="217"/>
      <c r="K153" s="217"/>
      <c r="L153" s="217"/>
      <c r="M153" s="212"/>
      <c r="N153" s="212"/>
      <c r="O153" s="212"/>
      <c r="CWV153"/>
      <c r="CWW153"/>
      <c r="CWX153"/>
    </row>
    <row r="154" spans="2:15 2647:2650" x14ac:dyDescent="0.2">
      <c r="B154" s="259">
        <v>44653</v>
      </c>
      <c r="C154" s="257">
        <v>4</v>
      </c>
      <c r="D154" s="258" t="s">
        <v>252</v>
      </c>
      <c r="E154" s="320"/>
      <c r="F154" s="320"/>
      <c r="G154" s="320"/>
      <c r="H154" s="217"/>
      <c r="I154" s="217"/>
      <c r="J154" s="217"/>
      <c r="K154" s="217"/>
      <c r="L154" s="217"/>
      <c r="M154" s="212"/>
      <c r="N154" s="212"/>
      <c r="O154" s="212"/>
      <c r="CWV154"/>
      <c r="CWW154"/>
      <c r="CWX154"/>
    </row>
    <row r="155" spans="2:15 2647:2650" x14ac:dyDescent="0.2">
      <c r="B155" s="259">
        <v>44807</v>
      </c>
      <c r="C155" s="257">
        <v>4</v>
      </c>
      <c r="D155" s="258" t="s">
        <v>252</v>
      </c>
      <c r="E155" s="320"/>
      <c r="F155" s="320"/>
      <c r="G155" s="320"/>
      <c r="H155" s="217"/>
      <c r="I155" s="217"/>
      <c r="J155" s="217"/>
      <c r="K155" s="217"/>
      <c r="L155" s="217"/>
      <c r="M155" s="212"/>
      <c r="N155" s="212"/>
      <c r="O155" s="212"/>
      <c r="CWV155"/>
      <c r="CWW155"/>
      <c r="CWX155"/>
    </row>
    <row r="156" spans="2:15 2647:2650" x14ac:dyDescent="0.2">
      <c r="B156" s="259">
        <v>44905</v>
      </c>
      <c r="C156" s="257">
        <v>4</v>
      </c>
      <c r="D156" s="258" t="s">
        <v>252</v>
      </c>
      <c r="E156" s="320"/>
      <c r="F156" s="320"/>
      <c r="G156" s="320"/>
      <c r="H156" s="217"/>
      <c r="I156" s="217"/>
      <c r="J156" s="217"/>
      <c r="K156" s="217"/>
      <c r="L156" s="217"/>
      <c r="M156" s="212"/>
      <c r="N156" s="212"/>
      <c r="O156" s="212"/>
      <c r="CWV156"/>
      <c r="CWW156"/>
      <c r="CWX156"/>
    </row>
    <row r="157" spans="2:15 2647:2650" x14ac:dyDescent="0.2">
      <c r="D157" t="s">
        <v>252</v>
      </c>
      <c r="H157" s="217"/>
      <c r="I157" s="217"/>
      <c r="J157" s="217"/>
      <c r="K157" s="217"/>
      <c r="L157" s="217"/>
      <c r="M157" s="212"/>
      <c r="N157" s="212"/>
      <c r="O157" s="212"/>
      <c r="CWV157"/>
      <c r="CWW157"/>
      <c r="CWX157"/>
    </row>
    <row r="158" spans="2:15 2647:2650" x14ac:dyDescent="0.2">
      <c r="B158" s="259">
        <v>44646</v>
      </c>
      <c r="C158" s="257">
        <v>5</v>
      </c>
      <c r="D158" s="258" t="s">
        <v>143</v>
      </c>
      <c r="E158" s="258"/>
      <c r="F158" s="258"/>
      <c r="G158" s="217"/>
      <c r="H158" s="217"/>
      <c r="I158" s="217"/>
      <c r="J158" s="217"/>
      <c r="K158" s="217"/>
      <c r="L158" s="212"/>
      <c r="M158" s="212"/>
      <c r="N158" s="212"/>
      <c r="O158" s="212"/>
      <c r="CWU158"/>
      <c r="CWV158"/>
      <c r="CWW158"/>
      <c r="CWX158"/>
    </row>
    <row r="159" spans="2:15 2647:2650" x14ac:dyDescent="0.2">
      <c r="B159" s="259">
        <v>44835</v>
      </c>
      <c r="C159" s="257">
        <v>5</v>
      </c>
      <c r="D159" s="258" t="s">
        <v>143</v>
      </c>
      <c r="E159" s="258"/>
      <c r="F159" s="258"/>
      <c r="G159" s="217"/>
      <c r="H159" s="217"/>
      <c r="I159" s="217"/>
      <c r="J159" s="217"/>
      <c r="K159" s="217"/>
      <c r="L159" s="212"/>
      <c r="M159" s="212"/>
      <c r="N159" s="212"/>
      <c r="O159" s="212"/>
      <c r="CWU159"/>
      <c r="CWV159"/>
      <c r="CWW159"/>
      <c r="CWX159"/>
    </row>
    <row r="160" spans="2:15 2647:2650" x14ac:dyDescent="0.2">
      <c r="D160" t="s">
        <v>143</v>
      </c>
      <c r="H160" s="217"/>
      <c r="I160" s="217"/>
      <c r="J160" s="217"/>
      <c r="K160" s="217"/>
      <c r="L160" s="217"/>
      <c r="M160" s="212"/>
      <c r="N160" s="212"/>
      <c r="O160" s="212"/>
      <c r="CWV160"/>
      <c r="CWW160"/>
      <c r="CWX160"/>
    </row>
    <row r="161" spans="2:15 2645:2650" x14ac:dyDescent="0.2">
      <c r="B161" s="259">
        <v>44646</v>
      </c>
      <c r="C161" s="257">
        <v>5</v>
      </c>
      <c r="D161" s="258" t="s">
        <v>343</v>
      </c>
      <c r="E161" s="258"/>
      <c r="F161" s="216"/>
      <c r="G161" s="217"/>
      <c r="H161" s="217"/>
      <c r="I161" s="217"/>
      <c r="J161" s="217"/>
      <c r="K161" s="212"/>
      <c r="L161" s="212"/>
      <c r="M161" s="212"/>
      <c r="N161" s="212"/>
      <c r="O161" s="212"/>
      <c r="CWT161"/>
      <c r="CWU161"/>
      <c r="CWV161"/>
      <c r="CWW161"/>
      <c r="CWX161"/>
    </row>
    <row r="162" spans="2:15 2645:2650" x14ac:dyDescent="0.2">
      <c r="B162" s="259">
        <v>44835</v>
      </c>
      <c r="C162" s="257">
        <v>5</v>
      </c>
      <c r="D162" s="258" t="s">
        <v>343</v>
      </c>
      <c r="E162" s="258"/>
      <c r="F162" s="216"/>
      <c r="G162" s="217"/>
      <c r="H162" s="217"/>
      <c r="I162" s="217"/>
      <c r="J162" s="217"/>
      <c r="K162" s="212"/>
      <c r="L162" s="212"/>
      <c r="M162" s="212"/>
      <c r="N162" s="212"/>
      <c r="O162" s="212"/>
      <c r="CWT162"/>
      <c r="CWU162"/>
      <c r="CWV162"/>
      <c r="CWW162"/>
      <c r="CWX162"/>
    </row>
    <row r="163" spans="2:15 2645:2650" x14ac:dyDescent="0.2">
      <c r="D163" t="s">
        <v>343</v>
      </c>
      <c r="H163" s="217"/>
      <c r="I163" s="217"/>
      <c r="J163" s="217"/>
      <c r="K163" s="217"/>
      <c r="L163" s="217"/>
      <c r="M163" s="212"/>
      <c r="N163" s="212"/>
      <c r="O163" s="212"/>
      <c r="CWV163"/>
      <c r="CWW163"/>
      <c r="CWX163"/>
    </row>
    <row r="164" spans="2:15 2645:2650" x14ac:dyDescent="0.2">
      <c r="B164" s="259">
        <v>44612</v>
      </c>
      <c r="C164" s="257">
        <v>9</v>
      </c>
      <c r="D164" s="258" t="s">
        <v>673</v>
      </c>
      <c r="E164" s="258"/>
      <c r="F164" s="258"/>
      <c r="G164" s="217"/>
      <c r="H164" s="217"/>
      <c r="I164" s="217"/>
      <c r="J164" s="217"/>
      <c r="K164" s="217"/>
      <c r="L164" s="212"/>
      <c r="M164" s="212"/>
      <c r="N164" s="212"/>
      <c r="O164" s="212"/>
      <c r="CWU164"/>
      <c r="CWV164"/>
      <c r="CWW164"/>
      <c r="CWX164"/>
    </row>
    <row r="165" spans="2:15 2645:2650" x14ac:dyDescent="0.2">
      <c r="B165" s="259">
        <v>44682</v>
      </c>
      <c r="C165" s="271">
        <v>10</v>
      </c>
      <c r="D165" s="258" t="s">
        <v>673</v>
      </c>
      <c r="E165" s="258"/>
      <c r="F165" s="261"/>
      <c r="G165" s="217"/>
      <c r="H165" s="217"/>
      <c r="I165" s="217"/>
      <c r="J165" s="217"/>
      <c r="K165" s="217"/>
      <c r="L165" s="212"/>
      <c r="M165" s="212"/>
      <c r="N165" s="212"/>
      <c r="O165" s="212"/>
      <c r="CWU165"/>
      <c r="CWV165"/>
      <c r="CWW165"/>
      <c r="CWX165"/>
    </row>
    <row r="166" spans="2:15 2645:2650" x14ac:dyDescent="0.2">
      <c r="B166" s="259">
        <v>44800</v>
      </c>
      <c r="C166" s="257">
        <v>10</v>
      </c>
      <c r="D166" s="258" t="s">
        <v>673</v>
      </c>
      <c r="E166" s="258"/>
      <c r="F166" s="258"/>
      <c r="G166" s="217"/>
      <c r="H166" s="217"/>
      <c r="I166" s="217"/>
      <c r="J166" s="217"/>
      <c r="K166" s="217"/>
      <c r="L166" s="212"/>
      <c r="M166" s="212"/>
      <c r="N166" s="212"/>
      <c r="O166" s="212"/>
      <c r="CWU166"/>
      <c r="CWV166"/>
      <c r="CWW166"/>
      <c r="CWX166"/>
    </row>
    <row r="167" spans="2:15 2645:2650" x14ac:dyDescent="0.2">
      <c r="D167" t="s">
        <v>673</v>
      </c>
      <c r="H167" s="217"/>
      <c r="I167" s="217"/>
      <c r="J167" s="217"/>
      <c r="K167" s="217"/>
      <c r="L167" s="217"/>
      <c r="M167" s="212"/>
      <c r="N167" s="212"/>
      <c r="O167" s="212"/>
      <c r="CWV167"/>
      <c r="CWW167"/>
      <c r="CWX167"/>
    </row>
    <row r="168" spans="2:15 2645:2650" x14ac:dyDescent="0.2">
      <c r="B168" s="259">
        <v>44521</v>
      </c>
      <c r="C168" s="257">
        <v>18</v>
      </c>
      <c r="D168" s="258" t="s">
        <v>218</v>
      </c>
      <c r="E168" s="258"/>
      <c r="F168" s="258"/>
      <c r="G168" s="320"/>
      <c r="H168" s="320"/>
      <c r="I168" s="320"/>
      <c r="J168" s="217"/>
      <c r="K168" s="217"/>
      <c r="L168" s="217"/>
      <c r="M168" s="217"/>
      <c r="O168" s="212"/>
      <c r="CWX168"/>
    </row>
    <row r="169" spans="2:15 2645:2650" x14ac:dyDescent="0.2">
      <c r="B169" s="259">
        <v>44577</v>
      </c>
      <c r="C169" s="257">
        <v>18</v>
      </c>
      <c r="D169" s="258" t="s">
        <v>218</v>
      </c>
      <c r="E169" s="258"/>
      <c r="F169" s="258"/>
      <c r="G169" s="320"/>
      <c r="H169" s="320"/>
      <c r="I169" s="320"/>
      <c r="J169" s="217"/>
      <c r="K169" s="217"/>
      <c r="L169" s="217"/>
      <c r="M169" s="217"/>
      <c r="O169" s="212"/>
      <c r="CWX169"/>
    </row>
    <row r="170" spans="2:15 2645:2650" x14ac:dyDescent="0.2">
      <c r="B170" s="259">
        <v>44730</v>
      </c>
      <c r="C170" s="271">
        <v>18</v>
      </c>
      <c r="D170" s="258" t="s">
        <v>218</v>
      </c>
      <c r="E170" s="258"/>
      <c r="F170" s="258"/>
      <c r="G170" s="320"/>
      <c r="H170" s="320"/>
      <c r="I170" s="320"/>
      <c r="J170" s="217"/>
      <c r="K170" s="217"/>
      <c r="L170" s="217"/>
      <c r="M170" s="217"/>
      <c r="O170" s="212"/>
      <c r="CWX170"/>
    </row>
    <row r="171" spans="2:15 2645:2650" x14ac:dyDescent="0.2">
      <c r="B171" s="259">
        <v>44863</v>
      </c>
      <c r="C171" s="257">
        <v>18</v>
      </c>
      <c r="D171" s="258" t="s">
        <v>218</v>
      </c>
      <c r="E171" s="258"/>
      <c r="F171" s="258"/>
      <c r="G171" s="320"/>
      <c r="H171" s="320"/>
      <c r="I171" s="320"/>
      <c r="J171" s="217"/>
      <c r="K171" s="217"/>
      <c r="L171" s="217"/>
      <c r="M171" s="217"/>
      <c r="O171" s="212"/>
      <c r="CWX171"/>
    </row>
    <row r="172" spans="2:15 2645:2650" x14ac:dyDescent="0.2">
      <c r="B172" s="259">
        <v>44983</v>
      </c>
      <c r="C172" s="257">
        <v>18</v>
      </c>
      <c r="D172" s="258" t="s">
        <v>218</v>
      </c>
      <c r="E172" s="320"/>
      <c r="F172" s="320"/>
      <c r="G172" s="320"/>
      <c r="H172" s="320"/>
      <c r="I172" s="320"/>
      <c r="J172" s="217"/>
      <c r="K172" s="217"/>
      <c r="L172" s="217"/>
      <c r="M172" s="217"/>
      <c r="O172" s="212"/>
      <c r="CWX172"/>
    </row>
    <row r="173" spans="2:15 2645:2650" x14ac:dyDescent="0.2">
      <c r="D173" t="s">
        <v>218</v>
      </c>
      <c r="H173" s="217"/>
      <c r="I173" s="217"/>
      <c r="J173" s="217"/>
      <c r="K173" s="217"/>
      <c r="L173" s="217"/>
      <c r="M173" s="212"/>
      <c r="N173" s="212"/>
      <c r="O173" s="212"/>
      <c r="CWV173"/>
      <c r="CWW173"/>
      <c r="CWX173"/>
    </row>
    <row r="174" spans="2:15 2645:2650" x14ac:dyDescent="0.2">
      <c r="B174" s="259">
        <v>44639</v>
      </c>
      <c r="C174" s="257">
        <v>3</v>
      </c>
      <c r="D174" s="258" t="s">
        <v>869</v>
      </c>
      <c r="E174" s="216"/>
      <c r="F174" s="216"/>
      <c r="G174" s="217"/>
      <c r="H174" s="217"/>
      <c r="I174" s="217"/>
      <c r="J174" s="212"/>
      <c r="K174" s="212"/>
      <c r="L174" s="212"/>
      <c r="M174" s="212"/>
      <c r="N174" s="212"/>
      <c r="O174" s="212"/>
      <c r="CWS174"/>
      <c r="CWT174"/>
      <c r="CWU174"/>
      <c r="CWV174"/>
      <c r="CWW174"/>
      <c r="CWX174"/>
    </row>
    <row r="175" spans="2:15 2645:2650" x14ac:dyDescent="0.2">
      <c r="B175" s="259">
        <v>44766</v>
      </c>
      <c r="C175" s="271">
        <v>3</v>
      </c>
      <c r="D175" s="258" t="s">
        <v>869</v>
      </c>
      <c r="E175" s="216"/>
      <c r="F175" s="216"/>
      <c r="G175" s="217"/>
      <c r="H175" s="217"/>
      <c r="I175" s="217"/>
      <c r="J175" s="212"/>
      <c r="K175" s="212"/>
      <c r="L175" s="212"/>
      <c r="M175" s="212"/>
      <c r="N175" s="212"/>
      <c r="O175" s="212"/>
      <c r="CWS175"/>
      <c r="CWT175"/>
      <c r="CWU175"/>
      <c r="CWV175"/>
      <c r="CWW175"/>
      <c r="CWX175"/>
    </row>
    <row r="176" spans="2:15 2645:2650" x14ac:dyDescent="0.2">
      <c r="B176" s="259">
        <v>44933</v>
      </c>
      <c r="C176" s="257">
        <v>3</v>
      </c>
      <c r="D176" s="258" t="s">
        <v>869</v>
      </c>
      <c r="E176" s="216"/>
      <c r="F176" s="216"/>
      <c r="G176" s="217"/>
      <c r="H176" s="217"/>
      <c r="I176" s="217"/>
      <c r="J176" s="212"/>
      <c r="K176" s="212"/>
      <c r="L176" s="212"/>
      <c r="M176" s="212"/>
      <c r="N176" s="212"/>
      <c r="O176" s="212"/>
      <c r="CWS176"/>
      <c r="CWT176"/>
      <c r="CWU176"/>
      <c r="CWV176"/>
      <c r="CWW176"/>
      <c r="CWX176"/>
    </row>
    <row r="177" spans="2:15 2645:2650" x14ac:dyDescent="0.2">
      <c r="D177" t="s">
        <v>869</v>
      </c>
      <c r="E177" s="216"/>
      <c r="H177" s="217"/>
      <c r="I177" s="217"/>
      <c r="J177" s="217"/>
      <c r="K177" s="217"/>
      <c r="L177" s="217"/>
      <c r="M177" s="212"/>
      <c r="N177" s="212"/>
      <c r="O177" s="212"/>
      <c r="CWV177"/>
      <c r="CWW177"/>
      <c r="CWX177"/>
    </row>
    <row r="178" spans="2:15 2645:2650" x14ac:dyDescent="0.2">
      <c r="B178" s="259">
        <v>44633</v>
      </c>
      <c r="C178" s="257">
        <v>2</v>
      </c>
      <c r="D178" s="258" t="s">
        <v>1109</v>
      </c>
      <c r="E178" s="46" t="s">
        <v>1137</v>
      </c>
      <c r="F178" s="216"/>
      <c r="G178" s="217"/>
      <c r="H178" s="217"/>
      <c r="I178" s="217"/>
      <c r="J178" s="212"/>
      <c r="K178" s="212"/>
      <c r="L178" s="212"/>
      <c r="M178" s="212"/>
      <c r="N178" s="212"/>
      <c r="O178" s="212"/>
      <c r="CWS178"/>
      <c r="CWT178"/>
      <c r="CWU178"/>
      <c r="CWV178"/>
      <c r="CWW178"/>
      <c r="CWX178"/>
    </row>
    <row r="179" spans="2:15 2645:2650" x14ac:dyDescent="0.2">
      <c r="B179" s="259">
        <v>44758</v>
      </c>
      <c r="C179" s="271">
        <v>2</v>
      </c>
      <c r="D179" s="258" t="s">
        <v>1109</v>
      </c>
      <c r="E179" s="46" t="s">
        <v>1137</v>
      </c>
      <c r="F179" s="216"/>
      <c r="G179" s="217"/>
      <c r="H179" s="217"/>
      <c r="I179" s="217"/>
      <c r="J179" s="212"/>
      <c r="K179" s="212"/>
      <c r="L179" s="212"/>
      <c r="M179" s="212"/>
      <c r="N179" s="212"/>
      <c r="O179" s="212"/>
      <c r="CWS179"/>
      <c r="CWT179"/>
      <c r="CWU179"/>
      <c r="CWV179"/>
      <c r="CWW179"/>
      <c r="CWX179"/>
    </row>
    <row r="180" spans="2:15 2645:2650" x14ac:dyDescent="0.2">
      <c r="B180" s="259">
        <v>44891</v>
      </c>
      <c r="C180" s="257">
        <v>2</v>
      </c>
      <c r="D180" s="258" t="s">
        <v>1109</v>
      </c>
      <c r="E180" s="46" t="s">
        <v>1137</v>
      </c>
      <c r="F180" s="216"/>
      <c r="G180" s="217"/>
      <c r="H180" s="217"/>
      <c r="I180" s="217"/>
      <c r="J180" s="212"/>
      <c r="K180" s="212"/>
      <c r="L180" s="212"/>
      <c r="M180" s="212"/>
      <c r="N180" s="212"/>
      <c r="O180" s="212"/>
      <c r="CWS180"/>
      <c r="CWT180"/>
      <c r="CWU180"/>
      <c r="CWV180"/>
      <c r="CWW180"/>
      <c r="CWX180"/>
    </row>
    <row r="181" spans="2:15 2645:2650" x14ac:dyDescent="0.2">
      <c r="D181" t="s">
        <v>844</v>
      </c>
      <c r="E181" s="46" t="s">
        <v>1137</v>
      </c>
      <c r="H181" s="217"/>
      <c r="I181" s="217"/>
      <c r="J181" s="217"/>
      <c r="K181" s="217"/>
      <c r="L181" s="217"/>
      <c r="M181" s="212"/>
      <c r="N181" s="212"/>
      <c r="O181" s="212"/>
      <c r="CWV181"/>
      <c r="CWW181"/>
      <c r="CWX181"/>
    </row>
    <row r="182" spans="2:15 2645:2650" x14ac:dyDescent="0.2">
      <c r="B182" s="259">
        <v>44528</v>
      </c>
      <c r="C182" s="257">
        <v>19</v>
      </c>
      <c r="D182" s="258" t="s">
        <v>745</v>
      </c>
      <c r="E182" s="322"/>
      <c r="F182" s="320"/>
      <c r="G182" s="320"/>
      <c r="H182" s="320"/>
      <c r="I182" s="217"/>
      <c r="J182" s="217"/>
      <c r="K182" s="217"/>
      <c r="L182" s="217"/>
      <c r="M182" s="217"/>
      <c r="N182" s="212"/>
      <c r="O182" s="212"/>
      <c r="CWW182"/>
      <c r="CWX182"/>
    </row>
    <row r="183" spans="2:15 2645:2650" x14ac:dyDescent="0.2">
      <c r="B183" s="259">
        <v>44604</v>
      </c>
      <c r="C183" s="257">
        <v>19</v>
      </c>
      <c r="D183" s="258" t="s">
        <v>745</v>
      </c>
      <c r="E183" s="322"/>
      <c r="F183" s="320"/>
      <c r="G183" s="320"/>
      <c r="H183" s="320"/>
      <c r="I183" s="217"/>
      <c r="J183" s="217"/>
      <c r="K183" s="217"/>
      <c r="L183" s="217"/>
      <c r="M183" s="217"/>
      <c r="N183" s="212"/>
      <c r="O183" s="212"/>
      <c r="CWW183"/>
      <c r="CWX183"/>
    </row>
    <row r="184" spans="2:15 2645:2650" x14ac:dyDescent="0.2">
      <c r="B184" s="259">
        <v>44745</v>
      </c>
      <c r="C184" s="271">
        <v>19</v>
      </c>
      <c r="D184" s="258" t="s">
        <v>745</v>
      </c>
      <c r="E184" s="261"/>
      <c r="F184" s="258"/>
      <c r="G184" s="320"/>
      <c r="H184" s="320"/>
      <c r="I184" s="217"/>
      <c r="J184" s="217"/>
      <c r="K184" s="217"/>
      <c r="L184" s="217"/>
      <c r="M184" s="217"/>
      <c r="N184" s="212"/>
      <c r="O184" s="212"/>
      <c r="CWW184"/>
      <c r="CWX184"/>
    </row>
    <row r="185" spans="2:15 2645:2650" x14ac:dyDescent="0.2">
      <c r="B185" s="259">
        <v>44870</v>
      </c>
      <c r="C185" s="257">
        <v>19</v>
      </c>
      <c r="D185" s="258" t="s">
        <v>745</v>
      </c>
      <c r="E185" s="261"/>
      <c r="F185" s="258"/>
      <c r="G185" s="320"/>
      <c r="H185" s="320"/>
      <c r="I185" s="217"/>
      <c r="J185" s="217"/>
      <c r="K185" s="217"/>
      <c r="L185" s="217"/>
      <c r="M185" s="217"/>
      <c r="N185" s="212"/>
      <c r="O185" s="212"/>
      <c r="CWW185"/>
      <c r="CWX185"/>
    </row>
    <row r="186" spans="2:15 2645:2650" x14ac:dyDescent="0.2">
      <c r="B186" s="259">
        <v>44968</v>
      </c>
      <c r="C186" s="257">
        <v>19</v>
      </c>
      <c r="D186" s="258" t="s">
        <v>745</v>
      </c>
      <c r="E186" s="261"/>
      <c r="F186" s="258"/>
      <c r="G186" s="320"/>
      <c r="H186" s="320"/>
      <c r="I186" s="217"/>
      <c r="J186" s="217"/>
      <c r="K186" s="217"/>
      <c r="L186" s="217"/>
      <c r="M186" s="217"/>
      <c r="N186" s="212"/>
      <c r="O186" s="212"/>
      <c r="CWW186"/>
      <c r="CWX186"/>
    </row>
    <row r="187" spans="2:15 2645:2650" x14ac:dyDescent="0.2">
      <c r="D187" t="s">
        <v>745</v>
      </c>
      <c r="H187" s="217"/>
      <c r="I187" s="217"/>
      <c r="J187" s="217"/>
      <c r="K187" s="217"/>
      <c r="L187" s="217"/>
      <c r="M187" s="212"/>
      <c r="N187" s="212"/>
      <c r="O187" s="212"/>
      <c r="CWV187"/>
      <c r="CWW187"/>
      <c r="CWX187"/>
    </row>
    <row r="188" spans="2:15 2645:2650" x14ac:dyDescent="0.2">
      <c r="B188" s="259">
        <v>44521</v>
      </c>
      <c r="C188" s="257">
        <v>18</v>
      </c>
      <c r="D188" s="258" t="s">
        <v>763</v>
      </c>
      <c r="E188" s="258"/>
      <c r="F188" s="216"/>
      <c r="G188" s="217"/>
      <c r="H188" s="217"/>
      <c r="I188" s="217"/>
      <c r="J188" s="217"/>
      <c r="K188" s="212"/>
      <c r="L188" s="212"/>
      <c r="M188" s="212"/>
      <c r="N188" s="212"/>
      <c r="O188" s="212"/>
      <c r="CWT188"/>
      <c r="CWU188"/>
      <c r="CWV188"/>
      <c r="CWW188"/>
      <c r="CWX188"/>
    </row>
    <row r="189" spans="2:15 2645:2650" x14ac:dyDescent="0.2">
      <c r="B189" s="259">
        <v>44577</v>
      </c>
      <c r="C189" s="257">
        <v>18</v>
      </c>
      <c r="D189" s="258" t="s">
        <v>763</v>
      </c>
      <c r="E189" s="258"/>
      <c r="F189" s="216"/>
      <c r="G189" s="217"/>
      <c r="H189" s="217"/>
      <c r="I189" s="217"/>
      <c r="J189" s="217"/>
      <c r="K189" s="212"/>
      <c r="L189" s="212"/>
      <c r="M189" s="212"/>
      <c r="N189" s="212"/>
      <c r="O189" s="212"/>
      <c r="CWT189"/>
      <c r="CWU189"/>
      <c r="CWV189"/>
      <c r="CWW189"/>
      <c r="CWX189"/>
    </row>
    <row r="190" spans="2:15 2645:2650" x14ac:dyDescent="0.2">
      <c r="B190" s="259">
        <v>44730</v>
      </c>
      <c r="C190" s="271">
        <v>18</v>
      </c>
      <c r="D190" s="258" t="s">
        <v>763</v>
      </c>
      <c r="E190" s="258"/>
      <c r="F190" s="216"/>
      <c r="G190" s="217"/>
      <c r="H190" s="217"/>
      <c r="I190" s="217"/>
      <c r="J190" s="217"/>
      <c r="K190" s="212"/>
      <c r="L190" s="212"/>
      <c r="M190" s="212"/>
      <c r="N190" s="212"/>
      <c r="O190" s="212"/>
      <c r="CWT190"/>
      <c r="CWU190"/>
      <c r="CWV190"/>
      <c r="CWW190"/>
      <c r="CWX190"/>
    </row>
    <row r="191" spans="2:15 2645:2650" x14ac:dyDescent="0.2">
      <c r="B191" s="259">
        <v>44863</v>
      </c>
      <c r="C191" s="257">
        <v>18</v>
      </c>
      <c r="D191" s="258" t="s">
        <v>763</v>
      </c>
      <c r="E191" s="258"/>
      <c r="F191" s="216"/>
      <c r="G191" s="217"/>
      <c r="H191" s="217"/>
      <c r="I191" s="217"/>
      <c r="J191" s="217"/>
      <c r="K191" s="212"/>
      <c r="L191" s="212"/>
      <c r="M191" s="212"/>
      <c r="N191" s="212"/>
      <c r="O191" s="212"/>
      <c r="CWT191"/>
      <c r="CWU191"/>
      <c r="CWV191"/>
      <c r="CWW191"/>
      <c r="CWX191"/>
    </row>
    <row r="192" spans="2:15 2645:2650" x14ac:dyDescent="0.2">
      <c r="B192" s="259">
        <v>44983</v>
      </c>
      <c r="C192" s="257">
        <v>18</v>
      </c>
      <c r="D192" s="258" t="s">
        <v>763</v>
      </c>
      <c r="E192" s="258"/>
      <c r="F192" s="216"/>
      <c r="G192" s="217"/>
      <c r="H192" s="217"/>
      <c r="I192" s="217"/>
      <c r="J192" s="217"/>
      <c r="K192" s="212"/>
      <c r="L192" s="212"/>
      <c r="M192" s="212"/>
      <c r="N192" s="212"/>
      <c r="O192" s="212"/>
      <c r="CWT192"/>
      <c r="CWU192"/>
      <c r="CWV192"/>
      <c r="CWW192"/>
      <c r="CWX192"/>
    </row>
    <row r="193" spans="2:15 2645:2650" x14ac:dyDescent="0.2">
      <c r="D193" t="s">
        <v>763</v>
      </c>
      <c r="H193" s="217"/>
      <c r="I193" s="217"/>
      <c r="J193" s="217"/>
      <c r="K193" s="217"/>
      <c r="L193" s="217"/>
      <c r="M193" s="212"/>
      <c r="N193" s="212"/>
      <c r="O193" s="212"/>
      <c r="CWV193"/>
      <c r="CWW193"/>
      <c r="CWX193"/>
    </row>
    <row r="194" spans="2:15 2645:2650" x14ac:dyDescent="0.2">
      <c r="B194" s="259">
        <v>44598</v>
      </c>
      <c r="C194" s="257">
        <v>7</v>
      </c>
      <c r="D194" s="258" t="s">
        <v>800</v>
      </c>
      <c r="E194" s="258"/>
      <c r="F194" s="216"/>
      <c r="G194" s="217"/>
      <c r="H194" s="217"/>
      <c r="I194" s="217"/>
      <c r="J194" s="217"/>
      <c r="K194" s="212"/>
      <c r="L194" s="212"/>
      <c r="M194" s="212"/>
      <c r="N194" s="212"/>
      <c r="O194" s="212"/>
      <c r="CWT194"/>
      <c r="CWU194"/>
      <c r="CWV194"/>
      <c r="CWW194"/>
      <c r="CWX194"/>
    </row>
    <row r="195" spans="2:15 2645:2650" x14ac:dyDescent="0.2">
      <c r="B195" s="259">
        <v>44661</v>
      </c>
      <c r="C195" s="271">
        <v>7</v>
      </c>
      <c r="D195" s="258" t="s">
        <v>800</v>
      </c>
      <c r="E195" s="258"/>
      <c r="F195" s="216"/>
      <c r="G195" s="217"/>
      <c r="H195" s="217"/>
      <c r="I195" s="217"/>
      <c r="J195" s="217"/>
      <c r="K195" s="212"/>
      <c r="L195" s="212"/>
      <c r="M195" s="212"/>
      <c r="N195" s="212"/>
      <c r="O195" s="212"/>
      <c r="CWT195"/>
      <c r="CWU195"/>
      <c r="CWV195"/>
      <c r="CWW195"/>
      <c r="CWX195"/>
    </row>
    <row r="196" spans="2:15 2645:2650" x14ac:dyDescent="0.2">
      <c r="B196" s="259">
        <v>44877</v>
      </c>
      <c r="C196" s="257">
        <v>7</v>
      </c>
      <c r="D196" s="258" t="s">
        <v>800</v>
      </c>
      <c r="E196" s="258"/>
      <c r="F196" s="216"/>
      <c r="G196" s="217"/>
      <c r="H196" s="217"/>
      <c r="I196" s="217"/>
      <c r="J196" s="217"/>
      <c r="K196" s="212"/>
      <c r="L196" s="212"/>
      <c r="M196" s="212"/>
      <c r="N196" s="212"/>
      <c r="O196" s="212"/>
      <c r="CWT196"/>
      <c r="CWU196"/>
      <c r="CWV196"/>
      <c r="CWW196"/>
      <c r="CWX196"/>
    </row>
    <row r="197" spans="2:15 2645:2650" x14ac:dyDescent="0.2">
      <c r="D197" t="s">
        <v>800</v>
      </c>
      <c r="E197" s="216"/>
      <c r="H197" s="217"/>
      <c r="I197" s="217"/>
      <c r="J197" s="217"/>
      <c r="K197" s="217"/>
      <c r="L197" s="217"/>
      <c r="M197" s="212"/>
      <c r="N197" s="212"/>
      <c r="O197" s="212"/>
      <c r="CWV197"/>
      <c r="CWW197"/>
      <c r="CWX197"/>
    </row>
    <row r="198" spans="2:15 2645:2650" x14ac:dyDescent="0.2">
      <c r="B198" s="259">
        <v>44646</v>
      </c>
      <c r="C198" s="257">
        <v>5</v>
      </c>
      <c r="D198" s="258" t="s">
        <v>764</v>
      </c>
      <c r="E198" s="258"/>
      <c r="F198" s="258"/>
      <c r="G198" s="320"/>
      <c r="H198" s="320"/>
      <c r="I198" s="217"/>
      <c r="J198" s="217"/>
      <c r="K198" s="217"/>
      <c r="L198" s="217"/>
      <c r="M198" s="217"/>
      <c r="N198" s="212"/>
      <c r="O198" s="212"/>
      <c r="CWW198"/>
      <c r="CWX198"/>
    </row>
    <row r="199" spans="2:15 2645:2650" x14ac:dyDescent="0.2">
      <c r="B199" s="259">
        <v>44835</v>
      </c>
      <c r="C199" s="257">
        <v>5</v>
      </c>
      <c r="D199" s="258" t="s">
        <v>764</v>
      </c>
      <c r="E199" s="258"/>
      <c r="F199" s="258"/>
      <c r="G199" s="320"/>
      <c r="H199" s="320"/>
      <c r="I199" s="217"/>
      <c r="J199" s="217"/>
      <c r="K199" s="217"/>
      <c r="L199" s="217"/>
      <c r="M199" s="217"/>
      <c r="N199" s="212"/>
      <c r="O199" s="212"/>
      <c r="CWW199"/>
      <c r="CWX199"/>
    </row>
    <row r="200" spans="2:15 2645:2650" x14ac:dyDescent="0.2">
      <c r="D200" s="42" t="s">
        <v>764</v>
      </c>
      <c r="E200" s="216"/>
      <c r="H200" s="217"/>
      <c r="I200" s="217"/>
      <c r="J200" s="217"/>
      <c r="K200" s="217"/>
      <c r="L200" s="217"/>
      <c r="M200" s="212"/>
      <c r="N200" s="212"/>
      <c r="O200" s="212"/>
      <c r="CWV200"/>
      <c r="CWW200"/>
      <c r="CWX200"/>
    </row>
    <row r="201" spans="2:15 2645:2650" x14ac:dyDescent="0.2">
      <c r="B201" s="259">
        <v>44661</v>
      </c>
      <c r="C201" s="271">
        <v>7</v>
      </c>
      <c r="D201" s="258" t="s">
        <v>856</v>
      </c>
      <c r="E201" s="216"/>
      <c r="F201" s="216"/>
      <c r="G201" s="217"/>
      <c r="H201" s="217"/>
      <c r="I201" s="217"/>
      <c r="J201" s="212"/>
      <c r="K201" s="212"/>
      <c r="L201" s="212"/>
      <c r="M201" s="212"/>
      <c r="N201" s="212"/>
      <c r="O201" s="212"/>
      <c r="CWS201"/>
      <c r="CWT201"/>
      <c r="CWU201"/>
      <c r="CWV201"/>
      <c r="CWW201"/>
      <c r="CWX201"/>
    </row>
    <row r="202" spans="2:15 2645:2650" x14ac:dyDescent="0.2">
      <c r="B202" s="259">
        <v>44877</v>
      </c>
      <c r="C202" s="257">
        <v>7</v>
      </c>
      <c r="D202" s="258" t="s">
        <v>856</v>
      </c>
      <c r="E202" s="216"/>
      <c r="F202" s="216"/>
      <c r="G202" s="217"/>
      <c r="H202" s="217"/>
      <c r="I202" s="217"/>
      <c r="J202" s="212"/>
      <c r="K202" s="212"/>
      <c r="L202" s="212"/>
      <c r="M202" s="212"/>
      <c r="N202" s="212"/>
      <c r="O202" s="212"/>
      <c r="CWS202"/>
      <c r="CWT202"/>
      <c r="CWU202"/>
      <c r="CWV202"/>
      <c r="CWW202"/>
      <c r="CWX202"/>
    </row>
    <row r="203" spans="2:15 2645:2650" x14ac:dyDescent="0.2">
      <c r="D203" t="s">
        <v>856</v>
      </c>
      <c r="E203" s="216"/>
      <c r="H203" s="217"/>
      <c r="I203" s="217"/>
      <c r="J203" s="217"/>
      <c r="K203" s="217"/>
      <c r="L203" s="217"/>
      <c r="M203" s="212"/>
      <c r="N203" s="212"/>
      <c r="O203" s="212"/>
      <c r="CWV203"/>
      <c r="CWW203"/>
      <c r="CWX203"/>
    </row>
    <row r="204" spans="2:15 2645:2650" x14ac:dyDescent="0.2">
      <c r="B204" s="259">
        <v>44688</v>
      </c>
      <c r="C204" s="271">
        <v>6</v>
      </c>
      <c r="D204" s="258" t="s">
        <v>223</v>
      </c>
      <c r="E204" s="258"/>
      <c r="F204" s="258"/>
      <c r="G204" s="320"/>
      <c r="H204" s="320"/>
      <c r="I204" s="217"/>
      <c r="J204" s="217"/>
      <c r="K204" s="217"/>
      <c r="L204" s="217"/>
      <c r="M204" s="217"/>
      <c r="N204" s="212"/>
      <c r="O204" s="212"/>
      <c r="CWW204"/>
      <c r="CWX204"/>
    </row>
    <row r="205" spans="2:15 2645:2650" x14ac:dyDescent="0.2">
      <c r="B205" s="259">
        <v>44737</v>
      </c>
      <c r="C205" s="271">
        <v>6</v>
      </c>
      <c r="D205" s="258" t="s">
        <v>223</v>
      </c>
      <c r="E205" s="258"/>
      <c r="F205" s="258"/>
      <c r="G205" s="320"/>
      <c r="H205" s="320"/>
      <c r="I205" s="217"/>
      <c r="J205" s="217"/>
      <c r="K205" s="217"/>
      <c r="L205" s="217"/>
      <c r="M205" s="217"/>
      <c r="N205" s="212"/>
      <c r="O205" s="212"/>
      <c r="CWW205"/>
      <c r="CWX205"/>
    </row>
    <row r="206" spans="2:15 2645:2650" x14ac:dyDescent="0.2">
      <c r="B206" s="259">
        <v>44828</v>
      </c>
      <c r="C206" s="257">
        <v>6</v>
      </c>
      <c r="D206" s="258" t="s">
        <v>223</v>
      </c>
      <c r="E206" s="258"/>
      <c r="F206" s="258"/>
      <c r="G206" s="320"/>
      <c r="H206" s="320"/>
      <c r="I206" s="217"/>
      <c r="J206" s="217"/>
      <c r="K206" s="217"/>
      <c r="L206" s="217"/>
      <c r="M206" s="217"/>
      <c r="N206" s="212"/>
      <c r="O206" s="212"/>
      <c r="CWW206"/>
      <c r="CWX206"/>
    </row>
    <row r="207" spans="2:15 2645:2650" x14ac:dyDescent="0.2">
      <c r="D207" t="s">
        <v>223</v>
      </c>
      <c r="H207" s="217"/>
      <c r="I207" s="217"/>
      <c r="J207" s="217"/>
      <c r="K207" s="217"/>
      <c r="L207" s="217"/>
      <c r="M207" s="212"/>
      <c r="N207" s="212"/>
      <c r="O207" s="212"/>
      <c r="CWV207"/>
      <c r="CWW207"/>
      <c r="CWX207"/>
    </row>
    <row r="208" spans="2:15 2645:2650" x14ac:dyDescent="0.2">
      <c r="B208" s="259">
        <v>44688</v>
      </c>
      <c r="C208" s="271">
        <v>6</v>
      </c>
      <c r="D208" s="258" t="s">
        <v>113</v>
      </c>
      <c r="E208" s="320"/>
      <c r="F208" s="320"/>
      <c r="G208" s="320"/>
      <c r="H208" s="217"/>
      <c r="I208" s="217"/>
      <c r="J208" s="217"/>
      <c r="K208" s="217"/>
      <c r="L208" s="217"/>
      <c r="M208" s="212"/>
      <c r="N208" s="212"/>
      <c r="O208" s="212"/>
      <c r="CWV208"/>
      <c r="CWW208"/>
      <c r="CWX208"/>
    </row>
    <row r="209" spans="2:15 2645:2650" x14ac:dyDescent="0.2">
      <c r="B209" s="259">
        <v>44737</v>
      </c>
      <c r="C209" s="271">
        <v>6</v>
      </c>
      <c r="D209" s="258" t="s">
        <v>113</v>
      </c>
      <c r="E209" s="320"/>
      <c r="F209" s="320"/>
      <c r="G209" s="320"/>
      <c r="H209" s="217"/>
      <c r="I209" s="217"/>
      <c r="J209" s="217"/>
      <c r="K209" s="217"/>
      <c r="L209" s="217"/>
      <c r="M209" s="212"/>
      <c r="N209" s="212"/>
      <c r="O209" s="212"/>
      <c r="CWV209"/>
      <c r="CWW209"/>
      <c r="CWX209"/>
    </row>
    <row r="210" spans="2:15 2645:2650" x14ac:dyDescent="0.2">
      <c r="B210" s="259">
        <v>44828</v>
      </c>
      <c r="C210" s="257">
        <v>6</v>
      </c>
      <c r="D210" s="258" t="s">
        <v>113</v>
      </c>
      <c r="E210" s="320"/>
      <c r="F210" s="320"/>
      <c r="G210" s="320"/>
      <c r="H210" s="217"/>
      <c r="I210" s="217"/>
      <c r="J210" s="217"/>
      <c r="K210" s="217"/>
      <c r="L210" s="217"/>
      <c r="M210" s="212"/>
      <c r="N210" s="212"/>
      <c r="O210" s="212"/>
      <c r="CWV210"/>
      <c r="CWW210"/>
      <c r="CWX210"/>
    </row>
    <row r="211" spans="2:15 2645:2650" x14ac:dyDescent="0.2">
      <c r="D211" t="s">
        <v>113</v>
      </c>
      <c r="H211" s="217"/>
      <c r="I211" s="217"/>
      <c r="J211" s="217"/>
      <c r="K211" s="217"/>
      <c r="L211" s="217"/>
      <c r="M211" s="212"/>
      <c r="N211" s="212"/>
      <c r="O211" s="212"/>
      <c r="CWV211"/>
      <c r="CWW211"/>
      <c r="CWX211"/>
    </row>
    <row r="212" spans="2:15 2645:2650" x14ac:dyDescent="0.2">
      <c r="B212" s="259">
        <v>44598</v>
      </c>
      <c r="C212" s="257">
        <v>7</v>
      </c>
      <c r="D212" s="258" t="s">
        <v>782</v>
      </c>
      <c r="E212" s="258"/>
      <c r="F212" s="258"/>
      <c r="G212" s="320"/>
      <c r="H212" s="320"/>
      <c r="I212" s="320"/>
      <c r="J212" s="320"/>
      <c r="K212" s="217"/>
      <c r="L212" s="217"/>
      <c r="M212" s="217"/>
    </row>
    <row r="213" spans="2:15 2645:2650" x14ac:dyDescent="0.2">
      <c r="B213" s="259">
        <v>44661</v>
      </c>
      <c r="C213" s="271">
        <v>7</v>
      </c>
      <c r="D213" s="258" t="s">
        <v>782</v>
      </c>
      <c r="E213" s="258"/>
      <c r="F213" s="258"/>
      <c r="G213" s="320"/>
      <c r="H213" s="320"/>
      <c r="I213" s="320"/>
      <c r="J213" s="320"/>
      <c r="K213" s="217"/>
      <c r="L213" s="217"/>
      <c r="M213" s="217"/>
    </row>
    <row r="214" spans="2:15 2645:2650" x14ac:dyDescent="0.2">
      <c r="B214" s="259">
        <v>44877</v>
      </c>
      <c r="C214" s="257">
        <v>7</v>
      </c>
      <c r="D214" s="258" t="s">
        <v>782</v>
      </c>
      <c r="E214" s="258"/>
      <c r="F214" s="258"/>
      <c r="G214" s="320"/>
      <c r="H214" s="320"/>
      <c r="I214" s="320"/>
      <c r="J214" s="320"/>
      <c r="K214" s="217"/>
      <c r="L214" s="217"/>
      <c r="M214" s="217"/>
    </row>
    <row r="215" spans="2:15 2645:2650" x14ac:dyDescent="0.2">
      <c r="D215" s="42" t="s">
        <v>782</v>
      </c>
      <c r="H215" s="217"/>
      <c r="I215" s="217"/>
      <c r="J215" s="217"/>
      <c r="K215" s="217"/>
      <c r="L215" s="217"/>
      <c r="M215" s="212"/>
      <c r="N215" s="212"/>
      <c r="O215" s="212"/>
      <c r="CWV215"/>
      <c r="CWW215"/>
      <c r="CWX215"/>
    </row>
    <row r="216" spans="2:15 2645:2650" x14ac:dyDescent="0.2">
      <c r="B216" s="259">
        <v>44653</v>
      </c>
      <c r="C216" s="257">
        <v>4</v>
      </c>
      <c r="D216" s="258" t="s">
        <v>787</v>
      </c>
      <c r="E216" s="216"/>
      <c r="F216" s="216"/>
      <c r="G216" s="217"/>
      <c r="H216" s="217"/>
      <c r="I216" s="217"/>
      <c r="J216" s="212"/>
      <c r="K216" s="212"/>
      <c r="L216" s="212"/>
      <c r="M216" s="212"/>
      <c r="N216" s="212"/>
      <c r="O216" s="212"/>
      <c r="CWS216"/>
      <c r="CWT216"/>
      <c r="CWU216"/>
      <c r="CWV216"/>
      <c r="CWW216"/>
      <c r="CWX216"/>
    </row>
    <row r="217" spans="2:15 2645:2650" x14ac:dyDescent="0.2">
      <c r="B217" s="259">
        <v>44807</v>
      </c>
      <c r="C217" s="257">
        <v>4</v>
      </c>
      <c r="D217" s="258" t="s">
        <v>787</v>
      </c>
      <c r="E217" s="216"/>
      <c r="F217" s="216"/>
      <c r="G217" s="217"/>
      <c r="H217" s="217"/>
      <c r="I217" s="217"/>
      <c r="J217" s="212"/>
      <c r="K217" s="212"/>
      <c r="L217" s="212"/>
      <c r="M217" s="212"/>
      <c r="N217" s="212"/>
      <c r="O217" s="212"/>
      <c r="CWS217"/>
      <c r="CWT217"/>
      <c r="CWU217"/>
      <c r="CWV217"/>
      <c r="CWW217"/>
      <c r="CWX217"/>
    </row>
    <row r="218" spans="2:15 2645:2650" x14ac:dyDescent="0.2">
      <c r="B218" s="259">
        <v>44905</v>
      </c>
      <c r="C218" s="257">
        <v>4</v>
      </c>
      <c r="D218" s="258" t="s">
        <v>787</v>
      </c>
      <c r="E218" s="216"/>
      <c r="F218" s="216"/>
      <c r="G218" s="217"/>
      <c r="H218" s="217"/>
      <c r="I218" s="217"/>
      <c r="J218" s="212"/>
      <c r="K218" s="212"/>
      <c r="L218" s="212"/>
      <c r="M218" s="212"/>
      <c r="N218" s="212"/>
      <c r="O218" s="212"/>
      <c r="CWS218"/>
      <c r="CWT218"/>
      <c r="CWU218"/>
      <c r="CWV218"/>
      <c r="CWW218"/>
      <c r="CWX218"/>
    </row>
    <row r="219" spans="2:15 2645:2650" x14ac:dyDescent="0.2">
      <c r="D219" s="42" t="s">
        <v>787</v>
      </c>
      <c r="H219" s="217"/>
      <c r="I219" s="217"/>
      <c r="J219" s="217"/>
      <c r="K219" s="217"/>
      <c r="L219" s="217"/>
      <c r="M219" s="212"/>
      <c r="N219" s="212"/>
      <c r="O219" s="212"/>
      <c r="CWV219"/>
      <c r="CWW219"/>
      <c r="CWX219"/>
    </row>
    <row r="220" spans="2:15 2645:2650" x14ac:dyDescent="0.2">
      <c r="B220" s="259">
        <v>44646</v>
      </c>
      <c r="C220" s="257">
        <v>5</v>
      </c>
      <c r="D220" s="258" t="s">
        <v>547</v>
      </c>
      <c r="E220" s="320"/>
      <c r="F220" s="320"/>
      <c r="G220" s="320"/>
      <c r="H220" s="217"/>
      <c r="I220" s="217"/>
      <c r="J220" s="217"/>
      <c r="K220" s="217"/>
      <c r="L220" s="217"/>
      <c r="M220" s="212"/>
      <c r="N220" s="212"/>
      <c r="O220" s="212"/>
      <c r="CWV220"/>
      <c r="CWW220"/>
      <c r="CWX220"/>
    </row>
    <row r="221" spans="2:15 2645:2650" x14ac:dyDescent="0.2">
      <c r="B221" s="259">
        <v>44835</v>
      </c>
      <c r="C221" s="257">
        <v>5</v>
      </c>
      <c r="D221" s="258" t="s">
        <v>547</v>
      </c>
      <c r="E221" s="320"/>
      <c r="F221" s="320"/>
      <c r="G221" s="320"/>
      <c r="H221" s="217"/>
      <c r="I221" s="217"/>
      <c r="J221" s="217"/>
      <c r="K221" s="217"/>
      <c r="L221" s="217"/>
      <c r="M221" s="212"/>
      <c r="N221" s="212"/>
      <c r="O221" s="212"/>
      <c r="CWV221"/>
      <c r="CWW221"/>
      <c r="CWX221"/>
    </row>
    <row r="222" spans="2:15 2645:2650" x14ac:dyDescent="0.2">
      <c r="D222" t="s">
        <v>547</v>
      </c>
      <c r="H222" s="217"/>
      <c r="I222" s="217"/>
      <c r="J222" s="217"/>
      <c r="K222" s="217"/>
      <c r="L222" s="217"/>
      <c r="M222" s="212"/>
      <c r="N222" s="212"/>
      <c r="O222" s="212"/>
      <c r="CWV222"/>
      <c r="CWW222"/>
      <c r="CWX222"/>
    </row>
    <row r="223" spans="2:15 2645:2650" x14ac:dyDescent="0.2">
      <c r="B223" s="259">
        <v>44612</v>
      </c>
      <c r="C223" s="257">
        <v>9</v>
      </c>
      <c r="D223" s="258" t="s">
        <v>137</v>
      </c>
      <c r="E223" s="258"/>
      <c r="F223" s="258"/>
      <c r="G223" s="320"/>
      <c r="H223" s="320"/>
      <c r="I223" s="320"/>
      <c r="J223" s="320"/>
      <c r="K223" s="217"/>
      <c r="L223" s="217"/>
      <c r="M223" s="217"/>
    </row>
    <row r="224" spans="2:15 2645:2650" x14ac:dyDescent="0.2">
      <c r="B224" s="259">
        <v>44674</v>
      </c>
      <c r="C224" s="271">
        <v>9</v>
      </c>
      <c r="D224" s="258" t="s">
        <v>137</v>
      </c>
      <c r="E224" s="258"/>
      <c r="F224" s="258"/>
      <c r="G224" s="320"/>
      <c r="H224" s="320"/>
      <c r="I224" s="320"/>
      <c r="J224" s="320"/>
      <c r="K224" s="217"/>
      <c r="L224" s="217"/>
      <c r="M224" s="217"/>
    </row>
    <row r="225" spans="2:15 2648:2650" x14ac:dyDescent="0.2">
      <c r="B225" s="259">
        <v>44779</v>
      </c>
      <c r="C225" s="271">
        <v>9</v>
      </c>
      <c r="D225" s="258" t="s">
        <v>137</v>
      </c>
      <c r="E225" s="258"/>
      <c r="F225" s="258"/>
      <c r="G225" s="320"/>
      <c r="H225" s="320"/>
      <c r="I225" s="320"/>
      <c r="J225" s="320"/>
      <c r="K225" s="217"/>
      <c r="L225" s="217"/>
      <c r="M225" s="217"/>
    </row>
    <row r="226" spans="2:15 2648:2650" x14ac:dyDescent="0.2">
      <c r="B226" s="259">
        <v>44947</v>
      </c>
      <c r="C226" s="257">
        <v>9</v>
      </c>
      <c r="D226" s="258" t="s">
        <v>137</v>
      </c>
      <c r="E226" s="258"/>
      <c r="F226" s="258"/>
      <c r="G226" s="320"/>
      <c r="H226" s="320"/>
      <c r="I226" s="320"/>
      <c r="J226" s="320"/>
      <c r="K226" s="217"/>
      <c r="L226" s="217"/>
      <c r="M226" s="217"/>
    </row>
    <row r="227" spans="2:15 2648:2650" x14ac:dyDescent="0.2">
      <c r="D227" t="s">
        <v>137</v>
      </c>
      <c r="H227" s="217"/>
      <c r="I227" s="217"/>
      <c r="J227" s="217"/>
      <c r="K227" s="217"/>
      <c r="L227" s="217"/>
      <c r="M227" s="212"/>
      <c r="N227" s="212"/>
      <c r="O227" s="212"/>
      <c r="CWV227"/>
      <c r="CWW227"/>
      <c r="CWX227"/>
    </row>
    <row r="228" spans="2:15 2648:2650" x14ac:dyDescent="0.2">
      <c r="B228" s="44" t="s">
        <v>803</v>
      </c>
      <c r="C228" s="257">
        <v>14</v>
      </c>
      <c r="D228" s="258" t="s">
        <v>280</v>
      </c>
      <c r="E228" s="258"/>
      <c r="F228" s="258"/>
      <c r="G228" s="320"/>
      <c r="H228" s="320"/>
      <c r="I228" s="320"/>
      <c r="J228" s="320"/>
      <c r="K228" s="217"/>
      <c r="L228" s="217"/>
      <c r="M228" s="217"/>
    </row>
    <row r="229" spans="2:15 2648:2650" x14ac:dyDescent="0.2">
      <c r="B229" s="259">
        <v>44724</v>
      </c>
      <c r="C229" s="271">
        <v>14</v>
      </c>
      <c r="D229" s="258" t="s">
        <v>280</v>
      </c>
      <c r="E229" s="258"/>
      <c r="F229" s="258"/>
      <c r="G229" s="320"/>
      <c r="H229" s="320"/>
      <c r="I229" s="320"/>
      <c r="J229" s="322"/>
      <c r="K229" s="217"/>
      <c r="L229" s="217"/>
      <c r="M229" s="217"/>
    </row>
    <row r="230" spans="2:15 2648:2650" x14ac:dyDescent="0.2">
      <c r="B230" s="259">
        <v>44815</v>
      </c>
      <c r="C230" s="257">
        <v>14</v>
      </c>
      <c r="D230" s="258" t="s">
        <v>280</v>
      </c>
      <c r="E230" s="258"/>
      <c r="F230" s="258"/>
      <c r="G230" s="320"/>
      <c r="H230" s="320"/>
      <c r="I230" s="320"/>
      <c r="J230" s="322"/>
      <c r="K230" s="217"/>
      <c r="L230" s="217"/>
      <c r="M230" s="217"/>
    </row>
    <row r="231" spans="2:15 2648:2650" x14ac:dyDescent="0.2">
      <c r="B231" s="259">
        <v>44976</v>
      </c>
      <c r="C231" s="257">
        <v>14</v>
      </c>
      <c r="D231" s="258" t="s">
        <v>280</v>
      </c>
      <c r="E231" s="258"/>
      <c r="F231" s="258"/>
      <c r="G231" s="320"/>
      <c r="H231" s="320"/>
      <c r="I231" s="320"/>
      <c r="J231" s="322"/>
      <c r="K231" s="217"/>
      <c r="L231" s="217"/>
      <c r="M231" s="217"/>
    </row>
    <row r="232" spans="2:15 2648:2650" x14ac:dyDescent="0.2">
      <c r="D232" t="s">
        <v>280</v>
      </c>
      <c r="H232" s="217"/>
      <c r="I232" s="217"/>
      <c r="J232" s="217"/>
      <c r="K232" s="217"/>
      <c r="L232" s="217"/>
      <c r="M232" s="212"/>
      <c r="N232" s="212"/>
      <c r="O232" s="212"/>
      <c r="CWV232"/>
      <c r="CWW232"/>
      <c r="CWX232"/>
    </row>
    <row r="233" spans="2:15 2648:2650" x14ac:dyDescent="0.2">
      <c r="B233" s="259">
        <v>44584</v>
      </c>
      <c r="C233" s="257">
        <v>10</v>
      </c>
      <c r="D233" s="258" t="s">
        <v>195</v>
      </c>
      <c r="E233" s="320"/>
      <c r="F233" s="320"/>
      <c r="G233" s="320"/>
      <c r="H233" s="217"/>
      <c r="I233" s="217"/>
      <c r="J233" s="217"/>
      <c r="K233" s="217"/>
      <c r="L233" s="217"/>
      <c r="M233" s="212"/>
      <c r="N233" s="212"/>
      <c r="O233" s="212"/>
      <c r="CWV233"/>
      <c r="CWW233"/>
      <c r="CWX233"/>
    </row>
    <row r="234" spans="2:15 2648:2650" x14ac:dyDescent="0.2">
      <c r="B234" s="259">
        <v>44682</v>
      </c>
      <c r="C234" s="271">
        <v>10</v>
      </c>
      <c r="D234" s="258" t="s">
        <v>195</v>
      </c>
      <c r="E234" s="320"/>
      <c r="F234" s="320"/>
      <c r="G234" s="322"/>
      <c r="H234" s="217"/>
      <c r="I234" s="217"/>
      <c r="J234" s="217"/>
      <c r="K234" s="217"/>
      <c r="L234" s="217"/>
      <c r="M234" s="212"/>
      <c r="N234" s="212"/>
      <c r="O234" s="212"/>
      <c r="CWV234"/>
      <c r="CWW234"/>
      <c r="CWX234"/>
    </row>
    <row r="235" spans="2:15 2648:2650" x14ac:dyDescent="0.2">
      <c r="B235" s="259">
        <v>44800</v>
      </c>
      <c r="C235" s="257">
        <v>10</v>
      </c>
      <c r="D235" s="258" t="s">
        <v>195</v>
      </c>
      <c r="E235" s="320"/>
      <c r="F235" s="320"/>
      <c r="G235" s="320"/>
      <c r="H235" s="217"/>
      <c r="I235" s="217"/>
      <c r="J235" s="217"/>
      <c r="K235" s="217"/>
      <c r="L235" s="217"/>
      <c r="M235" s="212"/>
      <c r="N235" s="212"/>
      <c r="O235" s="212"/>
      <c r="CWV235"/>
      <c r="CWW235"/>
      <c r="CWX235"/>
    </row>
    <row r="236" spans="2:15 2648:2650" x14ac:dyDescent="0.2">
      <c r="D236" t="s">
        <v>195</v>
      </c>
      <c r="H236" s="217"/>
      <c r="I236" s="217"/>
      <c r="J236" s="217"/>
      <c r="K236" s="217"/>
      <c r="L236" s="217"/>
      <c r="M236" s="212"/>
      <c r="N236" s="212"/>
      <c r="O236" s="212"/>
      <c r="CWV236"/>
      <c r="CWW236"/>
      <c r="CWX236"/>
    </row>
    <row r="237" spans="2:15 2648:2650" x14ac:dyDescent="0.2">
      <c r="B237" s="259">
        <v>44569</v>
      </c>
      <c r="C237" s="257">
        <v>13</v>
      </c>
      <c r="D237" s="320" t="s">
        <v>755</v>
      </c>
      <c r="E237" s="320"/>
      <c r="F237" s="320"/>
      <c r="G237" s="320"/>
      <c r="H237" s="217"/>
      <c r="I237" s="217"/>
      <c r="J237" s="217"/>
      <c r="K237" s="217"/>
      <c r="L237" s="217"/>
      <c r="M237" s="212"/>
      <c r="N237" s="212"/>
      <c r="O237" s="212"/>
      <c r="CWV237"/>
      <c r="CWW237"/>
      <c r="CWX237"/>
    </row>
    <row r="238" spans="2:15 2648:2650" ht="14.25" customHeight="1" x14ac:dyDescent="0.2">
      <c r="B238" s="259">
        <v>44800</v>
      </c>
      <c r="C238" s="271">
        <v>10</v>
      </c>
      <c r="D238" s="212" t="s">
        <v>755</v>
      </c>
      <c r="E238" s="325"/>
      <c r="G238" s="217"/>
      <c r="H238" s="217"/>
      <c r="I238" s="213"/>
      <c r="J238" s="217"/>
      <c r="K238" s="217"/>
      <c r="L238" s="217"/>
      <c r="M238" s="217"/>
    </row>
    <row r="239" spans="2:15 2648:2650" ht="14.25" customHeight="1" x14ac:dyDescent="0.2">
      <c r="B239" s="259">
        <v>44828</v>
      </c>
      <c r="C239" s="271">
        <v>10</v>
      </c>
      <c r="D239" s="212" t="s">
        <v>755</v>
      </c>
      <c r="E239" s="325"/>
      <c r="G239" s="217"/>
      <c r="H239" s="217"/>
      <c r="I239" s="213"/>
      <c r="J239" s="217"/>
      <c r="K239" s="217"/>
      <c r="L239" s="217"/>
      <c r="M239" s="217"/>
    </row>
    <row r="240" spans="2:15 2648:2650" ht="14.25" customHeight="1" x14ac:dyDescent="0.25">
      <c r="B240" s="223"/>
      <c r="C240" s="223"/>
      <c r="D240" s="326" t="s">
        <v>1150</v>
      </c>
      <c r="E240" s="217"/>
      <c r="G240" s="217"/>
      <c r="H240" s="217"/>
      <c r="I240" s="213"/>
      <c r="J240" s="217"/>
      <c r="K240" s="217"/>
      <c r="L240" s="217"/>
      <c r="M240" s="217"/>
    </row>
    <row r="241" spans="2:15 2645:2650" x14ac:dyDescent="0.2">
      <c r="B241" s="259">
        <v>44569</v>
      </c>
      <c r="C241" s="257">
        <v>13</v>
      </c>
      <c r="D241" s="258" t="s">
        <v>833</v>
      </c>
      <c r="E241" s="258"/>
      <c r="F241" s="258"/>
      <c r="G241" s="217"/>
      <c r="H241" s="217"/>
      <c r="I241" s="217"/>
      <c r="J241" s="217"/>
      <c r="K241" s="217"/>
      <c r="L241" s="212"/>
      <c r="M241" s="212"/>
      <c r="N241" s="212"/>
      <c r="O241" s="212"/>
      <c r="CWU241"/>
      <c r="CWV241"/>
      <c r="CWW241"/>
      <c r="CWX241"/>
    </row>
    <row r="242" spans="2:15 2645:2650" x14ac:dyDescent="0.2">
      <c r="B242" s="259">
        <v>44717</v>
      </c>
      <c r="C242" s="271">
        <v>13</v>
      </c>
      <c r="D242" s="258" t="s">
        <v>833</v>
      </c>
      <c r="E242" s="258"/>
      <c r="F242" s="258"/>
      <c r="G242" s="217"/>
      <c r="H242" s="217"/>
      <c r="I242" s="217"/>
      <c r="J242" s="217"/>
      <c r="K242" s="217"/>
      <c r="L242" s="212"/>
      <c r="M242" s="212"/>
      <c r="N242" s="212"/>
      <c r="O242" s="212"/>
      <c r="CWU242"/>
      <c r="CWV242"/>
      <c r="CWW242"/>
      <c r="CWX242"/>
    </row>
    <row r="243" spans="2:15 2645:2650" x14ac:dyDescent="0.2">
      <c r="B243" s="259">
        <v>44793</v>
      </c>
      <c r="C243" s="257">
        <v>13</v>
      </c>
      <c r="D243" s="258" t="s">
        <v>833</v>
      </c>
      <c r="E243" s="258"/>
      <c r="F243" s="258"/>
      <c r="G243" s="217"/>
      <c r="H243" s="217"/>
      <c r="I243" s="217"/>
      <c r="J243" s="217"/>
      <c r="K243" s="217"/>
      <c r="L243" s="212"/>
      <c r="M243" s="212"/>
      <c r="N243" s="212"/>
      <c r="O243" s="212"/>
      <c r="CWU243"/>
      <c r="CWV243"/>
      <c r="CWW243"/>
      <c r="CWX243"/>
    </row>
    <row r="244" spans="2:15 2645:2650" x14ac:dyDescent="0.2">
      <c r="B244" s="259">
        <v>44962</v>
      </c>
      <c r="C244" s="257">
        <v>13</v>
      </c>
      <c r="D244" s="258" t="s">
        <v>833</v>
      </c>
      <c r="E244" s="258"/>
      <c r="F244" s="258"/>
      <c r="G244" s="217"/>
      <c r="H244" s="217"/>
      <c r="I244" s="217"/>
      <c r="J244" s="217"/>
      <c r="K244" s="217"/>
      <c r="L244" s="212"/>
      <c r="M244" s="212"/>
      <c r="N244" s="212"/>
      <c r="O244" s="212"/>
      <c r="CWU244"/>
      <c r="CWV244"/>
      <c r="CWW244"/>
      <c r="CWX244"/>
    </row>
    <row r="245" spans="2:15 2645:2650" x14ac:dyDescent="0.2">
      <c r="D245" t="s">
        <v>833</v>
      </c>
      <c r="H245" s="217"/>
      <c r="I245" s="217"/>
      <c r="J245" s="217"/>
      <c r="K245" s="217"/>
      <c r="L245" s="217"/>
      <c r="M245" s="212"/>
      <c r="N245" s="212"/>
      <c r="O245" s="212"/>
      <c r="CWV245"/>
      <c r="CWW245"/>
      <c r="CWX245"/>
    </row>
    <row r="246" spans="2:15 2645:2650" x14ac:dyDescent="0.2">
      <c r="B246" s="259">
        <v>44528</v>
      </c>
      <c r="C246" s="257">
        <v>19</v>
      </c>
      <c r="D246" s="258" t="s">
        <v>786</v>
      </c>
      <c r="E246" s="216"/>
      <c r="F246" s="216"/>
      <c r="G246" s="217"/>
      <c r="H246" s="217"/>
      <c r="I246" s="217"/>
      <c r="J246" s="212"/>
      <c r="K246" s="212"/>
      <c r="L246" s="212"/>
      <c r="M246" s="212"/>
      <c r="N246" s="212"/>
      <c r="O246" s="212"/>
      <c r="CWS246"/>
      <c r="CWT246"/>
      <c r="CWU246"/>
      <c r="CWV246"/>
      <c r="CWW246"/>
      <c r="CWX246"/>
    </row>
    <row r="247" spans="2:15 2645:2650" x14ac:dyDescent="0.2">
      <c r="B247" s="259">
        <v>44604</v>
      </c>
      <c r="C247" s="257">
        <v>19</v>
      </c>
      <c r="D247" s="258" t="s">
        <v>786</v>
      </c>
      <c r="E247" s="216"/>
      <c r="F247" s="216"/>
      <c r="G247" s="217"/>
      <c r="H247" s="217"/>
      <c r="I247" s="217"/>
      <c r="J247" s="212"/>
      <c r="K247" s="212"/>
      <c r="L247" s="212"/>
      <c r="M247" s="212"/>
      <c r="N247" s="212"/>
      <c r="O247" s="212"/>
      <c r="CWS247"/>
      <c r="CWT247"/>
      <c r="CWU247"/>
      <c r="CWV247"/>
      <c r="CWW247"/>
      <c r="CWX247"/>
    </row>
    <row r="248" spans="2:15 2645:2650" x14ac:dyDescent="0.2">
      <c r="B248" s="259">
        <v>44745</v>
      </c>
      <c r="C248" s="271">
        <v>19</v>
      </c>
      <c r="D248" s="258" t="s">
        <v>786</v>
      </c>
      <c r="E248" s="216"/>
      <c r="F248" s="216"/>
      <c r="G248" s="217"/>
      <c r="H248" s="217"/>
      <c r="I248" s="217"/>
      <c r="J248" s="212"/>
      <c r="K248" s="212"/>
      <c r="L248" s="212"/>
      <c r="M248" s="212"/>
      <c r="N248" s="212"/>
      <c r="O248" s="212"/>
      <c r="CWS248"/>
      <c r="CWT248"/>
      <c r="CWU248"/>
      <c r="CWV248"/>
      <c r="CWW248"/>
      <c r="CWX248"/>
    </row>
    <row r="249" spans="2:15 2645:2650" x14ac:dyDescent="0.2">
      <c r="B249" s="259">
        <v>44870</v>
      </c>
      <c r="C249" s="257">
        <v>19</v>
      </c>
      <c r="D249" s="258" t="s">
        <v>786</v>
      </c>
      <c r="E249" s="216"/>
      <c r="F249" s="216"/>
      <c r="G249" s="217"/>
      <c r="H249" s="217"/>
      <c r="I249" s="217"/>
      <c r="J249" s="212"/>
      <c r="K249" s="212"/>
      <c r="L249" s="212"/>
      <c r="M249" s="212"/>
      <c r="N249" s="212"/>
      <c r="O249" s="212"/>
      <c r="CWS249"/>
      <c r="CWT249"/>
      <c r="CWU249"/>
      <c r="CWV249"/>
      <c r="CWW249"/>
      <c r="CWX249"/>
    </row>
    <row r="250" spans="2:15 2645:2650" x14ac:dyDescent="0.2">
      <c r="B250" s="259">
        <v>44968</v>
      </c>
      <c r="C250" s="257">
        <v>19</v>
      </c>
      <c r="D250" s="258" t="s">
        <v>786</v>
      </c>
      <c r="E250" s="216"/>
      <c r="F250" s="216"/>
      <c r="G250" s="217"/>
      <c r="H250" s="217"/>
      <c r="I250" s="217"/>
      <c r="J250" s="212"/>
      <c r="K250" s="212"/>
      <c r="L250" s="212"/>
      <c r="M250" s="212"/>
      <c r="N250" s="212"/>
      <c r="O250" s="212"/>
      <c r="CWS250"/>
      <c r="CWT250"/>
      <c r="CWU250"/>
      <c r="CWV250"/>
      <c r="CWW250"/>
      <c r="CWX250"/>
    </row>
    <row r="251" spans="2:15 2645:2650" x14ac:dyDescent="0.2">
      <c r="D251" s="42" t="s">
        <v>786</v>
      </c>
      <c r="H251" s="217"/>
      <c r="I251" s="217"/>
      <c r="J251" s="217"/>
      <c r="K251" s="217"/>
      <c r="L251" s="217"/>
      <c r="M251" s="212"/>
      <c r="N251" s="212"/>
      <c r="O251" s="212"/>
      <c r="CWV251"/>
      <c r="CWW251"/>
      <c r="CWX251"/>
    </row>
    <row r="252" spans="2:15 2645:2650" x14ac:dyDescent="0.2">
      <c r="B252" s="259">
        <v>44625</v>
      </c>
      <c r="C252" s="257">
        <v>1</v>
      </c>
      <c r="D252" s="258" t="s">
        <v>419</v>
      </c>
      <c r="E252" s="258"/>
      <c r="F252" s="258"/>
      <c r="G252" s="320"/>
      <c r="H252" s="320"/>
      <c r="I252" s="320"/>
      <c r="J252" s="217"/>
      <c r="K252" s="217"/>
      <c r="L252" s="217"/>
      <c r="M252" s="217"/>
      <c r="O252" s="212"/>
      <c r="CWX252"/>
    </row>
    <row r="253" spans="2:15 2645:2650" x14ac:dyDescent="0.2">
      <c r="B253" s="259">
        <v>44752</v>
      </c>
      <c r="C253" s="271">
        <v>1</v>
      </c>
      <c r="D253" s="258" t="s">
        <v>419</v>
      </c>
      <c r="E253" s="258"/>
      <c r="F253" s="258"/>
      <c r="G253" s="320"/>
      <c r="H253" s="320"/>
      <c r="I253" s="320"/>
      <c r="J253" s="217"/>
      <c r="K253" s="217"/>
      <c r="L253" s="217"/>
      <c r="M253" s="217"/>
      <c r="O253" s="212"/>
      <c r="CWX253"/>
    </row>
    <row r="254" spans="2:15 2645:2650" x14ac:dyDescent="0.2">
      <c r="B254" s="259">
        <v>44884</v>
      </c>
      <c r="C254" s="257">
        <v>1</v>
      </c>
      <c r="D254" s="258" t="s">
        <v>419</v>
      </c>
      <c r="E254" s="258"/>
      <c r="F254" s="258"/>
      <c r="G254" s="320"/>
      <c r="H254" s="320"/>
      <c r="I254" s="320"/>
      <c r="J254" s="217"/>
      <c r="K254" s="217"/>
      <c r="L254" s="217"/>
      <c r="M254" s="217"/>
      <c r="O254" s="212"/>
      <c r="CWX254"/>
    </row>
    <row r="255" spans="2:15 2645:2650" x14ac:dyDescent="0.2">
      <c r="D255" t="s">
        <v>419</v>
      </c>
      <c r="H255" s="217"/>
      <c r="I255" s="217"/>
      <c r="J255" s="217"/>
      <c r="K255" s="217"/>
      <c r="L255" s="217"/>
      <c r="M255" s="212"/>
      <c r="N255" s="212"/>
      <c r="O255" s="212"/>
      <c r="CWV255"/>
      <c r="CWW255"/>
      <c r="CWX255"/>
    </row>
    <row r="256" spans="2:15 2645:2650" x14ac:dyDescent="0.2">
      <c r="B256" s="44" t="s">
        <v>803</v>
      </c>
      <c r="C256" s="257">
        <v>14</v>
      </c>
      <c r="D256" s="258" t="s">
        <v>749</v>
      </c>
      <c r="E256" s="258"/>
      <c r="F256" s="258"/>
      <c r="G256" s="320"/>
      <c r="H256" s="320"/>
      <c r="I256" s="320"/>
      <c r="J256" s="217"/>
      <c r="K256" s="217"/>
      <c r="L256" s="217"/>
      <c r="M256" s="217"/>
      <c r="O256" s="212"/>
      <c r="CWX256"/>
    </row>
    <row r="257" spans="2:15 2648:2650" x14ac:dyDescent="0.2">
      <c r="B257" s="259">
        <v>44724</v>
      </c>
      <c r="C257" s="271">
        <v>14</v>
      </c>
      <c r="D257" s="258" t="s">
        <v>749</v>
      </c>
      <c r="E257" s="258"/>
      <c r="F257" s="258"/>
      <c r="G257" s="320"/>
      <c r="H257" s="320"/>
      <c r="I257" s="322"/>
      <c r="J257" s="217"/>
      <c r="K257" s="217"/>
      <c r="L257" s="217"/>
      <c r="M257" s="217"/>
      <c r="O257" s="212"/>
      <c r="CWX257"/>
    </row>
    <row r="258" spans="2:15 2648:2650" x14ac:dyDescent="0.2">
      <c r="B258" s="259">
        <v>44815</v>
      </c>
      <c r="C258" s="257">
        <v>14</v>
      </c>
      <c r="D258" s="258" t="s">
        <v>749</v>
      </c>
      <c r="E258" s="258"/>
      <c r="F258" s="258"/>
      <c r="G258" s="320"/>
      <c r="H258" s="320"/>
      <c r="I258" s="322"/>
      <c r="J258" s="217"/>
      <c r="K258" s="217"/>
      <c r="L258" s="217"/>
      <c r="M258" s="217"/>
      <c r="O258" s="212"/>
      <c r="CWX258"/>
    </row>
    <row r="259" spans="2:15 2648:2650" x14ac:dyDescent="0.2">
      <c r="B259" s="259">
        <v>44976</v>
      </c>
      <c r="C259" s="257">
        <v>14</v>
      </c>
      <c r="D259" s="258" t="s">
        <v>749</v>
      </c>
      <c r="E259" s="258"/>
      <c r="F259" s="258"/>
      <c r="G259" s="320"/>
      <c r="H259" s="320"/>
      <c r="I259" s="322"/>
      <c r="J259" s="217"/>
      <c r="K259" s="217"/>
      <c r="L259" s="217"/>
      <c r="M259" s="217"/>
      <c r="O259" s="212"/>
      <c r="CWX259"/>
    </row>
    <row r="260" spans="2:15 2648:2650" x14ac:dyDescent="0.2">
      <c r="D260" t="s">
        <v>749</v>
      </c>
      <c r="H260" s="217"/>
      <c r="I260" s="217"/>
      <c r="J260" s="217"/>
      <c r="K260" s="217"/>
      <c r="L260" s="217"/>
      <c r="M260" s="212"/>
      <c r="N260" s="212"/>
      <c r="O260" s="212"/>
      <c r="CWV260"/>
      <c r="CWW260"/>
      <c r="CWX260"/>
    </row>
    <row r="261" spans="2:15 2648:2650" x14ac:dyDescent="0.2">
      <c r="B261" s="259">
        <v>44521</v>
      </c>
      <c r="C261" s="257">
        <v>18</v>
      </c>
      <c r="D261" s="258" t="s">
        <v>639</v>
      </c>
      <c r="E261" s="321"/>
      <c r="F261" s="320"/>
      <c r="G261" s="320"/>
      <c r="H261" s="217"/>
      <c r="I261" s="217"/>
      <c r="J261" s="217"/>
      <c r="K261" s="217"/>
      <c r="L261" s="217"/>
      <c r="M261" s="212"/>
      <c r="N261" s="212"/>
      <c r="O261" s="212"/>
      <c r="CWV261"/>
      <c r="CWW261"/>
      <c r="CWX261"/>
    </row>
    <row r="262" spans="2:15 2648:2650" x14ac:dyDescent="0.2">
      <c r="B262" s="259">
        <v>44577</v>
      </c>
      <c r="C262" s="257">
        <v>18</v>
      </c>
      <c r="D262" s="258" t="s">
        <v>639</v>
      </c>
      <c r="E262" s="320"/>
      <c r="F262" s="320"/>
      <c r="G262" s="320"/>
      <c r="H262" s="217"/>
      <c r="I262" s="217"/>
      <c r="J262" s="217"/>
      <c r="K262" s="217"/>
      <c r="L262" s="217"/>
      <c r="M262" s="212"/>
      <c r="N262" s="212"/>
      <c r="O262" s="212"/>
      <c r="CWV262"/>
      <c r="CWW262"/>
      <c r="CWX262"/>
    </row>
    <row r="263" spans="2:15 2648:2650" x14ac:dyDescent="0.2">
      <c r="B263" s="259">
        <v>44730</v>
      </c>
      <c r="C263" s="271">
        <v>18</v>
      </c>
      <c r="D263" s="258" t="s">
        <v>639</v>
      </c>
      <c r="E263" s="320"/>
      <c r="F263" s="320"/>
      <c r="G263" s="320"/>
      <c r="H263" s="217"/>
      <c r="I263" s="217"/>
      <c r="J263" s="217"/>
      <c r="K263" s="217"/>
      <c r="L263" s="217"/>
      <c r="M263" s="212"/>
      <c r="N263" s="212"/>
      <c r="O263" s="212"/>
      <c r="CWV263"/>
      <c r="CWW263"/>
      <c r="CWX263"/>
    </row>
    <row r="264" spans="2:15 2648:2650" x14ac:dyDescent="0.2">
      <c r="B264" s="259">
        <v>44863</v>
      </c>
      <c r="C264" s="257">
        <v>18</v>
      </c>
      <c r="D264" s="258" t="s">
        <v>639</v>
      </c>
      <c r="E264" s="320"/>
      <c r="F264" s="320"/>
      <c r="G264" s="320"/>
      <c r="H264" s="217"/>
      <c r="I264" s="217"/>
      <c r="J264" s="217"/>
      <c r="K264" s="217"/>
      <c r="L264" s="217"/>
      <c r="M264" s="212"/>
      <c r="N264" s="212"/>
      <c r="O264" s="212"/>
      <c r="CWV264"/>
      <c r="CWW264"/>
      <c r="CWX264"/>
    </row>
    <row r="265" spans="2:15 2648:2650" x14ac:dyDescent="0.2">
      <c r="B265" s="259">
        <v>44983</v>
      </c>
      <c r="C265" s="257">
        <v>18</v>
      </c>
      <c r="D265" s="258" t="s">
        <v>639</v>
      </c>
      <c r="E265" s="320"/>
      <c r="F265" s="320"/>
      <c r="G265" s="320"/>
      <c r="H265" s="217"/>
      <c r="I265" s="217"/>
      <c r="J265" s="217"/>
      <c r="K265" s="217"/>
      <c r="L265" s="217"/>
      <c r="M265" s="212"/>
      <c r="N265" s="212"/>
      <c r="O265" s="212"/>
      <c r="CWV265"/>
      <c r="CWW265"/>
      <c r="CWX265"/>
    </row>
    <row r="266" spans="2:15 2648:2650" x14ac:dyDescent="0.2">
      <c r="D266" t="s">
        <v>639</v>
      </c>
      <c r="H266" s="217"/>
      <c r="I266" s="217"/>
      <c r="J266" s="217"/>
      <c r="K266" s="217"/>
      <c r="L266" s="217"/>
      <c r="M266" s="212"/>
      <c r="N266" s="212"/>
      <c r="O266" s="212"/>
      <c r="CWV266"/>
      <c r="CWW266"/>
      <c r="CWX266"/>
    </row>
    <row r="267" spans="2:15 2648:2650" x14ac:dyDescent="0.2">
      <c r="B267" s="259">
        <v>44598</v>
      </c>
      <c r="C267" s="257">
        <v>7</v>
      </c>
      <c r="D267" s="258" t="s">
        <v>217</v>
      </c>
      <c r="E267" s="320"/>
      <c r="F267" s="320"/>
      <c r="G267" s="320"/>
      <c r="H267" s="320"/>
      <c r="I267" s="217"/>
      <c r="J267" s="217"/>
      <c r="K267" s="217"/>
      <c r="L267" s="217"/>
      <c r="M267" s="217"/>
      <c r="N267" s="212"/>
      <c r="O267" s="212"/>
      <c r="CWW267"/>
      <c r="CWX267"/>
    </row>
    <row r="268" spans="2:15 2648:2650" x14ac:dyDescent="0.2">
      <c r="B268" s="259">
        <v>44661</v>
      </c>
      <c r="C268" s="271">
        <v>7</v>
      </c>
      <c r="D268" s="258" t="s">
        <v>217</v>
      </c>
      <c r="E268" s="258"/>
      <c r="F268" s="258"/>
      <c r="G268" s="320"/>
      <c r="H268" s="320"/>
      <c r="I268" s="217"/>
      <c r="J268" s="217"/>
      <c r="K268" s="217"/>
      <c r="L268" s="217"/>
      <c r="M268" s="217"/>
      <c r="N268" s="212"/>
      <c r="O268" s="212"/>
      <c r="CWW268"/>
      <c r="CWX268"/>
    </row>
    <row r="269" spans="2:15 2648:2650" x14ac:dyDescent="0.2">
      <c r="B269" s="259">
        <v>44877</v>
      </c>
      <c r="C269" s="257">
        <v>7</v>
      </c>
      <c r="D269" s="258" t="s">
        <v>217</v>
      </c>
      <c r="E269" s="258"/>
      <c r="F269" s="258"/>
      <c r="G269" s="320"/>
      <c r="H269" s="320"/>
      <c r="I269" s="217"/>
      <c r="J269" s="217"/>
      <c r="K269" s="217"/>
      <c r="L269" s="217"/>
      <c r="M269" s="217"/>
      <c r="N269" s="212"/>
      <c r="O269" s="212"/>
      <c r="CWW269"/>
      <c r="CWX269"/>
    </row>
    <row r="270" spans="2:15 2648:2650" x14ac:dyDescent="0.2">
      <c r="D270" t="s">
        <v>217</v>
      </c>
      <c r="H270" s="217"/>
      <c r="I270" s="217"/>
      <c r="J270" s="217"/>
      <c r="K270" s="217"/>
      <c r="L270" s="217"/>
      <c r="M270" s="212"/>
      <c r="N270" s="212"/>
      <c r="O270" s="212"/>
      <c r="CWV270"/>
      <c r="CWW270"/>
      <c r="CWX270"/>
    </row>
    <row r="271" spans="2:15 2648:2650" x14ac:dyDescent="0.2">
      <c r="B271" s="259">
        <v>44584</v>
      </c>
      <c r="C271" s="257">
        <v>10</v>
      </c>
      <c r="D271" s="258" t="s">
        <v>256</v>
      </c>
      <c r="E271" s="320"/>
      <c r="F271" s="320"/>
      <c r="G271" s="320"/>
      <c r="H271" s="320"/>
      <c r="I271" s="217"/>
      <c r="J271" s="217"/>
      <c r="K271" s="217"/>
      <c r="L271" s="217"/>
      <c r="M271" s="217"/>
      <c r="N271" s="212"/>
      <c r="O271" s="212"/>
      <c r="CWW271"/>
      <c r="CWX271"/>
    </row>
    <row r="272" spans="2:15 2648:2650" x14ac:dyDescent="0.2">
      <c r="B272" s="259">
        <v>44682</v>
      </c>
      <c r="C272" s="271">
        <v>10</v>
      </c>
      <c r="D272" s="258" t="s">
        <v>256</v>
      </c>
      <c r="E272" s="258"/>
      <c r="F272" s="258"/>
      <c r="G272" s="320"/>
      <c r="H272" s="322"/>
      <c r="I272" s="217"/>
      <c r="J272" s="217"/>
      <c r="K272" s="217"/>
      <c r="L272" s="217"/>
      <c r="M272" s="217"/>
      <c r="N272" s="212"/>
      <c r="O272" s="212"/>
      <c r="CWW272"/>
      <c r="CWX272"/>
    </row>
    <row r="273" spans="2:15 2645:2650" x14ac:dyDescent="0.2">
      <c r="B273" s="259">
        <v>44800</v>
      </c>
      <c r="C273" s="257">
        <v>10</v>
      </c>
      <c r="D273" s="258" t="s">
        <v>256</v>
      </c>
      <c r="E273" s="258"/>
      <c r="F273" s="258"/>
      <c r="G273" s="320"/>
      <c r="H273" s="320"/>
      <c r="I273" s="217"/>
      <c r="J273" s="217"/>
      <c r="K273" s="217"/>
      <c r="L273" s="217"/>
      <c r="M273" s="217"/>
      <c r="N273" s="212"/>
      <c r="O273" s="212"/>
      <c r="CWW273"/>
      <c r="CWX273"/>
    </row>
    <row r="274" spans="2:15 2645:2650" x14ac:dyDescent="0.2">
      <c r="D274" t="s">
        <v>256</v>
      </c>
      <c r="H274" s="217"/>
      <c r="I274" s="217"/>
      <c r="J274" s="217"/>
      <c r="K274" s="217"/>
      <c r="L274" s="217"/>
      <c r="M274" s="212"/>
      <c r="N274" s="212"/>
      <c r="O274" s="212"/>
      <c r="CWV274"/>
      <c r="CWW274"/>
      <c r="CWX274"/>
    </row>
    <row r="275" spans="2:15 2645:2650" x14ac:dyDescent="0.2">
      <c r="B275" s="259">
        <v>44534</v>
      </c>
      <c r="C275" s="257">
        <v>12</v>
      </c>
      <c r="D275" s="258" t="s">
        <v>520</v>
      </c>
      <c r="E275" s="258"/>
      <c r="F275" s="216"/>
      <c r="G275" s="217"/>
      <c r="H275" s="217"/>
      <c r="I275" s="217"/>
      <c r="J275" s="217"/>
      <c r="K275" s="212"/>
      <c r="L275" s="212"/>
      <c r="M275" s="212"/>
      <c r="N275" s="212"/>
      <c r="O275" s="212"/>
      <c r="CWT275"/>
      <c r="CWU275"/>
      <c r="CWV275"/>
      <c r="CWW275"/>
      <c r="CWX275"/>
    </row>
    <row r="276" spans="2:15 2645:2650" x14ac:dyDescent="0.2">
      <c r="B276" s="259">
        <v>44619</v>
      </c>
      <c r="C276" s="257">
        <v>12</v>
      </c>
      <c r="D276" s="258" t="s">
        <v>520</v>
      </c>
      <c r="E276" s="258"/>
      <c r="F276" s="216"/>
      <c r="G276" s="217"/>
      <c r="H276" s="217"/>
      <c r="I276" s="217"/>
      <c r="J276" s="217"/>
      <c r="K276" s="212"/>
      <c r="L276" s="212"/>
      <c r="M276" s="212"/>
      <c r="N276" s="212"/>
      <c r="O276" s="212"/>
      <c r="CWT276"/>
      <c r="CWU276"/>
      <c r="CWV276"/>
      <c r="CWW276"/>
      <c r="CWX276"/>
    </row>
    <row r="277" spans="2:15 2645:2650" x14ac:dyDescent="0.2">
      <c r="B277" s="259">
        <v>44695</v>
      </c>
      <c r="C277" s="271">
        <v>12</v>
      </c>
      <c r="D277" s="258" t="s">
        <v>520</v>
      </c>
      <c r="E277" s="258"/>
      <c r="F277" s="216"/>
      <c r="G277" s="217"/>
      <c r="H277" s="217"/>
      <c r="I277" s="217"/>
      <c r="J277" s="217"/>
      <c r="K277" s="212"/>
      <c r="L277" s="212"/>
      <c r="M277" s="212"/>
      <c r="N277" s="212"/>
      <c r="O277" s="212"/>
      <c r="CWT277"/>
      <c r="CWU277"/>
      <c r="CWV277"/>
      <c r="CWW277"/>
      <c r="CWX277"/>
    </row>
    <row r="278" spans="2:15 2645:2650" x14ac:dyDescent="0.2">
      <c r="B278" s="259">
        <v>44787</v>
      </c>
      <c r="C278" s="271">
        <v>12</v>
      </c>
      <c r="D278" s="258" t="s">
        <v>520</v>
      </c>
      <c r="E278" s="258"/>
      <c r="F278" s="216"/>
      <c r="G278" s="217"/>
      <c r="H278" s="217"/>
      <c r="I278" s="217"/>
      <c r="J278" s="217"/>
      <c r="K278" s="212"/>
      <c r="L278" s="212"/>
      <c r="M278" s="212"/>
      <c r="N278" s="212"/>
      <c r="O278" s="212"/>
      <c r="CWT278"/>
      <c r="CWU278"/>
      <c r="CWV278"/>
      <c r="CWW278"/>
      <c r="CWX278"/>
    </row>
    <row r="279" spans="2:15 2645:2650" x14ac:dyDescent="0.2">
      <c r="B279" s="259">
        <v>44954</v>
      </c>
      <c r="C279" s="257">
        <v>12</v>
      </c>
      <c r="D279" s="258" t="s">
        <v>520</v>
      </c>
      <c r="E279" s="258"/>
      <c r="F279" s="216"/>
      <c r="G279" s="217"/>
      <c r="H279" s="217"/>
      <c r="I279" s="217"/>
      <c r="J279" s="217"/>
      <c r="K279" s="212"/>
      <c r="L279" s="212"/>
      <c r="M279" s="212"/>
      <c r="N279" s="212"/>
      <c r="O279" s="212"/>
      <c r="CWT279"/>
      <c r="CWU279"/>
      <c r="CWV279"/>
      <c r="CWW279"/>
      <c r="CWX279"/>
    </row>
    <row r="280" spans="2:15 2645:2650" x14ac:dyDescent="0.2">
      <c r="D280" t="s">
        <v>520</v>
      </c>
      <c r="H280" s="217"/>
      <c r="I280" s="217"/>
      <c r="J280" s="217"/>
      <c r="K280" s="217"/>
      <c r="L280" s="217"/>
      <c r="M280" s="212"/>
      <c r="N280" s="212"/>
      <c r="O280" s="212"/>
      <c r="CWV280"/>
      <c r="CWW280"/>
      <c r="CWX280"/>
    </row>
    <row r="281" spans="2:15 2645:2650" x14ac:dyDescent="0.2">
      <c r="B281" s="259">
        <v>44598</v>
      </c>
      <c r="C281" s="257">
        <v>7</v>
      </c>
      <c r="D281" s="258" t="s">
        <v>186</v>
      </c>
      <c r="E281" s="258"/>
      <c r="F281" s="258"/>
      <c r="G281" s="217"/>
      <c r="H281" s="217"/>
      <c r="I281" s="217"/>
      <c r="J281" s="217"/>
      <c r="K281" s="217"/>
      <c r="L281" s="212"/>
      <c r="M281" s="212"/>
      <c r="N281" s="212"/>
      <c r="O281" s="212"/>
      <c r="CWU281"/>
      <c r="CWV281"/>
      <c r="CWW281"/>
      <c r="CWX281"/>
    </row>
    <row r="282" spans="2:15 2645:2650" x14ac:dyDescent="0.2">
      <c r="B282" s="259">
        <v>44661</v>
      </c>
      <c r="C282" s="271">
        <v>7</v>
      </c>
      <c r="D282" s="258" t="s">
        <v>186</v>
      </c>
      <c r="E282" s="258"/>
      <c r="F282" s="258"/>
      <c r="G282" s="217"/>
      <c r="H282" s="217"/>
      <c r="I282" s="217"/>
      <c r="J282" s="217"/>
      <c r="K282" s="217"/>
      <c r="L282" s="212"/>
      <c r="M282" s="212"/>
      <c r="N282" s="212"/>
      <c r="O282" s="212"/>
      <c r="CWU282"/>
      <c r="CWV282"/>
      <c r="CWW282"/>
      <c r="CWX282"/>
    </row>
    <row r="283" spans="2:15 2645:2650" x14ac:dyDescent="0.2">
      <c r="B283" s="259">
        <v>44877</v>
      </c>
      <c r="C283" s="257">
        <v>7</v>
      </c>
      <c r="D283" s="258" t="s">
        <v>186</v>
      </c>
      <c r="E283" s="258"/>
      <c r="F283" s="258"/>
      <c r="G283" s="217"/>
      <c r="H283" s="217"/>
      <c r="I283" s="217"/>
      <c r="J283" s="217"/>
      <c r="K283" s="217"/>
      <c r="L283" s="212"/>
      <c r="M283" s="212"/>
      <c r="N283" s="212"/>
      <c r="O283" s="212"/>
      <c r="CWU283"/>
      <c r="CWV283"/>
      <c r="CWW283"/>
      <c r="CWX283"/>
    </row>
    <row r="284" spans="2:15 2645:2650" x14ac:dyDescent="0.2">
      <c r="D284" t="s">
        <v>186</v>
      </c>
      <c r="H284" s="217"/>
      <c r="I284" s="217"/>
      <c r="J284" s="217"/>
      <c r="K284" s="217"/>
      <c r="L284" s="217"/>
      <c r="M284" s="212"/>
      <c r="N284" s="212"/>
      <c r="O284" s="212"/>
      <c r="CWV284"/>
      <c r="CWW284"/>
      <c r="CWX284"/>
    </row>
    <row r="285" spans="2:15 2645:2650" x14ac:dyDescent="0.2">
      <c r="B285" s="259">
        <v>44849</v>
      </c>
      <c r="C285" s="257">
        <v>20</v>
      </c>
      <c r="D285" s="258" t="s">
        <v>761</v>
      </c>
      <c r="E285" s="258"/>
      <c r="F285" s="216"/>
      <c r="G285" s="217"/>
      <c r="H285" s="217"/>
      <c r="I285" s="217"/>
      <c r="J285" s="217"/>
      <c r="K285" s="212"/>
      <c r="L285" s="212"/>
      <c r="M285" s="212"/>
      <c r="N285" s="212"/>
      <c r="O285" s="212"/>
      <c r="CWT285"/>
      <c r="CWU285"/>
      <c r="CWV285"/>
      <c r="CWW285"/>
      <c r="CWX285"/>
    </row>
    <row r="286" spans="2:15 2645:2650" x14ac:dyDescent="0.2">
      <c r="B286" s="259">
        <v>44737</v>
      </c>
      <c r="C286" s="271">
        <v>6</v>
      </c>
      <c r="D286" s="258" t="s">
        <v>761</v>
      </c>
      <c r="E286" s="216"/>
      <c r="F286" s="216"/>
      <c r="G286" s="217"/>
      <c r="H286" s="217"/>
      <c r="I286" s="217"/>
      <c r="J286" s="212"/>
      <c r="K286" s="212"/>
      <c r="L286" s="212"/>
      <c r="M286" s="212"/>
      <c r="N286" s="212"/>
      <c r="O286" s="212"/>
      <c r="CWS286"/>
      <c r="CWT286"/>
      <c r="CWU286"/>
      <c r="CWV286"/>
      <c r="CWW286"/>
      <c r="CWX286"/>
    </row>
    <row r="287" spans="2:15 2645:2650" x14ac:dyDescent="0.2">
      <c r="D287" t="s">
        <v>761</v>
      </c>
      <c r="E287" s="216"/>
      <c r="H287" s="217"/>
      <c r="I287" s="217"/>
      <c r="J287" s="217"/>
      <c r="K287" s="217"/>
      <c r="L287" s="217"/>
      <c r="M287" s="212"/>
      <c r="N287" s="212"/>
      <c r="O287" s="212"/>
      <c r="CWV287"/>
      <c r="CWW287"/>
      <c r="CWX287"/>
    </row>
    <row r="288" spans="2:15 2645:2650" x14ac:dyDescent="0.2">
      <c r="B288" s="259">
        <v>44528</v>
      </c>
      <c r="C288" s="257">
        <v>19</v>
      </c>
      <c r="D288" s="258" t="s">
        <v>286</v>
      </c>
      <c r="E288" s="42" t="s">
        <v>1139</v>
      </c>
      <c r="F288" s="258"/>
      <c r="G288" s="217"/>
      <c r="H288" s="217"/>
      <c r="I288" s="217"/>
      <c r="J288" s="217"/>
      <c r="K288" s="217"/>
      <c r="L288" s="212"/>
      <c r="M288" s="212"/>
      <c r="N288" s="212"/>
      <c r="O288" s="212"/>
      <c r="CWU288"/>
      <c r="CWV288"/>
      <c r="CWW288"/>
      <c r="CWX288"/>
    </row>
    <row r="289" spans="2:15 2645:2650" x14ac:dyDescent="0.2">
      <c r="B289" s="259">
        <v>44604</v>
      </c>
      <c r="C289" s="257">
        <v>19</v>
      </c>
      <c r="D289" s="258" t="s">
        <v>286</v>
      </c>
      <c r="E289" s="42" t="s">
        <v>1139</v>
      </c>
      <c r="F289" s="258"/>
      <c r="G289" s="217"/>
      <c r="H289" s="217"/>
      <c r="I289" s="217"/>
      <c r="J289" s="217"/>
      <c r="K289" s="217"/>
      <c r="L289" s="212"/>
      <c r="M289" s="212"/>
      <c r="N289" s="212"/>
      <c r="O289" s="212"/>
      <c r="CWU289"/>
      <c r="CWV289"/>
      <c r="CWW289"/>
      <c r="CWX289"/>
    </row>
    <row r="290" spans="2:15 2645:2650" x14ac:dyDescent="0.2">
      <c r="B290" s="259">
        <v>44745</v>
      </c>
      <c r="C290" s="271">
        <v>19</v>
      </c>
      <c r="D290" s="258" t="s">
        <v>286</v>
      </c>
      <c r="E290" s="42" t="s">
        <v>1139</v>
      </c>
      <c r="F290" s="216"/>
      <c r="G290" s="217"/>
      <c r="H290" s="217"/>
      <c r="I290" s="217"/>
      <c r="J290" s="217"/>
      <c r="K290" s="212"/>
      <c r="L290" s="212"/>
      <c r="M290" s="212"/>
      <c r="N290" s="212"/>
      <c r="O290" s="212"/>
      <c r="CWT290"/>
      <c r="CWU290"/>
      <c r="CWV290"/>
      <c r="CWW290"/>
      <c r="CWX290"/>
    </row>
    <row r="291" spans="2:15 2645:2650" x14ac:dyDescent="0.2">
      <c r="B291" s="259">
        <v>44870</v>
      </c>
      <c r="C291" s="257">
        <v>19</v>
      </c>
      <c r="D291" s="258" t="s">
        <v>286</v>
      </c>
      <c r="E291" s="42" t="s">
        <v>1139</v>
      </c>
      <c r="F291" s="216"/>
      <c r="G291" s="217"/>
      <c r="H291" s="217"/>
      <c r="I291" s="217"/>
      <c r="J291" s="217"/>
      <c r="K291" s="212"/>
      <c r="L291" s="212"/>
      <c r="M291" s="212"/>
      <c r="N291" s="212"/>
      <c r="O291" s="212"/>
      <c r="CWT291"/>
      <c r="CWU291"/>
      <c r="CWV291"/>
      <c r="CWW291"/>
      <c r="CWX291"/>
    </row>
    <row r="292" spans="2:15 2645:2650" x14ac:dyDescent="0.2">
      <c r="B292" s="259">
        <v>44968</v>
      </c>
      <c r="C292" s="257">
        <v>19</v>
      </c>
      <c r="D292" s="258" t="s">
        <v>286</v>
      </c>
      <c r="E292" s="42" t="s">
        <v>1139</v>
      </c>
      <c r="F292" s="216"/>
      <c r="G292" s="217"/>
      <c r="H292" s="217"/>
      <c r="I292" s="217"/>
      <c r="J292" s="217"/>
      <c r="K292" s="212"/>
      <c r="L292" s="212"/>
      <c r="M292" s="212"/>
      <c r="N292" s="212"/>
      <c r="O292" s="212"/>
      <c r="CWT292"/>
      <c r="CWU292"/>
      <c r="CWV292"/>
      <c r="CWW292"/>
      <c r="CWX292"/>
    </row>
    <row r="293" spans="2:15 2645:2650" x14ac:dyDescent="0.2">
      <c r="D293" s="212" t="s">
        <v>286</v>
      </c>
      <c r="E293" s="42" t="s">
        <v>1139</v>
      </c>
      <c r="H293" s="217"/>
      <c r="I293" s="217"/>
      <c r="J293" s="217"/>
      <c r="K293" s="217"/>
      <c r="L293" s="217"/>
      <c r="M293" s="212"/>
      <c r="N293" s="212"/>
      <c r="O293" s="212"/>
      <c r="CWV293"/>
      <c r="CWW293"/>
      <c r="CWX293"/>
    </row>
    <row r="294" spans="2:15 2645:2650" x14ac:dyDescent="0.2">
      <c r="B294" s="259">
        <v>44688</v>
      </c>
      <c r="C294" s="257">
        <v>6</v>
      </c>
      <c r="D294" s="258" t="s">
        <v>641</v>
      </c>
      <c r="E294" s="320"/>
      <c r="F294" s="258"/>
      <c r="G294" s="320"/>
      <c r="H294" s="320"/>
      <c r="I294" s="320"/>
      <c r="J294" s="217"/>
      <c r="K294" s="217"/>
      <c r="L294" s="217"/>
      <c r="M294" s="217"/>
      <c r="O294" s="212"/>
      <c r="CWX294"/>
    </row>
    <row r="295" spans="2:15 2645:2650" x14ac:dyDescent="0.2">
      <c r="B295" s="259">
        <v>44849</v>
      </c>
      <c r="C295" s="257">
        <v>20</v>
      </c>
      <c r="D295" s="258" t="s">
        <v>641</v>
      </c>
      <c r="E295" s="320"/>
      <c r="F295" s="258"/>
      <c r="G295" s="320"/>
      <c r="H295" s="320"/>
      <c r="I295" s="320"/>
      <c r="J295" s="217"/>
      <c r="K295" s="217"/>
      <c r="L295" s="217"/>
      <c r="M295" s="217"/>
      <c r="O295" s="212"/>
      <c r="CWX295"/>
    </row>
    <row r="296" spans="2:15 2645:2650" x14ac:dyDescent="0.2">
      <c r="B296" s="259"/>
      <c r="C296" s="257"/>
      <c r="D296" s="258" t="s">
        <v>641</v>
      </c>
      <c r="E296" s="320"/>
      <c r="F296" s="258"/>
      <c r="G296" s="320"/>
      <c r="H296" s="320"/>
      <c r="I296" s="320"/>
      <c r="J296" s="217"/>
      <c r="K296" s="217"/>
      <c r="L296" s="217"/>
      <c r="M296" s="217"/>
      <c r="O296" s="212"/>
      <c r="CWX296"/>
    </row>
    <row r="297" spans="2:15 2645:2650" x14ac:dyDescent="0.2">
      <c r="B297" s="259">
        <v>44584</v>
      </c>
      <c r="C297" s="257">
        <v>10</v>
      </c>
      <c r="D297" s="258" t="s">
        <v>253</v>
      </c>
      <c r="E297" s="258"/>
      <c r="F297" s="258"/>
      <c r="G297" s="320"/>
      <c r="H297" s="320"/>
      <c r="I297" s="320"/>
      <c r="J297" s="320"/>
      <c r="K297" s="217"/>
      <c r="L297" s="217"/>
      <c r="M297" s="217"/>
    </row>
    <row r="298" spans="2:15 2645:2650" x14ac:dyDescent="0.2">
      <c r="B298" s="259">
        <v>44682</v>
      </c>
      <c r="C298" s="271">
        <v>10</v>
      </c>
      <c r="D298" s="258" t="s">
        <v>253</v>
      </c>
      <c r="E298" s="258"/>
      <c r="F298" s="258"/>
      <c r="G298" s="320"/>
      <c r="H298" s="320"/>
      <c r="I298" s="320"/>
      <c r="J298" s="322"/>
      <c r="K298" s="217"/>
      <c r="L298" s="217"/>
      <c r="M298" s="217"/>
    </row>
    <row r="299" spans="2:15 2645:2650" x14ac:dyDescent="0.2">
      <c r="B299" s="259">
        <v>44800</v>
      </c>
      <c r="C299" s="257">
        <v>10</v>
      </c>
      <c r="D299" s="258" t="s">
        <v>253</v>
      </c>
      <c r="E299" s="258"/>
      <c r="F299" s="258"/>
      <c r="G299" s="320"/>
      <c r="H299" s="320"/>
      <c r="I299" s="320"/>
      <c r="J299" s="320"/>
      <c r="K299" s="217"/>
      <c r="L299" s="217"/>
      <c r="M299" s="217"/>
    </row>
    <row r="300" spans="2:15 2645:2650" x14ac:dyDescent="0.2">
      <c r="D300" t="s">
        <v>253</v>
      </c>
      <c r="H300" s="217"/>
      <c r="I300" s="217"/>
      <c r="J300" s="217"/>
      <c r="K300" s="217"/>
      <c r="L300" s="217"/>
      <c r="M300" s="212"/>
      <c r="N300" s="212"/>
      <c r="O300" s="212"/>
      <c r="CWV300"/>
      <c r="CWW300"/>
      <c r="CWX300"/>
    </row>
    <row r="301" spans="2:15 2645:2650" x14ac:dyDescent="0.2">
      <c r="B301" s="259">
        <v>44625</v>
      </c>
      <c r="C301" s="257">
        <v>1</v>
      </c>
      <c r="D301" s="258" t="s">
        <v>670</v>
      </c>
      <c r="E301" s="216"/>
      <c r="F301" s="216"/>
      <c r="G301" s="217"/>
      <c r="H301" s="217"/>
      <c r="I301" s="217"/>
      <c r="J301" s="212"/>
      <c r="K301" s="212"/>
      <c r="L301" s="212"/>
      <c r="M301" s="212"/>
      <c r="N301" s="212"/>
      <c r="O301" s="212"/>
      <c r="CWS301"/>
      <c r="CWT301"/>
      <c r="CWU301"/>
      <c r="CWV301"/>
      <c r="CWW301"/>
      <c r="CWX301"/>
    </row>
    <row r="302" spans="2:15 2645:2650" x14ac:dyDescent="0.2">
      <c r="B302" s="259">
        <v>44752</v>
      </c>
      <c r="C302" s="271">
        <v>1</v>
      </c>
      <c r="D302" s="258" t="s">
        <v>670</v>
      </c>
      <c r="E302" s="216"/>
      <c r="F302" s="216"/>
      <c r="G302" s="217"/>
      <c r="H302" s="217"/>
      <c r="I302" s="217"/>
      <c r="J302" s="212"/>
      <c r="K302" s="212"/>
      <c r="L302" s="212"/>
      <c r="M302" s="212"/>
      <c r="N302" s="212"/>
      <c r="O302" s="212"/>
      <c r="CWS302"/>
      <c r="CWT302"/>
      <c r="CWU302"/>
      <c r="CWV302"/>
      <c r="CWW302"/>
      <c r="CWX302"/>
    </row>
    <row r="303" spans="2:15 2645:2650" x14ac:dyDescent="0.2">
      <c r="B303" s="259">
        <v>44884</v>
      </c>
      <c r="C303" s="257">
        <v>1</v>
      </c>
      <c r="D303" s="258" t="s">
        <v>670</v>
      </c>
      <c r="E303" s="216"/>
      <c r="F303" s="216"/>
      <c r="G303" s="217"/>
      <c r="H303" s="217"/>
      <c r="I303" s="217"/>
      <c r="J303" s="212"/>
      <c r="K303" s="212"/>
      <c r="L303" s="212"/>
      <c r="M303" s="212"/>
      <c r="N303" s="212"/>
      <c r="O303" s="212"/>
      <c r="CWS303"/>
      <c r="CWT303"/>
      <c r="CWU303"/>
      <c r="CWV303"/>
      <c r="CWW303"/>
      <c r="CWX303"/>
    </row>
    <row r="304" spans="2:15 2645:2650" x14ac:dyDescent="0.2">
      <c r="D304" t="s">
        <v>670</v>
      </c>
      <c r="H304" s="217"/>
      <c r="I304" s="217"/>
      <c r="J304" s="217"/>
      <c r="K304" s="217"/>
      <c r="L304" s="217"/>
      <c r="M304" s="212"/>
      <c r="N304" s="212"/>
      <c r="O304" s="212"/>
      <c r="CWV304"/>
      <c r="CWW304"/>
      <c r="CWX304"/>
    </row>
    <row r="305" spans="2:15 2646:2650" x14ac:dyDescent="0.2">
      <c r="B305" s="259">
        <v>44569</v>
      </c>
      <c r="C305" s="257">
        <v>13</v>
      </c>
      <c r="D305" s="258" t="s">
        <v>268</v>
      </c>
      <c r="E305" s="258"/>
      <c r="F305" s="216"/>
      <c r="G305" s="217"/>
      <c r="H305" s="217"/>
      <c r="I305" s="217"/>
      <c r="J305" s="217"/>
      <c r="K305" s="212"/>
      <c r="L305" s="212"/>
      <c r="M305" s="212"/>
      <c r="N305" s="212"/>
      <c r="O305" s="212"/>
      <c r="CWT305"/>
      <c r="CWU305"/>
      <c r="CWV305"/>
      <c r="CWW305"/>
      <c r="CWX305"/>
    </row>
    <row r="306" spans="2:15 2646:2650" x14ac:dyDescent="0.2">
      <c r="B306" s="259">
        <v>44717</v>
      </c>
      <c r="C306" s="271">
        <v>13</v>
      </c>
      <c r="D306" s="258" t="s">
        <v>268</v>
      </c>
      <c r="E306" s="258"/>
      <c r="F306" s="216"/>
      <c r="G306" s="217"/>
      <c r="H306" s="217"/>
      <c r="I306" s="217"/>
      <c r="J306" s="217"/>
      <c r="K306" s="212"/>
      <c r="L306" s="212"/>
      <c r="M306" s="212"/>
      <c r="N306" s="212"/>
      <c r="O306" s="212"/>
      <c r="CWT306"/>
      <c r="CWU306"/>
      <c r="CWV306"/>
      <c r="CWW306"/>
      <c r="CWX306"/>
    </row>
    <row r="307" spans="2:15 2646:2650" x14ac:dyDescent="0.2">
      <c r="B307" s="259">
        <v>44793</v>
      </c>
      <c r="C307" s="257">
        <v>13</v>
      </c>
      <c r="D307" s="258" t="s">
        <v>268</v>
      </c>
      <c r="E307" s="258"/>
      <c r="F307" s="216"/>
      <c r="G307" s="217"/>
      <c r="H307" s="217"/>
      <c r="I307" s="217"/>
      <c r="J307" s="217"/>
      <c r="K307" s="212"/>
      <c r="L307" s="212"/>
      <c r="M307" s="212"/>
      <c r="N307" s="212"/>
      <c r="O307" s="212"/>
      <c r="CWT307"/>
      <c r="CWU307"/>
      <c r="CWV307"/>
      <c r="CWW307"/>
      <c r="CWX307"/>
    </row>
    <row r="308" spans="2:15 2646:2650" x14ac:dyDescent="0.2">
      <c r="B308" s="259">
        <v>44962</v>
      </c>
      <c r="C308" s="257">
        <v>13</v>
      </c>
      <c r="D308" s="258" t="s">
        <v>268</v>
      </c>
      <c r="E308" s="258"/>
      <c r="F308" s="216"/>
      <c r="G308" s="217"/>
      <c r="H308" s="217"/>
      <c r="I308" s="217"/>
      <c r="J308" s="217"/>
      <c r="K308" s="212"/>
      <c r="L308" s="212"/>
      <c r="M308" s="212"/>
      <c r="N308" s="212"/>
      <c r="O308" s="212"/>
      <c r="CWT308"/>
      <c r="CWU308"/>
      <c r="CWV308"/>
      <c r="CWW308"/>
      <c r="CWX308"/>
    </row>
    <row r="309" spans="2:15 2646:2650" x14ac:dyDescent="0.2">
      <c r="D309" t="s">
        <v>268</v>
      </c>
      <c r="H309" s="217"/>
      <c r="I309" s="217"/>
      <c r="J309" s="217"/>
      <c r="K309" s="217"/>
      <c r="L309" s="217"/>
      <c r="M309" s="212"/>
      <c r="N309" s="212"/>
      <c r="O309" s="212"/>
      <c r="CWV309"/>
      <c r="CWW309"/>
      <c r="CWX309"/>
    </row>
    <row r="310" spans="2:15 2646:2650" x14ac:dyDescent="0.2">
      <c r="B310" s="209">
        <v>44507</v>
      </c>
      <c r="C310" s="257">
        <v>16</v>
      </c>
      <c r="D310" s="258" t="s">
        <v>147</v>
      </c>
      <c r="E310" s="258"/>
      <c r="F310" s="258"/>
      <c r="G310" s="320"/>
      <c r="H310" s="320"/>
      <c r="I310" s="320"/>
      <c r="J310" s="217"/>
      <c r="K310" s="217"/>
      <c r="L310" s="217"/>
      <c r="M310" s="217"/>
      <c r="O310" s="212"/>
      <c r="CWX310"/>
    </row>
    <row r="311" spans="2:15 2646:2650" x14ac:dyDescent="0.2">
      <c r="B311" s="259">
        <v>44709</v>
      </c>
      <c r="C311" s="271">
        <v>16</v>
      </c>
      <c r="D311" s="258" t="s">
        <v>147</v>
      </c>
      <c r="E311" s="258"/>
      <c r="F311" s="258"/>
      <c r="G311" s="322"/>
      <c r="H311" s="320"/>
      <c r="I311" s="322"/>
      <c r="J311" s="217"/>
      <c r="K311" s="217"/>
      <c r="L311" s="217"/>
      <c r="M311" s="217"/>
      <c r="O311" s="212"/>
      <c r="CWX311"/>
    </row>
    <row r="312" spans="2:15 2646:2650" x14ac:dyDescent="0.2">
      <c r="B312" s="259">
        <v>44843</v>
      </c>
      <c r="C312" s="257">
        <v>16</v>
      </c>
      <c r="D312" s="258" t="s">
        <v>147</v>
      </c>
      <c r="E312" s="258"/>
      <c r="F312" s="258"/>
      <c r="G312" s="322"/>
      <c r="H312" s="320"/>
      <c r="I312" s="322"/>
      <c r="J312" s="217"/>
      <c r="K312" s="217"/>
      <c r="L312" s="217"/>
      <c r="M312" s="217"/>
      <c r="O312" s="212"/>
      <c r="CWX312"/>
    </row>
    <row r="313" spans="2:15 2646:2650" x14ac:dyDescent="0.2">
      <c r="B313" s="259">
        <v>44857</v>
      </c>
      <c r="C313" s="257">
        <v>16</v>
      </c>
      <c r="D313" s="258" t="s">
        <v>147</v>
      </c>
      <c r="E313" s="258"/>
      <c r="F313" s="258"/>
      <c r="G313" s="322"/>
      <c r="H313" s="320"/>
      <c r="I313" s="322"/>
      <c r="J313" s="217"/>
      <c r="K313" s="217"/>
      <c r="L313" s="217"/>
      <c r="M313" s="217"/>
      <c r="O313" s="212"/>
      <c r="CWX313"/>
    </row>
    <row r="314" spans="2:15 2646:2650" x14ac:dyDescent="0.2">
      <c r="D314" t="s">
        <v>147</v>
      </c>
      <c r="H314" s="217"/>
      <c r="I314" s="217"/>
      <c r="J314" s="217"/>
      <c r="K314" s="217"/>
      <c r="L314" s="217"/>
      <c r="M314" s="212"/>
      <c r="N314" s="212"/>
      <c r="O314" s="212"/>
      <c r="CWV314"/>
      <c r="CWW314"/>
      <c r="CWX314"/>
    </row>
    <row r="315" spans="2:15 2646:2650" x14ac:dyDescent="0.2">
      <c r="B315" s="259">
        <v>44703</v>
      </c>
      <c r="C315" s="271">
        <v>21</v>
      </c>
      <c r="D315" s="258" t="s">
        <v>784</v>
      </c>
      <c r="E315" s="320"/>
      <c r="F315" s="320"/>
      <c r="G315" s="320"/>
      <c r="H315" s="217"/>
      <c r="I315" s="217"/>
      <c r="J315" s="217"/>
      <c r="K315" s="217"/>
      <c r="L315" s="217"/>
      <c r="M315" s="212"/>
      <c r="N315" s="212"/>
      <c r="O315" s="212"/>
      <c r="CWV315"/>
      <c r="CWW315"/>
      <c r="CWX315"/>
    </row>
    <row r="316" spans="2:15 2646:2650" x14ac:dyDescent="0.2">
      <c r="B316" s="259">
        <v>44821</v>
      </c>
      <c r="C316" s="257">
        <v>21</v>
      </c>
      <c r="D316" s="258" t="s">
        <v>784</v>
      </c>
      <c r="E316" s="320"/>
      <c r="F316" s="320"/>
      <c r="G316" s="320"/>
      <c r="H316" s="217"/>
      <c r="I316" s="217"/>
      <c r="J316" s="217"/>
      <c r="K316" s="217"/>
      <c r="L316" s="217"/>
      <c r="M316" s="212"/>
      <c r="N316" s="212"/>
      <c r="O316" s="212"/>
      <c r="CWV316"/>
      <c r="CWW316"/>
      <c r="CWX316"/>
    </row>
    <row r="317" spans="2:15 2646:2650" x14ac:dyDescent="0.2">
      <c r="D317" s="42" t="s">
        <v>784</v>
      </c>
      <c r="H317" s="217"/>
      <c r="I317" s="217"/>
      <c r="J317" s="217"/>
      <c r="K317" s="217"/>
      <c r="L317" s="217"/>
      <c r="M317" s="212"/>
      <c r="N317" s="212"/>
      <c r="O317" s="212"/>
      <c r="CWV317"/>
      <c r="CWW317"/>
      <c r="CWX317"/>
    </row>
    <row r="318" spans="2:15 2646:2650" x14ac:dyDescent="0.2">
      <c r="B318" s="259">
        <v>44849</v>
      </c>
      <c r="C318" s="257">
        <v>20</v>
      </c>
      <c r="D318" s="258" t="s">
        <v>184</v>
      </c>
      <c r="E318" s="258"/>
      <c r="F318" s="258"/>
      <c r="G318" s="320"/>
      <c r="H318" s="320"/>
      <c r="I318" s="320"/>
      <c r="J318" s="320"/>
      <c r="K318" s="217"/>
      <c r="L318" s="217"/>
      <c r="M318" s="217"/>
    </row>
    <row r="319" spans="2:15 2646:2650" x14ac:dyDescent="0.2">
      <c r="D319" t="s">
        <v>184</v>
      </c>
      <c r="H319" s="217"/>
      <c r="I319" s="217"/>
      <c r="J319" s="217"/>
      <c r="K319" s="217"/>
      <c r="L319" s="217"/>
      <c r="M319" s="212"/>
      <c r="N319" s="212"/>
      <c r="O319" s="212"/>
      <c r="CWV319"/>
      <c r="CWW319"/>
      <c r="CWX319"/>
    </row>
    <row r="320" spans="2:15 2646:2650" x14ac:dyDescent="0.2">
      <c r="B320" s="259">
        <v>44688</v>
      </c>
      <c r="C320" s="271">
        <v>6</v>
      </c>
      <c r="D320" s="258" t="s">
        <v>672</v>
      </c>
      <c r="E320" s="258"/>
      <c r="F320" s="216"/>
      <c r="G320" s="217"/>
      <c r="H320" s="217"/>
      <c r="I320" s="217"/>
      <c r="J320" s="217"/>
      <c r="K320" s="212"/>
      <c r="L320" s="212"/>
      <c r="M320" s="212"/>
      <c r="N320" s="212"/>
      <c r="O320" s="212"/>
      <c r="CWT320"/>
      <c r="CWU320"/>
      <c r="CWV320"/>
      <c r="CWW320"/>
      <c r="CWX320"/>
    </row>
    <row r="321" spans="2:15 2646:2650" x14ac:dyDescent="0.2">
      <c r="B321" s="259">
        <v>44737</v>
      </c>
      <c r="C321" s="271">
        <v>6</v>
      </c>
      <c r="D321" s="258" t="s">
        <v>672</v>
      </c>
      <c r="E321" s="258"/>
      <c r="F321" s="216"/>
      <c r="G321" s="217"/>
      <c r="H321" s="217"/>
      <c r="I321" s="217"/>
      <c r="J321" s="217"/>
      <c r="K321" s="212"/>
      <c r="L321" s="212"/>
      <c r="M321" s="212"/>
      <c r="N321" s="212"/>
      <c r="O321" s="212"/>
      <c r="CWT321"/>
      <c r="CWU321"/>
      <c r="CWV321"/>
      <c r="CWW321"/>
      <c r="CWX321"/>
    </row>
    <row r="322" spans="2:15 2646:2650" x14ac:dyDescent="0.2">
      <c r="B322" s="259">
        <v>44828</v>
      </c>
      <c r="C322" s="257">
        <v>6</v>
      </c>
      <c r="D322" s="258" t="s">
        <v>672</v>
      </c>
      <c r="E322" s="258"/>
      <c r="F322" s="216"/>
      <c r="G322" s="217"/>
      <c r="H322" s="217"/>
      <c r="I322" s="217"/>
      <c r="J322" s="217"/>
      <c r="K322" s="212"/>
      <c r="L322" s="212"/>
      <c r="M322" s="212"/>
      <c r="N322" s="212"/>
      <c r="O322" s="212"/>
      <c r="CWT322"/>
      <c r="CWU322"/>
      <c r="CWV322"/>
      <c r="CWW322"/>
      <c r="CWX322"/>
    </row>
    <row r="323" spans="2:15 2646:2650" x14ac:dyDescent="0.2">
      <c r="D323" t="s">
        <v>672</v>
      </c>
      <c r="H323" s="217"/>
      <c r="I323" s="217"/>
      <c r="J323" s="217"/>
      <c r="K323" s="217"/>
      <c r="L323" s="217"/>
      <c r="M323" s="212"/>
      <c r="N323" s="212"/>
      <c r="O323" s="212"/>
      <c r="CWV323"/>
      <c r="CWW323"/>
      <c r="CWX323"/>
    </row>
    <row r="324" spans="2:15 2646:2650" x14ac:dyDescent="0.2">
      <c r="B324" s="209">
        <v>44507</v>
      </c>
      <c r="C324" s="257">
        <v>16</v>
      </c>
      <c r="D324" s="258" t="s">
        <v>781</v>
      </c>
      <c r="E324" s="320"/>
      <c r="F324" s="320"/>
      <c r="G324" s="320"/>
      <c r="H324" s="217"/>
      <c r="I324" s="217"/>
      <c r="J324" s="217"/>
      <c r="K324" s="217"/>
      <c r="L324" s="217"/>
      <c r="M324" s="212"/>
      <c r="N324" s="212"/>
      <c r="O324" s="212"/>
      <c r="CWV324"/>
      <c r="CWW324"/>
      <c r="CWX324"/>
    </row>
    <row r="325" spans="2:15 2646:2650" x14ac:dyDescent="0.2">
      <c r="B325" s="259">
        <v>44709</v>
      </c>
      <c r="C325" s="271">
        <v>16</v>
      </c>
      <c r="D325" s="258" t="s">
        <v>781</v>
      </c>
      <c r="E325" s="322"/>
      <c r="F325" s="320"/>
      <c r="G325" s="322"/>
      <c r="H325" s="217"/>
      <c r="I325" s="217"/>
      <c r="J325" s="217"/>
      <c r="K325" s="217"/>
      <c r="L325" s="217"/>
      <c r="M325" s="212"/>
      <c r="N325" s="212"/>
      <c r="O325" s="212"/>
      <c r="CWV325"/>
      <c r="CWW325"/>
      <c r="CWX325"/>
    </row>
    <row r="326" spans="2:15 2646:2650" x14ac:dyDescent="0.2">
      <c r="B326" s="259">
        <v>44843</v>
      </c>
      <c r="C326" s="257">
        <v>16</v>
      </c>
      <c r="D326" s="258" t="s">
        <v>781</v>
      </c>
      <c r="E326" s="322"/>
      <c r="F326" s="320"/>
      <c r="G326" s="322"/>
      <c r="H326" s="217"/>
      <c r="I326" s="217"/>
      <c r="J326" s="217"/>
      <c r="K326" s="217"/>
      <c r="L326" s="217"/>
      <c r="M326" s="212"/>
      <c r="N326" s="212"/>
      <c r="O326" s="212"/>
      <c r="CWV326"/>
      <c r="CWW326"/>
      <c r="CWX326"/>
    </row>
    <row r="327" spans="2:15 2646:2650" x14ac:dyDescent="0.2">
      <c r="B327" s="259">
        <v>44857</v>
      </c>
      <c r="C327" s="257">
        <v>16</v>
      </c>
      <c r="D327" s="258" t="s">
        <v>781</v>
      </c>
      <c r="E327" s="322"/>
      <c r="F327" s="320"/>
      <c r="G327" s="322"/>
      <c r="H327" s="217"/>
      <c r="I327" s="217"/>
      <c r="J327" s="217"/>
      <c r="K327" s="217"/>
      <c r="L327" s="217"/>
      <c r="M327" s="212"/>
      <c r="N327" s="212"/>
      <c r="O327" s="212"/>
      <c r="CWV327"/>
      <c r="CWW327"/>
      <c r="CWX327"/>
    </row>
    <row r="328" spans="2:15 2646:2650" x14ac:dyDescent="0.2">
      <c r="D328" s="42" t="s">
        <v>781</v>
      </c>
      <c r="H328" s="217"/>
      <c r="I328" s="217"/>
      <c r="J328" s="217"/>
      <c r="K328" s="217"/>
      <c r="L328" s="217"/>
      <c r="M328" s="212"/>
      <c r="N328" s="212"/>
      <c r="O328" s="212"/>
      <c r="CWV328"/>
      <c r="CWW328"/>
      <c r="CWX328"/>
    </row>
    <row r="329" spans="2:15 2646:2650" x14ac:dyDescent="0.2">
      <c r="B329" s="259">
        <v>44639</v>
      </c>
      <c r="C329" s="257">
        <v>3</v>
      </c>
      <c r="D329" s="258" t="s">
        <v>680</v>
      </c>
      <c r="E329" s="258"/>
      <c r="F329" s="258"/>
      <c r="G329" s="320"/>
      <c r="H329" s="320"/>
      <c r="I329" s="217"/>
      <c r="J329" s="217"/>
      <c r="K329" s="217"/>
      <c r="L329" s="217"/>
      <c r="M329" s="217"/>
      <c r="N329" s="212"/>
      <c r="O329" s="212"/>
      <c r="CWW329"/>
      <c r="CWX329"/>
    </row>
    <row r="330" spans="2:15 2646:2650" x14ac:dyDescent="0.2">
      <c r="B330" s="259">
        <v>44766</v>
      </c>
      <c r="C330" s="271">
        <v>3</v>
      </c>
      <c r="D330" s="258" t="s">
        <v>680</v>
      </c>
      <c r="E330" s="258"/>
      <c r="F330" s="258"/>
      <c r="G330" s="320"/>
      <c r="H330" s="320"/>
      <c r="I330" s="217"/>
      <c r="J330" s="217"/>
      <c r="K330" s="217"/>
      <c r="L330" s="217"/>
      <c r="M330" s="217"/>
      <c r="N330" s="212"/>
      <c r="O330" s="212"/>
      <c r="CWW330"/>
      <c r="CWX330"/>
    </row>
    <row r="331" spans="2:15 2646:2650" x14ac:dyDescent="0.2">
      <c r="B331" s="259">
        <v>44933</v>
      </c>
      <c r="C331" s="257">
        <v>3</v>
      </c>
      <c r="D331" s="258" t="s">
        <v>680</v>
      </c>
      <c r="E331" s="258"/>
      <c r="F331" s="258"/>
      <c r="G331" s="320"/>
      <c r="H331" s="320"/>
      <c r="I331" s="217"/>
      <c r="J331" s="217"/>
      <c r="K331" s="217"/>
      <c r="L331" s="217"/>
      <c r="M331" s="217"/>
      <c r="N331" s="212"/>
      <c r="O331" s="212"/>
      <c r="CWW331"/>
      <c r="CWX331"/>
    </row>
    <row r="332" spans="2:15 2646:2650" x14ac:dyDescent="0.2">
      <c r="D332" t="s">
        <v>680</v>
      </c>
      <c r="H332" s="217"/>
      <c r="I332" s="217"/>
      <c r="J332" s="217"/>
      <c r="K332" s="217"/>
      <c r="L332" s="217"/>
      <c r="M332" s="212"/>
      <c r="N332" s="212"/>
      <c r="O332" s="212"/>
      <c r="CWV332"/>
      <c r="CWW332"/>
      <c r="CWX332"/>
    </row>
    <row r="333" spans="2:15 2646:2650" x14ac:dyDescent="0.2">
      <c r="B333" s="259">
        <v>44639</v>
      </c>
      <c r="C333" s="257">
        <v>3</v>
      </c>
      <c r="D333" s="258" t="s">
        <v>470</v>
      </c>
      <c r="E333" s="258"/>
      <c r="F333" s="258"/>
      <c r="G333" s="217"/>
      <c r="H333" s="217"/>
      <c r="I333" s="217"/>
      <c r="J333" s="217"/>
      <c r="K333" s="217"/>
      <c r="L333" s="212"/>
      <c r="M333" s="212"/>
      <c r="N333" s="212"/>
      <c r="O333" s="212"/>
      <c r="CWU333"/>
      <c r="CWV333"/>
      <c r="CWW333"/>
      <c r="CWX333"/>
    </row>
    <row r="334" spans="2:15 2646:2650" x14ac:dyDescent="0.2">
      <c r="B334" s="259">
        <v>44766</v>
      </c>
      <c r="C334" s="271">
        <v>3</v>
      </c>
      <c r="D334" s="258" t="s">
        <v>470</v>
      </c>
      <c r="E334" s="258"/>
      <c r="F334" s="258"/>
      <c r="G334" s="217"/>
      <c r="H334" s="217"/>
      <c r="I334" s="217"/>
      <c r="J334" s="217"/>
      <c r="K334" s="217"/>
      <c r="L334" s="212"/>
      <c r="M334" s="212"/>
      <c r="N334" s="212"/>
      <c r="O334" s="212"/>
      <c r="CWU334"/>
      <c r="CWV334"/>
      <c r="CWW334"/>
      <c r="CWX334"/>
    </row>
    <row r="335" spans="2:15 2646:2650" x14ac:dyDescent="0.2">
      <c r="B335" s="259">
        <v>44933</v>
      </c>
      <c r="C335" s="257">
        <v>3</v>
      </c>
      <c r="D335" s="258" t="s">
        <v>470</v>
      </c>
      <c r="E335" s="258"/>
      <c r="F335" s="258"/>
      <c r="G335" s="217"/>
      <c r="H335" s="217"/>
      <c r="I335" s="217"/>
      <c r="J335" s="217"/>
      <c r="K335" s="217"/>
      <c r="L335" s="212"/>
      <c r="M335" s="212"/>
      <c r="N335" s="212"/>
      <c r="O335" s="212"/>
      <c r="CWU335"/>
      <c r="CWV335"/>
      <c r="CWW335"/>
      <c r="CWX335"/>
    </row>
    <row r="336" spans="2:15 2646:2650" x14ac:dyDescent="0.2">
      <c r="D336" t="s">
        <v>470</v>
      </c>
      <c r="H336" s="217"/>
      <c r="I336" s="217"/>
      <c r="J336" s="217"/>
      <c r="K336" s="217"/>
      <c r="L336" s="217"/>
      <c r="M336" s="212"/>
      <c r="N336" s="212"/>
      <c r="O336" s="212"/>
      <c r="CWV336"/>
      <c r="CWW336"/>
      <c r="CWX336"/>
    </row>
    <row r="337" spans="2:15 2645:2650" x14ac:dyDescent="0.2">
      <c r="B337" s="259">
        <v>44534</v>
      </c>
      <c r="C337" s="257">
        <v>12</v>
      </c>
      <c r="D337" s="258" t="s">
        <v>131</v>
      </c>
      <c r="E337" s="258"/>
      <c r="F337" s="258"/>
      <c r="G337" s="320"/>
      <c r="H337" s="320"/>
      <c r="I337" s="320"/>
      <c r="J337" s="320"/>
      <c r="K337" s="217"/>
      <c r="L337" s="217"/>
      <c r="M337" s="217"/>
    </row>
    <row r="338" spans="2:15 2645:2650" x14ac:dyDescent="0.2">
      <c r="B338" s="259">
        <v>44619</v>
      </c>
      <c r="C338" s="257">
        <v>12</v>
      </c>
      <c r="D338" s="258" t="s">
        <v>131</v>
      </c>
      <c r="E338" s="258"/>
      <c r="F338" s="258"/>
      <c r="G338" s="320"/>
      <c r="H338" s="320"/>
      <c r="I338" s="320"/>
      <c r="J338" s="320"/>
      <c r="K338" s="217"/>
      <c r="L338" s="217"/>
      <c r="M338" s="217"/>
    </row>
    <row r="339" spans="2:15 2645:2650" x14ac:dyDescent="0.2">
      <c r="B339" s="259">
        <v>44695</v>
      </c>
      <c r="C339" s="271">
        <v>12</v>
      </c>
      <c r="D339" s="258" t="s">
        <v>131</v>
      </c>
      <c r="E339" s="258"/>
      <c r="F339" s="258"/>
      <c r="G339" s="320"/>
      <c r="H339" s="320"/>
      <c r="I339" s="320"/>
      <c r="J339" s="320"/>
      <c r="K339" s="217"/>
      <c r="L339" s="217"/>
      <c r="M339" s="217"/>
    </row>
    <row r="340" spans="2:15 2645:2650" x14ac:dyDescent="0.2">
      <c r="B340" s="259">
        <v>44787</v>
      </c>
      <c r="C340" s="271">
        <v>12</v>
      </c>
      <c r="D340" s="258" t="s">
        <v>131</v>
      </c>
      <c r="E340" s="258"/>
      <c r="F340" s="258"/>
      <c r="G340" s="320"/>
      <c r="H340" s="320"/>
      <c r="I340" s="320"/>
      <c r="J340" s="320"/>
      <c r="K340" s="217"/>
      <c r="L340" s="217"/>
      <c r="M340" s="217"/>
    </row>
    <row r="341" spans="2:15 2645:2650" x14ac:dyDescent="0.2">
      <c r="B341" s="259">
        <v>44954</v>
      </c>
      <c r="C341" s="257">
        <v>12</v>
      </c>
      <c r="D341" s="258" t="s">
        <v>131</v>
      </c>
      <c r="E341" s="258"/>
      <c r="F341" s="258"/>
      <c r="G341" s="320"/>
      <c r="H341" s="320"/>
      <c r="I341" s="320"/>
      <c r="J341" s="320"/>
      <c r="K341" s="217"/>
      <c r="L341" s="217"/>
      <c r="M341" s="217"/>
    </row>
    <row r="342" spans="2:15 2645:2650" x14ac:dyDescent="0.2">
      <c r="D342" t="s">
        <v>131</v>
      </c>
      <c r="H342" s="217"/>
      <c r="I342" s="217"/>
      <c r="J342" s="217"/>
      <c r="K342" s="217"/>
      <c r="L342" s="217"/>
      <c r="M342" s="212"/>
      <c r="N342" s="212"/>
      <c r="O342" s="212"/>
      <c r="CWV342"/>
      <c r="CWW342"/>
      <c r="CWX342"/>
    </row>
    <row r="343" spans="2:15 2645:2650" x14ac:dyDescent="0.2">
      <c r="B343" s="259">
        <v>44598</v>
      </c>
      <c r="C343" s="257">
        <v>7</v>
      </c>
      <c r="D343" s="258" t="s">
        <v>135</v>
      </c>
      <c r="E343" s="216"/>
      <c r="F343" s="216"/>
      <c r="G343" s="217"/>
      <c r="H343" s="217"/>
      <c r="I343" s="217"/>
      <c r="J343" s="212"/>
      <c r="K343" s="212"/>
      <c r="L343" s="212"/>
      <c r="M343" s="212"/>
      <c r="N343" s="212"/>
      <c r="O343" s="212"/>
      <c r="CWS343"/>
      <c r="CWT343"/>
      <c r="CWU343"/>
      <c r="CWV343"/>
      <c r="CWW343"/>
      <c r="CWX343"/>
    </row>
    <row r="344" spans="2:15 2645:2650" x14ac:dyDescent="0.2">
      <c r="D344" t="s">
        <v>135</v>
      </c>
      <c r="H344" s="217"/>
      <c r="I344" s="217"/>
      <c r="J344" s="217"/>
      <c r="K344" s="217"/>
      <c r="L344" s="217"/>
      <c r="M344" s="212"/>
      <c r="N344" s="212"/>
      <c r="O344" s="212"/>
      <c r="CWV344"/>
      <c r="CWW344"/>
      <c r="CWX344"/>
    </row>
    <row r="345" spans="2:15 2645:2650" x14ac:dyDescent="0.2">
      <c r="B345" s="259">
        <v>44653</v>
      </c>
      <c r="C345" s="257">
        <v>4</v>
      </c>
      <c r="D345" s="258" t="s">
        <v>577</v>
      </c>
      <c r="E345" s="258"/>
      <c r="F345" s="258"/>
      <c r="G345" s="320"/>
      <c r="H345" s="320"/>
      <c r="I345" s="217"/>
      <c r="J345" s="217"/>
      <c r="K345" s="217"/>
      <c r="L345" s="217"/>
      <c r="M345" s="217"/>
      <c r="N345" s="212"/>
      <c r="O345" s="212"/>
      <c r="CWW345"/>
      <c r="CWX345"/>
    </row>
    <row r="346" spans="2:15 2645:2650" x14ac:dyDescent="0.2">
      <c r="B346" s="259">
        <v>44807</v>
      </c>
      <c r="C346" s="257">
        <v>4</v>
      </c>
      <c r="D346" s="258" t="s">
        <v>577</v>
      </c>
      <c r="E346" s="258"/>
      <c r="F346" s="258"/>
      <c r="G346" s="320"/>
      <c r="H346" s="320"/>
      <c r="I346" s="217"/>
      <c r="J346" s="217"/>
      <c r="K346" s="217"/>
      <c r="L346" s="217"/>
      <c r="M346" s="217"/>
      <c r="N346" s="212"/>
      <c r="O346" s="212"/>
      <c r="CWW346"/>
      <c r="CWX346"/>
    </row>
    <row r="347" spans="2:15 2645:2650" x14ac:dyDescent="0.2">
      <c r="B347" s="259">
        <v>44905</v>
      </c>
      <c r="C347" s="257">
        <v>4</v>
      </c>
      <c r="D347" s="258" t="s">
        <v>577</v>
      </c>
      <c r="E347" s="258"/>
      <c r="F347" s="258"/>
      <c r="G347" s="320"/>
      <c r="H347" s="320"/>
      <c r="I347" s="217"/>
      <c r="J347" s="217"/>
      <c r="K347" s="217"/>
      <c r="L347" s="217"/>
      <c r="M347" s="217"/>
      <c r="N347" s="212"/>
      <c r="O347" s="212"/>
      <c r="CWW347"/>
      <c r="CWX347"/>
    </row>
    <row r="348" spans="2:15 2645:2650" x14ac:dyDescent="0.2">
      <c r="D348" t="s">
        <v>577</v>
      </c>
      <c r="H348" s="217"/>
      <c r="I348" s="217"/>
      <c r="J348" s="217"/>
      <c r="K348" s="217"/>
      <c r="L348" s="217"/>
      <c r="M348" s="212"/>
      <c r="N348" s="212"/>
      <c r="O348" s="212"/>
      <c r="CWV348"/>
      <c r="CWW348"/>
      <c r="CWX348"/>
    </row>
    <row r="349" spans="2:15 2645:2650" x14ac:dyDescent="0.2">
      <c r="B349" s="259">
        <v>44590</v>
      </c>
      <c r="C349" s="257">
        <v>8</v>
      </c>
      <c r="D349" s="258" t="s">
        <v>642</v>
      </c>
      <c r="E349" s="320"/>
      <c r="F349" s="320"/>
      <c r="G349" s="320"/>
      <c r="H349" s="320"/>
      <c r="I349" s="217"/>
      <c r="J349" s="217"/>
      <c r="K349" s="217"/>
      <c r="L349" s="217"/>
      <c r="M349" s="217"/>
      <c r="N349" s="212"/>
      <c r="O349" s="212"/>
      <c r="CWW349"/>
      <c r="CWX349"/>
    </row>
    <row r="350" spans="2:15 2645:2650" x14ac:dyDescent="0.2">
      <c r="B350" s="259">
        <v>44667</v>
      </c>
      <c r="C350" s="271">
        <v>8</v>
      </c>
      <c r="D350" s="258" t="s">
        <v>642</v>
      </c>
      <c r="E350" s="258"/>
      <c r="F350" s="258"/>
      <c r="G350" s="320"/>
      <c r="H350" s="320"/>
      <c r="I350" s="217"/>
      <c r="J350" s="217"/>
      <c r="K350" s="217"/>
      <c r="L350" s="217"/>
      <c r="M350" s="217"/>
      <c r="N350" s="212"/>
      <c r="O350" s="212"/>
      <c r="CWW350"/>
      <c r="CWX350"/>
    </row>
    <row r="351" spans="2:15 2645:2650" x14ac:dyDescent="0.2">
      <c r="B351" s="259">
        <v>44773</v>
      </c>
      <c r="C351" s="271">
        <v>8</v>
      </c>
      <c r="D351" s="258" t="s">
        <v>642</v>
      </c>
      <c r="E351" s="258"/>
      <c r="F351" s="258"/>
      <c r="G351" s="320"/>
      <c r="H351" s="320"/>
      <c r="I351" s="217"/>
      <c r="J351" s="217"/>
      <c r="K351" s="217"/>
      <c r="L351" s="217"/>
      <c r="M351" s="217"/>
      <c r="N351" s="212"/>
      <c r="O351" s="212"/>
      <c r="CWW351"/>
      <c r="CWX351"/>
    </row>
    <row r="352" spans="2:15 2645:2650" x14ac:dyDescent="0.2">
      <c r="B352" s="259">
        <v>44940</v>
      </c>
      <c r="C352" s="257">
        <v>8</v>
      </c>
      <c r="D352" s="258" t="s">
        <v>642</v>
      </c>
      <c r="E352" s="258"/>
      <c r="F352" s="258"/>
      <c r="G352" s="320"/>
      <c r="H352" s="320"/>
      <c r="I352" s="217"/>
      <c r="J352" s="217"/>
      <c r="K352" s="217"/>
      <c r="L352" s="217"/>
      <c r="M352" s="217"/>
      <c r="N352" s="212"/>
      <c r="O352" s="212"/>
      <c r="CWW352"/>
      <c r="CWX352"/>
    </row>
    <row r="353" spans="2:15 2645:2650" x14ac:dyDescent="0.2">
      <c r="D353" s="42" t="s">
        <v>642</v>
      </c>
      <c r="H353" s="217"/>
      <c r="I353" s="217"/>
      <c r="J353" s="217"/>
      <c r="K353" s="217"/>
      <c r="L353" s="217"/>
      <c r="M353" s="212"/>
      <c r="N353" s="212"/>
      <c r="O353" s="212"/>
      <c r="CWV353"/>
      <c r="CWW353"/>
      <c r="CWX353"/>
    </row>
    <row r="354" spans="2:15 2645:2650" x14ac:dyDescent="0.2">
      <c r="B354" s="259">
        <v>44633</v>
      </c>
      <c r="C354" s="257">
        <v>2</v>
      </c>
      <c r="D354" s="258" t="s">
        <v>149</v>
      </c>
      <c r="E354" s="258"/>
      <c r="F354" s="216"/>
      <c r="G354" s="217"/>
      <c r="H354" s="217"/>
      <c r="I354" s="217"/>
      <c r="J354" s="217"/>
      <c r="K354" s="212"/>
      <c r="L354" s="212"/>
      <c r="M354" s="212"/>
      <c r="N354" s="212"/>
      <c r="O354" s="212"/>
      <c r="CWT354"/>
      <c r="CWU354"/>
      <c r="CWV354"/>
      <c r="CWW354"/>
      <c r="CWX354"/>
    </row>
    <row r="355" spans="2:15 2645:2650" x14ac:dyDescent="0.2">
      <c r="B355" s="259">
        <v>44758</v>
      </c>
      <c r="C355" s="271">
        <v>2</v>
      </c>
      <c r="D355" s="258" t="s">
        <v>149</v>
      </c>
      <c r="E355" s="258"/>
      <c r="F355" s="216"/>
      <c r="G355" s="217"/>
      <c r="H355" s="217"/>
      <c r="I355" s="217"/>
      <c r="J355" s="217"/>
      <c r="K355" s="212"/>
      <c r="L355" s="212"/>
      <c r="M355" s="212"/>
      <c r="N355" s="212"/>
      <c r="O355" s="212"/>
      <c r="CWT355"/>
      <c r="CWU355"/>
      <c r="CWV355"/>
      <c r="CWW355"/>
      <c r="CWX355"/>
    </row>
    <row r="356" spans="2:15 2645:2650" x14ac:dyDescent="0.2">
      <c r="B356" s="259">
        <v>44891</v>
      </c>
      <c r="C356" s="257">
        <v>2</v>
      </c>
      <c r="D356" s="258" t="s">
        <v>149</v>
      </c>
      <c r="E356" s="258"/>
      <c r="F356" s="216"/>
      <c r="G356" s="217"/>
      <c r="H356" s="217"/>
      <c r="I356" s="217"/>
      <c r="J356" s="217"/>
      <c r="K356" s="212"/>
      <c r="L356" s="212"/>
      <c r="M356" s="212"/>
      <c r="N356" s="212"/>
      <c r="O356" s="212"/>
      <c r="CWT356"/>
      <c r="CWU356"/>
      <c r="CWV356"/>
      <c r="CWW356"/>
      <c r="CWX356"/>
    </row>
    <row r="357" spans="2:15 2645:2650" x14ac:dyDescent="0.2">
      <c r="D357" t="s">
        <v>149</v>
      </c>
      <c r="H357" s="217"/>
      <c r="I357" s="217"/>
      <c r="J357" s="217"/>
      <c r="K357" s="217"/>
      <c r="L357" s="217"/>
      <c r="M357" s="212"/>
      <c r="N357" s="212"/>
      <c r="O357" s="212"/>
      <c r="CWV357"/>
      <c r="CWW357"/>
      <c r="CWX357"/>
    </row>
    <row r="358" spans="2:15 2645:2650" x14ac:dyDescent="0.2">
      <c r="B358" s="259">
        <v>44590</v>
      </c>
      <c r="C358" s="257">
        <v>8</v>
      </c>
      <c r="D358" s="258" t="s">
        <v>155</v>
      </c>
      <c r="E358" s="258"/>
      <c r="F358" s="258"/>
      <c r="G358" s="217"/>
      <c r="H358" s="217"/>
      <c r="I358" s="217"/>
      <c r="J358" s="217"/>
      <c r="K358" s="217"/>
      <c r="L358" s="212"/>
      <c r="M358" s="212"/>
      <c r="N358" s="212"/>
      <c r="O358" s="212"/>
      <c r="CWU358"/>
      <c r="CWV358"/>
      <c r="CWW358"/>
      <c r="CWX358"/>
    </row>
    <row r="359" spans="2:15 2645:2650" x14ac:dyDescent="0.2">
      <c r="B359" s="259">
        <v>44667</v>
      </c>
      <c r="C359" s="271">
        <v>8</v>
      </c>
      <c r="D359" s="258" t="s">
        <v>155</v>
      </c>
      <c r="E359" s="258"/>
      <c r="F359" s="258"/>
      <c r="G359" s="217"/>
      <c r="H359" s="217"/>
      <c r="I359" s="217"/>
      <c r="J359" s="217"/>
      <c r="K359" s="217"/>
      <c r="L359" s="212"/>
      <c r="M359" s="212"/>
      <c r="N359" s="212"/>
      <c r="O359" s="212"/>
      <c r="CWU359"/>
      <c r="CWV359"/>
      <c r="CWW359"/>
      <c r="CWX359"/>
    </row>
    <row r="360" spans="2:15 2645:2650" x14ac:dyDescent="0.2">
      <c r="B360" s="259">
        <v>44773</v>
      </c>
      <c r="C360" s="271">
        <v>8</v>
      </c>
      <c r="D360" s="258" t="s">
        <v>155</v>
      </c>
      <c r="E360" s="258"/>
      <c r="F360" s="258"/>
      <c r="G360" s="217"/>
      <c r="H360" s="217"/>
      <c r="I360" s="217"/>
      <c r="J360" s="217"/>
      <c r="K360" s="217"/>
      <c r="L360" s="212"/>
      <c r="M360" s="212"/>
      <c r="N360" s="212"/>
      <c r="O360" s="212"/>
      <c r="CWU360"/>
      <c r="CWV360"/>
      <c r="CWW360"/>
      <c r="CWX360"/>
    </row>
    <row r="361" spans="2:15 2645:2650" x14ac:dyDescent="0.2">
      <c r="B361" s="259">
        <v>44940</v>
      </c>
      <c r="C361" s="257">
        <v>8</v>
      </c>
      <c r="D361" s="258" t="s">
        <v>155</v>
      </c>
      <c r="E361" s="258"/>
      <c r="F361" s="258"/>
      <c r="G361" s="217"/>
      <c r="H361" s="217"/>
      <c r="I361" s="217"/>
      <c r="J361" s="217"/>
      <c r="K361" s="217"/>
      <c r="L361" s="212"/>
      <c r="M361" s="212"/>
      <c r="N361" s="212"/>
      <c r="O361" s="212"/>
      <c r="CWU361"/>
      <c r="CWV361"/>
      <c r="CWW361"/>
      <c r="CWX361"/>
    </row>
    <row r="362" spans="2:15 2645:2650" x14ac:dyDescent="0.2">
      <c r="D362" t="s">
        <v>155</v>
      </c>
      <c r="H362" s="217"/>
      <c r="I362" s="217"/>
      <c r="J362" s="217"/>
      <c r="K362" s="217"/>
      <c r="L362" s="217"/>
      <c r="M362" s="212"/>
      <c r="N362" s="212"/>
      <c r="O362" s="212"/>
      <c r="CWV362"/>
      <c r="CWW362"/>
      <c r="CWX362"/>
    </row>
    <row r="363" spans="2:15 2645:2650" x14ac:dyDescent="0.2">
      <c r="B363" s="209">
        <v>44507</v>
      </c>
      <c r="C363" s="257">
        <v>16</v>
      </c>
      <c r="D363" s="258" t="s">
        <v>472</v>
      </c>
      <c r="E363" s="258"/>
      <c r="F363" s="216"/>
      <c r="G363" s="217"/>
      <c r="H363" s="217"/>
      <c r="I363" s="217"/>
      <c r="J363" s="217"/>
      <c r="K363" s="212"/>
      <c r="L363" s="212"/>
      <c r="M363" s="212"/>
      <c r="N363" s="212"/>
      <c r="O363" s="212"/>
      <c r="CWT363"/>
      <c r="CWU363"/>
      <c r="CWV363"/>
      <c r="CWW363"/>
      <c r="CWX363"/>
    </row>
    <row r="364" spans="2:15 2645:2650" x14ac:dyDescent="0.2">
      <c r="B364" s="259">
        <v>44709</v>
      </c>
      <c r="C364" s="271">
        <v>16</v>
      </c>
      <c r="D364" s="261" t="s">
        <v>472</v>
      </c>
      <c r="E364" s="216"/>
      <c r="F364" s="216"/>
      <c r="G364" s="217"/>
      <c r="H364" s="217"/>
      <c r="I364" s="217"/>
      <c r="J364" s="212"/>
      <c r="K364" s="212"/>
      <c r="L364" s="212"/>
      <c r="M364" s="212"/>
      <c r="N364" s="212"/>
      <c r="O364" s="212"/>
      <c r="CWS364"/>
      <c r="CWT364"/>
      <c r="CWU364"/>
      <c r="CWV364"/>
      <c r="CWW364"/>
      <c r="CWX364"/>
    </row>
    <row r="365" spans="2:15 2645:2650" x14ac:dyDescent="0.2">
      <c r="B365" s="259">
        <v>44843</v>
      </c>
      <c r="C365" s="257">
        <v>16</v>
      </c>
      <c r="D365" s="261" t="s">
        <v>472</v>
      </c>
      <c r="E365" s="216"/>
      <c r="F365" s="216"/>
      <c r="G365" s="217"/>
      <c r="H365" s="217"/>
      <c r="I365" s="217"/>
      <c r="J365" s="212"/>
      <c r="K365" s="212"/>
      <c r="L365" s="212"/>
      <c r="M365" s="212"/>
      <c r="N365" s="212"/>
      <c r="O365" s="212"/>
      <c r="CWS365"/>
      <c r="CWT365"/>
      <c r="CWU365"/>
      <c r="CWV365"/>
      <c r="CWW365"/>
      <c r="CWX365"/>
    </row>
    <row r="366" spans="2:15 2645:2650" x14ac:dyDescent="0.2">
      <c r="B366" s="259">
        <v>44857</v>
      </c>
      <c r="C366" s="257">
        <v>16</v>
      </c>
      <c r="D366" s="261" t="s">
        <v>472</v>
      </c>
      <c r="E366" s="216"/>
      <c r="F366" s="216"/>
      <c r="G366" s="217"/>
      <c r="H366" s="217"/>
      <c r="I366" s="217"/>
      <c r="J366" s="212"/>
      <c r="K366" s="212"/>
      <c r="L366" s="212"/>
      <c r="M366" s="212"/>
      <c r="N366" s="212"/>
      <c r="O366" s="212"/>
      <c r="CWS366"/>
      <c r="CWT366"/>
      <c r="CWU366"/>
      <c r="CWV366"/>
      <c r="CWW366"/>
      <c r="CWX366"/>
    </row>
    <row r="367" spans="2:15 2645:2650" x14ac:dyDescent="0.2">
      <c r="D367" t="s">
        <v>472</v>
      </c>
      <c r="H367" s="217"/>
      <c r="I367" s="217"/>
      <c r="J367" s="217"/>
      <c r="K367" s="217"/>
      <c r="L367" s="217"/>
      <c r="M367" s="212"/>
      <c r="N367" s="212"/>
      <c r="O367" s="212"/>
      <c r="CWV367"/>
      <c r="CWW367"/>
      <c r="CWX367"/>
    </row>
    <row r="368" spans="2:15 2645:2650" x14ac:dyDescent="0.2">
      <c r="B368" s="259">
        <v>44653</v>
      </c>
      <c r="C368" s="257">
        <v>4</v>
      </c>
      <c r="D368" s="258" t="s">
        <v>871</v>
      </c>
      <c r="E368" s="258"/>
      <c r="F368" s="258"/>
      <c r="G368" s="217"/>
      <c r="H368" s="217"/>
      <c r="I368" s="217"/>
      <c r="J368" s="217"/>
      <c r="K368" s="217"/>
      <c r="L368" s="212"/>
      <c r="M368" s="212"/>
      <c r="N368" s="212"/>
      <c r="O368" s="212"/>
      <c r="CWU368"/>
      <c r="CWV368"/>
      <c r="CWW368"/>
      <c r="CWX368"/>
    </row>
    <row r="369" spans="2:15 2646:2650" x14ac:dyDescent="0.2">
      <c r="B369" s="259">
        <v>44807</v>
      </c>
      <c r="C369" s="257">
        <v>4</v>
      </c>
      <c r="D369" s="258" t="s">
        <v>871</v>
      </c>
      <c r="E369" s="258"/>
      <c r="F369" s="258"/>
      <c r="G369" s="217"/>
      <c r="H369" s="217"/>
      <c r="I369" s="217"/>
      <c r="J369" s="217"/>
      <c r="K369" s="217"/>
      <c r="L369" s="212"/>
      <c r="M369" s="212"/>
      <c r="N369" s="212"/>
      <c r="O369" s="212"/>
      <c r="CWU369"/>
      <c r="CWV369"/>
      <c r="CWW369"/>
      <c r="CWX369"/>
    </row>
    <row r="370" spans="2:15 2646:2650" x14ac:dyDescent="0.2">
      <c r="B370" s="259">
        <v>44905</v>
      </c>
      <c r="C370" s="257">
        <v>4</v>
      </c>
      <c r="D370" s="258" t="s">
        <v>871</v>
      </c>
      <c r="E370" s="258"/>
      <c r="F370" s="258"/>
      <c r="G370" s="217"/>
      <c r="H370" s="217"/>
      <c r="I370" s="217"/>
      <c r="J370" s="217"/>
      <c r="K370" s="217"/>
      <c r="L370" s="212"/>
      <c r="M370" s="212"/>
      <c r="N370" s="212"/>
      <c r="O370" s="212"/>
      <c r="CWU370"/>
      <c r="CWV370"/>
      <c r="CWW370"/>
      <c r="CWX370"/>
    </row>
    <row r="371" spans="2:15 2646:2650" x14ac:dyDescent="0.2">
      <c r="D371" t="s">
        <v>871</v>
      </c>
      <c r="E371" s="216"/>
      <c r="H371" s="217"/>
      <c r="I371" s="217"/>
      <c r="J371" s="217"/>
      <c r="K371" s="217"/>
      <c r="L371" s="217"/>
      <c r="M371" s="212"/>
      <c r="N371" s="212"/>
      <c r="O371" s="212"/>
      <c r="CWV371"/>
      <c r="CWW371"/>
      <c r="CWX371"/>
    </row>
    <row r="372" spans="2:15 2646:2650" x14ac:dyDescent="0.2">
      <c r="B372" s="259">
        <v>44584</v>
      </c>
      <c r="C372" s="257">
        <v>10</v>
      </c>
      <c r="D372" s="258" t="s">
        <v>835</v>
      </c>
      <c r="E372" s="258"/>
      <c r="F372" s="258"/>
      <c r="G372" s="320"/>
      <c r="H372" s="320"/>
      <c r="I372" s="320"/>
      <c r="J372" s="217"/>
      <c r="K372" s="217"/>
      <c r="L372" s="217"/>
      <c r="M372" s="217"/>
      <c r="O372" s="212"/>
      <c r="CWX372"/>
    </row>
    <row r="373" spans="2:15 2646:2650" x14ac:dyDescent="0.2">
      <c r="B373" s="259">
        <v>44682</v>
      </c>
      <c r="C373" s="271">
        <v>10</v>
      </c>
      <c r="D373" s="258" t="s">
        <v>835</v>
      </c>
      <c r="E373" s="258"/>
      <c r="F373" s="258"/>
      <c r="G373" s="320"/>
      <c r="H373" s="320"/>
      <c r="I373" s="322"/>
      <c r="J373" s="217"/>
      <c r="K373" s="217"/>
      <c r="L373" s="217"/>
      <c r="M373" s="217"/>
      <c r="O373" s="212"/>
      <c r="CWX373"/>
    </row>
    <row r="374" spans="2:15 2646:2650" x14ac:dyDescent="0.2">
      <c r="B374" s="259">
        <v>44800</v>
      </c>
      <c r="C374" s="257">
        <v>10</v>
      </c>
      <c r="D374" s="258" t="s">
        <v>835</v>
      </c>
      <c r="E374" s="258"/>
      <c r="F374" s="258"/>
      <c r="G374" s="320"/>
      <c r="H374" s="320"/>
      <c r="I374" s="320"/>
      <c r="J374" s="217"/>
      <c r="K374" s="217"/>
      <c r="L374" s="217"/>
      <c r="M374" s="217"/>
      <c r="O374" s="212"/>
      <c r="CWX374"/>
    </row>
    <row r="375" spans="2:15 2646:2650" x14ac:dyDescent="0.2">
      <c r="B375" s="259"/>
      <c r="C375" s="257"/>
      <c r="D375" s="258" t="s">
        <v>835</v>
      </c>
      <c r="E375" s="258" t="s">
        <v>1134</v>
      </c>
      <c r="F375" s="258"/>
      <c r="G375" s="320"/>
      <c r="H375" s="320"/>
      <c r="I375" s="320"/>
      <c r="J375" s="217"/>
      <c r="K375" s="217"/>
      <c r="L375" s="217"/>
      <c r="M375" s="217"/>
      <c r="O375" s="212"/>
      <c r="CWX375"/>
    </row>
    <row r="376" spans="2:15 2646:2650" x14ac:dyDescent="0.2">
      <c r="B376" s="259">
        <v>44703</v>
      </c>
      <c r="C376" s="271">
        <v>21</v>
      </c>
      <c r="D376" s="258" t="s">
        <v>779</v>
      </c>
      <c r="E376" s="258"/>
      <c r="F376" s="216"/>
      <c r="G376" s="217"/>
      <c r="H376" s="217"/>
      <c r="I376" s="217"/>
      <c r="J376" s="217"/>
      <c r="K376" s="212"/>
      <c r="L376" s="212"/>
      <c r="M376" s="212"/>
      <c r="N376" s="212"/>
      <c r="O376" s="212"/>
      <c r="CWT376"/>
      <c r="CWU376"/>
      <c r="CWV376"/>
      <c r="CWW376"/>
      <c r="CWX376"/>
    </row>
    <row r="377" spans="2:15 2646:2650" x14ac:dyDescent="0.2">
      <c r="B377" s="259">
        <v>44821</v>
      </c>
      <c r="C377" s="257">
        <v>21</v>
      </c>
      <c r="D377" s="258" t="s">
        <v>779</v>
      </c>
      <c r="E377" s="258"/>
      <c r="F377" s="216"/>
      <c r="G377" s="217"/>
      <c r="H377" s="217"/>
      <c r="I377" s="217"/>
      <c r="J377" s="217"/>
      <c r="K377" s="212"/>
      <c r="L377" s="212"/>
      <c r="M377" s="212"/>
      <c r="N377" s="212"/>
      <c r="O377" s="212"/>
      <c r="CWT377"/>
      <c r="CWU377"/>
      <c r="CWV377"/>
      <c r="CWW377"/>
      <c r="CWX377"/>
    </row>
    <row r="378" spans="2:15 2646:2650" x14ac:dyDescent="0.2">
      <c r="D378" s="42" t="s">
        <v>779</v>
      </c>
      <c r="H378" s="217"/>
      <c r="I378" s="217"/>
      <c r="J378" s="217"/>
      <c r="K378" s="217"/>
      <c r="L378" s="217"/>
      <c r="M378" s="212"/>
      <c r="N378" s="212"/>
      <c r="O378" s="212"/>
      <c r="CWV378"/>
      <c r="CWW378"/>
      <c r="CWX378"/>
    </row>
    <row r="379" spans="2:15 2646:2650" x14ac:dyDescent="0.2">
      <c r="B379" s="259">
        <v>44584</v>
      </c>
      <c r="C379" s="257">
        <v>10</v>
      </c>
      <c r="D379" s="258" t="s">
        <v>777</v>
      </c>
      <c r="E379" s="258"/>
      <c r="F379" s="216"/>
      <c r="G379" s="217"/>
      <c r="H379" s="217"/>
      <c r="I379" s="217"/>
      <c r="J379" s="217"/>
      <c r="K379" s="212"/>
      <c r="L379" s="212"/>
      <c r="M379" s="212"/>
      <c r="N379" s="212"/>
      <c r="O379" s="212"/>
      <c r="CWT379"/>
      <c r="CWU379"/>
      <c r="CWV379"/>
      <c r="CWW379"/>
      <c r="CWX379"/>
    </row>
    <row r="380" spans="2:15 2646:2650" x14ac:dyDescent="0.2">
      <c r="B380" s="259">
        <v>44674</v>
      </c>
      <c r="C380" s="271">
        <v>9</v>
      </c>
      <c r="D380" s="258" t="s">
        <v>777</v>
      </c>
      <c r="E380" s="258"/>
      <c r="F380" s="216"/>
      <c r="G380" s="217"/>
      <c r="H380" s="217"/>
      <c r="I380" s="217"/>
      <c r="J380" s="217"/>
      <c r="K380" s="212"/>
      <c r="L380" s="212"/>
      <c r="M380" s="212"/>
      <c r="N380" s="212"/>
      <c r="O380" s="212"/>
      <c r="CWT380"/>
      <c r="CWU380"/>
      <c r="CWV380"/>
      <c r="CWW380"/>
      <c r="CWX380"/>
    </row>
    <row r="381" spans="2:15 2646:2650" x14ac:dyDescent="0.2">
      <c r="B381" s="259">
        <v>44779</v>
      </c>
      <c r="C381" s="271">
        <v>9</v>
      </c>
      <c r="D381" s="258" t="s">
        <v>777</v>
      </c>
      <c r="E381" s="258"/>
      <c r="F381" s="216"/>
      <c r="G381" s="217"/>
      <c r="H381" s="217"/>
      <c r="I381" s="217"/>
      <c r="J381" s="217"/>
      <c r="K381" s="212"/>
      <c r="L381" s="212"/>
      <c r="M381" s="212"/>
      <c r="N381" s="212"/>
      <c r="O381" s="212"/>
      <c r="CWT381"/>
      <c r="CWU381"/>
      <c r="CWV381"/>
      <c r="CWW381"/>
      <c r="CWX381"/>
    </row>
    <row r="382" spans="2:15 2646:2650" x14ac:dyDescent="0.2">
      <c r="B382" s="259">
        <v>44947</v>
      </c>
      <c r="C382" s="257">
        <v>9</v>
      </c>
      <c r="D382" s="258" t="s">
        <v>777</v>
      </c>
      <c r="E382" s="258"/>
      <c r="F382" s="216"/>
      <c r="G382" s="217"/>
      <c r="H382" s="217"/>
      <c r="I382" s="217"/>
      <c r="J382" s="217"/>
      <c r="K382" s="212"/>
      <c r="L382" s="212"/>
      <c r="M382" s="212"/>
      <c r="N382" s="212"/>
      <c r="O382" s="212"/>
      <c r="CWT382"/>
      <c r="CWU382"/>
      <c r="CWV382"/>
      <c r="CWW382"/>
      <c r="CWX382"/>
    </row>
    <row r="383" spans="2:15 2646:2650" x14ac:dyDescent="0.2">
      <c r="D383" s="42" t="s">
        <v>777</v>
      </c>
      <c r="H383" s="217"/>
      <c r="I383" s="217"/>
      <c r="J383" s="217"/>
      <c r="K383" s="217"/>
      <c r="L383" s="217"/>
      <c r="M383" s="212"/>
      <c r="N383" s="212"/>
      <c r="O383" s="212"/>
      <c r="CWV383"/>
      <c r="CWW383"/>
      <c r="CWX383"/>
    </row>
    <row r="384" spans="2:15 2646:2650" x14ac:dyDescent="0.2">
      <c r="B384" s="259">
        <v>44639</v>
      </c>
      <c r="C384" s="257">
        <v>3</v>
      </c>
      <c r="D384" s="258" t="s">
        <v>1110</v>
      </c>
      <c r="E384" s="320"/>
      <c r="F384" s="320"/>
      <c r="G384" s="320"/>
      <c r="H384" s="217"/>
      <c r="I384" s="217"/>
      <c r="J384" s="217"/>
      <c r="K384" s="217"/>
      <c r="L384" s="217"/>
      <c r="M384" s="212"/>
      <c r="N384" s="212"/>
      <c r="O384" s="212"/>
      <c r="CWV384"/>
      <c r="CWW384"/>
      <c r="CWX384"/>
    </row>
    <row r="385" spans="2:15 2647:2650" x14ac:dyDescent="0.2">
      <c r="B385" s="259">
        <v>44766</v>
      </c>
      <c r="C385" s="271">
        <v>3</v>
      </c>
      <c r="D385" s="258" t="s">
        <v>1110</v>
      </c>
      <c r="E385" s="320"/>
      <c r="F385" s="320"/>
      <c r="G385" s="320"/>
      <c r="H385" s="217"/>
      <c r="I385" s="217"/>
      <c r="J385" s="217"/>
      <c r="K385" s="217"/>
      <c r="L385" s="217"/>
      <c r="M385" s="212"/>
      <c r="N385" s="212"/>
      <c r="O385" s="212"/>
      <c r="CWV385"/>
      <c r="CWW385"/>
      <c r="CWX385"/>
    </row>
    <row r="386" spans="2:15 2647:2650" x14ac:dyDescent="0.2">
      <c r="B386" s="259">
        <v>44933</v>
      </c>
      <c r="C386" s="257">
        <v>3</v>
      </c>
      <c r="D386" s="258" t="s">
        <v>1110</v>
      </c>
      <c r="E386" s="320"/>
      <c r="F386" s="320"/>
      <c r="G386" s="320"/>
      <c r="H386" s="217"/>
      <c r="I386" s="217"/>
      <c r="J386" s="217"/>
      <c r="K386" s="217"/>
      <c r="L386" s="217"/>
      <c r="M386" s="212"/>
      <c r="N386" s="212"/>
      <c r="O386" s="212"/>
      <c r="CWV386"/>
      <c r="CWW386"/>
      <c r="CWX386"/>
    </row>
    <row r="387" spans="2:15 2647:2650" x14ac:dyDescent="0.2">
      <c r="D387" s="42" t="s">
        <v>968</v>
      </c>
      <c r="E387" s="46" t="s">
        <v>1135</v>
      </c>
      <c r="H387" s="217"/>
      <c r="I387" s="217"/>
      <c r="J387" s="217"/>
      <c r="K387" s="217"/>
      <c r="L387" s="217"/>
      <c r="M387" s="212"/>
      <c r="N387" s="212"/>
      <c r="O387" s="212"/>
      <c r="CWV387"/>
      <c r="CWW387"/>
      <c r="CWX387"/>
    </row>
    <row r="388" spans="2:15 2647:2650" x14ac:dyDescent="0.2">
      <c r="B388" s="259">
        <v>44534</v>
      </c>
      <c r="C388" s="257">
        <v>12</v>
      </c>
      <c r="D388" s="258" t="s">
        <v>576</v>
      </c>
      <c r="E388" s="42" t="s">
        <v>1140</v>
      </c>
      <c r="F388" s="258"/>
      <c r="G388" s="217"/>
      <c r="H388" s="217"/>
      <c r="I388" s="217"/>
      <c r="J388" s="217"/>
      <c r="K388" s="217"/>
      <c r="L388" s="212"/>
      <c r="M388" s="212"/>
      <c r="N388" s="212"/>
      <c r="O388" s="212"/>
      <c r="CWU388"/>
      <c r="CWV388"/>
      <c r="CWW388"/>
      <c r="CWX388"/>
    </row>
    <row r="389" spans="2:15 2647:2650" x14ac:dyDescent="0.2">
      <c r="B389" s="259">
        <v>44619</v>
      </c>
      <c r="C389" s="257">
        <v>12</v>
      </c>
      <c r="D389" s="258" t="s">
        <v>576</v>
      </c>
      <c r="E389" s="42" t="s">
        <v>1140</v>
      </c>
      <c r="F389" s="258"/>
      <c r="G389" s="217"/>
      <c r="H389" s="217"/>
      <c r="I389" s="217"/>
      <c r="J389" s="217"/>
      <c r="K389" s="217"/>
      <c r="L389" s="212"/>
      <c r="M389" s="212"/>
      <c r="N389" s="212"/>
      <c r="O389" s="212"/>
      <c r="CWU389"/>
      <c r="CWV389"/>
      <c r="CWW389"/>
      <c r="CWX389"/>
    </row>
    <row r="390" spans="2:15 2647:2650" x14ac:dyDescent="0.2">
      <c r="B390" s="259">
        <v>44695</v>
      </c>
      <c r="C390" s="271">
        <v>12</v>
      </c>
      <c r="D390" s="258" t="s">
        <v>576</v>
      </c>
      <c r="E390" s="42" t="s">
        <v>1140</v>
      </c>
      <c r="F390" s="258"/>
      <c r="G390" s="217"/>
      <c r="H390" s="217"/>
      <c r="I390" s="217"/>
      <c r="J390" s="217"/>
      <c r="K390" s="217"/>
      <c r="L390" s="212"/>
      <c r="M390" s="212"/>
      <c r="N390" s="212"/>
      <c r="O390" s="212"/>
      <c r="CWU390"/>
      <c r="CWV390"/>
      <c r="CWW390"/>
      <c r="CWX390"/>
    </row>
    <row r="391" spans="2:15 2647:2650" x14ac:dyDescent="0.2">
      <c r="B391" s="259">
        <v>44787</v>
      </c>
      <c r="C391" s="271">
        <v>12</v>
      </c>
      <c r="D391" s="258" t="s">
        <v>576</v>
      </c>
      <c r="E391" s="42" t="s">
        <v>1140</v>
      </c>
      <c r="F391" s="258"/>
      <c r="G391" s="217"/>
      <c r="H391" s="217"/>
      <c r="I391" s="217"/>
      <c r="J391" s="217"/>
      <c r="K391" s="217"/>
      <c r="L391" s="212"/>
      <c r="M391" s="212"/>
      <c r="N391" s="212"/>
      <c r="O391" s="212"/>
      <c r="CWU391"/>
      <c r="CWV391"/>
      <c r="CWW391"/>
      <c r="CWX391"/>
    </row>
    <row r="392" spans="2:15 2647:2650" x14ac:dyDescent="0.2">
      <c r="B392" s="259">
        <v>44954</v>
      </c>
      <c r="C392" s="257">
        <v>12</v>
      </c>
      <c r="D392" s="258" t="s">
        <v>576</v>
      </c>
      <c r="E392" s="42" t="s">
        <v>1140</v>
      </c>
      <c r="F392" s="258"/>
      <c r="G392" s="217"/>
      <c r="H392" s="217"/>
      <c r="I392" s="217"/>
      <c r="J392" s="217"/>
      <c r="K392" s="217"/>
      <c r="L392" s="212"/>
      <c r="M392" s="212"/>
      <c r="N392" s="212"/>
      <c r="O392" s="212"/>
      <c r="CWU392"/>
      <c r="CWV392"/>
      <c r="CWW392"/>
      <c r="CWX392"/>
    </row>
    <row r="393" spans="2:15 2647:2650" x14ac:dyDescent="0.2">
      <c r="D393" t="s">
        <v>576</v>
      </c>
      <c r="E393" s="42" t="s">
        <v>1140</v>
      </c>
      <c r="H393" s="217"/>
      <c r="I393" s="217"/>
      <c r="J393" s="217"/>
      <c r="K393" s="217"/>
      <c r="L393" s="217"/>
      <c r="M393" s="212"/>
      <c r="N393" s="212"/>
      <c r="O393" s="212"/>
      <c r="CWV393"/>
      <c r="CWW393"/>
      <c r="CWX393"/>
    </row>
    <row r="394" spans="2:15 2647:2650" x14ac:dyDescent="0.2">
      <c r="B394" s="259">
        <v>44521</v>
      </c>
      <c r="C394" s="257">
        <v>18</v>
      </c>
      <c r="D394" s="258" t="s">
        <v>478</v>
      </c>
      <c r="E394" s="320"/>
      <c r="F394" s="321"/>
      <c r="G394" s="320"/>
      <c r="H394" s="320"/>
      <c r="I394" s="217"/>
      <c r="J394" s="217"/>
      <c r="K394" s="217"/>
      <c r="L394" s="217"/>
      <c r="M394" s="217"/>
      <c r="N394" s="212"/>
      <c r="O394" s="212"/>
      <c r="CWW394"/>
      <c r="CWX394"/>
    </row>
    <row r="395" spans="2:15 2647:2650" x14ac:dyDescent="0.2">
      <c r="B395" s="259">
        <v>44577</v>
      </c>
      <c r="C395" s="257">
        <v>18</v>
      </c>
      <c r="D395" s="258" t="s">
        <v>478</v>
      </c>
      <c r="E395" s="320"/>
      <c r="F395" s="320"/>
      <c r="G395" s="320"/>
      <c r="H395" s="320"/>
      <c r="I395" s="217"/>
      <c r="J395" s="217"/>
      <c r="K395" s="217"/>
      <c r="L395" s="217"/>
      <c r="M395" s="217"/>
      <c r="N395" s="212"/>
      <c r="O395" s="212"/>
      <c r="CWW395"/>
      <c r="CWX395"/>
    </row>
    <row r="396" spans="2:15 2647:2650" x14ac:dyDescent="0.2">
      <c r="B396" s="259">
        <v>44730</v>
      </c>
      <c r="C396" s="271">
        <v>18</v>
      </c>
      <c r="D396" s="258" t="s">
        <v>478</v>
      </c>
      <c r="E396" s="258"/>
      <c r="F396" s="258"/>
      <c r="G396" s="320"/>
      <c r="H396" s="320"/>
      <c r="I396" s="217"/>
      <c r="J396" s="217"/>
      <c r="K396" s="217"/>
      <c r="L396" s="217"/>
      <c r="M396" s="217"/>
      <c r="N396" s="212"/>
      <c r="O396" s="212"/>
      <c r="CWW396"/>
      <c r="CWX396"/>
    </row>
    <row r="397" spans="2:15 2647:2650" x14ac:dyDescent="0.2">
      <c r="B397" s="259">
        <v>44863</v>
      </c>
      <c r="C397" s="257">
        <v>18</v>
      </c>
      <c r="D397" s="258" t="s">
        <v>478</v>
      </c>
      <c r="E397" s="258"/>
      <c r="F397" s="258"/>
      <c r="G397" s="320"/>
      <c r="H397" s="320"/>
      <c r="I397" s="217"/>
      <c r="J397" s="217"/>
      <c r="K397" s="217"/>
      <c r="L397" s="217"/>
      <c r="M397" s="217"/>
      <c r="N397" s="212"/>
      <c r="O397" s="212"/>
      <c r="CWW397"/>
      <c r="CWX397"/>
    </row>
    <row r="398" spans="2:15 2647:2650" x14ac:dyDescent="0.2">
      <c r="B398" s="259">
        <v>44983</v>
      </c>
      <c r="C398" s="257">
        <v>18</v>
      </c>
      <c r="D398" s="258" t="s">
        <v>478</v>
      </c>
      <c r="E398" s="258"/>
      <c r="F398" s="258"/>
      <c r="G398" s="320"/>
      <c r="H398" s="320"/>
      <c r="I398" s="217"/>
      <c r="J398" s="217"/>
      <c r="K398" s="217"/>
      <c r="L398" s="217"/>
      <c r="M398" s="217"/>
      <c r="N398" s="212"/>
      <c r="O398" s="212"/>
      <c r="CWW398"/>
      <c r="CWX398"/>
    </row>
    <row r="399" spans="2:15 2647:2650" x14ac:dyDescent="0.2">
      <c r="D399" t="s">
        <v>478</v>
      </c>
      <c r="H399" s="217"/>
      <c r="I399" s="217"/>
      <c r="J399" s="217"/>
      <c r="K399" s="217"/>
      <c r="L399" s="217"/>
      <c r="M399" s="212"/>
      <c r="N399" s="212"/>
      <c r="O399" s="212"/>
      <c r="CWV399"/>
      <c r="CWW399"/>
      <c r="CWX399"/>
    </row>
    <row r="400" spans="2:15 2647:2650" x14ac:dyDescent="0.2">
      <c r="B400" s="259">
        <v>44688</v>
      </c>
      <c r="C400" s="271">
        <v>6</v>
      </c>
      <c r="D400" s="258" t="s">
        <v>274</v>
      </c>
      <c r="E400" s="258"/>
      <c r="F400" s="258"/>
      <c r="G400" s="320"/>
      <c r="H400" s="320"/>
      <c r="I400" s="320"/>
      <c r="J400" s="217"/>
      <c r="K400" s="217"/>
      <c r="L400" s="217"/>
      <c r="M400" s="217"/>
      <c r="O400" s="212"/>
      <c r="CWX400"/>
    </row>
    <row r="401" spans="2:15 2646:2650" x14ac:dyDescent="0.2">
      <c r="B401" s="259">
        <v>44737</v>
      </c>
      <c r="C401" s="271">
        <v>6</v>
      </c>
      <c r="D401" s="258" t="s">
        <v>274</v>
      </c>
      <c r="E401" s="258"/>
      <c r="F401" s="258"/>
      <c r="G401" s="320"/>
      <c r="H401" s="320"/>
      <c r="I401" s="320"/>
      <c r="J401" s="217"/>
      <c r="K401" s="217"/>
      <c r="L401" s="217"/>
      <c r="M401" s="217"/>
      <c r="O401" s="212"/>
      <c r="CWX401"/>
    </row>
    <row r="402" spans="2:15 2646:2650" x14ac:dyDescent="0.2">
      <c r="B402" s="259">
        <v>44828</v>
      </c>
      <c r="C402" s="257">
        <v>6</v>
      </c>
      <c r="D402" s="258" t="s">
        <v>274</v>
      </c>
      <c r="E402" s="258"/>
      <c r="F402" s="258"/>
      <c r="G402" s="320"/>
      <c r="H402" s="320"/>
      <c r="I402" s="320"/>
      <c r="J402" s="217"/>
      <c r="K402" s="217"/>
      <c r="L402" s="217"/>
      <c r="M402" s="217"/>
      <c r="O402" s="212"/>
      <c r="CWX402"/>
    </row>
    <row r="403" spans="2:15 2646:2650" x14ac:dyDescent="0.2">
      <c r="D403" t="s">
        <v>274</v>
      </c>
      <c r="H403" s="217"/>
      <c r="I403" s="217"/>
      <c r="J403" s="217"/>
      <c r="K403" s="217"/>
      <c r="L403" s="217"/>
      <c r="M403" s="212"/>
      <c r="N403" s="212"/>
      <c r="O403" s="212"/>
      <c r="CWV403"/>
      <c r="CWW403"/>
      <c r="CWX403"/>
    </row>
    <row r="404" spans="2:15 2646:2650" x14ac:dyDescent="0.2">
      <c r="B404" s="259">
        <v>44569</v>
      </c>
      <c r="C404" s="257">
        <v>13</v>
      </c>
      <c r="D404" s="258" t="s">
        <v>196</v>
      </c>
      <c r="E404" s="258"/>
      <c r="F404" s="258"/>
      <c r="G404" s="320"/>
      <c r="H404" s="320"/>
      <c r="I404" s="320"/>
      <c r="J404" s="217"/>
      <c r="K404" s="217"/>
      <c r="L404" s="217"/>
      <c r="M404" s="217"/>
      <c r="O404" s="212"/>
      <c r="CWX404"/>
    </row>
    <row r="405" spans="2:15 2646:2650" x14ac:dyDescent="0.2">
      <c r="B405" s="259">
        <v>44717</v>
      </c>
      <c r="C405" s="271">
        <v>13</v>
      </c>
      <c r="D405" s="258" t="s">
        <v>196</v>
      </c>
      <c r="E405" s="258"/>
      <c r="F405" s="258"/>
      <c r="G405" s="320"/>
      <c r="H405" s="320"/>
      <c r="I405" s="320"/>
      <c r="J405" s="217"/>
      <c r="K405" s="217"/>
      <c r="L405" s="217"/>
      <c r="M405" s="217"/>
      <c r="O405" s="212"/>
      <c r="CWX405"/>
    </row>
    <row r="406" spans="2:15 2646:2650" x14ac:dyDescent="0.2">
      <c r="B406" s="259">
        <v>44793</v>
      </c>
      <c r="C406" s="257">
        <v>13</v>
      </c>
      <c r="D406" s="258" t="s">
        <v>196</v>
      </c>
      <c r="E406" s="258"/>
      <c r="F406" s="258"/>
      <c r="G406" s="320"/>
      <c r="H406" s="320"/>
      <c r="I406" s="320"/>
      <c r="J406" s="217"/>
      <c r="K406" s="217"/>
      <c r="L406" s="217"/>
      <c r="M406" s="217"/>
      <c r="O406" s="212"/>
      <c r="CWX406"/>
    </row>
    <row r="407" spans="2:15 2646:2650" x14ac:dyDescent="0.2">
      <c r="B407" s="259">
        <v>44962</v>
      </c>
      <c r="C407" s="257">
        <v>13</v>
      </c>
      <c r="D407" s="258" t="s">
        <v>196</v>
      </c>
      <c r="E407" s="258"/>
      <c r="F407" s="258"/>
      <c r="G407" s="320"/>
      <c r="H407" s="320"/>
      <c r="I407" s="320"/>
      <c r="J407" s="217"/>
      <c r="K407" s="217"/>
      <c r="L407" s="217"/>
      <c r="M407" s="217"/>
      <c r="O407" s="212"/>
      <c r="CWX407"/>
    </row>
    <row r="408" spans="2:15 2646:2650" x14ac:dyDescent="0.2">
      <c r="D408" t="s">
        <v>196</v>
      </c>
      <c r="H408" s="217"/>
      <c r="I408" s="217"/>
      <c r="J408" s="217"/>
      <c r="K408" s="217"/>
      <c r="L408" s="217"/>
      <c r="M408" s="212"/>
      <c r="N408" s="212"/>
      <c r="O408" s="212"/>
      <c r="CWV408"/>
      <c r="CWW408"/>
      <c r="CWX408"/>
    </row>
    <row r="409" spans="2:15 2646:2650" x14ac:dyDescent="0.2">
      <c r="B409" s="259">
        <v>44639</v>
      </c>
      <c r="C409" s="257">
        <v>3</v>
      </c>
      <c r="D409" s="258" t="s">
        <v>221</v>
      </c>
      <c r="E409" s="258"/>
      <c r="F409" s="216"/>
      <c r="G409" s="217"/>
      <c r="H409" s="217"/>
      <c r="I409" s="217"/>
      <c r="J409" s="217"/>
      <c r="K409" s="212"/>
      <c r="L409" s="212"/>
      <c r="M409" s="212"/>
      <c r="N409" s="212"/>
      <c r="O409" s="212"/>
      <c r="CWT409"/>
      <c r="CWU409"/>
      <c r="CWV409"/>
      <c r="CWW409"/>
      <c r="CWX409"/>
    </row>
    <row r="410" spans="2:15 2646:2650" x14ac:dyDescent="0.2">
      <c r="B410" s="259">
        <v>44766</v>
      </c>
      <c r="C410" s="271">
        <v>3</v>
      </c>
      <c r="D410" s="258" t="s">
        <v>221</v>
      </c>
      <c r="E410" s="258"/>
      <c r="F410" s="216"/>
      <c r="G410" s="217"/>
      <c r="H410" s="217"/>
      <c r="I410" s="217"/>
      <c r="J410" s="217"/>
      <c r="K410" s="212"/>
      <c r="L410" s="212"/>
      <c r="M410" s="212"/>
      <c r="N410" s="212"/>
      <c r="O410" s="212"/>
      <c r="CWT410"/>
      <c r="CWU410"/>
      <c r="CWV410"/>
      <c r="CWW410"/>
      <c r="CWX410"/>
    </row>
    <row r="411" spans="2:15 2646:2650" x14ac:dyDescent="0.2">
      <c r="B411" s="259">
        <v>44933</v>
      </c>
      <c r="C411" s="257">
        <v>3</v>
      </c>
      <c r="D411" s="258" t="s">
        <v>221</v>
      </c>
      <c r="E411" s="258"/>
      <c r="F411" s="216"/>
      <c r="G411" s="217"/>
      <c r="H411" s="217"/>
      <c r="I411" s="217"/>
      <c r="J411" s="217"/>
      <c r="K411" s="212"/>
      <c r="L411" s="212"/>
      <c r="M411" s="212"/>
      <c r="N411" s="212"/>
      <c r="O411" s="212"/>
      <c r="CWT411"/>
      <c r="CWU411"/>
      <c r="CWV411"/>
      <c r="CWW411"/>
      <c r="CWX411"/>
    </row>
    <row r="412" spans="2:15 2646:2650" x14ac:dyDescent="0.2">
      <c r="D412" t="s">
        <v>221</v>
      </c>
      <c r="H412" s="217"/>
      <c r="I412" s="217"/>
      <c r="J412" s="217"/>
      <c r="K412" s="217"/>
      <c r="L412" s="217"/>
      <c r="M412" s="212"/>
      <c r="N412" s="212"/>
      <c r="O412" s="212"/>
      <c r="CWV412"/>
      <c r="CWW412"/>
      <c r="CWX412"/>
    </row>
    <row r="413" spans="2:15 2646:2650" x14ac:dyDescent="0.2">
      <c r="B413" s="259">
        <v>44625</v>
      </c>
      <c r="C413" s="257">
        <v>1</v>
      </c>
      <c r="D413" s="258" t="s">
        <v>180</v>
      </c>
      <c r="E413" s="258"/>
      <c r="F413" s="258"/>
      <c r="G413" s="217"/>
      <c r="H413" s="217"/>
      <c r="I413" s="217"/>
      <c r="J413" s="217"/>
      <c r="K413" s="217"/>
      <c r="L413" s="212"/>
      <c r="M413" s="212"/>
      <c r="N413" s="212"/>
      <c r="O413" s="212"/>
      <c r="CWU413"/>
      <c r="CWV413"/>
      <c r="CWW413"/>
      <c r="CWX413"/>
    </row>
    <row r="414" spans="2:15 2646:2650" x14ac:dyDescent="0.2">
      <c r="B414" s="259">
        <v>44752</v>
      </c>
      <c r="C414" s="271">
        <v>1</v>
      </c>
      <c r="D414" s="258" t="s">
        <v>180</v>
      </c>
      <c r="E414" s="258"/>
      <c r="F414" s="258"/>
      <c r="G414" s="217"/>
      <c r="H414" s="217"/>
      <c r="I414" s="217"/>
      <c r="J414" s="217"/>
      <c r="K414" s="217"/>
      <c r="L414" s="212"/>
      <c r="M414" s="212"/>
      <c r="N414" s="212"/>
      <c r="O414" s="212"/>
      <c r="CWU414"/>
      <c r="CWV414"/>
      <c r="CWW414"/>
      <c r="CWX414"/>
    </row>
    <row r="415" spans="2:15 2646:2650" x14ac:dyDescent="0.2">
      <c r="B415" s="259">
        <v>44884</v>
      </c>
      <c r="C415" s="257">
        <v>1</v>
      </c>
      <c r="D415" s="258" t="s">
        <v>180</v>
      </c>
      <c r="E415" s="258"/>
      <c r="F415" s="258"/>
      <c r="G415" s="217"/>
      <c r="H415" s="217"/>
      <c r="I415" s="217"/>
      <c r="J415" s="217"/>
      <c r="K415" s="217"/>
      <c r="L415" s="212"/>
      <c r="M415" s="212"/>
      <c r="N415" s="212"/>
      <c r="O415" s="212"/>
      <c r="CWU415"/>
      <c r="CWV415"/>
      <c r="CWW415"/>
      <c r="CWX415"/>
    </row>
    <row r="416" spans="2:15 2646:2650" x14ac:dyDescent="0.2">
      <c r="D416" t="s">
        <v>180</v>
      </c>
      <c r="H416" s="217"/>
      <c r="I416" s="217"/>
      <c r="J416" s="217"/>
      <c r="K416" s="217"/>
      <c r="L416" s="217"/>
      <c r="M416" s="212"/>
      <c r="N416" s="212"/>
      <c r="O416" s="212"/>
      <c r="CWV416"/>
      <c r="CWW416"/>
      <c r="CWX416"/>
    </row>
    <row r="417" spans="2:15 2647:2650" x14ac:dyDescent="0.2">
      <c r="B417" s="44" t="s">
        <v>803</v>
      </c>
      <c r="C417" s="257">
        <v>14</v>
      </c>
      <c r="D417" s="258" t="s">
        <v>768</v>
      </c>
      <c r="E417" s="258"/>
      <c r="F417" s="258"/>
      <c r="G417" s="217"/>
      <c r="H417" s="217"/>
      <c r="I417" s="217"/>
      <c r="J417" s="217"/>
      <c r="K417" s="217"/>
      <c r="L417" s="212"/>
      <c r="M417" s="212"/>
      <c r="N417" s="212"/>
      <c r="O417" s="212"/>
      <c r="CWU417"/>
      <c r="CWV417"/>
      <c r="CWW417"/>
      <c r="CWX417"/>
    </row>
    <row r="418" spans="2:15 2647:2650" x14ac:dyDescent="0.2">
      <c r="B418" s="259">
        <v>44724</v>
      </c>
      <c r="C418" s="271">
        <v>14</v>
      </c>
      <c r="D418" s="258" t="s">
        <v>768</v>
      </c>
      <c r="E418" s="258"/>
      <c r="F418" s="261"/>
      <c r="G418" s="217"/>
      <c r="H418" s="217"/>
      <c r="I418" s="217"/>
      <c r="J418" s="217"/>
      <c r="K418" s="217"/>
      <c r="L418" s="212"/>
      <c r="M418" s="212"/>
      <c r="N418" s="212"/>
      <c r="O418" s="212"/>
      <c r="CWU418"/>
      <c r="CWV418"/>
      <c r="CWW418"/>
      <c r="CWX418"/>
    </row>
    <row r="419" spans="2:15 2647:2650" x14ac:dyDescent="0.2">
      <c r="B419" s="259">
        <v>44815</v>
      </c>
      <c r="C419" s="257">
        <v>14</v>
      </c>
      <c r="D419" s="258" t="s">
        <v>768</v>
      </c>
      <c r="E419" s="258"/>
      <c r="F419" s="261"/>
      <c r="G419" s="217"/>
      <c r="H419" s="217"/>
      <c r="I419" s="217"/>
      <c r="J419" s="217"/>
      <c r="K419" s="217"/>
      <c r="L419" s="212"/>
      <c r="M419" s="212"/>
      <c r="N419" s="212"/>
      <c r="O419" s="212"/>
      <c r="CWU419"/>
      <c r="CWV419"/>
      <c r="CWW419"/>
      <c r="CWX419"/>
    </row>
    <row r="420" spans="2:15 2647:2650" x14ac:dyDescent="0.2">
      <c r="B420" s="259">
        <v>44976</v>
      </c>
      <c r="C420" s="257">
        <v>14</v>
      </c>
      <c r="D420" s="258" t="s">
        <v>768</v>
      </c>
      <c r="E420" s="258"/>
      <c r="F420" s="261"/>
      <c r="G420" s="217"/>
      <c r="H420" s="217"/>
      <c r="I420" s="217"/>
      <c r="J420" s="217"/>
      <c r="K420" s="217"/>
      <c r="L420" s="212"/>
      <c r="M420" s="212"/>
      <c r="N420" s="212"/>
      <c r="O420" s="212"/>
      <c r="CWU420"/>
      <c r="CWV420"/>
      <c r="CWW420"/>
      <c r="CWX420"/>
    </row>
    <row r="421" spans="2:15 2647:2650" x14ac:dyDescent="0.2">
      <c r="D421" t="s">
        <v>768</v>
      </c>
      <c r="E421" s="216"/>
      <c r="H421" s="217"/>
      <c r="I421" s="217"/>
      <c r="J421" s="217"/>
      <c r="K421" s="217"/>
      <c r="L421" s="217"/>
      <c r="M421" s="212"/>
      <c r="N421" s="212"/>
      <c r="O421" s="212"/>
      <c r="CWV421"/>
      <c r="CWW421"/>
      <c r="CWX421"/>
    </row>
    <row r="422" spans="2:15 2647:2650" x14ac:dyDescent="0.2">
      <c r="B422" s="259">
        <v>44612</v>
      </c>
      <c r="C422" s="257">
        <v>9</v>
      </c>
      <c r="D422" s="258" t="s">
        <v>506</v>
      </c>
      <c r="E422" s="320"/>
      <c r="F422" s="320"/>
      <c r="G422" s="320"/>
      <c r="H422" s="217"/>
      <c r="I422" s="217"/>
      <c r="J422" s="217"/>
      <c r="K422" s="217"/>
      <c r="L422" s="217"/>
      <c r="M422" s="212"/>
      <c r="N422" s="212"/>
      <c r="O422" s="212"/>
      <c r="CWV422"/>
      <c r="CWW422"/>
      <c r="CWX422"/>
    </row>
    <row r="423" spans="2:15 2647:2650" x14ac:dyDescent="0.2">
      <c r="B423" s="259">
        <v>44674</v>
      </c>
      <c r="C423" s="271">
        <v>9</v>
      </c>
      <c r="D423" s="258" t="s">
        <v>506</v>
      </c>
      <c r="E423" s="320"/>
      <c r="F423" s="320"/>
      <c r="G423" s="320"/>
      <c r="H423" s="217"/>
      <c r="I423" s="217"/>
      <c r="J423" s="217"/>
      <c r="K423" s="217"/>
      <c r="L423" s="217"/>
      <c r="M423" s="212"/>
      <c r="N423" s="212"/>
      <c r="O423" s="212"/>
      <c r="CWV423"/>
      <c r="CWW423"/>
      <c r="CWX423"/>
    </row>
    <row r="424" spans="2:15 2647:2650" x14ac:dyDescent="0.2">
      <c r="B424" s="259">
        <v>44779</v>
      </c>
      <c r="C424" s="271">
        <v>9</v>
      </c>
      <c r="D424" s="258" t="s">
        <v>506</v>
      </c>
      <c r="E424" s="320"/>
      <c r="F424" s="320"/>
      <c r="G424" s="320"/>
      <c r="H424" s="217"/>
      <c r="I424" s="217"/>
      <c r="J424" s="217"/>
      <c r="K424" s="217"/>
      <c r="L424" s="217"/>
      <c r="M424" s="212"/>
      <c r="N424" s="212"/>
      <c r="O424" s="212"/>
      <c r="CWV424"/>
      <c r="CWW424"/>
      <c r="CWX424"/>
    </row>
    <row r="425" spans="2:15 2647:2650" x14ac:dyDescent="0.2">
      <c r="B425" s="259">
        <v>44947</v>
      </c>
      <c r="C425" s="257">
        <v>9</v>
      </c>
      <c r="D425" s="258" t="s">
        <v>506</v>
      </c>
      <c r="E425" s="320"/>
      <c r="F425" s="320"/>
      <c r="G425" s="320"/>
      <c r="H425" s="217"/>
      <c r="I425" s="217"/>
      <c r="J425" s="217"/>
      <c r="K425" s="217"/>
      <c r="L425" s="217"/>
      <c r="M425" s="212"/>
      <c r="N425" s="212"/>
      <c r="O425" s="212"/>
      <c r="CWV425"/>
      <c r="CWW425"/>
      <c r="CWX425"/>
    </row>
    <row r="426" spans="2:15 2647:2650" x14ac:dyDescent="0.2">
      <c r="D426" t="s">
        <v>506</v>
      </c>
      <c r="H426" s="217"/>
      <c r="I426" s="217"/>
      <c r="J426" s="217"/>
      <c r="K426" s="217"/>
      <c r="L426" s="217"/>
      <c r="M426" s="212"/>
      <c r="N426" s="212"/>
      <c r="O426" s="212"/>
      <c r="CWV426"/>
      <c r="CWW426"/>
      <c r="CWX426"/>
    </row>
    <row r="427" spans="2:15 2647:2650" x14ac:dyDescent="0.2">
      <c r="B427" s="259">
        <v>44849</v>
      </c>
      <c r="C427" s="257">
        <v>20</v>
      </c>
      <c r="D427" s="258" t="s">
        <v>839</v>
      </c>
      <c r="E427" s="258"/>
      <c r="F427" s="258"/>
      <c r="G427" s="320"/>
      <c r="H427" s="320"/>
      <c r="I427" s="217"/>
      <c r="J427" s="217"/>
      <c r="K427" s="217"/>
      <c r="L427" s="217"/>
      <c r="M427" s="217"/>
      <c r="N427" s="212"/>
      <c r="O427" s="212"/>
      <c r="CWW427"/>
      <c r="CWX427"/>
    </row>
    <row r="428" spans="2:15 2647:2650" x14ac:dyDescent="0.2">
      <c r="D428" t="s">
        <v>839</v>
      </c>
      <c r="E428" s="216"/>
      <c r="H428" s="217"/>
      <c r="I428" s="217"/>
      <c r="J428" s="217"/>
      <c r="K428" s="217"/>
      <c r="L428" s="217"/>
      <c r="M428" s="212"/>
      <c r="N428" s="212"/>
      <c r="O428" s="212"/>
      <c r="CWV428"/>
      <c r="CWW428"/>
      <c r="CWX428"/>
    </row>
    <row r="429" spans="2:15 2647:2650" x14ac:dyDescent="0.2">
      <c r="B429" s="259">
        <v>44528</v>
      </c>
      <c r="C429" s="257">
        <v>19</v>
      </c>
      <c r="D429" s="261" t="s">
        <v>810</v>
      </c>
      <c r="E429" s="320"/>
      <c r="F429" s="320"/>
      <c r="G429" s="320"/>
      <c r="H429" s="217"/>
      <c r="I429" s="217"/>
      <c r="J429" s="217"/>
      <c r="K429" s="217"/>
      <c r="L429" s="217"/>
      <c r="M429" s="212"/>
      <c r="N429" s="212"/>
      <c r="O429" s="212"/>
      <c r="CWV429"/>
      <c r="CWW429"/>
      <c r="CWX429"/>
    </row>
    <row r="430" spans="2:15 2647:2650" x14ac:dyDescent="0.2">
      <c r="B430" s="259">
        <v>44604</v>
      </c>
      <c r="C430" s="257">
        <v>19</v>
      </c>
      <c r="D430" s="261" t="s">
        <v>810</v>
      </c>
      <c r="E430" s="320"/>
      <c r="F430" s="320"/>
      <c r="G430" s="320"/>
      <c r="H430" s="217"/>
      <c r="I430" s="217"/>
      <c r="J430" s="217"/>
      <c r="K430" s="217"/>
      <c r="L430" s="217"/>
      <c r="M430" s="212"/>
      <c r="N430" s="212"/>
      <c r="O430" s="212"/>
      <c r="CWV430"/>
      <c r="CWW430"/>
      <c r="CWX430"/>
    </row>
    <row r="431" spans="2:15 2647:2650" x14ac:dyDescent="0.2">
      <c r="B431" s="259">
        <v>44745</v>
      </c>
      <c r="C431" s="271">
        <v>19</v>
      </c>
      <c r="D431" s="261" t="s">
        <v>810</v>
      </c>
      <c r="E431" s="320"/>
      <c r="F431" s="320"/>
      <c r="G431" s="320"/>
      <c r="H431" s="217"/>
      <c r="I431" s="217"/>
      <c r="J431" s="217"/>
      <c r="K431" s="217"/>
      <c r="L431" s="217"/>
      <c r="M431" s="212"/>
      <c r="N431" s="212"/>
      <c r="O431" s="212"/>
      <c r="CWV431"/>
      <c r="CWW431"/>
      <c r="CWX431"/>
    </row>
    <row r="432" spans="2:15 2647:2650" x14ac:dyDescent="0.2">
      <c r="B432" s="259">
        <v>44870</v>
      </c>
      <c r="C432" s="257">
        <v>19</v>
      </c>
      <c r="D432" s="261" t="s">
        <v>810</v>
      </c>
      <c r="E432" s="320"/>
      <c r="F432" s="320"/>
      <c r="G432" s="320"/>
      <c r="H432" s="217"/>
      <c r="I432" s="217"/>
      <c r="J432" s="217"/>
      <c r="K432" s="217"/>
      <c r="L432" s="217"/>
      <c r="M432" s="212"/>
      <c r="N432" s="212"/>
      <c r="O432" s="212"/>
      <c r="CWV432"/>
      <c r="CWW432"/>
      <c r="CWX432"/>
    </row>
    <row r="433" spans="1:15 2646:2650" x14ac:dyDescent="0.2">
      <c r="B433" s="259">
        <v>44968</v>
      </c>
      <c r="C433" s="257">
        <v>19</v>
      </c>
      <c r="D433" s="261" t="s">
        <v>810</v>
      </c>
      <c r="E433" s="320"/>
      <c r="F433" s="320"/>
      <c r="G433" s="320"/>
      <c r="H433" s="217"/>
      <c r="I433" s="217"/>
      <c r="J433" s="217"/>
      <c r="K433" s="217"/>
      <c r="L433" s="217"/>
      <c r="M433" s="212"/>
      <c r="N433" s="212"/>
      <c r="O433" s="212"/>
      <c r="CWV433"/>
      <c r="CWW433"/>
      <c r="CWX433"/>
    </row>
    <row r="434" spans="1:15 2646:2650" x14ac:dyDescent="0.2">
      <c r="D434" t="s">
        <v>810</v>
      </c>
      <c r="E434" s="216"/>
      <c r="H434" s="217"/>
      <c r="I434" s="217"/>
      <c r="J434" s="217"/>
      <c r="K434" s="217"/>
      <c r="L434" s="217"/>
      <c r="M434" s="212"/>
      <c r="N434" s="212"/>
      <c r="O434" s="212"/>
      <c r="CWV434"/>
      <c r="CWW434"/>
      <c r="CWX434"/>
    </row>
    <row r="435" spans="1:15 2646:2650" x14ac:dyDescent="0.2">
      <c r="B435" s="259">
        <v>44625</v>
      </c>
      <c r="C435" s="257">
        <v>1</v>
      </c>
      <c r="D435" s="258" t="s">
        <v>471</v>
      </c>
      <c r="E435" s="258"/>
      <c r="F435" s="216"/>
      <c r="G435" s="217"/>
      <c r="H435" s="217"/>
      <c r="I435" s="217"/>
      <c r="J435" s="217"/>
      <c r="K435" s="212"/>
      <c r="L435" s="212"/>
      <c r="M435" s="212"/>
      <c r="N435" s="212"/>
      <c r="O435" s="212"/>
      <c r="CWT435"/>
      <c r="CWU435"/>
      <c r="CWV435"/>
      <c r="CWW435"/>
      <c r="CWX435"/>
    </row>
    <row r="436" spans="1:15 2646:2650" x14ac:dyDescent="0.2">
      <c r="B436" s="259">
        <v>44752</v>
      </c>
      <c r="C436" s="271">
        <v>1</v>
      </c>
      <c r="D436" s="258" t="s">
        <v>471</v>
      </c>
      <c r="E436" s="258"/>
      <c r="F436" s="216"/>
      <c r="G436" s="217"/>
      <c r="H436" s="217"/>
      <c r="I436" s="217"/>
      <c r="J436" s="217"/>
      <c r="K436" s="212"/>
      <c r="L436" s="212"/>
      <c r="M436" s="212"/>
      <c r="N436" s="212"/>
      <c r="O436" s="212"/>
      <c r="CWT436"/>
      <c r="CWU436"/>
      <c r="CWV436"/>
      <c r="CWW436"/>
      <c r="CWX436"/>
    </row>
    <row r="437" spans="1:15 2646:2650" x14ac:dyDescent="0.2">
      <c r="B437" s="259">
        <v>44884</v>
      </c>
      <c r="C437" s="257">
        <v>1</v>
      </c>
      <c r="D437" s="258" t="s">
        <v>471</v>
      </c>
      <c r="E437" s="258"/>
      <c r="F437" s="216"/>
      <c r="G437" s="217"/>
      <c r="H437" s="217"/>
      <c r="I437" s="217"/>
      <c r="J437" s="217"/>
      <c r="K437" s="212"/>
      <c r="L437" s="212"/>
      <c r="M437" s="212"/>
      <c r="N437" s="212"/>
      <c r="O437" s="212"/>
      <c r="CWT437"/>
      <c r="CWU437"/>
      <c r="CWV437"/>
      <c r="CWW437"/>
      <c r="CWX437"/>
    </row>
    <row r="438" spans="1:15 2646:2650" x14ac:dyDescent="0.2">
      <c r="D438" t="s">
        <v>471</v>
      </c>
      <c r="H438" s="217"/>
      <c r="I438" s="217"/>
      <c r="J438" s="217"/>
      <c r="K438" s="217"/>
      <c r="L438" s="217"/>
      <c r="M438" s="212"/>
      <c r="N438" s="212"/>
      <c r="O438" s="212"/>
      <c r="CWV438"/>
      <c r="CWW438"/>
      <c r="CWX438"/>
    </row>
    <row r="439" spans="1:15 2646:2650" x14ac:dyDescent="0.2">
      <c r="A439" s="299"/>
      <c r="B439" s="299"/>
      <c r="C439" s="299"/>
      <c r="D439" s="299" t="s">
        <v>133</v>
      </c>
      <c r="E439" s="301" t="s">
        <v>1142</v>
      </c>
      <c r="H439" s="217"/>
      <c r="I439" s="217"/>
      <c r="J439" s="217"/>
      <c r="K439" s="217"/>
      <c r="L439" s="217"/>
      <c r="M439" s="212"/>
      <c r="N439" s="212"/>
      <c r="O439" s="212"/>
      <c r="CWV439"/>
      <c r="CWW439"/>
      <c r="CWX439"/>
    </row>
    <row r="440" spans="1:15 2646:2650" x14ac:dyDescent="0.2">
      <c r="B440" s="259">
        <v>44653</v>
      </c>
      <c r="C440" s="257">
        <v>4</v>
      </c>
      <c r="D440" s="258" t="s">
        <v>264</v>
      </c>
      <c r="E440" s="258"/>
      <c r="F440" s="258"/>
      <c r="G440" s="320"/>
      <c r="H440" s="320"/>
      <c r="I440" s="320"/>
      <c r="J440" s="217"/>
      <c r="K440" s="217"/>
      <c r="L440" s="217"/>
      <c r="M440" s="217"/>
      <c r="O440" s="212"/>
      <c r="CWX440"/>
    </row>
    <row r="441" spans="1:15 2646:2650" x14ac:dyDescent="0.2">
      <c r="B441" s="259">
        <v>44807</v>
      </c>
      <c r="C441" s="257">
        <v>4</v>
      </c>
      <c r="D441" s="258" t="s">
        <v>264</v>
      </c>
      <c r="E441" s="258"/>
      <c r="F441" s="258"/>
      <c r="G441" s="320"/>
      <c r="H441" s="320"/>
      <c r="I441" s="320"/>
      <c r="J441" s="217"/>
      <c r="K441" s="217"/>
      <c r="L441" s="217"/>
      <c r="M441" s="217"/>
      <c r="O441" s="212"/>
      <c r="CWX441"/>
    </row>
    <row r="442" spans="1:15 2646:2650" x14ac:dyDescent="0.2">
      <c r="B442" s="259">
        <v>44905</v>
      </c>
      <c r="C442" s="257">
        <v>4</v>
      </c>
      <c r="D442" s="258" t="s">
        <v>264</v>
      </c>
      <c r="E442" s="258"/>
      <c r="F442" s="258"/>
      <c r="G442" s="320"/>
      <c r="H442" s="320"/>
      <c r="I442" s="320"/>
      <c r="J442" s="217"/>
      <c r="K442" s="217"/>
      <c r="L442" s="217"/>
      <c r="M442" s="217"/>
      <c r="O442" s="212"/>
      <c r="CWX442"/>
    </row>
    <row r="443" spans="1:15 2646:2650" x14ac:dyDescent="0.2">
      <c r="D443" t="s">
        <v>264</v>
      </c>
      <c r="H443" s="217"/>
      <c r="I443" s="217"/>
      <c r="J443" s="217"/>
      <c r="K443" s="217"/>
      <c r="L443" s="217"/>
      <c r="M443" s="212"/>
      <c r="N443" s="212"/>
      <c r="O443" s="212"/>
      <c r="CWV443"/>
      <c r="CWW443"/>
      <c r="CWX443"/>
    </row>
    <row r="444" spans="1:15 2646:2650" x14ac:dyDescent="0.2">
      <c r="B444" s="259">
        <v>44598</v>
      </c>
      <c r="C444" s="257">
        <v>7</v>
      </c>
      <c r="D444" s="258" t="s">
        <v>211</v>
      </c>
      <c r="E444" s="320"/>
      <c r="F444" s="320"/>
      <c r="G444" s="320"/>
      <c r="H444" s="217"/>
      <c r="I444" s="217"/>
      <c r="J444" s="217"/>
      <c r="K444" s="217"/>
      <c r="L444" s="217"/>
      <c r="M444" s="212"/>
      <c r="N444" s="212"/>
      <c r="O444" s="212"/>
      <c r="CWV444"/>
      <c r="CWW444"/>
      <c r="CWX444"/>
    </row>
    <row r="445" spans="1:15 2646:2650" x14ac:dyDescent="0.2">
      <c r="B445" s="259">
        <v>44661</v>
      </c>
      <c r="C445" s="271">
        <v>7</v>
      </c>
      <c r="D445" s="258" t="s">
        <v>211</v>
      </c>
      <c r="E445" s="320"/>
      <c r="F445" s="320"/>
      <c r="G445" s="320"/>
      <c r="H445" s="217"/>
      <c r="I445" s="217"/>
      <c r="J445" s="217"/>
      <c r="K445" s="217"/>
      <c r="L445" s="217"/>
      <c r="M445" s="212"/>
      <c r="N445" s="212"/>
      <c r="O445" s="212"/>
      <c r="CWV445"/>
      <c r="CWW445"/>
      <c r="CWX445"/>
    </row>
    <row r="446" spans="1:15 2646:2650" x14ac:dyDescent="0.2">
      <c r="B446" s="259">
        <v>44877</v>
      </c>
      <c r="C446" s="257">
        <v>7</v>
      </c>
      <c r="D446" s="258" t="s">
        <v>211</v>
      </c>
      <c r="E446" s="320"/>
      <c r="F446" s="320"/>
      <c r="G446" s="320"/>
      <c r="H446" s="217"/>
      <c r="I446" s="217"/>
      <c r="J446" s="217"/>
      <c r="K446" s="217"/>
      <c r="L446" s="217"/>
      <c r="M446" s="212"/>
      <c r="N446" s="212"/>
      <c r="O446" s="212"/>
      <c r="CWV446"/>
      <c r="CWW446"/>
      <c r="CWX446"/>
    </row>
    <row r="447" spans="1:15 2646:2650" x14ac:dyDescent="0.2">
      <c r="D447" t="s">
        <v>211</v>
      </c>
      <c r="H447" s="217"/>
      <c r="I447" s="217"/>
      <c r="J447" s="217"/>
      <c r="K447" s="217"/>
      <c r="L447" s="217"/>
      <c r="M447" s="212"/>
      <c r="N447" s="212"/>
      <c r="O447" s="212"/>
      <c r="CWV447"/>
      <c r="CWW447"/>
      <c r="CWX447"/>
    </row>
    <row r="448" spans="1:15 2646:2650" x14ac:dyDescent="0.2">
      <c r="B448" s="259">
        <v>44569</v>
      </c>
      <c r="C448" s="257">
        <v>13</v>
      </c>
      <c r="D448" s="258" t="s">
        <v>176</v>
      </c>
      <c r="E448" s="320"/>
      <c r="F448" s="320"/>
      <c r="G448" s="320"/>
      <c r="H448" s="320"/>
      <c r="I448" s="217"/>
      <c r="J448" s="217"/>
      <c r="K448" s="217"/>
      <c r="L448" s="217"/>
      <c r="M448" s="217"/>
      <c r="N448" s="212"/>
      <c r="O448" s="212"/>
      <c r="CWW448"/>
      <c r="CWX448"/>
    </row>
    <row r="449" spans="2:15 2646:2650" x14ac:dyDescent="0.2">
      <c r="B449" s="259">
        <v>44717</v>
      </c>
      <c r="C449" s="271">
        <v>13</v>
      </c>
      <c r="D449" s="258" t="s">
        <v>176</v>
      </c>
      <c r="E449" s="258"/>
      <c r="F449" s="258"/>
      <c r="G449" s="320"/>
      <c r="H449" s="320"/>
      <c r="I449" s="217"/>
      <c r="J449" s="217"/>
      <c r="K449" s="217"/>
      <c r="L449" s="217"/>
      <c r="M449" s="217"/>
      <c r="N449" s="212"/>
      <c r="O449" s="212"/>
      <c r="CWW449"/>
      <c r="CWX449"/>
    </row>
    <row r="450" spans="2:15 2646:2650" x14ac:dyDescent="0.2">
      <c r="B450" s="259">
        <v>44793</v>
      </c>
      <c r="C450" s="257">
        <v>13</v>
      </c>
      <c r="D450" s="258" t="s">
        <v>176</v>
      </c>
      <c r="E450" s="258"/>
      <c r="F450" s="258"/>
      <c r="G450" s="320"/>
      <c r="H450" s="320"/>
      <c r="I450" s="217"/>
      <c r="J450" s="217"/>
      <c r="K450" s="217"/>
      <c r="L450" s="217"/>
      <c r="M450" s="217"/>
      <c r="N450" s="212"/>
      <c r="O450" s="212"/>
      <c r="CWW450"/>
      <c r="CWX450"/>
    </row>
    <row r="451" spans="2:15 2646:2650" x14ac:dyDescent="0.2">
      <c r="B451" s="259">
        <v>44962</v>
      </c>
      <c r="C451" s="257">
        <v>13</v>
      </c>
      <c r="D451" s="258" t="s">
        <v>176</v>
      </c>
      <c r="E451" s="258"/>
      <c r="F451" s="258"/>
      <c r="G451" s="320"/>
      <c r="H451" s="320"/>
      <c r="I451" s="217"/>
      <c r="J451" s="217"/>
      <c r="K451" s="217"/>
      <c r="L451" s="217"/>
      <c r="M451" s="217"/>
      <c r="N451" s="212"/>
      <c r="O451" s="212"/>
      <c r="CWW451"/>
      <c r="CWX451"/>
    </row>
    <row r="452" spans="2:15 2646:2650" x14ac:dyDescent="0.2">
      <c r="D452" t="s">
        <v>176</v>
      </c>
      <c r="H452" s="217"/>
      <c r="I452" s="217"/>
      <c r="J452" s="217"/>
      <c r="K452" s="217"/>
      <c r="L452" s="217"/>
      <c r="M452" s="212"/>
      <c r="N452" s="212"/>
      <c r="O452" s="212"/>
      <c r="CWV452"/>
      <c r="CWW452"/>
      <c r="CWX452"/>
    </row>
    <row r="453" spans="2:15 2646:2650" x14ac:dyDescent="0.2">
      <c r="B453" s="259">
        <v>44849</v>
      </c>
      <c r="C453" s="257">
        <v>20</v>
      </c>
      <c r="D453" s="258" t="s">
        <v>188</v>
      </c>
      <c r="E453" s="320"/>
      <c r="F453" s="320"/>
      <c r="G453" s="320"/>
      <c r="H453" s="217"/>
      <c r="I453" s="217"/>
      <c r="J453" s="217"/>
      <c r="K453" s="217"/>
      <c r="L453" s="217"/>
      <c r="M453" s="212"/>
      <c r="N453" s="212"/>
      <c r="O453" s="212"/>
      <c r="CWV453"/>
      <c r="CWW453"/>
      <c r="CWX453"/>
    </row>
    <row r="454" spans="2:15 2646:2650" x14ac:dyDescent="0.2">
      <c r="D454" t="s">
        <v>188</v>
      </c>
      <c r="H454" s="217"/>
      <c r="I454" s="217"/>
      <c r="J454" s="217"/>
      <c r="K454" s="217"/>
      <c r="L454" s="217"/>
      <c r="M454" s="212"/>
      <c r="N454" s="212"/>
      <c r="O454" s="212"/>
      <c r="CWV454"/>
      <c r="CWW454"/>
      <c r="CWX454"/>
    </row>
    <row r="455" spans="2:15 2646:2650" x14ac:dyDescent="0.2">
      <c r="B455" s="259">
        <v>44709</v>
      </c>
      <c r="C455" s="271">
        <v>16</v>
      </c>
      <c r="D455" s="258" t="s">
        <v>1118</v>
      </c>
      <c r="E455" s="261"/>
      <c r="F455" s="216"/>
      <c r="G455" s="217"/>
      <c r="H455" s="217"/>
      <c r="I455" s="217"/>
      <c r="J455" s="217"/>
      <c r="K455" s="212"/>
      <c r="L455" s="212"/>
      <c r="M455" s="212"/>
      <c r="N455" s="212"/>
      <c r="O455" s="212"/>
      <c r="CWT455"/>
      <c r="CWU455"/>
      <c r="CWV455"/>
      <c r="CWW455"/>
      <c r="CWX455"/>
    </row>
    <row r="456" spans="2:15 2646:2650" x14ac:dyDescent="0.2">
      <c r="B456" s="259">
        <v>44843</v>
      </c>
      <c r="C456" s="257">
        <v>16</v>
      </c>
      <c r="D456" s="258" t="s">
        <v>1118</v>
      </c>
      <c r="E456" s="261"/>
      <c r="F456" s="216"/>
      <c r="G456" s="217"/>
      <c r="H456" s="217"/>
      <c r="I456" s="217"/>
      <c r="J456" s="217"/>
      <c r="K456" s="212"/>
      <c r="L456" s="212"/>
      <c r="M456" s="212"/>
      <c r="N456" s="212"/>
      <c r="O456" s="212"/>
      <c r="CWT456"/>
      <c r="CWU456"/>
      <c r="CWV456"/>
      <c r="CWW456"/>
      <c r="CWX456"/>
    </row>
    <row r="457" spans="2:15 2646:2650" x14ac:dyDescent="0.2">
      <c r="B457" s="259">
        <v>44857</v>
      </c>
      <c r="C457" s="257">
        <v>16</v>
      </c>
      <c r="D457" s="258" t="s">
        <v>1118</v>
      </c>
      <c r="E457" s="261"/>
      <c r="F457" s="216"/>
      <c r="G457" s="217"/>
      <c r="H457" s="217"/>
      <c r="I457" s="217"/>
      <c r="J457" s="217"/>
      <c r="K457" s="212"/>
      <c r="L457" s="212"/>
      <c r="M457" s="212"/>
      <c r="N457" s="212"/>
      <c r="O457" s="212"/>
      <c r="CWT457"/>
      <c r="CWU457"/>
      <c r="CWV457"/>
      <c r="CWW457"/>
      <c r="CWX457"/>
    </row>
    <row r="458" spans="2:15 2646:2650" x14ac:dyDescent="0.2">
      <c r="D458" t="s">
        <v>842</v>
      </c>
      <c r="E458" s="216"/>
      <c r="H458" s="217"/>
      <c r="I458" s="217"/>
      <c r="J458" s="217"/>
      <c r="K458" s="217"/>
      <c r="L458" s="217"/>
      <c r="M458" s="212"/>
      <c r="N458" s="212"/>
      <c r="O458" s="212"/>
      <c r="CWV458"/>
      <c r="CWW458"/>
      <c r="CWX458"/>
    </row>
    <row r="459" spans="2:15 2646:2650" x14ac:dyDescent="0.2">
      <c r="B459" s="259">
        <v>44703</v>
      </c>
      <c r="C459" s="271">
        <v>21</v>
      </c>
      <c r="D459" s="258" t="s">
        <v>240</v>
      </c>
      <c r="E459" s="258"/>
      <c r="F459" s="258"/>
      <c r="G459" s="320"/>
      <c r="H459" s="320"/>
      <c r="I459" s="320"/>
      <c r="J459" s="217"/>
      <c r="K459" s="217"/>
      <c r="L459" s="217"/>
      <c r="M459" s="217"/>
      <c r="O459" s="212"/>
      <c r="CWX459"/>
    </row>
    <row r="460" spans="2:15 2646:2650" x14ac:dyDescent="0.2">
      <c r="B460" s="259">
        <v>44821</v>
      </c>
      <c r="C460" s="257">
        <v>21</v>
      </c>
      <c r="D460" s="258" t="s">
        <v>240</v>
      </c>
      <c r="E460" s="258"/>
      <c r="F460" s="258"/>
      <c r="G460" s="320"/>
      <c r="H460" s="320"/>
      <c r="I460" s="320"/>
      <c r="J460" s="217"/>
      <c r="K460" s="217"/>
      <c r="L460" s="217"/>
      <c r="M460" s="217"/>
      <c r="O460" s="212"/>
      <c r="CWX460"/>
    </row>
    <row r="461" spans="2:15 2646:2650" x14ac:dyDescent="0.2">
      <c r="D461" t="s">
        <v>240</v>
      </c>
      <c r="H461" s="217"/>
      <c r="I461" s="217"/>
      <c r="J461" s="217"/>
      <c r="K461" s="217"/>
      <c r="L461" s="217"/>
      <c r="M461" s="212"/>
      <c r="N461" s="212"/>
      <c r="O461" s="212"/>
      <c r="CWV461"/>
      <c r="CWW461"/>
      <c r="CWX461"/>
    </row>
    <row r="462" spans="2:15 2646:2650" x14ac:dyDescent="0.2">
      <c r="B462" s="259">
        <v>44633</v>
      </c>
      <c r="C462" s="257">
        <v>2</v>
      </c>
      <c r="D462" s="258" t="s">
        <v>345</v>
      </c>
      <c r="E462" s="258"/>
      <c r="F462" s="258"/>
      <c r="G462" s="320"/>
      <c r="H462" s="320"/>
      <c r="I462" s="217"/>
      <c r="J462" s="217"/>
      <c r="K462" s="217"/>
      <c r="L462" s="217"/>
      <c r="M462" s="217"/>
      <c r="N462" s="212"/>
      <c r="O462" s="212"/>
      <c r="CWW462"/>
      <c r="CWX462"/>
    </row>
    <row r="463" spans="2:15 2646:2650" x14ac:dyDescent="0.2">
      <c r="B463" s="259">
        <v>44758</v>
      </c>
      <c r="C463" s="271">
        <v>2</v>
      </c>
      <c r="D463" s="258" t="s">
        <v>345</v>
      </c>
      <c r="E463" s="258"/>
      <c r="F463" s="258"/>
      <c r="G463" s="320"/>
      <c r="H463" s="320"/>
      <c r="I463" s="217"/>
      <c r="J463" s="217"/>
      <c r="K463" s="217"/>
      <c r="L463" s="217"/>
      <c r="M463" s="217"/>
      <c r="N463" s="212"/>
      <c r="O463" s="212"/>
      <c r="CWW463"/>
      <c r="CWX463"/>
    </row>
    <row r="464" spans="2:15 2646:2650" x14ac:dyDescent="0.2">
      <c r="B464" s="259">
        <v>44891</v>
      </c>
      <c r="C464" s="257">
        <v>2</v>
      </c>
      <c r="D464" s="258" t="s">
        <v>345</v>
      </c>
      <c r="E464" s="258"/>
      <c r="F464" s="258"/>
      <c r="G464" s="320"/>
      <c r="H464" s="320"/>
      <c r="I464" s="217"/>
      <c r="J464" s="217"/>
      <c r="K464" s="217"/>
      <c r="L464" s="217"/>
      <c r="M464" s="217"/>
      <c r="N464" s="212"/>
      <c r="O464" s="212"/>
      <c r="CWW464"/>
      <c r="CWX464"/>
    </row>
    <row r="465" spans="2:15 2648:2650" x14ac:dyDescent="0.2">
      <c r="D465" t="s">
        <v>345</v>
      </c>
      <c r="H465" s="217"/>
      <c r="I465" s="217"/>
      <c r="J465" s="217"/>
      <c r="K465" s="217"/>
      <c r="L465" s="217"/>
      <c r="M465" s="212"/>
      <c r="N465" s="212"/>
      <c r="O465" s="212"/>
      <c r="CWV465"/>
      <c r="CWW465"/>
      <c r="CWX465"/>
    </row>
    <row r="466" spans="2:15 2648:2650" x14ac:dyDescent="0.2">
      <c r="B466" s="259">
        <v>44598</v>
      </c>
      <c r="C466" s="257">
        <v>7</v>
      </c>
      <c r="D466" s="258" t="s">
        <v>476</v>
      </c>
      <c r="E466" s="258"/>
      <c r="F466" s="258"/>
      <c r="G466" s="320"/>
      <c r="H466" s="320"/>
      <c r="I466" s="320"/>
      <c r="J466" s="217"/>
      <c r="K466" s="217"/>
      <c r="L466" s="217"/>
      <c r="M466" s="217"/>
      <c r="O466" s="212"/>
      <c r="CWX466"/>
    </row>
    <row r="467" spans="2:15 2648:2650" x14ac:dyDescent="0.2">
      <c r="B467" s="259">
        <v>44661</v>
      </c>
      <c r="C467" s="271">
        <v>7</v>
      </c>
      <c r="D467" s="258" t="s">
        <v>476</v>
      </c>
      <c r="E467" s="258"/>
      <c r="F467" s="258"/>
      <c r="G467" s="320"/>
      <c r="H467" s="320"/>
      <c r="I467" s="320"/>
      <c r="J467" s="217"/>
      <c r="K467" s="217"/>
      <c r="L467" s="217"/>
      <c r="M467" s="217"/>
      <c r="O467" s="212"/>
      <c r="CWX467"/>
    </row>
    <row r="468" spans="2:15 2648:2650" x14ac:dyDescent="0.2">
      <c r="B468" s="259">
        <v>44877</v>
      </c>
      <c r="C468" s="257">
        <v>7</v>
      </c>
      <c r="D468" s="258" t="s">
        <v>476</v>
      </c>
      <c r="E468" s="258"/>
      <c r="F468" s="258"/>
      <c r="G468" s="320"/>
      <c r="H468" s="320"/>
      <c r="I468" s="320"/>
      <c r="J468" s="217"/>
      <c r="K468" s="217"/>
      <c r="L468" s="217"/>
      <c r="M468" s="217"/>
      <c r="O468" s="212"/>
      <c r="CWX468"/>
    </row>
    <row r="469" spans="2:15 2648:2650" x14ac:dyDescent="0.2">
      <c r="D469" t="s">
        <v>476</v>
      </c>
      <c r="H469" s="217"/>
      <c r="I469" s="217"/>
      <c r="J469" s="217"/>
      <c r="K469" s="217"/>
      <c r="L469" s="217"/>
      <c r="M469" s="212"/>
      <c r="N469" s="212"/>
      <c r="O469" s="212"/>
      <c r="CWV469"/>
      <c r="CWW469"/>
      <c r="CWX469"/>
    </row>
    <row r="470" spans="2:15 2648:2650" x14ac:dyDescent="0.2">
      <c r="B470" s="259">
        <v>44534</v>
      </c>
      <c r="C470" s="257">
        <v>12</v>
      </c>
      <c r="D470" s="258" t="s">
        <v>741</v>
      </c>
      <c r="E470" s="46" t="s">
        <v>1143</v>
      </c>
      <c r="F470" s="258"/>
      <c r="G470" s="320"/>
      <c r="H470" s="320"/>
      <c r="I470" s="320"/>
      <c r="J470" s="217"/>
      <c r="K470" s="217"/>
      <c r="L470" s="217"/>
      <c r="M470" s="217"/>
      <c r="O470" s="212"/>
      <c r="CWX470"/>
    </row>
    <row r="471" spans="2:15 2648:2650" x14ac:dyDescent="0.2">
      <c r="B471" s="259">
        <v>44619</v>
      </c>
      <c r="C471" s="257">
        <v>12</v>
      </c>
      <c r="D471" s="258" t="s">
        <v>741</v>
      </c>
      <c r="E471" s="46" t="s">
        <v>1143</v>
      </c>
      <c r="F471" s="258"/>
      <c r="G471" s="320"/>
      <c r="H471" s="320"/>
      <c r="I471" s="320"/>
      <c r="J471" s="217"/>
      <c r="K471" s="217"/>
      <c r="L471" s="217"/>
      <c r="M471" s="217"/>
      <c r="O471" s="212"/>
      <c r="CWX471"/>
    </row>
    <row r="472" spans="2:15 2648:2650" x14ac:dyDescent="0.2">
      <c r="B472" s="259">
        <v>44695</v>
      </c>
      <c r="C472" s="271">
        <v>12</v>
      </c>
      <c r="D472" s="258" t="s">
        <v>741</v>
      </c>
      <c r="E472" s="46" t="s">
        <v>1143</v>
      </c>
      <c r="F472" s="258"/>
      <c r="G472" s="320"/>
      <c r="H472" s="320"/>
      <c r="I472" s="320"/>
      <c r="J472" s="217"/>
      <c r="K472" s="217"/>
      <c r="L472" s="217"/>
      <c r="M472" s="217"/>
      <c r="O472" s="212"/>
      <c r="CWX472"/>
    </row>
    <row r="473" spans="2:15 2648:2650" x14ac:dyDescent="0.2">
      <c r="B473" s="259">
        <v>44787</v>
      </c>
      <c r="C473" s="271">
        <v>12</v>
      </c>
      <c r="D473" s="258" t="s">
        <v>741</v>
      </c>
      <c r="E473" s="46" t="s">
        <v>1143</v>
      </c>
      <c r="F473" s="258"/>
      <c r="G473" s="320"/>
      <c r="H473" s="320"/>
      <c r="I473" s="320"/>
      <c r="J473" s="217"/>
      <c r="K473" s="217"/>
      <c r="L473" s="217"/>
      <c r="M473" s="217"/>
      <c r="O473" s="212"/>
      <c r="CWX473"/>
    </row>
    <row r="474" spans="2:15 2648:2650" x14ac:dyDescent="0.2">
      <c r="B474" s="259">
        <v>44954</v>
      </c>
      <c r="C474" s="257">
        <v>12</v>
      </c>
      <c r="D474" s="258" t="s">
        <v>741</v>
      </c>
      <c r="E474" s="46" t="s">
        <v>1143</v>
      </c>
      <c r="F474" s="258"/>
      <c r="G474" s="320"/>
      <c r="H474" s="320"/>
      <c r="I474" s="320"/>
      <c r="J474" s="217"/>
      <c r="K474" s="217"/>
      <c r="L474" s="217"/>
      <c r="M474" s="217"/>
      <c r="O474" s="212"/>
      <c r="CWX474"/>
    </row>
    <row r="475" spans="2:15 2648:2650" x14ac:dyDescent="0.2">
      <c r="D475" t="s">
        <v>741</v>
      </c>
      <c r="E475" s="46" t="s">
        <v>1143</v>
      </c>
      <c r="H475" s="217"/>
      <c r="I475" s="217"/>
      <c r="J475" s="217"/>
      <c r="K475" s="217"/>
      <c r="L475" s="217"/>
      <c r="M475" s="212"/>
      <c r="N475" s="212"/>
      <c r="O475" s="212"/>
      <c r="CWV475"/>
      <c r="CWW475"/>
      <c r="CWX475"/>
    </row>
    <row r="476" spans="2:15 2648:2650" x14ac:dyDescent="0.2">
      <c r="B476" s="259">
        <v>44703</v>
      </c>
      <c r="C476" s="271">
        <v>21</v>
      </c>
      <c r="D476" s="258" t="s">
        <v>169</v>
      </c>
      <c r="E476" s="258"/>
      <c r="F476" s="258"/>
      <c r="G476" s="320"/>
      <c r="H476" s="320"/>
      <c r="I476" s="320"/>
      <c r="J476" s="320"/>
      <c r="K476" s="217"/>
      <c r="L476" s="217"/>
      <c r="M476" s="217"/>
    </row>
    <row r="477" spans="2:15 2648:2650" x14ac:dyDescent="0.2">
      <c r="B477" s="259">
        <v>44821</v>
      </c>
      <c r="C477" s="257">
        <v>21</v>
      </c>
      <c r="D477" s="258" t="s">
        <v>169</v>
      </c>
      <c r="E477" s="258"/>
      <c r="F477" s="258"/>
      <c r="G477" s="320"/>
      <c r="H477" s="320"/>
      <c r="I477" s="320"/>
      <c r="J477" s="320"/>
      <c r="K477" s="217"/>
      <c r="L477" s="217"/>
      <c r="M477" s="217"/>
    </row>
    <row r="478" spans="2:15 2648:2650" x14ac:dyDescent="0.2">
      <c r="D478" t="s">
        <v>169</v>
      </c>
      <c r="H478" s="217"/>
      <c r="I478" s="217"/>
      <c r="J478" s="217"/>
      <c r="K478" s="217"/>
      <c r="L478" s="217"/>
      <c r="M478" s="212"/>
      <c r="N478" s="212"/>
      <c r="O478" s="212"/>
      <c r="CWV478"/>
      <c r="CWW478"/>
      <c r="CWX478"/>
    </row>
    <row r="479" spans="2:15 2648:2650" x14ac:dyDescent="0.2">
      <c r="B479" s="259">
        <v>44646</v>
      </c>
      <c r="C479" s="257">
        <v>5</v>
      </c>
      <c r="D479" s="258" t="s">
        <v>766</v>
      </c>
      <c r="E479" s="258"/>
      <c r="F479" s="258"/>
      <c r="G479" s="320"/>
      <c r="H479" s="320"/>
      <c r="I479" s="320"/>
      <c r="J479" s="217"/>
      <c r="K479" s="217"/>
      <c r="L479" s="217"/>
      <c r="M479" s="217"/>
      <c r="O479" s="212"/>
      <c r="CWX479"/>
    </row>
    <row r="480" spans="2:15 2648:2650" x14ac:dyDescent="0.2">
      <c r="B480" s="259">
        <v>44835</v>
      </c>
      <c r="C480" s="257">
        <v>5</v>
      </c>
      <c r="D480" s="258" t="s">
        <v>766</v>
      </c>
      <c r="E480" s="258"/>
      <c r="F480" s="258"/>
      <c r="G480" s="320"/>
      <c r="H480" s="320"/>
      <c r="I480" s="320"/>
      <c r="J480" s="217"/>
      <c r="K480" s="217"/>
      <c r="L480" s="217"/>
      <c r="M480" s="217"/>
      <c r="O480" s="212"/>
      <c r="CWX480"/>
    </row>
    <row r="481" spans="2:15 2645:2650" x14ac:dyDescent="0.2">
      <c r="B481" s="259"/>
      <c r="C481" s="257"/>
      <c r="D481" s="258" t="s">
        <v>766</v>
      </c>
      <c r="E481" s="258" t="s">
        <v>1134</v>
      </c>
      <c r="F481" s="258"/>
      <c r="G481" s="320"/>
      <c r="H481" s="320"/>
      <c r="I481" s="320"/>
      <c r="J481" s="217"/>
      <c r="K481" s="217"/>
      <c r="L481" s="217"/>
      <c r="M481" s="217"/>
      <c r="O481" s="212"/>
      <c r="CWX481"/>
    </row>
    <row r="482" spans="2:15 2645:2650" x14ac:dyDescent="0.2">
      <c r="B482" s="259">
        <v>44612</v>
      </c>
      <c r="C482" s="257">
        <v>9</v>
      </c>
      <c r="D482" s="258" t="s">
        <v>603</v>
      </c>
      <c r="E482" s="258"/>
      <c r="F482" s="258"/>
      <c r="G482" s="320"/>
      <c r="H482" s="320"/>
      <c r="I482" s="217"/>
      <c r="J482" s="217"/>
      <c r="K482" s="217"/>
      <c r="L482" s="217"/>
      <c r="M482" s="217"/>
      <c r="N482" s="212"/>
      <c r="O482" s="212"/>
      <c r="CWW482"/>
      <c r="CWX482"/>
    </row>
    <row r="483" spans="2:15 2645:2650" x14ac:dyDescent="0.2">
      <c r="B483" s="259">
        <v>44674</v>
      </c>
      <c r="C483" s="271">
        <v>9</v>
      </c>
      <c r="D483" s="258" t="s">
        <v>603</v>
      </c>
      <c r="E483" s="258"/>
      <c r="F483" s="258"/>
      <c r="G483" s="320"/>
      <c r="H483" s="320"/>
      <c r="I483" s="217"/>
      <c r="J483" s="217"/>
      <c r="K483" s="217"/>
      <c r="L483" s="217"/>
      <c r="M483" s="217"/>
      <c r="N483" s="212"/>
      <c r="O483" s="212"/>
      <c r="CWW483"/>
      <c r="CWX483"/>
    </row>
    <row r="484" spans="2:15 2645:2650" x14ac:dyDescent="0.2">
      <c r="B484" s="259">
        <v>44779</v>
      </c>
      <c r="C484" s="271">
        <v>9</v>
      </c>
      <c r="D484" s="258" t="s">
        <v>603</v>
      </c>
      <c r="E484" s="258"/>
      <c r="F484" s="258"/>
      <c r="G484" s="320"/>
      <c r="H484" s="320"/>
      <c r="I484" s="217"/>
      <c r="J484" s="217"/>
      <c r="K484" s="217"/>
      <c r="L484" s="217"/>
      <c r="M484" s="217"/>
      <c r="N484" s="212"/>
      <c r="O484" s="212"/>
      <c r="CWW484"/>
      <c r="CWX484"/>
    </row>
    <row r="485" spans="2:15 2645:2650" x14ac:dyDescent="0.2">
      <c r="B485" s="259">
        <v>44947</v>
      </c>
      <c r="C485" s="257">
        <v>9</v>
      </c>
      <c r="D485" s="258" t="s">
        <v>603</v>
      </c>
      <c r="E485" s="258"/>
      <c r="F485" s="258"/>
      <c r="G485" s="320"/>
      <c r="H485" s="320"/>
      <c r="I485" s="217"/>
      <c r="J485" s="217"/>
      <c r="K485" s="217"/>
      <c r="L485" s="217"/>
      <c r="M485" s="217"/>
      <c r="N485" s="212"/>
      <c r="O485" s="212"/>
      <c r="CWW485"/>
      <c r="CWX485"/>
    </row>
    <row r="486" spans="2:15 2645:2650" x14ac:dyDescent="0.2">
      <c r="D486" t="s">
        <v>603</v>
      </c>
      <c r="H486" s="217"/>
      <c r="I486" s="217"/>
      <c r="J486" s="217"/>
      <c r="K486" s="217"/>
      <c r="L486" s="217"/>
      <c r="M486" s="212"/>
      <c r="N486" s="212"/>
      <c r="O486" s="212"/>
      <c r="CWV486"/>
      <c r="CWW486"/>
      <c r="CWX486"/>
    </row>
    <row r="487" spans="2:15 2645:2650" x14ac:dyDescent="0.2">
      <c r="B487" s="44" t="s">
        <v>803</v>
      </c>
      <c r="C487" s="257">
        <v>14</v>
      </c>
      <c r="D487" s="258" t="s">
        <v>758</v>
      </c>
      <c r="E487" s="258"/>
      <c r="F487" s="216"/>
      <c r="G487" s="217"/>
      <c r="H487" s="217"/>
      <c r="I487" s="217"/>
      <c r="J487" s="217"/>
      <c r="K487" s="212"/>
      <c r="L487" s="212"/>
      <c r="M487" s="212"/>
      <c r="N487" s="212"/>
      <c r="O487" s="212"/>
      <c r="CWT487"/>
      <c r="CWU487"/>
      <c r="CWV487"/>
      <c r="CWW487"/>
      <c r="CWX487"/>
    </row>
    <row r="488" spans="2:15 2645:2650" x14ac:dyDescent="0.2">
      <c r="B488" s="259">
        <v>44724</v>
      </c>
      <c r="C488" s="271">
        <v>14</v>
      </c>
      <c r="D488" s="258" t="s">
        <v>758</v>
      </c>
      <c r="E488" s="261"/>
      <c r="F488" s="216"/>
      <c r="G488" s="217"/>
      <c r="H488" s="217"/>
      <c r="I488" s="217"/>
      <c r="J488" s="217"/>
      <c r="K488" s="212"/>
      <c r="L488" s="212"/>
      <c r="M488" s="212"/>
      <c r="N488" s="212"/>
      <c r="O488" s="212"/>
      <c r="CWT488"/>
      <c r="CWU488"/>
      <c r="CWV488"/>
      <c r="CWW488"/>
      <c r="CWX488"/>
    </row>
    <row r="489" spans="2:15 2645:2650" x14ac:dyDescent="0.2">
      <c r="B489" s="259">
        <v>44815</v>
      </c>
      <c r="C489" s="257">
        <v>14</v>
      </c>
      <c r="D489" s="258" t="s">
        <v>758</v>
      </c>
      <c r="E489" s="261"/>
      <c r="F489" s="216"/>
      <c r="G489" s="217"/>
      <c r="H489" s="217"/>
      <c r="I489" s="217"/>
      <c r="J489" s="217"/>
      <c r="K489" s="212"/>
      <c r="L489" s="212"/>
      <c r="M489" s="212"/>
      <c r="N489" s="212"/>
      <c r="O489" s="212"/>
      <c r="CWT489"/>
      <c r="CWU489"/>
      <c r="CWV489"/>
      <c r="CWW489"/>
      <c r="CWX489"/>
    </row>
    <row r="490" spans="2:15 2645:2650" x14ac:dyDescent="0.2">
      <c r="B490" s="259">
        <v>44976</v>
      </c>
      <c r="C490" s="257">
        <v>14</v>
      </c>
      <c r="D490" s="258" t="s">
        <v>758</v>
      </c>
      <c r="E490" s="261"/>
      <c r="F490" s="216"/>
      <c r="G490" s="217"/>
      <c r="H490" s="217"/>
      <c r="I490" s="217"/>
      <c r="J490" s="217"/>
      <c r="K490" s="212"/>
      <c r="L490" s="212"/>
      <c r="M490" s="212"/>
      <c r="N490" s="212"/>
      <c r="O490" s="212"/>
      <c r="CWT490"/>
      <c r="CWU490"/>
      <c r="CWV490"/>
      <c r="CWW490"/>
      <c r="CWX490"/>
    </row>
    <row r="491" spans="2:15 2645:2650" x14ac:dyDescent="0.2">
      <c r="D491" t="s">
        <v>758</v>
      </c>
      <c r="E491" s="216"/>
      <c r="H491" s="217"/>
      <c r="I491" s="217"/>
      <c r="J491" s="217"/>
      <c r="K491" s="217"/>
      <c r="L491" s="217"/>
      <c r="M491" s="212"/>
      <c r="N491" s="212"/>
      <c r="O491" s="212"/>
      <c r="CWV491"/>
      <c r="CWW491"/>
      <c r="CWX491"/>
    </row>
    <row r="492" spans="2:15 2645:2650" x14ac:dyDescent="0.2">
      <c r="B492" s="259">
        <v>44703</v>
      </c>
      <c r="C492" s="271">
        <v>21</v>
      </c>
      <c r="D492" s="258" t="s">
        <v>848</v>
      </c>
      <c r="E492" s="216"/>
      <c r="F492" s="216"/>
      <c r="G492" s="217"/>
      <c r="H492" s="217"/>
      <c r="I492" s="217"/>
      <c r="J492" s="212"/>
      <c r="K492" s="212"/>
      <c r="L492" s="212"/>
      <c r="M492" s="212"/>
      <c r="N492" s="212"/>
      <c r="O492" s="212"/>
      <c r="CWS492"/>
      <c r="CWT492"/>
      <c r="CWU492"/>
      <c r="CWV492"/>
      <c r="CWW492"/>
      <c r="CWX492"/>
    </row>
    <row r="493" spans="2:15 2645:2650" x14ac:dyDescent="0.2">
      <c r="B493" s="259">
        <v>44821</v>
      </c>
      <c r="C493" s="257">
        <v>21</v>
      </c>
      <c r="D493" s="258" t="s">
        <v>848</v>
      </c>
      <c r="E493" s="216"/>
      <c r="F493" s="216"/>
      <c r="G493" s="217"/>
      <c r="H493" s="217"/>
      <c r="I493" s="217"/>
      <c r="J493" s="212"/>
      <c r="K493" s="212"/>
      <c r="L493" s="212"/>
      <c r="M493" s="212"/>
      <c r="N493" s="212"/>
      <c r="O493" s="212"/>
      <c r="CWS493"/>
      <c r="CWT493"/>
      <c r="CWU493"/>
      <c r="CWV493"/>
      <c r="CWW493"/>
      <c r="CWX493"/>
    </row>
    <row r="494" spans="2:15 2645:2650" x14ac:dyDescent="0.2">
      <c r="D494" t="s">
        <v>848</v>
      </c>
      <c r="E494" s="216"/>
      <c r="H494" s="217"/>
      <c r="I494" s="217"/>
      <c r="J494" s="217"/>
      <c r="K494" s="217"/>
      <c r="L494" s="217"/>
      <c r="M494" s="212"/>
      <c r="N494" s="212"/>
      <c r="O494" s="212"/>
      <c r="CWV494"/>
      <c r="CWW494"/>
      <c r="CWX494"/>
    </row>
    <row r="495" spans="2:15 2645:2650" x14ac:dyDescent="0.2">
      <c r="B495" s="259">
        <v>44590</v>
      </c>
      <c r="C495" s="257">
        <v>8</v>
      </c>
      <c r="D495" s="258" t="s">
        <v>272</v>
      </c>
      <c r="E495" s="320"/>
      <c r="F495" s="320"/>
      <c r="G495" s="320"/>
      <c r="H495" s="217"/>
      <c r="I495" s="217"/>
      <c r="J495" s="217"/>
      <c r="K495" s="217"/>
      <c r="L495" s="217"/>
      <c r="M495" s="212"/>
      <c r="N495" s="212"/>
      <c r="O495" s="212"/>
      <c r="CWV495"/>
      <c r="CWW495"/>
      <c r="CWX495"/>
    </row>
    <row r="496" spans="2:15 2645:2650" x14ac:dyDescent="0.2">
      <c r="B496" s="259">
        <v>44667</v>
      </c>
      <c r="C496" s="271">
        <v>8</v>
      </c>
      <c r="D496" s="258" t="s">
        <v>272</v>
      </c>
      <c r="E496" s="320"/>
      <c r="F496" s="320"/>
      <c r="G496" s="320"/>
      <c r="H496" s="217"/>
      <c r="I496" s="217"/>
      <c r="J496" s="217"/>
      <c r="K496" s="217"/>
      <c r="L496" s="217"/>
      <c r="M496" s="212"/>
      <c r="N496" s="212"/>
      <c r="O496" s="212"/>
      <c r="CWV496"/>
      <c r="CWW496"/>
      <c r="CWX496"/>
    </row>
    <row r="497" spans="2:15 2645:2650" x14ac:dyDescent="0.2">
      <c r="B497" s="259">
        <v>44773</v>
      </c>
      <c r="C497" s="271">
        <v>8</v>
      </c>
      <c r="D497" s="258" t="s">
        <v>272</v>
      </c>
      <c r="E497" s="320"/>
      <c r="F497" s="320"/>
      <c r="G497" s="320"/>
      <c r="H497" s="217"/>
      <c r="I497" s="217"/>
      <c r="J497" s="217"/>
      <c r="K497" s="217"/>
      <c r="L497" s="217"/>
      <c r="M497" s="212"/>
      <c r="N497" s="212"/>
      <c r="O497" s="212"/>
      <c r="CWV497"/>
      <c r="CWW497"/>
      <c r="CWX497"/>
    </row>
    <row r="498" spans="2:15 2645:2650" x14ac:dyDescent="0.2">
      <c r="B498" s="259">
        <v>44940</v>
      </c>
      <c r="C498" s="257">
        <v>8</v>
      </c>
      <c r="D498" s="258" t="s">
        <v>272</v>
      </c>
      <c r="E498" s="320"/>
      <c r="F498" s="320"/>
      <c r="G498" s="320"/>
      <c r="H498" s="217"/>
      <c r="I498" s="217"/>
      <c r="J498" s="217"/>
      <c r="K498" s="217"/>
      <c r="L498" s="217"/>
      <c r="M498" s="212"/>
      <c r="N498" s="212"/>
      <c r="O498" s="212"/>
      <c r="CWV498"/>
      <c r="CWW498"/>
      <c r="CWX498"/>
    </row>
    <row r="499" spans="2:15 2645:2650" x14ac:dyDescent="0.2">
      <c r="D499" t="s">
        <v>272</v>
      </c>
      <c r="H499" s="217"/>
      <c r="I499" s="217"/>
      <c r="J499" s="217"/>
      <c r="K499" s="217"/>
      <c r="L499" s="217"/>
      <c r="M499" s="212"/>
      <c r="N499" s="212"/>
      <c r="O499" s="212"/>
      <c r="CWV499"/>
      <c r="CWW499"/>
      <c r="CWX499"/>
    </row>
    <row r="500" spans="2:15 2645:2650" x14ac:dyDescent="0.2">
      <c r="B500" s="259">
        <v>44534</v>
      </c>
      <c r="C500" s="257">
        <v>12</v>
      </c>
      <c r="D500" s="258" t="s">
        <v>153</v>
      </c>
      <c r="E500" s="216"/>
      <c r="F500" s="216"/>
      <c r="G500" s="217"/>
      <c r="H500" s="217"/>
      <c r="I500" s="217"/>
      <c r="J500" s="212"/>
      <c r="K500" s="212"/>
      <c r="L500" s="212"/>
      <c r="M500" s="212"/>
      <c r="N500" s="212"/>
      <c r="O500" s="212"/>
      <c r="CWS500"/>
      <c r="CWT500"/>
      <c r="CWU500"/>
      <c r="CWV500"/>
      <c r="CWW500"/>
      <c r="CWX500"/>
    </row>
    <row r="501" spans="2:15 2645:2650" x14ac:dyDescent="0.2">
      <c r="B501" s="259">
        <v>44619</v>
      </c>
      <c r="C501" s="257">
        <v>12</v>
      </c>
      <c r="D501" s="258" t="s">
        <v>153</v>
      </c>
      <c r="E501" s="216"/>
      <c r="F501" s="216"/>
      <c r="G501" s="217"/>
      <c r="H501" s="217"/>
      <c r="I501" s="217"/>
      <c r="J501" s="212"/>
      <c r="K501" s="212"/>
      <c r="L501" s="212"/>
      <c r="M501" s="212"/>
      <c r="N501" s="212"/>
      <c r="O501" s="212"/>
      <c r="CWS501"/>
      <c r="CWT501"/>
      <c r="CWU501"/>
      <c r="CWV501"/>
      <c r="CWW501"/>
      <c r="CWX501"/>
    </row>
    <row r="502" spans="2:15 2645:2650" x14ac:dyDescent="0.2">
      <c r="B502" s="259">
        <v>44695</v>
      </c>
      <c r="C502" s="271">
        <v>12</v>
      </c>
      <c r="D502" s="258" t="s">
        <v>153</v>
      </c>
      <c r="E502" s="216"/>
      <c r="F502" s="216"/>
      <c r="G502" s="217"/>
      <c r="H502" s="217"/>
      <c r="I502" s="217"/>
      <c r="J502" s="212"/>
      <c r="K502" s="212"/>
      <c r="L502" s="212"/>
      <c r="M502" s="212"/>
      <c r="N502" s="212"/>
      <c r="O502" s="212"/>
      <c r="CWS502"/>
      <c r="CWT502"/>
      <c r="CWU502"/>
      <c r="CWV502"/>
      <c r="CWW502"/>
      <c r="CWX502"/>
    </row>
    <row r="503" spans="2:15 2645:2650" x14ac:dyDescent="0.2">
      <c r="B503" s="259">
        <v>44787</v>
      </c>
      <c r="C503" s="271">
        <v>12</v>
      </c>
      <c r="D503" s="258" t="s">
        <v>153</v>
      </c>
      <c r="E503" s="216"/>
      <c r="F503" s="216"/>
      <c r="G503" s="217"/>
      <c r="H503" s="217"/>
      <c r="I503" s="217"/>
      <c r="J503" s="212"/>
      <c r="K503" s="212"/>
      <c r="L503" s="212"/>
      <c r="M503" s="212"/>
      <c r="N503" s="212"/>
      <c r="O503" s="212"/>
      <c r="CWS503"/>
      <c r="CWT503"/>
      <c r="CWU503"/>
      <c r="CWV503"/>
      <c r="CWW503"/>
      <c r="CWX503"/>
    </row>
    <row r="504" spans="2:15 2645:2650" x14ac:dyDescent="0.2">
      <c r="B504" s="259">
        <v>44954</v>
      </c>
      <c r="C504" s="257">
        <v>12</v>
      </c>
      <c r="D504" s="258" t="s">
        <v>153</v>
      </c>
      <c r="E504" s="216"/>
      <c r="F504" s="216"/>
      <c r="G504" s="217"/>
      <c r="H504" s="217"/>
      <c r="I504" s="217"/>
      <c r="J504" s="212"/>
      <c r="K504" s="212"/>
      <c r="L504" s="212"/>
      <c r="M504" s="212"/>
      <c r="N504" s="212"/>
      <c r="O504" s="212"/>
      <c r="CWS504"/>
      <c r="CWT504"/>
      <c r="CWU504"/>
      <c r="CWV504"/>
      <c r="CWW504"/>
      <c r="CWX504"/>
    </row>
    <row r="505" spans="2:15 2645:2650" x14ac:dyDescent="0.2">
      <c r="D505" t="s">
        <v>153</v>
      </c>
      <c r="H505" s="217"/>
      <c r="I505" s="217"/>
      <c r="J505" s="217"/>
      <c r="K505" s="217"/>
      <c r="L505" s="217"/>
      <c r="M505" s="212"/>
      <c r="N505" s="212"/>
      <c r="O505" s="212"/>
      <c r="CWV505"/>
      <c r="CWW505"/>
      <c r="CWX505"/>
    </row>
    <row r="506" spans="2:15 2645:2650" x14ac:dyDescent="0.2">
      <c r="B506" s="209">
        <v>44507</v>
      </c>
      <c r="C506" s="257">
        <v>16</v>
      </c>
      <c r="D506" s="258" t="s">
        <v>242</v>
      </c>
      <c r="E506" s="258"/>
      <c r="F506" s="258"/>
      <c r="G506" s="258"/>
      <c r="H506" s="258"/>
      <c r="I506" s="258"/>
      <c r="J506" s="258"/>
    </row>
    <row r="507" spans="2:15 2645:2650" x14ac:dyDescent="0.2">
      <c r="B507" s="259">
        <v>44709</v>
      </c>
      <c r="C507" s="271">
        <v>16</v>
      </c>
      <c r="D507" s="258" t="s">
        <v>242</v>
      </c>
      <c r="E507" s="258"/>
      <c r="F507" s="258"/>
      <c r="G507" s="320"/>
      <c r="H507" s="322"/>
      <c r="I507" s="320"/>
      <c r="J507" s="322"/>
      <c r="K507" s="217"/>
      <c r="L507" s="217"/>
      <c r="M507" s="217"/>
    </row>
    <row r="508" spans="2:15 2645:2650" x14ac:dyDescent="0.2">
      <c r="B508" s="259">
        <v>44843</v>
      </c>
      <c r="C508" s="257">
        <v>16</v>
      </c>
      <c r="D508" s="258" t="s">
        <v>242</v>
      </c>
      <c r="E508" s="258"/>
      <c r="F508" s="258"/>
      <c r="G508" s="320"/>
      <c r="H508" s="322"/>
      <c r="I508" s="320"/>
      <c r="J508" s="322"/>
      <c r="K508" s="217"/>
      <c r="L508" s="217"/>
      <c r="M508" s="217"/>
    </row>
    <row r="509" spans="2:15 2645:2650" x14ac:dyDescent="0.2">
      <c r="B509" s="259">
        <v>44857</v>
      </c>
      <c r="C509" s="257">
        <v>16</v>
      </c>
      <c r="D509" s="258" t="s">
        <v>242</v>
      </c>
      <c r="E509" s="258"/>
      <c r="F509" s="258"/>
      <c r="G509" s="320"/>
      <c r="H509" s="322"/>
      <c r="I509" s="320"/>
      <c r="J509" s="322"/>
      <c r="K509" s="217"/>
      <c r="L509" s="217"/>
      <c r="M509" s="217"/>
    </row>
    <row r="510" spans="2:15 2645:2650" x14ac:dyDescent="0.2">
      <c r="D510" t="s">
        <v>242</v>
      </c>
      <c r="H510" s="217"/>
      <c r="I510" s="217"/>
      <c r="J510" s="217"/>
      <c r="K510" s="217"/>
      <c r="L510" s="217"/>
      <c r="M510" s="212"/>
      <c r="N510" s="212"/>
      <c r="O510" s="212"/>
      <c r="CWV510"/>
      <c r="CWW510"/>
      <c r="CWX510"/>
    </row>
    <row r="511" spans="2:15 2645:2650" x14ac:dyDescent="0.2">
      <c r="B511" s="259">
        <v>44745</v>
      </c>
      <c r="C511" s="271">
        <v>19</v>
      </c>
      <c r="D511" s="258" t="s">
        <v>788</v>
      </c>
      <c r="E511" s="258"/>
      <c r="F511" s="258"/>
      <c r="G511" s="217"/>
      <c r="H511" s="217"/>
      <c r="I511" s="217"/>
      <c r="J511" s="217"/>
      <c r="K511" s="217"/>
      <c r="L511" s="212"/>
      <c r="M511" s="212"/>
      <c r="N511" s="212"/>
      <c r="O511" s="212"/>
      <c r="CWU511"/>
      <c r="CWV511"/>
      <c r="CWW511"/>
      <c r="CWX511"/>
    </row>
    <row r="512" spans="2:15 2645:2650" x14ac:dyDescent="0.2">
      <c r="B512" s="259">
        <v>44870</v>
      </c>
      <c r="C512" s="257">
        <v>19</v>
      </c>
      <c r="D512" s="258" t="s">
        <v>788</v>
      </c>
      <c r="E512" s="258"/>
      <c r="F512" s="258"/>
      <c r="G512" s="217"/>
      <c r="H512" s="217"/>
      <c r="I512" s="217"/>
      <c r="J512" s="217"/>
      <c r="K512" s="217"/>
      <c r="L512" s="212"/>
      <c r="M512" s="212"/>
      <c r="N512" s="212"/>
      <c r="O512" s="212"/>
      <c r="CWU512"/>
      <c r="CWV512"/>
      <c r="CWW512"/>
      <c r="CWX512"/>
    </row>
    <row r="513" spans="2:15 2645:2650" x14ac:dyDescent="0.2">
      <c r="B513" s="259">
        <v>44968</v>
      </c>
      <c r="C513" s="257">
        <v>19</v>
      </c>
      <c r="D513" s="258" t="s">
        <v>788</v>
      </c>
      <c r="E513" s="258"/>
      <c r="F513" s="258"/>
      <c r="G513" s="217"/>
      <c r="H513" s="217"/>
      <c r="I513" s="217"/>
      <c r="J513" s="217"/>
      <c r="K513" s="217"/>
      <c r="L513" s="212"/>
      <c r="M513" s="212"/>
      <c r="N513" s="212"/>
      <c r="O513" s="212"/>
      <c r="CWU513"/>
      <c r="CWV513"/>
      <c r="CWW513"/>
      <c r="CWX513"/>
    </row>
    <row r="514" spans="2:15 2645:2650" x14ac:dyDescent="0.2">
      <c r="B514" s="259">
        <v>44528</v>
      </c>
      <c r="C514" s="257">
        <v>19</v>
      </c>
      <c r="D514" s="258" t="s">
        <v>788</v>
      </c>
      <c r="E514" s="258"/>
      <c r="F514" s="216"/>
      <c r="G514" s="217"/>
      <c r="H514" s="217"/>
      <c r="I514" s="217"/>
      <c r="J514" s="217"/>
      <c r="K514" s="212"/>
      <c r="L514" s="212"/>
      <c r="M514" s="212"/>
      <c r="N514" s="212"/>
      <c r="O514" s="212"/>
      <c r="CWT514"/>
      <c r="CWU514"/>
      <c r="CWV514"/>
      <c r="CWW514"/>
      <c r="CWX514"/>
    </row>
    <row r="515" spans="2:15 2645:2650" x14ac:dyDescent="0.2">
      <c r="B515" s="259">
        <v>44604</v>
      </c>
      <c r="C515" s="257">
        <v>19</v>
      </c>
      <c r="D515" s="258" t="s">
        <v>788</v>
      </c>
      <c r="E515" s="258"/>
      <c r="F515" s="216"/>
      <c r="G515" s="217"/>
      <c r="H515" s="217"/>
      <c r="I515" s="217"/>
      <c r="J515" s="217"/>
      <c r="K515" s="212"/>
      <c r="L515" s="212"/>
      <c r="M515" s="212"/>
      <c r="N515" s="212"/>
      <c r="O515" s="212"/>
      <c r="CWT515"/>
      <c r="CWU515"/>
      <c r="CWV515"/>
      <c r="CWW515"/>
      <c r="CWX515"/>
    </row>
    <row r="516" spans="2:15 2645:2650" x14ac:dyDescent="0.2">
      <c r="D516" s="42" t="s">
        <v>788</v>
      </c>
      <c r="H516" s="217"/>
      <c r="I516" s="217"/>
      <c r="J516" s="217"/>
      <c r="K516" s="217"/>
      <c r="L516" s="217"/>
      <c r="M516" s="212"/>
      <c r="N516" s="212"/>
      <c r="O516" s="212"/>
      <c r="CWV516"/>
      <c r="CWW516"/>
      <c r="CWX516"/>
    </row>
    <row r="517" spans="2:15 2645:2650" x14ac:dyDescent="0.2">
      <c r="B517" s="259">
        <v>44730</v>
      </c>
      <c r="C517" s="271">
        <v>18</v>
      </c>
      <c r="D517" s="258" t="s">
        <v>870</v>
      </c>
      <c r="E517" s="46" t="s">
        <v>1144</v>
      </c>
      <c r="F517" s="216"/>
      <c r="G517" s="217"/>
      <c r="H517" s="217"/>
      <c r="I517" s="217"/>
      <c r="J517" s="212"/>
      <c r="K517" s="212"/>
      <c r="L517" s="212"/>
      <c r="M517" s="212"/>
      <c r="N517" s="212"/>
      <c r="O517" s="212"/>
      <c r="CWS517"/>
      <c r="CWT517"/>
      <c r="CWU517"/>
      <c r="CWV517"/>
      <c r="CWW517"/>
      <c r="CWX517"/>
    </row>
    <row r="518" spans="2:15 2645:2650" x14ac:dyDescent="0.2">
      <c r="B518" s="259">
        <v>44863</v>
      </c>
      <c r="C518" s="257">
        <v>18</v>
      </c>
      <c r="D518" s="258" t="s">
        <v>870</v>
      </c>
      <c r="E518" s="46" t="s">
        <v>1144</v>
      </c>
      <c r="F518" s="216"/>
      <c r="G518" s="217"/>
      <c r="H518" s="217"/>
      <c r="I518" s="217"/>
      <c r="J518" s="212"/>
      <c r="K518" s="212"/>
      <c r="L518" s="212"/>
      <c r="M518" s="212"/>
      <c r="N518" s="212"/>
      <c r="O518" s="212"/>
      <c r="CWS518"/>
      <c r="CWT518"/>
      <c r="CWU518"/>
      <c r="CWV518"/>
      <c r="CWW518"/>
      <c r="CWX518"/>
    </row>
    <row r="519" spans="2:15 2645:2650" x14ac:dyDescent="0.2">
      <c r="B519" s="259">
        <v>44983</v>
      </c>
      <c r="C519" s="257">
        <v>18</v>
      </c>
      <c r="D519" s="258" t="s">
        <v>870</v>
      </c>
      <c r="E519" s="46" t="s">
        <v>1144</v>
      </c>
      <c r="F519" s="216"/>
      <c r="G519" s="217"/>
      <c r="H519" s="217"/>
      <c r="I519" s="217"/>
      <c r="J519" s="212"/>
      <c r="K519" s="212"/>
      <c r="L519" s="212"/>
      <c r="M519" s="212"/>
      <c r="N519" s="212"/>
      <c r="O519" s="212"/>
      <c r="CWS519"/>
      <c r="CWT519"/>
      <c r="CWU519"/>
      <c r="CWV519"/>
      <c r="CWW519"/>
      <c r="CWX519"/>
    </row>
    <row r="520" spans="2:15 2645:2650" x14ac:dyDescent="0.2">
      <c r="D520" t="s">
        <v>845</v>
      </c>
      <c r="E520" s="46" t="s">
        <v>1144</v>
      </c>
      <c r="H520" s="217"/>
      <c r="I520" s="217"/>
      <c r="J520" s="217"/>
      <c r="K520" s="217"/>
      <c r="L520" s="217"/>
      <c r="M520" s="212"/>
      <c r="N520" s="212"/>
      <c r="O520" s="212"/>
      <c r="CWV520"/>
      <c r="CWW520"/>
      <c r="CWX520"/>
    </row>
    <row r="521" spans="2:15 2645:2650" x14ac:dyDescent="0.2">
      <c r="B521" s="259">
        <v>44625</v>
      </c>
      <c r="C521" s="257">
        <v>1</v>
      </c>
      <c r="D521" s="258" t="s">
        <v>920</v>
      </c>
      <c r="E521" s="46" t="s">
        <v>1145</v>
      </c>
      <c r="F521" s="320"/>
      <c r="G521" s="320"/>
      <c r="H521" s="217"/>
      <c r="I521" s="217"/>
      <c r="J521" s="217"/>
      <c r="K521" s="217"/>
      <c r="L521" s="217"/>
      <c r="M521" s="212"/>
      <c r="N521" s="212"/>
      <c r="O521" s="212"/>
      <c r="CWV521"/>
      <c r="CWW521"/>
      <c r="CWX521"/>
    </row>
    <row r="522" spans="2:15 2645:2650" x14ac:dyDescent="0.2">
      <c r="B522" s="259">
        <v>44752</v>
      </c>
      <c r="C522" s="271">
        <v>1</v>
      </c>
      <c r="D522" s="258" t="s">
        <v>920</v>
      </c>
      <c r="E522" s="46" t="s">
        <v>1145</v>
      </c>
      <c r="F522" s="320"/>
      <c r="G522" s="320"/>
      <c r="H522" s="217"/>
      <c r="I522" s="217"/>
      <c r="J522" s="217"/>
      <c r="K522" s="217"/>
      <c r="L522" s="217"/>
      <c r="M522" s="212"/>
      <c r="N522" s="212"/>
      <c r="O522" s="212"/>
      <c r="CWV522"/>
      <c r="CWW522"/>
      <c r="CWX522"/>
    </row>
    <row r="523" spans="2:15 2645:2650" x14ac:dyDescent="0.2">
      <c r="B523" s="259">
        <v>44884</v>
      </c>
      <c r="C523" s="257">
        <v>1</v>
      </c>
      <c r="D523" s="258" t="s">
        <v>920</v>
      </c>
      <c r="E523" s="46" t="s">
        <v>1145</v>
      </c>
      <c r="F523" s="320"/>
      <c r="G523" s="320"/>
      <c r="H523" s="217"/>
      <c r="I523" s="217"/>
      <c r="J523" s="217"/>
      <c r="K523" s="217"/>
      <c r="L523" s="217"/>
      <c r="M523" s="212"/>
      <c r="N523" s="212"/>
      <c r="O523" s="212"/>
      <c r="CWV523"/>
      <c r="CWW523"/>
      <c r="CWX523"/>
    </row>
    <row r="524" spans="2:15 2645:2650" x14ac:dyDescent="0.2">
      <c r="D524" t="s">
        <v>880</v>
      </c>
      <c r="E524" s="46" t="s">
        <v>1145</v>
      </c>
      <c r="H524" s="217"/>
      <c r="I524" s="217"/>
      <c r="J524" s="217"/>
      <c r="K524" s="217"/>
      <c r="L524" s="217"/>
      <c r="M524" s="212"/>
      <c r="N524" s="212"/>
      <c r="O524" s="212"/>
      <c r="CWV524"/>
      <c r="CWW524"/>
      <c r="CWX524"/>
    </row>
    <row r="525" spans="2:15 2645:2650" x14ac:dyDescent="0.2">
      <c r="B525" s="259">
        <v>44674</v>
      </c>
      <c r="C525" s="271">
        <v>9</v>
      </c>
      <c r="D525" s="258" t="s">
        <v>1115</v>
      </c>
      <c r="E525" s="216"/>
      <c r="F525" s="216"/>
      <c r="G525" s="217"/>
      <c r="H525" s="217"/>
      <c r="I525" s="217"/>
      <c r="J525" s="212"/>
      <c r="K525" s="212"/>
      <c r="L525" s="212"/>
      <c r="M525" s="212"/>
      <c r="N525" s="212"/>
      <c r="O525" s="212"/>
      <c r="CWS525"/>
      <c r="CWT525"/>
      <c r="CWU525"/>
      <c r="CWV525"/>
      <c r="CWW525"/>
      <c r="CWX525"/>
    </row>
    <row r="526" spans="2:15 2645:2650" x14ac:dyDescent="0.2">
      <c r="B526" s="259">
        <v>44779</v>
      </c>
      <c r="C526" s="271">
        <v>9</v>
      </c>
      <c r="D526" s="258" t="s">
        <v>1115</v>
      </c>
      <c r="E526" s="216"/>
      <c r="F526" s="216"/>
      <c r="G526" s="217"/>
      <c r="H526" s="217"/>
      <c r="I526" s="217"/>
      <c r="J526" s="212"/>
      <c r="K526" s="212"/>
      <c r="L526" s="212"/>
      <c r="M526" s="212"/>
      <c r="N526" s="212"/>
      <c r="O526" s="212"/>
      <c r="CWS526"/>
      <c r="CWT526"/>
      <c r="CWU526"/>
      <c r="CWV526"/>
      <c r="CWW526"/>
      <c r="CWX526"/>
    </row>
    <row r="527" spans="2:15 2645:2650" x14ac:dyDescent="0.2">
      <c r="B527" s="259">
        <v>44947</v>
      </c>
      <c r="C527" s="257">
        <v>9</v>
      </c>
      <c r="D527" s="258" t="s">
        <v>1115</v>
      </c>
      <c r="E527" s="216"/>
      <c r="F527" s="216"/>
      <c r="G527" s="217"/>
      <c r="H527" s="217"/>
      <c r="I527" s="217"/>
      <c r="J527" s="212"/>
      <c r="K527" s="212"/>
      <c r="L527" s="212"/>
      <c r="M527" s="212"/>
      <c r="N527" s="212"/>
      <c r="O527" s="212"/>
      <c r="CWS527"/>
      <c r="CWT527"/>
      <c r="CWU527"/>
      <c r="CWV527"/>
      <c r="CWW527"/>
      <c r="CWX527"/>
    </row>
    <row r="528" spans="2:15 2645:2650" x14ac:dyDescent="0.2">
      <c r="D528" t="s">
        <v>275</v>
      </c>
      <c r="E528" s="216"/>
      <c r="H528" s="217"/>
      <c r="I528" s="217"/>
      <c r="J528" s="217"/>
      <c r="K528" s="217"/>
      <c r="L528" s="217"/>
      <c r="M528" s="212"/>
      <c r="N528" s="212"/>
      <c r="O528" s="212"/>
      <c r="CWV528"/>
      <c r="CWW528"/>
      <c r="CWX528"/>
    </row>
    <row r="529" spans="2:15 2645:2650" x14ac:dyDescent="0.2">
      <c r="B529" s="259">
        <v>44730</v>
      </c>
      <c r="C529" s="271">
        <v>18</v>
      </c>
      <c r="D529" s="258" t="s">
        <v>862</v>
      </c>
      <c r="E529" s="258"/>
      <c r="F529" s="258"/>
      <c r="G529" s="217"/>
      <c r="H529" s="217"/>
      <c r="I529" s="217"/>
      <c r="J529" s="217"/>
      <c r="K529" s="217"/>
      <c r="L529" s="212"/>
      <c r="M529" s="212"/>
      <c r="N529" s="212"/>
      <c r="O529" s="212"/>
      <c r="CWU529"/>
      <c r="CWV529"/>
      <c r="CWW529"/>
      <c r="CWX529"/>
    </row>
    <row r="530" spans="2:15 2645:2650" x14ac:dyDescent="0.2">
      <c r="B530" s="259">
        <v>44863</v>
      </c>
      <c r="C530" s="257">
        <v>18</v>
      </c>
      <c r="D530" s="258" t="s">
        <v>862</v>
      </c>
      <c r="E530" s="258"/>
      <c r="F530" s="258"/>
      <c r="G530" s="217"/>
      <c r="H530" s="217"/>
      <c r="I530" s="217"/>
      <c r="J530" s="217"/>
      <c r="K530" s="217"/>
      <c r="L530" s="212"/>
      <c r="M530" s="212"/>
      <c r="N530" s="212"/>
      <c r="O530" s="212"/>
      <c r="CWU530"/>
      <c r="CWV530"/>
      <c r="CWW530"/>
      <c r="CWX530"/>
    </row>
    <row r="531" spans="2:15 2645:2650" x14ac:dyDescent="0.2">
      <c r="B531" s="259">
        <v>44983</v>
      </c>
      <c r="C531" s="257">
        <v>18</v>
      </c>
      <c r="D531" s="258" t="s">
        <v>862</v>
      </c>
      <c r="E531" s="258"/>
      <c r="F531" s="258"/>
      <c r="G531" s="217"/>
      <c r="H531" s="217"/>
      <c r="I531" s="217"/>
      <c r="J531" s="217"/>
      <c r="K531" s="217"/>
      <c r="L531" s="212"/>
      <c r="M531" s="212"/>
      <c r="N531" s="212"/>
      <c r="O531" s="212"/>
      <c r="CWU531"/>
      <c r="CWV531"/>
      <c r="CWW531"/>
      <c r="CWX531"/>
    </row>
    <row r="532" spans="2:15 2645:2650" x14ac:dyDescent="0.2">
      <c r="D532" t="s">
        <v>862</v>
      </c>
      <c r="E532" s="216"/>
      <c r="H532" s="217"/>
      <c r="I532" s="217"/>
      <c r="J532" s="217"/>
      <c r="K532" s="217"/>
      <c r="L532" s="217"/>
      <c r="M532" s="212"/>
      <c r="N532" s="212"/>
      <c r="O532" s="212"/>
      <c r="CWV532"/>
      <c r="CWW532"/>
      <c r="CWX532"/>
    </row>
    <row r="533" spans="2:15 2645:2650" x14ac:dyDescent="0.2">
      <c r="B533" s="259">
        <v>44625</v>
      </c>
      <c r="C533" s="257">
        <v>1</v>
      </c>
      <c r="D533" s="258" t="s">
        <v>213</v>
      </c>
      <c r="E533" s="258"/>
      <c r="F533" s="258"/>
      <c r="G533" s="320"/>
      <c r="H533" s="320"/>
      <c r="I533" s="320"/>
      <c r="J533" s="320"/>
      <c r="K533" s="217"/>
      <c r="L533" s="217"/>
      <c r="M533" s="217"/>
    </row>
    <row r="534" spans="2:15 2645:2650" x14ac:dyDescent="0.2">
      <c r="B534" s="259">
        <v>44752</v>
      </c>
      <c r="C534" s="271">
        <v>1</v>
      </c>
      <c r="D534" s="258" t="s">
        <v>213</v>
      </c>
      <c r="E534" s="258"/>
      <c r="F534" s="258"/>
      <c r="G534" s="320"/>
      <c r="H534" s="320"/>
      <c r="I534" s="320"/>
      <c r="J534" s="320"/>
      <c r="K534" s="217"/>
      <c r="L534" s="217"/>
      <c r="M534" s="217"/>
    </row>
    <row r="535" spans="2:15 2645:2650" x14ac:dyDescent="0.2">
      <c r="B535" s="259">
        <v>44884</v>
      </c>
      <c r="C535" s="257">
        <v>1</v>
      </c>
      <c r="D535" s="258" t="s">
        <v>213</v>
      </c>
      <c r="E535" s="258"/>
      <c r="F535" s="258"/>
      <c r="G535" s="320"/>
      <c r="H535" s="320"/>
      <c r="I535" s="320"/>
      <c r="J535" s="320"/>
      <c r="K535" s="217"/>
      <c r="L535" s="217"/>
      <c r="M535" s="217"/>
    </row>
    <row r="536" spans="2:15 2645:2650" x14ac:dyDescent="0.2">
      <c r="D536" t="s">
        <v>213</v>
      </c>
      <c r="H536" s="217"/>
      <c r="I536" s="217"/>
      <c r="J536" s="217"/>
      <c r="K536" s="217"/>
      <c r="L536" s="217"/>
      <c r="M536" s="212"/>
      <c r="N536" s="212"/>
      <c r="O536" s="212"/>
      <c r="CWV536"/>
      <c r="CWW536"/>
      <c r="CWX536"/>
    </row>
    <row r="537" spans="2:15 2645:2650" x14ac:dyDescent="0.2">
      <c r="B537" s="259">
        <v>44849</v>
      </c>
      <c r="C537" s="257">
        <v>20</v>
      </c>
      <c r="D537" s="258" t="s">
        <v>796</v>
      </c>
      <c r="E537" s="258"/>
      <c r="F537" s="258"/>
      <c r="G537" s="217"/>
      <c r="H537" s="217"/>
      <c r="I537" s="217"/>
      <c r="J537" s="217"/>
      <c r="K537" s="217"/>
      <c r="L537" s="212"/>
      <c r="M537" s="212"/>
      <c r="N537" s="212"/>
      <c r="O537" s="212"/>
      <c r="CWU537"/>
      <c r="CWV537"/>
      <c r="CWW537"/>
      <c r="CWX537"/>
    </row>
    <row r="538" spans="2:15 2645:2650" x14ac:dyDescent="0.2">
      <c r="D538" t="s">
        <v>796</v>
      </c>
      <c r="E538" s="216"/>
      <c r="H538" s="217"/>
      <c r="I538" s="217"/>
      <c r="J538" s="217"/>
      <c r="K538" s="217"/>
      <c r="L538" s="217"/>
      <c r="M538" s="212"/>
      <c r="N538" s="212"/>
      <c r="O538" s="212"/>
      <c r="CWV538"/>
      <c r="CWW538"/>
      <c r="CWX538"/>
    </row>
    <row r="539" spans="2:15 2645:2650" x14ac:dyDescent="0.2">
      <c r="B539" s="259">
        <v>44703</v>
      </c>
      <c r="C539" s="271">
        <v>21</v>
      </c>
      <c r="D539" s="258" t="s">
        <v>206</v>
      </c>
      <c r="E539" s="258"/>
      <c r="F539" s="258"/>
      <c r="G539" s="320"/>
      <c r="H539" s="320"/>
      <c r="I539" s="217"/>
      <c r="J539" s="217"/>
      <c r="K539" s="217"/>
      <c r="L539" s="217"/>
      <c r="M539" s="217"/>
      <c r="N539" s="212"/>
      <c r="O539" s="212"/>
      <c r="CWW539"/>
      <c r="CWX539"/>
    </row>
    <row r="540" spans="2:15 2645:2650" x14ac:dyDescent="0.2">
      <c r="B540" s="259">
        <v>44821</v>
      </c>
      <c r="C540" s="257">
        <v>21</v>
      </c>
      <c r="D540" s="258" t="s">
        <v>206</v>
      </c>
      <c r="E540" s="258"/>
      <c r="F540" s="258"/>
      <c r="G540" s="320"/>
      <c r="H540" s="320"/>
      <c r="I540" s="217"/>
      <c r="J540" s="217"/>
      <c r="K540" s="217"/>
      <c r="L540" s="217"/>
      <c r="M540" s="217"/>
      <c r="N540" s="212"/>
      <c r="O540" s="212"/>
      <c r="CWW540"/>
      <c r="CWX540"/>
    </row>
    <row r="541" spans="2:15 2645:2650" x14ac:dyDescent="0.2">
      <c r="D541" t="s">
        <v>206</v>
      </c>
      <c r="H541" s="217"/>
      <c r="I541" s="217"/>
      <c r="J541" s="217"/>
      <c r="K541" s="217"/>
      <c r="L541" s="217"/>
      <c r="M541" s="212"/>
      <c r="N541" s="212"/>
      <c r="O541" s="212"/>
      <c r="CWV541"/>
      <c r="CWW541"/>
      <c r="CWX541"/>
    </row>
    <row r="542" spans="2:15 2645:2650" x14ac:dyDescent="0.2">
      <c r="B542" s="259">
        <v>44667</v>
      </c>
      <c r="C542" s="271">
        <v>8</v>
      </c>
      <c r="D542" s="258" t="s">
        <v>879</v>
      </c>
      <c r="E542" s="216"/>
      <c r="F542" s="216"/>
      <c r="G542" s="217"/>
      <c r="H542" s="217"/>
      <c r="I542" s="217"/>
      <c r="J542" s="212"/>
      <c r="K542" s="212"/>
      <c r="L542" s="212"/>
      <c r="M542" s="212"/>
      <c r="N542" s="212"/>
      <c r="O542" s="212"/>
      <c r="CWS542"/>
      <c r="CWT542"/>
      <c r="CWU542"/>
      <c r="CWV542"/>
      <c r="CWW542"/>
      <c r="CWX542"/>
    </row>
    <row r="543" spans="2:15 2645:2650" x14ac:dyDescent="0.2">
      <c r="B543" s="259">
        <v>44773</v>
      </c>
      <c r="C543" s="271">
        <v>8</v>
      </c>
      <c r="D543" s="258" t="s">
        <v>879</v>
      </c>
      <c r="E543" s="216"/>
      <c r="F543" s="216"/>
      <c r="G543" s="217"/>
      <c r="H543" s="217"/>
      <c r="I543" s="217"/>
      <c r="J543" s="212"/>
      <c r="K543" s="212"/>
      <c r="L543" s="212"/>
      <c r="M543" s="212"/>
      <c r="N543" s="212"/>
      <c r="O543" s="212"/>
      <c r="CWS543"/>
      <c r="CWT543"/>
      <c r="CWU543"/>
      <c r="CWV543"/>
      <c r="CWW543"/>
      <c r="CWX543"/>
    </row>
    <row r="544" spans="2:15 2645:2650" x14ac:dyDescent="0.2">
      <c r="B544" s="259">
        <v>44940</v>
      </c>
      <c r="C544" s="257">
        <v>8</v>
      </c>
      <c r="D544" s="258" t="s">
        <v>879</v>
      </c>
      <c r="E544" s="216"/>
      <c r="F544" s="216"/>
      <c r="G544" s="217"/>
      <c r="H544" s="217"/>
      <c r="I544" s="217"/>
      <c r="J544" s="212"/>
      <c r="K544" s="212"/>
      <c r="L544" s="212"/>
      <c r="M544" s="212"/>
      <c r="N544" s="212"/>
      <c r="O544" s="212"/>
      <c r="CWS544"/>
      <c r="CWT544"/>
      <c r="CWU544"/>
      <c r="CWV544"/>
      <c r="CWW544"/>
      <c r="CWX544"/>
    </row>
    <row r="545" spans="2:15 2645:2650" x14ac:dyDescent="0.2">
      <c r="D545" t="s">
        <v>879</v>
      </c>
      <c r="E545" s="216"/>
      <c r="H545" s="217"/>
      <c r="I545" s="217"/>
      <c r="J545" s="217"/>
      <c r="K545" s="217"/>
      <c r="L545" s="217"/>
      <c r="M545" s="212"/>
      <c r="N545" s="212"/>
      <c r="O545" s="212"/>
      <c r="CWV545"/>
      <c r="CWW545"/>
      <c r="CWX545"/>
    </row>
    <row r="546" spans="2:15 2645:2650" x14ac:dyDescent="0.2">
      <c r="B546" s="259">
        <v>44653</v>
      </c>
      <c r="C546" s="257">
        <v>4</v>
      </c>
      <c r="D546" s="258" t="s">
        <v>265</v>
      </c>
      <c r="E546" s="258"/>
      <c r="F546" s="258"/>
      <c r="G546" s="320"/>
      <c r="H546" s="320"/>
      <c r="I546" s="320"/>
      <c r="J546" s="320"/>
      <c r="K546" s="217"/>
      <c r="L546" s="217"/>
      <c r="M546" s="217"/>
    </row>
    <row r="547" spans="2:15 2645:2650" x14ac:dyDescent="0.2">
      <c r="B547" s="259">
        <v>44807</v>
      </c>
      <c r="C547" s="257">
        <v>4</v>
      </c>
      <c r="D547" s="258" t="s">
        <v>265</v>
      </c>
      <c r="E547" s="258"/>
      <c r="F547" s="258"/>
      <c r="G547" s="320"/>
      <c r="H547" s="320"/>
      <c r="I547" s="320"/>
      <c r="J547" s="320"/>
      <c r="K547" s="217"/>
      <c r="L547" s="217"/>
      <c r="M547" s="217"/>
    </row>
    <row r="548" spans="2:15 2645:2650" x14ac:dyDescent="0.2">
      <c r="B548" s="259">
        <v>44905</v>
      </c>
      <c r="C548" s="257">
        <v>4</v>
      </c>
      <c r="D548" s="258" t="s">
        <v>265</v>
      </c>
      <c r="E548" s="258"/>
      <c r="F548" s="258"/>
      <c r="G548" s="320"/>
      <c r="H548" s="320"/>
      <c r="I548" s="320"/>
      <c r="J548" s="320"/>
      <c r="K548" s="217"/>
      <c r="L548" s="217"/>
      <c r="M548" s="217"/>
    </row>
    <row r="549" spans="2:15 2645:2650" x14ac:dyDescent="0.2">
      <c r="D549" t="s">
        <v>265</v>
      </c>
      <c r="H549" s="217"/>
      <c r="I549" s="217"/>
      <c r="J549" s="217"/>
      <c r="K549" s="217"/>
      <c r="L549" s="217"/>
      <c r="M549" s="212"/>
      <c r="N549" s="212"/>
      <c r="O549" s="212"/>
      <c r="CWV549"/>
      <c r="CWW549"/>
      <c r="CWX549"/>
    </row>
    <row r="550" spans="2:15 2645:2650" x14ac:dyDescent="0.2">
      <c r="B550" s="259">
        <v>44724</v>
      </c>
      <c r="C550" s="271">
        <v>14</v>
      </c>
      <c r="D550" s="261" t="s">
        <v>948</v>
      </c>
      <c r="E550" s="216"/>
      <c r="F550" s="216"/>
      <c r="G550" s="217"/>
      <c r="H550" s="217"/>
      <c r="I550" s="217"/>
      <c r="J550" s="212"/>
      <c r="K550" s="212"/>
      <c r="L550" s="212"/>
      <c r="M550" s="212"/>
      <c r="N550" s="212"/>
      <c r="O550" s="212"/>
      <c r="CWS550"/>
      <c r="CWT550"/>
      <c r="CWU550"/>
      <c r="CWV550"/>
      <c r="CWW550"/>
      <c r="CWX550"/>
    </row>
    <row r="551" spans="2:15 2645:2650" x14ac:dyDescent="0.2">
      <c r="B551" s="259">
        <v>44815</v>
      </c>
      <c r="C551" s="257">
        <v>14</v>
      </c>
      <c r="D551" s="261" t="s">
        <v>948</v>
      </c>
      <c r="E551" s="216"/>
      <c r="F551" s="216"/>
      <c r="G551" s="217"/>
      <c r="H551" s="217"/>
      <c r="I551" s="217"/>
      <c r="J551" s="212"/>
      <c r="K551" s="212"/>
      <c r="L551" s="212"/>
      <c r="M551" s="212"/>
      <c r="N551" s="212"/>
      <c r="O551" s="212"/>
      <c r="CWS551"/>
      <c r="CWT551"/>
      <c r="CWU551"/>
      <c r="CWV551"/>
      <c r="CWW551"/>
      <c r="CWX551"/>
    </row>
    <row r="552" spans="2:15 2645:2650" x14ac:dyDescent="0.2">
      <c r="B552" s="259">
        <v>44976</v>
      </c>
      <c r="C552" s="257">
        <v>14</v>
      </c>
      <c r="D552" s="261" t="s">
        <v>948</v>
      </c>
      <c r="E552" s="216"/>
      <c r="F552" s="216"/>
      <c r="G552" s="217"/>
      <c r="H552" s="217"/>
      <c r="I552" s="217"/>
      <c r="J552" s="212"/>
      <c r="K552" s="212"/>
      <c r="L552" s="212"/>
      <c r="M552" s="212"/>
      <c r="N552" s="212"/>
      <c r="O552" s="212"/>
      <c r="CWS552"/>
      <c r="CWT552"/>
      <c r="CWU552"/>
      <c r="CWV552"/>
      <c r="CWW552"/>
      <c r="CWX552"/>
    </row>
    <row r="553" spans="2:15 2645:2650" x14ac:dyDescent="0.2">
      <c r="D553" t="s">
        <v>948</v>
      </c>
      <c r="E553" s="216"/>
      <c r="H553" s="217"/>
      <c r="I553" s="217"/>
      <c r="J553" s="217"/>
      <c r="K553" s="217"/>
      <c r="L553" s="217"/>
      <c r="M553" s="212"/>
      <c r="N553" s="212"/>
      <c r="O553" s="212"/>
      <c r="CWV553"/>
      <c r="CWW553"/>
      <c r="CWX553"/>
    </row>
    <row r="554" spans="2:15 2645:2650" x14ac:dyDescent="0.2">
      <c r="B554" s="259">
        <v>44633</v>
      </c>
      <c r="C554" s="257">
        <v>2</v>
      </c>
      <c r="D554" s="258" t="s">
        <v>281</v>
      </c>
      <c r="E554" s="320"/>
      <c r="F554" s="320"/>
      <c r="G554" s="320"/>
      <c r="H554" s="217"/>
      <c r="I554" s="217"/>
      <c r="J554" s="217"/>
      <c r="K554" s="217"/>
      <c r="L554" s="217"/>
      <c r="M554" s="212"/>
      <c r="N554" s="212"/>
      <c r="O554" s="212"/>
      <c r="CWV554"/>
      <c r="CWW554"/>
      <c r="CWX554"/>
    </row>
    <row r="555" spans="2:15 2645:2650" x14ac:dyDescent="0.2">
      <c r="B555" s="259">
        <v>44758</v>
      </c>
      <c r="C555" s="271">
        <v>2</v>
      </c>
      <c r="D555" s="258" t="s">
        <v>281</v>
      </c>
      <c r="E555" s="320"/>
      <c r="F555" s="320"/>
      <c r="G555" s="320"/>
      <c r="H555" s="217"/>
      <c r="I555" s="217"/>
      <c r="J555" s="217"/>
      <c r="K555" s="217"/>
      <c r="L555" s="217"/>
      <c r="M555" s="212"/>
      <c r="N555" s="212"/>
      <c r="O555" s="212"/>
      <c r="CWV555"/>
      <c r="CWW555"/>
      <c r="CWX555"/>
    </row>
    <row r="556" spans="2:15 2645:2650" x14ac:dyDescent="0.2">
      <c r="B556" s="259">
        <v>44891</v>
      </c>
      <c r="C556" s="257">
        <v>2</v>
      </c>
      <c r="D556" s="258" t="s">
        <v>281</v>
      </c>
      <c r="E556" s="320"/>
      <c r="F556" s="320"/>
      <c r="G556" s="320"/>
      <c r="H556" s="217"/>
      <c r="I556" s="217"/>
      <c r="J556" s="217"/>
      <c r="K556" s="217"/>
      <c r="L556" s="217"/>
      <c r="M556" s="212"/>
      <c r="N556" s="212"/>
      <c r="O556" s="212"/>
      <c r="CWV556"/>
      <c r="CWW556"/>
      <c r="CWX556"/>
    </row>
    <row r="557" spans="2:15 2645:2650" x14ac:dyDescent="0.2">
      <c r="D557" t="s">
        <v>281</v>
      </c>
      <c r="H557" s="217"/>
      <c r="I557" s="217"/>
      <c r="J557" s="217"/>
      <c r="K557" s="217"/>
      <c r="L557" s="217"/>
      <c r="M557" s="212"/>
      <c r="N557" s="212"/>
      <c r="O557" s="212"/>
      <c r="CWV557"/>
      <c r="CWW557"/>
      <c r="CWX557"/>
    </row>
    <row r="558" spans="2:15 2645:2650" x14ac:dyDescent="0.2">
      <c r="B558" s="259">
        <v>44653</v>
      </c>
      <c r="C558" s="257">
        <v>4</v>
      </c>
      <c r="D558" s="258" t="s">
        <v>477</v>
      </c>
      <c r="E558" s="258"/>
      <c r="F558" s="216"/>
      <c r="G558" s="217"/>
      <c r="H558" s="217"/>
      <c r="I558" s="217"/>
      <c r="J558" s="217"/>
      <c r="K558" s="212"/>
      <c r="L558" s="212"/>
      <c r="M558" s="212"/>
      <c r="N558" s="212"/>
      <c r="O558" s="212"/>
      <c r="CWT558"/>
      <c r="CWU558"/>
      <c r="CWV558"/>
      <c r="CWW558"/>
      <c r="CWX558"/>
    </row>
    <row r="559" spans="2:15 2645:2650" x14ac:dyDescent="0.2">
      <c r="B559" s="259">
        <v>44807</v>
      </c>
      <c r="C559" s="257">
        <v>4</v>
      </c>
      <c r="D559" s="258" t="s">
        <v>477</v>
      </c>
      <c r="E559" s="258"/>
      <c r="F559" s="216"/>
      <c r="G559" s="217"/>
      <c r="H559" s="217"/>
      <c r="I559" s="217"/>
      <c r="J559" s="217"/>
      <c r="K559" s="212"/>
      <c r="L559" s="212"/>
      <c r="M559" s="212"/>
      <c r="N559" s="212"/>
      <c r="O559" s="212"/>
      <c r="CWT559"/>
      <c r="CWU559"/>
      <c r="CWV559"/>
      <c r="CWW559"/>
      <c r="CWX559"/>
    </row>
    <row r="560" spans="2:15 2645:2650" x14ac:dyDescent="0.2">
      <c r="B560" s="259">
        <v>44905</v>
      </c>
      <c r="C560" s="257">
        <v>4</v>
      </c>
      <c r="D560" s="258" t="s">
        <v>477</v>
      </c>
      <c r="E560" s="258"/>
      <c r="F560" s="216"/>
      <c r="G560" s="217"/>
      <c r="H560" s="217"/>
      <c r="I560" s="217"/>
      <c r="J560" s="217"/>
      <c r="K560" s="212"/>
      <c r="L560" s="212"/>
      <c r="M560" s="212"/>
      <c r="N560" s="212"/>
      <c r="O560" s="212"/>
      <c r="CWT560"/>
      <c r="CWU560"/>
      <c r="CWV560"/>
      <c r="CWW560"/>
      <c r="CWX560"/>
    </row>
    <row r="561" spans="2:15 2648:2650" x14ac:dyDescent="0.2">
      <c r="D561" t="s">
        <v>477</v>
      </c>
      <c r="H561" s="217"/>
      <c r="I561" s="217"/>
      <c r="J561" s="217"/>
      <c r="K561" s="217"/>
      <c r="L561" s="217"/>
      <c r="M561" s="212"/>
      <c r="N561" s="212"/>
      <c r="O561" s="212"/>
      <c r="CWV561"/>
      <c r="CWW561"/>
      <c r="CWX561"/>
    </row>
    <row r="562" spans="2:15 2648:2650" x14ac:dyDescent="0.2">
      <c r="B562" s="259">
        <v>44521</v>
      </c>
      <c r="C562" s="257">
        <v>18</v>
      </c>
      <c r="D562" s="258" t="s">
        <v>202</v>
      </c>
      <c r="E562" s="258"/>
      <c r="F562" s="258"/>
      <c r="G562" s="320"/>
      <c r="H562" s="321"/>
      <c r="I562" s="320"/>
      <c r="J562" s="320"/>
      <c r="K562" s="217"/>
      <c r="L562" s="217"/>
      <c r="M562" s="217"/>
    </row>
    <row r="563" spans="2:15 2648:2650" x14ac:dyDescent="0.2">
      <c r="B563" s="259">
        <v>44577</v>
      </c>
      <c r="C563" s="257">
        <v>18</v>
      </c>
      <c r="D563" s="258" t="s">
        <v>202</v>
      </c>
      <c r="E563" s="258"/>
      <c r="F563" s="258"/>
      <c r="G563" s="320"/>
      <c r="H563" s="320"/>
      <c r="I563" s="320"/>
      <c r="J563" s="320"/>
      <c r="K563" s="217"/>
      <c r="L563" s="217"/>
      <c r="M563" s="217"/>
    </row>
    <row r="564" spans="2:15 2648:2650" x14ac:dyDescent="0.2">
      <c r="B564" s="259">
        <v>44730</v>
      </c>
      <c r="C564" s="271">
        <v>18</v>
      </c>
      <c r="D564" s="258" t="s">
        <v>202</v>
      </c>
      <c r="E564" s="258"/>
      <c r="F564" s="258"/>
      <c r="G564" s="320"/>
      <c r="H564" s="320"/>
      <c r="I564" s="320"/>
      <c r="J564" s="320"/>
      <c r="K564" s="217"/>
      <c r="L564" s="217"/>
      <c r="M564" s="217"/>
    </row>
    <row r="565" spans="2:15 2648:2650" x14ac:dyDescent="0.2">
      <c r="B565" s="259">
        <v>44863</v>
      </c>
      <c r="C565" s="257">
        <v>18</v>
      </c>
      <c r="D565" s="258" t="s">
        <v>202</v>
      </c>
      <c r="E565" s="258"/>
      <c r="F565" s="258"/>
      <c r="G565" s="320"/>
      <c r="H565" s="320"/>
      <c r="I565" s="320"/>
      <c r="J565" s="320"/>
      <c r="K565" s="217"/>
      <c r="L565" s="217"/>
      <c r="M565" s="217"/>
    </row>
    <row r="566" spans="2:15 2648:2650" x14ac:dyDescent="0.2">
      <c r="B566" s="259">
        <v>44983</v>
      </c>
      <c r="C566" s="257">
        <v>18</v>
      </c>
      <c r="D566" s="258" t="s">
        <v>202</v>
      </c>
      <c r="E566" s="258"/>
      <c r="F566" s="258"/>
      <c r="G566" s="320"/>
      <c r="H566" s="320"/>
      <c r="I566" s="320"/>
      <c r="J566" s="320"/>
      <c r="K566" s="217"/>
      <c r="L566" s="217"/>
      <c r="M566" s="217"/>
    </row>
    <row r="567" spans="2:15 2648:2650" x14ac:dyDescent="0.2">
      <c r="D567" t="s">
        <v>202</v>
      </c>
      <c r="H567" s="217"/>
      <c r="I567" s="217"/>
      <c r="J567" s="217"/>
      <c r="K567" s="217"/>
      <c r="L567" s="217"/>
      <c r="M567" s="212"/>
      <c r="N567" s="212"/>
      <c r="O567" s="212"/>
      <c r="CWV567"/>
      <c r="CWW567"/>
      <c r="CWX567"/>
    </row>
    <row r="568" spans="2:15 2648:2650" x14ac:dyDescent="0.2">
      <c r="B568" s="259">
        <v>44528</v>
      </c>
      <c r="C568" s="257">
        <v>19</v>
      </c>
      <c r="D568" s="258" t="s">
        <v>198</v>
      </c>
      <c r="E568" s="258"/>
      <c r="F568" s="258"/>
      <c r="G568" s="320"/>
      <c r="H568" s="320"/>
      <c r="I568" s="320"/>
      <c r="J568" s="217"/>
      <c r="K568" s="217"/>
      <c r="L568" s="217"/>
      <c r="M568" s="217"/>
      <c r="O568" s="212"/>
      <c r="CWX568"/>
    </row>
    <row r="569" spans="2:15 2648:2650" x14ac:dyDescent="0.2">
      <c r="B569" s="259">
        <v>44604</v>
      </c>
      <c r="C569" s="257">
        <v>19</v>
      </c>
      <c r="D569" s="258" t="s">
        <v>198</v>
      </c>
      <c r="E569" s="258"/>
      <c r="F569" s="261"/>
      <c r="G569" s="320"/>
      <c r="H569" s="320"/>
      <c r="I569" s="320"/>
      <c r="J569" s="217"/>
      <c r="K569" s="217"/>
      <c r="L569" s="217"/>
      <c r="M569" s="217"/>
      <c r="O569" s="212"/>
      <c r="CWX569"/>
    </row>
    <row r="570" spans="2:15 2648:2650" x14ac:dyDescent="0.2">
      <c r="B570" s="259">
        <v>44745</v>
      </c>
      <c r="C570" s="271">
        <v>19</v>
      </c>
      <c r="D570" s="258" t="s">
        <v>198</v>
      </c>
      <c r="E570" s="258"/>
      <c r="F570" s="261"/>
      <c r="G570" s="320"/>
      <c r="H570" s="320"/>
      <c r="I570" s="320"/>
      <c r="J570" s="217"/>
      <c r="K570" s="217"/>
      <c r="L570" s="217"/>
      <c r="M570" s="217"/>
      <c r="O570" s="212"/>
      <c r="CWX570"/>
    </row>
    <row r="571" spans="2:15 2648:2650" x14ac:dyDescent="0.2">
      <c r="B571" s="259">
        <v>44870</v>
      </c>
      <c r="C571" s="257">
        <v>19</v>
      </c>
      <c r="D571" s="258" t="s">
        <v>198</v>
      </c>
      <c r="E571" s="258"/>
      <c r="F571" s="261"/>
      <c r="G571" s="320"/>
      <c r="H571" s="320"/>
      <c r="I571" s="320"/>
      <c r="J571" s="217"/>
      <c r="K571" s="217"/>
      <c r="L571" s="217"/>
      <c r="M571" s="217"/>
      <c r="O571" s="212"/>
      <c r="CWX571"/>
    </row>
    <row r="572" spans="2:15 2648:2650" x14ac:dyDescent="0.2">
      <c r="B572" s="259">
        <v>44968</v>
      </c>
      <c r="C572" s="257">
        <v>19</v>
      </c>
      <c r="D572" s="258" t="s">
        <v>198</v>
      </c>
      <c r="E572" s="258"/>
      <c r="F572" s="261"/>
      <c r="G572" s="320"/>
      <c r="H572" s="320"/>
      <c r="I572" s="320"/>
      <c r="J572" s="217"/>
      <c r="K572" s="217"/>
      <c r="L572" s="217"/>
      <c r="M572" s="217"/>
      <c r="O572" s="212"/>
      <c r="CWX572"/>
    </row>
    <row r="573" spans="2:15 2648:2650" x14ac:dyDescent="0.2">
      <c r="D573" t="s">
        <v>198</v>
      </c>
      <c r="H573" s="217"/>
      <c r="I573" s="217"/>
      <c r="J573" s="217"/>
      <c r="K573" s="217"/>
      <c r="L573" s="217"/>
      <c r="M573" s="212"/>
      <c r="N573" s="212"/>
      <c r="O573" s="212"/>
      <c r="CWV573"/>
      <c r="CWW573"/>
      <c r="CWX573"/>
    </row>
    <row r="574" spans="2:15 2648:2650" x14ac:dyDescent="0.2">
      <c r="B574" s="259">
        <v>44528</v>
      </c>
      <c r="C574" s="257">
        <v>19</v>
      </c>
      <c r="D574" s="258" t="s">
        <v>162</v>
      </c>
      <c r="E574" s="258"/>
      <c r="F574" s="258"/>
      <c r="G574" s="322"/>
      <c r="H574" s="320"/>
      <c r="I574" s="320"/>
      <c r="J574" s="320"/>
      <c r="K574" s="217"/>
      <c r="L574" s="217"/>
      <c r="M574" s="217"/>
    </row>
    <row r="575" spans="2:15 2648:2650" x14ac:dyDescent="0.2">
      <c r="B575" s="259">
        <v>44604</v>
      </c>
      <c r="C575" s="257">
        <v>19</v>
      </c>
      <c r="D575" s="258" t="s">
        <v>162</v>
      </c>
      <c r="E575" s="258"/>
      <c r="F575" s="258"/>
      <c r="G575" s="322"/>
      <c r="H575" s="320"/>
      <c r="I575" s="320"/>
      <c r="J575" s="320"/>
      <c r="K575" s="217"/>
      <c r="L575" s="217"/>
      <c r="M575" s="217"/>
    </row>
    <row r="576" spans="2:15 2648:2650" x14ac:dyDescent="0.2">
      <c r="B576" s="259">
        <v>44745</v>
      </c>
      <c r="C576" s="271">
        <v>19</v>
      </c>
      <c r="D576" s="258" t="s">
        <v>162</v>
      </c>
      <c r="E576" s="258"/>
      <c r="F576" s="258"/>
      <c r="G576" s="322"/>
      <c r="H576" s="320"/>
      <c r="I576" s="320"/>
      <c r="J576" s="320"/>
      <c r="K576" s="217"/>
      <c r="L576" s="217"/>
      <c r="M576" s="217"/>
    </row>
    <row r="577" spans="2:15 2645:2650" x14ac:dyDescent="0.2">
      <c r="B577" s="259">
        <v>44870</v>
      </c>
      <c r="C577" s="257">
        <v>19</v>
      </c>
      <c r="D577" s="258" t="s">
        <v>162</v>
      </c>
      <c r="E577" s="258"/>
      <c r="F577" s="258"/>
      <c r="G577" s="322"/>
      <c r="H577" s="320"/>
      <c r="I577" s="320"/>
      <c r="J577" s="320"/>
      <c r="K577" s="217"/>
      <c r="L577" s="217"/>
      <c r="M577" s="217"/>
    </row>
    <row r="578" spans="2:15 2645:2650" x14ac:dyDescent="0.2">
      <c r="B578" s="259">
        <v>44968</v>
      </c>
      <c r="C578" s="257">
        <v>19</v>
      </c>
      <c r="D578" s="258" t="s">
        <v>162</v>
      </c>
      <c r="E578" s="258"/>
      <c r="F578" s="258"/>
      <c r="G578" s="322"/>
      <c r="H578" s="320"/>
      <c r="I578" s="320"/>
      <c r="J578" s="320"/>
      <c r="K578" s="217"/>
      <c r="L578" s="217"/>
      <c r="M578" s="217"/>
    </row>
    <row r="579" spans="2:15 2645:2650" x14ac:dyDescent="0.2">
      <c r="D579" t="s">
        <v>162</v>
      </c>
      <c r="H579" s="217"/>
      <c r="I579" s="217"/>
      <c r="J579" s="217"/>
      <c r="K579" s="217"/>
      <c r="L579" s="217"/>
      <c r="M579" s="212"/>
      <c r="N579" s="212"/>
      <c r="O579" s="212"/>
      <c r="CWV579"/>
      <c r="CWW579"/>
      <c r="CWX579"/>
    </row>
    <row r="580" spans="2:15 2645:2650" x14ac:dyDescent="0.2">
      <c r="B580" s="259">
        <v>44682</v>
      </c>
      <c r="C580" s="271">
        <v>10</v>
      </c>
      <c r="D580" s="258" t="s">
        <v>975</v>
      </c>
      <c r="E580" s="261"/>
      <c r="F580" s="216"/>
      <c r="G580" s="217"/>
      <c r="H580" s="217"/>
      <c r="I580" s="217"/>
      <c r="J580" s="217"/>
      <c r="K580" s="212"/>
      <c r="L580" s="212"/>
      <c r="M580" s="212"/>
      <c r="N580" s="212"/>
      <c r="O580" s="212"/>
      <c r="CWT580"/>
      <c r="CWU580"/>
      <c r="CWV580"/>
      <c r="CWW580"/>
      <c r="CWX580"/>
    </row>
    <row r="581" spans="2:15 2645:2650" x14ac:dyDescent="0.2">
      <c r="B581" s="259">
        <v>44800</v>
      </c>
      <c r="C581" s="257">
        <v>10</v>
      </c>
      <c r="D581" s="258" t="s">
        <v>975</v>
      </c>
      <c r="E581" s="258"/>
      <c r="F581" s="216"/>
      <c r="G581" s="217"/>
      <c r="H581" s="217"/>
      <c r="I581" s="217"/>
      <c r="J581" s="217"/>
      <c r="K581" s="212"/>
      <c r="L581" s="212"/>
      <c r="M581" s="212"/>
      <c r="N581" s="212"/>
      <c r="O581" s="212"/>
      <c r="CWT581"/>
      <c r="CWU581"/>
      <c r="CWV581"/>
      <c r="CWW581"/>
      <c r="CWX581"/>
    </row>
    <row r="582" spans="2:15 2645:2650" x14ac:dyDescent="0.2">
      <c r="D582" t="s">
        <v>975</v>
      </c>
      <c r="E582" s="216"/>
      <c r="H582" s="217"/>
      <c r="I582" s="217"/>
      <c r="J582" s="217"/>
      <c r="K582" s="217"/>
      <c r="L582" s="217"/>
      <c r="M582" s="212"/>
      <c r="N582" s="212"/>
      <c r="O582" s="212"/>
      <c r="CWV582"/>
      <c r="CWW582"/>
      <c r="CWX582"/>
    </row>
    <row r="583" spans="2:15 2645:2650" x14ac:dyDescent="0.2">
      <c r="B583" s="259">
        <v>44633</v>
      </c>
      <c r="C583" s="257">
        <v>2</v>
      </c>
      <c r="D583" s="258" t="s">
        <v>965</v>
      </c>
      <c r="E583" s="216"/>
      <c r="F583" s="258"/>
      <c r="G583" s="320"/>
      <c r="H583" s="320"/>
      <c r="I583" s="320"/>
      <c r="J583" s="217"/>
      <c r="K583" s="217"/>
      <c r="L583" s="217"/>
      <c r="M583" s="217"/>
      <c r="O583" s="212"/>
      <c r="CWX583"/>
    </row>
    <row r="584" spans="2:15 2645:2650" x14ac:dyDescent="0.2">
      <c r="B584" s="259">
        <v>44758</v>
      </c>
      <c r="C584" s="271">
        <v>2</v>
      </c>
      <c r="D584" s="258" t="s">
        <v>965</v>
      </c>
      <c r="E584" s="216"/>
      <c r="F584" s="258"/>
      <c r="G584" s="320"/>
      <c r="H584" s="320"/>
      <c r="I584" s="320"/>
      <c r="J584" s="217"/>
      <c r="K584" s="217"/>
      <c r="L584" s="217"/>
      <c r="M584" s="217"/>
      <c r="O584" s="212"/>
      <c r="CWX584"/>
    </row>
    <row r="585" spans="2:15 2645:2650" x14ac:dyDescent="0.2">
      <c r="B585" s="259">
        <v>44891</v>
      </c>
      <c r="C585" s="257">
        <v>2</v>
      </c>
      <c r="D585" s="258" t="s">
        <v>965</v>
      </c>
      <c r="E585" s="216"/>
      <c r="F585" s="258"/>
      <c r="G585" s="320"/>
      <c r="H585" s="320"/>
      <c r="I585" s="320"/>
      <c r="J585" s="217"/>
      <c r="K585" s="217"/>
      <c r="L585" s="217"/>
      <c r="M585" s="217"/>
      <c r="O585" s="212"/>
      <c r="CWX585"/>
    </row>
    <row r="586" spans="2:15 2645:2650" x14ac:dyDescent="0.2">
      <c r="B586" s="259"/>
      <c r="C586" s="257"/>
      <c r="D586" s="258" t="s">
        <v>965</v>
      </c>
      <c r="E586" s="258" t="s">
        <v>1151</v>
      </c>
      <c r="F586" s="258"/>
      <c r="G586" s="320"/>
      <c r="H586" s="320"/>
      <c r="I586" s="320"/>
      <c r="J586" s="217"/>
      <c r="K586" s="217"/>
      <c r="L586" s="217"/>
      <c r="M586" s="217"/>
      <c r="O586" s="212"/>
      <c r="CWX586"/>
    </row>
    <row r="587" spans="2:15 2645:2650" x14ac:dyDescent="0.2">
      <c r="B587" s="44" t="s">
        <v>803</v>
      </c>
      <c r="C587" s="257">
        <v>14</v>
      </c>
      <c r="D587" s="258" t="s">
        <v>282</v>
      </c>
      <c r="E587" s="320"/>
      <c r="F587" s="320"/>
      <c r="G587" s="320"/>
      <c r="H587" s="320"/>
      <c r="I587" s="217"/>
      <c r="J587" s="217"/>
      <c r="K587" s="217"/>
      <c r="L587" s="217"/>
      <c r="M587" s="217"/>
      <c r="N587" s="212"/>
      <c r="O587" s="212"/>
      <c r="CWW587"/>
      <c r="CWX587"/>
    </row>
    <row r="588" spans="2:15 2645:2650" x14ac:dyDescent="0.2">
      <c r="B588" s="259">
        <v>44724</v>
      </c>
      <c r="C588" s="271">
        <v>14</v>
      </c>
      <c r="D588" s="258" t="s">
        <v>282</v>
      </c>
      <c r="E588" s="258"/>
      <c r="F588" s="258"/>
      <c r="G588" s="320"/>
      <c r="H588" s="322"/>
      <c r="I588" s="217"/>
      <c r="J588" s="217"/>
      <c r="K588" s="217"/>
      <c r="L588" s="217"/>
      <c r="M588" s="217"/>
      <c r="N588" s="212"/>
      <c r="O588" s="212"/>
      <c r="CWW588"/>
      <c r="CWX588"/>
    </row>
    <row r="589" spans="2:15 2645:2650" x14ac:dyDescent="0.2">
      <c r="B589" s="259">
        <v>44815</v>
      </c>
      <c r="C589" s="257">
        <v>14</v>
      </c>
      <c r="D589" s="258" t="s">
        <v>282</v>
      </c>
      <c r="E589" s="258"/>
      <c r="F589" s="258"/>
      <c r="G589" s="320"/>
      <c r="H589" s="322"/>
      <c r="I589" s="217"/>
      <c r="J589" s="217"/>
      <c r="K589" s="217"/>
      <c r="L589" s="217"/>
      <c r="M589" s="217"/>
      <c r="N589" s="212"/>
      <c r="O589" s="212"/>
      <c r="CWW589"/>
      <c r="CWX589"/>
    </row>
    <row r="590" spans="2:15 2645:2650" x14ac:dyDescent="0.2">
      <c r="B590" s="259">
        <v>44976</v>
      </c>
      <c r="C590" s="257">
        <v>14</v>
      </c>
      <c r="D590" s="258" t="s">
        <v>282</v>
      </c>
      <c r="E590" s="258"/>
      <c r="F590" s="258"/>
      <c r="G590" s="320"/>
      <c r="H590" s="322"/>
      <c r="I590" s="217"/>
      <c r="J590" s="217"/>
      <c r="K590" s="217"/>
      <c r="L590" s="217"/>
      <c r="M590" s="217"/>
      <c r="N590" s="212"/>
      <c r="O590" s="212"/>
      <c r="CWW590"/>
      <c r="CWX590"/>
    </row>
    <row r="591" spans="2:15 2645:2650" x14ac:dyDescent="0.2">
      <c r="D591" t="s">
        <v>282</v>
      </c>
      <c r="H591" s="217"/>
      <c r="I591" s="217"/>
      <c r="J591" s="217"/>
      <c r="K591" s="217"/>
      <c r="L591" s="217"/>
      <c r="M591" s="212"/>
      <c r="N591" s="212"/>
      <c r="O591" s="212"/>
      <c r="CWV591"/>
      <c r="CWW591"/>
      <c r="CWX591"/>
    </row>
    <row r="592" spans="2:15 2645:2650" x14ac:dyDescent="0.2">
      <c r="B592" s="259">
        <v>44646</v>
      </c>
      <c r="C592" s="257">
        <v>5</v>
      </c>
      <c r="D592" s="258" t="s">
        <v>850</v>
      </c>
      <c r="E592" s="216"/>
      <c r="F592" s="216"/>
      <c r="G592" s="217"/>
      <c r="H592" s="217"/>
      <c r="I592" s="217"/>
      <c r="J592" s="212"/>
      <c r="K592" s="212"/>
      <c r="L592" s="212"/>
      <c r="M592" s="212"/>
      <c r="N592" s="212"/>
      <c r="O592" s="212"/>
      <c r="CWS592"/>
      <c r="CWT592"/>
      <c r="CWU592"/>
      <c r="CWV592"/>
      <c r="CWW592"/>
      <c r="CWX592"/>
    </row>
    <row r="593" spans="2:15 2645:2650" x14ac:dyDescent="0.2">
      <c r="B593" s="259">
        <v>44835</v>
      </c>
      <c r="C593" s="257">
        <v>5</v>
      </c>
      <c r="D593" s="258" t="s">
        <v>850</v>
      </c>
      <c r="E593" s="216"/>
      <c r="F593" s="216"/>
      <c r="G593" s="217"/>
      <c r="H593" s="217"/>
      <c r="I593" s="217"/>
      <c r="J593" s="212"/>
      <c r="K593" s="212"/>
      <c r="L593" s="212"/>
      <c r="M593" s="212"/>
      <c r="N593" s="212"/>
      <c r="O593" s="212"/>
      <c r="CWS593"/>
      <c r="CWT593"/>
      <c r="CWU593"/>
      <c r="CWV593"/>
      <c r="CWW593"/>
      <c r="CWX593"/>
    </row>
    <row r="594" spans="2:15 2645:2650" x14ac:dyDescent="0.2">
      <c r="D594" t="s">
        <v>850</v>
      </c>
      <c r="E594" s="216"/>
      <c r="H594" s="217"/>
      <c r="I594" s="217"/>
      <c r="J594" s="217"/>
      <c r="K594" s="217"/>
      <c r="L594" s="217"/>
      <c r="M594" s="212"/>
      <c r="N594" s="212"/>
      <c r="O594" s="212"/>
      <c r="CWV594"/>
      <c r="CWW594"/>
      <c r="CWX594"/>
    </row>
    <row r="595" spans="2:15 2645:2650" x14ac:dyDescent="0.2">
      <c r="B595" s="259">
        <v>44590</v>
      </c>
      <c r="C595" s="257">
        <v>8</v>
      </c>
      <c r="D595" s="258" t="s">
        <v>633</v>
      </c>
      <c r="E595" s="258"/>
      <c r="F595" s="258"/>
      <c r="G595" s="320"/>
      <c r="H595" s="320"/>
      <c r="I595" s="320"/>
      <c r="J595" s="217"/>
      <c r="K595" s="217"/>
      <c r="L595" s="217"/>
      <c r="M595" s="217"/>
      <c r="O595" s="212"/>
      <c r="CWX595"/>
    </row>
    <row r="596" spans="2:15 2645:2650" x14ac:dyDescent="0.2">
      <c r="B596" s="259">
        <v>44667</v>
      </c>
      <c r="C596" s="271">
        <v>8</v>
      </c>
      <c r="D596" s="258" t="s">
        <v>633</v>
      </c>
      <c r="E596" s="258"/>
      <c r="F596" s="258"/>
      <c r="G596" s="320"/>
      <c r="H596" s="320"/>
      <c r="I596" s="320"/>
      <c r="J596" s="217"/>
      <c r="K596" s="217"/>
      <c r="L596" s="217"/>
      <c r="M596" s="217"/>
      <c r="O596" s="212"/>
      <c r="CWX596"/>
    </row>
    <row r="597" spans="2:15 2645:2650" x14ac:dyDescent="0.2">
      <c r="B597" s="259">
        <v>44773</v>
      </c>
      <c r="C597" s="271">
        <v>8</v>
      </c>
      <c r="D597" s="258" t="s">
        <v>633</v>
      </c>
      <c r="E597" s="258"/>
      <c r="F597" s="258"/>
      <c r="G597" s="320"/>
      <c r="H597" s="320"/>
      <c r="I597" s="320"/>
      <c r="J597" s="217"/>
      <c r="K597" s="217"/>
      <c r="L597" s="217"/>
      <c r="M597" s="217"/>
      <c r="O597" s="212"/>
      <c r="CWX597"/>
    </row>
    <row r="598" spans="2:15 2645:2650" x14ac:dyDescent="0.2">
      <c r="B598" s="259">
        <v>44940</v>
      </c>
      <c r="C598" s="257">
        <v>8</v>
      </c>
      <c r="D598" s="258" t="s">
        <v>633</v>
      </c>
      <c r="E598" s="258"/>
      <c r="F598" s="258"/>
      <c r="G598" s="320"/>
      <c r="H598" s="320"/>
      <c r="I598" s="320"/>
      <c r="J598" s="217"/>
      <c r="K598" s="217"/>
      <c r="L598" s="217"/>
      <c r="M598" s="217"/>
      <c r="O598" s="212"/>
      <c r="CWX598"/>
    </row>
    <row r="599" spans="2:15 2645:2650" x14ac:dyDescent="0.2">
      <c r="D599" t="s">
        <v>633</v>
      </c>
      <c r="E599" s="216"/>
      <c r="H599" s="217"/>
      <c r="I599" s="217"/>
      <c r="J599" s="217"/>
      <c r="K599" s="217"/>
      <c r="L599" s="217"/>
      <c r="M599" s="212"/>
      <c r="N599" s="212"/>
      <c r="O599" s="212"/>
      <c r="CWV599"/>
      <c r="CWW599"/>
      <c r="CWX599"/>
    </row>
    <row r="600" spans="2:15 2645:2650" x14ac:dyDescent="0.2">
      <c r="B600" s="259">
        <v>44612</v>
      </c>
      <c r="C600" s="257">
        <v>9</v>
      </c>
      <c r="D600" s="258" t="s">
        <v>88</v>
      </c>
      <c r="E600" s="258"/>
      <c r="F600" s="258"/>
      <c r="G600" s="320"/>
      <c r="H600" s="320"/>
      <c r="I600" s="320"/>
      <c r="J600" s="217"/>
      <c r="K600" s="217"/>
      <c r="L600" s="217"/>
      <c r="M600" s="217"/>
      <c r="O600" s="212"/>
      <c r="CWX600"/>
    </row>
    <row r="601" spans="2:15 2645:2650" x14ac:dyDescent="0.2">
      <c r="B601" s="259">
        <v>44674</v>
      </c>
      <c r="C601" s="271">
        <v>9</v>
      </c>
      <c r="D601" s="258" t="s">
        <v>88</v>
      </c>
      <c r="E601" s="258"/>
      <c r="F601" s="258"/>
      <c r="G601" s="320"/>
      <c r="H601" s="320"/>
      <c r="I601" s="320"/>
      <c r="J601" s="217"/>
      <c r="K601" s="217"/>
      <c r="L601" s="217"/>
      <c r="M601" s="217"/>
      <c r="O601" s="212"/>
      <c r="CWX601"/>
    </row>
    <row r="602" spans="2:15 2645:2650" x14ac:dyDescent="0.2">
      <c r="B602" s="259">
        <v>44779</v>
      </c>
      <c r="C602" s="271">
        <v>9</v>
      </c>
      <c r="D602" s="258" t="s">
        <v>88</v>
      </c>
      <c r="E602" s="258"/>
      <c r="F602" s="258"/>
      <c r="G602" s="320"/>
      <c r="H602" s="320"/>
      <c r="I602" s="320"/>
      <c r="J602" s="217"/>
      <c r="K602" s="217"/>
      <c r="L602" s="217"/>
      <c r="M602" s="217"/>
      <c r="O602" s="212"/>
      <c r="CWX602"/>
    </row>
    <row r="603" spans="2:15 2645:2650" x14ac:dyDescent="0.2">
      <c r="B603" s="259">
        <v>44947</v>
      </c>
      <c r="C603" s="257">
        <v>9</v>
      </c>
      <c r="D603" s="258" t="s">
        <v>88</v>
      </c>
      <c r="E603" s="258"/>
      <c r="F603" s="258"/>
      <c r="G603" s="320"/>
      <c r="H603" s="320"/>
      <c r="I603" s="320"/>
      <c r="J603" s="217"/>
      <c r="K603" s="217"/>
      <c r="L603" s="217"/>
      <c r="M603" s="217"/>
      <c r="O603" s="212"/>
      <c r="CWX603"/>
    </row>
    <row r="604" spans="2:15 2645:2650" x14ac:dyDescent="0.2">
      <c r="D604" t="s">
        <v>88</v>
      </c>
      <c r="H604" s="217"/>
      <c r="I604" s="217"/>
      <c r="J604" s="217"/>
      <c r="K604" s="217"/>
      <c r="L604" s="217"/>
      <c r="M604" s="212"/>
      <c r="N604" s="212"/>
      <c r="O604" s="212"/>
      <c r="CWV604"/>
      <c r="CWW604"/>
      <c r="CWX604"/>
    </row>
    <row r="605" spans="2:15 2645:2650" x14ac:dyDescent="0.2">
      <c r="B605" s="259">
        <v>44590</v>
      </c>
      <c r="C605" s="257">
        <v>8</v>
      </c>
      <c r="D605" s="258" t="s">
        <v>440</v>
      </c>
      <c r="E605" s="258"/>
      <c r="F605" s="216"/>
      <c r="G605" s="217"/>
      <c r="H605" s="217"/>
      <c r="I605" s="217"/>
      <c r="J605" s="217"/>
      <c r="K605" s="212"/>
      <c r="L605" s="212"/>
      <c r="M605" s="212"/>
      <c r="N605" s="212"/>
      <c r="O605" s="212"/>
      <c r="CWT605"/>
      <c r="CWU605"/>
      <c r="CWV605"/>
      <c r="CWW605"/>
      <c r="CWX605"/>
    </row>
    <row r="606" spans="2:15 2645:2650" x14ac:dyDescent="0.2">
      <c r="B606" s="259">
        <v>44667</v>
      </c>
      <c r="C606" s="271">
        <v>8</v>
      </c>
      <c r="D606" s="258" t="s">
        <v>440</v>
      </c>
      <c r="E606" s="258"/>
      <c r="F606" s="216"/>
      <c r="G606" s="217"/>
      <c r="H606" s="217"/>
      <c r="I606" s="217"/>
      <c r="J606" s="217"/>
      <c r="K606" s="212"/>
      <c r="L606" s="212"/>
      <c r="M606" s="212"/>
      <c r="N606" s="212"/>
      <c r="O606" s="212"/>
      <c r="CWT606"/>
      <c r="CWU606"/>
      <c r="CWV606"/>
      <c r="CWW606"/>
      <c r="CWX606"/>
    </row>
    <row r="607" spans="2:15 2645:2650" x14ac:dyDescent="0.2">
      <c r="B607" s="259">
        <v>44773</v>
      </c>
      <c r="C607" s="271">
        <v>8</v>
      </c>
      <c r="D607" s="258" t="s">
        <v>440</v>
      </c>
      <c r="E607" s="258"/>
      <c r="F607" s="216"/>
      <c r="G607" s="217"/>
      <c r="H607" s="217"/>
      <c r="I607" s="217"/>
      <c r="J607" s="217"/>
      <c r="K607" s="212"/>
      <c r="L607" s="212"/>
      <c r="M607" s="212"/>
      <c r="N607" s="212"/>
      <c r="O607" s="212"/>
      <c r="CWT607"/>
      <c r="CWU607"/>
      <c r="CWV607"/>
      <c r="CWW607"/>
      <c r="CWX607"/>
    </row>
    <row r="608" spans="2:15 2645:2650" x14ac:dyDescent="0.2">
      <c r="B608" s="259">
        <v>44940</v>
      </c>
      <c r="C608" s="257">
        <v>8</v>
      </c>
      <c r="D608" s="258" t="s">
        <v>440</v>
      </c>
      <c r="E608" s="258"/>
      <c r="F608" s="216"/>
      <c r="G608" s="217"/>
      <c r="H608" s="217"/>
      <c r="I608" s="217"/>
      <c r="J608" s="217"/>
      <c r="K608" s="212"/>
      <c r="L608" s="212"/>
      <c r="M608" s="212"/>
      <c r="N608" s="212"/>
      <c r="O608" s="212"/>
      <c r="CWT608"/>
      <c r="CWU608"/>
      <c r="CWV608"/>
      <c r="CWW608"/>
      <c r="CWX608"/>
    </row>
    <row r="609" spans="2:15 2647:2650" x14ac:dyDescent="0.2">
      <c r="D609" t="s">
        <v>440</v>
      </c>
      <c r="H609" s="217"/>
      <c r="I609" s="217"/>
      <c r="J609" s="217"/>
      <c r="K609" s="217"/>
      <c r="L609" s="217"/>
      <c r="M609" s="212"/>
      <c r="N609" s="212"/>
      <c r="O609" s="212"/>
      <c r="CWV609"/>
      <c r="CWW609"/>
      <c r="CWX609"/>
    </row>
    <row r="610" spans="2:15 2647:2650" x14ac:dyDescent="0.2">
      <c r="D610" s="301" t="s">
        <v>790</v>
      </c>
      <c r="E610" s="42" t="s">
        <v>1138</v>
      </c>
      <c r="H610" s="212"/>
      <c r="I610" s="213"/>
      <c r="J610" s="217"/>
      <c r="K610" s="217"/>
      <c r="L610" s="217"/>
      <c r="M610" s="217"/>
    </row>
    <row r="612" spans="2:15 2647:2650" x14ac:dyDescent="0.2">
      <c r="D612" t="s">
        <v>747</v>
      </c>
      <c r="E612" s="301" t="s">
        <v>1146</v>
      </c>
      <c r="H612" s="217"/>
      <c r="I612" s="217"/>
      <c r="J612" s="217"/>
      <c r="K612" s="217"/>
      <c r="L612" s="217"/>
      <c r="M612" s="212"/>
      <c r="N612" s="212"/>
      <c r="O612" s="212"/>
      <c r="CWV612"/>
      <c r="CWW612"/>
      <c r="CWX612"/>
    </row>
    <row r="613" spans="2:15 2647:2650" x14ac:dyDescent="0.2">
      <c r="B613" s="259">
        <v>44521</v>
      </c>
      <c r="C613" s="257">
        <v>18</v>
      </c>
      <c r="D613" s="319" t="s">
        <v>767</v>
      </c>
      <c r="E613" s="258" t="s">
        <v>1141</v>
      </c>
      <c r="F613" s="258"/>
      <c r="G613" s="217"/>
      <c r="H613" s="217"/>
      <c r="I613" s="217"/>
      <c r="J613" s="217"/>
      <c r="K613" s="217"/>
      <c r="L613" s="212"/>
      <c r="M613" s="212"/>
      <c r="N613" s="212"/>
      <c r="O613" s="212"/>
      <c r="CWU613"/>
      <c r="CWV613"/>
      <c r="CWW613"/>
      <c r="CWX613"/>
    </row>
    <row r="614" spans="2:15 2647:2650" x14ac:dyDescent="0.2">
      <c r="B614" s="259">
        <v>44577</v>
      </c>
      <c r="C614" s="257">
        <v>18</v>
      </c>
      <c r="D614" s="300" t="s">
        <v>767</v>
      </c>
      <c r="E614" s="258" t="s">
        <v>1141</v>
      </c>
      <c r="F614" s="258"/>
      <c r="G614" s="217"/>
      <c r="H614" s="217"/>
      <c r="I614" s="217"/>
      <c r="J614" s="217"/>
      <c r="K614" s="217"/>
      <c r="L614" s="212"/>
      <c r="M614" s="212"/>
      <c r="N614" s="212"/>
      <c r="O614" s="212"/>
      <c r="CWU614"/>
      <c r="CWV614"/>
      <c r="CWW614"/>
      <c r="CWX614"/>
    </row>
    <row r="615" spans="2:15 2647:2650" x14ac:dyDescent="0.2">
      <c r="B615" s="259"/>
      <c r="C615" s="257"/>
      <c r="D615" s="258"/>
      <c r="E615" s="258"/>
      <c r="F615" s="258"/>
      <c r="G615" s="320"/>
      <c r="H615" s="320"/>
      <c r="I615" s="320"/>
      <c r="J615" s="320"/>
      <c r="K615" s="217"/>
      <c r="L615" s="217"/>
      <c r="M615" s="217"/>
    </row>
    <row r="616" spans="2:15 2647:2650" x14ac:dyDescent="0.2">
      <c r="H616" s="217"/>
      <c r="I616" s="217"/>
      <c r="J616" s="217"/>
      <c r="K616" s="217"/>
      <c r="L616" s="217"/>
      <c r="M616" s="212"/>
      <c r="N616" s="212"/>
      <c r="O616" s="212"/>
      <c r="CWV616"/>
      <c r="CWW616"/>
      <c r="CWX616"/>
    </row>
    <row r="617" spans="2:15 2647:2650" ht="14.25" customHeight="1" x14ac:dyDescent="0.2">
      <c r="B617" s="213"/>
      <c r="C617" s="217"/>
      <c r="D617" s="299" t="s">
        <v>475</v>
      </c>
      <c r="E617" s="217" t="s">
        <v>795</v>
      </c>
      <c r="G617" s="217"/>
      <c r="H617" s="217"/>
      <c r="I617" s="213"/>
      <c r="J617" s="217"/>
      <c r="K617" s="217"/>
      <c r="L617" s="217"/>
      <c r="M617" s="217"/>
    </row>
    <row r="618" spans="2:15 2647:2650" ht="14.25" customHeight="1" x14ac:dyDescent="0.2">
      <c r="B618" s="213"/>
      <c r="D618" s="299" t="s">
        <v>751</v>
      </c>
      <c r="E618" s="217" t="s">
        <v>795</v>
      </c>
      <c r="G618" s="217"/>
      <c r="H618" s="217"/>
      <c r="I618" s="213"/>
      <c r="J618" s="217"/>
      <c r="K618" s="217"/>
      <c r="L618" s="217"/>
      <c r="M618" s="217"/>
    </row>
    <row r="619" spans="2:15 2647:2650" ht="14.25" customHeight="1" x14ac:dyDescent="0.2">
      <c r="B619" s="213"/>
      <c r="C619" s="217"/>
      <c r="D619" s="299" t="s">
        <v>840</v>
      </c>
      <c r="E619" s="217" t="s">
        <v>794</v>
      </c>
      <c r="G619" s="217"/>
      <c r="H619" s="217"/>
      <c r="I619" s="213"/>
      <c r="J619" s="217"/>
      <c r="K619" s="217"/>
      <c r="L619" s="217"/>
      <c r="M619" s="217"/>
    </row>
    <row r="620" spans="2:15 2647:2650" ht="14.25" customHeight="1" x14ac:dyDescent="0.2">
      <c r="B620" s="213"/>
      <c r="D620" s="299" t="s">
        <v>474</v>
      </c>
      <c r="E620" s="217" t="s">
        <v>795</v>
      </c>
      <c r="G620" s="217"/>
      <c r="H620" s="217"/>
      <c r="I620" s="213"/>
      <c r="J620" s="217"/>
      <c r="K620" s="217"/>
      <c r="L620" s="217"/>
      <c r="M620" s="217"/>
    </row>
    <row r="621" spans="2:15 2647:2650" ht="14.25" customHeight="1" x14ac:dyDescent="0.2">
      <c r="B621" s="39"/>
      <c r="D621" s="299" t="s">
        <v>439</v>
      </c>
      <c r="E621" s="217" t="s">
        <v>794</v>
      </c>
      <c r="G621" s="217"/>
      <c r="H621" s="217"/>
      <c r="I621" s="213"/>
      <c r="J621" s="217"/>
      <c r="K621" s="217"/>
      <c r="L621" s="217"/>
      <c r="M621" s="217"/>
    </row>
    <row r="622" spans="2:15 2647:2650" ht="14.25" customHeight="1" x14ac:dyDescent="0.2">
      <c r="B622" s="39"/>
      <c r="D622" s="299" t="s">
        <v>473</v>
      </c>
      <c r="E622" s="217" t="s">
        <v>795</v>
      </c>
      <c r="G622" s="217"/>
      <c r="H622" s="217"/>
      <c r="I622" s="213"/>
      <c r="J622" s="217"/>
      <c r="K622" s="217"/>
      <c r="L622" s="217"/>
      <c r="M622" s="217"/>
    </row>
    <row r="623" spans="2:15 2647:2650" ht="14.25" customHeight="1" x14ac:dyDescent="0.2">
      <c r="B623" s="39"/>
      <c r="D623" s="299" t="s">
        <v>262</v>
      </c>
      <c r="E623" s="46" t="s">
        <v>793</v>
      </c>
      <c r="G623" s="217"/>
      <c r="H623" s="217"/>
      <c r="I623" s="213"/>
      <c r="J623" s="217"/>
      <c r="K623" s="217"/>
      <c r="L623" s="217"/>
      <c r="M623" s="217"/>
    </row>
    <row r="624" spans="2:15 2647:2650" ht="14.25" customHeight="1" x14ac:dyDescent="0.2">
      <c r="B624" s="39"/>
      <c r="D624" s="299" t="s">
        <v>284</v>
      </c>
      <c r="E624" s="46" t="s">
        <v>793</v>
      </c>
      <c r="G624" s="217"/>
      <c r="H624" s="217"/>
      <c r="I624" s="213"/>
      <c r="J624" s="217"/>
      <c r="K624" s="217"/>
      <c r="L624" s="217"/>
      <c r="M624" s="217"/>
    </row>
    <row r="625" spans="2:13" ht="14.25" customHeight="1" x14ac:dyDescent="0.2">
      <c r="B625" s="39"/>
      <c r="C625" s="46"/>
      <c r="D625" s="299" t="s">
        <v>480</v>
      </c>
      <c r="E625" s="217" t="s">
        <v>795</v>
      </c>
      <c r="G625" s="217"/>
      <c r="H625" s="217"/>
      <c r="I625" s="213"/>
      <c r="J625" s="217"/>
      <c r="K625" s="217"/>
      <c r="L625" s="217"/>
      <c r="M625" s="217"/>
    </row>
    <row r="626" spans="2:13" ht="14.25" customHeight="1" x14ac:dyDescent="0.2">
      <c r="B626" s="39"/>
      <c r="D626" s="299" t="s">
        <v>263</v>
      </c>
      <c r="E626" s="217" t="s">
        <v>795</v>
      </c>
      <c r="G626" s="217"/>
      <c r="H626" s="217"/>
      <c r="I626" s="213"/>
      <c r="J626" s="217"/>
      <c r="K626" s="217"/>
      <c r="L626" s="217"/>
      <c r="M626" s="217"/>
    </row>
    <row r="627" spans="2:13" ht="14.25" customHeight="1" x14ac:dyDescent="0.2">
      <c r="B627" s="39"/>
      <c r="D627" s="299" t="s">
        <v>171</v>
      </c>
      <c r="E627" s="46" t="s">
        <v>793</v>
      </c>
      <c r="G627" s="217"/>
      <c r="H627" s="217"/>
      <c r="I627" s="213"/>
      <c r="J627" s="217"/>
      <c r="K627" s="217"/>
      <c r="L627" s="217"/>
      <c r="M627" s="217"/>
    </row>
    <row r="628" spans="2:13" ht="14.25" customHeight="1" x14ac:dyDescent="0.2">
      <c r="B628" s="39"/>
      <c r="D628" s="299" t="s">
        <v>204</v>
      </c>
      <c r="E628" s="217" t="s">
        <v>795</v>
      </c>
      <c r="G628" s="217"/>
      <c r="H628" s="217"/>
      <c r="I628" s="213"/>
      <c r="J628" s="217"/>
      <c r="K628" s="217"/>
      <c r="L628" s="217"/>
      <c r="M628" s="217"/>
    </row>
    <row r="629" spans="2:13" ht="14.25" customHeight="1" x14ac:dyDescent="0.2">
      <c r="B629" s="39"/>
      <c r="D629" s="301" t="s">
        <v>791</v>
      </c>
      <c r="E629" s="217" t="s">
        <v>795</v>
      </c>
      <c r="G629" s="217"/>
      <c r="H629" s="217"/>
      <c r="I629" s="213"/>
      <c r="J629" s="217"/>
      <c r="K629" s="217"/>
      <c r="L629" s="217"/>
      <c r="M629" s="217"/>
    </row>
    <row r="630" spans="2:13" ht="14.25" customHeight="1" x14ac:dyDescent="0.2">
      <c r="B630" s="39"/>
      <c r="D630" s="301" t="s">
        <v>785</v>
      </c>
      <c r="E630" s="217" t="s">
        <v>795</v>
      </c>
      <c r="G630" s="217"/>
      <c r="H630" s="217"/>
      <c r="I630" s="213"/>
      <c r="J630" s="217"/>
      <c r="K630" s="217"/>
      <c r="L630" s="217"/>
      <c r="M630" s="217"/>
    </row>
    <row r="631" spans="2:13" ht="14.25" customHeight="1" x14ac:dyDescent="0.2">
      <c r="B631" s="39"/>
      <c r="C631" s="46"/>
      <c r="D631" s="299" t="s">
        <v>638</v>
      </c>
      <c r="E631" s="217" t="s">
        <v>795</v>
      </c>
      <c r="G631" s="217"/>
      <c r="H631" s="217"/>
      <c r="I631" s="213"/>
      <c r="J631" s="217"/>
      <c r="K631" s="217"/>
      <c r="L631" s="217"/>
      <c r="M631" s="217"/>
    </row>
    <row r="632" spans="2:13" ht="14.25" customHeight="1" x14ac:dyDescent="0.2">
      <c r="B632" s="39"/>
      <c r="D632" s="299" t="s">
        <v>192</v>
      </c>
      <c r="E632" s="217" t="s">
        <v>795</v>
      </c>
      <c r="G632" s="217"/>
      <c r="H632" s="217"/>
      <c r="I632" s="213"/>
      <c r="J632" s="217"/>
      <c r="K632" s="217"/>
      <c r="L632" s="217"/>
      <c r="M632" s="217"/>
    </row>
    <row r="633" spans="2:13" ht="14.25" customHeight="1" x14ac:dyDescent="0.2">
      <c r="B633" s="215"/>
      <c r="D633" s="299" t="s">
        <v>190</v>
      </c>
      <c r="E633" s="46" t="s">
        <v>793</v>
      </c>
      <c r="G633" s="217"/>
      <c r="H633" s="217"/>
      <c r="I633" s="213"/>
      <c r="J633" s="217"/>
      <c r="K633" s="217"/>
      <c r="L633" s="217"/>
      <c r="M633" s="217"/>
    </row>
    <row r="634" spans="2:13" ht="14.25" customHeight="1" x14ac:dyDescent="0.2">
      <c r="B634" s="215"/>
      <c r="D634" s="299" t="s">
        <v>285</v>
      </c>
      <c r="E634" s="46" t="s">
        <v>793</v>
      </c>
      <c r="G634" s="217"/>
      <c r="H634" s="217"/>
      <c r="I634" s="213"/>
      <c r="J634" s="217"/>
      <c r="K634" s="217"/>
      <c r="L634" s="217"/>
      <c r="M634" s="217"/>
    </row>
    <row r="635" spans="2:13" ht="14.25" customHeight="1" x14ac:dyDescent="0.2">
      <c r="B635" s="39"/>
      <c r="C635" s="46"/>
      <c r="D635" s="299" t="s">
        <v>164</v>
      </c>
      <c r="E635" s="217" t="s">
        <v>794</v>
      </c>
      <c r="G635" s="217"/>
      <c r="H635" s="217"/>
      <c r="I635" s="213"/>
      <c r="J635" s="217"/>
      <c r="K635" s="217"/>
      <c r="L635" s="217"/>
      <c r="M635" s="217"/>
    </row>
    <row r="636" spans="2:13" ht="14.25" customHeight="1" x14ac:dyDescent="0.2">
      <c r="B636" s="39"/>
      <c r="C636" s="46"/>
      <c r="D636" s="299" t="s">
        <v>160</v>
      </c>
      <c r="E636" s="46" t="s">
        <v>793</v>
      </c>
      <c r="G636" s="217"/>
      <c r="H636" s="217"/>
      <c r="I636" s="213"/>
      <c r="J636" s="217"/>
      <c r="K636" s="217"/>
      <c r="L636" s="217"/>
      <c r="M636" s="217"/>
    </row>
    <row r="637" spans="2:13" ht="14.25" customHeight="1" x14ac:dyDescent="0.2">
      <c r="B637" s="39"/>
      <c r="C637" s="217"/>
      <c r="D637" s="299" t="s">
        <v>676</v>
      </c>
      <c r="E637" s="46" t="s">
        <v>793</v>
      </c>
      <c r="G637" s="217"/>
      <c r="H637" s="217"/>
      <c r="I637" s="213"/>
      <c r="J637" s="217"/>
      <c r="K637" s="217"/>
      <c r="L637" s="217"/>
      <c r="M637" s="217"/>
    </row>
    <row r="638" spans="2:13" ht="14.25" customHeight="1" x14ac:dyDescent="0.2">
      <c r="B638" s="39"/>
      <c r="C638" s="46"/>
      <c r="D638" s="299" t="s">
        <v>157</v>
      </c>
      <c r="E638" s="217" t="s">
        <v>795</v>
      </c>
      <c r="G638" s="217"/>
      <c r="H638" s="217"/>
      <c r="I638" s="213"/>
      <c r="J638" s="217"/>
      <c r="K638" s="217"/>
      <c r="L638" s="217"/>
      <c r="M638" s="217"/>
    </row>
    <row r="639" spans="2:13" ht="14.25" customHeight="1" x14ac:dyDescent="0.2">
      <c r="B639" s="39"/>
      <c r="C639" s="46"/>
      <c r="D639" s="299" t="s">
        <v>151</v>
      </c>
      <c r="E639" s="217" t="s">
        <v>794</v>
      </c>
      <c r="G639" s="217"/>
      <c r="H639" s="217"/>
      <c r="I639" s="213"/>
      <c r="J639" s="217"/>
      <c r="K639" s="217"/>
      <c r="L639" s="217"/>
      <c r="M639" s="217"/>
    </row>
    <row r="640" spans="2:13" ht="14.25" customHeight="1" x14ac:dyDescent="0.2">
      <c r="B640" s="39"/>
      <c r="C640" s="46"/>
      <c r="D640" s="299" t="s">
        <v>141</v>
      </c>
      <c r="E640" t="s">
        <v>992</v>
      </c>
      <c r="G640" s="217"/>
      <c r="H640" s="217"/>
      <c r="I640" s="213"/>
      <c r="J640" s="217"/>
      <c r="K640" s="217"/>
      <c r="L640" s="217"/>
      <c r="M640" s="217"/>
    </row>
    <row r="641" spans="2:13" ht="14.25" customHeight="1" x14ac:dyDescent="0.2">
      <c r="B641" s="39"/>
      <c r="C641" s="46"/>
      <c r="D641" s="299" t="s">
        <v>140</v>
      </c>
      <c r="E641" s="46" t="s">
        <v>793</v>
      </c>
      <c r="G641" s="217"/>
      <c r="H641" s="217"/>
      <c r="I641" s="213"/>
      <c r="J641" s="217"/>
      <c r="K641" s="217"/>
      <c r="L641" s="217"/>
      <c r="M641" s="217"/>
    </row>
    <row r="642" spans="2:13" ht="14.25" customHeight="1" x14ac:dyDescent="0.2">
      <c r="B642" s="39"/>
      <c r="C642" s="46"/>
      <c r="D642" s="299" t="s">
        <v>129</v>
      </c>
      <c r="E642" s="217" t="s">
        <v>795</v>
      </c>
      <c r="G642" s="217"/>
      <c r="H642" s="217"/>
      <c r="I642" s="213"/>
      <c r="J642" s="217"/>
      <c r="K642" s="217"/>
      <c r="L642" s="217"/>
      <c r="M642" s="217"/>
    </row>
    <row r="643" spans="2:13" ht="14.25" customHeight="1" x14ac:dyDescent="0.2">
      <c r="B643" s="39"/>
      <c r="C643" s="46"/>
      <c r="D643" s="299" t="s">
        <v>122</v>
      </c>
      <c r="E643" s="217" t="s">
        <v>795</v>
      </c>
      <c r="G643" s="217"/>
      <c r="H643" s="217"/>
      <c r="I643" s="213"/>
      <c r="J643" s="217"/>
      <c r="K643" s="217"/>
      <c r="L643" s="217"/>
      <c r="M643" s="217"/>
    </row>
    <row r="644" spans="2:13" ht="14.25" customHeight="1" x14ac:dyDescent="0.2">
      <c r="B644" s="39"/>
      <c r="C644" s="46"/>
      <c r="D644" s="299" t="s">
        <v>201</v>
      </c>
      <c r="E644" s="46" t="s">
        <v>793</v>
      </c>
      <c r="G644" s="217"/>
      <c r="H644" s="217"/>
      <c r="I644" s="213"/>
      <c r="J644" s="217"/>
      <c r="K644" s="217"/>
      <c r="L644" s="217"/>
      <c r="M644" s="217"/>
    </row>
    <row r="645" spans="2:13" ht="14.25" customHeight="1" x14ac:dyDescent="0.2">
      <c r="D645" s="299" t="s">
        <v>115</v>
      </c>
      <c r="E645" s="46" t="s">
        <v>793</v>
      </c>
      <c r="G645" s="217"/>
      <c r="H645" s="217"/>
      <c r="I645" s="213"/>
      <c r="J645" s="217"/>
      <c r="K645" s="217"/>
      <c r="L645" s="217"/>
      <c r="M645" s="217"/>
    </row>
    <row r="646" spans="2:13" ht="14.25" customHeight="1" x14ac:dyDescent="0.2">
      <c r="D646" s="299" t="s">
        <v>110</v>
      </c>
      <c r="E646" s="46" t="s">
        <v>793</v>
      </c>
      <c r="G646" s="217"/>
      <c r="H646" s="217"/>
      <c r="I646" s="213"/>
      <c r="J646" s="217"/>
      <c r="K646" s="217"/>
      <c r="L646" s="217"/>
      <c r="M646" s="217"/>
    </row>
    <row r="647" spans="2:13" ht="14.25" customHeight="1" x14ac:dyDescent="0.2">
      <c r="D647" s="301" t="s">
        <v>789</v>
      </c>
      <c r="E647" s="46" t="s">
        <v>793</v>
      </c>
      <c r="G647" s="217"/>
      <c r="H647" s="217"/>
      <c r="I647" s="213"/>
      <c r="J647" s="217"/>
      <c r="K647" s="217"/>
      <c r="L647" s="217"/>
      <c r="M647" s="217"/>
    </row>
    <row r="648" spans="2:13" ht="14.25" customHeight="1" x14ac:dyDescent="0.2">
      <c r="D648" s="299" t="s">
        <v>317</v>
      </c>
      <c r="E648" s="46" t="s">
        <v>793</v>
      </c>
      <c r="G648" s="217"/>
      <c r="H648" s="217"/>
      <c r="I648" s="213"/>
      <c r="J648" s="217"/>
      <c r="K648" s="217"/>
      <c r="L648" s="217"/>
      <c r="M648" s="217"/>
    </row>
    <row r="649" spans="2:13" x14ac:dyDescent="0.2">
      <c r="H649" s="212"/>
      <c r="I649" s="213"/>
      <c r="J649" s="217"/>
      <c r="K649" s="217"/>
      <c r="L649" s="217"/>
      <c r="M649" s="217"/>
    </row>
    <row r="650" spans="2:13" x14ac:dyDescent="0.2">
      <c r="H650" s="212"/>
      <c r="I650" s="213"/>
      <c r="J650" s="217"/>
      <c r="K650" s="217"/>
      <c r="L650" s="217"/>
      <c r="M650" s="217"/>
    </row>
    <row r="651" spans="2:13" x14ac:dyDescent="0.2">
      <c r="H651" s="212"/>
      <c r="I651" s="213"/>
      <c r="J651" s="217"/>
      <c r="K651" s="217"/>
      <c r="L651" s="217"/>
      <c r="M651" s="217"/>
    </row>
    <row r="652" spans="2:13" x14ac:dyDescent="0.2">
      <c r="H652" s="212"/>
      <c r="I652" s="213"/>
      <c r="J652" s="217"/>
      <c r="K652" s="217"/>
      <c r="L652" s="217"/>
      <c r="M652" s="217"/>
    </row>
    <row r="653" spans="2:13" x14ac:dyDescent="0.2">
      <c r="H653" s="212"/>
      <c r="I653" s="213"/>
      <c r="J653" s="217"/>
      <c r="K653" s="217"/>
      <c r="L653" s="217"/>
      <c r="M653" s="217"/>
    </row>
    <row r="654" spans="2:13" x14ac:dyDescent="0.2">
      <c r="H654" s="212"/>
      <c r="I654" s="213"/>
      <c r="J654" s="217"/>
      <c r="K654" s="217"/>
      <c r="L654" s="217"/>
      <c r="M654" s="217"/>
    </row>
    <row r="655" spans="2:13" x14ac:dyDescent="0.2">
      <c r="H655" s="212"/>
      <c r="I655" s="213"/>
      <c r="J655" s="217"/>
      <c r="K655" s="217"/>
      <c r="L655" s="217"/>
      <c r="M655" s="217"/>
    </row>
    <row r="656" spans="2:13" x14ac:dyDescent="0.2">
      <c r="H656" s="212"/>
      <c r="I656" s="213"/>
      <c r="J656" s="217"/>
      <c r="K656" s="217"/>
      <c r="L656" s="217"/>
      <c r="M656" s="217"/>
    </row>
    <row r="657" spans="8:13" x14ac:dyDescent="0.2">
      <c r="H657" s="212"/>
      <c r="I657" s="213"/>
      <c r="J657" s="217"/>
      <c r="K657" s="217"/>
      <c r="L657" s="217"/>
      <c r="M657" s="217"/>
    </row>
    <row r="658" spans="8:13" x14ac:dyDescent="0.2">
      <c r="H658" s="212"/>
      <c r="I658" s="213"/>
      <c r="J658" s="217"/>
      <c r="K658" s="217"/>
      <c r="L658" s="217"/>
      <c r="M658" s="217"/>
    </row>
    <row r="659" spans="8:13" x14ac:dyDescent="0.2">
      <c r="H659" s="212"/>
      <c r="I659" s="213"/>
      <c r="J659" s="217"/>
      <c r="K659" s="217"/>
      <c r="L659" s="217"/>
      <c r="M659" s="217"/>
    </row>
    <row r="660" spans="8:13" x14ac:dyDescent="0.2">
      <c r="H660" s="212"/>
      <c r="I660" s="213"/>
      <c r="J660" s="217"/>
      <c r="K660" s="217"/>
      <c r="L660" s="217"/>
      <c r="M660" s="217"/>
    </row>
    <row r="661" spans="8:13" x14ac:dyDescent="0.2">
      <c r="H661" s="212"/>
      <c r="I661" s="213"/>
      <c r="J661" s="217"/>
      <c r="K661" s="217"/>
      <c r="L661" s="217"/>
      <c r="M661" s="217"/>
    </row>
    <row r="662" spans="8:13" x14ac:dyDescent="0.2">
      <c r="H662" s="212"/>
      <c r="I662" s="213"/>
      <c r="J662" s="217"/>
      <c r="K662" s="217"/>
      <c r="L662" s="217"/>
      <c r="M662" s="217"/>
    </row>
    <row r="663" spans="8:13" x14ac:dyDescent="0.2">
      <c r="H663" s="212"/>
      <c r="I663" s="213"/>
      <c r="J663" s="217"/>
      <c r="K663" s="217"/>
      <c r="L663" s="217"/>
      <c r="M663" s="217"/>
    </row>
    <row r="664" spans="8:13" x14ac:dyDescent="0.2">
      <c r="H664" s="212"/>
      <c r="I664" s="213"/>
      <c r="J664" s="217"/>
      <c r="K664" s="217"/>
      <c r="L664" s="217"/>
      <c r="M664" s="217"/>
    </row>
    <row r="665" spans="8:13" x14ac:dyDescent="0.2">
      <c r="H665" s="212"/>
      <c r="I665" s="213"/>
      <c r="J665" s="217"/>
      <c r="K665" s="217"/>
      <c r="L665" s="217"/>
      <c r="M665" s="217"/>
    </row>
    <row r="666" spans="8:13" x14ac:dyDescent="0.2">
      <c r="H666" s="212"/>
      <c r="I666" s="213"/>
      <c r="J666" s="217"/>
      <c r="K666" s="217"/>
      <c r="L666" s="217"/>
      <c r="M666" s="217"/>
    </row>
    <row r="667" spans="8:13" x14ac:dyDescent="0.2">
      <c r="H667" s="212"/>
      <c r="I667" s="213"/>
      <c r="J667" s="217"/>
      <c r="K667" s="217"/>
      <c r="L667" s="217"/>
      <c r="M667" s="217"/>
    </row>
    <row r="668" spans="8:13" x14ac:dyDescent="0.2">
      <c r="H668" s="212"/>
      <c r="I668" s="213"/>
      <c r="J668" s="217"/>
      <c r="K668" s="217"/>
      <c r="L668" s="217"/>
      <c r="M668" s="217"/>
    </row>
    <row r="669" spans="8:13" x14ac:dyDescent="0.2">
      <c r="H669" s="212"/>
      <c r="I669" s="213"/>
      <c r="J669" s="217"/>
      <c r="K669" s="217"/>
      <c r="L669" s="217"/>
      <c r="M669" s="217"/>
    </row>
    <row r="670" spans="8:13" x14ac:dyDescent="0.2">
      <c r="H670" s="212"/>
      <c r="I670" s="213"/>
      <c r="J670" s="217"/>
      <c r="K670" s="217"/>
      <c r="L670" s="217"/>
      <c r="M670" s="217"/>
    </row>
    <row r="671" spans="8:13" x14ac:dyDescent="0.2">
      <c r="H671" s="212"/>
      <c r="I671" s="213"/>
      <c r="J671" s="217"/>
      <c r="K671" s="217"/>
      <c r="L671" s="217"/>
      <c r="M671" s="217"/>
    </row>
  </sheetData>
  <sortState xmlns:xlrd2="http://schemas.microsoft.com/office/spreadsheetml/2017/richdata2" ref="A66:CWY615">
    <sortCondition ref="D66:D615"/>
  </sortState>
  <pageMargins left="0.7" right="0.7" top="0.75" bottom="0.75" header="0.3" footer="0.3"/>
  <pageSetup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6DC23-CFC1-44A2-B5F8-C930FCEB784F}">
  <dimension ref="A1:CK33"/>
  <sheetViews>
    <sheetView workbookViewId="0">
      <selection activeCell="CA12" sqref="CA12"/>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137</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833</v>
      </c>
      <c r="C3" s="2" t="s">
        <v>268</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176</v>
      </c>
      <c r="C4" s="2" t="s">
        <v>145</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1202</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44717</v>
      </c>
      <c r="C8" s="5"/>
      <c r="D8" s="6"/>
      <c r="E8" s="408" t="s">
        <v>99</v>
      </c>
      <c r="F8" s="409"/>
      <c r="G8" s="7"/>
      <c r="H8" s="427" t="s">
        <v>296</v>
      </c>
      <c r="I8" s="427"/>
      <c r="J8" s="427"/>
      <c r="K8" s="427"/>
      <c r="L8" s="418"/>
      <c r="M8" s="418"/>
      <c r="N8" s="8"/>
      <c r="O8" s="418" t="s">
        <v>296</v>
      </c>
      <c r="P8" s="418"/>
      <c r="Q8" s="418"/>
      <c r="R8" s="418"/>
      <c r="S8" s="418"/>
      <c r="T8" s="418"/>
      <c r="U8" s="8"/>
      <c r="V8" s="418" t="s">
        <v>296</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184</v>
      </c>
      <c r="C11" s="339" t="s">
        <v>556</v>
      </c>
      <c r="D11" s="249">
        <v>2605</v>
      </c>
      <c r="E11" s="15">
        <f t="shared" ref="E11:E17" si="0">IF(B11="","",M11+T11+AA11+AH11+AO11)</f>
        <v>3</v>
      </c>
      <c r="F11" s="16">
        <f t="shared" ref="F11:F17" si="1">IF(B11="","",RANK(E11,E$11:E$31,1))</f>
        <v>1</v>
      </c>
      <c r="G11" s="8">
        <f t="shared" ref="G11:G17" si="2">IF(H$8="","",IF($B11="","",INDEX(PMNumb,MATCH($C11,Boats,0),MATCH(H$8,Windspd,0))))</f>
        <v>88.256</v>
      </c>
      <c r="H11" s="62">
        <f t="shared" ref="H11:H16" si="3">IF($B11="","",TIME(I11,J11,K11))</f>
        <v>3.0520833333333334E-2</v>
      </c>
      <c r="I11" s="65"/>
      <c r="J11" s="65">
        <v>43</v>
      </c>
      <c r="K11" s="65">
        <v>57</v>
      </c>
      <c r="L11" s="34">
        <f t="shared" ref="L11:L17" si="4">IF(OR(H11="DNS",H11="DNF",H11="DSQ",H11="DNC",H11="OCS"),"",IF(H$9="","",IF($B11="","",(H11/(G11/100)))))</f>
        <v>3.4582162496978486E-2</v>
      </c>
      <c r="M11" s="35">
        <f t="shared" ref="M11:M17" si="5">IF(OR(H11="DNS",H11="DNF",H11="DSQ",H11="DNC",H11="OCS"),(COUNTA($B$11:$B$31)+1),IF(H$8="",0,IF($B11="","",RANK(L11,L$11:L$31,1))))</f>
        <v>2</v>
      </c>
      <c r="N11" s="57">
        <f t="shared" ref="N11:N17" si="6">IF(O$8="","",IF($B11="","",INDEX(PMNumb,MATCH($C11,Boats,0),MATCH(O$8,Windspd,0))))</f>
        <v>88.256</v>
      </c>
      <c r="O11" s="62">
        <f t="shared" ref="O11:O17" si="7">IF($B11="","",TIME(P11,Q11,R11))</f>
        <v>3.4143518518518517E-2</v>
      </c>
      <c r="P11" s="65"/>
      <c r="Q11" s="65">
        <v>49</v>
      </c>
      <c r="R11" s="65">
        <v>10</v>
      </c>
      <c r="S11" s="34">
        <f t="shared" ref="S11:S17" si="8">IF(OR(O11="DNS",O11="DNF",O11="DSQ",O11="DNC",O11="OCS"),"",IF(O$9="","",IF($B11="","",(O11/(N11/100)))))</f>
        <v>3.8686909126312681E-2</v>
      </c>
      <c r="T11" s="340">
        <f t="shared" ref="T11:T17" si="9">IF(OR(O11="DNS",O11="DNF",O11="DSQ",O11="DNC",O11="OCS"),(COUNTA($B$11:$B$31)+1),IF(O$8="",0,IF($B11="","",RANK(S11,S$11:S$31,1))))</f>
        <v>1</v>
      </c>
      <c r="U11" s="57">
        <f t="shared" ref="U11:U17" si="10">IF(V$8="","",IF($B11="","",INDEX(PMNumb,MATCH($C11,Boats,0),MATCH(V$8,Windspd,0))))</f>
        <v>88.256</v>
      </c>
      <c r="V11" s="62"/>
      <c r="W11" s="65"/>
      <c r="X11" s="65"/>
      <c r="Y11" s="65"/>
      <c r="Z11" s="34"/>
      <c r="AA11" s="35"/>
      <c r="AB11" s="57"/>
      <c r="AC11" s="62"/>
      <c r="AD11" s="65"/>
      <c r="AE11" s="65"/>
      <c r="AF11" s="65"/>
      <c r="AG11" s="34"/>
      <c r="AH11" s="35"/>
      <c r="AI11" s="57"/>
      <c r="AJ11" s="62"/>
      <c r="AK11" s="65"/>
      <c r="AL11" s="65"/>
      <c r="AM11" s="65"/>
      <c r="AN11" s="34"/>
      <c r="AO11" s="35"/>
      <c r="AR11" s="13" t="str">
        <f t="shared" ref="AR11:AT17" si="11">IF($B11="","",B11)</f>
        <v>Jim Sisson</v>
      </c>
      <c r="AS11" s="13" t="str">
        <f t="shared" si="11"/>
        <v>FSCT0</v>
      </c>
      <c r="AT11" s="13">
        <f t="shared" si="11"/>
        <v>2605</v>
      </c>
      <c r="AU11" s="22">
        <f t="shared" ref="AU11:AU17" si="12">IF($B11="","",IF(M11&gt;0,IF(OR(H11="DNS",H11="DSQ",H11="DNC",H11="OCS"),0,IF(H11="DNF",1,(COUNTIF($H$11:$H$31,"=DNF")+COUNT($L$11:$L$31))-M11+1)),0))</f>
        <v>5</v>
      </c>
      <c r="AV11" s="22">
        <f t="shared" ref="AV11:AV17" si="13">IF($B11="","",IF(T11&gt;0,IF(OR(O11="DNS",O11="DSQ",O11="DNC",O11="OCS"),0,IF(O11="DNF",1,(COUNTIF($O$11:$O$31,"=DNF")+COUNT($S$11:$S$31)-T11+1))),0))</f>
        <v>7</v>
      </c>
      <c r="AW11" s="22">
        <f t="shared" ref="AW11:AW17" si="14">IF($B11="","",IF(AA11&gt;0,IF(OR(V11="DNS",V11="DSQ",V11="DNC",V11="OCS"),0,IF(V11="DNF",1,(COUNTIF($V$11:$V$31,"=DNF")+COUNT($Z$11:$Z$31))-AA11+1)),0))</f>
        <v>0</v>
      </c>
      <c r="AX11" s="22">
        <f t="shared" ref="AX11:AX17" si="15">IF($B11="","",IF(AH11&gt;0,IF(OR(AC11="DNS",AC11="DSQ",AC11="DNC",AC11="OCS"),0,IF(AC11="DNF",1,(COUNTIF($AC$11:$AC$31,"=DNF")+COUNT($AG$11:$AG$31))-AH11+1)),0))</f>
        <v>0</v>
      </c>
      <c r="AY11" s="22">
        <f t="shared" ref="AY11:AY17" si="16">IF($B11="","",IF(AO11&gt;0,IF(OR(AJ11="DNS",AJ11="DSQ",AJ11="DNC",AJ11="OCS"),0,IF(AJ11="DNF",1,(COUNTIF($AJ$11:$AJ$31,"=DNF")+COUNT($AN$11:$AN$31))-AO11+1)),0))</f>
        <v>0</v>
      </c>
      <c r="BA11" s="13" t="s">
        <v>184</v>
      </c>
      <c r="BB11" s="13" t="s">
        <v>224</v>
      </c>
      <c r="BC11" s="13">
        <v>2605</v>
      </c>
      <c r="BD11" s="66" t="s">
        <v>609</v>
      </c>
      <c r="BE11" s="22" t="s">
        <v>609</v>
      </c>
      <c r="BF11" s="22" t="s">
        <v>609</v>
      </c>
      <c r="BG11" s="66" t="s">
        <v>609</v>
      </c>
      <c r="BH11" s="22" t="s">
        <v>609</v>
      </c>
      <c r="BI11" s="22" t="s">
        <v>609</v>
      </c>
      <c r="BJ11" s="66" t="s">
        <v>609</v>
      </c>
      <c r="BK11" s="22" t="s">
        <v>609</v>
      </c>
      <c r="BL11" s="22" t="s">
        <v>609</v>
      </c>
      <c r="BM11" s="66" t="s">
        <v>609</v>
      </c>
      <c r="BN11" s="22" t="s">
        <v>609</v>
      </c>
      <c r="BO11" s="22" t="s">
        <v>609</v>
      </c>
      <c r="BP11" s="66" t="s">
        <v>609</v>
      </c>
      <c r="BQ11" s="22" t="s">
        <v>609</v>
      </c>
      <c r="BR11" s="22" t="s">
        <v>609</v>
      </c>
      <c r="BT11" s="13" t="s">
        <v>184</v>
      </c>
      <c r="BU11" s="13" t="s">
        <v>224</v>
      </c>
      <c r="BV11" s="13">
        <v>2605</v>
      </c>
      <c r="BW11" s="66">
        <v>3.0520833333333334E-2</v>
      </c>
      <c r="BX11" s="22">
        <v>1</v>
      </c>
      <c r="BY11" s="22">
        <v>4</v>
      </c>
      <c r="BZ11" s="66">
        <v>3.4143518518518517E-2</v>
      </c>
      <c r="CA11" s="22">
        <v>1</v>
      </c>
      <c r="CB11" s="22">
        <v>5</v>
      </c>
      <c r="CC11" s="66">
        <v>0</v>
      </c>
      <c r="CD11" s="22" t="s">
        <v>609</v>
      </c>
      <c r="CE11" s="22" t="s">
        <v>609</v>
      </c>
      <c r="CF11" s="66">
        <v>0</v>
      </c>
      <c r="CG11" s="22" t="s">
        <v>609</v>
      </c>
      <c r="CH11" s="22" t="s">
        <v>609</v>
      </c>
      <c r="CI11" s="66">
        <v>0</v>
      </c>
      <c r="CJ11" s="22" t="s">
        <v>609</v>
      </c>
      <c r="CK11" s="22" t="s">
        <v>609</v>
      </c>
    </row>
    <row r="12" spans="1:89" ht="15" customHeight="1" x14ac:dyDescent="0.2">
      <c r="A12" s="252">
        <v>2</v>
      </c>
      <c r="B12" s="61" t="s">
        <v>213</v>
      </c>
      <c r="C12" s="339" t="s">
        <v>224</v>
      </c>
      <c r="D12" s="249">
        <v>3387</v>
      </c>
      <c r="E12" s="15">
        <f t="shared" si="0"/>
        <v>3</v>
      </c>
      <c r="F12" s="16">
        <f t="shared" si="1"/>
        <v>1</v>
      </c>
      <c r="G12" s="8">
        <f t="shared" si="2"/>
        <v>92.1</v>
      </c>
      <c r="H12" s="62">
        <f t="shared" si="3"/>
        <v>3.0601851851851852E-2</v>
      </c>
      <c r="I12" s="65"/>
      <c r="J12" s="65">
        <v>44</v>
      </c>
      <c r="K12" s="65">
        <v>4</v>
      </c>
      <c r="L12" s="34">
        <f t="shared" si="4"/>
        <v>3.3226766397233286E-2</v>
      </c>
      <c r="M12" s="35">
        <f t="shared" si="5"/>
        <v>1</v>
      </c>
      <c r="N12" s="57">
        <f t="shared" si="6"/>
        <v>92.1</v>
      </c>
      <c r="O12" s="62">
        <f t="shared" si="7"/>
        <v>3.5671296296296298E-2</v>
      </c>
      <c r="P12" s="65"/>
      <c r="Q12" s="65">
        <v>51</v>
      </c>
      <c r="R12" s="65">
        <v>22</v>
      </c>
      <c r="S12" s="34">
        <f t="shared" si="8"/>
        <v>3.8731049181646361E-2</v>
      </c>
      <c r="T12" s="35">
        <f t="shared" si="9"/>
        <v>2</v>
      </c>
      <c r="U12" s="57">
        <f t="shared" si="10"/>
        <v>92.1</v>
      </c>
      <c r="V12" s="62"/>
      <c r="W12" s="65"/>
      <c r="X12" s="65"/>
      <c r="Y12" s="65"/>
      <c r="Z12" s="34"/>
      <c r="AA12" s="35"/>
      <c r="AB12" s="57"/>
      <c r="AC12" s="62"/>
      <c r="AD12" s="65"/>
      <c r="AE12" s="65"/>
      <c r="AF12" s="65"/>
      <c r="AG12" s="34"/>
      <c r="AH12" s="35"/>
      <c r="AI12" s="57"/>
      <c r="AJ12" s="62"/>
      <c r="AK12" s="65"/>
      <c r="AL12" s="65"/>
      <c r="AM12" s="65"/>
      <c r="AN12" s="34"/>
      <c r="AO12" s="35"/>
      <c r="AR12" s="13" t="str">
        <f t="shared" si="11"/>
        <v>Sally Morriss</v>
      </c>
      <c r="AS12" s="13" t="str">
        <f t="shared" si="11"/>
        <v>FSCT</v>
      </c>
      <c r="AT12" s="13">
        <f t="shared" si="11"/>
        <v>3387</v>
      </c>
      <c r="AU12" s="22">
        <f t="shared" si="12"/>
        <v>6</v>
      </c>
      <c r="AV12" s="22">
        <f t="shared" si="13"/>
        <v>6</v>
      </c>
      <c r="AW12" s="22">
        <f t="shared" si="14"/>
        <v>0</v>
      </c>
      <c r="AX12" s="22">
        <f t="shared" si="15"/>
        <v>0</v>
      </c>
      <c r="AY12" s="22">
        <f t="shared" si="16"/>
        <v>0</v>
      </c>
      <c r="BA12" s="13" t="s">
        <v>213</v>
      </c>
      <c r="BB12" s="13" t="s">
        <v>224</v>
      </c>
      <c r="BC12" s="13">
        <v>3387</v>
      </c>
      <c r="BD12" s="66" t="s">
        <v>609</v>
      </c>
      <c r="BE12" s="22" t="s">
        <v>609</v>
      </c>
      <c r="BF12" s="22" t="s">
        <v>609</v>
      </c>
      <c r="BG12" s="66" t="s">
        <v>609</v>
      </c>
      <c r="BH12" s="22" t="s">
        <v>609</v>
      </c>
      <c r="BI12" s="22" t="s">
        <v>609</v>
      </c>
      <c r="BJ12" s="66" t="s">
        <v>609</v>
      </c>
      <c r="BK12" s="22" t="s">
        <v>609</v>
      </c>
      <c r="BL12" s="22" t="s">
        <v>609</v>
      </c>
      <c r="BM12" s="66" t="s">
        <v>609</v>
      </c>
      <c r="BN12" s="22" t="s">
        <v>609</v>
      </c>
      <c r="BO12" s="22" t="s">
        <v>609</v>
      </c>
      <c r="BP12" s="66" t="s">
        <v>609</v>
      </c>
      <c r="BQ12" s="22" t="s">
        <v>609</v>
      </c>
      <c r="BR12" s="22" t="s">
        <v>609</v>
      </c>
      <c r="BT12" s="13" t="s">
        <v>213</v>
      </c>
      <c r="BU12" s="13" t="s">
        <v>224</v>
      </c>
      <c r="BV12" s="13">
        <v>3387</v>
      </c>
      <c r="BW12" s="66">
        <v>3.0601851851851852E-2</v>
      </c>
      <c r="BX12" s="22">
        <v>2</v>
      </c>
      <c r="BY12" s="22">
        <v>3</v>
      </c>
      <c r="BZ12" s="66">
        <v>3.5671296296296298E-2</v>
      </c>
      <c r="CA12" s="22">
        <v>3</v>
      </c>
      <c r="CB12" s="22">
        <v>3</v>
      </c>
      <c r="CC12" s="66">
        <v>0</v>
      </c>
      <c r="CD12" s="22" t="s">
        <v>609</v>
      </c>
      <c r="CE12" s="22" t="s">
        <v>609</v>
      </c>
      <c r="CF12" s="66">
        <v>0</v>
      </c>
      <c r="CG12" s="22" t="s">
        <v>609</v>
      </c>
      <c r="CH12" s="22" t="s">
        <v>609</v>
      </c>
      <c r="CI12" s="66">
        <v>0</v>
      </c>
      <c r="CJ12" s="22" t="s">
        <v>609</v>
      </c>
      <c r="CK12" s="22" t="s">
        <v>609</v>
      </c>
    </row>
    <row r="13" spans="1:89" ht="15" customHeight="1" x14ac:dyDescent="0.2">
      <c r="A13" s="252">
        <f>F13</f>
        <v>3</v>
      </c>
      <c r="B13" s="61" t="s">
        <v>406</v>
      </c>
      <c r="C13" s="339" t="s">
        <v>556</v>
      </c>
      <c r="D13" s="249">
        <v>5634</v>
      </c>
      <c r="E13" s="15">
        <f t="shared" si="0"/>
        <v>6</v>
      </c>
      <c r="F13" s="16">
        <f t="shared" si="1"/>
        <v>3</v>
      </c>
      <c r="G13" s="8">
        <f t="shared" si="2"/>
        <v>88.256</v>
      </c>
      <c r="H13" s="62">
        <f t="shared" si="3"/>
        <v>3.0682870370370371E-2</v>
      </c>
      <c r="I13" s="65"/>
      <c r="J13" s="65">
        <v>44</v>
      </c>
      <c r="K13" s="65">
        <v>11</v>
      </c>
      <c r="L13" s="34">
        <f t="shared" si="4"/>
        <v>3.4765761387747431E-2</v>
      </c>
      <c r="M13" s="35">
        <f t="shared" si="5"/>
        <v>3</v>
      </c>
      <c r="N13" s="57">
        <f t="shared" si="6"/>
        <v>88.256</v>
      </c>
      <c r="O13" s="62">
        <f t="shared" si="7"/>
        <v>3.5034722222222224E-2</v>
      </c>
      <c r="P13" s="65"/>
      <c r="Q13" s="65">
        <v>50</v>
      </c>
      <c r="R13" s="65">
        <v>27</v>
      </c>
      <c r="S13" s="34">
        <f t="shared" si="8"/>
        <v>3.969670302554186E-2</v>
      </c>
      <c r="T13" s="35">
        <f t="shared" si="9"/>
        <v>3</v>
      </c>
      <c r="U13" s="57">
        <f t="shared" si="10"/>
        <v>88.256</v>
      </c>
      <c r="V13" s="62"/>
      <c r="W13" s="65"/>
      <c r="X13" s="65"/>
      <c r="Y13" s="65"/>
      <c r="Z13" s="34"/>
      <c r="AA13" s="35"/>
      <c r="AB13" s="57"/>
      <c r="AC13" s="62"/>
      <c r="AD13" s="65"/>
      <c r="AE13" s="65"/>
      <c r="AF13" s="65"/>
      <c r="AG13" s="34"/>
      <c r="AH13" s="35"/>
      <c r="AI13" s="57"/>
      <c r="AJ13" s="62"/>
      <c r="AK13" s="65"/>
      <c r="AL13" s="65"/>
      <c r="AM13" s="65"/>
      <c r="AN13" s="34"/>
      <c r="AO13" s="35"/>
      <c r="AR13" s="13" t="str">
        <f t="shared" si="11"/>
        <v>Bill Massey</v>
      </c>
      <c r="AS13" s="13" t="str">
        <f t="shared" si="11"/>
        <v>FSCT0</v>
      </c>
      <c r="AT13" s="13">
        <f t="shared" si="11"/>
        <v>5634</v>
      </c>
      <c r="AU13" s="22">
        <f t="shared" si="12"/>
        <v>4</v>
      </c>
      <c r="AV13" s="22">
        <f t="shared" si="13"/>
        <v>5</v>
      </c>
      <c r="AW13" s="22">
        <f t="shared" si="14"/>
        <v>0</v>
      </c>
      <c r="AX13" s="22">
        <f t="shared" si="15"/>
        <v>0</v>
      </c>
      <c r="AY13" s="22">
        <f t="shared" si="16"/>
        <v>0</v>
      </c>
      <c r="BA13" s="13" t="s">
        <v>406</v>
      </c>
      <c r="BB13" s="13" t="s">
        <v>224</v>
      </c>
      <c r="BC13" s="13">
        <v>5634</v>
      </c>
      <c r="BD13" s="66" t="s">
        <v>609</v>
      </c>
      <c r="BE13" s="22" t="s">
        <v>609</v>
      </c>
      <c r="BF13" s="22" t="s">
        <v>609</v>
      </c>
      <c r="BG13" s="66" t="s">
        <v>609</v>
      </c>
      <c r="BH13" s="22" t="s">
        <v>609</v>
      </c>
      <c r="BI13" s="22" t="s">
        <v>609</v>
      </c>
      <c r="BJ13" s="66" t="s">
        <v>609</v>
      </c>
      <c r="BK13" s="22" t="s">
        <v>609</v>
      </c>
      <c r="BL13" s="22" t="s">
        <v>609</v>
      </c>
      <c r="BM13" s="66" t="s">
        <v>609</v>
      </c>
      <c r="BN13" s="22" t="s">
        <v>609</v>
      </c>
      <c r="BO13" s="22" t="s">
        <v>609</v>
      </c>
      <c r="BP13" s="66" t="s">
        <v>609</v>
      </c>
      <c r="BQ13" s="22" t="s">
        <v>609</v>
      </c>
      <c r="BR13" s="22" t="s">
        <v>609</v>
      </c>
      <c r="BT13" s="13" t="s">
        <v>406</v>
      </c>
      <c r="BU13" s="13" t="s">
        <v>224</v>
      </c>
      <c r="BV13" s="13">
        <v>5634</v>
      </c>
      <c r="BW13" s="66">
        <v>3.0682870370370371E-2</v>
      </c>
      <c r="BX13" s="22">
        <v>3</v>
      </c>
      <c r="BY13" s="22">
        <v>2</v>
      </c>
      <c r="BZ13" s="66">
        <v>3.5034722222222224E-2</v>
      </c>
      <c r="CA13" s="22">
        <v>2</v>
      </c>
      <c r="CB13" s="22">
        <v>4</v>
      </c>
      <c r="CC13" s="66">
        <v>0</v>
      </c>
      <c r="CD13" s="22" t="s">
        <v>609</v>
      </c>
      <c r="CE13" s="22" t="s">
        <v>609</v>
      </c>
      <c r="CF13" s="66">
        <v>0</v>
      </c>
      <c r="CG13" s="22" t="s">
        <v>609</v>
      </c>
      <c r="CH13" s="22" t="s">
        <v>609</v>
      </c>
      <c r="CI13" s="66">
        <v>0</v>
      </c>
      <c r="CJ13" s="22" t="s">
        <v>609</v>
      </c>
      <c r="CK13" s="22" t="s">
        <v>609</v>
      </c>
    </row>
    <row r="14" spans="1:89" ht="15" customHeight="1" x14ac:dyDescent="0.2">
      <c r="A14" s="252">
        <f>F14</f>
        <v>4</v>
      </c>
      <c r="B14" s="61" t="s">
        <v>153</v>
      </c>
      <c r="C14" s="339" t="s">
        <v>565</v>
      </c>
      <c r="D14" s="249">
        <v>3820</v>
      </c>
      <c r="E14" s="15">
        <f t="shared" si="0"/>
        <v>9</v>
      </c>
      <c r="F14" s="16">
        <f t="shared" si="1"/>
        <v>4</v>
      </c>
      <c r="G14" s="8">
        <f t="shared" si="2"/>
        <v>81.754999999999995</v>
      </c>
      <c r="H14" s="62">
        <f t="shared" si="3"/>
        <v>2.9374999999999998E-2</v>
      </c>
      <c r="I14" s="65"/>
      <c r="J14" s="65">
        <v>42</v>
      </c>
      <c r="K14" s="65">
        <v>18</v>
      </c>
      <c r="L14" s="34">
        <f t="shared" si="4"/>
        <v>3.5930524126964708E-2</v>
      </c>
      <c r="M14" s="35">
        <f t="shared" si="5"/>
        <v>5</v>
      </c>
      <c r="N14" s="57">
        <f t="shared" si="6"/>
        <v>81.754999999999995</v>
      </c>
      <c r="O14" s="62">
        <f t="shared" si="7"/>
        <v>3.3726851851851855E-2</v>
      </c>
      <c r="P14" s="65"/>
      <c r="Q14" s="65">
        <v>48</v>
      </c>
      <c r="R14" s="65">
        <v>34</v>
      </c>
      <c r="S14" s="34">
        <f t="shared" si="8"/>
        <v>4.1253564738366895E-2</v>
      </c>
      <c r="T14" s="340">
        <f t="shared" si="9"/>
        <v>4</v>
      </c>
      <c r="U14" s="57">
        <f t="shared" si="10"/>
        <v>81.754999999999995</v>
      </c>
      <c r="V14" s="62"/>
      <c r="W14" s="65"/>
      <c r="X14" s="65"/>
      <c r="Y14" s="65"/>
      <c r="Z14" s="34"/>
      <c r="AA14" s="35"/>
      <c r="AB14" s="57"/>
      <c r="AC14" s="62"/>
      <c r="AD14" s="65"/>
      <c r="AE14" s="65"/>
      <c r="AF14" s="65"/>
      <c r="AG14" s="34"/>
      <c r="AH14" s="35"/>
      <c r="AI14" s="57"/>
      <c r="AJ14" s="62"/>
      <c r="AK14" s="65"/>
      <c r="AL14" s="65"/>
      <c r="AM14" s="65"/>
      <c r="AN14" s="34"/>
      <c r="AO14" s="35"/>
      <c r="AR14" s="13" t="str">
        <f t="shared" si="11"/>
        <v>Richard May</v>
      </c>
      <c r="AS14" s="13" t="str">
        <f t="shared" si="11"/>
        <v>TH0</v>
      </c>
      <c r="AT14" s="13">
        <f t="shared" si="11"/>
        <v>3820</v>
      </c>
      <c r="AU14" s="22">
        <f t="shared" si="12"/>
        <v>2</v>
      </c>
      <c r="AV14" s="22">
        <f t="shared" si="13"/>
        <v>4</v>
      </c>
      <c r="AW14" s="22">
        <f t="shared" si="14"/>
        <v>0</v>
      </c>
      <c r="AX14" s="22">
        <f t="shared" si="15"/>
        <v>0</v>
      </c>
      <c r="AY14" s="22">
        <f t="shared" si="16"/>
        <v>0</v>
      </c>
      <c r="BA14" s="13" t="s">
        <v>153</v>
      </c>
      <c r="BB14" s="13" t="s">
        <v>83</v>
      </c>
      <c r="BC14" s="13">
        <v>3820</v>
      </c>
      <c r="BD14" s="66">
        <v>2.9374999999999998E-2</v>
      </c>
      <c r="BE14" s="22">
        <v>2</v>
      </c>
      <c r="BF14" s="22">
        <v>1</v>
      </c>
      <c r="BG14" s="66">
        <v>3.3726851851851855E-2</v>
      </c>
      <c r="BH14" s="22">
        <v>1</v>
      </c>
      <c r="BI14" s="22">
        <v>2</v>
      </c>
      <c r="BJ14" s="66">
        <v>0</v>
      </c>
      <c r="BK14" s="22" t="s">
        <v>609</v>
      </c>
      <c r="BL14" s="22" t="s">
        <v>609</v>
      </c>
      <c r="BM14" s="66">
        <v>0</v>
      </c>
      <c r="BN14" s="22" t="s">
        <v>609</v>
      </c>
      <c r="BO14" s="22" t="s">
        <v>609</v>
      </c>
      <c r="BP14" s="66">
        <v>0</v>
      </c>
      <c r="BQ14" s="22" t="s">
        <v>609</v>
      </c>
      <c r="BR14" s="22" t="s">
        <v>609</v>
      </c>
      <c r="BT14" s="13" t="s">
        <v>153</v>
      </c>
      <c r="BU14" s="13" t="s">
        <v>83</v>
      </c>
      <c r="BV14" s="13">
        <v>3820</v>
      </c>
      <c r="BW14" s="66" t="s">
        <v>609</v>
      </c>
      <c r="BX14" s="22" t="s">
        <v>609</v>
      </c>
      <c r="BY14" s="22" t="s">
        <v>609</v>
      </c>
      <c r="BZ14" s="66" t="s">
        <v>609</v>
      </c>
      <c r="CA14" s="22" t="s">
        <v>609</v>
      </c>
      <c r="CB14" s="22" t="s">
        <v>609</v>
      </c>
      <c r="CC14" s="66" t="s">
        <v>609</v>
      </c>
      <c r="CD14" s="22" t="s">
        <v>609</v>
      </c>
      <c r="CE14" s="22" t="s">
        <v>609</v>
      </c>
      <c r="CF14" s="66" t="s">
        <v>609</v>
      </c>
      <c r="CG14" s="22" t="s">
        <v>609</v>
      </c>
      <c r="CH14" s="22" t="s">
        <v>609</v>
      </c>
      <c r="CI14" s="66" t="s">
        <v>609</v>
      </c>
      <c r="CJ14" s="22" t="s">
        <v>609</v>
      </c>
      <c r="CK14" s="22" t="s">
        <v>609</v>
      </c>
    </row>
    <row r="15" spans="1:89" ht="15" customHeight="1" x14ac:dyDescent="0.2">
      <c r="A15" s="252">
        <v>5</v>
      </c>
      <c r="B15" s="61" t="s">
        <v>764</v>
      </c>
      <c r="C15" s="339" t="s">
        <v>565</v>
      </c>
      <c r="D15" s="249">
        <v>2644</v>
      </c>
      <c r="E15" s="15">
        <f t="shared" si="0"/>
        <v>9</v>
      </c>
      <c r="F15" s="16">
        <f t="shared" si="1"/>
        <v>4</v>
      </c>
      <c r="G15" s="8">
        <f t="shared" si="2"/>
        <v>81.754999999999995</v>
      </c>
      <c r="H15" s="62">
        <f t="shared" si="3"/>
        <v>2.929398148148148E-2</v>
      </c>
      <c r="I15" s="65"/>
      <c r="J15" s="65">
        <v>42</v>
      </c>
      <c r="K15" s="65">
        <v>11</v>
      </c>
      <c r="L15" s="34">
        <f t="shared" si="4"/>
        <v>3.5831424966646055E-2</v>
      </c>
      <c r="M15" s="35">
        <f t="shared" si="5"/>
        <v>4</v>
      </c>
      <c r="N15" s="57">
        <f t="shared" si="6"/>
        <v>81.754999999999995</v>
      </c>
      <c r="O15" s="62">
        <f t="shared" si="7"/>
        <v>3.5555555555555556E-2</v>
      </c>
      <c r="P15" s="65"/>
      <c r="Q15" s="65">
        <v>51</v>
      </c>
      <c r="R15" s="65">
        <v>12</v>
      </c>
      <c r="S15" s="34">
        <f t="shared" si="8"/>
        <v>4.3490374356988021E-2</v>
      </c>
      <c r="T15" s="35">
        <f t="shared" si="9"/>
        <v>5</v>
      </c>
      <c r="U15" s="57">
        <f t="shared" si="10"/>
        <v>81.754999999999995</v>
      </c>
      <c r="V15" s="62"/>
      <c r="W15" s="65"/>
      <c r="X15" s="65"/>
      <c r="Y15" s="65"/>
      <c r="Z15" s="34"/>
      <c r="AA15" s="35"/>
      <c r="AB15" s="57"/>
      <c r="AC15" s="62"/>
      <c r="AD15" s="65"/>
      <c r="AE15" s="65"/>
      <c r="AF15" s="65"/>
      <c r="AG15" s="34"/>
      <c r="AH15" s="35"/>
      <c r="AI15" s="57"/>
      <c r="AJ15" s="62"/>
      <c r="AK15" s="65"/>
      <c r="AL15" s="65"/>
      <c r="AM15" s="65"/>
      <c r="AN15" s="34"/>
      <c r="AO15" s="35"/>
      <c r="AR15" s="13" t="str">
        <f t="shared" si="11"/>
        <v>Craig Hennecy</v>
      </c>
      <c r="AS15" s="13" t="str">
        <f t="shared" si="11"/>
        <v>TH0</v>
      </c>
      <c r="AT15" s="13">
        <f t="shared" si="11"/>
        <v>2644</v>
      </c>
      <c r="AU15" s="22">
        <f t="shared" si="12"/>
        <v>3</v>
      </c>
      <c r="AV15" s="22">
        <f t="shared" si="13"/>
        <v>3</v>
      </c>
      <c r="AW15" s="22">
        <f t="shared" si="14"/>
        <v>0</v>
      </c>
      <c r="AX15" s="22">
        <f t="shared" si="15"/>
        <v>0</v>
      </c>
      <c r="AY15" s="22">
        <f t="shared" si="16"/>
        <v>0</v>
      </c>
      <c r="BA15" s="13" t="s">
        <v>764</v>
      </c>
      <c r="BB15" s="13" t="s">
        <v>83</v>
      </c>
      <c r="BC15" s="13">
        <v>2644</v>
      </c>
      <c r="BD15" s="66">
        <v>2.929398148148148E-2</v>
      </c>
      <c r="BE15" s="22">
        <v>1</v>
      </c>
      <c r="BF15" s="22">
        <v>2</v>
      </c>
      <c r="BG15" s="66">
        <v>3.5555555555555556E-2</v>
      </c>
      <c r="BH15" s="22">
        <v>2</v>
      </c>
      <c r="BI15" s="22">
        <v>1</v>
      </c>
      <c r="BJ15" s="66">
        <v>0</v>
      </c>
      <c r="BK15" s="22" t="s">
        <v>609</v>
      </c>
      <c r="BL15" s="22" t="s">
        <v>609</v>
      </c>
      <c r="BM15" s="66">
        <v>0</v>
      </c>
      <c r="BN15" s="22" t="s">
        <v>609</v>
      </c>
      <c r="BO15" s="22" t="s">
        <v>609</v>
      </c>
      <c r="BP15" s="66">
        <v>0</v>
      </c>
      <c r="BQ15" s="22" t="s">
        <v>609</v>
      </c>
      <c r="BR15" s="22" t="s">
        <v>609</v>
      </c>
      <c r="BT15" s="13" t="s">
        <v>764</v>
      </c>
      <c r="BU15" s="13" t="s">
        <v>83</v>
      </c>
      <c r="BV15" s="13">
        <v>2644</v>
      </c>
      <c r="BW15" s="66" t="s">
        <v>609</v>
      </c>
      <c r="BX15" s="22" t="s">
        <v>609</v>
      </c>
      <c r="BY15" s="22" t="s">
        <v>609</v>
      </c>
      <c r="BZ15" s="66" t="s">
        <v>609</v>
      </c>
      <c r="CA15" s="22" t="s">
        <v>609</v>
      </c>
      <c r="CB15" s="22" t="s">
        <v>609</v>
      </c>
      <c r="CC15" s="66" t="s">
        <v>609</v>
      </c>
      <c r="CD15" s="22" t="s">
        <v>609</v>
      </c>
      <c r="CE15" s="22" t="s">
        <v>609</v>
      </c>
      <c r="CF15" s="66" t="s">
        <v>609</v>
      </c>
      <c r="CG15" s="22" t="s">
        <v>609</v>
      </c>
      <c r="CH15" s="22" t="s">
        <v>609</v>
      </c>
      <c r="CI15" s="66" t="s">
        <v>609</v>
      </c>
      <c r="CJ15" s="22" t="s">
        <v>609</v>
      </c>
      <c r="CK15" s="22" t="s">
        <v>609</v>
      </c>
    </row>
    <row r="16" spans="1:89" ht="15" customHeight="1" x14ac:dyDescent="0.2">
      <c r="A16" s="252">
        <f>F16</f>
        <v>6</v>
      </c>
      <c r="B16" s="61" t="s">
        <v>440</v>
      </c>
      <c r="C16" s="339" t="s">
        <v>556</v>
      </c>
      <c r="D16" s="249">
        <v>4851</v>
      </c>
      <c r="E16" s="15">
        <f t="shared" si="0"/>
        <v>13</v>
      </c>
      <c r="F16" s="16">
        <f t="shared" si="1"/>
        <v>6</v>
      </c>
      <c r="G16" s="8">
        <f t="shared" si="2"/>
        <v>88.256</v>
      </c>
      <c r="H16" s="62">
        <f t="shared" si="3"/>
        <v>3.4282407407407407E-2</v>
      </c>
      <c r="I16" s="65"/>
      <c r="J16" s="65">
        <v>49</v>
      </c>
      <c r="K16" s="65">
        <v>22</v>
      </c>
      <c r="L16" s="34">
        <f t="shared" si="4"/>
        <v>3.8844279604114629E-2</v>
      </c>
      <c r="M16" s="35">
        <f t="shared" si="5"/>
        <v>6</v>
      </c>
      <c r="N16" s="57">
        <f t="shared" si="6"/>
        <v>88.256</v>
      </c>
      <c r="O16" s="62">
        <f t="shared" si="7"/>
        <v>4.08912037037037E-2</v>
      </c>
      <c r="P16" s="65"/>
      <c r="Q16" s="65">
        <v>58</v>
      </c>
      <c r="R16" s="65">
        <v>53</v>
      </c>
      <c r="S16" s="34">
        <f t="shared" si="8"/>
        <v>4.6332491506190739E-2</v>
      </c>
      <c r="T16" s="35">
        <f t="shared" si="9"/>
        <v>7</v>
      </c>
      <c r="U16" s="57">
        <f t="shared" si="10"/>
        <v>88.256</v>
      </c>
      <c r="V16" s="62"/>
      <c r="W16" s="65"/>
      <c r="X16" s="65"/>
      <c r="Y16" s="65"/>
      <c r="Z16" s="34"/>
      <c r="AA16" s="35"/>
      <c r="AB16" s="57"/>
      <c r="AC16" s="62"/>
      <c r="AD16" s="65"/>
      <c r="AE16" s="65"/>
      <c r="AF16" s="65"/>
      <c r="AG16" s="34"/>
      <c r="AH16" s="35"/>
      <c r="AI16" s="57"/>
      <c r="AJ16" s="62"/>
      <c r="AK16" s="65"/>
      <c r="AL16" s="65"/>
      <c r="AM16" s="65"/>
      <c r="AN16" s="34"/>
      <c r="AO16" s="35"/>
      <c r="AR16" s="13" t="str">
        <f t="shared" si="11"/>
        <v>Wayne Bucher</v>
      </c>
      <c r="AS16" s="13" t="str">
        <f t="shared" si="11"/>
        <v>FSCT0</v>
      </c>
      <c r="AT16" s="13">
        <f t="shared" si="11"/>
        <v>4851</v>
      </c>
      <c r="AU16" s="22">
        <f t="shared" si="12"/>
        <v>1</v>
      </c>
      <c r="AV16" s="22">
        <f t="shared" si="13"/>
        <v>1</v>
      </c>
      <c r="AW16" s="22">
        <f t="shared" si="14"/>
        <v>0</v>
      </c>
      <c r="AX16" s="22">
        <f t="shared" si="15"/>
        <v>0</v>
      </c>
      <c r="AY16" s="22">
        <f t="shared" si="16"/>
        <v>0</v>
      </c>
      <c r="BA16" s="13" t="s">
        <v>440</v>
      </c>
      <c r="BB16" s="13" t="s">
        <v>224</v>
      </c>
      <c r="BC16" s="13">
        <v>4851</v>
      </c>
      <c r="BD16" s="66" t="s">
        <v>609</v>
      </c>
      <c r="BE16" s="22" t="s">
        <v>609</v>
      </c>
      <c r="BF16" s="22" t="s">
        <v>609</v>
      </c>
      <c r="BG16" s="66" t="s">
        <v>609</v>
      </c>
      <c r="BH16" s="22" t="s">
        <v>609</v>
      </c>
      <c r="BI16" s="22" t="s">
        <v>609</v>
      </c>
      <c r="BJ16" s="66" t="s">
        <v>609</v>
      </c>
      <c r="BK16" s="22" t="s">
        <v>609</v>
      </c>
      <c r="BL16" s="22" t="s">
        <v>609</v>
      </c>
      <c r="BM16" s="66" t="s">
        <v>609</v>
      </c>
      <c r="BN16" s="22" t="s">
        <v>609</v>
      </c>
      <c r="BO16" s="22" t="s">
        <v>609</v>
      </c>
      <c r="BP16" s="66" t="s">
        <v>609</v>
      </c>
      <c r="BQ16" s="22" t="s">
        <v>609</v>
      </c>
      <c r="BR16" s="22" t="s">
        <v>609</v>
      </c>
      <c r="BT16" s="13" t="s">
        <v>440</v>
      </c>
      <c r="BU16" s="13" t="s">
        <v>224</v>
      </c>
      <c r="BV16" s="13">
        <v>4851</v>
      </c>
      <c r="BW16" s="66">
        <v>3.4282407407407407E-2</v>
      </c>
      <c r="BX16" s="22">
        <v>4</v>
      </c>
      <c r="BY16" s="22">
        <v>1</v>
      </c>
      <c r="BZ16" s="66">
        <v>4.08912037037037E-2</v>
      </c>
      <c r="CA16" s="22">
        <v>5</v>
      </c>
      <c r="CB16" s="22">
        <v>1</v>
      </c>
      <c r="CC16" s="66">
        <v>0</v>
      </c>
      <c r="CD16" s="22" t="s">
        <v>609</v>
      </c>
      <c r="CE16" s="22" t="s">
        <v>609</v>
      </c>
      <c r="CF16" s="66">
        <v>0</v>
      </c>
      <c r="CG16" s="22" t="s">
        <v>609</v>
      </c>
      <c r="CH16" s="22" t="s">
        <v>609</v>
      </c>
      <c r="CI16" s="66">
        <v>0</v>
      </c>
      <c r="CJ16" s="22" t="s">
        <v>609</v>
      </c>
      <c r="CK16" s="22" t="s">
        <v>609</v>
      </c>
    </row>
    <row r="17" spans="1:89" ht="15" customHeight="1" x14ac:dyDescent="0.2">
      <c r="A17" s="252">
        <f>F17</f>
        <v>7</v>
      </c>
      <c r="B17" s="61" t="s">
        <v>1110</v>
      </c>
      <c r="C17" s="339" t="s">
        <v>224</v>
      </c>
      <c r="D17" s="249">
        <v>5541</v>
      </c>
      <c r="E17" s="15">
        <f t="shared" si="0"/>
        <v>14</v>
      </c>
      <c r="F17" s="16">
        <f t="shared" si="1"/>
        <v>7</v>
      </c>
      <c r="G17" s="8">
        <f t="shared" si="2"/>
        <v>92.1</v>
      </c>
      <c r="H17" s="62" t="s">
        <v>815</v>
      </c>
      <c r="I17" s="65"/>
      <c r="J17" s="65"/>
      <c r="K17" s="65"/>
      <c r="L17" s="34" t="str">
        <f t="shared" si="4"/>
        <v/>
      </c>
      <c r="M17" s="35">
        <f t="shared" si="5"/>
        <v>8</v>
      </c>
      <c r="N17" s="57">
        <f t="shared" si="6"/>
        <v>92.1</v>
      </c>
      <c r="O17" s="62">
        <f t="shared" si="7"/>
        <v>4.0162037037037038E-2</v>
      </c>
      <c r="P17" s="65"/>
      <c r="Q17" s="65">
        <v>57</v>
      </c>
      <c r="R17" s="65">
        <v>50</v>
      </c>
      <c r="S17" s="34">
        <f t="shared" si="8"/>
        <v>4.3606989182450644E-2</v>
      </c>
      <c r="T17" s="35">
        <f t="shared" si="9"/>
        <v>6</v>
      </c>
      <c r="U17" s="57">
        <f t="shared" si="10"/>
        <v>92.1</v>
      </c>
      <c r="V17" s="62"/>
      <c r="W17" s="65"/>
      <c r="X17" s="65"/>
      <c r="Y17" s="65"/>
      <c r="Z17" s="34"/>
      <c r="AA17" s="35"/>
      <c r="AB17" s="57"/>
      <c r="AC17" s="62"/>
      <c r="AD17" s="65"/>
      <c r="AE17" s="65"/>
      <c r="AF17" s="65"/>
      <c r="AG17" s="34"/>
      <c r="AH17" s="35"/>
      <c r="AI17" s="57"/>
      <c r="AJ17" s="62"/>
      <c r="AK17" s="65"/>
      <c r="AL17" s="65"/>
      <c r="AM17" s="65"/>
      <c r="AN17" s="34"/>
      <c r="AO17" s="35"/>
      <c r="AR17" s="13" t="str">
        <f t="shared" si="11"/>
        <v>Laura Jelks</v>
      </c>
      <c r="AS17" s="13" t="str">
        <f t="shared" si="11"/>
        <v>FSCT</v>
      </c>
      <c r="AT17" s="13">
        <f t="shared" si="11"/>
        <v>5541</v>
      </c>
      <c r="AU17" s="22">
        <f t="shared" si="12"/>
        <v>0</v>
      </c>
      <c r="AV17" s="22">
        <f t="shared" si="13"/>
        <v>2</v>
      </c>
      <c r="AW17" s="22">
        <f t="shared" si="14"/>
        <v>0</v>
      </c>
      <c r="AX17" s="22">
        <f t="shared" si="15"/>
        <v>0</v>
      </c>
      <c r="AY17" s="22">
        <f t="shared" si="16"/>
        <v>0</v>
      </c>
      <c r="BA17" s="13" t="s">
        <v>1110</v>
      </c>
      <c r="BB17" s="13" t="s">
        <v>224</v>
      </c>
      <c r="BC17" s="13">
        <v>5541</v>
      </c>
      <c r="BD17" s="66" t="s">
        <v>609</v>
      </c>
      <c r="BE17" s="22" t="s">
        <v>609</v>
      </c>
      <c r="BF17" s="22" t="s">
        <v>609</v>
      </c>
      <c r="BG17" s="66" t="s">
        <v>609</v>
      </c>
      <c r="BH17" s="22" t="s">
        <v>609</v>
      </c>
      <c r="BI17" s="22" t="s">
        <v>609</v>
      </c>
      <c r="BJ17" s="66" t="s">
        <v>609</v>
      </c>
      <c r="BK17" s="22" t="s">
        <v>609</v>
      </c>
      <c r="BL17" s="22" t="s">
        <v>609</v>
      </c>
      <c r="BM17" s="66" t="s">
        <v>609</v>
      </c>
      <c r="BN17" s="22" t="s">
        <v>609</v>
      </c>
      <c r="BO17" s="22" t="s">
        <v>609</v>
      </c>
      <c r="BP17" s="66" t="s">
        <v>609</v>
      </c>
      <c r="BQ17" s="22" t="s">
        <v>609</v>
      </c>
      <c r="BR17" s="22" t="s">
        <v>609</v>
      </c>
      <c r="BT17" s="13" t="s">
        <v>1110</v>
      </c>
      <c r="BU17" s="13" t="s">
        <v>224</v>
      </c>
      <c r="BV17" s="13">
        <v>5541</v>
      </c>
      <c r="BW17" s="66" t="s">
        <v>815</v>
      </c>
      <c r="BX17" s="22">
        <v>6</v>
      </c>
      <c r="BY17" s="22">
        <v>0</v>
      </c>
      <c r="BZ17" s="66">
        <v>4.0162037037037038E-2</v>
      </c>
      <c r="CA17" s="22">
        <v>4</v>
      </c>
      <c r="CB17" s="22">
        <v>2</v>
      </c>
      <c r="CC17" s="66">
        <v>0</v>
      </c>
      <c r="CD17" s="22" t="s">
        <v>609</v>
      </c>
      <c r="CE17" s="22" t="s">
        <v>609</v>
      </c>
      <c r="CF17" s="66">
        <v>0</v>
      </c>
      <c r="CG17" s="22" t="s">
        <v>609</v>
      </c>
      <c r="CH17" s="22" t="s">
        <v>609</v>
      </c>
      <c r="CI17" s="66">
        <v>0</v>
      </c>
      <c r="CJ17" s="22" t="s">
        <v>609</v>
      </c>
      <c r="CK17" s="22" t="s">
        <v>609</v>
      </c>
    </row>
    <row r="18" spans="1:89" ht="15" customHeight="1" x14ac:dyDescent="0.2">
      <c r="A18" s="60" t="str">
        <f t="shared" ref="A18:A29" si="17">F18</f>
        <v/>
      </c>
      <c r="B18" s="61"/>
      <c r="C18" s="339"/>
      <c r="D18" s="249"/>
      <c r="E18" s="15" t="str">
        <f t="shared" ref="E18:E29" si="18">IF(B18="","",M18+T18+AA18+AH18+AO18)</f>
        <v/>
      </c>
      <c r="F18" s="16" t="str">
        <f t="shared" ref="F18:F31" si="19">IF(B18="","",RANK(E18,E$11:E$31,1))</f>
        <v/>
      </c>
      <c r="G18" s="8" t="str">
        <f t="shared" ref="G18:G31" si="20">IF(H$8="","",IF($B18="","",INDEX(PMNumb,MATCH($C18,Boats,0),MATCH(H$8,Windspd,0))))</f>
        <v/>
      </c>
      <c r="H18" s="62" t="str">
        <f t="shared" ref="H18:H29" si="21">IF($B18="","",TIME(I18,J18,K18))</f>
        <v/>
      </c>
      <c r="I18" s="65"/>
      <c r="J18" s="65"/>
      <c r="K18" s="65"/>
      <c r="L18" s="34" t="str">
        <f t="shared" ref="L18:L29" si="22">IF(OR(H18="DNS",H18="DNF",H18="DSQ",H18="DNC",H18="OCS"),"",IF(H$9="","",IF($B18="","",(H18/(G18/100)))))</f>
        <v/>
      </c>
      <c r="M18" s="35" t="str">
        <f t="shared" ref="M18:M31" si="23">IF(OR(H18="DNS",H18="DNF",H18="DSQ",H18="DNC",H18="OCS"),(COUNTA($B$11:$B$31)+1),IF(H$8="",0,IF($B18="","",RANK(L18,L$11:L$31,1))))</f>
        <v/>
      </c>
      <c r="N18" s="57" t="str">
        <f t="shared" ref="N18:N31" si="24">IF(O$8="","",IF($B18="","",INDEX(PMNumb,MATCH($C18,Boats,0),MATCH(O$8,Windspd,0))))</f>
        <v/>
      </c>
      <c r="O18" s="62" t="str">
        <f t="shared" ref="O18:O29" si="25">IF($B18="","",TIME(P18,Q18,R18))</f>
        <v/>
      </c>
      <c r="P18" s="65"/>
      <c r="Q18" s="65"/>
      <c r="R18" s="65"/>
      <c r="S18" s="34" t="str">
        <f t="shared" ref="S18:S29" si="26">IF(OR(O18="DNS",O18="DNF",O18="DSQ",O18="DNC",O18="OCS"),"",IF(O$9="","",IF($B18="","",(O18/(N18/100)))))</f>
        <v/>
      </c>
      <c r="T18" s="35" t="str">
        <f t="shared" ref="T18:T31" si="27">IF(OR(O18="DNS",O18="DNF",O18="DSQ",O18="DNC",O18="OCS"),(COUNTA($B$11:$B$31)+1),IF(O$8="",0,IF($B18="","",RANK(S18,S$11:S$31,1))))</f>
        <v/>
      </c>
      <c r="U18" s="57" t="str">
        <f t="shared" ref="U18:U31" si="28">IF(V$8="","",IF($B18="","",INDEX(PMNumb,MATCH($C18,Boats,0),MATCH(V$8,Windspd,0))))</f>
        <v/>
      </c>
      <c r="V18" s="62" t="str">
        <f t="shared" ref="V18:V29" si="29">IF($B18="","",TIME(W18,X18,Y18))</f>
        <v/>
      </c>
      <c r="W18" s="65"/>
      <c r="X18" s="65"/>
      <c r="Y18" s="65"/>
      <c r="Z18" s="34" t="str">
        <f t="shared" ref="Z18:Z29" si="30">IF(OR(V18="DNS",V18="DNF",V18="DSQ",V18="DNC",V18="OCS"),"",IF(V$9="","",IF($B18="","",(V18/(U18/100)))))</f>
        <v/>
      </c>
      <c r="AA18" s="35" t="str">
        <f t="shared" ref="AA18:AA31" si="31">IF(OR(V18="DNS",V18="DNF",V18="DSQ",V18="DNC",V18="OCS"),(COUNTA($B$11:$B$31)+1),IF(V$8="",0,IF($B18="","",RANK(Z18,Z$11:Z$31,1))))</f>
        <v/>
      </c>
      <c r="AB18" s="57" t="str">
        <f t="shared" ref="AB18:AB31" si="32">IF(AC$8="","",IF($B18="","",INDEX(PMNumb,MATCH($C18,Boats,0),MATCH(AC$8,Windspd,0))))</f>
        <v/>
      </c>
      <c r="AC18" s="62" t="str">
        <f t="shared" ref="AC18:AC29" si="33">IF($B18="","",TIME(AD18,AE18,AF18))</f>
        <v/>
      </c>
      <c r="AD18" s="65"/>
      <c r="AE18" s="65"/>
      <c r="AF18" s="65"/>
      <c r="AG18" s="34" t="str">
        <f t="shared" ref="AG18:AG29" si="34">IF(OR(AC18="DNS",AC18="DNF",AC18="DSQ",AC18="DNC",AC18="OCS"),"",IF(AC$9="","",IF($B18="","",(AC18/(AB18/100)))))</f>
        <v/>
      </c>
      <c r="AH18" s="35" t="str">
        <f t="shared" ref="AH18:AH31" si="35">IF(OR(AC18="DNS",AC18="DNF",AC18="DSQ",AC18="DNC",AC18="OCS"),(COUNTA($B$11:$B$31)+1),IF(AC$8="",0,IF($B18="","",RANK(AG18,AG$11:AG$31,1))))</f>
        <v/>
      </c>
      <c r="AI18" s="57" t="str">
        <f t="shared" ref="AI18:AI31" si="36">IF(AJ$8="","",IF($B18="","",INDEX(PMNumb,MATCH($C18,Boats,0),MATCH(AJ$8,Windspd,0))))</f>
        <v/>
      </c>
      <c r="AJ18" s="62" t="str">
        <f t="shared" ref="AJ18:AJ29" si="37">IF($B18="","",TIME(AK18,AL18,AM18))</f>
        <v/>
      </c>
      <c r="AK18" s="65"/>
      <c r="AL18" s="65"/>
      <c r="AM18" s="65"/>
      <c r="AN18" s="34" t="str">
        <f t="shared" ref="AN18:AN29" si="38">IF(OR(AJ18="DNS",AJ18="DNF",AJ18="DSQ",AJ18="DNC",AJ18="OCS"),"",IF(AJ$9="","",IF($B18="","",(AJ18/(AI18/100)))))</f>
        <v/>
      </c>
      <c r="AO18" s="35" t="str">
        <f t="shared" ref="AO18:AO29" si="39">IF(OR(AJ18="DNS",AJ18="DNF",AJ18="DSQ",AJ18="DNC",AJ18="OCS"),(COUNTA($B$11:$B$31)+1),IF(AJ$8="",0,IF($B18="","",RANK(AN18,AN$11:AN$31,1))))</f>
        <v/>
      </c>
      <c r="AR18" s="13" t="str">
        <f t="shared" ref="AR18:AT31" si="40">IF($B18="","",B18)</f>
        <v/>
      </c>
      <c r="AS18" s="13" t="str">
        <f t="shared" si="40"/>
        <v/>
      </c>
      <c r="AT18" s="13" t="str">
        <f t="shared" si="40"/>
        <v/>
      </c>
      <c r="AU18" s="22" t="str">
        <f t="shared" ref="AU18:AU31" si="41">IF($B18="","",IF(M18&gt;0,IF(OR(H18="DNS",H18="DSQ",H18="DNC",H18="OCS"),0,IF(H18="DNF",1,(COUNTIF($H$11:$H$31,"=DNF")+COUNT($L$11:$L$31))-M18+1)),0))</f>
        <v/>
      </c>
      <c r="AV18" s="22" t="str">
        <f t="shared" ref="AV18:AV31" si="42">IF($B18="","",IF(T18&gt;0,IF(OR(O18="DNS",O18="DSQ",O18="DNC",O18="OCS"),0,IF(O18="DNF",1,(COUNTIF($O$11:$O$31,"=DNF")+COUNT($S$11:$S$31)-T18+1))),0))</f>
        <v/>
      </c>
      <c r="AW18" s="22" t="str">
        <f t="shared" ref="AW18:AW31" si="43">IF($B18="","",IF(AA18&gt;0,IF(OR(V18="DNS",V18="DSQ",V18="DNC",V18="OCS"),0,IF(V18="DNF",1,(COUNTIF($V$11:$V$31,"=DNF")+COUNT($Z$11:$Z$31))-AA18+1)),0))</f>
        <v/>
      </c>
      <c r="AX18" s="22" t="str">
        <f t="shared" ref="AX18:AX31" si="44">IF($B18="","",IF(AH18&gt;0,IF(OR(AC18="DNS",AC18="DSQ",AC18="DNC",AC18="OCS"),0,IF(AC18="DNF",1,(COUNTIF($AC$11:$AC$31,"=DNF")+COUNT($AG$11:$AG$31))-AH18+1)),0))</f>
        <v/>
      </c>
      <c r="AY18" s="22" t="str">
        <f t="shared" ref="AY18:AY31" si="45">IF($B18="","",IF(AO18&gt;0,IF(OR(AJ18="DNS",AJ18="DSQ",AJ18="DNC",AJ18="OCS"),0,IF(AJ18="DNF",1,(COUNTIF($AJ$11:$AJ$31,"=DNF")+COUNT($AN$11:$AN$31))-AO18+1)),0))</f>
        <v/>
      </c>
      <c r="BA18" s="13" t="s">
        <v>609</v>
      </c>
      <c r="BB18" s="13" t="s">
        <v>609</v>
      </c>
      <c r="BC18" s="13" t="s">
        <v>609</v>
      </c>
      <c r="BD18" s="66" t="s">
        <v>609</v>
      </c>
      <c r="BE18" s="22" t="s">
        <v>609</v>
      </c>
      <c r="BF18" s="22" t="s">
        <v>609</v>
      </c>
      <c r="BG18" s="66" t="s">
        <v>609</v>
      </c>
      <c r="BH18" s="22" t="s">
        <v>609</v>
      </c>
      <c r="BI18" s="22" t="s">
        <v>609</v>
      </c>
      <c r="BJ18" s="66" t="s">
        <v>609</v>
      </c>
      <c r="BK18" s="22" t="s">
        <v>609</v>
      </c>
      <c r="BL18" s="22" t="s">
        <v>609</v>
      </c>
      <c r="BM18" s="66" t="s">
        <v>609</v>
      </c>
      <c r="BN18" s="22" t="s">
        <v>609</v>
      </c>
      <c r="BO18" s="22" t="s">
        <v>609</v>
      </c>
      <c r="BP18" s="66" t="s">
        <v>609</v>
      </c>
      <c r="BQ18" s="22" t="s">
        <v>609</v>
      </c>
      <c r="BR18" s="22" t="s">
        <v>609</v>
      </c>
      <c r="BT18" s="13" t="s">
        <v>609</v>
      </c>
      <c r="BU18" s="13" t="s">
        <v>609</v>
      </c>
      <c r="BV18" s="13" t="s">
        <v>609</v>
      </c>
      <c r="BW18" s="66" t="s">
        <v>609</v>
      </c>
      <c r="BX18" s="22" t="s">
        <v>609</v>
      </c>
      <c r="BY18" s="22" t="s">
        <v>609</v>
      </c>
      <c r="BZ18" s="66" t="s">
        <v>609</v>
      </c>
      <c r="CA18" s="22" t="s">
        <v>609</v>
      </c>
      <c r="CB18" s="22" t="s">
        <v>609</v>
      </c>
      <c r="CC18" s="66" t="s">
        <v>609</v>
      </c>
      <c r="CD18" s="22" t="s">
        <v>609</v>
      </c>
      <c r="CE18" s="22" t="s">
        <v>609</v>
      </c>
      <c r="CF18" s="66" t="s">
        <v>609</v>
      </c>
      <c r="CG18" s="22" t="s">
        <v>609</v>
      </c>
      <c r="CH18" s="22" t="s">
        <v>609</v>
      </c>
      <c r="CI18" s="66" t="s">
        <v>609</v>
      </c>
      <c r="CJ18" s="22" t="s">
        <v>609</v>
      </c>
      <c r="CK18" s="22" t="s">
        <v>609</v>
      </c>
    </row>
    <row r="19" spans="1:89" ht="15" customHeight="1" x14ac:dyDescent="0.2">
      <c r="A19" s="60" t="str">
        <f t="shared" si="17"/>
        <v/>
      </c>
      <c r="B19" s="61"/>
      <c r="C19" s="339"/>
      <c r="D19" s="249"/>
      <c r="E19" s="15" t="str">
        <f t="shared" si="18"/>
        <v/>
      </c>
      <c r="F19" s="16" t="str">
        <f t="shared" si="19"/>
        <v/>
      </c>
      <c r="G19" s="8" t="str">
        <f t="shared" si="20"/>
        <v/>
      </c>
      <c r="H19" s="62" t="str">
        <f t="shared" si="21"/>
        <v/>
      </c>
      <c r="I19" s="65"/>
      <c r="J19" s="65"/>
      <c r="K19" s="65"/>
      <c r="L19" s="34" t="str">
        <f t="shared" si="22"/>
        <v/>
      </c>
      <c r="M19" s="35" t="str">
        <f t="shared" si="23"/>
        <v/>
      </c>
      <c r="N19" s="57" t="str">
        <f t="shared" si="24"/>
        <v/>
      </c>
      <c r="O19" s="62" t="str">
        <f t="shared" si="25"/>
        <v/>
      </c>
      <c r="P19" s="65"/>
      <c r="Q19" s="65"/>
      <c r="R19" s="65"/>
      <c r="S19" s="34" t="str">
        <f t="shared" si="26"/>
        <v/>
      </c>
      <c r="T19" s="35" t="str">
        <f t="shared" si="27"/>
        <v/>
      </c>
      <c r="U19" s="57" t="str">
        <f t="shared" si="28"/>
        <v/>
      </c>
      <c r="V19" s="62" t="str">
        <f t="shared" si="29"/>
        <v/>
      </c>
      <c r="W19" s="65"/>
      <c r="X19" s="65"/>
      <c r="Y19" s="65"/>
      <c r="Z19" s="34" t="str">
        <f t="shared" si="30"/>
        <v/>
      </c>
      <c r="AA19" s="35" t="str">
        <f t="shared" si="31"/>
        <v/>
      </c>
      <c r="AB19" s="57" t="str">
        <f t="shared" si="32"/>
        <v/>
      </c>
      <c r="AC19" s="62" t="str">
        <f t="shared" si="33"/>
        <v/>
      </c>
      <c r="AD19" s="65"/>
      <c r="AE19" s="65"/>
      <c r="AF19" s="65"/>
      <c r="AG19" s="34" t="str">
        <f t="shared" si="34"/>
        <v/>
      </c>
      <c r="AH19" s="35" t="str">
        <f t="shared" si="35"/>
        <v/>
      </c>
      <c r="AI19" s="57" t="str">
        <f t="shared" si="36"/>
        <v/>
      </c>
      <c r="AJ19" s="62" t="str">
        <f t="shared" si="37"/>
        <v/>
      </c>
      <c r="AK19" s="65"/>
      <c r="AL19" s="65"/>
      <c r="AM19" s="65"/>
      <c r="AN19" s="34" t="str">
        <f t="shared" si="38"/>
        <v/>
      </c>
      <c r="AO19" s="35" t="str">
        <f t="shared" si="39"/>
        <v/>
      </c>
      <c r="AR19" s="13" t="str">
        <f t="shared" si="40"/>
        <v/>
      </c>
      <c r="AS19" s="13" t="str">
        <f t="shared" si="40"/>
        <v/>
      </c>
      <c r="AT19" s="13" t="str">
        <f t="shared" si="40"/>
        <v/>
      </c>
      <c r="AU19" s="22" t="str">
        <f t="shared" si="41"/>
        <v/>
      </c>
      <c r="AV19" s="22" t="str">
        <f t="shared" si="42"/>
        <v/>
      </c>
      <c r="AW19" s="22" t="str">
        <f t="shared" si="43"/>
        <v/>
      </c>
      <c r="AX19" s="22" t="str">
        <f t="shared" si="44"/>
        <v/>
      </c>
      <c r="AY19" s="22" t="str">
        <f t="shared" si="45"/>
        <v/>
      </c>
      <c r="BA19" s="13" t="s">
        <v>609</v>
      </c>
      <c r="BB19" s="13" t="s">
        <v>609</v>
      </c>
      <c r="BC19" s="13" t="s">
        <v>609</v>
      </c>
      <c r="BD19" s="66" t="s">
        <v>609</v>
      </c>
      <c r="BE19" s="22" t="s">
        <v>609</v>
      </c>
      <c r="BF19" s="22" t="s">
        <v>609</v>
      </c>
      <c r="BG19" s="66" t="s">
        <v>609</v>
      </c>
      <c r="BH19" s="22" t="s">
        <v>609</v>
      </c>
      <c r="BI19" s="22" t="s">
        <v>609</v>
      </c>
      <c r="BJ19" s="66" t="s">
        <v>609</v>
      </c>
      <c r="BK19" s="22" t="s">
        <v>609</v>
      </c>
      <c r="BL19" s="22" t="s">
        <v>609</v>
      </c>
      <c r="BM19" s="66" t="s">
        <v>609</v>
      </c>
      <c r="BN19" s="22" t="s">
        <v>609</v>
      </c>
      <c r="BO19" s="22" t="s">
        <v>609</v>
      </c>
      <c r="BP19" s="66" t="s">
        <v>609</v>
      </c>
      <c r="BQ19" s="22" t="s">
        <v>609</v>
      </c>
      <c r="BR19" s="22" t="s">
        <v>609</v>
      </c>
      <c r="BT19" s="13" t="s">
        <v>609</v>
      </c>
      <c r="BU19" s="13" t="s">
        <v>609</v>
      </c>
      <c r="BV19" s="13" t="s">
        <v>609</v>
      </c>
      <c r="BW19" s="66" t="s">
        <v>609</v>
      </c>
      <c r="BX19" s="22" t="s">
        <v>609</v>
      </c>
      <c r="BY19" s="22" t="s">
        <v>609</v>
      </c>
      <c r="BZ19" s="66" t="s">
        <v>609</v>
      </c>
      <c r="CA19" s="22" t="s">
        <v>609</v>
      </c>
      <c r="CB19" s="22" t="s">
        <v>609</v>
      </c>
      <c r="CC19" s="66" t="s">
        <v>609</v>
      </c>
      <c r="CD19" s="22" t="s">
        <v>609</v>
      </c>
      <c r="CE19" s="22" t="s">
        <v>609</v>
      </c>
      <c r="CF19" s="66" t="s">
        <v>609</v>
      </c>
      <c r="CG19" s="22" t="s">
        <v>609</v>
      </c>
      <c r="CH19" s="22" t="s">
        <v>609</v>
      </c>
      <c r="CI19" s="66" t="s">
        <v>609</v>
      </c>
      <c r="CJ19" s="22" t="s">
        <v>609</v>
      </c>
      <c r="CK19" s="22" t="s">
        <v>609</v>
      </c>
    </row>
    <row r="20" spans="1:89" ht="15" customHeight="1" x14ac:dyDescent="0.2">
      <c r="A20" s="60" t="str">
        <f t="shared" si="17"/>
        <v/>
      </c>
      <c r="B20" s="61"/>
      <c r="C20" s="339"/>
      <c r="D20" s="249"/>
      <c r="E20" s="15" t="str">
        <f t="shared" si="18"/>
        <v/>
      </c>
      <c r="F20" s="16" t="str">
        <f t="shared" si="19"/>
        <v/>
      </c>
      <c r="G20" s="8" t="str">
        <f t="shared" si="20"/>
        <v/>
      </c>
      <c r="H20" s="62" t="str">
        <f t="shared" si="21"/>
        <v/>
      </c>
      <c r="I20" s="65"/>
      <c r="J20" s="65"/>
      <c r="K20" s="65"/>
      <c r="L20" s="34" t="str">
        <f t="shared" si="22"/>
        <v/>
      </c>
      <c r="M20" s="35" t="str">
        <f t="shared" si="23"/>
        <v/>
      </c>
      <c r="N20" s="57" t="str">
        <f t="shared" si="24"/>
        <v/>
      </c>
      <c r="O20" s="62" t="str">
        <f t="shared" si="25"/>
        <v/>
      </c>
      <c r="P20" s="65"/>
      <c r="Q20" s="65"/>
      <c r="R20" s="65"/>
      <c r="S20" s="34" t="str">
        <f t="shared" si="26"/>
        <v/>
      </c>
      <c r="T20" s="35" t="str">
        <f t="shared" si="27"/>
        <v/>
      </c>
      <c r="U20" s="57" t="str">
        <f t="shared" si="28"/>
        <v/>
      </c>
      <c r="V20" s="62" t="str">
        <f t="shared" si="29"/>
        <v/>
      </c>
      <c r="W20" s="65"/>
      <c r="X20" s="65"/>
      <c r="Y20" s="65"/>
      <c r="Z20" s="34" t="str">
        <f t="shared" si="30"/>
        <v/>
      </c>
      <c r="AA20" s="35" t="str">
        <f t="shared" si="31"/>
        <v/>
      </c>
      <c r="AB20" s="57" t="str">
        <f t="shared" si="32"/>
        <v/>
      </c>
      <c r="AC20" s="62" t="str">
        <f t="shared" si="33"/>
        <v/>
      </c>
      <c r="AD20" s="65"/>
      <c r="AE20" s="65"/>
      <c r="AF20" s="65"/>
      <c r="AG20" s="34" t="str">
        <f t="shared" si="34"/>
        <v/>
      </c>
      <c r="AH20" s="35" t="str">
        <f t="shared" si="35"/>
        <v/>
      </c>
      <c r="AI20" s="57" t="str">
        <f t="shared" si="36"/>
        <v/>
      </c>
      <c r="AJ20" s="62" t="str">
        <f t="shared" si="37"/>
        <v/>
      </c>
      <c r="AK20" s="65"/>
      <c r="AL20" s="65"/>
      <c r="AM20" s="65"/>
      <c r="AN20" s="34" t="str">
        <f t="shared" si="38"/>
        <v/>
      </c>
      <c r="AO20" s="35" t="str">
        <f t="shared" si="39"/>
        <v/>
      </c>
      <c r="AR20" s="13" t="str">
        <f t="shared" si="40"/>
        <v/>
      </c>
      <c r="AS20" s="13" t="str">
        <f t="shared" si="40"/>
        <v/>
      </c>
      <c r="AT20" s="13" t="str">
        <f t="shared" si="40"/>
        <v/>
      </c>
      <c r="AU20" s="22" t="str">
        <f t="shared" si="41"/>
        <v/>
      </c>
      <c r="AV20" s="22" t="str">
        <f t="shared" si="42"/>
        <v/>
      </c>
      <c r="AW20" s="22" t="str">
        <f t="shared" si="43"/>
        <v/>
      </c>
      <c r="AX20" s="22" t="str">
        <f t="shared" si="44"/>
        <v/>
      </c>
      <c r="AY20" s="22" t="str">
        <f t="shared" si="45"/>
        <v/>
      </c>
      <c r="BA20" s="13" t="s">
        <v>609</v>
      </c>
      <c r="BB20" s="13" t="s">
        <v>609</v>
      </c>
      <c r="BC20" s="13" t="s">
        <v>609</v>
      </c>
      <c r="BD20" s="66" t="s">
        <v>609</v>
      </c>
      <c r="BE20" s="22" t="s">
        <v>609</v>
      </c>
      <c r="BF20" s="22" t="s">
        <v>609</v>
      </c>
      <c r="BG20" s="66" t="s">
        <v>609</v>
      </c>
      <c r="BH20" s="22" t="s">
        <v>609</v>
      </c>
      <c r="BI20" s="22" t="s">
        <v>609</v>
      </c>
      <c r="BJ20" s="66" t="s">
        <v>609</v>
      </c>
      <c r="BK20" s="22" t="s">
        <v>609</v>
      </c>
      <c r="BL20" s="22" t="s">
        <v>609</v>
      </c>
      <c r="BM20" s="66" t="s">
        <v>609</v>
      </c>
      <c r="BN20" s="22" t="s">
        <v>609</v>
      </c>
      <c r="BO20" s="22" t="s">
        <v>609</v>
      </c>
      <c r="BP20" s="66" t="s">
        <v>609</v>
      </c>
      <c r="BQ20" s="22" t="s">
        <v>609</v>
      </c>
      <c r="BR20" s="22" t="s">
        <v>609</v>
      </c>
      <c r="BT20" s="13" t="s">
        <v>609</v>
      </c>
      <c r="BU20" s="13" t="s">
        <v>609</v>
      </c>
      <c r="BV20" s="13" t="s">
        <v>609</v>
      </c>
      <c r="BW20" s="66" t="s">
        <v>609</v>
      </c>
      <c r="BX20" s="22" t="s">
        <v>609</v>
      </c>
      <c r="BY20" s="22" t="s">
        <v>609</v>
      </c>
      <c r="BZ20" s="66" t="s">
        <v>609</v>
      </c>
      <c r="CA20" s="22" t="s">
        <v>609</v>
      </c>
      <c r="CB20" s="22" t="s">
        <v>609</v>
      </c>
      <c r="CC20" s="66" t="s">
        <v>609</v>
      </c>
      <c r="CD20" s="22" t="s">
        <v>609</v>
      </c>
      <c r="CE20" s="22" t="s">
        <v>609</v>
      </c>
      <c r="CF20" s="66" t="s">
        <v>609</v>
      </c>
      <c r="CG20" s="22" t="s">
        <v>609</v>
      </c>
      <c r="CH20" s="22" t="s">
        <v>609</v>
      </c>
      <c r="CI20" s="66" t="s">
        <v>609</v>
      </c>
      <c r="CJ20" s="22" t="s">
        <v>609</v>
      </c>
      <c r="CK20" s="22" t="s">
        <v>609</v>
      </c>
    </row>
    <row r="21" spans="1:89" ht="15" customHeight="1" x14ac:dyDescent="0.2">
      <c r="A21" s="60" t="str">
        <f t="shared" si="17"/>
        <v/>
      </c>
      <c r="B21" s="61"/>
      <c r="C21" s="339"/>
      <c r="D21" s="249"/>
      <c r="E21" s="15" t="str">
        <f t="shared" si="18"/>
        <v/>
      </c>
      <c r="F21" s="16" t="str">
        <f t="shared" si="19"/>
        <v/>
      </c>
      <c r="G21" s="8" t="str">
        <f t="shared" si="20"/>
        <v/>
      </c>
      <c r="H21" s="62" t="str">
        <f t="shared" si="21"/>
        <v/>
      </c>
      <c r="I21" s="65"/>
      <c r="J21" s="65"/>
      <c r="K21" s="65"/>
      <c r="L21" s="34" t="str">
        <f t="shared" si="22"/>
        <v/>
      </c>
      <c r="M21" s="35" t="str">
        <f t="shared" si="23"/>
        <v/>
      </c>
      <c r="N21" s="57" t="str">
        <f t="shared" si="24"/>
        <v/>
      </c>
      <c r="O21" s="62" t="str">
        <f t="shared" si="25"/>
        <v/>
      </c>
      <c r="P21" s="65"/>
      <c r="Q21" s="65"/>
      <c r="R21" s="65"/>
      <c r="S21" s="34" t="str">
        <f t="shared" si="26"/>
        <v/>
      </c>
      <c r="T21" s="35" t="str">
        <f t="shared" si="27"/>
        <v/>
      </c>
      <c r="U21" s="57" t="str">
        <f t="shared" si="28"/>
        <v/>
      </c>
      <c r="V21" s="62" t="str">
        <f t="shared" si="29"/>
        <v/>
      </c>
      <c r="W21" s="65"/>
      <c r="X21" s="65"/>
      <c r="Y21" s="65"/>
      <c r="Z21" s="34" t="str">
        <f t="shared" si="30"/>
        <v/>
      </c>
      <c r="AA21" s="35" t="str">
        <f t="shared" si="31"/>
        <v/>
      </c>
      <c r="AB21" s="57" t="str">
        <f t="shared" si="32"/>
        <v/>
      </c>
      <c r="AC21" s="62" t="str">
        <f t="shared" si="33"/>
        <v/>
      </c>
      <c r="AD21" s="65"/>
      <c r="AE21" s="65"/>
      <c r="AF21" s="65"/>
      <c r="AG21" s="34" t="str">
        <f t="shared" si="34"/>
        <v/>
      </c>
      <c r="AH21" s="35" t="str">
        <f t="shared" si="35"/>
        <v/>
      </c>
      <c r="AI21" s="57" t="str">
        <f t="shared" si="36"/>
        <v/>
      </c>
      <c r="AJ21" s="62" t="str">
        <f t="shared" si="37"/>
        <v/>
      </c>
      <c r="AK21" s="65"/>
      <c r="AL21" s="65"/>
      <c r="AM21" s="65"/>
      <c r="AN21" s="34" t="str">
        <f t="shared" si="38"/>
        <v/>
      </c>
      <c r="AO21" s="35" t="str">
        <f t="shared" si="39"/>
        <v/>
      </c>
      <c r="AR21" s="13" t="str">
        <f t="shared" si="40"/>
        <v/>
      </c>
      <c r="AS21" s="13" t="str">
        <f t="shared" si="40"/>
        <v/>
      </c>
      <c r="AT21" s="13" t="str">
        <f t="shared" si="40"/>
        <v/>
      </c>
      <c r="AU21" s="22" t="str">
        <f t="shared" si="41"/>
        <v/>
      </c>
      <c r="AV21" s="22" t="str">
        <f t="shared" si="42"/>
        <v/>
      </c>
      <c r="AW21" s="22" t="str">
        <f t="shared" si="43"/>
        <v/>
      </c>
      <c r="AX21" s="22" t="str">
        <f t="shared" si="44"/>
        <v/>
      </c>
      <c r="AY21" s="22" t="str">
        <f t="shared" si="45"/>
        <v/>
      </c>
      <c r="BA21" s="13" t="s">
        <v>609</v>
      </c>
      <c r="BB21" s="13" t="s">
        <v>609</v>
      </c>
      <c r="BC21" s="13" t="s">
        <v>609</v>
      </c>
      <c r="BD21" s="66" t="s">
        <v>609</v>
      </c>
      <c r="BE21" s="22" t="s">
        <v>609</v>
      </c>
      <c r="BF21" s="22" t="s">
        <v>609</v>
      </c>
      <c r="BG21" s="66" t="s">
        <v>609</v>
      </c>
      <c r="BH21" s="22" t="s">
        <v>609</v>
      </c>
      <c r="BI21" s="22" t="s">
        <v>609</v>
      </c>
      <c r="BJ21" s="66" t="s">
        <v>609</v>
      </c>
      <c r="BK21" s="22" t="s">
        <v>609</v>
      </c>
      <c r="BL21" s="22" t="s">
        <v>609</v>
      </c>
      <c r="BM21" s="66" t="s">
        <v>609</v>
      </c>
      <c r="BN21" s="22" t="s">
        <v>609</v>
      </c>
      <c r="BO21" s="22" t="s">
        <v>609</v>
      </c>
      <c r="BP21" s="66" t="s">
        <v>609</v>
      </c>
      <c r="BQ21" s="22" t="s">
        <v>609</v>
      </c>
      <c r="BR21" s="22" t="s">
        <v>609</v>
      </c>
      <c r="BT21" s="13" t="s">
        <v>609</v>
      </c>
      <c r="BU21" s="13" t="s">
        <v>609</v>
      </c>
      <c r="BV21" s="13" t="s">
        <v>609</v>
      </c>
      <c r="BW21" s="66" t="s">
        <v>609</v>
      </c>
      <c r="BX21" s="22" t="s">
        <v>609</v>
      </c>
      <c r="BY21" s="22" t="s">
        <v>609</v>
      </c>
      <c r="BZ21" s="66" t="s">
        <v>609</v>
      </c>
      <c r="CA21" s="22" t="s">
        <v>609</v>
      </c>
      <c r="CB21" s="22" t="s">
        <v>609</v>
      </c>
      <c r="CC21" s="66" t="s">
        <v>609</v>
      </c>
      <c r="CD21" s="22" t="s">
        <v>609</v>
      </c>
      <c r="CE21" s="22" t="s">
        <v>609</v>
      </c>
      <c r="CF21" s="66" t="s">
        <v>609</v>
      </c>
      <c r="CG21" s="22" t="s">
        <v>609</v>
      </c>
      <c r="CH21" s="22" t="s">
        <v>609</v>
      </c>
      <c r="CI21" s="66" t="s">
        <v>609</v>
      </c>
      <c r="CJ21" s="22" t="s">
        <v>609</v>
      </c>
      <c r="CK21" s="22" t="s">
        <v>609</v>
      </c>
    </row>
    <row r="22" spans="1:89" ht="15" customHeight="1" x14ac:dyDescent="0.2">
      <c r="A22" s="60" t="str">
        <f t="shared" si="17"/>
        <v/>
      </c>
      <c r="B22" s="61"/>
      <c r="C22" s="13"/>
      <c r="D22" s="14"/>
      <c r="E22" s="15" t="str">
        <f t="shared" si="18"/>
        <v/>
      </c>
      <c r="F22" s="16" t="str">
        <f t="shared" si="19"/>
        <v/>
      </c>
      <c r="G22" s="8" t="str">
        <f t="shared" si="20"/>
        <v/>
      </c>
      <c r="H22" s="62" t="str">
        <f t="shared" si="21"/>
        <v/>
      </c>
      <c r="I22" s="65"/>
      <c r="J22" s="65"/>
      <c r="K22" s="65"/>
      <c r="L22" s="34" t="str">
        <f t="shared" si="22"/>
        <v/>
      </c>
      <c r="M22" s="35" t="str">
        <f t="shared" si="23"/>
        <v/>
      </c>
      <c r="N22" s="57" t="str">
        <f t="shared" si="24"/>
        <v/>
      </c>
      <c r="O22" s="62" t="str">
        <f t="shared" si="25"/>
        <v/>
      </c>
      <c r="P22" s="65"/>
      <c r="Q22" s="65"/>
      <c r="R22" s="65"/>
      <c r="S22" s="34" t="str">
        <f t="shared" si="26"/>
        <v/>
      </c>
      <c r="T22" s="35" t="str">
        <f t="shared" si="27"/>
        <v/>
      </c>
      <c r="U22" s="57" t="str">
        <f t="shared" si="28"/>
        <v/>
      </c>
      <c r="V22" s="62" t="str">
        <f t="shared" si="29"/>
        <v/>
      </c>
      <c r="W22" s="65"/>
      <c r="X22" s="65"/>
      <c r="Y22" s="65"/>
      <c r="Z22" s="34" t="str">
        <f t="shared" si="30"/>
        <v/>
      </c>
      <c r="AA22" s="35" t="str">
        <f t="shared" si="31"/>
        <v/>
      </c>
      <c r="AB22" s="57" t="str">
        <f t="shared" si="32"/>
        <v/>
      </c>
      <c r="AC22" s="62" t="str">
        <f t="shared" si="33"/>
        <v/>
      </c>
      <c r="AD22" s="65"/>
      <c r="AE22" s="65"/>
      <c r="AF22" s="65"/>
      <c r="AG22" s="34" t="str">
        <f t="shared" si="34"/>
        <v/>
      </c>
      <c r="AH22" s="35" t="str">
        <f t="shared" si="35"/>
        <v/>
      </c>
      <c r="AI22" s="57" t="str">
        <f t="shared" si="36"/>
        <v/>
      </c>
      <c r="AJ22" s="62" t="str">
        <f t="shared" si="37"/>
        <v/>
      </c>
      <c r="AK22" s="65"/>
      <c r="AL22" s="65"/>
      <c r="AM22" s="65"/>
      <c r="AN22" s="34" t="str">
        <f t="shared" si="38"/>
        <v/>
      </c>
      <c r="AO22" s="35" t="str">
        <f t="shared" si="39"/>
        <v/>
      </c>
      <c r="AR22" s="13" t="str">
        <f t="shared" si="40"/>
        <v/>
      </c>
      <c r="AS22" s="13" t="str">
        <f t="shared" si="40"/>
        <v/>
      </c>
      <c r="AT22" s="13" t="str">
        <f t="shared" si="40"/>
        <v/>
      </c>
      <c r="AU22" s="22" t="str">
        <f t="shared" si="41"/>
        <v/>
      </c>
      <c r="AV22" s="22" t="str">
        <f t="shared" si="42"/>
        <v/>
      </c>
      <c r="AW22" s="22" t="str">
        <f t="shared" si="43"/>
        <v/>
      </c>
      <c r="AX22" s="22" t="str">
        <f t="shared" si="44"/>
        <v/>
      </c>
      <c r="AY22" s="22" t="str">
        <f t="shared" si="45"/>
        <v/>
      </c>
      <c r="BA22" s="13" t="s">
        <v>609</v>
      </c>
      <c r="BB22" s="13" t="s">
        <v>609</v>
      </c>
      <c r="BC22" s="13" t="s">
        <v>609</v>
      </c>
      <c r="BD22" s="66" t="s">
        <v>609</v>
      </c>
      <c r="BE22" s="22" t="s">
        <v>609</v>
      </c>
      <c r="BF22" s="22" t="s">
        <v>609</v>
      </c>
      <c r="BG22" s="66" t="s">
        <v>609</v>
      </c>
      <c r="BH22" s="22" t="s">
        <v>609</v>
      </c>
      <c r="BI22" s="22" t="s">
        <v>609</v>
      </c>
      <c r="BJ22" s="66" t="s">
        <v>609</v>
      </c>
      <c r="BK22" s="22" t="s">
        <v>609</v>
      </c>
      <c r="BL22" s="22" t="s">
        <v>609</v>
      </c>
      <c r="BM22" s="66" t="s">
        <v>609</v>
      </c>
      <c r="BN22" s="22" t="s">
        <v>609</v>
      </c>
      <c r="BO22" s="22" t="s">
        <v>609</v>
      </c>
      <c r="BP22" s="66" t="s">
        <v>609</v>
      </c>
      <c r="BQ22" s="22" t="s">
        <v>609</v>
      </c>
      <c r="BR22" s="22" t="s">
        <v>609</v>
      </c>
      <c r="BT22" s="13" t="s">
        <v>609</v>
      </c>
      <c r="BU22" s="13" t="s">
        <v>609</v>
      </c>
      <c r="BV22" s="13" t="s">
        <v>609</v>
      </c>
      <c r="BW22" s="66" t="s">
        <v>609</v>
      </c>
      <c r="BX22" s="22" t="s">
        <v>609</v>
      </c>
      <c r="BY22" s="22" t="s">
        <v>609</v>
      </c>
      <c r="BZ22" s="66" t="s">
        <v>609</v>
      </c>
      <c r="CA22" s="22" t="s">
        <v>609</v>
      </c>
      <c r="CB22" s="22" t="s">
        <v>609</v>
      </c>
      <c r="CC22" s="66" t="s">
        <v>609</v>
      </c>
      <c r="CD22" s="22" t="s">
        <v>609</v>
      </c>
      <c r="CE22" s="22" t="s">
        <v>609</v>
      </c>
      <c r="CF22" s="66" t="s">
        <v>609</v>
      </c>
      <c r="CG22" s="22" t="s">
        <v>609</v>
      </c>
      <c r="CH22" s="22" t="s">
        <v>609</v>
      </c>
      <c r="CI22" s="66" t="s">
        <v>609</v>
      </c>
      <c r="CJ22" s="22" t="s">
        <v>609</v>
      </c>
      <c r="CK22" s="22" t="s">
        <v>609</v>
      </c>
    </row>
    <row r="23" spans="1:89" ht="15" customHeight="1" x14ac:dyDescent="0.2">
      <c r="A23" s="60" t="str">
        <f t="shared" si="17"/>
        <v/>
      </c>
      <c r="B23" s="61"/>
      <c r="C23" s="13"/>
      <c r="D23" s="14"/>
      <c r="E23" s="15" t="str">
        <f t="shared" si="18"/>
        <v/>
      </c>
      <c r="F23" s="16" t="str">
        <f t="shared" si="19"/>
        <v/>
      </c>
      <c r="G23" s="8" t="str">
        <f t="shared" si="20"/>
        <v/>
      </c>
      <c r="H23" s="62" t="str">
        <f t="shared" si="21"/>
        <v/>
      </c>
      <c r="I23" s="65"/>
      <c r="J23" s="65"/>
      <c r="K23" s="65"/>
      <c r="L23" s="34" t="str">
        <f t="shared" si="22"/>
        <v/>
      </c>
      <c r="M23" s="35" t="str">
        <f t="shared" si="23"/>
        <v/>
      </c>
      <c r="N23" s="57" t="str">
        <f t="shared" si="24"/>
        <v/>
      </c>
      <c r="O23" s="62" t="str">
        <f t="shared" si="25"/>
        <v/>
      </c>
      <c r="P23" s="65"/>
      <c r="Q23" s="65"/>
      <c r="R23" s="65"/>
      <c r="S23" s="34" t="str">
        <f t="shared" si="26"/>
        <v/>
      </c>
      <c r="T23" s="35" t="str">
        <f t="shared" si="27"/>
        <v/>
      </c>
      <c r="U23" s="57" t="str">
        <f t="shared" si="28"/>
        <v/>
      </c>
      <c r="V23" s="62" t="str">
        <f t="shared" si="29"/>
        <v/>
      </c>
      <c r="W23" s="65"/>
      <c r="X23" s="65"/>
      <c r="Y23" s="65"/>
      <c r="Z23" s="34" t="str">
        <f t="shared" si="30"/>
        <v/>
      </c>
      <c r="AA23" s="35" t="str">
        <f t="shared" si="31"/>
        <v/>
      </c>
      <c r="AB23" s="57" t="str">
        <f t="shared" si="32"/>
        <v/>
      </c>
      <c r="AC23" s="62" t="str">
        <f t="shared" si="33"/>
        <v/>
      </c>
      <c r="AD23" s="65"/>
      <c r="AE23" s="65"/>
      <c r="AF23" s="65"/>
      <c r="AG23" s="34" t="str">
        <f t="shared" si="34"/>
        <v/>
      </c>
      <c r="AH23" s="35" t="str">
        <f t="shared" si="35"/>
        <v/>
      </c>
      <c r="AI23" s="57" t="str">
        <f t="shared" si="36"/>
        <v/>
      </c>
      <c r="AJ23" s="62" t="str">
        <f t="shared" si="37"/>
        <v/>
      </c>
      <c r="AK23" s="65"/>
      <c r="AL23" s="65"/>
      <c r="AM23" s="65"/>
      <c r="AN23" s="34" t="str">
        <f t="shared" si="38"/>
        <v/>
      </c>
      <c r="AO23" s="35" t="str">
        <f t="shared" si="39"/>
        <v/>
      </c>
      <c r="AR23" s="13" t="str">
        <f t="shared" si="40"/>
        <v/>
      </c>
      <c r="AS23" s="13" t="str">
        <f t="shared" si="40"/>
        <v/>
      </c>
      <c r="AT23" s="13" t="str">
        <f t="shared" si="40"/>
        <v/>
      </c>
      <c r="AU23" s="22" t="str">
        <f t="shared" si="41"/>
        <v/>
      </c>
      <c r="AV23" s="22" t="str">
        <f t="shared" si="42"/>
        <v/>
      </c>
      <c r="AW23" s="22" t="str">
        <f t="shared" si="43"/>
        <v/>
      </c>
      <c r="AX23" s="22" t="str">
        <f t="shared" si="44"/>
        <v/>
      </c>
      <c r="AY23" s="22" t="str">
        <f t="shared" si="45"/>
        <v/>
      </c>
      <c r="BA23" s="13" t="s">
        <v>609</v>
      </c>
      <c r="BB23" s="13" t="s">
        <v>609</v>
      </c>
      <c r="BC23" s="13" t="s">
        <v>609</v>
      </c>
      <c r="BD23" s="66" t="s">
        <v>609</v>
      </c>
      <c r="BE23" s="22" t="s">
        <v>609</v>
      </c>
      <c r="BF23" s="22" t="s">
        <v>609</v>
      </c>
      <c r="BG23" s="66" t="s">
        <v>609</v>
      </c>
      <c r="BH23" s="22" t="s">
        <v>609</v>
      </c>
      <c r="BI23" s="22" t="s">
        <v>609</v>
      </c>
      <c r="BJ23" s="66" t="s">
        <v>609</v>
      </c>
      <c r="BK23" s="22" t="s">
        <v>609</v>
      </c>
      <c r="BL23" s="22" t="s">
        <v>609</v>
      </c>
      <c r="BM23" s="66" t="s">
        <v>609</v>
      </c>
      <c r="BN23" s="22" t="s">
        <v>609</v>
      </c>
      <c r="BO23" s="22" t="s">
        <v>609</v>
      </c>
      <c r="BP23" s="66" t="s">
        <v>609</v>
      </c>
      <c r="BQ23" s="22" t="s">
        <v>609</v>
      </c>
      <c r="BR23" s="22" t="s">
        <v>609</v>
      </c>
      <c r="BT23" s="13" t="s">
        <v>609</v>
      </c>
      <c r="BU23" s="13" t="s">
        <v>609</v>
      </c>
      <c r="BV23" s="13" t="s">
        <v>609</v>
      </c>
      <c r="BW23" s="66" t="s">
        <v>609</v>
      </c>
      <c r="BX23" s="22" t="s">
        <v>609</v>
      </c>
      <c r="BY23" s="22" t="s">
        <v>609</v>
      </c>
      <c r="BZ23" s="66" t="s">
        <v>609</v>
      </c>
      <c r="CA23" s="22" t="s">
        <v>609</v>
      </c>
      <c r="CB23" s="22" t="s">
        <v>609</v>
      </c>
      <c r="CC23" s="66" t="s">
        <v>609</v>
      </c>
      <c r="CD23" s="22" t="s">
        <v>609</v>
      </c>
      <c r="CE23" s="22" t="s">
        <v>609</v>
      </c>
      <c r="CF23" s="66" t="s">
        <v>609</v>
      </c>
      <c r="CG23" s="22" t="s">
        <v>609</v>
      </c>
      <c r="CH23" s="22" t="s">
        <v>609</v>
      </c>
      <c r="CI23" s="66" t="s">
        <v>609</v>
      </c>
      <c r="CJ23" s="22" t="s">
        <v>609</v>
      </c>
      <c r="CK23" s="22" t="s">
        <v>609</v>
      </c>
    </row>
    <row r="24" spans="1:89" ht="15" customHeight="1" x14ac:dyDescent="0.2">
      <c r="A24" s="60" t="str">
        <f t="shared" si="17"/>
        <v/>
      </c>
      <c r="B24" s="61"/>
      <c r="C24" s="13"/>
      <c r="D24" s="14"/>
      <c r="E24" s="15" t="str">
        <f t="shared" si="18"/>
        <v/>
      </c>
      <c r="F24" s="16" t="str">
        <f t="shared" si="19"/>
        <v/>
      </c>
      <c r="G24" s="8" t="str">
        <f t="shared" si="20"/>
        <v/>
      </c>
      <c r="H24" s="62" t="str">
        <f t="shared" si="21"/>
        <v/>
      </c>
      <c r="I24" s="65"/>
      <c r="J24" s="65"/>
      <c r="K24" s="65"/>
      <c r="L24" s="34" t="str">
        <f t="shared" si="22"/>
        <v/>
      </c>
      <c r="M24" s="35" t="str">
        <f t="shared" si="23"/>
        <v/>
      </c>
      <c r="N24" s="57" t="str">
        <f t="shared" si="24"/>
        <v/>
      </c>
      <c r="O24" s="62" t="str">
        <f t="shared" si="25"/>
        <v/>
      </c>
      <c r="P24" s="65"/>
      <c r="Q24" s="65"/>
      <c r="R24" s="65"/>
      <c r="S24" s="34" t="str">
        <f t="shared" si="26"/>
        <v/>
      </c>
      <c r="T24" s="35" t="str">
        <f t="shared" si="27"/>
        <v/>
      </c>
      <c r="U24" s="57" t="str">
        <f t="shared" si="28"/>
        <v/>
      </c>
      <c r="V24" s="62" t="str">
        <f t="shared" si="29"/>
        <v/>
      </c>
      <c r="W24" s="65"/>
      <c r="X24" s="65"/>
      <c r="Y24" s="65"/>
      <c r="Z24" s="34" t="str">
        <f t="shared" si="30"/>
        <v/>
      </c>
      <c r="AA24" s="35" t="str">
        <f t="shared" si="31"/>
        <v/>
      </c>
      <c r="AB24" s="57" t="str">
        <f t="shared" si="32"/>
        <v/>
      </c>
      <c r="AC24" s="62" t="str">
        <f t="shared" si="33"/>
        <v/>
      </c>
      <c r="AD24" s="65"/>
      <c r="AE24" s="65"/>
      <c r="AF24" s="65"/>
      <c r="AG24" s="34" t="str">
        <f t="shared" si="34"/>
        <v/>
      </c>
      <c r="AH24" s="35" t="str">
        <f t="shared" si="35"/>
        <v/>
      </c>
      <c r="AI24" s="57" t="str">
        <f t="shared" si="36"/>
        <v/>
      </c>
      <c r="AJ24" s="62" t="str">
        <f t="shared" si="37"/>
        <v/>
      </c>
      <c r="AK24" s="65"/>
      <c r="AL24" s="65"/>
      <c r="AM24" s="65"/>
      <c r="AN24" s="34" t="str">
        <f t="shared" si="38"/>
        <v/>
      </c>
      <c r="AO24" s="35" t="str">
        <f t="shared" si="39"/>
        <v/>
      </c>
      <c r="AR24" s="13" t="str">
        <f t="shared" si="40"/>
        <v/>
      </c>
      <c r="AS24" s="13" t="str">
        <f t="shared" si="40"/>
        <v/>
      </c>
      <c r="AT24" s="13" t="str">
        <f t="shared" si="40"/>
        <v/>
      </c>
      <c r="AU24" s="22" t="str">
        <f t="shared" si="41"/>
        <v/>
      </c>
      <c r="AV24" s="22" t="str">
        <f t="shared" si="42"/>
        <v/>
      </c>
      <c r="AW24" s="22" t="str">
        <f t="shared" si="43"/>
        <v/>
      </c>
      <c r="AX24" s="22" t="str">
        <f t="shared" si="44"/>
        <v/>
      </c>
      <c r="AY24" s="22" t="str">
        <f t="shared" si="45"/>
        <v/>
      </c>
      <c r="BA24" s="13" t="s">
        <v>609</v>
      </c>
      <c r="BB24" s="13" t="s">
        <v>609</v>
      </c>
      <c r="BC24" s="13" t="s">
        <v>609</v>
      </c>
      <c r="BD24" s="66" t="s">
        <v>609</v>
      </c>
      <c r="BE24" s="22" t="s">
        <v>609</v>
      </c>
      <c r="BF24" s="22" t="s">
        <v>609</v>
      </c>
      <c r="BG24" s="66" t="s">
        <v>609</v>
      </c>
      <c r="BH24" s="22" t="s">
        <v>609</v>
      </c>
      <c r="BI24" s="22" t="s">
        <v>609</v>
      </c>
      <c r="BJ24" s="66" t="s">
        <v>609</v>
      </c>
      <c r="BK24" s="22" t="s">
        <v>609</v>
      </c>
      <c r="BL24" s="22" t="s">
        <v>609</v>
      </c>
      <c r="BM24" s="66" t="s">
        <v>609</v>
      </c>
      <c r="BN24" s="22" t="s">
        <v>609</v>
      </c>
      <c r="BO24" s="22" t="s">
        <v>609</v>
      </c>
      <c r="BP24" s="66" t="s">
        <v>609</v>
      </c>
      <c r="BQ24" s="22" t="s">
        <v>609</v>
      </c>
      <c r="BR24" s="22" t="s">
        <v>609</v>
      </c>
      <c r="BT24" s="13" t="s">
        <v>609</v>
      </c>
      <c r="BU24" s="13" t="s">
        <v>609</v>
      </c>
      <c r="BV24" s="13" t="s">
        <v>609</v>
      </c>
      <c r="BW24" s="66" t="s">
        <v>609</v>
      </c>
      <c r="BX24" s="22" t="s">
        <v>609</v>
      </c>
      <c r="BY24" s="22" t="s">
        <v>609</v>
      </c>
      <c r="BZ24" s="66" t="s">
        <v>609</v>
      </c>
      <c r="CA24" s="22" t="s">
        <v>609</v>
      </c>
      <c r="CB24" s="22" t="s">
        <v>609</v>
      </c>
      <c r="CC24" s="66" t="s">
        <v>609</v>
      </c>
      <c r="CD24" s="22" t="s">
        <v>609</v>
      </c>
      <c r="CE24" s="22" t="s">
        <v>609</v>
      </c>
      <c r="CF24" s="66" t="s">
        <v>609</v>
      </c>
      <c r="CG24" s="22" t="s">
        <v>609</v>
      </c>
      <c r="CH24" s="22" t="s">
        <v>609</v>
      </c>
      <c r="CI24" s="66" t="s">
        <v>609</v>
      </c>
      <c r="CJ24" s="22" t="s">
        <v>609</v>
      </c>
      <c r="CK24" s="22" t="s">
        <v>609</v>
      </c>
    </row>
    <row r="25" spans="1:89" ht="15" customHeight="1" x14ac:dyDescent="0.2">
      <c r="A25" s="60" t="str">
        <f t="shared" si="17"/>
        <v/>
      </c>
      <c r="B25" s="61"/>
      <c r="C25" s="13"/>
      <c r="D25" s="14"/>
      <c r="E25" s="15" t="str">
        <f t="shared" si="18"/>
        <v/>
      </c>
      <c r="F25" s="16" t="str">
        <f t="shared" si="19"/>
        <v/>
      </c>
      <c r="G25" s="8" t="str">
        <f t="shared" si="20"/>
        <v/>
      </c>
      <c r="H25" s="62" t="str">
        <f t="shared" si="21"/>
        <v/>
      </c>
      <c r="I25" s="65"/>
      <c r="J25" s="65"/>
      <c r="K25" s="65"/>
      <c r="L25" s="34" t="str">
        <f t="shared" si="22"/>
        <v/>
      </c>
      <c r="M25" s="35" t="str">
        <f t="shared" si="23"/>
        <v/>
      </c>
      <c r="N25" s="57" t="str">
        <f t="shared" si="24"/>
        <v/>
      </c>
      <c r="O25" s="62" t="str">
        <f t="shared" si="25"/>
        <v/>
      </c>
      <c r="P25" s="65"/>
      <c r="Q25" s="65"/>
      <c r="R25" s="65"/>
      <c r="S25" s="34" t="str">
        <f t="shared" si="26"/>
        <v/>
      </c>
      <c r="T25" s="35" t="str">
        <f t="shared" si="27"/>
        <v/>
      </c>
      <c r="U25" s="57" t="str">
        <f t="shared" si="28"/>
        <v/>
      </c>
      <c r="V25" s="62" t="str">
        <f t="shared" si="29"/>
        <v/>
      </c>
      <c r="W25" s="65"/>
      <c r="X25" s="65"/>
      <c r="Y25" s="65"/>
      <c r="Z25" s="34" t="str">
        <f t="shared" si="30"/>
        <v/>
      </c>
      <c r="AA25" s="35" t="str">
        <f t="shared" si="31"/>
        <v/>
      </c>
      <c r="AB25" s="57" t="str">
        <f t="shared" si="32"/>
        <v/>
      </c>
      <c r="AC25" s="62" t="str">
        <f t="shared" si="33"/>
        <v/>
      </c>
      <c r="AD25" s="65"/>
      <c r="AE25" s="65"/>
      <c r="AF25" s="65"/>
      <c r="AG25" s="34" t="str">
        <f t="shared" si="34"/>
        <v/>
      </c>
      <c r="AH25" s="35" t="str">
        <f t="shared" si="35"/>
        <v/>
      </c>
      <c r="AI25" s="57" t="str">
        <f t="shared" si="36"/>
        <v/>
      </c>
      <c r="AJ25" s="62" t="str">
        <f t="shared" si="37"/>
        <v/>
      </c>
      <c r="AK25" s="65"/>
      <c r="AL25" s="65"/>
      <c r="AM25" s="65"/>
      <c r="AN25" s="34" t="str">
        <f t="shared" si="38"/>
        <v/>
      </c>
      <c r="AO25" s="35" t="str">
        <f t="shared" si="39"/>
        <v/>
      </c>
      <c r="AR25" s="13" t="str">
        <f t="shared" si="40"/>
        <v/>
      </c>
      <c r="AS25" s="13" t="str">
        <f t="shared" si="40"/>
        <v/>
      </c>
      <c r="AT25" s="13" t="str">
        <f t="shared" si="40"/>
        <v/>
      </c>
      <c r="AU25" s="22" t="str">
        <f t="shared" si="41"/>
        <v/>
      </c>
      <c r="AV25" s="22" t="str">
        <f t="shared" si="42"/>
        <v/>
      </c>
      <c r="AW25" s="22" t="str">
        <f t="shared" si="43"/>
        <v/>
      </c>
      <c r="AX25" s="22" t="str">
        <f t="shared" si="44"/>
        <v/>
      </c>
      <c r="AY25" s="22" t="str">
        <f t="shared" si="45"/>
        <v/>
      </c>
      <c r="BA25" s="13" t="s">
        <v>609</v>
      </c>
      <c r="BB25" s="13" t="s">
        <v>609</v>
      </c>
      <c r="BC25" s="13" t="s">
        <v>609</v>
      </c>
      <c r="BD25" s="66" t="s">
        <v>609</v>
      </c>
      <c r="BE25" s="22" t="s">
        <v>609</v>
      </c>
      <c r="BF25" s="22" t="s">
        <v>609</v>
      </c>
      <c r="BG25" s="66" t="s">
        <v>609</v>
      </c>
      <c r="BH25" s="22" t="s">
        <v>609</v>
      </c>
      <c r="BI25" s="22" t="s">
        <v>609</v>
      </c>
      <c r="BJ25" s="66" t="s">
        <v>609</v>
      </c>
      <c r="BK25" s="22" t="s">
        <v>609</v>
      </c>
      <c r="BL25" s="22" t="s">
        <v>609</v>
      </c>
      <c r="BM25" s="66" t="s">
        <v>609</v>
      </c>
      <c r="BN25" s="22" t="s">
        <v>609</v>
      </c>
      <c r="BO25" s="22" t="s">
        <v>609</v>
      </c>
      <c r="BP25" s="66" t="s">
        <v>609</v>
      </c>
      <c r="BQ25" s="22" t="s">
        <v>609</v>
      </c>
      <c r="BR25" s="22" t="s">
        <v>609</v>
      </c>
      <c r="BT25" s="13" t="s">
        <v>609</v>
      </c>
      <c r="BU25" s="13" t="s">
        <v>609</v>
      </c>
      <c r="BV25" s="13" t="s">
        <v>609</v>
      </c>
      <c r="BW25" s="66" t="s">
        <v>609</v>
      </c>
      <c r="BX25" s="22" t="s">
        <v>609</v>
      </c>
      <c r="BY25" s="22" t="s">
        <v>609</v>
      </c>
      <c r="BZ25" s="66" t="s">
        <v>609</v>
      </c>
      <c r="CA25" s="22" t="s">
        <v>609</v>
      </c>
      <c r="CB25" s="22" t="s">
        <v>609</v>
      </c>
      <c r="CC25" s="66" t="s">
        <v>609</v>
      </c>
      <c r="CD25" s="22" t="s">
        <v>609</v>
      </c>
      <c r="CE25" s="22" t="s">
        <v>609</v>
      </c>
      <c r="CF25" s="66" t="s">
        <v>609</v>
      </c>
      <c r="CG25" s="22" t="s">
        <v>609</v>
      </c>
      <c r="CH25" s="22" t="s">
        <v>609</v>
      </c>
      <c r="CI25" s="66" t="s">
        <v>609</v>
      </c>
      <c r="CJ25" s="22" t="s">
        <v>609</v>
      </c>
      <c r="CK25" s="22" t="s">
        <v>609</v>
      </c>
    </row>
    <row r="26" spans="1:89" ht="15" customHeight="1" x14ac:dyDescent="0.2">
      <c r="A26" s="60" t="str">
        <f t="shared" si="17"/>
        <v/>
      </c>
      <c r="B26" s="61"/>
      <c r="C26" s="13"/>
      <c r="D26" s="14"/>
      <c r="E26" s="15" t="str">
        <f t="shared" si="18"/>
        <v/>
      </c>
      <c r="F26" s="16" t="str">
        <f t="shared" si="19"/>
        <v/>
      </c>
      <c r="G26" s="8" t="str">
        <f t="shared" si="20"/>
        <v/>
      </c>
      <c r="H26" s="62" t="str">
        <f t="shared" si="21"/>
        <v/>
      </c>
      <c r="I26" s="65"/>
      <c r="J26" s="65"/>
      <c r="K26" s="65"/>
      <c r="L26" s="34" t="str">
        <f t="shared" si="22"/>
        <v/>
      </c>
      <c r="M26" s="35" t="str">
        <f t="shared" si="23"/>
        <v/>
      </c>
      <c r="N26" s="57" t="str">
        <f t="shared" si="24"/>
        <v/>
      </c>
      <c r="O26" s="62" t="str">
        <f t="shared" si="25"/>
        <v/>
      </c>
      <c r="P26" s="65"/>
      <c r="Q26" s="65"/>
      <c r="R26" s="65"/>
      <c r="S26" s="34" t="str">
        <f t="shared" si="26"/>
        <v/>
      </c>
      <c r="T26" s="35" t="str">
        <f t="shared" si="27"/>
        <v/>
      </c>
      <c r="U26" s="57" t="str">
        <f t="shared" si="28"/>
        <v/>
      </c>
      <c r="V26" s="62" t="str">
        <f t="shared" si="29"/>
        <v/>
      </c>
      <c r="W26" s="65"/>
      <c r="X26" s="65"/>
      <c r="Y26" s="65"/>
      <c r="Z26" s="34" t="str">
        <f t="shared" si="30"/>
        <v/>
      </c>
      <c r="AA26" s="35" t="str">
        <f t="shared" si="31"/>
        <v/>
      </c>
      <c r="AB26" s="57" t="str">
        <f t="shared" si="32"/>
        <v/>
      </c>
      <c r="AC26" s="62" t="str">
        <f t="shared" si="33"/>
        <v/>
      </c>
      <c r="AD26" s="65"/>
      <c r="AE26" s="65"/>
      <c r="AF26" s="65"/>
      <c r="AG26" s="34" t="str">
        <f t="shared" si="34"/>
        <v/>
      </c>
      <c r="AH26" s="35" t="str">
        <f t="shared" si="35"/>
        <v/>
      </c>
      <c r="AI26" s="57" t="str">
        <f t="shared" si="36"/>
        <v/>
      </c>
      <c r="AJ26" s="62" t="str">
        <f t="shared" si="37"/>
        <v/>
      </c>
      <c r="AK26" s="65"/>
      <c r="AL26" s="65"/>
      <c r="AM26" s="65"/>
      <c r="AN26" s="34" t="str">
        <f t="shared" si="38"/>
        <v/>
      </c>
      <c r="AO26" s="35" t="str">
        <f t="shared" si="39"/>
        <v/>
      </c>
      <c r="AR26" s="13" t="str">
        <f t="shared" si="40"/>
        <v/>
      </c>
      <c r="AS26" s="13" t="str">
        <f t="shared" si="40"/>
        <v/>
      </c>
      <c r="AT26" s="13" t="str">
        <f t="shared" si="40"/>
        <v/>
      </c>
      <c r="AU26" s="22" t="str">
        <f t="shared" si="41"/>
        <v/>
      </c>
      <c r="AV26" s="22" t="str">
        <f t="shared" si="42"/>
        <v/>
      </c>
      <c r="AW26" s="22" t="str">
        <f t="shared" si="43"/>
        <v/>
      </c>
      <c r="AX26" s="22" t="str">
        <f t="shared" si="44"/>
        <v/>
      </c>
      <c r="AY26" s="22" t="str">
        <f t="shared" si="45"/>
        <v/>
      </c>
      <c r="BA26" s="13" t="s">
        <v>609</v>
      </c>
      <c r="BB26" s="13" t="s">
        <v>609</v>
      </c>
      <c r="BC26" s="13" t="s">
        <v>609</v>
      </c>
      <c r="BD26" s="66" t="s">
        <v>609</v>
      </c>
      <c r="BE26" s="22" t="s">
        <v>609</v>
      </c>
      <c r="BF26" s="22" t="s">
        <v>609</v>
      </c>
      <c r="BG26" s="66" t="s">
        <v>609</v>
      </c>
      <c r="BH26" s="22" t="s">
        <v>609</v>
      </c>
      <c r="BI26" s="22" t="s">
        <v>609</v>
      </c>
      <c r="BJ26" s="66" t="s">
        <v>609</v>
      </c>
      <c r="BK26" s="22" t="s">
        <v>609</v>
      </c>
      <c r="BL26" s="22" t="s">
        <v>609</v>
      </c>
      <c r="BM26" s="66" t="s">
        <v>609</v>
      </c>
      <c r="BN26" s="22" t="s">
        <v>609</v>
      </c>
      <c r="BO26" s="22" t="s">
        <v>609</v>
      </c>
      <c r="BP26" s="66" t="s">
        <v>609</v>
      </c>
      <c r="BQ26" s="22" t="s">
        <v>609</v>
      </c>
      <c r="BR26" s="22" t="s">
        <v>609</v>
      </c>
      <c r="BT26" s="13" t="s">
        <v>609</v>
      </c>
      <c r="BU26" s="13" t="s">
        <v>609</v>
      </c>
      <c r="BV26" s="13" t="s">
        <v>609</v>
      </c>
      <c r="BW26" s="66" t="s">
        <v>609</v>
      </c>
      <c r="BX26" s="22" t="s">
        <v>609</v>
      </c>
      <c r="BY26" s="22" t="s">
        <v>609</v>
      </c>
      <c r="BZ26" s="66" t="s">
        <v>609</v>
      </c>
      <c r="CA26" s="22" t="s">
        <v>609</v>
      </c>
      <c r="CB26" s="22" t="s">
        <v>609</v>
      </c>
      <c r="CC26" s="66" t="s">
        <v>609</v>
      </c>
      <c r="CD26" s="22" t="s">
        <v>609</v>
      </c>
      <c r="CE26" s="22" t="s">
        <v>609</v>
      </c>
      <c r="CF26" s="66" t="s">
        <v>609</v>
      </c>
      <c r="CG26" s="22" t="s">
        <v>609</v>
      </c>
      <c r="CH26" s="22" t="s">
        <v>609</v>
      </c>
      <c r="CI26" s="66" t="s">
        <v>609</v>
      </c>
      <c r="CJ26" s="22" t="s">
        <v>609</v>
      </c>
      <c r="CK26" s="22" t="s">
        <v>609</v>
      </c>
    </row>
    <row r="27" spans="1:89" ht="15" customHeight="1" x14ac:dyDescent="0.2">
      <c r="A27" s="60" t="str">
        <f t="shared" si="17"/>
        <v/>
      </c>
      <c r="B27" s="61"/>
      <c r="C27" s="13"/>
      <c r="D27" s="14"/>
      <c r="E27" s="15" t="str">
        <f t="shared" si="18"/>
        <v/>
      </c>
      <c r="F27" s="16" t="str">
        <f t="shared" si="19"/>
        <v/>
      </c>
      <c r="G27" s="8" t="str">
        <f t="shared" si="20"/>
        <v/>
      </c>
      <c r="H27" s="62" t="str">
        <f t="shared" si="21"/>
        <v/>
      </c>
      <c r="I27" s="65"/>
      <c r="J27" s="65"/>
      <c r="K27" s="65"/>
      <c r="L27" s="34" t="str">
        <f t="shared" si="22"/>
        <v/>
      </c>
      <c r="M27" s="35" t="str">
        <f t="shared" si="23"/>
        <v/>
      </c>
      <c r="N27" s="57" t="str">
        <f t="shared" si="24"/>
        <v/>
      </c>
      <c r="O27" s="62" t="str">
        <f t="shared" si="25"/>
        <v/>
      </c>
      <c r="P27" s="65"/>
      <c r="Q27" s="65"/>
      <c r="R27" s="65"/>
      <c r="S27" s="34" t="str">
        <f t="shared" si="26"/>
        <v/>
      </c>
      <c r="T27" s="35" t="str">
        <f t="shared" si="27"/>
        <v/>
      </c>
      <c r="U27" s="57" t="str">
        <f t="shared" si="28"/>
        <v/>
      </c>
      <c r="V27" s="62" t="str">
        <f t="shared" si="29"/>
        <v/>
      </c>
      <c r="W27" s="65"/>
      <c r="X27" s="65"/>
      <c r="Y27" s="65"/>
      <c r="Z27" s="34" t="str">
        <f t="shared" si="30"/>
        <v/>
      </c>
      <c r="AA27" s="35" t="str">
        <f t="shared" si="31"/>
        <v/>
      </c>
      <c r="AB27" s="57" t="str">
        <f t="shared" si="32"/>
        <v/>
      </c>
      <c r="AC27" s="62" t="str">
        <f t="shared" si="33"/>
        <v/>
      </c>
      <c r="AD27" s="65"/>
      <c r="AE27" s="65"/>
      <c r="AF27" s="65"/>
      <c r="AG27" s="34" t="str">
        <f t="shared" si="34"/>
        <v/>
      </c>
      <c r="AH27" s="35" t="str">
        <f t="shared" si="35"/>
        <v/>
      </c>
      <c r="AI27" s="57" t="str">
        <f t="shared" si="36"/>
        <v/>
      </c>
      <c r="AJ27" s="62" t="str">
        <f t="shared" si="37"/>
        <v/>
      </c>
      <c r="AK27" s="65"/>
      <c r="AL27" s="65"/>
      <c r="AM27" s="65"/>
      <c r="AN27" s="34" t="str">
        <f t="shared" si="38"/>
        <v/>
      </c>
      <c r="AO27" s="35" t="str">
        <f t="shared" si="39"/>
        <v/>
      </c>
      <c r="AR27" s="13" t="str">
        <f t="shared" si="40"/>
        <v/>
      </c>
      <c r="AS27" s="13" t="str">
        <f t="shared" si="40"/>
        <v/>
      </c>
      <c r="AT27" s="13" t="str">
        <f t="shared" si="40"/>
        <v/>
      </c>
      <c r="AU27" s="22" t="str">
        <f t="shared" si="41"/>
        <v/>
      </c>
      <c r="AV27" s="22" t="str">
        <f t="shared" si="42"/>
        <v/>
      </c>
      <c r="AW27" s="22" t="str">
        <f t="shared" si="43"/>
        <v/>
      </c>
      <c r="AX27" s="22" t="str">
        <f t="shared" si="44"/>
        <v/>
      </c>
      <c r="AY27" s="22" t="str">
        <f t="shared" si="45"/>
        <v/>
      </c>
      <c r="BA27" s="13" t="s">
        <v>609</v>
      </c>
      <c r="BB27" s="13" t="s">
        <v>609</v>
      </c>
      <c r="BC27" s="13" t="s">
        <v>609</v>
      </c>
      <c r="BD27" s="66" t="s">
        <v>609</v>
      </c>
      <c r="BE27" s="22" t="s">
        <v>609</v>
      </c>
      <c r="BF27" s="22" t="s">
        <v>609</v>
      </c>
      <c r="BG27" s="66" t="s">
        <v>609</v>
      </c>
      <c r="BH27" s="22" t="s">
        <v>609</v>
      </c>
      <c r="BI27" s="22" t="s">
        <v>609</v>
      </c>
      <c r="BJ27" s="66" t="s">
        <v>609</v>
      </c>
      <c r="BK27" s="22" t="s">
        <v>609</v>
      </c>
      <c r="BL27" s="22" t="s">
        <v>609</v>
      </c>
      <c r="BM27" s="66" t="s">
        <v>609</v>
      </c>
      <c r="BN27" s="22" t="s">
        <v>609</v>
      </c>
      <c r="BO27" s="22" t="s">
        <v>609</v>
      </c>
      <c r="BP27" s="66" t="s">
        <v>609</v>
      </c>
      <c r="BQ27" s="22" t="s">
        <v>609</v>
      </c>
      <c r="BR27" s="22" t="s">
        <v>609</v>
      </c>
      <c r="BT27" s="13" t="s">
        <v>609</v>
      </c>
      <c r="BU27" s="13" t="s">
        <v>609</v>
      </c>
      <c r="BV27" s="13" t="s">
        <v>609</v>
      </c>
      <c r="BW27" s="66" t="s">
        <v>609</v>
      </c>
      <c r="BX27" s="22" t="s">
        <v>609</v>
      </c>
      <c r="BY27" s="22" t="s">
        <v>609</v>
      </c>
      <c r="BZ27" s="66" t="s">
        <v>609</v>
      </c>
      <c r="CA27" s="22" t="s">
        <v>609</v>
      </c>
      <c r="CB27" s="22" t="s">
        <v>609</v>
      </c>
      <c r="CC27" s="66" t="s">
        <v>609</v>
      </c>
      <c r="CD27" s="22" t="s">
        <v>609</v>
      </c>
      <c r="CE27" s="22" t="s">
        <v>609</v>
      </c>
      <c r="CF27" s="66" t="s">
        <v>609</v>
      </c>
      <c r="CG27" s="22" t="s">
        <v>609</v>
      </c>
      <c r="CH27" s="22" t="s">
        <v>609</v>
      </c>
      <c r="CI27" s="66" t="s">
        <v>609</v>
      </c>
      <c r="CJ27" s="22" t="s">
        <v>609</v>
      </c>
      <c r="CK27" s="22" t="s">
        <v>609</v>
      </c>
    </row>
    <row r="28" spans="1:89" ht="15" customHeight="1" x14ac:dyDescent="0.2">
      <c r="A28" s="60" t="str">
        <f t="shared" si="17"/>
        <v/>
      </c>
      <c r="B28" s="61"/>
      <c r="C28" s="13"/>
      <c r="D28" s="14"/>
      <c r="E28" s="15" t="str">
        <f t="shared" si="18"/>
        <v/>
      </c>
      <c r="F28" s="16" t="str">
        <f t="shared" si="19"/>
        <v/>
      </c>
      <c r="G28" s="8" t="str">
        <f t="shared" si="20"/>
        <v/>
      </c>
      <c r="H28" s="62" t="str">
        <f t="shared" si="21"/>
        <v/>
      </c>
      <c r="I28" s="65"/>
      <c r="J28" s="65"/>
      <c r="K28" s="65"/>
      <c r="L28" s="34" t="str">
        <f t="shared" si="22"/>
        <v/>
      </c>
      <c r="M28" s="35" t="str">
        <f t="shared" si="23"/>
        <v/>
      </c>
      <c r="N28" s="57" t="str">
        <f t="shared" si="24"/>
        <v/>
      </c>
      <c r="O28" s="62" t="str">
        <f t="shared" si="25"/>
        <v/>
      </c>
      <c r="P28" s="65"/>
      <c r="Q28" s="65"/>
      <c r="R28" s="65"/>
      <c r="S28" s="34" t="str">
        <f t="shared" si="26"/>
        <v/>
      </c>
      <c r="T28" s="35" t="str">
        <f t="shared" si="27"/>
        <v/>
      </c>
      <c r="U28" s="57" t="str">
        <f t="shared" si="28"/>
        <v/>
      </c>
      <c r="V28" s="62" t="str">
        <f t="shared" si="29"/>
        <v/>
      </c>
      <c r="W28" s="65"/>
      <c r="X28" s="65"/>
      <c r="Y28" s="65"/>
      <c r="Z28" s="34" t="str">
        <f t="shared" si="30"/>
        <v/>
      </c>
      <c r="AA28" s="35" t="str">
        <f t="shared" si="31"/>
        <v/>
      </c>
      <c r="AB28" s="57" t="str">
        <f t="shared" si="32"/>
        <v/>
      </c>
      <c r="AC28" s="62" t="str">
        <f t="shared" si="33"/>
        <v/>
      </c>
      <c r="AD28" s="65"/>
      <c r="AE28" s="65"/>
      <c r="AF28" s="65"/>
      <c r="AG28" s="34" t="str">
        <f t="shared" si="34"/>
        <v/>
      </c>
      <c r="AH28" s="35" t="str">
        <f t="shared" si="35"/>
        <v/>
      </c>
      <c r="AI28" s="57" t="str">
        <f t="shared" si="36"/>
        <v/>
      </c>
      <c r="AJ28" s="62" t="str">
        <f t="shared" si="37"/>
        <v/>
      </c>
      <c r="AK28" s="65"/>
      <c r="AL28" s="65"/>
      <c r="AM28" s="65"/>
      <c r="AN28" s="34" t="str">
        <f t="shared" si="38"/>
        <v/>
      </c>
      <c r="AO28" s="35" t="str">
        <f t="shared" si="39"/>
        <v/>
      </c>
      <c r="AR28" s="13" t="str">
        <f t="shared" si="40"/>
        <v/>
      </c>
      <c r="AS28" s="13" t="str">
        <f t="shared" si="40"/>
        <v/>
      </c>
      <c r="AT28" s="13" t="str">
        <f t="shared" si="40"/>
        <v/>
      </c>
      <c r="AU28" s="22" t="str">
        <f t="shared" si="41"/>
        <v/>
      </c>
      <c r="AV28" s="22" t="str">
        <f t="shared" si="42"/>
        <v/>
      </c>
      <c r="AW28" s="22" t="str">
        <f t="shared" si="43"/>
        <v/>
      </c>
      <c r="AX28" s="22" t="str">
        <f t="shared" si="44"/>
        <v/>
      </c>
      <c r="AY28" s="22" t="str">
        <f t="shared" si="45"/>
        <v/>
      </c>
      <c r="BA28" s="13" t="s">
        <v>609</v>
      </c>
      <c r="BB28" s="13" t="s">
        <v>609</v>
      </c>
      <c r="BC28" s="13" t="s">
        <v>609</v>
      </c>
      <c r="BD28" s="66" t="s">
        <v>609</v>
      </c>
      <c r="BE28" s="22" t="s">
        <v>609</v>
      </c>
      <c r="BF28" s="22" t="s">
        <v>609</v>
      </c>
      <c r="BG28" s="66" t="s">
        <v>609</v>
      </c>
      <c r="BH28" s="22" t="s">
        <v>609</v>
      </c>
      <c r="BI28" s="22" t="s">
        <v>609</v>
      </c>
      <c r="BJ28" s="66" t="s">
        <v>609</v>
      </c>
      <c r="BK28" s="22" t="s">
        <v>609</v>
      </c>
      <c r="BL28" s="22" t="s">
        <v>609</v>
      </c>
      <c r="BM28" s="66" t="s">
        <v>609</v>
      </c>
      <c r="BN28" s="22" t="s">
        <v>609</v>
      </c>
      <c r="BO28" s="22" t="s">
        <v>609</v>
      </c>
      <c r="BP28" s="66" t="s">
        <v>609</v>
      </c>
      <c r="BQ28" s="22" t="s">
        <v>609</v>
      </c>
      <c r="BR28" s="22" t="s">
        <v>609</v>
      </c>
      <c r="BT28" s="13" t="s">
        <v>609</v>
      </c>
      <c r="BU28" s="13" t="s">
        <v>609</v>
      </c>
      <c r="BV28" s="13" t="s">
        <v>609</v>
      </c>
      <c r="BW28" s="66" t="s">
        <v>609</v>
      </c>
      <c r="BX28" s="22" t="s">
        <v>609</v>
      </c>
      <c r="BY28" s="22" t="s">
        <v>609</v>
      </c>
      <c r="BZ28" s="66" t="s">
        <v>609</v>
      </c>
      <c r="CA28" s="22" t="s">
        <v>609</v>
      </c>
      <c r="CB28" s="22" t="s">
        <v>609</v>
      </c>
      <c r="CC28" s="66" t="s">
        <v>609</v>
      </c>
      <c r="CD28" s="22" t="s">
        <v>609</v>
      </c>
      <c r="CE28" s="22" t="s">
        <v>609</v>
      </c>
      <c r="CF28" s="66" t="s">
        <v>609</v>
      </c>
      <c r="CG28" s="22" t="s">
        <v>609</v>
      </c>
      <c r="CH28" s="22" t="s">
        <v>609</v>
      </c>
      <c r="CI28" s="66" t="s">
        <v>609</v>
      </c>
      <c r="CJ28" s="22" t="s">
        <v>609</v>
      </c>
      <c r="CK28" s="22" t="s">
        <v>609</v>
      </c>
    </row>
    <row r="29" spans="1:89" ht="15" customHeight="1" x14ac:dyDescent="0.2">
      <c r="A29" s="60" t="str">
        <f t="shared" si="17"/>
        <v/>
      </c>
      <c r="B29" s="61"/>
      <c r="C29" s="13"/>
      <c r="D29" s="14"/>
      <c r="E29" s="15" t="str">
        <f t="shared" si="18"/>
        <v/>
      </c>
      <c r="F29" s="16" t="str">
        <f t="shared" si="19"/>
        <v/>
      </c>
      <c r="G29" s="8" t="str">
        <f t="shared" si="20"/>
        <v/>
      </c>
      <c r="H29" s="62" t="str">
        <f t="shared" si="21"/>
        <v/>
      </c>
      <c r="I29" s="65"/>
      <c r="J29" s="65"/>
      <c r="K29" s="65"/>
      <c r="L29" s="34" t="str">
        <f t="shared" si="22"/>
        <v/>
      </c>
      <c r="M29" s="35" t="str">
        <f t="shared" si="23"/>
        <v/>
      </c>
      <c r="N29" s="57" t="str">
        <f t="shared" si="24"/>
        <v/>
      </c>
      <c r="O29" s="62" t="str">
        <f t="shared" si="25"/>
        <v/>
      </c>
      <c r="P29" s="65"/>
      <c r="Q29" s="65"/>
      <c r="R29" s="65"/>
      <c r="S29" s="34" t="str">
        <f t="shared" si="26"/>
        <v/>
      </c>
      <c r="T29" s="35" t="str">
        <f t="shared" si="27"/>
        <v/>
      </c>
      <c r="U29" s="57" t="str">
        <f t="shared" si="28"/>
        <v/>
      </c>
      <c r="V29" s="62" t="str">
        <f t="shared" si="29"/>
        <v/>
      </c>
      <c r="W29" s="65"/>
      <c r="X29" s="65"/>
      <c r="Y29" s="65"/>
      <c r="Z29" s="34" t="str">
        <f t="shared" si="30"/>
        <v/>
      </c>
      <c r="AA29" s="35" t="str">
        <f t="shared" si="31"/>
        <v/>
      </c>
      <c r="AB29" s="57" t="str">
        <f t="shared" si="32"/>
        <v/>
      </c>
      <c r="AC29" s="62" t="str">
        <f t="shared" si="33"/>
        <v/>
      </c>
      <c r="AD29" s="65"/>
      <c r="AE29" s="65"/>
      <c r="AF29" s="65"/>
      <c r="AG29" s="34" t="str">
        <f t="shared" si="34"/>
        <v/>
      </c>
      <c r="AH29" s="35" t="str">
        <f t="shared" si="35"/>
        <v/>
      </c>
      <c r="AI29" s="57" t="str">
        <f t="shared" si="36"/>
        <v/>
      </c>
      <c r="AJ29" s="62" t="str">
        <f t="shared" si="37"/>
        <v/>
      </c>
      <c r="AK29" s="65"/>
      <c r="AL29" s="65"/>
      <c r="AM29" s="65"/>
      <c r="AN29" s="34" t="str">
        <f t="shared" si="38"/>
        <v/>
      </c>
      <c r="AO29" s="35" t="str">
        <f t="shared" si="39"/>
        <v/>
      </c>
      <c r="AR29" s="13" t="str">
        <f t="shared" si="40"/>
        <v/>
      </c>
      <c r="AS29" s="13" t="str">
        <f t="shared" si="40"/>
        <v/>
      </c>
      <c r="AT29" s="13" t="str">
        <f t="shared" si="40"/>
        <v/>
      </c>
      <c r="AU29" s="22" t="str">
        <f t="shared" si="41"/>
        <v/>
      </c>
      <c r="AV29" s="22" t="str">
        <f t="shared" si="42"/>
        <v/>
      </c>
      <c r="AW29" s="22" t="str">
        <f t="shared" si="43"/>
        <v/>
      </c>
      <c r="AX29" s="22" t="str">
        <f t="shared" si="44"/>
        <v/>
      </c>
      <c r="AY29" s="22" t="str">
        <f t="shared" si="45"/>
        <v/>
      </c>
      <c r="BA29" s="13" t="s">
        <v>609</v>
      </c>
      <c r="BB29" s="13" t="s">
        <v>609</v>
      </c>
      <c r="BC29" s="13" t="s">
        <v>609</v>
      </c>
      <c r="BD29" s="66" t="s">
        <v>609</v>
      </c>
      <c r="BE29" s="22" t="s">
        <v>609</v>
      </c>
      <c r="BF29" s="22" t="s">
        <v>609</v>
      </c>
      <c r="BG29" s="66" t="s">
        <v>609</v>
      </c>
      <c r="BH29" s="22" t="s">
        <v>609</v>
      </c>
      <c r="BI29" s="22" t="s">
        <v>609</v>
      </c>
      <c r="BJ29" s="66" t="s">
        <v>609</v>
      </c>
      <c r="BK29" s="22" t="s">
        <v>609</v>
      </c>
      <c r="BL29" s="22" t="s">
        <v>609</v>
      </c>
      <c r="BM29" s="66" t="s">
        <v>609</v>
      </c>
      <c r="BN29" s="22" t="s">
        <v>609</v>
      </c>
      <c r="BO29" s="22" t="s">
        <v>609</v>
      </c>
      <c r="BP29" s="66" t="s">
        <v>609</v>
      </c>
      <c r="BQ29" s="22" t="s">
        <v>609</v>
      </c>
      <c r="BR29" s="22" t="s">
        <v>609</v>
      </c>
      <c r="BT29" s="13" t="s">
        <v>609</v>
      </c>
      <c r="BU29" s="13" t="s">
        <v>609</v>
      </c>
      <c r="BV29" s="13" t="s">
        <v>609</v>
      </c>
      <c r="BW29" s="66" t="s">
        <v>609</v>
      </c>
      <c r="BX29" s="22" t="s">
        <v>609</v>
      </c>
      <c r="BY29" s="22" t="s">
        <v>609</v>
      </c>
      <c r="BZ29" s="66" t="s">
        <v>609</v>
      </c>
      <c r="CA29" s="22" t="s">
        <v>609</v>
      </c>
      <c r="CB29" s="22" t="s">
        <v>609</v>
      </c>
      <c r="CC29" s="66" t="s">
        <v>609</v>
      </c>
      <c r="CD29" s="22" t="s">
        <v>609</v>
      </c>
      <c r="CE29" s="22" t="s">
        <v>609</v>
      </c>
      <c r="CF29" s="66" t="s">
        <v>609</v>
      </c>
      <c r="CG29" s="22" t="s">
        <v>609</v>
      </c>
      <c r="CH29" s="22" t="s">
        <v>609</v>
      </c>
      <c r="CI29" s="66" t="s">
        <v>609</v>
      </c>
      <c r="CJ29" s="22" t="s">
        <v>609</v>
      </c>
      <c r="CK29" s="22" t="s">
        <v>609</v>
      </c>
    </row>
    <row r="30" spans="1:89" ht="15" customHeight="1" x14ac:dyDescent="0.2">
      <c r="A30" s="60" t="str">
        <f>F30</f>
        <v/>
      </c>
      <c r="B30" s="61"/>
      <c r="C30" s="13"/>
      <c r="D30" s="14"/>
      <c r="E30" s="15" t="str">
        <f>IF(B30="","",M30+T30+AA30+AH30+AO30)</f>
        <v/>
      </c>
      <c r="F30" s="16" t="str">
        <f t="shared" si="19"/>
        <v/>
      </c>
      <c r="G30" s="8" t="str">
        <f t="shared" si="20"/>
        <v/>
      </c>
      <c r="H30" s="62" t="str">
        <f>IF($B30="","",TIME(I30,J30,K30))</f>
        <v/>
      </c>
      <c r="I30" s="65"/>
      <c r="J30" s="65"/>
      <c r="K30" s="65"/>
      <c r="L30" s="34" t="str">
        <f>IF(OR(H30="DNS",H30="DNF",H30="DSQ",H30="DNC",H30="OCS"),"",IF(H$9="","",IF($B30="","",(H30/(G30/100)))))</f>
        <v/>
      </c>
      <c r="M30" s="35" t="str">
        <f t="shared" si="23"/>
        <v/>
      </c>
      <c r="N30" s="57" t="str">
        <f t="shared" si="24"/>
        <v/>
      </c>
      <c r="O30" s="62" t="str">
        <f>IF($B30="","",TIME(P30,Q30,R30))</f>
        <v/>
      </c>
      <c r="P30" s="65"/>
      <c r="Q30" s="65"/>
      <c r="R30" s="65"/>
      <c r="S30" s="34" t="str">
        <f>IF(OR(O30="DNS",O30="DNF",O30="DSQ",O30="DNC",O30="OCS"),"",IF(O$9="","",IF($B30="","",(O30/(N30/100)))))</f>
        <v/>
      </c>
      <c r="T30" s="35" t="str">
        <f t="shared" si="27"/>
        <v/>
      </c>
      <c r="U30" s="57" t="str">
        <f t="shared" si="28"/>
        <v/>
      </c>
      <c r="V30" s="62" t="str">
        <f>IF($B30="","",TIME(W30,X30,Y30))</f>
        <v/>
      </c>
      <c r="W30" s="65"/>
      <c r="X30" s="65"/>
      <c r="Y30" s="65"/>
      <c r="Z30" s="34" t="str">
        <f>IF(OR(V30="DNS",V30="DNF",V30="DSQ",V30="DNC",V30="OCS"),"",IF(V$9="","",IF($B30="","",(V30/(U30/100)))))</f>
        <v/>
      </c>
      <c r="AA30" s="35" t="str">
        <f t="shared" si="31"/>
        <v/>
      </c>
      <c r="AB30" s="57" t="str">
        <f t="shared" si="32"/>
        <v/>
      </c>
      <c r="AC30" s="62" t="str">
        <f>IF($B30="","",TIME(AD30,AE30,AF30))</f>
        <v/>
      </c>
      <c r="AD30" s="65"/>
      <c r="AE30" s="65"/>
      <c r="AF30" s="65"/>
      <c r="AG30" s="34" t="str">
        <f>IF(OR(AC30="DNS",AC30="DNF",AC30="DSQ",AC30="DNC",AC30="OCS"),"",IF(AC$9="","",IF($B30="","",(AC30/(AB30/100)))))</f>
        <v/>
      </c>
      <c r="AH30" s="35" t="str">
        <f t="shared" si="35"/>
        <v/>
      </c>
      <c r="AI30" s="57" t="str">
        <f t="shared" si="36"/>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40"/>
        <v/>
      </c>
      <c r="AS30" s="13" t="str">
        <f t="shared" si="40"/>
        <v/>
      </c>
      <c r="AT30" s="13" t="str">
        <f t="shared" si="40"/>
        <v/>
      </c>
      <c r="AU30" s="22" t="str">
        <f t="shared" si="41"/>
        <v/>
      </c>
      <c r="AV30" s="22" t="str">
        <f t="shared" si="42"/>
        <v/>
      </c>
      <c r="AW30" s="22" t="str">
        <f t="shared" si="43"/>
        <v/>
      </c>
      <c r="AX30" s="22" t="str">
        <f t="shared" si="44"/>
        <v/>
      </c>
      <c r="AY30" s="22" t="str">
        <f t="shared" si="45"/>
        <v/>
      </c>
      <c r="BA30" s="13" t="s">
        <v>609</v>
      </c>
      <c r="BB30" s="13" t="s">
        <v>609</v>
      </c>
      <c r="BC30" s="13" t="s">
        <v>609</v>
      </c>
      <c r="BD30" s="66" t="s">
        <v>609</v>
      </c>
      <c r="BE30" s="22" t="s">
        <v>609</v>
      </c>
      <c r="BF30" s="22" t="s">
        <v>609</v>
      </c>
      <c r="BG30" s="66" t="s">
        <v>609</v>
      </c>
      <c r="BH30" s="22" t="s">
        <v>609</v>
      </c>
      <c r="BI30" s="22" t="s">
        <v>609</v>
      </c>
      <c r="BJ30" s="66" t="s">
        <v>609</v>
      </c>
      <c r="BK30" s="22" t="s">
        <v>609</v>
      </c>
      <c r="BL30" s="22" t="s">
        <v>609</v>
      </c>
      <c r="BM30" s="66" t="s">
        <v>609</v>
      </c>
      <c r="BN30" s="22" t="s">
        <v>609</v>
      </c>
      <c r="BO30" s="22" t="s">
        <v>609</v>
      </c>
      <c r="BP30" s="66" t="s">
        <v>609</v>
      </c>
      <c r="BQ30" s="22" t="s">
        <v>609</v>
      </c>
      <c r="BR30" s="22" t="s">
        <v>609</v>
      </c>
      <c r="BT30" s="13" t="s">
        <v>609</v>
      </c>
      <c r="BU30" s="13" t="s">
        <v>609</v>
      </c>
      <c r="BV30" s="13" t="s">
        <v>609</v>
      </c>
      <c r="BW30" s="66" t="s">
        <v>609</v>
      </c>
      <c r="BX30" s="22" t="s">
        <v>609</v>
      </c>
      <c r="BY30" s="22" t="s">
        <v>609</v>
      </c>
      <c r="BZ30" s="66" t="s">
        <v>609</v>
      </c>
      <c r="CA30" s="22" t="s">
        <v>609</v>
      </c>
      <c r="CB30" s="22" t="s">
        <v>609</v>
      </c>
      <c r="CC30" s="66" t="s">
        <v>609</v>
      </c>
      <c r="CD30" s="22" t="s">
        <v>609</v>
      </c>
      <c r="CE30" s="22" t="s">
        <v>609</v>
      </c>
      <c r="CF30" s="66" t="s">
        <v>609</v>
      </c>
      <c r="CG30" s="22" t="s">
        <v>609</v>
      </c>
      <c r="CH30" s="22" t="s">
        <v>609</v>
      </c>
      <c r="CI30" s="66" t="s">
        <v>609</v>
      </c>
      <c r="CJ30" s="22" t="s">
        <v>609</v>
      </c>
      <c r="CK30" s="22" t="s">
        <v>609</v>
      </c>
    </row>
    <row r="31" spans="1:89" ht="15" customHeight="1" thickBot="1" x14ac:dyDescent="0.25">
      <c r="A31" s="60" t="str">
        <f>F31</f>
        <v/>
      </c>
      <c r="B31" s="17"/>
      <c r="C31" s="17"/>
      <c r="D31" s="18"/>
      <c r="E31" s="19" t="str">
        <f>IF(B31="","",M31+T31+AA31+AH31+AO31)</f>
        <v/>
      </c>
      <c r="F31" s="20" t="str">
        <f t="shared" si="19"/>
        <v/>
      </c>
      <c r="G31" s="21" t="str">
        <f t="shared" si="20"/>
        <v/>
      </c>
      <c r="H31" s="62" t="str">
        <f>IF($B31="","",TIME(I31,J31,K31))</f>
        <v/>
      </c>
      <c r="I31" s="65"/>
      <c r="J31" s="65"/>
      <c r="K31" s="65"/>
      <c r="L31" s="34" t="str">
        <f>IF(OR(H31="DNS",H31="DNF",H31="DSQ",H31="DNC",H31="OCS"),"",IF(H$9="","",IF($B31="","",(H31/(G31/100)))))</f>
        <v/>
      </c>
      <c r="M31" s="36" t="str">
        <f t="shared" si="23"/>
        <v/>
      </c>
      <c r="N31" s="57" t="str">
        <f t="shared" si="24"/>
        <v/>
      </c>
      <c r="O31" s="62" t="str">
        <f>IF($B31="","",TIME(P31,Q31,R31))</f>
        <v/>
      </c>
      <c r="P31" s="65"/>
      <c r="Q31" s="65"/>
      <c r="R31" s="65"/>
      <c r="S31" s="34" t="str">
        <f>IF(OR(O31="DNS",O31="DNF",O31="DSQ",O31="DNC",O31="OCS"),"",IF(O$9="","",IF($B31="","",(O31/(N31/100)))))</f>
        <v/>
      </c>
      <c r="T31" s="35" t="str">
        <f t="shared" si="27"/>
        <v/>
      </c>
      <c r="U31" s="57" t="str">
        <f t="shared" si="28"/>
        <v/>
      </c>
      <c r="V31" s="62" t="str">
        <f>IF($B31="","",TIME(W31,X31,Y31))</f>
        <v/>
      </c>
      <c r="W31" s="65"/>
      <c r="X31" s="65"/>
      <c r="Y31" s="65"/>
      <c r="Z31" s="34" t="str">
        <f>IF(OR(V31="DNS",V31="DNF",V31="DSQ",V31="DNC",V31="OCS"),"",IF(V$9="","",IF($B31="","",(V31/(U31/100)))))</f>
        <v/>
      </c>
      <c r="AA31" s="35" t="str">
        <f t="shared" si="31"/>
        <v/>
      </c>
      <c r="AB31" s="57" t="str">
        <f t="shared" si="32"/>
        <v/>
      </c>
      <c r="AC31" s="62" t="str">
        <f>IF($B31="","",TIME(AD31,AE31,AF31))</f>
        <v/>
      </c>
      <c r="AD31" s="65"/>
      <c r="AE31" s="65"/>
      <c r="AF31" s="65"/>
      <c r="AG31" s="34" t="str">
        <f>IF(OR(AC31="DNS",AC31="DNF",AC31="DSQ",AC31="DNC",AC31="OCS"),"",IF(AC$9="","",IF($B31="","",(AC31/(AB31/100)))))</f>
        <v/>
      </c>
      <c r="AH31" s="35" t="str">
        <f t="shared" si="35"/>
        <v/>
      </c>
      <c r="AI31" s="57" t="str">
        <f t="shared" si="36"/>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40"/>
        <v/>
      </c>
      <c r="AS31" s="13" t="str">
        <f t="shared" si="40"/>
        <v/>
      </c>
      <c r="AT31" s="13" t="str">
        <f t="shared" si="40"/>
        <v/>
      </c>
      <c r="AU31" s="22" t="str">
        <f t="shared" si="41"/>
        <v/>
      </c>
      <c r="AV31" s="22" t="str">
        <f t="shared" si="42"/>
        <v/>
      </c>
      <c r="AW31" s="22" t="str">
        <f t="shared" si="43"/>
        <v/>
      </c>
      <c r="AX31" s="22" t="str">
        <f t="shared" si="44"/>
        <v/>
      </c>
      <c r="AY31" s="22" t="str">
        <f t="shared" si="45"/>
        <v/>
      </c>
      <c r="BA31" s="13" t="s">
        <v>609</v>
      </c>
      <c r="BB31" s="13" t="s">
        <v>609</v>
      </c>
      <c r="BC31" s="13" t="s">
        <v>609</v>
      </c>
      <c r="BD31" s="66" t="s">
        <v>609</v>
      </c>
      <c r="BE31" s="22" t="s">
        <v>609</v>
      </c>
      <c r="BF31" s="22" t="s">
        <v>609</v>
      </c>
      <c r="BG31" s="66" t="s">
        <v>609</v>
      </c>
      <c r="BH31" s="22" t="s">
        <v>609</v>
      </c>
      <c r="BI31" s="22" t="s">
        <v>609</v>
      </c>
      <c r="BJ31" s="66" t="s">
        <v>609</v>
      </c>
      <c r="BK31" s="22" t="s">
        <v>609</v>
      </c>
      <c r="BL31" s="22" t="s">
        <v>609</v>
      </c>
      <c r="BM31" s="66" t="s">
        <v>609</v>
      </c>
      <c r="BN31" s="22" t="s">
        <v>609</v>
      </c>
      <c r="BO31" s="22" t="s">
        <v>609</v>
      </c>
      <c r="BP31" s="66" t="s">
        <v>609</v>
      </c>
      <c r="BQ31" s="22" t="s">
        <v>609</v>
      </c>
      <c r="BR31" s="22" t="s">
        <v>609</v>
      </c>
      <c r="BT31" s="13" t="s">
        <v>609</v>
      </c>
      <c r="BU31" s="13" t="s">
        <v>609</v>
      </c>
      <c r="BV31" s="13" t="s">
        <v>609</v>
      </c>
      <c r="BW31" s="66" t="s">
        <v>609</v>
      </c>
      <c r="BX31" s="22" t="s">
        <v>609</v>
      </c>
      <c r="BY31" s="22" t="s">
        <v>609</v>
      </c>
      <c r="BZ31" s="66" t="s">
        <v>609</v>
      </c>
      <c r="CA31" s="22" t="s">
        <v>609</v>
      </c>
      <c r="CB31" s="22" t="s">
        <v>609</v>
      </c>
      <c r="CC31" s="66" t="s">
        <v>609</v>
      </c>
      <c r="CD31" s="22" t="s">
        <v>609</v>
      </c>
      <c r="CE31" s="22" t="s">
        <v>609</v>
      </c>
      <c r="CF31" s="66" t="s">
        <v>609</v>
      </c>
      <c r="CG31" s="22" t="s">
        <v>609</v>
      </c>
      <c r="CH31" s="22" t="s">
        <v>609</v>
      </c>
      <c r="CI31" s="66" t="s">
        <v>609</v>
      </c>
      <c r="CJ31" s="22" t="s">
        <v>609</v>
      </c>
      <c r="CK31" s="22" t="s">
        <v>609</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ht="15" customHeight="1" thickTop="1" x14ac:dyDescent="0.2"/>
  </sheetData>
  <sortState xmlns:xlrd2="http://schemas.microsoft.com/office/spreadsheetml/2017/richdata2" ref="A11:CK17">
    <sortCondition ref="A11:A17"/>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5B69C5D0-4A37-4EFF-AEDD-9BA33E48F9A9}">
      <formula1>Windspd</formula1>
    </dataValidation>
    <dataValidation type="list" allowBlank="1" showInputMessage="1" showErrorMessage="1" sqref="C11:C31" xr:uid="{E2830E52-5111-45E4-B8BE-7F84479B4BAF}">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5E1012E-D93F-421B-AD75-9CBBBF61BB6C}">
          <x14:formula1>
            <xm:f>Memb!$B$2:$B$317</xm:f>
          </x14:formula1>
          <xm:sqref>B11:B31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0DC8E-6CA5-4B0A-B33A-B2BD256ADED8}">
  <dimension ref="A1:CK55"/>
  <sheetViews>
    <sheetView workbookViewId="0">
      <selection activeCell="C24" sqref="C24"/>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4.28515625"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406</v>
      </c>
      <c r="C2" s="2" t="s">
        <v>280</v>
      </c>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749</v>
      </c>
      <c r="C3" s="2" t="s">
        <v>1210</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143</v>
      </c>
      <c r="C4" s="2" t="s">
        <v>282</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642</v>
      </c>
      <c r="C5" s="2" t="s">
        <v>169</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44724</v>
      </c>
      <c r="C8" s="5"/>
      <c r="D8" s="6"/>
      <c r="E8" s="408" t="s">
        <v>99</v>
      </c>
      <c r="F8" s="409"/>
      <c r="G8" s="7"/>
      <c r="H8" s="427" t="s">
        <v>297</v>
      </c>
      <c r="I8" s="427"/>
      <c r="J8" s="427"/>
      <c r="K8" s="427"/>
      <c r="L8" s="418"/>
      <c r="M8" s="418"/>
      <c r="N8" s="8"/>
      <c r="O8" s="418" t="s">
        <v>297</v>
      </c>
      <c r="P8" s="418"/>
      <c r="Q8" s="418"/>
      <c r="R8" s="418"/>
      <c r="S8" s="418"/>
      <c r="T8" s="418"/>
      <c r="U8" s="8"/>
      <c r="V8" s="418" t="s">
        <v>297</v>
      </c>
      <c r="W8" s="418"/>
      <c r="X8" s="418"/>
      <c r="Y8" s="418"/>
      <c r="Z8" s="418"/>
      <c r="AA8" s="418"/>
      <c r="AB8" s="8"/>
      <c r="AC8" s="418" t="s">
        <v>297</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9" si="0">F11</f>
        <v>1</v>
      </c>
      <c r="B11" s="61" t="s">
        <v>153</v>
      </c>
      <c r="C11" s="341" t="s">
        <v>83</v>
      </c>
      <c r="D11" s="249">
        <v>3820</v>
      </c>
      <c r="E11" s="15">
        <f t="shared" ref="E11:E29" si="1">IF(B11="","",M11+T11+AA11+AH11+AO11)</f>
        <v>6</v>
      </c>
      <c r="F11" s="16">
        <f t="shared" ref="F11:F31" si="2">IF(B11="","",RANK(E11,E$11:E$31,1))</f>
        <v>1</v>
      </c>
      <c r="G11" s="8">
        <f t="shared" ref="G11:G31" si="3">IF(H$8="","",IF($B11="","",INDEX(PMNumb,MATCH($C11,Boats,0),MATCH(H$8,Windspd,0))))</f>
        <v>83</v>
      </c>
      <c r="H11" s="62">
        <f t="shared" ref="H11:H29" si="4">IF($B11="","",TIME(I11,J11,K11))</f>
        <v>1.5983796296296295E-2</v>
      </c>
      <c r="I11" s="65"/>
      <c r="J11" s="65">
        <v>23</v>
      </c>
      <c r="K11" s="65">
        <v>1</v>
      </c>
      <c r="L11" s="34">
        <f t="shared" ref="L11:L29" si="5">IF(OR(H11="DNS",H11="DNF",H11="DSQ",H11="DNC",H11="OCS"),"",IF(H$9="","",IF($B11="","",(H11/(G11/100)))))</f>
        <v>1.9257585899152163E-2</v>
      </c>
      <c r="M11" s="35">
        <f t="shared" ref="M11:M31" si="6">IF(OR(H11="DNS",H11="DNF",H11="DSQ",H11="DNC",H11="OCS"),(COUNTA($B$11:$B$31)+1),IF(H$8="",0,IF($B11="","",RANK(L11,L$11:L$31,1))))</f>
        <v>2</v>
      </c>
      <c r="N11" s="57">
        <f t="shared" ref="N11:N31" si="7">IF(O$8="","",IF($B11="","",INDEX(PMNumb,MATCH($C11,Boats,0),MATCH(O$8,Windspd,0))))</f>
        <v>83</v>
      </c>
      <c r="O11" s="62">
        <f t="shared" ref="O11:O29" si="8">IF($B11="","",TIME(P11,Q11,R11))</f>
        <v>1.2291666666666666E-2</v>
      </c>
      <c r="P11" s="65"/>
      <c r="Q11" s="65">
        <v>17</v>
      </c>
      <c r="R11" s="65">
        <v>42</v>
      </c>
      <c r="S11" s="34">
        <f t="shared" ref="S11:S29" si="9">IF(OR(O11="DNS",O11="DNF",O11="DSQ",O11="DNC",O11="OCS"),"",IF(O$9="","",IF($B11="","",(O11/(N11/100)))))</f>
        <v>1.4809236947791165E-2</v>
      </c>
      <c r="T11" s="35">
        <f t="shared" ref="T11:T31" si="10">IF(OR(O11="DNS",O11="DNF",O11="DSQ",O11="DNC",O11="OCS"),(COUNTA($B$11:$B$31)+1),IF(O$8="",0,IF($B11="","",RANK(S11,S$11:S$31,1))))</f>
        <v>2</v>
      </c>
      <c r="U11" s="57">
        <f t="shared" ref="U11:U31" si="11">IF(V$8="","",IF($B11="","",INDEX(PMNumb,MATCH($C11,Boats,0),MATCH(V$8,Windspd,0))))</f>
        <v>83</v>
      </c>
      <c r="V11" s="62">
        <f t="shared" ref="V11:V29" si="12">IF($B11="","",TIME(W11,X11,Y11))</f>
        <v>1.0995370370370371E-2</v>
      </c>
      <c r="W11" s="65"/>
      <c r="X11" s="65">
        <v>15</v>
      </c>
      <c r="Y11" s="65">
        <v>50</v>
      </c>
      <c r="Z11" s="34">
        <f t="shared" ref="Z11:Z29" si="13">IF(OR(V11="DNS",V11="DNF",V11="DSQ",V11="DNC",V11="OCS"),"",IF(V$9="","",IF($B11="","",(V11/(U11/100)))))</f>
        <v>1.3247434181169122E-2</v>
      </c>
      <c r="AA11" s="35">
        <f t="shared" ref="AA11:AA31" si="14">IF(OR(V11="DNS",V11="DNF",V11="DSQ",V11="DNC",V11="OCS"),(COUNTA($B$11:$B$31)+1),IF(V$8="",0,IF($B11="","",RANK(Z11,Z$11:Z$31,1))))</f>
        <v>1</v>
      </c>
      <c r="AB11" s="57">
        <f t="shared" ref="AB11:AB31" si="15">IF(AC$8="","",IF($B11="","",INDEX(PMNumb,MATCH($C11,Boats,0),MATCH(AC$8,Windspd,0))))</f>
        <v>83</v>
      </c>
      <c r="AC11" s="62">
        <f t="shared" ref="AC11:AC29" si="16">IF($B11="","",TIME(AD11,AE11,AF11))</f>
        <v>1.1736111111111109E-2</v>
      </c>
      <c r="AD11" s="65"/>
      <c r="AE11" s="65">
        <v>16</v>
      </c>
      <c r="AF11" s="65">
        <v>54</v>
      </c>
      <c r="AG11" s="34">
        <f t="shared" ref="AG11:AG29" si="17">IF(OR(AC11="DNS",AC11="DNF",AC11="DSQ",AC11="DNC",AC11="OCS"),"",IF(AC$9="","",IF($B11="","",(AC11/(AB11/100)))))</f>
        <v>1.4139892904953143E-2</v>
      </c>
      <c r="AH11" s="35">
        <f t="shared" ref="AH11:AH31" si="18">IF(OR(AC11="DNS",AC11="DNF",AC11="DSQ",AC11="DNC",AC11="OCS"),(COUNTA($B$11:$B$31)+1),IF(AC$8="",0,IF($B11="","",RANK(AG11,AG$11:AG$31,1))))</f>
        <v>1</v>
      </c>
      <c r="AI11" s="57">
        <f t="shared" ref="AI11:AI31" si="19">IF(AJ$8="","",IF($B11="","",INDEX(PMNumb,MATCH($C11,Boats,0),MATCH(AJ$8,Windspd,0))))</f>
        <v>83</v>
      </c>
      <c r="AJ11" s="62"/>
      <c r="AK11" s="65"/>
      <c r="AL11" s="65"/>
      <c r="AM11" s="65"/>
      <c r="AN11" s="34"/>
      <c r="AO11" s="35"/>
      <c r="AR11" s="13" t="str">
        <f t="shared" ref="AR11:AT31" si="20">IF($B11="","",B11)</f>
        <v>Richard May</v>
      </c>
      <c r="AS11" s="13" t="str">
        <f t="shared" si="20"/>
        <v>TH</v>
      </c>
      <c r="AT11" s="13">
        <f t="shared" si="20"/>
        <v>3820</v>
      </c>
      <c r="AU11" s="22">
        <f t="shared" ref="AU11:AU31" si="21">IF($B11="","",IF(M11&gt;0,IF(OR(H11="DNS",H11="DSQ",H11="DNC",H11="OCS"),0,IF(H11="DNF",1,(COUNTIF($H$11:$H$31,"=DNF")+COUNT($L$11:$L$31))-M11+1)),0))</f>
        <v>3</v>
      </c>
      <c r="AV11" s="22">
        <f t="shared" ref="AV11:AV31" si="22">IF($B11="","",IF(T11&gt;0,IF(OR(O11="DNS",O11="DSQ",O11="DNC",O11="OCS"),0,IF(O11="DNF",1,(COUNTIF($O$11:$O$31,"=DNF")+COUNT($S$11:$S$31)-T11+1))),0))</f>
        <v>2</v>
      </c>
      <c r="AW11" s="22">
        <f t="shared" ref="AW11:AW31" si="23">IF($B11="","",IF(AA11&gt;0,IF(OR(V11="DNS",V11="DSQ",V11="DNC",V11="OCS"),0,IF(V11="DNF",1,(COUNTIF($V$11:$V$31,"=DNF")+COUNT($Z$11:$Z$31))-AA11+1)),0))</f>
        <v>4</v>
      </c>
      <c r="AX11" s="22">
        <f t="shared" ref="AX11:AX31" si="24">IF($B11="","",IF(AH11&gt;0,IF(OR(AC11="DNS",AC11="DSQ",AC11="DNC",AC11="OCS"),0,IF(AC11="DNF",1,(COUNTIF($AC$11:$AC$31,"=DNF")+COUNT($AG$11:$AG$31))-AH11+1)),0))</f>
        <v>3</v>
      </c>
      <c r="AY11" s="22">
        <f t="shared" ref="AY11:AY31" si="25">IF($B11="","",IF(AO11&gt;0,IF(OR(AJ11="DNS",AJ11="DSQ",AJ11="DNC",AJ11="OCS"),0,IF(AJ11="DNF",1,(COUNTIF($AJ$11:$AJ$31,"=DNF")+COUNT($AN$11:$AN$31))-AO11+1)),0))</f>
        <v>0</v>
      </c>
      <c r="BA11" s="13" t="str">
        <f t="shared" ref="BA11:BC31" si="26">IF($B11="","",B11)</f>
        <v>Richard May</v>
      </c>
      <c r="BB11" s="13" t="str">
        <f t="shared" si="26"/>
        <v>TH</v>
      </c>
      <c r="BC11" s="13">
        <f t="shared" si="26"/>
        <v>3820</v>
      </c>
      <c r="BD11" s="66">
        <f t="shared" ref="BD11:BD29" si="27">IF($C11="TH",H11,"")</f>
        <v>1.5983796296296295E-2</v>
      </c>
      <c r="BE11" s="22">
        <f t="shared" ref="BE11:BE31" si="28">IF(M11&gt;0,IF($C11="TH",IF(OR(BD11="DNS",BD11="DNF",BD11="DSQ",BD11="DNC",BD11="OCS"),(COUNTIF($C$11:$C$31,"=TH")+1),IF(H$8="",0,IF($B11="","",RANK(BD11,BD$11:BD$31,1)))),""),"")</f>
        <v>2</v>
      </c>
      <c r="BF11" s="22">
        <f t="shared" ref="BF11:BF31" si="29">IF(BE11="","",IF($C11="TH",IF($B11="","",IF(BE11&gt;0,IF(OR(BD11="DNS",BD11="DSQ",BD11="DNC",BD11="OCS"),0,IF(BD11="DNF",1,(COUNTIF($BD$11:$BD$31,"=DNF")+COUNT($BD$11:$BD$31))-BE11+1)),0)),""))</f>
        <v>2</v>
      </c>
      <c r="BG11" s="66">
        <f t="shared" ref="BG11:BG29" si="30">IF($C11="TH",O11,"")</f>
        <v>1.2291666666666666E-2</v>
      </c>
      <c r="BH11" s="22">
        <f t="shared" ref="BH11:BH31" si="31">IF(T11&gt;0,IF($C11="TH",IF(OR(BG11="DNS",BG11="DNF",BG11="DSQ",BG11="DNC",BG11="OCS"),(COUNTIF($C$11:$C$31,"=TH")+1),IF(O$8="",0,IF($B11="","",RANK(BG11,BG$11:BG$31,1)))),""),"")</f>
        <v>2</v>
      </c>
      <c r="BI11" s="22">
        <f t="shared" ref="BI11:BI31" si="32">IF(BH11="","",IF($C11="TH",IF($B11="","",IF(BH11&gt;0,IF(OR(BG11="DNS",BG11="DSQ",BG11="DNC",BG11="OCS"),0,IF(BG11="DNF",1,(COUNTIF($BG$11:$BG$31,"=DNF")+COUNT($BG$11:$BG$31))-BH11+1)),0)),""))</f>
        <v>1</v>
      </c>
      <c r="BJ11" s="66">
        <f t="shared" ref="BJ11:BJ29" si="33">IF($C11="TH",V11,"")</f>
        <v>1.0995370370370371E-2</v>
      </c>
      <c r="BK11" s="22">
        <f t="shared" ref="BK11:BK31" si="34">IF(AA11&gt;0,IF($C11="TH",IF(OR(BJ11="DNS",BJ11="DNF",BJ11="DSQ",BJ11="DNC",BJ11="OCS"),(COUNTIF($C$11:$C$31,"=TH")+1),IF(V$8="",0,IF($B11="","",RANK(BJ11,BJ$11:BJ$31,1)))),""),"")</f>
        <v>1</v>
      </c>
      <c r="BL11" s="22">
        <f t="shared" ref="BL11:BL31" si="35">IF(BK11="","",IF($C11="TH",IF($B11="","",IF(BK11&gt;0,IF(OR(BJ11="DNS",BJ11="DSQ",BJ11="DNC",BJ11="OCS"),0,IF(BJ11="DNF",1,(COUNTIF($BJ$11:$BJ$31,"=DNF")+COUNT($BJ$11:$BJ$31))-BK11+1)),0)),""))</f>
        <v>3</v>
      </c>
      <c r="BM11" s="66">
        <f t="shared" ref="BM11:BM29" si="36">IF($C11="TH",AC11,"")</f>
        <v>1.1736111111111109E-2</v>
      </c>
      <c r="BN11" s="22">
        <f t="shared" ref="BN11:BN31" si="37">IF(AH11&gt;0,IF($C11="TH",IF(OR(BM11="DNS",BM11="DNF",BM11="DSQ",BM11="DNC",BM11="OCS"),(COUNTIF($C$11:$C$31,"=TH")+1),IF(AC$8="",0,IF($B11="","",RANK(BM11,BM$11:BM$31,1)))),""),"")</f>
        <v>1</v>
      </c>
      <c r="BO11" s="22">
        <f t="shared" ref="BO11:BO31" si="38">IF(BN11="","",IF($C11="TH",IF($B11="","",IF(BN11&gt;0,IF(OR(BM11="DNS",BM11="DSQ",BM11="DNC",BM11="OCS"),0,IF(BM11="DNF",1,(COUNTIF($BM$11:$BM$31,"=DNF")+COUNT($BM$11:$BM$31))-BN11+1)),0)),""))</f>
        <v>3</v>
      </c>
      <c r="BP11" s="66">
        <f t="shared" ref="BP11:BP29" si="39">IF($C11="TH",AJ11,"")</f>
        <v>0</v>
      </c>
      <c r="BQ11" s="22" t="str">
        <f t="shared" ref="BQ11:BQ31" si="40">IF(AO11&gt;0,IF($C11="TH",IF(OR(BP11="DNS",BP11="DNF",BP11="DSQ",BP11="DNC",BP11="OCS"),(COUNTIF($C$11:$C$31,"=TH")+1),IF(AJ$8="",0,IF($B11="","",RANK(BP11,BP$11:BP$31,1)))),""),"")</f>
        <v/>
      </c>
      <c r="BR11" s="22" t="str">
        <f t="shared" ref="BR11:BR31" si="41">IF(BQ11="","",IF($C11="TH",IF($B11="","",IF(BQ11&gt;0,IF(OR(BP11="DNS",BP11="DSQ",BP11="DNC",BP11="OCS"),0,IF(BP11="DNF",1,(COUNTIF($BP$11:$BP$31,"=DNF")+COUNT($BP$11:$BP$31))-BQ11+1)),0)),""))</f>
        <v/>
      </c>
      <c r="BT11" s="13" t="str">
        <f t="shared" ref="BT11:BV31" si="42">IF($B11="","",B11)</f>
        <v>Richard May</v>
      </c>
      <c r="BU11" s="13" t="str">
        <f t="shared" si="42"/>
        <v>TH</v>
      </c>
      <c r="BV11" s="13">
        <f t="shared" si="42"/>
        <v>3820</v>
      </c>
      <c r="BW11" s="66" t="str">
        <f t="shared" ref="BW11:BW29" si="43">IF($C11="FSCT",H11,"")</f>
        <v/>
      </c>
      <c r="BX11" s="22" t="str">
        <f t="shared" ref="BX11:BX31" si="44">IF(M11&gt;0,IF($C11="FSCT",IF(OR(BW11="DNS",BW11="DNF",BW11="DSQ",BW11="DNC",BW11="OCS"),(COUNTIF($C$11:$C$31,"=FSCT")+1),IF(H$8="",0,IF($B11="","",RANK(BW11,BW$11:BW$31,1)))),""),"")</f>
        <v/>
      </c>
      <c r="BY11" s="22" t="str">
        <f t="shared" ref="BY11:BY31" si="45">IF(BX11="","",IF($C11="FSCT",IF($B11="","",IF(BX11&gt;0,IF(OR(BW11="DNS",BW11="DSQ",BW11="DNC",BW11="OCS"),0,IF(BW11="DNF",1,(COUNTIF($BW$11:$BW$31,"=DNF")+COUNT($BW$11:$BW$31))-BX11+1)),0)),""))</f>
        <v/>
      </c>
      <c r="BZ11" s="66" t="str">
        <f t="shared" ref="BZ11:BZ29" si="46">IF($C11="FSCT",O11,"")</f>
        <v/>
      </c>
      <c r="CA11" s="22" t="str">
        <f t="shared" ref="CA11:CA31" si="47">IF(T11&gt;0,IF($C11="FSCT",IF(OR(BZ11="DNS",BZ11="DNF",BZ11="DSQ",BZ11="DNC",BZ11="OCS"),(COUNTIF($C$11:$C$31,"=FSCT")+1),IF(O$8="",0,IF($B11="","",RANK(BZ11,BZ$11:BZ$31,1)))),""),"")</f>
        <v/>
      </c>
      <c r="CB11" s="22" t="str">
        <f t="shared" ref="CB11:CB31" si="48">IF(CA11="","",IF($C11="FSCT",IF($B11="","",IF(CA11&gt;0,IF(OR(BZ11="DNS",BZ11="DSQ",BZ11="DNC",BZ11="OCS"),0,IF(BZ11="DNF",1,(COUNTIF($BZ$11:$BZ$31,"=DNF")+COUNT($BZ$11:$BZ$31))-CA11+1)),0)),""))</f>
        <v/>
      </c>
      <c r="CC11" s="66" t="str">
        <f t="shared" ref="CC11:CC29" si="49">IF($C11="FSCT",V11,"")</f>
        <v/>
      </c>
      <c r="CD11" s="22" t="str">
        <f t="shared" ref="CD11:CD31" si="50">IF(AA11&gt;0,IF($C11="FSCT",IF(OR(CC11="DNS",CC11="DNF",CC11="DSQ",CC11="DNC",CC11="OCS"),(COUNTIF($C$11:$C$31,"=FSCT")+1),IF(V$8="",0,IF($B11="","",RANK(CC11,CC$11:CC$31,1)))),""),"")</f>
        <v/>
      </c>
      <c r="CE11" s="22" t="str">
        <f t="shared" ref="CE11:CE31" si="51">IF(CD11="","",IF($C11="FSCT",IF($B11="","",IF(CD11&gt;0,IF(OR(CC11="DNS",CC11="DSQ",CC11="DNC",CC11="OCS"),0,IF(CC11="DNF",1,(COUNTIF($CC$11:$CC$31,"=DNF")+COUNT($CC$11:$CC$31))-CD11+1)),0)),""))</f>
        <v/>
      </c>
      <c r="CF11" s="66" t="str">
        <f t="shared" ref="CF11:CF29" si="52">IF($C11="FSCT",AC11,"")</f>
        <v/>
      </c>
      <c r="CG11" s="22" t="str">
        <f t="shared" ref="CG11:CG31" si="53">IF(AH11&gt;0,IF($C11="FSCT",IF(OR(CF11="DNS",CF11="DNF",CF11="DSQ",CF11="DNC",CF11="OCS"),(COUNTIF($C$11:$C$31,"=FSCT")+1),IF(AC$8="",0,IF($B11="","",RANK(CF11,CF$11:CF$31,1)))),""),"")</f>
        <v/>
      </c>
      <c r="CH11" s="22" t="str">
        <f t="shared" ref="CH11:CH31" si="54">IF(CG11="","",IF($C11="FSCT",IF($B11="","",IF(CG11&gt;0,IF(OR(CF11="DNS",CF11="DSQ",CF11="DNC",CF11="OCS"),0,IF(CF11="DNF",1,(COUNTIF($CF$11:$CF$31,"=DNF")+COUNT($CF$11:$CF$31))-CG11+1)),0)),""))</f>
        <v/>
      </c>
      <c r="CI11" s="66" t="str">
        <f t="shared" ref="CI11:CI29" si="55">IF($C11="FSCT",AJ11,"")</f>
        <v/>
      </c>
      <c r="CJ11" s="22" t="str">
        <f t="shared" ref="CJ11:CJ31" si="56">IF(AO11&gt;0,IF($C11="FSCT",IF(OR(CI11="DNS",CI11="DNF",CI11="DSQ",CI11="DNC",CI11="OCS"),(COUNTIF($C$11:$C$31,"=FSCT")+1),IF(AJ$8="",0,IF($B11="","",RANK(CI11,CI$11:CI$31,1)))),""),"")</f>
        <v/>
      </c>
      <c r="CK11" s="22" t="str">
        <f t="shared" ref="CK11:CK31" si="57">IF(CJ11="","",IF($C11="FSCT",IF($B11="","",IF(CJ11&gt;0,IF(OR(CI11="DNS",CI11="DSQ",CI11="DNC",CI11="OCS"),0,IF(CI11="DNF",1,(COUNTIF($CI$11:$CI$31,"=DNF")+COUNT($CI$11:$CI$31))-CJ11+1)),0)),""))</f>
        <v/>
      </c>
    </row>
    <row r="12" spans="1:89" ht="15" customHeight="1" x14ac:dyDescent="0.2">
      <c r="A12" s="252">
        <f t="shared" si="0"/>
        <v>2</v>
      </c>
      <c r="B12" s="61" t="s">
        <v>196</v>
      </c>
      <c r="C12" s="341" t="s">
        <v>83</v>
      </c>
      <c r="D12" s="249">
        <v>3457</v>
      </c>
      <c r="E12" s="15">
        <f t="shared" si="1"/>
        <v>9</v>
      </c>
      <c r="F12" s="16">
        <f t="shared" si="2"/>
        <v>2</v>
      </c>
      <c r="G12" s="8">
        <f t="shared" si="3"/>
        <v>83</v>
      </c>
      <c r="H12" s="62">
        <f t="shared" si="4"/>
        <v>1.6111111111111111E-2</v>
      </c>
      <c r="I12" s="65"/>
      <c r="J12" s="65">
        <v>23</v>
      </c>
      <c r="K12" s="65">
        <v>12</v>
      </c>
      <c r="L12" s="34">
        <f t="shared" si="5"/>
        <v>1.9410977242302545E-2</v>
      </c>
      <c r="M12" s="35">
        <f t="shared" si="6"/>
        <v>3</v>
      </c>
      <c r="N12" s="57">
        <f t="shared" si="7"/>
        <v>83</v>
      </c>
      <c r="O12" s="62">
        <f t="shared" si="8"/>
        <v>1.1840277777777778E-2</v>
      </c>
      <c r="P12" s="65"/>
      <c r="Q12" s="65">
        <v>17</v>
      </c>
      <c r="R12" s="65">
        <v>3</v>
      </c>
      <c r="S12" s="34">
        <f t="shared" si="9"/>
        <v>1.4265394912985275E-2</v>
      </c>
      <c r="T12" s="35">
        <f t="shared" si="10"/>
        <v>1</v>
      </c>
      <c r="U12" s="57">
        <f t="shared" si="11"/>
        <v>83</v>
      </c>
      <c r="V12" s="62">
        <f t="shared" si="12"/>
        <v>1.1018518518518518E-2</v>
      </c>
      <c r="W12" s="65"/>
      <c r="X12" s="65">
        <v>15</v>
      </c>
      <c r="Y12" s="65">
        <v>52</v>
      </c>
      <c r="Z12" s="34">
        <f t="shared" si="13"/>
        <v>1.3275323516287371E-2</v>
      </c>
      <c r="AA12" s="35">
        <f t="shared" si="14"/>
        <v>2</v>
      </c>
      <c r="AB12" s="57">
        <f t="shared" si="15"/>
        <v>83</v>
      </c>
      <c r="AC12" s="62">
        <f t="shared" si="16"/>
        <v>1.2199074074074072E-2</v>
      </c>
      <c r="AD12" s="65"/>
      <c r="AE12" s="65">
        <v>17</v>
      </c>
      <c r="AF12" s="65">
        <v>34</v>
      </c>
      <c r="AG12" s="34">
        <f t="shared" si="17"/>
        <v>1.4697679607318159E-2</v>
      </c>
      <c r="AH12" s="35">
        <f t="shared" si="18"/>
        <v>3</v>
      </c>
      <c r="AI12" s="57">
        <f t="shared" si="19"/>
        <v>83</v>
      </c>
      <c r="AJ12" s="62"/>
      <c r="AK12" s="65"/>
      <c r="AL12" s="65"/>
      <c r="AM12" s="65"/>
      <c r="AN12" s="34"/>
      <c r="AO12" s="35"/>
      <c r="AR12" s="13" t="str">
        <f t="shared" si="20"/>
        <v>Loy Vaughan</v>
      </c>
      <c r="AS12" s="13" t="str">
        <f t="shared" si="20"/>
        <v>TH</v>
      </c>
      <c r="AT12" s="13">
        <f t="shared" si="20"/>
        <v>3457</v>
      </c>
      <c r="AU12" s="22">
        <f t="shared" si="21"/>
        <v>2</v>
      </c>
      <c r="AV12" s="22">
        <f t="shared" si="22"/>
        <v>3</v>
      </c>
      <c r="AW12" s="22">
        <f t="shared" si="23"/>
        <v>3</v>
      </c>
      <c r="AX12" s="22">
        <f t="shared" si="24"/>
        <v>1</v>
      </c>
      <c r="AY12" s="22">
        <f t="shared" si="25"/>
        <v>0</v>
      </c>
      <c r="BA12" s="13" t="str">
        <f t="shared" si="26"/>
        <v>Loy Vaughan</v>
      </c>
      <c r="BB12" s="13" t="str">
        <f t="shared" si="26"/>
        <v>TH</v>
      </c>
      <c r="BC12" s="13">
        <f t="shared" si="26"/>
        <v>3457</v>
      </c>
      <c r="BD12" s="66">
        <f t="shared" si="27"/>
        <v>1.6111111111111111E-2</v>
      </c>
      <c r="BE12" s="22">
        <f t="shared" si="28"/>
        <v>3</v>
      </c>
      <c r="BF12" s="22">
        <f t="shared" si="29"/>
        <v>1</v>
      </c>
      <c r="BG12" s="66">
        <f t="shared" si="30"/>
        <v>1.1840277777777778E-2</v>
      </c>
      <c r="BH12" s="22">
        <f t="shared" si="31"/>
        <v>1</v>
      </c>
      <c r="BI12" s="22">
        <f t="shared" si="32"/>
        <v>2</v>
      </c>
      <c r="BJ12" s="66">
        <f t="shared" si="33"/>
        <v>1.1018518518518518E-2</v>
      </c>
      <c r="BK12" s="22">
        <f t="shared" si="34"/>
        <v>2</v>
      </c>
      <c r="BL12" s="22">
        <f t="shared" si="35"/>
        <v>2</v>
      </c>
      <c r="BM12" s="66">
        <f t="shared" si="36"/>
        <v>1.2199074074074072E-2</v>
      </c>
      <c r="BN12" s="22">
        <f t="shared" si="37"/>
        <v>3</v>
      </c>
      <c r="BO12" s="22">
        <f t="shared" si="38"/>
        <v>1</v>
      </c>
      <c r="BP12" s="66">
        <f t="shared" si="39"/>
        <v>0</v>
      </c>
      <c r="BQ12" s="22" t="str">
        <f t="shared" si="40"/>
        <v/>
      </c>
      <c r="BR12" s="22" t="str">
        <f t="shared" si="41"/>
        <v/>
      </c>
      <c r="BT12" s="13" t="str">
        <f t="shared" si="42"/>
        <v>Loy Vaughan</v>
      </c>
      <c r="BU12" s="13" t="str">
        <f t="shared" si="42"/>
        <v>TH</v>
      </c>
      <c r="BV12" s="13">
        <f t="shared" si="42"/>
        <v>3457</v>
      </c>
      <c r="BW12" s="66" t="str">
        <f t="shared" si="43"/>
        <v/>
      </c>
      <c r="BX12" s="22" t="str">
        <f t="shared" si="44"/>
        <v/>
      </c>
      <c r="BY12" s="22" t="str">
        <f t="shared" si="45"/>
        <v/>
      </c>
      <c r="BZ12" s="66" t="str">
        <f t="shared" si="46"/>
        <v/>
      </c>
      <c r="CA12" s="22" t="str">
        <f t="shared" si="47"/>
        <v/>
      </c>
      <c r="CB12" s="22" t="str">
        <f t="shared" si="48"/>
        <v/>
      </c>
      <c r="CC12" s="66" t="str">
        <f t="shared" si="49"/>
        <v/>
      </c>
      <c r="CD12" s="22" t="str">
        <f t="shared" si="50"/>
        <v/>
      </c>
      <c r="CE12" s="22" t="str">
        <f t="shared" si="51"/>
        <v/>
      </c>
      <c r="CF12" s="66" t="str">
        <f t="shared" si="52"/>
        <v/>
      </c>
      <c r="CG12" s="22" t="str">
        <f t="shared" si="53"/>
        <v/>
      </c>
      <c r="CH12" s="22" t="str">
        <f t="shared" si="54"/>
        <v/>
      </c>
      <c r="CI12" s="66" t="str">
        <f t="shared" si="55"/>
        <v/>
      </c>
      <c r="CJ12" s="22" t="str">
        <f t="shared" si="56"/>
        <v/>
      </c>
      <c r="CK12" s="22" t="str">
        <f t="shared" si="57"/>
        <v/>
      </c>
    </row>
    <row r="13" spans="1:89" ht="15" customHeight="1" x14ac:dyDescent="0.2">
      <c r="A13" s="252">
        <f t="shared" si="0"/>
        <v>3</v>
      </c>
      <c r="B13" s="61" t="s">
        <v>764</v>
      </c>
      <c r="C13" s="341" t="s">
        <v>83</v>
      </c>
      <c r="D13" s="249">
        <v>2644</v>
      </c>
      <c r="E13" s="15">
        <f t="shared" si="1"/>
        <v>11</v>
      </c>
      <c r="F13" s="16">
        <f t="shared" si="2"/>
        <v>3</v>
      </c>
      <c r="G13" s="8">
        <f t="shared" si="3"/>
        <v>83</v>
      </c>
      <c r="H13" s="62">
        <f t="shared" si="4"/>
        <v>1.5960648148148151E-2</v>
      </c>
      <c r="I13" s="65"/>
      <c r="J13" s="65">
        <v>22</v>
      </c>
      <c r="K13" s="65">
        <v>59</v>
      </c>
      <c r="L13" s="34">
        <f t="shared" si="5"/>
        <v>1.9229696564033918E-2</v>
      </c>
      <c r="M13" s="35">
        <f t="shared" si="6"/>
        <v>1</v>
      </c>
      <c r="N13" s="57">
        <f t="shared" si="7"/>
        <v>83</v>
      </c>
      <c r="O13" s="62" t="s">
        <v>815</v>
      </c>
      <c r="P13" s="65"/>
      <c r="Q13" s="65"/>
      <c r="R13" s="65"/>
      <c r="S13" s="34" t="str">
        <f t="shared" si="9"/>
        <v/>
      </c>
      <c r="T13" s="35">
        <f t="shared" si="10"/>
        <v>5</v>
      </c>
      <c r="U13" s="57">
        <f t="shared" si="11"/>
        <v>83</v>
      </c>
      <c r="V13" s="62">
        <f t="shared" si="12"/>
        <v>1.1030092592592591E-2</v>
      </c>
      <c r="W13" s="65"/>
      <c r="X13" s="65">
        <v>15</v>
      </c>
      <c r="Y13" s="65">
        <v>53</v>
      </c>
      <c r="Z13" s="34">
        <f t="shared" si="13"/>
        <v>1.3289268183846497E-2</v>
      </c>
      <c r="AA13" s="35">
        <f t="shared" si="14"/>
        <v>3</v>
      </c>
      <c r="AB13" s="57">
        <f t="shared" si="15"/>
        <v>83</v>
      </c>
      <c r="AC13" s="62">
        <f t="shared" si="16"/>
        <v>1.2083333333333333E-2</v>
      </c>
      <c r="AD13" s="65"/>
      <c r="AE13" s="65">
        <v>17</v>
      </c>
      <c r="AF13" s="65">
        <v>24</v>
      </c>
      <c r="AG13" s="34">
        <f t="shared" si="17"/>
        <v>1.4558232931726908E-2</v>
      </c>
      <c r="AH13" s="35">
        <f t="shared" si="18"/>
        <v>2</v>
      </c>
      <c r="AI13" s="57">
        <f t="shared" si="19"/>
        <v>83</v>
      </c>
      <c r="AJ13" s="62"/>
      <c r="AK13" s="65"/>
      <c r="AL13" s="65"/>
      <c r="AM13" s="65"/>
      <c r="AN13" s="34"/>
      <c r="AO13" s="35"/>
      <c r="AR13" s="13" t="str">
        <f t="shared" si="20"/>
        <v>Craig Hennecy</v>
      </c>
      <c r="AS13" s="13" t="str">
        <f t="shared" si="20"/>
        <v>TH</v>
      </c>
      <c r="AT13" s="13">
        <f t="shared" si="20"/>
        <v>2644</v>
      </c>
      <c r="AU13" s="22">
        <f t="shared" si="21"/>
        <v>4</v>
      </c>
      <c r="AV13" s="22">
        <f t="shared" si="22"/>
        <v>0</v>
      </c>
      <c r="AW13" s="22">
        <f t="shared" si="23"/>
        <v>2</v>
      </c>
      <c r="AX13" s="22">
        <f t="shared" si="24"/>
        <v>2</v>
      </c>
      <c r="AY13" s="22">
        <f t="shared" si="25"/>
        <v>0</v>
      </c>
      <c r="BA13" s="13" t="str">
        <f t="shared" si="26"/>
        <v>Craig Hennecy</v>
      </c>
      <c r="BB13" s="13" t="str">
        <f t="shared" si="26"/>
        <v>TH</v>
      </c>
      <c r="BC13" s="13">
        <f t="shared" si="26"/>
        <v>2644</v>
      </c>
      <c r="BD13" s="66">
        <f t="shared" si="27"/>
        <v>1.5960648148148151E-2</v>
      </c>
      <c r="BE13" s="22">
        <f t="shared" si="28"/>
        <v>1</v>
      </c>
      <c r="BF13" s="22">
        <f t="shared" si="29"/>
        <v>3</v>
      </c>
      <c r="BG13" s="66" t="str">
        <f t="shared" si="30"/>
        <v>DNS</v>
      </c>
      <c r="BH13" s="22">
        <f t="shared" si="31"/>
        <v>4</v>
      </c>
      <c r="BI13" s="22">
        <f t="shared" si="32"/>
        <v>0</v>
      </c>
      <c r="BJ13" s="66">
        <f t="shared" si="33"/>
        <v>1.1030092592592591E-2</v>
      </c>
      <c r="BK13" s="22">
        <f t="shared" si="34"/>
        <v>3</v>
      </c>
      <c r="BL13" s="22">
        <f t="shared" si="35"/>
        <v>1</v>
      </c>
      <c r="BM13" s="66">
        <f t="shared" si="36"/>
        <v>1.2083333333333333E-2</v>
      </c>
      <c r="BN13" s="22">
        <f t="shared" si="37"/>
        <v>2</v>
      </c>
      <c r="BO13" s="22">
        <f t="shared" si="38"/>
        <v>2</v>
      </c>
      <c r="BP13" s="66">
        <f t="shared" si="39"/>
        <v>0</v>
      </c>
      <c r="BQ13" s="22" t="str">
        <f t="shared" si="40"/>
        <v/>
      </c>
      <c r="BR13" s="22" t="str">
        <f t="shared" si="41"/>
        <v/>
      </c>
      <c r="BT13" s="13" t="str">
        <f t="shared" si="42"/>
        <v>Craig Hennecy</v>
      </c>
      <c r="BU13" s="13" t="str">
        <f t="shared" si="42"/>
        <v>TH</v>
      </c>
      <c r="BV13" s="13">
        <f t="shared" si="42"/>
        <v>2644</v>
      </c>
      <c r="BW13" s="66" t="str">
        <f t="shared" si="43"/>
        <v/>
      </c>
      <c r="BX13" s="22" t="str">
        <f t="shared" si="44"/>
        <v/>
      </c>
      <c r="BY13" s="22" t="str">
        <f t="shared" si="45"/>
        <v/>
      </c>
      <c r="BZ13" s="66" t="str">
        <f t="shared" si="46"/>
        <v/>
      </c>
      <c r="CA13" s="22" t="str">
        <f t="shared" si="47"/>
        <v/>
      </c>
      <c r="CB13" s="22" t="str">
        <f t="shared" si="48"/>
        <v/>
      </c>
      <c r="CC13" s="66" t="str">
        <f t="shared" si="49"/>
        <v/>
      </c>
      <c r="CD13" s="22" t="str">
        <f t="shared" si="50"/>
        <v/>
      </c>
      <c r="CE13" s="22" t="str">
        <f t="shared" si="51"/>
        <v/>
      </c>
      <c r="CF13" s="66" t="str">
        <f t="shared" si="52"/>
        <v/>
      </c>
      <c r="CG13" s="22" t="str">
        <f t="shared" si="53"/>
        <v/>
      </c>
      <c r="CH13" s="22" t="str">
        <f t="shared" si="54"/>
        <v/>
      </c>
      <c r="CI13" s="66" t="str">
        <f t="shared" si="55"/>
        <v/>
      </c>
      <c r="CJ13" s="22" t="str">
        <f t="shared" si="56"/>
        <v/>
      </c>
      <c r="CK13" s="22" t="str">
        <f t="shared" si="57"/>
        <v/>
      </c>
    </row>
    <row r="14" spans="1:89" ht="15" customHeight="1" x14ac:dyDescent="0.2">
      <c r="A14" s="252">
        <f t="shared" si="0"/>
        <v>4</v>
      </c>
      <c r="B14" s="61" t="s">
        <v>162</v>
      </c>
      <c r="C14" s="341" t="s">
        <v>224</v>
      </c>
      <c r="D14" s="249">
        <v>5090</v>
      </c>
      <c r="E14" s="15">
        <f t="shared" si="1"/>
        <v>16</v>
      </c>
      <c r="F14" s="16">
        <f t="shared" si="2"/>
        <v>4</v>
      </c>
      <c r="G14" s="8">
        <f t="shared" si="3"/>
        <v>90.4</v>
      </c>
      <c r="H14" s="62">
        <f t="shared" si="4"/>
        <v>2.0474537037037038E-2</v>
      </c>
      <c r="I14" s="65"/>
      <c r="J14" s="65">
        <v>29</v>
      </c>
      <c r="K14" s="65">
        <v>29</v>
      </c>
      <c r="L14" s="34">
        <f t="shared" si="5"/>
        <v>2.2648824156014422E-2</v>
      </c>
      <c r="M14" s="35">
        <f t="shared" si="6"/>
        <v>4</v>
      </c>
      <c r="N14" s="57">
        <f t="shared" si="7"/>
        <v>90.4</v>
      </c>
      <c r="O14" s="62">
        <f t="shared" si="8"/>
        <v>1.5243055555555557E-2</v>
      </c>
      <c r="P14" s="65"/>
      <c r="Q14" s="65">
        <v>21</v>
      </c>
      <c r="R14" s="65">
        <v>57</v>
      </c>
      <c r="S14" s="34">
        <f t="shared" si="9"/>
        <v>1.6861787118977387E-2</v>
      </c>
      <c r="T14" s="35">
        <f t="shared" si="10"/>
        <v>3</v>
      </c>
      <c r="U14" s="57">
        <f t="shared" si="11"/>
        <v>90.4</v>
      </c>
      <c r="V14" s="62">
        <f t="shared" si="12"/>
        <v>1.3784722222222224E-2</v>
      </c>
      <c r="W14" s="65"/>
      <c r="X14" s="65">
        <v>19</v>
      </c>
      <c r="Y14" s="65">
        <v>51</v>
      </c>
      <c r="Z14" s="34">
        <f t="shared" si="13"/>
        <v>1.5248586529006885E-2</v>
      </c>
      <c r="AA14" s="35">
        <f t="shared" si="14"/>
        <v>4</v>
      </c>
      <c r="AB14" s="57">
        <f t="shared" si="15"/>
        <v>90.4</v>
      </c>
      <c r="AC14" s="62" t="s">
        <v>815</v>
      </c>
      <c r="AD14" s="65"/>
      <c r="AE14" s="65"/>
      <c r="AF14" s="65"/>
      <c r="AG14" s="34" t="str">
        <f t="shared" si="17"/>
        <v/>
      </c>
      <c r="AH14" s="35">
        <f t="shared" si="18"/>
        <v>5</v>
      </c>
      <c r="AI14" s="57">
        <f t="shared" si="19"/>
        <v>89.6</v>
      </c>
      <c r="AJ14" s="62"/>
      <c r="AK14" s="65"/>
      <c r="AL14" s="65"/>
      <c r="AM14" s="65"/>
      <c r="AN14" s="34"/>
      <c r="AO14" s="35"/>
      <c r="AR14" s="13" t="str">
        <f t="shared" si="20"/>
        <v>Tim Pack</v>
      </c>
      <c r="AS14" s="13" t="str">
        <f t="shared" si="20"/>
        <v>FSCT</v>
      </c>
      <c r="AT14" s="13">
        <f t="shared" si="20"/>
        <v>5090</v>
      </c>
      <c r="AU14" s="22">
        <f t="shared" si="21"/>
        <v>1</v>
      </c>
      <c r="AV14" s="22">
        <f t="shared" si="22"/>
        <v>1</v>
      </c>
      <c r="AW14" s="22">
        <f t="shared" si="23"/>
        <v>1</v>
      </c>
      <c r="AX14" s="22">
        <f t="shared" si="24"/>
        <v>0</v>
      </c>
      <c r="AY14" s="22">
        <f t="shared" si="25"/>
        <v>0</v>
      </c>
      <c r="BA14" s="13" t="str">
        <f t="shared" si="26"/>
        <v>Tim Pack</v>
      </c>
      <c r="BB14" s="13" t="str">
        <f t="shared" si="26"/>
        <v>FSCT</v>
      </c>
      <c r="BC14" s="13">
        <f t="shared" si="26"/>
        <v>5090</v>
      </c>
      <c r="BD14" s="66" t="str">
        <f t="shared" si="27"/>
        <v/>
      </c>
      <c r="BE14" s="22" t="str">
        <f t="shared" si="28"/>
        <v/>
      </c>
      <c r="BF14" s="22" t="str">
        <f t="shared" si="29"/>
        <v/>
      </c>
      <c r="BG14" s="66" t="str">
        <f t="shared" si="30"/>
        <v/>
      </c>
      <c r="BH14" s="22" t="str">
        <f t="shared" si="31"/>
        <v/>
      </c>
      <c r="BI14" s="22" t="str">
        <f t="shared" si="32"/>
        <v/>
      </c>
      <c r="BJ14" s="66" t="str">
        <f t="shared" si="33"/>
        <v/>
      </c>
      <c r="BK14" s="22" t="str">
        <f t="shared" si="34"/>
        <v/>
      </c>
      <c r="BL14" s="22" t="str">
        <f t="shared" si="35"/>
        <v/>
      </c>
      <c r="BM14" s="66" t="str">
        <f t="shared" si="36"/>
        <v/>
      </c>
      <c r="BN14" s="22" t="str">
        <f t="shared" si="37"/>
        <v/>
      </c>
      <c r="BO14" s="22" t="str">
        <f t="shared" si="38"/>
        <v/>
      </c>
      <c r="BP14" s="66" t="str">
        <f t="shared" si="39"/>
        <v/>
      </c>
      <c r="BQ14" s="22" t="str">
        <f t="shared" si="40"/>
        <v/>
      </c>
      <c r="BR14" s="22" t="str">
        <f t="shared" si="41"/>
        <v/>
      </c>
      <c r="BT14" s="13" t="str">
        <f t="shared" si="42"/>
        <v>Tim Pack</v>
      </c>
      <c r="BU14" s="13" t="str">
        <f t="shared" si="42"/>
        <v>FSCT</v>
      </c>
      <c r="BV14" s="13">
        <f t="shared" si="42"/>
        <v>5090</v>
      </c>
      <c r="BW14" s="66">
        <f t="shared" si="43"/>
        <v>2.0474537037037038E-2</v>
      </c>
      <c r="BX14" s="22">
        <f t="shared" si="44"/>
        <v>1</v>
      </c>
      <c r="BY14" s="22">
        <f t="shared" si="45"/>
        <v>1</v>
      </c>
      <c r="BZ14" s="66">
        <f t="shared" si="46"/>
        <v>1.5243055555555557E-2</v>
      </c>
      <c r="CA14" s="22">
        <f t="shared" si="47"/>
        <v>1</v>
      </c>
      <c r="CB14" s="22">
        <f t="shared" si="48"/>
        <v>1</v>
      </c>
      <c r="CC14" s="66">
        <f t="shared" si="49"/>
        <v>1.3784722222222224E-2</v>
      </c>
      <c r="CD14" s="22">
        <f t="shared" si="50"/>
        <v>1</v>
      </c>
      <c r="CE14" s="22">
        <f t="shared" si="51"/>
        <v>1</v>
      </c>
      <c r="CF14" s="66" t="str">
        <f t="shared" si="52"/>
        <v>DNS</v>
      </c>
      <c r="CG14" s="22">
        <f t="shared" si="53"/>
        <v>2</v>
      </c>
      <c r="CH14" s="22">
        <f t="shared" si="54"/>
        <v>0</v>
      </c>
      <c r="CI14" s="66">
        <f t="shared" si="55"/>
        <v>0</v>
      </c>
      <c r="CJ14" s="22" t="str">
        <f t="shared" si="56"/>
        <v/>
      </c>
      <c r="CK14" s="22" t="str">
        <f t="shared" si="57"/>
        <v/>
      </c>
    </row>
    <row r="15" spans="1:89" ht="15" customHeight="1" x14ac:dyDescent="0.2">
      <c r="A15" s="60" t="str">
        <f t="shared" si="0"/>
        <v/>
      </c>
      <c r="B15" s="61"/>
      <c r="C15" s="13"/>
      <c r="D15" s="14"/>
      <c r="E15" s="15" t="str">
        <f t="shared" si="1"/>
        <v/>
      </c>
      <c r="F15" s="16" t="str">
        <f t="shared" si="2"/>
        <v/>
      </c>
      <c r="G15" s="8" t="str">
        <f t="shared" si="3"/>
        <v/>
      </c>
      <c r="H15" s="62" t="str">
        <f t="shared" si="4"/>
        <v/>
      </c>
      <c r="I15" s="65"/>
      <c r="J15" s="65"/>
      <c r="K15" s="65"/>
      <c r="L15" s="34" t="str">
        <f t="shared" si="5"/>
        <v/>
      </c>
      <c r="M15" s="35" t="str">
        <f t="shared" si="6"/>
        <v/>
      </c>
      <c r="N15" s="57" t="str">
        <f t="shared" si="7"/>
        <v/>
      </c>
      <c r="O15" s="62" t="str">
        <f t="shared" si="8"/>
        <v/>
      </c>
      <c r="P15" s="65"/>
      <c r="Q15" s="65"/>
      <c r="R15" s="65"/>
      <c r="S15" s="34" t="str">
        <f t="shared" si="9"/>
        <v/>
      </c>
      <c r="T15" s="35" t="str">
        <f t="shared" si="10"/>
        <v/>
      </c>
      <c r="U15" s="57" t="str">
        <f t="shared" si="11"/>
        <v/>
      </c>
      <c r="V15" s="62" t="str">
        <f t="shared" si="12"/>
        <v/>
      </c>
      <c r="W15" s="65"/>
      <c r="X15" s="65"/>
      <c r="Y15" s="65"/>
      <c r="Z15" s="34" t="str">
        <f t="shared" si="13"/>
        <v/>
      </c>
      <c r="AA15" s="35" t="str">
        <f t="shared" si="14"/>
        <v/>
      </c>
      <c r="AB15" s="57" t="str">
        <f t="shared" si="15"/>
        <v/>
      </c>
      <c r="AC15" s="62" t="str">
        <f t="shared" si="16"/>
        <v/>
      </c>
      <c r="AD15" s="65"/>
      <c r="AE15" s="65"/>
      <c r="AF15" s="65"/>
      <c r="AG15" s="34" t="str">
        <f t="shared" si="17"/>
        <v/>
      </c>
      <c r="AH15" s="35" t="str">
        <f t="shared" si="18"/>
        <v/>
      </c>
      <c r="AI15" s="57" t="str">
        <f t="shared" si="19"/>
        <v/>
      </c>
      <c r="AJ15" s="62" t="str">
        <f t="shared" ref="AJ15:AJ29" si="58">IF($B15="","",TIME(AK15,AL15,AM15))</f>
        <v/>
      </c>
      <c r="AK15" s="65"/>
      <c r="AL15" s="65"/>
      <c r="AM15" s="65"/>
      <c r="AN15" s="34" t="str">
        <f t="shared" ref="AN15:AN29" si="59">IF(OR(AJ15="DNS",AJ15="DNF",AJ15="DSQ",AJ15="DNC",AJ15="OCS"),"",IF(AJ$9="","",IF($B15="","",(AJ15/(AI15/100)))))</f>
        <v/>
      </c>
      <c r="AO15" s="35" t="str">
        <f t="shared" ref="AO15:AO29" si="60">IF(OR(AJ15="DNS",AJ15="DNF",AJ15="DSQ",AJ15="DNC",AJ15="OCS"),(COUNTA($B$11:$B$31)+1),IF(AJ$8="",0,IF($B15="","",RANK(AN15,AN$11:AN$31,1))))</f>
        <v/>
      </c>
      <c r="AR15" s="13" t="str">
        <f t="shared" si="20"/>
        <v/>
      </c>
      <c r="AS15" s="13" t="str">
        <f t="shared" si="20"/>
        <v/>
      </c>
      <c r="AT15" s="13" t="str">
        <f t="shared" si="20"/>
        <v/>
      </c>
      <c r="AU15" s="22" t="str">
        <f t="shared" si="21"/>
        <v/>
      </c>
      <c r="AV15" s="22" t="str">
        <f t="shared" si="22"/>
        <v/>
      </c>
      <c r="AW15" s="22" t="str">
        <f t="shared" si="23"/>
        <v/>
      </c>
      <c r="AX15" s="22" t="str">
        <f t="shared" si="24"/>
        <v/>
      </c>
      <c r="AY15" s="22" t="str">
        <f t="shared" si="25"/>
        <v/>
      </c>
      <c r="BA15" s="13" t="str">
        <f t="shared" si="26"/>
        <v/>
      </c>
      <c r="BB15" s="13" t="str">
        <f t="shared" si="26"/>
        <v/>
      </c>
      <c r="BC15" s="13" t="str">
        <f t="shared" si="26"/>
        <v/>
      </c>
      <c r="BD15" s="66" t="str">
        <f t="shared" si="27"/>
        <v/>
      </c>
      <c r="BE15" s="22" t="str">
        <f t="shared" si="28"/>
        <v/>
      </c>
      <c r="BF15" s="22" t="str">
        <f t="shared" si="29"/>
        <v/>
      </c>
      <c r="BG15" s="66" t="str">
        <f t="shared" si="30"/>
        <v/>
      </c>
      <c r="BH15" s="22" t="str">
        <f t="shared" si="31"/>
        <v/>
      </c>
      <c r="BI15" s="22" t="str">
        <f t="shared" si="32"/>
        <v/>
      </c>
      <c r="BJ15" s="66" t="str">
        <f t="shared" si="33"/>
        <v/>
      </c>
      <c r="BK15" s="22" t="str">
        <f t="shared" si="34"/>
        <v/>
      </c>
      <c r="BL15" s="22" t="str">
        <f t="shared" si="35"/>
        <v/>
      </c>
      <c r="BM15" s="66" t="str">
        <f t="shared" si="36"/>
        <v/>
      </c>
      <c r="BN15" s="22" t="str">
        <f t="shared" si="37"/>
        <v/>
      </c>
      <c r="BO15" s="22" t="str">
        <f t="shared" si="38"/>
        <v/>
      </c>
      <c r="BP15" s="66" t="str">
        <f t="shared" si="39"/>
        <v/>
      </c>
      <c r="BQ15" s="22" t="str">
        <f t="shared" si="40"/>
        <v/>
      </c>
      <c r="BR15" s="22" t="str">
        <f t="shared" si="41"/>
        <v/>
      </c>
      <c r="BT15" s="13" t="str">
        <f t="shared" si="42"/>
        <v/>
      </c>
      <c r="BU15" s="13" t="str">
        <f t="shared" si="42"/>
        <v/>
      </c>
      <c r="BV15" s="13" t="str">
        <f t="shared" si="42"/>
        <v/>
      </c>
      <c r="BW15" s="66" t="str">
        <f t="shared" si="43"/>
        <v/>
      </c>
      <c r="BX15" s="22" t="str">
        <f t="shared" si="44"/>
        <v/>
      </c>
      <c r="BY15" s="22" t="str">
        <f t="shared" si="45"/>
        <v/>
      </c>
      <c r="BZ15" s="66" t="str">
        <f t="shared" si="46"/>
        <v/>
      </c>
      <c r="CA15" s="22" t="str">
        <f t="shared" si="47"/>
        <v/>
      </c>
      <c r="CB15" s="22" t="str">
        <f t="shared" si="48"/>
        <v/>
      </c>
      <c r="CC15" s="66" t="str">
        <f t="shared" si="49"/>
        <v/>
      </c>
      <c r="CD15" s="22" t="str">
        <f t="shared" si="50"/>
        <v/>
      </c>
      <c r="CE15" s="22" t="str">
        <f t="shared" si="51"/>
        <v/>
      </c>
      <c r="CF15" s="66" t="str">
        <f t="shared" si="52"/>
        <v/>
      </c>
      <c r="CG15" s="22" t="str">
        <f t="shared" si="53"/>
        <v/>
      </c>
      <c r="CH15" s="22" t="str">
        <f t="shared" si="54"/>
        <v/>
      </c>
      <c r="CI15" s="66" t="str">
        <f t="shared" si="55"/>
        <v/>
      </c>
      <c r="CJ15" s="22" t="str">
        <f t="shared" si="56"/>
        <v/>
      </c>
      <c r="CK15" s="22" t="str">
        <f t="shared" si="57"/>
        <v/>
      </c>
    </row>
    <row r="16" spans="1:89" ht="15" customHeight="1" x14ac:dyDescent="0.2">
      <c r="A16" s="60" t="str">
        <f t="shared" si="0"/>
        <v/>
      </c>
      <c r="B16" s="61"/>
      <c r="C16" s="13"/>
      <c r="D16" s="14"/>
      <c r="E16" s="15" t="str">
        <f t="shared" si="1"/>
        <v/>
      </c>
      <c r="F16" s="16" t="str">
        <f t="shared" si="2"/>
        <v/>
      </c>
      <c r="G16" s="8" t="str">
        <f t="shared" si="3"/>
        <v/>
      </c>
      <c r="H16" s="62" t="str">
        <f t="shared" si="4"/>
        <v/>
      </c>
      <c r="I16" s="65"/>
      <c r="J16" s="65"/>
      <c r="K16" s="65"/>
      <c r="L16" s="34" t="str">
        <f t="shared" si="5"/>
        <v/>
      </c>
      <c r="M16" s="35" t="str">
        <f t="shared" si="6"/>
        <v/>
      </c>
      <c r="N16" s="57" t="str">
        <f t="shared" si="7"/>
        <v/>
      </c>
      <c r="O16" s="62" t="str">
        <f t="shared" si="8"/>
        <v/>
      </c>
      <c r="P16" s="65"/>
      <c r="Q16" s="65"/>
      <c r="R16" s="65"/>
      <c r="S16" s="34" t="str">
        <f t="shared" si="9"/>
        <v/>
      </c>
      <c r="T16" s="35" t="str">
        <f t="shared" si="10"/>
        <v/>
      </c>
      <c r="U16" s="57" t="str">
        <f t="shared" si="11"/>
        <v/>
      </c>
      <c r="V16" s="62" t="str">
        <f t="shared" si="12"/>
        <v/>
      </c>
      <c r="W16" s="65"/>
      <c r="X16" s="65"/>
      <c r="Y16" s="65"/>
      <c r="Z16" s="34" t="str">
        <f t="shared" si="13"/>
        <v/>
      </c>
      <c r="AA16" s="35" t="str">
        <f t="shared" si="14"/>
        <v/>
      </c>
      <c r="AB16" s="57" t="str">
        <f t="shared" si="15"/>
        <v/>
      </c>
      <c r="AC16" s="62" t="str">
        <f t="shared" si="16"/>
        <v/>
      </c>
      <c r="AD16" s="65"/>
      <c r="AE16" s="65"/>
      <c r="AF16" s="65"/>
      <c r="AG16" s="34" t="str">
        <f t="shared" si="17"/>
        <v/>
      </c>
      <c r="AH16" s="35" t="str">
        <f t="shared" si="18"/>
        <v/>
      </c>
      <c r="AI16" s="57" t="str">
        <f t="shared" si="19"/>
        <v/>
      </c>
      <c r="AJ16" s="62" t="str">
        <f t="shared" si="58"/>
        <v/>
      </c>
      <c r="AK16" s="65"/>
      <c r="AL16" s="65"/>
      <c r="AM16" s="65"/>
      <c r="AN16" s="34" t="str">
        <f t="shared" si="59"/>
        <v/>
      </c>
      <c r="AO16" s="35" t="str">
        <f t="shared" si="60"/>
        <v/>
      </c>
      <c r="AR16" s="13" t="str">
        <f t="shared" si="20"/>
        <v/>
      </c>
      <c r="AS16" s="13" t="str">
        <f t="shared" si="20"/>
        <v/>
      </c>
      <c r="AT16" s="13" t="str">
        <f t="shared" si="20"/>
        <v/>
      </c>
      <c r="AU16" s="22" t="str">
        <f t="shared" si="21"/>
        <v/>
      </c>
      <c r="AV16" s="22" t="str">
        <f t="shared" si="22"/>
        <v/>
      </c>
      <c r="AW16" s="22" t="str">
        <f t="shared" si="23"/>
        <v/>
      </c>
      <c r="AX16" s="22" t="str">
        <f t="shared" si="24"/>
        <v/>
      </c>
      <c r="AY16" s="22" t="str">
        <f t="shared" si="25"/>
        <v/>
      </c>
      <c r="BA16" s="13" t="str">
        <f t="shared" si="26"/>
        <v/>
      </c>
      <c r="BB16" s="13" t="str">
        <f t="shared" si="26"/>
        <v/>
      </c>
      <c r="BC16" s="13" t="str">
        <f t="shared" si="26"/>
        <v/>
      </c>
      <c r="BD16" s="66" t="str">
        <f t="shared" si="27"/>
        <v/>
      </c>
      <c r="BE16" s="22" t="str">
        <f t="shared" si="28"/>
        <v/>
      </c>
      <c r="BF16" s="22" t="str">
        <f t="shared" si="29"/>
        <v/>
      </c>
      <c r="BG16" s="66" t="str">
        <f t="shared" si="30"/>
        <v/>
      </c>
      <c r="BH16" s="22" t="str">
        <f t="shared" si="31"/>
        <v/>
      </c>
      <c r="BI16" s="22" t="str">
        <f t="shared" si="32"/>
        <v/>
      </c>
      <c r="BJ16" s="66" t="str">
        <f t="shared" si="33"/>
        <v/>
      </c>
      <c r="BK16" s="22" t="str">
        <f t="shared" si="34"/>
        <v/>
      </c>
      <c r="BL16" s="22" t="str">
        <f t="shared" si="35"/>
        <v/>
      </c>
      <c r="BM16" s="66" t="str">
        <f t="shared" si="36"/>
        <v/>
      </c>
      <c r="BN16" s="22" t="str">
        <f t="shared" si="37"/>
        <v/>
      </c>
      <c r="BO16" s="22" t="str">
        <f t="shared" si="38"/>
        <v/>
      </c>
      <c r="BP16" s="66" t="str">
        <f t="shared" si="39"/>
        <v/>
      </c>
      <c r="BQ16" s="22" t="str">
        <f t="shared" si="40"/>
        <v/>
      </c>
      <c r="BR16" s="22" t="str">
        <f t="shared" si="41"/>
        <v/>
      </c>
      <c r="BT16" s="13" t="str">
        <f t="shared" si="42"/>
        <v/>
      </c>
      <c r="BU16" s="13" t="str">
        <f t="shared" si="42"/>
        <v/>
      </c>
      <c r="BV16" s="13" t="str">
        <f t="shared" si="42"/>
        <v/>
      </c>
      <c r="BW16" s="66" t="str">
        <f t="shared" si="43"/>
        <v/>
      </c>
      <c r="BX16" s="22" t="str">
        <f t="shared" si="44"/>
        <v/>
      </c>
      <c r="BY16" s="22" t="str">
        <f t="shared" si="45"/>
        <v/>
      </c>
      <c r="BZ16" s="66" t="str">
        <f t="shared" si="46"/>
        <v/>
      </c>
      <c r="CA16" s="22" t="str">
        <f t="shared" si="47"/>
        <v/>
      </c>
      <c r="CB16" s="22" t="str">
        <f t="shared" si="48"/>
        <v/>
      </c>
      <c r="CC16" s="66" t="str">
        <f t="shared" si="49"/>
        <v/>
      </c>
      <c r="CD16" s="22" t="str">
        <f t="shared" si="50"/>
        <v/>
      </c>
      <c r="CE16" s="22" t="str">
        <f t="shared" si="51"/>
        <v/>
      </c>
      <c r="CF16" s="66" t="str">
        <f t="shared" si="52"/>
        <v/>
      </c>
      <c r="CG16" s="22" t="str">
        <f t="shared" si="53"/>
        <v/>
      </c>
      <c r="CH16" s="22" t="str">
        <f t="shared" si="54"/>
        <v/>
      </c>
      <c r="CI16" s="66" t="str">
        <f t="shared" si="55"/>
        <v/>
      </c>
      <c r="CJ16" s="22" t="str">
        <f t="shared" si="56"/>
        <v/>
      </c>
      <c r="CK16" s="22" t="str">
        <f t="shared" si="57"/>
        <v/>
      </c>
    </row>
    <row r="17" spans="1:89" ht="15" customHeight="1" x14ac:dyDescent="0.2">
      <c r="A17" s="60" t="str">
        <f t="shared" si="0"/>
        <v/>
      </c>
      <c r="B17" s="61"/>
      <c r="C17" s="13"/>
      <c r="D17" s="14"/>
      <c r="E17" s="15" t="str">
        <f t="shared" si="1"/>
        <v/>
      </c>
      <c r="F17" s="16" t="str">
        <f t="shared" si="2"/>
        <v/>
      </c>
      <c r="G17" s="8" t="str">
        <f t="shared" si="3"/>
        <v/>
      </c>
      <c r="H17" s="62" t="str">
        <f t="shared" si="4"/>
        <v/>
      </c>
      <c r="I17" s="65"/>
      <c r="J17" s="65"/>
      <c r="K17" s="65"/>
      <c r="L17" s="34" t="str">
        <f t="shared" si="5"/>
        <v/>
      </c>
      <c r="M17" s="35" t="str">
        <f t="shared" si="6"/>
        <v/>
      </c>
      <c r="N17" s="57" t="str">
        <f t="shared" si="7"/>
        <v/>
      </c>
      <c r="O17" s="62" t="str">
        <f t="shared" si="8"/>
        <v/>
      </c>
      <c r="P17" s="65"/>
      <c r="Q17" s="65"/>
      <c r="R17" s="65"/>
      <c r="S17" s="34" t="str">
        <f t="shared" si="9"/>
        <v/>
      </c>
      <c r="T17" s="35" t="str">
        <f t="shared" si="10"/>
        <v/>
      </c>
      <c r="U17" s="57" t="str">
        <f t="shared" si="11"/>
        <v/>
      </c>
      <c r="V17" s="62" t="str">
        <f t="shared" si="12"/>
        <v/>
      </c>
      <c r="W17" s="65"/>
      <c r="X17" s="65"/>
      <c r="Y17" s="65"/>
      <c r="Z17" s="34" t="str">
        <f t="shared" si="13"/>
        <v/>
      </c>
      <c r="AA17" s="35" t="str">
        <f t="shared" si="14"/>
        <v/>
      </c>
      <c r="AB17" s="57" t="str">
        <f t="shared" si="15"/>
        <v/>
      </c>
      <c r="AC17" s="62" t="str">
        <f t="shared" si="16"/>
        <v/>
      </c>
      <c r="AD17" s="65"/>
      <c r="AE17" s="65"/>
      <c r="AF17" s="65"/>
      <c r="AG17" s="34" t="str">
        <f t="shared" si="17"/>
        <v/>
      </c>
      <c r="AH17" s="35" t="str">
        <f t="shared" si="18"/>
        <v/>
      </c>
      <c r="AI17" s="57" t="str">
        <f t="shared" si="19"/>
        <v/>
      </c>
      <c r="AJ17" s="62" t="str">
        <f t="shared" si="58"/>
        <v/>
      </c>
      <c r="AK17" s="65"/>
      <c r="AL17" s="65"/>
      <c r="AM17" s="65"/>
      <c r="AN17" s="34" t="str">
        <f t="shared" si="59"/>
        <v/>
      </c>
      <c r="AO17" s="35" t="str">
        <f t="shared" si="60"/>
        <v/>
      </c>
      <c r="AR17" s="13" t="str">
        <f t="shared" si="20"/>
        <v/>
      </c>
      <c r="AS17" s="13" t="str">
        <f t="shared" si="20"/>
        <v/>
      </c>
      <c r="AT17" s="13" t="str">
        <f t="shared" si="20"/>
        <v/>
      </c>
      <c r="AU17" s="22" t="str">
        <f t="shared" si="21"/>
        <v/>
      </c>
      <c r="AV17" s="22" t="str">
        <f t="shared" si="22"/>
        <v/>
      </c>
      <c r="AW17" s="22" t="str">
        <f t="shared" si="23"/>
        <v/>
      </c>
      <c r="AX17" s="22" t="str">
        <f t="shared" si="24"/>
        <v/>
      </c>
      <c r="AY17" s="22" t="str">
        <f t="shared" si="25"/>
        <v/>
      </c>
      <c r="BA17" s="13" t="str">
        <f t="shared" si="26"/>
        <v/>
      </c>
      <c r="BB17" s="13" t="str">
        <f t="shared" si="26"/>
        <v/>
      </c>
      <c r="BC17" s="13" t="str">
        <f t="shared" si="26"/>
        <v/>
      </c>
      <c r="BD17" s="66" t="str">
        <f t="shared" si="27"/>
        <v/>
      </c>
      <c r="BE17" s="22" t="str">
        <f t="shared" si="28"/>
        <v/>
      </c>
      <c r="BF17" s="22" t="str">
        <f t="shared" si="29"/>
        <v/>
      </c>
      <c r="BG17" s="66" t="str">
        <f t="shared" si="30"/>
        <v/>
      </c>
      <c r="BH17" s="22" t="str">
        <f t="shared" si="31"/>
        <v/>
      </c>
      <c r="BI17" s="22" t="str">
        <f t="shared" si="32"/>
        <v/>
      </c>
      <c r="BJ17" s="66" t="str">
        <f t="shared" si="33"/>
        <v/>
      </c>
      <c r="BK17" s="22" t="str">
        <f t="shared" si="34"/>
        <v/>
      </c>
      <c r="BL17" s="22" t="str">
        <f t="shared" si="35"/>
        <v/>
      </c>
      <c r="BM17" s="66" t="str">
        <f t="shared" si="36"/>
        <v/>
      </c>
      <c r="BN17" s="22" t="str">
        <f t="shared" si="37"/>
        <v/>
      </c>
      <c r="BO17" s="22" t="str">
        <f t="shared" si="38"/>
        <v/>
      </c>
      <c r="BP17" s="66" t="str">
        <f t="shared" si="39"/>
        <v/>
      </c>
      <c r="BQ17" s="22" t="str">
        <f t="shared" si="40"/>
        <v/>
      </c>
      <c r="BR17" s="22" t="str">
        <f t="shared" si="41"/>
        <v/>
      </c>
      <c r="BT17" s="13" t="str">
        <f t="shared" si="42"/>
        <v/>
      </c>
      <c r="BU17" s="13" t="str">
        <f t="shared" si="42"/>
        <v/>
      </c>
      <c r="BV17" s="13" t="str">
        <f t="shared" si="42"/>
        <v/>
      </c>
      <c r="BW17" s="66" t="str">
        <f t="shared" si="43"/>
        <v/>
      </c>
      <c r="BX17" s="22" t="str">
        <f t="shared" si="44"/>
        <v/>
      </c>
      <c r="BY17" s="22" t="str">
        <f t="shared" si="45"/>
        <v/>
      </c>
      <c r="BZ17" s="66" t="str">
        <f t="shared" si="46"/>
        <v/>
      </c>
      <c r="CA17" s="22" t="str">
        <f t="shared" si="47"/>
        <v/>
      </c>
      <c r="CB17" s="22" t="str">
        <f t="shared" si="48"/>
        <v/>
      </c>
      <c r="CC17" s="66" t="str">
        <f t="shared" si="49"/>
        <v/>
      </c>
      <c r="CD17" s="22" t="str">
        <f t="shared" si="50"/>
        <v/>
      </c>
      <c r="CE17" s="22" t="str">
        <f t="shared" si="51"/>
        <v/>
      </c>
      <c r="CF17" s="66" t="str">
        <f t="shared" si="52"/>
        <v/>
      </c>
      <c r="CG17" s="22" t="str">
        <f t="shared" si="53"/>
        <v/>
      </c>
      <c r="CH17" s="22" t="str">
        <f t="shared" si="54"/>
        <v/>
      </c>
      <c r="CI17" s="66" t="str">
        <f t="shared" si="55"/>
        <v/>
      </c>
      <c r="CJ17" s="22" t="str">
        <f t="shared" si="56"/>
        <v/>
      </c>
      <c r="CK17" s="22" t="str">
        <f t="shared" si="57"/>
        <v/>
      </c>
    </row>
    <row r="18" spans="1:89" ht="15" customHeight="1" x14ac:dyDescent="0.2">
      <c r="A18" s="60" t="str">
        <f t="shared" si="0"/>
        <v/>
      </c>
      <c r="B18" s="61"/>
      <c r="C18" s="13"/>
      <c r="D18" s="14"/>
      <c r="E18" s="15" t="str">
        <f t="shared" si="1"/>
        <v/>
      </c>
      <c r="F18" s="16" t="str">
        <f t="shared" si="2"/>
        <v/>
      </c>
      <c r="G18" s="8" t="str">
        <f t="shared" si="3"/>
        <v/>
      </c>
      <c r="H18" s="62" t="str">
        <f t="shared" si="4"/>
        <v/>
      </c>
      <c r="I18" s="65"/>
      <c r="J18" s="65"/>
      <c r="K18" s="65"/>
      <c r="L18" s="34" t="str">
        <f t="shared" si="5"/>
        <v/>
      </c>
      <c r="M18" s="35" t="str">
        <f t="shared" si="6"/>
        <v/>
      </c>
      <c r="N18" s="57" t="str">
        <f t="shared" si="7"/>
        <v/>
      </c>
      <c r="O18" s="62" t="str">
        <f t="shared" si="8"/>
        <v/>
      </c>
      <c r="P18" s="65"/>
      <c r="Q18" s="65"/>
      <c r="R18" s="65"/>
      <c r="S18" s="34" t="str">
        <f t="shared" si="9"/>
        <v/>
      </c>
      <c r="T18" s="35" t="str">
        <f t="shared" si="10"/>
        <v/>
      </c>
      <c r="U18" s="57" t="str">
        <f t="shared" si="11"/>
        <v/>
      </c>
      <c r="V18" s="62" t="str">
        <f t="shared" si="12"/>
        <v/>
      </c>
      <c r="W18" s="65"/>
      <c r="X18" s="65"/>
      <c r="Y18" s="65"/>
      <c r="Z18" s="34" t="str">
        <f t="shared" si="13"/>
        <v/>
      </c>
      <c r="AA18" s="35" t="str">
        <f t="shared" si="14"/>
        <v/>
      </c>
      <c r="AB18" s="57" t="str">
        <f t="shared" si="15"/>
        <v/>
      </c>
      <c r="AC18" s="62" t="str">
        <f t="shared" si="16"/>
        <v/>
      </c>
      <c r="AD18" s="65"/>
      <c r="AE18" s="65"/>
      <c r="AF18" s="65"/>
      <c r="AG18" s="34" t="str">
        <f t="shared" si="17"/>
        <v/>
      </c>
      <c r="AH18" s="35" t="str">
        <f t="shared" si="18"/>
        <v/>
      </c>
      <c r="AI18" s="57" t="str">
        <f t="shared" si="19"/>
        <v/>
      </c>
      <c r="AJ18" s="62" t="str">
        <f t="shared" si="58"/>
        <v/>
      </c>
      <c r="AK18" s="65"/>
      <c r="AL18" s="65"/>
      <c r="AM18" s="65"/>
      <c r="AN18" s="34" t="str">
        <f t="shared" si="59"/>
        <v/>
      </c>
      <c r="AO18" s="35" t="str">
        <f t="shared" si="60"/>
        <v/>
      </c>
      <c r="AR18" s="13" t="str">
        <f t="shared" si="20"/>
        <v/>
      </c>
      <c r="AS18" s="13" t="str">
        <f t="shared" si="20"/>
        <v/>
      </c>
      <c r="AT18" s="13" t="str">
        <f t="shared" si="20"/>
        <v/>
      </c>
      <c r="AU18" s="22" t="str">
        <f t="shared" si="21"/>
        <v/>
      </c>
      <c r="AV18" s="22" t="str">
        <f t="shared" si="22"/>
        <v/>
      </c>
      <c r="AW18" s="22" t="str">
        <f t="shared" si="23"/>
        <v/>
      </c>
      <c r="AX18" s="22" t="str">
        <f t="shared" si="24"/>
        <v/>
      </c>
      <c r="AY18" s="22" t="str">
        <f t="shared" si="25"/>
        <v/>
      </c>
      <c r="BA18" s="13" t="str">
        <f t="shared" si="26"/>
        <v/>
      </c>
      <c r="BB18" s="13" t="str">
        <f t="shared" si="26"/>
        <v/>
      </c>
      <c r="BC18" s="13" t="str">
        <f t="shared" si="26"/>
        <v/>
      </c>
      <c r="BD18" s="66" t="str">
        <f t="shared" si="27"/>
        <v/>
      </c>
      <c r="BE18" s="22" t="str">
        <f t="shared" si="28"/>
        <v/>
      </c>
      <c r="BF18" s="22" t="str">
        <f t="shared" si="29"/>
        <v/>
      </c>
      <c r="BG18" s="66" t="str">
        <f t="shared" si="30"/>
        <v/>
      </c>
      <c r="BH18" s="22" t="str">
        <f t="shared" si="31"/>
        <v/>
      </c>
      <c r="BI18" s="22" t="str">
        <f t="shared" si="32"/>
        <v/>
      </c>
      <c r="BJ18" s="66" t="str">
        <f t="shared" si="33"/>
        <v/>
      </c>
      <c r="BK18" s="22" t="str">
        <f t="shared" si="34"/>
        <v/>
      </c>
      <c r="BL18" s="22" t="str">
        <f t="shared" si="35"/>
        <v/>
      </c>
      <c r="BM18" s="66" t="str">
        <f t="shared" si="36"/>
        <v/>
      </c>
      <c r="BN18" s="22" t="str">
        <f t="shared" si="37"/>
        <v/>
      </c>
      <c r="BO18" s="22" t="str">
        <f t="shared" si="38"/>
        <v/>
      </c>
      <c r="BP18" s="66" t="str">
        <f t="shared" si="39"/>
        <v/>
      </c>
      <c r="BQ18" s="22" t="str">
        <f t="shared" si="40"/>
        <v/>
      </c>
      <c r="BR18" s="22" t="str">
        <f t="shared" si="41"/>
        <v/>
      </c>
      <c r="BT18" s="13" t="str">
        <f t="shared" si="42"/>
        <v/>
      </c>
      <c r="BU18" s="13" t="str">
        <f t="shared" si="42"/>
        <v/>
      </c>
      <c r="BV18" s="13" t="str">
        <f t="shared" si="42"/>
        <v/>
      </c>
      <c r="BW18" s="66" t="str">
        <f t="shared" si="43"/>
        <v/>
      </c>
      <c r="BX18" s="22" t="str">
        <f t="shared" si="44"/>
        <v/>
      </c>
      <c r="BY18" s="22" t="str">
        <f t="shared" si="45"/>
        <v/>
      </c>
      <c r="BZ18" s="66" t="str">
        <f t="shared" si="46"/>
        <v/>
      </c>
      <c r="CA18" s="22" t="str">
        <f t="shared" si="47"/>
        <v/>
      </c>
      <c r="CB18" s="22" t="str">
        <f t="shared" si="48"/>
        <v/>
      </c>
      <c r="CC18" s="66" t="str">
        <f t="shared" si="49"/>
        <v/>
      </c>
      <c r="CD18" s="22" t="str">
        <f t="shared" si="50"/>
        <v/>
      </c>
      <c r="CE18" s="22" t="str">
        <f t="shared" si="51"/>
        <v/>
      </c>
      <c r="CF18" s="66" t="str">
        <f t="shared" si="52"/>
        <v/>
      </c>
      <c r="CG18" s="22" t="str">
        <f t="shared" si="53"/>
        <v/>
      </c>
      <c r="CH18" s="22" t="str">
        <f t="shared" si="54"/>
        <v/>
      </c>
      <c r="CI18" s="66" t="str">
        <f t="shared" si="55"/>
        <v/>
      </c>
      <c r="CJ18" s="22" t="str">
        <f t="shared" si="56"/>
        <v/>
      </c>
      <c r="CK18" s="22" t="str">
        <f t="shared" si="57"/>
        <v/>
      </c>
    </row>
    <row r="19" spans="1:89" ht="15" customHeight="1" x14ac:dyDescent="0.2">
      <c r="A19" s="60" t="str">
        <f t="shared" si="0"/>
        <v/>
      </c>
      <c r="B19" s="61"/>
      <c r="C19" s="13"/>
      <c r="D19" s="14"/>
      <c r="E19" s="15" t="str">
        <f t="shared" si="1"/>
        <v/>
      </c>
      <c r="F19" s="16" t="str">
        <f t="shared" si="2"/>
        <v/>
      </c>
      <c r="G19" s="8" t="str">
        <f t="shared" si="3"/>
        <v/>
      </c>
      <c r="H19" s="62" t="str">
        <f t="shared" si="4"/>
        <v/>
      </c>
      <c r="I19" s="65"/>
      <c r="J19" s="65"/>
      <c r="K19" s="65"/>
      <c r="L19" s="34" t="str">
        <f t="shared" si="5"/>
        <v/>
      </c>
      <c r="M19" s="35" t="str">
        <f t="shared" si="6"/>
        <v/>
      </c>
      <c r="N19" s="57" t="str">
        <f t="shared" si="7"/>
        <v/>
      </c>
      <c r="O19" s="62" t="str">
        <f t="shared" si="8"/>
        <v/>
      </c>
      <c r="P19" s="65"/>
      <c r="Q19" s="65"/>
      <c r="R19" s="65"/>
      <c r="S19" s="34" t="str">
        <f t="shared" si="9"/>
        <v/>
      </c>
      <c r="T19" s="35" t="str">
        <f t="shared" si="10"/>
        <v/>
      </c>
      <c r="U19" s="57" t="str">
        <f t="shared" si="11"/>
        <v/>
      </c>
      <c r="V19" s="62" t="str">
        <f t="shared" si="12"/>
        <v/>
      </c>
      <c r="W19" s="65"/>
      <c r="X19" s="65"/>
      <c r="Y19" s="65"/>
      <c r="Z19" s="34" t="str">
        <f t="shared" si="13"/>
        <v/>
      </c>
      <c r="AA19" s="35" t="str">
        <f t="shared" si="14"/>
        <v/>
      </c>
      <c r="AB19" s="57" t="str">
        <f t="shared" si="15"/>
        <v/>
      </c>
      <c r="AC19" s="62" t="str">
        <f t="shared" si="16"/>
        <v/>
      </c>
      <c r="AD19" s="65"/>
      <c r="AE19" s="65"/>
      <c r="AF19" s="65"/>
      <c r="AG19" s="34" t="str">
        <f t="shared" si="17"/>
        <v/>
      </c>
      <c r="AH19" s="35" t="str">
        <f t="shared" si="18"/>
        <v/>
      </c>
      <c r="AI19" s="57" t="str">
        <f t="shared" si="19"/>
        <v/>
      </c>
      <c r="AJ19" s="62" t="str">
        <f t="shared" si="58"/>
        <v/>
      </c>
      <c r="AK19" s="65"/>
      <c r="AL19" s="65"/>
      <c r="AM19" s="65"/>
      <c r="AN19" s="34" t="str">
        <f t="shared" si="59"/>
        <v/>
      </c>
      <c r="AO19" s="35" t="str">
        <f t="shared" si="60"/>
        <v/>
      </c>
      <c r="AR19" s="13" t="str">
        <f t="shared" si="20"/>
        <v/>
      </c>
      <c r="AS19" s="13" t="str">
        <f t="shared" si="20"/>
        <v/>
      </c>
      <c r="AT19" s="13" t="str">
        <f t="shared" si="20"/>
        <v/>
      </c>
      <c r="AU19" s="22" t="str">
        <f t="shared" si="21"/>
        <v/>
      </c>
      <c r="AV19" s="22" t="str">
        <f t="shared" si="22"/>
        <v/>
      </c>
      <c r="AW19" s="22" t="str">
        <f t="shared" si="23"/>
        <v/>
      </c>
      <c r="AX19" s="22" t="str">
        <f t="shared" si="24"/>
        <v/>
      </c>
      <c r="AY19" s="22" t="str">
        <f t="shared" si="25"/>
        <v/>
      </c>
      <c r="BA19" s="13" t="str">
        <f t="shared" si="26"/>
        <v/>
      </c>
      <c r="BB19" s="13" t="str">
        <f t="shared" si="26"/>
        <v/>
      </c>
      <c r="BC19" s="13" t="str">
        <f t="shared" si="26"/>
        <v/>
      </c>
      <c r="BD19" s="66" t="str">
        <f t="shared" si="27"/>
        <v/>
      </c>
      <c r="BE19" s="22" t="str">
        <f t="shared" si="28"/>
        <v/>
      </c>
      <c r="BF19" s="22" t="str">
        <f t="shared" si="29"/>
        <v/>
      </c>
      <c r="BG19" s="66" t="str">
        <f t="shared" si="30"/>
        <v/>
      </c>
      <c r="BH19" s="22" t="str">
        <f t="shared" si="31"/>
        <v/>
      </c>
      <c r="BI19" s="22" t="str">
        <f t="shared" si="32"/>
        <v/>
      </c>
      <c r="BJ19" s="66" t="str">
        <f t="shared" si="33"/>
        <v/>
      </c>
      <c r="BK19" s="22" t="str">
        <f t="shared" si="34"/>
        <v/>
      </c>
      <c r="BL19" s="22" t="str">
        <f t="shared" si="35"/>
        <v/>
      </c>
      <c r="BM19" s="66" t="str">
        <f t="shared" si="36"/>
        <v/>
      </c>
      <c r="BN19" s="22" t="str">
        <f t="shared" si="37"/>
        <v/>
      </c>
      <c r="BO19" s="22" t="str">
        <f t="shared" si="38"/>
        <v/>
      </c>
      <c r="BP19" s="66" t="str">
        <f t="shared" si="39"/>
        <v/>
      </c>
      <c r="BQ19" s="22" t="str">
        <f t="shared" si="40"/>
        <v/>
      </c>
      <c r="BR19" s="22" t="str">
        <f t="shared" si="41"/>
        <v/>
      </c>
      <c r="BT19" s="13" t="str">
        <f t="shared" si="42"/>
        <v/>
      </c>
      <c r="BU19" s="13" t="str">
        <f t="shared" si="42"/>
        <v/>
      </c>
      <c r="BV19" s="13" t="str">
        <f t="shared" si="42"/>
        <v/>
      </c>
      <c r="BW19" s="66" t="str">
        <f t="shared" si="43"/>
        <v/>
      </c>
      <c r="BX19" s="22" t="str">
        <f t="shared" si="44"/>
        <v/>
      </c>
      <c r="BY19" s="22" t="str">
        <f t="shared" si="45"/>
        <v/>
      </c>
      <c r="BZ19" s="66" t="str">
        <f t="shared" si="46"/>
        <v/>
      </c>
      <c r="CA19" s="22" t="str">
        <f t="shared" si="47"/>
        <v/>
      </c>
      <c r="CB19" s="22" t="str">
        <f t="shared" si="48"/>
        <v/>
      </c>
      <c r="CC19" s="66" t="str">
        <f t="shared" si="49"/>
        <v/>
      </c>
      <c r="CD19" s="22" t="str">
        <f t="shared" si="50"/>
        <v/>
      </c>
      <c r="CE19" s="22" t="str">
        <f t="shared" si="51"/>
        <v/>
      </c>
      <c r="CF19" s="66" t="str">
        <f t="shared" si="52"/>
        <v/>
      </c>
      <c r="CG19" s="22" t="str">
        <f t="shared" si="53"/>
        <v/>
      </c>
      <c r="CH19" s="22" t="str">
        <f t="shared" si="54"/>
        <v/>
      </c>
      <c r="CI19" s="66" t="str">
        <f t="shared" si="55"/>
        <v/>
      </c>
      <c r="CJ19" s="22" t="str">
        <f t="shared" si="56"/>
        <v/>
      </c>
      <c r="CK19" s="22" t="str">
        <f t="shared" si="57"/>
        <v/>
      </c>
    </row>
    <row r="20" spans="1:89" ht="15" customHeight="1" x14ac:dyDescent="0.2">
      <c r="A20" s="60" t="str">
        <f t="shared" si="0"/>
        <v/>
      </c>
      <c r="B20" s="61"/>
      <c r="C20" s="13"/>
      <c r="D20" s="14"/>
      <c r="E20" s="15" t="str">
        <f t="shared" si="1"/>
        <v/>
      </c>
      <c r="F20" s="16" t="str">
        <f t="shared" si="2"/>
        <v/>
      </c>
      <c r="G20" s="8" t="str">
        <f t="shared" si="3"/>
        <v/>
      </c>
      <c r="H20" s="62" t="str">
        <f t="shared" si="4"/>
        <v/>
      </c>
      <c r="I20" s="65"/>
      <c r="J20" s="65"/>
      <c r="K20" s="65"/>
      <c r="L20" s="34" t="str">
        <f t="shared" si="5"/>
        <v/>
      </c>
      <c r="M20" s="35" t="str">
        <f t="shared" si="6"/>
        <v/>
      </c>
      <c r="N20" s="57" t="str">
        <f t="shared" si="7"/>
        <v/>
      </c>
      <c r="O20" s="62" t="str">
        <f t="shared" si="8"/>
        <v/>
      </c>
      <c r="P20" s="65"/>
      <c r="Q20" s="65"/>
      <c r="R20" s="65"/>
      <c r="S20" s="34" t="str">
        <f t="shared" si="9"/>
        <v/>
      </c>
      <c r="T20" s="35" t="str">
        <f t="shared" si="10"/>
        <v/>
      </c>
      <c r="U20" s="57" t="str">
        <f t="shared" si="11"/>
        <v/>
      </c>
      <c r="V20" s="62" t="str">
        <f t="shared" si="12"/>
        <v/>
      </c>
      <c r="W20" s="65"/>
      <c r="X20" s="65"/>
      <c r="Y20" s="65"/>
      <c r="Z20" s="34" t="str">
        <f t="shared" si="13"/>
        <v/>
      </c>
      <c r="AA20" s="35" t="str">
        <f t="shared" si="14"/>
        <v/>
      </c>
      <c r="AB20" s="57" t="str">
        <f t="shared" si="15"/>
        <v/>
      </c>
      <c r="AC20" s="62" t="str">
        <f t="shared" si="16"/>
        <v/>
      </c>
      <c r="AD20" s="65"/>
      <c r="AE20" s="65"/>
      <c r="AF20" s="65"/>
      <c r="AG20" s="34" t="str">
        <f t="shared" si="17"/>
        <v/>
      </c>
      <c r="AH20" s="35" t="str">
        <f t="shared" si="18"/>
        <v/>
      </c>
      <c r="AI20" s="57" t="str">
        <f t="shared" si="19"/>
        <v/>
      </c>
      <c r="AJ20" s="62" t="str">
        <f t="shared" si="58"/>
        <v/>
      </c>
      <c r="AK20" s="65"/>
      <c r="AL20" s="65"/>
      <c r="AM20" s="65"/>
      <c r="AN20" s="34" t="str">
        <f t="shared" si="59"/>
        <v/>
      </c>
      <c r="AO20" s="35" t="str">
        <f t="shared" si="60"/>
        <v/>
      </c>
      <c r="AR20" s="13" t="str">
        <f t="shared" si="20"/>
        <v/>
      </c>
      <c r="AS20" s="13" t="str">
        <f t="shared" si="20"/>
        <v/>
      </c>
      <c r="AT20" s="13" t="str">
        <f t="shared" si="20"/>
        <v/>
      </c>
      <c r="AU20" s="22" t="str">
        <f t="shared" si="21"/>
        <v/>
      </c>
      <c r="AV20" s="22" t="str">
        <f t="shared" si="22"/>
        <v/>
      </c>
      <c r="AW20" s="22" t="str">
        <f t="shared" si="23"/>
        <v/>
      </c>
      <c r="AX20" s="22" t="str">
        <f t="shared" si="24"/>
        <v/>
      </c>
      <c r="AY20" s="22" t="str">
        <f t="shared" si="25"/>
        <v/>
      </c>
      <c r="BA20" s="13" t="str">
        <f t="shared" si="26"/>
        <v/>
      </c>
      <c r="BB20" s="13" t="str">
        <f t="shared" si="26"/>
        <v/>
      </c>
      <c r="BC20" s="13" t="str">
        <f t="shared" si="26"/>
        <v/>
      </c>
      <c r="BD20" s="66" t="str">
        <f t="shared" si="27"/>
        <v/>
      </c>
      <c r="BE20" s="22" t="str">
        <f t="shared" si="28"/>
        <v/>
      </c>
      <c r="BF20" s="22" t="str">
        <f t="shared" si="29"/>
        <v/>
      </c>
      <c r="BG20" s="66" t="str">
        <f t="shared" si="30"/>
        <v/>
      </c>
      <c r="BH20" s="22" t="str">
        <f t="shared" si="31"/>
        <v/>
      </c>
      <c r="BI20" s="22" t="str">
        <f t="shared" si="32"/>
        <v/>
      </c>
      <c r="BJ20" s="66" t="str">
        <f t="shared" si="33"/>
        <v/>
      </c>
      <c r="BK20" s="22" t="str">
        <f t="shared" si="34"/>
        <v/>
      </c>
      <c r="BL20" s="22" t="str">
        <f t="shared" si="35"/>
        <v/>
      </c>
      <c r="BM20" s="66" t="str">
        <f t="shared" si="36"/>
        <v/>
      </c>
      <c r="BN20" s="22" t="str">
        <f t="shared" si="37"/>
        <v/>
      </c>
      <c r="BO20" s="22" t="str">
        <f t="shared" si="38"/>
        <v/>
      </c>
      <c r="BP20" s="66" t="str">
        <f t="shared" si="39"/>
        <v/>
      </c>
      <c r="BQ20" s="22" t="str">
        <f t="shared" si="40"/>
        <v/>
      </c>
      <c r="BR20" s="22" t="str">
        <f t="shared" si="41"/>
        <v/>
      </c>
      <c r="BT20" s="13" t="str">
        <f t="shared" si="42"/>
        <v/>
      </c>
      <c r="BU20" s="13" t="str">
        <f t="shared" si="42"/>
        <v/>
      </c>
      <c r="BV20" s="13" t="str">
        <f t="shared" si="42"/>
        <v/>
      </c>
      <c r="BW20" s="66" t="str">
        <f t="shared" si="43"/>
        <v/>
      </c>
      <c r="BX20" s="22" t="str">
        <f t="shared" si="44"/>
        <v/>
      </c>
      <c r="BY20" s="22" t="str">
        <f t="shared" si="45"/>
        <v/>
      </c>
      <c r="BZ20" s="66" t="str">
        <f t="shared" si="46"/>
        <v/>
      </c>
      <c r="CA20" s="22" t="str">
        <f t="shared" si="47"/>
        <v/>
      </c>
      <c r="CB20" s="22" t="str">
        <f t="shared" si="48"/>
        <v/>
      </c>
      <c r="CC20" s="66" t="str">
        <f t="shared" si="49"/>
        <v/>
      </c>
      <c r="CD20" s="22" t="str">
        <f t="shared" si="50"/>
        <v/>
      </c>
      <c r="CE20" s="22" t="str">
        <f t="shared" si="51"/>
        <v/>
      </c>
      <c r="CF20" s="66" t="str">
        <f t="shared" si="52"/>
        <v/>
      </c>
      <c r="CG20" s="22" t="str">
        <f t="shared" si="53"/>
        <v/>
      </c>
      <c r="CH20" s="22" t="str">
        <f t="shared" si="54"/>
        <v/>
      </c>
      <c r="CI20" s="66" t="str">
        <f t="shared" si="55"/>
        <v/>
      </c>
      <c r="CJ20" s="22" t="str">
        <f t="shared" si="56"/>
        <v/>
      </c>
      <c r="CK20" s="22" t="str">
        <f t="shared" si="57"/>
        <v/>
      </c>
    </row>
    <row r="21" spans="1:89" ht="15" customHeight="1" x14ac:dyDescent="0.2">
      <c r="A21" s="60" t="str">
        <f t="shared" si="0"/>
        <v/>
      </c>
      <c r="B21" s="61"/>
      <c r="C21" s="13"/>
      <c r="D21" s="14"/>
      <c r="E21" s="15" t="str">
        <f t="shared" si="1"/>
        <v/>
      </c>
      <c r="F21" s="16" t="str">
        <f t="shared" si="2"/>
        <v/>
      </c>
      <c r="G21" s="8" t="str">
        <f t="shared" si="3"/>
        <v/>
      </c>
      <c r="H21" s="62" t="str">
        <f t="shared" si="4"/>
        <v/>
      </c>
      <c r="I21" s="65"/>
      <c r="J21" s="65"/>
      <c r="K21" s="65"/>
      <c r="L21" s="34" t="str">
        <f t="shared" si="5"/>
        <v/>
      </c>
      <c r="M21" s="35" t="str">
        <f t="shared" si="6"/>
        <v/>
      </c>
      <c r="N21" s="57" t="str">
        <f t="shared" si="7"/>
        <v/>
      </c>
      <c r="O21" s="62" t="str">
        <f t="shared" si="8"/>
        <v/>
      </c>
      <c r="P21" s="65"/>
      <c r="Q21" s="65"/>
      <c r="R21" s="65"/>
      <c r="S21" s="34" t="str">
        <f t="shared" si="9"/>
        <v/>
      </c>
      <c r="T21" s="35" t="str">
        <f t="shared" si="10"/>
        <v/>
      </c>
      <c r="U21" s="57" t="str">
        <f t="shared" si="11"/>
        <v/>
      </c>
      <c r="V21" s="62" t="str">
        <f t="shared" si="12"/>
        <v/>
      </c>
      <c r="W21" s="65"/>
      <c r="X21" s="65"/>
      <c r="Y21" s="65"/>
      <c r="Z21" s="34" t="str">
        <f t="shared" si="13"/>
        <v/>
      </c>
      <c r="AA21" s="35" t="str">
        <f t="shared" si="14"/>
        <v/>
      </c>
      <c r="AB21" s="57" t="str">
        <f t="shared" si="15"/>
        <v/>
      </c>
      <c r="AC21" s="62" t="str">
        <f t="shared" si="16"/>
        <v/>
      </c>
      <c r="AD21" s="65"/>
      <c r="AE21" s="65"/>
      <c r="AF21" s="65"/>
      <c r="AG21" s="34" t="str">
        <f t="shared" si="17"/>
        <v/>
      </c>
      <c r="AH21" s="35" t="str">
        <f t="shared" si="18"/>
        <v/>
      </c>
      <c r="AI21" s="57" t="str">
        <f t="shared" si="19"/>
        <v/>
      </c>
      <c r="AJ21" s="62" t="str">
        <f t="shared" si="58"/>
        <v/>
      </c>
      <c r="AK21" s="65"/>
      <c r="AL21" s="65"/>
      <c r="AM21" s="65"/>
      <c r="AN21" s="34" t="str">
        <f t="shared" si="59"/>
        <v/>
      </c>
      <c r="AO21" s="35" t="str">
        <f t="shared" si="60"/>
        <v/>
      </c>
      <c r="AR21" s="13" t="str">
        <f t="shared" si="20"/>
        <v/>
      </c>
      <c r="AS21" s="13" t="str">
        <f t="shared" si="20"/>
        <v/>
      </c>
      <c r="AT21" s="13" t="str">
        <f t="shared" si="20"/>
        <v/>
      </c>
      <c r="AU21" s="22" t="str">
        <f t="shared" si="21"/>
        <v/>
      </c>
      <c r="AV21" s="22" t="str">
        <f t="shared" si="22"/>
        <v/>
      </c>
      <c r="AW21" s="22" t="str">
        <f t="shared" si="23"/>
        <v/>
      </c>
      <c r="AX21" s="22" t="str">
        <f t="shared" si="24"/>
        <v/>
      </c>
      <c r="AY21" s="22" t="str">
        <f t="shared" si="25"/>
        <v/>
      </c>
      <c r="BA21" s="13" t="str">
        <f t="shared" si="26"/>
        <v/>
      </c>
      <c r="BB21" s="13" t="str">
        <f t="shared" si="26"/>
        <v/>
      </c>
      <c r="BC21" s="13" t="str">
        <f t="shared" si="26"/>
        <v/>
      </c>
      <c r="BD21" s="66" t="str">
        <f t="shared" si="27"/>
        <v/>
      </c>
      <c r="BE21" s="22" t="str">
        <f t="shared" si="28"/>
        <v/>
      </c>
      <c r="BF21" s="22" t="str">
        <f t="shared" si="29"/>
        <v/>
      </c>
      <c r="BG21" s="66" t="str">
        <f t="shared" si="30"/>
        <v/>
      </c>
      <c r="BH21" s="22" t="str">
        <f t="shared" si="31"/>
        <v/>
      </c>
      <c r="BI21" s="22" t="str">
        <f t="shared" si="32"/>
        <v/>
      </c>
      <c r="BJ21" s="66" t="str">
        <f t="shared" si="33"/>
        <v/>
      </c>
      <c r="BK21" s="22" t="str">
        <f t="shared" si="34"/>
        <v/>
      </c>
      <c r="BL21" s="22" t="str">
        <f t="shared" si="35"/>
        <v/>
      </c>
      <c r="BM21" s="66" t="str">
        <f t="shared" si="36"/>
        <v/>
      </c>
      <c r="BN21" s="22" t="str">
        <f t="shared" si="37"/>
        <v/>
      </c>
      <c r="BO21" s="22" t="str">
        <f t="shared" si="38"/>
        <v/>
      </c>
      <c r="BP21" s="66" t="str">
        <f t="shared" si="39"/>
        <v/>
      </c>
      <c r="BQ21" s="22" t="str">
        <f t="shared" si="40"/>
        <v/>
      </c>
      <c r="BR21" s="22" t="str">
        <f t="shared" si="41"/>
        <v/>
      </c>
      <c r="BT21" s="13" t="str">
        <f t="shared" si="42"/>
        <v/>
      </c>
      <c r="BU21" s="13" t="str">
        <f t="shared" si="42"/>
        <v/>
      </c>
      <c r="BV21" s="13" t="str">
        <f t="shared" si="42"/>
        <v/>
      </c>
      <c r="BW21" s="66" t="str">
        <f t="shared" si="43"/>
        <v/>
      </c>
      <c r="BX21" s="22" t="str">
        <f t="shared" si="44"/>
        <v/>
      </c>
      <c r="BY21" s="22" t="str">
        <f t="shared" si="45"/>
        <v/>
      </c>
      <c r="BZ21" s="66" t="str">
        <f t="shared" si="46"/>
        <v/>
      </c>
      <c r="CA21" s="22" t="str">
        <f t="shared" si="47"/>
        <v/>
      </c>
      <c r="CB21" s="22" t="str">
        <f t="shared" si="48"/>
        <v/>
      </c>
      <c r="CC21" s="66" t="str">
        <f t="shared" si="49"/>
        <v/>
      </c>
      <c r="CD21" s="22" t="str">
        <f t="shared" si="50"/>
        <v/>
      </c>
      <c r="CE21" s="22" t="str">
        <f t="shared" si="51"/>
        <v/>
      </c>
      <c r="CF21" s="66" t="str">
        <f t="shared" si="52"/>
        <v/>
      </c>
      <c r="CG21" s="22" t="str">
        <f t="shared" si="53"/>
        <v/>
      </c>
      <c r="CH21" s="22" t="str">
        <f t="shared" si="54"/>
        <v/>
      </c>
      <c r="CI21" s="66" t="str">
        <f t="shared" si="55"/>
        <v/>
      </c>
      <c r="CJ21" s="22" t="str">
        <f t="shared" si="56"/>
        <v/>
      </c>
      <c r="CK21" s="22" t="str">
        <f t="shared" si="57"/>
        <v/>
      </c>
    </row>
    <row r="22" spans="1:89" ht="15" customHeight="1" x14ac:dyDescent="0.2">
      <c r="A22" s="60" t="str">
        <f t="shared" si="0"/>
        <v/>
      </c>
      <c r="B22" s="61"/>
      <c r="C22" s="13"/>
      <c r="D22" s="14"/>
      <c r="E22" s="15" t="str">
        <f t="shared" si="1"/>
        <v/>
      </c>
      <c r="F22" s="16" t="str">
        <f t="shared" si="2"/>
        <v/>
      </c>
      <c r="G22" s="8" t="str">
        <f t="shared" si="3"/>
        <v/>
      </c>
      <c r="H22" s="62" t="str">
        <f t="shared" si="4"/>
        <v/>
      </c>
      <c r="I22" s="65"/>
      <c r="J22" s="65"/>
      <c r="K22" s="65"/>
      <c r="L22" s="34" t="str">
        <f t="shared" si="5"/>
        <v/>
      </c>
      <c r="M22" s="35" t="str">
        <f t="shared" si="6"/>
        <v/>
      </c>
      <c r="N22" s="57" t="str">
        <f t="shared" si="7"/>
        <v/>
      </c>
      <c r="O22" s="62" t="str">
        <f t="shared" si="8"/>
        <v/>
      </c>
      <c r="P22" s="65"/>
      <c r="Q22" s="65"/>
      <c r="R22" s="65"/>
      <c r="S22" s="34" t="str">
        <f t="shared" si="9"/>
        <v/>
      </c>
      <c r="T22" s="35" t="str">
        <f t="shared" si="10"/>
        <v/>
      </c>
      <c r="U22" s="57" t="str">
        <f t="shared" si="11"/>
        <v/>
      </c>
      <c r="V22" s="62" t="str">
        <f t="shared" si="12"/>
        <v/>
      </c>
      <c r="W22" s="65"/>
      <c r="X22" s="65"/>
      <c r="Y22" s="65"/>
      <c r="Z22" s="34" t="str">
        <f t="shared" si="13"/>
        <v/>
      </c>
      <c r="AA22" s="35" t="str">
        <f t="shared" si="14"/>
        <v/>
      </c>
      <c r="AB22" s="57" t="str">
        <f t="shared" si="15"/>
        <v/>
      </c>
      <c r="AC22" s="62" t="str">
        <f t="shared" si="16"/>
        <v/>
      </c>
      <c r="AD22" s="65"/>
      <c r="AE22" s="65"/>
      <c r="AF22" s="65"/>
      <c r="AG22" s="34" t="str">
        <f t="shared" si="17"/>
        <v/>
      </c>
      <c r="AH22" s="35" t="str">
        <f t="shared" si="18"/>
        <v/>
      </c>
      <c r="AI22" s="57" t="str">
        <f t="shared" si="19"/>
        <v/>
      </c>
      <c r="AJ22" s="62" t="str">
        <f t="shared" si="58"/>
        <v/>
      </c>
      <c r="AK22" s="65"/>
      <c r="AL22" s="65"/>
      <c r="AM22" s="65"/>
      <c r="AN22" s="34" t="str">
        <f t="shared" si="59"/>
        <v/>
      </c>
      <c r="AO22" s="35" t="str">
        <f t="shared" si="60"/>
        <v/>
      </c>
      <c r="AR22" s="13" t="str">
        <f t="shared" si="20"/>
        <v/>
      </c>
      <c r="AS22" s="13" t="str">
        <f t="shared" si="20"/>
        <v/>
      </c>
      <c r="AT22" s="13" t="str">
        <f t="shared" si="20"/>
        <v/>
      </c>
      <c r="AU22" s="22" t="str">
        <f t="shared" si="21"/>
        <v/>
      </c>
      <c r="AV22" s="22" t="str">
        <f t="shared" si="22"/>
        <v/>
      </c>
      <c r="AW22" s="22" t="str">
        <f t="shared" si="23"/>
        <v/>
      </c>
      <c r="AX22" s="22" t="str">
        <f t="shared" si="24"/>
        <v/>
      </c>
      <c r="AY22" s="22" t="str">
        <f t="shared" si="25"/>
        <v/>
      </c>
      <c r="BA22" s="13" t="str">
        <f t="shared" si="26"/>
        <v/>
      </c>
      <c r="BB22" s="13" t="str">
        <f t="shared" si="26"/>
        <v/>
      </c>
      <c r="BC22" s="13" t="str">
        <f t="shared" si="26"/>
        <v/>
      </c>
      <c r="BD22" s="66" t="str">
        <f t="shared" si="27"/>
        <v/>
      </c>
      <c r="BE22" s="22" t="str">
        <f t="shared" si="28"/>
        <v/>
      </c>
      <c r="BF22" s="22" t="str">
        <f t="shared" si="29"/>
        <v/>
      </c>
      <c r="BG22" s="66" t="str">
        <f t="shared" si="30"/>
        <v/>
      </c>
      <c r="BH22" s="22" t="str">
        <f t="shared" si="31"/>
        <v/>
      </c>
      <c r="BI22" s="22" t="str">
        <f t="shared" si="32"/>
        <v/>
      </c>
      <c r="BJ22" s="66" t="str">
        <f t="shared" si="33"/>
        <v/>
      </c>
      <c r="BK22" s="22" t="str">
        <f t="shared" si="34"/>
        <v/>
      </c>
      <c r="BL22" s="22" t="str">
        <f t="shared" si="35"/>
        <v/>
      </c>
      <c r="BM22" s="66" t="str">
        <f t="shared" si="36"/>
        <v/>
      </c>
      <c r="BN22" s="22" t="str">
        <f t="shared" si="37"/>
        <v/>
      </c>
      <c r="BO22" s="22" t="str">
        <f t="shared" si="38"/>
        <v/>
      </c>
      <c r="BP22" s="66" t="str">
        <f t="shared" si="39"/>
        <v/>
      </c>
      <c r="BQ22" s="22" t="str">
        <f t="shared" si="40"/>
        <v/>
      </c>
      <c r="BR22" s="22" t="str">
        <f t="shared" si="41"/>
        <v/>
      </c>
      <c r="BT22" s="13" t="str">
        <f t="shared" si="42"/>
        <v/>
      </c>
      <c r="BU22" s="13" t="str">
        <f t="shared" si="42"/>
        <v/>
      </c>
      <c r="BV22" s="13" t="str">
        <f t="shared" si="42"/>
        <v/>
      </c>
      <c r="BW22" s="66" t="str">
        <f t="shared" si="43"/>
        <v/>
      </c>
      <c r="BX22" s="22" t="str">
        <f t="shared" si="44"/>
        <v/>
      </c>
      <c r="BY22" s="22" t="str">
        <f t="shared" si="45"/>
        <v/>
      </c>
      <c r="BZ22" s="66" t="str">
        <f t="shared" si="46"/>
        <v/>
      </c>
      <c r="CA22" s="22" t="str">
        <f t="shared" si="47"/>
        <v/>
      </c>
      <c r="CB22" s="22" t="str">
        <f t="shared" si="48"/>
        <v/>
      </c>
      <c r="CC22" s="66" t="str">
        <f t="shared" si="49"/>
        <v/>
      </c>
      <c r="CD22" s="22" t="str">
        <f t="shared" si="50"/>
        <v/>
      </c>
      <c r="CE22" s="22" t="str">
        <f t="shared" si="51"/>
        <v/>
      </c>
      <c r="CF22" s="66" t="str">
        <f t="shared" si="52"/>
        <v/>
      </c>
      <c r="CG22" s="22" t="str">
        <f t="shared" si="53"/>
        <v/>
      </c>
      <c r="CH22" s="22" t="str">
        <f t="shared" si="54"/>
        <v/>
      </c>
      <c r="CI22" s="66" t="str">
        <f t="shared" si="55"/>
        <v/>
      </c>
      <c r="CJ22" s="22" t="str">
        <f t="shared" si="56"/>
        <v/>
      </c>
      <c r="CK22" s="22" t="str">
        <f t="shared" si="57"/>
        <v/>
      </c>
    </row>
    <row r="23" spans="1:89" ht="15" customHeight="1" x14ac:dyDescent="0.2">
      <c r="A23" s="60" t="str">
        <f t="shared" si="0"/>
        <v/>
      </c>
      <c r="B23" s="61"/>
      <c r="C23" s="13"/>
      <c r="D23" s="14"/>
      <c r="E23" s="15" t="str">
        <f t="shared" si="1"/>
        <v/>
      </c>
      <c r="F23" s="16" t="str">
        <f t="shared" si="2"/>
        <v/>
      </c>
      <c r="G23" s="8" t="str">
        <f t="shared" si="3"/>
        <v/>
      </c>
      <c r="H23" s="62" t="str">
        <f t="shared" si="4"/>
        <v/>
      </c>
      <c r="I23" s="65"/>
      <c r="J23" s="65"/>
      <c r="K23" s="65"/>
      <c r="L23" s="34" t="str">
        <f t="shared" si="5"/>
        <v/>
      </c>
      <c r="M23" s="35" t="str">
        <f t="shared" si="6"/>
        <v/>
      </c>
      <c r="N23" s="57" t="str">
        <f t="shared" si="7"/>
        <v/>
      </c>
      <c r="O23" s="62" t="str">
        <f t="shared" si="8"/>
        <v/>
      </c>
      <c r="P23" s="65"/>
      <c r="Q23" s="65"/>
      <c r="R23" s="65"/>
      <c r="S23" s="34" t="str">
        <f t="shared" si="9"/>
        <v/>
      </c>
      <c r="T23" s="35" t="str">
        <f t="shared" si="10"/>
        <v/>
      </c>
      <c r="U23" s="57" t="str">
        <f t="shared" si="11"/>
        <v/>
      </c>
      <c r="V23" s="62" t="str">
        <f t="shared" si="12"/>
        <v/>
      </c>
      <c r="W23" s="65"/>
      <c r="X23" s="65"/>
      <c r="Y23" s="65"/>
      <c r="Z23" s="34" t="str">
        <f t="shared" si="13"/>
        <v/>
      </c>
      <c r="AA23" s="35" t="str">
        <f t="shared" si="14"/>
        <v/>
      </c>
      <c r="AB23" s="57" t="str">
        <f t="shared" si="15"/>
        <v/>
      </c>
      <c r="AC23" s="62" t="str">
        <f t="shared" si="16"/>
        <v/>
      </c>
      <c r="AD23" s="65"/>
      <c r="AE23" s="65"/>
      <c r="AF23" s="65"/>
      <c r="AG23" s="34" t="str">
        <f t="shared" si="17"/>
        <v/>
      </c>
      <c r="AH23" s="35" t="str">
        <f t="shared" si="18"/>
        <v/>
      </c>
      <c r="AI23" s="57" t="str">
        <f t="shared" si="19"/>
        <v/>
      </c>
      <c r="AJ23" s="62" t="str">
        <f t="shared" si="58"/>
        <v/>
      </c>
      <c r="AK23" s="65"/>
      <c r="AL23" s="65"/>
      <c r="AM23" s="65"/>
      <c r="AN23" s="34" t="str">
        <f t="shared" si="59"/>
        <v/>
      </c>
      <c r="AO23" s="35" t="str">
        <f t="shared" si="60"/>
        <v/>
      </c>
      <c r="AR23" s="13" t="str">
        <f t="shared" si="20"/>
        <v/>
      </c>
      <c r="AS23" s="13" t="str">
        <f t="shared" si="20"/>
        <v/>
      </c>
      <c r="AT23" s="13" t="str">
        <f t="shared" si="20"/>
        <v/>
      </c>
      <c r="AU23" s="22" t="str">
        <f t="shared" si="21"/>
        <v/>
      </c>
      <c r="AV23" s="22" t="str">
        <f t="shared" si="22"/>
        <v/>
      </c>
      <c r="AW23" s="22" t="str">
        <f t="shared" si="23"/>
        <v/>
      </c>
      <c r="AX23" s="22" t="str">
        <f t="shared" si="24"/>
        <v/>
      </c>
      <c r="AY23" s="22" t="str">
        <f t="shared" si="25"/>
        <v/>
      </c>
      <c r="BA23" s="13" t="str">
        <f t="shared" si="26"/>
        <v/>
      </c>
      <c r="BB23" s="13" t="str">
        <f t="shared" si="26"/>
        <v/>
      </c>
      <c r="BC23" s="13" t="str">
        <f t="shared" si="26"/>
        <v/>
      </c>
      <c r="BD23" s="66" t="str">
        <f t="shared" si="27"/>
        <v/>
      </c>
      <c r="BE23" s="22" t="str">
        <f t="shared" si="28"/>
        <v/>
      </c>
      <c r="BF23" s="22" t="str">
        <f t="shared" si="29"/>
        <v/>
      </c>
      <c r="BG23" s="66" t="str">
        <f t="shared" si="30"/>
        <v/>
      </c>
      <c r="BH23" s="22" t="str">
        <f t="shared" si="31"/>
        <v/>
      </c>
      <c r="BI23" s="22" t="str">
        <f t="shared" si="32"/>
        <v/>
      </c>
      <c r="BJ23" s="66" t="str">
        <f t="shared" si="33"/>
        <v/>
      </c>
      <c r="BK23" s="22" t="str">
        <f t="shared" si="34"/>
        <v/>
      </c>
      <c r="BL23" s="22" t="str">
        <f t="shared" si="35"/>
        <v/>
      </c>
      <c r="BM23" s="66" t="str">
        <f t="shared" si="36"/>
        <v/>
      </c>
      <c r="BN23" s="22" t="str">
        <f t="shared" si="37"/>
        <v/>
      </c>
      <c r="BO23" s="22" t="str">
        <f t="shared" si="38"/>
        <v/>
      </c>
      <c r="BP23" s="66" t="str">
        <f t="shared" si="39"/>
        <v/>
      </c>
      <c r="BQ23" s="22" t="str">
        <f t="shared" si="40"/>
        <v/>
      </c>
      <c r="BR23" s="22" t="str">
        <f t="shared" si="41"/>
        <v/>
      </c>
      <c r="BT23" s="13" t="str">
        <f t="shared" si="42"/>
        <v/>
      </c>
      <c r="BU23" s="13" t="str">
        <f t="shared" si="42"/>
        <v/>
      </c>
      <c r="BV23" s="13" t="str">
        <f t="shared" si="42"/>
        <v/>
      </c>
      <c r="BW23" s="66" t="str">
        <f t="shared" si="43"/>
        <v/>
      </c>
      <c r="BX23" s="22" t="str">
        <f t="shared" si="44"/>
        <v/>
      </c>
      <c r="BY23" s="22" t="str">
        <f t="shared" si="45"/>
        <v/>
      </c>
      <c r="BZ23" s="66" t="str">
        <f t="shared" si="46"/>
        <v/>
      </c>
      <c r="CA23" s="22" t="str">
        <f t="shared" si="47"/>
        <v/>
      </c>
      <c r="CB23" s="22" t="str">
        <f t="shared" si="48"/>
        <v/>
      </c>
      <c r="CC23" s="66" t="str">
        <f t="shared" si="49"/>
        <v/>
      </c>
      <c r="CD23" s="22" t="str">
        <f t="shared" si="50"/>
        <v/>
      </c>
      <c r="CE23" s="22" t="str">
        <f t="shared" si="51"/>
        <v/>
      </c>
      <c r="CF23" s="66" t="str">
        <f t="shared" si="52"/>
        <v/>
      </c>
      <c r="CG23" s="22" t="str">
        <f t="shared" si="53"/>
        <v/>
      </c>
      <c r="CH23" s="22" t="str">
        <f t="shared" si="54"/>
        <v/>
      </c>
      <c r="CI23" s="66" t="str">
        <f t="shared" si="55"/>
        <v/>
      </c>
      <c r="CJ23" s="22" t="str">
        <f t="shared" si="56"/>
        <v/>
      </c>
      <c r="CK23" s="22" t="str">
        <f t="shared" si="57"/>
        <v/>
      </c>
    </row>
    <row r="24" spans="1:89" ht="15" customHeight="1" x14ac:dyDescent="0.2">
      <c r="A24" s="60" t="str">
        <f t="shared" si="0"/>
        <v/>
      </c>
      <c r="B24" s="61"/>
      <c r="C24" s="13"/>
      <c r="D24" s="14"/>
      <c r="E24" s="15" t="str">
        <f t="shared" si="1"/>
        <v/>
      </c>
      <c r="F24" s="16" t="str">
        <f t="shared" si="2"/>
        <v/>
      </c>
      <c r="G24" s="8" t="str">
        <f t="shared" si="3"/>
        <v/>
      </c>
      <c r="H24" s="62" t="str">
        <f t="shared" si="4"/>
        <v/>
      </c>
      <c r="I24" s="65"/>
      <c r="J24" s="65"/>
      <c r="K24" s="65"/>
      <c r="L24" s="34" t="str">
        <f t="shared" si="5"/>
        <v/>
      </c>
      <c r="M24" s="35" t="str">
        <f t="shared" si="6"/>
        <v/>
      </c>
      <c r="N24" s="57" t="str">
        <f t="shared" si="7"/>
        <v/>
      </c>
      <c r="O24" s="62" t="str">
        <f t="shared" si="8"/>
        <v/>
      </c>
      <c r="P24" s="65"/>
      <c r="Q24" s="65"/>
      <c r="R24" s="65"/>
      <c r="S24" s="34" t="str">
        <f t="shared" si="9"/>
        <v/>
      </c>
      <c r="T24" s="35" t="str">
        <f t="shared" si="10"/>
        <v/>
      </c>
      <c r="U24" s="57" t="str">
        <f t="shared" si="11"/>
        <v/>
      </c>
      <c r="V24" s="62" t="str">
        <f t="shared" si="12"/>
        <v/>
      </c>
      <c r="W24" s="65"/>
      <c r="X24" s="65"/>
      <c r="Y24" s="65"/>
      <c r="Z24" s="34" t="str">
        <f t="shared" si="13"/>
        <v/>
      </c>
      <c r="AA24" s="35" t="str">
        <f t="shared" si="14"/>
        <v/>
      </c>
      <c r="AB24" s="57" t="str">
        <f t="shared" si="15"/>
        <v/>
      </c>
      <c r="AC24" s="62" t="str">
        <f t="shared" si="16"/>
        <v/>
      </c>
      <c r="AD24" s="65"/>
      <c r="AE24" s="65"/>
      <c r="AF24" s="65"/>
      <c r="AG24" s="34" t="str">
        <f t="shared" si="17"/>
        <v/>
      </c>
      <c r="AH24" s="35" t="str">
        <f t="shared" si="18"/>
        <v/>
      </c>
      <c r="AI24" s="57" t="str">
        <f t="shared" si="19"/>
        <v/>
      </c>
      <c r="AJ24" s="62" t="str">
        <f t="shared" si="58"/>
        <v/>
      </c>
      <c r="AK24" s="65"/>
      <c r="AL24" s="65"/>
      <c r="AM24" s="65"/>
      <c r="AN24" s="34" t="str">
        <f t="shared" si="59"/>
        <v/>
      </c>
      <c r="AO24" s="35" t="str">
        <f t="shared" si="60"/>
        <v/>
      </c>
      <c r="AR24" s="13" t="str">
        <f t="shared" si="20"/>
        <v/>
      </c>
      <c r="AS24" s="13" t="str">
        <f t="shared" si="20"/>
        <v/>
      </c>
      <c r="AT24" s="13" t="str">
        <f t="shared" si="20"/>
        <v/>
      </c>
      <c r="AU24" s="22" t="str">
        <f t="shared" si="21"/>
        <v/>
      </c>
      <c r="AV24" s="22" t="str">
        <f t="shared" si="22"/>
        <v/>
      </c>
      <c r="AW24" s="22" t="str">
        <f t="shared" si="23"/>
        <v/>
      </c>
      <c r="AX24" s="22" t="str">
        <f t="shared" si="24"/>
        <v/>
      </c>
      <c r="AY24" s="22" t="str">
        <f t="shared" si="25"/>
        <v/>
      </c>
      <c r="BA24" s="13" t="str">
        <f t="shared" si="26"/>
        <v/>
      </c>
      <c r="BB24" s="13" t="str">
        <f t="shared" si="26"/>
        <v/>
      </c>
      <c r="BC24" s="13" t="str">
        <f t="shared" si="26"/>
        <v/>
      </c>
      <c r="BD24" s="66" t="str">
        <f t="shared" si="27"/>
        <v/>
      </c>
      <c r="BE24" s="22" t="str">
        <f t="shared" si="28"/>
        <v/>
      </c>
      <c r="BF24" s="22" t="str">
        <f t="shared" si="29"/>
        <v/>
      </c>
      <c r="BG24" s="66" t="str">
        <f t="shared" si="30"/>
        <v/>
      </c>
      <c r="BH24" s="22" t="str">
        <f t="shared" si="31"/>
        <v/>
      </c>
      <c r="BI24" s="22" t="str">
        <f t="shared" si="32"/>
        <v/>
      </c>
      <c r="BJ24" s="66" t="str">
        <f t="shared" si="33"/>
        <v/>
      </c>
      <c r="BK24" s="22" t="str">
        <f t="shared" si="34"/>
        <v/>
      </c>
      <c r="BL24" s="22" t="str">
        <f t="shared" si="35"/>
        <v/>
      </c>
      <c r="BM24" s="66" t="str">
        <f t="shared" si="36"/>
        <v/>
      </c>
      <c r="BN24" s="22" t="str">
        <f t="shared" si="37"/>
        <v/>
      </c>
      <c r="BO24" s="22" t="str">
        <f t="shared" si="38"/>
        <v/>
      </c>
      <c r="BP24" s="66" t="str">
        <f t="shared" si="39"/>
        <v/>
      </c>
      <c r="BQ24" s="22" t="str">
        <f t="shared" si="40"/>
        <v/>
      </c>
      <c r="BR24" s="22" t="str">
        <f t="shared" si="41"/>
        <v/>
      </c>
      <c r="BT24" s="13" t="str">
        <f t="shared" si="42"/>
        <v/>
      </c>
      <c r="BU24" s="13" t="str">
        <f t="shared" si="42"/>
        <v/>
      </c>
      <c r="BV24" s="13" t="str">
        <f t="shared" si="42"/>
        <v/>
      </c>
      <c r="BW24" s="66" t="str">
        <f t="shared" si="43"/>
        <v/>
      </c>
      <c r="BX24" s="22" t="str">
        <f t="shared" si="44"/>
        <v/>
      </c>
      <c r="BY24" s="22" t="str">
        <f t="shared" si="45"/>
        <v/>
      </c>
      <c r="BZ24" s="66" t="str">
        <f t="shared" si="46"/>
        <v/>
      </c>
      <c r="CA24" s="22" t="str">
        <f t="shared" si="47"/>
        <v/>
      </c>
      <c r="CB24" s="22" t="str">
        <f t="shared" si="48"/>
        <v/>
      </c>
      <c r="CC24" s="66" t="str">
        <f t="shared" si="49"/>
        <v/>
      </c>
      <c r="CD24" s="22" t="str">
        <f t="shared" si="50"/>
        <v/>
      </c>
      <c r="CE24" s="22" t="str">
        <f t="shared" si="51"/>
        <v/>
      </c>
      <c r="CF24" s="66" t="str">
        <f t="shared" si="52"/>
        <v/>
      </c>
      <c r="CG24" s="22" t="str">
        <f t="shared" si="53"/>
        <v/>
      </c>
      <c r="CH24" s="22" t="str">
        <f t="shared" si="54"/>
        <v/>
      </c>
      <c r="CI24" s="66" t="str">
        <f t="shared" si="55"/>
        <v/>
      </c>
      <c r="CJ24" s="22" t="str">
        <f t="shared" si="56"/>
        <v/>
      </c>
      <c r="CK24" s="22" t="str">
        <f t="shared" si="57"/>
        <v/>
      </c>
    </row>
    <row r="25" spans="1:89" ht="15" customHeight="1" x14ac:dyDescent="0.2">
      <c r="A25" s="60" t="str">
        <f t="shared" si="0"/>
        <v/>
      </c>
      <c r="B25" s="61"/>
      <c r="C25" s="13"/>
      <c r="D25" s="14"/>
      <c r="E25" s="15" t="str">
        <f t="shared" si="1"/>
        <v/>
      </c>
      <c r="F25" s="16" t="str">
        <f t="shared" si="2"/>
        <v/>
      </c>
      <c r="G25" s="8" t="str">
        <f t="shared" si="3"/>
        <v/>
      </c>
      <c r="H25" s="62" t="str">
        <f t="shared" si="4"/>
        <v/>
      </c>
      <c r="I25" s="65"/>
      <c r="J25" s="65"/>
      <c r="K25" s="65"/>
      <c r="L25" s="34" t="str">
        <f t="shared" si="5"/>
        <v/>
      </c>
      <c r="M25" s="35" t="str">
        <f t="shared" si="6"/>
        <v/>
      </c>
      <c r="N25" s="57" t="str">
        <f t="shared" si="7"/>
        <v/>
      </c>
      <c r="O25" s="62" t="str">
        <f t="shared" si="8"/>
        <v/>
      </c>
      <c r="P25" s="65"/>
      <c r="Q25" s="65"/>
      <c r="R25" s="65"/>
      <c r="S25" s="34" t="str">
        <f t="shared" si="9"/>
        <v/>
      </c>
      <c r="T25" s="35" t="str">
        <f t="shared" si="10"/>
        <v/>
      </c>
      <c r="U25" s="57" t="str">
        <f t="shared" si="11"/>
        <v/>
      </c>
      <c r="V25" s="62" t="str">
        <f t="shared" si="12"/>
        <v/>
      </c>
      <c r="W25" s="65"/>
      <c r="X25" s="65"/>
      <c r="Y25" s="65"/>
      <c r="Z25" s="34" t="str">
        <f t="shared" si="13"/>
        <v/>
      </c>
      <c r="AA25" s="35" t="str">
        <f t="shared" si="14"/>
        <v/>
      </c>
      <c r="AB25" s="57" t="str">
        <f t="shared" si="15"/>
        <v/>
      </c>
      <c r="AC25" s="62" t="str">
        <f t="shared" si="16"/>
        <v/>
      </c>
      <c r="AD25" s="65"/>
      <c r="AE25" s="65"/>
      <c r="AF25" s="65"/>
      <c r="AG25" s="34" t="str">
        <f t="shared" si="17"/>
        <v/>
      </c>
      <c r="AH25" s="35" t="str">
        <f t="shared" si="18"/>
        <v/>
      </c>
      <c r="AI25" s="57" t="str">
        <f t="shared" si="19"/>
        <v/>
      </c>
      <c r="AJ25" s="62" t="str">
        <f t="shared" si="58"/>
        <v/>
      </c>
      <c r="AK25" s="65"/>
      <c r="AL25" s="65"/>
      <c r="AM25" s="65"/>
      <c r="AN25" s="34" t="str">
        <f t="shared" si="59"/>
        <v/>
      </c>
      <c r="AO25" s="35" t="str">
        <f t="shared" si="60"/>
        <v/>
      </c>
      <c r="AR25" s="13" t="str">
        <f t="shared" si="20"/>
        <v/>
      </c>
      <c r="AS25" s="13" t="str">
        <f t="shared" si="20"/>
        <v/>
      </c>
      <c r="AT25" s="13" t="str">
        <f t="shared" si="20"/>
        <v/>
      </c>
      <c r="AU25" s="22" t="str">
        <f t="shared" si="21"/>
        <v/>
      </c>
      <c r="AV25" s="22" t="str">
        <f t="shared" si="22"/>
        <v/>
      </c>
      <c r="AW25" s="22" t="str">
        <f t="shared" si="23"/>
        <v/>
      </c>
      <c r="AX25" s="22" t="str">
        <f t="shared" si="24"/>
        <v/>
      </c>
      <c r="AY25" s="22" t="str">
        <f t="shared" si="25"/>
        <v/>
      </c>
      <c r="BA25" s="13" t="str">
        <f t="shared" si="26"/>
        <v/>
      </c>
      <c r="BB25" s="13" t="str">
        <f t="shared" si="26"/>
        <v/>
      </c>
      <c r="BC25" s="13" t="str">
        <f t="shared" si="26"/>
        <v/>
      </c>
      <c r="BD25" s="66" t="str">
        <f t="shared" si="27"/>
        <v/>
      </c>
      <c r="BE25" s="22" t="str">
        <f t="shared" si="28"/>
        <v/>
      </c>
      <c r="BF25" s="22" t="str">
        <f t="shared" si="29"/>
        <v/>
      </c>
      <c r="BG25" s="66" t="str">
        <f t="shared" si="30"/>
        <v/>
      </c>
      <c r="BH25" s="22" t="str">
        <f t="shared" si="31"/>
        <v/>
      </c>
      <c r="BI25" s="22" t="str">
        <f t="shared" si="32"/>
        <v/>
      </c>
      <c r="BJ25" s="66" t="str">
        <f t="shared" si="33"/>
        <v/>
      </c>
      <c r="BK25" s="22" t="str">
        <f t="shared" si="34"/>
        <v/>
      </c>
      <c r="BL25" s="22" t="str">
        <f t="shared" si="35"/>
        <v/>
      </c>
      <c r="BM25" s="66" t="str">
        <f t="shared" si="36"/>
        <v/>
      </c>
      <c r="BN25" s="22" t="str">
        <f t="shared" si="37"/>
        <v/>
      </c>
      <c r="BO25" s="22" t="str">
        <f t="shared" si="38"/>
        <v/>
      </c>
      <c r="BP25" s="66" t="str">
        <f t="shared" si="39"/>
        <v/>
      </c>
      <c r="BQ25" s="22" t="str">
        <f t="shared" si="40"/>
        <v/>
      </c>
      <c r="BR25" s="22" t="str">
        <f t="shared" si="41"/>
        <v/>
      </c>
      <c r="BT25" s="13" t="str">
        <f t="shared" si="42"/>
        <v/>
      </c>
      <c r="BU25" s="13" t="str">
        <f t="shared" si="42"/>
        <v/>
      </c>
      <c r="BV25" s="13" t="str">
        <f t="shared" si="42"/>
        <v/>
      </c>
      <c r="BW25" s="66" t="str">
        <f t="shared" si="43"/>
        <v/>
      </c>
      <c r="BX25" s="22" t="str">
        <f t="shared" si="44"/>
        <v/>
      </c>
      <c r="BY25" s="22" t="str">
        <f t="shared" si="45"/>
        <v/>
      </c>
      <c r="BZ25" s="66" t="str">
        <f t="shared" si="46"/>
        <v/>
      </c>
      <c r="CA25" s="22" t="str">
        <f t="shared" si="47"/>
        <v/>
      </c>
      <c r="CB25" s="22" t="str">
        <f t="shared" si="48"/>
        <v/>
      </c>
      <c r="CC25" s="66" t="str">
        <f t="shared" si="49"/>
        <v/>
      </c>
      <c r="CD25" s="22" t="str">
        <f t="shared" si="50"/>
        <v/>
      </c>
      <c r="CE25" s="22" t="str">
        <f t="shared" si="51"/>
        <v/>
      </c>
      <c r="CF25" s="66" t="str">
        <f t="shared" si="52"/>
        <v/>
      </c>
      <c r="CG25" s="22" t="str">
        <f t="shared" si="53"/>
        <v/>
      </c>
      <c r="CH25" s="22" t="str">
        <f t="shared" si="54"/>
        <v/>
      </c>
      <c r="CI25" s="66" t="str">
        <f t="shared" si="55"/>
        <v/>
      </c>
      <c r="CJ25" s="22" t="str">
        <f t="shared" si="56"/>
        <v/>
      </c>
      <c r="CK25" s="22" t="str">
        <f t="shared" si="57"/>
        <v/>
      </c>
    </row>
    <row r="26" spans="1:89" ht="15" customHeight="1" x14ac:dyDescent="0.2">
      <c r="A26" s="60" t="str">
        <f t="shared" si="0"/>
        <v/>
      </c>
      <c r="B26" s="61"/>
      <c r="C26" s="13"/>
      <c r="D26" s="14"/>
      <c r="E26" s="15" t="str">
        <f t="shared" si="1"/>
        <v/>
      </c>
      <c r="F26" s="16" t="str">
        <f t="shared" si="2"/>
        <v/>
      </c>
      <c r="G26" s="8" t="str">
        <f t="shared" si="3"/>
        <v/>
      </c>
      <c r="H26" s="62" t="str">
        <f t="shared" si="4"/>
        <v/>
      </c>
      <c r="I26" s="65"/>
      <c r="J26" s="65"/>
      <c r="K26" s="65"/>
      <c r="L26" s="34" t="str">
        <f t="shared" si="5"/>
        <v/>
      </c>
      <c r="M26" s="35" t="str">
        <f t="shared" si="6"/>
        <v/>
      </c>
      <c r="N26" s="57" t="str">
        <f t="shared" si="7"/>
        <v/>
      </c>
      <c r="O26" s="62" t="str">
        <f t="shared" si="8"/>
        <v/>
      </c>
      <c r="P26" s="65"/>
      <c r="Q26" s="65"/>
      <c r="R26" s="65"/>
      <c r="S26" s="34" t="str">
        <f t="shared" si="9"/>
        <v/>
      </c>
      <c r="T26" s="35" t="str">
        <f t="shared" si="10"/>
        <v/>
      </c>
      <c r="U26" s="57" t="str">
        <f t="shared" si="11"/>
        <v/>
      </c>
      <c r="V26" s="62" t="str">
        <f t="shared" si="12"/>
        <v/>
      </c>
      <c r="W26" s="65"/>
      <c r="X26" s="65"/>
      <c r="Y26" s="65"/>
      <c r="Z26" s="34" t="str">
        <f t="shared" si="13"/>
        <v/>
      </c>
      <c r="AA26" s="35" t="str">
        <f t="shared" si="14"/>
        <v/>
      </c>
      <c r="AB26" s="57" t="str">
        <f t="shared" si="15"/>
        <v/>
      </c>
      <c r="AC26" s="62" t="str">
        <f t="shared" si="16"/>
        <v/>
      </c>
      <c r="AD26" s="65"/>
      <c r="AE26" s="65"/>
      <c r="AF26" s="65"/>
      <c r="AG26" s="34" t="str">
        <f t="shared" si="17"/>
        <v/>
      </c>
      <c r="AH26" s="35" t="str">
        <f t="shared" si="18"/>
        <v/>
      </c>
      <c r="AI26" s="57" t="str">
        <f t="shared" si="19"/>
        <v/>
      </c>
      <c r="AJ26" s="62" t="str">
        <f t="shared" si="58"/>
        <v/>
      </c>
      <c r="AK26" s="65"/>
      <c r="AL26" s="65"/>
      <c r="AM26" s="65"/>
      <c r="AN26" s="34" t="str">
        <f t="shared" si="59"/>
        <v/>
      </c>
      <c r="AO26" s="35" t="str">
        <f t="shared" si="60"/>
        <v/>
      </c>
      <c r="AR26" s="13" t="str">
        <f t="shared" si="20"/>
        <v/>
      </c>
      <c r="AS26" s="13" t="str">
        <f t="shared" si="20"/>
        <v/>
      </c>
      <c r="AT26" s="13" t="str">
        <f t="shared" si="20"/>
        <v/>
      </c>
      <c r="AU26" s="22" t="str">
        <f t="shared" si="21"/>
        <v/>
      </c>
      <c r="AV26" s="22" t="str">
        <f t="shared" si="22"/>
        <v/>
      </c>
      <c r="AW26" s="22" t="str">
        <f t="shared" si="23"/>
        <v/>
      </c>
      <c r="AX26" s="22" t="str">
        <f t="shared" si="24"/>
        <v/>
      </c>
      <c r="AY26" s="22" t="str">
        <f t="shared" si="25"/>
        <v/>
      </c>
      <c r="BA26" s="13" t="str">
        <f t="shared" si="26"/>
        <v/>
      </c>
      <c r="BB26" s="13" t="str">
        <f t="shared" si="26"/>
        <v/>
      </c>
      <c r="BC26" s="13" t="str">
        <f t="shared" si="26"/>
        <v/>
      </c>
      <c r="BD26" s="66" t="str">
        <f t="shared" si="27"/>
        <v/>
      </c>
      <c r="BE26" s="22" t="str">
        <f t="shared" si="28"/>
        <v/>
      </c>
      <c r="BF26" s="22" t="str">
        <f t="shared" si="29"/>
        <v/>
      </c>
      <c r="BG26" s="66" t="str">
        <f t="shared" si="30"/>
        <v/>
      </c>
      <c r="BH26" s="22" t="str">
        <f t="shared" si="31"/>
        <v/>
      </c>
      <c r="BI26" s="22" t="str">
        <f t="shared" si="32"/>
        <v/>
      </c>
      <c r="BJ26" s="66" t="str">
        <f t="shared" si="33"/>
        <v/>
      </c>
      <c r="BK26" s="22" t="str">
        <f t="shared" si="34"/>
        <v/>
      </c>
      <c r="BL26" s="22" t="str">
        <f t="shared" si="35"/>
        <v/>
      </c>
      <c r="BM26" s="66" t="str">
        <f t="shared" si="36"/>
        <v/>
      </c>
      <c r="BN26" s="22" t="str">
        <f t="shared" si="37"/>
        <v/>
      </c>
      <c r="BO26" s="22" t="str">
        <f t="shared" si="38"/>
        <v/>
      </c>
      <c r="BP26" s="66" t="str">
        <f t="shared" si="39"/>
        <v/>
      </c>
      <c r="BQ26" s="22" t="str">
        <f t="shared" si="40"/>
        <v/>
      </c>
      <c r="BR26" s="22" t="str">
        <f t="shared" si="41"/>
        <v/>
      </c>
      <c r="BT26" s="13" t="str">
        <f t="shared" si="42"/>
        <v/>
      </c>
      <c r="BU26" s="13" t="str">
        <f t="shared" si="42"/>
        <v/>
      </c>
      <c r="BV26" s="13" t="str">
        <f t="shared" si="42"/>
        <v/>
      </c>
      <c r="BW26" s="66" t="str">
        <f t="shared" si="43"/>
        <v/>
      </c>
      <c r="BX26" s="22" t="str">
        <f t="shared" si="44"/>
        <v/>
      </c>
      <c r="BY26" s="22" t="str">
        <f t="shared" si="45"/>
        <v/>
      </c>
      <c r="BZ26" s="66" t="str">
        <f t="shared" si="46"/>
        <v/>
      </c>
      <c r="CA26" s="22" t="str">
        <f t="shared" si="47"/>
        <v/>
      </c>
      <c r="CB26" s="22" t="str">
        <f t="shared" si="48"/>
        <v/>
      </c>
      <c r="CC26" s="66" t="str">
        <f t="shared" si="49"/>
        <v/>
      </c>
      <c r="CD26" s="22" t="str">
        <f t="shared" si="50"/>
        <v/>
      </c>
      <c r="CE26" s="22" t="str">
        <f t="shared" si="51"/>
        <v/>
      </c>
      <c r="CF26" s="66" t="str">
        <f t="shared" si="52"/>
        <v/>
      </c>
      <c r="CG26" s="22" t="str">
        <f t="shared" si="53"/>
        <v/>
      </c>
      <c r="CH26" s="22" t="str">
        <f t="shared" si="54"/>
        <v/>
      </c>
      <c r="CI26" s="66" t="str">
        <f t="shared" si="55"/>
        <v/>
      </c>
      <c r="CJ26" s="22" t="str">
        <f t="shared" si="56"/>
        <v/>
      </c>
      <c r="CK26" s="22" t="str">
        <f t="shared" si="57"/>
        <v/>
      </c>
    </row>
    <row r="27" spans="1:89" ht="15" customHeight="1" x14ac:dyDescent="0.2">
      <c r="A27" s="60" t="str">
        <f t="shared" si="0"/>
        <v/>
      </c>
      <c r="B27" s="61"/>
      <c r="C27" s="13"/>
      <c r="D27" s="14"/>
      <c r="E27" s="15" t="str">
        <f t="shared" si="1"/>
        <v/>
      </c>
      <c r="F27" s="16" t="str">
        <f t="shared" si="2"/>
        <v/>
      </c>
      <c r="G27" s="8" t="str">
        <f t="shared" si="3"/>
        <v/>
      </c>
      <c r="H27" s="62" t="str">
        <f t="shared" si="4"/>
        <v/>
      </c>
      <c r="I27" s="65"/>
      <c r="J27" s="65"/>
      <c r="K27" s="65"/>
      <c r="L27" s="34" t="str">
        <f t="shared" si="5"/>
        <v/>
      </c>
      <c r="M27" s="35" t="str">
        <f t="shared" si="6"/>
        <v/>
      </c>
      <c r="N27" s="57" t="str">
        <f t="shared" si="7"/>
        <v/>
      </c>
      <c r="O27" s="62" t="str">
        <f t="shared" si="8"/>
        <v/>
      </c>
      <c r="P27" s="65"/>
      <c r="Q27" s="65"/>
      <c r="R27" s="65"/>
      <c r="S27" s="34" t="str">
        <f t="shared" si="9"/>
        <v/>
      </c>
      <c r="T27" s="35" t="str">
        <f t="shared" si="10"/>
        <v/>
      </c>
      <c r="U27" s="57" t="str">
        <f t="shared" si="11"/>
        <v/>
      </c>
      <c r="V27" s="62" t="str">
        <f t="shared" si="12"/>
        <v/>
      </c>
      <c r="W27" s="65"/>
      <c r="X27" s="65"/>
      <c r="Y27" s="65"/>
      <c r="Z27" s="34" t="str">
        <f t="shared" si="13"/>
        <v/>
      </c>
      <c r="AA27" s="35" t="str">
        <f t="shared" si="14"/>
        <v/>
      </c>
      <c r="AB27" s="57" t="str">
        <f t="shared" si="15"/>
        <v/>
      </c>
      <c r="AC27" s="62" t="str">
        <f t="shared" si="16"/>
        <v/>
      </c>
      <c r="AD27" s="65"/>
      <c r="AE27" s="65"/>
      <c r="AF27" s="65"/>
      <c r="AG27" s="34" t="str">
        <f t="shared" si="17"/>
        <v/>
      </c>
      <c r="AH27" s="35" t="str">
        <f t="shared" si="18"/>
        <v/>
      </c>
      <c r="AI27" s="57" t="str">
        <f t="shared" si="19"/>
        <v/>
      </c>
      <c r="AJ27" s="62" t="str">
        <f t="shared" si="58"/>
        <v/>
      </c>
      <c r="AK27" s="65"/>
      <c r="AL27" s="65"/>
      <c r="AM27" s="65"/>
      <c r="AN27" s="34" t="str">
        <f t="shared" si="59"/>
        <v/>
      </c>
      <c r="AO27" s="35" t="str">
        <f t="shared" si="60"/>
        <v/>
      </c>
      <c r="AR27" s="13" t="str">
        <f t="shared" si="20"/>
        <v/>
      </c>
      <c r="AS27" s="13" t="str">
        <f t="shared" si="20"/>
        <v/>
      </c>
      <c r="AT27" s="13" t="str">
        <f t="shared" si="20"/>
        <v/>
      </c>
      <c r="AU27" s="22" t="str">
        <f t="shared" si="21"/>
        <v/>
      </c>
      <c r="AV27" s="22" t="str">
        <f t="shared" si="22"/>
        <v/>
      </c>
      <c r="AW27" s="22" t="str">
        <f t="shared" si="23"/>
        <v/>
      </c>
      <c r="AX27" s="22" t="str">
        <f t="shared" si="24"/>
        <v/>
      </c>
      <c r="AY27" s="22" t="str">
        <f t="shared" si="25"/>
        <v/>
      </c>
      <c r="BA27" s="13" t="str">
        <f t="shared" si="26"/>
        <v/>
      </c>
      <c r="BB27" s="13" t="str">
        <f t="shared" si="26"/>
        <v/>
      </c>
      <c r="BC27" s="13" t="str">
        <f t="shared" si="26"/>
        <v/>
      </c>
      <c r="BD27" s="66" t="str">
        <f t="shared" si="27"/>
        <v/>
      </c>
      <c r="BE27" s="22" t="str">
        <f t="shared" si="28"/>
        <v/>
      </c>
      <c r="BF27" s="22" t="str">
        <f t="shared" si="29"/>
        <v/>
      </c>
      <c r="BG27" s="66" t="str">
        <f t="shared" si="30"/>
        <v/>
      </c>
      <c r="BH27" s="22" t="str">
        <f t="shared" si="31"/>
        <v/>
      </c>
      <c r="BI27" s="22" t="str">
        <f t="shared" si="32"/>
        <v/>
      </c>
      <c r="BJ27" s="66" t="str">
        <f t="shared" si="33"/>
        <v/>
      </c>
      <c r="BK27" s="22" t="str">
        <f t="shared" si="34"/>
        <v/>
      </c>
      <c r="BL27" s="22" t="str">
        <f t="shared" si="35"/>
        <v/>
      </c>
      <c r="BM27" s="66" t="str">
        <f t="shared" si="36"/>
        <v/>
      </c>
      <c r="BN27" s="22" t="str">
        <f t="shared" si="37"/>
        <v/>
      </c>
      <c r="BO27" s="22" t="str">
        <f t="shared" si="38"/>
        <v/>
      </c>
      <c r="BP27" s="66" t="str">
        <f t="shared" si="39"/>
        <v/>
      </c>
      <c r="BQ27" s="22" t="str">
        <f t="shared" si="40"/>
        <v/>
      </c>
      <c r="BR27" s="22" t="str">
        <f t="shared" si="41"/>
        <v/>
      </c>
      <c r="BT27" s="13" t="str">
        <f t="shared" si="42"/>
        <v/>
      </c>
      <c r="BU27" s="13" t="str">
        <f t="shared" si="42"/>
        <v/>
      </c>
      <c r="BV27" s="13" t="str">
        <f t="shared" si="42"/>
        <v/>
      </c>
      <c r="BW27" s="66" t="str">
        <f t="shared" si="43"/>
        <v/>
      </c>
      <c r="BX27" s="22" t="str">
        <f t="shared" si="44"/>
        <v/>
      </c>
      <c r="BY27" s="22" t="str">
        <f t="shared" si="45"/>
        <v/>
      </c>
      <c r="BZ27" s="66" t="str">
        <f t="shared" si="46"/>
        <v/>
      </c>
      <c r="CA27" s="22" t="str">
        <f t="shared" si="47"/>
        <v/>
      </c>
      <c r="CB27" s="22" t="str">
        <f t="shared" si="48"/>
        <v/>
      </c>
      <c r="CC27" s="66" t="str">
        <f t="shared" si="49"/>
        <v/>
      </c>
      <c r="CD27" s="22" t="str">
        <f t="shared" si="50"/>
        <v/>
      </c>
      <c r="CE27" s="22" t="str">
        <f t="shared" si="51"/>
        <v/>
      </c>
      <c r="CF27" s="66" t="str">
        <f t="shared" si="52"/>
        <v/>
      </c>
      <c r="CG27" s="22" t="str">
        <f t="shared" si="53"/>
        <v/>
      </c>
      <c r="CH27" s="22" t="str">
        <f t="shared" si="54"/>
        <v/>
      </c>
      <c r="CI27" s="66" t="str">
        <f t="shared" si="55"/>
        <v/>
      </c>
      <c r="CJ27" s="22" t="str">
        <f t="shared" si="56"/>
        <v/>
      </c>
      <c r="CK27" s="22" t="str">
        <f t="shared" si="57"/>
        <v/>
      </c>
    </row>
    <row r="28" spans="1:89" ht="15" customHeight="1" x14ac:dyDescent="0.2">
      <c r="A28" s="60" t="str">
        <f t="shared" si="0"/>
        <v/>
      </c>
      <c r="B28" s="61"/>
      <c r="C28" s="13"/>
      <c r="D28" s="14"/>
      <c r="E28" s="15" t="str">
        <f t="shared" si="1"/>
        <v/>
      </c>
      <c r="F28" s="16" t="str">
        <f t="shared" si="2"/>
        <v/>
      </c>
      <c r="G28" s="8" t="str">
        <f t="shared" si="3"/>
        <v/>
      </c>
      <c r="H28" s="62" t="str">
        <f t="shared" si="4"/>
        <v/>
      </c>
      <c r="I28" s="65"/>
      <c r="J28" s="65"/>
      <c r="K28" s="65"/>
      <c r="L28" s="34" t="str">
        <f t="shared" si="5"/>
        <v/>
      </c>
      <c r="M28" s="35" t="str">
        <f t="shared" si="6"/>
        <v/>
      </c>
      <c r="N28" s="57" t="str">
        <f t="shared" si="7"/>
        <v/>
      </c>
      <c r="O28" s="62" t="str">
        <f t="shared" si="8"/>
        <v/>
      </c>
      <c r="P28" s="65"/>
      <c r="Q28" s="65"/>
      <c r="R28" s="65"/>
      <c r="S28" s="34" t="str">
        <f t="shared" si="9"/>
        <v/>
      </c>
      <c r="T28" s="35" t="str">
        <f t="shared" si="10"/>
        <v/>
      </c>
      <c r="U28" s="57" t="str">
        <f t="shared" si="11"/>
        <v/>
      </c>
      <c r="V28" s="62" t="str">
        <f t="shared" si="12"/>
        <v/>
      </c>
      <c r="W28" s="65"/>
      <c r="X28" s="65"/>
      <c r="Y28" s="65"/>
      <c r="Z28" s="34" t="str">
        <f t="shared" si="13"/>
        <v/>
      </c>
      <c r="AA28" s="35" t="str">
        <f t="shared" si="14"/>
        <v/>
      </c>
      <c r="AB28" s="57" t="str">
        <f t="shared" si="15"/>
        <v/>
      </c>
      <c r="AC28" s="62" t="str">
        <f t="shared" si="16"/>
        <v/>
      </c>
      <c r="AD28" s="65"/>
      <c r="AE28" s="65"/>
      <c r="AF28" s="65"/>
      <c r="AG28" s="34" t="str">
        <f t="shared" si="17"/>
        <v/>
      </c>
      <c r="AH28" s="35" t="str">
        <f t="shared" si="18"/>
        <v/>
      </c>
      <c r="AI28" s="57" t="str">
        <f t="shared" si="19"/>
        <v/>
      </c>
      <c r="AJ28" s="62" t="str">
        <f t="shared" si="58"/>
        <v/>
      </c>
      <c r="AK28" s="65"/>
      <c r="AL28" s="65"/>
      <c r="AM28" s="65"/>
      <c r="AN28" s="34" t="str">
        <f t="shared" si="59"/>
        <v/>
      </c>
      <c r="AO28" s="35" t="str">
        <f t="shared" si="60"/>
        <v/>
      </c>
      <c r="AR28" s="13" t="str">
        <f t="shared" si="20"/>
        <v/>
      </c>
      <c r="AS28" s="13" t="str">
        <f t="shared" si="20"/>
        <v/>
      </c>
      <c r="AT28" s="13" t="str">
        <f t="shared" si="20"/>
        <v/>
      </c>
      <c r="AU28" s="22" t="str">
        <f t="shared" si="21"/>
        <v/>
      </c>
      <c r="AV28" s="22" t="str">
        <f t="shared" si="22"/>
        <v/>
      </c>
      <c r="AW28" s="22" t="str">
        <f t="shared" si="23"/>
        <v/>
      </c>
      <c r="AX28" s="22" t="str">
        <f t="shared" si="24"/>
        <v/>
      </c>
      <c r="AY28" s="22" t="str">
        <f t="shared" si="25"/>
        <v/>
      </c>
      <c r="BA28" s="13" t="str">
        <f t="shared" si="26"/>
        <v/>
      </c>
      <c r="BB28" s="13" t="str">
        <f t="shared" si="26"/>
        <v/>
      </c>
      <c r="BC28" s="13" t="str">
        <f t="shared" si="26"/>
        <v/>
      </c>
      <c r="BD28" s="66" t="str">
        <f t="shared" si="27"/>
        <v/>
      </c>
      <c r="BE28" s="22" t="str">
        <f t="shared" si="28"/>
        <v/>
      </c>
      <c r="BF28" s="22" t="str">
        <f t="shared" si="29"/>
        <v/>
      </c>
      <c r="BG28" s="66" t="str">
        <f t="shared" si="30"/>
        <v/>
      </c>
      <c r="BH28" s="22" t="str">
        <f t="shared" si="31"/>
        <v/>
      </c>
      <c r="BI28" s="22" t="str">
        <f t="shared" si="32"/>
        <v/>
      </c>
      <c r="BJ28" s="66" t="str">
        <f t="shared" si="33"/>
        <v/>
      </c>
      <c r="BK28" s="22" t="str">
        <f t="shared" si="34"/>
        <v/>
      </c>
      <c r="BL28" s="22" t="str">
        <f t="shared" si="35"/>
        <v/>
      </c>
      <c r="BM28" s="66" t="str">
        <f t="shared" si="36"/>
        <v/>
      </c>
      <c r="BN28" s="22" t="str">
        <f t="shared" si="37"/>
        <v/>
      </c>
      <c r="BO28" s="22" t="str">
        <f t="shared" si="38"/>
        <v/>
      </c>
      <c r="BP28" s="66" t="str">
        <f t="shared" si="39"/>
        <v/>
      </c>
      <c r="BQ28" s="22" t="str">
        <f t="shared" si="40"/>
        <v/>
      </c>
      <c r="BR28" s="22" t="str">
        <f t="shared" si="41"/>
        <v/>
      </c>
      <c r="BT28" s="13" t="str">
        <f t="shared" si="42"/>
        <v/>
      </c>
      <c r="BU28" s="13" t="str">
        <f t="shared" si="42"/>
        <v/>
      </c>
      <c r="BV28" s="13" t="str">
        <f t="shared" si="42"/>
        <v/>
      </c>
      <c r="BW28" s="66" t="str">
        <f t="shared" si="43"/>
        <v/>
      </c>
      <c r="BX28" s="22" t="str">
        <f t="shared" si="44"/>
        <v/>
      </c>
      <c r="BY28" s="22" t="str">
        <f t="shared" si="45"/>
        <v/>
      </c>
      <c r="BZ28" s="66" t="str">
        <f t="shared" si="46"/>
        <v/>
      </c>
      <c r="CA28" s="22" t="str">
        <f t="shared" si="47"/>
        <v/>
      </c>
      <c r="CB28" s="22" t="str">
        <f t="shared" si="48"/>
        <v/>
      </c>
      <c r="CC28" s="66" t="str">
        <f t="shared" si="49"/>
        <v/>
      </c>
      <c r="CD28" s="22" t="str">
        <f t="shared" si="50"/>
        <v/>
      </c>
      <c r="CE28" s="22" t="str">
        <f t="shared" si="51"/>
        <v/>
      </c>
      <c r="CF28" s="66" t="str">
        <f t="shared" si="52"/>
        <v/>
      </c>
      <c r="CG28" s="22" t="str">
        <f t="shared" si="53"/>
        <v/>
      </c>
      <c r="CH28" s="22" t="str">
        <f t="shared" si="54"/>
        <v/>
      </c>
      <c r="CI28" s="66" t="str">
        <f t="shared" si="55"/>
        <v/>
      </c>
      <c r="CJ28" s="22" t="str">
        <f t="shared" si="56"/>
        <v/>
      </c>
      <c r="CK28" s="22" t="str">
        <f t="shared" si="57"/>
        <v/>
      </c>
    </row>
    <row r="29" spans="1:89" ht="15" customHeight="1" x14ac:dyDescent="0.2">
      <c r="A29" s="60" t="str">
        <f t="shared" si="0"/>
        <v/>
      </c>
      <c r="B29" s="61"/>
      <c r="C29" s="13"/>
      <c r="D29" s="14"/>
      <c r="E29" s="15" t="str">
        <f t="shared" si="1"/>
        <v/>
      </c>
      <c r="F29" s="16" t="str">
        <f t="shared" si="2"/>
        <v/>
      </c>
      <c r="G29" s="8" t="str">
        <f t="shared" si="3"/>
        <v/>
      </c>
      <c r="H29" s="62" t="str">
        <f t="shared" si="4"/>
        <v/>
      </c>
      <c r="I29" s="65"/>
      <c r="J29" s="65"/>
      <c r="K29" s="65"/>
      <c r="L29" s="34" t="str">
        <f t="shared" si="5"/>
        <v/>
      </c>
      <c r="M29" s="35" t="str">
        <f t="shared" si="6"/>
        <v/>
      </c>
      <c r="N29" s="57" t="str">
        <f t="shared" si="7"/>
        <v/>
      </c>
      <c r="O29" s="62" t="str">
        <f t="shared" si="8"/>
        <v/>
      </c>
      <c r="P29" s="65"/>
      <c r="Q29" s="65"/>
      <c r="R29" s="65"/>
      <c r="S29" s="34" t="str">
        <f t="shared" si="9"/>
        <v/>
      </c>
      <c r="T29" s="35" t="str">
        <f t="shared" si="10"/>
        <v/>
      </c>
      <c r="U29" s="57" t="str">
        <f t="shared" si="11"/>
        <v/>
      </c>
      <c r="V29" s="62" t="str">
        <f t="shared" si="12"/>
        <v/>
      </c>
      <c r="W29" s="65"/>
      <c r="X29" s="65"/>
      <c r="Y29" s="65"/>
      <c r="Z29" s="34" t="str">
        <f t="shared" si="13"/>
        <v/>
      </c>
      <c r="AA29" s="35" t="str">
        <f t="shared" si="14"/>
        <v/>
      </c>
      <c r="AB29" s="57" t="str">
        <f t="shared" si="15"/>
        <v/>
      </c>
      <c r="AC29" s="62" t="str">
        <f t="shared" si="16"/>
        <v/>
      </c>
      <c r="AD29" s="65"/>
      <c r="AE29" s="65"/>
      <c r="AF29" s="65"/>
      <c r="AG29" s="34" t="str">
        <f t="shared" si="17"/>
        <v/>
      </c>
      <c r="AH29" s="35" t="str">
        <f t="shared" si="18"/>
        <v/>
      </c>
      <c r="AI29" s="57" t="str">
        <f t="shared" si="19"/>
        <v/>
      </c>
      <c r="AJ29" s="62" t="str">
        <f t="shared" si="58"/>
        <v/>
      </c>
      <c r="AK29" s="65"/>
      <c r="AL29" s="65"/>
      <c r="AM29" s="65"/>
      <c r="AN29" s="34" t="str">
        <f t="shared" si="59"/>
        <v/>
      </c>
      <c r="AO29" s="35" t="str">
        <f t="shared" si="60"/>
        <v/>
      </c>
      <c r="AR29" s="13" t="str">
        <f t="shared" si="20"/>
        <v/>
      </c>
      <c r="AS29" s="13" t="str">
        <f t="shared" si="20"/>
        <v/>
      </c>
      <c r="AT29" s="13" t="str">
        <f t="shared" si="20"/>
        <v/>
      </c>
      <c r="AU29" s="22" t="str">
        <f t="shared" si="21"/>
        <v/>
      </c>
      <c r="AV29" s="22" t="str">
        <f t="shared" si="22"/>
        <v/>
      </c>
      <c r="AW29" s="22" t="str">
        <f t="shared" si="23"/>
        <v/>
      </c>
      <c r="AX29" s="22" t="str">
        <f t="shared" si="24"/>
        <v/>
      </c>
      <c r="AY29" s="22" t="str">
        <f t="shared" si="25"/>
        <v/>
      </c>
      <c r="BA29" s="13" t="str">
        <f t="shared" si="26"/>
        <v/>
      </c>
      <c r="BB29" s="13" t="str">
        <f t="shared" si="26"/>
        <v/>
      </c>
      <c r="BC29" s="13" t="str">
        <f t="shared" si="26"/>
        <v/>
      </c>
      <c r="BD29" s="66" t="str">
        <f t="shared" si="27"/>
        <v/>
      </c>
      <c r="BE29" s="22" t="str">
        <f t="shared" si="28"/>
        <v/>
      </c>
      <c r="BF29" s="22" t="str">
        <f t="shared" si="29"/>
        <v/>
      </c>
      <c r="BG29" s="66" t="str">
        <f t="shared" si="30"/>
        <v/>
      </c>
      <c r="BH29" s="22" t="str">
        <f t="shared" si="31"/>
        <v/>
      </c>
      <c r="BI29" s="22" t="str">
        <f t="shared" si="32"/>
        <v/>
      </c>
      <c r="BJ29" s="66" t="str">
        <f t="shared" si="33"/>
        <v/>
      </c>
      <c r="BK29" s="22" t="str">
        <f t="shared" si="34"/>
        <v/>
      </c>
      <c r="BL29" s="22" t="str">
        <f t="shared" si="35"/>
        <v/>
      </c>
      <c r="BM29" s="66" t="str">
        <f t="shared" si="36"/>
        <v/>
      </c>
      <c r="BN29" s="22" t="str">
        <f t="shared" si="37"/>
        <v/>
      </c>
      <c r="BO29" s="22" t="str">
        <f t="shared" si="38"/>
        <v/>
      </c>
      <c r="BP29" s="66" t="str">
        <f t="shared" si="39"/>
        <v/>
      </c>
      <c r="BQ29" s="22" t="str">
        <f t="shared" si="40"/>
        <v/>
      </c>
      <c r="BR29" s="22" t="str">
        <f t="shared" si="41"/>
        <v/>
      </c>
      <c r="BT29" s="13" t="str">
        <f t="shared" si="42"/>
        <v/>
      </c>
      <c r="BU29" s="13" t="str">
        <f t="shared" si="42"/>
        <v/>
      </c>
      <c r="BV29" s="13" t="str">
        <f t="shared" si="42"/>
        <v/>
      </c>
      <c r="BW29" s="66" t="str">
        <f t="shared" si="43"/>
        <v/>
      </c>
      <c r="BX29" s="22" t="str">
        <f t="shared" si="44"/>
        <v/>
      </c>
      <c r="BY29" s="22" t="str">
        <f t="shared" si="45"/>
        <v/>
      </c>
      <c r="BZ29" s="66" t="str">
        <f t="shared" si="46"/>
        <v/>
      </c>
      <c r="CA29" s="22" t="str">
        <f t="shared" si="47"/>
        <v/>
      </c>
      <c r="CB29" s="22" t="str">
        <f t="shared" si="48"/>
        <v/>
      </c>
      <c r="CC29" s="66" t="str">
        <f t="shared" si="49"/>
        <v/>
      </c>
      <c r="CD29" s="22" t="str">
        <f t="shared" si="50"/>
        <v/>
      </c>
      <c r="CE29" s="22" t="str">
        <f t="shared" si="51"/>
        <v/>
      </c>
      <c r="CF29" s="66" t="str">
        <f t="shared" si="52"/>
        <v/>
      </c>
      <c r="CG29" s="22" t="str">
        <f t="shared" si="53"/>
        <v/>
      </c>
      <c r="CH29" s="22" t="str">
        <f t="shared" si="54"/>
        <v/>
      </c>
      <c r="CI29" s="66" t="str">
        <f t="shared" si="55"/>
        <v/>
      </c>
      <c r="CJ29" s="22" t="str">
        <f t="shared" si="56"/>
        <v/>
      </c>
      <c r="CK29" s="22" t="str">
        <f t="shared" si="57"/>
        <v/>
      </c>
    </row>
    <row r="30" spans="1:89" ht="15" customHeight="1" x14ac:dyDescent="0.2">
      <c r="A30" s="60" t="str">
        <f>F30</f>
        <v/>
      </c>
      <c r="B30" s="61"/>
      <c r="C30" s="13"/>
      <c r="D30" s="14"/>
      <c r="E30" s="15" t="str">
        <f>IF(B30="","",M30+T30+AA30+AH30+AO30)</f>
        <v/>
      </c>
      <c r="F30" s="16" t="str">
        <f t="shared" si="2"/>
        <v/>
      </c>
      <c r="G30" s="8" t="str">
        <f t="shared" si="3"/>
        <v/>
      </c>
      <c r="H30" s="62" t="str">
        <f>IF($B30="","",TIME(I30,J30,K30))</f>
        <v/>
      </c>
      <c r="I30" s="65"/>
      <c r="J30" s="65"/>
      <c r="K30" s="65"/>
      <c r="L30" s="34" t="str">
        <f>IF(OR(H30="DNS",H30="DNF",H30="DSQ",H30="DNC",H30="OCS"),"",IF(H$9="","",IF($B30="","",(H30/(G30/100)))))</f>
        <v/>
      </c>
      <c r="M30" s="35" t="str">
        <f t="shared" si="6"/>
        <v/>
      </c>
      <c r="N30" s="57" t="str">
        <f t="shared" si="7"/>
        <v/>
      </c>
      <c r="O30" s="62" t="str">
        <f>IF($B30="","",TIME(P30,Q30,R30))</f>
        <v/>
      </c>
      <c r="P30" s="65"/>
      <c r="Q30" s="65"/>
      <c r="R30" s="65"/>
      <c r="S30" s="34" t="str">
        <f>IF(OR(O30="DNS",O30="DNF",O30="DSQ",O30="DNC",O30="OCS"),"",IF(O$9="","",IF($B30="","",(O30/(N30/100)))))</f>
        <v/>
      </c>
      <c r="T30" s="35" t="str">
        <f t="shared" si="10"/>
        <v/>
      </c>
      <c r="U30" s="57" t="str">
        <f t="shared" si="11"/>
        <v/>
      </c>
      <c r="V30" s="62" t="str">
        <f>IF($B30="","",TIME(W30,X30,Y30))</f>
        <v/>
      </c>
      <c r="W30" s="65"/>
      <c r="X30" s="65"/>
      <c r="Y30" s="65"/>
      <c r="Z30" s="34" t="str">
        <f>IF(OR(V30="DNS",V30="DNF",V30="DSQ",V30="DNC",V30="OCS"),"",IF(V$9="","",IF($B30="","",(V30/(U30/100)))))</f>
        <v/>
      </c>
      <c r="AA30" s="35" t="str">
        <f t="shared" si="14"/>
        <v/>
      </c>
      <c r="AB30" s="57" t="str">
        <f t="shared" si="15"/>
        <v/>
      </c>
      <c r="AC30" s="62" t="str">
        <f>IF($B30="","",TIME(AD30,AE30,AF30))</f>
        <v/>
      </c>
      <c r="AD30" s="65"/>
      <c r="AE30" s="65"/>
      <c r="AF30" s="65"/>
      <c r="AG30" s="34" t="str">
        <f>IF(OR(AC30="DNS",AC30="DNF",AC30="DSQ",AC30="DNC",AC30="OCS"),"",IF(AC$9="","",IF($B30="","",(AC30/(AB30/100)))))</f>
        <v/>
      </c>
      <c r="AH30" s="35" t="str">
        <f t="shared" si="18"/>
        <v/>
      </c>
      <c r="AI30" s="57" t="str">
        <f t="shared" si="19"/>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20"/>
        <v/>
      </c>
      <c r="AS30" s="13" t="str">
        <f t="shared" si="20"/>
        <v/>
      </c>
      <c r="AT30" s="13" t="str">
        <f t="shared" si="20"/>
        <v/>
      </c>
      <c r="AU30" s="22" t="str">
        <f t="shared" si="21"/>
        <v/>
      </c>
      <c r="AV30" s="22" t="str">
        <f t="shared" si="22"/>
        <v/>
      </c>
      <c r="AW30" s="22" t="str">
        <f t="shared" si="23"/>
        <v/>
      </c>
      <c r="AX30" s="22" t="str">
        <f t="shared" si="24"/>
        <v/>
      </c>
      <c r="AY30" s="22" t="str">
        <f t="shared" si="25"/>
        <v/>
      </c>
      <c r="BA30" s="13" t="str">
        <f t="shared" si="26"/>
        <v/>
      </c>
      <c r="BB30" s="13" t="str">
        <f t="shared" si="26"/>
        <v/>
      </c>
      <c r="BC30" s="13" t="str">
        <f t="shared" si="26"/>
        <v/>
      </c>
      <c r="BD30" s="66" t="str">
        <f>IF($C30="TH",H30,"")</f>
        <v/>
      </c>
      <c r="BE30" s="22" t="str">
        <f t="shared" si="28"/>
        <v/>
      </c>
      <c r="BF30" s="22" t="str">
        <f t="shared" si="29"/>
        <v/>
      </c>
      <c r="BG30" s="66" t="str">
        <f>IF($C30="TH",O30,"")</f>
        <v/>
      </c>
      <c r="BH30" s="22" t="str">
        <f t="shared" si="31"/>
        <v/>
      </c>
      <c r="BI30" s="22" t="str">
        <f t="shared" si="32"/>
        <v/>
      </c>
      <c r="BJ30" s="66" t="str">
        <f>IF($C30="TH",V30,"")</f>
        <v/>
      </c>
      <c r="BK30" s="22" t="str">
        <f t="shared" si="34"/>
        <v/>
      </c>
      <c r="BL30" s="22" t="str">
        <f t="shared" si="35"/>
        <v/>
      </c>
      <c r="BM30" s="66" t="str">
        <f>IF($C30="TH",AC30,"")</f>
        <v/>
      </c>
      <c r="BN30" s="22" t="str">
        <f t="shared" si="37"/>
        <v/>
      </c>
      <c r="BO30" s="22" t="str">
        <f t="shared" si="38"/>
        <v/>
      </c>
      <c r="BP30" s="66" t="str">
        <f>IF($C30="TH",AJ30,"")</f>
        <v/>
      </c>
      <c r="BQ30" s="22" t="str">
        <f t="shared" si="40"/>
        <v/>
      </c>
      <c r="BR30" s="22" t="str">
        <f t="shared" si="41"/>
        <v/>
      </c>
      <c r="BT30" s="13" t="str">
        <f t="shared" si="42"/>
        <v/>
      </c>
      <c r="BU30" s="13" t="str">
        <f t="shared" si="42"/>
        <v/>
      </c>
      <c r="BV30" s="13" t="str">
        <f t="shared" si="42"/>
        <v/>
      </c>
      <c r="BW30" s="66" t="str">
        <f>IF($C30="FSCT",H30,"")</f>
        <v/>
      </c>
      <c r="BX30" s="22" t="str">
        <f t="shared" si="44"/>
        <v/>
      </c>
      <c r="BY30" s="22" t="str">
        <f t="shared" si="45"/>
        <v/>
      </c>
      <c r="BZ30" s="66" t="str">
        <f>IF($C30="FSCT",O30,"")</f>
        <v/>
      </c>
      <c r="CA30" s="22" t="str">
        <f t="shared" si="47"/>
        <v/>
      </c>
      <c r="CB30" s="22" t="str">
        <f t="shared" si="48"/>
        <v/>
      </c>
      <c r="CC30" s="66" t="str">
        <f>IF($C30="FSCT",V30,"")</f>
        <v/>
      </c>
      <c r="CD30" s="22" t="str">
        <f t="shared" si="50"/>
        <v/>
      </c>
      <c r="CE30" s="22" t="str">
        <f t="shared" si="51"/>
        <v/>
      </c>
      <c r="CF30" s="66" t="str">
        <f>IF($C30="FSCT",AC30,"")</f>
        <v/>
      </c>
      <c r="CG30" s="22" t="str">
        <f t="shared" si="53"/>
        <v/>
      </c>
      <c r="CH30" s="22" t="str">
        <f t="shared" si="54"/>
        <v/>
      </c>
      <c r="CI30" s="66" t="str">
        <f>IF($C30="FSCT",AJ30,"")</f>
        <v/>
      </c>
      <c r="CJ30" s="22" t="str">
        <f t="shared" si="56"/>
        <v/>
      </c>
      <c r="CK30" s="22" t="str">
        <f t="shared" si="57"/>
        <v/>
      </c>
    </row>
    <row r="31" spans="1:89" ht="15" customHeight="1" thickBot="1" x14ac:dyDescent="0.25">
      <c r="A31" s="60" t="str">
        <f>F31</f>
        <v/>
      </c>
      <c r="B31" s="17"/>
      <c r="C31" s="17"/>
      <c r="D31" s="18"/>
      <c r="E31" s="19" t="str">
        <f>IF(B31="","",M31+T31+AA31+AH31+AO31)</f>
        <v/>
      </c>
      <c r="F31" s="20" t="str">
        <f t="shared" si="2"/>
        <v/>
      </c>
      <c r="G31" s="21" t="str">
        <f t="shared" si="3"/>
        <v/>
      </c>
      <c r="H31" s="62" t="str">
        <f>IF($B31="","",TIME(I31,J31,K31))</f>
        <v/>
      </c>
      <c r="I31" s="65"/>
      <c r="J31" s="65"/>
      <c r="K31" s="65"/>
      <c r="L31" s="34" t="str">
        <f>IF(OR(H31="DNS",H31="DNF",H31="DSQ",H31="DNC",H31="OCS"),"",IF(H$9="","",IF($B31="","",(H31/(G31/100)))))</f>
        <v/>
      </c>
      <c r="M31" s="36" t="str">
        <f t="shared" si="6"/>
        <v/>
      </c>
      <c r="N31" s="57" t="str">
        <f t="shared" si="7"/>
        <v/>
      </c>
      <c r="O31" s="62" t="str">
        <f>IF($B31="","",TIME(P31,Q31,R31))</f>
        <v/>
      </c>
      <c r="P31" s="65"/>
      <c r="Q31" s="65"/>
      <c r="R31" s="65"/>
      <c r="S31" s="34" t="str">
        <f>IF(OR(O31="DNS",O31="DNF",O31="DSQ",O31="DNC",O31="OCS"),"",IF(O$9="","",IF($B31="","",(O31/(N31/100)))))</f>
        <v/>
      </c>
      <c r="T31" s="35" t="str">
        <f t="shared" si="10"/>
        <v/>
      </c>
      <c r="U31" s="57" t="str">
        <f t="shared" si="11"/>
        <v/>
      </c>
      <c r="V31" s="62" t="str">
        <f>IF($B31="","",TIME(W31,X31,Y31))</f>
        <v/>
      </c>
      <c r="W31" s="65"/>
      <c r="X31" s="65"/>
      <c r="Y31" s="65"/>
      <c r="Z31" s="34" t="str">
        <f>IF(OR(V31="DNS",V31="DNF",V31="DSQ",V31="DNC",V31="OCS"),"",IF(V$9="","",IF($B31="","",(V31/(U31/100)))))</f>
        <v/>
      </c>
      <c r="AA31" s="35" t="str">
        <f t="shared" si="14"/>
        <v/>
      </c>
      <c r="AB31" s="57" t="str">
        <f t="shared" si="15"/>
        <v/>
      </c>
      <c r="AC31" s="62" t="str">
        <f>IF($B31="","",TIME(AD31,AE31,AF31))</f>
        <v/>
      </c>
      <c r="AD31" s="65"/>
      <c r="AE31" s="65"/>
      <c r="AF31" s="65"/>
      <c r="AG31" s="34" t="str">
        <f>IF(OR(AC31="DNS",AC31="DNF",AC31="DSQ",AC31="DNC",AC31="OCS"),"",IF(AC$9="","",IF($B31="","",(AC31/(AB31/100)))))</f>
        <v/>
      </c>
      <c r="AH31" s="35" t="str">
        <f t="shared" si="18"/>
        <v/>
      </c>
      <c r="AI31" s="57" t="str">
        <f t="shared" si="19"/>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20"/>
        <v/>
      </c>
      <c r="AS31" s="13" t="str">
        <f t="shared" si="20"/>
        <v/>
      </c>
      <c r="AT31" s="13" t="str">
        <f t="shared" si="20"/>
        <v/>
      </c>
      <c r="AU31" s="22" t="str">
        <f t="shared" si="21"/>
        <v/>
      </c>
      <c r="AV31" s="22" t="str">
        <f t="shared" si="22"/>
        <v/>
      </c>
      <c r="AW31" s="22" t="str">
        <f t="shared" si="23"/>
        <v/>
      </c>
      <c r="AX31" s="22" t="str">
        <f t="shared" si="24"/>
        <v/>
      </c>
      <c r="AY31" s="22" t="str">
        <f t="shared" si="25"/>
        <v/>
      </c>
      <c r="BA31" s="13" t="str">
        <f t="shared" si="26"/>
        <v/>
      </c>
      <c r="BB31" s="13" t="str">
        <f t="shared" si="26"/>
        <v/>
      </c>
      <c r="BC31" s="13" t="str">
        <f t="shared" si="26"/>
        <v/>
      </c>
      <c r="BD31" s="66" t="str">
        <f>IF($C31="TH",H31,"")</f>
        <v/>
      </c>
      <c r="BE31" s="22" t="str">
        <f t="shared" si="28"/>
        <v/>
      </c>
      <c r="BF31" s="22" t="str">
        <f t="shared" si="29"/>
        <v/>
      </c>
      <c r="BG31" s="66" t="str">
        <f>IF($C31="TH",O31,"")</f>
        <v/>
      </c>
      <c r="BH31" s="22" t="str">
        <f t="shared" si="31"/>
        <v/>
      </c>
      <c r="BI31" s="22" t="str">
        <f t="shared" si="32"/>
        <v/>
      </c>
      <c r="BJ31" s="66" t="str">
        <f>IF($C31="TH",V31,"")</f>
        <v/>
      </c>
      <c r="BK31" s="22" t="str">
        <f t="shared" si="34"/>
        <v/>
      </c>
      <c r="BL31" s="22" t="str">
        <f t="shared" si="35"/>
        <v/>
      </c>
      <c r="BM31" s="66" t="str">
        <f>IF($C31="TH",AC31,"")</f>
        <v/>
      </c>
      <c r="BN31" s="22" t="str">
        <f t="shared" si="37"/>
        <v/>
      </c>
      <c r="BO31" s="22" t="str">
        <f t="shared" si="38"/>
        <v/>
      </c>
      <c r="BP31" s="66" t="str">
        <f>IF($C31="TH",AJ31,"")</f>
        <v/>
      </c>
      <c r="BQ31" s="22" t="str">
        <f t="shared" si="40"/>
        <v/>
      </c>
      <c r="BR31" s="22" t="str">
        <f t="shared" si="41"/>
        <v/>
      </c>
      <c r="BT31" s="13" t="str">
        <f t="shared" si="42"/>
        <v/>
      </c>
      <c r="BU31" s="13" t="str">
        <f t="shared" si="42"/>
        <v/>
      </c>
      <c r="BV31" s="13" t="str">
        <f t="shared" si="42"/>
        <v/>
      </c>
      <c r="BW31" s="66" t="str">
        <f>IF($C31="FSCT",H31,"")</f>
        <v/>
      </c>
      <c r="BX31" s="22" t="str">
        <f t="shared" si="44"/>
        <v/>
      </c>
      <c r="BY31" s="22" t="str">
        <f t="shared" si="45"/>
        <v/>
      </c>
      <c r="BZ31" s="66" t="str">
        <f>IF($C31="FSCT",O31,"")</f>
        <v/>
      </c>
      <c r="CA31" s="22" t="str">
        <f t="shared" si="47"/>
        <v/>
      </c>
      <c r="CB31" s="22" t="str">
        <f t="shared" si="48"/>
        <v/>
      </c>
      <c r="CC31" s="66" t="str">
        <f>IF($C31="FSCT",V31,"")</f>
        <v/>
      </c>
      <c r="CD31" s="22" t="str">
        <f t="shared" si="50"/>
        <v/>
      </c>
      <c r="CE31" s="22" t="str">
        <f t="shared" si="51"/>
        <v/>
      </c>
      <c r="CF31" s="66" t="str">
        <f>IF($C31="FSCT",AC31,"")</f>
        <v/>
      </c>
      <c r="CG31" s="22" t="str">
        <f t="shared" si="53"/>
        <v/>
      </c>
      <c r="CH31" s="22" t="str">
        <f t="shared" si="54"/>
        <v/>
      </c>
      <c r="CI31" s="66" t="str">
        <f>IF($C31="FSCT",AJ31,"")</f>
        <v/>
      </c>
      <c r="CJ31" s="22" t="str">
        <f t="shared" si="56"/>
        <v/>
      </c>
      <c r="CK31" s="22" t="str">
        <f t="shared" si="57"/>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ht="15" customHeight="1" thickTop="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sheetData>
  <sortState xmlns:xlrd2="http://schemas.microsoft.com/office/spreadsheetml/2017/richdata2" ref="A11:CK23">
    <sortCondition ref="E11:E23"/>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B61E92ED-8EF0-49D6-905F-27201C83FCC1}">
      <formula1>Windspd</formula1>
    </dataValidation>
    <dataValidation type="list" allowBlank="1" showInputMessage="1" showErrorMessage="1" sqref="C11:C31" xr:uid="{58C55E39-C4B2-49ED-944D-A38EB1F45F55}">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297F997-A2A9-4E82-854F-2D5380054741}">
          <x14:formula1>
            <xm:f>Memb!$B$2:$B$317</xm:f>
          </x14:formula1>
          <xm:sqref>B11:B31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1B175-5C7F-4729-A300-7AEF401E1B0F}">
  <dimension ref="A1:CK55"/>
  <sheetViews>
    <sheetView workbookViewId="0">
      <selection activeCell="C21" sqref="C21"/>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218</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639</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862</v>
      </c>
      <c r="C4" s="2"/>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176</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44730</v>
      </c>
      <c r="C8" s="5"/>
      <c r="D8" s="6"/>
      <c r="E8" s="408" t="s">
        <v>99</v>
      </c>
      <c r="F8" s="409"/>
      <c r="G8" s="7"/>
      <c r="H8" s="427" t="s">
        <v>298</v>
      </c>
      <c r="I8" s="427"/>
      <c r="J8" s="427"/>
      <c r="K8" s="427"/>
      <c r="L8" s="418"/>
      <c r="M8" s="418"/>
      <c r="N8" s="8"/>
      <c r="O8" s="418" t="s">
        <v>298</v>
      </c>
      <c r="P8" s="418"/>
      <c r="Q8" s="418"/>
      <c r="R8" s="418"/>
      <c r="S8" s="418"/>
      <c r="T8" s="418"/>
      <c r="U8" s="8"/>
      <c r="V8" s="418" t="s">
        <v>297</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6" si="0">F11</f>
        <v>1</v>
      </c>
      <c r="B11" s="61" t="s">
        <v>406</v>
      </c>
      <c r="C11" s="343" t="s">
        <v>224</v>
      </c>
      <c r="D11" s="249">
        <v>5634</v>
      </c>
      <c r="E11" s="15">
        <f t="shared" ref="E11:E16" si="1">IF(B11="","",M11+T11+AA11+AH11+AO11)</f>
        <v>4</v>
      </c>
      <c r="F11" s="16">
        <f t="shared" ref="F11:F16" si="2">IF(B11="","",RANK(E11,E$11:E$31,1))</f>
        <v>1</v>
      </c>
      <c r="G11" s="8">
        <f t="shared" ref="G11:G16" si="3">IF(H$8="","",IF($B11="","",INDEX(PMNumb,MATCH($C11,Boats,0),MATCH(H$8,Windspd,0))))</f>
        <v>90.4</v>
      </c>
      <c r="H11" s="62">
        <f>IF($B11="","",TIME(I11,J11,K11))</f>
        <v>1.4212962962962962E-2</v>
      </c>
      <c r="I11" s="65"/>
      <c r="J11" s="65">
        <v>20</v>
      </c>
      <c r="K11" s="65">
        <v>28</v>
      </c>
      <c r="L11" s="34">
        <f t="shared" ref="L11:L16" si="4">IF(OR(H11="DNS",H11="DNF",H11="DSQ",H11="DNC",H11="OCS"),"",IF(H$9="","",IF($B11="","",(H11/(G11/100)))))</f>
        <v>1.5722304162569648E-2</v>
      </c>
      <c r="M11" s="35">
        <f t="shared" ref="M11:M16" si="5">IF(OR(H11="DNS",H11="DNF",H11="DSQ",H11="DNC",H11="OCS"),(COUNTA($B$11:$B$31)+1),IF(H$8="",0,IF($B11="","",RANK(L11,L$11:L$31,1))))</f>
        <v>2</v>
      </c>
      <c r="N11" s="57">
        <f t="shared" ref="N11:N16" si="6">IF(O$8="","",IF($B11="","",INDEX(PMNumb,MATCH($C11,Boats,0),MATCH(O$8,Windspd,0))))</f>
        <v>90.4</v>
      </c>
      <c r="O11" s="62">
        <f>IF($B11="","",TIME(P11,Q11,R11))</f>
        <v>1.3414351851851851E-2</v>
      </c>
      <c r="P11" s="65"/>
      <c r="Q11" s="65">
        <v>19</v>
      </c>
      <c r="R11" s="65">
        <v>19</v>
      </c>
      <c r="S11" s="34">
        <f t="shared" ref="S11:S16" si="7">IF(OR(O11="DNS",O11="DNF",O11="DSQ",O11="DNC",O11="OCS"),"",IF(O$9="","",IF($B11="","",(O11/(N11/100)))))</f>
        <v>1.4838884791871516E-2</v>
      </c>
      <c r="T11" s="35">
        <f t="shared" ref="T11:T16" si="8">IF(OR(O11="DNS",O11="DNF",O11="DSQ",O11="DNC",O11="OCS"),(COUNTA($B$11:$B$31)+1),IF(O$8="",0,IF($B11="","",RANK(S11,S$11:S$31,1))))</f>
        <v>1</v>
      </c>
      <c r="U11" s="57">
        <f t="shared" ref="U11:U16" si="9">IF(V$8="","",IF($B11="","",INDEX(PMNumb,MATCH($C11,Boats,0),MATCH(V$8,Windspd,0))))</f>
        <v>90.4</v>
      </c>
      <c r="V11" s="62">
        <f>IF($B11="","",TIME(W11,X11,Y11))</f>
        <v>1.7789351851851851E-2</v>
      </c>
      <c r="W11" s="65"/>
      <c r="X11" s="65">
        <v>25</v>
      </c>
      <c r="Y11" s="65">
        <v>37</v>
      </c>
      <c r="Z11" s="34">
        <f t="shared" ref="Z11:Z16" si="10">IF(OR(V11="DNS",V11="DNF",V11="DSQ",V11="DNC",V11="OCS"),"",IF(V$9="","",IF($B11="","",(V11/(U11/100)))))</f>
        <v>1.9678486561783021E-2</v>
      </c>
      <c r="AA11" s="35">
        <f t="shared" ref="AA11:AA16" si="11">IF(OR(V11="DNS",V11="DNF",V11="DSQ",V11="DNC",V11="OCS"),(COUNTA($B$11:$B$31)+1),IF(V$8="",0,IF($B11="","",RANK(Z11,Z$11:Z$31,1))))</f>
        <v>1</v>
      </c>
      <c r="AB11" s="57">
        <f t="shared" ref="AB11:AB16" si="12">IF(AC$8="","",IF($B11="","",INDEX(PMNumb,MATCH($C11,Boats,0),MATCH(AC$8,Windspd,0))))</f>
        <v>89.6</v>
      </c>
      <c r="AC11" s="62"/>
      <c r="AD11" s="65"/>
      <c r="AE11" s="65"/>
      <c r="AF11" s="65"/>
      <c r="AG11" s="34"/>
      <c r="AH11" s="35"/>
      <c r="AI11" s="57"/>
      <c r="AJ11" s="62"/>
      <c r="AK11" s="65"/>
      <c r="AL11" s="65"/>
      <c r="AM11" s="65"/>
      <c r="AN11" s="34"/>
      <c r="AO11" s="35"/>
      <c r="AR11" s="13" t="str">
        <f t="shared" ref="AR11:AT16" si="13">IF($B11="","",B11)</f>
        <v>Bill Massey</v>
      </c>
      <c r="AS11" s="13" t="str">
        <f t="shared" si="13"/>
        <v>FSCT</v>
      </c>
      <c r="AT11" s="13">
        <f t="shared" si="13"/>
        <v>5634</v>
      </c>
      <c r="AU11" s="22">
        <f t="shared" ref="AU11:AU16" si="14">IF($B11="","",IF(M11&gt;0,IF(OR(H11="DNS",H11="DSQ",H11="DNC",H11="OCS"),0,IF(H11="DNF",1,(COUNTIF($H$11:$H$31,"=DNF")+COUNT($L$11:$L$31))-M11+1)),0))</f>
        <v>5</v>
      </c>
      <c r="AV11" s="22">
        <f t="shared" ref="AV11:AV16" si="15">IF($B11="","",IF(T11&gt;0,IF(OR(O11="DNS",O11="DSQ",O11="DNC",O11="OCS"),0,IF(O11="DNF",1,(COUNTIF($O$11:$O$31,"=DNF")+COUNT($S$11:$S$31)-T11+1))),0))</f>
        <v>3</v>
      </c>
      <c r="AW11" s="22">
        <f t="shared" ref="AW11:AW16" si="16">IF($B11="","",IF(AA11&gt;0,IF(OR(V11="DNS",V11="DSQ",V11="DNC",V11="OCS"),0,IF(V11="DNF",1,(COUNTIF($V$11:$V$31,"=DNF")+COUNT($Z$11:$Z$31))-AA11+1)),0))</f>
        <v>3</v>
      </c>
      <c r="AX11" s="22">
        <f t="shared" ref="AX11:AX16" si="17">IF($B11="","",IF(AH11&gt;0,IF(OR(AC11="DNS",AC11="DSQ",AC11="DNC",AC11="OCS"),0,IF(AC11="DNF",1,(COUNTIF($AC$11:$AC$31,"=DNF")+COUNT($AG$11:$AG$31))-AH11+1)),0))</f>
        <v>0</v>
      </c>
      <c r="AY11" s="22">
        <f t="shared" ref="AY11:AY16" si="18">IF($B11="","",IF(AO11&gt;0,IF(OR(AJ11="DNS",AJ11="DSQ",AJ11="DNC",AJ11="OCS"),0,IF(AJ11="DNF",1,(COUNTIF($AJ$11:$AJ$31,"=DNF")+COUNT($AN$11:$AN$31))-AO11+1)),0))</f>
        <v>0</v>
      </c>
      <c r="BA11" s="13" t="str">
        <f t="shared" ref="BA11:BC16" si="19">IF($B11="","",B11)</f>
        <v>Bill Massey</v>
      </c>
      <c r="BB11" s="13" t="str">
        <f t="shared" si="19"/>
        <v>FSCT</v>
      </c>
      <c r="BC11" s="13">
        <f t="shared" si="19"/>
        <v>5634</v>
      </c>
      <c r="BD11" s="66" t="str">
        <f t="shared" ref="BD11:BD16" si="20">IF($C11="TH",H11,"")</f>
        <v/>
      </c>
      <c r="BE11" s="22" t="str">
        <f t="shared" ref="BE11:BE16" si="21">IF(M11&gt;0,IF($C11="TH",IF(OR(BD11="DNS",BD11="DNF",BD11="DSQ",BD11="DNC",BD11="OCS"),(COUNTIF($C$11:$C$31,"=TH")+1),IF(H$8="",0,IF($B11="","",RANK(BD11,BD$11:BD$31,1)))),""),"")</f>
        <v/>
      </c>
      <c r="BF11" s="22" t="str">
        <f t="shared" ref="BF11:BF16" si="22">IF(BE11="","",IF($C11="TH",IF($B11="","",IF(BE11&gt;0,IF(OR(BD11="DNS",BD11="DSQ",BD11="DNC",BD11="OCS"),0,IF(BD11="DNF",1,(COUNTIF($BD$11:$BD$31,"=DNF")+COUNT($BD$11:$BD$31))-BE11+1)),0)),""))</f>
        <v/>
      </c>
      <c r="BG11" s="66" t="str">
        <f t="shared" ref="BG11:BG16" si="23">IF($C11="TH",O11,"")</f>
        <v/>
      </c>
      <c r="BH11" s="22" t="str">
        <f t="shared" ref="BH11:BH16" si="24">IF(T11&gt;0,IF($C11="TH",IF(OR(BG11="DNS",BG11="DNF",BG11="DSQ",BG11="DNC",BG11="OCS"),(COUNTIF($C$11:$C$31,"=TH")+1),IF(O$8="",0,IF($B11="","",RANK(BG11,BG$11:BG$31,1)))),""),"")</f>
        <v/>
      </c>
      <c r="BI11" s="22" t="str">
        <f t="shared" ref="BI11:BI16" si="25">IF(BH11="","",IF($C11="TH",IF($B11="","",IF(BH11&gt;0,IF(OR(BG11="DNS",BG11="DSQ",BG11="DNC",BG11="OCS"),0,IF(BG11="DNF",1,(COUNTIF($BG$11:$BG$31,"=DNF")+COUNT($BG$11:$BG$31))-BH11+1)),0)),""))</f>
        <v/>
      </c>
      <c r="BJ11" s="66" t="str">
        <f t="shared" ref="BJ11:BJ16" si="26">IF($C11="TH",V11,"")</f>
        <v/>
      </c>
      <c r="BK11" s="22" t="str">
        <f t="shared" ref="BK11:BK16" si="27">IF(AA11&gt;0,IF($C11="TH",IF(OR(BJ11="DNS",BJ11="DNF",BJ11="DSQ",BJ11="DNC",BJ11="OCS"),(COUNTIF($C$11:$C$31,"=TH")+1),IF(V$8="",0,IF($B11="","",RANK(BJ11,BJ$11:BJ$31,1)))),""),"")</f>
        <v/>
      </c>
      <c r="BL11" s="22" t="str">
        <f t="shared" ref="BL11:BL16" si="28">IF(BK11="","",IF($C11="TH",IF($B11="","",IF(BK11&gt;0,IF(OR(BJ11="DNS",BJ11="DSQ",BJ11="DNC",BJ11="OCS"),0,IF(BJ11="DNF",1,(COUNTIF($BJ$11:$BJ$31,"=DNF")+COUNT($BJ$11:$BJ$31))-BK11+1)),0)),""))</f>
        <v/>
      </c>
      <c r="BM11" s="66" t="str">
        <f t="shared" ref="BM11:BM16" si="29">IF($C11="TH",AC11,"")</f>
        <v/>
      </c>
      <c r="BN11" s="22" t="str">
        <f t="shared" ref="BN11:BN16" si="30">IF(AH11&gt;0,IF($C11="TH",IF(OR(BM11="DNS",BM11="DNF",BM11="DSQ",BM11="DNC",BM11="OCS"),(COUNTIF($C$11:$C$31,"=TH")+1),IF(AC$8="",0,IF($B11="","",RANK(BM11,BM$11:BM$31,1)))),""),"")</f>
        <v/>
      </c>
      <c r="BO11" s="22" t="str">
        <f t="shared" ref="BO11:BO16" si="31">IF(BN11="","",IF($C11="TH",IF($B11="","",IF(BN11&gt;0,IF(OR(BM11="DNS",BM11="DSQ",BM11="DNC",BM11="OCS"),0,IF(BM11="DNF",1,(COUNTIF($BM$11:$BM$31,"=DNF")+COUNT($BM$11:$BM$31))-BN11+1)),0)),""))</f>
        <v/>
      </c>
      <c r="BP11" s="66" t="str">
        <f t="shared" ref="BP11:BP16" si="32">IF($C11="TH",AJ11,"")</f>
        <v/>
      </c>
      <c r="BQ11" s="22" t="str">
        <f t="shared" ref="BQ11:BQ16" si="33">IF(AO11&gt;0,IF($C11="TH",IF(OR(BP11="DNS",BP11="DNF",BP11="DSQ",BP11="DNC",BP11="OCS"),(COUNTIF($C$11:$C$31,"=TH")+1),IF(AJ$8="",0,IF($B11="","",RANK(BP11,BP$11:BP$31,1)))),""),"")</f>
        <v/>
      </c>
      <c r="BR11" s="22" t="str">
        <f t="shared" ref="BR11:BR16" si="34">IF(BQ11="","",IF($C11="TH",IF($B11="","",IF(BQ11&gt;0,IF(OR(BP11="DNS",BP11="DSQ",BP11="DNC",BP11="OCS"),0,IF(BP11="DNF",1,(COUNTIF($BP$11:$BP$31,"=DNF")+COUNT($BP$11:$BP$31))-BQ11+1)),0)),""))</f>
        <v/>
      </c>
      <c r="BT11" s="13" t="str">
        <f t="shared" ref="BT11:BV16" si="35">IF($B11="","",B11)</f>
        <v>Bill Massey</v>
      </c>
      <c r="BU11" s="13" t="str">
        <f t="shared" si="35"/>
        <v>FSCT</v>
      </c>
      <c r="BV11" s="13">
        <f t="shared" si="35"/>
        <v>5634</v>
      </c>
      <c r="BW11" s="66">
        <f t="shared" ref="BW11:BW16" si="36">IF($C11="FSCT",H11,"")</f>
        <v>1.4212962962962962E-2</v>
      </c>
      <c r="BX11" s="22">
        <f t="shared" ref="BX11:BX16" si="37">IF(M11&gt;0,IF($C11="FSCT",IF(OR(BW11="DNS",BW11="DNF",BW11="DSQ",BW11="DNC",BW11="OCS"),(COUNTIF($C$11:$C$31,"=FSCT")+1),IF(H$8="",0,IF($B11="","",RANK(BW11,BW$11:BW$31,1)))),""),"")</f>
        <v>1</v>
      </c>
      <c r="BY11" s="22">
        <f t="shared" ref="BY11:BY16" si="38">IF(BX11="","",IF($C11="FSCT",IF($B11="","",IF(BX11&gt;0,IF(OR(BW11="DNS",BW11="DSQ",BW11="DNC",BW11="OCS"),0,IF(BW11="DNF",1,(COUNTIF($BW$11:$BW$31,"=DNF")+COUNT($BW$11:$BW$31))-BX11+1)),0)),""))</f>
        <v>5</v>
      </c>
      <c r="BZ11" s="66">
        <f t="shared" ref="BZ11:BZ16" si="39">IF($C11="FSCT",O11,"")</f>
        <v>1.3414351851851851E-2</v>
      </c>
      <c r="CA11" s="22">
        <f t="shared" ref="CA11:CA16" si="40">IF(T11&gt;0,IF($C11="FSCT",IF(OR(BZ11="DNS",BZ11="DNF",BZ11="DSQ",BZ11="DNC",BZ11="OCS"),(COUNTIF($C$11:$C$31,"=FSCT")+1),IF(O$8="",0,IF($B11="","",RANK(BZ11,BZ$11:BZ$31,1)))),""),"")</f>
        <v>1</v>
      </c>
      <c r="CB11" s="22">
        <f t="shared" ref="CB11:CB16" si="41">IF(CA11="","",IF($C11="FSCT",IF($B11="","",IF(CA11&gt;0,IF(OR(BZ11="DNS",BZ11="DSQ",BZ11="DNC",BZ11="OCS"),0,IF(BZ11="DNF",1,(COUNTIF($BZ$11:$BZ$31,"=DNF")+COUNT($BZ$11:$BZ$31))-CA11+1)),0)),""))</f>
        <v>3</v>
      </c>
      <c r="CC11" s="66">
        <f t="shared" ref="CC11:CC16" si="42">IF($C11="FSCT",V11,"")</f>
        <v>1.7789351851851851E-2</v>
      </c>
      <c r="CD11" s="22">
        <f t="shared" ref="CD11:CD16" si="43">IF(AA11&gt;0,IF($C11="FSCT",IF(OR(CC11="DNS",CC11="DNF",CC11="DSQ",CC11="DNC",CC11="OCS"),(COUNTIF($C$11:$C$31,"=FSCT")+1),IF(V$8="",0,IF($B11="","",RANK(CC11,CC$11:CC$31,1)))),""),"")</f>
        <v>1</v>
      </c>
      <c r="CE11" s="22">
        <f t="shared" ref="CE11:CE16" si="44">IF(CD11="","",IF($C11="FSCT",IF($B11="","",IF(CD11&gt;0,IF(OR(CC11="DNS",CC11="DSQ",CC11="DNC",CC11="OCS"),0,IF(CC11="DNF",1,(COUNTIF($CC$11:$CC$31,"=DNF")+COUNT($CC$11:$CC$31))-CD11+1)),0)),""))</f>
        <v>3</v>
      </c>
      <c r="CF11" s="66">
        <f t="shared" ref="CF11:CF16" si="45">IF($C11="FSCT",AC11,"")</f>
        <v>0</v>
      </c>
      <c r="CG11" s="22" t="str">
        <f t="shared" ref="CG11:CG16" si="46">IF(AH11&gt;0,IF($C11="FSCT",IF(OR(CF11="DNS",CF11="DNF",CF11="DSQ",CF11="DNC",CF11="OCS"),(COUNTIF($C$11:$C$31,"=FSCT")+1),IF(AC$8="",0,IF($B11="","",RANK(CF11,CF$11:CF$31,1)))),""),"")</f>
        <v/>
      </c>
      <c r="CH11" s="22" t="str">
        <f t="shared" ref="CH11:CH16" si="47">IF(CG11="","",IF($C11="FSCT",IF($B11="","",IF(CG11&gt;0,IF(OR(CF11="DNS",CF11="DSQ",CF11="DNC",CF11="OCS"),0,IF(CF11="DNF",1,(COUNTIF($CF$11:$CF$31,"=DNF")+COUNT($CF$11:$CF$31))-CG11+1)),0)),""))</f>
        <v/>
      </c>
      <c r="CI11" s="66">
        <f t="shared" ref="CI11:CI16" si="48">IF($C11="FSCT",AJ11,"")</f>
        <v>0</v>
      </c>
      <c r="CJ11" s="22" t="str">
        <f t="shared" ref="CJ11:CJ16" si="49">IF(AO11&gt;0,IF($C11="FSCT",IF(OR(CI11="DNS",CI11="DNF",CI11="DSQ",CI11="DNC",CI11="OCS"),(COUNTIF($C$11:$C$31,"=FSCT")+1),IF(AJ$8="",0,IF($B11="","",RANK(CI11,CI$11:CI$31,1)))),""),"")</f>
        <v/>
      </c>
      <c r="CK11" s="22" t="str">
        <f t="shared" ref="CK11:CK16" si="50">IF(CJ11="","",IF($C11="FSCT",IF($B11="","",IF(CJ11&gt;0,IF(OR(CI11="DNS",CI11="DSQ",CI11="DNC",CI11="OCS"),0,IF(CI11="DNF",1,(COUNTIF($CI$11:$CI$31,"=DNF")+COUNT($CI$11:$CI$31))-CJ11+1)),0)),""))</f>
        <v/>
      </c>
    </row>
    <row r="12" spans="1:89" ht="15" customHeight="1" x14ac:dyDescent="0.2">
      <c r="A12" s="252">
        <f t="shared" si="0"/>
        <v>2</v>
      </c>
      <c r="B12" s="61" t="s">
        <v>782</v>
      </c>
      <c r="C12" s="343" t="s">
        <v>224</v>
      </c>
      <c r="D12" s="249">
        <v>4377</v>
      </c>
      <c r="E12" s="15">
        <f t="shared" si="1"/>
        <v>7</v>
      </c>
      <c r="F12" s="16">
        <f t="shared" si="2"/>
        <v>2</v>
      </c>
      <c r="G12" s="8">
        <f t="shared" si="3"/>
        <v>90.4</v>
      </c>
      <c r="H12" s="62">
        <f>IF($B12="","",TIME(I12,J12,K12))</f>
        <v>1.6712962962962961E-2</v>
      </c>
      <c r="I12" s="65"/>
      <c r="J12" s="65">
        <v>24</v>
      </c>
      <c r="K12" s="65">
        <v>4</v>
      </c>
      <c r="L12" s="34">
        <f t="shared" si="4"/>
        <v>1.8487790888233362E-2</v>
      </c>
      <c r="M12" s="35">
        <f t="shared" si="5"/>
        <v>3</v>
      </c>
      <c r="N12" s="57">
        <f t="shared" si="6"/>
        <v>90.4</v>
      </c>
      <c r="O12" s="62">
        <f>IF($B12="","",TIME(P12,Q12,R12))</f>
        <v>1.3865740740740739E-2</v>
      </c>
      <c r="P12" s="65"/>
      <c r="Q12" s="65">
        <v>19</v>
      </c>
      <c r="R12" s="65">
        <v>58</v>
      </c>
      <c r="S12" s="34">
        <f t="shared" si="7"/>
        <v>1.5338208784005242E-2</v>
      </c>
      <c r="T12" s="35">
        <f t="shared" si="8"/>
        <v>2</v>
      </c>
      <c r="U12" s="57">
        <f t="shared" si="9"/>
        <v>90.4</v>
      </c>
      <c r="V12" s="62">
        <f>IF($B12="","",TIME(W12,X12,Y12))</f>
        <v>1.7997685185185186E-2</v>
      </c>
      <c r="W12" s="65"/>
      <c r="X12" s="65">
        <v>25</v>
      </c>
      <c r="Y12" s="65">
        <v>55</v>
      </c>
      <c r="Z12" s="34">
        <f t="shared" si="10"/>
        <v>1.9908943788921666E-2</v>
      </c>
      <c r="AA12" s="35">
        <f t="shared" si="11"/>
        <v>2</v>
      </c>
      <c r="AB12" s="57">
        <f t="shared" si="12"/>
        <v>89.6</v>
      </c>
      <c r="AC12" s="62"/>
      <c r="AD12" s="65"/>
      <c r="AE12" s="65"/>
      <c r="AF12" s="65"/>
      <c r="AG12" s="34"/>
      <c r="AH12" s="35"/>
      <c r="AI12" s="57"/>
      <c r="AJ12" s="62"/>
      <c r="AK12" s="65"/>
      <c r="AL12" s="65"/>
      <c r="AM12" s="65"/>
      <c r="AN12" s="34"/>
      <c r="AO12" s="35"/>
      <c r="AR12" s="13" t="str">
        <f t="shared" si="13"/>
        <v>Dave Hackney</v>
      </c>
      <c r="AS12" s="13" t="str">
        <f t="shared" si="13"/>
        <v>FSCT</v>
      </c>
      <c r="AT12" s="13">
        <f t="shared" si="13"/>
        <v>4377</v>
      </c>
      <c r="AU12" s="22">
        <f t="shared" si="14"/>
        <v>4</v>
      </c>
      <c r="AV12" s="22">
        <f t="shared" si="15"/>
        <v>2</v>
      </c>
      <c r="AW12" s="22">
        <f t="shared" si="16"/>
        <v>2</v>
      </c>
      <c r="AX12" s="22">
        <f t="shared" si="17"/>
        <v>0</v>
      </c>
      <c r="AY12" s="22">
        <f t="shared" si="18"/>
        <v>0</v>
      </c>
      <c r="BA12" s="13" t="str">
        <f t="shared" si="19"/>
        <v>Dave Hackney</v>
      </c>
      <c r="BB12" s="13" t="str">
        <f t="shared" si="19"/>
        <v>FSCT</v>
      </c>
      <c r="BC12" s="13">
        <f t="shared" si="19"/>
        <v>4377</v>
      </c>
      <c r="BD12" s="66" t="str">
        <f t="shared" si="20"/>
        <v/>
      </c>
      <c r="BE12" s="22" t="str">
        <f t="shared" si="21"/>
        <v/>
      </c>
      <c r="BF12" s="22" t="str">
        <f t="shared" si="22"/>
        <v/>
      </c>
      <c r="BG12" s="66" t="str">
        <f t="shared" si="23"/>
        <v/>
      </c>
      <c r="BH12" s="22" t="str">
        <f t="shared" si="24"/>
        <v/>
      </c>
      <c r="BI12" s="22" t="str">
        <f t="shared" si="25"/>
        <v/>
      </c>
      <c r="BJ12" s="66" t="str">
        <f t="shared" si="26"/>
        <v/>
      </c>
      <c r="BK12" s="22" t="str">
        <f t="shared" si="27"/>
        <v/>
      </c>
      <c r="BL12" s="22" t="str">
        <f t="shared" si="28"/>
        <v/>
      </c>
      <c r="BM12" s="66" t="str">
        <f t="shared" si="29"/>
        <v/>
      </c>
      <c r="BN12" s="22" t="str">
        <f t="shared" si="30"/>
        <v/>
      </c>
      <c r="BO12" s="22" t="str">
        <f t="shared" si="31"/>
        <v/>
      </c>
      <c r="BP12" s="66" t="str">
        <f t="shared" si="32"/>
        <v/>
      </c>
      <c r="BQ12" s="22" t="str">
        <f t="shared" si="33"/>
        <v/>
      </c>
      <c r="BR12" s="22" t="str">
        <f t="shared" si="34"/>
        <v/>
      </c>
      <c r="BT12" s="13" t="str">
        <f t="shared" si="35"/>
        <v>Dave Hackney</v>
      </c>
      <c r="BU12" s="13" t="str">
        <f t="shared" si="35"/>
        <v>FSCT</v>
      </c>
      <c r="BV12" s="13">
        <f t="shared" si="35"/>
        <v>4377</v>
      </c>
      <c r="BW12" s="66">
        <f t="shared" si="36"/>
        <v>1.6712962962962961E-2</v>
      </c>
      <c r="BX12" s="22">
        <f t="shared" si="37"/>
        <v>2</v>
      </c>
      <c r="BY12" s="22">
        <f t="shared" si="38"/>
        <v>4</v>
      </c>
      <c r="BZ12" s="66">
        <f t="shared" si="39"/>
        <v>1.3865740740740739E-2</v>
      </c>
      <c r="CA12" s="22">
        <f t="shared" si="40"/>
        <v>2</v>
      </c>
      <c r="CB12" s="22">
        <f t="shared" si="41"/>
        <v>2</v>
      </c>
      <c r="CC12" s="66">
        <f t="shared" si="42"/>
        <v>1.7997685185185186E-2</v>
      </c>
      <c r="CD12" s="22">
        <f t="shared" si="43"/>
        <v>2</v>
      </c>
      <c r="CE12" s="22">
        <f t="shared" si="44"/>
        <v>2</v>
      </c>
      <c r="CF12" s="66">
        <f t="shared" si="45"/>
        <v>0</v>
      </c>
      <c r="CG12" s="22" t="str">
        <f t="shared" si="46"/>
        <v/>
      </c>
      <c r="CH12" s="22" t="str">
        <f t="shared" si="47"/>
        <v/>
      </c>
      <c r="CI12" s="66">
        <f t="shared" si="48"/>
        <v>0</v>
      </c>
      <c r="CJ12" s="22" t="str">
        <f t="shared" si="49"/>
        <v/>
      </c>
      <c r="CK12" s="22" t="str">
        <f t="shared" si="50"/>
        <v/>
      </c>
    </row>
    <row r="13" spans="1:89" ht="15" customHeight="1" x14ac:dyDescent="0.2">
      <c r="A13" s="252">
        <f t="shared" si="0"/>
        <v>3</v>
      </c>
      <c r="B13" s="61" t="s">
        <v>440</v>
      </c>
      <c r="C13" s="344" t="s">
        <v>224</v>
      </c>
      <c r="D13" s="249">
        <v>4851</v>
      </c>
      <c r="E13" s="15">
        <f t="shared" si="1"/>
        <v>11</v>
      </c>
      <c r="F13" s="16">
        <f t="shared" si="2"/>
        <v>3</v>
      </c>
      <c r="G13" s="8">
        <f t="shared" si="3"/>
        <v>90.4</v>
      </c>
      <c r="H13" s="62">
        <f>IF($B13="","",TIME(I13,J13,K13))</f>
        <v>1.9907407407407408E-2</v>
      </c>
      <c r="I13" s="65"/>
      <c r="J13" s="65">
        <v>28</v>
      </c>
      <c r="K13" s="65">
        <v>40</v>
      </c>
      <c r="L13" s="34">
        <f t="shared" si="4"/>
        <v>2.2021468371025893E-2</v>
      </c>
      <c r="M13" s="35">
        <f t="shared" si="5"/>
        <v>5</v>
      </c>
      <c r="N13" s="57">
        <f t="shared" si="6"/>
        <v>90.4</v>
      </c>
      <c r="O13" s="62">
        <f>IF($B13="","",TIME(P13,Q13,R13))</f>
        <v>1.5833333333333335E-2</v>
      </c>
      <c r="P13" s="65"/>
      <c r="Q13" s="65">
        <v>22</v>
      </c>
      <c r="R13" s="65">
        <v>48</v>
      </c>
      <c r="S13" s="34">
        <f t="shared" si="7"/>
        <v>1.7514749262536874E-2</v>
      </c>
      <c r="T13" s="35">
        <f t="shared" si="8"/>
        <v>3</v>
      </c>
      <c r="U13" s="57">
        <f t="shared" si="9"/>
        <v>90.4</v>
      </c>
      <c r="V13" s="62">
        <f>IF($B13="","",TIME(W13,X13,Y13))</f>
        <v>1.8356481481481481E-2</v>
      </c>
      <c r="W13" s="65"/>
      <c r="X13" s="65">
        <v>26</v>
      </c>
      <c r="Y13" s="65">
        <v>26</v>
      </c>
      <c r="Z13" s="34">
        <f t="shared" si="10"/>
        <v>2.030584234677155E-2</v>
      </c>
      <c r="AA13" s="35">
        <f t="shared" si="11"/>
        <v>3</v>
      </c>
      <c r="AB13" s="57">
        <f t="shared" si="12"/>
        <v>89.6</v>
      </c>
      <c r="AC13" s="62"/>
      <c r="AD13" s="65"/>
      <c r="AE13" s="65"/>
      <c r="AF13" s="65"/>
      <c r="AG13" s="34"/>
      <c r="AH13" s="35"/>
      <c r="AI13" s="57"/>
      <c r="AJ13" s="62"/>
      <c r="AK13" s="65"/>
      <c r="AL13" s="65"/>
      <c r="AM13" s="65"/>
      <c r="AN13" s="34"/>
      <c r="AO13" s="35"/>
      <c r="AR13" s="13" t="str">
        <f t="shared" si="13"/>
        <v>Wayne Bucher</v>
      </c>
      <c r="AS13" s="13" t="str">
        <f t="shared" si="13"/>
        <v>FSCT</v>
      </c>
      <c r="AT13" s="13">
        <f t="shared" si="13"/>
        <v>4851</v>
      </c>
      <c r="AU13" s="22">
        <f t="shared" si="14"/>
        <v>2</v>
      </c>
      <c r="AV13" s="22">
        <f t="shared" si="15"/>
        <v>1</v>
      </c>
      <c r="AW13" s="22">
        <f t="shared" si="16"/>
        <v>1</v>
      </c>
      <c r="AX13" s="22">
        <f t="shared" si="17"/>
        <v>0</v>
      </c>
      <c r="AY13" s="22">
        <f t="shared" si="18"/>
        <v>0</v>
      </c>
      <c r="BA13" s="13" t="str">
        <f t="shared" si="19"/>
        <v>Wayne Bucher</v>
      </c>
      <c r="BB13" s="13" t="str">
        <f t="shared" si="19"/>
        <v>FSCT</v>
      </c>
      <c r="BC13" s="13">
        <f t="shared" si="19"/>
        <v>4851</v>
      </c>
      <c r="BD13" s="66" t="str">
        <f t="shared" si="20"/>
        <v/>
      </c>
      <c r="BE13" s="22" t="str">
        <f t="shared" si="21"/>
        <v/>
      </c>
      <c r="BF13" s="22" t="str">
        <f t="shared" si="22"/>
        <v/>
      </c>
      <c r="BG13" s="66" t="str">
        <f t="shared" si="23"/>
        <v/>
      </c>
      <c r="BH13" s="22" t="str">
        <f t="shared" si="24"/>
        <v/>
      </c>
      <c r="BI13" s="22" t="str">
        <f t="shared" si="25"/>
        <v/>
      </c>
      <c r="BJ13" s="66" t="str">
        <f t="shared" si="26"/>
        <v/>
      </c>
      <c r="BK13" s="22" t="str">
        <f t="shared" si="27"/>
        <v/>
      </c>
      <c r="BL13" s="22" t="str">
        <f t="shared" si="28"/>
        <v/>
      </c>
      <c r="BM13" s="66" t="str">
        <f t="shared" si="29"/>
        <v/>
      </c>
      <c r="BN13" s="22" t="str">
        <f t="shared" si="30"/>
        <v/>
      </c>
      <c r="BO13" s="22" t="str">
        <f t="shared" si="31"/>
        <v/>
      </c>
      <c r="BP13" s="66" t="str">
        <f t="shared" si="32"/>
        <v/>
      </c>
      <c r="BQ13" s="22" t="str">
        <f t="shared" si="33"/>
        <v/>
      </c>
      <c r="BR13" s="22" t="str">
        <f t="shared" si="34"/>
        <v/>
      </c>
      <c r="BT13" s="13" t="str">
        <f t="shared" si="35"/>
        <v>Wayne Bucher</v>
      </c>
      <c r="BU13" s="13" t="str">
        <f t="shared" si="35"/>
        <v>FSCT</v>
      </c>
      <c r="BV13" s="13">
        <f t="shared" si="35"/>
        <v>4851</v>
      </c>
      <c r="BW13" s="66">
        <f t="shared" si="36"/>
        <v>1.9907407407407408E-2</v>
      </c>
      <c r="BX13" s="22">
        <f t="shared" si="37"/>
        <v>4</v>
      </c>
      <c r="BY13" s="22">
        <f t="shared" si="38"/>
        <v>2</v>
      </c>
      <c r="BZ13" s="66">
        <f t="shared" si="39"/>
        <v>1.5833333333333335E-2</v>
      </c>
      <c r="CA13" s="22">
        <f t="shared" si="40"/>
        <v>3</v>
      </c>
      <c r="CB13" s="22">
        <f t="shared" si="41"/>
        <v>1</v>
      </c>
      <c r="CC13" s="66">
        <f t="shared" si="42"/>
        <v>1.8356481481481481E-2</v>
      </c>
      <c r="CD13" s="22">
        <f t="shared" si="43"/>
        <v>3</v>
      </c>
      <c r="CE13" s="22">
        <f t="shared" si="44"/>
        <v>1</v>
      </c>
      <c r="CF13" s="66">
        <f t="shared" si="45"/>
        <v>0</v>
      </c>
      <c r="CG13" s="22" t="str">
        <f t="shared" si="46"/>
        <v/>
      </c>
      <c r="CH13" s="22" t="str">
        <f t="shared" si="47"/>
        <v/>
      </c>
      <c r="CI13" s="66">
        <f t="shared" si="48"/>
        <v>0</v>
      </c>
      <c r="CJ13" s="22" t="str">
        <f t="shared" si="49"/>
        <v/>
      </c>
      <c r="CK13" s="22" t="str">
        <f t="shared" si="50"/>
        <v/>
      </c>
    </row>
    <row r="14" spans="1:89" ht="15" customHeight="1" x14ac:dyDescent="0.2">
      <c r="A14" s="252">
        <f t="shared" si="0"/>
        <v>4</v>
      </c>
      <c r="B14" s="61" t="s">
        <v>764</v>
      </c>
      <c r="C14" s="344" t="s">
        <v>83</v>
      </c>
      <c r="D14" s="249">
        <v>2644</v>
      </c>
      <c r="E14" s="15">
        <f t="shared" si="1"/>
        <v>15</v>
      </c>
      <c r="F14" s="16">
        <f t="shared" si="2"/>
        <v>4</v>
      </c>
      <c r="G14" s="8">
        <f t="shared" si="3"/>
        <v>83</v>
      </c>
      <c r="H14" s="62">
        <f>IF($B14="","",TIME(I14,J14,K14))</f>
        <v>1.3043981481481483E-2</v>
      </c>
      <c r="I14" s="65"/>
      <c r="J14" s="65">
        <v>18</v>
      </c>
      <c r="K14" s="65">
        <v>47</v>
      </c>
      <c r="L14" s="34">
        <f t="shared" si="4"/>
        <v>1.5715640339134317E-2</v>
      </c>
      <c r="M14" s="35">
        <f t="shared" si="5"/>
        <v>1</v>
      </c>
      <c r="N14" s="57">
        <f t="shared" si="6"/>
        <v>83</v>
      </c>
      <c r="O14" s="62" t="s">
        <v>815</v>
      </c>
      <c r="P14" s="65"/>
      <c r="Q14" s="65"/>
      <c r="R14" s="65"/>
      <c r="S14" s="34" t="str">
        <f t="shared" si="7"/>
        <v/>
      </c>
      <c r="T14" s="35">
        <f t="shared" si="8"/>
        <v>7</v>
      </c>
      <c r="U14" s="57">
        <f t="shared" si="9"/>
        <v>83</v>
      </c>
      <c r="V14" s="62" t="s">
        <v>815</v>
      </c>
      <c r="W14" s="65"/>
      <c r="X14" s="65"/>
      <c r="Y14" s="65"/>
      <c r="Z14" s="34" t="str">
        <f t="shared" si="10"/>
        <v/>
      </c>
      <c r="AA14" s="35">
        <f t="shared" si="11"/>
        <v>7</v>
      </c>
      <c r="AB14" s="57">
        <f t="shared" si="12"/>
        <v>83</v>
      </c>
      <c r="AC14" s="62"/>
      <c r="AD14" s="65"/>
      <c r="AE14" s="65"/>
      <c r="AF14" s="65"/>
      <c r="AG14" s="34"/>
      <c r="AH14" s="35"/>
      <c r="AI14" s="57"/>
      <c r="AJ14" s="62"/>
      <c r="AK14" s="65"/>
      <c r="AL14" s="65"/>
      <c r="AM14" s="65"/>
      <c r="AN14" s="34"/>
      <c r="AO14" s="35"/>
      <c r="AR14" s="13" t="str">
        <f t="shared" si="13"/>
        <v>Craig Hennecy</v>
      </c>
      <c r="AS14" s="13" t="str">
        <f t="shared" si="13"/>
        <v>TH</v>
      </c>
      <c r="AT14" s="13">
        <f t="shared" si="13"/>
        <v>2644</v>
      </c>
      <c r="AU14" s="22">
        <f t="shared" si="14"/>
        <v>6</v>
      </c>
      <c r="AV14" s="22">
        <f t="shared" si="15"/>
        <v>0</v>
      </c>
      <c r="AW14" s="22">
        <f t="shared" si="16"/>
        <v>0</v>
      </c>
      <c r="AX14" s="22">
        <f t="shared" si="17"/>
        <v>0</v>
      </c>
      <c r="AY14" s="22">
        <f t="shared" si="18"/>
        <v>0</v>
      </c>
      <c r="BA14" s="13" t="str">
        <f t="shared" si="19"/>
        <v>Craig Hennecy</v>
      </c>
      <c r="BB14" s="13" t="str">
        <f t="shared" si="19"/>
        <v>TH</v>
      </c>
      <c r="BC14" s="13">
        <f t="shared" si="19"/>
        <v>2644</v>
      </c>
      <c r="BD14" s="66">
        <f t="shared" si="20"/>
        <v>1.3043981481481483E-2</v>
      </c>
      <c r="BE14" s="22">
        <f t="shared" si="21"/>
        <v>1</v>
      </c>
      <c r="BF14" s="22">
        <f t="shared" si="22"/>
        <v>1</v>
      </c>
      <c r="BG14" s="66" t="str">
        <f t="shared" si="23"/>
        <v>DNS</v>
      </c>
      <c r="BH14" s="22">
        <f t="shared" si="24"/>
        <v>2</v>
      </c>
      <c r="BI14" s="22">
        <f t="shared" si="25"/>
        <v>0</v>
      </c>
      <c r="BJ14" s="66" t="str">
        <f t="shared" si="26"/>
        <v>DNS</v>
      </c>
      <c r="BK14" s="22">
        <f t="shared" si="27"/>
        <v>2</v>
      </c>
      <c r="BL14" s="22">
        <f t="shared" si="28"/>
        <v>0</v>
      </c>
      <c r="BM14" s="66">
        <f t="shared" si="29"/>
        <v>0</v>
      </c>
      <c r="BN14" s="22" t="str">
        <f t="shared" si="30"/>
        <v/>
      </c>
      <c r="BO14" s="22" t="str">
        <f t="shared" si="31"/>
        <v/>
      </c>
      <c r="BP14" s="66">
        <f t="shared" si="32"/>
        <v>0</v>
      </c>
      <c r="BQ14" s="22" t="str">
        <f t="shared" si="33"/>
        <v/>
      </c>
      <c r="BR14" s="22" t="str">
        <f t="shared" si="34"/>
        <v/>
      </c>
      <c r="BT14" s="13" t="str">
        <f t="shared" si="35"/>
        <v>Craig Hennecy</v>
      </c>
      <c r="BU14" s="13" t="str">
        <f t="shared" si="35"/>
        <v>TH</v>
      </c>
      <c r="BV14" s="13">
        <f t="shared" si="35"/>
        <v>2644</v>
      </c>
      <c r="BW14" s="66" t="str">
        <f t="shared" si="36"/>
        <v/>
      </c>
      <c r="BX14" s="22" t="str">
        <f t="shared" si="37"/>
        <v/>
      </c>
      <c r="BY14" s="22" t="str">
        <f t="shared" si="38"/>
        <v/>
      </c>
      <c r="BZ14" s="66" t="str">
        <f t="shared" si="39"/>
        <v/>
      </c>
      <c r="CA14" s="22" t="str">
        <f t="shared" si="40"/>
        <v/>
      </c>
      <c r="CB14" s="22" t="str">
        <f t="shared" si="41"/>
        <v/>
      </c>
      <c r="CC14" s="66" t="str">
        <f t="shared" si="42"/>
        <v/>
      </c>
      <c r="CD14" s="22" t="str">
        <f t="shared" si="43"/>
        <v/>
      </c>
      <c r="CE14" s="22" t="str">
        <f t="shared" si="44"/>
        <v/>
      </c>
      <c r="CF14" s="66" t="str">
        <f t="shared" si="45"/>
        <v/>
      </c>
      <c r="CG14" s="22" t="str">
        <f t="shared" si="46"/>
        <v/>
      </c>
      <c r="CH14" s="22" t="str">
        <f t="shared" si="47"/>
        <v/>
      </c>
      <c r="CI14" s="66" t="str">
        <f t="shared" si="48"/>
        <v/>
      </c>
      <c r="CJ14" s="22" t="str">
        <f t="shared" si="49"/>
        <v/>
      </c>
      <c r="CK14" s="22" t="str">
        <f t="shared" si="50"/>
        <v/>
      </c>
    </row>
    <row r="15" spans="1:89" ht="15" customHeight="1" x14ac:dyDescent="0.2">
      <c r="A15" s="252">
        <f t="shared" si="0"/>
        <v>5</v>
      </c>
      <c r="B15" s="61" t="s">
        <v>680</v>
      </c>
      <c r="C15" s="345" t="s">
        <v>224</v>
      </c>
      <c r="D15" s="249">
        <v>4373</v>
      </c>
      <c r="E15" s="15">
        <f t="shared" si="1"/>
        <v>18</v>
      </c>
      <c r="F15" s="16">
        <f t="shared" si="2"/>
        <v>5</v>
      </c>
      <c r="G15" s="8">
        <f t="shared" si="3"/>
        <v>90.4</v>
      </c>
      <c r="H15" s="62">
        <f>IF($B15="","",TIME(I15,J15,K15))</f>
        <v>1.982638888888889E-2</v>
      </c>
      <c r="I15" s="65"/>
      <c r="J15" s="65">
        <v>28</v>
      </c>
      <c r="K15" s="65">
        <v>33</v>
      </c>
      <c r="L15" s="34">
        <f t="shared" si="4"/>
        <v>2.1931846116027533E-2</v>
      </c>
      <c r="M15" s="35">
        <f t="shared" si="5"/>
        <v>4</v>
      </c>
      <c r="N15" s="57">
        <f t="shared" si="6"/>
        <v>90.4</v>
      </c>
      <c r="O15" s="62" t="s">
        <v>815</v>
      </c>
      <c r="P15" s="65"/>
      <c r="Q15" s="65"/>
      <c r="R15" s="65"/>
      <c r="S15" s="34" t="str">
        <f t="shared" si="7"/>
        <v/>
      </c>
      <c r="T15" s="35">
        <f t="shared" si="8"/>
        <v>7</v>
      </c>
      <c r="U15" s="57">
        <f t="shared" si="9"/>
        <v>90.4</v>
      </c>
      <c r="V15" s="62" t="s">
        <v>815</v>
      </c>
      <c r="W15" s="65"/>
      <c r="X15" s="65"/>
      <c r="Y15" s="65"/>
      <c r="Z15" s="34" t="str">
        <f t="shared" si="10"/>
        <v/>
      </c>
      <c r="AA15" s="35">
        <f t="shared" si="11"/>
        <v>7</v>
      </c>
      <c r="AB15" s="57">
        <f t="shared" si="12"/>
        <v>89.6</v>
      </c>
      <c r="AC15" s="62"/>
      <c r="AD15" s="65"/>
      <c r="AE15" s="65"/>
      <c r="AF15" s="65"/>
      <c r="AG15" s="34"/>
      <c r="AH15" s="35"/>
      <c r="AI15" s="57"/>
      <c r="AJ15" s="62"/>
      <c r="AK15" s="65"/>
      <c r="AL15" s="65"/>
      <c r="AM15" s="65"/>
      <c r="AN15" s="34"/>
      <c r="AO15" s="35"/>
      <c r="AR15" s="13" t="str">
        <f t="shared" si="13"/>
        <v>John Ahearn</v>
      </c>
      <c r="AS15" s="13" t="str">
        <f t="shared" si="13"/>
        <v>FSCT</v>
      </c>
      <c r="AT15" s="13">
        <f t="shared" si="13"/>
        <v>4373</v>
      </c>
      <c r="AU15" s="22">
        <f t="shared" si="14"/>
        <v>3</v>
      </c>
      <c r="AV15" s="22">
        <f t="shared" si="15"/>
        <v>0</v>
      </c>
      <c r="AW15" s="22">
        <f t="shared" si="16"/>
        <v>0</v>
      </c>
      <c r="AX15" s="22">
        <f t="shared" si="17"/>
        <v>0</v>
      </c>
      <c r="AY15" s="22">
        <f t="shared" si="18"/>
        <v>0</v>
      </c>
      <c r="BA15" s="13" t="str">
        <f t="shared" si="19"/>
        <v>John Ahearn</v>
      </c>
      <c r="BB15" s="13" t="str">
        <f t="shared" si="19"/>
        <v>FSCT</v>
      </c>
      <c r="BC15" s="13">
        <f t="shared" si="19"/>
        <v>4373</v>
      </c>
      <c r="BD15" s="66" t="str">
        <f t="shared" si="20"/>
        <v/>
      </c>
      <c r="BE15" s="22" t="str">
        <f t="shared" si="21"/>
        <v/>
      </c>
      <c r="BF15" s="22" t="str">
        <f t="shared" si="22"/>
        <v/>
      </c>
      <c r="BG15" s="66" t="str">
        <f t="shared" si="23"/>
        <v/>
      </c>
      <c r="BH15" s="22" t="str">
        <f t="shared" si="24"/>
        <v/>
      </c>
      <c r="BI15" s="22" t="str">
        <f t="shared" si="25"/>
        <v/>
      </c>
      <c r="BJ15" s="66" t="str">
        <f t="shared" si="26"/>
        <v/>
      </c>
      <c r="BK15" s="22" t="str">
        <f t="shared" si="27"/>
        <v/>
      </c>
      <c r="BL15" s="22" t="str">
        <f t="shared" si="28"/>
        <v/>
      </c>
      <c r="BM15" s="66" t="str">
        <f t="shared" si="29"/>
        <v/>
      </c>
      <c r="BN15" s="22" t="str">
        <f t="shared" si="30"/>
        <v/>
      </c>
      <c r="BO15" s="22" t="str">
        <f t="shared" si="31"/>
        <v/>
      </c>
      <c r="BP15" s="66" t="str">
        <f t="shared" si="32"/>
        <v/>
      </c>
      <c r="BQ15" s="22" t="str">
        <f t="shared" si="33"/>
        <v/>
      </c>
      <c r="BR15" s="22" t="str">
        <f t="shared" si="34"/>
        <v/>
      </c>
      <c r="BT15" s="13" t="str">
        <f t="shared" si="35"/>
        <v>John Ahearn</v>
      </c>
      <c r="BU15" s="13" t="str">
        <f t="shared" si="35"/>
        <v>FSCT</v>
      </c>
      <c r="BV15" s="13">
        <f t="shared" si="35"/>
        <v>4373</v>
      </c>
      <c r="BW15" s="66">
        <f t="shared" si="36"/>
        <v>1.982638888888889E-2</v>
      </c>
      <c r="BX15" s="22">
        <f t="shared" si="37"/>
        <v>3</v>
      </c>
      <c r="BY15" s="22">
        <f t="shared" si="38"/>
        <v>3</v>
      </c>
      <c r="BZ15" s="66" t="str">
        <f t="shared" si="39"/>
        <v>DNS</v>
      </c>
      <c r="CA15" s="22">
        <f t="shared" si="40"/>
        <v>6</v>
      </c>
      <c r="CB15" s="22">
        <f t="shared" si="41"/>
        <v>0</v>
      </c>
      <c r="CC15" s="66" t="str">
        <f t="shared" si="42"/>
        <v>DNS</v>
      </c>
      <c r="CD15" s="22">
        <f t="shared" si="43"/>
        <v>6</v>
      </c>
      <c r="CE15" s="22">
        <f t="shared" si="44"/>
        <v>0</v>
      </c>
      <c r="CF15" s="66">
        <f t="shared" si="45"/>
        <v>0</v>
      </c>
      <c r="CG15" s="22" t="str">
        <f t="shared" si="46"/>
        <v/>
      </c>
      <c r="CH15" s="22" t="str">
        <f t="shared" si="47"/>
        <v/>
      </c>
      <c r="CI15" s="66">
        <f t="shared" si="48"/>
        <v>0</v>
      </c>
      <c r="CJ15" s="22" t="str">
        <f t="shared" si="49"/>
        <v/>
      </c>
      <c r="CK15" s="22" t="str">
        <f t="shared" si="50"/>
        <v/>
      </c>
    </row>
    <row r="16" spans="1:89" ht="15" customHeight="1" x14ac:dyDescent="0.2">
      <c r="A16" s="252">
        <f t="shared" si="0"/>
        <v>6</v>
      </c>
      <c r="B16" s="61" t="s">
        <v>1110</v>
      </c>
      <c r="C16" s="345" t="s">
        <v>224</v>
      </c>
      <c r="D16" s="249">
        <v>5541</v>
      </c>
      <c r="E16" s="15">
        <f t="shared" si="1"/>
        <v>21</v>
      </c>
      <c r="F16" s="16">
        <f t="shared" si="2"/>
        <v>6</v>
      </c>
      <c r="G16" s="8">
        <f t="shared" si="3"/>
        <v>90.4</v>
      </c>
      <c r="H16" s="62" t="s">
        <v>816</v>
      </c>
      <c r="I16" s="65"/>
      <c r="J16" s="65"/>
      <c r="K16" s="65"/>
      <c r="L16" s="34" t="str">
        <f t="shared" si="4"/>
        <v/>
      </c>
      <c r="M16" s="35">
        <f t="shared" si="5"/>
        <v>7</v>
      </c>
      <c r="N16" s="57">
        <f t="shared" si="6"/>
        <v>90.4</v>
      </c>
      <c r="O16" s="62" t="s">
        <v>815</v>
      </c>
      <c r="P16" s="65"/>
      <c r="Q16" s="65"/>
      <c r="R16" s="65"/>
      <c r="S16" s="34" t="str">
        <f t="shared" si="7"/>
        <v/>
      </c>
      <c r="T16" s="35">
        <f t="shared" si="8"/>
        <v>7</v>
      </c>
      <c r="U16" s="57">
        <f t="shared" si="9"/>
        <v>90.4</v>
      </c>
      <c r="V16" s="62" t="s">
        <v>815</v>
      </c>
      <c r="W16" s="65"/>
      <c r="X16" s="65"/>
      <c r="Y16" s="65"/>
      <c r="Z16" s="34" t="str">
        <f t="shared" si="10"/>
        <v/>
      </c>
      <c r="AA16" s="35">
        <f t="shared" si="11"/>
        <v>7</v>
      </c>
      <c r="AB16" s="57">
        <f t="shared" si="12"/>
        <v>89.6</v>
      </c>
      <c r="AC16" s="62"/>
      <c r="AD16" s="65"/>
      <c r="AE16" s="65"/>
      <c r="AF16" s="65"/>
      <c r="AG16" s="34"/>
      <c r="AH16" s="35"/>
      <c r="AI16" s="57"/>
      <c r="AJ16" s="62"/>
      <c r="AK16" s="65"/>
      <c r="AL16" s="65"/>
      <c r="AM16" s="65"/>
      <c r="AN16" s="34"/>
      <c r="AO16" s="35"/>
      <c r="AR16" s="13" t="str">
        <f t="shared" si="13"/>
        <v>Laura Jelks</v>
      </c>
      <c r="AS16" s="13" t="str">
        <f t="shared" si="13"/>
        <v>FSCT</v>
      </c>
      <c r="AT16" s="13">
        <f t="shared" si="13"/>
        <v>5541</v>
      </c>
      <c r="AU16" s="22">
        <f t="shared" si="14"/>
        <v>1</v>
      </c>
      <c r="AV16" s="22">
        <f t="shared" si="15"/>
        <v>0</v>
      </c>
      <c r="AW16" s="22">
        <f t="shared" si="16"/>
        <v>0</v>
      </c>
      <c r="AX16" s="22">
        <f t="shared" si="17"/>
        <v>0</v>
      </c>
      <c r="AY16" s="22">
        <f t="shared" si="18"/>
        <v>0</v>
      </c>
      <c r="BA16" s="13" t="str">
        <f t="shared" si="19"/>
        <v>Laura Jelks</v>
      </c>
      <c r="BB16" s="13" t="str">
        <f t="shared" si="19"/>
        <v>FSCT</v>
      </c>
      <c r="BC16" s="13">
        <f t="shared" si="19"/>
        <v>5541</v>
      </c>
      <c r="BD16" s="66" t="str">
        <f t="shared" si="20"/>
        <v/>
      </c>
      <c r="BE16" s="22" t="str">
        <f t="shared" si="21"/>
        <v/>
      </c>
      <c r="BF16" s="22" t="str">
        <f t="shared" si="22"/>
        <v/>
      </c>
      <c r="BG16" s="66" t="str">
        <f t="shared" si="23"/>
        <v/>
      </c>
      <c r="BH16" s="22" t="str">
        <f t="shared" si="24"/>
        <v/>
      </c>
      <c r="BI16" s="22" t="str">
        <f t="shared" si="25"/>
        <v/>
      </c>
      <c r="BJ16" s="66" t="str">
        <f t="shared" si="26"/>
        <v/>
      </c>
      <c r="BK16" s="22" t="str">
        <f t="shared" si="27"/>
        <v/>
      </c>
      <c r="BL16" s="22" t="str">
        <f t="shared" si="28"/>
        <v/>
      </c>
      <c r="BM16" s="66" t="str">
        <f t="shared" si="29"/>
        <v/>
      </c>
      <c r="BN16" s="22" t="str">
        <f t="shared" si="30"/>
        <v/>
      </c>
      <c r="BO16" s="22" t="str">
        <f t="shared" si="31"/>
        <v/>
      </c>
      <c r="BP16" s="66" t="str">
        <f t="shared" si="32"/>
        <v/>
      </c>
      <c r="BQ16" s="22" t="str">
        <f t="shared" si="33"/>
        <v/>
      </c>
      <c r="BR16" s="22" t="str">
        <f t="shared" si="34"/>
        <v/>
      </c>
      <c r="BT16" s="13" t="str">
        <f t="shared" si="35"/>
        <v>Laura Jelks</v>
      </c>
      <c r="BU16" s="13" t="str">
        <f t="shared" si="35"/>
        <v>FSCT</v>
      </c>
      <c r="BV16" s="13">
        <f t="shared" si="35"/>
        <v>5541</v>
      </c>
      <c r="BW16" s="66" t="str">
        <f t="shared" si="36"/>
        <v>DNF</v>
      </c>
      <c r="BX16" s="22">
        <f t="shared" si="37"/>
        <v>6</v>
      </c>
      <c r="BY16" s="22">
        <f t="shared" si="38"/>
        <v>1</v>
      </c>
      <c r="BZ16" s="66" t="str">
        <f t="shared" si="39"/>
        <v>DNS</v>
      </c>
      <c r="CA16" s="22">
        <f t="shared" si="40"/>
        <v>6</v>
      </c>
      <c r="CB16" s="22">
        <f t="shared" si="41"/>
        <v>0</v>
      </c>
      <c r="CC16" s="66" t="str">
        <f t="shared" si="42"/>
        <v>DNS</v>
      </c>
      <c r="CD16" s="22">
        <f t="shared" si="43"/>
        <v>6</v>
      </c>
      <c r="CE16" s="22">
        <f t="shared" si="44"/>
        <v>0</v>
      </c>
      <c r="CF16" s="66">
        <f t="shared" si="45"/>
        <v>0</v>
      </c>
      <c r="CG16" s="22" t="str">
        <f t="shared" si="46"/>
        <v/>
      </c>
      <c r="CH16" s="22" t="str">
        <f t="shared" si="47"/>
        <v/>
      </c>
      <c r="CI16" s="66">
        <f t="shared" si="48"/>
        <v>0</v>
      </c>
      <c r="CJ16" s="22" t="str">
        <f t="shared" si="49"/>
        <v/>
      </c>
      <c r="CK16" s="22" t="str">
        <f t="shared" si="50"/>
        <v/>
      </c>
    </row>
    <row r="17" spans="1:89" ht="15" customHeight="1" x14ac:dyDescent="0.2">
      <c r="A17" s="252" t="str">
        <f t="shared" ref="A17:A29" si="51">F17</f>
        <v/>
      </c>
      <c r="B17" s="61"/>
      <c r="C17" s="13"/>
      <c r="D17" s="14"/>
      <c r="E17" s="15" t="str">
        <f t="shared" ref="E17:E29" si="52">IF(B17="","",M17+T17+AA17+AH17+AO17)</f>
        <v/>
      </c>
      <c r="F17" s="16" t="str">
        <f t="shared" ref="F17:F31" si="53">IF(B17="","",RANK(E17,E$11:E$31,1))</f>
        <v/>
      </c>
      <c r="G17" s="8" t="str">
        <f t="shared" ref="G17:G31" si="54">IF(H$8="","",IF($B17="","",INDEX(PMNumb,MATCH($C17,Boats,0),MATCH(H$8,Windspd,0))))</f>
        <v/>
      </c>
      <c r="H17" s="62" t="str">
        <f t="shared" ref="H17:H29" si="55">IF($B17="","",TIME(I17,J17,K17))</f>
        <v/>
      </c>
      <c r="I17" s="65"/>
      <c r="J17" s="65"/>
      <c r="K17" s="65"/>
      <c r="L17" s="34" t="str">
        <f t="shared" ref="L17:L29" si="56">IF(OR(H17="DNS",H17="DNF",H17="DSQ",H17="DNC",H17="OCS"),"",IF(H$9="","",IF($B17="","",(H17/(G17/100)))))</f>
        <v/>
      </c>
      <c r="M17" s="35" t="str">
        <f t="shared" ref="M17:M31" si="57">IF(OR(H17="DNS",H17="DNF",H17="DSQ",H17="DNC",H17="OCS"),(COUNTA($B$11:$B$31)+1),IF(H$8="",0,IF($B17="","",RANK(L17,L$11:L$31,1))))</f>
        <v/>
      </c>
      <c r="N17" s="57" t="str">
        <f t="shared" ref="N17:N31" si="58">IF(O$8="","",IF($B17="","",INDEX(PMNumb,MATCH($C17,Boats,0),MATCH(O$8,Windspd,0))))</f>
        <v/>
      </c>
      <c r="O17" s="62" t="str">
        <f t="shared" ref="O17:O29" si="59">IF($B17="","",TIME(P17,Q17,R17))</f>
        <v/>
      </c>
      <c r="P17" s="65"/>
      <c r="Q17" s="65"/>
      <c r="R17" s="65"/>
      <c r="S17" s="34" t="str">
        <f t="shared" ref="S17:S29" si="60">IF(OR(O17="DNS",O17="DNF",O17="DSQ",O17="DNC",O17="OCS"),"",IF(O$9="","",IF($B17="","",(O17/(N17/100)))))</f>
        <v/>
      </c>
      <c r="T17" s="35" t="str">
        <f t="shared" ref="T17:T31" si="61">IF(OR(O17="DNS",O17="DNF",O17="DSQ",O17="DNC",O17="OCS"),(COUNTA($B$11:$B$31)+1),IF(O$8="",0,IF($B17="","",RANK(S17,S$11:S$31,1))))</f>
        <v/>
      </c>
      <c r="U17" s="57" t="str">
        <f t="shared" ref="U17:U31" si="62">IF(V$8="","",IF($B17="","",INDEX(PMNumb,MATCH($C17,Boats,0),MATCH(V$8,Windspd,0))))</f>
        <v/>
      </c>
      <c r="V17" s="62" t="str">
        <f t="shared" ref="V17:V29" si="63">IF($B17="","",TIME(W17,X17,Y17))</f>
        <v/>
      </c>
      <c r="W17" s="65"/>
      <c r="X17" s="65"/>
      <c r="Y17" s="65"/>
      <c r="Z17" s="34" t="str">
        <f t="shared" ref="Z17:Z29" si="64">IF(OR(V17="DNS",V17="DNF",V17="DSQ",V17="DNC",V17="OCS"),"",IF(V$9="","",IF($B17="","",(V17/(U17/100)))))</f>
        <v/>
      </c>
      <c r="AA17" s="35" t="str">
        <f t="shared" ref="AA17:AA31" si="65">IF(OR(V17="DNS",V17="DNF",V17="DSQ",V17="DNC",V17="OCS"),(COUNTA($B$11:$B$31)+1),IF(V$8="",0,IF($B17="","",RANK(Z17,Z$11:Z$31,1))))</f>
        <v/>
      </c>
      <c r="AB17" s="57" t="str">
        <f t="shared" ref="AB17:AB31" si="66">IF(AC$8="","",IF($B17="","",INDEX(PMNumb,MATCH($C17,Boats,0),MATCH(AC$8,Windspd,0))))</f>
        <v/>
      </c>
      <c r="AC17" s="62" t="str">
        <f t="shared" ref="AC17:AC29" si="67">IF($B17="","",TIME(AD17,AE17,AF17))</f>
        <v/>
      </c>
      <c r="AD17" s="65"/>
      <c r="AE17" s="65"/>
      <c r="AF17" s="65"/>
      <c r="AG17" s="34" t="str">
        <f t="shared" ref="AG17:AG29" si="68">IF(OR(AC17="DNS",AC17="DNF",AC17="DSQ",AC17="DNC",AC17="OCS"),"",IF(AC$9="","",IF($B17="","",(AC17/(AB17/100)))))</f>
        <v/>
      </c>
      <c r="AH17" s="35" t="str">
        <f t="shared" ref="AH17:AH31" si="69">IF(OR(AC17="DNS",AC17="DNF",AC17="DSQ",AC17="DNC",AC17="OCS"),(COUNTA($B$11:$B$31)+1),IF(AC$8="",0,IF($B17="","",RANK(AG17,AG$11:AG$31,1))))</f>
        <v/>
      </c>
      <c r="AI17" s="57" t="str">
        <f t="shared" ref="AI17:AI31" si="70">IF(AJ$8="","",IF($B17="","",INDEX(PMNumb,MATCH($C17,Boats,0),MATCH(AJ$8,Windspd,0))))</f>
        <v/>
      </c>
      <c r="AJ17" s="62" t="str">
        <f t="shared" ref="AJ17:AJ29" si="71">IF($B17="","",TIME(AK17,AL17,AM17))</f>
        <v/>
      </c>
      <c r="AK17" s="65"/>
      <c r="AL17" s="65"/>
      <c r="AM17" s="65"/>
      <c r="AN17" s="34" t="str">
        <f t="shared" ref="AN17:AN29" si="72">IF(OR(AJ17="DNS",AJ17="DNF",AJ17="DSQ",AJ17="DNC",AJ17="OCS"),"",IF(AJ$9="","",IF($B17="","",(AJ17/(AI17/100)))))</f>
        <v/>
      </c>
      <c r="AO17" s="35" t="str">
        <f t="shared" ref="AO17:AO29" si="73">IF(OR(AJ17="DNS",AJ17="DNF",AJ17="DSQ",AJ17="DNC",AJ17="OCS"),(COUNTA($B$11:$B$31)+1),IF(AJ$8="",0,IF($B17="","",RANK(AN17,AN$11:AN$31,1))))</f>
        <v/>
      </c>
      <c r="AR17" s="13" t="str">
        <f t="shared" ref="AR17:AT31" si="74">IF($B17="","",B17)</f>
        <v/>
      </c>
      <c r="AS17" s="13" t="str">
        <f t="shared" si="74"/>
        <v/>
      </c>
      <c r="AT17" s="13" t="str">
        <f t="shared" si="74"/>
        <v/>
      </c>
      <c r="AU17" s="22" t="str">
        <f t="shared" ref="AU17:AU31" si="75">IF($B17="","",IF(M17&gt;0,IF(OR(H17="DNS",H17="DSQ",H17="DNC",H17="OCS"),0,IF(H17="DNF",1,(COUNTIF($H$11:$H$31,"=DNF")+COUNT($L$11:$L$31))-M17+1)),0))</f>
        <v/>
      </c>
      <c r="AV17" s="22" t="str">
        <f t="shared" ref="AV17:AV31" si="76">IF($B17="","",IF(T17&gt;0,IF(OR(O17="DNS",O17="DSQ",O17="DNC",O17="OCS"),0,IF(O17="DNF",1,(COUNTIF($O$11:$O$31,"=DNF")+COUNT($S$11:$S$31)-T17+1))),0))</f>
        <v/>
      </c>
      <c r="AW17" s="22" t="str">
        <f t="shared" ref="AW17:AW31" si="77">IF($B17="","",IF(AA17&gt;0,IF(OR(V17="DNS",V17="DSQ",V17="DNC",V17="OCS"),0,IF(V17="DNF",1,(COUNTIF($V$11:$V$31,"=DNF")+COUNT($Z$11:$Z$31))-AA17+1)),0))</f>
        <v/>
      </c>
      <c r="AX17" s="22" t="str">
        <f t="shared" ref="AX17:AX31" si="78">IF($B17="","",IF(AH17&gt;0,IF(OR(AC17="DNS",AC17="DSQ",AC17="DNC",AC17="OCS"),0,IF(AC17="DNF",1,(COUNTIF($AC$11:$AC$31,"=DNF")+COUNT($AG$11:$AG$31))-AH17+1)),0))</f>
        <v/>
      </c>
      <c r="AY17" s="22" t="str">
        <f t="shared" ref="AY17:AY31" si="79">IF($B17="","",IF(AO17&gt;0,IF(OR(AJ17="DNS",AJ17="DSQ",AJ17="DNC",AJ17="OCS"),0,IF(AJ17="DNF",1,(COUNTIF($AJ$11:$AJ$31,"=DNF")+COUNT($AN$11:$AN$31))-AO17+1)),0))</f>
        <v/>
      </c>
      <c r="BA17" s="13" t="str">
        <f t="shared" ref="BA17:BC31" si="80">IF($B17="","",B17)</f>
        <v/>
      </c>
      <c r="BB17" s="13" t="str">
        <f t="shared" si="80"/>
        <v/>
      </c>
      <c r="BC17" s="13" t="str">
        <f t="shared" si="80"/>
        <v/>
      </c>
      <c r="BD17" s="66" t="str">
        <f t="shared" ref="BD17:BD29" si="81">IF($C17="TH",H17,"")</f>
        <v/>
      </c>
      <c r="BE17" s="22" t="str">
        <f t="shared" ref="BE17:BE31" si="82">IF(M17&gt;0,IF($C17="TH",IF(OR(BD17="DNS",BD17="DNF",BD17="DSQ",BD17="DNC",BD17="OCS"),(COUNTIF($C$11:$C$31,"=TH")+1),IF(H$8="",0,IF($B17="","",RANK(BD17,BD$11:BD$31,1)))),""),"")</f>
        <v/>
      </c>
      <c r="BF17" s="22" t="str">
        <f t="shared" ref="BF17:BF31" si="83">IF(BE17="","",IF($C17="TH",IF($B17="","",IF(BE17&gt;0,IF(OR(BD17="DNS",BD17="DSQ",BD17="DNC",BD17="OCS"),0,IF(BD17="DNF",1,(COUNTIF($BD$11:$BD$31,"=DNF")+COUNT($BD$11:$BD$31))-BE17+1)),0)),""))</f>
        <v/>
      </c>
      <c r="BG17" s="66" t="str">
        <f t="shared" ref="BG17:BG29" si="84">IF($C17="TH",O17,"")</f>
        <v/>
      </c>
      <c r="BH17" s="22" t="str">
        <f t="shared" ref="BH17:BH31" si="85">IF(T17&gt;0,IF($C17="TH",IF(OR(BG17="DNS",BG17="DNF",BG17="DSQ",BG17="DNC",BG17="OCS"),(COUNTIF($C$11:$C$31,"=TH")+1),IF(O$8="",0,IF($B17="","",RANK(BG17,BG$11:BG$31,1)))),""),"")</f>
        <v/>
      </c>
      <c r="BI17" s="22" t="str">
        <f t="shared" ref="BI17:BI31" si="86">IF(BH17="","",IF($C17="TH",IF($B17="","",IF(BH17&gt;0,IF(OR(BG17="DNS",BG17="DSQ",BG17="DNC",BG17="OCS"),0,IF(BG17="DNF",1,(COUNTIF($BG$11:$BG$31,"=DNF")+COUNT($BG$11:$BG$31))-BH17+1)),0)),""))</f>
        <v/>
      </c>
      <c r="BJ17" s="66" t="str">
        <f t="shared" ref="BJ17:BJ29" si="87">IF($C17="TH",V17,"")</f>
        <v/>
      </c>
      <c r="BK17" s="22" t="str">
        <f t="shared" ref="BK17:BK31" si="88">IF(AA17&gt;0,IF($C17="TH",IF(OR(BJ17="DNS",BJ17="DNF",BJ17="DSQ",BJ17="DNC",BJ17="OCS"),(COUNTIF($C$11:$C$31,"=TH")+1),IF(V$8="",0,IF($B17="","",RANK(BJ17,BJ$11:BJ$31,1)))),""),"")</f>
        <v/>
      </c>
      <c r="BL17" s="22" t="str">
        <f t="shared" ref="BL17:BL31" si="89">IF(BK17="","",IF($C17="TH",IF($B17="","",IF(BK17&gt;0,IF(OR(BJ17="DNS",BJ17="DSQ",BJ17="DNC",BJ17="OCS"),0,IF(BJ17="DNF",1,(COUNTIF($BJ$11:$BJ$31,"=DNF")+COUNT($BJ$11:$BJ$31))-BK17+1)),0)),""))</f>
        <v/>
      </c>
      <c r="BM17" s="66" t="str">
        <f t="shared" ref="BM17:BM29" si="90">IF($C17="TH",AC17,"")</f>
        <v/>
      </c>
      <c r="BN17" s="22" t="str">
        <f t="shared" ref="BN17:BN31" si="91">IF(AH17&gt;0,IF($C17="TH",IF(OR(BM17="DNS",BM17="DNF",BM17="DSQ",BM17="DNC",BM17="OCS"),(COUNTIF($C$11:$C$31,"=TH")+1),IF(AC$8="",0,IF($B17="","",RANK(BM17,BM$11:BM$31,1)))),""),"")</f>
        <v/>
      </c>
      <c r="BO17" s="22" t="str">
        <f t="shared" ref="BO17:BO31" si="92">IF(BN17="","",IF($C17="TH",IF($B17="","",IF(BN17&gt;0,IF(OR(BM17="DNS",BM17="DSQ",BM17="DNC",BM17="OCS"),0,IF(BM17="DNF",1,(COUNTIF($BM$11:$BM$31,"=DNF")+COUNT($BM$11:$BM$31))-BN17+1)),0)),""))</f>
        <v/>
      </c>
      <c r="BP17" s="66" t="str">
        <f t="shared" ref="BP17:BP29" si="93">IF($C17="TH",AJ17,"")</f>
        <v/>
      </c>
      <c r="BQ17" s="22" t="str">
        <f t="shared" ref="BQ17:BQ31" si="94">IF(AO17&gt;0,IF($C17="TH",IF(OR(BP17="DNS",BP17="DNF",BP17="DSQ",BP17="DNC",BP17="OCS"),(COUNTIF($C$11:$C$31,"=TH")+1),IF(AJ$8="",0,IF($B17="","",RANK(BP17,BP$11:BP$31,1)))),""),"")</f>
        <v/>
      </c>
      <c r="BR17" s="22" t="str">
        <f t="shared" ref="BR17:BR31" si="95">IF(BQ17="","",IF($C17="TH",IF($B17="","",IF(BQ17&gt;0,IF(OR(BP17="DNS",BP17="DSQ",BP17="DNC",BP17="OCS"),0,IF(BP17="DNF",1,(COUNTIF($BP$11:$BP$31,"=DNF")+COUNT($BP$11:$BP$31))-BQ17+1)),0)),""))</f>
        <v/>
      </c>
      <c r="BT17" s="13" t="str">
        <f t="shared" ref="BT17:BV31" si="96">IF($B17="","",B17)</f>
        <v/>
      </c>
      <c r="BU17" s="13" t="str">
        <f t="shared" si="96"/>
        <v/>
      </c>
      <c r="BV17" s="13" t="str">
        <f t="shared" si="96"/>
        <v/>
      </c>
      <c r="BW17" s="66" t="str">
        <f t="shared" ref="BW17:BW29" si="97">IF($C17="FSCT",H17,"")</f>
        <v/>
      </c>
      <c r="BX17" s="22" t="str">
        <f t="shared" ref="BX17:BX31" si="98">IF(M17&gt;0,IF($C17="FSCT",IF(OR(BW17="DNS",BW17="DNF",BW17="DSQ",BW17="DNC",BW17="OCS"),(COUNTIF($C$11:$C$31,"=FSCT")+1),IF(H$8="",0,IF($B17="","",RANK(BW17,BW$11:BW$31,1)))),""),"")</f>
        <v/>
      </c>
      <c r="BY17" s="22" t="str">
        <f t="shared" ref="BY17:BY31" si="99">IF(BX17="","",IF($C17="FSCT",IF($B17="","",IF(BX17&gt;0,IF(OR(BW17="DNS",BW17="DSQ",BW17="DNC",BW17="OCS"),0,IF(BW17="DNF",1,(COUNTIF($BW$11:$BW$31,"=DNF")+COUNT($BW$11:$BW$31))-BX17+1)),0)),""))</f>
        <v/>
      </c>
      <c r="BZ17" s="66" t="str">
        <f t="shared" ref="BZ17:BZ29" si="100">IF($C17="FSCT",O17,"")</f>
        <v/>
      </c>
      <c r="CA17" s="22" t="str">
        <f t="shared" ref="CA17:CA31" si="101">IF(T17&gt;0,IF($C17="FSCT",IF(OR(BZ17="DNS",BZ17="DNF",BZ17="DSQ",BZ17="DNC",BZ17="OCS"),(COUNTIF($C$11:$C$31,"=FSCT")+1),IF(O$8="",0,IF($B17="","",RANK(BZ17,BZ$11:BZ$31,1)))),""),"")</f>
        <v/>
      </c>
      <c r="CB17" s="22" t="str">
        <f t="shared" ref="CB17:CB31" si="102">IF(CA17="","",IF($C17="FSCT",IF($B17="","",IF(CA17&gt;0,IF(OR(BZ17="DNS",BZ17="DSQ",BZ17="DNC",BZ17="OCS"),0,IF(BZ17="DNF",1,(COUNTIF($BZ$11:$BZ$31,"=DNF")+COUNT($BZ$11:$BZ$31))-CA17+1)),0)),""))</f>
        <v/>
      </c>
      <c r="CC17" s="66" t="str">
        <f t="shared" ref="CC17:CC29" si="103">IF($C17="FSCT",V17,"")</f>
        <v/>
      </c>
      <c r="CD17" s="22" t="str">
        <f t="shared" ref="CD17:CD31" si="104">IF(AA17&gt;0,IF($C17="FSCT",IF(OR(CC17="DNS",CC17="DNF",CC17="DSQ",CC17="DNC",CC17="OCS"),(COUNTIF($C$11:$C$31,"=FSCT")+1),IF(V$8="",0,IF($B17="","",RANK(CC17,CC$11:CC$31,1)))),""),"")</f>
        <v/>
      </c>
      <c r="CE17" s="22" t="str">
        <f t="shared" ref="CE17:CE31" si="105">IF(CD17="","",IF($C17="FSCT",IF($B17="","",IF(CD17&gt;0,IF(OR(CC17="DNS",CC17="DSQ",CC17="DNC",CC17="OCS"),0,IF(CC17="DNF",1,(COUNTIF($CC$11:$CC$31,"=DNF")+COUNT($CC$11:$CC$31))-CD17+1)),0)),""))</f>
        <v/>
      </c>
      <c r="CF17" s="66" t="str">
        <f t="shared" ref="CF17:CF29" si="106">IF($C17="FSCT",AC17,"")</f>
        <v/>
      </c>
      <c r="CG17" s="22" t="str">
        <f t="shared" ref="CG17:CG31" si="107">IF(AH17&gt;0,IF($C17="FSCT",IF(OR(CF17="DNS",CF17="DNF",CF17="DSQ",CF17="DNC",CF17="OCS"),(COUNTIF($C$11:$C$31,"=FSCT")+1),IF(AC$8="",0,IF($B17="","",RANK(CF17,CF$11:CF$31,1)))),""),"")</f>
        <v/>
      </c>
      <c r="CH17" s="22" t="str">
        <f t="shared" ref="CH17:CH31" si="108">IF(CG17="","",IF($C17="FSCT",IF($B17="","",IF(CG17&gt;0,IF(OR(CF17="DNS",CF17="DSQ",CF17="DNC",CF17="OCS"),0,IF(CF17="DNF",1,(COUNTIF($CF$11:$CF$31,"=DNF")+COUNT($CF$11:$CF$31))-CG17+1)),0)),""))</f>
        <v/>
      </c>
      <c r="CI17" s="66" t="str">
        <f t="shared" ref="CI17:CI29" si="109">IF($C17="FSCT",AJ17,"")</f>
        <v/>
      </c>
      <c r="CJ17" s="22" t="str">
        <f t="shared" ref="CJ17:CJ31" si="110">IF(AO17&gt;0,IF($C17="FSCT",IF(OR(CI17="DNS",CI17="DNF",CI17="DSQ",CI17="DNC",CI17="OCS"),(COUNTIF($C$11:$C$31,"=FSCT")+1),IF(AJ$8="",0,IF($B17="","",RANK(CI17,CI$11:CI$31,1)))),""),"")</f>
        <v/>
      </c>
      <c r="CK17" s="22" t="str">
        <f t="shared" ref="CK17:CK31" si="111">IF(CJ17="","",IF($C17="FSCT",IF($B17="","",IF(CJ17&gt;0,IF(OR(CI17="DNS",CI17="DSQ",CI17="DNC",CI17="OCS"),0,IF(CI17="DNF",1,(COUNTIF($CI$11:$CI$31,"=DNF")+COUNT($CI$11:$CI$31))-CJ17+1)),0)),""))</f>
        <v/>
      </c>
    </row>
    <row r="18" spans="1:89" ht="15" customHeight="1" x14ac:dyDescent="0.2">
      <c r="A18" s="60" t="str">
        <f t="shared" si="51"/>
        <v/>
      </c>
      <c r="B18" s="61"/>
      <c r="C18" s="13"/>
      <c r="D18" s="14"/>
      <c r="E18" s="15" t="str">
        <f t="shared" si="52"/>
        <v/>
      </c>
      <c r="F18" s="16" t="str">
        <f t="shared" si="53"/>
        <v/>
      </c>
      <c r="G18" s="8" t="str">
        <f t="shared" si="54"/>
        <v/>
      </c>
      <c r="H18" s="62" t="str">
        <f t="shared" si="55"/>
        <v/>
      </c>
      <c r="I18" s="65"/>
      <c r="J18" s="65"/>
      <c r="K18" s="65"/>
      <c r="L18" s="34" t="str">
        <f t="shared" si="56"/>
        <v/>
      </c>
      <c r="M18" s="35" t="str">
        <f t="shared" si="57"/>
        <v/>
      </c>
      <c r="N18" s="57" t="str">
        <f t="shared" si="58"/>
        <v/>
      </c>
      <c r="O18" s="62" t="str">
        <f t="shared" si="59"/>
        <v/>
      </c>
      <c r="P18" s="65"/>
      <c r="Q18" s="65"/>
      <c r="R18" s="65"/>
      <c r="S18" s="34" t="str">
        <f t="shared" si="60"/>
        <v/>
      </c>
      <c r="T18" s="35" t="str">
        <f t="shared" si="61"/>
        <v/>
      </c>
      <c r="U18" s="57" t="str">
        <f t="shared" si="62"/>
        <v/>
      </c>
      <c r="V18" s="62" t="str">
        <f t="shared" si="63"/>
        <v/>
      </c>
      <c r="W18" s="65"/>
      <c r="X18" s="65"/>
      <c r="Y18" s="65"/>
      <c r="Z18" s="34" t="str">
        <f t="shared" si="64"/>
        <v/>
      </c>
      <c r="AA18" s="35" t="str">
        <f t="shared" si="65"/>
        <v/>
      </c>
      <c r="AB18" s="57" t="str">
        <f t="shared" si="66"/>
        <v/>
      </c>
      <c r="AC18" s="62" t="str">
        <f t="shared" si="67"/>
        <v/>
      </c>
      <c r="AD18" s="65"/>
      <c r="AE18" s="65"/>
      <c r="AF18" s="65"/>
      <c r="AG18" s="34" t="str">
        <f t="shared" si="68"/>
        <v/>
      </c>
      <c r="AH18" s="35" t="str">
        <f t="shared" si="69"/>
        <v/>
      </c>
      <c r="AI18" s="57" t="str">
        <f t="shared" si="70"/>
        <v/>
      </c>
      <c r="AJ18" s="62" t="str">
        <f t="shared" si="71"/>
        <v/>
      </c>
      <c r="AK18" s="65"/>
      <c r="AL18" s="65"/>
      <c r="AM18" s="65"/>
      <c r="AN18" s="34" t="str">
        <f t="shared" si="72"/>
        <v/>
      </c>
      <c r="AO18" s="35" t="str">
        <f t="shared" si="73"/>
        <v/>
      </c>
      <c r="AR18" s="13" t="str">
        <f t="shared" si="74"/>
        <v/>
      </c>
      <c r="AS18" s="13" t="str">
        <f t="shared" si="74"/>
        <v/>
      </c>
      <c r="AT18" s="13" t="str">
        <f t="shared" si="74"/>
        <v/>
      </c>
      <c r="AU18" s="22" t="str">
        <f t="shared" si="75"/>
        <v/>
      </c>
      <c r="AV18" s="22" t="str">
        <f t="shared" si="76"/>
        <v/>
      </c>
      <c r="AW18" s="22" t="str">
        <f t="shared" si="77"/>
        <v/>
      </c>
      <c r="AX18" s="22" t="str">
        <f t="shared" si="78"/>
        <v/>
      </c>
      <c r="AY18" s="22" t="str">
        <f t="shared" si="79"/>
        <v/>
      </c>
      <c r="BA18" s="13" t="str">
        <f t="shared" si="80"/>
        <v/>
      </c>
      <c r="BB18" s="13" t="str">
        <f t="shared" si="80"/>
        <v/>
      </c>
      <c r="BC18" s="13" t="str">
        <f t="shared" si="80"/>
        <v/>
      </c>
      <c r="BD18" s="66" t="str">
        <f t="shared" si="81"/>
        <v/>
      </c>
      <c r="BE18" s="22" t="str">
        <f t="shared" si="82"/>
        <v/>
      </c>
      <c r="BF18" s="22" t="str">
        <f t="shared" si="83"/>
        <v/>
      </c>
      <c r="BG18" s="66" t="str">
        <f t="shared" si="84"/>
        <v/>
      </c>
      <c r="BH18" s="22" t="str">
        <f t="shared" si="85"/>
        <v/>
      </c>
      <c r="BI18" s="22" t="str">
        <f t="shared" si="86"/>
        <v/>
      </c>
      <c r="BJ18" s="66" t="str">
        <f t="shared" si="87"/>
        <v/>
      </c>
      <c r="BK18" s="22" t="str">
        <f t="shared" si="88"/>
        <v/>
      </c>
      <c r="BL18" s="22" t="str">
        <f t="shared" si="89"/>
        <v/>
      </c>
      <c r="BM18" s="66" t="str">
        <f t="shared" si="90"/>
        <v/>
      </c>
      <c r="BN18" s="22" t="str">
        <f t="shared" si="91"/>
        <v/>
      </c>
      <c r="BO18" s="22" t="str">
        <f t="shared" si="92"/>
        <v/>
      </c>
      <c r="BP18" s="66" t="str">
        <f t="shared" si="93"/>
        <v/>
      </c>
      <c r="BQ18" s="22" t="str">
        <f t="shared" si="94"/>
        <v/>
      </c>
      <c r="BR18" s="22" t="str">
        <f t="shared" si="95"/>
        <v/>
      </c>
      <c r="BT18" s="13" t="str">
        <f t="shared" si="96"/>
        <v/>
      </c>
      <c r="BU18" s="13" t="str">
        <f t="shared" si="96"/>
        <v/>
      </c>
      <c r="BV18" s="13" t="str">
        <f t="shared" si="96"/>
        <v/>
      </c>
      <c r="BW18" s="66" t="str">
        <f t="shared" si="97"/>
        <v/>
      </c>
      <c r="BX18" s="22" t="str">
        <f t="shared" si="98"/>
        <v/>
      </c>
      <c r="BY18" s="22" t="str">
        <f t="shared" si="99"/>
        <v/>
      </c>
      <c r="BZ18" s="66" t="str">
        <f t="shared" si="100"/>
        <v/>
      </c>
      <c r="CA18" s="22" t="str">
        <f t="shared" si="101"/>
        <v/>
      </c>
      <c r="CB18" s="22" t="str">
        <f t="shared" si="102"/>
        <v/>
      </c>
      <c r="CC18" s="66" t="str">
        <f t="shared" si="103"/>
        <v/>
      </c>
      <c r="CD18" s="22" t="str">
        <f t="shared" si="104"/>
        <v/>
      </c>
      <c r="CE18" s="22" t="str">
        <f t="shared" si="105"/>
        <v/>
      </c>
      <c r="CF18" s="66" t="str">
        <f t="shared" si="106"/>
        <v/>
      </c>
      <c r="CG18" s="22" t="str">
        <f t="shared" si="107"/>
        <v/>
      </c>
      <c r="CH18" s="22" t="str">
        <f t="shared" si="108"/>
        <v/>
      </c>
      <c r="CI18" s="66" t="str">
        <f t="shared" si="109"/>
        <v/>
      </c>
      <c r="CJ18" s="22" t="str">
        <f t="shared" si="110"/>
        <v/>
      </c>
      <c r="CK18" s="22" t="str">
        <f t="shared" si="111"/>
        <v/>
      </c>
    </row>
    <row r="19" spans="1:89" ht="15" customHeight="1" x14ac:dyDescent="0.2">
      <c r="A19" s="60" t="str">
        <f t="shared" si="51"/>
        <v/>
      </c>
      <c r="B19" s="61"/>
      <c r="C19" s="13"/>
      <c r="D19" s="14"/>
      <c r="E19" s="15" t="str">
        <f t="shared" si="52"/>
        <v/>
      </c>
      <c r="F19" s="16" t="str">
        <f t="shared" si="53"/>
        <v/>
      </c>
      <c r="G19" s="8" t="str">
        <f t="shared" si="54"/>
        <v/>
      </c>
      <c r="H19" s="62" t="str">
        <f t="shared" si="55"/>
        <v/>
      </c>
      <c r="I19" s="65"/>
      <c r="J19" s="65"/>
      <c r="K19" s="65"/>
      <c r="L19" s="34" t="str">
        <f t="shared" si="56"/>
        <v/>
      </c>
      <c r="M19" s="35" t="str">
        <f t="shared" si="57"/>
        <v/>
      </c>
      <c r="N19" s="57" t="str">
        <f t="shared" si="58"/>
        <v/>
      </c>
      <c r="O19" s="62" t="str">
        <f t="shared" si="59"/>
        <v/>
      </c>
      <c r="P19" s="65"/>
      <c r="Q19" s="65"/>
      <c r="R19" s="65"/>
      <c r="S19" s="34" t="str">
        <f t="shared" si="60"/>
        <v/>
      </c>
      <c r="T19" s="35" t="str">
        <f t="shared" si="61"/>
        <v/>
      </c>
      <c r="U19" s="57" t="str">
        <f t="shared" si="62"/>
        <v/>
      </c>
      <c r="V19" s="62" t="str">
        <f t="shared" si="63"/>
        <v/>
      </c>
      <c r="W19" s="65"/>
      <c r="X19" s="65"/>
      <c r="Y19" s="65"/>
      <c r="Z19" s="34" t="str">
        <f t="shared" si="64"/>
        <v/>
      </c>
      <c r="AA19" s="35" t="str">
        <f t="shared" si="65"/>
        <v/>
      </c>
      <c r="AB19" s="57" t="str">
        <f t="shared" si="66"/>
        <v/>
      </c>
      <c r="AC19" s="62" t="str">
        <f t="shared" si="67"/>
        <v/>
      </c>
      <c r="AD19" s="65"/>
      <c r="AE19" s="65"/>
      <c r="AF19" s="65"/>
      <c r="AG19" s="34" t="str">
        <f t="shared" si="68"/>
        <v/>
      </c>
      <c r="AH19" s="35" t="str">
        <f t="shared" si="69"/>
        <v/>
      </c>
      <c r="AI19" s="57" t="str">
        <f t="shared" si="70"/>
        <v/>
      </c>
      <c r="AJ19" s="62" t="str">
        <f t="shared" si="71"/>
        <v/>
      </c>
      <c r="AK19" s="65"/>
      <c r="AL19" s="65"/>
      <c r="AM19" s="65"/>
      <c r="AN19" s="34" t="str">
        <f t="shared" si="72"/>
        <v/>
      </c>
      <c r="AO19" s="35" t="str">
        <f t="shared" si="73"/>
        <v/>
      </c>
      <c r="AR19" s="13" t="str">
        <f t="shared" si="74"/>
        <v/>
      </c>
      <c r="AS19" s="13" t="str">
        <f t="shared" si="74"/>
        <v/>
      </c>
      <c r="AT19" s="13" t="str">
        <f t="shared" si="74"/>
        <v/>
      </c>
      <c r="AU19" s="22" t="str">
        <f t="shared" si="75"/>
        <v/>
      </c>
      <c r="AV19" s="22" t="str">
        <f t="shared" si="76"/>
        <v/>
      </c>
      <c r="AW19" s="22" t="str">
        <f t="shared" si="77"/>
        <v/>
      </c>
      <c r="AX19" s="22" t="str">
        <f t="shared" si="78"/>
        <v/>
      </c>
      <c r="AY19" s="22" t="str">
        <f t="shared" si="79"/>
        <v/>
      </c>
      <c r="BA19" s="13" t="str">
        <f t="shared" si="80"/>
        <v/>
      </c>
      <c r="BB19" s="13" t="str">
        <f t="shared" si="80"/>
        <v/>
      </c>
      <c r="BC19" s="13" t="str">
        <f t="shared" si="80"/>
        <v/>
      </c>
      <c r="BD19" s="66" t="str">
        <f t="shared" si="81"/>
        <v/>
      </c>
      <c r="BE19" s="22" t="str">
        <f t="shared" si="82"/>
        <v/>
      </c>
      <c r="BF19" s="22" t="str">
        <f t="shared" si="83"/>
        <v/>
      </c>
      <c r="BG19" s="66" t="str">
        <f t="shared" si="84"/>
        <v/>
      </c>
      <c r="BH19" s="22" t="str">
        <f t="shared" si="85"/>
        <v/>
      </c>
      <c r="BI19" s="22" t="str">
        <f t="shared" si="86"/>
        <v/>
      </c>
      <c r="BJ19" s="66" t="str">
        <f t="shared" si="87"/>
        <v/>
      </c>
      <c r="BK19" s="22" t="str">
        <f t="shared" si="88"/>
        <v/>
      </c>
      <c r="BL19" s="22" t="str">
        <f t="shared" si="89"/>
        <v/>
      </c>
      <c r="BM19" s="66" t="str">
        <f t="shared" si="90"/>
        <v/>
      </c>
      <c r="BN19" s="22" t="str">
        <f t="shared" si="91"/>
        <v/>
      </c>
      <c r="BO19" s="22" t="str">
        <f t="shared" si="92"/>
        <v/>
      </c>
      <c r="BP19" s="66" t="str">
        <f t="shared" si="93"/>
        <v/>
      </c>
      <c r="BQ19" s="22" t="str">
        <f t="shared" si="94"/>
        <v/>
      </c>
      <c r="BR19" s="22" t="str">
        <f t="shared" si="95"/>
        <v/>
      </c>
      <c r="BT19" s="13" t="str">
        <f t="shared" si="96"/>
        <v/>
      </c>
      <c r="BU19" s="13" t="str">
        <f t="shared" si="96"/>
        <v/>
      </c>
      <c r="BV19" s="13" t="str">
        <f t="shared" si="96"/>
        <v/>
      </c>
      <c r="BW19" s="66" t="str">
        <f t="shared" si="97"/>
        <v/>
      </c>
      <c r="BX19" s="22" t="str">
        <f t="shared" si="98"/>
        <v/>
      </c>
      <c r="BY19" s="22" t="str">
        <f t="shared" si="99"/>
        <v/>
      </c>
      <c r="BZ19" s="66" t="str">
        <f t="shared" si="100"/>
        <v/>
      </c>
      <c r="CA19" s="22" t="str">
        <f t="shared" si="101"/>
        <v/>
      </c>
      <c r="CB19" s="22" t="str">
        <f t="shared" si="102"/>
        <v/>
      </c>
      <c r="CC19" s="66" t="str">
        <f t="shared" si="103"/>
        <v/>
      </c>
      <c r="CD19" s="22" t="str">
        <f t="shared" si="104"/>
        <v/>
      </c>
      <c r="CE19" s="22" t="str">
        <f t="shared" si="105"/>
        <v/>
      </c>
      <c r="CF19" s="66" t="str">
        <f t="shared" si="106"/>
        <v/>
      </c>
      <c r="CG19" s="22" t="str">
        <f t="shared" si="107"/>
        <v/>
      </c>
      <c r="CH19" s="22" t="str">
        <f t="shared" si="108"/>
        <v/>
      </c>
      <c r="CI19" s="66" t="str">
        <f t="shared" si="109"/>
        <v/>
      </c>
      <c r="CJ19" s="22" t="str">
        <f t="shared" si="110"/>
        <v/>
      </c>
      <c r="CK19" s="22" t="str">
        <f t="shared" si="111"/>
        <v/>
      </c>
    </row>
    <row r="20" spans="1:89" ht="15" customHeight="1" x14ac:dyDescent="0.2">
      <c r="A20" s="60" t="str">
        <f t="shared" si="51"/>
        <v/>
      </c>
      <c r="B20" s="61"/>
      <c r="C20" s="13"/>
      <c r="D20" s="14"/>
      <c r="E20" s="15" t="str">
        <f t="shared" si="52"/>
        <v/>
      </c>
      <c r="F20" s="16" t="str">
        <f t="shared" si="53"/>
        <v/>
      </c>
      <c r="G20" s="8" t="str">
        <f t="shared" si="54"/>
        <v/>
      </c>
      <c r="H20" s="62" t="str">
        <f t="shared" si="55"/>
        <v/>
      </c>
      <c r="I20" s="65"/>
      <c r="J20" s="65"/>
      <c r="K20" s="65"/>
      <c r="L20" s="34" t="str">
        <f t="shared" si="56"/>
        <v/>
      </c>
      <c r="M20" s="35" t="str">
        <f t="shared" si="57"/>
        <v/>
      </c>
      <c r="N20" s="57" t="str">
        <f t="shared" si="58"/>
        <v/>
      </c>
      <c r="O20" s="62" t="str">
        <f t="shared" si="59"/>
        <v/>
      </c>
      <c r="P20" s="65"/>
      <c r="Q20" s="65"/>
      <c r="R20" s="65"/>
      <c r="S20" s="34" t="str">
        <f t="shared" si="60"/>
        <v/>
      </c>
      <c r="T20" s="35" t="str">
        <f t="shared" si="61"/>
        <v/>
      </c>
      <c r="U20" s="57" t="str">
        <f t="shared" si="62"/>
        <v/>
      </c>
      <c r="V20" s="62" t="str">
        <f t="shared" si="63"/>
        <v/>
      </c>
      <c r="W20" s="65"/>
      <c r="X20" s="65"/>
      <c r="Y20" s="65"/>
      <c r="Z20" s="34" t="str">
        <f t="shared" si="64"/>
        <v/>
      </c>
      <c r="AA20" s="35" t="str">
        <f t="shared" si="65"/>
        <v/>
      </c>
      <c r="AB20" s="57" t="str">
        <f t="shared" si="66"/>
        <v/>
      </c>
      <c r="AC20" s="62" t="str">
        <f t="shared" si="67"/>
        <v/>
      </c>
      <c r="AD20" s="65"/>
      <c r="AE20" s="65"/>
      <c r="AF20" s="65"/>
      <c r="AG20" s="34" t="str">
        <f t="shared" si="68"/>
        <v/>
      </c>
      <c r="AH20" s="35" t="str">
        <f t="shared" si="69"/>
        <v/>
      </c>
      <c r="AI20" s="57" t="str">
        <f t="shared" si="70"/>
        <v/>
      </c>
      <c r="AJ20" s="62" t="str">
        <f t="shared" si="71"/>
        <v/>
      </c>
      <c r="AK20" s="65"/>
      <c r="AL20" s="65"/>
      <c r="AM20" s="65"/>
      <c r="AN20" s="34" t="str">
        <f t="shared" si="72"/>
        <v/>
      </c>
      <c r="AO20" s="35" t="str">
        <f t="shared" si="73"/>
        <v/>
      </c>
      <c r="AR20" s="13" t="str">
        <f t="shared" si="74"/>
        <v/>
      </c>
      <c r="AS20" s="13" t="str">
        <f t="shared" si="74"/>
        <v/>
      </c>
      <c r="AT20" s="13" t="str">
        <f t="shared" si="74"/>
        <v/>
      </c>
      <c r="AU20" s="22" t="str">
        <f t="shared" si="75"/>
        <v/>
      </c>
      <c r="AV20" s="22" t="str">
        <f t="shared" si="76"/>
        <v/>
      </c>
      <c r="AW20" s="22" t="str">
        <f t="shared" si="77"/>
        <v/>
      </c>
      <c r="AX20" s="22" t="str">
        <f t="shared" si="78"/>
        <v/>
      </c>
      <c r="AY20" s="22" t="str">
        <f t="shared" si="79"/>
        <v/>
      </c>
      <c r="BA20" s="13" t="str">
        <f t="shared" si="80"/>
        <v/>
      </c>
      <c r="BB20" s="13" t="str">
        <f t="shared" si="80"/>
        <v/>
      </c>
      <c r="BC20" s="13" t="str">
        <f t="shared" si="80"/>
        <v/>
      </c>
      <c r="BD20" s="66" t="str">
        <f t="shared" si="81"/>
        <v/>
      </c>
      <c r="BE20" s="22" t="str">
        <f t="shared" si="82"/>
        <v/>
      </c>
      <c r="BF20" s="22" t="str">
        <f t="shared" si="83"/>
        <v/>
      </c>
      <c r="BG20" s="66" t="str">
        <f t="shared" si="84"/>
        <v/>
      </c>
      <c r="BH20" s="22" t="str">
        <f t="shared" si="85"/>
        <v/>
      </c>
      <c r="BI20" s="22" t="str">
        <f t="shared" si="86"/>
        <v/>
      </c>
      <c r="BJ20" s="66" t="str">
        <f t="shared" si="87"/>
        <v/>
      </c>
      <c r="BK20" s="22" t="str">
        <f t="shared" si="88"/>
        <v/>
      </c>
      <c r="BL20" s="22" t="str">
        <f t="shared" si="89"/>
        <v/>
      </c>
      <c r="BM20" s="66" t="str">
        <f t="shared" si="90"/>
        <v/>
      </c>
      <c r="BN20" s="22" t="str">
        <f t="shared" si="91"/>
        <v/>
      </c>
      <c r="BO20" s="22" t="str">
        <f t="shared" si="92"/>
        <v/>
      </c>
      <c r="BP20" s="66" t="str">
        <f t="shared" si="93"/>
        <v/>
      </c>
      <c r="BQ20" s="22" t="str">
        <f t="shared" si="94"/>
        <v/>
      </c>
      <c r="BR20" s="22" t="str">
        <f t="shared" si="95"/>
        <v/>
      </c>
      <c r="BT20" s="13" t="str">
        <f t="shared" si="96"/>
        <v/>
      </c>
      <c r="BU20" s="13" t="str">
        <f t="shared" si="96"/>
        <v/>
      </c>
      <c r="BV20" s="13" t="str">
        <f t="shared" si="96"/>
        <v/>
      </c>
      <c r="BW20" s="66" t="str">
        <f t="shared" si="97"/>
        <v/>
      </c>
      <c r="BX20" s="22" t="str">
        <f t="shared" si="98"/>
        <v/>
      </c>
      <c r="BY20" s="22" t="str">
        <f t="shared" si="99"/>
        <v/>
      </c>
      <c r="BZ20" s="66" t="str">
        <f t="shared" si="100"/>
        <v/>
      </c>
      <c r="CA20" s="22" t="str">
        <f t="shared" si="101"/>
        <v/>
      </c>
      <c r="CB20" s="22" t="str">
        <f t="shared" si="102"/>
        <v/>
      </c>
      <c r="CC20" s="66" t="str">
        <f t="shared" si="103"/>
        <v/>
      </c>
      <c r="CD20" s="22" t="str">
        <f t="shared" si="104"/>
        <v/>
      </c>
      <c r="CE20" s="22" t="str">
        <f t="shared" si="105"/>
        <v/>
      </c>
      <c r="CF20" s="66" t="str">
        <f t="shared" si="106"/>
        <v/>
      </c>
      <c r="CG20" s="22" t="str">
        <f t="shared" si="107"/>
        <v/>
      </c>
      <c r="CH20" s="22" t="str">
        <f t="shared" si="108"/>
        <v/>
      </c>
      <c r="CI20" s="66" t="str">
        <f t="shared" si="109"/>
        <v/>
      </c>
      <c r="CJ20" s="22" t="str">
        <f t="shared" si="110"/>
        <v/>
      </c>
      <c r="CK20" s="22" t="str">
        <f t="shared" si="111"/>
        <v/>
      </c>
    </row>
    <row r="21" spans="1:89" ht="15" customHeight="1" x14ac:dyDescent="0.2">
      <c r="A21" s="60" t="str">
        <f t="shared" si="51"/>
        <v/>
      </c>
      <c r="B21" s="61"/>
      <c r="C21" s="13"/>
      <c r="D21" s="14"/>
      <c r="E21" s="15" t="str">
        <f t="shared" si="52"/>
        <v/>
      </c>
      <c r="F21" s="16" t="str">
        <f t="shared" si="53"/>
        <v/>
      </c>
      <c r="G21" s="8" t="str">
        <f t="shared" si="54"/>
        <v/>
      </c>
      <c r="H21" s="62" t="str">
        <f t="shared" si="55"/>
        <v/>
      </c>
      <c r="I21" s="65"/>
      <c r="J21" s="65"/>
      <c r="K21" s="65"/>
      <c r="L21" s="34" t="str">
        <f t="shared" si="56"/>
        <v/>
      </c>
      <c r="M21" s="35" t="str">
        <f t="shared" si="57"/>
        <v/>
      </c>
      <c r="N21" s="57" t="str">
        <f t="shared" si="58"/>
        <v/>
      </c>
      <c r="O21" s="62" t="str">
        <f t="shared" si="59"/>
        <v/>
      </c>
      <c r="P21" s="65"/>
      <c r="Q21" s="65"/>
      <c r="R21" s="65"/>
      <c r="S21" s="34" t="str">
        <f t="shared" si="60"/>
        <v/>
      </c>
      <c r="T21" s="35" t="str">
        <f t="shared" si="61"/>
        <v/>
      </c>
      <c r="U21" s="57" t="str">
        <f t="shared" si="62"/>
        <v/>
      </c>
      <c r="V21" s="62" t="str">
        <f t="shared" si="63"/>
        <v/>
      </c>
      <c r="W21" s="65"/>
      <c r="X21" s="65"/>
      <c r="Y21" s="65"/>
      <c r="Z21" s="34" t="str">
        <f t="shared" si="64"/>
        <v/>
      </c>
      <c r="AA21" s="35" t="str">
        <f t="shared" si="65"/>
        <v/>
      </c>
      <c r="AB21" s="57" t="str">
        <f t="shared" si="66"/>
        <v/>
      </c>
      <c r="AC21" s="62" t="str">
        <f t="shared" si="67"/>
        <v/>
      </c>
      <c r="AD21" s="65"/>
      <c r="AE21" s="65"/>
      <c r="AF21" s="65"/>
      <c r="AG21" s="34" t="str">
        <f t="shared" si="68"/>
        <v/>
      </c>
      <c r="AH21" s="35" t="str">
        <f t="shared" si="69"/>
        <v/>
      </c>
      <c r="AI21" s="57" t="str">
        <f t="shared" si="70"/>
        <v/>
      </c>
      <c r="AJ21" s="62" t="str">
        <f t="shared" si="71"/>
        <v/>
      </c>
      <c r="AK21" s="65"/>
      <c r="AL21" s="65"/>
      <c r="AM21" s="65"/>
      <c r="AN21" s="34" t="str">
        <f t="shared" si="72"/>
        <v/>
      </c>
      <c r="AO21" s="35" t="str">
        <f t="shared" si="73"/>
        <v/>
      </c>
      <c r="AR21" s="13" t="str">
        <f t="shared" si="74"/>
        <v/>
      </c>
      <c r="AS21" s="13" t="str">
        <f t="shared" si="74"/>
        <v/>
      </c>
      <c r="AT21" s="13" t="str">
        <f t="shared" si="74"/>
        <v/>
      </c>
      <c r="AU21" s="22" t="str">
        <f t="shared" si="75"/>
        <v/>
      </c>
      <c r="AV21" s="22" t="str">
        <f t="shared" si="76"/>
        <v/>
      </c>
      <c r="AW21" s="22" t="str">
        <f t="shared" si="77"/>
        <v/>
      </c>
      <c r="AX21" s="22" t="str">
        <f t="shared" si="78"/>
        <v/>
      </c>
      <c r="AY21" s="22" t="str">
        <f t="shared" si="79"/>
        <v/>
      </c>
      <c r="BA21" s="13" t="str">
        <f t="shared" si="80"/>
        <v/>
      </c>
      <c r="BB21" s="13" t="str">
        <f t="shared" si="80"/>
        <v/>
      </c>
      <c r="BC21" s="13" t="str">
        <f t="shared" si="80"/>
        <v/>
      </c>
      <c r="BD21" s="66" t="str">
        <f t="shared" si="81"/>
        <v/>
      </c>
      <c r="BE21" s="22" t="str">
        <f t="shared" si="82"/>
        <v/>
      </c>
      <c r="BF21" s="22" t="str">
        <f t="shared" si="83"/>
        <v/>
      </c>
      <c r="BG21" s="66" t="str">
        <f t="shared" si="84"/>
        <v/>
      </c>
      <c r="BH21" s="22" t="str">
        <f t="shared" si="85"/>
        <v/>
      </c>
      <c r="BI21" s="22" t="str">
        <f t="shared" si="86"/>
        <v/>
      </c>
      <c r="BJ21" s="66" t="str">
        <f t="shared" si="87"/>
        <v/>
      </c>
      <c r="BK21" s="22" t="str">
        <f t="shared" si="88"/>
        <v/>
      </c>
      <c r="BL21" s="22" t="str">
        <f t="shared" si="89"/>
        <v/>
      </c>
      <c r="BM21" s="66" t="str">
        <f t="shared" si="90"/>
        <v/>
      </c>
      <c r="BN21" s="22" t="str">
        <f t="shared" si="91"/>
        <v/>
      </c>
      <c r="BO21" s="22" t="str">
        <f t="shared" si="92"/>
        <v/>
      </c>
      <c r="BP21" s="66" t="str">
        <f t="shared" si="93"/>
        <v/>
      </c>
      <c r="BQ21" s="22" t="str">
        <f t="shared" si="94"/>
        <v/>
      </c>
      <c r="BR21" s="22" t="str">
        <f t="shared" si="95"/>
        <v/>
      </c>
      <c r="BT21" s="13" t="str">
        <f t="shared" si="96"/>
        <v/>
      </c>
      <c r="BU21" s="13" t="str">
        <f t="shared" si="96"/>
        <v/>
      </c>
      <c r="BV21" s="13" t="str">
        <f t="shared" si="96"/>
        <v/>
      </c>
      <c r="BW21" s="66" t="str">
        <f t="shared" si="97"/>
        <v/>
      </c>
      <c r="BX21" s="22" t="str">
        <f t="shared" si="98"/>
        <v/>
      </c>
      <c r="BY21" s="22" t="str">
        <f t="shared" si="99"/>
        <v/>
      </c>
      <c r="BZ21" s="66" t="str">
        <f t="shared" si="100"/>
        <v/>
      </c>
      <c r="CA21" s="22" t="str">
        <f t="shared" si="101"/>
        <v/>
      </c>
      <c r="CB21" s="22" t="str">
        <f t="shared" si="102"/>
        <v/>
      </c>
      <c r="CC21" s="66" t="str">
        <f t="shared" si="103"/>
        <v/>
      </c>
      <c r="CD21" s="22" t="str">
        <f t="shared" si="104"/>
        <v/>
      </c>
      <c r="CE21" s="22" t="str">
        <f t="shared" si="105"/>
        <v/>
      </c>
      <c r="CF21" s="66" t="str">
        <f t="shared" si="106"/>
        <v/>
      </c>
      <c r="CG21" s="22" t="str">
        <f t="shared" si="107"/>
        <v/>
      </c>
      <c r="CH21" s="22" t="str">
        <f t="shared" si="108"/>
        <v/>
      </c>
      <c r="CI21" s="66" t="str">
        <f t="shared" si="109"/>
        <v/>
      </c>
      <c r="CJ21" s="22" t="str">
        <f t="shared" si="110"/>
        <v/>
      </c>
      <c r="CK21" s="22" t="str">
        <f t="shared" si="111"/>
        <v/>
      </c>
    </row>
    <row r="22" spans="1:89" ht="15" customHeight="1" x14ac:dyDescent="0.2">
      <c r="A22" s="60" t="str">
        <f t="shared" si="51"/>
        <v/>
      </c>
      <c r="B22" s="61"/>
      <c r="C22" s="13"/>
      <c r="D22" s="14"/>
      <c r="E22" s="15" t="str">
        <f t="shared" si="52"/>
        <v/>
      </c>
      <c r="F22" s="16" t="str">
        <f t="shared" si="53"/>
        <v/>
      </c>
      <c r="G22" s="8" t="str">
        <f t="shared" si="54"/>
        <v/>
      </c>
      <c r="H22" s="62" t="str">
        <f t="shared" si="55"/>
        <v/>
      </c>
      <c r="I22" s="65"/>
      <c r="J22" s="65"/>
      <c r="K22" s="65"/>
      <c r="L22" s="34" t="str">
        <f t="shared" si="56"/>
        <v/>
      </c>
      <c r="M22" s="35" t="str">
        <f t="shared" si="57"/>
        <v/>
      </c>
      <c r="N22" s="57" t="str">
        <f t="shared" si="58"/>
        <v/>
      </c>
      <c r="O22" s="62" t="str">
        <f t="shared" si="59"/>
        <v/>
      </c>
      <c r="P22" s="65"/>
      <c r="Q22" s="65"/>
      <c r="R22" s="65"/>
      <c r="S22" s="34" t="str">
        <f t="shared" si="60"/>
        <v/>
      </c>
      <c r="T22" s="35" t="str">
        <f t="shared" si="61"/>
        <v/>
      </c>
      <c r="U22" s="57" t="str">
        <f t="shared" si="62"/>
        <v/>
      </c>
      <c r="V22" s="62" t="str">
        <f t="shared" si="63"/>
        <v/>
      </c>
      <c r="W22" s="65"/>
      <c r="X22" s="65"/>
      <c r="Y22" s="65"/>
      <c r="Z22" s="34" t="str">
        <f t="shared" si="64"/>
        <v/>
      </c>
      <c r="AA22" s="35" t="str">
        <f t="shared" si="65"/>
        <v/>
      </c>
      <c r="AB22" s="57" t="str">
        <f t="shared" si="66"/>
        <v/>
      </c>
      <c r="AC22" s="62" t="str">
        <f t="shared" si="67"/>
        <v/>
      </c>
      <c r="AD22" s="65"/>
      <c r="AE22" s="65"/>
      <c r="AF22" s="65"/>
      <c r="AG22" s="34" t="str">
        <f t="shared" si="68"/>
        <v/>
      </c>
      <c r="AH22" s="35" t="str">
        <f t="shared" si="69"/>
        <v/>
      </c>
      <c r="AI22" s="57" t="str">
        <f t="shared" si="70"/>
        <v/>
      </c>
      <c r="AJ22" s="62" t="str">
        <f t="shared" si="71"/>
        <v/>
      </c>
      <c r="AK22" s="65"/>
      <c r="AL22" s="65"/>
      <c r="AM22" s="65"/>
      <c r="AN22" s="34" t="str">
        <f t="shared" si="72"/>
        <v/>
      </c>
      <c r="AO22" s="35" t="str">
        <f t="shared" si="73"/>
        <v/>
      </c>
      <c r="AR22" s="13" t="str">
        <f t="shared" si="74"/>
        <v/>
      </c>
      <c r="AS22" s="13" t="str">
        <f t="shared" si="74"/>
        <v/>
      </c>
      <c r="AT22" s="13" t="str">
        <f t="shared" si="74"/>
        <v/>
      </c>
      <c r="AU22" s="22" t="str">
        <f t="shared" si="75"/>
        <v/>
      </c>
      <c r="AV22" s="22" t="str">
        <f t="shared" si="76"/>
        <v/>
      </c>
      <c r="AW22" s="22" t="str">
        <f t="shared" si="77"/>
        <v/>
      </c>
      <c r="AX22" s="22" t="str">
        <f t="shared" si="78"/>
        <v/>
      </c>
      <c r="AY22" s="22" t="str">
        <f t="shared" si="79"/>
        <v/>
      </c>
      <c r="BA22" s="13" t="str">
        <f t="shared" si="80"/>
        <v/>
      </c>
      <c r="BB22" s="13" t="str">
        <f t="shared" si="80"/>
        <v/>
      </c>
      <c r="BC22" s="13" t="str">
        <f t="shared" si="80"/>
        <v/>
      </c>
      <c r="BD22" s="66" t="str">
        <f t="shared" si="81"/>
        <v/>
      </c>
      <c r="BE22" s="22" t="str">
        <f t="shared" si="82"/>
        <v/>
      </c>
      <c r="BF22" s="22" t="str">
        <f t="shared" si="83"/>
        <v/>
      </c>
      <c r="BG22" s="66" t="str">
        <f t="shared" si="84"/>
        <v/>
      </c>
      <c r="BH22" s="22" t="str">
        <f t="shared" si="85"/>
        <v/>
      </c>
      <c r="BI22" s="22" t="str">
        <f t="shared" si="86"/>
        <v/>
      </c>
      <c r="BJ22" s="66" t="str">
        <f t="shared" si="87"/>
        <v/>
      </c>
      <c r="BK22" s="22" t="str">
        <f t="shared" si="88"/>
        <v/>
      </c>
      <c r="BL22" s="22" t="str">
        <f t="shared" si="89"/>
        <v/>
      </c>
      <c r="BM22" s="66" t="str">
        <f t="shared" si="90"/>
        <v/>
      </c>
      <c r="BN22" s="22" t="str">
        <f t="shared" si="91"/>
        <v/>
      </c>
      <c r="BO22" s="22" t="str">
        <f t="shared" si="92"/>
        <v/>
      </c>
      <c r="BP22" s="66" t="str">
        <f t="shared" si="93"/>
        <v/>
      </c>
      <c r="BQ22" s="22" t="str">
        <f t="shared" si="94"/>
        <v/>
      </c>
      <c r="BR22" s="22" t="str">
        <f t="shared" si="95"/>
        <v/>
      </c>
      <c r="BT22" s="13" t="str">
        <f t="shared" si="96"/>
        <v/>
      </c>
      <c r="BU22" s="13" t="str">
        <f t="shared" si="96"/>
        <v/>
      </c>
      <c r="BV22" s="13" t="str">
        <f t="shared" si="96"/>
        <v/>
      </c>
      <c r="BW22" s="66" t="str">
        <f t="shared" si="97"/>
        <v/>
      </c>
      <c r="BX22" s="22" t="str">
        <f t="shared" si="98"/>
        <v/>
      </c>
      <c r="BY22" s="22" t="str">
        <f t="shared" si="99"/>
        <v/>
      </c>
      <c r="BZ22" s="66" t="str">
        <f t="shared" si="100"/>
        <v/>
      </c>
      <c r="CA22" s="22" t="str">
        <f t="shared" si="101"/>
        <v/>
      </c>
      <c r="CB22" s="22" t="str">
        <f t="shared" si="102"/>
        <v/>
      </c>
      <c r="CC22" s="66" t="str">
        <f t="shared" si="103"/>
        <v/>
      </c>
      <c r="CD22" s="22" t="str">
        <f t="shared" si="104"/>
        <v/>
      </c>
      <c r="CE22" s="22" t="str">
        <f t="shared" si="105"/>
        <v/>
      </c>
      <c r="CF22" s="66" t="str">
        <f t="shared" si="106"/>
        <v/>
      </c>
      <c r="CG22" s="22" t="str">
        <f t="shared" si="107"/>
        <v/>
      </c>
      <c r="CH22" s="22" t="str">
        <f t="shared" si="108"/>
        <v/>
      </c>
      <c r="CI22" s="66" t="str">
        <f t="shared" si="109"/>
        <v/>
      </c>
      <c r="CJ22" s="22" t="str">
        <f t="shared" si="110"/>
        <v/>
      </c>
      <c r="CK22" s="22" t="str">
        <f t="shared" si="111"/>
        <v/>
      </c>
    </row>
    <row r="23" spans="1:89" ht="15" customHeight="1" x14ac:dyDescent="0.2">
      <c r="A23" s="60" t="str">
        <f t="shared" si="51"/>
        <v/>
      </c>
      <c r="B23" s="61"/>
      <c r="C23" s="13"/>
      <c r="D23" s="14"/>
      <c r="E23" s="15" t="str">
        <f t="shared" si="52"/>
        <v/>
      </c>
      <c r="F23" s="16" t="str">
        <f t="shared" si="53"/>
        <v/>
      </c>
      <c r="G23" s="8" t="str">
        <f t="shared" si="54"/>
        <v/>
      </c>
      <c r="H23" s="62" t="str">
        <f t="shared" si="55"/>
        <v/>
      </c>
      <c r="I23" s="65"/>
      <c r="J23" s="65"/>
      <c r="K23" s="65"/>
      <c r="L23" s="34" t="str">
        <f t="shared" si="56"/>
        <v/>
      </c>
      <c r="M23" s="35" t="str">
        <f t="shared" si="57"/>
        <v/>
      </c>
      <c r="N23" s="57" t="str">
        <f t="shared" si="58"/>
        <v/>
      </c>
      <c r="O23" s="62" t="str">
        <f t="shared" si="59"/>
        <v/>
      </c>
      <c r="P23" s="65"/>
      <c r="Q23" s="65"/>
      <c r="R23" s="65"/>
      <c r="S23" s="34" t="str">
        <f t="shared" si="60"/>
        <v/>
      </c>
      <c r="T23" s="35" t="str">
        <f t="shared" si="61"/>
        <v/>
      </c>
      <c r="U23" s="57" t="str">
        <f t="shared" si="62"/>
        <v/>
      </c>
      <c r="V23" s="62" t="str">
        <f t="shared" si="63"/>
        <v/>
      </c>
      <c r="W23" s="65"/>
      <c r="X23" s="65"/>
      <c r="Y23" s="65"/>
      <c r="Z23" s="34" t="str">
        <f t="shared" si="64"/>
        <v/>
      </c>
      <c r="AA23" s="35" t="str">
        <f t="shared" si="65"/>
        <v/>
      </c>
      <c r="AB23" s="57" t="str">
        <f t="shared" si="66"/>
        <v/>
      </c>
      <c r="AC23" s="62" t="str">
        <f t="shared" si="67"/>
        <v/>
      </c>
      <c r="AD23" s="65"/>
      <c r="AE23" s="65"/>
      <c r="AF23" s="65"/>
      <c r="AG23" s="34" t="str">
        <f t="shared" si="68"/>
        <v/>
      </c>
      <c r="AH23" s="35" t="str">
        <f t="shared" si="69"/>
        <v/>
      </c>
      <c r="AI23" s="57" t="str">
        <f t="shared" si="70"/>
        <v/>
      </c>
      <c r="AJ23" s="62" t="str">
        <f t="shared" si="71"/>
        <v/>
      </c>
      <c r="AK23" s="65"/>
      <c r="AL23" s="65"/>
      <c r="AM23" s="65"/>
      <c r="AN23" s="34" t="str">
        <f t="shared" si="72"/>
        <v/>
      </c>
      <c r="AO23" s="35" t="str">
        <f t="shared" si="73"/>
        <v/>
      </c>
      <c r="AR23" s="13" t="str">
        <f t="shared" si="74"/>
        <v/>
      </c>
      <c r="AS23" s="13" t="str">
        <f t="shared" si="74"/>
        <v/>
      </c>
      <c r="AT23" s="13" t="str">
        <f t="shared" si="74"/>
        <v/>
      </c>
      <c r="AU23" s="22" t="str">
        <f t="shared" si="75"/>
        <v/>
      </c>
      <c r="AV23" s="22" t="str">
        <f t="shared" si="76"/>
        <v/>
      </c>
      <c r="AW23" s="22" t="str">
        <f t="shared" si="77"/>
        <v/>
      </c>
      <c r="AX23" s="22" t="str">
        <f t="shared" si="78"/>
        <v/>
      </c>
      <c r="AY23" s="22" t="str">
        <f t="shared" si="79"/>
        <v/>
      </c>
      <c r="BA23" s="13" t="str">
        <f t="shared" si="80"/>
        <v/>
      </c>
      <c r="BB23" s="13" t="str">
        <f t="shared" si="80"/>
        <v/>
      </c>
      <c r="BC23" s="13" t="str">
        <f t="shared" si="80"/>
        <v/>
      </c>
      <c r="BD23" s="66" t="str">
        <f t="shared" si="81"/>
        <v/>
      </c>
      <c r="BE23" s="22" t="str">
        <f t="shared" si="82"/>
        <v/>
      </c>
      <c r="BF23" s="22" t="str">
        <f t="shared" si="83"/>
        <v/>
      </c>
      <c r="BG23" s="66" t="str">
        <f t="shared" si="84"/>
        <v/>
      </c>
      <c r="BH23" s="22" t="str">
        <f t="shared" si="85"/>
        <v/>
      </c>
      <c r="BI23" s="22" t="str">
        <f t="shared" si="86"/>
        <v/>
      </c>
      <c r="BJ23" s="66" t="str">
        <f t="shared" si="87"/>
        <v/>
      </c>
      <c r="BK23" s="22" t="str">
        <f t="shared" si="88"/>
        <v/>
      </c>
      <c r="BL23" s="22" t="str">
        <f t="shared" si="89"/>
        <v/>
      </c>
      <c r="BM23" s="66" t="str">
        <f t="shared" si="90"/>
        <v/>
      </c>
      <c r="BN23" s="22" t="str">
        <f t="shared" si="91"/>
        <v/>
      </c>
      <c r="BO23" s="22" t="str">
        <f t="shared" si="92"/>
        <v/>
      </c>
      <c r="BP23" s="66" t="str">
        <f t="shared" si="93"/>
        <v/>
      </c>
      <c r="BQ23" s="22" t="str">
        <f t="shared" si="94"/>
        <v/>
      </c>
      <c r="BR23" s="22" t="str">
        <f t="shared" si="95"/>
        <v/>
      </c>
      <c r="BT23" s="13" t="str">
        <f t="shared" si="96"/>
        <v/>
      </c>
      <c r="BU23" s="13" t="str">
        <f t="shared" si="96"/>
        <v/>
      </c>
      <c r="BV23" s="13" t="str">
        <f t="shared" si="96"/>
        <v/>
      </c>
      <c r="BW23" s="66" t="str">
        <f t="shared" si="97"/>
        <v/>
      </c>
      <c r="BX23" s="22" t="str">
        <f t="shared" si="98"/>
        <v/>
      </c>
      <c r="BY23" s="22" t="str">
        <f t="shared" si="99"/>
        <v/>
      </c>
      <c r="BZ23" s="66" t="str">
        <f t="shared" si="100"/>
        <v/>
      </c>
      <c r="CA23" s="22" t="str">
        <f t="shared" si="101"/>
        <v/>
      </c>
      <c r="CB23" s="22" t="str">
        <f t="shared" si="102"/>
        <v/>
      </c>
      <c r="CC23" s="66" t="str">
        <f t="shared" si="103"/>
        <v/>
      </c>
      <c r="CD23" s="22" t="str">
        <f t="shared" si="104"/>
        <v/>
      </c>
      <c r="CE23" s="22" t="str">
        <f t="shared" si="105"/>
        <v/>
      </c>
      <c r="CF23" s="66" t="str">
        <f t="shared" si="106"/>
        <v/>
      </c>
      <c r="CG23" s="22" t="str">
        <f t="shared" si="107"/>
        <v/>
      </c>
      <c r="CH23" s="22" t="str">
        <f t="shared" si="108"/>
        <v/>
      </c>
      <c r="CI23" s="66" t="str">
        <f t="shared" si="109"/>
        <v/>
      </c>
      <c r="CJ23" s="22" t="str">
        <f t="shared" si="110"/>
        <v/>
      </c>
      <c r="CK23" s="22" t="str">
        <f t="shared" si="111"/>
        <v/>
      </c>
    </row>
    <row r="24" spans="1:89" ht="15" customHeight="1" x14ac:dyDescent="0.2">
      <c r="A24" s="60" t="str">
        <f t="shared" si="51"/>
        <v/>
      </c>
      <c r="B24" s="61"/>
      <c r="C24" s="13"/>
      <c r="D24" s="14"/>
      <c r="E24" s="15" t="str">
        <f t="shared" si="52"/>
        <v/>
      </c>
      <c r="F24" s="16" t="str">
        <f t="shared" si="53"/>
        <v/>
      </c>
      <c r="G24" s="8" t="str">
        <f t="shared" si="54"/>
        <v/>
      </c>
      <c r="H24" s="62" t="str">
        <f t="shared" si="55"/>
        <v/>
      </c>
      <c r="I24" s="65"/>
      <c r="J24" s="65"/>
      <c r="K24" s="65"/>
      <c r="L24" s="34" t="str">
        <f t="shared" si="56"/>
        <v/>
      </c>
      <c r="M24" s="35" t="str">
        <f t="shared" si="57"/>
        <v/>
      </c>
      <c r="N24" s="57" t="str">
        <f t="shared" si="58"/>
        <v/>
      </c>
      <c r="O24" s="62" t="str">
        <f t="shared" si="59"/>
        <v/>
      </c>
      <c r="P24" s="65"/>
      <c r="Q24" s="65"/>
      <c r="R24" s="65"/>
      <c r="S24" s="34" t="str">
        <f t="shared" si="60"/>
        <v/>
      </c>
      <c r="T24" s="35" t="str">
        <f t="shared" si="61"/>
        <v/>
      </c>
      <c r="U24" s="57" t="str">
        <f t="shared" si="62"/>
        <v/>
      </c>
      <c r="V24" s="62" t="str">
        <f t="shared" si="63"/>
        <v/>
      </c>
      <c r="W24" s="65"/>
      <c r="X24" s="65"/>
      <c r="Y24" s="65"/>
      <c r="Z24" s="34" t="str">
        <f t="shared" si="64"/>
        <v/>
      </c>
      <c r="AA24" s="35" t="str">
        <f t="shared" si="65"/>
        <v/>
      </c>
      <c r="AB24" s="57" t="str">
        <f t="shared" si="66"/>
        <v/>
      </c>
      <c r="AC24" s="62" t="str">
        <f t="shared" si="67"/>
        <v/>
      </c>
      <c r="AD24" s="65"/>
      <c r="AE24" s="65"/>
      <c r="AF24" s="65"/>
      <c r="AG24" s="34" t="str">
        <f t="shared" si="68"/>
        <v/>
      </c>
      <c r="AH24" s="35" t="str">
        <f t="shared" si="69"/>
        <v/>
      </c>
      <c r="AI24" s="57" t="str">
        <f t="shared" si="70"/>
        <v/>
      </c>
      <c r="AJ24" s="62" t="str">
        <f t="shared" si="71"/>
        <v/>
      </c>
      <c r="AK24" s="65"/>
      <c r="AL24" s="65"/>
      <c r="AM24" s="65"/>
      <c r="AN24" s="34" t="str">
        <f t="shared" si="72"/>
        <v/>
      </c>
      <c r="AO24" s="35" t="str">
        <f t="shared" si="73"/>
        <v/>
      </c>
      <c r="AR24" s="13" t="str">
        <f t="shared" si="74"/>
        <v/>
      </c>
      <c r="AS24" s="13" t="str">
        <f t="shared" si="74"/>
        <v/>
      </c>
      <c r="AT24" s="13" t="str">
        <f t="shared" si="74"/>
        <v/>
      </c>
      <c r="AU24" s="22" t="str">
        <f t="shared" si="75"/>
        <v/>
      </c>
      <c r="AV24" s="22" t="str">
        <f t="shared" si="76"/>
        <v/>
      </c>
      <c r="AW24" s="22" t="str">
        <f t="shared" si="77"/>
        <v/>
      </c>
      <c r="AX24" s="22" t="str">
        <f t="shared" si="78"/>
        <v/>
      </c>
      <c r="AY24" s="22" t="str">
        <f t="shared" si="79"/>
        <v/>
      </c>
      <c r="BA24" s="13" t="str">
        <f t="shared" si="80"/>
        <v/>
      </c>
      <c r="BB24" s="13" t="str">
        <f t="shared" si="80"/>
        <v/>
      </c>
      <c r="BC24" s="13" t="str">
        <f t="shared" si="80"/>
        <v/>
      </c>
      <c r="BD24" s="66" t="str">
        <f t="shared" si="81"/>
        <v/>
      </c>
      <c r="BE24" s="22" t="str">
        <f t="shared" si="82"/>
        <v/>
      </c>
      <c r="BF24" s="22" t="str">
        <f t="shared" si="83"/>
        <v/>
      </c>
      <c r="BG24" s="66" t="str">
        <f t="shared" si="84"/>
        <v/>
      </c>
      <c r="BH24" s="22" t="str">
        <f t="shared" si="85"/>
        <v/>
      </c>
      <c r="BI24" s="22" t="str">
        <f t="shared" si="86"/>
        <v/>
      </c>
      <c r="BJ24" s="66" t="str">
        <f t="shared" si="87"/>
        <v/>
      </c>
      <c r="BK24" s="22" t="str">
        <f t="shared" si="88"/>
        <v/>
      </c>
      <c r="BL24" s="22" t="str">
        <f t="shared" si="89"/>
        <v/>
      </c>
      <c r="BM24" s="66" t="str">
        <f t="shared" si="90"/>
        <v/>
      </c>
      <c r="BN24" s="22" t="str">
        <f t="shared" si="91"/>
        <v/>
      </c>
      <c r="BO24" s="22" t="str">
        <f t="shared" si="92"/>
        <v/>
      </c>
      <c r="BP24" s="66" t="str">
        <f t="shared" si="93"/>
        <v/>
      </c>
      <c r="BQ24" s="22" t="str">
        <f t="shared" si="94"/>
        <v/>
      </c>
      <c r="BR24" s="22" t="str">
        <f t="shared" si="95"/>
        <v/>
      </c>
      <c r="BT24" s="13" t="str">
        <f t="shared" si="96"/>
        <v/>
      </c>
      <c r="BU24" s="13" t="str">
        <f t="shared" si="96"/>
        <v/>
      </c>
      <c r="BV24" s="13" t="str">
        <f t="shared" si="96"/>
        <v/>
      </c>
      <c r="BW24" s="66" t="str">
        <f t="shared" si="97"/>
        <v/>
      </c>
      <c r="BX24" s="22" t="str">
        <f t="shared" si="98"/>
        <v/>
      </c>
      <c r="BY24" s="22" t="str">
        <f t="shared" si="99"/>
        <v/>
      </c>
      <c r="BZ24" s="66" t="str">
        <f t="shared" si="100"/>
        <v/>
      </c>
      <c r="CA24" s="22" t="str">
        <f t="shared" si="101"/>
        <v/>
      </c>
      <c r="CB24" s="22" t="str">
        <f t="shared" si="102"/>
        <v/>
      </c>
      <c r="CC24" s="66" t="str">
        <f t="shared" si="103"/>
        <v/>
      </c>
      <c r="CD24" s="22" t="str">
        <f t="shared" si="104"/>
        <v/>
      </c>
      <c r="CE24" s="22" t="str">
        <f t="shared" si="105"/>
        <v/>
      </c>
      <c r="CF24" s="66" t="str">
        <f t="shared" si="106"/>
        <v/>
      </c>
      <c r="CG24" s="22" t="str">
        <f t="shared" si="107"/>
        <v/>
      </c>
      <c r="CH24" s="22" t="str">
        <f t="shared" si="108"/>
        <v/>
      </c>
      <c r="CI24" s="66" t="str">
        <f t="shared" si="109"/>
        <v/>
      </c>
      <c r="CJ24" s="22" t="str">
        <f t="shared" si="110"/>
        <v/>
      </c>
      <c r="CK24" s="22" t="str">
        <f t="shared" si="111"/>
        <v/>
      </c>
    </row>
    <row r="25" spans="1:89" ht="15" customHeight="1" x14ac:dyDescent="0.2">
      <c r="A25" s="60" t="str">
        <f t="shared" si="51"/>
        <v/>
      </c>
      <c r="B25" s="61"/>
      <c r="C25" s="13"/>
      <c r="D25" s="14"/>
      <c r="E25" s="15" t="str">
        <f t="shared" si="52"/>
        <v/>
      </c>
      <c r="F25" s="16" t="str">
        <f t="shared" si="53"/>
        <v/>
      </c>
      <c r="G25" s="8" t="str">
        <f t="shared" si="54"/>
        <v/>
      </c>
      <c r="H25" s="62" t="str">
        <f t="shared" si="55"/>
        <v/>
      </c>
      <c r="I25" s="65"/>
      <c r="J25" s="65"/>
      <c r="K25" s="65"/>
      <c r="L25" s="34" t="str">
        <f t="shared" si="56"/>
        <v/>
      </c>
      <c r="M25" s="35" t="str">
        <f t="shared" si="57"/>
        <v/>
      </c>
      <c r="N25" s="57" t="str">
        <f t="shared" si="58"/>
        <v/>
      </c>
      <c r="O25" s="62" t="str">
        <f t="shared" si="59"/>
        <v/>
      </c>
      <c r="P25" s="65"/>
      <c r="Q25" s="65"/>
      <c r="R25" s="65"/>
      <c r="S25" s="34" t="str">
        <f t="shared" si="60"/>
        <v/>
      </c>
      <c r="T25" s="35" t="str">
        <f t="shared" si="61"/>
        <v/>
      </c>
      <c r="U25" s="57" t="str">
        <f t="shared" si="62"/>
        <v/>
      </c>
      <c r="V25" s="62" t="str">
        <f t="shared" si="63"/>
        <v/>
      </c>
      <c r="W25" s="65"/>
      <c r="X25" s="65"/>
      <c r="Y25" s="65"/>
      <c r="Z25" s="34" t="str">
        <f t="shared" si="64"/>
        <v/>
      </c>
      <c r="AA25" s="35" t="str">
        <f t="shared" si="65"/>
        <v/>
      </c>
      <c r="AB25" s="57" t="str">
        <f t="shared" si="66"/>
        <v/>
      </c>
      <c r="AC25" s="62" t="str">
        <f t="shared" si="67"/>
        <v/>
      </c>
      <c r="AD25" s="65"/>
      <c r="AE25" s="65"/>
      <c r="AF25" s="65"/>
      <c r="AG25" s="34" t="str">
        <f t="shared" si="68"/>
        <v/>
      </c>
      <c r="AH25" s="35" t="str">
        <f t="shared" si="69"/>
        <v/>
      </c>
      <c r="AI25" s="57" t="str">
        <f t="shared" si="70"/>
        <v/>
      </c>
      <c r="AJ25" s="62" t="str">
        <f t="shared" si="71"/>
        <v/>
      </c>
      <c r="AK25" s="65"/>
      <c r="AL25" s="65"/>
      <c r="AM25" s="65"/>
      <c r="AN25" s="34" t="str">
        <f t="shared" si="72"/>
        <v/>
      </c>
      <c r="AO25" s="35" t="str">
        <f t="shared" si="73"/>
        <v/>
      </c>
      <c r="AR25" s="13" t="str">
        <f t="shared" si="74"/>
        <v/>
      </c>
      <c r="AS25" s="13" t="str">
        <f t="shared" si="74"/>
        <v/>
      </c>
      <c r="AT25" s="13" t="str">
        <f t="shared" si="74"/>
        <v/>
      </c>
      <c r="AU25" s="22" t="str">
        <f t="shared" si="75"/>
        <v/>
      </c>
      <c r="AV25" s="22" t="str">
        <f t="shared" si="76"/>
        <v/>
      </c>
      <c r="AW25" s="22" t="str">
        <f t="shared" si="77"/>
        <v/>
      </c>
      <c r="AX25" s="22" t="str">
        <f t="shared" si="78"/>
        <v/>
      </c>
      <c r="AY25" s="22" t="str">
        <f t="shared" si="79"/>
        <v/>
      </c>
      <c r="BA25" s="13" t="str">
        <f t="shared" si="80"/>
        <v/>
      </c>
      <c r="BB25" s="13" t="str">
        <f t="shared" si="80"/>
        <v/>
      </c>
      <c r="BC25" s="13" t="str">
        <f t="shared" si="80"/>
        <v/>
      </c>
      <c r="BD25" s="66" t="str">
        <f t="shared" si="81"/>
        <v/>
      </c>
      <c r="BE25" s="22" t="str">
        <f t="shared" si="82"/>
        <v/>
      </c>
      <c r="BF25" s="22" t="str">
        <f t="shared" si="83"/>
        <v/>
      </c>
      <c r="BG25" s="66" t="str">
        <f t="shared" si="84"/>
        <v/>
      </c>
      <c r="BH25" s="22" t="str">
        <f t="shared" si="85"/>
        <v/>
      </c>
      <c r="BI25" s="22" t="str">
        <f t="shared" si="86"/>
        <v/>
      </c>
      <c r="BJ25" s="66" t="str">
        <f t="shared" si="87"/>
        <v/>
      </c>
      <c r="BK25" s="22" t="str">
        <f t="shared" si="88"/>
        <v/>
      </c>
      <c r="BL25" s="22" t="str">
        <f t="shared" si="89"/>
        <v/>
      </c>
      <c r="BM25" s="66" t="str">
        <f t="shared" si="90"/>
        <v/>
      </c>
      <c r="BN25" s="22" t="str">
        <f t="shared" si="91"/>
        <v/>
      </c>
      <c r="BO25" s="22" t="str">
        <f t="shared" si="92"/>
        <v/>
      </c>
      <c r="BP25" s="66" t="str">
        <f t="shared" si="93"/>
        <v/>
      </c>
      <c r="BQ25" s="22" t="str">
        <f t="shared" si="94"/>
        <v/>
      </c>
      <c r="BR25" s="22" t="str">
        <f t="shared" si="95"/>
        <v/>
      </c>
      <c r="BT25" s="13" t="str">
        <f t="shared" si="96"/>
        <v/>
      </c>
      <c r="BU25" s="13" t="str">
        <f t="shared" si="96"/>
        <v/>
      </c>
      <c r="BV25" s="13" t="str">
        <f t="shared" si="96"/>
        <v/>
      </c>
      <c r="BW25" s="66" t="str">
        <f t="shared" si="97"/>
        <v/>
      </c>
      <c r="BX25" s="22" t="str">
        <f t="shared" si="98"/>
        <v/>
      </c>
      <c r="BY25" s="22" t="str">
        <f t="shared" si="99"/>
        <v/>
      </c>
      <c r="BZ25" s="66" t="str">
        <f t="shared" si="100"/>
        <v/>
      </c>
      <c r="CA25" s="22" t="str">
        <f t="shared" si="101"/>
        <v/>
      </c>
      <c r="CB25" s="22" t="str">
        <f t="shared" si="102"/>
        <v/>
      </c>
      <c r="CC25" s="66" t="str">
        <f t="shared" si="103"/>
        <v/>
      </c>
      <c r="CD25" s="22" t="str">
        <f t="shared" si="104"/>
        <v/>
      </c>
      <c r="CE25" s="22" t="str">
        <f t="shared" si="105"/>
        <v/>
      </c>
      <c r="CF25" s="66" t="str">
        <f t="shared" si="106"/>
        <v/>
      </c>
      <c r="CG25" s="22" t="str">
        <f t="shared" si="107"/>
        <v/>
      </c>
      <c r="CH25" s="22" t="str">
        <f t="shared" si="108"/>
        <v/>
      </c>
      <c r="CI25" s="66" t="str">
        <f t="shared" si="109"/>
        <v/>
      </c>
      <c r="CJ25" s="22" t="str">
        <f t="shared" si="110"/>
        <v/>
      </c>
      <c r="CK25" s="22" t="str">
        <f t="shared" si="111"/>
        <v/>
      </c>
    </row>
    <row r="26" spans="1:89" ht="15" customHeight="1" x14ac:dyDescent="0.2">
      <c r="A26" s="60" t="str">
        <f t="shared" si="51"/>
        <v/>
      </c>
      <c r="B26" s="61"/>
      <c r="C26" s="13"/>
      <c r="D26" s="14"/>
      <c r="E26" s="15" t="str">
        <f t="shared" si="52"/>
        <v/>
      </c>
      <c r="F26" s="16" t="str">
        <f t="shared" si="53"/>
        <v/>
      </c>
      <c r="G26" s="8" t="str">
        <f t="shared" si="54"/>
        <v/>
      </c>
      <c r="H26" s="62" t="str">
        <f t="shared" si="55"/>
        <v/>
      </c>
      <c r="I26" s="65"/>
      <c r="J26" s="65"/>
      <c r="K26" s="65"/>
      <c r="L26" s="34" t="str">
        <f t="shared" si="56"/>
        <v/>
      </c>
      <c r="M26" s="35" t="str">
        <f t="shared" si="57"/>
        <v/>
      </c>
      <c r="N26" s="57" t="str">
        <f t="shared" si="58"/>
        <v/>
      </c>
      <c r="O26" s="62" t="str">
        <f t="shared" si="59"/>
        <v/>
      </c>
      <c r="P26" s="65"/>
      <c r="Q26" s="65"/>
      <c r="R26" s="65"/>
      <c r="S26" s="34" t="str">
        <f t="shared" si="60"/>
        <v/>
      </c>
      <c r="T26" s="35" t="str">
        <f t="shared" si="61"/>
        <v/>
      </c>
      <c r="U26" s="57" t="str">
        <f t="shared" si="62"/>
        <v/>
      </c>
      <c r="V26" s="62" t="str">
        <f t="shared" si="63"/>
        <v/>
      </c>
      <c r="W26" s="65"/>
      <c r="X26" s="65"/>
      <c r="Y26" s="65"/>
      <c r="Z26" s="34" t="str">
        <f t="shared" si="64"/>
        <v/>
      </c>
      <c r="AA26" s="35" t="str">
        <f t="shared" si="65"/>
        <v/>
      </c>
      <c r="AB26" s="57" t="str">
        <f t="shared" si="66"/>
        <v/>
      </c>
      <c r="AC26" s="62" t="str">
        <f t="shared" si="67"/>
        <v/>
      </c>
      <c r="AD26" s="65"/>
      <c r="AE26" s="65"/>
      <c r="AF26" s="65"/>
      <c r="AG26" s="34" t="str">
        <f t="shared" si="68"/>
        <v/>
      </c>
      <c r="AH26" s="35" t="str">
        <f t="shared" si="69"/>
        <v/>
      </c>
      <c r="AI26" s="57" t="str">
        <f t="shared" si="70"/>
        <v/>
      </c>
      <c r="AJ26" s="62" t="str">
        <f t="shared" si="71"/>
        <v/>
      </c>
      <c r="AK26" s="65"/>
      <c r="AL26" s="65"/>
      <c r="AM26" s="65"/>
      <c r="AN26" s="34" t="str">
        <f t="shared" si="72"/>
        <v/>
      </c>
      <c r="AO26" s="35" t="str">
        <f t="shared" si="73"/>
        <v/>
      </c>
      <c r="AR26" s="13" t="str">
        <f t="shared" si="74"/>
        <v/>
      </c>
      <c r="AS26" s="13" t="str">
        <f t="shared" si="74"/>
        <v/>
      </c>
      <c r="AT26" s="13" t="str">
        <f t="shared" si="74"/>
        <v/>
      </c>
      <c r="AU26" s="22" t="str">
        <f t="shared" si="75"/>
        <v/>
      </c>
      <c r="AV26" s="22" t="str">
        <f t="shared" si="76"/>
        <v/>
      </c>
      <c r="AW26" s="22" t="str">
        <f t="shared" si="77"/>
        <v/>
      </c>
      <c r="AX26" s="22" t="str">
        <f t="shared" si="78"/>
        <v/>
      </c>
      <c r="AY26" s="22" t="str">
        <f t="shared" si="79"/>
        <v/>
      </c>
      <c r="BA26" s="13" t="str">
        <f t="shared" si="80"/>
        <v/>
      </c>
      <c r="BB26" s="13" t="str">
        <f t="shared" si="80"/>
        <v/>
      </c>
      <c r="BC26" s="13" t="str">
        <f t="shared" si="80"/>
        <v/>
      </c>
      <c r="BD26" s="66" t="str">
        <f t="shared" si="81"/>
        <v/>
      </c>
      <c r="BE26" s="22" t="str">
        <f t="shared" si="82"/>
        <v/>
      </c>
      <c r="BF26" s="22" t="str">
        <f t="shared" si="83"/>
        <v/>
      </c>
      <c r="BG26" s="66" t="str">
        <f t="shared" si="84"/>
        <v/>
      </c>
      <c r="BH26" s="22" t="str">
        <f t="shared" si="85"/>
        <v/>
      </c>
      <c r="BI26" s="22" t="str">
        <f t="shared" si="86"/>
        <v/>
      </c>
      <c r="BJ26" s="66" t="str">
        <f t="shared" si="87"/>
        <v/>
      </c>
      <c r="BK26" s="22" t="str">
        <f t="shared" si="88"/>
        <v/>
      </c>
      <c r="BL26" s="22" t="str">
        <f t="shared" si="89"/>
        <v/>
      </c>
      <c r="BM26" s="66" t="str">
        <f t="shared" si="90"/>
        <v/>
      </c>
      <c r="BN26" s="22" t="str">
        <f t="shared" si="91"/>
        <v/>
      </c>
      <c r="BO26" s="22" t="str">
        <f t="shared" si="92"/>
        <v/>
      </c>
      <c r="BP26" s="66" t="str">
        <f t="shared" si="93"/>
        <v/>
      </c>
      <c r="BQ26" s="22" t="str">
        <f t="shared" si="94"/>
        <v/>
      </c>
      <c r="BR26" s="22" t="str">
        <f t="shared" si="95"/>
        <v/>
      </c>
      <c r="BT26" s="13" t="str">
        <f t="shared" si="96"/>
        <v/>
      </c>
      <c r="BU26" s="13" t="str">
        <f t="shared" si="96"/>
        <v/>
      </c>
      <c r="BV26" s="13" t="str">
        <f t="shared" si="96"/>
        <v/>
      </c>
      <c r="BW26" s="66" t="str">
        <f t="shared" si="97"/>
        <v/>
      </c>
      <c r="BX26" s="22" t="str">
        <f t="shared" si="98"/>
        <v/>
      </c>
      <c r="BY26" s="22" t="str">
        <f t="shared" si="99"/>
        <v/>
      </c>
      <c r="BZ26" s="66" t="str">
        <f t="shared" si="100"/>
        <v/>
      </c>
      <c r="CA26" s="22" t="str">
        <f t="shared" si="101"/>
        <v/>
      </c>
      <c r="CB26" s="22" t="str">
        <f t="shared" si="102"/>
        <v/>
      </c>
      <c r="CC26" s="66" t="str">
        <f t="shared" si="103"/>
        <v/>
      </c>
      <c r="CD26" s="22" t="str">
        <f t="shared" si="104"/>
        <v/>
      </c>
      <c r="CE26" s="22" t="str">
        <f t="shared" si="105"/>
        <v/>
      </c>
      <c r="CF26" s="66" t="str">
        <f t="shared" si="106"/>
        <v/>
      </c>
      <c r="CG26" s="22" t="str">
        <f t="shared" si="107"/>
        <v/>
      </c>
      <c r="CH26" s="22" t="str">
        <f t="shared" si="108"/>
        <v/>
      </c>
      <c r="CI26" s="66" t="str">
        <f t="shared" si="109"/>
        <v/>
      </c>
      <c r="CJ26" s="22" t="str">
        <f t="shared" si="110"/>
        <v/>
      </c>
      <c r="CK26" s="22" t="str">
        <f t="shared" si="111"/>
        <v/>
      </c>
    </row>
    <row r="27" spans="1:89" ht="15" customHeight="1" x14ac:dyDescent="0.2">
      <c r="A27" s="60" t="str">
        <f t="shared" si="51"/>
        <v/>
      </c>
      <c r="B27" s="61"/>
      <c r="C27" s="13"/>
      <c r="D27" s="14"/>
      <c r="E27" s="15" t="str">
        <f t="shared" si="52"/>
        <v/>
      </c>
      <c r="F27" s="16" t="str">
        <f t="shared" si="53"/>
        <v/>
      </c>
      <c r="G27" s="8" t="str">
        <f t="shared" si="54"/>
        <v/>
      </c>
      <c r="H27" s="62" t="str">
        <f t="shared" si="55"/>
        <v/>
      </c>
      <c r="I27" s="65"/>
      <c r="J27" s="65"/>
      <c r="K27" s="65"/>
      <c r="L27" s="34" t="str">
        <f t="shared" si="56"/>
        <v/>
      </c>
      <c r="M27" s="35" t="str">
        <f t="shared" si="57"/>
        <v/>
      </c>
      <c r="N27" s="57" t="str">
        <f t="shared" si="58"/>
        <v/>
      </c>
      <c r="O27" s="62" t="str">
        <f t="shared" si="59"/>
        <v/>
      </c>
      <c r="P27" s="65"/>
      <c r="Q27" s="65"/>
      <c r="R27" s="65"/>
      <c r="S27" s="34" t="str">
        <f t="shared" si="60"/>
        <v/>
      </c>
      <c r="T27" s="35" t="str">
        <f t="shared" si="61"/>
        <v/>
      </c>
      <c r="U27" s="57" t="str">
        <f t="shared" si="62"/>
        <v/>
      </c>
      <c r="V27" s="62" t="str">
        <f t="shared" si="63"/>
        <v/>
      </c>
      <c r="W27" s="65"/>
      <c r="X27" s="65"/>
      <c r="Y27" s="65"/>
      <c r="Z27" s="34" t="str">
        <f t="shared" si="64"/>
        <v/>
      </c>
      <c r="AA27" s="35" t="str">
        <f t="shared" si="65"/>
        <v/>
      </c>
      <c r="AB27" s="57" t="str">
        <f t="shared" si="66"/>
        <v/>
      </c>
      <c r="AC27" s="62" t="str">
        <f t="shared" si="67"/>
        <v/>
      </c>
      <c r="AD27" s="65"/>
      <c r="AE27" s="65"/>
      <c r="AF27" s="65"/>
      <c r="AG27" s="34" t="str">
        <f t="shared" si="68"/>
        <v/>
      </c>
      <c r="AH27" s="35" t="str">
        <f t="shared" si="69"/>
        <v/>
      </c>
      <c r="AI27" s="57" t="str">
        <f t="shared" si="70"/>
        <v/>
      </c>
      <c r="AJ27" s="62" t="str">
        <f t="shared" si="71"/>
        <v/>
      </c>
      <c r="AK27" s="65"/>
      <c r="AL27" s="65"/>
      <c r="AM27" s="65"/>
      <c r="AN27" s="34" t="str">
        <f t="shared" si="72"/>
        <v/>
      </c>
      <c r="AO27" s="35" t="str">
        <f t="shared" si="73"/>
        <v/>
      </c>
      <c r="AR27" s="13" t="str">
        <f t="shared" si="74"/>
        <v/>
      </c>
      <c r="AS27" s="13" t="str">
        <f t="shared" si="74"/>
        <v/>
      </c>
      <c r="AT27" s="13" t="str">
        <f t="shared" si="74"/>
        <v/>
      </c>
      <c r="AU27" s="22" t="str">
        <f t="shared" si="75"/>
        <v/>
      </c>
      <c r="AV27" s="22" t="str">
        <f t="shared" si="76"/>
        <v/>
      </c>
      <c r="AW27" s="22" t="str">
        <f t="shared" si="77"/>
        <v/>
      </c>
      <c r="AX27" s="22" t="str">
        <f t="shared" si="78"/>
        <v/>
      </c>
      <c r="AY27" s="22" t="str">
        <f t="shared" si="79"/>
        <v/>
      </c>
      <c r="BA27" s="13" t="str">
        <f t="shared" si="80"/>
        <v/>
      </c>
      <c r="BB27" s="13" t="str">
        <f t="shared" si="80"/>
        <v/>
      </c>
      <c r="BC27" s="13" t="str">
        <f t="shared" si="80"/>
        <v/>
      </c>
      <c r="BD27" s="66" t="str">
        <f t="shared" si="81"/>
        <v/>
      </c>
      <c r="BE27" s="22" t="str">
        <f t="shared" si="82"/>
        <v/>
      </c>
      <c r="BF27" s="22" t="str">
        <f t="shared" si="83"/>
        <v/>
      </c>
      <c r="BG27" s="66" t="str">
        <f t="shared" si="84"/>
        <v/>
      </c>
      <c r="BH27" s="22" t="str">
        <f t="shared" si="85"/>
        <v/>
      </c>
      <c r="BI27" s="22" t="str">
        <f t="shared" si="86"/>
        <v/>
      </c>
      <c r="BJ27" s="66" t="str">
        <f t="shared" si="87"/>
        <v/>
      </c>
      <c r="BK27" s="22" t="str">
        <f t="shared" si="88"/>
        <v/>
      </c>
      <c r="BL27" s="22" t="str">
        <f t="shared" si="89"/>
        <v/>
      </c>
      <c r="BM27" s="66" t="str">
        <f t="shared" si="90"/>
        <v/>
      </c>
      <c r="BN27" s="22" t="str">
        <f t="shared" si="91"/>
        <v/>
      </c>
      <c r="BO27" s="22" t="str">
        <f t="shared" si="92"/>
        <v/>
      </c>
      <c r="BP27" s="66" t="str">
        <f t="shared" si="93"/>
        <v/>
      </c>
      <c r="BQ27" s="22" t="str">
        <f t="shared" si="94"/>
        <v/>
      </c>
      <c r="BR27" s="22" t="str">
        <f t="shared" si="95"/>
        <v/>
      </c>
      <c r="BT27" s="13" t="str">
        <f t="shared" si="96"/>
        <v/>
      </c>
      <c r="BU27" s="13" t="str">
        <f t="shared" si="96"/>
        <v/>
      </c>
      <c r="BV27" s="13" t="str">
        <f t="shared" si="96"/>
        <v/>
      </c>
      <c r="BW27" s="66" t="str">
        <f t="shared" si="97"/>
        <v/>
      </c>
      <c r="BX27" s="22" t="str">
        <f t="shared" si="98"/>
        <v/>
      </c>
      <c r="BY27" s="22" t="str">
        <f t="shared" si="99"/>
        <v/>
      </c>
      <c r="BZ27" s="66" t="str">
        <f t="shared" si="100"/>
        <v/>
      </c>
      <c r="CA27" s="22" t="str">
        <f t="shared" si="101"/>
        <v/>
      </c>
      <c r="CB27" s="22" t="str">
        <f t="shared" si="102"/>
        <v/>
      </c>
      <c r="CC27" s="66" t="str">
        <f t="shared" si="103"/>
        <v/>
      </c>
      <c r="CD27" s="22" t="str">
        <f t="shared" si="104"/>
        <v/>
      </c>
      <c r="CE27" s="22" t="str">
        <f t="shared" si="105"/>
        <v/>
      </c>
      <c r="CF27" s="66" t="str">
        <f t="shared" si="106"/>
        <v/>
      </c>
      <c r="CG27" s="22" t="str">
        <f t="shared" si="107"/>
        <v/>
      </c>
      <c r="CH27" s="22" t="str">
        <f t="shared" si="108"/>
        <v/>
      </c>
      <c r="CI27" s="66" t="str">
        <f t="shared" si="109"/>
        <v/>
      </c>
      <c r="CJ27" s="22" t="str">
        <f t="shared" si="110"/>
        <v/>
      </c>
      <c r="CK27" s="22" t="str">
        <f t="shared" si="111"/>
        <v/>
      </c>
    </row>
    <row r="28" spans="1:89" ht="15" customHeight="1" x14ac:dyDescent="0.2">
      <c r="A28" s="60" t="str">
        <f t="shared" si="51"/>
        <v/>
      </c>
      <c r="B28" s="61"/>
      <c r="C28" s="13"/>
      <c r="D28" s="14"/>
      <c r="E28" s="15" t="str">
        <f t="shared" si="52"/>
        <v/>
      </c>
      <c r="F28" s="16" t="str">
        <f t="shared" si="53"/>
        <v/>
      </c>
      <c r="G28" s="8" t="str">
        <f t="shared" si="54"/>
        <v/>
      </c>
      <c r="H28" s="62" t="str">
        <f t="shared" si="55"/>
        <v/>
      </c>
      <c r="I28" s="65"/>
      <c r="J28" s="65"/>
      <c r="K28" s="65"/>
      <c r="L28" s="34" t="str">
        <f t="shared" si="56"/>
        <v/>
      </c>
      <c r="M28" s="35" t="str">
        <f t="shared" si="57"/>
        <v/>
      </c>
      <c r="N28" s="57" t="str">
        <f t="shared" si="58"/>
        <v/>
      </c>
      <c r="O28" s="62" t="str">
        <f t="shared" si="59"/>
        <v/>
      </c>
      <c r="P28" s="65"/>
      <c r="Q28" s="65"/>
      <c r="R28" s="65"/>
      <c r="S28" s="34" t="str">
        <f t="shared" si="60"/>
        <v/>
      </c>
      <c r="T28" s="35" t="str">
        <f t="shared" si="61"/>
        <v/>
      </c>
      <c r="U28" s="57" t="str">
        <f t="shared" si="62"/>
        <v/>
      </c>
      <c r="V28" s="62" t="str">
        <f t="shared" si="63"/>
        <v/>
      </c>
      <c r="W28" s="65"/>
      <c r="X28" s="65"/>
      <c r="Y28" s="65"/>
      <c r="Z28" s="34" t="str">
        <f t="shared" si="64"/>
        <v/>
      </c>
      <c r="AA28" s="35" t="str">
        <f t="shared" si="65"/>
        <v/>
      </c>
      <c r="AB28" s="57" t="str">
        <f t="shared" si="66"/>
        <v/>
      </c>
      <c r="AC28" s="62" t="str">
        <f t="shared" si="67"/>
        <v/>
      </c>
      <c r="AD28" s="65"/>
      <c r="AE28" s="65"/>
      <c r="AF28" s="65"/>
      <c r="AG28" s="34" t="str">
        <f t="shared" si="68"/>
        <v/>
      </c>
      <c r="AH28" s="35" t="str">
        <f t="shared" si="69"/>
        <v/>
      </c>
      <c r="AI28" s="57" t="str">
        <f t="shared" si="70"/>
        <v/>
      </c>
      <c r="AJ28" s="62" t="str">
        <f t="shared" si="71"/>
        <v/>
      </c>
      <c r="AK28" s="65"/>
      <c r="AL28" s="65"/>
      <c r="AM28" s="65"/>
      <c r="AN28" s="34" t="str">
        <f t="shared" si="72"/>
        <v/>
      </c>
      <c r="AO28" s="35" t="str">
        <f t="shared" si="73"/>
        <v/>
      </c>
      <c r="AR28" s="13" t="str">
        <f t="shared" si="74"/>
        <v/>
      </c>
      <c r="AS28" s="13" t="str">
        <f t="shared" si="74"/>
        <v/>
      </c>
      <c r="AT28" s="13" t="str">
        <f t="shared" si="74"/>
        <v/>
      </c>
      <c r="AU28" s="22" t="str">
        <f t="shared" si="75"/>
        <v/>
      </c>
      <c r="AV28" s="22" t="str">
        <f t="shared" si="76"/>
        <v/>
      </c>
      <c r="AW28" s="22" t="str">
        <f t="shared" si="77"/>
        <v/>
      </c>
      <c r="AX28" s="22" t="str">
        <f t="shared" si="78"/>
        <v/>
      </c>
      <c r="AY28" s="22" t="str">
        <f t="shared" si="79"/>
        <v/>
      </c>
      <c r="BA28" s="13" t="str">
        <f t="shared" si="80"/>
        <v/>
      </c>
      <c r="BB28" s="13" t="str">
        <f t="shared" si="80"/>
        <v/>
      </c>
      <c r="BC28" s="13" t="str">
        <f t="shared" si="80"/>
        <v/>
      </c>
      <c r="BD28" s="66" t="str">
        <f t="shared" si="81"/>
        <v/>
      </c>
      <c r="BE28" s="22" t="str">
        <f t="shared" si="82"/>
        <v/>
      </c>
      <c r="BF28" s="22" t="str">
        <f t="shared" si="83"/>
        <v/>
      </c>
      <c r="BG28" s="66" t="str">
        <f t="shared" si="84"/>
        <v/>
      </c>
      <c r="BH28" s="22" t="str">
        <f t="shared" si="85"/>
        <v/>
      </c>
      <c r="BI28" s="22" t="str">
        <f t="shared" si="86"/>
        <v/>
      </c>
      <c r="BJ28" s="66" t="str">
        <f t="shared" si="87"/>
        <v/>
      </c>
      <c r="BK28" s="22" t="str">
        <f t="shared" si="88"/>
        <v/>
      </c>
      <c r="BL28" s="22" t="str">
        <f t="shared" si="89"/>
        <v/>
      </c>
      <c r="BM28" s="66" t="str">
        <f t="shared" si="90"/>
        <v/>
      </c>
      <c r="BN28" s="22" t="str">
        <f t="shared" si="91"/>
        <v/>
      </c>
      <c r="BO28" s="22" t="str">
        <f t="shared" si="92"/>
        <v/>
      </c>
      <c r="BP28" s="66" t="str">
        <f t="shared" si="93"/>
        <v/>
      </c>
      <c r="BQ28" s="22" t="str">
        <f t="shared" si="94"/>
        <v/>
      </c>
      <c r="BR28" s="22" t="str">
        <f t="shared" si="95"/>
        <v/>
      </c>
      <c r="BT28" s="13" t="str">
        <f t="shared" si="96"/>
        <v/>
      </c>
      <c r="BU28" s="13" t="str">
        <f t="shared" si="96"/>
        <v/>
      </c>
      <c r="BV28" s="13" t="str">
        <f t="shared" si="96"/>
        <v/>
      </c>
      <c r="BW28" s="66" t="str">
        <f t="shared" si="97"/>
        <v/>
      </c>
      <c r="BX28" s="22" t="str">
        <f t="shared" si="98"/>
        <v/>
      </c>
      <c r="BY28" s="22" t="str">
        <f t="shared" si="99"/>
        <v/>
      </c>
      <c r="BZ28" s="66" t="str">
        <f t="shared" si="100"/>
        <v/>
      </c>
      <c r="CA28" s="22" t="str">
        <f t="shared" si="101"/>
        <v/>
      </c>
      <c r="CB28" s="22" t="str">
        <f t="shared" si="102"/>
        <v/>
      </c>
      <c r="CC28" s="66" t="str">
        <f t="shared" si="103"/>
        <v/>
      </c>
      <c r="CD28" s="22" t="str">
        <f t="shared" si="104"/>
        <v/>
      </c>
      <c r="CE28" s="22" t="str">
        <f t="shared" si="105"/>
        <v/>
      </c>
      <c r="CF28" s="66" t="str">
        <f t="shared" si="106"/>
        <v/>
      </c>
      <c r="CG28" s="22" t="str">
        <f t="shared" si="107"/>
        <v/>
      </c>
      <c r="CH28" s="22" t="str">
        <f t="shared" si="108"/>
        <v/>
      </c>
      <c r="CI28" s="66" t="str">
        <f t="shared" si="109"/>
        <v/>
      </c>
      <c r="CJ28" s="22" t="str">
        <f t="shared" si="110"/>
        <v/>
      </c>
      <c r="CK28" s="22" t="str">
        <f t="shared" si="111"/>
        <v/>
      </c>
    </row>
    <row r="29" spans="1:89" ht="15" customHeight="1" x14ac:dyDescent="0.2">
      <c r="A29" s="60" t="str">
        <f t="shared" si="51"/>
        <v/>
      </c>
      <c r="B29" s="61"/>
      <c r="C29" s="13"/>
      <c r="D29" s="14"/>
      <c r="E29" s="15" t="str">
        <f t="shared" si="52"/>
        <v/>
      </c>
      <c r="F29" s="16" t="str">
        <f t="shared" si="53"/>
        <v/>
      </c>
      <c r="G29" s="8" t="str">
        <f t="shared" si="54"/>
        <v/>
      </c>
      <c r="H29" s="62" t="str">
        <f t="shared" si="55"/>
        <v/>
      </c>
      <c r="I29" s="65"/>
      <c r="J29" s="65"/>
      <c r="K29" s="65"/>
      <c r="L29" s="34" t="str">
        <f t="shared" si="56"/>
        <v/>
      </c>
      <c r="M29" s="35" t="str">
        <f t="shared" si="57"/>
        <v/>
      </c>
      <c r="N29" s="57" t="str">
        <f t="shared" si="58"/>
        <v/>
      </c>
      <c r="O29" s="62" t="str">
        <f t="shared" si="59"/>
        <v/>
      </c>
      <c r="P29" s="65"/>
      <c r="Q29" s="65"/>
      <c r="R29" s="65"/>
      <c r="S29" s="34" t="str">
        <f t="shared" si="60"/>
        <v/>
      </c>
      <c r="T29" s="35" t="str">
        <f t="shared" si="61"/>
        <v/>
      </c>
      <c r="U29" s="57" t="str">
        <f t="shared" si="62"/>
        <v/>
      </c>
      <c r="V29" s="62" t="str">
        <f t="shared" si="63"/>
        <v/>
      </c>
      <c r="W29" s="65"/>
      <c r="X29" s="65"/>
      <c r="Y29" s="65"/>
      <c r="Z29" s="34" t="str">
        <f t="shared" si="64"/>
        <v/>
      </c>
      <c r="AA29" s="35" t="str">
        <f t="shared" si="65"/>
        <v/>
      </c>
      <c r="AB29" s="57" t="str">
        <f t="shared" si="66"/>
        <v/>
      </c>
      <c r="AC29" s="62" t="str">
        <f t="shared" si="67"/>
        <v/>
      </c>
      <c r="AD29" s="65"/>
      <c r="AE29" s="65"/>
      <c r="AF29" s="65"/>
      <c r="AG29" s="34" t="str">
        <f t="shared" si="68"/>
        <v/>
      </c>
      <c r="AH29" s="35" t="str">
        <f t="shared" si="69"/>
        <v/>
      </c>
      <c r="AI29" s="57" t="str">
        <f t="shared" si="70"/>
        <v/>
      </c>
      <c r="AJ29" s="62" t="str">
        <f t="shared" si="71"/>
        <v/>
      </c>
      <c r="AK29" s="65"/>
      <c r="AL29" s="65"/>
      <c r="AM29" s="65"/>
      <c r="AN29" s="34" t="str">
        <f t="shared" si="72"/>
        <v/>
      </c>
      <c r="AO29" s="35" t="str">
        <f t="shared" si="73"/>
        <v/>
      </c>
      <c r="AR29" s="13" t="str">
        <f t="shared" si="74"/>
        <v/>
      </c>
      <c r="AS29" s="13" t="str">
        <f t="shared" si="74"/>
        <v/>
      </c>
      <c r="AT29" s="13" t="str">
        <f t="shared" si="74"/>
        <v/>
      </c>
      <c r="AU29" s="22" t="str">
        <f t="shared" si="75"/>
        <v/>
      </c>
      <c r="AV29" s="22" t="str">
        <f t="shared" si="76"/>
        <v/>
      </c>
      <c r="AW29" s="22" t="str">
        <f t="shared" si="77"/>
        <v/>
      </c>
      <c r="AX29" s="22" t="str">
        <f t="shared" si="78"/>
        <v/>
      </c>
      <c r="AY29" s="22" t="str">
        <f t="shared" si="79"/>
        <v/>
      </c>
      <c r="BA29" s="13" t="str">
        <f t="shared" si="80"/>
        <v/>
      </c>
      <c r="BB29" s="13" t="str">
        <f t="shared" si="80"/>
        <v/>
      </c>
      <c r="BC29" s="13" t="str">
        <f t="shared" si="80"/>
        <v/>
      </c>
      <c r="BD29" s="66" t="str">
        <f t="shared" si="81"/>
        <v/>
      </c>
      <c r="BE29" s="22" t="str">
        <f t="shared" si="82"/>
        <v/>
      </c>
      <c r="BF29" s="22" t="str">
        <f t="shared" si="83"/>
        <v/>
      </c>
      <c r="BG29" s="66" t="str">
        <f t="shared" si="84"/>
        <v/>
      </c>
      <c r="BH29" s="22" t="str">
        <f t="shared" si="85"/>
        <v/>
      </c>
      <c r="BI29" s="22" t="str">
        <f t="shared" si="86"/>
        <v/>
      </c>
      <c r="BJ29" s="66" t="str">
        <f t="shared" si="87"/>
        <v/>
      </c>
      <c r="BK29" s="22" t="str">
        <f t="shared" si="88"/>
        <v/>
      </c>
      <c r="BL29" s="22" t="str">
        <f t="shared" si="89"/>
        <v/>
      </c>
      <c r="BM29" s="66" t="str">
        <f t="shared" si="90"/>
        <v/>
      </c>
      <c r="BN29" s="22" t="str">
        <f t="shared" si="91"/>
        <v/>
      </c>
      <c r="BO29" s="22" t="str">
        <f t="shared" si="92"/>
        <v/>
      </c>
      <c r="BP29" s="66" t="str">
        <f t="shared" si="93"/>
        <v/>
      </c>
      <c r="BQ29" s="22" t="str">
        <f t="shared" si="94"/>
        <v/>
      </c>
      <c r="BR29" s="22" t="str">
        <f t="shared" si="95"/>
        <v/>
      </c>
      <c r="BT29" s="13" t="str">
        <f t="shared" si="96"/>
        <v/>
      </c>
      <c r="BU29" s="13" t="str">
        <f t="shared" si="96"/>
        <v/>
      </c>
      <c r="BV29" s="13" t="str">
        <f t="shared" si="96"/>
        <v/>
      </c>
      <c r="BW29" s="66" t="str">
        <f t="shared" si="97"/>
        <v/>
      </c>
      <c r="BX29" s="22" t="str">
        <f t="shared" si="98"/>
        <v/>
      </c>
      <c r="BY29" s="22" t="str">
        <f t="shared" si="99"/>
        <v/>
      </c>
      <c r="BZ29" s="66" t="str">
        <f t="shared" si="100"/>
        <v/>
      </c>
      <c r="CA29" s="22" t="str">
        <f t="shared" si="101"/>
        <v/>
      </c>
      <c r="CB29" s="22" t="str">
        <f t="shared" si="102"/>
        <v/>
      </c>
      <c r="CC29" s="66" t="str">
        <f t="shared" si="103"/>
        <v/>
      </c>
      <c r="CD29" s="22" t="str">
        <f t="shared" si="104"/>
        <v/>
      </c>
      <c r="CE29" s="22" t="str">
        <f t="shared" si="105"/>
        <v/>
      </c>
      <c r="CF29" s="66" t="str">
        <f t="shared" si="106"/>
        <v/>
      </c>
      <c r="CG29" s="22" t="str">
        <f t="shared" si="107"/>
        <v/>
      </c>
      <c r="CH29" s="22" t="str">
        <f t="shared" si="108"/>
        <v/>
      </c>
      <c r="CI29" s="66" t="str">
        <f t="shared" si="109"/>
        <v/>
      </c>
      <c r="CJ29" s="22" t="str">
        <f t="shared" si="110"/>
        <v/>
      </c>
      <c r="CK29" s="22" t="str">
        <f t="shared" si="111"/>
        <v/>
      </c>
    </row>
    <row r="30" spans="1:89" ht="15" customHeight="1" x14ac:dyDescent="0.2">
      <c r="A30" s="60" t="str">
        <f>F30</f>
        <v/>
      </c>
      <c r="B30" s="61"/>
      <c r="C30" s="13"/>
      <c r="D30" s="14"/>
      <c r="E30" s="15" t="str">
        <f>IF(B30="","",M30+T30+AA30+AH30+AO30)</f>
        <v/>
      </c>
      <c r="F30" s="16" t="str">
        <f t="shared" si="53"/>
        <v/>
      </c>
      <c r="G30" s="8" t="str">
        <f t="shared" si="54"/>
        <v/>
      </c>
      <c r="H30" s="62" t="str">
        <f>IF($B30="","",TIME(I30,J30,K30))</f>
        <v/>
      </c>
      <c r="I30" s="65"/>
      <c r="J30" s="65"/>
      <c r="K30" s="65"/>
      <c r="L30" s="34" t="str">
        <f>IF(OR(H30="DNS",H30="DNF",H30="DSQ",H30="DNC",H30="OCS"),"",IF(H$9="","",IF($B30="","",(H30/(G30/100)))))</f>
        <v/>
      </c>
      <c r="M30" s="35" t="str">
        <f t="shared" si="57"/>
        <v/>
      </c>
      <c r="N30" s="57" t="str">
        <f t="shared" si="58"/>
        <v/>
      </c>
      <c r="O30" s="62" t="str">
        <f>IF($B30="","",TIME(P30,Q30,R30))</f>
        <v/>
      </c>
      <c r="P30" s="65"/>
      <c r="Q30" s="65"/>
      <c r="R30" s="65"/>
      <c r="S30" s="34" t="str">
        <f>IF(OR(O30="DNS",O30="DNF",O30="DSQ",O30="DNC",O30="OCS"),"",IF(O$9="","",IF($B30="","",(O30/(N30/100)))))</f>
        <v/>
      </c>
      <c r="T30" s="35" t="str">
        <f t="shared" si="61"/>
        <v/>
      </c>
      <c r="U30" s="57" t="str">
        <f t="shared" si="62"/>
        <v/>
      </c>
      <c r="V30" s="62" t="str">
        <f>IF($B30="","",TIME(W30,X30,Y30))</f>
        <v/>
      </c>
      <c r="W30" s="65"/>
      <c r="X30" s="65"/>
      <c r="Y30" s="65"/>
      <c r="Z30" s="34" t="str">
        <f>IF(OR(V30="DNS",V30="DNF",V30="DSQ",V30="DNC",V30="OCS"),"",IF(V$9="","",IF($B30="","",(V30/(U30/100)))))</f>
        <v/>
      </c>
      <c r="AA30" s="35" t="str">
        <f t="shared" si="65"/>
        <v/>
      </c>
      <c r="AB30" s="57" t="str">
        <f t="shared" si="66"/>
        <v/>
      </c>
      <c r="AC30" s="62" t="str">
        <f>IF($B30="","",TIME(AD30,AE30,AF30))</f>
        <v/>
      </c>
      <c r="AD30" s="65"/>
      <c r="AE30" s="65"/>
      <c r="AF30" s="65"/>
      <c r="AG30" s="34" t="str">
        <f>IF(OR(AC30="DNS",AC30="DNF",AC30="DSQ",AC30="DNC",AC30="OCS"),"",IF(AC$9="","",IF($B30="","",(AC30/(AB30/100)))))</f>
        <v/>
      </c>
      <c r="AH30" s="35" t="str">
        <f t="shared" si="69"/>
        <v/>
      </c>
      <c r="AI30" s="57" t="str">
        <f t="shared" si="70"/>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74"/>
        <v/>
      </c>
      <c r="AS30" s="13" t="str">
        <f t="shared" si="74"/>
        <v/>
      </c>
      <c r="AT30" s="13" t="str">
        <f t="shared" si="74"/>
        <v/>
      </c>
      <c r="AU30" s="22" t="str">
        <f t="shared" si="75"/>
        <v/>
      </c>
      <c r="AV30" s="22" t="str">
        <f t="shared" si="76"/>
        <v/>
      </c>
      <c r="AW30" s="22" t="str">
        <f t="shared" si="77"/>
        <v/>
      </c>
      <c r="AX30" s="22" t="str">
        <f t="shared" si="78"/>
        <v/>
      </c>
      <c r="AY30" s="22" t="str">
        <f t="shared" si="79"/>
        <v/>
      </c>
      <c r="BA30" s="13" t="str">
        <f t="shared" si="80"/>
        <v/>
      </c>
      <c r="BB30" s="13" t="str">
        <f t="shared" si="80"/>
        <v/>
      </c>
      <c r="BC30" s="13" t="str">
        <f t="shared" si="80"/>
        <v/>
      </c>
      <c r="BD30" s="66" t="str">
        <f>IF($C30="TH",H30,"")</f>
        <v/>
      </c>
      <c r="BE30" s="22" t="str">
        <f t="shared" si="82"/>
        <v/>
      </c>
      <c r="BF30" s="22" t="str">
        <f t="shared" si="83"/>
        <v/>
      </c>
      <c r="BG30" s="66" t="str">
        <f>IF($C30="TH",O30,"")</f>
        <v/>
      </c>
      <c r="BH30" s="22" t="str">
        <f t="shared" si="85"/>
        <v/>
      </c>
      <c r="BI30" s="22" t="str">
        <f t="shared" si="86"/>
        <v/>
      </c>
      <c r="BJ30" s="66" t="str">
        <f>IF($C30="TH",V30,"")</f>
        <v/>
      </c>
      <c r="BK30" s="22" t="str">
        <f t="shared" si="88"/>
        <v/>
      </c>
      <c r="BL30" s="22" t="str">
        <f t="shared" si="89"/>
        <v/>
      </c>
      <c r="BM30" s="66" t="str">
        <f>IF($C30="TH",AC30,"")</f>
        <v/>
      </c>
      <c r="BN30" s="22" t="str">
        <f t="shared" si="91"/>
        <v/>
      </c>
      <c r="BO30" s="22" t="str">
        <f t="shared" si="92"/>
        <v/>
      </c>
      <c r="BP30" s="66" t="str">
        <f>IF($C30="TH",AJ30,"")</f>
        <v/>
      </c>
      <c r="BQ30" s="22" t="str">
        <f t="shared" si="94"/>
        <v/>
      </c>
      <c r="BR30" s="22" t="str">
        <f t="shared" si="95"/>
        <v/>
      </c>
      <c r="BT30" s="13" t="str">
        <f t="shared" si="96"/>
        <v/>
      </c>
      <c r="BU30" s="13" t="str">
        <f t="shared" si="96"/>
        <v/>
      </c>
      <c r="BV30" s="13" t="str">
        <f t="shared" si="96"/>
        <v/>
      </c>
      <c r="BW30" s="66" t="str">
        <f>IF($C30="FSCT",H30,"")</f>
        <v/>
      </c>
      <c r="BX30" s="22" t="str">
        <f t="shared" si="98"/>
        <v/>
      </c>
      <c r="BY30" s="22" t="str">
        <f t="shared" si="99"/>
        <v/>
      </c>
      <c r="BZ30" s="66" t="str">
        <f>IF($C30="FSCT",O30,"")</f>
        <v/>
      </c>
      <c r="CA30" s="22" t="str">
        <f t="shared" si="101"/>
        <v/>
      </c>
      <c r="CB30" s="22" t="str">
        <f t="shared" si="102"/>
        <v/>
      </c>
      <c r="CC30" s="66" t="str">
        <f>IF($C30="FSCT",V30,"")</f>
        <v/>
      </c>
      <c r="CD30" s="22" t="str">
        <f t="shared" si="104"/>
        <v/>
      </c>
      <c r="CE30" s="22" t="str">
        <f t="shared" si="105"/>
        <v/>
      </c>
      <c r="CF30" s="66" t="str">
        <f>IF($C30="FSCT",AC30,"")</f>
        <v/>
      </c>
      <c r="CG30" s="22" t="str">
        <f t="shared" si="107"/>
        <v/>
      </c>
      <c r="CH30" s="22" t="str">
        <f t="shared" si="108"/>
        <v/>
      </c>
      <c r="CI30" s="66" t="str">
        <f>IF($C30="FSCT",AJ30,"")</f>
        <v/>
      </c>
      <c r="CJ30" s="22" t="str">
        <f t="shared" si="110"/>
        <v/>
      </c>
      <c r="CK30" s="22" t="str">
        <f t="shared" si="111"/>
        <v/>
      </c>
    </row>
    <row r="31" spans="1:89" ht="15" customHeight="1" thickBot="1" x14ac:dyDescent="0.25">
      <c r="A31" s="60" t="str">
        <f>F31</f>
        <v/>
      </c>
      <c r="B31" s="17"/>
      <c r="C31" s="17"/>
      <c r="D31" s="18"/>
      <c r="E31" s="19" t="str">
        <f>IF(B31="","",M31+T31+AA31+AH31+AO31)</f>
        <v/>
      </c>
      <c r="F31" s="20" t="str">
        <f t="shared" si="53"/>
        <v/>
      </c>
      <c r="G31" s="21" t="str">
        <f t="shared" si="54"/>
        <v/>
      </c>
      <c r="H31" s="62" t="str">
        <f>IF($B31="","",TIME(I31,J31,K31))</f>
        <v/>
      </c>
      <c r="I31" s="65"/>
      <c r="J31" s="65"/>
      <c r="K31" s="65"/>
      <c r="L31" s="34" t="str">
        <f>IF(OR(H31="DNS",H31="DNF",H31="DSQ",H31="DNC",H31="OCS"),"",IF(H$9="","",IF($B31="","",(H31/(G31/100)))))</f>
        <v/>
      </c>
      <c r="M31" s="36" t="str">
        <f t="shared" si="57"/>
        <v/>
      </c>
      <c r="N31" s="57" t="str">
        <f t="shared" si="58"/>
        <v/>
      </c>
      <c r="O31" s="62" t="str">
        <f>IF($B31="","",TIME(P31,Q31,R31))</f>
        <v/>
      </c>
      <c r="P31" s="65"/>
      <c r="Q31" s="65"/>
      <c r="R31" s="65"/>
      <c r="S31" s="34" t="str">
        <f>IF(OR(O31="DNS",O31="DNF",O31="DSQ",O31="DNC",O31="OCS"),"",IF(O$9="","",IF($B31="","",(O31/(N31/100)))))</f>
        <v/>
      </c>
      <c r="T31" s="35" t="str">
        <f t="shared" si="61"/>
        <v/>
      </c>
      <c r="U31" s="57" t="str">
        <f t="shared" si="62"/>
        <v/>
      </c>
      <c r="V31" s="62" t="str">
        <f>IF($B31="","",TIME(W31,X31,Y31))</f>
        <v/>
      </c>
      <c r="W31" s="65"/>
      <c r="X31" s="65"/>
      <c r="Y31" s="65"/>
      <c r="Z31" s="34" t="str">
        <f>IF(OR(V31="DNS",V31="DNF",V31="DSQ",V31="DNC",V31="OCS"),"",IF(V$9="","",IF($B31="","",(V31/(U31/100)))))</f>
        <v/>
      </c>
      <c r="AA31" s="35" t="str">
        <f t="shared" si="65"/>
        <v/>
      </c>
      <c r="AB31" s="57" t="str">
        <f t="shared" si="66"/>
        <v/>
      </c>
      <c r="AC31" s="62" t="str">
        <f>IF($B31="","",TIME(AD31,AE31,AF31))</f>
        <v/>
      </c>
      <c r="AD31" s="65"/>
      <c r="AE31" s="65"/>
      <c r="AF31" s="65"/>
      <c r="AG31" s="34" t="str">
        <f>IF(OR(AC31="DNS",AC31="DNF",AC31="DSQ",AC31="DNC",AC31="OCS"),"",IF(AC$9="","",IF($B31="","",(AC31/(AB31/100)))))</f>
        <v/>
      </c>
      <c r="AH31" s="35" t="str">
        <f t="shared" si="69"/>
        <v/>
      </c>
      <c r="AI31" s="57" t="str">
        <f t="shared" si="70"/>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74"/>
        <v/>
      </c>
      <c r="AS31" s="13" t="str">
        <f t="shared" si="74"/>
        <v/>
      </c>
      <c r="AT31" s="13" t="str">
        <f t="shared" si="74"/>
        <v/>
      </c>
      <c r="AU31" s="22" t="str">
        <f t="shared" si="75"/>
        <v/>
      </c>
      <c r="AV31" s="22" t="str">
        <f t="shared" si="76"/>
        <v/>
      </c>
      <c r="AW31" s="22" t="str">
        <f t="shared" si="77"/>
        <v/>
      </c>
      <c r="AX31" s="22" t="str">
        <f t="shared" si="78"/>
        <v/>
      </c>
      <c r="AY31" s="22" t="str">
        <f t="shared" si="79"/>
        <v/>
      </c>
      <c r="BA31" s="13" t="str">
        <f t="shared" si="80"/>
        <v/>
      </c>
      <c r="BB31" s="13" t="str">
        <f t="shared" si="80"/>
        <v/>
      </c>
      <c r="BC31" s="13" t="str">
        <f t="shared" si="80"/>
        <v/>
      </c>
      <c r="BD31" s="66" t="str">
        <f>IF($C31="TH",H31,"")</f>
        <v/>
      </c>
      <c r="BE31" s="22" t="str">
        <f t="shared" si="82"/>
        <v/>
      </c>
      <c r="BF31" s="22" t="str">
        <f t="shared" si="83"/>
        <v/>
      </c>
      <c r="BG31" s="66" t="str">
        <f>IF($C31="TH",O31,"")</f>
        <v/>
      </c>
      <c r="BH31" s="22" t="str">
        <f t="shared" si="85"/>
        <v/>
      </c>
      <c r="BI31" s="22" t="str">
        <f t="shared" si="86"/>
        <v/>
      </c>
      <c r="BJ31" s="66" t="str">
        <f>IF($C31="TH",V31,"")</f>
        <v/>
      </c>
      <c r="BK31" s="22" t="str">
        <f t="shared" si="88"/>
        <v/>
      </c>
      <c r="BL31" s="22" t="str">
        <f t="shared" si="89"/>
        <v/>
      </c>
      <c r="BM31" s="66" t="str">
        <f>IF($C31="TH",AC31,"")</f>
        <v/>
      </c>
      <c r="BN31" s="22" t="str">
        <f t="shared" si="91"/>
        <v/>
      </c>
      <c r="BO31" s="22" t="str">
        <f t="shared" si="92"/>
        <v/>
      </c>
      <c r="BP31" s="66" t="str">
        <f>IF($C31="TH",AJ31,"")</f>
        <v/>
      </c>
      <c r="BQ31" s="22" t="str">
        <f t="shared" si="94"/>
        <v/>
      </c>
      <c r="BR31" s="22" t="str">
        <f t="shared" si="95"/>
        <v/>
      </c>
      <c r="BT31" s="13" t="str">
        <f t="shared" si="96"/>
        <v/>
      </c>
      <c r="BU31" s="13" t="str">
        <f t="shared" si="96"/>
        <v/>
      </c>
      <c r="BV31" s="13" t="str">
        <f t="shared" si="96"/>
        <v/>
      </c>
      <c r="BW31" s="66" t="str">
        <f>IF($C31="FSCT",H31,"")</f>
        <v/>
      </c>
      <c r="BX31" s="22" t="str">
        <f t="shared" si="98"/>
        <v/>
      </c>
      <c r="BY31" s="22" t="str">
        <f t="shared" si="99"/>
        <v/>
      </c>
      <c r="BZ31" s="66" t="str">
        <f>IF($C31="FSCT",O31,"")</f>
        <v/>
      </c>
      <c r="CA31" s="22" t="str">
        <f t="shared" si="101"/>
        <v/>
      </c>
      <c r="CB31" s="22" t="str">
        <f t="shared" si="102"/>
        <v/>
      </c>
      <c r="CC31" s="66" t="str">
        <f>IF($C31="FSCT",V31,"")</f>
        <v/>
      </c>
      <c r="CD31" s="22" t="str">
        <f t="shared" si="104"/>
        <v/>
      </c>
      <c r="CE31" s="22" t="str">
        <f t="shared" si="105"/>
        <v/>
      </c>
      <c r="CF31" s="66" t="str">
        <f>IF($C31="FSCT",AC31,"")</f>
        <v/>
      </c>
      <c r="CG31" s="22" t="str">
        <f t="shared" si="107"/>
        <v/>
      </c>
      <c r="CH31" s="22" t="str">
        <f t="shared" si="108"/>
        <v/>
      </c>
      <c r="CI31" s="66" t="str">
        <f>IF($C31="FSCT",AJ31,"")</f>
        <v/>
      </c>
      <c r="CJ31" s="22" t="str">
        <f t="shared" si="110"/>
        <v/>
      </c>
      <c r="CK31" s="22" t="str">
        <f t="shared" si="111"/>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ht="15" customHeight="1" thickTop="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sheetData>
  <sortState xmlns:xlrd2="http://schemas.microsoft.com/office/spreadsheetml/2017/richdata2" ref="A11:CK16">
    <sortCondition ref="E11:E16"/>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C11:C31" xr:uid="{C02A56AC-9C15-4E38-A27D-D1E4D9D027DC}">
      <formula1>Boats</formula1>
    </dataValidation>
    <dataValidation type="list" allowBlank="1" showInputMessage="1" showErrorMessage="1" sqref="AJ8:AO8 O8:T8 V8:AA8 AC8:AH8 H8:M8 BD8 BG8 BJ8 BM8 BP8 BW8 BZ8 CC8 CF8 CI8" xr:uid="{D28607C7-A10D-403B-AEB6-983F87E590C5}">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A1C8B1-03F4-426C-B22A-4DBD0CC6351C}">
          <x14:formula1>
            <xm:f>Memb!$B$2:$B$317</xm:f>
          </x14:formula1>
          <xm:sqref>B11:B31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37A7-B57D-4963-84B2-4E5A69EDDC79}">
  <dimension ref="A1:CK28"/>
  <sheetViews>
    <sheetView workbookViewId="0">
      <selection activeCell="B11" sqref="B11"/>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242</v>
      </c>
      <c r="C2" s="2"/>
      <c r="D2" s="410" t="s">
        <v>1215</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471</v>
      </c>
      <c r="C3" s="2" t="s">
        <v>113</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127</v>
      </c>
      <c r="C4" s="2" t="s">
        <v>223</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217</v>
      </c>
      <c r="C5" s="2" t="s">
        <v>186</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44737</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1" si="0">F11</f>
        <v>1</v>
      </c>
      <c r="B11" s="61" t="s">
        <v>375</v>
      </c>
      <c r="C11" s="335" t="s">
        <v>224</v>
      </c>
      <c r="D11" s="249">
        <v>6168</v>
      </c>
      <c r="E11" s="15">
        <f t="shared" ref="E11:E21" si="1">IF(B11="","",J11+N11+R11+V11+Z11)</f>
        <v>8</v>
      </c>
      <c r="F11" s="16">
        <f t="shared" ref="F11:F26" si="2">IF(B11="","",RANK(E11,E$11:E$26,1))</f>
        <v>1</v>
      </c>
      <c r="G11" s="8"/>
      <c r="H11" s="238">
        <v>2</v>
      </c>
      <c r="I11" s="242">
        <f t="shared" ref="I11:I21" si="3">IF(OR(H11="DNS",H11="DNF",H11="DSQ",H11="DNC",H11="OCS"),"",IF(H$9="","",IF($B11="","",H11)))</f>
        <v>2</v>
      </c>
      <c r="J11" s="234">
        <f t="shared" ref="J11:J26" si="4">IF(OR(H11="DNS",H11="DNF",H11="DSQ",H11="DNC",H11="OCS"),(COUNTA($B$11:$B$26)+1),IF($B11="","",RANK(I11,I$11:I$26,1)))</f>
        <v>2</v>
      </c>
      <c r="K11" s="8"/>
      <c r="L11" s="238">
        <v>1</v>
      </c>
      <c r="M11" s="242">
        <f t="shared" ref="M11:M21" si="5">IF(OR(L11="DNS",L11="DNF",L11="DSQ",L11="DNC",L11="OCS"),"",IF(L$9="","",IF($B11="","",L11)))</f>
        <v>1</v>
      </c>
      <c r="N11" s="234">
        <f t="shared" ref="N11:N26" si="6">IF(OR(L11="DNS",L11="DNF",L11="DSQ",L11="DNC",L11="OCS"),(COUNTA($B$11:$B$26)+1),IF($B11="","",RANK(M11,M$11:M$26,1)))</f>
        <v>1</v>
      </c>
      <c r="O11" s="8"/>
      <c r="P11" s="238">
        <v>2</v>
      </c>
      <c r="Q11" s="242">
        <f t="shared" ref="Q11:Q21" si="7">IF(OR(P11="DNS",P11="DNF",P11="DSQ",P11="DNC",P11="OCS"),"",IF(P$9="","",IF($B11="","",P11)))</f>
        <v>2</v>
      </c>
      <c r="R11" s="234">
        <f t="shared" ref="R11:R26" si="8">IF(OR(P11="DNS",P11="DNF",P11="DSQ",P11="DNC",P11="OCS"),(COUNTA($B$11:$B$26)+1),IF($B11="","",RANK(Q11,Q$11:Q$26,1)))</f>
        <v>2</v>
      </c>
      <c r="S11" s="8"/>
      <c r="T11" s="238">
        <v>3</v>
      </c>
      <c r="U11" s="242">
        <f t="shared" ref="U11:U21" si="9">IF(OR(T11="DNS",T11="DNF",T11="DSQ",T11="DNC",T11="OCS"),"",IF(T$9="","",IF($B11="","",T11)))</f>
        <v>3</v>
      </c>
      <c r="V11" s="234">
        <f t="shared" ref="V11:V26" si="10">IF(OR(T11="DNS",T11="DNF",T11="DSQ",T11="DNC",T11="OCS"),(COUNTA($B$11:$B$26)+1),IF($B11="","",RANK(U11,U$11:U$26,1)))</f>
        <v>3</v>
      </c>
      <c r="W11" s="8"/>
      <c r="X11" s="238"/>
      <c r="Y11" s="242"/>
      <c r="Z11" s="234"/>
      <c r="AR11" s="13" t="str">
        <f t="shared" ref="AR11:AR21" si="11">IF($B11="","",B11)</f>
        <v>Andrew Fox</v>
      </c>
      <c r="AS11" s="13" t="str">
        <f t="shared" ref="AS11:AS21" si="12">IF($B11="","",C11)</f>
        <v>FSCT</v>
      </c>
      <c r="AT11" s="13">
        <f t="shared" ref="AT11:AT21" si="13">IF($B11="","",D11)</f>
        <v>6168</v>
      </c>
      <c r="AU11" s="22">
        <f t="shared" ref="AU11:AU26" si="14">IF($B11="","",IF(J11&gt;0,IF(OR(H11="DNS",H11="DSQ",H11="DNC",H11="OCS"),0,IF(H11="DNF",1,(COUNTIF($H$11:$H$26,"=DNF")+COUNT($I$11:$I$26))-J11+1)),0))</f>
        <v>9</v>
      </c>
      <c r="AV11" s="22">
        <f t="shared" ref="AV11:AV26" si="15">IF($B11="","",IF(N11&gt;0,IF(OR(L11="DNS",L11="DSQ",L11="DNC",L11="OCS"),0,IF(L11="DNF",1,(COUNTIF($L$11:$L$26,"=DNF")+COUNT($M$11:$M$26)-N11+1))),0))</f>
        <v>10</v>
      </c>
      <c r="AW11" s="22">
        <f t="shared" ref="AW11:AW26" si="16">IF($B11="","",IF(R11&gt;0,IF(OR(P11="DNS",P11="DSQ",P11="DNC",P11="OCS"),0,IF(P11="DNF",1,(COUNTIF($P$11:$P$26,"=DNF")+COUNT($Q$11:$Q$26))-R11+1)),0))</f>
        <v>9</v>
      </c>
      <c r="AX11" s="22">
        <f t="shared" ref="AX11:AX26" si="17">IF($B11="","",IF(V11&gt;0,IF(OR(T11="DNS",T11="DSQ",T11="DNC",T11="OCS"),0,IF(T11="DNF",1,(COUNTIF($T$11:$T$26,"=DNF")+COUNT($U$11:$U$26))-V11+1)),0))</f>
        <v>8</v>
      </c>
      <c r="AY11" s="22">
        <f t="shared" ref="AY11:AY26" si="18">IF($B11="","",IF(Z11&gt;0,IF(OR(X11="DNS",X11="DSQ",X11="DNC",X11="OCS"),0,IF(X11="DNF",1,(COUNTIF($X$11:$X$26,"=DNF")+COUNT($Y$11:$Y$26))-Z11+1)),0))</f>
        <v>0</v>
      </c>
      <c r="BA11" s="13" t="str">
        <f t="shared" ref="BA11:BA21" si="19">IF($B11="","",B11)</f>
        <v>Andrew Fox</v>
      </c>
      <c r="BB11" s="13" t="str">
        <f t="shared" ref="BB11:BB21" si="20">IF($B11="","",C11)</f>
        <v>FSCT</v>
      </c>
      <c r="BC11" s="13">
        <f t="shared" ref="BC11:BC21" si="21">IF($B11="","",D11)</f>
        <v>6168</v>
      </c>
      <c r="BD11" s="66" t="str">
        <f t="shared" ref="BD11:BD21" si="22">IF($C11="TH",H11,"")</f>
        <v/>
      </c>
      <c r="BE11" s="22" t="str">
        <f t="shared" ref="BE11:BE26" si="23">IF(J11&gt;0,IF($C11="TH",IF(OR(BD11="DNS",BD11="DNF",BD11="DSQ",BD11="DNC",BD11="OCS"),(COUNTIF($C$11:$C$26,"=TH")+1),IF($B11="","",RANK(BD11,BD$11:BD$26,1))),""),"")</f>
        <v/>
      </c>
      <c r="BF11" s="22" t="str">
        <f t="shared" ref="BF11:BF26" si="24">IF(BE11="","",IF($C11="TH",IF($B11="","",IF(BE11&gt;0,IF(OR(BD11="DNS",BD11="DSQ",BD11="DNC",BD11="OCS"),0,IF(BD11="DNF",1,(COUNTIF($BD$11:$BD$26,"=DNF")+COUNT($BD$11:$BD$26))-BE11+1)),0)),""))</f>
        <v/>
      </c>
      <c r="BG11" s="66" t="str">
        <f t="shared" ref="BG11:BG21" si="25">IF($C11="TH",L11,"")</f>
        <v/>
      </c>
      <c r="BH11" s="22" t="str">
        <f t="shared" ref="BH11:BH26" si="26">IF(N11&gt;0,IF($C11="TH",IF(OR(BG11="DNS",BG11="DNF",BG11="DSQ",BG11="DNC",BG11="OCS"),(COUNTIF($C$11:$C$26,"=TH")+1),IF($B11="","",RANK(BG11,BG$11:BG$26,1))),""),"")</f>
        <v/>
      </c>
      <c r="BI11" s="22" t="str">
        <f t="shared" ref="BI11:BI26" si="27">IF(BH11="","",IF($C11="TH",IF($B11="","",IF(BH11&gt;0,IF(OR(BG11="DNS",BG11="DSQ",BG11="DNC",BG11="OCS"),0,IF(BG11="DNF",1,(COUNTIF($BG$11:$BG$26,"=DNF")+COUNT($BG$11:$BG$26))-BH11+1)),0)),""))</f>
        <v/>
      </c>
      <c r="BJ11" s="66" t="str">
        <f t="shared" ref="BJ11:BJ21" si="28">IF($C11="TH",P11,"")</f>
        <v/>
      </c>
      <c r="BK11" s="22" t="str">
        <f t="shared" ref="BK11:BK26" si="29">IF(R11&gt;0,IF($C11="TH",IF(OR(BJ11="DNS",BJ11="DNF",BJ11="DSQ",BJ11="DNC",BJ11="OCS"),(COUNTIF($C$11:$C$26,"=TH")+1),IF($B11="","",RANK(BJ11,BJ$11:BJ$26,1))),""),"")</f>
        <v/>
      </c>
      <c r="BL11" s="22" t="str">
        <f t="shared" ref="BL11:BL26" si="30">IF(BK11="","",IF($C11="TH",IF($B11="","",IF(BK11&gt;0,IF(OR(BJ11="DNS",BJ11="DSQ",BJ11="DNC",BJ11="OCS"),0,IF(BJ11="DNF",1,(COUNTIF($BJ$11:$BJ$26,"=DNF")+COUNT($BJ$11:$BJ$26))-BK11+1)),0)),""))</f>
        <v/>
      </c>
      <c r="BM11" s="66" t="str">
        <f t="shared" ref="BM11:BM21" si="31">IF($C11="TH",T11,"")</f>
        <v/>
      </c>
      <c r="BN11" s="22" t="str">
        <f t="shared" ref="BN11:BN26" si="32">IF(V11&gt;0,IF($C11="TH",IF(OR(BM11="DNS",BM11="DNF",BM11="DSQ",BM11="DNC",BM11="OCS"),(COUNTIF($C$11:$C$26,"=TH")+1),IF($B11="","",RANK(BM11,BM$11:BM$26,1))),""),"")</f>
        <v/>
      </c>
      <c r="BO11" s="22" t="str">
        <f t="shared" ref="BO11:BO26" si="33">IF(BN11="","",IF($C11="TH",IF($B11="","",IF(BN11&gt;0,IF(OR(BM11="DNS",BM11="DSQ",BM11="DNC",BM11="OCS"),0,IF(BM11="DNF",1,(COUNTIF($BM$11:$BM$26,"=DNF")+COUNT($BM$11:$BM$26))-BN11+1)),0)),""))</f>
        <v/>
      </c>
      <c r="BP11" s="66" t="str">
        <f t="shared" ref="BP11:BP21" si="34">IF($C11="TH",X11,"")</f>
        <v/>
      </c>
      <c r="BQ11" s="22" t="str">
        <f t="shared" ref="BQ11:BQ26" si="35">IF(Z11&gt;0,IF($C11="TH",IF(OR(BP11="DNS",BP11="DNF",BP11="DSQ",BP11="DNC",BP11="OCS"),(COUNTIF($C$11:$C$26,"=TH")+1),IF($B11="","",RANK(BP11,BP$11:BP$26,1))),""),"")</f>
        <v/>
      </c>
      <c r="BR11" s="22" t="str">
        <f t="shared" ref="BR11:BR26" si="36">IF(BQ11="","",IF($C11="TH",IF($B11="","",IF(BQ11&gt;0,IF(OR(BP11="DNS",BP11="DSQ",BP11="DNC",BP11="OCS"),0,IF(BP11="DNF",1,(COUNTIF($BP$11:$BP$26,"=DNF")+COUNT($BP$11:$BP$26))-BQ11+1)),0)),""))</f>
        <v/>
      </c>
      <c r="BT11" s="13" t="str">
        <f t="shared" ref="BT11:BT21" si="37">IF($B11="","",B11)</f>
        <v>Andrew Fox</v>
      </c>
      <c r="BU11" s="13" t="str">
        <f t="shared" ref="BU11:BU21" si="38">IF($B11="","",C11)</f>
        <v>FSCT</v>
      </c>
      <c r="BV11" s="13">
        <f t="shared" ref="BV11:BV21" si="39">IF($B11="","",D11)</f>
        <v>6168</v>
      </c>
      <c r="BW11" s="66">
        <f t="shared" ref="BW11:BW21" si="40">IF($C11="FSCT",H11,"")</f>
        <v>2</v>
      </c>
      <c r="BX11" s="22">
        <f t="shared" ref="BX11:BX26" si="41">IF(J11&gt;0,IF($C11="FSCT",IF(OR(BW11="DNS",BW11="DNF",BW11="DSQ",BW11="DNC",BW11="OCS"),(COUNTIF($C$11:$C$26,"=FSCT")+1),IF($B11="","",RANK(BW11,BW$11:BW$26,1))),""),"")</f>
        <v>2</v>
      </c>
      <c r="BY11" s="22">
        <f t="shared" ref="BY11:BY26" si="42">IF(BX11="","",IF($C11="FSCT",IF($B11="","",IF(BX11&gt;0,IF(OR(BW11="DNS",BW11="DSQ",BW11="DNC",BW11="OCS"),0,IF(BW11="DNF",1,(COUNTIF($BW$11:$BW$26,"=DNF")+COUNT($BW$11:$BW$26))-BX11+1)),0)),""))</f>
        <v>9</v>
      </c>
      <c r="BZ11" s="66">
        <f t="shared" ref="BZ11:BZ21" si="43">IF($C11="FSCT",L11,"")</f>
        <v>1</v>
      </c>
      <c r="CA11" s="22">
        <f t="shared" ref="CA11:CA26" si="44">IF(N11&gt;0,IF($C11="FSCT",IF(OR(BZ11="DNS",BZ11="DNF",BZ11="DSQ",BZ11="DNC",BZ11="OCS"),(COUNTIF($C$11:$C$26,"=FSCT")+1),IF($B11="","",RANK(BZ11,BZ$11:BZ$26,1))),""),"")</f>
        <v>1</v>
      </c>
      <c r="CB11" s="22">
        <f t="shared" ref="CB11:CB26" si="45">IF(CA11="","",IF($C11="FSCT",IF($B11="","",IF(CA11&gt;0,IF(OR(BZ11="DNS",BZ11="DSQ",BZ11="DNC",BZ11="OCS"),0,IF(BZ11="DNF",1,(COUNTIF($BZ$11:$BZ$26,"=DNF")+COUNT($BZ$11:$BZ$26))-CA11+1)),0)),""))</f>
        <v>10</v>
      </c>
      <c r="CC11" s="66">
        <f t="shared" ref="CC11:CC21" si="46">IF($C11="FSCT",P11,"")</f>
        <v>2</v>
      </c>
      <c r="CD11" s="22">
        <f t="shared" ref="CD11:CD26" si="47">IF(R11&gt;0,IF($C11="FSCT",IF(OR(CC11="DNS",CC11="DNF",CC11="DSQ",CC11="DNC",CC11="OCS"),(COUNTIF($C$11:$C$26,"=FSCT")+1),IF($B11="","",RANK(CC11,CC$11:CC$26,1))),""),"")</f>
        <v>2</v>
      </c>
      <c r="CE11" s="22">
        <f t="shared" ref="CE11:CE26" si="48">IF(CD11="","",IF($C11="FSCT",IF($B11="","",IF(CD11&gt;0,IF(OR(CC11="DNS",CC11="DSQ",CC11="DNC",CC11="OCS"),0,IF(CC11="DNF",1,(COUNTIF($CC$11:$CC$26,"=DNF")+COUNT($CC$11:$CC$26))-CD11+1)),0)),""))</f>
        <v>9</v>
      </c>
      <c r="CF11" s="66">
        <f t="shared" ref="CF11:CF21" si="49">IF($C11="FSCT",T11,"")</f>
        <v>3</v>
      </c>
      <c r="CG11" s="22">
        <f t="shared" ref="CG11:CG26" si="50">IF(V11&gt;0,IF($C11="FSCT",IF(OR(CF11="DNS",CF11="DNF",CF11="DSQ",CF11="DNC",CF11="OCS"),(COUNTIF($C$11:$C$26,"=FSCT")+1),IF($B11="","",RANK(CF11,CF$11:CF$26,1))),""),"")</f>
        <v>3</v>
      </c>
      <c r="CH11" s="22">
        <f t="shared" ref="CH11:CH26" si="51">IF(CG11="","",IF($C11="FSCT",IF($B11="","",IF(CG11&gt;0,IF(OR(CF11="DNS",CF11="DSQ",CF11="DNC",CF11="OCS"),0,IF(CF11="DNF",1,(COUNTIF($CF$11:$CF$26,"=DNF")+COUNT($CF$11:$CF$26))-CG11+1)),0)),""))</f>
        <v>8</v>
      </c>
      <c r="CI11" s="66">
        <f t="shared" ref="CI11:CI21" si="52">IF($C11="FSCT",X11,"")</f>
        <v>0</v>
      </c>
      <c r="CJ11" s="22" t="str">
        <f t="shared" ref="CJ11:CJ26" si="53">IF(Z11&gt;0,IF($C11="FSCT",IF(OR(CI11="DNS",CI11="DNF",CI11="DSQ",CI11="DNC",CI11="OCS"),(COUNTIF($C$11:$C$26,"=FSCT")+1),IF($B11="","",RANK(CI11,CI$11:CI$26,1))),""),"")</f>
        <v/>
      </c>
      <c r="CK11" s="22" t="str">
        <f t="shared" ref="CK11:CK26" si="54">IF(CJ11="","",IF($C11="FSCT",IF($B11="","",IF(CJ11&gt;0,IF(OR(CI11="DNS",CI11="DSQ",CI11="DNC",CI11="OCS"),0,IF(CI11="DNF",1,(COUNTIF($CI$11:$CI$26,"=DNF")+COUNT($CI$11:$CI$26))-CJ11+1)),0)),""))</f>
        <v/>
      </c>
    </row>
    <row r="12" spans="1:89" ht="15" customHeight="1" x14ac:dyDescent="0.2">
      <c r="A12" s="252">
        <f t="shared" si="0"/>
        <v>2</v>
      </c>
      <c r="B12" s="61" t="s">
        <v>213</v>
      </c>
      <c r="C12" s="346" t="s">
        <v>224</v>
      </c>
      <c r="D12" s="249">
        <v>3020</v>
      </c>
      <c r="E12" s="15">
        <f t="shared" si="1"/>
        <v>9</v>
      </c>
      <c r="F12" s="16">
        <f t="shared" si="2"/>
        <v>2</v>
      </c>
      <c r="G12" s="8"/>
      <c r="H12" s="238">
        <v>1</v>
      </c>
      <c r="I12" s="242">
        <f t="shared" si="3"/>
        <v>1</v>
      </c>
      <c r="J12" s="234">
        <f t="shared" si="4"/>
        <v>1</v>
      </c>
      <c r="K12" s="8"/>
      <c r="L12" s="238">
        <v>3</v>
      </c>
      <c r="M12" s="242">
        <f t="shared" si="5"/>
        <v>3</v>
      </c>
      <c r="N12" s="234">
        <f t="shared" si="6"/>
        <v>3</v>
      </c>
      <c r="O12" s="8"/>
      <c r="P12" s="238">
        <v>4</v>
      </c>
      <c r="Q12" s="242">
        <f t="shared" si="7"/>
        <v>4</v>
      </c>
      <c r="R12" s="234">
        <f t="shared" si="8"/>
        <v>4</v>
      </c>
      <c r="S12" s="8"/>
      <c r="T12" s="238">
        <v>1</v>
      </c>
      <c r="U12" s="242">
        <f t="shared" si="9"/>
        <v>1</v>
      </c>
      <c r="V12" s="234">
        <f t="shared" si="10"/>
        <v>1</v>
      </c>
      <c r="W12" s="8"/>
      <c r="X12" s="238"/>
      <c r="Y12" s="242"/>
      <c r="Z12" s="234"/>
      <c r="AR12" s="13" t="str">
        <f t="shared" si="11"/>
        <v>Sally Morriss</v>
      </c>
      <c r="AS12" s="13" t="str">
        <f t="shared" si="12"/>
        <v>FSCT</v>
      </c>
      <c r="AT12" s="13">
        <f t="shared" si="13"/>
        <v>3020</v>
      </c>
      <c r="AU12" s="22">
        <f t="shared" si="14"/>
        <v>10</v>
      </c>
      <c r="AV12" s="22">
        <f t="shared" si="15"/>
        <v>8</v>
      </c>
      <c r="AW12" s="22">
        <f t="shared" si="16"/>
        <v>7</v>
      </c>
      <c r="AX12" s="22">
        <f t="shared" si="17"/>
        <v>10</v>
      </c>
      <c r="AY12" s="22">
        <f t="shared" si="18"/>
        <v>0</v>
      </c>
      <c r="BA12" s="13" t="str">
        <f t="shared" si="19"/>
        <v>Sally Morriss</v>
      </c>
      <c r="BB12" s="13" t="str">
        <f t="shared" si="20"/>
        <v>FSCT</v>
      </c>
      <c r="BC12" s="13">
        <f t="shared" si="21"/>
        <v>3020</v>
      </c>
      <c r="BD12" s="66" t="str">
        <f t="shared" si="22"/>
        <v/>
      </c>
      <c r="BE12" s="22" t="str">
        <f t="shared" si="23"/>
        <v/>
      </c>
      <c r="BF12" s="22" t="str">
        <f t="shared" si="24"/>
        <v/>
      </c>
      <c r="BG12" s="66" t="str">
        <f t="shared" si="25"/>
        <v/>
      </c>
      <c r="BH12" s="22" t="str">
        <f t="shared" si="26"/>
        <v/>
      </c>
      <c r="BI12" s="22" t="str">
        <f t="shared" si="27"/>
        <v/>
      </c>
      <c r="BJ12" s="66" t="str">
        <f t="shared" si="28"/>
        <v/>
      </c>
      <c r="BK12" s="22" t="str">
        <f t="shared" si="29"/>
        <v/>
      </c>
      <c r="BL12" s="22" t="str">
        <f t="shared" si="30"/>
        <v/>
      </c>
      <c r="BM12" s="66" t="str">
        <f t="shared" si="31"/>
        <v/>
      </c>
      <c r="BN12" s="22" t="str">
        <f t="shared" si="32"/>
        <v/>
      </c>
      <c r="BO12" s="22" t="str">
        <f t="shared" si="33"/>
        <v/>
      </c>
      <c r="BP12" s="66" t="str">
        <f t="shared" si="34"/>
        <v/>
      </c>
      <c r="BQ12" s="22" t="str">
        <f t="shared" si="35"/>
        <v/>
      </c>
      <c r="BR12" s="22" t="str">
        <f t="shared" si="36"/>
        <v/>
      </c>
      <c r="BT12" s="13" t="str">
        <f t="shared" si="37"/>
        <v>Sally Morriss</v>
      </c>
      <c r="BU12" s="13" t="str">
        <f t="shared" si="38"/>
        <v>FSCT</v>
      </c>
      <c r="BV12" s="13">
        <f t="shared" si="39"/>
        <v>3020</v>
      </c>
      <c r="BW12" s="66">
        <f t="shared" si="40"/>
        <v>1</v>
      </c>
      <c r="BX12" s="22">
        <f t="shared" si="41"/>
        <v>1</v>
      </c>
      <c r="BY12" s="22">
        <f t="shared" si="42"/>
        <v>10</v>
      </c>
      <c r="BZ12" s="66">
        <f t="shared" si="43"/>
        <v>3</v>
      </c>
      <c r="CA12" s="22">
        <f t="shared" si="44"/>
        <v>3</v>
      </c>
      <c r="CB12" s="22">
        <f t="shared" si="45"/>
        <v>8</v>
      </c>
      <c r="CC12" s="66">
        <f t="shared" si="46"/>
        <v>4</v>
      </c>
      <c r="CD12" s="22">
        <f t="shared" si="47"/>
        <v>4</v>
      </c>
      <c r="CE12" s="22">
        <f t="shared" si="48"/>
        <v>7</v>
      </c>
      <c r="CF12" s="66">
        <f t="shared" si="49"/>
        <v>1</v>
      </c>
      <c r="CG12" s="22">
        <f t="shared" si="50"/>
        <v>1</v>
      </c>
      <c r="CH12" s="22">
        <f t="shared" si="51"/>
        <v>10</v>
      </c>
      <c r="CI12" s="66">
        <f t="shared" si="52"/>
        <v>0</v>
      </c>
      <c r="CJ12" s="22" t="str">
        <f t="shared" si="53"/>
        <v/>
      </c>
      <c r="CK12" s="22" t="str">
        <f t="shared" si="54"/>
        <v/>
      </c>
    </row>
    <row r="13" spans="1:89" ht="15" customHeight="1" x14ac:dyDescent="0.2">
      <c r="A13" s="252">
        <f t="shared" si="0"/>
        <v>3</v>
      </c>
      <c r="B13" s="61" t="s">
        <v>782</v>
      </c>
      <c r="C13" s="346" t="s">
        <v>224</v>
      </c>
      <c r="D13" s="249">
        <v>4377</v>
      </c>
      <c r="E13" s="15">
        <f t="shared" si="1"/>
        <v>16</v>
      </c>
      <c r="F13" s="16">
        <f t="shared" si="2"/>
        <v>3</v>
      </c>
      <c r="G13" s="8"/>
      <c r="H13" s="238">
        <v>3</v>
      </c>
      <c r="I13" s="242">
        <f t="shared" si="3"/>
        <v>3</v>
      </c>
      <c r="J13" s="234">
        <f t="shared" si="4"/>
        <v>3</v>
      </c>
      <c r="K13" s="8"/>
      <c r="L13" s="238">
        <v>8</v>
      </c>
      <c r="M13" s="242">
        <f t="shared" si="5"/>
        <v>8</v>
      </c>
      <c r="N13" s="234">
        <f t="shared" si="6"/>
        <v>8</v>
      </c>
      <c r="O13" s="8"/>
      <c r="P13" s="238">
        <v>3</v>
      </c>
      <c r="Q13" s="242">
        <f t="shared" si="7"/>
        <v>3</v>
      </c>
      <c r="R13" s="234">
        <f t="shared" si="8"/>
        <v>3</v>
      </c>
      <c r="S13" s="8"/>
      <c r="T13" s="238">
        <v>2</v>
      </c>
      <c r="U13" s="242">
        <f t="shared" si="9"/>
        <v>2</v>
      </c>
      <c r="V13" s="234">
        <f t="shared" si="10"/>
        <v>2</v>
      </c>
      <c r="W13" s="8"/>
      <c r="X13" s="238"/>
      <c r="Y13" s="242"/>
      <c r="Z13" s="234"/>
      <c r="AR13" s="13" t="str">
        <f t="shared" si="11"/>
        <v>Dave Hackney</v>
      </c>
      <c r="AS13" s="13" t="str">
        <f t="shared" si="12"/>
        <v>FSCT</v>
      </c>
      <c r="AT13" s="13">
        <f t="shared" si="13"/>
        <v>4377</v>
      </c>
      <c r="AU13" s="22">
        <f t="shared" si="14"/>
        <v>8</v>
      </c>
      <c r="AV13" s="22">
        <f t="shared" si="15"/>
        <v>3</v>
      </c>
      <c r="AW13" s="22">
        <f t="shared" si="16"/>
        <v>8</v>
      </c>
      <c r="AX13" s="22">
        <f t="shared" si="17"/>
        <v>9</v>
      </c>
      <c r="AY13" s="22">
        <f t="shared" si="18"/>
        <v>0</v>
      </c>
      <c r="BA13" s="13" t="str">
        <f t="shared" si="19"/>
        <v>Dave Hackney</v>
      </c>
      <c r="BB13" s="13" t="str">
        <f t="shared" si="20"/>
        <v>FSCT</v>
      </c>
      <c r="BC13" s="13">
        <f t="shared" si="21"/>
        <v>4377</v>
      </c>
      <c r="BD13" s="66" t="str">
        <f t="shared" si="22"/>
        <v/>
      </c>
      <c r="BE13" s="22" t="str">
        <f t="shared" si="23"/>
        <v/>
      </c>
      <c r="BF13" s="22" t="str">
        <f t="shared" si="24"/>
        <v/>
      </c>
      <c r="BG13" s="66" t="str">
        <f t="shared" si="25"/>
        <v/>
      </c>
      <c r="BH13" s="22" t="str">
        <f t="shared" si="26"/>
        <v/>
      </c>
      <c r="BI13" s="22" t="str">
        <f t="shared" si="27"/>
        <v/>
      </c>
      <c r="BJ13" s="66" t="str">
        <f t="shared" si="28"/>
        <v/>
      </c>
      <c r="BK13" s="22" t="str">
        <f t="shared" si="29"/>
        <v/>
      </c>
      <c r="BL13" s="22" t="str">
        <f t="shared" si="30"/>
        <v/>
      </c>
      <c r="BM13" s="66" t="str">
        <f t="shared" si="31"/>
        <v/>
      </c>
      <c r="BN13" s="22" t="str">
        <f t="shared" si="32"/>
        <v/>
      </c>
      <c r="BO13" s="22" t="str">
        <f t="shared" si="33"/>
        <v/>
      </c>
      <c r="BP13" s="66" t="str">
        <f t="shared" si="34"/>
        <v/>
      </c>
      <c r="BQ13" s="22" t="str">
        <f t="shared" si="35"/>
        <v/>
      </c>
      <c r="BR13" s="22" t="str">
        <f t="shared" si="36"/>
        <v/>
      </c>
      <c r="BT13" s="13" t="str">
        <f t="shared" si="37"/>
        <v>Dave Hackney</v>
      </c>
      <c r="BU13" s="13" t="str">
        <f t="shared" si="38"/>
        <v>FSCT</v>
      </c>
      <c r="BV13" s="13">
        <f t="shared" si="39"/>
        <v>4377</v>
      </c>
      <c r="BW13" s="66">
        <f t="shared" si="40"/>
        <v>3</v>
      </c>
      <c r="BX13" s="22">
        <f t="shared" si="41"/>
        <v>3</v>
      </c>
      <c r="BY13" s="22">
        <f t="shared" si="42"/>
        <v>8</v>
      </c>
      <c r="BZ13" s="66">
        <f t="shared" si="43"/>
        <v>8</v>
      </c>
      <c r="CA13" s="22">
        <f t="shared" si="44"/>
        <v>8</v>
      </c>
      <c r="CB13" s="22">
        <f t="shared" si="45"/>
        <v>3</v>
      </c>
      <c r="CC13" s="66">
        <f t="shared" si="46"/>
        <v>3</v>
      </c>
      <c r="CD13" s="22">
        <f t="shared" si="47"/>
        <v>3</v>
      </c>
      <c r="CE13" s="22">
        <f t="shared" si="48"/>
        <v>8</v>
      </c>
      <c r="CF13" s="66">
        <f t="shared" si="49"/>
        <v>2</v>
      </c>
      <c r="CG13" s="22">
        <f t="shared" si="50"/>
        <v>2</v>
      </c>
      <c r="CH13" s="22">
        <f t="shared" si="51"/>
        <v>9</v>
      </c>
      <c r="CI13" s="66">
        <f t="shared" si="52"/>
        <v>0</v>
      </c>
      <c r="CJ13" s="22" t="str">
        <f t="shared" si="53"/>
        <v/>
      </c>
      <c r="CK13" s="22" t="str">
        <f t="shared" si="54"/>
        <v/>
      </c>
    </row>
    <row r="14" spans="1:89" ht="15" customHeight="1" x14ac:dyDescent="0.2">
      <c r="A14" s="252">
        <f t="shared" si="0"/>
        <v>4</v>
      </c>
      <c r="B14" s="61" t="s">
        <v>267</v>
      </c>
      <c r="C14" s="346" t="s">
        <v>224</v>
      </c>
      <c r="D14" s="249">
        <v>6141</v>
      </c>
      <c r="E14" s="15">
        <f t="shared" si="1"/>
        <v>19</v>
      </c>
      <c r="F14" s="16">
        <f t="shared" si="2"/>
        <v>4</v>
      </c>
      <c r="G14" s="8"/>
      <c r="H14" s="238">
        <v>5</v>
      </c>
      <c r="I14" s="242">
        <f t="shared" si="3"/>
        <v>5</v>
      </c>
      <c r="J14" s="234">
        <f t="shared" si="4"/>
        <v>5</v>
      </c>
      <c r="K14" s="8"/>
      <c r="L14" s="238">
        <v>4</v>
      </c>
      <c r="M14" s="242">
        <f t="shared" si="5"/>
        <v>4</v>
      </c>
      <c r="N14" s="234">
        <f t="shared" si="6"/>
        <v>4</v>
      </c>
      <c r="O14" s="8"/>
      <c r="P14" s="238">
        <v>1</v>
      </c>
      <c r="Q14" s="242">
        <f t="shared" si="7"/>
        <v>1</v>
      </c>
      <c r="R14" s="234">
        <f t="shared" si="8"/>
        <v>1</v>
      </c>
      <c r="S14" s="8"/>
      <c r="T14" s="238">
        <v>9</v>
      </c>
      <c r="U14" s="242">
        <f t="shared" si="9"/>
        <v>9</v>
      </c>
      <c r="V14" s="234">
        <f t="shared" si="10"/>
        <v>9</v>
      </c>
      <c r="W14" s="8"/>
      <c r="X14" s="238"/>
      <c r="Y14" s="242"/>
      <c r="Z14" s="234"/>
      <c r="AR14" s="13" t="str">
        <f t="shared" si="11"/>
        <v>Barry Hambrick</v>
      </c>
      <c r="AS14" s="13" t="str">
        <f t="shared" si="12"/>
        <v>FSCT</v>
      </c>
      <c r="AT14" s="13">
        <f t="shared" si="13"/>
        <v>6141</v>
      </c>
      <c r="AU14" s="22">
        <f t="shared" si="14"/>
        <v>6</v>
      </c>
      <c r="AV14" s="22">
        <f t="shared" si="15"/>
        <v>7</v>
      </c>
      <c r="AW14" s="22">
        <f t="shared" si="16"/>
        <v>10</v>
      </c>
      <c r="AX14" s="22">
        <f t="shared" si="17"/>
        <v>2</v>
      </c>
      <c r="AY14" s="22">
        <f t="shared" si="18"/>
        <v>0</v>
      </c>
      <c r="BA14" s="13" t="str">
        <f t="shared" si="19"/>
        <v>Barry Hambrick</v>
      </c>
      <c r="BB14" s="13" t="str">
        <f t="shared" si="20"/>
        <v>FSCT</v>
      </c>
      <c r="BC14" s="13">
        <f t="shared" si="21"/>
        <v>6141</v>
      </c>
      <c r="BD14" s="66" t="str">
        <f t="shared" si="22"/>
        <v/>
      </c>
      <c r="BE14" s="22" t="str">
        <f t="shared" si="23"/>
        <v/>
      </c>
      <c r="BF14" s="22" t="str">
        <f t="shared" si="24"/>
        <v/>
      </c>
      <c r="BG14" s="66" t="str">
        <f t="shared" si="25"/>
        <v/>
      </c>
      <c r="BH14" s="22" t="str">
        <f t="shared" si="26"/>
        <v/>
      </c>
      <c r="BI14" s="22" t="str">
        <f t="shared" si="27"/>
        <v/>
      </c>
      <c r="BJ14" s="66" t="str">
        <f t="shared" si="28"/>
        <v/>
      </c>
      <c r="BK14" s="22" t="str">
        <f t="shared" si="29"/>
        <v/>
      </c>
      <c r="BL14" s="22" t="str">
        <f t="shared" si="30"/>
        <v/>
      </c>
      <c r="BM14" s="66" t="str">
        <f t="shared" si="31"/>
        <v/>
      </c>
      <c r="BN14" s="22" t="str">
        <f t="shared" si="32"/>
        <v/>
      </c>
      <c r="BO14" s="22" t="str">
        <f t="shared" si="33"/>
        <v/>
      </c>
      <c r="BP14" s="66" t="str">
        <f t="shared" si="34"/>
        <v/>
      </c>
      <c r="BQ14" s="22" t="str">
        <f t="shared" si="35"/>
        <v/>
      </c>
      <c r="BR14" s="22" t="str">
        <f t="shared" si="36"/>
        <v/>
      </c>
      <c r="BT14" s="13" t="str">
        <f t="shared" si="37"/>
        <v>Barry Hambrick</v>
      </c>
      <c r="BU14" s="13" t="str">
        <f t="shared" si="38"/>
        <v>FSCT</v>
      </c>
      <c r="BV14" s="13">
        <f t="shared" si="39"/>
        <v>6141</v>
      </c>
      <c r="BW14" s="66">
        <f t="shared" si="40"/>
        <v>5</v>
      </c>
      <c r="BX14" s="22">
        <f t="shared" si="41"/>
        <v>5</v>
      </c>
      <c r="BY14" s="22">
        <f t="shared" si="42"/>
        <v>6</v>
      </c>
      <c r="BZ14" s="66">
        <f t="shared" si="43"/>
        <v>4</v>
      </c>
      <c r="CA14" s="22">
        <f t="shared" si="44"/>
        <v>4</v>
      </c>
      <c r="CB14" s="22">
        <f t="shared" si="45"/>
        <v>7</v>
      </c>
      <c r="CC14" s="66">
        <f t="shared" si="46"/>
        <v>1</v>
      </c>
      <c r="CD14" s="22">
        <f t="shared" si="47"/>
        <v>1</v>
      </c>
      <c r="CE14" s="22">
        <f t="shared" si="48"/>
        <v>10</v>
      </c>
      <c r="CF14" s="66">
        <f t="shared" si="49"/>
        <v>9</v>
      </c>
      <c r="CG14" s="22">
        <f t="shared" si="50"/>
        <v>9</v>
      </c>
      <c r="CH14" s="22">
        <f t="shared" si="51"/>
        <v>2</v>
      </c>
      <c r="CI14" s="66">
        <f t="shared" si="52"/>
        <v>0</v>
      </c>
      <c r="CJ14" s="22" t="str">
        <f t="shared" si="53"/>
        <v/>
      </c>
      <c r="CK14" s="22" t="str">
        <f t="shared" si="54"/>
        <v/>
      </c>
    </row>
    <row r="15" spans="1:89" ht="15" customHeight="1" x14ac:dyDescent="0.2">
      <c r="A15" s="252">
        <f t="shared" si="0"/>
        <v>5</v>
      </c>
      <c r="B15" s="61" t="s">
        <v>1110</v>
      </c>
      <c r="C15" s="346" t="s">
        <v>224</v>
      </c>
      <c r="D15" s="249">
        <v>5541</v>
      </c>
      <c r="E15" s="15">
        <f t="shared" si="1"/>
        <v>23</v>
      </c>
      <c r="F15" s="16">
        <f t="shared" si="2"/>
        <v>5</v>
      </c>
      <c r="G15" s="8"/>
      <c r="H15" s="238">
        <v>6</v>
      </c>
      <c r="I15" s="242">
        <f t="shared" si="3"/>
        <v>6</v>
      </c>
      <c r="J15" s="234">
        <f t="shared" si="4"/>
        <v>6</v>
      </c>
      <c r="K15" s="8"/>
      <c r="L15" s="238">
        <v>5</v>
      </c>
      <c r="M15" s="242">
        <f t="shared" si="5"/>
        <v>5</v>
      </c>
      <c r="N15" s="234">
        <f t="shared" si="6"/>
        <v>5</v>
      </c>
      <c r="O15" s="8"/>
      <c r="P15" s="238">
        <v>6</v>
      </c>
      <c r="Q15" s="242">
        <f t="shared" si="7"/>
        <v>6</v>
      </c>
      <c r="R15" s="234">
        <f t="shared" si="8"/>
        <v>6</v>
      </c>
      <c r="S15" s="8"/>
      <c r="T15" s="238">
        <v>6</v>
      </c>
      <c r="U15" s="242">
        <f t="shared" si="9"/>
        <v>6</v>
      </c>
      <c r="V15" s="234">
        <f t="shared" si="10"/>
        <v>6</v>
      </c>
      <c r="W15" s="8"/>
      <c r="X15" s="238"/>
      <c r="Y15" s="242"/>
      <c r="Z15" s="234"/>
      <c r="AR15" s="13" t="str">
        <f t="shared" si="11"/>
        <v>Laura Jelks</v>
      </c>
      <c r="AS15" s="13" t="str">
        <f t="shared" si="12"/>
        <v>FSCT</v>
      </c>
      <c r="AT15" s="13">
        <f t="shared" si="13"/>
        <v>5541</v>
      </c>
      <c r="AU15" s="22">
        <f t="shared" si="14"/>
        <v>5</v>
      </c>
      <c r="AV15" s="22">
        <f t="shared" si="15"/>
        <v>6</v>
      </c>
      <c r="AW15" s="22">
        <f t="shared" si="16"/>
        <v>5</v>
      </c>
      <c r="AX15" s="22">
        <f t="shared" si="17"/>
        <v>5</v>
      </c>
      <c r="AY15" s="22">
        <f t="shared" si="18"/>
        <v>0</v>
      </c>
      <c r="BA15" s="13" t="str">
        <f t="shared" si="19"/>
        <v>Laura Jelks</v>
      </c>
      <c r="BB15" s="13" t="str">
        <f t="shared" si="20"/>
        <v>FSCT</v>
      </c>
      <c r="BC15" s="13">
        <f t="shared" si="21"/>
        <v>5541</v>
      </c>
      <c r="BD15" s="66" t="str">
        <f t="shared" si="22"/>
        <v/>
      </c>
      <c r="BE15" s="22" t="str">
        <f t="shared" si="23"/>
        <v/>
      </c>
      <c r="BF15" s="22" t="str">
        <f t="shared" si="24"/>
        <v/>
      </c>
      <c r="BG15" s="66" t="str">
        <f t="shared" si="25"/>
        <v/>
      </c>
      <c r="BH15" s="22" t="str">
        <f t="shared" si="26"/>
        <v/>
      </c>
      <c r="BI15" s="22" t="str">
        <f t="shared" si="27"/>
        <v/>
      </c>
      <c r="BJ15" s="66" t="str">
        <f t="shared" si="28"/>
        <v/>
      </c>
      <c r="BK15" s="22" t="str">
        <f t="shared" si="29"/>
        <v/>
      </c>
      <c r="BL15" s="22" t="str">
        <f t="shared" si="30"/>
        <v/>
      </c>
      <c r="BM15" s="66" t="str">
        <f t="shared" si="31"/>
        <v/>
      </c>
      <c r="BN15" s="22" t="str">
        <f t="shared" si="32"/>
        <v/>
      </c>
      <c r="BO15" s="22" t="str">
        <f t="shared" si="33"/>
        <v/>
      </c>
      <c r="BP15" s="66" t="str">
        <f t="shared" si="34"/>
        <v/>
      </c>
      <c r="BQ15" s="22" t="str">
        <f t="shared" si="35"/>
        <v/>
      </c>
      <c r="BR15" s="22" t="str">
        <f t="shared" si="36"/>
        <v/>
      </c>
      <c r="BT15" s="13" t="str">
        <f t="shared" si="37"/>
        <v>Laura Jelks</v>
      </c>
      <c r="BU15" s="13" t="str">
        <f t="shared" si="38"/>
        <v>FSCT</v>
      </c>
      <c r="BV15" s="13">
        <f t="shared" si="39"/>
        <v>5541</v>
      </c>
      <c r="BW15" s="66">
        <f t="shared" si="40"/>
        <v>6</v>
      </c>
      <c r="BX15" s="22">
        <f t="shared" si="41"/>
        <v>6</v>
      </c>
      <c r="BY15" s="22">
        <f t="shared" si="42"/>
        <v>5</v>
      </c>
      <c r="BZ15" s="66">
        <f t="shared" si="43"/>
        <v>5</v>
      </c>
      <c r="CA15" s="22">
        <f t="shared" si="44"/>
        <v>5</v>
      </c>
      <c r="CB15" s="22">
        <f t="shared" si="45"/>
        <v>6</v>
      </c>
      <c r="CC15" s="66">
        <f t="shared" si="46"/>
        <v>6</v>
      </c>
      <c r="CD15" s="22">
        <f t="shared" si="47"/>
        <v>6</v>
      </c>
      <c r="CE15" s="22">
        <f t="shared" si="48"/>
        <v>5</v>
      </c>
      <c r="CF15" s="66">
        <f t="shared" si="49"/>
        <v>6</v>
      </c>
      <c r="CG15" s="22">
        <f t="shared" si="50"/>
        <v>6</v>
      </c>
      <c r="CH15" s="22">
        <f t="shared" si="51"/>
        <v>5</v>
      </c>
      <c r="CI15" s="66">
        <f t="shared" si="52"/>
        <v>0</v>
      </c>
      <c r="CJ15" s="22" t="str">
        <f t="shared" si="53"/>
        <v/>
      </c>
      <c r="CK15" s="22" t="str">
        <f t="shared" si="54"/>
        <v/>
      </c>
    </row>
    <row r="16" spans="1:89" ht="15" customHeight="1" x14ac:dyDescent="0.2">
      <c r="A16" s="252">
        <f t="shared" si="0"/>
        <v>6</v>
      </c>
      <c r="B16" s="61" t="s">
        <v>406</v>
      </c>
      <c r="C16" s="346" t="s">
        <v>224</v>
      </c>
      <c r="D16" s="249">
        <v>5634</v>
      </c>
      <c r="E16" s="15">
        <f t="shared" si="1"/>
        <v>26</v>
      </c>
      <c r="F16" s="16">
        <f t="shared" si="2"/>
        <v>6</v>
      </c>
      <c r="G16" s="8"/>
      <c r="H16" s="238">
        <v>8</v>
      </c>
      <c r="I16" s="242">
        <f t="shared" si="3"/>
        <v>8</v>
      </c>
      <c r="J16" s="234">
        <f t="shared" si="4"/>
        <v>8</v>
      </c>
      <c r="K16" s="8"/>
      <c r="L16" s="238">
        <v>6</v>
      </c>
      <c r="M16" s="242">
        <f t="shared" si="5"/>
        <v>6</v>
      </c>
      <c r="N16" s="234">
        <f t="shared" si="6"/>
        <v>6</v>
      </c>
      <c r="O16" s="8"/>
      <c r="P16" s="238">
        <v>5</v>
      </c>
      <c r="Q16" s="242">
        <f t="shared" si="7"/>
        <v>5</v>
      </c>
      <c r="R16" s="234">
        <f t="shared" si="8"/>
        <v>5</v>
      </c>
      <c r="S16" s="8"/>
      <c r="T16" s="238">
        <v>7</v>
      </c>
      <c r="U16" s="242">
        <f t="shared" si="9"/>
        <v>7</v>
      </c>
      <c r="V16" s="234">
        <f t="shared" si="10"/>
        <v>7</v>
      </c>
      <c r="W16" s="8"/>
      <c r="X16" s="238"/>
      <c r="Y16" s="242"/>
      <c r="Z16" s="234"/>
      <c r="AR16" s="13" t="str">
        <f t="shared" si="11"/>
        <v>Bill Massey</v>
      </c>
      <c r="AS16" s="13" t="str">
        <f t="shared" si="12"/>
        <v>FSCT</v>
      </c>
      <c r="AT16" s="13">
        <f t="shared" si="13"/>
        <v>5634</v>
      </c>
      <c r="AU16" s="22">
        <f t="shared" si="14"/>
        <v>3</v>
      </c>
      <c r="AV16" s="22">
        <f t="shared" si="15"/>
        <v>5</v>
      </c>
      <c r="AW16" s="22">
        <f t="shared" si="16"/>
        <v>6</v>
      </c>
      <c r="AX16" s="22">
        <f t="shared" si="17"/>
        <v>4</v>
      </c>
      <c r="AY16" s="22">
        <f t="shared" si="18"/>
        <v>0</v>
      </c>
      <c r="BA16" s="13" t="str">
        <f t="shared" si="19"/>
        <v>Bill Massey</v>
      </c>
      <c r="BB16" s="13" t="str">
        <f t="shared" si="20"/>
        <v>FSCT</v>
      </c>
      <c r="BC16" s="13">
        <f t="shared" si="21"/>
        <v>5634</v>
      </c>
      <c r="BD16" s="66" t="str">
        <f t="shared" si="22"/>
        <v/>
      </c>
      <c r="BE16" s="22" t="str">
        <f t="shared" si="23"/>
        <v/>
      </c>
      <c r="BF16" s="22" t="str">
        <f t="shared" si="24"/>
        <v/>
      </c>
      <c r="BG16" s="66" t="str">
        <f t="shared" si="25"/>
        <v/>
      </c>
      <c r="BH16" s="22" t="str">
        <f t="shared" si="26"/>
        <v/>
      </c>
      <c r="BI16" s="22" t="str">
        <f t="shared" si="27"/>
        <v/>
      </c>
      <c r="BJ16" s="66" t="str">
        <f t="shared" si="28"/>
        <v/>
      </c>
      <c r="BK16" s="22" t="str">
        <f t="shared" si="29"/>
        <v/>
      </c>
      <c r="BL16" s="22" t="str">
        <f t="shared" si="30"/>
        <v/>
      </c>
      <c r="BM16" s="66" t="str">
        <f t="shared" si="31"/>
        <v/>
      </c>
      <c r="BN16" s="22" t="str">
        <f t="shared" si="32"/>
        <v/>
      </c>
      <c r="BO16" s="22" t="str">
        <f t="shared" si="33"/>
        <v/>
      </c>
      <c r="BP16" s="66" t="str">
        <f t="shared" si="34"/>
        <v/>
      </c>
      <c r="BQ16" s="22" t="str">
        <f t="shared" si="35"/>
        <v/>
      </c>
      <c r="BR16" s="22" t="str">
        <f t="shared" si="36"/>
        <v/>
      </c>
      <c r="BT16" s="13" t="str">
        <f t="shared" si="37"/>
        <v>Bill Massey</v>
      </c>
      <c r="BU16" s="13" t="str">
        <f t="shared" si="38"/>
        <v>FSCT</v>
      </c>
      <c r="BV16" s="13">
        <f t="shared" si="39"/>
        <v>5634</v>
      </c>
      <c r="BW16" s="66">
        <f t="shared" si="40"/>
        <v>8</v>
      </c>
      <c r="BX16" s="22">
        <f t="shared" si="41"/>
        <v>8</v>
      </c>
      <c r="BY16" s="22">
        <f t="shared" si="42"/>
        <v>3</v>
      </c>
      <c r="BZ16" s="66">
        <f t="shared" si="43"/>
        <v>6</v>
      </c>
      <c r="CA16" s="22">
        <f t="shared" si="44"/>
        <v>6</v>
      </c>
      <c r="CB16" s="22">
        <f t="shared" si="45"/>
        <v>5</v>
      </c>
      <c r="CC16" s="66">
        <f t="shared" si="46"/>
        <v>5</v>
      </c>
      <c r="CD16" s="22">
        <f t="shared" si="47"/>
        <v>5</v>
      </c>
      <c r="CE16" s="22">
        <f t="shared" si="48"/>
        <v>6</v>
      </c>
      <c r="CF16" s="66">
        <f t="shared" si="49"/>
        <v>7</v>
      </c>
      <c r="CG16" s="22">
        <f t="shared" si="50"/>
        <v>7</v>
      </c>
      <c r="CH16" s="22">
        <f t="shared" si="51"/>
        <v>4</v>
      </c>
      <c r="CI16" s="66">
        <f t="shared" si="52"/>
        <v>0</v>
      </c>
      <c r="CJ16" s="22" t="str">
        <f t="shared" si="53"/>
        <v/>
      </c>
      <c r="CK16" s="22" t="str">
        <f t="shared" si="54"/>
        <v/>
      </c>
    </row>
    <row r="17" spans="1:89" ht="15" customHeight="1" x14ac:dyDescent="0.2">
      <c r="A17" s="252">
        <f t="shared" si="0"/>
        <v>7</v>
      </c>
      <c r="B17" s="61" t="s">
        <v>639</v>
      </c>
      <c r="C17" s="346" t="s">
        <v>224</v>
      </c>
      <c r="D17" s="249">
        <v>3239</v>
      </c>
      <c r="E17" s="15">
        <f t="shared" si="1"/>
        <v>28</v>
      </c>
      <c r="F17" s="16">
        <f t="shared" si="2"/>
        <v>7</v>
      </c>
      <c r="G17" s="8"/>
      <c r="H17" s="238">
        <v>10</v>
      </c>
      <c r="I17" s="242">
        <f t="shared" si="3"/>
        <v>10</v>
      </c>
      <c r="J17" s="234">
        <f t="shared" si="4"/>
        <v>10</v>
      </c>
      <c r="K17" s="8"/>
      <c r="L17" s="238">
        <v>2</v>
      </c>
      <c r="M17" s="242">
        <f t="shared" si="5"/>
        <v>2</v>
      </c>
      <c r="N17" s="234">
        <f t="shared" si="6"/>
        <v>2</v>
      </c>
      <c r="O17" s="8"/>
      <c r="P17" s="238">
        <v>8</v>
      </c>
      <c r="Q17" s="242">
        <f t="shared" si="7"/>
        <v>8</v>
      </c>
      <c r="R17" s="234">
        <f t="shared" si="8"/>
        <v>8</v>
      </c>
      <c r="S17" s="8"/>
      <c r="T17" s="238">
        <v>8</v>
      </c>
      <c r="U17" s="242">
        <f t="shared" si="9"/>
        <v>8</v>
      </c>
      <c r="V17" s="234">
        <f t="shared" si="10"/>
        <v>8</v>
      </c>
      <c r="W17" s="8"/>
      <c r="X17" s="238"/>
      <c r="Y17" s="242"/>
      <c r="Z17" s="234"/>
      <c r="AR17" s="13" t="str">
        <f t="shared" si="11"/>
        <v>Drew Warman</v>
      </c>
      <c r="AS17" s="13" t="str">
        <f t="shared" si="12"/>
        <v>FSCT</v>
      </c>
      <c r="AT17" s="13">
        <f t="shared" si="13"/>
        <v>3239</v>
      </c>
      <c r="AU17" s="22">
        <f t="shared" si="14"/>
        <v>1</v>
      </c>
      <c r="AV17" s="22">
        <f t="shared" si="15"/>
        <v>9</v>
      </c>
      <c r="AW17" s="22">
        <f t="shared" si="16"/>
        <v>3</v>
      </c>
      <c r="AX17" s="22">
        <f t="shared" si="17"/>
        <v>3</v>
      </c>
      <c r="AY17" s="22">
        <f t="shared" si="18"/>
        <v>0</v>
      </c>
      <c r="BA17" s="13" t="str">
        <f t="shared" si="19"/>
        <v>Drew Warman</v>
      </c>
      <c r="BB17" s="13" t="str">
        <f t="shared" si="20"/>
        <v>FSCT</v>
      </c>
      <c r="BC17" s="13">
        <f t="shared" si="21"/>
        <v>3239</v>
      </c>
      <c r="BD17" s="66" t="str">
        <f t="shared" si="22"/>
        <v/>
      </c>
      <c r="BE17" s="22" t="str">
        <f t="shared" si="23"/>
        <v/>
      </c>
      <c r="BF17" s="22" t="str">
        <f t="shared" si="24"/>
        <v/>
      </c>
      <c r="BG17" s="66" t="str">
        <f t="shared" si="25"/>
        <v/>
      </c>
      <c r="BH17" s="22" t="str">
        <f t="shared" si="26"/>
        <v/>
      </c>
      <c r="BI17" s="22" t="str">
        <f t="shared" si="27"/>
        <v/>
      </c>
      <c r="BJ17" s="66" t="str">
        <f t="shared" si="28"/>
        <v/>
      </c>
      <c r="BK17" s="22" t="str">
        <f t="shared" si="29"/>
        <v/>
      </c>
      <c r="BL17" s="22" t="str">
        <f t="shared" si="30"/>
        <v/>
      </c>
      <c r="BM17" s="66" t="str">
        <f t="shared" si="31"/>
        <v/>
      </c>
      <c r="BN17" s="22" t="str">
        <f t="shared" si="32"/>
        <v/>
      </c>
      <c r="BO17" s="22" t="str">
        <f t="shared" si="33"/>
        <v/>
      </c>
      <c r="BP17" s="66" t="str">
        <f t="shared" si="34"/>
        <v/>
      </c>
      <c r="BQ17" s="22" t="str">
        <f t="shared" si="35"/>
        <v/>
      </c>
      <c r="BR17" s="22" t="str">
        <f t="shared" si="36"/>
        <v/>
      </c>
      <c r="BT17" s="13" t="str">
        <f t="shared" si="37"/>
        <v>Drew Warman</v>
      </c>
      <c r="BU17" s="13" t="str">
        <f t="shared" si="38"/>
        <v>FSCT</v>
      </c>
      <c r="BV17" s="13">
        <f t="shared" si="39"/>
        <v>3239</v>
      </c>
      <c r="BW17" s="66">
        <f t="shared" si="40"/>
        <v>10</v>
      </c>
      <c r="BX17" s="22">
        <f t="shared" si="41"/>
        <v>10</v>
      </c>
      <c r="BY17" s="22">
        <f t="shared" si="42"/>
        <v>1</v>
      </c>
      <c r="BZ17" s="66">
        <f t="shared" si="43"/>
        <v>2</v>
      </c>
      <c r="CA17" s="22">
        <f t="shared" si="44"/>
        <v>2</v>
      </c>
      <c r="CB17" s="22">
        <f t="shared" si="45"/>
        <v>9</v>
      </c>
      <c r="CC17" s="66">
        <f t="shared" si="46"/>
        <v>8</v>
      </c>
      <c r="CD17" s="22">
        <f t="shared" si="47"/>
        <v>8</v>
      </c>
      <c r="CE17" s="22">
        <f t="shared" si="48"/>
        <v>3</v>
      </c>
      <c r="CF17" s="66">
        <f t="shared" si="49"/>
        <v>8</v>
      </c>
      <c r="CG17" s="22">
        <f t="shared" si="50"/>
        <v>8</v>
      </c>
      <c r="CH17" s="22">
        <f t="shared" si="51"/>
        <v>3</v>
      </c>
      <c r="CI17" s="66">
        <f t="shared" si="52"/>
        <v>0</v>
      </c>
      <c r="CJ17" s="22" t="str">
        <f t="shared" si="53"/>
        <v/>
      </c>
      <c r="CK17" s="22" t="str">
        <f t="shared" si="54"/>
        <v/>
      </c>
    </row>
    <row r="18" spans="1:89" ht="15" customHeight="1" x14ac:dyDescent="0.2">
      <c r="A18" s="252">
        <f t="shared" si="0"/>
        <v>8</v>
      </c>
      <c r="B18" s="61" t="s">
        <v>680</v>
      </c>
      <c r="C18" s="335" t="s">
        <v>224</v>
      </c>
      <c r="D18" s="249">
        <v>4373</v>
      </c>
      <c r="E18" s="15">
        <f t="shared" si="1"/>
        <v>29</v>
      </c>
      <c r="F18" s="16">
        <f t="shared" si="2"/>
        <v>8</v>
      </c>
      <c r="G18" s="8"/>
      <c r="H18" s="238">
        <v>9</v>
      </c>
      <c r="I18" s="242">
        <f t="shared" si="3"/>
        <v>9</v>
      </c>
      <c r="J18" s="234">
        <f t="shared" si="4"/>
        <v>9</v>
      </c>
      <c r="K18" s="8"/>
      <c r="L18" s="238">
        <v>7</v>
      </c>
      <c r="M18" s="242">
        <f t="shared" si="5"/>
        <v>7</v>
      </c>
      <c r="N18" s="234">
        <f t="shared" si="6"/>
        <v>7</v>
      </c>
      <c r="O18" s="8"/>
      <c r="P18" s="238">
        <v>9</v>
      </c>
      <c r="Q18" s="242">
        <f t="shared" si="7"/>
        <v>9</v>
      </c>
      <c r="R18" s="234">
        <f t="shared" si="8"/>
        <v>9</v>
      </c>
      <c r="S18" s="8"/>
      <c r="T18" s="238">
        <v>4</v>
      </c>
      <c r="U18" s="242">
        <f t="shared" si="9"/>
        <v>4</v>
      </c>
      <c r="V18" s="234">
        <f t="shared" si="10"/>
        <v>4</v>
      </c>
      <c r="W18" s="8"/>
      <c r="X18" s="238"/>
      <c r="Y18" s="242"/>
      <c r="Z18" s="234"/>
      <c r="AR18" s="13" t="str">
        <f t="shared" si="11"/>
        <v>John Ahearn</v>
      </c>
      <c r="AS18" s="13" t="str">
        <f t="shared" si="12"/>
        <v>FSCT</v>
      </c>
      <c r="AT18" s="13">
        <f t="shared" si="13"/>
        <v>4373</v>
      </c>
      <c r="AU18" s="22">
        <f t="shared" si="14"/>
        <v>2</v>
      </c>
      <c r="AV18" s="22">
        <f t="shared" si="15"/>
        <v>4</v>
      </c>
      <c r="AW18" s="22">
        <f t="shared" si="16"/>
        <v>2</v>
      </c>
      <c r="AX18" s="22">
        <f t="shared" si="17"/>
        <v>7</v>
      </c>
      <c r="AY18" s="22">
        <f t="shared" si="18"/>
        <v>0</v>
      </c>
      <c r="BA18" s="13" t="str">
        <f t="shared" si="19"/>
        <v>John Ahearn</v>
      </c>
      <c r="BB18" s="13" t="str">
        <f t="shared" si="20"/>
        <v>FSCT</v>
      </c>
      <c r="BC18" s="13">
        <f t="shared" si="21"/>
        <v>4373</v>
      </c>
      <c r="BD18" s="66" t="str">
        <f t="shared" si="22"/>
        <v/>
      </c>
      <c r="BE18" s="22" t="str">
        <f t="shared" si="23"/>
        <v/>
      </c>
      <c r="BF18" s="22" t="str">
        <f t="shared" si="24"/>
        <v/>
      </c>
      <c r="BG18" s="66" t="str">
        <f t="shared" si="25"/>
        <v/>
      </c>
      <c r="BH18" s="22" t="str">
        <f t="shared" si="26"/>
        <v/>
      </c>
      <c r="BI18" s="22" t="str">
        <f t="shared" si="27"/>
        <v/>
      </c>
      <c r="BJ18" s="66" t="str">
        <f t="shared" si="28"/>
        <v/>
      </c>
      <c r="BK18" s="22" t="str">
        <f t="shared" si="29"/>
        <v/>
      </c>
      <c r="BL18" s="22" t="str">
        <f t="shared" si="30"/>
        <v/>
      </c>
      <c r="BM18" s="66" t="str">
        <f t="shared" si="31"/>
        <v/>
      </c>
      <c r="BN18" s="22" t="str">
        <f t="shared" si="32"/>
        <v/>
      </c>
      <c r="BO18" s="22" t="str">
        <f t="shared" si="33"/>
        <v/>
      </c>
      <c r="BP18" s="66" t="str">
        <f t="shared" si="34"/>
        <v/>
      </c>
      <c r="BQ18" s="22" t="str">
        <f t="shared" si="35"/>
        <v/>
      </c>
      <c r="BR18" s="22" t="str">
        <f t="shared" si="36"/>
        <v/>
      </c>
      <c r="BT18" s="13" t="str">
        <f t="shared" si="37"/>
        <v>John Ahearn</v>
      </c>
      <c r="BU18" s="13" t="str">
        <f t="shared" si="38"/>
        <v>FSCT</v>
      </c>
      <c r="BV18" s="13">
        <f t="shared" si="39"/>
        <v>4373</v>
      </c>
      <c r="BW18" s="66">
        <f t="shared" si="40"/>
        <v>9</v>
      </c>
      <c r="BX18" s="22">
        <f t="shared" si="41"/>
        <v>9</v>
      </c>
      <c r="BY18" s="22">
        <f t="shared" si="42"/>
        <v>2</v>
      </c>
      <c r="BZ18" s="66">
        <f t="shared" si="43"/>
        <v>7</v>
      </c>
      <c r="CA18" s="22">
        <f t="shared" si="44"/>
        <v>7</v>
      </c>
      <c r="CB18" s="22">
        <f t="shared" si="45"/>
        <v>4</v>
      </c>
      <c r="CC18" s="66">
        <f t="shared" si="46"/>
        <v>9</v>
      </c>
      <c r="CD18" s="22">
        <f t="shared" si="47"/>
        <v>9</v>
      </c>
      <c r="CE18" s="22">
        <f t="shared" si="48"/>
        <v>2</v>
      </c>
      <c r="CF18" s="66">
        <f t="shared" si="49"/>
        <v>4</v>
      </c>
      <c r="CG18" s="22">
        <f t="shared" si="50"/>
        <v>4</v>
      </c>
      <c r="CH18" s="22">
        <f t="shared" si="51"/>
        <v>7</v>
      </c>
      <c r="CI18" s="66">
        <f t="shared" si="52"/>
        <v>0</v>
      </c>
      <c r="CJ18" s="22" t="str">
        <f t="shared" si="53"/>
        <v/>
      </c>
      <c r="CK18" s="22" t="str">
        <f t="shared" si="54"/>
        <v/>
      </c>
    </row>
    <row r="19" spans="1:89" ht="15" customHeight="1" x14ac:dyDescent="0.2">
      <c r="A19" s="252">
        <f t="shared" si="0"/>
        <v>8</v>
      </c>
      <c r="B19" s="61" t="s">
        <v>440</v>
      </c>
      <c r="C19" s="335" t="s">
        <v>224</v>
      </c>
      <c r="D19" s="249">
        <v>4851</v>
      </c>
      <c r="E19" s="15">
        <f t="shared" si="1"/>
        <v>29</v>
      </c>
      <c r="F19" s="16">
        <f t="shared" si="2"/>
        <v>8</v>
      </c>
      <c r="G19" s="8"/>
      <c r="H19" s="238">
        <v>7</v>
      </c>
      <c r="I19" s="242">
        <f t="shared" si="3"/>
        <v>7</v>
      </c>
      <c r="J19" s="234">
        <f t="shared" si="4"/>
        <v>7</v>
      </c>
      <c r="K19" s="8"/>
      <c r="L19" s="238">
        <v>10</v>
      </c>
      <c r="M19" s="242">
        <f t="shared" si="5"/>
        <v>10</v>
      </c>
      <c r="N19" s="234">
        <f t="shared" si="6"/>
        <v>10</v>
      </c>
      <c r="O19" s="8"/>
      <c r="P19" s="238">
        <v>7</v>
      </c>
      <c r="Q19" s="242">
        <f t="shared" si="7"/>
        <v>7</v>
      </c>
      <c r="R19" s="234">
        <f t="shared" si="8"/>
        <v>7</v>
      </c>
      <c r="S19" s="8"/>
      <c r="T19" s="238">
        <v>5</v>
      </c>
      <c r="U19" s="242">
        <f t="shared" si="9"/>
        <v>5</v>
      </c>
      <c r="V19" s="234">
        <f t="shared" si="10"/>
        <v>5</v>
      </c>
      <c r="W19" s="8"/>
      <c r="X19" s="238"/>
      <c r="Y19" s="242"/>
      <c r="Z19" s="234"/>
      <c r="AR19" s="13" t="str">
        <f t="shared" si="11"/>
        <v>Wayne Bucher</v>
      </c>
      <c r="AS19" s="13" t="str">
        <f t="shared" si="12"/>
        <v>FSCT</v>
      </c>
      <c r="AT19" s="13">
        <f t="shared" si="13"/>
        <v>4851</v>
      </c>
      <c r="AU19" s="22">
        <f t="shared" si="14"/>
        <v>4</v>
      </c>
      <c r="AV19" s="22">
        <f t="shared" si="15"/>
        <v>1</v>
      </c>
      <c r="AW19" s="22">
        <f t="shared" si="16"/>
        <v>4</v>
      </c>
      <c r="AX19" s="22">
        <f t="shared" si="17"/>
        <v>6</v>
      </c>
      <c r="AY19" s="22">
        <f t="shared" si="18"/>
        <v>0</v>
      </c>
      <c r="BA19" s="13" t="str">
        <f t="shared" si="19"/>
        <v>Wayne Bucher</v>
      </c>
      <c r="BB19" s="13" t="str">
        <f t="shared" si="20"/>
        <v>FSCT</v>
      </c>
      <c r="BC19" s="13">
        <f t="shared" si="21"/>
        <v>4851</v>
      </c>
      <c r="BD19" s="66" t="str">
        <f t="shared" si="22"/>
        <v/>
      </c>
      <c r="BE19" s="22" t="str">
        <f t="shared" si="23"/>
        <v/>
      </c>
      <c r="BF19" s="22" t="str">
        <f t="shared" si="24"/>
        <v/>
      </c>
      <c r="BG19" s="66" t="str">
        <f t="shared" si="25"/>
        <v/>
      </c>
      <c r="BH19" s="22" t="str">
        <f t="shared" si="26"/>
        <v/>
      </c>
      <c r="BI19" s="22" t="str">
        <f t="shared" si="27"/>
        <v/>
      </c>
      <c r="BJ19" s="66" t="str">
        <f t="shared" si="28"/>
        <v/>
      </c>
      <c r="BK19" s="22" t="str">
        <f t="shared" si="29"/>
        <v/>
      </c>
      <c r="BL19" s="22" t="str">
        <f t="shared" si="30"/>
        <v/>
      </c>
      <c r="BM19" s="66" t="str">
        <f t="shared" si="31"/>
        <v/>
      </c>
      <c r="BN19" s="22" t="str">
        <f t="shared" si="32"/>
        <v/>
      </c>
      <c r="BO19" s="22" t="str">
        <f t="shared" si="33"/>
        <v/>
      </c>
      <c r="BP19" s="66" t="str">
        <f t="shared" si="34"/>
        <v/>
      </c>
      <c r="BQ19" s="22" t="str">
        <f t="shared" si="35"/>
        <v/>
      </c>
      <c r="BR19" s="22" t="str">
        <f t="shared" si="36"/>
        <v/>
      </c>
      <c r="BT19" s="13" t="str">
        <f t="shared" si="37"/>
        <v>Wayne Bucher</v>
      </c>
      <c r="BU19" s="13" t="str">
        <f t="shared" si="38"/>
        <v>FSCT</v>
      </c>
      <c r="BV19" s="13">
        <f t="shared" si="39"/>
        <v>4851</v>
      </c>
      <c r="BW19" s="66">
        <f t="shared" si="40"/>
        <v>7</v>
      </c>
      <c r="BX19" s="22">
        <f t="shared" si="41"/>
        <v>7</v>
      </c>
      <c r="BY19" s="22">
        <f t="shared" si="42"/>
        <v>4</v>
      </c>
      <c r="BZ19" s="66">
        <f t="shared" si="43"/>
        <v>10</v>
      </c>
      <c r="CA19" s="22">
        <f t="shared" si="44"/>
        <v>10</v>
      </c>
      <c r="CB19" s="22">
        <f t="shared" si="45"/>
        <v>1</v>
      </c>
      <c r="CC19" s="66">
        <f t="shared" si="46"/>
        <v>7</v>
      </c>
      <c r="CD19" s="22">
        <f t="shared" si="47"/>
        <v>7</v>
      </c>
      <c r="CE19" s="22">
        <f t="shared" si="48"/>
        <v>4</v>
      </c>
      <c r="CF19" s="66">
        <f t="shared" si="49"/>
        <v>5</v>
      </c>
      <c r="CG19" s="22">
        <f t="shared" si="50"/>
        <v>5</v>
      </c>
      <c r="CH19" s="22">
        <f t="shared" si="51"/>
        <v>6</v>
      </c>
      <c r="CI19" s="66">
        <f t="shared" si="52"/>
        <v>0</v>
      </c>
      <c r="CJ19" s="22" t="str">
        <f t="shared" si="53"/>
        <v/>
      </c>
      <c r="CK19" s="22" t="str">
        <f t="shared" si="54"/>
        <v/>
      </c>
    </row>
    <row r="20" spans="1:89" ht="15" customHeight="1" x14ac:dyDescent="0.2">
      <c r="A20" s="252">
        <f t="shared" si="0"/>
        <v>10</v>
      </c>
      <c r="B20" s="61" t="s">
        <v>137</v>
      </c>
      <c r="C20" s="335" t="s">
        <v>224</v>
      </c>
      <c r="D20" s="249">
        <v>3095</v>
      </c>
      <c r="E20" s="15">
        <f t="shared" si="1"/>
        <v>37</v>
      </c>
      <c r="F20" s="16">
        <f t="shared" si="2"/>
        <v>10</v>
      </c>
      <c r="G20" s="8"/>
      <c r="H20" s="238">
        <v>4</v>
      </c>
      <c r="I20" s="242">
        <f t="shared" si="3"/>
        <v>4</v>
      </c>
      <c r="J20" s="234">
        <f t="shared" si="4"/>
        <v>4</v>
      </c>
      <c r="K20" s="8"/>
      <c r="L20" s="238">
        <v>9</v>
      </c>
      <c r="M20" s="242">
        <f t="shared" si="5"/>
        <v>9</v>
      </c>
      <c r="N20" s="234">
        <f t="shared" si="6"/>
        <v>9</v>
      </c>
      <c r="O20" s="8"/>
      <c r="P20" s="238" t="s">
        <v>815</v>
      </c>
      <c r="Q20" s="242" t="str">
        <f t="shared" si="7"/>
        <v/>
      </c>
      <c r="R20" s="234">
        <f t="shared" si="8"/>
        <v>12</v>
      </c>
      <c r="S20" s="8"/>
      <c r="T20" s="238" t="s">
        <v>815</v>
      </c>
      <c r="U20" s="242" t="str">
        <f t="shared" si="9"/>
        <v/>
      </c>
      <c r="V20" s="234">
        <f t="shared" si="10"/>
        <v>12</v>
      </c>
      <c r="W20" s="8"/>
      <c r="X20" s="238"/>
      <c r="Y20" s="242"/>
      <c r="Z20" s="234"/>
      <c r="AR20" s="13" t="str">
        <f t="shared" si="11"/>
        <v>David Hardwick</v>
      </c>
      <c r="AS20" s="13" t="str">
        <f t="shared" si="12"/>
        <v>FSCT</v>
      </c>
      <c r="AT20" s="13">
        <f t="shared" si="13"/>
        <v>3095</v>
      </c>
      <c r="AU20" s="22">
        <f t="shared" si="14"/>
        <v>7</v>
      </c>
      <c r="AV20" s="22">
        <f t="shared" si="15"/>
        <v>2</v>
      </c>
      <c r="AW20" s="22">
        <f t="shared" si="16"/>
        <v>0</v>
      </c>
      <c r="AX20" s="22">
        <f t="shared" si="17"/>
        <v>0</v>
      </c>
      <c r="AY20" s="22">
        <f t="shared" si="18"/>
        <v>0</v>
      </c>
      <c r="BA20" s="13" t="str">
        <f t="shared" si="19"/>
        <v>David Hardwick</v>
      </c>
      <c r="BB20" s="13" t="str">
        <f t="shared" si="20"/>
        <v>FSCT</v>
      </c>
      <c r="BC20" s="13">
        <f t="shared" si="21"/>
        <v>3095</v>
      </c>
      <c r="BD20" s="66" t="str">
        <f t="shared" si="22"/>
        <v/>
      </c>
      <c r="BE20" s="22" t="str">
        <f t="shared" si="23"/>
        <v/>
      </c>
      <c r="BF20" s="22" t="str">
        <f t="shared" si="24"/>
        <v/>
      </c>
      <c r="BG20" s="66" t="str">
        <f t="shared" si="25"/>
        <v/>
      </c>
      <c r="BH20" s="22" t="str">
        <f t="shared" si="26"/>
        <v/>
      </c>
      <c r="BI20" s="22" t="str">
        <f t="shared" si="27"/>
        <v/>
      </c>
      <c r="BJ20" s="66" t="str">
        <f t="shared" si="28"/>
        <v/>
      </c>
      <c r="BK20" s="22" t="str">
        <f t="shared" si="29"/>
        <v/>
      </c>
      <c r="BL20" s="22" t="str">
        <f t="shared" si="30"/>
        <v/>
      </c>
      <c r="BM20" s="66" t="str">
        <f t="shared" si="31"/>
        <v/>
      </c>
      <c r="BN20" s="22" t="str">
        <f t="shared" si="32"/>
        <v/>
      </c>
      <c r="BO20" s="22" t="str">
        <f t="shared" si="33"/>
        <v/>
      </c>
      <c r="BP20" s="66" t="str">
        <f t="shared" si="34"/>
        <v/>
      </c>
      <c r="BQ20" s="22" t="str">
        <f t="shared" si="35"/>
        <v/>
      </c>
      <c r="BR20" s="22" t="str">
        <f t="shared" si="36"/>
        <v/>
      </c>
      <c r="BT20" s="13" t="str">
        <f t="shared" si="37"/>
        <v>David Hardwick</v>
      </c>
      <c r="BU20" s="13" t="str">
        <f t="shared" si="38"/>
        <v>FSCT</v>
      </c>
      <c r="BV20" s="13">
        <f t="shared" si="39"/>
        <v>3095</v>
      </c>
      <c r="BW20" s="66">
        <f t="shared" si="40"/>
        <v>4</v>
      </c>
      <c r="BX20" s="22">
        <f t="shared" si="41"/>
        <v>4</v>
      </c>
      <c r="BY20" s="22">
        <f t="shared" si="42"/>
        <v>7</v>
      </c>
      <c r="BZ20" s="66">
        <f t="shared" si="43"/>
        <v>9</v>
      </c>
      <c r="CA20" s="22">
        <f t="shared" si="44"/>
        <v>9</v>
      </c>
      <c r="CB20" s="22">
        <f t="shared" si="45"/>
        <v>2</v>
      </c>
      <c r="CC20" s="66" t="str">
        <f t="shared" si="46"/>
        <v>DNS</v>
      </c>
      <c r="CD20" s="22">
        <f t="shared" si="47"/>
        <v>12</v>
      </c>
      <c r="CE20" s="22">
        <f t="shared" si="48"/>
        <v>0</v>
      </c>
      <c r="CF20" s="66" t="str">
        <f t="shared" si="49"/>
        <v>DNS</v>
      </c>
      <c r="CG20" s="22">
        <f t="shared" si="50"/>
        <v>12</v>
      </c>
      <c r="CH20" s="22">
        <f t="shared" si="51"/>
        <v>0</v>
      </c>
      <c r="CI20" s="66">
        <f t="shared" si="52"/>
        <v>0</v>
      </c>
      <c r="CJ20" s="22" t="str">
        <f t="shared" si="53"/>
        <v/>
      </c>
      <c r="CK20" s="22" t="str">
        <f t="shared" si="54"/>
        <v/>
      </c>
    </row>
    <row r="21" spans="1:89" ht="15" customHeight="1" x14ac:dyDescent="0.2">
      <c r="A21" s="252">
        <f t="shared" si="0"/>
        <v>11</v>
      </c>
      <c r="B21" s="61" t="s">
        <v>131</v>
      </c>
      <c r="C21" s="335" t="s">
        <v>224</v>
      </c>
      <c r="D21" s="249">
        <v>4613</v>
      </c>
      <c r="E21" s="15">
        <f t="shared" si="1"/>
        <v>44</v>
      </c>
      <c r="F21" s="16">
        <f t="shared" si="2"/>
        <v>11</v>
      </c>
      <c r="G21" s="8"/>
      <c r="H21" s="238" t="s">
        <v>815</v>
      </c>
      <c r="I21" s="242" t="str">
        <f t="shared" si="3"/>
        <v/>
      </c>
      <c r="J21" s="234">
        <f t="shared" si="4"/>
        <v>12</v>
      </c>
      <c r="K21" s="8"/>
      <c r="L21" s="238" t="s">
        <v>815</v>
      </c>
      <c r="M21" s="242" t="str">
        <f t="shared" si="5"/>
        <v/>
      </c>
      <c r="N21" s="234">
        <f t="shared" si="6"/>
        <v>12</v>
      </c>
      <c r="O21" s="8"/>
      <c r="P21" s="238">
        <v>10</v>
      </c>
      <c r="Q21" s="242">
        <f t="shared" si="7"/>
        <v>10</v>
      </c>
      <c r="R21" s="234">
        <f t="shared" si="8"/>
        <v>10</v>
      </c>
      <c r="S21" s="8"/>
      <c r="T21" s="238">
        <v>10</v>
      </c>
      <c r="U21" s="242">
        <f t="shared" si="9"/>
        <v>10</v>
      </c>
      <c r="V21" s="234">
        <f t="shared" si="10"/>
        <v>10</v>
      </c>
      <c r="W21" s="8"/>
      <c r="X21" s="238"/>
      <c r="Y21" s="242"/>
      <c r="Z21" s="234"/>
      <c r="AR21" s="13" t="str">
        <f t="shared" si="11"/>
        <v>John Gilliom</v>
      </c>
      <c r="AS21" s="13" t="str">
        <f t="shared" si="12"/>
        <v>FSCT</v>
      </c>
      <c r="AT21" s="13">
        <f t="shared" si="13"/>
        <v>4613</v>
      </c>
      <c r="AU21" s="22">
        <f t="shared" si="14"/>
        <v>0</v>
      </c>
      <c r="AV21" s="22">
        <f t="shared" si="15"/>
        <v>0</v>
      </c>
      <c r="AW21" s="22">
        <f t="shared" si="16"/>
        <v>1</v>
      </c>
      <c r="AX21" s="22">
        <f t="shared" si="17"/>
        <v>1</v>
      </c>
      <c r="AY21" s="22">
        <f t="shared" si="18"/>
        <v>0</v>
      </c>
      <c r="BA21" s="13" t="str">
        <f t="shared" si="19"/>
        <v>John Gilliom</v>
      </c>
      <c r="BB21" s="13" t="str">
        <f t="shared" si="20"/>
        <v>FSCT</v>
      </c>
      <c r="BC21" s="13">
        <f t="shared" si="21"/>
        <v>4613</v>
      </c>
      <c r="BD21" s="66" t="str">
        <f t="shared" si="22"/>
        <v/>
      </c>
      <c r="BE21" s="22" t="str">
        <f t="shared" si="23"/>
        <v/>
      </c>
      <c r="BF21" s="22" t="str">
        <f t="shared" si="24"/>
        <v/>
      </c>
      <c r="BG21" s="66" t="str">
        <f t="shared" si="25"/>
        <v/>
      </c>
      <c r="BH21" s="22" t="str">
        <f t="shared" si="26"/>
        <v/>
      </c>
      <c r="BI21" s="22" t="str">
        <f t="shared" si="27"/>
        <v/>
      </c>
      <c r="BJ21" s="66" t="str">
        <f t="shared" si="28"/>
        <v/>
      </c>
      <c r="BK21" s="22" t="str">
        <f t="shared" si="29"/>
        <v/>
      </c>
      <c r="BL21" s="22" t="str">
        <f t="shared" si="30"/>
        <v/>
      </c>
      <c r="BM21" s="66" t="str">
        <f t="shared" si="31"/>
        <v/>
      </c>
      <c r="BN21" s="22" t="str">
        <f t="shared" si="32"/>
        <v/>
      </c>
      <c r="BO21" s="22" t="str">
        <f t="shared" si="33"/>
        <v/>
      </c>
      <c r="BP21" s="66" t="str">
        <f t="shared" si="34"/>
        <v/>
      </c>
      <c r="BQ21" s="22" t="str">
        <f t="shared" si="35"/>
        <v/>
      </c>
      <c r="BR21" s="22" t="str">
        <f t="shared" si="36"/>
        <v/>
      </c>
      <c r="BT21" s="13" t="str">
        <f t="shared" si="37"/>
        <v>John Gilliom</v>
      </c>
      <c r="BU21" s="13" t="str">
        <f t="shared" si="38"/>
        <v>FSCT</v>
      </c>
      <c r="BV21" s="13">
        <f t="shared" si="39"/>
        <v>4613</v>
      </c>
      <c r="BW21" s="66" t="str">
        <f t="shared" si="40"/>
        <v>DNS</v>
      </c>
      <c r="BX21" s="22">
        <f t="shared" si="41"/>
        <v>12</v>
      </c>
      <c r="BY21" s="22">
        <f t="shared" si="42"/>
        <v>0</v>
      </c>
      <c r="BZ21" s="66" t="str">
        <f t="shared" si="43"/>
        <v>DNS</v>
      </c>
      <c r="CA21" s="22">
        <f t="shared" si="44"/>
        <v>12</v>
      </c>
      <c r="CB21" s="22">
        <f t="shared" si="45"/>
        <v>0</v>
      </c>
      <c r="CC21" s="66">
        <f t="shared" si="46"/>
        <v>10</v>
      </c>
      <c r="CD21" s="22">
        <f t="shared" si="47"/>
        <v>10</v>
      </c>
      <c r="CE21" s="22">
        <f t="shared" si="48"/>
        <v>1</v>
      </c>
      <c r="CF21" s="66">
        <f t="shared" si="49"/>
        <v>10</v>
      </c>
      <c r="CG21" s="22">
        <f t="shared" si="50"/>
        <v>10</v>
      </c>
      <c r="CH21" s="22">
        <f t="shared" si="51"/>
        <v>1</v>
      </c>
      <c r="CI21" s="66">
        <f t="shared" si="52"/>
        <v>0</v>
      </c>
      <c r="CJ21" s="22" t="str">
        <f t="shared" si="53"/>
        <v/>
      </c>
      <c r="CK21" s="22" t="str">
        <f t="shared" si="54"/>
        <v/>
      </c>
    </row>
    <row r="22" spans="1:89" ht="15" customHeight="1" x14ac:dyDescent="0.2">
      <c r="A22" s="60" t="str">
        <f t="shared" ref="A22:A24" si="55">F22</f>
        <v/>
      </c>
      <c r="B22" s="61"/>
      <c r="C22" s="335"/>
      <c r="D22" s="249"/>
      <c r="E22" s="15" t="str">
        <f t="shared" ref="E22:E26" si="56">IF(B22="","",J22+N22+R22+V22+Z22)</f>
        <v/>
      </c>
      <c r="F22" s="16" t="str">
        <f t="shared" si="2"/>
        <v/>
      </c>
      <c r="G22" s="8"/>
      <c r="H22" s="238"/>
      <c r="I22" s="242" t="str">
        <f t="shared" ref="I22:I26" si="57">IF(OR(H22="DNS",H22="DNF",H22="DSQ",H22="DNC",H22="OCS"),"",IF(H$9="","",IF($B22="","",H22)))</f>
        <v/>
      </c>
      <c r="J22" s="234" t="str">
        <f t="shared" si="4"/>
        <v/>
      </c>
      <c r="K22" s="8"/>
      <c r="L22" s="238"/>
      <c r="M22" s="242" t="str">
        <f t="shared" ref="M22:M26" si="58">IF(OR(L22="DNS",L22="DNF",L22="DSQ",L22="DNC",L22="OCS"),"",IF(L$9="","",IF($B22="","",L22)))</f>
        <v/>
      </c>
      <c r="N22" s="234" t="str">
        <f t="shared" si="6"/>
        <v/>
      </c>
      <c r="O22" s="8"/>
      <c r="P22" s="238"/>
      <c r="Q22" s="242" t="str">
        <f t="shared" ref="Q22:Q26" si="59">IF(OR(P22="DNS",P22="DNF",P22="DSQ",P22="DNC",P22="OCS"),"",IF(P$9="","",IF($B22="","",P22)))</f>
        <v/>
      </c>
      <c r="R22" s="234" t="str">
        <f t="shared" si="8"/>
        <v/>
      </c>
      <c r="S22" s="8"/>
      <c r="T22" s="238"/>
      <c r="U22" s="242" t="str">
        <f t="shared" ref="U22:U26" si="60">IF(OR(T22="DNS",T22="DNF",T22="DSQ",T22="DNC",T22="OCS"),"",IF(T$9="","",IF($B22="","",T22)))</f>
        <v/>
      </c>
      <c r="V22" s="234" t="str">
        <f t="shared" si="10"/>
        <v/>
      </c>
      <c r="W22" s="8"/>
      <c r="X22" s="238"/>
      <c r="Y22" s="242"/>
      <c r="Z22" s="234"/>
      <c r="AR22" s="13" t="str">
        <f t="shared" ref="AR22:AT26" si="61">IF($B22="","",B22)</f>
        <v/>
      </c>
      <c r="AS22" s="13" t="str">
        <f t="shared" si="61"/>
        <v/>
      </c>
      <c r="AT22" s="13" t="str">
        <f t="shared" si="61"/>
        <v/>
      </c>
      <c r="AU22" s="22" t="str">
        <f t="shared" si="14"/>
        <v/>
      </c>
      <c r="AV22" s="22" t="str">
        <f t="shared" si="15"/>
        <v/>
      </c>
      <c r="AW22" s="22" t="str">
        <f t="shared" si="16"/>
        <v/>
      </c>
      <c r="AX22" s="22" t="str">
        <f t="shared" si="17"/>
        <v/>
      </c>
      <c r="AY22" s="22" t="str">
        <f t="shared" si="18"/>
        <v/>
      </c>
      <c r="BA22" s="13" t="str">
        <f t="shared" ref="BA22:BC26" si="62">IF($B22="","",B22)</f>
        <v/>
      </c>
      <c r="BB22" s="13" t="str">
        <f t="shared" si="62"/>
        <v/>
      </c>
      <c r="BC22" s="13" t="str">
        <f t="shared" si="62"/>
        <v/>
      </c>
      <c r="BD22" s="66" t="str">
        <f t="shared" ref="BD22:BD26" si="63">IF($C22="TH",H22,"")</f>
        <v/>
      </c>
      <c r="BE22" s="22" t="str">
        <f t="shared" si="23"/>
        <v/>
      </c>
      <c r="BF22" s="22" t="str">
        <f t="shared" si="24"/>
        <v/>
      </c>
      <c r="BG22" s="66" t="str">
        <f t="shared" ref="BG22:BG26" si="64">IF($C22="TH",L22,"")</f>
        <v/>
      </c>
      <c r="BH22" s="22" t="str">
        <f t="shared" si="26"/>
        <v/>
      </c>
      <c r="BI22" s="22" t="str">
        <f t="shared" si="27"/>
        <v/>
      </c>
      <c r="BJ22" s="66" t="str">
        <f t="shared" ref="BJ22:BJ26" si="65">IF($C22="TH",P22,"")</f>
        <v/>
      </c>
      <c r="BK22" s="22" t="str">
        <f t="shared" si="29"/>
        <v/>
      </c>
      <c r="BL22" s="22" t="str">
        <f t="shared" si="30"/>
        <v/>
      </c>
      <c r="BM22" s="66" t="str">
        <f t="shared" ref="BM22:BM26" si="66">IF($C22="TH",T22,"")</f>
        <v/>
      </c>
      <c r="BN22" s="22" t="str">
        <f t="shared" si="32"/>
        <v/>
      </c>
      <c r="BO22" s="22" t="str">
        <f t="shared" si="33"/>
        <v/>
      </c>
      <c r="BP22" s="66" t="str">
        <f t="shared" ref="BP22:BP26" si="67">IF($C22="TH",X22,"")</f>
        <v/>
      </c>
      <c r="BQ22" s="22" t="str">
        <f t="shared" si="35"/>
        <v/>
      </c>
      <c r="BR22" s="22" t="str">
        <f t="shared" si="36"/>
        <v/>
      </c>
      <c r="BT22" s="13" t="str">
        <f t="shared" ref="BT22:BV26" si="68">IF($B22="","",B22)</f>
        <v/>
      </c>
      <c r="BU22" s="13" t="str">
        <f t="shared" si="68"/>
        <v/>
      </c>
      <c r="BV22" s="13" t="str">
        <f t="shared" si="68"/>
        <v/>
      </c>
      <c r="BW22" s="66" t="str">
        <f t="shared" ref="BW22:BW26" si="69">IF($C22="FSCT",H22,"")</f>
        <v/>
      </c>
      <c r="BX22" s="22" t="str">
        <f t="shared" si="41"/>
        <v/>
      </c>
      <c r="BY22" s="22" t="str">
        <f t="shared" si="42"/>
        <v/>
      </c>
      <c r="BZ22" s="66" t="str">
        <f t="shared" ref="BZ22:BZ26" si="70">IF($C22="FSCT",L22,"")</f>
        <v/>
      </c>
      <c r="CA22" s="22" t="str">
        <f t="shared" si="44"/>
        <v/>
      </c>
      <c r="CB22" s="22" t="str">
        <f t="shared" si="45"/>
        <v/>
      </c>
      <c r="CC22" s="66" t="str">
        <f t="shared" ref="CC22:CC26" si="71">IF($C22="FSCT",P22,"")</f>
        <v/>
      </c>
      <c r="CD22" s="22" t="str">
        <f t="shared" si="47"/>
        <v/>
      </c>
      <c r="CE22" s="22" t="str">
        <f t="shared" si="48"/>
        <v/>
      </c>
      <c r="CF22" s="66" t="str">
        <f t="shared" ref="CF22:CF26" si="72">IF($C22="FSCT",T22,"")</f>
        <v/>
      </c>
      <c r="CG22" s="22" t="str">
        <f t="shared" si="50"/>
        <v/>
      </c>
      <c r="CH22" s="22" t="str">
        <f t="shared" si="51"/>
        <v/>
      </c>
      <c r="CI22" s="66" t="str">
        <f t="shared" ref="CI22:CI26" si="73">IF($C22="FSCT",X22,"")</f>
        <v/>
      </c>
      <c r="CJ22" s="22" t="str">
        <f t="shared" si="53"/>
        <v/>
      </c>
      <c r="CK22" s="22" t="str">
        <f t="shared" si="54"/>
        <v/>
      </c>
    </row>
    <row r="23" spans="1:89" ht="15" customHeight="1" x14ac:dyDescent="0.2">
      <c r="A23" s="60" t="str">
        <f t="shared" si="55"/>
        <v/>
      </c>
      <c r="B23" s="61"/>
      <c r="C23" s="335"/>
      <c r="D23" s="249"/>
      <c r="E23" s="15" t="str">
        <f t="shared" si="56"/>
        <v/>
      </c>
      <c r="F23" s="16" t="str">
        <f t="shared" si="2"/>
        <v/>
      </c>
      <c r="G23" s="8"/>
      <c r="H23" s="238"/>
      <c r="I23" s="242" t="str">
        <f t="shared" si="57"/>
        <v/>
      </c>
      <c r="J23" s="234" t="str">
        <f t="shared" si="4"/>
        <v/>
      </c>
      <c r="K23" s="8"/>
      <c r="L23" s="238"/>
      <c r="M23" s="242" t="str">
        <f t="shared" si="58"/>
        <v/>
      </c>
      <c r="N23" s="234" t="str">
        <f t="shared" si="6"/>
        <v/>
      </c>
      <c r="O23" s="8"/>
      <c r="P23" s="238"/>
      <c r="Q23" s="242" t="str">
        <f t="shared" si="59"/>
        <v/>
      </c>
      <c r="R23" s="234" t="str">
        <f t="shared" si="8"/>
        <v/>
      </c>
      <c r="S23" s="8"/>
      <c r="T23" s="238"/>
      <c r="U23" s="242" t="str">
        <f t="shared" si="60"/>
        <v/>
      </c>
      <c r="V23" s="234" t="str">
        <f t="shared" si="10"/>
        <v/>
      </c>
      <c r="W23" s="8"/>
      <c r="X23" s="238"/>
      <c r="Y23" s="242"/>
      <c r="Z23" s="234"/>
      <c r="AR23" s="13" t="str">
        <f t="shared" si="61"/>
        <v/>
      </c>
      <c r="AS23" s="13" t="str">
        <f t="shared" si="61"/>
        <v/>
      </c>
      <c r="AT23" s="13" t="str">
        <f t="shared" si="61"/>
        <v/>
      </c>
      <c r="AU23" s="22" t="str">
        <f t="shared" si="14"/>
        <v/>
      </c>
      <c r="AV23" s="22" t="str">
        <f t="shared" si="15"/>
        <v/>
      </c>
      <c r="AW23" s="22" t="str">
        <f t="shared" si="16"/>
        <v/>
      </c>
      <c r="AX23" s="22" t="str">
        <f t="shared" si="17"/>
        <v/>
      </c>
      <c r="AY23" s="22" t="str">
        <f t="shared" si="18"/>
        <v/>
      </c>
      <c r="BA23" s="13" t="str">
        <f t="shared" si="62"/>
        <v/>
      </c>
      <c r="BB23" s="13" t="str">
        <f t="shared" si="62"/>
        <v/>
      </c>
      <c r="BC23" s="13" t="str">
        <f t="shared" si="62"/>
        <v/>
      </c>
      <c r="BD23" s="66" t="str">
        <f t="shared" si="63"/>
        <v/>
      </c>
      <c r="BE23" s="22" t="str">
        <f t="shared" si="23"/>
        <v/>
      </c>
      <c r="BF23" s="22" t="str">
        <f t="shared" si="24"/>
        <v/>
      </c>
      <c r="BG23" s="66" t="str">
        <f t="shared" si="64"/>
        <v/>
      </c>
      <c r="BH23" s="22" t="str">
        <f t="shared" si="26"/>
        <v/>
      </c>
      <c r="BI23" s="22" t="str">
        <f t="shared" si="27"/>
        <v/>
      </c>
      <c r="BJ23" s="66" t="str">
        <f t="shared" si="65"/>
        <v/>
      </c>
      <c r="BK23" s="22" t="str">
        <f t="shared" si="29"/>
        <v/>
      </c>
      <c r="BL23" s="22" t="str">
        <f t="shared" si="30"/>
        <v/>
      </c>
      <c r="BM23" s="66" t="str">
        <f t="shared" si="66"/>
        <v/>
      </c>
      <c r="BN23" s="22" t="str">
        <f t="shared" si="32"/>
        <v/>
      </c>
      <c r="BO23" s="22" t="str">
        <f t="shared" si="33"/>
        <v/>
      </c>
      <c r="BP23" s="66" t="str">
        <f t="shared" si="67"/>
        <v/>
      </c>
      <c r="BQ23" s="22" t="str">
        <f t="shared" si="35"/>
        <v/>
      </c>
      <c r="BR23" s="22" t="str">
        <f t="shared" si="36"/>
        <v/>
      </c>
      <c r="BT23" s="13" t="str">
        <f t="shared" si="68"/>
        <v/>
      </c>
      <c r="BU23" s="13" t="str">
        <f t="shared" si="68"/>
        <v/>
      </c>
      <c r="BV23" s="13" t="str">
        <f t="shared" si="68"/>
        <v/>
      </c>
      <c r="BW23" s="66" t="str">
        <f t="shared" si="69"/>
        <v/>
      </c>
      <c r="BX23" s="22" t="str">
        <f t="shared" si="41"/>
        <v/>
      </c>
      <c r="BY23" s="22" t="str">
        <f t="shared" si="42"/>
        <v/>
      </c>
      <c r="BZ23" s="66" t="str">
        <f t="shared" si="70"/>
        <v/>
      </c>
      <c r="CA23" s="22" t="str">
        <f t="shared" si="44"/>
        <v/>
      </c>
      <c r="CB23" s="22" t="str">
        <f t="shared" si="45"/>
        <v/>
      </c>
      <c r="CC23" s="66" t="str">
        <f t="shared" si="71"/>
        <v/>
      </c>
      <c r="CD23" s="22" t="str">
        <f t="shared" si="47"/>
        <v/>
      </c>
      <c r="CE23" s="22" t="str">
        <f t="shared" si="48"/>
        <v/>
      </c>
      <c r="CF23" s="66" t="str">
        <f t="shared" si="72"/>
        <v/>
      </c>
      <c r="CG23" s="22" t="str">
        <f t="shared" si="50"/>
        <v/>
      </c>
      <c r="CH23" s="22" t="str">
        <f t="shared" si="51"/>
        <v/>
      </c>
      <c r="CI23" s="66" t="str">
        <f t="shared" si="73"/>
        <v/>
      </c>
      <c r="CJ23" s="22" t="str">
        <f t="shared" si="53"/>
        <v/>
      </c>
      <c r="CK23" s="22" t="str">
        <f t="shared" si="54"/>
        <v/>
      </c>
    </row>
    <row r="24" spans="1:89" ht="15" customHeight="1" x14ac:dyDescent="0.2">
      <c r="A24" s="60" t="str">
        <f t="shared" si="55"/>
        <v/>
      </c>
      <c r="B24" s="61"/>
      <c r="C24" s="335"/>
      <c r="D24" s="249"/>
      <c r="E24" s="15" t="str">
        <f t="shared" si="56"/>
        <v/>
      </c>
      <c r="F24" s="16" t="str">
        <f t="shared" si="2"/>
        <v/>
      </c>
      <c r="G24" s="8"/>
      <c r="H24" s="238"/>
      <c r="I24" s="242" t="str">
        <f t="shared" si="57"/>
        <v/>
      </c>
      <c r="J24" s="234" t="str">
        <f t="shared" si="4"/>
        <v/>
      </c>
      <c r="K24" s="8"/>
      <c r="L24" s="238"/>
      <c r="M24" s="242" t="str">
        <f t="shared" si="58"/>
        <v/>
      </c>
      <c r="N24" s="234" t="str">
        <f t="shared" si="6"/>
        <v/>
      </c>
      <c r="O24" s="8"/>
      <c r="P24" s="238"/>
      <c r="Q24" s="242" t="str">
        <f t="shared" si="59"/>
        <v/>
      </c>
      <c r="R24" s="234" t="str">
        <f t="shared" si="8"/>
        <v/>
      </c>
      <c r="S24" s="8"/>
      <c r="T24" s="238"/>
      <c r="U24" s="242" t="str">
        <f t="shared" si="60"/>
        <v/>
      </c>
      <c r="V24" s="234" t="str">
        <f t="shared" si="10"/>
        <v/>
      </c>
      <c r="W24" s="8"/>
      <c r="X24" s="238"/>
      <c r="Y24" s="242"/>
      <c r="Z24" s="234"/>
      <c r="AR24" s="13" t="str">
        <f t="shared" si="61"/>
        <v/>
      </c>
      <c r="AS24" s="13" t="str">
        <f t="shared" si="61"/>
        <v/>
      </c>
      <c r="AT24" s="13" t="str">
        <f t="shared" si="61"/>
        <v/>
      </c>
      <c r="AU24" s="22" t="str">
        <f t="shared" si="14"/>
        <v/>
      </c>
      <c r="AV24" s="22" t="str">
        <f t="shared" si="15"/>
        <v/>
      </c>
      <c r="AW24" s="22" t="str">
        <f t="shared" si="16"/>
        <v/>
      </c>
      <c r="AX24" s="22" t="str">
        <f t="shared" si="17"/>
        <v/>
      </c>
      <c r="AY24" s="22" t="str">
        <f t="shared" si="18"/>
        <v/>
      </c>
      <c r="BA24" s="13" t="str">
        <f t="shared" si="62"/>
        <v/>
      </c>
      <c r="BB24" s="13" t="str">
        <f t="shared" si="62"/>
        <v/>
      </c>
      <c r="BC24" s="13" t="str">
        <f t="shared" si="62"/>
        <v/>
      </c>
      <c r="BD24" s="66" t="str">
        <f t="shared" si="63"/>
        <v/>
      </c>
      <c r="BE24" s="22" t="str">
        <f t="shared" si="23"/>
        <v/>
      </c>
      <c r="BF24" s="22" t="str">
        <f t="shared" si="24"/>
        <v/>
      </c>
      <c r="BG24" s="66" t="str">
        <f t="shared" si="64"/>
        <v/>
      </c>
      <c r="BH24" s="22" t="str">
        <f t="shared" si="26"/>
        <v/>
      </c>
      <c r="BI24" s="22" t="str">
        <f t="shared" si="27"/>
        <v/>
      </c>
      <c r="BJ24" s="66" t="str">
        <f t="shared" si="65"/>
        <v/>
      </c>
      <c r="BK24" s="22" t="str">
        <f t="shared" si="29"/>
        <v/>
      </c>
      <c r="BL24" s="22" t="str">
        <f t="shared" si="30"/>
        <v/>
      </c>
      <c r="BM24" s="66" t="str">
        <f t="shared" si="66"/>
        <v/>
      </c>
      <c r="BN24" s="22" t="str">
        <f t="shared" si="32"/>
        <v/>
      </c>
      <c r="BO24" s="22" t="str">
        <f t="shared" si="33"/>
        <v/>
      </c>
      <c r="BP24" s="66" t="str">
        <f t="shared" si="67"/>
        <v/>
      </c>
      <c r="BQ24" s="22" t="str">
        <f t="shared" si="35"/>
        <v/>
      </c>
      <c r="BR24" s="22" t="str">
        <f t="shared" si="36"/>
        <v/>
      </c>
      <c r="BT24" s="13" t="str">
        <f t="shared" si="68"/>
        <v/>
      </c>
      <c r="BU24" s="13" t="str">
        <f t="shared" si="68"/>
        <v/>
      </c>
      <c r="BV24" s="13" t="str">
        <f t="shared" si="68"/>
        <v/>
      </c>
      <c r="BW24" s="66" t="str">
        <f t="shared" si="69"/>
        <v/>
      </c>
      <c r="BX24" s="22" t="str">
        <f t="shared" si="41"/>
        <v/>
      </c>
      <c r="BY24" s="22" t="str">
        <f t="shared" si="42"/>
        <v/>
      </c>
      <c r="BZ24" s="66" t="str">
        <f t="shared" si="70"/>
        <v/>
      </c>
      <c r="CA24" s="22" t="str">
        <f t="shared" si="44"/>
        <v/>
      </c>
      <c r="CB24" s="22" t="str">
        <f t="shared" si="45"/>
        <v/>
      </c>
      <c r="CC24" s="66" t="str">
        <f t="shared" si="71"/>
        <v/>
      </c>
      <c r="CD24" s="22" t="str">
        <f t="shared" si="47"/>
        <v/>
      </c>
      <c r="CE24" s="22" t="str">
        <f t="shared" si="48"/>
        <v/>
      </c>
      <c r="CF24" s="66" t="str">
        <f t="shared" si="72"/>
        <v/>
      </c>
      <c r="CG24" s="22" t="str">
        <f t="shared" si="50"/>
        <v/>
      </c>
      <c r="CH24" s="22" t="str">
        <f t="shared" si="51"/>
        <v/>
      </c>
      <c r="CI24" s="66" t="str">
        <f t="shared" si="73"/>
        <v/>
      </c>
      <c r="CJ24" s="22" t="str">
        <f t="shared" si="53"/>
        <v/>
      </c>
      <c r="CK24" s="22" t="str">
        <f t="shared" si="54"/>
        <v/>
      </c>
    </row>
    <row r="25" spans="1:89" ht="15" customHeight="1" x14ac:dyDescent="0.2">
      <c r="A25" s="60" t="str">
        <f>F25</f>
        <v/>
      </c>
      <c r="B25" s="61"/>
      <c r="C25" s="335"/>
      <c r="D25" s="249"/>
      <c r="E25" s="15" t="str">
        <f t="shared" si="56"/>
        <v/>
      </c>
      <c r="F25" s="16" t="str">
        <f t="shared" si="2"/>
        <v/>
      </c>
      <c r="G25" s="8"/>
      <c r="H25" s="238"/>
      <c r="I25" s="242" t="str">
        <f t="shared" si="57"/>
        <v/>
      </c>
      <c r="J25" s="234" t="str">
        <f t="shared" si="4"/>
        <v/>
      </c>
      <c r="K25" s="8"/>
      <c r="L25" s="238"/>
      <c r="M25" s="242" t="str">
        <f t="shared" si="58"/>
        <v/>
      </c>
      <c r="N25" s="234" t="str">
        <f t="shared" si="6"/>
        <v/>
      </c>
      <c r="O25" s="8"/>
      <c r="P25" s="238"/>
      <c r="Q25" s="242" t="str">
        <f t="shared" si="59"/>
        <v/>
      </c>
      <c r="R25" s="234" t="str">
        <f t="shared" si="8"/>
        <v/>
      </c>
      <c r="S25" s="8"/>
      <c r="T25" s="238"/>
      <c r="U25" s="242" t="str">
        <f t="shared" si="60"/>
        <v/>
      </c>
      <c r="V25" s="234" t="str">
        <f t="shared" si="10"/>
        <v/>
      </c>
      <c r="W25" s="8"/>
      <c r="X25" s="238"/>
      <c r="Y25" s="242" t="str">
        <f t="shared" ref="Y25:Y26" si="74">IF(OR(X25="DNS",X25="DNF",X25="DSQ",X25="DNC",X25="OCS"),"",IF(X$9="","",IF($B25="","",X25)))</f>
        <v/>
      </c>
      <c r="Z25" s="234" t="str">
        <f>IF(OR(X25="DNS",X25="DNF",X25="DSQ",X25="DNC",X25="OCS"),(COUNTA($B$11:$B$26)+1),IF($B25="","",RANK(Y25,Y$11:Y$26,1)))</f>
        <v/>
      </c>
      <c r="AR25" s="13" t="str">
        <f t="shared" si="61"/>
        <v/>
      </c>
      <c r="AS25" s="13" t="str">
        <f t="shared" si="61"/>
        <v/>
      </c>
      <c r="AT25" s="13" t="str">
        <f t="shared" si="61"/>
        <v/>
      </c>
      <c r="AU25" s="22" t="str">
        <f t="shared" si="14"/>
        <v/>
      </c>
      <c r="AV25" s="22" t="str">
        <f t="shared" si="15"/>
        <v/>
      </c>
      <c r="AW25" s="22" t="str">
        <f t="shared" si="16"/>
        <v/>
      </c>
      <c r="AX25" s="22" t="str">
        <f t="shared" si="17"/>
        <v/>
      </c>
      <c r="AY25" s="22" t="str">
        <f t="shared" si="18"/>
        <v/>
      </c>
      <c r="BA25" s="13" t="str">
        <f t="shared" si="62"/>
        <v/>
      </c>
      <c r="BB25" s="13" t="str">
        <f t="shared" si="62"/>
        <v/>
      </c>
      <c r="BC25" s="13" t="str">
        <f t="shared" si="62"/>
        <v/>
      </c>
      <c r="BD25" s="66" t="str">
        <f t="shared" si="63"/>
        <v/>
      </c>
      <c r="BE25" s="22" t="str">
        <f t="shared" si="23"/>
        <v/>
      </c>
      <c r="BF25" s="22" t="str">
        <f t="shared" si="24"/>
        <v/>
      </c>
      <c r="BG25" s="66" t="str">
        <f t="shared" si="64"/>
        <v/>
      </c>
      <c r="BH25" s="22" t="str">
        <f t="shared" si="26"/>
        <v/>
      </c>
      <c r="BI25" s="22" t="str">
        <f t="shared" si="27"/>
        <v/>
      </c>
      <c r="BJ25" s="66" t="str">
        <f t="shared" si="65"/>
        <v/>
      </c>
      <c r="BK25" s="22" t="str">
        <f t="shared" si="29"/>
        <v/>
      </c>
      <c r="BL25" s="22" t="str">
        <f t="shared" si="30"/>
        <v/>
      </c>
      <c r="BM25" s="66" t="str">
        <f t="shared" si="66"/>
        <v/>
      </c>
      <c r="BN25" s="22" t="str">
        <f t="shared" si="32"/>
        <v/>
      </c>
      <c r="BO25" s="22" t="str">
        <f t="shared" si="33"/>
        <v/>
      </c>
      <c r="BP25" s="66" t="str">
        <f t="shared" si="67"/>
        <v/>
      </c>
      <c r="BQ25" s="22" t="str">
        <f t="shared" si="35"/>
        <v/>
      </c>
      <c r="BR25" s="22" t="str">
        <f t="shared" si="36"/>
        <v/>
      </c>
      <c r="BT25" s="13" t="str">
        <f t="shared" si="68"/>
        <v/>
      </c>
      <c r="BU25" s="13" t="str">
        <f t="shared" si="68"/>
        <v/>
      </c>
      <c r="BV25" s="13" t="str">
        <f t="shared" si="68"/>
        <v/>
      </c>
      <c r="BW25" s="66" t="str">
        <f t="shared" si="69"/>
        <v/>
      </c>
      <c r="BX25" s="22" t="str">
        <f t="shared" si="41"/>
        <v/>
      </c>
      <c r="BY25" s="22" t="str">
        <f t="shared" si="42"/>
        <v/>
      </c>
      <c r="BZ25" s="66" t="str">
        <f t="shared" si="70"/>
        <v/>
      </c>
      <c r="CA25" s="22" t="str">
        <f t="shared" si="44"/>
        <v/>
      </c>
      <c r="CB25" s="22" t="str">
        <f t="shared" si="45"/>
        <v/>
      </c>
      <c r="CC25" s="66" t="str">
        <f t="shared" si="71"/>
        <v/>
      </c>
      <c r="CD25" s="22" t="str">
        <f t="shared" si="47"/>
        <v/>
      </c>
      <c r="CE25" s="22" t="str">
        <f t="shared" si="48"/>
        <v/>
      </c>
      <c r="CF25" s="66" t="str">
        <f t="shared" si="72"/>
        <v/>
      </c>
      <c r="CG25" s="22" t="str">
        <f t="shared" si="50"/>
        <v/>
      </c>
      <c r="CH25" s="22" t="str">
        <f t="shared" si="51"/>
        <v/>
      </c>
      <c r="CI25" s="66" t="str">
        <f t="shared" si="73"/>
        <v/>
      </c>
      <c r="CJ25" s="22" t="str">
        <f t="shared" si="53"/>
        <v/>
      </c>
      <c r="CK25" s="22" t="str">
        <f t="shared" si="54"/>
        <v/>
      </c>
    </row>
    <row r="26" spans="1:89" ht="15" customHeight="1" thickBot="1" x14ac:dyDescent="0.25">
      <c r="A26" s="60" t="str">
        <f>F26</f>
        <v/>
      </c>
      <c r="B26" s="250"/>
      <c r="C26" s="250"/>
      <c r="D26" s="251"/>
      <c r="E26" s="15" t="str">
        <f t="shared" si="56"/>
        <v/>
      </c>
      <c r="F26" s="20" t="str">
        <f t="shared" si="2"/>
        <v/>
      </c>
      <c r="G26" s="21"/>
      <c r="H26" s="238"/>
      <c r="I26" s="242" t="str">
        <f t="shared" si="57"/>
        <v/>
      </c>
      <c r="J26" s="234" t="str">
        <f t="shared" si="4"/>
        <v/>
      </c>
      <c r="K26" s="21"/>
      <c r="L26" s="238"/>
      <c r="M26" s="242" t="str">
        <f t="shared" si="58"/>
        <v/>
      </c>
      <c r="N26" s="234" t="str">
        <f t="shared" si="6"/>
        <v/>
      </c>
      <c r="O26" s="21"/>
      <c r="P26" s="238"/>
      <c r="Q26" s="242" t="str">
        <f t="shared" si="59"/>
        <v/>
      </c>
      <c r="R26" s="234" t="str">
        <f t="shared" si="8"/>
        <v/>
      </c>
      <c r="S26" s="21"/>
      <c r="T26" s="238"/>
      <c r="U26" s="242" t="str">
        <f t="shared" si="60"/>
        <v/>
      </c>
      <c r="V26" s="234" t="str">
        <f t="shared" si="10"/>
        <v/>
      </c>
      <c r="W26" s="21"/>
      <c r="X26" s="238"/>
      <c r="Y26" s="242" t="str">
        <f t="shared" si="74"/>
        <v/>
      </c>
      <c r="Z26" s="234" t="str">
        <f>IF(OR(X26="DNS",X26="DNF",X26="DSQ",X26="DNC",X26="OCS"),(COUNTA($B$11:$B$26)+1),IF($B26="","",RANK(Y26,Y$11:Y$26,1)))</f>
        <v/>
      </c>
      <c r="AR26" s="13" t="str">
        <f t="shared" si="61"/>
        <v/>
      </c>
      <c r="AS26" s="13" t="str">
        <f t="shared" si="61"/>
        <v/>
      </c>
      <c r="AT26" s="13" t="str">
        <f t="shared" si="61"/>
        <v/>
      </c>
      <c r="AU26" s="22" t="str">
        <f t="shared" si="14"/>
        <v/>
      </c>
      <c r="AV26" s="22" t="str">
        <f t="shared" si="15"/>
        <v/>
      </c>
      <c r="AW26" s="22" t="str">
        <f t="shared" si="16"/>
        <v/>
      </c>
      <c r="AX26" s="22" t="str">
        <f t="shared" si="17"/>
        <v/>
      </c>
      <c r="AY26" s="22" t="str">
        <f t="shared" si="18"/>
        <v/>
      </c>
      <c r="BA26" s="13" t="str">
        <f t="shared" si="62"/>
        <v/>
      </c>
      <c r="BB26" s="13" t="str">
        <f t="shared" si="62"/>
        <v/>
      </c>
      <c r="BC26" s="13" t="str">
        <f t="shared" si="62"/>
        <v/>
      </c>
      <c r="BD26" s="66" t="str">
        <f t="shared" si="63"/>
        <v/>
      </c>
      <c r="BE26" s="22" t="str">
        <f t="shared" si="23"/>
        <v/>
      </c>
      <c r="BF26" s="22" t="str">
        <f t="shared" si="24"/>
        <v/>
      </c>
      <c r="BG26" s="66" t="str">
        <f t="shared" si="64"/>
        <v/>
      </c>
      <c r="BH26" s="22" t="str">
        <f t="shared" si="26"/>
        <v/>
      </c>
      <c r="BI26" s="22" t="str">
        <f t="shared" si="27"/>
        <v/>
      </c>
      <c r="BJ26" s="66" t="str">
        <f t="shared" si="65"/>
        <v/>
      </c>
      <c r="BK26" s="22" t="str">
        <f t="shared" si="29"/>
        <v/>
      </c>
      <c r="BL26" s="22" t="str">
        <f t="shared" si="30"/>
        <v/>
      </c>
      <c r="BM26" s="66" t="str">
        <f t="shared" si="66"/>
        <v/>
      </c>
      <c r="BN26" s="22" t="str">
        <f t="shared" si="32"/>
        <v/>
      </c>
      <c r="BO26" s="22" t="str">
        <f t="shared" si="33"/>
        <v/>
      </c>
      <c r="BP26" s="66" t="str">
        <f t="shared" si="67"/>
        <v/>
      </c>
      <c r="BQ26" s="22" t="str">
        <f t="shared" si="35"/>
        <v/>
      </c>
      <c r="BR26" s="22" t="str">
        <f t="shared" si="36"/>
        <v/>
      </c>
      <c r="BT26" s="13" t="str">
        <f t="shared" si="68"/>
        <v/>
      </c>
      <c r="BU26" s="13" t="str">
        <f t="shared" si="68"/>
        <v/>
      </c>
      <c r="BV26" s="13" t="str">
        <f t="shared" si="68"/>
        <v/>
      </c>
      <c r="BW26" s="66" t="str">
        <f t="shared" si="69"/>
        <v/>
      </c>
      <c r="BX26" s="22" t="str">
        <f t="shared" si="41"/>
        <v/>
      </c>
      <c r="BY26" s="22" t="str">
        <f t="shared" si="42"/>
        <v/>
      </c>
      <c r="BZ26" s="66" t="str">
        <f t="shared" si="70"/>
        <v/>
      </c>
      <c r="CA26" s="22" t="str">
        <f t="shared" si="44"/>
        <v/>
      </c>
      <c r="CB26" s="22" t="str">
        <f t="shared" si="45"/>
        <v/>
      </c>
      <c r="CC26" s="66" t="str">
        <f t="shared" si="71"/>
        <v/>
      </c>
      <c r="CD26" s="22" t="str">
        <f t="shared" si="47"/>
        <v/>
      </c>
      <c r="CE26" s="22" t="str">
        <f t="shared" si="48"/>
        <v/>
      </c>
      <c r="CF26" s="66" t="str">
        <f t="shared" si="72"/>
        <v/>
      </c>
      <c r="CG26" s="22" t="str">
        <f t="shared" si="50"/>
        <v/>
      </c>
      <c r="CH26" s="22" t="str">
        <f t="shared" si="51"/>
        <v/>
      </c>
      <c r="CI26" s="66" t="str">
        <f t="shared" si="73"/>
        <v/>
      </c>
      <c r="CJ26" s="22" t="str">
        <f t="shared" si="53"/>
        <v/>
      </c>
      <c r="CK26" s="22" t="str">
        <f t="shared" si="54"/>
        <v/>
      </c>
    </row>
    <row r="27" spans="1:89" ht="15" customHeight="1" thickTop="1" thickBot="1" x14ac:dyDescent="0.25">
      <c r="A27" s="48"/>
      <c r="B27" s="48"/>
      <c r="C27" s="48"/>
      <c r="D27" s="48"/>
      <c r="E27" s="48"/>
      <c r="F27" s="48"/>
      <c r="G27" s="48"/>
      <c r="H27" s="49"/>
      <c r="I27" s="48"/>
      <c r="J27" s="64"/>
      <c r="K27" s="48"/>
      <c r="L27" s="49"/>
      <c r="M27" s="48"/>
      <c r="N27" s="64"/>
      <c r="O27" s="48"/>
      <c r="P27" s="49"/>
      <c r="Q27" s="48"/>
      <c r="R27" s="64"/>
      <c r="S27" s="48"/>
      <c r="T27" s="49"/>
      <c r="U27" s="48"/>
      <c r="V27" s="64"/>
      <c r="W27" s="48"/>
      <c r="X27" s="49"/>
      <c r="Y27" s="48"/>
      <c r="Z27" s="64"/>
      <c r="BD27" s="48"/>
      <c r="BG27" s="48"/>
      <c r="BJ27" s="48"/>
      <c r="BM27" s="48"/>
      <c r="BP27" s="48"/>
      <c r="BW27" s="48"/>
      <c r="BZ27" s="48"/>
      <c r="CC27" s="48"/>
      <c r="CF27" s="48"/>
      <c r="CI27" s="48"/>
    </row>
    <row r="28" spans="1:89" ht="15" customHeight="1" thickTop="1" x14ac:dyDescent="0.2"/>
  </sheetData>
  <sortState xmlns:xlrd2="http://schemas.microsoft.com/office/spreadsheetml/2017/richdata2" ref="A11:CK21">
    <sortCondition ref="E11:E21"/>
  </sortState>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T8:V8 L8:N8 P8:R8 X8:Z8 H8:J8 BD8 BG8 BJ8 BM8 BP8 BW8 BZ8 CC8 CF8 CI8" xr:uid="{73D19C6B-1C7E-4E7D-9A68-64511220A87E}">
      <formula1>Windspd</formula1>
    </dataValidation>
    <dataValidation type="list" allowBlank="1" showInputMessage="1" showErrorMessage="1" sqref="C11:C26" xr:uid="{8A8F053C-9769-418C-B44D-A9D756D10691}">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4B406A6-8591-49CA-97FF-FD0E2C482B9C}">
          <x14:formula1>
            <xm:f>Memb!$B$2:$B$317</xm:f>
          </x14:formula1>
          <xm:sqref>B11:B26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5E9E-5D5C-4760-BF58-16C1813C02FA}">
  <dimension ref="A1:CK32"/>
  <sheetViews>
    <sheetView workbookViewId="0">
      <selection activeCell="B11" sqref="B11"/>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242</v>
      </c>
      <c r="C2" s="2"/>
      <c r="D2" s="410" t="s">
        <v>1218</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471</v>
      </c>
      <c r="C3" s="2" t="s">
        <v>113</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127</v>
      </c>
      <c r="C4" s="2" t="s">
        <v>223</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217</v>
      </c>
      <c r="C5" s="2" t="s">
        <v>186</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44737</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1" si="0">F11</f>
        <v>1</v>
      </c>
      <c r="B11" s="61" t="s">
        <v>633</v>
      </c>
      <c r="C11" s="335" t="s">
        <v>83</v>
      </c>
      <c r="D11" s="249">
        <v>1801</v>
      </c>
      <c r="E11" s="15">
        <f t="shared" ref="E11:E21" si="1">IF(B11="","",J11+N11+R11+V11+Z11)</f>
        <v>10</v>
      </c>
      <c r="F11" s="16">
        <f t="shared" ref="F11:F30" si="2">IF(B11="","",RANK(E11,E$11:E$30,1))</f>
        <v>1</v>
      </c>
      <c r="G11" s="8"/>
      <c r="H11" s="238">
        <v>2</v>
      </c>
      <c r="I11" s="242">
        <f t="shared" ref="I11:I21" si="3">IF(OR(H11="DNS",H11="DNF",H11="DSQ",H11="DNC",H11="OCS"),"",IF(H$9="","",IF($B11="","",H11)))</f>
        <v>2</v>
      </c>
      <c r="J11" s="234">
        <f t="shared" ref="J11:J30" si="4">IF(OR(H11="DNS",H11="DNF",H11="DSQ",H11="DNC",H11="OCS"),(COUNTA($B$11:$B$30)+1),IF($B11="","",RANK(I11,I$11:I$30,1)))</f>
        <v>2</v>
      </c>
      <c r="K11" s="8"/>
      <c r="L11" s="238">
        <v>3</v>
      </c>
      <c r="M11" s="242">
        <f t="shared" ref="M11:M21" si="5">IF(OR(L11="DNS",L11="DNF",L11="DSQ",L11="DNC",L11="OCS"),"",IF(L$9="","",IF($B11="","",L11)))</f>
        <v>3</v>
      </c>
      <c r="N11" s="234">
        <f t="shared" ref="N11:N30" si="6">IF(OR(L11="DNS",L11="DNF",L11="DSQ",L11="DNC",L11="OCS"),(COUNTA($B$11:$B$30)+1),IF($B11="","",RANK(M11,M$11:M$30,1)))</f>
        <v>3</v>
      </c>
      <c r="O11" s="8"/>
      <c r="P11" s="238">
        <v>2</v>
      </c>
      <c r="Q11" s="242">
        <f t="shared" ref="Q11:Q21" si="7">IF(OR(P11="DNS",P11="DNF",P11="DSQ",P11="DNC",P11="OCS"),"",IF(P$9="","",IF($B11="","",P11)))</f>
        <v>2</v>
      </c>
      <c r="R11" s="234">
        <f t="shared" ref="R11:R30" si="8">IF(OR(P11="DNS",P11="DNF",P11="DSQ",P11="DNC",P11="OCS"),(COUNTA($B$11:$B$30)+1),IF($B11="","",RANK(Q11,Q$11:Q$30,1)))</f>
        <v>2</v>
      </c>
      <c r="S11" s="8"/>
      <c r="T11" s="238">
        <v>3</v>
      </c>
      <c r="U11" s="242">
        <f t="shared" ref="U11:U21" si="9">IF(OR(T11="DNS",T11="DNF",T11="DSQ",T11="DNC",T11="OCS"),"",IF(T$9="","",IF($B11="","",T11)))</f>
        <v>3</v>
      </c>
      <c r="V11" s="234">
        <f t="shared" ref="V11:V30" si="10">IF(OR(T11="DNS",T11="DNF",T11="DSQ",T11="DNC",T11="OCS"),(COUNTA($B$11:$B$30)+1),IF($B11="","",RANK(U11,U$11:U$30,1)))</f>
        <v>3</v>
      </c>
      <c r="W11" s="8"/>
      <c r="X11" s="238"/>
      <c r="Y11" s="242"/>
      <c r="Z11" s="234"/>
      <c r="AR11" s="13" t="str">
        <f t="shared" ref="AR11:AR21" si="11">IF($B11="","",B11)</f>
        <v>Van Rogers</v>
      </c>
      <c r="AS11" s="13" t="str">
        <f t="shared" ref="AS11:AS21" si="12">IF($B11="","",C11)</f>
        <v>TH</v>
      </c>
      <c r="AT11" s="13">
        <f t="shared" ref="AT11:AT21" si="13">IF($B11="","",D11)</f>
        <v>1801</v>
      </c>
      <c r="AU11" s="22">
        <f t="shared" ref="AU11:AU30" si="14">IF($B11="","",IF(J11&gt;0,IF(OR(H11="DNS",H11="DSQ",H11="DNC",H11="OCS"),0,IF(H11="DNF",1,(COUNTIF($H$11:$H$30,"=DNF")+COUNT($I$11:$I$30))-J11+1)),0))</f>
        <v>8</v>
      </c>
      <c r="AV11" s="22">
        <f t="shared" ref="AV11:AV30" si="15">IF($B11="","",IF(N11&gt;0,IF(OR(L11="DNS",L11="DSQ",L11="DNC",L11="OCS"),0,IF(L11="DNF",1,(COUNTIF($L$11:$L$30,"=DNF")+COUNT($M$11:$M$30)-N11+1))),0))</f>
        <v>8</v>
      </c>
      <c r="AW11" s="22">
        <f t="shared" ref="AW11:AW30" si="16">IF($B11="","",IF(R11&gt;0,IF(OR(P11="DNS",P11="DSQ",P11="DNC",P11="OCS"),0,IF(P11="DNF",1,(COUNTIF($P$11:$P$30,"=DNF")+COUNT($Q$11:$Q$30))-R11+1)),0))</f>
        <v>9</v>
      </c>
      <c r="AX11" s="22">
        <f t="shared" ref="AX11:AX30" si="17">IF($B11="","",IF(V11&gt;0,IF(OR(T11="DNS",T11="DSQ",T11="DNC",T11="OCS"),0,IF(T11="DNF",1,(COUNTIF($T$11:$T$30,"=DNF")+COUNT($U$11:$U$30))-V11+1)),0))</f>
        <v>9</v>
      </c>
      <c r="AY11" s="22">
        <f t="shared" ref="AY11:AY30" si="18">IF($B11="","",IF(Z11&gt;0,IF(OR(X11="DNS",X11="DSQ",X11="DNC",X11="OCS"),0,IF(X11="DNF",1,(COUNTIF($X$11:$X$30,"=DNF")+COUNT($Y$11:$Y$30))-Z11+1)),0))</f>
        <v>0</v>
      </c>
      <c r="BA11" s="13" t="str">
        <f t="shared" ref="BA11:BA21" si="19">IF($B11="","",B11)</f>
        <v>Van Rogers</v>
      </c>
      <c r="BB11" s="13" t="str">
        <f t="shared" ref="BB11:BB21" si="20">IF($B11="","",C11)</f>
        <v>TH</v>
      </c>
      <c r="BC11" s="13">
        <f t="shared" ref="BC11:BC21" si="21">IF($B11="","",D11)</f>
        <v>1801</v>
      </c>
      <c r="BD11" s="66">
        <f t="shared" ref="BD11:BD21" si="22">IF($C11="TH",H11,"")</f>
        <v>2</v>
      </c>
      <c r="BE11" s="22">
        <f t="shared" ref="BE11:BE30" si="23">IF(J11&gt;0,IF($C11="TH",IF(OR(BD11="DNS",BD11="DNF",BD11="DSQ",BD11="DNC",BD11="OCS"),(COUNTIF($C$11:$C$30,"=TH")+1),IF($B11="","",RANK(BD11,BD$11:BD$30,1))),""),"")</f>
        <v>2</v>
      </c>
      <c r="BF11" s="22">
        <f t="shared" ref="BF11:BF30" si="24">IF(BE11="","",IF($C11="TH",IF($B11="","",IF(BE11&gt;0,IF(OR(BD11="DNS",BD11="DSQ",BD11="DNC",BD11="OCS"),0,IF(BD11="DNF",1,(COUNTIF($BD$11:$BD$30,"=DNF")+COUNT($BD$11:$BD$30))-BE11+1)),0)),""))</f>
        <v>8</v>
      </c>
      <c r="BG11" s="66">
        <f t="shared" ref="BG11:BG21" si="25">IF($C11="TH",L11,"")</f>
        <v>3</v>
      </c>
      <c r="BH11" s="22">
        <f t="shared" ref="BH11:BH30" si="26">IF(N11&gt;0,IF($C11="TH",IF(OR(BG11="DNS",BG11="DNF",BG11="DSQ",BG11="DNC",BG11="OCS"),(COUNTIF($C$11:$C$30,"=TH")+1),IF($B11="","",RANK(BG11,BG$11:BG$30,1))),""),"")</f>
        <v>3</v>
      </c>
      <c r="BI11" s="22">
        <f t="shared" ref="BI11:BI30" si="27">IF(BH11="","",IF($C11="TH",IF($B11="","",IF(BH11&gt;0,IF(OR(BG11="DNS",BG11="DSQ",BG11="DNC",BG11="OCS"),0,IF(BG11="DNF",1,(COUNTIF($BG$11:$BG$30,"=DNF")+COUNT($BG$11:$BG$30))-BH11+1)),0)),""))</f>
        <v>8</v>
      </c>
      <c r="BJ11" s="66">
        <f t="shared" ref="BJ11:BJ21" si="28">IF($C11="TH",P11,"")</f>
        <v>2</v>
      </c>
      <c r="BK11" s="22">
        <f t="shared" ref="BK11:BK30" si="29">IF(R11&gt;0,IF($C11="TH",IF(OR(BJ11="DNS",BJ11="DNF",BJ11="DSQ",BJ11="DNC",BJ11="OCS"),(COUNTIF($C$11:$C$30,"=TH")+1),IF($B11="","",RANK(BJ11,BJ$11:BJ$30,1))),""),"")</f>
        <v>2</v>
      </c>
      <c r="BL11" s="22">
        <f t="shared" ref="BL11:BL30" si="30">IF(BK11="","",IF($C11="TH",IF($B11="","",IF(BK11&gt;0,IF(OR(BJ11="DNS",BJ11="DSQ",BJ11="DNC",BJ11="OCS"),0,IF(BJ11="DNF",1,(COUNTIF($BJ$11:$BJ$30,"=DNF")+COUNT($BJ$11:$BJ$30))-BK11+1)),0)),""))</f>
        <v>9</v>
      </c>
      <c r="BM11" s="66">
        <f t="shared" ref="BM11:BM21" si="31">IF($C11="TH",T11,"")</f>
        <v>3</v>
      </c>
      <c r="BN11" s="22">
        <f t="shared" ref="BN11:BN30" si="32">IF(V11&gt;0,IF($C11="TH",IF(OR(BM11="DNS",BM11="DNF",BM11="DSQ",BM11="DNC",BM11="OCS"),(COUNTIF($C$11:$C$30,"=TH")+1),IF($B11="","",RANK(BM11,BM$11:BM$30,1))),""),"")</f>
        <v>3</v>
      </c>
      <c r="BO11" s="22">
        <f t="shared" ref="BO11:BO30" si="33">IF(BN11="","",IF($C11="TH",IF($B11="","",IF(BN11&gt;0,IF(OR(BM11="DNS",BM11="DSQ",BM11="DNC",BM11="OCS"),0,IF(BM11="DNF",1,(COUNTIF($BM$11:$BM$30,"=DNF")+COUNT($BM$11:$BM$30))-BN11+1)),0)),""))</f>
        <v>9</v>
      </c>
      <c r="BP11" s="66">
        <f t="shared" ref="BP11:BP21" si="34">IF($C11="TH",X11,"")</f>
        <v>0</v>
      </c>
      <c r="BQ11" s="22" t="str">
        <f t="shared" ref="BQ11:BQ30" si="35">IF(Z11&gt;0,IF($C11="TH",IF(OR(BP11="DNS",BP11="DNF",BP11="DSQ",BP11="DNC",BP11="OCS"),(COUNTIF($C$11:$C$30,"=TH")+1),IF($B11="","",RANK(BP11,BP$11:BP$30,1))),""),"")</f>
        <v/>
      </c>
      <c r="BR11" s="22" t="str">
        <f t="shared" ref="BR11:BR30" si="36">IF(BQ11="","",IF($C11="TH",IF($B11="","",IF(BQ11&gt;0,IF(OR(BP11="DNS",BP11="DSQ",BP11="DNC",BP11="OCS"),0,IF(BP11="DNF",1,(COUNTIF($BP$11:$BP$30,"=DNF")+COUNT($BP$11:$BP$30))-BQ11+1)),0)),""))</f>
        <v/>
      </c>
      <c r="BT11" s="13" t="str">
        <f t="shared" ref="BT11:BT21" si="37">IF($B11="","",B11)</f>
        <v>Van Rogers</v>
      </c>
      <c r="BU11" s="13" t="str">
        <f t="shared" ref="BU11:BU21" si="38">IF($B11="","",C11)</f>
        <v>TH</v>
      </c>
      <c r="BV11" s="13">
        <f t="shared" ref="BV11:BV21" si="39">IF($B11="","",D11)</f>
        <v>1801</v>
      </c>
      <c r="BW11" s="66" t="str">
        <f t="shared" ref="BW11:BW21" si="40">IF($C11="FSCT",H11,"")</f>
        <v/>
      </c>
      <c r="BX11" s="22" t="str">
        <f t="shared" ref="BX11:BX30" si="41">IF(J11&gt;0,IF($C11="FSCT",IF(OR(BW11="DNS",BW11="DNF",BW11="DSQ",BW11="DNC",BW11="OCS"),(COUNTIF($C$11:$C$30,"=FSCT")+1),IF($B11="","",RANK(BW11,BW$11:BW$30,1))),""),"")</f>
        <v/>
      </c>
      <c r="BY11" s="22" t="str">
        <f t="shared" ref="BY11:BY30" si="42">IF(BX11="","",IF($C11="FSCT",IF($B11="","",IF(BX11&gt;0,IF(OR(BW11="DNS",BW11="DSQ",BW11="DNC",BW11="OCS"),0,IF(BW11="DNF",1,(COUNTIF($BW$11:$BW$30,"=DNF")+COUNT($BW$11:$BW$30))-BX11+1)),0)),""))</f>
        <v/>
      </c>
      <c r="BZ11" s="66" t="str">
        <f t="shared" ref="BZ11:BZ21" si="43">IF($C11="FSCT",L11,"")</f>
        <v/>
      </c>
      <c r="CA11" s="22" t="str">
        <f t="shared" ref="CA11:CA30" si="44">IF(N11&gt;0,IF($C11="FSCT",IF(OR(BZ11="DNS",BZ11="DNF",BZ11="DSQ",BZ11="DNC",BZ11="OCS"),(COUNTIF($C$11:$C$30,"=FSCT")+1),IF($B11="","",RANK(BZ11,BZ$11:BZ$30,1))),""),"")</f>
        <v/>
      </c>
      <c r="CB11" s="22" t="str">
        <f t="shared" ref="CB11:CB30" si="45">IF(CA11="","",IF($C11="FSCT",IF($B11="","",IF(CA11&gt;0,IF(OR(BZ11="DNS",BZ11="DSQ",BZ11="DNC",BZ11="OCS"),0,IF(BZ11="DNF",1,(COUNTIF($BZ$11:$BZ$30,"=DNF")+COUNT($BZ$11:$BZ$30))-CA11+1)),0)),""))</f>
        <v/>
      </c>
      <c r="CC11" s="66" t="str">
        <f t="shared" ref="CC11:CC21" si="46">IF($C11="FSCT",P11,"")</f>
        <v/>
      </c>
      <c r="CD11" s="22" t="str">
        <f t="shared" ref="CD11:CD30" si="47">IF(R11&gt;0,IF($C11="FSCT",IF(OR(CC11="DNS",CC11="DNF",CC11="DSQ",CC11="DNC",CC11="OCS"),(COUNTIF($C$11:$C$30,"=FSCT")+1),IF($B11="","",RANK(CC11,CC$11:CC$30,1))),""),"")</f>
        <v/>
      </c>
      <c r="CE11" s="22" t="str">
        <f t="shared" ref="CE11:CE30" si="48">IF(CD11="","",IF($C11="FSCT",IF($B11="","",IF(CD11&gt;0,IF(OR(CC11="DNS",CC11="DSQ",CC11="DNC",CC11="OCS"),0,IF(CC11="DNF",1,(COUNTIF($CC$11:$CC$30,"=DNF")+COUNT($CC$11:$CC$30))-CD11+1)),0)),""))</f>
        <v/>
      </c>
      <c r="CF11" s="66" t="str">
        <f t="shared" ref="CF11:CF21" si="49">IF($C11="FSCT",T11,"")</f>
        <v/>
      </c>
      <c r="CG11" s="22" t="str">
        <f t="shared" ref="CG11:CG30" si="50">IF(V11&gt;0,IF($C11="FSCT",IF(OR(CF11="DNS",CF11="DNF",CF11="DSQ",CF11="DNC",CF11="OCS"),(COUNTIF($C$11:$C$30,"=FSCT")+1),IF($B11="","",RANK(CF11,CF$11:CF$30,1))),""),"")</f>
        <v/>
      </c>
      <c r="CH11" s="22" t="str">
        <f t="shared" ref="CH11:CH30" si="51">IF(CG11="","",IF($C11="FSCT",IF($B11="","",IF(CG11&gt;0,IF(OR(CF11="DNS",CF11="DSQ",CF11="DNC",CF11="OCS"),0,IF(CF11="DNF",1,(COUNTIF($CF$11:$CF$30,"=DNF")+COUNT($CF$11:$CF$30))-CG11+1)),0)),""))</f>
        <v/>
      </c>
      <c r="CI11" s="66" t="str">
        <f t="shared" ref="CI11:CI21" si="52">IF($C11="FSCT",X11,"")</f>
        <v/>
      </c>
      <c r="CJ11" s="22" t="str">
        <f t="shared" ref="CJ11:CJ30" si="53">IF(Z11&gt;0,IF($C11="FSCT",IF(OR(CI11="DNS",CI11="DNF",CI11="DSQ",CI11="DNC",CI11="OCS"),(COUNTIF($C$11:$C$30,"=FSCT")+1),IF($B11="","",RANK(CI11,CI$11:CI$30,1))),""),"")</f>
        <v/>
      </c>
      <c r="CK11" s="22" t="str">
        <f t="shared" ref="CK11:CK30" si="54">IF(CJ11="","",IF($C11="FSCT",IF($B11="","",IF(CJ11&gt;0,IF(OR(CI11="DNS",CI11="DSQ",CI11="DNC",CI11="OCS"),0,IF(CI11="DNF",1,(COUNTIF($CI$11:$CI$30,"=DNF")+COUNT($CI$11:$CI$30))-CJ11+1)),0)),""))</f>
        <v/>
      </c>
    </row>
    <row r="12" spans="1:89" ht="15" customHeight="1" x14ac:dyDescent="0.2">
      <c r="A12" s="252">
        <f t="shared" si="0"/>
        <v>2</v>
      </c>
      <c r="B12" s="61" t="s">
        <v>145</v>
      </c>
      <c r="C12" s="342" t="s">
        <v>83</v>
      </c>
      <c r="D12" s="249">
        <v>1334</v>
      </c>
      <c r="E12" s="15">
        <f t="shared" si="1"/>
        <v>13</v>
      </c>
      <c r="F12" s="16">
        <f t="shared" si="2"/>
        <v>2</v>
      </c>
      <c r="G12" s="8"/>
      <c r="H12" s="238">
        <v>1</v>
      </c>
      <c r="I12" s="242">
        <f t="shared" si="3"/>
        <v>1</v>
      </c>
      <c r="J12" s="234">
        <f t="shared" si="4"/>
        <v>1</v>
      </c>
      <c r="K12" s="8"/>
      <c r="L12" s="238">
        <v>6</v>
      </c>
      <c r="M12" s="242">
        <f t="shared" si="5"/>
        <v>6</v>
      </c>
      <c r="N12" s="234">
        <f t="shared" si="6"/>
        <v>6</v>
      </c>
      <c r="O12" s="8"/>
      <c r="P12" s="238">
        <v>5</v>
      </c>
      <c r="Q12" s="242">
        <f t="shared" si="7"/>
        <v>5</v>
      </c>
      <c r="R12" s="234">
        <f t="shared" si="8"/>
        <v>5</v>
      </c>
      <c r="S12" s="8"/>
      <c r="T12" s="238">
        <v>1</v>
      </c>
      <c r="U12" s="242">
        <f t="shared" si="9"/>
        <v>1</v>
      </c>
      <c r="V12" s="234">
        <f t="shared" si="10"/>
        <v>1</v>
      </c>
      <c r="W12" s="8"/>
      <c r="X12" s="238"/>
      <c r="Y12" s="242"/>
      <c r="Z12" s="234"/>
      <c r="AR12" s="13" t="str">
        <f t="shared" si="11"/>
        <v>Alex Krumdieck</v>
      </c>
      <c r="AS12" s="13" t="str">
        <f t="shared" si="12"/>
        <v>TH</v>
      </c>
      <c r="AT12" s="13">
        <f t="shared" si="13"/>
        <v>1334</v>
      </c>
      <c r="AU12" s="22">
        <f t="shared" si="14"/>
        <v>9</v>
      </c>
      <c r="AV12" s="22">
        <f t="shared" si="15"/>
        <v>5</v>
      </c>
      <c r="AW12" s="22">
        <f t="shared" si="16"/>
        <v>6</v>
      </c>
      <c r="AX12" s="22">
        <f t="shared" si="17"/>
        <v>11</v>
      </c>
      <c r="AY12" s="22">
        <f t="shared" si="18"/>
        <v>0</v>
      </c>
      <c r="BA12" s="13" t="str">
        <f t="shared" si="19"/>
        <v>Alex Krumdieck</v>
      </c>
      <c r="BB12" s="13" t="str">
        <f t="shared" si="20"/>
        <v>TH</v>
      </c>
      <c r="BC12" s="13">
        <f t="shared" si="21"/>
        <v>1334</v>
      </c>
      <c r="BD12" s="66">
        <f t="shared" si="22"/>
        <v>1</v>
      </c>
      <c r="BE12" s="22">
        <f t="shared" si="23"/>
        <v>1</v>
      </c>
      <c r="BF12" s="22">
        <f t="shared" si="24"/>
        <v>9</v>
      </c>
      <c r="BG12" s="66">
        <f t="shared" si="25"/>
        <v>6</v>
      </c>
      <c r="BH12" s="22">
        <f t="shared" si="26"/>
        <v>6</v>
      </c>
      <c r="BI12" s="22">
        <f t="shared" si="27"/>
        <v>5</v>
      </c>
      <c r="BJ12" s="66">
        <f t="shared" si="28"/>
        <v>5</v>
      </c>
      <c r="BK12" s="22">
        <f t="shared" si="29"/>
        <v>5</v>
      </c>
      <c r="BL12" s="22">
        <f t="shared" si="30"/>
        <v>6</v>
      </c>
      <c r="BM12" s="66">
        <f t="shared" si="31"/>
        <v>1</v>
      </c>
      <c r="BN12" s="22">
        <f t="shared" si="32"/>
        <v>1</v>
      </c>
      <c r="BO12" s="22">
        <f t="shared" si="33"/>
        <v>11</v>
      </c>
      <c r="BP12" s="66">
        <f t="shared" si="34"/>
        <v>0</v>
      </c>
      <c r="BQ12" s="22" t="str">
        <f t="shared" si="35"/>
        <v/>
      </c>
      <c r="BR12" s="22" t="str">
        <f t="shared" si="36"/>
        <v/>
      </c>
      <c r="BT12" s="13" t="str">
        <f t="shared" si="37"/>
        <v>Alex Krumdieck</v>
      </c>
      <c r="BU12" s="13" t="str">
        <f t="shared" si="38"/>
        <v>TH</v>
      </c>
      <c r="BV12" s="13">
        <f t="shared" si="39"/>
        <v>1334</v>
      </c>
      <c r="BW12" s="66" t="str">
        <f t="shared" si="40"/>
        <v/>
      </c>
      <c r="BX12" s="22" t="str">
        <f t="shared" si="41"/>
        <v/>
      </c>
      <c r="BY12" s="22" t="str">
        <f t="shared" si="42"/>
        <v/>
      </c>
      <c r="BZ12" s="66" t="str">
        <f t="shared" si="43"/>
        <v/>
      </c>
      <c r="CA12" s="22" t="str">
        <f t="shared" si="44"/>
        <v/>
      </c>
      <c r="CB12" s="22" t="str">
        <f t="shared" si="45"/>
        <v/>
      </c>
      <c r="CC12" s="66" t="str">
        <f t="shared" si="46"/>
        <v/>
      </c>
      <c r="CD12" s="22" t="str">
        <f t="shared" si="47"/>
        <v/>
      </c>
      <c r="CE12" s="22" t="str">
        <f t="shared" si="48"/>
        <v/>
      </c>
      <c r="CF12" s="66" t="str">
        <f t="shared" si="49"/>
        <v/>
      </c>
      <c r="CG12" s="22" t="str">
        <f t="shared" si="50"/>
        <v/>
      </c>
      <c r="CH12" s="22" t="str">
        <f t="shared" si="51"/>
        <v/>
      </c>
      <c r="CI12" s="66" t="str">
        <f t="shared" si="52"/>
        <v/>
      </c>
      <c r="CJ12" s="22" t="str">
        <f t="shared" si="53"/>
        <v/>
      </c>
      <c r="CK12" s="22" t="str">
        <f t="shared" si="54"/>
        <v/>
      </c>
    </row>
    <row r="13" spans="1:89" ht="15" customHeight="1" x14ac:dyDescent="0.2">
      <c r="A13" s="252">
        <f t="shared" si="0"/>
        <v>2</v>
      </c>
      <c r="B13" s="61" t="s">
        <v>800</v>
      </c>
      <c r="C13" s="342" t="s">
        <v>83</v>
      </c>
      <c r="D13" s="249">
        <v>3466</v>
      </c>
      <c r="E13" s="15">
        <f t="shared" si="1"/>
        <v>13</v>
      </c>
      <c r="F13" s="16">
        <f t="shared" si="2"/>
        <v>2</v>
      </c>
      <c r="G13" s="8"/>
      <c r="H13" s="238">
        <v>5</v>
      </c>
      <c r="I13" s="242">
        <f t="shared" si="3"/>
        <v>5</v>
      </c>
      <c r="J13" s="234">
        <f t="shared" si="4"/>
        <v>5</v>
      </c>
      <c r="K13" s="8"/>
      <c r="L13" s="238">
        <v>1</v>
      </c>
      <c r="M13" s="242">
        <f t="shared" si="5"/>
        <v>1</v>
      </c>
      <c r="N13" s="234">
        <f t="shared" si="6"/>
        <v>1</v>
      </c>
      <c r="O13" s="8"/>
      <c r="P13" s="238">
        <v>3</v>
      </c>
      <c r="Q13" s="242">
        <f t="shared" si="7"/>
        <v>3</v>
      </c>
      <c r="R13" s="234">
        <f t="shared" si="8"/>
        <v>3</v>
      </c>
      <c r="S13" s="8"/>
      <c r="T13" s="238">
        <v>4</v>
      </c>
      <c r="U13" s="242">
        <f t="shared" si="9"/>
        <v>4</v>
      </c>
      <c r="V13" s="234">
        <f t="shared" si="10"/>
        <v>4</v>
      </c>
      <c r="W13" s="8"/>
      <c r="X13" s="238"/>
      <c r="Y13" s="242"/>
      <c r="Z13" s="234"/>
      <c r="AR13" s="13" t="str">
        <f t="shared" si="11"/>
        <v>Conor Madden</v>
      </c>
      <c r="AS13" s="13" t="str">
        <f t="shared" si="12"/>
        <v>TH</v>
      </c>
      <c r="AT13" s="13">
        <f t="shared" si="13"/>
        <v>3466</v>
      </c>
      <c r="AU13" s="22">
        <f t="shared" si="14"/>
        <v>5</v>
      </c>
      <c r="AV13" s="22">
        <f t="shared" si="15"/>
        <v>10</v>
      </c>
      <c r="AW13" s="22">
        <f t="shared" si="16"/>
        <v>8</v>
      </c>
      <c r="AX13" s="22">
        <f t="shared" si="17"/>
        <v>8</v>
      </c>
      <c r="AY13" s="22">
        <f t="shared" si="18"/>
        <v>0</v>
      </c>
      <c r="BA13" s="13" t="str">
        <f t="shared" si="19"/>
        <v>Conor Madden</v>
      </c>
      <c r="BB13" s="13" t="str">
        <f t="shared" si="20"/>
        <v>TH</v>
      </c>
      <c r="BC13" s="13">
        <f t="shared" si="21"/>
        <v>3466</v>
      </c>
      <c r="BD13" s="66">
        <f t="shared" si="22"/>
        <v>5</v>
      </c>
      <c r="BE13" s="22">
        <f t="shared" si="23"/>
        <v>5</v>
      </c>
      <c r="BF13" s="22">
        <f t="shared" si="24"/>
        <v>5</v>
      </c>
      <c r="BG13" s="66">
        <f t="shared" si="25"/>
        <v>1</v>
      </c>
      <c r="BH13" s="22">
        <f t="shared" si="26"/>
        <v>1</v>
      </c>
      <c r="BI13" s="22">
        <f t="shared" si="27"/>
        <v>10</v>
      </c>
      <c r="BJ13" s="66">
        <f t="shared" si="28"/>
        <v>3</v>
      </c>
      <c r="BK13" s="22">
        <f t="shared" si="29"/>
        <v>3</v>
      </c>
      <c r="BL13" s="22">
        <f t="shared" si="30"/>
        <v>8</v>
      </c>
      <c r="BM13" s="66">
        <f t="shared" si="31"/>
        <v>4</v>
      </c>
      <c r="BN13" s="22">
        <f t="shared" si="32"/>
        <v>4</v>
      </c>
      <c r="BO13" s="22">
        <f t="shared" si="33"/>
        <v>8</v>
      </c>
      <c r="BP13" s="66">
        <f t="shared" si="34"/>
        <v>0</v>
      </c>
      <c r="BQ13" s="22" t="str">
        <f t="shared" si="35"/>
        <v/>
      </c>
      <c r="BR13" s="22" t="str">
        <f t="shared" si="36"/>
        <v/>
      </c>
      <c r="BT13" s="13" t="str">
        <f t="shared" si="37"/>
        <v>Conor Madden</v>
      </c>
      <c r="BU13" s="13" t="str">
        <f t="shared" si="38"/>
        <v>TH</v>
      </c>
      <c r="BV13" s="13">
        <f t="shared" si="39"/>
        <v>3466</v>
      </c>
      <c r="BW13" s="66" t="str">
        <f t="shared" si="40"/>
        <v/>
      </c>
      <c r="BX13" s="22" t="str">
        <f t="shared" si="41"/>
        <v/>
      </c>
      <c r="BY13" s="22" t="str">
        <f t="shared" si="42"/>
        <v/>
      </c>
      <c r="BZ13" s="66" t="str">
        <f t="shared" si="43"/>
        <v/>
      </c>
      <c r="CA13" s="22" t="str">
        <f t="shared" si="44"/>
        <v/>
      </c>
      <c r="CB13" s="22" t="str">
        <f t="shared" si="45"/>
        <v/>
      </c>
      <c r="CC13" s="66" t="str">
        <f t="shared" si="46"/>
        <v/>
      </c>
      <c r="CD13" s="22" t="str">
        <f t="shared" si="47"/>
        <v/>
      </c>
      <c r="CE13" s="22" t="str">
        <f t="shared" si="48"/>
        <v/>
      </c>
      <c r="CF13" s="66" t="str">
        <f t="shared" si="49"/>
        <v/>
      </c>
      <c r="CG13" s="22" t="str">
        <f t="shared" si="50"/>
        <v/>
      </c>
      <c r="CH13" s="22" t="str">
        <f t="shared" si="51"/>
        <v/>
      </c>
      <c r="CI13" s="66" t="str">
        <f t="shared" si="52"/>
        <v/>
      </c>
      <c r="CJ13" s="22" t="str">
        <f t="shared" si="53"/>
        <v/>
      </c>
      <c r="CK13" s="22" t="str">
        <f t="shared" si="54"/>
        <v/>
      </c>
    </row>
    <row r="14" spans="1:89" ht="15" customHeight="1" x14ac:dyDescent="0.2">
      <c r="A14" s="252">
        <f t="shared" si="0"/>
        <v>4</v>
      </c>
      <c r="B14" s="61" t="s">
        <v>706</v>
      </c>
      <c r="C14" s="342" t="s">
        <v>83</v>
      </c>
      <c r="D14" s="249">
        <v>4034</v>
      </c>
      <c r="E14" s="15">
        <f t="shared" si="1"/>
        <v>15</v>
      </c>
      <c r="F14" s="16">
        <f t="shared" si="2"/>
        <v>4</v>
      </c>
      <c r="G14" s="8"/>
      <c r="H14" s="238">
        <v>3</v>
      </c>
      <c r="I14" s="242">
        <f t="shared" si="3"/>
        <v>3</v>
      </c>
      <c r="J14" s="234">
        <f t="shared" si="4"/>
        <v>3</v>
      </c>
      <c r="K14" s="8"/>
      <c r="L14" s="238">
        <v>2</v>
      </c>
      <c r="M14" s="242">
        <f t="shared" si="5"/>
        <v>2</v>
      </c>
      <c r="N14" s="234">
        <f t="shared" si="6"/>
        <v>2</v>
      </c>
      <c r="O14" s="8"/>
      <c r="P14" s="238">
        <v>4</v>
      </c>
      <c r="Q14" s="242">
        <f t="shared" si="7"/>
        <v>4</v>
      </c>
      <c r="R14" s="234">
        <f t="shared" si="8"/>
        <v>4</v>
      </c>
      <c r="S14" s="8"/>
      <c r="T14" s="238">
        <v>6</v>
      </c>
      <c r="U14" s="242">
        <f t="shared" si="9"/>
        <v>6</v>
      </c>
      <c r="V14" s="234">
        <f t="shared" si="10"/>
        <v>6</v>
      </c>
      <c r="W14" s="8"/>
      <c r="X14" s="238"/>
      <c r="Y14" s="242"/>
      <c r="Z14" s="234"/>
      <c r="AR14" s="13" t="str">
        <f t="shared" si="11"/>
        <v>Darby Smith</v>
      </c>
      <c r="AS14" s="13" t="str">
        <f t="shared" si="12"/>
        <v>TH</v>
      </c>
      <c r="AT14" s="13">
        <f t="shared" si="13"/>
        <v>4034</v>
      </c>
      <c r="AU14" s="22">
        <f t="shared" si="14"/>
        <v>7</v>
      </c>
      <c r="AV14" s="22">
        <f t="shared" si="15"/>
        <v>9</v>
      </c>
      <c r="AW14" s="22">
        <f t="shared" si="16"/>
        <v>7</v>
      </c>
      <c r="AX14" s="22">
        <f t="shared" si="17"/>
        <v>6</v>
      </c>
      <c r="AY14" s="22">
        <f t="shared" si="18"/>
        <v>0</v>
      </c>
      <c r="BA14" s="13" t="str">
        <f t="shared" si="19"/>
        <v>Darby Smith</v>
      </c>
      <c r="BB14" s="13" t="str">
        <f t="shared" si="20"/>
        <v>TH</v>
      </c>
      <c r="BC14" s="13">
        <f t="shared" si="21"/>
        <v>4034</v>
      </c>
      <c r="BD14" s="66">
        <f t="shared" si="22"/>
        <v>3</v>
      </c>
      <c r="BE14" s="22">
        <f t="shared" si="23"/>
        <v>3</v>
      </c>
      <c r="BF14" s="22">
        <f t="shared" si="24"/>
        <v>7</v>
      </c>
      <c r="BG14" s="66">
        <f t="shared" si="25"/>
        <v>2</v>
      </c>
      <c r="BH14" s="22">
        <f t="shared" si="26"/>
        <v>2</v>
      </c>
      <c r="BI14" s="22">
        <f t="shared" si="27"/>
        <v>9</v>
      </c>
      <c r="BJ14" s="66">
        <f t="shared" si="28"/>
        <v>4</v>
      </c>
      <c r="BK14" s="22">
        <f t="shared" si="29"/>
        <v>4</v>
      </c>
      <c r="BL14" s="22">
        <f t="shared" si="30"/>
        <v>7</v>
      </c>
      <c r="BM14" s="66">
        <f t="shared" si="31"/>
        <v>6</v>
      </c>
      <c r="BN14" s="22">
        <f t="shared" si="32"/>
        <v>6</v>
      </c>
      <c r="BO14" s="22">
        <f t="shared" si="33"/>
        <v>6</v>
      </c>
      <c r="BP14" s="66">
        <f t="shared" si="34"/>
        <v>0</v>
      </c>
      <c r="BQ14" s="22" t="str">
        <f t="shared" si="35"/>
        <v/>
      </c>
      <c r="BR14" s="22" t="str">
        <f t="shared" si="36"/>
        <v/>
      </c>
      <c r="BT14" s="13" t="str">
        <f t="shared" si="37"/>
        <v>Darby Smith</v>
      </c>
      <c r="BU14" s="13" t="str">
        <f t="shared" si="38"/>
        <v>TH</v>
      </c>
      <c r="BV14" s="13">
        <f t="shared" si="39"/>
        <v>4034</v>
      </c>
      <c r="BW14" s="66" t="str">
        <f t="shared" si="40"/>
        <v/>
      </c>
      <c r="BX14" s="22" t="str">
        <f t="shared" si="41"/>
        <v/>
      </c>
      <c r="BY14" s="22" t="str">
        <f t="shared" si="42"/>
        <v/>
      </c>
      <c r="BZ14" s="66" t="str">
        <f t="shared" si="43"/>
        <v/>
      </c>
      <c r="CA14" s="22" t="str">
        <f t="shared" si="44"/>
        <v/>
      </c>
      <c r="CB14" s="22" t="str">
        <f t="shared" si="45"/>
        <v/>
      </c>
      <c r="CC14" s="66" t="str">
        <f t="shared" si="46"/>
        <v/>
      </c>
      <c r="CD14" s="22" t="str">
        <f t="shared" si="47"/>
        <v/>
      </c>
      <c r="CE14" s="22" t="str">
        <f t="shared" si="48"/>
        <v/>
      </c>
      <c r="CF14" s="66" t="str">
        <f t="shared" si="49"/>
        <v/>
      </c>
      <c r="CG14" s="22" t="str">
        <f t="shared" si="50"/>
        <v/>
      </c>
      <c r="CH14" s="22" t="str">
        <f t="shared" si="51"/>
        <v/>
      </c>
      <c r="CI14" s="66" t="str">
        <f t="shared" si="52"/>
        <v/>
      </c>
      <c r="CJ14" s="22" t="str">
        <f t="shared" si="53"/>
        <v/>
      </c>
      <c r="CK14" s="22" t="str">
        <f t="shared" si="54"/>
        <v/>
      </c>
    </row>
    <row r="15" spans="1:89" ht="15" customHeight="1" x14ac:dyDescent="0.2">
      <c r="A15" s="252">
        <f t="shared" si="0"/>
        <v>5</v>
      </c>
      <c r="B15" s="61" t="s">
        <v>196</v>
      </c>
      <c r="C15" s="342" t="s">
        <v>83</v>
      </c>
      <c r="D15" s="249">
        <v>4007</v>
      </c>
      <c r="E15" s="15">
        <f t="shared" si="1"/>
        <v>17</v>
      </c>
      <c r="F15" s="16">
        <f t="shared" si="2"/>
        <v>5</v>
      </c>
      <c r="G15" s="8"/>
      <c r="H15" s="238">
        <v>6</v>
      </c>
      <c r="I15" s="242">
        <f t="shared" si="3"/>
        <v>6</v>
      </c>
      <c r="J15" s="234">
        <f t="shared" si="4"/>
        <v>6</v>
      </c>
      <c r="K15" s="8"/>
      <c r="L15" s="238">
        <v>5</v>
      </c>
      <c r="M15" s="242">
        <f t="shared" si="5"/>
        <v>5</v>
      </c>
      <c r="N15" s="234">
        <f t="shared" si="6"/>
        <v>5</v>
      </c>
      <c r="O15" s="8"/>
      <c r="P15" s="238">
        <v>1</v>
      </c>
      <c r="Q15" s="242">
        <f t="shared" si="7"/>
        <v>1</v>
      </c>
      <c r="R15" s="234">
        <f t="shared" si="8"/>
        <v>1</v>
      </c>
      <c r="S15" s="8"/>
      <c r="T15" s="238">
        <v>5</v>
      </c>
      <c r="U15" s="242">
        <f t="shared" si="9"/>
        <v>5</v>
      </c>
      <c r="V15" s="234">
        <f t="shared" si="10"/>
        <v>5</v>
      </c>
      <c r="W15" s="8"/>
      <c r="X15" s="238"/>
      <c r="Y15" s="242"/>
      <c r="Z15" s="234"/>
      <c r="AR15" s="13" t="str">
        <f t="shared" si="11"/>
        <v>Loy Vaughan</v>
      </c>
      <c r="AS15" s="13" t="str">
        <f t="shared" si="12"/>
        <v>TH</v>
      </c>
      <c r="AT15" s="13">
        <f t="shared" si="13"/>
        <v>4007</v>
      </c>
      <c r="AU15" s="22">
        <f t="shared" si="14"/>
        <v>4</v>
      </c>
      <c r="AV15" s="22">
        <f t="shared" si="15"/>
        <v>6</v>
      </c>
      <c r="AW15" s="22">
        <f t="shared" si="16"/>
        <v>10</v>
      </c>
      <c r="AX15" s="22">
        <f t="shared" si="17"/>
        <v>7</v>
      </c>
      <c r="AY15" s="22">
        <f t="shared" si="18"/>
        <v>0</v>
      </c>
      <c r="BA15" s="13" t="str">
        <f t="shared" si="19"/>
        <v>Loy Vaughan</v>
      </c>
      <c r="BB15" s="13" t="str">
        <f t="shared" si="20"/>
        <v>TH</v>
      </c>
      <c r="BC15" s="13">
        <f t="shared" si="21"/>
        <v>4007</v>
      </c>
      <c r="BD15" s="66">
        <f t="shared" si="22"/>
        <v>6</v>
      </c>
      <c r="BE15" s="22">
        <f t="shared" si="23"/>
        <v>6</v>
      </c>
      <c r="BF15" s="22">
        <f t="shared" si="24"/>
        <v>4</v>
      </c>
      <c r="BG15" s="66">
        <f t="shared" si="25"/>
        <v>5</v>
      </c>
      <c r="BH15" s="22">
        <f t="shared" si="26"/>
        <v>5</v>
      </c>
      <c r="BI15" s="22">
        <f t="shared" si="27"/>
        <v>6</v>
      </c>
      <c r="BJ15" s="66">
        <f t="shared" si="28"/>
        <v>1</v>
      </c>
      <c r="BK15" s="22">
        <f t="shared" si="29"/>
        <v>1</v>
      </c>
      <c r="BL15" s="22">
        <f t="shared" si="30"/>
        <v>10</v>
      </c>
      <c r="BM15" s="66">
        <f t="shared" si="31"/>
        <v>5</v>
      </c>
      <c r="BN15" s="22">
        <f t="shared" si="32"/>
        <v>5</v>
      </c>
      <c r="BO15" s="22">
        <f t="shared" si="33"/>
        <v>7</v>
      </c>
      <c r="BP15" s="66">
        <f t="shared" si="34"/>
        <v>0</v>
      </c>
      <c r="BQ15" s="22" t="str">
        <f t="shared" si="35"/>
        <v/>
      </c>
      <c r="BR15" s="22" t="str">
        <f t="shared" si="36"/>
        <v/>
      </c>
      <c r="BT15" s="13" t="str">
        <f t="shared" si="37"/>
        <v>Loy Vaughan</v>
      </c>
      <c r="BU15" s="13" t="str">
        <f t="shared" si="38"/>
        <v>TH</v>
      </c>
      <c r="BV15" s="13">
        <f t="shared" si="39"/>
        <v>4007</v>
      </c>
      <c r="BW15" s="66" t="str">
        <f t="shared" si="40"/>
        <v/>
      </c>
      <c r="BX15" s="22" t="str">
        <f t="shared" si="41"/>
        <v/>
      </c>
      <c r="BY15" s="22" t="str">
        <f t="shared" si="42"/>
        <v/>
      </c>
      <c r="BZ15" s="66" t="str">
        <f t="shared" si="43"/>
        <v/>
      </c>
      <c r="CA15" s="22" t="str">
        <f t="shared" si="44"/>
        <v/>
      </c>
      <c r="CB15" s="22" t="str">
        <f t="shared" si="45"/>
        <v/>
      </c>
      <c r="CC15" s="66" t="str">
        <f t="shared" si="46"/>
        <v/>
      </c>
      <c r="CD15" s="22" t="str">
        <f t="shared" si="47"/>
        <v/>
      </c>
      <c r="CE15" s="22" t="str">
        <f t="shared" si="48"/>
        <v/>
      </c>
      <c r="CF15" s="66" t="str">
        <f t="shared" si="49"/>
        <v/>
      </c>
      <c r="CG15" s="22" t="str">
        <f t="shared" si="50"/>
        <v/>
      </c>
      <c r="CH15" s="22" t="str">
        <f t="shared" si="51"/>
        <v/>
      </c>
      <c r="CI15" s="66" t="str">
        <f t="shared" si="52"/>
        <v/>
      </c>
      <c r="CJ15" s="22" t="str">
        <f t="shared" si="53"/>
        <v/>
      </c>
      <c r="CK15" s="22" t="str">
        <f t="shared" si="54"/>
        <v/>
      </c>
    </row>
    <row r="16" spans="1:89" ht="15" customHeight="1" x14ac:dyDescent="0.2">
      <c r="A16" s="252">
        <f t="shared" si="0"/>
        <v>6</v>
      </c>
      <c r="B16" s="61" t="s">
        <v>202</v>
      </c>
      <c r="C16" s="342" t="s">
        <v>83</v>
      </c>
      <c r="D16" s="249"/>
      <c r="E16" s="15">
        <f t="shared" si="1"/>
        <v>19</v>
      </c>
      <c r="F16" s="16">
        <f t="shared" si="2"/>
        <v>6</v>
      </c>
      <c r="G16" s="8"/>
      <c r="H16" s="238">
        <v>4</v>
      </c>
      <c r="I16" s="242">
        <f t="shared" si="3"/>
        <v>4</v>
      </c>
      <c r="J16" s="234">
        <f t="shared" si="4"/>
        <v>4</v>
      </c>
      <c r="K16" s="8"/>
      <c r="L16" s="238">
        <v>7</v>
      </c>
      <c r="M16" s="242">
        <f t="shared" si="5"/>
        <v>7</v>
      </c>
      <c r="N16" s="234">
        <f t="shared" si="6"/>
        <v>7</v>
      </c>
      <c r="O16" s="8"/>
      <c r="P16" s="238">
        <v>6</v>
      </c>
      <c r="Q16" s="242">
        <f t="shared" si="7"/>
        <v>6</v>
      </c>
      <c r="R16" s="234">
        <f t="shared" si="8"/>
        <v>6</v>
      </c>
      <c r="S16" s="8"/>
      <c r="T16" s="238">
        <v>2</v>
      </c>
      <c r="U16" s="242">
        <f t="shared" si="9"/>
        <v>2</v>
      </c>
      <c r="V16" s="234">
        <f t="shared" si="10"/>
        <v>2</v>
      </c>
      <c r="W16" s="8"/>
      <c r="X16" s="238"/>
      <c r="Y16" s="242"/>
      <c r="Z16" s="234"/>
      <c r="AR16" s="13" t="str">
        <f t="shared" si="11"/>
        <v>Tate Beckham</v>
      </c>
      <c r="AS16" s="13" t="str">
        <f t="shared" si="12"/>
        <v>TH</v>
      </c>
      <c r="AT16" s="13">
        <f t="shared" si="13"/>
        <v>0</v>
      </c>
      <c r="AU16" s="22">
        <f t="shared" si="14"/>
        <v>6</v>
      </c>
      <c r="AV16" s="22">
        <f t="shared" si="15"/>
        <v>4</v>
      </c>
      <c r="AW16" s="22">
        <f t="shared" si="16"/>
        <v>5</v>
      </c>
      <c r="AX16" s="22">
        <f t="shared" si="17"/>
        <v>10</v>
      </c>
      <c r="AY16" s="22">
        <f t="shared" si="18"/>
        <v>0</v>
      </c>
      <c r="BA16" s="13" t="str">
        <f t="shared" si="19"/>
        <v>Tate Beckham</v>
      </c>
      <c r="BB16" s="13" t="str">
        <f t="shared" si="20"/>
        <v>TH</v>
      </c>
      <c r="BC16" s="13">
        <f t="shared" si="21"/>
        <v>0</v>
      </c>
      <c r="BD16" s="66">
        <f t="shared" si="22"/>
        <v>4</v>
      </c>
      <c r="BE16" s="22">
        <f t="shared" si="23"/>
        <v>4</v>
      </c>
      <c r="BF16" s="22">
        <f t="shared" si="24"/>
        <v>6</v>
      </c>
      <c r="BG16" s="66">
        <f t="shared" si="25"/>
        <v>7</v>
      </c>
      <c r="BH16" s="22">
        <f t="shared" si="26"/>
        <v>7</v>
      </c>
      <c r="BI16" s="22">
        <f t="shared" si="27"/>
        <v>4</v>
      </c>
      <c r="BJ16" s="66">
        <f t="shared" si="28"/>
        <v>6</v>
      </c>
      <c r="BK16" s="22">
        <f t="shared" si="29"/>
        <v>6</v>
      </c>
      <c r="BL16" s="22">
        <f t="shared" si="30"/>
        <v>5</v>
      </c>
      <c r="BM16" s="66">
        <f t="shared" si="31"/>
        <v>2</v>
      </c>
      <c r="BN16" s="22">
        <f t="shared" si="32"/>
        <v>2</v>
      </c>
      <c r="BO16" s="22">
        <f t="shared" si="33"/>
        <v>10</v>
      </c>
      <c r="BP16" s="66">
        <f t="shared" si="34"/>
        <v>0</v>
      </c>
      <c r="BQ16" s="22" t="str">
        <f t="shared" si="35"/>
        <v/>
      </c>
      <c r="BR16" s="22" t="str">
        <f t="shared" si="36"/>
        <v/>
      </c>
      <c r="BT16" s="13" t="str">
        <f t="shared" si="37"/>
        <v>Tate Beckham</v>
      </c>
      <c r="BU16" s="13" t="str">
        <f t="shared" si="38"/>
        <v>TH</v>
      </c>
      <c r="BV16" s="13">
        <f t="shared" si="39"/>
        <v>0</v>
      </c>
      <c r="BW16" s="66" t="str">
        <f t="shared" si="40"/>
        <v/>
      </c>
      <c r="BX16" s="22" t="str">
        <f t="shared" si="41"/>
        <v/>
      </c>
      <c r="BY16" s="22" t="str">
        <f t="shared" si="42"/>
        <v/>
      </c>
      <c r="BZ16" s="66" t="str">
        <f t="shared" si="43"/>
        <v/>
      </c>
      <c r="CA16" s="22" t="str">
        <f t="shared" si="44"/>
        <v/>
      </c>
      <c r="CB16" s="22" t="str">
        <f t="shared" si="45"/>
        <v/>
      </c>
      <c r="CC16" s="66" t="str">
        <f t="shared" si="46"/>
        <v/>
      </c>
      <c r="CD16" s="22" t="str">
        <f t="shared" si="47"/>
        <v/>
      </c>
      <c r="CE16" s="22" t="str">
        <f t="shared" si="48"/>
        <v/>
      </c>
      <c r="CF16" s="66" t="str">
        <f t="shared" si="49"/>
        <v/>
      </c>
      <c r="CG16" s="22" t="str">
        <f t="shared" si="50"/>
        <v/>
      </c>
      <c r="CH16" s="22" t="str">
        <f t="shared" si="51"/>
        <v/>
      </c>
      <c r="CI16" s="66" t="str">
        <f t="shared" si="52"/>
        <v/>
      </c>
      <c r="CJ16" s="22" t="str">
        <f t="shared" si="53"/>
        <v/>
      </c>
      <c r="CK16" s="22" t="str">
        <f t="shared" si="54"/>
        <v/>
      </c>
    </row>
    <row r="17" spans="1:89" ht="15" customHeight="1" x14ac:dyDescent="0.2">
      <c r="A17" s="252">
        <f t="shared" si="0"/>
        <v>7</v>
      </c>
      <c r="B17" s="61" t="s">
        <v>764</v>
      </c>
      <c r="C17" s="342" t="s">
        <v>83</v>
      </c>
      <c r="D17" s="249">
        <v>2644</v>
      </c>
      <c r="E17" s="15">
        <f t="shared" si="1"/>
        <v>29</v>
      </c>
      <c r="F17" s="16">
        <f t="shared" si="2"/>
        <v>7</v>
      </c>
      <c r="G17" s="8"/>
      <c r="H17" s="238">
        <v>9</v>
      </c>
      <c r="I17" s="242">
        <f t="shared" si="3"/>
        <v>9</v>
      </c>
      <c r="J17" s="234">
        <f t="shared" si="4"/>
        <v>9</v>
      </c>
      <c r="K17" s="8"/>
      <c r="L17" s="238">
        <v>4</v>
      </c>
      <c r="M17" s="242">
        <f t="shared" si="5"/>
        <v>4</v>
      </c>
      <c r="N17" s="234">
        <f t="shared" si="6"/>
        <v>4</v>
      </c>
      <c r="O17" s="8"/>
      <c r="P17" s="238">
        <v>7</v>
      </c>
      <c r="Q17" s="242">
        <f t="shared" si="7"/>
        <v>7</v>
      </c>
      <c r="R17" s="234">
        <f t="shared" si="8"/>
        <v>7</v>
      </c>
      <c r="S17" s="8"/>
      <c r="T17" s="238">
        <v>9</v>
      </c>
      <c r="U17" s="242">
        <f t="shared" si="9"/>
        <v>9</v>
      </c>
      <c r="V17" s="234">
        <f t="shared" si="10"/>
        <v>9</v>
      </c>
      <c r="W17" s="8"/>
      <c r="X17" s="238"/>
      <c r="Y17" s="242"/>
      <c r="Z17" s="234"/>
      <c r="AR17" s="13" t="str">
        <f t="shared" si="11"/>
        <v>Craig Hennecy</v>
      </c>
      <c r="AS17" s="13" t="str">
        <f t="shared" si="12"/>
        <v>TH</v>
      </c>
      <c r="AT17" s="13">
        <f t="shared" si="13"/>
        <v>2644</v>
      </c>
      <c r="AU17" s="22">
        <f t="shared" si="14"/>
        <v>1</v>
      </c>
      <c r="AV17" s="22">
        <f t="shared" si="15"/>
        <v>7</v>
      </c>
      <c r="AW17" s="22">
        <f t="shared" si="16"/>
        <v>4</v>
      </c>
      <c r="AX17" s="22">
        <f t="shared" si="17"/>
        <v>3</v>
      </c>
      <c r="AY17" s="22">
        <f t="shared" si="18"/>
        <v>0</v>
      </c>
      <c r="BA17" s="13" t="str">
        <f t="shared" si="19"/>
        <v>Craig Hennecy</v>
      </c>
      <c r="BB17" s="13" t="str">
        <f t="shared" si="20"/>
        <v>TH</v>
      </c>
      <c r="BC17" s="13">
        <f t="shared" si="21"/>
        <v>2644</v>
      </c>
      <c r="BD17" s="66">
        <f t="shared" si="22"/>
        <v>9</v>
      </c>
      <c r="BE17" s="22">
        <f t="shared" si="23"/>
        <v>9</v>
      </c>
      <c r="BF17" s="22">
        <f t="shared" si="24"/>
        <v>1</v>
      </c>
      <c r="BG17" s="66">
        <f t="shared" si="25"/>
        <v>4</v>
      </c>
      <c r="BH17" s="22">
        <f t="shared" si="26"/>
        <v>4</v>
      </c>
      <c r="BI17" s="22">
        <f t="shared" si="27"/>
        <v>7</v>
      </c>
      <c r="BJ17" s="66">
        <f t="shared" si="28"/>
        <v>7</v>
      </c>
      <c r="BK17" s="22">
        <f t="shared" si="29"/>
        <v>7</v>
      </c>
      <c r="BL17" s="22">
        <f t="shared" si="30"/>
        <v>4</v>
      </c>
      <c r="BM17" s="66">
        <f t="shared" si="31"/>
        <v>9</v>
      </c>
      <c r="BN17" s="22">
        <f t="shared" si="32"/>
        <v>9</v>
      </c>
      <c r="BO17" s="22">
        <f t="shared" si="33"/>
        <v>3</v>
      </c>
      <c r="BP17" s="66">
        <f t="shared" si="34"/>
        <v>0</v>
      </c>
      <c r="BQ17" s="22" t="str">
        <f t="shared" si="35"/>
        <v/>
      </c>
      <c r="BR17" s="22" t="str">
        <f t="shared" si="36"/>
        <v/>
      </c>
      <c r="BT17" s="13" t="str">
        <f t="shared" si="37"/>
        <v>Craig Hennecy</v>
      </c>
      <c r="BU17" s="13" t="str">
        <f t="shared" si="38"/>
        <v>TH</v>
      </c>
      <c r="BV17" s="13">
        <f t="shared" si="39"/>
        <v>2644</v>
      </c>
      <c r="BW17" s="66" t="str">
        <f t="shared" si="40"/>
        <v/>
      </c>
      <c r="BX17" s="22" t="str">
        <f t="shared" si="41"/>
        <v/>
      </c>
      <c r="BY17" s="22" t="str">
        <f t="shared" si="42"/>
        <v/>
      </c>
      <c r="BZ17" s="66" t="str">
        <f t="shared" si="43"/>
        <v/>
      </c>
      <c r="CA17" s="22" t="str">
        <f t="shared" si="44"/>
        <v/>
      </c>
      <c r="CB17" s="22" t="str">
        <f t="shared" si="45"/>
        <v/>
      </c>
      <c r="CC17" s="66" t="str">
        <f t="shared" si="46"/>
        <v/>
      </c>
      <c r="CD17" s="22" t="str">
        <f t="shared" si="47"/>
        <v/>
      </c>
      <c r="CE17" s="22" t="str">
        <f t="shared" si="48"/>
        <v/>
      </c>
      <c r="CF17" s="66" t="str">
        <f t="shared" si="49"/>
        <v/>
      </c>
      <c r="CG17" s="22" t="str">
        <f t="shared" si="50"/>
        <v/>
      </c>
      <c r="CH17" s="22" t="str">
        <f t="shared" si="51"/>
        <v/>
      </c>
      <c r="CI17" s="66" t="str">
        <f t="shared" si="52"/>
        <v/>
      </c>
      <c r="CJ17" s="22" t="str">
        <f t="shared" si="53"/>
        <v/>
      </c>
      <c r="CK17" s="22" t="str">
        <f t="shared" si="54"/>
        <v/>
      </c>
    </row>
    <row r="18" spans="1:89" ht="15" customHeight="1" x14ac:dyDescent="0.2">
      <c r="A18" s="252">
        <f t="shared" si="0"/>
        <v>8</v>
      </c>
      <c r="B18" s="61" t="s">
        <v>833</v>
      </c>
      <c r="C18" s="342" t="s">
        <v>83</v>
      </c>
      <c r="D18" s="249">
        <v>3886</v>
      </c>
      <c r="E18" s="15">
        <f t="shared" si="1"/>
        <v>31</v>
      </c>
      <c r="F18" s="16">
        <f t="shared" si="2"/>
        <v>8</v>
      </c>
      <c r="G18" s="8"/>
      <c r="H18" s="238">
        <v>7</v>
      </c>
      <c r="I18" s="242">
        <f t="shared" si="3"/>
        <v>7</v>
      </c>
      <c r="J18" s="234">
        <f t="shared" si="4"/>
        <v>7</v>
      </c>
      <c r="K18" s="8"/>
      <c r="L18" s="238">
        <v>8</v>
      </c>
      <c r="M18" s="242">
        <f t="shared" si="5"/>
        <v>8</v>
      </c>
      <c r="N18" s="234">
        <f t="shared" si="6"/>
        <v>8</v>
      </c>
      <c r="O18" s="8"/>
      <c r="P18" s="238">
        <v>9</v>
      </c>
      <c r="Q18" s="242">
        <f t="shared" si="7"/>
        <v>9</v>
      </c>
      <c r="R18" s="234">
        <f t="shared" si="8"/>
        <v>9</v>
      </c>
      <c r="S18" s="8"/>
      <c r="T18" s="238">
        <v>7</v>
      </c>
      <c r="U18" s="242">
        <f t="shared" si="9"/>
        <v>7</v>
      </c>
      <c r="V18" s="234">
        <f t="shared" si="10"/>
        <v>7</v>
      </c>
      <c r="W18" s="8"/>
      <c r="X18" s="238"/>
      <c r="Y18" s="242"/>
      <c r="Z18" s="234"/>
      <c r="AR18" s="13" t="str">
        <f t="shared" si="11"/>
        <v>Dianne Hart</v>
      </c>
      <c r="AS18" s="13" t="str">
        <f t="shared" si="12"/>
        <v>TH</v>
      </c>
      <c r="AT18" s="13">
        <f t="shared" si="13"/>
        <v>3886</v>
      </c>
      <c r="AU18" s="22">
        <f t="shared" si="14"/>
        <v>3</v>
      </c>
      <c r="AV18" s="22">
        <f t="shared" si="15"/>
        <v>3</v>
      </c>
      <c r="AW18" s="22">
        <f t="shared" si="16"/>
        <v>2</v>
      </c>
      <c r="AX18" s="22">
        <f t="shared" si="17"/>
        <v>5</v>
      </c>
      <c r="AY18" s="22">
        <f t="shared" si="18"/>
        <v>0</v>
      </c>
      <c r="BA18" s="13" t="str">
        <f t="shared" si="19"/>
        <v>Dianne Hart</v>
      </c>
      <c r="BB18" s="13" t="str">
        <f t="shared" si="20"/>
        <v>TH</v>
      </c>
      <c r="BC18" s="13">
        <f t="shared" si="21"/>
        <v>3886</v>
      </c>
      <c r="BD18" s="66">
        <f t="shared" si="22"/>
        <v>7</v>
      </c>
      <c r="BE18" s="22">
        <f t="shared" si="23"/>
        <v>7</v>
      </c>
      <c r="BF18" s="22">
        <f t="shared" si="24"/>
        <v>3</v>
      </c>
      <c r="BG18" s="66">
        <f t="shared" si="25"/>
        <v>8</v>
      </c>
      <c r="BH18" s="22">
        <f t="shared" si="26"/>
        <v>8</v>
      </c>
      <c r="BI18" s="22">
        <f t="shared" si="27"/>
        <v>3</v>
      </c>
      <c r="BJ18" s="66">
        <f t="shared" si="28"/>
        <v>9</v>
      </c>
      <c r="BK18" s="22">
        <f t="shared" si="29"/>
        <v>9</v>
      </c>
      <c r="BL18" s="22">
        <f t="shared" si="30"/>
        <v>2</v>
      </c>
      <c r="BM18" s="66">
        <f t="shared" si="31"/>
        <v>7</v>
      </c>
      <c r="BN18" s="22">
        <f t="shared" si="32"/>
        <v>7</v>
      </c>
      <c r="BO18" s="22">
        <f t="shared" si="33"/>
        <v>5</v>
      </c>
      <c r="BP18" s="66">
        <f t="shared" si="34"/>
        <v>0</v>
      </c>
      <c r="BQ18" s="22" t="str">
        <f t="shared" si="35"/>
        <v/>
      </c>
      <c r="BR18" s="22" t="str">
        <f t="shared" si="36"/>
        <v/>
      </c>
      <c r="BT18" s="13" t="str">
        <f t="shared" si="37"/>
        <v>Dianne Hart</v>
      </c>
      <c r="BU18" s="13" t="str">
        <f t="shared" si="38"/>
        <v>TH</v>
      </c>
      <c r="BV18" s="13">
        <f t="shared" si="39"/>
        <v>3886</v>
      </c>
      <c r="BW18" s="66" t="str">
        <f t="shared" si="40"/>
        <v/>
      </c>
      <c r="BX18" s="22" t="str">
        <f t="shared" si="41"/>
        <v/>
      </c>
      <c r="BY18" s="22" t="str">
        <f t="shared" si="42"/>
        <v/>
      </c>
      <c r="BZ18" s="66" t="str">
        <f t="shared" si="43"/>
        <v/>
      </c>
      <c r="CA18" s="22" t="str">
        <f t="shared" si="44"/>
        <v/>
      </c>
      <c r="CB18" s="22" t="str">
        <f t="shared" si="45"/>
        <v/>
      </c>
      <c r="CC18" s="66" t="str">
        <f t="shared" si="46"/>
        <v/>
      </c>
      <c r="CD18" s="22" t="str">
        <f t="shared" si="47"/>
        <v/>
      </c>
      <c r="CE18" s="22" t="str">
        <f t="shared" si="48"/>
        <v/>
      </c>
      <c r="CF18" s="66" t="str">
        <f t="shared" si="49"/>
        <v/>
      </c>
      <c r="CG18" s="22" t="str">
        <f t="shared" si="50"/>
        <v/>
      </c>
      <c r="CH18" s="22" t="str">
        <f t="shared" si="51"/>
        <v/>
      </c>
      <c r="CI18" s="66" t="str">
        <f t="shared" si="52"/>
        <v/>
      </c>
      <c r="CJ18" s="22" t="str">
        <f t="shared" si="53"/>
        <v/>
      </c>
      <c r="CK18" s="22" t="str">
        <f t="shared" si="54"/>
        <v/>
      </c>
    </row>
    <row r="19" spans="1:89" ht="15" customHeight="1" x14ac:dyDescent="0.2">
      <c r="A19" s="252">
        <f t="shared" si="0"/>
        <v>9</v>
      </c>
      <c r="B19" s="61" t="s">
        <v>153</v>
      </c>
      <c r="C19" s="342" t="s">
        <v>83</v>
      </c>
      <c r="D19" s="249">
        <v>3820</v>
      </c>
      <c r="E19" s="15">
        <f t="shared" si="1"/>
        <v>34</v>
      </c>
      <c r="F19" s="16">
        <f t="shared" si="2"/>
        <v>9</v>
      </c>
      <c r="G19" s="8"/>
      <c r="H19" s="238">
        <v>8</v>
      </c>
      <c r="I19" s="242">
        <f t="shared" si="3"/>
        <v>8</v>
      </c>
      <c r="J19" s="234">
        <f t="shared" si="4"/>
        <v>8</v>
      </c>
      <c r="K19" s="8"/>
      <c r="L19" s="238">
        <v>10</v>
      </c>
      <c r="M19" s="242">
        <f t="shared" si="5"/>
        <v>10</v>
      </c>
      <c r="N19" s="234">
        <f t="shared" si="6"/>
        <v>10</v>
      </c>
      <c r="O19" s="8"/>
      <c r="P19" s="238">
        <v>8</v>
      </c>
      <c r="Q19" s="242">
        <f t="shared" si="7"/>
        <v>8</v>
      </c>
      <c r="R19" s="234">
        <f t="shared" si="8"/>
        <v>8</v>
      </c>
      <c r="S19" s="8"/>
      <c r="T19" s="238">
        <v>8</v>
      </c>
      <c r="U19" s="242">
        <f t="shared" si="9"/>
        <v>8</v>
      </c>
      <c r="V19" s="234">
        <f t="shared" si="10"/>
        <v>8</v>
      </c>
      <c r="W19" s="8"/>
      <c r="X19" s="238"/>
      <c r="Y19" s="242"/>
      <c r="Z19" s="234"/>
      <c r="AR19" s="13" t="str">
        <f t="shared" si="11"/>
        <v>Richard May</v>
      </c>
      <c r="AS19" s="13" t="str">
        <f t="shared" si="12"/>
        <v>TH</v>
      </c>
      <c r="AT19" s="13">
        <f t="shared" si="13"/>
        <v>3820</v>
      </c>
      <c r="AU19" s="22">
        <f t="shared" si="14"/>
        <v>2</v>
      </c>
      <c r="AV19" s="22">
        <f t="shared" si="15"/>
        <v>1</v>
      </c>
      <c r="AW19" s="22">
        <f t="shared" si="16"/>
        <v>3</v>
      </c>
      <c r="AX19" s="22">
        <f t="shared" si="17"/>
        <v>4</v>
      </c>
      <c r="AY19" s="22">
        <f t="shared" si="18"/>
        <v>0</v>
      </c>
      <c r="BA19" s="13" t="str">
        <f t="shared" si="19"/>
        <v>Richard May</v>
      </c>
      <c r="BB19" s="13" t="str">
        <f t="shared" si="20"/>
        <v>TH</v>
      </c>
      <c r="BC19" s="13">
        <f t="shared" si="21"/>
        <v>3820</v>
      </c>
      <c r="BD19" s="66">
        <f t="shared" si="22"/>
        <v>8</v>
      </c>
      <c r="BE19" s="22">
        <f t="shared" si="23"/>
        <v>8</v>
      </c>
      <c r="BF19" s="22">
        <f t="shared" si="24"/>
        <v>2</v>
      </c>
      <c r="BG19" s="66">
        <f t="shared" si="25"/>
        <v>10</v>
      </c>
      <c r="BH19" s="22">
        <f t="shared" si="26"/>
        <v>10</v>
      </c>
      <c r="BI19" s="22">
        <f t="shared" si="27"/>
        <v>1</v>
      </c>
      <c r="BJ19" s="66">
        <f t="shared" si="28"/>
        <v>8</v>
      </c>
      <c r="BK19" s="22">
        <f t="shared" si="29"/>
        <v>8</v>
      </c>
      <c r="BL19" s="22">
        <f t="shared" si="30"/>
        <v>3</v>
      </c>
      <c r="BM19" s="66">
        <f t="shared" si="31"/>
        <v>8</v>
      </c>
      <c r="BN19" s="22">
        <f t="shared" si="32"/>
        <v>8</v>
      </c>
      <c r="BO19" s="22">
        <f t="shared" si="33"/>
        <v>4</v>
      </c>
      <c r="BP19" s="66">
        <f t="shared" si="34"/>
        <v>0</v>
      </c>
      <c r="BQ19" s="22" t="str">
        <f t="shared" si="35"/>
        <v/>
      </c>
      <c r="BR19" s="22" t="str">
        <f t="shared" si="36"/>
        <v/>
      </c>
      <c r="BT19" s="13" t="str">
        <f t="shared" si="37"/>
        <v>Richard May</v>
      </c>
      <c r="BU19" s="13" t="str">
        <f t="shared" si="38"/>
        <v>TH</v>
      </c>
      <c r="BV19" s="13">
        <f t="shared" si="39"/>
        <v>3820</v>
      </c>
      <c r="BW19" s="66" t="str">
        <f t="shared" si="40"/>
        <v/>
      </c>
      <c r="BX19" s="22" t="str">
        <f t="shared" si="41"/>
        <v/>
      </c>
      <c r="BY19" s="22" t="str">
        <f t="shared" si="42"/>
        <v/>
      </c>
      <c r="BZ19" s="66" t="str">
        <f t="shared" si="43"/>
        <v/>
      </c>
      <c r="CA19" s="22" t="str">
        <f t="shared" si="44"/>
        <v/>
      </c>
      <c r="CB19" s="22" t="str">
        <f t="shared" si="45"/>
        <v/>
      </c>
      <c r="CC19" s="66" t="str">
        <f t="shared" si="46"/>
        <v/>
      </c>
      <c r="CD19" s="22" t="str">
        <f t="shared" si="47"/>
        <v/>
      </c>
      <c r="CE19" s="22" t="str">
        <f t="shared" si="48"/>
        <v/>
      </c>
      <c r="CF19" s="66" t="str">
        <f t="shared" si="49"/>
        <v/>
      </c>
      <c r="CG19" s="22" t="str">
        <f t="shared" si="50"/>
        <v/>
      </c>
      <c r="CH19" s="22" t="str">
        <f t="shared" si="51"/>
        <v/>
      </c>
      <c r="CI19" s="66" t="str">
        <f t="shared" si="52"/>
        <v/>
      </c>
      <c r="CJ19" s="22" t="str">
        <f t="shared" si="53"/>
        <v/>
      </c>
      <c r="CK19" s="22" t="str">
        <f t="shared" si="54"/>
        <v/>
      </c>
    </row>
    <row r="20" spans="1:89" ht="15" customHeight="1" x14ac:dyDescent="0.2">
      <c r="A20" s="252">
        <f t="shared" si="0"/>
        <v>10</v>
      </c>
      <c r="B20" s="61" t="s">
        <v>176</v>
      </c>
      <c r="C20" s="335" t="s">
        <v>83</v>
      </c>
      <c r="D20" s="249">
        <v>3034</v>
      </c>
      <c r="E20" s="15">
        <f t="shared" si="1"/>
        <v>41</v>
      </c>
      <c r="F20" s="16">
        <f t="shared" si="2"/>
        <v>10</v>
      </c>
      <c r="G20" s="8"/>
      <c r="H20" s="238" t="s">
        <v>815</v>
      </c>
      <c r="I20" s="242" t="str">
        <f t="shared" si="3"/>
        <v/>
      </c>
      <c r="J20" s="234">
        <f t="shared" si="4"/>
        <v>12</v>
      </c>
      <c r="K20" s="8"/>
      <c r="L20" s="238">
        <v>9</v>
      </c>
      <c r="M20" s="242">
        <f t="shared" si="5"/>
        <v>9</v>
      </c>
      <c r="N20" s="234">
        <f t="shared" si="6"/>
        <v>9</v>
      </c>
      <c r="O20" s="8"/>
      <c r="P20" s="238">
        <v>10</v>
      </c>
      <c r="Q20" s="242">
        <f t="shared" si="7"/>
        <v>10</v>
      </c>
      <c r="R20" s="234">
        <f t="shared" si="8"/>
        <v>10</v>
      </c>
      <c r="S20" s="8"/>
      <c r="T20" s="238">
        <v>10</v>
      </c>
      <c r="U20" s="242">
        <f t="shared" si="9"/>
        <v>10</v>
      </c>
      <c r="V20" s="234">
        <f t="shared" si="10"/>
        <v>10</v>
      </c>
      <c r="W20" s="8"/>
      <c r="X20" s="238"/>
      <c r="Y20" s="242"/>
      <c r="Z20" s="234"/>
      <c r="AR20" s="13" t="str">
        <f t="shared" si="11"/>
        <v>Mike Schuster</v>
      </c>
      <c r="AS20" s="13" t="str">
        <f t="shared" si="12"/>
        <v>TH</v>
      </c>
      <c r="AT20" s="13">
        <f t="shared" si="13"/>
        <v>3034</v>
      </c>
      <c r="AU20" s="22">
        <f t="shared" si="14"/>
        <v>0</v>
      </c>
      <c r="AV20" s="22">
        <f t="shared" si="15"/>
        <v>2</v>
      </c>
      <c r="AW20" s="22">
        <f t="shared" si="16"/>
        <v>1</v>
      </c>
      <c r="AX20" s="22">
        <f t="shared" si="17"/>
        <v>2</v>
      </c>
      <c r="AY20" s="22">
        <f t="shared" si="18"/>
        <v>0</v>
      </c>
      <c r="BA20" s="13" t="str">
        <f t="shared" si="19"/>
        <v>Mike Schuster</v>
      </c>
      <c r="BB20" s="13" t="str">
        <f t="shared" si="20"/>
        <v>TH</v>
      </c>
      <c r="BC20" s="13">
        <f t="shared" si="21"/>
        <v>3034</v>
      </c>
      <c r="BD20" s="66" t="str">
        <f t="shared" si="22"/>
        <v>DNS</v>
      </c>
      <c r="BE20" s="22">
        <f t="shared" si="23"/>
        <v>12</v>
      </c>
      <c r="BF20" s="22">
        <f t="shared" si="24"/>
        <v>0</v>
      </c>
      <c r="BG20" s="66">
        <f t="shared" si="25"/>
        <v>9</v>
      </c>
      <c r="BH20" s="22">
        <f t="shared" si="26"/>
        <v>9</v>
      </c>
      <c r="BI20" s="22">
        <f t="shared" si="27"/>
        <v>2</v>
      </c>
      <c r="BJ20" s="66">
        <f t="shared" si="28"/>
        <v>10</v>
      </c>
      <c r="BK20" s="22">
        <f t="shared" si="29"/>
        <v>10</v>
      </c>
      <c r="BL20" s="22">
        <f t="shared" si="30"/>
        <v>1</v>
      </c>
      <c r="BM20" s="66">
        <f t="shared" si="31"/>
        <v>10</v>
      </c>
      <c r="BN20" s="22">
        <f t="shared" si="32"/>
        <v>10</v>
      </c>
      <c r="BO20" s="22">
        <f t="shared" si="33"/>
        <v>2</v>
      </c>
      <c r="BP20" s="66">
        <f t="shared" si="34"/>
        <v>0</v>
      </c>
      <c r="BQ20" s="22" t="str">
        <f t="shared" si="35"/>
        <v/>
      </c>
      <c r="BR20" s="22" t="str">
        <f t="shared" si="36"/>
        <v/>
      </c>
      <c r="BT20" s="13" t="str">
        <f t="shared" si="37"/>
        <v>Mike Schuster</v>
      </c>
      <c r="BU20" s="13" t="str">
        <f t="shared" si="38"/>
        <v>TH</v>
      </c>
      <c r="BV20" s="13">
        <f t="shared" si="39"/>
        <v>3034</v>
      </c>
      <c r="BW20" s="66" t="str">
        <f t="shared" si="40"/>
        <v/>
      </c>
      <c r="BX20" s="22" t="str">
        <f t="shared" si="41"/>
        <v/>
      </c>
      <c r="BY20" s="22" t="str">
        <f t="shared" si="42"/>
        <v/>
      </c>
      <c r="BZ20" s="66" t="str">
        <f t="shared" si="43"/>
        <v/>
      </c>
      <c r="CA20" s="22" t="str">
        <f t="shared" si="44"/>
        <v/>
      </c>
      <c r="CB20" s="22" t="str">
        <f t="shared" si="45"/>
        <v/>
      </c>
      <c r="CC20" s="66" t="str">
        <f t="shared" si="46"/>
        <v/>
      </c>
      <c r="CD20" s="22" t="str">
        <f t="shared" si="47"/>
        <v/>
      </c>
      <c r="CE20" s="22" t="str">
        <f t="shared" si="48"/>
        <v/>
      </c>
      <c r="CF20" s="66" t="str">
        <f t="shared" si="49"/>
        <v/>
      </c>
      <c r="CG20" s="22" t="str">
        <f t="shared" si="50"/>
        <v/>
      </c>
      <c r="CH20" s="22" t="str">
        <f t="shared" si="51"/>
        <v/>
      </c>
      <c r="CI20" s="66" t="str">
        <f t="shared" si="52"/>
        <v/>
      </c>
      <c r="CJ20" s="22" t="str">
        <f t="shared" si="53"/>
        <v/>
      </c>
      <c r="CK20" s="22" t="str">
        <f t="shared" si="54"/>
        <v/>
      </c>
    </row>
    <row r="21" spans="1:89" ht="15" customHeight="1" x14ac:dyDescent="0.2">
      <c r="A21" s="252">
        <f t="shared" si="0"/>
        <v>11</v>
      </c>
      <c r="B21" s="61" t="s">
        <v>791</v>
      </c>
      <c r="C21" s="335" t="s">
        <v>83</v>
      </c>
      <c r="D21" s="249">
        <v>3204</v>
      </c>
      <c r="E21" s="15">
        <f t="shared" si="1"/>
        <v>48</v>
      </c>
      <c r="F21" s="16">
        <f t="shared" si="2"/>
        <v>11</v>
      </c>
      <c r="G21" s="8"/>
      <c r="H21" s="238" t="s">
        <v>815</v>
      </c>
      <c r="I21" s="242" t="str">
        <f t="shared" si="3"/>
        <v/>
      </c>
      <c r="J21" s="234">
        <f t="shared" si="4"/>
        <v>12</v>
      </c>
      <c r="K21" s="8"/>
      <c r="L21" s="238" t="s">
        <v>815</v>
      </c>
      <c r="M21" s="242" t="str">
        <f t="shared" si="5"/>
        <v/>
      </c>
      <c r="N21" s="234">
        <f t="shared" si="6"/>
        <v>12</v>
      </c>
      <c r="O21" s="8"/>
      <c r="P21" s="238" t="s">
        <v>815</v>
      </c>
      <c r="Q21" s="242" t="str">
        <f t="shared" si="7"/>
        <v/>
      </c>
      <c r="R21" s="234">
        <f t="shared" si="8"/>
        <v>12</v>
      </c>
      <c r="S21" s="8"/>
      <c r="T21" s="238" t="s">
        <v>816</v>
      </c>
      <c r="U21" s="242" t="str">
        <f t="shared" si="9"/>
        <v/>
      </c>
      <c r="V21" s="234">
        <f t="shared" si="10"/>
        <v>12</v>
      </c>
      <c r="W21" s="8"/>
      <c r="X21" s="238"/>
      <c r="Y21" s="242"/>
      <c r="Z21" s="234"/>
      <c r="AR21" s="13" t="str">
        <f t="shared" si="11"/>
        <v>Skip Caldwell</v>
      </c>
      <c r="AS21" s="13" t="str">
        <f t="shared" si="12"/>
        <v>TH</v>
      </c>
      <c r="AT21" s="13">
        <f t="shared" si="13"/>
        <v>3204</v>
      </c>
      <c r="AU21" s="22">
        <f t="shared" si="14"/>
        <v>0</v>
      </c>
      <c r="AV21" s="22">
        <f t="shared" si="15"/>
        <v>0</v>
      </c>
      <c r="AW21" s="22">
        <f t="shared" si="16"/>
        <v>0</v>
      </c>
      <c r="AX21" s="22">
        <f t="shared" si="17"/>
        <v>1</v>
      </c>
      <c r="AY21" s="22">
        <f t="shared" si="18"/>
        <v>0</v>
      </c>
      <c r="BA21" s="13" t="str">
        <f t="shared" si="19"/>
        <v>Skip Caldwell</v>
      </c>
      <c r="BB21" s="13" t="str">
        <f t="shared" si="20"/>
        <v>TH</v>
      </c>
      <c r="BC21" s="13">
        <f t="shared" si="21"/>
        <v>3204</v>
      </c>
      <c r="BD21" s="66" t="str">
        <f t="shared" si="22"/>
        <v>DNS</v>
      </c>
      <c r="BE21" s="22">
        <f t="shared" si="23"/>
        <v>12</v>
      </c>
      <c r="BF21" s="22">
        <f t="shared" si="24"/>
        <v>0</v>
      </c>
      <c r="BG21" s="66" t="str">
        <f t="shared" si="25"/>
        <v>DNS</v>
      </c>
      <c r="BH21" s="22">
        <f t="shared" si="26"/>
        <v>12</v>
      </c>
      <c r="BI21" s="22">
        <f t="shared" si="27"/>
        <v>0</v>
      </c>
      <c r="BJ21" s="66" t="str">
        <f t="shared" si="28"/>
        <v>DNS</v>
      </c>
      <c r="BK21" s="22">
        <f t="shared" si="29"/>
        <v>12</v>
      </c>
      <c r="BL21" s="22">
        <f t="shared" si="30"/>
        <v>0</v>
      </c>
      <c r="BM21" s="66" t="str">
        <f t="shared" si="31"/>
        <v>DNF</v>
      </c>
      <c r="BN21" s="22">
        <f t="shared" si="32"/>
        <v>12</v>
      </c>
      <c r="BO21" s="22">
        <f t="shared" si="33"/>
        <v>1</v>
      </c>
      <c r="BP21" s="66">
        <f t="shared" si="34"/>
        <v>0</v>
      </c>
      <c r="BQ21" s="22" t="str">
        <f t="shared" si="35"/>
        <v/>
      </c>
      <c r="BR21" s="22" t="str">
        <f t="shared" si="36"/>
        <v/>
      </c>
      <c r="BT21" s="13" t="str">
        <f t="shared" si="37"/>
        <v>Skip Caldwell</v>
      </c>
      <c r="BU21" s="13" t="str">
        <f t="shared" si="38"/>
        <v>TH</v>
      </c>
      <c r="BV21" s="13">
        <f t="shared" si="39"/>
        <v>3204</v>
      </c>
      <c r="BW21" s="66" t="str">
        <f t="shared" si="40"/>
        <v/>
      </c>
      <c r="BX21" s="22" t="str">
        <f t="shared" si="41"/>
        <v/>
      </c>
      <c r="BY21" s="22" t="str">
        <f t="shared" si="42"/>
        <v/>
      </c>
      <c r="BZ21" s="66" t="str">
        <f t="shared" si="43"/>
        <v/>
      </c>
      <c r="CA21" s="22" t="str">
        <f t="shared" si="44"/>
        <v/>
      </c>
      <c r="CB21" s="22" t="str">
        <f t="shared" si="45"/>
        <v/>
      </c>
      <c r="CC21" s="66" t="str">
        <f t="shared" si="46"/>
        <v/>
      </c>
      <c r="CD21" s="22" t="str">
        <f t="shared" si="47"/>
        <v/>
      </c>
      <c r="CE21" s="22" t="str">
        <f t="shared" si="48"/>
        <v/>
      </c>
      <c r="CF21" s="66" t="str">
        <f t="shared" si="49"/>
        <v/>
      </c>
      <c r="CG21" s="22" t="str">
        <f t="shared" si="50"/>
        <v/>
      </c>
      <c r="CH21" s="22" t="str">
        <f t="shared" si="51"/>
        <v/>
      </c>
      <c r="CI21" s="66" t="str">
        <f t="shared" si="52"/>
        <v/>
      </c>
      <c r="CJ21" s="22" t="str">
        <f t="shared" si="53"/>
        <v/>
      </c>
      <c r="CK21" s="22" t="str">
        <f t="shared" si="54"/>
        <v/>
      </c>
    </row>
    <row r="22" spans="1:89" ht="15" customHeight="1" x14ac:dyDescent="0.2">
      <c r="A22" s="252" t="str">
        <f t="shared" ref="A22:A28" si="55">F22</f>
        <v/>
      </c>
      <c r="B22" s="61"/>
      <c r="C22" s="335"/>
      <c r="D22" s="249"/>
      <c r="E22" s="15" t="str">
        <f t="shared" ref="E22:E30" si="56">IF(B22="","",J22+N22+R22+V22+Z22)</f>
        <v/>
      </c>
      <c r="F22" s="16" t="str">
        <f t="shared" si="2"/>
        <v/>
      </c>
      <c r="G22" s="8"/>
      <c r="H22" s="238"/>
      <c r="I22" s="242" t="str">
        <f t="shared" ref="I22:I30" si="57">IF(OR(H22="DNS",H22="DNF",H22="DSQ",H22="DNC",H22="OCS"),"",IF(H$9="","",IF($B22="","",H22)))</f>
        <v/>
      </c>
      <c r="J22" s="234" t="str">
        <f t="shared" si="4"/>
        <v/>
      </c>
      <c r="K22" s="8"/>
      <c r="L22" s="238"/>
      <c r="M22" s="242" t="str">
        <f t="shared" ref="M22:M30" si="58">IF(OR(L22="DNS",L22="DNF",L22="DSQ",L22="DNC",L22="OCS"),"",IF(L$9="","",IF($B22="","",L22)))</f>
        <v/>
      </c>
      <c r="N22" s="234" t="str">
        <f t="shared" si="6"/>
        <v/>
      </c>
      <c r="O22" s="8"/>
      <c r="P22" s="238"/>
      <c r="Q22" s="242" t="str">
        <f t="shared" ref="Q22:Q30" si="59">IF(OR(P22="DNS",P22="DNF",P22="DSQ",P22="DNC",P22="OCS"),"",IF(P$9="","",IF($B22="","",P22)))</f>
        <v/>
      </c>
      <c r="R22" s="234" t="str">
        <f t="shared" si="8"/>
        <v/>
      </c>
      <c r="S22" s="8"/>
      <c r="T22" s="238"/>
      <c r="U22" s="242" t="str">
        <f t="shared" ref="U22:U30" si="60">IF(OR(T22="DNS",T22="DNF",T22="DSQ",T22="DNC",T22="OCS"),"",IF(T$9="","",IF($B22="","",T22)))</f>
        <v/>
      </c>
      <c r="V22" s="234" t="str">
        <f t="shared" si="10"/>
        <v/>
      </c>
      <c r="W22" s="8"/>
      <c r="X22" s="238"/>
      <c r="Y22" s="242"/>
      <c r="Z22" s="234"/>
      <c r="AR22" s="13" t="str">
        <f t="shared" ref="AR22:AT25" si="61">IF($B22="","",B22)</f>
        <v/>
      </c>
      <c r="AS22" s="13" t="str">
        <f t="shared" si="61"/>
        <v/>
      </c>
      <c r="AT22" s="13" t="str">
        <f t="shared" si="61"/>
        <v/>
      </c>
      <c r="AU22" s="22" t="str">
        <f t="shared" si="14"/>
        <v/>
      </c>
      <c r="AV22" s="22" t="str">
        <f t="shared" si="15"/>
        <v/>
      </c>
      <c r="AW22" s="22" t="str">
        <f t="shared" si="16"/>
        <v/>
      </c>
      <c r="AX22" s="22" t="str">
        <f t="shared" si="17"/>
        <v/>
      </c>
      <c r="AY22" s="22" t="str">
        <f t="shared" si="18"/>
        <v/>
      </c>
      <c r="BA22" s="13" t="str">
        <f t="shared" ref="BA22:BC25" si="62">IF($B22="","",B22)</f>
        <v/>
      </c>
      <c r="BB22" s="13" t="str">
        <f t="shared" si="62"/>
        <v/>
      </c>
      <c r="BC22" s="13" t="str">
        <f t="shared" si="62"/>
        <v/>
      </c>
      <c r="BD22" s="66" t="str">
        <f t="shared" ref="BD22:BD30" si="63">IF($C22="TH",H22,"")</f>
        <v/>
      </c>
      <c r="BE22" s="22" t="str">
        <f t="shared" si="23"/>
        <v/>
      </c>
      <c r="BF22" s="22" t="str">
        <f t="shared" si="24"/>
        <v/>
      </c>
      <c r="BG22" s="66" t="str">
        <f t="shared" ref="BG22:BG30" si="64">IF($C22="TH",L22,"")</f>
        <v/>
      </c>
      <c r="BH22" s="22" t="str">
        <f t="shared" si="26"/>
        <v/>
      </c>
      <c r="BI22" s="22" t="str">
        <f t="shared" si="27"/>
        <v/>
      </c>
      <c r="BJ22" s="66" t="str">
        <f t="shared" ref="BJ22:BJ30" si="65">IF($C22="TH",P22,"")</f>
        <v/>
      </c>
      <c r="BK22" s="22" t="str">
        <f t="shared" si="29"/>
        <v/>
      </c>
      <c r="BL22" s="22" t="str">
        <f t="shared" si="30"/>
        <v/>
      </c>
      <c r="BM22" s="66" t="str">
        <f t="shared" ref="BM22:BM30" si="66">IF($C22="TH",T22,"")</f>
        <v/>
      </c>
      <c r="BN22" s="22" t="str">
        <f t="shared" si="32"/>
        <v/>
      </c>
      <c r="BO22" s="22" t="str">
        <f t="shared" si="33"/>
        <v/>
      </c>
      <c r="BP22" s="66" t="str">
        <f t="shared" ref="BP22:BP30" si="67">IF($C22="TH",X22,"")</f>
        <v/>
      </c>
      <c r="BQ22" s="22" t="str">
        <f t="shared" si="35"/>
        <v/>
      </c>
      <c r="BR22" s="22" t="str">
        <f t="shared" si="36"/>
        <v/>
      </c>
      <c r="BT22" s="13" t="str">
        <f t="shared" ref="BT22:BV25" si="68">IF($B22="","",B22)</f>
        <v/>
      </c>
      <c r="BU22" s="13" t="str">
        <f t="shared" si="68"/>
        <v/>
      </c>
      <c r="BV22" s="13" t="str">
        <f t="shared" si="68"/>
        <v/>
      </c>
      <c r="BW22" s="66" t="str">
        <f t="shared" ref="BW22:BW30" si="69">IF($C22="FSCT",H22,"")</f>
        <v/>
      </c>
      <c r="BX22" s="22" t="str">
        <f t="shared" si="41"/>
        <v/>
      </c>
      <c r="BY22" s="22" t="str">
        <f t="shared" si="42"/>
        <v/>
      </c>
      <c r="BZ22" s="66" t="str">
        <f t="shared" ref="BZ22:BZ30" si="70">IF($C22="FSCT",L22,"")</f>
        <v/>
      </c>
      <c r="CA22" s="22" t="str">
        <f t="shared" si="44"/>
        <v/>
      </c>
      <c r="CB22" s="22" t="str">
        <f t="shared" si="45"/>
        <v/>
      </c>
      <c r="CC22" s="66" t="str">
        <f t="shared" ref="CC22:CC30" si="71">IF($C22="FSCT",P22,"")</f>
        <v/>
      </c>
      <c r="CD22" s="22" t="str">
        <f t="shared" si="47"/>
        <v/>
      </c>
      <c r="CE22" s="22" t="str">
        <f t="shared" si="48"/>
        <v/>
      </c>
      <c r="CF22" s="66" t="str">
        <f t="shared" ref="CF22:CF30" si="72">IF($C22="FSCT",T22,"")</f>
        <v/>
      </c>
      <c r="CG22" s="22" t="str">
        <f t="shared" si="50"/>
        <v/>
      </c>
      <c r="CH22" s="22" t="str">
        <f t="shared" si="51"/>
        <v/>
      </c>
      <c r="CI22" s="66" t="str">
        <f t="shared" ref="CI22:CI30" si="73">IF($C22="FSCT",X22,"")</f>
        <v/>
      </c>
      <c r="CJ22" s="22" t="str">
        <f t="shared" si="53"/>
        <v/>
      </c>
      <c r="CK22" s="22" t="str">
        <f t="shared" si="54"/>
        <v/>
      </c>
    </row>
    <row r="23" spans="1:89" ht="15" customHeight="1" x14ac:dyDescent="0.2">
      <c r="A23" s="252" t="str">
        <f t="shared" si="55"/>
        <v/>
      </c>
      <c r="B23" s="61"/>
      <c r="C23" s="335"/>
      <c r="D23" s="249"/>
      <c r="E23" s="15" t="str">
        <f t="shared" si="56"/>
        <v/>
      </c>
      <c r="F23" s="16" t="str">
        <f t="shared" si="2"/>
        <v/>
      </c>
      <c r="G23" s="8"/>
      <c r="H23" s="238"/>
      <c r="I23" s="242" t="str">
        <f t="shared" si="57"/>
        <v/>
      </c>
      <c r="J23" s="234" t="str">
        <f t="shared" si="4"/>
        <v/>
      </c>
      <c r="K23" s="8"/>
      <c r="L23" s="238"/>
      <c r="M23" s="242" t="str">
        <f t="shared" si="58"/>
        <v/>
      </c>
      <c r="N23" s="234" t="str">
        <f t="shared" si="6"/>
        <v/>
      </c>
      <c r="O23" s="8"/>
      <c r="P23" s="238"/>
      <c r="Q23" s="242" t="str">
        <f t="shared" si="59"/>
        <v/>
      </c>
      <c r="R23" s="234" t="str">
        <f t="shared" si="8"/>
        <v/>
      </c>
      <c r="S23" s="8"/>
      <c r="T23" s="238"/>
      <c r="U23" s="242" t="str">
        <f t="shared" si="60"/>
        <v/>
      </c>
      <c r="V23" s="234" t="str">
        <f t="shared" si="10"/>
        <v/>
      </c>
      <c r="W23" s="8"/>
      <c r="X23" s="238"/>
      <c r="Y23" s="242" t="str">
        <f t="shared" ref="Y23:Y30" si="74">IF(OR(X23="DNS",X23="DNF",X23="DSQ",X23="DNC",X23="OCS"),"",IF(X$9="","",IF($B23="","",X23)))</f>
        <v/>
      </c>
      <c r="Z23" s="234" t="str">
        <f t="shared" ref="Z23:Z30" si="75">IF(OR(X23="DNS",X23="DNF",X23="DSQ",X23="DNC",X23="OCS"),(COUNTA($B$11:$B$30)+1),IF($B23="","",RANK(Y23,Y$11:Y$30,1)))</f>
        <v/>
      </c>
      <c r="AR23" s="13" t="str">
        <f t="shared" si="61"/>
        <v/>
      </c>
      <c r="AS23" s="13" t="str">
        <f t="shared" si="61"/>
        <v/>
      </c>
      <c r="AT23" s="13" t="str">
        <f t="shared" si="61"/>
        <v/>
      </c>
      <c r="AU23" s="22" t="str">
        <f t="shared" si="14"/>
        <v/>
      </c>
      <c r="AV23" s="22" t="str">
        <f t="shared" si="15"/>
        <v/>
      </c>
      <c r="AW23" s="22" t="str">
        <f t="shared" si="16"/>
        <v/>
      </c>
      <c r="AX23" s="22" t="str">
        <f t="shared" si="17"/>
        <v/>
      </c>
      <c r="AY23" s="22" t="str">
        <f t="shared" si="18"/>
        <v/>
      </c>
      <c r="BA23" s="13" t="str">
        <f t="shared" si="62"/>
        <v/>
      </c>
      <c r="BB23" s="13" t="str">
        <f t="shared" si="62"/>
        <v/>
      </c>
      <c r="BC23" s="13" t="str">
        <f t="shared" si="62"/>
        <v/>
      </c>
      <c r="BD23" s="66" t="str">
        <f t="shared" si="63"/>
        <v/>
      </c>
      <c r="BE23" s="22" t="str">
        <f t="shared" si="23"/>
        <v/>
      </c>
      <c r="BF23" s="22" t="str">
        <f t="shared" si="24"/>
        <v/>
      </c>
      <c r="BG23" s="66" t="str">
        <f t="shared" si="64"/>
        <v/>
      </c>
      <c r="BH23" s="22" t="str">
        <f t="shared" si="26"/>
        <v/>
      </c>
      <c r="BI23" s="22" t="str">
        <f t="shared" si="27"/>
        <v/>
      </c>
      <c r="BJ23" s="66" t="str">
        <f t="shared" si="65"/>
        <v/>
      </c>
      <c r="BK23" s="22" t="str">
        <f t="shared" si="29"/>
        <v/>
      </c>
      <c r="BL23" s="22" t="str">
        <f t="shared" si="30"/>
        <v/>
      </c>
      <c r="BM23" s="66" t="str">
        <f t="shared" si="66"/>
        <v/>
      </c>
      <c r="BN23" s="22" t="str">
        <f t="shared" si="32"/>
        <v/>
      </c>
      <c r="BO23" s="22" t="str">
        <f t="shared" si="33"/>
        <v/>
      </c>
      <c r="BP23" s="66" t="str">
        <f t="shared" si="67"/>
        <v/>
      </c>
      <c r="BQ23" s="22" t="str">
        <f t="shared" si="35"/>
        <v/>
      </c>
      <c r="BR23" s="22" t="str">
        <f t="shared" si="36"/>
        <v/>
      </c>
      <c r="BT23" s="13" t="str">
        <f t="shared" si="68"/>
        <v/>
      </c>
      <c r="BU23" s="13" t="str">
        <f t="shared" si="68"/>
        <v/>
      </c>
      <c r="BV23" s="13" t="str">
        <f t="shared" si="68"/>
        <v/>
      </c>
      <c r="BW23" s="66" t="str">
        <f t="shared" si="69"/>
        <v/>
      </c>
      <c r="BX23" s="22" t="str">
        <f t="shared" si="41"/>
        <v/>
      </c>
      <c r="BY23" s="22" t="str">
        <f t="shared" si="42"/>
        <v/>
      </c>
      <c r="BZ23" s="66" t="str">
        <f t="shared" si="70"/>
        <v/>
      </c>
      <c r="CA23" s="22" t="str">
        <f t="shared" si="44"/>
        <v/>
      </c>
      <c r="CB23" s="22" t="str">
        <f t="shared" si="45"/>
        <v/>
      </c>
      <c r="CC23" s="66" t="str">
        <f t="shared" si="71"/>
        <v/>
      </c>
      <c r="CD23" s="22" t="str">
        <f t="shared" si="47"/>
        <v/>
      </c>
      <c r="CE23" s="22" t="str">
        <f t="shared" si="48"/>
        <v/>
      </c>
      <c r="CF23" s="66" t="str">
        <f t="shared" si="72"/>
        <v/>
      </c>
      <c r="CG23" s="22" t="str">
        <f t="shared" si="50"/>
        <v/>
      </c>
      <c r="CH23" s="22" t="str">
        <f t="shared" si="51"/>
        <v/>
      </c>
      <c r="CI23" s="66" t="str">
        <f t="shared" si="73"/>
        <v/>
      </c>
      <c r="CJ23" s="22" t="str">
        <f t="shared" si="53"/>
        <v/>
      </c>
      <c r="CK23" s="22" t="str">
        <f t="shared" si="54"/>
        <v/>
      </c>
    </row>
    <row r="24" spans="1:89" ht="15" customHeight="1" x14ac:dyDescent="0.2">
      <c r="A24" s="60" t="str">
        <f t="shared" si="55"/>
        <v/>
      </c>
      <c r="B24" s="61"/>
      <c r="C24" s="335"/>
      <c r="D24" s="249"/>
      <c r="E24" s="15" t="str">
        <f t="shared" si="56"/>
        <v/>
      </c>
      <c r="F24" s="16" t="str">
        <f t="shared" si="2"/>
        <v/>
      </c>
      <c r="G24" s="8"/>
      <c r="H24" s="238"/>
      <c r="I24" s="242" t="str">
        <f t="shared" si="57"/>
        <v/>
      </c>
      <c r="J24" s="234" t="str">
        <f t="shared" si="4"/>
        <v/>
      </c>
      <c r="K24" s="8"/>
      <c r="L24" s="238"/>
      <c r="M24" s="242" t="str">
        <f t="shared" si="58"/>
        <v/>
      </c>
      <c r="N24" s="234" t="str">
        <f t="shared" si="6"/>
        <v/>
      </c>
      <c r="O24" s="8"/>
      <c r="P24" s="238"/>
      <c r="Q24" s="242" t="str">
        <f t="shared" si="59"/>
        <v/>
      </c>
      <c r="R24" s="234" t="str">
        <f t="shared" si="8"/>
        <v/>
      </c>
      <c r="S24" s="8"/>
      <c r="T24" s="238"/>
      <c r="U24" s="242" t="str">
        <f t="shared" si="60"/>
        <v/>
      </c>
      <c r="V24" s="234" t="str">
        <f t="shared" si="10"/>
        <v/>
      </c>
      <c r="W24" s="8"/>
      <c r="X24" s="238"/>
      <c r="Y24" s="242" t="str">
        <f t="shared" si="74"/>
        <v/>
      </c>
      <c r="Z24" s="234" t="str">
        <f t="shared" si="75"/>
        <v/>
      </c>
      <c r="AR24" s="13" t="str">
        <f t="shared" si="61"/>
        <v/>
      </c>
      <c r="AS24" s="13" t="str">
        <f t="shared" si="61"/>
        <v/>
      </c>
      <c r="AT24" s="13" t="str">
        <f t="shared" si="61"/>
        <v/>
      </c>
      <c r="AU24" s="22" t="str">
        <f t="shared" si="14"/>
        <v/>
      </c>
      <c r="AV24" s="22" t="str">
        <f t="shared" si="15"/>
        <v/>
      </c>
      <c r="AW24" s="22" t="str">
        <f t="shared" si="16"/>
        <v/>
      </c>
      <c r="AX24" s="22" t="str">
        <f t="shared" si="17"/>
        <v/>
      </c>
      <c r="AY24" s="22" t="str">
        <f t="shared" si="18"/>
        <v/>
      </c>
      <c r="BA24" s="13" t="str">
        <f t="shared" si="62"/>
        <v/>
      </c>
      <c r="BB24" s="13" t="str">
        <f t="shared" si="62"/>
        <v/>
      </c>
      <c r="BC24" s="13" t="str">
        <f t="shared" si="62"/>
        <v/>
      </c>
      <c r="BD24" s="66" t="str">
        <f t="shared" si="63"/>
        <v/>
      </c>
      <c r="BE24" s="22" t="str">
        <f t="shared" si="23"/>
        <v/>
      </c>
      <c r="BF24" s="22" t="str">
        <f t="shared" si="24"/>
        <v/>
      </c>
      <c r="BG24" s="66" t="str">
        <f t="shared" si="64"/>
        <v/>
      </c>
      <c r="BH24" s="22" t="str">
        <f t="shared" si="26"/>
        <v/>
      </c>
      <c r="BI24" s="22" t="str">
        <f t="shared" si="27"/>
        <v/>
      </c>
      <c r="BJ24" s="66" t="str">
        <f t="shared" si="65"/>
        <v/>
      </c>
      <c r="BK24" s="22" t="str">
        <f t="shared" si="29"/>
        <v/>
      </c>
      <c r="BL24" s="22" t="str">
        <f t="shared" si="30"/>
        <v/>
      </c>
      <c r="BM24" s="66" t="str">
        <f t="shared" si="66"/>
        <v/>
      </c>
      <c r="BN24" s="22" t="str">
        <f t="shared" si="32"/>
        <v/>
      </c>
      <c r="BO24" s="22" t="str">
        <f t="shared" si="33"/>
        <v/>
      </c>
      <c r="BP24" s="66" t="str">
        <f t="shared" si="67"/>
        <v/>
      </c>
      <c r="BQ24" s="22" t="str">
        <f t="shared" si="35"/>
        <v/>
      </c>
      <c r="BR24" s="22" t="str">
        <f t="shared" si="36"/>
        <v/>
      </c>
      <c r="BT24" s="13" t="str">
        <f t="shared" si="68"/>
        <v/>
      </c>
      <c r="BU24" s="13" t="str">
        <f t="shared" si="68"/>
        <v/>
      </c>
      <c r="BV24" s="13" t="str">
        <f t="shared" si="68"/>
        <v/>
      </c>
      <c r="BW24" s="66" t="str">
        <f t="shared" si="69"/>
        <v/>
      </c>
      <c r="BX24" s="22" t="str">
        <f t="shared" si="41"/>
        <v/>
      </c>
      <c r="BY24" s="22" t="str">
        <f t="shared" si="42"/>
        <v/>
      </c>
      <c r="BZ24" s="66" t="str">
        <f t="shared" si="70"/>
        <v/>
      </c>
      <c r="CA24" s="22" t="str">
        <f t="shared" si="44"/>
        <v/>
      </c>
      <c r="CB24" s="22" t="str">
        <f t="shared" si="45"/>
        <v/>
      </c>
      <c r="CC24" s="66" t="str">
        <f t="shared" si="71"/>
        <v/>
      </c>
      <c r="CD24" s="22" t="str">
        <f t="shared" si="47"/>
        <v/>
      </c>
      <c r="CE24" s="22" t="str">
        <f t="shared" si="48"/>
        <v/>
      </c>
      <c r="CF24" s="66" t="str">
        <f t="shared" si="72"/>
        <v/>
      </c>
      <c r="CG24" s="22" t="str">
        <f t="shared" si="50"/>
        <v/>
      </c>
      <c r="CH24" s="22" t="str">
        <f t="shared" si="51"/>
        <v/>
      </c>
      <c r="CI24" s="66" t="str">
        <f t="shared" si="73"/>
        <v/>
      </c>
      <c r="CJ24" s="22" t="str">
        <f t="shared" si="53"/>
        <v/>
      </c>
      <c r="CK24" s="22" t="str">
        <f t="shared" si="54"/>
        <v/>
      </c>
    </row>
    <row r="25" spans="1:89" ht="15" customHeight="1" x14ac:dyDescent="0.2">
      <c r="A25" s="60" t="str">
        <f t="shared" si="55"/>
        <v/>
      </c>
      <c r="B25" s="61"/>
      <c r="C25" s="335"/>
      <c r="D25" s="249"/>
      <c r="E25" s="15" t="str">
        <f t="shared" si="56"/>
        <v/>
      </c>
      <c r="F25" s="16" t="str">
        <f t="shared" si="2"/>
        <v/>
      </c>
      <c r="G25" s="8"/>
      <c r="H25" s="238"/>
      <c r="I25" s="242" t="str">
        <f t="shared" si="57"/>
        <v/>
      </c>
      <c r="J25" s="234" t="str">
        <f t="shared" si="4"/>
        <v/>
      </c>
      <c r="K25" s="8"/>
      <c r="L25" s="238"/>
      <c r="M25" s="242" t="str">
        <f t="shared" si="58"/>
        <v/>
      </c>
      <c r="N25" s="234" t="str">
        <f t="shared" si="6"/>
        <v/>
      </c>
      <c r="O25" s="8"/>
      <c r="P25" s="238"/>
      <c r="Q25" s="242" t="str">
        <f t="shared" si="59"/>
        <v/>
      </c>
      <c r="R25" s="234" t="str">
        <f t="shared" si="8"/>
        <v/>
      </c>
      <c r="S25" s="8"/>
      <c r="T25" s="238"/>
      <c r="U25" s="242" t="str">
        <f t="shared" si="60"/>
        <v/>
      </c>
      <c r="V25" s="234" t="str">
        <f t="shared" si="10"/>
        <v/>
      </c>
      <c r="W25" s="8"/>
      <c r="X25" s="238"/>
      <c r="Y25" s="242" t="str">
        <f t="shared" si="74"/>
        <v/>
      </c>
      <c r="Z25" s="234" t="str">
        <f t="shared" si="75"/>
        <v/>
      </c>
      <c r="AR25" s="13" t="str">
        <f t="shared" si="61"/>
        <v/>
      </c>
      <c r="AS25" s="13" t="str">
        <f t="shared" si="61"/>
        <v/>
      </c>
      <c r="AT25" s="13" t="str">
        <f t="shared" si="61"/>
        <v/>
      </c>
      <c r="AU25" s="22" t="str">
        <f t="shared" si="14"/>
        <v/>
      </c>
      <c r="AV25" s="22" t="str">
        <f t="shared" si="15"/>
        <v/>
      </c>
      <c r="AW25" s="22" t="str">
        <f t="shared" si="16"/>
        <v/>
      </c>
      <c r="AX25" s="22" t="str">
        <f t="shared" si="17"/>
        <v/>
      </c>
      <c r="AY25" s="22" t="str">
        <f t="shared" si="18"/>
        <v/>
      </c>
      <c r="BA25" s="13" t="str">
        <f t="shared" si="62"/>
        <v/>
      </c>
      <c r="BB25" s="13" t="str">
        <f t="shared" si="62"/>
        <v/>
      </c>
      <c r="BC25" s="13" t="str">
        <f t="shared" si="62"/>
        <v/>
      </c>
      <c r="BD25" s="66" t="str">
        <f t="shared" si="63"/>
        <v/>
      </c>
      <c r="BE25" s="22" t="str">
        <f t="shared" si="23"/>
        <v/>
      </c>
      <c r="BF25" s="22" t="str">
        <f t="shared" si="24"/>
        <v/>
      </c>
      <c r="BG25" s="66" t="str">
        <f t="shared" si="64"/>
        <v/>
      </c>
      <c r="BH25" s="22" t="str">
        <f t="shared" si="26"/>
        <v/>
      </c>
      <c r="BI25" s="22" t="str">
        <f t="shared" si="27"/>
        <v/>
      </c>
      <c r="BJ25" s="66" t="str">
        <f t="shared" si="65"/>
        <v/>
      </c>
      <c r="BK25" s="22" t="str">
        <f t="shared" si="29"/>
        <v/>
      </c>
      <c r="BL25" s="22" t="str">
        <f t="shared" si="30"/>
        <v/>
      </c>
      <c r="BM25" s="66" t="str">
        <f t="shared" si="66"/>
        <v/>
      </c>
      <c r="BN25" s="22" t="str">
        <f t="shared" si="32"/>
        <v/>
      </c>
      <c r="BO25" s="22" t="str">
        <f t="shared" si="33"/>
        <v/>
      </c>
      <c r="BP25" s="66" t="str">
        <f t="shared" si="67"/>
        <v/>
      </c>
      <c r="BQ25" s="22" t="str">
        <f t="shared" si="35"/>
        <v/>
      </c>
      <c r="BR25" s="22" t="str">
        <f t="shared" si="36"/>
        <v/>
      </c>
      <c r="BT25" s="13" t="str">
        <f t="shared" si="68"/>
        <v/>
      </c>
      <c r="BU25" s="13" t="str">
        <f t="shared" si="68"/>
        <v/>
      </c>
      <c r="BV25" s="13" t="str">
        <f t="shared" si="68"/>
        <v/>
      </c>
      <c r="BW25" s="66" t="str">
        <f t="shared" si="69"/>
        <v/>
      </c>
      <c r="BX25" s="22" t="str">
        <f t="shared" si="41"/>
        <v/>
      </c>
      <c r="BY25" s="22" t="str">
        <f t="shared" si="42"/>
        <v/>
      </c>
      <c r="BZ25" s="66" t="str">
        <f t="shared" si="70"/>
        <v/>
      </c>
      <c r="CA25" s="22" t="str">
        <f t="shared" si="44"/>
        <v/>
      </c>
      <c r="CB25" s="22" t="str">
        <f t="shared" si="45"/>
        <v/>
      </c>
      <c r="CC25" s="66" t="str">
        <f t="shared" si="71"/>
        <v/>
      </c>
      <c r="CD25" s="22" t="str">
        <f t="shared" si="47"/>
        <v/>
      </c>
      <c r="CE25" s="22" t="str">
        <f t="shared" si="48"/>
        <v/>
      </c>
      <c r="CF25" s="66" t="str">
        <f t="shared" si="72"/>
        <v/>
      </c>
      <c r="CG25" s="22" t="str">
        <f t="shared" si="50"/>
        <v/>
      </c>
      <c r="CH25" s="22" t="str">
        <f t="shared" si="51"/>
        <v/>
      </c>
      <c r="CI25" s="66" t="str">
        <f t="shared" si="73"/>
        <v/>
      </c>
      <c r="CJ25" s="22" t="str">
        <f t="shared" si="53"/>
        <v/>
      </c>
      <c r="CK25" s="22" t="str">
        <f t="shared" si="54"/>
        <v/>
      </c>
    </row>
    <row r="26" spans="1:89" ht="15" customHeight="1" x14ac:dyDescent="0.2">
      <c r="A26" s="60" t="str">
        <f t="shared" si="55"/>
        <v/>
      </c>
      <c r="B26" s="61"/>
      <c r="C26" s="335"/>
      <c r="D26" s="249"/>
      <c r="E26" s="15" t="str">
        <f t="shared" si="56"/>
        <v/>
      </c>
      <c r="F26" s="16" t="str">
        <f t="shared" si="2"/>
        <v/>
      </c>
      <c r="G26" s="8"/>
      <c r="H26" s="238"/>
      <c r="I26" s="242" t="str">
        <f t="shared" si="57"/>
        <v/>
      </c>
      <c r="J26" s="234" t="str">
        <f t="shared" si="4"/>
        <v/>
      </c>
      <c r="K26" s="8"/>
      <c r="L26" s="238"/>
      <c r="M26" s="242" t="str">
        <f t="shared" si="58"/>
        <v/>
      </c>
      <c r="N26" s="234" t="str">
        <f t="shared" si="6"/>
        <v/>
      </c>
      <c r="O26" s="8"/>
      <c r="P26" s="238"/>
      <c r="Q26" s="242" t="str">
        <f t="shared" si="59"/>
        <v/>
      </c>
      <c r="R26" s="234" t="str">
        <f t="shared" si="8"/>
        <v/>
      </c>
      <c r="S26" s="8"/>
      <c r="T26" s="238"/>
      <c r="U26" s="242" t="str">
        <f t="shared" si="60"/>
        <v/>
      </c>
      <c r="V26" s="234" t="str">
        <f t="shared" si="10"/>
        <v/>
      </c>
      <c r="W26" s="8"/>
      <c r="X26" s="238"/>
      <c r="Y26" s="242" t="str">
        <f t="shared" si="74"/>
        <v/>
      </c>
      <c r="Z26" s="234" t="str">
        <f t="shared" si="75"/>
        <v/>
      </c>
      <c r="AR26" s="13" t="str">
        <f t="shared" ref="AR26:AT30" si="76">IF($B26="","",B26)</f>
        <v/>
      </c>
      <c r="AS26" s="13" t="str">
        <f t="shared" si="76"/>
        <v/>
      </c>
      <c r="AT26" s="13" t="str">
        <f t="shared" si="76"/>
        <v/>
      </c>
      <c r="AU26" s="22" t="str">
        <f t="shared" si="14"/>
        <v/>
      </c>
      <c r="AV26" s="22" t="str">
        <f t="shared" si="15"/>
        <v/>
      </c>
      <c r="AW26" s="22" t="str">
        <f t="shared" si="16"/>
        <v/>
      </c>
      <c r="AX26" s="22" t="str">
        <f t="shared" si="17"/>
        <v/>
      </c>
      <c r="AY26" s="22" t="str">
        <f t="shared" si="18"/>
        <v/>
      </c>
      <c r="BA26" s="13" t="str">
        <f t="shared" ref="BA26:BC30" si="77">IF($B26="","",B26)</f>
        <v/>
      </c>
      <c r="BB26" s="13" t="str">
        <f t="shared" si="77"/>
        <v/>
      </c>
      <c r="BC26" s="13" t="str">
        <f t="shared" si="77"/>
        <v/>
      </c>
      <c r="BD26" s="66" t="str">
        <f t="shared" si="63"/>
        <v/>
      </c>
      <c r="BE26" s="22" t="str">
        <f t="shared" si="23"/>
        <v/>
      </c>
      <c r="BF26" s="22" t="str">
        <f t="shared" si="24"/>
        <v/>
      </c>
      <c r="BG26" s="66" t="str">
        <f t="shared" si="64"/>
        <v/>
      </c>
      <c r="BH26" s="22" t="str">
        <f t="shared" si="26"/>
        <v/>
      </c>
      <c r="BI26" s="22" t="str">
        <f t="shared" si="27"/>
        <v/>
      </c>
      <c r="BJ26" s="66" t="str">
        <f t="shared" si="65"/>
        <v/>
      </c>
      <c r="BK26" s="22" t="str">
        <f t="shared" si="29"/>
        <v/>
      </c>
      <c r="BL26" s="22" t="str">
        <f t="shared" si="30"/>
        <v/>
      </c>
      <c r="BM26" s="66" t="str">
        <f t="shared" si="66"/>
        <v/>
      </c>
      <c r="BN26" s="22" t="str">
        <f t="shared" si="32"/>
        <v/>
      </c>
      <c r="BO26" s="22" t="str">
        <f t="shared" si="33"/>
        <v/>
      </c>
      <c r="BP26" s="66" t="str">
        <f t="shared" si="67"/>
        <v/>
      </c>
      <c r="BQ26" s="22" t="str">
        <f t="shared" si="35"/>
        <v/>
      </c>
      <c r="BR26" s="22" t="str">
        <f t="shared" si="36"/>
        <v/>
      </c>
      <c r="BT26" s="13" t="str">
        <f t="shared" ref="BT26:BV30" si="78">IF($B26="","",B26)</f>
        <v/>
      </c>
      <c r="BU26" s="13" t="str">
        <f t="shared" si="78"/>
        <v/>
      </c>
      <c r="BV26" s="13" t="str">
        <f t="shared" si="78"/>
        <v/>
      </c>
      <c r="BW26" s="66" t="str">
        <f t="shared" si="69"/>
        <v/>
      </c>
      <c r="BX26" s="22" t="str">
        <f t="shared" si="41"/>
        <v/>
      </c>
      <c r="BY26" s="22" t="str">
        <f t="shared" si="42"/>
        <v/>
      </c>
      <c r="BZ26" s="66" t="str">
        <f t="shared" si="70"/>
        <v/>
      </c>
      <c r="CA26" s="22" t="str">
        <f t="shared" si="44"/>
        <v/>
      </c>
      <c r="CB26" s="22" t="str">
        <f t="shared" si="45"/>
        <v/>
      </c>
      <c r="CC26" s="66" t="str">
        <f t="shared" si="71"/>
        <v/>
      </c>
      <c r="CD26" s="22" t="str">
        <f t="shared" si="47"/>
        <v/>
      </c>
      <c r="CE26" s="22" t="str">
        <f t="shared" si="48"/>
        <v/>
      </c>
      <c r="CF26" s="66" t="str">
        <f t="shared" si="72"/>
        <v/>
      </c>
      <c r="CG26" s="22" t="str">
        <f t="shared" si="50"/>
        <v/>
      </c>
      <c r="CH26" s="22" t="str">
        <f t="shared" si="51"/>
        <v/>
      </c>
      <c r="CI26" s="66" t="str">
        <f t="shared" si="73"/>
        <v/>
      </c>
      <c r="CJ26" s="22" t="str">
        <f t="shared" si="53"/>
        <v/>
      </c>
      <c r="CK26" s="22" t="str">
        <f t="shared" si="54"/>
        <v/>
      </c>
    </row>
    <row r="27" spans="1:89" ht="15" customHeight="1" x14ac:dyDescent="0.2">
      <c r="A27" s="60" t="str">
        <f t="shared" si="55"/>
        <v/>
      </c>
      <c r="B27" s="61"/>
      <c r="C27" s="335"/>
      <c r="D27" s="249"/>
      <c r="E27" s="15" t="str">
        <f t="shared" si="56"/>
        <v/>
      </c>
      <c r="F27" s="16" t="str">
        <f t="shared" si="2"/>
        <v/>
      </c>
      <c r="G27" s="8"/>
      <c r="H27" s="238"/>
      <c r="I27" s="242" t="str">
        <f t="shared" si="57"/>
        <v/>
      </c>
      <c r="J27" s="234" t="str">
        <f t="shared" si="4"/>
        <v/>
      </c>
      <c r="K27" s="8"/>
      <c r="L27" s="238"/>
      <c r="M27" s="242" t="str">
        <f t="shared" si="58"/>
        <v/>
      </c>
      <c r="N27" s="234" t="str">
        <f t="shared" si="6"/>
        <v/>
      </c>
      <c r="O27" s="8"/>
      <c r="P27" s="238"/>
      <c r="Q27" s="242" t="str">
        <f t="shared" si="59"/>
        <v/>
      </c>
      <c r="R27" s="234" t="str">
        <f t="shared" si="8"/>
        <v/>
      </c>
      <c r="S27" s="8"/>
      <c r="T27" s="238"/>
      <c r="U27" s="242" t="str">
        <f t="shared" si="60"/>
        <v/>
      </c>
      <c r="V27" s="234" t="str">
        <f t="shared" si="10"/>
        <v/>
      </c>
      <c r="W27" s="8"/>
      <c r="X27" s="238"/>
      <c r="Y27" s="242" t="str">
        <f t="shared" si="74"/>
        <v/>
      </c>
      <c r="Z27" s="234" t="str">
        <f t="shared" si="75"/>
        <v/>
      </c>
      <c r="AR27" s="13" t="str">
        <f t="shared" si="76"/>
        <v/>
      </c>
      <c r="AS27" s="13" t="str">
        <f t="shared" si="76"/>
        <v/>
      </c>
      <c r="AT27" s="13" t="str">
        <f t="shared" si="76"/>
        <v/>
      </c>
      <c r="AU27" s="22" t="str">
        <f t="shared" si="14"/>
        <v/>
      </c>
      <c r="AV27" s="22" t="str">
        <f t="shared" si="15"/>
        <v/>
      </c>
      <c r="AW27" s="22" t="str">
        <f t="shared" si="16"/>
        <v/>
      </c>
      <c r="AX27" s="22" t="str">
        <f t="shared" si="17"/>
        <v/>
      </c>
      <c r="AY27" s="22" t="str">
        <f t="shared" si="18"/>
        <v/>
      </c>
      <c r="BA27" s="13" t="str">
        <f t="shared" si="77"/>
        <v/>
      </c>
      <c r="BB27" s="13" t="str">
        <f t="shared" si="77"/>
        <v/>
      </c>
      <c r="BC27" s="13" t="str">
        <f t="shared" si="77"/>
        <v/>
      </c>
      <c r="BD27" s="66" t="str">
        <f t="shared" si="63"/>
        <v/>
      </c>
      <c r="BE27" s="22" t="str">
        <f t="shared" si="23"/>
        <v/>
      </c>
      <c r="BF27" s="22" t="str">
        <f t="shared" si="24"/>
        <v/>
      </c>
      <c r="BG27" s="66" t="str">
        <f t="shared" si="64"/>
        <v/>
      </c>
      <c r="BH27" s="22" t="str">
        <f t="shared" si="26"/>
        <v/>
      </c>
      <c r="BI27" s="22" t="str">
        <f t="shared" si="27"/>
        <v/>
      </c>
      <c r="BJ27" s="66" t="str">
        <f t="shared" si="65"/>
        <v/>
      </c>
      <c r="BK27" s="22" t="str">
        <f t="shared" si="29"/>
        <v/>
      </c>
      <c r="BL27" s="22" t="str">
        <f t="shared" si="30"/>
        <v/>
      </c>
      <c r="BM27" s="66" t="str">
        <f t="shared" si="66"/>
        <v/>
      </c>
      <c r="BN27" s="22" t="str">
        <f t="shared" si="32"/>
        <v/>
      </c>
      <c r="BO27" s="22" t="str">
        <f t="shared" si="33"/>
        <v/>
      </c>
      <c r="BP27" s="66" t="str">
        <f t="shared" si="67"/>
        <v/>
      </c>
      <c r="BQ27" s="22" t="str">
        <f t="shared" si="35"/>
        <v/>
      </c>
      <c r="BR27" s="22" t="str">
        <f t="shared" si="36"/>
        <v/>
      </c>
      <c r="BT27" s="13" t="str">
        <f t="shared" si="78"/>
        <v/>
      </c>
      <c r="BU27" s="13" t="str">
        <f t="shared" si="78"/>
        <v/>
      </c>
      <c r="BV27" s="13" t="str">
        <f t="shared" si="78"/>
        <v/>
      </c>
      <c r="BW27" s="66" t="str">
        <f t="shared" si="69"/>
        <v/>
      </c>
      <c r="BX27" s="22" t="str">
        <f t="shared" si="41"/>
        <v/>
      </c>
      <c r="BY27" s="22" t="str">
        <f t="shared" si="42"/>
        <v/>
      </c>
      <c r="BZ27" s="66" t="str">
        <f t="shared" si="70"/>
        <v/>
      </c>
      <c r="CA27" s="22" t="str">
        <f t="shared" si="44"/>
        <v/>
      </c>
      <c r="CB27" s="22" t="str">
        <f t="shared" si="45"/>
        <v/>
      </c>
      <c r="CC27" s="66" t="str">
        <f t="shared" si="71"/>
        <v/>
      </c>
      <c r="CD27" s="22" t="str">
        <f t="shared" si="47"/>
        <v/>
      </c>
      <c r="CE27" s="22" t="str">
        <f t="shared" si="48"/>
        <v/>
      </c>
      <c r="CF27" s="66" t="str">
        <f t="shared" si="72"/>
        <v/>
      </c>
      <c r="CG27" s="22" t="str">
        <f t="shared" si="50"/>
        <v/>
      </c>
      <c r="CH27" s="22" t="str">
        <f t="shared" si="51"/>
        <v/>
      </c>
      <c r="CI27" s="66" t="str">
        <f t="shared" si="73"/>
        <v/>
      </c>
      <c r="CJ27" s="22" t="str">
        <f t="shared" si="53"/>
        <v/>
      </c>
      <c r="CK27" s="22" t="str">
        <f t="shared" si="54"/>
        <v/>
      </c>
    </row>
    <row r="28" spans="1:89" ht="15" customHeight="1" x14ac:dyDescent="0.2">
      <c r="A28" s="60" t="str">
        <f t="shared" si="55"/>
        <v/>
      </c>
      <c r="B28" s="61"/>
      <c r="C28" s="335"/>
      <c r="D28" s="249"/>
      <c r="E28" s="15" t="str">
        <f t="shared" si="56"/>
        <v/>
      </c>
      <c r="F28" s="16" t="str">
        <f t="shared" si="2"/>
        <v/>
      </c>
      <c r="G28" s="8"/>
      <c r="H28" s="238"/>
      <c r="I28" s="242" t="str">
        <f t="shared" si="57"/>
        <v/>
      </c>
      <c r="J28" s="234" t="str">
        <f t="shared" si="4"/>
        <v/>
      </c>
      <c r="K28" s="8"/>
      <c r="L28" s="238"/>
      <c r="M28" s="242" t="str">
        <f t="shared" si="58"/>
        <v/>
      </c>
      <c r="N28" s="234" t="str">
        <f t="shared" si="6"/>
        <v/>
      </c>
      <c r="O28" s="8"/>
      <c r="P28" s="238"/>
      <c r="Q28" s="242" t="str">
        <f t="shared" si="59"/>
        <v/>
      </c>
      <c r="R28" s="234" t="str">
        <f t="shared" si="8"/>
        <v/>
      </c>
      <c r="S28" s="8"/>
      <c r="T28" s="238"/>
      <c r="U28" s="242" t="str">
        <f t="shared" si="60"/>
        <v/>
      </c>
      <c r="V28" s="234" t="str">
        <f t="shared" si="10"/>
        <v/>
      </c>
      <c r="W28" s="8"/>
      <c r="X28" s="238"/>
      <c r="Y28" s="242" t="str">
        <f t="shared" si="74"/>
        <v/>
      </c>
      <c r="Z28" s="234" t="str">
        <f t="shared" si="75"/>
        <v/>
      </c>
      <c r="AR28" s="13" t="str">
        <f t="shared" si="76"/>
        <v/>
      </c>
      <c r="AS28" s="13" t="str">
        <f t="shared" si="76"/>
        <v/>
      </c>
      <c r="AT28" s="13" t="str">
        <f t="shared" si="76"/>
        <v/>
      </c>
      <c r="AU28" s="22" t="str">
        <f t="shared" si="14"/>
        <v/>
      </c>
      <c r="AV28" s="22" t="str">
        <f t="shared" si="15"/>
        <v/>
      </c>
      <c r="AW28" s="22" t="str">
        <f t="shared" si="16"/>
        <v/>
      </c>
      <c r="AX28" s="22" t="str">
        <f t="shared" si="17"/>
        <v/>
      </c>
      <c r="AY28" s="22" t="str">
        <f t="shared" si="18"/>
        <v/>
      </c>
      <c r="BA28" s="13" t="str">
        <f t="shared" si="77"/>
        <v/>
      </c>
      <c r="BB28" s="13" t="str">
        <f t="shared" si="77"/>
        <v/>
      </c>
      <c r="BC28" s="13" t="str">
        <f t="shared" si="77"/>
        <v/>
      </c>
      <c r="BD28" s="66" t="str">
        <f t="shared" si="63"/>
        <v/>
      </c>
      <c r="BE28" s="22" t="str">
        <f t="shared" si="23"/>
        <v/>
      </c>
      <c r="BF28" s="22" t="str">
        <f t="shared" si="24"/>
        <v/>
      </c>
      <c r="BG28" s="66" t="str">
        <f t="shared" si="64"/>
        <v/>
      </c>
      <c r="BH28" s="22" t="str">
        <f t="shared" si="26"/>
        <v/>
      </c>
      <c r="BI28" s="22" t="str">
        <f t="shared" si="27"/>
        <v/>
      </c>
      <c r="BJ28" s="66" t="str">
        <f t="shared" si="65"/>
        <v/>
      </c>
      <c r="BK28" s="22" t="str">
        <f t="shared" si="29"/>
        <v/>
      </c>
      <c r="BL28" s="22" t="str">
        <f t="shared" si="30"/>
        <v/>
      </c>
      <c r="BM28" s="66" t="str">
        <f t="shared" si="66"/>
        <v/>
      </c>
      <c r="BN28" s="22" t="str">
        <f t="shared" si="32"/>
        <v/>
      </c>
      <c r="BO28" s="22" t="str">
        <f t="shared" si="33"/>
        <v/>
      </c>
      <c r="BP28" s="66" t="str">
        <f t="shared" si="67"/>
        <v/>
      </c>
      <c r="BQ28" s="22" t="str">
        <f t="shared" si="35"/>
        <v/>
      </c>
      <c r="BR28" s="22" t="str">
        <f t="shared" si="36"/>
        <v/>
      </c>
      <c r="BT28" s="13" t="str">
        <f t="shared" si="78"/>
        <v/>
      </c>
      <c r="BU28" s="13" t="str">
        <f t="shared" si="78"/>
        <v/>
      </c>
      <c r="BV28" s="13" t="str">
        <f t="shared" si="78"/>
        <v/>
      </c>
      <c r="BW28" s="66" t="str">
        <f t="shared" si="69"/>
        <v/>
      </c>
      <c r="BX28" s="22" t="str">
        <f t="shared" si="41"/>
        <v/>
      </c>
      <c r="BY28" s="22" t="str">
        <f t="shared" si="42"/>
        <v/>
      </c>
      <c r="BZ28" s="66" t="str">
        <f t="shared" si="70"/>
        <v/>
      </c>
      <c r="CA28" s="22" t="str">
        <f t="shared" si="44"/>
        <v/>
      </c>
      <c r="CB28" s="22" t="str">
        <f t="shared" si="45"/>
        <v/>
      </c>
      <c r="CC28" s="66" t="str">
        <f t="shared" si="71"/>
        <v/>
      </c>
      <c r="CD28" s="22" t="str">
        <f t="shared" si="47"/>
        <v/>
      </c>
      <c r="CE28" s="22" t="str">
        <f t="shared" si="48"/>
        <v/>
      </c>
      <c r="CF28" s="66" t="str">
        <f t="shared" si="72"/>
        <v/>
      </c>
      <c r="CG28" s="22" t="str">
        <f t="shared" si="50"/>
        <v/>
      </c>
      <c r="CH28" s="22" t="str">
        <f t="shared" si="51"/>
        <v/>
      </c>
      <c r="CI28" s="66" t="str">
        <f t="shared" si="73"/>
        <v/>
      </c>
      <c r="CJ28" s="22" t="str">
        <f t="shared" si="53"/>
        <v/>
      </c>
      <c r="CK28" s="22" t="str">
        <f t="shared" si="54"/>
        <v/>
      </c>
    </row>
    <row r="29" spans="1:89" ht="15" customHeight="1" x14ac:dyDescent="0.2">
      <c r="A29" s="60" t="str">
        <f>F29</f>
        <v/>
      </c>
      <c r="B29" s="61"/>
      <c r="C29" s="335"/>
      <c r="D29" s="249"/>
      <c r="E29" s="15" t="str">
        <f t="shared" si="56"/>
        <v/>
      </c>
      <c r="F29" s="16" t="str">
        <f t="shared" si="2"/>
        <v/>
      </c>
      <c r="G29" s="8"/>
      <c r="H29" s="238"/>
      <c r="I29" s="242" t="str">
        <f t="shared" si="57"/>
        <v/>
      </c>
      <c r="J29" s="234" t="str">
        <f t="shared" si="4"/>
        <v/>
      </c>
      <c r="K29" s="8"/>
      <c r="L29" s="238"/>
      <c r="M29" s="242" t="str">
        <f t="shared" si="58"/>
        <v/>
      </c>
      <c r="N29" s="234" t="str">
        <f t="shared" si="6"/>
        <v/>
      </c>
      <c r="O29" s="8"/>
      <c r="P29" s="238"/>
      <c r="Q29" s="242" t="str">
        <f t="shared" si="59"/>
        <v/>
      </c>
      <c r="R29" s="234" t="str">
        <f t="shared" si="8"/>
        <v/>
      </c>
      <c r="S29" s="8"/>
      <c r="T29" s="238"/>
      <c r="U29" s="242" t="str">
        <f t="shared" si="60"/>
        <v/>
      </c>
      <c r="V29" s="234" t="str">
        <f t="shared" si="10"/>
        <v/>
      </c>
      <c r="W29" s="8"/>
      <c r="X29" s="238"/>
      <c r="Y29" s="242" t="str">
        <f t="shared" si="74"/>
        <v/>
      </c>
      <c r="Z29" s="234" t="str">
        <f t="shared" si="75"/>
        <v/>
      </c>
      <c r="AR29" s="13" t="str">
        <f t="shared" si="76"/>
        <v/>
      </c>
      <c r="AS29" s="13" t="str">
        <f t="shared" si="76"/>
        <v/>
      </c>
      <c r="AT29" s="13" t="str">
        <f t="shared" si="76"/>
        <v/>
      </c>
      <c r="AU29" s="22" t="str">
        <f t="shared" si="14"/>
        <v/>
      </c>
      <c r="AV29" s="22" t="str">
        <f t="shared" si="15"/>
        <v/>
      </c>
      <c r="AW29" s="22" t="str">
        <f t="shared" si="16"/>
        <v/>
      </c>
      <c r="AX29" s="22" t="str">
        <f t="shared" si="17"/>
        <v/>
      </c>
      <c r="AY29" s="22" t="str">
        <f t="shared" si="18"/>
        <v/>
      </c>
      <c r="BA29" s="13" t="str">
        <f t="shared" si="77"/>
        <v/>
      </c>
      <c r="BB29" s="13" t="str">
        <f t="shared" si="77"/>
        <v/>
      </c>
      <c r="BC29" s="13" t="str">
        <f t="shared" si="77"/>
        <v/>
      </c>
      <c r="BD29" s="66" t="str">
        <f t="shared" si="63"/>
        <v/>
      </c>
      <c r="BE29" s="22" t="str">
        <f t="shared" si="23"/>
        <v/>
      </c>
      <c r="BF29" s="22" t="str">
        <f t="shared" si="24"/>
        <v/>
      </c>
      <c r="BG29" s="66" t="str">
        <f t="shared" si="64"/>
        <v/>
      </c>
      <c r="BH29" s="22" t="str">
        <f t="shared" si="26"/>
        <v/>
      </c>
      <c r="BI29" s="22" t="str">
        <f t="shared" si="27"/>
        <v/>
      </c>
      <c r="BJ29" s="66" t="str">
        <f t="shared" si="65"/>
        <v/>
      </c>
      <c r="BK29" s="22" t="str">
        <f t="shared" si="29"/>
        <v/>
      </c>
      <c r="BL29" s="22" t="str">
        <f t="shared" si="30"/>
        <v/>
      </c>
      <c r="BM29" s="66" t="str">
        <f t="shared" si="66"/>
        <v/>
      </c>
      <c r="BN29" s="22" t="str">
        <f t="shared" si="32"/>
        <v/>
      </c>
      <c r="BO29" s="22" t="str">
        <f t="shared" si="33"/>
        <v/>
      </c>
      <c r="BP29" s="66" t="str">
        <f t="shared" si="67"/>
        <v/>
      </c>
      <c r="BQ29" s="22" t="str">
        <f t="shared" si="35"/>
        <v/>
      </c>
      <c r="BR29" s="22" t="str">
        <f t="shared" si="36"/>
        <v/>
      </c>
      <c r="BT29" s="13" t="str">
        <f t="shared" si="78"/>
        <v/>
      </c>
      <c r="BU29" s="13" t="str">
        <f t="shared" si="78"/>
        <v/>
      </c>
      <c r="BV29" s="13" t="str">
        <f t="shared" si="78"/>
        <v/>
      </c>
      <c r="BW29" s="66" t="str">
        <f t="shared" si="69"/>
        <v/>
      </c>
      <c r="BX29" s="22" t="str">
        <f t="shared" si="41"/>
        <v/>
      </c>
      <c r="BY29" s="22" t="str">
        <f t="shared" si="42"/>
        <v/>
      </c>
      <c r="BZ29" s="66" t="str">
        <f t="shared" si="70"/>
        <v/>
      </c>
      <c r="CA29" s="22" t="str">
        <f t="shared" si="44"/>
        <v/>
      </c>
      <c r="CB29" s="22" t="str">
        <f t="shared" si="45"/>
        <v/>
      </c>
      <c r="CC29" s="66" t="str">
        <f t="shared" si="71"/>
        <v/>
      </c>
      <c r="CD29" s="22" t="str">
        <f t="shared" si="47"/>
        <v/>
      </c>
      <c r="CE29" s="22" t="str">
        <f t="shared" si="48"/>
        <v/>
      </c>
      <c r="CF29" s="66" t="str">
        <f t="shared" si="72"/>
        <v/>
      </c>
      <c r="CG29" s="22" t="str">
        <f t="shared" si="50"/>
        <v/>
      </c>
      <c r="CH29" s="22" t="str">
        <f t="shared" si="51"/>
        <v/>
      </c>
      <c r="CI29" s="66" t="str">
        <f t="shared" si="73"/>
        <v/>
      </c>
      <c r="CJ29" s="22" t="str">
        <f t="shared" si="53"/>
        <v/>
      </c>
      <c r="CK29" s="22" t="str">
        <f t="shared" si="54"/>
        <v/>
      </c>
    </row>
    <row r="30" spans="1:89" ht="15" customHeight="1" thickBot="1" x14ac:dyDescent="0.25">
      <c r="A30" s="60" t="str">
        <f>F30</f>
        <v/>
      </c>
      <c r="B30" s="250"/>
      <c r="C30" s="250"/>
      <c r="D30" s="251"/>
      <c r="E30" s="15" t="str">
        <f t="shared" si="56"/>
        <v/>
      </c>
      <c r="F30" s="20" t="str">
        <f t="shared" si="2"/>
        <v/>
      </c>
      <c r="G30" s="21"/>
      <c r="H30" s="238"/>
      <c r="I30" s="242" t="str">
        <f t="shared" si="57"/>
        <v/>
      </c>
      <c r="J30" s="234" t="str">
        <f t="shared" si="4"/>
        <v/>
      </c>
      <c r="K30" s="21"/>
      <c r="L30" s="238"/>
      <c r="M30" s="242" t="str">
        <f t="shared" si="58"/>
        <v/>
      </c>
      <c r="N30" s="234" t="str">
        <f t="shared" si="6"/>
        <v/>
      </c>
      <c r="O30" s="21"/>
      <c r="P30" s="238"/>
      <c r="Q30" s="242" t="str">
        <f t="shared" si="59"/>
        <v/>
      </c>
      <c r="R30" s="234" t="str">
        <f t="shared" si="8"/>
        <v/>
      </c>
      <c r="S30" s="21"/>
      <c r="T30" s="238"/>
      <c r="U30" s="242" t="str">
        <f t="shared" si="60"/>
        <v/>
      </c>
      <c r="V30" s="234" t="str">
        <f t="shared" si="10"/>
        <v/>
      </c>
      <c r="W30" s="21"/>
      <c r="X30" s="238"/>
      <c r="Y30" s="242" t="str">
        <f t="shared" si="74"/>
        <v/>
      </c>
      <c r="Z30" s="234" t="str">
        <f t="shared" si="75"/>
        <v/>
      </c>
      <c r="AR30" s="13" t="str">
        <f t="shared" si="76"/>
        <v/>
      </c>
      <c r="AS30" s="13" t="str">
        <f t="shared" si="76"/>
        <v/>
      </c>
      <c r="AT30" s="13" t="str">
        <f t="shared" si="76"/>
        <v/>
      </c>
      <c r="AU30" s="22" t="str">
        <f t="shared" si="14"/>
        <v/>
      </c>
      <c r="AV30" s="22" t="str">
        <f t="shared" si="15"/>
        <v/>
      </c>
      <c r="AW30" s="22" t="str">
        <f t="shared" si="16"/>
        <v/>
      </c>
      <c r="AX30" s="22" t="str">
        <f t="shared" si="17"/>
        <v/>
      </c>
      <c r="AY30" s="22" t="str">
        <f t="shared" si="18"/>
        <v/>
      </c>
      <c r="BA30" s="13" t="str">
        <f t="shared" si="77"/>
        <v/>
      </c>
      <c r="BB30" s="13" t="str">
        <f t="shared" si="77"/>
        <v/>
      </c>
      <c r="BC30" s="13" t="str">
        <f t="shared" si="77"/>
        <v/>
      </c>
      <c r="BD30" s="66" t="str">
        <f t="shared" si="63"/>
        <v/>
      </c>
      <c r="BE30" s="22" t="str">
        <f t="shared" si="23"/>
        <v/>
      </c>
      <c r="BF30" s="22" t="str">
        <f t="shared" si="24"/>
        <v/>
      </c>
      <c r="BG30" s="66" t="str">
        <f t="shared" si="64"/>
        <v/>
      </c>
      <c r="BH30" s="22" t="str">
        <f t="shared" si="26"/>
        <v/>
      </c>
      <c r="BI30" s="22" t="str">
        <f t="shared" si="27"/>
        <v/>
      </c>
      <c r="BJ30" s="66" t="str">
        <f t="shared" si="65"/>
        <v/>
      </c>
      <c r="BK30" s="22" t="str">
        <f t="shared" si="29"/>
        <v/>
      </c>
      <c r="BL30" s="22" t="str">
        <f t="shared" si="30"/>
        <v/>
      </c>
      <c r="BM30" s="66" t="str">
        <f t="shared" si="66"/>
        <v/>
      </c>
      <c r="BN30" s="22" t="str">
        <f t="shared" si="32"/>
        <v/>
      </c>
      <c r="BO30" s="22" t="str">
        <f t="shared" si="33"/>
        <v/>
      </c>
      <c r="BP30" s="66" t="str">
        <f t="shared" si="67"/>
        <v/>
      </c>
      <c r="BQ30" s="22" t="str">
        <f t="shared" si="35"/>
        <v/>
      </c>
      <c r="BR30" s="22" t="str">
        <f t="shared" si="36"/>
        <v/>
      </c>
      <c r="BT30" s="13" t="str">
        <f t="shared" si="78"/>
        <v/>
      </c>
      <c r="BU30" s="13" t="str">
        <f t="shared" si="78"/>
        <v/>
      </c>
      <c r="BV30" s="13" t="str">
        <f t="shared" si="78"/>
        <v/>
      </c>
      <c r="BW30" s="66" t="str">
        <f t="shared" si="69"/>
        <v/>
      </c>
      <c r="BX30" s="22" t="str">
        <f t="shared" si="41"/>
        <v/>
      </c>
      <c r="BY30" s="22" t="str">
        <f t="shared" si="42"/>
        <v/>
      </c>
      <c r="BZ30" s="66" t="str">
        <f t="shared" si="70"/>
        <v/>
      </c>
      <c r="CA30" s="22" t="str">
        <f t="shared" si="44"/>
        <v/>
      </c>
      <c r="CB30" s="22" t="str">
        <f t="shared" si="45"/>
        <v/>
      </c>
      <c r="CC30" s="66" t="str">
        <f t="shared" si="71"/>
        <v/>
      </c>
      <c r="CD30" s="22" t="str">
        <f t="shared" si="47"/>
        <v/>
      </c>
      <c r="CE30" s="22" t="str">
        <f t="shared" si="48"/>
        <v/>
      </c>
      <c r="CF30" s="66" t="str">
        <f t="shared" si="72"/>
        <v/>
      </c>
      <c r="CG30" s="22" t="str">
        <f t="shared" si="50"/>
        <v/>
      </c>
      <c r="CH30" s="22" t="str">
        <f t="shared" si="51"/>
        <v/>
      </c>
      <c r="CI30" s="66" t="str">
        <f t="shared" si="73"/>
        <v/>
      </c>
      <c r="CJ30" s="22" t="str">
        <f t="shared" si="53"/>
        <v/>
      </c>
      <c r="CK30" s="22" t="str">
        <f t="shared" si="54"/>
        <v/>
      </c>
    </row>
    <row r="31" spans="1:89" ht="15" customHeight="1" thickTop="1" thickBot="1" x14ac:dyDescent="0.25">
      <c r="A31" s="48"/>
      <c r="B31" s="48"/>
      <c r="C31" s="48"/>
      <c r="D31" s="48"/>
      <c r="E31" s="48"/>
      <c r="F31" s="48"/>
      <c r="G31" s="48"/>
      <c r="H31" s="49"/>
      <c r="I31" s="48"/>
      <c r="J31" s="64"/>
      <c r="K31" s="48"/>
      <c r="L31" s="49"/>
      <c r="M31" s="48"/>
      <c r="N31" s="64"/>
      <c r="O31" s="48"/>
      <c r="P31" s="49"/>
      <c r="Q31" s="48"/>
      <c r="R31" s="64"/>
      <c r="S31" s="48"/>
      <c r="T31" s="49"/>
      <c r="U31" s="48"/>
      <c r="V31" s="64"/>
      <c r="W31" s="48"/>
      <c r="X31" s="49"/>
      <c r="Y31" s="48"/>
      <c r="Z31" s="64"/>
      <c r="BD31" s="48"/>
      <c r="BG31" s="48"/>
      <c r="BJ31" s="48"/>
      <c r="BM31" s="48"/>
      <c r="BP31" s="48"/>
      <c r="BW31" s="48"/>
      <c r="BZ31" s="48"/>
      <c r="CC31" s="48"/>
      <c r="CF31" s="48"/>
      <c r="CI31" s="48"/>
    </row>
    <row r="32" spans="1:89" ht="15" customHeight="1" thickTop="1" x14ac:dyDescent="0.2"/>
  </sheetData>
  <sortState xmlns:xlrd2="http://schemas.microsoft.com/office/spreadsheetml/2017/richdata2" ref="A11:CK21">
    <sortCondition ref="E11:E21"/>
  </sortState>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T8:V8 L8:N8 P8:R8 X8:Z8 H8:J8 BD8 BG8 BJ8 BM8 BP8 BW8 BZ8 CC8 CF8 CI8" xr:uid="{F7196B29-0444-4C13-9715-5CE789CF19C5}">
      <formula1>Windspd</formula1>
    </dataValidation>
    <dataValidation type="list" allowBlank="1" showInputMessage="1" showErrorMessage="1" sqref="C11:C30" xr:uid="{6231EB36-681E-4094-9CA2-C4D304E537E5}">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D732F3D-49EB-4434-A18C-8496D7C983E2}">
          <x14:formula1>
            <xm:f>Memb!$B$2:$B$317</xm:f>
          </x14:formula1>
          <xm:sqref>B11:B30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21A21-BFAC-4AE6-990A-C66663400A35}">
  <dimension ref="A1:CK34"/>
  <sheetViews>
    <sheetView workbookViewId="0">
      <selection activeCell="AB15" sqref="AB15"/>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242</v>
      </c>
      <c r="C2" s="2"/>
      <c r="D2" s="410" t="s">
        <v>1221</v>
      </c>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471</v>
      </c>
      <c r="C3" s="2" t="s">
        <v>113</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127</v>
      </c>
      <c r="C4" s="2" t="s">
        <v>223</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217</v>
      </c>
      <c r="C5" s="2" t="s">
        <v>186</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44736</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777</v>
      </c>
      <c r="C11" s="348" t="s">
        <v>44</v>
      </c>
      <c r="D11" s="249">
        <v>1</v>
      </c>
      <c r="E11" s="15">
        <f>IF(B11="","",J11+N11+R11+V11+Z11)</f>
        <v>5</v>
      </c>
      <c r="F11" s="16">
        <f>IF(B11="","",RANK(E11,E$11:E$31,1))</f>
        <v>1</v>
      </c>
      <c r="G11" s="8"/>
      <c r="H11" s="238">
        <v>2</v>
      </c>
      <c r="I11" s="242">
        <f>IF(OR(H11="DNS",H11="DNF",H11="DSQ",H11="DNC",H11="OCS"),"",IF(H$9="","",IF($B11="","",H11)))</f>
        <v>2</v>
      </c>
      <c r="J11" s="234">
        <f>IF(OR(H11="DNS",H11="DNF",H11="DSQ",H11="DNC",H11="OCS"),(COUNTA($B$11:$B$31)+1),IF($B11="","",RANK(I11,I$11:I$31,1)))</f>
        <v>2</v>
      </c>
      <c r="K11" s="8"/>
      <c r="L11" s="238">
        <v>1</v>
      </c>
      <c r="M11" s="242">
        <f>IF(OR(L11="DNS",L11="DNF",L11="DSQ",L11="DNC",L11="OCS"),"",IF(L$9="","",IF($B11="","",L11)))</f>
        <v>1</v>
      </c>
      <c r="N11" s="234">
        <f>IF(OR(L11="DNS",L11="DNF",L11="DSQ",L11="DNC",L11="OCS"),(COUNTA($B$11:$B$31)+1),IF($B11="","",RANK(M11,M$11:M$31,1)))</f>
        <v>1</v>
      </c>
      <c r="O11" s="8"/>
      <c r="P11" s="238">
        <v>1</v>
      </c>
      <c r="Q11" s="242">
        <f>IF(OR(P11="DNS",P11="DNF",P11="DSQ",P11="DNC",P11="OCS"),"",IF(P$9="","",IF($B11="","",P11)))</f>
        <v>1</v>
      </c>
      <c r="R11" s="234">
        <f>IF(OR(P11="DNS",P11="DNF",P11="DSQ",P11="DNC",P11="OCS"),(COUNTA($B$11:$B$31)+1),IF($B11="","",RANK(Q11,Q$11:Q$31,1)))</f>
        <v>1</v>
      </c>
      <c r="S11" s="8"/>
      <c r="T11" s="238">
        <v>1</v>
      </c>
      <c r="U11" s="242">
        <f>IF(OR(T11="DNS",T11="DNF",T11="DSQ",T11="DNC",T11="OCS"),"",IF(T$9="","",IF($B11="","",T11)))</f>
        <v>1</v>
      </c>
      <c r="V11" s="234">
        <f>IF(OR(T11="DNS",T11="DNF",T11="DSQ",T11="DNC",T11="OCS"),(COUNTA($B$11:$B$31)+1),IF($B11="","",RANK(U11,U$11:U$31,1)))</f>
        <v>1</v>
      </c>
      <c r="W11" s="8"/>
      <c r="X11" s="238"/>
      <c r="Y11" s="242"/>
      <c r="Z11" s="234"/>
      <c r="AR11" s="13" t="str">
        <f t="shared" ref="AR11:AT13" si="0">IF($B11="","",B11)</f>
        <v>Keri Lane</v>
      </c>
      <c r="AS11" s="13" t="str">
        <f t="shared" si="0"/>
        <v>LASE</v>
      </c>
      <c r="AT11" s="13">
        <f t="shared" si="0"/>
        <v>1</v>
      </c>
      <c r="AU11" s="22">
        <f>IF($B11="","",IF(J11&gt;0,IF(OR(H11="DNS",H11="DSQ",H11="DNC",H11="OCS"),0,IF(H11="DNF",1,(COUNTIF($H$11:$H$31,"=DNF")+COUNT($I$11:$I$31))-J11+1)),0))</f>
        <v>2</v>
      </c>
      <c r="AV11" s="22">
        <f>IF($B11="","",IF(N11&gt;0,IF(OR(L11="DNS",L11="DSQ",L11="DNC",L11="OCS"),0,IF(L11="DNF",1,(COUNTIF($L$11:$L$31,"=DNF")+COUNT($M$11:$M$31)-N11+1))),0))</f>
        <v>3</v>
      </c>
      <c r="AW11" s="22">
        <f>IF($B11="","",IF(R11&gt;0,IF(OR(P11="DNS",P11="DSQ",P11="DNC",P11="OCS"),0,IF(P11="DNF",1,(COUNTIF($P$11:$P$31,"=DNF")+COUNT($Q$11:$Q$31))-R11+1)),0))</f>
        <v>3</v>
      </c>
      <c r="AX11" s="22">
        <f>IF($B11="","",IF(V11&gt;0,IF(OR(T11="DNS",T11="DSQ",T11="DNC",T11="OCS"),0,IF(T11="DNF",1,(COUNTIF($T$11:$T$31,"=DNF")+COUNT($U$11:$U$31))-V11+1)),0))</f>
        <v>3</v>
      </c>
      <c r="AY11" s="22">
        <f>IF($B11="","",IF(Z11&gt;0,IF(OR(X11="DNS",X11="DSQ",X11="DNC",X11="OCS"),0,IF(X11="DNF",1,(COUNTIF($X$11:$X$31,"=DNF")+COUNT($Y$11:$Y$31))-Z11+1)),0))</f>
        <v>0</v>
      </c>
      <c r="BA11" s="13" t="str">
        <f t="shared" ref="BA11:BC13" si="1">IF($B11="","",B11)</f>
        <v>Keri Lane</v>
      </c>
      <c r="BB11" s="13" t="str">
        <f t="shared" si="1"/>
        <v>LASE</v>
      </c>
      <c r="BC11" s="13">
        <f t="shared" si="1"/>
        <v>1</v>
      </c>
      <c r="BD11" s="66" t="str">
        <f>IF($C11="TH",H11,"")</f>
        <v/>
      </c>
      <c r="BE11" s="22" t="str">
        <f>IF(J11&gt;0,IF($C11="TH",IF(OR(BD11="DNS",BD11="DNF",BD11="DSQ",BD11="DNC",BD11="OCS"),(COUNTIF($C$11:$C$31,"=TH")+1),IF($B11="","",RANK(BD11,BD$11:BD$31,1))),""),"")</f>
        <v/>
      </c>
      <c r="BF11" s="22" t="str">
        <f>IF(BE11="","",IF($C11="TH",IF($B11="","",IF(BE11&gt;0,IF(OR(BD11="DNS",BD11="DSQ",BD11="DNC",BD11="OCS"),0,IF(BD11="DNF",1,(COUNTIF($BD$11:$BD$31,"=DNF")+COUNT($BD$11:$BD$31))-BE11+1)),0)),""))</f>
        <v/>
      </c>
      <c r="BG11" s="66" t="str">
        <f>IF($C11="TH",L11,"")</f>
        <v/>
      </c>
      <c r="BH11" s="22" t="str">
        <f>IF(N11&gt;0,IF($C11="TH",IF(OR(BG11="DNS",BG11="DNF",BG11="DSQ",BG11="DNC",BG11="OCS"),(COUNTIF($C$11:$C$31,"=TH")+1),IF($B11="","",RANK(BG11,BG$11:BG$31,1))),""),"")</f>
        <v/>
      </c>
      <c r="BI11" s="22" t="str">
        <f>IF(BH11="","",IF($C11="TH",IF($B11="","",IF(BH11&gt;0,IF(OR(BG11="DNS",BG11="DSQ",BG11="DNC",BG11="OCS"),0,IF(BG11="DNF",1,(COUNTIF($BG$11:$BG$31,"=DNF")+COUNT($BG$11:$BG$31))-BH11+1)),0)),""))</f>
        <v/>
      </c>
      <c r="BJ11" s="66" t="str">
        <f>IF($C11="TH",P11,"")</f>
        <v/>
      </c>
      <c r="BK11" s="22" t="str">
        <f>IF(R11&gt;0,IF($C11="TH",IF(OR(BJ11="DNS",BJ11="DNF",BJ11="DSQ",BJ11="DNC",BJ11="OCS"),(COUNTIF($C$11:$C$31,"=TH")+1),IF($B11="","",RANK(BJ11,BJ$11:BJ$31,1))),""),"")</f>
        <v/>
      </c>
      <c r="BL11" s="22" t="str">
        <f>IF(BK11="","",IF($C11="TH",IF($B11="","",IF(BK11&gt;0,IF(OR(BJ11="DNS",BJ11="DSQ",BJ11="DNC",BJ11="OCS"),0,IF(BJ11="DNF",1,(COUNTIF($BJ$11:$BJ$31,"=DNF")+COUNT($BJ$11:$BJ$31))-BK11+1)),0)),""))</f>
        <v/>
      </c>
      <c r="BM11" s="66" t="str">
        <f>IF($C11="TH",T11,"")</f>
        <v/>
      </c>
      <c r="BN11" s="22" t="str">
        <f>IF(V11&gt;0,IF($C11="TH",IF(OR(BM11="DNS",BM11="DNF",BM11="DSQ",BM11="DNC",BM11="OCS"),(COUNTIF($C$11:$C$31,"=TH")+1),IF($B11="","",RANK(BM11,BM$11:BM$31,1))),""),"")</f>
        <v/>
      </c>
      <c r="BO11" s="22" t="str">
        <f>IF(BN11="","",IF($C11="TH",IF($B11="","",IF(BN11&gt;0,IF(OR(BM11="DNS",BM11="DSQ",BM11="DNC",BM11="OCS"),0,IF(BM11="DNF",1,(COUNTIF($BM$11:$BM$31,"=DNF")+COUNT($BM$11:$BM$31))-BN11+1)),0)),""))</f>
        <v/>
      </c>
      <c r="BP11" s="66" t="str">
        <f>IF($C11="TH",X11,"")</f>
        <v/>
      </c>
      <c r="BQ11" s="22" t="str">
        <f>IF(Z11&gt;0,IF($C11="TH",IF(OR(BP11="DNS",BP11="DNF",BP11="DSQ",BP11="DNC",BP11="OCS"),(COUNTIF($C$11:$C$31,"=TH")+1),IF($B11="","",RANK(BP11,BP$11:BP$31,1))),""),"")</f>
        <v/>
      </c>
      <c r="BR11" s="22" t="str">
        <f>IF(BQ11="","",IF($C11="TH",IF($B11="","",IF(BQ11&gt;0,IF(OR(BP11="DNS",BP11="DSQ",BP11="DNC",BP11="OCS"),0,IF(BP11="DNF",1,(COUNTIF($BP$11:$BP$31,"=DNF")+COUNT($BP$11:$BP$31))-BQ11+1)),0)),""))</f>
        <v/>
      </c>
      <c r="BT11" s="13" t="str">
        <f t="shared" ref="BT11:BV13" si="2">IF($B11="","",B11)</f>
        <v>Keri Lane</v>
      </c>
      <c r="BU11" s="13" t="str">
        <f t="shared" si="2"/>
        <v>LASE</v>
      </c>
      <c r="BV11" s="13">
        <f t="shared" si="2"/>
        <v>1</v>
      </c>
      <c r="BW11" s="66" t="str">
        <f>IF($C11="FSCT",H11,"")</f>
        <v/>
      </c>
      <c r="BX11" s="22" t="str">
        <f>IF(J11&gt;0,IF($C11="FSCT",IF(OR(BW11="DNS",BW11="DNF",BW11="DSQ",BW11="DNC",BW11="OCS"),(COUNTIF($C$11:$C$31,"=FSCT")+1),IF($B11="","",RANK(BW11,BW$11:BW$31,1))),""),"")</f>
        <v/>
      </c>
      <c r="BY11" s="22" t="str">
        <f>IF(BX11="","",IF($C11="FSCT",IF($B11="","",IF(BX11&gt;0,IF(OR(BW11="DNS",BW11="DSQ",BW11="DNC",BW11="OCS"),0,IF(BW11="DNF",1,(COUNTIF($BW$11:$BW$31,"=DNF")+COUNT($BW$11:$BW$31))-BX11+1)),0)),""))</f>
        <v/>
      </c>
      <c r="BZ11" s="66" t="str">
        <f>IF($C11="FSCT",L11,"")</f>
        <v/>
      </c>
      <c r="CA11" s="22" t="str">
        <f>IF(N11&gt;0,IF($C11="FSCT",IF(OR(BZ11="DNS",BZ11="DNF",BZ11="DSQ",BZ11="DNC",BZ11="OCS"),(COUNTIF($C$11:$C$31,"=FSCT")+1),IF($B11="","",RANK(BZ11,BZ$11:BZ$31,1))),""),"")</f>
        <v/>
      </c>
      <c r="CB11" s="22" t="str">
        <f>IF(CA11="","",IF($C11="FSCT",IF($B11="","",IF(CA11&gt;0,IF(OR(BZ11="DNS",BZ11="DSQ",BZ11="DNC",BZ11="OCS"),0,IF(BZ11="DNF",1,(COUNTIF($BZ$11:$BZ$31,"=DNF")+COUNT($BZ$11:$BZ$31))-CA11+1)),0)),""))</f>
        <v/>
      </c>
      <c r="CC11" s="66" t="str">
        <f>IF($C11="FSCT",P11,"")</f>
        <v/>
      </c>
      <c r="CD11" s="22" t="str">
        <f>IF(R11&gt;0,IF($C11="FSCT",IF(OR(CC11="DNS",CC11="DNF",CC11="DSQ",CC11="DNC",CC11="OCS"),(COUNTIF($C$11:$C$31,"=FSCT")+1),IF($B11="","",RANK(CC11,CC$11:CC$31,1))),""),"")</f>
        <v/>
      </c>
      <c r="CE11" s="22" t="str">
        <f>IF(CD11="","",IF($C11="FSCT",IF($B11="","",IF(CD11&gt;0,IF(OR(CC11="DNS",CC11="DSQ",CC11="DNC",CC11="OCS"),0,IF(CC11="DNF",1,(COUNTIF($CC$11:$CC$31,"=DNF")+COUNT($CC$11:$CC$31))-CD11+1)),0)),""))</f>
        <v/>
      </c>
      <c r="CF11" s="66" t="str">
        <f>IF($C11="FSCT",T11,"")</f>
        <v/>
      </c>
      <c r="CG11" s="22" t="str">
        <f>IF(V11&gt;0,IF($C11="FSCT",IF(OR(CF11="DNS",CF11="DNF",CF11="DSQ",CF11="DNC",CF11="OCS"),(COUNTIF($C$11:$C$31,"=FSCT")+1),IF($B11="","",RANK(CF11,CF$11:CF$31,1))),""),"")</f>
        <v/>
      </c>
      <c r="CH11" s="22" t="str">
        <f>IF(CG11="","",IF($C11="FSCT",IF($B11="","",IF(CG11&gt;0,IF(OR(CF11="DNS",CF11="DSQ",CF11="DNC",CF11="OCS"),0,IF(CF11="DNF",1,(COUNTIF($CF$11:$CF$31,"=DNF")+COUNT($CF$11:$CF$31))-CG11+1)),0)),""))</f>
        <v/>
      </c>
      <c r="CI11" s="66" t="str">
        <f>IF($C11="FSCT",X11,"")</f>
        <v/>
      </c>
      <c r="CJ11" s="22" t="str">
        <f>IF(Z11&gt;0,IF($C11="FSCT",IF(OR(CI11="DNS",CI11="DNF",CI11="DSQ",CI11="DNC",CI11="OCS"),(COUNTIF($C$11:$C$31,"=FSCT")+1),IF($B11="","",RANK(CI11,CI$11:CI$31,1))),""),"")</f>
        <v/>
      </c>
      <c r="CK11" s="22" t="str">
        <f>IF(CJ11="","",IF($C11="FSCT",IF($B11="","",IF(CJ11&gt;0,IF(OR(CI11="DNS",CI11="DSQ",CI11="DNC",CI11="OCS"),0,IF(CI11="DNF",1,(COUNTIF($CI$11:$CI$31,"=DNF")+COUNT($CI$11:$CI$31))-CJ11+1)),0)),""))</f>
        <v/>
      </c>
    </row>
    <row r="12" spans="1:89" ht="15" customHeight="1" x14ac:dyDescent="0.2">
      <c r="A12" s="252">
        <f>F12</f>
        <v>2</v>
      </c>
      <c r="B12" s="61" t="s">
        <v>1220</v>
      </c>
      <c r="C12" s="348" t="s">
        <v>44</v>
      </c>
      <c r="D12" s="249">
        <v>3</v>
      </c>
      <c r="E12" s="15">
        <f>IF(B12="","",J12+N12+R12+V12+Z12)</f>
        <v>8</v>
      </c>
      <c r="F12" s="16">
        <f>IF(B12="","",RANK(E12,E$11:E$31,1))</f>
        <v>2</v>
      </c>
      <c r="G12" s="8"/>
      <c r="H12" s="238">
        <v>1</v>
      </c>
      <c r="I12" s="242">
        <f>IF(OR(H12="DNS",H12="DNF",H12="DSQ",H12="DNC",H12="OCS"),"",IF(H$9="","",IF($B12="","",H12)))</f>
        <v>1</v>
      </c>
      <c r="J12" s="234">
        <f>IF(OR(H12="DNS",H12="DNF",H12="DSQ",H12="DNC",H12="OCS"),(COUNTA($B$11:$B$31)+1),IF($B12="","",RANK(I12,I$11:I$31,1)))</f>
        <v>1</v>
      </c>
      <c r="K12" s="8"/>
      <c r="L12" s="238">
        <v>3</v>
      </c>
      <c r="M12" s="242">
        <f>IF(OR(L12="DNS",L12="DNF",L12="DSQ",L12="DNC",L12="OCS"),"",IF(L$9="","",IF($B12="","",L12)))</f>
        <v>3</v>
      </c>
      <c r="N12" s="234">
        <f>IF(OR(L12="DNS",L12="DNF",L12="DSQ",L12="DNC",L12="OCS"),(COUNTA($B$11:$B$31)+1),IF($B12="","",RANK(M12,M$11:M$31,1)))</f>
        <v>3</v>
      </c>
      <c r="O12" s="8"/>
      <c r="P12" s="238">
        <v>2</v>
      </c>
      <c r="Q12" s="242">
        <f>IF(OR(P12="DNS",P12="DNF",P12="DSQ",P12="DNC",P12="OCS"),"",IF(P$9="","",IF($B12="","",P12)))</f>
        <v>2</v>
      </c>
      <c r="R12" s="234">
        <f>IF(OR(P12="DNS",P12="DNF",P12="DSQ",P12="DNC",P12="OCS"),(COUNTA($B$11:$B$31)+1),IF($B12="","",RANK(Q12,Q$11:Q$31,1)))</f>
        <v>2</v>
      </c>
      <c r="S12" s="8"/>
      <c r="T12" s="238">
        <v>2</v>
      </c>
      <c r="U12" s="242">
        <f>IF(OR(T12="DNS",T12="DNF",T12="DSQ",T12="DNC",T12="OCS"),"",IF(T$9="","",IF($B12="","",T12)))</f>
        <v>2</v>
      </c>
      <c r="V12" s="234">
        <f>IF(OR(T12="DNS",T12="DNF",T12="DSQ",T12="DNC",T12="OCS"),(COUNTA($B$11:$B$31)+1),IF($B12="","",RANK(U12,U$11:U$31,1)))</f>
        <v>2</v>
      </c>
      <c r="W12" s="8"/>
      <c r="X12" s="238"/>
      <c r="Y12" s="242"/>
      <c r="Z12" s="234"/>
      <c r="AR12" s="13" t="str">
        <f t="shared" si="0"/>
        <v>Tripp Robinson</v>
      </c>
      <c r="AS12" s="13" t="str">
        <f t="shared" si="0"/>
        <v>LASE</v>
      </c>
      <c r="AT12" s="13">
        <f t="shared" si="0"/>
        <v>3</v>
      </c>
      <c r="AU12" s="22">
        <f>IF($B12="","",IF(J12&gt;0,IF(OR(H12="DNS",H12="DSQ",H12="DNC",H12="OCS"),0,IF(H12="DNF",1,(COUNTIF($H$11:$H$31,"=DNF")+COUNT($I$11:$I$31))-J12+1)),0))</f>
        <v>3</v>
      </c>
      <c r="AV12" s="22">
        <f>IF($B12="","",IF(N12&gt;0,IF(OR(L12="DNS",L12="DSQ",L12="DNC",L12="OCS"),0,IF(L12="DNF",1,(COUNTIF($L$11:$L$31,"=DNF")+COUNT($M$11:$M$31)-N12+1))),0))</f>
        <v>1</v>
      </c>
      <c r="AW12" s="22">
        <f>IF($B12="","",IF(R12&gt;0,IF(OR(P12="DNS",P12="DSQ",P12="DNC",P12="OCS"),0,IF(P12="DNF",1,(COUNTIF($P$11:$P$31,"=DNF")+COUNT($Q$11:$Q$31))-R12+1)),0))</f>
        <v>2</v>
      </c>
      <c r="AX12" s="22">
        <f>IF($B12="","",IF(V12&gt;0,IF(OR(T12="DNS",T12="DSQ",T12="DNC",T12="OCS"),0,IF(T12="DNF",1,(COUNTIF($T$11:$T$31,"=DNF")+COUNT($U$11:$U$31))-V12+1)),0))</f>
        <v>2</v>
      </c>
      <c r="AY12" s="22">
        <f>IF($B12="","",IF(Z12&gt;0,IF(OR(X12="DNS",X12="DSQ",X12="DNC",X12="OCS"),0,IF(X12="DNF",1,(COUNTIF($X$11:$X$31,"=DNF")+COUNT($Y$11:$Y$31))-Z12+1)),0))</f>
        <v>0</v>
      </c>
      <c r="BA12" s="13" t="str">
        <f t="shared" si="1"/>
        <v>Tripp Robinson</v>
      </c>
      <c r="BB12" s="13" t="str">
        <f t="shared" si="1"/>
        <v>LASE</v>
      </c>
      <c r="BC12" s="13">
        <f t="shared" si="1"/>
        <v>3</v>
      </c>
      <c r="BD12" s="66" t="str">
        <f>IF($C12="TH",H12,"")</f>
        <v/>
      </c>
      <c r="BE12" s="22" t="str">
        <f>IF(J12&gt;0,IF($C12="TH",IF(OR(BD12="DNS",BD12="DNF",BD12="DSQ",BD12="DNC",BD12="OCS"),(COUNTIF($C$11:$C$31,"=TH")+1),IF($B12="","",RANK(BD12,BD$11:BD$31,1))),""),"")</f>
        <v/>
      </c>
      <c r="BF12" s="22" t="str">
        <f>IF(BE12="","",IF($C12="TH",IF($B12="","",IF(BE12&gt;0,IF(OR(BD12="DNS",BD12="DSQ",BD12="DNC",BD12="OCS"),0,IF(BD12="DNF",1,(COUNTIF($BD$11:$BD$31,"=DNF")+COUNT($BD$11:$BD$31))-BE12+1)),0)),""))</f>
        <v/>
      </c>
      <c r="BG12" s="66" t="str">
        <f>IF($C12="TH",L12,"")</f>
        <v/>
      </c>
      <c r="BH12" s="22" t="str">
        <f>IF(N12&gt;0,IF($C12="TH",IF(OR(BG12="DNS",BG12="DNF",BG12="DSQ",BG12="DNC",BG12="OCS"),(COUNTIF($C$11:$C$31,"=TH")+1),IF($B12="","",RANK(BG12,BG$11:BG$31,1))),""),"")</f>
        <v/>
      </c>
      <c r="BI12" s="22" t="str">
        <f>IF(BH12="","",IF($C12="TH",IF($B12="","",IF(BH12&gt;0,IF(OR(BG12="DNS",BG12="DSQ",BG12="DNC",BG12="OCS"),0,IF(BG12="DNF",1,(COUNTIF($BG$11:$BG$31,"=DNF")+COUNT($BG$11:$BG$31))-BH12+1)),0)),""))</f>
        <v/>
      </c>
      <c r="BJ12" s="66" t="str">
        <f>IF($C12="TH",P12,"")</f>
        <v/>
      </c>
      <c r="BK12" s="22" t="str">
        <f>IF(R12&gt;0,IF($C12="TH",IF(OR(BJ12="DNS",BJ12="DNF",BJ12="DSQ",BJ12="DNC",BJ12="OCS"),(COUNTIF($C$11:$C$31,"=TH")+1),IF($B12="","",RANK(BJ12,BJ$11:BJ$31,1))),""),"")</f>
        <v/>
      </c>
      <c r="BL12" s="22" t="str">
        <f>IF(BK12="","",IF($C12="TH",IF($B12="","",IF(BK12&gt;0,IF(OR(BJ12="DNS",BJ12="DSQ",BJ12="DNC",BJ12="OCS"),0,IF(BJ12="DNF",1,(COUNTIF($BJ$11:$BJ$31,"=DNF")+COUNT($BJ$11:$BJ$31))-BK12+1)),0)),""))</f>
        <v/>
      </c>
      <c r="BM12" s="66" t="str">
        <f>IF($C12="TH",T12,"")</f>
        <v/>
      </c>
      <c r="BN12" s="22" t="str">
        <f>IF(V12&gt;0,IF($C12="TH",IF(OR(BM12="DNS",BM12="DNF",BM12="DSQ",BM12="DNC",BM12="OCS"),(COUNTIF($C$11:$C$31,"=TH")+1),IF($B12="","",RANK(BM12,BM$11:BM$31,1))),""),"")</f>
        <v/>
      </c>
      <c r="BO12" s="22" t="str">
        <f>IF(BN12="","",IF($C12="TH",IF($B12="","",IF(BN12&gt;0,IF(OR(BM12="DNS",BM12="DSQ",BM12="DNC",BM12="OCS"),0,IF(BM12="DNF",1,(COUNTIF($BM$11:$BM$31,"=DNF")+COUNT($BM$11:$BM$31))-BN12+1)),0)),""))</f>
        <v/>
      </c>
      <c r="BP12" s="66" t="str">
        <f>IF($C12="TH",X12,"")</f>
        <v/>
      </c>
      <c r="BQ12" s="22" t="str">
        <f>IF(Z12&gt;0,IF($C12="TH",IF(OR(BP12="DNS",BP12="DNF",BP12="DSQ",BP12="DNC",BP12="OCS"),(COUNTIF($C$11:$C$31,"=TH")+1),IF($B12="","",RANK(BP12,BP$11:BP$31,1))),""),"")</f>
        <v/>
      </c>
      <c r="BR12" s="22" t="str">
        <f>IF(BQ12="","",IF($C12="TH",IF($B12="","",IF(BQ12&gt;0,IF(OR(BP12="DNS",BP12="DSQ",BP12="DNC",BP12="OCS"),0,IF(BP12="DNF",1,(COUNTIF($BP$11:$BP$31,"=DNF")+COUNT($BP$11:$BP$31))-BQ12+1)),0)),""))</f>
        <v/>
      </c>
      <c r="BT12" s="13" t="str">
        <f t="shared" si="2"/>
        <v>Tripp Robinson</v>
      </c>
      <c r="BU12" s="13" t="str">
        <f t="shared" si="2"/>
        <v>LASE</v>
      </c>
      <c r="BV12" s="13">
        <f t="shared" si="2"/>
        <v>3</v>
      </c>
      <c r="BW12" s="66" t="str">
        <f>IF($C12="FSCT",H12,"")</f>
        <v/>
      </c>
      <c r="BX12" s="22" t="str">
        <f>IF(J12&gt;0,IF($C12="FSCT",IF(OR(BW12="DNS",BW12="DNF",BW12="DSQ",BW12="DNC",BW12="OCS"),(COUNTIF($C$11:$C$31,"=FSCT")+1),IF($B12="","",RANK(BW12,BW$11:BW$31,1))),""),"")</f>
        <v/>
      </c>
      <c r="BY12" s="22" t="str">
        <f>IF(BX12="","",IF($C12="FSCT",IF($B12="","",IF(BX12&gt;0,IF(OR(BW12="DNS",BW12="DSQ",BW12="DNC",BW12="OCS"),0,IF(BW12="DNF",1,(COUNTIF($BW$11:$BW$31,"=DNF")+COUNT($BW$11:$BW$31))-BX12+1)),0)),""))</f>
        <v/>
      </c>
      <c r="BZ12" s="66" t="str">
        <f>IF($C12="FSCT",L12,"")</f>
        <v/>
      </c>
      <c r="CA12" s="22" t="str">
        <f>IF(N12&gt;0,IF($C12="FSCT",IF(OR(BZ12="DNS",BZ12="DNF",BZ12="DSQ",BZ12="DNC",BZ12="OCS"),(COUNTIF($C$11:$C$31,"=FSCT")+1),IF($B12="","",RANK(BZ12,BZ$11:BZ$31,1))),""),"")</f>
        <v/>
      </c>
      <c r="CB12" s="22" t="str">
        <f>IF(CA12="","",IF($C12="FSCT",IF($B12="","",IF(CA12&gt;0,IF(OR(BZ12="DNS",BZ12="DSQ",BZ12="DNC",BZ12="OCS"),0,IF(BZ12="DNF",1,(COUNTIF($BZ$11:$BZ$31,"=DNF")+COUNT($BZ$11:$BZ$31))-CA12+1)),0)),""))</f>
        <v/>
      </c>
      <c r="CC12" s="66" t="str">
        <f>IF($C12="FSCT",P12,"")</f>
        <v/>
      </c>
      <c r="CD12" s="22" t="str">
        <f>IF(R12&gt;0,IF($C12="FSCT",IF(OR(CC12="DNS",CC12="DNF",CC12="DSQ",CC12="DNC",CC12="OCS"),(COUNTIF($C$11:$C$31,"=FSCT")+1),IF($B12="","",RANK(CC12,CC$11:CC$31,1))),""),"")</f>
        <v/>
      </c>
      <c r="CE12" s="22" t="str">
        <f>IF(CD12="","",IF($C12="FSCT",IF($B12="","",IF(CD12&gt;0,IF(OR(CC12="DNS",CC12="DSQ",CC12="DNC",CC12="OCS"),0,IF(CC12="DNF",1,(COUNTIF($CC$11:$CC$31,"=DNF")+COUNT($CC$11:$CC$31))-CD12+1)),0)),""))</f>
        <v/>
      </c>
      <c r="CF12" s="66" t="str">
        <f>IF($C12="FSCT",T12,"")</f>
        <v/>
      </c>
      <c r="CG12" s="22" t="str">
        <f>IF(V12&gt;0,IF($C12="FSCT",IF(OR(CF12="DNS",CF12="DNF",CF12="DSQ",CF12="DNC",CF12="OCS"),(COUNTIF($C$11:$C$31,"=FSCT")+1),IF($B12="","",RANK(CF12,CF$11:CF$31,1))),""),"")</f>
        <v/>
      </c>
      <c r="CH12" s="22" t="str">
        <f>IF(CG12="","",IF($C12="FSCT",IF($B12="","",IF(CG12&gt;0,IF(OR(CF12="DNS",CF12="DSQ",CF12="DNC",CF12="OCS"),0,IF(CF12="DNF",1,(COUNTIF($CF$11:$CF$31,"=DNF")+COUNT($CF$11:$CF$31))-CG12+1)),0)),""))</f>
        <v/>
      </c>
      <c r="CI12" s="66" t="str">
        <f>IF($C12="FSCT",X12,"")</f>
        <v/>
      </c>
      <c r="CJ12" s="22" t="str">
        <f>IF(Z12&gt;0,IF($C12="FSCT",IF(OR(CI12="DNS",CI12="DNF",CI12="DSQ",CI12="DNC",CI12="OCS"),(COUNTIF($C$11:$C$31,"=FSCT")+1),IF($B12="","",RANK(CI12,CI$11:CI$31,1))),""),"")</f>
        <v/>
      </c>
      <c r="CK12" s="22" t="str">
        <f>IF(CJ12="","",IF($C12="FSCT",IF($B12="","",IF(CJ12&gt;0,IF(OR(CI12="DNS",CI12="DSQ",CI12="DNC",CI12="OCS"),0,IF(CI12="DNF",1,(COUNTIF($CI$11:$CI$31,"=DNF")+COUNT($CI$11:$CI$31))-CJ12+1)),0)),""))</f>
        <v/>
      </c>
    </row>
    <row r="13" spans="1:89" ht="15" customHeight="1" x14ac:dyDescent="0.2">
      <c r="A13" s="252">
        <f>F13</f>
        <v>3</v>
      </c>
      <c r="B13" s="61" t="s">
        <v>1216</v>
      </c>
      <c r="C13" s="348" t="s">
        <v>44</v>
      </c>
      <c r="D13" s="249">
        <v>2</v>
      </c>
      <c r="E13" s="15">
        <f>IF(B13="","",J13+N13+R13+V13+Z13)</f>
        <v>11</v>
      </c>
      <c r="F13" s="16">
        <f>IF(B13="","",RANK(E13,E$11:E$31,1))</f>
        <v>3</v>
      </c>
      <c r="G13" s="8"/>
      <c r="H13" s="238">
        <v>3</v>
      </c>
      <c r="I13" s="242">
        <f>IF(OR(H13="DNS",H13="DNF",H13="DSQ",H13="DNC",H13="OCS"),"",IF(H$9="","",IF($B13="","",H13)))</f>
        <v>3</v>
      </c>
      <c r="J13" s="234">
        <f>IF(OR(H13="DNS",H13="DNF",H13="DSQ",H13="DNC",H13="OCS"),(COUNTA($B$11:$B$31)+1),IF($B13="","",RANK(I13,I$11:I$31,1)))</f>
        <v>3</v>
      </c>
      <c r="K13" s="8"/>
      <c r="L13" s="238">
        <v>2</v>
      </c>
      <c r="M13" s="242">
        <f>IF(OR(L13="DNS",L13="DNF",L13="DSQ",L13="DNC",L13="OCS"),"",IF(L$9="","",IF($B13="","",L13)))</f>
        <v>2</v>
      </c>
      <c r="N13" s="234">
        <f>IF(OR(L13="DNS",L13="DNF",L13="DSQ",L13="DNC",L13="OCS"),(COUNTA($B$11:$B$31)+1),IF($B13="","",RANK(M13,M$11:M$31,1)))</f>
        <v>2</v>
      </c>
      <c r="O13" s="8"/>
      <c r="P13" s="238">
        <v>3</v>
      </c>
      <c r="Q13" s="242">
        <f>IF(OR(P13="DNS",P13="DNF",P13="DSQ",P13="DNC",P13="OCS"),"",IF(P$9="","",IF($B13="","",P13)))</f>
        <v>3</v>
      </c>
      <c r="R13" s="234">
        <f>IF(OR(P13="DNS",P13="DNF",P13="DSQ",P13="DNC",P13="OCS"),(COUNTA($B$11:$B$31)+1),IF($B13="","",RANK(Q13,Q$11:Q$31,1)))</f>
        <v>3</v>
      </c>
      <c r="S13" s="8"/>
      <c r="T13" s="238">
        <v>3</v>
      </c>
      <c r="U13" s="242">
        <f>IF(OR(T13="DNS",T13="DNF",T13="DSQ",T13="DNC",T13="OCS"),"",IF(T$9="","",IF($B13="","",T13)))</f>
        <v>3</v>
      </c>
      <c r="V13" s="234">
        <f>IF(OR(T13="DNS",T13="DNF",T13="DSQ",T13="DNC",T13="OCS"),(COUNTA($B$11:$B$31)+1),IF($B13="","",RANK(U13,U$11:U$31,1)))</f>
        <v>3</v>
      </c>
      <c r="W13" s="8"/>
      <c r="X13" s="238"/>
      <c r="Y13" s="242"/>
      <c r="Z13" s="234"/>
      <c r="AR13" s="13" t="str">
        <f t="shared" si="0"/>
        <v>Calli Hontzas</v>
      </c>
      <c r="AS13" s="13" t="str">
        <f t="shared" si="0"/>
        <v>LASE</v>
      </c>
      <c r="AT13" s="13">
        <f t="shared" si="0"/>
        <v>2</v>
      </c>
      <c r="AU13" s="22">
        <f>IF($B13="","",IF(J13&gt;0,IF(OR(H13="DNS",H13="DSQ",H13="DNC",H13="OCS"),0,IF(H13="DNF",1,(COUNTIF($H$11:$H$31,"=DNF")+COUNT($I$11:$I$31))-J13+1)),0))</f>
        <v>1</v>
      </c>
      <c r="AV13" s="22">
        <f>IF($B13="","",IF(N13&gt;0,IF(OR(L13="DNS",L13="DSQ",L13="DNC",L13="OCS"),0,IF(L13="DNF",1,(COUNTIF($L$11:$L$31,"=DNF")+COUNT($M$11:$M$31)-N13+1))),0))</f>
        <v>2</v>
      </c>
      <c r="AW13" s="22">
        <f>IF($B13="","",IF(R13&gt;0,IF(OR(P13="DNS",P13="DSQ",P13="DNC",P13="OCS"),0,IF(P13="DNF",1,(COUNTIF($P$11:$P$31,"=DNF")+COUNT($Q$11:$Q$31))-R13+1)),0))</f>
        <v>1</v>
      </c>
      <c r="AX13" s="22">
        <f>IF($B13="","",IF(V13&gt;0,IF(OR(T13="DNS",T13="DSQ",T13="DNC",T13="OCS"),0,IF(T13="DNF",1,(COUNTIF($T$11:$T$31,"=DNF")+COUNT($U$11:$U$31))-V13+1)),0))</f>
        <v>1</v>
      </c>
      <c r="AY13" s="22">
        <f>IF($B13="","",IF(Z13&gt;0,IF(OR(X13="DNS",X13="DSQ",X13="DNC",X13="OCS"),0,IF(X13="DNF",1,(COUNTIF($X$11:$X$31,"=DNF")+COUNT($Y$11:$Y$31))-Z13+1)),0))</f>
        <v>0</v>
      </c>
      <c r="BA13" s="13" t="str">
        <f t="shared" si="1"/>
        <v>Calli Hontzas</v>
      </c>
      <c r="BB13" s="13" t="str">
        <f t="shared" si="1"/>
        <v>LASE</v>
      </c>
      <c r="BC13" s="13">
        <f t="shared" si="1"/>
        <v>2</v>
      </c>
      <c r="BD13" s="66" t="str">
        <f>IF($C13="TH",H13,"")</f>
        <v/>
      </c>
      <c r="BE13" s="22" t="str">
        <f>IF(J13&gt;0,IF($C13="TH",IF(OR(BD13="DNS",BD13="DNF",BD13="DSQ",BD13="DNC",BD13="OCS"),(COUNTIF($C$11:$C$31,"=TH")+1),IF($B13="","",RANK(BD13,BD$11:BD$31,1))),""),"")</f>
        <v/>
      </c>
      <c r="BF13" s="22" t="str">
        <f>IF(BE13="","",IF($C13="TH",IF($B13="","",IF(BE13&gt;0,IF(OR(BD13="DNS",BD13="DSQ",BD13="DNC",BD13="OCS"),0,IF(BD13="DNF",1,(COUNTIF($BD$11:$BD$31,"=DNF")+COUNT($BD$11:$BD$31))-BE13+1)),0)),""))</f>
        <v/>
      </c>
      <c r="BG13" s="66" t="str">
        <f>IF($C13="TH",L13,"")</f>
        <v/>
      </c>
      <c r="BH13" s="22" t="str">
        <f>IF(N13&gt;0,IF($C13="TH",IF(OR(BG13="DNS",BG13="DNF",BG13="DSQ",BG13="DNC",BG13="OCS"),(COUNTIF($C$11:$C$31,"=TH")+1),IF($B13="","",RANK(BG13,BG$11:BG$31,1))),""),"")</f>
        <v/>
      </c>
      <c r="BI13" s="22" t="str">
        <f>IF(BH13="","",IF($C13="TH",IF($B13="","",IF(BH13&gt;0,IF(OR(BG13="DNS",BG13="DSQ",BG13="DNC",BG13="OCS"),0,IF(BG13="DNF",1,(COUNTIF($BG$11:$BG$31,"=DNF")+COUNT($BG$11:$BG$31))-BH13+1)),0)),""))</f>
        <v/>
      </c>
      <c r="BJ13" s="66" t="str">
        <f>IF($C13="TH",P13,"")</f>
        <v/>
      </c>
      <c r="BK13" s="22" t="str">
        <f>IF(R13&gt;0,IF($C13="TH",IF(OR(BJ13="DNS",BJ13="DNF",BJ13="DSQ",BJ13="DNC",BJ13="OCS"),(COUNTIF($C$11:$C$31,"=TH")+1),IF($B13="","",RANK(BJ13,BJ$11:BJ$31,1))),""),"")</f>
        <v/>
      </c>
      <c r="BL13" s="22" t="str">
        <f>IF(BK13="","",IF($C13="TH",IF($B13="","",IF(BK13&gt;0,IF(OR(BJ13="DNS",BJ13="DSQ",BJ13="DNC",BJ13="OCS"),0,IF(BJ13="DNF",1,(COUNTIF($BJ$11:$BJ$31,"=DNF")+COUNT($BJ$11:$BJ$31))-BK13+1)),0)),""))</f>
        <v/>
      </c>
      <c r="BM13" s="66" t="str">
        <f>IF($C13="TH",T13,"")</f>
        <v/>
      </c>
      <c r="BN13" s="22" t="str">
        <f>IF(V13&gt;0,IF($C13="TH",IF(OR(BM13="DNS",BM13="DNF",BM13="DSQ",BM13="DNC",BM13="OCS"),(COUNTIF($C$11:$C$31,"=TH")+1),IF($B13="","",RANK(BM13,BM$11:BM$31,1))),""),"")</f>
        <v/>
      </c>
      <c r="BO13" s="22" t="str">
        <f>IF(BN13="","",IF($C13="TH",IF($B13="","",IF(BN13&gt;0,IF(OR(BM13="DNS",BM13="DSQ",BM13="DNC",BM13="OCS"),0,IF(BM13="DNF",1,(COUNTIF($BM$11:$BM$31,"=DNF")+COUNT($BM$11:$BM$31))-BN13+1)),0)),""))</f>
        <v/>
      </c>
      <c r="BP13" s="66" t="str">
        <f>IF($C13="TH",X13,"")</f>
        <v/>
      </c>
      <c r="BQ13" s="22" t="str">
        <f>IF(Z13&gt;0,IF($C13="TH",IF(OR(BP13="DNS",BP13="DNF",BP13="DSQ",BP13="DNC",BP13="OCS"),(COUNTIF($C$11:$C$31,"=TH")+1),IF($B13="","",RANK(BP13,BP$11:BP$31,1))),""),"")</f>
        <v/>
      </c>
      <c r="BR13" s="22" t="str">
        <f>IF(BQ13="","",IF($C13="TH",IF($B13="","",IF(BQ13&gt;0,IF(OR(BP13="DNS",BP13="DSQ",BP13="DNC",BP13="OCS"),0,IF(BP13="DNF",1,(COUNTIF($BP$11:$BP$31,"=DNF")+COUNT($BP$11:$BP$31))-BQ13+1)),0)),""))</f>
        <v/>
      </c>
      <c r="BT13" s="13" t="str">
        <f t="shared" si="2"/>
        <v>Calli Hontzas</v>
      </c>
      <c r="BU13" s="13" t="str">
        <f t="shared" si="2"/>
        <v>LASE</v>
      </c>
      <c r="BV13" s="13">
        <f t="shared" si="2"/>
        <v>2</v>
      </c>
      <c r="BW13" s="66" t="str">
        <f>IF($C13="FSCT",H13,"")</f>
        <v/>
      </c>
      <c r="BX13" s="22" t="str">
        <f>IF(J13&gt;0,IF($C13="FSCT",IF(OR(BW13="DNS",BW13="DNF",BW13="DSQ",BW13="DNC",BW13="OCS"),(COUNTIF($C$11:$C$31,"=FSCT")+1),IF($B13="","",RANK(BW13,BW$11:BW$31,1))),""),"")</f>
        <v/>
      </c>
      <c r="BY13" s="22" t="str">
        <f>IF(BX13="","",IF($C13="FSCT",IF($B13="","",IF(BX13&gt;0,IF(OR(BW13="DNS",BW13="DSQ",BW13="DNC",BW13="OCS"),0,IF(BW13="DNF",1,(COUNTIF($BW$11:$BW$31,"=DNF")+COUNT($BW$11:$BW$31))-BX13+1)),0)),""))</f>
        <v/>
      </c>
      <c r="BZ13" s="66" t="str">
        <f>IF($C13="FSCT",L13,"")</f>
        <v/>
      </c>
      <c r="CA13" s="22" t="str">
        <f>IF(N13&gt;0,IF($C13="FSCT",IF(OR(BZ13="DNS",BZ13="DNF",BZ13="DSQ",BZ13="DNC",BZ13="OCS"),(COUNTIF($C$11:$C$31,"=FSCT")+1),IF($B13="","",RANK(BZ13,BZ$11:BZ$31,1))),""),"")</f>
        <v/>
      </c>
      <c r="CB13" s="22" t="str">
        <f>IF(CA13="","",IF($C13="FSCT",IF($B13="","",IF(CA13&gt;0,IF(OR(BZ13="DNS",BZ13="DSQ",BZ13="DNC",BZ13="OCS"),0,IF(BZ13="DNF",1,(COUNTIF($BZ$11:$BZ$31,"=DNF")+COUNT($BZ$11:$BZ$31))-CA13+1)),0)),""))</f>
        <v/>
      </c>
      <c r="CC13" s="66" t="str">
        <f>IF($C13="FSCT",P13,"")</f>
        <v/>
      </c>
      <c r="CD13" s="22" t="str">
        <f>IF(R13&gt;0,IF($C13="FSCT",IF(OR(CC13="DNS",CC13="DNF",CC13="DSQ",CC13="DNC",CC13="OCS"),(COUNTIF($C$11:$C$31,"=FSCT")+1),IF($B13="","",RANK(CC13,CC$11:CC$31,1))),""),"")</f>
        <v/>
      </c>
      <c r="CE13" s="22" t="str">
        <f>IF(CD13="","",IF($C13="FSCT",IF($B13="","",IF(CD13&gt;0,IF(OR(CC13="DNS",CC13="DSQ",CC13="DNC",CC13="OCS"),0,IF(CC13="DNF",1,(COUNTIF($CC$11:$CC$31,"=DNF")+COUNT($CC$11:$CC$31))-CD13+1)),0)),""))</f>
        <v/>
      </c>
      <c r="CF13" s="66" t="str">
        <f>IF($C13="FSCT",T13,"")</f>
        <v/>
      </c>
      <c r="CG13" s="22" t="str">
        <f>IF(V13&gt;0,IF($C13="FSCT",IF(OR(CF13="DNS",CF13="DNF",CF13="DSQ",CF13="DNC",CF13="OCS"),(COUNTIF($C$11:$C$31,"=FSCT")+1),IF($B13="","",RANK(CF13,CF$11:CF$31,1))),""),"")</f>
        <v/>
      </c>
      <c r="CH13" s="22" t="str">
        <f>IF(CG13="","",IF($C13="FSCT",IF($B13="","",IF(CG13&gt;0,IF(OR(CF13="DNS",CF13="DSQ",CF13="DNC",CF13="OCS"),0,IF(CF13="DNF",1,(COUNTIF($CF$11:$CF$31,"=DNF")+COUNT($CF$11:$CF$31))-CG13+1)),0)),""))</f>
        <v/>
      </c>
      <c r="CI13" s="66" t="str">
        <f>IF($C13="FSCT",X13,"")</f>
        <v/>
      </c>
      <c r="CJ13" s="22" t="str">
        <f>IF(Z13&gt;0,IF($C13="FSCT",IF(OR(CI13="DNS",CI13="DNF",CI13="DSQ",CI13="DNC",CI13="OCS"),(COUNTIF($C$11:$C$31,"=FSCT")+1),IF($B13="","",RANK(CI13,CI$11:CI$31,1))),""),"")</f>
        <v/>
      </c>
      <c r="CK13" s="22" t="str">
        <f>IF(CJ13="","",IF($C13="FSCT",IF($B13="","",IF(CJ13&gt;0,IF(OR(CI13="DNS",CI13="DSQ",CI13="DNC",CI13="OCS"),0,IF(CI13="DNF",1,(COUNTIF($CI$11:$CI$31,"=DNF")+COUNT($CI$11:$CI$31))-CJ13+1)),0)),""))</f>
        <v/>
      </c>
    </row>
    <row r="14" spans="1:89" ht="15" customHeight="1" x14ac:dyDescent="0.2">
      <c r="A14" s="60" t="str">
        <f t="shared" ref="A14:A29" si="3">F14</f>
        <v/>
      </c>
      <c r="B14" s="61"/>
      <c r="C14" s="348"/>
      <c r="D14" s="249"/>
      <c r="E14" s="15" t="str">
        <f t="shared" ref="E14:E31" si="4">IF(B14="","",J14+N14+R14+V14+Z14)</f>
        <v/>
      </c>
      <c r="F14" s="16" t="str">
        <f t="shared" ref="F14:F31" si="5">IF(B14="","",RANK(E14,E$11:E$31,1))</f>
        <v/>
      </c>
      <c r="G14" s="8"/>
      <c r="H14" s="238"/>
      <c r="I14" s="242" t="str">
        <f t="shared" ref="I14:I31" si="6">IF(OR(H14="DNS",H14="DNF",H14="DSQ",H14="DNC",H14="OCS"),"",IF(H$9="","",IF($B14="","",H14)))</f>
        <v/>
      </c>
      <c r="J14" s="234" t="str">
        <f t="shared" ref="J14:J31" si="7">IF(OR(H14="DNS",H14="DNF",H14="DSQ",H14="DNC",H14="OCS"),(COUNTA($B$11:$B$31)+1),IF($B14="","",RANK(I14,I$11:I$31,1)))</f>
        <v/>
      </c>
      <c r="K14" s="8"/>
      <c r="L14" s="238"/>
      <c r="M14" s="242" t="str">
        <f t="shared" ref="M14:M31" si="8">IF(OR(L14="DNS",L14="DNF",L14="DSQ",L14="DNC",L14="OCS"),"",IF(L$9="","",IF($B14="","",L14)))</f>
        <v/>
      </c>
      <c r="N14" s="234" t="str">
        <f t="shared" ref="N14:N31" si="9">IF(OR(L14="DNS",L14="DNF",L14="DSQ",L14="DNC",L14="OCS"),(COUNTA($B$11:$B$31)+1),IF($B14="","",RANK(M14,M$11:M$31,1)))</f>
        <v/>
      </c>
      <c r="O14" s="8"/>
      <c r="P14" s="238"/>
      <c r="Q14" s="242" t="str">
        <f t="shared" ref="Q14:Q31" si="10">IF(OR(P14="DNS",P14="DNF",P14="DSQ",P14="DNC",P14="OCS"),"",IF(P$9="","",IF($B14="","",P14)))</f>
        <v/>
      </c>
      <c r="R14" s="234" t="str">
        <f t="shared" ref="R14:R31" si="11">IF(OR(P14="DNS",P14="DNF",P14="DSQ",P14="DNC",P14="OCS"),(COUNTA($B$11:$B$31)+1),IF($B14="","",RANK(Q14,Q$11:Q$31,1)))</f>
        <v/>
      </c>
      <c r="S14" s="8"/>
      <c r="T14" s="238"/>
      <c r="U14" s="242" t="str">
        <f t="shared" ref="U14:U31" si="12">IF(OR(T14="DNS",T14="DNF",T14="DSQ",T14="DNC",T14="OCS"),"",IF(T$9="","",IF($B14="","",T14)))</f>
        <v/>
      </c>
      <c r="V14" s="234" t="str">
        <f t="shared" ref="V14:V31" si="13">IF(OR(T14="DNS",T14="DNF",T14="DSQ",T14="DNC",T14="OCS"),(COUNTA($B$11:$B$31)+1),IF($B14="","",RANK(U14,U$11:U$31,1)))</f>
        <v/>
      </c>
      <c r="W14" s="8"/>
      <c r="X14" s="238"/>
      <c r="Y14" s="242"/>
      <c r="Z14" s="234"/>
      <c r="AR14" s="13" t="str">
        <f t="shared" ref="AR14:AT26" si="14">IF($B14="","",B14)</f>
        <v/>
      </c>
      <c r="AS14" s="13" t="str">
        <f t="shared" si="14"/>
        <v/>
      </c>
      <c r="AT14" s="13" t="str">
        <f t="shared" si="14"/>
        <v/>
      </c>
      <c r="AU14" s="22" t="str">
        <f t="shared" ref="AU14:AU31" si="15">IF($B14="","",IF(J14&gt;0,IF(OR(H14="DNS",H14="DSQ",H14="DNC",H14="OCS"),0,IF(H14="DNF",1,(COUNTIF($H$11:$H$31,"=DNF")+COUNT($I$11:$I$31))-J14+1)),0))</f>
        <v/>
      </c>
      <c r="AV14" s="22" t="str">
        <f t="shared" ref="AV14:AV31" si="16">IF($B14="","",IF(N14&gt;0,IF(OR(L14="DNS",L14="DSQ",L14="DNC",L14="OCS"),0,IF(L14="DNF",1,(COUNTIF($L$11:$L$31,"=DNF")+COUNT($M$11:$M$31)-N14+1))),0))</f>
        <v/>
      </c>
      <c r="AW14" s="22" t="str">
        <f t="shared" ref="AW14:AW31" si="17">IF($B14="","",IF(R14&gt;0,IF(OR(P14="DNS",P14="DSQ",P14="DNC",P14="OCS"),0,IF(P14="DNF",1,(COUNTIF($P$11:$P$31,"=DNF")+COUNT($Q$11:$Q$31))-R14+1)),0))</f>
        <v/>
      </c>
      <c r="AX14" s="22" t="str">
        <f t="shared" ref="AX14:AX31" si="18">IF($B14="","",IF(V14&gt;0,IF(OR(T14="DNS",T14="DSQ",T14="DNC",T14="OCS"),0,IF(T14="DNF",1,(COUNTIF($T$11:$T$31,"=DNF")+COUNT($U$11:$U$31))-V14+1)),0))</f>
        <v/>
      </c>
      <c r="AY14" s="22" t="str">
        <f t="shared" ref="AY14:AY31" si="19">IF($B14="","",IF(Z14&gt;0,IF(OR(X14="DNS",X14="DSQ",X14="DNC",X14="OCS"),0,IF(X14="DNF",1,(COUNTIF($X$11:$X$31,"=DNF")+COUNT($Y$11:$Y$31))-Z14+1)),0))</f>
        <v/>
      </c>
      <c r="BA14" s="13" t="str">
        <f t="shared" ref="BA14:BC26" si="20">IF($B14="","",B14)</f>
        <v/>
      </c>
      <c r="BB14" s="13" t="str">
        <f t="shared" si="20"/>
        <v/>
      </c>
      <c r="BC14" s="13" t="str">
        <f t="shared" si="20"/>
        <v/>
      </c>
      <c r="BD14" s="66" t="str">
        <f t="shared" ref="BD14:BD31" si="21">IF($C14="TH",H14,"")</f>
        <v/>
      </c>
      <c r="BE14" s="22" t="str">
        <f t="shared" ref="BE14:BE31" si="22">IF(J14&gt;0,IF($C14="TH",IF(OR(BD14="DNS",BD14="DNF",BD14="DSQ",BD14="DNC",BD14="OCS"),(COUNTIF($C$11:$C$31,"=TH")+1),IF($B14="","",RANK(BD14,BD$11:BD$31,1))),""),"")</f>
        <v/>
      </c>
      <c r="BF14" s="22" t="str">
        <f t="shared" ref="BF14:BF31" si="23">IF(BE14="","",IF($C14="TH",IF($B14="","",IF(BE14&gt;0,IF(OR(BD14="DNS",BD14="DSQ",BD14="DNC",BD14="OCS"),0,IF(BD14="DNF",1,(COUNTIF($BD$11:$BD$31,"=DNF")+COUNT($BD$11:$BD$31))-BE14+1)),0)),""))</f>
        <v/>
      </c>
      <c r="BG14" s="66" t="str">
        <f t="shared" ref="BG14:BG31" si="24">IF($C14="TH",L14,"")</f>
        <v/>
      </c>
      <c r="BH14" s="22" t="str">
        <f t="shared" ref="BH14:BH31" si="25">IF(N14&gt;0,IF($C14="TH",IF(OR(BG14="DNS",BG14="DNF",BG14="DSQ",BG14="DNC",BG14="OCS"),(COUNTIF($C$11:$C$31,"=TH")+1),IF($B14="","",RANK(BG14,BG$11:BG$31,1))),""),"")</f>
        <v/>
      </c>
      <c r="BI14" s="22" t="str">
        <f t="shared" ref="BI14:BI31" si="26">IF(BH14="","",IF($C14="TH",IF($B14="","",IF(BH14&gt;0,IF(OR(BG14="DNS",BG14="DSQ",BG14="DNC",BG14="OCS"),0,IF(BG14="DNF",1,(COUNTIF($BG$11:$BG$31,"=DNF")+COUNT($BG$11:$BG$31))-BH14+1)),0)),""))</f>
        <v/>
      </c>
      <c r="BJ14" s="66" t="str">
        <f t="shared" ref="BJ14:BJ31" si="27">IF($C14="TH",P14,"")</f>
        <v/>
      </c>
      <c r="BK14" s="22" t="str">
        <f t="shared" ref="BK14:BK31" si="28">IF(R14&gt;0,IF($C14="TH",IF(OR(BJ14="DNS",BJ14="DNF",BJ14="DSQ",BJ14="DNC",BJ14="OCS"),(COUNTIF($C$11:$C$31,"=TH")+1),IF($B14="","",RANK(BJ14,BJ$11:BJ$31,1))),""),"")</f>
        <v/>
      </c>
      <c r="BL14" s="22" t="str">
        <f t="shared" ref="BL14:BL31" si="29">IF(BK14="","",IF($C14="TH",IF($B14="","",IF(BK14&gt;0,IF(OR(BJ14="DNS",BJ14="DSQ",BJ14="DNC",BJ14="OCS"),0,IF(BJ14="DNF",1,(COUNTIF($BJ$11:$BJ$31,"=DNF")+COUNT($BJ$11:$BJ$31))-BK14+1)),0)),""))</f>
        <v/>
      </c>
      <c r="BM14" s="66" t="str">
        <f t="shared" ref="BM14:BM31" si="30">IF($C14="TH",T14,"")</f>
        <v/>
      </c>
      <c r="BN14" s="22" t="str">
        <f t="shared" ref="BN14:BN31" si="31">IF(V14&gt;0,IF($C14="TH",IF(OR(BM14="DNS",BM14="DNF",BM14="DSQ",BM14="DNC",BM14="OCS"),(COUNTIF($C$11:$C$31,"=TH")+1),IF($B14="","",RANK(BM14,BM$11:BM$31,1))),""),"")</f>
        <v/>
      </c>
      <c r="BO14" s="22" t="str">
        <f t="shared" ref="BO14:BO31" si="32">IF(BN14="","",IF($C14="TH",IF($B14="","",IF(BN14&gt;0,IF(OR(BM14="DNS",BM14="DSQ",BM14="DNC",BM14="OCS"),0,IF(BM14="DNF",1,(COUNTIF($BM$11:$BM$31,"=DNF")+COUNT($BM$11:$BM$31))-BN14+1)),0)),""))</f>
        <v/>
      </c>
      <c r="BP14" s="66" t="str">
        <f t="shared" ref="BP14:BP31" si="33">IF($C14="TH",X14,"")</f>
        <v/>
      </c>
      <c r="BQ14" s="22" t="str">
        <f t="shared" ref="BQ14:BQ31" si="34">IF(Z14&gt;0,IF($C14="TH",IF(OR(BP14="DNS",BP14="DNF",BP14="DSQ",BP14="DNC",BP14="OCS"),(COUNTIF($C$11:$C$31,"=TH")+1),IF($B14="","",RANK(BP14,BP$11:BP$31,1))),""),"")</f>
        <v/>
      </c>
      <c r="BR14" s="22" t="str">
        <f t="shared" ref="BR14:BR31" si="35">IF(BQ14="","",IF($C14="TH",IF($B14="","",IF(BQ14&gt;0,IF(OR(BP14="DNS",BP14="DSQ",BP14="DNC",BP14="OCS"),0,IF(BP14="DNF",1,(COUNTIF($BP$11:$BP$31,"=DNF")+COUNT($BP$11:$BP$31))-BQ14+1)),0)),""))</f>
        <v/>
      </c>
      <c r="BT14" s="13" t="str">
        <f t="shared" ref="BT14:BV26" si="36">IF($B14="","",B14)</f>
        <v/>
      </c>
      <c r="BU14" s="13" t="str">
        <f t="shared" si="36"/>
        <v/>
      </c>
      <c r="BV14" s="13" t="str">
        <f t="shared" si="36"/>
        <v/>
      </c>
      <c r="BW14" s="66" t="str">
        <f t="shared" ref="BW14:BW31" si="37">IF($C14="FSCT",H14,"")</f>
        <v/>
      </c>
      <c r="BX14" s="22" t="str">
        <f t="shared" ref="BX14:BX31" si="38">IF(J14&gt;0,IF($C14="FSCT",IF(OR(BW14="DNS",BW14="DNF",BW14="DSQ",BW14="DNC",BW14="OCS"),(COUNTIF($C$11:$C$31,"=FSCT")+1),IF($B14="","",RANK(BW14,BW$11:BW$31,1))),""),"")</f>
        <v/>
      </c>
      <c r="BY14" s="22" t="str">
        <f t="shared" ref="BY14:BY31" si="39">IF(BX14="","",IF($C14="FSCT",IF($B14="","",IF(BX14&gt;0,IF(OR(BW14="DNS",BW14="DSQ",BW14="DNC",BW14="OCS"),0,IF(BW14="DNF",1,(COUNTIF($BW$11:$BW$31,"=DNF")+COUNT($BW$11:$BW$31))-BX14+1)),0)),""))</f>
        <v/>
      </c>
      <c r="BZ14" s="66" t="str">
        <f t="shared" ref="BZ14:BZ31" si="40">IF($C14="FSCT",L14,"")</f>
        <v/>
      </c>
      <c r="CA14" s="22" t="str">
        <f t="shared" ref="CA14:CA31" si="41">IF(N14&gt;0,IF($C14="FSCT",IF(OR(BZ14="DNS",BZ14="DNF",BZ14="DSQ",BZ14="DNC",BZ14="OCS"),(COUNTIF($C$11:$C$31,"=FSCT")+1),IF($B14="","",RANK(BZ14,BZ$11:BZ$31,1))),""),"")</f>
        <v/>
      </c>
      <c r="CB14" s="22" t="str">
        <f t="shared" ref="CB14:CB31" si="42">IF(CA14="","",IF($C14="FSCT",IF($B14="","",IF(CA14&gt;0,IF(OR(BZ14="DNS",BZ14="DSQ",BZ14="DNC",BZ14="OCS"),0,IF(BZ14="DNF",1,(COUNTIF($BZ$11:$BZ$31,"=DNF")+COUNT($BZ$11:$BZ$31))-CA14+1)),0)),""))</f>
        <v/>
      </c>
      <c r="CC14" s="66" t="str">
        <f t="shared" ref="CC14:CC31" si="43">IF($C14="FSCT",P14,"")</f>
        <v/>
      </c>
      <c r="CD14" s="22" t="str">
        <f t="shared" ref="CD14:CD31" si="44">IF(R14&gt;0,IF($C14="FSCT",IF(OR(CC14="DNS",CC14="DNF",CC14="DSQ",CC14="DNC",CC14="OCS"),(COUNTIF($C$11:$C$31,"=FSCT")+1),IF($B14="","",RANK(CC14,CC$11:CC$31,1))),""),"")</f>
        <v/>
      </c>
      <c r="CE14" s="22" t="str">
        <f t="shared" ref="CE14:CE31" si="45">IF(CD14="","",IF($C14="FSCT",IF($B14="","",IF(CD14&gt;0,IF(OR(CC14="DNS",CC14="DSQ",CC14="DNC",CC14="OCS"),0,IF(CC14="DNF",1,(COUNTIF($CC$11:$CC$31,"=DNF")+COUNT($CC$11:$CC$31))-CD14+1)),0)),""))</f>
        <v/>
      </c>
      <c r="CF14" s="66" t="str">
        <f t="shared" ref="CF14:CF31" si="46">IF($C14="FSCT",T14,"")</f>
        <v/>
      </c>
      <c r="CG14" s="22" t="str">
        <f t="shared" ref="CG14:CG31" si="47">IF(V14&gt;0,IF($C14="FSCT",IF(OR(CF14="DNS",CF14="DNF",CF14="DSQ",CF14="DNC",CF14="OCS"),(COUNTIF($C$11:$C$31,"=FSCT")+1),IF($B14="","",RANK(CF14,CF$11:CF$31,1))),""),"")</f>
        <v/>
      </c>
      <c r="CH14" s="22" t="str">
        <f t="shared" ref="CH14:CH31" si="48">IF(CG14="","",IF($C14="FSCT",IF($B14="","",IF(CG14&gt;0,IF(OR(CF14="DNS",CF14="DSQ",CF14="DNC",CF14="OCS"),0,IF(CF14="DNF",1,(COUNTIF($CF$11:$CF$31,"=DNF")+COUNT($CF$11:$CF$31))-CG14+1)),0)),""))</f>
        <v/>
      </c>
      <c r="CI14" s="66" t="str">
        <f t="shared" ref="CI14:CI31" si="49">IF($C14="FSCT",X14,"")</f>
        <v/>
      </c>
      <c r="CJ14" s="22" t="str">
        <f t="shared" ref="CJ14:CJ31" si="50">IF(Z14&gt;0,IF($C14="FSCT",IF(OR(CI14="DNS",CI14="DNF",CI14="DSQ",CI14="DNC",CI14="OCS"),(COUNTIF($C$11:$C$31,"=FSCT")+1),IF($B14="","",RANK(CI14,CI$11:CI$31,1))),""),"")</f>
        <v/>
      </c>
      <c r="CK14" s="22" t="str">
        <f t="shared" ref="CK14:CK31" si="51">IF(CJ14="","",IF($C14="FSCT",IF($B14="","",IF(CJ14&gt;0,IF(OR(CI14="DNS",CI14="DSQ",CI14="DNC",CI14="OCS"),0,IF(CI14="DNF",1,(COUNTIF($CI$11:$CI$31,"=DNF")+COUNT($CI$11:$CI$31))-CJ14+1)),0)),""))</f>
        <v/>
      </c>
    </row>
    <row r="15" spans="1:89" ht="15" customHeight="1" x14ac:dyDescent="0.2">
      <c r="A15" s="60" t="str">
        <f t="shared" si="3"/>
        <v/>
      </c>
      <c r="B15" s="61"/>
      <c r="C15" s="348"/>
      <c r="D15" s="249"/>
      <c r="E15" s="15" t="str">
        <f t="shared" si="4"/>
        <v/>
      </c>
      <c r="F15" s="16" t="str">
        <f t="shared" si="5"/>
        <v/>
      </c>
      <c r="G15" s="8"/>
      <c r="H15" s="238"/>
      <c r="I15" s="242" t="str">
        <f t="shared" si="6"/>
        <v/>
      </c>
      <c r="J15" s="234" t="str">
        <f t="shared" si="7"/>
        <v/>
      </c>
      <c r="K15" s="8"/>
      <c r="L15" s="238"/>
      <c r="M15" s="242" t="str">
        <f t="shared" si="8"/>
        <v/>
      </c>
      <c r="N15" s="234" t="str">
        <f t="shared" si="9"/>
        <v/>
      </c>
      <c r="O15" s="8"/>
      <c r="P15" s="238"/>
      <c r="Q15" s="242" t="str">
        <f t="shared" si="10"/>
        <v/>
      </c>
      <c r="R15" s="234" t="str">
        <f t="shared" si="11"/>
        <v/>
      </c>
      <c r="S15" s="8"/>
      <c r="T15" s="238"/>
      <c r="U15" s="242" t="str">
        <f t="shared" si="12"/>
        <v/>
      </c>
      <c r="V15" s="234" t="str">
        <f t="shared" si="13"/>
        <v/>
      </c>
      <c r="W15" s="8"/>
      <c r="X15" s="238"/>
      <c r="Y15" s="242" t="str">
        <f t="shared" ref="Y15:Y31" si="52">IF(OR(X15="DNS",X15="DNF",X15="DSQ",X15="DNC",X15="OCS"),"",IF(X$9="","",IF($B15="","",X15)))</f>
        <v/>
      </c>
      <c r="Z15" s="234" t="str">
        <f t="shared" ref="Z15:Z31" si="53">IF(OR(X15="DNS",X15="DNF",X15="DSQ",X15="DNC",X15="OCS"),(COUNTA($B$11:$B$31)+1),IF($B15="","",RANK(Y15,Y$11:Y$31,1)))</f>
        <v/>
      </c>
      <c r="AR15" s="13" t="str">
        <f t="shared" si="14"/>
        <v/>
      </c>
      <c r="AS15" s="13" t="str">
        <f t="shared" si="14"/>
        <v/>
      </c>
      <c r="AT15" s="13" t="str">
        <f t="shared" si="14"/>
        <v/>
      </c>
      <c r="AU15" s="22" t="str">
        <f t="shared" si="15"/>
        <v/>
      </c>
      <c r="AV15" s="22" t="str">
        <f t="shared" si="16"/>
        <v/>
      </c>
      <c r="AW15" s="22" t="str">
        <f t="shared" si="17"/>
        <v/>
      </c>
      <c r="AX15" s="22" t="str">
        <f t="shared" si="18"/>
        <v/>
      </c>
      <c r="AY15" s="22" t="str">
        <f t="shared" si="19"/>
        <v/>
      </c>
      <c r="BA15" s="13" t="str">
        <f t="shared" si="20"/>
        <v/>
      </c>
      <c r="BB15" s="13" t="str">
        <f t="shared" si="20"/>
        <v/>
      </c>
      <c r="BC15" s="13" t="str">
        <f t="shared" si="20"/>
        <v/>
      </c>
      <c r="BD15" s="66" t="str">
        <f t="shared" si="21"/>
        <v/>
      </c>
      <c r="BE15" s="22" t="str">
        <f t="shared" si="22"/>
        <v/>
      </c>
      <c r="BF15" s="22" t="str">
        <f t="shared" si="23"/>
        <v/>
      </c>
      <c r="BG15" s="66" t="str">
        <f t="shared" si="24"/>
        <v/>
      </c>
      <c r="BH15" s="22" t="str">
        <f t="shared" si="25"/>
        <v/>
      </c>
      <c r="BI15" s="22" t="str">
        <f t="shared" si="26"/>
        <v/>
      </c>
      <c r="BJ15" s="66" t="str">
        <f t="shared" si="27"/>
        <v/>
      </c>
      <c r="BK15" s="22" t="str">
        <f t="shared" si="28"/>
        <v/>
      </c>
      <c r="BL15" s="22" t="str">
        <f t="shared" si="29"/>
        <v/>
      </c>
      <c r="BM15" s="66" t="str">
        <f t="shared" si="30"/>
        <v/>
      </c>
      <c r="BN15" s="22" t="str">
        <f t="shared" si="31"/>
        <v/>
      </c>
      <c r="BO15" s="22" t="str">
        <f t="shared" si="32"/>
        <v/>
      </c>
      <c r="BP15" s="66" t="str">
        <f t="shared" si="33"/>
        <v/>
      </c>
      <c r="BQ15" s="22" t="str">
        <f t="shared" si="34"/>
        <v/>
      </c>
      <c r="BR15" s="22" t="str">
        <f t="shared" si="35"/>
        <v/>
      </c>
      <c r="BT15" s="13" t="str">
        <f t="shared" si="36"/>
        <v/>
      </c>
      <c r="BU15" s="13" t="str">
        <f t="shared" si="36"/>
        <v/>
      </c>
      <c r="BV15" s="13" t="str">
        <f t="shared" si="36"/>
        <v/>
      </c>
      <c r="BW15" s="66" t="str">
        <f t="shared" si="37"/>
        <v/>
      </c>
      <c r="BX15" s="22" t="str">
        <f t="shared" si="38"/>
        <v/>
      </c>
      <c r="BY15" s="22" t="str">
        <f t="shared" si="39"/>
        <v/>
      </c>
      <c r="BZ15" s="66" t="str">
        <f t="shared" si="40"/>
        <v/>
      </c>
      <c r="CA15" s="22" t="str">
        <f t="shared" si="41"/>
        <v/>
      </c>
      <c r="CB15" s="22" t="str">
        <f t="shared" si="42"/>
        <v/>
      </c>
      <c r="CC15" s="66" t="str">
        <f t="shared" si="43"/>
        <v/>
      </c>
      <c r="CD15" s="22" t="str">
        <f t="shared" si="44"/>
        <v/>
      </c>
      <c r="CE15" s="22" t="str">
        <f t="shared" si="45"/>
        <v/>
      </c>
      <c r="CF15" s="66" t="str">
        <f t="shared" si="46"/>
        <v/>
      </c>
      <c r="CG15" s="22" t="str">
        <f t="shared" si="47"/>
        <v/>
      </c>
      <c r="CH15" s="22" t="str">
        <f t="shared" si="48"/>
        <v/>
      </c>
      <c r="CI15" s="66" t="str">
        <f t="shared" si="49"/>
        <v/>
      </c>
      <c r="CJ15" s="22" t="str">
        <f t="shared" si="50"/>
        <v/>
      </c>
      <c r="CK15" s="22" t="str">
        <f t="shared" si="51"/>
        <v/>
      </c>
    </row>
    <row r="16" spans="1:89" ht="15" customHeight="1" x14ac:dyDescent="0.2">
      <c r="A16" s="60" t="str">
        <f t="shared" si="3"/>
        <v/>
      </c>
      <c r="B16" s="61"/>
      <c r="C16" s="348"/>
      <c r="D16" s="249"/>
      <c r="E16" s="15" t="str">
        <f t="shared" si="4"/>
        <v/>
      </c>
      <c r="F16" s="16" t="str">
        <f t="shared" si="5"/>
        <v/>
      </c>
      <c r="G16" s="8"/>
      <c r="H16" s="238"/>
      <c r="I16" s="242" t="str">
        <f t="shared" si="6"/>
        <v/>
      </c>
      <c r="J16" s="234" t="str">
        <f t="shared" si="7"/>
        <v/>
      </c>
      <c r="K16" s="8"/>
      <c r="L16" s="238"/>
      <c r="M16" s="242" t="str">
        <f t="shared" si="8"/>
        <v/>
      </c>
      <c r="N16" s="234" t="str">
        <f t="shared" si="9"/>
        <v/>
      </c>
      <c r="O16" s="8"/>
      <c r="P16" s="238"/>
      <c r="Q16" s="242" t="str">
        <f t="shared" si="10"/>
        <v/>
      </c>
      <c r="R16" s="234" t="str">
        <f t="shared" si="11"/>
        <v/>
      </c>
      <c r="S16" s="8"/>
      <c r="T16" s="238"/>
      <c r="U16" s="242" t="str">
        <f t="shared" si="12"/>
        <v/>
      </c>
      <c r="V16" s="234" t="str">
        <f t="shared" si="13"/>
        <v/>
      </c>
      <c r="W16" s="8"/>
      <c r="X16" s="238"/>
      <c r="Y16" s="242" t="str">
        <f t="shared" si="52"/>
        <v/>
      </c>
      <c r="Z16" s="234" t="str">
        <f t="shared" si="53"/>
        <v/>
      </c>
      <c r="AR16" s="13" t="str">
        <f t="shared" si="14"/>
        <v/>
      </c>
      <c r="AS16" s="13" t="str">
        <f t="shared" si="14"/>
        <v/>
      </c>
      <c r="AT16" s="13" t="str">
        <f t="shared" si="14"/>
        <v/>
      </c>
      <c r="AU16" s="22" t="str">
        <f t="shared" si="15"/>
        <v/>
      </c>
      <c r="AV16" s="22" t="str">
        <f t="shared" si="16"/>
        <v/>
      </c>
      <c r="AW16" s="22" t="str">
        <f t="shared" si="17"/>
        <v/>
      </c>
      <c r="AX16" s="22" t="str">
        <f t="shared" si="18"/>
        <v/>
      </c>
      <c r="AY16" s="22" t="str">
        <f t="shared" si="19"/>
        <v/>
      </c>
      <c r="BA16" s="13" t="str">
        <f t="shared" si="20"/>
        <v/>
      </c>
      <c r="BB16" s="13" t="str">
        <f t="shared" si="20"/>
        <v/>
      </c>
      <c r="BC16" s="13" t="str">
        <f t="shared" si="20"/>
        <v/>
      </c>
      <c r="BD16" s="66" t="str">
        <f t="shared" si="21"/>
        <v/>
      </c>
      <c r="BE16" s="22" t="str">
        <f t="shared" si="22"/>
        <v/>
      </c>
      <c r="BF16" s="22" t="str">
        <f t="shared" si="23"/>
        <v/>
      </c>
      <c r="BG16" s="66" t="str">
        <f t="shared" si="24"/>
        <v/>
      </c>
      <c r="BH16" s="22" t="str">
        <f t="shared" si="25"/>
        <v/>
      </c>
      <c r="BI16" s="22" t="str">
        <f t="shared" si="26"/>
        <v/>
      </c>
      <c r="BJ16" s="66" t="str">
        <f t="shared" si="27"/>
        <v/>
      </c>
      <c r="BK16" s="22" t="str">
        <f t="shared" si="28"/>
        <v/>
      </c>
      <c r="BL16" s="22" t="str">
        <f t="shared" si="29"/>
        <v/>
      </c>
      <c r="BM16" s="66" t="str">
        <f t="shared" si="30"/>
        <v/>
      </c>
      <c r="BN16" s="22" t="str">
        <f t="shared" si="31"/>
        <v/>
      </c>
      <c r="BO16" s="22" t="str">
        <f t="shared" si="32"/>
        <v/>
      </c>
      <c r="BP16" s="66" t="str">
        <f t="shared" si="33"/>
        <v/>
      </c>
      <c r="BQ16" s="22" t="str">
        <f t="shared" si="34"/>
        <v/>
      </c>
      <c r="BR16" s="22" t="str">
        <f t="shared" si="35"/>
        <v/>
      </c>
      <c r="BT16" s="13" t="str">
        <f t="shared" si="36"/>
        <v/>
      </c>
      <c r="BU16" s="13" t="str">
        <f t="shared" si="36"/>
        <v/>
      </c>
      <c r="BV16" s="13" t="str">
        <f t="shared" si="36"/>
        <v/>
      </c>
      <c r="BW16" s="66" t="str">
        <f t="shared" si="37"/>
        <v/>
      </c>
      <c r="BX16" s="22" t="str">
        <f t="shared" si="38"/>
        <v/>
      </c>
      <c r="BY16" s="22" t="str">
        <f t="shared" si="39"/>
        <v/>
      </c>
      <c r="BZ16" s="66" t="str">
        <f t="shared" si="40"/>
        <v/>
      </c>
      <c r="CA16" s="22" t="str">
        <f t="shared" si="41"/>
        <v/>
      </c>
      <c r="CB16" s="22" t="str">
        <f t="shared" si="42"/>
        <v/>
      </c>
      <c r="CC16" s="66" t="str">
        <f t="shared" si="43"/>
        <v/>
      </c>
      <c r="CD16" s="22" t="str">
        <f t="shared" si="44"/>
        <v/>
      </c>
      <c r="CE16" s="22" t="str">
        <f t="shared" si="45"/>
        <v/>
      </c>
      <c r="CF16" s="66" t="str">
        <f t="shared" si="46"/>
        <v/>
      </c>
      <c r="CG16" s="22" t="str">
        <f t="shared" si="47"/>
        <v/>
      </c>
      <c r="CH16" s="22" t="str">
        <f t="shared" si="48"/>
        <v/>
      </c>
      <c r="CI16" s="66" t="str">
        <f t="shared" si="49"/>
        <v/>
      </c>
      <c r="CJ16" s="22" t="str">
        <f t="shared" si="50"/>
        <v/>
      </c>
      <c r="CK16" s="22" t="str">
        <f t="shared" si="51"/>
        <v/>
      </c>
    </row>
    <row r="17" spans="1:89" ht="15" customHeight="1" x14ac:dyDescent="0.2">
      <c r="A17" s="60" t="str">
        <f t="shared" si="3"/>
        <v/>
      </c>
      <c r="B17" s="61"/>
      <c r="C17" s="348"/>
      <c r="D17" s="249"/>
      <c r="E17" s="15" t="str">
        <f t="shared" si="4"/>
        <v/>
      </c>
      <c r="F17" s="16" t="str">
        <f t="shared" si="5"/>
        <v/>
      </c>
      <c r="G17" s="8"/>
      <c r="H17" s="238"/>
      <c r="I17" s="242" t="str">
        <f t="shared" si="6"/>
        <v/>
      </c>
      <c r="J17" s="234" t="str">
        <f t="shared" si="7"/>
        <v/>
      </c>
      <c r="K17" s="8"/>
      <c r="L17" s="238"/>
      <c r="M17" s="242" t="str">
        <f t="shared" si="8"/>
        <v/>
      </c>
      <c r="N17" s="234" t="str">
        <f t="shared" si="9"/>
        <v/>
      </c>
      <c r="O17" s="8"/>
      <c r="P17" s="238"/>
      <c r="Q17" s="242" t="str">
        <f t="shared" si="10"/>
        <v/>
      </c>
      <c r="R17" s="234" t="str">
        <f t="shared" si="11"/>
        <v/>
      </c>
      <c r="S17" s="8"/>
      <c r="T17" s="238"/>
      <c r="U17" s="242" t="str">
        <f t="shared" si="12"/>
        <v/>
      </c>
      <c r="V17" s="234" t="str">
        <f t="shared" si="13"/>
        <v/>
      </c>
      <c r="W17" s="8"/>
      <c r="X17" s="238"/>
      <c r="Y17" s="242" t="str">
        <f t="shared" si="52"/>
        <v/>
      </c>
      <c r="Z17" s="234" t="str">
        <f t="shared" si="53"/>
        <v/>
      </c>
      <c r="AR17" s="13" t="str">
        <f t="shared" si="14"/>
        <v/>
      </c>
      <c r="AS17" s="13" t="str">
        <f t="shared" si="14"/>
        <v/>
      </c>
      <c r="AT17" s="13" t="str">
        <f t="shared" si="14"/>
        <v/>
      </c>
      <c r="AU17" s="22" t="str">
        <f t="shared" si="15"/>
        <v/>
      </c>
      <c r="AV17" s="22" t="str">
        <f t="shared" si="16"/>
        <v/>
      </c>
      <c r="AW17" s="22" t="str">
        <f t="shared" si="17"/>
        <v/>
      </c>
      <c r="AX17" s="22" t="str">
        <f t="shared" si="18"/>
        <v/>
      </c>
      <c r="AY17" s="22" t="str">
        <f t="shared" si="19"/>
        <v/>
      </c>
      <c r="BA17" s="13" t="str">
        <f t="shared" si="20"/>
        <v/>
      </c>
      <c r="BB17" s="13" t="str">
        <f t="shared" si="20"/>
        <v/>
      </c>
      <c r="BC17" s="13" t="str">
        <f t="shared" si="20"/>
        <v/>
      </c>
      <c r="BD17" s="66" t="str">
        <f t="shared" si="21"/>
        <v/>
      </c>
      <c r="BE17" s="22" t="str">
        <f t="shared" si="22"/>
        <v/>
      </c>
      <c r="BF17" s="22" t="str">
        <f t="shared" si="23"/>
        <v/>
      </c>
      <c r="BG17" s="66" t="str">
        <f t="shared" si="24"/>
        <v/>
      </c>
      <c r="BH17" s="22" t="str">
        <f t="shared" si="25"/>
        <v/>
      </c>
      <c r="BI17" s="22" t="str">
        <f t="shared" si="26"/>
        <v/>
      </c>
      <c r="BJ17" s="66" t="str">
        <f t="shared" si="27"/>
        <v/>
      </c>
      <c r="BK17" s="22" t="str">
        <f t="shared" si="28"/>
        <v/>
      </c>
      <c r="BL17" s="22" t="str">
        <f t="shared" si="29"/>
        <v/>
      </c>
      <c r="BM17" s="66" t="str">
        <f t="shared" si="30"/>
        <v/>
      </c>
      <c r="BN17" s="22" t="str">
        <f t="shared" si="31"/>
        <v/>
      </c>
      <c r="BO17" s="22" t="str">
        <f t="shared" si="32"/>
        <v/>
      </c>
      <c r="BP17" s="66" t="str">
        <f t="shared" si="33"/>
        <v/>
      </c>
      <c r="BQ17" s="22" t="str">
        <f t="shared" si="34"/>
        <v/>
      </c>
      <c r="BR17" s="22" t="str">
        <f t="shared" si="35"/>
        <v/>
      </c>
      <c r="BT17" s="13" t="str">
        <f t="shared" si="36"/>
        <v/>
      </c>
      <c r="BU17" s="13" t="str">
        <f t="shared" si="36"/>
        <v/>
      </c>
      <c r="BV17" s="13" t="str">
        <f t="shared" si="36"/>
        <v/>
      </c>
      <c r="BW17" s="66" t="str">
        <f t="shared" si="37"/>
        <v/>
      </c>
      <c r="BX17" s="22" t="str">
        <f t="shared" si="38"/>
        <v/>
      </c>
      <c r="BY17" s="22" t="str">
        <f t="shared" si="39"/>
        <v/>
      </c>
      <c r="BZ17" s="66" t="str">
        <f t="shared" si="40"/>
        <v/>
      </c>
      <c r="CA17" s="22" t="str">
        <f t="shared" si="41"/>
        <v/>
      </c>
      <c r="CB17" s="22" t="str">
        <f t="shared" si="42"/>
        <v/>
      </c>
      <c r="CC17" s="66" t="str">
        <f t="shared" si="43"/>
        <v/>
      </c>
      <c r="CD17" s="22" t="str">
        <f t="shared" si="44"/>
        <v/>
      </c>
      <c r="CE17" s="22" t="str">
        <f t="shared" si="45"/>
        <v/>
      </c>
      <c r="CF17" s="66" t="str">
        <f t="shared" si="46"/>
        <v/>
      </c>
      <c r="CG17" s="22" t="str">
        <f t="shared" si="47"/>
        <v/>
      </c>
      <c r="CH17" s="22" t="str">
        <f t="shared" si="48"/>
        <v/>
      </c>
      <c r="CI17" s="66" t="str">
        <f t="shared" si="49"/>
        <v/>
      </c>
      <c r="CJ17" s="22" t="str">
        <f t="shared" si="50"/>
        <v/>
      </c>
      <c r="CK17" s="22" t="str">
        <f t="shared" si="51"/>
        <v/>
      </c>
    </row>
    <row r="18" spans="1:89" ht="15" customHeight="1" x14ac:dyDescent="0.2">
      <c r="A18" s="60" t="str">
        <f t="shared" si="3"/>
        <v/>
      </c>
      <c r="B18" s="61"/>
      <c r="C18" s="348"/>
      <c r="D18" s="249"/>
      <c r="E18" s="15" t="str">
        <f t="shared" si="4"/>
        <v/>
      </c>
      <c r="F18" s="16" t="str">
        <f t="shared" si="5"/>
        <v/>
      </c>
      <c r="G18" s="8"/>
      <c r="H18" s="238"/>
      <c r="I18" s="242" t="str">
        <f t="shared" si="6"/>
        <v/>
      </c>
      <c r="J18" s="234" t="str">
        <f t="shared" si="7"/>
        <v/>
      </c>
      <c r="K18" s="8"/>
      <c r="L18" s="238"/>
      <c r="M18" s="242" t="str">
        <f t="shared" si="8"/>
        <v/>
      </c>
      <c r="N18" s="234" t="str">
        <f t="shared" si="9"/>
        <v/>
      </c>
      <c r="O18" s="8"/>
      <c r="P18" s="238"/>
      <c r="Q18" s="242" t="str">
        <f t="shared" si="10"/>
        <v/>
      </c>
      <c r="R18" s="234" t="str">
        <f t="shared" si="11"/>
        <v/>
      </c>
      <c r="S18" s="8"/>
      <c r="T18" s="238"/>
      <c r="U18" s="242" t="str">
        <f t="shared" si="12"/>
        <v/>
      </c>
      <c r="V18" s="234" t="str">
        <f t="shared" si="13"/>
        <v/>
      </c>
      <c r="W18" s="8"/>
      <c r="X18" s="238"/>
      <c r="Y18" s="242" t="str">
        <f t="shared" si="52"/>
        <v/>
      </c>
      <c r="Z18" s="234" t="str">
        <f t="shared" si="53"/>
        <v/>
      </c>
      <c r="AR18" s="13" t="str">
        <f t="shared" si="14"/>
        <v/>
      </c>
      <c r="AS18" s="13" t="str">
        <f t="shared" si="14"/>
        <v/>
      </c>
      <c r="AT18" s="13" t="str">
        <f t="shared" si="14"/>
        <v/>
      </c>
      <c r="AU18" s="22" t="str">
        <f t="shared" si="15"/>
        <v/>
      </c>
      <c r="AV18" s="22" t="str">
        <f t="shared" si="16"/>
        <v/>
      </c>
      <c r="AW18" s="22" t="str">
        <f t="shared" si="17"/>
        <v/>
      </c>
      <c r="AX18" s="22" t="str">
        <f t="shared" si="18"/>
        <v/>
      </c>
      <c r="AY18" s="22" t="str">
        <f t="shared" si="19"/>
        <v/>
      </c>
      <c r="BA18" s="13" t="str">
        <f t="shared" si="20"/>
        <v/>
      </c>
      <c r="BB18" s="13" t="str">
        <f t="shared" si="20"/>
        <v/>
      </c>
      <c r="BC18" s="13" t="str">
        <f t="shared" si="20"/>
        <v/>
      </c>
      <c r="BD18" s="66" t="str">
        <f t="shared" si="21"/>
        <v/>
      </c>
      <c r="BE18" s="22" t="str">
        <f t="shared" si="22"/>
        <v/>
      </c>
      <c r="BF18" s="22" t="str">
        <f t="shared" si="23"/>
        <v/>
      </c>
      <c r="BG18" s="66" t="str">
        <f t="shared" si="24"/>
        <v/>
      </c>
      <c r="BH18" s="22" t="str">
        <f t="shared" si="25"/>
        <v/>
      </c>
      <c r="BI18" s="22" t="str">
        <f t="shared" si="26"/>
        <v/>
      </c>
      <c r="BJ18" s="66" t="str">
        <f t="shared" si="27"/>
        <v/>
      </c>
      <c r="BK18" s="22" t="str">
        <f t="shared" si="28"/>
        <v/>
      </c>
      <c r="BL18" s="22" t="str">
        <f t="shared" si="29"/>
        <v/>
      </c>
      <c r="BM18" s="66" t="str">
        <f t="shared" si="30"/>
        <v/>
      </c>
      <c r="BN18" s="22" t="str">
        <f t="shared" si="31"/>
        <v/>
      </c>
      <c r="BO18" s="22" t="str">
        <f t="shared" si="32"/>
        <v/>
      </c>
      <c r="BP18" s="66" t="str">
        <f t="shared" si="33"/>
        <v/>
      </c>
      <c r="BQ18" s="22" t="str">
        <f t="shared" si="34"/>
        <v/>
      </c>
      <c r="BR18" s="22" t="str">
        <f t="shared" si="35"/>
        <v/>
      </c>
      <c r="BT18" s="13" t="str">
        <f t="shared" si="36"/>
        <v/>
      </c>
      <c r="BU18" s="13" t="str">
        <f t="shared" si="36"/>
        <v/>
      </c>
      <c r="BV18" s="13" t="str">
        <f t="shared" si="36"/>
        <v/>
      </c>
      <c r="BW18" s="66" t="str">
        <f t="shared" si="37"/>
        <v/>
      </c>
      <c r="BX18" s="22" t="str">
        <f t="shared" si="38"/>
        <v/>
      </c>
      <c r="BY18" s="22" t="str">
        <f t="shared" si="39"/>
        <v/>
      </c>
      <c r="BZ18" s="66" t="str">
        <f t="shared" si="40"/>
        <v/>
      </c>
      <c r="CA18" s="22" t="str">
        <f t="shared" si="41"/>
        <v/>
      </c>
      <c r="CB18" s="22" t="str">
        <f t="shared" si="42"/>
        <v/>
      </c>
      <c r="CC18" s="66" t="str">
        <f t="shared" si="43"/>
        <v/>
      </c>
      <c r="CD18" s="22" t="str">
        <f t="shared" si="44"/>
        <v/>
      </c>
      <c r="CE18" s="22" t="str">
        <f t="shared" si="45"/>
        <v/>
      </c>
      <c r="CF18" s="66" t="str">
        <f t="shared" si="46"/>
        <v/>
      </c>
      <c r="CG18" s="22" t="str">
        <f t="shared" si="47"/>
        <v/>
      </c>
      <c r="CH18" s="22" t="str">
        <f t="shared" si="48"/>
        <v/>
      </c>
      <c r="CI18" s="66" t="str">
        <f t="shared" si="49"/>
        <v/>
      </c>
      <c r="CJ18" s="22" t="str">
        <f t="shared" si="50"/>
        <v/>
      </c>
      <c r="CK18" s="22" t="str">
        <f t="shared" si="51"/>
        <v/>
      </c>
    </row>
    <row r="19" spans="1:89" ht="15" customHeight="1" x14ac:dyDescent="0.2">
      <c r="A19" s="60" t="str">
        <f t="shared" si="3"/>
        <v/>
      </c>
      <c r="B19" s="61"/>
      <c r="C19" s="348"/>
      <c r="D19" s="249"/>
      <c r="E19" s="15" t="str">
        <f t="shared" si="4"/>
        <v/>
      </c>
      <c r="F19" s="16" t="str">
        <f t="shared" si="5"/>
        <v/>
      </c>
      <c r="G19" s="8"/>
      <c r="H19" s="238"/>
      <c r="I19" s="242" t="str">
        <f t="shared" si="6"/>
        <v/>
      </c>
      <c r="J19" s="234" t="str">
        <f t="shared" si="7"/>
        <v/>
      </c>
      <c r="K19" s="8"/>
      <c r="L19" s="238"/>
      <c r="M19" s="242" t="str">
        <f t="shared" si="8"/>
        <v/>
      </c>
      <c r="N19" s="234" t="str">
        <f t="shared" si="9"/>
        <v/>
      </c>
      <c r="O19" s="8"/>
      <c r="P19" s="238"/>
      <c r="Q19" s="242" t="str">
        <f t="shared" si="10"/>
        <v/>
      </c>
      <c r="R19" s="234" t="str">
        <f t="shared" si="11"/>
        <v/>
      </c>
      <c r="S19" s="8"/>
      <c r="T19" s="238"/>
      <c r="U19" s="242" t="str">
        <f t="shared" si="12"/>
        <v/>
      </c>
      <c r="V19" s="234" t="str">
        <f t="shared" si="13"/>
        <v/>
      </c>
      <c r="W19" s="8"/>
      <c r="X19" s="238"/>
      <c r="Y19" s="242" t="str">
        <f t="shared" si="52"/>
        <v/>
      </c>
      <c r="Z19" s="234" t="str">
        <f t="shared" si="53"/>
        <v/>
      </c>
      <c r="AR19" s="13" t="str">
        <f t="shared" si="14"/>
        <v/>
      </c>
      <c r="AS19" s="13" t="str">
        <f t="shared" si="14"/>
        <v/>
      </c>
      <c r="AT19" s="13" t="str">
        <f t="shared" si="14"/>
        <v/>
      </c>
      <c r="AU19" s="22" t="str">
        <f t="shared" si="15"/>
        <v/>
      </c>
      <c r="AV19" s="22" t="str">
        <f t="shared" si="16"/>
        <v/>
      </c>
      <c r="AW19" s="22" t="str">
        <f t="shared" si="17"/>
        <v/>
      </c>
      <c r="AX19" s="22" t="str">
        <f t="shared" si="18"/>
        <v/>
      </c>
      <c r="AY19" s="22" t="str">
        <f t="shared" si="19"/>
        <v/>
      </c>
      <c r="BA19" s="13" t="str">
        <f t="shared" si="20"/>
        <v/>
      </c>
      <c r="BB19" s="13" t="str">
        <f t="shared" si="20"/>
        <v/>
      </c>
      <c r="BC19" s="13" t="str">
        <f t="shared" si="20"/>
        <v/>
      </c>
      <c r="BD19" s="66" t="str">
        <f t="shared" si="21"/>
        <v/>
      </c>
      <c r="BE19" s="22" t="str">
        <f t="shared" si="22"/>
        <v/>
      </c>
      <c r="BF19" s="22" t="str">
        <f t="shared" si="23"/>
        <v/>
      </c>
      <c r="BG19" s="66" t="str">
        <f t="shared" si="24"/>
        <v/>
      </c>
      <c r="BH19" s="22" t="str">
        <f t="shared" si="25"/>
        <v/>
      </c>
      <c r="BI19" s="22" t="str">
        <f t="shared" si="26"/>
        <v/>
      </c>
      <c r="BJ19" s="66" t="str">
        <f t="shared" si="27"/>
        <v/>
      </c>
      <c r="BK19" s="22" t="str">
        <f t="shared" si="28"/>
        <v/>
      </c>
      <c r="BL19" s="22" t="str">
        <f t="shared" si="29"/>
        <v/>
      </c>
      <c r="BM19" s="66" t="str">
        <f t="shared" si="30"/>
        <v/>
      </c>
      <c r="BN19" s="22" t="str">
        <f t="shared" si="31"/>
        <v/>
      </c>
      <c r="BO19" s="22" t="str">
        <f t="shared" si="32"/>
        <v/>
      </c>
      <c r="BP19" s="66" t="str">
        <f t="shared" si="33"/>
        <v/>
      </c>
      <c r="BQ19" s="22" t="str">
        <f t="shared" si="34"/>
        <v/>
      </c>
      <c r="BR19" s="22" t="str">
        <f t="shared" si="35"/>
        <v/>
      </c>
      <c r="BT19" s="13" t="str">
        <f t="shared" si="36"/>
        <v/>
      </c>
      <c r="BU19" s="13" t="str">
        <f t="shared" si="36"/>
        <v/>
      </c>
      <c r="BV19" s="13" t="str">
        <f t="shared" si="36"/>
        <v/>
      </c>
      <c r="BW19" s="66" t="str">
        <f t="shared" si="37"/>
        <v/>
      </c>
      <c r="BX19" s="22" t="str">
        <f t="shared" si="38"/>
        <v/>
      </c>
      <c r="BY19" s="22" t="str">
        <f t="shared" si="39"/>
        <v/>
      </c>
      <c r="BZ19" s="66" t="str">
        <f t="shared" si="40"/>
        <v/>
      </c>
      <c r="CA19" s="22" t="str">
        <f t="shared" si="41"/>
        <v/>
      </c>
      <c r="CB19" s="22" t="str">
        <f t="shared" si="42"/>
        <v/>
      </c>
      <c r="CC19" s="66" t="str">
        <f t="shared" si="43"/>
        <v/>
      </c>
      <c r="CD19" s="22" t="str">
        <f t="shared" si="44"/>
        <v/>
      </c>
      <c r="CE19" s="22" t="str">
        <f t="shared" si="45"/>
        <v/>
      </c>
      <c r="CF19" s="66" t="str">
        <f t="shared" si="46"/>
        <v/>
      </c>
      <c r="CG19" s="22" t="str">
        <f t="shared" si="47"/>
        <v/>
      </c>
      <c r="CH19" s="22" t="str">
        <f t="shared" si="48"/>
        <v/>
      </c>
      <c r="CI19" s="66" t="str">
        <f t="shared" si="49"/>
        <v/>
      </c>
      <c r="CJ19" s="22" t="str">
        <f t="shared" si="50"/>
        <v/>
      </c>
      <c r="CK19" s="22" t="str">
        <f t="shared" si="51"/>
        <v/>
      </c>
    </row>
    <row r="20" spans="1:89" ht="15" customHeight="1" x14ac:dyDescent="0.2">
      <c r="A20" s="60" t="str">
        <f t="shared" si="3"/>
        <v/>
      </c>
      <c r="B20" s="61"/>
      <c r="C20" s="348"/>
      <c r="D20" s="249"/>
      <c r="E20" s="15" t="str">
        <f t="shared" si="4"/>
        <v/>
      </c>
      <c r="F20" s="16" t="str">
        <f t="shared" si="5"/>
        <v/>
      </c>
      <c r="G20" s="8"/>
      <c r="H20" s="238"/>
      <c r="I20" s="242" t="str">
        <f t="shared" si="6"/>
        <v/>
      </c>
      <c r="J20" s="234" t="str">
        <f t="shared" si="7"/>
        <v/>
      </c>
      <c r="K20" s="8"/>
      <c r="L20" s="238"/>
      <c r="M20" s="242" t="str">
        <f t="shared" si="8"/>
        <v/>
      </c>
      <c r="N20" s="234" t="str">
        <f t="shared" si="9"/>
        <v/>
      </c>
      <c r="O20" s="8"/>
      <c r="P20" s="238"/>
      <c r="Q20" s="242" t="str">
        <f t="shared" si="10"/>
        <v/>
      </c>
      <c r="R20" s="234" t="str">
        <f t="shared" si="11"/>
        <v/>
      </c>
      <c r="S20" s="8"/>
      <c r="T20" s="238"/>
      <c r="U20" s="242" t="str">
        <f t="shared" si="12"/>
        <v/>
      </c>
      <c r="V20" s="234" t="str">
        <f t="shared" si="13"/>
        <v/>
      </c>
      <c r="W20" s="8"/>
      <c r="X20" s="238"/>
      <c r="Y20" s="242" t="str">
        <f t="shared" si="52"/>
        <v/>
      </c>
      <c r="Z20" s="234" t="str">
        <f t="shared" si="53"/>
        <v/>
      </c>
      <c r="AR20" s="13" t="str">
        <f t="shared" si="14"/>
        <v/>
      </c>
      <c r="AS20" s="13" t="str">
        <f t="shared" si="14"/>
        <v/>
      </c>
      <c r="AT20" s="13" t="str">
        <f t="shared" si="14"/>
        <v/>
      </c>
      <c r="AU20" s="22" t="str">
        <f t="shared" si="15"/>
        <v/>
      </c>
      <c r="AV20" s="22" t="str">
        <f t="shared" si="16"/>
        <v/>
      </c>
      <c r="AW20" s="22" t="str">
        <f t="shared" si="17"/>
        <v/>
      </c>
      <c r="AX20" s="22" t="str">
        <f t="shared" si="18"/>
        <v/>
      </c>
      <c r="AY20" s="22" t="str">
        <f t="shared" si="19"/>
        <v/>
      </c>
      <c r="BA20" s="13" t="str">
        <f t="shared" si="20"/>
        <v/>
      </c>
      <c r="BB20" s="13" t="str">
        <f t="shared" si="20"/>
        <v/>
      </c>
      <c r="BC20" s="13" t="str">
        <f t="shared" si="20"/>
        <v/>
      </c>
      <c r="BD20" s="66" t="str">
        <f t="shared" si="21"/>
        <v/>
      </c>
      <c r="BE20" s="22" t="str">
        <f t="shared" si="22"/>
        <v/>
      </c>
      <c r="BF20" s="22" t="str">
        <f t="shared" si="23"/>
        <v/>
      </c>
      <c r="BG20" s="66" t="str">
        <f t="shared" si="24"/>
        <v/>
      </c>
      <c r="BH20" s="22" t="str">
        <f t="shared" si="25"/>
        <v/>
      </c>
      <c r="BI20" s="22" t="str">
        <f t="shared" si="26"/>
        <v/>
      </c>
      <c r="BJ20" s="66" t="str">
        <f t="shared" si="27"/>
        <v/>
      </c>
      <c r="BK20" s="22" t="str">
        <f t="shared" si="28"/>
        <v/>
      </c>
      <c r="BL20" s="22" t="str">
        <f t="shared" si="29"/>
        <v/>
      </c>
      <c r="BM20" s="66" t="str">
        <f t="shared" si="30"/>
        <v/>
      </c>
      <c r="BN20" s="22" t="str">
        <f t="shared" si="31"/>
        <v/>
      </c>
      <c r="BO20" s="22" t="str">
        <f t="shared" si="32"/>
        <v/>
      </c>
      <c r="BP20" s="66" t="str">
        <f t="shared" si="33"/>
        <v/>
      </c>
      <c r="BQ20" s="22" t="str">
        <f t="shared" si="34"/>
        <v/>
      </c>
      <c r="BR20" s="22" t="str">
        <f t="shared" si="35"/>
        <v/>
      </c>
      <c r="BT20" s="13" t="str">
        <f t="shared" si="36"/>
        <v/>
      </c>
      <c r="BU20" s="13" t="str">
        <f t="shared" si="36"/>
        <v/>
      </c>
      <c r="BV20" s="13" t="str">
        <f t="shared" si="36"/>
        <v/>
      </c>
      <c r="BW20" s="66" t="str">
        <f t="shared" si="37"/>
        <v/>
      </c>
      <c r="BX20" s="22" t="str">
        <f t="shared" si="38"/>
        <v/>
      </c>
      <c r="BY20" s="22" t="str">
        <f t="shared" si="39"/>
        <v/>
      </c>
      <c r="BZ20" s="66" t="str">
        <f t="shared" si="40"/>
        <v/>
      </c>
      <c r="CA20" s="22" t="str">
        <f t="shared" si="41"/>
        <v/>
      </c>
      <c r="CB20" s="22" t="str">
        <f t="shared" si="42"/>
        <v/>
      </c>
      <c r="CC20" s="66" t="str">
        <f t="shared" si="43"/>
        <v/>
      </c>
      <c r="CD20" s="22" t="str">
        <f t="shared" si="44"/>
        <v/>
      </c>
      <c r="CE20" s="22" t="str">
        <f t="shared" si="45"/>
        <v/>
      </c>
      <c r="CF20" s="66" t="str">
        <f t="shared" si="46"/>
        <v/>
      </c>
      <c r="CG20" s="22" t="str">
        <f t="shared" si="47"/>
        <v/>
      </c>
      <c r="CH20" s="22" t="str">
        <f t="shared" si="48"/>
        <v/>
      </c>
      <c r="CI20" s="66" t="str">
        <f t="shared" si="49"/>
        <v/>
      </c>
      <c r="CJ20" s="22" t="str">
        <f t="shared" si="50"/>
        <v/>
      </c>
      <c r="CK20" s="22" t="str">
        <f t="shared" si="51"/>
        <v/>
      </c>
    </row>
    <row r="21" spans="1:89" ht="15" customHeight="1" x14ac:dyDescent="0.2">
      <c r="A21" s="60" t="str">
        <f t="shared" si="3"/>
        <v/>
      </c>
      <c r="B21" s="61"/>
      <c r="C21" s="348"/>
      <c r="D21" s="249"/>
      <c r="E21" s="15" t="str">
        <f t="shared" si="4"/>
        <v/>
      </c>
      <c r="F21" s="16" t="str">
        <f t="shared" si="5"/>
        <v/>
      </c>
      <c r="G21" s="8"/>
      <c r="H21" s="238"/>
      <c r="I21" s="242" t="str">
        <f t="shared" si="6"/>
        <v/>
      </c>
      <c r="J21" s="234" t="str">
        <f t="shared" si="7"/>
        <v/>
      </c>
      <c r="K21" s="8"/>
      <c r="L21" s="238"/>
      <c r="M21" s="242" t="str">
        <f t="shared" si="8"/>
        <v/>
      </c>
      <c r="N21" s="234" t="str">
        <f t="shared" si="9"/>
        <v/>
      </c>
      <c r="O21" s="8"/>
      <c r="P21" s="238"/>
      <c r="Q21" s="242" t="str">
        <f t="shared" si="10"/>
        <v/>
      </c>
      <c r="R21" s="234" t="str">
        <f t="shared" si="11"/>
        <v/>
      </c>
      <c r="S21" s="8"/>
      <c r="T21" s="238"/>
      <c r="U21" s="242" t="str">
        <f t="shared" si="12"/>
        <v/>
      </c>
      <c r="V21" s="234" t="str">
        <f t="shared" si="13"/>
        <v/>
      </c>
      <c r="W21" s="8"/>
      <c r="X21" s="238"/>
      <c r="Y21" s="242" t="str">
        <f t="shared" si="52"/>
        <v/>
      </c>
      <c r="Z21" s="234" t="str">
        <f t="shared" si="53"/>
        <v/>
      </c>
      <c r="AR21" s="13" t="str">
        <f t="shared" si="14"/>
        <v/>
      </c>
      <c r="AS21" s="13" t="str">
        <f t="shared" si="14"/>
        <v/>
      </c>
      <c r="AT21" s="13" t="str">
        <f t="shared" si="14"/>
        <v/>
      </c>
      <c r="AU21" s="22" t="str">
        <f t="shared" si="15"/>
        <v/>
      </c>
      <c r="AV21" s="22" t="str">
        <f t="shared" si="16"/>
        <v/>
      </c>
      <c r="AW21" s="22" t="str">
        <f t="shared" si="17"/>
        <v/>
      </c>
      <c r="AX21" s="22" t="str">
        <f t="shared" si="18"/>
        <v/>
      </c>
      <c r="AY21" s="22" t="str">
        <f t="shared" si="19"/>
        <v/>
      </c>
      <c r="BA21" s="13" t="str">
        <f t="shared" si="20"/>
        <v/>
      </c>
      <c r="BB21" s="13" t="str">
        <f t="shared" si="20"/>
        <v/>
      </c>
      <c r="BC21" s="13" t="str">
        <f t="shared" si="20"/>
        <v/>
      </c>
      <c r="BD21" s="66" t="str">
        <f t="shared" si="21"/>
        <v/>
      </c>
      <c r="BE21" s="22" t="str">
        <f t="shared" si="22"/>
        <v/>
      </c>
      <c r="BF21" s="22" t="str">
        <f t="shared" si="23"/>
        <v/>
      </c>
      <c r="BG21" s="66" t="str">
        <f t="shared" si="24"/>
        <v/>
      </c>
      <c r="BH21" s="22" t="str">
        <f t="shared" si="25"/>
        <v/>
      </c>
      <c r="BI21" s="22" t="str">
        <f t="shared" si="26"/>
        <v/>
      </c>
      <c r="BJ21" s="66" t="str">
        <f t="shared" si="27"/>
        <v/>
      </c>
      <c r="BK21" s="22" t="str">
        <f t="shared" si="28"/>
        <v/>
      </c>
      <c r="BL21" s="22" t="str">
        <f t="shared" si="29"/>
        <v/>
      </c>
      <c r="BM21" s="66" t="str">
        <f t="shared" si="30"/>
        <v/>
      </c>
      <c r="BN21" s="22" t="str">
        <f t="shared" si="31"/>
        <v/>
      </c>
      <c r="BO21" s="22" t="str">
        <f t="shared" si="32"/>
        <v/>
      </c>
      <c r="BP21" s="66" t="str">
        <f t="shared" si="33"/>
        <v/>
      </c>
      <c r="BQ21" s="22" t="str">
        <f t="shared" si="34"/>
        <v/>
      </c>
      <c r="BR21" s="22" t="str">
        <f t="shared" si="35"/>
        <v/>
      </c>
      <c r="BT21" s="13" t="str">
        <f t="shared" si="36"/>
        <v/>
      </c>
      <c r="BU21" s="13" t="str">
        <f t="shared" si="36"/>
        <v/>
      </c>
      <c r="BV21" s="13" t="str">
        <f t="shared" si="36"/>
        <v/>
      </c>
      <c r="BW21" s="66" t="str">
        <f t="shared" si="37"/>
        <v/>
      </c>
      <c r="BX21" s="22" t="str">
        <f t="shared" si="38"/>
        <v/>
      </c>
      <c r="BY21" s="22" t="str">
        <f t="shared" si="39"/>
        <v/>
      </c>
      <c r="BZ21" s="66" t="str">
        <f t="shared" si="40"/>
        <v/>
      </c>
      <c r="CA21" s="22" t="str">
        <f t="shared" si="41"/>
        <v/>
      </c>
      <c r="CB21" s="22" t="str">
        <f t="shared" si="42"/>
        <v/>
      </c>
      <c r="CC21" s="66" t="str">
        <f t="shared" si="43"/>
        <v/>
      </c>
      <c r="CD21" s="22" t="str">
        <f t="shared" si="44"/>
        <v/>
      </c>
      <c r="CE21" s="22" t="str">
        <f t="shared" si="45"/>
        <v/>
      </c>
      <c r="CF21" s="66" t="str">
        <f t="shared" si="46"/>
        <v/>
      </c>
      <c r="CG21" s="22" t="str">
        <f t="shared" si="47"/>
        <v/>
      </c>
      <c r="CH21" s="22" t="str">
        <f t="shared" si="48"/>
        <v/>
      </c>
      <c r="CI21" s="66" t="str">
        <f t="shared" si="49"/>
        <v/>
      </c>
      <c r="CJ21" s="22" t="str">
        <f t="shared" si="50"/>
        <v/>
      </c>
      <c r="CK21" s="22" t="str">
        <f t="shared" si="51"/>
        <v/>
      </c>
    </row>
    <row r="22" spans="1:89" ht="15" customHeight="1" x14ac:dyDescent="0.2">
      <c r="A22" s="60" t="str">
        <f t="shared" si="3"/>
        <v/>
      </c>
      <c r="B22" s="61"/>
      <c r="C22" s="348"/>
      <c r="D22" s="249"/>
      <c r="E22" s="15" t="str">
        <f t="shared" si="4"/>
        <v/>
      </c>
      <c r="F22" s="16" t="str">
        <f t="shared" si="5"/>
        <v/>
      </c>
      <c r="G22" s="8"/>
      <c r="H22" s="238"/>
      <c r="I22" s="242" t="str">
        <f t="shared" si="6"/>
        <v/>
      </c>
      <c r="J22" s="234" t="str">
        <f t="shared" si="7"/>
        <v/>
      </c>
      <c r="K22" s="8"/>
      <c r="L22" s="238"/>
      <c r="M22" s="242" t="str">
        <f t="shared" si="8"/>
        <v/>
      </c>
      <c r="N22" s="234" t="str">
        <f t="shared" si="9"/>
        <v/>
      </c>
      <c r="O22" s="8"/>
      <c r="P22" s="238"/>
      <c r="Q22" s="242" t="str">
        <f t="shared" si="10"/>
        <v/>
      </c>
      <c r="R22" s="234" t="str">
        <f t="shared" si="11"/>
        <v/>
      </c>
      <c r="S22" s="8"/>
      <c r="T22" s="238"/>
      <c r="U22" s="242" t="str">
        <f t="shared" si="12"/>
        <v/>
      </c>
      <c r="V22" s="234" t="str">
        <f t="shared" si="13"/>
        <v/>
      </c>
      <c r="W22" s="8"/>
      <c r="X22" s="238"/>
      <c r="Y22" s="242" t="str">
        <f t="shared" si="52"/>
        <v/>
      </c>
      <c r="Z22" s="234" t="str">
        <f t="shared" si="53"/>
        <v/>
      </c>
      <c r="AR22" s="13" t="str">
        <f t="shared" si="14"/>
        <v/>
      </c>
      <c r="AS22" s="13" t="str">
        <f t="shared" si="14"/>
        <v/>
      </c>
      <c r="AT22" s="13" t="str">
        <f t="shared" si="14"/>
        <v/>
      </c>
      <c r="AU22" s="22" t="str">
        <f t="shared" si="15"/>
        <v/>
      </c>
      <c r="AV22" s="22" t="str">
        <f t="shared" si="16"/>
        <v/>
      </c>
      <c r="AW22" s="22" t="str">
        <f t="shared" si="17"/>
        <v/>
      </c>
      <c r="AX22" s="22" t="str">
        <f t="shared" si="18"/>
        <v/>
      </c>
      <c r="AY22" s="22" t="str">
        <f t="shared" si="19"/>
        <v/>
      </c>
      <c r="BA22" s="13" t="str">
        <f t="shared" si="20"/>
        <v/>
      </c>
      <c r="BB22" s="13" t="str">
        <f t="shared" si="20"/>
        <v/>
      </c>
      <c r="BC22" s="13" t="str">
        <f t="shared" si="20"/>
        <v/>
      </c>
      <c r="BD22" s="66" t="str">
        <f t="shared" si="21"/>
        <v/>
      </c>
      <c r="BE22" s="22" t="str">
        <f t="shared" si="22"/>
        <v/>
      </c>
      <c r="BF22" s="22" t="str">
        <f t="shared" si="23"/>
        <v/>
      </c>
      <c r="BG22" s="66" t="str">
        <f t="shared" si="24"/>
        <v/>
      </c>
      <c r="BH22" s="22" t="str">
        <f t="shared" si="25"/>
        <v/>
      </c>
      <c r="BI22" s="22" t="str">
        <f t="shared" si="26"/>
        <v/>
      </c>
      <c r="BJ22" s="66" t="str">
        <f t="shared" si="27"/>
        <v/>
      </c>
      <c r="BK22" s="22" t="str">
        <f t="shared" si="28"/>
        <v/>
      </c>
      <c r="BL22" s="22" t="str">
        <f t="shared" si="29"/>
        <v/>
      </c>
      <c r="BM22" s="66" t="str">
        <f t="shared" si="30"/>
        <v/>
      </c>
      <c r="BN22" s="22" t="str">
        <f t="shared" si="31"/>
        <v/>
      </c>
      <c r="BO22" s="22" t="str">
        <f t="shared" si="32"/>
        <v/>
      </c>
      <c r="BP22" s="66" t="str">
        <f t="shared" si="33"/>
        <v/>
      </c>
      <c r="BQ22" s="22" t="str">
        <f t="shared" si="34"/>
        <v/>
      </c>
      <c r="BR22" s="22" t="str">
        <f t="shared" si="35"/>
        <v/>
      </c>
      <c r="BT22" s="13" t="str">
        <f t="shared" si="36"/>
        <v/>
      </c>
      <c r="BU22" s="13" t="str">
        <f t="shared" si="36"/>
        <v/>
      </c>
      <c r="BV22" s="13" t="str">
        <f t="shared" si="36"/>
        <v/>
      </c>
      <c r="BW22" s="66" t="str">
        <f t="shared" si="37"/>
        <v/>
      </c>
      <c r="BX22" s="22" t="str">
        <f t="shared" si="38"/>
        <v/>
      </c>
      <c r="BY22" s="22" t="str">
        <f t="shared" si="39"/>
        <v/>
      </c>
      <c r="BZ22" s="66" t="str">
        <f t="shared" si="40"/>
        <v/>
      </c>
      <c r="CA22" s="22" t="str">
        <f t="shared" si="41"/>
        <v/>
      </c>
      <c r="CB22" s="22" t="str">
        <f t="shared" si="42"/>
        <v/>
      </c>
      <c r="CC22" s="66" t="str">
        <f t="shared" si="43"/>
        <v/>
      </c>
      <c r="CD22" s="22" t="str">
        <f t="shared" si="44"/>
        <v/>
      </c>
      <c r="CE22" s="22" t="str">
        <f t="shared" si="45"/>
        <v/>
      </c>
      <c r="CF22" s="66" t="str">
        <f t="shared" si="46"/>
        <v/>
      </c>
      <c r="CG22" s="22" t="str">
        <f t="shared" si="47"/>
        <v/>
      </c>
      <c r="CH22" s="22" t="str">
        <f t="shared" si="48"/>
        <v/>
      </c>
      <c r="CI22" s="66" t="str">
        <f t="shared" si="49"/>
        <v/>
      </c>
      <c r="CJ22" s="22" t="str">
        <f t="shared" si="50"/>
        <v/>
      </c>
      <c r="CK22" s="22" t="str">
        <f t="shared" si="51"/>
        <v/>
      </c>
    </row>
    <row r="23" spans="1:89" ht="15" customHeight="1" x14ac:dyDescent="0.2">
      <c r="A23" s="60" t="str">
        <f t="shared" si="3"/>
        <v/>
      </c>
      <c r="B23" s="61"/>
      <c r="C23" s="348"/>
      <c r="D23" s="249"/>
      <c r="E23" s="15" t="str">
        <f t="shared" si="4"/>
        <v/>
      </c>
      <c r="F23" s="16" t="str">
        <f t="shared" si="5"/>
        <v/>
      </c>
      <c r="G23" s="8"/>
      <c r="H23" s="238"/>
      <c r="I23" s="242" t="str">
        <f t="shared" si="6"/>
        <v/>
      </c>
      <c r="J23" s="234" t="str">
        <f t="shared" si="7"/>
        <v/>
      </c>
      <c r="K23" s="8"/>
      <c r="L23" s="238"/>
      <c r="M23" s="242" t="str">
        <f t="shared" si="8"/>
        <v/>
      </c>
      <c r="N23" s="234" t="str">
        <f t="shared" si="9"/>
        <v/>
      </c>
      <c r="O23" s="8"/>
      <c r="P23" s="238"/>
      <c r="Q23" s="242" t="str">
        <f t="shared" si="10"/>
        <v/>
      </c>
      <c r="R23" s="234" t="str">
        <f t="shared" si="11"/>
        <v/>
      </c>
      <c r="S23" s="8"/>
      <c r="T23" s="238"/>
      <c r="U23" s="242" t="str">
        <f t="shared" si="12"/>
        <v/>
      </c>
      <c r="V23" s="234" t="str">
        <f t="shared" si="13"/>
        <v/>
      </c>
      <c r="W23" s="8"/>
      <c r="X23" s="238"/>
      <c r="Y23" s="242" t="str">
        <f t="shared" si="52"/>
        <v/>
      </c>
      <c r="Z23" s="234" t="str">
        <f t="shared" si="53"/>
        <v/>
      </c>
      <c r="AR23" s="13" t="str">
        <f t="shared" si="14"/>
        <v/>
      </c>
      <c r="AS23" s="13" t="str">
        <f t="shared" si="14"/>
        <v/>
      </c>
      <c r="AT23" s="13" t="str">
        <f t="shared" si="14"/>
        <v/>
      </c>
      <c r="AU23" s="22" t="str">
        <f t="shared" si="15"/>
        <v/>
      </c>
      <c r="AV23" s="22" t="str">
        <f t="shared" si="16"/>
        <v/>
      </c>
      <c r="AW23" s="22" t="str">
        <f t="shared" si="17"/>
        <v/>
      </c>
      <c r="AX23" s="22" t="str">
        <f t="shared" si="18"/>
        <v/>
      </c>
      <c r="AY23" s="22" t="str">
        <f t="shared" si="19"/>
        <v/>
      </c>
      <c r="BA23" s="13" t="str">
        <f t="shared" si="20"/>
        <v/>
      </c>
      <c r="BB23" s="13" t="str">
        <f t="shared" si="20"/>
        <v/>
      </c>
      <c r="BC23" s="13" t="str">
        <f t="shared" si="20"/>
        <v/>
      </c>
      <c r="BD23" s="66" t="str">
        <f t="shared" si="21"/>
        <v/>
      </c>
      <c r="BE23" s="22" t="str">
        <f t="shared" si="22"/>
        <v/>
      </c>
      <c r="BF23" s="22" t="str">
        <f t="shared" si="23"/>
        <v/>
      </c>
      <c r="BG23" s="66" t="str">
        <f t="shared" si="24"/>
        <v/>
      </c>
      <c r="BH23" s="22" t="str">
        <f t="shared" si="25"/>
        <v/>
      </c>
      <c r="BI23" s="22" t="str">
        <f t="shared" si="26"/>
        <v/>
      </c>
      <c r="BJ23" s="66" t="str">
        <f t="shared" si="27"/>
        <v/>
      </c>
      <c r="BK23" s="22" t="str">
        <f t="shared" si="28"/>
        <v/>
      </c>
      <c r="BL23" s="22" t="str">
        <f t="shared" si="29"/>
        <v/>
      </c>
      <c r="BM23" s="66" t="str">
        <f t="shared" si="30"/>
        <v/>
      </c>
      <c r="BN23" s="22" t="str">
        <f t="shared" si="31"/>
        <v/>
      </c>
      <c r="BO23" s="22" t="str">
        <f t="shared" si="32"/>
        <v/>
      </c>
      <c r="BP23" s="66" t="str">
        <f t="shared" si="33"/>
        <v/>
      </c>
      <c r="BQ23" s="22" t="str">
        <f t="shared" si="34"/>
        <v/>
      </c>
      <c r="BR23" s="22" t="str">
        <f t="shared" si="35"/>
        <v/>
      </c>
      <c r="BT23" s="13" t="str">
        <f t="shared" si="36"/>
        <v/>
      </c>
      <c r="BU23" s="13" t="str">
        <f t="shared" si="36"/>
        <v/>
      </c>
      <c r="BV23" s="13" t="str">
        <f t="shared" si="36"/>
        <v/>
      </c>
      <c r="BW23" s="66" t="str">
        <f t="shared" si="37"/>
        <v/>
      </c>
      <c r="BX23" s="22" t="str">
        <f t="shared" si="38"/>
        <v/>
      </c>
      <c r="BY23" s="22" t="str">
        <f t="shared" si="39"/>
        <v/>
      </c>
      <c r="BZ23" s="66" t="str">
        <f t="shared" si="40"/>
        <v/>
      </c>
      <c r="CA23" s="22" t="str">
        <f t="shared" si="41"/>
        <v/>
      </c>
      <c r="CB23" s="22" t="str">
        <f t="shared" si="42"/>
        <v/>
      </c>
      <c r="CC23" s="66" t="str">
        <f t="shared" si="43"/>
        <v/>
      </c>
      <c r="CD23" s="22" t="str">
        <f t="shared" si="44"/>
        <v/>
      </c>
      <c r="CE23" s="22" t="str">
        <f t="shared" si="45"/>
        <v/>
      </c>
      <c r="CF23" s="66" t="str">
        <f t="shared" si="46"/>
        <v/>
      </c>
      <c r="CG23" s="22" t="str">
        <f t="shared" si="47"/>
        <v/>
      </c>
      <c r="CH23" s="22" t="str">
        <f t="shared" si="48"/>
        <v/>
      </c>
      <c r="CI23" s="66" t="str">
        <f t="shared" si="49"/>
        <v/>
      </c>
      <c r="CJ23" s="22" t="str">
        <f t="shared" si="50"/>
        <v/>
      </c>
      <c r="CK23" s="22" t="str">
        <f t="shared" si="51"/>
        <v/>
      </c>
    </row>
    <row r="24" spans="1:89" ht="15" customHeight="1" x14ac:dyDescent="0.2">
      <c r="A24" s="60" t="str">
        <f t="shared" si="3"/>
        <v/>
      </c>
      <c r="B24" s="61"/>
      <c r="C24" s="348"/>
      <c r="D24" s="249"/>
      <c r="E24" s="15" t="str">
        <f t="shared" si="4"/>
        <v/>
      </c>
      <c r="F24" s="16" t="str">
        <f t="shared" si="5"/>
        <v/>
      </c>
      <c r="G24" s="8"/>
      <c r="H24" s="238"/>
      <c r="I24" s="242" t="str">
        <f t="shared" si="6"/>
        <v/>
      </c>
      <c r="J24" s="234" t="str">
        <f t="shared" si="7"/>
        <v/>
      </c>
      <c r="K24" s="8"/>
      <c r="L24" s="238"/>
      <c r="M24" s="242" t="str">
        <f t="shared" si="8"/>
        <v/>
      </c>
      <c r="N24" s="234" t="str">
        <f t="shared" si="9"/>
        <v/>
      </c>
      <c r="O24" s="8"/>
      <c r="P24" s="238"/>
      <c r="Q24" s="242" t="str">
        <f t="shared" si="10"/>
        <v/>
      </c>
      <c r="R24" s="234" t="str">
        <f t="shared" si="11"/>
        <v/>
      </c>
      <c r="S24" s="8"/>
      <c r="T24" s="238"/>
      <c r="U24" s="242" t="str">
        <f t="shared" si="12"/>
        <v/>
      </c>
      <c r="V24" s="234" t="str">
        <f t="shared" si="13"/>
        <v/>
      </c>
      <c r="W24" s="8"/>
      <c r="X24" s="238"/>
      <c r="Y24" s="242" t="str">
        <f t="shared" si="52"/>
        <v/>
      </c>
      <c r="Z24" s="234" t="str">
        <f t="shared" si="53"/>
        <v/>
      </c>
      <c r="AR24" s="13" t="str">
        <f t="shared" si="14"/>
        <v/>
      </c>
      <c r="AS24" s="13" t="str">
        <f t="shared" si="14"/>
        <v/>
      </c>
      <c r="AT24" s="13" t="str">
        <f t="shared" si="14"/>
        <v/>
      </c>
      <c r="AU24" s="22" t="str">
        <f t="shared" si="15"/>
        <v/>
      </c>
      <c r="AV24" s="22" t="str">
        <f t="shared" si="16"/>
        <v/>
      </c>
      <c r="AW24" s="22" t="str">
        <f t="shared" si="17"/>
        <v/>
      </c>
      <c r="AX24" s="22" t="str">
        <f t="shared" si="18"/>
        <v/>
      </c>
      <c r="AY24" s="22" t="str">
        <f t="shared" si="19"/>
        <v/>
      </c>
      <c r="BA24" s="13" t="str">
        <f t="shared" si="20"/>
        <v/>
      </c>
      <c r="BB24" s="13" t="str">
        <f t="shared" si="20"/>
        <v/>
      </c>
      <c r="BC24" s="13" t="str">
        <f t="shared" si="20"/>
        <v/>
      </c>
      <c r="BD24" s="66" t="str">
        <f t="shared" si="21"/>
        <v/>
      </c>
      <c r="BE24" s="22" t="str">
        <f t="shared" si="22"/>
        <v/>
      </c>
      <c r="BF24" s="22" t="str">
        <f t="shared" si="23"/>
        <v/>
      </c>
      <c r="BG24" s="66" t="str">
        <f t="shared" si="24"/>
        <v/>
      </c>
      <c r="BH24" s="22" t="str">
        <f t="shared" si="25"/>
        <v/>
      </c>
      <c r="BI24" s="22" t="str">
        <f t="shared" si="26"/>
        <v/>
      </c>
      <c r="BJ24" s="66" t="str">
        <f t="shared" si="27"/>
        <v/>
      </c>
      <c r="BK24" s="22" t="str">
        <f t="shared" si="28"/>
        <v/>
      </c>
      <c r="BL24" s="22" t="str">
        <f t="shared" si="29"/>
        <v/>
      </c>
      <c r="BM24" s="66" t="str">
        <f t="shared" si="30"/>
        <v/>
      </c>
      <c r="BN24" s="22" t="str">
        <f t="shared" si="31"/>
        <v/>
      </c>
      <c r="BO24" s="22" t="str">
        <f t="shared" si="32"/>
        <v/>
      </c>
      <c r="BP24" s="66" t="str">
        <f t="shared" si="33"/>
        <v/>
      </c>
      <c r="BQ24" s="22" t="str">
        <f t="shared" si="34"/>
        <v/>
      </c>
      <c r="BR24" s="22" t="str">
        <f t="shared" si="35"/>
        <v/>
      </c>
      <c r="BT24" s="13" t="str">
        <f t="shared" si="36"/>
        <v/>
      </c>
      <c r="BU24" s="13" t="str">
        <f t="shared" si="36"/>
        <v/>
      </c>
      <c r="BV24" s="13" t="str">
        <f t="shared" si="36"/>
        <v/>
      </c>
      <c r="BW24" s="66" t="str">
        <f t="shared" si="37"/>
        <v/>
      </c>
      <c r="BX24" s="22" t="str">
        <f t="shared" si="38"/>
        <v/>
      </c>
      <c r="BY24" s="22" t="str">
        <f t="shared" si="39"/>
        <v/>
      </c>
      <c r="BZ24" s="66" t="str">
        <f t="shared" si="40"/>
        <v/>
      </c>
      <c r="CA24" s="22" t="str">
        <f t="shared" si="41"/>
        <v/>
      </c>
      <c r="CB24" s="22" t="str">
        <f t="shared" si="42"/>
        <v/>
      </c>
      <c r="CC24" s="66" t="str">
        <f t="shared" si="43"/>
        <v/>
      </c>
      <c r="CD24" s="22" t="str">
        <f t="shared" si="44"/>
        <v/>
      </c>
      <c r="CE24" s="22" t="str">
        <f t="shared" si="45"/>
        <v/>
      </c>
      <c r="CF24" s="66" t="str">
        <f t="shared" si="46"/>
        <v/>
      </c>
      <c r="CG24" s="22" t="str">
        <f t="shared" si="47"/>
        <v/>
      </c>
      <c r="CH24" s="22" t="str">
        <f t="shared" si="48"/>
        <v/>
      </c>
      <c r="CI24" s="66" t="str">
        <f t="shared" si="49"/>
        <v/>
      </c>
      <c r="CJ24" s="22" t="str">
        <f t="shared" si="50"/>
        <v/>
      </c>
      <c r="CK24" s="22" t="str">
        <f t="shared" si="51"/>
        <v/>
      </c>
    </row>
    <row r="25" spans="1:89" ht="15" customHeight="1" x14ac:dyDescent="0.2">
      <c r="A25" s="60" t="str">
        <f t="shared" si="3"/>
        <v/>
      </c>
      <c r="B25" s="61"/>
      <c r="C25" s="348"/>
      <c r="D25" s="249"/>
      <c r="E25" s="15" t="str">
        <f t="shared" si="4"/>
        <v/>
      </c>
      <c r="F25" s="16" t="str">
        <f t="shared" si="5"/>
        <v/>
      </c>
      <c r="G25" s="8"/>
      <c r="H25" s="238"/>
      <c r="I25" s="242" t="str">
        <f t="shared" si="6"/>
        <v/>
      </c>
      <c r="J25" s="234" t="str">
        <f t="shared" si="7"/>
        <v/>
      </c>
      <c r="K25" s="8"/>
      <c r="L25" s="238"/>
      <c r="M25" s="242" t="str">
        <f t="shared" si="8"/>
        <v/>
      </c>
      <c r="N25" s="234" t="str">
        <f t="shared" si="9"/>
        <v/>
      </c>
      <c r="O25" s="8"/>
      <c r="P25" s="238"/>
      <c r="Q25" s="242" t="str">
        <f t="shared" si="10"/>
        <v/>
      </c>
      <c r="R25" s="234" t="str">
        <f t="shared" si="11"/>
        <v/>
      </c>
      <c r="S25" s="8"/>
      <c r="T25" s="238"/>
      <c r="U25" s="242" t="str">
        <f t="shared" si="12"/>
        <v/>
      </c>
      <c r="V25" s="234" t="str">
        <f t="shared" si="13"/>
        <v/>
      </c>
      <c r="W25" s="8"/>
      <c r="X25" s="238"/>
      <c r="Y25" s="242" t="str">
        <f t="shared" si="52"/>
        <v/>
      </c>
      <c r="Z25" s="234" t="str">
        <f t="shared" si="53"/>
        <v/>
      </c>
      <c r="AR25" s="13" t="str">
        <f t="shared" si="14"/>
        <v/>
      </c>
      <c r="AS25" s="13" t="str">
        <f t="shared" si="14"/>
        <v/>
      </c>
      <c r="AT25" s="13" t="str">
        <f t="shared" si="14"/>
        <v/>
      </c>
      <c r="AU25" s="22" t="str">
        <f t="shared" si="15"/>
        <v/>
      </c>
      <c r="AV25" s="22" t="str">
        <f t="shared" si="16"/>
        <v/>
      </c>
      <c r="AW25" s="22" t="str">
        <f t="shared" si="17"/>
        <v/>
      </c>
      <c r="AX25" s="22" t="str">
        <f t="shared" si="18"/>
        <v/>
      </c>
      <c r="AY25" s="22" t="str">
        <f t="shared" si="19"/>
        <v/>
      </c>
      <c r="BA25" s="13" t="str">
        <f t="shared" si="20"/>
        <v/>
      </c>
      <c r="BB25" s="13" t="str">
        <f t="shared" si="20"/>
        <v/>
      </c>
      <c r="BC25" s="13" t="str">
        <f t="shared" si="20"/>
        <v/>
      </c>
      <c r="BD25" s="66" t="str">
        <f t="shared" si="21"/>
        <v/>
      </c>
      <c r="BE25" s="22" t="str">
        <f t="shared" si="22"/>
        <v/>
      </c>
      <c r="BF25" s="22" t="str">
        <f t="shared" si="23"/>
        <v/>
      </c>
      <c r="BG25" s="66" t="str">
        <f t="shared" si="24"/>
        <v/>
      </c>
      <c r="BH25" s="22" t="str">
        <f t="shared" si="25"/>
        <v/>
      </c>
      <c r="BI25" s="22" t="str">
        <f t="shared" si="26"/>
        <v/>
      </c>
      <c r="BJ25" s="66" t="str">
        <f t="shared" si="27"/>
        <v/>
      </c>
      <c r="BK25" s="22" t="str">
        <f t="shared" si="28"/>
        <v/>
      </c>
      <c r="BL25" s="22" t="str">
        <f t="shared" si="29"/>
        <v/>
      </c>
      <c r="BM25" s="66" t="str">
        <f t="shared" si="30"/>
        <v/>
      </c>
      <c r="BN25" s="22" t="str">
        <f t="shared" si="31"/>
        <v/>
      </c>
      <c r="BO25" s="22" t="str">
        <f t="shared" si="32"/>
        <v/>
      </c>
      <c r="BP25" s="66" t="str">
        <f t="shared" si="33"/>
        <v/>
      </c>
      <c r="BQ25" s="22" t="str">
        <f t="shared" si="34"/>
        <v/>
      </c>
      <c r="BR25" s="22" t="str">
        <f t="shared" si="35"/>
        <v/>
      </c>
      <c r="BT25" s="13" t="str">
        <f t="shared" si="36"/>
        <v/>
      </c>
      <c r="BU25" s="13" t="str">
        <f t="shared" si="36"/>
        <v/>
      </c>
      <c r="BV25" s="13" t="str">
        <f t="shared" si="36"/>
        <v/>
      </c>
      <c r="BW25" s="66" t="str">
        <f t="shared" si="37"/>
        <v/>
      </c>
      <c r="BX25" s="22" t="str">
        <f t="shared" si="38"/>
        <v/>
      </c>
      <c r="BY25" s="22" t="str">
        <f t="shared" si="39"/>
        <v/>
      </c>
      <c r="BZ25" s="66" t="str">
        <f t="shared" si="40"/>
        <v/>
      </c>
      <c r="CA25" s="22" t="str">
        <f t="shared" si="41"/>
        <v/>
      </c>
      <c r="CB25" s="22" t="str">
        <f t="shared" si="42"/>
        <v/>
      </c>
      <c r="CC25" s="66" t="str">
        <f t="shared" si="43"/>
        <v/>
      </c>
      <c r="CD25" s="22" t="str">
        <f t="shared" si="44"/>
        <v/>
      </c>
      <c r="CE25" s="22" t="str">
        <f t="shared" si="45"/>
        <v/>
      </c>
      <c r="CF25" s="66" t="str">
        <f t="shared" si="46"/>
        <v/>
      </c>
      <c r="CG25" s="22" t="str">
        <f t="shared" si="47"/>
        <v/>
      </c>
      <c r="CH25" s="22" t="str">
        <f t="shared" si="48"/>
        <v/>
      </c>
      <c r="CI25" s="66" t="str">
        <f t="shared" si="49"/>
        <v/>
      </c>
      <c r="CJ25" s="22" t="str">
        <f t="shared" si="50"/>
        <v/>
      </c>
      <c r="CK25" s="22" t="str">
        <f t="shared" si="51"/>
        <v/>
      </c>
    </row>
    <row r="26" spans="1:89" ht="15" customHeight="1" x14ac:dyDescent="0.2">
      <c r="A26" s="60" t="str">
        <f t="shared" si="3"/>
        <v/>
      </c>
      <c r="B26" s="61"/>
      <c r="C26" s="348"/>
      <c r="D26" s="249"/>
      <c r="E26" s="15" t="str">
        <f t="shared" si="4"/>
        <v/>
      </c>
      <c r="F26" s="16" t="str">
        <f t="shared" si="5"/>
        <v/>
      </c>
      <c r="G26" s="8"/>
      <c r="H26" s="238"/>
      <c r="I26" s="242" t="str">
        <f t="shared" si="6"/>
        <v/>
      </c>
      <c r="J26" s="234" t="str">
        <f t="shared" si="7"/>
        <v/>
      </c>
      <c r="K26" s="8"/>
      <c r="L26" s="238"/>
      <c r="M26" s="242" t="str">
        <f t="shared" si="8"/>
        <v/>
      </c>
      <c r="N26" s="234" t="str">
        <f t="shared" si="9"/>
        <v/>
      </c>
      <c r="O26" s="8"/>
      <c r="P26" s="238"/>
      <c r="Q26" s="242" t="str">
        <f t="shared" si="10"/>
        <v/>
      </c>
      <c r="R26" s="234" t="str">
        <f t="shared" si="11"/>
        <v/>
      </c>
      <c r="S26" s="8"/>
      <c r="T26" s="238"/>
      <c r="U26" s="242" t="str">
        <f t="shared" si="12"/>
        <v/>
      </c>
      <c r="V26" s="234" t="str">
        <f t="shared" si="13"/>
        <v/>
      </c>
      <c r="W26" s="8"/>
      <c r="X26" s="238"/>
      <c r="Y26" s="242" t="str">
        <f t="shared" si="52"/>
        <v/>
      </c>
      <c r="Z26" s="234" t="str">
        <f t="shared" si="53"/>
        <v/>
      </c>
      <c r="AR26" s="13" t="str">
        <f t="shared" si="14"/>
        <v/>
      </c>
      <c r="AS26" s="13" t="str">
        <f t="shared" si="14"/>
        <v/>
      </c>
      <c r="AT26" s="13" t="str">
        <f t="shared" si="14"/>
        <v/>
      </c>
      <c r="AU26" s="22" t="str">
        <f t="shared" si="15"/>
        <v/>
      </c>
      <c r="AV26" s="22" t="str">
        <f t="shared" si="16"/>
        <v/>
      </c>
      <c r="AW26" s="22" t="str">
        <f t="shared" si="17"/>
        <v/>
      </c>
      <c r="AX26" s="22" t="str">
        <f t="shared" si="18"/>
        <v/>
      </c>
      <c r="AY26" s="22" t="str">
        <f t="shared" si="19"/>
        <v/>
      </c>
      <c r="BA26" s="13" t="str">
        <f t="shared" si="20"/>
        <v/>
      </c>
      <c r="BB26" s="13" t="str">
        <f t="shared" si="20"/>
        <v/>
      </c>
      <c r="BC26" s="13" t="str">
        <f t="shared" si="20"/>
        <v/>
      </c>
      <c r="BD26" s="66" t="str">
        <f t="shared" si="21"/>
        <v/>
      </c>
      <c r="BE26" s="22" t="str">
        <f t="shared" si="22"/>
        <v/>
      </c>
      <c r="BF26" s="22" t="str">
        <f t="shared" si="23"/>
        <v/>
      </c>
      <c r="BG26" s="66" t="str">
        <f t="shared" si="24"/>
        <v/>
      </c>
      <c r="BH26" s="22" t="str">
        <f t="shared" si="25"/>
        <v/>
      </c>
      <c r="BI26" s="22" t="str">
        <f t="shared" si="26"/>
        <v/>
      </c>
      <c r="BJ26" s="66" t="str">
        <f t="shared" si="27"/>
        <v/>
      </c>
      <c r="BK26" s="22" t="str">
        <f t="shared" si="28"/>
        <v/>
      </c>
      <c r="BL26" s="22" t="str">
        <f t="shared" si="29"/>
        <v/>
      </c>
      <c r="BM26" s="66" t="str">
        <f t="shared" si="30"/>
        <v/>
      </c>
      <c r="BN26" s="22" t="str">
        <f t="shared" si="31"/>
        <v/>
      </c>
      <c r="BO26" s="22" t="str">
        <f t="shared" si="32"/>
        <v/>
      </c>
      <c r="BP26" s="66" t="str">
        <f t="shared" si="33"/>
        <v/>
      </c>
      <c r="BQ26" s="22" t="str">
        <f t="shared" si="34"/>
        <v/>
      </c>
      <c r="BR26" s="22" t="str">
        <f t="shared" si="35"/>
        <v/>
      </c>
      <c r="BT26" s="13" t="str">
        <f t="shared" si="36"/>
        <v/>
      </c>
      <c r="BU26" s="13" t="str">
        <f t="shared" si="36"/>
        <v/>
      </c>
      <c r="BV26" s="13" t="str">
        <f t="shared" si="36"/>
        <v/>
      </c>
      <c r="BW26" s="66" t="str">
        <f t="shared" si="37"/>
        <v/>
      </c>
      <c r="BX26" s="22" t="str">
        <f t="shared" si="38"/>
        <v/>
      </c>
      <c r="BY26" s="22" t="str">
        <f t="shared" si="39"/>
        <v/>
      </c>
      <c r="BZ26" s="66" t="str">
        <f t="shared" si="40"/>
        <v/>
      </c>
      <c r="CA26" s="22" t="str">
        <f t="shared" si="41"/>
        <v/>
      </c>
      <c r="CB26" s="22" t="str">
        <f t="shared" si="42"/>
        <v/>
      </c>
      <c r="CC26" s="66" t="str">
        <f t="shared" si="43"/>
        <v/>
      </c>
      <c r="CD26" s="22" t="str">
        <f t="shared" si="44"/>
        <v/>
      </c>
      <c r="CE26" s="22" t="str">
        <f t="shared" si="45"/>
        <v/>
      </c>
      <c r="CF26" s="66" t="str">
        <f t="shared" si="46"/>
        <v/>
      </c>
      <c r="CG26" s="22" t="str">
        <f t="shared" si="47"/>
        <v/>
      </c>
      <c r="CH26" s="22" t="str">
        <f t="shared" si="48"/>
        <v/>
      </c>
      <c r="CI26" s="66" t="str">
        <f t="shared" si="49"/>
        <v/>
      </c>
      <c r="CJ26" s="22" t="str">
        <f t="shared" si="50"/>
        <v/>
      </c>
      <c r="CK26" s="22" t="str">
        <f t="shared" si="51"/>
        <v/>
      </c>
    </row>
    <row r="27" spans="1:89" ht="15" customHeight="1" x14ac:dyDescent="0.2">
      <c r="A27" s="60" t="str">
        <f t="shared" si="3"/>
        <v/>
      </c>
      <c r="B27" s="61"/>
      <c r="C27" s="348"/>
      <c r="D27" s="249"/>
      <c r="E27" s="15" t="str">
        <f t="shared" si="4"/>
        <v/>
      </c>
      <c r="F27" s="16" t="str">
        <f t="shared" si="5"/>
        <v/>
      </c>
      <c r="G27" s="8"/>
      <c r="H27" s="238"/>
      <c r="I27" s="242" t="str">
        <f t="shared" si="6"/>
        <v/>
      </c>
      <c r="J27" s="234" t="str">
        <f t="shared" si="7"/>
        <v/>
      </c>
      <c r="K27" s="8"/>
      <c r="L27" s="238"/>
      <c r="M27" s="242" t="str">
        <f t="shared" si="8"/>
        <v/>
      </c>
      <c r="N27" s="234" t="str">
        <f t="shared" si="9"/>
        <v/>
      </c>
      <c r="O27" s="8"/>
      <c r="P27" s="238"/>
      <c r="Q27" s="242" t="str">
        <f t="shared" si="10"/>
        <v/>
      </c>
      <c r="R27" s="234" t="str">
        <f t="shared" si="11"/>
        <v/>
      </c>
      <c r="S27" s="8"/>
      <c r="T27" s="238"/>
      <c r="U27" s="242" t="str">
        <f t="shared" si="12"/>
        <v/>
      </c>
      <c r="V27" s="234" t="str">
        <f t="shared" si="13"/>
        <v/>
      </c>
      <c r="W27" s="8"/>
      <c r="X27" s="238"/>
      <c r="Y27" s="242" t="str">
        <f t="shared" si="52"/>
        <v/>
      </c>
      <c r="Z27" s="234" t="str">
        <f t="shared" si="53"/>
        <v/>
      </c>
      <c r="AR27" s="13" t="str">
        <f t="shared" ref="AR27:AT31" si="54">IF($B27="","",B27)</f>
        <v/>
      </c>
      <c r="AS27" s="13" t="str">
        <f t="shared" si="54"/>
        <v/>
      </c>
      <c r="AT27" s="13" t="str">
        <f t="shared" si="54"/>
        <v/>
      </c>
      <c r="AU27" s="22" t="str">
        <f t="shared" si="15"/>
        <v/>
      </c>
      <c r="AV27" s="22" t="str">
        <f t="shared" si="16"/>
        <v/>
      </c>
      <c r="AW27" s="22" t="str">
        <f t="shared" si="17"/>
        <v/>
      </c>
      <c r="AX27" s="22" t="str">
        <f t="shared" si="18"/>
        <v/>
      </c>
      <c r="AY27" s="22" t="str">
        <f t="shared" si="19"/>
        <v/>
      </c>
      <c r="BA27" s="13" t="str">
        <f t="shared" ref="BA27:BC31" si="55">IF($B27="","",B27)</f>
        <v/>
      </c>
      <c r="BB27" s="13" t="str">
        <f t="shared" si="55"/>
        <v/>
      </c>
      <c r="BC27" s="13" t="str">
        <f t="shared" si="55"/>
        <v/>
      </c>
      <c r="BD27" s="66" t="str">
        <f t="shared" si="21"/>
        <v/>
      </c>
      <c r="BE27" s="22" t="str">
        <f t="shared" si="22"/>
        <v/>
      </c>
      <c r="BF27" s="22" t="str">
        <f t="shared" si="23"/>
        <v/>
      </c>
      <c r="BG27" s="66" t="str">
        <f t="shared" si="24"/>
        <v/>
      </c>
      <c r="BH27" s="22" t="str">
        <f t="shared" si="25"/>
        <v/>
      </c>
      <c r="BI27" s="22" t="str">
        <f t="shared" si="26"/>
        <v/>
      </c>
      <c r="BJ27" s="66" t="str">
        <f t="shared" si="27"/>
        <v/>
      </c>
      <c r="BK27" s="22" t="str">
        <f t="shared" si="28"/>
        <v/>
      </c>
      <c r="BL27" s="22" t="str">
        <f t="shared" si="29"/>
        <v/>
      </c>
      <c r="BM27" s="66" t="str">
        <f t="shared" si="30"/>
        <v/>
      </c>
      <c r="BN27" s="22" t="str">
        <f t="shared" si="31"/>
        <v/>
      </c>
      <c r="BO27" s="22" t="str">
        <f t="shared" si="32"/>
        <v/>
      </c>
      <c r="BP27" s="66" t="str">
        <f t="shared" si="33"/>
        <v/>
      </c>
      <c r="BQ27" s="22" t="str">
        <f t="shared" si="34"/>
        <v/>
      </c>
      <c r="BR27" s="22" t="str">
        <f t="shared" si="35"/>
        <v/>
      </c>
      <c r="BT27" s="13" t="str">
        <f t="shared" ref="BT27:BV31" si="56">IF($B27="","",B27)</f>
        <v/>
      </c>
      <c r="BU27" s="13" t="str">
        <f t="shared" si="56"/>
        <v/>
      </c>
      <c r="BV27" s="13" t="str">
        <f t="shared" si="56"/>
        <v/>
      </c>
      <c r="BW27" s="66" t="str">
        <f t="shared" si="37"/>
        <v/>
      </c>
      <c r="BX27" s="22" t="str">
        <f t="shared" si="38"/>
        <v/>
      </c>
      <c r="BY27" s="22" t="str">
        <f t="shared" si="39"/>
        <v/>
      </c>
      <c r="BZ27" s="66" t="str">
        <f t="shared" si="40"/>
        <v/>
      </c>
      <c r="CA27" s="22" t="str">
        <f t="shared" si="41"/>
        <v/>
      </c>
      <c r="CB27" s="22" t="str">
        <f t="shared" si="42"/>
        <v/>
      </c>
      <c r="CC27" s="66" t="str">
        <f t="shared" si="43"/>
        <v/>
      </c>
      <c r="CD27" s="22" t="str">
        <f t="shared" si="44"/>
        <v/>
      </c>
      <c r="CE27" s="22" t="str">
        <f t="shared" si="45"/>
        <v/>
      </c>
      <c r="CF27" s="66" t="str">
        <f t="shared" si="46"/>
        <v/>
      </c>
      <c r="CG27" s="22" t="str">
        <f t="shared" si="47"/>
        <v/>
      </c>
      <c r="CH27" s="22" t="str">
        <f t="shared" si="48"/>
        <v/>
      </c>
      <c r="CI27" s="66" t="str">
        <f t="shared" si="49"/>
        <v/>
      </c>
      <c r="CJ27" s="22" t="str">
        <f t="shared" si="50"/>
        <v/>
      </c>
      <c r="CK27" s="22" t="str">
        <f t="shared" si="51"/>
        <v/>
      </c>
    </row>
    <row r="28" spans="1:89" ht="15" customHeight="1" x14ac:dyDescent="0.2">
      <c r="A28" s="60" t="str">
        <f t="shared" si="3"/>
        <v/>
      </c>
      <c r="B28" s="61"/>
      <c r="C28" s="348"/>
      <c r="D28" s="249"/>
      <c r="E28" s="15" t="str">
        <f t="shared" si="4"/>
        <v/>
      </c>
      <c r="F28" s="16" t="str">
        <f t="shared" si="5"/>
        <v/>
      </c>
      <c r="G28" s="8"/>
      <c r="H28" s="238"/>
      <c r="I28" s="242" t="str">
        <f t="shared" si="6"/>
        <v/>
      </c>
      <c r="J28" s="234" t="str">
        <f t="shared" si="7"/>
        <v/>
      </c>
      <c r="K28" s="8"/>
      <c r="L28" s="238"/>
      <c r="M28" s="242" t="str">
        <f t="shared" si="8"/>
        <v/>
      </c>
      <c r="N28" s="234" t="str">
        <f t="shared" si="9"/>
        <v/>
      </c>
      <c r="O28" s="8"/>
      <c r="P28" s="238"/>
      <c r="Q28" s="242" t="str">
        <f t="shared" si="10"/>
        <v/>
      </c>
      <c r="R28" s="234" t="str">
        <f t="shared" si="11"/>
        <v/>
      </c>
      <c r="S28" s="8"/>
      <c r="T28" s="238"/>
      <c r="U28" s="242" t="str">
        <f t="shared" si="12"/>
        <v/>
      </c>
      <c r="V28" s="234" t="str">
        <f t="shared" si="13"/>
        <v/>
      </c>
      <c r="W28" s="8"/>
      <c r="X28" s="238"/>
      <c r="Y28" s="242" t="str">
        <f t="shared" si="52"/>
        <v/>
      </c>
      <c r="Z28" s="234" t="str">
        <f t="shared" si="53"/>
        <v/>
      </c>
      <c r="AR28" s="13" t="str">
        <f t="shared" si="54"/>
        <v/>
      </c>
      <c r="AS28" s="13" t="str">
        <f t="shared" si="54"/>
        <v/>
      </c>
      <c r="AT28" s="13" t="str">
        <f t="shared" si="54"/>
        <v/>
      </c>
      <c r="AU28" s="22" t="str">
        <f t="shared" si="15"/>
        <v/>
      </c>
      <c r="AV28" s="22" t="str">
        <f t="shared" si="16"/>
        <v/>
      </c>
      <c r="AW28" s="22" t="str">
        <f t="shared" si="17"/>
        <v/>
      </c>
      <c r="AX28" s="22" t="str">
        <f t="shared" si="18"/>
        <v/>
      </c>
      <c r="AY28" s="22" t="str">
        <f t="shared" si="19"/>
        <v/>
      </c>
      <c r="BA28" s="13" t="str">
        <f t="shared" si="55"/>
        <v/>
      </c>
      <c r="BB28" s="13" t="str">
        <f t="shared" si="55"/>
        <v/>
      </c>
      <c r="BC28" s="13" t="str">
        <f t="shared" si="55"/>
        <v/>
      </c>
      <c r="BD28" s="66" t="str">
        <f t="shared" si="21"/>
        <v/>
      </c>
      <c r="BE28" s="22" t="str">
        <f t="shared" si="22"/>
        <v/>
      </c>
      <c r="BF28" s="22" t="str">
        <f t="shared" si="23"/>
        <v/>
      </c>
      <c r="BG28" s="66" t="str">
        <f t="shared" si="24"/>
        <v/>
      </c>
      <c r="BH28" s="22" t="str">
        <f t="shared" si="25"/>
        <v/>
      </c>
      <c r="BI28" s="22" t="str">
        <f t="shared" si="26"/>
        <v/>
      </c>
      <c r="BJ28" s="66" t="str">
        <f t="shared" si="27"/>
        <v/>
      </c>
      <c r="BK28" s="22" t="str">
        <f t="shared" si="28"/>
        <v/>
      </c>
      <c r="BL28" s="22" t="str">
        <f t="shared" si="29"/>
        <v/>
      </c>
      <c r="BM28" s="66" t="str">
        <f t="shared" si="30"/>
        <v/>
      </c>
      <c r="BN28" s="22" t="str">
        <f t="shared" si="31"/>
        <v/>
      </c>
      <c r="BO28" s="22" t="str">
        <f t="shared" si="32"/>
        <v/>
      </c>
      <c r="BP28" s="66" t="str">
        <f t="shared" si="33"/>
        <v/>
      </c>
      <c r="BQ28" s="22" t="str">
        <f t="shared" si="34"/>
        <v/>
      </c>
      <c r="BR28" s="22" t="str">
        <f t="shared" si="35"/>
        <v/>
      </c>
      <c r="BT28" s="13" t="str">
        <f t="shared" si="56"/>
        <v/>
      </c>
      <c r="BU28" s="13" t="str">
        <f t="shared" si="56"/>
        <v/>
      </c>
      <c r="BV28" s="13" t="str">
        <f t="shared" si="56"/>
        <v/>
      </c>
      <c r="BW28" s="66" t="str">
        <f t="shared" si="37"/>
        <v/>
      </c>
      <c r="BX28" s="22" t="str">
        <f t="shared" si="38"/>
        <v/>
      </c>
      <c r="BY28" s="22" t="str">
        <f t="shared" si="39"/>
        <v/>
      </c>
      <c r="BZ28" s="66" t="str">
        <f t="shared" si="40"/>
        <v/>
      </c>
      <c r="CA28" s="22" t="str">
        <f t="shared" si="41"/>
        <v/>
      </c>
      <c r="CB28" s="22" t="str">
        <f t="shared" si="42"/>
        <v/>
      </c>
      <c r="CC28" s="66" t="str">
        <f t="shared" si="43"/>
        <v/>
      </c>
      <c r="CD28" s="22" t="str">
        <f t="shared" si="44"/>
        <v/>
      </c>
      <c r="CE28" s="22" t="str">
        <f t="shared" si="45"/>
        <v/>
      </c>
      <c r="CF28" s="66" t="str">
        <f t="shared" si="46"/>
        <v/>
      </c>
      <c r="CG28" s="22" t="str">
        <f t="shared" si="47"/>
        <v/>
      </c>
      <c r="CH28" s="22" t="str">
        <f t="shared" si="48"/>
        <v/>
      </c>
      <c r="CI28" s="66" t="str">
        <f t="shared" si="49"/>
        <v/>
      </c>
      <c r="CJ28" s="22" t="str">
        <f t="shared" si="50"/>
        <v/>
      </c>
      <c r="CK28" s="22" t="str">
        <f t="shared" si="51"/>
        <v/>
      </c>
    </row>
    <row r="29" spans="1:89" ht="15" customHeight="1" x14ac:dyDescent="0.2">
      <c r="A29" s="60" t="str">
        <f t="shared" si="3"/>
        <v/>
      </c>
      <c r="B29" s="61"/>
      <c r="C29" s="348"/>
      <c r="D29" s="249"/>
      <c r="E29" s="15" t="str">
        <f t="shared" si="4"/>
        <v/>
      </c>
      <c r="F29" s="16" t="str">
        <f t="shared" si="5"/>
        <v/>
      </c>
      <c r="G29" s="8"/>
      <c r="H29" s="238"/>
      <c r="I29" s="242" t="str">
        <f t="shared" si="6"/>
        <v/>
      </c>
      <c r="J29" s="234" t="str">
        <f t="shared" si="7"/>
        <v/>
      </c>
      <c r="K29" s="8"/>
      <c r="L29" s="238"/>
      <c r="M29" s="242" t="str">
        <f t="shared" si="8"/>
        <v/>
      </c>
      <c r="N29" s="234" t="str">
        <f t="shared" si="9"/>
        <v/>
      </c>
      <c r="O29" s="8"/>
      <c r="P29" s="238"/>
      <c r="Q29" s="242" t="str">
        <f t="shared" si="10"/>
        <v/>
      </c>
      <c r="R29" s="234" t="str">
        <f t="shared" si="11"/>
        <v/>
      </c>
      <c r="S29" s="8"/>
      <c r="T29" s="238"/>
      <c r="U29" s="242" t="str">
        <f t="shared" si="12"/>
        <v/>
      </c>
      <c r="V29" s="234" t="str">
        <f t="shared" si="13"/>
        <v/>
      </c>
      <c r="W29" s="8"/>
      <c r="X29" s="238"/>
      <c r="Y29" s="242" t="str">
        <f t="shared" si="52"/>
        <v/>
      </c>
      <c r="Z29" s="234" t="str">
        <f t="shared" si="53"/>
        <v/>
      </c>
      <c r="AR29" s="13" t="str">
        <f t="shared" si="54"/>
        <v/>
      </c>
      <c r="AS29" s="13" t="str">
        <f t="shared" si="54"/>
        <v/>
      </c>
      <c r="AT29" s="13" t="str">
        <f t="shared" si="54"/>
        <v/>
      </c>
      <c r="AU29" s="22" t="str">
        <f t="shared" si="15"/>
        <v/>
      </c>
      <c r="AV29" s="22" t="str">
        <f t="shared" si="16"/>
        <v/>
      </c>
      <c r="AW29" s="22" t="str">
        <f t="shared" si="17"/>
        <v/>
      </c>
      <c r="AX29" s="22" t="str">
        <f t="shared" si="18"/>
        <v/>
      </c>
      <c r="AY29" s="22" t="str">
        <f t="shared" si="19"/>
        <v/>
      </c>
      <c r="BA29" s="13" t="str">
        <f t="shared" si="55"/>
        <v/>
      </c>
      <c r="BB29" s="13" t="str">
        <f t="shared" si="55"/>
        <v/>
      </c>
      <c r="BC29" s="13" t="str">
        <f t="shared" si="55"/>
        <v/>
      </c>
      <c r="BD29" s="66" t="str">
        <f t="shared" si="21"/>
        <v/>
      </c>
      <c r="BE29" s="22" t="str">
        <f t="shared" si="22"/>
        <v/>
      </c>
      <c r="BF29" s="22" t="str">
        <f t="shared" si="23"/>
        <v/>
      </c>
      <c r="BG29" s="66" t="str">
        <f t="shared" si="24"/>
        <v/>
      </c>
      <c r="BH29" s="22" t="str">
        <f t="shared" si="25"/>
        <v/>
      </c>
      <c r="BI29" s="22" t="str">
        <f t="shared" si="26"/>
        <v/>
      </c>
      <c r="BJ29" s="66" t="str">
        <f t="shared" si="27"/>
        <v/>
      </c>
      <c r="BK29" s="22" t="str">
        <f t="shared" si="28"/>
        <v/>
      </c>
      <c r="BL29" s="22" t="str">
        <f t="shared" si="29"/>
        <v/>
      </c>
      <c r="BM29" s="66" t="str">
        <f t="shared" si="30"/>
        <v/>
      </c>
      <c r="BN29" s="22" t="str">
        <f t="shared" si="31"/>
        <v/>
      </c>
      <c r="BO29" s="22" t="str">
        <f t="shared" si="32"/>
        <v/>
      </c>
      <c r="BP29" s="66" t="str">
        <f t="shared" si="33"/>
        <v/>
      </c>
      <c r="BQ29" s="22" t="str">
        <f t="shared" si="34"/>
        <v/>
      </c>
      <c r="BR29" s="22" t="str">
        <f t="shared" si="35"/>
        <v/>
      </c>
      <c r="BT29" s="13" t="str">
        <f t="shared" si="56"/>
        <v/>
      </c>
      <c r="BU29" s="13" t="str">
        <f t="shared" si="56"/>
        <v/>
      </c>
      <c r="BV29" s="13" t="str">
        <f t="shared" si="56"/>
        <v/>
      </c>
      <c r="BW29" s="66" t="str">
        <f t="shared" si="37"/>
        <v/>
      </c>
      <c r="BX29" s="22" t="str">
        <f t="shared" si="38"/>
        <v/>
      </c>
      <c r="BY29" s="22" t="str">
        <f t="shared" si="39"/>
        <v/>
      </c>
      <c r="BZ29" s="66" t="str">
        <f t="shared" si="40"/>
        <v/>
      </c>
      <c r="CA29" s="22" t="str">
        <f t="shared" si="41"/>
        <v/>
      </c>
      <c r="CB29" s="22" t="str">
        <f t="shared" si="42"/>
        <v/>
      </c>
      <c r="CC29" s="66" t="str">
        <f t="shared" si="43"/>
        <v/>
      </c>
      <c r="CD29" s="22" t="str">
        <f t="shared" si="44"/>
        <v/>
      </c>
      <c r="CE29" s="22" t="str">
        <f t="shared" si="45"/>
        <v/>
      </c>
      <c r="CF29" s="66" t="str">
        <f t="shared" si="46"/>
        <v/>
      </c>
      <c r="CG29" s="22" t="str">
        <f t="shared" si="47"/>
        <v/>
      </c>
      <c r="CH29" s="22" t="str">
        <f t="shared" si="48"/>
        <v/>
      </c>
      <c r="CI29" s="66" t="str">
        <f t="shared" si="49"/>
        <v/>
      </c>
      <c r="CJ29" s="22" t="str">
        <f t="shared" si="50"/>
        <v/>
      </c>
      <c r="CK29" s="22" t="str">
        <f t="shared" si="51"/>
        <v/>
      </c>
    </row>
    <row r="30" spans="1:89" ht="15" customHeight="1" x14ac:dyDescent="0.2">
      <c r="A30" s="60" t="str">
        <f>F30</f>
        <v/>
      </c>
      <c r="B30" s="61"/>
      <c r="C30" s="348"/>
      <c r="D30" s="249"/>
      <c r="E30" s="15" t="str">
        <f t="shared" si="4"/>
        <v/>
      </c>
      <c r="F30" s="16" t="str">
        <f t="shared" si="5"/>
        <v/>
      </c>
      <c r="G30" s="8"/>
      <c r="H30" s="238"/>
      <c r="I30" s="242" t="str">
        <f t="shared" si="6"/>
        <v/>
      </c>
      <c r="J30" s="234" t="str">
        <f t="shared" si="7"/>
        <v/>
      </c>
      <c r="K30" s="8"/>
      <c r="L30" s="238"/>
      <c r="M30" s="242" t="str">
        <f t="shared" si="8"/>
        <v/>
      </c>
      <c r="N30" s="234" t="str">
        <f t="shared" si="9"/>
        <v/>
      </c>
      <c r="O30" s="8"/>
      <c r="P30" s="238"/>
      <c r="Q30" s="242" t="str">
        <f t="shared" si="10"/>
        <v/>
      </c>
      <c r="R30" s="234" t="str">
        <f t="shared" si="11"/>
        <v/>
      </c>
      <c r="S30" s="8"/>
      <c r="T30" s="238"/>
      <c r="U30" s="242" t="str">
        <f t="shared" si="12"/>
        <v/>
      </c>
      <c r="V30" s="234" t="str">
        <f t="shared" si="13"/>
        <v/>
      </c>
      <c r="W30" s="8"/>
      <c r="X30" s="238"/>
      <c r="Y30" s="242" t="str">
        <f t="shared" si="52"/>
        <v/>
      </c>
      <c r="Z30" s="234" t="str">
        <f t="shared" si="53"/>
        <v/>
      </c>
      <c r="AR30" s="13" t="str">
        <f t="shared" si="54"/>
        <v/>
      </c>
      <c r="AS30" s="13" t="str">
        <f t="shared" si="54"/>
        <v/>
      </c>
      <c r="AT30" s="13" t="str">
        <f t="shared" si="54"/>
        <v/>
      </c>
      <c r="AU30" s="22" t="str">
        <f t="shared" si="15"/>
        <v/>
      </c>
      <c r="AV30" s="22" t="str">
        <f t="shared" si="16"/>
        <v/>
      </c>
      <c r="AW30" s="22" t="str">
        <f t="shared" si="17"/>
        <v/>
      </c>
      <c r="AX30" s="22" t="str">
        <f t="shared" si="18"/>
        <v/>
      </c>
      <c r="AY30" s="22" t="str">
        <f t="shared" si="19"/>
        <v/>
      </c>
      <c r="BA30" s="13" t="str">
        <f t="shared" si="55"/>
        <v/>
      </c>
      <c r="BB30" s="13" t="str">
        <f t="shared" si="55"/>
        <v/>
      </c>
      <c r="BC30" s="13" t="str">
        <f t="shared" si="55"/>
        <v/>
      </c>
      <c r="BD30" s="66" t="str">
        <f t="shared" si="21"/>
        <v/>
      </c>
      <c r="BE30" s="22" t="str">
        <f t="shared" si="22"/>
        <v/>
      </c>
      <c r="BF30" s="22" t="str">
        <f t="shared" si="23"/>
        <v/>
      </c>
      <c r="BG30" s="66" t="str">
        <f t="shared" si="24"/>
        <v/>
      </c>
      <c r="BH30" s="22" t="str">
        <f t="shared" si="25"/>
        <v/>
      </c>
      <c r="BI30" s="22" t="str">
        <f t="shared" si="26"/>
        <v/>
      </c>
      <c r="BJ30" s="66" t="str">
        <f t="shared" si="27"/>
        <v/>
      </c>
      <c r="BK30" s="22" t="str">
        <f t="shared" si="28"/>
        <v/>
      </c>
      <c r="BL30" s="22" t="str">
        <f t="shared" si="29"/>
        <v/>
      </c>
      <c r="BM30" s="66" t="str">
        <f t="shared" si="30"/>
        <v/>
      </c>
      <c r="BN30" s="22" t="str">
        <f t="shared" si="31"/>
        <v/>
      </c>
      <c r="BO30" s="22" t="str">
        <f t="shared" si="32"/>
        <v/>
      </c>
      <c r="BP30" s="66" t="str">
        <f t="shared" si="33"/>
        <v/>
      </c>
      <c r="BQ30" s="22" t="str">
        <f t="shared" si="34"/>
        <v/>
      </c>
      <c r="BR30" s="22" t="str">
        <f t="shared" si="35"/>
        <v/>
      </c>
      <c r="BT30" s="13" t="str">
        <f t="shared" si="56"/>
        <v/>
      </c>
      <c r="BU30" s="13" t="str">
        <f t="shared" si="56"/>
        <v/>
      </c>
      <c r="BV30" s="13" t="str">
        <f t="shared" si="56"/>
        <v/>
      </c>
      <c r="BW30" s="66" t="str">
        <f t="shared" si="37"/>
        <v/>
      </c>
      <c r="BX30" s="22" t="str">
        <f t="shared" si="38"/>
        <v/>
      </c>
      <c r="BY30" s="22" t="str">
        <f t="shared" si="39"/>
        <v/>
      </c>
      <c r="BZ30" s="66" t="str">
        <f t="shared" si="40"/>
        <v/>
      </c>
      <c r="CA30" s="22" t="str">
        <f t="shared" si="41"/>
        <v/>
      </c>
      <c r="CB30" s="22" t="str">
        <f t="shared" si="42"/>
        <v/>
      </c>
      <c r="CC30" s="66" t="str">
        <f t="shared" si="43"/>
        <v/>
      </c>
      <c r="CD30" s="22" t="str">
        <f t="shared" si="44"/>
        <v/>
      </c>
      <c r="CE30" s="22" t="str">
        <f t="shared" si="45"/>
        <v/>
      </c>
      <c r="CF30" s="66" t="str">
        <f t="shared" si="46"/>
        <v/>
      </c>
      <c r="CG30" s="22" t="str">
        <f t="shared" si="47"/>
        <v/>
      </c>
      <c r="CH30" s="22" t="str">
        <f t="shared" si="48"/>
        <v/>
      </c>
      <c r="CI30" s="66" t="str">
        <f t="shared" si="49"/>
        <v/>
      </c>
      <c r="CJ30" s="22" t="str">
        <f t="shared" si="50"/>
        <v/>
      </c>
      <c r="CK30" s="22" t="str">
        <f t="shared" si="51"/>
        <v/>
      </c>
    </row>
    <row r="31" spans="1:89" ht="15" customHeight="1" thickBot="1" x14ac:dyDescent="0.25">
      <c r="A31" s="60" t="str">
        <f>F31</f>
        <v/>
      </c>
      <c r="B31" s="250"/>
      <c r="C31" s="250"/>
      <c r="D31" s="251"/>
      <c r="E31" s="15" t="str">
        <f t="shared" si="4"/>
        <v/>
      </c>
      <c r="F31" s="20" t="str">
        <f t="shared" si="5"/>
        <v/>
      </c>
      <c r="G31" s="21"/>
      <c r="H31" s="238"/>
      <c r="I31" s="242" t="str">
        <f t="shared" si="6"/>
        <v/>
      </c>
      <c r="J31" s="234" t="str">
        <f t="shared" si="7"/>
        <v/>
      </c>
      <c r="K31" s="21"/>
      <c r="L31" s="238"/>
      <c r="M31" s="242" t="str">
        <f t="shared" si="8"/>
        <v/>
      </c>
      <c r="N31" s="234" t="str">
        <f t="shared" si="9"/>
        <v/>
      </c>
      <c r="O31" s="21"/>
      <c r="P31" s="238"/>
      <c r="Q31" s="242" t="str">
        <f t="shared" si="10"/>
        <v/>
      </c>
      <c r="R31" s="234" t="str">
        <f t="shared" si="11"/>
        <v/>
      </c>
      <c r="S31" s="21"/>
      <c r="T31" s="238"/>
      <c r="U31" s="242" t="str">
        <f t="shared" si="12"/>
        <v/>
      </c>
      <c r="V31" s="234" t="str">
        <f t="shared" si="13"/>
        <v/>
      </c>
      <c r="W31" s="21"/>
      <c r="X31" s="238"/>
      <c r="Y31" s="242" t="str">
        <f t="shared" si="52"/>
        <v/>
      </c>
      <c r="Z31" s="234" t="str">
        <f t="shared" si="53"/>
        <v/>
      </c>
      <c r="AR31" s="13" t="str">
        <f t="shared" si="54"/>
        <v/>
      </c>
      <c r="AS31" s="13" t="str">
        <f t="shared" si="54"/>
        <v/>
      </c>
      <c r="AT31" s="13" t="str">
        <f t="shared" si="54"/>
        <v/>
      </c>
      <c r="AU31" s="22" t="str">
        <f t="shared" si="15"/>
        <v/>
      </c>
      <c r="AV31" s="22" t="str">
        <f t="shared" si="16"/>
        <v/>
      </c>
      <c r="AW31" s="22" t="str">
        <f t="shared" si="17"/>
        <v/>
      </c>
      <c r="AX31" s="22" t="str">
        <f t="shared" si="18"/>
        <v/>
      </c>
      <c r="AY31" s="22" t="str">
        <f t="shared" si="19"/>
        <v/>
      </c>
      <c r="BA31" s="13" t="str">
        <f t="shared" si="55"/>
        <v/>
      </c>
      <c r="BB31" s="13" t="str">
        <f t="shared" si="55"/>
        <v/>
      </c>
      <c r="BC31" s="13" t="str">
        <f t="shared" si="55"/>
        <v/>
      </c>
      <c r="BD31" s="66" t="str">
        <f t="shared" si="21"/>
        <v/>
      </c>
      <c r="BE31" s="22" t="str">
        <f t="shared" si="22"/>
        <v/>
      </c>
      <c r="BF31" s="22" t="str">
        <f t="shared" si="23"/>
        <v/>
      </c>
      <c r="BG31" s="66" t="str">
        <f t="shared" si="24"/>
        <v/>
      </c>
      <c r="BH31" s="22" t="str">
        <f t="shared" si="25"/>
        <v/>
      </c>
      <c r="BI31" s="22" t="str">
        <f t="shared" si="26"/>
        <v/>
      </c>
      <c r="BJ31" s="66" t="str">
        <f t="shared" si="27"/>
        <v/>
      </c>
      <c r="BK31" s="22" t="str">
        <f t="shared" si="28"/>
        <v/>
      </c>
      <c r="BL31" s="22" t="str">
        <f t="shared" si="29"/>
        <v/>
      </c>
      <c r="BM31" s="66" t="str">
        <f t="shared" si="30"/>
        <v/>
      </c>
      <c r="BN31" s="22" t="str">
        <f t="shared" si="31"/>
        <v/>
      </c>
      <c r="BO31" s="22" t="str">
        <f t="shared" si="32"/>
        <v/>
      </c>
      <c r="BP31" s="66" t="str">
        <f t="shared" si="33"/>
        <v/>
      </c>
      <c r="BQ31" s="22" t="str">
        <f t="shared" si="34"/>
        <v/>
      </c>
      <c r="BR31" s="22" t="str">
        <f t="shared" si="35"/>
        <v/>
      </c>
      <c r="BT31" s="13" t="str">
        <f t="shared" si="56"/>
        <v/>
      </c>
      <c r="BU31" s="13" t="str">
        <f t="shared" si="56"/>
        <v/>
      </c>
      <c r="BV31" s="13" t="str">
        <f t="shared" si="56"/>
        <v/>
      </c>
      <c r="BW31" s="66" t="str">
        <f t="shared" si="37"/>
        <v/>
      </c>
      <c r="BX31" s="22" t="str">
        <f t="shared" si="38"/>
        <v/>
      </c>
      <c r="BY31" s="22" t="str">
        <f t="shared" si="39"/>
        <v/>
      </c>
      <c r="BZ31" s="66" t="str">
        <f t="shared" si="40"/>
        <v/>
      </c>
      <c r="CA31" s="22" t="str">
        <f t="shared" si="41"/>
        <v/>
      </c>
      <c r="CB31" s="22" t="str">
        <f t="shared" si="42"/>
        <v/>
      </c>
      <c r="CC31" s="66" t="str">
        <f t="shared" si="43"/>
        <v/>
      </c>
      <c r="CD31" s="22" t="str">
        <f t="shared" si="44"/>
        <v/>
      </c>
      <c r="CE31" s="22" t="str">
        <f t="shared" si="45"/>
        <v/>
      </c>
      <c r="CF31" s="66" t="str">
        <f t="shared" si="46"/>
        <v/>
      </c>
      <c r="CG31" s="22" t="str">
        <f t="shared" si="47"/>
        <v/>
      </c>
      <c r="CH31" s="22" t="str">
        <f t="shared" si="48"/>
        <v/>
      </c>
      <c r="CI31" s="66" t="str">
        <f t="shared" si="49"/>
        <v/>
      </c>
      <c r="CJ31" s="22" t="str">
        <f t="shared" si="50"/>
        <v/>
      </c>
      <c r="CK31" s="22" t="str">
        <f t="shared" si="51"/>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row r="34" customFormat="1" x14ac:dyDescent="0.2"/>
  </sheetData>
  <sortState xmlns:xlrd2="http://schemas.microsoft.com/office/spreadsheetml/2017/richdata2" ref="A11:CK13">
    <sortCondition ref="E11:E13"/>
  </sortState>
  <mergeCells count="12">
    <mergeCell ref="D2:AO6"/>
    <mergeCell ref="X8:Z8"/>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C11:C31" xr:uid="{B4DC62FD-71B8-4750-8C53-B12658E4E76D}">
      <formula1>Boats</formula1>
    </dataValidation>
    <dataValidation type="list" allowBlank="1" showInputMessage="1" showErrorMessage="1" sqref="T8:V8 L8:N8 P8:R8 X8:Z8 H8:J8 BD8 BG8 BJ8 BM8 BP8 BW8 BZ8 CC8 CF8 CI8" xr:uid="{E9985FE4-8B43-4BB7-980D-D00DF4660755}">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8CBA4C5-B983-44E1-B814-54E0ACC6C582}">
          <x14:formula1>
            <xm:f>Memb!$B$2:$B$317</xm:f>
          </x14:formula1>
          <xm:sqref>B11:B31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5C9BB-DFE2-48BB-B4BE-99366E546AFA}">
  <dimension ref="A1:CK55"/>
  <sheetViews>
    <sheetView workbookViewId="0">
      <selection activeCell="C17" sqref="C17"/>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162</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440</v>
      </c>
      <c r="C3" s="2" t="s">
        <v>198</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786</v>
      </c>
      <c r="C4" s="2" t="s">
        <v>810</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788</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44745</v>
      </c>
      <c r="C8" s="5"/>
      <c r="D8" s="6"/>
      <c r="E8" s="408" t="s">
        <v>99</v>
      </c>
      <c r="F8" s="409"/>
      <c r="G8" s="7"/>
      <c r="H8" s="427" t="s">
        <v>2</v>
      </c>
      <c r="I8" s="427"/>
      <c r="J8" s="427"/>
      <c r="K8" s="427"/>
      <c r="L8" s="418"/>
      <c r="M8" s="418"/>
      <c r="N8" s="8"/>
      <c r="O8" s="418" t="s">
        <v>2</v>
      </c>
      <c r="P8" s="418"/>
      <c r="Q8" s="418"/>
      <c r="R8" s="418"/>
      <c r="S8" s="418"/>
      <c r="T8" s="418"/>
      <c r="U8" s="8"/>
      <c r="V8" s="418" t="s">
        <v>2</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9" si="0">F11</f>
        <v>1</v>
      </c>
      <c r="B11" s="61" t="s">
        <v>153</v>
      </c>
      <c r="C11" s="349" t="s">
        <v>83</v>
      </c>
      <c r="D11" s="249">
        <v>3820</v>
      </c>
      <c r="E11" s="15">
        <f t="shared" ref="E11:E29" si="1">IF(B11="","",M11+T11+AA11+AH11+AO11)</f>
        <v>3</v>
      </c>
      <c r="F11" s="16">
        <f t="shared" ref="F11:F31" si="2">IF(B11="","",RANK(E11,E$11:E$31,1))</f>
        <v>1</v>
      </c>
      <c r="G11" s="8">
        <f t="shared" ref="G11:G31" si="3">IF(H$8="","",IF($B11="","",INDEX(PMNumb,MATCH($C11,Boats,0),MATCH(H$8,Windspd,0))))</f>
        <v>83</v>
      </c>
      <c r="H11" s="62">
        <f t="shared" ref="H11:H29" si="4">IF($B11="","",TIME(I11,J11,K11))</f>
        <v>6.9444444444444447E-4</v>
      </c>
      <c r="I11" s="65"/>
      <c r="J11" s="65">
        <v>1</v>
      </c>
      <c r="K11" s="65"/>
      <c r="L11" s="34">
        <f t="shared" ref="L11:L29" si="5">IF(OR(H11="DNS",H11="DNF",H11="DSQ",H11="DNC",H11="OCS"),"",IF(H$9="","",IF($B11="","",(H11/(G11/100)))))</f>
        <v>8.3668005354752353E-4</v>
      </c>
      <c r="M11" s="35">
        <f t="shared" ref="M11:M31" si="6">IF(OR(H11="DNS",H11="DNF",H11="DSQ",H11="DNC",H11="OCS"),(COUNTA($B$11:$B$31)+1),IF(H$8="",0,IF($B11="","",RANK(L11,L$11:L$31,1))))</f>
        <v>1</v>
      </c>
      <c r="N11" s="57">
        <f t="shared" ref="N11:N31" si="7">IF(O$8="","",IF($B11="","",INDEX(PMNumb,MATCH($C11,Boats,0),MATCH(O$8,Windspd,0))))</f>
        <v>83</v>
      </c>
      <c r="O11" s="62">
        <f t="shared" ref="O11:O29" si="8">IF($B11="","",TIME(P11,Q11,R11))</f>
        <v>6.9444444444444447E-4</v>
      </c>
      <c r="P11" s="65"/>
      <c r="Q11" s="65">
        <v>1</v>
      </c>
      <c r="R11" s="65"/>
      <c r="S11" s="34">
        <f t="shared" ref="S11:S29" si="9">IF(OR(O11="DNS",O11="DNF",O11="DSQ",O11="DNC",O11="OCS"),"",IF(O$9="","",IF($B11="","",(O11/(N11/100)))))</f>
        <v>8.3668005354752353E-4</v>
      </c>
      <c r="T11" s="35">
        <f t="shared" ref="T11:T31" si="10">IF(OR(O11="DNS",O11="DNF",O11="DSQ",O11="DNC",O11="OCS"),(COUNTA($B$11:$B$31)+1),IF(O$8="",0,IF($B11="","",RANK(S11,S$11:S$31,1))))</f>
        <v>1</v>
      </c>
      <c r="U11" s="57">
        <f t="shared" ref="U11:U31" si="11">IF(V$8="","",IF($B11="","",INDEX(PMNumb,MATCH($C11,Boats,0),MATCH(V$8,Windspd,0))))</f>
        <v>83</v>
      </c>
      <c r="V11" s="62">
        <f t="shared" ref="V11:V29" si="12">IF($B11="","",TIME(W11,X11,Y11))</f>
        <v>6.9444444444444447E-4</v>
      </c>
      <c r="W11" s="65"/>
      <c r="X11" s="65">
        <v>1</v>
      </c>
      <c r="Y11" s="65"/>
      <c r="Z11" s="34">
        <f t="shared" ref="Z11:Z29" si="13">IF(OR(V11="DNS",V11="DNF",V11="DSQ",V11="DNC",V11="OCS"),"",IF(V$9="","",IF($B11="","",(V11/(U11/100)))))</f>
        <v>8.3668005354752353E-4</v>
      </c>
      <c r="AA11" s="35">
        <f t="shared" ref="AA11:AA31" si="14">IF(OR(V11="DNS",V11="DNF",V11="DSQ",V11="DNC",V11="OCS"),(COUNTA($B$11:$B$31)+1),IF(V$8="",0,IF($B11="","",RANK(Z11,Z$11:Z$31,1))))</f>
        <v>1</v>
      </c>
      <c r="AB11" s="57">
        <f t="shared" ref="AB11:AB31" si="15">IF(AC$8="","",IF($B11="","",INDEX(PMNumb,MATCH($C11,Boats,0),MATCH(AC$8,Windspd,0))))</f>
        <v>83</v>
      </c>
      <c r="AC11" s="62"/>
      <c r="AD11" s="65"/>
      <c r="AE11" s="65"/>
      <c r="AF11" s="65"/>
      <c r="AG11" s="34"/>
      <c r="AH11" s="35"/>
      <c r="AI11" s="57"/>
      <c r="AJ11" s="62"/>
      <c r="AK11" s="65"/>
      <c r="AL11" s="65"/>
      <c r="AM11" s="65"/>
      <c r="AN11" s="34"/>
      <c r="AO11" s="35"/>
      <c r="AR11" s="13" t="str">
        <f t="shared" ref="AR11:AT31" si="16">IF($B11="","",B11)</f>
        <v>Richard May</v>
      </c>
      <c r="AS11" s="13" t="str">
        <f t="shared" si="16"/>
        <v>TH</v>
      </c>
      <c r="AT11" s="13">
        <f t="shared" si="16"/>
        <v>3820</v>
      </c>
      <c r="AU11" s="22">
        <f t="shared" ref="AU11:AU31" si="17">IF($B11="","",IF(M11&gt;0,IF(OR(H11="DNS",H11="DSQ",H11="DNC",H11="OCS"),0,IF(H11="DNF",1,(COUNTIF($H$11:$H$31,"=DNF")+COUNT($L$11:$L$31))-M11+1)),0))</f>
        <v>3</v>
      </c>
      <c r="AV11" s="22">
        <f t="shared" ref="AV11:AV31" si="18">IF($B11="","",IF(T11&gt;0,IF(OR(O11="DNS",O11="DSQ",O11="DNC",O11="OCS"),0,IF(O11="DNF",1,(COUNTIF($O$11:$O$31,"=DNF")+COUNT($S$11:$S$31)-T11+1))),0))</f>
        <v>3</v>
      </c>
      <c r="AW11" s="22">
        <f t="shared" ref="AW11:AW31" si="19">IF($B11="","",IF(AA11&gt;0,IF(OR(V11="DNS",V11="DSQ",V11="DNC",V11="OCS"),0,IF(V11="DNF",1,(COUNTIF($V$11:$V$31,"=DNF")+COUNT($Z$11:$Z$31))-AA11+1)),0))</f>
        <v>3</v>
      </c>
      <c r="AX11" s="22">
        <f t="shared" ref="AX11:AX31" si="20">IF($B11="","",IF(AH11&gt;0,IF(OR(AC11="DNS",AC11="DSQ",AC11="DNC",AC11="OCS"),0,IF(AC11="DNF",1,(COUNTIF($AC$11:$AC$31,"=DNF")+COUNT($AG$11:$AG$31))-AH11+1)),0))</f>
        <v>0</v>
      </c>
      <c r="AY11" s="22">
        <f t="shared" ref="AY11:AY31" si="21">IF($B11="","",IF(AO11&gt;0,IF(OR(AJ11="DNS",AJ11="DSQ",AJ11="DNC",AJ11="OCS"),0,IF(AJ11="DNF",1,(COUNTIF($AJ$11:$AJ$31,"=DNF")+COUNT($AN$11:$AN$31))-AO11+1)),0))</f>
        <v>0</v>
      </c>
      <c r="BA11" s="13" t="str">
        <f t="shared" ref="BA11:BC31" si="22">IF($B11="","",B11)</f>
        <v>Richard May</v>
      </c>
      <c r="BB11" s="13" t="str">
        <f t="shared" si="22"/>
        <v>TH</v>
      </c>
      <c r="BC11" s="13">
        <f t="shared" si="22"/>
        <v>3820</v>
      </c>
      <c r="BD11" s="66">
        <f t="shared" ref="BD11:BD29" si="23">IF($C11="TH",H11,"")</f>
        <v>6.9444444444444447E-4</v>
      </c>
      <c r="BE11" s="22">
        <f t="shared" ref="BE11:BE31" si="24">IF(M11&gt;0,IF($C11="TH",IF(OR(BD11="DNS",BD11="DNF",BD11="DSQ",BD11="DNC",BD11="OCS"),(COUNTIF($C$11:$C$31,"=TH")+1),IF(H$8="",0,IF($B11="","",RANK(BD11,BD$11:BD$31,1)))),""),"")</f>
        <v>1</v>
      </c>
      <c r="BF11" s="22">
        <f t="shared" ref="BF11:BF31" si="25">IF(BE11="","",IF($C11="TH",IF($B11="","",IF(BE11&gt;0,IF(OR(BD11="DNS",BD11="DSQ",BD11="DNC",BD11="OCS"),0,IF(BD11="DNF",1,(COUNTIF($BD$11:$BD$31,"=DNF")+COUNT($BD$11:$BD$31))-BE11+1)),0)),""))</f>
        <v>3</v>
      </c>
      <c r="BG11" s="66">
        <f t="shared" ref="BG11:BG29" si="26">IF($C11="TH",O11,"")</f>
        <v>6.9444444444444447E-4</v>
      </c>
      <c r="BH11" s="22">
        <f t="shared" ref="BH11:BH31" si="27">IF(T11&gt;0,IF($C11="TH",IF(OR(BG11="DNS",BG11="DNF",BG11="DSQ",BG11="DNC",BG11="OCS"),(COUNTIF($C$11:$C$31,"=TH")+1),IF(O$8="",0,IF($B11="","",RANK(BG11,BG$11:BG$31,1)))),""),"")</f>
        <v>1</v>
      </c>
      <c r="BI11" s="22">
        <f t="shared" ref="BI11:BI31" si="28">IF(BH11="","",IF($C11="TH",IF($B11="","",IF(BH11&gt;0,IF(OR(BG11="DNS",BG11="DSQ",BG11="DNC",BG11="OCS"),0,IF(BG11="DNF",1,(COUNTIF($BG$11:$BG$31,"=DNF")+COUNT($BG$11:$BG$31))-BH11+1)),0)),""))</f>
        <v>3</v>
      </c>
      <c r="BJ11" s="66">
        <f t="shared" ref="BJ11:BJ29" si="29">IF($C11="TH",V11,"")</f>
        <v>6.9444444444444447E-4</v>
      </c>
      <c r="BK11" s="22">
        <f t="shared" ref="BK11:BK31" si="30">IF(AA11&gt;0,IF($C11="TH",IF(OR(BJ11="DNS",BJ11="DNF",BJ11="DSQ",BJ11="DNC",BJ11="OCS"),(COUNTIF($C$11:$C$31,"=TH")+1),IF(V$8="",0,IF($B11="","",RANK(BJ11,BJ$11:BJ$31,1)))),""),"")</f>
        <v>1</v>
      </c>
      <c r="BL11" s="22">
        <f t="shared" ref="BL11:BL31" si="31">IF(BK11="","",IF($C11="TH",IF($B11="","",IF(BK11&gt;0,IF(OR(BJ11="DNS",BJ11="DSQ",BJ11="DNC",BJ11="OCS"),0,IF(BJ11="DNF",1,(COUNTIF($BJ$11:$BJ$31,"=DNF")+COUNT($BJ$11:$BJ$31))-BK11+1)),0)),""))</f>
        <v>3</v>
      </c>
      <c r="BM11" s="66">
        <f t="shared" ref="BM11:BM29" si="32">IF($C11="TH",AC11,"")</f>
        <v>0</v>
      </c>
      <c r="BN11" s="22" t="str">
        <f t="shared" ref="BN11:BN31" si="33">IF(AH11&gt;0,IF($C11="TH",IF(OR(BM11="DNS",BM11="DNF",BM11="DSQ",BM11="DNC",BM11="OCS"),(COUNTIF($C$11:$C$31,"=TH")+1),IF(AC$8="",0,IF($B11="","",RANK(BM11,BM$11:BM$31,1)))),""),"")</f>
        <v/>
      </c>
      <c r="BO11" s="22" t="str">
        <f t="shared" ref="BO11:BO31" si="34">IF(BN11="","",IF($C11="TH",IF($B11="","",IF(BN11&gt;0,IF(OR(BM11="DNS",BM11="DSQ",BM11="DNC",BM11="OCS"),0,IF(BM11="DNF",1,(COUNTIF($BM$11:$BM$31,"=DNF")+COUNT($BM$11:$BM$31))-BN11+1)),0)),""))</f>
        <v/>
      </c>
      <c r="BP11" s="66">
        <f t="shared" ref="BP11:BP29" si="35">IF($C11="TH",AJ11,"")</f>
        <v>0</v>
      </c>
      <c r="BQ11" s="22" t="str">
        <f t="shared" ref="BQ11:BQ31" si="36">IF(AO11&gt;0,IF($C11="TH",IF(OR(BP11="DNS",BP11="DNF",BP11="DSQ",BP11="DNC",BP11="OCS"),(COUNTIF($C$11:$C$31,"=TH")+1),IF(AJ$8="",0,IF($B11="","",RANK(BP11,BP$11:BP$31,1)))),""),"")</f>
        <v/>
      </c>
      <c r="BR11" s="22" t="str">
        <f t="shared" ref="BR11:BR31" si="37">IF(BQ11="","",IF($C11="TH",IF($B11="","",IF(BQ11&gt;0,IF(OR(BP11="DNS",BP11="DSQ",BP11="DNC",BP11="OCS"),0,IF(BP11="DNF",1,(COUNTIF($BP$11:$BP$31,"=DNF")+COUNT($BP$11:$BP$31))-BQ11+1)),0)),""))</f>
        <v/>
      </c>
      <c r="BT11" s="13" t="str">
        <f t="shared" ref="BT11:BV31" si="38">IF($B11="","",B11)</f>
        <v>Richard May</v>
      </c>
      <c r="BU11" s="13" t="str">
        <f t="shared" si="38"/>
        <v>TH</v>
      </c>
      <c r="BV11" s="13">
        <f t="shared" si="38"/>
        <v>3820</v>
      </c>
      <c r="BW11" s="66" t="str">
        <f t="shared" ref="BW11:BW29" si="39">IF($C11="FSCT",H11,"")</f>
        <v/>
      </c>
      <c r="BX11" s="22" t="str">
        <f t="shared" ref="BX11:BX31" si="40">IF(M11&gt;0,IF($C11="FSCT",IF(OR(BW11="DNS",BW11="DNF",BW11="DSQ",BW11="DNC",BW11="OCS"),(COUNTIF($C$11:$C$31,"=FSCT")+1),IF(H$8="",0,IF($B11="","",RANK(BW11,BW$11:BW$31,1)))),""),"")</f>
        <v/>
      </c>
      <c r="BY11" s="22" t="str">
        <f t="shared" ref="BY11:BY31" si="41">IF(BX11="","",IF($C11="FSCT",IF($B11="","",IF(BX11&gt;0,IF(OR(BW11="DNS",BW11="DSQ",BW11="DNC",BW11="OCS"),0,IF(BW11="DNF",1,(COUNTIF($BW$11:$BW$31,"=DNF")+COUNT($BW$11:$BW$31))-BX11+1)),0)),""))</f>
        <v/>
      </c>
      <c r="BZ11" s="66" t="str">
        <f t="shared" ref="BZ11:BZ29" si="42">IF($C11="FSCT",O11,"")</f>
        <v/>
      </c>
      <c r="CA11" s="22" t="str">
        <f t="shared" ref="CA11:CA31" si="43">IF(T11&gt;0,IF($C11="FSCT",IF(OR(BZ11="DNS",BZ11="DNF",BZ11="DSQ",BZ11="DNC",BZ11="OCS"),(COUNTIF($C$11:$C$31,"=FSCT")+1),IF(O$8="",0,IF($B11="","",RANK(BZ11,BZ$11:BZ$31,1)))),""),"")</f>
        <v/>
      </c>
      <c r="CB11" s="22" t="str">
        <f t="shared" ref="CB11:CB31" si="44">IF(CA11="","",IF($C11="FSCT",IF($B11="","",IF(CA11&gt;0,IF(OR(BZ11="DNS",BZ11="DSQ",BZ11="DNC",BZ11="OCS"),0,IF(BZ11="DNF",1,(COUNTIF($BZ$11:$BZ$31,"=DNF")+COUNT($BZ$11:$BZ$31))-CA11+1)),0)),""))</f>
        <v/>
      </c>
      <c r="CC11" s="66" t="str">
        <f t="shared" ref="CC11:CC29" si="45">IF($C11="FSCT",V11,"")</f>
        <v/>
      </c>
      <c r="CD11" s="22" t="str">
        <f t="shared" ref="CD11:CD31" si="46">IF(AA11&gt;0,IF($C11="FSCT",IF(OR(CC11="DNS",CC11="DNF",CC11="DSQ",CC11="DNC",CC11="OCS"),(COUNTIF($C$11:$C$31,"=FSCT")+1),IF(V$8="",0,IF($B11="","",RANK(CC11,CC$11:CC$31,1)))),""),"")</f>
        <v/>
      </c>
      <c r="CE11" s="22" t="str">
        <f t="shared" ref="CE11:CE31" si="47">IF(CD11="","",IF($C11="FSCT",IF($B11="","",IF(CD11&gt;0,IF(OR(CC11="DNS",CC11="DSQ",CC11="DNC",CC11="OCS"),0,IF(CC11="DNF",1,(COUNTIF($CC$11:$CC$31,"=DNF")+COUNT($CC$11:$CC$31))-CD11+1)),0)),""))</f>
        <v/>
      </c>
      <c r="CF11" s="66" t="str">
        <f t="shared" ref="CF11:CF29" si="48">IF($C11="FSCT",AC11,"")</f>
        <v/>
      </c>
      <c r="CG11" s="22" t="str">
        <f t="shared" ref="CG11:CG31" si="49">IF(AH11&gt;0,IF($C11="FSCT",IF(OR(CF11="DNS",CF11="DNF",CF11="DSQ",CF11="DNC",CF11="OCS"),(COUNTIF($C$11:$C$31,"=FSCT")+1),IF(AC$8="",0,IF($B11="","",RANK(CF11,CF$11:CF$31,1)))),""),"")</f>
        <v/>
      </c>
      <c r="CH11" s="22" t="str">
        <f t="shared" ref="CH11:CH31" si="50">IF(CG11="","",IF($C11="FSCT",IF($B11="","",IF(CG11&gt;0,IF(OR(CF11="DNS",CF11="DSQ",CF11="DNC",CF11="OCS"),0,IF(CF11="DNF",1,(COUNTIF($CF$11:$CF$31,"=DNF")+COUNT($CF$11:$CF$31))-CG11+1)),0)),""))</f>
        <v/>
      </c>
      <c r="CI11" s="66" t="str">
        <f t="shared" ref="CI11:CI29" si="51">IF($C11="FSCT",AJ11,"")</f>
        <v/>
      </c>
      <c r="CJ11" s="22" t="str">
        <f t="shared" ref="CJ11:CJ31" si="52">IF(AO11&gt;0,IF($C11="FSCT",IF(OR(CI11="DNS",CI11="DNF",CI11="DSQ",CI11="DNC",CI11="OCS"),(COUNTIF($C$11:$C$31,"=FSCT")+1),IF(AJ$8="",0,IF($B11="","",RANK(CI11,CI$11:CI$31,1)))),""),"")</f>
        <v/>
      </c>
      <c r="CK11" s="22" t="str">
        <f t="shared" ref="CK11:CK31" si="53">IF(CJ11="","",IF($C11="FSCT",IF($B11="","",IF(CJ11&gt;0,IF(OR(CI11="DNS",CI11="DSQ",CI11="DNC",CI11="OCS"),0,IF(CI11="DNF",1,(COUNTIF($CI$11:$CI$31,"=DNF")+COUNT($CI$11:$CI$31))-CJ11+1)),0)),""))</f>
        <v/>
      </c>
    </row>
    <row r="12" spans="1:89" ht="15" customHeight="1" x14ac:dyDescent="0.2">
      <c r="A12" s="252">
        <f t="shared" si="0"/>
        <v>2</v>
      </c>
      <c r="B12" s="61" t="s">
        <v>764</v>
      </c>
      <c r="C12" s="349" t="s">
        <v>83</v>
      </c>
      <c r="D12" s="249">
        <v>2466</v>
      </c>
      <c r="E12" s="15">
        <f t="shared" si="1"/>
        <v>7</v>
      </c>
      <c r="F12" s="16">
        <f t="shared" si="2"/>
        <v>2</v>
      </c>
      <c r="G12" s="8">
        <f t="shared" si="3"/>
        <v>83</v>
      </c>
      <c r="H12" s="62">
        <f t="shared" si="4"/>
        <v>2.0833333333333333E-3</v>
      </c>
      <c r="I12" s="65"/>
      <c r="J12" s="65">
        <v>3</v>
      </c>
      <c r="K12" s="65"/>
      <c r="L12" s="34">
        <f t="shared" si="5"/>
        <v>2.5100401606425703E-3</v>
      </c>
      <c r="M12" s="35">
        <f t="shared" si="6"/>
        <v>3</v>
      </c>
      <c r="N12" s="57">
        <f t="shared" si="7"/>
        <v>83</v>
      </c>
      <c r="O12" s="62">
        <f t="shared" si="8"/>
        <v>1.3888888888888889E-3</v>
      </c>
      <c r="P12" s="65"/>
      <c r="Q12" s="65">
        <v>2</v>
      </c>
      <c r="R12" s="65"/>
      <c r="S12" s="34">
        <f t="shared" si="9"/>
        <v>1.6733601070950471E-3</v>
      </c>
      <c r="T12" s="35">
        <f t="shared" si="10"/>
        <v>2</v>
      </c>
      <c r="U12" s="57">
        <f t="shared" si="11"/>
        <v>83</v>
      </c>
      <c r="V12" s="62">
        <f t="shared" si="12"/>
        <v>1.3888888888888889E-3</v>
      </c>
      <c r="W12" s="65"/>
      <c r="X12" s="65">
        <v>2</v>
      </c>
      <c r="Y12" s="65"/>
      <c r="Z12" s="34">
        <f t="shared" si="13"/>
        <v>1.6733601070950471E-3</v>
      </c>
      <c r="AA12" s="35">
        <f t="shared" si="14"/>
        <v>2</v>
      </c>
      <c r="AB12" s="57">
        <f t="shared" si="15"/>
        <v>83</v>
      </c>
      <c r="AC12" s="62"/>
      <c r="AD12" s="65"/>
      <c r="AE12" s="65"/>
      <c r="AF12" s="65"/>
      <c r="AG12" s="34"/>
      <c r="AH12" s="35"/>
      <c r="AI12" s="57"/>
      <c r="AJ12" s="62"/>
      <c r="AK12" s="65"/>
      <c r="AL12" s="65"/>
      <c r="AM12" s="65"/>
      <c r="AN12" s="34"/>
      <c r="AO12" s="35"/>
      <c r="AR12" s="13" t="str">
        <f t="shared" si="16"/>
        <v>Craig Hennecy</v>
      </c>
      <c r="AS12" s="13" t="str">
        <f t="shared" si="16"/>
        <v>TH</v>
      </c>
      <c r="AT12" s="13">
        <f t="shared" si="16"/>
        <v>2466</v>
      </c>
      <c r="AU12" s="22">
        <f t="shared" si="17"/>
        <v>1</v>
      </c>
      <c r="AV12" s="22">
        <f t="shared" si="18"/>
        <v>2</v>
      </c>
      <c r="AW12" s="22">
        <f t="shared" si="19"/>
        <v>2</v>
      </c>
      <c r="AX12" s="22">
        <f t="shared" si="20"/>
        <v>0</v>
      </c>
      <c r="AY12" s="22">
        <f t="shared" si="21"/>
        <v>0</v>
      </c>
      <c r="BA12" s="13" t="str">
        <f t="shared" si="22"/>
        <v>Craig Hennecy</v>
      </c>
      <c r="BB12" s="13" t="str">
        <f t="shared" si="22"/>
        <v>TH</v>
      </c>
      <c r="BC12" s="13">
        <f t="shared" si="22"/>
        <v>2466</v>
      </c>
      <c r="BD12" s="66">
        <f t="shared" si="23"/>
        <v>2.0833333333333333E-3</v>
      </c>
      <c r="BE12" s="22">
        <f t="shared" si="24"/>
        <v>3</v>
      </c>
      <c r="BF12" s="22">
        <f t="shared" si="25"/>
        <v>1</v>
      </c>
      <c r="BG12" s="66">
        <f t="shared" si="26"/>
        <v>1.3888888888888889E-3</v>
      </c>
      <c r="BH12" s="22">
        <f t="shared" si="27"/>
        <v>2</v>
      </c>
      <c r="BI12" s="22">
        <f t="shared" si="28"/>
        <v>2</v>
      </c>
      <c r="BJ12" s="66">
        <f t="shared" si="29"/>
        <v>1.3888888888888889E-3</v>
      </c>
      <c r="BK12" s="22">
        <f t="shared" si="30"/>
        <v>2</v>
      </c>
      <c r="BL12" s="22">
        <f t="shared" si="31"/>
        <v>2</v>
      </c>
      <c r="BM12" s="66">
        <f t="shared" si="32"/>
        <v>0</v>
      </c>
      <c r="BN12" s="22" t="str">
        <f t="shared" si="33"/>
        <v/>
      </c>
      <c r="BO12" s="22" t="str">
        <f t="shared" si="34"/>
        <v/>
      </c>
      <c r="BP12" s="66">
        <f t="shared" si="35"/>
        <v>0</v>
      </c>
      <c r="BQ12" s="22" t="str">
        <f t="shared" si="36"/>
        <v/>
      </c>
      <c r="BR12" s="22" t="str">
        <f t="shared" si="37"/>
        <v/>
      </c>
      <c r="BT12" s="13" t="str">
        <f t="shared" si="38"/>
        <v>Craig Hennecy</v>
      </c>
      <c r="BU12" s="13" t="str">
        <f t="shared" si="38"/>
        <v>TH</v>
      </c>
      <c r="BV12" s="13">
        <f t="shared" si="38"/>
        <v>2466</v>
      </c>
      <c r="BW12" s="66" t="str">
        <f t="shared" si="39"/>
        <v/>
      </c>
      <c r="BX12" s="22" t="str">
        <f t="shared" si="40"/>
        <v/>
      </c>
      <c r="BY12" s="22" t="str">
        <f t="shared" si="41"/>
        <v/>
      </c>
      <c r="BZ12" s="66" t="str">
        <f t="shared" si="42"/>
        <v/>
      </c>
      <c r="CA12" s="22" t="str">
        <f t="shared" si="43"/>
        <v/>
      </c>
      <c r="CB12" s="22" t="str">
        <f t="shared" si="44"/>
        <v/>
      </c>
      <c r="CC12" s="66" t="str">
        <f t="shared" si="45"/>
        <v/>
      </c>
      <c r="CD12" s="22" t="str">
        <f t="shared" si="46"/>
        <v/>
      </c>
      <c r="CE12" s="22" t="str">
        <f t="shared" si="47"/>
        <v/>
      </c>
      <c r="CF12" s="66" t="str">
        <f t="shared" si="48"/>
        <v/>
      </c>
      <c r="CG12" s="22" t="str">
        <f t="shared" si="49"/>
        <v/>
      </c>
      <c r="CH12" s="22" t="str">
        <f t="shared" si="50"/>
        <v/>
      </c>
      <c r="CI12" s="66" t="str">
        <f t="shared" si="51"/>
        <v/>
      </c>
      <c r="CJ12" s="22" t="str">
        <f t="shared" si="52"/>
        <v/>
      </c>
      <c r="CK12" s="22" t="str">
        <f t="shared" si="53"/>
        <v/>
      </c>
    </row>
    <row r="13" spans="1:89" ht="15" customHeight="1" x14ac:dyDescent="0.2">
      <c r="A13" s="252">
        <f t="shared" si="0"/>
        <v>3</v>
      </c>
      <c r="B13" s="61" t="s">
        <v>833</v>
      </c>
      <c r="C13" s="349" t="s">
        <v>83</v>
      </c>
      <c r="D13" s="249">
        <v>3886</v>
      </c>
      <c r="E13" s="15">
        <f t="shared" si="1"/>
        <v>8</v>
      </c>
      <c r="F13" s="16">
        <f t="shared" si="2"/>
        <v>3</v>
      </c>
      <c r="G13" s="8">
        <f t="shared" si="3"/>
        <v>83</v>
      </c>
      <c r="H13" s="62">
        <f t="shared" si="4"/>
        <v>1.3888888888888889E-3</v>
      </c>
      <c r="I13" s="65"/>
      <c r="J13" s="65">
        <v>2</v>
      </c>
      <c r="K13" s="65"/>
      <c r="L13" s="34">
        <f t="shared" si="5"/>
        <v>1.6733601070950471E-3</v>
      </c>
      <c r="M13" s="35">
        <f t="shared" si="6"/>
        <v>2</v>
      </c>
      <c r="N13" s="57">
        <f t="shared" si="7"/>
        <v>83</v>
      </c>
      <c r="O13" s="62">
        <f t="shared" si="8"/>
        <v>2.0833333333333333E-3</v>
      </c>
      <c r="P13" s="65"/>
      <c r="Q13" s="65">
        <v>3</v>
      </c>
      <c r="R13" s="65"/>
      <c r="S13" s="34">
        <f t="shared" si="9"/>
        <v>2.5100401606425703E-3</v>
      </c>
      <c r="T13" s="35">
        <f t="shared" si="10"/>
        <v>3</v>
      </c>
      <c r="U13" s="57">
        <f t="shared" si="11"/>
        <v>83</v>
      </c>
      <c r="V13" s="62">
        <f t="shared" si="12"/>
        <v>2.0833333333333333E-3</v>
      </c>
      <c r="W13" s="65"/>
      <c r="X13" s="65">
        <v>3</v>
      </c>
      <c r="Y13" s="65"/>
      <c r="Z13" s="34">
        <f t="shared" si="13"/>
        <v>2.5100401606425703E-3</v>
      </c>
      <c r="AA13" s="35">
        <f t="shared" si="14"/>
        <v>3</v>
      </c>
      <c r="AB13" s="57">
        <f t="shared" si="15"/>
        <v>83</v>
      </c>
      <c r="AC13" s="62"/>
      <c r="AD13" s="65"/>
      <c r="AE13" s="65"/>
      <c r="AF13" s="65"/>
      <c r="AG13" s="34"/>
      <c r="AH13" s="35"/>
      <c r="AI13" s="57"/>
      <c r="AJ13" s="62"/>
      <c r="AK13" s="65"/>
      <c r="AL13" s="65"/>
      <c r="AM13" s="65"/>
      <c r="AN13" s="34"/>
      <c r="AO13" s="35"/>
      <c r="AR13" s="13" t="str">
        <f t="shared" si="16"/>
        <v>Dianne Hart</v>
      </c>
      <c r="AS13" s="13" t="str">
        <f t="shared" si="16"/>
        <v>TH</v>
      </c>
      <c r="AT13" s="13">
        <f t="shared" si="16"/>
        <v>3886</v>
      </c>
      <c r="AU13" s="22">
        <f t="shared" si="17"/>
        <v>2</v>
      </c>
      <c r="AV13" s="22">
        <f t="shared" si="18"/>
        <v>1</v>
      </c>
      <c r="AW13" s="22">
        <f t="shared" si="19"/>
        <v>1</v>
      </c>
      <c r="AX13" s="22">
        <f t="shared" si="20"/>
        <v>0</v>
      </c>
      <c r="AY13" s="22">
        <f t="shared" si="21"/>
        <v>0</v>
      </c>
      <c r="BA13" s="13" t="str">
        <f t="shared" si="22"/>
        <v>Dianne Hart</v>
      </c>
      <c r="BB13" s="13" t="str">
        <f t="shared" si="22"/>
        <v>TH</v>
      </c>
      <c r="BC13" s="13">
        <f t="shared" si="22"/>
        <v>3886</v>
      </c>
      <c r="BD13" s="66">
        <f t="shared" si="23"/>
        <v>1.3888888888888889E-3</v>
      </c>
      <c r="BE13" s="22">
        <f t="shared" si="24"/>
        <v>2</v>
      </c>
      <c r="BF13" s="22">
        <f t="shared" si="25"/>
        <v>2</v>
      </c>
      <c r="BG13" s="66">
        <f t="shared" si="26"/>
        <v>2.0833333333333333E-3</v>
      </c>
      <c r="BH13" s="22">
        <f t="shared" si="27"/>
        <v>3</v>
      </c>
      <c r="BI13" s="22">
        <f t="shared" si="28"/>
        <v>1</v>
      </c>
      <c r="BJ13" s="66">
        <f t="shared" si="29"/>
        <v>2.0833333333333333E-3</v>
      </c>
      <c r="BK13" s="22">
        <f t="shared" si="30"/>
        <v>3</v>
      </c>
      <c r="BL13" s="22">
        <f t="shared" si="31"/>
        <v>1</v>
      </c>
      <c r="BM13" s="66">
        <f t="shared" si="32"/>
        <v>0</v>
      </c>
      <c r="BN13" s="22" t="str">
        <f t="shared" si="33"/>
        <v/>
      </c>
      <c r="BO13" s="22" t="str">
        <f t="shared" si="34"/>
        <v/>
      </c>
      <c r="BP13" s="66">
        <f t="shared" si="35"/>
        <v>0</v>
      </c>
      <c r="BQ13" s="22" t="str">
        <f t="shared" si="36"/>
        <v/>
      </c>
      <c r="BR13" s="22" t="str">
        <f t="shared" si="37"/>
        <v/>
      </c>
      <c r="BT13" s="13" t="str">
        <f t="shared" si="38"/>
        <v>Dianne Hart</v>
      </c>
      <c r="BU13" s="13" t="str">
        <f t="shared" si="38"/>
        <v>TH</v>
      </c>
      <c r="BV13" s="13">
        <f t="shared" si="38"/>
        <v>3886</v>
      </c>
      <c r="BW13" s="66" t="str">
        <f t="shared" si="39"/>
        <v/>
      </c>
      <c r="BX13" s="22" t="str">
        <f t="shared" si="40"/>
        <v/>
      </c>
      <c r="BY13" s="22" t="str">
        <f t="shared" si="41"/>
        <v/>
      </c>
      <c r="BZ13" s="66" t="str">
        <f t="shared" si="42"/>
        <v/>
      </c>
      <c r="CA13" s="22" t="str">
        <f t="shared" si="43"/>
        <v/>
      </c>
      <c r="CB13" s="22" t="str">
        <f t="shared" si="44"/>
        <v/>
      </c>
      <c r="CC13" s="66" t="str">
        <f t="shared" si="45"/>
        <v/>
      </c>
      <c r="CD13" s="22" t="str">
        <f t="shared" si="46"/>
        <v/>
      </c>
      <c r="CE13" s="22" t="str">
        <f t="shared" si="47"/>
        <v/>
      </c>
      <c r="CF13" s="66" t="str">
        <f t="shared" si="48"/>
        <v/>
      </c>
      <c r="CG13" s="22" t="str">
        <f t="shared" si="49"/>
        <v/>
      </c>
      <c r="CH13" s="22" t="str">
        <f t="shared" si="50"/>
        <v/>
      </c>
      <c r="CI13" s="66" t="str">
        <f t="shared" si="51"/>
        <v/>
      </c>
      <c r="CJ13" s="22" t="str">
        <f t="shared" si="52"/>
        <v/>
      </c>
      <c r="CK13" s="22" t="str">
        <f t="shared" si="53"/>
        <v/>
      </c>
    </row>
    <row r="14" spans="1:89" ht="15" customHeight="1" x14ac:dyDescent="0.2">
      <c r="A14" s="60" t="str">
        <f t="shared" si="0"/>
        <v/>
      </c>
      <c r="B14" s="61"/>
      <c r="C14" s="13"/>
      <c r="D14" s="14"/>
      <c r="E14" s="15" t="str">
        <f t="shared" si="1"/>
        <v/>
      </c>
      <c r="F14" s="16" t="str">
        <f t="shared" si="2"/>
        <v/>
      </c>
      <c r="G14" s="8" t="str">
        <f t="shared" si="3"/>
        <v/>
      </c>
      <c r="H14" s="62" t="str">
        <f t="shared" si="4"/>
        <v/>
      </c>
      <c r="I14" s="65"/>
      <c r="J14" s="65"/>
      <c r="K14" s="65"/>
      <c r="L14" s="34" t="str">
        <f t="shared" si="5"/>
        <v/>
      </c>
      <c r="M14" s="35" t="str">
        <f t="shared" si="6"/>
        <v/>
      </c>
      <c r="N14" s="57" t="str">
        <f t="shared" si="7"/>
        <v/>
      </c>
      <c r="O14" s="62" t="str">
        <f t="shared" si="8"/>
        <v/>
      </c>
      <c r="P14" s="65"/>
      <c r="Q14" s="65"/>
      <c r="R14" s="65"/>
      <c r="S14" s="34" t="str">
        <f t="shared" si="9"/>
        <v/>
      </c>
      <c r="T14" s="35" t="str">
        <f t="shared" si="10"/>
        <v/>
      </c>
      <c r="U14" s="57" t="str">
        <f t="shared" si="11"/>
        <v/>
      </c>
      <c r="V14" s="62" t="str">
        <f t="shared" si="12"/>
        <v/>
      </c>
      <c r="W14" s="65"/>
      <c r="X14" s="65"/>
      <c r="Y14" s="65"/>
      <c r="Z14" s="34" t="str">
        <f t="shared" si="13"/>
        <v/>
      </c>
      <c r="AA14" s="35" t="str">
        <f t="shared" si="14"/>
        <v/>
      </c>
      <c r="AB14" s="57" t="str">
        <f t="shared" si="15"/>
        <v/>
      </c>
      <c r="AC14" s="62" t="str">
        <f t="shared" ref="AC14:AC29" si="54">IF($B14="","",TIME(AD14,AE14,AF14))</f>
        <v/>
      </c>
      <c r="AD14" s="65"/>
      <c r="AE14" s="65"/>
      <c r="AF14" s="65"/>
      <c r="AG14" s="34" t="str">
        <f t="shared" ref="AG14:AG29" si="55">IF(OR(AC14="DNS",AC14="DNF",AC14="DSQ",AC14="DNC",AC14="OCS"),"",IF(AC$9="","",IF($B14="","",(AC14/(AB14/100)))))</f>
        <v/>
      </c>
      <c r="AH14" s="35" t="str">
        <f t="shared" ref="AH14:AH31" si="56">IF(OR(AC14="DNS",AC14="DNF",AC14="DSQ",AC14="DNC",AC14="OCS"),(COUNTA($B$11:$B$31)+1),IF(AC$8="",0,IF($B14="","",RANK(AG14,AG$11:AG$31,1))))</f>
        <v/>
      </c>
      <c r="AI14" s="57" t="str">
        <f t="shared" ref="AI14:AI31" si="57">IF(AJ$8="","",IF($B14="","",INDEX(PMNumb,MATCH($C14,Boats,0),MATCH(AJ$8,Windspd,0))))</f>
        <v/>
      </c>
      <c r="AJ14" s="62" t="str">
        <f t="shared" ref="AJ14:AJ29" si="58">IF($B14="","",TIME(AK14,AL14,AM14))</f>
        <v/>
      </c>
      <c r="AK14" s="65"/>
      <c r="AL14" s="65"/>
      <c r="AM14" s="65"/>
      <c r="AN14" s="34" t="str">
        <f t="shared" ref="AN14:AN29" si="59">IF(OR(AJ14="DNS",AJ14="DNF",AJ14="DSQ",AJ14="DNC",AJ14="OCS"),"",IF(AJ$9="","",IF($B14="","",(AJ14/(AI14/100)))))</f>
        <v/>
      </c>
      <c r="AO14" s="35" t="str">
        <f t="shared" ref="AO14:AO29" si="60">IF(OR(AJ14="DNS",AJ14="DNF",AJ14="DSQ",AJ14="DNC",AJ14="OCS"),(COUNTA($B$11:$B$31)+1),IF(AJ$8="",0,IF($B14="","",RANK(AN14,AN$11:AN$31,1))))</f>
        <v/>
      </c>
      <c r="AR14" s="13" t="str">
        <f t="shared" si="16"/>
        <v/>
      </c>
      <c r="AS14" s="13" t="str">
        <f t="shared" si="16"/>
        <v/>
      </c>
      <c r="AT14" s="13" t="str">
        <f t="shared" si="16"/>
        <v/>
      </c>
      <c r="AU14" s="22" t="str">
        <f t="shared" si="17"/>
        <v/>
      </c>
      <c r="AV14" s="22" t="str">
        <f t="shared" si="18"/>
        <v/>
      </c>
      <c r="AW14" s="22" t="str">
        <f t="shared" si="19"/>
        <v/>
      </c>
      <c r="AX14" s="22" t="str">
        <f t="shared" si="20"/>
        <v/>
      </c>
      <c r="AY14" s="22" t="str">
        <f t="shared" si="21"/>
        <v/>
      </c>
      <c r="BA14" s="13" t="str">
        <f t="shared" si="22"/>
        <v/>
      </c>
      <c r="BB14" s="13" t="str">
        <f t="shared" si="22"/>
        <v/>
      </c>
      <c r="BC14" s="13" t="str">
        <f t="shared" si="22"/>
        <v/>
      </c>
      <c r="BD14" s="66" t="str">
        <f t="shared" si="23"/>
        <v/>
      </c>
      <c r="BE14" s="22" t="str">
        <f t="shared" si="24"/>
        <v/>
      </c>
      <c r="BF14" s="22" t="str">
        <f t="shared" si="25"/>
        <v/>
      </c>
      <c r="BG14" s="66" t="str">
        <f t="shared" si="26"/>
        <v/>
      </c>
      <c r="BH14" s="22" t="str">
        <f t="shared" si="27"/>
        <v/>
      </c>
      <c r="BI14" s="22" t="str">
        <f t="shared" si="28"/>
        <v/>
      </c>
      <c r="BJ14" s="66" t="str">
        <f t="shared" si="29"/>
        <v/>
      </c>
      <c r="BK14" s="22" t="str">
        <f t="shared" si="30"/>
        <v/>
      </c>
      <c r="BL14" s="22" t="str">
        <f t="shared" si="31"/>
        <v/>
      </c>
      <c r="BM14" s="66" t="str">
        <f t="shared" si="32"/>
        <v/>
      </c>
      <c r="BN14" s="22" t="str">
        <f t="shared" si="33"/>
        <v/>
      </c>
      <c r="BO14" s="22" t="str">
        <f t="shared" si="34"/>
        <v/>
      </c>
      <c r="BP14" s="66" t="str">
        <f t="shared" si="35"/>
        <v/>
      </c>
      <c r="BQ14" s="22" t="str">
        <f t="shared" si="36"/>
        <v/>
      </c>
      <c r="BR14" s="22" t="str">
        <f t="shared" si="37"/>
        <v/>
      </c>
      <c r="BT14" s="13" t="str">
        <f t="shared" si="38"/>
        <v/>
      </c>
      <c r="BU14" s="13" t="str">
        <f t="shared" si="38"/>
        <v/>
      </c>
      <c r="BV14" s="13" t="str">
        <f t="shared" si="38"/>
        <v/>
      </c>
      <c r="BW14" s="66" t="str">
        <f t="shared" si="39"/>
        <v/>
      </c>
      <c r="BX14" s="22" t="str">
        <f t="shared" si="40"/>
        <v/>
      </c>
      <c r="BY14" s="22" t="str">
        <f t="shared" si="41"/>
        <v/>
      </c>
      <c r="BZ14" s="66" t="str">
        <f t="shared" si="42"/>
        <v/>
      </c>
      <c r="CA14" s="22" t="str">
        <f t="shared" si="43"/>
        <v/>
      </c>
      <c r="CB14" s="22" t="str">
        <f t="shared" si="44"/>
        <v/>
      </c>
      <c r="CC14" s="66" t="str">
        <f t="shared" si="45"/>
        <v/>
      </c>
      <c r="CD14" s="22" t="str">
        <f t="shared" si="46"/>
        <v/>
      </c>
      <c r="CE14" s="22" t="str">
        <f t="shared" si="47"/>
        <v/>
      </c>
      <c r="CF14" s="66" t="str">
        <f t="shared" si="48"/>
        <v/>
      </c>
      <c r="CG14" s="22" t="str">
        <f t="shared" si="49"/>
        <v/>
      </c>
      <c r="CH14" s="22" t="str">
        <f t="shared" si="50"/>
        <v/>
      </c>
      <c r="CI14" s="66" t="str">
        <f t="shared" si="51"/>
        <v/>
      </c>
      <c r="CJ14" s="22" t="str">
        <f t="shared" si="52"/>
        <v/>
      </c>
      <c r="CK14" s="22" t="str">
        <f t="shared" si="53"/>
        <v/>
      </c>
    </row>
    <row r="15" spans="1:89" ht="15" customHeight="1" x14ac:dyDescent="0.2">
      <c r="A15" s="60" t="str">
        <f t="shared" si="0"/>
        <v/>
      </c>
      <c r="B15" s="61"/>
      <c r="C15" s="13"/>
      <c r="D15" s="14"/>
      <c r="E15" s="15" t="str">
        <f t="shared" si="1"/>
        <v/>
      </c>
      <c r="F15" s="16" t="str">
        <f t="shared" si="2"/>
        <v/>
      </c>
      <c r="G15" s="8" t="str">
        <f t="shared" si="3"/>
        <v/>
      </c>
      <c r="H15" s="62" t="str">
        <f t="shared" si="4"/>
        <v/>
      </c>
      <c r="I15" s="65"/>
      <c r="J15" s="65"/>
      <c r="K15" s="65"/>
      <c r="L15" s="34" t="str">
        <f t="shared" si="5"/>
        <v/>
      </c>
      <c r="M15" s="35" t="str">
        <f t="shared" si="6"/>
        <v/>
      </c>
      <c r="N15" s="57" t="str">
        <f t="shared" si="7"/>
        <v/>
      </c>
      <c r="O15" s="62" t="str">
        <f t="shared" si="8"/>
        <v/>
      </c>
      <c r="P15" s="65"/>
      <c r="Q15" s="65"/>
      <c r="R15" s="65"/>
      <c r="S15" s="34" t="str">
        <f t="shared" si="9"/>
        <v/>
      </c>
      <c r="T15" s="35" t="str">
        <f t="shared" si="10"/>
        <v/>
      </c>
      <c r="U15" s="57" t="str">
        <f t="shared" si="11"/>
        <v/>
      </c>
      <c r="V15" s="62" t="str">
        <f t="shared" si="12"/>
        <v/>
      </c>
      <c r="W15" s="65"/>
      <c r="X15" s="65"/>
      <c r="Y15" s="65"/>
      <c r="Z15" s="34" t="str">
        <f t="shared" si="13"/>
        <v/>
      </c>
      <c r="AA15" s="35" t="str">
        <f t="shared" si="14"/>
        <v/>
      </c>
      <c r="AB15" s="57" t="str">
        <f t="shared" si="15"/>
        <v/>
      </c>
      <c r="AC15" s="62" t="str">
        <f t="shared" si="54"/>
        <v/>
      </c>
      <c r="AD15" s="65"/>
      <c r="AE15" s="65"/>
      <c r="AF15" s="65"/>
      <c r="AG15" s="34" t="str">
        <f t="shared" si="55"/>
        <v/>
      </c>
      <c r="AH15" s="35" t="str">
        <f t="shared" si="56"/>
        <v/>
      </c>
      <c r="AI15" s="57" t="str">
        <f t="shared" si="57"/>
        <v/>
      </c>
      <c r="AJ15" s="62" t="str">
        <f t="shared" si="58"/>
        <v/>
      </c>
      <c r="AK15" s="65"/>
      <c r="AL15" s="65"/>
      <c r="AM15" s="65"/>
      <c r="AN15" s="34" t="str">
        <f t="shared" si="59"/>
        <v/>
      </c>
      <c r="AO15" s="35" t="str">
        <f t="shared" si="60"/>
        <v/>
      </c>
      <c r="AR15" s="13" t="str">
        <f t="shared" si="16"/>
        <v/>
      </c>
      <c r="AS15" s="13" t="str">
        <f t="shared" si="16"/>
        <v/>
      </c>
      <c r="AT15" s="13" t="str">
        <f t="shared" si="16"/>
        <v/>
      </c>
      <c r="AU15" s="22" t="str">
        <f t="shared" si="17"/>
        <v/>
      </c>
      <c r="AV15" s="22" t="str">
        <f t="shared" si="18"/>
        <v/>
      </c>
      <c r="AW15" s="22" t="str">
        <f t="shared" si="19"/>
        <v/>
      </c>
      <c r="AX15" s="22" t="str">
        <f t="shared" si="20"/>
        <v/>
      </c>
      <c r="AY15" s="22" t="str">
        <f t="shared" si="21"/>
        <v/>
      </c>
      <c r="BA15" s="13" t="str">
        <f t="shared" si="22"/>
        <v/>
      </c>
      <c r="BB15" s="13" t="str">
        <f t="shared" si="22"/>
        <v/>
      </c>
      <c r="BC15" s="13" t="str">
        <f t="shared" si="22"/>
        <v/>
      </c>
      <c r="BD15" s="66" t="str">
        <f t="shared" si="23"/>
        <v/>
      </c>
      <c r="BE15" s="22" t="str">
        <f t="shared" si="24"/>
        <v/>
      </c>
      <c r="BF15" s="22" t="str">
        <f t="shared" si="25"/>
        <v/>
      </c>
      <c r="BG15" s="66" t="str">
        <f t="shared" si="26"/>
        <v/>
      </c>
      <c r="BH15" s="22" t="str">
        <f t="shared" si="27"/>
        <v/>
      </c>
      <c r="BI15" s="22" t="str">
        <f t="shared" si="28"/>
        <v/>
      </c>
      <c r="BJ15" s="66" t="str">
        <f t="shared" si="29"/>
        <v/>
      </c>
      <c r="BK15" s="22" t="str">
        <f t="shared" si="30"/>
        <v/>
      </c>
      <c r="BL15" s="22" t="str">
        <f t="shared" si="31"/>
        <v/>
      </c>
      <c r="BM15" s="66" t="str">
        <f t="shared" si="32"/>
        <v/>
      </c>
      <c r="BN15" s="22" t="str">
        <f t="shared" si="33"/>
        <v/>
      </c>
      <c r="BO15" s="22" t="str">
        <f t="shared" si="34"/>
        <v/>
      </c>
      <c r="BP15" s="66" t="str">
        <f t="shared" si="35"/>
        <v/>
      </c>
      <c r="BQ15" s="22" t="str">
        <f t="shared" si="36"/>
        <v/>
      </c>
      <c r="BR15" s="22" t="str">
        <f t="shared" si="37"/>
        <v/>
      </c>
      <c r="BT15" s="13" t="str">
        <f t="shared" si="38"/>
        <v/>
      </c>
      <c r="BU15" s="13" t="str">
        <f t="shared" si="38"/>
        <v/>
      </c>
      <c r="BV15" s="13" t="str">
        <f t="shared" si="38"/>
        <v/>
      </c>
      <c r="BW15" s="66" t="str">
        <f t="shared" si="39"/>
        <v/>
      </c>
      <c r="BX15" s="22" t="str">
        <f t="shared" si="40"/>
        <v/>
      </c>
      <c r="BY15" s="22" t="str">
        <f t="shared" si="41"/>
        <v/>
      </c>
      <c r="BZ15" s="66" t="str">
        <f t="shared" si="42"/>
        <v/>
      </c>
      <c r="CA15" s="22" t="str">
        <f t="shared" si="43"/>
        <v/>
      </c>
      <c r="CB15" s="22" t="str">
        <f t="shared" si="44"/>
        <v/>
      </c>
      <c r="CC15" s="66" t="str">
        <f t="shared" si="45"/>
        <v/>
      </c>
      <c r="CD15" s="22" t="str">
        <f t="shared" si="46"/>
        <v/>
      </c>
      <c r="CE15" s="22" t="str">
        <f t="shared" si="47"/>
        <v/>
      </c>
      <c r="CF15" s="66" t="str">
        <f t="shared" si="48"/>
        <v/>
      </c>
      <c r="CG15" s="22" t="str">
        <f t="shared" si="49"/>
        <v/>
      </c>
      <c r="CH15" s="22" t="str">
        <f t="shared" si="50"/>
        <v/>
      </c>
      <c r="CI15" s="66" t="str">
        <f t="shared" si="51"/>
        <v/>
      </c>
      <c r="CJ15" s="22" t="str">
        <f t="shared" si="52"/>
        <v/>
      </c>
      <c r="CK15" s="22" t="str">
        <f t="shared" si="53"/>
        <v/>
      </c>
    </row>
    <row r="16" spans="1:89" ht="15" customHeight="1" x14ac:dyDescent="0.2">
      <c r="A16" s="60" t="str">
        <f t="shared" si="0"/>
        <v/>
      </c>
      <c r="B16" s="61"/>
      <c r="C16" s="13"/>
      <c r="D16" s="14"/>
      <c r="E16" s="15" t="str">
        <f t="shared" si="1"/>
        <v/>
      </c>
      <c r="F16" s="16" t="str">
        <f t="shared" si="2"/>
        <v/>
      </c>
      <c r="G16" s="8" t="str">
        <f t="shared" si="3"/>
        <v/>
      </c>
      <c r="H16" s="62" t="str">
        <f t="shared" si="4"/>
        <v/>
      </c>
      <c r="I16" s="65"/>
      <c r="J16" s="65"/>
      <c r="K16" s="65"/>
      <c r="L16" s="34" t="str">
        <f t="shared" si="5"/>
        <v/>
      </c>
      <c r="M16" s="35" t="str">
        <f t="shared" si="6"/>
        <v/>
      </c>
      <c r="N16" s="57" t="str">
        <f t="shared" si="7"/>
        <v/>
      </c>
      <c r="O16" s="62" t="str">
        <f t="shared" si="8"/>
        <v/>
      </c>
      <c r="P16" s="65"/>
      <c r="Q16" s="65"/>
      <c r="R16" s="65"/>
      <c r="S16" s="34" t="str">
        <f t="shared" si="9"/>
        <v/>
      </c>
      <c r="T16" s="35" t="str">
        <f t="shared" si="10"/>
        <v/>
      </c>
      <c r="U16" s="57" t="str">
        <f t="shared" si="11"/>
        <v/>
      </c>
      <c r="V16" s="62" t="str">
        <f t="shared" si="12"/>
        <v/>
      </c>
      <c r="W16" s="65"/>
      <c r="X16" s="65"/>
      <c r="Y16" s="65"/>
      <c r="Z16" s="34" t="str">
        <f t="shared" si="13"/>
        <v/>
      </c>
      <c r="AA16" s="35" t="str">
        <f t="shared" si="14"/>
        <v/>
      </c>
      <c r="AB16" s="57" t="str">
        <f t="shared" si="15"/>
        <v/>
      </c>
      <c r="AC16" s="62" t="str">
        <f t="shared" si="54"/>
        <v/>
      </c>
      <c r="AD16" s="65"/>
      <c r="AE16" s="65"/>
      <c r="AF16" s="65"/>
      <c r="AG16" s="34" t="str">
        <f t="shared" si="55"/>
        <v/>
      </c>
      <c r="AH16" s="35" t="str">
        <f t="shared" si="56"/>
        <v/>
      </c>
      <c r="AI16" s="57" t="str">
        <f t="shared" si="57"/>
        <v/>
      </c>
      <c r="AJ16" s="62" t="str">
        <f t="shared" si="58"/>
        <v/>
      </c>
      <c r="AK16" s="65"/>
      <c r="AL16" s="65"/>
      <c r="AM16" s="65"/>
      <c r="AN16" s="34" t="str">
        <f t="shared" si="59"/>
        <v/>
      </c>
      <c r="AO16" s="35" t="str">
        <f t="shared" si="60"/>
        <v/>
      </c>
      <c r="AR16" s="13" t="str">
        <f t="shared" si="16"/>
        <v/>
      </c>
      <c r="AS16" s="13" t="str">
        <f t="shared" si="16"/>
        <v/>
      </c>
      <c r="AT16" s="13" t="str">
        <f t="shared" si="16"/>
        <v/>
      </c>
      <c r="AU16" s="22" t="str">
        <f t="shared" si="17"/>
        <v/>
      </c>
      <c r="AV16" s="22" t="str">
        <f t="shared" si="18"/>
        <v/>
      </c>
      <c r="AW16" s="22" t="str">
        <f t="shared" si="19"/>
        <v/>
      </c>
      <c r="AX16" s="22" t="str">
        <f t="shared" si="20"/>
        <v/>
      </c>
      <c r="AY16" s="22" t="str">
        <f t="shared" si="21"/>
        <v/>
      </c>
      <c r="BA16" s="13" t="str">
        <f t="shared" si="22"/>
        <v/>
      </c>
      <c r="BB16" s="13" t="str">
        <f t="shared" si="22"/>
        <v/>
      </c>
      <c r="BC16" s="13" t="str">
        <f t="shared" si="22"/>
        <v/>
      </c>
      <c r="BD16" s="66" t="str">
        <f t="shared" si="23"/>
        <v/>
      </c>
      <c r="BE16" s="22" t="str">
        <f t="shared" si="24"/>
        <v/>
      </c>
      <c r="BF16" s="22" t="str">
        <f t="shared" si="25"/>
        <v/>
      </c>
      <c r="BG16" s="66" t="str">
        <f t="shared" si="26"/>
        <v/>
      </c>
      <c r="BH16" s="22" t="str">
        <f t="shared" si="27"/>
        <v/>
      </c>
      <c r="BI16" s="22" t="str">
        <f t="shared" si="28"/>
        <v/>
      </c>
      <c r="BJ16" s="66" t="str">
        <f t="shared" si="29"/>
        <v/>
      </c>
      <c r="BK16" s="22" t="str">
        <f t="shared" si="30"/>
        <v/>
      </c>
      <c r="BL16" s="22" t="str">
        <f t="shared" si="31"/>
        <v/>
      </c>
      <c r="BM16" s="66" t="str">
        <f t="shared" si="32"/>
        <v/>
      </c>
      <c r="BN16" s="22" t="str">
        <f t="shared" si="33"/>
        <v/>
      </c>
      <c r="BO16" s="22" t="str">
        <f t="shared" si="34"/>
        <v/>
      </c>
      <c r="BP16" s="66" t="str">
        <f t="shared" si="35"/>
        <v/>
      </c>
      <c r="BQ16" s="22" t="str">
        <f t="shared" si="36"/>
        <v/>
      </c>
      <c r="BR16" s="22" t="str">
        <f t="shared" si="37"/>
        <v/>
      </c>
      <c r="BT16" s="13" t="str">
        <f t="shared" si="38"/>
        <v/>
      </c>
      <c r="BU16" s="13" t="str">
        <f t="shared" si="38"/>
        <v/>
      </c>
      <c r="BV16" s="13" t="str">
        <f t="shared" si="38"/>
        <v/>
      </c>
      <c r="BW16" s="66" t="str">
        <f t="shared" si="39"/>
        <v/>
      </c>
      <c r="BX16" s="22" t="str">
        <f t="shared" si="40"/>
        <v/>
      </c>
      <c r="BY16" s="22" t="str">
        <f t="shared" si="41"/>
        <v/>
      </c>
      <c r="BZ16" s="66" t="str">
        <f t="shared" si="42"/>
        <v/>
      </c>
      <c r="CA16" s="22" t="str">
        <f t="shared" si="43"/>
        <v/>
      </c>
      <c r="CB16" s="22" t="str">
        <f t="shared" si="44"/>
        <v/>
      </c>
      <c r="CC16" s="66" t="str">
        <f t="shared" si="45"/>
        <v/>
      </c>
      <c r="CD16" s="22" t="str">
        <f t="shared" si="46"/>
        <v/>
      </c>
      <c r="CE16" s="22" t="str">
        <f t="shared" si="47"/>
        <v/>
      </c>
      <c r="CF16" s="66" t="str">
        <f t="shared" si="48"/>
        <v/>
      </c>
      <c r="CG16" s="22" t="str">
        <f t="shared" si="49"/>
        <v/>
      </c>
      <c r="CH16" s="22" t="str">
        <f t="shared" si="50"/>
        <v/>
      </c>
      <c r="CI16" s="66" t="str">
        <f t="shared" si="51"/>
        <v/>
      </c>
      <c r="CJ16" s="22" t="str">
        <f t="shared" si="52"/>
        <v/>
      </c>
      <c r="CK16" s="22" t="str">
        <f t="shared" si="53"/>
        <v/>
      </c>
    </row>
    <row r="17" spans="1:89" ht="15" customHeight="1" x14ac:dyDescent="0.2">
      <c r="A17" s="60" t="str">
        <f t="shared" si="0"/>
        <v/>
      </c>
      <c r="B17" s="61"/>
      <c r="C17" s="13"/>
      <c r="D17" s="14"/>
      <c r="E17" s="15" t="str">
        <f t="shared" si="1"/>
        <v/>
      </c>
      <c r="F17" s="16" t="str">
        <f t="shared" si="2"/>
        <v/>
      </c>
      <c r="G17" s="8" t="str">
        <f t="shared" si="3"/>
        <v/>
      </c>
      <c r="H17" s="62" t="str">
        <f t="shared" si="4"/>
        <v/>
      </c>
      <c r="I17" s="65"/>
      <c r="J17" s="65"/>
      <c r="K17" s="65"/>
      <c r="L17" s="34" t="str">
        <f t="shared" si="5"/>
        <v/>
      </c>
      <c r="M17" s="35" t="str">
        <f t="shared" si="6"/>
        <v/>
      </c>
      <c r="N17" s="57" t="str">
        <f t="shared" si="7"/>
        <v/>
      </c>
      <c r="O17" s="62" t="str">
        <f t="shared" si="8"/>
        <v/>
      </c>
      <c r="P17" s="65"/>
      <c r="Q17" s="65"/>
      <c r="R17" s="65"/>
      <c r="S17" s="34" t="str">
        <f t="shared" si="9"/>
        <v/>
      </c>
      <c r="T17" s="35" t="str">
        <f t="shared" si="10"/>
        <v/>
      </c>
      <c r="U17" s="57" t="str">
        <f t="shared" si="11"/>
        <v/>
      </c>
      <c r="V17" s="62" t="str">
        <f t="shared" si="12"/>
        <v/>
      </c>
      <c r="W17" s="65"/>
      <c r="X17" s="65"/>
      <c r="Y17" s="65"/>
      <c r="Z17" s="34" t="str">
        <f t="shared" si="13"/>
        <v/>
      </c>
      <c r="AA17" s="35" t="str">
        <f t="shared" si="14"/>
        <v/>
      </c>
      <c r="AB17" s="57" t="str">
        <f t="shared" si="15"/>
        <v/>
      </c>
      <c r="AC17" s="62" t="str">
        <f t="shared" si="54"/>
        <v/>
      </c>
      <c r="AD17" s="65"/>
      <c r="AE17" s="65"/>
      <c r="AF17" s="65"/>
      <c r="AG17" s="34" t="str">
        <f t="shared" si="55"/>
        <v/>
      </c>
      <c r="AH17" s="35" t="str">
        <f t="shared" si="56"/>
        <v/>
      </c>
      <c r="AI17" s="57" t="str">
        <f t="shared" si="57"/>
        <v/>
      </c>
      <c r="AJ17" s="62" t="str">
        <f t="shared" si="58"/>
        <v/>
      </c>
      <c r="AK17" s="65"/>
      <c r="AL17" s="65"/>
      <c r="AM17" s="65"/>
      <c r="AN17" s="34" t="str">
        <f t="shared" si="59"/>
        <v/>
      </c>
      <c r="AO17" s="35" t="str">
        <f t="shared" si="60"/>
        <v/>
      </c>
      <c r="AR17" s="13" t="str">
        <f t="shared" si="16"/>
        <v/>
      </c>
      <c r="AS17" s="13" t="str">
        <f t="shared" si="16"/>
        <v/>
      </c>
      <c r="AT17" s="13" t="str">
        <f t="shared" si="16"/>
        <v/>
      </c>
      <c r="AU17" s="22" t="str">
        <f t="shared" si="17"/>
        <v/>
      </c>
      <c r="AV17" s="22" t="str">
        <f t="shared" si="18"/>
        <v/>
      </c>
      <c r="AW17" s="22" t="str">
        <f t="shared" si="19"/>
        <v/>
      </c>
      <c r="AX17" s="22" t="str">
        <f t="shared" si="20"/>
        <v/>
      </c>
      <c r="AY17" s="22" t="str">
        <f t="shared" si="21"/>
        <v/>
      </c>
      <c r="BA17" s="13" t="str">
        <f t="shared" si="22"/>
        <v/>
      </c>
      <c r="BB17" s="13" t="str">
        <f t="shared" si="22"/>
        <v/>
      </c>
      <c r="BC17" s="13" t="str">
        <f t="shared" si="22"/>
        <v/>
      </c>
      <c r="BD17" s="66" t="str">
        <f t="shared" si="23"/>
        <v/>
      </c>
      <c r="BE17" s="22" t="str">
        <f t="shared" si="24"/>
        <v/>
      </c>
      <c r="BF17" s="22" t="str">
        <f t="shared" si="25"/>
        <v/>
      </c>
      <c r="BG17" s="66" t="str">
        <f t="shared" si="26"/>
        <v/>
      </c>
      <c r="BH17" s="22" t="str">
        <f t="shared" si="27"/>
        <v/>
      </c>
      <c r="BI17" s="22" t="str">
        <f t="shared" si="28"/>
        <v/>
      </c>
      <c r="BJ17" s="66" t="str">
        <f t="shared" si="29"/>
        <v/>
      </c>
      <c r="BK17" s="22" t="str">
        <f t="shared" si="30"/>
        <v/>
      </c>
      <c r="BL17" s="22" t="str">
        <f t="shared" si="31"/>
        <v/>
      </c>
      <c r="BM17" s="66" t="str">
        <f t="shared" si="32"/>
        <v/>
      </c>
      <c r="BN17" s="22" t="str">
        <f t="shared" si="33"/>
        <v/>
      </c>
      <c r="BO17" s="22" t="str">
        <f t="shared" si="34"/>
        <v/>
      </c>
      <c r="BP17" s="66" t="str">
        <f t="shared" si="35"/>
        <v/>
      </c>
      <c r="BQ17" s="22" t="str">
        <f t="shared" si="36"/>
        <v/>
      </c>
      <c r="BR17" s="22" t="str">
        <f t="shared" si="37"/>
        <v/>
      </c>
      <c r="BT17" s="13" t="str">
        <f t="shared" si="38"/>
        <v/>
      </c>
      <c r="BU17" s="13" t="str">
        <f t="shared" si="38"/>
        <v/>
      </c>
      <c r="BV17" s="13" t="str">
        <f t="shared" si="38"/>
        <v/>
      </c>
      <c r="BW17" s="66" t="str">
        <f t="shared" si="39"/>
        <v/>
      </c>
      <c r="BX17" s="22" t="str">
        <f t="shared" si="40"/>
        <v/>
      </c>
      <c r="BY17" s="22" t="str">
        <f t="shared" si="41"/>
        <v/>
      </c>
      <c r="BZ17" s="66" t="str">
        <f t="shared" si="42"/>
        <v/>
      </c>
      <c r="CA17" s="22" t="str">
        <f t="shared" si="43"/>
        <v/>
      </c>
      <c r="CB17" s="22" t="str">
        <f t="shared" si="44"/>
        <v/>
      </c>
      <c r="CC17" s="66" t="str">
        <f t="shared" si="45"/>
        <v/>
      </c>
      <c r="CD17" s="22" t="str">
        <f t="shared" si="46"/>
        <v/>
      </c>
      <c r="CE17" s="22" t="str">
        <f t="shared" si="47"/>
        <v/>
      </c>
      <c r="CF17" s="66" t="str">
        <f t="shared" si="48"/>
        <v/>
      </c>
      <c r="CG17" s="22" t="str">
        <f t="shared" si="49"/>
        <v/>
      </c>
      <c r="CH17" s="22" t="str">
        <f t="shared" si="50"/>
        <v/>
      </c>
      <c r="CI17" s="66" t="str">
        <f t="shared" si="51"/>
        <v/>
      </c>
      <c r="CJ17" s="22" t="str">
        <f t="shared" si="52"/>
        <v/>
      </c>
      <c r="CK17" s="22" t="str">
        <f t="shared" si="53"/>
        <v/>
      </c>
    </row>
    <row r="18" spans="1:89" ht="15" customHeight="1" x14ac:dyDescent="0.2">
      <c r="A18" s="60" t="str">
        <f t="shared" si="0"/>
        <v/>
      </c>
      <c r="B18" s="61"/>
      <c r="C18" s="13"/>
      <c r="D18" s="14"/>
      <c r="E18" s="15" t="str">
        <f t="shared" si="1"/>
        <v/>
      </c>
      <c r="F18" s="16" t="str">
        <f t="shared" si="2"/>
        <v/>
      </c>
      <c r="G18" s="8" t="str">
        <f t="shared" si="3"/>
        <v/>
      </c>
      <c r="H18" s="62" t="str">
        <f t="shared" si="4"/>
        <v/>
      </c>
      <c r="I18" s="65"/>
      <c r="J18" s="65"/>
      <c r="K18" s="65"/>
      <c r="L18" s="34" t="str">
        <f t="shared" si="5"/>
        <v/>
      </c>
      <c r="M18" s="35" t="str">
        <f t="shared" si="6"/>
        <v/>
      </c>
      <c r="N18" s="57" t="str">
        <f t="shared" si="7"/>
        <v/>
      </c>
      <c r="O18" s="62" t="str">
        <f t="shared" si="8"/>
        <v/>
      </c>
      <c r="P18" s="65"/>
      <c r="Q18" s="65"/>
      <c r="R18" s="65"/>
      <c r="S18" s="34" t="str">
        <f t="shared" si="9"/>
        <v/>
      </c>
      <c r="T18" s="35" t="str">
        <f t="shared" si="10"/>
        <v/>
      </c>
      <c r="U18" s="57" t="str">
        <f t="shared" si="11"/>
        <v/>
      </c>
      <c r="V18" s="62" t="str">
        <f t="shared" si="12"/>
        <v/>
      </c>
      <c r="W18" s="65"/>
      <c r="X18" s="65"/>
      <c r="Y18" s="65"/>
      <c r="Z18" s="34" t="str">
        <f t="shared" si="13"/>
        <v/>
      </c>
      <c r="AA18" s="35" t="str">
        <f t="shared" si="14"/>
        <v/>
      </c>
      <c r="AB18" s="57" t="str">
        <f t="shared" si="15"/>
        <v/>
      </c>
      <c r="AC18" s="62" t="str">
        <f t="shared" si="54"/>
        <v/>
      </c>
      <c r="AD18" s="65"/>
      <c r="AE18" s="65"/>
      <c r="AF18" s="65"/>
      <c r="AG18" s="34" t="str">
        <f t="shared" si="55"/>
        <v/>
      </c>
      <c r="AH18" s="35" t="str">
        <f t="shared" si="56"/>
        <v/>
      </c>
      <c r="AI18" s="57" t="str">
        <f t="shared" si="57"/>
        <v/>
      </c>
      <c r="AJ18" s="62" t="str">
        <f t="shared" si="58"/>
        <v/>
      </c>
      <c r="AK18" s="65"/>
      <c r="AL18" s="65"/>
      <c r="AM18" s="65"/>
      <c r="AN18" s="34" t="str">
        <f t="shared" si="59"/>
        <v/>
      </c>
      <c r="AO18" s="35" t="str">
        <f t="shared" si="60"/>
        <v/>
      </c>
      <c r="AR18" s="13" t="str">
        <f t="shared" si="16"/>
        <v/>
      </c>
      <c r="AS18" s="13" t="str">
        <f t="shared" si="16"/>
        <v/>
      </c>
      <c r="AT18" s="13" t="str">
        <f t="shared" si="16"/>
        <v/>
      </c>
      <c r="AU18" s="22" t="str">
        <f t="shared" si="17"/>
        <v/>
      </c>
      <c r="AV18" s="22" t="str">
        <f t="shared" si="18"/>
        <v/>
      </c>
      <c r="AW18" s="22" t="str">
        <f t="shared" si="19"/>
        <v/>
      </c>
      <c r="AX18" s="22" t="str">
        <f t="shared" si="20"/>
        <v/>
      </c>
      <c r="AY18" s="22" t="str">
        <f t="shared" si="21"/>
        <v/>
      </c>
      <c r="BA18" s="13" t="str">
        <f t="shared" si="22"/>
        <v/>
      </c>
      <c r="BB18" s="13" t="str">
        <f t="shared" si="22"/>
        <v/>
      </c>
      <c r="BC18" s="13" t="str">
        <f t="shared" si="22"/>
        <v/>
      </c>
      <c r="BD18" s="66" t="str">
        <f t="shared" si="23"/>
        <v/>
      </c>
      <c r="BE18" s="22" t="str">
        <f t="shared" si="24"/>
        <v/>
      </c>
      <c r="BF18" s="22" t="str">
        <f t="shared" si="25"/>
        <v/>
      </c>
      <c r="BG18" s="66" t="str">
        <f t="shared" si="26"/>
        <v/>
      </c>
      <c r="BH18" s="22" t="str">
        <f t="shared" si="27"/>
        <v/>
      </c>
      <c r="BI18" s="22" t="str">
        <f t="shared" si="28"/>
        <v/>
      </c>
      <c r="BJ18" s="66" t="str">
        <f t="shared" si="29"/>
        <v/>
      </c>
      <c r="BK18" s="22" t="str">
        <f t="shared" si="30"/>
        <v/>
      </c>
      <c r="BL18" s="22" t="str">
        <f t="shared" si="31"/>
        <v/>
      </c>
      <c r="BM18" s="66" t="str">
        <f t="shared" si="32"/>
        <v/>
      </c>
      <c r="BN18" s="22" t="str">
        <f t="shared" si="33"/>
        <v/>
      </c>
      <c r="BO18" s="22" t="str">
        <f t="shared" si="34"/>
        <v/>
      </c>
      <c r="BP18" s="66" t="str">
        <f t="shared" si="35"/>
        <v/>
      </c>
      <c r="BQ18" s="22" t="str">
        <f t="shared" si="36"/>
        <v/>
      </c>
      <c r="BR18" s="22" t="str">
        <f t="shared" si="37"/>
        <v/>
      </c>
      <c r="BT18" s="13" t="str">
        <f t="shared" si="38"/>
        <v/>
      </c>
      <c r="BU18" s="13" t="str">
        <f t="shared" si="38"/>
        <v/>
      </c>
      <c r="BV18" s="13" t="str">
        <f t="shared" si="38"/>
        <v/>
      </c>
      <c r="BW18" s="66" t="str">
        <f t="shared" si="39"/>
        <v/>
      </c>
      <c r="BX18" s="22" t="str">
        <f t="shared" si="40"/>
        <v/>
      </c>
      <c r="BY18" s="22" t="str">
        <f t="shared" si="41"/>
        <v/>
      </c>
      <c r="BZ18" s="66" t="str">
        <f t="shared" si="42"/>
        <v/>
      </c>
      <c r="CA18" s="22" t="str">
        <f t="shared" si="43"/>
        <v/>
      </c>
      <c r="CB18" s="22" t="str">
        <f t="shared" si="44"/>
        <v/>
      </c>
      <c r="CC18" s="66" t="str">
        <f t="shared" si="45"/>
        <v/>
      </c>
      <c r="CD18" s="22" t="str">
        <f t="shared" si="46"/>
        <v/>
      </c>
      <c r="CE18" s="22" t="str">
        <f t="shared" si="47"/>
        <v/>
      </c>
      <c r="CF18" s="66" t="str">
        <f t="shared" si="48"/>
        <v/>
      </c>
      <c r="CG18" s="22" t="str">
        <f t="shared" si="49"/>
        <v/>
      </c>
      <c r="CH18" s="22" t="str">
        <f t="shared" si="50"/>
        <v/>
      </c>
      <c r="CI18" s="66" t="str">
        <f t="shared" si="51"/>
        <v/>
      </c>
      <c r="CJ18" s="22" t="str">
        <f t="shared" si="52"/>
        <v/>
      </c>
      <c r="CK18" s="22" t="str">
        <f t="shared" si="53"/>
        <v/>
      </c>
    </row>
    <row r="19" spans="1:89" ht="15" customHeight="1" x14ac:dyDescent="0.2">
      <c r="A19" s="60" t="str">
        <f t="shared" si="0"/>
        <v/>
      </c>
      <c r="B19" s="61"/>
      <c r="C19" s="13"/>
      <c r="D19" s="14"/>
      <c r="E19" s="15" t="str">
        <f t="shared" si="1"/>
        <v/>
      </c>
      <c r="F19" s="16" t="str">
        <f t="shared" si="2"/>
        <v/>
      </c>
      <c r="G19" s="8" t="str">
        <f t="shared" si="3"/>
        <v/>
      </c>
      <c r="H19" s="62" t="str">
        <f t="shared" si="4"/>
        <v/>
      </c>
      <c r="I19" s="65"/>
      <c r="J19" s="65"/>
      <c r="K19" s="65"/>
      <c r="L19" s="34" t="str">
        <f t="shared" si="5"/>
        <v/>
      </c>
      <c r="M19" s="35" t="str">
        <f t="shared" si="6"/>
        <v/>
      </c>
      <c r="N19" s="57" t="str">
        <f t="shared" si="7"/>
        <v/>
      </c>
      <c r="O19" s="62" t="str">
        <f t="shared" si="8"/>
        <v/>
      </c>
      <c r="P19" s="65"/>
      <c r="Q19" s="65"/>
      <c r="R19" s="65"/>
      <c r="S19" s="34" t="str">
        <f t="shared" si="9"/>
        <v/>
      </c>
      <c r="T19" s="35" t="str">
        <f t="shared" si="10"/>
        <v/>
      </c>
      <c r="U19" s="57" t="str">
        <f t="shared" si="11"/>
        <v/>
      </c>
      <c r="V19" s="62" t="str">
        <f t="shared" si="12"/>
        <v/>
      </c>
      <c r="W19" s="65"/>
      <c r="X19" s="65"/>
      <c r="Y19" s="65"/>
      <c r="Z19" s="34" t="str">
        <f t="shared" si="13"/>
        <v/>
      </c>
      <c r="AA19" s="35" t="str">
        <f t="shared" si="14"/>
        <v/>
      </c>
      <c r="AB19" s="57" t="str">
        <f t="shared" si="15"/>
        <v/>
      </c>
      <c r="AC19" s="62" t="str">
        <f t="shared" si="54"/>
        <v/>
      </c>
      <c r="AD19" s="65"/>
      <c r="AE19" s="65"/>
      <c r="AF19" s="65"/>
      <c r="AG19" s="34" t="str">
        <f t="shared" si="55"/>
        <v/>
      </c>
      <c r="AH19" s="35" t="str">
        <f t="shared" si="56"/>
        <v/>
      </c>
      <c r="AI19" s="57" t="str">
        <f t="shared" si="57"/>
        <v/>
      </c>
      <c r="AJ19" s="62" t="str">
        <f t="shared" si="58"/>
        <v/>
      </c>
      <c r="AK19" s="65"/>
      <c r="AL19" s="65"/>
      <c r="AM19" s="65"/>
      <c r="AN19" s="34" t="str">
        <f t="shared" si="59"/>
        <v/>
      </c>
      <c r="AO19" s="35" t="str">
        <f t="shared" si="60"/>
        <v/>
      </c>
      <c r="AR19" s="13" t="str">
        <f t="shared" si="16"/>
        <v/>
      </c>
      <c r="AS19" s="13" t="str">
        <f t="shared" si="16"/>
        <v/>
      </c>
      <c r="AT19" s="13" t="str">
        <f t="shared" si="16"/>
        <v/>
      </c>
      <c r="AU19" s="22" t="str">
        <f t="shared" si="17"/>
        <v/>
      </c>
      <c r="AV19" s="22" t="str">
        <f t="shared" si="18"/>
        <v/>
      </c>
      <c r="AW19" s="22" t="str">
        <f t="shared" si="19"/>
        <v/>
      </c>
      <c r="AX19" s="22" t="str">
        <f t="shared" si="20"/>
        <v/>
      </c>
      <c r="AY19" s="22" t="str">
        <f t="shared" si="21"/>
        <v/>
      </c>
      <c r="BA19" s="13" t="str">
        <f t="shared" si="22"/>
        <v/>
      </c>
      <c r="BB19" s="13" t="str">
        <f t="shared" si="22"/>
        <v/>
      </c>
      <c r="BC19" s="13" t="str">
        <f t="shared" si="22"/>
        <v/>
      </c>
      <c r="BD19" s="66" t="str">
        <f t="shared" si="23"/>
        <v/>
      </c>
      <c r="BE19" s="22" t="str">
        <f t="shared" si="24"/>
        <v/>
      </c>
      <c r="BF19" s="22" t="str">
        <f t="shared" si="25"/>
        <v/>
      </c>
      <c r="BG19" s="66" t="str">
        <f t="shared" si="26"/>
        <v/>
      </c>
      <c r="BH19" s="22" t="str">
        <f t="shared" si="27"/>
        <v/>
      </c>
      <c r="BI19" s="22" t="str">
        <f t="shared" si="28"/>
        <v/>
      </c>
      <c r="BJ19" s="66" t="str">
        <f t="shared" si="29"/>
        <v/>
      </c>
      <c r="BK19" s="22" t="str">
        <f t="shared" si="30"/>
        <v/>
      </c>
      <c r="BL19" s="22" t="str">
        <f t="shared" si="31"/>
        <v/>
      </c>
      <c r="BM19" s="66" t="str">
        <f t="shared" si="32"/>
        <v/>
      </c>
      <c r="BN19" s="22" t="str">
        <f t="shared" si="33"/>
        <v/>
      </c>
      <c r="BO19" s="22" t="str">
        <f t="shared" si="34"/>
        <v/>
      </c>
      <c r="BP19" s="66" t="str">
        <f t="shared" si="35"/>
        <v/>
      </c>
      <c r="BQ19" s="22" t="str">
        <f t="shared" si="36"/>
        <v/>
      </c>
      <c r="BR19" s="22" t="str">
        <f t="shared" si="37"/>
        <v/>
      </c>
      <c r="BT19" s="13" t="str">
        <f t="shared" si="38"/>
        <v/>
      </c>
      <c r="BU19" s="13" t="str">
        <f t="shared" si="38"/>
        <v/>
      </c>
      <c r="BV19" s="13" t="str">
        <f t="shared" si="38"/>
        <v/>
      </c>
      <c r="BW19" s="66" t="str">
        <f t="shared" si="39"/>
        <v/>
      </c>
      <c r="BX19" s="22" t="str">
        <f t="shared" si="40"/>
        <v/>
      </c>
      <c r="BY19" s="22" t="str">
        <f t="shared" si="41"/>
        <v/>
      </c>
      <c r="BZ19" s="66" t="str">
        <f t="shared" si="42"/>
        <v/>
      </c>
      <c r="CA19" s="22" t="str">
        <f t="shared" si="43"/>
        <v/>
      </c>
      <c r="CB19" s="22" t="str">
        <f t="shared" si="44"/>
        <v/>
      </c>
      <c r="CC19" s="66" t="str">
        <f t="shared" si="45"/>
        <v/>
      </c>
      <c r="CD19" s="22" t="str">
        <f t="shared" si="46"/>
        <v/>
      </c>
      <c r="CE19" s="22" t="str">
        <f t="shared" si="47"/>
        <v/>
      </c>
      <c r="CF19" s="66" t="str">
        <f t="shared" si="48"/>
        <v/>
      </c>
      <c r="CG19" s="22" t="str">
        <f t="shared" si="49"/>
        <v/>
      </c>
      <c r="CH19" s="22" t="str">
        <f t="shared" si="50"/>
        <v/>
      </c>
      <c r="CI19" s="66" t="str">
        <f t="shared" si="51"/>
        <v/>
      </c>
      <c r="CJ19" s="22" t="str">
        <f t="shared" si="52"/>
        <v/>
      </c>
      <c r="CK19" s="22" t="str">
        <f t="shared" si="53"/>
        <v/>
      </c>
    </row>
    <row r="20" spans="1:89" ht="15" customHeight="1" x14ac:dyDescent="0.2">
      <c r="A20" s="60" t="str">
        <f t="shared" si="0"/>
        <v/>
      </c>
      <c r="B20" s="61"/>
      <c r="C20" s="13"/>
      <c r="D20" s="14"/>
      <c r="E20" s="15" t="str">
        <f t="shared" si="1"/>
        <v/>
      </c>
      <c r="F20" s="16" t="str">
        <f t="shared" si="2"/>
        <v/>
      </c>
      <c r="G20" s="8" t="str">
        <f t="shared" si="3"/>
        <v/>
      </c>
      <c r="H20" s="62" t="str">
        <f t="shared" si="4"/>
        <v/>
      </c>
      <c r="I20" s="65"/>
      <c r="J20" s="65"/>
      <c r="K20" s="65"/>
      <c r="L20" s="34" t="str">
        <f t="shared" si="5"/>
        <v/>
      </c>
      <c r="M20" s="35" t="str">
        <f t="shared" si="6"/>
        <v/>
      </c>
      <c r="N20" s="57" t="str">
        <f t="shared" si="7"/>
        <v/>
      </c>
      <c r="O20" s="62" t="str">
        <f t="shared" si="8"/>
        <v/>
      </c>
      <c r="P20" s="65"/>
      <c r="Q20" s="65"/>
      <c r="R20" s="65"/>
      <c r="S20" s="34" t="str">
        <f t="shared" si="9"/>
        <v/>
      </c>
      <c r="T20" s="35" t="str">
        <f t="shared" si="10"/>
        <v/>
      </c>
      <c r="U20" s="57" t="str">
        <f t="shared" si="11"/>
        <v/>
      </c>
      <c r="V20" s="62" t="str">
        <f t="shared" si="12"/>
        <v/>
      </c>
      <c r="W20" s="65"/>
      <c r="X20" s="65"/>
      <c r="Y20" s="65"/>
      <c r="Z20" s="34" t="str">
        <f t="shared" si="13"/>
        <v/>
      </c>
      <c r="AA20" s="35" t="str">
        <f t="shared" si="14"/>
        <v/>
      </c>
      <c r="AB20" s="57" t="str">
        <f t="shared" si="15"/>
        <v/>
      </c>
      <c r="AC20" s="62" t="str">
        <f t="shared" si="54"/>
        <v/>
      </c>
      <c r="AD20" s="65"/>
      <c r="AE20" s="65"/>
      <c r="AF20" s="65"/>
      <c r="AG20" s="34" t="str">
        <f t="shared" si="55"/>
        <v/>
      </c>
      <c r="AH20" s="35" t="str">
        <f t="shared" si="56"/>
        <v/>
      </c>
      <c r="AI20" s="57" t="str">
        <f t="shared" si="57"/>
        <v/>
      </c>
      <c r="AJ20" s="62" t="str">
        <f t="shared" si="58"/>
        <v/>
      </c>
      <c r="AK20" s="65"/>
      <c r="AL20" s="65"/>
      <c r="AM20" s="65"/>
      <c r="AN20" s="34" t="str">
        <f t="shared" si="59"/>
        <v/>
      </c>
      <c r="AO20" s="35" t="str">
        <f t="shared" si="60"/>
        <v/>
      </c>
      <c r="AR20" s="13" t="str">
        <f t="shared" si="16"/>
        <v/>
      </c>
      <c r="AS20" s="13" t="str">
        <f t="shared" si="16"/>
        <v/>
      </c>
      <c r="AT20" s="13" t="str">
        <f t="shared" si="16"/>
        <v/>
      </c>
      <c r="AU20" s="22" t="str">
        <f t="shared" si="17"/>
        <v/>
      </c>
      <c r="AV20" s="22" t="str">
        <f t="shared" si="18"/>
        <v/>
      </c>
      <c r="AW20" s="22" t="str">
        <f t="shared" si="19"/>
        <v/>
      </c>
      <c r="AX20" s="22" t="str">
        <f t="shared" si="20"/>
        <v/>
      </c>
      <c r="AY20" s="22" t="str">
        <f t="shared" si="21"/>
        <v/>
      </c>
      <c r="BA20" s="13" t="str">
        <f t="shared" si="22"/>
        <v/>
      </c>
      <c r="BB20" s="13" t="str">
        <f t="shared" si="22"/>
        <v/>
      </c>
      <c r="BC20" s="13" t="str">
        <f t="shared" si="22"/>
        <v/>
      </c>
      <c r="BD20" s="66" t="str">
        <f t="shared" si="23"/>
        <v/>
      </c>
      <c r="BE20" s="22" t="str">
        <f t="shared" si="24"/>
        <v/>
      </c>
      <c r="BF20" s="22" t="str">
        <f t="shared" si="25"/>
        <v/>
      </c>
      <c r="BG20" s="66" t="str">
        <f t="shared" si="26"/>
        <v/>
      </c>
      <c r="BH20" s="22" t="str">
        <f t="shared" si="27"/>
        <v/>
      </c>
      <c r="BI20" s="22" t="str">
        <f t="shared" si="28"/>
        <v/>
      </c>
      <c r="BJ20" s="66" t="str">
        <f t="shared" si="29"/>
        <v/>
      </c>
      <c r="BK20" s="22" t="str">
        <f t="shared" si="30"/>
        <v/>
      </c>
      <c r="BL20" s="22" t="str">
        <f t="shared" si="31"/>
        <v/>
      </c>
      <c r="BM20" s="66" t="str">
        <f t="shared" si="32"/>
        <v/>
      </c>
      <c r="BN20" s="22" t="str">
        <f t="shared" si="33"/>
        <v/>
      </c>
      <c r="BO20" s="22" t="str">
        <f t="shared" si="34"/>
        <v/>
      </c>
      <c r="BP20" s="66" t="str">
        <f t="shared" si="35"/>
        <v/>
      </c>
      <c r="BQ20" s="22" t="str">
        <f t="shared" si="36"/>
        <v/>
      </c>
      <c r="BR20" s="22" t="str">
        <f t="shared" si="37"/>
        <v/>
      </c>
      <c r="BT20" s="13" t="str">
        <f t="shared" si="38"/>
        <v/>
      </c>
      <c r="BU20" s="13" t="str">
        <f t="shared" si="38"/>
        <v/>
      </c>
      <c r="BV20" s="13" t="str">
        <f t="shared" si="38"/>
        <v/>
      </c>
      <c r="BW20" s="66" t="str">
        <f t="shared" si="39"/>
        <v/>
      </c>
      <c r="BX20" s="22" t="str">
        <f t="shared" si="40"/>
        <v/>
      </c>
      <c r="BY20" s="22" t="str">
        <f t="shared" si="41"/>
        <v/>
      </c>
      <c r="BZ20" s="66" t="str">
        <f t="shared" si="42"/>
        <v/>
      </c>
      <c r="CA20" s="22" t="str">
        <f t="shared" si="43"/>
        <v/>
      </c>
      <c r="CB20" s="22" t="str">
        <f t="shared" si="44"/>
        <v/>
      </c>
      <c r="CC20" s="66" t="str">
        <f t="shared" si="45"/>
        <v/>
      </c>
      <c r="CD20" s="22" t="str">
        <f t="shared" si="46"/>
        <v/>
      </c>
      <c r="CE20" s="22" t="str">
        <f t="shared" si="47"/>
        <v/>
      </c>
      <c r="CF20" s="66" t="str">
        <f t="shared" si="48"/>
        <v/>
      </c>
      <c r="CG20" s="22" t="str">
        <f t="shared" si="49"/>
        <v/>
      </c>
      <c r="CH20" s="22" t="str">
        <f t="shared" si="50"/>
        <v/>
      </c>
      <c r="CI20" s="66" t="str">
        <f t="shared" si="51"/>
        <v/>
      </c>
      <c r="CJ20" s="22" t="str">
        <f t="shared" si="52"/>
        <v/>
      </c>
      <c r="CK20" s="22" t="str">
        <f t="shared" si="53"/>
        <v/>
      </c>
    </row>
    <row r="21" spans="1:89" ht="15" customHeight="1" x14ac:dyDescent="0.2">
      <c r="A21" s="60" t="str">
        <f t="shared" si="0"/>
        <v/>
      </c>
      <c r="B21" s="61"/>
      <c r="C21" s="13"/>
      <c r="D21" s="14"/>
      <c r="E21" s="15" t="str">
        <f t="shared" si="1"/>
        <v/>
      </c>
      <c r="F21" s="16" t="str">
        <f t="shared" si="2"/>
        <v/>
      </c>
      <c r="G21" s="8" t="str">
        <f t="shared" si="3"/>
        <v/>
      </c>
      <c r="H21" s="62" t="str">
        <f t="shared" si="4"/>
        <v/>
      </c>
      <c r="I21" s="65"/>
      <c r="J21" s="65"/>
      <c r="K21" s="65"/>
      <c r="L21" s="34" t="str">
        <f t="shared" si="5"/>
        <v/>
      </c>
      <c r="M21" s="35" t="str">
        <f t="shared" si="6"/>
        <v/>
      </c>
      <c r="N21" s="57" t="str">
        <f t="shared" si="7"/>
        <v/>
      </c>
      <c r="O21" s="62" t="str">
        <f t="shared" si="8"/>
        <v/>
      </c>
      <c r="P21" s="65"/>
      <c r="Q21" s="65"/>
      <c r="R21" s="65"/>
      <c r="S21" s="34" t="str">
        <f t="shared" si="9"/>
        <v/>
      </c>
      <c r="T21" s="35" t="str">
        <f t="shared" si="10"/>
        <v/>
      </c>
      <c r="U21" s="57" t="str">
        <f t="shared" si="11"/>
        <v/>
      </c>
      <c r="V21" s="62" t="str">
        <f t="shared" si="12"/>
        <v/>
      </c>
      <c r="W21" s="65"/>
      <c r="X21" s="65"/>
      <c r="Y21" s="65"/>
      <c r="Z21" s="34" t="str">
        <f t="shared" si="13"/>
        <v/>
      </c>
      <c r="AA21" s="35" t="str">
        <f t="shared" si="14"/>
        <v/>
      </c>
      <c r="AB21" s="57" t="str">
        <f t="shared" si="15"/>
        <v/>
      </c>
      <c r="AC21" s="62" t="str">
        <f t="shared" si="54"/>
        <v/>
      </c>
      <c r="AD21" s="65"/>
      <c r="AE21" s="65"/>
      <c r="AF21" s="65"/>
      <c r="AG21" s="34" t="str">
        <f t="shared" si="55"/>
        <v/>
      </c>
      <c r="AH21" s="35" t="str">
        <f t="shared" si="56"/>
        <v/>
      </c>
      <c r="AI21" s="57" t="str">
        <f t="shared" si="57"/>
        <v/>
      </c>
      <c r="AJ21" s="62" t="str">
        <f t="shared" si="58"/>
        <v/>
      </c>
      <c r="AK21" s="65"/>
      <c r="AL21" s="65"/>
      <c r="AM21" s="65"/>
      <c r="AN21" s="34" t="str">
        <f t="shared" si="59"/>
        <v/>
      </c>
      <c r="AO21" s="35" t="str">
        <f t="shared" si="60"/>
        <v/>
      </c>
      <c r="AR21" s="13" t="str">
        <f t="shared" si="16"/>
        <v/>
      </c>
      <c r="AS21" s="13" t="str">
        <f t="shared" si="16"/>
        <v/>
      </c>
      <c r="AT21" s="13" t="str">
        <f t="shared" si="16"/>
        <v/>
      </c>
      <c r="AU21" s="22" t="str">
        <f t="shared" si="17"/>
        <v/>
      </c>
      <c r="AV21" s="22" t="str">
        <f t="shared" si="18"/>
        <v/>
      </c>
      <c r="AW21" s="22" t="str">
        <f t="shared" si="19"/>
        <v/>
      </c>
      <c r="AX21" s="22" t="str">
        <f t="shared" si="20"/>
        <v/>
      </c>
      <c r="AY21" s="22" t="str">
        <f t="shared" si="21"/>
        <v/>
      </c>
      <c r="BA21" s="13" t="str">
        <f t="shared" si="22"/>
        <v/>
      </c>
      <c r="BB21" s="13" t="str">
        <f t="shared" si="22"/>
        <v/>
      </c>
      <c r="BC21" s="13" t="str">
        <f t="shared" si="22"/>
        <v/>
      </c>
      <c r="BD21" s="66" t="str">
        <f t="shared" si="23"/>
        <v/>
      </c>
      <c r="BE21" s="22" t="str">
        <f t="shared" si="24"/>
        <v/>
      </c>
      <c r="BF21" s="22" t="str">
        <f t="shared" si="25"/>
        <v/>
      </c>
      <c r="BG21" s="66" t="str">
        <f t="shared" si="26"/>
        <v/>
      </c>
      <c r="BH21" s="22" t="str">
        <f t="shared" si="27"/>
        <v/>
      </c>
      <c r="BI21" s="22" t="str">
        <f t="shared" si="28"/>
        <v/>
      </c>
      <c r="BJ21" s="66" t="str">
        <f t="shared" si="29"/>
        <v/>
      </c>
      <c r="BK21" s="22" t="str">
        <f t="shared" si="30"/>
        <v/>
      </c>
      <c r="BL21" s="22" t="str">
        <f t="shared" si="31"/>
        <v/>
      </c>
      <c r="BM21" s="66" t="str">
        <f t="shared" si="32"/>
        <v/>
      </c>
      <c r="BN21" s="22" t="str">
        <f t="shared" si="33"/>
        <v/>
      </c>
      <c r="BO21" s="22" t="str">
        <f t="shared" si="34"/>
        <v/>
      </c>
      <c r="BP21" s="66" t="str">
        <f t="shared" si="35"/>
        <v/>
      </c>
      <c r="BQ21" s="22" t="str">
        <f t="shared" si="36"/>
        <v/>
      </c>
      <c r="BR21" s="22" t="str">
        <f t="shared" si="37"/>
        <v/>
      </c>
      <c r="BT21" s="13" t="str">
        <f t="shared" si="38"/>
        <v/>
      </c>
      <c r="BU21" s="13" t="str">
        <f t="shared" si="38"/>
        <v/>
      </c>
      <c r="BV21" s="13" t="str">
        <f t="shared" si="38"/>
        <v/>
      </c>
      <c r="BW21" s="66" t="str">
        <f t="shared" si="39"/>
        <v/>
      </c>
      <c r="BX21" s="22" t="str">
        <f t="shared" si="40"/>
        <v/>
      </c>
      <c r="BY21" s="22" t="str">
        <f t="shared" si="41"/>
        <v/>
      </c>
      <c r="BZ21" s="66" t="str">
        <f t="shared" si="42"/>
        <v/>
      </c>
      <c r="CA21" s="22" t="str">
        <f t="shared" si="43"/>
        <v/>
      </c>
      <c r="CB21" s="22" t="str">
        <f t="shared" si="44"/>
        <v/>
      </c>
      <c r="CC21" s="66" t="str">
        <f t="shared" si="45"/>
        <v/>
      </c>
      <c r="CD21" s="22" t="str">
        <f t="shared" si="46"/>
        <v/>
      </c>
      <c r="CE21" s="22" t="str">
        <f t="shared" si="47"/>
        <v/>
      </c>
      <c r="CF21" s="66" t="str">
        <f t="shared" si="48"/>
        <v/>
      </c>
      <c r="CG21" s="22" t="str">
        <f t="shared" si="49"/>
        <v/>
      </c>
      <c r="CH21" s="22" t="str">
        <f t="shared" si="50"/>
        <v/>
      </c>
      <c r="CI21" s="66" t="str">
        <f t="shared" si="51"/>
        <v/>
      </c>
      <c r="CJ21" s="22" t="str">
        <f t="shared" si="52"/>
        <v/>
      </c>
      <c r="CK21" s="22" t="str">
        <f t="shared" si="53"/>
        <v/>
      </c>
    </row>
    <row r="22" spans="1:89" ht="15" customHeight="1" x14ac:dyDescent="0.2">
      <c r="A22" s="60" t="str">
        <f t="shared" si="0"/>
        <v/>
      </c>
      <c r="B22" s="61"/>
      <c r="C22" s="13"/>
      <c r="D22" s="14"/>
      <c r="E22" s="15" t="str">
        <f t="shared" si="1"/>
        <v/>
      </c>
      <c r="F22" s="16" t="str">
        <f t="shared" si="2"/>
        <v/>
      </c>
      <c r="G22" s="8" t="str">
        <f t="shared" si="3"/>
        <v/>
      </c>
      <c r="H22" s="62" t="str">
        <f t="shared" si="4"/>
        <v/>
      </c>
      <c r="I22" s="65"/>
      <c r="J22" s="65"/>
      <c r="K22" s="65"/>
      <c r="L22" s="34" t="str">
        <f t="shared" si="5"/>
        <v/>
      </c>
      <c r="M22" s="35" t="str">
        <f t="shared" si="6"/>
        <v/>
      </c>
      <c r="N22" s="57" t="str">
        <f t="shared" si="7"/>
        <v/>
      </c>
      <c r="O22" s="62" t="str">
        <f t="shared" si="8"/>
        <v/>
      </c>
      <c r="P22" s="65"/>
      <c r="Q22" s="65"/>
      <c r="R22" s="65"/>
      <c r="S22" s="34" t="str">
        <f t="shared" si="9"/>
        <v/>
      </c>
      <c r="T22" s="35" t="str">
        <f t="shared" si="10"/>
        <v/>
      </c>
      <c r="U22" s="57" t="str">
        <f t="shared" si="11"/>
        <v/>
      </c>
      <c r="V22" s="62" t="str">
        <f t="shared" si="12"/>
        <v/>
      </c>
      <c r="W22" s="65"/>
      <c r="X22" s="65"/>
      <c r="Y22" s="65"/>
      <c r="Z22" s="34" t="str">
        <f t="shared" si="13"/>
        <v/>
      </c>
      <c r="AA22" s="35" t="str">
        <f t="shared" si="14"/>
        <v/>
      </c>
      <c r="AB22" s="57" t="str">
        <f t="shared" si="15"/>
        <v/>
      </c>
      <c r="AC22" s="62" t="str">
        <f t="shared" si="54"/>
        <v/>
      </c>
      <c r="AD22" s="65"/>
      <c r="AE22" s="65"/>
      <c r="AF22" s="65"/>
      <c r="AG22" s="34" t="str">
        <f t="shared" si="55"/>
        <v/>
      </c>
      <c r="AH22" s="35" t="str">
        <f t="shared" si="56"/>
        <v/>
      </c>
      <c r="AI22" s="57" t="str">
        <f t="shared" si="57"/>
        <v/>
      </c>
      <c r="AJ22" s="62" t="str">
        <f t="shared" si="58"/>
        <v/>
      </c>
      <c r="AK22" s="65"/>
      <c r="AL22" s="65"/>
      <c r="AM22" s="65"/>
      <c r="AN22" s="34" t="str">
        <f t="shared" si="59"/>
        <v/>
      </c>
      <c r="AO22" s="35" t="str">
        <f t="shared" si="60"/>
        <v/>
      </c>
      <c r="AR22" s="13" t="str">
        <f t="shared" si="16"/>
        <v/>
      </c>
      <c r="AS22" s="13" t="str">
        <f t="shared" si="16"/>
        <v/>
      </c>
      <c r="AT22" s="13" t="str">
        <f t="shared" si="16"/>
        <v/>
      </c>
      <c r="AU22" s="22" t="str">
        <f t="shared" si="17"/>
        <v/>
      </c>
      <c r="AV22" s="22" t="str">
        <f t="shared" si="18"/>
        <v/>
      </c>
      <c r="AW22" s="22" t="str">
        <f t="shared" si="19"/>
        <v/>
      </c>
      <c r="AX22" s="22" t="str">
        <f t="shared" si="20"/>
        <v/>
      </c>
      <c r="AY22" s="22" t="str">
        <f t="shared" si="21"/>
        <v/>
      </c>
      <c r="BA22" s="13" t="str">
        <f t="shared" si="22"/>
        <v/>
      </c>
      <c r="BB22" s="13" t="str">
        <f t="shared" si="22"/>
        <v/>
      </c>
      <c r="BC22" s="13" t="str">
        <f t="shared" si="22"/>
        <v/>
      </c>
      <c r="BD22" s="66" t="str">
        <f t="shared" si="23"/>
        <v/>
      </c>
      <c r="BE22" s="22" t="str">
        <f t="shared" si="24"/>
        <v/>
      </c>
      <c r="BF22" s="22" t="str">
        <f t="shared" si="25"/>
        <v/>
      </c>
      <c r="BG22" s="66" t="str">
        <f t="shared" si="26"/>
        <v/>
      </c>
      <c r="BH22" s="22" t="str">
        <f t="shared" si="27"/>
        <v/>
      </c>
      <c r="BI22" s="22" t="str">
        <f t="shared" si="28"/>
        <v/>
      </c>
      <c r="BJ22" s="66" t="str">
        <f t="shared" si="29"/>
        <v/>
      </c>
      <c r="BK22" s="22" t="str">
        <f t="shared" si="30"/>
        <v/>
      </c>
      <c r="BL22" s="22" t="str">
        <f t="shared" si="31"/>
        <v/>
      </c>
      <c r="BM22" s="66" t="str">
        <f t="shared" si="32"/>
        <v/>
      </c>
      <c r="BN22" s="22" t="str">
        <f t="shared" si="33"/>
        <v/>
      </c>
      <c r="BO22" s="22" t="str">
        <f t="shared" si="34"/>
        <v/>
      </c>
      <c r="BP22" s="66" t="str">
        <f t="shared" si="35"/>
        <v/>
      </c>
      <c r="BQ22" s="22" t="str">
        <f t="shared" si="36"/>
        <v/>
      </c>
      <c r="BR22" s="22" t="str">
        <f t="shared" si="37"/>
        <v/>
      </c>
      <c r="BT22" s="13" t="str">
        <f t="shared" si="38"/>
        <v/>
      </c>
      <c r="BU22" s="13" t="str">
        <f t="shared" si="38"/>
        <v/>
      </c>
      <c r="BV22" s="13" t="str">
        <f t="shared" si="38"/>
        <v/>
      </c>
      <c r="BW22" s="66" t="str">
        <f t="shared" si="39"/>
        <v/>
      </c>
      <c r="BX22" s="22" t="str">
        <f t="shared" si="40"/>
        <v/>
      </c>
      <c r="BY22" s="22" t="str">
        <f t="shared" si="41"/>
        <v/>
      </c>
      <c r="BZ22" s="66" t="str">
        <f t="shared" si="42"/>
        <v/>
      </c>
      <c r="CA22" s="22" t="str">
        <f t="shared" si="43"/>
        <v/>
      </c>
      <c r="CB22" s="22" t="str">
        <f t="shared" si="44"/>
        <v/>
      </c>
      <c r="CC22" s="66" t="str">
        <f t="shared" si="45"/>
        <v/>
      </c>
      <c r="CD22" s="22" t="str">
        <f t="shared" si="46"/>
        <v/>
      </c>
      <c r="CE22" s="22" t="str">
        <f t="shared" si="47"/>
        <v/>
      </c>
      <c r="CF22" s="66" t="str">
        <f t="shared" si="48"/>
        <v/>
      </c>
      <c r="CG22" s="22" t="str">
        <f t="shared" si="49"/>
        <v/>
      </c>
      <c r="CH22" s="22" t="str">
        <f t="shared" si="50"/>
        <v/>
      </c>
      <c r="CI22" s="66" t="str">
        <f t="shared" si="51"/>
        <v/>
      </c>
      <c r="CJ22" s="22" t="str">
        <f t="shared" si="52"/>
        <v/>
      </c>
      <c r="CK22" s="22" t="str">
        <f t="shared" si="53"/>
        <v/>
      </c>
    </row>
    <row r="23" spans="1:89" ht="15" customHeight="1" x14ac:dyDescent="0.2">
      <c r="A23" s="60" t="str">
        <f t="shared" si="0"/>
        <v/>
      </c>
      <c r="B23" s="61"/>
      <c r="C23" s="13"/>
      <c r="D23" s="14"/>
      <c r="E23" s="15" t="str">
        <f t="shared" si="1"/>
        <v/>
      </c>
      <c r="F23" s="16" t="str">
        <f t="shared" si="2"/>
        <v/>
      </c>
      <c r="G23" s="8" t="str">
        <f t="shared" si="3"/>
        <v/>
      </c>
      <c r="H23" s="62" t="str">
        <f t="shared" si="4"/>
        <v/>
      </c>
      <c r="I23" s="65"/>
      <c r="J23" s="65"/>
      <c r="K23" s="65"/>
      <c r="L23" s="34" t="str">
        <f t="shared" si="5"/>
        <v/>
      </c>
      <c r="M23" s="35" t="str">
        <f t="shared" si="6"/>
        <v/>
      </c>
      <c r="N23" s="57" t="str">
        <f t="shared" si="7"/>
        <v/>
      </c>
      <c r="O23" s="62" t="str">
        <f t="shared" si="8"/>
        <v/>
      </c>
      <c r="P23" s="65"/>
      <c r="Q23" s="65"/>
      <c r="R23" s="65"/>
      <c r="S23" s="34" t="str">
        <f t="shared" si="9"/>
        <v/>
      </c>
      <c r="T23" s="35" t="str">
        <f t="shared" si="10"/>
        <v/>
      </c>
      <c r="U23" s="57" t="str">
        <f t="shared" si="11"/>
        <v/>
      </c>
      <c r="V23" s="62" t="str">
        <f t="shared" si="12"/>
        <v/>
      </c>
      <c r="W23" s="65"/>
      <c r="X23" s="65"/>
      <c r="Y23" s="65"/>
      <c r="Z23" s="34" t="str">
        <f t="shared" si="13"/>
        <v/>
      </c>
      <c r="AA23" s="35" t="str">
        <f t="shared" si="14"/>
        <v/>
      </c>
      <c r="AB23" s="57" t="str">
        <f t="shared" si="15"/>
        <v/>
      </c>
      <c r="AC23" s="62" t="str">
        <f t="shared" si="54"/>
        <v/>
      </c>
      <c r="AD23" s="65"/>
      <c r="AE23" s="65"/>
      <c r="AF23" s="65"/>
      <c r="AG23" s="34" t="str">
        <f t="shared" si="55"/>
        <v/>
      </c>
      <c r="AH23" s="35" t="str">
        <f t="shared" si="56"/>
        <v/>
      </c>
      <c r="AI23" s="57" t="str">
        <f t="shared" si="57"/>
        <v/>
      </c>
      <c r="AJ23" s="62" t="str">
        <f t="shared" si="58"/>
        <v/>
      </c>
      <c r="AK23" s="65"/>
      <c r="AL23" s="65"/>
      <c r="AM23" s="65"/>
      <c r="AN23" s="34" t="str">
        <f t="shared" si="59"/>
        <v/>
      </c>
      <c r="AO23" s="35" t="str">
        <f t="shared" si="60"/>
        <v/>
      </c>
      <c r="AR23" s="13" t="str">
        <f t="shared" si="16"/>
        <v/>
      </c>
      <c r="AS23" s="13" t="str">
        <f t="shared" si="16"/>
        <v/>
      </c>
      <c r="AT23" s="13" t="str">
        <f t="shared" si="16"/>
        <v/>
      </c>
      <c r="AU23" s="22" t="str">
        <f t="shared" si="17"/>
        <v/>
      </c>
      <c r="AV23" s="22" t="str">
        <f t="shared" si="18"/>
        <v/>
      </c>
      <c r="AW23" s="22" t="str">
        <f t="shared" si="19"/>
        <v/>
      </c>
      <c r="AX23" s="22" t="str">
        <f t="shared" si="20"/>
        <v/>
      </c>
      <c r="AY23" s="22" t="str">
        <f t="shared" si="21"/>
        <v/>
      </c>
      <c r="BA23" s="13" t="str">
        <f t="shared" si="22"/>
        <v/>
      </c>
      <c r="BB23" s="13" t="str">
        <f t="shared" si="22"/>
        <v/>
      </c>
      <c r="BC23" s="13" t="str">
        <f t="shared" si="22"/>
        <v/>
      </c>
      <c r="BD23" s="66" t="str">
        <f t="shared" si="23"/>
        <v/>
      </c>
      <c r="BE23" s="22" t="str">
        <f t="shared" si="24"/>
        <v/>
      </c>
      <c r="BF23" s="22" t="str">
        <f t="shared" si="25"/>
        <v/>
      </c>
      <c r="BG23" s="66" t="str">
        <f t="shared" si="26"/>
        <v/>
      </c>
      <c r="BH23" s="22" t="str">
        <f t="shared" si="27"/>
        <v/>
      </c>
      <c r="BI23" s="22" t="str">
        <f t="shared" si="28"/>
        <v/>
      </c>
      <c r="BJ23" s="66" t="str">
        <f t="shared" si="29"/>
        <v/>
      </c>
      <c r="BK23" s="22" t="str">
        <f t="shared" si="30"/>
        <v/>
      </c>
      <c r="BL23" s="22" t="str">
        <f t="shared" si="31"/>
        <v/>
      </c>
      <c r="BM23" s="66" t="str">
        <f t="shared" si="32"/>
        <v/>
      </c>
      <c r="BN23" s="22" t="str">
        <f t="shared" si="33"/>
        <v/>
      </c>
      <c r="BO23" s="22" t="str">
        <f t="shared" si="34"/>
        <v/>
      </c>
      <c r="BP23" s="66" t="str">
        <f t="shared" si="35"/>
        <v/>
      </c>
      <c r="BQ23" s="22" t="str">
        <f t="shared" si="36"/>
        <v/>
      </c>
      <c r="BR23" s="22" t="str">
        <f t="shared" si="37"/>
        <v/>
      </c>
      <c r="BT23" s="13" t="str">
        <f t="shared" si="38"/>
        <v/>
      </c>
      <c r="BU23" s="13" t="str">
        <f t="shared" si="38"/>
        <v/>
      </c>
      <c r="BV23" s="13" t="str">
        <f t="shared" si="38"/>
        <v/>
      </c>
      <c r="BW23" s="66" t="str">
        <f t="shared" si="39"/>
        <v/>
      </c>
      <c r="BX23" s="22" t="str">
        <f t="shared" si="40"/>
        <v/>
      </c>
      <c r="BY23" s="22" t="str">
        <f t="shared" si="41"/>
        <v/>
      </c>
      <c r="BZ23" s="66" t="str">
        <f t="shared" si="42"/>
        <v/>
      </c>
      <c r="CA23" s="22" t="str">
        <f t="shared" si="43"/>
        <v/>
      </c>
      <c r="CB23" s="22" t="str">
        <f t="shared" si="44"/>
        <v/>
      </c>
      <c r="CC23" s="66" t="str">
        <f t="shared" si="45"/>
        <v/>
      </c>
      <c r="CD23" s="22" t="str">
        <f t="shared" si="46"/>
        <v/>
      </c>
      <c r="CE23" s="22" t="str">
        <f t="shared" si="47"/>
        <v/>
      </c>
      <c r="CF23" s="66" t="str">
        <f t="shared" si="48"/>
        <v/>
      </c>
      <c r="CG23" s="22" t="str">
        <f t="shared" si="49"/>
        <v/>
      </c>
      <c r="CH23" s="22" t="str">
        <f t="shared" si="50"/>
        <v/>
      </c>
      <c r="CI23" s="66" t="str">
        <f t="shared" si="51"/>
        <v/>
      </c>
      <c r="CJ23" s="22" t="str">
        <f t="shared" si="52"/>
        <v/>
      </c>
      <c r="CK23" s="22" t="str">
        <f t="shared" si="53"/>
        <v/>
      </c>
    </row>
    <row r="24" spans="1:89" ht="15" customHeight="1" x14ac:dyDescent="0.2">
      <c r="A24" s="60" t="str">
        <f t="shared" si="0"/>
        <v/>
      </c>
      <c r="B24" s="61"/>
      <c r="C24" s="13"/>
      <c r="D24" s="14"/>
      <c r="E24" s="15" t="str">
        <f t="shared" si="1"/>
        <v/>
      </c>
      <c r="F24" s="16" t="str">
        <f t="shared" si="2"/>
        <v/>
      </c>
      <c r="G24" s="8" t="str">
        <f t="shared" si="3"/>
        <v/>
      </c>
      <c r="H24" s="62" t="str">
        <f t="shared" si="4"/>
        <v/>
      </c>
      <c r="I24" s="65"/>
      <c r="J24" s="65"/>
      <c r="K24" s="65"/>
      <c r="L24" s="34" t="str">
        <f t="shared" si="5"/>
        <v/>
      </c>
      <c r="M24" s="35" t="str">
        <f t="shared" si="6"/>
        <v/>
      </c>
      <c r="N24" s="57" t="str">
        <f t="shared" si="7"/>
        <v/>
      </c>
      <c r="O24" s="62" t="str">
        <f t="shared" si="8"/>
        <v/>
      </c>
      <c r="P24" s="65"/>
      <c r="Q24" s="65"/>
      <c r="R24" s="65"/>
      <c r="S24" s="34" t="str">
        <f t="shared" si="9"/>
        <v/>
      </c>
      <c r="T24" s="35" t="str">
        <f t="shared" si="10"/>
        <v/>
      </c>
      <c r="U24" s="57" t="str">
        <f t="shared" si="11"/>
        <v/>
      </c>
      <c r="V24" s="62" t="str">
        <f t="shared" si="12"/>
        <v/>
      </c>
      <c r="W24" s="65"/>
      <c r="X24" s="65"/>
      <c r="Y24" s="65"/>
      <c r="Z24" s="34" t="str">
        <f t="shared" si="13"/>
        <v/>
      </c>
      <c r="AA24" s="35" t="str">
        <f t="shared" si="14"/>
        <v/>
      </c>
      <c r="AB24" s="57" t="str">
        <f t="shared" si="15"/>
        <v/>
      </c>
      <c r="AC24" s="62" t="str">
        <f t="shared" si="54"/>
        <v/>
      </c>
      <c r="AD24" s="65"/>
      <c r="AE24" s="65"/>
      <c r="AF24" s="65"/>
      <c r="AG24" s="34" t="str">
        <f t="shared" si="55"/>
        <v/>
      </c>
      <c r="AH24" s="35" t="str">
        <f t="shared" si="56"/>
        <v/>
      </c>
      <c r="AI24" s="57" t="str">
        <f t="shared" si="57"/>
        <v/>
      </c>
      <c r="AJ24" s="62" t="str">
        <f t="shared" si="58"/>
        <v/>
      </c>
      <c r="AK24" s="65"/>
      <c r="AL24" s="65"/>
      <c r="AM24" s="65"/>
      <c r="AN24" s="34" t="str">
        <f t="shared" si="59"/>
        <v/>
      </c>
      <c r="AO24" s="35" t="str">
        <f t="shared" si="60"/>
        <v/>
      </c>
      <c r="AR24" s="13" t="str">
        <f t="shared" si="16"/>
        <v/>
      </c>
      <c r="AS24" s="13" t="str">
        <f t="shared" si="16"/>
        <v/>
      </c>
      <c r="AT24" s="13" t="str">
        <f t="shared" si="16"/>
        <v/>
      </c>
      <c r="AU24" s="22" t="str">
        <f t="shared" si="17"/>
        <v/>
      </c>
      <c r="AV24" s="22" t="str">
        <f t="shared" si="18"/>
        <v/>
      </c>
      <c r="AW24" s="22" t="str">
        <f t="shared" si="19"/>
        <v/>
      </c>
      <c r="AX24" s="22" t="str">
        <f t="shared" si="20"/>
        <v/>
      </c>
      <c r="AY24" s="22" t="str">
        <f t="shared" si="21"/>
        <v/>
      </c>
      <c r="BA24" s="13" t="str">
        <f t="shared" si="22"/>
        <v/>
      </c>
      <c r="BB24" s="13" t="str">
        <f t="shared" si="22"/>
        <v/>
      </c>
      <c r="BC24" s="13" t="str">
        <f t="shared" si="22"/>
        <v/>
      </c>
      <c r="BD24" s="66" t="str">
        <f t="shared" si="23"/>
        <v/>
      </c>
      <c r="BE24" s="22" t="str">
        <f t="shared" si="24"/>
        <v/>
      </c>
      <c r="BF24" s="22" t="str">
        <f t="shared" si="25"/>
        <v/>
      </c>
      <c r="BG24" s="66" t="str">
        <f t="shared" si="26"/>
        <v/>
      </c>
      <c r="BH24" s="22" t="str">
        <f t="shared" si="27"/>
        <v/>
      </c>
      <c r="BI24" s="22" t="str">
        <f t="shared" si="28"/>
        <v/>
      </c>
      <c r="BJ24" s="66" t="str">
        <f t="shared" si="29"/>
        <v/>
      </c>
      <c r="BK24" s="22" t="str">
        <f t="shared" si="30"/>
        <v/>
      </c>
      <c r="BL24" s="22" t="str">
        <f t="shared" si="31"/>
        <v/>
      </c>
      <c r="BM24" s="66" t="str">
        <f t="shared" si="32"/>
        <v/>
      </c>
      <c r="BN24" s="22" t="str">
        <f t="shared" si="33"/>
        <v/>
      </c>
      <c r="BO24" s="22" t="str">
        <f t="shared" si="34"/>
        <v/>
      </c>
      <c r="BP24" s="66" t="str">
        <f t="shared" si="35"/>
        <v/>
      </c>
      <c r="BQ24" s="22" t="str">
        <f t="shared" si="36"/>
        <v/>
      </c>
      <c r="BR24" s="22" t="str">
        <f t="shared" si="37"/>
        <v/>
      </c>
      <c r="BT24" s="13" t="str">
        <f t="shared" si="38"/>
        <v/>
      </c>
      <c r="BU24" s="13" t="str">
        <f t="shared" si="38"/>
        <v/>
      </c>
      <c r="BV24" s="13" t="str">
        <f t="shared" si="38"/>
        <v/>
      </c>
      <c r="BW24" s="66" t="str">
        <f t="shared" si="39"/>
        <v/>
      </c>
      <c r="BX24" s="22" t="str">
        <f t="shared" si="40"/>
        <v/>
      </c>
      <c r="BY24" s="22" t="str">
        <f t="shared" si="41"/>
        <v/>
      </c>
      <c r="BZ24" s="66" t="str">
        <f t="shared" si="42"/>
        <v/>
      </c>
      <c r="CA24" s="22" t="str">
        <f t="shared" si="43"/>
        <v/>
      </c>
      <c r="CB24" s="22" t="str">
        <f t="shared" si="44"/>
        <v/>
      </c>
      <c r="CC24" s="66" t="str">
        <f t="shared" si="45"/>
        <v/>
      </c>
      <c r="CD24" s="22" t="str">
        <f t="shared" si="46"/>
        <v/>
      </c>
      <c r="CE24" s="22" t="str">
        <f t="shared" si="47"/>
        <v/>
      </c>
      <c r="CF24" s="66" t="str">
        <f t="shared" si="48"/>
        <v/>
      </c>
      <c r="CG24" s="22" t="str">
        <f t="shared" si="49"/>
        <v/>
      </c>
      <c r="CH24" s="22" t="str">
        <f t="shared" si="50"/>
        <v/>
      </c>
      <c r="CI24" s="66" t="str">
        <f t="shared" si="51"/>
        <v/>
      </c>
      <c r="CJ24" s="22" t="str">
        <f t="shared" si="52"/>
        <v/>
      </c>
      <c r="CK24" s="22" t="str">
        <f t="shared" si="53"/>
        <v/>
      </c>
    </row>
    <row r="25" spans="1:89" ht="15" customHeight="1" x14ac:dyDescent="0.2">
      <c r="A25" s="60" t="str">
        <f t="shared" si="0"/>
        <v/>
      </c>
      <c r="B25" s="61"/>
      <c r="C25" s="13"/>
      <c r="D25" s="14"/>
      <c r="E25" s="15" t="str">
        <f t="shared" si="1"/>
        <v/>
      </c>
      <c r="F25" s="16" t="str">
        <f t="shared" si="2"/>
        <v/>
      </c>
      <c r="G25" s="8" t="str">
        <f t="shared" si="3"/>
        <v/>
      </c>
      <c r="H25" s="62" t="str">
        <f t="shared" si="4"/>
        <v/>
      </c>
      <c r="I25" s="65"/>
      <c r="J25" s="65"/>
      <c r="K25" s="65"/>
      <c r="L25" s="34" t="str">
        <f t="shared" si="5"/>
        <v/>
      </c>
      <c r="M25" s="35" t="str">
        <f t="shared" si="6"/>
        <v/>
      </c>
      <c r="N25" s="57" t="str">
        <f t="shared" si="7"/>
        <v/>
      </c>
      <c r="O25" s="62" t="str">
        <f t="shared" si="8"/>
        <v/>
      </c>
      <c r="P25" s="65"/>
      <c r="Q25" s="65"/>
      <c r="R25" s="65"/>
      <c r="S25" s="34" t="str">
        <f t="shared" si="9"/>
        <v/>
      </c>
      <c r="T25" s="35" t="str">
        <f t="shared" si="10"/>
        <v/>
      </c>
      <c r="U25" s="57" t="str">
        <f t="shared" si="11"/>
        <v/>
      </c>
      <c r="V25" s="62" t="str">
        <f t="shared" si="12"/>
        <v/>
      </c>
      <c r="W25" s="65"/>
      <c r="X25" s="65"/>
      <c r="Y25" s="65"/>
      <c r="Z25" s="34" t="str">
        <f t="shared" si="13"/>
        <v/>
      </c>
      <c r="AA25" s="35" t="str">
        <f t="shared" si="14"/>
        <v/>
      </c>
      <c r="AB25" s="57" t="str">
        <f t="shared" si="15"/>
        <v/>
      </c>
      <c r="AC25" s="62" t="str">
        <f t="shared" si="54"/>
        <v/>
      </c>
      <c r="AD25" s="65"/>
      <c r="AE25" s="65"/>
      <c r="AF25" s="65"/>
      <c r="AG25" s="34" t="str">
        <f t="shared" si="55"/>
        <v/>
      </c>
      <c r="AH25" s="35" t="str">
        <f t="shared" si="56"/>
        <v/>
      </c>
      <c r="AI25" s="57" t="str">
        <f t="shared" si="57"/>
        <v/>
      </c>
      <c r="AJ25" s="62" t="str">
        <f t="shared" si="58"/>
        <v/>
      </c>
      <c r="AK25" s="65"/>
      <c r="AL25" s="65"/>
      <c r="AM25" s="65"/>
      <c r="AN25" s="34" t="str">
        <f t="shared" si="59"/>
        <v/>
      </c>
      <c r="AO25" s="35" t="str">
        <f t="shared" si="60"/>
        <v/>
      </c>
      <c r="AR25" s="13" t="str">
        <f t="shared" si="16"/>
        <v/>
      </c>
      <c r="AS25" s="13" t="str">
        <f t="shared" si="16"/>
        <v/>
      </c>
      <c r="AT25" s="13" t="str">
        <f t="shared" si="16"/>
        <v/>
      </c>
      <c r="AU25" s="22" t="str">
        <f t="shared" si="17"/>
        <v/>
      </c>
      <c r="AV25" s="22" t="str">
        <f t="shared" si="18"/>
        <v/>
      </c>
      <c r="AW25" s="22" t="str">
        <f t="shared" si="19"/>
        <v/>
      </c>
      <c r="AX25" s="22" t="str">
        <f t="shared" si="20"/>
        <v/>
      </c>
      <c r="AY25" s="22" t="str">
        <f t="shared" si="21"/>
        <v/>
      </c>
      <c r="BA25" s="13" t="str">
        <f t="shared" si="22"/>
        <v/>
      </c>
      <c r="BB25" s="13" t="str">
        <f t="shared" si="22"/>
        <v/>
      </c>
      <c r="BC25" s="13" t="str">
        <f t="shared" si="22"/>
        <v/>
      </c>
      <c r="BD25" s="66" t="str">
        <f t="shared" si="23"/>
        <v/>
      </c>
      <c r="BE25" s="22" t="str">
        <f t="shared" si="24"/>
        <v/>
      </c>
      <c r="BF25" s="22" t="str">
        <f t="shared" si="25"/>
        <v/>
      </c>
      <c r="BG25" s="66" t="str">
        <f t="shared" si="26"/>
        <v/>
      </c>
      <c r="BH25" s="22" t="str">
        <f t="shared" si="27"/>
        <v/>
      </c>
      <c r="BI25" s="22" t="str">
        <f t="shared" si="28"/>
        <v/>
      </c>
      <c r="BJ25" s="66" t="str">
        <f t="shared" si="29"/>
        <v/>
      </c>
      <c r="BK25" s="22" t="str">
        <f t="shared" si="30"/>
        <v/>
      </c>
      <c r="BL25" s="22" t="str">
        <f t="shared" si="31"/>
        <v/>
      </c>
      <c r="BM25" s="66" t="str">
        <f t="shared" si="32"/>
        <v/>
      </c>
      <c r="BN25" s="22" t="str">
        <f t="shared" si="33"/>
        <v/>
      </c>
      <c r="BO25" s="22" t="str">
        <f t="shared" si="34"/>
        <v/>
      </c>
      <c r="BP25" s="66" t="str">
        <f t="shared" si="35"/>
        <v/>
      </c>
      <c r="BQ25" s="22" t="str">
        <f t="shared" si="36"/>
        <v/>
      </c>
      <c r="BR25" s="22" t="str">
        <f t="shared" si="37"/>
        <v/>
      </c>
      <c r="BT25" s="13" t="str">
        <f t="shared" si="38"/>
        <v/>
      </c>
      <c r="BU25" s="13" t="str">
        <f t="shared" si="38"/>
        <v/>
      </c>
      <c r="BV25" s="13" t="str">
        <f t="shared" si="38"/>
        <v/>
      </c>
      <c r="BW25" s="66" t="str">
        <f t="shared" si="39"/>
        <v/>
      </c>
      <c r="BX25" s="22" t="str">
        <f t="shared" si="40"/>
        <v/>
      </c>
      <c r="BY25" s="22" t="str">
        <f t="shared" si="41"/>
        <v/>
      </c>
      <c r="BZ25" s="66" t="str">
        <f t="shared" si="42"/>
        <v/>
      </c>
      <c r="CA25" s="22" t="str">
        <f t="shared" si="43"/>
        <v/>
      </c>
      <c r="CB25" s="22" t="str">
        <f t="shared" si="44"/>
        <v/>
      </c>
      <c r="CC25" s="66" t="str">
        <f t="shared" si="45"/>
        <v/>
      </c>
      <c r="CD25" s="22" t="str">
        <f t="shared" si="46"/>
        <v/>
      </c>
      <c r="CE25" s="22" t="str">
        <f t="shared" si="47"/>
        <v/>
      </c>
      <c r="CF25" s="66" t="str">
        <f t="shared" si="48"/>
        <v/>
      </c>
      <c r="CG25" s="22" t="str">
        <f t="shared" si="49"/>
        <v/>
      </c>
      <c r="CH25" s="22" t="str">
        <f t="shared" si="50"/>
        <v/>
      </c>
      <c r="CI25" s="66" t="str">
        <f t="shared" si="51"/>
        <v/>
      </c>
      <c r="CJ25" s="22" t="str">
        <f t="shared" si="52"/>
        <v/>
      </c>
      <c r="CK25" s="22" t="str">
        <f t="shared" si="53"/>
        <v/>
      </c>
    </row>
    <row r="26" spans="1:89" ht="15" customHeight="1" x14ac:dyDescent="0.2">
      <c r="A26" s="60" t="str">
        <f t="shared" si="0"/>
        <v/>
      </c>
      <c r="B26" s="61"/>
      <c r="C26" s="13"/>
      <c r="D26" s="14"/>
      <c r="E26" s="15" t="str">
        <f t="shared" si="1"/>
        <v/>
      </c>
      <c r="F26" s="16" t="str">
        <f t="shared" si="2"/>
        <v/>
      </c>
      <c r="G26" s="8" t="str">
        <f t="shared" si="3"/>
        <v/>
      </c>
      <c r="H26" s="62" t="str">
        <f t="shared" si="4"/>
        <v/>
      </c>
      <c r="I26" s="65"/>
      <c r="J26" s="65"/>
      <c r="K26" s="65"/>
      <c r="L26" s="34" t="str">
        <f t="shared" si="5"/>
        <v/>
      </c>
      <c r="M26" s="35" t="str">
        <f t="shared" si="6"/>
        <v/>
      </c>
      <c r="N26" s="57" t="str">
        <f t="shared" si="7"/>
        <v/>
      </c>
      <c r="O26" s="62" t="str">
        <f t="shared" si="8"/>
        <v/>
      </c>
      <c r="P26" s="65"/>
      <c r="Q26" s="65"/>
      <c r="R26" s="65"/>
      <c r="S26" s="34" t="str">
        <f t="shared" si="9"/>
        <v/>
      </c>
      <c r="T26" s="35" t="str">
        <f t="shared" si="10"/>
        <v/>
      </c>
      <c r="U26" s="57" t="str">
        <f t="shared" si="11"/>
        <v/>
      </c>
      <c r="V26" s="62" t="str">
        <f t="shared" si="12"/>
        <v/>
      </c>
      <c r="W26" s="65"/>
      <c r="X26" s="65"/>
      <c r="Y26" s="65"/>
      <c r="Z26" s="34" t="str">
        <f t="shared" si="13"/>
        <v/>
      </c>
      <c r="AA26" s="35" t="str">
        <f t="shared" si="14"/>
        <v/>
      </c>
      <c r="AB26" s="57" t="str">
        <f t="shared" si="15"/>
        <v/>
      </c>
      <c r="AC26" s="62" t="str">
        <f t="shared" si="54"/>
        <v/>
      </c>
      <c r="AD26" s="65"/>
      <c r="AE26" s="65"/>
      <c r="AF26" s="65"/>
      <c r="AG26" s="34" t="str">
        <f t="shared" si="55"/>
        <v/>
      </c>
      <c r="AH26" s="35" t="str">
        <f t="shared" si="56"/>
        <v/>
      </c>
      <c r="AI26" s="57" t="str">
        <f t="shared" si="57"/>
        <v/>
      </c>
      <c r="AJ26" s="62" t="str">
        <f t="shared" si="58"/>
        <v/>
      </c>
      <c r="AK26" s="65"/>
      <c r="AL26" s="65"/>
      <c r="AM26" s="65"/>
      <c r="AN26" s="34" t="str">
        <f t="shared" si="59"/>
        <v/>
      </c>
      <c r="AO26" s="35" t="str">
        <f t="shared" si="60"/>
        <v/>
      </c>
      <c r="AR26" s="13" t="str">
        <f t="shared" si="16"/>
        <v/>
      </c>
      <c r="AS26" s="13" t="str">
        <f t="shared" si="16"/>
        <v/>
      </c>
      <c r="AT26" s="13" t="str">
        <f t="shared" si="16"/>
        <v/>
      </c>
      <c r="AU26" s="22" t="str">
        <f t="shared" si="17"/>
        <v/>
      </c>
      <c r="AV26" s="22" t="str">
        <f t="shared" si="18"/>
        <v/>
      </c>
      <c r="AW26" s="22" t="str">
        <f t="shared" si="19"/>
        <v/>
      </c>
      <c r="AX26" s="22" t="str">
        <f t="shared" si="20"/>
        <v/>
      </c>
      <c r="AY26" s="22" t="str">
        <f t="shared" si="21"/>
        <v/>
      </c>
      <c r="BA26" s="13" t="str">
        <f t="shared" si="22"/>
        <v/>
      </c>
      <c r="BB26" s="13" t="str">
        <f t="shared" si="22"/>
        <v/>
      </c>
      <c r="BC26" s="13" t="str">
        <f t="shared" si="22"/>
        <v/>
      </c>
      <c r="BD26" s="66" t="str">
        <f t="shared" si="23"/>
        <v/>
      </c>
      <c r="BE26" s="22" t="str">
        <f t="shared" si="24"/>
        <v/>
      </c>
      <c r="BF26" s="22" t="str">
        <f t="shared" si="25"/>
        <v/>
      </c>
      <c r="BG26" s="66" t="str">
        <f t="shared" si="26"/>
        <v/>
      </c>
      <c r="BH26" s="22" t="str">
        <f t="shared" si="27"/>
        <v/>
      </c>
      <c r="BI26" s="22" t="str">
        <f t="shared" si="28"/>
        <v/>
      </c>
      <c r="BJ26" s="66" t="str">
        <f t="shared" si="29"/>
        <v/>
      </c>
      <c r="BK26" s="22" t="str">
        <f t="shared" si="30"/>
        <v/>
      </c>
      <c r="BL26" s="22" t="str">
        <f t="shared" si="31"/>
        <v/>
      </c>
      <c r="BM26" s="66" t="str">
        <f t="shared" si="32"/>
        <v/>
      </c>
      <c r="BN26" s="22" t="str">
        <f t="shared" si="33"/>
        <v/>
      </c>
      <c r="BO26" s="22" t="str">
        <f t="shared" si="34"/>
        <v/>
      </c>
      <c r="BP26" s="66" t="str">
        <f t="shared" si="35"/>
        <v/>
      </c>
      <c r="BQ26" s="22" t="str">
        <f t="shared" si="36"/>
        <v/>
      </c>
      <c r="BR26" s="22" t="str">
        <f t="shared" si="37"/>
        <v/>
      </c>
      <c r="BT26" s="13" t="str">
        <f t="shared" si="38"/>
        <v/>
      </c>
      <c r="BU26" s="13" t="str">
        <f t="shared" si="38"/>
        <v/>
      </c>
      <c r="BV26" s="13" t="str">
        <f t="shared" si="38"/>
        <v/>
      </c>
      <c r="BW26" s="66" t="str">
        <f t="shared" si="39"/>
        <v/>
      </c>
      <c r="BX26" s="22" t="str">
        <f t="shared" si="40"/>
        <v/>
      </c>
      <c r="BY26" s="22" t="str">
        <f t="shared" si="41"/>
        <v/>
      </c>
      <c r="BZ26" s="66" t="str">
        <f t="shared" si="42"/>
        <v/>
      </c>
      <c r="CA26" s="22" t="str">
        <f t="shared" si="43"/>
        <v/>
      </c>
      <c r="CB26" s="22" t="str">
        <f t="shared" si="44"/>
        <v/>
      </c>
      <c r="CC26" s="66" t="str">
        <f t="shared" si="45"/>
        <v/>
      </c>
      <c r="CD26" s="22" t="str">
        <f t="shared" si="46"/>
        <v/>
      </c>
      <c r="CE26" s="22" t="str">
        <f t="shared" si="47"/>
        <v/>
      </c>
      <c r="CF26" s="66" t="str">
        <f t="shared" si="48"/>
        <v/>
      </c>
      <c r="CG26" s="22" t="str">
        <f t="shared" si="49"/>
        <v/>
      </c>
      <c r="CH26" s="22" t="str">
        <f t="shared" si="50"/>
        <v/>
      </c>
      <c r="CI26" s="66" t="str">
        <f t="shared" si="51"/>
        <v/>
      </c>
      <c r="CJ26" s="22" t="str">
        <f t="shared" si="52"/>
        <v/>
      </c>
      <c r="CK26" s="22" t="str">
        <f t="shared" si="53"/>
        <v/>
      </c>
    </row>
    <row r="27" spans="1:89" ht="15" customHeight="1" x14ac:dyDescent="0.2">
      <c r="A27" s="60" t="str">
        <f t="shared" si="0"/>
        <v/>
      </c>
      <c r="B27" s="61"/>
      <c r="C27" s="13"/>
      <c r="D27" s="14"/>
      <c r="E27" s="15" t="str">
        <f t="shared" si="1"/>
        <v/>
      </c>
      <c r="F27" s="16" t="str">
        <f t="shared" si="2"/>
        <v/>
      </c>
      <c r="G27" s="8" t="str">
        <f t="shared" si="3"/>
        <v/>
      </c>
      <c r="H27" s="62" t="str">
        <f t="shared" si="4"/>
        <v/>
      </c>
      <c r="I27" s="65"/>
      <c r="J27" s="65"/>
      <c r="K27" s="65"/>
      <c r="L27" s="34" t="str">
        <f t="shared" si="5"/>
        <v/>
      </c>
      <c r="M27" s="35" t="str">
        <f t="shared" si="6"/>
        <v/>
      </c>
      <c r="N27" s="57" t="str">
        <f t="shared" si="7"/>
        <v/>
      </c>
      <c r="O27" s="62" t="str">
        <f t="shared" si="8"/>
        <v/>
      </c>
      <c r="P27" s="65"/>
      <c r="Q27" s="65"/>
      <c r="R27" s="65"/>
      <c r="S27" s="34" t="str">
        <f t="shared" si="9"/>
        <v/>
      </c>
      <c r="T27" s="35" t="str">
        <f t="shared" si="10"/>
        <v/>
      </c>
      <c r="U27" s="57" t="str">
        <f t="shared" si="11"/>
        <v/>
      </c>
      <c r="V27" s="62" t="str">
        <f t="shared" si="12"/>
        <v/>
      </c>
      <c r="W27" s="65"/>
      <c r="X27" s="65"/>
      <c r="Y27" s="65"/>
      <c r="Z27" s="34" t="str">
        <f t="shared" si="13"/>
        <v/>
      </c>
      <c r="AA27" s="35" t="str">
        <f t="shared" si="14"/>
        <v/>
      </c>
      <c r="AB27" s="57" t="str">
        <f t="shared" si="15"/>
        <v/>
      </c>
      <c r="AC27" s="62" t="str">
        <f t="shared" si="54"/>
        <v/>
      </c>
      <c r="AD27" s="65"/>
      <c r="AE27" s="65"/>
      <c r="AF27" s="65"/>
      <c r="AG27" s="34" t="str">
        <f t="shared" si="55"/>
        <v/>
      </c>
      <c r="AH27" s="35" t="str">
        <f t="shared" si="56"/>
        <v/>
      </c>
      <c r="AI27" s="57" t="str">
        <f t="shared" si="57"/>
        <v/>
      </c>
      <c r="AJ27" s="62" t="str">
        <f t="shared" si="58"/>
        <v/>
      </c>
      <c r="AK27" s="65"/>
      <c r="AL27" s="65"/>
      <c r="AM27" s="65"/>
      <c r="AN27" s="34" t="str">
        <f t="shared" si="59"/>
        <v/>
      </c>
      <c r="AO27" s="35" t="str">
        <f t="shared" si="60"/>
        <v/>
      </c>
      <c r="AR27" s="13" t="str">
        <f t="shared" si="16"/>
        <v/>
      </c>
      <c r="AS27" s="13" t="str">
        <f t="shared" si="16"/>
        <v/>
      </c>
      <c r="AT27" s="13" t="str">
        <f t="shared" si="16"/>
        <v/>
      </c>
      <c r="AU27" s="22" t="str">
        <f t="shared" si="17"/>
        <v/>
      </c>
      <c r="AV27" s="22" t="str">
        <f t="shared" si="18"/>
        <v/>
      </c>
      <c r="AW27" s="22" t="str">
        <f t="shared" si="19"/>
        <v/>
      </c>
      <c r="AX27" s="22" t="str">
        <f t="shared" si="20"/>
        <v/>
      </c>
      <c r="AY27" s="22" t="str">
        <f t="shared" si="21"/>
        <v/>
      </c>
      <c r="BA27" s="13" t="str">
        <f t="shared" si="22"/>
        <v/>
      </c>
      <c r="BB27" s="13" t="str">
        <f t="shared" si="22"/>
        <v/>
      </c>
      <c r="BC27" s="13" t="str">
        <f t="shared" si="22"/>
        <v/>
      </c>
      <c r="BD27" s="66" t="str">
        <f t="shared" si="23"/>
        <v/>
      </c>
      <c r="BE27" s="22" t="str">
        <f t="shared" si="24"/>
        <v/>
      </c>
      <c r="BF27" s="22" t="str">
        <f t="shared" si="25"/>
        <v/>
      </c>
      <c r="BG27" s="66" t="str">
        <f t="shared" si="26"/>
        <v/>
      </c>
      <c r="BH27" s="22" t="str">
        <f t="shared" si="27"/>
        <v/>
      </c>
      <c r="BI27" s="22" t="str">
        <f t="shared" si="28"/>
        <v/>
      </c>
      <c r="BJ27" s="66" t="str">
        <f t="shared" si="29"/>
        <v/>
      </c>
      <c r="BK27" s="22" t="str">
        <f t="shared" si="30"/>
        <v/>
      </c>
      <c r="BL27" s="22" t="str">
        <f t="shared" si="31"/>
        <v/>
      </c>
      <c r="BM27" s="66" t="str">
        <f t="shared" si="32"/>
        <v/>
      </c>
      <c r="BN27" s="22" t="str">
        <f t="shared" si="33"/>
        <v/>
      </c>
      <c r="BO27" s="22" t="str">
        <f t="shared" si="34"/>
        <v/>
      </c>
      <c r="BP27" s="66" t="str">
        <f t="shared" si="35"/>
        <v/>
      </c>
      <c r="BQ27" s="22" t="str">
        <f t="shared" si="36"/>
        <v/>
      </c>
      <c r="BR27" s="22" t="str">
        <f t="shared" si="37"/>
        <v/>
      </c>
      <c r="BT27" s="13" t="str">
        <f t="shared" si="38"/>
        <v/>
      </c>
      <c r="BU27" s="13" t="str">
        <f t="shared" si="38"/>
        <v/>
      </c>
      <c r="BV27" s="13" t="str">
        <f t="shared" si="38"/>
        <v/>
      </c>
      <c r="BW27" s="66" t="str">
        <f t="shared" si="39"/>
        <v/>
      </c>
      <c r="BX27" s="22" t="str">
        <f t="shared" si="40"/>
        <v/>
      </c>
      <c r="BY27" s="22" t="str">
        <f t="shared" si="41"/>
        <v/>
      </c>
      <c r="BZ27" s="66" t="str">
        <f t="shared" si="42"/>
        <v/>
      </c>
      <c r="CA27" s="22" t="str">
        <f t="shared" si="43"/>
        <v/>
      </c>
      <c r="CB27" s="22" t="str">
        <f t="shared" si="44"/>
        <v/>
      </c>
      <c r="CC27" s="66" t="str">
        <f t="shared" si="45"/>
        <v/>
      </c>
      <c r="CD27" s="22" t="str">
        <f t="shared" si="46"/>
        <v/>
      </c>
      <c r="CE27" s="22" t="str">
        <f t="shared" si="47"/>
        <v/>
      </c>
      <c r="CF27" s="66" t="str">
        <f t="shared" si="48"/>
        <v/>
      </c>
      <c r="CG27" s="22" t="str">
        <f t="shared" si="49"/>
        <v/>
      </c>
      <c r="CH27" s="22" t="str">
        <f t="shared" si="50"/>
        <v/>
      </c>
      <c r="CI27" s="66" t="str">
        <f t="shared" si="51"/>
        <v/>
      </c>
      <c r="CJ27" s="22" t="str">
        <f t="shared" si="52"/>
        <v/>
      </c>
      <c r="CK27" s="22" t="str">
        <f t="shared" si="53"/>
        <v/>
      </c>
    </row>
    <row r="28" spans="1:89" ht="15" customHeight="1" x14ac:dyDescent="0.2">
      <c r="A28" s="60" t="str">
        <f t="shared" si="0"/>
        <v/>
      </c>
      <c r="B28" s="61"/>
      <c r="C28" s="13"/>
      <c r="D28" s="14"/>
      <c r="E28" s="15" t="str">
        <f t="shared" si="1"/>
        <v/>
      </c>
      <c r="F28" s="16" t="str">
        <f t="shared" si="2"/>
        <v/>
      </c>
      <c r="G28" s="8" t="str">
        <f t="shared" si="3"/>
        <v/>
      </c>
      <c r="H28" s="62" t="str">
        <f t="shared" si="4"/>
        <v/>
      </c>
      <c r="I28" s="65"/>
      <c r="J28" s="65"/>
      <c r="K28" s="65"/>
      <c r="L28" s="34" t="str">
        <f t="shared" si="5"/>
        <v/>
      </c>
      <c r="M28" s="35" t="str">
        <f t="shared" si="6"/>
        <v/>
      </c>
      <c r="N28" s="57" t="str">
        <f t="shared" si="7"/>
        <v/>
      </c>
      <c r="O28" s="62" t="str">
        <f t="shared" si="8"/>
        <v/>
      </c>
      <c r="P28" s="65"/>
      <c r="Q28" s="65"/>
      <c r="R28" s="65"/>
      <c r="S28" s="34" t="str">
        <f t="shared" si="9"/>
        <v/>
      </c>
      <c r="T28" s="35" t="str">
        <f t="shared" si="10"/>
        <v/>
      </c>
      <c r="U28" s="57" t="str">
        <f t="shared" si="11"/>
        <v/>
      </c>
      <c r="V28" s="62" t="str">
        <f t="shared" si="12"/>
        <v/>
      </c>
      <c r="W28" s="65"/>
      <c r="X28" s="65"/>
      <c r="Y28" s="65"/>
      <c r="Z28" s="34" t="str">
        <f t="shared" si="13"/>
        <v/>
      </c>
      <c r="AA28" s="35" t="str">
        <f t="shared" si="14"/>
        <v/>
      </c>
      <c r="AB28" s="57" t="str">
        <f t="shared" si="15"/>
        <v/>
      </c>
      <c r="AC28" s="62" t="str">
        <f t="shared" si="54"/>
        <v/>
      </c>
      <c r="AD28" s="65"/>
      <c r="AE28" s="65"/>
      <c r="AF28" s="65"/>
      <c r="AG28" s="34" t="str">
        <f t="shared" si="55"/>
        <v/>
      </c>
      <c r="AH28" s="35" t="str">
        <f t="shared" si="56"/>
        <v/>
      </c>
      <c r="AI28" s="57" t="str">
        <f t="shared" si="57"/>
        <v/>
      </c>
      <c r="AJ28" s="62" t="str">
        <f t="shared" si="58"/>
        <v/>
      </c>
      <c r="AK28" s="65"/>
      <c r="AL28" s="65"/>
      <c r="AM28" s="65"/>
      <c r="AN28" s="34" t="str">
        <f t="shared" si="59"/>
        <v/>
      </c>
      <c r="AO28" s="35" t="str">
        <f t="shared" si="60"/>
        <v/>
      </c>
      <c r="AR28" s="13" t="str">
        <f t="shared" si="16"/>
        <v/>
      </c>
      <c r="AS28" s="13" t="str">
        <f t="shared" si="16"/>
        <v/>
      </c>
      <c r="AT28" s="13" t="str">
        <f t="shared" si="16"/>
        <v/>
      </c>
      <c r="AU28" s="22" t="str">
        <f t="shared" si="17"/>
        <v/>
      </c>
      <c r="AV28" s="22" t="str">
        <f t="shared" si="18"/>
        <v/>
      </c>
      <c r="AW28" s="22" t="str">
        <f t="shared" si="19"/>
        <v/>
      </c>
      <c r="AX28" s="22" t="str">
        <f t="shared" si="20"/>
        <v/>
      </c>
      <c r="AY28" s="22" t="str">
        <f t="shared" si="21"/>
        <v/>
      </c>
      <c r="BA28" s="13" t="str">
        <f t="shared" si="22"/>
        <v/>
      </c>
      <c r="BB28" s="13" t="str">
        <f t="shared" si="22"/>
        <v/>
      </c>
      <c r="BC28" s="13" t="str">
        <f t="shared" si="22"/>
        <v/>
      </c>
      <c r="BD28" s="66" t="str">
        <f t="shared" si="23"/>
        <v/>
      </c>
      <c r="BE28" s="22" t="str">
        <f t="shared" si="24"/>
        <v/>
      </c>
      <c r="BF28" s="22" t="str">
        <f t="shared" si="25"/>
        <v/>
      </c>
      <c r="BG28" s="66" t="str">
        <f t="shared" si="26"/>
        <v/>
      </c>
      <c r="BH28" s="22" t="str">
        <f t="shared" si="27"/>
        <v/>
      </c>
      <c r="BI28" s="22" t="str">
        <f t="shared" si="28"/>
        <v/>
      </c>
      <c r="BJ28" s="66" t="str">
        <f t="shared" si="29"/>
        <v/>
      </c>
      <c r="BK28" s="22" t="str">
        <f t="shared" si="30"/>
        <v/>
      </c>
      <c r="BL28" s="22" t="str">
        <f t="shared" si="31"/>
        <v/>
      </c>
      <c r="BM28" s="66" t="str">
        <f t="shared" si="32"/>
        <v/>
      </c>
      <c r="BN28" s="22" t="str">
        <f t="shared" si="33"/>
        <v/>
      </c>
      <c r="BO28" s="22" t="str">
        <f t="shared" si="34"/>
        <v/>
      </c>
      <c r="BP28" s="66" t="str">
        <f t="shared" si="35"/>
        <v/>
      </c>
      <c r="BQ28" s="22" t="str">
        <f t="shared" si="36"/>
        <v/>
      </c>
      <c r="BR28" s="22" t="str">
        <f t="shared" si="37"/>
        <v/>
      </c>
      <c r="BT28" s="13" t="str">
        <f t="shared" si="38"/>
        <v/>
      </c>
      <c r="BU28" s="13" t="str">
        <f t="shared" si="38"/>
        <v/>
      </c>
      <c r="BV28" s="13" t="str">
        <f t="shared" si="38"/>
        <v/>
      </c>
      <c r="BW28" s="66" t="str">
        <f t="shared" si="39"/>
        <v/>
      </c>
      <c r="BX28" s="22" t="str">
        <f t="shared" si="40"/>
        <v/>
      </c>
      <c r="BY28" s="22" t="str">
        <f t="shared" si="41"/>
        <v/>
      </c>
      <c r="BZ28" s="66" t="str">
        <f t="shared" si="42"/>
        <v/>
      </c>
      <c r="CA28" s="22" t="str">
        <f t="shared" si="43"/>
        <v/>
      </c>
      <c r="CB28" s="22" t="str">
        <f t="shared" si="44"/>
        <v/>
      </c>
      <c r="CC28" s="66" t="str">
        <f t="shared" si="45"/>
        <v/>
      </c>
      <c r="CD28" s="22" t="str">
        <f t="shared" si="46"/>
        <v/>
      </c>
      <c r="CE28" s="22" t="str">
        <f t="shared" si="47"/>
        <v/>
      </c>
      <c r="CF28" s="66" t="str">
        <f t="shared" si="48"/>
        <v/>
      </c>
      <c r="CG28" s="22" t="str">
        <f t="shared" si="49"/>
        <v/>
      </c>
      <c r="CH28" s="22" t="str">
        <f t="shared" si="50"/>
        <v/>
      </c>
      <c r="CI28" s="66" t="str">
        <f t="shared" si="51"/>
        <v/>
      </c>
      <c r="CJ28" s="22" t="str">
        <f t="shared" si="52"/>
        <v/>
      </c>
      <c r="CK28" s="22" t="str">
        <f t="shared" si="53"/>
        <v/>
      </c>
    </row>
    <row r="29" spans="1:89" ht="15" customHeight="1" x14ac:dyDescent="0.2">
      <c r="A29" s="60" t="str">
        <f t="shared" si="0"/>
        <v/>
      </c>
      <c r="B29" s="61"/>
      <c r="C29" s="13"/>
      <c r="D29" s="14"/>
      <c r="E29" s="15" t="str">
        <f t="shared" si="1"/>
        <v/>
      </c>
      <c r="F29" s="16" t="str">
        <f t="shared" si="2"/>
        <v/>
      </c>
      <c r="G29" s="8" t="str">
        <f t="shared" si="3"/>
        <v/>
      </c>
      <c r="H29" s="62" t="str">
        <f t="shared" si="4"/>
        <v/>
      </c>
      <c r="I29" s="65"/>
      <c r="J29" s="65"/>
      <c r="K29" s="65"/>
      <c r="L29" s="34" t="str">
        <f t="shared" si="5"/>
        <v/>
      </c>
      <c r="M29" s="35" t="str">
        <f t="shared" si="6"/>
        <v/>
      </c>
      <c r="N29" s="57" t="str">
        <f t="shared" si="7"/>
        <v/>
      </c>
      <c r="O29" s="62" t="str">
        <f t="shared" si="8"/>
        <v/>
      </c>
      <c r="P29" s="65"/>
      <c r="Q29" s="65"/>
      <c r="R29" s="65"/>
      <c r="S29" s="34" t="str">
        <f t="shared" si="9"/>
        <v/>
      </c>
      <c r="T29" s="35" t="str">
        <f t="shared" si="10"/>
        <v/>
      </c>
      <c r="U29" s="57" t="str">
        <f t="shared" si="11"/>
        <v/>
      </c>
      <c r="V29" s="62" t="str">
        <f t="shared" si="12"/>
        <v/>
      </c>
      <c r="W29" s="65"/>
      <c r="X29" s="65"/>
      <c r="Y29" s="65"/>
      <c r="Z29" s="34" t="str">
        <f t="shared" si="13"/>
        <v/>
      </c>
      <c r="AA29" s="35" t="str">
        <f t="shared" si="14"/>
        <v/>
      </c>
      <c r="AB29" s="57" t="str">
        <f t="shared" si="15"/>
        <v/>
      </c>
      <c r="AC29" s="62" t="str">
        <f t="shared" si="54"/>
        <v/>
      </c>
      <c r="AD29" s="65"/>
      <c r="AE29" s="65"/>
      <c r="AF29" s="65"/>
      <c r="AG29" s="34" t="str">
        <f t="shared" si="55"/>
        <v/>
      </c>
      <c r="AH29" s="35" t="str">
        <f t="shared" si="56"/>
        <v/>
      </c>
      <c r="AI29" s="57" t="str">
        <f t="shared" si="57"/>
        <v/>
      </c>
      <c r="AJ29" s="62" t="str">
        <f t="shared" si="58"/>
        <v/>
      </c>
      <c r="AK29" s="65"/>
      <c r="AL29" s="65"/>
      <c r="AM29" s="65"/>
      <c r="AN29" s="34" t="str">
        <f t="shared" si="59"/>
        <v/>
      </c>
      <c r="AO29" s="35" t="str">
        <f t="shared" si="60"/>
        <v/>
      </c>
      <c r="AR29" s="13" t="str">
        <f t="shared" si="16"/>
        <v/>
      </c>
      <c r="AS29" s="13" t="str">
        <f t="shared" si="16"/>
        <v/>
      </c>
      <c r="AT29" s="13" t="str">
        <f t="shared" si="16"/>
        <v/>
      </c>
      <c r="AU29" s="22" t="str">
        <f t="shared" si="17"/>
        <v/>
      </c>
      <c r="AV29" s="22" t="str">
        <f t="shared" si="18"/>
        <v/>
      </c>
      <c r="AW29" s="22" t="str">
        <f t="shared" si="19"/>
        <v/>
      </c>
      <c r="AX29" s="22" t="str">
        <f t="shared" si="20"/>
        <v/>
      </c>
      <c r="AY29" s="22" t="str">
        <f t="shared" si="21"/>
        <v/>
      </c>
      <c r="BA29" s="13" t="str">
        <f t="shared" si="22"/>
        <v/>
      </c>
      <c r="BB29" s="13" t="str">
        <f t="shared" si="22"/>
        <v/>
      </c>
      <c r="BC29" s="13" t="str">
        <f t="shared" si="22"/>
        <v/>
      </c>
      <c r="BD29" s="66" t="str">
        <f t="shared" si="23"/>
        <v/>
      </c>
      <c r="BE29" s="22" t="str">
        <f t="shared" si="24"/>
        <v/>
      </c>
      <c r="BF29" s="22" t="str">
        <f t="shared" si="25"/>
        <v/>
      </c>
      <c r="BG29" s="66" t="str">
        <f t="shared" si="26"/>
        <v/>
      </c>
      <c r="BH29" s="22" t="str">
        <f t="shared" si="27"/>
        <v/>
      </c>
      <c r="BI29" s="22" t="str">
        <f t="shared" si="28"/>
        <v/>
      </c>
      <c r="BJ29" s="66" t="str">
        <f t="shared" si="29"/>
        <v/>
      </c>
      <c r="BK29" s="22" t="str">
        <f t="shared" si="30"/>
        <v/>
      </c>
      <c r="BL29" s="22" t="str">
        <f t="shared" si="31"/>
        <v/>
      </c>
      <c r="BM29" s="66" t="str">
        <f t="shared" si="32"/>
        <v/>
      </c>
      <c r="BN29" s="22" t="str">
        <f t="shared" si="33"/>
        <v/>
      </c>
      <c r="BO29" s="22" t="str">
        <f t="shared" si="34"/>
        <v/>
      </c>
      <c r="BP29" s="66" t="str">
        <f t="shared" si="35"/>
        <v/>
      </c>
      <c r="BQ29" s="22" t="str">
        <f t="shared" si="36"/>
        <v/>
      </c>
      <c r="BR29" s="22" t="str">
        <f t="shared" si="37"/>
        <v/>
      </c>
      <c r="BT29" s="13" t="str">
        <f t="shared" si="38"/>
        <v/>
      </c>
      <c r="BU29" s="13" t="str">
        <f t="shared" si="38"/>
        <v/>
      </c>
      <c r="BV29" s="13" t="str">
        <f t="shared" si="38"/>
        <v/>
      </c>
      <c r="BW29" s="66" t="str">
        <f t="shared" si="39"/>
        <v/>
      </c>
      <c r="BX29" s="22" t="str">
        <f t="shared" si="40"/>
        <v/>
      </c>
      <c r="BY29" s="22" t="str">
        <f t="shared" si="41"/>
        <v/>
      </c>
      <c r="BZ29" s="66" t="str">
        <f t="shared" si="42"/>
        <v/>
      </c>
      <c r="CA29" s="22" t="str">
        <f t="shared" si="43"/>
        <v/>
      </c>
      <c r="CB29" s="22" t="str">
        <f t="shared" si="44"/>
        <v/>
      </c>
      <c r="CC29" s="66" t="str">
        <f t="shared" si="45"/>
        <v/>
      </c>
      <c r="CD29" s="22" t="str">
        <f t="shared" si="46"/>
        <v/>
      </c>
      <c r="CE29" s="22" t="str">
        <f t="shared" si="47"/>
        <v/>
      </c>
      <c r="CF29" s="66" t="str">
        <f t="shared" si="48"/>
        <v/>
      </c>
      <c r="CG29" s="22" t="str">
        <f t="shared" si="49"/>
        <v/>
      </c>
      <c r="CH29" s="22" t="str">
        <f t="shared" si="50"/>
        <v/>
      </c>
      <c r="CI29" s="66" t="str">
        <f t="shared" si="51"/>
        <v/>
      </c>
      <c r="CJ29" s="22" t="str">
        <f t="shared" si="52"/>
        <v/>
      </c>
      <c r="CK29" s="22" t="str">
        <f t="shared" si="53"/>
        <v/>
      </c>
    </row>
    <row r="30" spans="1:89" ht="15" customHeight="1" x14ac:dyDescent="0.2">
      <c r="A30" s="60" t="str">
        <f>F30</f>
        <v/>
      </c>
      <c r="B30" s="61"/>
      <c r="C30" s="13"/>
      <c r="D30" s="14"/>
      <c r="E30" s="15" t="str">
        <f>IF(B30="","",M30+T30+AA30+AH30+AO30)</f>
        <v/>
      </c>
      <c r="F30" s="16" t="str">
        <f t="shared" si="2"/>
        <v/>
      </c>
      <c r="G30" s="8" t="str">
        <f t="shared" si="3"/>
        <v/>
      </c>
      <c r="H30" s="62" t="str">
        <f>IF($B30="","",TIME(I30,J30,K30))</f>
        <v/>
      </c>
      <c r="I30" s="65"/>
      <c r="J30" s="65"/>
      <c r="K30" s="65"/>
      <c r="L30" s="34" t="str">
        <f>IF(OR(H30="DNS",H30="DNF",H30="DSQ",H30="DNC",H30="OCS"),"",IF(H$9="","",IF($B30="","",(H30/(G30/100)))))</f>
        <v/>
      </c>
      <c r="M30" s="35" t="str">
        <f t="shared" si="6"/>
        <v/>
      </c>
      <c r="N30" s="57" t="str">
        <f t="shared" si="7"/>
        <v/>
      </c>
      <c r="O30" s="62" t="str">
        <f>IF($B30="","",TIME(P30,Q30,R30))</f>
        <v/>
      </c>
      <c r="P30" s="65"/>
      <c r="Q30" s="65"/>
      <c r="R30" s="65"/>
      <c r="S30" s="34" t="str">
        <f>IF(OR(O30="DNS",O30="DNF",O30="DSQ",O30="DNC",O30="OCS"),"",IF(O$9="","",IF($B30="","",(O30/(N30/100)))))</f>
        <v/>
      </c>
      <c r="T30" s="35" t="str">
        <f t="shared" si="10"/>
        <v/>
      </c>
      <c r="U30" s="57" t="str">
        <f t="shared" si="11"/>
        <v/>
      </c>
      <c r="V30" s="62" t="str">
        <f>IF($B30="","",TIME(W30,X30,Y30))</f>
        <v/>
      </c>
      <c r="W30" s="65"/>
      <c r="X30" s="65"/>
      <c r="Y30" s="65"/>
      <c r="Z30" s="34" t="str">
        <f>IF(OR(V30="DNS",V30="DNF",V30="DSQ",V30="DNC",V30="OCS"),"",IF(V$9="","",IF($B30="","",(V30/(U30/100)))))</f>
        <v/>
      </c>
      <c r="AA30" s="35" t="str">
        <f t="shared" si="14"/>
        <v/>
      </c>
      <c r="AB30" s="57" t="str">
        <f t="shared" si="15"/>
        <v/>
      </c>
      <c r="AC30" s="62" t="str">
        <f>IF($B30="","",TIME(AD30,AE30,AF30))</f>
        <v/>
      </c>
      <c r="AD30" s="65"/>
      <c r="AE30" s="65"/>
      <c r="AF30" s="65"/>
      <c r="AG30" s="34" t="str">
        <f>IF(OR(AC30="DNS",AC30="DNF",AC30="DSQ",AC30="DNC",AC30="OCS"),"",IF(AC$9="","",IF($B30="","",(AC30/(AB30/100)))))</f>
        <v/>
      </c>
      <c r="AH30" s="35" t="str">
        <f t="shared" si="56"/>
        <v/>
      </c>
      <c r="AI30" s="57" t="str">
        <f t="shared" si="57"/>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16"/>
        <v/>
      </c>
      <c r="AS30" s="13" t="str">
        <f t="shared" si="16"/>
        <v/>
      </c>
      <c r="AT30" s="13" t="str">
        <f t="shared" si="16"/>
        <v/>
      </c>
      <c r="AU30" s="22" t="str">
        <f t="shared" si="17"/>
        <v/>
      </c>
      <c r="AV30" s="22" t="str">
        <f t="shared" si="18"/>
        <v/>
      </c>
      <c r="AW30" s="22" t="str">
        <f t="shared" si="19"/>
        <v/>
      </c>
      <c r="AX30" s="22" t="str">
        <f t="shared" si="20"/>
        <v/>
      </c>
      <c r="AY30" s="22" t="str">
        <f t="shared" si="21"/>
        <v/>
      </c>
      <c r="BA30" s="13" t="str">
        <f t="shared" si="22"/>
        <v/>
      </c>
      <c r="BB30" s="13" t="str">
        <f t="shared" si="22"/>
        <v/>
      </c>
      <c r="BC30" s="13" t="str">
        <f t="shared" si="22"/>
        <v/>
      </c>
      <c r="BD30" s="66" t="str">
        <f>IF($C30="TH",H30,"")</f>
        <v/>
      </c>
      <c r="BE30" s="22" t="str">
        <f t="shared" si="24"/>
        <v/>
      </c>
      <c r="BF30" s="22" t="str">
        <f t="shared" si="25"/>
        <v/>
      </c>
      <c r="BG30" s="66" t="str">
        <f>IF($C30="TH",O30,"")</f>
        <v/>
      </c>
      <c r="BH30" s="22" t="str">
        <f t="shared" si="27"/>
        <v/>
      </c>
      <c r="BI30" s="22" t="str">
        <f t="shared" si="28"/>
        <v/>
      </c>
      <c r="BJ30" s="66" t="str">
        <f>IF($C30="TH",V30,"")</f>
        <v/>
      </c>
      <c r="BK30" s="22" t="str">
        <f t="shared" si="30"/>
        <v/>
      </c>
      <c r="BL30" s="22" t="str">
        <f t="shared" si="31"/>
        <v/>
      </c>
      <c r="BM30" s="66" t="str">
        <f>IF($C30="TH",AC30,"")</f>
        <v/>
      </c>
      <c r="BN30" s="22" t="str">
        <f t="shared" si="33"/>
        <v/>
      </c>
      <c r="BO30" s="22" t="str">
        <f t="shared" si="34"/>
        <v/>
      </c>
      <c r="BP30" s="66" t="str">
        <f>IF($C30="TH",AJ30,"")</f>
        <v/>
      </c>
      <c r="BQ30" s="22" t="str">
        <f t="shared" si="36"/>
        <v/>
      </c>
      <c r="BR30" s="22" t="str">
        <f t="shared" si="37"/>
        <v/>
      </c>
      <c r="BT30" s="13" t="str">
        <f t="shared" si="38"/>
        <v/>
      </c>
      <c r="BU30" s="13" t="str">
        <f t="shared" si="38"/>
        <v/>
      </c>
      <c r="BV30" s="13" t="str">
        <f t="shared" si="38"/>
        <v/>
      </c>
      <c r="BW30" s="66" t="str">
        <f>IF($C30="FSCT",H30,"")</f>
        <v/>
      </c>
      <c r="BX30" s="22" t="str">
        <f t="shared" si="40"/>
        <v/>
      </c>
      <c r="BY30" s="22" t="str">
        <f t="shared" si="41"/>
        <v/>
      </c>
      <c r="BZ30" s="66" t="str">
        <f>IF($C30="FSCT",O30,"")</f>
        <v/>
      </c>
      <c r="CA30" s="22" t="str">
        <f t="shared" si="43"/>
        <v/>
      </c>
      <c r="CB30" s="22" t="str">
        <f t="shared" si="44"/>
        <v/>
      </c>
      <c r="CC30" s="66" t="str">
        <f>IF($C30="FSCT",V30,"")</f>
        <v/>
      </c>
      <c r="CD30" s="22" t="str">
        <f t="shared" si="46"/>
        <v/>
      </c>
      <c r="CE30" s="22" t="str">
        <f t="shared" si="47"/>
        <v/>
      </c>
      <c r="CF30" s="66" t="str">
        <f>IF($C30="FSCT",AC30,"")</f>
        <v/>
      </c>
      <c r="CG30" s="22" t="str">
        <f t="shared" si="49"/>
        <v/>
      </c>
      <c r="CH30" s="22" t="str">
        <f t="shared" si="50"/>
        <v/>
      </c>
      <c r="CI30" s="66" t="str">
        <f>IF($C30="FSCT",AJ30,"")</f>
        <v/>
      </c>
      <c r="CJ30" s="22" t="str">
        <f t="shared" si="52"/>
        <v/>
      </c>
      <c r="CK30" s="22" t="str">
        <f t="shared" si="53"/>
        <v/>
      </c>
    </row>
    <row r="31" spans="1:89" ht="15" customHeight="1" thickBot="1" x14ac:dyDescent="0.25">
      <c r="A31" s="60" t="str">
        <f>F31</f>
        <v/>
      </c>
      <c r="B31" s="17"/>
      <c r="C31" s="17"/>
      <c r="D31" s="18"/>
      <c r="E31" s="19" t="str">
        <f>IF(B31="","",M31+T31+AA31+AH31+AO31)</f>
        <v/>
      </c>
      <c r="F31" s="20" t="str">
        <f t="shared" si="2"/>
        <v/>
      </c>
      <c r="G31" s="21" t="str">
        <f t="shared" si="3"/>
        <v/>
      </c>
      <c r="H31" s="62" t="str">
        <f>IF($B31="","",TIME(I31,J31,K31))</f>
        <v/>
      </c>
      <c r="I31" s="65"/>
      <c r="J31" s="65"/>
      <c r="K31" s="65"/>
      <c r="L31" s="34" t="str">
        <f>IF(OR(H31="DNS",H31="DNF",H31="DSQ",H31="DNC",H31="OCS"),"",IF(H$9="","",IF($B31="","",(H31/(G31/100)))))</f>
        <v/>
      </c>
      <c r="M31" s="36" t="str">
        <f t="shared" si="6"/>
        <v/>
      </c>
      <c r="N31" s="57" t="str">
        <f t="shared" si="7"/>
        <v/>
      </c>
      <c r="O31" s="62" t="str">
        <f>IF($B31="","",TIME(P31,Q31,R31))</f>
        <v/>
      </c>
      <c r="P31" s="65"/>
      <c r="Q31" s="65"/>
      <c r="R31" s="65"/>
      <c r="S31" s="34" t="str">
        <f>IF(OR(O31="DNS",O31="DNF",O31="DSQ",O31="DNC",O31="OCS"),"",IF(O$9="","",IF($B31="","",(O31/(N31/100)))))</f>
        <v/>
      </c>
      <c r="T31" s="35" t="str">
        <f t="shared" si="10"/>
        <v/>
      </c>
      <c r="U31" s="57" t="str">
        <f t="shared" si="11"/>
        <v/>
      </c>
      <c r="V31" s="62" t="str">
        <f>IF($B31="","",TIME(W31,X31,Y31))</f>
        <v/>
      </c>
      <c r="W31" s="65"/>
      <c r="X31" s="65"/>
      <c r="Y31" s="65"/>
      <c r="Z31" s="34" t="str">
        <f>IF(OR(V31="DNS",V31="DNF",V31="DSQ",V31="DNC",V31="OCS"),"",IF(V$9="","",IF($B31="","",(V31/(U31/100)))))</f>
        <v/>
      </c>
      <c r="AA31" s="35" t="str">
        <f t="shared" si="14"/>
        <v/>
      </c>
      <c r="AB31" s="57" t="str">
        <f t="shared" si="15"/>
        <v/>
      </c>
      <c r="AC31" s="62" t="str">
        <f>IF($B31="","",TIME(AD31,AE31,AF31))</f>
        <v/>
      </c>
      <c r="AD31" s="65"/>
      <c r="AE31" s="65"/>
      <c r="AF31" s="65"/>
      <c r="AG31" s="34" t="str">
        <f>IF(OR(AC31="DNS",AC31="DNF",AC31="DSQ",AC31="DNC",AC31="OCS"),"",IF(AC$9="","",IF($B31="","",(AC31/(AB31/100)))))</f>
        <v/>
      </c>
      <c r="AH31" s="35" t="str">
        <f t="shared" si="56"/>
        <v/>
      </c>
      <c r="AI31" s="57" t="str">
        <f t="shared" si="57"/>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16"/>
        <v/>
      </c>
      <c r="AS31" s="13" t="str">
        <f t="shared" si="16"/>
        <v/>
      </c>
      <c r="AT31" s="13" t="str">
        <f t="shared" si="16"/>
        <v/>
      </c>
      <c r="AU31" s="22" t="str">
        <f t="shared" si="17"/>
        <v/>
      </c>
      <c r="AV31" s="22" t="str">
        <f t="shared" si="18"/>
        <v/>
      </c>
      <c r="AW31" s="22" t="str">
        <f t="shared" si="19"/>
        <v/>
      </c>
      <c r="AX31" s="22" t="str">
        <f t="shared" si="20"/>
        <v/>
      </c>
      <c r="AY31" s="22" t="str">
        <f t="shared" si="21"/>
        <v/>
      </c>
      <c r="BA31" s="13" t="str">
        <f t="shared" si="22"/>
        <v/>
      </c>
      <c r="BB31" s="13" t="str">
        <f t="shared" si="22"/>
        <v/>
      </c>
      <c r="BC31" s="13" t="str">
        <f t="shared" si="22"/>
        <v/>
      </c>
      <c r="BD31" s="66" t="str">
        <f>IF($C31="TH",H31,"")</f>
        <v/>
      </c>
      <c r="BE31" s="22" t="str">
        <f t="shared" si="24"/>
        <v/>
      </c>
      <c r="BF31" s="22" t="str">
        <f t="shared" si="25"/>
        <v/>
      </c>
      <c r="BG31" s="66" t="str">
        <f>IF($C31="TH",O31,"")</f>
        <v/>
      </c>
      <c r="BH31" s="22" t="str">
        <f t="shared" si="27"/>
        <v/>
      </c>
      <c r="BI31" s="22" t="str">
        <f t="shared" si="28"/>
        <v/>
      </c>
      <c r="BJ31" s="66" t="str">
        <f>IF($C31="TH",V31,"")</f>
        <v/>
      </c>
      <c r="BK31" s="22" t="str">
        <f t="shared" si="30"/>
        <v/>
      </c>
      <c r="BL31" s="22" t="str">
        <f t="shared" si="31"/>
        <v/>
      </c>
      <c r="BM31" s="66" t="str">
        <f>IF($C31="TH",AC31,"")</f>
        <v/>
      </c>
      <c r="BN31" s="22" t="str">
        <f t="shared" si="33"/>
        <v/>
      </c>
      <c r="BO31" s="22" t="str">
        <f t="shared" si="34"/>
        <v/>
      </c>
      <c r="BP31" s="66" t="str">
        <f>IF($C31="TH",AJ31,"")</f>
        <v/>
      </c>
      <c r="BQ31" s="22" t="str">
        <f t="shared" si="36"/>
        <v/>
      </c>
      <c r="BR31" s="22" t="str">
        <f t="shared" si="37"/>
        <v/>
      </c>
      <c r="BT31" s="13" t="str">
        <f t="shared" si="38"/>
        <v/>
      </c>
      <c r="BU31" s="13" t="str">
        <f t="shared" si="38"/>
        <v/>
      </c>
      <c r="BV31" s="13" t="str">
        <f t="shared" si="38"/>
        <v/>
      </c>
      <c r="BW31" s="66" t="str">
        <f>IF($C31="FSCT",H31,"")</f>
        <v/>
      </c>
      <c r="BX31" s="22" t="str">
        <f t="shared" si="40"/>
        <v/>
      </c>
      <c r="BY31" s="22" t="str">
        <f t="shared" si="41"/>
        <v/>
      </c>
      <c r="BZ31" s="66" t="str">
        <f>IF($C31="FSCT",O31,"")</f>
        <v/>
      </c>
      <c r="CA31" s="22" t="str">
        <f t="shared" si="43"/>
        <v/>
      </c>
      <c r="CB31" s="22" t="str">
        <f t="shared" si="44"/>
        <v/>
      </c>
      <c r="CC31" s="66" t="str">
        <f>IF($C31="FSCT",V31,"")</f>
        <v/>
      </c>
      <c r="CD31" s="22" t="str">
        <f t="shared" si="46"/>
        <v/>
      </c>
      <c r="CE31" s="22" t="str">
        <f t="shared" si="47"/>
        <v/>
      </c>
      <c r="CF31" s="66" t="str">
        <f>IF($C31="FSCT",AC31,"")</f>
        <v/>
      </c>
      <c r="CG31" s="22" t="str">
        <f t="shared" si="49"/>
        <v/>
      </c>
      <c r="CH31" s="22" t="str">
        <f t="shared" si="50"/>
        <v/>
      </c>
      <c r="CI31" s="66" t="str">
        <f>IF($C31="FSCT",AJ31,"")</f>
        <v/>
      </c>
      <c r="CJ31" s="22" t="str">
        <f t="shared" si="52"/>
        <v/>
      </c>
      <c r="CK31" s="22" t="str">
        <f t="shared" si="53"/>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customFormat="1" ht="15" customHeight="1" thickTop="1" x14ac:dyDescent="0.2"/>
    <row r="34" customFormat="1" x14ac:dyDescent="0.2"/>
    <row r="45" customFormat="1" x14ac:dyDescent="0.2"/>
    <row r="46" customFormat="1" x14ac:dyDescent="0.2"/>
    <row r="47" customFormat="1" x14ac:dyDescent="0.2"/>
    <row r="48"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sheetData>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10610DBE-85AA-4D6D-BFED-06CFC433910E}">
      <formula1>Windspd</formula1>
    </dataValidation>
    <dataValidation type="list" allowBlank="1" showInputMessage="1" showErrorMessage="1" sqref="C11:C31" xr:uid="{C71ECC96-DF1C-44C5-91F0-41E5251FAF09}">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589279E-D383-418E-8170-0A732165A2F8}">
          <x14:formula1>
            <xm:f>Memb!$B$2:$B$317</xm:f>
          </x14:formula1>
          <xm:sqref>B11:B31</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BBDD0-7914-4C15-9AE8-6CC0E4279E6F}">
  <dimension ref="A1:CK33"/>
  <sheetViews>
    <sheetView workbookViewId="0">
      <selection activeCell="D2" sqref="D2:AO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196</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633</v>
      </c>
      <c r="C3" s="2" t="s">
        <v>879</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272</v>
      </c>
      <c r="C4" s="2" t="s">
        <v>258</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155</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44773</v>
      </c>
      <c r="C8" s="5"/>
      <c r="D8" s="6"/>
      <c r="E8" s="408" t="s">
        <v>99</v>
      </c>
      <c r="F8" s="409"/>
      <c r="G8" s="7"/>
      <c r="H8" s="427" t="s">
        <v>298</v>
      </c>
      <c r="I8" s="427"/>
      <c r="J8" s="427"/>
      <c r="K8" s="427"/>
      <c r="L8" s="418"/>
      <c r="M8" s="418"/>
      <c r="N8" s="8"/>
      <c r="O8" s="418" t="s">
        <v>298</v>
      </c>
      <c r="P8" s="418"/>
      <c r="Q8" s="418"/>
      <c r="R8" s="418"/>
      <c r="S8" s="418"/>
      <c r="T8" s="418"/>
      <c r="U8" s="8"/>
      <c r="V8" s="418" t="s">
        <v>298</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9" si="0">F11</f>
        <v>1</v>
      </c>
      <c r="B11" s="61" t="s">
        <v>280</v>
      </c>
      <c r="C11" s="352" t="s">
        <v>224</v>
      </c>
      <c r="D11" s="249">
        <v>1784</v>
      </c>
      <c r="E11" s="15">
        <f t="shared" ref="E11:E19" si="1">IF(B11="","",M11+T11+AA11+AH11+AO11)</f>
        <v>3</v>
      </c>
      <c r="F11" s="16">
        <f t="shared" ref="F11:F19" si="2">IF(B11="","",RANK(E11,E$11:E$31,1))</f>
        <v>1</v>
      </c>
      <c r="G11" s="8">
        <f t="shared" ref="G11:G19" si="3">IF(H$8="","",IF($B11="","",INDEX(PMNumb,MATCH($C11,Boats,0),MATCH(H$8,Windspd,0))))</f>
        <v>90.4</v>
      </c>
      <c r="H11" s="62">
        <f t="shared" ref="H11:H19" si="4">IF($B11="","",TIME(I11,J11,K11))</f>
        <v>1.7673611111111109E-2</v>
      </c>
      <c r="I11" s="65"/>
      <c r="J11" s="65">
        <v>25</v>
      </c>
      <c r="K11" s="65">
        <v>27</v>
      </c>
      <c r="L11" s="34">
        <f t="shared" ref="L11:L19" si="5">IF(OR(H11="DNS",H11="DNF",H11="DSQ",H11="DNC",H11="OCS"),"",IF(H$9="","",IF($B11="","",(H11/(G11/100)))))</f>
        <v>1.9550454768928218E-2</v>
      </c>
      <c r="M11" s="35">
        <f t="shared" ref="M11:M19" si="6">IF(OR(H11="DNS",H11="DNF",H11="DSQ",H11="DNC",H11="OCS"),(COUNTA($B$11:$B$31)+1),IF(H$8="",0,IF($B11="","",RANK(L11,L$11:L$31,1))))</f>
        <v>1</v>
      </c>
      <c r="N11" s="57">
        <f t="shared" ref="N11:N19" si="7">IF(O$8="","",IF($B11="","",INDEX(PMNumb,MATCH($C11,Boats,0),MATCH(O$8,Windspd,0))))</f>
        <v>90.4</v>
      </c>
      <c r="O11" s="62">
        <f t="shared" ref="O11:O19" si="8">IF($B11="","",TIME(P11,Q11,R11))</f>
        <v>1.300925925925926E-2</v>
      </c>
      <c r="P11" s="65"/>
      <c r="Q11" s="65">
        <v>18</v>
      </c>
      <c r="R11" s="65">
        <v>44</v>
      </c>
      <c r="S11" s="34">
        <f t="shared" ref="S11:S19" si="9">IF(OR(O11="DNS",O11="DNF",O11="DSQ",O11="DNC",O11="OCS"),"",IF(O$9="","",IF($B11="","",(O11/(N11/100)))))</f>
        <v>1.4390773516879712E-2</v>
      </c>
      <c r="T11" s="35">
        <f t="shared" ref="T11:T19" si="10">IF(OR(O11="DNS",O11="DNF",O11="DSQ",O11="DNC",O11="OCS"),(COUNTA($B$11:$B$31)+1),IF(O$8="",0,IF($B11="","",RANK(S11,S$11:S$31,1))))</f>
        <v>1</v>
      </c>
      <c r="U11" s="57">
        <f t="shared" ref="U11:U19" si="11">IF(V$8="","",IF($B11="","",INDEX(PMNumb,MATCH($C11,Boats,0),MATCH(V$8,Windspd,0))))</f>
        <v>90.4</v>
      </c>
      <c r="V11" s="62">
        <f t="shared" ref="V11:V19" si="12">IF($B11="","",TIME(W11,X11,Y11))</f>
        <v>1.5150462962962963E-2</v>
      </c>
      <c r="W11" s="65"/>
      <c r="X11" s="65">
        <v>21</v>
      </c>
      <c r="Y11" s="65">
        <v>49</v>
      </c>
      <c r="Z11" s="34">
        <f t="shared" ref="Z11:Z19" si="13">IF(OR(V11="DNS",V11="DNF",V11="DSQ",V11="DNC",V11="OCS"),"",IF(V$9="","",IF($B11="","",(V11/(U11/100)))))</f>
        <v>1.6759361684693542E-2</v>
      </c>
      <c r="AA11" s="35">
        <f t="shared" ref="AA11:AA19" si="14">IF(OR(V11="DNS",V11="DNF",V11="DSQ",V11="DNC",V11="OCS"),(COUNTA($B$11:$B$31)+1),IF(V$8="",0,IF($B11="","",RANK(Z11,Z$11:Z$31,1))))</f>
        <v>1</v>
      </c>
      <c r="AB11" s="57">
        <f t="shared" ref="AB11:AB19" si="15">IF(AC$8="","",IF($B11="","",INDEX(PMNumb,MATCH($C11,Boats,0),MATCH(AC$8,Windspd,0))))</f>
        <v>89.6</v>
      </c>
      <c r="AC11" s="62"/>
      <c r="AD11" s="65"/>
      <c r="AE11" s="65"/>
      <c r="AF11" s="65"/>
      <c r="AG11" s="34"/>
      <c r="AH11" s="35"/>
      <c r="AI11" s="57"/>
      <c r="AJ11" s="62"/>
      <c r="AK11" s="65"/>
      <c r="AL11" s="65"/>
      <c r="AM11" s="65"/>
      <c r="AN11" s="34"/>
      <c r="AO11" s="35"/>
      <c r="AR11" s="13" t="str">
        <f t="shared" ref="AR11:AR19" si="16">IF($B11="","",B11)</f>
        <v>David Reich</v>
      </c>
      <c r="AS11" s="13" t="str">
        <f t="shared" ref="AS11:AS19" si="17">IF($B11="","",C11)</f>
        <v>FSCT</v>
      </c>
      <c r="AT11" s="13">
        <f t="shared" ref="AT11:AT19" si="18">IF($B11="","",D11)</f>
        <v>1784</v>
      </c>
      <c r="AU11" s="22">
        <f t="shared" ref="AU11:AU19" si="19">IF($B11="","",IF(M11&gt;0,IF(OR(H11="DNS",H11="DSQ",H11="DNC",H11="OCS"),0,IF(H11="DNF",1,(COUNTIF($H$11:$H$31,"=DNF")+COUNT($L$11:$L$31))-M11+1)),0))</f>
        <v>9</v>
      </c>
      <c r="AV11" s="22">
        <f t="shared" ref="AV11:AV19" si="20">IF($B11="","",IF(T11&gt;0,IF(OR(O11="DNS",O11="DSQ",O11="DNC",O11="OCS"),0,IF(O11="DNF",1,(COUNTIF($O$11:$O$31,"=DNF")+COUNT($S$11:$S$31)-T11+1))),0))</f>
        <v>9</v>
      </c>
      <c r="AW11" s="22">
        <f t="shared" ref="AW11:AW19" si="21">IF($B11="","",IF(AA11&gt;0,IF(OR(V11="DNS",V11="DSQ",V11="DNC",V11="OCS"),0,IF(V11="DNF",1,(COUNTIF($V$11:$V$31,"=DNF")+COUNT($Z$11:$Z$31))-AA11+1)),0))</f>
        <v>9</v>
      </c>
      <c r="AX11" s="22">
        <f t="shared" ref="AX11:AX19" si="22">IF($B11="","",IF(AH11&gt;0,IF(OR(AC11="DNS",AC11="DSQ",AC11="DNC",AC11="OCS"),0,IF(AC11="DNF",1,(COUNTIF($AC$11:$AC$31,"=DNF")+COUNT($AG$11:$AG$31))-AH11+1)),0))</f>
        <v>0</v>
      </c>
      <c r="AY11" s="22">
        <f t="shared" ref="AY11:AY19" si="23">IF($B11="","",IF(AO11&gt;0,IF(OR(AJ11="DNS",AJ11="DSQ",AJ11="DNC",AJ11="OCS"),0,IF(AJ11="DNF",1,(COUNTIF($AJ$11:$AJ$31,"=DNF")+COUNT($AN$11:$AN$31))-AO11+1)),0))</f>
        <v>0</v>
      </c>
      <c r="BA11" s="13" t="str">
        <f t="shared" ref="BA11:BA19" si="24">IF($B11="","",B11)</f>
        <v>David Reich</v>
      </c>
      <c r="BB11" s="13" t="str">
        <f t="shared" ref="BB11:BB19" si="25">IF($B11="","",C11)</f>
        <v>FSCT</v>
      </c>
      <c r="BC11" s="13">
        <f t="shared" ref="BC11:BC19" si="26">IF($B11="","",D11)</f>
        <v>1784</v>
      </c>
      <c r="BD11" s="66" t="str">
        <f t="shared" ref="BD11:BD19" si="27">IF($C11="TH",H11,"")</f>
        <v/>
      </c>
      <c r="BE11" s="22" t="str">
        <f t="shared" ref="BE11:BE19" si="28">IF(M11&gt;0,IF($C11="TH",IF(OR(BD11="DNS",BD11="DNF",BD11="DSQ",BD11="DNC",BD11="OCS"),(COUNTIF($C$11:$C$31,"=TH")+1),IF(H$8="",0,IF($B11="","",RANK(BD11,BD$11:BD$31,1)))),""),"")</f>
        <v/>
      </c>
      <c r="BF11" s="22" t="str">
        <f t="shared" ref="BF11:BF19" si="29">IF(BE11="","",IF($C11="TH",IF($B11="","",IF(BE11&gt;0,IF(OR(BD11="DNS",BD11="DSQ",BD11="DNC",BD11="OCS"),0,IF(BD11="DNF",1,(COUNTIF($BD$11:$BD$31,"=DNF")+COUNT($BD$11:$BD$31))-BE11+1)),0)),""))</f>
        <v/>
      </c>
      <c r="BG11" s="66" t="str">
        <f t="shared" ref="BG11:BG19" si="30">IF($C11="TH",O11,"")</f>
        <v/>
      </c>
      <c r="BH11" s="22" t="str">
        <f t="shared" ref="BH11:BH19" si="31">IF(T11&gt;0,IF($C11="TH",IF(OR(BG11="DNS",BG11="DNF",BG11="DSQ",BG11="DNC",BG11="OCS"),(COUNTIF($C$11:$C$31,"=TH")+1),IF(O$8="",0,IF($B11="","",RANK(BG11,BG$11:BG$31,1)))),""),"")</f>
        <v/>
      </c>
      <c r="BI11" s="22" t="str">
        <f t="shared" ref="BI11:BI19" si="32">IF(BH11="","",IF($C11="TH",IF($B11="","",IF(BH11&gt;0,IF(OR(BG11="DNS",BG11="DSQ",BG11="DNC",BG11="OCS"),0,IF(BG11="DNF",1,(COUNTIF($BG$11:$BG$31,"=DNF")+COUNT($BG$11:$BG$31))-BH11+1)),0)),""))</f>
        <v/>
      </c>
      <c r="BJ11" s="66" t="str">
        <f t="shared" ref="BJ11:BJ19" si="33">IF($C11="TH",V11,"")</f>
        <v/>
      </c>
      <c r="BK11" s="22" t="str">
        <f t="shared" ref="BK11:BK19" si="34">IF(AA11&gt;0,IF($C11="TH",IF(OR(BJ11="DNS",BJ11="DNF",BJ11="DSQ",BJ11="DNC",BJ11="OCS"),(COUNTIF($C$11:$C$31,"=TH")+1),IF(V$8="",0,IF($B11="","",RANK(BJ11,BJ$11:BJ$31,1)))),""),"")</f>
        <v/>
      </c>
      <c r="BL11" s="22" t="str">
        <f t="shared" ref="BL11:BL19" si="35">IF(BK11="","",IF($C11="TH",IF($B11="","",IF(BK11&gt;0,IF(OR(BJ11="DNS",BJ11="DSQ",BJ11="DNC",BJ11="OCS"),0,IF(BJ11="DNF",1,(COUNTIF($BJ$11:$BJ$31,"=DNF")+COUNT($BJ$11:$BJ$31))-BK11+1)),0)),""))</f>
        <v/>
      </c>
      <c r="BM11" s="66" t="str">
        <f t="shared" ref="BM11:BM19" si="36">IF($C11="TH",AC11,"")</f>
        <v/>
      </c>
      <c r="BN11" s="22" t="str">
        <f t="shared" ref="BN11:BN19" si="37">IF(AH11&gt;0,IF($C11="TH",IF(OR(BM11="DNS",BM11="DNF",BM11="DSQ",BM11="DNC",BM11="OCS"),(COUNTIF($C$11:$C$31,"=TH")+1),IF(AC$8="",0,IF($B11="","",RANK(BM11,BM$11:BM$31,1)))),""),"")</f>
        <v/>
      </c>
      <c r="BO11" s="22" t="str">
        <f t="shared" ref="BO11:BO19" si="38">IF(BN11="","",IF($C11="TH",IF($B11="","",IF(BN11&gt;0,IF(OR(BM11="DNS",BM11="DSQ",BM11="DNC",BM11="OCS"),0,IF(BM11="DNF",1,(COUNTIF($BM$11:$BM$31,"=DNF")+COUNT($BM$11:$BM$31))-BN11+1)),0)),""))</f>
        <v/>
      </c>
      <c r="BP11" s="66" t="str">
        <f t="shared" ref="BP11:BP19" si="39">IF($C11="TH",AJ11,"")</f>
        <v/>
      </c>
      <c r="BQ11" s="22" t="str">
        <f t="shared" ref="BQ11:BQ19" si="40">IF(AO11&gt;0,IF($C11="TH",IF(OR(BP11="DNS",BP11="DNF",BP11="DSQ",BP11="DNC",BP11="OCS"),(COUNTIF($C$11:$C$31,"=TH")+1),IF(AJ$8="",0,IF($B11="","",RANK(BP11,BP$11:BP$31,1)))),""),"")</f>
        <v/>
      </c>
      <c r="BR11" s="22" t="str">
        <f t="shared" ref="BR11:BR19" si="41">IF(BQ11="","",IF($C11="TH",IF($B11="","",IF(BQ11&gt;0,IF(OR(BP11="DNS",BP11="DSQ",BP11="DNC",BP11="OCS"),0,IF(BP11="DNF",1,(COUNTIF($BP$11:$BP$31,"=DNF")+COUNT($BP$11:$BP$31))-BQ11+1)),0)),""))</f>
        <v/>
      </c>
      <c r="BT11" s="13" t="s">
        <v>280</v>
      </c>
      <c r="BU11" s="13" t="s">
        <v>224</v>
      </c>
      <c r="BV11" s="13">
        <v>1784</v>
      </c>
      <c r="BW11" s="66">
        <v>1.7673611111111109E-2</v>
      </c>
      <c r="BX11" s="22">
        <v>1</v>
      </c>
      <c r="BY11" s="22">
        <v>9</v>
      </c>
      <c r="BZ11" s="66">
        <v>1.300925925925926E-2</v>
      </c>
      <c r="CA11" s="22">
        <v>1</v>
      </c>
      <c r="CB11" s="22">
        <v>9</v>
      </c>
      <c r="CC11" s="66">
        <v>1.5150462962962963E-2</v>
      </c>
      <c r="CD11" s="22">
        <v>1</v>
      </c>
      <c r="CE11" s="22">
        <v>9</v>
      </c>
      <c r="CF11" s="66">
        <v>0</v>
      </c>
      <c r="CG11" s="22" t="s">
        <v>609</v>
      </c>
      <c r="CH11" s="22" t="s">
        <v>609</v>
      </c>
      <c r="CI11" s="66">
        <v>0</v>
      </c>
      <c r="CJ11" s="22" t="s">
        <v>609</v>
      </c>
      <c r="CK11" s="22" t="s">
        <v>609</v>
      </c>
    </row>
    <row r="12" spans="1:89" ht="15" customHeight="1" x14ac:dyDescent="0.2">
      <c r="A12" s="252">
        <f t="shared" si="0"/>
        <v>2</v>
      </c>
      <c r="B12" s="61" t="s">
        <v>133</v>
      </c>
      <c r="C12" s="352" t="s">
        <v>224</v>
      </c>
      <c r="D12" s="249">
        <v>3020</v>
      </c>
      <c r="E12" s="15">
        <f t="shared" si="1"/>
        <v>7</v>
      </c>
      <c r="F12" s="16">
        <f t="shared" si="2"/>
        <v>2</v>
      </c>
      <c r="G12" s="8">
        <f t="shared" si="3"/>
        <v>90.4</v>
      </c>
      <c r="H12" s="62">
        <f t="shared" si="4"/>
        <v>1.8599537037037036E-2</v>
      </c>
      <c r="I12" s="65"/>
      <c r="J12" s="65">
        <v>26</v>
      </c>
      <c r="K12" s="65">
        <v>47</v>
      </c>
      <c r="L12" s="34">
        <f t="shared" si="5"/>
        <v>2.0574709111766631E-2</v>
      </c>
      <c r="M12" s="35">
        <f t="shared" si="6"/>
        <v>2</v>
      </c>
      <c r="N12" s="57">
        <f t="shared" si="7"/>
        <v>90.4</v>
      </c>
      <c r="O12" s="62">
        <f t="shared" si="8"/>
        <v>1.3946759259259258E-2</v>
      </c>
      <c r="P12" s="65"/>
      <c r="Q12" s="65">
        <v>20</v>
      </c>
      <c r="R12" s="65">
        <v>5</v>
      </c>
      <c r="S12" s="34">
        <f t="shared" si="9"/>
        <v>1.5427831039003604E-2</v>
      </c>
      <c r="T12" s="35">
        <f t="shared" si="10"/>
        <v>3</v>
      </c>
      <c r="U12" s="57">
        <f t="shared" si="11"/>
        <v>90.4</v>
      </c>
      <c r="V12" s="62">
        <f t="shared" si="12"/>
        <v>1.5486111111111112E-2</v>
      </c>
      <c r="W12" s="65"/>
      <c r="X12" s="65">
        <v>22</v>
      </c>
      <c r="Y12" s="65">
        <v>18</v>
      </c>
      <c r="Z12" s="34">
        <f t="shared" si="13"/>
        <v>1.7130653883972467E-2</v>
      </c>
      <c r="AA12" s="35">
        <f t="shared" si="14"/>
        <v>2</v>
      </c>
      <c r="AB12" s="57">
        <f t="shared" si="15"/>
        <v>89.6</v>
      </c>
      <c r="AC12" s="62"/>
      <c r="AD12" s="65"/>
      <c r="AE12" s="65"/>
      <c r="AF12" s="65"/>
      <c r="AG12" s="34"/>
      <c r="AH12" s="35"/>
      <c r="AI12" s="57"/>
      <c r="AJ12" s="62"/>
      <c r="AK12" s="65"/>
      <c r="AL12" s="65"/>
      <c r="AM12" s="65"/>
      <c r="AN12" s="34"/>
      <c r="AO12" s="35"/>
      <c r="AR12" s="13" t="str">
        <f t="shared" si="16"/>
        <v>Mike Graham</v>
      </c>
      <c r="AS12" s="13" t="str">
        <f t="shared" si="17"/>
        <v>FSCT</v>
      </c>
      <c r="AT12" s="13">
        <f t="shared" si="18"/>
        <v>3020</v>
      </c>
      <c r="AU12" s="22">
        <f t="shared" si="19"/>
        <v>8</v>
      </c>
      <c r="AV12" s="22">
        <f t="shared" si="20"/>
        <v>7</v>
      </c>
      <c r="AW12" s="22">
        <f t="shared" si="21"/>
        <v>8</v>
      </c>
      <c r="AX12" s="22">
        <f t="shared" si="22"/>
        <v>0</v>
      </c>
      <c r="AY12" s="22">
        <f t="shared" si="23"/>
        <v>0</v>
      </c>
      <c r="BA12" s="13" t="str">
        <f t="shared" si="24"/>
        <v>Mike Graham</v>
      </c>
      <c r="BB12" s="13" t="str">
        <f t="shared" si="25"/>
        <v>FSCT</v>
      </c>
      <c r="BC12" s="13">
        <f t="shared" si="26"/>
        <v>3020</v>
      </c>
      <c r="BD12" s="66" t="str">
        <f t="shared" si="27"/>
        <v/>
      </c>
      <c r="BE12" s="22" t="str">
        <f t="shared" si="28"/>
        <v/>
      </c>
      <c r="BF12" s="22" t="str">
        <f t="shared" si="29"/>
        <v/>
      </c>
      <c r="BG12" s="66" t="str">
        <f t="shared" si="30"/>
        <v/>
      </c>
      <c r="BH12" s="22" t="str">
        <f t="shared" si="31"/>
        <v/>
      </c>
      <c r="BI12" s="22" t="str">
        <f t="shared" si="32"/>
        <v/>
      </c>
      <c r="BJ12" s="66" t="str">
        <f t="shared" si="33"/>
        <v/>
      </c>
      <c r="BK12" s="22" t="str">
        <f t="shared" si="34"/>
        <v/>
      </c>
      <c r="BL12" s="22" t="str">
        <f t="shared" si="35"/>
        <v/>
      </c>
      <c r="BM12" s="66" t="str">
        <f t="shared" si="36"/>
        <v/>
      </c>
      <c r="BN12" s="22" t="str">
        <f t="shared" si="37"/>
        <v/>
      </c>
      <c r="BO12" s="22" t="str">
        <f t="shared" si="38"/>
        <v/>
      </c>
      <c r="BP12" s="66" t="str">
        <f t="shared" si="39"/>
        <v/>
      </c>
      <c r="BQ12" s="22" t="str">
        <f t="shared" si="40"/>
        <v/>
      </c>
      <c r="BR12" s="22" t="str">
        <f t="shared" si="41"/>
        <v/>
      </c>
      <c r="BT12" s="13" t="s">
        <v>133</v>
      </c>
      <c r="BU12" s="13" t="s">
        <v>224</v>
      </c>
      <c r="BV12" s="13">
        <v>3020</v>
      </c>
      <c r="BW12" s="66">
        <v>1.8599537037037036E-2</v>
      </c>
      <c r="BX12" s="22">
        <v>3</v>
      </c>
      <c r="BY12" s="22">
        <v>7</v>
      </c>
      <c r="BZ12" s="66">
        <v>1.3946759259259258E-2</v>
      </c>
      <c r="CA12" s="22">
        <v>3</v>
      </c>
      <c r="CB12" s="22">
        <v>7</v>
      </c>
      <c r="CC12" s="66">
        <v>1.5486111111111112E-2</v>
      </c>
      <c r="CD12" s="22">
        <v>2</v>
      </c>
      <c r="CE12" s="22">
        <v>8</v>
      </c>
      <c r="CF12" s="66">
        <v>0</v>
      </c>
      <c r="CG12" s="22" t="s">
        <v>609</v>
      </c>
      <c r="CH12" s="22" t="s">
        <v>609</v>
      </c>
      <c r="CI12" s="66">
        <v>0</v>
      </c>
      <c r="CJ12" s="22" t="s">
        <v>609</v>
      </c>
      <c r="CK12" s="22" t="s">
        <v>609</v>
      </c>
    </row>
    <row r="13" spans="1:89" ht="15" customHeight="1" x14ac:dyDescent="0.2">
      <c r="A13" s="252">
        <f t="shared" si="0"/>
        <v>3</v>
      </c>
      <c r="B13" s="61" t="s">
        <v>242</v>
      </c>
      <c r="C13" s="352" t="s">
        <v>556</v>
      </c>
      <c r="D13" s="249">
        <v>5471</v>
      </c>
      <c r="E13" s="15">
        <f t="shared" si="1"/>
        <v>10</v>
      </c>
      <c r="F13" s="16">
        <f t="shared" si="2"/>
        <v>3</v>
      </c>
      <c r="G13" s="8">
        <f t="shared" si="3"/>
        <v>89.6</v>
      </c>
      <c r="H13" s="62">
        <f t="shared" si="4"/>
        <v>1.8472222222222223E-2</v>
      </c>
      <c r="I13" s="65"/>
      <c r="J13" s="65">
        <v>26</v>
      </c>
      <c r="K13" s="65">
        <v>36</v>
      </c>
      <c r="L13" s="34">
        <f t="shared" si="5"/>
        <v>2.0616319444444448E-2</v>
      </c>
      <c r="M13" s="35">
        <f t="shared" si="6"/>
        <v>3</v>
      </c>
      <c r="N13" s="57">
        <f t="shared" si="7"/>
        <v>89.6</v>
      </c>
      <c r="O13" s="62">
        <f t="shared" si="8"/>
        <v>1.3310185185185187E-2</v>
      </c>
      <c r="P13" s="65"/>
      <c r="Q13" s="65">
        <v>19</v>
      </c>
      <c r="R13" s="65">
        <v>10</v>
      </c>
      <c r="S13" s="34">
        <f t="shared" si="9"/>
        <v>1.4855117394179898E-2</v>
      </c>
      <c r="T13" s="35">
        <f t="shared" si="10"/>
        <v>2</v>
      </c>
      <c r="U13" s="57">
        <f t="shared" si="11"/>
        <v>89.6</v>
      </c>
      <c r="V13" s="62">
        <f t="shared" si="12"/>
        <v>1.6087962962962964E-2</v>
      </c>
      <c r="W13" s="65"/>
      <c r="X13" s="65">
        <v>23</v>
      </c>
      <c r="Y13" s="65">
        <v>10</v>
      </c>
      <c r="Z13" s="34">
        <f t="shared" si="13"/>
        <v>1.795531580687831E-2</v>
      </c>
      <c r="AA13" s="35">
        <f t="shared" si="14"/>
        <v>5</v>
      </c>
      <c r="AB13" s="57">
        <f t="shared" si="15"/>
        <v>90.495999999999995</v>
      </c>
      <c r="AC13" s="62"/>
      <c r="AD13" s="65"/>
      <c r="AE13" s="65"/>
      <c r="AF13" s="65"/>
      <c r="AG13" s="34"/>
      <c r="AH13" s="35"/>
      <c r="AI13" s="57"/>
      <c r="AJ13" s="62"/>
      <c r="AK13" s="65"/>
      <c r="AL13" s="65"/>
      <c r="AM13" s="65"/>
      <c r="AN13" s="34"/>
      <c r="AO13" s="35"/>
      <c r="AR13" s="13" t="str">
        <f t="shared" si="16"/>
        <v>Richard Wade</v>
      </c>
      <c r="AS13" s="13" t="str">
        <f t="shared" si="17"/>
        <v>FSCT0</v>
      </c>
      <c r="AT13" s="13">
        <f t="shared" si="18"/>
        <v>5471</v>
      </c>
      <c r="AU13" s="22">
        <f t="shared" si="19"/>
        <v>7</v>
      </c>
      <c r="AV13" s="22">
        <f t="shared" si="20"/>
        <v>8</v>
      </c>
      <c r="AW13" s="22">
        <f t="shared" si="21"/>
        <v>5</v>
      </c>
      <c r="AX13" s="22">
        <f t="shared" si="22"/>
        <v>0</v>
      </c>
      <c r="AY13" s="22">
        <f t="shared" si="23"/>
        <v>0</v>
      </c>
      <c r="BA13" s="13" t="str">
        <f t="shared" si="24"/>
        <v>Richard Wade</v>
      </c>
      <c r="BB13" s="13" t="str">
        <f t="shared" si="25"/>
        <v>FSCT0</v>
      </c>
      <c r="BC13" s="13">
        <f t="shared" si="26"/>
        <v>5471</v>
      </c>
      <c r="BD13" s="66" t="str">
        <f t="shared" si="27"/>
        <v/>
      </c>
      <c r="BE13" s="22" t="str">
        <f t="shared" si="28"/>
        <v/>
      </c>
      <c r="BF13" s="22" t="str">
        <f t="shared" si="29"/>
        <v/>
      </c>
      <c r="BG13" s="66" t="str">
        <f t="shared" si="30"/>
        <v/>
      </c>
      <c r="BH13" s="22" t="str">
        <f t="shared" si="31"/>
        <v/>
      </c>
      <c r="BI13" s="22" t="str">
        <f t="shared" si="32"/>
        <v/>
      </c>
      <c r="BJ13" s="66" t="str">
        <f t="shared" si="33"/>
        <v/>
      </c>
      <c r="BK13" s="22" t="str">
        <f t="shared" si="34"/>
        <v/>
      </c>
      <c r="BL13" s="22" t="str">
        <f t="shared" si="35"/>
        <v/>
      </c>
      <c r="BM13" s="66" t="str">
        <f t="shared" si="36"/>
        <v/>
      </c>
      <c r="BN13" s="22" t="str">
        <f t="shared" si="37"/>
        <v/>
      </c>
      <c r="BO13" s="22" t="str">
        <f t="shared" si="38"/>
        <v/>
      </c>
      <c r="BP13" s="66" t="str">
        <f t="shared" si="39"/>
        <v/>
      </c>
      <c r="BQ13" s="22" t="str">
        <f t="shared" si="40"/>
        <v/>
      </c>
      <c r="BR13" s="22" t="str">
        <f t="shared" si="41"/>
        <v/>
      </c>
      <c r="BT13" s="13" t="s">
        <v>242</v>
      </c>
      <c r="BU13" s="13" t="s">
        <v>224</v>
      </c>
      <c r="BV13" s="13">
        <v>5471</v>
      </c>
      <c r="BW13" s="66">
        <v>1.8472222222222223E-2</v>
      </c>
      <c r="BX13" s="22">
        <v>2</v>
      </c>
      <c r="BY13" s="22">
        <v>8</v>
      </c>
      <c r="BZ13" s="66">
        <v>1.3310185185185187E-2</v>
      </c>
      <c r="CA13" s="22">
        <v>2</v>
      </c>
      <c r="CB13" s="22">
        <v>8</v>
      </c>
      <c r="CC13" s="66">
        <v>1.6087962962962964E-2</v>
      </c>
      <c r="CD13" s="22">
        <v>5</v>
      </c>
      <c r="CE13" s="22">
        <v>5</v>
      </c>
      <c r="CF13" s="66">
        <v>0</v>
      </c>
      <c r="CG13" s="22" t="s">
        <v>609</v>
      </c>
      <c r="CH13" s="22" t="s">
        <v>609</v>
      </c>
      <c r="CI13" s="66">
        <v>0</v>
      </c>
      <c r="CJ13" s="22" t="s">
        <v>609</v>
      </c>
      <c r="CK13" s="22" t="s">
        <v>609</v>
      </c>
    </row>
    <row r="14" spans="1:89" ht="15" customHeight="1" x14ac:dyDescent="0.2">
      <c r="A14" s="252">
        <f t="shared" si="0"/>
        <v>4</v>
      </c>
      <c r="B14" s="61" t="s">
        <v>267</v>
      </c>
      <c r="C14" s="352" t="s">
        <v>224</v>
      </c>
      <c r="D14" s="249">
        <v>6141</v>
      </c>
      <c r="E14" s="15">
        <f t="shared" si="1"/>
        <v>12</v>
      </c>
      <c r="F14" s="16">
        <f t="shared" si="2"/>
        <v>4</v>
      </c>
      <c r="G14" s="8">
        <f t="shared" si="3"/>
        <v>90.4</v>
      </c>
      <c r="H14" s="62">
        <f t="shared" si="4"/>
        <v>1.8981481481481481E-2</v>
      </c>
      <c r="I14" s="65"/>
      <c r="J14" s="65">
        <v>27</v>
      </c>
      <c r="K14" s="65">
        <v>20</v>
      </c>
      <c r="L14" s="34">
        <f t="shared" si="5"/>
        <v>2.0997214028187477E-2</v>
      </c>
      <c r="M14" s="35">
        <f t="shared" si="6"/>
        <v>5</v>
      </c>
      <c r="N14" s="57">
        <f t="shared" si="7"/>
        <v>90.4</v>
      </c>
      <c r="O14" s="62">
        <f t="shared" si="8"/>
        <v>1.4479166666666668E-2</v>
      </c>
      <c r="P14" s="65"/>
      <c r="Q14" s="65">
        <v>20</v>
      </c>
      <c r="R14" s="65">
        <v>51</v>
      </c>
      <c r="S14" s="34">
        <f t="shared" si="9"/>
        <v>1.6016777286135694E-2</v>
      </c>
      <c r="T14" s="35">
        <f t="shared" si="10"/>
        <v>4</v>
      </c>
      <c r="U14" s="57">
        <f t="shared" si="11"/>
        <v>90.4</v>
      </c>
      <c r="V14" s="62">
        <f t="shared" si="12"/>
        <v>1.5509259259259257E-2</v>
      </c>
      <c r="W14" s="65"/>
      <c r="X14" s="65">
        <v>22</v>
      </c>
      <c r="Y14" s="65">
        <v>20</v>
      </c>
      <c r="Z14" s="34">
        <f t="shared" si="13"/>
        <v>1.7156260242543426E-2</v>
      </c>
      <c r="AA14" s="35">
        <f t="shared" si="14"/>
        <v>3</v>
      </c>
      <c r="AB14" s="57">
        <f t="shared" si="15"/>
        <v>89.6</v>
      </c>
      <c r="AC14" s="62"/>
      <c r="AD14" s="65"/>
      <c r="AE14" s="65"/>
      <c r="AF14" s="65"/>
      <c r="AG14" s="34"/>
      <c r="AH14" s="35"/>
      <c r="AI14" s="57"/>
      <c r="AJ14" s="62"/>
      <c r="AK14" s="65"/>
      <c r="AL14" s="65"/>
      <c r="AM14" s="65"/>
      <c r="AN14" s="34"/>
      <c r="AO14" s="35"/>
      <c r="AR14" s="13" t="str">
        <f t="shared" si="16"/>
        <v>Barry Hambrick</v>
      </c>
      <c r="AS14" s="13" t="str">
        <f t="shared" si="17"/>
        <v>FSCT</v>
      </c>
      <c r="AT14" s="13">
        <f t="shared" si="18"/>
        <v>6141</v>
      </c>
      <c r="AU14" s="22">
        <f t="shared" si="19"/>
        <v>5</v>
      </c>
      <c r="AV14" s="22">
        <f t="shared" si="20"/>
        <v>6</v>
      </c>
      <c r="AW14" s="22">
        <f t="shared" si="21"/>
        <v>7</v>
      </c>
      <c r="AX14" s="22">
        <f t="shared" si="22"/>
        <v>0</v>
      </c>
      <c r="AY14" s="22">
        <f t="shared" si="23"/>
        <v>0</v>
      </c>
      <c r="BA14" s="13" t="str">
        <f t="shared" si="24"/>
        <v>Barry Hambrick</v>
      </c>
      <c r="BB14" s="13" t="str">
        <f t="shared" si="25"/>
        <v>FSCT</v>
      </c>
      <c r="BC14" s="13">
        <f t="shared" si="26"/>
        <v>6141</v>
      </c>
      <c r="BD14" s="66" t="str">
        <f t="shared" si="27"/>
        <v/>
      </c>
      <c r="BE14" s="22" t="str">
        <f t="shared" si="28"/>
        <v/>
      </c>
      <c r="BF14" s="22" t="str">
        <f t="shared" si="29"/>
        <v/>
      </c>
      <c r="BG14" s="66" t="str">
        <f t="shared" si="30"/>
        <v/>
      </c>
      <c r="BH14" s="22" t="str">
        <f t="shared" si="31"/>
        <v/>
      </c>
      <c r="BI14" s="22" t="str">
        <f t="shared" si="32"/>
        <v/>
      </c>
      <c r="BJ14" s="66" t="str">
        <f t="shared" si="33"/>
        <v/>
      </c>
      <c r="BK14" s="22" t="str">
        <f t="shared" si="34"/>
        <v/>
      </c>
      <c r="BL14" s="22" t="str">
        <f t="shared" si="35"/>
        <v/>
      </c>
      <c r="BM14" s="66" t="str">
        <f t="shared" si="36"/>
        <v/>
      </c>
      <c r="BN14" s="22" t="str">
        <f t="shared" si="37"/>
        <v/>
      </c>
      <c r="BO14" s="22" t="str">
        <f t="shared" si="38"/>
        <v/>
      </c>
      <c r="BP14" s="66" t="str">
        <f t="shared" si="39"/>
        <v/>
      </c>
      <c r="BQ14" s="22" t="str">
        <f t="shared" si="40"/>
        <v/>
      </c>
      <c r="BR14" s="22" t="str">
        <f t="shared" si="41"/>
        <v/>
      </c>
      <c r="BT14" s="13" t="s">
        <v>267</v>
      </c>
      <c r="BU14" s="13" t="s">
        <v>224</v>
      </c>
      <c r="BV14" s="13">
        <v>6141</v>
      </c>
      <c r="BW14" s="66">
        <v>1.8981481481481481E-2</v>
      </c>
      <c r="BX14" s="22">
        <v>5</v>
      </c>
      <c r="BY14" s="22">
        <v>5</v>
      </c>
      <c r="BZ14" s="66">
        <v>1.4479166666666668E-2</v>
      </c>
      <c r="CA14" s="22">
        <v>4</v>
      </c>
      <c r="CB14" s="22">
        <v>6</v>
      </c>
      <c r="CC14" s="66">
        <v>1.5509259259259257E-2</v>
      </c>
      <c r="CD14" s="22">
        <v>3</v>
      </c>
      <c r="CE14" s="22">
        <v>7</v>
      </c>
      <c r="CF14" s="66">
        <v>0</v>
      </c>
      <c r="CG14" s="22" t="s">
        <v>609</v>
      </c>
      <c r="CH14" s="22" t="s">
        <v>609</v>
      </c>
      <c r="CI14" s="66">
        <v>0</v>
      </c>
      <c r="CJ14" s="22" t="s">
        <v>609</v>
      </c>
      <c r="CK14" s="22" t="s">
        <v>609</v>
      </c>
    </row>
    <row r="15" spans="1:89" ht="15" customHeight="1" x14ac:dyDescent="0.2">
      <c r="A15" s="252">
        <f t="shared" si="0"/>
        <v>5</v>
      </c>
      <c r="B15" s="61" t="s">
        <v>162</v>
      </c>
      <c r="C15" s="352" t="s">
        <v>224</v>
      </c>
      <c r="D15" s="249">
        <v>5090</v>
      </c>
      <c r="E15" s="15">
        <f t="shared" si="1"/>
        <v>14</v>
      </c>
      <c r="F15" s="16">
        <f t="shared" si="2"/>
        <v>5</v>
      </c>
      <c r="G15" s="8">
        <f t="shared" si="3"/>
        <v>90.4</v>
      </c>
      <c r="H15" s="62">
        <f t="shared" si="4"/>
        <v>1.8668981481481481E-2</v>
      </c>
      <c r="I15" s="65"/>
      <c r="J15" s="65">
        <v>26</v>
      </c>
      <c r="K15" s="65">
        <v>53</v>
      </c>
      <c r="L15" s="34">
        <f t="shared" si="5"/>
        <v>2.0651528187479513E-2</v>
      </c>
      <c r="M15" s="35">
        <f t="shared" si="6"/>
        <v>4</v>
      </c>
      <c r="N15" s="57">
        <f t="shared" si="7"/>
        <v>90.4</v>
      </c>
      <c r="O15" s="62">
        <f t="shared" si="8"/>
        <v>1.4965277777777779E-2</v>
      </c>
      <c r="P15" s="65"/>
      <c r="Q15" s="65">
        <v>21</v>
      </c>
      <c r="R15" s="65">
        <v>33</v>
      </c>
      <c r="S15" s="34">
        <f t="shared" si="9"/>
        <v>1.6554510816125859E-2</v>
      </c>
      <c r="T15" s="35">
        <f t="shared" si="10"/>
        <v>6</v>
      </c>
      <c r="U15" s="57">
        <f t="shared" si="11"/>
        <v>90.4</v>
      </c>
      <c r="V15" s="62">
        <f t="shared" si="12"/>
        <v>1.6076388888888887E-2</v>
      </c>
      <c r="W15" s="65"/>
      <c r="X15" s="65">
        <v>23</v>
      </c>
      <c r="Y15" s="65">
        <v>9</v>
      </c>
      <c r="Z15" s="34">
        <f t="shared" si="13"/>
        <v>1.7783616027531955E-2</v>
      </c>
      <c r="AA15" s="35">
        <f t="shared" si="14"/>
        <v>4</v>
      </c>
      <c r="AB15" s="57">
        <f t="shared" si="15"/>
        <v>89.6</v>
      </c>
      <c r="AC15" s="62"/>
      <c r="AD15" s="65"/>
      <c r="AE15" s="65"/>
      <c r="AF15" s="65"/>
      <c r="AG15" s="34"/>
      <c r="AH15" s="35"/>
      <c r="AI15" s="57"/>
      <c r="AJ15" s="62"/>
      <c r="AK15" s="65"/>
      <c r="AL15" s="65"/>
      <c r="AM15" s="65"/>
      <c r="AN15" s="34"/>
      <c r="AO15" s="35"/>
      <c r="AR15" s="13" t="str">
        <f t="shared" si="16"/>
        <v>Tim Pack</v>
      </c>
      <c r="AS15" s="13" t="str">
        <f t="shared" si="17"/>
        <v>FSCT</v>
      </c>
      <c r="AT15" s="13">
        <f t="shared" si="18"/>
        <v>5090</v>
      </c>
      <c r="AU15" s="22">
        <f t="shared" si="19"/>
        <v>6</v>
      </c>
      <c r="AV15" s="22">
        <f t="shared" si="20"/>
        <v>4</v>
      </c>
      <c r="AW15" s="22">
        <f t="shared" si="21"/>
        <v>6</v>
      </c>
      <c r="AX15" s="22">
        <f t="shared" si="22"/>
        <v>0</v>
      </c>
      <c r="AY15" s="22">
        <f t="shared" si="23"/>
        <v>0</v>
      </c>
      <c r="BA15" s="13" t="str">
        <f t="shared" si="24"/>
        <v>Tim Pack</v>
      </c>
      <c r="BB15" s="13" t="str">
        <f t="shared" si="25"/>
        <v>FSCT</v>
      </c>
      <c r="BC15" s="13">
        <f t="shared" si="26"/>
        <v>5090</v>
      </c>
      <c r="BD15" s="66" t="str">
        <f t="shared" si="27"/>
        <v/>
      </c>
      <c r="BE15" s="22" t="str">
        <f t="shared" si="28"/>
        <v/>
      </c>
      <c r="BF15" s="22" t="str">
        <f t="shared" si="29"/>
        <v/>
      </c>
      <c r="BG15" s="66" t="str">
        <f t="shared" si="30"/>
        <v/>
      </c>
      <c r="BH15" s="22" t="str">
        <f t="shared" si="31"/>
        <v/>
      </c>
      <c r="BI15" s="22" t="str">
        <f t="shared" si="32"/>
        <v/>
      </c>
      <c r="BJ15" s="66" t="str">
        <f t="shared" si="33"/>
        <v/>
      </c>
      <c r="BK15" s="22" t="str">
        <f t="shared" si="34"/>
        <v/>
      </c>
      <c r="BL15" s="22" t="str">
        <f t="shared" si="35"/>
        <v/>
      </c>
      <c r="BM15" s="66" t="str">
        <f t="shared" si="36"/>
        <v/>
      </c>
      <c r="BN15" s="22" t="str">
        <f t="shared" si="37"/>
        <v/>
      </c>
      <c r="BO15" s="22" t="str">
        <f t="shared" si="38"/>
        <v/>
      </c>
      <c r="BP15" s="66" t="str">
        <f t="shared" si="39"/>
        <v/>
      </c>
      <c r="BQ15" s="22" t="str">
        <f t="shared" si="40"/>
        <v/>
      </c>
      <c r="BR15" s="22" t="str">
        <f t="shared" si="41"/>
        <v/>
      </c>
      <c r="BT15" s="13" t="s">
        <v>162</v>
      </c>
      <c r="BU15" s="13" t="s">
        <v>224</v>
      </c>
      <c r="BV15" s="13">
        <v>5090</v>
      </c>
      <c r="BW15" s="66">
        <v>1.8668981481481481E-2</v>
      </c>
      <c r="BX15" s="22">
        <v>4</v>
      </c>
      <c r="BY15" s="22">
        <v>6</v>
      </c>
      <c r="BZ15" s="66">
        <v>1.4965277777777779E-2</v>
      </c>
      <c r="CA15" s="22">
        <v>6</v>
      </c>
      <c r="CB15" s="22">
        <v>4</v>
      </c>
      <c r="CC15" s="66">
        <v>1.6076388888888887E-2</v>
      </c>
      <c r="CD15" s="22">
        <v>4</v>
      </c>
      <c r="CE15" s="22">
        <v>6</v>
      </c>
      <c r="CF15" s="66">
        <v>0</v>
      </c>
      <c r="CG15" s="22" t="s">
        <v>609</v>
      </c>
      <c r="CH15" s="22" t="s">
        <v>609</v>
      </c>
      <c r="CI15" s="66">
        <v>0</v>
      </c>
      <c r="CJ15" s="22" t="s">
        <v>609</v>
      </c>
      <c r="CK15" s="22" t="s">
        <v>609</v>
      </c>
    </row>
    <row r="16" spans="1:89" ht="15" customHeight="1" x14ac:dyDescent="0.2">
      <c r="A16" s="252">
        <f t="shared" si="0"/>
        <v>6</v>
      </c>
      <c r="B16" s="61" t="s">
        <v>782</v>
      </c>
      <c r="C16" s="352" t="s">
        <v>224</v>
      </c>
      <c r="D16" s="249">
        <v>4377</v>
      </c>
      <c r="E16" s="15">
        <f t="shared" si="1"/>
        <v>18</v>
      </c>
      <c r="F16" s="16">
        <f t="shared" si="2"/>
        <v>6</v>
      </c>
      <c r="G16" s="8">
        <f t="shared" si="3"/>
        <v>90.4</v>
      </c>
      <c r="H16" s="62">
        <f t="shared" si="4"/>
        <v>1.9675925925925927E-2</v>
      </c>
      <c r="I16" s="65"/>
      <c r="J16" s="65">
        <v>28</v>
      </c>
      <c r="K16" s="65">
        <v>20</v>
      </c>
      <c r="L16" s="34">
        <f t="shared" si="5"/>
        <v>2.176540478531629E-2</v>
      </c>
      <c r="M16" s="35">
        <f t="shared" si="6"/>
        <v>6</v>
      </c>
      <c r="N16" s="57">
        <f t="shared" si="7"/>
        <v>90.4</v>
      </c>
      <c r="O16" s="62">
        <f t="shared" si="8"/>
        <v>1.4490740740740742E-2</v>
      </c>
      <c r="P16" s="65"/>
      <c r="Q16" s="65">
        <v>20</v>
      </c>
      <c r="R16" s="65">
        <v>52</v>
      </c>
      <c r="S16" s="34">
        <f t="shared" si="9"/>
        <v>1.6029580465421175E-2</v>
      </c>
      <c r="T16" s="35">
        <f t="shared" si="10"/>
        <v>5</v>
      </c>
      <c r="U16" s="57">
        <f t="shared" si="11"/>
        <v>90.4</v>
      </c>
      <c r="V16" s="62">
        <f t="shared" si="12"/>
        <v>1.7881944444444443E-2</v>
      </c>
      <c r="W16" s="65"/>
      <c r="X16" s="65">
        <v>25</v>
      </c>
      <c r="Y16" s="65">
        <v>45</v>
      </c>
      <c r="Z16" s="34">
        <f t="shared" si="13"/>
        <v>1.9780911996066863E-2</v>
      </c>
      <c r="AA16" s="35">
        <f t="shared" si="14"/>
        <v>7</v>
      </c>
      <c r="AB16" s="57">
        <f t="shared" si="15"/>
        <v>89.6</v>
      </c>
      <c r="AC16" s="62"/>
      <c r="AD16" s="65"/>
      <c r="AE16" s="65"/>
      <c r="AF16" s="65"/>
      <c r="AG16" s="34"/>
      <c r="AH16" s="35"/>
      <c r="AI16" s="57"/>
      <c r="AJ16" s="62"/>
      <c r="AK16" s="65"/>
      <c r="AL16" s="65"/>
      <c r="AM16" s="65"/>
      <c r="AN16" s="34"/>
      <c r="AO16" s="35"/>
      <c r="AR16" s="13" t="str">
        <f t="shared" si="16"/>
        <v>Dave Hackney</v>
      </c>
      <c r="AS16" s="13" t="str">
        <f t="shared" si="17"/>
        <v>FSCT</v>
      </c>
      <c r="AT16" s="13">
        <f t="shared" si="18"/>
        <v>4377</v>
      </c>
      <c r="AU16" s="22">
        <f t="shared" si="19"/>
        <v>4</v>
      </c>
      <c r="AV16" s="22">
        <f t="shared" si="20"/>
        <v>5</v>
      </c>
      <c r="AW16" s="22">
        <f t="shared" si="21"/>
        <v>3</v>
      </c>
      <c r="AX16" s="22">
        <f t="shared" si="22"/>
        <v>0</v>
      </c>
      <c r="AY16" s="22">
        <f t="shared" si="23"/>
        <v>0</v>
      </c>
      <c r="BA16" s="13" t="str">
        <f t="shared" si="24"/>
        <v>Dave Hackney</v>
      </c>
      <c r="BB16" s="13" t="str">
        <f t="shared" si="25"/>
        <v>FSCT</v>
      </c>
      <c r="BC16" s="13">
        <f t="shared" si="26"/>
        <v>4377</v>
      </c>
      <c r="BD16" s="66" t="str">
        <f t="shared" si="27"/>
        <v/>
      </c>
      <c r="BE16" s="22" t="str">
        <f t="shared" si="28"/>
        <v/>
      </c>
      <c r="BF16" s="22" t="str">
        <f t="shared" si="29"/>
        <v/>
      </c>
      <c r="BG16" s="66" t="str">
        <f t="shared" si="30"/>
        <v/>
      </c>
      <c r="BH16" s="22" t="str">
        <f t="shared" si="31"/>
        <v/>
      </c>
      <c r="BI16" s="22" t="str">
        <f t="shared" si="32"/>
        <v/>
      </c>
      <c r="BJ16" s="66" t="str">
        <f t="shared" si="33"/>
        <v/>
      </c>
      <c r="BK16" s="22" t="str">
        <f t="shared" si="34"/>
        <v/>
      </c>
      <c r="BL16" s="22" t="str">
        <f t="shared" si="35"/>
        <v/>
      </c>
      <c r="BM16" s="66" t="str">
        <f t="shared" si="36"/>
        <v/>
      </c>
      <c r="BN16" s="22" t="str">
        <f t="shared" si="37"/>
        <v/>
      </c>
      <c r="BO16" s="22" t="str">
        <f t="shared" si="38"/>
        <v/>
      </c>
      <c r="BP16" s="66" t="str">
        <f t="shared" si="39"/>
        <v/>
      </c>
      <c r="BQ16" s="22" t="str">
        <f t="shared" si="40"/>
        <v/>
      </c>
      <c r="BR16" s="22" t="str">
        <f t="shared" si="41"/>
        <v/>
      </c>
      <c r="BT16" s="13" t="s">
        <v>782</v>
      </c>
      <c r="BU16" s="13" t="s">
        <v>224</v>
      </c>
      <c r="BV16" s="13">
        <v>4377</v>
      </c>
      <c r="BW16" s="66">
        <v>1.9675925925925927E-2</v>
      </c>
      <c r="BX16" s="22">
        <v>6</v>
      </c>
      <c r="BY16" s="22">
        <v>4</v>
      </c>
      <c r="BZ16" s="66">
        <v>1.4490740740740742E-2</v>
      </c>
      <c r="CA16" s="22">
        <v>5</v>
      </c>
      <c r="CB16" s="22">
        <v>5</v>
      </c>
      <c r="CC16" s="66">
        <v>1.7881944444444443E-2</v>
      </c>
      <c r="CD16" s="22">
        <v>7</v>
      </c>
      <c r="CE16" s="22">
        <v>3</v>
      </c>
      <c r="CF16" s="66">
        <v>0</v>
      </c>
      <c r="CG16" s="22" t="s">
        <v>609</v>
      </c>
      <c r="CH16" s="22" t="s">
        <v>609</v>
      </c>
      <c r="CI16" s="66">
        <v>0</v>
      </c>
      <c r="CJ16" s="22" t="s">
        <v>609</v>
      </c>
      <c r="CK16" s="22" t="s">
        <v>609</v>
      </c>
    </row>
    <row r="17" spans="1:89" ht="15" customHeight="1" x14ac:dyDescent="0.2">
      <c r="A17" s="252">
        <f t="shared" si="0"/>
        <v>7</v>
      </c>
      <c r="B17" s="61" t="s">
        <v>1110</v>
      </c>
      <c r="C17" s="352" t="s">
        <v>224</v>
      </c>
      <c r="D17" s="249">
        <v>5541</v>
      </c>
      <c r="E17" s="15">
        <f t="shared" si="1"/>
        <v>22</v>
      </c>
      <c r="F17" s="16">
        <f t="shared" si="2"/>
        <v>7</v>
      </c>
      <c r="G17" s="8">
        <f t="shared" si="3"/>
        <v>90.4</v>
      </c>
      <c r="H17" s="62">
        <f t="shared" si="4"/>
        <v>2.2800925925925929E-2</v>
      </c>
      <c r="I17" s="65"/>
      <c r="J17" s="65">
        <v>32</v>
      </c>
      <c r="K17" s="65">
        <v>50</v>
      </c>
      <c r="L17" s="34">
        <f t="shared" si="5"/>
        <v>2.5222263192395938E-2</v>
      </c>
      <c r="M17" s="35">
        <f t="shared" si="6"/>
        <v>9</v>
      </c>
      <c r="N17" s="57">
        <f t="shared" si="7"/>
        <v>90.4</v>
      </c>
      <c r="O17" s="62">
        <f t="shared" si="8"/>
        <v>1.5983796296296295E-2</v>
      </c>
      <c r="P17" s="65"/>
      <c r="Q17" s="65">
        <v>23</v>
      </c>
      <c r="R17" s="65">
        <v>1</v>
      </c>
      <c r="S17" s="34">
        <f t="shared" si="9"/>
        <v>1.7681190593248113E-2</v>
      </c>
      <c r="T17" s="35">
        <f t="shared" si="10"/>
        <v>7</v>
      </c>
      <c r="U17" s="57">
        <f t="shared" si="11"/>
        <v>90.4</v>
      </c>
      <c r="V17" s="62">
        <f t="shared" si="12"/>
        <v>1.7870370370370373E-2</v>
      </c>
      <c r="W17" s="65"/>
      <c r="X17" s="65">
        <v>25</v>
      </c>
      <c r="Y17" s="65">
        <v>44</v>
      </c>
      <c r="Z17" s="34">
        <f t="shared" si="13"/>
        <v>1.9768108816781385E-2</v>
      </c>
      <c r="AA17" s="35">
        <f t="shared" si="14"/>
        <v>6</v>
      </c>
      <c r="AB17" s="57">
        <f t="shared" si="15"/>
        <v>89.6</v>
      </c>
      <c r="AC17" s="62"/>
      <c r="AD17" s="65"/>
      <c r="AE17" s="65"/>
      <c r="AF17" s="65"/>
      <c r="AG17" s="34"/>
      <c r="AH17" s="35"/>
      <c r="AI17" s="57"/>
      <c r="AJ17" s="62"/>
      <c r="AK17" s="65"/>
      <c r="AL17" s="65"/>
      <c r="AM17" s="65"/>
      <c r="AN17" s="34"/>
      <c r="AO17" s="35"/>
      <c r="AR17" s="13" t="str">
        <f t="shared" si="16"/>
        <v>Laura Jelks</v>
      </c>
      <c r="AS17" s="13" t="str">
        <f t="shared" si="17"/>
        <v>FSCT</v>
      </c>
      <c r="AT17" s="13">
        <f t="shared" si="18"/>
        <v>5541</v>
      </c>
      <c r="AU17" s="22">
        <f t="shared" si="19"/>
        <v>1</v>
      </c>
      <c r="AV17" s="22">
        <f t="shared" si="20"/>
        <v>3</v>
      </c>
      <c r="AW17" s="22">
        <f t="shared" si="21"/>
        <v>4</v>
      </c>
      <c r="AX17" s="22">
        <f t="shared" si="22"/>
        <v>0</v>
      </c>
      <c r="AY17" s="22">
        <f t="shared" si="23"/>
        <v>0</v>
      </c>
      <c r="BA17" s="13" t="str">
        <f t="shared" si="24"/>
        <v>Laura Jelks</v>
      </c>
      <c r="BB17" s="13" t="str">
        <f t="shared" si="25"/>
        <v>FSCT</v>
      </c>
      <c r="BC17" s="13">
        <f t="shared" si="26"/>
        <v>5541</v>
      </c>
      <c r="BD17" s="66" t="str">
        <f t="shared" si="27"/>
        <v/>
      </c>
      <c r="BE17" s="22" t="str">
        <f t="shared" si="28"/>
        <v/>
      </c>
      <c r="BF17" s="22" t="str">
        <f t="shared" si="29"/>
        <v/>
      </c>
      <c r="BG17" s="66" t="str">
        <f t="shared" si="30"/>
        <v/>
      </c>
      <c r="BH17" s="22" t="str">
        <f t="shared" si="31"/>
        <v/>
      </c>
      <c r="BI17" s="22" t="str">
        <f t="shared" si="32"/>
        <v/>
      </c>
      <c r="BJ17" s="66" t="str">
        <f t="shared" si="33"/>
        <v/>
      </c>
      <c r="BK17" s="22" t="str">
        <f t="shared" si="34"/>
        <v/>
      </c>
      <c r="BL17" s="22" t="str">
        <f t="shared" si="35"/>
        <v/>
      </c>
      <c r="BM17" s="66" t="str">
        <f t="shared" si="36"/>
        <v/>
      </c>
      <c r="BN17" s="22" t="str">
        <f t="shared" si="37"/>
        <v/>
      </c>
      <c r="BO17" s="22" t="str">
        <f t="shared" si="38"/>
        <v/>
      </c>
      <c r="BP17" s="66" t="str">
        <f t="shared" si="39"/>
        <v/>
      </c>
      <c r="BQ17" s="22" t="str">
        <f t="shared" si="40"/>
        <v/>
      </c>
      <c r="BR17" s="22" t="str">
        <f t="shared" si="41"/>
        <v/>
      </c>
      <c r="BT17" s="13" t="s">
        <v>1110</v>
      </c>
      <c r="BU17" s="13" t="s">
        <v>224</v>
      </c>
      <c r="BV17" s="13">
        <v>5541</v>
      </c>
      <c r="BW17" s="66">
        <v>2.2800925925925929E-2</v>
      </c>
      <c r="BX17" s="22">
        <v>9</v>
      </c>
      <c r="BY17" s="22">
        <v>1</v>
      </c>
      <c r="BZ17" s="66">
        <v>1.5983796296296295E-2</v>
      </c>
      <c r="CA17" s="22">
        <v>7</v>
      </c>
      <c r="CB17" s="22">
        <v>3</v>
      </c>
      <c r="CC17" s="66">
        <v>1.7870370370370373E-2</v>
      </c>
      <c r="CD17" s="22">
        <v>6</v>
      </c>
      <c r="CE17" s="22">
        <v>4</v>
      </c>
      <c r="CF17" s="66">
        <v>0</v>
      </c>
      <c r="CG17" s="22" t="s">
        <v>609</v>
      </c>
      <c r="CH17" s="22" t="s">
        <v>609</v>
      </c>
      <c r="CI17" s="66">
        <v>0</v>
      </c>
      <c r="CJ17" s="22" t="s">
        <v>609</v>
      </c>
      <c r="CK17" s="22" t="s">
        <v>609</v>
      </c>
    </row>
    <row r="18" spans="1:89" ht="15" customHeight="1" x14ac:dyDescent="0.2">
      <c r="A18" s="252">
        <f t="shared" si="0"/>
        <v>8</v>
      </c>
      <c r="B18" s="61" t="s">
        <v>850</v>
      </c>
      <c r="C18" s="352" t="s">
        <v>224</v>
      </c>
      <c r="D18" s="249">
        <v>4133</v>
      </c>
      <c r="E18" s="15">
        <f t="shared" si="1"/>
        <v>24</v>
      </c>
      <c r="F18" s="16">
        <f t="shared" si="2"/>
        <v>8</v>
      </c>
      <c r="G18" s="8">
        <f t="shared" si="3"/>
        <v>90.4</v>
      </c>
      <c r="H18" s="62">
        <f t="shared" si="4"/>
        <v>2.1099537037037038E-2</v>
      </c>
      <c r="I18" s="65"/>
      <c r="J18" s="65">
        <v>30</v>
      </c>
      <c r="K18" s="65">
        <v>23</v>
      </c>
      <c r="L18" s="34">
        <f t="shared" si="5"/>
        <v>2.3340195837430352E-2</v>
      </c>
      <c r="M18" s="35">
        <f t="shared" si="6"/>
        <v>7</v>
      </c>
      <c r="N18" s="57">
        <f t="shared" si="7"/>
        <v>90.4</v>
      </c>
      <c r="O18" s="62">
        <f t="shared" si="8"/>
        <v>1.6782407407407409E-2</v>
      </c>
      <c r="P18" s="65"/>
      <c r="Q18" s="65">
        <v>24</v>
      </c>
      <c r="R18" s="65">
        <v>10</v>
      </c>
      <c r="S18" s="34">
        <f t="shared" si="9"/>
        <v>1.8564609963946248E-2</v>
      </c>
      <c r="T18" s="35">
        <f t="shared" si="10"/>
        <v>8</v>
      </c>
      <c r="U18" s="57">
        <f t="shared" si="11"/>
        <v>90.4</v>
      </c>
      <c r="V18" s="62">
        <f t="shared" si="12"/>
        <v>1.9340277777777779E-2</v>
      </c>
      <c r="W18" s="65"/>
      <c r="X18" s="65">
        <v>27</v>
      </c>
      <c r="Y18" s="65">
        <v>51</v>
      </c>
      <c r="Z18" s="34">
        <f t="shared" si="13"/>
        <v>2.1394112586037364E-2</v>
      </c>
      <c r="AA18" s="35">
        <f t="shared" si="14"/>
        <v>9</v>
      </c>
      <c r="AB18" s="57">
        <f t="shared" si="15"/>
        <v>89.6</v>
      </c>
      <c r="AC18" s="62"/>
      <c r="AD18" s="65"/>
      <c r="AE18" s="65"/>
      <c r="AF18" s="65"/>
      <c r="AG18" s="34"/>
      <c r="AH18" s="35"/>
      <c r="AI18" s="57"/>
      <c r="AJ18" s="62"/>
      <c r="AK18" s="65"/>
      <c r="AL18" s="65"/>
      <c r="AM18" s="65"/>
      <c r="AN18" s="34"/>
      <c r="AO18" s="35"/>
      <c r="AR18" s="13" t="str">
        <f t="shared" si="16"/>
        <v>Troy Carmichael</v>
      </c>
      <c r="AS18" s="13" t="str">
        <f t="shared" si="17"/>
        <v>FSCT</v>
      </c>
      <c r="AT18" s="13">
        <f t="shared" si="18"/>
        <v>4133</v>
      </c>
      <c r="AU18" s="22">
        <f t="shared" si="19"/>
        <v>3</v>
      </c>
      <c r="AV18" s="22">
        <f t="shared" si="20"/>
        <v>2</v>
      </c>
      <c r="AW18" s="22">
        <f t="shared" si="21"/>
        <v>1</v>
      </c>
      <c r="AX18" s="22">
        <f t="shared" si="22"/>
        <v>0</v>
      </c>
      <c r="AY18" s="22">
        <f t="shared" si="23"/>
        <v>0</v>
      </c>
      <c r="BA18" s="13" t="str">
        <f t="shared" si="24"/>
        <v>Troy Carmichael</v>
      </c>
      <c r="BB18" s="13" t="str">
        <f t="shared" si="25"/>
        <v>FSCT</v>
      </c>
      <c r="BC18" s="13">
        <f t="shared" si="26"/>
        <v>4133</v>
      </c>
      <c r="BD18" s="66" t="str">
        <f t="shared" si="27"/>
        <v/>
      </c>
      <c r="BE18" s="22" t="str">
        <f t="shared" si="28"/>
        <v/>
      </c>
      <c r="BF18" s="22" t="str">
        <f t="shared" si="29"/>
        <v/>
      </c>
      <c r="BG18" s="66" t="str">
        <f t="shared" si="30"/>
        <v/>
      </c>
      <c r="BH18" s="22" t="str">
        <f t="shared" si="31"/>
        <v/>
      </c>
      <c r="BI18" s="22" t="str">
        <f t="shared" si="32"/>
        <v/>
      </c>
      <c r="BJ18" s="66" t="str">
        <f t="shared" si="33"/>
        <v/>
      </c>
      <c r="BK18" s="22" t="str">
        <f t="shared" si="34"/>
        <v/>
      </c>
      <c r="BL18" s="22" t="str">
        <f t="shared" si="35"/>
        <v/>
      </c>
      <c r="BM18" s="66" t="str">
        <f t="shared" si="36"/>
        <v/>
      </c>
      <c r="BN18" s="22" t="str">
        <f t="shared" si="37"/>
        <v/>
      </c>
      <c r="BO18" s="22" t="str">
        <f t="shared" si="38"/>
        <v/>
      </c>
      <c r="BP18" s="66" t="str">
        <f t="shared" si="39"/>
        <v/>
      </c>
      <c r="BQ18" s="22" t="str">
        <f t="shared" si="40"/>
        <v/>
      </c>
      <c r="BR18" s="22" t="str">
        <f t="shared" si="41"/>
        <v/>
      </c>
      <c r="BT18" s="13" t="s">
        <v>850</v>
      </c>
      <c r="BU18" s="13" t="s">
        <v>224</v>
      </c>
      <c r="BV18" s="13">
        <v>4133</v>
      </c>
      <c r="BW18" s="66">
        <v>2.1099537037037038E-2</v>
      </c>
      <c r="BX18" s="22">
        <v>7</v>
      </c>
      <c r="BY18" s="22">
        <v>3</v>
      </c>
      <c r="BZ18" s="66">
        <v>1.6782407407407409E-2</v>
      </c>
      <c r="CA18" s="22">
        <v>8</v>
      </c>
      <c r="CB18" s="22">
        <v>2</v>
      </c>
      <c r="CC18" s="66">
        <v>1.9340277777777779E-2</v>
      </c>
      <c r="CD18" s="22">
        <v>9</v>
      </c>
      <c r="CE18" s="22">
        <v>1</v>
      </c>
      <c r="CF18" s="66">
        <v>0</v>
      </c>
      <c r="CG18" s="22" t="s">
        <v>609</v>
      </c>
      <c r="CH18" s="22" t="s">
        <v>609</v>
      </c>
      <c r="CI18" s="66">
        <v>0</v>
      </c>
      <c r="CJ18" s="22" t="s">
        <v>609</v>
      </c>
      <c r="CK18" s="22" t="s">
        <v>609</v>
      </c>
    </row>
    <row r="19" spans="1:89" ht="15" customHeight="1" x14ac:dyDescent="0.2">
      <c r="A19" s="252">
        <f t="shared" si="0"/>
        <v>9</v>
      </c>
      <c r="B19" s="61" t="s">
        <v>440</v>
      </c>
      <c r="C19" s="352" t="s">
        <v>556</v>
      </c>
      <c r="D19" s="249">
        <v>4851</v>
      </c>
      <c r="E19" s="15">
        <f t="shared" si="1"/>
        <v>25</v>
      </c>
      <c r="F19" s="16">
        <f t="shared" si="2"/>
        <v>9</v>
      </c>
      <c r="G19" s="8">
        <f t="shared" si="3"/>
        <v>89.6</v>
      </c>
      <c r="H19" s="62">
        <f t="shared" si="4"/>
        <v>2.2395833333333334E-2</v>
      </c>
      <c r="I19" s="65"/>
      <c r="J19" s="65">
        <v>32</v>
      </c>
      <c r="K19" s="65">
        <v>15</v>
      </c>
      <c r="L19" s="34">
        <f t="shared" si="5"/>
        <v>2.4995349702380956E-2</v>
      </c>
      <c r="M19" s="35">
        <f t="shared" si="6"/>
        <v>8</v>
      </c>
      <c r="N19" s="57">
        <f t="shared" si="7"/>
        <v>89.6</v>
      </c>
      <c r="O19" s="62">
        <f t="shared" si="8"/>
        <v>1.7789351851851851E-2</v>
      </c>
      <c r="P19" s="65"/>
      <c r="Q19" s="65">
        <v>25</v>
      </c>
      <c r="R19" s="65">
        <v>37</v>
      </c>
      <c r="S19" s="34">
        <f t="shared" si="9"/>
        <v>1.9854187334656086E-2</v>
      </c>
      <c r="T19" s="35">
        <f t="shared" si="10"/>
        <v>9</v>
      </c>
      <c r="U19" s="57">
        <f t="shared" si="11"/>
        <v>89.6</v>
      </c>
      <c r="V19" s="62">
        <f t="shared" si="12"/>
        <v>1.8275462962962962E-2</v>
      </c>
      <c r="W19" s="65"/>
      <c r="X19" s="65">
        <v>26</v>
      </c>
      <c r="Y19" s="65">
        <v>19</v>
      </c>
      <c r="Z19" s="34">
        <f t="shared" si="13"/>
        <v>2.0396722056878307E-2</v>
      </c>
      <c r="AA19" s="35">
        <f t="shared" si="14"/>
        <v>8</v>
      </c>
      <c r="AB19" s="57">
        <f t="shared" si="15"/>
        <v>90.495999999999995</v>
      </c>
      <c r="AC19" s="62"/>
      <c r="AD19" s="65"/>
      <c r="AE19" s="65"/>
      <c r="AF19" s="65"/>
      <c r="AG19" s="34"/>
      <c r="AH19" s="35"/>
      <c r="AI19" s="57"/>
      <c r="AJ19" s="62"/>
      <c r="AK19" s="65"/>
      <c r="AL19" s="65"/>
      <c r="AM19" s="65"/>
      <c r="AN19" s="34"/>
      <c r="AO19" s="35"/>
      <c r="AR19" s="13" t="str">
        <f t="shared" si="16"/>
        <v>Wayne Bucher</v>
      </c>
      <c r="AS19" s="13" t="str">
        <f t="shared" si="17"/>
        <v>FSCT0</v>
      </c>
      <c r="AT19" s="13">
        <f t="shared" si="18"/>
        <v>4851</v>
      </c>
      <c r="AU19" s="22">
        <f t="shared" si="19"/>
        <v>2</v>
      </c>
      <c r="AV19" s="22">
        <f t="shared" si="20"/>
        <v>1</v>
      </c>
      <c r="AW19" s="22">
        <f t="shared" si="21"/>
        <v>2</v>
      </c>
      <c r="AX19" s="22">
        <f t="shared" si="22"/>
        <v>0</v>
      </c>
      <c r="AY19" s="22">
        <f t="shared" si="23"/>
        <v>0</v>
      </c>
      <c r="BA19" s="13" t="str">
        <f t="shared" si="24"/>
        <v>Wayne Bucher</v>
      </c>
      <c r="BB19" s="13" t="str">
        <f t="shared" si="25"/>
        <v>FSCT0</v>
      </c>
      <c r="BC19" s="13">
        <f t="shared" si="26"/>
        <v>4851</v>
      </c>
      <c r="BD19" s="66" t="str">
        <f t="shared" si="27"/>
        <v/>
      </c>
      <c r="BE19" s="22" t="str">
        <f t="shared" si="28"/>
        <v/>
      </c>
      <c r="BF19" s="22" t="str">
        <f t="shared" si="29"/>
        <v/>
      </c>
      <c r="BG19" s="66" t="str">
        <f t="shared" si="30"/>
        <v/>
      </c>
      <c r="BH19" s="22" t="str">
        <f t="shared" si="31"/>
        <v/>
      </c>
      <c r="BI19" s="22" t="str">
        <f t="shared" si="32"/>
        <v/>
      </c>
      <c r="BJ19" s="66" t="str">
        <f t="shared" si="33"/>
        <v/>
      </c>
      <c r="BK19" s="22" t="str">
        <f t="shared" si="34"/>
        <v/>
      </c>
      <c r="BL19" s="22" t="str">
        <f t="shared" si="35"/>
        <v/>
      </c>
      <c r="BM19" s="66" t="str">
        <f t="shared" si="36"/>
        <v/>
      </c>
      <c r="BN19" s="22" t="str">
        <f t="shared" si="37"/>
        <v/>
      </c>
      <c r="BO19" s="22" t="str">
        <f t="shared" si="38"/>
        <v/>
      </c>
      <c r="BP19" s="66" t="str">
        <f t="shared" si="39"/>
        <v/>
      </c>
      <c r="BQ19" s="22" t="str">
        <f t="shared" si="40"/>
        <v/>
      </c>
      <c r="BR19" s="22" t="str">
        <f t="shared" si="41"/>
        <v/>
      </c>
      <c r="BT19" s="13" t="s">
        <v>440</v>
      </c>
      <c r="BU19" s="13" t="s">
        <v>224</v>
      </c>
      <c r="BV19" s="13">
        <v>4851</v>
      </c>
      <c r="BW19" s="66">
        <v>2.2395833333333334E-2</v>
      </c>
      <c r="BX19" s="22">
        <v>8</v>
      </c>
      <c r="BY19" s="22">
        <v>2</v>
      </c>
      <c r="BZ19" s="66">
        <v>1.7789351851851851E-2</v>
      </c>
      <c r="CA19" s="22">
        <v>9</v>
      </c>
      <c r="CB19" s="22">
        <v>1</v>
      </c>
      <c r="CC19" s="66">
        <v>1.8275462962962962E-2</v>
      </c>
      <c r="CD19" s="22">
        <v>8</v>
      </c>
      <c r="CE19" s="22">
        <v>2</v>
      </c>
      <c r="CF19" s="66">
        <v>0</v>
      </c>
      <c r="CG19" s="22" t="s">
        <v>609</v>
      </c>
      <c r="CH19" s="22" t="s">
        <v>609</v>
      </c>
      <c r="CI19" s="66">
        <v>0</v>
      </c>
      <c r="CJ19" s="22" t="s">
        <v>609</v>
      </c>
      <c r="CK19" s="22" t="s">
        <v>609</v>
      </c>
    </row>
    <row r="20" spans="1:89" ht="15" customHeight="1" x14ac:dyDescent="0.2">
      <c r="A20" s="60" t="str">
        <f t="shared" ref="A20:A29" si="42">F20</f>
        <v/>
      </c>
      <c r="B20" s="61"/>
      <c r="C20" s="13"/>
      <c r="D20" s="14"/>
      <c r="E20" s="15" t="str">
        <f t="shared" ref="E20:E29" si="43">IF(B20="","",M20+T20+AA20+AH20+AO20)</f>
        <v/>
      </c>
      <c r="F20" s="16" t="str">
        <f t="shared" ref="F20:F31" si="44">IF(B20="","",RANK(E20,E$11:E$31,1))</f>
        <v/>
      </c>
      <c r="G20" s="8" t="str">
        <f t="shared" ref="G20:G31" si="45">IF(H$8="","",IF($B20="","",INDEX(PMNumb,MATCH($C20,Boats,0),MATCH(H$8,Windspd,0))))</f>
        <v/>
      </c>
      <c r="H20" s="62" t="str">
        <f t="shared" ref="H20:H29" si="46">IF($B20="","",TIME(I20,J20,K20))</f>
        <v/>
      </c>
      <c r="I20" s="65"/>
      <c r="J20" s="65"/>
      <c r="K20" s="65"/>
      <c r="L20" s="34" t="str">
        <f t="shared" ref="L20:L29" si="47">IF(OR(H20="DNS",H20="DNF",H20="DSQ",H20="DNC",H20="OCS"),"",IF(H$9="","",IF($B20="","",(H20/(G20/100)))))</f>
        <v/>
      </c>
      <c r="M20" s="35" t="str">
        <f t="shared" ref="M20:M31" si="48">IF(OR(H20="DNS",H20="DNF",H20="DSQ",H20="DNC",H20="OCS"),(COUNTA($B$11:$B$31)+1),IF(H$8="",0,IF($B20="","",RANK(L20,L$11:L$31,1))))</f>
        <v/>
      </c>
      <c r="N20" s="57" t="str">
        <f t="shared" ref="N20:N31" si="49">IF(O$8="","",IF($B20="","",INDEX(PMNumb,MATCH($C20,Boats,0),MATCH(O$8,Windspd,0))))</f>
        <v/>
      </c>
      <c r="O20" s="62" t="str">
        <f t="shared" ref="O20:O29" si="50">IF($B20="","",TIME(P20,Q20,R20))</f>
        <v/>
      </c>
      <c r="P20" s="65"/>
      <c r="Q20" s="65"/>
      <c r="R20" s="65"/>
      <c r="S20" s="34" t="str">
        <f t="shared" ref="S20:S29" si="51">IF(OR(O20="DNS",O20="DNF",O20="DSQ",O20="DNC",O20="OCS"),"",IF(O$9="","",IF($B20="","",(O20/(N20/100)))))</f>
        <v/>
      </c>
      <c r="T20" s="35" t="str">
        <f t="shared" ref="T20:T31" si="52">IF(OR(O20="DNS",O20="DNF",O20="DSQ",O20="DNC",O20="OCS"),(COUNTA($B$11:$B$31)+1),IF(O$8="",0,IF($B20="","",RANK(S20,S$11:S$31,1))))</f>
        <v/>
      </c>
      <c r="U20" s="57" t="str">
        <f t="shared" ref="U20:U31" si="53">IF(V$8="","",IF($B20="","",INDEX(PMNumb,MATCH($C20,Boats,0),MATCH(V$8,Windspd,0))))</f>
        <v/>
      </c>
      <c r="V20" s="62" t="str">
        <f t="shared" ref="V20:V29" si="54">IF($B20="","",TIME(W20,X20,Y20))</f>
        <v/>
      </c>
      <c r="W20" s="65"/>
      <c r="X20" s="65"/>
      <c r="Y20" s="65"/>
      <c r="Z20" s="34" t="str">
        <f t="shared" ref="Z20:Z29" si="55">IF(OR(V20="DNS",V20="DNF",V20="DSQ",V20="DNC",V20="OCS"),"",IF(V$9="","",IF($B20="","",(V20/(U20/100)))))</f>
        <v/>
      </c>
      <c r="AA20" s="35" t="str">
        <f t="shared" ref="AA20:AA31" si="56">IF(OR(V20="DNS",V20="DNF",V20="DSQ",V20="DNC",V20="OCS"),(COUNTA($B$11:$B$31)+1),IF(V$8="",0,IF($B20="","",RANK(Z20,Z$11:Z$31,1))))</f>
        <v/>
      </c>
      <c r="AB20" s="57" t="str">
        <f t="shared" ref="AB20:AB31" si="57">IF(AC$8="","",IF($B20="","",INDEX(PMNumb,MATCH($C20,Boats,0),MATCH(AC$8,Windspd,0))))</f>
        <v/>
      </c>
      <c r="AC20" s="62" t="str">
        <f t="shared" ref="AC20:AC29" si="58">IF($B20="","",TIME(AD20,AE20,AF20))</f>
        <v/>
      </c>
      <c r="AD20" s="65"/>
      <c r="AE20" s="65"/>
      <c r="AF20" s="65"/>
      <c r="AG20" s="34" t="str">
        <f t="shared" ref="AG20:AG29" si="59">IF(OR(AC20="DNS",AC20="DNF",AC20="DSQ",AC20="DNC",AC20="OCS"),"",IF(AC$9="","",IF($B20="","",(AC20/(AB20/100)))))</f>
        <v/>
      </c>
      <c r="AH20" s="35" t="str">
        <f t="shared" ref="AH20:AH31" si="60">IF(OR(AC20="DNS",AC20="DNF",AC20="DSQ",AC20="DNC",AC20="OCS"),(COUNTA($B$11:$B$31)+1),IF(AC$8="",0,IF($B20="","",RANK(AG20,AG$11:AG$31,1))))</f>
        <v/>
      </c>
      <c r="AI20" s="57" t="str">
        <f t="shared" ref="AI20:AI31" si="61">IF(AJ$8="","",IF($B20="","",INDEX(PMNumb,MATCH($C20,Boats,0),MATCH(AJ$8,Windspd,0))))</f>
        <v/>
      </c>
      <c r="AJ20" s="62" t="str">
        <f t="shared" ref="AJ20:AJ29" si="62">IF($B20="","",TIME(AK20,AL20,AM20))</f>
        <v/>
      </c>
      <c r="AK20" s="65"/>
      <c r="AL20" s="65"/>
      <c r="AM20" s="65"/>
      <c r="AN20" s="34" t="str">
        <f t="shared" ref="AN20:AN29" si="63">IF(OR(AJ20="DNS",AJ20="DNF",AJ20="DSQ",AJ20="DNC",AJ20="OCS"),"",IF(AJ$9="","",IF($B20="","",(AJ20/(AI20/100)))))</f>
        <v/>
      </c>
      <c r="AO20" s="35" t="str">
        <f t="shared" ref="AO20:AO29" si="64">IF(OR(AJ20="DNS",AJ20="DNF",AJ20="DSQ",AJ20="DNC",AJ20="OCS"),(COUNTA($B$11:$B$31)+1),IF(AJ$8="",0,IF($B20="","",RANK(AN20,AN$11:AN$31,1))))</f>
        <v/>
      </c>
      <c r="AR20" s="13" t="str">
        <f t="shared" ref="AR20:AT31" si="65">IF($B20="","",B20)</f>
        <v/>
      </c>
      <c r="AS20" s="13" t="str">
        <f t="shared" si="65"/>
        <v/>
      </c>
      <c r="AT20" s="13" t="str">
        <f t="shared" si="65"/>
        <v/>
      </c>
      <c r="AU20" s="22" t="str">
        <f t="shared" ref="AU20:AU31" si="66">IF($B20="","",IF(M20&gt;0,IF(OR(H20="DNS",H20="DSQ",H20="DNC",H20="OCS"),0,IF(H20="DNF",1,(COUNTIF($H$11:$H$31,"=DNF")+COUNT($L$11:$L$31))-M20+1)),0))</f>
        <v/>
      </c>
      <c r="AV20" s="22" t="str">
        <f t="shared" ref="AV20:AV31" si="67">IF($B20="","",IF(T20&gt;0,IF(OR(O20="DNS",O20="DSQ",O20="DNC",O20="OCS"),0,IF(O20="DNF",1,(COUNTIF($O$11:$O$31,"=DNF")+COUNT($S$11:$S$31)-T20+1))),0))</f>
        <v/>
      </c>
      <c r="AW20" s="22" t="str">
        <f t="shared" ref="AW20:AW31" si="68">IF($B20="","",IF(AA20&gt;0,IF(OR(V20="DNS",V20="DSQ",V20="DNC",V20="OCS"),0,IF(V20="DNF",1,(COUNTIF($V$11:$V$31,"=DNF")+COUNT($Z$11:$Z$31))-AA20+1)),0))</f>
        <v/>
      </c>
      <c r="AX20" s="22" t="str">
        <f t="shared" ref="AX20:AX31" si="69">IF($B20="","",IF(AH20&gt;0,IF(OR(AC20="DNS",AC20="DSQ",AC20="DNC",AC20="OCS"),0,IF(AC20="DNF",1,(COUNTIF($AC$11:$AC$31,"=DNF")+COUNT($AG$11:$AG$31))-AH20+1)),0))</f>
        <v/>
      </c>
      <c r="AY20" s="22" t="str">
        <f t="shared" ref="AY20:AY31" si="70">IF($B20="","",IF(AO20&gt;0,IF(OR(AJ20="DNS",AJ20="DSQ",AJ20="DNC",AJ20="OCS"),0,IF(AJ20="DNF",1,(COUNTIF($AJ$11:$AJ$31,"=DNF")+COUNT($AN$11:$AN$31))-AO20+1)),0))</f>
        <v/>
      </c>
      <c r="BA20" s="13" t="str">
        <f t="shared" ref="BA20:BC31" si="71">IF($B20="","",B20)</f>
        <v/>
      </c>
      <c r="BB20" s="13" t="str">
        <f t="shared" si="71"/>
        <v/>
      </c>
      <c r="BC20" s="13" t="str">
        <f t="shared" si="71"/>
        <v/>
      </c>
      <c r="BD20" s="66" t="str">
        <f t="shared" ref="BD20:BD29" si="72">IF($C20="TH",H20,"")</f>
        <v/>
      </c>
      <c r="BE20" s="22" t="str">
        <f t="shared" ref="BE20:BE31" si="73">IF(M20&gt;0,IF($C20="TH",IF(OR(BD20="DNS",BD20="DNF",BD20="DSQ",BD20="DNC",BD20="OCS"),(COUNTIF($C$11:$C$31,"=TH")+1),IF(H$8="",0,IF($B20="","",RANK(BD20,BD$11:BD$31,1)))),""),"")</f>
        <v/>
      </c>
      <c r="BF20" s="22" t="str">
        <f t="shared" ref="BF20:BF31" si="74">IF(BE20="","",IF($C20="TH",IF($B20="","",IF(BE20&gt;0,IF(OR(BD20="DNS",BD20="DSQ",BD20="DNC",BD20="OCS"),0,IF(BD20="DNF",1,(COUNTIF($BD$11:$BD$31,"=DNF")+COUNT($BD$11:$BD$31))-BE20+1)),0)),""))</f>
        <v/>
      </c>
      <c r="BG20" s="66" t="str">
        <f t="shared" ref="BG20:BG29" si="75">IF($C20="TH",O20,"")</f>
        <v/>
      </c>
      <c r="BH20" s="22" t="str">
        <f t="shared" ref="BH20:BH31" si="76">IF(T20&gt;0,IF($C20="TH",IF(OR(BG20="DNS",BG20="DNF",BG20="DSQ",BG20="DNC",BG20="OCS"),(COUNTIF($C$11:$C$31,"=TH")+1),IF(O$8="",0,IF($B20="","",RANK(BG20,BG$11:BG$31,1)))),""),"")</f>
        <v/>
      </c>
      <c r="BI20" s="22" t="str">
        <f t="shared" ref="BI20:BI31" si="77">IF(BH20="","",IF($C20="TH",IF($B20="","",IF(BH20&gt;0,IF(OR(BG20="DNS",BG20="DSQ",BG20="DNC",BG20="OCS"),0,IF(BG20="DNF",1,(COUNTIF($BG$11:$BG$31,"=DNF")+COUNT($BG$11:$BG$31))-BH20+1)),0)),""))</f>
        <v/>
      </c>
      <c r="BJ20" s="66" t="str">
        <f t="shared" ref="BJ20:BJ29" si="78">IF($C20="TH",V20,"")</f>
        <v/>
      </c>
      <c r="BK20" s="22" t="str">
        <f t="shared" ref="BK20:BK31" si="79">IF(AA20&gt;0,IF($C20="TH",IF(OR(BJ20="DNS",BJ20="DNF",BJ20="DSQ",BJ20="DNC",BJ20="OCS"),(COUNTIF($C$11:$C$31,"=TH")+1),IF(V$8="",0,IF($B20="","",RANK(BJ20,BJ$11:BJ$31,1)))),""),"")</f>
        <v/>
      </c>
      <c r="BL20" s="22" t="str">
        <f t="shared" ref="BL20:BL31" si="80">IF(BK20="","",IF($C20="TH",IF($B20="","",IF(BK20&gt;0,IF(OR(BJ20="DNS",BJ20="DSQ",BJ20="DNC",BJ20="OCS"),0,IF(BJ20="DNF",1,(COUNTIF($BJ$11:$BJ$31,"=DNF")+COUNT($BJ$11:$BJ$31))-BK20+1)),0)),""))</f>
        <v/>
      </c>
      <c r="BM20" s="66" t="str">
        <f t="shared" ref="BM20:BM29" si="81">IF($C20="TH",AC20,"")</f>
        <v/>
      </c>
      <c r="BN20" s="22" t="str">
        <f t="shared" ref="BN20:BN31" si="82">IF(AH20&gt;0,IF($C20="TH",IF(OR(BM20="DNS",BM20="DNF",BM20="DSQ",BM20="DNC",BM20="OCS"),(COUNTIF($C$11:$C$31,"=TH")+1),IF(AC$8="",0,IF($B20="","",RANK(BM20,BM$11:BM$31,1)))),""),"")</f>
        <v/>
      </c>
      <c r="BO20" s="22" t="str">
        <f t="shared" ref="BO20:BO31" si="83">IF(BN20="","",IF($C20="TH",IF($B20="","",IF(BN20&gt;0,IF(OR(BM20="DNS",BM20="DSQ",BM20="DNC",BM20="OCS"),0,IF(BM20="DNF",1,(COUNTIF($BM$11:$BM$31,"=DNF")+COUNT($BM$11:$BM$31))-BN20+1)),0)),""))</f>
        <v/>
      </c>
      <c r="BP20" s="66" t="str">
        <f t="shared" ref="BP20:BP29" si="84">IF($C20="TH",AJ20,"")</f>
        <v/>
      </c>
      <c r="BQ20" s="22" t="str">
        <f t="shared" ref="BQ20:BQ31" si="85">IF(AO20&gt;0,IF($C20="TH",IF(OR(BP20="DNS",BP20="DNF",BP20="DSQ",BP20="DNC",BP20="OCS"),(COUNTIF($C$11:$C$31,"=TH")+1),IF(AJ$8="",0,IF($B20="","",RANK(BP20,BP$11:BP$31,1)))),""),"")</f>
        <v/>
      </c>
      <c r="BR20" s="22" t="str">
        <f t="shared" ref="BR20:BR31" si="86">IF(BQ20="","",IF($C20="TH",IF($B20="","",IF(BQ20&gt;0,IF(OR(BP20="DNS",BP20="DSQ",BP20="DNC",BP20="OCS"),0,IF(BP20="DNF",1,(COUNTIF($BP$11:$BP$31,"=DNF")+COUNT($BP$11:$BP$31))-BQ20+1)),0)),""))</f>
        <v/>
      </c>
      <c r="BT20" s="13" t="s">
        <v>609</v>
      </c>
      <c r="BU20" s="13" t="s">
        <v>609</v>
      </c>
      <c r="BV20" s="13" t="s">
        <v>609</v>
      </c>
      <c r="BW20" s="66" t="s">
        <v>609</v>
      </c>
      <c r="BX20" s="22" t="s">
        <v>609</v>
      </c>
      <c r="BY20" s="22" t="s">
        <v>609</v>
      </c>
      <c r="BZ20" s="66" t="s">
        <v>609</v>
      </c>
      <c r="CA20" s="22" t="s">
        <v>609</v>
      </c>
      <c r="CB20" s="22" t="s">
        <v>609</v>
      </c>
      <c r="CC20" s="66" t="s">
        <v>609</v>
      </c>
      <c r="CD20" s="22" t="s">
        <v>609</v>
      </c>
      <c r="CE20" s="22" t="s">
        <v>609</v>
      </c>
      <c r="CF20" s="66" t="s">
        <v>609</v>
      </c>
      <c r="CG20" s="22" t="s">
        <v>609</v>
      </c>
      <c r="CH20" s="22" t="s">
        <v>609</v>
      </c>
      <c r="CI20" s="66" t="s">
        <v>609</v>
      </c>
      <c r="CJ20" s="22" t="s">
        <v>609</v>
      </c>
      <c r="CK20" s="22" t="s">
        <v>609</v>
      </c>
    </row>
    <row r="21" spans="1:89" ht="15" customHeight="1" x14ac:dyDescent="0.2">
      <c r="A21" s="60" t="str">
        <f t="shared" si="42"/>
        <v/>
      </c>
      <c r="B21" s="61"/>
      <c r="C21" s="13"/>
      <c r="D21" s="14"/>
      <c r="E21" s="15" t="str">
        <f t="shared" si="43"/>
        <v/>
      </c>
      <c r="F21" s="16" t="str">
        <f t="shared" si="44"/>
        <v/>
      </c>
      <c r="G21" s="8" t="str">
        <f t="shared" si="45"/>
        <v/>
      </c>
      <c r="H21" s="62" t="str">
        <f t="shared" si="46"/>
        <v/>
      </c>
      <c r="I21" s="65"/>
      <c r="J21" s="65"/>
      <c r="K21" s="65"/>
      <c r="L21" s="34" t="str">
        <f t="shared" si="47"/>
        <v/>
      </c>
      <c r="M21" s="35" t="str">
        <f t="shared" si="48"/>
        <v/>
      </c>
      <c r="N21" s="57" t="str">
        <f t="shared" si="49"/>
        <v/>
      </c>
      <c r="O21" s="62" t="str">
        <f t="shared" si="50"/>
        <v/>
      </c>
      <c r="P21" s="65"/>
      <c r="Q21" s="65"/>
      <c r="R21" s="65"/>
      <c r="S21" s="34" t="str">
        <f t="shared" si="51"/>
        <v/>
      </c>
      <c r="T21" s="35" t="str">
        <f t="shared" si="52"/>
        <v/>
      </c>
      <c r="U21" s="57" t="str">
        <f t="shared" si="53"/>
        <v/>
      </c>
      <c r="V21" s="62" t="str">
        <f t="shared" si="54"/>
        <v/>
      </c>
      <c r="W21" s="65"/>
      <c r="X21" s="65"/>
      <c r="Y21" s="65"/>
      <c r="Z21" s="34" t="str">
        <f t="shared" si="55"/>
        <v/>
      </c>
      <c r="AA21" s="35" t="str">
        <f t="shared" si="56"/>
        <v/>
      </c>
      <c r="AB21" s="57" t="str">
        <f t="shared" si="57"/>
        <v/>
      </c>
      <c r="AC21" s="62" t="str">
        <f t="shared" si="58"/>
        <v/>
      </c>
      <c r="AD21" s="65"/>
      <c r="AE21" s="65"/>
      <c r="AF21" s="65"/>
      <c r="AG21" s="34" t="str">
        <f t="shared" si="59"/>
        <v/>
      </c>
      <c r="AH21" s="35" t="str">
        <f t="shared" si="60"/>
        <v/>
      </c>
      <c r="AI21" s="57" t="str">
        <f t="shared" si="61"/>
        <v/>
      </c>
      <c r="AJ21" s="62" t="str">
        <f t="shared" si="62"/>
        <v/>
      </c>
      <c r="AK21" s="65"/>
      <c r="AL21" s="65"/>
      <c r="AM21" s="65"/>
      <c r="AN21" s="34" t="str">
        <f t="shared" si="63"/>
        <v/>
      </c>
      <c r="AO21" s="35" t="str">
        <f t="shared" si="64"/>
        <v/>
      </c>
      <c r="AR21" s="13" t="str">
        <f t="shared" si="65"/>
        <v/>
      </c>
      <c r="AS21" s="13" t="str">
        <f t="shared" si="65"/>
        <v/>
      </c>
      <c r="AT21" s="13" t="str">
        <f t="shared" si="65"/>
        <v/>
      </c>
      <c r="AU21" s="22" t="str">
        <f t="shared" si="66"/>
        <v/>
      </c>
      <c r="AV21" s="22" t="str">
        <f t="shared" si="67"/>
        <v/>
      </c>
      <c r="AW21" s="22" t="str">
        <f t="shared" si="68"/>
        <v/>
      </c>
      <c r="AX21" s="22" t="str">
        <f t="shared" si="69"/>
        <v/>
      </c>
      <c r="AY21" s="22" t="str">
        <f t="shared" si="70"/>
        <v/>
      </c>
      <c r="BA21" s="13" t="str">
        <f t="shared" si="71"/>
        <v/>
      </c>
      <c r="BB21" s="13" t="str">
        <f t="shared" si="71"/>
        <v/>
      </c>
      <c r="BC21" s="13" t="str">
        <f t="shared" si="71"/>
        <v/>
      </c>
      <c r="BD21" s="66" t="str">
        <f t="shared" si="72"/>
        <v/>
      </c>
      <c r="BE21" s="22" t="str">
        <f t="shared" si="73"/>
        <v/>
      </c>
      <c r="BF21" s="22" t="str">
        <f t="shared" si="74"/>
        <v/>
      </c>
      <c r="BG21" s="66" t="str">
        <f t="shared" si="75"/>
        <v/>
      </c>
      <c r="BH21" s="22" t="str">
        <f t="shared" si="76"/>
        <v/>
      </c>
      <c r="BI21" s="22" t="str">
        <f t="shared" si="77"/>
        <v/>
      </c>
      <c r="BJ21" s="66" t="str">
        <f t="shared" si="78"/>
        <v/>
      </c>
      <c r="BK21" s="22" t="str">
        <f t="shared" si="79"/>
        <v/>
      </c>
      <c r="BL21" s="22" t="str">
        <f t="shared" si="80"/>
        <v/>
      </c>
      <c r="BM21" s="66" t="str">
        <f t="shared" si="81"/>
        <v/>
      </c>
      <c r="BN21" s="22" t="str">
        <f t="shared" si="82"/>
        <v/>
      </c>
      <c r="BO21" s="22" t="str">
        <f t="shared" si="83"/>
        <v/>
      </c>
      <c r="BP21" s="66" t="str">
        <f t="shared" si="84"/>
        <v/>
      </c>
      <c r="BQ21" s="22" t="str">
        <f t="shared" si="85"/>
        <v/>
      </c>
      <c r="BR21" s="22" t="str">
        <f t="shared" si="86"/>
        <v/>
      </c>
      <c r="BT21" s="13" t="s">
        <v>609</v>
      </c>
      <c r="BU21" s="13" t="s">
        <v>609</v>
      </c>
      <c r="BV21" s="13" t="s">
        <v>609</v>
      </c>
      <c r="BW21" s="66" t="s">
        <v>609</v>
      </c>
      <c r="BX21" s="22" t="s">
        <v>609</v>
      </c>
      <c r="BY21" s="22" t="s">
        <v>609</v>
      </c>
      <c r="BZ21" s="66" t="s">
        <v>609</v>
      </c>
      <c r="CA21" s="22" t="s">
        <v>609</v>
      </c>
      <c r="CB21" s="22" t="s">
        <v>609</v>
      </c>
      <c r="CC21" s="66" t="s">
        <v>609</v>
      </c>
      <c r="CD21" s="22" t="s">
        <v>609</v>
      </c>
      <c r="CE21" s="22" t="s">
        <v>609</v>
      </c>
      <c r="CF21" s="66" t="s">
        <v>609</v>
      </c>
      <c r="CG21" s="22" t="s">
        <v>609</v>
      </c>
      <c r="CH21" s="22" t="s">
        <v>609</v>
      </c>
      <c r="CI21" s="66" t="s">
        <v>609</v>
      </c>
      <c r="CJ21" s="22" t="s">
        <v>609</v>
      </c>
      <c r="CK21" s="22" t="s">
        <v>609</v>
      </c>
    </row>
    <row r="22" spans="1:89" ht="15" customHeight="1" x14ac:dyDescent="0.2">
      <c r="A22" s="60" t="str">
        <f t="shared" si="42"/>
        <v/>
      </c>
      <c r="B22" s="61"/>
      <c r="C22" s="13"/>
      <c r="D22" s="14"/>
      <c r="E22" s="15" t="str">
        <f t="shared" si="43"/>
        <v/>
      </c>
      <c r="F22" s="16" t="str">
        <f t="shared" si="44"/>
        <v/>
      </c>
      <c r="G22" s="8" t="str">
        <f t="shared" si="45"/>
        <v/>
      </c>
      <c r="H22" s="62" t="str">
        <f t="shared" si="46"/>
        <v/>
      </c>
      <c r="I22" s="65"/>
      <c r="J22" s="65"/>
      <c r="K22" s="65"/>
      <c r="L22" s="34" t="str">
        <f t="shared" si="47"/>
        <v/>
      </c>
      <c r="M22" s="35" t="str">
        <f t="shared" si="48"/>
        <v/>
      </c>
      <c r="N22" s="57" t="str">
        <f t="shared" si="49"/>
        <v/>
      </c>
      <c r="O22" s="62" t="str">
        <f t="shared" si="50"/>
        <v/>
      </c>
      <c r="P22" s="65"/>
      <c r="Q22" s="65"/>
      <c r="R22" s="65"/>
      <c r="S22" s="34" t="str">
        <f t="shared" si="51"/>
        <v/>
      </c>
      <c r="T22" s="35" t="str">
        <f t="shared" si="52"/>
        <v/>
      </c>
      <c r="U22" s="57" t="str">
        <f t="shared" si="53"/>
        <v/>
      </c>
      <c r="V22" s="62" t="str">
        <f t="shared" si="54"/>
        <v/>
      </c>
      <c r="W22" s="65"/>
      <c r="X22" s="65"/>
      <c r="Y22" s="65"/>
      <c r="Z22" s="34" t="str">
        <f t="shared" si="55"/>
        <v/>
      </c>
      <c r="AA22" s="35" t="str">
        <f t="shared" si="56"/>
        <v/>
      </c>
      <c r="AB22" s="57" t="str">
        <f t="shared" si="57"/>
        <v/>
      </c>
      <c r="AC22" s="62" t="str">
        <f t="shared" si="58"/>
        <v/>
      </c>
      <c r="AD22" s="65"/>
      <c r="AE22" s="65"/>
      <c r="AF22" s="65"/>
      <c r="AG22" s="34" t="str">
        <f t="shared" si="59"/>
        <v/>
      </c>
      <c r="AH22" s="35" t="str">
        <f t="shared" si="60"/>
        <v/>
      </c>
      <c r="AI22" s="57" t="str">
        <f t="shared" si="61"/>
        <v/>
      </c>
      <c r="AJ22" s="62" t="str">
        <f t="shared" si="62"/>
        <v/>
      </c>
      <c r="AK22" s="65"/>
      <c r="AL22" s="65"/>
      <c r="AM22" s="65"/>
      <c r="AN22" s="34" t="str">
        <f t="shared" si="63"/>
        <v/>
      </c>
      <c r="AO22" s="35" t="str">
        <f t="shared" si="64"/>
        <v/>
      </c>
      <c r="AR22" s="13" t="str">
        <f t="shared" si="65"/>
        <v/>
      </c>
      <c r="AS22" s="13" t="str">
        <f t="shared" si="65"/>
        <v/>
      </c>
      <c r="AT22" s="13" t="str">
        <f t="shared" si="65"/>
        <v/>
      </c>
      <c r="AU22" s="22" t="str">
        <f t="shared" si="66"/>
        <v/>
      </c>
      <c r="AV22" s="22" t="str">
        <f t="shared" si="67"/>
        <v/>
      </c>
      <c r="AW22" s="22" t="str">
        <f t="shared" si="68"/>
        <v/>
      </c>
      <c r="AX22" s="22" t="str">
        <f t="shared" si="69"/>
        <v/>
      </c>
      <c r="AY22" s="22" t="str">
        <f t="shared" si="70"/>
        <v/>
      </c>
      <c r="BA22" s="13" t="str">
        <f t="shared" si="71"/>
        <v/>
      </c>
      <c r="BB22" s="13" t="str">
        <f t="shared" si="71"/>
        <v/>
      </c>
      <c r="BC22" s="13" t="str">
        <f t="shared" si="71"/>
        <v/>
      </c>
      <c r="BD22" s="66" t="str">
        <f t="shared" si="72"/>
        <v/>
      </c>
      <c r="BE22" s="22" t="str">
        <f t="shared" si="73"/>
        <v/>
      </c>
      <c r="BF22" s="22" t="str">
        <f t="shared" si="74"/>
        <v/>
      </c>
      <c r="BG22" s="66" t="str">
        <f t="shared" si="75"/>
        <v/>
      </c>
      <c r="BH22" s="22" t="str">
        <f t="shared" si="76"/>
        <v/>
      </c>
      <c r="BI22" s="22" t="str">
        <f t="shared" si="77"/>
        <v/>
      </c>
      <c r="BJ22" s="66" t="str">
        <f t="shared" si="78"/>
        <v/>
      </c>
      <c r="BK22" s="22" t="str">
        <f t="shared" si="79"/>
        <v/>
      </c>
      <c r="BL22" s="22" t="str">
        <f t="shared" si="80"/>
        <v/>
      </c>
      <c r="BM22" s="66" t="str">
        <f t="shared" si="81"/>
        <v/>
      </c>
      <c r="BN22" s="22" t="str">
        <f t="shared" si="82"/>
        <v/>
      </c>
      <c r="BO22" s="22" t="str">
        <f t="shared" si="83"/>
        <v/>
      </c>
      <c r="BP22" s="66" t="str">
        <f t="shared" si="84"/>
        <v/>
      </c>
      <c r="BQ22" s="22" t="str">
        <f t="shared" si="85"/>
        <v/>
      </c>
      <c r="BR22" s="22" t="str">
        <f t="shared" si="86"/>
        <v/>
      </c>
      <c r="BT22" s="13" t="s">
        <v>609</v>
      </c>
      <c r="BU22" s="13" t="s">
        <v>609</v>
      </c>
      <c r="BV22" s="13" t="s">
        <v>609</v>
      </c>
      <c r="BW22" s="66" t="s">
        <v>609</v>
      </c>
      <c r="BX22" s="22" t="s">
        <v>609</v>
      </c>
      <c r="BY22" s="22" t="s">
        <v>609</v>
      </c>
      <c r="BZ22" s="66" t="s">
        <v>609</v>
      </c>
      <c r="CA22" s="22" t="s">
        <v>609</v>
      </c>
      <c r="CB22" s="22" t="s">
        <v>609</v>
      </c>
      <c r="CC22" s="66" t="s">
        <v>609</v>
      </c>
      <c r="CD22" s="22" t="s">
        <v>609</v>
      </c>
      <c r="CE22" s="22" t="s">
        <v>609</v>
      </c>
      <c r="CF22" s="66" t="s">
        <v>609</v>
      </c>
      <c r="CG22" s="22" t="s">
        <v>609</v>
      </c>
      <c r="CH22" s="22" t="s">
        <v>609</v>
      </c>
      <c r="CI22" s="66" t="s">
        <v>609</v>
      </c>
      <c r="CJ22" s="22" t="s">
        <v>609</v>
      </c>
      <c r="CK22" s="22" t="s">
        <v>609</v>
      </c>
    </row>
    <row r="23" spans="1:89" ht="15" customHeight="1" x14ac:dyDescent="0.2">
      <c r="A23" s="60" t="str">
        <f t="shared" si="42"/>
        <v/>
      </c>
      <c r="B23" s="61"/>
      <c r="C23" s="13"/>
      <c r="D23" s="14"/>
      <c r="E23" s="15" t="str">
        <f t="shared" si="43"/>
        <v/>
      </c>
      <c r="F23" s="16" t="str">
        <f t="shared" si="44"/>
        <v/>
      </c>
      <c r="G23" s="8" t="str">
        <f t="shared" si="45"/>
        <v/>
      </c>
      <c r="H23" s="62" t="str">
        <f t="shared" si="46"/>
        <v/>
      </c>
      <c r="I23" s="65"/>
      <c r="J23" s="65"/>
      <c r="K23" s="65"/>
      <c r="L23" s="34" t="str">
        <f t="shared" si="47"/>
        <v/>
      </c>
      <c r="M23" s="35" t="str">
        <f t="shared" si="48"/>
        <v/>
      </c>
      <c r="N23" s="57" t="str">
        <f t="shared" si="49"/>
        <v/>
      </c>
      <c r="O23" s="62" t="str">
        <f t="shared" si="50"/>
        <v/>
      </c>
      <c r="P23" s="65"/>
      <c r="Q23" s="65"/>
      <c r="R23" s="65"/>
      <c r="S23" s="34" t="str">
        <f t="shared" si="51"/>
        <v/>
      </c>
      <c r="T23" s="35" t="str">
        <f t="shared" si="52"/>
        <v/>
      </c>
      <c r="U23" s="57" t="str">
        <f t="shared" si="53"/>
        <v/>
      </c>
      <c r="V23" s="62" t="str">
        <f t="shared" si="54"/>
        <v/>
      </c>
      <c r="W23" s="65"/>
      <c r="X23" s="65"/>
      <c r="Y23" s="65"/>
      <c r="Z23" s="34" t="str">
        <f t="shared" si="55"/>
        <v/>
      </c>
      <c r="AA23" s="35" t="str">
        <f t="shared" si="56"/>
        <v/>
      </c>
      <c r="AB23" s="57" t="str">
        <f t="shared" si="57"/>
        <v/>
      </c>
      <c r="AC23" s="62" t="str">
        <f t="shared" si="58"/>
        <v/>
      </c>
      <c r="AD23" s="65"/>
      <c r="AE23" s="65"/>
      <c r="AF23" s="65"/>
      <c r="AG23" s="34" t="str">
        <f t="shared" si="59"/>
        <v/>
      </c>
      <c r="AH23" s="35" t="str">
        <f t="shared" si="60"/>
        <v/>
      </c>
      <c r="AI23" s="57" t="str">
        <f t="shared" si="61"/>
        <v/>
      </c>
      <c r="AJ23" s="62" t="str">
        <f t="shared" si="62"/>
        <v/>
      </c>
      <c r="AK23" s="65"/>
      <c r="AL23" s="65"/>
      <c r="AM23" s="65"/>
      <c r="AN23" s="34" t="str">
        <f t="shared" si="63"/>
        <v/>
      </c>
      <c r="AO23" s="35" t="str">
        <f t="shared" si="64"/>
        <v/>
      </c>
      <c r="AR23" s="13" t="str">
        <f t="shared" si="65"/>
        <v/>
      </c>
      <c r="AS23" s="13" t="str">
        <f t="shared" si="65"/>
        <v/>
      </c>
      <c r="AT23" s="13" t="str">
        <f t="shared" si="65"/>
        <v/>
      </c>
      <c r="AU23" s="22" t="str">
        <f t="shared" si="66"/>
        <v/>
      </c>
      <c r="AV23" s="22" t="str">
        <f t="shared" si="67"/>
        <v/>
      </c>
      <c r="AW23" s="22" t="str">
        <f t="shared" si="68"/>
        <v/>
      </c>
      <c r="AX23" s="22" t="str">
        <f t="shared" si="69"/>
        <v/>
      </c>
      <c r="AY23" s="22" t="str">
        <f t="shared" si="70"/>
        <v/>
      </c>
      <c r="BA23" s="13" t="str">
        <f t="shared" si="71"/>
        <v/>
      </c>
      <c r="BB23" s="13" t="str">
        <f t="shared" si="71"/>
        <v/>
      </c>
      <c r="BC23" s="13" t="str">
        <f t="shared" si="71"/>
        <v/>
      </c>
      <c r="BD23" s="66" t="str">
        <f t="shared" si="72"/>
        <v/>
      </c>
      <c r="BE23" s="22" t="str">
        <f t="shared" si="73"/>
        <v/>
      </c>
      <c r="BF23" s="22" t="str">
        <f t="shared" si="74"/>
        <v/>
      </c>
      <c r="BG23" s="66" t="str">
        <f t="shared" si="75"/>
        <v/>
      </c>
      <c r="BH23" s="22" t="str">
        <f t="shared" si="76"/>
        <v/>
      </c>
      <c r="BI23" s="22" t="str">
        <f t="shared" si="77"/>
        <v/>
      </c>
      <c r="BJ23" s="66" t="str">
        <f t="shared" si="78"/>
        <v/>
      </c>
      <c r="BK23" s="22" t="str">
        <f t="shared" si="79"/>
        <v/>
      </c>
      <c r="BL23" s="22" t="str">
        <f t="shared" si="80"/>
        <v/>
      </c>
      <c r="BM23" s="66" t="str">
        <f t="shared" si="81"/>
        <v/>
      </c>
      <c r="BN23" s="22" t="str">
        <f t="shared" si="82"/>
        <v/>
      </c>
      <c r="BO23" s="22" t="str">
        <f t="shared" si="83"/>
        <v/>
      </c>
      <c r="BP23" s="66" t="str">
        <f t="shared" si="84"/>
        <v/>
      </c>
      <c r="BQ23" s="22" t="str">
        <f t="shared" si="85"/>
        <v/>
      </c>
      <c r="BR23" s="22" t="str">
        <f t="shared" si="86"/>
        <v/>
      </c>
      <c r="BT23" s="13" t="s">
        <v>609</v>
      </c>
      <c r="BU23" s="13" t="s">
        <v>609</v>
      </c>
      <c r="BV23" s="13" t="s">
        <v>609</v>
      </c>
      <c r="BW23" s="66" t="s">
        <v>609</v>
      </c>
      <c r="BX23" s="22" t="s">
        <v>609</v>
      </c>
      <c r="BY23" s="22" t="s">
        <v>609</v>
      </c>
      <c r="BZ23" s="66" t="s">
        <v>609</v>
      </c>
      <c r="CA23" s="22" t="s">
        <v>609</v>
      </c>
      <c r="CB23" s="22" t="s">
        <v>609</v>
      </c>
      <c r="CC23" s="66" t="s">
        <v>609</v>
      </c>
      <c r="CD23" s="22" t="s">
        <v>609</v>
      </c>
      <c r="CE23" s="22" t="s">
        <v>609</v>
      </c>
      <c r="CF23" s="66" t="s">
        <v>609</v>
      </c>
      <c r="CG23" s="22" t="s">
        <v>609</v>
      </c>
      <c r="CH23" s="22" t="s">
        <v>609</v>
      </c>
      <c r="CI23" s="66" t="s">
        <v>609</v>
      </c>
      <c r="CJ23" s="22" t="s">
        <v>609</v>
      </c>
      <c r="CK23" s="22" t="s">
        <v>609</v>
      </c>
    </row>
    <row r="24" spans="1:89" ht="15" customHeight="1" x14ac:dyDescent="0.2">
      <c r="A24" s="60" t="str">
        <f t="shared" si="42"/>
        <v/>
      </c>
      <c r="B24" s="61"/>
      <c r="C24" s="13"/>
      <c r="D24" s="14"/>
      <c r="E24" s="15" t="str">
        <f t="shared" si="43"/>
        <v/>
      </c>
      <c r="F24" s="16" t="str">
        <f t="shared" si="44"/>
        <v/>
      </c>
      <c r="G24" s="8" t="str">
        <f t="shared" si="45"/>
        <v/>
      </c>
      <c r="H24" s="62" t="str">
        <f t="shared" si="46"/>
        <v/>
      </c>
      <c r="I24" s="65"/>
      <c r="J24" s="65"/>
      <c r="K24" s="65"/>
      <c r="L24" s="34" t="str">
        <f t="shared" si="47"/>
        <v/>
      </c>
      <c r="M24" s="35" t="str">
        <f t="shared" si="48"/>
        <v/>
      </c>
      <c r="N24" s="57" t="str">
        <f t="shared" si="49"/>
        <v/>
      </c>
      <c r="O24" s="62" t="str">
        <f t="shared" si="50"/>
        <v/>
      </c>
      <c r="P24" s="65"/>
      <c r="Q24" s="65"/>
      <c r="R24" s="65"/>
      <c r="S24" s="34" t="str">
        <f t="shared" si="51"/>
        <v/>
      </c>
      <c r="T24" s="35" t="str">
        <f t="shared" si="52"/>
        <v/>
      </c>
      <c r="U24" s="57" t="str">
        <f t="shared" si="53"/>
        <v/>
      </c>
      <c r="V24" s="62" t="str">
        <f t="shared" si="54"/>
        <v/>
      </c>
      <c r="W24" s="65"/>
      <c r="X24" s="65"/>
      <c r="Y24" s="65"/>
      <c r="Z24" s="34" t="str">
        <f t="shared" si="55"/>
        <v/>
      </c>
      <c r="AA24" s="35" t="str">
        <f t="shared" si="56"/>
        <v/>
      </c>
      <c r="AB24" s="57" t="str">
        <f t="shared" si="57"/>
        <v/>
      </c>
      <c r="AC24" s="62" t="str">
        <f t="shared" si="58"/>
        <v/>
      </c>
      <c r="AD24" s="65"/>
      <c r="AE24" s="65"/>
      <c r="AF24" s="65"/>
      <c r="AG24" s="34" t="str">
        <f t="shared" si="59"/>
        <v/>
      </c>
      <c r="AH24" s="35" t="str">
        <f t="shared" si="60"/>
        <v/>
      </c>
      <c r="AI24" s="57" t="str">
        <f t="shared" si="61"/>
        <v/>
      </c>
      <c r="AJ24" s="62" t="str">
        <f t="shared" si="62"/>
        <v/>
      </c>
      <c r="AK24" s="65"/>
      <c r="AL24" s="65"/>
      <c r="AM24" s="65"/>
      <c r="AN24" s="34" t="str">
        <f t="shared" si="63"/>
        <v/>
      </c>
      <c r="AO24" s="35" t="str">
        <f t="shared" si="64"/>
        <v/>
      </c>
      <c r="AR24" s="13" t="str">
        <f t="shared" si="65"/>
        <v/>
      </c>
      <c r="AS24" s="13" t="str">
        <f t="shared" si="65"/>
        <v/>
      </c>
      <c r="AT24" s="13" t="str">
        <f t="shared" si="65"/>
        <v/>
      </c>
      <c r="AU24" s="22" t="str">
        <f t="shared" si="66"/>
        <v/>
      </c>
      <c r="AV24" s="22" t="str">
        <f t="shared" si="67"/>
        <v/>
      </c>
      <c r="AW24" s="22" t="str">
        <f t="shared" si="68"/>
        <v/>
      </c>
      <c r="AX24" s="22" t="str">
        <f t="shared" si="69"/>
        <v/>
      </c>
      <c r="AY24" s="22" t="str">
        <f t="shared" si="70"/>
        <v/>
      </c>
      <c r="BA24" s="13" t="str">
        <f t="shared" si="71"/>
        <v/>
      </c>
      <c r="BB24" s="13" t="str">
        <f t="shared" si="71"/>
        <v/>
      </c>
      <c r="BC24" s="13" t="str">
        <f t="shared" si="71"/>
        <v/>
      </c>
      <c r="BD24" s="66" t="str">
        <f t="shared" si="72"/>
        <v/>
      </c>
      <c r="BE24" s="22" t="str">
        <f t="shared" si="73"/>
        <v/>
      </c>
      <c r="BF24" s="22" t="str">
        <f t="shared" si="74"/>
        <v/>
      </c>
      <c r="BG24" s="66" t="str">
        <f t="shared" si="75"/>
        <v/>
      </c>
      <c r="BH24" s="22" t="str">
        <f t="shared" si="76"/>
        <v/>
      </c>
      <c r="BI24" s="22" t="str">
        <f t="shared" si="77"/>
        <v/>
      </c>
      <c r="BJ24" s="66" t="str">
        <f t="shared" si="78"/>
        <v/>
      </c>
      <c r="BK24" s="22" t="str">
        <f t="shared" si="79"/>
        <v/>
      </c>
      <c r="BL24" s="22" t="str">
        <f t="shared" si="80"/>
        <v/>
      </c>
      <c r="BM24" s="66" t="str">
        <f t="shared" si="81"/>
        <v/>
      </c>
      <c r="BN24" s="22" t="str">
        <f t="shared" si="82"/>
        <v/>
      </c>
      <c r="BO24" s="22" t="str">
        <f t="shared" si="83"/>
        <v/>
      </c>
      <c r="BP24" s="66" t="str">
        <f t="shared" si="84"/>
        <v/>
      </c>
      <c r="BQ24" s="22" t="str">
        <f t="shared" si="85"/>
        <v/>
      </c>
      <c r="BR24" s="22" t="str">
        <f t="shared" si="86"/>
        <v/>
      </c>
      <c r="BT24" s="13" t="s">
        <v>609</v>
      </c>
      <c r="BU24" s="13" t="s">
        <v>609</v>
      </c>
      <c r="BV24" s="13" t="s">
        <v>609</v>
      </c>
      <c r="BW24" s="66" t="s">
        <v>609</v>
      </c>
      <c r="BX24" s="22" t="s">
        <v>609</v>
      </c>
      <c r="BY24" s="22" t="s">
        <v>609</v>
      </c>
      <c r="BZ24" s="66" t="s">
        <v>609</v>
      </c>
      <c r="CA24" s="22" t="s">
        <v>609</v>
      </c>
      <c r="CB24" s="22" t="s">
        <v>609</v>
      </c>
      <c r="CC24" s="66" t="s">
        <v>609</v>
      </c>
      <c r="CD24" s="22" t="s">
        <v>609</v>
      </c>
      <c r="CE24" s="22" t="s">
        <v>609</v>
      </c>
      <c r="CF24" s="66" t="s">
        <v>609</v>
      </c>
      <c r="CG24" s="22" t="s">
        <v>609</v>
      </c>
      <c r="CH24" s="22" t="s">
        <v>609</v>
      </c>
      <c r="CI24" s="66" t="s">
        <v>609</v>
      </c>
      <c r="CJ24" s="22" t="s">
        <v>609</v>
      </c>
      <c r="CK24" s="22" t="s">
        <v>609</v>
      </c>
    </row>
    <row r="25" spans="1:89" ht="15" customHeight="1" x14ac:dyDescent="0.2">
      <c r="A25" s="60" t="str">
        <f t="shared" si="42"/>
        <v/>
      </c>
      <c r="B25" s="61"/>
      <c r="C25" s="13"/>
      <c r="D25" s="14"/>
      <c r="E25" s="15" t="str">
        <f t="shared" si="43"/>
        <v/>
      </c>
      <c r="F25" s="16" t="str">
        <f t="shared" si="44"/>
        <v/>
      </c>
      <c r="G25" s="8" t="str">
        <f t="shared" si="45"/>
        <v/>
      </c>
      <c r="H25" s="62" t="str">
        <f t="shared" si="46"/>
        <v/>
      </c>
      <c r="I25" s="65"/>
      <c r="J25" s="65"/>
      <c r="K25" s="65"/>
      <c r="L25" s="34" t="str">
        <f t="shared" si="47"/>
        <v/>
      </c>
      <c r="M25" s="35" t="str">
        <f t="shared" si="48"/>
        <v/>
      </c>
      <c r="N25" s="57" t="str">
        <f t="shared" si="49"/>
        <v/>
      </c>
      <c r="O25" s="62" t="str">
        <f t="shared" si="50"/>
        <v/>
      </c>
      <c r="P25" s="65"/>
      <c r="Q25" s="65"/>
      <c r="R25" s="65"/>
      <c r="S25" s="34" t="str">
        <f t="shared" si="51"/>
        <v/>
      </c>
      <c r="T25" s="35" t="str">
        <f t="shared" si="52"/>
        <v/>
      </c>
      <c r="U25" s="57" t="str">
        <f t="shared" si="53"/>
        <v/>
      </c>
      <c r="V25" s="62" t="str">
        <f t="shared" si="54"/>
        <v/>
      </c>
      <c r="W25" s="65"/>
      <c r="X25" s="65"/>
      <c r="Y25" s="65"/>
      <c r="Z25" s="34" t="str">
        <f t="shared" si="55"/>
        <v/>
      </c>
      <c r="AA25" s="35" t="str">
        <f t="shared" si="56"/>
        <v/>
      </c>
      <c r="AB25" s="57" t="str">
        <f t="shared" si="57"/>
        <v/>
      </c>
      <c r="AC25" s="62" t="str">
        <f t="shared" si="58"/>
        <v/>
      </c>
      <c r="AD25" s="65"/>
      <c r="AE25" s="65"/>
      <c r="AF25" s="65"/>
      <c r="AG25" s="34" t="str">
        <f t="shared" si="59"/>
        <v/>
      </c>
      <c r="AH25" s="35" t="str">
        <f t="shared" si="60"/>
        <v/>
      </c>
      <c r="AI25" s="57" t="str">
        <f t="shared" si="61"/>
        <v/>
      </c>
      <c r="AJ25" s="62" t="str">
        <f t="shared" si="62"/>
        <v/>
      </c>
      <c r="AK25" s="65"/>
      <c r="AL25" s="65"/>
      <c r="AM25" s="65"/>
      <c r="AN25" s="34" t="str">
        <f t="shared" si="63"/>
        <v/>
      </c>
      <c r="AO25" s="35" t="str">
        <f t="shared" si="64"/>
        <v/>
      </c>
      <c r="AR25" s="13" t="str">
        <f t="shared" si="65"/>
        <v/>
      </c>
      <c r="AS25" s="13" t="str">
        <f t="shared" si="65"/>
        <v/>
      </c>
      <c r="AT25" s="13" t="str">
        <f t="shared" si="65"/>
        <v/>
      </c>
      <c r="AU25" s="22" t="str">
        <f t="shared" si="66"/>
        <v/>
      </c>
      <c r="AV25" s="22" t="str">
        <f t="shared" si="67"/>
        <v/>
      </c>
      <c r="AW25" s="22" t="str">
        <f t="shared" si="68"/>
        <v/>
      </c>
      <c r="AX25" s="22" t="str">
        <f t="shared" si="69"/>
        <v/>
      </c>
      <c r="AY25" s="22" t="str">
        <f t="shared" si="70"/>
        <v/>
      </c>
      <c r="BA25" s="13" t="str">
        <f t="shared" si="71"/>
        <v/>
      </c>
      <c r="BB25" s="13" t="str">
        <f t="shared" si="71"/>
        <v/>
      </c>
      <c r="BC25" s="13" t="str">
        <f t="shared" si="71"/>
        <v/>
      </c>
      <c r="BD25" s="66" t="str">
        <f t="shared" si="72"/>
        <v/>
      </c>
      <c r="BE25" s="22" t="str">
        <f t="shared" si="73"/>
        <v/>
      </c>
      <c r="BF25" s="22" t="str">
        <f t="shared" si="74"/>
        <v/>
      </c>
      <c r="BG25" s="66" t="str">
        <f t="shared" si="75"/>
        <v/>
      </c>
      <c r="BH25" s="22" t="str">
        <f t="shared" si="76"/>
        <v/>
      </c>
      <c r="BI25" s="22" t="str">
        <f t="shared" si="77"/>
        <v/>
      </c>
      <c r="BJ25" s="66" t="str">
        <f t="shared" si="78"/>
        <v/>
      </c>
      <c r="BK25" s="22" t="str">
        <f t="shared" si="79"/>
        <v/>
      </c>
      <c r="BL25" s="22" t="str">
        <f t="shared" si="80"/>
        <v/>
      </c>
      <c r="BM25" s="66" t="str">
        <f t="shared" si="81"/>
        <v/>
      </c>
      <c r="BN25" s="22" t="str">
        <f t="shared" si="82"/>
        <v/>
      </c>
      <c r="BO25" s="22" t="str">
        <f t="shared" si="83"/>
        <v/>
      </c>
      <c r="BP25" s="66" t="str">
        <f t="shared" si="84"/>
        <v/>
      </c>
      <c r="BQ25" s="22" t="str">
        <f t="shared" si="85"/>
        <v/>
      </c>
      <c r="BR25" s="22" t="str">
        <f t="shared" si="86"/>
        <v/>
      </c>
      <c r="BT25" s="13" t="s">
        <v>609</v>
      </c>
      <c r="BU25" s="13" t="s">
        <v>609</v>
      </c>
      <c r="BV25" s="13" t="s">
        <v>609</v>
      </c>
      <c r="BW25" s="66" t="s">
        <v>609</v>
      </c>
      <c r="BX25" s="22" t="s">
        <v>609</v>
      </c>
      <c r="BY25" s="22" t="s">
        <v>609</v>
      </c>
      <c r="BZ25" s="66" t="s">
        <v>609</v>
      </c>
      <c r="CA25" s="22" t="s">
        <v>609</v>
      </c>
      <c r="CB25" s="22" t="s">
        <v>609</v>
      </c>
      <c r="CC25" s="66" t="s">
        <v>609</v>
      </c>
      <c r="CD25" s="22" t="s">
        <v>609</v>
      </c>
      <c r="CE25" s="22" t="s">
        <v>609</v>
      </c>
      <c r="CF25" s="66" t="s">
        <v>609</v>
      </c>
      <c r="CG25" s="22" t="s">
        <v>609</v>
      </c>
      <c r="CH25" s="22" t="s">
        <v>609</v>
      </c>
      <c r="CI25" s="66" t="s">
        <v>609</v>
      </c>
      <c r="CJ25" s="22" t="s">
        <v>609</v>
      </c>
      <c r="CK25" s="22" t="s">
        <v>609</v>
      </c>
    </row>
    <row r="26" spans="1:89" ht="15" customHeight="1" x14ac:dyDescent="0.2">
      <c r="A26" s="60" t="str">
        <f t="shared" si="42"/>
        <v/>
      </c>
      <c r="B26" s="61"/>
      <c r="C26" s="13"/>
      <c r="D26" s="14"/>
      <c r="E26" s="15" t="str">
        <f t="shared" si="43"/>
        <v/>
      </c>
      <c r="F26" s="16" t="str">
        <f t="shared" si="44"/>
        <v/>
      </c>
      <c r="G26" s="8" t="str">
        <f t="shared" si="45"/>
        <v/>
      </c>
      <c r="H26" s="62" t="str">
        <f t="shared" si="46"/>
        <v/>
      </c>
      <c r="I26" s="65"/>
      <c r="J26" s="65"/>
      <c r="K26" s="65"/>
      <c r="L26" s="34" t="str">
        <f t="shared" si="47"/>
        <v/>
      </c>
      <c r="M26" s="35" t="str">
        <f t="shared" si="48"/>
        <v/>
      </c>
      <c r="N26" s="57" t="str">
        <f t="shared" si="49"/>
        <v/>
      </c>
      <c r="O26" s="62" t="str">
        <f t="shared" si="50"/>
        <v/>
      </c>
      <c r="P26" s="65"/>
      <c r="Q26" s="65"/>
      <c r="R26" s="65"/>
      <c r="S26" s="34" t="str">
        <f t="shared" si="51"/>
        <v/>
      </c>
      <c r="T26" s="35" t="str">
        <f t="shared" si="52"/>
        <v/>
      </c>
      <c r="U26" s="57" t="str">
        <f t="shared" si="53"/>
        <v/>
      </c>
      <c r="V26" s="62" t="str">
        <f t="shared" si="54"/>
        <v/>
      </c>
      <c r="W26" s="65"/>
      <c r="X26" s="65"/>
      <c r="Y26" s="65"/>
      <c r="Z26" s="34" t="str">
        <f t="shared" si="55"/>
        <v/>
      </c>
      <c r="AA26" s="35" t="str">
        <f t="shared" si="56"/>
        <v/>
      </c>
      <c r="AB26" s="57" t="str">
        <f t="shared" si="57"/>
        <v/>
      </c>
      <c r="AC26" s="62" t="str">
        <f t="shared" si="58"/>
        <v/>
      </c>
      <c r="AD26" s="65"/>
      <c r="AE26" s="65"/>
      <c r="AF26" s="65"/>
      <c r="AG26" s="34" t="str">
        <f t="shared" si="59"/>
        <v/>
      </c>
      <c r="AH26" s="35" t="str">
        <f t="shared" si="60"/>
        <v/>
      </c>
      <c r="AI26" s="57" t="str">
        <f t="shared" si="61"/>
        <v/>
      </c>
      <c r="AJ26" s="62" t="str">
        <f t="shared" si="62"/>
        <v/>
      </c>
      <c r="AK26" s="65"/>
      <c r="AL26" s="65"/>
      <c r="AM26" s="65"/>
      <c r="AN26" s="34" t="str">
        <f t="shared" si="63"/>
        <v/>
      </c>
      <c r="AO26" s="35" t="str">
        <f t="shared" si="64"/>
        <v/>
      </c>
      <c r="AR26" s="13" t="str">
        <f t="shared" si="65"/>
        <v/>
      </c>
      <c r="AS26" s="13" t="str">
        <f t="shared" si="65"/>
        <v/>
      </c>
      <c r="AT26" s="13" t="str">
        <f t="shared" si="65"/>
        <v/>
      </c>
      <c r="AU26" s="22" t="str">
        <f t="shared" si="66"/>
        <v/>
      </c>
      <c r="AV26" s="22" t="str">
        <f t="shared" si="67"/>
        <v/>
      </c>
      <c r="AW26" s="22" t="str">
        <f t="shared" si="68"/>
        <v/>
      </c>
      <c r="AX26" s="22" t="str">
        <f t="shared" si="69"/>
        <v/>
      </c>
      <c r="AY26" s="22" t="str">
        <f t="shared" si="70"/>
        <v/>
      </c>
      <c r="BA26" s="13" t="str">
        <f t="shared" si="71"/>
        <v/>
      </c>
      <c r="BB26" s="13" t="str">
        <f t="shared" si="71"/>
        <v/>
      </c>
      <c r="BC26" s="13" t="str">
        <f t="shared" si="71"/>
        <v/>
      </c>
      <c r="BD26" s="66" t="str">
        <f t="shared" si="72"/>
        <v/>
      </c>
      <c r="BE26" s="22" t="str">
        <f t="shared" si="73"/>
        <v/>
      </c>
      <c r="BF26" s="22" t="str">
        <f t="shared" si="74"/>
        <v/>
      </c>
      <c r="BG26" s="66" t="str">
        <f t="shared" si="75"/>
        <v/>
      </c>
      <c r="BH26" s="22" t="str">
        <f t="shared" si="76"/>
        <v/>
      </c>
      <c r="BI26" s="22" t="str">
        <f t="shared" si="77"/>
        <v/>
      </c>
      <c r="BJ26" s="66" t="str">
        <f t="shared" si="78"/>
        <v/>
      </c>
      <c r="BK26" s="22" t="str">
        <f t="shared" si="79"/>
        <v/>
      </c>
      <c r="BL26" s="22" t="str">
        <f t="shared" si="80"/>
        <v/>
      </c>
      <c r="BM26" s="66" t="str">
        <f t="shared" si="81"/>
        <v/>
      </c>
      <c r="BN26" s="22" t="str">
        <f t="shared" si="82"/>
        <v/>
      </c>
      <c r="BO26" s="22" t="str">
        <f t="shared" si="83"/>
        <v/>
      </c>
      <c r="BP26" s="66" t="str">
        <f t="shared" si="84"/>
        <v/>
      </c>
      <c r="BQ26" s="22" t="str">
        <f t="shared" si="85"/>
        <v/>
      </c>
      <c r="BR26" s="22" t="str">
        <f t="shared" si="86"/>
        <v/>
      </c>
      <c r="BT26" s="13" t="s">
        <v>609</v>
      </c>
      <c r="BU26" s="13" t="s">
        <v>609</v>
      </c>
      <c r="BV26" s="13" t="s">
        <v>609</v>
      </c>
      <c r="BW26" s="66" t="s">
        <v>609</v>
      </c>
      <c r="BX26" s="22" t="s">
        <v>609</v>
      </c>
      <c r="BY26" s="22" t="s">
        <v>609</v>
      </c>
      <c r="BZ26" s="66" t="s">
        <v>609</v>
      </c>
      <c r="CA26" s="22" t="s">
        <v>609</v>
      </c>
      <c r="CB26" s="22" t="s">
        <v>609</v>
      </c>
      <c r="CC26" s="66" t="s">
        <v>609</v>
      </c>
      <c r="CD26" s="22" t="s">
        <v>609</v>
      </c>
      <c r="CE26" s="22" t="s">
        <v>609</v>
      </c>
      <c r="CF26" s="66" t="s">
        <v>609</v>
      </c>
      <c r="CG26" s="22" t="s">
        <v>609</v>
      </c>
      <c r="CH26" s="22" t="s">
        <v>609</v>
      </c>
      <c r="CI26" s="66" t="s">
        <v>609</v>
      </c>
      <c r="CJ26" s="22" t="s">
        <v>609</v>
      </c>
      <c r="CK26" s="22" t="s">
        <v>609</v>
      </c>
    </row>
    <row r="27" spans="1:89" ht="15" customHeight="1" x14ac:dyDescent="0.2">
      <c r="A27" s="60" t="str">
        <f t="shared" si="42"/>
        <v/>
      </c>
      <c r="B27" s="61"/>
      <c r="C27" s="13"/>
      <c r="D27" s="14"/>
      <c r="E27" s="15" t="str">
        <f t="shared" si="43"/>
        <v/>
      </c>
      <c r="F27" s="16" t="str">
        <f t="shared" si="44"/>
        <v/>
      </c>
      <c r="G27" s="8" t="str">
        <f t="shared" si="45"/>
        <v/>
      </c>
      <c r="H27" s="62" t="str">
        <f t="shared" si="46"/>
        <v/>
      </c>
      <c r="I27" s="65"/>
      <c r="J27" s="65"/>
      <c r="K27" s="65"/>
      <c r="L27" s="34" t="str">
        <f t="shared" si="47"/>
        <v/>
      </c>
      <c r="M27" s="35" t="str">
        <f t="shared" si="48"/>
        <v/>
      </c>
      <c r="N27" s="57" t="str">
        <f t="shared" si="49"/>
        <v/>
      </c>
      <c r="O27" s="62" t="str">
        <f t="shared" si="50"/>
        <v/>
      </c>
      <c r="P27" s="65"/>
      <c r="Q27" s="65"/>
      <c r="R27" s="65"/>
      <c r="S27" s="34" t="str">
        <f t="shared" si="51"/>
        <v/>
      </c>
      <c r="T27" s="35" t="str">
        <f t="shared" si="52"/>
        <v/>
      </c>
      <c r="U27" s="57" t="str">
        <f t="shared" si="53"/>
        <v/>
      </c>
      <c r="V27" s="62" t="str">
        <f t="shared" si="54"/>
        <v/>
      </c>
      <c r="W27" s="65"/>
      <c r="X27" s="65"/>
      <c r="Y27" s="65"/>
      <c r="Z27" s="34" t="str">
        <f t="shared" si="55"/>
        <v/>
      </c>
      <c r="AA27" s="35" t="str">
        <f t="shared" si="56"/>
        <v/>
      </c>
      <c r="AB27" s="57" t="str">
        <f t="shared" si="57"/>
        <v/>
      </c>
      <c r="AC27" s="62" t="str">
        <f t="shared" si="58"/>
        <v/>
      </c>
      <c r="AD27" s="65"/>
      <c r="AE27" s="65"/>
      <c r="AF27" s="65"/>
      <c r="AG27" s="34" t="str">
        <f t="shared" si="59"/>
        <v/>
      </c>
      <c r="AH27" s="35" t="str">
        <f t="shared" si="60"/>
        <v/>
      </c>
      <c r="AI27" s="57" t="str">
        <f t="shared" si="61"/>
        <v/>
      </c>
      <c r="AJ27" s="62" t="str">
        <f t="shared" si="62"/>
        <v/>
      </c>
      <c r="AK27" s="65"/>
      <c r="AL27" s="65"/>
      <c r="AM27" s="65"/>
      <c r="AN27" s="34" t="str">
        <f t="shared" si="63"/>
        <v/>
      </c>
      <c r="AO27" s="35" t="str">
        <f t="shared" si="64"/>
        <v/>
      </c>
      <c r="AR27" s="13" t="str">
        <f t="shared" si="65"/>
        <v/>
      </c>
      <c r="AS27" s="13" t="str">
        <f t="shared" si="65"/>
        <v/>
      </c>
      <c r="AT27" s="13" t="str">
        <f t="shared" si="65"/>
        <v/>
      </c>
      <c r="AU27" s="22" t="str">
        <f t="shared" si="66"/>
        <v/>
      </c>
      <c r="AV27" s="22" t="str">
        <f t="shared" si="67"/>
        <v/>
      </c>
      <c r="AW27" s="22" t="str">
        <f t="shared" si="68"/>
        <v/>
      </c>
      <c r="AX27" s="22" t="str">
        <f t="shared" si="69"/>
        <v/>
      </c>
      <c r="AY27" s="22" t="str">
        <f t="shared" si="70"/>
        <v/>
      </c>
      <c r="BA27" s="13" t="str">
        <f t="shared" si="71"/>
        <v/>
      </c>
      <c r="BB27" s="13" t="str">
        <f t="shared" si="71"/>
        <v/>
      </c>
      <c r="BC27" s="13" t="str">
        <f t="shared" si="71"/>
        <v/>
      </c>
      <c r="BD27" s="66" t="str">
        <f t="shared" si="72"/>
        <v/>
      </c>
      <c r="BE27" s="22" t="str">
        <f t="shared" si="73"/>
        <v/>
      </c>
      <c r="BF27" s="22" t="str">
        <f t="shared" si="74"/>
        <v/>
      </c>
      <c r="BG27" s="66" t="str">
        <f t="shared" si="75"/>
        <v/>
      </c>
      <c r="BH27" s="22" t="str">
        <f t="shared" si="76"/>
        <v/>
      </c>
      <c r="BI27" s="22" t="str">
        <f t="shared" si="77"/>
        <v/>
      </c>
      <c r="BJ27" s="66" t="str">
        <f t="shared" si="78"/>
        <v/>
      </c>
      <c r="BK27" s="22" t="str">
        <f t="shared" si="79"/>
        <v/>
      </c>
      <c r="BL27" s="22" t="str">
        <f t="shared" si="80"/>
        <v/>
      </c>
      <c r="BM27" s="66" t="str">
        <f t="shared" si="81"/>
        <v/>
      </c>
      <c r="BN27" s="22" t="str">
        <f t="shared" si="82"/>
        <v/>
      </c>
      <c r="BO27" s="22" t="str">
        <f t="shared" si="83"/>
        <v/>
      </c>
      <c r="BP27" s="66" t="str">
        <f t="shared" si="84"/>
        <v/>
      </c>
      <c r="BQ27" s="22" t="str">
        <f t="shared" si="85"/>
        <v/>
      </c>
      <c r="BR27" s="22" t="str">
        <f t="shared" si="86"/>
        <v/>
      </c>
      <c r="BT27" s="13" t="s">
        <v>609</v>
      </c>
      <c r="BU27" s="13" t="s">
        <v>609</v>
      </c>
      <c r="BV27" s="13" t="s">
        <v>609</v>
      </c>
      <c r="BW27" s="66" t="s">
        <v>609</v>
      </c>
      <c r="BX27" s="22" t="s">
        <v>609</v>
      </c>
      <c r="BY27" s="22" t="s">
        <v>609</v>
      </c>
      <c r="BZ27" s="66" t="s">
        <v>609</v>
      </c>
      <c r="CA27" s="22" t="s">
        <v>609</v>
      </c>
      <c r="CB27" s="22" t="s">
        <v>609</v>
      </c>
      <c r="CC27" s="66" t="s">
        <v>609</v>
      </c>
      <c r="CD27" s="22" t="s">
        <v>609</v>
      </c>
      <c r="CE27" s="22" t="s">
        <v>609</v>
      </c>
      <c r="CF27" s="66" t="s">
        <v>609</v>
      </c>
      <c r="CG27" s="22" t="s">
        <v>609</v>
      </c>
      <c r="CH27" s="22" t="s">
        <v>609</v>
      </c>
      <c r="CI27" s="66" t="s">
        <v>609</v>
      </c>
      <c r="CJ27" s="22" t="s">
        <v>609</v>
      </c>
      <c r="CK27" s="22" t="s">
        <v>609</v>
      </c>
    </row>
    <row r="28" spans="1:89" ht="15" customHeight="1" x14ac:dyDescent="0.2">
      <c r="A28" s="60" t="str">
        <f t="shared" si="42"/>
        <v/>
      </c>
      <c r="B28" s="61"/>
      <c r="C28" s="13"/>
      <c r="D28" s="14"/>
      <c r="E28" s="15" t="str">
        <f t="shared" si="43"/>
        <v/>
      </c>
      <c r="F28" s="16" t="str">
        <f t="shared" si="44"/>
        <v/>
      </c>
      <c r="G28" s="8" t="str">
        <f t="shared" si="45"/>
        <v/>
      </c>
      <c r="H28" s="62" t="str">
        <f t="shared" si="46"/>
        <v/>
      </c>
      <c r="I28" s="65"/>
      <c r="J28" s="65"/>
      <c r="K28" s="65"/>
      <c r="L28" s="34" t="str">
        <f t="shared" si="47"/>
        <v/>
      </c>
      <c r="M28" s="35" t="str">
        <f t="shared" si="48"/>
        <v/>
      </c>
      <c r="N28" s="57" t="str">
        <f t="shared" si="49"/>
        <v/>
      </c>
      <c r="O28" s="62" t="str">
        <f t="shared" si="50"/>
        <v/>
      </c>
      <c r="P28" s="65"/>
      <c r="Q28" s="65"/>
      <c r="R28" s="65"/>
      <c r="S28" s="34" t="str">
        <f t="shared" si="51"/>
        <v/>
      </c>
      <c r="T28" s="35" t="str">
        <f t="shared" si="52"/>
        <v/>
      </c>
      <c r="U28" s="57" t="str">
        <f t="shared" si="53"/>
        <v/>
      </c>
      <c r="V28" s="62" t="str">
        <f t="shared" si="54"/>
        <v/>
      </c>
      <c r="W28" s="65"/>
      <c r="X28" s="65"/>
      <c r="Y28" s="65"/>
      <c r="Z28" s="34" t="str">
        <f t="shared" si="55"/>
        <v/>
      </c>
      <c r="AA28" s="35" t="str">
        <f t="shared" si="56"/>
        <v/>
      </c>
      <c r="AB28" s="57" t="str">
        <f t="shared" si="57"/>
        <v/>
      </c>
      <c r="AC28" s="62" t="str">
        <f t="shared" si="58"/>
        <v/>
      </c>
      <c r="AD28" s="65"/>
      <c r="AE28" s="65"/>
      <c r="AF28" s="65"/>
      <c r="AG28" s="34" t="str">
        <f t="shared" si="59"/>
        <v/>
      </c>
      <c r="AH28" s="35" t="str">
        <f t="shared" si="60"/>
        <v/>
      </c>
      <c r="AI28" s="57" t="str">
        <f t="shared" si="61"/>
        <v/>
      </c>
      <c r="AJ28" s="62" t="str">
        <f t="shared" si="62"/>
        <v/>
      </c>
      <c r="AK28" s="65"/>
      <c r="AL28" s="65"/>
      <c r="AM28" s="65"/>
      <c r="AN28" s="34" t="str">
        <f t="shared" si="63"/>
        <v/>
      </c>
      <c r="AO28" s="35" t="str">
        <f t="shared" si="64"/>
        <v/>
      </c>
      <c r="AR28" s="13" t="str">
        <f t="shared" si="65"/>
        <v/>
      </c>
      <c r="AS28" s="13" t="str">
        <f t="shared" si="65"/>
        <v/>
      </c>
      <c r="AT28" s="13" t="str">
        <f t="shared" si="65"/>
        <v/>
      </c>
      <c r="AU28" s="22" t="str">
        <f t="shared" si="66"/>
        <v/>
      </c>
      <c r="AV28" s="22" t="str">
        <f t="shared" si="67"/>
        <v/>
      </c>
      <c r="AW28" s="22" t="str">
        <f t="shared" si="68"/>
        <v/>
      </c>
      <c r="AX28" s="22" t="str">
        <f t="shared" si="69"/>
        <v/>
      </c>
      <c r="AY28" s="22" t="str">
        <f t="shared" si="70"/>
        <v/>
      </c>
      <c r="BA28" s="13" t="str">
        <f t="shared" si="71"/>
        <v/>
      </c>
      <c r="BB28" s="13" t="str">
        <f t="shared" si="71"/>
        <v/>
      </c>
      <c r="BC28" s="13" t="str">
        <f t="shared" si="71"/>
        <v/>
      </c>
      <c r="BD28" s="66" t="str">
        <f t="shared" si="72"/>
        <v/>
      </c>
      <c r="BE28" s="22" t="str">
        <f t="shared" si="73"/>
        <v/>
      </c>
      <c r="BF28" s="22" t="str">
        <f t="shared" si="74"/>
        <v/>
      </c>
      <c r="BG28" s="66" t="str">
        <f t="shared" si="75"/>
        <v/>
      </c>
      <c r="BH28" s="22" t="str">
        <f t="shared" si="76"/>
        <v/>
      </c>
      <c r="BI28" s="22" t="str">
        <f t="shared" si="77"/>
        <v/>
      </c>
      <c r="BJ28" s="66" t="str">
        <f t="shared" si="78"/>
        <v/>
      </c>
      <c r="BK28" s="22" t="str">
        <f t="shared" si="79"/>
        <v/>
      </c>
      <c r="BL28" s="22" t="str">
        <f t="shared" si="80"/>
        <v/>
      </c>
      <c r="BM28" s="66" t="str">
        <f t="shared" si="81"/>
        <v/>
      </c>
      <c r="BN28" s="22" t="str">
        <f t="shared" si="82"/>
        <v/>
      </c>
      <c r="BO28" s="22" t="str">
        <f t="shared" si="83"/>
        <v/>
      </c>
      <c r="BP28" s="66" t="str">
        <f t="shared" si="84"/>
        <v/>
      </c>
      <c r="BQ28" s="22" t="str">
        <f t="shared" si="85"/>
        <v/>
      </c>
      <c r="BR28" s="22" t="str">
        <f t="shared" si="86"/>
        <v/>
      </c>
      <c r="BT28" s="13" t="s">
        <v>609</v>
      </c>
      <c r="BU28" s="13" t="s">
        <v>609</v>
      </c>
      <c r="BV28" s="13" t="s">
        <v>609</v>
      </c>
      <c r="BW28" s="66" t="s">
        <v>609</v>
      </c>
      <c r="BX28" s="22" t="s">
        <v>609</v>
      </c>
      <c r="BY28" s="22" t="s">
        <v>609</v>
      </c>
      <c r="BZ28" s="66" t="s">
        <v>609</v>
      </c>
      <c r="CA28" s="22" t="s">
        <v>609</v>
      </c>
      <c r="CB28" s="22" t="s">
        <v>609</v>
      </c>
      <c r="CC28" s="66" t="s">
        <v>609</v>
      </c>
      <c r="CD28" s="22" t="s">
        <v>609</v>
      </c>
      <c r="CE28" s="22" t="s">
        <v>609</v>
      </c>
      <c r="CF28" s="66" t="s">
        <v>609</v>
      </c>
      <c r="CG28" s="22" t="s">
        <v>609</v>
      </c>
      <c r="CH28" s="22" t="s">
        <v>609</v>
      </c>
      <c r="CI28" s="66" t="s">
        <v>609</v>
      </c>
      <c r="CJ28" s="22" t="s">
        <v>609</v>
      </c>
      <c r="CK28" s="22" t="s">
        <v>609</v>
      </c>
    </row>
    <row r="29" spans="1:89" ht="15" customHeight="1" x14ac:dyDescent="0.2">
      <c r="A29" s="60" t="str">
        <f t="shared" si="42"/>
        <v/>
      </c>
      <c r="B29" s="61"/>
      <c r="C29" s="13"/>
      <c r="D29" s="14"/>
      <c r="E29" s="15" t="str">
        <f t="shared" si="43"/>
        <v/>
      </c>
      <c r="F29" s="16" t="str">
        <f t="shared" si="44"/>
        <v/>
      </c>
      <c r="G29" s="8" t="str">
        <f t="shared" si="45"/>
        <v/>
      </c>
      <c r="H29" s="62" t="str">
        <f t="shared" si="46"/>
        <v/>
      </c>
      <c r="I29" s="65"/>
      <c r="J29" s="65"/>
      <c r="K29" s="65"/>
      <c r="L29" s="34" t="str">
        <f t="shared" si="47"/>
        <v/>
      </c>
      <c r="M29" s="35" t="str">
        <f t="shared" si="48"/>
        <v/>
      </c>
      <c r="N29" s="57" t="str">
        <f t="shared" si="49"/>
        <v/>
      </c>
      <c r="O29" s="62" t="str">
        <f t="shared" si="50"/>
        <v/>
      </c>
      <c r="P29" s="65"/>
      <c r="Q29" s="65"/>
      <c r="R29" s="65"/>
      <c r="S29" s="34" t="str">
        <f t="shared" si="51"/>
        <v/>
      </c>
      <c r="T29" s="35" t="str">
        <f t="shared" si="52"/>
        <v/>
      </c>
      <c r="U29" s="57" t="str">
        <f t="shared" si="53"/>
        <v/>
      </c>
      <c r="V29" s="62" t="str">
        <f t="shared" si="54"/>
        <v/>
      </c>
      <c r="W29" s="65"/>
      <c r="X29" s="65"/>
      <c r="Y29" s="65"/>
      <c r="Z29" s="34" t="str">
        <f t="shared" si="55"/>
        <v/>
      </c>
      <c r="AA29" s="35" t="str">
        <f t="shared" si="56"/>
        <v/>
      </c>
      <c r="AB29" s="57" t="str">
        <f t="shared" si="57"/>
        <v/>
      </c>
      <c r="AC29" s="62" t="str">
        <f t="shared" si="58"/>
        <v/>
      </c>
      <c r="AD29" s="65"/>
      <c r="AE29" s="65"/>
      <c r="AF29" s="65"/>
      <c r="AG29" s="34" t="str">
        <f t="shared" si="59"/>
        <v/>
      </c>
      <c r="AH29" s="35" t="str">
        <f t="shared" si="60"/>
        <v/>
      </c>
      <c r="AI29" s="57" t="str">
        <f t="shared" si="61"/>
        <v/>
      </c>
      <c r="AJ29" s="62" t="str">
        <f t="shared" si="62"/>
        <v/>
      </c>
      <c r="AK29" s="65"/>
      <c r="AL29" s="65"/>
      <c r="AM29" s="65"/>
      <c r="AN29" s="34" t="str">
        <f t="shared" si="63"/>
        <v/>
      </c>
      <c r="AO29" s="35" t="str">
        <f t="shared" si="64"/>
        <v/>
      </c>
      <c r="AR29" s="13" t="str">
        <f t="shared" si="65"/>
        <v/>
      </c>
      <c r="AS29" s="13" t="str">
        <f t="shared" si="65"/>
        <v/>
      </c>
      <c r="AT29" s="13" t="str">
        <f t="shared" si="65"/>
        <v/>
      </c>
      <c r="AU29" s="22" t="str">
        <f t="shared" si="66"/>
        <v/>
      </c>
      <c r="AV29" s="22" t="str">
        <f t="shared" si="67"/>
        <v/>
      </c>
      <c r="AW29" s="22" t="str">
        <f t="shared" si="68"/>
        <v/>
      </c>
      <c r="AX29" s="22" t="str">
        <f t="shared" si="69"/>
        <v/>
      </c>
      <c r="AY29" s="22" t="str">
        <f t="shared" si="70"/>
        <v/>
      </c>
      <c r="BA29" s="13" t="str">
        <f t="shared" si="71"/>
        <v/>
      </c>
      <c r="BB29" s="13" t="str">
        <f t="shared" si="71"/>
        <v/>
      </c>
      <c r="BC29" s="13" t="str">
        <f t="shared" si="71"/>
        <v/>
      </c>
      <c r="BD29" s="66" t="str">
        <f t="shared" si="72"/>
        <v/>
      </c>
      <c r="BE29" s="22" t="str">
        <f t="shared" si="73"/>
        <v/>
      </c>
      <c r="BF29" s="22" t="str">
        <f t="shared" si="74"/>
        <v/>
      </c>
      <c r="BG29" s="66" t="str">
        <f t="shared" si="75"/>
        <v/>
      </c>
      <c r="BH29" s="22" t="str">
        <f t="shared" si="76"/>
        <v/>
      </c>
      <c r="BI29" s="22" t="str">
        <f t="shared" si="77"/>
        <v/>
      </c>
      <c r="BJ29" s="66" t="str">
        <f t="shared" si="78"/>
        <v/>
      </c>
      <c r="BK29" s="22" t="str">
        <f t="shared" si="79"/>
        <v/>
      </c>
      <c r="BL29" s="22" t="str">
        <f t="shared" si="80"/>
        <v/>
      </c>
      <c r="BM29" s="66" t="str">
        <f t="shared" si="81"/>
        <v/>
      </c>
      <c r="BN29" s="22" t="str">
        <f t="shared" si="82"/>
        <v/>
      </c>
      <c r="BO29" s="22" t="str">
        <f t="shared" si="83"/>
        <v/>
      </c>
      <c r="BP29" s="66" t="str">
        <f t="shared" si="84"/>
        <v/>
      </c>
      <c r="BQ29" s="22" t="str">
        <f t="shared" si="85"/>
        <v/>
      </c>
      <c r="BR29" s="22" t="str">
        <f t="shared" si="86"/>
        <v/>
      </c>
      <c r="BT29" s="13" t="s">
        <v>609</v>
      </c>
      <c r="BU29" s="13" t="s">
        <v>609</v>
      </c>
      <c r="BV29" s="13" t="s">
        <v>609</v>
      </c>
      <c r="BW29" s="66" t="s">
        <v>609</v>
      </c>
      <c r="BX29" s="22" t="s">
        <v>609</v>
      </c>
      <c r="BY29" s="22" t="s">
        <v>609</v>
      </c>
      <c r="BZ29" s="66" t="s">
        <v>609</v>
      </c>
      <c r="CA29" s="22" t="s">
        <v>609</v>
      </c>
      <c r="CB29" s="22" t="s">
        <v>609</v>
      </c>
      <c r="CC29" s="66" t="s">
        <v>609</v>
      </c>
      <c r="CD29" s="22" t="s">
        <v>609</v>
      </c>
      <c r="CE29" s="22" t="s">
        <v>609</v>
      </c>
      <c r="CF29" s="66" t="s">
        <v>609</v>
      </c>
      <c r="CG29" s="22" t="s">
        <v>609</v>
      </c>
      <c r="CH29" s="22" t="s">
        <v>609</v>
      </c>
      <c r="CI29" s="66" t="s">
        <v>609</v>
      </c>
      <c r="CJ29" s="22" t="s">
        <v>609</v>
      </c>
      <c r="CK29" s="22" t="s">
        <v>609</v>
      </c>
    </row>
    <row r="30" spans="1:89" ht="15" customHeight="1" x14ac:dyDescent="0.2">
      <c r="A30" s="60" t="str">
        <f>F30</f>
        <v/>
      </c>
      <c r="B30" s="61"/>
      <c r="C30" s="13"/>
      <c r="D30" s="14"/>
      <c r="E30" s="15" t="str">
        <f>IF(B30="","",M30+T30+AA30+AH30+AO30)</f>
        <v/>
      </c>
      <c r="F30" s="16" t="str">
        <f t="shared" si="44"/>
        <v/>
      </c>
      <c r="G30" s="8" t="str">
        <f t="shared" si="45"/>
        <v/>
      </c>
      <c r="H30" s="62" t="str">
        <f>IF($B30="","",TIME(I30,J30,K30))</f>
        <v/>
      </c>
      <c r="I30" s="65"/>
      <c r="J30" s="65"/>
      <c r="K30" s="65"/>
      <c r="L30" s="34" t="str">
        <f>IF(OR(H30="DNS",H30="DNF",H30="DSQ",H30="DNC",H30="OCS"),"",IF(H$9="","",IF($B30="","",(H30/(G30/100)))))</f>
        <v/>
      </c>
      <c r="M30" s="35" t="str">
        <f t="shared" si="48"/>
        <v/>
      </c>
      <c r="N30" s="57" t="str">
        <f t="shared" si="49"/>
        <v/>
      </c>
      <c r="O30" s="62" t="str">
        <f>IF($B30="","",TIME(P30,Q30,R30))</f>
        <v/>
      </c>
      <c r="P30" s="65"/>
      <c r="Q30" s="65"/>
      <c r="R30" s="65"/>
      <c r="S30" s="34" t="str">
        <f>IF(OR(O30="DNS",O30="DNF",O30="DSQ",O30="DNC",O30="OCS"),"",IF(O$9="","",IF($B30="","",(O30/(N30/100)))))</f>
        <v/>
      </c>
      <c r="T30" s="35" t="str">
        <f t="shared" si="52"/>
        <v/>
      </c>
      <c r="U30" s="57" t="str">
        <f t="shared" si="53"/>
        <v/>
      </c>
      <c r="V30" s="62" t="str">
        <f>IF($B30="","",TIME(W30,X30,Y30))</f>
        <v/>
      </c>
      <c r="W30" s="65"/>
      <c r="X30" s="65"/>
      <c r="Y30" s="65"/>
      <c r="Z30" s="34" t="str">
        <f>IF(OR(V30="DNS",V30="DNF",V30="DSQ",V30="DNC",V30="OCS"),"",IF(V$9="","",IF($B30="","",(V30/(U30/100)))))</f>
        <v/>
      </c>
      <c r="AA30" s="35" t="str">
        <f t="shared" si="56"/>
        <v/>
      </c>
      <c r="AB30" s="57" t="str">
        <f t="shared" si="57"/>
        <v/>
      </c>
      <c r="AC30" s="62" t="str">
        <f>IF($B30="","",TIME(AD30,AE30,AF30))</f>
        <v/>
      </c>
      <c r="AD30" s="65"/>
      <c r="AE30" s="65"/>
      <c r="AF30" s="65"/>
      <c r="AG30" s="34" t="str">
        <f>IF(OR(AC30="DNS",AC30="DNF",AC30="DSQ",AC30="DNC",AC30="OCS"),"",IF(AC$9="","",IF($B30="","",(AC30/(AB30/100)))))</f>
        <v/>
      </c>
      <c r="AH30" s="35" t="str">
        <f t="shared" si="60"/>
        <v/>
      </c>
      <c r="AI30" s="57" t="str">
        <f t="shared" si="61"/>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65"/>
        <v/>
      </c>
      <c r="AS30" s="13" t="str">
        <f t="shared" si="65"/>
        <v/>
      </c>
      <c r="AT30" s="13" t="str">
        <f t="shared" si="65"/>
        <v/>
      </c>
      <c r="AU30" s="22" t="str">
        <f t="shared" si="66"/>
        <v/>
      </c>
      <c r="AV30" s="22" t="str">
        <f t="shared" si="67"/>
        <v/>
      </c>
      <c r="AW30" s="22" t="str">
        <f t="shared" si="68"/>
        <v/>
      </c>
      <c r="AX30" s="22" t="str">
        <f t="shared" si="69"/>
        <v/>
      </c>
      <c r="AY30" s="22" t="str">
        <f t="shared" si="70"/>
        <v/>
      </c>
      <c r="BA30" s="13" t="str">
        <f t="shared" si="71"/>
        <v/>
      </c>
      <c r="BB30" s="13" t="str">
        <f t="shared" si="71"/>
        <v/>
      </c>
      <c r="BC30" s="13" t="str">
        <f t="shared" si="71"/>
        <v/>
      </c>
      <c r="BD30" s="66" t="str">
        <f>IF($C30="TH",H30,"")</f>
        <v/>
      </c>
      <c r="BE30" s="22" t="str">
        <f t="shared" si="73"/>
        <v/>
      </c>
      <c r="BF30" s="22" t="str">
        <f t="shared" si="74"/>
        <v/>
      </c>
      <c r="BG30" s="66" t="str">
        <f>IF($C30="TH",O30,"")</f>
        <v/>
      </c>
      <c r="BH30" s="22" t="str">
        <f t="shared" si="76"/>
        <v/>
      </c>
      <c r="BI30" s="22" t="str">
        <f t="shared" si="77"/>
        <v/>
      </c>
      <c r="BJ30" s="66" t="str">
        <f>IF($C30="TH",V30,"")</f>
        <v/>
      </c>
      <c r="BK30" s="22" t="str">
        <f t="shared" si="79"/>
        <v/>
      </c>
      <c r="BL30" s="22" t="str">
        <f t="shared" si="80"/>
        <v/>
      </c>
      <c r="BM30" s="66" t="str">
        <f>IF($C30="TH",AC30,"")</f>
        <v/>
      </c>
      <c r="BN30" s="22" t="str">
        <f t="shared" si="82"/>
        <v/>
      </c>
      <c r="BO30" s="22" t="str">
        <f t="shared" si="83"/>
        <v/>
      </c>
      <c r="BP30" s="66" t="str">
        <f>IF($C30="TH",AJ30,"")</f>
        <v/>
      </c>
      <c r="BQ30" s="22" t="str">
        <f t="shared" si="85"/>
        <v/>
      </c>
      <c r="BR30" s="22" t="str">
        <f t="shared" si="86"/>
        <v/>
      </c>
      <c r="BT30" s="13" t="s">
        <v>609</v>
      </c>
      <c r="BU30" s="13" t="s">
        <v>609</v>
      </c>
      <c r="BV30" s="13" t="s">
        <v>609</v>
      </c>
      <c r="BW30" s="66" t="s">
        <v>609</v>
      </c>
      <c r="BX30" s="22" t="s">
        <v>609</v>
      </c>
      <c r="BY30" s="22" t="s">
        <v>609</v>
      </c>
      <c r="BZ30" s="66" t="s">
        <v>609</v>
      </c>
      <c r="CA30" s="22" t="s">
        <v>609</v>
      </c>
      <c r="CB30" s="22" t="s">
        <v>609</v>
      </c>
      <c r="CC30" s="66" t="s">
        <v>609</v>
      </c>
      <c r="CD30" s="22" t="s">
        <v>609</v>
      </c>
      <c r="CE30" s="22" t="s">
        <v>609</v>
      </c>
      <c r="CF30" s="66" t="s">
        <v>609</v>
      </c>
      <c r="CG30" s="22" t="s">
        <v>609</v>
      </c>
      <c r="CH30" s="22" t="s">
        <v>609</v>
      </c>
      <c r="CI30" s="66" t="s">
        <v>609</v>
      </c>
      <c r="CJ30" s="22" t="s">
        <v>609</v>
      </c>
      <c r="CK30" s="22" t="s">
        <v>609</v>
      </c>
    </row>
    <row r="31" spans="1:89" ht="15" customHeight="1" thickBot="1" x14ac:dyDescent="0.25">
      <c r="A31" s="60" t="str">
        <f>F31</f>
        <v/>
      </c>
      <c r="B31" s="17"/>
      <c r="C31" s="17"/>
      <c r="D31" s="18"/>
      <c r="E31" s="19" t="str">
        <f>IF(B31="","",M31+T31+AA31+AH31+AO31)</f>
        <v/>
      </c>
      <c r="F31" s="20" t="str">
        <f t="shared" si="44"/>
        <v/>
      </c>
      <c r="G31" s="21" t="str">
        <f t="shared" si="45"/>
        <v/>
      </c>
      <c r="H31" s="62" t="str">
        <f>IF($B31="","",TIME(I31,J31,K31))</f>
        <v/>
      </c>
      <c r="I31" s="65"/>
      <c r="J31" s="65"/>
      <c r="K31" s="65"/>
      <c r="L31" s="34" t="str">
        <f>IF(OR(H31="DNS",H31="DNF",H31="DSQ",H31="DNC",H31="OCS"),"",IF(H$9="","",IF($B31="","",(H31/(G31/100)))))</f>
        <v/>
      </c>
      <c r="M31" s="36" t="str">
        <f t="shared" si="48"/>
        <v/>
      </c>
      <c r="N31" s="57" t="str">
        <f t="shared" si="49"/>
        <v/>
      </c>
      <c r="O31" s="62" t="str">
        <f>IF($B31="","",TIME(P31,Q31,R31))</f>
        <v/>
      </c>
      <c r="P31" s="65"/>
      <c r="Q31" s="65"/>
      <c r="R31" s="65"/>
      <c r="S31" s="34" t="str">
        <f>IF(OR(O31="DNS",O31="DNF",O31="DSQ",O31="DNC",O31="OCS"),"",IF(O$9="","",IF($B31="","",(O31/(N31/100)))))</f>
        <v/>
      </c>
      <c r="T31" s="35" t="str">
        <f t="shared" si="52"/>
        <v/>
      </c>
      <c r="U31" s="57" t="str">
        <f t="shared" si="53"/>
        <v/>
      </c>
      <c r="V31" s="62" t="str">
        <f>IF($B31="","",TIME(W31,X31,Y31))</f>
        <v/>
      </c>
      <c r="W31" s="65"/>
      <c r="X31" s="65"/>
      <c r="Y31" s="65"/>
      <c r="Z31" s="34" t="str">
        <f>IF(OR(V31="DNS",V31="DNF",V31="DSQ",V31="DNC",V31="OCS"),"",IF(V$9="","",IF($B31="","",(V31/(U31/100)))))</f>
        <v/>
      </c>
      <c r="AA31" s="35" t="str">
        <f t="shared" si="56"/>
        <v/>
      </c>
      <c r="AB31" s="57" t="str">
        <f t="shared" si="57"/>
        <v/>
      </c>
      <c r="AC31" s="62" t="str">
        <f>IF($B31="","",TIME(AD31,AE31,AF31))</f>
        <v/>
      </c>
      <c r="AD31" s="65"/>
      <c r="AE31" s="65"/>
      <c r="AF31" s="65"/>
      <c r="AG31" s="34" t="str">
        <f>IF(OR(AC31="DNS",AC31="DNF",AC31="DSQ",AC31="DNC",AC31="OCS"),"",IF(AC$9="","",IF($B31="","",(AC31/(AB31/100)))))</f>
        <v/>
      </c>
      <c r="AH31" s="35" t="str">
        <f t="shared" si="60"/>
        <v/>
      </c>
      <c r="AI31" s="57" t="str">
        <f t="shared" si="61"/>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65"/>
        <v/>
      </c>
      <c r="AS31" s="13" t="str">
        <f t="shared" si="65"/>
        <v/>
      </c>
      <c r="AT31" s="13" t="str">
        <f t="shared" si="65"/>
        <v/>
      </c>
      <c r="AU31" s="22" t="str">
        <f t="shared" si="66"/>
        <v/>
      </c>
      <c r="AV31" s="22" t="str">
        <f t="shared" si="67"/>
        <v/>
      </c>
      <c r="AW31" s="22" t="str">
        <f t="shared" si="68"/>
        <v/>
      </c>
      <c r="AX31" s="22" t="str">
        <f t="shared" si="69"/>
        <v/>
      </c>
      <c r="AY31" s="22" t="str">
        <f t="shared" si="70"/>
        <v/>
      </c>
      <c r="BA31" s="13" t="str">
        <f t="shared" si="71"/>
        <v/>
      </c>
      <c r="BB31" s="13" t="str">
        <f t="shared" si="71"/>
        <v/>
      </c>
      <c r="BC31" s="13" t="str">
        <f t="shared" si="71"/>
        <v/>
      </c>
      <c r="BD31" s="66" t="str">
        <f>IF($C31="TH",H31,"")</f>
        <v/>
      </c>
      <c r="BE31" s="22" t="str">
        <f t="shared" si="73"/>
        <v/>
      </c>
      <c r="BF31" s="22" t="str">
        <f t="shared" si="74"/>
        <v/>
      </c>
      <c r="BG31" s="66" t="str">
        <f>IF($C31="TH",O31,"")</f>
        <v/>
      </c>
      <c r="BH31" s="22" t="str">
        <f t="shared" si="76"/>
        <v/>
      </c>
      <c r="BI31" s="22" t="str">
        <f t="shared" si="77"/>
        <v/>
      </c>
      <c r="BJ31" s="66" t="str">
        <f>IF($C31="TH",V31,"")</f>
        <v/>
      </c>
      <c r="BK31" s="22" t="str">
        <f t="shared" si="79"/>
        <v/>
      </c>
      <c r="BL31" s="22" t="str">
        <f t="shared" si="80"/>
        <v/>
      </c>
      <c r="BM31" s="66" t="str">
        <f>IF($C31="TH",AC31,"")</f>
        <v/>
      </c>
      <c r="BN31" s="22" t="str">
        <f t="shared" si="82"/>
        <v/>
      </c>
      <c r="BO31" s="22" t="str">
        <f t="shared" si="83"/>
        <v/>
      </c>
      <c r="BP31" s="66" t="str">
        <f>IF($C31="TH",AJ31,"")</f>
        <v/>
      </c>
      <c r="BQ31" s="22" t="str">
        <f t="shared" si="85"/>
        <v/>
      </c>
      <c r="BR31" s="22" t="str">
        <f t="shared" si="86"/>
        <v/>
      </c>
      <c r="BT31" s="13" t="s">
        <v>609</v>
      </c>
      <c r="BU31" s="13" t="s">
        <v>609</v>
      </c>
      <c r="BV31" s="13" t="s">
        <v>609</v>
      </c>
      <c r="BW31" s="66" t="s">
        <v>609</v>
      </c>
      <c r="BX31" s="22" t="s">
        <v>609</v>
      </c>
      <c r="BY31" s="22" t="s">
        <v>609</v>
      </c>
      <c r="BZ31" s="66" t="s">
        <v>609</v>
      </c>
      <c r="CA31" s="22" t="s">
        <v>609</v>
      </c>
      <c r="CB31" s="22" t="s">
        <v>609</v>
      </c>
      <c r="CC31" s="66" t="s">
        <v>609</v>
      </c>
      <c r="CD31" s="22" t="s">
        <v>609</v>
      </c>
      <c r="CE31" s="22" t="s">
        <v>609</v>
      </c>
      <c r="CF31" s="66" t="s">
        <v>609</v>
      </c>
      <c r="CG31" s="22" t="s">
        <v>609</v>
      </c>
      <c r="CH31" s="22" t="s">
        <v>609</v>
      </c>
      <c r="CI31" s="66" t="s">
        <v>609</v>
      </c>
      <c r="CJ31" s="22" t="s">
        <v>609</v>
      </c>
      <c r="CK31" s="22" t="s">
        <v>609</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ht="15" customHeight="1" thickTop="1" x14ac:dyDescent="0.2"/>
  </sheetData>
  <sortState xmlns:xlrd2="http://schemas.microsoft.com/office/spreadsheetml/2017/richdata2" ref="A11:CK19">
    <sortCondition ref="E11:E19"/>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9724C194-7CDF-4F2D-85C7-D63F15DD95BA}">
      <formula1>Windspd</formula1>
    </dataValidation>
    <dataValidation type="list" allowBlank="1" showInputMessage="1" showErrorMessage="1" sqref="C11:C31" xr:uid="{B096DB02-DE30-42A8-A661-83456E0A66C8}">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B9C17A7-B6A9-4CC6-8FDC-1F79DA37BFA8}">
          <x14:formula1>
            <xm:f>Memb!$B$2:$B$317</xm:f>
          </x14:formula1>
          <xm:sqref>B11:B31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CK33"/>
  <sheetViews>
    <sheetView workbookViewId="0">
      <selection activeCell="B19" sqref="B19"/>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131</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363</v>
      </c>
      <c r="C3" s="2" t="s">
        <v>1242</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153</v>
      </c>
      <c r="C4" s="2" t="s">
        <v>741</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520</v>
      </c>
      <c r="C5" s="2" t="s">
        <v>479</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44787</v>
      </c>
      <c r="C8" s="5"/>
      <c r="D8" s="6"/>
      <c r="E8" s="408" t="s">
        <v>99</v>
      </c>
      <c r="F8" s="409"/>
      <c r="G8" s="7"/>
      <c r="H8" s="427" t="s">
        <v>297</v>
      </c>
      <c r="I8" s="427"/>
      <c r="J8" s="427"/>
      <c r="K8" s="427"/>
      <c r="L8" s="418"/>
      <c r="M8" s="418"/>
      <c r="N8" s="8"/>
      <c r="O8" s="418" t="s">
        <v>297</v>
      </c>
      <c r="P8" s="418"/>
      <c r="Q8" s="418"/>
      <c r="R8" s="418"/>
      <c r="S8" s="418"/>
      <c r="T8" s="418"/>
      <c r="U8" s="8"/>
      <c r="V8" s="418" t="s">
        <v>297</v>
      </c>
      <c r="W8" s="418"/>
      <c r="X8" s="418"/>
      <c r="Y8" s="418"/>
      <c r="Z8" s="418"/>
      <c r="AA8" s="418"/>
      <c r="AB8" s="8"/>
      <c r="AC8" s="418" t="s">
        <v>297</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280"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280</v>
      </c>
      <c r="C11" s="353" t="s">
        <v>83</v>
      </c>
      <c r="D11" s="249">
        <v>4034</v>
      </c>
      <c r="E11" s="15">
        <f t="shared" ref="E11:E16" si="0">IF(B11="","",M11+T11+AA11+AH11+AO11)</f>
        <v>4</v>
      </c>
      <c r="F11" s="16">
        <f t="shared" ref="F11:F31" si="1">IF(B11="","",RANK(E11,E$11:E$31,1))</f>
        <v>1</v>
      </c>
      <c r="G11" s="8">
        <f t="shared" ref="G11:G16" si="2">IF(H$8="","",IF($B11="","",INDEX(PMNumb,MATCH($C11,Boats,0),MATCH(H$8,Windspd,0))))</f>
        <v>83</v>
      </c>
      <c r="H11" s="62">
        <f t="shared" ref="H11:H16" si="3">IF($B11="","",TIME(I11,J11,K11))</f>
        <v>1.9085648148148147E-2</v>
      </c>
      <c r="I11" s="65"/>
      <c r="J11" s="65">
        <v>27</v>
      </c>
      <c r="K11" s="65">
        <v>29</v>
      </c>
      <c r="L11" s="34">
        <f t="shared" ref="L11:L16" si="4">IF(OR(H11="DNS",H11="DNF",H11="DSQ",H11="DNC",H11="OCS"),"",IF(H$9="","",IF($B11="","",(H11/(G11/100)))))</f>
        <v>2.2994756804997768E-2</v>
      </c>
      <c r="M11" s="35">
        <f t="shared" ref="M11:M31" si="5">IF(OR(H11="DNS",H11="DNF",H11="DSQ",H11="DNC",H11="OCS"),(COUNTA($B$11:$B$31)+1),IF(H$8="",0,IF($B11="","",RANK(L11,L$11:L$31,1))))</f>
        <v>2</v>
      </c>
      <c r="N11" s="57">
        <f t="shared" ref="N11:N16" si="6">IF(O$8="","",IF($B11="","",INDEX(PMNumb,MATCH($C11,Boats,0),MATCH(O$8,Windspd,0))))</f>
        <v>83</v>
      </c>
      <c r="O11" s="62">
        <f t="shared" ref="O11:O16" si="7">IF($B11="","",TIME(P11,Q11,R11))</f>
        <v>1.5046296296296295E-2</v>
      </c>
      <c r="P11" s="65"/>
      <c r="Q11" s="65">
        <v>21</v>
      </c>
      <c r="R11" s="65">
        <v>40</v>
      </c>
      <c r="S11" s="34">
        <f t="shared" ref="S11:S16" si="8">IF(OR(O11="DNS",O11="DNF",O11="DSQ",O11="DNC",O11="OCS"),"",IF(O$9="","",IF($B11="","",(O11/(N11/100)))))</f>
        <v>1.8128067826863006E-2</v>
      </c>
      <c r="T11" s="35">
        <f t="shared" ref="T11:T31" si="9">IF(OR(O11="DNS",O11="DNF",O11="DSQ",O11="DNC",O11="OCS"),(COUNTA($B$11:$B$31)+1),IF(O$8="",0,IF($B11="","",RANK(S11,S$11:S$31,1))))</f>
        <v>1</v>
      </c>
      <c r="U11" s="57">
        <f t="shared" ref="U11:U16" si="10">IF(V$8="","",IF($B11="","",INDEX(PMNumb,MATCH($C11,Boats,0),MATCH(V$8,Windspd,0))))</f>
        <v>83</v>
      </c>
      <c r="V11" s="62">
        <f t="shared" ref="V11:V16" si="11">IF($B11="","",TIME(W11,X11,Y11))</f>
        <v>1.7141203703703704E-2</v>
      </c>
      <c r="W11" s="65"/>
      <c r="X11" s="65">
        <v>24</v>
      </c>
      <c r="Y11" s="65">
        <v>41</v>
      </c>
      <c r="Z11" s="34">
        <f t="shared" ref="Z11:Z16" si="12">IF(OR(V11="DNS",V11="DNF",V11="DSQ",V11="DNC",V11="OCS"),"",IF(V$9="","",IF($B11="","",(V11/(U11/100)))))</f>
        <v>2.0652052655064704E-2</v>
      </c>
      <c r="AA11" s="35">
        <f t="shared" ref="AA11:AA31" si="13">IF(OR(V11="DNS",V11="DNF",V11="DSQ",V11="DNC",V11="OCS"),(COUNTA($B$11:$B$31)+1),IF(V$8="",0,IF($B11="","",RANK(Z11,Z$11:Z$31,1))))</f>
        <v>1</v>
      </c>
      <c r="AB11" s="57">
        <f t="shared" ref="AB11:AB16" si="14">IF(AC$8="","",IF($B11="","",INDEX(PMNumb,MATCH($C11,Boats,0),MATCH(AC$8,Windspd,0))))</f>
        <v>83</v>
      </c>
      <c r="AC11" s="62"/>
      <c r="AD11" s="65"/>
      <c r="AE11" s="65"/>
      <c r="AF11" s="65"/>
      <c r="AG11" s="34"/>
      <c r="AH11" s="35"/>
      <c r="AI11" s="57"/>
      <c r="AJ11" s="62"/>
      <c r="AK11" s="65"/>
      <c r="AL11" s="65"/>
      <c r="AM11" s="65"/>
      <c r="AN11" s="34"/>
      <c r="AO11" s="35"/>
      <c r="AR11" s="13" t="str">
        <f t="shared" ref="AR11:AT16" si="15">IF($B11="","",B11)</f>
        <v>David Reich</v>
      </c>
      <c r="AS11" s="13" t="str">
        <f t="shared" si="15"/>
        <v>TH</v>
      </c>
      <c r="AT11" s="13">
        <f t="shared" si="15"/>
        <v>4034</v>
      </c>
      <c r="AU11" s="22">
        <f t="shared" ref="AU11:AU31" si="16">IF($B11="","",IF(M11&gt;0,IF(OR(H11="DNS",H11="DSQ",H11="DNC",H11="OCS"),0,IF(H11="DNF",1,(COUNTIF($H$11:$H$31,"=DNF")+COUNT($L$11:$L$31))-M11+1)),0))</f>
        <v>5</v>
      </c>
      <c r="AV11" s="22">
        <f t="shared" ref="AV11:AV31" si="17">IF($B11="","",IF(T11&gt;0,IF(OR(O11="DNS",O11="DSQ",O11="DNC",O11="OCS"),0,IF(O11="DNF",1,(COUNTIF($O$11:$O$31,"=DNF")+COUNT($S$11:$S$31)-T11+1))),0))</f>
        <v>6</v>
      </c>
      <c r="AW11" s="22">
        <f t="shared" ref="AW11:AW31" si="18">IF($B11="","",IF(AA11&gt;0,IF(OR(V11="DNS",V11="DSQ",V11="DNC",V11="OCS"),0,IF(V11="DNF",1,(COUNTIF($V$11:$V$31,"=DNF")+COUNT($Z$11:$Z$31))-AA11+1)),0))</f>
        <v>6</v>
      </c>
      <c r="AX11" s="22">
        <f t="shared" ref="AX11:AX31" si="19">IF($B11="","",IF(AH11&gt;0,IF(OR(AC11="DNS",AC11="DSQ",AC11="DNC",AC11="OCS"),0,IF(AC11="DNF",1,(COUNTIF($AC$11:$AC$31,"=DNF")+COUNT($AG$11:$AG$31))-AH11+1)),0))</f>
        <v>0</v>
      </c>
      <c r="AY11" s="22">
        <f t="shared" ref="AY11:AY31" si="20">IF($B11="","",IF(AO11&gt;0,IF(OR(AJ11="DNS",AJ11="DSQ",AJ11="DNC",AJ11="OCS"),0,IF(AJ11="DNF",1,(COUNTIF($AJ$11:$AJ$31,"=DNF")+COUNT($AN$11:$AN$31))-AO11+1)),0))</f>
        <v>0</v>
      </c>
      <c r="BA11" s="13" t="s">
        <v>280</v>
      </c>
      <c r="BB11" s="13" t="s">
        <v>83</v>
      </c>
      <c r="BC11" s="13">
        <v>4034</v>
      </c>
      <c r="BD11" s="66">
        <v>1.9085648148148147E-2</v>
      </c>
      <c r="BE11" s="22">
        <v>1</v>
      </c>
      <c r="BF11" s="22">
        <v>2</v>
      </c>
      <c r="BG11" s="66">
        <v>1.5046296296296295E-2</v>
      </c>
      <c r="BH11" s="22">
        <v>1</v>
      </c>
      <c r="BI11" s="22">
        <v>2</v>
      </c>
      <c r="BJ11" s="66">
        <v>1.7141203703703704E-2</v>
      </c>
      <c r="BK11" s="22">
        <v>1</v>
      </c>
      <c r="BL11" s="22">
        <v>2</v>
      </c>
      <c r="BM11" s="66">
        <v>0</v>
      </c>
      <c r="BN11" s="22" t="s">
        <v>609</v>
      </c>
      <c r="BO11" s="22" t="s">
        <v>609</v>
      </c>
      <c r="BP11" s="66">
        <v>0</v>
      </c>
      <c r="BQ11" s="22" t="s">
        <v>609</v>
      </c>
      <c r="BR11" s="22" t="s">
        <v>609</v>
      </c>
      <c r="BT11" s="13" t="str">
        <f t="shared" ref="BT11:BV16" si="21">IF($B11="","",B11)</f>
        <v>David Reich</v>
      </c>
      <c r="BU11" s="13" t="str">
        <f t="shared" si="21"/>
        <v>TH</v>
      </c>
      <c r="BV11" s="13">
        <f t="shared" si="21"/>
        <v>4034</v>
      </c>
      <c r="BW11" s="66" t="str">
        <f t="shared" ref="BW11:BW16" si="22">IF($C11="FSCT",H11,"")</f>
        <v/>
      </c>
      <c r="BX11" s="22" t="str">
        <f t="shared" ref="BX11:BX31" si="23">IF(M11&gt;0,IF($C11="FSCT",IF(OR(BW11="DNS",BW11="DNF",BW11="DSQ",BW11="DNC",BW11="OCS"),(COUNTIF($C$11:$C$31,"=FSCT")+1),IF(H$8="",0,IF($B11="","",RANK(BW11,BW$11:BW$31,1)))),""),"")</f>
        <v/>
      </c>
      <c r="BY11" s="22" t="str">
        <f t="shared" ref="BY11:BY31" si="24">IF(BX11="","",IF($C11="FSCT",IF($B11="","",IF(BX11&gt;0,IF(OR(BW11="DNS",BW11="DSQ",BW11="DNC",BW11="OCS"),0,IF(BW11="DNF",1,(COUNTIF($BW$11:$BW$31,"=DNF")+COUNT($BW$11:$BW$31))-BX11+1)),0)),""))</f>
        <v/>
      </c>
      <c r="BZ11" s="66" t="str">
        <f t="shared" ref="BZ11:BZ16" si="25">IF($C11="FSCT",O11,"")</f>
        <v/>
      </c>
      <c r="CA11" s="22" t="str">
        <f t="shared" ref="CA11:CA31" si="26">IF(T11&gt;0,IF($C11="FSCT",IF(OR(BZ11="DNS",BZ11="DNF",BZ11="DSQ",BZ11="DNC",BZ11="OCS"),(COUNTIF($C$11:$C$31,"=FSCT")+1),IF(O$8="",0,IF($B11="","",RANK(BZ11,BZ$11:BZ$31,1)))),""),"")</f>
        <v/>
      </c>
      <c r="CB11" s="22" t="str">
        <f t="shared" ref="CB11:CB31" si="27">IF(CA11="","",IF($C11="FSCT",IF($B11="","",IF(CA11&gt;0,IF(OR(BZ11="DNS",BZ11="DSQ",BZ11="DNC",BZ11="OCS"),0,IF(BZ11="DNF",1,(COUNTIF($BZ$11:$BZ$31,"=DNF")+COUNT($BZ$11:$BZ$31))-CA11+1)),0)),""))</f>
        <v/>
      </c>
      <c r="CC11" s="66" t="str">
        <f t="shared" ref="CC11:CC16" si="28">IF($C11="FSCT",V11,"")</f>
        <v/>
      </c>
      <c r="CD11" s="22" t="str">
        <f t="shared" ref="CD11:CD31" si="29">IF(AA11&gt;0,IF($C11="FSCT",IF(OR(CC11="DNS",CC11="DNF",CC11="DSQ",CC11="DNC",CC11="OCS"),(COUNTIF($C$11:$C$31,"=FSCT")+1),IF(V$8="",0,IF($B11="","",RANK(CC11,CC$11:CC$31,1)))),""),"")</f>
        <v/>
      </c>
      <c r="CE11" s="22" t="str">
        <f t="shared" ref="CE11:CE31" si="30">IF(CD11="","",IF($C11="FSCT",IF($B11="","",IF(CD11&gt;0,IF(OR(CC11="DNS",CC11="DSQ",CC11="DNC",CC11="OCS"),0,IF(CC11="DNF",1,(COUNTIF($CC$11:$CC$31,"=DNF")+COUNT($CC$11:$CC$31))-CD11+1)),0)),""))</f>
        <v/>
      </c>
      <c r="CF11" s="66" t="str">
        <f t="shared" ref="CF11:CF16" si="31">IF($C11="FSCT",AC11,"")</f>
        <v/>
      </c>
      <c r="CG11" s="22" t="str">
        <f t="shared" ref="CG11:CG31" si="32">IF(AH11&gt;0,IF($C11="FSCT",IF(OR(CF11="DNS",CF11="DNF",CF11="DSQ",CF11="DNC",CF11="OCS"),(COUNTIF($C$11:$C$31,"=FSCT")+1),IF(AC$8="",0,IF($B11="","",RANK(CF11,CF$11:CF$31,1)))),""),"")</f>
        <v/>
      </c>
      <c r="CH11" s="22" t="str">
        <f t="shared" ref="CH11:CH31" si="33">IF(CG11="","",IF($C11="FSCT",IF($B11="","",IF(CG11&gt;0,IF(OR(CF11="DNS",CF11="DSQ",CF11="DNC",CF11="OCS"),0,IF(CF11="DNF",1,(COUNTIF($CF$11:$CF$31,"=DNF")+COUNT($CF$11:$CF$31))-CG11+1)),0)),""))</f>
        <v/>
      </c>
      <c r="CI11" s="66" t="str">
        <f t="shared" ref="CI11:CI16" si="34">IF($C11="FSCT",AJ11,"")</f>
        <v/>
      </c>
      <c r="CJ11" s="22" t="str">
        <f t="shared" ref="CJ11:CJ31" si="35">IF(AO11&gt;0,IF($C11="FSCT",IF(OR(CI11="DNS",CI11="DNF",CI11="DSQ",CI11="DNC",CI11="OCS"),(COUNTIF($C$11:$C$31,"=FSCT")+1),IF(AJ$8="",0,IF($B11="","",RANK(CI11,CI$11:CI$31,1)))),""),"")</f>
        <v/>
      </c>
      <c r="CK11" s="22" t="str">
        <f t="shared" ref="CK11:CK31" si="36">IF(CJ11="","",IF($C11="FSCT",IF($B11="","",IF(CJ11&gt;0,IF(OR(CI11="DNS",CI11="DSQ",CI11="DNC",CI11="OCS"),0,IF(CI11="DNF",1,(COUNTIF($CI$11:$CI$31,"=DNF")+COUNT($CI$11:$CI$31))-CJ11+1)),0)),""))</f>
        <v/>
      </c>
    </row>
    <row r="12" spans="1:89" ht="15" customHeight="1" x14ac:dyDescent="0.2">
      <c r="A12" s="252">
        <f>F12</f>
        <v>2</v>
      </c>
      <c r="B12" s="61" t="s">
        <v>633</v>
      </c>
      <c r="C12" s="353" t="s">
        <v>224</v>
      </c>
      <c r="D12" s="249">
        <v>3281</v>
      </c>
      <c r="E12" s="15">
        <f t="shared" si="0"/>
        <v>7</v>
      </c>
      <c r="F12" s="16">
        <f t="shared" si="1"/>
        <v>2</v>
      </c>
      <c r="G12" s="8">
        <f t="shared" si="2"/>
        <v>90.4</v>
      </c>
      <c r="H12" s="62">
        <f t="shared" si="3"/>
        <v>2.0046296296296295E-2</v>
      </c>
      <c r="I12" s="65"/>
      <c r="J12" s="65">
        <v>28</v>
      </c>
      <c r="K12" s="65">
        <v>52</v>
      </c>
      <c r="L12" s="34">
        <f t="shared" si="4"/>
        <v>2.2175106522451651E-2</v>
      </c>
      <c r="M12" s="253">
        <f t="shared" si="5"/>
        <v>1</v>
      </c>
      <c r="N12" s="57">
        <f t="shared" si="6"/>
        <v>90.4</v>
      </c>
      <c r="O12" s="62">
        <f t="shared" si="7"/>
        <v>1.8819444444444448E-2</v>
      </c>
      <c r="P12" s="65"/>
      <c r="Q12" s="65">
        <v>27</v>
      </c>
      <c r="R12" s="65">
        <v>6</v>
      </c>
      <c r="S12" s="34">
        <f t="shared" si="8"/>
        <v>2.081796951819076E-2</v>
      </c>
      <c r="T12" s="35">
        <f t="shared" si="9"/>
        <v>3</v>
      </c>
      <c r="U12" s="57">
        <f t="shared" si="10"/>
        <v>90.4</v>
      </c>
      <c r="V12" s="62">
        <f t="shared" si="11"/>
        <v>2.4421296296296292E-2</v>
      </c>
      <c r="W12" s="65"/>
      <c r="X12" s="65">
        <v>35</v>
      </c>
      <c r="Y12" s="65">
        <v>10</v>
      </c>
      <c r="Z12" s="34">
        <f t="shared" si="12"/>
        <v>2.7014708292363153E-2</v>
      </c>
      <c r="AA12" s="35">
        <f t="shared" si="13"/>
        <v>3</v>
      </c>
      <c r="AB12" s="57">
        <f t="shared" si="14"/>
        <v>90.4</v>
      </c>
      <c r="AC12" s="62"/>
      <c r="AD12" s="65"/>
      <c r="AE12" s="65"/>
      <c r="AF12" s="65"/>
      <c r="AG12" s="34"/>
      <c r="AH12" s="35"/>
      <c r="AI12" s="57"/>
      <c r="AJ12" s="62"/>
      <c r="AK12" s="65"/>
      <c r="AL12" s="65"/>
      <c r="AM12" s="65"/>
      <c r="AN12" s="34"/>
      <c r="AO12" s="35"/>
      <c r="AR12" s="13" t="str">
        <f t="shared" si="15"/>
        <v>Van Rogers</v>
      </c>
      <c r="AS12" s="13" t="str">
        <f t="shared" si="15"/>
        <v>FSCT</v>
      </c>
      <c r="AT12" s="13">
        <f t="shared" si="15"/>
        <v>3281</v>
      </c>
      <c r="AU12" s="22">
        <f t="shared" si="16"/>
        <v>6</v>
      </c>
      <c r="AV12" s="22">
        <f t="shared" si="17"/>
        <v>4</v>
      </c>
      <c r="AW12" s="22">
        <f t="shared" si="18"/>
        <v>4</v>
      </c>
      <c r="AX12" s="22">
        <f t="shared" si="19"/>
        <v>0</v>
      </c>
      <c r="AY12" s="22">
        <f t="shared" si="20"/>
        <v>0</v>
      </c>
      <c r="BA12" s="13" t="s">
        <v>633</v>
      </c>
      <c r="BB12" s="13" t="s">
        <v>224</v>
      </c>
      <c r="BC12" s="13">
        <v>3281</v>
      </c>
      <c r="BD12" s="66" t="s">
        <v>609</v>
      </c>
      <c r="BE12" s="22" t="s">
        <v>609</v>
      </c>
      <c r="BF12" s="22" t="s">
        <v>609</v>
      </c>
      <c r="BG12" s="66" t="s">
        <v>609</v>
      </c>
      <c r="BH12" s="22" t="s">
        <v>609</v>
      </c>
      <c r="BI12" s="22" t="s">
        <v>609</v>
      </c>
      <c r="BJ12" s="66" t="s">
        <v>609</v>
      </c>
      <c r="BK12" s="22" t="s">
        <v>609</v>
      </c>
      <c r="BL12" s="22" t="s">
        <v>609</v>
      </c>
      <c r="BM12" s="66" t="s">
        <v>609</v>
      </c>
      <c r="BN12" s="22" t="s">
        <v>609</v>
      </c>
      <c r="BO12" s="22" t="s">
        <v>609</v>
      </c>
      <c r="BP12" s="66" t="s">
        <v>609</v>
      </c>
      <c r="BQ12" s="22" t="s">
        <v>609</v>
      </c>
      <c r="BR12" s="22" t="s">
        <v>609</v>
      </c>
      <c r="BT12" s="13" t="str">
        <f t="shared" si="21"/>
        <v>Van Rogers</v>
      </c>
      <c r="BU12" s="13" t="str">
        <f t="shared" si="21"/>
        <v>FSCT</v>
      </c>
      <c r="BV12" s="13">
        <f t="shared" si="21"/>
        <v>3281</v>
      </c>
      <c r="BW12" s="66">
        <f t="shared" si="22"/>
        <v>2.0046296296296295E-2</v>
      </c>
      <c r="BX12" s="22">
        <f t="shared" si="23"/>
        <v>1</v>
      </c>
      <c r="BY12" s="22">
        <f t="shared" si="24"/>
        <v>4</v>
      </c>
      <c r="BZ12" s="66">
        <f t="shared" si="25"/>
        <v>1.8819444444444448E-2</v>
      </c>
      <c r="CA12" s="22">
        <f t="shared" si="26"/>
        <v>1</v>
      </c>
      <c r="CB12" s="22">
        <f t="shared" si="27"/>
        <v>4</v>
      </c>
      <c r="CC12" s="66">
        <f t="shared" si="28"/>
        <v>2.4421296296296292E-2</v>
      </c>
      <c r="CD12" s="22">
        <f t="shared" si="29"/>
        <v>1</v>
      </c>
      <c r="CE12" s="22">
        <f t="shared" si="30"/>
        <v>4</v>
      </c>
      <c r="CF12" s="66">
        <f t="shared" si="31"/>
        <v>0</v>
      </c>
      <c r="CG12" s="22" t="str">
        <f t="shared" si="32"/>
        <v/>
      </c>
      <c r="CH12" s="22" t="str">
        <f t="shared" si="33"/>
        <v/>
      </c>
      <c r="CI12" s="66">
        <f t="shared" si="34"/>
        <v>0</v>
      </c>
      <c r="CJ12" s="22" t="str">
        <f t="shared" si="35"/>
        <v/>
      </c>
      <c r="CK12" s="22" t="str">
        <f t="shared" si="36"/>
        <v/>
      </c>
    </row>
    <row r="13" spans="1:89" ht="15" customHeight="1" x14ac:dyDescent="0.2">
      <c r="A13" s="252">
        <v>3</v>
      </c>
      <c r="B13" s="61" t="s">
        <v>764</v>
      </c>
      <c r="C13" s="353" t="s">
        <v>565</v>
      </c>
      <c r="D13" s="249">
        <v>2644</v>
      </c>
      <c r="E13" s="15">
        <f t="shared" si="0"/>
        <v>7</v>
      </c>
      <c r="F13" s="16">
        <f t="shared" si="1"/>
        <v>2</v>
      </c>
      <c r="G13" s="8">
        <f t="shared" si="2"/>
        <v>83</v>
      </c>
      <c r="H13" s="62">
        <f t="shared" si="3"/>
        <v>1.9479166666666669E-2</v>
      </c>
      <c r="I13" s="65"/>
      <c r="J13" s="65">
        <v>28</v>
      </c>
      <c r="K13" s="65">
        <v>3</v>
      </c>
      <c r="L13" s="34">
        <f t="shared" si="4"/>
        <v>2.3468875502008036E-2</v>
      </c>
      <c r="M13" s="35">
        <f t="shared" si="5"/>
        <v>3</v>
      </c>
      <c r="N13" s="57">
        <f t="shared" si="6"/>
        <v>83</v>
      </c>
      <c r="O13" s="62">
        <f t="shared" si="7"/>
        <v>1.6712962962962961E-2</v>
      </c>
      <c r="P13" s="65"/>
      <c r="Q13" s="65">
        <v>24</v>
      </c>
      <c r="R13" s="65">
        <v>4</v>
      </c>
      <c r="S13" s="34">
        <f t="shared" si="8"/>
        <v>2.0136099955377063E-2</v>
      </c>
      <c r="T13" s="35">
        <f t="shared" si="9"/>
        <v>2</v>
      </c>
      <c r="U13" s="57">
        <f t="shared" si="10"/>
        <v>83</v>
      </c>
      <c r="V13" s="62">
        <f t="shared" si="11"/>
        <v>1.758101851851852E-2</v>
      </c>
      <c r="W13" s="65"/>
      <c r="X13" s="65">
        <v>25</v>
      </c>
      <c r="Y13" s="65">
        <v>19</v>
      </c>
      <c r="Z13" s="34">
        <f t="shared" si="12"/>
        <v>2.118195002231147E-2</v>
      </c>
      <c r="AA13" s="35">
        <f t="shared" si="13"/>
        <v>2</v>
      </c>
      <c r="AB13" s="57">
        <f t="shared" si="14"/>
        <v>83</v>
      </c>
      <c r="AC13" s="62"/>
      <c r="AD13" s="65"/>
      <c r="AE13" s="65"/>
      <c r="AF13" s="65"/>
      <c r="AG13" s="34"/>
      <c r="AH13" s="35"/>
      <c r="AI13" s="57"/>
      <c r="AJ13" s="62"/>
      <c r="AK13" s="65"/>
      <c r="AL13" s="65"/>
      <c r="AM13" s="65"/>
      <c r="AN13" s="34"/>
      <c r="AO13" s="35"/>
      <c r="AR13" s="13" t="str">
        <f t="shared" si="15"/>
        <v>Craig Hennecy</v>
      </c>
      <c r="AS13" s="13" t="str">
        <f t="shared" si="15"/>
        <v>TH0</v>
      </c>
      <c r="AT13" s="13">
        <f t="shared" si="15"/>
        <v>2644</v>
      </c>
      <c r="AU13" s="22">
        <f t="shared" si="16"/>
        <v>4</v>
      </c>
      <c r="AV13" s="22">
        <f t="shared" si="17"/>
        <v>5</v>
      </c>
      <c r="AW13" s="22">
        <f t="shared" si="18"/>
        <v>5</v>
      </c>
      <c r="AX13" s="22">
        <f t="shared" si="19"/>
        <v>0</v>
      </c>
      <c r="AY13" s="22">
        <f t="shared" si="20"/>
        <v>0</v>
      </c>
      <c r="BA13" s="13" t="s">
        <v>764</v>
      </c>
      <c r="BB13" s="13" t="s">
        <v>83</v>
      </c>
      <c r="BC13" s="13">
        <v>2644</v>
      </c>
      <c r="BD13" s="66">
        <v>1.9479166666666669E-2</v>
      </c>
      <c r="BE13" s="22">
        <v>2</v>
      </c>
      <c r="BF13" s="22">
        <v>1</v>
      </c>
      <c r="BG13" s="66">
        <v>1.6712962962962961E-2</v>
      </c>
      <c r="BH13" s="22">
        <v>2</v>
      </c>
      <c r="BI13" s="22">
        <v>1</v>
      </c>
      <c r="BJ13" s="66">
        <v>1.758101851851852E-2</v>
      </c>
      <c r="BK13" s="22">
        <v>2</v>
      </c>
      <c r="BL13" s="22">
        <v>1</v>
      </c>
      <c r="BM13" s="66">
        <v>0</v>
      </c>
      <c r="BN13" s="22" t="s">
        <v>609</v>
      </c>
      <c r="BO13" s="22" t="s">
        <v>609</v>
      </c>
      <c r="BP13" s="66">
        <v>0</v>
      </c>
      <c r="BQ13" s="22" t="s">
        <v>609</v>
      </c>
      <c r="BR13" s="22" t="s">
        <v>609</v>
      </c>
      <c r="BT13" s="13" t="str">
        <f t="shared" si="21"/>
        <v>Craig Hennecy</v>
      </c>
      <c r="BU13" s="13" t="str">
        <f t="shared" si="21"/>
        <v>TH0</v>
      </c>
      <c r="BV13" s="13">
        <f t="shared" si="21"/>
        <v>2644</v>
      </c>
      <c r="BW13" s="66" t="str">
        <f t="shared" si="22"/>
        <v/>
      </c>
      <c r="BX13" s="22" t="str">
        <f t="shared" si="23"/>
        <v/>
      </c>
      <c r="BY13" s="22" t="str">
        <f t="shared" si="24"/>
        <v/>
      </c>
      <c r="BZ13" s="66" t="str">
        <f t="shared" si="25"/>
        <v/>
      </c>
      <c r="CA13" s="22" t="str">
        <f t="shared" si="26"/>
        <v/>
      </c>
      <c r="CB13" s="22" t="str">
        <f t="shared" si="27"/>
        <v/>
      </c>
      <c r="CC13" s="66" t="str">
        <f t="shared" si="28"/>
        <v/>
      </c>
      <c r="CD13" s="22" t="str">
        <f t="shared" si="29"/>
        <v/>
      </c>
      <c r="CE13" s="22" t="str">
        <f t="shared" si="30"/>
        <v/>
      </c>
      <c r="CF13" s="66" t="str">
        <f t="shared" si="31"/>
        <v/>
      </c>
      <c r="CG13" s="22" t="str">
        <f t="shared" si="32"/>
        <v/>
      </c>
      <c r="CH13" s="22" t="str">
        <f t="shared" si="33"/>
        <v/>
      </c>
      <c r="CI13" s="66" t="str">
        <f t="shared" si="34"/>
        <v/>
      </c>
      <c r="CJ13" s="22" t="str">
        <f t="shared" si="35"/>
        <v/>
      </c>
      <c r="CK13" s="22" t="str">
        <f t="shared" si="36"/>
        <v/>
      </c>
    </row>
    <row r="14" spans="1:89" ht="15" customHeight="1" x14ac:dyDescent="0.2">
      <c r="A14" s="252">
        <f>F14</f>
        <v>4</v>
      </c>
      <c r="B14" s="61" t="s">
        <v>162</v>
      </c>
      <c r="C14" s="353" t="s">
        <v>224</v>
      </c>
      <c r="D14" s="249">
        <v>5090</v>
      </c>
      <c r="E14" s="15">
        <f t="shared" si="0"/>
        <v>13</v>
      </c>
      <c r="F14" s="16">
        <f t="shared" si="1"/>
        <v>4</v>
      </c>
      <c r="G14" s="8">
        <f t="shared" si="2"/>
        <v>90.4</v>
      </c>
      <c r="H14" s="62">
        <f t="shared" si="3"/>
        <v>2.2175925925925929E-2</v>
      </c>
      <c r="I14" s="65"/>
      <c r="J14" s="65">
        <v>31</v>
      </c>
      <c r="K14" s="65">
        <v>56</v>
      </c>
      <c r="L14" s="34">
        <f t="shared" si="4"/>
        <v>2.4530891510980007E-2</v>
      </c>
      <c r="M14" s="35">
        <f t="shared" si="5"/>
        <v>4</v>
      </c>
      <c r="N14" s="57">
        <f t="shared" si="6"/>
        <v>90.4</v>
      </c>
      <c r="O14" s="62">
        <f t="shared" si="7"/>
        <v>1.9733796296296298E-2</v>
      </c>
      <c r="P14" s="65"/>
      <c r="Q14" s="65">
        <v>28</v>
      </c>
      <c r="R14" s="65">
        <v>25</v>
      </c>
      <c r="S14" s="34">
        <f t="shared" si="8"/>
        <v>2.1829420681743691E-2</v>
      </c>
      <c r="T14" s="35">
        <f t="shared" si="9"/>
        <v>5</v>
      </c>
      <c r="U14" s="57">
        <f t="shared" si="10"/>
        <v>90.4</v>
      </c>
      <c r="V14" s="62">
        <f t="shared" si="11"/>
        <v>2.5104166666666664E-2</v>
      </c>
      <c r="W14" s="65"/>
      <c r="X14" s="65">
        <v>36</v>
      </c>
      <c r="Y14" s="65">
        <v>9</v>
      </c>
      <c r="Z14" s="34">
        <f t="shared" si="12"/>
        <v>2.7770095870206485E-2</v>
      </c>
      <c r="AA14" s="35">
        <f t="shared" si="13"/>
        <v>4</v>
      </c>
      <c r="AB14" s="57">
        <f t="shared" si="14"/>
        <v>90.4</v>
      </c>
      <c r="AC14" s="62"/>
      <c r="AD14" s="65"/>
      <c r="AE14" s="65"/>
      <c r="AF14" s="65"/>
      <c r="AG14" s="34"/>
      <c r="AH14" s="35"/>
      <c r="AI14" s="57"/>
      <c r="AJ14" s="62"/>
      <c r="AK14" s="65"/>
      <c r="AL14" s="65"/>
      <c r="AM14" s="65"/>
      <c r="AN14" s="34"/>
      <c r="AO14" s="35"/>
      <c r="AR14" s="13" t="str">
        <f t="shared" si="15"/>
        <v>Tim Pack</v>
      </c>
      <c r="AS14" s="13" t="str">
        <f t="shared" si="15"/>
        <v>FSCT</v>
      </c>
      <c r="AT14" s="13">
        <f t="shared" si="15"/>
        <v>5090</v>
      </c>
      <c r="AU14" s="22">
        <f t="shared" si="16"/>
        <v>3</v>
      </c>
      <c r="AV14" s="22">
        <f t="shared" si="17"/>
        <v>2</v>
      </c>
      <c r="AW14" s="22">
        <f t="shared" si="18"/>
        <v>3</v>
      </c>
      <c r="AX14" s="22">
        <f t="shared" si="19"/>
        <v>0</v>
      </c>
      <c r="AY14" s="22">
        <f t="shared" si="20"/>
        <v>0</v>
      </c>
      <c r="BA14" s="13" t="s">
        <v>162</v>
      </c>
      <c r="BB14" s="13" t="s">
        <v>224</v>
      </c>
      <c r="BC14" s="13">
        <v>5090</v>
      </c>
      <c r="BD14" s="66" t="s">
        <v>609</v>
      </c>
      <c r="BE14" s="22" t="s">
        <v>609</v>
      </c>
      <c r="BF14" s="22" t="s">
        <v>609</v>
      </c>
      <c r="BG14" s="66" t="s">
        <v>609</v>
      </c>
      <c r="BH14" s="22" t="s">
        <v>609</v>
      </c>
      <c r="BI14" s="22" t="s">
        <v>609</v>
      </c>
      <c r="BJ14" s="66" t="s">
        <v>609</v>
      </c>
      <c r="BK14" s="22" t="s">
        <v>609</v>
      </c>
      <c r="BL14" s="22" t="s">
        <v>609</v>
      </c>
      <c r="BM14" s="66" t="s">
        <v>609</v>
      </c>
      <c r="BN14" s="22" t="s">
        <v>609</v>
      </c>
      <c r="BO14" s="22" t="s">
        <v>609</v>
      </c>
      <c r="BP14" s="66" t="s">
        <v>609</v>
      </c>
      <c r="BQ14" s="22" t="s">
        <v>609</v>
      </c>
      <c r="BR14" s="22" t="s">
        <v>609</v>
      </c>
      <c r="BT14" s="13" t="str">
        <f t="shared" si="21"/>
        <v>Tim Pack</v>
      </c>
      <c r="BU14" s="13" t="str">
        <f t="shared" si="21"/>
        <v>FSCT</v>
      </c>
      <c r="BV14" s="13">
        <f t="shared" si="21"/>
        <v>5090</v>
      </c>
      <c r="BW14" s="66">
        <f t="shared" si="22"/>
        <v>2.2175925925925929E-2</v>
      </c>
      <c r="BX14" s="22">
        <f t="shared" si="23"/>
        <v>2</v>
      </c>
      <c r="BY14" s="22">
        <f t="shared" si="24"/>
        <v>3</v>
      </c>
      <c r="BZ14" s="66">
        <f t="shared" si="25"/>
        <v>1.9733796296296298E-2</v>
      </c>
      <c r="CA14" s="22">
        <f t="shared" si="26"/>
        <v>3</v>
      </c>
      <c r="CB14" s="22">
        <f t="shared" si="27"/>
        <v>2</v>
      </c>
      <c r="CC14" s="66">
        <f t="shared" si="28"/>
        <v>2.5104166666666664E-2</v>
      </c>
      <c r="CD14" s="22">
        <f t="shared" si="29"/>
        <v>2</v>
      </c>
      <c r="CE14" s="22">
        <f t="shared" si="30"/>
        <v>3</v>
      </c>
      <c r="CF14" s="66">
        <f t="shared" si="31"/>
        <v>0</v>
      </c>
      <c r="CG14" s="22" t="str">
        <f t="shared" si="32"/>
        <v/>
      </c>
      <c r="CH14" s="22" t="str">
        <f t="shared" si="33"/>
        <v/>
      </c>
      <c r="CI14" s="66">
        <f t="shared" si="34"/>
        <v>0</v>
      </c>
      <c r="CJ14" s="22" t="str">
        <f t="shared" si="35"/>
        <v/>
      </c>
      <c r="CK14" s="22" t="str">
        <f t="shared" si="36"/>
        <v/>
      </c>
    </row>
    <row r="15" spans="1:89" ht="15" customHeight="1" x14ac:dyDescent="0.2">
      <c r="A15" s="252">
        <f>F15</f>
        <v>5</v>
      </c>
      <c r="B15" s="61" t="s">
        <v>213</v>
      </c>
      <c r="C15" s="353" t="s">
        <v>224</v>
      </c>
      <c r="D15" s="249">
        <v>3259</v>
      </c>
      <c r="E15" s="15">
        <f t="shared" si="0"/>
        <v>14</v>
      </c>
      <c r="F15" s="16">
        <f t="shared" si="1"/>
        <v>5</v>
      </c>
      <c r="G15" s="8">
        <f t="shared" si="2"/>
        <v>90.4</v>
      </c>
      <c r="H15" s="62">
        <f t="shared" si="3"/>
        <v>2.3657407407407408E-2</v>
      </c>
      <c r="I15" s="65"/>
      <c r="J15" s="65">
        <v>34</v>
      </c>
      <c r="K15" s="65">
        <v>4</v>
      </c>
      <c r="L15" s="34">
        <f t="shared" si="4"/>
        <v>2.6169698459521468E-2</v>
      </c>
      <c r="M15" s="35">
        <f t="shared" si="5"/>
        <v>5</v>
      </c>
      <c r="N15" s="57">
        <f t="shared" si="6"/>
        <v>90.4</v>
      </c>
      <c r="O15" s="62">
        <f t="shared" si="7"/>
        <v>1.9178240740740742E-2</v>
      </c>
      <c r="P15" s="65"/>
      <c r="Q15" s="65">
        <v>27</v>
      </c>
      <c r="R15" s="65">
        <v>37</v>
      </c>
      <c r="S15" s="34">
        <f t="shared" si="8"/>
        <v>2.1214868076040644E-2</v>
      </c>
      <c r="T15" s="35">
        <f t="shared" si="9"/>
        <v>4</v>
      </c>
      <c r="U15" s="57">
        <f t="shared" si="10"/>
        <v>90.4</v>
      </c>
      <c r="V15" s="62">
        <f t="shared" si="11"/>
        <v>2.5115740740740741E-2</v>
      </c>
      <c r="W15" s="65"/>
      <c r="X15" s="65">
        <v>36</v>
      </c>
      <c r="Y15" s="65">
        <v>10</v>
      </c>
      <c r="Z15" s="34">
        <f t="shared" si="12"/>
        <v>2.7782899049491969E-2</v>
      </c>
      <c r="AA15" s="35">
        <f t="shared" si="13"/>
        <v>5</v>
      </c>
      <c r="AB15" s="57">
        <f t="shared" si="14"/>
        <v>90.4</v>
      </c>
      <c r="AC15" s="62"/>
      <c r="AD15" s="65"/>
      <c r="AE15" s="65"/>
      <c r="AF15" s="65"/>
      <c r="AG15" s="34"/>
      <c r="AH15" s="35"/>
      <c r="AI15" s="57"/>
      <c r="AJ15" s="62"/>
      <c r="AK15" s="65"/>
      <c r="AL15" s="65"/>
      <c r="AM15" s="65"/>
      <c r="AN15" s="34"/>
      <c r="AO15" s="35"/>
      <c r="AR15" s="13" t="str">
        <f t="shared" si="15"/>
        <v>Sally Morriss</v>
      </c>
      <c r="AS15" s="13" t="str">
        <f t="shared" si="15"/>
        <v>FSCT</v>
      </c>
      <c r="AT15" s="13">
        <f t="shared" si="15"/>
        <v>3259</v>
      </c>
      <c r="AU15" s="22">
        <f t="shared" si="16"/>
        <v>2</v>
      </c>
      <c r="AV15" s="22">
        <f t="shared" si="17"/>
        <v>3</v>
      </c>
      <c r="AW15" s="22">
        <f t="shared" si="18"/>
        <v>2</v>
      </c>
      <c r="AX15" s="22">
        <f t="shared" si="19"/>
        <v>0</v>
      </c>
      <c r="AY15" s="22">
        <f t="shared" si="20"/>
        <v>0</v>
      </c>
      <c r="BA15" s="13" t="s">
        <v>213</v>
      </c>
      <c r="BB15" s="13" t="s">
        <v>224</v>
      </c>
      <c r="BC15" s="13">
        <v>3259</v>
      </c>
      <c r="BD15" s="66" t="s">
        <v>609</v>
      </c>
      <c r="BE15" s="22" t="s">
        <v>609</v>
      </c>
      <c r="BF15" s="22" t="s">
        <v>609</v>
      </c>
      <c r="BG15" s="66" t="s">
        <v>609</v>
      </c>
      <c r="BH15" s="22" t="s">
        <v>609</v>
      </c>
      <c r="BI15" s="22" t="s">
        <v>609</v>
      </c>
      <c r="BJ15" s="66" t="s">
        <v>609</v>
      </c>
      <c r="BK15" s="22" t="s">
        <v>609</v>
      </c>
      <c r="BL15" s="22" t="s">
        <v>609</v>
      </c>
      <c r="BM15" s="66" t="s">
        <v>609</v>
      </c>
      <c r="BN15" s="22" t="s">
        <v>609</v>
      </c>
      <c r="BO15" s="22" t="s">
        <v>609</v>
      </c>
      <c r="BP15" s="66" t="s">
        <v>609</v>
      </c>
      <c r="BQ15" s="22" t="s">
        <v>609</v>
      </c>
      <c r="BR15" s="22" t="s">
        <v>609</v>
      </c>
      <c r="BT15" s="13" t="str">
        <f t="shared" si="21"/>
        <v>Sally Morriss</v>
      </c>
      <c r="BU15" s="13" t="str">
        <f t="shared" si="21"/>
        <v>FSCT</v>
      </c>
      <c r="BV15" s="13">
        <f t="shared" si="21"/>
        <v>3259</v>
      </c>
      <c r="BW15" s="66">
        <f t="shared" si="22"/>
        <v>2.3657407407407408E-2</v>
      </c>
      <c r="BX15" s="22">
        <f t="shared" si="23"/>
        <v>3</v>
      </c>
      <c r="BY15" s="22">
        <f t="shared" si="24"/>
        <v>2</v>
      </c>
      <c r="BZ15" s="66">
        <f t="shared" si="25"/>
        <v>1.9178240740740742E-2</v>
      </c>
      <c r="CA15" s="22">
        <f t="shared" si="26"/>
        <v>2</v>
      </c>
      <c r="CB15" s="22">
        <f t="shared" si="27"/>
        <v>3</v>
      </c>
      <c r="CC15" s="66">
        <f t="shared" si="28"/>
        <v>2.5115740740740741E-2</v>
      </c>
      <c r="CD15" s="22">
        <f t="shared" si="29"/>
        <v>3</v>
      </c>
      <c r="CE15" s="22">
        <f t="shared" si="30"/>
        <v>2</v>
      </c>
      <c r="CF15" s="66">
        <f t="shared" si="31"/>
        <v>0</v>
      </c>
      <c r="CG15" s="22" t="str">
        <f t="shared" si="32"/>
        <v/>
      </c>
      <c r="CH15" s="22" t="str">
        <f t="shared" si="33"/>
        <v/>
      </c>
      <c r="CI15" s="66">
        <f t="shared" si="34"/>
        <v>0</v>
      </c>
      <c r="CJ15" s="22" t="str">
        <f t="shared" si="35"/>
        <v/>
      </c>
      <c r="CK15" s="22" t="str">
        <f t="shared" si="36"/>
        <v/>
      </c>
    </row>
    <row r="16" spans="1:89" ht="15" customHeight="1" x14ac:dyDescent="0.2">
      <c r="A16" s="252">
        <f>F16</f>
        <v>6</v>
      </c>
      <c r="B16" s="61" t="s">
        <v>1110</v>
      </c>
      <c r="C16" s="353" t="s">
        <v>224</v>
      </c>
      <c r="D16" s="249">
        <v>5541</v>
      </c>
      <c r="E16" s="15">
        <f t="shared" si="0"/>
        <v>18</v>
      </c>
      <c r="F16" s="16">
        <f t="shared" si="1"/>
        <v>6</v>
      </c>
      <c r="G16" s="8">
        <f t="shared" si="2"/>
        <v>90.4</v>
      </c>
      <c r="H16" s="62">
        <f t="shared" si="3"/>
        <v>2.4571759259259262E-2</v>
      </c>
      <c r="I16" s="65"/>
      <c r="J16" s="65">
        <v>35</v>
      </c>
      <c r="K16" s="65">
        <v>23</v>
      </c>
      <c r="L16" s="34">
        <f t="shared" si="4"/>
        <v>2.7181149623074403E-2</v>
      </c>
      <c r="M16" s="35">
        <f t="shared" si="5"/>
        <v>6</v>
      </c>
      <c r="N16" s="57">
        <f t="shared" si="6"/>
        <v>90.4</v>
      </c>
      <c r="O16" s="62">
        <f t="shared" si="7"/>
        <v>2.7511574074074074E-2</v>
      </c>
      <c r="P16" s="65"/>
      <c r="Q16" s="65">
        <v>39</v>
      </c>
      <c r="R16" s="65">
        <v>37</v>
      </c>
      <c r="S16" s="34">
        <f t="shared" si="8"/>
        <v>3.0433157161586365E-2</v>
      </c>
      <c r="T16" s="35">
        <f t="shared" si="9"/>
        <v>6</v>
      </c>
      <c r="U16" s="57">
        <f t="shared" si="10"/>
        <v>90.4</v>
      </c>
      <c r="V16" s="62">
        <f t="shared" si="11"/>
        <v>2.7557870370370368E-2</v>
      </c>
      <c r="W16" s="65"/>
      <c r="X16" s="65">
        <v>39</v>
      </c>
      <c r="Y16" s="65">
        <v>41</v>
      </c>
      <c r="Z16" s="34">
        <f t="shared" si="12"/>
        <v>3.0484369878728282E-2</v>
      </c>
      <c r="AA16" s="35">
        <f t="shared" si="13"/>
        <v>6</v>
      </c>
      <c r="AB16" s="57">
        <f t="shared" si="14"/>
        <v>90.4</v>
      </c>
      <c r="AC16" s="62"/>
      <c r="AD16" s="65"/>
      <c r="AE16" s="65"/>
      <c r="AF16" s="65"/>
      <c r="AG16" s="34"/>
      <c r="AH16" s="35"/>
      <c r="AI16" s="57"/>
      <c r="AJ16" s="62"/>
      <c r="AK16" s="65"/>
      <c r="AL16" s="65"/>
      <c r="AM16" s="65"/>
      <c r="AN16" s="34"/>
      <c r="AO16" s="35"/>
      <c r="AR16" s="13" t="str">
        <f t="shared" si="15"/>
        <v>Laura Jelks</v>
      </c>
      <c r="AS16" s="13" t="str">
        <f t="shared" si="15"/>
        <v>FSCT</v>
      </c>
      <c r="AT16" s="13">
        <f t="shared" si="15"/>
        <v>5541</v>
      </c>
      <c r="AU16" s="22">
        <f t="shared" si="16"/>
        <v>1</v>
      </c>
      <c r="AV16" s="22">
        <f t="shared" si="17"/>
        <v>1</v>
      </c>
      <c r="AW16" s="22">
        <f t="shared" si="18"/>
        <v>1</v>
      </c>
      <c r="AX16" s="22">
        <f t="shared" si="19"/>
        <v>0</v>
      </c>
      <c r="AY16" s="22">
        <f t="shared" si="20"/>
        <v>0</v>
      </c>
      <c r="BA16" s="13" t="s">
        <v>1110</v>
      </c>
      <c r="BB16" s="13" t="s">
        <v>224</v>
      </c>
      <c r="BC16" s="13">
        <v>5541</v>
      </c>
      <c r="BD16" s="66" t="s">
        <v>609</v>
      </c>
      <c r="BE16" s="22" t="s">
        <v>609</v>
      </c>
      <c r="BF16" s="22" t="s">
        <v>609</v>
      </c>
      <c r="BG16" s="66" t="s">
        <v>609</v>
      </c>
      <c r="BH16" s="22" t="s">
        <v>609</v>
      </c>
      <c r="BI16" s="22" t="s">
        <v>609</v>
      </c>
      <c r="BJ16" s="66" t="s">
        <v>609</v>
      </c>
      <c r="BK16" s="22" t="s">
        <v>609</v>
      </c>
      <c r="BL16" s="22" t="s">
        <v>609</v>
      </c>
      <c r="BM16" s="66" t="s">
        <v>609</v>
      </c>
      <c r="BN16" s="22" t="s">
        <v>609</v>
      </c>
      <c r="BO16" s="22" t="s">
        <v>609</v>
      </c>
      <c r="BP16" s="66" t="s">
        <v>609</v>
      </c>
      <c r="BQ16" s="22" t="s">
        <v>609</v>
      </c>
      <c r="BR16" s="22" t="s">
        <v>609</v>
      </c>
      <c r="BT16" s="13" t="str">
        <f t="shared" si="21"/>
        <v>Laura Jelks</v>
      </c>
      <c r="BU16" s="13" t="str">
        <f t="shared" si="21"/>
        <v>FSCT</v>
      </c>
      <c r="BV16" s="13">
        <f t="shared" si="21"/>
        <v>5541</v>
      </c>
      <c r="BW16" s="66">
        <f t="shared" si="22"/>
        <v>2.4571759259259262E-2</v>
      </c>
      <c r="BX16" s="22">
        <f t="shared" si="23"/>
        <v>4</v>
      </c>
      <c r="BY16" s="22">
        <f t="shared" si="24"/>
        <v>1</v>
      </c>
      <c r="BZ16" s="66">
        <f t="shared" si="25"/>
        <v>2.7511574074074074E-2</v>
      </c>
      <c r="CA16" s="22">
        <f t="shared" si="26"/>
        <v>4</v>
      </c>
      <c r="CB16" s="22">
        <f t="shared" si="27"/>
        <v>1</v>
      </c>
      <c r="CC16" s="66">
        <f t="shared" si="28"/>
        <v>2.7557870370370368E-2</v>
      </c>
      <c r="CD16" s="22">
        <f t="shared" si="29"/>
        <v>4</v>
      </c>
      <c r="CE16" s="22">
        <f t="shared" si="30"/>
        <v>1</v>
      </c>
      <c r="CF16" s="66">
        <f t="shared" si="31"/>
        <v>0</v>
      </c>
      <c r="CG16" s="22" t="str">
        <f t="shared" si="32"/>
        <v/>
      </c>
      <c r="CH16" s="22" t="str">
        <f t="shared" si="33"/>
        <v/>
      </c>
      <c r="CI16" s="66">
        <f t="shared" si="34"/>
        <v>0</v>
      </c>
      <c r="CJ16" s="22" t="str">
        <f t="shared" si="35"/>
        <v/>
      </c>
      <c r="CK16" s="22" t="str">
        <f t="shared" si="36"/>
        <v/>
      </c>
    </row>
    <row r="17" spans="1:89" ht="15" customHeight="1" x14ac:dyDescent="0.2">
      <c r="A17" s="252" t="str">
        <f t="shared" ref="A17:A20" si="37">F17</f>
        <v/>
      </c>
      <c r="B17" s="61"/>
      <c r="C17" s="353"/>
      <c r="D17" s="249"/>
      <c r="E17" s="15" t="str">
        <f t="shared" ref="E17:E20" si="38">IF(B17="","",M17+T17+AA17+AH17+AO17)</f>
        <v/>
      </c>
      <c r="F17" s="16" t="str">
        <f t="shared" si="1"/>
        <v/>
      </c>
      <c r="G17" s="8" t="str">
        <f t="shared" ref="G17:G20" si="39">IF(H$8="","",IF($B17="","",INDEX(PMNumb,MATCH($C17,Boats,0),MATCH(H$8,Windspd,0))))</f>
        <v/>
      </c>
      <c r="H17" s="62" t="str">
        <f t="shared" ref="H17:H20" si="40">IF($B17="","",TIME(I17,J17,K17))</f>
        <v/>
      </c>
      <c r="I17" s="65"/>
      <c r="J17" s="65"/>
      <c r="K17" s="65"/>
      <c r="L17" s="34" t="str">
        <f t="shared" ref="L17:L20" si="41">IF(OR(H17="DNS",H17="DNF",H17="DSQ",H17="DNC",H17="OCS"),"",IF(H$9="","",IF($B17="","",(H17/(G17/100)))))</f>
        <v/>
      </c>
      <c r="M17" s="35" t="str">
        <f t="shared" si="5"/>
        <v/>
      </c>
      <c r="N17" s="57" t="str">
        <f t="shared" ref="N17:N20" si="42">IF(O$8="","",IF($B17="","",INDEX(PMNumb,MATCH($C17,Boats,0),MATCH(O$8,Windspd,0))))</f>
        <v/>
      </c>
      <c r="O17" s="62" t="str">
        <f t="shared" ref="O17:O20" si="43">IF($B17="","",TIME(P17,Q17,R17))</f>
        <v/>
      </c>
      <c r="P17" s="65"/>
      <c r="Q17" s="65"/>
      <c r="R17" s="65"/>
      <c r="S17" s="34" t="str">
        <f t="shared" ref="S17:S20" si="44">IF(OR(O17="DNS",O17="DNF",O17="DSQ",O17="DNC",O17="OCS"),"",IF(O$9="","",IF($B17="","",(O17/(N17/100)))))</f>
        <v/>
      </c>
      <c r="T17" s="35" t="str">
        <f t="shared" si="9"/>
        <v/>
      </c>
      <c r="U17" s="57" t="str">
        <f t="shared" ref="U17:U20" si="45">IF(V$8="","",IF($B17="","",INDEX(PMNumb,MATCH($C17,Boats,0),MATCH(V$8,Windspd,0))))</f>
        <v/>
      </c>
      <c r="V17" s="62" t="str">
        <f t="shared" ref="V17:V20" si="46">IF($B17="","",TIME(W17,X17,Y17))</f>
        <v/>
      </c>
      <c r="W17" s="65"/>
      <c r="X17" s="65"/>
      <c r="Y17" s="65"/>
      <c r="Z17" s="34" t="str">
        <f t="shared" ref="Z17:Z20" si="47">IF(OR(V17="DNS",V17="DNF",V17="DSQ",V17="DNC",V17="OCS"),"",IF(V$9="","",IF($B17="","",(V17/(U17/100)))))</f>
        <v/>
      </c>
      <c r="AA17" s="35" t="str">
        <f t="shared" si="13"/>
        <v/>
      </c>
      <c r="AB17" s="57" t="str">
        <f t="shared" ref="AB17:AB20" si="48">IF(AC$8="","",IF($B17="","",INDEX(PMNumb,MATCH($C17,Boats,0),MATCH(AC$8,Windspd,0))))</f>
        <v/>
      </c>
      <c r="AC17" s="62" t="str">
        <f t="shared" ref="AC17:AC20" si="49">IF($B17="","",TIME(AD17,AE17,AF17))</f>
        <v/>
      </c>
      <c r="AD17" s="65"/>
      <c r="AE17" s="65"/>
      <c r="AF17" s="65"/>
      <c r="AG17" s="34" t="str">
        <f t="shared" ref="AG17:AG20" si="50">IF(OR(AC17="DNS",AC17="DNF",AC17="DSQ",AC17="DNC",AC17="OCS"),"",IF(AC$9="","",IF($B17="","",(AC17/(AB17/100)))))</f>
        <v/>
      </c>
      <c r="AH17" s="35" t="str">
        <f t="shared" ref="AH17:AH31" si="51">IF(OR(AC17="DNS",AC17="DNF",AC17="DSQ",AC17="DNC",AC17="OCS"),(COUNTA($B$11:$B$31)+1),IF(AC$8="",0,IF($B17="","",RANK(AG17,AG$11:AG$31,1))))</f>
        <v/>
      </c>
      <c r="AI17" s="57" t="str">
        <f t="shared" ref="AI17:AI20" si="52">IF(AJ$8="","",IF($B17="","",INDEX(PMNumb,MATCH($C17,Boats,0),MATCH(AJ$8,Windspd,0))))</f>
        <v/>
      </c>
      <c r="AJ17" s="62" t="str">
        <f t="shared" ref="AJ17:AJ20" si="53">IF($B17="","",TIME(AK17,AL17,AM17))</f>
        <v/>
      </c>
      <c r="AK17" s="65"/>
      <c r="AL17" s="65"/>
      <c r="AM17" s="65"/>
      <c r="AN17" s="34" t="str">
        <f t="shared" ref="AN17:AN20" si="54">IF(OR(AJ17="DNS",AJ17="DNF",AJ17="DSQ",AJ17="DNC",AJ17="OCS"),"",IF(AJ$9="","",IF($B17="","",(AJ17/(AI17/100)))))</f>
        <v/>
      </c>
      <c r="AO17" s="35" t="str">
        <f t="shared" ref="AO17:AO31" si="55">IF(OR(AJ17="DNS",AJ17="DNF",AJ17="DSQ",AJ17="DNC",AJ17="OCS"),(COUNTA($B$11:$B$31)+1),IF(AJ$8="",0,IF($B17="","",RANK(AN17,AN$11:AN$31,1))))</f>
        <v/>
      </c>
      <c r="AR17" s="13" t="str">
        <f t="shared" ref="AR17:AR20" si="56">IF($B17="","",B17)</f>
        <v/>
      </c>
      <c r="AS17" s="13" t="str">
        <f t="shared" ref="AS17:AS20" si="57">IF($B17="","",C17)</f>
        <v/>
      </c>
      <c r="AT17" s="13" t="str">
        <f t="shared" ref="AT17:AT20" si="58">IF($B17="","",D17)</f>
        <v/>
      </c>
      <c r="AU17" s="22" t="str">
        <f t="shared" si="16"/>
        <v/>
      </c>
      <c r="AV17" s="22" t="str">
        <f t="shared" si="17"/>
        <v/>
      </c>
      <c r="AW17" s="22" t="str">
        <f t="shared" si="18"/>
        <v/>
      </c>
      <c r="AX17" s="22" t="str">
        <f t="shared" si="19"/>
        <v/>
      </c>
      <c r="AY17" s="22" t="str">
        <f t="shared" si="20"/>
        <v/>
      </c>
      <c r="BA17" s="13" t="s">
        <v>609</v>
      </c>
      <c r="BB17" s="13" t="s">
        <v>609</v>
      </c>
      <c r="BC17" s="13" t="s">
        <v>609</v>
      </c>
      <c r="BD17" s="66" t="s">
        <v>609</v>
      </c>
      <c r="BE17" s="22" t="s">
        <v>609</v>
      </c>
      <c r="BF17" s="22" t="s">
        <v>609</v>
      </c>
      <c r="BG17" s="66" t="s">
        <v>609</v>
      </c>
      <c r="BH17" s="22" t="s">
        <v>609</v>
      </c>
      <c r="BI17" s="22" t="s">
        <v>609</v>
      </c>
      <c r="BJ17" s="66" t="s">
        <v>609</v>
      </c>
      <c r="BK17" s="22" t="s">
        <v>609</v>
      </c>
      <c r="BL17" s="22" t="s">
        <v>609</v>
      </c>
      <c r="BM17" s="66" t="s">
        <v>609</v>
      </c>
      <c r="BN17" s="22" t="s">
        <v>609</v>
      </c>
      <c r="BO17" s="22" t="s">
        <v>609</v>
      </c>
      <c r="BP17" s="66" t="s">
        <v>609</v>
      </c>
      <c r="BQ17" s="22" t="s">
        <v>609</v>
      </c>
      <c r="BR17" s="22" t="s">
        <v>609</v>
      </c>
      <c r="BT17" s="13" t="str">
        <f t="shared" ref="BT17:BT20" si="59">IF($B17="","",B17)</f>
        <v/>
      </c>
      <c r="BU17" s="13" t="str">
        <f t="shared" ref="BU17:BU20" si="60">IF($B17="","",C17)</f>
        <v/>
      </c>
      <c r="BV17" s="13" t="str">
        <f t="shared" ref="BV17:BV20" si="61">IF($B17="","",D17)</f>
        <v/>
      </c>
      <c r="BW17" s="66" t="str">
        <f t="shared" ref="BW17:BW20" si="62">IF($C17="FSCT",H17,"")</f>
        <v/>
      </c>
      <c r="BX17" s="22" t="str">
        <f t="shared" si="23"/>
        <v/>
      </c>
      <c r="BY17" s="22" t="str">
        <f t="shared" si="24"/>
        <v/>
      </c>
      <c r="BZ17" s="66" t="str">
        <f t="shared" ref="BZ17:BZ20" si="63">IF($C17="FSCT",O17,"")</f>
        <v/>
      </c>
      <c r="CA17" s="22" t="str">
        <f t="shared" si="26"/>
        <v/>
      </c>
      <c r="CB17" s="22" t="str">
        <f t="shared" si="27"/>
        <v/>
      </c>
      <c r="CC17" s="66" t="str">
        <f t="shared" ref="CC17:CC20" si="64">IF($C17="FSCT",V17,"")</f>
        <v/>
      </c>
      <c r="CD17" s="22" t="str">
        <f t="shared" si="29"/>
        <v/>
      </c>
      <c r="CE17" s="22" t="str">
        <f t="shared" si="30"/>
        <v/>
      </c>
      <c r="CF17" s="66" t="str">
        <f t="shared" ref="CF17:CF20" si="65">IF($C17="FSCT",AC17,"")</f>
        <v/>
      </c>
      <c r="CG17" s="22" t="str">
        <f t="shared" si="32"/>
        <v/>
      </c>
      <c r="CH17" s="22" t="str">
        <f t="shared" si="33"/>
        <v/>
      </c>
      <c r="CI17" s="66" t="str">
        <f t="shared" ref="CI17:CI20" si="66">IF($C17="FSCT",AJ17,"")</f>
        <v/>
      </c>
      <c r="CJ17" s="22" t="str">
        <f t="shared" si="35"/>
        <v/>
      </c>
      <c r="CK17" s="22" t="str">
        <f t="shared" si="36"/>
        <v/>
      </c>
    </row>
    <row r="18" spans="1:89" ht="15" customHeight="1" x14ac:dyDescent="0.2">
      <c r="A18" s="252" t="str">
        <f t="shared" si="37"/>
        <v/>
      </c>
      <c r="B18" s="61"/>
      <c r="C18" s="13"/>
      <c r="D18" s="14"/>
      <c r="E18" s="15" t="str">
        <f t="shared" si="38"/>
        <v/>
      </c>
      <c r="F18" s="16" t="str">
        <f t="shared" si="1"/>
        <v/>
      </c>
      <c r="G18" s="8" t="str">
        <f t="shared" si="39"/>
        <v/>
      </c>
      <c r="H18" s="62" t="str">
        <f t="shared" si="40"/>
        <v/>
      </c>
      <c r="I18" s="65"/>
      <c r="J18" s="65"/>
      <c r="K18" s="65"/>
      <c r="L18" s="34" t="str">
        <f t="shared" si="41"/>
        <v/>
      </c>
      <c r="M18" s="35" t="str">
        <f t="shared" si="5"/>
        <v/>
      </c>
      <c r="N18" s="57" t="str">
        <f t="shared" si="42"/>
        <v/>
      </c>
      <c r="O18" s="62" t="str">
        <f t="shared" si="43"/>
        <v/>
      </c>
      <c r="P18" s="65"/>
      <c r="Q18" s="65"/>
      <c r="R18" s="65"/>
      <c r="S18" s="34" t="str">
        <f t="shared" si="44"/>
        <v/>
      </c>
      <c r="T18" s="35" t="str">
        <f t="shared" si="9"/>
        <v/>
      </c>
      <c r="U18" s="57" t="str">
        <f t="shared" si="45"/>
        <v/>
      </c>
      <c r="V18" s="62" t="str">
        <f t="shared" si="46"/>
        <v/>
      </c>
      <c r="W18" s="65"/>
      <c r="X18" s="65"/>
      <c r="Y18" s="65"/>
      <c r="Z18" s="34" t="str">
        <f t="shared" si="47"/>
        <v/>
      </c>
      <c r="AA18" s="35" t="str">
        <f t="shared" si="13"/>
        <v/>
      </c>
      <c r="AB18" s="57" t="str">
        <f t="shared" si="48"/>
        <v/>
      </c>
      <c r="AC18" s="62" t="str">
        <f t="shared" si="49"/>
        <v/>
      </c>
      <c r="AD18" s="65"/>
      <c r="AE18" s="65"/>
      <c r="AF18" s="65"/>
      <c r="AG18" s="34" t="str">
        <f t="shared" si="50"/>
        <v/>
      </c>
      <c r="AH18" s="35" t="str">
        <f t="shared" si="51"/>
        <v/>
      </c>
      <c r="AI18" s="57" t="str">
        <f t="shared" si="52"/>
        <v/>
      </c>
      <c r="AJ18" s="62" t="str">
        <f t="shared" si="53"/>
        <v/>
      </c>
      <c r="AK18" s="65"/>
      <c r="AL18" s="65"/>
      <c r="AM18" s="65"/>
      <c r="AN18" s="34" t="str">
        <f t="shared" si="54"/>
        <v/>
      </c>
      <c r="AO18" s="35" t="str">
        <f t="shared" si="55"/>
        <v/>
      </c>
      <c r="AR18" s="13" t="str">
        <f t="shared" si="56"/>
        <v/>
      </c>
      <c r="AS18" s="13" t="str">
        <f t="shared" si="57"/>
        <v/>
      </c>
      <c r="AT18" s="13" t="str">
        <f t="shared" si="58"/>
        <v/>
      </c>
      <c r="AU18" s="22" t="str">
        <f t="shared" si="16"/>
        <v/>
      </c>
      <c r="AV18" s="22" t="str">
        <f t="shared" si="17"/>
        <v/>
      </c>
      <c r="AW18" s="22" t="str">
        <f t="shared" si="18"/>
        <v/>
      </c>
      <c r="AX18" s="22" t="str">
        <f t="shared" si="19"/>
        <v/>
      </c>
      <c r="AY18" s="22" t="str">
        <f t="shared" si="20"/>
        <v/>
      </c>
      <c r="BA18" s="13" t="s">
        <v>609</v>
      </c>
      <c r="BB18" s="13" t="s">
        <v>609</v>
      </c>
      <c r="BC18" s="13" t="s">
        <v>609</v>
      </c>
      <c r="BD18" s="66" t="s">
        <v>609</v>
      </c>
      <c r="BE18" s="22" t="s">
        <v>609</v>
      </c>
      <c r="BF18" s="22" t="s">
        <v>609</v>
      </c>
      <c r="BG18" s="66" t="s">
        <v>609</v>
      </c>
      <c r="BH18" s="22" t="s">
        <v>609</v>
      </c>
      <c r="BI18" s="22" t="s">
        <v>609</v>
      </c>
      <c r="BJ18" s="66" t="s">
        <v>609</v>
      </c>
      <c r="BK18" s="22" t="s">
        <v>609</v>
      </c>
      <c r="BL18" s="22" t="s">
        <v>609</v>
      </c>
      <c r="BM18" s="66" t="s">
        <v>609</v>
      </c>
      <c r="BN18" s="22" t="s">
        <v>609</v>
      </c>
      <c r="BO18" s="22" t="s">
        <v>609</v>
      </c>
      <c r="BP18" s="66" t="s">
        <v>609</v>
      </c>
      <c r="BQ18" s="22" t="s">
        <v>609</v>
      </c>
      <c r="BR18" s="22" t="s">
        <v>609</v>
      </c>
      <c r="BT18" s="13" t="str">
        <f t="shared" si="59"/>
        <v/>
      </c>
      <c r="BU18" s="13" t="str">
        <f t="shared" si="60"/>
        <v/>
      </c>
      <c r="BV18" s="13" t="str">
        <f t="shared" si="61"/>
        <v/>
      </c>
      <c r="BW18" s="66" t="str">
        <f t="shared" si="62"/>
        <v/>
      </c>
      <c r="BX18" s="22" t="str">
        <f t="shared" si="23"/>
        <v/>
      </c>
      <c r="BY18" s="22" t="str">
        <f t="shared" si="24"/>
        <v/>
      </c>
      <c r="BZ18" s="66" t="str">
        <f t="shared" si="63"/>
        <v/>
      </c>
      <c r="CA18" s="22" t="str">
        <f t="shared" si="26"/>
        <v/>
      </c>
      <c r="CB18" s="22" t="str">
        <f t="shared" si="27"/>
        <v/>
      </c>
      <c r="CC18" s="66" t="str">
        <f t="shared" si="64"/>
        <v/>
      </c>
      <c r="CD18" s="22" t="str">
        <f t="shared" si="29"/>
        <v/>
      </c>
      <c r="CE18" s="22" t="str">
        <f t="shared" si="30"/>
        <v/>
      </c>
      <c r="CF18" s="66" t="str">
        <f t="shared" si="65"/>
        <v/>
      </c>
      <c r="CG18" s="22" t="str">
        <f t="shared" si="32"/>
        <v/>
      </c>
      <c r="CH18" s="22" t="str">
        <f t="shared" si="33"/>
        <v/>
      </c>
      <c r="CI18" s="66" t="str">
        <f t="shared" si="66"/>
        <v/>
      </c>
      <c r="CJ18" s="22" t="str">
        <f t="shared" si="35"/>
        <v/>
      </c>
      <c r="CK18" s="22" t="str">
        <f t="shared" si="36"/>
        <v/>
      </c>
    </row>
    <row r="19" spans="1:89" ht="15" customHeight="1" x14ac:dyDescent="0.2">
      <c r="A19" s="252" t="str">
        <f t="shared" si="37"/>
        <v/>
      </c>
      <c r="B19" s="61"/>
      <c r="C19" s="13"/>
      <c r="D19" s="14"/>
      <c r="E19" s="15" t="str">
        <f t="shared" si="38"/>
        <v/>
      </c>
      <c r="F19" s="16" t="str">
        <f t="shared" si="1"/>
        <v/>
      </c>
      <c r="G19" s="8" t="str">
        <f t="shared" si="39"/>
        <v/>
      </c>
      <c r="H19" s="62" t="str">
        <f t="shared" si="40"/>
        <v/>
      </c>
      <c r="I19" s="65"/>
      <c r="J19" s="65"/>
      <c r="K19" s="65"/>
      <c r="L19" s="34" t="str">
        <f t="shared" si="41"/>
        <v/>
      </c>
      <c r="M19" s="35" t="str">
        <f t="shared" si="5"/>
        <v/>
      </c>
      <c r="N19" s="57" t="str">
        <f t="shared" si="42"/>
        <v/>
      </c>
      <c r="O19" s="62" t="str">
        <f t="shared" si="43"/>
        <v/>
      </c>
      <c r="P19" s="65"/>
      <c r="Q19" s="65"/>
      <c r="R19" s="65"/>
      <c r="S19" s="34" t="str">
        <f t="shared" si="44"/>
        <v/>
      </c>
      <c r="T19" s="35" t="str">
        <f t="shared" si="9"/>
        <v/>
      </c>
      <c r="U19" s="57" t="str">
        <f t="shared" si="45"/>
        <v/>
      </c>
      <c r="V19" s="62" t="str">
        <f t="shared" si="46"/>
        <v/>
      </c>
      <c r="W19" s="65"/>
      <c r="X19" s="65"/>
      <c r="Y19" s="65"/>
      <c r="Z19" s="34" t="str">
        <f t="shared" si="47"/>
        <v/>
      </c>
      <c r="AA19" s="35" t="str">
        <f t="shared" si="13"/>
        <v/>
      </c>
      <c r="AB19" s="57" t="str">
        <f t="shared" si="48"/>
        <v/>
      </c>
      <c r="AC19" s="62" t="str">
        <f t="shared" si="49"/>
        <v/>
      </c>
      <c r="AD19" s="65"/>
      <c r="AE19" s="65"/>
      <c r="AF19" s="65"/>
      <c r="AG19" s="34" t="str">
        <f t="shared" si="50"/>
        <v/>
      </c>
      <c r="AH19" s="35" t="str">
        <f t="shared" si="51"/>
        <v/>
      </c>
      <c r="AI19" s="57" t="str">
        <f t="shared" si="52"/>
        <v/>
      </c>
      <c r="AJ19" s="62" t="str">
        <f t="shared" si="53"/>
        <v/>
      </c>
      <c r="AK19" s="65"/>
      <c r="AL19" s="65"/>
      <c r="AM19" s="65"/>
      <c r="AN19" s="34" t="str">
        <f t="shared" si="54"/>
        <v/>
      </c>
      <c r="AO19" s="35" t="str">
        <f t="shared" si="55"/>
        <v/>
      </c>
      <c r="AR19" s="13" t="str">
        <f t="shared" si="56"/>
        <v/>
      </c>
      <c r="AS19" s="13" t="str">
        <f t="shared" si="57"/>
        <v/>
      </c>
      <c r="AT19" s="13" t="str">
        <f t="shared" si="58"/>
        <v/>
      </c>
      <c r="AU19" s="22" t="str">
        <f t="shared" si="16"/>
        <v/>
      </c>
      <c r="AV19" s="22" t="str">
        <f t="shared" si="17"/>
        <v/>
      </c>
      <c r="AW19" s="22" t="str">
        <f t="shared" si="18"/>
        <v/>
      </c>
      <c r="AX19" s="22" t="str">
        <f t="shared" si="19"/>
        <v/>
      </c>
      <c r="AY19" s="22" t="str">
        <f t="shared" si="20"/>
        <v/>
      </c>
      <c r="BA19" s="13" t="s">
        <v>609</v>
      </c>
      <c r="BB19" s="13" t="s">
        <v>609</v>
      </c>
      <c r="BC19" s="13" t="s">
        <v>609</v>
      </c>
      <c r="BD19" s="66" t="s">
        <v>609</v>
      </c>
      <c r="BE19" s="22" t="s">
        <v>609</v>
      </c>
      <c r="BF19" s="22" t="s">
        <v>609</v>
      </c>
      <c r="BG19" s="66" t="s">
        <v>609</v>
      </c>
      <c r="BH19" s="22" t="s">
        <v>609</v>
      </c>
      <c r="BI19" s="22" t="s">
        <v>609</v>
      </c>
      <c r="BJ19" s="66" t="s">
        <v>609</v>
      </c>
      <c r="BK19" s="22" t="s">
        <v>609</v>
      </c>
      <c r="BL19" s="22" t="s">
        <v>609</v>
      </c>
      <c r="BM19" s="66" t="s">
        <v>609</v>
      </c>
      <c r="BN19" s="22" t="s">
        <v>609</v>
      </c>
      <c r="BO19" s="22" t="s">
        <v>609</v>
      </c>
      <c r="BP19" s="66" t="s">
        <v>609</v>
      </c>
      <c r="BQ19" s="22" t="s">
        <v>609</v>
      </c>
      <c r="BR19" s="22" t="s">
        <v>609</v>
      </c>
      <c r="BT19" s="13" t="str">
        <f t="shared" si="59"/>
        <v/>
      </c>
      <c r="BU19" s="13" t="str">
        <f t="shared" si="60"/>
        <v/>
      </c>
      <c r="BV19" s="13" t="str">
        <f t="shared" si="61"/>
        <v/>
      </c>
      <c r="BW19" s="66" t="str">
        <f t="shared" si="62"/>
        <v/>
      </c>
      <c r="BX19" s="22" t="str">
        <f t="shared" si="23"/>
        <v/>
      </c>
      <c r="BY19" s="22" t="str">
        <f t="shared" si="24"/>
        <v/>
      </c>
      <c r="BZ19" s="66" t="str">
        <f t="shared" si="63"/>
        <v/>
      </c>
      <c r="CA19" s="22" t="str">
        <f t="shared" si="26"/>
        <v/>
      </c>
      <c r="CB19" s="22" t="str">
        <f t="shared" si="27"/>
        <v/>
      </c>
      <c r="CC19" s="66" t="str">
        <f t="shared" si="64"/>
        <v/>
      </c>
      <c r="CD19" s="22" t="str">
        <f t="shared" si="29"/>
        <v/>
      </c>
      <c r="CE19" s="22" t="str">
        <f t="shared" si="30"/>
        <v/>
      </c>
      <c r="CF19" s="66" t="str">
        <f t="shared" si="65"/>
        <v/>
      </c>
      <c r="CG19" s="22" t="str">
        <f t="shared" si="32"/>
        <v/>
      </c>
      <c r="CH19" s="22" t="str">
        <f t="shared" si="33"/>
        <v/>
      </c>
      <c r="CI19" s="66" t="str">
        <f t="shared" si="66"/>
        <v/>
      </c>
      <c r="CJ19" s="22" t="str">
        <f t="shared" si="35"/>
        <v/>
      </c>
      <c r="CK19" s="22" t="str">
        <f t="shared" si="36"/>
        <v/>
      </c>
    </row>
    <row r="20" spans="1:89" ht="15" customHeight="1" x14ac:dyDescent="0.2">
      <c r="A20" s="252" t="str">
        <f t="shared" si="37"/>
        <v/>
      </c>
      <c r="B20" s="61"/>
      <c r="C20" s="13"/>
      <c r="D20" s="14"/>
      <c r="E20" s="15" t="str">
        <f t="shared" si="38"/>
        <v/>
      </c>
      <c r="F20" s="16" t="str">
        <f t="shared" si="1"/>
        <v/>
      </c>
      <c r="G20" s="8" t="str">
        <f t="shared" si="39"/>
        <v/>
      </c>
      <c r="H20" s="62" t="str">
        <f t="shared" si="40"/>
        <v/>
      </c>
      <c r="I20" s="65"/>
      <c r="J20" s="65"/>
      <c r="K20" s="65"/>
      <c r="L20" s="34" t="str">
        <f t="shared" si="41"/>
        <v/>
      </c>
      <c r="M20" s="35" t="str">
        <f t="shared" si="5"/>
        <v/>
      </c>
      <c r="N20" s="57" t="str">
        <f t="shared" si="42"/>
        <v/>
      </c>
      <c r="O20" s="62" t="str">
        <f t="shared" si="43"/>
        <v/>
      </c>
      <c r="P20" s="65"/>
      <c r="Q20" s="65"/>
      <c r="R20" s="65"/>
      <c r="S20" s="34" t="str">
        <f t="shared" si="44"/>
        <v/>
      </c>
      <c r="T20" s="35" t="str">
        <f t="shared" si="9"/>
        <v/>
      </c>
      <c r="U20" s="57" t="str">
        <f t="shared" si="45"/>
        <v/>
      </c>
      <c r="V20" s="62" t="str">
        <f t="shared" si="46"/>
        <v/>
      </c>
      <c r="W20" s="65"/>
      <c r="X20" s="65"/>
      <c r="Y20" s="65"/>
      <c r="Z20" s="34" t="str">
        <f t="shared" si="47"/>
        <v/>
      </c>
      <c r="AA20" s="35" t="str">
        <f t="shared" si="13"/>
        <v/>
      </c>
      <c r="AB20" s="57" t="str">
        <f t="shared" si="48"/>
        <v/>
      </c>
      <c r="AC20" s="62" t="str">
        <f t="shared" si="49"/>
        <v/>
      </c>
      <c r="AD20" s="65"/>
      <c r="AE20" s="65"/>
      <c r="AF20" s="65"/>
      <c r="AG20" s="34" t="str">
        <f t="shared" si="50"/>
        <v/>
      </c>
      <c r="AH20" s="35" t="str">
        <f t="shared" si="51"/>
        <v/>
      </c>
      <c r="AI20" s="57" t="str">
        <f t="shared" si="52"/>
        <v/>
      </c>
      <c r="AJ20" s="62" t="str">
        <f t="shared" si="53"/>
        <v/>
      </c>
      <c r="AK20" s="65"/>
      <c r="AL20" s="65"/>
      <c r="AM20" s="65"/>
      <c r="AN20" s="34" t="str">
        <f t="shared" si="54"/>
        <v/>
      </c>
      <c r="AO20" s="35" t="str">
        <f t="shared" si="55"/>
        <v/>
      </c>
      <c r="AR20" s="13" t="str">
        <f t="shared" si="56"/>
        <v/>
      </c>
      <c r="AS20" s="13" t="str">
        <f t="shared" si="57"/>
        <v/>
      </c>
      <c r="AT20" s="13" t="str">
        <f t="shared" si="58"/>
        <v/>
      </c>
      <c r="AU20" s="22" t="str">
        <f t="shared" si="16"/>
        <v/>
      </c>
      <c r="AV20" s="22" t="str">
        <f t="shared" si="17"/>
        <v/>
      </c>
      <c r="AW20" s="22" t="str">
        <f t="shared" si="18"/>
        <v/>
      </c>
      <c r="AX20" s="22" t="str">
        <f t="shared" si="19"/>
        <v/>
      </c>
      <c r="AY20" s="22" t="str">
        <f t="shared" si="20"/>
        <v/>
      </c>
      <c r="BA20" s="13" t="s">
        <v>609</v>
      </c>
      <c r="BB20" s="13" t="s">
        <v>609</v>
      </c>
      <c r="BC20" s="13" t="s">
        <v>609</v>
      </c>
      <c r="BD20" s="66" t="s">
        <v>609</v>
      </c>
      <c r="BE20" s="22" t="s">
        <v>609</v>
      </c>
      <c r="BF20" s="22" t="s">
        <v>609</v>
      </c>
      <c r="BG20" s="66" t="s">
        <v>609</v>
      </c>
      <c r="BH20" s="22" t="s">
        <v>609</v>
      </c>
      <c r="BI20" s="22" t="s">
        <v>609</v>
      </c>
      <c r="BJ20" s="66" t="s">
        <v>609</v>
      </c>
      <c r="BK20" s="22" t="s">
        <v>609</v>
      </c>
      <c r="BL20" s="22" t="s">
        <v>609</v>
      </c>
      <c r="BM20" s="66" t="s">
        <v>609</v>
      </c>
      <c r="BN20" s="22" t="s">
        <v>609</v>
      </c>
      <c r="BO20" s="22" t="s">
        <v>609</v>
      </c>
      <c r="BP20" s="66" t="s">
        <v>609</v>
      </c>
      <c r="BQ20" s="22" t="s">
        <v>609</v>
      </c>
      <c r="BR20" s="22" t="s">
        <v>609</v>
      </c>
      <c r="BT20" s="13" t="str">
        <f t="shared" si="59"/>
        <v/>
      </c>
      <c r="BU20" s="13" t="str">
        <f t="shared" si="60"/>
        <v/>
      </c>
      <c r="BV20" s="13" t="str">
        <f t="shared" si="61"/>
        <v/>
      </c>
      <c r="BW20" s="66" t="str">
        <f t="shared" si="62"/>
        <v/>
      </c>
      <c r="BX20" s="22" t="str">
        <f t="shared" si="23"/>
        <v/>
      </c>
      <c r="BY20" s="22" t="str">
        <f t="shared" si="24"/>
        <v/>
      </c>
      <c r="BZ20" s="66" t="str">
        <f t="shared" si="63"/>
        <v/>
      </c>
      <c r="CA20" s="22" t="str">
        <f t="shared" si="26"/>
        <v/>
      </c>
      <c r="CB20" s="22" t="str">
        <f t="shared" si="27"/>
        <v/>
      </c>
      <c r="CC20" s="66" t="str">
        <f t="shared" si="64"/>
        <v/>
      </c>
      <c r="CD20" s="22" t="str">
        <f t="shared" si="29"/>
        <v/>
      </c>
      <c r="CE20" s="22" t="str">
        <f t="shared" si="30"/>
        <v/>
      </c>
      <c r="CF20" s="66" t="str">
        <f t="shared" si="65"/>
        <v/>
      </c>
      <c r="CG20" s="22" t="str">
        <f t="shared" si="32"/>
        <v/>
      </c>
      <c r="CH20" s="22" t="str">
        <f t="shared" si="33"/>
        <v/>
      </c>
      <c r="CI20" s="66" t="str">
        <f t="shared" si="66"/>
        <v/>
      </c>
      <c r="CJ20" s="22" t="str">
        <f t="shared" si="35"/>
        <v/>
      </c>
      <c r="CK20" s="22" t="str">
        <f t="shared" si="36"/>
        <v/>
      </c>
    </row>
    <row r="21" spans="1:89" ht="15" customHeight="1" x14ac:dyDescent="0.2">
      <c r="A21" s="60" t="str">
        <f t="shared" ref="A21:A29" si="67">F21</f>
        <v/>
      </c>
      <c r="B21" s="61"/>
      <c r="C21" s="13"/>
      <c r="D21" s="14"/>
      <c r="E21" s="15" t="str">
        <f t="shared" ref="E21:E29" si="68">IF(B21="","",M21+T21+AA21+AH21+AO21)</f>
        <v/>
      </c>
      <c r="F21" s="16" t="str">
        <f t="shared" si="1"/>
        <v/>
      </c>
      <c r="G21" s="8" t="str">
        <f t="shared" ref="G21:G31" si="69">IF(H$8="","",IF($B21="","",INDEX(PMNumb,MATCH($C21,Boats,0),MATCH(H$8,Windspd,0))))</f>
        <v/>
      </c>
      <c r="H21" s="62" t="str">
        <f t="shared" ref="H21:H29" si="70">IF($B21="","",TIME(I21,J21,K21))</f>
        <v/>
      </c>
      <c r="I21" s="65"/>
      <c r="J21" s="65"/>
      <c r="K21" s="65"/>
      <c r="L21" s="34" t="str">
        <f t="shared" ref="L21:L29" si="71">IF(OR(H21="DNS",H21="DNF",H21="DSQ",H21="DNC",H21="OCS"),"",IF(H$9="","",IF($B21="","",(H21/(G21/100)))))</f>
        <v/>
      </c>
      <c r="M21" s="35" t="str">
        <f t="shared" si="5"/>
        <v/>
      </c>
      <c r="N21" s="57" t="str">
        <f t="shared" ref="N21:N31" si="72">IF(O$8="","",IF($B21="","",INDEX(PMNumb,MATCH($C21,Boats,0),MATCH(O$8,Windspd,0))))</f>
        <v/>
      </c>
      <c r="O21" s="62" t="str">
        <f t="shared" ref="O21:O29" si="73">IF($B21="","",TIME(P21,Q21,R21))</f>
        <v/>
      </c>
      <c r="P21" s="65"/>
      <c r="Q21" s="65"/>
      <c r="R21" s="65"/>
      <c r="S21" s="34" t="str">
        <f t="shared" ref="S21:S29" si="74">IF(OR(O21="DNS",O21="DNF",O21="DSQ",O21="DNC",O21="OCS"),"",IF(O$9="","",IF($B21="","",(O21/(N21/100)))))</f>
        <v/>
      </c>
      <c r="T21" s="35" t="str">
        <f t="shared" si="9"/>
        <v/>
      </c>
      <c r="U21" s="57" t="str">
        <f t="shared" ref="U21:U31" si="75">IF(V$8="","",IF($B21="","",INDEX(PMNumb,MATCH($C21,Boats,0),MATCH(V$8,Windspd,0))))</f>
        <v/>
      </c>
      <c r="V21" s="62" t="str">
        <f t="shared" ref="V21:V29" si="76">IF($B21="","",TIME(W21,X21,Y21))</f>
        <v/>
      </c>
      <c r="W21" s="65"/>
      <c r="X21" s="65"/>
      <c r="Y21" s="65"/>
      <c r="Z21" s="34" t="str">
        <f t="shared" ref="Z21:Z29" si="77">IF(OR(V21="DNS",V21="DNF",V21="DSQ",V21="DNC",V21="OCS"),"",IF(V$9="","",IF($B21="","",(V21/(U21/100)))))</f>
        <v/>
      </c>
      <c r="AA21" s="35" t="str">
        <f t="shared" si="13"/>
        <v/>
      </c>
      <c r="AB21" s="57" t="str">
        <f t="shared" ref="AB21:AB31" si="78">IF(AC$8="","",IF($B21="","",INDEX(PMNumb,MATCH($C21,Boats,0),MATCH(AC$8,Windspd,0))))</f>
        <v/>
      </c>
      <c r="AC21" s="62" t="str">
        <f t="shared" ref="AC21:AC29" si="79">IF($B21="","",TIME(AD21,AE21,AF21))</f>
        <v/>
      </c>
      <c r="AD21" s="65"/>
      <c r="AE21" s="65"/>
      <c r="AF21" s="65"/>
      <c r="AG21" s="34" t="str">
        <f t="shared" ref="AG21:AG29" si="80">IF(OR(AC21="DNS",AC21="DNF",AC21="DSQ",AC21="DNC",AC21="OCS"),"",IF(AC$9="","",IF($B21="","",(AC21/(AB21/100)))))</f>
        <v/>
      </c>
      <c r="AH21" s="35" t="str">
        <f t="shared" si="51"/>
        <v/>
      </c>
      <c r="AI21" s="57" t="str">
        <f t="shared" ref="AI21:AI31" si="81">IF(AJ$8="","",IF($B21="","",INDEX(PMNumb,MATCH($C21,Boats,0),MATCH(AJ$8,Windspd,0))))</f>
        <v/>
      </c>
      <c r="AJ21" s="62" t="str">
        <f t="shared" ref="AJ21:AJ29" si="82">IF($B21="","",TIME(AK21,AL21,AM21))</f>
        <v/>
      </c>
      <c r="AK21" s="65"/>
      <c r="AL21" s="65"/>
      <c r="AM21" s="65"/>
      <c r="AN21" s="34" t="str">
        <f t="shared" ref="AN21:AN29" si="83">IF(OR(AJ21="DNS",AJ21="DNF",AJ21="DSQ",AJ21="DNC",AJ21="OCS"),"",IF(AJ$9="","",IF($B21="","",(AJ21/(AI21/100)))))</f>
        <v/>
      </c>
      <c r="AO21" s="35" t="str">
        <f t="shared" si="55"/>
        <v/>
      </c>
      <c r="AR21" s="13" t="str">
        <f t="shared" ref="AR21:AT31" si="84">IF($B21="","",B21)</f>
        <v/>
      </c>
      <c r="AS21" s="13" t="str">
        <f t="shared" si="84"/>
        <v/>
      </c>
      <c r="AT21" s="13" t="str">
        <f t="shared" si="84"/>
        <v/>
      </c>
      <c r="AU21" s="22" t="str">
        <f t="shared" si="16"/>
        <v/>
      </c>
      <c r="AV21" s="22" t="str">
        <f t="shared" si="17"/>
        <v/>
      </c>
      <c r="AW21" s="22" t="str">
        <f t="shared" si="18"/>
        <v/>
      </c>
      <c r="AX21" s="22" t="str">
        <f t="shared" si="19"/>
        <v/>
      </c>
      <c r="AY21" s="22" t="str">
        <f t="shared" si="20"/>
        <v/>
      </c>
      <c r="BA21" s="13" t="s">
        <v>609</v>
      </c>
      <c r="BB21" s="13" t="s">
        <v>609</v>
      </c>
      <c r="BC21" s="13" t="s">
        <v>609</v>
      </c>
      <c r="BD21" s="66" t="s">
        <v>609</v>
      </c>
      <c r="BE21" s="22" t="s">
        <v>609</v>
      </c>
      <c r="BF21" s="22" t="s">
        <v>609</v>
      </c>
      <c r="BG21" s="66" t="s">
        <v>609</v>
      </c>
      <c r="BH21" s="22" t="s">
        <v>609</v>
      </c>
      <c r="BI21" s="22" t="s">
        <v>609</v>
      </c>
      <c r="BJ21" s="66" t="s">
        <v>609</v>
      </c>
      <c r="BK21" s="22" t="s">
        <v>609</v>
      </c>
      <c r="BL21" s="22" t="s">
        <v>609</v>
      </c>
      <c r="BM21" s="66" t="s">
        <v>609</v>
      </c>
      <c r="BN21" s="22" t="s">
        <v>609</v>
      </c>
      <c r="BO21" s="22" t="s">
        <v>609</v>
      </c>
      <c r="BP21" s="66" t="s">
        <v>609</v>
      </c>
      <c r="BQ21" s="22" t="s">
        <v>609</v>
      </c>
      <c r="BR21" s="22" t="s">
        <v>609</v>
      </c>
      <c r="BT21" s="13" t="str">
        <f t="shared" ref="BT21:BV31" si="85">IF($B21="","",B21)</f>
        <v/>
      </c>
      <c r="BU21" s="13" t="str">
        <f t="shared" si="85"/>
        <v/>
      </c>
      <c r="BV21" s="13" t="str">
        <f t="shared" si="85"/>
        <v/>
      </c>
      <c r="BW21" s="66" t="str">
        <f t="shared" ref="BW21:BW29" si="86">IF($C21="FSCT",H21,"")</f>
        <v/>
      </c>
      <c r="BX21" s="22" t="str">
        <f t="shared" si="23"/>
        <v/>
      </c>
      <c r="BY21" s="22" t="str">
        <f t="shared" si="24"/>
        <v/>
      </c>
      <c r="BZ21" s="66" t="str">
        <f t="shared" ref="BZ21:BZ29" si="87">IF($C21="FSCT",O21,"")</f>
        <v/>
      </c>
      <c r="CA21" s="22" t="str">
        <f t="shared" si="26"/>
        <v/>
      </c>
      <c r="CB21" s="22" t="str">
        <f t="shared" si="27"/>
        <v/>
      </c>
      <c r="CC21" s="66" t="str">
        <f t="shared" ref="CC21:CC29" si="88">IF($C21="FSCT",V21,"")</f>
        <v/>
      </c>
      <c r="CD21" s="22" t="str">
        <f t="shared" si="29"/>
        <v/>
      </c>
      <c r="CE21" s="22" t="str">
        <f t="shared" si="30"/>
        <v/>
      </c>
      <c r="CF21" s="66" t="str">
        <f t="shared" ref="CF21:CF29" si="89">IF($C21="FSCT",AC21,"")</f>
        <v/>
      </c>
      <c r="CG21" s="22" t="str">
        <f t="shared" si="32"/>
        <v/>
      </c>
      <c r="CH21" s="22" t="str">
        <f t="shared" si="33"/>
        <v/>
      </c>
      <c r="CI21" s="66" t="str">
        <f t="shared" ref="CI21:CI29" si="90">IF($C21="FSCT",AJ21,"")</f>
        <v/>
      </c>
      <c r="CJ21" s="22" t="str">
        <f t="shared" si="35"/>
        <v/>
      </c>
      <c r="CK21" s="22" t="str">
        <f t="shared" si="36"/>
        <v/>
      </c>
    </row>
    <row r="22" spans="1:89" ht="15" customHeight="1" x14ac:dyDescent="0.2">
      <c r="A22" s="60" t="str">
        <f t="shared" si="67"/>
        <v/>
      </c>
      <c r="B22" s="61"/>
      <c r="C22" s="13"/>
      <c r="D22" s="14"/>
      <c r="E22" s="15" t="str">
        <f t="shared" si="68"/>
        <v/>
      </c>
      <c r="F22" s="16" t="str">
        <f t="shared" si="1"/>
        <v/>
      </c>
      <c r="G22" s="8" t="str">
        <f t="shared" si="69"/>
        <v/>
      </c>
      <c r="H22" s="62" t="str">
        <f t="shared" si="70"/>
        <v/>
      </c>
      <c r="I22" s="65"/>
      <c r="J22" s="65"/>
      <c r="K22" s="65"/>
      <c r="L22" s="34" t="str">
        <f t="shared" si="71"/>
        <v/>
      </c>
      <c r="M22" s="35" t="str">
        <f t="shared" si="5"/>
        <v/>
      </c>
      <c r="N22" s="57" t="str">
        <f t="shared" si="72"/>
        <v/>
      </c>
      <c r="O22" s="62" t="str">
        <f t="shared" si="73"/>
        <v/>
      </c>
      <c r="P22" s="65"/>
      <c r="Q22" s="65"/>
      <c r="R22" s="65"/>
      <c r="S22" s="34" t="str">
        <f t="shared" si="74"/>
        <v/>
      </c>
      <c r="T22" s="35" t="str">
        <f t="shared" si="9"/>
        <v/>
      </c>
      <c r="U22" s="57" t="str">
        <f t="shared" si="75"/>
        <v/>
      </c>
      <c r="V22" s="62" t="str">
        <f t="shared" si="76"/>
        <v/>
      </c>
      <c r="W22" s="65"/>
      <c r="X22" s="65"/>
      <c r="Y22" s="65"/>
      <c r="Z22" s="34" t="str">
        <f t="shared" si="77"/>
        <v/>
      </c>
      <c r="AA22" s="35" t="str">
        <f t="shared" si="13"/>
        <v/>
      </c>
      <c r="AB22" s="57" t="str">
        <f t="shared" si="78"/>
        <v/>
      </c>
      <c r="AC22" s="62" t="str">
        <f t="shared" si="79"/>
        <v/>
      </c>
      <c r="AD22" s="65"/>
      <c r="AE22" s="65"/>
      <c r="AF22" s="65"/>
      <c r="AG22" s="34" t="str">
        <f t="shared" si="80"/>
        <v/>
      </c>
      <c r="AH22" s="35" t="str">
        <f t="shared" si="51"/>
        <v/>
      </c>
      <c r="AI22" s="57" t="str">
        <f t="shared" si="81"/>
        <v/>
      </c>
      <c r="AJ22" s="62" t="str">
        <f t="shared" si="82"/>
        <v/>
      </c>
      <c r="AK22" s="65"/>
      <c r="AL22" s="65"/>
      <c r="AM22" s="65"/>
      <c r="AN22" s="34" t="str">
        <f t="shared" si="83"/>
        <v/>
      </c>
      <c r="AO22" s="35" t="str">
        <f t="shared" si="55"/>
        <v/>
      </c>
      <c r="AR22" s="13" t="str">
        <f t="shared" si="84"/>
        <v/>
      </c>
      <c r="AS22" s="13" t="str">
        <f t="shared" si="84"/>
        <v/>
      </c>
      <c r="AT22" s="13" t="str">
        <f t="shared" si="84"/>
        <v/>
      </c>
      <c r="AU22" s="22" t="str">
        <f t="shared" si="16"/>
        <v/>
      </c>
      <c r="AV22" s="22" t="str">
        <f t="shared" si="17"/>
        <v/>
      </c>
      <c r="AW22" s="22" t="str">
        <f t="shared" si="18"/>
        <v/>
      </c>
      <c r="AX22" s="22" t="str">
        <f t="shared" si="19"/>
        <v/>
      </c>
      <c r="AY22" s="22" t="str">
        <f t="shared" si="20"/>
        <v/>
      </c>
      <c r="BA22" s="13" t="s">
        <v>609</v>
      </c>
      <c r="BB22" s="13" t="s">
        <v>609</v>
      </c>
      <c r="BC22" s="13" t="s">
        <v>609</v>
      </c>
      <c r="BD22" s="66" t="s">
        <v>609</v>
      </c>
      <c r="BE22" s="22" t="s">
        <v>609</v>
      </c>
      <c r="BF22" s="22" t="s">
        <v>609</v>
      </c>
      <c r="BG22" s="66" t="s">
        <v>609</v>
      </c>
      <c r="BH22" s="22" t="s">
        <v>609</v>
      </c>
      <c r="BI22" s="22" t="s">
        <v>609</v>
      </c>
      <c r="BJ22" s="66" t="s">
        <v>609</v>
      </c>
      <c r="BK22" s="22" t="s">
        <v>609</v>
      </c>
      <c r="BL22" s="22" t="s">
        <v>609</v>
      </c>
      <c r="BM22" s="66" t="s">
        <v>609</v>
      </c>
      <c r="BN22" s="22" t="s">
        <v>609</v>
      </c>
      <c r="BO22" s="22" t="s">
        <v>609</v>
      </c>
      <c r="BP22" s="66" t="s">
        <v>609</v>
      </c>
      <c r="BQ22" s="22" t="s">
        <v>609</v>
      </c>
      <c r="BR22" s="22" t="s">
        <v>609</v>
      </c>
      <c r="BT22" s="13" t="str">
        <f t="shared" si="85"/>
        <v/>
      </c>
      <c r="BU22" s="13" t="str">
        <f t="shared" si="85"/>
        <v/>
      </c>
      <c r="BV22" s="13" t="str">
        <f t="shared" si="85"/>
        <v/>
      </c>
      <c r="BW22" s="66" t="str">
        <f t="shared" si="86"/>
        <v/>
      </c>
      <c r="BX22" s="22" t="str">
        <f t="shared" si="23"/>
        <v/>
      </c>
      <c r="BY22" s="22" t="str">
        <f t="shared" si="24"/>
        <v/>
      </c>
      <c r="BZ22" s="66" t="str">
        <f t="shared" si="87"/>
        <v/>
      </c>
      <c r="CA22" s="22" t="str">
        <f t="shared" si="26"/>
        <v/>
      </c>
      <c r="CB22" s="22" t="str">
        <f t="shared" si="27"/>
        <v/>
      </c>
      <c r="CC22" s="66" t="str">
        <f t="shared" si="88"/>
        <v/>
      </c>
      <c r="CD22" s="22" t="str">
        <f t="shared" si="29"/>
        <v/>
      </c>
      <c r="CE22" s="22" t="str">
        <f t="shared" si="30"/>
        <v/>
      </c>
      <c r="CF22" s="66" t="str">
        <f t="shared" si="89"/>
        <v/>
      </c>
      <c r="CG22" s="22" t="str">
        <f t="shared" si="32"/>
        <v/>
      </c>
      <c r="CH22" s="22" t="str">
        <f t="shared" si="33"/>
        <v/>
      </c>
      <c r="CI22" s="66" t="str">
        <f t="shared" si="90"/>
        <v/>
      </c>
      <c r="CJ22" s="22" t="str">
        <f t="shared" si="35"/>
        <v/>
      </c>
      <c r="CK22" s="22" t="str">
        <f t="shared" si="36"/>
        <v/>
      </c>
    </row>
    <row r="23" spans="1:89" ht="15" customHeight="1" x14ac:dyDescent="0.2">
      <c r="A23" s="60" t="str">
        <f t="shared" si="67"/>
        <v/>
      </c>
      <c r="B23" s="61"/>
      <c r="C23" s="13"/>
      <c r="D23" s="14"/>
      <c r="E23" s="15" t="str">
        <f t="shared" si="68"/>
        <v/>
      </c>
      <c r="F23" s="16" t="str">
        <f t="shared" si="1"/>
        <v/>
      </c>
      <c r="G23" s="8" t="str">
        <f t="shared" si="69"/>
        <v/>
      </c>
      <c r="H23" s="62" t="str">
        <f t="shared" si="70"/>
        <v/>
      </c>
      <c r="I23" s="65"/>
      <c r="J23" s="65"/>
      <c r="K23" s="65"/>
      <c r="L23" s="34" t="str">
        <f t="shared" si="71"/>
        <v/>
      </c>
      <c r="M23" s="35" t="str">
        <f t="shared" si="5"/>
        <v/>
      </c>
      <c r="N23" s="57" t="str">
        <f t="shared" si="72"/>
        <v/>
      </c>
      <c r="O23" s="62" t="str">
        <f t="shared" si="73"/>
        <v/>
      </c>
      <c r="P23" s="65"/>
      <c r="Q23" s="65"/>
      <c r="R23" s="65"/>
      <c r="S23" s="34" t="str">
        <f t="shared" si="74"/>
        <v/>
      </c>
      <c r="T23" s="35" t="str">
        <f t="shared" si="9"/>
        <v/>
      </c>
      <c r="U23" s="57" t="str">
        <f t="shared" si="75"/>
        <v/>
      </c>
      <c r="V23" s="62" t="str">
        <f t="shared" si="76"/>
        <v/>
      </c>
      <c r="W23" s="65"/>
      <c r="X23" s="65"/>
      <c r="Y23" s="65"/>
      <c r="Z23" s="34" t="str">
        <f t="shared" si="77"/>
        <v/>
      </c>
      <c r="AA23" s="35" t="str">
        <f t="shared" si="13"/>
        <v/>
      </c>
      <c r="AB23" s="57" t="str">
        <f t="shared" si="78"/>
        <v/>
      </c>
      <c r="AC23" s="62" t="str">
        <f t="shared" si="79"/>
        <v/>
      </c>
      <c r="AD23" s="65"/>
      <c r="AE23" s="65"/>
      <c r="AF23" s="65"/>
      <c r="AG23" s="34" t="str">
        <f t="shared" si="80"/>
        <v/>
      </c>
      <c r="AH23" s="35" t="str">
        <f t="shared" si="51"/>
        <v/>
      </c>
      <c r="AI23" s="57" t="str">
        <f t="shared" si="81"/>
        <v/>
      </c>
      <c r="AJ23" s="62" t="str">
        <f t="shared" si="82"/>
        <v/>
      </c>
      <c r="AK23" s="65"/>
      <c r="AL23" s="65"/>
      <c r="AM23" s="65"/>
      <c r="AN23" s="34" t="str">
        <f t="shared" si="83"/>
        <v/>
      </c>
      <c r="AO23" s="35" t="str">
        <f t="shared" si="55"/>
        <v/>
      </c>
      <c r="AR23" s="13" t="str">
        <f t="shared" si="84"/>
        <v/>
      </c>
      <c r="AS23" s="13" t="str">
        <f t="shared" si="84"/>
        <v/>
      </c>
      <c r="AT23" s="13" t="str">
        <f t="shared" si="84"/>
        <v/>
      </c>
      <c r="AU23" s="22" t="str">
        <f t="shared" si="16"/>
        <v/>
      </c>
      <c r="AV23" s="22" t="str">
        <f t="shared" si="17"/>
        <v/>
      </c>
      <c r="AW23" s="22" t="str">
        <f t="shared" si="18"/>
        <v/>
      </c>
      <c r="AX23" s="22" t="str">
        <f t="shared" si="19"/>
        <v/>
      </c>
      <c r="AY23" s="22" t="str">
        <f t="shared" si="20"/>
        <v/>
      </c>
      <c r="BA23" s="13" t="s">
        <v>609</v>
      </c>
      <c r="BB23" s="13" t="s">
        <v>609</v>
      </c>
      <c r="BC23" s="13" t="s">
        <v>609</v>
      </c>
      <c r="BD23" s="66" t="s">
        <v>609</v>
      </c>
      <c r="BE23" s="22" t="s">
        <v>609</v>
      </c>
      <c r="BF23" s="22" t="s">
        <v>609</v>
      </c>
      <c r="BG23" s="66" t="s">
        <v>609</v>
      </c>
      <c r="BH23" s="22" t="s">
        <v>609</v>
      </c>
      <c r="BI23" s="22" t="s">
        <v>609</v>
      </c>
      <c r="BJ23" s="66" t="s">
        <v>609</v>
      </c>
      <c r="BK23" s="22" t="s">
        <v>609</v>
      </c>
      <c r="BL23" s="22" t="s">
        <v>609</v>
      </c>
      <c r="BM23" s="66" t="s">
        <v>609</v>
      </c>
      <c r="BN23" s="22" t="s">
        <v>609</v>
      </c>
      <c r="BO23" s="22" t="s">
        <v>609</v>
      </c>
      <c r="BP23" s="66" t="s">
        <v>609</v>
      </c>
      <c r="BQ23" s="22" t="s">
        <v>609</v>
      </c>
      <c r="BR23" s="22" t="s">
        <v>609</v>
      </c>
      <c r="BT23" s="13" t="str">
        <f t="shared" si="85"/>
        <v/>
      </c>
      <c r="BU23" s="13" t="str">
        <f t="shared" si="85"/>
        <v/>
      </c>
      <c r="BV23" s="13" t="str">
        <f t="shared" si="85"/>
        <v/>
      </c>
      <c r="BW23" s="66" t="str">
        <f t="shared" si="86"/>
        <v/>
      </c>
      <c r="BX23" s="22" t="str">
        <f t="shared" si="23"/>
        <v/>
      </c>
      <c r="BY23" s="22" t="str">
        <f t="shared" si="24"/>
        <v/>
      </c>
      <c r="BZ23" s="66" t="str">
        <f t="shared" si="87"/>
        <v/>
      </c>
      <c r="CA23" s="22" t="str">
        <f t="shared" si="26"/>
        <v/>
      </c>
      <c r="CB23" s="22" t="str">
        <f t="shared" si="27"/>
        <v/>
      </c>
      <c r="CC23" s="66" t="str">
        <f t="shared" si="88"/>
        <v/>
      </c>
      <c r="CD23" s="22" t="str">
        <f t="shared" si="29"/>
        <v/>
      </c>
      <c r="CE23" s="22" t="str">
        <f t="shared" si="30"/>
        <v/>
      </c>
      <c r="CF23" s="66" t="str">
        <f t="shared" si="89"/>
        <v/>
      </c>
      <c r="CG23" s="22" t="str">
        <f t="shared" si="32"/>
        <v/>
      </c>
      <c r="CH23" s="22" t="str">
        <f t="shared" si="33"/>
        <v/>
      </c>
      <c r="CI23" s="66" t="str">
        <f t="shared" si="90"/>
        <v/>
      </c>
      <c r="CJ23" s="22" t="str">
        <f t="shared" si="35"/>
        <v/>
      </c>
      <c r="CK23" s="22" t="str">
        <f t="shared" si="36"/>
        <v/>
      </c>
    </row>
    <row r="24" spans="1:89" ht="15" customHeight="1" x14ac:dyDescent="0.2">
      <c r="A24" s="60" t="str">
        <f t="shared" si="67"/>
        <v/>
      </c>
      <c r="B24" s="61"/>
      <c r="C24" s="13"/>
      <c r="D24" s="14"/>
      <c r="E24" s="15" t="str">
        <f t="shared" si="68"/>
        <v/>
      </c>
      <c r="F24" s="16" t="str">
        <f t="shared" si="1"/>
        <v/>
      </c>
      <c r="G24" s="8" t="str">
        <f t="shared" si="69"/>
        <v/>
      </c>
      <c r="H24" s="62" t="str">
        <f t="shared" si="70"/>
        <v/>
      </c>
      <c r="I24" s="65"/>
      <c r="J24" s="65"/>
      <c r="K24" s="65"/>
      <c r="L24" s="34" t="str">
        <f t="shared" si="71"/>
        <v/>
      </c>
      <c r="M24" s="35" t="str">
        <f t="shared" si="5"/>
        <v/>
      </c>
      <c r="N24" s="57" t="str">
        <f t="shared" si="72"/>
        <v/>
      </c>
      <c r="O24" s="62" t="str">
        <f t="shared" si="73"/>
        <v/>
      </c>
      <c r="P24" s="65"/>
      <c r="Q24" s="65"/>
      <c r="R24" s="65"/>
      <c r="S24" s="34" t="str">
        <f t="shared" si="74"/>
        <v/>
      </c>
      <c r="T24" s="35" t="str">
        <f t="shared" si="9"/>
        <v/>
      </c>
      <c r="U24" s="57" t="str">
        <f t="shared" si="75"/>
        <v/>
      </c>
      <c r="V24" s="62" t="str">
        <f t="shared" si="76"/>
        <v/>
      </c>
      <c r="W24" s="65"/>
      <c r="X24" s="65"/>
      <c r="Y24" s="65"/>
      <c r="Z24" s="34" t="str">
        <f t="shared" si="77"/>
        <v/>
      </c>
      <c r="AA24" s="35" t="str">
        <f t="shared" si="13"/>
        <v/>
      </c>
      <c r="AB24" s="57" t="str">
        <f t="shared" si="78"/>
        <v/>
      </c>
      <c r="AC24" s="62" t="str">
        <f t="shared" si="79"/>
        <v/>
      </c>
      <c r="AD24" s="65"/>
      <c r="AE24" s="65"/>
      <c r="AF24" s="65"/>
      <c r="AG24" s="34" t="str">
        <f t="shared" si="80"/>
        <v/>
      </c>
      <c r="AH24" s="35" t="str">
        <f t="shared" si="51"/>
        <v/>
      </c>
      <c r="AI24" s="57" t="str">
        <f t="shared" si="81"/>
        <v/>
      </c>
      <c r="AJ24" s="62" t="str">
        <f t="shared" si="82"/>
        <v/>
      </c>
      <c r="AK24" s="65"/>
      <c r="AL24" s="65"/>
      <c r="AM24" s="65"/>
      <c r="AN24" s="34" t="str">
        <f t="shared" si="83"/>
        <v/>
      </c>
      <c r="AO24" s="35" t="str">
        <f t="shared" si="55"/>
        <v/>
      </c>
      <c r="AR24" s="13" t="str">
        <f t="shared" si="84"/>
        <v/>
      </c>
      <c r="AS24" s="13" t="str">
        <f t="shared" si="84"/>
        <v/>
      </c>
      <c r="AT24" s="13" t="str">
        <f t="shared" si="84"/>
        <v/>
      </c>
      <c r="AU24" s="22" t="str">
        <f t="shared" si="16"/>
        <v/>
      </c>
      <c r="AV24" s="22" t="str">
        <f t="shared" si="17"/>
        <v/>
      </c>
      <c r="AW24" s="22" t="str">
        <f t="shared" si="18"/>
        <v/>
      </c>
      <c r="AX24" s="22" t="str">
        <f t="shared" si="19"/>
        <v/>
      </c>
      <c r="AY24" s="22" t="str">
        <f t="shared" si="20"/>
        <v/>
      </c>
      <c r="BA24" s="13" t="s">
        <v>609</v>
      </c>
      <c r="BB24" s="13" t="s">
        <v>609</v>
      </c>
      <c r="BC24" s="13" t="s">
        <v>609</v>
      </c>
      <c r="BD24" s="66" t="s">
        <v>609</v>
      </c>
      <c r="BE24" s="22" t="s">
        <v>609</v>
      </c>
      <c r="BF24" s="22" t="s">
        <v>609</v>
      </c>
      <c r="BG24" s="66" t="s">
        <v>609</v>
      </c>
      <c r="BH24" s="22" t="s">
        <v>609</v>
      </c>
      <c r="BI24" s="22" t="s">
        <v>609</v>
      </c>
      <c r="BJ24" s="66" t="s">
        <v>609</v>
      </c>
      <c r="BK24" s="22" t="s">
        <v>609</v>
      </c>
      <c r="BL24" s="22" t="s">
        <v>609</v>
      </c>
      <c r="BM24" s="66" t="s">
        <v>609</v>
      </c>
      <c r="BN24" s="22" t="s">
        <v>609</v>
      </c>
      <c r="BO24" s="22" t="s">
        <v>609</v>
      </c>
      <c r="BP24" s="66" t="s">
        <v>609</v>
      </c>
      <c r="BQ24" s="22" t="s">
        <v>609</v>
      </c>
      <c r="BR24" s="22" t="s">
        <v>609</v>
      </c>
      <c r="BT24" s="13" t="str">
        <f t="shared" si="85"/>
        <v/>
      </c>
      <c r="BU24" s="13" t="str">
        <f t="shared" si="85"/>
        <v/>
      </c>
      <c r="BV24" s="13" t="str">
        <f t="shared" si="85"/>
        <v/>
      </c>
      <c r="BW24" s="66" t="str">
        <f t="shared" si="86"/>
        <v/>
      </c>
      <c r="BX24" s="22" t="str">
        <f t="shared" si="23"/>
        <v/>
      </c>
      <c r="BY24" s="22" t="str">
        <f t="shared" si="24"/>
        <v/>
      </c>
      <c r="BZ24" s="66" t="str">
        <f t="shared" si="87"/>
        <v/>
      </c>
      <c r="CA24" s="22" t="str">
        <f t="shared" si="26"/>
        <v/>
      </c>
      <c r="CB24" s="22" t="str">
        <f t="shared" si="27"/>
        <v/>
      </c>
      <c r="CC24" s="66" t="str">
        <f t="shared" si="88"/>
        <v/>
      </c>
      <c r="CD24" s="22" t="str">
        <f t="shared" si="29"/>
        <v/>
      </c>
      <c r="CE24" s="22" t="str">
        <f t="shared" si="30"/>
        <v/>
      </c>
      <c r="CF24" s="66" t="str">
        <f t="shared" si="89"/>
        <v/>
      </c>
      <c r="CG24" s="22" t="str">
        <f t="shared" si="32"/>
        <v/>
      </c>
      <c r="CH24" s="22" t="str">
        <f t="shared" si="33"/>
        <v/>
      </c>
      <c r="CI24" s="66" t="str">
        <f t="shared" si="90"/>
        <v/>
      </c>
      <c r="CJ24" s="22" t="str">
        <f t="shared" si="35"/>
        <v/>
      </c>
      <c r="CK24" s="22" t="str">
        <f t="shared" si="36"/>
        <v/>
      </c>
    </row>
    <row r="25" spans="1:89" ht="15" customHeight="1" x14ac:dyDescent="0.2">
      <c r="A25" s="60" t="str">
        <f t="shared" si="67"/>
        <v/>
      </c>
      <c r="B25" s="61"/>
      <c r="C25" s="13"/>
      <c r="D25" s="14"/>
      <c r="E25" s="15" t="str">
        <f t="shared" si="68"/>
        <v/>
      </c>
      <c r="F25" s="16" t="str">
        <f t="shared" si="1"/>
        <v/>
      </c>
      <c r="G25" s="8" t="str">
        <f t="shared" si="69"/>
        <v/>
      </c>
      <c r="H25" s="62" t="str">
        <f t="shared" si="70"/>
        <v/>
      </c>
      <c r="I25" s="65"/>
      <c r="J25" s="65"/>
      <c r="K25" s="65"/>
      <c r="L25" s="34" t="str">
        <f t="shared" si="71"/>
        <v/>
      </c>
      <c r="M25" s="35" t="str">
        <f t="shared" si="5"/>
        <v/>
      </c>
      <c r="N25" s="57" t="str">
        <f t="shared" si="72"/>
        <v/>
      </c>
      <c r="O25" s="62" t="str">
        <f t="shared" si="73"/>
        <v/>
      </c>
      <c r="P25" s="65"/>
      <c r="Q25" s="65"/>
      <c r="R25" s="65"/>
      <c r="S25" s="34" t="str">
        <f t="shared" si="74"/>
        <v/>
      </c>
      <c r="T25" s="35" t="str">
        <f t="shared" si="9"/>
        <v/>
      </c>
      <c r="U25" s="57" t="str">
        <f t="shared" si="75"/>
        <v/>
      </c>
      <c r="V25" s="62" t="str">
        <f t="shared" si="76"/>
        <v/>
      </c>
      <c r="W25" s="65"/>
      <c r="X25" s="65"/>
      <c r="Y25" s="65"/>
      <c r="Z25" s="34" t="str">
        <f t="shared" si="77"/>
        <v/>
      </c>
      <c r="AA25" s="35" t="str">
        <f t="shared" si="13"/>
        <v/>
      </c>
      <c r="AB25" s="57" t="str">
        <f t="shared" si="78"/>
        <v/>
      </c>
      <c r="AC25" s="62" t="str">
        <f t="shared" si="79"/>
        <v/>
      </c>
      <c r="AD25" s="65"/>
      <c r="AE25" s="65"/>
      <c r="AF25" s="65"/>
      <c r="AG25" s="34" t="str">
        <f t="shared" si="80"/>
        <v/>
      </c>
      <c r="AH25" s="35" t="str">
        <f t="shared" si="51"/>
        <v/>
      </c>
      <c r="AI25" s="57" t="str">
        <f t="shared" si="81"/>
        <v/>
      </c>
      <c r="AJ25" s="62" t="str">
        <f t="shared" si="82"/>
        <v/>
      </c>
      <c r="AK25" s="65"/>
      <c r="AL25" s="65"/>
      <c r="AM25" s="65"/>
      <c r="AN25" s="34" t="str">
        <f t="shared" si="83"/>
        <v/>
      </c>
      <c r="AO25" s="35" t="str">
        <f t="shared" si="55"/>
        <v/>
      </c>
      <c r="AR25" s="13" t="str">
        <f t="shared" si="84"/>
        <v/>
      </c>
      <c r="AS25" s="13" t="str">
        <f t="shared" si="84"/>
        <v/>
      </c>
      <c r="AT25" s="13" t="str">
        <f t="shared" si="84"/>
        <v/>
      </c>
      <c r="AU25" s="22" t="str">
        <f t="shared" si="16"/>
        <v/>
      </c>
      <c r="AV25" s="22" t="str">
        <f t="shared" si="17"/>
        <v/>
      </c>
      <c r="AW25" s="22" t="str">
        <f t="shared" si="18"/>
        <v/>
      </c>
      <c r="AX25" s="22" t="str">
        <f t="shared" si="19"/>
        <v/>
      </c>
      <c r="AY25" s="22" t="str">
        <f t="shared" si="20"/>
        <v/>
      </c>
      <c r="BA25" s="13" t="s">
        <v>609</v>
      </c>
      <c r="BB25" s="13" t="s">
        <v>609</v>
      </c>
      <c r="BC25" s="13" t="s">
        <v>609</v>
      </c>
      <c r="BD25" s="66" t="s">
        <v>609</v>
      </c>
      <c r="BE25" s="22" t="s">
        <v>609</v>
      </c>
      <c r="BF25" s="22" t="s">
        <v>609</v>
      </c>
      <c r="BG25" s="66" t="s">
        <v>609</v>
      </c>
      <c r="BH25" s="22" t="s">
        <v>609</v>
      </c>
      <c r="BI25" s="22" t="s">
        <v>609</v>
      </c>
      <c r="BJ25" s="66" t="s">
        <v>609</v>
      </c>
      <c r="BK25" s="22" t="s">
        <v>609</v>
      </c>
      <c r="BL25" s="22" t="s">
        <v>609</v>
      </c>
      <c r="BM25" s="66" t="s">
        <v>609</v>
      </c>
      <c r="BN25" s="22" t="s">
        <v>609</v>
      </c>
      <c r="BO25" s="22" t="s">
        <v>609</v>
      </c>
      <c r="BP25" s="66" t="s">
        <v>609</v>
      </c>
      <c r="BQ25" s="22" t="s">
        <v>609</v>
      </c>
      <c r="BR25" s="22" t="s">
        <v>609</v>
      </c>
      <c r="BT25" s="13" t="str">
        <f t="shared" si="85"/>
        <v/>
      </c>
      <c r="BU25" s="13" t="str">
        <f t="shared" si="85"/>
        <v/>
      </c>
      <c r="BV25" s="13" t="str">
        <f t="shared" si="85"/>
        <v/>
      </c>
      <c r="BW25" s="66" t="str">
        <f t="shared" si="86"/>
        <v/>
      </c>
      <c r="BX25" s="22" t="str">
        <f t="shared" si="23"/>
        <v/>
      </c>
      <c r="BY25" s="22" t="str">
        <f t="shared" si="24"/>
        <v/>
      </c>
      <c r="BZ25" s="66" t="str">
        <f t="shared" si="87"/>
        <v/>
      </c>
      <c r="CA25" s="22" t="str">
        <f t="shared" si="26"/>
        <v/>
      </c>
      <c r="CB25" s="22" t="str">
        <f t="shared" si="27"/>
        <v/>
      </c>
      <c r="CC25" s="66" t="str">
        <f t="shared" si="88"/>
        <v/>
      </c>
      <c r="CD25" s="22" t="str">
        <f t="shared" si="29"/>
        <v/>
      </c>
      <c r="CE25" s="22" t="str">
        <f t="shared" si="30"/>
        <v/>
      </c>
      <c r="CF25" s="66" t="str">
        <f t="shared" si="89"/>
        <v/>
      </c>
      <c r="CG25" s="22" t="str">
        <f t="shared" si="32"/>
        <v/>
      </c>
      <c r="CH25" s="22" t="str">
        <f t="shared" si="33"/>
        <v/>
      </c>
      <c r="CI25" s="66" t="str">
        <f t="shared" si="90"/>
        <v/>
      </c>
      <c r="CJ25" s="22" t="str">
        <f t="shared" si="35"/>
        <v/>
      </c>
      <c r="CK25" s="22" t="str">
        <f t="shared" si="36"/>
        <v/>
      </c>
    </row>
    <row r="26" spans="1:89" ht="15" customHeight="1" x14ac:dyDescent="0.2">
      <c r="A26" s="60" t="str">
        <f t="shared" si="67"/>
        <v/>
      </c>
      <c r="B26" s="61"/>
      <c r="C26" s="13"/>
      <c r="D26" s="14"/>
      <c r="E26" s="15" t="str">
        <f t="shared" si="68"/>
        <v/>
      </c>
      <c r="F26" s="16" t="str">
        <f t="shared" si="1"/>
        <v/>
      </c>
      <c r="G26" s="8" t="str">
        <f t="shared" si="69"/>
        <v/>
      </c>
      <c r="H26" s="62" t="str">
        <f t="shared" si="70"/>
        <v/>
      </c>
      <c r="I26" s="65"/>
      <c r="J26" s="65"/>
      <c r="K26" s="65"/>
      <c r="L26" s="34" t="str">
        <f t="shared" si="71"/>
        <v/>
      </c>
      <c r="M26" s="35" t="str">
        <f t="shared" si="5"/>
        <v/>
      </c>
      <c r="N26" s="57" t="str">
        <f t="shared" si="72"/>
        <v/>
      </c>
      <c r="O26" s="62" t="str">
        <f t="shared" si="73"/>
        <v/>
      </c>
      <c r="P26" s="65"/>
      <c r="Q26" s="65"/>
      <c r="R26" s="65"/>
      <c r="S26" s="34" t="str">
        <f t="shared" si="74"/>
        <v/>
      </c>
      <c r="T26" s="35" t="str">
        <f t="shared" si="9"/>
        <v/>
      </c>
      <c r="U26" s="57" t="str">
        <f t="shared" si="75"/>
        <v/>
      </c>
      <c r="V26" s="62" t="str">
        <f t="shared" si="76"/>
        <v/>
      </c>
      <c r="W26" s="65"/>
      <c r="X26" s="65"/>
      <c r="Y26" s="65"/>
      <c r="Z26" s="34" t="str">
        <f t="shared" si="77"/>
        <v/>
      </c>
      <c r="AA26" s="35" t="str">
        <f t="shared" si="13"/>
        <v/>
      </c>
      <c r="AB26" s="57" t="str">
        <f t="shared" si="78"/>
        <v/>
      </c>
      <c r="AC26" s="62" t="str">
        <f t="shared" si="79"/>
        <v/>
      </c>
      <c r="AD26" s="65"/>
      <c r="AE26" s="65"/>
      <c r="AF26" s="65"/>
      <c r="AG26" s="34" t="str">
        <f t="shared" si="80"/>
        <v/>
      </c>
      <c r="AH26" s="35" t="str">
        <f t="shared" si="51"/>
        <v/>
      </c>
      <c r="AI26" s="57" t="str">
        <f t="shared" si="81"/>
        <v/>
      </c>
      <c r="AJ26" s="62" t="str">
        <f t="shared" si="82"/>
        <v/>
      </c>
      <c r="AK26" s="65"/>
      <c r="AL26" s="65"/>
      <c r="AM26" s="65"/>
      <c r="AN26" s="34" t="str">
        <f t="shared" si="83"/>
        <v/>
      </c>
      <c r="AO26" s="35" t="str">
        <f t="shared" si="55"/>
        <v/>
      </c>
      <c r="AR26" s="13" t="str">
        <f t="shared" si="84"/>
        <v/>
      </c>
      <c r="AS26" s="13" t="str">
        <f t="shared" si="84"/>
        <v/>
      </c>
      <c r="AT26" s="13" t="str">
        <f t="shared" si="84"/>
        <v/>
      </c>
      <c r="AU26" s="22" t="str">
        <f t="shared" si="16"/>
        <v/>
      </c>
      <c r="AV26" s="22" t="str">
        <f t="shared" si="17"/>
        <v/>
      </c>
      <c r="AW26" s="22" t="str">
        <f t="shared" si="18"/>
        <v/>
      </c>
      <c r="AX26" s="22" t="str">
        <f t="shared" si="19"/>
        <v/>
      </c>
      <c r="AY26" s="22" t="str">
        <f t="shared" si="20"/>
        <v/>
      </c>
      <c r="BA26" s="13" t="s">
        <v>609</v>
      </c>
      <c r="BB26" s="13" t="s">
        <v>609</v>
      </c>
      <c r="BC26" s="13" t="s">
        <v>609</v>
      </c>
      <c r="BD26" s="66" t="s">
        <v>609</v>
      </c>
      <c r="BE26" s="22" t="s">
        <v>609</v>
      </c>
      <c r="BF26" s="22" t="s">
        <v>609</v>
      </c>
      <c r="BG26" s="66" t="s">
        <v>609</v>
      </c>
      <c r="BH26" s="22" t="s">
        <v>609</v>
      </c>
      <c r="BI26" s="22" t="s">
        <v>609</v>
      </c>
      <c r="BJ26" s="66" t="s">
        <v>609</v>
      </c>
      <c r="BK26" s="22" t="s">
        <v>609</v>
      </c>
      <c r="BL26" s="22" t="s">
        <v>609</v>
      </c>
      <c r="BM26" s="66" t="s">
        <v>609</v>
      </c>
      <c r="BN26" s="22" t="s">
        <v>609</v>
      </c>
      <c r="BO26" s="22" t="s">
        <v>609</v>
      </c>
      <c r="BP26" s="66" t="s">
        <v>609</v>
      </c>
      <c r="BQ26" s="22" t="s">
        <v>609</v>
      </c>
      <c r="BR26" s="22" t="s">
        <v>609</v>
      </c>
      <c r="BT26" s="13" t="str">
        <f t="shared" si="85"/>
        <v/>
      </c>
      <c r="BU26" s="13" t="str">
        <f t="shared" si="85"/>
        <v/>
      </c>
      <c r="BV26" s="13" t="str">
        <f t="shared" si="85"/>
        <v/>
      </c>
      <c r="BW26" s="66" t="str">
        <f t="shared" si="86"/>
        <v/>
      </c>
      <c r="BX26" s="22" t="str">
        <f t="shared" si="23"/>
        <v/>
      </c>
      <c r="BY26" s="22" t="str">
        <f t="shared" si="24"/>
        <v/>
      </c>
      <c r="BZ26" s="66" t="str">
        <f t="shared" si="87"/>
        <v/>
      </c>
      <c r="CA26" s="22" t="str">
        <f t="shared" si="26"/>
        <v/>
      </c>
      <c r="CB26" s="22" t="str">
        <f t="shared" si="27"/>
        <v/>
      </c>
      <c r="CC26" s="66" t="str">
        <f t="shared" si="88"/>
        <v/>
      </c>
      <c r="CD26" s="22" t="str">
        <f t="shared" si="29"/>
        <v/>
      </c>
      <c r="CE26" s="22" t="str">
        <f t="shared" si="30"/>
        <v/>
      </c>
      <c r="CF26" s="66" t="str">
        <f t="shared" si="89"/>
        <v/>
      </c>
      <c r="CG26" s="22" t="str">
        <f t="shared" si="32"/>
        <v/>
      </c>
      <c r="CH26" s="22" t="str">
        <f t="shared" si="33"/>
        <v/>
      </c>
      <c r="CI26" s="66" t="str">
        <f t="shared" si="90"/>
        <v/>
      </c>
      <c r="CJ26" s="22" t="str">
        <f t="shared" si="35"/>
        <v/>
      </c>
      <c r="CK26" s="22" t="str">
        <f t="shared" si="36"/>
        <v/>
      </c>
    </row>
    <row r="27" spans="1:89" ht="15" customHeight="1" x14ac:dyDescent="0.2">
      <c r="A27" s="60" t="str">
        <f t="shared" si="67"/>
        <v/>
      </c>
      <c r="B27" s="61"/>
      <c r="C27" s="13"/>
      <c r="D27" s="14"/>
      <c r="E27" s="15" t="str">
        <f t="shared" si="68"/>
        <v/>
      </c>
      <c r="F27" s="16" t="str">
        <f t="shared" si="1"/>
        <v/>
      </c>
      <c r="G27" s="8" t="str">
        <f t="shared" si="69"/>
        <v/>
      </c>
      <c r="H27" s="62" t="str">
        <f t="shared" si="70"/>
        <v/>
      </c>
      <c r="I27" s="65"/>
      <c r="J27" s="65"/>
      <c r="K27" s="65"/>
      <c r="L27" s="34" t="str">
        <f t="shared" si="71"/>
        <v/>
      </c>
      <c r="M27" s="35" t="str">
        <f t="shared" si="5"/>
        <v/>
      </c>
      <c r="N27" s="57" t="str">
        <f t="shared" si="72"/>
        <v/>
      </c>
      <c r="O27" s="62" t="str">
        <f t="shared" si="73"/>
        <v/>
      </c>
      <c r="P27" s="65"/>
      <c r="Q27" s="65"/>
      <c r="R27" s="65"/>
      <c r="S27" s="34" t="str">
        <f t="shared" si="74"/>
        <v/>
      </c>
      <c r="T27" s="35" t="str">
        <f t="shared" si="9"/>
        <v/>
      </c>
      <c r="U27" s="57" t="str">
        <f t="shared" si="75"/>
        <v/>
      </c>
      <c r="V27" s="62" t="str">
        <f t="shared" si="76"/>
        <v/>
      </c>
      <c r="W27" s="65"/>
      <c r="X27" s="65"/>
      <c r="Y27" s="65"/>
      <c r="Z27" s="34" t="str">
        <f t="shared" si="77"/>
        <v/>
      </c>
      <c r="AA27" s="35" t="str">
        <f t="shared" si="13"/>
        <v/>
      </c>
      <c r="AB27" s="57" t="str">
        <f t="shared" si="78"/>
        <v/>
      </c>
      <c r="AC27" s="62" t="str">
        <f t="shared" si="79"/>
        <v/>
      </c>
      <c r="AD27" s="65"/>
      <c r="AE27" s="65"/>
      <c r="AF27" s="65"/>
      <c r="AG27" s="34" t="str">
        <f t="shared" si="80"/>
        <v/>
      </c>
      <c r="AH27" s="35" t="str">
        <f t="shared" si="51"/>
        <v/>
      </c>
      <c r="AI27" s="57" t="str">
        <f t="shared" si="81"/>
        <v/>
      </c>
      <c r="AJ27" s="62" t="str">
        <f t="shared" si="82"/>
        <v/>
      </c>
      <c r="AK27" s="65"/>
      <c r="AL27" s="65"/>
      <c r="AM27" s="65"/>
      <c r="AN27" s="34" t="str">
        <f t="shared" si="83"/>
        <v/>
      </c>
      <c r="AO27" s="35" t="str">
        <f t="shared" si="55"/>
        <v/>
      </c>
      <c r="AR27" s="13" t="str">
        <f t="shared" si="84"/>
        <v/>
      </c>
      <c r="AS27" s="13" t="str">
        <f t="shared" si="84"/>
        <v/>
      </c>
      <c r="AT27" s="13" t="str">
        <f t="shared" si="84"/>
        <v/>
      </c>
      <c r="AU27" s="22" t="str">
        <f t="shared" si="16"/>
        <v/>
      </c>
      <c r="AV27" s="22" t="str">
        <f t="shared" si="17"/>
        <v/>
      </c>
      <c r="AW27" s="22" t="str">
        <f t="shared" si="18"/>
        <v/>
      </c>
      <c r="AX27" s="22" t="str">
        <f t="shared" si="19"/>
        <v/>
      </c>
      <c r="AY27" s="22" t="str">
        <f t="shared" si="20"/>
        <v/>
      </c>
      <c r="BA27" s="13" t="s">
        <v>609</v>
      </c>
      <c r="BB27" s="13" t="s">
        <v>609</v>
      </c>
      <c r="BC27" s="13" t="s">
        <v>609</v>
      </c>
      <c r="BD27" s="66" t="s">
        <v>609</v>
      </c>
      <c r="BE27" s="22" t="s">
        <v>609</v>
      </c>
      <c r="BF27" s="22" t="s">
        <v>609</v>
      </c>
      <c r="BG27" s="66" t="s">
        <v>609</v>
      </c>
      <c r="BH27" s="22" t="s">
        <v>609</v>
      </c>
      <c r="BI27" s="22" t="s">
        <v>609</v>
      </c>
      <c r="BJ27" s="66" t="s">
        <v>609</v>
      </c>
      <c r="BK27" s="22" t="s">
        <v>609</v>
      </c>
      <c r="BL27" s="22" t="s">
        <v>609</v>
      </c>
      <c r="BM27" s="66" t="s">
        <v>609</v>
      </c>
      <c r="BN27" s="22" t="s">
        <v>609</v>
      </c>
      <c r="BO27" s="22" t="s">
        <v>609</v>
      </c>
      <c r="BP27" s="66" t="s">
        <v>609</v>
      </c>
      <c r="BQ27" s="22" t="s">
        <v>609</v>
      </c>
      <c r="BR27" s="22" t="s">
        <v>609</v>
      </c>
      <c r="BT27" s="13" t="str">
        <f t="shared" si="85"/>
        <v/>
      </c>
      <c r="BU27" s="13" t="str">
        <f t="shared" si="85"/>
        <v/>
      </c>
      <c r="BV27" s="13" t="str">
        <f t="shared" si="85"/>
        <v/>
      </c>
      <c r="BW27" s="66" t="str">
        <f t="shared" si="86"/>
        <v/>
      </c>
      <c r="BX27" s="22" t="str">
        <f t="shared" si="23"/>
        <v/>
      </c>
      <c r="BY27" s="22" t="str">
        <f t="shared" si="24"/>
        <v/>
      </c>
      <c r="BZ27" s="66" t="str">
        <f t="shared" si="87"/>
        <v/>
      </c>
      <c r="CA27" s="22" t="str">
        <f t="shared" si="26"/>
        <v/>
      </c>
      <c r="CB27" s="22" t="str">
        <f t="shared" si="27"/>
        <v/>
      </c>
      <c r="CC27" s="66" t="str">
        <f t="shared" si="88"/>
        <v/>
      </c>
      <c r="CD27" s="22" t="str">
        <f t="shared" si="29"/>
        <v/>
      </c>
      <c r="CE27" s="22" t="str">
        <f t="shared" si="30"/>
        <v/>
      </c>
      <c r="CF27" s="66" t="str">
        <f t="shared" si="89"/>
        <v/>
      </c>
      <c r="CG27" s="22" t="str">
        <f t="shared" si="32"/>
        <v/>
      </c>
      <c r="CH27" s="22" t="str">
        <f t="shared" si="33"/>
        <v/>
      </c>
      <c r="CI27" s="66" t="str">
        <f t="shared" si="90"/>
        <v/>
      </c>
      <c r="CJ27" s="22" t="str">
        <f t="shared" si="35"/>
        <v/>
      </c>
      <c r="CK27" s="22" t="str">
        <f t="shared" si="36"/>
        <v/>
      </c>
    </row>
    <row r="28" spans="1:89" ht="15" customHeight="1" x14ac:dyDescent="0.2">
      <c r="A28" s="60" t="str">
        <f t="shared" si="67"/>
        <v/>
      </c>
      <c r="B28" s="61"/>
      <c r="C28" s="13"/>
      <c r="D28" s="14"/>
      <c r="E28" s="15" t="str">
        <f t="shared" si="68"/>
        <v/>
      </c>
      <c r="F28" s="16" t="str">
        <f t="shared" si="1"/>
        <v/>
      </c>
      <c r="G28" s="8" t="str">
        <f t="shared" si="69"/>
        <v/>
      </c>
      <c r="H28" s="62" t="str">
        <f t="shared" si="70"/>
        <v/>
      </c>
      <c r="I28" s="65"/>
      <c r="J28" s="65"/>
      <c r="K28" s="65"/>
      <c r="L28" s="34" t="str">
        <f t="shared" si="71"/>
        <v/>
      </c>
      <c r="M28" s="35" t="str">
        <f t="shared" si="5"/>
        <v/>
      </c>
      <c r="N28" s="57" t="str">
        <f t="shared" si="72"/>
        <v/>
      </c>
      <c r="O28" s="62" t="str">
        <f t="shared" si="73"/>
        <v/>
      </c>
      <c r="P28" s="65"/>
      <c r="Q28" s="65"/>
      <c r="R28" s="65"/>
      <c r="S28" s="34" t="str">
        <f t="shared" si="74"/>
        <v/>
      </c>
      <c r="T28" s="35" t="str">
        <f t="shared" si="9"/>
        <v/>
      </c>
      <c r="U28" s="57" t="str">
        <f t="shared" si="75"/>
        <v/>
      </c>
      <c r="V28" s="62" t="str">
        <f t="shared" si="76"/>
        <v/>
      </c>
      <c r="W28" s="65"/>
      <c r="X28" s="65"/>
      <c r="Y28" s="65"/>
      <c r="Z28" s="34" t="str">
        <f t="shared" si="77"/>
        <v/>
      </c>
      <c r="AA28" s="35" t="str">
        <f t="shared" si="13"/>
        <v/>
      </c>
      <c r="AB28" s="57" t="str">
        <f t="shared" si="78"/>
        <v/>
      </c>
      <c r="AC28" s="62" t="str">
        <f t="shared" si="79"/>
        <v/>
      </c>
      <c r="AD28" s="65"/>
      <c r="AE28" s="65"/>
      <c r="AF28" s="65"/>
      <c r="AG28" s="34" t="str">
        <f t="shared" si="80"/>
        <v/>
      </c>
      <c r="AH28" s="35" t="str">
        <f t="shared" si="51"/>
        <v/>
      </c>
      <c r="AI28" s="57" t="str">
        <f t="shared" si="81"/>
        <v/>
      </c>
      <c r="AJ28" s="62" t="str">
        <f t="shared" si="82"/>
        <v/>
      </c>
      <c r="AK28" s="65"/>
      <c r="AL28" s="65"/>
      <c r="AM28" s="65"/>
      <c r="AN28" s="34" t="str">
        <f t="shared" si="83"/>
        <v/>
      </c>
      <c r="AO28" s="35" t="str">
        <f t="shared" si="55"/>
        <v/>
      </c>
      <c r="AR28" s="13" t="str">
        <f t="shared" si="84"/>
        <v/>
      </c>
      <c r="AS28" s="13" t="str">
        <f t="shared" si="84"/>
        <v/>
      </c>
      <c r="AT28" s="13" t="str">
        <f t="shared" si="84"/>
        <v/>
      </c>
      <c r="AU28" s="22" t="str">
        <f t="shared" si="16"/>
        <v/>
      </c>
      <c r="AV28" s="22" t="str">
        <f t="shared" si="17"/>
        <v/>
      </c>
      <c r="AW28" s="22" t="str">
        <f t="shared" si="18"/>
        <v/>
      </c>
      <c r="AX28" s="22" t="str">
        <f t="shared" si="19"/>
        <v/>
      </c>
      <c r="AY28" s="22" t="str">
        <f t="shared" si="20"/>
        <v/>
      </c>
      <c r="BA28" s="13" t="s">
        <v>609</v>
      </c>
      <c r="BB28" s="13" t="s">
        <v>609</v>
      </c>
      <c r="BC28" s="13" t="s">
        <v>609</v>
      </c>
      <c r="BD28" s="66" t="s">
        <v>609</v>
      </c>
      <c r="BE28" s="22" t="s">
        <v>609</v>
      </c>
      <c r="BF28" s="22" t="s">
        <v>609</v>
      </c>
      <c r="BG28" s="66" t="s">
        <v>609</v>
      </c>
      <c r="BH28" s="22" t="s">
        <v>609</v>
      </c>
      <c r="BI28" s="22" t="s">
        <v>609</v>
      </c>
      <c r="BJ28" s="66" t="s">
        <v>609</v>
      </c>
      <c r="BK28" s="22" t="s">
        <v>609</v>
      </c>
      <c r="BL28" s="22" t="s">
        <v>609</v>
      </c>
      <c r="BM28" s="66" t="s">
        <v>609</v>
      </c>
      <c r="BN28" s="22" t="s">
        <v>609</v>
      </c>
      <c r="BO28" s="22" t="s">
        <v>609</v>
      </c>
      <c r="BP28" s="66" t="s">
        <v>609</v>
      </c>
      <c r="BQ28" s="22" t="s">
        <v>609</v>
      </c>
      <c r="BR28" s="22" t="s">
        <v>609</v>
      </c>
      <c r="BT28" s="13" t="str">
        <f t="shared" si="85"/>
        <v/>
      </c>
      <c r="BU28" s="13" t="str">
        <f t="shared" si="85"/>
        <v/>
      </c>
      <c r="BV28" s="13" t="str">
        <f t="shared" si="85"/>
        <v/>
      </c>
      <c r="BW28" s="66" t="str">
        <f t="shared" si="86"/>
        <v/>
      </c>
      <c r="BX28" s="22" t="str">
        <f t="shared" si="23"/>
        <v/>
      </c>
      <c r="BY28" s="22" t="str">
        <f t="shared" si="24"/>
        <v/>
      </c>
      <c r="BZ28" s="66" t="str">
        <f t="shared" si="87"/>
        <v/>
      </c>
      <c r="CA28" s="22" t="str">
        <f t="shared" si="26"/>
        <v/>
      </c>
      <c r="CB28" s="22" t="str">
        <f t="shared" si="27"/>
        <v/>
      </c>
      <c r="CC28" s="66" t="str">
        <f t="shared" si="88"/>
        <v/>
      </c>
      <c r="CD28" s="22" t="str">
        <f t="shared" si="29"/>
        <v/>
      </c>
      <c r="CE28" s="22" t="str">
        <f t="shared" si="30"/>
        <v/>
      </c>
      <c r="CF28" s="66" t="str">
        <f t="shared" si="89"/>
        <v/>
      </c>
      <c r="CG28" s="22" t="str">
        <f t="shared" si="32"/>
        <v/>
      </c>
      <c r="CH28" s="22" t="str">
        <f t="shared" si="33"/>
        <v/>
      </c>
      <c r="CI28" s="66" t="str">
        <f t="shared" si="90"/>
        <v/>
      </c>
      <c r="CJ28" s="22" t="str">
        <f t="shared" si="35"/>
        <v/>
      </c>
      <c r="CK28" s="22" t="str">
        <f t="shared" si="36"/>
        <v/>
      </c>
    </row>
    <row r="29" spans="1:89" ht="15" customHeight="1" x14ac:dyDescent="0.2">
      <c r="A29" s="60" t="str">
        <f t="shared" si="67"/>
        <v/>
      </c>
      <c r="B29" s="61"/>
      <c r="C29" s="13"/>
      <c r="D29" s="14"/>
      <c r="E29" s="15" t="str">
        <f t="shared" si="68"/>
        <v/>
      </c>
      <c r="F29" s="16" t="str">
        <f t="shared" si="1"/>
        <v/>
      </c>
      <c r="G29" s="8" t="str">
        <f t="shared" si="69"/>
        <v/>
      </c>
      <c r="H29" s="62" t="str">
        <f t="shared" si="70"/>
        <v/>
      </c>
      <c r="I29" s="65"/>
      <c r="J29" s="65"/>
      <c r="K29" s="65"/>
      <c r="L29" s="34" t="str">
        <f t="shared" si="71"/>
        <v/>
      </c>
      <c r="M29" s="35" t="str">
        <f t="shared" si="5"/>
        <v/>
      </c>
      <c r="N29" s="57" t="str">
        <f t="shared" si="72"/>
        <v/>
      </c>
      <c r="O29" s="62" t="str">
        <f t="shared" si="73"/>
        <v/>
      </c>
      <c r="P29" s="65"/>
      <c r="Q29" s="65"/>
      <c r="R29" s="65"/>
      <c r="S29" s="34" t="str">
        <f t="shared" si="74"/>
        <v/>
      </c>
      <c r="T29" s="35" t="str">
        <f t="shared" si="9"/>
        <v/>
      </c>
      <c r="U29" s="57" t="str">
        <f t="shared" si="75"/>
        <v/>
      </c>
      <c r="V29" s="62" t="str">
        <f t="shared" si="76"/>
        <v/>
      </c>
      <c r="W29" s="65"/>
      <c r="X29" s="65"/>
      <c r="Y29" s="65"/>
      <c r="Z29" s="34" t="str">
        <f t="shared" si="77"/>
        <v/>
      </c>
      <c r="AA29" s="35" t="str">
        <f t="shared" si="13"/>
        <v/>
      </c>
      <c r="AB29" s="57" t="str">
        <f t="shared" si="78"/>
        <v/>
      </c>
      <c r="AC29" s="62" t="str">
        <f t="shared" si="79"/>
        <v/>
      </c>
      <c r="AD29" s="65"/>
      <c r="AE29" s="65"/>
      <c r="AF29" s="65"/>
      <c r="AG29" s="34" t="str">
        <f t="shared" si="80"/>
        <v/>
      </c>
      <c r="AH29" s="35" t="str">
        <f t="shared" si="51"/>
        <v/>
      </c>
      <c r="AI29" s="57" t="str">
        <f t="shared" si="81"/>
        <v/>
      </c>
      <c r="AJ29" s="62" t="str">
        <f t="shared" si="82"/>
        <v/>
      </c>
      <c r="AK29" s="65"/>
      <c r="AL29" s="65"/>
      <c r="AM29" s="65"/>
      <c r="AN29" s="34" t="str">
        <f t="shared" si="83"/>
        <v/>
      </c>
      <c r="AO29" s="35" t="str">
        <f t="shared" si="55"/>
        <v/>
      </c>
      <c r="AR29" s="13" t="str">
        <f t="shared" si="84"/>
        <v/>
      </c>
      <c r="AS29" s="13" t="str">
        <f t="shared" si="84"/>
        <v/>
      </c>
      <c r="AT29" s="13" t="str">
        <f t="shared" si="84"/>
        <v/>
      </c>
      <c r="AU29" s="22" t="str">
        <f t="shared" si="16"/>
        <v/>
      </c>
      <c r="AV29" s="22" t="str">
        <f t="shared" si="17"/>
        <v/>
      </c>
      <c r="AW29" s="22" t="str">
        <f t="shared" si="18"/>
        <v/>
      </c>
      <c r="AX29" s="22" t="str">
        <f t="shared" si="19"/>
        <v/>
      </c>
      <c r="AY29" s="22" t="str">
        <f t="shared" si="20"/>
        <v/>
      </c>
      <c r="BA29" s="13" t="s">
        <v>609</v>
      </c>
      <c r="BB29" s="13" t="s">
        <v>609</v>
      </c>
      <c r="BC29" s="13" t="s">
        <v>609</v>
      </c>
      <c r="BD29" s="66" t="s">
        <v>609</v>
      </c>
      <c r="BE29" s="22" t="s">
        <v>609</v>
      </c>
      <c r="BF29" s="22" t="s">
        <v>609</v>
      </c>
      <c r="BG29" s="66" t="s">
        <v>609</v>
      </c>
      <c r="BH29" s="22" t="s">
        <v>609</v>
      </c>
      <c r="BI29" s="22" t="s">
        <v>609</v>
      </c>
      <c r="BJ29" s="66" t="s">
        <v>609</v>
      </c>
      <c r="BK29" s="22" t="s">
        <v>609</v>
      </c>
      <c r="BL29" s="22" t="s">
        <v>609</v>
      </c>
      <c r="BM29" s="66" t="s">
        <v>609</v>
      </c>
      <c r="BN29" s="22" t="s">
        <v>609</v>
      </c>
      <c r="BO29" s="22" t="s">
        <v>609</v>
      </c>
      <c r="BP29" s="66" t="s">
        <v>609</v>
      </c>
      <c r="BQ29" s="22" t="s">
        <v>609</v>
      </c>
      <c r="BR29" s="22" t="s">
        <v>609</v>
      </c>
      <c r="BT29" s="13" t="str">
        <f t="shared" si="85"/>
        <v/>
      </c>
      <c r="BU29" s="13" t="str">
        <f t="shared" si="85"/>
        <v/>
      </c>
      <c r="BV29" s="13" t="str">
        <f t="shared" si="85"/>
        <v/>
      </c>
      <c r="BW29" s="66" t="str">
        <f t="shared" si="86"/>
        <v/>
      </c>
      <c r="BX29" s="22" t="str">
        <f t="shared" si="23"/>
        <v/>
      </c>
      <c r="BY29" s="22" t="str">
        <f t="shared" si="24"/>
        <v/>
      </c>
      <c r="BZ29" s="66" t="str">
        <f t="shared" si="87"/>
        <v/>
      </c>
      <c r="CA29" s="22" t="str">
        <f t="shared" si="26"/>
        <v/>
      </c>
      <c r="CB29" s="22" t="str">
        <f t="shared" si="27"/>
        <v/>
      </c>
      <c r="CC29" s="66" t="str">
        <f t="shared" si="88"/>
        <v/>
      </c>
      <c r="CD29" s="22" t="str">
        <f t="shared" si="29"/>
        <v/>
      </c>
      <c r="CE29" s="22" t="str">
        <f t="shared" si="30"/>
        <v/>
      </c>
      <c r="CF29" s="66" t="str">
        <f t="shared" si="89"/>
        <v/>
      </c>
      <c r="CG29" s="22" t="str">
        <f t="shared" si="32"/>
        <v/>
      </c>
      <c r="CH29" s="22" t="str">
        <f t="shared" si="33"/>
        <v/>
      </c>
      <c r="CI29" s="66" t="str">
        <f t="shared" si="90"/>
        <v/>
      </c>
      <c r="CJ29" s="22" t="str">
        <f t="shared" si="35"/>
        <v/>
      </c>
      <c r="CK29" s="22" t="str">
        <f t="shared" si="36"/>
        <v/>
      </c>
    </row>
    <row r="30" spans="1:89" ht="15" customHeight="1" x14ac:dyDescent="0.2">
      <c r="A30" s="60" t="str">
        <f>F30</f>
        <v/>
      </c>
      <c r="B30" s="61"/>
      <c r="C30" s="13"/>
      <c r="D30" s="14"/>
      <c r="E30" s="15" t="str">
        <f>IF(B30="","",M30+T30+AA30+AH30+AO30)</f>
        <v/>
      </c>
      <c r="F30" s="16" t="str">
        <f t="shared" si="1"/>
        <v/>
      </c>
      <c r="G30" s="8" t="str">
        <f t="shared" si="69"/>
        <v/>
      </c>
      <c r="H30" s="62" t="str">
        <f>IF($B30="","",TIME(I30,J30,K30))</f>
        <v/>
      </c>
      <c r="I30" s="65"/>
      <c r="J30" s="65"/>
      <c r="K30" s="65"/>
      <c r="L30" s="34" t="str">
        <f>IF(OR(H30="DNS",H30="DNF",H30="DSQ",H30="DNC",H30="OCS"),"",IF(H$9="","",IF($B30="","",(H30/(G30/100)))))</f>
        <v/>
      </c>
      <c r="M30" s="35" t="str">
        <f t="shared" si="5"/>
        <v/>
      </c>
      <c r="N30" s="57" t="str">
        <f t="shared" si="72"/>
        <v/>
      </c>
      <c r="O30" s="62" t="str">
        <f>IF($B30="","",TIME(P30,Q30,R30))</f>
        <v/>
      </c>
      <c r="P30" s="65"/>
      <c r="Q30" s="65"/>
      <c r="R30" s="65"/>
      <c r="S30" s="34" t="str">
        <f>IF(OR(O30="DNS",O30="DNF",O30="DSQ",O30="DNC",O30="OCS"),"",IF(O$9="","",IF($B30="","",(O30/(N30/100)))))</f>
        <v/>
      </c>
      <c r="T30" s="35" t="str">
        <f t="shared" si="9"/>
        <v/>
      </c>
      <c r="U30" s="57" t="str">
        <f t="shared" si="75"/>
        <v/>
      </c>
      <c r="V30" s="62" t="str">
        <f>IF($B30="","",TIME(W30,X30,Y30))</f>
        <v/>
      </c>
      <c r="W30" s="65"/>
      <c r="X30" s="65"/>
      <c r="Y30" s="65"/>
      <c r="Z30" s="34" t="str">
        <f>IF(OR(V30="DNS",V30="DNF",V30="DSQ",V30="DNC",V30="OCS"),"",IF(V$9="","",IF($B30="","",(V30/(U30/100)))))</f>
        <v/>
      </c>
      <c r="AA30" s="35" t="str">
        <f t="shared" si="13"/>
        <v/>
      </c>
      <c r="AB30" s="57" t="str">
        <f t="shared" si="78"/>
        <v/>
      </c>
      <c r="AC30" s="62" t="str">
        <f>IF($B30="","",TIME(AD30,AE30,AF30))</f>
        <v/>
      </c>
      <c r="AD30" s="65"/>
      <c r="AE30" s="65"/>
      <c r="AF30" s="65"/>
      <c r="AG30" s="34" t="str">
        <f>IF(OR(AC30="DNS",AC30="DNF",AC30="DSQ",AC30="DNC",AC30="OCS"),"",IF(AC$9="","",IF($B30="","",(AC30/(AB30/100)))))</f>
        <v/>
      </c>
      <c r="AH30" s="35" t="str">
        <f t="shared" si="51"/>
        <v/>
      </c>
      <c r="AI30" s="57" t="str">
        <f t="shared" si="81"/>
        <v/>
      </c>
      <c r="AJ30" s="62" t="str">
        <f>IF($B30="","",TIME(AK30,AL30,AM30))</f>
        <v/>
      </c>
      <c r="AK30" s="65"/>
      <c r="AL30" s="65"/>
      <c r="AM30" s="65"/>
      <c r="AN30" s="34" t="str">
        <f>IF(OR(AJ30="DNS",AJ30="DNF",AJ30="DSQ",AJ30="DNC",AJ30="OCS"),"",IF(AJ$9="","",IF($B30="","",(AJ30/(AI30/100)))))</f>
        <v/>
      </c>
      <c r="AO30" s="35" t="str">
        <f t="shared" si="55"/>
        <v/>
      </c>
      <c r="AR30" s="13" t="str">
        <f t="shared" si="84"/>
        <v/>
      </c>
      <c r="AS30" s="13" t="str">
        <f t="shared" si="84"/>
        <v/>
      </c>
      <c r="AT30" s="13" t="str">
        <f t="shared" si="84"/>
        <v/>
      </c>
      <c r="AU30" s="22" t="str">
        <f t="shared" si="16"/>
        <v/>
      </c>
      <c r="AV30" s="22" t="str">
        <f t="shared" si="17"/>
        <v/>
      </c>
      <c r="AW30" s="22" t="str">
        <f t="shared" si="18"/>
        <v/>
      </c>
      <c r="AX30" s="22" t="str">
        <f t="shared" si="19"/>
        <v/>
      </c>
      <c r="AY30" s="22" t="str">
        <f t="shared" si="20"/>
        <v/>
      </c>
      <c r="BA30" s="13" t="s">
        <v>609</v>
      </c>
      <c r="BB30" s="13" t="s">
        <v>609</v>
      </c>
      <c r="BC30" s="13" t="s">
        <v>609</v>
      </c>
      <c r="BD30" s="66" t="s">
        <v>609</v>
      </c>
      <c r="BE30" s="22" t="s">
        <v>609</v>
      </c>
      <c r="BF30" s="22" t="s">
        <v>609</v>
      </c>
      <c r="BG30" s="66" t="s">
        <v>609</v>
      </c>
      <c r="BH30" s="22" t="s">
        <v>609</v>
      </c>
      <c r="BI30" s="22" t="s">
        <v>609</v>
      </c>
      <c r="BJ30" s="66" t="s">
        <v>609</v>
      </c>
      <c r="BK30" s="22" t="s">
        <v>609</v>
      </c>
      <c r="BL30" s="22" t="s">
        <v>609</v>
      </c>
      <c r="BM30" s="66" t="s">
        <v>609</v>
      </c>
      <c r="BN30" s="22" t="s">
        <v>609</v>
      </c>
      <c r="BO30" s="22" t="s">
        <v>609</v>
      </c>
      <c r="BP30" s="66" t="s">
        <v>609</v>
      </c>
      <c r="BQ30" s="22" t="s">
        <v>609</v>
      </c>
      <c r="BR30" s="22" t="s">
        <v>609</v>
      </c>
      <c r="BT30" s="13" t="str">
        <f t="shared" si="85"/>
        <v/>
      </c>
      <c r="BU30" s="13" t="str">
        <f t="shared" si="85"/>
        <v/>
      </c>
      <c r="BV30" s="13" t="str">
        <f t="shared" si="85"/>
        <v/>
      </c>
      <c r="BW30" s="66" t="str">
        <f>IF($C30="FSCT",H30,"")</f>
        <v/>
      </c>
      <c r="BX30" s="22" t="str">
        <f t="shared" si="23"/>
        <v/>
      </c>
      <c r="BY30" s="22" t="str">
        <f t="shared" si="24"/>
        <v/>
      </c>
      <c r="BZ30" s="66" t="str">
        <f>IF($C30="FSCT",O30,"")</f>
        <v/>
      </c>
      <c r="CA30" s="22" t="str">
        <f t="shared" si="26"/>
        <v/>
      </c>
      <c r="CB30" s="22" t="str">
        <f t="shared" si="27"/>
        <v/>
      </c>
      <c r="CC30" s="66" t="str">
        <f>IF($C30="FSCT",V30,"")</f>
        <v/>
      </c>
      <c r="CD30" s="22" t="str">
        <f t="shared" si="29"/>
        <v/>
      </c>
      <c r="CE30" s="22" t="str">
        <f t="shared" si="30"/>
        <v/>
      </c>
      <c r="CF30" s="66" t="str">
        <f>IF($C30="FSCT",AC30,"")</f>
        <v/>
      </c>
      <c r="CG30" s="22" t="str">
        <f t="shared" si="32"/>
        <v/>
      </c>
      <c r="CH30" s="22" t="str">
        <f t="shared" si="33"/>
        <v/>
      </c>
      <c r="CI30" s="66" t="str">
        <f>IF($C30="FSCT",AJ30,"")</f>
        <v/>
      </c>
      <c r="CJ30" s="22" t="str">
        <f t="shared" si="35"/>
        <v/>
      </c>
      <c r="CK30" s="22" t="str">
        <f t="shared" si="36"/>
        <v/>
      </c>
    </row>
    <row r="31" spans="1:89" ht="15" customHeight="1" thickBot="1" x14ac:dyDescent="0.25">
      <c r="A31" s="60" t="str">
        <f>F31</f>
        <v/>
      </c>
      <c r="B31" s="17"/>
      <c r="C31" s="17"/>
      <c r="D31" s="18"/>
      <c r="E31" s="19" t="str">
        <f>IF(B31="","",M31+T31+AA31+AH31+AO31)</f>
        <v/>
      </c>
      <c r="F31" s="20" t="str">
        <f t="shared" si="1"/>
        <v/>
      </c>
      <c r="G31" s="21" t="str">
        <f t="shared" si="69"/>
        <v/>
      </c>
      <c r="H31" s="62" t="str">
        <f>IF($B31="","",TIME(I31,J31,K31))</f>
        <v/>
      </c>
      <c r="I31" s="65"/>
      <c r="J31" s="65"/>
      <c r="K31" s="65"/>
      <c r="L31" s="34" t="str">
        <f>IF(OR(H31="DNS",H31="DNF",H31="DSQ",H31="DNC",H31="OCS"),"",IF(H$9="","",IF($B31="","",(H31/(G31/100)))))</f>
        <v/>
      </c>
      <c r="M31" s="36" t="str">
        <f t="shared" si="5"/>
        <v/>
      </c>
      <c r="N31" s="57" t="str">
        <f t="shared" si="72"/>
        <v/>
      </c>
      <c r="O31" s="62" t="str">
        <f>IF($B31="","",TIME(P31,Q31,R31))</f>
        <v/>
      </c>
      <c r="P31" s="65"/>
      <c r="Q31" s="65"/>
      <c r="R31" s="65"/>
      <c r="S31" s="34" t="str">
        <f>IF(OR(O31="DNS",O31="DNF",O31="DSQ",O31="DNC",O31="OCS"),"",IF(O$9="","",IF($B31="","",(O31/(N31/100)))))</f>
        <v/>
      </c>
      <c r="T31" s="35" t="str">
        <f t="shared" si="9"/>
        <v/>
      </c>
      <c r="U31" s="57" t="str">
        <f t="shared" si="75"/>
        <v/>
      </c>
      <c r="V31" s="62" t="str">
        <f>IF($B31="","",TIME(W31,X31,Y31))</f>
        <v/>
      </c>
      <c r="W31" s="65"/>
      <c r="X31" s="65"/>
      <c r="Y31" s="65"/>
      <c r="Z31" s="34" t="str">
        <f>IF(OR(V31="DNS",V31="DNF",V31="DSQ",V31="DNC",V31="OCS"),"",IF(V$9="","",IF($B31="","",(V31/(U31/100)))))</f>
        <v/>
      </c>
      <c r="AA31" s="35" t="str">
        <f t="shared" si="13"/>
        <v/>
      </c>
      <c r="AB31" s="57" t="str">
        <f t="shared" si="78"/>
        <v/>
      </c>
      <c r="AC31" s="62" t="str">
        <f>IF($B31="","",TIME(AD31,AE31,AF31))</f>
        <v/>
      </c>
      <c r="AD31" s="65"/>
      <c r="AE31" s="65"/>
      <c r="AF31" s="65"/>
      <c r="AG31" s="34" t="str">
        <f>IF(OR(AC31="DNS",AC31="DNF",AC31="DSQ",AC31="DNC",AC31="OCS"),"",IF(AC$9="","",IF($B31="","",(AC31/(AB31/100)))))</f>
        <v/>
      </c>
      <c r="AH31" s="35" t="str">
        <f t="shared" si="51"/>
        <v/>
      </c>
      <c r="AI31" s="57" t="str">
        <f t="shared" si="81"/>
        <v/>
      </c>
      <c r="AJ31" s="62" t="str">
        <f>IF($B31="","",TIME(AK31,AL31,AM31))</f>
        <v/>
      </c>
      <c r="AK31" s="65"/>
      <c r="AL31" s="65"/>
      <c r="AM31" s="65"/>
      <c r="AN31" s="34" t="str">
        <f>IF(OR(AJ31="DNS",AJ31="DNF",AJ31="DSQ",AJ31="DNC",AJ31="OCS"),"",IF(AJ$9="","",IF($B31="","",(AJ31/(AI31/100)))))</f>
        <v/>
      </c>
      <c r="AO31" s="35" t="str">
        <f t="shared" si="55"/>
        <v/>
      </c>
      <c r="AR31" s="13" t="str">
        <f t="shared" si="84"/>
        <v/>
      </c>
      <c r="AS31" s="13" t="str">
        <f t="shared" si="84"/>
        <v/>
      </c>
      <c r="AT31" s="13" t="str">
        <f t="shared" si="84"/>
        <v/>
      </c>
      <c r="AU31" s="22" t="str">
        <f t="shared" si="16"/>
        <v/>
      </c>
      <c r="AV31" s="22" t="str">
        <f t="shared" si="17"/>
        <v/>
      </c>
      <c r="AW31" s="22" t="str">
        <f t="shared" si="18"/>
        <v/>
      </c>
      <c r="AX31" s="22" t="str">
        <f t="shared" si="19"/>
        <v/>
      </c>
      <c r="AY31" s="22" t="str">
        <f t="shared" si="20"/>
        <v/>
      </c>
      <c r="BA31" s="13" t="s">
        <v>609</v>
      </c>
      <c r="BB31" s="13" t="s">
        <v>609</v>
      </c>
      <c r="BC31" s="13" t="s">
        <v>609</v>
      </c>
      <c r="BD31" s="66" t="s">
        <v>609</v>
      </c>
      <c r="BE31" s="22" t="s">
        <v>609</v>
      </c>
      <c r="BF31" s="22" t="s">
        <v>609</v>
      </c>
      <c r="BG31" s="66" t="s">
        <v>609</v>
      </c>
      <c r="BH31" s="22" t="s">
        <v>609</v>
      </c>
      <c r="BI31" s="22" t="s">
        <v>609</v>
      </c>
      <c r="BJ31" s="66" t="s">
        <v>609</v>
      </c>
      <c r="BK31" s="22" t="s">
        <v>609</v>
      </c>
      <c r="BL31" s="22" t="s">
        <v>609</v>
      </c>
      <c r="BM31" s="66" t="s">
        <v>609</v>
      </c>
      <c r="BN31" s="22" t="s">
        <v>609</v>
      </c>
      <c r="BO31" s="22" t="s">
        <v>609</v>
      </c>
      <c r="BP31" s="66" t="s">
        <v>609</v>
      </c>
      <c r="BQ31" s="22" t="s">
        <v>609</v>
      </c>
      <c r="BR31" s="22" t="s">
        <v>609</v>
      </c>
      <c r="BT31" s="13" t="str">
        <f t="shared" si="85"/>
        <v/>
      </c>
      <c r="BU31" s="13" t="str">
        <f t="shared" si="85"/>
        <v/>
      </c>
      <c r="BV31" s="13" t="str">
        <f t="shared" si="85"/>
        <v/>
      </c>
      <c r="BW31" s="66" t="str">
        <f>IF($C31="FSCT",H31,"")</f>
        <v/>
      </c>
      <c r="BX31" s="22" t="str">
        <f t="shared" si="23"/>
        <v/>
      </c>
      <c r="BY31" s="22" t="str">
        <f t="shared" si="24"/>
        <v/>
      </c>
      <c r="BZ31" s="66" t="str">
        <f>IF($C31="FSCT",O31,"")</f>
        <v/>
      </c>
      <c r="CA31" s="22" t="str">
        <f t="shared" si="26"/>
        <v/>
      </c>
      <c r="CB31" s="22" t="str">
        <f t="shared" si="27"/>
        <v/>
      </c>
      <c r="CC31" s="66" t="str">
        <f>IF($C31="FSCT",V31,"")</f>
        <v/>
      </c>
      <c r="CD31" s="22" t="str">
        <f t="shared" si="29"/>
        <v/>
      </c>
      <c r="CE31" s="22" t="str">
        <f t="shared" si="30"/>
        <v/>
      </c>
      <c r="CF31" s="66" t="str">
        <f>IF($C31="FSCT",AC31,"")</f>
        <v/>
      </c>
      <c r="CG31" s="22" t="str">
        <f t="shared" si="32"/>
        <v/>
      </c>
      <c r="CH31" s="22" t="str">
        <f t="shared" si="33"/>
        <v/>
      </c>
      <c r="CI31" s="66" t="str">
        <f>IF($C31="FSCT",AJ31,"")</f>
        <v/>
      </c>
      <c r="CJ31" s="22" t="str">
        <f t="shared" si="35"/>
        <v/>
      </c>
      <c r="CK31" s="22" t="str">
        <f t="shared" si="36"/>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ht="15" customHeight="1" thickTop="1" x14ac:dyDescent="0.2"/>
  </sheetData>
  <sortState xmlns:xlrd2="http://schemas.microsoft.com/office/spreadsheetml/2017/richdata2" ref="A11:CK16">
    <sortCondition ref="E11:E16"/>
  </sortState>
  <mergeCells count="12">
    <mergeCell ref="AJ8:AO8"/>
    <mergeCell ref="E8:F8"/>
    <mergeCell ref="H8:M8"/>
    <mergeCell ref="O8:T8"/>
    <mergeCell ref="V8:AA8"/>
    <mergeCell ref="AC8:AH8"/>
    <mergeCell ref="D2:AO6"/>
    <mergeCell ref="H7:M7"/>
    <mergeCell ref="O7:T7"/>
    <mergeCell ref="V7:AA7"/>
    <mergeCell ref="AC7:AH7"/>
    <mergeCell ref="AJ7:AO7"/>
  </mergeCells>
  <dataValidations count="2">
    <dataValidation type="list" allowBlank="1" showInputMessage="1" showErrorMessage="1" sqref="AJ8:AO8 O8:T8 V8:AA8 AC8:AH8 H8:M8 BD8 BG8 BJ8 BM8 BP8 BW8 BZ8 CC8 CF8 CI8" xr:uid="{5B8F3E7A-606B-4FE7-A3D1-78037C87C74B}">
      <formula1>Windspd</formula1>
    </dataValidation>
    <dataValidation type="list" allowBlank="1" showInputMessage="1" showErrorMessage="1" sqref="C14:C31 C11:C13" xr:uid="{E8EB4596-D519-4D74-A550-3F4722D05961}">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F608821-01BF-4A6D-B105-2E0602BA26AE}">
          <x14:formula1>
            <xm:f>Memb!$B$2:$B$317</xm:f>
          </x14:formula1>
          <xm:sqref>B11:B31</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8C038-7C52-4BDB-A117-4914DA7B204C}">
  <dimension ref="A1:CK33"/>
  <sheetViews>
    <sheetView workbookViewId="0">
      <selection activeCell="D20" sqref="D20"/>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260</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268</v>
      </c>
      <c r="C3" s="2" t="s">
        <v>833</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176</v>
      </c>
      <c r="C4" s="2"/>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44793</v>
      </c>
      <c r="C8" s="5"/>
      <c r="D8" s="6"/>
      <c r="E8" s="408" t="s">
        <v>99</v>
      </c>
      <c r="F8" s="409"/>
      <c r="G8" s="7"/>
      <c r="H8" s="427" t="s">
        <v>298</v>
      </c>
      <c r="I8" s="427"/>
      <c r="J8" s="427"/>
      <c r="K8" s="427"/>
      <c r="L8" s="418"/>
      <c r="M8" s="418"/>
      <c r="N8" s="8"/>
      <c r="O8" s="418" t="s">
        <v>297</v>
      </c>
      <c r="P8" s="418"/>
      <c r="Q8" s="418"/>
      <c r="R8" s="418"/>
      <c r="S8" s="418"/>
      <c r="T8" s="418"/>
      <c r="U8" s="8"/>
      <c r="V8" s="418" t="s">
        <v>2</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280"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1244</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6" si="0">F11</f>
        <v>1</v>
      </c>
      <c r="B11" s="61" t="s">
        <v>633</v>
      </c>
      <c r="C11" s="354" t="s">
        <v>224</v>
      </c>
      <c r="D11" s="249">
        <v>318</v>
      </c>
      <c r="E11" s="15">
        <f t="shared" ref="E11:E16" si="1">IF(B11="","",M11+T11+AA11+AH11+AO11)</f>
        <v>2</v>
      </c>
      <c r="F11" s="16">
        <f t="shared" ref="F11:F16" si="2">IF(B11="","",RANK(E11,E$11:E$31,1))</f>
        <v>1</v>
      </c>
      <c r="G11" s="8">
        <f t="shared" ref="G11:G16" si="3">IF(H$8="","",IF($B11="","",INDEX(PMNumb,MATCH($C11,Boats,0),MATCH(H$8,Windspd,0))))</f>
        <v>90.4</v>
      </c>
      <c r="H11" s="62">
        <f t="shared" ref="H11:H16" si="4">IF($B11="","",TIME(I11,J11,K11))</f>
        <v>1.6608796296296299E-2</v>
      </c>
      <c r="I11" s="65"/>
      <c r="J11" s="65">
        <v>23</v>
      </c>
      <c r="K11" s="65">
        <v>55</v>
      </c>
      <c r="L11" s="34">
        <f t="shared" ref="L11:L16" si="5">IF(OR(H11="DNS",H11="DNF",H11="DSQ",H11="DNC",H11="OCS"),"",IF(H$9="","",IF($B11="","",(H11/(G11/100)))))</f>
        <v>1.8372562274664047E-2</v>
      </c>
      <c r="M11" s="35">
        <f t="shared" ref="M11:M16" si="6">IF(OR(H11="DNS",H11="DNF",H11="DSQ",H11="DNC",H11="OCS"),(COUNTA($B$11:$B$31)+1),IF(H$8="",0,IF($B11="","",RANK(L11,L$11:L$31,1))))</f>
        <v>1</v>
      </c>
      <c r="N11" s="57">
        <f t="shared" ref="N11:N16" si="7">IF(O$8="","",IF($B11="","",INDEX(PMNumb,MATCH($C11,Boats,0),MATCH(O$8,Windspd,0))))</f>
        <v>90.4</v>
      </c>
      <c r="O11" s="62">
        <f t="shared" ref="O11:O16" si="8">IF($B11="","",TIME(P11,Q11,R11))</f>
        <v>2.224537037037037E-2</v>
      </c>
      <c r="P11" s="65"/>
      <c r="Q11" s="65">
        <v>32</v>
      </c>
      <c r="R11" s="65">
        <v>2</v>
      </c>
      <c r="S11" s="34">
        <f t="shared" ref="S11:S16" si="9">IF(OR(O11="DNS",O11="DNF",O11="DSQ",O11="DNC",O11="OCS"),"",IF(O$9="","",IF($B11="","",(O11/(N11/100)))))</f>
        <v>2.4607710586692887E-2</v>
      </c>
      <c r="T11" s="35">
        <f t="shared" ref="T11:T16" si="10">IF(OR(O11="DNS",O11="DNF",O11="DSQ",O11="DNC",O11="OCS"),(COUNTA($B$11:$B$31)+1),IF(O$8="",0,IF($B11="","",RANK(S11,S$11:S$31,1))))</f>
        <v>1</v>
      </c>
      <c r="U11" s="57">
        <f t="shared" ref="U11:U16" si="11">IF(V$8="","",IF($B11="","",INDEX(PMNumb,MATCH($C11,Boats,0),MATCH(V$8,Windspd,0))))</f>
        <v>89.6</v>
      </c>
      <c r="V11" s="62"/>
      <c r="W11" s="65"/>
      <c r="X11" s="65"/>
      <c r="Y11" s="65"/>
      <c r="Z11" s="34"/>
      <c r="AA11" s="35"/>
      <c r="AB11" s="57"/>
      <c r="AC11" s="62"/>
      <c r="AD11" s="65"/>
      <c r="AE11" s="65"/>
      <c r="AF11" s="65"/>
      <c r="AG11" s="34"/>
      <c r="AH11" s="35"/>
      <c r="AI11" s="57"/>
      <c r="AJ11" s="62"/>
      <c r="AK11" s="65"/>
      <c r="AL11" s="65"/>
      <c r="AM11" s="65"/>
      <c r="AN11" s="34"/>
      <c r="AO11" s="35"/>
      <c r="AR11" s="13" t="str">
        <f t="shared" ref="AR11:AT16" si="12">IF($B11="","",B11)</f>
        <v>Van Rogers</v>
      </c>
      <c r="AS11" s="13" t="str">
        <f t="shared" si="12"/>
        <v>FSCT</v>
      </c>
      <c r="AT11" s="13">
        <f t="shared" si="12"/>
        <v>318</v>
      </c>
      <c r="AU11" s="22">
        <f t="shared" ref="AU11:AU16" si="13">IF($B11="","",IF(M11&gt;0,IF(OR(H11="DNS",H11="DSQ",H11="DNC",H11="OCS"),0,IF(H11="DNF",1,(COUNTIF($H$11:$H$31,"=DNF")+COUNT($L$11:$L$31))-M11+1)),0))</f>
        <v>6</v>
      </c>
      <c r="AV11" s="22">
        <f t="shared" ref="AV11:AV16" si="14">IF($B11="","",IF(T11&gt;0,IF(OR(O11="DNS",O11="DSQ",O11="DNC",O11="OCS"),0,IF(O11="DNF",1,(COUNTIF($O$11:$O$31,"=DNF")+COUNT($S$11:$S$31)-T11+1))),0))</f>
        <v>6</v>
      </c>
      <c r="AW11" s="22">
        <f t="shared" ref="AW11:AW16" si="15">IF($B11="","",IF(AA11&gt;0,IF(OR(V11="DNS",V11="DSQ",V11="DNC",V11="OCS"),0,IF(V11="DNF",1,(COUNTIF($V$11:$V$31,"=DNF")+COUNT($Z$11:$Z$31))-AA11+1)),0))</f>
        <v>0</v>
      </c>
      <c r="AX11" s="22">
        <f t="shared" ref="AX11:AX16" si="16">IF($B11="","",IF(AH11&gt;0,IF(OR(AC11="DNS",AC11="DSQ",AC11="DNC",AC11="OCS"),0,IF(AC11="DNF",1,(COUNTIF($AC$11:$AC$31,"=DNF")+COUNT($AG$11:$AG$31))-AH11+1)),0))</f>
        <v>0</v>
      </c>
      <c r="AY11" s="22">
        <f t="shared" ref="AY11:AY16" si="17">IF($B11="","",IF(AO11&gt;0,IF(OR(AJ11="DNS",AJ11="DSQ",AJ11="DNC",AJ11="OCS"),0,IF(AJ11="DNF",1,(COUNTIF($AJ$11:$AJ$31,"=DNF")+COUNT($AN$11:$AN$31))-AO11+1)),0))</f>
        <v>0</v>
      </c>
      <c r="BA11" s="13" t="str">
        <f t="shared" ref="BA11:BC16" si="18">IF($B11="","",B11)</f>
        <v>Van Rogers</v>
      </c>
      <c r="BB11" s="13" t="str">
        <f t="shared" si="18"/>
        <v>FSCT</v>
      </c>
      <c r="BC11" s="13">
        <f t="shared" si="18"/>
        <v>318</v>
      </c>
      <c r="BD11" s="66" t="str">
        <f t="shared" ref="BD11:BD16" si="19">IF($C11="TH",H11,"")</f>
        <v/>
      </c>
      <c r="BE11" s="22" t="str">
        <f t="shared" ref="BE11:BE16" si="20">IF(M11&gt;0,IF($C11="TH",IF(OR(BD11="DNS",BD11="DNF",BD11="DSQ",BD11="DNC",BD11="OCS"),(COUNTIF($C$11:$C$31,"=TH")+1),IF(H$8="",0,IF($B11="","",RANK(BD11,BD$11:BD$31,1)))),""),"")</f>
        <v/>
      </c>
      <c r="BF11" s="22" t="str">
        <f t="shared" ref="BF11:BF16" si="21">IF(BE11="","",IF($C11="TH",IF($B11="","",IF(BE11&gt;0,IF(OR(BD11="DNS",BD11="DSQ",BD11="DNC",BD11="OCS"),0,IF(BD11="DNF",1,(COUNTIF($BD$11:$BD$31,"=DNF")+COUNT($BD$11:$BD$31))-BE11+1)),0)),""))</f>
        <v/>
      </c>
      <c r="BG11" s="66" t="str">
        <f t="shared" ref="BG11:BG16" si="22">IF($C11="TH",O11,"")</f>
        <v/>
      </c>
      <c r="BH11" s="22" t="str">
        <f t="shared" ref="BH11:BH16" si="23">IF(T11&gt;0,IF($C11="TH",IF(OR(BG11="DNS",BG11="DNF",BG11="DSQ",BG11="DNC",BG11="OCS"),(COUNTIF($C$11:$C$31,"=TH")+1),IF(O$8="",0,IF($B11="","",RANK(BG11,BG$11:BG$31,1)))),""),"")</f>
        <v/>
      </c>
      <c r="BI11" s="22" t="str">
        <f t="shared" ref="BI11:BI16" si="24">IF(BH11="","",IF($C11="TH",IF($B11="","",IF(BH11&gt;0,IF(OR(BG11="DNS",BG11="DSQ",BG11="DNC",BG11="OCS"),0,IF(BG11="DNF",1,(COUNTIF($BG$11:$BG$31,"=DNF")+COUNT($BG$11:$BG$31))-BH11+1)),0)),""))</f>
        <v/>
      </c>
      <c r="BJ11" s="66" t="str">
        <f t="shared" ref="BJ11:BJ16" si="25">IF($C11="TH",V11,"")</f>
        <v/>
      </c>
      <c r="BK11" s="22" t="str">
        <f t="shared" ref="BK11:BK16" si="26">IF(AA11&gt;0,IF($C11="TH",IF(OR(BJ11="DNS",BJ11="DNF",BJ11="DSQ",BJ11="DNC",BJ11="OCS"),(COUNTIF($C$11:$C$31,"=TH")+1),IF(V$8="",0,IF($B11="","",RANK(BJ11,BJ$11:BJ$31,1)))),""),"")</f>
        <v/>
      </c>
      <c r="BL11" s="22" t="str">
        <f t="shared" ref="BL11:BL16" si="27">IF(BK11="","",IF($C11="TH",IF($B11="","",IF(BK11&gt;0,IF(OR(BJ11="DNS",BJ11="DSQ",BJ11="DNC",BJ11="OCS"),0,IF(BJ11="DNF",1,(COUNTIF($BJ$11:$BJ$31,"=DNF")+COUNT($BJ$11:$BJ$31))-BK11+1)),0)),""))</f>
        <v/>
      </c>
      <c r="BM11" s="66" t="str">
        <f t="shared" ref="BM11:BM16" si="28">IF($C11="TH",AC11,"")</f>
        <v/>
      </c>
      <c r="BN11" s="22" t="str">
        <f t="shared" ref="BN11:BN16" si="29">IF(AH11&gt;0,IF($C11="TH",IF(OR(BM11="DNS",BM11="DNF",BM11="DSQ",BM11="DNC",BM11="OCS"),(COUNTIF($C$11:$C$31,"=TH")+1),IF(AC$8="",0,IF($B11="","",RANK(BM11,BM$11:BM$31,1)))),""),"")</f>
        <v/>
      </c>
      <c r="BO11" s="22" t="str">
        <f t="shared" ref="BO11:BO16" si="30">IF(BN11="","",IF($C11="TH",IF($B11="","",IF(BN11&gt;0,IF(OR(BM11="DNS",BM11="DSQ",BM11="DNC",BM11="OCS"),0,IF(BM11="DNF",1,(COUNTIF($BM$11:$BM$31,"=DNF")+COUNT($BM$11:$BM$31))-BN11+1)),0)),""))</f>
        <v/>
      </c>
      <c r="BP11" s="66" t="str">
        <f t="shared" ref="BP11:BP16" si="31">IF($C11="TH",AJ11,"")</f>
        <v/>
      </c>
      <c r="BQ11" s="22" t="str">
        <f t="shared" ref="BQ11:BQ16" si="32">IF(AO11&gt;0,IF($C11="TH",IF(OR(BP11="DNS",BP11="DNF",BP11="DSQ",BP11="DNC",BP11="OCS"),(COUNTIF($C$11:$C$31,"=TH")+1),IF(AJ$8="",0,IF($B11="","",RANK(BP11,BP$11:BP$31,1)))),""),"")</f>
        <v/>
      </c>
      <c r="BR11" s="22" t="str">
        <f t="shared" ref="BR11:BR16" si="33">IF(BQ11="","",IF($C11="TH",IF($B11="","",IF(BQ11&gt;0,IF(OR(BP11="DNS",BP11="DSQ",BP11="DNC",BP11="OCS"),0,IF(BP11="DNF",1,(COUNTIF($BP$11:$BP$31,"=DNF")+COUNT($BP$11:$BP$31))-BQ11+1)),0)),""))</f>
        <v/>
      </c>
      <c r="BT11" s="13" t="s">
        <v>633</v>
      </c>
      <c r="BU11" s="13" t="s">
        <v>224</v>
      </c>
      <c r="BV11" s="13">
        <v>318</v>
      </c>
      <c r="BW11" s="66">
        <v>1.6608796296296299E-2</v>
      </c>
      <c r="BX11" s="22">
        <v>1</v>
      </c>
      <c r="BY11" s="22">
        <v>5</v>
      </c>
      <c r="BZ11" s="66">
        <v>2.224537037037037E-2</v>
      </c>
      <c r="CA11" s="22">
        <v>1</v>
      </c>
      <c r="CB11" s="22">
        <v>5</v>
      </c>
      <c r="CC11" s="66">
        <v>0</v>
      </c>
      <c r="CD11" s="22" t="s">
        <v>609</v>
      </c>
      <c r="CE11" s="22" t="s">
        <v>609</v>
      </c>
      <c r="CF11" s="66">
        <v>0</v>
      </c>
      <c r="CG11" s="22" t="s">
        <v>609</v>
      </c>
      <c r="CH11" s="22" t="s">
        <v>609</v>
      </c>
      <c r="CI11" s="66">
        <v>0</v>
      </c>
      <c r="CJ11" s="22" t="s">
        <v>609</v>
      </c>
      <c r="CK11" s="22" t="s">
        <v>609</v>
      </c>
    </row>
    <row r="12" spans="1:89" ht="15" customHeight="1" x14ac:dyDescent="0.2">
      <c r="A12" s="252">
        <f t="shared" si="0"/>
        <v>2</v>
      </c>
      <c r="B12" s="61" t="s">
        <v>162</v>
      </c>
      <c r="C12" s="354" t="s">
        <v>224</v>
      </c>
      <c r="D12" s="249">
        <v>5090</v>
      </c>
      <c r="E12" s="15">
        <f t="shared" si="1"/>
        <v>4</v>
      </c>
      <c r="F12" s="16">
        <f t="shared" si="2"/>
        <v>2</v>
      </c>
      <c r="G12" s="8">
        <f t="shared" si="3"/>
        <v>90.4</v>
      </c>
      <c r="H12" s="62">
        <f t="shared" si="4"/>
        <v>1.7627314814814814E-2</v>
      </c>
      <c r="I12" s="65"/>
      <c r="J12" s="65">
        <v>25</v>
      </c>
      <c r="K12" s="65">
        <v>23</v>
      </c>
      <c r="L12" s="34">
        <f t="shared" si="5"/>
        <v>1.9499242051786297E-2</v>
      </c>
      <c r="M12" s="35">
        <f t="shared" si="6"/>
        <v>2</v>
      </c>
      <c r="N12" s="57">
        <f t="shared" si="7"/>
        <v>90.4</v>
      </c>
      <c r="O12" s="62">
        <f t="shared" si="8"/>
        <v>2.2731481481481481E-2</v>
      </c>
      <c r="P12" s="65"/>
      <c r="Q12" s="65">
        <v>32</v>
      </c>
      <c r="R12" s="65">
        <v>44</v>
      </c>
      <c r="S12" s="34">
        <f t="shared" si="9"/>
        <v>2.5145444116683055E-2</v>
      </c>
      <c r="T12" s="35">
        <f t="shared" si="10"/>
        <v>2</v>
      </c>
      <c r="U12" s="57">
        <f t="shared" si="11"/>
        <v>89.6</v>
      </c>
      <c r="V12" s="62"/>
      <c r="W12" s="65"/>
      <c r="X12" s="65"/>
      <c r="Y12" s="65"/>
      <c r="Z12" s="34"/>
      <c r="AA12" s="35"/>
      <c r="AB12" s="57"/>
      <c r="AC12" s="62"/>
      <c r="AD12" s="65"/>
      <c r="AE12" s="65"/>
      <c r="AF12" s="65"/>
      <c r="AG12" s="34"/>
      <c r="AH12" s="35"/>
      <c r="AI12" s="57"/>
      <c r="AJ12" s="62"/>
      <c r="AK12" s="65"/>
      <c r="AL12" s="65"/>
      <c r="AM12" s="65"/>
      <c r="AN12" s="34"/>
      <c r="AO12" s="35"/>
      <c r="AR12" s="13" t="str">
        <f t="shared" si="12"/>
        <v>Tim Pack</v>
      </c>
      <c r="AS12" s="13" t="str">
        <f t="shared" si="12"/>
        <v>FSCT</v>
      </c>
      <c r="AT12" s="13">
        <f t="shared" si="12"/>
        <v>5090</v>
      </c>
      <c r="AU12" s="22">
        <f t="shared" si="13"/>
        <v>5</v>
      </c>
      <c r="AV12" s="22">
        <f t="shared" si="14"/>
        <v>5</v>
      </c>
      <c r="AW12" s="22">
        <f t="shared" si="15"/>
        <v>0</v>
      </c>
      <c r="AX12" s="22">
        <f t="shared" si="16"/>
        <v>0</v>
      </c>
      <c r="AY12" s="22">
        <f t="shared" si="17"/>
        <v>0</v>
      </c>
      <c r="BA12" s="13" t="str">
        <f t="shared" si="18"/>
        <v>Tim Pack</v>
      </c>
      <c r="BB12" s="13" t="str">
        <f t="shared" si="18"/>
        <v>FSCT</v>
      </c>
      <c r="BC12" s="13">
        <f t="shared" si="18"/>
        <v>5090</v>
      </c>
      <c r="BD12" s="66" t="str">
        <f t="shared" si="19"/>
        <v/>
      </c>
      <c r="BE12" s="22" t="str">
        <f t="shared" si="20"/>
        <v/>
      </c>
      <c r="BF12" s="22" t="str">
        <f t="shared" si="21"/>
        <v/>
      </c>
      <c r="BG12" s="66" t="str">
        <f t="shared" si="22"/>
        <v/>
      </c>
      <c r="BH12" s="22" t="str">
        <f t="shared" si="23"/>
        <v/>
      </c>
      <c r="BI12" s="22" t="str">
        <f t="shared" si="24"/>
        <v/>
      </c>
      <c r="BJ12" s="66" t="str">
        <f t="shared" si="25"/>
        <v/>
      </c>
      <c r="BK12" s="22" t="str">
        <f t="shared" si="26"/>
        <v/>
      </c>
      <c r="BL12" s="22" t="str">
        <f t="shared" si="27"/>
        <v/>
      </c>
      <c r="BM12" s="66" t="str">
        <f t="shared" si="28"/>
        <v/>
      </c>
      <c r="BN12" s="22" t="str">
        <f t="shared" si="29"/>
        <v/>
      </c>
      <c r="BO12" s="22" t="str">
        <f t="shared" si="30"/>
        <v/>
      </c>
      <c r="BP12" s="66" t="str">
        <f t="shared" si="31"/>
        <v/>
      </c>
      <c r="BQ12" s="22" t="str">
        <f t="shared" si="32"/>
        <v/>
      </c>
      <c r="BR12" s="22" t="str">
        <f t="shared" si="33"/>
        <v/>
      </c>
      <c r="BT12" s="13" t="s">
        <v>162</v>
      </c>
      <c r="BU12" s="13" t="s">
        <v>224</v>
      </c>
      <c r="BV12" s="13">
        <v>5090</v>
      </c>
      <c r="BW12" s="66">
        <v>1.7627314814814814E-2</v>
      </c>
      <c r="BX12" s="22">
        <v>2</v>
      </c>
      <c r="BY12" s="22">
        <v>4</v>
      </c>
      <c r="BZ12" s="66">
        <v>2.2731481481481481E-2</v>
      </c>
      <c r="CA12" s="22">
        <v>2</v>
      </c>
      <c r="CB12" s="22">
        <v>4</v>
      </c>
      <c r="CC12" s="66">
        <v>0</v>
      </c>
      <c r="CD12" s="22" t="s">
        <v>609</v>
      </c>
      <c r="CE12" s="22" t="s">
        <v>609</v>
      </c>
      <c r="CF12" s="66">
        <v>0</v>
      </c>
      <c r="CG12" s="22" t="s">
        <v>609</v>
      </c>
      <c r="CH12" s="22" t="s">
        <v>609</v>
      </c>
      <c r="CI12" s="66">
        <v>0</v>
      </c>
      <c r="CJ12" s="22" t="s">
        <v>609</v>
      </c>
      <c r="CK12" s="22" t="s">
        <v>609</v>
      </c>
    </row>
    <row r="13" spans="1:89" ht="15" customHeight="1" x14ac:dyDescent="0.2">
      <c r="A13" s="252">
        <f t="shared" si="0"/>
        <v>3</v>
      </c>
      <c r="B13" s="61" t="s">
        <v>782</v>
      </c>
      <c r="C13" s="354" t="s">
        <v>224</v>
      </c>
      <c r="D13" s="249">
        <v>4377</v>
      </c>
      <c r="E13" s="15">
        <f t="shared" si="1"/>
        <v>7</v>
      </c>
      <c r="F13" s="16">
        <f t="shared" si="2"/>
        <v>3</v>
      </c>
      <c r="G13" s="8">
        <f t="shared" si="3"/>
        <v>90.4</v>
      </c>
      <c r="H13" s="62">
        <f t="shared" si="4"/>
        <v>0.02</v>
      </c>
      <c r="I13" s="65"/>
      <c r="J13" s="65">
        <v>28</v>
      </c>
      <c r="K13" s="65">
        <v>48</v>
      </c>
      <c r="L13" s="34">
        <f t="shared" si="5"/>
        <v>2.2123893805309734E-2</v>
      </c>
      <c r="M13" s="35">
        <f t="shared" si="6"/>
        <v>4</v>
      </c>
      <c r="N13" s="57">
        <f t="shared" si="7"/>
        <v>90.4</v>
      </c>
      <c r="O13" s="62">
        <f t="shared" si="8"/>
        <v>2.4120370370370372E-2</v>
      </c>
      <c r="P13" s="65"/>
      <c r="Q13" s="65">
        <v>34</v>
      </c>
      <c r="R13" s="65">
        <v>44</v>
      </c>
      <c r="S13" s="34">
        <f t="shared" si="9"/>
        <v>2.6681825630940677E-2</v>
      </c>
      <c r="T13" s="35">
        <f t="shared" si="10"/>
        <v>3</v>
      </c>
      <c r="U13" s="57">
        <f t="shared" si="11"/>
        <v>89.6</v>
      </c>
      <c r="V13" s="62"/>
      <c r="W13" s="65"/>
      <c r="X13" s="65"/>
      <c r="Y13" s="65"/>
      <c r="Z13" s="34"/>
      <c r="AA13" s="35"/>
      <c r="AB13" s="57"/>
      <c r="AC13" s="62"/>
      <c r="AD13" s="65"/>
      <c r="AE13" s="65"/>
      <c r="AF13" s="65"/>
      <c r="AG13" s="34"/>
      <c r="AH13" s="35"/>
      <c r="AI13" s="57"/>
      <c r="AJ13" s="62"/>
      <c r="AK13" s="65"/>
      <c r="AL13" s="65"/>
      <c r="AM13" s="65"/>
      <c r="AN13" s="34"/>
      <c r="AO13" s="35"/>
      <c r="AR13" s="13" t="str">
        <f t="shared" si="12"/>
        <v>Dave Hackney</v>
      </c>
      <c r="AS13" s="13" t="str">
        <f t="shared" si="12"/>
        <v>FSCT</v>
      </c>
      <c r="AT13" s="13">
        <f t="shared" si="12"/>
        <v>4377</v>
      </c>
      <c r="AU13" s="22">
        <f t="shared" si="13"/>
        <v>3</v>
      </c>
      <c r="AV13" s="22">
        <f t="shared" si="14"/>
        <v>4</v>
      </c>
      <c r="AW13" s="22">
        <f t="shared" si="15"/>
        <v>0</v>
      </c>
      <c r="AX13" s="22">
        <f t="shared" si="16"/>
        <v>0</v>
      </c>
      <c r="AY13" s="22">
        <f t="shared" si="17"/>
        <v>0</v>
      </c>
      <c r="BA13" s="13" t="str">
        <f t="shared" si="18"/>
        <v>Dave Hackney</v>
      </c>
      <c r="BB13" s="13" t="str">
        <f t="shared" si="18"/>
        <v>FSCT</v>
      </c>
      <c r="BC13" s="13">
        <f t="shared" si="18"/>
        <v>4377</v>
      </c>
      <c r="BD13" s="66" t="str">
        <f t="shared" si="19"/>
        <v/>
      </c>
      <c r="BE13" s="22" t="str">
        <f t="shared" si="20"/>
        <v/>
      </c>
      <c r="BF13" s="22" t="str">
        <f t="shared" si="21"/>
        <v/>
      </c>
      <c r="BG13" s="66" t="str">
        <f t="shared" si="22"/>
        <v/>
      </c>
      <c r="BH13" s="22" t="str">
        <f t="shared" si="23"/>
        <v/>
      </c>
      <c r="BI13" s="22" t="str">
        <f t="shared" si="24"/>
        <v/>
      </c>
      <c r="BJ13" s="66" t="str">
        <f t="shared" si="25"/>
        <v/>
      </c>
      <c r="BK13" s="22" t="str">
        <f t="shared" si="26"/>
        <v/>
      </c>
      <c r="BL13" s="22" t="str">
        <f t="shared" si="27"/>
        <v/>
      </c>
      <c r="BM13" s="66" t="str">
        <f t="shared" si="28"/>
        <v/>
      </c>
      <c r="BN13" s="22" t="str">
        <f t="shared" si="29"/>
        <v/>
      </c>
      <c r="BO13" s="22" t="str">
        <f t="shared" si="30"/>
        <v/>
      </c>
      <c r="BP13" s="66" t="str">
        <f t="shared" si="31"/>
        <v/>
      </c>
      <c r="BQ13" s="22" t="str">
        <f t="shared" si="32"/>
        <v/>
      </c>
      <c r="BR13" s="22" t="str">
        <f t="shared" si="33"/>
        <v/>
      </c>
      <c r="BT13" s="13" t="s">
        <v>782</v>
      </c>
      <c r="BU13" s="13" t="s">
        <v>224</v>
      </c>
      <c r="BV13" s="13">
        <v>4377</v>
      </c>
      <c r="BW13" s="66">
        <v>0.02</v>
      </c>
      <c r="BX13" s="22">
        <v>5</v>
      </c>
      <c r="BY13" s="22">
        <v>1</v>
      </c>
      <c r="BZ13" s="66">
        <v>2.4120370370370372E-2</v>
      </c>
      <c r="CA13" s="22">
        <v>3</v>
      </c>
      <c r="CB13" s="22">
        <v>3</v>
      </c>
      <c r="CC13" s="66">
        <v>0</v>
      </c>
      <c r="CD13" s="22" t="s">
        <v>609</v>
      </c>
      <c r="CE13" s="22" t="s">
        <v>609</v>
      </c>
      <c r="CF13" s="66">
        <v>0</v>
      </c>
      <c r="CG13" s="22" t="s">
        <v>609</v>
      </c>
      <c r="CH13" s="22" t="s">
        <v>609</v>
      </c>
      <c r="CI13" s="66">
        <v>0</v>
      </c>
      <c r="CJ13" s="22" t="s">
        <v>609</v>
      </c>
      <c r="CK13" s="22" t="s">
        <v>609</v>
      </c>
    </row>
    <row r="14" spans="1:89" ht="15" customHeight="1" x14ac:dyDescent="0.2">
      <c r="A14" s="252">
        <f t="shared" si="0"/>
        <v>4</v>
      </c>
      <c r="B14" s="61" t="s">
        <v>1110</v>
      </c>
      <c r="C14" s="354" t="s">
        <v>224</v>
      </c>
      <c r="D14" s="249">
        <v>5541</v>
      </c>
      <c r="E14" s="15">
        <f t="shared" si="1"/>
        <v>8</v>
      </c>
      <c r="F14" s="16">
        <f t="shared" si="2"/>
        <v>4</v>
      </c>
      <c r="G14" s="8">
        <f t="shared" si="3"/>
        <v>90.4</v>
      </c>
      <c r="H14" s="62">
        <f t="shared" si="4"/>
        <v>1.9953703703703706E-2</v>
      </c>
      <c r="I14" s="65"/>
      <c r="J14" s="65">
        <v>28</v>
      </c>
      <c r="K14" s="65">
        <v>44</v>
      </c>
      <c r="L14" s="34">
        <f t="shared" si="5"/>
        <v>2.2072681088167817E-2</v>
      </c>
      <c r="M14" s="35">
        <f t="shared" si="6"/>
        <v>3</v>
      </c>
      <c r="N14" s="57">
        <f t="shared" si="7"/>
        <v>90.4</v>
      </c>
      <c r="O14" s="62">
        <f t="shared" si="8"/>
        <v>2.6770833333333331E-2</v>
      </c>
      <c r="P14" s="65"/>
      <c r="Q14" s="65">
        <v>38</v>
      </c>
      <c r="R14" s="65">
        <v>33</v>
      </c>
      <c r="S14" s="34">
        <f t="shared" si="9"/>
        <v>2.9613753687315631E-2</v>
      </c>
      <c r="T14" s="35">
        <f t="shared" si="10"/>
        <v>5</v>
      </c>
      <c r="U14" s="57">
        <f t="shared" si="11"/>
        <v>89.6</v>
      </c>
      <c r="V14" s="62"/>
      <c r="W14" s="65"/>
      <c r="X14" s="65"/>
      <c r="Y14" s="65"/>
      <c r="Z14" s="34"/>
      <c r="AA14" s="35"/>
      <c r="AB14" s="57"/>
      <c r="AC14" s="62"/>
      <c r="AD14" s="65"/>
      <c r="AE14" s="65"/>
      <c r="AF14" s="65"/>
      <c r="AG14" s="34"/>
      <c r="AH14" s="35"/>
      <c r="AI14" s="57"/>
      <c r="AJ14" s="62"/>
      <c r="AK14" s="65"/>
      <c r="AL14" s="65"/>
      <c r="AM14" s="65"/>
      <c r="AN14" s="34"/>
      <c r="AO14" s="35"/>
      <c r="AR14" s="13" t="str">
        <f t="shared" si="12"/>
        <v>Laura Jelks</v>
      </c>
      <c r="AS14" s="13" t="str">
        <f t="shared" si="12"/>
        <v>FSCT</v>
      </c>
      <c r="AT14" s="13">
        <f t="shared" si="12"/>
        <v>5541</v>
      </c>
      <c r="AU14" s="22">
        <f t="shared" si="13"/>
        <v>4</v>
      </c>
      <c r="AV14" s="22">
        <f t="shared" si="14"/>
        <v>2</v>
      </c>
      <c r="AW14" s="22">
        <f t="shared" si="15"/>
        <v>0</v>
      </c>
      <c r="AX14" s="22">
        <f t="shared" si="16"/>
        <v>0</v>
      </c>
      <c r="AY14" s="22">
        <f t="shared" si="17"/>
        <v>0</v>
      </c>
      <c r="BA14" s="13" t="str">
        <f t="shared" si="18"/>
        <v>Laura Jelks</v>
      </c>
      <c r="BB14" s="13" t="str">
        <f t="shared" si="18"/>
        <v>FSCT</v>
      </c>
      <c r="BC14" s="13">
        <f t="shared" si="18"/>
        <v>5541</v>
      </c>
      <c r="BD14" s="66" t="str">
        <f t="shared" si="19"/>
        <v/>
      </c>
      <c r="BE14" s="22" t="str">
        <f t="shared" si="20"/>
        <v/>
      </c>
      <c r="BF14" s="22" t="str">
        <f t="shared" si="21"/>
        <v/>
      </c>
      <c r="BG14" s="66" t="str">
        <f t="shared" si="22"/>
        <v/>
      </c>
      <c r="BH14" s="22" t="str">
        <f t="shared" si="23"/>
        <v/>
      </c>
      <c r="BI14" s="22" t="str">
        <f t="shared" si="24"/>
        <v/>
      </c>
      <c r="BJ14" s="66" t="str">
        <f t="shared" si="25"/>
        <v/>
      </c>
      <c r="BK14" s="22" t="str">
        <f t="shared" si="26"/>
        <v/>
      </c>
      <c r="BL14" s="22" t="str">
        <f t="shared" si="27"/>
        <v/>
      </c>
      <c r="BM14" s="66" t="str">
        <f t="shared" si="28"/>
        <v/>
      </c>
      <c r="BN14" s="22" t="str">
        <f t="shared" si="29"/>
        <v/>
      </c>
      <c r="BO14" s="22" t="str">
        <f t="shared" si="30"/>
        <v/>
      </c>
      <c r="BP14" s="66" t="str">
        <f t="shared" si="31"/>
        <v/>
      </c>
      <c r="BQ14" s="22" t="str">
        <f t="shared" si="32"/>
        <v/>
      </c>
      <c r="BR14" s="22" t="str">
        <f t="shared" si="33"/>
        <v/>
      </c>
      <c r="BT14" s="13" t="s">
        <v>1110</v>
      </c>
      <c r="BU14" s="13" t="s">
        <v>224</v>
      </c>
      <c r="BV14" s="13">
        <v>5541</v>
      </c>
      <c r="BW14" s="66">
        <v>1.9953703703703706E-2</v>
      </c>
      <c r="BX14" s="22">
        <v>4</v>
      </c>
      <c r="BY14" s="22">
        <v>2</v>
      </c>
      <c r="BZ14" s="66">
        <v>2.6770833333333331E-2</v>
      </c>
      <c r="CA14" s="22">
        <v>5</v>
      </c>
      <c r="CB14" s="22">
        <v>1</v>
      </c>
      <c r="CC14" s="66">
        <v>0</v>
      </c>
      <c r="CD14" s="22" t="s">
        <v>609</v>
      </c>
      <c r="CE14" s="22" t="s">
        <v>609</v>
      </c>
      <c r="CF14" s="66">
        <v>0</v>
      </c>
      <c r="CG14" s="22" t="s">
        <v>609</v>
      </c>
      <c r="CH14" s="22" t="s">
        <v>609</v>
      </c>
      <c r="CI14" s="66">
        <v>0</v>
      </c>
      <c r="CJ14" s="22" t="s">
        <v>609</v>
      </c>
      <c r="CK14" s="22" t="s">
        <v>609</v>
      </c>
    </row>
    <row r="15" spans="1:89" ht="15" customHeight="1" x14ac:dyDescent="0.2">
      <c r="A15" s="252">
        <f t="shared" si="0"/>
        <v>5</v>
      </c>
      <c r="B15" s="61" t="s">
        <v>440</v>
      </c>
      <c r="C15" s="354" t="s">
        <v>556</v>
      </c>
      <c r="D15" s="249">
        <v>4851</v>
      </c>
      <c r="E15" s="15">
        <f t="shared" si="1"/>
        <v>9</v>
      </c>
      <c r="F15" s="16">
        <f t="shared" si="2"/>
        <v>5</v>
      </c>
      <c r="G15" s="8">
        <f t="shared" si="3"/>
        <v>89.6</v>
      </c>
      <c r="H15" s="62">
        <f t="shared" si="4"/>
        <v>1.9849537037037037E-2</v>
      </c>
      <c r="I15" s="65"/>
      <c r="J15" s="65">
        <v>28</v>
      </c>
      <c r="K15" s="65">
        <v>35</v>
      </c>
      <c r="L15" s="34">
        <f t="shared" si="5"/>
        <v>2.2153501157407409E-2</v>
      </c>
      <c r="M15" s="35">
        <f t="shared" si="6"/>
        <v>5</v>
      </c>
      <c r="N15" s="57">
        <f t="shared" si="7"/>
        <v>89.6</v>
      </c>
      <c r="O15" s="62">
        <f t="shared" si="8"/>
        <v>2.5428240740740741E-2</v>
      </c>
      <c r="P15" s="65"/>
      <c r="Q15" s="65">
        <v>36</v>
      </c>
      <c r="R15" s="65">
        <v>37</v>
      </c>
      <c r="S15" s="34">
        <f t="shared" si="9"/>
        <v>2.8379732969576722E-2</v>
      </c>
      <c r="T15" s="35">
        <f t="shared" si="10"/>
        <v>4</v>
      </c>
      <c r="U15" s="57">
        <f t="shared" si="11"/>
        <v>90.495999999999995</v>
      </c>
      <c r="V15" s="62"/>
      <c r="W15" s="65"/>
      <c r="X15" s="65"/>
      <c r="Y15" s="65"/>
      <c r="Z15" s="34"/>
      <c r="AA15" s="35"/>
      <c r="AB15" s="57"/>
      <c r="AC15" s="62"/>
      <c r="AD15" s="65"/>
      <c r="AE15" s="65"/>
      <c r="AF15" s="65"/>
      <c r="AG15" s="34"/>
      <c r="AH15" s="35"/>
      <c r="AI15" s="57"/>
      <c r="AJ15" s="62"/>
      <c r="AK15" s="65"/>
      <c r="AL15" s="65"/>
      <c r="AM15" s="65"/>
      <c r="AN15" s="34"/>
      <c r="AO15" s="35"/>
      <c r="AR15" s="13" t="str">
        <f t="shared" si="12"/>
        <v>Wayne Bucher</v>
      </c>
      <c r="AS15" s="13" t="str">
        <f t="shared" si="12"/>
        <v>FSCT0</v>
      </c>
      <c r="AT15" s="13">
        <f t="shared" si="12"/>
        <v>4851</v>
      </c>
      <c r="AU15" s="22">
        <f t="shared" si="13"/>
        <v>2</v>
      </c>
      <c r="AV15" s="22">
        <f t="shared" si="14"/>
        <v>3</v>
      </c>
      <c r="AW15" s="22">
        <f t="shared" si="15"/>
        <v>0</v>
      </c>
      <c r="AX15" s="22">
        <f t="shared" si="16"/>
        <v>0</v>
      </c>
      <c r="AY15" s="22">
        <f t="shared" si="17"/>
        <v>0</v>
      </c>
      <c r="BA15" s="13" t="str">
        <f t="shared" si="18"/>
        <v>Wayne Bucher</v>
      </c>
      <c r="BB15" s="13" t="str">
        <f t="shared" si="18"/>
        <v>FSCT0</v>
      </c>
      <c r="BC15" s="13">
        <f t="shared" si="18"/>
        <v>4851</v>
      </c>
      <c r="BD15" s="66" t="str">
        <f t="shared" si="19"/>
        <v/>
      </c>
      <c r="BE15" s="22" t="str">
        <f t="shared" si="20"/>
        <v/>
      </c>
      <c r="BF15" s="22" t="str">
        <f t="shared" si="21"/>
        <v/>
      </c>
      <c r="BG15" s="66" t="str">
        <f t="shared" si="22"/>
        <v/>
      </c>
      <c r="BH15" s="22" t="str">
        <f t="shared" si="23"/>
        <v/>
      </c>
      <c r="BI15" s="22" t="str">
        <f t="shared" si="24"/>
        <v/>
      </c>
      <c r="BJ15" s="66" t="str">
        <f t="shared" si="25"/>
        <v/>
      </c>
      <c r="BK15" s="22" t="str">
        <f t="shared" si="26"/>
        <v/>
      </c>
      <c r="BL15" s="22" t="str">
        <f t="shared" si="27"/>
        <v/>
      </c>
      <c r="BM15" s="66" t="str">
        <f t="shared" si="28"/>
        <v/>
      </c>
      <c r="BN15" s="22" t="str">
        <f t="shared" si="29"/>
        <v/>
      </c>
      <c r="BO15" s="22" t="str">
        <f t="shared" si="30"/>
        <v/>
      </c>
      <c r="BP15" s="66" t="str">
        <f t="shared" si="31"/>
        <v/>
      </c>
      <c r="BQ15" s="22" t="str">
        <f t="shared" si="32"/>
        <v/>
      </c>
      <c r="BR15" s="22" t="str">
        <f t="shared" si="33"/>
        <v/>
      </c>
      <c r="BT15" s="13" t="s">
        <v>440</v>
      </c>
      <c r="BU15" s="13" t="s">
        <v>224</v>
      </c>
      <c r="BV15" s="13">
        <v>4851</v>
      </c>
      <c r="BW15" s="66">
        <v>1.9849537037037037E-2</v>
      </c>
      <c r="BX15" s="22">
        <v>3</v>
      </c>
      <c r="BY15" s="22">
        <v>3</v>
      </c>
      <c r="BZ15" s="66">
        <v>2.5428240740740741E-2</v>
      </c>
      <c r="CA15" s="22">
        <v>4</v>
      </c>
      <c r="CB15" s="22">
        <v>2</v>
      </c>
      <c r="CC15" s="66">
        <v>0</v>
      </c>
      <c r="CD15" s="22" t="s">
        <v>609</v>
      </c>
      <c r="CE15" s="22" t="s">
        <v>609</v>
      </c>
      <c r="CF15" s="66">
        <v>0</v>
      </c>
      <c r="CG15" s="22" t="s">
        <v>609</v>
      </c>
      <c r="CH15" s="22" t="s">
        <v>609</v>
      </c>
      <c r="CI15" s="66">
        <v>0</v>
      </c>
      <c r="CJ15" s="22" t="s">
        <v>609</v>
      </c>
      <c r="CK15" s="22" t="s">
        <v>609</v>
      </c>
    </row>
    <row r="16" spans="1:89" ht="15" customHeight="1" x14ac:dyDescent="0.2">
      <c r="A16" s="252">
        <f t="shared" si="0"/>
        <v>6</v>
      </c>
      <c r="B16" s="61" t="s">
        <v>786</v>
      </c>
      <c r="C16" s="354" t="s">
        <v>667</v>
      </c>
      <c r="D16" s="249">
        <v>6430</v>
      </c>
      <c r="E16" s="15">
        <f t="shared" si="1"/>
        <v>12</v>
      </c>
      <c r="F16" s="16">
        <f t="shared" si="2"/>
        <v>6</v>
      </c>
      <c r="G16" s="8">
        <f t="shared" si="3"/>
        <v>83.3</v>
      </c>
      <c r="H16" s="62">
        <f t="shared" si="4"/>
        <v>2.1712962962962962E-2</v>
      </c>
      <c r="I16" s="65"/>
      <c r="J16" s="65">
        <v>31</v>
      </c>
      <c r="K16" s="65">
        <v>16</v>
      </c>
      <c r="L16" s="34">
        <f t="shared" si="5"/>
        <v>2.6065981948334888E-2</v>
      </c>
      <c r="M16" s="35">
        <f t="shared" si="6"/>
        <v>6</v>
      </c>
      <c r="N16" s="57">
        <f t="shared" si="7"/>
        <v>83.3</v>
      </c>
      <c r="O16" s="62">
        <f t="shared" si="8"/>
        <v>2.7604166666666666E-2</v>
      </c>
      <c r="P16" s="65"/>
      <c r="Q16" s="65">
        <v>39</v>
      </c>
      <c r="R16" s="65">
        <v>45</v>
      </c>
      <c r="S16" s="34">
        <f t="shared" si="9"/>
        <v>3.3138255302120848E-2</v>
      </c>
      <c r="T16" s="35">
        <f t="shared" si="10"/>
        <v>6</v>
      </c>
      <c r="U16" s="57">
        <f t="shared" si="11"/>
        <v>83.1</v>
      </c>
      <c r="V16" s="62"/>
      <c r="W16" s="65"/>
      <c r="X16" s="65"/>
      <c r="Y16" s="65"/>
      <c r="Z16" s="34"/>
      <c r="AA16" s="35"/>
      <c r="AB16" s="57"/>
      <c r="AC16" s="62"/>
      <c r="AD16" s="65"/>
      <c r="AE16" s="65"/>
      <c r="AF16" s="65"/>
      <c r="AG16" s="34"/>
      <c r="AH16" s="35"/>
      <c r="AI16" s="57"/>
      <c r="AJ16" s="62"/>
      <c r="AK16" s="65"/>
      <c r="AL16" s="65"/>
      <c r="AM16" s="65"/>
      <c r="AN16" s="34"/>
      <c r="AO16" s="35"/>
      <c r="AR16" s="13" t="str">
        <f t="shared" si="12"/>
        <v>Don Brown</v>
      </c>
      <c r="AS16" s="13" t="str">
        <f t="shared" si="12"/>
        <v>ST</v>
      </c>
      <c r="AT16" s="13">
        <f t="shared" si="12"/>
        <v>6430</v>
      </c>
      <c r="AU16" s="22">
        <f t="shared" si="13"/>
        <v>1</v>
      </c>
      <c r="AV16" s="22">
        <f t="shared" si="14"/>
        <v>1</v>
      </c>
      <c r="AW16" s="22">
        <f t="shared" si="15"/>
        <v>0</v>
      </c>
      <c r="AX16" s="22">
        <f t="shared" si="16"/>
        <v>0</v>
      </c>
      <c r="AY16" s="22">
        <f t="shared" si="17"/>
        <v>0</v>
      </c>
      <c r="BA16" s="13" t="str">
        <f t="shared" si="18"/>
        <v>Don Brown</v>
      </c>
      <c r="BB16" s="13" t="str">
        <f t="shared" si="18"/>
        <v>ST</v>
      </c>
      <c r="BC16" s="13">
        <f t="shared" si="18"/>
        <v>6430</v>
      </c>
      <c r="BD16" s="66" t="str">
        <f t="shared" si="19"/>
        <v/>
      </c>
      <c r="BE16" s="22" t="str">
        <f t="shared" si="20"/>
        <v/>
      </c>
      <c r="BF16" s="22" t="str">
        <f t="shared" si="21"/>
        <v/>
      </c>
      <c r="BG16" s="66" t="str">
        <f t="shared" si="22"/>
        <v/>
      </c>
      <c r="BH16" s="22" t="str">
        <f t="shared" si="23"/>
        <v/>
      </c>
      <c r="BI16" s="22" t="str">
        <f t="shared" si="24"/>
        <v/>
      </c>
      <c r="BJ16" s="66" t="str">
        <f t="shared" si="25"/>
        <v/>
      </c>
      <c r="BK16" s="22" t="str">
        <f t="shared" si="26"/>
        <v/>
      </c>
      <c r="BL16" s="22" t="str">
        <f t="shared" si="27"/>
        <v/>
      </c>
      <c r="BM16" s="66" t="str">
        <f t="shared" si="28"/>
        <v/>
      </c>
      <c r="BN16" s="22" t="str">
        <f t="shared" si="29"/>
        <v/>
      </c>
      <c r="BO16" s="22" t="str">
        <f t="shared" si="30"/>
        <v/>
      </c>
      <c r="BP16" s="66" t="str">
        <f t="shared" si="31"/>
        <v/>
      </c>
      <c r="BQ16" s="22" t="str">
        <f t="shared" si="32"/>
        <v/>
      </c>
      <c r="BR16" s="22" t="str">
        <f t="shared" si="33"/>
        <v/>
      </c>
      <c r="BT16" s="13" t="s">
        <v>786</v>
      </c>
      <c r="BU16" s="13" t="s">
        <v>667</v>
      </c>
      <c r="BV16" s="13">
        <v>6430</v>
      </c>
      <c r="BW16" s="66" t="s">
        <v>609</v>
      </c>
      <c r="BX16" s="22" t="s">
        <v>609</v>
      </c>
      <c r="BY16" s="22" t="s">
        <v>609</v>
      </c>
      <c r="BZ16" s="66" t="s">
        <v>609</v>
      </c>
      <c r="CA16" s="22" t="s">
        <v>609</v>
      </c>
      <c r="CB16" s="22" t="s">
        <v>609</v>
      </c>
      <c r="CC16" s="66" t="s">
        <v>609</v>
      </c>
      <c r="CD16" s="22" t="s">
        <v>609</v>
      </c>
      <c r="CE16" s="22" t="s">
        <v>609</v>
      </c>
      <c r="CF16" s="66" t="s">
        <v>609</v>
      </c>
      <c r="CG16" s="22" t="s">
        <v>609</v>
      </c>
      <c r="CH16" s="22" t="s">
        <v>609</v>
      </c>
      <c r="CI16" s="66" t="s">
        <v>609</v>
      </c>
      <c r="CJ16" s="22" t="s">
        <v>609</v>
      </c>
      <c r="CK16" s="22" t="s">
        <v>609</v>
      </c>
    </row>
    <row r="17" spans="1:89" ht="15" customHeight="1" x14ac:dyDescent="0.2">
      <c r="A17" s="60" t="str">
        <f t="shared" ref="A17:A29" si="34">F17</f>
        <v/>
      </c>
      <c r="B17" s="61"/>
      <c r="C17" s="13"/>
      <c r="D17" s="14"/>
      <c r="E17" s="15" t="str">
        <f t="shared" ref="E17:E29" si="35">IF(B17="","",M17+T17+AA17+AH17+AO17)</f>
        <v/>
      </c>
      <c r="F17" s="16" t="str">
        <f t="shared" ref="F17:F31" si="36">IF(B17="","",RANK(E17,E$11:E$31,1))</f>
        <v/>
      </c>
      <c r="G17" s="8" t="str">
        <f t="shared" ref="G17:G31" si="37">IF(H$8="","",IF($B17="","",INDEX(PMNumb,MATCH($C17,Boats,0),MATCH(H$8,Windspd,0))))</f>
        <v/>
      </c>
      <c r="H17" s="62" t="str">
        <f t="shared" ref="H17:H29" si="38">IF($B17="","",TIME(I17,J17,K17))</f>
        <v/>
      </c>
      <c r="I17" s="65"/>
      <c r="J17" s="65"/>
      <c r="K17" s="65"/>
      <c r="L17" s="34" t="str">
        <f t="shared" ref="L17:L29" si="39">IF(OR(H17="DNS",H17="DNF",H17="DSQ",H17="DNC",H17="OCS"),"",IF(H$9="","",IF($B17="","",(H17/(G17/100)))))</f>
        <v/>
      </c>
      <c r="M17" s="35" t="str">
        <f t="shared" ref="M17:M31" si="40">IF(OR(H17="DNS",H17="DNF",H17="DSQ",H17="DNC",H17="OCS"),(COUNTA($B$11:$B$31)+1),IF(H$8="",0,IF($B17="","",RANK(L17,L$11:L$31,1))))</f>
        <v/>
      </c>
      <c r="N17" s="57" t="str">
        <f t="shared" ref="N17:N31" si="41">IF(O$8="","",IF($B17="","",INDEX(PMNumb,MATCH($C17,Boats,0),MATCH(O$8,Windspd,0))))</f>
        <v/>
      </c>
      <c r="O17" s="62" t="str">
        <f t="shared" ref="O17:O29" si="42">IF($B17="","",TIME(P17,Q17,R17))</f>
        <v/>
      </c>
      <c r="P17" s="65"/>
      <c r="Q17" s="65"/>
      <c r="R17" s="65"/>
      <c r="S17" s="34" t="str">
        <f t="shared" ref="S17:S29" si="43">IF(OR(O17="DNS",O17="DNF",O17="DSQ",O17="DNC",O17="OCS"),"",IF(O$9="","",IF($B17="","",(O17/(N17/100)))))</f>
        <v/>
      </c>
      <c r="T17" s="35" t="str">
        <f t="shared" ref="T17:T31" si="44">IF(OR(O17="DNS",O17="DNF",O17="DSQ",O17="DNC",O17="OCS"),(COUNTA($B$11:$B$31)+1),IF(O$8="",0,IF($B17="","",RANK(S17,S$11:S$31,1))))</f>
        <v/>
      </c>
      <c r="U17" s="57" t="str">
        <f t="shared" ref="U17:U31" si="45">IF(V$8="","",IF($B17="","",INDEX(PMNumb,MATCH($C17,Boats,0),MATCH(V$8,Windspd,0))))</f>
        <v/>
      </c>
      <c r="V17" s="62" t="str">
        <f t="shared" ref="V17:V29" si="46">IF($B17="","",TIME(W17,X17,Y17))</f>
        <v/>
      </c>
      <c r="W17" s="65"/>
      <c r="X17" s="65"/>
      <c r="Y17" s="65"/>
      <c r="Z17" s="34" t="str">
        <f t="shared" ref="Z17:Z29" si="47">IF(OR(V17="DNS",V17="DNF",V17="DSQ",V17="DNC",V17="OCS"),"",IF(V$9="","",IF($B17="","",(V17/(U17/100)))))</f>
        <v/>
      </c>
      <c r="AA17" s="35" t="str">
        <f t="shared" ref="AA17:AA31" si="48">IF(OR(V17="DNS",V17="DNF",V17="DSQ",V17="DNC",V17="OCS"),(COUNTA($B$11:$B$31)+1),IF(V$8="",0,IF($B17="","",RANK(Z17,Z$11:Z$31,1))))</f>
        <v/>
      </c>
      <c r="AB17" s="57" t="str">
        <f t="shared" ref="AB17:AB31" si="49">IF(AC$8="","",IF($B17="","",INDEX(PMNumb,MATCH($C17,Boats,0),MATCH(AC$8,Windspd,0))))</f>
        <v/>
      </c>
      <c r="AC17" s="62" t="str">
        <f t="shared" ref="AC17:AC29" si="50">IF($B17="","",TIME(AD17,AE17,AF17))</f>
        <v/>
      </c>
      <c r="AD17" s="65"/>
      <c r="AE17" s="65"/>
      <c r="AF17" s="65"/>
      <c r="AG17" s="34" t="str">
        <f t="shared" ref="AG17:AG29" si="51">IF(OR(AC17="DNS",AC17="DNF",AC17="DSQ",AC17="DNC",AC17="OCS"),"",IF(AC$9="","",IF($B17="","",(AC17/(AB17/100)))))</f>
        <v/>
      </c>
      <c r="AH17" s="35" t="str">
        <f t="shared" ref="AH17:AH31" si="52">IF(OR(AC17="DNS",AC17="DNF",AC17="DSQ",AC17="DNC",AC17="OCS"),(COUNTA($B$11:$B$31)+1),IF(AC$8="",0,IF($B17="","",RANK(AG17,AG$11:AG$31,1))))</f>
        <v/>
      </c>
      <c r="AI17" s="57" t="str">
        <f t="shared" ref="AI17:AI31" si="53">IF(AJ$8="","",IF($B17="","",INDEX(PMNumb,MATCH($C17,Boats,0),MATCH(AJ$8,Windspd,0))))</f>
        <v/>
      </c>
      <c r="AJ17" s="62" t="str">
        <f t="shared" ref="AJ17:AJ29" si="54">IF($B17="","",TIME(AK17,AL17,AM17))</f>
        <v/>
      </c>
      <c r="AK17" s="65"/>
      <c r="AL17" s="65"/>
      <c r="AM17" s="65"/>
      <c r="AN17" s="34" t="str">
        <f t="shared" ref="AN17:AN29" si="55">IF(OR(AJ17="DNS",AJ17="DNF",AJ17="DSQ",AJ17="DNC",AJ17="OCS"),"",IF(AJ$9="","",IF($B17="","",(AJ17/(AI17/100)))))</f>
        <v/>
      </c>
      <c r="AO17" s="35" t="str">
        <f t="shared" ref="AO17:AO31" si="56">IF(OR(AJ17="DNS",AJ17="DNF",AJ17="DSQ",AJ17="DNC",AJ17="OCS"),(COUNTA($B$11:$B$31)+1),IF(AJ$8="",0,IF($B17="","",RANK(AN17,AN$11:AN$31,1))))</f>
        <v/>
      </c>
      <c r="AR17" s="13" t="str">
        <f t="shared" ref="AR17:AT26" si="57">IF($B17="","",B17)</f>
        <v/>
      </c>
      <c r="AS17" s="13" t="str">
        <f t="shared" si="57"/>
        <v/>
      </c>
      <c r="AT17" s="13" t="str">
        <f t="shared" si="57"/>
        <v/>
      </c>
      <c r="AU17" s="22" t="str">
        <f t="shared" ref="AU17:AU31" si="58">IF($B17="","",IF(M17&gt;0,IF(OR(H17="DNS",H17="DSQ",H17="DNC",H17="OCS"),0,IF(H17="DNF",1,(COUNTIF($H$11:$H$31,"=DNF")+COUNT($L$11:$L$31))-M17+1)),0))</f>
        <v/>
      </c>
      <c r="AV17" s="22" t="str">
        <f t="shared" ref="AV17:AV31" si="59">IF($B17="","",IF(T17&gt;0,IF(OR(O17="DNS",O17="DSQ",O17="DNC",O17="OCS"),0,IF(O17="DNF",1,(COUNTIF($O$11:$O$31,"=DNF")+COUNT($S$11:$S$31)-T17+1))),0))</f>
        <v/>
      </c>
      <c r="AW17" s="22" t="str">
        <f t="shared" ref="AW17:AW31" si="60">IF($B17="","",IF(AA17&gt;0,IF(OR(V17="DNS",V17="DSQ",V17="DNC",V17="OCS"),0,IF(V17="DNF",1,(COUNTIF($V$11:$V$31,"=DNF")+COUNT($Z$11:$Z$31))-AA17+1)),0))</f>
        <v/>
      </c>
      <c r="AX17" s="22" t="str">
        <f t="shared" ref="AX17:AX31" si="61">IF($B17="","",IF(AH17&gt;0,IF(OR(AC17="DNS",AC17="DSQ",AC17="DNC",AC17="OCS"),0,IF(AC17="DNF",1,(COUNTIF($AC$11:$AC$31,"=DNF")+COUNT($AG$11:$AG$31))-AH17+1)),0))</f>
        <v/>
      </c>
      <c r="AY17" s="22" t="str">
        <f t="shared" ref="AY17:AY31" si="62">IF($B17="","",IF(AO17&gt;0,IF(OR(AJ17="DNS",AJ17="DSQ",AJ17="DNC",AJ17="OCS"),0,IF(AJ17="DNF",1,(COUNTIF($AJ$11:$AJ$31,"=DNF")+COUNT($AN$11:$AN$31))-AO17+1)),0))</f>
        <v/>
      </c>
      <c r="BA17" s="13" t="str">
        <f t="shared" ref="BA17:BC26" si="63">IF($B17="","",B17)</f>
        <v/>
      </c>
      <c r="BB17" s="13" t="str">
        <f t="shared" si="63"/>
        <v/>
      </c>
      <c r="BC17" s="13" t="str">
        <f t="shared" si="63"/>
        <v/>
      </c>
      <c r="BD17" s="66" t="str">
        <f t="shared" ref="BD17:BD29" si="64">IF($C17="TH",H17,"")</f>
        <v/>
      </c>
      <c r="BE17" s="22" t="str">
        <f t="shared" ref="BE17:BE31" si="65">IF(M17&gt;0,IF($C17="TH",IF(OR(BD17="DNS",BD17="DNF",BD17="DSQ",BD17="DNC",BD17="OCS"),(COUNTIF($C$11:$C$31,"=TH")+1),IF(H$8="",0,IF($B17="","",RANK(BD17,BD$11:BD$31,1)))),""),"")</f>
        <v/>
      </c>
      <c r="BF17" s="22" t="str">
        <f t="shared" ref="BF17:BF31" si="66">IF(BE17="","",IF($C17="TH",IF($B17="","",IF(BE17&gt;0,IF(OR(BD17="DNS",BD17="DSQ",BD17="DNC",BD17="OCS"),0,IF(BD17="DNF",1,(COUNTIF($BD$11:$BD$31,"=DNF")+COUNT($BD$11:$BD$31))-BE17+1)),0)),""))</f>
        <v/>
      </c>
      <c r="BG17" s="66" t="str">
        <f t="shared" ref="BG17:BG29" si="67">IF($C17="TH",O17,"")</f>
        <v/>
      </c>
      <c r="BH17" s="22" t="str">
        <f t="shared" ref="BH17:BH31" si="68">IF(T17&gt;0,IF($C17="TH",IF(OR(BG17="DNS",BG17="DNF",BG17="DSQ",BG17="DNC",BG17="OCS"),(COUNTIF($C$11:$C$31,"=TH")+1),IF(O$8="",0,IF($B17="","",RANK(BG17,BG$11:BG$31,1)))),""),"")</f>
        <v/>
      </c>
      <c r="BI17" s="22" t="str">
        <f t="shared" ref="BI17:BI31" si="69">IF(BH17="","",IF($C17="TH",IF($B17="","",IF(BH17&gt;0,IF(OR(BG17="DNS",BG17="DSQ",BG17="DNC",BG17="OCS"),0,IF(BG17="DNF",1,(COUNTIF($BG$11:$BG$31,"=DNF")+COUNT($BG$11:$BG$31))-BH17+1)),0)),""))</f>
        <v/>
      </c>
      <c r="BJ17" s="66" t="str">
        <f t="shared" ref="BJ17:BJ29" si="70">IF($C17="TH",V17,"")</f>
        <v/>
      </c>
      <c r="BK17" s="22" t="str">
        <f t="shared" ref="BK17:BK31" si="71">IF(AA17&gt;0,IF($C17="TH",IF(OR(BJ17="DNS",BJ17="DNF",BJ17="DSQ",BJ17="DNC",BJ17="OCS"),(COUNTIF($C$11:$C$31,"=TH")+1),IF(V$8="",0,IF($B17="","",RANK(BJ17,BJ$11:BJ$31,1)))),""),"")</f>
        <v/>
      </c>
      <c r="BL17" s="22" t="str">
        <f t="shared" ref="BL17:BL31" si="72">IF(BK17="","",IF($C17="TH",IF($B17="","",IF(BK17&gt;0,IF(OR(BJ17="DNS",BJ17="DSQ",BJ17="DNC",BJ17="OCS"),0,IF(BJ17="DNF",1,(COUNTIF($BJ$11:$BJ$31,"=DNF")+COUNT($BJ$11:$BJ$31))-BK17+1)),0)),""))</f>
        <v/>
      </c>
      <c r="BM17" s="66" t="str">
        <f t="shared" ref="BM17:BM29" si="73">IF($C17="TH",AC17,"")</f>
        <v/>
      </c>
      <c r="BN17" s="22" t="str">
        <f t="shared" ref="BN17:BN31" si="74">IF(AH17&gt;0,IF($C17="TH",IF(OR(BM17="DNS",BM17="DNF",BM17="DSQ",BM17="DNC",BM17="OCS"),(COUNTIF($C$11:$C$31,"=TH")+1),IF(AC$8="",0,IF($B17="","",RANK(BM17,BM$11:BM$31,1)))),""),"")</f>
        <v/>
      </c>
      <c r="BO17" s="22" t="str">
        <f t="shared" ref="BO17:BO31" si="75">IF(BN17="","",IF($C17="TH",IF($B17="","",IF(BN17&gt;0,IF(OR(BM17="DNS",BM17="DSQ",BM17="DNC",BM17="OCS"),0,IF(BM17="DNF",1,(COUNTIF($BM$11:$BM$31,"=DNF")+COUNT($BM$11:$BM$31))-BN17+1)),0)),""))</f>
        <v/>
      </c>
      <c r="BP17" s="66" t="str">
        <f t="shared" ref="BP17:BP29" si="76">IF($C17="TH",AJ17,"")</f>
        <v/>
      </c>
      <c r="BQ17" s="22" t="str">
        <f t="shared" ref="BQ17:BQ31" si="77">IF(AO17&gt;0,IF($C17="TH",IF(OR(BP17="DNS",BP17="DNF",BP17="DSQ",BP17="DNC",BP17="OCS"),(COUNTIF($C$11:$C$31,"=TH")+1),IF(AJ$8="",0,IF($B17="","",RANK(BP17,BP$11:BP$31,1)))),""),"")</f>
        <v/>
      </c>
      <c r="BR17" s="22" t="str">
        <f t="shared" ref="BR17:BR31" si="78">IF(BQ17="","",IF($C17="TH",IF($B17="","",IF(BQ17&gt;0,IF(OR(BP17="DNS",BP17="DSQ",BP17="DNC",BP17="OCS"),0,IF(BP17="DNF",1,(COUNTIF($BP$11:$BP$31,"=DNF")+COUNT($BP$11:$BP$31))-BQ17+1)),0)),""))</f>
        <v/>
      </c>
      <c r="BT17" s="13" t="s">
        <v>609</v>
      </c>
      <c r="BU17" s="13" t="s">
        <v>609</v>
      </c>
      <c r="BV17" s="13" t="s">
        <v>609</v>
      </c>
      <c r="BW17" s="66" t="s">
        <v>609</v>
      </c>
      <c r="BX17" s="22" t="s">
        <v>609</v>
      </c>
      <c r="BY17" s="22" t="s">
        <v>609</v>
      </c>
      <c r="BZ17" s="66" t="s">
        <v>609</v>
      </c>
      <c r="CA17" s="22" t="s">
        <v>609</v>
      </c>
      <c r="CB17" s="22" t="s">
        <v>609</v>
      </c>
      <c r="CC17" s="66" t="s">
        <v>609</v>
      </c>
      <c r="CD17" s="22" t="s">
        <v>609</v>
      </c>
      <c r="CE17" s="22" t="s">
        <v>609</v>
      </c>
      <c r="CF17" s="66" t="s">
        <v>609</v>
      </c>
      <c r="CG17" s="22" t="s">
        <v>609</v>
      </c>
      <c r="CH17" s="22" t="s">
        <v>609</v>
      </c>
      <c r="CI17" s="66" t="s">
        <v>609</v>
      </c>
      <c r="CJ17" s="22" t="s">
        <v>609</v>
      </c>
      <c r="CK17" s="22" t="s">
        <v>609</v>
      </c>
    </row>
    <row r="18" spans="1:89" ht="15" customHeight="1" x14ac:dyDescent="0.2">
      <c r="A18" s="60" t="str">
        <f t="shared" si="34"/>
        <v/>
      </c>
      <c r="B18" s="61"/>
      <c r="C18" s="13"/>
      <c r="D18" s="14"/>
      <c r="E18" s="15" t="str">
        <f t="shared" si="35"/>
        <v/>
      </c>
      <c r="F18" s="16" t="str">
        <f t="shared" si="36"/>
        <v/>
      </c>
      <c r="G18" s="8" t="str">
        <f t="shared" si="37"/>
        <v/>
      </c>
      <c r="H18" s="62" t="str">
        <f t="shared" si="38"/>
        <v/>
      </c>
      <c r="I18" s="65"/>
      <c r="J18" s="65"/>
      <c r="K18" s="65"/>
      <c r="L18" s="34" t="str">
        <f t="shared" si="39"/>
        <v/>
      </c>
      <c r="M18" s="35" t="str">
        <f t="shared" si="40"/>
        <v/>
      </c>
      <c r="N18" s="57" t="str">
        <f t="shared" si="41"/>
        <v/>
      </c>
      <c r="O18" s="62" t="str">
        <f t="shared" si="42"/>
        <v/>
      </c>
      <c r="P18" s="65"/>
      <c r="Q18" s="65"/>
      <c r="R18" s="65"/>
      <c r="S18" s="34" t="str">
        <f t="shared" si="43"/>
        <v/>
      </c>
      <c r="T18" s="35" t="str">
        <f t="shared" si="44"/>
        <v/>
      </c>
      <c r="U18" s="57" t="str">
        <f t="shared" si="45"/>
        <v/>
      </c>
      <c r="V18" s="62" t="str">
        <f t="shared" si="46"/>
        <v/>
      </c>
      <c r="W18" s="65"/>
      <c r="X18" s="65"/>
      <c r="Y18" s="65"/>
      <c r="Z18" s="34" t="str">
        <f t="shared" si="47"/>
        <v/>
      </c>
      <c r="AA18" s="35" t="str">
        <f t="shared" si="48"/>
        <v/>
      </c>
      <c r="AB18" s="57" t="str">
        <f t="shared" si="49"/>
        <v/>
      </c>
      <c r="AC18" s="62" t="str">
        <f t="shared" si="50"/>
        <v/>
      </c>
      <c r="AD18" s="65"/>
      <c r="AE18" s="65"/>
      <c r="AF18" s="65"/>
      <c r="AG18" s="34" t="str">
        <f t="shared" si="51"/>
        <v/>
      </c>
      <c r="AH18" s="35" t="str">
        <f t="shared" si="52"/>
        <v/>
      </c>
      <c r="AI18" s="57" t="str">
        <f t="shared" si="53"/>
        <v/>
      </c>
      <c r="AJ18" s="62" t="str">
        <f t="shared" si="54"/>
        <v/>
      </c>
      <c r="AK18" s="65"/>
      <c r="AL18" s="65"/>
      <c r="AM18" s="65"/>
      <c r="AN18" s="34" t="str">
        <f t="shared" si="55"/>
        <v/>
      </c>
      <c r="AO18" s="35" t="str">
        <f t="shared" si="56"/>
        <v/>
      </c>
      <c r="AR18" s="13" t="str">
        <f t="shared" si="57"/>
        <v/>
      </c>
      <c r="AS18" s="13" t="str">
        <f t="shared" si="57"/>
        <v/>
      </c>
      <c r="AT18" s="13" t="str">
        <f t="shared" si="57"/>
        <v/>
      </c>
      <c r="AU18" s="22" t="str">
        <f t="shared" si="58"/>
        <v/>
      </c>
      <c r="AV18" s="22" t="str">
        <f t="shared" si="59"/>
        <v/>
      </c>
      <c r="AW18" s="22" t="str">
        <f t="shared" si="60"/>
        <v/>
      </c>
      <c r="AX18" s="22" t="str">
        <f t="shared" si="61"/>
        <v/>
      </c>
      <c r="AY18" s="22" t="str">
        <f t="shared" si="62"/>
        <v/>
      </c>
      <c r="BA18" s="13" t="str">
        <f t="shared" si="63"/>
        <v/>
      </c>
      <c r="BB18" s="13" t="str">
        <f t="shared" si="63"/>
        <v/>
      </c>
      <c r="BC18" s="13" t="str">
        <f t="shared" si="63"/>
        <v/>
      </c>
      <c r="BD18" s="66" t="str">
        <f t="shared" si="64"/>
        <v/>
      </c>
      <c r="BE18" s="22" t="str">
        <f t="shared" si="65"/>
        <v/>
      </c>
      <c r="BF18" s="22" t="str">
        <f t="shared" si="66"/>
        <v/>
      </c>
      <c r="BG18" s="66" t="str">
        <f t="shared" si="67"/>
        <v/>
      </c>
      <c r="BH18" s="22" t="str">
        <f t="shared" si="68"/>
        <v/>
      </c>
      <c r="BI18" s="22" t="str">
        <f t="shared" si="69"/>
        <v/>
      </c>
      <c r="BJ18" s="66" t="str">
        <f t="shared" si="70"/>
        <v/>
      </c>
      <c r="BK18" s="22" t="str">
        <f t="shared" si="71"/>
        <v/>
      </c>
      <c r="BL18" s="22" t="str">
        <f t="shared" si="72"/>
        <v/>
      </c>
      <c r="BM18" s="66" t="str">
        <f t="shared" si="73"/>
        <v/>
      </c>
      <c r="BN18" s="22" t="str">
        <f t="shared" si="74"/>
        <v/>
      </c>
      <c r="BO18" s="22" t="str">
        <f t="shared" si="75"/>
        <v/>
      </c>
      <c r="BP18" s="66" t="str">
        <f t="shared" si="76"/>
        <v/>
      </c>
      <c r="BQ18" s="22" t="str">
        <f t="shared" si="77"/>
        <v/>
      </c>
      <c r="BR18" s="22" t="str">
        <f t="shared" si="78"/>
        <v/>
      </c>
      <c r="BT18" s="13" t="s">
        <v>609</v>
      </c>
      <c r="BU18" s="13" t="s">
        <v>609</v>
      </c>
      <c r="BV18" s="13" t="s">
        <v>609</v>
      </c>
      <c r="BW18" s="66" t="s">
        <v>609</v>
      </c>
      <c r="BX18" s="22" t="s">
        <v>609</v>
      </c>
      <c r="BY18" s="22" t="s">
        <v>609</v>
      </c>
      <c r="BZ18" s="66" t="s">
        <v>609</v>
      </c>
      <c r="CA18" s="22" t="s">
        <v>609</v>
      </c>
      <c r="CB18" s="22" t="s">
        <v>609</v>
      </c>
      <c r="CC18" s="66" t="s">
        <v>609</v>
      </c>
      <c r="CD18" s="22" t="s">
        <v>609</v>
      </c>
      <c r="CE18" s="22" t="s">
        <v>609</v>
      </c>
      <c r="CF18" s="66" t="s">
        <v>609</v>
      </c>
      <c r="CG18" s="22" t="s">
        <v>609</v>
      </c>
      <c r="CH18" s="22" t="s">
        <v>609</v>
      </c>
      <c r="CI18" s="66" t="s">
        <v>609</v>
      </c>
      <c r="CJ18" s="22" t="s">
        <v>609</v>
      </c>
      <c r="CK18" s="22" t="s">
        <v>609</v>
      </c>
    </row>
    <row r="19" spans="1:89" ht="15" customHeight="1" x14ac:dyDescent="0.2">
      <c r="A19" s="60" t="str">
        <f t="shared" si="34"/>
        <v/>
      </c>
      <c r="B19" s="61"/>
      <c r="C19" s="13"/>
      <c r="D19" s="14"/>
      <c r="E19" s="15" t="str">
        <f t="shared" si="35"/>
        <v/>
      </c>
      <c r="F19" s="16" t="str">
        <f t="shared" si="36"/>
        <v/>
      </c>
      <c r="G19" s="8" t="str">
        <f t="shared" si="37"/>
        <v/>
      </c>
      <c r="H19" s="62" t="str">
        <f t="shared" si="38"/>
        <v/>
      </c>
      <c r="I19" s="65"/>
      <c r="J19" s="65"/>
      <c r="K19" s="65"/>
      <c r="L19" s="34" t="str">
        <f t="shared" si="39"/>
        <v/>
      </c>
      <c r="M19" s="35" t="str">
        <f t="shared" si="40"/>
        <v/>
      </c>
      <c r="N19" s="57" t="str">
        <f t="shared" si="41"/>
        <v/>
      </c>
      <c r="O19" s="62" t="str">
        <f t="shared" si="42"/>
        <v/>
      </c>
      <c r="P19" s="65"/>
      <c r="Q19" s="65"/>
      <c r="R19" s="65"/>
      <c r="S19" s="34" t="str">
        <f t="shared" si="43"/>
        <v/>
      </c>
      <c r="T19" s="35" t="str">
        <f t="shared" si="44"/>
        <v/>
      </c>
      <c r="U19" s="57" t="str">
        <f t="shared" si="45"/>
        <v/>
      </c>
      <c r="V19" s="62" t="str">
        <f t="shared" si="46"/>
        <v/>
      </c>
      <c r="W19" s="65"/>
      <c r="X19" s="65"/>
      <c r="Y19" s="65"/>
      <c r="Z19" s="34" t="str">
        <f t="shared" si="47"/>
        <v/>
      </c>
      <c r="AA19" s="35" t="str">
        <f t="shared" si="48"/>
        <v/>
      </c>
      <c r="AB19" s="57" t="str">
        <f t="shared" si="49"/>
        <v/>
      </c>
      <c r="AC19" s="62" t="str">
        <f t="shared" si="50"/>
        <v/>
      </c>
      <c r="AD19" s="65"/>
      <c r="AE19" s="65"/>
      <c r="AF19" s="65"/>
      <c r="AG19" s="34" t="str">
        <f t="shared" si="51"/>
        <v/>
      </c>
      <c r="AH19" s="35" t="str">
        <f t="shared" si="52"/>
        <v/>
      </c>
      <c r="AI19" s="57" t="str">
        <f t="shared" si="53"/>
        <v/>
      </c>
      <c r="AJ19" s="62" t="str">
        <f t="shared" si="54"/>
        <v/>
      </c>
      <c r="AK19" s="65"/>
      <c r="AL19" s="65"/>
      <c r="AM19" s="65"/>
      <c r="AN19" s="34" t="str">
        <f t="shared" si="55"/>
        <v/>
      </c>
      <c r="AO19" s="35" t="str">
        <f t="shared" si="56"/>
        <v/>
      </c>
      <c r="AR19" s="13" t="str">
        <f t="shared" si="57"/>
        <v/>
      </c>
      <c r="AS19" s="13" t="str">
        <f t="shared" si="57"/>
        <v/>
      </c>
      <c r="AT19" s="13" t="str">
        <f t="shared" si="57"/>
        <v/>
      </c>
      <c r="AU19" s="22" t="str">
        <f t="shared" si="58"/>
        <v/>
      </c>
      <c r="AV19" s="22" t="str">
        <f t="shared" si="59"/>
        <v/>
      </c>
      <c r="AW19" s="22" t="str">
        <f t="shared" si="60"/>
        <v/>
      </c>
      <c r="AX19" s="22" t="str">
        <f t="shared" si="61"/>
        <v/>
      </c>
      <c r="AY19" s="22" t="str">
        <f t="shared" si="62"/>
        <v/>
      </c>
      <c r="BA19" s="13" t="str">
        <f t="shared" si="63"/>
        <v/>
      </c>
      <c r="BB19" s="13" t="str">
        <f t="shared" si="63"/>
        <v/>
      </c>
      <c r="BC19" s="13" t="str">
        <f t="shared" si="63"/>
        <v/>
      </c>
      <c r="BD19" s="66" t="str">
        <f t="shared" si="64"/>
        <v/>
      </c>
      <c r="BE19" s="22" t="str">
        <f t="shared" si="65"/>
        <v/>
      </c>
      <c r="BF19" s="22" t="str">
        <f t="shared" si="66"/>
        <v/>
      </c>
      <c r="BG19" s="66" t="str">
        <f t="shared" si="67"/>
        <v/>
      </c>
      <c r="BH19" s="22" t="str">
        <f t="shared" si="68"/>
        <v/>
      </c>
      <c r="BI19" s="22" t="str">
        <f t="shared" si="69"/>
        <v/>
      </c>
      <c r="BJ19" s="66" t="str">
        <f t="shared" si="70"/>
        <v/>
      </c>
      <c r="BK19" s="22" t="str">
        <f t="shared" si="71"/>
        <v/>
      </c>
      <c r="BL19" s="22" t="str">
        <f t="shared" si="72"/>
        <v/>
      </c>
      <c r="BM19" s="66" t="str">
        <f t="shared" si="73"/>
        <v/>
      </c>
      <c r="BN19" s="22" t="str">
        <f t="shared" si="74"/>
        <v/>
      </c>
      <c r="BO19" s="22" t="str">
        <f t="shared" si="75"/>
        <v/>
      </c>
      <c r="BP19" s="66" t="str">
        <f t="shared" si="76"/>
        <v/>
      </c>
      <c r="BQ19" s="22" t="str">
        <f t="shared" si="77"/>
        <v/>
      </c>
      <c r="BR19" s="22" t="str">
        <f t="shared" si="78"/>
        <v/>
      </c>
      <c r="BT19" s="13" t="s">
        <v>609</v>
      </c>
      <c r="BU19" s="13" t="s">
        <v>609</v>
      </c>
      <c r="BV19" s="13" t="s">
        <v>609</v>
      </c>
      <c r="BW19" s="66" t="s">
        <v>609</v>
      </c>
      <c r="BX19" s="22" t="s">
        <v>609</v>
      </c>
      <c r="BY19" s="22" t="s">
        <v>609</v>
      </c>
      <c r="BZ19" s="66" t="s">
        <v>609</v>
      </c>
      <c r="CA19" s="22" t="s">
        <v>609</v>
      </c>
      <c r="CB19" s="22" t="s">
        <v>609</v>
      </c>
      <c r="CC19" s="66" t="s">
        <v>609</v>
      </c>
      <c r="CD19" s="22" t="s">
        <v>609</v>
      </c>
      <c r="CE19" s="22" t="s">
        <v>609</v>
      </c>
      <c r="CF19" s="66" t="s">
        <v>609</v>
      </c>
      <c r="CG19" s="22" t="s">
        <v>609</v>
      </c>
      <c r="CH19" s="22" t="s">
        <v>609</v>
      </c>
      <c r="CI19" s="66" t="s">
        <v>609</v>
      </c>
      <c r="CJ19" s="22" t="s">
        <v>609</v>
      </c>
      <c r="CK19" s="22" t="s">
        <v>609</v>
      </c>
    </row>
    <row r="20" spans="1:89" ht="15" customHeight="1" x14ac:dyDescent="0.2">
      <c r="A20" s="60" t="str">
        <f t="shared" si="34"/>
        <v/>
      </c>
      <c r="B20" s="61"/>
      <c r="C20" s="13"/>
      <c r="D20" s="14"/>
      <c r="E20" s="15" t="str">
        <f t="shared" si="35"/>
        <v/>
      </c>
      <c r="F20" s="16" t="str">
        <f t="shared" si="36"/>
        <v/>
      </c>
      <c r="G20" s="8" t="str">
        <f t="shared" si="37"/>
        <v/>
      </c>
      <c r="H20" s="62" t="str">
        <f t="shared" si="38"/>
        <v/>
      </c>
      <c r="I20" s="65"/>
      <c r="J20" s="65"/>
      <c r="K20" s="65"/>
      <c r="L20" s="34" t="str">
        <f t="shared" si="39"/>
        <v/>
      </c>
      <c r="M20" s="35" t="str">
        <f t="shared" si="40"/>
        <v/>
      </c>
      <c r="N20" s="57" t="str">
        <f t="shared" si="41"/>
        <v/>
      </c>
      <c r="O20" s="62" t="str">
        <f t="shared" si="42"/>
        <v/>
      </c>
      <c r="P20" s="65"/>
      <c r="Q20" s="65"/>
      <c r="R20" s="65"/>
      <c r="S20" s="34" t="str">
        <f t="shared" si="43"/>
        <v/>
      </c>
      <c r="T20" s="35" t="str">
        <f t="shared" si="44"/>
        <v/>
      </c>
      <c r="U20" s="57" t="str">
        <f t="shared" si="45"/>
        <v/>
      </c>
      <c r="V20" s="62" t="str">
        <f t="shared" si="46"/>
        <v/>
      </c>
      <c r="W20" s="65"/>
      <c r="X20" s="65"/>
      <c r="Y20" s="65"/>
      <c r="Z20" s="34" t="str">
        <f t="shared" si="47"/>
        <v/>
      </c>
      <c r="AA20" s="35" t="str">
        <f t="shared" si="48"/>
        <v/>
      </c>
      <c r="AB20" s="57" t="str">
        <f t="shared" si="49"/>
        <v/>
      </c>
      <c r="AC20" s="62" t="str">
        <f t="shared" si="50"/>
        <v/>
      </c>
      <c r="AD20" s="65"/>
      <c r="AE20" s="65"/>
      <c r="AF20" s="65"/>
      <c r="AG20" s="34" t="str">
        <f t="shared" si="51"/>
        <v/>
      </c>
      <c r="AH20" s="35" t="str">
        <f t="shared" si="52"/>
        <v/>
      </c>
      <c r="AI20" s="57" t="str">
        <f t="shared" si="53"/>
        <v/>
      </c>
      <c r="AJ20" s="62" t="str">
        <f t="shared" si="54"/>
        <v/>
      </c>
      <c r="AK20" s="65"/>
      <c r="AL20" s="65"/>
      <c r="AM20" s="65"/>
      <c r="AN20" s="34" t="str">
        <f t="shared" si="55"/>
        <v/>
      </c>
      <c r="AO20" s="35" t="str">
        <f t="shared" si="56"/>
        <v/>
      </c>
      <c r="AR20" s="13" t="str">
        <f t="shared" si="57"/>
        <v/>
      </c>
      <c r="AS20" s="13" t="str">
        <f t="shared" si="57"/>
        <v/>
      </c>
      <c r="AT20" s="13" t="str">
        <f t="shared" si="57"/>
        <v/>
      </c>
      <c r="AU20" s="22" t="str">
        <f t="shared" si="58"/>
        <v/>
      </c>
      <c r="AV20" s="22" t="str">
        <f t="shared" si="59"/>
        <v/>
      </c>
      <c r="AW20" s="22" t="str">
        <f t="shared" si="60"/>
        <v/>
      </c>
      <c r="AX20" s="22" t="str">
        <f t="shared" si="61"/>
        <v/>
      </c>
      <c r="AY20" s="22" t="str">
        <f t="shared" si="62"/>
        <v/>
      </c>
      <c r="BA20" s="13" t="str">
        <f t="shared" si="63"/>
        <v/>
      </c>
      <c r="BB20" s="13" t="str">
        <f t="shared" si="63"/>
        <v/>
      </c>
      <c r="BC20" s="13" t="str">
        <f t="shared" si="63"/>
        <v/>
      </c>
      <c r="BD20" s="66" t="str">
        <f t="shared" si="64"/>
        <v/>
      </c>
      <c r="BE20" s="22" t="str">
        <f t="shared" si="65"/>
        <v/>
      </c>
      <c r="BF20" s="22" t="str">
        <f t="shared" si="66"/>
        <v/>
      </c>
      <c r="BG20" s="66" t="str">
        <f t="shared" si="67"/>
        <v/>
      </c>
      <c r="BH20" s="22" t="str">
        <f t="shared" si="68"/>
        <v/>
      </c>
      <c r="BI20" s="22" t="str">
        <f t="shared" si="69"/>
        <v/>
      </c>
      <c r="BJ20" s="66" t="str">
        <f t="shared" si="70"/>
        <v/>
      </c>
      <c r="BK20" s="22" t="str">
        <f t="shared" si="71"/>
        <v/>
      </c>
      <c r="BL20" s="22" t="str">
        <f t="shared" si="72"/>
        <v/>
      </c>
      <c r="BM20" s="66" t="str">
        <f t="shared" si="73"/>
        <v/>
      </c>
      <c r="BN20" s="22" t="str">
        <f t="shared" si="74"/>
        <v/>
      </c>
      <c r="BO20" s="22" t="str">
        <f t="shared" si="75"/>
        <v/>
      </c>
      <c r="BP20" s="66" t="str">
        <f t="shared" si="76"/>
        <v/>
      </c>
      <c r="BQ20" s="22" t="str">
        <f t="shared" si="77"/>
        <v/>
      </c>
      <c r="BR20" s="22" t="str">
        <f t="shared" si="78"/>
        <v/>
      </c>
      <c r="BT20" s="13" t="s">
        <v>609</v>
      </c>
      <c r="BU20" s="13" t="s">
        <v>609</v>
      </c>
      <c r="BV20" s="13" t="s">
        <v>609</v>
      </c>
      <c r="BW20" s="66" t="s">
        <v>609</v>
      </c>
      <c r="BX20" s="22" t="s">
        <v>609</v>
      </c>
      <c r="BY20" s="22" t="s">
        <v>609</v>
      </c>
      <c r="BZ20" s="66" t="s">
        <v>609</v>
      </c>
      <c r="CA20" s="22" t="s">
        <v>609</v>
      </c>
      <c r="CB20" s="22" t="s">
        <v>609</v>
      </c>
      <c r="CC20" s="66" t="s">
        <v>609</v>
      </c>
      <c r="CD20" s="22" t="s">
        <v>609</v>
      </c>
      <c r="CE20" s="22" t="s">
        <v>609</v>
      </c>
      <c r="CF20" s="66" t="s">
        <v>609</v>
      </c>
      <c r="CG20" s="22" t="s">
        <v>609</v>
      </c>
      <c r="CH20" s="22" t="s">
        <v>609</v>
      </c>
      <c r="CI20" s="66" t="s">
        <v>609</v>
      </c>
      <c r="CJ20" s="22" t="s">
        <v>609</v>
      </c>
      <c r="CK20" s="22" t="s">
        <v>609</v>
      </c>
    </row>
    <row r="21" spans="1:89" ht="15" customHeight="1" x14ac:dyDescent="0.2">
      <c r="A21" s="60" t="str">
        <f t="shared" si="34"/>
        <v/>
      </c>
      <c r="B21" s="61"/>
      <c r="C21" s="13"/>
      <c r="D21" s="14"/>
      <c r="E21" s="15" t="str">
        <f t="shared" si="35"/>
        <v/>
      </c>
      <c r="F21" s="16" t="str">
        <f t="shared" si="36"/>
        <v/>
      </c>
      <c r="G21" s="8" t="str">
        <f t="shared" si="37"/>
        <v/>
      </c>
      <c r="H21" s="62" t="str">
        <f t="shared" si="38"/>
        <v/>
      </c>
      <c r="I21" s="65"/>
      <c r="J21" s="65"/>
      <c r="K21" s="65"/>
      <c r="L21" s="34" t="str">
        <f t="shared" si="39"/>
        <v/>
      </c>
      <c r="M21" s="35" t="str">
        <f t="shared" si="40"/>
        <v/>
      </c>
      <c r="N21" s="57" t="str">
        <f t="shared" si="41"/>
        <v/>
      </c>
      <c r="O21" s="62" t="str">
        <f t="shared" si="42"/>
        <v/>
      </c>
      <c r="P21" s="65"/>
      <c r="Q21" s="65"/>
      <c r="R21" s="65"/>
      <c r="S21" s="34" t="str">
        <f t="shared" si="43"/>
        <v/>
      </c>
      <c r="T21" s="35" t="str">
        <f t="shared" si="44"/>
        <v/>
      </c>
      <c r="U21" s="57" t="str">
        <f t="shared" si="45"/>
        <v/>
      </c>
      <c r="V21" s="62" t="str">
        <f t="shared" si="46"/>
        <v/>
      </c>
      <c r="W21" s="65"/>
      <c r="X21" s="65"/>
      <c r="Y21" s="65"/>
      <c r="Z21" s="34" t="str">
        <f t="shared" si="47"/>
        <v/>
      </c>
      <c r="AA21" s="35" t="str">
        <f t="shared" si="48"/>
        <v/>
      </c>
      <c r="AB21" s="57" t="str">
        <f t="shared" si="49"/>
        <v/>
      </c>
      <c r="AC21" s="62" t="str">
        <f t="shared" si="50"/>
        <v/>
      </c>
      <c r="AD21" s="65"/>
      <c r="AE21" s="65"/>
      <c r="AF21" s="65"/>
      <c r="AG21" s="34" t="str">
        <f t="shared" si="51"/>
        <v/>
      </c>
      <c r="AH21" s="35" t="str">
        <f t="shared" si="52"/>
        <v/>
      </c>
      <c r="AI21" s="57" t="str">
        <f t="shared" si="53"/>
        <v/>
      </c>
      <c r="AJ21" s="62" t="str">
        <f t="shared" si="54"/>
        <v/>
      </c>
      <c r="AK21" s="65"/>
      <c r="AL21" s="65"/>
      <c r="AM21" s="65"/>
      <c r="AN21" s="34" t="str">
        <f t="shared" si="55"/>
        <v/>
      </c>
      <c r="AO21" s="35" t="str">
        <f t="shared" si="56"/>
        <v/>
      </c>
      <c r="AR21" s="13" t="str">
        <f t="shared" si="57"/>
        <v/>
      </c>
      <c r="AS21" s="13" t="str">
        <f t="shared" si="57"/>
        <v/>
      </c>
      <c r="AT21" s="13" t="str">
        <f t="shared" si="57"/>
        <v/>
      </c>
      <c r="AU21" s="22" t="str">
        <f t="shared" si="58"/>
        <v/>
      </c>
      <c r="AV21" s="22" t="str">
        <f t="shared" si="59"/>
        <v/>
      </c>
      <c r="AW21" s="22" t="str">
        <f t="shared" si="60"/>
        <v/>
      </c>
      <c r="AX21" s="22" t="str">
        <f t="shared" si="61"/>
        <v/>
      </c>
      <c r="AY21" s="22" t="str">
        <f t="shared" si="62"/>
        <v/>
      </c>
      <c r="BA21" s="13" t="str">
        <f t="shared" si="63"/>
        <v/>
      </c>
      <c r="BB21" s="13" t="str">
        <f t="shared" si="63"/>
        <v/>
      </c>
      <c r="BC21" s="13" t="str">
        <f t="shared" si="63"/>
        <v/>
      </c>
      <c r="BD21" s="66" t="str">
        <f t="shared" si="64"/>
        <v/>
      </c>
      <c r="BE21" s="22" t="str">
        <f t="shared" si="65"/>
        <v/>
      </c>
      <c r="BF21" s="22" t="str">
        <f t="shared" si="66"/>
        <v/>
      </c>
      <c r="BG21" s="66" t="str">
        <f t="shared" si="67"/>
        <v/>
      </c>
      <c r="BH21" s="22" t="str">
        <f t="shared" si="68"/>
        <v/>
      </c>
      <c r="BI21" s="22" t="str">
        <f t="shared" si="69"/>
        <v/>
      </c>
      <c r="BJ21" s="66" t="str">
        <f t="shared" si="70"/>
        <v/>
      </c>
      <c r="BK21" s="22" t="str">
        <f t="shared" si="71"/>
        <v/>
      </c>
      <c r="BL21" s="22" t="str">
        <f t="shared" si="72"/>
        <v/>
      </c>
      <c r="BM21" s="66" t="str">
        <f t="shared" si="73"/>
        <v/>
      </c>
      <c r="BN21" s="22" t="str">
        <f t="shared" si="74"/>
        <v/>
      </c>
      <c r="BO21" s="22" t="str">
        <f t="shared" si="75"/>
        <v/>
      </c>
      <c r="BP21" s="66" t="str">
        <f t="shared" si="76"/>
        <v/>
      </c>
      <c r="BQ21" s="22" t="str">
        <f t="shared" si="77"/>
        <v/>
      </c>
      <c r="BR21" s="22" t="str">
        <f t="shared" si="78"/>
        <v/>
      </c>
      <c r="BT21" s="13" t="s">
        <v>609</v>
      </c>
      <c r="BU21" s="13" t="s">
        <v>609</v>
      </c>
      <c r="BV21" s="13" t="s">
        <v>609</v>
      </c>
      <c r="BW21" s="66" t="s">
        <v>609</v>
      </c>
      <c r="BX21" s="22" t="s">
        <v>609</v>
      </c>
      <c r="BY21" s="22" t="s">
        <v>609</v>
      </c>
      <c r="BZ21" s="66" t="s">
        <v>609</v>
      </c>
      <c r="CA21" s="22" t="s">
        <v>609</v>
      </c>
      <c r="CB21" s="22" t="s">
        <v>609</v>
      </c>
      <c r="CC21" s="66" t="s">
        <v>609</v>
      </c>
      <c r="CD21" s="22" t="s">
        <v>609</v>
      </c>
      <c r="CE21" s="22" t="s">
        <v>609</v>
      </c>
      <c r="CF21" s="66" t="s">
        <v>609</v>
      </c>
      <c r="CG21" s="22" t="s">
        <v>609</v>
      </c>
      <c r="CH21" s="22" t="s">
        <v>609</v>
      </c>
      <c r="CI21" s="66" t="s">
        <v>609</v>
      </c>
      <c r="CJ21" s="22" t="s">
        <v>609</v>
      </c>
      <c r="CK21" s="22" t="s">
        <v>609</v>
      </c>
    </row>
    <row r="22" spans="1:89" ht="15" customHeight="1" x14ac:dyDescent="0.2">
      <c r="A22" s="60" t="str">
        <f t="shared" si="34"/>
        <v/>
      </c>
      <c r="B22" s="61"/>
      <c r="C22" s="13"/>
      <c r="D22" s="14"/>
      <c r="E22" s="15" t="str">
        <f t="shared" si="35"/>
        <v/>
      </c>
      <c r="F22" s="16" t="str">
        <f t="shared" si="36"/>
        <v/>
      </c>
      <c r="G22" s="8" t="str">
        <f t="shared" si="37"/>
        <v/>
      </c>
      <c r="H22" s="62" t="str">
        <f t="shared" si="38"/>
        <v/>
      </c>
      <c r="I22" s="65"/>
      <c r="J22" s="65"/>
      <c r="K22" s="65"/>
      <c r="L22" s="34" t="str">
        <f t="shared" si="39"/>
        <v/>
      </c>
      <c r="M22" s="35" t="str">
        <f t="shared" si="40"/>
        <v/>
      </c>
      <c r="N22" s="57" t="str">
        <f t="shared" si="41"/>
        <v/>
      </c>
      <c r="O22" s="62" t="str">
        <f t="shared" si="42"/>
        <v/>
      </c>
      <c r="P22" s="65"/>
      <c r="Q22" s="65"/>
      <c r="R22" s="65"/>
      <c r="S22" s="34" t="str">
        <f t="shared" si="43"/>
        <v/>
      </c>
      <c r="T22" s="35" t="str">
        <f t="shared" si="44"/>
        <v/>
      </c>
      <c r="U22" s="57" t="str">
        <f t="shared" si="45"/>
        <v/>
      </c>
      <c r="V22" s="62" t="str">
        <f t="shared" si="46"/>
        <v/>
      </c>
      <c r="W22" s="65"/>
      <c r="X22" s="65"/>
      <c r="Y22" s="65"/>
      <c r="Z22" s="34" t="str">
        <f t="shared" si="47"/>
        <v/>
      </c>
      <c r="AA22" s="35" t="str">
        <f t="shared" si="48"/>
        <v/>
      </c>
      <c r="AB22" s="57" t="str">
        <f t="shared" si="49"/>
        <v/>
      </c>
      <c r="AC22" s="62" t="str">
        <f t="shared" si="50"/>
        <v/>
      </c>
      <c r="AD22" s="65"/>
      <c r="AE22" s="65"/>
      <c r="AF22" s="65"/>
      <c r="AG22" s="34" t="str">
        <f t="shared" si="51"/>
        <v/>
      </c>
      <c r="AH22" s="35" t="str">
        <f t="shared" si="52"/>
        <v/>
      </c>
      <c r="AI22" s="57" t="str">
        <f t="shared" si="53"/>
        <v/>
      </c>
      <c r="AJ22" s="62" t="str">
        <f t="shared" si="54"/>
        <v/>
      </c>
      <c r="AK22" s="65"/>
      <c r="AL22" s="65"/>
      <c r="AM22" s="65"/>
      <c r="AN22" s="34" t="str">
        <f t="shared" si="55"/>
        <v/>
      </c>
      <c r="AO22" s="35" t="str">
        <f t="shared" si="56"/>
        <v/>
      </c>
      <c r="AR22" s="13" t="str">
        <f t="shared" si="57"/>
        <v/>
      </c>
      <c r="AS22" s="13" t="str">
        <f t="shared" si="57"/>
        <v/>
      </c>
      <c r="AT22" s="13" t="str">
        <f t="shared" si="57"/>
        <v/>
      </c>
      <c r="AU22" s="22" t="str">
        <f t="shared" si="58"/>
        <v/>
      </c>
      <c r="AV22" s="22" t="str">
        <f t="shared" si="59"/>
        <v/>
      </c>
      <c r="AW22" s="22" t="str">
        <f t="shared" si="60"/>
        <v/>
      </c>
      <c r="AX22" s="22" t="str">
        <f t="shared" si="61"/>
        <v/>
      </c>
      <c r="AY22" s="22" t="str">
        <f t="shared" si="62"/>
        <v/>
      </c>
      <c r="BA22" s="13" t="str">
        <f t="shared" si="63"/>
        <v/>
      </c>
      <c r="BB22" s="13" t="str">
        <f t="shared" si="63"/>
        <v/>
      </c>
      <c r="BC22" s="13" t="str">
        <f t="shared" si="63"/>
        <v/>
      </c>
      <c r="BD22" s="66" t="str">
        <f t="shared" si="64"/>
        <v/>
      </c>
      <c r="BE22" s="22" t="str">
        <f t="shared" si="65"/>
        <v/>
      </c>
      <c r="BF22" s="22" t="str">
        <f t="shared" si="66"/>
        <v/>
      </c>
      <c r="BG22" s="66" t="str">
        <f t="shared" si="67"/>
        <v/>
      </c>
      <c r="BH22" s="22" t="str">
        <f t="shared" si="68"/>
        <v/>
      </c>
      <c r="BI22" s="22" t="str">
        <f t="shared" si="69"/>
        <v/>
      </c>
      <c r="BJ22" s="66" t="str">
        <f t="shared" si="70"/>
        <v/>
      </c>
      <c r="BK22" s="22" t="str">
        <f t="shared" si="71"/>
        <v/>
      </c>
      <c r="BL22" s="22" t="str">
        <f t="shared" si="72"/>
        <v/>
      </c>
      <c r="BM22" s="66" t="str">
        <f t="shared" si="73"/>
        <v/>
      </c>
      <c r="BN22" s="22" t="str">
        <f t="shared" si="74"/>
        <v/>
      </c>
      <c r="BO22" s="22" t="str">
        <f t="shared" si="75"/>
        <v/>
      </c>
      <c r="BP22" s="66" t="str">
        <f t="shared" si="76"/>
        <v/>
      </c>
      <c r="BQ22" s="22" t="str">
        <f t="shared" si="77"/>
        <v/>
      </c>
      <c r="BR22" s="22" t="str">
        <f t="shared" si="78"/>
        <v/>
      </c>
      <c r="BT22" s="13" t="s">
        <v>609</v>
      </c>
      <c r="BU22" s="13" t="s">
        <v>609</v>
      </c>
      <c r="BV22" s="13" t="s">
        <v>609</v>
      </c>
      <c r="BW22" s="66" t="s">
        <v>609</v>
      </c>
      <c r="BX22" s="22" t="s">
        <v>609</v>
      </c>
      <c r="BY22" s="22" t="s">
        <v>609</v>
      </c>
      <c r="BZ22" s="66" t="s">
        <v>609</v>
      </c>
      <c r="CA22" s="22" t="s">
        <v>609</v>
      </c>
      <c r="CB22" s="22" t="s">
        <v>609</v>
      </c>
      <c r="CC22" s="66" t="s">
        <v>609</v>
      </c>
      <c r="CD22" s="22" t="s">
        <v>609</v>
      </c>
      <c r="CE22" s="22" t="s">
        <v>609</v>
      </c>
      <c r="CF22" s="66" t="s">
        <v>609</v>
      </c>
      <c r="CG22" s="22" t="s">
        <v>609</v>
      </c>
      <c r="CH22" s="22" t="s">
        <v>609</v>
      </c>
      <c r="CI22" s="66" t="s">
        <v>609</v>
      </c>
      <c r="CJ22" s="22" t="s">
        <v>609</v>
      </c>
      <c r="CK22" s="22" t="s">
        <v>609</v>
      </c>
    </row>
    <row r="23" spans="1:89" ht="15" customHeight="1" x14ac:dyDescent="0.2">
      <c r="A23" s="60" t="str">
        <f t="shared" si="34"/>
        <v/>
      </c>
      <c r="B23" s="61"/>
      <c r="C23" s="13"/>
      <c r="D23" s="14"/>
      <c r="E23" s="15" t="str">
        <f t="shared" si="35"/>
        <v/>
      </c>
      <c r="F23" s="16" t="str">
        <f t="shared" si="36"/>
        <v/>
      </c>
      <c r="G23" s="8" t="str">
        <f t="shared" si="37"/>
        <v/>
      </c>
      <c r="H23" s="62" t="str">
        <f t="shared" si="38"/>
        <v/>
      </c>
      <c r="I23" s="65"/>
      <c r="J23" s="65"/>
      <c r="K23" s="65"/>
      <c r="L23" s="34" t="str">
        <f t="shared" si="39"/>
        <v/>
      </c>
      <c r="M23" s="35" t="str">
        <f t="shared" si="40"/>
        <v/>
      </c>
      <c r="N23" s="57" t="str">
        <f t="shared" si="41"/>
        <v/>
      </c>
      <c r="O23" s="62" t="str">
        <f t="shared" si="42"/>
        <v/>
      </c>
      <c r="P23" s="65"/>
      <c r="Q23" s="65"/>
      <c r="R23" s="65"/>
      <c r="S23" s="34" t="str">
        <f t="shared" si="43"/>
        <v/>
      </c>
      <c r="T23" s="35" t="str">
        <f t="shared" si="44"/>
        <v/>
      </c>
      <c r="U23" s="57" t="str">
        <f t="shared" si="45"/>
        <v/>
      </c>
      <c r="V23" s="62" t="str">
        <f t="shared" si="46"/>
        <v/>
      </c>
      <c r="W23" s="65"/>
      <c r="X23" s="65"/>
      <c r="Y23" s="65"/>
      <c r="Z23" s="34" t="str">
        <f t="shared" si="47"/>
        <v/>
      </c>
      <c r="AA23" s="35" t="str">
        <f t="shared" si="48"/>
        <v/>
      </c>
      <c r="AB23" s="57" t="str">
        <f t="shared" si="49"/>
        <v/>
      </c>
      <c r="AC23" s="62" t="str">
        <f t="shared" si="50"/>
        <v/>
      </c>
      <c r="AD23" s="65"/>
      <c r="AE23" s="65"/>
      <c r="AF23" s="65"/>
      <c r="AG23" s="34" t="str">
        <f t="shared" si="51"/>
        <v/>
      </c>
      <c r="AH23" s="35" t="str">
        <f t="shared" si="52"/>
        <v/>
      </c>
      <c r="AI23" s="57" t="str">
        <f t="shared" si="53"/>
        <v/>
      </c>
      <c r="AJ23" s="62" t="str">
        <f t="shared" si="54"/>
        <v/>
      </c>
      <c r="AK23" s="65"/>
      <c r="AL23" s="65"/>
      <c r="AM23" s="65"/>
      <c r="AN23" s="34" t="str">
        <f t="shared" si="55"/>
        <v/>
      </c>
      <c r="AO23" s="35" t="str">
        <f t="shared" si="56"/>
        <v/>
      </c>
      <c r="AR23" s="13" t="str">
        <f t="shared" si="57"/>
        <v/>
      </c>
      <c r="AS23" s="13" t="str">
        <f t="shared" si="57"/>
        <v/>
      </c>
      <c r="AT23" s="13" t="str">
        <f t="shared" si="57"/>
        <v/>
      </c>
      <c r="AU23" s="22" t="str">
        <f t="shared" si="58"/>
        <v/>
      </c>
      <c r="AV23" s="22" t="str">
        <f t="shared" si="59"/>
        <v/>
      </c>
      <c r="AW23" s="22" t="str">
        <f t="shared" si="60"/>
        <v/>
      </c>
      <c r="AX23" s="22" t="str">
        <f t="shared" si="61"/>
        <v/>
      </c>
      <c r="AY23" s="22" t="str">
        <f t="shared" si="62"/>
        <v/>
      </c>
      <c r="BA23" s="13" t="str">
        <f t="shared" si="63"/>
        <v/>
      </c>
      <c r="BB23" s="13" t="str">
        <f t="shared" si="63"/>
        <v/>
      </c>
      <c r="BC23" s="13" t="str">
        <f t="shared" si="63"/>
        <v/>
      </c>
      <c r="BD23" s="66" t="str">
        <f t="shared" si="64"/>
        <v/>
      </c>
      <c r="BE23" s="22" t="str">
        <f t="shared" si="65"/>
        <v/>
      </c>
      <c r="BF23" s="22" t="str">
        <f t="shared" si="66"/>
        <v/>
      </c>
      <c r="BG23" s="66" t="str">
        <f t="shared" si="67"/>
        <v/>
      </c>
      <c r="BH23" s="22" t="str">
        <f t="shared" si="68"/>
        <v/>
      </c>
      <c r="BI23" s="22" t="str">
        <f t="shared" si="69"/>
        <v/>
      </c>
      <c r="BJ23" s="66" t="str">
        <f t="shared" si="70"/>
        <v/>
      </c>
      <c r="BK23" s="22" t="str">
        <f t="shared" si="71"/>
        <v/>
      </c>
      <c r="BL23" s="22" t="str">
        <f t="shared" si="72"/>
        <v/>
      </c>
      <c r="BM23" s="66" t="str">
        <f t="shared" si="73"/>
        <v/>
      </c>
      <c r="BN23" s="22" t="str">
        <f t="shared" si="74"/>
        <v/>
      </c>
      <c r="BO23" s="22" t="str">
        <f t="shared" si="75"/>
        <v/>
      </c>
      <c r="BP23" s="66" t="str">
        <f t="shared" si="76"/>
        <v/>
      </c>
      <c r="BQ23" s="22" t="str">
        <f t="shared" si="77"/>
        <v/>
      </c>
      <c r="BR23" s="22" t="str">
        <f t="shared" si="78"/>
        <v/>
      </c>
      <c r="BT23" s="13" t="s">
        <v>609</v>
      </c>
      <c r="BU23" s="13" t="s">
        <v>609</v>
      </c>
      <c r="BV23" s="13" t="s">
        <v>609</v>
      </c>
      <c r="BW23" s="66" t="s">
        <v>609</v>
      </c>
      <c r="BX23" s="22" t="s">
        <v>609</v>
      </c>
      <c r="BY23" s="22" t="s">
        <v>609</v>
      </c>
      <c r="BZ23" s="66" t="s">
        <v>609</v>
      </c>
      <c r="CA23" s="22" t="s">
        <v>609</v>
      </c>
      <c r="CB23" s="22" t="s">
        <v>609</v>
      </c>
      <c r="CC23" s="66" t="s">
        <v>609</v>
      </c>
      <c r="CD23" s="22" t="s">
        <v>609</v>
      </c>
      <c r="CE23" s="22" t="s">
        <v>609</v>
      </c>
      <c r="CF23" s="66" t="s">
        <v>609</v>
      </c>
      <c r="CG23" s="22" t="s">
        <v>609</v>
      </c>
      <c r="CH23" s="22" t="s">
        <v>609</v>
      </c>
      <c r="CI23" s="66" t="s">
        <v>609</v>
      </c>
      <c r="CJ23" s="22" t="s">
        <v>609</v>
      </c>
      <c r="CK23" s="22" t="s">
        <v>609</v>
      </c>
    </row>
    <row r="24" spans="1:89" ht="15" customHeight="1" x14ac:dyDescent="0.2">
      <c r="A24" s="60" t="str">
        <f t="shared" si="34"/>
        <v/>
      </c>
      <c r="B24" s="61"/>
      <c r="C24" s="13"/>
      <c r="D24" s="14"/>
      <c r="E24" s="15" t="str">
        <f t="shared" si="35"/>
        <v/>
      </c>
      <c r="F24" s="16" t="str">
        <f t="shared" si="36"/>
        <v/>
      </c>
      <c r="G24" s="8" t="str">
        <f t="shared" si="37"/>
        <v/>
      </c>
      <c r="H24" s="62" t="str">
        <f t="shared" si="38"/>
        <v/>
      </c>
      <c r="I24" s="65"/>
      <c r="J24" s="65"/>
      <c r="K24" s="65"/>
      <c r="L24" s="34" t="str">
        <f t="shared" si="39"/>
        <v/>
      </c>
      <c r="M24" s="35" t="str">
        <f t="shared" si="40"/>
        <v/>
      </c>
      <c r="N24" s="57" t="str">
        <f t="shared" si="41"/>
        <v/>
      </c>
      <c r="O24" s="62" t="str">
        <f t="shared" si="42"/>
        <v/>
      </c>
      <c r="P24" s="65"/>
      <c r="Q24" s="65"/>
      <c r="R24" s="65"/>
      <c r="S24" s="34" t="str">
        <f t="shared" si="43"/>
        <v/>
      </c>
      <c r="T24" s="35" t="str">
        <f t="shared" si="44"/>
        <v/>
      </c>
      <c r="U24" s="57" t="str">
        <f t="shared" si="45"/>
        <v/>
      </c>
      <c r="V24" s="62" t="str">
        <f t="shared" si="46"/>
        <v/>
      </c>
      <c r="W24" s="65"/>
      <c r="X24" s="65"/>
      <c r="Y24" s="65"/>
      <c r="Z24" s="34" t="str">
        <f t="shared" si="47"/>
        <v/>
      </c>
      <c r="AA24" s="35" t="str">
        <f t="shared" si="48"/>
        <v/>
      </c>
      <c r="AB24" s="57" t="str">
        <f t="shared" si="49"/>
        <v/>
      </c>
      <c r="AC24" s="62" t="str">
        <f t="shared" si="50"/>
        <v/>
      </c>
      <c r="AD24" s="65"/>
      <c r="AE24" s="65"/>
      <c r="AF24" s="65"/>
      <c r="AG24" s="34" t="str">
        <f t="shared" si="51"/>
        <v/>
      </c>
      <c r="AH24" s="35" t="str">
        <f t="shared" si="52"/>
        <v/>
      </c>
      <c r="AI24" s="57" t="str">
        <f t="shared" si="53"/>
        <v/>
      </c>
      <c r="AJ24" s="62" t="str">
        <f t="shared" si="54"/>
        <v/>
      </c>
      <c r="AK24" s="65"/>
      <c r="AL24" s="65"/>
      <c r="AM24" s="65"/>
      <c r="AN24" s="34" t="str">
        <f t="shared" si="55"/>
        <v/>
      </c>
      <c r="AO24" s="35" t="str">
        <f t="shared" si="56"/>
        <v/>
      </c>
      <c r="AR24" s="13" t="str">
        <f t="shared" si="57"/>
        <v/>
      </c>
      <c r="AS24" s="13" t="str">
        <f t="shared" si="57"/>
        <v/>
      </c>
      <c r="AT24" s="13" t="str">
        <f t="shared" si="57"/>
        <v/>
      </c>
      <c r="AU24" s="22" t="str">
        <f t="shared" si="58"/>
        <v/>
      </c>
      <c r="AV24" s="22" t="str">
        <f t="shared" si="59"/>
        <v/>
      </c>
      <c r="AW24" s="22" t="str">
        <f t="shared" si="60"/>
        <v/>
      </c>
      <c r="AX24" s="22" t="str">
        <f t="shared" si="61"/>
        <v/>
      </c>
      <c r="AY24" s="22" t="str">
        <f t="shared" si="62"/>
        <v/>
      </c>
      <c r="BA24" s="13" t="str">
        <f t="shared" si="63"/>
        <v/>
      </c>
      <c r="BB24" s="13" t="str">
        <f t="shared" si="63"/>
        <v/>
      </c>
      <c r="BC24" s="13" t="str">
        <f t="shared" si="63"/>
        <v/>
      </c>
      <c r="BD24" s="66" t="str">
        <f t="shared" si="64"/>
        <v/>
      </c>
      <c r="BE24" s="22" t="str">
        <f t="shared" si="65"/>
        <v/>
      </c>
      <c r="BF24" s="22" t="str">
        <f t="shared" si="66"/>
        <v/>
      </c>
      <c r="BG24" s="66" t="str">
        <f t="shared" si="67"/>
        <v/>
      </c>
      <c r="BH24" s="22" t="str">
        <f t="shared" si="68"/>
        <v/>
      </c>
      <c r="BI24" s="22" t="str">
        <f t="shared" si="69"/>
        <v/>
      </c>
      <c r="BJ24" s="66" t="str">
        <f t="shared" si="70"/>
        <v/>
      </c>
      <c r="BK24" s="22" t="str">
        <f t="shared" si="71"/>
        <v/>
      </c>
      <c r="BL24" s="22" t="str">
        <f t="shared" si="72"/>
        <v/>
      </c>
      <c r="BM24" s="66" t="str">
        <f t="shared" si="73"/>
        <v/>
      </c>
      <c r="BN24" s="22" t="str">
        <f t="shared" si="74"/>
        <v/>
      </c>
      <c r="BO24" s="22" t="str">
        <f t="shared" si="75"/>
        <v/>
      </c>
      <c r="BP24" s="66" t="str">
        <f t="shared" si="76"/>
        <v/>
      </c>
      <c r="BQ24" s="22" t="str">
        <f t="shared" si="77"/>
        <v/>
      </c>
      <c r="BR24" s="22" t="str">
        <f t="shared" si="78"/>
        <v/>
      </c>
      <c r="BT24" s="13" t="s">
        <v>609</v>
      </c>
      <c r="BU24" s="13" t="s">
        <v>609</v>
      </c>
      <c r="BV24" s="13" t="s">
        <v>609</v>
      </c>
      <c r="BW24" s="66" t="s">
        <v>609</v>
      </c>
      <c r="BX24" s="22" t="s">
        <v>609</v>
      </c>
      <c r="BY24" s="22" t="s">
        <v>609</v>
      </c>
      <c r="BZ24" s="66" t="s">
        <v>609</v>
      </c>
      <c r="CA24" s="22" t="s">
        <v>609</v>
      </c>
      <c r="CB24" s="22" t="s">
        <v>609</v>
      </c>
      <c r="CC24" s="66" t="s">
        <v>609</v>
      </c>
      <c r="CD24" s="22" t="s">
        <v>609</v>
      </c>
      <c r="CE24" s="22" t="s">
        <v>609</v>
      </c>
      <c r="CF24" s="66" t="s">
        <v>609</v>
      </c>
      <c r="CG24" s="22" t="s">
        <v>609</v>
      </c>
      <c r="CH24" s="22" t="s">
        <v>609</v>
      </c>
      <c r="CI24" s="66" t="s">
        <v>609</v>
      </c>
      <c r="CJ24" s="22" t="s">
        <v>609</v>
      </c>
      <c r="CK24" s="22" t="s">
        <v>609</v>
      </c>
    </row>
    <row r="25" spans="1:89" ht="15" customHeight="1" x14ac:dyDescent="0.2">
      <c r="A25" s="60" t="str">
        <f t="shared" si="34"/>
        <v/>
      </c>
      <c r="B25" s="61"/>
      <c r="C25" s="13"/>
      <c r="D25" s="14"/>
      <c r="E25" s="15" t="str">
        <f t="shared" si="35"/>
        <v/>
      </c>
      <c r="F25" s="16" t="str">
        <f t="shared" si="36"/>
        <v/>
      </c>
      <c r="G25" s="8" t="str">
        <f t="shared" si="37"/>
        <v/>
      </c>
      <c r="H25" s="62" t="str">
        <f t="shared" si="38"/>
        <v/>
      </c>
      <c r="I25" s="65"/>
      <c r="J25" s="65"/>
      <c r="K25" s="65"/>
      <c r="L25" s="34" t="str">
        <f t="shared" si="39"/>
        <v/>
      </c>
      <c r="M25" s="35" t="str">
        <f t="shared" si="40"/>
        <v/>
      </c>
      <c r="N25" s="57" t="str">
        <f t="shared" si="41"/>
        <v/>
      </c>
      <c r="O25" s="62" t="str">
        <f t="shared" si="42"/>
        <v/>
      </c>
      <c r="P25" s="65"/>
      <c r="Q25" s="65"/>
      <c r="R25" s="65"/>
      <c r="S25" s="34" t="str">
        <f t="shared" si="43"/>
        <v/>
      </c>
      <c r="T25" s="35" t="str">
        <f t="shared" si="44"/>
        <v/>
      </c>
      <c r="U25" s="57" t="str">
        <f t="shared" si="45"/>
        <v/>
      </c>
      <c r="V25" s="62" t="str">
        <f t="shared" si="46"/>
        <v/>
      </c>
      <c r="W25" s="65"/>
      <c r="X25" s="65"/>
      <c r="Y25" s="65"/>
      <c r="Z25" s="34" t="str">
        <f t="shared" si="47"/>
        <v/>
      </c>
      <c r="AA25" s="35" t="str">
        <f t="shared" si="48"/>
        <v/>
      </c>
      <c r="AB25" s="57" t="str">
        <f t="shared" si="49"/>
        <v/>
      </c>
      <c r="AC25" s="62" t="str">
        <f t="shared" si="50"/>
        <v/>
      </c>
      <c r="AD25" s="65"/>
      <c r="AE25" s="65"/>
      <c r="AF25" s="65"/>
      <c r="AG25" s="34" t="str">
        <f t="shared" si="51"/>
        <v/>
      </c>
      <c r="AH25" s="35" t="str">
        <f t="shared" si="52"/>
        <v/>
      </c>
      <c r="AI25" s="57" t="str">
        <f t="shared" si="53"/>
        <v/>
      </c>
      <c r="AJ25" s="62" t="str">
        <f t="shared" si="54"/>
        <v/>
      </c>
      <c r="AK25" s="65"/>
      <c r="AL25" s="65"/>
      <c r="AM25" s="65"/>
      <c r="AN25" s="34" t="str">
        <f t="shared" si="55"/>
        <v/>
      </c>
      <c r="AO25" s="35" t="str">
        <f t="shared" si="56"/>
        <v/>
      </c>
      <c r="AR25" s="13" t="str">
        <f t="shared" si="57"/>
        <v/>
      </c>
      <c r="AS25" s="13" t="str">
        <f t="shared" si="57"/>
        <v/>
      </c>
      <c r="AT25" s="13" t="str">
        <f t="shared" si="57"/>
        <v/>
      </c>
      <c r="AU25" s="22" t="str">
        <f t="shared" si="58"/>
        <v/>
      </c>
      <c r="AV25" s="22" t="str">
        <f t="shared" si="59"/>
        <v/>
      </c>
      <c r="AW25" s="22" t="str">
        <f t="shared" si="60"/>
        <v/>
      </c>
      <c r="AX25" s="22" t="str">
        <f t="shared" si="61"/>
        <v/>
      </c>
      <c r="AY25" s="22" t="str">
        <f t="shared" si="62"/>
        <v/>
      </c>
      <c r="BA25" s="13" t="str">
        <f t="shared" si="63"/>
        <v/>
      </c>
      <c r="BB25" s="13" t="str">
        <f t="shared" si="63"/>
        <v/>
      </c>
      <c r="BC25" s="13" t="str">
        <f t="shared" si="63"/>
        <v/>
      </c>
      <c r="BD25" s="66" t="str">
        <f t="shared" si="64"/>
        <v/>
      </c>
      <c r="BE25" s="22" t="str">
        <f t="shared" si="65"/>
        <v/>
      </c>
      <c r="BF25" s="22" t="str">
        <f t="shared" si="66"/>
        <v/>
      </c>
      <c r="BG25" s="66" t="str">
        <f t="shared" si="67"/>
        <v/>
      </c>
      <c r="BH25" s="22" t="str">
        <f t="shared" si="68"/>
        <v/>
      </c>
      <c r="BI25" s="22" t="str">
        <f t="shared" si="69"/>
        <v/>
      </c>
      <c r="BJ25" s="66" t="str">
        <f t="shared" si="70"/>
        <v/>
      </c>
      <c r="BK25" s="22" t="str">
        <f t="shared" si="71"/>
        <v/>
      </c>
      <c r="BL25" s="22" t="str">
        <f t="shared" si="72"/>
        <v/>
      </c>
      <c r="BM25" s="66" t="str">
        <f t="shared" si="73"/>
        <v/>
      </c>
      <c r="BN25" s="22" t="str">
        <f t="shared" si="74"/>
        <v/>
      </c>
      <c r="BO25" s="22" t="str">
        <f t="shared" si="75"/>
        <v/>
      </c>
      <c r="BP25" s="66" t="str">
        <f t="shared" si="76"/>
        <v/>
      </c>
      <c r="BQ25" s="22" t="str">
        <f t="shared" si="77"/>
        <v/>
      </c>
      <c r="BR25" s="22" t="str">
        <f t="shared" si="78"/>
        <v/>
      </c>
      <c r="BT25" s="13" t="s">
        <v>609</v>
      </c>
      <c r="BU25" s="13" t="s">
        <v>609</v>
      </c>
      <c r="BV25" s="13" t="s">
        <v>609</v>
      </c>
      <c r="BW25" s="66" t="s">
        <v>609</v>
      </c>
      <c r="BX25" s="22" t="s">
        <v>609</v>
      </c>
      <c r="BY25" s="22" t="s">
        <v>609</v>
      </c>
      <c r="BZ25" s="66" t="s">
        <v>609</v>
      </c>
      <c r="CA25" s="22" t="s">
        <v>609</v>
      </c>
      <c r="CB25" s="22" t="s">
        <v>609</v>
      </c>
      <c r="CC25" s="66" t="s">
        <v>609</v>
      </c>
      <c r="CD25" s="22" t="s">
        <v>609</v>
      </c>
      <c r="CE25" s="22" t="s">
        <v>609</v>
      </c>
      <c r="CF25" s="66" t="s">
        <v>609</v>
      </c>
      <c r="CG25" s="22" t="s">
        <v>609</v>
      </c>
      <c r="CH25" s="22" t="s">
        <v>609</v>
      </c>
      <c r="CI25" s="66" t="s">
        <v>609</v>
      </c>
      <c r="CJ25" s="22" t="s">
        <v>609</v>
      </c>
      <c r="CK25" s="22" t="s">
        <v>609</v>
      </c>
    </row>
    <row r="26" spans="1:89" ht="15" customHeight="1" x14ac:dyDescent="0.2">
      <c r="A26" s="60" t="str">
        <f t="shared" si="34"/>
        <v/>
      </c>
      <c r="B26" s="61"/>
      <c r="C26" s="13"/>
      <c r="D26" s="14"/>
      <c r="E26" s="15" t="str">
        <f t="shared" si="35"/>
        <v/>
      </c>
      <c r="F26" s="16" t="str">
        <f t="shared" si="36"/>
        <v/>
      </c>
      <c r="G26" s="8" t="str">
        <f t="shared" si="37"/>
        <v/>
      </c>
      <c r="H26" s="62" t="str">
        <f t="shared" si="38"/>
        <v/>
      </c>
      <c r="I26" s="65"/>
      <c r="J26" s="65"/>
      <c r="K26" s="65"/>
      <c r="L26" s="34" t="str">
        <f t="shared" si="39"/>
        <v/>
      </c>
      <c r="M26" s="35" t="str">
        <f t="shared" si="40"/>
        <v/>
      </c>
      <c r="N26" s="57" t="str">
        <f t="shared" si="41"/>
        <v/>
      </c>
      <c r="O26" s="62" t="str">
        <f t="shared" si="42"/>
        <v/>
      </c>
      <c r="P26" s="65"/>
      <c r="Q26" s="65"/>
      <c r="R26" s="65"/>
      <c r="S26" s="34" t="str">
        <f t="shared" si="43"/>
        <v/>
      </c>
      <c r="T26" s="35" t="str">
        <f t="shared" si="44"/>
        <v/>
      </c>
      <c r="U26" s="57" t="str">
        <f t="shared" si="45"/>
        <v/>
      </c>
      <c r="V26" s="62" t="str">
        <f t="shared" si="46"/>
        <v/>
      </c>
      <c r="W26" s="65"/>
      <c r="X26" s="65"/>
      <c r="Y26" s="65"/>
      <c r="Z26" s="34" t="str">
        <f t="shared" si="47"/>
        <v/>
      </c>
      <c r="AA26" s="35" t="str">
        <f t="shared" si="48"/>
        <v/>
      </c>
      <c r="AB26" s="57" t="str">
        <f t="shared" si="49"/>
        <v/>
      </c>
      <c r="AC26" s="62" t="str">
        <f t="shared" si="50"/>
        <v/>
      </c>
      <c r="AD26" s="65"/>
      <c r="AE26" s="65"/>
      <c r="AF26" s="65"/>
      <c r="AG26" s="34" t="str">
        <f t="shared" si="51"/>
        <v/>
      </c>
      <c r="AH26" s="35" t="str">
        <f t="shared" si="52"/>
        <v/>
      </c>
      <c r="AI26" s="57" t="str">
        <f t="shared" si="53"/>
        <v/>
      </c>
      <c r="AJ26" s="62" t="str">
        <f t="shared" si="54"/>
        <v/>
      </c>
      <c r="AK26" s="65"/>
      <c r="AL26" s="65"/>
      <c r="AM26" s="65"/>
      <c r="AN26" s="34" t="str">
        <f t="shared" si="55"/>
        <v/>
      </c>
      <c r="AO26" s="35" t="str">
        <f t="shared" si="56"/>
        <v/>
      </c>
      <c r="AR26" s="13" t="str">
        <f t="shared" si="57"/>
        <v/>
      </c>
      <c r="AS26" s="13" t="str">
        <f t="shared" si="57"/>
        <v/>
      </c>
      <c r="AT26" s="13" t="str">
        <f t="shared" si="57"/>
        <v/>
      </c>
      <c r="AU26" s="22" t="str">
        <f t="shared" si="58"/>
        <v/>
      </c>
      <c r="AV26" s="22" t="str">
        <f t="shared" si="59"/>
        <v/>
      </c>
      <c r="AW26" s="22" t="str">
        <f t="shared" si="60"/>
        <v/>
      </c>
      <c r="AX26" s="22" t="str">
        <f t="shared" si="61"/>
        <v/>
      </c>
      <c r="AY26" s="22" t="str">
        <f t="shared" si="62"/>
        <v/>
      </c>
      <c r="BA26" s="13" t="str">
        <f t="shared" si="63"/>
        <v/>
      </c>
      <c r="BB26" s="13" t="str">
        <f t="shared" si="63"/>
        <v/>
      </c>
      <c r="BC26" s="13" t="str">
        <f t="shared" si="63"/>
        <v/>
      </c>
      <c r="BD26" s="66" t="str">
        <f t="shared" si="64"/>
        <v/>
      </c>
      <c r="BE26" s="22" t="str">
        <f t="shared" si="65"/>
        <v/>
      </c>
      <c r="BF26" s="22" t="str">
        <f t="shared" si="66"/>
        <v/>
      </c>
      <c r="BG26" s="66" t="str">
        <f t="shared" si="67"/>
        <v/>
      </c>
      <c r="BH26" s="22" t="str">
        <f t="shared" si="68"/>
        <v/>
      </c>
      <c r="BI26" s="22" t="str">
        <f t="shared" si="69"/>
        <v/>
      </c>
      <c r="BJ26" s="66" t="str">
        <f t="shared" si="70"/>
        <v/>
      </c>
      <c r="BK26" s="22" t="str">
        <f t="shared" si="71"/>
        <v/>
      </c>
      <c r="BL26" s="22" t="str">
        <f t="shared" si="72"/>
        <v/>
      </c>
      <c r="BM26" s="66" t="str">
        <f t="shared" si="73"/>
        <v/>
      </c>
      <c r="BN26" s="22" t="str">
        <f t="shared" si="74"/>
        <v/>
      </c>
      <c r="BO26" s="22" t="str">
        <f t="shared" si="75"/>
        <v/>
      </c>
      <c r="BP26" s="66" t="str">
        <f t="shared" si="76"/>
        <v/>
      </c>
      <c r="BQ26" s="22" t="str">
        <f t="shared" si="77"/>
        <v/>
      </c>
      <c r="BR26" s="22" t="str">
        <f t="shared" si="78"/>
        <v/>
      </c>
      <c r="BT26" s="13" t="s">
        <v>609</v>
      </c>
      <c r="BU26" s="13" t="s">
        <v>609</v>
      </c>
      <c r="BV26" s="13" t="s">
        <v>609</v>
      </c>
      <c r="BW26" s="66" t="s">
        <v>609</v>
      </c>
      <c r="BX26" s="22" t="s">
        <v>609</v>
      </c>
      <c r="BY26" s="22" t="s">
        <v>609</v>
      </c>
      <c r="BZ26" s="66" t="s">
        <v>609</v>
      </c>
      <c r="CA26" s="22" t="s">
        <v>609</v>
      </c>
      <c r="CB26" s="22" t="s">
        <v>609</v>
      </c>
      <c r="CC26" s="66" t="s">
        <v>609</v>
      </c>
      <c r="CD26" s="22" t="s">
        <v>609</v>
      </c>
      <c r="CE26" s="22" t="s">
        <v>609</v>
      </c>
      <c r="CF26" s="66" t="s">
        <v>609</v>
      </c>
      <c r="CG26" s="22" t="s">
        <v>609</v>
      </c>
      <c r="CH26" s="22" t="s">
        <v>609</v>
      </c>
      <c r="CI26" s="66" t="s">
        <v>609</v>
      </c>
      <c r="CJ26" s="22" t="s">
        <v>609</v>
      </c>
      <c r="CK26" s="22" t="s">
        <v>609</v>
      </c>
    </row>
    <row r="27" spans="1:89" ht="15" customHeight="1" x14ac:dyDescent="0.2">
      <c r="A27" s="60" t="str">
        <f t="shared" si="34"/>
        <v/>
      </c>
      <c r="B27" s="61"/>
      <c r="C27" s="13"/>
      <c r="D27" s="14"/>
      <c r="E27" s="15" t="str">
        <f t="shared" si="35"/>
        <v/>
      </c>
      <c r="F27" s="16" t="str">
        <f t="shared" si="36"/>
        <v/>
      </c>
      <c r="G27" s="8" t="str">
        <f t="shared" si="37"/>
        <v/>
      </c>
      <c r="H27" s="62" t="str">
        <f t="shared" si="38"/>
        <v/>
      </c>
      <c r="I27" s="65"/>
      <c r="J27" s="65"/>
      <c r="K27" s="65"/>
      <c r="L27" s="34" t="str">
        <f t="shared" si="39"/>
        <v/>
      </c>
      <c r="M27" s="35" t="str">
        <f t="shared" si="40"/>
        <v/>
      </c>
      <c r="N27" s="57" t="str">
        <f t="shared" si="41"/>
        <v/>
      </c>
      <c r="O27" s="62" t="str">
        <f t="shared" si="42"/>
        <v/>
      </c>
      <c r="P27" s="65"/>
      <c r="Q27" s="65"/>
      <c r="R27" s="65"/>
      <c r="S27" s="34" t="str">
        <f t="shared" si="43"/>
        <v/>
      </c>
      <c r="T27" s="35" t="str">
        <f t="shared" si="44"/>
        <v/>
      </c>
      <c r="U27" s="57" t="str">
        <f t="shared" si="45"/>
        <v/>
      </c>
      <c r="V27" s="62" t="str">
        <f t="shared" si="46"/>
        <v/>
      </c>
      <c r="W27" s="65"/>
      <c r="X27" s="65"/>
      <c r="Y27" s="65"/>
      <c r="Z27" s="34" t="str">
        <f t="shared" si="47"/>
        <v/>
      </c>
      <c r="AA27" s="35" t="str">
        <f t="shared" si="48"/>
        <v/>
      </c>
      <c r="AB27" s="57" t="str">
        <f t="shared" si="49"/>
        <v/>
      </c>
      <c r="AC27" s="62" t="str">
        <f t="shared" si="50"/>
        <v/>
      </c>
      <c r="AD27" s="65"/>
      <c r="AE27" s="65"/>
      <c r="AF27" s="65"/>
      <c r="AG27" s="34" t="str">
        <f t="shared" si="51"/>
        <v/>
      </c>
      <c r="AH27" s="35" t="str">
        <f t="shared" si="52"/>
        <v/>
      </c>
      <c r="AI27" s="57" t="str">
        <f t="shared" si="53"/>
        <v/>
      </c>
      <c r="AJ27" s="62" t="str">
        <f t="shared" si="54"/>
        <v/>
      </c>
      <c r="AK27" s="65"/>
      <c r="AL27" s="65"/>
      <c r="AM27" s="65"/>
      <c r="AN27" s="34" t="str">
        <f t="shared" si="55"/>
        <v/>
      </c>
      <c r="AO27" s="35" t="str">
        <f t="shared" si="56"/>
        <v/>
      </c>
      <c r="AR27" s="13" t="str">
        <f t="shared" ref="AR27:AT31" si="79">IF($B27="","",B27)</f>
        <v/>
      </c>
      <c r="AS27" s="13" t="str">
        <f t="shared" si="79"/>
        <v/>
      </c>
      <c r="AT27" s="13" t="str">
        <f t="shared" si="79"/>
        <v/>
      </c>
      <c r="AU27" s="22" t="str">
        <f t="shared" si="58"/>
        <v/>
      </c>
      <c r="AV27" s="22" t="str">
        <f t="shared" si="59"/>
        <v/>
      </c>
      <c r="AW27" s="22" t="str">
        <f t="shared" si="60"/>
        <v/>
      </c>
      <c r="AX27" s="22" t="str">
        <f t="shared" si="61"/>
        <v/>
      </c>
      <c r="AY27" s="22" t="str">
        <f t="shared" si="62"/>
        <v/>
      </c>
      <c r="BA27" s="13" t="str">
        <f t="shared" ref="BA27:BC31" si="80">IF($B27="","",B27)</f>
        <v/>
      </c>
      <c r="BB27" s="13" t="str">
        <f t="shared" si="80"/>
        <v/>
      </c>
      <c r="BC27" s="13" t="str">
        <f t="shared" si="80"/>
        <v/>
      </c>
      <c r="BD27" s="66" t="str">
        <f t="shared" si="64"/>
        <v/>
      </c>
      <c r="BE27" s="22" t="str">
        <f t="shared" si="65"/>
        <v/>
      </c>
      <c r="BF27" s="22" t="str">
        <f t="shared" si="66"/>
        <v/>
      </c>
      <c r="BG27" s="66" t="str">
        <f t="shared" si="67"/>
        <v/>
      </c>
      <c r="BH27" s="22" t="str">
        <f t="shared" si="68"/>
        <v/>
      </c>
      <c r="BI27" s="22" t="str">
        <f t="shared" si="69"/>
        <v/>
      </c>
      <c r="BJ27" s="66" t="str">
        <f t="shared" si="70"/>
        <v/>
      </c>
      <c r="BK27" s="22" t="str">
        <f t="shared" si="71"/>
        <v/>
      </c>
      <c r="BL27" s="22" t="str">
        <f t="shared" si="72"/>
        <v/>
      </c>
      <c r="BM27" s="66" t="str">
        <f t="shared" si="73"/>
        <v/>
      </c>
      <c r="BN27" s="22" t="str">
        <f t="shared" si="74"/>
        <v/>
      </c>
      <c r="BO27" s="22" t="str">
        <f t="shared" si="75"/>
        <v/>
      </c>
      <c r="BP27" s="66" t="str">
        <f t="shared" si="76"/>
        <v/>
      </c>
      <c r="BQ27" s="22" t="str">
        <f t="shared" si="77"/>
        <v/>
      </c>
      <c r="BR27" s="22" t="str">
        <f t="shared" si="78"/>
        <v/>
      </c>
      <c r="BT27" s="13" t="s">
        <v>609</v>
      </c>
      <c r="BU27" s="13" t="s">
        <v>609</v>
      </c>
      <c r="BV27" s="13" t="s">
        <v>609</v>
      </c>
      <c r="BW27" s="66" t="s">
        <v>609</v>
      </c>
      <c r="BX27" s="22" t="s">
        <v>609</v>
      </c>
      <c r="BY27" s="22" t="s">
        <v>609</v>
      </c>
      <c r="BZ27" s="66" t="s">
        <v>609</v>
      </c>
      <c r="CA27" s="22" t="s">
        <v>609</v>
      </c>
      <c r="CB27" s="22" t="s">
        <v>609</v>
      </c>
      <c r="CC27" s="66" t="s">
        <v>609</v>
      </c>
      <c r="CD27" s="22" t="s">
        <v>609</v>
      </c>
      <c r="CE27" s="22" t="s">
        <v>609</v>
      </c>
      <c r="CF27" s="66" t="s">
        <v>609</v>
      </c>
      <c r="CG27" s="22" t="s">
        <v>609</v>
      </c>
      <c r="CH27" s="22" t="s">
        <v>609</v>
      </c>
      <c r="CI27" s="66" t="s">
        <v>609</v>
      </c>
      <c r="CJ27" s="22" t="s">
        <v>609</v>
      </c>
      <c r="CK27" s="22" t="s">
        <v>609</v>
      </c>
    </row>
    <row r="28" spans="1:89" ht="15" customHeight="1" x14ac:dyDescent="0.2">
      <c r="A28" s="60" t="str">
        <f t="shared" si="34"/>
        <v/>
      </c>
      <c r="B28" s="61"/>
      <c r="C28" s="13"/>
      <c r="D28" s="14"/>
      <c r="E28" s="15" t="str">
        <f t="shared" si="35"/>
        <v/>
      </c>
      <c r="F28" s="16" t="str">
        <f t="shared" si="36"/>
        <v/>
      </c>
      <c r="G28" s="8" t="str">
        <f t="shared" si="37"/>
        <v/>
      </c>
      <c r="H28" s="62" t="str">
        <f t="shared" si="38"/>
        <v/>
      </c>
      <c r="I28" s="65"/>
      <c r="J28" s="65"/>
      <c r="K28" s="65"/>
      <c r="L28" s="34" t="str">
        <f t="shared" si="39"/>
        <v/>
      </c>
      <c r="M28" s="35" t="str">
        <f t="shared" si="40"/>
        <v/>
      </c>
      <c r="N28" s="57" t="str">
        <f t="shared" si="41"/>
        <v/>
      </c>
      <c r="O28" s="62" t="str">
        <f t="shared" si="42"/>
        <v/>
      </c>
      <c r="P28" s="65"/>
      <c r="Q28" s="65"/>
      <c r="R28" s="65"/>
      <c r="S28" s="34" t="str">
        <f t="shared" si="43"/>
        <v/>
      </c>
      <c r="T28" s="35" t="str">
        <f t="shared" si="44"/>
        <v/>
      </c>
      <c r="U28" s="57" t="str">
        <f t="shared" si="45"/>
        <v/>
      </c>
      <c r="V28" s="62" t="str">
        <f t="shared" si="46"/>
        <v/>
      </c>
      <c r="W28" s="65"/>
      <c r="X28" s="65"/>
      <c r="Y28" s="65"/>
      <c r="Z28" s="34" t="str">
        <f t="shared" si="47"/>
        <v/>
      </c>
      <c r="AA28" s="35" t="str">
        <f t="shared" si="48"/>
        <v/>
      </c>
      <c r="AB28" s="57" t="str">
        <f t="shared" si="49"/>
        <v/>
      </c>
      <c r="AC28" s="62" t="str">
        <f t="shared" si="50"/>
        <v/>
      </c>
      <c r="AD28" s="65"/>
      <c r="AE28" s="65"/>
      <c r="AF28" s="65"/>
      <c r="AG28" s="34" t="str">
        <f t="shared" si="51"/>
        <v/>
      </c>
      <c r="AH28" s="35" t="str">
        <f t="shared" si="52"/>
        <v/>
      </c>
      <c r="AI28" s="57" t="str">
        <f t="shared" si="53"/>
        <v/>
      </c>
      <c r="AJ28" s="62" t="str">
        <f t="shared" si="54"/>
        <v/>
      </c>
      <c r="AK28" s="65"/>
      <c r="AL28" s="65"/>
      <c r="AM28" s="65"/>
      <c r="AN28" s="34" t="str">
        <f t="shared" si="55"/>
        <v/>
      </c>
      <c r="AO28" s="35" t="str">
        <f t="shared" si="56"/>
        <v/>
      </c>
      <c r="AR28" s="13" t="str">
        <f t="shared" si="79"/>
        <v/>
      </c>
      <c r="AS28" s="13" t="str">
        <f t="shared" si="79"/>
        <v/>
      </c>
      <c r="AT28" s="13" t="str">
        <f t="shared" si="79"/>
        <v/>
      </c>
      <c r="AU28" s="22" t="str">
        <f t="shared" si="58"/>
        <v/>
      </c>
      <c r="AV28" s="22" t="str">
        <f t="shared" si="59"/>
        <v/>
      </c>
      <c r="AW28" s="22" t="str">
        <f t="shared" si="60"/>
        <v/>
      </c>
      <c r="AX28" s="22" t="str">
        <f t="shared" si="61"/>
        <v/>
      </c>
      <c r="AY28" s="22" t="str">
        <f t="shared" si="62"/>
        <v/>
      </c>
      <c r="BA28" s="13" t="str">
        <f t="shared" si="80"/>
        <v/>
      </c>
      <c r="BB28" s="13" t="str">
        <f t="shared" si="80"/>
        <v/>
      </c>
      <c r="BC28" s="13" t="str">
        <f t="shared" si="80"/>
        <v/>
      </c>
      <c r="BD28" s="66" t="str">
        <f t="shared" si="64"/>
        <v/>
      </c>
      <c r="BE28" s="22" t="str">
        <f t="shared" si="65"/>
        <v/>
      </c>
      <c r="BF28" s="22" t="str">
        <f t="shared" si="66"/>
        <v/>
      </c>
      <c r="BG28" s="66" t="str">
        <f t="shared" si="67"/>
        <v/>
      </c>
      <c r="BH28" s="22" t="str">
        <f t="shared" si="68"/>
        <v/>
      </c>
      <c r="BI28" s="22" t="str">
        <f t="shared" si="69"/>
        <v/>
      </c>
      <c r="BJ28" s="66" t="str">
        <f t="shared" si="70"/>
        <v/>
      </c>
      <c r="BK28" s="22" t="str">
        <f t="shared" si="71"/>
        <v/>
      </c>
      <c r="BL28" s="22" t="str">
        <f t="shared" si="72"/>
        <v/>
      </c>
      <c r="BM28" s="66" t="str">
        <f t="shared" si="73"/>
        <v/>
      </c>
      <c r="BN28" s="22" t="str">
        <f t="shared" si="74"/>
        <v/>
      </c>
      <c r="BO28" s="22" t="str">
        <f t="shared" si="75"/>
        <v/>
      </c>
      <c r="BP28" s="66" t="str">
        <f t="shared" si="76"/>
        <v/>
      </c>
      <c r="BQ28" s="22" t="str">
        <f t="shared" si="77"/>
        <v/>
      </c>
      <c r="BR28" s="22" t="str">
        <f t="shared" si="78"/>
        <v/>
      </c>
      <c r="BT28" s="13" t="s">
        <v>609</v>
      </c>
      <c r="BU28" s="13" t="s">
        <v>609</v>
      </c>
      <c r="BV28" s="13" t="s">
        <v>609</v>
      </c>
      <c r="BW28" s="66" t="s">
        <v>609</v>
      </c>
      <c r="BX28" s="22" t="s">
        <v>609</v>
      </c>
      <c r="BY28" s="22" t="s">
        <v>609</v>
      </c>
      <c r="BZ28" s="66" t="s">
        <v>609</v>
      </c>
      <c r="CA28" s="22" t="s">
        <v>609</v>
      </c>
      <c r="CB28" s="22" t="s">
        <v>609</v>
      </c>
      <c r="CC28" s="66" t="s">
        <v>609</v>
      </c>
      <c r="CD28" s="22" t="s">
        <v>609</v>
      </c>
      <c r="CE28" s="22" t="s">
        <v>609</v>
      </c>
      <c r="CF28" s="66" t="s">
        <v>609</v>
      </c>
      <c r="CG28" s="22" t="s">
        <v>609</v>
      </c>
      <c r="CH28" s="22" t="s">
        <v>609</v>
      </c>
      <c r="CI28" s="66" t="s">
        <v>609</v>
      </c>
      <c r="CJ28" s="22" t="s">
        <v>609</v>
      </c>
      <c r="CK28" s="22" t="s">
        <v>609</v>
      </c>
    </row>
    <row r="29" spans="1:89" ht="15" customHeight="1" x14ac:dyDescent="0.2">
      <c r="A29" s="60" t="str">
        <f t="shared" si="34"/>
        <v/>
      </c>
      <c r="B29" s="61"/>
      <c r="C29" s="13"/>
      <c r="D29" s="14"/>
      <c r="E29" s="15" t="str">
        <f t="shared" si="35"/>
        <v/>
      </c>
      <c r="F29" s="16" t="str">
        <f t="shared" si="36"/>
        <v/>
      </c>
      <c r="G29" s="8" t="str">
        <f t="shared" si="37"/>
        <v/>
      </c>
      <c r="H29" s="62" t="str">
        <f t="shared" si="38"/>
        <v/>
      </c>
      <c r="I29" s="65"/>
      <c r="J29" s="65"/>
      <c r="K29" s="65"/>
      <c r="L29" s="34" t="str">
        <f t="shared" si="39"/>
        <v/>
      </c>
      <c r="M29" s="35" t="str">
        <f t="shared" si="40"/>
        <v/>
      </c>
      <c r="N29" s="57" t="str">
        <f t="shared" si="41"/>
        <v/>
      </c>
      <c r="O29" s="62" t="str">
        <f t="shared" si="42"/>
        <v/>
      </c>
      <c r="P29" s="65"/>
      <c r="Q29" s="65"/>
      <c r="R29" s="65"/>
      <c r="S29" s="34" t="str">
        <f t="shared" si="43"/>
        <v/>
      </c>
      <c r="T29" s="35" t="str">
        <f t="shared" si="44"/>
        <v/>
      </c>
      <c r="U29" s="57" t="str">
        <f t="shared" si="45"/>
        <v/>
      </c>
      <c r="V29" s="62" t="str">
        <f t="shared" si="46"/>
        <v/>
      </c>
      <c r="W29" s="65"/>
      <c r="X29" s="65"/>
      <c r="Y29" s="65"/>
      <c r="Z29" s="34" t="str">
        <f t="shared" si="47"/>
        <v/>
      </c>
      <c r="AA29" s="35" t="str">
        <f t="shared" si="48"/>
        <v/>
      </c>
      <c r="AB29" s="57" t="str">
        <f t="shared" si="49"/>
        <v/>
      </c>
      <c r="AC29" s="62" t="str">
        <f t="shared" si="50"/>
        <v/>
      </c>
      <c r="AD29" s="65"/>
      <c r="AE29" s="65"/>
      <c r="AF29" s="65"/>
      <c r="AG29" s="34" t="str">
        <f t="shared" si="51"/>
        <v/>
      </c>
      <c r="AH29" s="35" t="str">
        <f t="shared" si="52"/>
        <v/>
      </c>
      <c r="AI29" s="57" t="str">
        <f t="shared" si="53"/>
        <v/>
      </c>
      <c r="AJ29" s="62" t="str">
        <f t="shared" si="54"/>
        <v/>
      </c>
      <c r="AK29" s="65"/>
      <c r="AL29" s="65"/>
      <c r="AM29" s="65"/>
      <c r="AN29" s="34" t="str">
        <f t="shared" si="55"/>
        <v/>
      </c>
      <c r="AO29" s="35" t="str">
        <f t="shared" si="56"/>
        <v/>
      </c>
      <c r="AR29" s="13" t="str">
        <f t="shared" si="79"/>
        <v/>
      </c>
      <c r="AS29" s="13" t="str">
        <f t="shared" si="79"/>
        <v/>
      </c>
      <c r="AT29" s="13" t="str">
        <f t="shared" si="79"/>
        <v/>
      </c>
      <c r="AU29" s="22" t="str">
        <f t="shared" si="58"/>
        <v/>
      </c>
      <c r="AV29" s="22" t="str">
        <f t="shared" si="59"/>
        <v/>
      </c>
      <c r="AW29" s="22" t="str">
        <f t="shared" si="60"/>
        <v/>
      </c>
      <c r="AX29" s="22" t="str">
        <f t="shared" si="61"/>
        <v/>
      </c>
      <c r="AY29" s="22" t="str">
        <f t="shared" si="62"/>
        <v/>
      </c>
      <c r="BA29" s="13" t="str">
        <f t="shared" si="80"/>
        <v/>
      </c>
      <c r="BB29" s="13" t="str">
        <f t="shared" si="80"/>
        <v/>
      </c>
      <c r="BC29" s="13" t="str">
        <f t="shared" si="80"/>
        <v/>
      </c>
      <c r="BD29" s="66" t="str">
        <f t="shared" si="64"/>
        <v/>
      </c>
      <c r="BE29" s="22" t="str">
        <f t="shared" si="65"/>
        <v/>
      </c>
      <c r="BF29" s="22" t="str">
        <f t="shared" si="66"/>
        <v/>
      </c>
      <c r="BG29" s="66" t="str">
        <f t="shared" si="67"/>
        <v/>
      </c>
      <c r="BH29" s="22" t="str">
        <f t="shared" si="68"/>
        <v/>
      </c>
      <c r="BI29" s="22" t="str">
        <f t="shared" si="69"/>
        <v/>
      </c>
      <c r="BJ29" s="66" t="str">
        <f t="shared" si="70"/>
        <v/>
      </c>
      <c r="BK29" s="22" t="str">
        <f t="shared" si="71"/>
        <v/>
      </c>
      <c r="BL29" s="22" t="str">
        <f t="shared" si="72"/>
        <v/>
      </c>
      <c r="BM29" s="66" t="str">
        <f t="shared" si="73"/>
        <v/>
      </c>
      <c r="BN29" s="22" t="str">
        <f t="shared" si="74"/>
        <v/>
      </c>
      <c r="BO29" s="22" t="str">
        <f t="shared" si="75"/>
        <v/>
      </c>
      <c r="BP29" s="66" t="str">
        <f t="shared" si="76"/>
        <v/>
      </c>
      <c r="BQ29" s="22" t="str">
        <f t="shared" si="77"/>
        <v/>
      </c>
      <c r="BR29" s="22" t="str">
        <f t="shared" si="78"/>
        <v/>
      </c>
      <c r="BT29" s="13" t="s">
        <v>609</v>
      </c>
      <c r="BU29" s="13" t="s">
        <v>609</v>
      </c>
      <c r="BV29" s="13" t="s">
        <v>609</v>
      </c>
      <c r="BW29" s="66" t="s">
        <v>609</v>
      </c>
      <c r="BX29" s="22" t="s">
        <v>609</v>
      </c>
      <c r="BY29" s="22" t="s">
        <v>609</v>
      </c>
      <c r="BZ29" s="66" t="s">
        <v>609</v>
      </c>
      <c r="CA29" s="22" t="s">
        <v>609</v>
      </c>
      <c r="CB29" s="22" t="s">
        <v>609</v>
      </c>
      <c r="CC29" s="66" t="s">
        <v>609</v>
      </c>
      <c r="CD29" s="22" t="s">
        <v>609</v>
      </c>
      <c r="CE29" s="22" t="s">
        <v>609</v>
      </c>
      <c r="CF29" s="66" t="s">
        <v>609</v>
      </c>
      <c r="CG29" s="22" t="s">
        <v>609</v>
      </c>
      <c r="CH29" s="22" t="s">
        <v>609</v>
      </c>
      <c r="CI29" s="66" t="s">
        <v>609</v>
      </c>
      <c r="CJ29" s="22" t="s">
        <v>609</v>
      </c>
      <c r="CK29" s="22" t="s">
        <v>609</v>
      </c>
    </row>
    <row r="30" spans="1:89" ht="15" customHeight="1" x14ac:dyDescent="0.2">
      <c r="A30" s="60" t="str">
        <f>F30</f>
        <v/>
      </c>
      <c r="B30" s="61"/>
      <c r="C30" s="13"/>
      <c r="D30" s="14"/>
      <c r="E30" s="15" t="str">
        <f>IF(B30="","",M30+T30+AA30+AH30+AO30)</f>
        <v/>
      </c>
      <c r="F30" s="16" t="str">
        <f t="shared" si="36"/>
        <v/>
      </c>
      <c r="G30" s="8" t="str">
        <f t="shared" si="37"/>
        <v/>
      </c>
      <c r="H30" s="62" t="str">
        <f>IF($B30="","",TIME(I30,J30,K30))</f>
        <v/>
      </c>
      <c r="I30" s="65"/>
      <c r="J30" s="65"/>
      <c r="K30" s="65"/>
      <c r="L30" s="34" t="str">
        <f>IF(OR(H30="DNS",H30="DNF",H30="DSQ",H30="DNC",H30="OCS"),"",IF(H$9="","",IF($B30="","",(H30/(G30/100)))))</f>
        <v/>
      </c>
      <c r="M30" s="35" t="str">
        <f t="shared" si="40"/>
        <v/>
      </c>
      <c r="N30" s="57" t="str">
        <f t="shared" si="41"/>
        <v/>
      </c>
      <c r="O30" s="62" t="str">
        <f>IF($B30="","",TIME(P30,Q30,R30))</f>
        <v/>
      </c>
      <c r="P30" s="65"/>
      <c r="Q30" s="65"/>
      <c r="R30" s="65"/>
      <c r="S30" s="34" t="str">
        <f>IF(OR(O30="DNS",O30="DNF",O30="DSQ",O30="DNC",O30="OCS"),"",IF(O$9="","",IF($B30="","",(O30/(N30/100)))))</f>
        <v/>
      </c>
      <c r="T30" s="35" t="str">
        <f t="shared" si="44"/>
        <v/>
      </c>
      <c r="U30" s="57" t="str">
        <f t="shared" si="45"/>
        <v/>
      </c>
      <c r="V30" s="62" t="str">
        <f>IF($B30="","",TIME(W30,X30,Y30))</f>
        <v/>
      </c>
      <c r="W30" s="65"/>
      <c r="X30" s="65"/>
      <c r="Y30" s="65"/>
      <c r="Z30" s="34" t="str">
        <f>IF(OR(V30="DNS",V30="DNF",V30="DSQ",V30="DNC",V30="OCS"),"",IF(V$9="","",IF($B30="","",(V30/(U30/100)))))</f>
        <v/>
      </c>
      <c r="AA30" s="35" t="str">
        <f t="shared" si="48"/>
        <v/>
      </c>
      <c r="AB30" s="57" t="str">
        <f t="shared" si="49"/>
        <v/>
      </c>
      <c r="AC30" s="62" t="str">
        <f>IF($B30="","",TIME(AD30,AE30,AF30))</f>
        <v/>
      </c>
      <c r="AD30" s="65"/>
      <c r="AE30" s="65"/>
      <c r="AF30" s="65"/>
      <c r="AG30" s="34" t="str">
        <f>IF(OR(AC30="DNS",AC30="DNF",AC30="DSQ",AC30="DNC",AC30="OCS"),"",IF(AC$9="","",IF($B30="","",(AC30/(AB30/100)))))</f>
        <v/>
      </c>
      <c r="AH30" s="35" t="str">
        <f t="shared" si="52"/>
        <v/>
      </c>
      <c r="AI30" s="57" t="str">
        <f t="shared" si="53"/>
        <v/>
      </c>
      <c r="AJ30" s="62" t="str">
        <f>IF($B30="","",TIME(AK30,AL30,AM30))</f>
        <v/>
      </c>
      <c r="AK30" s="65"/>
      <c r="AL30" s="65"/>
      <c r="AM30" s="65"/>
      <c r="AN30" s="34" t="str">
        <f>IF(OR(AJ30="DNS",AJ30="DNF",AJ30="DSQ",AJ30="DNC",AJ30="OCS"),"",IF(AJ$9="","",IF($B30="","",(AJ30/(AI30/100)))))</f>
        <v/>
      </c>
      <c r="AO30" s="35" t="str">
        <f t="shared" si="56"/>
        <v/>
      </c>
      <c r="AR30" s="13" t="str">
        <f t="shared" si="79"/>
        <v/>
      </c>
      <c r="AS30" s="13" t="str">
        <f t="shared" si="79"/>
        <v/>
      </c>
      <c r="AT30" s="13" t="str">
        <f t="shared" si="79"/>
        <v/>
      </c>
      <c r="AU30" s="22" t="str">
        <f t="shared" si="58"/>
        <v/>
      </c>
      <c r="AV30" s="22" t="str">
        <f t="shared" si="59"/>
        <v/>
      </c>
      <c r="AW30" s="22" t="str">
        <f t="shared" si="60"/>
        <v/>
      </c>
      <c r="AX30" s="22" t="str">
        <f t="shared" si="61"/>
        <v/>
      </c>
      <c r="AY30" s="22" t="str">
        <f t="shared" si="62"/>
        <v/>
      </c>
      <c r="BA30" s="13" t="str">
        <f t="shared" si="80"/>
        <v/>
      </c>
      <c r="BB30" s="13" t="str">
        <f t="shared" si="80"/>
        <v/>
      </c>
      <c r="BC30" s="13" t="str">
        <f t="shared" si="80"/>
        <v/>
      </c>
      <c r="BD30" s="66" t="str">
        <f>IF($C30="TH",H30,"")</f>
        <v/>
      </c>
      <c r="BE30" s="22" t="str">
        <f t="shared" si="65"/>
        <v/>
      </c>
      <c r="BF30" s="22" t="str">
        <f t="shared" si="66"/>
        <v/>
      </c>
      <c r="BG30" s="66" t="str">
        <f>IF($C30="TH",O30,"")</f>
        <v/>
      </c>
      <c r="BH30" s="22" t="str">
        <f t="shared" si="68"/>
        <v/>
      </c>
      <c r="BI30" s="22" t="str">
        <f t="shared" si="69"/>
        <v/>
      </c>
      <c r="BJ30" s="66" t="str">
        <f>IF($C30="TH",V30,"")</f>
        <v/>
      </c>
      <c r="BK30" s="22" t="str">
        <f t="shared" si="71"/>
        <v/>
      </c>
      <c r="BL30" s="22" t="str">
        <f t="shared" si="72"/>
        <v/>
      </c>
      <c r="BM30" s="66" t="str">
        <f>IF($C30="TH",AC30,"")</f>
        <v/>
      </c>
      <c r="BN30" s="22" t="str">
        <f t="shared" si="74"/>
        <v/>
      </c>
      <c r="BO30" s="22" t="str">
        <f t="shared" si="75"/>
        <v/>
      </c>
      <c r="BP30" s="66" t="str">
        <f>IF($C30="TH",AJ30,"")</f>
        <v/>
      </c>
      <c r="BQ30" s="22" t="str">
        <f t="shared" si="77"/>
        <v/>
      </c>
      <c r="BR30" s="22" t="str">
        <f t="shared" si="78"/>
        <v/>
      </c>
      <c r="BT30" s="13" t="s">
        <v>609</v>
      </c>
      <c r="BU30" s="13" t="s">
        <v>609</v>
      </c>
      <c r="BV30" s="13" t="s">
        <v>609</v>
      </c>
      <c r="BW30" s="66" t="s">
        <v>609</v>
      </c>
      <c r="BX30" s="22" t="s">
        <v>609</v>
      </c>
      <c r="BY30" s="22" t="s">
        <v>609</v>
      </c>
      <c r="BZ30" s="66" t="s">
        <v>609</v>
      </c>
      <c r="CA30" s="22" t="s">
        <v>609</v>
      </c>
      <c r="CB30" s="22" t="s">
        <v>609</v>
      </c>
      <c r="CC30" s="66" t="s">
        <v>609</v>
      </c>
      <c r="CD30" s="22" t="s">
        <v>609</v>
      </c>
      <c r="CE30" s="22" t="s">
        <v>609</v>
      </c>
      <c r="CF30" s="66" t="s">
        <v>609</v>
      </c>
      <c r="CG30" s="22" t="s">
        <v>609</v>
      </c>
      <c r="CH30" s="22" t="s">
        <v>609</v>
      </c>
      <c r="CI30" s="66" t="s">
        <v>609</v>
      </c>
      <c r="CJ30" s="22" t="s">
        <v>609</v>
      </c>
      <c r="CK30" s="22" t="s">
        <v>609</v>
      </c>
    </row>
    <row r="31" spans="1:89" ht="15" customHeight="1" thickBot="1" x14ac:dyDescent="0.25">
      <c r="A31" s="60" t="str">
        <f>F31</f>
        <v/>
      </c>
      <c r="B31" s="17"/>
      <c r="C31" s="17"/>
      <c r="D31" s="18"/>
      <c r="E31" s="19" t="str">
        <f>IF(B31="","",M31+T31+AA31+AH31+AO31)</f>
        <v/>
      </c>
      <c r="F31" s="20" t="str">
        <f t="shared" si="36"/>
        <v/>
      </c>
      <c r="G31" s="21" t="str">
        <f t="shared" si="37"/>
        <v/>
      </c>
      <c r="H31" s="62" t="str">
        <f>IF($B31="","",TIME(I31,J31,K31))</f>
        <v/>
      </c>
      <c r="I31" s="65"/>
      <c r="J31" s="65"/>
      <c r="K31" s="65"/>
      <c r="L31" s="34" t="str">
        <f>IF(OR(H31="DNS",H31="DNF",H31="DSQ",H31="DNC",H31="OCS"),"",IF(H$9="","",IF($B31="","",(H31/(G31/100)))))</f>
        <v/>
      </c>
      <c r="M31" s="36" t="str">
        <f t="shared" si="40"/>
        <v/>
      </c>
      <c r="N31" s="57" t="str">
        <f t="shared" si="41"/>
        <v/>
      </c>
      <c r="O31" s="62" t="str">
        <f>IF($B31="","",TIME(P31,Q31,R31))</f>
        <v/>
      </c>
      <c r="P31" s="65"/>
      <c r="Q31" s="65"/>
      <c r="R31" s="65"/>
      <c r="S31" s="34" t="str">
        <f>IF(OR(O31="DNS",O31="DNF",O31="DSQ",O31="DNC",O31="OCS"),"",IF(O$9="","",IF($B31="","",(O31/(N31/100)))))</f>
        <v/>
      </c>
      <c r="T31" s="35" t="str">
        <f t="shared" si="44"/>
        <v/>
      </c>
      <c r="U31" s="57" t="str">
        <f t="shared" si="45"/>
        <v/>
      </c>
      <c r="V31" s="62" t="str">
        <f>IF($B31="","",TIME(W31,X31,Y31))</f>
        <v/>
      </c>
      <c r="W31" s="65"/>
      <c r="X31" s="65"/>
      <c r="Y31" s="65"/>
      <c r="Z31" s="34" t="str">
        <f>IF(OR(V31="DNS",V31="DNF",V31="DSQ",V31="DNC",V31="OCS"),"",IF(V$9="","",IF($B31="","",(V31/(U31/100)))))</f>
        <v/>
      </c>
      <c r="AA31" s="35" t="str">
        <f t="shared" si="48"/>
        <v/>
      </c>
      <c r="AB31" s="57" t="str">
        <f t="shared" si="49"/>
        <v/>
      </c>
      <c r="AC31" s="62" t="str">
        <f>IF($B31="","",TIME(AD31,AE31,AF31))</f>
        <v/>
      </c>
      <c r="AD31" s="65"/>
      <c r="AE31" s="65"/>
      <c r="AF31" s="65"/>
      <c r="AG31" s="34" t="str">
        <f>IF(OR(AC31="DNS",AC31="DNF",AC31="DSQ",AC31="DNC",AC31="OCS"),"",IF(AC$9="","",IF($B31="","",(AC31/(AB31/100)))))</f>
        <v/>
      </c>
      <c r="AH31" s="35" t="str">
        <f t="shared" si="52"/>
        <v/>
      </c>
      <c r="AI31" s="57" t="str">
        <f t="shared" si="53"/>
        <v/>
      </c>
      <c r="AJ31" s="62" t="str">
        <f>IF($B31="","",TIME(AK31,AL31,AM31))</f>
        <v/>
      </c>
      <c r="AK31" s="65"/>
      <c r="AL31" s="65"/>
      <c r="AM31" s="65"/>
      <c r="AN31" s="34" t="str">
        <f>IF(OR(AJ31="DNS",AJ31="DNF",AJ31="DSQ",AJ31="DNC",AJ31="OCS"),"",IF(AJ$9="","",IF($B31="","",(AJ31/(AI31/100)))))</f>
        <v/>
      </c>
      <c r="AO31" s="35" t="str">
        <f t="shared" si="56"/>
        <v/>
      </c>
      <c r="AR31" s="13" t="str">
        <f t="shared" si="79"/>
        <v/>
      </c>
      <c r="AS31" s="13" t="str">
        <f t="shared" si="79"/>
        <v/>
      </c>
      <c r="AT31" s="13" t="str">
        <f t="shared" si="79"/>
        <v/>
      </c>
      <c r="AU31" s="22" t="str">
        <f t="shared" si="58"/>
        <v/>
      </c>
      <c r="AV31" s="22" t="str">
        <f t="shared" si="59"/>
        <v/>
      </c>
      <c r="AW31" s="22" t="str">
        <f t="shared" si="60"/>
        <v/>
      </c>
      <c r="AX31" s="22" t="str">
        <f t="shared" si="61"/>
        <v/>
      </c>
      <c r="AY31" s="22" t="str">
        <f t="shared" si="62"/>
        <v/>
      </c>
      <c r="BA31" s="13" t="str">
        <f t="shared" si="80"/>
        <v/>
      </c>
      <c r="BB31" s="13" t="str">
        <f t="shared" si="80"/>
        <v/>
      </c>
      <c r="BC31" s="13" t="str">
        <f t="shared" si="80"/>
        <v/>
      </c>
      <c r="BD31" s="66" t="str">
        <f>IF($C31="TH",H31,"")</f>
        <v/>
      </c>
      <c r="BE31" s="22" t="str">
        <f t="shared" si="65"/>
        <v/>
      </c>
      <c r="BF31" s="22" t="str">
        <f t="shared" si="66"/>
        <v/>
      </c>
      <c r="BG31" s="66" t="str">
        <f>IF($C31="TH",O31,"")</f>
        <v/>
      </c>
      <c r="BH31" s="22" t="str">
        <f t="shared" si="68"/>
        <v/>
      </c>
      <c r="BI31" s="22" t="str">
        <f t="shared" si="69"/>
        <v/>
      </c>
      <c r="BJ31" s="66" t="str">
        <f>IF($C31="TH",V31,"")</f>
        <v/>
      </c>
      <c r="BK31" s="22" t="str">
        <f t="shared" si="71"/>
        <v/>
      </c>
      <c r="BL31" s="22" t="str">
        <f t="shared" si="72"/>
        <v/>
      </c>
      <c r="BM31" s="66" t="str">
        <f>IF($C31="TH",AC31,"")</f>
        <v/>
      </c>
      <c r="BN31" s="22" t="str">
        <f t="shared" si="74"/>
        <v/>
      </c>
      <c r="BO31" s="22" t="str">
        <f t="shared" si="75"/>
        <v/>
      </c>
      <c r="BP31" s="66" t="str">
        <f>IF($C31="TH",AJ31,"")</f>
        <v/>
      </c>
      <c r="BQ31" s="22" t="str">
        <f t="shared" si="77"/>
        <v/>
      </c>
      <c r="BR31" s="22" t="str">
        <f t="shared" si="78"/>
        <v/>
      </c>
      <c r="BT31" s="13" t="s">
        <v>609</v>
      </c>
      <c r="BU31" s="13" t="s">
        <v>609</v>
      </c>
      <c r="BV31" s="13" t="s">
        <v>609</v>
      </c>
      <c r="BW31" s="66" t="s">
        <v>609</v>
      </c>
      <c r="BX31" s="22" t="s">
        <v>609</v>
      </c>
      <c r="BY31" s="22" t="s">
        <v>609</v>
      </c>
      <c r="BZ31" s="66" t="s">
        <v>609</v>
      </c>
      <c r="CA31" s="22" t="s">
        <v>609</v>
      </c>
      <c r="CB31" s="22" t="s">
        <v>609</v>
      </c>
      <c r="CC31" s="66" t="s">
        <v>609</v>
      </c>
      <c r="CD31" s="22" t="s">
        <v>609</v>
      </c>
      <c r="CE31" s="22" t="s">
        <v>609</v>
      </c>
      <c r="CF31" s="66" t="s">
        <v>609</v>
      </c>
      <c r="CG31" s="22" t="s">
        <v>609</v>
      </c>
      <c r="CH31" s="22" t="s">
        <v>609</v>
      </c>
      <c r="CI31" s="66" t="s">
        <v>609</v>
      </c>
      <c r="CJ31" s="22" t="s">
        <v>609</v>
      </c>
      <c r="CK31" s="22" t="s">
        <v>609</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ht="15" customHeight="1" thickTop="1" x14ac:dyDescent="0.2"/>
  </sheetData>
  <sortState xmlns:xlrd2="http://schemas.microsoft.com/office/spreadsheetml/2017/richdata2" ref="A11:CK16">
    <sortCondition ref="E11:E16"/>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C11:C31" xr:uid="{475C968E-586F-44F2-B695-2DD72A56302D}">
      <formula1>Boats</formula1>
    </dataValidation>
    <dataValidation type="list" allowBlank="1" showInputMessage="1" showErrorMessage="1" sqref="AJ8:AO8 O8:T8 V8:AA8 AC8:AH8 H8:M8 BD8 BG8 BJ8 BM8 BP8 BW8 BZ8 CC8 CF8 CI8" xr:uid="{7C9B453B-14BA-4B5A-8A1D-F116AFA3FE1A}">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90995BA-FA6E-44AD-9473-2F01FF329B5E}">
          <x14:formula1>
            <xm:f>Memb!$B$2:$B$317</xm:f>
          </x14:formula1>
          <xm:sqref>B11:B31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R91"/>
  <sheetViews>
    <sheetView workbookViewId="0">
      <pane xSplit="7" ySplit="2" topLeftCell="H3" activePane="bottomRight" state="frozen"/>
      <selection pane="topRight" activeCell="H1" sqref="H1"/>
      <selection pane="bottomLeft" activeCell="A3" sqref="A3"/>
      <selection pane="bottomRight" activeCell="A91" sqref="A91:XFD94"/>
    </sheetView>
  </sheetViews>
  <sheetFormatPr defaultColWidth="23.140625" defaultRowHeight="12.75" x14ac:dyDescent="0.2"/>
  <cols>
    <col min="1" max="2" width="5.5703125" style="39" bestFit="1" customWidth="1"/>
    <col min="3" max="3" width="6.85546875" style="39" bestFit="1" customWidth="1"/>
    <col min="4" max="4" width="6.85546875" style="39" customWidth="1"/>
    <col min="5" max="5" width="18.28515625" style="225" bestFit="1" customWidth="1"/>
    <col min="6" max="6" width="10.7109375" style="213" bestFit="1" customWidth="1"/>
    <col min="7" max="7" width="13.5703125" style="213" bestFit="1" customWidth="1"/>
    <col min="8" max="8" width="78.140625" style="39" bestFit="1" customWidth="1"/>
    <col min="9" max="9" width="15.85546875" style="39" bestFit="1" customWidth="1"/>
    <col min="10" max="16" width="17.85546875" style="39" customWidth="1"/>
    <col min="17" max="17" width="2.7109375" style="262" customWidth="1"/>
    <col min="18" max="18" width="15.7109375" style="39" customWidth="1"/>
    <col min="19" max="19" width="12" style="39" bestFit="1" customWidth="1"/>
    <col min="20" max="20" width="18.85546875" style="39" bestFit="1" customWidth="1"/>
    <col min="21" max="21" width="21.42578125" style="39" bestFit="1" customWidth="1"/>
    <col min="22" max="22" width="21.42578125" bestFit="1" customWidth="1"/>
    <col min="23" max="23" width="77.28515625" bestFit="1" customWidth="1"/>
    <col min="24" max="24" width="23.7109375" style="39" bestFit="1" customWidth="1"/>
    <col min="25" max="25" width="16.5703125" style="39" customWidth="1"/>
    <col min="26" max="26" width="16" style="39" customWidth="1"/>
    <col min="27" max="27" width="11.7109375" style="39" bestFit="1" customWidth="1"/>
    <col min="28" max="28" width="13.85546875" style="39" customWidth="1"/>
    <col min="29" max="29" width="23.140625" style="39"/>
  </cols>
  <sheetData>
    <row r="1" spans="1:70" s="43" customFormat="1" ht="15.75" x14ac:dyDescent="0.25">
      <c r="A1" s="43" t="s">
        <v>677</v>
      </c>
      <c r="B1" s="43" t="s">
        <v>678</v>
      </c>
      <c r="C1" s="43" t="s">
        <v>776</v>
      </c>
      <c r="D1" s="43" t="s">
        <v>1096</v>
      </c>
      <c r="E1" s="226" t="s">
        <v>346</v>
      </c>
      <c r="F1" s="226" t="s">
        <v>351</v>
      </c>
      <c r="G1" s="224" t="s">
        <v>772</v>
      </c>
      <c r="H1" s="227" t="s">
        <v>347</v>
      </c>
      <c r="I1" s="227" t="s">
        <v>830</v>
      </c>
      <c r="J1" s="228" t="s">
        <v>348</v>
      </c>
      <c r="K1" s="228">
        <v>2</v>
      </c>
      <c r="L1" s="228">
        <v>3</v>
      </c>
      <c r="M1" s="228">
        <v>4</v>
      </c>
      <c r="N1" s="228">
        <v>5</v>
      </c>
      <c r="O1" s="228">
        <v>6</v>
      </c>
      <c r="P1" s="228">
        <v>7</v>
      </c>
      <c r="Q1" s="263"/>
      <c r="R1" s="43" t="s">
        <v>349</v>
      </c>
      <c r="S1" s="43" t="s">
        <v>350</v>
      </c>
      <c r="T1" s="43" t="s">
        <v>355</v>
      </c>
      <c r="U1" s="43" t="s">
        <v>802</v>
      </c>
      <c r="V1" s="43" t="s">
        <v>524</v>
      </c>
      <c r="W1" s="43" t="s">
        <v>405</v>
      </c>
      <c r="X1" s="43" t="s">
        <v>883</v>
      </c>
      <c r="Y1" s="43" t="s">
        <v>884</v>
      </c>
      <c r="Z1" s="43" t="s">
        <v>527</v>
      </c>
      <c r="AA1" s="43" t="s">
        <v>528</v>
      </c>
      <c r="AB1" s="43" t="s">
        <v>549</v>
      </c>
      <c r="AC1" s="43" t="s">
        <v>550</v>
      </c>
      <c r="AD1"/>
      <c r="AE1"/>
      <c r="AF1"/>
      <c r="AG1"/>
      <c r="AH1"/>
      <c r="AI1"/>
      <c r="AJ1"/>
      <c r="AK1"/>
      <c r="AL1"/>
      <c r="AM1"/>
      <c r="AN1"/>
      <c r="AO1"/>
      <c r="AP1"/>
      <c r="AQ1"/>
      <c r="AR1"/>
      <c r="AS1"/>
      <c r="AT1"/>
      <c r="AU1"/>
      <c r="AV1"/>
      <c r="AW1"/>
      <c r="AX1"/>
      <c r="AY1"/>
      <c r="AZ1"/>
      <c r="BA1"/>
      <c r="BB1"/>
      <c r="BC1"/>
      <c r="BD1"/>
      <c r="BE1"/>
      <c r="BF1"/>
      <c r="BG1"/>
      <c r="BH1"/>
      <c r="BI1"/>
      <c r="BJ1"/>
      <c r="BK1"/>
      <c r="BL1"/>
      <c r="BM1"/>
      <c r="BN1"/>
      <c r="BO1"/>
    </row>
    <row r="2" spans="1:70" x14ac:dyDescent="0.2">
      <c r="A2" s="39">
        <v>0.5</v>
      </c>
      <c r="B2" s="39">
        <v>0.5</v>
      </c>
      <c r="C2" s="39">
        <v>0.5</v>
      </c>
      <c r="D2" s="39">
        <v>0.5</v>
      </c>
    </row>
    <row r="3" spans="1:70" x14ac:dyDescent="0.2">
      <c r="A3" s="39">
        <v>0.6</v>
      </c>
      <c r="B3" s="39">
        <v>0.6</v>
      </c>
      <c r="C3" s="39">
        <v>0.6</v>
      </c>
      <c r="D3" s="39">
        <v>0.6</v>
      </c>
      <c r="E3" s="304" t="s">
        <v>1068</v>
      </c>
    </row>
    <row r="4" spans="1:70" x14ac:dyDescent="0.2">
      <c r="A4" s="39">
        <v>1</v>
      </c>
      <c r="B4" s="39" t="s">
        <v>1063</v>
      </c>
      <c r="C4" s="39">
        <v>1</v>
      </c>
      <c r="D4" s="39">
        <v>1</v>
      </c>
      <c r="E4" s="209">
        <v>44506</v>
      </c>
      <c r="F4" s="215" t="s">
        <v>353</v>
      </c>
      <c r="G4" s="257" t="s">
        <v>775</v>
      </c>
      <c r="H4" s="272" t="s">
        <v>864</v>
      </c>
      <c r="I4" s="257">
        <v>16</v>
      </c>
      <c r="J4" s="258" t="s">
        <v>242</v>
      </c>
      <c r="K4" s="258" t="s">
        <v>147</v>
      </c>
      <c r="L4" s="324" t="s">
        <v>243</v>
      </c>
      <c r="M4" s="258" t="s">
        <v>781</v>
      </c>
      <c r="N4" s="258" t="s">
        <v>607</v>
      </c>
      <c r="O4" s="258" t="s">
        <v>472</v>
      </c>
      <c r="P4" s="324" t="s">
        <v>842</v>
      </c>
      <c r="Q4" s="265"/>
      <c r="R4" s="271" t="s">
        <v>814</v>
      </c>
      <c r="S4" s="39">
        <v>5</v>
      </c>
      <c r="T4" s="39">
        <v>1</v>
      </c>
      <c r="U4" s="39" t="s">
        <v>289</v>
      </c>
      <c r="V4" s="39">
        <v>7</v>
      </c>
      <c r="W4" t="s">
        <v>981</v>
      </c>
      <c r="X4" s="39">
        <f>S4*T4</f>
        <v>5</v>
      </c>
      <c r="AC4" s="39">
        <f>SUM(X4:AB4)</f>
        <v>5</v>
      </c>
      <c r="BP4" s="202"/>
      <c r="BQ4" s="202"/>
      <c r="BR4" s="202"/>
    </row>
    <row r="5" spans="1:70" ht="15" customHeight="1" x14ac:dyDescent="0.2">
      <c r="A5" s="39">
        <v>2</v>
      </c>
      <c r="B5" s="39" t="s">
        <v>1060</v>
      </c>
      <c r="C5" s="39">
        <v>1</v>
      </c>
      <c r="D5" s="39">
        <v>76</v>
      </c>
      <c r="E5" s="231" t="s">
        <v>804</v>
      </c>
      <c r="F5" s="215" t="s">
        <v>354</v>
      </c>
      <c r="G5" s="215" t="s">
        <v>834</v>
      </c>
      <c r="H5" s="351" t="s">
        <v>1036</v>
      </c>
      <c r="I5" s="215"/>
      <c r="J5" s="215"/>
      <c r="K5" s="215"/>
      <c r="L5" s="215"/>
      <c r="M5" s="215"/>
      <c r="N5" s="215"/>
      <c r="O5" s="215"/>
      <c r="P5" s="215"/>
      <c r="Q5" s="264"/>
      <c r="R5" s="213"/>
      <c r="S5" s="213"/>
      <c r="T5" s="213"/>
      <c r="V5" s="215"/>
      <c r="W5" s="212"/>
      <c r="X5" s="213"/>
      <c r="Y5" s="213"/>
      <c r="Z5" s="213"/>
      <c r="AA5" s="213"/>
      <c r="AB5" s="213"/>
      <c r="BP5" s="202"/>
      <c r="BQ5" s="202"/>
      <c r="BR5" s="202"/>
    </row>
    <row r="6" spans="1:70" x14ac:dyDescent="0.2">
      <c r="A6" s="39">
        <v>3</v>
      </c>
      <c r="B6" s="39" t="s">
        <v>1059</v>
      </c>
      <c r="C6" s="39">
        <v>1</v>
      </c>
      <c r="D6" s="39">
        <v>91</v>
      </c>
      <c r="E6" s="214">
        <v>44507</v>
      </c>
      <c r="F6" s="213" t="s">
        <v>352</v>
      </c>
      <c r="H6" s="211" t="s">
        <v>739</v>
      </c>
      <c r="I6" s="215"/>
      <c r="J6" s="215"/>
      <c r="K6" s="215"/>
      <c r="L6" s="215"/>
      <c r="M6" s="215"/>
      <c r="N6" s="215"/>
      <c r="O6" s="215"/>
      <c r="P6" s="215"/>
      <c r="Q6" s="264"/>
      <c r="U6" s="39" t="s">
        <v>456</v>
      </c>
      <c r="V6" s="39"/>
      <c r="BP6" s="202"/>
      <c r="BQ6" s="202"/>
      <c r="BR6" s="202"/>
    </row>
    <row r="7" spans="1:70" x14ac:dyDescent="0.2">
      <c r="A7" s="39">
        <v>4</v>
      </c>
      <c r="B7" s="39" t="s">
        <v>1302</v>
      </c>
      <c r="C7" s="39">
        <v>1</v>
      </c>
      <c r="D7" s="39">
        <v>2</v>
      </c>
      <c r="E7" s="44" t="s">
        <v>803</v>
      </c>
      <c r="F7" s="44" t="s">
        <v>354</v>
      </c>
      <c r="G7" s="44" t="s">
        <v>834</v>
      </c>
      <c r="H7" s="200" t="s">
        <v>820</v>
      </c>
      <c r="I7" s="257">
        <v>14</v>
      </c>
      <c r="J7" s="324" t="s">
        <v>787</v>
      </c>
      <c r="K7" s="258" t="s">
        <v>749</v>
      </c>
      <c r="L7" s="258" t="s">
        <v>282</v>
      </c>
      <c r="M7" s="324" t="s">
        <v>268</v>
      </c>
      <c r="N7" s="258" t="s">
        <v>768</v>
      </c>
      <c r="O7" s="258" t="s">
        <v>758</v>
      </c>
      <c r="P7" s="258" t="s">
        <v>869</v>
      </c>
      <c r="Q7" s="265"/>
      <c r="R7" s="271" t="s">
        <v>814</v>
      </c>
      <c r="S7" s="39">
        <v>6</v>
      </c>
      <c r="T7" s="39">
        <v>1</v>
      </c>
      <c r="U7" s="39" t="s">
        <v>456</v>
      </c>
      <c r="V7" s="39">
        <v>6</v>
      </c>
      <c r="W7" t="s">
        <v>1158</v>
      </c>
      <c r="Z7" s="213"/>
      <c r="AB7" s="213">
        <f>S7*T7</f>
        <v>6</v>
      </c>
      <c r="AC7" s="39">
        <f>SUM(X7:AB7)</f>
        <v>6</v>
      </c>
      <c r="BR7" s="202"/>
    </row>
    <row r="8" spans="1:70" x14ac:dyDescent="0.2">
      <c r="A8" s="39">
        <v>5</v>
      </c>
      <c r="B8" s="39" t="s">
        <v>1063</v>
      </c>
      <c r="C8" s="39">
        <v>2</v>
      </c>
      <c r="D8" s="39">
        <v>3</v>
      </c>
      <c r="E8" s="259">
        <v>44520</v>
      </c>
      <c r="F8" s="215" t="s">
        <v>353</v>
      </c>
      <c r="G8" s="257" t="s">
        <v>775</v>
      </c>
      <c r="H8" s="279" t="s">
        <v>865</v>
      </c>
      <c r="I8" s="257">
        <v>17</v>
      </c>
      <c r="J8" s="324" t="s">
        <v>202</v>
      </c>
      <c r="K8" s="258" t="s">
        <v>218</v>
      </c>
      <c r="L8" s="324" t="s">
        <v>478</v>
      </c>
      <c r="M8" s="258" t="s">
        <v>639</v>
      </c>
      <c r="N8" s="324" t="s">
        <v>871</v>
      </c>
      <c r="O8" s="324" t="s">
        <v>763</v>
      </c>
      <c r="P8" s="324" t="s">
        <v>842</v>
      </c>
      <c r="Q8" s="265"/>
      <c r="R8" s="271" t="s">
        <v>814</v>
      </c>
      <c r="S8" s="39">
        <v>2</v>
      </c>
      <c r="T8" s="39">
        <v>1</v>
      </c>
      <c r="U8" s="39" t="s">
        <v>289</v>
      </c>
      <c r="V8" s="39">
        <v>6</v>
      </c>
      <c r="W8" t="s">
        <v>976</v>
      </c>
      <c r="X8" s="39">
        <f>S8*T8</f>
        <v>2</v>
      </c>
      <c r="AC8" s="39">
        <f>SUM(X8:AB8)</f>
        <v>2</v>
      </c>
      <c r="BR8" s="202"/>
    </row>
    <row r="9" spans="1:70" x14ac:dyDescent="0.2">
      <c r="A9" s="39">
        <v>6</v>
      </c>
      <c r="B9" s="39" t="s">
        <v>1059</v>
      </c>
      <c r="C9" s="39">
        <v>2</v>
      </c>
      <c r="D9" s="39">
        <v>92</v>
      </c>
      <c r="E9" s="214">
        <v>44525</v>
      </c>
      <c r="F9" s="213" t="s">
        <v>740</v>
      </c>
      <c r="H9" s="211" t="s">
        <v>1029</v>
      </c>
      <c r="I9" s="215"/>
      <c r="J9" s="215"/>
      <c r="K9" s="215"/>
      <c r="L9" s="215"/>
      <c r="M9" s="215"/>
      <c r="N9" s="215"/>
      <c r="O9" s="215"/>
      <c r="P9" s="215"/>
      <c r="Q9" s="264"/>
      <c r="U9" s="39" t="s">
        <v>456</v>
      </c>
      <c r="V9" s="39"/>
      <c r="BP9" s="202"/>
      <c r="BQ9" s="202"/>
    </row>
    <row r="10" spans="1:70" x14ac:dyDescent="0.2">
      <c r="A10" s="39">
        <v>7</v>
      </c>
      <c r="B10" s="39" t="s">
        <v>1063</v>
      </c>
      <c r="C10" s="39">
        <v>3</v>
      </c>
      <c r="D10" s="39">
        <v>4</v>
      </c>
      <c r="E10" s="259">
        <v>44527</v>
      </c>
      <c r="F10" s="215" t="s">
        <v>353</v>
      </c>
      <c r="G10" s="257" t="s">
        <v>775</v>
      </c>
      <c r="H10" s="257" t="s">
        <v>866</v>
      </c>
      <c r="I10" s="257">
        <v>18</v>
      </c>
      <c r="J10" s="258" t="s">
        <v>162</v>
      </c>
      <c r="K10" s="258" t="s">
        <v>198</v>
      </c>
      <c r="L10" s="258" t="s">
        <v>745</v>
      </c>
      <c r="M10" s="258" t="s">
        <v>810</v>
      </c>
      <c r="N10" s="258" t="s">
        <v>286</v>
      </c>
      <c r="O10" s="258" t="s">
        <v>788</v>
      </c>
      <c r="P10" s="258" t="s">
        <v>786</v>
      </c>
      <c r="Q10" s="265"/>
      <c r="R10" s="271" t="s">
        <v>983</v>
      </c>
      <c r="S10" s="39">
        <v>0</v>
      </c>
      <c r="T10" s="39">
        <v>0</v>
      </c>
      <c r="U10" s="39" t="s">
        <v>456</v>
      </c>
      <c r="V10" s="39">
        <v>0</v>
      </c>
      <c r="W10" t="s">
        <v>984</v>
      </c>
      <c r="X10" s="39">
        <f>S10*T10</f>
        <v>0</v>
      </c>
      <c r="AC10" s="39">
        <f>SUM(X10:AB10)</f>
        <v>0</v>
      </c>
      <c r="BR10" s="202"/>
    </row>
    <row r="11" spans="1:70" x14ac:dyDescent="0.2">
      <c r="A11" s="39">
        <v>8</v>
      </c>
      <c r="B11" s="39" t="s">
        <v>1061</v>
      </c>
      <c r="C11" s="39">
        <v>1</v>
      </c>
      <c r="D11" s="39">
        <v>5</v>
      </c>
      <c r="E11" s="259">
        <v>44534</v>
      </c>
      <c r="F11" s="257" t="s">
        <v>353</v>
      </c>
      <c r="G11" s="257" t="s">
        <v>775</v>
      </c>
      <c r="H11" s="302" t="s">
        <v>1078</v>
      </c>
      <c r="I11" s="257">
        <v>12</v>
      </c>
      <c r="J11" s="258" t="s">
        <v>131</v>
      </c>
      <c r="K11" s="258" t="s">
        <v>741</v>
      </c>
      <c r="L11" s="258" t="s">
        <v>363</v>
      </c>
      <c r="M11" s="258" t="s">
        <v>479</v>
      </c>
      <c r="N11" s="258" t="s">
        <v>576</v>
      </c>
      <c r="O11" s="324" t="s">
        <v>520</v>
      </c>
      <c r="P11" s="258" t="s">
        <v>153</v>
      </c>
      <c r="Q11" s="265"/>
      <c r="R11" s="271" t="s">
        <v>814</v>
      </c>
      <c r="S11" s="39">
        <v>4</v>
      </c>
      <c r="T11" s="39">
        <v>2</v>
      </c>
      <c r="U11" s="39" t="s">
        <v>456</v>
      </c>
      <c r="V11" s="39">
        <v>10</v>
      </c>
      <c r="W11" s="42" t="s">
        <v>989</v>
      </c>
      <c r="Y11" s="39">
        <f>S11*T11</f>
        <v>8</v>
      </c>
      <c r="AC11" s="39">
        <f>SUM(X11:AB11)</f>
        <v>8</v>
      </c>
      <c r="BR11" s="202"/>
    </row>
    <row r="12" spans="1:70" x14ac:dyDescent="0.2">
      <c r="A12" s="39">
        <v>9</v>
      </c>
      <c r="B12" s="39" t="s">
        <v>1059</v>
      </c>
      <c r="C12" s="39">
        <v>3</v>
      </c>
      <c r="D12" s="39">
        <v>93</v>
      </c>
      <c r="E12" s="231" t="s">
        <v>971</v>
      </c>
      <c r="F12" s="215"/>
      <c r="G12" s="215"/>
      <c r="H12" s="211" t="s">
        <v>495</v>
      </c>
      <c r="I12" s="215"/>
      <c r="J12" s="215"/>
      <c r="K12" s="215"/>
      <c r="L12" s="215"/>
      <c r="M12" s="215"/>
      <c r="N12" s="215"/>
      <c r="O12" s="215"/>
      <c r="P12" s="215"/>
      <c r="Q12" s="264"/>
      <c r="U12" s="39" t="s">
        <v>456</v>
      </c>
      <c r="V12" s="44"/>
      <c r="W12" s="46"/>
    </row>
    <row r="13" spans="1:70" x14ac:dyDescent="0.2">
      <c r="A13" s="39">
        <v>10</v>
      </c>
      <c r="B13" s="39" t="s">
        <v>1059</v>
      </c>
      <c r="C13" s="39">
        <v>4</v>
      </c>
      <c r="D13" s="39">
        <v>94</v>
      </c>
      <c r="E13" s="231">
        <v>44562</v>
      </c>
      <c r="F13" s="215" t="s">
        <v>353</v>
      </c>
      <c r="G13" s="215"/>
      <c r="H13" s="211" t="s">
        <v>826</v>
      </c>
      <c r="I13" s="215"/>
      <c r="J13" s="215"/>
      <c r="K13" s="215"/>
      <c r="L13" s="215"/>
      <c r="M13" s="215"/>
      <c r="N13" s="215"/>
      <c r="O13" s="215"/>
      <c r="P13" s="215"/>
      <c r="Q13" s="264"/>
      <c r="U13" s="39" t="s">
        <v>456</v>
      </c>
      <c r="V13" s="44"/>
      <c r="W13" s="46"/>
    </row>
    <row r="14" spans="1:70" x14ac:dyDescent="0.2">
      <c r="A14" s="39">
        <v>11</v>
      </c>
      <c r="B14" s="39" t="s">
        <v>1063</v>
      </c>
      <c r="C14" s="39">
        <v>4</v>
      </c>
      <c r="D14" s="39">
        <v>6</v>
      </c>
      <c r="E14" s="259">
        <v>44569</v>
      </c>
      <c r="F14" s="257" t="s">
        <v>353</v>
      </c>
      <c r="G14" s="257" t="s">
        <v>775</v>
      </c>
      <c r="H14" s="257" t="s">
        <v>836</v>
      </c>
      <c r="I14" s="257">
        <v>13</v>
      </c>
      <c r="J14" s="258" t="s">
        <v>260</v>
      </c>
      <c r="K14" s="258" t="s">
        <v>196</v>
      </c>
      <c r="L14" s="258" t="s">
        <v>176</v>
      </c>
      <c r="M14" s="324" t="s">
        <v>755</v>
      </c>
      <c r="N14" s="258" t="s">
        <v>833</v>
      </c>
      <c r="O14" s="258" t="s">
        <v>268</v>
      </c>
      <c r="P14" s="258" t="s">
        <v>825</v>
      </c>
      <c r="Q14" s="265"/>
      <c r="R14" s="271" t="s">
        <v>814</v>
      </c>
      <c r="S14" s="39">
        <v>5</v>
      </c>
      <c r="T14" s="39">
        <v>1</v>
      </c>
      <c r="U14" s="39" t="s">
        <v>289</v>
      </c>
      <c r="V14" s="44">
        <v>9</v>
      </c>
      <c r="W14" s="46" t="s">
        <v>1157</v>
      </c>
      <c r="X14" s="39">
        <f>S14*T14</f>
        <v>5</v>
      </c>
      <c r="AC14" s="39">
        <f>SUM(X14:AB14)</f>
        <v>5</v>
      </c>
    </row>
    <row r="15" spans="1:70" x14ac:dyDescent="0.2">
      <c r="A15" s="39">
        <v>12</v>
      </c>
      <c r="B15" s="39" t="s">
        <v>1063</v>
      </c>
      <c r="C15" s="39">
        <v>5</v>
      </c>
      <c r="D15" s="39">
        <v>7</v>
      </c>
      <c r="E15" s="259">
        <v>44576</v>
      </c>
      <c r="F15" s="215" t="s">
        <v>353</v>
      </c>
      <c r="G15" s="257" t="s">
        <v>775</v>
      </c>
      <c r="H15" s="257" t="s">
        <v>867</v>
      </c>
      <c r="I15" s="257">
        <v>17</v>
      </c>
      <c r="J15" s="258" t="s">
        <v>202</v>
      </c>
      <c r="K15" s="258" t="s">
        <v>218</v>
      </c>
      <c r="L15" s="258" t="s">
        <v>478</v>
      </c>
      <c r="M15" s="258" t="s">
        <v>639</v>
      </c>
      <c r="N15" s="324" t="s">
        <v>767</v>
      </c>
      <c r="O15" s="258" t="s">
        <v>763</v>
      </c>
      <c r="P15" s="258" t="s">
        <v>839</v>
      </c>
      <c r="Q15" s="265"/>
      <c r="R15" s="271" t="s">
        <v>983</v>
      </c>
      <c r="S15" s="39">
        <v>0</v>
      </c>
      <c r="T15" s="39">
        <v>0</v>
      </c>
      <c r="U15" s="39" t="s">
        <v>456</v>
      </c>
      <c r="V15" s="44">
        <v>0</v>
      </c>
      <c r="W15" s="46" t="s">
        <v>993</v>
      </c>
      <c r="X15" s="39">
        <f>S15*T15</f>
        <v>0</v>
      </c>
      <c r="AC15" s="39">
        <f>SUM(X15:AB15)</f>
        <v>0</v>
      </c>
    </row>
    <row r="16" spans="1:70" x14ac:dyDescent="0.2">
      <c r="A16" s="39">
        <v>13</v>
      </c>
      <c r="B16" s="39" t="s">
        <v>1063</v>
      </c>
      <c r="C16" s="39">
        <v>6</v>
      </c>
      <c r="D16" s="39">
        <v>8</v>
      </c>
      <c r="E16" s="259">
        <v>44583</v>
      </c>
      <c r="F16" s="215" t="s">
        <v>353</v>
      </c>
      <c r="G16" s="257" t="s">
        <v>775</v>
      </c>
      <c r="H16" s="257" t="s">
        <v>868</v>
      </c>
      <c r="I16" s="257">
        <v>10</v>
      </c>
      <c r="J16" s="258" t="s">
        <v>253</v>
      </c>
      <c r="K16" s="258" t="s">
        <v>835</v>
      </c>
      <c r="L16" s="258" t="s">
        <v>256</v>
      </c>
      <c r="M16" s="324" t="s">
        <v>195</v>
      </c>
      <c r="N16" s="258" t="s">
        <v>182</v>
      </c>
      <c r="O16" s="258" t="s">
        <v>777</v>
      </c>
      <c r="P16" s="258" t="s">
        <v>844</v>
      </c>
      <c r="Q16" s="265"/>
      <c r="R16" s="271" t="s">
        <v>814</v>
      </c>
      <c r="S16" s="39">
        <v>3</v>
      </c>
      <c r="T16" s="39">
        <v>1</v>
      </c>
      <c r="U16" s="39" t="s">
        <v>289</v>
      </c>
      <c r="V16" s="44">
        <v>4</v>
      </c>
      <c r="W16" s="46" t="s">
        <v>1070</v>
      </c>
      <c r="X16" s="39">
        <f>S16*T16</f>
        <v>3</v>
      </c>
      <c r="AC16" s="39">
        <f>SUM(X16:AB16)</f>
        <v>3</v>
      </c>
    </row>
    <row r="17" spans="1:70" x14ac:dyDescent="0.2">
      <c r="A17" s="39">
        <v>14</v>
      </c>
      <c r="B17" s="39" t="s">
        <v>1063</v>
      </c>
      <c r="C17" s="39">
        <v>7</v>
      </c>
      <c r="D17" s="39">
        <v>9</v>
      </c>
      <c r="E17" s="259">
        <v>44590</v>
      </c>
      <c r="F17" s="257" t="s">
        <v>353</v>
      </c>
      <c r="G17" s="257" t="s">
        <v>775</v>
      </c>
      <c r="H17" s="257" t="s">
        <v>837</v>
      </c>
      <c r="I17" s="257">
        <v>8</v>
      </c>
      <c r="J17" s="324" t="s">
        <v>196</v>
      </c>
      <c r="K17" s="258" t="s">
        <v>633</v>
      </c>
      <c r="L17" s="258" t="s">
        <v>642</v>
      </c>
      <c r="M17" s="258" t="s">
        <v>272</v>
      </c>
      <c r="N17" s="258" t="s">
        <v>155</v>
      </c>
      <c r="O17" s="258" t="s">
        <v>440</v>
      </c>
      <c r="P17" s="258" t="s">
        <v>850</v>
      </c>
      <c r="Q17" s="265"/>
      <c r="R17" s="271" t="s">
        <v>983</v>
      </c>
      <c r="S17" s="39">
        <v>0</v>
      </c>
      <c r="T17" s="39">
        <v>0</v>
      </c>
      <c r="U17" s="39" t="s">
        <v>456</v>
      </c>
      <c r="V17" s="44">
        <v>0</v>
      </c>
      <c r="W17" s="46" t="s">
        <v>1105</v>
      </c>
      <c r="X17" s="39">
        <f>S17*T17</f>
        <v>0</v>
      </c>
      <c r="AC17" s="39">
        <f>SUM(X17:AB17)</f>
        <v>0</v>
      </c>
    </row>
    <row r="18" spans="1:70" x14ac:dyDescent="0.2">
      <c r="A18" s="39">
        <v>15</v>
      </c>
      <c r="B18" s="39" t="s">
        <v>1064</v>
      </c>
      <c r="C18" s="39">
        <v>1</v>
      </c>
      <c r="D18" s="39">
        <v>10</v>
      </c>
      <c r="E18" s="259">
        <v>44598</v>
      </c>
      <c r="F18" s="257" t="s">
        <v>352</v>
      </c>
      <c r="G18" s="257" t="s">
        <v>773</v>
      </c>
      <c r="H18" s="257" t="s">
        <v>806</v>
      </c>
      <c r="I18" s="257">
        <v>7</v>
      </c>
      <c r="J18" s="258" t="s">
        <v>782</v>
      </c>
      <c r="K18" s="324" t="s">
        <v>406</v>
      </c>
      <c r="L18" s="258" t="s">
        <v>217</v>
      </c>
      <c r="M18" s="324" t="s">
        <v>211</v>
      </c>
      <c r="N18" s="324" t="s">
        <v>761</v>
      </c>
      <c r="O18" s="258" t="s">
        <v>800</v>
      </c>
      <c r="P18" s="258" t="s">
        <v>135</v>
      </c>
      <c r="Q18" s="265"/>
      <c r="R18" s="271" t="s">
        <v>814</v>
      </c>
      <c r="S18" s="39">
        <v>1</v>
      </c>
      <c r="T18" s="39">
        <v>1</v>
      </c>
      <c r="U18" s="44" t="s">
        <v>289</v>
      </c>
      <c r="V18" s="39">
        <v>4</v>
      </c>
      <c r="W18" s="46" t="s">
        <v>1106</v>
      </c>
      <c r="X18" s="39">
        <f>S18*T18</f>
        <v>1</v>
      </c>
      <c r="AC18" s="39">
        <f>SUM(X18:AB18)</f>
        <v>1</v>
      </c>
    </row>
    <row r="19" spans="1:70" x14ac:dyDescent="0.2">
      <c r="A19" s="39">
        <v>16</v>
      </c>
      <c r="B19" s="39" t="s">
        <v>1061</v>
      </c>
      <c r="C19" s="39">
        <v>2</v>
      </c>
      <c r="D19" s="39">
        <v>11</v>
      </c>
      <c r="E19" s="259">
        <v>44604</v>
      </c>
      <c r="F19" s="257" t="s">
        <v>353</v>
      </c>
      <c r="G19" s="257" t="s">
        <v>775</v>
      </c>
      <c r="H19" s="302" t="s">
        <v>1079</v>
      </c>
      <c r="I19" s="257">
        <v>18</v>
      </c>
      <c r="J19" s="258" t="s">
        <v>162</v>
      </c>
      <c r="K19" s="258" t="s">
        <v>198</v>
      </c>
      <c r="L19" s="258" t="s">
        <v>745</v>
      </c>
      <c r="M19" s="258" t="s">
        <v>810</v>
      </c>
      <c r="N19" s="258" t="s">
        <v>286</v>
      </c>
      <c r="O19" s="258" t="s">
        <v>788</v>
      </c>
      <c r="P19" s="258" t="s">
        <v>786</v>
      </c>
      <c r="Q19" s="265"/>
      <c r="R19" s="271" t="s">
        <v>814</v>
      </c>
      <c r="S19" s="39">
        <v>3</v>
      </c>
      <c r="T19" s="39">
        <v>2</v>
      </c>
      <c r="U19" s="39" t="s">
        <v>456</v>
      </c>
      <c r="V19" s="39">
        <v>19</v>
      </c>
      <c r="W19" s="46" t="s">
        <v>1156</v>
      </c>
      <c r="Y19" s="39">
        <f>S19*T19</f>
        <v>6</v>
      </c>
      <c r="AC19" s="39">
        <f>SUM(X19:AB19)</f>
        <v>6</v>
      </c>
    </row>
    <row r="20" spans="1:70" x14ac:dyDescent="0.2">
      <c r="A20" s="39">
        <v>17</v>
      </c>
      <c r="B20" s="39" t="s">
        <v>1064</v>
      </c>
      <c r="C20" s="39">
        <v>2</v>
      </c>
      <c r="D20" s="39">
        <v>12</v>
      </c>
      <c r="E20" s="259">
        <v>44612</v>
      </c>
      <c r="F20" s="257" t="s">
        <v>352</v>
      </c>
      <c r="G20" s="257" t="s">
        <v>773</v>
      </c>
      <c r="H20" s="279" t="s">
        <v>807</v>
      </c>
      <c r="I20" s="257">
        <v>9</v>
      </c>
      <c r="J20" s="258" t="s">
        <v>137</v>
      </c>
      <c r="K20" s="258" t="s">
        <v>88</v>
      </c>
      <c r="L20" s="258" t="s">
        <v>603</v>
      </c>
      <c r="M20" s="324" t="s">
        <v>223</v>
      </c>
      <c r="N20" s="258" t="s">
        <v>673</v>
      </c>
      <c r="O20" s="258" t="s">
        <v>251</v>
      </c>
      <c r="P20" s="258" t="s">
        <v>275</v>
      </c>
      <c r="Q20" s="265"/>
      <c r="R20" s="271" t="s">
        <v>814</v>
      </c>
      <c r="S20" s="39">
        <v>3</v>
      </c>
      <c r="T20" s="39">
        <v>1</v>
      </c>
      <c r="U20" s="44" t="s">
        <v>289</v>
      </c>
      <c r="V20" s="39">
        <v>11</v>
      </c>
      <c r="W20" s="46" t="s">
        <v>1159</v>
      </c>
      <c r="X20" s="39">
        <f>S20*T20</f>
        <v>3</v>
      </c>
      <c r="AC20" s="39">
        <f>SUM(X20:AB20)</f>
        <v>3</v>
      </c>
    </row>
    <row r="21" spans="1:70" x14ac:dyDescent="0.2">
      <c r="A21" s="39">
        <v>18</v>
      </c>
      <c r="B21" s="39" t="s">
        <v>1064</v>
      </c>
      <c r="C21" s="39">
        <v>3</v>
      </c>
      <c r="D21" s="39">
        <v>13</v>
      </c>
      <c r="E21" s="259">
        <v>44619</v>
      </c>
      <c r="F21" s="257" t="s">
        <v>352</v>
      </c>
      <c r="G21" s="257" t="s">
        <v>773</v>
      </c>
      <c r="H21" s="257" t="s">
        <v>808</v>
      </c>
      <c r="I21" s="257">
        <v>12</v>
      </c>
      <c r="J21" s="258" t="s">
        <v>131</v>
      </c>
      <c r="K21" s="258" t="s">
        <v>741</v>
      </c>
      <c r="L21" s="258" t="s">
        <v>363</v>
      </c>
      <c r="M21" s="258" t="s">
        <v>479</v>
      </c>
      <c r="N21" s="258" t="s">
        <v>576</v>
      </c>
      <c r="O21" s="258" t="s">
        <v>520</v>
      </c>
      <c r="P21" s="258" t="s">
        <v>153</v>
      </c>
      <c r="Q21" s="265"/>
      <c r="R21" s="271" t="s">
        <v>814</v>
      </c>
      <c r="S21" s="39">
        <v>4</v>
      </c>
      <c r="T21" s="39">
        <v>1</v>
      </c>
      <c r="U21" s="44" t="s">
        <v>289</v>
      </c>
      <c r="V21" s="39">
        <v>3</v>
      </c>
      <c r="W21" s="46" t="s">
        <v>1162</v>
      </c>
      <c r="X21" s="39">
        <f>S21*T21</f>
        <v>4</v>
      </c>
      <c r="AC21" s="39">
        <f>SUM(X21:AB21)</f>
        <v>4</v>
      </c>
    </row>
    <row r="22" spans="1:70" x14ac:dyDescent="0.2">
      <c r="A22" s="39">
        <v>19</v>
      </c>
      <c r="B22" s="44" t="s">
        <v>1303</v>
      </c>
      <c r="C22" s="39">
        <v>6</v>
      </c>
      <c r="D22" s="39">
        <v>14</v>
      </c>
      <c r="E22" s="214">
        <v>44625</v>
      </c>
      <c r="F22" s="257" t="s">
        <v>353</v>
      </c>
      <c r="G22" s="257" t="s">
        <v>834</v>
      </c>
      <c r="H22" s="200" t="s">
        <v>1148</v>
      </c>
      <c r="I22" s="257">
        <v>1</v>
      </c>
      <c r="J22" s="258" t="s">
        <v>213</v>
      </c>
      <c r="K22" s="258" t="s">
        <v>419</v>
      </c>
      <c r="L22" s="258" t="s">
        <v>375</v>
      </c>
      <c r="M22" s="258" t="s">
        <v>920</v>
      </c>
      <c r="N22" s="258" t="s">
        <v>180</v>
      </c>
      <c r="O22" s="258" t="s">
        <v>471</v>
      </c>
      <c r="P22" s="258" t="s">
        <v>670</v>
      </c>
      <c r="R22" s="39" t="s">
        <v>814</v>
      </c>
      <c r="S22" s="39">
        <v>3</v>
      </c>
      <c r="T22" s="39">
        <v>1</v>
      </c>
      <c r="U22" s="39" t="s">
        <v>456</v>
      </c>
      <c r="V22" s="39">
        <v>9</v>
      </c>
      <c r="W22" s="46" t="s">
        <v>1305</v>
      </c>
      <c r="Z22" s="39">
        <v>4</v>
      </c>
      <c r="AC22" s="39">
        <f>SUM(X22:AB22)</f>
        <v>4</v>
      </c>
    </row>
    <row r="23" spans="1:70" x14ac:dyDescent="0.2">
      <c r="A23" s="39">
        <v>20</v>
      </c>
      <c r="B23" s="44" t="s">
        <v>1090</v>
      </c>
      <c r="C23" s="39">
        <v>1</v>
      </c>
      <c r="D23" s="39">
        <v>64</v>
      </c>
      <c r="E23" s="231" t="s">
        <v>1099</v>
      </c>
      <c r="F23" s="44" t="s">
        <v>354</v>
      </c>
      <c r="G23" s="257"/>
      <c r="H23" s="309" t="s">
        <v>1100</v>
      </c>
    </row>
    <row r="24" spans="1:70" x14ac:dyDescent="0.2">
      <c r="A24" s="39">
        <v>21</v>
      </c>
      <c r="B24" s="39" t="s">
        <v>1059</v>
      </c>
      <c r="C24" s="39">
        <v>5</v>
      </c>
      <c r="D24" s="39">
        <v>95</v>
      </c>
      <c r="E24" s="214">
        <v>44633</v>
      </c>
      <c r="F24" s="257" t="s">
        <v>352</v>
      </c>
      <c r="G24" s="257"/>
      <c r="H24" s="211" t="s">
        <v>1021</v>
      </c>
    </row>
    <row r="25" spans="1:70" x14ac:dyDescent="0.2">
      <c r="A25" s="39">
        <v>22</v>
      </c>
      <c r="B25" s="39" t="s">
        <v>1064</v>
      </c>
      <c r="C25" s="39">
        <v>4</v>
      </c>
      <c r="D25" s="39">
        <v>15</v>
      </c>
      <c r="E25" s="214">
        <v>44633</v>
      </c>
      <c r="F25" s="257" t="s">
        <v>352</v>
      </c>
      <c r="G25" s="257" t="s">
        <v>773</v>
      </c>
      <c r="H25" s="279" t="s">
        <v>1006</v>
      </c>
      <c r="I25" s="257">
        <v>2</v>
      </c>
      <c r="J25" s="258" t="s">
        <v>267</v>
      </c>
      <c r="K25" s="258" t="s">
        <v>408</v>
      </c>
      <c r="L25" s="258" t="s">
        <v>345</v>
      </c>
      <c r="M25" s="258" t="s">
        <v>281</v>
      </c>
      <c r="N25" s="324" t="s">
        <v>258</v>
      </c>
      <c r="O25" s="258" t="s">
        <v>149</v>
      </c>
      <c r="P25" s="258" t="s">
        <v>1109</v>
      </c>
      <c r="R25" s="39" t="s">
        <v>814</v>
      </c>
      <c r="S25" s="39">
        <v>4</v>
      </c>
      <c r="T25" s="39">
        <v>1</v>
      </c>
      <c r="U25" s="39" t="s">
        <v>289</v>
      </c>
      <c r="V25" s="39">
        <v>8</v>
      </c>
      <c r="W25" s="46" t="s">
        <v>1173</v>
      </c>
      <c r="X25" s="39">
        <f>S25*T25</f>
        <v>4</v>
      </c>
      <c r="AC25" s="39">
        <f>SUM(X25:AB25)</f>
        <v>4</v>
      </c>
    </row>
    <row r="26" spans="1:70" x14ac:dyDescent="0.2">
      <c r="A26" s="39">
        <v>23</v>
      </c>
      <c r="B26" s="39" t="s">
        <v>1060</v>
      </c>
      <c r="C26" s="39">
        <v>2</v>
      </c>
      <c r="D26" s="39">
        <v>77</v>
      </c>
      <c r="E26" s="214" t="s">
        <v>1050</v>
      </c>
      <c r="F26" s="44" t="s">
        <v>354</v>
      </c>
      <c r="G26" s="44" t="s">
        <v>834</v>
      </c>
      <c r="H26" s="351" t="s">
        <v>1067</v>
      </c>
    </row>
    <row r="27" spans="1:70" x14ac:dyDescent="0.2">
      <c r="A27" s="39">
        <v>24</v>
      </c>
      <c r="B27" s="39" t="s">
        <v>301</v>
      </c>
      <c r="C27" s="39">
        <v>1</v>
      </c>
      <c r="D27" s="39">
        <v>68</v>
      </c>
      <c r="E27" s="214" t="s">
        <v>1051</v>
      </c>
      <c r="F27" s="44" t="s">
        <v>1065</v>
      </c>
      <c r="G27" s="44" t="s">
        <v>834</v>
      </c>
      <c r="H27" s="303" t="s">
        <v>1056</v>
      </c>
    </row>
    <row r="28" spans="1:70" x14ac:dyDescent="0.2">
      <c r="A28" s="39">
        <v>25</v>
      </c>
      <c r="B28" s="39" t="s">
        <v>1063</v>
      </c>
      <c r="C28" s="39">
        <v>8</v>
      </c>
      <c r="D28" s="39">
        <v>16</v>
      </c>
      <c r="E28" s="214">
        <v>44639</v>
      </c>
      <c r="F28" s="257" t="s">
        <v>353</v>
      </c>
      <c r="G28" s="257" t="s">
        <v>775</v>
      </c>
      <c r="H28" s="257" t="s">
        <v>1010</v>
      </c>
      <c r="I28" s="257">
        <v>3</v>
      </c>
      <c r="J28" s="258" t="s">
        <v>783</v>
      </c>
      <c r="K28" s="258" t="s">
        <v>607</v>
      </c>
      <c r="L28" s="258" t="s">
        <v>680</v>
      </c>
      <c r="M28" s="258" t="s">
        <v>1110</v>
      </c>
      <c r="N28" s="258" t="s">
        <v>470</v>
      </c>
      <c r="O28" s="324" t="s">
        <v>88</v>
      </c>
      <c r="P28" s="258" t="s">
        <v>869</v>
      </c>
      <c r="R28" s="39" t="s">
        <v>814</v>
      </c>
      <c r="S28" s="39">
        <v>4</v>
      </c>
      <c r="T28" s="39">
        <v>1</v>
      </c>
      <c r="U28" s="39" t="s">
        <v>289</v>
      </c>
      <c r="V28" s="39">
        <v>4</v>
      </c>
      <c r="W28" s="46" t="s">
        <v>1174</v>
      </c>
      <c r="X28" s="39">
        <f>S28*T28</f>
        <v>4</v>
      </c>
      <c r="AC28" s="39">
        <f>SUM(X28:AB28)</f>
        <v>4</v>
      </c>
    </row>
    <row r="29" spans="1:70" s="212" customFormat="1" ht="15" customHeight="1" x14ac:dyDescent="0.2">
      <c r="A29" s="39">
        <v>26</v>
      </c>
      <c r="B29" s="39" t="s">
        <v>1062</v>
      </c>
      <c r="C29" s="39">
        <v>1</v>
      </c>
      <c r="D29" s="39">
        <v>17</v>
      </c>
      <c r="E29" s="214">
        <v>44646</v>
      </c>
      <c r="F29" s="257" t="s">
        <v>353</v>
      </c>
      <c r="G29" s="257" t="s">
        <v>775</v>
      </c>
      <c r="H29" s="302" t="s">
        <v>1030</v>
      </c>
      <c r="I29" s="257">
        <v>5</v>
      </c>
      <c r="J29" s="258" t="s">
        <v>792</v>
      </c>
      <c r="K29" s="258" t="s">
        <v>766</v>
      </c>
      <c r="L29" s="258" t="s">
        <v>764</v>
      </c>
      <c r="M29" s="258" t="s">
        <v>547</v>
      </c>
      <c r="N29" s="258" t="s">
        <v>143</v>
      </c>
      <c r="O29" s="258" t="s">
        <v>343</v>
      </c>
      <c r="P29" s="258" t="s">
        <v>850</v>
      </c>
      <c r="Q29" s="262"/>
      <c r="R29" s="39" t="s">
        <v>983</v>
      </c>
      <c r="S29" s="39">
        <v>0</v>
      </c>
      <c r="T29" s="39">
        <v>0</v>
      </c>
      <c r="U29" s="39" t="s">
        <v>456</v>
      </c>
      <c r="V29" s="39">
        <v>0</v>
      </c>
      <c r="W29" s="46" t="s">
        <v>1175</v>
      </c>
      <c r="X29" s="39"/>
      <c r="Y29" s="39"/>
      <c r="Z29" s="39"/>
      <c r="AA29" s="39">
        <f>S29*T29</f>
        <v>0</v>
      </c>
      <c r="AB29" s="39"/>
      <c r="AC29" s="39">
        <f>SUM(X29:AB29)</f>
        <v>0</v>
      </c>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row>
    <row r="30" spans="1:70" ht="15" customHeight="1" x14ac:dyDescent="0.2">
      <c r="A30" s="39">
        <v>27</v>
      </c>
      <c r="B30" s="39" t="s">
        <v>1063</v>
      </c>
      <c r="C30" s="39">
        <v>9</v>
      </c>
      <c r="D30" s="39">
        <v>18</v>
      </c>
      <c r="E30" s="214">
        <v>44653</v>
      </c>
      <c r="F30" s="257" t="s">
        <v>353</v>
      </c>
      <c r="G30" s="257" t="s">
        <v>775</v>
      </c>
      <c r="H30" s="257" t="s">
        <v>1014</v>
      </c>
      <c r="I30" s="257">
        <v>4</v>
      </c>
      <c r="J30" s="258" t="s">
        <v>265</v>
      </c>
      <c r="K30" s="258" t="s">
        <v>264</v>
      </c>
      <c r="L30" s="258" t="s">
        <v>577</v>
      </c>
      <c r="M30" s="258" t="s">
        <v>252</v>
      </c>
      <c r="N30" s="258" t="s">
        <v>871</v>
      </c>
      <c r="O30" s="258" t="s">
        <v>477</v>
      </c>
      <c r="P30" s="324" t="s">
        <v>787</v>
      </c>
      <c r="R30" s="39" t="s">
        <v>983</v>
      </c>
      <c r="S30" s="39">
        <v>0</v>
      </c>
      <c r="T30" s="39">
        <v>0</v>
      </c>
      <c r="U30" s="39" t="s">
        <v>456</v>
      </c>
      <c r="V30" s="39">
        <v>0</v>
      </c>
      <c r="W30" s="46" t="s">
        <v>1178</v>
      </c>
      <c r="X30" s="39">
        <f>S30*T30</f>
        <v>0</v>
      </c>
      <c r="AC30" s="39">
        <f>SUM(X30:AB30)</f>
        <v>0</v>
      </c>
    </row>
    <row r="31" spans="1:70" x14ac:dyDescent="0.2">
      <c r="A31" s="39">
        <v>28</v>
      </c>
      <c r="B31" s="44" t="s">
        <v>1090</v>
      </c>
      <c r="C31" s="39">
        <v>2</v>
      </c>
      <c r="D31" s="39">
        <v>65</v>
      </c>
      <c r="E31" s="214" t="s">
        <v>1033</v>
      </c>
      <c r="F31" s="44" t="s">
        <v>354</v>
      </c>
      <c r="G31" s="257"/>
      <c r="H31" s="309" t="s">
        <v>1101</v>
      </c>
    </row>
    <row r="32" spans="1:70" x14ac:dyDescent="0.2">
      <c r="A32" s="39">
        <v>29</v>
      </c>
      <c r="B32" s="39" t="s">
        <v>1060</v>
      </c>
      <c r="C32" s="39">
        <v>3</v>
      </c>
      <c r="D32" s="39">
        <v>78</v>
      </c>
      <c r="E32" s="214" t="s">
        <v>1033</v>
      </c>
      <c r="F32" s="44" t="s">
        <v>354</v>
      </c>
      <c r="G32" s="44" t="s">
        <v>834</v>
      </c>
      <c r="H32" s="351" t="s">
        <v>1034</v>
      </c>
    </row>
    <row r="33" spans="1:29" x14ac:dyDescent="0.2">
      <c r="A33" s="39">
        <v>30</v>
      </c>
      <c r="B33" s="39" t="s">
        <v>1064</v>
      </c>
      <c r="C33" s="39">
        <v>5</v>
      </c>
      <c r="D33" s="39">
        <v>19</v>
      </c>
      <c r="E33" s="214">
        <v>44661</v>
      </c>
      <c r="F33" s="257" t="s">
        <v>352</v>
      </c>
      <c r="G33" s="257" t="s">
        <v>773</v>
      </c>
      <c r="H33" s="279" t="s">
        <v>995</v>
      </c>
      <c r="I33" s="271">
        <v>7</v>
      </c>
      <c r="J33" s="258" t="s">
        <v>782</v>
      </c>
      <c r="K33" s="258" t="s">
        <v>476</v>
      </c>
      <c r="L33" s="258" t="s">
        <v>217</v>
      </c>
      <c r="M33" s="258" t="s">
        <v>211</v>
      </c>
      <c r="N33" s="324" t="s">
        <v>186</v>
      </c>
      <c r="O33" s="258" t="s">
        <v>343</v>
      </c>
      <c r="P33" s="258" t="s">
        <v>856</v>
      </c>
      <c r="R33" s="39" t="s">
        <v>814</v>
      </c>
      <c r="S33" s="39">
        <v>3</v>
      </c>
      <c r="T33" s="39">
        <v>1</v>
      </c>
      <c r="U33" s="39" t="s">
        <v>289</v>
      </c>
      <c r="V33" s="39">
        <v>4</v>
      </c>
      <c r="W33" s="46" t="s">
        <v>1180</v>
      </c>
      <c r="X33" s="39">
        <f>S33*T33</f>
        <v>3</v>
      </c>
      <c r="AC33" s="39">
        <f>SUM(X33:AB33)</f>
        <v>3</v>
      </c>
    </row>
    <row r="34" spans="1:29" x14ac:dyDescent="0.2">
      <c r="A34" s="39">
        <v>31</v>
      </c>
      <c r="B34" s="39" t="s">
        <v>1061</v>
      </c>
      <c r="C34" s="39">
        <v>3</v>
      </c>
      <c r="D34" s="39">
        <v>20</v>
      </c>
      <c r="E34" s="214">
        <v>44667</v>
      </c>
      <c r="F34" s="257" t="s">
        <v>353</v>
      </c>
      <c r="G34" s="257" t="s">
        <v>775</v>
      </c>
      <c r="H34" s="302" t="s">
        <v>1080</v>
      </c>
      <c r="I34" s="271">
        <v>8</v>
      </c>
      <c r="J34" s="324" t="s">
        <v>196</v>
      </c>
      <c r="K34" s="324" t="s">
        <v>633</v>
      </c>
      <c r="L34" s="324" t="s">
        <v>842</v>
      </c>
      <c r="M34" s="258" t="s">
        <v>272</v>
      </c>
      <c r="N34" s="258" t="s">
        <v>155</v>
      </c>
      <c r="O34" s="258" t="s">
        <v>440</v>
      </c>
      <c r="P34" s="258" t="s">
        <v>879</v>
      </c>
      <c r="R34" s="39" t="s">
        <v>814</v>
      </c>
      <c r="S34" s="39">
        <v>2</v>
      </c>
      <c r="T34" s="39">
        <v>2</v>
      </c>
      <c r="U34" s="39" t="s">
        <v>456</v>
      </c>
      <c r="V34" s="39">
        <v>9</v>
      </c>
      <c r="W34" s="46" t="s">
        <v>1183</v>
      </c>
      <c r="Y34" s="39">
        <f>S34*T34</f>
        <v>4</v>
      </c>
      <c r="AC34" s="39">
        <f>SUM(X34:AB34)</f>
        <v>4</v>
      </c>
    </row>
    <row r="35" spans="1:29" x14ac:dyDescent="0.2">
      <c r="A35" s="39">
        <v>32</v>
      </c>
      <c r="B35" s="39" t="s">
        <v>1059</v>
      </c>
      <c r="C35" s="39">
        <v>6</v>
      </c>
      <c r="D35" s="39">
        <v>96</v>
      </c>
      <c r="E35" s="214">
        <v>44668</v>
      </c>
      <c r="F35" s="257" t="s">
        <v>352</v>
      </c>
      <c r="G35" s="257"/>
      <c r="H35" s="211" t="s">
        <v>1022</v>
      </c>
    </row>
    <row r="36" spans="1:29" x14ac:dyDescent="0.2">
      <c r="A36" s="39">
        <v>33</v>
      </c>
      <c r="B36" s="39" t="s">
        <v>301</v>
      </c>
      <c r="C36" s="39">
        <v>2</v>
      </c>
      <c r="D36" s="39">
        <v>69</v>
      </c>
      <c r="E36" s="214" t="s">
        <v>1042</v>
      </c>
      <c r="F36" s="44" t="s">
        <v>354</v>
      </c>
      <c r="G36" s="44" t="s">
        <v>834</v>
      </c>
      <c r="H36" s="303" t="s">
        <v>1076</v>
      </c>
    </row>
    <row r="37" spans="1:29" x14ac:dyDescent="0.2">
      <c r="A37" s="39">
        <v>34</v>
      </c>
      <c r="B37" s="39" t="s">
        <v>1060</v>
      </c>
      <c r="C37" s="39">
        <v>4</v>
      </c>
      <c r="D37" s="39">
        <v>79</v>
      </c>
      <c r="E37" s="214" t="s">
        <v>1042</v>
      </c>
      <c r="F37" s="44" t="s">
        <v>354</v>
      </c>
      <c r="G37" s="44" t="s">
        <v>834</v>
      </c>
      <c r="H37" s="351" t="s">
        <v>1043</v>
      </c>
    </row>
    <row r="38" spans="1:29" x14ac:dyDescent="0.2">
      <c r="A38" s="39">
        <v>35</v>
      </c>
      <c r="B38" s="39" t="s">
        <v>1063</v>
      </c>
      <c r="C38" s="39">
        <v>10</v>
      </c>
      <c r="D38" s="39">
        <v>21</v>
      </c>
      <c r="E38" s="214">
        <v>44674</v>
      </c>
      <c r="F38" s="257" t="s">
        <v>353</v>
      </c>
      <c r="G38" s="257" t="s">
        <v>775</v>
      </c>
      <c r="H38" s="257" t="s">
        <v>1015</v>
      </c>
      <c r="I38" s="271">
        <v>9</v>
      </c>
      <c r="J38" s="258" t="s">
        <v>137</v>
      </c>
      <c r="K38" s="258" t="s">
        <v>88</v>
      </c>
      <c r="L38" s="258" t="s">
        <v>603</v>
      </c>
      <c r="M38" s="258" t="s">
        <v>506</v>
      </c>
      <c r="N38" s="258" t="s">
        <v>182</v>
      </c>
      <c r="O38" s="258" t="s">
        <v>777</v>
      </c>
      <c r="P38" s="258" t="s">
        <v>1115</v>
      </c>
      <c r="R38" s="39" t="s">
        <v>983</v>
      </c>
      <c r="S38" s="39">
        <v>0</v>
      </c>
      <c r="T38" s="39">
        <v>0</v>
      </c>
      <c r="U38" s="39" t="s">
        <v>456</v>
      </c>
      <c r="V38" s="39">
        <v>0</v>
      </c>
      <c r="W38" s="46" t="s">
        <v>1187</v>
      </c>
      <c r="X38" s="39">
        <f>S38*T38</f>
        <v>0</v>
      </c>
      <c r="AC38" s="39">
        <f>SUM(X38:AB38)</f>
        <v>0</v>
      </c>
    </row>
    <row r="39" spans="1:29" x14ac:dyDescent="0.2">
      <c r="A39" s="39">
        <v>36</v>
      </c>
      <c r="B39" s="39" t="s">
        <v>1088</v>
      </c>
      <c r="C39" s="39">
        <v>1</v>
      </c>
      <c r="D39" s="39">
        <v>62</v>
      </c>
      <c r="E39" s="214" t="s">
        <v>1179</v>
      </c>
      <c r="F39" s="44" t="s">
        <v>354</v>
      </c>
      <c r="G39" s="44"/>
      <c r="H39" s="307" t="s">
        <v>1087</v>
      </c>
    </row>
    <row r="40" spans="1:29" x14ac:dyDescent="0.2">
      <c r="A40" s="39">
        <v>37</v>
      </c>
      <c r="B40" s="39" t="s">
        <v>301</v>
      </c>
      <c r="C40" s="39">
        <v>3</v>
      </c>
      <c r="D40" s="39">
        <v>70</v>
      </c>
      <c r="E40" s="214" t="s">
        <v>1052</v>
      </c>
      <c r="F40" s="257" t="s">
        <v>1066</v>
      </c>
      <c r="G40" s="257" t="s">
        <v>834</v>
      </c>
      <c r="H40" s="303" t="s">
        <v>1077</v>
      </c>
    </row>
    <row r="41" spans="1:29" x14ac:dyDescent="0.2">
      <c r="A41" s="39">
        <v>38</v>
      </c>
      <c r="B41" s="39" t="s">
        <v>1064</v>
      </c>
      <c r="C41" s="39">
        <v>6</v>
      </c>
      <c r="D41" s="39">
        <v>22</v>
      </c>
      <c r="E41" s="214">
        <v>44682</v>
      </c>
      <c r="F41" s="257" t="s">
        <v>352</v>
      </c>
      <c r="G41" s="257" t="s">
        <v>773</v>
      </c>
      <c r="H41" s="279" t="s">
        <v>996</v>
      </c>
      <c r="I41" s="271">
        <v>10</v>
      </c>
      <c r="J41" s="324" t="s">
        <v>196</v>
      </c>
      <c r="K41" s="324" t="s">
        <v>835</v>
      </c>
      <c r="L41" s="258" t="s">
        <v>256</v>
      </c>
      <c r="M41" s="258" t="s">
        <v>195</v>
      </c>
      <c r="N41" s="258" t="s">
        <v>673</v>
      </c>
      <c r="O41" s="324" t="s">
        <v>975</v>
      </c>
      <c r="P41" s="336" t="s">
        <v>1127</v>
      </c>
      <c r="R41" s="39" t="s">
        <v>814</v>
      </c>
      <c r="S41" s="39">
        <v>4</v>
      </c>
      <c r="T41" s="39">
        <v>1</v>
      </c>
      <c r="U41" s="39" t="s">
        <v>289</v>
      </c>
      <c r="V41" s="39">
        <v>5</v>
      </c>
      <c r="W41" s="46" t="s">
        <v>1188</v>
      </c>
      <c r="X41" s="39">
        <f>S41*T41</f>
        <v>4</v>
      </c>
      <c r="AC41" s="39">
        <f>SUM(X41:AB41)</f>
        <v>4</v>
      </c>
    </row>
    <row r="42" spans="1:29" x14ac:dyDescent="0.2">
      <c r="A42" s="39">
        <v>39</v>
      </c>
      <c r="B42" s="39" t="s">
        <v>1062</v>
      </c>
      <c r="C42" s="39">
        <v>2</v>
      </c>
      <c r="D42" s="39">
        <v>23</v>
      </c>
      <c r="E42" s="214">
        <v>44688</v>
      </c>
      <c r="F42" s="257" t="s">
        <v>353</v>
      </c>
      <c r="G42" s="257" t="s">
        <v>775</v>
      </c>
      <c r="H42" s="302" t="s">
        <v>1016</v>
      </c>
      <c r="I42" s="271">
        <v>6</v>
      </c>
      <c r="J42" s="324" t="s">
        <v>196</v>
      </c>
      <c r="K42" s="258" t="s">
        <v>274</v>
      </c>
      <c r="L42" s="324" t="s">
        <v>223</v>
      </c>
      <c r="M42" s="258" t="s">
        <v>113</v>
      </c>
      <c r="N42" s="258" t="s">
        <v>127</v>
      </c>
      <c r="O42" s="258" t="s">
        <v>672</v>
      </c>
      <c r="P42" s="258" t="s">
        <v>641</v>
      </c>
      <c r="R42" s="39" t="s">
        <v>814</v>
      </c>
      <c r="S42" s="39">
        <v>1</v>
      </c>
      <c r="T42" s="39">
        <v>1</v>
      </c>
      <c r="U42" s="39" t="s">
        <v>456</v>
      </c>
      <c r="V42" s="39">
        <v>7</v>
      </c>
      <c r="W42" s="46" t="s">
        <v>1189</v>
      </c>
      <c r="AA42" s="39">
        <f>S42*T42</f>
        <v>1</v>
      </c>
      <c r="AC42" s="39">
        <f>SUM(X42:AB42)</f>
        <v>1</v>
      </c>
    </row>
    <row r="43" spans="1:29" x14ac:dyDescent="0.2">
      <c r="A43" s="39">
        <v>40</v>
      </c>
      <c r="B43" s="39" t="s">
        <v>1059</v>
      </c>
      <c r="C43" s="39">
        <v>7</v>
      </c>
      <c r="D43" s="39">
        <v>97</v>
      </c>
      <c r="E43" s="214">
        <v>44689</v>
      </c>
      <c r="F43" s="257" t="s">
        <v>352</v>
      </c>
      <c r="G43" s="257"/>
      <c r="H43" s="211" t="s">
        <v>1023</v>
      </c>
    </row>
    <row r="44" spans="1:29" ht="15" customHeight="1" x14ac:dyDescent="0.2">
      <c r="A44" s="39">
        <v>41</v>
      </c>
      <c r="B44" s="39" t="s">
        <v>1063</v>
      </c>
      <c r="C44" s="39">
        <v>11</v>
      </c>
      <c r="D44" s="39">
        <v>24</v>
      </c>
      <c r="E44" s="214">
        <v>44695</v>
      </c>
      <c r="F44" s="257" t="s">
        <v>353</v>
      </c>
      <c r="G44" s="257" t="s">
        <v>775</v>
      </c>
      <c r="H44" s="257" t="s">
        <v>1017</v>
      </c>
      <c r="I44" s="271">
        <v>12</v>
      </c>
      <c r="J44" s="258" t="s">
        <v>131</v>
      </c>
      <c r="K44" s="258" t="s">
        <v>741</v>
      </c>
      <c r="L44" s="258" t="s">
        <v>363</v>
      </c>
      <c r="M44" s="258" t="s">
        <v>479</v>
      </c>
      <c r="N44" s="258" t="s">
        <v>576</v>
      </c>
      <c r="O44" s="258" t="s">
        <v>520</v>
      </c>
      <c r="P44" s="258" t="s">
        <v>153</v>
      </c>
      <c r="R44" s="39" t="s">
        <v>983</v>
      </c>
      <c r="S44" s="39">
        <v>0</v>
      </c>
      <c r="T44" s="39">
        <v>0</v>
      </c>
      <c r="U44" s="39" t="s">
        <v>456</v>
      </c>
      <c r="V44" s="39">
        <v>0</v>
      </c>
      <c r="W44" s="46" t="s">
        <v>1196</v>
      </c>
      <c r="X44" s="39">
        <f>S44*T44</f>
        <v>0</v>
      </c>
      <c r="AC44" s="39">
        <f>SUM(X44:AB44)</f>
        <v>0</v>
      </c>
    </row>
    <row r="45" spans="1:29" x14ac:dyDescent="0.2">
      <c r="A45" s="39">
        <v>42</v>
      </c>
      <c r="B45" s="39" t="s">
        <v>1060</v>
      </c>
      <c r="C45" s="39">
        <v>5</v>
      </c>
      <c r="D45" s="39">
        <v>80</v>
      </c>
      <c r="E45" s="214" t="s">
        <v>1102</v>
      </c>
      <c r="F45" s="257" t="s">
        <v>1103</v>
      </c>
      <c r="G45" s="44" t="s">
        <v>834</v>
      </c>
      <c r="H45" s="351" t="s">
        <v>1104</v>
      </c>
    </row>
    <row r="46" spans="1:29" ht="15" customHeight="1" x14ac:dyDescent="0.2">
      <c r="A46" s="39">
        <v>43</v>
      </c>
      <c r="B46" s="39" t="s">
        <v>301</v>
      </c>
      <c r="C46" s="39">
        <v>4</v>
      </c>
      <c r="D46" s="39">
        <v>71</v>
      </c>
      <c r="E46" s="214" t="s">
        <v>1055</v>
      </c>
      <c r="F46" s="44" t="s">
        <v>354</v>
      </c>
      <c r="G46" s="44" t="s">
        <v>834</v>
      </c>
      <c r="H46" s="303" t="s">
        <v>1075</v>
      </c>
    </row>
    <row r="47" spans="1:29" x14ac:dyDescent="0.2">
      <c r="A47" s="39">
        <v>44</v>
      </c>
      <c r="B47" s="39" t="s">
        <v>1064</v>
      </c>
      <c r="C47" s="39">
        <v>7</v>
      </c>
      <c r="D47" s="39">
        <v>25</v>
      </c>
      <c r="E47" s="214">
        <v>44703</v>
      </c>
      <c r="F47" s="257" t="s">
        <v>352</v>
      </c>
      <c r="G47" s="257" t="s">
        <v>773</v>
      </c>
      <c r="H47" s="279" t="s">
        <v>997</v>
      </c>
      <c r="I47" s="271">
        <v>21</v>
      </c>
      <c r="J47" s="258" t="s">
        <v>169</v>
      </c>
      <c r="K47" s="258" t="s">
        <v>240</v>
      </c>
      <c r="L47" s="258" t="s">
        <v>206</v>
      </c>
      <c r="M47" s="258" t="s">
        <v>784</v>
      </c>
      <c r="N47" s="258" t="s">
        <v>118</v>
      </c>
      <c r="O47" s="258" t="s">
        <v>779</v>
      </c>
      <c r="P47" s="258" t="s">
        <v>848</v>
      </c>
      <c r="R47" s="39" t="s">
        <v>1194</v>
      </c>
      <c r="S47" s="39">
        <v>0</v>
      </c>
      <c r="T47" s="39">
        <v>0</v>
      </c>
      <c r="U47" s="39" t="s">
        <v>456</v>
      </c>
      <c r="V47" s="39">
        <v>0</v>
      </c>
      <c r="W47" s="46" t="s">
        <v>1195</v>
      </c>
      <c r="X47" s="39">
        <f>S47*T47</f>
        <v>0</v>
      </c>
      <c r="AC47" s="39">
        <f>SUM(X47:AB47)</f>
        <v>0</v>
      </c>
    </row>
    <row r="48" spans="1:29" x14ac:dyDescent="0.2">
      <c r="A48" s="39">
        <v>45</v>
      </c>
      <c r="B48" s="39" t="s">
        <v>1060</v>
      </c>
      <c r="C48" s="39">
        <v>6</v>
      </c>
      <c r="D48" s="39">
        <v>81</v>
      </c>
      <c r="E48" s="214" t="s">
        <v>1037</v>
      </c>
      <c r="F48" s="44" t="s">
        <v>354</v>
      </c>
      <c r="G48" s="44" t="s">
        <v>834</v>
      </c>
      <c r="H48" s="351" t="s">
        <v>1038</v>
      </c>
    </row>
    <row r="49" spans="1:70" x14ac:dyDescent="0.2">
      <c r="A49" s="39">
        <v>46</v>
      </c>
      <c r="B49" s="39" t="s">
        <v>1061</v>
      </c>
      <c r="C49" s="39">
        <v>4</v>
      </c>
      <c r="D49" s="39">
        <v>26</v>
      </c>
      <c r="E49" s="214">
        <v>44709</v>
      </c>
      <c r="F49" s="257" t="s">
        <v>353</v>
      </c>
      <c r="G49" s="257" t="s">
        <v>775</v>
      </c>
      <c r="H49" s="302" t="s">
        <v>1081</v>
      </c>
      <c r="I49" s="271">
        <v>16</v>
      </c>
      <c r="J49" s="324" t="s">
        <v>137</v>
      </c>
      <c r="K49" s="258" t="s">
        <v>147</v>
      </c>
      <c r="L49" s="324" t="s">
        <v>243</v>
      </c>
      <c r="M49" s="258" t="s">
        <v>781</v>
      </c>
      <c r="N49" s="258" t="s">
        <v>946</v>
      </c>
      <c r="O49" s="324" t="s">
        <v>1118</v>
      </c>
      <c r="P49" s="324" t="s">
        <v>472</v>
      </c>
      <c r="R49" s="39" t="s">
        <v>814</v>
      </c>
      <c r="S49" s="39">
        <v>3</v>
      </c>
      <c r="T49" s="39">
        <v>1</v>
      </c>
      <c r="U49" s="39" t="s">
        <v>456</v>
      </c>
      <c r="V49" s="39">
        <v>7</v>
      </c>
      <c r="W49" s="46" t="s">
        <v>1201</v>
      </c>
      <c r="Y49" s="39">
        <f>S49*T49</f>
        <v>3</v>
      </c>
      <c r="AC49" s="39">
        <f>SUM(X49:AB49)</f>
        <v>3</v>
      </c>
    </row>
    <row r="50" spans="1:70" x14ac:dyDescent="0.2">
      <c r="A50" s="39">
        <v>47</v>
      </c>
      <c r="B50" s="39" t="s">
        <v>1059</v>
      </c>
      <c r="C50" s="39">
        <v>8</v>
      </c>
      <c r="D50" s="39">
        <v>98</v>
      </c>
      <c r="E50" s="214">
        <v>44711</v>
      </c>
      <c r="F50" s="257" t="s">
        <v>1025</v>
      </c>
      <c r="G50" s="257"/>
      <c r="H50" s="211" t="s">
        <v>1024</v>
      </c>
    </row>
    <row r="51" spans="1:70" x14ac:dyDescent="0.2">
      <c r="A51" s="39">
        <v>48</v>
      </c>
      <c r="B51" s="44" t="s">
        <v>1064</v>
      </c>
      <c r="C51" s="39">
        <v>8</v>
      </c>
      <c r="D51" s="39">
        <v>27</v>
      </c>
      <c r="E51" s="214">
        <v>44717</v>
      </c>
      <c r="F51" s="257" t="s">
        <v>353</v>
      </c>
      <c r="G51" s="323" t="s">
        <v>773</v>
      </c>
      <c r="H51" s="279" t="s">
        <v>1149</v>
      </c>
      <c r="I51" s="271">
        <v>13</v>
      </c>
      <c r="J51" s="324" t="s">
        <v>137</v>
      </c>
      <c r="K51" s="324" t="s">
        <v>145</v>
      </c>
      <c r="L51" s="258" t="s">
        <v>176</v>
      </c>
      <c r="M51" s="324" t="s">
        <v>859</v>
      </c>
      <c r="N51" s="258" t="s">
        <v>833</v>
      </c>
      <c r="O51" s="258" t="s">
        <v>268</v>
      </c>
      <c r="P51" s="324" t="s">
        <v>1202</v>
      </c>
      <c r="R51" s="39" t="s">
        <v>814</v>
      </c>
      <c r="S51" s="39">
        <v>2</v>
      </c>
      <c r="T51" s="39">
        <v>1</v>
      </c>
      <c r="U51" s="39" t="s">
        <v>289</v>
      </c>
      <c r="V51" s="39">
        <v>7</v>
      </c>
      <c r="W51" s="46" t="s">
        <v>1200</v>
      </c>
      <c r="X51" s="39">
        <f>S51*T51</f>
        <v>2</v>
      </c>
      <c r="AC51" s="39">
        <f>SUM(X51:AB51)</f>
        <v>2</v>
      </c>
    </row>
    <row r="52" spans="1:70" ht="12.75" customHeight="1" x14ac:dyDescent="0.2">
      <c r="A52" s="39">
        <v>49</v>
      </c>
      <c r="B52" s="39" t="s">
        <v>1060</v>
      </c>
      <c r="C52" s="39">
        <v>7</v>
      </c>
      <c r="D52" s="39">
        <v>82</v>
      </c>
      <c r="E52" s="214" t="s">
        <v>1031</v>
      </c>
      <c r="F52" s="44" t="s">
        <v>354</v>
      </c>
      <c r="G52" s="257" t="s">
        <v>834</v>
      </c>
      <c r="H52" s="351" t="s">
        <v>1035</v>
      </c>
    </row>
    <row r="53" spans="1:70" x14ac:dyDescent="0.2">
      <c r="A53" s="39">
        <v>50</v>
      </c>
      <c r="B53" s="39" t="s">
        <v>1090</v>
      </c>
      <c r="C53" s="39">
        <v>3</v>
      </c>
      <c r="D53" s="39">
        <v>66</v>
      </c>
      <c r="E53" s="214" t="s">
        <v>1093</v>
      </c>
      <c r="F53" s="257" t="s">
        <v>1091</v>
      </c>
      <c r="G53" s="257"/>
      <c r="H53" s="309" t="s">
        <v>1095</v>
      </c>
    </row>
    <row r="54" spans="1:70" ht="15" customHeight="1" x14ac:dyDescent="0.2">
      <c r="A54" s="39">
        <v>51</v>
      </c>
      <c r="B54" s="39" t="s">
        <v>1090</v>
      </c>
      <c r="C54" s="39">
        <v>4</v>
      </c>
      <c r="D54" s="39">
        <v>67</v>
      </c>
      <c r="E54" s="231" t="s">
        <v>1097</v>
      </c>
      <c r="F54" s="44" t="s">
        <v>1092</v>
      </c>
      <c r="G54" s="257"/>
      <c r="H54" s="309" t="s">
        <v>1094</v>
      </c>
    </row>
    <row r="55" spans="1:70" x14ac:dyDescent="0.2">
      <c r="A55" s="39">
        <v>52</v>
      </c>
      <c r="B55" s="44" t="s">
        <v>1064</v>
      </c>
      <c r="C55" s="39">
        <v>9</v>
      </c>
      <c r="D55" s="39">
        <v>28</v>
      </c>
      <c r="E55" s="214">
        <v>44724</v>
      </c>
      <c r="F55" s="257" t="s">
        <v>352</v>
      </c>
      <c r="G55" s="257" t="s">
        <v>773</v>
      </c>
      <c r="H55" s="279" t="s">
        <v>1098</v>
      </c>
      <c r="I55" s="271">
        <v>14</v>
      </c>
      <c r="J55" s="258" t="s">
        <v>280</v>
      </c>
      <c r="K55" s="258" t="s">
        <v>749</v>
      </c>
      <c r="L55" s="258" t="s">
        <v>282</v>
      </c>
      <c r="M55" s="258" t="s">
        <v>406</v>
      </c>
      <c r="N55" s="324" t="s">
        <v>143</v>
      </c>
      <c r="O55" s="324" t="s">
        <v>642</v>
      </c>
      <c r="P55" s="324" t="s">
        <v>948</v>
      </c>
      <c r="R55" s="39" t="s">
        <v>814</v>
      </c>
      <c r="S55" s="39">
        <v>4</v>
      </c>
      <c r="T55" s="39">
        <v>1</v>
      </c>
      <c r="U55" s="39" t="s">
        <v>289</v>
      </c>
      <c r="V55" s="39">
        <v>4</v>
      </c>
      <c r="W55" s="46" t="s">
        <v>1211</v>
      </c>
      <c r="X55" s="39">
        <f>S55*T55</f>
        <v>4</v>
      </c>
      <c r="AC55" s="39">
        <f>SUM(X55:AB55)</f>
        <v>4</v>
      </c>
    </row>
    <row r="56" spans="1:70" x14ac:dyDescent="0.2">
      <c r="A56" s="39">
        <v>53</v>
      </c>
      <c r="B56" s="39" t="s">
        <v>1060</v>
      </c>
      <c r="C56" s="39">
        <v>8</v>
      </c>
      <c r="D56" s="39">
        <v>83</v>
      </c>
      <c r="E56" s="214" t="s">
        <v>1044</v>
      </c>
      <c r="F56" s="44" t="s">
        <v>354</v>
      </c>
      <c r="G56" s="44" t="s">
        <v>834</v>
      </c>
      <c r="H56" s="351" t="s">
        <v>1045</v>
      </c>
    </row>
    <row r="57" spans="1:70" ht="15" customHeight="1" x14ac:dyDescent="0.2">
      <c r="A57" s="39">
        <v>54</v>
      </c>
      <c r="B57" s="39" t="s">
        <v>1063</v>
      </c>
      <c r="C57" s="39">
        <v>12</v>
      </c>
      <c r="D57" s="39">
        <v>29</v>
      </c>
      <c r="E57" s="214">
        <v>44730</v>
      </c>
      <c r="F57" s="257" t="s">
        <v>353</v>
      </c>
      <c r="G57" s="257" t="s">
        <v>775</v>
      </c>
      <c r="H57" s="257" t="s">
        <v>1018</v>
      </c>
      <c r="I57" s="271">
        <v>18</v>
      </c>
      <c r="J57" s="258" t="s">
        <v>218</v>
      </c>
      <c r="K57" s="347" t="s">
        <v>176</v>
      </c>
      <c r="L57" s="324" t="s">
        <v>1212</v>
      </c>
      <c r="M57" s="258" t="s">
        <v>639</v>
      </c>
      <c r="N57" s="258" t="s">
        <v>862</v>
      </c>
      <c r="O57" s="324" t="s">
        <v>763</v>
      </c>
      <c r="P57" s="324" t="s">
        <v>870</v>
      </c>
      <c r="R57" s="39" t="s">
        <v>814</v>
      </c>
      <c r="S57" s="39">
        <v>3</v>
      </c>
      <c r="T57" s="39">
        <v>1</v>
      </c>
      <c r="U57" s="39" t="s">
        <v>289</v>
      </c>
      <c r="V57" s="39">
        <v>6</v>
      </c>
      <c r="W57" s="46" t="s">
        <v>1213</v>
      </c>
      <c r="X57" s="39">
        <f>S57*T57</f>
        <v>3</v>
      </c>
      <c r="AC57" s="39">
        <f>SUM(X57:AB57)</f>
        <v>3</v>
      </c>
    </row>
    <row r="58" spans="1:70" x14ac:dyDescent="0.2">
      <c r="A58" s="39">
        <v>55</v>
      </c>
      <c r="B58" s="39" t="s">
        <v>1059</v>
      </c>
      <c r="C58" s="39">
        <v>9</v>
      </c>
      <c r="D58" s="39">
        <v>99</v>
      </c>
      <c r="E58" s="214">
        <v>44731</v>
      </c>
      <c r="F58" s="257" t="s">
        <v>352</v>
      </c>
      <c r="G58" s="257"/>
      <c r="H58" s="211" t="s">
        <v>1026</v>
      </c>
    </row>
    <row r="59" spans="1:70" x14ac:dyDescent="0.2">
      <c r="A59" s="39">
        <v>56</v>
      </c>
      <c r="B59" s="44" t="s">
        <v>1303</v>
      </c>
      <c r="C59" s="39">
        <v>2</v>
      </c>
      <c r="D59" s="39">
        <v>30</v>
      </c>
      <c r="E59" s="214">
        <v>44737</v>
      </c>
      <c r="F59" s="257" t="s">
        <v>353</v>
      </c>
      <c r="G59" s="257" t="s">
        <v>834</v>
      </c>
      <c r="H59" s="200" t="s">
        <v>1304</v>
      </c>
      <c r="I59" s="271">
        <v>6</v>
      </c>
      <c r="J59" s="324" t="s">
        <v>242</v>
      </c>
      <c r="K59" s="324" t="s">
        <v>217</v>
      </c>
      <c r="L59" s="258" t="s">
        <v>223</v>
      </c>
      <c r="M59" s="258" t="s">
        <v>113</v>
      </c>
      <c r="N59" s="258" t="s">
        <v>127</v>
      </c>
      <c r="O59" s="324"/>
      <c r="P59" s="324" t="s">
        <v>186</v>
      </c>
      <c r="R59" s="39" t="s">
        <v>814</v>
      </c>
      <c r="S59" s="39">
        <v>4</v>
      </c>
      <c r="T59" s="39">
        <v>3</v>
      </c>
      <c r="U59" s="39" t="s">
        <v>456</v>
      </c>
      <c r="V59" s="39">
        <v>25</v>
      </c>
      <c r="W59" s="46" t="s">
        <v>1223</v>
      </c>
      <c r="Z59" s="39">
        <f>S59*T59</f>
        <v>12</v>
      </c>
      <c r="AC59" s="39">
        <f>SUM(X59:AB59)</f>
        <v>12</v>
      </c>
    </row>
    <row r="60" spans="1:70" x14ac:dyDescent="0.2">
      <c r="A60" s="39">
        <v>57</v>
      </c>
      <c r="B60" s="39" t="s">
        <v>1064</v>
      </c>
      <c r="C60" s="39">
        <v>10</v>
      </c>
      <c r="D60" s="39">
        <v>31</v>
      </c>
      <c r="E60" s="214">
        <v>44745</v>
      </c>
      <c r="F60" s="257" t="s">
        <v>352</v>
      </c>
      <c r="G60" s="257" t="s">
        <v>773</v>
      </c>
      <c r="H60" s="279" t="s">
        <v>998</v>
      </c>
      <c r="I60" s="271">
        <v>19</v>
      </c>
      <c r="J60" s="258" t="s">
        <v>162</v>
      </c>
      <c r="K60" s="258" t="s">
        <v>198</v>
      </c>
      <c r="L60" s="324" t="s">
        <v>440</v>
      </c>
      <c r="M60" s="258" t="s">
        <v>810</v>
      </c>
      <c r="N60" s="258" t="s">
        <v>788</v>
      </c>
      <c r="O60" s="324" t="s">
        <v>286</v>
      </c>
      <c r="P60" s="258" t="s">
        <v>786</v>
      </c>
      <c r="R60" s="39" t="s">
        <v>814</v>
      </c>
      <c r="S60" s="39">
        <v>3</v>
      </c>
      <c r="T60" s="39">
        <v>1</v>
      </c>
      <c r="U60" s="39" t="s">
        <v>289</v>
      </c>
      <c r="V60" s="39">
        <v>3</v>
      </c>
      <c r="W60" s="46" t="s">
        <v>1224</v>
      </c>
      <c r="X60" s="39">
        <f>S60*T60</f>
        <v>3</v>
      </c>
      <c r="AC60" s="39">
        <f>SUM(X60:AB60)</f>
        <v>3</v>
      </c>
    </row>
    <row r="61" spans="1:70" x14ac:dyDescent="0.2">
      <c r="A61" s="39">
        <v>58</v>
      </c>
      <c r="B61" s="39" t="s">
        <v>1059</v>
      </c>
      <c r="C61" s="39">
        <v>10</v>
      </c>
      <c r="D61" s="39">
        <v>100</v>
      </c>
      <c r="E61" s="214">
        <v>44746</v>
      </c>
      <c r="F61" s="257" t="s">
        <v>1025</v>
      </c>
      <c r="G61" s="257"/>
      <c r="H61" s="211" t="s">
        <v>1027</v>
      </c>
    </row>
    <row r="62" spans="1:70" ht="15" customHeight="1" x14ac:dyDescent="0.2">
      <c r="A62" s="39">
        <v>59</v>
      </c>
      <c r="B62" s="39" t="s">
        <v>301</v>
      </c>
      <c r="C62" s="39">
        <v>5</v>
      </c>
      <c r="D62" s="39">
        <v>72</v>
      </c>
      <c r="E62" s="214" t="s">
        <v>1053</v>
      </c>
      <c r="F62" s="257" t="s">
        <v>1065</v>
      </c>
      <c r="G62" s="257" t="s">
        <v>834</v>
      </c>
      <c r="H62" s="303" t="s">
        <v>1074</v>
      </c>
    </row>
    <row r="63" spans="1:70" x14ac:dyDescent="0.2">
      <c r="A63" s="39">
        <v>60</v>
      </c>
      <c r="B63" s="39" t="s">
        <v>1060</v>
      </c>
      <c r="C63" s="39">
        <v>9</v>
      </c>
      <c r="D63" s="39">
        <v>84</v>
      </c>
      <c r="E63" s="214" t="s">
        <v>1046</v>
      </c>
      <c r="F63" s="44" t="s">
        <v>354</v>
      </c>
      <c r="G63" s="257" t="s">
        <v>834</v>
      </c>
      <c r="H63" s="351" t="s">
        <v>1047</v>
      </c>
    </row>
    <row r="64" spans="1:70" s="212" customFormat="1" ht="15" customHeight="1" x14ac:dyDescent="0.2">
      <c r="A64" s="39">
        <v>61</v>
      </c>
      <c r="B64" s="39" t="s">
        <v>1064</v>
      </c>
      <c r="C64" s="39">
        <v>11</v>
      </c>
      <c r="D64" s="39">
        <v>32</v>
      </c>
      <c r="E64" s="214">
        <v>44752</v>
      </c>
      <c r="F64" s="257" t="s">
        <v>352</v>
      </c>
      <c r="G64" s="257" t="s">
        <v>773</v>
      </c>
      <c r="H64" s="279" t="s">
        <v>999</v>
      </c>
      <c r="I64" s="271">
        <v>1</v>
      </c>
      <c r="J64" s="324" t="s">
        <v>242</v>
      </c>
      <c r="K64" s="258" t="s">
        <v>1234</v>
      </c>
      <c r="L64" s="258" t="s">
        <v>375</v>
      </c>
      <c r="M64" s="324" t="s">
        <v>920</v>
      </c>
      <c r="N64" s="258" t="s">
        <v>180</v>
      </c>
      <c r="O64" s="258" t="s">
        <v>471</v>
      </c>
      <c r="P64" s="324" t="s">
        <v>670</v>
      </c>
      <c r="Q64" s="262"/>
      <c r="R64" s="39" t="s">
        <v>983</v>
      </c>
      <c r="S64" s="39">
        <v>0</v>
      </c>
      <c r="T64" s="39">
        <v>0</v>
      </c>
      <c r="U64" s="39" t="s">
        <v>456</v>
      </c>
      <c r="V64" s="39">
        <v>0</v>
      </c>
      <c r="W64" s="46" t="s">
        <v>1235</v>
      </c>
      <c r="X64" s="39">
        <f>S64*T64</f>
        <v>0</v>
      </c>
      <c r="Y64" s="39"/>
      <c r="Z64" s="39"/>
      <c r="AA64" s="39"/>
      <c r="AB64" s="39"/>
      <c r="AC64" s="39">
        <f>SUM(X64:AB64)</f>
        <v>0</v>
      </c>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row>
    <row r="65" spans="1:70" x14ac:dyDescent="0.2">
      <c r="A65" s="39">
        <v>62</v>
      </c>
      <c r="B65" s="39" t="s">
        <v>1060</v>
      </c>
      <c r="C65" s="39">
        <v>10</v>
      </c>
      <c r="D65" s="39">
        <v>85</v>
      </c>
      <c r="E65" s="214" t="s">
        <v>1048</v>
      </c>
      <c r="F65" s="44" t="s">
        <v>354</v>
      </c>
      <c r="G65" s="257" t="s">
        <v>834</v>
      </c>
      <c r="H65" s="351" t="s">
        <v>1049</v>
      </c>
    </row>
    <row r="66" spans="1:70" x14ac:dyDescent="0.2">
      <c r="A66" s="39">
        <v>63</v>
      </c>
      <c r="B66" s="39" t="s">
        <v>1061</v>
      </c>
      <c r="C66" s="39">
        <v>5</v>
      </c>
      <c r="D66" s="39">
        <v>33</v>
      </c>
      <c r="E66" s="214">
        <v>44758</v>
      </c>
      <c r="F66" s="257" t="s">
        <v>353</v>
      </c>
      <c r="G66" s="257" t="s">
        <v>775</v>
      </c>
      <c r="H66" s="302" t="s">
        <v>1082</v>
      </c>
      <c r="I66" s="271">
        <v>2</v>
      </c>
      <c r="J66" s="258" t="s">
        <v>267</v>
      </c>
      <c r="K66" s="258" t="s">
        <v>408</v>
      </c>
      <c r="L66" s="258" t="s">
        <v>345</v>
      </c>
      <c r="M66" s="258" t="s">
        <v>281</v>
      </c>
      <c r="N66" s="324" t="s">
        <v>642</v>
      </c>
      <c r="O66" s="258" t="s">
        <v>149</v>
      </c>
      <c r="P66" s="258" t="s">
        <v>1109</v>
      </c>
      <c r="R66" s="39" t="s">
        <v>983</v>
      </c>
      <c r="S66" s="39">
        <v>0</v>
      </c>
      <c r="T66" s="39">
        <v>0</v>
      </c>
      <c r="U66" s="39" t="s">
        <v>456</v>
      </c>
      <c r="V66" s="39">
        <v>0</v>
      </c>
      <c r="W66" s="46" t="s">
        <v>1236</v>
      </c>
      <c r="Y66" s="39">
        <f>S66*T66</f>
        <v>0</v>
      </c>
      <c r="AC66" s="39">
        <f>SUM(X66:AB66)</f>
        <v>0</v>
      </c>
    </row>
    <row r="67" spans="1:70" x14ac:dyDescent="0.2">
      <c r="A67" s="39">
        <v>64</v>
      </c>
      <c r="B67" s="39" t="s">
        <v>1064</v>
      </c>
      <c r="C67" s="39">
        <v>12</v>
      </c>
      <c r="D67" s="39">
        <v>34</v>
      </c>
      <c r="E67" s="214">
        <v>44766</v>
      </c>
      <c r="F67" s="257" t="s">
        <v>352</v>
      </c>
      <c r="G67" s="257" t="s">
        <v>773</v>
      </c>
      <c r="H67" s="279" t="s">
        <v>1000</v>
      </c>
      <c r="I67" s="271">
        <v>3</v>
      </c>
      <c r="J67" s="258" t="s">
        <v>783</v>
      </c>
      <c r="K67" s="258" t="s">
        <v>607</v>
      </c>
      <c r="L67" s="258" t="s">
        <v>680</v>
      </c>
      <c r="M67" s="258" t="s">
        <v>1110</v>
      </c>
      <c r="N67" s="258" t="s">
        <v>470</v>
      </c>
      <c r="O67" s="324" t="s">
        <v>221</v>
      </c>
      <c r="P67" s="258" t="s">
        <v>869</v>
      </c>
      <c r="R67" s="39" t="s">
        <v>983</v>
      </c>
      <c r="S67" s="39">
        <v>0</v>
      </c>
      <c r="T67" s="39">
        <v>0</v>
      </c>
      <c r="U67" s="39" t="s">
        <v>456</v>
      </c>
      <c r="V67" s="39">
        <v>0</v>
      </c>
      <c r="W67" s="46" t="s">
        <v>1237</v>
      </c>
      <c r="X67" s="39">
        <f>S67*T67</f>
        <v>0</v>
      </c>
      <c r="AC67" s="39">
        <f>SUM(X67:AB67)</f>
        <v>0</v>
      </c>
    </row>
    <row r="68" spans="1:70" x14ac:dyDescent="0.2">
      <c r="A68" s="39">
        <v>65</v>
      </c>
      <c r="B68" s="39" t="s">
        <v>1064</v>
      </c>
      <c r="C68" s="39">
        <v>13</v>
      </c>
      <c r="D68" s="39">
        <v>35</v>
      </c>
      <c r="E68" s="214">
        <v>44773</v>
      </c>
      <c r="F68" s="257" t="s">
        <v>352</v>
      </c>
      <c r="G68" s="257" t="s">
        <v>773</v>
      </c>
      <c r="H68" s="279" t="s">
        <v>1001</v>
      </c>
      <c r="I68" s="271">
        <v>8</v>
      </c>
      <c r="J68" s="324" t="s">
        <v>196</v>
      </c>
      <c r="K68" s="258" t="s">
        <v>633</v>
      </c>
      <c r="L68" s="324" t="s">
        <v>258</v>
      </c>
      <c r="M68" s="258" t="s">
        <v>272</v>
      </c>
      <c r="N68" s="258" t="s">
        <v>155</v>
      </c>
      <c r="O68" s="324" t="s">
        <v>440</v>
      </c>
      <c r="P68" s="258" t="s">
        <v>879</v>
      </c>
      <c r="R68" s="39" t="s">
        <v>814</v>
      </c>
      <c r="S68" s="39">
        <v>3</v>
      </c>
      <c r="T68" s="39">
        <v>1</v>
      </c>
      <c r="U68" s="39" t="s">
        <v>289</v>
      </c>
      <c r="V68" s="39">
        <v>9</v>
      </c>
      <c r="W68" s="46" t="s">
        <v>1238</v>
      </c>
      <c r="X68" s="39">
        <f>S68*T68</f>
        <v>3</v>
      </c>
      <c r="AC68" s="39">
        <f>SUM(X68:AB68)</f>
        <v>3</v>
      </c>
    </row>
    <row r="69" spans="1:70" x14ac:dyDescent="0.2">
      <c r="A69" s="39">
        <v>66</v>
      </c>
      <c r="B69" s="39" t="s">
        <v>1061</v>
      </c>
      <c r="C69" s="39">
        <v>6</v>
      </c>
      <c r="D69" s="39">
        <v>36</v>
      </c>
      <c r="E69" s="214">
        <v>44779</v>
      </c>
      <c r="F69" s="257" t="s">
        <v>353</v>
      </c>
      <c r="G69" s="257" t="s">
        <v>775</v>
      </c>
      <c r="H69" s="302" t="s">
        <v>1083</v>
      </c>
      <c r="I69" s="271">
        <v>9</v>
      </c>
      <c r="J69" s="324" t="s">
        <v>213</v>
      </c>
      <c r="K69" s="258" t="s">
        <v>88</v>
      </c>
      <c r="L69" s="258" t="s">
        <v>603</v>
      </c>
      <c r="M69" s="324" t="s">
        <v>506</v>
      </c>
      <c r="N69" s="324" t="s">
        <v>850</v>
      </c>
      <c r="O69" s="324" t="s">
        <v>862</v>
      </c>
      <c r="P69" s="324" t="s">
        <v>1115</v>
      </c>
      <c r="R69" s="39" t="s">
        <v>983</v>
      </c>
      <c r="S69" s="39">
        <v>0</v>
      </c>
      <c r="T69" s="39">
        <v>0</v>
      </c>
      <c r="U69" s="39" t="s">
        <v>456</v>
      </c>
      <c r="V69" s="39">
        <v>0</v>
      </c>
      <c r="W69" s="46" t="s">
        <v>1241</v>
      </c>
      <c r="Y69" s="39">
        <f>S69*T69</f>
        <v>0</v>
      </c>
      <c r="AC69" s="39">
        <f>SUM(X69:AB69)</f>
        <v>0</v>
      </c>
    </row>
    <row r="70" spans="1:70" ht="15" customHeight="1" x14ac:dyDescent="0.2">
      <c r="A70" s="39">
        <v>67</v>
      </c>
      <c r="B70" s="39" t="s">
        <v>1064</v>
      </c>
      <c r="C70" s="39">
        <v>14</v>
      </c>
      <c r="D70" s="39">
        <v>37</v>
      </c>
      <c r="E70" s="214">
        <v>44787</v>
      </c>
      <c r="F70" s="257" t="s">
        <v>352</v>
      </c>
      <c r="G70" s="257" t="s">
        <v>773</v>
      </c>
      <c r="H70" s="279" t="s">
        <v>1002</v>
      </c>
      <c r="I70" s="271">
        <v>12</v>
      </c>
      <c r="J70" s="258" t="s">
        <v>131</v>
      </c>
      <c r="K70" s="258" t="s">
        <v>741</v>
      </c>
      <c r="L70" s="258" t="s">
        <v>363</v>
      </c>
      <c r="M70" s="258" t="s">
        <v>479</v>
      </c>
      <c r="N70" s="324" t="s">
        <v>1242</v>
      </c>
      <c r="O70" s="258" t="s">
        <v>520</v>
      </c>
      <c r="P70" s="258" t="s">
        <v>153</v>
      </c>
      <c r="R70" s="39" t="s">
        <v>814</v>
      </c>
      <c r="S70" s="39">
        <v>3</v>
      </c>
      <c r="T70" s="39">
        <v>1</v>
      </c>
      <c r="U70" s="39" t="s">
        <v>289</v>
      </c>
      <c r="V70" s="39">
        <v>6</v>
      </c>
      <c r="W70" s="46" t="s">
        <v>1211</v>
      </c>
      <c r="X70" s="39">
        <f>S70*T70</f>
        <v>3</v>
      </c>
      <c r="AC70" s="39">
        <f>SUM(X70:AB70)</f>
        <v>3</v>
      </c>
    </row>
    <row r="71" spans="1:70" ht="15" customHeight="1" x14ac:dyDescent="0.2">
      <c r="A71" s="39">
        <v>68</v>
      </c>
      <c r="B71" s="39" t="s">
        <v>1063</v>
      </c>
      <c r="C71" s="39">
        <v>13</v>
      </c>
      <c r="D71" s="39">
        <v>38</v>
      </c>
      <c r="E71" s="214">
        <v>44793</v>
      </c>
      <c r="F71" s="257" t="s">
        <v>353</v>
      </c>
      <c r="G71" s="257" t="s">
        <v>775</v>
      </c>
      <c r="H71" s="257" t="s">
        <v>1019</v>
      </c>
      <c r="I71" s="257">
        <v>13</v>
      </c>
      <c r="J71" s="258" t="s">
        <v>260</v>
      </c>
      <c r="K71" s="324" t="s">
        <v>196</v>
      </c>
      <c r="L71" s="258" t="s">
        <v>176</v>
      </c>
      <c r="M71" s="324" t="s">
        <v>859</v>
      </c>
      <c r="N71" s="258" t="s">
        <v>833</v>
      </c>
      <c r="O71" s="258" t="s">
        <v>268</v>
      </c>
      <c r="P71" s="324" t="s">
        <v>825</v>
      </c>
      <c r="R71" s="39" t="s">
        <v>814</v>
      </c>
      <c r="S71" s="39">
        <v>2</v>
      </c>
      <c r="T71" s="39">
        <v>1</v>
      </c>
      <c r="U71" s="39" t="s">
        <v>289</v>
      </c>
      <c r="V71" s="39">
        <v>6</v>
      </c>
      <c r="W71" s="46" t="s">
        <v>1245</v>
      </c>
      <c r="X71" s="39">
        <f>S71*T71</f>
        <v>2</v>
      </c>
      <c r="AC71" s="39">
        <f>SUM(X71:AB71)</f>
        <v>2</v>
      </c>
    </row>
    <row r="72" spans="1:70" ht="15" customHeight="1" x14ac:dyDescent="0.2">
      <c r="A72" s="39">
        <v>69</v>
      </c>
      <c r="B72" s="44" t="s">
        <v>1303</v>
      </c>
      <c r="C72" s="39">
        <v>3</v>
      </c>
      <c r="D72" s="39">
        <v>39</v>
      </c>
      <c r="E72" s="214" t="s">
        <v>1007</v>
      </c>
      <c r="F72" s="44" t="s">
        <v>354</v>
      </c>
      <c r="G72" s="257" t="s">
        <v>834</v>
      </c>
      <c r="H72" s="200" t="s">
        <v>1012</v>
      </c>
      <c r="I72" s="257">
        <v>10</v>
      </c>
      <c r="J72" s="258" t="s">
        <v>253</v>
      </c>
      <c r="K72" s="258" t="s">
        <v>835</v>
      </c>
      <c r="L72" s="258" t="s">
        <v>256</v>
      </c>
      <c r="M72" s="258" t="s">
        <v>195</v>
      </c>
      <c r="N72" s="258" t="s">
        <v>673</v>
      </c>
      <c r="O72" s="258" t="s">
        <v>975</v>
      </c>
      <c r="P72" s="258" t="s">
        <v>755</v>
      </c>
      <c r="R72" s="39" t="s">
        <v>814</v>
      </c>
      <c r="S72" s="39">
        <v>15</v>
      </c>
      <c r="T72" s="39">
        <v>5</v>
      </c>
      <c r="U72" s="39" t="s">
        <v>456</v>
      </c>
      <c r="V72" s="39">
        <v>54</v>
      </c>
      <c r="W72" s="46" t="s">
        <v>1246</v>
      </c>
      <c r="Z72" s="39">
        <f>S72*T72</f>
        <v>75</v>
      </c>
      <c r="AB72" s="213"/>
      <c r="AC72" s="39">
        <f>SUM(X72:AB72)</f>
        <v>75</v>
      </c>
    </row>
    <row r="73" spans="1:70" ht="15" customHeight="1" x14ac:dyDescent="0.2">
      <c r="A73" s="39">
        <v>70</v>
      </c>
      <c r="B73" s="39" t="s">
        <v>1061</v>
      </c>
      <c r="C73" s="39">
        <v>7</v>
      </c>
      <c r="D73" s="39">
        <v>40</v>
      </c>
      <c r="E73" s="214">
        <v>44807</v>
      </c>
      <c r="F73" s="257" t="s">
        <v>353</v>
      </c>
      <c r="G73" s="257" t="s">
        <v>775</v>
      </c>
      <c r="H73" s="302" t="s">
        <v>1084</v>
      </c>
      <c r="I73" s="257">
        <v>4</v>
      </c>
      <c r="J73" s="258" t="s">
        <v>265</v>
      </c>
      <c r="K73" s="258" t="s">
        <v>264</v>
      </c>
      <c r="L73" s="258" t="s">
        <v>577</v>
      </c>
      <c r="M73" s="324" t="s">
        <v>252</v>
      </c>
      <c r="N73" s="324" t="s">
        <v>149</v>
      </c>
      <c r="O73" s="324" t="s">
        <v>477</v>
      </c>
      <c r="P73" s="324" t="s">
        <v>787</v>
      </c>
      <c r="R73" s="39" t="s">
        <v>814</v>
      </c>
      <c r="S73" s="39">
        <v>3</v>
      </c>
      <c r="T73" s="39">
        <v>1</v>
      </c>
      <c r="U73" s="39" t="s">
        <v>456</v>
      </c>
      <c r="V73" s="39">
        <v>6</v>
      </c>
      <c r="W73" s="46" t="s">
        <v>1295</v>
      </c>
      <c r="Y73" s="39">
        <f>S73*T73</f>
        <v>3</v>
      </c>
      <c r="AC73" s="39">
        <f>SUM(X73:AB73)</f>
        <v>3</v>
      </c>
    </row>
    <row r="74" spans="1:70" ht="15" customHeight="1" x14ac:dyDescent="0.2">
      <c r="A74" s="39">
        <v>71</v>
      </c>
      <c r="B74" s="39" t="s">
        <v>1059</v>
      </c>
      <c r="C74" s="39">
        <v>11</v>
      </c>
      <c r="D74" s="39">
        <v>101</v>
      </c>
      <c r="E74" s="214">
        <v>44809</v>
      </c>
      <c r="F74" s="257" t="s">
        <v>1025</v>
      </c>
      <c r="G74" s="257"/>
      <c r="H74" s="211" t="s">
        <v>1028</v>
      </c>
    </row>
    <row r="75" spans="1:70" s="202" customFormat="1" ht="15" customHeight="1" x14ac:dyDescent="0.2">
      <c r="A75" s="39">
        <v>72</v>
      </c>
      <c r="B75" s="39" t="s">
        <v>1060</v>
      </c>
      <c r="C75" s="39">
        <v>11</v>
      </c>
      <c r="D75" s="39">
        <v>86</v>
      </c>
      <c r="E75" s="214" t="s">
        <v>1039</v>
      </c>
      <c r="F75" s="44" t="s">
        <v>354</v>
      </c>
      <c r="G75" s="257" t="s">
        <v>834</v>
      </c>
      <c r="H75" s="351" t="s">
        <v>1040</v>
      </c>
      <c r="I75" s="39"/>
      <c r="J75" s="39"/>
      <c r="K75" s="39"/>
      <c r="L75" s="39"/>
      <c r="M75" s="39"/>
      <c r="N75" s="39"/>
      <c r="O75" s="39"/>
      <c r="P75" s="39"/>
      <c r="Q75" s="262"/>
      <c r="R75" s="39"/>
      <c r="S75" s="39"/>
      <c r="T75" s="39"/>
      <c r="U75" s="39"/>
      <c r="V75"/>
      <c r="W75"/>
      <c r="X75" s="39"/>
      <c r="Y75" s="39"/>
      <c r="Z75" s="39"/>
      <c r="AA75" s="39"/>
      <c r="AB75" s="39"/>
      <c r="AC75" s="39"/>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row>
    <row r="76" spans="1:70" ht="15" customHeight="1" x14ac:dyDescent="0.2">
      <c r="A76" s="39">
        <v>73</v>
      </c>
      <c r="B76" s="39" t="s">
        <v>1088</v>
      </c>
      <c r="C76" s="39">
        <v>2</v>
      </c>
      <c r="D76" s="39">
        <v>63</v>
      </c>
      <c r="E76" s="214" t="s">
        <v>1039</v>
      </c>
      <c r="F76" s="44" t="s">
        <v>354</v>
      </c>
      <c r="G76" s="257"/>
      <c r="H76" s="308" t="s">
        <v>1089</v>
      </c>
    </row>
    <row r="77" spans="1:70" ht="15" customHeight="1" x14ac:dyDescent="0.2">
      <c r="A77" s="39">
        <v>74</v>
      </c>
      <c r="B77" s="39" t="s">
        <v>1064</v>
      </c>
      <c r="C77" s="39">
        <v>15</v>
      </c>
      <c r="D77" s="39">
        <v>41</v>
      </c>
      <c r="E77" s="214">
        <v>44815</v>
      </c>
      <c r="F77" s="257" t="s">
        <v>352</v>
      </c>
      <c r="G77" s="257" t="s">
        <v>773</v>
      </c>
      <c r="H77" s="279" t="s">
        <v>1003</v>
      </c>
      <c r="I77" s="257">
        <v>14</v>
      </c>
      <c r="J77" s="258" t="s">
        <v>280</v>
      </c>
      <c r="K77" s="258" t="s">
        <v>180</v>
      </c>
      <c r="L77" s="258" t="s">
        <v>282</v>
      </c>
      <c r="M77" s="258" t="s">
        <v>406</v>
      </c>
      <c r="N77" s="258" t="s">
        <v>768</v>
      </c>
      <c r="O77" s="258" t="s">
        <v>758</v>
      </c>
      <c r="P77" s="258" t="s">
        <v>948</v>
      </c>
      <c r="R77" s="39" t="s">
        <v>814</v>
      </c>
      <c r="S77" s="39">
        <v>3</v>
      </c>
      <c r="T77" s="39">
        <v>1</v>
      </c>
      <c r="U77" s="39" t="s">
        <v>289</v>
      </c>
      <c r="V77" s="39">
        <v>6</v>
      </c>
      <c r="W77" s="46" t="s">
        <v>1296</v>
      </c>
      <c r="X77" s="39">
        <f>S77*T77</f>
        <v>3</v>
      </c>
      <c r="AC77" s="39">
        <f>SUM(X77:AB77)</f>
        <v>3</v>
      </c>
    </row>
    <row r="78" spans="1:70" ht="15" customHeight="1" x14ac:dyDescent="0.2">
      <c r="A78" s="39">
        <v>75</v>
      </c>
      <c r="B78" s="44" t="s">
        <v>1303</v>
      </c>
      <c r="C78" s="39">
        <v>4</v>
      </c>
      <c r="D78" s="39">
        <v>42</v>
      </c>
      <c r="E78" s="214">
        <v>44821</v>
      </c>
      <c r="F78" s="257" t="s">
        <v>353</v>
      </c>
      <c r="G78" s="257" t="s">
        <v>834</v>
      </c>
      <c r="H78" s="200" t="s">
        <v>1301</v>
      </c>
      <c r="I78" s="257">
        <v>21</v>
      </c>
      <c r="J78" s="324" t="s">
        <v>242</v>
      </c>
      <c r="K78" s="324"/>
      <c r="L78" s="258" t="s">
        <v>206</v>
      </c>
      <c r="M78" s="324" t="s">
        <v>155</v>
      </c>
      <c r="N78" s="258" t="s">
        <v>118</v>
      </c>
      <c r="O78" s="324"/>
      <c r="P78" s="324" t="s">
        <v>1318</v>
      </c>
      <c r="R78" s="39" t="s">
        <v>814</v>
      </c>
      <c r="S78" s="39">
        <v>4</v>
      </c>
      <c r="T78" s="39">
        <v>2</v>
      </c>
      <c r="U78" s="39" t="s">
        <v>456</v>
      </c>
      <c r="V78" s="39">
        <v>15</v>
      </c>
      <c r="W78" t="s">
        <v>1317</v>
      </c>
      <c r="Z78" s="39">
        <f>S78*T78</f>
        <v>8</v>
      </c>
      <c r="AC78" s="39">
        <f>SUM(X78:AB78)</f>
        <v>8</v>
      </c>
    </row>
    <row r="79" spans="1:70" ht="15" customHeight="1" x14ac:dyDescent="0.2">
      <c r="A79" s="39">
        <v>76</v>
      </c>
      <c r="B79" s="39" t="s">
        <v>1060</v>
      </c>
      <c r="C79" s="39">
        <v>12</v>
      </c>
      <c r="D79" s="39">
        <v>87</v>
      </c>
      <c r="E79" s="214" t="s">
        <v>1032</v>
      </c>
      <c r="F79" s="44" t="s">
        <v>354</v>
      </c>
      <c r="G79" s="257" t="s">
        <v>834</v>
      </c>
      <c r="H79" s="351" t="s">
        <v>1086</v>
      </c>
    </row>
    <row r="80" spans="1:70" x14ac:dyDescent="0.2">
      <c r="A80" s="39">
        <v>77</v>
      </c>
      <c r="B80" s="39" t="s">
        <v>301</v>
      </c>
      <c r="C80" s="39">
        <v>6</v>
      </c>
      <c r="D80" s="39">
        <v>73</v>
      </c>
      <c r="E80" s="214" t="s">
        <v>1032</v>
      </c>
      <c r="F80" s="44" t="s">
        <v>354</v>
      </c>
      <c r="G80" s="257" t="s">
        <v>834</v>
      </c>
      <c r="H80" s="303" t="s">
        <v>1085</v>
      </c>
    </row>
    <row r="81" spans="1:29" x14ac:dyDescent="0.2">
      <c r="A81" s="39">
        <v>78</v>
      </c>
      <c r="B81" s="39" t="s">
        <v>1062</v>
      </c>
      <c r="C81" s="39">
        <v>3</v>
      </c>
      <c r="D81" s="39">
        <v>43</v>
      </c>
      <c r="E81" s="214">
        <v>44828</v>
      </c>
      <c r="F81" s="257" t="s">
        <v>353</v>
      </c>
      <c r="G81" s="257" t="s">
        <v>775</v>
      </c>
      <c r="H81" s="302" t="s">
        <v>1020</v>
      </c>
      <c r="I81" s="257">
        <v>6</v>
      </c>
      <c r="J81" s="258" t="s">
        <v>145</v>
      </c>
      <c r="K81" s="258" t="s">
        <v>850</v>
      </c>
      <c r="L81" s="258" t="s">
        <v>223</v>
      </c>
      <c r="M81" s="347" t="s">
        <v>764</v>
      </c>
      <c r="N81" s="258" t="s">
        <v>127</v>
      </c>
      <c r="O81" s="324" t="s">
        <v>672</v>
      </c>
      <c r="P81" s="258" t="s">
        <v>1209</v>
      </c>
      <c r="R81" s="39" t="s">
        <v>814</v>
      </c>
      <c r="S81" s="39">
        <v>1</v>
      </c>
      <c r="T81" s="39">
        <v>1</v>
      </c>
      <c r="U81" s="39" t="s">
        <v>456</v>
      </c>
      <c r="V81" s="39">
        <v>5</v>
      </c>
      <c r="W81" t="s">
        <v>1326</v>
      </c>
      <c r="AA81" s="39">
        <f>S81*T81</f>
        <v>1</v>
      </c>
      <c r="AC81" s="39">
        <f>SUM(X81:AB81)</f>
        <v>1</v>
      </c>
    </row>
    <row r="82" spans="1:29" x14ac:dyDescent="0.2">
      <c r="A82" s="39">
        <v>79</v>
      </c>
      <c r="B82" s="39" t="s">
        <v>301</v>
      </c>
      <c r="C82" s="39">
        <v>7</v>
      </c>
      <c r="D82" s="39">
        <v>44</v>
      </c>
      <c r="E82" s="214" t="s">
        <v>1008</v>
      </c>
      <c r="F82" s="44" t="s">
        <v>354</v>
      </c>
      <c r="G82" s="257" t="s">
        <v>834</v>
      </c>
      <c r="H82" s="303" t="s">
        <v>1011</v>
      </c>
      <c r="I82" s="257">
        <v>5</v>
      </c>
      <c r="J82" s="216" t="s">
        <v>260</v>
      </c>
      <c r="K82" s="258" t="s">
        <v>1300</v>
      </c>
      <c r="L82" s="324" t="s">
        <v>113</v>
      </c>
      <c r="M82" s="347" t="s">
        <v>176</v>
      </c>
      <c r="N82" s="258" t="s">
        <v>547</v>
      </c>
      <c r="O82" s="258" t="s">
        <v>343</v>
      </c>
      <c r="P82" s="258" t="s">
        <v>182</v>
      </c>
      <c r="Q82" s="258" t="s">
        <v>274</v>
      </c>
      <c r="R82" s="39" t="s">
        <v>814</v>
      </c>
      <c r="S82" s="257">
        <v>5</v>
      </c>
      <c r="T82" s="39">
        <v>2</v>
      </c>
      <c r="U82" s="39" t="s">
        <v>456</v>
      </c>
      <c r="V82" s="39">
        <v>24</v>
      </c>
      <c r="W82" t="s">
        <v>1335</v>
      </c>
      <c r="AB82" s="39">
        <f>S82*T82</f>
        <v>10</v>
      </c>
      <c r="AC82" s="39">
        <f>SUM(X82:AB82)</f>
        <v>10</v>
      </c>
    </row>
    <row r="83" spans="1:29" x14ac:dyDescent="0.2">
      <c r="A83" s="39">
        <v>80</v>
      </c>
      <c r="B83" s="39" t="s">
        <v>1060</v>
      </c>
      <c r="C83" s="39">
        <v>13</v>
      </c>
      <c r="D83" s="39">
        <v>88</v>
      </c>
      <c r="E83" s="214" t="s">
        <v>1008</v>
      </c>
      <c r="F83" s="44" t="s">
        <v>354</v>
      </c>
      <c r="G83" s="257" t="s">
        <v>834</v>
      </c>
      <c r="H83" s="351" t="s">
        <v>1041</v>
      </c>
    </row>
    <row r="84" spans="1:29" ht="15" customHeight="1" x14ac:dyDescent="0.2">
      <c r="A84" s="39">
        <v>81</v>
      </c>
      <c r="B84" s="39" t="s">
        <v>301</v>
      </c>
      <c r="C84" s="39">
        <v>8</v>
      </c>
      <c r="D84" s="39">
        <v>74</v>
      </c>
      <c r="E84" s="214" t="s">
        <v>1057</v>
      </c>
      <c r="F84" s="44" t="s">
        <v>354</v>
      </c>
      <c r="G84" s="257" t="s">
        <v>834</v>
      </c>
      <c r="H84" s="303" t="s">
        <v>1058</v>
      </c>
    </row>
    <row r="85" spans="1:29" ht="15" customHeight="1" x14ac:dyDescent="0.2">
      <c r="A85" s="39">
        <v>82</v>
      </c>
      <c r="B85" s="39" t="s">
        <v>1064</v>
      </c>
      <c r="C85" s="39">
        <v>16</v>
      </c>
      <c r="D85" s="39">
        <v>45</v>
      </c>
      <c r="E85" s="214">
        <v>44843</v>
      </c>
      <c r="F85" s="257" t="s">
        <v>352</v>
      </c>
      <c r="G85" s="257" t="s">
        <v>773</v>
      </c>
      <c r="H85" s="279" t="s">
        <v>1004</v>
      </c>
      <c r="I85" s="257">
        <v>16</v>
      </c>
      <c r="J85" s="258" t="s">
        <v>242</v>
      </c>
      <c r="K85" s="258" t="s">
        <v>147</v>
      </c>
      <c r="L85" s="258" t="s">
        <v>243</v>
      </c>
      <c r="M85" s="258" t="s">
        <v>781</v>
      </c>
      <c r="N85" s="258" t="s">
        <v>946</v>
      </c>
      <c r="O85" s="258" t="s">
        <v>1206</v>
      </c>
      <c r="P85" s="258" t="s">
        <v>472</v>
      </c>
      <c r="R85" s="39" t="s">
        <v>814</v>
      </c>
      <c r="S85" s="39">
        <v>3</v>
      </c>
      <c r="T85" s="39">
        <v>1</v>
      </c>
      <c r="U85" s="39" t="s">
        <v>289</v>
      </c>
      <c r="V85" s="39">
        <v>9</v>
      </c>
      <c r="W85" t="s">
        <v>1365</v>
      </c>
      <c r="X85" s="39">
        <f>S85*T85</f>
        <v>3</v>
      </c>
      <c r="AC85" s="39">
        <f>SUM(X85:AB85)</f>
        <v>3</v>
      </c>
    </row>
    <row r="86" spans="1:29" x14ac:dyDescent="0.2">
      <c r="A86" s="39">
        <v>83</v>
      </c>
      <c r="B86" s="39" t="s">
        <v>1060</v>
      </c>
      <c r="C86" s="39">
        <v>14</v>
      </c>
      <c r="D86" s="39">
        <v>46</v>
      </c>
      <c r="E86" s="214" t="s">
        <v>1009</v>
      </c>
      <c r="F86" s="44" t="s">
        <v>354</v>
      </c>
      <c r="G86" s="257" t="s">
        <v>834</v>
      </c>
      <c r="H86" s="351" t="s">
        <v>1013</v>
      </c>
      <c r="I86" s="257">
        <v>20</v>
      </c>
      <c r="J86" s="258" t="s">
        <v>184</v>
      </c>
      <c r="K86" s="258" t="s">
        <v>641</v>
      </c>
      <c r="L86" s="258" t="s">
        <v>839</v>
      </c>
      <c r="M86" s="258" t="s">
        <v>188</v>
      </c>
      <c r="N86" s="258" t="s">
        <v>796</v>
      </c>
      <c r="O86" s="258" t="s">
        <v>761</v>
      </c>
      <c r="P86" s="258" t="s">
        <v>1127</v>
      </c>
      <c r="Q86" s="258" t="s">
        <v>1299</v>
      </c>
      <c r="R86" s="39" t="s">
        <v>814</v>
      </c>
      <c r="S86" s="39">
        <v>4</v>
      </c>
      <c r="T86" s="39">
        <v>1</v>
      </c>
      <c r="U86" s="39" t="s">
        <v>456</v>
      </c>
      <c r="V86" s="39">
        <v>27</v>
      </c>
      <c r="W86" t="s">
        <v>1364</v>
      </c>
      <c r="AB86" s="39">
        <f>S86*T86</f>
        <v>4</v>
      </c>
      <c r="AC86" s="39">
        <f>SUM(X86:AB86)</f>
        <v>4</v>
      </c>
    </row>
    <row r="87" spans="1:29" ht="15" customHeight="1" x14ac:dyDescent="0.2">
      <c r="A87" s="39">
        <v>84</v>
      </c>
      <c r="B87" s="39" t="s">
        <v>301</v>
      </c>
      <c r="C87" s="39">
        <v>9</v>
      </c>
      <c r="D87" s="39">
        <v>75</v>
      </c>
      <c r="E87" s="214" t="s">
        <v>1054</v>
      </c>
      <c r="F87" s="44" t="s">
        <v>354</v>
      </c>
      <c r="G87" s="257" t="s">
        <v>834</v>
      </c>
      <c r="H87" s="303" t="s">
        <v>1073</v>
      </c>
    </row>
    <row r="88" spans="1:29" ht="15" customHeight="1" x14ac:dyDescent="0.2">
      <c r="A88" s="39">
        <v>85</v>
      </c>
      <c r="B88" s="39" t="s">
        <v>1064</v>
      </c>
      <c r="C88" s="39">
        <v>17</v>
      </c>
      <c r="D88" s="39">
        <v>47</v>
      </c>
      <c r="E88" s="214">
        <v>44857</v>
      </c>
      <c r="F88" s="257" t="s">
        <v>352</v>
      </c>
      <c r="G88" s="257" t="s">
        <v>773</v>
      </c>
      <c r="H88" s="279" t="s">
        <v>1005</v>
      </c>
      <c r="I88" s="257">
        <v>16</v>
      </c>
      <c r="J88" s="258" t="s">
        <v>242</v>
      </c>
      <c r="K88" s="258" t="s">
        <v>147</v>
      </c>
      <c r="L88" s="258" t="s">
        <v>243</v>
      </c>
      <c r="M88" s="258" t="s">
        <v>781</v>
      </c>
      <c r="N88" s="258" t="s">
        <v>946</v>
      </c>
      <c r="O88" s="258" t="s">
        <v>1206</v>
      </c>
      <c r="P88" s="258" t="s">
        <v>472</v>
      </c>
      <c r="R88" s="39" t="s">
        <v>814</v>
      </c>
      <c r="S88" s="39">
        <v>1</v>
      </c>
      <c r="T88" s="39">
        <v>1</v>
      </c>
      <c r="U88" s="39" t="s">
        <v>289</v>
      </c>
      <c r="V88" s="39">
        <v>3</v>
      </c>
      <c r="W88" s="46" t="s">
        <v>1367</v>
      </c>
      <c r="X88" s="39">
        <f>S88*T88</f>
        <v>1</v>
      </c>
      <c r="AC88" s="39">
        <f>SUM(X88:AB88)</f>
        <v>1</v>
      </c>
    </row>
    <row r="89" spans="1:29" ht="12.75" customHeight="1" x14ac:dyDescent="0.2">
      <c r="A89" s="39">
        <v>86</v>
      </c>
      <c r="B89" s="39" t="s">
        <v>1060</v>
      </c>
      <c r="C89" s="39">
        <v>15</v>
      </c>
      <c r="D89" s="39">
        <v>89</v>
      </c>
      <c r="E89" s="214" t="s">
        <v>1071</v>
      </c>
      <c r="F89" s="44" t="s">
        <v>354</v>
      </c>
      <c r="G89" s="257" t="s">
        <v>834</v>
      </c>
      <c r="H89" s="351" t="s">
        <v>1072</v>
      </c>
    </row>
    <row r="90" spans="1:29" x14ac:dyDescent="0.2">
      <c r="A90" s="39">
        <v>87</v>
      </c>
      <c r="B90" s="39" t="s">
        <v>1061</v>
      </c>
      <c r="C90" s="39">
        <v>8</v>
      </c>
      <c r="D90" s="39">
        <v>48</v>
      </c>
      <c r="E90" s="214">
        <v>44863</v>
      </c>
      <c r="F90" s="257" t="s">
        <v>353</v>
      </c>
      <c r="G90" s="257" t="s">
        <v>775</v>
      </c>
      <c r="H90" s="302" t="s">
        <v>1316</v>
      </c>
      <c r="I90" s="257">
        <v>18</v>
      </c>
      <c r="J90" s="324" t="s">
        <v>218</v>
      </c>
      <c r="K90" s="324" t="s">
        <v>1373</v>
      </c>
      <c r="L90" s="324" t="s">
        <v>764</v>
      </c>
      <c r="M90" s="324" t="s">
        <v>639</v>
      </c>
      <c r="N90" s="324" t="s">
        <v>777</v>
      </c>
      <c r="O90" s="324" t="s">
        <v>188</v>
      </c>
      <c r="P90" s="324" t="s">
        <v>153</v>
      </c>
      <c r="R90" s="39" t="s">
        <v>814</v>
      </c>
      <c r="S90" s="39">
        <v>4</v>
      </c>
      <c r="T90" s="39">
        <v>1</v>
      </c>
      <c r="U90" s="39" t="s">
        <v>456</v>
      </c>
      <c r="V90" s="39">
        <v>7</v>
      </c>
      <c r="W90" s="46" t="s">
        <v>1375</v>
      </c>
      <c r="Y90" s="39">
        <v>4</v>
      </c>
      <c r="AC90" s="39">
        <f>SUM(X90:AB90)</f>
        <v>4</v>
      </c>
    </row>
    <row r="91" spans="1:29" x14ac:dyDescent="0.2">
      <c r="X91" s="39">
        <f>SUM(X3:X90)</f>
        <v>65</v>
      </c>
      <c r="Y91" s="39">
        <f>SUM(Y3:Y90)</f>
        <v>28</v>
      </c>
      <c r="Z91" s="39">
        <f>SUM(Z3:Z90)</f>
        <v>99</v>
      </c>
      <c r="AA91" s="39">
        <f>SUM(AA3:AA90)</f>
        <v>2</v>
      </c>
      <c r="AB91" s="39">
        <f>SUM(AB3:AB90)</f>
        <v>20</v>
      </c>
      <c r="AC91" s="39">
        <f>SUM(AC3:AC90)</f>
        <v>214</v>
      </c>
    </row>
  </sheetData>
  <sortState xmlns:xlrd2="http://schemas.microsoft.com/office/spreadsheetml/2017/richdata2" ref="A2:BR90">
    <sortCondition ref="A2:A90"/>
  </sortState>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9798A-987E-490E-BE1A-57F3A945574A}">
  <dimension ref="A1:AE24"/>
  <sheetViews>
    <sheetView workbookViewId="0">
      <selection sqref="A1:XFD23"/>
    </sheetView>
  </sheetViews>
  <sheetFormatPr defaultColWidth="8.85546875" defaultRowHeight="12.75" x14ac:dyDescent="0.2"/>
  <cols>
    <col min="1" max="1" width="5.42578125" customWidth="1"/>
    <col min="2" max="3" width="19.42578125" customWidth="1"/>
    <col min="4" max="4" width="18.42578125" customWidth="1"/>
    <col min="5" max="5" width="7.140625" bestFit="1" customWidth="1"/>
    <col min="6" max="6" width="6.85546875" bestFit="1" customWidth="1"/>
    <col min="7" max="7" width="7.140625" bestFit="1" customWidth="1"/>
    <col min="8" max="8" width="0.28515625" customWidth="1"/>
    <col min="9" max="9" width="12.42578125" bestFit="1" customWidth="1"/>
    <col min="10" max="10" width="0.7109375" customWidth="1"/>
    <col min="11" max="11" width="10" customWidth="1"/>
    <col min="12" max="12" width="0.28515625" customWidth="1"/>
    <col min="13" max="13" width="12.42578125" bestFit="1" customWidth="1"/>
    <col min="14" max="14" width="0.7109375" customWidth="1"/>
    <col min="15" max="15" width="10" customWidth="1"/>
    <col min="16" max="16" width="0.28515625" customWidth="1"/>
    <col min="17" max="17" width="12.42578125" bestFit="1" customWidth="1"/>
    <col min="18" max="18" width="0.7109375" customWidth="1"/>
    <col min="19" max="19" width="10" customWidth="1"/>
    <col min="20" max="20" width="0.28515625" customWidth="1"/>
    <col min="21" max="21" width="12.42578125" bestFit="1" customWidth="1"/>
    <col min="22" max="22" width="0.42578125" customWidth="1"/>
    <col min="23" max="23" width="10" customWidth="1"/>
    <col min="24" max="24" width="0.28515625" customWidth="1"/>
    <col min="25" max="25" width="12.42578125" bestFit="1" customWidth="1"/>
    <col min="26" max="26" width="0.5703125" customWidth="1"/>
    <col min="27" max="27" width="10" customWidth="1"/>
    <col min="28" max="28" width="0.28515625" customWidth="1"/>
    <col min="29" max="29" width="12.42578125" bestFit="1" customWidth="1"/>
    <col min="30" max="30" width="0.5703125" customWidth="1"/>
    <col min="31" max="31" width="10" customWidth="1"/>
    <col min="32" max="48" width="5.85546875" customWidth="1"/>
  </cols>
  <sheetData>
    <row r="1" spans="1:31"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row>
    <row r="2" spans="1:31" ht="15" customHeight="1" x14ac:dyDescent="0.2">
      <c r="A2" s="1" t="s">
        <v>87</v>
      </c>
      <c r="B2" s="2" t="s">
        <v>253</v>
      </c>
      <c r="C2" s="283" t="s">
        <v>942</v>
      </c>
      <c r="D2" s="2"/>
      <c r="E2" s="410" t="s">
        <v>885</v>
      </c>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row>
    <row r="3" spans="1:31" ht="15" customHeight="1" x14ac:dyDescent="0.2">
      <c r="A3" s="1" t="s">
        <v>89</v>
      </c>
      <c r="B3" s="283" t="s">
        <v>633</v>
      </c>
      <c r="C3" s="283" t="s">
        <v>943</v>
      </c>
      <c r="D3" s="2"/>
      <c r="E3" s="412"/>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row>
    <row r="4" spans="1:31" ht="15" customHeight="1" x14ac:dyDescent="0.2">
      <c r="A4" s="1" t="s">
        <v>90</v>
      </c>
      <c r="B4" s="2" t="s">
        <v>195</v>
      </c>
      <c r="C4" s="2" t="s">
        <v>256</v>
      </c>
      <c r="D4" s="2"/>
      <c r="E4" s="412"/>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row>
    <row r="5" spans="1:31" ht="15" customHeight="1" x14ac:dyDescent="0.2">
      <c r="A5" s="1" t="s">
        <v>91</v>
      </c>
      <c r="B5" s="2" t="s">
        <v>182</v>
      </c>
      <c r="C5" s="283"/>
      <c r="D5" s="2"/>
      <c r="E5" s="412"/>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row>
    <row r="6" spans="1:31" ht="15" customHeight="1" thickBot="1" x14ac:dyDescent="0.25">
      <c r="A6" s="3" t="s">
        <v>92</v>
      </c>
      <c r="B6" s="23" t="s">
        <v>777</v>
      </c>
      <c r="C6" s="23"/>
      <c r="D6" s="23"/>
      <c r="E6" s="413"/>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row>
    <row r="7" spans="1:31" ht="15" customHeight="1" thickTop="1" x14ac:dyDescent="0.2">
      <c r="A7" s="53"/>
      <c r="B7" s="73"/>
      <c r="C7" s="73"/>
      <c r="D7" s="73"/>
      <c r="E7" s="54"/>
      <c r="F7" s="55"/>
      <c r="G7" s="56"/>
      <c r="H7" s="57"/>
      <c r="I7" s="415" t="s">
        <v>93</v>
      </c>
      <c r="J7" s="415"/>
      <c r="K7" s="415"/>
      <c r="L7" s="57"/>
      <c r="M7" s="415" t="s">
        <v>94</v>
      </c>
      <c r="N7" s="415"/>
      <c r="O7" s="415"/>
      <c r="P7" s="57"/>
      <c r="Q7" s="415" t="s">
        <v>95</v>
      </c>
      <c r="R7" s="415"/>
      <c r="S7" s="415"/>
      <c r="T7" s="57"/>
      <c r="U7" s="415" t="s">
        <v>96</v>
      </c>
      <c r="V7" s="415"/>
      <c r="W7" s="415"/>
      <c r="X7" s="57"/>
      <c r="Y7" s="415" t="s">
        <v>97</v>
      </c>
      <c r="Z7" s="415"/>
      <c r="AA7" s="415"/>
      <c r="AB7" s="57"/>
      <c r="AC7" s="429" t="s">
        <v>860</v>
      </c>
      <c r="AD7" s="415"/>
      <c r="AE7" s="415"/>
    </row>
    <row r="8" spans="1:31" ht="15" customHeight="1" thickBot="1" x14ac:dyDescent="0.25">
      <c r="A8" s="4" t="s">
        <v>98</v>
      </c>
      <c r="B8" s="40" t="s">
        <v>1007</v>
      </c>
      <c r="C8" s="5"/>
      <c r="D8" s="5"/>
      <c r="E8" s="6"/>
      <c r="F8" s="408"/>
      <c r="G8" s="409"/>
      <c r="H8" s="7"/>
      <c r="I8" s="416"/>
      <c r="J8" s="417"/>
      <c r="K8" s="417"/>
      <c r="L8" s="7"/>
      <c r="M8" s="418"/>
      <c r="N8" s="418"/>
      <c r="O8" s="418"/>
      <c r="P8" s="7"/>
      <c r="Q8" s="418"/>
      <c r="R8" s="418"/>
      <c r="S8" s="418"/>
      <c r="T8" s="7"/>
      <c r="U8" s="418"/>
      <c r="V8" s="418"/>
      <c r="W8" s="418"/>
      <c r="X8" s="7"/>
      <c r="Y8" s="418"/>
      <c r="Z8" s="418"/>
      <c r="AA8" s="418"/>
      <c r="AB8" s="7"/>
      <c r="AC8" s="418"/>
      <c r="AD8" s="418"/>
      <c r="AE8" s="418"/>
    </row>
    <row r="9" spans="1:31" ht="15" customHeight="1" thickTop="1" x14ac:dyDescent="0.25">
      <c r="A9" s="9"/>
      <c r="B9" s="10"/>
      <c r="C9" s="284"/>
      <c r="D9" s="10"/>
      <c r="E9" s="6"/>
      <c r="F9" s="58" t="s">
        <v>100</v>
      </c>
      <c r="G9" s="59" t="s">
        <v>104</v>
      </c>
      <c r="H9" s="232"/>
      <c r="I9" s="243" t="s">
        <v>811</v>
      </c>
      <c r="J9" s="245"/>
      <c r="K9" s="239" t="s">
        <v>813</v>
      </c>
      <c r="L9" s="232"/>
      <c r="M9" s="235" t="s">
        <v>811</v>
      </c>
      <c r="N9" s="245"/>
      <c r="O9" s="240" t="s">
        <v>813</v>
      </c>
      <c r="P9" s="232"/>
      <c r="Q9" s="235" t="s">
        <v>811</v>
      </c>
      <c r="R9" s="245"/>
      <c r="S9" s="240" t="s">
        <v>813</v>
      </c>
      <c r="T9" s="232"/>
      <c r="U9" s="235" t="s">
        <v>811</v>
      </c>
      <c r="V9" s="245"/>
      <c r="W9" s="240" t="s">
        <v>813</v>
      </c>
      <c r="X9" s="232"/>
      <c r="Y9" s="235" t="s">
        <v>811</v>
      </c>
      <c r="Z9" s="245"/>
      <c r="AA9" s="240" t="s">
        <v>813</v>
      </c>
      <c r="AB9" s="232"/>
      <c r="AC9" s="235" t="s">
        <v>811</v>
      </c>
      <c r="AD9" s="245"/>
      <c r="AE9" s="240" t="s">
        <v>813</v>
      </c>
    </row>
    <row r="10" spans="1:31" ht="15" customHeight="1" thickBot="1" x14ac:dyDescent="0.3">
      <c r="A10" s="282" t="s">
        <v>937</v>
      </c>
      <c r="B10" s="31" t="s">
        <v>102</v>
      </c>
      <c r="C10" s="286" t="s">
        <v>941</v>
      </c>
      <c r="D10" s="31" t="s">
        <v>245</v>
      </c>
      <c r="E10" s="248" t="s">
        <v>103</v>
      </c>
      <c r="F10" s="29" t="s">
        <v>104</v>
      </c>
      <c r="G10" s="30" t="s">
        <v>200</v>
      </c>
      <c r="H10" s="233"/>
      <c r="I10" s="244" t="s">
        <v>812</v>
      </c>
      <c r="J10" s="246"/>
      <c r="K10" s="237" t="s">
        <v>512</v>
      </c>
      <c r="L10" s="233"/>
      <c r="M10" s="236" t="s">
        <v>812</v>
      </c>
      <c r="N10" s="246"/>
      <c r="O10" s="241" t="s">
        <v>512</v>
      </c>
      <c r="P10" s="233"/>
      <c r="Q10" s="236" t="s">
        <v>812</v>
      </c>
      <c r="R10" s="246"/>
      <c r="S10" s="241" t="s">
        <v>512</v>
      </c>
      <c r="T10" s="233"/>
      <c r="U10" s="236" t="s">
        <v>812</v>
      </c>
      <c r="V10" s="246"/>
      <c r="W10" s="241" t="s">
        <v>512</v>
      </c>
      <c r="X10" s="233"/>
      <c r="Y10" s="236" t="s">
        <v>812</v>
      </c>
      <c r="Z10" s="246"/>
      <c r="AA10" s="241" t="s">
        <v>512</v>
      </c>
      <c r="AB10" s="233"/>
      <c r="AC10" s="236" t="s">
        <v>812</v>
      </c>
      <c r="AD10" s="246"/>
      <c r="AE10" s="241" t="s">
        <v>512</v>
      </c>
    </row>
    <row r="11" spans="1:31" ht="15" customHeight="1" x14ac:dyDescent="0.2">
      <c r="A11" s="252">
        <f t="shared" ref="A11:A20" si="0">G11</f>
        <v>1</v>
      </c>
      <c r="B11" s="65" t="s">
        <v>1247</v>
      </c>
      <c r="C11" s="65" t="s">
        <v>1253</v>
      </c>
      <c r="D11" s="355" t="s">
        <v>933</v>
      </c>
      <c r="E11" s="249">
        <v>16959</v>
      </c>
      <c r="F11" s="15">
        <f t="shared" ref="F11:F20" si="1">IF(B11="","",K11+O11+S11+W11+AE11)</f>
        <v>6</v>
      </c>
      <c r="G11" s="16">
        <f t="shared" ref="G11:G20" si="2">IF(B11="","",RANK(F11,F$11:F$22,1))</f>
        <v>1</v>
      </c>
      <c r="H11" s="8"/>
      <c r="I11" s="238">
        <v>2</v>
      </c>
      <c r="J11" s="242">
        <f t="shared" ref="J11:J20" si="3">IF(OR(I11="DNS",I11="DNF",I11="DSQ",I11="DNC",I11="OCS"),"",IF(I$9="","",IF($B11="","",I11)))</f>
        <v>2</v>
      </c>
      <c r="K11" s="234">
        <f t="shared" ref="K11:K20" si="4">IF(OR(I11="DNS",I11="DNF",I11="DSQ",I11="DNC",I11="OCS"),(COUNTA($B$11:$B$22)+1),IF($B11="","",RANK(J11,J$11:J$22,1)))</f>
        <v>2</v>
      </c>
      <c r="L11" s="8"/>
      <c r="M11" s="238">
        <v>3</v>
      </c>
      <c r="N11" s="242">
        <f t="shared" ref="N11:N20" si="5">IF(OR(M11="DNS",M11="DNF",M11="DSQ",M11="DNC",M11="OCS"),"",IF(M$9="","",IF($B11="","",M11)))</f>
        <v>3</v>
      </c>
      <c r="O11" s="234">
        <f t="shared" ref="O11:O20" si="6">IF(OR(M11="DNS",M11="DNF",M11="DSQ",M11="DNC",M11="OCS"),(COUNTA($B$11:$B$22)+1),IF($B11="","",RANK(N11,N$11:N$22,1)))</f>
        <v>3</v>
      </c>
      <c r="P11" s="8"/>
      <c r="Q11" s="238">
        <v>1</v>
      </c>
      <c r="R11" s="242">
        <f t="shared" ref="R11:R20" si="7">IF(OR(Q11="DNS",Q11="DNF",Q11="DSQ",Q11="DNC",Q11="OCS"),"",IF(Q$9="","",IF($B11="","",Q11)))</f>
        <v>1</v>
      </c>
      <c r="S11" s="234">
        <f t="shared" ref="S11:S20" si="8">IF(OR(Q11="DNS",Q11="DNF",Q11="DSQ",Q11="DNC",Q11="OCS"),(COUNTA($B$11:$B$22)+1),IF($B11="","",RANK(R11,R$11:R$22,1)))</f>
        <v>1</v>
      </c>
      <c r="T11" s="8"/>
      <c r="U11" s="238"/>
      <c r="V11" s="242"/>
      <c r="W11" s="234"/>
      <c r="X11" s="8"/>
      <c r="Y11" s="238"/>
      <c r="Z11" s="242"/>
      <c r="AA11" s="234"/>
      <c r="AB11" s="8"/>
      <c r="AC11" s="238"/>
      <c r="AD11" s="242"/>
      <c r="AE11" s="234"/>
    </row>
    <row r="12" spans="1:31" ht="15" customHeight="1" x14ac:dyDescent="0.2">
      <c r="A12" s="252">
        <f t="shared" si="0"/>
        <v>2</v>
      </c>
      <c r="B12" s="65" t="s">
        <v>1248</v>
      </c>
      <c r="C12" s="65" t="s">
        <v>1253</v>
      </c>
      <c r="D12" s="355" t="s">
        <v>933</v>
      </c>
      <c r="E12" s="249">
        <v>5537</v>
      </c>
      <c r="F12" s="15">
        <f t="shared" si="1"/>
        <v>7</v>
      </c>
      <c r="G12" s="16">
        <f t="shared" si="2"/>
        <v>2</v>
      </c>
      <c r="H12" s="8"/>
      <c r="I12" s="238">
        <v>4</v>
      </c>
      <c r="J12" s="242">
        <f t="shared" si="3"/>
        <v>4</v>
      </c>
      <c r="K12" s="234">
        <f t="shared" si="4"/>
        <v>4</v>
      </c>
      <c r="L12" s="8"/>
      <c r="M12" s="238">
        <v>1</v>
      </c>
      <c r="N12" s="242">
        <f t="shared" si="5"/>
        <v>1</v>
      </c>
      <c r="O12" s="234">
        <f t="shared" si="6"/>
        <v>1</v>
      </c>
      <c r="P12" s="8"/>
      <c r="Q12" s="238">
        <v>2</v>
      </c>
      <c r="R12" s="242">
        <f t="shared" si="7"/>
        <v>2</v>
      </c>
      <c r="S12" s="234">
        <f t="shared" si="8"/>
        <v>2</v>
      </c>
      <c r="T12" s="8"/>
      <c r="U12" s="238"/>
      <c r="V12" s="242"/>
      <c r="W12" s="234"/>
      <c r="X12" s="8"/>
      <c r="Y12" s="238"/>
      <c r="Z12" s="242"/>
      <c r="AA12" s="234"/>
      <c r="AB12" s="8"/>
      <c r="AC12" s="238"/>
      <c r="AD12" s="242"/>
      <c r="AE12" s="234"/>
    </row>
    <row r="13" spans="1:31" ht="15" customHeight="1" x14ac:dyDescent="0.2">
      <c r="A13" s="252">
        <f t="shared" si="0"/>
        <v>3</v>
      </c>
      <c r="B13" s="65" t="s">
        <v>1249</v>
      </c>
      <c r="C13" s="65" t="s">
        <v>1254</v>
      </c>
      <c r="D13" s="355" t="s">
        <v>933</v>
      </c>
      <c r="E13" s="249">
        <v>5</v>
      </c>
      <c r="F13" s="15">
        <f t="shared" si="1"/>
        <v>8</v>
      </c>
      <c r="G13" s="16">
        <f t="shared" si="2"/>
        <v>3</v>
      </c>
      <c r="H13" s="8"/>
      <c r="I13" s="238">
        <v>3</v>
      </c>
      <c r="J13" s="242">
        <f t="shared" si="3"/>
        <v>3</v>
      </c>
      <c r="K13" s="234">
        <f t="shared" si="4"/>
        <v>3</v>
      </c>
      <c r="L13" s="8"/>
      <c r="M13" s="238">
        <v>2</v>
      </c>
      <c r="N13" s="242">
        <f t="shared" si="5"/>
        <v>2</v>
      </c>
      <c r="O13" s="234">
        <f t="shared" si="6"/>
        <v>2</v>
      </c>
      <c r="P13" s="8"/>
      <c r="Q13" s="238">
        <v>3</v>
      </c>
      <c r="R13" s="242">
        <f t="shared" si="7"/>
        <v>3</v>
      </c>
      <c r="S13" s="234">
        <f t="shared" si="8"/>
        <v>3</v>
      </c>
      <c r="T13" s="8"/>
      <c r="U13" s="238"/>
      <c r="V13" s="242"/>
      <c r="W13" s="234"/>
      <c r="X13" s="8"/>
      <c r="Y13" s="238"/>
      <c r="Z13" s="242"/>
      <c r="AA13" s="234"/>
      <c r="AB13" s="8"/>
      <c r="AC13" s="238"/>
      <c r="AD13" s="242"/>
      <c r="AE13" s="234"/>
    </row>
    <row r="14" spans="1:31" ht="15" customHeight="1" x14ac:dyDescent="0.2">
      <c r="A14" s="252">
        <f t="shared" si="0"/>
        <v>4</v>
      </c>
      <c r="B14" s="65" t="s">
        <v>1250</v>
      </c>
      <c r="C14" s="65" t="s">
        <v>1254</v>
      </c>
      <c r="D14" s="355" t="s">
        <v>933</v>
      </c>
      <c r="E14" s="249">
        <v>6</v>
      </c>
      <c r="F14" s="15">
        <f t="shared" si="1"/>
        <v>14</v>
      </c>
      <c r="G14" s="16">
        <f t="shared" si="2"/>
        <v>4</v>
      </c>
      <c r="H14" s="8"/>
      <c r="I14" s="238">
        <v>6</v>
      </c>
      <c r="J14" s="242">
        <f t="shared" si="3"/>
        <v>6</v>
      </c>
      <c r="K14" s="234">
        <f t="shared" si="4"/>
        <v>6</v>
      </c>
      <c r="L14" s="8"/>
      <c r="M14" s="238">
        <v>4</v>
      </c>
      <c r="N14" s="242">
        <f t="shared" si="5"/>
        <v>4</v>
      </c>
      <c r="O14" s="234">
        <f t="shared" si="6"/>
        <v>4</v>
      </c>
      <c r="P14" s="8"/>
      <c r="Q14" s="238">
        <v>4</v>
      </c>
      <c r="R14" s="242">
        <f t="shared" si="7"/>
        <v>4</v>
      </c>
      <c r="S14" s="234">
        <f t="shared" si="8"/>
        <v>4</v>
      </c>
      <c r="T14" s="8"/>
      <c r="U14" s="238"/>
      <c r="V14" s="242"/>
      <c r="W14" s="234"/>
      <c r="X14" s="8"/>
      <c r="Y14" s="238"/>
      <c r="Z14" s="242"/>
      <c r="AA14" s="234"/>
      <c r="AB14" s="8"/>
      <c r="AC14" s="238"/>
      <c r="AD14" s="242"/>
      <c r="AE14" s="234"/>
    </row>
    <row r="15" spans="1:31" ht="15" customHeight="1" x14ac:dyDescent="0.2">
      <c r="A15" s="252">
        <f t="shared" si="0"/>
        <v>5</v>
      </c>
      <c r="B15" s="65" t="s">
        <v>1251</v>
      </c>
      <c r="C15" s="65" t="s">
        <v>1254</v>
      </c>
      <c r="D15" s="355" t="s">
        <v>933</v>
      </c>
      <c r="E15" s="249">
        <v>7</v>
      </c>
      <c r="F15" s="15">
        <f t="shared" si="1"/>
        <v>17</v>
      </c>
      <c r="G15" s="16">
        <f t="shared" si="2"/>
        <v>5</v>
      </c>
      <c r="H15" s="8"/>
      <c r="I15" s="238">
        <v>1</v>
      </c>
      <c r="J15" s="242">
        <f t="shared" si="3"/>
        <v>1</v>
      </c>
      <c r="K15" s="234">
        <f t="shared" si="4"/>
        <v>1</v>
      </c>
      <c r="L15" s="8"/>
      <c r="M15" s="238" t="s">
        <v>815</v>
      </c>
      <c r="N15" s="242" t="str">
        <f t="shared" si="5"/>
        <v/>
      </c>
      <c r="O15" s="234">
        <f t="shared" si="6"/>
        <v>8</v>
      </c>
      <c r="P15" s="8"/>
      <c r="Q15" s="238" t="s">
        <v>815</v>
      </c>
      <c r="R15" s="242" t="str">
        <f t="shared" si="7"/>
        <v/>
      </c>
      <c r="S15" s="234">
        <f t="shared" si="8"/>
        <v>8</v>
      </c>
      <c r="T15" s="8"/>
      <c r="U15" s="238"/>
      <c r="V15" s="242"/>
      <c r="W15" s="234"/>
      <c r="X15" s="8"/>
      <c r="Y15" s="238"/>
      <c r="Z15" s="242"/>
      <c r="AA15" s="234"/>
      <c r="AB15" s="8"/>
      <c r="AC15" s="238"/>
      <c r="AD15" s="242"/>
      <c r="AE15" s="234"/>
    </row>
    <row r="16" spans="1:31" ht="15" customHeight="1" x14ac:dyDescent="0.2">
      <c r="A16" s="252">
        <f t="shared" si="0"/>
        <v>6</v>
      </c>
      <c r="B16" s="65" t="s">
        <v>1252</v>
      </c>
      <c r="C16" s="65" t="s">
        <v>1254</v>
      </c>
      <c r="D16" s="355" t="s">
        <v>933</v>
      </c>
      <c r="E16" s="249" t="s">
        <v>1255</v>
      </c>
      <c r="F16" s="15">
        <f t="shared" si="1"/>
        <v>21</v>
      </c>
      <c r="G16" s="16">
        <f t="shared" si="2"/>
        <v>6</v>
      </c>
      <c r="H16" s="8"/>
      <c r="I16" s="238">
        <v>5</v>
      </c>
      <c r="J16" s="242">
        <f t="shared" si="3"/>
        <v>5</v>
      </c>
      <c r="K16" s="234">
        <f t="shared" si="4"/>
        <v>5</v>
      </c>
      <c r="L16" s="8"/>
      <c r="M16" s="238" t="s">
        <v>815</v>
      </c>
      <c r="N16" s="242" t="str">
        <f t="shared" si="5"/>
        <v/>
      </c>
      <c r="O16" s="234">
        <f t="shared" si="6"/>
        <v>8</v>
      </c>
      <c r="P16" s="8"/>
      <c r="Q16" s="238" t="s">
        <v>815</v>
      </c>
      <c r="R16" s="242" t="str">
        <f t="shared" si="7"/>
        <v/>
      </c>
      <c r="S16" s="234">
        <f t="shared" si="8"/>
        <v>8</v>
      </c>
      <c r="T16" s="8"/>
      <c r="U16" s="238"/>
      <c r="V16" s="242"/>
      <c r="W16" s="234"/>
      <c r="X16" s="8"/>
      <c r="Y16" s="238"/>
      <c r="Z16" s="242"/>
      <c r="AA16" s="234"/>
      <c r="AB16" s="8"/>
      <c r="AC16" s="238"/>
      <c r="AD16" s="242"/>
      <c r="AE16" s="234"/>
    </row>
    <row r="17" spans="1:31" ht="15" customHeight="1" x14ac:dyDescent="0.2">
      <c r="A17" s="252">
        <f t="shared" si="0"/>
        <v>7</v>
      </c>
      <c r="B17" s="65" t="s">
        <v>890</v>
      </c>
      <c r="C17" s="65" t="s">
        <v>1254</v>
      </c>
      <c r="D17" s="355" t="s">
        <v>933</v>
      </c>
      <c r="E17" s="249" t="s">
        <v>1256</v>
      </c>
      <c r="F17" s="15">
        <f t="shared" si="1"/>
        <v>23</v>
      </c>
      <c r="G17" s="16">
        <f t="shared" si="2"/>
        <v>7</v>
      </c>
      <c r="H17" s="8"/>
      <c r="I17" s="238">
        <v>7</v>
      </c>
      <c r="J17" s="242">
        <f t="shared" si="3"/>
        <v>7</v>
      </c>
      <c r="K17" s="234">
        <f t="shared" si="4"/>
        <v>7</v>
      </c>
      <c r="L17" s="8"/>
      <c r="M17" s="238" t="s">
        <v>815</v>
      </c>
      <c r="N17" s="242" t="str">
        <f t="shared" si="5"/>
        <v/>
      </c>
      <c r="O17" s="234">
        <f t="shared" si="6"/>
        <v>8</v>
      </c>
      <c r="P17" s="8"/>
      <c r="Q17" s="238" t="s">
        <v>815</v>
      </c>
      <c r="R17" s="242" t="str">
        <f t="shared" si="7"/>
        <v/>
      </c>
      <c r="S17" s="234">
        <f t="shared" si="8"/>
        <v>8</v>
      </c>
      <c r="T17" s="8"/>
      <c r="U17" s="238"/>
      <c r="V17" s="242"/>
      <c r="W17" s="234"/>
      <c r="X17" s="8"/>
      <c r="Y17" s="238"/>
      <c r="Z17" s="242"/>
      <c r="AA17" s="234"/>
      <c r="AB17" s="8"/>
      <c r="AC17" s="238"/>
      <c r="AD17" s="242"/>
      <c r="AE17" s="234"/>
    </row>
    <row r="18" spans="1:31" ht="15" customHeight="1" x14ac:dyDescent="0.2">
      <c r="A18" s="60" t="str">
        <f t="shared" si="0"/>
        <v/>
      </c>
      <c r="B18" s="61"/>
      <c r="C18" s="61"/>
      <c r="D18" s="294"/>
      <c r="E18" s="249"/>
      <c r="F18" s="15" t="str">
        <f t="shared" si="1"/>
        <v/>
      </c>
      <c r="G18" s="16" t="str">
        <f t="shared" si="2"/>
        <v/>
      </c>
      <c r="H18" s="8"/>
      <c r="I18" s="238"/>
      <c r="J18" s="242" t="str">
        <f t="shared" si="3"/>
        <v/>
      </c>
      <c r="K18" s="234" t="str">
        <f t="shared" si="4"/>
        <v/>
      </c>
      <c r="L18" s="8"/>
      <c r="M18" s="238"/>
      <c r="N18" s="242" t="str">
        <f t="shared" si="5"/>
        <v/>
      </c>
      <c r="O18" s="234" t="str">
        <f t="shared" si="6"/>
        <v/>
      </c>
      <c r="P18" s="8"/>
      <c r="Q18" s="238"/>
      <c r="R18" s="242" t="str">
        <f t="shared" si="7"/>
        <v/>
      </c>
      <c r="S18" s="234" t="str">
        <f t="shared" si="8"/>
        <v/>
      </c>
      <c r="T18" s="8"/>
      <c r="U18" s="238"/>
      <c r="V18" s="242" t="str">
        <f t="shared" ref="V18:V20" si="9">IF(OR(U18="DNS",U18="DNF",U18="DSQ",U18="DNC",U18="OCS"),"",IF(U$9="","",IF($B18="","",U18)))</f>
        <v/>
      </c>
      <c r="W18" s="234" t="str">
        <f t="shared" ref="W18:W20" si="10">IF(OR(U18="DNS",U18="DNF",U18="DSQ",U18="DNC",U18="OCS"),(COUNTA($B$11:$B$22)+1),IF($B18="","",RANK(V18,V$11:V$22,1)))</f>
        <v/>
      </c>
      <c r="X18" s="8"/>
      <c r="Y18" s="238"/>
      <c r="Z18" s="242" t="str">
        <f t="shared" ref="Z18:Z20" si="11">IF(OR(Y18="DNS",Y18="DNF",Y18="DSQ",Y18="DNC",Y18="OCS"),"",IF(Y$9="","",IF($B18="","",Y18)))</f>
        <v/>
      </c>
      <c r="AA18" s="234" t="str">
        <f t="shared" ref="AA18:AA20" si="12">IF(OR(Y18="DNS",Y18="DNF",Y18="DSQ",Y18="DNC",Y18="OCS"),(COUNTA($B$11:$B$22)+1),IF($B18="","",RANK(Z18,Z$11:Z$22,1)))</f>
        <v/>
      </c>
      <c r="AB18" s="8"/>
      <c r="AC18" s="238"/>
      <c r="AD18" s="242" t="str">
        <f t="shared" ref="AD18:AD20" si="13">IF(OR(AC18="DNS",AC18="DNF",AC18="DSQ",AC18="DNC",AC18="OCS"),"",IF(AC$9="","",IF($B18="","",AC18)))</f>
        <v/>
      </c>
      <c r="AE18" s="234" t="str">
        <f t="shared" ref="AE18:AE20" si="14">IF(OR(AC18="DNS",AC18="DNF",AC18="DSQ",AC18="DNC",AC18="OCS"),(COUNTA($B$11:$B$22)+1),IF($B18="","",RANK(AD18,AD$11:AD$22,1)))</f>
        <v/>
      </c>
    </row>
    <row r="19" spans="1:31" ht="15" customHeight="1" x14ac:dyDescent="0.2">
      <c r="A19" s="60" t="str">
        <f t="shared" si="0"/>
        <v/>
      </c>
      <c r="B19" s="61"/>
      <c r="C19" s="61"/>
      <c r="D19" s="294"/>
      <c r="E19" s="249"/>
      <c r="F19" s="15" t="str">
        <f t="shared" si="1"/>
        <v/>
      </c>
      <c r="G19" s="16" t="str">
        <f t="shared" si="2"/>
        <v/>
      </c>
      <c r="H19" s="8"/>
      <c r="I19" s="238"/>
      <c r="J19" s="242" t="str">
        <f t="shared" si="3"/>
        <v/>
      </c>
      <c r="K19" s="234" t="str">
        <f t="shared" si="4"/>
        <v/>
      </c>
      <c r="L19" s="8"/>
      <c r="M19" s="238"/>
      <c r="N19" s="242" t="str">
        <f t="shared" si="5"/>
        <v/>
      </c>
      <c r="O19" s="234" t="str">
        <f t="shared" si="6"/>
        <v/>
      </c>
      <c r="P19" s="8"/>
      <c r="Q19" s="238"/>
      <c r="R19" s="242" t="str">
        <f t="shared" si="7"/>
        <v/>
      </c>
      <c r="S19" s="234" t="str">
        <f t="shared" si="8"/>
        <v/>
      </c>
      <c r="T19" s="8"/>
      <c r="U19" s="238"/>
      <c r="V19" s="242" t="str">
        <f t="shared" si="9"/>
        <v/>
      </c>
      <c r="W19" s="234" t="str">
        <f t="shared" si="10"/>
        <v/>
      </c>
      <c r="X19" s="8"/>
      <c r="Y19" s="238"/>
      <c r="Z19" s="242" t="str">
        <f t="shared" si="11"/>
        <v/>
      </c>
      <c r="AA19" s="234" t="str">
        <f t="shared" si="12"/>
        <v/>
      </c>
      <c r="AB19" s="8"/>
      <c r="AC19" s="238"/>
      <c r="AD19" s="242" t="str">
        <f t="shared" si="13"/>
        <v/>
      </c>
      <c r="AE19" s="234" t="str">
        <f t="shared" si="14"/>
        <v/>
      </c>
    </row>
    <row r="20" spans="1:31" ht="15" customHeight="1" x14ac:dyDescent="0.2">
      <c r="A20" s="60" t="str">
        <f t="shared" si="0"/>
        <v/>
      </c>
      <c r="B20" s="61"/>
      <c r="C20" s="61"/>
      <c r="D20" s="294"/>
      <c r="E20" s="249"/>
      <c r="F20" s="15" t="str">
        <f t="shared" si="1"/>
        <v/>
      </c>
      <c r="G20" s="16" t="str">
        <f t="shared" si="2"/>
        <v/>
      </c>
      <c r="H20" s="8"/>
      <c r="I20" s="238"/>
      <c r="J20" s="242" t="str">
        <f t="shared" si="3"/>
        <v/>
      </c>
      <c r="K20" s="234" t="str">
        <f t="shared" si="4"/>
        <v/>
      </c>
      <c r="L20" s="8"/>
      <c r="M20" s="238"/>
      <c r="N20" s="242" t="str">
        <f t="shared" si="5"/>
        <v/>
      </c>
      <c r="O20" s="234" t="str">
        <f t="shared" si="6"/>
        <v/>
      </c>
      <c r="P20" s="8"/>
      <c r="Q20" s="238"/>
      <c r="R20" s="242" t="str">
        <f t="shared" si="7"/>
        <v/>
      </c>
      <c r="S20" s="234" t="str">
        <f t="shared" si="8"/>
        <v/>
      </c>
      <c r="T20" s="8"/>
      <c r="U20" s="238"/>
      <c r="V20" s="242" t="str">
        <f t="shared" si="9"/>
        <v/>
      </c>
      <c r="W20" s="234" t="str">
        <f t="shared" si="10"/>
        <v/>
      </c>
      <c r="X20" s="8"/>
      <c r="Y20" s="238"/>
      <c r="Z20" s="242" t="str">
        <f t="shared" si="11"/>
        <v/>
      </c>
      <c r="AA20" s="234" t="str">
        <f t="shared" si="12"/>
        <v/>
      </c>
      <c r="AB20" s="8"/>
      <c r="AC20" s="238"/>
      <c r="AD20" s="242" t="str">
        <f t="shared" si="13"/>
        <v/>
      </c>
      <c r="AE20" s="234" t="str">
        <f t="shared" si="14"/>
        <v/>
      </c>
    </row>
    <row r="21" spans="1:31" ht="15" customHeight="1" x14ac:dyDescent="0.2">
      <c r="A21" s="60" t="str">
        <f t="shared" ref="A21" si="15">G21</f>
        <v/>
      </c>
      <c r="B21" s="61"/>
      <c r="C21" s="61"/>
      <c r="D21" s="281"/>
      <c r="E21" s="249"/>
      <c r="F21" s="15" t="str">
        <f t="shared" ref="F21:F22" si="16">IF(B21="","",K21+O21+S21+W21+AE21)</f>
        <v/>
      </c>
      <c r="G21" s="16" t="str">
        <f t="shared" ref="G21:G22" si="17">IF(B21="","",RANK(F21,F$11:F$22,1))</f>
        <v/>
      </c>
      <c r="H21" s="8"/>
      <c r="I21" s="238"/>
      <c r="J21" s="242" t="str">
        <f t="shared" ref="J21:J22" si="18">IF(OR(I21="DNS",I21="DNF",I21="DSQ",I21="DNC",I21="OCS"),"",IF(I$9="","",IF($B21="","",I21)))</f>
        <v/>
      </c>
      <c r="K21" s="234" t="str">
        <f>IF(OR(I21="DNS",I21="DNF",I21="DSQ",I21="DNC",I21="OCS"),(COUNTA($B$11:$B$22)+1),IF($B21="","",RANK(J21,J$11:J$22,1)))</f>
        <v/>
      </c>
      <c r="L21" s="8"/>
      <c r="M21" s="238"/>
      <c r="N21" s="242" t="str">
        <f t="shared" ref="N21:N22" si="19">IF(OR(M21="DNS",M21="DNF",M21="DSQ",M21="DNC",M21="OCS"),"",IF(M$9="","",IF($B21="","",M21)))</f>
        <v/>
      </c>
      <c r="O21" s="234" t="str">
        <f>IF(OR(M21="DNS",M21="DNF",M21="DSQ",M21="DNC",M21="OCS"),(COUNTA($B$11:$B$22)+1),IF($B21="","",RANK(N21,N$11:N$22,1)))</f>
        <v/>
      </c>
      <c r="P21" s="8"/>
      <c r="Q21" s="238"/>
      <c r="R21" s="242" t="str">
        <f t="shared" ref="R21:R22" si="20">IF(OR(Q21="DNS",Q21="DNF",Q21="DSQ",Q21="DNC",Q21="OCS"),"",IF(Q$9="","",IF($B21="","",Q21)))</f>
        <v/>
      </c>
      <c r="S21" s="234" t="str">
        <f>IF(OR(Q21="DNS",Q21="DNF",Q21="DSQ",Q21="DNC",Q21="OCS"),(COUNTA($B$11:$B$22)+1),IF($B21="","",RANK(R21,R$11:R$22,1)))</f>
        <v/>
      </c>
      <c r="T21" s="8"/>
      <c r="U21" s="238"/>
      <c r="V21" s="242" t="str">
        <f t="shared" ref="V21:V22" si="21">IF(OR(U21="DNS",U21="DNF",U21="DSQ",U21="DNC",U21="OCS"),"",IF(U$9="","",IF($B21="","",U21)))</f>
        <v/>
      </c>
      <c r="W21" s="234" t="str">
        <f t="shared" ref="W21:W22" si="22">IF(OR(U21="DNS",U21="DNF",U21="DSQ",U21="DNC",U21="OCS"),(COUNTA($B$11:$B$22)+1),IF($B21="","",RANK(V21,V$11:V$22,1)))</f>
        <v/>
      </c>
      <c r="X21" s="8"/>
      <c r="Y21" s="238"/>
      <c r="Z21" s="242" t="str">
        <f t="shared" ref="Z21:Z22" si="23">IF(OR(Y21="DNS",Y21="DNF",Y21="DSQ",Y21="DNC",Y21="OCS"),"",IF(Y$9="","",IF($B21="","",Y21)))</f>
        <v/>
      </c>
      <c r="AA21" s="234" t="str">
        <f t="shared" ref="AA21:AA22" si="24">IF(OR(Y21="DNS",Y21="DNF",Y21="DSQ",Y21="DNC",Y21="OCS"),(COUNTA($B$11:$B$22)+1),IF($B21="","",RANK(Z21,Z$11:Z$22,1)))</f>
        <v/>
      </c>
      <c r="AB21" s="8"/>
      <c r="AC21" s="238"/>
      <c r="AD21" s="242" t="str">
        <f t="shared" ref="AD21:AD22" si="25">IF(OR(AC21="DNS",AC21="DNF",AC21="DSQ",AC21="DNC",AC21="OCS"),"",IF(AC$9="","",IF($B21="","",AC21)))</f>
        <v/>
      </c>
      <c r="AE21" s="234" t="str">
        <f t="shared" ref="AE21:AE22" si="26">IF(OR(AC21="DNS",AC21="DNF",AC21="DSQ",AC21="DNC",AC21="OCS"),(COUNTA($B$11:$B$22)+1),IF($B21="","",RANK(AD21,AD$11:AD$22,1)))</f>
        <v/>
      </c>
    </row>
    <row r="22" spans="1:31" ht="15" customHeight="1" thickBot="1" x14ac:dyDescent="0.25">
      <c r="A22" s="60" t="str">
        <f>G22</f>
        <v/>
      </c>
      <c r="B22" s="250"/>
      <c r="C22" s="285"/>
      <c r="D22" s="250"/>
      <c r="E22" s="251"/>
      <c r="F22" s="15" t="str">
        <f t="shared" si="16"/>
        <v/>
      </c>
      <c r="G22" s="20" t="str">
        <f t="shared" si="17"/>
        <v/>
      </c>
      <c r="H22" s="21"/>
      <c r="I22" s="238"/>
      <c r="J22" s="242" t="str">
        <f t="shared" si="18"/>
        <v/>
      </c>
      <c r="K22" s="234" t="str">
        <f>IF(OR(I22="DNS",I22="DNF",I22="DSQ",I22="DNC",I22="OCS"),(COUNTA($B$11:$B$22)+1),IF($B22="","",RANK(J22,J$11:J$22,1)))</f>
        <v/>
      </c>
      <c r="L22" s="21"/>
      <c r="M22" s="238"/>
      <c r="N22" s="242" t="str">
        <f t="shared" si="19"/>
        <v/>
      </c>
      <c r="O22" s="234" t="str">
        <f>IF(OR(M22="DNS",M22="DNF",M22="DSQ",M22="DNC",M22="OCS"),(COUNTA($B$11:$B$22)+1),IF($B22="","",RANK(N22,N$11:N$22,1)))</f>
        <v/>
      </c>
      <c r="P22" s="21"/>
      <c r="Q22" s="238"/>
      <c r="R22" s="242" t="str">
        <f t="shared" si="20"/>
        <v/>
      </c>
      <c r="S22" s="234" t="str">
        <f>IF(OR(Q22="DNS",Q22="DNF",Q22="DSQ",Q22="DNC",Q22="OCS"),(COUNTA($B$11:$B$22)+1),IF($B22="","",RANK(R22,R$11:R$22,1)))</f>
        <v/>
      </c>
      <c r="T22" s="21"/>
      <c r="U22" s="238"/>
      <c r="V22" s="242" t="str">
        <f t="shared" si="21"/>
        <v/>
      </c>
      <c r="W22" s="234" t="str">
        <f t="shared" si="22"/>
        <v/>
      </c>
      <c r="X22" s="21"/>
      <c r="Y22" s="238"/>
      <c r="Z22" s="242" t="str">
        <f t="shared" si="23"/>
        <v/>
      </c>
      <c r="AA22" s="234" t="str">
        <f t="shared" si="24"/>
        <v/>
      </c>
      <c r="AB22" s="21"/>
      <c r="AC22" s="238"/>
      <c r="AD22" s="242" t="str">
        <f t="shared" si="25"/>
        <v/>
      </c>
      <c r="AE22" s="234" t="str">
        <f t="shared" si="26"/>
        <v/>
      </c>
    </row>
    <row r="23" spans="1:31" ht="15" customHeight="1" thickTop="1" thickBot="1" x14ac:dyDescent="0.25">
      <c r="A23" s="48"/>
      <c r="B23" s="48"/>
      <c r="C23" s="48"/>
      <c r="D23" s="48"/>
      <c r="E23" s="48"/>
      <c r="F23" s="48"/>
      <c r="G23" s="48"/>
      <c r="H23" s="48"/>
      <c r="I23" s="49"/>
      <c r="J23" s="48"/>
      <c r="K23" s="64"/>
      <c r="L23" s="48"/>
      <c r="M23" s="49"/>
      <c r="N23" s="48"/>
      <c r="O23" s="64"/>
      <c r="P23" s="48"/>
      <c r="Q23" s="49"/>
      <c r="R23" s="48"/>
      <c r="S23" s="64"/>
      <c r="T23" s="48"/>
      <c r="U23" s="49"/>
      <c r="V23" s="48"/>
      <c r="W23" s="64"/>
      <c r="X23" s="48"/>
      <c r="Y23" s="49"/>
      <c r="Z23" s="48"/>
      <c r="AA23" s="64"/>
      <c r="AB23" s="48"/>
      <c r="AC23" s="49"/>
      <c r="AD23" s="48"/>
      <c r="AE23" s="64"/>
    </row>
    <row r="24" spans="1:31" ht="15" customHeight="1" thickTop="1" x14ac:dyDescent="0.2"/>
  </sheetData>
  <mergeCells count="14">
    <mergeCell ref="AC8:AE8"/>
    <mergeCell ref="E2:AE6"/>
    <mergeCell ref="I7:K7"/>
    <mergeCell ref="M7:O7"/>
    <mergeCell ref="Q7:S7"/>
    <mergeCell ref="U7:W7"/>
    <mergeCell ref="AC7:AE7"/>
    <mergeCell ref="Y7:AA7"/>
    <mergeCell ref="Y8:AA8"/>
    <mergeCell ref="F8:G8"/>
    <mergeCell ref="I8:K8"/>
    <mergeCell ref="M8:O8"/>
    <mergeCell ref="Q8:S8"/>
    <mergeCell ref="U8:W8"/>
  </mergeCells>
  <dataValidations count="2">
    <dataValidation type="list" allowBlank="1" showInputMessage="1" showErrorMessage="1" sqref="M8:O8 Q8:S8 AC8:AE8 I8:K8 U8:W8 Y8:AA8" xr:uid="{566BA654-B8E8-4103-BFAF-B1013D70B6BB}">
      <formula1>Windspd</formula1>
    </dataValidation>
    <dataValidation type="list" allowBlank="1" showInputMessage="1" showErrorMessage="1" sqref="D11:D22" xr:uid="{BA3C4A5D-4418-436B-BB28-9E9B2FE3FEEE}">
      <formula1>Boats</formula1>
    </dataValidation>
  </dataValidation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51DABE61-31E5-4EA3-B0BB-3DE147B96590}">
          <x14:formula1>
            <xm:f>Memb!$B$2:$B$317</xm:f>
          </x14:formula1>
          <xm:sqref>C18:C22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E6C3-8923-4E37-B792-D9E83BF2ED46}">
  <dimension ref="A1:AF26"/>
  <sheetViews>
    <sheetView workbookViewId="0">
      <selection sqref="A1:XFD25"/>
    </sheetView>
  </sheetViews>
  <sheetFormatPr defaultColWidth="8.85546875" defaultRowHeight="12.75" x14ac:dyDescent="0.2"/>
  <cols>
    <col min="1" max="1" width="5.42578125" customWidth="1"/>
    <col min="2" max="3" width="19.42578125" customWidth="1"/>
    <col min="4" max="4" width="18.42578125" customWidth="1"/>
    <col min="5" max="5" width="7.140625" bestFit="1" customWidth="1"/>
    <col min="6" max="6" width="6.85546875" bestFit="1" customWidth="1"/>
    <col min="7" max="7" width="7.140625" bestFit="1" customWidth="1"/>
    <col min="8" max="8" width="0.28515625" customWidth="1"/>
    <col min="9" max="9" width="12.42578125" bestFit="1" customWidth="1"/>
    <col min="10" max="10" width="0.7109375" customWidth="1"/>
    <col min="11" max="11" width="10" customWidth="1"/>
    <col min="12" max="12" width="0.28515625" customWidth="1"/>
    <col min="13" max="13" width="12.42578125" bestFit="1" customWidth="1"/>
    <col min="14" max="14" width="0.7109375" customWidth="1"/>
    <col min="15" max="15" width="10" customWidth="1"/>
    <col min="16" max="16" width="0.28515625" customWidth="1"/>
    <col min="17" max="17" width="12.42578125" bestFit="1" customWidth="1"/>
    <col min="18" max="18" width="0.7109375" customWidth="1"/>
    <col min="19" max="19" width="10" customWidth="1"/>
    <col min="20" max="20" width="0.28515625" customWidth="1"/>
    <col min="21" max="21" width="12.42578125" bestFit="1" customWidth="1"/>
    <col min="22" max="22" width="0.42578125" customWidth="1"/>
    <col min="23" max="23" width="10" customWidth="1"/>
    <col min="24" max="24" width="0.28515625" customWidth="1"/>
    <col min="25" max="25" width="12.42578125" bestFit="1" customWidth="1"/>
    <col min="26" max="26" width="0.5703125" customWidth="1"/>
    <col min="27" max="27" width="10" customWidth="1"/>
    <col min="28" max="28" width="0.28515625" customWidth="1"/>
    <col min="29" max="29" width="12.42578125" bestFit="1" customWidth="1"/>
    <col min="30" max="30" width="0.5703125" customWidth="1"/>
    <col min="31" max="31" width="10" customWidth="1"/>
    <col min="32" max="32" width="5.85546875" customWidth="1"/>
  </cols>
  <sheetData>
    <row r="1" spans="1:32"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row>
    <row r="2" spans="1:32" ht="15" customHeight="1" x14ac:dyDescent="0.2">
      <c r="A2" s="1" t="s">
        <v>87</v>
      </c>
      <c r="B2" s="2" t="s">
        <v>253</v>
      </c>
      <c r="C2" s="283" t="s">
        <v>942</v>
      </c>
      <c r="D2" s="2"/>
      <c r="E2" s="410" t="s">
        <v>935</v>
      </c>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row>
    <row r="3" spans="1:32" ht="15" customHeight="1" x14ac:dyDescent="0.2">
      <c r="A3" s="1" t="s">
        <v>89</v>
      </c>
      <c r="B3" s="283" t="s">
        <v>633</v>
      </c>
      <c r="C3" s="283" t="s">
        <v>943</v>
      </c>
      <c r="D3" s="2"/>
      <c r="E3" s="412"/>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row>
    <row r="4" spans="1:32" ht="15" customHeight="1" x14ac:dyDescent="0.2">
      <c r="A4" s="1" t="s">
        <v>90</v>
      </c>
      <c r="B4" s="2" t="s">
        <v>195</v>
      </c>
      <c r="C4" s="2" t="s">
        <v>256</v>
      </c>
      <c r="D4" s="2"/>
      <c r="E4" s="412"/>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row>
    <row r="5" spans="1:32" ht="15" customHeight="1" x14ac:dyDescent="0.2">
      <c r="A5" s="1" t="s">
        <v>91</v>
      </c>
      <c r="B5" s="2" t="s">
        <v>182</v>
      </c>
      <c r="C5" s="283"/>
      <c r="D5" s="2"/>
      <c r="E5" s="412"/>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row>
    <row r="6" spans="1:32" ht="15" customHeight="1" thickBot="1" x14ac:dyDescent="0.25">
      <c r="A6" s="3" t="s">
        <v>92</v>
      </c>
      <c r="B6" s="23" t="s">
        <v>777</v>
      </c>
      <c r="C6" s="23"/>
      <c r="D6" s="23"/>
      <c r="E6" s="413"/>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row>
    <row r="7" spans="1:32" ht="15" customHeight="1" thickTop="1" x14ac:dyDescent="0.2">
      <c r="A7" s="53"/>
      <c r="B7" s="73"/>
      <c r="C7" s="73"/>
      <c r="D7" s="73"/>
      <c r="E7" s="54"/>
      <c r="F7" s="55"/>
      <c r="G7" s="56"/>
      <c r="H7" s="57"/>
      <c r="I7" s="415" t="s">
        <v>93</v>
      </c>
      <c r="J7" s="415"/>
      <c r="K7" s="415"/>
      <c r="L7" s="57"/>
      <c r="M7" s="415" t="s">
        <v>94</v>
      </c>
      <c r="N7" s="415"/>
      <c r="O7" s="415"/>
      <c r="P7" s="57"/>
      <c r="Q7" s="415" t="s">
        <v>95</v>
      </c>
      <c r="R7" s="415"/>
      <c r="S7" s="415"/>
      <c r="T7" s="57"/>
      <c r="U7" s="415" t="s">
        <v>96</v>
      </c>
      <c r="V7" s="415"/>
      <c r="W7" s="415"/>
      <c r="X7" s="57"/>
      <c r="Y7" s="415" t="s">
        <v>97</v>
      </c>
      <c r="Z7" s="415"/>
      <c r="AA7" s="415"/>
      <c r="AB7" s="57"/>
      <c r="AC7" s="429" t="s">
        <v>860</v>
      </c>
      <c r="AD7" s="415"/>
      <c r="AE7" s="415"/>
    </row>
    <row r="8" spans="1:32" ht="15" customHeight="1" thickBot="1" x14ac:dyDescent="0.25">
      <c r="A8" s="4" t="s">
        <v>98</v>
      </c>
      <c r="B8" s="40" t="s">
        <v>1007</v>
      </c>
      <c r="C8" s="5"/>
      <c r="D8" s="5"/>
      <c r="E8" s="6"/>
      <c r="F8" s="408"/>
      <c r="G8" s="409"/>
      <c r="H8" s="7"/>
      <c r="I8" s="416"/>
      <c r="J8" s="417"/>
      <c r="K8" s="417"/>
      <c r="L8" s="7"/>
      <c r="M8" s="418"/>
      <c r="N8" s="418"/>
      <c r="O8" s="418"/>
      <c r="P8" s="7"/>
      <c r="Q8" s="418"/>
      <c r="R8" s="418"/>
      <c r="S8" s="418"/>
      <c r="T8" s="7"/>
      <c r="U8" s="418"/>
      <c r="V8" s="418"/>
      <c r="W8" s="418"/>
      <c r="X8" s="7"/>
      <c r="Y8" s="418"/>
      <c r="Z8" s="418"/>
      <c r="AA8" s="418"/>
      <c r="AB8" s="7"/>
      <c r="AC8" s="418"/>
      <c r="AD8" s="418"/>
      <c r="AE8" s="418"/>
    </row>
    <row r="9" spans="1:32" ht="15" customHeight="1" thickTop="1" x14ac:dyDescent="0.25">
      <c r="A9" s="9"/>
      <c r="B9" s="10"/>
      <c r="C9" s="284"/>
      <c r="D9" s="10"/>
      <c r="E9" s="6"/>
      <c r="F9" s="58" t="s">
        <v>100</v>
      </c>
      <c r="G9" s="59" t="s">
        <v>104</v>
      </c>
      <c r="H9" s="232"/>
      <c r="I9" s="243" t="s">
        <v>811</v>
      </c>
      <c r="J9" s="245"/>
      <c r="K9" s="239" t="s">
        <v>813</v>
      </c>
      <c r="L9" s="232"/>
      <c r="M9" s="235" t="s">
        <v>811</v>
      </c>
      <c r="N9" s="245"/>
      <c r="O9" s="240" t="s">
        <v>813</v>
      </c>
      <c r="P9" s="232"/>
      <c r="Q9" s="235" t="s">
        <v>811</v>
      </c>
      <c r="R9" s="245"/>
      <c r="S9" s="240" t="s">
        <v>813</v>
      </c>
      <c r="T9" s="232"/>
      <c r="U9" s="235" t="s">
        <v>811</v>
      </c>
      <c r="V9" s="245"/>
      <c r="W9" s="240" t="s">
        <v>813</v>
      </c>
      <c r="X9" s="232"/>
      <c r="Y9" s="235" t="s">
        <v>811</v>
      </c>
      <c r="Z9" s="245"/>
      <c r="AA9" s="240" t="s">
        <v>813</v>
      </c>
      <c r="AB9" s="232"/>
      <c r="AC9" s="235" t="s">
        <v>811</v>
      </c>
      <c r="AD9" s="245"/>
      <c r="AE9" s="240" t="s">
        <v>813</v>
      </c>
    </row>
    <row r="10" spans="1:32" ht="15" customHeight="1" thickBot="1" x14ac:dyDescent="0.3">
      <c r="A10" s="282" t="s">
        <v>937</v>
      </c>
      <c r="B10" s="31" t="s">
        <v>102</v>
      </c>
      <c r="C10" s="286" t="s">
        <v>941</v>
      </c>
      <c r="D10" s="31" t="s">
        <v>245</v>
      </c>
      <c r="E10" s="248" t="s">
        <v>103</v>
      </c>
      <c r="F10" s="29" t="s">
        <v>104</v>
      </c>
      <c r="G10" s="30" t="s">
        <v>200</v>
      </c>
      <c r="H10" s="233"/>
      <c r="I10" s="244" t="s">
        <v>812</v>
      </c>
      <c r="J10" s="246"/>
      <c r="K10" s="237" t="s">
        <v>512</v>
      </c>
      <c r="L10" s="233"/>
      <c r="M10" s="236" t="s">
        <v>812</v>
      </c>
      <c r="N10" s="246"/>
      <c r="O10" s="241" t="s">
        <v>512</v>
      </c>
      <c r="P10" s="233"/>
      <c r="Q10" s="236" t="s">
        <v>812</v>
      </c>
      <c r="R10" s="246"/>
      <c r="S10" s="241" t="s">
        <v>512</v>
      </c>
      <c r="T10" s="233"/>
      <c r="U10" s="236" t="s">
        <v>812</v>
      </c>
      <c r="V10" s="246"/>
      <c r="W10" s="241" t="s">
        <v>512</v>
      </c>
      <c r="X10" s="233"/>
      <c r="Y10" s="236" t="s">
        <v>812</v>
      </c>
      <c r="Z10" s="246"/>
      <c r="AA10" s="241" t="s">
        <v>512</v>
      </c>
      <c r="AB10" s="233"/>
      <c r="AC10" s="236" t="s">
        <v>812</v>
      </c>
      <c r="AD10" s="246"/>
      <c r="AE10" s="241" t="s">
        <v>512</v>
      </c>
    </row>
    <row r="11" spans="1:32" ht="15" customHeight="1" x14ac:dyDescent="0.2">
      <c r="A11" s="252">
        <f t="shared" ref="A11:A22" si="0">G11</f>
        <v>1</v>
      </c>
      <c r="B11" s="65" t="s">
        <v>887</v>
      </c>
      <c r="C11" s="65" t="s">
        <v>1253</v>
      </c>
      <c r="D11" s="355" t="s">
        <v>728</v>
      </c>
      <c r="E11" s="249">
        <v>19977</v>
      </c>
      <c r="F11" s="15">
        <f t="shared" ref="F11:F22" si="1">IF(B11="","",K11+O11+S11+W11+AA11+AE11)</f>
        <v>3</v>
      </c>
      <c r="G11" s="16">
        <f t="shared" ref="G11:G22" si="2">IF(B11="","",RANK(F11,F$11:F$24,1))</f>
        <v>1</v>
      </c>
      <c r="H11" s="8"/>
      <c r="I11" s="238">
        <v>2</v>
      </c>
      <c r="J11" s="242">
        <f t="shared" ref="J11:J22" si="3">IF(OR(I11="DNS",I11="DNF",I11="DSQ",I11="DNC",I11="OCS"),"",IF(I$9="","",IF($B11="","",I11)))</f>
        <v>2</v>
      </c>
      <c r="K11" s="234">
        <f t="shared" ref="K11:K22" si="4">IF(OR(I11="DNS",I11="DNF",I11="DSQ",I11="DNC",I11="OCS"),(COUNTA($B$11:$B$24)+1),IF($B11="","",RANK(J11,J$11:J$24,1)))</f>
        <v>2</v>
      </c>
      <c r="L11" s="8"/>
      <c r="M11" s="238">
        <v>1</v>
      </c>
      <c r="N11" s="242">
        <f t="shared" ref="N11:N22" si="5">IF(OR(M11="DNS",M11="DNF",M11="DSQ",M11="DNC",M11="OCS"),"",IF(M$9="","",IF($B11="","",M11)))</f>
        <v>1</v>
      </c>
      <c r="O11" s="234">
        <f t="shared" ref="O11:O22" si="6">IF(OR(M11="DNS",M11="DNF",M11="DSQ",M11="DNC",M11="OCS"),(COUNTA($B$11:$B$24)+1),IF($B11="","",RANK(N11,N$11:N$24,1)))</f>
        <v>1</v>
      </c>
      <c r="P11" s="8"/>
      <c r="Q11" s="238"/>
      <c r="R11" s="242"/>
      <c r="S11" s="234"/>
      <c r="T11" s="8"/>
      <c r="U11" s="238"/>
      <c r="V11" s="242"/>
      <c r="W11" s="234"/>
      <c r="X11" s="8"/>
      <c r="Y11" s="238"/>
      <c r="Z11" s="242"/>
      <c r="AA11" s="234"/>
      <c r="AB11" s="8"/>
      <c r="AC11" s="238"/>
      <c r="AD11" s="242"/>
      <c r="AE11" s="234"/>
    </row>
    <row r="12" spans="1:32" ht="15" customHeight="1" x14ac:dyDescent="0.2">
      <c r="A12" s="252">
        <v>2</v>
      </c>
      <c r="B12" s="65" t="s">
        <v>886</v>
      </c>
      <c r="C12" s="65" t="s">
        <v>1253</v>
      </c>
      <c r="D12" s="355" t="s">
        <v>728</v>
      </c>
      <c r="E12" s="249">
        <v>6174</v>
      </c>
      <c r="F12" s="15">
        <f t="shared" si="1"/>
        <v>3</v>
      </c>
      <c r="G12" s="16">
        <f t="shared" si="2"/>
        <v>1</v>
      </c>
      <c r="H12" s="8"/>
      <c r="I12" s="238">
        <v>1</v>
      </c>
      <c r="J12" s="242">
        <f t="shared" si="3"/>
        <v>1</v>
      </c>
      <c r="K12" s="234">
        <f t="shared" si="4"/>
        <v>1</v>
      </c>
      <c r="L12" s="8"/>
      <c r="M12" s="238">
        <v>2</v>
      </c>
      <c r="N12" s="242">
        <f t="shared" si="5"/>
        <v>2</v>
      </c>
      <c r="O12" s="234">
        <f t="shared" si="6"/>
        <v>2</v>
      </c>
      <c r="P12" s="8"/>
      <c r="Q12" s="238"/>
      <c r="R12" s="242"/>
      <c r="S12" s="234"/>
      <c r="T12" s="8"/>
      <c r="U12" s="238"/>
      <c r="V12" s="242"/>
      <c r="W12" s="234"/>
      <c r="X12" s="8"/>
      <c r="Y12" s="238"/>
      <c r="Z12" s="242"/>
      <c r="AA12" s="234"/>
      <c r="AB12" s="8"/>
      <c r="AC12" s="238"/>
      <c r="AD12" s="242"/>
      <c r="AE12" s="234"/>
    </row>
    <row r="13" spans="1:32" ht="15" customHeight="1" x14ac:dyDescent="0.2">
      <c r="A13" s="252">
        <f t="shared" si="0"/>
        <v>3</v>
      </c>
      <c r="B13" s="65" t="s">
        <v>904</v>
      </c>
      <c r="C13" s="65" t="s">
        <v>1257</v>
      </c>
      <c r="D13" s="355" t="s">
        <v>727</v>
      </c>
      <c r="E13" s="249">
        <v>7414</v>
      </c>
      <c r="F13" s="15">
        <f t="shared" si="1"/>
        <v>7</v>
      </c>
      <c r="G13" s="16">
        <f t="shared" si="2"/>
        <v>3</v>
      </c>
      <c r="H13" s="8"/>
      <c r="I13" s="238">
        <v>4</v>
      </c>
      <c r="J13" s="242">
        <f t="shared" si="3"/>
        <v>4</v>
      </c>
      <c r="K13" s="234">
        <f t="shared" si="4"/>
        <v>4</v>
      </c>
      <c r="L13" s="8"/>
      <c r="M13" s="238">
        <v>3</v>
      </c>
      <c r="N13" s="242">
        <f t="shared" si="5"/>
        <v>3</v>
      </c>
      <c r="O13" s="234">
        <f t="shared" si="6"/>
        <v>3</v>
      </c>
      <c r="P13" s="8"/>
      <c r="Q13" s="238"/>
      <c r="R13" s="242"/>
      <c r="S13" s="234"/>
      <c r="T13" s="8"/>
      <c r="U13" s="238"/>
      <c r="V13" s="242"/>
      <c r="W13" s="234"/>
      <c r="X13" s="8"/>
      <c r="Y13" s="238"/>
      <c r="Z13" s="242"/>
      <c r="AA13" s="234"/>
      <c r="AB13" s="8"/>
      <c r="AC13" s="238"/>
      <c r="AD13" s="242"/>
      <c r="AE13" s="234"/>
    </row>
    <row r="14" spans="1:32" ht="15" customHeight="1" x14ac:dyDescent="0.2">
      <c r="A14" s="252">
        <v>4</v>
      </c>
      <c r="B14" s="65" t="s">
        <v>898</v>
      </c>
      <c r="C14" s="65" t="s">
        <v>1257</v>
      </c>
      <c r="D14" s="355" t="s">
        <v>727</v>
      </c>
      <c r="E14" s="249">
        <v>22014</v>
      </c>
      <c r="F14" s="15">
        <f t="shared" si="1"/>
        <v>7</v>
      </c>
      <c r="G14" s="16">
        <f t="shared" si="2"/>
        <v>3</v>
      </c>
      <c r="H14" s="8"/>
      <c r="I14" s="238">
        <v>3</v>
      </c>
      <c r="J14" s="242">
        <f t="shared" si="3"/>
        <v>3</v>
      </c>
      <c r="K14" s="234">
        <f t="shared" si="4"/>
        <v>3</v>
      </c>
      <c r="L14" s="8"/>
      <c r="M14" s="238">
        <v>4</v>
      </c>
      <c r="N14" s="242">
        <f t="shared" si="5"/>
        <v>4</v>
      </c>
      <c r="O14" s="234">
        <f t="shared" si="6"/>
        <v>4</v>
      </c>
      <c r="P14" s="8"/>
      <c r="Q14" s="238"/>
      <c r="R14" s="242"/>
      <c r="S14" s="234"/>
      <c r="T14" s="8"/>
      <c r="U14" s="238"/>
      <c r="V14" s="242"/>
      <c r="W14" s="234"/>
      <c r="X14" s="8"/>
      <c r="Y14" s="238"/>
      <c r="Z14" s="242"/>
      <c r="AA14" s="234"/>
      <c r="AB14" s="8"/>
      <c r="AC14" s="238"/>
      <c r="AD14" s="242"/>
      <c r="AE14" s="234"/>
    </row>
    <row r="15" spans="1:32" ht="15" customHeight="1" x14ac:dyDescent="0.2">
      <c r="A15" s="60" t="str">
        <f t="shared" si="0"/>
        <v/>
      </c>
      <c r="B15" s="65"/>
      <c r="C15" s="65"/>
      <c r="D15" s="355"/>
      <c r="E15" s="249"/>
      <c r="F15" s="15" t="str">
        <f t="shared" si="1"/>
        <v/>
      </c>
      <c r="G15" s="16" t="str">
        <f t="shared" si="2"/>
        <v/>
      </c>
      <c r="H15" s="8"/>
      <c r="I15" s="238"/>
      <c r="J15" s="242" t="str">
        <f t="shared" si="3"/>
        <v/>
      </c>
      <c r="K15" s="234" t="str">
        <f t="shared" si="4"/>
        <v/>
      </c>
      <c r="L15" s="8"/>
      <c r="M15" s="238"/>
      <c r="N15" s="242" t="str">
        <f t="shared" si="5"/>
        <v/>
      </c>
      <c r="O15" s="234" t="str">
        <f t="shared" si="6"/>
        <v/>
      </c>
      <c r="P15" s="8"/>
      <c r="Q15" s="238"/>
      <c r="R15" s="242" t="str">
        <f t="shared" ref="R15:R22" si="7">IF(OR(Q15="DNS",Q15="DNF",Q15="DSQ",Q15="DNC",Q15="OCS"),"",IF(Q$9="","",IF($B15="","",Q15)))</f>
        <v/>
      </c>
      <c r="S15" s="234" t="str">
        <f t="shared" ref="S15:S22" si="8">IF(OR(Q15="DNS",Q15="DNF",Q15="DSQ",Q15="DNC",Q15="OCS"),(COUNTA($B$11:$B$24)+1),IF($B15="","",RANK(R15,R$11:R$24,1)))</f>
        <v/>
      </c>
      <c r="T15" s="8"/>
      <c r="U15" s="238"/>
      <c r="V15" s="242" t="str">
        <f t="shared" ref="V15:V22" si="9">IF(OR(U15="DNS",U15="DNF",U15="DSQ",U15="DNC",U15="OCS"),"",IF(U$9="","",IF($B15="","",U15)))</f>
        <v/>
      </c>
      <c r="W15" s="234" t="str">
        <f t="shared" ref="W15:W22" si="10">IF(OR(U15="DNS",U15="DNF",U15="DSQ",U15="DNC",U15="OCS"),(COUNTA($B$11:$B$24)+1),IF($B15="","",RANK(V15,V$11:V$24,1)))</f>
        <v/>
      </c>
      <c r="X15" s="8"/>
      <c r="Y15" s="238"/>
      <c r="Z15" s="242" t="str">
        <f t="shared" ref="Z15:Z22" si="11">IF(OR(Y15="DNS",Y15="DNF",Y15="DSQ",Y15="DNC",Y15="OCS"),"",IF(Y$9="","",IF($B15="","",Y15)))</f>
        <v/>
      </c>
      <c r="AA15" s="234" t="str">
        <f t="shared" ref="AA15:AA22" si="12">IF(OR(Y15="DNS",Y15="DNF",Y15="DSQ",Y15="DNC",Y15="OCS"),(COUNTA($B$11:$B$24)+1),IF($B15="","",RANK(Z15,Z$11:Z$24,1)))</f>
        <v/>
      </c>
      <c r="AB15" s="8"/>
      <c r="AC15" s="238"/>
      <c r="AD15" s="242" t="str">
        <f t="shared" ref="AD15:AD22" si="13">IF(OR(AC15="DNS",AC15="DNF",AC15="DSQ",AC15="DNC",AC15="OCS"),"",IF(AC$9="","",IF($B15="","",AC15)))</f>
        <v/>
      </c>
      <c r="AE15" s="234" t="str">
        <f t="shared" ref="AE15:AE22" si="14">IF(OR(AC15="DNS",AC15="DNF",AC15="DSQ",AC15="DNC",AC15="OCS"),(COUNTA($B$11:$B$24)+1),IF($B15="","",RANK(AD15,AD$11:AD$24,1)))</f>
        <v/>
      </c>
    </row>
    <row r="16" spans="1:32" ht="15" customHeight="1" x14ac:dyDescent="0.2">
      <c r="A16" s="60" t="str">
        <f t="shared" si="0"/>
        <v/>
      </c>
      <c r="B16" s="65"/>
      <c r="C16" s="65"/>
      <c r="D16" s="355"/>
      <c r="E16" s="249"/>
      <c r="F16" s="15" t="str">
        <f t="shared" si="1"/>
        <v/>
      </c>
      <c r="G16" s="16" t="str">
        <f t="shared" si="2"/>
        <v/>
      </c>
      <c r="H16" s="8"/>
      <c r="I16" s="238"/>
      <c r="J16" s="242" t="str">
        <f t="shared" si="3"/>
        <v/>
      </c>
      <c r="K16" s="234" t="str">
        <f t="shared" si="4"/>
        <v/>
      </c>
      <c r="L16" s="8"/>
      <c r="M16" s="238"/>
      <c r="N16" s="242" t="str">
        <f t="shared" si="5"/>
        <v/>
      </c>
      <c r="O16" s="234" t="str">
        <f t="shared" si="6"/>
        <v/>
      </c>
      <c r="P16" s="8"/>
      <c r="Q16" s="238"/>
      <c r="R16" s="242" t="str">
        <f t="shared" si="7"/>
        <v/>
      </c>
      <c r="S16" s="234" t="str">
        <f t="shared" si="8"/>
        <v/>
      </c>
      <c r="T16" s="8"/>
      <c r="U16" s="238"/>
      <c r="V16" s="242" t="str">
        <f t="shared" si="9"/>
        <v/>
      </c>
      <c r="W16" s="234" t="str">
        <f t="shared" si="10"/>
        <v/>
      </c>
      <c r="X16" s="8"/>
      <c r="Y16" s="238"/>
      <c r="Z16" s="242" t="str">
        <f t="shared" si="11"/>
        <v/>
      </c>
      <c r="AA16" s="234" t="str">
        <f t="shared" si="12"/>
        <v/>
      </c>
      <c r="AB16" s="8"/>
      <c r="AC16" s="238"/>
      <c r="AD16" s="242" t="str">
        <f t="shared" si="13"/>
        <v/>
      </c>
      <c r="AE16" s="234" t="str">
        <f t="shared" si="14"/>
        <v/>
      </c>
    </row>
    <row r="17" spans="1:31" ht="15" customHeight="1" x14ac:dyDescent="0.2">
      <c r="A17" s="60" t="str">
        <f t="shared" si="0"/>
        <v/>
      </c>
      <c r="B17" s="61"/>
      <c r="C17" s="65"/>
      <c r="D17" s="294"/>
      <c r="E17" s="249"/>
      <c r="F17" s="15" t="str">
        <f t="shared" si="1"/>
        <v/>
      </c>
      <c r="G17" s="16" t="str">
        <f t="shared" si="2"/>
        <v/>
      </c>
      <c r="H17" s="8"/>
      <c r="I17" s="238"/>
      <c r="J17" s="242" t="str">
        <f t="shared" si="3"/>
        <v/>
      </c>
      <c r="K17" s="234" t="str">
        <f t="shared" si="4"/>
        <v/>
      </c>
      <c r="L17" s="8"/>
      <c r="M17" s="238"/>
      <c r="N17" s="242" t="str">
        <f t="shared" si="5"/>
        <v/>
      </c>
      <c r="O17" s="234" t="str">
        <f t="shared" si="6"/>
        <v/>
      </c>
      <c r="P17" s="8"/>
      <c r="Q17" s="238"/>
      <c r="R17" s="242" t="str">
        <f t="shared" si="7"/>
        <v/>
      </c>
      <c r="S17" s="234" t="str">
        <f t="shared" si="8"/>
        <v/>
      </c>
      <c r="T17" s="8"/>
      <c r="U17" s="238"/>
      <c r="V17" s="242" t="str">
        <f t="shared" si="9"/>
        <v/>
      </c>
      <c r="W17" s="234" t="str">
        <f t="shared" si="10"/>
        <v/>
      </c>
      <c r="X17" s="8"/>
      <c r="Y17" s="238"/>
      <c r="Z17" s="242" t="str">
        <f t="shared" si="11"/>
        <v/>
      </c>
      <c r="AA17" s="234" t="str">
        <f t="shared" si="12"/>
        <v/>
      </c>
      <c r="AB17" s="8"/>
      <c r="AC17" s="238"/>
      <c r="AD17" s="242" t="str">
        <f t="shared" si="13"/>
        <v/>
      </c>
      <c r="AE17" s="234" t="str">
        <f t="shared" si="14"/>
        <v/>
      </c>
    </row>
    <row r="18" spans="1:31" ht="15" customHeight="1" x14ac:dyDescent="0.2">
      <c r="A18" s="60" t="str">
        <f t="shared" si="0"/>
        <v/>
      </c>
      <c r="B18" s="61"/>
      <c r="C18" s="65"/>
      <c r="D18" s="294"/>
      <c r="E18" s="249"/>
      <c r="F18" s="15" t="str">
        <f t="shared" si="1"/>
        <v/>
      </c>
      <c r="G18" s="16" t="str">
        <f t="shared" si="2"/>
        <v/>
      </c>
      <c r="H18" s="8"/>
      <c r="I18" s="238"/>
      <c r="J18" s="242" t="str">
        <f t="shared" si="3"/>
        <v/>
      </c>
      <c r="K18" s="234" t="str">
        <f t="shared" si="4"/>
        <v/>
      </c>
      <c r="L18" s="8"/>
      <c r="M18" s="238"/>
      <c r="N18" s="242" t="str">
        <f t="shared" si="5"/>
        <v/>
      </c>
      <c r="O18" s="234" t="str">
        <f t="shared" si="6"/>
        <v/>
      </c>
      <c r="P18" s="8"/>
      <c r="Q18" s="238"/>
      <c r="R18" s="242" t="str">
        <f t="shared" si="7"/>
        <v/>
      </c>
      <c r="S18" s="234" t="str">
        <f t="shared" si="8"/>
        <v/>
      </c>
      <c r="T18" s="8"/>
      <c r="U18" s="238"/>
      <c r="V18" s="242" t="str">
        <f t="shared" si="9"/>
        <v/>
      </c>
      <c r="W18" s="234" t="str">
        <f t="shared" si="10"/>
        <v/>
      </c>
      <c r="X18" s="8"/>
      <c r="Y18" s="238"/>
      <c r="Z18" s="242" t="str">
        <f t="shared" si="11"/>
        <v/>
      </c>
      <c r="AA18" s="234" t="str">
        <f t="shared" si="12"/>
        <v/>
      </c>
      <c r="AB18" s="8"/>
      <c r="AC18" s="238"/>
      <c r="AD18" s="242" t="str">
        <f t="shared" si="13"/>
        <v/>
      </c>
      <c r="AE18" s="234" t="str">
        <f t="shared" si="14"/>
        <v/>
      </c>
    </row>
    <row r="19" spans="1:31" ht="15" customHeight="1" x14ac:dyDescent="0.2">
      <c r="A19" s="60" t="str">
        <f t="shared" si="0"/>
        <v/>
      </c>
      <c r="B19" s="61"/>
      <c r="C19" s="65"/>
      <c r="D19" s="294"/>
      <c r="E19" s="249"/>
      <c r="F19" s="15" t="str">
        <f t="shared" si="1"/>
        <v/>
      </c>
      <c r="G19" s="16" t="str">
        <f t="shared" si="2"/>
        <v/>
      </c>
      <c r="H19" s="8"/>
      <c r="I19" s="238"/>
      <c r="J19" s="242" t="str">
        <f t="shared" si="3"/>
        <v/>
      </c>
      <c r="K19" s="234" t="str">
        <f t="shared" si="4"/>
        <v/>
      </c>
      <c r="L19" s="8"/>
      <c r="M19" s="238"/>
      <c r="N19" s="242" t="str">
        <f t="shared" si="5"/>
        <v/>
      </c>
      <c r="O19" s="234" t="str">
        <f t="shared" si="6"/>
        <v/>
      </c>
      <c r="P19" s="8"/>
      <c r="Q19" s="238"/>
      <c r="R19" s="242" t="str">
        <f t="shared" si="7"/>
        <v/>
      </c>
      <c r="S19" s="234" t="str">
        <f t="shared" si="8"/>
        <v/>
      </c>
      <c r="T19" s="8"/>
      <c r="U19" s="238"/>
      <c r="V19" s="242" t="str">
        <f t="shared" si="9"/>
        <v/>
      </c>
      <c r="W19" s="234" t="str">
        <f t="shared" si="10"/>
        <v/>
      </c>
      <c r="X19" s="8"/>
      <c r="Y19" s="238"/>
      <c r="Z19" s="242" t="str">
        <f t="shared" si="11"/>
        <v/>
      </c>
      <c r="AA19" s="234" t="str">
        <f t="shared" si="12"/>
        <v/>
      </c>
      <c r="AB19" s="8"/>
      <c r="AC19" s="238"/>
      <c r="AD19" s="242" t="str">
        <f t="shared" si="13"/>
        <v/>
      </c>
      <c r="AE19" s="234" t="str">
        <f t="shared" si="14"/>
        <v/>
      </c>
    </row>
    <row r="20" spans="1:31" ht="15" customHeight="1" x14ac:dyDescent="0.2">
      <c r="A20" s="60" t="str">
        <f t="shared" si="0"/>
        <v/>
      </c>
      <c r="B20" s="61"/>
      <c r="C20" s="65"/>
      <c r="D20" s="294"/>
      <c r="E20" s="249"/>
      <c r="F20" s="15" t="str">
        <f t="shared" si="1"/>
        <v/>
      </c>
      <c r="G20" s="16" t="str">
        <f t="shared" si="2"/>
        <v/>
      </c>
      <c r="H20" s="8"/>
      <c r="I20" s="238"/>
      <c r="J20" s="242" t="str">
        <f t="shared" si="3"/>
        <v/>
      </c>
      <c r="K20" s="234" t="str">
        <f t="shared" si="4"/>
        <v/>
      </c>
      <c r="L20" s="8"/>
      <c r="M20" s="238"/>
      <c r="N20" s="242" t="str">
        <f t="shared" si="5"/>
        <v/>
      </c>
      <c r="O20" s="234" t="str">
        <f t="shared" si="6"/>
        <v/>
      </c>
      <c r="P20" s="8"/>
      <c r="Q20" s="238"/>
      <c r="R20" s="242" t="str">
        <f t="shared" si="7"/>
        <v/>
      </c>
      <c r="S20" s="234" t="str">
        <f t="shared" si="8"/>
        <v/>
      </c>
      <c r="T20" s="8"/>
      <c r="U20" s="238"/>
      <c r="V20" s="242" t="str">
        <f t="shared" si="9"/>
        <v/>
      </c>
      <c r="W20" s="234" t="str">
        <f t="shared" si="10"/>
        <v/>
      </c>
      <c r="X20" s="8"/>
      <c r="Y20" s="238"/>
      <c r="Z20" s="242" t="str">
        <f t="shared" si="11"/>
        <v/>
      </c>
      <c r="AA20" s="234" t="str">
        <f t="shared" si="12"/>
        <v/>
      </c>
      <c r="AB20" s="8"/>
      <c r="AC20" s="238"/>
      <c r="AD20" s="242" t="str">
        <f t="shared" si="13"/>
        <v/>
      </c>
      <c r="AE20" s="234" t="str">
        <f t="shared" si="14"/>
        <v/>
      </c>
    </row>
    <row r="21" spans="1:31" ht="15" customHeight="1" x14ac:dyDescent="0.2">
      <c r="A21" s="60" t="str">
        <f t="shared" si="0"/>
        <v/>
      </c>
      <c r="B21" s="61"/>
      <c r="C21" s="65"/>
      <c r="D21" s="294"/>
      <c r="E21" s="249"/>
      <c r="F21" s="15" t="str">
        <f t="shared" si="1"/>
        <v/>
      </c>
      <c r="G21" s="16" t="str">
        <f t="shared" si="2"/>
        <v/>
      </c>
      <c r="H21" s="8"/>
      <c r="I21" s="238"/>
      <c r="J21" s="242" t="str">
        <f t="shared" si="3"/>
        <v/>
      </c>
      <c r="K21" s="234" t="str">
        <f t="shared" si="4"/>
        <v/>
      </c>
      <c r="L21" s="8"/>
      <c r="M21" s="238"/>
      <c r="N21" s="242" t="str">
        <f t="shared" si="5"/>
        <v/>
      </c>
      <c r="O21" s="234" t="str">
        <f t="shared" si="6"/>
        <v/>
      </c>
      <c r="P21" s="8"/>
      <c r="Q21" s="238"/>
      <c r="R21" s="242" t="str">
        <f t="shared" si="7"/>
        <v/>
      </c>
      <c r="S21" s="234" t="str">
        <f t="shared" si="8"/>
        <v/>
      </c>
      <c r="T21" s="8"/>
      <c r="U21" s="238"/>
      <c r="V21" s="242" t="str">
        <f t="shared" si="9"/>
        <v/>
      </c>
      <c r="W21" s="234" t="str">
        <f t="shared" si="10"/>
        <v/>
      </c>
      <c r="X21" s="8"/>
      <c r="Y21" s="238"/>
      <c r="Z21" s="242" t="str">
        <f t="shared" si="11"/>
        <v/>
      </c>
      <c r="AA21" s="234" t="str">
        <f t="shared" si="12"/>
        <v/>
      </c>
      <c r="AB21" s="8"/>
      <c r="AC21" s="238"/>
      <c r="AD21" s="242" t="str">
        <f t="shared" si="13"/>
        <v/>
      </c>
      <c r="AE21" s="234" t="str">
        <f t="shared" si="14"/>
        <v/>
      </c>
    </row>
    <row r="22" spans="1:31" ht="15" customHeight="1" x14ac:dyDescent="0.2">
      <c r="A22" s="60" t="str">
        <f t="shared" si="0"/>
        <v/>
      </c>
      <c r="B22" s="61"/>
      <c r="C22" s="65"/>
      <c r="D22" s="294"/>
      <c r="E22" s="249"/>
      <c r="F22" s="15" t="str">
        <f t="shared" si="1"/>
        <v/>
      </c>
      <c r="G22" s="16" t="str">
        <f t="shared" si="2"/>
        <v/>
      </c>
      <c r="H22" s="8"/>
      <c r="I22" s="238"/>
      <c r="J22" s="242" t="str">
        <f t="shared" si="3"/>
        <v/>
      </c>
      <c r="K22" s="234" t="str">
        <f t="shared" si="4"/>
        <v/>
      </c>
      <c r="L22" s="8"/>
      <c r="M22" s="238"/>
      <c r="N22" s="242" t="str">
        <f t="shared" si="5"/>
        <v/>
      </c>
      <c r="O22" s="234" t="str">
        <f t="shared" si="6"/>
        <v/>
      </c>
      <c r="P22" s="8"/>
      <c r="Q22" s="238"/>
      <c r="R22" s="242" t="str">
        <f t="shared" si="7"/>
        <v/>
      </c>
      <c r="S22" s="234" t="str">
        <f t="shared" si="8"/>
        <v/>
      </c>
      <c r="T22" s="8"/>
      <c r="U22" s="238"/>
      <c r="V22" s="242" t="str">
        <f t="shared" si="9"/>
        <v/>
      </c>
      <c r="W22" s="234" t="str">
        <f t="shared" si="10"/>
        <v/>
      </c>
      <c r="X22" s="8"/>
      <c r="Y22" s="238"/>
      <c r="Z22" s="242" t="str">
        <f t="shared" si="11"/>
        <v/>
      </c>
      <c r="AA22" s="234" t="str">
        <f t="shared" si="12"/>
        <v/>
      </c>
      <c r="AB22" s="8"/>
      <c r="AC22" s="238"/>
      <c r="AD22" s="242" t="str">
        <f t="shared" si="13"/>
        <v/>
      </c>
      <c r="AE22" s="234" t="str">
        <f t="shared" si="14"/>
        <v/>
      </c>
    </row>
    <row r="23" spans="1:31" ht="15" customHeight="1" x14ac:dyDescent="0.2">
      <c r="A23" s="60" t="str">
        <f t="shared" ref="A23" si="15">G23</f>
        <v/>
      </c>
      <c r="B23" s="61"/>
      <c r="C23" s="65"/>
      <c r="D23" s="281"/>
      <c r="E23" s="249"/>
      <c r="F23" s="15" t="str">
        <f t="shared" ref="F23" si="16">IF(B23="","",K23+O23+S23+W23+AA23+AE23)</f>
        <v/>
      </c>
      <c r="G23" s="16" t="str">
        <f>IF(B23="","",RANK(F23,F$11:F$24,1))</f>
        <v/>
      </c>
      <c r="H23" s="8"/>
      <c r="I23" s="238"/>
      <c r="J23" s="242" t="str">
        <f t="shared" ref="J23:J24" si="17">IF(OR(I23="DNS",I23="DNF",I23="DSQ",I23="DNC",I23="OCS"),"",IF(I$9="","",IF($B23="","",I23)))</f>
        <v/>
      </c>
      <c r="K23" s="234" t="str">
        <f>IF(OR(I23="DNS",I23="DNF",I23="DSQ",I23="DNC",I23="OCS"),(COUNTA($B$11:$B$24)+1),IF($B23="","",RANK(J23,J$11:J$24,1)))</f>
        <v/>
      </c>
      <c r="L23" s="8"/>
      <c r="M23" s="238"/>
      <c r="N23" s="242" t="str">
        <f t="shared" ref="N23:N24" si="18">IF(OR(M23="DNS",M23="DNF",M23="DSQ",M23="DNC",M23="OCS"),"",IF(M$9="","",IF($B23="","",M23)))</f>
        <v/>
      </c>
      <c r="O23" s="234" t="str">
        <f>IF(OR(M23="DNS",M23="DNF",M23="DSQ",M23="DNC",M23="OCS"),(COUNTA($B$11:$B$24)+1),IF($B23="","",RANK(N23,N$11:N$24,1)))</f>
        <v/>
      </c>
      <c r="P23" s="8"/>
      <c r="Q23" s="238"/>
      <c r="R23" s="242" t="str">
        <f t="shared" ref="R23:R24" si="19">IF(OR(Q23="DNS",Q23="DNF",Q23="DSQ",Q23="DNC",Q23="OCS"),"",IF(Q$9="","",IF($B23="","",Q23)))</f>
        <v/>
      </c>
      <c r="S23" s="234" t="str">
        <f>IF(OR(Q23="DNS",Q23="DNF",Q23="DSQ",Q23="DNC",Q23="OCS"),(COUNTA($B$11:$B$24)+1),IF($B23="","",RANK(R23,R$11:R$24,1)))</f>
        <v/>
      </c>
      <c r="T23" s="8"/>
      <c r="U23" s="238"/>
      <c r="V23" s="242" t="str">
        <f t="shared" ref="V23:V24" si="20">IF(OR(U23="DNS",U23="DNF",U23="DSQ",U23="DNC",U23="OCS"),"",IF(U$9="","",IF($B23="","",U23)))</f>
        <v/>
      </c>
      <c r="W23" s="234" t="str">
        <f>IF(OR(U23="DNS",U23="DNF",U23="DSQ",U23="DNC",U23="OCS"),(COUNTA($B$11:$B$24)+1),IF($B23="","",RANK(V23,V$11:V$24,1)))</f>
        <v/>
      </c>
      <c r="X23" s="8"/>
      <c r="Y23" s="238"/>
      <c r="Z23" s="242" t="str">
        <f t="shared" ref="Z23:Z24" si="21">IF(OR(Y23="DNS",Y23="DNF",Y23="DSQ",Y23="DNC",Y23="OCS"),"",IF(Y$9="","",IF($B23="","",Y23)))</f>
        <v/>
      </c>
      <c r="AA23" s="234" t="str">
        <f>IF(OR(Y23="DNS",Y23="DNF",Y23="DSQ",Y23="DNC",Y23="OCS"),(COUNTA($B$11:$B$24)+1),IF($B23="","",RANK(Z23,Z$11:Z$24,1)))</f>
        <v/>
      </c>
      <c r="AB23" s="8"/>
      <c r="AC23" s="238"/>
      <c r="AD23" s="242" t="str">
        <f t="shared" ref="AD23:AD24" si="22">IF(OR(AC23="DNS",AC23="DNF",AC23="DSQ",AC23="DNC",AC23="OCS"),"",IF(AC$9="","",IF($B23="","",AC23)))</f>
        <v/>
      </c>
      <c r="AE23" s="234" t="str">
        <f>IF(OR(AC23="DNS",AC23="DNF",AC23="DSQ",AC23="DNC",AC23="OCS"),(COUNTA($B$11:$B$24)+1),IF($B23="","",RANK(AD23,AD$11:AD$24,1)))</f>
        <v/>
      </c>
    </row>
    <row r="24" spans="1:31" ht="15" customHeight="1" thickBot="1" x14ac:dyDescent="0.25">
      <c r="A24" s="60" t="str">
        <f>G24</f>
        <v/>
      </c>
      <c r="B24" s="250"/>
      <c r="C24" s="285"/>
      <c r="D24" s="250"/>
      <c r="E24" s="251"/>
      <c r="F24" s="15" t="str">
        <f>IF(B24="","",K24+O24+S24+W24+AE24)</f>
        <v/>
      </c>
      <c r="G24" s="20" t="str">
        <f>IF(B24="","",RANK(F24,F$11:F$24,1))</f>
        <v/>
      </c>
      <c r="H24" s="21"/>
      <c r="I24" s="238"/>
      <c r="J24" s="242" t="str">
        <f t="shared" si="17"/>
        <v/>
      </c>
      <c r="K24" s="234" t="str">
        <f>IF(OR(I24="DNS",I24="DNF",I24="DSQ",I24="DNC",I24="OCS"),(COUNTA($B$11:$B$24)+1),IF($B24="","",RANK(J24,J$11:J$24,1)))</f>
        <v/>
      </c>
      <c r="L24" s="21"/>
      <c r="M24" s="238"/>
      <c r="N24" s="242" t="str">
        <f t="shared" si="18"/>
        <v/>
      </c>
      <c r="O24" s="234" t="str">
        <f>IF(OR(M24="DNS",M24="DNF",M24="DSQ",M24="DNC",M24="OCS"),(COUNTA($B$11:$B$24)+1),IF($B24="","",RANK(N24,N$11:N$24,1)))</f>
        <v/>
      </c>
      <c r="P24" s="21"/>
      <c r="Q24" s="238"/>
      <c r="R24" s="242" t="str">
        <f t="shared" si="19"/>
        <v/>
      </c>
      <c r="S24" s="234" t="str">
        <f>IF(OR(Q24="DNS",Q24="DNF",Q24="DSQ",Q24="DNC",Q24="OCS"),(COUNTA($B$11:$B$24)+1),IF($B24="","",RANK(R24,R$11:R$24,1)))</f>
        <v/>
      </c>
      <c r="T24" s="21"/>
      <c r="U24" s="238"/>
      <c r="V24" s="242" t="str">
        <f t="shared" si="20"/>
        <v/>
      </c>
      <c r="W24" s="234" t="str">
        <f>IF(OR(U24="DNS",U24="DNF",U24="DSQ",U24="DNC",U24="OCS"),(COUNTA($B$11:$B$24)+1),IF($B24="","",RANK(V24,V$11:V$24,1)))</f>
        <v/>
      </c>
      <c r="X24" s="21"/>
      <c r="Y24" s="238"/>
      <c r="Z24" s="242" t="str">
        <f t="shared" si="21"/>
        <v/>
      </c>
      <c r="AA24" s="234" t="str">
        <f>IF(OR(Y24="DNS",Y24="DNF",Y24="DSQ",Y24="DNC",Y24="OCS"),(COUNTA($B$11:$B$24)+1),IF($B24="","",RANK(Z24,Z$11:Z$24,1)))</f>
        <v/>
      </c>
      <c r="AB24" s="21"/>
      <c r="AC24" s="238"/>
      <c r="AD24" s="242" t="str">
        <f t="shared" si="22"/>
        <v/>
      </c>
      <c r="AE24" s="234" t="str">
        <f>IF(OR(AC24="DNS",AC24="DNF",AC24="DSQ",AC24="DNC",AC24="OCS"),(COUNTA($B$11:$B$24)+1),IF($B24="","",RANK(AD24,AD$11:AD$24,1)))</f>
        <v/>
      </c>
    </row>
    <row r="25" spans="1:31" ht="15" customHeight="1" thickTop="1" thickBot="1" x14ac:dyDescent="0.25">
      <c r="A25" s="48"/>
      <c r="B25" s="48"/>
      <c r="C25" s="48"/>
      <c r="D25" s="48"/>
      <c r="E25" s="48"/>
      <c r="F25" s="48"/>
      <c r="G25" s="48"/>
      <c r="H25" s="48"/>
      <c r="I25" s="49"/>
      <c r="J25" s="48"/>
      <c r="K25" s="64"/>
      <c r="L25" s="48"/>
      <c r="M25" s="49"/>
      <c r="N25" s="48"/>
      <c r="O25" s="64"/>
      <c r="P25" s="48"/>
      <c r="Q25" s="49"/>
      <c r="R25" s="48"/>
      <c r="S25" s="64"/>
      <c r="T25" s="48"/>
      <c r="U25" s="49"/>
      <c r="V25" s="48"/>
      <c r="W25" s="64"/>
      <c r="X25" s="48"/>
      <c r="Y25" s="49"/>
      <c r="Z25" s="48"/>
      <c r="AA25" s="64"/>
      <c r="AB25" s="48"/>
      <c r="AC25" s="49"/>
      <c r="AD25" s="48"/>
      <c r="AE25" s="64"/>
    </row>
    <row r="26" spans="1:31" ht="15" customHeight="1" thickTop="1" x14ac:dyDescent="0.2"/>
  </sheetData>
  <mergeCells count="14">
    <mergeCell ref="E2:AF6"/>
    <mergeCell ref="Y7:AA7"/>
    <mergeCell ref="Y8:AA8"/>
    <mergeCell ref="F8:G8"/>
    <mergeCell ref="I8:K8"/>
    <mergeCell ref="M8:O8"/>
    <mergeCell ref="Q8:S8"/>
    <mergeCell ref="U8:W8"/>
    <mergeCell ref="AC8:AE8"/>
    <mergeCell ref="I7:K7"/>
    <mergeCell ref="M7:O7"/>
    <mergeCell ref="Q7:S7"/>
    <mergeCell ref="U7:W7"/>
    <mergeCell ref="AC7:AE7"/>
  </mergeCells>
  <dataValidations count="2">
    <dataValidation type="list" allowBlank="1" showInputMessage="1" showErrorMessage="1" sqref="M8:O8 Q8:S8 AC8:AE8 I8:K8 U8:W8 Y8:AA8" xr:uid="{FD94DC22-E66E-4011-885D-59EFAE3ADCCD}">
      <formula1>Windspd</formula1>
    </dataValidation>
    <dataValidation type="list" allowBlank="1" showInputMessage="1" showErrorMessage="1" sqref="D11:D24" xr:uid="{15F4733A-F0E7-42DB-89C8-17491A8754D3}">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895DF68-4278-40BA-810F-CE4E6E9535D0}">
          <x14:formula1>
            <xm:f>Memb!$B$2:$B$317</xm:f>
          </x14:formula1>
          <xm:sqref>C24 B18:B24</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CF9F9-846A-4964-BEF0-4E829AA4A032}">
  <dimension ref="A1:AJ35"/>
  <sheetViews>
    <sheetView topLeftCell="A7" workbookViewId="0">
      <selection sqref="A1:XFD34"/>
    </sheetView>
  </sheetViews>
  <sheetFormatPr defaultColWidth="8.85546875" defaultRowHeight="12.75" x14ac:dyDescent="0.2"/>
  <cols>
    <col min="1" max="1" width="7.28515625" customWidth="1"/>
    <col min="2" max="3" width="19.42578125" customWidth="1"/>
    <col min="4" max="4" width="18.42578125" customWidth="1"/>
    <col min="5" max="5" width="7.140625" bestFit="1" customWidth="1"/>
    <col min="6" max="6" width="6.85546875" bestFit="1" customWidth="1"/>
    <col min="7" max="7" width="7.140625" bestFit="1" customWidth="1"/>
    <col min="8" max="8" width="0.28515625" customWidth="1"/>
    <col min="9" max="9" width="12.42578125" bestFit="1" customWidth="1"/>
    <col min="10" max="10" width="0.7109375" customWidth="1"/>
    <col min="11" max="11" width="10" customWidth="1"/>
    <col min="12" max="12" width="0.28515625" customWidth="1"/>
    <col min="13" max="13" width="12.42578125" bestFit="1" customWidth="1"/>
    <col min="14" max="14" width="0.7109375" customWidth="1"/>
    <col min="15" max="15" width="10" customWidth="1"/>
    <col min="16" max="16" width="0.28515625" customWidth="1"/>
    <col min="17" max="17" width="12.42578125" bestFit="1" customWidth="1"/>
    <col min="18" max="18" width="0.7109375" customWidth="1"/>
    <col min="19" max="19" width="10" customWidth="1"/>
    <col min="20" max="20" width="0.28515625" customWidth="1"/>
    <col min="21" max="21" width="12.42578125" bestFit="1" customWidth="1"/>
    <col min="22" max="22" width="0.42578125" customWidth="1"/>
    <col min="23" max="23" width="10" customWidth="1"/>
    <col min="24" max="24" width="0.28515625" customWidth="1"/>
    <col min="25" max="25" width="12.42578125" bestFit="1" customWidth="1"/>
    <col min="26" max="26" width="0.5703125" customWidth="1"/>
    <col min="27" max="27" width="10" customWidth="1"/>
    <col min="28" max="28" width="0.28515625" customWidth="1"/>
    <col min="29" max="29" width="12.42578125" bestFit="1" customWidth="1"/>
    <col min="30" max="30" width="0.5703125" customWidth="1"/>
    <col min="31" max="31" width="10" customWidth="1"/>
    <col min="32" max="32" width="0.28515625" customWidth="1"/>
    <col min="33" max="33" width="12.42578125" bestFit="1" customWidth="1"/>
    <col min="34" max="34" width="0.5703125" customWidth="1"/>
    <col min="35" max="35" width="10" customWidth="1"/>
    <col min="36" max="36" width="0.28515625" customWidth="1"/>
  </cols>
  <sheetData>
    <row r="1" spans="1:36"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row>
    <row r="2" spans="1:36" ht="15" customHeight="1" x14ac:dyDescent="0.2">
      <c r="A2" s="1" t="s">
        <v>87</v>
      </c>
      <c r="B2" s="2" t="s">
        <v>253</v>
      </c>
      <c r="C2" s="283" t="s">
        <v>942</v>
      </c>
      <c r="D2" s="2"/>
      <c r="E2" s="410" t="s">
        <v>944</v>
      </c>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row>
    <row r="3" spans="1:36" ht="15" customHeight="1" x14ac:dyDescent="0.2">
      <c r="A3" s="1" t="s">
        <v>89</v>
      </c>
      <c r="B3" s="283" t="s">
        <v>633</v>
      </c>
      <c r="C3" s="283" t="s">
        <v>943</v>
      </c>
      <c r="D3" s="2"/>
      <c r="E3" s="412"/>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row>
    <row r="4" spans="1:36" ht="15" customHeight="1" x14ac:dyDescent="0.2">
      <c r="A4" s="1" t="s">
        <v>90</v>
      </c>
      <c r="B4" s="2" t="s">
        <v>195</v>
      </c>
      <c r="C4" s="2" t="s">
        <v>256</v>
      </c>
      <c r="D4" s="2"/>
      <c r="E4" s="412"/>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row>
    <row r="5" spans="1:36" ht="15" customHeight="1" x14ac:dyDescent="0.2">
      <c r="A5" s="1" t="s">
        <v>91</v>
      </c>
      <c r="B5" s="2" t="s">
        <v>182</v>
      </c>
      <c r="C5" s="283"/>
      <c r="D5" s="2"/>
      <c r="E5" s="412"/>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row>
    <row r="6" spans="1:36" ht="15" customHeight="1" thickBot="1" x14ac:dyDescent="0.25">
      <c r="A6" s="3" t="s">
        <v>92</v>
      </c>
      <c r="B6" s="23" t="s">
        <v>777</v>
      </c>
      <c r="C6" s="23"/>
      <c r="D6" s="23"/>
      <c r="E6" s="413"/>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row>
    <row r="7" spans="1:36" ht="15" customHeight="1" thickTop="1" x14ac:dyDescent="0.2">
      <c r="A7" s="53"/>
      <c r="B7" s="73"/>
      <c r="C7" s="73"/>
      <c r="D7" s="73"/>
      <c r="E7" s="54"/>
      <c r="F7" s="55"/>
      <c r="G7" s="56"/>
      <c r="H7" s="57"/>
      <c r="I7" s="415" t="s">
        <v>93</v>
      </c>
      <c r="J7" s="415"/>
      <c r="K7" s="415"/>
      <c r="L7" s="57"/>
      <c r="M7" s="415" t="s">
        <v>94</v>
      </c>
      <c r="N7" s="415"/>
      <c r="O7" s="415"/>
      <c r="P7" s="57"/>
      <c r="Q7" s="415" t="s">
        <v>95</v>
      </c>
      <c r="R7" s="415"/>
      <c r="S7" s="415"/>
      <c r="T7" s="57"/>
      <c r="U7" s="415" t="s">
        <v>96</v>
      </c>
      <c r="V7" s="415"/>
      <c r="W7" s="415"/>
      <c r="X7" s="57"/>
      <c r="Y7" s="415" t="s">
        <v>97</v>
      </c>
      <c r="Z7" s="415"/>
      <c r="AA7" s="415"/>
      <c r="AB7" s="57"/>
      <c r="AC7" s="429" t="s">
        <v>860</v>
      </c>
      <c r="AD7" s="415"/>
      <c r="AE7" s="415"/>
      <c r="AF7" s="57"/>
      <c r="AG7" s="429" t="s">
        <v>936</v>
      </c>
      <c r="AH7" s="415"/>
      <c r="AI7" s="415"/>
      <c r="AJ7" s="57"/>
    </row>
    <row r="8" spans="1:36" ht="15" customHeight="1" thickBot="1" x14ac:dyDescent="0.25">
      <c r="A8" s="4" t="s">
        <v>98</v>
      </c>
      <c r="B8" s="40" t="s">
        <v>1007</v>
      </c>
      <c r="C8" s="5"/>
      <c r="D8" s="5"/>
      <c r="E8" s="6"/>
      <c r="F8" s="408"/>
      <c r="G8" s="409"/>
      <c r="H8" s="7"/>
      <c r="I8" s="416"/>
      <c r="J8" s="417"/>
      <c r="K8" s="417"/>
      <c r="L8" s="7"/>
      <c r="M8" s="418"/>
      <c r="N8" s="418"/>
      <c r="O8" s="418"/>
      <c r="P8" s="7"/>
      <c r="Q8" s="418"/>
      <c r="R8" s="418"/>
      <c r="S8" s="418"/>
      <c r="T8" s="7"/>
      <c r="U8" s="418"/>
      <c r="V8" s="418"/>
      <c r="W8" s="418"/>
      <c r="X8" s="7"/>
      <c r="Y8" s="418"/>
      <c r="Z8" s="418"/>
      <c r="AA8" s="418"/>
      <c r="AB8" s="7"/>
      <c r="AC8" s="418"/>
      <c r="AD8" s="418"/>
      <c r="AE8" s="418"/>
      <c r="AF8" s="7"/>
      <c r="AG8" s="418"/>
      <c r="AH8" s="418"/>
      <c r="AI8" s="418"/>
      <c r="AJ8" s="7"/>
    </row>
    <row r="9" spans="1:36" ht="15" customHeight="1" thickTop="1" x14ac:dyDescent="0.25">
      <c r="A9" s="9"/>
      <c r="B9" s="10"/>
      <c r="C9" s="284"/>
      <c r="D9" s="10"/>
      <c r="E9" s="6"/>
      <c r="F9" s="58" t="s">
        <v>100</v>
      </c>
      <c r="G9" s="59" t="s">
        <v>104</v>
      </c>
      <c r="H9" s="232"/>
      <c r="I9" s="243" t="s">
        <v>811</v>
      </c>
      <c r="J9" s="245"/>
      <c r="K9" s="239" t="s">
        <v>813</v>
      </c>
      <c r="L9" s="232"/>
      <c r="M9" s="235" t="s">
        <v>811</v>
      </c>
      <c r="N9" s="245"/>
      <c r="O9" s="240" t="s">
        <v>813</v>
      </c>
      <c r="P9" s="232"/>
      <c r="Q9" s="235" t="s">
        <v>811</v>
      </c>
      <c r="R9" s="245"/>
      <c r="S9" s="240" t="s">
        <v>813</v>
      </c>
      <c r="T9" s="232"/>
      <c r="U9" s="235" t="s">
        <v>811</v>
      </c>
      <c r="V9" s="245"/>
      <c r="W9" s="240" t="s">
        <v>813</v>
      </c>
      <c r="X9" s="232"/>
      <c r="Y9" s="235" t="s">
        <v>811</v>
      </c>
      <c r="Z9" s="245"/>
      <c r="AA9" s="240" t="s">
        <v>813</v>
      </c>
      <c r="AB9" s="232"/>
      <c r="AC9" s="235" t="s">
        <v>811</v>
      </c>
      <c r="AD9" s="245"/>
      <c r="AE9" s="240" t="s">
        <v>813</v>
      </c>
      <c r="AF9" s="232"/>
      <c r="AG9" s="235" t="s">
        <v>811</v>
      </c>
      <c r="AH9" s="245"/>
      <c r="AI9" s="240" t="s">
        <v>813</v>
      </c>
      <c r="AJ9" s="232"/>
    </row>
    <row r="10" spans="1:36" ht="15" customHeight="1" thickBot="1" x14ac:dyDescent="0.3">
      <c r="A10" s="282" t="s">
        <v>937</v>
      </c>
      <c r="B10" s="31" t="s">
        <v>102</v>
      </c>
      <c r="C10" s="286" t="s">
        <v>941</v>
      </c>
      <c r="D10" s="31" t="s">
        <v>245</v>
      </c>
      <c r="E10" s="248" t="s">
        <v>103</v>
      </c>
      <c r="F10" s="29" t="s">
        <v>104</v>
      </c>
      <c r="G10" s="30" t="s">
        <v>200</v>
      </c>
      <c r="H10" s="233"/>
      <c r="I10" s="244" t="s">
        <v>812</v>
      </c>
      <c r="J10" s="246"/>
      <c r="K10" s="237" t="s">
        <v>512</v>
      </c>
      <c r="L10" s="233"/>
      <c r="M10" s="236" t="s">
        <v>812</v>
      </c>
      <c r="N10" s="246"/>
      <c r="O10" s="241" t="s">
        <v>512</v>
      </c>
      <c r="P10" s="233"/>
      <c r="Q10" s="236" t="s">
        <v>812</v>
      </c>
      <c r="R10" s="246"/>
      <c r="S10" s="241" t="s">
        <v>512</v>
      </c>
      <c r="T10" s="233"/>
      <c r="U10" s="236" t="s">
        <v>812</v>
      </c>
      <c r="V10" s="246"/>
      <c r="W10" s="241" t="s">
        <v>512</v>
      </c>
      <c r="X10" s="233"/>
      <c r="Y10" s="236" t="s">
        <v>812</v>
      </c>
      <c r="Z10" s="246"/>
      <c r="AA10" s="241" t="s">
        <v>512</v>
      </c>
      <c r="AB10" s="233"/>
      <c r="AC10" s="236" t="s">
        <v>812</v>
      </c>
      <c r="AD10" s="246"/>
      <c r="AE10" s="241" t="s">
        <v>512</v>
      </c>
      <c r="AF10" s="233"/>
      <c r="AG10" s="236" t="s">
        <v>812</v>
      </c>
      <c r="AH10" s="246"/>
      <c r="AI10" s="241" t="s">
        <v>512</v>
      </c>
      <c r="AJ10" s="233"/>
    </row>
    <row r="11" spans="1:36" ht="15" customHeight="1" x14ac:dyDescent="0.2">
      <c r="A11" s="252">
        <f t="shared" ref="A11:A31" si="0">G11</f>
        <v>1</v>
      </c>
      <c r="B11" s="65" t="s">
        <v>686</v>
      </c>
      <c r="C11" s="65" t="s">
        <v>1257</v>
      </c>
      <c r="D11" s="355" t="s">
        <v>44</v>
      </c>
      <c r="E11" s="249">
        <v>168518</v>
      </c>
      <c r="F11" s="15">
        <f t="shared" ref="F11:F31" si="1">IF(B11="","",K11+O11+S11+W11+AA11)</f>
        <v>2</v>
      </c>
      <c r="G11" s="16">
        <f>IF(B11="","",RANK(F11,F$11:F$13,1))</f>
        <v>1</v>
      </c>
      <c r="H11" s="8"/>
      <c r="I11" s="238">
        <v>1</v>
      </c>
      <c r="J11" s="242">
        <f t="shared" ref="J11:J31" si="2">IF(OR(I11="DNS",I11="DNF",I11="DSQ",I11="DNC",I11="OCS"),"",IF(I$9="","",IF($B11="","",I11)))</f>
        <v>1</v>
      </c>
      <c r="K11" s="234">
        <f>IF(OR(I11="DNS",I11="DNF",I11="DSQ",I11="DNC",I11="OCS"),(COUNTA($B$11:$B$13)+1),IF($B11="","",RANK(J11,J$11:J$13,1)))</f>
        <v>1</v>
      </c>
      <c r="L11" s="8"/>
      <c r="M11" s="238">
        <v>1</v>
      </c>
      <c r="N11" s="242">
        <f t="shared" ref="N11:N31" si="3">IF(OR(M11="DNS",M11="DNF",M11="DSQ",M11="DNC",M11="OCS"),"",IF(M$9="","",IF($B11="","",M11)))</f>
        <v>1</v>
      </c>
      <c r="O11" s="234">
        <f>IF(OR(M11="DNS",M11="DNF",M11="DSQ",M11="DNC",M11="OCS"),(COUNTA($B$11:$B$13)+1),IF($B11="","",RANK(N11,N$11:N$13,1)))</f>
        <v>1</v>
      </c>
      <c r="P11" s="8"/>
      <c r="Q11" s="238"/>
      <c r="R11" s="242"/>
      <c r="S11" s="234"/>
      <c r="T11" s="8"/>
      <c r="U11" s="238"/>
      <c r="V11" s="242"/>
      <c r="W11" s="234"/>
      <c r="X11" s="8"/>
      <c r="Y11" s="238"/>
      <c r="Z11" s="242"/>
      <c r="AA11" s="234"/>
      <c r="AB11" s="8"/>
      <c r="AC11" s="238"/>
      <c r="AD11" s="242"/>
      <c r="AE11" s="234"/>
      <c r="AF11" s="8"/>
      <c r="AG11" s="238"/>
      <c r="AH11" s="242"/>
      <c r="AI11" s="234"/>
      <c r="AJ11" s="8"/>
    </row>
    <row r="12" spans="1:36" ht="15" customHeight="1" x14ac:dyDescent="0.2">
      <c r="A12" s="252">
        <f t="shared" si="0"/>
        <v>2</v>
      </c>
      <c r="B12" s="65" t="s">
        <v>1258</v>
      </c>
      <c r="C12" s="65" t="s">
        <v>1257</v>
      </c>
      <c r="D12" s="355" t="s">
        <v>44</v>
      </c>
      <c r="E12" s="249">
        <v>191515</v>
      </c>
      <c r="F12" s="15">
        <f t="shared" si="1"/>
        <v>4</v>
      </c>
      <c r="G12" s="16">
        <f t="shared" ref="G12:G13" si="4">IF(B12="","",RANK(F12,F$11:F$13,1))</f>
        <v>2</v>
      </c>
      <c r="H12" s="8"/>
      <c r="I12" s="238">
        <v>2</v>
      </c>
      <c r="J12" s="242">
        <f t="shared" si="2"/>
        <v>2</v>
      </c>
      <c r="K12" s="234">
        <f t="shared" ref="K12:K13" si="5">IF(OR(I12="DNS",I12="DNF",I12="DSQ",I12="DNC",I12="OCS"),(COUNTA($B$11:$B$13)+1),IF($B12="","",RANK(J12,J$11:J$13,1)))</f>
        <v>2</v>
      </c>
      <c r="L12" s="8"/>
      <c r="M12" s="238">
        <v>2</v>
      </c>
      <c r="N12" s="242">
        <f t="shared" si="3"/>
        <v>2</v>
      </c>
      <c r="O12" s="234">
        <f t="shared" ref="O12:O13" si="6">IF(OR(M12="DNS",M12="DNF",M12="DSQ",M12="DNC",M12="OCS"),(COUNTA($B$11:$B$13)+1),IF($B12="","",RANK(N12,N$11:N$13,1)))</f>
        <v>2</v>
      </c>
      <c r="P12" s="8"/>
      <c r="Q12" s="238"/>
      <c r="R12" s="242"/>
      <c r="S12" s="234"/>
      <c r="T12" s="8"/>
      <c r="U12" s="238"/>
      <c r="V12" s="242"/>
      <c r="W12" s="234"/>
      <c r="X12" s="8"/>
      <c r="Y12" s="238"/>
      <c r="Z12" s="242"/>
      <c r="AA12" s="234"/>
      <c r="AB12" s="8"/>
      <c r="AC12" s="238"/>
      <c r="AD12" s="242"/>
      <c r="AE12" s="234"/>
      <c r="AF12" s="8"/>
      <c r="AG12" s="238"/>
      <c r="AH12" s="242"/>
      <c r="AI12" s="234"/>
      <c r="AJ12" s="8"/>
    </row>
    <row r="13" spans="1:36" ht="15" customHeight="1" x14ac:dyDescent="0.2">
      <c r="A13" s="252">
        <f t="shared" si="0"/>
        <v>3</v>
      </c>
      <c r="B13" s="65" t="s">
        <v>924</v>
      </c>
      <c r="C13" s="65" t="s">
        <v>1259</v>
      </c>
      <c r="D13" s="355" t="s">
        <v>44</v>
      </c>
      <c r="E13" s="249">
        <v>204110</v>
      </c>
      <c r="F13" s="15">
        <f t="shared" si="1"/>
        <v>8</v>
      </c>
      <c r="G13" s="16">
        <f t="shared" si="4"/>
        <v>3</v>
      </c>
      <c r="H13" s="8"/>
      <c r="I13" s="238" t="s">
        <v>815</v>
      </c>
      <c r="J13" s="242" t="str">
        <f t="shared" si="2"/>
        <v/>
      </c>
      <c r="K13" s="234">
        <f t="shared" si="5"/>
        <v>4</v>
      </c>
      <c r="L13" s="8"/>
      <c r="M13" s="238" t="s">
        <v>815</v>
      </c>
      <c r="N13" s="242" t="str">
        <f t="shared" si="3"/>
        <v/>
      </c>
      <c r="O13" s="234">
        <f t="shared" si="6"/>
        <v>4</v>
      </c>
      <c r="P13" s="8"/>
      <c r="Q13" s="238"/>
      <c r="R13" s="242"/>
      <c r="S13" s="234"/>
      <c r="T13" s="8"/>
      <c r="U13" s="238"/>
      <c r="V13" s="242"/>
      <c r="W13" s="234"/>
      <c r="X13" s="8"/>
      <c r="Y13" s="238"/>
      <c r="Z13" s="242"/>
      <c r="AA13" s="234"/>
      <c r="AB13" s="8"/>
      <c r="AC13" s="238"/>
      <c r="AD13" s="242"/>
      <c r="AE13" s="234"/>
      <c r="AF13" s="8"/>
      <c r="AG13" s="238"/>
      <c r="AH13" s="242"/>
      <c r="AI13" s="234"/>
      <c r="AJ13" s="8"/>
    </row>
    <row r="14" spans="1:36" ht="15" customHeight="1" x14ac:dyDescent="0.2">
      <c r="A14" s="252" t="str">
        <f t="shared" si="0"/>
        <v/>
      </c>
      <c r="B14" s="65"/>
      <c r="C14" s="65"/>
      <c r="D14" s="355"/>
      <c r="E14" s="249"/>
      <c r="F14" s="15" t="str">
        <f t="shared" si="1"/>
        <v/>
      </c>
      <c r="G14" s="16" t="str">
        <f>IF(B14="","",RANK(F14,F$11:F$33,1))</f>
        <v/>
      </c>
      <c r="H14" s="8"/>
      <c r="I14" s="238"/>
      <c r="J14" s="242" t="str">
        <f t="shared" si="2"/>
        <v/>
      </c>
      <c r="K14" s="234" t="str">
        <f>IF(OR(I14="DNS",I14="DNF",I14="DSQ",I14="DNC",I14="OCS"),(COUNTA($B$11:$B$33)+1),IF($B14="","",RANK(J14,J$11:J$33,1)))</f>
        <v/>
      </c>
      <c r="L14" s="8"/>
      <c r="M14" s="238"/>
      <c r="N14" s="242" t="str">
        <f t="shared" si="3"/>
        <v/>
      </c>
      <c r="O14" s="234" t="str">
        <f>IF(OR(M14="DNS",M14="DNF",M14="DSQ",M14="DNC",M14="OCS"),(COUNTA($B$11:$B$33)+1),IF($B14="","",RANK(N14,N$11:N$33,1)))</f>
        <v/>
      </c>
      <c r="P14" s="8"/>
      <c r="Q14" s="238"/>
      <c r="R14" s="242" t="str">
        <f t="shared" ref="R14:R31" si="7">IF(OR(Q14="DNS",Q14="DNF",Q14="DSQ",Q14="DNC",Q14="OCS"),"",IF(Q$9="","",IF($B14="","",Q14)))</f>
        <v/>
      </c>
      <c r="S14" s="234" t="str">
        <f>IF(OR(Q14="DNS",Q14="DNF",Q14="DSQ",Q14="DNC",Q14="OCS"),(COUNTA($B$11:$B$33)+1),IF($B14="","",RANK(R14,R$11:R$33,1)))</f>
        <v/>
      </c>
      <c r="T14" s="8"/>
      <c r="U14" s="238"/>
      <c r="V14" s="242" t="str">
        <f t="shared" ref="V14:V31" si="8">IF(OR(U14="DNS",U14="DNF",U14="DSQ",U14="DNC",U14="OCS"),"",IF(U$9="","",IF($B14="","",U14)))</f>
        <v/>
      </c>
      <c r="W14" s="234" t="str">
        <f>IF(OR(U14="DNS",U14="DNF",U14="DSQ",U14="DNC",U14="OCS"),(COUNTA($B$11:$B$33)+1),IF($B14="","",RANK(V14,V$11:V$33,1)))</f>
        <v/>
      </c>
      <c r="X14" s="8"/>
      <c r="Y14" s="238"/>
      <c r="Z14" s="242" t="str">
        <f t="shared" ref="Z14:Z31" si="9">IF(OR(Y14="DNS",Y14="DNF",Y14="DSQ",Y14="DNC",Y14="OCS"),"",IF(Y$9="","",IF($B14="","",Y14)))</f>
        <v/>
      </c>
      <c r="AA14" s="234" t="str">
        <f>IF(OR(Y14="DNS",Y14="DNF",Y14="DSQ",Y14="DNC",Y14="OCS"),(COUNTA($B$11:$B$33)+1),IF($B14="","",RANK(Z14,Z$11:Z$33,1)))</f>
        <v/>
      </c>
      <c r="AB14" s="8"/>
      <c r="AC14" s="238"/>
      <c r="AD14" s="242" t="str">
        <f t="shared" ref="AD14:AD31" si="10">IF(OR(AC14="DNS",AC14="DNF",AC14="DSQ",AC14="DNC",AC14="OCS"),"",IF(AC$9="","",IF($B14="","",AC14)))</f>
        <v/>
      </c>
      <c r="AE14" s="234" t="str">
        <f>IF(OR(AC14="DNS",AC14="DNF",AC14="DSQ",AC14="DNC",AC14="OCS"),(COUNTA($B$11:$B$33)+1),IF($B14="","",RANK(AD14,AD$11:AD$33,1)))</f>
        <v/>
      </c>
      <c r="AF14" s="8"/>
      <c r="AG14" s="238"/>
      <c r="AH14" s="242" t="str">
        <f t="shared" ref="AH14:AH31" si="11">IF(OR(AG14="DNS",AG14="DNF",AG14="DSQ",AG14="DNC",AG14="OCS"),"",IF(AG$9="","",IF($B14="","",AG14)))</f>
        <v/>
      </c>
      <c r="AI14" s="234" t="str">
        <f>IF(OR(AG14="DNS",AG14="DNF",AG14="DSQ",AG14="DNC",AG14="OCS"),(COUNTA($B$11:$B$33)+1),IF($B14="","",RANK(AH14,AH$11:AH$33,1)))</f>
        <v/>
      </c>
      <c r="AJ14" s="8"/>
    </row>
    <row r="15" spans="1:36" ht="15" customHeight="1" x14ac:dyDescent="0.2">
      <c r="A15" s="252">
        <f t="shared" si="0"/>
        <v>1</v>
      </c>
      <c r="B15" s="65" t="s">
        <v>1260</v>
      </c>
      <c r="C15" s="65" t="s">
        <v>1257</v>
      </c>
      <c r="D15" s="355" t="s">
        <v>237</v>
      </c>
      <c r="E15" s="249">
        <v>217337</v>
      </c>
      <c r="F15" s="15">
        <f t="shared" si="1"/>
        <v>2</v>
      </c>
      <c r="G15" s="16">
        <f>IF(B15="","",RANK(F15,F$15:F$19,1))</f>
        <v>1</v>
      </c>
      <c r="H15" s="8"/>
      <c r="I15" s="238">
        <v>1</v>
      </c>
      <c r="J15" s="242">
        <f t="shared" si="2"/>
        <v>1</v>
      </c>
      <c r="K15" s="234">
        <f>IF(OR(I15="DNS",I15="DNF",I15="DSQ",I15="DNC",I15="OCS"),(COUNTA($B$15:$B$19)+1),IF($B15="","",RANK(J15,J$15:J$19,1)))</f>
        <v>1</v>
      </c>
      <c r="L15" s="8"/>
      <c r="M15" s="238">
        <v>1</v>
      </c>
      <c r="N15" s="242">
        <f t="shared" si="3"/>
        <v>1</v>
      </c>
      <c r="O15" s="234">
        <f>IF(OR(M15="DNS",M15="DNF",M15="DSQ",M15="DNC",M15="OCS"),(COUNTA($B$15:$B$19)+1),IF($B15="","",RANK(N15,N$15:N$19,1)))</f>
        <v>1</v>
      </c>
      <c r="P15" s="8"/>
      <c r="Q15" s="238"/>
      <c r="R15" s="242"/>
      <c r="S15" s="234"/>
      <c r="T15" s="8"/>
      <c r="U15" s="238"/>
      <c r="V15" s="242"/>
      <c r="W15" s="234"/>
      <c r="X15" s="8"/>
      <c r="Y15" s="238"/>
      <c r="Z15" s="242"/>
      <c r="AA15" s="234"/>
      <c r="AB15" s="8"/>
      <c r="AC15" s="238"/>
      <c r="AD15" s="242"/>
      <c r="AE15" s="234"/>
      <c r="AF15" s="8"/>
      <c r="AG15" s="238"/>
      <c r="AH15" s="242"/>
      <c r="AI15" s="234"/>
      <c r="AJ15" s="8"/>
    </row>
    <row r="16" spans="1:36" ht="15" customHeight="1" x14ac:dyDescent="0.2">
      <c r="A16" s="252">
        <f t="shared" ref="A16:A18" si="12">G16</f>
        <v>2</v>
      </c>
      <c r="B16" s="65" t="s">
        <v>1261</v>
      </c>
      <c r="C16" s="65" t="s">
        <v>1257</v>
      </c>
      <c r="D16" s="355" t="s">
        <v>237</v>
      </c>
      <c r="E16" s="249">
        <v>185453</v>
      </c>
      <c r="F16" s="15">
        <f t="shared" ref="F16:F18" si="13">IF(B16="","",K16+O16+S16+W16+AA16)</f>
        <v>4</v>
      </c>
      <c r="G16" s="16">
        <f t="shared" ref="G16:G19" si="14">IF(B16="","",RANK(F16,F$15:F$19,1))</f>
        <v>2</v>
      </c>
      <c r="H16" s="8"/>
      <c r="I16" s="238">
        <v>2</v>
      </c>
      <c r="J16" s="242">
        <f t="shared" ref="J16:J18" si="15">IF(OR(I16="DNS",I16="DNF",I16="DSQ",I16="DNC",I16="OCS"),"",IF(I$9="","",IF($B16="","",I16)))</f>
        <v>2</v>
      </c>
      <c r="K16" s="234">
        <f t="shared" ref="K16:K19" si="16">IF(OR(I16="DNS",I16="DNF",I16="DSQ",I16="DNC",I16="OCS"),(COUNTA($B$15:$B$19)+1),IF($B16="","",RANK(J16,J$15:J$19,1)))</f>
        <v>2</v>
      </c>
      <c r="L16" s="8"/>
      <c r="M16" s="238">
        <v>2</v>
      </c>
      <c r="N16" s="242">
        <f t="shared" ref="N16:N18" si="17">IF(OR(M16="DNS",M16="DNF",M16="DSQ",M16="DNC",M16="OCS"),"",IF(M$9="","",IF($B16="","",M16)))</f>
        <v>2</v>
      </c>
      <c r="O16" s="234">
        <f t="shared" ref="O16:O19" si="18">IF(OR(M16="DNS",M16="DNF",M16="DSQ",M16="DNC",M16="OCS"),(COUNTA($B$15:$B$19)+1),IF($B16="","",RANK(N16,N$15:N$19,1)))</f>
        <v>2</v>
      </c>
      <c r="P16" s="8"/>
      <c r="Q16" s="238"/>
      <c r="R16" s="242"/>
      <c r="S16" s="234"/>
      <c r="T16" s="8"/>
      <c r="U16" s="238"/>
      <c r="V16" s="242"/>
      <c r="W16" s="234"/>
      <c r="X16" s="8"/>
      <c r="Y16" s="238"/>
      <c r="Z16" s="242"/>
      <c r="AA16" s="234"/>
      <c r="AB16" s="8"/>
      <c r="AC16" s="238"/>
      <c r="AD16" s="242"/>
      <c r="AE16" s="234"/>
      <c r="AF16" s="8"/>
      <c r="AG16" s="238"/>
      <c r="AH16" s="242"/>
      <c r="AI16" s="234"/>
      <c r="AJ16" s="8"/>
    </row>
    <row r="17" spans="1:36" ht="15" customHeight="1" x14ac:dyDescent="0.2">
      <c r="A17" s="252">
        <f t="shared" si="12"/>
        <v>3</v>
      </c>
      <c r="B17" s="65" t="s">
        <v>1220</v>
      </c>
      <c r="C17" s="65" t="s">
        <v>1254</v>
      </c>
      <c r="D17" s="355" t="s">
        <v>237</v>
      </c>
      <c r="E17" s="249" t="s">
        <v>1262</v>
      </c>
      <c r="F17" s="15">
        <f t="shared" si="13"/>
        <v>6</v>
      </c>
      <c r="G17" s="16">
        <f t="shared" si="14"/>
        <v>3</v>
      </c>
      <c r="H17" s="8"/>
      <c r="I17" s="238">
        <v>3</v>
      </c>
      <c r="J17" s="242">
        <f t="shared" si="15"/>
        <v>3</v>
      </c>
      <c r="K17" s="234">
        <f t="shared" si="16"/>
        <v>3</v>
      </c>
      <c r="L17" s="8"/>
      <c r="M17" s="238">
        <v>3</v>
      </c>
      <c r="N17" s="242">
        <f t="shared" si="17"/>
        <v>3</v>
      </c>
      <c r="O17" s="234">
        <f t="shared" si="18"/>
        <v>3</v>
      </c>
      <c r="P17" s="8"/>
      <c r="Q17" s="238"/>
      <c r="R17" s="242"/>
      <c r="S17" s="234"/>
      <c r="T17" s="8"/>
      <c r="U17" s="238"/>
      <c r="V17" s="242"/>
      <c r="W17" s="234"/>
      <c r="X17" s="8"/>
      <c r="Y17" s="238"/>
      <c r="Z17" s="242"/>
      <c r="AA17" s="234"/>
      <c r="AB17" s="8"/>
      <c r="AC17" s="238"/>
      <c r="AD17" s="242"/>
      <c r="AE17" s="234"/>
      <c r="AF17" s="8"/>
      <c r="AG17" s="238"/>
      <c r="AH17" s="242"/>
      <c r="AI17" s="234"/>
      <c r="AJ17" s="8"/>
    </row>
    <row r="18" spans="1:36" ht="15" customHeight="1" x14ac:dyDescent="0.2">
      <c r="A18" s="252">
        <f t="shared" si="12"/>
        <v>4</v>
      </c>
      <c r="B18" s="65" t="s">
        <v>706</v>
      </c>
      <c r="C18" s="65" t="s">
        <v>1254</v>
      </c>
      <c r="D18" s="355" t="s">
        <v>237</v>
      </c>
      <c r="E18" s="249">
        <v>204430</v>
      </c>
      <c r="F18" s="15">
        <f t="shared" si="13"/>
        <v>8</v>
      </c>
      <c r="G18" s="16">
        <f t="shared" si="14"/>
        <v>4</v>
      </c>
      <c r="H18" s="8"/>
      <c r="I18" s="238">
        <v>4</v>
      </c>
      <c r="J18" s="242">
        <f t="shared" si="15"/>
        <v>4</v>
      </c>
      <c r="K18" s="234">
        <f t="shared" si="16"/>
        <v>4</v>
      </c>
      <c r="L18" s="8"/>
      <c r="M18" s="238">
        <v>4</v>
      </c>
      <c r="N18" s="242">
        <f t="shared" si="17"/>
        <v>4</v>
      </c>
      <c r="O18" s="234">
        <f t="shared" si="18"/>
        <v>4</v>
      </c>
      <c r="P18" s="8"/>
      <c r="Q18" s="238"/>
      <c r="R18" s="242"/>
      <c r="S18" s="234"/>
      <c r="T18" s="8"/>
      <c r="U18" s="238"/>
      <c r="V18" s="242"/>
      <c r="W18" s="234"/>
      <c r="X18" s="8"/>
      <c r="Y18" s="238"/>
      <c r="Z18" s="242"/>
      <c r="AA18" s="234"/>
      <c r="AB18" s="8"/>
      <c r="AC18" s="238"/>
      <c r="AD18" s="242"/>
      <c r="AE18" s="234"/>
      <c r="AF18" s="8"/>
      <c r="AG18" s="238"/>
      <c r="AH18" s="242"/>
      <c r="AI18" s="234"/>
      <c r="AJ18" s="8"/>
    </row>
    <row r="19" spans="1:36" ht="15" customHeight="1" x14ac:dyDescent="0.2">
      <c r="A19" s="252">
        <f t="shared" si="0"/>
        <v>5</v>
      </c>
      <c r="B19" s="65" t="s">
        <v>908</v>
      </c>
      <c r="C19" s="65" t="s">
        <v>1259</v>
      </c>
      <c r="D19" s="355" t="s">
        <v>237</v>
      </c>
      <c r="E19" s="249">
        <v>204108</v>
      </c>
      <c r="F19" s="15">
        <f t="shared" si="1"/>
        <v>12</v>
      </c>
      <c r="G19" s="16">
        <f t="shared" si="14"/>
        <v>5</v>
      </c>
      <c r="H19" s="8"/>
      <c r="I19" s="238" t="s">
        <v>815</v>
      </c>
      <c r="J19" s="242" t="str">
        <f t="shared" si="2"/>
        <v/>
      </c>
      <c r="K19" s="234">
        <f t="shared" si="16"/>
        <v>6</v>
      </c>
      <c r="L19" s="8"/>
      <c r="M19" s="238" t="s">
        <v>815</v>
      </c>
      <c r="N19" s="242" t="str">
        <f t="shared" si="3"/>
        <v/>
      </c>
      <c r="O19" s="234">
        <f t="shared" si="18"/>
        <v>6</v>
      </c>
      <c r="P19" s="8"/>
      <c r="Q19" s="238"/>
      <c r="R19" s="242"/>
      <c r="S19" s="234"/>
      <c r="T19" s="8"/>
      <c r="U19" s="238"/>
      <c r="V19" s="242"/>
      <c r="W19" s="234"/>
      <c r="X19" s="8"/>
      <c r="Y19" s="238"/>
      <c r="Z19" s="242"/>
      <c r="AA19" s="234"/>
      <c r="AB19" s="8"/>
      <c r="AC19" s="238"/>
      <c r="AD19" s="242"/>
      <c r="AE19" s="234"/>
      <c r="AF19" s="8"/>
      <c r="AG19" s="238"/>
      <c r="AH19" s="242"/>
      <c r="AI19" s="234"/>
      <c r="AJ19" s="8"/>
    </row>
    <row r="20" spans="1:36" ht="15" customHeight="1" x14ac:dyDescent="0.2">
      <c r="A20" s="252" t="str">
        <f t="shared" si="0"/>
        <v/>
      </c>
      <c r="B20" s="65"/>
      <c r="C20" s="65"/>
      <c r="D20" s="355"/>
      <c r="E20" s="249"/>
      <c r="F20" s="15" t="str">
        <f t="shared" si="1"/>
        <v/>
      </c>
      <c r="G20" s="16" t="str">
        <f>IF(B20="","",RANK(F20,F$11:F$33,1))</f>
        <v/>
      </c>
      <c r="H20" s="8"/>
      <c r="I20" s="238"/>
      <c r="J20" s="242" t="str">
        <f t="shared" si="2"/>
        <v/>
      </c>
      <c r="K20" s="234" t="str">
        <f>IF(OR(I20="DNS",I20="DNF",I20="DSQ",I20="DNC",I20="OCS"),(COUNTA($B$11:$B$33)+1),IF($B20="","",RANK(J20,J$11:J$33,1)))</f>
        <v/>
      </c>
      <c r="L20" s="8"/>
      <c r="M20" s="238"/>
      <c r="N20" s="242" t="str">
        <f t="shared" si="3"/>
        <v/>
      </c>
      <c r="O20" s="234" t="str">
        <f>IF(OR(M20="DNS",M20="DNF",M20="DSQ",M20="DNC",M20="OCS"),(COUNTA($B$11:$B$33)+1),IF($B20="","",RANK(N20,N$11:N$33,1)))</f>
        <v/>
      </c>
      <c r="P20" s="8"/>
      <c r="Q20" s="238"/>
      <c r="R20" s="242" t="str">
        <f t="shared" si="7"/>
        <v/>
      </c>
      <c r="S20" s="234" t="str">
        <f>IF(OR(Q20="DNS",Q20="DNF",Q20="DSQ",Q20="DNC",Q20="OCS"),(COUNTA($B$11:$B$33)+1),IF($B20="","",RANK(R20,R$11:R$33,1)))</f>
        <v/>
      </c>
      <c r="T20" s="8"/>
      <c r="U20" s="238"/>
      <c r="V20" s="242" t="str">
        <f t="shared" si="8"/>
        <v/>
      </c>
      <c r="W20" s="234" t="str">
        <f>IF(OR(U20="DNS",U20="DNF",U20="DSQ",U20="DNC",U20="OCS"),(COUNTA($B$11:$B$33)+1),IF($B20="","",RANK(V20,V$11:V$33,1)))</f>
        <v/>
      </c>
      <c r="X20" s="8"/>
      <c r="Y20" s="238"/>
      <c r="Z20" s="242" t="str">
        <f t="shared" si="9"/>
        <v/>
      </c>
      <c r="AA20" s="234" t="str">
        <f>IF(OR(Y20="DNS",Y20="DNF",Y20="DSQ",Y20="DNC",Y20="OCS"),(COUNTA($B$11:$B$33)+1),IF($B20="","",RANK(Z20,Z$11:Z$33,1)))</f>
        <v/>
      </c>
      <c r="AB20" s="8"/>
      <c r="AC20" s="238"/>
      <c r="AD20" s="242" t="str">
        <f t="shared" si="10"/>
        <v/>
      </c>
      <c r="AE20" s="234" t="str">
        <f>IF(OR(AC20="DNS",AC20="DNF",AC20="DSQ",AC20="DNC",AC20="OCS"),(COUNTA($B$11:$B$33)+1),IF($B20="","",RANK(AD20,AD$11:AD$33,1)))</f>
        <v/>
      </c>
      <c r="AF20" s="8"/>
      <c r="AG20" s="238"/>
      <c r="AH20" s="242" t="str">
        <f t="shared" si="11"/>
        <v/>
      </c>
      <c r="AI20" s="234" t="str">
        <f>IF(OR(AG20="DNS",AG20="DNF",AG20="DSQ",AG20="DNC",AG20="OCS"),(COUNTA($B$11:$B$33)+1),IF($B20="","",RANK(AH20,AH$11:AH$33,1)))</f>
        <v/>
      </c>
      <c r="AJ20" s="8"/>
    </row>
    <row r="21" spans="1:36" ht="15" customHeight="1" x14ac:dyDescent="0.2">
      <c r="A21" s="252">
        <f t="shared" ref="A21:A24" si="19">G21</f>
        <v>1</v>
      </c>
      <c r="B21" s="65" t="s">
        <v>703</v>
      </c>
      <c r="C21" s="65" t="s">
        <v>1257</v>
      </c>
      <c r="D21" s="355" t="s">
        <v>505</v>
      </c>
      <c r="E21" s="249">
        <v>165976</v>
      </c>
      <c r="F21" s="15">
        <f t="shared" ref="F21:F24" si="20">IF(B21="","",K21+O21+S21+W21+AA21)</f>
        <v>2</v>
      </c>
      <c r="G21" s="16">
        <f>IF(B21="","",RANK(F21,F$21:F$28,1))</f>
        <v>1</v>
      </c>
      <c r="H21" s="8"/>
      <c r="I21" s="238">
        <v>1</v>
      </c>
      <c r="J21" s="242">
        <f t="shared" ref="J21:J24" si="21">IF(OR(I21="DNS",I21="DNF",I21="DSQ",I21="DNC",I21="OCS"),"",IF(I$9="","",IF($B21="","",I21)))</f>
        <v>1</v>
      </c>
      <c r="K21" s="234">
        <f>IF(OR(I21="DNS",I21="DNF",I21="DSQ",I21="DNC",I21="OCS"),(COUNTA($B$21:$B$28)+1),IF($B21="","",RANK(J21,J$21:J$28,1)))</f>
        <v>1</v>
      </c>
      <c r="L21" s="8"/>
      <c r="M21" s="238">
        <v>1</v>
      </c>
      <c r="N21" s="242">
        <f t="shared" ref="N21:N24" si="22">IF(OR(M21="DNS",M21="DNF",M21="DSQ",M21="DNC",M21="OCS"),"",IF(M$9="","",IF($B21="","",M21)))</f>
        <v>1</v>
      </c>
      <c r="O21" s="234">
        <f>IF(OR(M21="DNS",M21="DNF",M21="DSQ",M21="DNC",M21="OCS"),(COUNTA($B$21:$B$28)+1),IF($B21="","",RANK(N21,N$21:N$28,1)))</f>
        <v>1</v>
      </c>
      <c r="P21" s="8"/>
      <c r="Q21" s="238"/>
      <c r="R21" s="242"/>
      <c r="S21" s="234"/>
      <c r="T21" s="8"/>
      <c r="U21" s="238"/>
      <c r="V21" s="242"/>
      <c r="W21" s="234"/>
      <c r="X21" s="8"/>
      <c r="Y21" s="238"/>
      <c r="Z21" s="242"/>
      <c r="AA21" s="234"/>
      <c r="AB21" s="8"/>
      <c r="AC21" s="238"/>
      <c r="AD21" s="242"/>
      <c r="AE21" s="234"/>
      <c r="AF21" s="8"/>
      <c r="AG21" s="238"/>
      <c r="AH21" s="242"/>
      <c r="AI21" s="234"/>
      <c r="AJ21" s="8"/>
    </row>
    <row r="22" spans="1:36" ht="15" customHeight="1" x14ac:dyDescent="0.2">
      <c r="A22" s="252">
        <f t="shared" si="19"/>
        <v>2</v>
      </c>
      <c r="B22" s="65" t="s">
        <v>710</v>
      </c>
      <c r="C22" s="65" t="s">
        <v>1257</v>
      </c>
      <c r="D22" s="355" t="s">
        <v>505</v>
      </c>
      <c r="E22" s="249">
        <v>168600</v>
      </c>
      <c r="F22" s="15">
        <f t="shared" si="20"/>
        <v>5</v>
      </c>
      <c r="G22" s="16">
        <f t="shared" ref="G22:G28" si="23">IF(B22="","",RANK(F22,F$21:F$28,1))</f>
        <v>2</v>
      </c>
      <c r="H22" s="8"/>
      <c r="I22" s="238">
        <v>2</v>
      </c>
      <c r="J22" s="242">
        <f t="shared" si="21"/>
        <v>2</v>
      </c>
      <c r="K22" s="234">
        <f t="shared" ref="K22:K28" si="24">IF(OR(I22="DNS",I22="DNF",I22="DSQ",I22="DNC",I22="OCS"),(COUNTA($B$21:$B$28)+1),IF($B22="","",RANK(J22,J$21:J$28,1)))</f>
        <v>2</v>
      </c>
      <c r="L22" s="8"/>
      <c r="M22" s="238">
        <v>3</v>
      </c>
      <c r="N22" s="242">
        <f t="shared" si="22"/>
        <v>3</v>
      </c>
      <c r="O22" s="234">
        <f t="shared" ref="O22:O28" si="25">IF(OR(M22="DNS",M22="DNF",M22="DSQ",M22="DNC",M22="OCS"),(COUNTA($B$21:$B$28)+1),IF($B22="","",RANK(N22,N$21:N$28,1)))</f>
        <v>3</v>
      </c>
      <c r="P22" s="8"/>
      <c r="Q22" s="238"/>
      <c r="R22" s="242"/>
      <c r="S22" s="234"/>
      <c r="T22" s="8"/>
      <c r="U22" s="238"/>
      <c r="V22" s="242"/>
      <c r="W22" s="234"/>
      <c r="X22" s="8"/>
      <c r="Y22" s="238"/>
      <c r="Z22" s="242"/>
      <c r="AA22" s="234"/>
      <c r="AB22" s="8"/>
      <c r="AC22" s="238"/>
      <c r="AD22" s="242"/>
      <c r="AE22" s="234"/>
      <c r="AF22" s="8"/>
      <c r="AG22" s="238"/>
      <c r="AH22" s="242"/>
      <c r="AI22" s="234"/>
      <c r="AJ22" s="8"/>
    </row>
    <row r="23" spans="1:36" ht="15" customHeight="1" x14ac:dyDescent="0.2">
      <c r="A23" s="252">
        <f t="shared" si="19"/>
        <v>3</v>
      </c>
      <c r="B23" s="65" t="s">
        <v>907</v>
      </c>
      <c r="C23" s="65" t="s">
        <v>1257</v>
      </c>
      <c r="D23" s="355" t="s">
        <v>505</v>
      </c>
      <c r="E23" s="249">
        <v>8</v>
      </c>
      <c r="F23" s="15">
        <f t="shared" si="20"/>
        <v>7</v>
      </c>
      <c r="G23" s="16">
        <f t="shared" si="23"/>
        <v>3</v>
      </c>
      <c r="H23" s="8"/>
      <c r="I23" s="238">
        <v>5</v>
      </c>
      <c r="J23" s="242">
        <f t="shared" si="21"/>
        <v>5</v>
      </c>
      <c r="K23" s="234">
        <f t="shared" si="24"/>
        <v>5</v>
      </c>
      <c r="L23" s="8"/>
      <c r="M23" s="238">
        <v>2</v>
      </c>
      <c r="N23" s="242">
        <f t="shared" si="22"/>
        <v>2</v>
      </c>
      <c r="O23" s="234">
        <f t="shared" si="25"/>
        <v>2</v>
      </c>
      <c r="P23" s="8"/>
      <c r="Q23" s="238"/>
      <c r="R23" s="242"/>
      <c r="S23" s="234"/>
      <c r="T23" s="8"/>
      <c r="U23" s="238"/>
      <c r="V23" s="242"/>
      <c r="W23" s="234"/>
      <c r="X23" s="8"/>
      <c r="Y23" s="238"/>
      <c r="Z23" s="242"/>
      <c r="AA23" s="234"/>
      <c r="AB23" s="8"/>
      <c r="AC23" s="238"/>
      <c r="AD23" s="242"/>
      <c r="AE23" s="234"/>
      <c r="AF23" s="8"/>
      <c r="AG23" s="238"/>
      <c r="AH23" s="242"/>
      <c r="AI23" s="234"/>
      <c r="AJ23" s="8"/>
    </row>
    <row r="24" spans="1:36" ht="15" customHeight="1" x14ac:dyDescent="0.2">
      <c r="A24" s="252">
        <f t="shared" si="19"/>
        <v>4</v>
      </c>
      <c r="B24" s="65" t="s">
        <v>909</v>
      </c>
      <c r="C24" s="65" t="s">
        <v>1257</v>
      </c>
      <c r="D24" s="355" t="s">
        <v>505</v>
      </c>
      <c r="E24" s="249">
        <v>9</v>
      </c>
      <c r="F24" s="15">
        <f t="shared" si="20"/>
        <v>8</v>
      </c>
      <c r="G24" s="16">
        <f t="shared" si="23"/>
        <v>4</v>
      </c>
      <c r="H24" s="8"/>
      <c r="I24" s="238">
        <v>3</v>
      </c>
      <c r="J24" s="242">
        <f t="shared" si="21"/>
        <v>3</v>
      </c>
      <c r="K24" s="234">
        <f t="shared" si="24"/>
        <v>3</v>
      </c>
      <c r="L24" s="8"/>
      <c r="M24" s="238">
        <v>5</v>
      </c>
      <c r="N24" s="242">
        <f t="shared" si="22"/>
        <v>5</v>
      </c>
      <c r="O24" s="234">
        <f t="shared" si="25"/>
        <v>5</v>
      </c>
      <c r="P24" s="8"/>
      <c r="Q24" s="238"/>
      <c r="R24" s="242"/>
      <c r="S24" s="234"/>
      <c r="T24" s="8"/>
      <c r="U24" s="238"/>
      <c r="V24" s="242"/>
      <c r="W24" s="234"/>
      <c r="X24" s="8"/>
      <c r="Y24" s="238"/>
      <c r="Z24" s="242"/>
      <c r="AA24" s="234"/>
      <c r="AB24" s="8"/>
      <c r="AC24" s="238"/>
      <c r="AD24" s="242"/>
      <c r="AE24" s="234"/>
      <c r="AF24" s="8"/>
      <c r="AG24" s="238"/>
      <c r="AH24" s="242"/>
      <c r="AI24" s="234"/>
      <c r="AJ24" s="8"/>
    </row>
    <row r="25" spans="1:36" ht="15" customHeight="1" x14ac:dyDescent="0.2">
      <c r="A25" s="252">
        <v>5</v>
      </c>
      <c r="B25" s="65" t="s">
        <v>1278</v>
      </c>
      <c r="C25" s="65" t="s">
        <v>1263</v>
      </c>
      <c r="D25" s="355" t="s">
        <v>505</v>
      </c>
      <c r="E25" s="249">
        <v>202</v>
      </c>
      <c r="F25" s="15">
        <f t="shared" si="1"/>
        <v>8</v>
      </c>
      <c r="G25" s="16">
        <f t="shared" si="23"/>
        <v>4</v>
      </c>
      <c r="H25" s="8"/>
      <c r="I25" s="238">
        <v>4</v>
      </c>
      <c r="J25" s="242">
        <f t="shared" si="2"/>
        <v>4</v>
      </c>
      <c r="K25" s="234">
        <f t="shared" si="24"/>
        <v>4</v>
      </c>
      <c r="L25" s="8"/>
      <c r="M25" s="238">
        <v>4</v>
      </c>
      <c r="N25" s="242">
        <f t="shared" si="3"/>
        <v>4</v>
      </c>
      <c r="O25" s="234">
        <f t="shared" si="25"/>
        <v>4</v>
      </c>
      <c r="P25" s="8"/>
      <c r="Q25" s="238"/>
      <c r="R25" s="242"/>
      <c r="S25" s="234"/>
      <c r="T25" s="8"/>
      <c r="U25" s="238"/>
      <c r="V25" s="242"/>
      <c r="W25" s="234"/>
      <c r="X25" s="8"/>
      <c r="Y25" s="238"/>
      <c r="Z25" s="242"/>
      <c r="AA25" s="234"/>
      <c r="AB25" s="8"/>
      <c r="AC25" s="238"/>
      <c r="AD25" s="242"/>
      <c r="AE25" s="234"/>
      <c r="AF25" s="8"/>
      <c r="AG25" s="238"/>
      <c r="AH25" s="242"/>
      <c r="AI25" s="234"/>
      <c r="AJ25" s="8"/>
    </row>
    <row r="26" spans="1:36" ht="15" customHeight="1" x14ac:dyDescent="0.2">
      <c r="A26" s="252">
        <f t="shared" si="0"/>
        <v>6</v>
      </c>
      <c r="B26" s="65" t="s">
        <v>910</v>
      </c>
      <c r="C26" s="65" t="s">
        <v>1257</v>
      </c>
      <c r="D26" s="355" t="s">
        <v>505</v>
      </c>
      <c r="E26" s="249">
        <v>11</v>
      </c>
      <c r="F26" s="15">
        <f t="shared" si="1"/>
        <v>13</v>
      </c>
      <c r="G26" s="16">
        <f t="shared" si="23"/>
        <v>6</v>
      </c>
      <c r="H26" s="8"/>
      <c r="I26" s="238">
        <v>7</v>
      </c>
      <c r="J26" s="242">
        <f t="shared" si="2"/>
        <v>7</v>
      </c>
      <c r="K26" s="234">
        <f t="shared" si="24"/>
        <v>7</v>
      </c>
      <c r="L26" s="8"/>
      <c r="M26" s="238">
        <v>6</v>
      </c>
      <c r="N26" s="242">
        <f t="shared" si="3"/>
        <v>6</v>
      </c>
      <c r="O26" s="234">
        <f t="shared" si="25"/>
        <v>6</v>
      </c>
      <c r="P26" s="8"/>
      <c r="Q26" s="238"/>
      <c r="R26" s="242"/>
      <c r="S26" s="234"/>
      <c r="T26" s="8"/>
      <c r="U26" s="238"/>
      <c r="V26" s="242"/>
      <c r="W26" s="234"/>
      <c r="X26" s="8"/>
      <c r="Y26" s="238"/>
      <c r="Z26" s="242"/>
      <c r="AA26" s="234"/>
      <c r="AB26" s="8"/>
      <c r="AC26" s="238"/>
      <c r="AD26" s="242"/>
      <c r="AE26" s="234"/>
      <c r="AF26" s="8"/>
      <c r="AG26" s="238"/>
      <c r="AH26" s="242"/>
      <c r="AI26" s="234"/>
      <c r="AJ26" s="8"/>
    </row>
    <row r="27" spans="1:36" ht="15" customHeight="1" x14ac:dyDescent="0.2">
      <c r="A27" s="252">
        <v>7</v>
      </c>
      <c r="B27" s="65" t="s">
        <v>899</v>
      </c>
      <c r="C27" s="65" t="s">
        <v>1257</v>
      </c>
      <c r="D27" s="355" t="s">
        <v>505</v>
      </c>
      <c r="E27" s="249">
        <v>10</v>
      </c>
      <c r="F27" s="15">
        <f t="shared" si="1"/>
        <v>13</v>
      </c>
      <c r="G27" s="16">
        <f t="shared" si="23"/>
        <v>6</v>
      </c>
      <c r="H27" s="8"/>
      <c r="I27" s="238">
        <v>6</v>
      </c>
      <c r="J27" s="242">
        <f t="shared" si="2"/>
        <v>6</v>
      </c>
      <c r="K27" s="234">
        <f t="shared" si="24"/>
        <v>6</v>
      </c>
      <c r="L27" s="8"/>
      <c r="M27" s="238">
        <v>7</v>
      </c>
      <c r="N27" s="242">
        <f t="shared" si="3"/>
        <v>7</v>
      </c>
      <c r="O27" s="234">
        <f t="shared" si="25"/>
        <v>7</v>
      </c>
      <c r="P27" s="8"/>
      <c r="Q27" s="238"/>
      <c r="R27" s="242"/>
      <c r="S27" s="234"/>
      <c r="T27" s="8"/>
      <c r="U27" s="238"/>
      <c r="V27" s="242"/>
      <c r="W27" s="234"/>
      <c r="X27" s="8"/>
      <c r="Y27" s="238"/>
      <c r="Z27" s="242"/>
      <c r="AA27" s="234"/>
      <c r="AB27" s="8"/>
      <c r="AC27" s="238"/>
      <c r="AD27" s="242"/>
      <c r="AE27" s="234"/>
      <c r="AF27" s="8"/>
      <c r="AG27" s="238"/>
      <c r="AH27" s="242"/>
      <c r="AI27" s="234"/>
      <c r="AJ27" s="8"/>
    </row>
    <row r="28" spans="1:36" ht="15" customHeight="1" x14ac:dyDescent="0.2">
      <c r="A28" s="252">
        <f t="shared" si="0"/>
        <v>8</v>
      </c>
      <c r="B28" s="65" t="s">
        <v>894</v>
      </c>
      <c r="C28" s="65" t="s">
        <v>1254</v>
      </c>
      <c r="D28" s="355" t="s">
        <v>505</v>
      </c>
      <c r="E28" s="249">
        <v>303</v>
      </c>
      <c r="F28" s="15">
        <f t="shared" si="1"/>
        <v>18</v>
      </c>
      <c r="G28" s="16">
        <f t="shared" si="23"/>
        <v>8</v>
      </c>
      <c r="H28" s="8"/>
      <c r="I28" s="238" t="s">
        <v>815</v>
      </c>
      <c r="J28" s="242" t="str">
        <f t="shared" si="2"/>
        <v/>
      </c>
      <c r="K28" s="234">
        <f t="shared" si="24"/>
        <v>9</v>
      </c>
      <c r="L28" s="8"/>
      <c r="M28" s="238" t="s">
        <v>815</v>
      </c>
      <c r="N28" s="242" t="str">
        <f t="shared" si="3"/>
        <v/>
      </c>
      <c r="O28" s="234">
        <f t="shared" si="25"/>
        <v>9</v>
      </c>
      <c r="P28" s="8"/>
      <c r="Q28" s="238"/>
      <c r="R28" s="242"/>
      <c r="S28" s="234"/>
      <c r="T28" s="8"/>
      <c r="U28" s="238"/>
      <c r="V28" s="242"/>
      <c r="W28" s="234"/>
      <c r="X28" s="8"/>
      <c r="Y28" s="238"/>
      <c r="Z28" s="242"/>
      <c r="AA28" s="234"/>
      <c r="AB28" s="8"/>
      <c r="AC28" s="238"/>
      <c r="AD28" s="242"/>
      <c r="AE28" s="234"/>
      <c r="AF28" s="8"/>
      <c r="AG28" s="238"/>
      <c r="AH28" s="242"/>
      <c r="AI28" s="234"/>
      <c r="AJ28" s="8"/>
    </row>
    <row r="29" spans="1:36" ht="15" customHeight="1" x14ac:dyDescent="0.2">
      <c r="A29" s="252" t="str">
        <f t="shared" si="0"/>
        <v/>
      </c>
      <c r="B29" s="65"/>
      <c r="C29" s="65"/>
      <c r="D29" s="355"/>
      <c r="E29" s="249"/>
      <c r="F29" s="15" t="str">
        <f t="shared" si="1"/>
        <v/>
      </c>
      <c r="G29" s="16" t="str">
        <f t="shared" ref="G29:G31" si="26">IF(B29="","",RANK(F29,F$11:F$33,1))</f>
        <v/>
      </c>
      <c r="H29" s="8"/>
      <c r="I29" s="238"/>
      <c r="J29" s="242" t="str">
        <f t="shared" si="2"/>
        <v/>
      </c>
      <c r="K29" s="234" t="str">
        <f t="shared" ref="K29:K31" si="27">IF(OR(I29="DNS",I29="DNF",I29="DSQ",I29="DNC",I29="OCS"),(COUNTA($B$11:$B$33)+1),IF($B29="","",RANK(J29,J$11:J$33,1)))</f>
        <v/>
      </c>
      <c r="L29" s="8"/>
      <c r="M29" s="238"/>
      <c r="N29" s="242" t="str">
        <f t="shared" si="3"/>
        <v/>
      </c>
      <c r="O29" s="234" t="str">
        <f t="shared" ref="O29:O31" si="28">IF(OR(M29="DNS",M29="DNF",M29="DSQ",M29="DNC",M29="OCS"),(COUNTA($B$11:$B$33)+1),IF($B29="","",RANK(N29,N$11:N$33,1)))</f>
        <v/>
      </c>
      <c r="P29" s="8"/>
      <c r="Q29" s="238"/>
      <c r="R29" s="242" t="str">
        <f t="shared" si="7"/>
        <v/>
      </c>
      <c r="S29" s="234" t="str">
        <f t="shared" ref="S29:S31" si="29">IF(OR(Q29="DNS",Q29="DNF",Q29="DSQ",Q29="DNC",Q29="OCS"),(COUNTA($B$11:$B$33)+1),IF($B29="","",RANK(R29,R$11:R$33,1)))</f>
        <v/>
      </c>
      <c r="T29" s="8"/>
      <c r="U29" s="238"/>
      <c r="V29" s="242" t="str">
        <f t="shared" si="8"/>
        <v/>
      </c>
      <c r="W29" s="234" t="str">
        <f t="shared" ref="W29:W31" si="30">IF(OR(U29="DNS",U29="DNF",U29="DSQ",U29="DNC",U29="OCS"),(COUNTA($B$11:$B$33)+1),IF($B29="","",RANK(V29,V$11:V$33,1)))</f>
        <v/>
      </c>
      <c r="X29" s="8"/>
      <c r="Y29" s="238"/>
      <c r="Z29" s="242" t="str">
        <f t="shared" si="9"/>
        <v/>
      </c>
      <c r="AA29" s="234" t="str">
        <f t="shared" ref="AA29:AA31" si="31">IF(OR(Y29="DNS",Y29="DNF",Y29="DSQ",Y29="DNC",Y29="OCS"),(COUNTA($B$11:$B$33)+1),IF($B29="","",RANK(Z29,Z$11:Z$33,1)))</f>
        <v/>
      </c>
      <c r="AB29" s="8"/>
      <c r="AC29" s="238"/>
      <c r="AD29" s="242" t="str">
        <f t="shared" si="10"/>
        <v/>
      </c>
      <c r="AE29" s="234" t="str">
        <f t="shared" ref="AE29:AE31" si="32">IF(OR(AC29="DNS",AC29="DNF",AC29="DSQ",AC29="DNC",AC29="OCS"),(COUNTA($B$11:$B$33)+1),IF($B29="","",RANK(AD29,AD$11:AD$33,1)))</f>
        <v/>
      </c>
      <c r="AF29" s="8"/>
      <c r="AG29" s="238"/>
      <c r="AH29" s="242" t="str">
        <f t="shared" si="11"/>
        <v/>
      </c>
      <c r="AI29" s="234" t="str">
        <f t="shared" ref="AI29:AI31" si="33">IF(OR(AG29="DNS",AG29="DNF",AG29="DSQ",AG29="DNC",AG29="OCS"),(COUNTA($B$11:$B$33)+1),IF($B29="","",RANK(AH29,AH$11:AH$33,1)))</f>
        <v/>
      </c>
      <c r="AJ29" s="8"/>
    </row>
    <row r="30" spans="1:36" ht="15" customHeight="1" x14ac:dyDescent="0.2">
      <c r="A30" s="252" t="str">
        <f t="shared" si="0"/>
        <v/>
      </c>
      <c r="B30" s="65"/>
      <c r="C30" s="65"/>
      <c r="D30" s="355"/>
      <c r="E30" s="249"/>
      <c r="F30" s="15" t="str">
        <f t="shared" si="1"/>
        <v/>
      </c>
      <c r="G30" s="16" t="str">
        <f t="shared" si="26"/>
        <v/>
      </c>
      <c r="H30" s="8"/>
      <c r="I30" s="238"/>
      <c r="J30" s="242" t="str">
        <f t="shared" si="2"/>
        <v/>
      </c>
      <c r="K30" s="234" t="str">
        <f t="shared" si="27"/>
        <v/>
      </c>
      <c r="L30" s="8"/>
      <c r="M30" s="238"/>
      <c r="N30" s="242" t="str">
        <f t="shared" si="3"/>
        <v/>
      </c>
      <c r="O30" s="234" t="str">
        <f t="shared" si="28"/>
        <v/>
      </c>
      <c r="P30" s="8"/>
      <c r="Q30" s="238"/>
      <c r="R30" s="242" t="str">
        <f t="shared" si="7"/>
        <v/>
      </c>
      <c r="S30" s="234" t="str">
        <f t="shared" si="29"/>
        <v/>
      </c>
      <c r="T30" s="8"/>
      <c r="U30" s="238"/>
      <c r="V30" s="242" t="str">
        <f t="shared" si="8"/>
        <v/>
      </c>
      <c r="W30" s="234" t="str">
        <f t="shared" si="30"/>
        <v/>
      </c>
      <c r="X30" s="8"/>
      <c r="Y30" s="238"/>
      <c r="Z30" s="242" t="str">
        <f t="shared" si="9"/>
        <v/>
      </c>
      <c r="AA30" s="234" t="str">
        <f t="shared" si="31"/>
        <v/>
      </c>
      <c r="AB30" s="8"/>
      <c r="AC30" s="238"/>
      <c r="AD30" s="242" t="str">
        <f t="shared" si="10"/>
        <v/>
      </c>
      <c r="AE30" s="234" t="str">
        <f t="shared" si="32"/>
        <v/>
      </c>
      <c r="AF30" s="8"/>
      <c r="AG30" s="238"/>
      <c r="AH30" s="242" t="str">
        <f t="shared" si="11"/>
        <v/>
      </c>
      <c r="AI30" s="234" t="str">
        <f t="shared" si="33"/>
        <v/>
      </c>
      <c r="AJ30" s="8"/>
    </row>
    <row r="31" spans="1:36" ht="15" customHeight="1" x14ac:dyDescent="0.2">
      <c r="A31" s="252" t="str">
        <f t="shared" si="0"/>
        <v/>
      </c>
      <c r="B31" s="65"/>
      <c r="C31" s="65"/>
      <c r="D31" s="355"/>
      <c r="E31" s="249"/>
      <c r="F31" s="15" t="str">
        <f t="shared" si="1"/>
        <v/>
      </c>
      <c r="G31" s="16" t="str">
        <f t="shared" si="26"/>
        <v/>
      </c>
      <c r="H31" s="8"/>
      <c r="I31" s="238"/>
      <c r="J31" s="242" t="str">
        <f t="shared" si="2"/>
        <v/>
      </c>
      <c r="K31" s="234" t="str">
        <f t="shared" si="27"/>
        <v/>
      </c>
      <c r="L31" s="8"/>
      <c r="M31" s="238"/>
      <c r="N31" s="242" t="str">
        <f t="shared" si="3"/>
        <v/>
      </c>
      <c r="O31" s="234" t="str">
        <f t="shared" si="28"/>
        <v/>
      </c>
      <c r="P31" s="8"/>
      <c r="Q31" s="238"/>
      <c r="R31" s="242" t="str">
        <f t="shared" si="7"/>
        <v/>
      </c>
      <c r="S31" s="234" t="str">
        <f t="shared" si="29"/>
        <v/>
      </c>
      <c r="T31" s="8"/>
      <c r="U31" s="238"/>
      <c r="V31" s="242" t="str">
        <f t="shared" si="8"/>
        <v/>
      </c>
      <c r="W31" s="234" t="str">
        <f t="shared" si="30"/>
        <v/>
      </c>
      <c r="X31" s="8"/>
      <c r="Y31" s="238"/>
      <c r="Z31" s="242" t="str">
        <f t="shared" si="9"/>
        <v/>
      </c>
      <c r="AA31" s="234" t="str">
        <f t="shared" si="31"/>
        <v/>
      </c>
      <c r="AB31" s="8"/>
      <c r="AC31" s="238"/>
      <c r="AD31" s="242" t="str">
        <f t="shared" si="10"/>
        <v/>
      </c>
      <c r="AE31" s="234" t="str">
        <f t="shared" si="32"/>
        <v/>
      </c>
      <c r="AF31" s="8"/>
      <c r="AG31" s="238"/>
      <c r="AH31" s="242" t="str">
        <f t="shared" si="11"/>
        <v/>
      </c>
      <c r="AI31" s="234" t="str">
        <f t="shared" si="33"/>
        <v/>
      </c>
      <c r="AJ31" s="8"/>
    </row>
    <row r="32" spans="1:36" ht="15" customHeight="1" x14ac:dyDescent="0.2">
      <c r="A32" s="252" t="str">
        <f t="shared" ref="A32" si="34">G32</f>
        <v/>
      </c>
      <c r="B32" s="65"/>
      <c r="C32" s="65"/>
      <c r="D32" s="355"/>
      <c r="E32" s="249"/>
      <c r="F32" s="15" t="str">
        <f>IF(B32="","",K32+O32+S32+W32+AA32)</f>
        <v/>
      </c>
      <c r="G32" s="16" t="str">
        <f>IF(B32="","",RANK(F32,F$11:F$33,1))</f>
        <v/>
      </c>
      <c r="H32" s="8"/>
      <c r="I32" s="238"/>
      <c r="J32" s="242" t="str">
        <f t="shared" ref="J32" si="35">IF(OR(I32="DNS",I32="DNF",I32="DSQ",I32="DNC",I32="OCS"),"",IF(I$9="","",IF($B32="","",I32)))</f>
        <v/>
      </c>
      <c r="K32" s="234" t="str">
        <f>IF(OR(I32="DNS",I32="DNF",I32="DSQ",I32="DNC",I32="OCS"),(COUNTA($B$11:$B$33)+1),IF($B32="","",RANK(J32,J$11:J$33,1)))</f>
        <v/>
      </c>
      <c r="L32" s="8"/>
      <c r="M32" s="238"/>
      <c r="N32" s="242" t="str">
        <f t="shared" ref="N32" si="36">IF(OR(M32="DNS",M32="DNF",M32="DSQ",M32="DNC",M32="OCS"),"",IF(M$9="","",IF($B32="","",M32)))</f>
        <v/>
      </c>
      <c r="O32" s="234" t="str">
        <f>IF(OR(M32="DNS",M32="DNF",M32="DSQ",M32="DNC",M32="OCS"),(COUNTA($B$11:$B$33)+1),IF($B32="","",RANK(N32,N$11:N$33,1)))</f>
        <v/>
      </c>
      <c r="P32" s="8"/>
      <c r="Q32" s="238"/>
      <c r="R32" s="242" t="str">
        <f t="shared" ref="R32" si="37">IF(OR(Q32="DNS",Q32="DNF",Q32="DSQ",Q32="DNC",Q32="OCS"),"",IF(Q$9="","",IF($B32="","",Q32)))</f>
        <v/>
      </c>
      <c r="S32" s="234" t="str">
        <f>IF(OR(Q32="DNS",Q32="DNF",Q32="DSQ",Q32="DNC",Q32="OCS"),(COUNTA($B$11:$B$33)+1),IF($B32="","",RANK(R32,R$11:R$33,1)))</f>
        <v/>
      </c>
      <c r="T32" s="8"/>
      <c r="U32" s="238"/>
      <c r="V32" s="242" t="str">
        <f t="shared" ref="V32" si="38">IF(OR(U32="DNS",U32="DNF",U32="DSQ",U32="DNC",U32="OCS"),"",IF(U$9="","",IF($B32="","",U32)))</f>
        <v/>
      </c>
      <c r="W32" s="234" t="str">
        <f>IF(OR(U32="DNS",U32="DNF",U32="DSQ",U32="DNC",U32="OCS"),(COUNTA($B$11:$B$33)+1),IF($B32="","",RANK(V32,V$11:V$33,1)))</f>
        <v/>
      </c>
      <c r="X32" s="8"/>
      <c r="Y32" s="238"/>
      <c r="Z32" s="242" t="str">
        <f t="shared" ref="Z32" si="39">IF(OR(Y32="DNS",Y32="DNF",Y32="DSQ",Y32="DNC",Y32="OCS"),"",IF(Y$9="","",IF($B32="","",Y32)))</f>
        <v/>
      </c>
      <c r="AA32" s="234" t="str">
        <f>IF(OR(Y32="DNS",Y32="DNF",Y32="DSQ",Y32="DNC",Y32="OCS"),(COUNTA($B$11:$B$33)+1),IF($B32="","",RANK(Z32,Z$11:Z$33,1)))</f>
        <v/>
      </c>
      <c r="AB32" s="8"/>
      <c r="AC32" s="238"/>
      <c r="AD32" s="242" t="str">
        <f t="shared" ref="AD32" si="40">IF(OR(AC32="DNS",AC32="DNF",AC32="DSQ",AC32="DNC",AC32="OCS"),"",IF(AC$9="","",IF($B32="","",AC32)))</f>
        <v/>
      </c>
      <c r="AE32" s="234" t="str">
        <f>IF(OR(AC32="DNS",AC32="DNF",AC32="DSQ",AC32="DNC",AC32="OCS"),(COUNTA($B$11:$B$33)+1),IF($B32="","",RANK(AD32,AD$11:AD$33,1)))</f>
        <v/>
      </c>
      <c r="AF32" s="8"/>
      <c r="AG32" s="238"/>
      <c r="AH32" s="242" t="str">
        <f t="shared" ref="AH32" si="41">IF(OR(AG32="DNS",AG32="DNF",AG32="DSQ",AG32="DNC",AG32="OCS"),"",IF(AG$9="","",IF($B32="","",AG32)))</f>
        <v/>
      </c>
      <c r="AI32" s="234" t="str">
        <f>IF(OR(AG32="DNS",AG32="DNF",AG32="DSQ",AG32="DNC",AG32="OCS"),(COUNTA($B$11:$B$33)+1),IF($B32="","",RANK(AH32,AH$11:AH$33,1)))</f>
        <v/>
      </c>
      <c r="AJ32" s="8"/>
    </row>
    <row r="33" spans="1:36" ht="15" customHeight="1" thickBot="1" x14ac:dyDescent="0.25">
      <c r="A33" s="252" t="str">
        <f t="shared" ref="A33" si="42">G33</f>
        <v/>
      </c>
      <c r="B33" s="65"/>
      <c r="C33" s="65"/>
      <c r="D33" s="355"/>
      <c r="E33" s="249"/>
      <c r="F33" s="15" t="str">
        <f t="shared" ref="F33" si="43">IF(B33="","",K33+O33+S33+W33+AA33)</f>
        <v/>
      </c>
      <c r="G33" s="16" t="str">
        <f t="shared" ref="G33" si="44">IF(B33="","",RANK(F33,F$11:F$33,1))</f>
        <v/>
      </c>
      <c r="H33" s="8"/>
      <c r="I33" s="238"/>
      <c r="J33" s="242" t="str">
        <f t="shared" ref="J33" si="45">IF(OR(I33="DNS",I33="DNF",I33="DSQ",I33="DNC",I33="OCS"),"",IF(I$9="","",IF($B33="","",I33)))</f>
        <v/>
      </c>
      <c r="K33" s="234" t="str">
        <f t="shared" ref="K33" si="46">IF(OR(I33="DNS",I33="DNF",I33="DSQ",I33="DNC",I33="OCS"),(COUNTA($B$11:$B$33)+1),IF($B33="","",RANK(J33,J$11:J$33,1)))</f>
        <v/>
      </c>
      <c r="L33" s="8"/>
      <c r="M33" s="238"/>
      <c r="N33" s="242" t="str">
        <f t="shared" ref="N33" si="47">IF(OR(M33="DNS",M33="DNF",M33="DSQ",M33="DNC",M33="OCS"),"",IF(M$9="","",IF($B33="","",M33)))</f>
        <v/>
      </c>
      <c r="O33" s="234" t="str">
        <f t="shared" ref="O33" si="48">IF(OR(M33="DNS",M33="DNF",M33="DSQ",M33="DNC",M33="OCS"),(COUNTA($B$11:$B$33)+1),IF($B33="","",RANK(N33,N$11:N$33,1)))</f>
        <v/>
      </c>
      <c r="P33" s="8"/>
      <c r="Q33" s="238"/>
      <c r="R33" s="242" t="str">
        <f t="shared" ref="R33" si="49">IF(OR(Q33="DNS",Q33="DNF",Q33="DSQ",Q33="DNC",Q33="OCS"),"",IF(Q$9="","",IF($B33="","",Q33)))</f>
        <v/>
      </c>
      <c r="S33" s="234" t="str">
        <f t="shared" ref="S33" si="50">IF(OR(Q33="DNS",Q33="DNF",Q33="DSQ",Q33="DNC",Q33="OCS"),(COUNTA($B$11:$B$33)+1),IF($B33="","",RANK(R33,R$11:R$33,1)))</f>
        <v/>
      </c>
      <c r="T33" s="8"/>
      <c r="U33" s="238"/>
      <c r="V33" s="242" t="str">
        <f t="shared" ref="V33" si="51">IF(OR(U33="DNS",U33="DNF",U33="DSQ",U33="DNC",U33="OCS"),"",IF(U$9="","",IF($B33="","",U33)))</f>
        <v/>
      </c>
      <c r="W33" s="234" t="str">
        <f t="shared" ref="W33" si="52">IF(OR(U33="DNS",U33="DNF",U33="DSQ",U33="DNC",U33="OCS"),(COUNTA($B$11:$B$33)+1),IF($B33="","",RANK(V33,V$11:V$33,1)))</f>
        <v/>
      </c>
      <c r="X33" s="8"/>
      <c r="Y33" s="238"/>
      <c r="Z33" s="242" t="str">
        <f t="shared" ref="Z33" si="53">IF(OR(Y33="DNS",Y33="DNF",Y33="DSQ",Y33="DNC",Y33="OCS"),"",IF(Y$9="","",IF($B33="","",Y33)))</f>
        <v/>
      </c>
      <c r="AA33" s="234" t="str">
        <f t="shared" ref="AA33" si="54">IF(OR(Y33="DNS",Y33="DNF",Y33="DSQ",Y33="DNC",Y33="OCS"),(COUNTA($B$11:$B$33)+1),IF($B33="","",RANK(Z33,Z$11:Z$33,1)))</f>
        <v/>
      </c>
      <c r="AB33" s="8"/>
      <c r="AC33" s="238"/>
      <c r="AD33" s="242" t="str">
        <f t="shared" ref="AD33" si="55">IF(OR(AC33="DNS",AC33="DNF",AC33="DSQ",AC33="DNC",AC33="OCS"),"",IF(AC$9="","",IF($B33="","",AC33)))</f>
        <v/>
      </c>
      <c r="AE33" s="234" t="str">
        <f t="shared" ref="AE33" si="56">IF(OR(AC33="DNS",AC33="DNF",AC33="DSQ",AC33="DNC",AC33="OCS"),(COUNTA($B$11:$B$33)+1),IF($B33="","",RANK(AD33,AD$11:AD$33,1)))</f>
        <v/>
      </c>
      <c r="AF33" s="8"/>
      <c r="AG33" s="238"/>
      <c r="AH33" s="242" t="str">
        <f t="shared" ref="AH33" si="57">IF(OR(AG33="DNS",AG33="DNF",AG33="DSQ",AG33="DNC",AG33="OCS"),"",IF(AG$9="","",IF($B33="","",AG33)))</f>
        <v/>
      </c>
      <c r="AI33" s="234" t="str">
        <f t="shared" ref="AI33" si="58">IF(OR(AG33="DNS",AG33="DNF",AG33="DSQ",AG33="DNC",AG33="OCS"),(COUNTA($B$11:$B$33)+1),IF($B33="","",RANK(AH33,AH$11:AH$33,1)))</f>
        <v/>
      </c>
      <c r="AJ33" s="8"/>
    </row>
    <row r="34" spans="1:36" ht="15" customHeight="1" thickTop="1" thickBot="1" x14ac:dyDescent="0.25">
      <c r="A34" s="48"/>
      <c r="B34" s="48"/>
      <c r="C34" s="48"/>
      <c r="D34" s="48"/>
      <c r="E34" s="48"/>
      <c r="F34" s="48"/>
      <c r="G34" s="48"/>
      <c r="H34" s="48"/>
      <c r="I34" s="49"/>
      <c r="J34" s="48"/>
      <c r="K34" s="64"/>
      <c r="L34" s="48"/>
      <c r="M34" s="49"/>
      <c r="N34" s="48"/>
      <c r="O34" s="64"/>
      <c r="P34" s="48"/>
      <c r="Q34" s="49"/>
      <c r="R34" s="48"/>
      <c r="S34" s="64"/>
      <c r="T34" s="48"/>
      <c r="U34" s="49"/>
      <c r="V34" s="48"/>
      <c r="W34" s="64"/>
      <c r="X34" s="48"/>
      <c r="Y34" s="49"/>
      <c r="Z34" s="48"/>
      <c r="AA34" s="64"/>
      <c r="AB34" s="48"/>
      <c r="AC34" s="49"/>
      <c r="AD34" s="48"/>
      <c r="AE34" s="64"/>
      <c r="AF34" s="48"/>
      <c r="AG34" s="49"/>
      <c r="AH34" s="48"/>
      <c r="AI34" s="64"/>
      <c r="AJ34" s="48"/>
    </row>
    <row r="35" spans="1:36" ht="15" customHeight="1" thickTop="1" x14ac:dyDescent="0.2"/>
  </sheetData>
  <mergeCells count="16">
    <mergeCell ref="E2:AJ6"/>
    <mergeCell ref="AG7:AI7"/>
    <mergeCell ref="AG8:AI8"/>
    <mergeCell ref="F8:G8"/>
    <mergeCell ref="I8:K8"/>
    <mergeCell ref="M8:O8"/>
    <mergeCell ref="Q8:S8"/>
    <mergeCell ref="U8:W8"/>
    <mergeCell ref="AC7:AE7"/>
    <mergeCell ref="AC8:AE8"/>
    <mergeCell ref="Y8:AA8"/>
    <mergeCell ref="I7:K7"/>
    <mergeCell ref="M7:O7"/>
    <mergeCell ref="Q7:S7"/>
    <mergeCell ref="U7:W7"/>
    <mergeCell ref="Y7:AA7"/>
  </mergeCells>
  <dataValidations count="1">
    <dataValidation type="list" allowBlank="1" showInputMessage="1" showErrorMessage="1" sqref="U8:W8 M8:O8 Q8:S8 AG8:AI8 I8:K8 Y8:AA8 AC8:AE8" xr:uid="{14BD761F-C274-4773-A433-09FE859E4566}">
      <formula1>Windspd</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EF2AA20-0F90-4116-9482-6D0DE0CE1282}">
          <x14:formula1>
            <xm:f>Memb!$B$2:$B$380</xm:f>
          </x14:formula1>
          <xm:sqref>B21:B24 B33</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3584-7EF7-4209-9F96-17FA230F7CD7}">
  <dimension ref="A1:CU28"/>
  <sheetViews>
    <sheetView workbookViewId="0">
      <selection sqref="A1:XFD1048576"/>
    </sheetView>
  </sheetViews>
  <sheetFormatPr defaultColWidth="8.85546875" defaultRowHeight="12.75" x14ac:dyDescent="0.2"/>
  <cols>
    <col min="1" max="1" width="5.7109375" bestFit="1" customWidth="1"/>
    <col min="2" max="4" width="19.42578125" customWidth="1"/>
    <col min="5" max="5" width="18.42578125" customWidth="1"/>
    <col min="6" max="6" width="7.140625" bestFit="1" customWidth="1"/>
    <col min="7" max="7" width="6.85546875" bestFit="1" customWidth="1"/>
    <col min="8" max="8" width="7.140625" bestFit="1" customWidth="1"/>
    <col min="9" max="9" width="0.28515625" customWidth="1"/>
    <col min="10" max="10" width="12.42578125" bestFit="1" customWidth="1"/>
    <col min="11" max="11" width="0.7109375" customWidth="1"/>
    <col min="12" max="12" width="10" customWidth="1"/>
    <col min="13" max="13" width="0.28515625" customWidth="1"/>
    <col min="14" max="14" width="12.42578125" bestFit="1" customWidth="1"/>
    <col min="15" max="15" width="0.7109375" customWidth="1"/>
    <col min="16" max="16" width="10" customWidth="1"/>
    <col min="17" max="17" width="0.28515625" customWidth="1"/>
    <col min="18" max="18" width="12.42578125" bestFit="1" customWidth="1"/>
    <col min="19" max="19" width="0.7109375" customWidth="1"/>
    <col min="20" max="20" width="10" customWidth="1"/>
    <col min="21" max="21" width="0.28515625" customWidth="1"/>
    <col min="22" max="22" width="12.42578125" bestFit="1" customWidth="1"/>
    <col min="23" max="23" width="0.42578125" customWidth="1"/>
    <col min="24" max="24" width="10" customWidth="1"/>
    <col min="25" max="25" width="0.28515625" customWidth="1"/>
    <col min="26" max="26" width="12.42578125" bestFit="1" customWidth="1"/>
    <col min="27" max="27" width="0.5703125" customWidth="1"/>
    <col min="28" max="28" width="10" customWidth="1"/>
    <col min="29" max="29" width="0.28515625" customWidth="1"/>
    <col min="30" max="30" width="12.42578125" bestFit="1" customWidth="1"/>
    <col min="31" max="31" width="0.5703125" customWidth="1"/>
    <col min="32" max="32" width="10" customWidth="1"/>
    <col min="33" max="33" width="0.28515625" customWidth="1"/>
    <col min="34" max="34" width="12.42578125" bestFit="1" customWidth="1"/>
    <col min="35" max="35" width="0.5703125" customWidth="1"/>
    <col min="36" max="36" width="10" customWidth="1"/>
    <col min="37" max="53" width="5.85546875" customWidth="1"/>
    <col min="54" max="54" width="18.42578125" bestFit="1" customWidth="1"/>
    <col min="55" max="55" width="5.7109375" bestFit="1" customWidth="1"/>
    <col min="56" max="56" width="6.140625" bestFit="1" customWidth="1"/>
    <col min="57" max="61" width="8.42578125" bestFit="1" customWidth="1"/>
    <col min="63" max="63" width="18.42578125" bestFit="1" customWidth="1"/>
    <col min="64" max="64" width="7.42578125" bestFit="1" customWidth="1"/>
    <col min="65" max="65" width="7" bestFit="1" customWidth="1"/>
    <col min="66" max="66" width="0.28515625" customWidth="1"/>
    <col min="67" max="67" width="7.28515625" bestFit="1" customWidth="1"/>
    <col min="68" max="68" width="5.28515625" bestFit="1" customWidth="1"/>
    <col min="69" max="69" width="0.28515625" customWidth="1"/>
    <col min="70" max="70" width="7.28515625" bestFit="1" customWidth="1"/>
    <col min="71" max="71" width="5.28515625" bestFit="1" customWidth="1"/>
    <col min="72" max="72" width="0.28515625" customWidth="1"/>
    <col min="73" max="73" width="7.28515625" bestFit="1" customWidth="1"/>
    <col min="74" max="74" width="5.28515625"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2" max="82" width="19" bestFit="1" customWidth="1"/>
    <col min="83" max="83" width="7.42578125" bestFit="1" customWidth="1"/>
    <col min="84" max="84" width="7" bestFit="1" customWidth="1"/>
    <col min="85" max="85" width="0.28515625" customWidth="1"/>
    <col min="86" max="86" width="7.28515625" bestFit="1" customWidth="1"/>
    <col min="87" max="87" width="5.28515625" bestFit="1" customWidth="1"/>
    <col min="88" max="88" width="0.28515625" customWidth="1"/>
    <col min="89" max="89" width="7.28515625" bestFit="1" customWidth="1"/>
    <col min="90" max="90" width="5.28515625" bestFit="1" customWidth="1"/>
    <col min="91" max="91" width="0.28515625" customWidth="1"/>
    <col min="92" max="92" width="7.28515625" bestFit="1" customWidth="1"/>
    <col min="93" max="93" width="5.28515625" bestFit="1" customWidth="1"/>
    <col min="94" max="94" width="0.28515625" customWidth="1"/>
    <col min="95" max="95" width="7.28515625" bestFit="1" customWidth="1"/>
    <col min="96" max="96" width="5.28515625" bestFit="1" customWidth="1"/>
    <col min="97" max="97" width="0.28515625" customWidth="1"/>
    <col min="98" max="98" width="7.28515625" bestFit="1" customWidth="1"/>
    <col min="99" max="99" width="5.28515625" bestFit="1" customWidth="1"/>
  </cols>
  <sheetData>
    <row r="1" spans="1:9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row>
    <row r="2" spans="1:99" ht="15" customHeight="1" x14ac:dyDescent="0.2">
      <c r="A2" s="1" t="s">
        <v>87</v>
      </c>
      <c r="B2" s="2" t="s">
        <v>253</v>
      </c>
      <c r="C2" s="283" t="s">
        <v>942</v>
      </c>
      <c r="D2" s="283"/>
      <c r="E2" s="2"/>
      <c r="F2" s="410" t="s">
        <v>938</v>
      </c>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row>
    <row r="3" spans="1:99" ht="15" customHeight="1" x14ac:dyDescent="0.2">
      <c r="A3" s="1" t="s">
        <v>89</v>
      </c>
      <c r="B3" s="283" t="s">
        <v>633</v>
      </c>
      <c r="C3" s="283" t="s">
        <v>943</v>
      </c>
      <c r="D3" s="283"/>
      <c r="E3" s="2"/>
      <c r="F3" s="412"/>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row>
    <row r="4" spans="1:99" ht="15" customHeight="1" x14ac:dyDescent="0.2">
      <c r="A4" s="1" t="s">
        <v>90</v>
      </c>
      <c r="B4" s="2" t="s">
        <v>195</v>
      </c>
      <c r="C4" s="2" t="s">
        <v>256</v>
      </c>
      <c r="D4" s="283"/>
      <c r="E4" s="2"/>
      <c r="F4" s="412"/>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row>
    <row r="5" spans="1:99" ht="15" customHeight="1" x14ac:dyDescent="0.2">
      <c r="A5" s="1" t="s">
        <v>91</v>
      </c>
      <c r="B5" s="2" t="s">
        <v>182</v>
      </c>
      <c r="C5" s="283"/>
      <c r="D5" s="283"/>
      <c r="E5" s="2"/>
      <c r="F5" s="412"/>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row>
    <row r="6" spans="1:99" ht="15" customHeight="1" thickBot="1" x14ac:dyDescent="0.25">
      <c r="A6" s="3" t="s">
        <v>92</v>
      </c>
      <c r="B6" s="23" t="s">
        <v>777</v>
      </c>
      <c r="C6" s="23"/>
      <c r="D6" s="23"/>
      <c r="E6" s="23"/>
      <c r="F6" s="413"/>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row>
    <row r="7" spans="1:99" ht="15" customHeight="1" thickTop="1" x14ac:dyDescent="0.2">
      <c r="A7" s="53"/>
      <c r="B7" s="73"/>
      <c r="C7" s="73"/>
      <c r="D7" s="73"/>
      <c r="E7" s="73"/>
      <c r="F7" s="54"/>
      <c r="G7" s="55"/>
      <c r="H7" s="56"/>
      <c r="I7" s="57"/>
      <c r="J7" s="415" t="s">
        <v>93</v>
      </c>
      <c r="K7" s="415"/>
      <c r="L7" s="415"/>
      <c r="M7" s="57"/>
      <c r="N7" s="415" t="s">
        <v>94</v>
      </c>
      <c r="O7" s="415"/>
      <c r="P7" s="415"/>
      <c r="Q7" s="57"/>
      <c r="R7" s="415" t="s">
        <v>95</v>
      </c>
      <c r="S7" s="415"/>
      <c r="T7" s="415"/>
      <c r="U7" s="57"/>
      <c r="V7" s="415" t="s">
        <v>96</v>
      </c>
      <c r="W7" s="415"/>
      <c r="X7" s="415"/>
      <c r="Y7" s="57"/>
      <c r="Z7" s="415" t="s">
        <v>97</v>
      </c>
      <c r="AA7" s="415"/>
      <c r="AB7" s="415"/>
      <c r="AC7" s="57"/>
      <c r="AD7" s="429" t="s">
        <v>860</v>
      </c>
      <c r="AE7" s="415"/>
      <c r="AF7" s="415"/>
      <c r="AG7" s="57"/>
      <c r="AH7" s="429" t="s">
        <v>936</v>
      </c>
      <c r="AI7" s="415"/>
      <c r="AJ7" s="415"/>
    </row>
    <row r="8" spans="1:99" ht="15" customHeight="1" thickBot="1" x14ac:dyDescent="0.25">
      <c r="A8" s="4" t="s">
        <v>98</v>
      </c>
      <c r="B8" s="40" t="s">
        <v>1007</v>
      </c>
      <c r="C8" s="5"/>
      <c r="D8" s="287"/>
      <c r="E8" s="5"/>
      <c r="F8" s="6"/>
      <c r="G8" s="408"/>
      <c r="H8" s="409"/>
      <c r="I8" s="7"/>
      <c r="J8" s="416"/>
      <c r="K8" s="417"/>
      <c r="L8" s="417"/>
      <c r="M8" s="7"/>
      <c r="N8" s="418"/>
      <c r="O8" s="418"/>
      <c r="P8" s="418"/>
      <c r="Q8" s="7"/>
      <c r="R8" s="418"/>
      <c r="S8" s="418"/>
      <c r="T8" s="418"/>
      <c r="U8" s="7"/>
      <c r="V8" s="418"/>
      <c r="W8" s="418"/>
      <c r="X8" s="418"/>
      <c r="Y8" s="7"/>
      <c r="Z8" s="418"/>
      <c r="AA8" s="418"/>
      <c r="AB8" s="418"/>
      <c r="AC8" s="7"/>
      <c r="AD8" s="418"/>
      <c r="AE8" s="418"/>
      <c r="AF8" s="418"/>
      <c r="AG8" s="7"/>
      <c r="AH8" s="418"/>
      <c r="AI8" s="418"/>
      <c r="AJ8" s="418"/>
    </row>
    <row r="9" spans="1:99" ht="15" customHeight="1" thickTop="1" x14ac:dyDescent="0.25">
      <c r="A9" s="9"/>
      <c r="B9" s="10"/>
      <c r="C9" s="284"/>
      <c r="D9" s="284"/>
      <c r="E9" s="10"/>
      <c r="F9" s="6"/>
      <c r="G9" s="58" t="s">
        <v>100</v>
      </c>
      <c r="H9" s="59" t="s">
        <v>104</v>
      </c>
      <c r="I9" s="232"/>
      <c r="J9" s="243" t="s">
        <v>811</v>
      </c>
      <c r="K9" s="245"/>
      <c r="L9" s="239" t="s">
        <v>813</v>
      </c>
      <c r="M9" s="232"/>
      <c r="N9" s="235" t="s">
        <v>811</v>
      </c>
      <c r="O9" s="245"/>
      <c r="P9" s="240" t="s">
        <v>813</v>
      </c>
      <c r="Q9" s="232"/>
      <c r="R9" s="235" t="s">
        <v>811</v>
      </c>
      <c r="S9" s="245"/>
      <c r="T9" s="240" t="s">
        <v>813</v>
      </c>
      <c r="U9" s="232"/>
      <c r="V9" s="235" t="s">
        <v>811</v>
      </c>
      <c r="W9" s="245"/>
      <c r="X9" s="240" t="s">
        <v>813</v>
      </c>
      <c r="Y9" s="232"/>
      <c r="Z9" s="235" t="s">
        <v>811</v>
      </c>
      <c r="AA9" s="245"/>
      <c r="AB9" s="240" t="s">
        <v>813</v>
      </c>
      <c r="AC9" s="232"/>
      <c r="AD9" s="235" t="s">
        <v>811</v>
      </c>
      <c r="AE9" s="245"/>
      <c r="AF9" s="240" t="s">
        <v>813</v>
      </c>
      <c r="AG9" s="232"/>
      <c r="AH9" s="235" t="s">
        <v>811</v>
      </c>
      <c r="AI9" s="245"/>
      <c r="AJ9" s="240" t="s">
        <v>813</v>
      </c>
      <c r="BB9" s="37" t="s">
        <v>311</v>
      </c>
      <c r="BC9" s="37"/>
      <c r="BD9" s="37"/>
      <c r="BE9" s="37"/>
      <c r="BF9" s="37"/>
      <c r="BG9" s="37"/>
      <c r="BH9" s="37"/>
      <c r="BI9" s="37"/>
      <c r="BK9" s="37" t="s">
        <v>320</v>
      </c>
      <c r="BL9" s="37"/>
      <c r="BM9" s="37"/>
      <c r="BN9" s="38"/>
      <c r="BO9" s="38" t="s">
        <v>306</v>
      </c>
      <c r="BP9" s="38" t="s">
        <v>306</v>
      </c>
      <c r="BQ9" s="38"/>
      <c r="BR9" s="38" t="s">
        <v>307</v>
      </c>
      <c r="BS9" s="38" t="s">
        <v>307</v>
      </c>
      <c r="BT9" s="38"/>
      <c r="BU9" s="38" t="s">
        <v>308</v>
      </c>
      <c r="BV9" s="38" t="s">
        <v>308</v>
      </c>
      <c r="BW9" s="38"/>
      <c r="BX9" s="38" t="s">
        <v>309</v>
      </c>
      <c r="BY9" s="38" t="s">
        <v>309</v>
      </c>
      <c r="BZ9" s="38"/>
      <c r="CA9" s="38" t="s">
        <v>310</v>
      </c>
      <c r="CB9" s="38" t="s">
        <v>310</v>
      </c>
      <c r="CD9" s="37" t="s">
        <v>324</v>
      </c>
      <c r="CE9" s="37"/>
      <c r="CF9" s="37"/>
      <c r="CG9" s="38"/>
      <c r="CH9" s="38" t="s">
        <v>306</v>
      </c>
      <c r="CI9" s="38" t="s">
        <v>306</v>
      </c>
      <c r="CJ9" s="38"/>
      <c r="CK9" s="38" t="s">
        <v>307</v>
      </c>
      <c r="CL9" s="38" t="s">
        <v>307</v>
      </c>
      <c r="CM9" s="38"/>
      <c r="CN9" s="38" t="s">
        <v>308</v>
      </c>
      <c r="CO9" s="38" t="s">
        <v>308</v>
      </c>
      <c r="CP9" s="38"/>
      <c r="CQ9" s="38" t="s">
        <v>309</v>
      </c>
      <c r="CR9" s="38" t="s">
        <v>309</v>
      </c>
      <c r="CS9" s="38"/>
      <c r="CT9" s="38" t="s">
        <v>310</v>
      </c>
      <c r="CU9" s="38" t="s">
        <v>310</v>
      </c>
    </row>
    <row r="10" spans="1:99" ht="15" customHeight="1" thickBot="1" x14ac:dyDescent="0.3">
      <c r="A10" s="282" t="s">
        <v>937</v>
      </c>
      <c r="B10" s="31" t="s">
        <v>102</v>
      </c>
      <c r="C10" s="288" t="s">
        <v>939</v>
      </c>
      <c r="D10" s="288" t="s">
        <v>941</v>
      </c>
      <c r="E10" s="31" t="s">
        <v>245</v>
      </c>
      <c r="F10" s="248" t="s">
        <v>103</v>
      </c>
      <c r="G10" s="29" t="s">
        <v>104</v>
      </c>
      <c r="H10" s="30" t="s">
        <v>200</v>
      </c>
      <c r="I10" s="233"/>
      <c r="J10" s="244" t="s">
        <v>812</v>
      </c>
      <c r="K10" s="246"/>
      <c r="L10" s="237" t="s">
        <v>512</v>
      </c>
      <c r="M10" s="233"/>
      <c r="N10" s="236" t="s">
        <v>812</v>
      </c>
      <c r="O10" s="246"/>
      <c r="P10" s="241" t="s">
        <v>512</v>
      </c>
      <c r="Q10" s="233"/>
      <c r="R10" s="236" t="s">
        <v>812</v>
      </c>
      <c r="S10" s="246"/>
      <c r="T10" s="241" t="s">
        <v>512</v>
      </c>
      <c r="U10" s="233"/>
      <c r="V10" s="236" t="s">
        <v>812</v>
      </c>
      <c r="W10" s="246"/>
      <c r="X10" s="241" t="s">
        <v>512</v>
      </c>
      <c r="Y10" s="233"/>
      <c r="Z10" s="236" t="s">
        <v>812</v>
      </c>
      <c r="AA10" s="246"/>
      <c r="AB10" s="241" t="s">
        <v>512</v>
      </c>
      <c r="AC10" s="233"/>
      <c r="AD10" s="236" t="s">
        <v>812</v>
      </c>
      <c r="AE10" s="246"/>
      <c r="AF10" s="241" t="s">
        <v>512</v>
      </c>
      <c r="AG10" s="233"/>
      <c r="AH10" s="236" t="s">
        <v>812</v>
      </c>
      <c r="AI10" s="246"/>
      <c r="AJ10" s="241" t="s">
        <v>512</v>
      </c>
      <c r="BB10" s="37" t="s">
        <v>102</v>
      </c>
      <c r="BC10" s="37" t="s">
        <v>305</v>
      </c>
      <c r="BD10" s="37" t="s">
        <v>103</v>
      </c>
      <c r="BE10" s="38" t="s">
        <v>306</v>
      </c>
      <c r="BF10" s="38" t="s">
        <v>307</v>
      </c>
      <c r="BG10" s="38" t="s">
        <v>308</v>
      </c>
      <c r="BH10" s="38" t="s">
        <v>309</v>
      </c>
      <c r="BI10" s="38" t="s">
        <v>310</v>
      </c>
      <c r="BK10" s="37" t="s">
        <v>102</v>
      </c>
      <c r="BL10" s="37" t="s">
        <v>305</v>
      </c>
      <c r="BM10" s="37" t="s">
        <v>103</v>
      </c>
      <c r="BN10" s="38" t="s">
        <v>323</v>
      </c>
      <c r="BO10" s="38" t="s">
        <v>321</v>
      </c>
      <c r="BP10" s="38" t="s">
        <v>322</v>
      </c>
      <c r="BQ10" s="38" t="s">
        <v>323</v>
      </c>
      <c r="BR10" s="38" t="s">
        <v>321</v>
      </c>
      <c r="BS10" s="38" t="s">
        <v>322</v>
      </c>
      <c r="BT10" s="38" t="s">
        <v>323</v>
      </c>
      <c r="BU10" s="38" t="s">
        <v>321</v>
      </c>
      <c r="BV10" s="38" t="s">
        <v>322</v>
      </c>
      <c r="BW10" s="38" t="s">
        <v>323</v>
      </c>
      <c r="BX10" s="38" t="s">
        <v>321</v>
      </c>
      <c r="BY10" s="38" t="s">
        <v>322</v>
      </c>
      <c r="BZ10" s="38" t="s">
        <v>323</v>
      </c>
      <c r="CA10" s="38" t="s">
        <v>321</v>
      </c>
      <c r="CB10" s="38" t="s">
        <v>322</v>
      </c>
      <c r="CD10" s="37" t="s">
        <v>102</v>
      </c>
      <c r="CE10" s="37" t="s">
        <v>305</v>
      </c>
      <c r="CF10" s="37" t="s">
        <v>103</v>
      </c>
      <c r="CG10" s="38" t="s">
        <v>323</v>
      </c>
      <c r="CH10" s="38" t="s">
        <v>321</v>
      </c>
      <c r="CI10" s="38" t="s">
        <v>322</v>
      </c>
      <c r="CJ10" s="38" t="s">
        <v>323</v>
      </c>
      <c r="CK10" s="38" t="s">
        <v>321</v>
      </c>
      <c r="CL10" s="38" t="s">
        <v>322</v>
      </c>
      <c r="CM10" s="38" t="s">
        <v>323</v>
      </c>
      <c r="CN10" s="38" t="s">
        <v>321</v>
      </c>
      <c r="CO10" s="38" t="s">
        <v>322</v>
      </c>
      <c r="CP10" s="38" t="s">
        <v>323</v>
      </c>
      <c r="CQ10" s="38" t="s">
        <v>321</v>
      </c>
      <c r="CR10" s="38" t="s">
        <v>322</v>
      </c>
      <c r="CS10" s="38" t="s">
        <v>323</v>
      </c>
      <c r="CT10" s="38" t="s">
        <v>321</v>
      </c>
      <c r="CU10" s="38" t="s">
        <v>322</v>
      </c>
    </row>
    <row r="11" spans="1:99" ht="15" customHeight="1" x14ac:dyDescent="0.2">
      <c r="A11" s="252">
        <f t="shared" ref="A11:A24" si="0">H11</f>
        <v>1</v>
      </c>
      <c r="B11" s="65" t="s">
        <v>1264</v>
      </c>
      <c r="C11" s="65" t="s">
        <v>1265</v>
      </c>
      <c r="D11" s="65" t="s">
        <v>1253</v>
      </c>
      <c r="E11" s="355">
        <v>420</v>
      </c>
      <c r="F11" s="249">
        <v>8542</v>
      </c>
      <c r="G11" s="15">
        <f t="shared" ref="G11:G24" si="1">IF(B11="","",L11+P11+T11+X11+AJ11)</f>
        <v>2</v>
      </c>
      <c r="H11" s="16">
        <f t="shared" ref="H11:H24" si="2">IF(B11="","",RANK(G11,G$11:G$26,1))</f>
        <v>1</v>
      </c>
      <c r="I11" s="8"/>
      <c r="J11" s="238">
        <v>1</v>
      </c>
      <c r="K11" s="242">
        <f t="shared" ref="K11:K24" si="3">IF(OR(J11="DNS",J11="DNF",J11="DSQ",J11="DNC",J11="OCS"),"",IF(J$9="","",IF($B11="","",J11)))</f>
        <v>1</v>
      </c>
      <c r="L11" s="234">
        <f t="shared" ref="L11:L24" si="4">IF(OR(J11="DNS",J11="DNF",J11="DSQ",J11="DNC",J11="OCS"),(COUNTA($B$11:$B$26)+1),IF($B11="","",RANK(K11,K$11:K$26,1)))</f>
        <v>1</v>
      </c>
      <c r="M11" s="8"/>
      <c r="N11" s="238">
        <v>1</v>
      </c>
      <c r="O11" s="242">
        <f t="shared" ref="O11:O24" si="5">IF(OR(N11="DNS",N11="DNF",N11="DSQ",N11="DNC",N11="OCS"),"",IF(N$9="","",IF($B11="","",N11)))</f>
        <v>1</v>
      </c>
      <c r="P11" s="234">
        <f t="shared" ref="P11:P24" si="6">IF(OR(N11="DNS",N11="DNF",N11="DSQ",N11="DNC",N11="OCS"),(COUNTA($B$11:$B$26)+1),IF($B11="","",RANK(O11,O$11:O$26,1)))</f>
        <v>1</v>
      </c>
      <c r="Q11" s="8"/>
      <c r="R11" s="238"/>
      <c r="S11" s="242"/>
      <c r="T11" s="234"/>
      <c r="U11" s="8"/>
      <c r="V11" s="238"/>
      <c r="W11" s="242"/>
      <c r="X11" s="234"/>
      <c r="Y11" s="8"/>
      <c r="Z11" s="238"/>
      <c r="AA11" s="242"/>
      <c r="AB11" s="234"/>
      <c r="AC11" s="8"/>
      <c r="AD11" s="238"/>
      <c r="AE11" s="242"/>
      <c r="AF11" s="234"/>
      <c r="AG11" s="8"/>
      <c r="AH11" s="238"/>
      <c r="AI11" s="242"/>
      <c r="AJ11" s="234"/>
      <c r="BB11" s="13" t="str">
        <f t="shared" ref="BB11:BB24" si="7">IF($B11="","",B11)</f>
        <v>Oliver Sobering</v>
      </c>
      <c r="BC11" s="13">
        <f t="shared" ref="BC11:BC24" si="8">IF($B11="","",E11)</f>
        <v>420</v>
      </c>
      <c r="BD11" s="13">
        <f t="shared" ref="BD11:BD24" si="9">IF($B11="","",F11)</f>
        <v>8542</v>
      </c>
      <c r="BE11" s="22">
        <f t="shared" ref="BE11:BE24" si="10">IF($B11="","",IF(L11&gt;0,IF(OR(J11="DNS",J11="DSQ",J11="DNC",J11="OCS"),0,IF(J11="DNF",1,(COUNTIF($J$11:$J$26,"=DNF")+COUNT($K$11:$K$26))-L11+1)),0))</f>
        <v>11</v>
      </c>
      <c r="BF11" s="22">
        <f t="shared" ref="BF11:BF24" si="11">IF($B11="","",IF(P11&gt;0,IF(OR(N11="DNS",N11="DSQ",N11="DNC",N11="OCS"),0,IF(N11="DNF",1,(COUNTIF($N$11:$N$26,"=DNF")+COUNT($O$11:$O$26)-P11+1))),0))</f>
        <v>11</v>
      </c>
      <c r="BG11" s="22">
        <f t="shared" ref="BG11:BG24" si="12">IF($B11="","",IF(T11&gt;0,IF(OR(R11="DNS",R11="DSQ",R11="DNC",R11="OCS"),0,IF(R11="DNF",1,(COUNTIF($R$11:$R$26,"=DNF")+COUNT($S$11:$S$26))-T11+1)),0))</f>
        <v>0</v>
      </c>
      <c r="BH11" s="22">
        <f t="shared" ref="BH11:BH24" si="13">IF($B11="","",IF(X11&gt;0,IF(OR(V11="DNS",V11="DSQ",V11="DNC",V11="OCS"),0,IF(V11="DNF",1,(COUNTIF($V$11:$V$26,"=DNF")+COUNT($W$11:$W$26))-X11+1)),0))</f>
        <v>0</v>
      </c>
      <c r="BI11" s="22">
        <f t="shared" ref="BI11:BI24" si="14">IF($B11="","",IF(AJ11&gt;0,IF(OR(AH11="DNS",AH11="DSQ",AH11="DNC",AH11="OCS"),0,IF(AH11="DNF",1,(COUNTIF($AH$11:$AH$26,"=DNF")+COUNT($AI$11:$AI$26))-AJ11+1)),0))</f>
        <v>0</v>
      </c>
      <c r="BK11" s="13" t="str">
        <f t="shared" ref="BK11:BK24" si="15">IF($B11="","",B11)</f>
        <v>Oliver Sobering</v>
      </c>
      <c r="BL11" s="13">
        <f t="shared" ref="BL11:BL24" si="16">IF($B11="","",E11)</f>
        <v>420</v>
      </c>
      <c r="BM11" s="13">
        <f t="shared" ref="BM11:BM24" si="17">IF($B11="","",F11)</f>
        <v>8542</v>
      </c>
      <c r="BN11" s="66" t="str">
        <f t="shared" ref="BN11:BN24" si="18">IF($E11="TH",J11,"")</f>
        <v/>
      </c>
      <c r="BO11" s="22" t="str">
        <f t="shared" ref="BO11:BO24" si="19">IF(L11&gt;0,IF($E11="TH",IF(OR(BN11="DNS",BN11="DNF",BN11="DSQ",BN11="DNC",BN11="OCS"),(COUNTIF($E$11:$E$26,"=TH")+1),IF($B11="","",RANK(BN11,BN$11:BN$26,1))),""),"")</f>
        <v/>
      </c>
      <c r="BP11" s="22" t="str">
        <f t="shared" ref="BP11:BP24" si="20">IF(BO11="","",IF($E11="TH",IF($B11="","",IF(BO11&gt;0,IF(OR(BN11="DNS",BN11="DSQ",BN11="DNC",BN11="OCS"),0,IF(BN11="DNF",1,(COUNTIF($BN$11:$BN$26,"=DNF")+COUNT($BN$11:$BN$26))-BO11+1)),0)),""))</f>
        <v/>
      </c>
      <c r="BQ11" s="66" t="str">
        <f t="shared" ref="BQ11:BQ24" si="21">IF($E11="TH",N11,"")</f>
        <v/>
      </c>
      <c r="BR11" s="22" t="str">
        <f t="shared" ref="BR11:BR24" si="22">IF(P11&gt;0,IF($E11="TH",IF(OR(BQ11="DNS",BQ11="DNF",BQ11="DSQ",BQ11="DNC",BQ11="OCS"),(COUNTIF($E$11:$E$26,"=TH")+1),IF($B11="","",RANK(BQ11,BQ$11:BQ$26,1))),""),"")</f>
        <v/>
      </c>
      <c r="BS11" s="22" t="str">
        <f t="shared" ref="BS11:BS24" si="23">IF(BR11="","",IF($E11="TH",IF($B11="","",IF(BR11&gt;0,IF(OR(BQ11="DNS",BQ11="DSQ",BQ11="DNC",BQ11="OCS"),0,IF(BQ11="DNF",1,(COUNTIF($BQ$11:$BQ$26,"=DNF")+COUNT($BQ$11:$BQ$26))-BR11+1)),0)),""))</f>
        <v/>
      </c>
      <c r="BT11" s="66" t="str">
        <f t="shared" ref="BT11:BT24" si="24">IF($E11="TH",R11,"")</f>
        <v/>
      </c>
      <c r="BU11" s="22" t="str">
        <f t="shared" ref="BU11:BU24" si="25">IF(T11&gt;0,IF($E11="TH",IF(OR(BT11="DNS",BT11="DNF",BT11="DSQ",BT11="DNC",BT11="OCS"),(COUNTIF($E$11:$E$26,"=TH")+1),IF($B11="","",RANK(BT11,BT$11:BT$26,1))),""),"")</f>
        <v/>
      </c>
      <c r="BV11" s="22" t="str">
        <f t="shared" ref="BV11:BV24" si="26">IF(BU11="","",IF($E11="TH",IF($B11="","",IF(BU11&gt;0,IF(OR(BT11="DNS",BT11="DSQ",BT11="DNC",BT11="OCS"),0,IF(BT11="DNF",1,(COUNTIF($BT$11:$BT$26,"=DNF")+COUNT($BT$11:$BT$26))-BU11+1)),0)),""))</f>
        <v/>
      </c>
      <c r="BW11" s="66" t="str">
        <f t="shared" ref="BW11:BW24" si="27">IF($E11="TH",V11,"")</f>
        <v/>
      </c>
      <c r="BX11" s="22" t="str">
        <f t="shared" ref="BX11:BX24" si="28">IF(X11&gt;0,IF($E11="TH",IF(OR(BW11="DNS",BW11="DNF",BW11="DSQ",BW11="DNC",BW11="OCS"),(COUNTIF($E$11:$E$26,"=TH")+1),IF($B11="","",RANK(BW11,BW$11:BW$26,1))),""),"")</f>
        <v/>
      </c>
      <c r="BY11" s="22" t="str">
        <f t="shared" ref="BY11:BY24" si="29">IF(BX11="","",IF($E11="TH",IF($B11="","",IF(BX11&gt;0,IF(OR(BW11="DNS",BW11="DSQ",BW11="DNC",BW11="OCS"),0,IF(BW11="DNF",1,(COUNTIF($BW$11:$BW$26,"=DNF")+COUNT($BW$11:$BW$26))-BX11+1)),0)),""))</f>
        <v/>
      </c>
      <c r="BZ11" s="66" t="str">
        <f t="shared" ref="BZ11:BZ24" si="30">IF($E11="TH",AH11,"")</f>
        <v/>
      </c>
      <c r="CA11" s="22" t="str">
        <f t="shared" ref="CA11:CA24" si="31">IF(AJ11&gt;0,IF($E11="TH",IF(OR(BZ11="DNS",BZ11="DNF",BZ11="DSQ",BZ11="DNC",BZ11="OCS"),(COUNTIF($E$11:$E$26,"=TH")+1),IF($B11="","",RANK(BZ11,BZ$11:BZ$26,1))),""),"")</f>
        <v/>
      </c>
      <c r="CB11" s="22" t="str">
        <f t="shared" ref="CB11:CB24" si="32">IF(CA11="","",IF($E11="TH",IF($B11="","",IF(CA11&gt;0,IF(OR(BZ11="DNS",BZ11="DSQ",BZ11="DNC",BZ11="OCS"),0,IF(BZ11="DNF",1,(COUNTIF($BZ$11:$BZ$26,"=DNF")+COUNT($BZ$11:$BZ$26))-CA11+1)),0)),""))</f>
        <v/>
      </c>
      <c r="CD11" s="13" t="str">
        <f t="shared" ref="CD11:CD24" si="33">IF($B11="","",B11)</f>
        <v>Oliver Sobering</v>
      </c>
      <c r="CE11" s="13">
        <f t="shared" ref="CE11:CE24" si="34">IF($B11="","",E11)</f>
        <v>420</v>
      </c>
      <c r="CF11" s="13">
        <f t="shared" ref="CF11:CF24" si="35">IF($B11="","",F11)</f>
        <v>8542</v>
      </c>
      <c r="CG11" s="66" t="str">
        <f t="shared" ref="CG11:CG24" si="36">IF($E11="FSCT",J11,"")</f>
        <v/>
      </c>
      <c r="CH11" s="22" t="str">
        <f t="shared" ref="CH11:CH24" si="37">IF(L11&gt;0,IF($E11="FSCT",IF(OR(CG11="DNS",CG11="DNF",CG11="DSQ",CG11="DNC",CG11="OCS"),(COUNTIF($E$11:$E$26,"=FSCT")+1),IF($B11="","",RANK(CG11,CG$11:CG$26,1))),""),"")</f>
        <v/>
      </c>
      <c r="CI11" s="22" t="str">
        <f t="shared" ref="CI11:CI24" si="38">IF(CH11="","",IF($E11="FSCT",IF($B11="","",IF(CH11&gt;0,IF(OR(CG11="DNS",CG11="DSQ",CG11="DNC",CG11="OCS"),0,IF(CG11="DNF",1,(COUNTIF($CG$11:$CG$26,"=DNF")+COUNT($CG$11:$CG$26))-CH11+1)),0)),""))</f>
        <v/>
      </c>
      <c r="CJ11" s="66" t="str">
        <f t="shared" ref="CJ11:CJ24" si="39">IF($E11="FSCT",N11,"")</f>
        <v/>
      </c>
      <c r="CK11" s="22" t="str">
        <f t="shared" ref="CK11:CK24" si="40">IF(P11&gt;0,IF($E11="FSCT",IF(OR(CJ11="DNS",CJ11="DNF",CJ11="DSQ",CJ11="DNC",CJ11="OCS"),(COUNTIF($E$11:$E$26,"=FSCT")+1),IF($B11="","",RANK(CJ11,CJ$11:CJ$26,1))),""),"")</f>
        <v/>
      </c>
      <c r="CL11" s="22" t="str">
        <f t="shared" ref="CL11:CL24" si="41">IF(CK11="","",IF($E11="FSCT",IF($B11="","",IF(CK11&gt;0,IF(OR(CJ11="DNS",CJ11="DSQ",CJ11="DNC",CJ11="OCS"),0,IF(CJ11="DNF",1,(COUNTIF($CJ$11:$CJ$26,"=DNF")+COUNT($CJ$11:$CJ$26))-CK11+1)),0)),""))</f>
        <v/>
      </c>
      <c r="CM11" s="66" t="str">
        <f t="shared" ref="CM11:CM24" si="42">IF($E11="FSCT",R11,"")</f>
        <v/>
      </c>
      <c r="CN11" s="22" t="str">
        <f t="shared" ref="CN11:CN24" si="43">IF(T11&gt;0,IF($E11="FSCT",IF(OR(CM11="DNS",CM11="DNF",CM11="DSQ",CM11="DNC",CM11="OCS"),(COUNTIF($E$11:$E$26,"=FSCT")+1),IF($B11="","",RANK(CM11,CM$11:CM$26,1))),""),"")</f>
        <v/>
      </c>
      <c r="CO11" s="22" t="str">
        <f t="shared" ref="CO11:CO24" si="44">IF(CN11="","",IF($E11="FSCT",IF($B11="","",IF(CN11&gt;0,IF(OR(CM11="DNS",CM11="DSQ",CM11="DNC",CM11="OCS"),0,IF(CM11="DNF",1,(COUNTIF($CM$11:$CM$26,"=DNF")+COUNT($CM$11:$CM$26))-CN11+1)),0)),""))</f>
        <v/>
      </c>
      <c r="CP11" s="66" t="str">
        <f t="shared" ref="CP11:CP24" si="45">IF($E11="FSCT",V11,"")</f>
        <v/>
      </c>
      <c r="CQ11" s="22" t="str">
        <f t="shared" ref="CQ11:CQ24" si="46">IF(X11&gt;0,IF($E11="FSCT",IF(OR(CP11="DNS",CP11="DNF",CP11="DSQ",CP11="DNC",CP11="OCS"),(COUNTIF($E$11:$E$26,"=FSCT")+1),IF($B11="","",RANK(CP11,CP$11:CP$26,1))),""),"")</f>
        <v/>
      </c>
      <c r="CR11" s="22" t="str">
        <f t="shared" ref="CR11:CR24" si="47">IF(CQ11="","",IF($E11="FSCT",IF($B11="","",IF(CQ11&gt;0,IF(OR(CP11="DNS",CP11="DSQ",CP11="DNC",CP11="OCS"),0,IF(CP11="DNF",1,(COUNTIF($CP$11:$CP$26,"=DNF")+COUNT($CP$11:$CP$26))-CQ11+1)),0)),""))</f>
        <v/>
      </c>
      <c r="CS11" s="66" t="str">
        <f t="shared" ref="CS11:CS24" si="48">IF($E11="FSCT",AH11,"")</f>
        <v/>
      </c>
      <c r="CT11" s="22" t="str">
        <f t="shared" ref="CT11:CT24" si="49">IF(AJ11&gt;0,IF($E11="FSCT",IF(OR(CS11="DNS",CS11="DNF",CS11="DSQ",CS11="DNC",CS11="OCS"),(COUNTIF($E$11:$E$26,"=FSCT")+1),IF($B11="","",RANK(CS11,CS$11:CS$26,1))),""),"")</f>
        <v/>
      </c>
      <c r="CU11" s="22" t="str">
        <f t="shared" ref="CU11:CU24" si="50">IF(CT11="","",IF($E11="FSCT",IF($B11="","",IF(CT11&gt;0,IF(OR(CS11="DNS",CS11="DSQ",CS11="DNC",CS11="OCS"),0,IF(CS11="DNF",1,(COUNTIF($CS$11:$CS$26,"=DNF")+COUNT($CS$11:$CS$26))-CT11+1)),0)),""))</f>
        <v/>
      </c>
    </row>
    <row r="12" spans="1:99" ht="15" customHeight="1" x14ac:dyDescent="0.2">
      <c r="A12" s="252">
        <f t="shared" si="0"/>
        <v>2</v>
      </c>
      <c r="B12" s="65" t="s">
        <v>912</v>
      </c>
      <c r="C12" s="65" t="s">
        <v>1266</v>
      </c>
      <c r="D12" s="65" t="s">
        <v>1253</v>
      </c>
      <c r="E12" s="355">
        <v>420</v>
      </c>
      <c r="F12" s="249">
        <v>8538</v>
      </c>
      <c r="G12" s="15">
        <f t="shared" si="1"/>
        <v>5</v>
      </c>
      <c r="H12" s="16">
        <f t="shared" si="2"/>
        <v>2</v>
      </c>
      <c r="I12" s="8"/>
      <c r="J12" s="238">
        <v>3</v>
      </c>
      <c r="K12" s="242">
        <f t="shared" si="3"/>
        <v>3</v>
      </c>
      <c r="L12" s="234">
        <f t="shared" si="4"/>
        <v>3</v>
      </c>
      <c r="M12" s="8"/>
      <c r="N12" s="238">
        <v>2</v>
      </c>
      <c r="O12" s="242">
        <f t="shared" si="5"/>
        <v>2</v>
      </c>
      <c r="P12" s="234">
        <f t="shared" si="6"/>
        <v>2</v>
      </c>
      <c r="Q12" s="8"/>
      <c r="R12" s="238"/>
      <c r="S12" s="242"/>
      <c r="T12" s="234"/>
      <c r="U12" s="8"/>
      <c r="V12" s="238"/>
      <c r="W12" s="242"/>
      <c r="X12" s="234"/>
      <c r="Y12" s="8"/>
      <c r="Z12" s="238"/>
      <c r="AA12" s="242"/>
      <c r="AB12" s="234"/>
      <c r="AC12" s="8"/>
      <c r="AD12" s="238"/>
      <c r="AE12" s="242"/>
      <c r="AF12" s="234"/>
      <c r="AG12" s="8"/>
      <c r="AH12" s="238"/>
      <c r="AI12" s="242"/>
      <c r="AJ12" s="234"/>
      <c r="BB12" s="13" t="str">
        <f t="shared" si="7"/>
        <v>Emilia Szylman</v>
      </c>
      <c r="BC12" s="13">
        <f t="shared" si="8"/>
        <v>420</v>
      </c>
      <c r="BD12" s="13">
        <f t="shared" si="9"/>
        <v>8538</v>
      </c>
      <c r="BE12" s="22">
        <f t="shared" si="10"/>
        <v>9</v>
      </c>
      <c r="BF12" s="22">
        <f t="shared" si="11"/>
        <v>10</v>
      </c>
      <c r="BG12" s="22">
        <f t="shared" si="12"/>
        <v>0</v>
      </c>
      <c r="BH12" s="22">
        <f t="shared" si="13"/>
        <v>0</v>
      </c>
      <c r="BI12" s="22">
        <f t="shared" si="14"/>
        <v>0</v>
      </c>
      <c r="BK12" s="13" t="str">
        <f t="shared" si="15"/>
        <v>Emilia Szylman</v>
      </c>
      <c r="BL12" s="13">
        <f t="shared" si="16"/>
        <v>420</v>
      </c>
      <c r="BM12" s="13">
        <f t="shared" si="17"/>
        <v>8538</v>
      </c>
      <c r="BN12" s="66" t="str">
        <f t="shared" si="18"/>
        <v/>
      </c>
      <c r="BO12" s="22" t="str">
        <f t="shared" si="19"/>
        <v/>
      </c>
      <c r="BP12" s="22" t="str">
        <f t="shared" si="20"/>
        <v/>
      </c>
      <c r="BQ12" s="66" t="str">
        <f t="shared" si="21"/>
        <v/>
      </c>
      <c r="BR12" s="22" t="str">
        <f t="shared" si="22"/>
        <v/>
      </c>
      <c r="BS12" s="22" t="str">
        <f t="shared" si="23"/>
        <v/>
      </c>
      <c r="BT12" s="66" t="str">
        <f t="shared" si="24"/>
        <v/>
      </c>
      <c r="BU12" s="22" t="str">
        <f t="shared" si="25"/>
        <v/>
      </c>
      <c r="BV12" s="22" t="str">
        <f t="shared" si="26"/>
        <v/>
      </c>
      <c r="BW12" s="66" t="str">
        <f t="shared" si="27"/>
        <v/>
      </c>
      <c r="BX12" s="22" t="str">
        <f t="shared" si="28"/>
        <v/>
      </c>
      <c r="BY12" s="22" t="str">
        <f t="shared" si="29"/>
        <v/>
      </c>
      <c r="BZ12" s="66" t="str">
        <f t="shared" si="30"/>
        <v/>
      </c>
      <c r="CA12" s="22" t="str">
        <f t="shared" si="31"/>
        <v/>
      </c>
      <c r="CB12" s="22" t="str">
        <f t="shared" si="32"/>
        <v/>
      </c>
      <c r="CD12" s="13" t="str">
        <f t="shared" si="33"/>
        <v>Emilia Szylman</v>
      </c>
      <c r="CE12" s="13">
        <f t="shared" si="34"/>
        <v>420</v>
      </c>
      <c r="CF12" s="13">
        <f t="shared" si="35"/>
        <v>8538</v>
      </c>
      <c r="CG12" s="66" t="str">
        <f t="shared" si="36"/>
        <v/>
      </c>
      <c r="CH12" s="22" t="str">
        <f t="shared" si="37"/>
        <v/>
      </c>
      <c r="CI12" s="22" t="str">
        <f t="shared" si="38"/>
        <v/>
      </c>
      <c r="CJ12" s="66" t="str">
        <f t="shared" si="39"/>
        <v/>
      </c>
      <c r="CK12" s="22" t="str">
        <f t="shared" si="40"/>
        <v/>
      </c>
      <c r="CL12" s="22" t="str">
        <f t="shared" si="41"/>
        <v/>
      </c>
      <c r="CM12" s="66" t="str">
        <f t="shared" si="42"/>
        <v/>
      </c>
      <c r="CN12" s="22" t="str">
        <f t="shared" si="43"/>
        <v/>
      </c>
      <c r="CO12" s="22" t="str">
        <f t="shared" si="44"/>
        <v/>
      </c>
      <c r="CP12" s="66" t="str">
        <f t="shared" si="45"/>
        <v/>
      </c>
      <c r="CQ12" s="22" t="str">
        <f t="shared" si="46"/>
        <v/>
      </c>
      <c r="CR12" s="22" t="str">
        <f t="shared" si="47"/>
        <v/>
      </c>
      <c r="CS12" s="66" t="str">
        <f t="shared" si="48"/>
        <v/>
      </c>
      <c r="CT12" s="22" t="str">
        <f t="shared" si="49"/>
        <v/>
      </c>
      <c r="CU12" s="22" t="str">
        <f t="shared" si="50"/>
        <v/>
      </c>
    </row>
    <row r="13" spans="1:99" ht="15" customHeight="1" x14ac:dyDescent="0.2">
      <c r="A13" s="252">
        <f t="shared" si="0"/>
        <v>3</v>
      </c>
      <c r="B13" s="65" t="s">
        <v>916</v>
      </c>
      <c r="C13" s="65" t="s">
        <v>1267</v>
      </c>
      <c r="D13" s="65" t="s">
        <v>1257</v>
      </c>
      <c r="E13" s="355">
        <v>420</v>
      </c>
      <c r="F13" s="249">
        <v>12</v>
      </c>
      <c r="G13" s="15">
        <f t="shared" si="1"/>
        <v>7</v>
      </c>
      <c r="H13" s="16">
        <f t="shared" si="2"/>
        <v>3</v>
      </c>
      <c r="I13" s="8"/>
      <c r="J13" s="238">
        <v>4</v>
      </c>
      <c r="K13" s="242">
        <f t="shared" si="3"/>
        <v>4</v>
      </c>
      <c r="L13" s="234">
        <f t="shared" si="4"/>
        <v>4</v>
      </c>
      <c r="M13" s="8"/>
      <c r="N13" s="238">
        <v>3</v>
      </c>
      <c r="O13" s="242">
        <f t="shared" si="5"/>
        <v>3</v>
      </c>
      <c r="P13" s="234">
        <f t="shared" si="6"/>
        <v>3</v>
      </c>
      <c r="Q13" s="8"/>
      <c r="R13" s="238"/>
      <c r="S13" s="242"/>
      <c r="T13" s="234"/>
      <c r="U13" s="8"/>
      <c r="V13" s="238"/>
      <c r="W13" s="242"/>
      <c r="X13" s="234"/>
      <c r="Y13" s="8"/>
      <c r="Z13" s="238"/>
      <c r="AA13" s="242"/>
      <c r="AB13" s="234"/>
      <c r="AC13" s="8"/>
      <c r="AD13" s="238"/>
      <c r="AE13" s="242"/>
      <c r="AF13" s="234"/>
      <c r="AG13" s="8"/>
      <c r="AH13" s="238"/>
      <c r="AI13" s="242"/>
      <c r="AJ13" s="234"/>
      <c r="BB13" s="13" t="str">
        <f t="shared" si="7"/>
        <v>Frances Hanson</v>
      </c>
      <c r="BC13" s="13">
        <f t="shared" si="8"/>
        <v>420</v>
      </c>
      <c r="BD13" s="13">
        <f t="shared" si="9"/>
        <v>12</v>
      </c>
      <c r="BE13" s="22">
        <f t="shared" si="10"/>
        <v>8</v>
      </c>
      <c r="BF13" s="22">
        <f t="shared" si="11"/>
        <v>9</v>
      </c>
      <c r="BG13" s="22">
        <f t="shared" si="12"/>
        <v>0</v>
      </c>
      <c r="BH13" s="22">
        <f t="shared" si="13"/>
        <v>0</v>
      </c>
      <c r="BI13" s="22">
        <f t="shared" si="14"/>
        <v>0</v>
      </c>
      <c r="BK13" s="13" t="str">
        <f t="shared" si="15"/>
        <v>Frances Hanson</v>
      </c>
      <c r="BL13" s="13">
        <f t="shared" si="16"/>
        <v>420</v>
      </c>
      <c r="BM13" s="13">
        <f t="shared" si="17"/>
        <v>12</v>
      </c>
      <c r="BN13" s="66" t="str">
        <f t="shared" si="18"/>
        <v/>
      </c>
      <c r="BO13" s="22" t="str">
        <f t="shared" si="19"/>
        <v/>
      </c>
      <c r="BP13" s="22" t="str">
        <f t="shared" si="20"/>
        <v/>
      </c>
      <c r="BQ13" s="66" t="str">
        <f t="shared" si="21"/>
        <v/>
      </c>
      <c r="BR13" s="22" t="str">
        <f t="shared" si="22"/>
        <v/>
      </c>
      <c r="BS13" s="22" t="str">
        <f t="shared" si="23"/>
        <v/>
      </c>
      <c r="BT13" s="66" t="str">
        <f t="shared" si="24"/>
        <v/>
      </c>
      <c r="BU13" s="22" t="str">
        <f t="shared" si="25"/>
        <v/>
      </c>
      <c r="BV13" s="22" t="str">
        <f t="shared" si="26"/>
        <v/>
      </c>
      <c r="BW13" s="66" t="str">
        <f t="shared" si="27"/>
        <v/>
      </c>
      <c r="BX13" s="22" t="str">
        <f t="shared" si="28"/>
        <v/>
      </c>
      <c r="BY13" s="22" t="str">
        <f t="shared" si="29"/>
        <v/>
      </c>
      <c r="BZ13" s="66" t="str">
        <f t="shared" si="30"/>
        <v/>
      </c>
      <c r="CA13" s="22" t="str">
        <f t="shared" si="31"/>
        <v/>
      </c>
      <c r="CB13" s="22" t="str">
        <f t="shared" si="32"/>
        <v/>
      </c>
      <c r="CD13" s="13" t="str">
        <f t="shared" si="33"/>
        <v>Frances Hanson</v>
      </c>
      <c r="CE13" s="13">
        <f t="shared" si="34"/>
        <v>420</v>
      </c>
      <c r="CF13" s="13">
        <f t="shared" si="35"/>
        <v>12</v>
      </c>
      <c r="CG13" s="66" t="str">
        <f t="shared" si="36"/>
        <v/>
      </c>
      <c r="CH13" s="22" t="str">
        <f t="shared" si="37"/>
        <v/>
      </c>
      <c r="CI13" s="22" t="str">
        <f t="shared" si="38"/>
        <v/>
      </c>
      <c r="CJ13" s="66" t="str">
        <f t="shared" si="39"/>
        <v/>
      </c>
      <c r="CK13" s="22" t="str">
        <f t="shared" si="40"/>
        <v/>
      </c>
      <c r="CL13" s="22" t="str">
        <f t="shared" si="41"/>
        <v/>
      </c>
      <c r="CM13" s="66" t="str">
        <f t="shared" si="42"/>
        <v/>
      </c>
      <c r="CN13" s="22" t="str">
        <f t="shared" si="43"/>
        <v/>
      </c>
      <c r="CO13" s="22" t="str">
        <f t="shared" si="44"/>
        <v/>
      </c>
      <c r="CP13" s="66" t="str">
        <f t="shared" si="45"/>
        <v/>
      </c>
      <c r="CQ13" s="22" t="str">
        <f t="shared" si="46"/>
        <v/>
      </c>
      <c r="CR13" s="22" t="str">
        <f t="shared" si="47"/>
        <v/>
      </c>
      <c r="CS13" s="66" t="str">
        <f t="shared" si="48"/>
        <v/>
      </c>
      <c r="CT13" s="22" t="str">
        <f t="shared" si="49"/>
        <v/>
      </c>
      <c r="CU13" s="22" t="str">
        <f t="shared" si="50"/>
        <v/>
      </c>
    </row>
    <row r="14" spans="1:99" ht="15" customHeight="1" x14ac:dyDescent="0.2">
      <c r="A14" s="252">
        <f t="shared" si="0"/>
        <v>4</v>
      </c>
      <c r="B14" s="65" t="s">
        <v>715</v>
      </c>
      <c r="C14" s="65" t="s">
        <v>1268</v>
      </c>
      <c r="D14" s="65" t="s">
        <v>1253</v>
      </c>
      <c r="E14" s="355">
        <v>420</v>
      </c>
      <c r="F14" s="249">
        <v>8533</v>
      </c>
      <c r="G14" s="15">
        <f t="shared" si="1"/>
        <v>9</v>
      </c>
      <c r="H14" s="16">
        <f t="shared" si="2"/>
        <v>4</v>
      </c>
      <c r="I14" s="8"/>
      <c r="J14" s="238">
        <v>2</v>
      </c>
      <c r="K14" s="242">
        <f t="shared" si="3"/>
        <v>2</v>
      </c>
      <c r="L14" s="234">
        <f t="shared" si="4"/>
        <v>2</v>
      </c>
      <c r="M14" s="8"/>
      <c r="N14" s="238">
        <v>7</v>
      </c>
      <c r="O14" s="242">
        <f t="shared" si="5"/>
        <v>7</v>
      </c>
      <c r="P14" s="234">
        <f t="shared" si="6"/>
        <v>7</v>
      </c>
      <c r="Q14" s="8"/>
      <c r="R14" s="238"/>
      <c r="S14" s="242"/>
      <c r="T14" s="234"/>
      <c r="U14" s="8"/>
      <c r="V14" s="238"/>
      <c r="W14" s="242"/>
      <c r="X14" s="234"/>
      <c r="Y14" s="8"/>
      <c r="Z14" s="238"/>
      <c r="AA14" s="242"/>
      <c r="AB14" s="234"/>
      <c r="AC14" s="8"/>
      <c r="AD14" s="238"/>
      <c r="AE14" s="242"/>
      <c r="AF14" s="234"/>
      <c r="AG14" s="8"/>
      <c r="AH14" s="238"/>
      <c r="AI14" s="242"/>
      <c r="AJ14" s="234"/>
      <c r="BB14" s="13" t="str">
        <f t="shared" si="7"/>
        <v>Stephanie Griffin</v>
      </c>
      <c r="BC14" s="13">
        <f t="shared" si="8"/>
        <v>420</v>
      </c>
      <c r="BD14" s="13">
        <f t="shared" si="9"/>
        <v>8533</v>
      </c>
      <c r="BE14" s="22">
        <f t="shared" si="10"/>
        <v>10</v>
      </c>
      <c r="BF14" s="22">
        <f t="shared" si="11"/>
        <v>5</v>
      </c>
      <c r="BG14" s="22">
        <f t="shared" si="12"/>
        <v>0</v>
      </c>
      <c r="BH14" s="22">
        <f t="shared" si="13"/>
        <v>0</v>
      </c>
      <c r="BI14" s="22">
        <f t="shared" si="14"/>
        <v>0</v>
      </c>
      <c r="BK14" s="13" t="str">
        <f t="shared" si="15"/>
        <v>Stephanie Griffin</v>
      </c>
      <c r="BL14" s="13">
        <f t="shared" si="16"/>
        <v>420</v>
      </c>
      <c r="BM14" s="13">
        <f t="shared" si="17"/>
        <v>8533</v>
      </c>
      <c r="BN14" s="66" t="str">
        <f t="shared" si="18"/>
        <v/>
      </c>
      <c r="BO14" s="22" t="str">
        <f t="shared" si="19"/>
        <v/>
      </c>
      <c r="BP14" s="22" t="str">
        <f t="shared" si="20"/>
        <v/>
      </c>
      <c r="BQ14" s="66" t="str">
        <f t="shared" si="21"/>
        <v/>
      </c>
      <c r="BR14" s="22" t="str">
        <f t="shared" si="22"/>
        <v/>
      </c>
      <c r="BS14" s="22" t="str">
        <f t="shared" si="23"/>
        <v/>
      </c>
      <c r="BT14" s="66" t="str">
        <f t="shared" si="24"/>
        <v/>
      </c>
      <c r="BU14" s="22" t="str">
        <f t="shared" si="25"/>
        <v/>
      </c>
      <c r="BV14" s="22" t="str">
        <f t="shared" si="26"/>
        <v/>
      </c>
      <c r="BW14" s="66" t="str">
        <f t="shared" si="27"/>
        <v/>
      </c>
      <c r="BX14" s="22" t="str">
        <f t="shared" si="28"/>
        <v/>
      </c>
      <c r="BY14" s="22" t="str">
        <f t="shared" si="29"/>
        <v/>
      </c>
      <c r="BZ14" s="66" t="str">
        <f t="shared" si="30"/>
        <v/>
      </c>
      <c r="CA14" s="22" t="str">
        <f t="shared" si="31"/>
        <v/>
      </c>
      <c r="CB14" s="22" t="str">
        <f t="shared" si="32"/>
        <v/>
      </c>
      <c r="CD14" s="13" t="str">
        <f t="shared" si="33"/>
        <v>Stephanie Griffin</v>
      </c>
      <c r="CE14" s="13">
        <f t="shared" si="34"/>
        <v>420</v>
      </c>
      <c r="CF14" s="13">
        <f t="shared" si="35"/>
        <v>8533</v>
      </c>
      <c r="CG14" s="66" t="str">
        <f t="shared" si="36"/>
        <v/>
      </c>
      <c r="CH14" s="22" t="str">
        <f t="shared" si="37"/>
        <v/>
      </c>
      <c r="CI14" s="22" t="str">
        <f t="shared" si="38"/>
        <v/>
      </c>
      <c r="CJ14" s="66" t="str">
        <f t="shared" si="39"/>
        <v/>
      </c>
      <c r="CK14" s="22" t="str">
        <f t="shared" si="40"/>
        <v/>
      </c>
      <c r="CL14" s="22" t="str">
        <f t="shared" si="41"/>
        <v/>
      </c>
      <c r="CM14" s="66" t="str">
        <f t="shared" si="42"/>
        <v/>
      </c>
      <c r="CN14" s="22" t="str">
        <f t="shared" si="43"/>
        <v/>
      </c>
      <c r="CO14" s="22" t="str">
        <f t="shared" si="44"/>
        <v/>
      </c>
      <c r="CP14" s="66" t="str">
        <f t="shared" si="45"/>
        <v/>
      </c>
      <c r="CQ14" s="22" t="str">
        <f t="shared" si="46"/>
        <v/>
      </c>
      <c r="CR14" s="22" t="str">
        <f t="shared" si="47"/>
        <v/>
      </c>
      <c r="CS14" s="66" t="str">
        <f t="shared" si="48"/>
        <v/>
      </c>
      <c r="CT14" s="22" t="str">
        <f t="shared" si="49"/>
        <v/>
      </c>
      <c r="CU14" s="22" t="str">
        <f t="shared" si="50"/>
        <v/>
      </c>
    </row>
    <row r="15" spans="1:99" ht="15" customHeight="1" x14ac:dyDescent="0.2">
      <c r="A15" s="252">
        <f t="shared" si="0"/>
        <v>5</v>
      </c>
      <c r="B15" s="65" t="s">
        <v>918</v>
      </c>
      <c r="C15" s="65" t="s">
        <v>1269</v>
      </c>
      <c r="D15" s="65" t="s">
        <v>1257</v>
      </c>
      <c r="E15" s="355">
        <v>420</v>
      </c>
      <c r="F15" s="249">
        <v>11</v>
      </c>
      <c r="G15" s="15">
        <f t="shared" si="1"/>
        <v>10</v>
      </c>
      <c r="H15" s="16">
        <f t="shared" si="2"/>
        <v>5</v>
      </c>
      <c r="I15" s="8"/>
      <c r="J15" s="238">
        <v>6</v>
      </c>
      <c r="K15" s="242">
        <f t="shared" si="3"/>
        <v>6</v>
      </c>
      <c r="L15" s="234">
        <f t="shared" si="4"/>
        <v>6</v>
      </c>
      <c r="M15" s="8"/>
      <c r="N15" s="238">
        <v>4</v>
      </c>
      <c r="O15" s="242">
        <f t="shared" si="5"/>
        <v>4</v>
      </c>
      <c r="P15" s="234">
        <f t="shared" si="6"/>
        <v>4</v>
      </c>
      <c r="Q15" s="8"/>
      <c r="R15" s="238"/>
      <c r="S15" s="242"/>
      <c r="T15" s="234"/>
      <c r="U15" s="8"/>
      <c r="V15" s="238"/>
      <c r="W15" s="242"/>
      <c r="X15" s="234"/>
      <c r="Y15" s="8"/>
      <c r="Z15" s="238"/>
      <c r="AA15" s="242"/>
      <c r="AB15" s="234"/>
      <c r="AC15" s="8"/>
      <c r="AD15" s="238"/>
      <c r="AE15" s="242"/>
      <c r="AF15" s="234"/>
      <c r="AG15" s="8"/>
      <c r="AH15" s="238"/>
      <c r="AI15" s="242"/>
      <c r="AJ15" s="234"/>
      <c r="BB15" s="13" t="str">
        <f t="shared" si="7"/>
        <v>Elijah Hanson</v>
      </c>
      <c r="BC15" s="13">
        <f t="shared" si="8"/>
        <v>420</v>
      </c>
      <c r="BD15" s="13">
        <f t="shared" si="9"/>
        <v>11</v>
      </c>
      <c r="BE15" s="22">
        <f t="shared" si="10"/>
        <v>6</v>
      </c>
      <c r="BF15" s="22">
        <f t="shared" si="11"/>
        <v>8</v>
      </c>
      <c r="BG15" s="22">
        <f t="shared" si="12"/>
        <v>0</v>
      </c>
      <c r="BH15" s="22">
        <f t="shared" si="13"/>
        <v>0</v>
      </c>
      <c r="BI15" s="22">
        <f t="shared" si="14"/>
        <v>0</v>
      </c>
      <c r="BK15" s="13" t="str">
        <f t="shared" si="15"/>
        <v>Elijah Hanson</v>
      </c>
      <c r="BL15" s="13">
        <f t="shared" si="16"/>
        <v>420</v>
      </c>
      <c r="BM15" s="13">
        <f t="shared" si="17"/>
        <v>11</v>
      </c>
      <c r="BN15" s="66" t="str">
        <f t="shared" si="18"/>
        <v/>
      </c>
      <c r="BO15" s="22" t="str">
        <f t="shared" si="19"/>
        <v/>
      </c>
      <c r="BP15" s="22" t="str">
        <f t="shared" si="20"/>
        <v/>
      </c>
      <c r="BQ15" s="66" t="str">
        <f t="shared" si="21"/>
        <v/>
      </c>
      <c r="BR15" s="22" t="str">
        <f t="shared" si="22"/>
        <v/>
      </c>
      <c r="BS15" s="22" t="str">
        <f t="shared" si="23"/>
        <v/>
      </c>
      <c r="BT15" s="66" t="str">
        <f t="shared" si="24"/>
        <v/>
      </c>
      <c r="BU15" s="22" t="str">
        <f t="shared" si="25"/>
        <v/>
      </c>
      <c r="BV15" s="22" t="str">
        <f t="shared" si="26"/>
        <v/>
      </c>
      <c r="BW15" s="66" t="str">
        <f t="shared" si="27"/>
        <v/>
      </c>
      <c r="BX15" s="22" t="str">
        <f t="shared" si="28"/>
        <v/>
      </c>
      <c r="BY15" s="22" t="str">
        <f t="shared" si="29"/>
        <v/>
      </c>
      <c r="BZ15" s="66" t="str">
        <f t="shared" si="30"/>
        <v/>
      </c>
      <c r="CA15" s="22" t="str">
        <f t="shared" si="31"/>
        <v/>
      </c>
      <c r="CB15" s="22" t="str">
        <f t="shared" si="32"/>
        <v/>
      </c>
      <c r="CD15" s="13" t="str">
        <f t="shared" si="33"/>
        <v>Elijah Hanson</v>
      </c>
      <c r="CE15" s="13">
        <f t="shared" si="34"/>
        <v>420</v>
      </c>
      <c r="CF15" s="13">
        <f t="shared" si="35"/>
        <v>11</v>
      </c>
      <c r="CG15" s="66" t="str">
        <f t="shared" si="36"/>
        <v/>
      </c>
      <c r="CH15" s="22" t="str">
        <f t="shared" si="37"/>
        <v/>
      </c>
      <c r="CI15" s="22" t="str">
        <f t="shared" si="38"/>
        <v/>
      </c>
      <c r="CJ15" s="66" t="str">
        <f t="shared" si="39"/>
        <v/>
      </c>
      <c r="CK15" s="22" t="str">
        <f t="shared" si="40"/>
        <v/>
      </c>
      <c r="CL15" s="22" t="str">
        <f t="shared" si="41"/>
        <v/>
      </c>
      <c r="CM15" s="66" t="str">
        <f t="shared" si="42"/>
        <v/>
      </c>
      <c r="CN15" s="22" t="str">
        <f t="shared" si="43"/>
        <v/>
      </c>
      <c r="CO15" s="22" t="str">
        <f t="shared" si="44"/>
        <v/>
      </c>
      <c r="CP15" s="66" t="str">
        <f t="shared" si="45"/>
        <v/>
      </c>
      <c r="CQ15" s="22" t="str">
        <f t="shared" si="46"/>
        <v/>
      </c>
      <c r="CR15" s="22" t="str">
        <f t="shared" si="47"/>
        <v/>
      </c>
      <c r="CS15" s="66" t="str">
        <f t="shared" si="48"/>
        <v/>
      </c>
      <c r="CT15" s="22" t="str">
        <f t="shared" si="49"/>
        <v/>
      </c>
      <c r="CU15" s="22" t="str">
        <f t="shared" si="50"/>
        <v/>
      </c>
    </row>
    <row r="16" spans="1:99" ht="15" customHeight="1" x14ac:dyDescent="0.2">
      <c r="A16" s="252">
        <v>6</v>
      </c>
      <c r="B16" s="65" t="s">
        <v>863</v>
      </c>
      <c r="C16" s="65" t="s">
        <v>1270</v>
      </c>
      <c r="D16" s="65" t="s">
        <v>1254</v>
      </c>
      <c r="E16" s="355">
        <v>420</v>
      </c>
      <c r="F16" s="249" t="s">
        <v>1276</v>
      </c>
      <c r="G16" s="15">
        <f t="shared" si="1"/>
        <v>10</v>
      </c>
      <c r="H16" s="16">
        <f t="shared" si="2"/>
        <v>5</v>
      </c>
      <c r="I16" s="8"/>
      <c r="J16" s="238">
        <v>5</v>
      </c>
      <c r="K16" s="242">
        <f t="shared" si="3"/>
        <v>5</v>
      </c>
      <c r="L16" s="234">
        <f t="shared" si="4"/>
        <v>5</v>
      </c>
      <c r="M16" s="8"/>
      <c r="N16" s="238">
        <v>5</v>
      </c>
      <c r="O16" s="242">
        <f t="shared" si="5"/>
        <v>5</v>
      </c>
      <c r="P16" s="234">
        <f t="shared" si="6"/>
        <v>5</v>
      </c>
      <c r="Q16" s="8"/>
      <c r="R16" s="238"/>
      <c r="S16" s="242"/>
      <c r="T16" s="234"/>
      <c r="U16" s="8"/>
      <c r="V16" s="238"/>
      <c r="W16" s="242"/>
      <c r="X16" s="234"/>
      <c r="Y16" s="8"/>
      <c r="Z16" s="238"/>
      <c r="AA16" s="242"/>
      <c r="AB16" s="234"/>
      <c r="AC16" s="8"/>
      <c r="AD16" s="238"/>
      <c r="AE16" s="242"/>
      <c r="AF16" s="234"/>
      <c r="AG16" s="8"/>
      <c r="AH16" s="238"/>
      <c r="AI16" s="242"/>
      <c r="AJ16" s="234"/>
      <c r="BB16" s="13" t="str">
        <f t="shared" si="7"/>
        <v>Erin Sides</v>
      </c>
      <c r="BC16" s="13">
        <f t="shared" si="8"/>
        <v>420</v>
      </c>
      <c r="BD16" s="13" t="str">
        <f t="shared" si="9"/>
        <v>BSC 1</v>
      </c>
      <c r="BE16" s="22">
        <f t="shared" si="10"/>
        <v>7</v>
      </c>
      <c r="BF16" s="22">
        <f t="shared" si="11"/>
        <v>7</v>
      </c>
      <c r="BG16" s="22">
        <f t="shared" si="12"/>
        <v>0</v>
      </c>
      <c r="BH16" s="22">
        <f t="shared" si="13"/>
        <v>0</v>
      </c>
      <c r="BI16" s="22">
        <f t="shared" si="14"/>
        <v>0</v>
      </c>
      <c r="BK16" s="13" t="str">
        <f t="shared" si="15"/>
        <v>Erin Sides</v>
      </c>
      <c r="BL16" s="13">
        <f t="shared" si="16"/>
        <v>420</v>
      </c>
      <c r="BM16" s="13" t="str">
        <f t="shared" si="17"/>
        <v>BSC 1</v>
      </c>
      <c r="BN16" s="66" t="str">
        <f t="shared" si="18"/>
        <v/>
      </c>
      <c r="BO16" s="22" t="str">
        <f t="shared" si="19"/>
        <v/>
      </c>
      <c r="BP16" s="22" t="str">
        <f t="shared" si="20"/>
        <v/>
      </c>
      <c r="BQ16" s="66" t="str">
        <f t="shared" si="21"/>
        <v/>
      </c>
      <c r="BR16" s="22" t="str">
        <f t="shared" si="22"/>
        <v/>
      </c>
      <c r="BS16" s="22" t="str">
        <f t="shared" si="23"/>
        <v/>
      </c>
      <c r="BT16" s="66" t="str">
        <f t="shared" si="24"/>
        <v/>
      </c>
      <c r="BU16" s="22" t="str">
        <f t="shared" si="25"/>
        <v/>
      </c>
      <c r="BV16" s="22" t="str">
        <f t="shared" si="26"/>
        <v/>
      </c>
      <c r="BW16" s="66" t="str">
        <f t="shared" si="27"/>
        <v/>
      </c>
      <c r="BX16" s="22" t="str">
        <f t="shared" si="28"/>
        <v/>
      </c>
      <c r="BY16" s="22" t="str">
        <f t="shared" si="29"/>
        <v/>
      </c>
      <c r="BZ16" s="66" t="str">
        <f t="shared" si="30"/>
        <v/>
      </c>
      <c r="CA16" s="22" t="str">
        <f t="shared" si="31"/>
        <v/>
      </c>
      <c r="CB16" s="22" t="str">
        <f t="shared" si="32"/>
        <v/>
      </c>
      <c r="CD16" s="13" t="str">
        <f t="shared" si="33"/>
        <v>Erin Sides</v>
      </c>
      <c r="CE16" s="13">
        <f t="shared" si="34"/>
        <v>420</v>
      </c>
      <c r="CF16" s="13" t="str">
        <f t="shared" si="35"/>
        <v>BSC 1</v>
      </c>
      <c r="CG16" s="66" t="str">
        <f t="shared" si="36"/>
        <v/>
      </c>
      <c r="CH16" s="22" t="str">
        <f t="shared" si="37"/>
        <v/>
      </c>
      <c r="CI16" s="22" t="str">
        <f t="shared" si="38"/>
        <v/>
      </c>
      <c r="CJ16" s="66" t="str">
        <f t="shared" si="39"/>
        <v/>
      </c>
      <c r="CK16" s="22" t="str">
        <f t="shared" si="40"/>
        <v/>
      </c>
      <c r="CL16" s="22" t="str">
        <f t="shared" si="41"/>
        <v/>
      </c>
      <c r="CM16" s="66" t="str">
        <f t="shared" si="42"/>
        <v/>
      </c>
      <c r="CN16" s="22" t="str">
        <f t="shared" si="43"/>
        <v/>
      </c>
      <c r="CO16" s="22" t="str">
        <f t="shared" si="44"/>
        <v/>
      </c>
      <c r="CP16" s="66" t="str">
        <f t="shared" si="45"/>
        <v/>
      </c>
      <c r="CQ16" s="22" t="str">
        <f t="shared" si="46"/>
        <v/>
      </c>
      <c r="CR16" s="22" t="str">
        <f t="shared" si="47"/>
        <v/>
      </c>
      <c r="CS16" s="66" t="str">
        <f t="shared" si="48"/>
        <v/>
      </c>
      <c r="CT16" s="22" t="str">
        <f t="shared" si="49"/>
        <v/>
      </c>
      <c r="CU16" s="22" t="str">
        <f t="shared" si="50"/>
        <v/>
      </c>
    </row>
    <row r="17" spans="1:99" ht="15" customHeight="1" x14ac:dyDescent="0.2">
      <c r="A17" s="252">
        <f t="shared" si="0"/>
        <v>7</v>
      </c>
      <c r="B17" s="65" t="s">
        <v>917</v>
      </c>
      <c r="C17" s="65" t="s">
        <v>1271</v>
      </c>
      <c r="D17" s="65" t="s">
        <v>1257</v>
      </c>
      <c r="E17" s="355">
        <v>420</v>
      </c>
      <c r="F17" s="249">
        <v>4</v>
      </c>
      <c r="G17" s="15">
        <f t="shared" si="1"/>
        <v>14</v>
      </c>
      <c r="H17" s="16">
        <f t="shared" si="2"/>
        <v>7</v>
      </c>
      <c r="I17" s="8"/>
      <c r="J17" s="238">
        <v>8</v>
      </c>
      <c r="K17" s="242">
        <f t="shared" si="3"/>
        <v>8</v>
      </c>
      <c r="L17" s="234">
        <f t="shared" si="4"/>
        <v>8</v>
      </c>
      <c r="M17" s="8"/>
      <c r="N17" s="238">
        <v>6</v>
      </c>
      <c r="O17" s="242">
        <f t="shared" si="5"/>
        <v>6</v>
      </c>
      <c r="P17" s="234">
        <f t="shared" si="6"/>
        <v>6</v>
      </c>
      <c r="Q17" s="8"/>
      <c r="R17" s="238"/>
      <c r="S17" s="242"/>
      <c r="T17" s="234"/>
      <c r="U17" s="8"/>
      <c r="V17" s="238"/>
      <c r="W17" s="242"/>
      <c r="X17" s="234"/>
      <c r="Y17" s="8"/>
      <c r="Z17" s="238"/>
      <c r="AA17" s="242"/>
      <c r="AB17" s="234"/>
      <c r="AC17" s="8"/>
      <c r="AD17" s="238"/>
      <c r="AE17" s="242"/>
      <c r="AF17" s="234"/>
      <c r="AG17" s="8"/>
      <c r="AH17" s="238"/>
      <c r="AI17" s="242"/>
      <c r="AJ17" s="234"/>
      <c r="BB17" s="13" t="str">
        <f t="shared" si="7"/>
        <v>Victoria Sweeney</v>
      </c>
      <c r="BC17" s="13">
        <f t="shared" si="8"/>
        <v>420</v>
      </c>
      <c r="BD17" s="13">
        <f t="shared" si="9"/>
        <v>4</v>
      </c>
      <c r="BE17" s="22">
        <f t="shared" si="10"/>
        <v>4</v>
      </c>
      <c r="BF17" s="22">
        <f t="shared" si="11"/>
        <v>6</v>
      </c>
      <c r="BG17" s="22">
        <f t="shared" si="12"/>
        <v>0</v>
      </c>
      <c r="BH17" s="22">
        <f t="shared" si="13"/>
        <v>0</v>
      </c>
      <c r="BI17" s="22">
        <f t="shared" si="14"/>
        <v>0</v>
      </c>
      <c r="BK17" s="13" t="str">
        <f t="shared" si="15"/>
        <v>Victoria Sweeney</v>
      </c>
      <c r="BL17" s="13">
        <f t="shared" si="16"/>
        <v>420</v>
      </c>
      <c r="BM17" s="13">
        <f t="shared" si="17"/>
        <v>4</v>
      </c>
      <c r="BN17" s="66" t="str">
        <f t="shared" si="18"/>
        <v/>
      </c>
      <c r="BO17" s="22" t="str">
        <f t="shared" si="19"/>
        <v/>
      </c>
      <c r="BP17" s="22" t="str">
        <f t="shared" si="20"/>
        <v/>
      </c>
      <c r="BQ17" s="66" t="str">
        <f t="shared" si="21"/>
        <v/>
      </c>
      <c r="BR17" s="22" t="str">
        <f t="shared" si="22"/>
        <v/>
      </c>
      <c r="BS17" s="22" t="str">
        <f t="shared" si="23"/>
        <v/>
      </c>
      <c r="BT17" s="66" t="str">
        <f t="shared" si="24"/>
        <v/>
      </c>
      <c r="BU17" s="22" t="str">
        <f t="shared" si="25"/>
        <v/>
      </c>
      <c r="BV17" s="22" t="str">
        <f t="shared" si="26"/>
        <v/>
      </c>
      <c r="BW17" s="66" t="str">
        <f t="shared" si="27"/>
        <v/>
      </c>
      <c r="BX17" s="22" t="str">
        <f t="shared" si="28"/>
        <v/>
      </c>
      <c r="BY17" s="22" t="str">
        <f t="shared" si="29"/>
        <v/>
      </c>
      <c r="BZ17" s="66" t="str">
        <f t="shared" si="30"/>
        <v/>
      </c>
      <c r="CA17" s="22" t="str">
        <f t="shared" si="31"/>
        <v/>
      </c>
      <c r="CB17" s="22" t="str">
        <f t="shared" si="32"/>
        <v/>
      </c>
      <c r="CD17" s="13" t="str">
        <f t="shared" si="33"/>
        <v>Victoria Sweeney</v>
      </c>
      <c r="CE17" s="13">
        <f t="shared" si="34"/>
        <v>420</v>
      </c>
      <c r="CF17" s="13">
        <f t="shared" si="35"/>
        <v>4</v>
      </c>
      <c r="CG17" s="66" t="str">
        <f t="shared" si="36"/>
        <v/>
      </c>
      <c r="CH17" s="22" t="str">
        <f t="shared" si="37"/>
        <v/>
      </c>
      <c r="CI17" s="22" t="str">
        <f t="shared" si="38"/>
        <v/>
      </c>
      <c r="CJ17" s="66" t="str">
        <f t="shared" si="39"/>
        <v/>
      </c>
      <c r="CK17" s="22" t="str">
        <f t="shared" si="40"/>
        <v/>
      </c>
      <c r="CL17" s="22" t="str">
        <f t="shared" si="41"/>
        <v/>
      </c>
      <c r="CM17" s="66" t="str">
        <f t="shared" si="42"/>
        <v/>
      </c>
      <c r="CN17" s="22" t="str">
        <f t="shared" si="43"/>
        <v/>
      </c>
      <c r="CO17" s="22" t="str">
        <f t="shared" si="44"/>
        <v/>
      </c>
      <c r="CP17" s="66" t="str">
        <f t="shared" si="45"/>
        <v/>
      </c>
      <c r="CQ17" s="22" t="str">
        <f t="shared" si="46"/>
        <v/>
      </c>
      <c r="CR17" s="22" t="str">
        <f t="shared" si="47"/>
        <v/>
      </c>
      <c r="CS17" s="66" t="str">
        <f t="shared" si="48"/>
        <v/>
      </c>
      <c r="CT17" s="22" t="str">
        <f t="shared" si="49"/>
        <v/>
      </c>
      <c r="CU17" s="22" t="str">
        <f t="shared" si="50"/>
        <v/>
      </c>
    </row>
    <row r="18" spans="1:99" ht="15" customHeight="1" x14ac:dyDescent="0.2">
      <c r="A18" s="252">
        <f t="shared" si="0"/>
        <v>8</v>
      </c>
      <c r="B18" s="65" t="s">
        <v>1272</v>
      </c>
      <c r="C18" s="65" t="s">
        <v>1273</v>
      </c>
      <c r="D18" s="65" t="s">
        <v>1253</v>
      </c>
      <c r="E18" s="355">
        <v>420</v>
      </c>
      <c r="F18" s="249">
        <v>8540</v>
      </c>
      <c r="G18" s="15">
        <f t="shared" si="1"/>
        <v>16</v>
      </c>
      <c r="H18" s="16">
        <f t="shared" si="2"/>
        <v>8</v>
      </c>
      <c r="I18" s="8"/>
      <c r="J18" s="238">
        <v>7</v>
      </c>
      <c r="K18" s="242">
        <f t="shared" si="3"/>
        <v>7</v>
      </c>
      <c r="L18" s="234">
        <f t="shared" si="4"/>
        <v>7</v>
      </c>
      <c r="M18" s="8"/>
      <c r="N18" s="238">
        <v>9</v>
      </c>
      <c r="O18" s="242">
        <f t="shared" si="5"/>
        <v>9</v>
      </c>
      <c r="P18" s="234">
        <f t="shared" si="6"/>
        <v>9</v>
      </c>
      <c r="Q18" s="8"/>
      <c r="R18" s="238"/>
      <c r="S18" s="242"/>
      <c r="T18" s="234"/>
      <c r="U18" s="8"/>
      <c r="V18" s="238"/>
      <c r="W18" s="242"/>
      <c r="X18" s="234"/>
      <c r="Y18" s="8"/>
      <c r="Z18" s="238"/>
      <c r="AA18" s="242"/>
      <c r="AB18" s="234"/>
      <c r="AC18" s="8"/>
      <c r="AD18" s="238"/>
      <c r="AE18" s="242"/>
      <c r="AF18" s="234"/>
      <c r="AG18" s="8"/>
      <c r="AH18" s="238"/>
      <c r="AI18" s="242"/>
      <c r="AJ18" s="234"/>
      <c r="BB18" s="13" t="str">
        <f t="shared" si="7"/>
        <v>Ava Gulbrandsen</v>
      </c>
      <c r="BC18" s="13">
        <f t="shared" si="8"/>
        <v>420</v>
      </c>
      <c r="BD18" s="13">
        <f t="shared" si="9"/>
        <v>8540</v>
      </c>
      <c r="BE18" s="22">
        <f t="shared" si="10"/>
        <v>5</v>
      </c>
      <c r="BF18" s="22">
        <f t="shared" si="11"/>
        <v>3</v>
      </c>
      <c r="BG18" s="22">
        <f t="shared" si="12"/>
        <v>0</v>
      </c>
      <c r="BH18" s="22">
        <f t="shared" si="13"/>
        <v>0</v>
      </c>
      <c r="BI18" s="22">
        <f t="shared" si="14"/>
        <v>0</v>
      </c>
      <c r="BK18" s="13" t="str">
        <f t="shared" si="15"/>
        <v>Ava Gulbrandsen</v>
      </c>
      <c r="BL18" s="13">
        <f t="shared" si="16"/>
        <v>420</v>
      </c>
      <c r="BM18" s="13">
        <f t="shared" si="17"/>
        <v>8540</v>
      </c>
      <c r="BN18" s="66" t="str">
        <f t="shared" si="18"/>
        <v/>
      </c>
      <c r="BO18" s="22" t="str">
        <f t="shared" si="19"/>
        <v/>
      </c>
      <c r="BP18" s="22" t="str">
        <f t="shared" si="20"/>
        <v/>
      </c>
      <c r="BQ18" s="66" t="str">
        <f t="shared" si="21"/>
        <v/>
      </c>
      <c r="BR18" s="22" t="str">
        <f t="shared" si="22"/>
        <v/>
      </c>
      <c r="BS18" s="22" t="str">
        <f t="shared" si="23"/>
        <v/>
      </c>
      <c r="BT18" s="66" t="str">
        <f t="shared" si="24"/>
        <v/>
      </c>
      <c r="BU18" s="22" t="str">
        <f t="shared" si="25"/>
        <v/>
      </c>
      <c r="BV18" s="22" t="str">
        <f t="shared" si="26"/>
        <v/>
      </c>
      <c r="BW18" s="66" t="str">
        <f t="shared" si="27"/>
        <v/>
      </c>
      <c r="BX18" s="22" t="str">
        <f t="shared" si="28"/>
        <v/>
      </c>
      <c r="BY18" s="22" t="str">
        <f t="shared" si="29"/>
        <v/>
      </c>
      <c r="BZ18" s="66" t="str">
        <f t="shared" si="30"/>
        <v/>
      </c>
      <c r="CA18" s="22" t="str">
        <f t="shared" si="31"/>
        <v/>
      </c>
      <c r="CB18" s="22" t="str">
        <f t="shared" si="32"/>
        <v/>
      </c>
      <c r="CD18" s="13" t="str">
        <f t="shared" si="33"/>
        <v>Ava Gulbrandsen</v>
      </c>
      <c r="CE18" s="13">
        <f t="shared" si="34"/>
        <v>420</v>
      </c>
      <c r="CF18" s="13">
        <f t="shared" si="35"/>
        <v>8540</v>
      </c>
      <c r="CG18" s="66" t="str">
        <f t="shared" si="36"/>
        <v/>
      </c>
      <c r="CH18" s="22" t="str">
        <f t="shared" si="37"/>
        <v/>
      </c>
      <c r="CI18" s="22" t="str">
        <f t="shared" si="38"/>
        <v/>
      </c>
      <c r="CJ18" s="66" t="str">
        <f t="shared" si="39"/>
        <v/>
      </c>
      <c r="CK18" s="22" t="str">
        <f t="shared" si="40"/>
        <v/>
      </c>
      <c r="CL18" s="22" t="str">
        <f t="shared" si="41"/>
        <v/>
      </c>
      <c r="CM18" s="66" t="str">
        <f t="shared" si="42"/>
        <v/>
      </c>
      <c r="CN18" s="22" t="str">
        <f t="shared" si="43"/>
        <v/>
      </c>
      <c r="CO18" s="22" t="str">
        <f t="shared" si="44"/>
        <v/>
      </c>
      <c r="CP18" s="66" t="str">
        <f t="shared" si="45"/>
        <v/>
      </c>
      <c r="CQ18" s="22" t="str">
        <f t="shared" si="46"/>
        <v/>
      </c>
      <c r="CR18" s="22" t="str">
        <f t="shared" si="47"/>
        <v/>
      </c>
      <c r="CS18" s="66" t="str">
        <f t="shared" si="48"/>
        <v/>
      </c>
      <c r="CT18" s="22" t="str">
        <f t="shared" si="49"/>
        <v/>
      </c>
      <c r="CU18" s="22" t="str">
        <f t="shared" si="50"/>
        <v/>
      </c>
    </row>
    <row r="19" spans="1:99" ht="15" customHeight="1" x14ac:dyDescent="0.2">
      <c r="A19" s="252">
        <f t="shared" si="0"/>
        <v>9</v>
      </c>
      <c r="B19" s="65" t="s">
        <v>1274</v>
      </c>
      <c r="C19" s="65" t="s">
        <v>919</v>
      </c>
      <c r="D19" s="65" t="s">
        <v>1254</v>
      </c>
      <c r="E19" s="355">
        <v>420</v>
      </c>
      <c r="F19" s="249">
        <v>2382</v>
      </c>
      <c r="G19" s="15">
        <f t="shared" si="1"/>
        <v>19</v>
      </c>
      <c r="H19" s="16">
        <f t="shared" si="2"/>
        <v>9</v>
      </c>
      <c r="I19" s="8"/>
      <c r="J19" s="238">
        <v>11</v>
      </c>
      <c r="K19" s="242">
        <f t="shared" si="3"/>
        <v>11</v>
      </c>
      <c r="L19" s="234">
        <f t="shared" si="4"/>
        <v>11</v>
      </c>
      <c r="M19" s="8"/>
      <c r="N19" s="238">
        <v>8</v>
      </c>
      <c r="O19" s="242">
        <f t="shared" si="5"/>
        <v>8</v>
      </c>
      <c r="P19" s="234">
        <f t="shared" si="6"/>
        <v>8</v>
      </c>
      <c r="Q19" s="8"/>
      <c r="R19" s="238"/>
      <c r="S19" s="242"/>
      <c r="T19" s="234"/>
      <c r="U19" s="8"/>
      <c r="V19" s="238"/>
      <c r="W19" s="242"/>
      <c r="X19" s="234"/>
      <c r="Y19" s="8"/>
      <c r="Z19" s="238"/>
      <c r="AA19" s="242"/>
      <c r="AB19" s="234"/>
      <c r="AC19" s="8"/>
      <c r="AD19" s="238"/>
      <c r="AE19" s="242"/>
      <c r="AF19" s="234"/>
      <c r="AG19" s="8"/>
      <c r="AH19" s="238"/>
      <c r="AI19" s="242"/>
      <c r="AJ19" s="234"/>
      <c r="BB19" s="13" t="str">
        <f t="shared" si="7"/>
        <v>Callie Hontzas</v>
      </c>
      <c r="BC19" s="13">
        <f t="shared" si="8"/>
        <v>420</v>
      </c>
      <c r="BD19" s="13">
        <f t="shared" si="9"/>
        <v>2382</v>
      </c>
      <c r="BE19" s="22">
        <f t="shared" si="10"/>
        <v>1</v>
      </c>
      <c r="BF19" s="22">
        <f t="shared" si="11"/>
        <v>4</v>
      </c>
      <c r="BG19" s="22">
        <f t="shared" si="12"/>
        <v>0</v>
      </c>
      <c r="BH19" s="22">
        <f t="shared" si="13"/>
        <v>0</v>
      </c>
      <c r="BI19" s="22">
        <f t="shared" si="14"/>
        <v>0</v>
      </c>
      <c r="BK19" s="13" t="str">
        <f t="shared" si="15"/>
        <v>Callie Hontzas</v>
      </c>
      <c r="BL19" s="13">
        <f t="shared" si="16"/>
        <v>420</v>
      </c>
      <c r="BM19" s="13">
        <f t="shared" si="17"/>
        <v>2382</v>
      </c>
      <c r="BN19" s="66" t="str">
        <f t="shared" si="18"/>
        <v/>
      </c>
      <c r="BO19" s="22" t="str">
        <f t="shared" si="19"/>
        <v/>
      </c>
      <c r="BP19" s="22" t="str">
        <f t="shared" si="20"/>
        <v/>
      </c>
      <c r="BQ19" s="66" t="str">
        <f t="shared" si="21"/>
        <v/>
      </c>
      <c r="BR19" s="22" t="str">
        <f t="shared" si="22"/>
        <v/>
      </c>
      <c r="BS19" s="22" t="str">
        <f t="shared" si="23"/>
        <v/>
      </c>
      <c r="BT19" s="66" t="str">
        <f t="shared" si="24"/>
        <v/>
      </c>
      <c r="BU19" s="22" t="str">
        <f t="shared" si="25"/>
        <v/>
      </c>
      <c r="BV19" s="22" t="str">
        <f t="shared" si="26"/>
        <v/>
      </c>
      <c r="BW19" s="66" t="str">
        <f t="shared" si="27"/>
        <v/>
      </c>
      <c r="BX19" s="22" t="str">
        <f t="shared" si="28"/>
        <v/>
      </c>
      <c r="BY19" s="22" t="str">
        <f t="shared" si="29"/>
        <v/>
      </c>
      <c r="BZ19" s="66" t="str">
        <f t="shared" si="30"/>
        <v/>
      </c>
      <c r="CA19" s="22" t="str">
        <f t="shared" si="31"/>
        <v/>
      </c>
      <c r="CB19" s="22" t="str">
        <f t="shared" si="32"/>
        <v/>
      </c>
      <c r="CD19" s="13" t="str">
        <f t="shared" si="33"/>
        <v>Callie Hontzas</v>
      </c>
      <c r="CE19" s="13">
        <f t="shared" si="34"/>
        <v>420</v>
      </c>
      <c r="CF19" s="13">
        <f t="shared" si="35"/>
        <v>2382</v>
      </c>
      <c r="CG19" s="66" t="str">
        <f t="shared" si="36"/>
        <v/>
      </c>
      <c r="CH19" s="22" t="str">
        <f t="shared" si="37"/>
        <v/>
      </c>
      <c r="CI19" s="22" t="str">
        <f t="shared" si="38"/>
        <v/>
      </c>
      <c r="CJ19" s="66" t="str">
        <f t="shared" si="39"/>
        <v/>
      </c>
      <c r="CK19" s="22" t="str">
        <f t="shared" si="40"/>
        <v/>
      </c>
      <c r="CL19" s="22" t="str">
        <f t="shared" si="41"/>
        <v/>
      </c>
      <c r="CM19" s="66" t="str">
        <f t="shared" si="42"/>
        <v/>
      </c>
      <c r="CN19" s="22" t="str">
        <f t="shared" si="43"/>
        <v/>
      </c>
      <c r="CO19" s="22" t="str">
        <f t="shared" si="44"/>
        <v/>
      </c>
      <c r="CP19" s="66" t="str">
        <f t="shared" si="45"/>
        <v/>
      </c>
      <c r="CQ19" s="22" t="str">
        <f t="shared" si="46"/>
        <v/>
      </c>
      <c r="CR19" s="22" t="str">
        <f t="shared" si="47"/>
        <v/>
      </c>
      <c r="CS19" s="66" t="str">
        <f t="shared" si="48"/>
        <v/>
      </c>
      <c r="CT19" s="22" t="str">
        <f t="shared" si="49"/>
        <v/>
      </c>
      <c r="CU19" s="22" t="str">
        <f t="shared" si="50"/>
        <v/>
      </c>
    </row>
    <row r="20" spans="1:99" ht="15" customHeight="1" x14ac:dyDescent="0.2">
      <c r="A20" s="252">
        <v>10</v>
      </c>
      <c r="B20" s="65" t="s">
        <v>892</v>
      </c>
      <c r="C20" s="65" t="s">
        <v>895</v>
      </c>
      <c r="D20" s="65" t="s">
        <v>1257</v>
      </c>
      <c r="E20" s="355">
        <v>420</v>
      </c>
      <c r="F20" s="249" t="s">
        <v>1277</v>
      </c>
      <c r="G20" s="15">
        <f t="shared" si="1"/>
        <v>19</v>
      </c>
      <c r="H20" s="16">
        <f t="shared" si="2"/>
        <v>9</v>
      </c>
      <c r="I20" s="8"/>
      <c r="J20" s="238">
        <v>9</v>
      </c>
      <c r="K20" s="242">
        <f t="shared" si="3"/>
        <v>9</v>
      </c>
      <c r="L20" s="234">
        <f t="shared" si="4"/>
        <v>9</v>
      </c>
      <c r="M20" s="8"/>
      <c r="N20" s="238">
        <v>10</v>
      </c>
      <c r="O20" s="242">
        <f t="shared" si="5"/>
        <v>10</v>
      </c>
      <c r="P20" s="234">
        <f t="shared" si="6"/>
        <v>10</v>
      </c>
      <c r="Q20" s="8"/>
      <c r="R20" s="238"/>
      <c r="S20" s="242"/>
      <c r="T20" s="234"/>
      <c r="U20" s="8"/>
      <c r="V20" s="238"/>
      <c r="W20" s="242"/>
      <c r="X20" s="234"/>
      <c r="Y20" s="8"/>
      <c r="Z20" s="238"/>
      <c r="AA20" s="242"/>
      <c r="AB20" s="234"/>
      <c r="AC20" s="8"/>
      <c r="AD20" s="238"/>
      <c r="AE20" s="242"/>
      <c r="AF20" s="234"/>
      <c r="AG20" s="8"/>
      <c r="AH20" s="238"/>
      <c r="AI20" s="242"/>
      <c r="AJ20" s="234"/>
      <c r="BB20" s="13" t="str">
        <f t="shared" si="7"/>
        <v>Anna Kate Hatcher</v>
      </c>
      <c r="BC20" s="13">
        <f t="shared" si="8"/>
        <v>420</v>
      </c>
      <c r="BD20" s="13" t="str">
        <f t="shared" si="9"/>
        <v>AYC1</v>
      </c>
      <c r="BE20" s="22">
        <f t="shared" si="10"/>
        <v>3</v>
      </c>
      <c r="BF20" s="22">
        <f t="shared" si="11"/>
        <v>2</v>
      </c>
      <c r="BG20" s="22">
        <f t="shared" si="12"/>
        <v>0</v>
      </c>
      <c r="BH20" s="22">
        <f t="shared" si="13"/>
        <v>0</v>
      </c>
      <c r="BI20" s="22">
        <f t="shared" si="14"/>
        <v>0</v>
      </c>
      <c r="BK20" s="13" t="str">
        <f t="shared" si="15"/>
        <v>Anna Kate Hatcher</v>
      </c>
      <c r="BL20" s="13">
        <f t="shared" si="16"/>
        <v>420</v>
      </c>
      <c r="BM20" s="13" t="str">
        <f t="shared" si="17"/>
        <v>AYC1</v>
      </c>
      <c r="BN20" s="66" t="str">
        <f t="shared" si="18"/>
        <v/>
      </c>
      <c r="BO20" s="22" t="str">
        <f t="shared" si="19"/>
        <v/>
      </c>
      <c r="BP20" s="22" t="str">
        <f t="shared" si="20"/>
        <v/>
      </c>
      <c r="BQ20" s="66" t="str">
        <f t="shared" si="21"/>
        <v/>
      </c>
      <c r="BR20" s="22" t="str">
        <f t="shared" si="22"/>
        <v/>
      </c>
      <c r="BS20" s="22" t="str">
        <f t="shared" si="23"/>
        <v/>
      </c>
      <c r="BT20" s="66" t="str">
        <f t="shared" si="24"/>
        <v/>
      </c>
      <c r="BU20" s="22" t="str">
        <f t="shared" si="25"/>
        <v/>
      </c>
      <c r="BV20" s="22" t="str">
        <f t="shared" si="26"/>
        <v/>
      </c>
      <c r="BW20" s="66" t="str">
        <f t="shared" si="27"/>
        <v/>
      </c>
      <c r="BX20" s="22" t="str">
        <f t="shared" si="28"/>
        <v/>
      </c>
      <c r="BY20" s="22" t="str">
        <f t="shared" si="29"/>
        <v/>
      </c>
      <c r="BZ20" s="66" t="str">
        <f t="shared" si="30"/>
        <v/>
      </c>
      <c r="CA20" s="22" t="str">
        <f t="shared" si="31"/>
        <v/>
      </c>
      <c r="CB20" s="22" t="str">
        <f t="shared" si="32"/>
        <v/>
      </c>
      <c r="CD20" s="13" t="str">
        <f t="shared" si="33"/>
        <v>Anna Kate Hatcher</v>
      </c>
      <c r="CE20" s="13">
        <f t="shared" si="34"/>
        <v>420</v>
      </c>
      <c r="CF20" s="13" t="str">
        <f t="shared" si="35"/>
        <v>AYC1</v>
      </c>
      <c r="CG20" s="66" t="str">
        <f t="shared" si="36"/>
        <v/>
      </c>
      <c r="CH20" s="22" t="str">
        <f t="shared" si="37"/>
        <v/>
      </c>
      <c r="CI20" s="22" t="str">
        <f t="shared" si="38"/>
        <v/>
      </c>
      <c r="CJ20" s="66" t="str">
        <f t="shared" si="39"/>
        <v/>
      </c>
      <c r="CK20" s="22" t="str">
        <f t="shared" si="40"/>
        <v/>
      </c>
      <c r="CL20" s="22" t="str">
        <f t="shared" si="41"/>
        <v/>
      </c>
      <c r="CM20" s="66" t="str">
        <f t="shared" si="42"/>
        <v/>
      </c>
      <c r="CN20" s="22" t="str">
        <f t="shared" si="43"/>
        <v/>
      </c>
      <c r="CO20" s="22" t="str">
        <f t="shared" si="44"/>
        <v/>
      </c>
      <c r="CP20" s="66" t="str">
        <f t="shared" si="45"/>
        <v/>
      </c>
      <c r="CQ20" s="22" t="str">
        <f t="shared" si="46"/>
        <v/>
      </c>
      <c r="CR20" s="22" t="str">
        <f t="shared" si="47"/>
        <v/>
      </c>
      <c r="CS20" s="66" t="str">
        <f t="shared" si="48"/>
        <v/>
      </c>
      <c r="CT20" s="22" t="str">
        <f t="shared" si="49"/>
        <v/>
      </c>
      <c r="CU20" s="22" t="str">
        <f t="shared" si="50"/>
        <v/>
      </c>
    </row>
    <row r="21" spans="1:99" ht="15" customHeight="1" x14ac:dyDescent="0.2">
      <c r="A21" s="252">
        <f t="shared" si="0"/>
        <v>11</v>
      </c>
      <c r="B21" s="65" t="s">
        <v>902</v>
      </c>
      <c r="C21" s="65" t="s">
        <v>913</v>
      </c>
      <c r="D21" s="65" t="s">
        <v>1254</v>
      </c>
      <c r="E21" s="355">
        <v>420</v>
      </c>
      <c r="F21" s="249">
        <v>2</v>
      </c>
      <c r="G21" s="15">
        <f t="shared" si="1"/>
        <v>21</v>
      </c>
      <c r="H21" s="16">
        <f t="shared" si="2"/>
        <v>11</v>
      </c>
      <c r="I21" s="8"/>
      <c r="J21" s="238">
        <v>10</v>
      </c>
      <c r="K21" s="242">
        <f t="shared" si="3"/>
        <v>10</v>
      </c>
      <c r="L21" s="234">
        <f t="shared" si="4"/>
        <v>10</v>
      </c>
      <c r="M21" s="8"/>
      <c r="N21" s="238">
        <v>11</v>
      </c>
      <c r="O21" s="242">
        <f t="shared" si="5"/>
        <v>11</v>
      </c>
      <c r="P21" s="234">
        <f t="shared" si="6"/>
        <v>11</v>
      </c>
      <c r="Q21" s="8"/>
      <c r="R21" s="238"/>
      <c r="S21" s="242"/>
      <c r="T21" s="234"/>
      <c r="U21" s="8"/>
      <c r="V21" s="238"/>
      <c r="W21" s="242"/>
      <c r="X21" s="234"/>
      <c r="Y21" s="8"/>
      <c r="Z21" s="238"/>
      <c r="AA21" s="242"/>
      <c r="AB21" s="234"/>
      <c r="AC21" s="8"/>
      <c r="AD21" s="238"/>
      <c r="AE21" s="242"/>
      <c r="AF21" s="234"/>
      <c r="AG21" s="8"/>
      <c r="AH21" s="238"/>
      <c r="AI21" s="242"/>
      <c r="AJ21" s="234"/>
      <c r="BB21" s="13" t="str">
        <f t="shared" si="7"/>
        <v>Anna Sides</v>
      </c>
      <c r="BC21" s="13">
        <f t="shared" si="8"/>
        <v>420</v>
      </c>
      <c r="BD21" s="13">
        <f t="shared" si="9"/>
        <v>2</v>
      </c>
      <c r="BE21" s="22">
        <f t="shared" si="10"/>
        <v>2</v>
      </c>
      <c r="BF21" s="22">
        <f t="shared" si="11"/>
        <v>1</v>
      </c>
      <c r="BG21" s="22">
        <f t="shared" si="12"/>
        <v>0</v>
      </c>
      <c r="BH21" s="22">
        <f t="shared" si="13"/>
        <v>0</v>
      </c>
      <c r="BI21" s="22">
        <f t="shared" si="14"/>
        <v>0</v>
      </c>
      <c r="BK21" s="13" t="str">
        <f t="shared" si="15"/>
        <v>Anna Sides</v>
      </c>
      <c r="BL21" s="13">
        <f t="shared" si="16"/>
        <v>420</v>
      </c>
      <c r="BM21" s="13">
        <f t="shared" si="17"/>
        <v>2</v>
      </c>
      <c r="BN21" s="66" t="str">
        <f t="shared" si="18"/>
        <v/>
      </c>
      <c r="BO21" s="22" t="str">
        <f t="shared" si="19"/>
        <v/>
      </c>
      <c r="BP21" s="22" t="str">
        <f t="shared" si="20"/>
        <v/>
      </c>
      <c r="BQ21" s="66" t="str">
        <f t="shared" si="21"/>
        <v/>
      </c>
      <c r="BR21" s="22" t="str">
        <f t="shared" si="22"/>
        <v/>
      </c>
      <c r="BS21" s="22" t="str">
        <f t="shared" si="23"/>
        <v/>
      </c>
      <c r="BT21" s="66" t="str">
        <f t="shared" si="24"/>
        <v/>
      </c>
      <c r="BU21" s="22" t="str">
        <f t="shared" si="25"/>
        <v/>
      </c>
      <c r="BV21" s="22" t="str">
        <f t="shared" si="26"/>
        <v/>
      </c>
      <c r="BW21" s="66" t="str">
        <f t="shared" si="27"/>
        <v/>
      </c>
      <c r="BX21" s="22" t="str">
        <f t="shared" si="28"/>
        <v/>
      </c>
      <c r="BY21" s="22" t="str">
        <f t="shared" si="29"/>
        <v/>
      </c>
      <c r="BZ21" s="66" t="str">
        <f t="shared" si="30"/>
        <v/>
      </c>
      <c r="CA21" s="22" t="str">
        <f t="shared" si="31"/>
        <v/>
      </c>
      <c r="CB21" s="22" t="str">
        <f t="shared" si="32"/>
        <v/>
      </c>
      <c r="CD21" s="13" t="str">
        <f t="shared" si="33"/>
        <v>Anna Sides</v>
      </c>
      <c r="CE21" s="13">
        <f t="shared" si="34"/>
        <v>420</v>
      </c>
      <c r="CF21" s="13">
        <f t="shared" si="35"/>
        <v>2</v>
      </c>
      <c r="CG21" s="66" t="str">
        <f t="shared" si="36"/>
        <v/>
      </c>
      <c r="CH21" s="22" t="str">
        <f t="shared" si="37"/>
        <v/>
      </c>
      <c r="CI21" s="22" t="str">
        <f t="shared" si="38"/>
        <v/>
      </c>
      <c r="CJ21" s="66" t="str">
        <f t="shared" si="39"/>
        <v/>
      </c>
      <c r="CK21" s="22" t="str">
        <f t="shared" si="40"/>
        <v/>
      </c>
      <c r="CL21" s="22" t="str">
        <f t="shared" si="41"/>
        <v/>
      </c>
      <c r="CM21" s="66" t="str">
        <f t="shared" si="42"/>
        <v/>
      </c>
      <c r="CN21" s="22" t="str">
        <f t="shared" si="43"/>
        <v/>
      </c>
      <c r="CO21" s="22" t="str">
        <f t="shared" si="44"/>
        <v/>
      </c>
      <c r="CP21" s="66" t="str">
        <f t="shared" si="45"/>
        <v/>
      </c>
      <c r="CQ21" s="22" t="str">
        <f t="shared" si="46"/>
        <v/>
      </c>
      <c r="CR21" s="22" t="str">
        <f t="shared" si="47"/>
        <v/>
      </c>
      <c r="CS21" s="66" t="str">
        <f t="shared" si="48"/>
        <v/>
      </c>
      <c r="CT21" s="22" t="str">
        <f t="shared" si="49"/>
        <v/>
      </c>
      <c r="CU21" s="22" t="str">
        <f t="shared" si="50"/>
        <v/>
      </c>
    </row>
    <row r="22" spans="1:99" ht="15" customHeight="1" x14ac:dyDescent="0.2">
      <c r="A22" s="252">
        <f t="shared" si="0"/>
        <v>12</v>
      </c>
      <c r="B22" s="65" t="s">
        <v>915</v>
      </c>
      <c r="C22" s="65" t="s">
        <v>1275</v>
      </c>
      <c r="D22" s="65" t="s">
        <v>1254</v>
      </c>
      <c r="E22" s="355">
        <v>420</v>
      </c>
      <c r="F22" s="249">
        <v>69</v>
      </c>
      <c r="G22" s="15">
        <f t="shared" si="1"/>
        <v>26</v>
      </c>
      <c r="H22" s="16">
        <f t="shared" si="2"/>
        <v>12</v>
      </c>
      <c r="I22" s="8"/>
      <c r="J22" s="238" t="s">
        <v>815</v>
      </c>
      <c r="K22" s="242" t="str">
        <f t="shared" si="3"/>
        <v/>
      </c>
      <c r="L22" s="234">
        <f t="shared" si="4"/>
        <v>13</v>
      </c>
      <c r="M22" s="8"/>
      <c r="N22" s="238" t="s">
        <v>815</v>
      </c>
      <c r="O22" s="242" t="str">
        <f t="shared" si="5"/>
        <v/>
      </c>
      <c r="P22" s="234">
        <f t="shared" si="6"/>
        <v>13</v>
      </c>
      <c r="Q22" s="8"/>
      <c r="R22" s="238"/>
      <c r="S22" s="242"/>
      <c r="T22" s="234"/>
      <c r="U22" s="8"/>
      <c r="V22" s="238"/>
      <c r="W22" s="242"/>
      <c r="X22" s="234"/>
      <c r="Y22" s="8"/>
      <c r="Z22" s="238"/>
      <c r="AA22" s="242"/>
      <c r="AB22" s="234"/>
      <c r="AC22" s="8"/>
      <c r="AD22" s="238"/>
      <c r="AE22" s="242"/>
      <c r="AF22" s="234"/>
      <c r="AG22" s="8"/>
      <c r="AH22" s="238"/>
      <c r="AI22" s="242"/>
      <c r="AJ22" s="234"/>
      <c r="BB22" s="13" t="str">
        <f t="shared" si="7"/>
        <v>Audrey Peacock</v>
      </c>
      <c r="BC22" s="13">
        <f t="shared" si="8"/>
        <v>420</v>
      </c>
      <c r="BD22" s="13">
        <f t="shared" si="9"/>
        <v>69</v>
      </c>
      <c r="BE22" s="22">
        <f t="shared" si="10"/>
        <v>0</v>
      </c>
      <c r="BF22" s="22">
        <f t="shared" si="11"/>
        <v>0</v>
      </c>
      <c r="BG22" s="22">
        <f t="shared" si="12"/>
        <v>0</v>
      </c>
      <c r="BH22" s="22">
        <f t="shared" si="13"/>
        <v>0</v>
      </c>
      <c r="BI22" s="22">
        <f t="shared" si="14"/>
        <v>0</v>
      </c>
      <c r="BK22" s="13" t="str">
        <f t="shared" si="15"/>
        <v>Audrey Peacock</v>
      </c>
      <c r="BL22" s="13">
        <f t="shared" si="16"/>
        <v>420</v>
      </c>
      <c r="BM22" s="13">
        <f t="shared" si="17"/>
        <v>69</v>
      </c>
      <c r="BN22" s="66" t="str">
        <f t="shared" si="18"/>
        <v/>
      </c>
      <c r="BO22" s="22" t="str">
        <f t="shared" si="19"/>
        <v/>
      </c>
      <c r="BP22" s="22" t="str">
        <f t="shared" si="20"/>
        <v/>
      </c>
      <c r="BQ22" s="66" t="str">
        <f t="shared" si="21"/>
        <v/>
      </c>
      <c r="BR22" s="22" t="str">
        <f t="shared" si="22"/>
        <v/>
      </c>
      <c r="BS22" s="22" t="str">
        <f t="shared" si="23"/>
        <v/>
      </c>
      <c r="BT22" s="66" t="str">
        <f t="shared" si="24"/>
        <v/>
      </c>
      <c r="BU22" s="22" t="str">
        <f t="shared" si="25"/>
        <v/>
      </c>
      <c r="BV22" s="22" t="str">
        <f t="shared" si="26"/>
        <v/>
      </c>
      <c r="BW22" s="66" t="str">
        <f t="shared" si="27"/>
        <v/>
      </c>
      <c r="BX22" s="22" t="str">
        <f t="shared" si="28"/>
        <v/>
      </c>
      <c r="BY22" s="22" t="str">
        <f t="shared" si="29"/>
        <v/>
      </c>
      <c r="BZ22" s="66" t="str">
        <f t="shared" si="30"/>
        <v/>
      </c>
      <c r="CA22" s="22" t="str">
        <f t="shared" si="31"/>
        <v/>
      </c>
      <c r="CB22" s="22" t="str">
        <f t="shared" si="32"/>
        <v/>
      </c>
      <c r="CD22" s="13" t="str">
        <f t="shared" si="33"/>
        <v>Audrey Peacock</v>
      </c>
      <c r="CE22" s="13">
        <f t="shared" si="34"/>
        <v>420</v>
      </c>
      <c r="CF22" s="13">
        <f t="shared" si="35"/>
        <v>69</v>
      </c>
      <c r="CG22" s="66" t="str">
        <f t="shared" si="36"/>
        <v/>
      </c>
      <c r="CH22" s="22" t="str">
        <f t="shared" si="37"/>
        <v/>
      </c>
      <c r="CI22" s="22" t="str">
        <f t="shared" si="38"/>
        <v/>
      </c>
      <c r="CJ22" s="66" t="str">
        <f t="shared" si="39"/>
        <v/>
      </c>
      <c r="CK22" s="22" t="str">
        <f t="shared" si="40"/>
        <v/>
      </c>
      <c r="CL22" s="22" t="str">
        <f t="shared" si="41"/>
        <v/>
      </c>
      <c r="CM22" s="66" t="str">
        <f t="shared" si="42"/>
        <v/>
      </c>
      <c r="CN22" s="22" t="str">
        <f t="shared" si="43"/>
        <v/>
      </c>
      <c r="CO22" s="22" t="str">
        <f t="shared" si="44"/>
        <v/>
      </c>
      <c r="CP22" s="66" t="str">
        <f t="shared" si="45"/>
        <v/>
      </c>
      <c r="CQ22" s="22" t="str">
        <f t="shared" si="46"/>
        <v/>
      </c>
      <c r="CR22" s="22" t="str">
        <f t="shared" si="47"/>
        <v/>
      </c>
      <c r="CS22" s="66" t="str">
        <f t="shared" si="48"/>
        <v/>
      </c>
      <c r="CT22" s="22" t="str">
        <f t="shared" si="49"/>
        <v/>
      </c>
      <c r="CU22" s="22" t="str">
        <f t="shared" si="50"/>
        <v/>
      </c>
    </row>
    <row r="23" spans="1:99" ht="15" customHeight="1" x14ac:dyDescent="0.2">
      <c r="A23" s="252" t="str">
        <f t="shared" si="0"/>
        <v/>
      </c>
      <c r="B23" s="65"/>
      <c r="C23" s="65"/>
      <c r="D23" s="65"/>
      <c r="E23" s="355"/>
      <c r="F23" s="249"/>
      <c r="G23" s="15" t="str">
        <f t="shared" si="1"/>
        <v/>
      </c>
      <c r="H23" s="16" t="str">
        <f t="shared" si="2"/>
        <v/>
      </c>
      <c r="I23" s="8"/>
      <c r="J23" s="238"/>
      <c r="K23" s="242" t="str">
        <f t="shared" si="3"/>
        <v/>
      </c>
      <c r="L23" s="234" t="str">
        <f t="shared" si="4"/>
        <v/>
      </c>
      <c r="M23" s="8"/>
      <c r="N23" s="238"/>
      <c r="O23" s="242" t="str">
        <f t="shared" si="5"/>
        <v/>
      </c>
      <c r="P23" s="234" t="str">
        <f t="shared" si="6"/>
        <v/>
      </c>
      <c r="Q23" s="8"/>
      <c r="R23" s="238"/>
      <c r="S23" s="242" t="str">
        <f t="shared" ref="S23:S24" si="51">IF(OR(R23="DNS",R23="DNF",R23="DSQ",R23="DNC",R23="OCS"),"",IF(R$9="","",IF($B23="","",R23)))</f>
        <v/>
      </c>
      <c r="T23" s="234" t="str">
        <f t="shared" ref="T23:T24" si="52">IF(OR(R23="DNS",R23="DNF",R23="DSQ",R23="DNC",R23="OCS"),(COUNTA($B$11:$B$26)+1),IF($B23="","",RANK(S23,S$11:S$26,1)))</f>
        <v/>
      </c>
      <c r="U23" s="8"/>
      <c r="V23" s="238"/>
      <c r="W23" s="242" t="str">
        <f t="shared" ref="W23:W24" si="53">IF(OR(V23="DNS",V23="DNF",V23="DSQ",V23="DNC",V23="OCS"),"",IF(V$9="","",IF($B23="","",V23)))</f>
        <v/>
      </c>
      <c r="X23" s="234" t="str">
        <f t="shared" ref="X23:X24" si="54">IF(OR(V23="DNS",V23="DNF",V23="DSQ",V23="DNC",V23="OCS"),(COUNTA($B$11:$B$26)+1),IF($B23="","",RANK(W23,W$11:W$26,1)))</f>
        <v/>
      </c>
      <c r="Y23" s="8"/>
      <c r="Z23" s="238"/>
      <c r="AA23" s="242" t="str">
        <f t="shared" ref="AA23:AA24" si="55">IF(OR(Z23="DNS",Z23="DNF",Z23="DSQ",Z23="DNC",Z23="OCS"),"",IF(Z$9="","",IF($B23="","",Z23)))</f>
        <v/>
      </c>
      <c r="AB23" s="234" t="str">
        <f t="shared" ref="AB23:AB24" si="56">IF(OR(Z23="DNS",Z23="DNF",Z23="DSQ",Z23="DNC",Z23="OCS"),(COUNTA($B$11:$B$26)+1),IF($B23="","",RANK(AA23,AA$11:AA$26,1)))</f>
        <v/>
      </c>
      <c r="AC23" s="8"/>
      <c r="AD23" s="238"/>
      <c r="AE23" s="242" t="str">
        <f t="shared" ref="AE23:AE24" si="57">IF(OR(AD23="DNS",AD23="DNF",AD23="DSQ",AD23="DNC",AD23="OCS"),"",IF(AD$9="","",IF($B23="","",AD23)))</f>
        <v/>
      </c>
      <c r="AF23" s="234" t="str">
        <f t="shared" ref="AF23:AF24" si="58">IF(OR(AD23="DNS",AD23="DNF",AD23="DSQ",AD23="DNC",AD23="OCS"),(COUNTA($B$11:$B$26)+1),IF($B23="","",RANK(AE23,AE$11:AE$26,1)))</f>
        <v/>
      </c>
      <c r="AG23" s="8"/>
      <c r="AH23" s="238"/>
      <c r="AI23" s="242" t="str">
        <f t="shared" ref="AI23:AI24" si="59">IF(OR(AH23="DNS",AH23="DNF",AH23="DSQ",AH23="DNC",AH23="OCS"),"",IF(AH$9="","",IF($B23="","",AH23)))</f>
        <v/>
      </c>
      <c r="AJ23" s="234" t="str">
        <f t="shared" ref="AJ23:AJ24" si="60">IF(OR(AH23="DNS",AH23="DNF",AH23="DSQ",AH23="DNC",AH23="OCS"),(COUNTA($B$11:$B$26)+1),IF($B23="","",RANK(AI23,AI$11:AI$26,1)))</f>
        <v/>
      </c>
      <c r="BB23" s="13" t="str">
        <f t="shared" si="7"/>
        <v/>
      </c>
      <c r="BC23" s="13" t="str">
        <f t="shared" si="8"/>
        <v/>
      </c>
      <c r="BD23" s="13" t="str">
        <f t="shared" si="9"/>
        <v/>
      </c>
      <c r="BE23" s="22" t="str">
        <f t="shared" si="10"/>
        <v/>
      </c>
      <c r="BF23" s="22" t="str">
        <f t="shared" si="11"/>
        <v/>
      </c>
      <c r="BG23" s="22" t="str">
        <f t="shared" si="12"/>
        <v/>
      </c>
      <c r="BH23" s="22" t="str">
        <f t="shared" si="13"/>
        <v/>
      </c>
      <c r="BI23" s="22" t="str">
        <f t="shared" si="14"/>
        <v/>
      </c>
      <c r="BK23" s="13" t="str">
        <f t="shared" si="15"/>
        <v/>
      </c>
      <c r="BL23" s="13" t="str">
        <f t="shared" si="16"/>
        <v/>
      </c>
      <c r="BM23" s="13" t="str">
        <f t="shared" si="17"/>
        <v/>
      </c>
      <c r="BN23" s="66" t="str">
        <f t="shared" si="18"/>
        <v/>
      </c>
      <c r="BO23" s="22" t="str">
        <f t="shared" si="19"/>
        <v/>
      </c>
      <c r="BP23" s="22" t="str">
        <f t="shared" si="20"/>
        <v/>
      </c>
      <c r="BQ23" s="66" t="str">
        <f t="shared" si="21"/>
        <v/>
      </c>
      <c r="BR23" s="22" t="str">
        <f t="shared" si="22"/>
        <v/>
      </c>
      <c r="BS23" s="22" t="str">
        <f t="shared" si="23"/>
        <v/>
      </c>
      <c r="BT23" s="66" t="str">
        <f t="shared" si="24"/>
        <v/>
      </c>
      <c r="BU23" s="22" t="str">
        <f t="shared" si="25"/>
        <v/>
      </c>
      <c r="BV23" s="22" t="str">
        <f t="shared" si="26"/>
        <v/>
      </c>
      <c r="BW23" s="66" t="str">
        <f t="shared" si="27"/>
        <v/>
      </c>
      <c r="BX23" s="22" t="str">
        <f t="shared" si="28"/>
        <v/>
      </c>
      <c r="BY23" s="22" t="str">
        <f t="shared" si="29"/>
        <v/>
      </c>
      <c r="BZ23" s="66" t="str">
        <f t="shared" si="30"/>
        <v/>
      </c>
      <c r="CA23" s="22" t="str">
        <f t="shared" si="31"/>
        <v/>
      </c>
      <c r="CB23" s="22" t="str">
        <f t="shared" si="32"/>
        <v/>
      </c>
      <c r="CD23" s="13" t="str">
        <f t="shared" si="33"/>
        <v/>
      </c>
      <c r="CE23" s="13" t="str">
        <f t="shared" si="34"/>
        <v/>
      </c>
      <c r="CF23" s="13" t="str">
        <f t="shared" si="35"/>
        <v/>
      </c>
      <c r="CG23" s="66" t="str">
        <f t="shared" si="36"/>
        <v/>
      </c>
      <c r="CH23" s="22" t="str">
        <f t="shared" si="37"/>
        <v/>
      </c>
      <c r="CI23" s="22" t="str">
        <f t="shared" si="38"/>
        <v/>
      </c>
      <c r="CJ23" s="66" t="str">
        <f t="shared" si="39"/>
        <v/>
      </c>
      <c r="CK23" s="22" t="str">
        <f t="shared" si="40"/>
        <v/>
      </c>
      <c r="CL23" s="22" t="str">
        <f t="shared" si="41"/>
        <v/>
      </c>
      <c r="CM23" s="66" t="str">
        <f t="shared" si="42"/>
        <v/>
      </c>
      <c r="CN23" s="22" t="str">
        <f t="shared" si="43"/>
        <v/>
      </c>
      <c r="CO23" s="22" t="str">
        <f t="shared" si="44"/>
        <v/>
      </c>
      <c r="CP23" s="66" t="str">
        <f t="shared" si="45"/>
        <v/>
      </c>
      <c r="CQ23" s="22" t="str">
        <f t="shared" si="46"/>
        <v/>
      </c>
      <c r="CR23" s="22" t="str">
        <f t="shared" si="47"/>
        <v/>
      </c>
      <c r="CS23" s="66" t="str">
        <f t="shared" si="48"/>
        <v/>
      </c>
      <c r="CT23" s="22" t="str">
        <f t="shared" si="49"/>
        <v/>
      </c>
      <c r="CU23" s="22" t="str">
        <f t="shared" si="50"/>
        <v/>
      </c>
    </row>
    <row r="24" spans="1:99" ht="15" customHeight="1" x14ac:dyDescent="0.2">
      <c r="A24" s="252" t="str">
        <f t="shared" si="0"/>
        <v/>
      </c>
      <c r="B24" s="65"/>
      <c r="C24" s="65"/>
      <c r="D24" s="65"/>
      <c r="E24" s="355"/>
      <c r="F24" s="249"/>
      <c r="G24" s="15" t="str">
        <f t="shared" si="1"/>
        <v/>
      </c>
      <c r="H24" s="16" t="str">
        <f t="shared" si="2"/>
        <v/>
      </c>
      <c r="I24" s="8"/>
      <c r="J24" s="238"/>
      <c r="K24" s="242" t="str">
        <f t="shared" si="3"/>
        <v/>
      </c>
      <c r="L24" s="234" t="str">
        <f t="shared" si="4"/>
        <v/>
      </c>
      <c r="M24" s="8"/>
      <c r="N24" s="238"/>
      <c r="O24" s="242" t="str">
        <f t="shared" si="5"/>
        <v/>
      </c>
      <c r="P24" s="234" t="str">
        <f t="shared" si="6"/>
        <v/>
      </c>
      <c r="Q24" s="8"/>
      <c r="R24" s="238"/>
      <c r="S24" s="242" t="str">
        <f t="shared" si="51"/>
        <v/>
      </c>
      <c r="T24" s="234" t="str">
        <f t="shared" si="52"/>
        <v/>
      </c>
      <c r="U24" s="8"/>
      <c r="V24" s="238"/>
      <c r="W24" s="242" t="str">
        <f t="shared" si="53"/>
        <v/>
      </c>
      <c r="X24" s="234" t="str">
        <f t="shared" si="54"/>
        <v/>
      </c>
      <c r="Y24" s="8"/>
      <c r="Z24" s="238"/>
      <c r="AA24" s="242" t="str">
        <f t="shared" si="55"/>
        <v/>
      </c>
      <c r="AB24" s="234" t="str">
        <f t="shared" si="56"/>
        <v/>
      </c>
      <c r="AC24" s="8"/>
      <c r="AD24" s="238"/>
      <c r="AE24" s="242" t="str">
        <f t="shared" si="57"/>
        <v/>
      </c>
      <c r="AF24" s="234" t="str">
        <f t="shared" si="58"/>
        <v/>
      </c>
      <c r="AG24" s="8"/>
      <c r="AH24" s="238"/>
      <c r="AI24" s="242" t="str">
        <f t="shared" si="59"/>
        <v/>
      </c>
      <c r="AJ24" s="234" t="str">
        <f t="shared" si="60"/>
        <v/>
      </c>
      <c r="BB24" s="13" t="str">
        <f t="shared" si="7"/>
        <v/>
      </c>
      <c r="BC24" s="13" t="str">
        <f t="shared" si="8"/>
        <v/>
      </c>
      <c r="BD24" s="13" t="str">
        <f t="shared" si="9"/>
        <v/>
      </c>
      <c r="BE24" s="22" t="str">
        <f t="shared" si="10"/>
        <v/>
      </c>
      <c r="BF24" s="22" t="str">
        <f t="shared" si="11"/>
        <v/>
      </c>
      <c r="BG24" s="22" t="str">
        <f t="shared" si="12"/>
        <v/>
      </c>
      <c r="BH24" s="22" t="str">
        <f t="shared" si="13"/>
        <v/>
      </c>
      <c r="BI24" s="22" t="str">
        <f t="shared" si="14"/>
        <v/>
      </c>
      <c r="BK24" s="13" t="str">
        <f t="shared" si="15"/>
        <v/>
      </c>
      <c r="BL24" s="13" t="str">
        <f t="shared" si="16"/>
        <v/>
      </c>
      <c r="BM24" s="13" t="str">
        <f t="shared" si="17"/>
        <v/>
      </c>
      <c r="BN24" s="66" t="str">
        <f t="shared" si="18"/>
        <v/>
      </c>
      <c r="BO24" s="22" t="str">
        <f t="shared" si="19"/>
        <v/>
      </c>
      <c r="BP24" s="22" t="str">
        <f t="shared" si="20"/>
        <v/>
      </c>
      <c r="BQ24" s="66" t="str">
        <f t="shared" si="21"/>
        <v/>
      </c>
      <c r="BR24" s="22" t="str">
        <f t="shared" si="22"/>
        <v/>
      </c>
      <c r="BS24" s="22" t="str">
        <f t="shared" si="23"/>
        <v/>
      </c>
      <c r="BT24" s="66" t="str">
        <f t="shared" si="24"/>
        <v/>
      </c>
      <c r="BU24" s="22" t="str">
        <f t="shared" si="25"/>
        <v/>
      </c>
      <c r="BV24" s="22" t="str">
        <f t="shared" si="26"/>
        <v/>
      </c>
      <c r="BW24" s="66" t="str">
        <f t="shared" si="27"/>
        <v/>
      </c>
      <c r="BX24" s="22" t="str">
        <f t="shared" si="28"/>
        <v/>
      </c>
      <c r="BY24" s="22" t="str">
        <f t="shared" si="29"/>
        <v/>
      </c>
      <c r="BZ24" s="66" t="str">
        <f t="shared" si="30"/>
        <v/>
      </c>
      <c r="CA24" s="22" t="str">
        <f t="shared" si="31"/>
        <v/>
      </c>
      <c r="CB24" s="22" t="str">
        <f t="shared" si="32"/>
        <v/>
      </c>
      <c r="CD24" s="13" t="str">
        <f t="shared" si="33"/>
        <v/>
      </c>
      <c r="CE24" s="13" t="str">
        <f t="shared" si="34"/>
        <v/>
      </c>
      <c r="CF24" s="13" t="str">
        <f t="shared" si="35"/>
        <v/>
      </c>
      <c r="CG24" s="66" t="str">
        <f t="shared" si="36"/>
        <v/>
      </c>
      <c r="CH24" s="22" t="str">
        <f t="shared" si="37"/>
        <v/>
      </c>
      <c r="CI24" s="22" t="str">
        <f t="shared" si="38"/>
        <v/>
      </c>
      <c r="CJ24" s="66" t="str">
        <f t="shared" si="39"/>
        <v/>
      </c>
      <c r="CK24" s="22" t="str">
        <f t="shared" si="40"/>
        <v/>
      </c>
      <c r="CL24" s="22" t="str">
        <f t="shared" si="41"/>
        <v/>
      </c>
      <c r="CM24" s="66" t="str">
        <f t="shared" si="42"/>
        <v/>
      </c>
      <c r="CN24" s="22" t="str">
        <f t="shared" si="43"/>
        <v/>
      </c>
      <c r="CO24" s="22" t="str">
        <f t="shared" si="44"/>
        <v/>
      </c>
      <c r="CP24" s="66" t="str">
        <f t="shared" si="45"/>
        <v/>
      </c>
      <c r="CQ24" s="22" t="str">
        <f t="shared" si="46"/>
        <v/>
      </c>
      <c r="CR24" s="22" t="str">
        <f t="shared" si="47"/>
        <v/>
      </c>
      <c r="CS24" s="66" t="str">
        <f t="shared" si="48"/>
        <v/>
      </c>
      <c r="CT24" s="22" t="str">
        <f t="shared" si="49"/>
        <v/>
      </c>
      <c r="CU24" s="22" t="str">
        <f t="shared" si="50"/>
        <v/>
      </c>
    </row>
    <row r="25" spans="1:99" ht="15" customHeight="1" x14ac:dyDescent="0.2">
      <c r="A25" s="252" t="str">
        <f t="shared" ref="A25" si="61">H25</f>
        <v/>
      </c>
      <c r="B25" s="65"/>
      <c r="C25" s="65"/>
      <c r="D25" s="65"/>
      <c r="E25" s="355"/>
      <c r="F25" s="249"/>
      <c r="G25" s="15" t="str">
        <f t="shared" ref="G25:G26" si="62">IF(B25="","",L25+P25+T25+X25+AJ25)</f>
        <v/>
      </c>
      <c r="H25" s="16" t="str">
        <f t="shared" ref="H25:H26" si="63">IF(B25="","",RANK(G25,G$11:G$26,1))</f>
        <v/>
      </c>
      <c r="I25" s="8"/>
      <c r="J25" s="238"/>
      <c r="K25" s="242" t="str">
        <f t="shared" ref="K25:K26" si="64">IF(OR(J25="DNS",J25="DNF",J25="DSQ",J25="DNC",J25="OCS"),"",IF(J$9="","",IF($B25="","",J25)))</f>
        <v/>
      </c>
      <c r="L25" s="234" t="str">
        <f>IF(OR(J25="DNS",J25="DNF",J25="DSQ",J25="DNC",J25="OCS"),(COUNTA($B$11:$B$26)+1),IF($B25="","",RANK(K25,K$11:K$26,1)))</f>
        <v/>
      </c>
      <c r="M25" s="8"/>
      <c r="N25" s="238"/>
      <c r="O25" s="242" t="str">
        <f t="shared" ref="O25:O26" si="65">IF(OR(N25="DNS",N25="DNF",N25="DSQ",N25="DNC",N25="OCS"),"",IF(N$9="","",IF($B25="","",N25)))</f>
        <v/>
      </c>
      <c r="P25" s="234" t="str">
        <f t="shared" ref="P25:P26" si="66">IF(OR(N25="DNS",N25="DNF",N25="DSQ",N25="DNC",N25="OCS"),(COUNTA($B$11:$B$26)+1),IF($B25="","",RANK(O25,O$11:O$26,1)))</f>
        <v/>
      </c>
      <c r="Q25" s="8"/>
      <c r="R25" s="238"/>
      <c r="S25" s="242" t="str">
        <f t="shared" ref="S25:S26" si="67">IF(OR(R25="DNS",R25="DNF",R25="DSQ",R25="DNC",R25="OCS"),"",IF(R$9="","",IF($B25="","",R25)))</f>
        <v/>
      </c>
      <c r="T25" s="234" t="str">
        <f>IF(OR(R25="DNS",R25="DNF",R25="DSQ",R25="DNC",R25="OCS"),(COUNTA($B$11:$B$26)+1),IF($B25="","",RANK(S25,S$11:S$26,1)))</f>
        <v/>
      </c>
      <c r="U25" s="8"/>
      <c r="V25" s="238"/>
      <c r="W25" s="242" t="str">
        <f t="shared" ref="W25:W26" si="68">IF(OR(V25="DNS",V25="DNF",V25="DSQ",V25="DNC",V25="OCS"),"",IF(V$9="","",IF($B25="","",V25)))</f>
        <v/>
      </c>
      <c r="X25" s="234" t="str">
        <f t="shared" ref="X25:X26" si="69">IF(OR(V25="DNS",V25="DNF",V25="DSQ",V25="DNC",V25="OCS"),(COUNTA($B$11:$B$26)+1),IF($B25="","",RANK(W25,W$11:W$26,1)))</f>
        <v/>
      </c>
      <c r="Y25" s="8"/>
      <c r="Z25" s="238"/>
      <c r="AA25" s="242" t="str">
        <f t="shared" ref="AA25:AA26" si="70">IF(OR(Z25="DNS",Z25="DNF",Z25="DSQ",Z25="DNC",Z25="OCS"),"",IF(Z$9="","",IF($B25="","",Z25)))</f>
        <v/>
      </c>
      <c r="AB25" s="234" t="str">
        <f t="shared" ref="AB25:AB26" si="71">IF(OR(Z25="DNS",Z25="DNF",Z25="DSQ",Z25="DNC",Z25="OCS"),(COUNTA($B$11:$B$26)+1),IF($B25="","",RANK(AA25,AA$11:AA$26,1)))</f>
        <v/>
      </c>
      <c r="AC25" s="8"/>
      <c r="AD25" s="238"/>
      <c r="AE25" s="242" t="str">
        <f t="shared" ref="AE25:AE26" si="72">IF(OR(AD25="DNS",AD25="DNF",AD25="DSQ",AD25="DNC",AD25="OCS"),"",IF(AD$9="","",IF($B25="","",AD25)))</f>
        <v/>
      </c>
      <c r="AF25" s="234" t="str">
        <f t="shared" ref="AF25:AF26" si="73">IF(OR(AD25="DNS",AD25="DNF",AD25="DSQ",AD25="DNC",AD25="OCS"),(COUNTA($B$11:$B$26)+1),IF($B25="","",RANK(AE25,AE$11:AE$26,1)))</f>
        <v/>
      </c>
      <c r="AG25" s="8"/>
      <c r="AH25" s="238"/>
      <c r="AI25" s="242" t="str">
        <f t="shared" ref="AI25:AI26" si="74">IF(OR(AH25="DNS",AH25="DNF",AH25="DSQ",AH25="DNC",AH25="OCS"),"",IF(AH$9="","",IF($B25="","",AH25)))</f>
        <v/>
      </c>
      <c r="AJ25" s="234" t="str">
        <f t="shared" ref="AJ25:AJ26" si="75">IF(OR(AH25="DNS",AH25="DNF",AH25="DSQ",AH25="DNC",AH25="OCS"),(COUNTA($B$11:$B$26)+1),IF($B25="","",RANK(AI25,AI$11:AI$26,1)))</f>
        <v/>
      </c>
      <c r="BB25" s="13" t="str">
        <f t="shared" ref="BB25:BB26" si="76">IF($B25="","",B25)</f>
        <v/>
      </c>
      <c r="BC25" s="13" t="str">
        <f t="shared" ref="BC25" si="77">IF($B25="","",E25)</f>
        <v/>
      </c>
      <c r="BD25" s="13" t="str">
        <f t="shared" ref="BD25" si="78">IF($B25="","",F25)</f>
        <v/>
      </c>
      <c r="BE25" s="22" t="str">
        <f t="shared" ref="BE25:BE26" si="79">IF($B25="","",IF(L25&gt;0,IF(OR(J25="DNS",J25="DSQ",J25="DNC",J25="OCS"),0,IF(J25="DNF",1,(COUNTIF($J$11:$J$26,"=DNF")+COUNT($K$11:$K$26))-L25+1)),0))</f>
        <v/>
      </c>
      <c r="BF25" s="22" t="str">
        <f t="shared" ref="BF25:BF26" si="80">IF($B25="","",IF(P25&gt;0,IF(OR(N25="DNS",N25="DSQ",N25="DNC",N25="OCS"),0,IF(N25="DNF",1,(COUNTIF($N$11:$N$26,"=DNF")+COUNT($O$11:$O$26)-P25+1))),0))</f>
        <v/>
      </c>
      <c r="BG25" s="22" t="str">
        <f t="shared" ref="BG25:BG26" si="81">IF($B25="","",IF(T25&gt;0,IF(OR(R25="DNS",R25="DSQ",R25="DNC",R25="OCS"),0,IF(R25="DNF",1,(COUNTIF($R$11:$R$26,"=DNF")+COUNT($S$11:$S$26))-T25+1)),0))</f>
        <v/>
      </c>
      <c r="BH25" s="22" t="str">
        <f t="shared" ref="BH25:BH26" si="82">IF($B25="","",IF(X25&gt;0,IF(OR(V25="DNS",V25="DSQ",V25="DNC",V25="OCS"),0,IF(V25="DNF",1,(COUNTIF($V$11:$V$26,"=DNF")+COUNT($W$11:$W$26))-X25+1)),0))</f>
        <v/>
      </c>
      <c r="BI25" s="22" t="str">
        <f t="shared" ref="BI25:BI26" si="83">IF($B25="","",IF(AJ25&gt;0,IF(OR(AH25="DNS",AH25="DSQ",AH25="DNC",AH25="OCS"),0,IF(AH25="DNF",1,(COUNTIF($AH$11:$AH$26,"=DNF")+COUNT($AI$11:$AI$26))-AJ25+1)),0))</f>
        <v/>
      </c>
      <c r="BK25" s="13" t="str">
        <f t="shared" ref="BK25:BK26" si="84">IF($B25="","",B25)</f>
        <v/>
      </c>
      <c r="BL25" s="13" t="str">
        <f t="shared" ref="BL25" si="85">IF($B25="","",E25)</f>
        <v/>
      </c>
      <c r="BM25" s="13" t="str">
        <f t="shared" ref="BM25" si="86">IF($B25="","",F25)</f>
        <v/>
      </c>
      <c r="BN25" s="66" t="str">
        <f t="shared" ref="BN25:BN26" si="87">IF($E25="TH",J25,"")</f>
        <v/>
      </c>
      <c r="BO25" s="22" t="str">
        <f t="shared" ref="BO25:BO26" si="88">IF(L25&gt;0,IF($E25="TH",IF(OR(BN25="DNS",BN25="DNF",BN25="DSQ",BN25="DNC",BN25="OCS"),(COUNTIF($E$11:$E$26,"=TH")+1),IF($B25="","",RANK(BN25,BN$11:BN$26,1))),""),"")</f>
        <v/>
      </c>
      <c r="BP25" s="22" t="str">
        <f t="shared" ref="BP25:BP26" si="89">IF(BO25="","",IF($E25="TH",IF($B25="","",IF(BO25&gt;0,IF(OR(BN25="DNS",BN25="DSQ",BN25="DNC",BN25="OCS"),0,IF(BN25="DNF",1,(COUNTIF($BN$11:$BN$26,"=DNF")+COUNT($BN$11:$BN$26))-BO25+1)),0)),""))</f>
        <v/>
      </c>
      <c r="BQ25" s="66" t="str">
        <f t="shared" ref="BQ25:BQ26" si="90">IF($E25="TH",N25,"")</f>
        <v/>
      </c>
      <c r="BR25" s="22" t="str">
        <f t="shared" ref="BR25:BR26" si="91">IF(P25&gt;0,IF($E25="TH",IF(OR(BQ25="DNS",BQ25="DNF",BQ25="DSQ",BQ25="DNC",BQ25="OCS"),(COUNTIF($E$11:$E$26,"=TH")+1),IF($B25="","",RANK(BQ25,BQ$11:BQ$26,1))),""),"")</f>
        <v/>
      </c>
      <c r="BS25" s="22" t="str">
        <f t="shared" ref="BS25:BS26" si="92">IF(BR25="","",IF($E25="TH",IF($B25="","",IF(BR25&gt;0,IF(OR(BQ25="DNS",BQ25="DSQ",BQ25="DNC",BQ25="OCS"),0,IF(BQ25="DNF",1,(COUNTIF($BQ$11:$BQ$26,"=DNF")+COUNT($BQ$11:$BQ$26))-BR25+1)),0)),""))</f>
        <v/>
      </c>
      <c r="BT25" s="66" t="str">
        <f t="shared" ref="BT25:BT26" si="93">IF($E25="TH",R25,"")</f>
        <v/>
      </c>
      <c r="BU25" s="22" t="str">
        <f t="shared" ref="BU25:BU26" si="94">IF(T25&gt;0,IF($E25="TH",IF(OR(BT25="DNS",BT25="DNF",BT25="DSQ",BT25="DNC",BT25="OCS"),(COUNTIF($E$11:$E$26,"=TH")+1),IF($B25="","",RANK(BT25,BT$11:BT$26,1))),""),"")</f>
        <v/>
      </c>
      <c r="BV25" s="22" t="str">
        <f t="shared" ref="BV25:BV26" si="95">IF(BU25="","",IF($E25="TH",IF($B25="","",IF(BU25&gt;0,IF(OR(BT25="DNS",BT25="DSQ",BT25="DNC",BT25="OCS"),0,IF(BT25="DNF",1,(COUNTIF($BT$11:$BT$26,"=DNF")+COUNT($BT$11:$BT$26))-BU25+1)),0)),""))</f>
        <v/>
      </c>
      <c r="BW25" s="66" t="str">
        <f t="shared" ref="BW25:BW26" si="96">IF($E25="TH",V25,"")</f>
        <v/>
      </c>
      <c r="BX25" s="22" t="str">
        <f t="shared" ref="BX25:BX26" si="97">IF(X25&gt;0,IF($E25="TH",IF(OR(BW25="DNS",BW25="DNF",BW25="DSQ",BW25="DNC",BW25="OCS"),(COUNTIF($E$11:$E$26,"=TH")+1),IF($B25="","",RANK(BW25,BW$11:BW$26,1))),""),"")</f>
        <v/>
      </c>
      <c r="BY25" s="22" t="str">
        <f t="shared" ref="BY25:BY26" si="98">IF(BX25="","",IF($E25="TH",IF($B25="","",IF(BX25&gt;0,IF(OR(BW25="DNS",BW25="DSQ",BW25="DNC",BW25="OCS"),0,IF(BW25="DNF",1,(COUNTIF($BW$11:$BW$26,"=DNF")+COUNT($BW$11:$BW$26))-BX25+1)),0)),""))</f>
        <v/>
      </c>
      <c r="BZ25" s="66" t="str">
        <f t="shared" ref="BZ25:BZ26" si="99">IF($E25="TH",AH25,"")</f>
        <v/>
      </c>
      <c r="CA25" s="22" t="str">
        <f t="shared" ref="CA25:CA26" si="100">IF(AJ25&gt;0,IF($E25="TH",IF(OR(BZ25="DNS",BZ25="DNF",BZ25="DSQ",BZ25="DNC",BZ25="OCS"),(COUNTIF($E$11:$E$26,"=TH")+1),IF($B25="","",RANK(BZ25,BZ$11:BZ$26,1))),""),"")</f>
        <v/>
      </c>
      <c r="CB25" s="22" t="str">
        <f t="shared" ref="CB25:CB26" si="101">IF(CA25="","",IF($E25="TH",IF($B25="","",IF(CA25&gt;0,IF(OR(BZ25="DNS",BZ25="DSQ",BZ25="DNC",BZ25="OCS"),0,IF(BZ25="DNF",1,(COUNTIF($BZ$11:$BZ$26,"=DNF")+COUNT($BZ$11:$BZ$26))-CA25+1)),0)),""))</f>
        <v/>
      </c>
      <c r="CD25" s="13" t="str">
        <f t="shared" ref="CD25:CD26" si="102">IF($B25="","",B25)</f>
        <v/>
      </c>
      <c r="CE25" s="13" t="str">
        <f t="shared" ref="CE25" si="103">IF($B25="","",E25)</f>
        <v/>
      </c>
      <c r="CF25" s="13" t="str">
        <f t="shared" ref="CF25" si="104">IF($B25="","",F25)</f>
        <v/>
      </c>
      <c r="CG25" s="66" t="str">
        <f t="shared" ref="CG25:CG26" si="105">IF($E25="FSCT",J25,"")</f>
        <v/>
      </c>
      <c r="CH25" s="22" t="str">
        <f t="shared" ref="CH25:CH26" si="106">IF(L25&gt;0,IF($E25="FSCT",IF(OR(CG25="DNS",CG25="DNF",CG25="DSQ",CG25="DNC",CG25="OCS"),(COUNTIF($E$11:$E$26,"=FSCT")+1),IF($B25="","",RANK(CG25,CG$11:CG$26,1))),""),"")</f>
        <v/>
      </c>
      <c r="CI25" s="22" t="str">
        <f t="shared" ref="CI25:CI26" si="107">IF(CH25="","",IF($E25="FSCT",IF($B25="","",IF(CH25&gt;0,IF(OR(CG25="DNS",CG25="DSQ",CG25="DNC",CG25="OCS"),0,IF(CG25="DNF",1,(COUNTIF($CG$11:$CG$26,"=DNF")+COUNT($CG$11:$CG$26))-CH25+1)),0)),""))</f>
        <v/>
      </c>
      <c r="CJ25" s="66" t="str">
        <f t="shared" ref="CJ25:CJ26" si="108">IF($E25="FSCT",N25,"")</f>
        <v/>
      </c>
      <c r="CK25" s="22" t="str">
        <f t="shared" ref="CK25:CK26" si="109">IF(P25&gt;0,IF($E25="FSCT",IF(OR(CJ25="DNS",CJ25="DNF",CJ25="DSQ",CJ25="DNC",CJ25="OCS"),(COUNTIF($E$11:$E$26,"=FSCT")+1),IF($B25="","",RANK(CJ25,CJ$11:CJ$26,1))),""),"")</f>
        <v/>
      </c>
      <c r="CL25" s="22" t="str">
        <f t="shared" ref="CL25:CL26" si="110">IF(CK25="","",IF($E25="FSCT",IF($B25="","",IF(CK25&gt;0,IF(OR(CJ25="DNS",CJ25="DSQ",CJ25="DNC",CJ25="OCS"),0,IF(CJ25="DNF",1,(COUNTIF($CJ$11:$CJ$26,"=DNF")+COUNT($CJ$11:$CJ$26))-CK25+1)),0)),""))</f>
        <v/>
      </c>
      <c r="CM25" s="66" t="str">
        <f t="shared" ref="CM25:CM26" si="111">IF($E25="FSCT",R25,"")</f>
        <v/>
      </c>
      <c r="CN25" s="22" t="str">
        <f t="shared" ref="CN25:CN26" si="112">IF(T25&gt;0,IF($E25="FSCT",IF(OR(CM25="DNS",CM25="DNF",CM25="DSQ",CM25="DNC",CM25="OCS"),(COUNTIF($E$11:$E$26,"=FSCT")+1),IF($B25="","",RANK(CM25,CM$11:CM$26,1))),""),"")</f>
        <v/>
      </c>
      <c r="CO25" s="22" t="str">
        <f t="shared" ref="CO25:CO26" si="113">IF(CN25="","",IF($E25="FSCT",IF($B25="","",IF(CN25&gt;0,IF(OR(CM25="DNS",CM25="DSQ",CM25="DNC",CM25="OCS"),0,IF(CM25="DNF",1,(COUNTIF($CM$11:$CM$26,"=DNF")+COUNT($CM$11:$CM$26))-CN25+1)),0)),""))</f>
        <v/>
      </c>
      <c r="CP25" s="66" t="str">
        <f t="shared" ref="CP25:CP26" si="114">IF($E25="FSCT",V25,"")</f>
        <v/>
      </c>
      <c r="CQ25" s="22" t="str">
        <f t="shared" ref="CQ25:CQ26" si="115">IF(X25&gt;0,IF($E25="FSCT",IF(OR(CP25="DNS",CP25="DNF",CP25="DSQ",CP25="DNC",CP25="OCS"),(COUNTIF($E$11:$E$26,"=FSCT")+1),IF($B25="","",RANK(CP25,CP$11:CP$26,1))),""),"")</f>
        <v/>
      </c>
      <c r="CR25" s="22" t="str">
        <f t="shared" ref="CR25:CR26" si="116">IF(CQ25="","",IF($E25="FSCT",IF($B25="","",IF(CQ25&gt;0,IF(OR(CP25="DNS",CP25="DSQ",CP25="DNC",CP25="OCS"),0,IF(CP25="DNF",1,(COUNTIF($CP$11:$CP$26,"=DNF")+COUNT($CP$11:$CP$26))-CQ25+1)),0)),""))</f>
        <v/>
      </c>
      <c r="CS25" s="66" t="str">
        <f t="shared" ref="CS25:CS26" si="117">IF($E25="FSCT",AH25,"")</f>
        <v/>
      </c>
      <c r="CT25" s="22" t="str">
        <f t="shared" ref="CT25:CT26" si="118">IF(AJ25&gt;0,IF($E25="FSCT",IF(OR(CS25="DNS",CS25="DNF",CS25="DSQ",CS25="DNC",CS25="OCS"),(COUNTIF($E$11:$E$26,"=FSCT")+1),IF($B25="","",RANK(CS25,CS$11:CS$26,1))),""),"")</f>
        <v/>
      </c>
      <c r="CU25" s="22" t="str">
        <f t="shared" ref="CU25:CU26" si="119">IF(CT25="","",IF($E25="FSCT",IF($B25="","",IF(CT25&gt;0,IF(OR(CS25="DNS",CS25="DSQ",CS25="DNC",CS25="OCS"),0,IF(CS25="DNF",1,(COUNTIF($CS$11:$CS$26,"=DNF")+COUNT($CS$11:$CS$26))-CT25+1)),0)),""))</f>
        <v/>
      </c>
    </row>
    <row r="26" spans="1:99" ht="15" customHeight="1" thickBot="1" x14ac:dyDescent="0.25">
      <c r="A26" s="60" t="str">
        <f>H26</f>
        <v/>
      </c>
      <c r="B26" s="250"/>
      <c r="C26" s="285"/>
      <c r="D26" s="285"/>
      <c r="E26" s="250"/>
      <c r="F26" s="251"/>
      <c r="G26" s="15" t="str">
        <f t="shared" si="62"/>
        <v/>
      </c>
      <c r="H26" s="20" t="str">
        <f t="shared" si="63"/>
        <v/>
      </c>
      <c r="I26" s="21"/>
      <c r="J26" s="238"/>
      <c r="K26" s="242" t="str">
        <f t="shared" si="64"/>
        <v/>
      </c>
      <c r="L26" s="234" t="str">
        <f>IF(OR(J26="DNS",J26="DNF",J26="DSQ",J26="DNC",J26="OCS"),(COUNTA($B$11:$B$26)+1),IF($B26="","",RANK(K26,K$11:K$26,1)))</f>
        <v/>
      </c>
      <c r="M26" s="21"/>
      <c r="N26" s="238"/>
      <c r="O26" s="242" t="str">
        <f t="shared" si="65"/>
        <v/>
      </c>
      <c r="P26" s="234" t="str">
        <f t="shared" si="66"/>
        <v/>
      </c>
      <c r="Q26" s="21"/>
      <c r="R26" s="238"/>
      <c r="S26" s="242" t="str">
        <f t="shared" si="67"/>
        <v/>
      </c>
      <c r="T26" s="234" t="str">
        <f>IF(OR(R26="DNS",R26="DNF",R26="DSQ",R26="DNC",R26="OCS"),(COUNTA($B$11:$B$26)+1),IF($B26="","",RANK(S26,S$11:S$26,1)))</f>
        <v/>
      </c>
      <c r="U26" s="21"/>
      <c r="V26" s="238"/>
      <c r="W26" s="242" t="str">
        <f t="shared" si="68"/>
        <v/>
      </c>
      <c r="X26" s="234" t="str">
        <f t="shared" si="69"/>
        <v/>
      </c>
      <c r="Y26" s="21"/>
      <c r="Z26" s="238"/>
      <c r="AA26" s="242" t="str">
        <f t="shared" si="70"/>
        <v/>
      </c>
      <c r="AB26" s="234" t="str">
        <f t="shared" si="71"/>
        <v/>
      </c>
      <c r="AC26" s="21"/>
      <c r="AD26" s="238"/>
      <c r="AE26" s="242" t="str">
        <f t="shared" si="72"/>
        <v/>
      </c>
      <c r="AF26" s="234" t="str">
        <f t="shared" si="73"/>
        <v/>
      </c>
      <c r="AG26" s="21"/>
      <c r="AH26" s="238"/>
      <c r="AI26" s="242" t="str">
        <f t="shared" si="74"/>
        <v/>
      </c>
      <c r="AJ26" s="234" t="str">
        <f t="shared" si="75"/>
        <v/>
      </c>
      <c r="BB26" s="13" t="str">
        <f t="shared" si="76"/>
        <v/>
      </c>
      <c r="BC26" s="13" t="str">
        <f t="shared" ref="BC26:BD26" si="120">IF($B26="","",E26)</f>
        <v/>
      </c>
      <c r="BD26" s="13" t="str">
        <f t="shared" si="120"/>
        <v/>
      </c>
      <c r="BE26" s="22" t="str">
        <f t="shared" si="79"/>
        <v/>
      </c>
      <c r="BF26" s="22" t="str">
        <f t="shared" si="80"/>
        <v/>
      </c>
      <c r="BG26" s="22" t="str">
        <f t="shared" si="81"/>
        <v/>
      </c>
      <c r="BH26" s="22" t="str">
        <f t="shared" si="82"/>
        <v/>
      </c>
      <c r="BI26" s="22" t="str">
        <f t="shared" si="83"/>
        <v/>
      </c>
      <c r="BK26" s="13" t="str">
        <f t="shared" si="84"/>
        <v/>
      </c>
      <c r="BL26" s="13" t="str">
        <f t="shared" ref="BL26:BM26" si="121">IF($B26="","",E26)</f>
        <v/>
      </c>
      <c r="BM26" s="13" t="str">
        <f t="shared" si="121"/>
        <v/>
      </c>
      <c r="BN26" s="66" t="str">
        <f t="shared" si="87"/>
        <v/>
      </c>
      <c r="BO26" s="22" t="str">
        <f t="shared" si="88"/>
        <v/>
      </c>
      <c r="BP26" s="22" t="str">
        <f t="shared" si="89"/>
        <v/>
      </c>
      <c r="BQ26" s="66" t="str">
        <f t="shared" si="90"/>
        <v/>
      </c>
      <c r="BR26" s="22" t="str">
        <f t="shared" si="91"/>
        <v/>
      </c>
      <c r="BS26" s="22" t="str">
        <f t="shared" si="92"/>
        <v/>
      </c>
      <c r="BT26" s="66" t="str">
        <f t="shared" si="93"/>
        <v/>
      </c>
      <c r="BU26" s="22" t="str">
        <f t="shared" si="94"/>
        <v/>
      </c>
      <c r="BV26" s="22" t="str">
        <f t="shared" si="95"/>
        <v/>
      </c>
      <c r="BW26" s="66" t="str">
        <f t="shared" si="96"/>
        <v/>
      </c>
      <c r="BX26" s="22" t="str">
        <f t="shared" si="97"/>
        <v/>
      </c>
      <c r="BY26" s="22" t="str">
        <f t="shared" si="98"/>
        <v/>
      </c>
      <c r="BZ26" s="66" t="str">
        <f t="shared" si="99"/>
        <v/>
      </c>
      <c r="CA26" s="22" t="str">
        <f t="shared" si="100"/>
        <v/>
      </c>
      <c r="CB26" s="22" t="str">
        <f t="shared" si="101"/>
        <v/>
      </c>
      <c r="CD26" s="13" t="str">
        <f t="shared" si="102"/>
        <v/>
      </c>
      <c r="CE26" s="13" t="str">
        <f t="shared" ref="CE26:CF26" si="122">IF($B26="","",E26)</f>
        <v/>
      </c>
      <c r="CF26" s="13" t="str">
        <f t="shared" si="122"/>
        <v/>
      </c>
      <c r="CG26" s="66" t="str">
        <f t="shared" si="105"/>
        <v/>
      </c>
      <c r="CH26" s="22" t="str">
        <f t="shared" si="106"/>
        <v/>
      </c>
      <c r="CI26" s="22" t="str">
        <f t="shared" si="107"/>
        <v/>
      </c>
      <c r="CJ26" s="66" t="str">
        <f t="shared" si="108"/>
        <v/>
      </c>
      <c r="CK26" s="22" t="str">
        <f t="shared" si="109"/>
        <v/>
      </c>
      <c r="CL26" s="22" t="str">
        <f t="shared" si="110"/>
        <v/>
      </c>
      <c r="CM26" s="66" t="str">
        <f t="shared" si="111"/>
        <v/>
      </c>
      <c r="CN26" s="22" t="str">
        <f t="shared" si="112"/>
        <v/>
      </c>
      <c r="CO26" s="22" t="str">
        <f t="shared" si="113"/>
        <v/>
      </c>
      <c r="CP26" s="66" t="str">
        <f t="shared" si="114"/>
        <v/>
      </c>
      <c r="CQ26" s="22" t="str">
        <f t="shared" si="115"/>
        <v/>
      </c>
      <c r="CR26" s="22" t="str">
        <f t="shared" si="116"/>
        <v/>
      </c>
      <c r="CS26" s="66" t="str">
        <f t="shared" si="117"/>
        <v/>
      </c>
      <c r="CT26" s="22" t="str">
        <f t="shared" si="118"/>
        <v/>
      </c>
      <c r="CU26" s="22" t="str">
        <f t="shared" si="119"/>
        <v/>
      </c>
    </row>
    <row r="27" spans="1:99" ht="15" customHeight="1" thickTop="1" thickBot="1" x14ac:dyDescent="0.25">
      <c r="A27" s="48"/>
      <c r="B27" s="48"/>
      <c r="C27" s="48"/>
      <c r="D27" s="48"/>
      <c r="E27" s="48"/>
      <c r="F27" s="48"/>
      <c r="G27" s="48"/>
      <c r="H27" s="48"/>
      <c r="I27" s="48"/>
      <c r="J27" s="49"/>
      <c r="K27" s="48"/>
      <c r="L27" s="64"/>
      <c r="M27" s="48"/>
      <c r="N27" s="49"/>
      <c r="O27" s="48"/>
      <c r="P27" s="64"/>
      <c r="Q27" s="48"/>
      <c r="R27" s="49"/>
      <c r="S27" s="48"/>
      <c r="T27" s="64"/>
      <c r="U27" s="48"/>
      <c r="V27" s="49"/>
      <c r="W27" s="48"/>
      <c r="X27" s="64"/>
      <c r="Y27" s="48"/>
      <c r="Z27" s="49"/>
      <c r="AA27" s="48"/>
      <c r="AB27" s="64"/>
      <c r="AC27" s="48"/>
      <c r="AD27" s="49"/>
      <c r="AE27" s="48"/>
      <c r="AF27" s="64"/>
      <c r="AG27" s="48"/>
      <c r="AH27" s="49"/>
      <c r="AI27" s="48"/>
      <c r="AJ27" s="64"/>
      <c r="BN27" s="48"/>
      <c r="BQ27" s="48"/>
      <c r="BT27" s="48"/>
      <c r="BW27" s="48"/>
      <c r="BZ27" s="48"/>
      <c r="CG27" s="48"/>
      <c r="CJ27" s="48"/>
      <c r="CM27" s="48"/>
      <c r="CP27" s="48"/>
      <c r="CS27" s="48"/>
    </row>
    <row r="28" spans="1:99" ht="15" customHeight="1" thickTop="1" x14ac:dyDescent="0.2"/>
  </sheetData>
  <mergeCells count="16">
    <mergeCell ref="AH8:AJ8"/>
    <mergeCell ref="AD8:AF8"/>
    <mergeCell ref="Z8:AB8"/>
    <mergeCell ref="F2:AJ6"/>
    <mergeCell ref="J7:L7"/>
    <mergeCell ref="N7:P7"/>
    <mergeCell ref="R7:T7"/>
    <mergeCell ref="V7:X7"/>
    <mergeCell ref="AH7:AJ7"/>
    <mergeCell ref="AD7:AF7"/>
    <mergeCell ref="Z7:AB7"/>
    <mergeCell ref="G8:H8"/>
    <mergeCell ref="J8:L8"/>
    <mergeCell ref="N8:P8"/>
    <mergeCell ref="R8:T8"/>
    <mergeCell ref="V8:X8"/>
  </mergeCells>
  <dataValidations count="2">
    <dataValidation type="list" allowBlank="1" showInputMessage="1" showErrorMessage="1" sqref="CS8 N8:P8 R8:T8 AH8:AJ8 J8:L8 BN8 BQ8 BT8 BW8 BZ8 CG8 CJ8 CM8 CP8 AD8:AF8 V8:X8 Z8:AB8" xr:uid="{4CD4EACB-3B12-4330-AC5E-23460D840CBD}">
      <formula1>Windspd</formula1>
    </dataValidation>
    <dataValidation type="list" allowBlank="1" showInputMessage="1" showErrorMessage="1" sqref="E26" xr:uid="{155227A2-9E40-4056-A0DB-8E708514D628}">
      <formula1>Boats</formula1>
    </dataValidation>
  </dataValidation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7A94BED6-6345-4B6F-BC08-5C2907247E7C}">
          <x14:formula1>
            <xm:f>Memb!$B$2:$B$317</xm:f>
          </x14:formula1>
          <xm:sqref>B26:D26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F4FA3-6DBE-4C51-B366-975E86F2679C}">
  <dimension ref="A1:CP30"/>
  <sheetViews>
    <sheetView workbookViewId="0">
      <selection sqref="A1:XFD1048576"/>
    </sheetView>
  </sheetViews>
  <sheetFormatPr defaultColWidth="8.85546875" defaultRowHeight="12.75" x14ac:dyDescent="0.2"/>
  <cols>
    <col min="1" max="1" width="5.7109375" bestFit="1" customWidth="1"/>
    <col min="2" max="3" width="19.42578125" customWidth="1"/>
    <col min="4" max="4" width="18.42578125" customWidth="1"/>
    <col min="5" max="5" width="7.140625" bestFit="1" customWidth="1"/>
    <col min="6" max="6" width="6.85546875" bestFit="1" customWidth="1"/>
    <col min="7" max="7" width="7.140625" bestFit="1" customWidth="1"/>
    <col min="8" max="8" width="0.28515625" customWidth="1"/>
    <col min="9" max="9" width="12.42578125" bestFit="1" customWidth="1"/>
    <col min="10" max="10" width="0.7109375" customWidth="1"/>
    <col min="11" max="11" width="10" customWidth="1"/>
    <col min="12" max="12" width="0.28515625" customWidth="1"/>
    <col min="13" max="13" width="12.42578125" bestFit="1" customWidth="1"/>
    <col min="14" max="14" width="0.7109375" customWidth="1"/>
    <col min="15" max="15" width="10" customWidth="1"/>
    <col min="16" max="16" width="0.28515625" customWidth="1"/>
    <col min="17" max="17" width="12.42578125" bestFit="1" customWidth="1"/>
    <col min="18" max="18" width="0.7109375" customWidth="1"/>
    <col min="19" max="19" width="10" customWidth="1"/>
    <col min="20" max="20" width="0.28515625" customWidth="1"/>
    <col min="21" max="21" width="12.42578125" bestFit="1" customWidth="1"/>
    <col min="22" max="22" width="0.42578125" customWidth="1"/>
    <col min="23" max="23" width="10" customWidth="1"/>
    <col min="24" max="24" width="0.28515625" customWidth="1"/>
    <col min="25" max="25" width="12.42578125" bestFit="1" customWidth="1"/>
    <col min="26" max="26" width="0.5703125" customWidth="1"/>
    <col min="27" max="27" width="10" customWidth="1"/>
    <col min="28" max="28" width="0.28515625" customWidth="1"/>
    <col min="29" max="29" width="12.42578125" bestFit="1" customWidth="1"/>
    <col min="30" max="30" width="0.5703125" customWidth="1"/>
    <col min="31" max="31" width="10" customWidth="1"/>
    <col min="32" max="48" width="5.85546875" customWidth="1"/>
    <col min="49" max="49" width="18.42578125" bestFit="1" customWidth="1"/>
    <col min="50" max="50" width="5.7109375" bestFit="1" customWidth="1"/>
    <col min="51" max="51" width="6.140625" bestFit="1" customWidth="1"/>
    <col min="52" max="56" width="8.42578125" bestFit="1" customWidth="1"/>
    <col min="58" max="58" width="18.42578125" bestFit="1" customWidth="1"/>
    <col min="59" max="59" width="7.42578125" bestFit="1" customWidth="1"/>
    <col min="60" max="60" width="7" bestFit="1" customWidth="1"/>
    <col min="61" max="61" width="0.28515625" customWidth="1"/>
    <col min="62" max="62" width="7.28515625" bestFit="1" customWidth="1"/>
    <col min="63" max="63" width="5.28515625" bestFit="1" customWidth="1"/>
    <col min="64" max="64" width="0.28515625" customWidth="1"/>
    <col min="65" max="65" width="7.28515625" bestFit="1" customWidth="1"/>
    <col min="66" max="66" width="5.28515625" bestFit="1" customWidth="1"/>
    <col min="67" max="67" width="0.28515625" customWidth="1"/>
    <col min="68" max="68" width="7.28515625" bestFit="1" customWidth="1"/>
    <col min="69" max="69" width="5.28515625" bestFit="1" customWidth="1"/>
    <col min="70" max="70" width="0.28515625" customWidth="1"/>
    <col min="71" max="71" width="7.28515625" bestFit="1" customWidth="1"/>
    <col min="72" max="72" width="5.28515625" bestFit="1" customWidth="1"/>
    <col min="73" max="73" width="0.28515625" customWidth="1"/>
    <col min="74" max="74" width="7.28515625" bestFit="1" customWidth="1"/>
    <col min="75" max="75" width="5.28515625" bestFit="1" customWidth="1"/>
    <col min="77" max="77" width="19" bestFit="1" customWidth="1"/>
    <col min="78" max="78" width="7.42578125" bestFit="1" customWidth="1"/>
    <col min="79" max="79" width="7" bestFit="1" customWidth="1"/>
    <col min="80" max="80" width="0.28515625" customWidth="1"/>
    <col min="81" max="81" width="7.28515625" bestFit="1" customWidth="1"/>
    <col min="82" max="82" width="5.28515625" bestFit="1" customWidth="1"/>
    <col min="83" max="83" width="0.28515625" customWidth="1"/>
    <col min="84" max="84" width="7.28515625" bestFit="1" customWidth="1"/>
    <col min="85" max="85" width="5.28515625" bestFit="1" customWidth="1"/>
    <col min="86" max="86" width="0.28515625" customWidth="1"/>
    <col min="87" max="87" width="7.28515625" bestFit="1" customWidth="1"/>
    <col min="88" max="88" width="5.28515625" bestFit="1" customWidth="1"/>
    <col min="89" max="89" width="0.28515625" customWidth="1"/>
    <col min="90" max="90" width="7.28515625" bestFit="1" customWidth="1"/>
    <col min="91" max="91" width="5.28515625" bestFit="1" customWidth="1"/>
    <col min="92" max="92" width="0.28515625" customWidth="1"/>
    <col min="93" max="93" width="7.28515625" bestFit="1" customWidth="1"/>
    <col min="94" max="94" width="5.28515625" bestFit="1" customWidth="1"/>
  </cols>
  <sheetData>
    <row r="1" spans="1:94"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row>
    <row r="2" spans="1:94" ht="15" customHeight="1" x14ac:dyDescent="0.2">
      <c r="A2" s="1" t="s">
        <v>87</v>
      </c>
      <c r="B2" s="2" t="s">
        <v>253</v>
      </c>
      <c r="C2" s="283" t="s">
        <v>942</v>
      </c>
      <c r="D2" s="2"/>
      <c r="E2" s="410" t="s">
        <v>940</v>
      </c>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row>
    <row r="3" spans="1:94" ht="15" customHeight="1" x14ac:dyDescent="0.2">
      <c r="A3" s="1" t="s">
        <v>89</v>
      </c>
      <c r="B3" s="283" t="s">
        <v>633</v>
      </c>
      <c r="C3" s="283" t="s">
        <v>943</v>
      </c>
      <c r="D3" s="2"/>
      <c r="E3" s="412"/>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row>
    <row r="4" spans="1:94" ht="15" customHeight="1" x14ac:dyDescent="0.2">
      <c r="A4" s="1" t="s">
        <v>90</v>
      </c>
      <c r="B4" s="2" t="s">
        <v>195</v>
      </c>
      <c r="C4" s="2" t="s">
        <v>256</v>
      </c>
      <c r="D4" s="2"/>
      <c r="E4" s="412"/>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row>
    <row r="5" spans="1:94" ht="15" customHeight="1" x14ac:dyDescent="0.2">
      <c r="A5" s="1" t="s">
        <v>91</v>
      </c>
      <c r="B5" s="2" t="s">
        <v>182</v>
      </c>
      <c r="C5" s="283"/>
      <c r="D5" s="2"/>
      <c r="E5" s="412"/>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row>
    <row r="6" spans="1:94" ht="15" customHeight="1" thickBot="1" x14ac:dyDescent="0.25">
      <c r="A6" s="3" t="s">
        <v>92</v>
      </c>
      <c r="B6" s="23" t="s">
        <v>777</v>
      </c>
      <c r="C6" s="23"/>
      <c r="D6" s="23"/>
      <c r="E6" s="413"/>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row>
    <row r="7" spans="1:94" ht="15" customHeight="1" thickTop="1" x14ac:dyDescent="0.2">
      <c r="A7" s="53"/>
      <c r="B7" s="73"/>
      <c r="C7" s="73"/>
      <c r="D7" s="73"/>
      <c r="E7" s="54"/>
      <c r="F7" s="55"/>
      <c r="G7" s="56"/>
      <c r="H7" s="57"/>
      <c r="I7" s="415" t="s">
        <v>93</v>
      </c>
      <c r="J7" s="415"/>
      <c r="K7" s="415"/>
      <c r="L7" s="57"/>
      <c r="M7" s="415" t="s">
        <v>94</v>
      </c>
      <c r="N7" s="415"/>
      <c r="O7" s="415"/>
      <c r="P7" s="57"/>
      <c r="Q7" s="415" t="s">
        <v>95</v>
      </c>
      <c r="R7" s="415"/>
      <c r="S7" s="415"/>
      <c r="T7" s="57"/>
      <c r="U7" s="415" t="s">
        <v>96</v>
      </c>
      <c r="V7" s="415"/>
      <c r="W7" s="415"/>
      <c r="X7" s="57"/>
      <c r="Y7" s="415" t="s">
        <v>97</v>
      </c>
      <c r="Z7" s="415"/>
      <c r="AA7" s="415"/>
      <c r="AB7" s="57"/>
      <c r="AC7" s="429" t="s">
        <v>860</v>
      </c>
      <c r="AD7" s="415"/>
      <c r="AE7" s="415"/>
    </row>
    <row r="8" spans="1:94" ht="15" customHeight="1" thickBot="1" x14ac:dyDescent="0.25">
      <c r="A8" s="4" t="s">
        <v>98</v>
      </c>
      <c r="B8" s="40" t="s">
        <v>1007</v>
      </c>
      <c r="C8" s="5"/>
      <c r="D8" s="5"/>
      <c r="E8" s="6"/>
      <c r="F8" s="408"/>
      <c r="G8" s="409"/>
      <c r="H8" s="7"/>
      <c r="I8" s="416"/>
      <c r="J8" s="417"/>
      <c r="K8" s="417"/>
      <c r="L8" s="7"/>
      <c r="M8" s="418"/>
      <c r="N8" s="418"/>
      <c r="O8" s="418"/>
      <c r="P8" s="7"/>
      <c r="Q8" s="418"/>
      <c r="R8" s="418"/>
      <c r="S8" s="418"/>
      <c r="T8" s="7"/>
      <c r="U8" s="418"/>
      <c r="V8" s="418"/>
      <c r="W8" s="418"/>
      <c r="X8" s="7"/>
      <c r="Y8" s="418"/>
      <c r="Z8" s="418"/>
      <c r="AA8" s="418"/>
      <c r="AB8" s="7"/>
      <c r="AC8" s="418"/>
      <c r="AD8" s="418"/>
      <c r="AE8" s="418"/>
    </row>
    <row r="9" spans="1:94" ht="15" customHeight="1" thickTop="1" x14ac:dyDescent="0.25">
      <c r="A9" s="9"/>
      <c r="B9" s="10"/>
      <c r="C9" s="284"/>
      <c r="D9" s="10"/>
      <c r="E9" s="6"/>
      <c r="F9" s="58" t="s">
        <v>100</v>
      </c>
      <c r="G9" s="59" t="s">
        <v>104</v>
      </c>
      <c r="H9" s="232"/>
      <c r="I9" s="243" t="s">
        <v>811</v>
      </c>
      <c r="J9" s="245"/>
      <c r="K9" s="239" t="s">
        <v>813</v>
      </c>
      <c r="L9" s="232"/>
      <c r="M9" s="235" t="s">
        <v>811</v>
      </c>
      <c r="N9" s="245"/>
      <c r="O9" s="240" t="s">
        <v>813</v>
      </c>
      <c r="P9" s="232"/>
      <c r="Q9" s="235" t="s">
        <v>811</v>
      </c>
      <c r="R9" s="245"/>
      <c r="S9" s="240" t="s">
        <v>813</v>
      </c>
      <c r="T9" s="232"/>
      <c r="U9" s="235" t="s">
        <v>811</v>
      </c>
      <c r="V9" s="245"/>
      <c r="W9" s="240" t="s">
        <v>813</v>
      </c>
      <c r="X9" s="232"/>
      <c r="Y9" s="235" t="s">
        <v>811</v>
      </c>
      <c r="Z9" s="245"/>
      <c r="AA9" s="240" t="s">
        <v>813</v>
      </c>
      <c r="AB9" s="232"/>
      <c r="AC9" s="235" t="s">
        <v>811</v>
      </c>
      <c r="AD9" s="245"/>
      <c r="AE9" s="240" t="s">
        <v>813</v>
      </c>
      <c r="AW9" s="37" t="s">
        <v>311</v>
      </c>
      <c r="AX9" s="37"/>
      <c r="AY9" s="37"/>
      <c r="AZ9" s="37"/>
      <c r="BA9" s="37"/>
      <c r="BB9" s="37"/>
      <c r="BC9" s="37"/>
      <c r="BD9" s="37"/>
      <c r="BF9" s="37" t="s">
        <v>320</v>
      </c>
      <c r="BG9" s="37"/>
      <c r="BH9" s="37"/>
      <c r="BI9" s="38"/>
      <c r="BJ9" s="38" t="s">
        <v>306</v>
      </c>
      <c r="BK9" s="38" t="s">
        <v>306</v>
      </c>
      <c r="BL9" s="38"/>
      <c r="BM9" s="38" t="s">
        <v>307</v>
      </c>
      <c r="BN9" s="38" t="s">
        <v>307</v>
      </c>
      <c r="BO9" s="38"/>
      <c r="BP9" s="38" t="s">
        <v>308</v>
      </c>
      <c r="BQ9" s="38" t="s">
        <v>308</v>
      </c>
      <c r="BR9" s="38"/>
      <c r="BS9" s="38" t="s">
        <v>309</v>
      </c>
      <c r="BT9" s="38" t="s">
        <v>309</v>
      </c>
      <c r="BU9" s="38"/>
      <c r="BV9" s="38" t="s">
        <v>310</v>
      </c>
      <c r="BW9" s="38" t="s">
        <v>310</v>
      </c>
      <c r="BY9" s="37" t="s">
        <v>324</v>
      </c>
      <c r="BZ9" s="37"/>
      <c r="CA9" s="37"/>
      <c r="CB9" s="38"/>
      <c r="CC9" s="38" t="s">
        <v>306</v>
      </c>
      <c r="CD9" s="38" t="s">
        <v>306</v>
      </c>
      <c r="CE9" s="38"/>
      <c r="CF9" s="38" t="s">
        <v>307</v>
      </c>
      <c r="CG9" s="38" t="s">
        <v>307</v>
      </c>
      <c r="CH9" s="38"/>
      <c r="CI9" s="38" t="s">
        <v>308</v>
      </c>
      <c r="CJ9" s="38" t="s">
        <v>308</v>
      </c>
      <c r="CK9" s="38"/>
      <c r="CL9" s="38" t="s">
        <v>309</v>
      </c>
      <c r="CM9" s="38" t="s">
        <v>309</v>
      </c>
      <c r="CN9" s="38"/>
      <c r="CO9" s="38" t="s">
        <v>310</v>
      </c>
      <c r="CP9" s="38" t="s">
        <v>310</v>
      </c>
    </row>
    <row r="10" spans="1:94" ht="15" customHeight="1" thickBot="1" x14ac:dyDescent="0.3">
      <c r="A10" s="282" t="s">
        <v>937</v>
      </c>
      <c r="B10" s="31" t="s">
        <v>102</v>
      </c>
      <c r="C10" s="286" t="s">
        <v>941</v>
      </c>
      <c r="D10" s="31" t="s">
        <v>245</v>
      </c>
      <c r="E10" s="248" t="s">
        <v>103</v>
      </c>
      <c r="F10" s="29" t="s">
        <v>104</v>
      </c>
      <c r="G10" s="30" t="s">
        <v>200</v>
      </c>
      <c r="H10" s="233"/>
      <c r="I10" s="244" t="s">
        <v>812</v>
      </c>
      <c r="J10" s="246"/>
      <c r="K10" s="237" t="s">
        <v>512</v>
      </c>
      <c r="L10" s="233"/>
      <c r="M10" s="236" t="s">
        <v>812</v>
      </c>
      <c r="N10" s="246"/>
      <c r="O10" s="241" t="s">
        <v>512</v>
      </c>
      <c r="P10" s="233"/>
      <c r="Q10" s="236" t="s">
        <v>812</v>
      </c>
      <c r="R10" s="246"/>
      <c r="S10" s="241" t="s">
        <v>512</v>
      </c>
      <c r="T10" s="233"/>
      <c r="U10" s="236" t="s">
        <v>812</v>
      </c>
      <c r="V10" s="246"/>
      <c r="W10" s="241" t="s">
        <v>512</v>
      </c>
      <c r="X10" s="233"/>
      <c r="Y10" s="236" t="s">
        <v>812</v>
      </c>
      <c r="Z10" s="246"/>
      <c r="AA10" s="241" t="s">
        <v>512</v>
      </c>
      <c r="AB10" s="233"/>
      <c r="AC10" s="236" t="s">
        <v>812</v>
      </c>
      <c r="AD10" s="246"/>
      <c r="AE10" s="241" t="s">
        <v>512</v>
      </c>
      <c r="AW10" s="37" t="s">
        <v>102</v>
      </c>
      <c r="AX10" s="37" t="s">
        <v>305</v>
      </c>
      <c r="AY10" s="37" t="s">
        <v>103</v>
      </c>
      <c r="AZ10" s="38" t="s">
        <v>306</v>
      </c>
      <c r="BA10" s="38" t="s">
        <v>307</v>
      </c>
      <c r="BB10" s="38" t="s">
        <v>308</v>
      </c>
      <c r="BC10" s="38" t="s">
        <v>309</v>
      </c>
      <c r="BD10" s="38" t="s">
        <v>310</v>
      </c>
      <c r="BF10" s="37" t="s">
        <v>102</v>
      </c>
      <c r="BG10" s="37" t="s">
        <v>305</v>
      </c>
      <c r="BH10" s="37" t="s">
        <v>103</v>
      </c>
      <c r="BI10" s="38" t="s">
        <v>323</v>
      </c>
      <c r="BJ10" s="38" t="s">
        <v>321</v>
      </c>
      <c r="BK10" s="38" t="s">
        <v>322</v>
      </c>
      <c r="BL10" s="38" t="s">
        <v>323</v>
      </c>
      <c r="BM10" s="38" t="s">
        <v>321</v>
      </c>
      <c r="BN10" s="38" t="s">
        <v>322</v>
      </c>
      <c r="BO10" s="38" t="s">
        <v>323</v>
      </c>
      <c r="BP10" s="38" t="s">
        <v>321</v>
      </c>
      <c r="BQ10" s="38" t="s">
        <v>322</v>
      </c>
      <c r="BR10" s="38" t="s">
        <v>323</v>
      </c>
      <c r="BS10" s="38" t="s">
        <v>321</v>
      </c>
      <c r="BT10" s="38" t="s">
        <v>322</v>
      </c>
      <c r="BU10" s="38" t="s">
        <v>323</v>
      </c>
      <c r="BV10" s="38" t="s">
        <v>321</v>
      </c>
      <c r="BW10" s="38" t="s">
        <v>322</v>
      </c>
      <c r="BY10" s="37" t="s">
        <v>102</v>
      </c>
      <c r="BZ10" s="37" t="s">
        <v>305</v>
      </c>
      <c r="CA10" s="37" t="s">
        <v>103</v>
      </c>
      <c r="CB10" s="38" t="s">
        <v>323</v>
      </c>
      <c r="CC10" s="38" t="s">
        <v>321</v>
      </c>
      <c r="CD10" s="38" t="s">
        <v>322</v>
      </c>
      <c r="CE10" s="38" t="s">
        <v>323</v>
      </c>
      <c r="CF10" s="38" t="s">
        <v>321</v>
      </c>
      <c r="CG10" s="38" t="s">
        <v>322</v>
      </c>
      <c r="CH10" s="38" t="s">
        <v>323</v>
      </c>
      <c r="CI10" s="38" t="s">
        <v>321</v>
      </c>
      <c r="CJ10" s="38" t="s">
        <v>322</v>
      </c>
      <c r="CK10" s="38" t="s">
        <v>323</v>
      </c>
      <c r="CL10" s="38" t="s">
        <v>321</v>
      </c>
      <c r="CM10" s="38" t="s">
        <v>322</v>
      </c>
      <c r="CN10" s="38" t="s">
        <v>323</v>
      </c>
      <c r="CO10" s="38" t="s">
        <v>321</v>
      </c>
      <c r="CP10" s="38" t="s">
        <v>322</v>
      </c>
    </row>
    <row r="11" spans="1:94" ht="15" customHeight="1" x14ac:dyDescent="0.2">
      <c r="A11" s="252">
        <f t="shared" ref="A11:A26" si="0">G11</f>
        <v>1</v>
      </c>
      <c r="B11" s="65" t="s">
        <v>1279</v>
      </c>
      <c r="C11" s="65" t="s">
        <v>1259</v>
      </c>
      <c r="D11" s="355" t="s">
        <v>729</v>
      </c>
      <c r="E11" s="249">
        <v>12241</v>
      </c>
      <c r="F11" s="15">
        <f>IF(B11="","",K11+O11+S11+W11+AE11)</f>
        <v>3</v>
      </c>
      <c r="G11" s="16">
        <f t="shared" ref="G11:G26" si="1">IF(B11="","",RANK(F11,F$11:F$28,1))</f>
        <v>1</v>
      </c>
      <c r="H11" s="8"/>
      <c r="I11" s="238">
        <v>1</v>
      </c>
      <c r="J11" s="242">
        <f t="shared" ref="J11:J26" si="2">IF(OR(I11="DNS",I11="DNF",I11="DSQ",I11="DNC",I11="OCS"),"",IF(I$9="","",IF($B11="","",I11)))</f>
        <v>1</v>
      </c>
      <c r="K11" s="234">
        <f t="shared" ref="K11:K26" si="3">IF(OR(I11="DNS",I11="DNF",I11="DSQ",I11="DNC",I11="OCS"),(COUNTA($B$11:$B$28)+1),IF($B11="","",RANK(J11,J$11:J$28,1)))</f>
        <v>1</v>
      </c>
      <c r="L11" s="8"/>
      <c r="M11" s="238">
        <v>2</v>
      </c>
      <c r="N11" s="242">
        <f t="shared" ref="N11:N26" si="4">IF(OR(M11="DNS",M11="DNF",M11="DSQ",M11="DNC",M11="OCS"),"",IF(M$9="","",IF($B11="","",M11)))</f>
        <v>2</v>
      </c>
      <c r="O11" s="234">
        <f t="shared" ref="O11:O26" si="5">IF(OR(M11="DNS",M11="DNF",M11="DSQ",M11="DNC",M11="OCS"),(COUNTA($B$11:$B$28)+1),IF($B11="","",RANK(N11,N$11:N$28,1)))</f>
        <v>2</v>
      </c>
      <c r="P11" s="8"/>
      <c r="Q11" s="238"/>
      <c r="R11" s="242"/>
      <c r="S11" s="234"/>
      <c r="T11" s="8"/>
      <c r="U11" s="238"/>
      <c r="V11" s="242"/>
      <c r="W11" s="234"/>
      <c r="X11" s="8"/>
      <c r="Y11" s="238"/>
      <c r="Z11" s="242"/>
      <c r="AA11" s="234"/>
      <c r="AB11" s="8"/>
      <c r="AC11" s="238"/>
      <c r="AD11" s="242"/>
      <c r="AE11" s="234"/>
      <c r="AW11" s="13" t="str">
        <f t="shared" ref="AW11:AW26" si="6">IF($B11="","",B11)</f>
        <v>Allison Lopez</v>
      </c>
      <c r="AX11" s="13" t="str">
        <f t="shared" ref="AX11:AX26" si="7">IF($B11="","",D11)</f>
        <v>Bic</v>
      </c>
      <c r="AY11" s="13">
        <f t="shared" ref="AY11:AY26" si="8">IF($B11="","",E11)</f>
        <v>12241</v>
      </c>
      <c r="AZ11" s="22">
        <f t="shared" ref="AZ11:AZ26" si="9">IF($B11="","",IF(K11&gt;0,IF(OR(I11="DNS",I11="DSQ",I11="DNC",I11="OCS"),0,IF(I11="DNF",1,(COUNTIF($I$11:$I$28,"=DNF")+COUNT($J$11:$J$28))-K11+1)),0))</f>
        <v>12</v>
      </c>
      <c r="BA11" s="22">
        <f t="shared" ref="BA11:BA26" si="10">IF($B11="","",IF(O11&gt;0,IF(OR(M11="DNS",M11="DSQ",M11="DNC",M11="OCS"),0,IF(M11="DNF",1,(COUNTIF($M$11:$M$28,"=DNF")+COUNT($N$11:$N$28)-O11+1))),0))</f>
        <v>11</v>
      </c>
      <c r="BB11" s="22">
        <f t="shared" ref="BB11:BB26" si="11">IF($B11="","",IF(S11&gt;0,IF(OR(Q11="DNS",Q11="DSQ",Q11="DNC",Q11="OCS"),0,IF(Q11="DNF",1,(COUNTIF($Q$11:$Q$28,"=DNF")+COUNT($R$11:$R$28))-S11+1)),0))</f>
        <v>0</v>
      </c>
      <c r="BC11" s="22">
        <f t="shared" ref="BC11:BC26" si="12">IF($B11="","",IF(W11&gt;0,IF(OR(U11="DNS",U11="DSQ",U11="DNC",U11="OCS"),0,IF(U11="DNF",1,(COUNTIF($U$11:$U$28,"=DNF")+COUNT($V$11:$V$28))-W11+1)),0))</f>
        <v>0</v>
      </c>
      <c r="BD11" s="22">
        <f t="shared" ref="BD11:BD26" si="13">IF($B11="","",IF(AE11&gt;0,IF(OR(AC11="DNS",AC11="DSQ",AC11="DNC",AC11="OCS"),0,IF(AC11="DNF",1,(COUNTIF($AC$11:$AC$28,"=DNF")+COUNT($AD$11:$AD$28))-AE11+1)),0))</f>
        <v>0</v>
      </c>
      <c r="BF11" s="13" t="str">
        <f t="shared" ref="BF11:BF26" si="14">IF($B11="","",B11)</f>
        <v>Allison Lopez</v>
      </c>
      <c r="BG11" s="13" t="str">
        <f t="shared" ref="BG11:BG26" si="15">IF($B11="","",D11)</f>
        <v>Bic</v>
      </c>
      <c r="BH11" s="13">
        <f t="shared" ref="BH11:BH26" si="16">IF($B11="","",E11)</f>
        <v>12241</v>
      </c>
      <c r="BI11" s="66" t="str">
        <f t="shared" ref="BI11:BI26" si="17">IF($D11="TH",I11,"")</f>
        <v/>
      </c>
      <c r="BJ11" s="22" t="str">
        <f t="shared" ref="BJ11:BJ26" si="18">IF(K11&gt;0,IF($D11="TH",IF(OR(BI11="DNS",BI11="DNF",BI11="DSQ",BI11="DNC",BI11="OCS"),(COUNTIF($D$11:$D$28,"=TH")+1),IF($B11="","",RANK(BI11,BI$11:BI$28,1))),""),"")</f>
        <v/>
      </c>
      <c r="BK11" s="22" t="str">
        <f t="shared" ref="BK11:BK26" si="19">IF(BJ11="","",IF($D11="TH",IF($B11="","",IF(BJ11&gt;0,IF(OR(BI11="DNS",BI11="DSQ",BI11="DNC",BI11="OCS"),0,IF(BI11="DNF",1,(COUNTIF($BI$11:$BI$28,"=DNF")+COUNT($BI$11:$BI$28))-BJ11+1)),0)),""))</f>
        <v/>
      </c>
      <c r="BL11" s="66" t="str">
        <f t="shared" ref="BL11:BL26" si="20">IF($D11="TH",M11,"")</f>
        <v/>
      </c>
      <c r="BM11" s="22" t="str">
        <f t="shared" ref="BM11:BM26" si="21">IF(O11&gt;0,IF($D11="TH",IF(OR(BL11="DNS",BL11="DNF",BL11="DSQ",BL11="DNC",BL11="OCS"),(COUNTIF($D$11:$D$28,"=TH")+1),IF($B11="","",RANK(BL11,BL$11:BL$28,1))),""),"")</f>
        <v/>
      </c>
      <c r="BN11" s="22" t="str">
        <f t="shared" ref="BN11:BN26" si="22">IF(BM11="","",IF($D11="TH",IF($B11="","",IF(BM11&gt;0,IF(OR(BL11="DNS",BL11="DSQ",BL11="DNC",BL11="OCS"),0,IF(BL11="DNF",1,(COUNTIF($BL$11:$BL$28,"=DNF")+COUNT($BL$11:$BL$28))-BM11+1)),0)),""))</f>
        <v/>
      </c>
      <c r="BO11" s="66" t="str">
        <f t="shared" ref="BO11:BO26" si="23">IF($D11="TH",Q11,"")</f>
        <v/>
      </c>
      <c r="BP11" s="22" t="str">
        <f t="shared" ref="BP11:BP26" si="24">IF(S11&gt;0,IF($D11="TH",IF(OR(BO11="DNS",BO11="DNF",BO11="DSQ",BO11="DNC",BO11="OCS"),(COUNTIF($D$11:$D$28,"=TH")+1),IF($B11="","",RANK(BO11,BO$11:BO$28,1))),""),"")</f>
        <v/>
      </c>
      <c r="BQ11" s="22" t="str">
        <f t="shared" ref="BQ11:BQ26" si="25">IF(BP11="","",IF($D11="TH",IF($B11="","",IF(BP11&gt;0,IF(OR(BO11="DNS",BO11="DSQ",BO11="DNC",BO11="OCS"),0,IF(BO11="DNF",1,(COUNTIF($BO$11:$BO$28,"=DNF")+COUNT($BO$11:$BO$28))-BP11+1)),0)),""))</f>
        <v/>
      </c>
      <c r="BR11" s="66" t="str">
        <f t="shared" ref="BR11:BR26" si="26">IF($D11="TH",U11,"")</f>
        <v/>
      </c>
      <c r="BS11" s="22" t="str">
        <f t="shared" ref="BS11:BS26" si="27">IF(W11&gt;0,IF($D11="TH",IF(OR(BR11="DNS",BR11="DNF",BR11="DSQ",BR11="DNC",BR11="OCS"),(COUNTIF($D$11:$D$28,"=TH")+1),IF($B11="","",RANK(BR11,BR$11:BR$28,1))),""),"")</f>
        <v/>
      </c>
      <c r="BT11" s="22" t="str">
        <f t="shared" ref="BT11:BT26" si="28">IF(BS11="","",IF($D11="TH",IF($B11="","",IF(BS11&gt;0,IF(OR(BR11="DNS",BR11="DSQ",BR11="DNC",BR11="OCS"),0,IF(BR11="DNF",1,(COUNTIF($BR$11:$BR$28,"=DNF")+COUNT($BR$11:$BR$28))-BS11+1)),0)),""))</f>
        <v/>
      </c>
      <c r="BU11" s="66" t="str">
        <f t="shared" ref="BU11:BU26" si="29">IF($D11="TH",AC11,"")</f>
        <v/>
      </c>
      <c r="BV11" s="22" t="str">
        <f t="shared" ref="BV11:BV26" si="30">IF(AE11&gt;0,IF($D11="TH",IF(OR(BU11="DNS",BU11="DNF",BU11="DSQ",BU11="DNC",BU11="OCS"),(COUNTIF($D$11:$D$28,"=TH")+1),IF($B11="","",RANK(BU11,BU$11:BU$28,1))),""),"")</f>
        <v/>
      </c>
      <c r="BW11" s="22" t="str">
        <f t="shared" ref="BW11:BW26" si="31">IF(BV11="","",IF($D11="TH",IF($B11="","",IF(BV11&gt;0,IF(OR(BU11="DNS",BU11="DSQ",BU11="DNC",BU11="OCS"),0,IF(BU11="DNF",1,(COUNTIF($BU$11:$BU$28,"=DNF")+COUNT($BU$11:$BU$28))-BV11+1)),0)),""))</f>
        <v/>
      </c>
      <c r="BY11" s="13" t="str">
        <f t="shared" ref="BY11:BY26" si="32">IF($B11="","",B11)</f>
        <v>Allison Lopez</v>
      </c>
      <c r="BZ11" s="13" t="str">
        <f t="shared" ref="BZ11:BZ26" si="33">IF($B11="","",D11)</f>
        <v>Bic</v>
      </c>
      <c r="CA11" s="13">
        <f t="shared" ref="CA11:CA26" si="34">IF($B11="","",E11)</f>
        <v>12241</v>
      </c>
      <c r="CB11" s="66" t="str">
        <f t="shared" ref="CB11:CB26" si="35">IF($D11="FSCT",I11,"")</f>
        <v/>
      </c>
      <c r="CC11" s="22" t="str">
        <f t="shared" ref="CC11:CC26" si="36">IF(K11&gt;0,IF($D11="FSCT",IF(OR(CB11="DNS",CB11="DNF",CB11="DSQ",CB11="DNC",CB11="OCS"),(COUNTIF($D$11:$D$28,"=FSCT")+1),IF($B11="","",RANK(CB11,CB$11:CB$28,1))),""),"")</f>
        <v/>
      </c>
      <c r="CD11" s="22" t="str">
        <f t="shared" ref="CD11:CD26" si="37">IF(CC11="","",IF($D11="FSCT",IF($B11="","",IF(CC11&gt;0,IF(OR(CB11="DNS",CB11="DSQ",CB11="DNC",CB11="OCS"),0,IF(CB11="DNF",1,(COUNTIF($CB$11:$CB$28,"=DNF")+COUNT($CB$11:$CB$28))-CC11+1)),0)),""))</f>
        <v/>
      </c>
      <c r="CE11" s="66" t="str">
        <f t="shared" ref="CE11:CE26" si="38">IF($D11="FSCT",M11,"")</f>
        <v/>
      </c>
      <c r="CF11" s="22" t="str">
        <f t="shared" ref="CF11:CF26" si="39">IF(O11&gt;0,IF($D11="FSCT",IF(OR(CE11="DNS",CE11="DNF",CE11="DSQ",CE11="DNC",CE11="OCS"),(COUNTIF($D$11:$D$28,"=FSCT")+1),IF($B11="","",RANK(CE11,CE$11:CE$28,1))),""),"")</f>
        <v/>
      </c>
      <c r="CG11" s="22" t="str">
        <f t="shared" ref="CG11:CG26" si="40">IF(CF11="","",IF($D11="FSCT",IF($B11="","",IF(CF11&gt;0,IF(OR(CE11="DNS",CE11="DSQ",CE11="DNC",CE11="OCS"),0,IF(CE11="DNF",1,(COUNTIF($CE$11:$CE$28,"=DNF")+COUNT($CE$11:$CE$28))-CF11+1)),0)),""))</f>
        <v/>
      </c>
      <c r="CH11" s="66" t="str">
        <f t="shared" ref="CH11:CH26" si="41">IF($D11="FSCT",Q11,"")</f>
        <v/>
      </c>
      <c r="CI11" s="22" t="str">
        <f t="shared" ref="CI11:CI26" si="42">IF(S11&gt;0,IF($D11="FSCT",IF(OR(CH11="DNS",CH11="DNF",CH11="DSQ",CH11="DNC",CH11="OCS"),(COUNTIF($D$11:$D$28,"=FSCT")+1),IF($B11="","",RANK(CH11,CH$11:CH$28,1))),""),"")</f>
        <v/>
      </c>
      <c r="CJ11" s="22" t="str">
        <f t="shared" ref="CJ11:CJ26" si="43">IF(CI11="","",IF($D11="FSCT",IF($B11="","",IF(CI11&gt;0,IF(OR(CH11="DNS",CH11="DSQ",CH11="DNC",CH11="OCS"),0,IF(CH11="DNF",1,(COUNTIF($CH$11:$CH$28,"=DNF")+COUNT($CH$11:$CH$28))-CI11+1)),0)),""))</f>
        <v/>
      </c>
      <c r="CK11" s="66" t="str">
        <f t="shared" ref="CK11:CK26" si="44">IF($D11="FSCT",U11,"")</f>
        <v/>
      </c>
      <c r="CL11" s="22" t="str">
        <f t="shared" ref="CL11:CL26" si="45">IF(W11&gt;0,IF($D11="FSCT",IF(OR(CK11="DNS",CK11="DNF",CK11="DSQ",CK11="DNC",CK11="OCS"),(COUNTIF($D$11:$D$28,"=FSCT")+1),IF($B11="","",RANK(CK11,CK$11:CK$28,1))),""),"")</f>
        <v/>
      </c>
      <c r="CM11" s="22" t="str">
        <f t="shared" ref="CM11:CM26" si="46">IF(CL11="","",IF($D11="FSCT",IF($B11="","",IF(CL11&gt;0,IF(OR(CK11="DNS",CK11="DSQ",CK11="DNC",CK11="OCS"),0,IF(CK11="DNF",1,(COUNTIF($CK$11:$CK$28,"=DNF")+COUNT($CK$11:$CK$28))-CL11+1)),0)),""))</f>
        <v/>
      </c>
      <c r="CN11" s="66" t="str">
        <f t="shared" ref="CN11:CN26" si="47">IF($D11="FSCT",AC11,"")</f>
        <v/>
      </c>
      <c r="CO11" s="22" t="str">
        <f t="shared" ref="CO11:CO26" si="48">IF(AE11&gt;0,IF($D11="FSCT",IF(OR(CN11="DNS",CN11="DNF",CN11="DSQ",CN11="DNC",CN11="OCS"),(COUNTIF($D$11:$D$28,"=FSCT")+1),IF($B11="","",RANK(CN11,CN$11:CN$28,1))),""),"")</f>
        <v/>
      </c>
      <c r="CP11" s="22" t="str">
        <f t="shared" ref="CP11:CP26" si="49">IF(CO11="","",IF($D11="FSCT",IF($B11="","",IF(CO11&gt;0,IF(OR(CN11="DNS",CN11="DSQ",CN11="DNC",CN11="OCS"),0,IF(CN11="DNF",1,(COUNTIF($CN$11:$CN$28,"=DNF")+COUNT($CN$11:$CN$28))-CO11+1)),0)),""))</f>
        <v/>
      </c>
    </row>
    <row r="12" spans="1:94" ht="15" customHeight="1" x14ac:dyDescent="0.2">
      <c r="A12" s="252">
        <f t="shared" ref="A12:A20" si="50">G12</f>
        <v>2</v>
      </c>
      <c r="B12" s="65" t="s">
        <v>929</v>
      </c>
      <c r="C12" s="65" t="s">
        <v>1290</v>
      </c>
      <c r="D12" s="355" t="s">
        <v>729</v>
      </c>
      <c r="E12" s="249">
        <v>12442</v>
      </c>
      <c r="F12" s="15">
        <f t="shared" ref="F12:F20" si="51">IF(B12="","",K12+O12+S12+W12+AE12)</f>
        <v>5</v>
      </c>
      <c r="G12" s="16">
        <f t="shared" ref="G12:G20" si="52">IF(B12="","",RANK(F12,F$11:F$28,1))</f>
        <v>2</v>
      </c>
      <c r="H12" s="8"/>
      <c r="I12" s="238">
        <v>4</v>
      </c>
      <c r="J12" s="242">
        <f t="shared" ref="J12:J20" si="53">IF(OR(I12="DNS",I12="DNF",I12="DSQ",I12="DNC",I12="OCS"),"",IF(I$9="","",IF($B12="","",I12)))</f>
        <v>4</v>
      </c>
      <c r="K12" s="234">
        <f t="shared" ref="K12:K20" si="54">IF(OR(I12="DNS",I12="DNF",I12="DSQ",I12="DNC",I12="OCS"),(COUNTA($B$11:$B$28)+1),IF($B12="","",RANK(J12,J$11:J$28,1)))</f>
        <v>4</v>
      </c>
      <c r="L12" s="8"/>
      <c r="M12" s="238">
        <v>1</v>
      </c>
      <c r="N12" s="242">
        <f t="shared" ref="N12:N20" si="55">IF(OR(M12="DNS",M12="DNF",M12="DSQ",M12="DNC",M12="OCS"),"",IF(M$9="","",IF($B12="","",M12)))</f>
        <v>1</v>
      </c>
      <c r="O12" s="234">
        <f t="shared" ref="O12:O20" si="56">IF(OR(M12="DNS",M12="DNF",M12="DSQ",M12="DNC",M12="OCS"),(COUNTA($B$11:$B$28)+1),IF($B12="","",RANK(N12,N$11:N$28,1)))</f>
        <v>1</v>
      </c>
      <c r="P12" s="8"/>
      <c r="Q12" s="238"/>
      <c r="R12" s="242"/>
      <c r="S12" s="234"/>
      <c r="T12" s="8"/>
      <c r="U12" s="238"/>
      <c r="V12" s="242"/>
      <c r="W12" s="234"/>
      <c r="X12" s="8"/>
      <c r="Y12" s="238"/>
      <c r="Z12" s="242"/>
      <c r="AA12" s="234"/>
      <c r="AB12" s="8"/>
      <c r="AC12" s="238"/>
      <c r="AD12" s="242"/>
      <c r="AE12" s="234"/>
      <c r="AW12" s="13" t="str">
        <f t="shared" ref="AW12:AW20" si="57">IF($B12="","",B12)</f>
        <v>Isabella Lackey</v>
      </c>
      <c r="AX12" s="13" t="str">
        <f t="shared" ref="AX12:AX20" si="58">IF($B12="","",D12)</f>
        <v>Bic</v>
      </c>
      <c r="AY12" s="13">
        <f t="shared" ref="AY12:AY20" si="59">IF($B12="","",E12)</f>
        <v>12442</v>
      </c>
      <c r="AZ12" s="22">
        <f t="shared" ref="AZ12:AZ20" si="60">IF($B12="","",IF(K12&gt;0,IF(OR(I12="DNS",I12="DSQ",I12="DNC",I12="OCS"),0,IF(I12="DNF",1,(COUNTIF($I$11:$I$28,"=DNF")+COUNT($J$11:$J$28))-K12+1)),0))</f>
        <v>9</v>
      </c>
      <c r="BA12" s="22">
        <f t="shared" ref="BA12:BA20" si="61">IF($B12="","",IF(O12&gt;0,IF(OR(M12="DNS",M12="DSQ",M12="DNC",M12="OCS"),0,IF(M12="DNF",1,(COUNTIF($M$11:$M$28,"=DNF")+COUNT($N$11:$N$28)-O12+1))),0))</f>
        <v>12</v>
      </c>
      <c r="BB12" s="22">
        <f t="shared" ref="BB12:BB20" si="62">IF($B12="","",IF(S12&gt;0,IF(OR(Q12="DNS",Q12="DSQ",Q12="DNC",Q12="OCS"),0,IF(Q12="DNF",1,(COUNTIF($Q$11:$Q$28,"=DNF")+COUNT($R$11:$R$28))-S12+1)),0))</f>
        <v>0</v>
      </c>
      <c r="BC12" s="22">
        <f t="shared" ref="BC12:BC20" si="63">IF($B12="","",IF(W12&gt;0,IF(OR(U12="DNS",U12="DSQ",U12="DNC",U12="OCS"),0,IF(U12="DNF",1,(COUNTIF($U$11:$U$28,"=DNF")+COUNT($V$11:$V$28))-W12+1)),0))</f>
        <v>0</v>
      </c>
      <c r="BD12" s="22">
        <f t="shared" ref="BD12:BD20" si="64">IF($B12="","",IF(AE12&gt;0,IF(OR(AC12="DNS",AC12="DSQ",AC12="DNC",AC12="OCS"),0,IF(AC12="DNF",1,(COUNTIF($AC$11:$AC$28,"=DNF")+COUNT($AD$11:$AD$28))-AE12+1)),0))</f>
        <v>0</v>
      </c>
      <c r="BF12" s="13" t="str">
        <f t="shared" ref="BF12:BF20" si="65">IF($B12="","",B12)</f>
        <v>Isabella Lackey</v>
      </c>
      <c r="BG12" s="13" t="str">
        <f t="shared" ref="BG12:BG20" si="66">IF($B12="","",D12)</f>
        <v>Bic</v>
      </c>
      <c r="BH12" s="13">
        <f t="shared" ref="BH12:BH20" si="67">IF($B12="","",E12)</f>
        <v>12442</v>
      </c>
      <c r="BI12" s="66" t="str">
        <f t="shared" ref="BI12:BI20" si="68">IF($D12="TH",I12,"")</f>
        <v/>
      </c>
      <c r="BJ12" s="22" t="str">
        <f t="shared" ref="BJ12:BJ20" si="69">IF(K12&gt;0,IF($D12="TH",IF(OR(BI12="DNS",BI12="DNF",BI12="DSQ",BI12="DNC",BI12="OCS"),(COUNTIF($D$11:$D$28,"=TH")+1),IF($B12="","",RANK(BI12,BI$11:BI$28,1))),""),"")</f>
        <v/>
      </c>
      <c r="BK12" s="22" t="str">
        <f t="shared" ref="BK12:BK20" si="70">IF(BJ12="","",IF($D12="TH",IF($B12="","",IF(BJ12&gt;0,IF(OR(BI12="DNS",BI12="DSQ",BI12="DNC",BI12="OCS"),0,IF(BI12="DNF",1,(COUNTIF($BI$11:$BI$28,"=DNF")+COUNT($BI$11:$BI$28))-BJ12+1)),0)),""))</f>
        <v/>
      </c>
      <c r="BL12" s="66" t="str">
        <f t="shared" ref="BL12:BL20" si="71">IF($D12="TH",M12,"")</f>
        <v/>
      </c>
      <c r="BM12" s="22" t="str">
        <f t="shared" ref="BM12:BM20" si="72">IF(O12&gt;0,IF($D12="TH",IF(OR(BL12="DNS",BL12="DNF",BL12="DSQ",BL12="DNC",BL12="OCS"),(COUNTIF($D$11:$D$28,"=TH")+1),IF($B12="","",RANK(BL12,BL$11:BL$28,1))),""),"")</f>
        <v/>
      </c>
      <c r="BN12" s="22" t="str">
        <f t="shared" ref="BN12:BN20" si="73">IF(BM12="","",IF($D12="TH",IF($B12="","",IF(BM12&gt;0,IF(OR(BL12="DNS",BL12="DSQ",BL12="DNC",BL12="OCS"),0,IF(BL12="DNF",1,(COUNTIF($BL$11:$BL$28,"=DNF")+COUNT($BL$11:$BL$28))-BM12+1)),0)),""))</f>
        <v/>
      </c>
      <c r="BO12" s="66" t="str">
        <f t="shared" ref="BO12:BO20" si="74">IF($D12="TH",Q12,"")</f>
        <v/>
      </c>
      <c r="BP12" s="22" t="str">
        <f t="shared" ref="BP12:BP20" si="75">IF(S12&gt;0,IF($D12="TH",IF(OR(BO12="DNS",BO12="DNF",BO12="DSQ",BO12="DNC",BO12="OCS"),(COUNTIF($D$11:$D$28,"=TH")+1),IF($B12="","",RANK(BO12,BO$11:BO$28,1))),""),"")</f>
        <v/>
      </c>
      <c r="BQ12" s="22" t="str">
        <f t="shared" ref="BQ12:BQ20" si="76">IF(BP12="","",IF($D12="TH",IF($B12="","",IF(BP12&gt;0,IF(OR(BO12="DNS",BO12="DSQ",BO12="DNC",BO12="OCS"),0,IF(BO12="DNF",1,(COUNTIF($BO$11:$BO$28,"=DNF")+COUNT($BO$11:$BO$28))-BP12+1)),0)),""))</f>
        <v/>
      </c>
      <c r="BR12" s="66" t="str">
        <f t="shared" ref="BR12:BR20" si="77">IF($D12="TH",U12,"")</f>
        <v/>
      </c>
      <c r="BS12" s="22" t="str">
        <f t="shared" ref="BS12:BS20" si="78">IF(W12&gt;0,IF($D12="TH",IF(OR(BR12="DNS",BR12="DNF",BR12="DSQ",BR12="DNC",BR12="OCS"),(COUNTIF($D$11:$D$28,"=TH")+1),IF($B12="","",RANK(BR12,BR$11:BR$28,1))),""),"")</f>
        <v/>
      </c>
      <c r="BT12" s="22" t="str">
        <f t="shared" ref="BT12:BT20" si="79">IF(BS12="","",IF($D12="TH",IF($B12="","",IF(BS12&gt;0,IF(OR(BR12="DNS",BR12="DSQ",BR12="DNC",BR12="OCS"),0,IF(BR12="DNF",1,(COUNTIF($BR$11:$BR$28,"=DNF")+COUNT($BR$11:$BR$28))-BS12+1)),0)),""))</f>
        <v/>
      </c>
      <c r="BU12" s="66" t="str">
        <f t="shared" ref="BU12:BU20" si="80">IF($D12="TH",AC12,"")</f>
        <v/>
      </c>
      <c r="BV12" s="22" t="str">
        <f t="shared" ref="BV12:BV20" si="81">IF(AE12&gt;0,IF($D12="TH",IF(OR(BU12="DNS",BU12="DNF",BU12="DSQ",BU12="DNC",BU12="OCS"),(COUNTIF($D$11:$D$28,"=TH")+1),IF($B12="","",RANK(BU12,BU$11:BU$28,1))),""),"")</f>
        <v/>
      </c>
      <c r="BW12" s="22" t="str">
        <f t="shared" ref="BW12:BW20" si="82">IF(BV12="","",IF($D12="TH",IF($B12="","",IF(BV12&gt;0,IF(OR(BU12="DNS",BU12="DSQ",BU12="DNC",BU12="OCS"),0,IF(BU12="DNF",1,(COUNTIF($BU$11:$BU$28,"=DNF")+COUNT($BU$11:$BU$28))-BV12+1)),0)),""))</f>
        <v/>
      </c>
      <c r="BY12" s="13" t="str">
        <f t="shared" ref="BY12:BY20" si="83">IF($B12="","",B12)</f>
        <v>Isabella Lackey</v>
      </c>
      <c r="BZ12" s="13" t="str">
        <f t="shared" ref="BZ12:BZ20" si="84">IF($B12="","",D12)</f>
        <v>Bic</v>
      </c>
      <c r="CA12" s="13">
        <f t="shared" ref="CA12:CA20" si="85">IF($B12="","",E12)</f>
        <v>12442</v>
      </c>
      <c r="CB12" s="66" t="str">
        <f t="shared" ref="CB12:CB20" si="86">IF($D12="FSCT",I12,"")</f>
        <v/>
      </c>
      <c r="CC12" s="22" t="str">
        <f t="shared" ref="CC12:CC20" si="87">IF(K12&gt;0,IF($D12="FSCT",IF(OR(CB12="DNS",CB12="DNF",CB12="DSQ",CB12="DNC",CB12="OCS"),(COUNTIF($D$11:$D$28,"=FSCT")+1),IF($B12="","",RANK(CB12,CB$11:CB$28,1))),""),"")</f>
        <v/>
      </c>
      <c r="CD12" s="22" t="str">
        <f t="shared" ref="CD12:CD20" si="88">IF(CC12="","",IF($D12="FSCT",IF($B12="","",IF(CC12&gt;0,IF(OR(CB12="DNS",CB12="DSQ",CB12="DNC",CB12="OCS"),0,IF(CB12="DNF",1,(COUNTIF($CB$11:$CB$28,"=DNF")+COUNT($CB$11:$CB$28))-CC12+1)),0)),""))</f>
        <v/>
      </c>
      <c r="CE12" s="66" t="str">
        <f t="shared" ref="CE12:CE20" si="89">IF($D12="FSCT",M12,"")</f>
        <v/>
      </c>
      <c r="CF12" s="22" t="str">
        <f t="shared" ref="CF12:CF20" si="90">IF(O12&gt;0,IF($D12="FSCT",IF(OR(CE12="DNS",CE12="DNF",CE12="DSQ",CE12="DNC",CE12="OCS"),(COUNTIF($D$11:$D$28,"=FSCT")+1),IF($B12="","",RANK(CE12,CE$11:CE$28,1))),""),"")</f>
        <v/>
      </c>
      <c r="CG12" s="22" t="str">
        <f t="shared" ref="CG12:CG20" si="91">IF(CF12="","",IF($D12="FSCT",IF($B12="","",IF(CF12&gt;0,IF(OR(CE12="DNS",CE12="DSQ",CE12="DNC",CE12="OCS"),0,IF(CE12="DNF",1,(COUNTIF($CE$11:$CE$28,"=DNF")+COUNT($CE$11:$CE$28))-CF12+1)),0)),""))</f>
        <v/>
      </c>
      <c r="CH12" s="66" t="str">
        <f t="shared" ref="CH12:CH20" si="92">IF($D12="FSCT",Q12,"")</f>
        <v/>
      </c>
      <c r="CI12" s="22" t="str">
        <f t="shared" ref="CI12:CI20" si="93">IF(S12&gt;0,IF($D12="FSCT",IF(OR(CH12="DNS",CH12="DNF",CH12="DSQ",CH12="DNC",CH12="OCS"),(COUNTIF($D$11:$D$28,"=FSCT")+1),IF($B12="","",RANK(CH12,CH$11:CH$28,1))),""),"")</f>
        <v/>
      </c>
      <c r="CJ12" s="22" t="str">
        <f t="shared" ref="CJ12:CJ20" si="94">IF(CI12="","",IF($D12="FSCT",IF($B12="","",IF(CI12&gt;0,IF(OR(CH12="DNS",CH12="DSQ",CH12="DNC",CH12="OCS"),0,IF(CH12="DNF",1,(COUNTIF($CH$11:$CH$28,"=DNF")+COUNT($CH$11:$CH$28))-CI12+1)),0)),""))</f>
        <v/>
      </c>
      <c r="CK12" s="66" t="str">
        <f t="shared" ref="CK12:CK20" si="95">IF($D12="FSCT",U12,"")</f>
        <v/>
      </c>
      <c r="CL12" s="22" t="str">
        <f t="shared" ref="CL12:CL20" si="96">IF(W12&gt;0,IF($D12="FSCT",IF(OR(CK12="DNS",CK12="DNF",CK12="DSQ",CK12="DNC",CK12="OCS"),(COUNTIF($D$11:$D$28,"=FSCT")+1),IF($B12="","",RANK(CK12,CK$11:CK$28,1))),""),"")</f>
        <v/>
      </c>
      <c r="CM12" s="22" t="str">
        <f t="shared" ref="CM12:CM20" si="97">IF(CL12="","",IF($D12="FSCT",IF($B12="","",IF(CL12&gt;0,IF(OR(CK12="DNS",CK12="DSQ",CK12="DNC",CK12="OCS"),0,IF(CK12="DNF",1,(COUNTIF($CK$11:$CK$28,"=DNF")+COUNT($CK$11:$CK$28))-CL12+1)),0)),""))</f>
        <v/>
      </c>
      <c r="CN12" s="66" t="str">
        <f t="shared" ref="CN12:CN20" si="98">IF($D12="FSCT",AC12,"")</f>
        <v/>
      </c>
      <c r="CO12" s="22" t="str">
        <f t="shared" ref="CO12:CO20" si="99">IF(AE12&gt;0,IF($D12="FSCT",IF(OR(CN12="DNS",CN12="DNF",CN12="DSQ",CN12="DNC",CN12="OCS"),(COUNTIF($D$11:$D$28,"=FSCT")+1),IF($B12="","",RANK(CN12,CN$11:CN$28,1))),""),"")</f>
        <v/>
      </c>
      <c r="CP12" s="22" t="str">
        <f t="shared" ref="CP12:CP20" si="100">IF(CO12="","",IF($D12="FSCT",IF($B12="","",IF(CO12&gt;0,IF(OR(CN12="DNS",CN12="DSQ",CN12="DNC",CN12="OCS"),0,IF(CN12="DNF",1,(COUNTIF($CN$11:$CN$28,"=DNF")+COUNT($CN$11:$CN$28))-CO12+1)),0)),""))</f>
        <v/>
      </c>
    </row>
    <row r="13" spans="1:94" ht="15" customHeight="1" x14ac:dyDescent="0.2">
      <c r="A13" s="252">
        <f t="shared" ref="A13:A15" si="101">G13</f>
        <v>3</v>
      </c>
      <c r="B13" s="65" t="s">
        <v>1280</v>
      </c>
      <c r="C13" s="65" t="s">
        <v>1259</v>
      </c>
      <c r="D13" s="355" t="s">
        <v>729</v>
      </c>
      <c r="E13" s="249">
        <v>12242</v>
      </c>
      <c r="F13" s="15">
        <f t="shared" ref="F13:F15" si="102">IF(B13="","",K13+O13+S13+W13+AE13)</f>
        <v>6</v>
      </c>
      <c r="G13" s="16">
        <f t="shared" ref="G13:G15" si="103">IF(B13="","",RANK(F13,F$11:F$28,1))</f>
        <v>3</v>
      </c>
      <c r="H13" s="8"/>
      <c r="I13" s="238">
        <v>2</v>
      </c>
      <c r="J13" s="242">
        <f t="shared" ref="J13:J15" si="104">IF(OR(I13="DNS",I13="DNF",I13="DSQ",I13="DNC",I13="OCS"),"",IF(I$9="","",IF($B13="","",I13)))</f>
        <v>2</v>
      </c>
      <c r="K13" s="234">
        <f t="shared" ref="K13:K15" si="105">IF(OR(I13="DNS",I13="DNF",I13="DSQ",I13="DNC",I13="OCS"),(COUNTA($B$11:$B$28)+1),IF($B13="","",RANK(J13,J$11:J$28,1)))</f>
        <v>2</v>
      </c>
      <c r="L13" s="8"/>
      <c r="M13" s="238">
        <v>4</v>
      </c>
      <c r="N13" s="242">
        <f t="shared" ref="N13:N15" si="106">IF(OR(M13="DNS",M13="DNF",M13="DSQ",M13="DNC",M13="OCS"),"",IF(M$9="","",IF($B13="","",M13)))</f>
        <v>4</v>
      </c>
      <c r="O13" s="234">
        <f t="shared" ref="O13:O15" si="107">IF(OR(M13="DNS",M13="DNF",M13="DSQ",M13="DNC",M13="OCS"),(COUNTA($B$11:$B$28)+1),IF($B13="","",RANK(N13,N$11:N$28,1)))</f>
        <v>4</v>
      </c>
      <c r="P13" s="8"/>
      <c r="Q13" s="238"/>
      <c r="R13" s="242"/>
      <c r="S13" s="234"/>
      <c r="T13" s="8"/>
      <c r="U13" s="238"/>
      <c r="V13" s="242"/>
      <c r="W13" s="234"/>
      <c r="X13" s="8"/>
      <c r="Y13" s="238"/>
      <c r="Z13" s="242"/>
      <c r="AA13" s="234"/>
      <c r="AB13" s="8"/>
      <c r="AC13" s="238"/>
      <c r="AD13" s="242"/>
      <c r="AE13" s="234"/>
      <c r="AW13" s="13" t="str">
        <f t="shared" ref="AW13:AW15" si="108">IF($B13="","",B13)</f>
        <v>Cameron Bellina</v>
      </c>
      <c r="AX13" s="13" t="str">
        <f t="shared" ref="AX13:AX15" si="109">IF($B13="","",D13)</f>
        <v>Bic</v>
      </c>
      <c r="AY13" s="13">
        <f t="shared" ref="AY13:AY15" si="110">IF($B13="","",E13)</f>
        <v>12242</v>
      </c>
      <c r="AZ13" s="22">
        <f t="shared" ref="AZ13:AZ15" si="111">IF($B13="","",IF(K13&gt;0,IF(OR(I13="DNS",I13="DSQ",I13="DNC",I13="OCS"),0,IF(I13="DNF",1,(COUNTIF($I$11:$I$28,"=DNF")+COUNT($J$11:$J$28))-K13+1)),0))</f>
        <v>11</v>
      </c>
      <c r="BA13" s="22">
        <f t="shared" ref="BA13:BA15" si="112">IF($B13="","",IF(O13&gt;0,IF(OR(M13="DNS",M13="DSQ",M13="DNC",M13="OCS"),0,IF(M13="DNF",1,(COUNTIF($M$11:$M$28,"=DNF")+COUNT($N$11:$N$28)-O13+1))),0))</f>
        <v>9</v>
      </c>
      <c r="BB13" s="22">
        <f t="shared" ref="BB13:BB15" si="113">IF($B13="","",IF(S13&gt;0,IF(OR(Q13="DNS",Q13="DSQ",Q13="DNC",Q13="OCS"),0,IF(Q13="DNF",1,(COUNTIF($Q$11:$Q$28,"=DNF")+COUNT($R$11:$R$28))-S13+1)),0))</f>
        <v>0</v>
      </c>
      <c r="BC13" s="22">
        <f t="shared" ref="BC13:BC15" si="114">IF($B13="","",IF(W13&gt;0,IF(OR(U13="DNS",U13="DSQ",U13="DNC",U13="OCS"),0,IF(U13="DNF",1,(COUNTIF($U$11:$U$28,"=DNF")+COUNT($V$11:$V$28))-W13+1)),0))</f>
        <v>0</v>
      </c>
      <c r="BD13" s="22">
        <f t="shared" ref="BD13:BD15" si="115">IF($B13="","",IF(AE13&gt;0,IF(OR(AC13="DNS",AC13="DSQ",AC13="DNC",AC13="OCS"),0,IF(AC13="DNF",1,(COUNTIF($AC$11:$AC$28,"=DNF")+COUNT($AD$11:$AD$28))-AE13+1)),0))</f>
        <v>0</v>
      </c>
      <c r="BF13" s="13" t="str">
        <f t="shared" ref="BF13:BF15" si="116">IF($B13="","",B13)</f>
        <v>Cameron Bellina</v>
      </c>
      <c r="BG13" s="13" t="str">
        <f t="shared" ref="BG13:BG15" si="117">IF($B13="","",D13)</f>
        <v>Bic</v>
      </c>
      <c r="BH13" s="13">
        <f t="shared" ref="BH13:BH15" si="118">IF($B13="","",E13)</f>
        <v>12242</v>
      </c>
      <c r="BI13" s="66" t="str">
        <f t="shared" ref="BI13:BI15" si="119">IF($D13="TH",I13,"")</f>
        <v/>
      </c>
      <c r="BJ13" s="22" t="str">
        <f t="shared" ref="BJ13:BJ15" si="120">IF(K13&gt;0,IF($D13="TH",IF(OR(BI13="DNS",BI13="DNF",BI13="DSQ",BI13="DNC",BI13="OCS"),(COUNTIF($D$11:$D$28,"=TH")+1),IF($B13="","",RANK(BI13,BI$11:BI$28,1))),""),"")</f>
        <v/>
      </c>
      <c r="BK13" s="22" t="str">
        <f t="shared" ref="BK13:BK15" si="121">IF(BJ13="","",IF($D13="TH",IF($B13="","",IF(BJ13&gt;0,IF(OR(BI13="DNS",BI13="DSQ",BI13="DNC",BI13="OCS"),0,IF(BI13="DNF",1,(COUNTIF($BI$11:$BI$28,"=DNF")+COUNT($BI$11:$BI$28))-BJ13+1)),0)),""))</f>
        <v/>
      </c>
      <c r="BL13" s="66" t="str">
        <f t="shared" ref="BL13:BL15" si="122">IF($D13="TH",M13,"")</f>
        <v/>
      </c>
      <c r="BM13" s="22" t="str">
        <f t="shared" ref="BM13:BM15" si="123">IF(O13&gt;0,IF($D13="TH",IF(OR(BL13="DNS",BL13="DNF",BL13="DSQ",BL13="DNC",BL13="OCS"),(COUNTIF($D$11:$D$28,"=TH")+1),IF($B13="","",RANK(BL13,BL$11:BL$28,1))),""),"")</f>
        <v/>
      </c>
      <c r="BN13" s="22" t="str">
        <f t="shared" ref="BN13:BN15" si="124">IF(BM13="","",IF($D13="TH",IF($B13="","",IF(BM13&gt;0,IF(OR(BL13="DNS",BL13="DSQ",BL13="DNC",BL13="OCS"),0,IF(BL13="DNF",1,(COUNTIF($BL$11:$BL$28,"=DNF")+COUNT($BL$11:$BL$28))-BM13+1)),0)),""))</f>
        <v/>
      </c>
      <c r="BO13" s="66" t="str">
        <f t="shared" ref="BO13:BO15" si="125">IF($D13="TH",Q13,"")</f>
        <v/>
      </c>
      <c r="BP13" s="22" t="str">
        <f t="shared" ref="BP13:BP15" si="126">IF(S13&gt;0,IF($D13="TH",IF(OR(BO13="DNS",BO13="DNF",BO13="DSQ",BO13="DNC",BO13="OCS"),(COUNTIF($D$11:$D$28,"=TH")+1),IF($B13="","",RANK(BO13,BO$11:BO$28,1))),""),"")</f>
        <v/>
      </c>
      <c r="BQ13" s="22" t="str">
        <f t="shared" ref="BQ13:BQ15" si="127">IF(BP13="","",IF($D13="TH",IF($B13="","",IF(BP13&gt;0,IF(OR(BO13="DNS",BO13="DSQ",BO13="DNC",BO13="OCS"),0,IF(BO13="DNF",1,(COUNTIF($BO$11:$BO$28,"=DNF")+COUNT($BO$11:$BO$28))-BP13+1)),0)),""))</f>
        <v/>
      </c>
      <c r="BR13" s="66" t="str">
        <f t="shared" ref="BR13:BR15" si="128">IF($D13="TH",U13,"")</f>
        <v/>
      </c>
      <c r="BS13" s="22" t="str">
        <f t="shared" ref="BS13:BS15" si="129">IF(W13&gt;0,IF($D13="TH",IF(OR(BR13="DNS",BR13="DNF",BR13="DSQ",BR13="DNC",BR13="OCS"),(COUNTIF($D$11:$D$28,"=TH")+1),IF($B13="","",RANK(BR13,BR$11:BR$28,1))),""),"")</f>
        <v/>
      </c>
      <c r="BT13" s="22" t="str">
        <f t="shared" ref="BT13:BT15" si="130">IF(BS13="","",IF($D13="TH",IF($B13="","",IF(BS13&gt;0,IF(OR(BR13="DNS",BR13="DSQ",BR13="DNC",BR13="OCS"),0,IF(BR13="DNF",1,(COUNTIF($BR$11:$BR$28,"=DNF")+COUNT($BR$11:$BR$28))-BS13+1)),0)),""))</f>
        <v/>
      </c>
      <c r="BU13" s="66" t="str">
        <f t="shared" ref="BU13:BU15" si="131">IF($D13="TH",AC13,"")</f>
        <v/>
      </c>
      <c r="BV13" s="22" t="str">
        <f t="shared" ref="BV13:BV15" si="132">IF(AE13&gt;0,IF($D13="TH",IF(OR(BU13="DNS",BU13="DNF",BU13="DSQ",BU13="DNC",BU13="OCS"),(COUNTIF($D$11:$D$28,"=TH")+1),IF($B13="","",RANK(BU13,BU$11:BU$28,1))),""),"")</f>
        <v/>
      </c>
      <c r="BW13" s="22" t="str">
        <f t="shared" ref="BW13:BW15" si="133">IF(BV13="","",IF($D13="TH",IF($B13="","",IF(BV13&gt;0,IF(OR(BU13="DNS",BU13="DSQ",BU13="DNC",BU13="OCS"),0,IF(BU13="DNF",1,(COUNTIF($BU$11:$BU$28,"=DNF")+COUNT($BU$11:$BU$28))-BV13+1)),0)),""))</f>
        <v/>
      </c>
      <c r="BY13" s="13" t="str">
        <f t="shared" ref="BY13:BY15" si="134">IF($B13="","",B13)</f>
        <v>Cameron Bellina</v>
      </c>
      <c r="BZ13" s="13" t="str">
        <f t="shared" ref="BZ13:BZ15" si="135">IF($B13="","",D13)</f>
        <v>Bic</v>
      </c>
      <c r="CA13" s="13">
        <f t="shared" ref="CA13:CA15" si="136">IF($B13="","",E13)</f>
        <v>12242</v>
      </c>
      <c r="CB13" s="66" t="str">
        <f t="shared" ref="CB13:CB15" si="137">IF($D13="FSCT",I13,"")</f>
        <v/>
      </c>
      <c r="CC13" s="22" t="str">
        <f t="shared" ref="CC13:CC15" si="138">IF(K13&gt;0,IF($D13="FSCT",IF(OR(CB13="DNS",CB13="DNF",CB13="DSQ",CB13="DNC",CB13="OCS"),(COUNTIF($D$11:$D$28,"=FSCT")+1),IF($B13="","",RANK(CB13,CB$11:CB$28,1))),""),"")</f>
        <v/>
      </c>
      <c r="CD13" s="22" t="str">
        <f t="shared" ref="CD13:CD15" si="139">IF(CC13="","",IF($D13="FSCT",IF($B13="","",IF(CC13&gt;0,IF(OR(CB13="DNS",CB13="DSQ",CB13="DNC",CB13="OCS"),0,IF(CB13="DNF",1,(COUNTIF($CB$11:$CB$28,"=DNF")+COUNT($CB$11:$CB$28))-CC13+1)),0)),""))</f>
        <v/>
      </c>
      <c r="CE13" s="66" t="str">
        <f t="shared" ref="CE13:CE15" si="140">IF($D13="FSCT",M13,"")</f>
        <v/>
      </c>
      <c r="CF13" s="22" t="str">
        <f t="shared" ref="CF13:CF15" si="141">IF(O13&gt;0,IF($D13="FSCT",IF(OR(CE13="DNS",CE13="DNF",CE13="DSQ",CE13="DNC",CE13="OCS"),(COUNTIF($D$11:$D$28,"=FSCT")+1),IF($B13="","",RANK(CE13,CE$11:CE$28,1))),""),"")</f>
        <v/>
      </c>
      <c r="CG13" s="22" t="str">
        <f t="shared" ref="CG13:CG15" si="142">IF(CF13="","",IF($D13="FSCT",IF($B13="","",IF(CF13&gt;0,IF(OR(CE13="DNS",CE13="DSQ",CE13="DNC",CE13="OCS"),0,IF(CE13="DNF",1,(COUNTIF($CE$11:$CE$28,"=DNF")+COUNT($CE$11:$CE$28))-CF13+1)),0)),""))</f>
        <v/>
      </c>
      <c r="CH13" s="66" t="str">
        <f t="shared" ref="CH13:CH15" si="143">IF($D13="FSCT",Q13,"")</f>
        <v/>
      </c>
      <c r="CI13" s="22" t="str">
        <f t="shared" ref="CI13:CI15" si="144">IF(S13&gt;0,IF($D13="FSCT",IF(OR(CH13="DNS",CH13="DNF",CH13="DSQ",CH13="DNC",CH13="OCS"),(COUNTIF($D$11:$D$28,"=FSCT")+1),IF($B13="","",RANK(CH13,CH$11:CH$28,1))),""),"")</f>
        <v/>
      </c>
      <c r="CJ13" s="22" t="str">
        <f t="shared" ref="CJ13:CJ15" si="145">IF(CI13="","",IF($D13="FSCT",IF($B13="","",IF(CI13&gt;0,IF(OR(CH13="DNS",CH13="DSQ",CH13="DNC",CH13="OCS"),0,IF(CH13="DNF",1,(COUNTIF($CH$11:$CH$28,"=DNF")+COUNT($CH$11:$CH$28))-CI13+1)),0)),""))</f>
        <v/>
      </c>
      <c r="CK13" s="66" t="str">
        <f t="shared" ref="CK13:CK15" si="146">IF($D13="FSCT",U13,"")</f>
        <v/>
      </c>
      <c r="CL13" s="22" t="str">
        <f t="shared" ref="CL13:CL15" si="147">IF(W13&gt;0,IF($D13="FSCT",IF(OR(CK13="DNS",CK13="DNF",CK13="DSQ",CK13="DNC",CK13="OCS"),(COUNTIF($D$11:$D$28,"=FSCT")+1),IF($B13="","",RANK(CK13,CK$11:CK$28,1))),""),"")</f>
        <v/>
      </c>
      <c r="CM13" s="22" t="str">
        <f t="shared" ref="CM13:CM15" si="148">IF(CL13="","",IF($D13="FSCT",IF($B13="","",IF(CL13&gt;0,IF(OR(CK13="DNS",CK13="DSQ",CK13="DNC",CK13="OCS"),0,IF(CK13="DNF",1,(COUNTIF($CK$11:$CK$28,"=DNF")+COUNT($CK$11:$CK$28))-CL13+1)),0)),""))</f>
        <v/>
      </c>
      <c r="CN13" s="66" t="str">
        <f t="shared" ref="CN13:CN15" si="149">IF($D13="FSCT",AC13,"")</f>
        <v/>
      </c>
      <c r="CO13" s="22" t="str">
        <f t="shared" ref="CO13:CO15" si="150">IF(AE13&gt;0,IF($D13="FSCT",IF(OR(CN13="DNS",CN13="DNF",CN13="DSQ",CN13="DNC",CN13="OCS"),(COUNTIF($D$11:$D$28,"=FSCT")+1),IF($B13="","",RANK(CN13,CN$11:CN$28,1))),""),"")</f>
        <v/>
      </c>
      <c r="CP13" s="22" t="str">
        <f t="shared" ref="CP13:CP15" si="151">IF(CO13="","",IF($D13="FSCT",IF($B13="","",IF(CO13&gt;0,IF(OR(CN13="DNS",CN13="DSQ",CN13="DNC",CN13="OCS"),0,IF(CN13="DNF",1,(COUNTIF($CN$11:$CN$28,"=DNF")+COUNT($CN$11:$CN$28))-CO13+1)),0)),""))</f>
        <v/>
      </c>
    </row>
    <row r="14" spans="1:94" ht="15" customHeight="1" x14ac:dyDescent="0.2">
      <c r="A14" s="252">
        <v>4</v>
      </c>
      <c r="B14" s="65" t="s">
        <v>891</v>
      </c>
      <c r="C14" s="65" t="s">
        <v>1259</v>
      </c>
      <c r="D14" s="355" t="s">
        <v>729</v>
      </c>
      <c r="E14" s="249">
        <v>12337</v>
      </c>
      <c r="F14" s="15">
        <f t="shared" si="102"/>
        <v>6</v>
      </c>
      <c r="G14" s="16">
        <f t="shared" si="103"/>
        <v>3</v>
      </c>
      <c r="H14" s="8"/>
      <c r="I14" s="238">
        <v>3</v>
      </c>
      <c r="J14" s="242">
        <f t="shared" si="104"/>
        <v>3</v>
      </c>
      <c r="K14" s="234">
        <f t="shared" si="105"/>
        <v>3</v>
      </c>
      <c r="L14" s="8"/>
      <c r="M14" s="238">
        <v>3</v>
      </c>
      <c r="N14" s="242">
        <f t="shared" si="106"/>
        <v>3</v>
      </c>
      <c r="O14" s="234">
        <f t="shared" si="107"/>
        <v>3</v>
      </c>
      <c r="P14" s="8"/>
      <c r="Q14" s="238"/>
      <c r="R14" s="242"/>
      <c r="S14" s="234"/>
      <c r="T14" s="8"/>
      <c r="U14" s="238"/>
      <c r="V14" s="242"/>
      <c r="W14" s="234"/>
      <c r="X14" s="8"/>
      <c r="Y14" s="238"/>
      <c r="Z14" s="242"/>
      <c r="AA14" s="234"/>
      <c r="AB14" s="8"/>
      <c r="AC14" s="238"/>
      <c r="AD14" s="242"/>
      <c r="AE14" s="234"/>
      <c r="AW14" s="13" t="str">
        <f t="shared" si="108"/>
        <v>Kinley Salvo</v>
      </c>
      <c r="AX14" s="13" t="str">
        <f t="shared" si="109"/>
        <v>Bic</v>
      </c>
      <c r="AY14" s="13">
        <f t="shared" si="110"/>
        <v>12337</v>
      </c>
      <c r="AZ14" s="22">
        <f t="shared" si="111"/>
        <v>10</v>
      </c>
      <c r="BA14" s="22">
        <f t="shared" si="112"/>
        <v>10</v>
      </c>
      <c r="BB14" s="22">
        <f t="shared" si="113"/>
        <v>0</v>
      </c>
      <c r="BC14" s="22">
        <f t="shared" si="114"/>
        <v>0</v>
      </c>
      <c r="BD14" s="22">
        <f t="shared" si="115"/>
        <v>0</v>
      </c>
      <c r="BF14" s="13" t="str">
        <f t="shared" si="116"/>
        <v>Kinley Salvo</v>
      </c>
      <c r="BG14" s="13" t="str">
        <f t="shared" si="117"/>
        <v>Bic</v>
      </c>
      <c r="BH14" s="13">
        <f t="shared" si="118"/>
        <v>12337</v>
      </c>
      <c r="BI14" s="66" t="str">
        <f t="shared" si="119"/>
        <v/>
      </c>
      <c r="BJ14" s="22" t="str">
        <f t="shared" si="120"/>
        <v/>
      </c>
      <c r="BK14" s="22" t="str">
        <f t="shared" si="121"/>
        <v/>
      </c>
      <c r="BL14" s="66" t="str">
        <f t="shared" si="122"/>
        <v/>
      </c>
      <c r="BM14" s="22" t="str">
        <f t="shared" si="123"/>
        <v/>
      </c>
      <c r="BN14" s="22" t="str">
        <f t="shared" si="124"/>
        <v/>
      </c>
      <c r="BO14" s="66" t="str">
        <f t="shared" si="125"/>
        <v/>
      </c>
      <c r="BP14" s="22" t="str">
        <f t="shared" si="126"/>
        <v/>
      </c>
      <c r="BQ14" s="22" t="str">
        <f t="shared" si="127"/>
        <v/>
      </c>
      <c r="BR14" s="66" t="str">
        <f t="shared" si="128"/>
        <v/>
      </c>
      <c r="BS14" s="22" t="str">
        <f t="shared" si="129"/>
        <v/>
      </c>
      <c r="BT14" s="22" t="str">
        <f t="shared" si="130"/>
        <v/>
      </c>
      <c r="BU14" s="66" t="str">
        <f t="shared" si="131"/>
        <v/>
      </c>
      <c r="BV14" s="22" t="str">
        <f t="shared" si="132"/>
        <v/>
      </c>
      <c r="BW14" s="22" t="str">
        <f t="shared" si="133"/>
        <v/>
      </c>
      <c r="BY14" s="13" t="str">
        <f t="shared" si="134"/>
        <v>Kinley Salvo</v>
      </c>
      <c r="BZ14" s="13" t="str">
        <f t="shared" si="135"/>
        <v>Bic</v>
      </c>
      <c r="CA14" s="13">
        <f t="shared" si="136"/>
        <v>12337</v>
      </c>
      <c r="CB14" s="66" t="str">
        <f t="shared" si="137"/>
        <v/>
      </c>
      <c r="CC14" s="22" t="str">
        <f t="shared" si="138"/>
        <v/>
      </c>
      <c r="CD14" s="22" t="str">
        <f t="shared" si="139"/>
        <v/>
      </c>
      <c r="CE14" s="66" t="str">
        <f t="shared" si="140"/>
        <v/>
      </c>
      <c r="CF14" s="22" t="str">
        <f t="shared" si="141"/>
        <v/>
      </c>
      <c r="CG14" s="22" t="str">
        <f t="shared" si="142"/>
        <v/>
      </c>
      <c r="CH14" s="66" t="str">
        <f t="shared" si="143"/>
        <v/>
      </c>
      <c r="CI14" s="22" t="str">
        <f t="shared" si="144"/>
        <v/>
      </c>
      <c r="CJ14" s="22" t="str">
        <f t="shared" si="145"/>
        <v/>
      </c>
      <c r="CK14" s="66" t="str">
        <f t="shared" si="146"/>
        <v/>
      </c>
      <c r="CL14" s="22" t="str">
        <f t="shared" si="147"/>
        <v/>
      </c>
      <c r="CM14" s="22" t="str">
        <f t="shared" si="148"/>
        <v/>
      </c>
      <c r="CN14" s="66" t="str">
        <f t="shared" si="149"/>
        <v/>
      </c>
      <c r="CO14" s="22" t="str">
        <f t="shared" si="150"/>
        <v/>
      </c>
      <c r="CP14" s="22" t="str">
        <f t="shared" si="151"/>
        <v/>
      </c>
    </row>
    <row r="15" spans="1:94" ht="15" customHeight="1" x14ac:dyDescent="0.2">
      <c r="A15" s="252">
        <f t="shared" si="101"/>
        <v>5</v>
      </c>
      <c r="B15" s="65" t="s">
        <v>1281</v>
      </c>
      <c r="C15" s="65" t="s">
        <v>1290</v>
      </c>
      <c r="D15" s="355" t="s">
        <v>729</v>
      </c>
      <c r="E15" s="249">
        <v>12198</v>
      </c>
      <c r="F15" s="15">
        <f t="shared" si="102"/>
        <v>11</v>
      </c>
      <c r="G15" s="16">
        <f t="shared" si="103"/>
        <v>5</v>
      </c>
      <c r="H15" s="8"/>
      <c r="I15" s="238">
        <v>6</v>
      </c>
      <c r="J15" s="242">
        <f t="shared" si="104"/>
        <v>6</v>
      </c>
      <c r="K15" s="234">
        <f t="shared" si="105"/>
        <v>6</v>
      </c>
      <c r="L15" s="8"/>
      <c r="M15" s="238">
        <v>5</v>
      </c>
      <c r="N15" s="242">
        <f t="shared" si="106"/>
        <v>5</v>
      </c>
      <c r="O15" s="234">
        <f t="shared" si="107"/>
        <v>5</v>
      </c>
      <c r="P15" s="8"/>
      <c r="Q15" s="238"/>
      <c r="R15" s="242"/>
      <c r="S15" s="234"/>
      <c r="T15" s="8"/>
      <c r="U15" s="238"/>
      <c r="V15" s="242"/>
      <c r="W15" s="234"/>
      <c r="X15" s="8"/>
      <c r="Y15" s="238"/>
      <c r="Z15" s="242"/>
      <c r="AA15" s="234"/>
      <c r="AB15" s="8"/>
      <c r="AC15" s="238"/>
      <c r="AD15" s="242"/>
      <c r="AE15" s="234"/>
      <c r="AW15" s="13" t="str">
        <f t="shared" si="108"/>
        <v>Eli Castro</v>
      </c>
      <c r="AX15" s="13" t="str">
        <f t="shared" si="109"/>
        <v>Bic</v>
      </c>
      <c r="AY15" s="13">
        <f t="shared" si="110"/>
        <v>12198</v>
      </c>
      <c r="AZ15" s="22">
        <f t="shared" si="111"/>
        <v>7</v>
      </c>
      <c r="BA15" s="22">
        <f t="shared" si="112"/>
        <v>8</v>
      </c>
      <c r="BB15" s="22">
        <f t="shared" si="113"/>
        <v>0</v>
      </c>
      <c r="BC15" s="22">
        <f t="shared" si="114"/>
        <v>0</v>
      </c>
      <c r="BD15" s="22">
        <f t="shared" si="115"/>
        <v>0</v>
      </c>
      <c r="BF15" s="13" t="str">
        <f t="shared" si="116"/>
        <v>Eli Castro</v>
      </c>
      <c r="BG15" s="13" t="str">
        <f t="shared" si="117"/>
        <v>Bic</v>
      </c>
      <c r="BH15" s="13">
        <f t="shared" si="118"/>
        <v>12198</v>
      </c>
      <c r="BI15" s="66" t="str">
        <f t="shared" si="119"/>
        <v/>
      </c>
      <c r="BJ15" s="22" t="str">
        <f t="shared" si="120"/>
        <v/>
      </c>
      <c r="BK15" s="22" t="str">
        <f t="shared" si="121"/>
        <v/>
      </c>
      <c r="BL15" s="66" t="str">
        <f t="shared" si="122"/>
        <v/>
      </c>
      <c r="BM15" s="22" t="str">
        <f t="shared" si="123"/>
        <v/>
      </c>
      <c r="BN15" s="22" t="str">
        <f t="shared" si="124"/>
        <v/>
      </c>
      <c r="BO15" s="66" t="str">
        <f t="shared" si="125"/>
        <v/>
      </c>
      <c r="BP15" s="22" t="str">
        <f t="shared" si="126"/>
        <v/>
      </c>
      <c r="BQ15" s="22" t="str">
        <f t="shared" si="127"/>
        <v/>
      </c>
      <c r="BR15" s="66" t="str">
        <f t="shared" si="128"/>
        <v/>
      </c>
      <c r="BS15" s="22" t="str">
        <f t="shared" si="129"/>
        <v/>
      </c>
      <c r="BT15" s="22" t="str">
        <f t="shared" si="130"/>
        <v/>
      </c>
      <c r="BU15" s="66" t="str">
        <f t="shared" si="131"/>
        <v/>
      </c>
      <c r="BV15" s="22" t="str">
        <f t="shared" si="132"/>
        <v/>
      </c>
      <c r="BW15" s="22" t="str">
        <f t="shared" si="133"/>
        <v/>
      </c>
      <c r="BY15" s="13" t="str">
        <f t="shared" si="134"/>
        <v>Eli Castro</v>
      </c>
      <c r="BZ15" s="13" t="str">
        <f t="shared" si="135"/>
        <v>Bic</v>
      </c>
      <c r="CA15" s="13">
        <f t="shared" si="136"/>
        <v>12198</v>
      </c>
      <c r="CB15" s="66" t="str">
        <f t="shared" si="137"/>
        <v/>
      </c>
      <c r="CC15" s="22" t="str">
        <f t="shared" si="138"/>
        <v/>
      </c>
      <c r="CD15" s="22" t="str">
        <f t="shared" si="139"/>
        <v/>
      </c>
      <c r="CE15" s="66" t="str">
        <f t="shared" si="140"/>
        <v/>
      </c>
      <c r="CF15" s="22" t="str">
        <f t="shared" si="141"/>
        <v/>
      </c>
      <c r="CG15" s="22" t="str">
        <f t="shared" si="142"/>
        <v/>
      </c>
      <c r="CH15" s="66" t="str">
        <f t="shared" si="143"/>
        <v/>
      </c>
      <c r="CI15" s="22" t="str">
        <f t="shared" si="144"/>
        <v/>
      </c>
      <c r="CJ15" s="22" t="str">
        <f t="shared" si="145"/>
        <v/>
      </c>
      <c r="CK15" s="66" t="str">
        <f t="shared" si="146"/>
        <v/>
      </c>
      <c r="CL15" s="22" t="str">
        <f t="shared" si="147"/>
        <v/>
      </c>
      <c r="CM15" s="22" t="str">
        <f t="shared" si="148"/>
        <v/>
      </c>
      <c r="CN15" s="66" t="str">
        <f t="shared" si="149"/>
        <v/>
      </c>
      <c r="CO15" s="22" t="str">
        <f t="shared" si="150"/>
        <v/>
      </c>
      <c r="CP15" s="22" t="str">
        <f t="shared" si="151"/>
        <v/>
      </c>
    </row>
    <row r="16" spans="1:94" ht="15" customHeight="1" x14ac:dyDescent="0.2">
      <c r="A16" s="252">
        <f t="shared" si="50"/>
        <v>6</v>
      </c>
      <c r="B16" s="65" t="s">
        <v>1282</v>
      </c>
      <c r="C16" s="65" t="s">
        <v>1259</v>
      </c>
      <c r="D16" s="355" t="s">
        <v>729</v>
      </c>
      <c r="E16" s="249">
        <v>12233</v>
      </c>
      <c r="F16" s="15">
        <f t="shared" si="51"/>
        <v>13</v>
      </c>
      <c r="G16" s="16">
        <f t="shared" si="52"/>
        <v>6</v>
      </c>
      <c r="H16" s="8"/>
      <c r="I16" s="238">
        <v>5</v>
      </c>
      <c r="J16" s="242">
        <f t="shared" si="53"/>
        <v>5</v>
      </c>
      <c r="K16" s="234">
        <f t="shared" si="54"/>
        <v>5</v>
      </c>
      <c r="L16" s="8"/>
      <c r="M16" s="238">
        <v>8</v>
      </c>
      <c r="N16" s="242">
        <f t="shared" si="55"/>
        <v>8</v>
      </c>
      <c r="O16" s="234">
        <f t="shared" si="56"/>
        <v>8</v>
      </c>
      <c r="P16" s="8"/>
      <c r="Q16" s="238"/>
      <c r="R16" s="242"/>
      <c r="S16" s="234"/>
      <c r="T16" s="8"/>
      <c r="U16" s="238"/>
      <c r="V16" s="242"/>
      <c r="W16" s="234"/>
      <c r="X16" s="8"/>
      <c r="Y16" s="238"/>
      <c r="Z16" s="242"/>
      <c r="AA16" s="234"/>
      <c r="AB16" s="8"/>
      <c r="AC16" s="238"/>
      <c r="AD16" s="242"/>
      <c r="AE16" s="234"/>
      <c r="AW16" s="13" t="str">
        <f t="shared" si="57"/>
        <v>Roman Alexa</v>
      </c>
      <c r="AX16" s="13" t="str">
        <f t="shared" si="58"/>
        <v>Bic</v>
      </c>
      <c r="AY16" s="13">
        <f t="shared" si="59"/>
        <v>12233</v>
      </c>
      <c r="AZ16" s="22">
        <f t="shared" si="60"/>
        <v>8</v>
      </c>
      <c r="BA16" s="22">
        <f t="shared" si="61"/>
        <v>5</v>
      </c>
      <c r="BB16" s="22">
        <f t="shared" si="62"/>
        <v>0</v>
      </c>
      <c r="BC16" s="22">
        <f t="shared" si="63"/>
        <v>0</v>
      </c>
      <c r="BD16" s="22">
        <f t="shared" si="64"/>
        <v>0</v>
      </c>
      <c r="BF16" s="13" t="str">
        <f t="shared" si="65"/>
        <v>Roman Alexa</v>
      </c>
      <c r="BG16" s="13" t="str">
        <f t="shared" si="66"/>
        <v>Bic</v>
      </c>
      <c r="BH16" s="13">
        <f t="shared" si="67"/>
        <v>12233</v>
      </c>
      <c r="BI16" s="66" t="str">
        <f t="shared" si="68"/>
        <v/>
      </c>
      <c r="BJ16" s="22" t="str">
        <f t="shared" si="69"/>
        <v/>
      </c>
      <c r="BK16" s="22" t="str">
        <f t="shared" si="70"/>
        <v/>
      </c>
      <c r="BL16" s="66" t="str">
        <f t="shared" si="71"/>
        <v/>
      </c>
      <c r="BM16" s="22" t="str">
        <f t="shared" si="72"/>
        <v/>
      </c>
      <c r="BN16" s="22" t="str">
        <f t="shared" si="73"/>
        <v/>
      </c>
      <c r="BO16" s="66" t="str">
        <f t="shared" si="74"/>
        <v/>
      </c>
      <c r="BP16" s="22" t="str">
        <f t="shared" si="75"/>
        <v/>
      </c>
      <c r="BQ16" s="22" t="str">
        <f t="shared" si="76"/>
        <v/>
      </c>
      <c r="BR16" s="66" t="str">
        <f t="shared" si="77"/>
        <v/>
      </c>
      <c r="BS16" s="22" t="str">
        <f t="shared" si="78"/>
        <v/>
      </c>
      <c r="BT16" s="22" t="str">
        <f t="shared" si="79"/>
        <v/>
      </c>
      <c r="BU16" s="66" t="str">
        <f t="shared" si="80"/>
        <v/>
      </c>
      <c r="BV16" s="22" t="str">
        <f t="shared" si="81"/>
        <v/>
      </c>
      <c r="BW16" s="22" t="str">
        <f t="shared" si="82"/>
        <v/>
      </c>
      <c r="BY16" s="13" t="str">
        <f t="shared" si="83"/>
        <v>Roman Alexa</v>
      </c>
      <c r="BZ16" s="13" t="str">
        <f t="shared" si="84"/>
        <v>Bic</v>
      </c>
      <c r="CA16" s="13">
        <f t="shared" si="85"/>
        <v>12233</v>
      </c>
      <c r="CB16" s="66" t="str">
        <f t="shared" si="86"/>
        <v/>
      </c>
      <c r="CC16" s="22" t="str">
        <f t="shared" si="87"/>
        <v/>
      </c>
      <c r="CD16" s="22" t="str">
        <f t="shared" si="88"/>
        <v/>
      </c>
      <c r="CE16" s="66" t="str">
        <f t="shared" si="89"/>
        <v/>
      </c>
      <c r="CF16" s="22" t="str">
        <f t="shared" si="90"/>
        <v/>
      </c>
      <c r="CG16" s="22" t="str">
        <f t="shared" si="91"/>
        <v/>
      </c>
      <c r="CH16" s="66" t="str">
        <f t="shared" si="92"/>
        <v/>
      </c>
      <c r="CI16" s="22" t="str">
        <f t="shared" si="93"/>
        <v/>
      </c>
      <c r="CJ16" s="22" t="str">
        <f t="shared" si="94"/>
        <v/>
      </c>
      <c r="CK16" s="66" t="str">
        <f t="shared" si="95"/>
        <v/>
      </c>
      <c r="CL16" s="22" t="str">
        <f t="shared" si="96"/>
        <v/>
      </c>
      <c r="CM16" s="22" t="str">
        <f t="shared" si="97"/>
        <v/>
      </c>
      <c r="CN16" s="66" t="str">
        <f t="shared" si="98"/>
        <v/>
      </c>
      <c r="CO16" s="22" t="str">
        <f t="shared" si="99"/>
        <v/>
      </c>
      <c r="CP16" s="22" t="str">
        <f t="shared" si="100"/>
        <v/>
      </c>
    </row>
    <row r="17" spans="1:94" ht="15" customHeight="1" x14ac:dyDescent="0.2">
      <c r="A17" s="252">
        <f t="shared" si="50"/>
        <v>7</v>
      </c>
      <c r="B17" s="65" t="s">
        <v>1283</v>
      </c>
      <c r="C17" s="65" t="s">
        <v>1290</v>
      </c>
      <c r="D17" s="355" t="s">
        <v>729</v>
      </c>
      <c r="E17" s="249">
        <v>10086</v>
      </c>
      <c r="F17" s="15">
        <f t="shared" si="51"/>
        <v>14</v>
      </c>
      <c r="G17" s="16">
        <f t="shared" si="52"/>
        <v>7</v>
      </c>
      <c r="H17" s="8"/>
      <c r="I17" s="238">
        <v>8</v>
      </c>
      <c r="J17" s="242">
        <f t="shared" si="53"/>
        <v>8</v>
      </c>
      <c r="K17" s="234">
        <f t="shared" si="54"/>
        <v>8</v>
      </c>
      <c r="L17" s="8"/>
      <c r="M17" s="238">
        <v>6</v>
      </c>
      <c r="N17" s="242">
        <f t="shared" si="55"/>
        <v>6</v>
      </c>
      <c r="O17" s="234">
        <f t="shared" si="56"/>
        <v>6</v>
      </c>
      <c r="P17" s="8"/>
      <c r="Q17" s="238"/>
      <c r="R17" s="242"/>
      <c r="S17" s="234"/>
      <c r="T17" s="8"/>
      <c r="U17" s="238"/>
      <c r="V17" s="242"/>
      <c r="W17" s="234"/>
      <c r="X17" s="8"/>
      <c r="Y17" s="238"/>
      <c r="Z17" s="242"/>
      <c r="AA17" s="234"/>
      <c r="AB17" s="8"/>
      <c r="AC17" s="238"/>
      <c r="AD17" s="242"/>
      <c r="AE17" s="234"/>
      <c r="AW17" s="13" t="str">
        <f t="shared" si="57"/>
        <v>Landon Alexander</v>
      </c>
      <c r="AX17" s="13" t="str">
        <f t="shared" si="58"/>
        <v>Bic</v>
      </c>
      <c r="AY17" s="13">
        <f t="shared" si="59"/>
        <v>10086</v>
      </c>
      <c r="AZ17" s="22">
        <f t="shared" si="60"/>
        <v>5</v>
      </c>
      <c r="BA17" s="22">
        <f t="shared" si="61"/>
        <v>7</v>
      </c>
      <c r="BB17" s="22">
        <f t="shared" si="62"/>
        <v>0</v>
      </c>
      <c r="BC17" s="22">
        <f t="shared" si="63"/>
        <v>0</v>
      </c>
      <c r="BD17" s="22">
        <f t="shared" si="64"/>
        <v>0</v>
      </c>
      <c r="BF17" s="13" t="str">
        <f t="shared" si="65"/>
        <v>Landon Alexander</v>
      </c>
      <c r="BG17" s="13" t="str">
        <f t="shared" si="66"/>
        <v>Bic</v>
      </c>
      <c r="BH17" s="13">
        <f t="shared" si="67"/>
        <v>10086</v>
      </c>
      <c r="BI17" s="66" t="str">
        <f t="shared" si="68"/>
        <v/>
      </c>
      <c r="BJ17" s="22" t="str">
        <f t="shared" si="69"/>
        <v/>
      </c>
      <c r="BK17" s="22" t="str">
        <f t="shared" si="70"/>
        <v/>
      </c>
      <c r="BL17" s="66" t="str">
        <f t="shared" si="71"/>
        <v/>
      </c>
      <c r="BM17" s="22" t="str">
        <f t="shared" si="72"/>
        <v/>
      </c>
      <c r="BN17" s="22" t="str">
        <f t="shared" si="73"/>
        <v/>
      </c>
      <c r="BO17" s="66" t="str">
        <f t="shared" si="74"/>
        <v/>
      </c>
      <c r="BP17" s="22" t="str">
        <f t="shared" si="75"/>
        <v/>
      </c>
      <c r="BQ17" s="22" t="str">
        <f t="shared" si="76"/>
        <v/>
      </c>
      <c r="BR17" s="66" t="str">
        <f t="shared" si="77"/>
        <v/>
      </c>
      <c r="BS17" s="22" t="str">
        <f t="shared" si="78"/>
        <v/>
      </c>
      <c r="BT17" s="22" t="str">
        <f t="shared" si="79"/>
        <v/>
      </c>
      <c r="BU17" s="66" t="str">
        <f t="shared" si="80"/>
        <v/>
      </c>
      <c r="BV17" s="22" t="str">
        <f t="shared" si="81"/>
        <v/>
      </c>
      <c r="BW17" s="22" t="str">
        <f t="shared" si="82"/>
        <v/>
      </c>
      <c r="BY17" s="13" t="str">
        <f t="shared" si="83"/>
        <v>Landon Alexander</v>
      </c>
      <c r="BZ17" s="13" t="str">
        <f t="shared" si="84"/>
        <v>Bic</v>
      </c>
      <c r="CA17" s="13">
        <f t="shared" si="85"/>
        <v>10086</v>
      </c>
      <c r="CB17" s="66" t="str">
        <f t="shared" si="86"/>
        <v/>
      </c>
      <c r="CC17" s="22" t="str">
        <f t="shared" si="87"/>
        <v/>
      </c>
      <c r="CD17" s="22" t="str">
        <f t="shared" si="88"/>
        <v/>
      </c>
      <c r="CE17" s="66" t="str">
        <f t="shared" si="89"/>
        <v/>
      </c>
      <c r="CF17" s="22" t="str">
        <f t="shared" si="90"/>
        <v/>
      </c>
      <c r="CG17" s="22" t="str">
        <f t="shared" si="91"/>
        <v/>
      </c>
      <c r="CH17" s="66" t="str">
        <f t="shared" si="92"/>
        <v/>
      </c>
      <c r="CI17" s="22" t="str">
        <f t="shared" si="93"/>
        <v/>
      </c>
      <c r="CJ17" s="22" t="str">
        <f t="shared" si="94"/>
        <v/>
      </c>
      <c r="CK17" s="66" t="str">
        <f t="shared" si="95"/>
        <v/>
      </c>
      <c r="CL17" s="22" t="str">
        <f t="shared" si="96"/>
        <v/>
      </c>
      <c r="CM17" s="22" t="str">
        <f t="shared" si="97"/>
        <v/>
      </c>
      <c r="CN17" s="66" t="str">
        <f t="shared" si="98"/>
        <v/>
      </c>
      <c r="CO17" s="22" t="str">
        <f t="shared" si="99"/>
        <v/>
      </c>
      <c r="CP17" s="22" t="str">
        <f t="shared" si="100"/>
        <v/>
      </c>
    </row>
    <row r="18" spans="1:94" ht="15" customHeight="1" x14ac:dyDescent="0.2">
      <c r="A18" s="252">
        <f t="shared" si="50"/>
        <v>8</v>
      </c>
      <c r="B18" s="65" t="s">
        <v>1284</v>
      </c>
      <c r="C18" s="65" t="s">
        <v>1290</v>
      </c>
      <c r="D18" s="355" t="s">
        <v>729</v>
      </c>
      <c r="E18" s="249">
        <v>10111</v>
      </c>
      <c r="F18" s="15">
        <f t="shared" si="51"/>
        <v>16</v>
      </c>
      <c r="G18" s="16">
        <f t="shared" si="52"/>
        <v>8</v>
      </c>
      <c r="H18" s="8"/>
      <c r="I18" s="238">
        <v>9</v>
      </c>
      <c r="J18" s="242">
        <f t="shared" si="53"/>
        <v>9</v>
      </c>
      <c r="K18" s="234">
        <f t="shared" si="54"/>
        <v>9</v>
      </c>
      <c r="L18" s="8"/>
      <c r="M18" s="238">
        <v>7</v>
      </c>
      <c r="N18" s="242">
        <f t="shared" si="55"/>
        <v>7</v>
      </c>
      <c r="O18" s="234">
        <f t="shared" si="56"/>
        <v>7</v>
      </c>
      <c r="P18" s="8"/>
      <c r="Q18" s="238"/>
      <c r="R18" s="242"/>
      <c r="S18" s="234"/>
      <c r="T18" s="8"/>
      <c r="U18" s="238"/>
      <c r="V18" s="242"/>
      <c r="W18" s="234"/>
      <c r="X18" s="8"/>
      <c r="Y18" s="238"/>
      <c r="Z18" s="242"/>
      <c r="AA18" s="234"/>
      <c r="AB18" s="8"/>
      <c r="AC18" s="238"/>
      <c r="AD18" s="242"/>
      <c r="AE18" s="234"/>
      <c r="AW18" s="13" t="str">
        <f t="shared" si="57"/>
        <v>Claire Moon</v>
      </c>
      <c r="AX18" s="13" t="str">
        <f t="shared" si="58"/>
        <v>Bic</v>
      </c>
      <c r="AY18" s="13">
        <f t="shared" si="59"/>
        <v>10111</v>
      </c>
      <c r="AZ18" s="22">
        <f t="shared" si="60"/>
        <v>4</v>
      </c>
      <c r="BA18" s="22">
        <f t="shared" si="61"/>
        <v>6</v>
      </c>
      <c r="BB18" s="22">
        <f t="shared" si="62"/>
        <v>0</v>
      </c>
      <c r="BC18" s="22">
        <f t="shared" si="63"/>
        <v>0</v>
      </c>
      <c r="BD18" s="22">
        <f t="shared" si="64"/>
        <v>0</v>
      </c>
      <c r="BF18" s="13" t="str">
        <f t="shared" si="65"/>
        <v>Claire Moon</v>
      </c>
      <c r="BG18" s="13" t="str">
        <f t="shared" si="66"/>
        <v>Bic</v>
      </c>
      <c r="BH18" s="13">
        <f t="shared" si="67"/>
        <v>10111</v>
      </c>
      <c r="BI18" s="66" t="str">
        <f t="shared" si="68"/>
        <v/>
      </c>
      <c r="BJ18" s="22" t="str">
        <f t="shared" si="69"/>
        <v/>
      </c>
      <c r="BK18" s="22" t="str">
        <f t="shared" si="70"/>
        <v/>
      </c>
      <c r="BL18" s="66" t="str">
        <f t="shared" si="71"/>
        <v/>
      </c>
      <c r="BM18" s="22" t="str">
        <f t="shared" si="72"/>
        <v/>
      </c>
      <c r="BN18" s="22" t="str">
        <f t="shared" si="73"/>
        <v/>
      </c>
      <c r="BO18" s="66" t="str">
        <f t="shared" si="74"/>
        <v/>
      </c>
      <c r="BP18" s="22" t="str">
        <f t="shared" si="75"/>
        <v/>
      </c>
      <c r="BQ18" s="22" t="str">
        <f t="shared" si="76"/>
        <v/>
      </c>
      <c r="BR18" s="66" t="str">
        <f t="shared" si="77"/>
        <v/>
      </c>
      <c r="BS18" s="22" t="str">
        <f t="shared" si="78"/>
        <v/>
      </c>
      <c r="BT18" s="22" t="str">
        <f t="shared" si="79"/>
        <v/>
      </c>
      <c r="BU18" s="66" t="str">
        <f t="shared" si="80"/>
        <v/>
      </c>
      <c r="BV18" s="22" t="str">
        <f t="shared" si="81"/>
        <v/>
      </c>
      <c r="BW18" s="22" t="str">
        <f t="shared" si="82"/>
        <v/>
      </c>
      <c r="BY18" s="13" t="str">
        <f t="shared" si="83"/>
        <v>Claire Moon</v>
      </c>
      <c r="BZ18" s="13" t="str">
        <f t="shared" si="84"/>
        <v>Bic</v>
      </c>
      <c r="CA18" s="13">
        <f t="shared" si="85"/>
        <v>10111</v>
      </c>
      <c r="CB18" s="66" t="str">
        <f t="shared" si="86"/>
        <v/>
      </c>
      <c r="CC18" s="22" t="str">
        <f t="shared" si="87"/>
        <v/>
      </c>
      <c r="CD18" s="22" t="str">
        <f t="shared" si="88"/>
        <v/>
      </c>
      <c r="CE18" s="66" t="str">
        <f t="shared" si="89"/>
        <v/>
      </c>
      <c r="CF18" s="22" t="str">
        <f t="shared" si="90"/>
        <v/>
      </c>
      <c r="CG18" s="22" t="str">
        <f t="shared" si="91"/>
        <v/>
      </c>
      <c r="CH18" s="66" t="str">
        <f t="shared" si="92"/>
        <v/>
      </c>
      <c r="CI18" s="22" t="str">
        <f t="shared" si="93"/>
        <v/>
      </c>
      <c r="CJ18" s="22" t="str">
        <f t="shared" si="94"/>
        <v/>
      </c>
      <c r="CK18" s="66" t="str">
        <f t="shared" si="95"/>
        <v/>
      </c>
      <c r="CL18" s="22" t="str">
        <f t="shared" si="96"/>
        <v/>
      </c>
      <c r="CM18" s="22" t="str">
        <f t="shared" si="97"/>
        <v/>
      </c>
      <c r="CN18" s="66" t="str">
        <f t="shared" si="98"/>
        <v/>
      </c>
      <c r="CO18" s="22" t="str">
        <f t="shared" si="99"/>
        <v/>
      </c>
      <c r="CP18" s="22" t="str">
        <f t="shared" si="100"/>
        <v/>
      </c>
    </row>
    <row r="19" spans="1:94" ht="15" customHeight="1" x14ac:dyDescent="0.2">
      <c r="A19" s="252">
        <v>9</v>
      </c>
      <c r="B19" s="65" t="s">
        <v>1285</v>
      </c>
      <c r="C19" s="65" t="s">
        <v>1290</v>
      </c>
      <c r="D19" s="355" t="s">
        <v>729</v>
      </c>
      <c r="E19" s="249">
        <v>12399</v>
      </c>
      <c r="F19" s="15">
        <f t="shared" si="51"/>
        <v>16</v>
      </c>
      <c r="G19" s="16">
        <f t="shared" si="52"/>
        <v>8</v>
      </c>
      <c r="H19" s="8"/>
      <c r="I19" s="238">
        <v>7</v>
      </c>
      <c r="J19" s="242">
        <f t="shared" si="53"/>
        <v>7</v>
      </c>
      <c r="K19" s="234">
        <f t="shared" si="54"/>
        <v>7</v>
      </c>
      <c r="L19" s="8"/>
      <c r="M19" s="238">
        <v>9</v>
      </c>
      <c r="N19" s="242">
        <f t="shared" si="55"/>
        <v>9</v>
      </c>
      <c r="O19" s="234">
        <f t="shared" si="56"/>
        <v>9</v>
      </c>
      <c r="P19" s="8"/>
      <c r="Q19" s="238"/>
      <c r="R19" s="242"/>
      <c r="S19" s="234"/>
      <c r="T19" s="8"/>
      <c r="U19" s="238"/>
      <c r="V19" s="242"/>
      <c r="W19" s="234"/>
      <c r="X19" s="8"/>
      <c r="Y19" s="238"/>
      <c r="Z19" s="242"/>
      <c r="AA19" s="234"/>
      <c r="AB19" s="8"/>
      <c r="AC19" s="238"/>
      <c r="AD19" s="242"/>
      <c r="AE19" s="234"/>
      <c r="AW19" s="13" t="str">
        <f t="shared" si="57"/>
        <v>Lila Jane Brown</v>
      </c>
      <c r="AX19" s="13" t="str">
        <f t="shared" si="58"/>
        <v>Bic</v>
      </c>
      <c r="AY19" s="13">
        <f t="shared" si="59"/>
        <v>12399</v>
      </c>
      <c r="AZ19" s="22">
        <f t="shared" si="60"/>
        <v>6</v>
      </c>
      <c r="BA19" s="22">
        <f t="shared" si="61"/>
        <v>4</v>
      </c>
      <c r="BB19" s="22">
        <f t="shared" si="62"/>
        <v>0</v>
      </c>
      <c r="BC19" s="22">
        <f t="shared" si="63"/>
        <v>0</v>
      </c>
      <c r="BD19" s="22">
        <f t="shared" si="64"/>
        <v>0</v>
      </c>
      <c r="BF19" s="13" t="str">
        <f t="shared" si="65"/>
        <v>Lila Jane Brown</v>
      </c>
      <c r="BG19" s="13" t="str">
        <f t="shared" si="66"/>
        <v>Bic</v>
      </c>
      <c r="BH19" s="13">
        <f t="shared" si="67"/>
        <v>12399</v>
      </c>
      <c r="BI19" s="66" t="str">
        <f t="shared" si="68"/>
        <v/>
      </c>
      <c r="BJ19" s="22" t="str">
        <f t="shared" si="69"/>
        <v/>
      </c>
      <c r="BK19" s="22" t="str">
        <f t="shared" si="70"/>
        <v/>
      </c>
      <c r="BL19" s="66" t="str">
        <f t="shared" si="71"/>
        <v/>
      </c>
      <c r="BM19" s="22" t="str">
        <f t="shared" si="72"/>
        <v/>
      </c>
      <c r="BN19" s="22" t="str">
        <f t="shared" si="73"/>
        <v/>
      </c>
      <c r="BO19" s="66" t="str">
        <f t="shared" si="74"/>
        <v/>
      </c>
      <c r="BP19" s="22" t="str">
        <f t="shared" si="75"/>
        <v/>
      </c>
      <c r="BQ19" s="22" t="str">
        <f t="shared" si="76"/>
        <v/>
      </c>
      <c r="BR19" s="66" t="str">
        <f t="shared" si="77"/>
        <v/>
      </c>
      <c r="BS19" s="22" t="str">
        <f t="shared" si="78"/>
        <v/>
      </c>
      <c r="BT19" s="22" t="str">
        <f t="shared" si="79"/>
        <v/>
      </c>
      <c r="BU19" s="66" t="str">
        <f t="shared" si="80"/>
        <v/>
      </c>
      <c r="BV19" s="22" t="str">
        <f t="shared" si="81"/>
        <v/>
      </c>
      <c r="BW19" s="22" t="str">
        <f t="shared" si="82"/>
        <v/>
      </c>
      <c r="BY19" s="13" t="str">
        <f t="shared" si="83"/>
        <v>Lila Jane Brown</v>
      </c>
      <c r="BZ19" s="13" t="str">
        <f t="shared" si="84"/>
        <v>Bic</v>
      </c>
      <c r="CA19" s="13">
        <f t="shared" si="85"/>
        <v>12399</v>
      </c>
      <c r="CB19" s="66" t="str">
        <f t="shared" si="86"/>
        <v/>
      </c>
      <c r="CC19" s="22" t="str">
        <f t="shared" si="87"/>
        <v/>
      </c>
      <c r="CD19" s="22" t="str">
        <f t="shared" si="88"/>
        <v/>
      </c>
      <c r="CE19" s="66" t="str">
        <f t="shared" si="89"/>
        <v/>
      </c>
      <c r="CF19" s="22" t="str">
        <f t="shared" si="90"/>
        <v/>
      </c>
      <c r="CG19" s="22" t="str">
        <f t="shared" si="91"/>
        <v/>
      </c>
      <c r="CH19" s="66" t="str">
        <f t="shared" si="92"/>
        <v/>
      </c>
      <c r="CI19" s="22" t="str">
        <f t="shared" si="93"/>
        <v/>
      </c>
      <c r="CJ19" s="22" t="str">
        <f t="shared" si="94"/>
        <v/>
      </c>
      <c r="CK19" s="66" t="str">
        <f t="shared" si="95"/>
        <v/>
      </c>
      <c r="CL19" s="22" t="str">
        <f t="shared" si="96"/>
        <v/>
      </c>
      <c r="CM19" s="22" t="str">
        <f t="shared" si="97"/>
        <v/>
      </c>
      <c r="CN19" s="66" t="str">
        <f t="shared" si="98"/>
        <v/>
      </c>
      <c r="CO19" s="22" t="str">
        <f t="shared" si="99"/>
        <v/>
      </c>
      <c r="CP19" s="22" t="str">
        <f t="shared" si="100"/>
        <v/>
      </c>
    </row>
    <row r="20" spans="1:94" ht="15" customHeight="1" x14ac:dyDescent="0.2">
      <c r="A20" s="252">
        <f t="shared" si="50"/>
        <v>10</v>
      </c>
      <c r="B20" s="65" t="s">
        <v>1286</v>
      </c>
      <c r="C20" s="65" t="s">
        <v>1290</v>
      </c>
      <c r="D20" s="355" t="s">
        <v>729</v>
      </c>
      <c r="E20" s="249">
        <v>12264</v>
      </c>
      <c r="F20" s="15">
        <f t="shared" si="51"/>
        <v>21</v>
      </c>
      <c r="G20" s="16">
        <f t="shared" si="52"/>
        <v>10</v>
      </c>
      <c r="H20" s="8"/>
      <c r="I20" s="238">
        <v>11</v>
      </c>
      <c r="J20" s="242">
        <f t="shared" si="53"/>
        <v>11</v>
      </c>
      <c r="K20" s="234">
        <f t="shared" si="54"/>
        <v>11</v>
      </c>
      <c r="L20" s="8"/>
      <c r="M20" s="238">
        <v>10</v>
      </c>
      <c r="N20" s="242">
        <f t="shared" si="55"/>
        <v>10</v>
      </c>
      <c r="O20" s="234">
        <f t="shared" si="56"/>
        <v>10</v>
      </c>
      <c r="P20" s="8"/>
      <c r="Q20" s="238"/>
      <c r="R20" s="242"/>
      <c r="S20" s="234"/>
      <c r="T20" s="8"/>
      <c r="U20" s="238"/>
      <c r="V20" s="242"/>
      <c r="W20" s="234"/>
      <c r="X20" s="8"/>
      <c r="Y20" s="238"/>
      <c r="Z20" s="242"/>
      <c r="AA20" s="234"/>
      <c r="AB20" s="8"/>
      <c r="AC20" s="238"/>
      <c r="AD20" s="242"/>
      <c r="AE20" s="234"/>
      <c r="AW20" s="13" t="str">
        <f t="shared" si="57"/>
        <v>Katelyn Craig</v>
      </c>
      <c r="AX20" s="13" t="str">
        <f t="shared" si="58"/>
        <v>Bic</v>
      </c>
      <c r="AY20" s="13">
        <f t="shared" si="59"/>
        <v>12264</v>
      </c>
      <c r="AZ20" s="22">
        <f t="shared" si="60"/>
        <v>2</v>
      </c>
      <c r="BA20" s="22">
        <f t="shared" si="61"/>
        <v>3</v>
      </c>
      <c r="BB20" s="22">
        <f t="shared" si="62"/>
        <v>0</v>
      </c>
      <c r="BC20" s="22">
        <f t="shared" si="63"/>
        <v>0</v>
      </c>
      <c r="BD20" s="22">
        <f t="shared" si="64"/>
        <v>0</v>
      </c>
      <c r="BF20" s="13" t="str">
        <f t="shared" si="65"/>
        <v>Katelyn Craig</v>
      </c>
      <c r="BG20" s="13" t="str">
        <f t="shared" si="66"/>
        <v>Bic</v>
      </c>
      <c r="BH20" s="13">
        <f t="shared" si="67"/>
        <v>12264</v>
      </c>
      <c r="BI20" s="66" t="str">
        <f t="shared" si="68"/>
        <v/>
      </c>
      <c r="BJ20" s="22" t="str">
        <f t="shared" si="69"/>
        <v/>
      </c>
      <c r="BK20" s="22" t="str">
        <f t="shared" si="70"/>
        <v/>
      </c>
      <c r="BL20" s="66" t="str">
        <f t="shared" si="71"/>
        <v/>
      </c>
      <c r="BM20" s="22" t="str">
        <f t="shared" si="72"/>
        <v/>
      </c>
      <c r="BN20" s="22" t="str">
        <f t="shared" si="73"/>
        <v/>
      </c>
      <c r="BO20" s="66" t="str">
        <f t="shared" si="74"/>
        <v/>
      </c>
      <c r="BP20" s="22" t="str">
        <f t="shared" si="75"/>
        <v/>
      </c>
      <c r="BQ20" s="22" t="str">
        <f t="shared" si="76"/>
        <v/>
      </c>
      <c r="BR20" s="66" t="str">
        <f t="shared" si="77"/>
        <v/>
      </c>
      <c r="BS20" s="22" t="str">
        <f t="shared" si="78"/>
        <v/>
      </c>
      <c r="BT20" s="22" t="str">
        <f t="shared" si="79"/>
        <v/>
      </c>
      <c r="BU20" s="66" t="str">
        <f t="shared" si="80"/>
        <v/>
      </c>
      <c r="BV20" s="22" t="str">
        <f t="shared" si="81"/>
        <v/>
      </c>
      <c r="BW20" s="22" t="str">
        <f t="shared" si="82"/>
        <v/>
      </c>
      <c r="BY20" s="13" t="str">
        <f t="shared" si="83"/>
        <v>Katelyn Craig</v>
      </c>
      <c r="BZ20" s="13" t="str">
        <f t="shared" si="84"/>
        <v>Bic</v>
      </c>
      <c r="CA20" s="13">
        <f t="shared" si="85"/>
        <v>12264</v>
      </c>
      <c r="CB20" s="66" t="str">
        <f t="shared" si="86"/>
        <v/>
      </c>
      <c r="CC20" s="22" t="str">
        <f t="shared" si="87"/>
        <v/>
      </c>
      <c r="CD20" s="22" t="str">
        <f t="shared" si="88"/>
        <v/>
      </c>
      <c r="CE20" s="66" t="str">
        <f t="shared" si="89"/>
        <v/>
      </c>
      <c r="CF20" s="22" t="str">
        <f t="shared" si="90"/>
        <v/>
      </c>
      <c r="CG20" s="22" t="str">
        <f t="shared" si="91"/>
        <v/>
      </c>
      <c r="CH20" s="66" t="str">
        <f t="shared" si="92"/>
        <v/>
      </c>
      <c r="CI20" s="22" t="str">
        <f t="shared" si="93"/>
        <v/>
      </c>
      <c r="CJ20" s="22" t="str">
        <f t="shared" si="94"/>
        <v/>
      </c>
      <c r="CK20" s="66" t="str">
        <f t="shared" si="95"/>
        <v/>
      </c>
      <c r="CL20" s="22" t="str">
        <f t="shared" si="96"/>
        <v/>
      </c>
      <c r="CM20" s="22" t="str">
        <f t="shared" si="97"/>
        <v/>
      </c>
      <c r="CN20" s="66" t="str">
        <f t="shared" si="98"/>
        <v/>
      </c>
      <c r="CO20" s="22" t="str">
        <f t="shared" si="99"/>
        <v/>
      </c>
      <c r="CP20" s="22" t="str">
        <f t="shared" si="100"/>
        <v/>
      </c>
    </row>
    <row r="21" spans="1:94" ht="15" customHeight="1" x14ac:dyDescent="0.2">
      <c r="A21" s="252">
        <v>11</v>
      </c>
      <c r="B21" s="65" t="s">
        <v>1287</v>
      </c>
      <c r="C21" s="65" t="s">
        <v>1290</v>
      </c>
      <c r="D21" s="355" t="s">
        <v>729</v>
      </c>
      <c r="E21" s="249">
        <v>7323</v>
      </c>
      <c r="F21" s="15">
        <f t="shared" ref="F21:F26" si="152">IF(B21="","",K21+O21+S21+W21+AE21)</f>
        <v>21</v>
      </c>
      <c r="G21" s="16">
        <f t="shared" si="1"/>
        <v>10</v>
      </c>
      <c r="H21" s="8"/>
      <c r="I21" s="238">
        <v>10</v>
      </c>
      <c r="J21" s="242">
        <f t="shared" si="2"/>
        <v>10</v>
      </c>
      <c r="K21" s="234">
        <f t="shared" si="3"/>
        <v>10</v>
      </c>
      <c r="L21" s="8"/>
      <c r="M21" s="238">
        <v>11</v>
      </c>
      <c r="N21" s="242">
        <f t="shared" si="4"/>
        <v>11</v>
      </c>
      <c r="O21" s="234">
        <f t="shared" si="5"/>
        <v>11</v>
      </c>
      <c r="P21" s="8"/>
      <c r="Q21" s="238"/>
      <c r="R21" s="242"/>
      <c r="S21" s="234"/>
      <c r="T21" s="8"/>
      <c r="U21" s="238"/>
      <c r="V21" s="242"/>
      <c r="W21" s="234"/>
      <c r="X21" s="8"/>
      <c r="Y21" s="238"/>
      <c r="Z21" s="242"/>
      <c r="AA21" s="234"/>
      <c r="AB21" s="8"/>
      <c r="AC21" s="238"/>
      <c r="AD21" s="242"/>
      <c r="AE21" s="234"/>
      <c r="AW21" s="13" t="str">
        <f t="shared" si="6"/>
        <v>Ethan Haun</v>
      </c>
      <c r="AX21" s="13" t="str">
        <f t="shared" si="7"/>
        <v>Bic</v>
      </c>
      <c r="AY21" s="13">
        <f t="shared" si="8"/>
        <v>7323</v>
      </c>
      <c r="AZ21" s="22">
        <f t="shared" si="9"/>
        <v>3</v>
      </c>
      <c r="BA21" s="22">
        <f t="shared" si="10"/>
        <v>2</v>
      </c>
      <c r="BB21" s="22">
        <f t="shared" si="11"/>
        <v>0</v>
      </c>
      <c r="BC21" s="22">
        <f t="shared" si="12"/>
        <v>0</v>
      </c>
      <c r="BD21" s="22">
        <f t="shared" si="13"/>
        <v>0</v>
      </c>
      <c r="BF21" s="13" t="str">
        <f t="shared" si="14"/>
        <v>Ethan Haun</v>
      </c>
      <c r="BG21" s="13" t="str">
        <f t="shared" si="15"/>
        <v>Bic</v>
      </c>
      <c r="BH21" s="13">
        <f t="shared" si="16"/>
        <v>7323</v>
      </c>
      <c r="BI21" s="66" t="str">
        <f t="shared" si="17"/>
        <v/>
      </c>
      <c r="BJ21" s="22" t="str">
        <f t="shared" si="18"/>
        <v/>
      </c>
      <c r="BK21" s="22" t="str">
        <f t="shared" si="19"/>
        <v/>
      </c>
      <c r="BL21" s="66" t="str">
        <f t="shared" si="20"/>
        <v/>
      </c>
      <c r="BM21" s="22" t="str">
        <f t="shared" si="21"/>
        <v/>
      </c>
      <c r="BN21" s="22" t="str">
        <f t="shared" si="22"/>
        <v/>
      </c>
      <c r="BO21" s="66" t="str">
        <f t="shared" si="23"/>
        <v/>
      </c>
      <c r="BP21" s="22" t="str">
        <f t="shared" si="24"/>
        <v/>
      </c>
      <c r="BQ21" s="22" t="str">
        <f t="shared" si="25"/>
        <v/>
      </c>
      <c r="BR21" s="66" t="str">
        <f t="shared" si="26"/>
        <v/>
      </c>
      <c r="BS21" s="22" t="str">
        <f t="shared" si="27"/>
        <v/>
      </c>
      <c r="BT21" s="22" t="str">
        <f t="shared" si="28"/>
        <v/>
      </c>
      <c r="BU21" s="66" t="str">
        <f t="shared" si="29"/>
        <v/>
      </c>
      <c r="BV21" s="22" t="str">
        <f t="shared" si="30"/>
        <v/>
      </c>
      <c r="BW21" s="22" t="str">
        <f t="shared" si="31"/>
        <v/>
      </c>
      <c r="BY21" s="13" t="str">
        <f t="shared" si="32"/>
        <v>Ethan Haun</v>
      </c>
      <c r="BZ21" s="13" t="str">
        <f t="shared" si="33"/>
        <v>Bic</v>
      </c>
      <c r="CA21" s="13">
        <f t="shared" si="34"/>
        <v>7323</v>
      </c>
      <c r="CB21" s="66" t="str">
        <f t="shared" si="35"/>
        <v/>
      </c>
      <c r="CC21" s="22" t="str">
        <f t="shared" si="36"/>
        <v/>
      </c>
      <c r="CD21" s="22" t="str">
        <f t="shared" si="37"/>
        <v/>
      </c>
      <c r="CE21" s="66" t="str">
        <f t="shared" si="38"/>
        <v/>
      </c>
      <c r="CF21" s="22" t="str">
        <f t="shared" si="39"/>
        <v/>
      </c>
      <c r="CG21" s="22" t="str">
        <f t="shared" si="40"/>
        <v/>
      </c>
      <c r="CH21" s="66" t="str">
        <f t="shared" si="41"/>
        <v/>
      </c>
      <c r="CI21" s="22" t="str">
        <f t="shared" si="42"/>
        <v/>
      </c>
      <c r="CJ21" s="22" t="str">
        <f t="shared" si="43"/>
        <v/>
      </c>
      <c r="CK21" s="66" t="str">
        <f t="shared" si="44"/>
        <v/>
      </c>
      <c r="CL21" s="22" t="str">
        <f t="shared" si="45"/>
        <v/>
      </c>
      <c r="CM21" s="22" t="str">
        <f t="shared" si="46"/>
        <v/>
      </c>
      <c r="CN21" s="66" t="str">
        <f t="shared" si="47"/>
        <v/>
      </c>
      <c r="CO21" s="22" t="str">
        <f t="shared" si="48"/>
        <v/>
      </c>
      <c r="CP21" s="22" t="str">
        <f t="shared" si="49"/>
        <v/>
      </c>
    </row>
    <row r="22" spans="1:94" ht="15" customHeight="1" x14ac:dyDescent="0.2">
      <c r="A22" s="252">
        <f t="shared" si="0"/>
        <v>12</v>
      </c>
      <c r="B22" s="65" t="s">
        <v>1288</v>
      </c>
      <c r="C22" s="65" t="s">
        <v>1291</v>
      </c>
      <c r="D22" s="355" t="s">
        <v>729</v>
      </c>
      <c r="E22" s="249">
        <v>12153</v>
      </c>
      <c r="F22" s="15">
        <f t="shared" si="152"/>
        <v>24</v>
      </c>
      <c r="G22" s="16">
        <f t="shared" si="1"/>
        <v>12</v>
      </c>
      <c r="H22" s="8"/>
      <c r="I22" s="238">
        <v>12</v>
      </c>
      <c r="J22" s="242">
        <f t="shared" si="2"/>
        <v>12</v>
      </c>
      <c r="K22" s="234">
        <f t="shared" si="3"/>
        <v>12</v>
      </c>
      <c r="L22" s="8"/>
      <c r="M22" s="238">
        <v>12</v>
      </c>
      <c r="N22" s="242">
        <f t="shared" si="4"/>
        <v>12</v>
      </c>
      <c r="O22" s="234">
        <f t="shared" si="5"/>
        <v>12</v>
      </c>
      <c r="P22" s="8"/>
      <c r="Q22" s="238"/>
      <c r="R22" s="242"/>
      <c r="S22" s="234"/>
      <c r="T22" s="8"/>
      <c r="U22" s="238"/>
      <c r="V22" s="242"/>
      <c r="W22" s="234"/>
      <c r="X22" s="8"/>
      <c r="Y22" s="238"/>
      <c r="Z22" s="242"/>
      <c r="AA22" s="234"/>
      <c r="AB22" s="8"/>
      <c r="AC22" s="238"/>
      <c r="AD22" s="242"/>
      <c r="AE22" s="234"/>
      <c r="AW22" s="13" t="str">
        <f t="shared" si="6"/>
        <v>Jesson Mixon</v>
      </c>
      <c r="AX22" s="13" t="str">
        <f t="shared" si="7"/>
        <v>Bic</v>
      </c>
      <c r="AY22" s="13">
        <f t="shared" si="8"/>
        <v>12153</v>
      </c>
      <c r="AZ22" s="22">
        <f t="shared" si="9"/>
        <v>1</v>
      </c>
      <c r="BA22" s="22">
        <f t="shared" si="10"/>
        <v>1</v>
      </c>
      <c r="BB22" s="22">
        <f t="shared" si="11"/>
        <v>0</v>
      </c>
      <c r="BC22" s="22">
        <f t="shared" si="12"/>
        <v>0</v>
      </c>
      <c r="BD22" s="22">
        <f t="shared" si="13"/>
        <v>0</v>
      </c>
      <c r="BF22" s="13" t="str">
        <f t="shared" si="14"/>
        <v>Jesson Mixon</v>
      </c>
      <c r="BG22" s="13" t="str">
        <f t="shared" si="15"/>
        <v>Bic</v>
      </c>
      <c r="BH22" s="13">
        <f t="shared" si="16"/>
        <v>12153</v>
      </c>
      <c r="BI22" s="66" t="str">
        <f t="shared" si="17"/>
        <v/>
      </c>
      <c r="BJ22" s="22" t="str">
        <f t="shared" si="18"/>
        <v/>
      </c>
      <c r="BK22" s="22" t="str">
        <f t="shared" si="19"/>
        <v/>
      </c>
      <c r="BL22" s="66" t="str">
        <f t="shared" si="20"/>
        <v/>
      </c>
      <c r="BM22" s="22" t="str">
        <f t="shared" si="21"/>
        <v/>
      </c>
      <c r="BN22" s="22" t="str">
        <f t="shared" si="22"/>
        <v/>
      </c>
      <c r="BO22" s="66" t="str">
        <f t="shared" si="23"/>
        <v/>
      </c>
      <c r="BP22" s="22" t="str">
        <f t="shared" si="24"/>
        <v/>
      </c>
      <c r="BQ22" s="22" t="str">
        <f t="shared" si="25"/>
        <v/>
      </c>
      <c r="BR22" s="66" t="str">
        <f t="shared" si="26"/>
        <v/>
      </c>
      <c r="BS22" s="22" t="str">
        <f t="shared" si="27"/>
        <v/>
      </c>
      <c r="BT22" s="22" t="str">
        <f t="shared" si="28"/>
        <v/>
      </c>
      <c r="BU22" s="66" t="str">
        <f t="shared" si="29"/>
        <v/>
      </c>
      <c r="BV22" s="22" t="str">
        <f t="shared" si="30"/>
        <v/>
      </c>
      <c r="BW22" s="22" t="str">
        <f t="shared" si="31"/>
        <v/>
      </c>
      <c r="BY22" s="13" t="str">
        <f t="shared" si="32"/>
        <v>Jesson Mixon</v>
      </c>
      <c r="BZ22" s="13" t="str">
        <f t="shared" si="33"/>
        <v>Bic</v>
      </c>
      <c r="CA22" s="13">
        <f t="shared" si="34"/>
        <v>12153</v>
      </c>
      <c r="CB22" s="66" t="str">
        <f t="shared" si="35"/>
        <v/>
      </c>
      <c r="CC22" s="22" t="str">
        <f t="shared" si="36"/>
        <v/>
      </c>
      <c r="CD22" s="22" t="str">
        <f t="shared" si="37"/>
        <v/>
      </c>
      <c r="CE22" s="66" t="str">
        <f t="shared" si="38"/>
        <v/>
      </c>
      <c r="CF22" s="22" t="str">
        <f t="shared" si="39"/>
        <v/>
      </c>
      <c r="CG22" s="22" t="str">
        <f t="shared" si="40"/>
        <v/>
      </c>
      <c r="CH22" s="66" t="str">
        <f t="shared" si="41"/>
        <v/>
      </c>
      <c r="CI22" s="22" t="str">
        <f t="shared" si="42"/>
        <v/>
      </c>
      <c r="CJ22" s="22" t="str">
        <f t="shared" si="43"/>
        <v/>
      </c>
      <c r="CK22" s="66" t="str">
        <f t="shared" si="44"/>
        <v/>
      </c>
      <c r="CL22" s="22" t="str">
        <f t="shared" si="45"/>
        <v/>
      </c>
      <c r="CM22" s="22" t="str">
        <f t="shared" si="46"/>
        <v/>
      </c>
      <c r="CN22" s="66" t="str">
        <f t="shared" si="47"/>
        <v/>
      </c>
      <c r="CO22" s="22" t="str">
        <f t="shared" si="48"/>
        <v/>
      </c>
      <c r="CP22" s="22" t="str">
        <f t="shared" si="49"/>
        <v/>
      </c>
    </row>
    <row r="23" spans="1:94" ht="15" customHeight="1" x14ac:dyDescent="0.2">
      <c r="A23" s="252">
        <f t="shared" si="0"/>
        <v>13</v>
      </c>
      <c r="B23" s="65" t="s">
        <v>930</v>
      </c>
      <c r="C23" s="65" t="s">
        <v>1290</v>
      </c>
      <c r="D23" s="355" t="s">
        <v>729</v>
      </c>
      <c r="E23" s="249" t="s">
        <v>1293</v>
      </c>
      <c r="F23" s="15">
        <f t="shared" si="152"/>
        <v>32</v>
      </c>
      <c r="G23" s="16">
        <f t="shared" si="1"/>
        <v>13</v>
      </c>
      <c r="H23" s="8"/>
      <c r="I23" s="238" t="s">
        <v>1292</v>
      </c>
      <c r="J23" s="242" t="str">
        <f t="shared" si="2"/>
        <v/>
      </c>
      <c r="K23" s="234">
        <f t="shared" si="3"/>
        <v>16</v>
      </c>
      <c r="L23" s="8"/>
      <c r="M23" s="238" t="s">
        <v>1292</v>
      </c>
      <c r="N23" s="242" t="str">
        <f t="shared" si="4"/>
        <v/>
      </c>
      <c r="O23" s="234">
        <f t="shared" si="5"/>
        <v>16</v>
      </c>
      <c r="P23" s="8"/>
      <c r="Q23" s="238"/>
      <c r="R23" s="242"/>
      <c r="S23" s="234"/>
      <c r="T23" s="8"/>
      <c r="U23" s="238"/>
      <c r="V23" s="242"/>
      <c r="W23" s="234"/>
      <c r="X23" s="8"/>
      <c r="Y23" s="238"/>
      <c r="Z23" s="242"/>
      <c r="AA23" s="234"/>
      <c r="AB23" s="8"/>
      <c r="AC23" s="238"/>
      <c r="AD23" s="242"/>
      <c r="AE23" s="234"/>
      <c r="AW23" s="13" t="str">
        <f t="shared" si="6"/>
        <v>Sophia Heaton</v>
      </c>
      <c r="AX23" s="13" t="str">
        <f t="shared" si="7"/>
        <v>Bic</v>
      </c>
      <c r="AY23" s="13" t="str">
        <f t="shared" si="8"/>
        <v>TBD</v>
      </c>
      <c r="AZ23" s="22">
        <f t="shared" si="9"/>
        <v>0</v>
      </c>
      <c r="BA23" s="22">
        <f t="shared" si="10"/>
        <v>0</v>
      </c>
      <c r="BB23" s="22">
        <f t="shared" si="11"/>
        <v>0</v>
      </c>
      <c r="BC23" s="22">
        <f t="shared" si="12"/>
        <v>0</v>
      </c>
      <c r="BD23" s="22">
        <f t="shared" si="13"/>
        <v>0</v>
      </c>
      <c r="BF23" s="13" t="str">
        <f t="shared" si="14"/>
        <v>Sophia Heaton</v>
      </c>
      <c r="BG23" s="13" t="str">
        <f t="shared" si="15"/>
        <v>Bic</v>
      </c>
      <c r="BH23" s="13" t="str">
        <f t="shared" si="16"/>
        <v>TBD</v>
      </c>
      <c r="BI23" s="66" t="str">
        <f t="shared" si="17"/>
        <v/>
      </c>
      <c r="BJ23" s="22" t="str">
        <f t="shared" si="18"/>
        <v/>
      </c>
      <c r="BK23" s="22" t="str">
        <f t="shared" si="19"/>
        <v/>
      </c>
      <c r="BL23" s="66" t="str">
        <f t="shared" si="20"/>
        <v/>
      </c>
      <c r="BM23" s="22" t="str">
        <f t="shared" si="21"/>
        <v/>
      </c>
      <c r="BN23" s="22" t="str">
        <f t="shared" si="22"/>
        <v/>
      </c>
      <c r="BO23" s="66" t="str">
        <f t="shared" si="23"/>
        <v/>
      </c>
      <c r="BP23" s="22" t="str">
        <f t="shared" si="24"/>
        <v/>
      </c>
      <c r="BQ23" s="22" t="str">
        <f t="shared" si="25"/>
        <v/>
      </c>
      <c r="BR23" s="66" t="str">
        <f t="shared" si="26"/>
        <v/>
      </c>
      <c r="BS23" s="22" t="str">
        <f t="shared" si="27"/>
        <v/>
      </c>
      <c r="BT23" s="22" t="str">
        <f t="shared" si="28"/>
        <v/>
      </c>
      <c r="BU23" s="66" t="str">
        <f t="shared" si="29"/>
        <v/>
      </c>
      <c r="BV23" s="22" t="str">
        <f t="shared" si="30"/>
        <v/>
      </c>
      <c r="BW23" s="22" t="str">
        <f t="shared" si="31"/>
        <v/>
      </c>
      <c r="BY23" s="13" t="str">
        <f t="shared" si="32"/>
        <v>Sophia Heaton</v>
      </c>
      <c r="BZ23" s="13" t="str">
        <f t="shared" si="33"/>
        <v>Bic</v>
      </c>
      <c r="CA23" s="13" t="str">
        <f t="shared" si="34"/>
        <v>TBD</v>
      </c>
      <c r="CB23" s="66" t="str">
        <f t="shared" si="35"/>
        <v/>
      </c>
      <c r="CC23" s="22" t="str">
        <f t="shared" si="36"/>
        <v/>
      </c>
      <c r="CD23" s="22" t="str">
        <f t="shared" si="37"/>
        <v/>
      </c>
      <c r="CE23" s="66" t="str">
        <f t="shared" si="38"/>
        <v/>
      </c>
      <c r="CF23" s="22" t="str">
        <f t="shared" si="39"/>
        <v/>
      </c>
      <c r="CG23" s="22" t="str">
        <f t="shared" si="40"/>
        <v/>
      </c>
      <c r="CH23" s="66" t="str">
        <f t="shared" si="41"/>
        <v/>
      </c>
      <c r="CI23" s="22" t="str">
        <f t="shared" si="42"/>
        <v/>
      </c>
      <c r="CJ23" s="22" t="str">
        <f t="shared" si="43"/>
        <v/>
      </c>
      <c r="CK23" s="66" t="str">
        <f t="shared" si="44"/>
        <v/>
      </c>
      <c r="CL23" s="22" t="str">
        <f t="shared" si="45"/>
        <v/>
      </c>
      <c r="CM23" s="22" t="str">
        <f t="shared" si="46"/>
        <v/>
      </c>
      <c r="CN23" s="66" t="str">
        <f t="shared" si="47"/>
        <v/>
      </c>
      <c r="CO23" s="22" t="str">
        <f t="shared" si="48"/>
        <v/>
      </c>
      <c r="CP23" s="22" t="str">
        <f t="shared" si="49"/>
        <v/>
      </c>
    </row>
    <row r="24" spans="1:94" ht="15" customHeight="1" x14ac:dyDescent="0.2">
      <c r="A24" s="252">
        <f t="shared" si="0"/>
        <v>13</v>
      </c>
      <c r="B24" s="65" t="s">
        <v>928</v>
      </c>
      <c r="C24" s="65" t="s">
        <v>1290</v>
      </c>
      <c r="D24" s="355" t="s">
        <v>729</v>
      </c>
      <c r="E24" s="249">
        <v>12193</v>
      </c>
      <c r="F24" s="15">
        <f t="shared" si="152"/>
        <v>32</v>
      </c>
      <c r="G24" s="16">
        <f t="shared" si="1"/>
        <v>13</v>
      </c>
      <c r="H24" s="8"/>
      <c r="I24" s="238" t="s">
        <v>1292</v>
      </c>
      <c r="J24" s="242" t="str">
        <f t="shared" si="2"/>
        <v/>
      </c>
      <c r="K24" s="234">
        <f t="shared" si="3"/>
        <v>16</v>
      </c>
      <c r="L24" s="8"/>
      <c r="M24" s="238" t="s">
        <v>1292</v>
      </c>
      <c r="N24" s="242" t="str">
        <f t="shared" si="4"/>
        <v/>
      </c>
      <c r="O24" s="234">
        <f t="shared" si="5"/>
        <v>16</v>
      </c>
      <c r="P24" s="8"/>
      <c r="Q24" s="238"/>
      <c r="R24" s="242"/>
      <c r="S24" s="234"/>
      <c r="T24" s="8"/>
      <c r="U24" s="238"/>
      <c r="V24" s="242"/>
      <c r="W24" s="234"/>
      <c r="X24" s="8"/>
      <c r="Y24" s="238"/>
      <c r="Z24" s="242"/>
      <c r="AA24" s="234"/>
      <c r="AB24" s="8"/>
      <c r="AC24" s="238"/>
      <c r="AD24" s="242"/>
      <c r="AE24" s="234"/>
      <c r="AW24" s="13" t="str">
        <f t="shared" si="6"/>
        <v>Sophia Church</v>
      </c>
      <c r="AX24" s="13" t="str">
        <f t="shared" si="7"/>
        <v>Bic</v>
      </c>
      <c r="AY24" s="13">
        <f t="shared" si="8"/>
        <v>12193</v>
      </c>
      <c r="AZ24" s="22">
        <f t="shared" si="9"/>
        <v>0</v>
      </c>
      <c r="BA24" s="22">
        <f t="shared" si="10"/>
        <v>0</v>
      </c>
      <c r="BB24" s="22">
        <f t="shared" si="11"/>
        <v>0</v>
      </c>
      <c r="BC24" s="22">
        <f t="shared" si="12"/>
        <v>0</v>
      </c>
      <c r="BD24" s="22">
        <f t="shared" si="13"/>
        <v>0</v>
      </c>
      <c r="BF24" s="13" t="str">
        <f t="shared" si="14"/>
        <v>Sophia Church</v>
      </c>
      <c r="BG24" s="13" t="str">
        <f t="shared" si="15"/>
        <v>Bic</v>
      </c>
      <c r="BH24" s="13">
        <f t="shared" si="16"/>
        <v>12193</v>
      </c>
      <c r="BI24" s="66" t="str">
        <f t="shared" si="17"/>
        <v/>
      </c>
      <c r="BJ24" s="22" t="str">
        <f t="shared" si="18"/>
        <v/>
      </c>
      <c r="BK24" s="22" t="str">
        <f t="shared" si="19"/>
        <v/>
      </c>
      <c r="BL24" s="66" t="str">
        <f t="shared" si="20"/>
        <v/>
      </c>
      <c r="BM24" s="22" t="str">
        <f t="shared" si="21"/>
        <v/>
      </c>
      <c r="BN24" s="22" t="str">
        <f t="shared" si="22"/>
        <v/>
      </c>
      <c r="BO24" s="66" t="str">
        <f t="shared" si="23"/>
        <v/>
      </c>
      <c r="BP24" s="22" t="str">
        <f t="shared" si="24"/>
        <v/>
      </c>
      <c r="BQ24" s="22" t="str">
        <f t="shared" si="25"/>
        <v/>
      </c>
      <c r="BR24" s="66" t="str">
        <f t="shared" si="26"/>
        <v/>
      </c>
      <c r="BS24" s="22" t="str">
        <f t="shared" si="27"/>
        <v/>
      </c>
      <c r="BT24" s="22" t="str">
        <f t="shared" si="28"/>
        <v/>
      </c>
      <c r="BU24" s="66" t="str">
        <f t="shared" si="29"/>
        <v/>
      </c>
      <c r="BV24" s="22" t="str">
        <f t="shared" si="30"/>
        <v/>
      </c>
      <c r="BW24" s="22" t="str">
        <f t="shared" si="31"/>
        <v/>
      </c>
      <c r="BY24" s="13" t="str">
        <f t="shared" si="32"/>
        <v>Sophia Church</v>
      </c>
      <c r="BZ24" s="13" t="str">
        <f t="shared" si="33"/>
        <v>Bic</v>
      </c>
      <c r="CA24" s="13">
        <f t="shared" si="34"/>
        <v>12193</v>
      </c>
      <c r="CB24" s="66" t="str">
        <f t="shared" si="35"/>
        <v/>
      </c>
      <c r="CC24" s="22" t="str">
        <f t="shared" si="36"/>
        <v/>
      </c>
      <c r="CD24" s="22" t="str">
        <f t="shared" si="37"/>
        <v/>
      </c>
      <c r="CE24" s="66" t="str">
        <f t="shared" si="38"/>
        <v/>
      </c>
      <c r="CF24" s="22" t="str">
        <f t="shared" si="39"/>
        <v/>
      </c>
      <c r="CG24" s="22" t="str">
        <f t="shared" si="40"/>
        <v/>
      </c>
      <c r="CH24" s="66" t="str">
        <f t="shared" si="41"/>
        <v/>
      </c>
      <c r="CI24" s="22" t="str">
        <f t="shared" si="42"/>
        <v/>
      </c>
      <c r="CJ24" s="22" t="str">
        <f t="shared" si="43"/>
        <v/>
      </c>
      <c r="CK24" s="66" t="str">
        <f t="shared" si="44"/>
        <v/>
      </c>
      <c r="CL24" s="22" t="str">
        <f t="shared" si="45"/>
        <v/>
      </c>
      <c r="CM24" s="22" t="str">
        <f t="shared" si="46"/>
        <v/>
      </c>
      <c r="CN24" s="66" t="str">
        <f t="shared" si="47"/>
        <v/>
      </c>
      <c r="CO24" s="22" t="str">
        <f t="shared" si="48"/>
        <v/>
      </c>
      <c r="CP24" s="22" t="str">
        <f t="shared" si="49"/>
        <v/>
      </c>
    </row>
    <row r="25" spans="1:94" ht="15" customHeight="1" x14ac:dyDescent="0.2">
      <c r="A25" s="252">
        <f t="shared" si="0"/>
        <v>13</v>
      </c>
      <c r="B25" s="65" t="s">
        <v>1289</v>
      </c>
      <c r="C25" s="65" t="s">
        <v>1290</v>
      </c>
      <c r="D25" s="355" t="s">
        <v>729</v>
      </c>
      <c r="E25" s="249">
        <v>11960</v>
      </c>
      <c r="F25" s="15">
        <f t="shared" si="152"/>
        <v>32</v>
      </c>
      <c r="G25" s="16">
        <f t="shared" si="1"/>
        <v>13</v>
      </c>
      <c r="H25" s="8"/>
      <c r="I25" s="238" t="s">
        <v>815</v>
      </c>
      <c r="J25" s="242" t="str">
        <f t="shared" si="2"/>
        <v/>
      </c>
      <c r="K25" s="234">
        <f t="shared" si="3"/>
        <v>16</v>
      </c>
      <c r="L25" s="8"/>
      <c r="M25" s="238" t="s">
        <v>815</v>
      </c>
      <c r="N25" s="242" t="str">
        <f t="shared" si="4"/>
        <v/>
      </c>
      <c r="O25" s="234">
        <f t="shared" si="5"/>
        <v>16</v>
      </c>
      <c r="P25" s="8"/>
      <c r="Q25" s="238"/>
      <c r="R25" s="242"/>
      <c r="S25" s="234"/>
      <c r="T25" s="8"/>
      <c r="U25" s="238"/>
      <c r="V25" s="242"/>
      <c r="W25" s="234"/>
      <c r="X25" s="8"/>
      <c r="Y25" s="238"/>
      <c r="Z25" s="242"/>
      <c r="AA25" s="234"/>
      <c r="AB25" s="8"/>
      <c r="AC25" s="238"/>
      <c r="AD25" s="242"/>
      <c r="AE25" s="234"/>
      <c r="AW25" s="13" t="str">
        <f t="shared" si="6"/>
        <v>Noelle Tardy</v>
      </c>
      <c r="AX25" s="13" t="str">
        <f t="shared" si="7"/>
        <v>Bic</v>
      </c>
      <c r="AY25" s="13">
        <f t="shared" si="8"/>
        <v>11960</v>
      </c>
      <c r="AZ25" s="22">
        <f t="shared" si="9"/>
        <v>0</v>
      </c>
      <c r="BA25" s="22">
        <f t="shared" si="10"/>
        <v>0</v>
      </c>
      <c r="BB25" s="22">
        <f t="shared" si="11"/>
        <v>0</v>
      </c>
      <c r="BC25" s="22">
        <f t="shared" si="12"/>
        <v>0</v>
      </c>
      <c r="BD25" s="22">
        <f t="shared" si="13"/>
        <v>0</v>
      </c>
      <c r="BF25" s="13" t="str">
        <f t="shared" si="14"/>
        <v>Noelle Tardy</v>
      </c>
      <c r="BG25" s="13" t="str">
        <f t="shared" si="15"/>
        <v>Bic</v>
      </c>
      <c r="BH25" s="13">
        <f t="shared" si="16"/>
        <v>11960</v>
      </c>
      <c r="BI25" s="66" t="str">
        <f t="shared" si="17"/>
        <v/>
      </c>
      <c r="BJ25" s="22" t="str">
        <f t="shared" si="18"/>
        <v/>
      </c>
      <c r="BK25" s="22" t="str">
        <f t="shared" si="19"/>
        <v/>
      </c>
      <c r="BL25" s="66" t="str">
        <f t="shared" si="20"/>
        <v/>
      </c>
      <c r="BM25" s="22" t="str">
        <f t="shared" si="21"/>
        <v/>
      </c>
      <c r="BN25" s="22" t="str">
        <f t="shared" si="22"/>
        <v/>
      </c>
      <c r="BO25" s="66" t="str">
        <f t="shared" si="23"/>
        <v/>
      </c>
      <c r="BP25" s="22" t="str">
        <f t="shared" si="24"/>
        <v/>
      </c>
      <c r="BQ25" s="22" t="str">
        <f t="shared" si="25"/>
        <v/>
      </c>
      <c r="BR25" s="66" t="str">
        <f t="shared" si="26"/>
        <v/>
      </c>
      <c r="BS25" s="22" t="str">
        <f t="shared" si="27"/>
        <v/>
      </c>
      <c r="BT25" s="22" t="str">
        <f t="shared" si="28"/>
        <v/>
      </c>
      <c r="BU25" s="66" t="str">
        <f t="shared" si="29"/>
        <v/>
      </c>
      <c r="BV25" s="22" t="str">
        <f t="shared" si="30"/>
        <v/>
      </c>
      <c r="BW25" s="22" t="str">
        <f t="shared" si="31"/>
        <v/>
      </c>
      <c r="BY25" s="13" t="str">
        <f t="shared" si="32"/>
        <v>Noelle Tardy</v>
      </c>
      <c r="BZ25" s="13" t="str">
        <f t="shared" si="33"/>
        <v>Bic</v>
      </c>
      <c r="CA25" s="13">
        <f t="shared" si="34"/>
        <v>11960</v>
      </c>
      <c r="CB25" s="66" t="str">
        <f t="shared" si="35"/>
        <v/>
      </c>
      <c r="CC25" s="22" t="str">
        <f t="shared" si="36"/>
        <v/>
      </c>
      <c r="CD25" s="22" t="str">
        <f t="shared" si="37"/>
        <v/>
      </c>
      <c r="CE25" s="66" t="str">
        <f t="shared" si="38"/>
        <v/>
      </c>
      <c r="CF25" s="22" t="str">
        <f t="shared" si="39"/>
        <v/>
      </c>
      <c r="CG25" s="22" t="str">
        <f t="shared" si="40"/>
        <v/>
      </c>
      <c r="CH25" s="66" t="str">
        <f t="shared" si="41"/>
        <v/>
      </c>
      <c r="CI25" s="22" t="str">
        <f t="shared" si="42"/>
        <v/>
      </c>
      <c r="CJ25" s="22" t="str">
        <f t="shared" si="43"/>
        <v/>
      </c>
      <c r="CK25" s="66" t="str">
        <f t="shared" si="44"/>
        <v/>
      </c>
      <c r="CL25" s="22" t="str">
        <f t="shared" si="45"/>
        <v/>
      </c>
      <c r="CM25" s="22" t="str">
        <f t="shared" si="46"/>
        <v/>
      </c>
      <c r="CN25" s="66" t="str">
        <f t="shared" si="47"/>
        <v/>
      </c>
      <c r="CO25" s="22" t="str">
        <f t="shared" si="48"/>
        <v/>
      </c>
      <c r="CP25" s="22" t="str">
        <f t="shared" si="49"/>
        <v/>
      </c>
    </row>
    <row r="26" spans="1:94" ht="15" customHeight="1" x14ac:dyDescent="0.2">
      <c r="A26" s="252" t="str">
        <f t="shared" si="0"/>
        <v/>
      </c>
      <c r="B26" s="65"/>
      <c r="C26" s="65"/>
      <c r="D26" s="355"/>
      <c r="E26" s="249"/>
      <c r="F26" s="15" t="str">
        <f t="shared" si="152"/>
        <v/>
      </c>
      <c r="G26" s="16" t="str">
        <f t="shared" si="1"/>
        <v/>
      </c>
      <c r="H26" s="8"/>
      <c r="I26" s="238"/>
      <c r="J26" s="242" t="str">
        <f t="shared" si="2"/>
        <v/>
      </c>
      <c r="K26" s="234" t="str">
        <f t="shared" si="3"/>
        <v/>
      </c>
      <c r="L26" s="8"/>
      <c r="M26" s="238"/>
      <c r="N26" s="242" t="str">
        <f t="shared" si="4"/>
        <v/>
      </c>
      <c r="O26" s="234" t="str">
        <f t="shared" si="5"/>
        <v/>
      </c>
      <c r="P26" s="8"/>
      <c r="Q26" s="238"/>
      <c r="R26" s="242" t="str">
        <f t="shared" ref="R26" si="153">IF(OR(Q26="DNS",Q26="DNF",Q26="DSQ",Q26="DNC",Q26="OCS"),"",IF(Q$9="","",IF($B26="","",Q26)))</f>
        <v/>
      </c>
      <c r="S26" s="234" t="str">
        <f t="shared" ref="S26" si="154">IF(OR(Q26="DNS",Q26="DNF",Q26="DSQ",Q26="DNC",Q26="OCS"),(COUNTA($B$11:$B$28)+1),IF($B26="","",RANK(R26,R$11:R$28,1)))</f>
        <v/>
      </c>
      <c r="T26" s="8"/>
      <c r="U26" s="238"/>
      <c r="V26" s="242" t="str">
        <f t="shared" ref="V26" si="155">IF(OR(U26="DNS",U26="DNF",U26="DSQ",U26="DNC",U26="OCS"),"",IF(U$9="","",IF($B26="","",U26)))</f>
        <v/>
      </c>
      <c r="W26" s="234" t="str">
        <f t="shared" ref="W26" si="156">IF(OR(U26="DNS",U26="DNF",U26="DSQ",U26="DNC",U26="OCS"),(COUNTA($B$11:$B$28)+1),IF($B26="","",RANK(V26,V$11:V$28,1)))</f>
        <v/>
      </c>
      <c r="X26" s="8"/>
      <c r="Y26" s="238"/>
      <c r="Z26" s="242" t="str">
        <f t="shared" ref="Z26" si="157">IF(OR(Y26="DNS",Y26="DNF",Y26="DSQ",Y26="DNC",Y26="OCS"),"",IF(Y$9="","",IF($B26="","",Y26)))</f>
        <v/>
      </c>
      <c r="AA26" s="234" t="str">
        <f t="shared" ref="AA26" si="158">IF(OR(Y26="DNS",Y26="DNF",Y26="DSQ",Y26="DNC",Y26="OCS"),(COUNTA($B$11:$B$28)+1),IF($B26="","",RANK(Z26,Z$11:Z$28,1)))</f>
        <v/>
      </c>
      <c r="AB26" s="8"/>
      <c r="AC26" s="238"/>
      <c r="AD26" s="242" t="str">
        <f t="shared" ref="AD26" si="159">IF(OR(AC26="DNS",AC26="DNF",AC26="DSQ",AC26="DNC",AC26="OCS"),"",IF(AC$9="","",IF($B26="","",AC26)))</f>
        <v/>
      </c>
      <c r="AE26" s="234" t="str">
        <f t="shared" ref="AE26" si="160">IF(OR(AC26="DNS",AC26="DNF",AC26="DSQ",AC26="DNC",AC26="OCS"),(COUNTA($B$11:$B$28)+1),IF($B26="","",RANK(AD26,AD$11:AD$28,1)))</f>
        <v/>
      </c>
      <c r="AW26" s="13" t="str">
        <f t="shared" si="6"/>
        <v/>
      </c>
      <c r="AX26" s="13" t="str">
        <f t="shared" si="7"/>
        <v/>
      </c>
      <c r="AY26" s="13" t="str">
        <f t="shared" si="8"/>
        <v/>
      </c>
      <c r="AZ26" s="22" t="str">
        <f t="shared" si="9"/>
        <v/>
      </c>
      <c r="BA26" s="22" t="str">
        <f t="shared" si="10"/>
        <v/>
      </c>
      <c r="BB26" s="22" t="str">
        <f t="shared" si="11"/>
        <v/>
      </c>
      <c r="BC26" s="22" t="str">
        <f t="shared" si="12"/>
        <v/>
      </c>
      <c r="BD26" s="22" t="str">
        <f t="shared" si="13"/>
        <v/>
      </c>
      <c r="BF26" s="13" t="str">
        <f t="shared" si="14"/>
        <v/>
      </c>
      <c r="BG26" s="13" t="str">
        <f t="shared" si="15"/>
        <v/>
      </c>
      <c r="BH26" s="13" t="str">
        <f t="shared" si="16"/>
        <v/>
      </c>
      <c r="BI26" s="66" t="str">
        <f t="shared" si="17"/>
        <v/>
      </c>
      <c r="BJ26" s="22" t="str">
        <f t="shared" si="18"/>
        <v/>
      </c>
      <c r="BK26" s="22" t="str">
        <f t="shared" si="19"/>
        <v/>
      </c>
      <c r="BL26" s="66" t="str">
        <f t="shared" si="20"/>
        <v/>
      </c>
      <c r="BM26" s="22" t="str">
        <f t="shared" si="21"/>
        <v/>
      </c>
      <c r="BN26" s="22" t="str">
        <f t="shared" si="22"/>
        <v/>
      </c>
      <c r="BO26" s="66" t="str">
        <f t="shared" si="23"/>
        <v/>
      </c>
      <c r="BP26" s="22" t="str">
        <f t="shared" si="24"/>
        <v/>
      </c>
      <c r="BQ26" s="22" t="str">
        <f t="shared" si="25"/>
        <v/>
      </c>
      <c r="BR26" s="66" t="str">
        <f t="shared" si="26"/>
        <v/>
      </c>
      <c r="BS26" s="22" t="str">
        <f t="shared" si="27"/>
        <v/>
      </c>
      <c r="BT26" s="22" t="str">
        <f t="shared" si="28"/>
        <v/>
      </c>
      <c r="BU26" s="66" t="str">
        <f t="shared" si="29"/>
        <v/>
      </c>
      <c r="BV26" s="22" t="str">
        <f t="shared" si="30"/>
        <v/>
      </c>
      <c r="BW26" s="22" t="str">
        <f t="shared" si="31"/>
        <v/>
      </c>
      <c r="BY26" s="13" t="str">
        <f t="shared" si="32"/>
        <v/>
      </c>
      <c r="BZ26" s="13" t="str">
        <f t="shared" si="33"/>
        <v/>
      </c>
      <c r="CA26" s="13" t="str">
        <f t="shared" si="34"/>
        <v/>
      </c>
      <c r="CB26" s="66" t="str">
        <f t="shared" si="35"/>
        <v/>
      </c>
      <c r="CC26" s="22" t="str">
        <f t="shared" si="36"/>
        <v/>
      </c>
      <c r="CD26" s="22" t="str">
        <f t="shared" si="37"/>
        <v/>
      </c>
      <c r="CE26" s="66" t="str">
        <f t="shared" si="38"/>
        <v/>
      </c>
      <c r="CF26" s="22" t="str">
        <f t="shared" si="39"/>
        <v/>
      </c>
      <c r="CG26" s="22" t="str">
        <f t="shared" si="40"/>
        <v/>
      </c>
      <c r="CH26" s="66" t="str">
        <f t="shared" si="41"/>
        <v/>
      </c>
      <c r="CI26" s="22" t="str">
        <f t="shared" si="42"/>
        <v/>
      </c>
      <c r="CJ26" s="22" t="str">
        <f t="shared" si="43"/>
        <v/>
      </c>
      <c r="CK26" s="66" t="str">
        <f t="shared" si="44"/>
        <v/>
      </c>
      <c r="CL26" s="22" t="str">
        <f t="shared" si="45"/>
        <v/>
      </c>
      <c r="CM26" s="22" t="str">
        <f t="shared" si="46"/>
        <v/>
      </c>
      <c r="CN26" s="66" t="str">
        <f t="shared" si="47"/>
        <v/>
      </c>
      <c r="CO26" s="22" t="str">
        <f t="shared" si="48"/>
        <v/>
      </c>
      <c r="CP26" s="22" t="str">
        <f t="shared" si="49"/>
        <v/>
      </c>
    </row>
    <row r="27" spans="1:94" ht="15" customHeight="1" x14ac:dyDescent="0.2">
      <c r="A27" s="252" t="str">
        <f t="shared" ref="A27" si="161">G27</f>
        <v/>
      </c>
      <c r="B27" s="65"/>
      <c r="C27" s="65"/>
      <c r="D27" s="355"/>
      <c r="E27" s="249"/>
      <c r="F27" s="15" t="str">
        <f t="shared" ref="F27:F28" si="162">IF(B27="","",K27+O27+S27+W27+AE27)</f>
        <v/>
      </c>
      <c r="G27" s="16" t="str">
        <f t="shared" ref="G27:G28" si="163">IF(B27="","",RANK(F27,F$11:F$28,1))</f>
        <v/>
      </c>
      <c r="H27" s="8"/>
      <c r="I27" s="238"/>
      <c r="J27" s="242" t="str">
        <f t="shared" ref="J27:J28" si="164">IF(OR(I27="DNS",I27="DNF",I27="DSQ",I27="DNC",I27="OCS"),"",IF(I$9="","",IF($B27="","",I27)))</f>
        <v/>
      </c>
      <c r="K27" s="234" t="str">
        <f>IF(OR(I27="DNS",I27="DNF",I27="DSQ",I27="DNC",I27="OCS"),(COUNTA($B$11:$B$28)+1),IF($B27="","",RANK(J27,J$11:J$28,1)))</f>
        <v/>
      </c>
      <c r="L27" s="8"/>
      <c r="M27" s="238"/>
      <c r="N27" s="242" t="str">
        <f t="shared" ref="N27:N28" si="165">IF(OR(M27="DNS",M27="DNF",M27="DSQ",M27="DNC",M27="OCS"),"",IF(M$9="","",IF($B27="","",M27)))</f>
        <v/>
      </c>
      <c r="O27" s="234" t="str">
        <f>IF(OR(M27="DNS",M27="DNF",M27="DSQ",M27="DNC",M27="OCS"),(COUNTA($B$11:$B$28)+1),IF($B27="","",RANK(N27,N$11:N$28,1)))</f>
        <v/>
      </c>
      <c r="P27" s="8"/>
      <c r="Q27" s="238"/>
      <c r="R27" s="242" t="str">
        <f t="shared" ref="R27:R28" si="166">IF(OR(Q27="DNS",Q27="DNF",Q27="DSQ",Q27="DNC",Q27="OCS"),"",IF(Q$9="","",IF($B27="","",Q27)))</f>
        <v/>
      </c>
      <c r="S27" s="234" t="str">
        <f t="shared" ref="S27:S28" si="167">IF(OR(Q27="DNS",Q27="DNF",Q27="DSQ",Q27="DNC",Q27="OCS"),(COUNTA($B$11:$B$28)+1),IF($B27="","",RANK(R27,R$11:R$28,1)))</f>
        <v/>
      </c>
      <c r="T27" s="8"/>
      <c r="U27" s="238"/>
      <c r="V27" s="242" t="str">
        <f t="shared" ref="V27:V28" si="168">IF(OR(U27="DNS",U27="DNF",U27="DSQ",U27="DNC",U27="OCS"),"",IF(U$9="","",IF($B27="","",U27)))</f>
        <v/>
      </c>
      <c r="W27" s="234" t="str">
        <f>IF(OR(U27="DNS",U27="DNF",U27="DSQ",U27="DNC",U27="OCS"),(COUNTA($B$11:$B$28)+1),IF($B27="","",RANK(V27,V$11:V$28,1)))</f>
        <v/>
      </c>
      <c r="X27" s="8"/>
      <c r="Y27" s="238"/>
      <c r="Z27" s="242" t="str">
        <f t="shared" ref="Z27:Z28" si="169">IF(OR(Y27="DNS",Y27="DNF",Y27="DSQ",Y27="DNC",Y27="OCS"),"",IF(Y$9="","",IF($B27="","",Y27)))</f>
        <v/>
      </c>
      <c r="AA27" s="234" t="str">
        <f t="shared" ref="AA27:AA28" si="170">IF(OR(Y27="DNS",Y27="DNF",Y27="DSQ",Y27="DNC",Y27="OCS"),(COUNTA($B$11:$B$28)+1),IF($B27="","",RANK(Z27,Z$11:Z$28,1)))</f>
        <v/>
      </c>
      <c r="AB27" s="8"/>
      <c r="AC27" s="238"/>
      <c r="AD27" s="242" t="str">
        <f t="shared" ref="AD27:AD28" si="171">IF(OR(AC27="DNS",AC27="DNF",AC27="DSQ",AC27="DNC",AC27="OCS"),"",IF(AC$9="","",IF($B27="","",AC27)))</f>
        <v/>
      </c>
      <c r="AE27" s="234" t="str">
        <f t="shared" ref="AE27:AE28" si="172">IF(OR(AC27="DNS",AC27="DNF",AC27="DSQ",AC27="DNC",AC27="OCS"),(COUNTA($B$11:$B$28)+1),IF($B27="","",RANK(AD27,AD$11:AD$28,1)))</f>
        <v/>
      </c>
      <c r="AW27" s="13" t="str">
        <f t="shared" ref="AW27:AW28" si="173">IF($B27="","",B27)</f>
        <v/>
      </c>
      <c r="AX27" s="13" t="str">
        <f t="shared" ref="AX27:AY27" si="174">IF($B27="","",D27)</f>
        <v/>
      </c>
      <c r="AY27" s="13" t="str">
        <f t="shared" si="174"/>
        <v/>
      </c>
      <c r="AZ27" s="22" t="str">
        <f t="shared" ref="AZ27:AZ28" si="175">IF($B27="","",IF(K27&gt;0,IF(OR(I27="DNS",I27="DSQ",I27="DNC",I27="OCS"),0,IF(I27="DNF",1,(COUNTIF($I$11:$I$28,"=DNF")+COUNT($J$11:$J$28))-K27+1)),0))</f>
        <v/>
      </c>
      <c r="BA27" s="22" t="str">
        <f t="shared" ref="BA27:BA28" si="176">IF($B27="","",IF(O27&gt;0,IF(OR(M27="DNS",M27="DSQ",M27="DNC",M27="OCS"),0,IF(M27="DNF",1,(COUNTIF($M$11:$M$28,"=DNF")+COUNT($N$11:$N$28)-O27+1))),0))</f>
        <v/>
      </c>
      <c r="BB27" s="22" t="str">
        <f t="shared" ref="BB27:BB28" si="177">IF($B27="","",IF(S27&gt;0,IF(OR(Q27="DNS",Q27="DSQ",Q27="DNC",Q27="OCS"),0,IF(Q27="DNF",1,(COUNTIF($Q$11:$Q$28,"=DNF")+COUNT($R$11:$R$28))-S27+1)),0))</f>
        <v/>
      </c>
      <c r="BC27" s="22" t="str">
        <f t="shared" ref="BC27:BC28" si="178">IF($B27="","",IF(W27&gt;0,IF(OR(U27="DNS",U27="DSQ",U27="DNC",U27="OCS"),0,IF(U27="DNF",1,(COUNTIF($U$11:$U$28,"=DNF")+COUNT($V$11:$V$28))-W27+1)),0))</f>
        <v/>
      </c>
      <c r="BD27" s="22" t="str">
        <f t="shared" ref="BD27:BD28" si="179">IF($B27="","",IF(AE27&gt;0,IF(OR(AC27="DNS",AC27="DSQ",AC27="DNC",AC27="OCS"),0,IF(AC27="DNF",1,(COUNTIF($AC$11:$AC$28,"=DNF")+COUNT($AD$11:$AD$28))-AE27+1)),0))</f>
        <v/>
      </c>
      <c r="BF27" s="13" t="str">
        <f t="shared" ref="BF27:BF28" si="180">IF($B27="","",B27)</f>
        <v/>
      </c>
      <c r="BG27" s="13" t="str">
        <f t="shared" ref="BG27:BH27" si="181">IF($B27="","",D27)</f>
        <v/>
      </c>
      <c r="BH27" s="13" t="str">
        <f t="shared" si="181"/>
        <v/>
      </c>
      <c r="BI27" s="66" t="str">
        <f t="shared" ref="BI27:BI28" si="182">IF($D27="TH",I27,"")</f>
        <v/>
      </c>
      <c r="BJ27" s="22" t="str">
        <f t="shared" ref="BJ27:BJ28" si="183">IF(K27&gt;0,IF($D27="TH",IF(OR(BI27="DNS",BI27="DNF",BI27="DSQ",BI27="DNC",BI27="OCS"),(COUNTIF($D$11:$D$28,"=TH")+1),IF($B27="","",RANK(BI27,BI$11:BI$28,1))),""),"")</f>
        <v/>
      </c>
      <c r="BK27" s="22" t="str">
        <f t="shared" ref="BK27:BK28" si="184">IF(BJ27="","",IF($D27="TH",IF($B27="","",IF(BJ27&gt;0,IF(OR(BI27="DNS",BI27="DSQ",BI27="DNC",BI27="OCS"),0,IF(BI27="DNF",1,(COUNTIF($BI$11:$BI$28,"=DNF")+COUNT($BI$11:$BI$28))-BJ27+1)),0)),""))</f>
        <v/>
      </c>
      <c r="BL27" s="66" t="str">
        <f t="shared" ref="BL27:BL28" si="185">IF($D27="TH",M27,"")</f>
        <v/>
      </c>
      <c r="BM27" s="22" t="str">
        <f t="shared" ref="BM27:BM28" si="186">IF(O27&gt;0,IF($D27="TH",IF(OR(BL27="DNS",BL27="DNF",BL27="DSQ",BL27="DNC",BL27="OCS"),(COUNTIF($D$11:$D$28,"=TH")+1),IF($B27="","",RANK(BL27,BL$11:BL$28,1))),""),"")</f>
        <v/>
      </c>
      <c r="BN27" s="22" t="str">
        <f t="shared" ref="BN27:BN28" si="187">IF(BM27="","",IF($D27="TH",IF($B27="","",IF(BM27&gt;0,IF(OR(BL27="DNS",BL27="DSQ",BL27="DNC",BL27="OCS"),0,IF(BL27="DNF",1,(COUNTIF($BL$11:$BL$28,"=DNF")+COUNT($BL$11:$BL$28))-BM27+1)),0)),""))</f>
        <v/>
      </c>
      <c r="BO27" s="66" t="str">
        <f t="shared" ref="BO27:BO28" si="188">IF($D27="TH",Q27,"")</f>
        <v/>
      </c>
      <c r="BP27" s="22" t="str">
        <f t="shared" ref="BP27:BP28" si="189">IF(S27&gt;0,IF($D27="TH",IF(OR(BO27="DNS",BO27="DNF",BO27="DSQ",BO27="DNC",BO27="OCS"),(COUNTIF($D$11:$D$28,"=TH")+1),IF($B27="","",RANK(BO27,BO$11:BO$28,1))),""),"")</f>
        <v/>
      </c>
      <c r="BQ27" s="22" t="str">
        <f t="shared" ref="BQ27:BQ28" si="190">IF(BP27="","",IF($D27="TH",IF($B27="","",IF(BP27&gt;0,IF(OR(BO27="DNS",BO27="DSQ",BO27="DNC",BO27="OCS"),0,IF(BO27="DNF",1,(COUNTIF($BO$11:$BO$28,"=DNF")+COUNT($BO$11:$BO$28))-BP27+1)),0)),""))</f>
        <v/>
      </c>
      <c r="BR27" s="66" t="str">
        <f t="shared" ref="BR27:BR28" si="191">IF($D27="TH",U27,"")</f>
        <v/>
      </c>
      <c r="BS27" s="22" t="str">
        <f t="shared" ref="BS27:BS28" si="192">IF(W27&gt;0,IF($D27="TH",IF(OR(BR27="DNS",BR27="DNF",BR27="DSQ",BR27="DNC",BR27="OCS"),(COUNTIF($D$11:$D$28,"=TH")+1),IF($B27="","",RANK(BR27,BR$11:BR$28,1))),""),"")</f>
        <v/>
      </c>
      <c r="BT27" s="22" t="str">
        <f t="shared" ref="BT27:BT28" si="193">IF(BS27="","",IF($D27="TH",IF($B27="","",IF(BS27&gt;0,IF(OR(BR27="DNS",BR27="DSQ",BR27="DNC",BR27="OCS"),0,IF(BR27="DNF",1,(COUNTIF($BR$11:$BR$28,"=DNF")+COUNT($BR$11:$BR$28))-BS27+1)),0)),""))</f>
        <v/>
      </c>
      <c r="BU27" s="66" t="str">
        <f t="shared" ref="BU27:BU28" si="194">IF($D27="TH",AC27,"")</f>
        <v/>
      </c>
      <c r="BV27" s="22" t="str">
        <f t="shared" ref="BV27:BV28" si="195">IF(AE27&gt;0,IF($D27="TH",IF(OR(BU27="DNS",BU27="DNF",BU27="DSQ",BU27="DNC",BU27="OCS"),(COUNTIF($D$11:$D$28,"=TH")+1),IF($B27="","",RANK(BU27,BU$11:BU$28,1))),""),"")</f>
        <v/>
      </c>
      <c r="BW27" s="22" t="str">
        <f t="shared" ref="BW27:BW28" si="196">IF(BV27="","",IF($D27="TH",IF($B27="","",IF(BV27&gt;0,IF(OR(BU27="DNS",BU27="DSQ",BU27="DNC",BU27="OCS"),0,IF(BU27="DNF",1,(COUNTIF($BU$11:$BU$28,"=DNF")+COUNT($BU$11:$BU$28))-BV27+1)),0)),""))</f>
        <v/>
      </c>
      <c r="BY27" s="13" t="str">
        <f t="shared" ref="BY27:BY28" si="197">IF($B27="","",B27)</f>
        <v/>
      </c>
      <c r="BZ27" s="13" t="str">
        <f t="shared" ref="BZ27:CA27" si="198">IF($B27="","",D27)</f>
        <v/>
      </c>
      <c r="CA27" s="13" t="str">
        <f t="shared" si="198"/>
        <v/>
      </c>
      <c r="CB27" s="66" t="str">
        <f t="shared" ref="CB27:CB28" si="199">IF($D27="FSCT",I27,"")</f>
        <v/>
      </c>
      <c r="CC27" s="22" t="str">
        <f t="shared" ref="CC27:CC28" si="200">IF(K27&gt;0,IF($D27="FSCT",IF(OR(CB27="DNS",CB27="DNF",CB27="DSQ",CB27="DNC",CB27="OCS"),(COUNTIF($D$11:$D$28,"=FSCT")+1),IF($B27="","",RANK(CB27,CB$11:CB$28,1))),""),"")</f>
        <v/>
      </c>
      <c r="CD27" s="22" t="str">
        <f t="shared" ref="CD27:CD28" si="201">IF(CC27="","",IF($D27="FSCT",IF($B27="","",IF(CC27&gt;0,IF(OR(CB27="DNS",CB27="DSQ",CB27="DNC",CB27="OCS"),0,IF(CB27="DNF",1,(COUNTIF($CB$11:$CB$28,"=DNF")+COUNT($CB$11:$CB$28))-CC27+1)),0)),""))</f>
        <v/>
      </c>
      <c r="CE27" s="66" t="str">
        <f t="shared" ref="CE27:CE28" si="202">IF($D27="FSCT",M27,"")</f>
        <v/>
      </c>
      <c r="CF27" s="22" t="str">
        <f t="shared" ref="CF27:CF28" si="203">IF(O27&gt;0,IF($D27="FSCT",IF(OR(CE27="DNS",CE27="DNF",CE27="DSQ",CE27="DNC",CE27="OCS"),(COUNTIF($D$11:$D$28,"=FSCT")+1),IF($B27="","",RANK(CE27,CE$11:CE$28,1))),""),"")</f>
        <v/>
      </c>
      <c r="CG27" s="22" t="str">
        <f t="shared" ref="CG27:CG28" si="204">IF(CF27="","",IF($D27="FSCT",IF($B27="","",IF(CF27&gt;0,IF(OR(CE27="DNS",CE27="DSQ",CE27="DNC",CE27="OCS"),0,IF(CE27="DNF",1,(COUNTIF($CE$11:$CE$28,"=DNF")+COUNT($CE$11:$CE$28))-CF27+1)),0)),""))</f>
        <v/>
      </c>
      <c r="CH27" s="66" t="str">
        <f t="shared" ref="CH27:CH28" si="205">IF($D27="FSCT",Q27,"")</f>
        <v/>
      </c>
      <c r="CI27" s="22" t="str">
        <f t="shared" ref="CI27:CI28" si="206">IF(S27&gt;0,IF($D27="FSCT",IF(OR(CH27="DNS",CH27="DNF",CH27="DSQ",CH27="DNC",CH27="OCS"),(COUNTIF($D$11:$D$28,"=FSCT")+1),IF($B27="","",RANK(CH27,CH$11:CH$28,1))),""),"")</f>
        <v/>
      </c>
      <c r="CJ27" s="22" t="str">
        <f t="shared" ref="CJ27:CJ28" si="207">IF(CI27="","",IF($D27="FSCT",IF($B27="","",IF(CI27&gt;0,IF(OR(CH27="DNS",CH27="DSQ",CH27="DNC",CH27="OCS"),0,IF(CH27="DNF",1,(COUNTIF($CH$11:$CH$28,"=DNF")+COUNT($CH$11:$CH$28))-CI27+1)),0)),""))</f>
        <v/>
      </c>
      <c r="CK27" s="66" t="str">
        <f t="shared" ref="CK27:CK28" si="208">IF($D27="FSCT",U27,"")</f>
        <v/>
      </c>
      <c r="CL27" s="22" t="str">
        <f t="shared" ref="CL27:CL28" si="209">IF(W27&gt;0,IF($D27="FSCT",IF(OR(CK27="DNS",CK27="DNF",CK27="DSQ",CK27="DNC",CK27="OCS"),(COUNTIF($D$11:$D$28,"=FSCT")+1),IF($B27="","",RANK(CK27,CK$11:CK$28,1))),""),"")</f>
        <v/>
      </c>
      <c r="CM27" s="22" t="str">
        <f t="shared" ref="CM27:CM28" si="210">IF(CL27="","",IF($D27="FSCT",IF($B27="","",IF(CL27&gt;0,IF(OR(CK27="DNS",CK27="DSQ",CK27="DNC",CK27="OCS"),0,IF(CK27="DNF",1,(COUNTIF($CK$11:$CK$28,"=DNF")+COUNT($CK$11:$CK$28))-CL27+1)),0)),""))</f>
        <v/>
      </c>
      <c r="CN27" s="66" t="str">
        <f t="shared" ref="CN27:CN28" si="211">IF($D27="FSCT",AC27,"")</f>
        <v/>
      </c>
      <c r="CO27" s="22" t="str">
        <f t="shared" ref="CO27:CO28" si="212">IF(AE27&gt;0,IF($D27="FSCT",IF(OR(CN27="DNS",CN27="DNF",CN27="DSQ",CN27="DNC",CN27="OCS"),(COUNTIF($D$11:$D$28,"=FSCT")+1),IF($B27="","",RANK(CN27,CN$11:CN$28,1))),""),"")</f>
        <v/>
      </c>
      <c r="CP27" s="22" t="str">
        <f t="shared" ref="CP27:CP28" si="213">IF(CO27="","",IF($D27="FSCT",IF($B27="","",IF(CO27&gt;0,IF(OR(CN27="DNS",CN27="DSQ",CN27="DNC",CN27="OCS"),0,IF(CN27="DNF",1,(COUNTIF($CN$11:$CN$28,"=DNF")+COUNT($CN$11:$CN$28))-CO27+1)),0)),""))</f>
        <v/>
      </c>
    </row>
    <row r="28" spans="1:94" ht="15" customHeight="1" thickBot="1" x14ac:dyDescent="0.25">
      <c r="A28" s="252" t="str">
        <f>G28</f>
        <v/>
      </c>
      <c r="B28" s="250"/>
      <c r="C28" s="285"/>
      <c r="D28" s="250"/>
      <c r="E28" s="251"/>
      <c r="F28" s="15" t="str">
        <f t="shared" si="162"/>
        <v/>
      </c>
      <c r="G28" s="20" t="str">
        <f t="shared" si="163"/>
        <v/>
      </c>
      <c r="H28" s="21"/>
      <c r="I28" s="238"/>
      <c r="J28" s="242" t="str">
        <f t="shared" si="164"/>
        <v/>
      </c>
      <c r="K28" s="234" t="str">
        <f>IF(OR(I28="DNS",I28="DNF",I28="DSQ",I28="DNC",I28="OCS"),(COUNTA($B$11:$B$28)+1),IF($B28="","",RANK(J28,J$11:J$28,1)))</f>
        <v/>
      </c>
      <c r="L28" s="21"/>
      <c r="M28" s="238"/>
      <c r="N28" s="242" t="str">
        <f t="shared" si="165"/>
        <v/>
      </c>
      <c r="O28" s="234" t="str">
        <f>IF(OR(M28="DNS",M28="DNF",M28="DSQ",M28="DNC",M28="OCS"),(COUNTA($B$11:$B$28)+1),IF($B28="","",RANK(N28,N$11:N$28,1)))</f>
        <v/>
      </c>
      <c r="P28" s="21"/>
      <c r="Q28" s="238"/>
      <c r="R28" s="242" t="str">
        <f t="shared" si="166"/>
        <v/>
      </c>
      <c r="S28" s="234" t="str">
        <f t="shared" si="167"/>
        <v/>
      </c>
      <c r="T28" s="21"/>
      <c r="U28" s="238"/>
      <c r="V28" s="242" t="str">
        <f t="shared" si="168"/>
        <v/>
      </c>
      <c r="W28" s="234" t="str">
        <f>IF(OR(U28="DNS",U28="DNF",U28="DSQ",U28="DNC",U28="OCS"),(COUNTA($B$11:$B$28)+1),IF($B28="","",RANK(V28,V$11:V$28,1)))</f>
        <v/>
      </c>
      <c r="X28" s="21"/>
      <c r="Y28" s="238"/>
      <c r="Z28" s="242" t="str">
        <f t="shared" si="169"/>
        <v/>
      </c>
      <c r="AA28" s="234" t="str">
        <f t="shared" si="170"/>
        <v/>
      </c>
      <c r="AB28" s="21"/>
      <c r="AC28" s="238"/>
      <c r="AD28" s="242" t="str">
        <f t="shared" si="171"/>
        <v/>
      </c>
      <c r="AE28" s="234" t="str">
        <f t="shared" si="172"/>
        <v/>
      </c>
      <c r="AW28" s="13" t="str">
        <f t="shared" si="173"/>
        <v/>
      </c>
      <c r="AX28" s="13" t="str">
        <f t="shared" ref="AX28:AY28" si="214">IF($B28="","",D28)</f>
        <v/>
      </c>
      <c r="AY28" s="13" t="str">
        <f t="shared" si="214"/>
        <v/>
      </c>
      <c r="AZ28" s="22" t="str">
        <f t="shared" si="175"/>
        <v/>
      </c>
      <c r="BA28" s="22" t="str">
        <f t="shared" si="176"/>
        <v/>
      </c>
      <c r="BB28" s="22" t="str">
        <f t="shared" si="177"/>
        <v/>
      </c>
      <c r="BC28" s="22" t="str">
        <f t="shared" si="178"/>
        <v/>
      </c>
      <c r="BD28" s="22" t="str">
        <f t="shared" si="179"/>
        <v/>
      </c>
      <c r="BF28" s="13" t="str">
        <f t="shared" si="180"/>
        <v/>
      </c>
      <c r="BG28" s="13" t="str">
        <f t="shared" ref="BG28:BH28" si="215">IF($B28="","",D28)</f>
        <v/>
      </c>
      <c r="BH28" s="13" t="str">
        <f t="shared" si="215"/>
        <v/>
      </c>
      <c r="BI28" s="66" t="str">
        <f t="shared" si="182"/>
        <v/>
      </c>
      <c r="BJ28" s="22" t="str">
        <f t="shared" si="183"/>
        <v/>
      </c>
      <c r="BK28" s="22" t="str">
        <f t="shared" si="184"/>
        <v/>
      </c>
      <c r="BL28" s="66" t="str">
        <f t="shared" si="185"/>
        <v/>
      </c>
      <c r="BM28" s="22" t="str">
        <f t="shared" si="186"/>
        <v/>
      </c>
      <c r="BN28" s="22" t="str">
        <f t="shared" si="187"/>
        <v/>
      </c>
      <c r="BO28" s="66" t="str">
        <f t="shared" si="188"/>
        <v/>
      </c>
      <c r="BP28" s="22" t="str">
        <f t="shared" si="189"/>
        <v/>
      </c>
      <c r="BQ28" s="22" t="str">
        <f t="shared" si="190"/>
        <v/>
      </c>
      <c r="BR28" s="66" t="str">
        <f t="shared" si="191"/>
        <v/>
      </c>
      <c r="BS28" s="22" t="str">
        <f t="shared" si="192"/>
        <v/>
      </c>
      <c r="BT28" s="22" t="str">
        <f t="shared" si="193"/>
        <v/>
      </c>
      <c r="BU28" s="66" t="str">
        <f t="shared" si="194"/>
        <v/>
      </c>
      <c r="BV28" s="22" t="str">
        <f t="shared" si="195"/>
        <v/>
      </c>
      <c r="BW28" s="22" t="str">
        <f t="shared" si="196"/>
        <v/>
      </c>
      <c r="BY28" s="13" t="str">
        <f t="shared" si="197"/>
        <v/>
      </c>
      <c r="BZ28" s="13" t="str">
        <f t="shared" ref="BZ28:CA28" si="216">IF($B28="","",D28)</f>
        <v/>
      </c>
      <c r="CA28" s="13" t="str">
        <f t="shared" si="216"/>
        <v/>
      </c>
      <c r="CB28" s="66" t="str">
        <f t="shared" si="199"/>
        <v/>
      </c>
      <c r="CC28" s="22" t="str">
        <f t="shared" si="200"/>
        <v/>
      </c>
      <c r="CD28" s="22" t="str">
        <f t="shared" si="201"/>
        <v/>
      </c>
      <c r="CE28" s="66" t="str">
        <f t="shared" si="202"/>
        <v/>
      </c>
      <c r="CF28" s="22" t="str">
        <f t="shared" si="203"/>
        <v/>
      </c>
      <c r="CG28" s="22" t="str">
        <f t="shared" si="204"/>
        <v/>
      </c>
      <c r="CH28" s="66" t="str">
        <f t="shared" si="205"/>
        <v/>
      </c>
      <c r="CI28" s="22" t="str">
        <f t="shared" si="206"/>
        <v/>
      </c>
      <c r="CJ28" s="22" t="str">
        <f t="shared" si="207"/>
        <v/>
      </c>
      <c r="CK28" s="66" t="str">
        <f t="shared" si="208"/>
        <v/>
      </c>
      <c r="CL28" s="22" t="str">
        <f t="shared" si="209"/>
        <v/>
      </c>
      <c r="CM28" s="22" t="str">
        <f t="shared" si="210"/>
        <v/>
      </c>
      <c r="CN28" s="66" t="str">
        <f t="shared" si="211"/>
        <v/>
      </c>
      <c r="CO28" s="22" t="str">
        <f t="shared" si="212"/>
        <v/>
      </c>
      <c r="CP28" s="22" t="str">
        <f t="shared" si="213"/>
        <v/>
      </c>
    </row>
    <row r="29" spans="1:94" ht="15" customHeight="1" thickTop="1" thickBot="1" x14ac:dyDescent="0.25">
      <c r="A29" s="48"/>
      <c r="B29" s="48"/>
      <c r="C29" s="48"/>
      <c r="D29" s="48"/>
      <c r="E29" s="48"/>
      <c r="F29" s="48"/>
      <c r="G29" s="48"/>
      <c r="H29" s="48"/>
      <c r="I29" s="49"/>
      <c r="J29" s="48"/>
      <c r="K29" s="64"/>
      <c r="L29" s="48"/>
      <c r="M29" s="49"/>
      <c r="N29" s="48"/>
      <c r="O29" s="64"/>
      <c r="P29" s="48"/>
      <c r="Q29" s="49"/>
      <c r="R29" s="48"/>
      <c r="S29" s="64"/>
      <c r="T29" s="48"/>
      <c r="U29" s="49"/>
      <c r="V29" s="48"/>
      <c r="W29" s="64"/>
      <c r="X29" s="48"/>
      <c r="Y29" s="49"/>
      <c r="Z29" s="48"/>
      <c r="AA29" s="64"/>
      <c r="AB29" s="48"/>
      <c r="AC29" s="49"/>
      <c r="AD29" s="48"/>
      <c r="AE29" s="64"/>
      <c r="BI29" s="48"/>
      <c r="BL29" s="48"/>
      <c r="BO29" s="48"/>
      <c r="BR29" s="48"/>
      <c r="BU29" s="48"/>
      <c r="CB29" s="48"/>
      <c r="CE29" s="48"/>
      <c r="CH29" s="48"/>
      <c r="CK29" s="48"/>
      <c r="CN29" s="48"/>
    </row>
    <row r="30" spans="1:94" ht="15" customHeight="1" thickTop="1" x14ac:dyDescent="0.2"/>
  </sheetData>
  <mergeCells count="14">
    <mergeCell ref="F8:G8"/>
    <mergeCell ref="E2:AE6"/>
    <mergeCell ref="I7:K7"/>
    <mergeCell ref="M7:O7"/>
    <mergeCell ref="Q7:S7"/>
    <mergeCell ref="U7:W7"/>
    <mergeCell ref="AC7:AE7"/>
    <mergeCell ref="I8:K8"/>
    <mergeCell ref="M8:O8"/>
    <mergeCell ref="Q8:S8"/>
    <mergeCell ref="U8:W8"/>
    <mergeCell ref="AC8:AE8"/>
    <mergeCell ref="Y7:AA7"/>
    <mergeCell ref="Y8:AA8"/>
  </mergeCells>
  <dataValidations count="2">
    <dataValidation type="list" allowBlank="1" showInputMessage="1" showErrorMessage="1" sqref="CN8 M8:O8 Q8:S8 AC8:AE8 I8:K8 BI8 BL8 BO8 BR8 BU8 CB8 CE8 CH8 CK8 U8:W8 Y8:AA8" xr:uid="{E765D512-57CF-49FF-AB8E-A679990B2CB6}">
      <formula1>Windspd</formula1>
    </dataValidation>
    <dataValidation type="list" allowBlank="1" showInputMessage="1" showErrorMessage="1" sqref="D11:D28" xr:uid="{9AC3CFB7-A1C9-4BD9-B0B8-48DB667DBC25}">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F50511C-CAF8-4D65-83A2-50A9F1EC875B}">
          <x14:formula1>
            <xm:f>Memb!$B$2:$B$317</xm:f>
          </x14:formula1>
          <xm:sqref>B28</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E6F03-3814-4B63-906F-E89AFA957E5A}">
  <dimension ref="A1:CK33"/>
  <sheetViews>
    <sheetView workbookViewId="0">
      <selection activeCell="AB5" sqref="AB5"/>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265</v>
      </c>
      <c r="C2" s="2"/>
      <c r="D2" s="410"/>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133</v>
      </c>
      <c r="C3" s="2"/>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577</v>
      </c>
      <c r="C4" s="2"/>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149</v>
      </c>
      <c r="C5" s="2"/>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44807</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375</v>
      </c>
      <c r="C11" s="356" t="s">
        <v>224</v>
      </c>
      <c r="D11" s="249">
        <v>6168</v>
      </c>
      <c r="E11" s="15">
        <f t="shared" ref="E11:E16" si="0">IF(B11="","",J11+N11+R11+V11+Z11)</f>
        <v>3</v>
      </c>
      <c r="F11" s="16">
        <f t="shared" ref="F11:F31" si="1">IF(B11="","",RANK(E11,E$11:E$31,1))</f>
        <v>1</v>
      </c>
      <c r="G11" s="8"/>
      <c r="H11" s="238">
        <v>1</v>
      </c>
      <c r="I11" s="242">
        <f t="shared" ref="I11:I16" si="2">IF(OR(H11="DNS",H11="DNF",H11="DSQ",H11="DNC",H11="OCS"),"",IF(H$9="","",IF($B11="","",H11)))</f>
        <v>1</v>
      </c>
      <c r="J11" s="234">
        <f t="shared" ref="J11:J31" si="3">IF(OR(H11="DNS",H11="DNF",H11="DSQ",H11="DNC",H11="OCS"),(COUNTA($B$11:$B$31)+1),IF($B11="","",RANK(I11,I$11:I$31,1)))</f>
        <v>1</v>
      </c>
      <c r="K11" s="8"/>
      <c r="L11" s="238">
        <v>1</v>
      </c>
      <c r="M11" s="242">
        <f t="shared" ref="M11:M16" si="4">IF(OR(L11="DNS",L11="DNF",L11="DSQ",L11="DNC",L11="OCS"),"",IF(L$9="","",IF($B11="","",L11)))</f>
        <v>1</v>
      </c>
      <c r="N11" s="234">
        <f t="shared" ref="N11:N31" si="5">IF(OR(L11="DNS",L11="DNF",L11="DSQ",L11="DNC",L11="OCS"),(COUNTA($B$11:$B$31)+1),IF($B11="","",RANK(M11,M$11:M$31,1)))</f>
        <v>1</v>
      </c>
      <c r="O11" s="8"/>
      <c r="P11" s="238">
        <v>1</v>
      </c>
      <c r="Q11" s="242">
        <f t="shared" ref="Q11:Q16" si="6">IF(OR(P11="DNS",P11="DNF",P11="DSQ",P11="DNC",P11="OCS"),"",IF(P$9="","",IF($B11="","",P11)))</f>
        <v>1</v>
      </c>
      <c r="R11" s="234">
        <f t="shared" ref="R11:R31" si="7">IF(OR(P11="DNS",P11="DNF",P11="DSQ",P11="DNC",P11="OCS"),(COUNTA($B$11:$B$31)+1),IF($B11="","",RANK(Q11,Q$11:Q$31,1)))</f>
        <v>1</v>
      </c>
      <c r="S11" s="8"/>
      <c r="T11" s="238"/>
      <c r="U11" s="242"/>
      <c r="V11" s="234"/>
      <c r="W11" s="8"/>
      <c r="X11" s="238"/>
      <c r="Y11" s="242"/>
      <c r="Z11" s="234"/>
      <c r="AR11" s="13" t="str">
        <f t="shared" ref="AR11:AT16" si="8">IF($B11="","",B11)</f>
        <v>Andrew Fox</v>
      </c>
      <c r="AS11" s="13" t="str">
        <f t="shared" si="8"/>
        <v>FSCT</v>
      </c>
      <c r="AT11" s="13">
        <f t="shared" si="8"/>
        <v>6168</v>
      </c>
      <c r="AU11" s="22">
        <f t="shared" ref="AU11:AU31" si="9">IF($B11="","",IF(J11&gt;0,IF(OR(H11="DNS",H11="DSQ",H11="DNC",H11="OCS"),0,IF(H11="DNF",1,(COUNTIF($H$11:$H$31,"=DNF")+COUNT($I$11:$I$31))-J11+1)),0))</f>
        <v>6</v>
      </c>
      <c r="AV11" s="22">
        <f t="shared" ref="AV11:AV31" si="10">IF($B11="","",IF(N11&gt;0,IF(OR(L11="DNS",L11="DSQ",L11="DNC",L11="OCS"),0,IF(L11="DNF",1,(COUNTIF($L$11:$L$31,"=DNF")+COUNT($M$11:$M$31)-N11+1))),0))</f>
        <v>6</v>
      </c>
      <c r="AW11" s="22">
        <f t="shared" ref="AW11:AW31" si="11">IF($B11="","",IF(R11&gt;0,IF(OR(P11="DNS",P11="DSQ",P11="DNC",P11="OCS"),0,IF(P11="DNF",1,(COUNTIF($P$11:$P$31,"=DNF")+COUNT($Q$11:$Q$31))-R11+1)),0))</f>
        <v>6</v>
      </c>
      <c r="AX11" s="22">
        <f t="shared" ref="AX11:AX31" si="12">IF($B11="","",IF(V11&gt;0,IF(OR(T11="DNS",T11="DSQ",T11="DNC",T11="OCS"),0,IF(T11="DNF",1,(COUNTIF($T$11:$T$31,"=DNF")+COUNT($U$11:$U$31))-V11+1)),0))</f>
        <v>0</v>
      </c>
      <c r="AY11" s="22">
        <f t="shared" ref="AY11:AY31" si="13">IF($B11="","",IF(Z11&gt;0,IF(OR(X11="DNS",X11="DSQ",X11="DNC",X11="OCS"),0,IF(X11="DNF",1,(COUNTIF($X$11:$X$31,"=DNF")+COUNT($Y$11:$Y$31))-Z11+1)),0))</f>
        <v>0</v>
      </c>
      <c r="BA11" s="13" t="str">
        <f t="shared" ref="BA11:BC16" si="14">IF($B11="","",B11)</f>
        <v>Andrew Fox</v>
      </c>
      <c r="BB11" s="13" t="str">
        <f t="shared" si="14"/>
        <v>FSCT</v>
      </c>
      <c r="BC11" s="13">
        <f t="shared" si="14"/>
        <v>6168</v>
      </c>
      <c r="BD11" s="66" t="str">
        <f t="shared" ref="BD11:BD16" si="15">IF($C11="TH",H11,"")</f>
        <v/>
      </c>
      <c r="BE11" s="22" t="str">
        <f t="shared" ref="BE11:BE31" si="16">IF(J11&gt;0,IF($C11="TH",IF(OR(BD11="DNS",BD11="DNF",BD11="DSQ",BD11="DNC",BD11="OCS"),(COUNTIF($C$11:$C$31,"=TH")+1),IF($B11="","",RANK(BD11,BD$11:BD$31,1))),""),"")</f>
        <v/>
      </c>
      <c r="BF11" s="22" t="str">
        <f t="shared" ref="BF11:BF31" si="17">IF(BE11="","",IF($C11="TH",IF($B11="","",IF(BE11&gt;0,IF(OR(BD11="DNS",BD11="DSQ",BD11="DNC",BD11="OCS"),0,IF(BD11="DNF",1,(COUNTIF($BD$11:$BD$31,"=DNF")+COUNT($BD$11:$BD$31))-BE11+1)),0)),""))</f>
        <v/>
      </c>
      <c r="BG11" s="66" t="str">
        <f t="shared" ref="BG11:BG16" si="18">IF($C11="TH",L11,"")</f>
        <v/>
      </c>
      <c r="BH11" s="22" t="str">
        <f t="shared" ref="BH11:BH31" si="19">IF(N11&gt;0,IF($C11="TH",IF(OR(BG11="DNS",BG11="DNF",BG11="DSQ",BG11="DNC",BG11="OCS"),(COUNTIF($C$11:$C$31,"=TH")+1),IF($B11="","",RANK(BG11,BG$11:BG$31,1))),""),"")</f>
        <v/>
      </c>
      <c r="BI11" s="22" t="str">
        <f t="shared" ref="BI11:BI31" si="20">IF(BH11="","",IF($C11="TH",IF($B11="","",IF(BH11&gt;0,IF(OR(BG11="DNS",BG11="DSQ",BG11="DNC",BG11="OCS"),0,IF(BG11="DNF",1,(COUNTIF($BG$11:$BG$31,"=DNF")+COUNT($BG$11:$BG$31))-BH11+1)),0)),""))</f>
        <v/>
      </c>
      <c r="BJ11" s="66" t="str">
        <f t="shared" ref="BJ11:BJ16" si="21">IF($C11="TH",P11,"")</f>
        <v/>
      </c>
      <c r="BK11" s="22" t="str">
        <f t="shared" ref="BK11:BK31" si="22">IF(R11&gt;0,IF($C11="TH",IF(OR(BJ11="DNS",BJ11="DNF",BJ11="DSQ",BJ11="DNC",BJ11="OCS"),(COUNTIF($C$11:$C$31,"=TH")+1),IF($B11="","",RANK(BJ11,BJ$11:BJ$31,1))),""),"")</f>
        <v/>
      </c>
      <c r="BL11" s="22" t="str">
        <f t="shared" ref="BL11:BL31" si="23">IF(BK11="","",IF($C11="TH",IF($B11="","",IF(BK11&gt;0,IF(OR(BJ11="DNS",BJ11="DSQ",BJ11="DNC",BJ11="OCS"),0,IF(BJ11="DNF",1,(COUNTIF($BJ$11:$BJ$31,"=DNF")+COUNT($BJ$11:$BJ$31))-BK11+1)),0)),""))</f>
        <v/>
      </c>
      <c r="BM11" s="66" t="str">
        <f t="shared" ref="BM11:BM16" si="24">IF($C11="TH",T11,"")</f>
        <v/>
      </c>
      <c r="BN11" s="22" t="str">
        <f t="shared" ref="BN11:BN31" si="25">IF(V11&gt;0,IF($C11="TH",IF(OR(BM11="DNS",BM11="DNF",BM11="DSQ",BM11="DNC",BM11="OCS"),(COUNTIF($C$11:$C$31,"=TH")+1),IF($B11="","",RANK(BM11,BM$11:BM$31,1))),""),"")</f>
        <v/>
      </c>
      <c r="BO11" s="22" t="str">
        <f t="shared" ref="BO11:BO31" si="26">IF(BN11="","",IF($C11="TH",IF($B11="","",IF(BN11&gt;0,IF(OR(BM11="DNS",BM11="DSQ",BM11="DNC",BM11="OCS"),0,IF(BM11="DNF",1,(COUNTIF($BM$11:$BM$31,"=DNF")+COUNT($BM$11:$BM$31))-BN11+1)),0)),""))</f>
        <v/>
      </c>
      <c r="BP11" s="66" t="str">
        <f t="shared" ref="BP11:BP16" si="27">IF($C11="TH",X11,"")</f>
        <v/>
      </c>
      <c r="BQ11" s="22" t="str">
        <f t="shared" ref="BQ11:BQ31" si="28">IF(Z11&gt;0,IF($C11="TH",IF(OR(BP11="DNS",BP11="DNF",BP11="DSQ",BP11="DNC",BP11="OCS"),(COUNTIF($C$11:$C$31,"=TH")+1),IF($B11="","",RANK(BP11,BP$11:BP$31,1))),""),"")</f>
        <v/>
      </c>
      <c r="BR11" s="22" t="str">
        <f t="shared" ref="BR11:BR31" si="29">IF(BQ11="","",IF($C11="TH",IF($B11="","",IF(BQ11&gt;0,IF(OR(BP11="DNS",BP11="DSQ",BP11="DNC",BP11="OCS"),0,IF(BP11="DNF",1,(COUNTIF($BP$11:$BP$31,"=DNF")+COUNT($BP$11:$BP$31))-BQ11+1)),0)),""))</f>
        <v/>
      </c>
      <c r="BT11" s="13" t="str">
        <f t="shared" ref="BT11:BV16" si="30">IF($B11="","",B11)</f>
        <v>Andrew Fox</v>
      </c>
      <c r="BU11" s="13" t="str">
        <f t="shared" si="30"/>
        <v>FSCT</v>
      </c>
      <c r="BV11" s="13">
        <f t="shared" si="30"/>
        <v>6168</v>
      </c>
      <c r="BW11" s="66">
        <f t="shared" ref="BW11:BW16" si="31">IF($C11="FSCT",H11,"")</f>
        <v>1</v>
      </c>
      <c r="BX11" s="22">
        <f t="shared" ref="BX11:BX31" si="32">IF(J11&gt;0,IF($C11="FSCT",IF(OR(BW11="DNS",BW11="DNF",BW11="DSQ",BW11="DNC",BW11="OCS"),(COUNTIF($C$11:$C$31,"=FSCT")+1),IF($B11="","",RANK(BW11,BW$11:BW$31,1))),""),"")</f>
        <v>1</v>
      </c>
      <c r="BY11" s="22">
        <f t="shared" ref="BY11:BY31" si="33">IF(BX11="","",IF($C11="FSCT",IF($B11="","",IF(BX11&gt;0,IF(OR(BW11="DNS",BW11="DSQ",BW11="DNC",BW11="OCS"),0,IF(BW11="DNF",1,(COUNTIF($BW$11:$BW$31,"=DNF")+COUNT($BW$11:$BW$31))-BX11+1)),0)),""))</f>
        <v>6</v>
      </c>
      <c r="BZ11" s="66">
        <f t="shared" ref="BZ11:BZ16" si="34">IF($C11="FSCT",L11,"")</f>
        <v>1</v>
      </c>
      <c r="CA11" s="22">
        <f t="shared" ref="CA11:CA31" si="35">IF(N11&gt;0,IF($C11="FSCT",IF(OR(BZ11="DNS",BZ11="DNF",BZ11="DSQ",BZ11="DNC",BZ11="OCS"),(COUNTIF($C$11:$C$31,"=FSCT")+1),IF($B11="","",RANK(BZ11,BZ$11:BZ$31,1))),""),"")</f>
        <v>1</v>
      </c>
      <c r="CB11" s="22">
        <f t="shared" ref="CB11:CB31" si="36">IF(CA11="","",IF($C11="FSCT",IF($B11="","",IF(CA11&gt;0,IF(OR(BZ11="DNS",BZ11="DSQ",BZ11="DNC",BZ11="OCS"),0,IF(BZ11="DNF",1,(COUNTIF($BZ$11:$BZ$31,"=DNF")+COUNT($BZ$11:$BZ$31))-CA11+1)),0)),""))</f>
        <v>6</v>
      </c>
      <c r="CC11" s="66">
        <f t="shared" ref="CC11:CC16" si="37">IF($C11="FSCT",P11,"")</f>
        <v>1</v>
      </c>
      <c r="CD11" s="22">
        <f t="shared" ref="CD11:CD31" si="38">IF(R11&gt;0,IF($C11="FSCT",IF(OR(CC11="DNS",CC11="DNF",CC11="DSQ",CC11="DNC",CC11="OCS"),(COUNTIF($C$11:$C$31,"=FSCT")+1),IF($B11="","",RANK(CC11,CC$11:CC$31,1))),""),"")</f>
        <v>1</v>
      </c>
      <c r="CE11" s="22">
        <f t="shared" ref="CE11:CE31" si="39">IF(CD11="","",IF($C11="FSCT",IF($B11="","",IF(CD11&gt;0,IF(OR(CC11="DNS",CC11="DSQ",CC11="DNC",CC11="OCS"),0,IF(CC11="DNF",1,(COUNTIF($CC$11:$CC$31,"=DNF")+COUNT($CC$11:$CC$31))-CD11+1)),0)),""))</f>
        <v>6</v>
      </c>
      <c r="CF11" s="66">
        <f t="shared" ref="CF11:CF16" si="40">IF($C11="FSCT",T11,"")</f>
        <v>0</v>
      </c>
      <c r="CG11" s="22" t="str">
        <f t="shared" ref="CG11:CG31" si="41">IF(V11&gt;0,IF($C11="FSCT",IF(OR(CF11="DNS",CF11="DNF",CF11="DSQ",CF11="DNC",CF11="OCS"),(COUNTIF($C$11:$C$31,"=FSCT")+1),IF($B11="","",RANK(CF11,CF$11:CF$31,1))),""),"")</f>
        <v/>
      </c>
      <c r="CH11" s="22" t="str">
        <f t="shared" ref="CH11:CH31" si="42">IF(CG11="","",IF($C11="FSCT",IF($B11="","",IF(CG11&gt;0,IF(OR(CF11="DNS",CF11="DSQ",CF11="DNC",CF11="OCS"),0,IF(CF11="DNF",1,(COUNTIF($CF$11:$CF$31,"=DNF")+COUNT($CF$11:$CF$31))-CG11+1)),0)),""))</f>
        <v/>
      </c>
      <c r="CI11" s="66">
        <f t="shared" ref="CI11:CI16" si="43">IF($C11="FSCT",X11,"")</f>
        <v>0</v>
      </c>
      <c r="CJ11" s="22" t="str">
        <f t="shared" ref="CJ11:CJ31" si="44">IF(Z11&gt;0,IF($C11="FSCT",IF(OR(CI11="DNS",CI11="DNF",CI11="DSQ",CI11="DNC",CI11="OCS"),(COUNTIF($C$11:$C$31,"=FSCT")+1),IF($B11="","",RANK(CI11,CI$11:CI$31,1))),""),"")</f>
        <v/>
      </c>
      <c r="CK11" s="22" t="str">
        <f t="shared" ref="CK11:CK31" si="45">IF(CJ11="","",IF($C11="FSCT",IF($B11="","",IF(CJ11&gt;0,IF(OR(CI11="DNS",CI11="DSQ",CI11="DNC",CI11="OCS"),0,IF(CI11="DNF",1,(COUNTIF($CI$11:$CI$31,"=DNF")+COUNT($CI$11:$CI$31))-CJ11+1)),0)),""))</f>
        <v/>
      </c>
    </row>
    <row r="12" spans="1:89" ht="15" customHeight="1" x14ac:dyDescent="0.2">
      <c r="A12" s="252">
        <f>F12</f>
        <v>2</v>
      </c>
      <c r="B12" s="61" t="s">
        <v>162</v>
      </c>
      <c r="C12" s="357" t="s">
        <v>224</v>
      </c>
      <c r="D12" s="249">
        <v>5090</v>
      </c>
      <c r="E12" s="15">
        <f t="shared" si="0"/>
        <v>8</v>
      </c>
      <c r="F12" s="16">
        <f t="shared" si="1"/>
        <v>2</v>
      </c>
      <c r="G12" s="8"/>
      <c r="H12" s="238">
        <v>2</v>
      </c>
      <c r="I12" s="242">
        <f t="shared" si="2"/>
        <v>2</v>
      </c>
      <c r="J12" s="234">
        <f t="shared" si="3"/>
        <v>2</v>
      </c>
      <c r="K12" s="8"/>
      <c r="L12" s="238">
        <v>2</v>
      </c>
      <c r="M12" s="242">
        <f t="shared" si="4"/>
        <v>2</v>
      </c>
      <c r="N12" s="234">
        <f t="shared" si="5"/>
        <v>2</v>
      </c>
      <c r="O12" s="8"/>
      <c r="P12" s="238">
        <v>4</v>
      </c>
      <c r="Q12" s="242">
        <f t="shared" si="6"/>
        <v>4</v>
      </c>
      <c r="R12" s="234">
        <f t="shared" si="7"/>
        <v>4</v>
      </c>
      <c r="S12" s="8"/>
      <c r="T12" s="238"/>
      <c r="U12" s="242"/>
      <c r="V12" s="234"/>
      <c r="W12" s="8"/>
      <c r="X12" s="238"/>
      <c r="Y12" s="242"/>
      <c r="Z12" s="234"/>
      <c r="AR12" s="13" t="str">
        <f t="shared" si="8"/>
        <v>Tim Pack</v>
      </c>
      <c r="AS12" s="13" t="str">
        <f t="shared" si="8"/>
        <v>FSCT</v>
      </c>
      <c r="AT12" s="13">
        <f t="shared" si="8"/>
        <v>5090</v>
      </c>
      <c r="AU12" s="22">
        <f t="shared" si="9"/>
        <v>5</v>
      </c>
      <c r="AV12" s="22">
        <f t="shared" si="10"/>
        <v>5</v>
      </c>
      <c r="AW12" s="22">
        <f t="shared" si="11"/>
        <v>3</v>
      </c>
      <c r="AX12" s="22">
        <f t="shared" si="12"/>
        <v>0</v>
      </c>
      <c r="AY12" s="22">
        <f t="shared" si="13"/>
        <v>0</v>
      </c>
      <c r="BA12" s="13" t="str">
        <f t="shared" si="14"/>
        <v>Tim Pack</v>
      </c>
      <c r="BB12" s="13" t="str">
        <f t="shared" si="14"/>
        <v>FSCT</v>
      </c>
      <c r="BC12" s="13">
        <f t="shared" si="14"/>
        <v>5090</v>
      </c>
      <c r="BD12" s="66" t="str">
        <f t="shared" si="15"/>
        <v/>
      </c>
      <c r="BE12" s="22" t="str">
        <f t="shared" si="16"/>
        <v/>
      </c>
      <c r="BF12" s="22" t="str">
        <f t="shared" si="17"/>
        <v/>
      </c>
      <c r="BG12" s="66" t="str">
        <f t="shared" si="18"/>
        <v/>
      </c>
      <c r="BH12" s="22" t="str">
        <f t="shared" si="19"/>
        <v/>
      </c>
      <c r="BI12" s="22" t="str">
        <f t="shared" si="20"/>
        <v/>
      </c>
      <c r="BJ12" s="66" t="str">
        <f t="shared" si="21"/>
        <v/>
      </c>
      <c r="BK12" s="22" t="str">
        <f t="shared" si="22"/>
        <v/>
      </c>
      <c r="BL12" s="22" t="str">
        <f t="shared" si="23"/>
        <v/>
      </c>
      <c r="BM12" s="66" t="str">
        <f t="shared" si="24"/>
        <v/>
      </c>
      <c r="BN12" s="22" t="str">
        <f t="shared" si="25"/>
        <v/>
      </c>
      <c r="BO12" s="22" t="str">
        <f t="shared" si="26"/>
        <v/>
      </c>
      <c r="BP12" s="66" t="str">
        <f t="shared" si="27"/>
        <v/>
      </c>
      <c r="BQ12" s="22" t="str">
        <f t="shared" si="28"/>
        <v/>
      </c>
      <c r="BR12" s="22" t="str">
        <f t="shared" si="29"/>
        <v/>
      </c>
      <c r="BT12" s="13" t="str">
        <f t="shared" si="30"/>
        <v>Tim Pack</v>
      </c>
      <c r="BU12" s="13" t="str">
        <f t="shared" si="30"/>
        <v>FSCT</v>
      </c>
      <c r="BV12" s="13">
        <f t="shared" si="30"/>
        <v>5090</v>
      </c>
      <c r="BW12" s="66">
        <f t="shared" si="31"/>
        <v>2</v>
      </c>
      <c r="BX12" s="22">
        <f t="shared" si="32"/>
        <v>2</v>
      </c>
      <c r="BY12" s="22">
        <f t="shared" si="33"/>
        <v>5</v>
      </c>
      <c r="BZ12" s="66">
        <f t="shared" si="34"/>
        <v>2</v>
      </c>
      <c r="CA12" s="22">
        <f t="shared" si="35"/>
        <v>2</v>
      </c>
      <c r="CB12" s="22">
        <f t="shared" si="36"/>
        <v>5</v>
      </c>
      <c r="CC12" s="66">
        <f t="shared" si="37"/>
        <v>4</v>
      </c>
      <c r="CD12" s="22">
        <f t="shared" si="38"/>
        <v>4</v>
      </c>
      <c r="CE12" s="22">
        <f t="shared" si="39"/>
        <v>3</v>
      </c>
      <c r="CF12" s="66">
        <f t="shared" si="40"/>
        <v>0</v>
      </c>
      <c r="CG12" s="22" t="str">
        <f t="shared" si="41"/>
        <v/>
      </c>
      <c r="CH12" s="22" t="str">
        <f t="shared" si="42"/>
        <v/>
      </c>
      <c r="CI12" s="66">
        <f t="shared" si="43"/>
        <v>0</v>
      </c>
      <c r="CJ12" s="22" t="str">
        <f t="shared" si="44"/>
        <v/>
      </c>
      <c r="CK12" s="22" t="str">
        <f t="shared" si="45"/>
        <v/>
      </c>
    </row>
    <row r="13" spans="1:89" ht="15" customHeight="1" x14ac:dyDescent="0.2">
      <c r="A13" s="252">
        <f>F13</f>
        <v>3</v>
      </c>
      <c r="B13" s="61" t="s">
        <v>782</v>
      </c>
      <c r="C13" s="357" t="s">
        <v>224</v>
      </c>
      <c r="D13" s="249">
        <v>4377</v>
      </c>
      <c r="E13" s="15">
        <f t="shared" si="0"/>
        <v>10</v>
      </c>
      <c r="F13" s="16">
        <f t="shared" si="1"/>
        <v>3</v>
      </c>
      <c r="G13" s="8"/>
      <c r="H13" s="238">
        <v>5</v>
      </c>
      <c r="I13" s="242">
        <f t="shared" si="2"/>
        <v>5</v>
      </c>
      <c r="J13" s="234">
        <f t="shared" si="3"/>
        <v>5</v>
      </c>
      <c r="K13" s="8"/>
      <c r="L13" s="238">
        <v>3</v>
      </c>
      <c r="M13" s="242">
        <f t="shared" si="4"/>
        <v>3</v>
      </c>
      <c r="N13" s="234">
        <f t="shared" si="5"/>
        <v>3</v>
      </c>
      <c r="O13" s="8"/>
      <c r="P13" s="238">
        <v>2</v>
      </c>
      <c r="Q13" s="242">
        <f t="shared" si="6"/>
        <v>2</v>
      </c>
      <c r="R13" s="255">
        <f t="shared" si="7"/>
        <v>2</v>
      </c>
      <c r="S13" s="8"/>
      <c r="T13" s="238"/>
      <c r="U13" s="242"/>
      <c r="V13" s="234"/>
      <c r="W13" s="8"/>
      <c r="X13" s="238"/>
      <c r="Y13" s="242"/>
      <c r="Z13" s="234"/>
      <c r="AR13" s="13" t="str">
        <f t="shared" si="8"/>
        <v>Dave Hackney</v>
      </c>
      <c r="AS13" s="13" t="str">
        <f t="shared" si="8"/>
        <v>FSCT</v>
      </c>
      <c r="AT13" s="13">
        <f t="shared" si="8"/>
        <v>4377</v>
      </c>
      <c r="AU13" s="22">
        <f t="shared" si="9"/>
        <v>2</v>
      </c>
      <c r="AV13" s="22">
        <f t="shared" si="10"/>
        <v>4</v>
      </c>
      <c r="AW13" s="22">
        <f t="shared" si="11"/>
        <v>5</v>
      </c>
      <c r="AX13" s="22">
        <f t="shared" si="12"/>
        <v>0</v>
      </c>
      <c r="AY13" s="22">
        <f t="shared" si="13"/>
        <v>0</v>
      </c>
      <c r="BA13" s="13" t="str">
        <f t="shared" si="14"/>
        <v>Dave Hackney</v>
      </c>
      <c r="BB13" s="13" t="str">
        <f t="shared" si="14"/>
        <v>FSCT</v>
      </c>
      <c r="BC13" s="13">
        <f t="shared" si="14"/>
        <v>4377</v>
      </c>
      <c r="BD13" s="66" t="str">
        <f t="shared" si="15"/>
        <v/>
      </c>
      <c r="BE13" s="22" t="str">
        <f t="shared" si="16"/>
        <v/>
      </c>
      <c r="BF13" s="22" t="str">
        <f t="shared" si="17"/>
        <v/>
      </c>
      <c r="BG13" s="66" t="str">
        <f t="shared" si="18"/>
        <v/>
      </c>
      <c r="BH13" s="22" t="str">
        <f t="shared" si="19"/>
        <v/>
      </c>
      <c r="BI13" s="22" t="str">
        <f t="shared" si="20"/>
        <v/>
      </c>
      <c r="BJ13" s="66" t="str">
        <f t="shared" si="21"/>
        <v/>
      </c>
      <c r="BK13" s="22" t="str">
        <f t="shared" si="22"/>
        <v/>
      </c>
      <c r="BL13" s="22" t="str">
        <f t="shared" si="23"/>
        <v/>
      </c>
      <c r="BM13" s="66" t="str">
        <f t="shared" si="24"/>
        <v/>
      </c>
      <c r="BN13" s="22" t="str">
        <f t="shared" si="25"/>
        <v/>
      </c>
      <c r="BO13" s="22" t="str">
        <f t="shared" si="26"/>
        <v/>
      </c>
      <c r="BP13" s="66" t="str">
        <f t="shared" si="27"/>
        <v/>
      </c>
      <c r="BQ13" s="22" t="str">
        <f t="shared" si="28"/>
        <v/>
      </c>
      <c r="BR13" s="22" t="str">
        <f t="shared" si="29"/>
        <v/>
      </c>
      <c r="BT13" s="13" t="str">
        <f t="shared" si="30"/>
        <v>Dave Hackney</v>
      </c>
      <c r="BU13" s="13" t="str">
        <f t="shared" si="30"/>
        <v>FSCT</v>
      </c>
      <c r="BV13" s="13">
        <f t="shared" si="30"/>
        <v>4377</v>
      </c>
      <c r="BW13" s="66">
        <f t="shared" si="31"/>
        <v>5</v>
      </c>
      <c r="BX13" s="22">
        <f t="shared" si="32"/>
        <v>5</v>
      </c>
      <c r="BY13" s="22">
        <f t="shared" si="33"/>
        <v>2</v>
      </c>
      <c r="BZ13" s="66">
        <f t="shared" si="34"/>
        <v>3</v>
      </c>
      <c r="CA13" s="22">
        <f t="shared" si="35"/>
        <v>3</v>
      </c>
      <c r="CB13" s="22">
        <f t="shared" si="36"/>
        <v>4</v>
      </c>
      <c r="CC13" s="66">
        <f t="shared" si="37"/>
        <v>2</v>
      </c>
      <c r="CD13" s="22">
        <f t="shared" si="38"/>
        <v>2</v>
      </c>
      <c r="CE13" s="22">
        <f t="shared" si="39"/>
        <v>5</v>
      </c>
      <c r="CF13" s="66">
        <f t="shared" si="40"/>
        <v>0</v>
      </c>
      <c r="CG13" s="22" t="str">
        <f t="shared" si="41"/>
        <v/>
      </c>
      <c r="CH13" s="22" t="str">
        <f t="shared" si="42"/>
        <v/>
      </c>
      <c r="CI13" s="66">
        <f t="shared" si="43"/>
        <v>0</v>
      </c>
      <c r="CJ13" s="22" t="str">
        <f t="shared" si="44"/>
        <v/>
      </c>
      <c r="CK13" s="22" t="str">
        <f t="shared" si="45"/>
        <v/>
      </c>
    </row>
    <row r="14" spans="1:89" ht="15" customHeight="1" x14ac:dyDescent="0.2">
      <c r="A14" s="252">
        <v>4</v>
      </c>
      <c r="B14" s="61" t="s">
        <v>1110</v>
      </c>
      <c r="C14" s="357" t="s">
        <v>224</v>
      </c>
      <c r="D14" s="249">
        <v>5541</v>
      </c>
      <c r="E14" s="15">
        <f t="shared" si="0"/>
        <v>10</v>
      </c>
      <c r="F14" s="16">
        <f t="shared" si="1"/>
        <v>3</v>
      </c>
      <c r="G14" s="8"/>
      <c r="H14" s="238">
        <v>3</v>
      </c>
      <c r="I14" s="242">
        <f t="shared" si="2"/>
        <v>3</v>
      </c>
      <c r="J14" s="234">
        <f t="shared" si="3"/>
        <v>3</v>
      </c>
      <c r="K14" s="8"/>
      <c r="L14" s="238">
        <v>4</v>
      </c>
      <c r="M14" s="242">
        <f t="shared" si="4"/>
        <v>4</v>
      </c>
      <c r="N14" s="234">
        <f t="shared" si="5"/>
        <v>4</v>
      </c>
      <c r="O14" s="8"/>
      <c r="P14" s="238">
        <v>3</v>
      </c>
      <c r="Q14" s="242">
        <f t="shared" si="6"/>
        <v>3</v>
      </c>
      <c r="R14" s="234">
        <f t="shared" si="7"/>
        <v>3</v>
      </c>
      <c r="S14" s="8"/>
      <c r="T14" s="238"/>
      <c r="U14" s="242"/>
      <c r="V14" s="234"/>
      <c r="W14" s="8"/>
      <c r="X14" s="238"/>
      <c r="Y14" s="242"/>
      <c r="Z14" s="234"/>
      <c r="AR14" s="13" t="str">
        <f t="shared" si="8"/>
        <v>Laura Jelks</v>
      </c>
      <c r="AS14" s="13" t="str">
        <f t="shared" si="8"/>
        <v>FSCT</v>
      </c>
      <c r="AT14" s="13">
        <f t="shared" si="8"/>
        <v>5541</v>
      </c>
      <c r="AU14" s="22">
        <f t="shared" si="9"/>
        <v>4</v>
      </c>
      <c r="AV14" s="22">
        <f t="shared" si="10"/>
        <v>3</v>
      </c>
      <c r="AW14" s="22">
        <f t="shared" si="11"/>
        <v>4</v>
      </c>
      <c r="AX14" s="22">
        <f t="shared" si="12"/>
        <v>0</v>
      </c>
      <c r="AY14" s="22">
        <f t="shared" si="13"/>
        <v>0</v>
      </c>
      <c r="BA14" s="13" t="str">
        <f t="shared" si="14"/>
        <v>Laura Jelks</v>
      </c>
      <c r="BB14" s="13" t="str">
        <f t="shared" si="14"/>
        <v>FSCT</v>
      </c>
      <c r="BC14" s="13">
        <f t="shared" si="14"/>
        <v>5541</v>
      </c>
      <c r="BD14" s="66" t="str">
        <f t="shared" si="15"/>
        <v/>
      </c>
      <c r="BE14" s="22" t="str">
        <f t="shared" si="16"/>
        <v/>
      </c>
      <c r="BF14" s="22" t="str">
        <f t="shared" si="17"/>
        <v/>
      </c>
      <c r="BG14" s="66" t="str">
        <f t="shared" si="18"/>
        <v/>
      </c>
      <c r="BH14" s="22" t="str">
        <f t="shared" si="19"/>
        <v/>
      </c>
      <c r="BI14" s="22" t="str">
        <f t="shared" si="20"/>
        <v/>
      </c>
      <c r="BJ14" s="66" t="str">
        <f t="shared" si="21"/>
        <v/>
      </c>
      <c r="BK14" s="22" t="str">
        <f t="shared" si="22"/>
        <v/>
      </c>
      <c r="BL14" s="22" t="str">
        <f t="shared" si="23"/>
        <v/>
      </c>
      <c r="BM14" s="66" t="str">
        <f t="shared" si="24"/>
        <v/>
      </c>
      <c r="BN14" s="22" t="str">
        <f t="shared" si="25"/>
        <v/>
      </c>
      <c r="BO14" s="22" t="str">
        <f t="shared" si="26"/>
        <v/>
      </c>
      <c r="BP14" s="66" t="str">
        <f t="shared" si="27"/>
        <v/>
      </c>
      <c r="BQ14" s="22" t="str">
        <f t="shared" si="28"/>
        <v/>
      </c>
      <c r="BR14" s="22" t="str">
        <f t="shared" si="29"/>
        <v/>
      </c>
      <c r="BT14" s="13" t="str">
        <f t="shared" si="30"/>
        <v>Laura Jelks</v>
      </c>
      <c r="BU14" s="13" t="str">
        <f t="shared" si="30"/>
        <v>FSCT</v>
      </c>
      <c r="BV14" s="13">
        <f t="shared" si="30"/>
        <v>5541</v>
      </c>
      <c r="BW14" s="66">
        <f t="shared" si="31"/>
        <v>3</v>
      </c>
      <c r="BX14" s="22">
        <f t="shared" si="32"/>
        <v>3</v>
      </c>
      <c r="BY14" s="22">
        <f t="shared" si="33"/>
        <v>4</v>
      </c>
      <c r="BZ14" s="66">
        <f t="shared" si="34"/>
        <v>4</v>
      </c>
      <c r="CA14" s="22">
        <f t="shared" si="35"/>
        <v>4</v>
      </c>
      <c r="CB14" s="22">
        <f t="shared" si="36"/>
        <v>3</v>
      </c>
      <c r="CC14" s="66">
        <f t="shared" si="37"/>
        <v>3</v>
      </c>
      <c r="CD14" s="22">
        <f t="shared" si="38"/>
        <v>3</v>
      </c>
      <c r="CE14" s="22">
        <f t="shared" si="39"/>
        <v>4</v>
      </c>
      <c r="CF14" s="66">
        <f t="shared" si="40"/>
        <v>0</v>
      </c>
      <c r="CG14" s="22" t="str">
        <f t="shared" si="41"/>
        <v/>
      </c>
      <c r="CH14" s="22" t="str">
        <f t="shared" si="42"/>
        <v/>
      </c>
      <c r="CI14" s="66">
        <f t="shared" si="43"/>
        <v>0</v>
      </c>
      <c r="CJ14" s="22" t="str">
        <f t="shared" si="44"/>
        <v/>
      </c>
      <c r="CK14" s="22" t="str">
        <f t="shared" si="45"/>
        <v/>
      </c>
    </row>
    <row r="15" spans="1:89" ht="15" customHeight="1" x14ac:dyDescent="0.2">
      <c r="A15" s="252">
        <f>F15</f>
        <v>5</v>
      </c>
      <c r="B15" s="61" t="s">
        <v>440</v>
      </c>
      <c r="C15" s="357" t="s">
        <v>224</v>
      </c>
      <c r="D15" s="249">
        <v>4851</v>
      </c>
      <c r="E15" s="15">
        <f t="shared" si="0"/>
        <v>16</v>
      </c>
      <c r="F15" s="16">
        <f t="shared" si="1"/>
        <v>5</v>
      </c>
      <c r="G15" s="8"/>
      <c r="H15" s="238">
        <v>4</v>
      </c>
      <c r="I15" s="242">
        <f t="shared" si="2"/>
        <v>4</v>
      </c>
      <c r="J15" s="255">
        <f t="shared" si="3"/>
        <v>4</v>
      </c>
      <c r="K15" s="8"/>
      <c r="L15" s="238">
        <v>6</v>
      </c>
      <c r="M15" s="242">
        <f t="shared" si="4"/>
        <v>6</v>
      </c>
      <c r="N15" s="234">
        <f t="shared" si="5"/>
        <v>6</v>
      </c>
      <c r="O15" s="8"/>
      <c r="P15" s="238">
        <v>6</v>
      </c>
      <c r="Q15" s="242">
        <f t="shared" si="6"/>
        <v>6</v>
      </c>
      <c r="R15" s="234">
        <f t="shared" si="7"/>
        <v>6</v>
      </c>
      <c r="S15" s="8"/>
      <c r="T15" s="238"/>
      <c r="U15" s="242"/>
      <c r="V15" s="234"/>
      <c r="W15" s="8"/>
      <c r="X15" s="238"/>
      <c r="Y15" s="242"/>
      <c r="Z15" s="234"/>
      <c r="AR15" s="13" t="str">
        <f t="shared" si="8"/>
        <v>Wayne Bucher</v>
      </c>
      <c r="AS15" s="13" t="str">
        <f t="shared" si="8"/>
        <v>FSCT</v>
      </c>
      <c r="AT15" s="13">
        <f t="shared" si="8"/>
        <v>4851</v>
      </c>
      <c r="AU15" s="22">
        <f t="shared" si="9"/>
        <v>3</v>
      </c>
      <c r="AV15" s="22">
        <f t="shared" si="10"/>
        <v>1</v>
      </c>
      <c r="AW15" s="22">
        <f t="shared" si="11"/>
        <v>1</v>
      </c>
      <c r="AX15" s="22">
        <f t="shared" si="12"/>
        <v>0</v>
      </c>
      <c r="AY15" s="22">
        <f t="shared" si="13"/>
        <v>0</v>
      </c>
      <c r="BA15" s="13" t="str">
        <f t="shared" si="14"/>
        <v>Wayne Bucher</v>
      </c>
      <c r="BB15" s="13" t="str">
        <f t="shared" si="14"/>
        <v>FSCT</v>
      </c>
      <c r="BC15" s="13">
        <f t="shared" si="14"/>
        <v>4851</v>
      </c>
      <c r="BD15" s="66" t="str">
        <f t="shared" si="15"/>
        <v/>
      </c>
      <c r="BE15" s="22" t="str">
        <f t="shared" si="16"/>
        <v/>
      </c>
      <c r="BF15" s="22" t="str">
        <f t="shared" si="17"/>
        <v/>
      </c>
      <c r="BG15" s="66" t="str">
        <f t="shared" si="18"/>
        <v/>
      </c>
      <c r="BH15" s="22" t="str">
        <f t="shared" si="19"/>
        <v/>
      </c>
      <c r="BI15" s="22" t="str">
        <f t="shared" si="20"/>
        <v/>
      </c>
      <c r="BJ15" s="66" t="str">
        <f t="shared" si="21"/>
        <v/>
      </c>
      <c r="BK15" s="22" t="str">
        <f t="shared" si="22"/>
        <v/>
      </c>
      <c r="BL15" s="22" t="str">
        <f t="shared" si="23"/>
        <v/>
      </c>
      <c r="BM15" s="66" t="str">
        <f t="shared" si="24"/>
        <v/>
      </c>
      <c r="BN15" s="22" t="str">
        <f t="shared" si="25"/>
        <v/>
      </c>
      <c r="BO15" s="22" t="str">
        <f t="shared" si="26"/>
        <v/>
      </c>
      <c r="BP15" s="66" t="str">
        <f t="shared" si="27"/>
        <v/>
      </c>
      <c r="BQ15" s="22" t="str">
        <f t="shared" si="28"/>
        <v/>
      </c>
      <c r="BR15" s="22" t="str">
        <f t="shared" si="29"/>
        <v/>
      </c>
      <c r="BT15" s="13" t="str">
        <f t="shared" si="30"/>
        <v>Wayne Bucher</v>
      </c>
      <c r="BU15" s="13" t="str">
        <f t="shared" si="30"/>
        <v>FSCT</v>
      </c>
      <c r="BV15" s="13">
        <f t="shared" si="30"/>
        <v>4851</v>
      </c>
      <c r="BW15" s="66">
        <f t="shared" si="31"/>
        <v>4</v>
      </c>
      <c r="BX15" s="22">
        <f t="shared" si="32"/>
        <v>4</v>
      </c>
      <c r="BY15" s="22">
        <f t="shared" si="33"/>
        <v>3</v>
      </c>
      <c r="BZ15" s="66">
        <f t="shared" si="34"/>
        <v>6</v>
      </c>
      <c r="CA15" s="22">
        <f t="shared" si="35"/>
        <v>6</v>
      </c>
      <c r="CB15" s="22">
        <f t="shared" si="36"/>
        <v>1</v>
      </c>
      <c r="CC15" s="66">
        <f t="shared" si="37"/>
        <v>6</v>
      </c>
      <c r="CD15" s="22">
        <f t="shared" si="38"/>
        <v>6</v>
      </c>
      <c r="CE15" s="22">
        <f t="shared" si="39"/>
        <v>1</v>
      </c>
      <c r="CF15" s="66">
        <f t="shared" si="40"/>
        <v>0</v>
      </c>
      <c r="CG15" s="22" t="str">
        <f t="shared" si="41"/>
        <v/>
      </c>
      <c r="CH15" s="22" t="str">
        <f t="shared" si="42"/>
        <v/>
      </c>
      <c r="CI15" s="66">
        <f t="shared" si="43"/>
        <v>0</v>
      </c>
      <c r="CJ15" s="22" t="str">
        <f t="shared" si="44"/>
        <v/>
      </c>
      <c r="CK15" s="22" t="str">
        <f t="shared" si="45"/>
        <v/>
      </c>
    </row>
    <row r="16" spans="1:89" ht="15" customHeight="1" x14ac:dyDescent="0.2">
      <c r="A16" s="252">
        <v>6</v>
      </c>
      <c r="B16" s="61" t="s">
        <v>850</v>
      </c>
      <c r="C16" s="357" t="s">
        <v>224</v>
      </c>
      <c r="D16" s="249">
        <v>4133</v>
      </c>
      <c r="E16" s="15">
        <f t="shared" si="0"/>
        <v>16</v>
      </c>
      <c r="F16" s="16">
        <f t="shared" si="1"/>
        <v>5</v>
      </c>
      <c r="G16" s="8"/>
      <c r="H16" s="238">
        <v>6</v>
      </c>
      <c r="I16" s="242">
        <f t="shared" si="2"/>
        <v>6</v>
      </c>
      <c r="J16" s="234">
        <f t="shared" si="3"/>
        <v>6</v>
      </c>
      <c r="K16" s="8"/>
      <c r="L16" s="238">
        <v>5</v>
      </c>
      <c r="M16" s="242">
        <f t="shared" si="4"/>
        <v>5</v>
      </c>
      <c r="N16" s="234">
        <f t="shared" si="5"/>
        <v>5</v>
      </c>
      <c r="O16" s="8"/>
      <c r="P16" s="238">
        <v>5</v>
      </c>
      <c r="Q16" s="242">
        <f t="shared" si="6"/>
        <v>5</v>
      </c>
      <c r="R16" s="234">
        <f t="shared" si="7"/>
        <v>5</v>
      </c>
      <c r="S16" s="8"/>
      <c r="T16" s="238"/>
      <c r="U16" s="242"/>
      <c r="V16" s="234"/>
      <c r="W16" s="8"/>
      <c r="X16" s="238"/>
      <c r="Y16" s="242"/>
      <c r="Z16" s="234"/>
      <c r="AR16" s="13" t="str">
        <f t="shared" si="8"/>
        <v>Troy Carmichael</v>
      </c>
      <c r="AS16" s="13" t="str">
        <f t="shared" si="8"/>
        <v>FSCT</v>
      </c>
      <c r="AT16" s="13">
        <f t="shared" si="8"/>
        <v>4133</v>
      </c>
      <c r="AU16" s="22">
        <f t="shared" si="9"/>
        <v>1</v>
      </c>
      <c r="AV16" s="22">
        <f t="shared" si="10"/>
        <v>2</v>
      </c>
      <c r="AW16" s="22">
        <f t="shared" si="11"/>
        <v>2</v>
      </c>
      <c r="AX16" s="22">
        <f t="shared" si="12"/>
        <v>0</v>
      </c>
      <c r="AY16" s="22">
        <f t="shared" si="13"/>
        <v>0</v>
      </c>
      <c r="BA16" s="13" t="str">
        <f t="shared" si="14"/>
        <v>Troy Carmichael</v>
      </c>
      <c r="BB16" s="13" t="str">
        <f t="shared" si="14"/>
        <v>FSCT</v>
      </c>
      <c r="BC16" s="13">
        <f t="shared" si="14"/>
        <v>4133</v>
      </c>
      <c r="BD16" s="66" t="str">
        <f t="shared" si="15"/>
        <v/>
      </c>
      <c r="BE16" s="22" t="str">
        <f t="shared" si="16"/>
        <v/>
      </c>
      <c r="BF16" s="22" t="str">
        <f t="shared" si="17"/>
        <v/>
      </c>
      <c r="BG16" s="66" t="str">
        <f t="shared" si="18"/>
        <v/>
      </c>
      <c r="BH16" s="22" t="str">
        <f t="shared" si="19"/>
        <v/>
      </c>
      <c r="BI16" s="22" t="str">
        <f t="shared" si="20"/>
        <v/>
      </c>
      <c r="BJ16" s="66" t="str">
        <f t="shared" si="21"/>
        <v/>
      </c>
      <c r="BK16" s="22" t="str">
        <f t="shared" si="22"/>
        <v/>
      </c>
      <c r="BL16" s="22" t="str">
        <f t="shared" si="23"/>
        <v/>
      </c>
      <c r="BM16" s="66" t="str">
        <f t="shared" si="24"/>
        <v/>
      </c>
      <c r="BN16" s="22" t="str">
        <f t="shared" si="25"/>
        <v/>
      </c>
      <c r="BO16" s="22" t="str">
        <f t="shared" si="26"/>
        <v/>
      </c>
      <c r="BP16" s="66" t="str">
        <f t="shared" si="27"/>
        <v/>
      </c>
      <c r="BQ16" s="22" t="str">
        <f t="shared" si="28"/>
        <v/>
      </c>
      <c r="BR16" s="22" t="str">
        <f t="shared" si="29"/>
        <v/>
      </c>
      <c r="BT16" s="13" t="str">
        <f t="shared" si="30"/>
        <v>Troy Carmichael</v>
      </c>
      <c r="BU16" s="13" t="str">
        <f t="shared" si="30"/>
        <v>FSCT</v>
      </c>
      <c r="BV16" s="13">
        <f t="shared" si="30"/>
        <v>4133</v>
      </c>
      <c r="BW16" s="66">
        <f t="shared" si="31"/>
        <v>6</v>
      </c>
      <c r="BX16" s="22">
        <f t="shared" si="32"/>
        <v>6</v>
      </c>
      <c r="BY16" s="22">
        <f t="shared" si="33"/>
        <v>1</v>
      </c>
      <c r="BZ16" s="66">
        <f t="shared" si="34"/>
        <v>5</v>
      </c>
      <c r="CA16" s="22">
        <f t="shared" si="35"/>
        <v>5</v>
      </c>
      <c r="CB16" s="22">
        <f t="shared" si="36"/>
        <v>2</v>
      </c>
      <c r="CC16" s="66">
        <f t="shared" si="37"/>
        <v>5</v>
      </c>
      <c r="CD16" s="22">
        <f t="shared" si="38"/>
        <v>5</v>
      </c>
      <c r="CE16" s="22">
        <f t="shared" si="39"/>
        <v>2</v>
      </c>
      <c r="CF16" s="66">
        <f t="shared" si="40"/>
        <v>0</v>
      </c>
      <c r="CG16" s="22" t="str">
        <f t="shared" si="41"/>
        <v/>
      </c>
      <c r="CH16" s="22" t="str">
        <f t="shared" si="42"/>
        <v/>
      </c>
      <c r="CI16" s="66">
        <f t="shared" si="43"/>
        <v>0</v>
      </c>
      <c r="CJ16" s="22" t="str">
        <f t="shared" si="44"/>
        <v/>
      </c>
      <c r="CK16" s="22" t="str">
        <f t="shared" si="45"/>
        <v/>
      </c>
    </row>
    <row r="17" spans="1:89" ht="15" customHeight="1" x14ac:dyDescent="0.2">
      <c r="A17" s="60" t="str">
        <f t="shared" ref="A17:A29" si="46">F17</f>
        <v/>
      </c>
      <c r="B17" s="61"/>
      <c r="C17" s="356"/>
      <c r="D17" s="249"/>
      <c r="E17" s="15" t="str">
        <f t="shared" ref="E17:E31" si="47">IF(B17="","",J17+N17+R17+V17+Z17)</f>
        <v/>
      </c>
      <c r="F17" s="16" t="str">
        <f t="shared" si="1"/>
        <v/>
      </c>
      <c r="G17" s="8"/>
      <c r="H17" s="238"/>
      <c r="I17" s="242" t="str">
        <f t="shared" ref="I17:I31" si="48">IF(OR(H17="DNS",H17="DNF",H17="DSQ",H17="DNC",H17="OCS"),"",IF(H$9="","",IF($B17="","",H17)))</f>
        <v/>
      </c>
      <c r="J17" s="234" t="str">
        <f t="shared" si="3"/>
        <v/>
      </c>
      <c r="K17" s="8"/>
      <c r="L17" s="238"/>
      <c r="M17" s="242" t="str">
        <f t="shared" ref="M17:M31" si="49">IF(OR(L17="DNS",L17="DNF",L17="DSQ",L17="DNC",L17="OCS"),"",IF(L$9="","",IF($B17="","",L17)))</f>
        <v/>
      </c>
      <c r="N17" s="234" t="str">
        <f t="shared" si="5"/>
        <v/>
      </c>
      <c r="O17" s="8"/>
      <c r="P17" s="238"/>
      <c r="Q17" s="242" t="str">
        <f t="shared" ref="Q17:Q31" si="50">IF(OR(P17="DNS",P17="DNF",P17="DSQ",P17="DNC",P17="OCS"),"",IF(P$9="","",IF($B17="","",P17)))</f>
        <v/>
      </c>
      <c r="R17" s="234" t="str">
        <f t="shared" si="7"/>
        <v/>
      </c>
      <c r="S17" s="8"/>
      <c r="T17" s="238"/>
      <c r="U17" s="242" t="str">
        <f t="shared" ref="U17:U31" si="51">IF(OR(T17="DNS",T17="DNF",T17="DSQ",T17="DNC",T17="OCS"),"",IF(T$9="","",IF($B17="","",T17)))</f>
        <v/>
      </c>
      <c r="V17" s="234" t="str">
        <f t="shared" ref="V17:V31" si="52">IF(OR(T17="DNS",T17="DNF",T17="DSQ",T17="DNC",T17="OCS"),(COUNTA($B$11:$B$31)+1),IF($B17="","",RANK(U17,U$11:U$31,1)))</f>
        <v/>
      </c>
      <c r="W17" s="8"/>
      <c r="X17" s="238"/>
      <c r="Y17" s="242" t="str">
        <f t="shared" ref="Y17:Y31" si="53">IF(OR(X17="DNS",X17="DNF",X17="DSQ",X17="DNC",X17="OCS"),"",IF(X$9="","",IF($B17="","",X17)))</f>
        <v/>
      </c>
      <c r="Z17" s="234" t="str">
        <f t="shared" ref="Z17:Z31" si="54">IF(OR(X17="DNS",X17="DNF",X17="DSQ",X17="DNC",X17="OCS"),(COUNTA($B$11:$B$31)+1),IF($B17="","",RANK(Y17,Y$11:Y$31,1)))</f>
        <v/>
      </c>
      <c r="AR17" s="13" t="str">
        <f t="shared" ref="AR17:AT26" si="55">IF($B17="","",B17)</f>
        <v/>
      </c>
      <c r="AS17" s="13" t="str">
        <f t="shared" si="55"/>
        <v/>
      </c>
      <c r="AT17" s="13" t="str">
        <f t="shared" si="55"/>
        <v/>
      </c>
      <c r="AU17" s="22" t="str">
        <f t="shared" si="9"/>
        <v/>
      </c>
      <c r="AV17" s="22" t="str">
        <f t="shared" si="10"/>
        <v/>
      </c>
      <c r="AW17" s="22" t="str">
        <f t="shared" si="11"/>
        <v/>
      </c>
      <c r="AX17" s="22" t="str">
        <f t="shared" si="12"/>
        <v/>
      </c>
      <c r="AY17" s="22" t="str">
        <f t="shared" si="13"/>
        <v/>
      </c>
      <c r="BA17" s="13" t="str">
        <f t="shared" ref="BA17:BC26" si="56">IF($B17="","",B17)</f>
        <v/>
      </c>
      <c r="BB17" s="13" t="str">
        <f t="shared" si="56"/>
        <v/>
      </c>
      <c r="BC17" s="13" t="str">
        <f t="shared" si="56"/>
        <v/>
      </c>
      <c r="BD17" s="66" t="str">
        <f t="shared" ref="BD17:BD31" si="57">IF($C17="TH",H17,"")</f>
        <v/>
      </c>
      <c r="BE17" s="22" t="str">
        <f t="shared" si="16"/>
        <v/>
      </c>
      <c r="BF17" s="22" t="str">
        <f t="shared" si="17"/>
        <v/>
      </c>
      <c r="BG17" s="66" t="str">
        <f t="shared" ref="BG17:BG31" si="58">IF($C17="TH",L17,"")</f>
        <v/>
      </c>
      <c r="BH17" s="22" t="str">
        <f t="shared" si="19"/>
        <v/>
      </c>
      <c r="BI17" s="22" t="str">
        <f t="shared" si="20"/>
        <v/>
      </c>
      <c r="BJ17" s="66" t="str">
        <f t="shared" ref="BJ17:BJ31" si="59">IF($C17="TH",P17,"")</f>
        <v/>
      </c>
      <c r="BK17" s="22" t="str">
        <f t="shared" si="22"/>
        <v/>
      </c>
      <c r="BL17" s="22" t="str">
        <f t="shared" si="23"/>
        <v/>
      </c>
      <c r="BM17" s="66" t="str">
        <f t="shared" ref="BM17:BM31" si="60">IF($C17="TH",T17,"")</f>
        <v/>
      </c>
      <c r="BN17" s="22" t="str">
        <f t="shared" si="25"/>
        <v/>
      </c>
      <c r="BO17" s="22" t="str">
        <f t="shared" si="26"/>
        <v/>
      </c>
      <c r="BP17" s="66" t="str">
        <f t="shared" ref="BP17:BP31" si="61">IF($C17="TH",X17,"")</f>
        <v/>
      </c>
      <c r="BQ17" s="22" t="str">
        <f t="shared" si="28"/>
        <v/>
      </c>
      <c r="BR17" s="22" t="str">
        <f t="shared" si="29"/>
        <v/>
      </c>
      <c r="BT17" s="13" t="str">
        <f t="shared" ref="BT17:BV26" si="62">IF($B17="","",B17)</f>
        <v/>
      </c>
      <c r="BU17" s="13" t="str">
        <f t="shared" si="62"/>
        <v/>
      </c>
      <c r="BV17" s="13" t="str">
        <f t="shared" si="62"/>
        <v/>
      </c>
      <c r="BW17" s="66" t="str">
        <f t="shared" ref="BW17:BW31" si="63">IF($C17="FSCT",H17,"")</f>
        <v/>
      </c>
      <c r="BX17" s="22" t="str">
        <f t="shared" si="32"/>
        <v/>
      </c>
      <c r="BY17" s="22" t="str">
        <f t="shared" si="33"/>
        <v/>
      </c>
      <c r="BZ17" s="66" t="str">
        <f t="shared" ref="BZ17:BZ31" si="64">IF($C17="FSCT",L17,"")</f>
        <v/>
      </c>
      <c r="CA17" s="22" t="str">
        <f t="shared" si="35"/>
        <v/>
      </c>
      <c r="CB17" s="22" t="str">
        <f t="shared" si="36"/>
        <v/>
      </c>
      <c r="CC17" s="66" t="str">
        <f t="shared" ref="CC17:CC31" si="65">IF($C17="FSCT",P17,"")</f>
        <v/>
      </c>
      <c r="CD17" s="22" t="str">
        <f t="shared" si="38"/>
        <v/>
      </c>
      <c r="CE17" s="22" t="str">
        <f t="shared" si="39"/>
        <v/>
      </c>
      <c r="CF17" s="66" t="str">
        <f t="shared" ref="CF17:CF31" si="66">IF($C17="FSCT",T17,"")</f>
        <v/>
      </c>
      <c r="CG17" s="22" t="str">
        <f t="shared" si="41"/>
        <v/>
      </c>
      <c r="CH17" s="22" t="str">
        <f t="shared" si="42"/>
        <v/>
      </c>
      <c r="CI17" s="66" t="str">
        <f t="shared" ref="CI17:CI31" si="67">IF($C17="FSCT",X17,"")</f>
        <v/>
      </c>
      <c r="CJ17" s="22" t="str">
        <f t="shared" si="44"/>
        <v/>
      </c>
      <c r="CK17" s="22" t="str">
        <f t="shared" si="45"/>
        <v/>
      </c>
    </row>
    <row r="18" spans="1:89" ht="15" customHeight="1" x14ac:dyDescent="0.2">
      <c r="A18" s="60" t="str">
        <f t="shared" si="46"/>
        <v/>
      </c>
      <c r="B18" s="61"/>
      <c r="C18" s="356"/>
      <c r="D18" s="249"/>
      <c r="E18" s="15" t="str">
        <f t="shared" si="47"/>
        <v/>
      </c>
      <c r="F18" s="16" t="str">
        <f t="shared" si="1"/>
        <v/>
      </c>
      <c r="G18" s="8"/>
      <c r="H18" s="238"/>
      <c r="I18" s="242" t="str">
        <f t="shared" si="48"/>
        <v/>
      </c>
      <c r="J18" s="234" t="str">
        <f t="shared" si="3"/>
        <v/>
      </c>
      <c r="K18" s="8"/>
      <c r="L18" s="238"/>
      <c r="M18" s="242" t="str">
        <f t="shared" si="49"/>
        <v/>
      </c>
      <c r="N18" s="234" t="str">
        <f t="shared" si="5"/>
        <v/>
      </c>
      <c r="O18" s="8"/>
      <c r="P18" s="238"/>
      <c r="Q18" s="242" t="str">
        <f t="shared" si="50"/>
        <v/>
      </c>
      <c r="R18" s="234" t="str">
        <f t="shared" si="7"/>
        <v/>
      </c>
      <c r="S18" s="8"/>
      <c r="T18" s="238"/>
      <c r="U18" s="242" t="str">
        <f t="shared" si="51"/>
        <v/>
      </c>
      <c r="V18" s="234" t="str">
        <f t="shared" si="52"/>
        <v/>
      </c>
      <c r="W18" s="8"/>
      <c r="X18" s="238"/>
      <c r="Y18" s="242" t="str">
        <f t="shared" si="53"/>
        <v/>
      </c>
      <c r="Z18" s="234" t="str">
        <f t="shared" si="54"/>
        <v/>
      </c>
      <c r="AR18" s="13" t="str">
        <f t="shared" si="55"/>
        <v/>
      </c>
      <c r="AS18" s="13" t="str">
        <f t="shared" si="55"/>
        <v/>
      </c>
      <c r="AT18" s="13" t="str">
        <f t="shared" si="55"/>
        <v/>
      </c>
      <c r="AU18" s="22" t="str">
        <f t="shared" si="9"/>
        <v/>
      </c>
      <c r="AV18" s="22" t="str">
        <f t="shared" si="10"/>
        <v/>
      </c>
      <c r="AW18" s="22" t="str">
        <f t="shared" si="11"/>
        <v/>
      </c>
      <c r="AX18" s="22" t="str">
        <f t="shared" si="12"/>
        <v/>
      </c>
      <c r="AY18" s="22" t="str">
        <f t="shared" si="13"/>
        <v/>
      </c>
      <c r="BA18" s="13" t="str">
        <f t="shared" si="56"/>
        <v/>
      </c>
      <c r="BB18" s="13" t="str">
        <f t="shared" si="56"/>
        <v/>
      </c>
      <c r="BC18" s="13" t="str">
        <f t="shared" si="56"/>
        <v/>
      </c>
      <c r="BD18" s="66" t="str">
        <f t="shared" si="57"/>
        <v/>
      </c>
      <c r="BE18" s="22" t="str">
        <f t="shared" si="16"/>
        <v/>
      </c>
      <c r="BF18" s="22" t="str">
        <f t="shared" si="17"/>
        <v/>
      </c>
      <c r="BG18" s="66" t="str">
        <f t="shared" si="58"/>
        <v/>
      </c>
      <c r="BH18" s="22" t="str">
        <f t="shared" si="19"/>
        <v/>
      </c>
      <c r="BI18" s="22" t="str">
        <f t="shared" si="20"/>
        <v/>
      </c>
      <c r="BJ18" s="66" t="str">
        <f t="shared" si="59"/>
        <v/>
      </c>
      <c r="BK18" s="22" t="str">
        <f t="shared" si="22"/>
        <v/>
      </c>
      <c r="BL18" s="22" t="str">
        <f t="shared" si="23"/>
        <v/>
      </c>
      <c r="BM18" s="66" t="str">
        <f t="shared" si="60"/>
        <v/>
      </c>
      <c r="BN18" s="22" t="str">
        <f t="shared" si="25"/>
        <v/>
      </c>
      <c r="BO18" s="22" t="str">
        <f t="shared" si="26"/>
        <v/>
      </c>
      <c r="BP18" s="66" t="str">
        <f t="shared" si="61"/>
        <v/>
      </c>
      <c r="BQ18" s="22" t="str">
        <f t="shared" si="28"/>
        <v/>
      </c>
      <c r="BR18" s="22" t="str">
        <f t="shared" si="29"/>
        <v/>
      </c>
      <c r="BT18" s="13" t="str">
        <f t="shared" si="62"/>
        <v/>
      </c>
      <c r="BU18" s="13" t="str">
        <f t="shared" si="62"/>
        <v/>
      </c>
      <c r="BV18" s="13" t="str">
        <f t="shared" si="62"/>
        <v/>
      </c>
      <c r="BW18" s="66" t="str">
        <f t="shared" si="63"/>
        <v/>
      </c>
      <c r="BX18" s="22" t="str">
        <f t="shared" si="32"/>
        <v/>
      </c>
      <c r="BY18" s="22" t="str">
        <f t="shared" si="33"/>
        <v/>
      </c>
      <c r="BZ18" s="66" t="str">
        <f t="shared" si="64"/>
        <v/>
      </c>
      <c r="CA18" s="22" t="str">
        <f t="shared" si="35"/>
        <v/>
      </c>
      <c r="CB18" s="22" t="str">
        <f t="shared" si="36"/>
        <v/>
      </c>
      <c r="CC18" s="66" t="str">
        <f t="shared" si="65"/>
        <v/>
      </c>
      <c r="CD18" s="22" t="str">
        <f t="shared" si="38"/>
        <v/>
      </c>
      <c r="CE18" s="22" t="str">
        <f t="shared" si="39"/>
        <v/>
      </c>
      <c r="CF18" s="66" t="str">
        <f t="shared" si="66"/>
        <v/>
      </c>
      <c r="CG18" s="22" t="str">
        <f t="shared" si="41"/>
        <v/>
      </c>
      <c r="CH18" s="22" t="str">
        <f t="shared" si="42"/>
        <v/>
      </c>
      <c r="CI18" s="66" t="str">
        <f t="shared" si="67"/>
        <v/>
      </c>
      <c r="CJ18" s="22" t="str">
        <f t="shared" si="44"/>
        <v/>
      </c>
      <c r="CK18" s="22" t="str">
        <f t="shared" si="45"/>
        <v/>
      </c>
    </row>
    <row r="19" spans="1:89" ht="15" customHeight="1" x14ac:dyDescent="0.2">
      <c r="A19" s="60" t="str">
        <f t="shared" si="46"/>
        <v/>
      </c>
      <c r="B19" s="61"/>
      <c r="C19" s="356"/>
      <c r="D19" s="249"/>
      <c r="E19" s="15" t="str">
        <f t="shared" si="47"/>
        <v/>
      </c>
      <c r="F19" s="16" t="str">
        <f t="shared" si="1"/>
        <v/>
      </c>
      <c r="G19" s="8"/>
      <c r="H19" s="238"/>
      <c r="I19" s="242" t="str">
        <f t="shared" si="48"/>
        <v/>
      </c>
      <c r="J19" s="234" t="str">
        <f t="shared" si="3"/>
        <v/>
      </c>
      <c r="K19" s="8"/>
      <c r="L19" s="238"/>
      <c r="M19" s="242" t="str">
        <f t="shared" si="49"/>
        <v/>
      </c>
      <c r="N19" s="234" t="str">
        <f t="shared" si="5"/>
        <v/>
      </c>
      <c r="O19" s="8"/>
      <c r="P19" s="238"/>
      <c r="Q19" s="242" t="str">
        <f t="shared" si="50"/>
        <v/>
      </c>
      <c r="R19" s="234" t="str">
        <f t="shared" si="7"/>
        <v/>
      </c>
      <c r="S19" s="8"/>
      <c r="T19" s="238"/>
      <c r="U19" s="242" t="str">
        <f t="shared" si="51"/>
        <v/>
      </c>
      <c r="V19" s="234" t="str">
        <f t="shared" si="52"/>
        <v/>
      </c>
      <c r="W19" s="8"/>
      <c r="X19" s="238"/>
      <c r="Y19" s="242" t="str">
        <f t="shared" si="53"/>
        <v/>
      </c>
      <c r="Z19" s="234" t="str">
        <f t="shared" si="54"/>
        <v/>
      </c>
      <c r="AR19" s="13" t="str">
        <f t="shared" si="55"/>
        <v/>
      </c>
      <c r="AS19" s="13" t="str">
        <f t="shared" si="55"/>
        <v/>
      </c>
      <c r="AT19" s="13" t="str">
        <f t="shared" si="55"/>
        <v/>
      </c>
      <c r="AU19" s="22" t="str">
        <f t="shared" si="9"/>
        <v/>
      </c>
      <c r="AV19" s="22" t="str">
        <f t="shared" si="10"/>
        <v/>
      </c>
      <c r="AW19" s="22" t="str">
        <f t="shared" si="11"/>
        <v/>
      </c>
      <c r="AX19" s="22" t="str">
        <f t="shared" si="12"/>
        <v/>
      </c>
      <c r="AY19" s="22" t="str">
        <f t="shared" si="13"/>
        <v/>
      </c>
      <c r="BA19" s="13" t="str">
        <f t="shared" si="56"/>
        <v/>
      </c>
      <c r="BB19" s="13" t="str">
        <f t="shared" si="56"/>
        <v/>
      </c>
      <c r="BC19" s="13" t="str">
        <f t="shared" si="56"/>
        <v/>
      </c>
      <c r="BD19" s="66" t="str">
        <f t="shared" si="57"/>
        <v/>
      </c>
      <c r="BE19" s="22" t="str">
        <f t="shared" si="16"/>
        <v/>
      </c>
      <c r="BF19" s="22" t="str">
        <f t="shared" si="17"/>
        <v/>
      </c>
      <c r="BG19" s="66" t="str">
        <f t="shared" si="58"/>
        <v/>
      </c>
      <c r="BH19" s="22" t="str">
        <f t="shared" si="19"/>
        <v/>
      </c>
      <c r="BI19" s="22" t="str">
        <f t="shared" si="20"/>
        <v/>
      </c>
      <c r="BJ19" s="66" t="str">
        <f t="shared" si="59"/>
        <v/>
      </c>
      <c r="BK19" s="22" t="str">
        <f t="shared" si="22"/>
        <v/>
      </c>
      <c r="BL19" s="22" t="str">
        <f t="shared" si="23"/>
        <v/>
      </c>
      <c r="BM19" s="66" t="str">
        <f t="shared" si="60"/>
        <v/>
      </c>
      <c r="BN19" s="22" t="str">
        <f t="shared" si="25"/>
        <v/>
      </c>
      <c r="BO19" s="22" t="str">
        <f t="shared" si="26"/>
        <v/>
      </c>
      <c r="BP19" s="66" t="str">
        <f t="shared" si="61"/>
        <v/>
      </c>
      <c r="BQ19" s="22" t="str">
        <f t="shared" si="28"/>
        <v/>
      </c>
      <c r="BR19" s="22" t="str">
        <f t="shared" si="29"/>
        <v/>
      </c>
      <c r="BT19" s="13" t="str">
        <f t="shared" si="62"/>
        <v/>
      </c>
      <c r="BU19" s="13" t="str">
        <f t="shared" si="62"/>
        <v/>
      </c>
      <c r="BV19" s="13" t="str">
        <f t="shared" si="62"/>
        <v/>
      </c>
      <c r="BW19" s="66" t="str">
        <f t="shared" si="63"/>
        <v/>
      </c>
      <c r="BX19" s="22" t="str">
        <f t="shared" si="32"/>
        <v/>
      </c>
      <c r="BY19" s="22" t="str">
        <f t="shared" si="33"/>
        <v/>
      </c>
      <c r="BZ19" s="66" t="str">
        <f t="shared" si="64"/>
        <v/>
      </c>
      <c r="CA19" s="22" t="str">
        <f t="shared" si="35"/>
        <v/>
      </c>
      <c r="CB19" s="22" t="str">
        <f t="shared" si="36"/>
        <v/>
      </c>
      <c r="CC19" s="66" t="str">
        <f t="shared" si="65"/>
        <v/>
      </c>
      <c r="CD19" s="22" t="str">
        <f t="shared" si="38"/>
        <v/>
      </c>
      <c r="CE19" s="22" t="str">
        <f t="shared" si="39"/>
        <v/>
      </c>
      <c r="CF19" s="66" t="str">
        <f t="shared" si="66"/>
        <v/>
      </c>
      <c r="CG19" s="22" t="str">
        <f t="shared" si="41"/>
        <v/>
      </c>
      <c r="CH19" s="22" t="str">
        <f t="shared" si="42"/>
        <v/>
      </c>
      <c r="CI19" s="66" t="str">
        <f t="shared" si="67"/>
        <v/>
      </c>
      <c r="CJ19" s="22" t="str">
        <f t="shared" si="44"/>
        <v/>
      </c>
      <c r="CK19" s="22" t="str">
        <f t="shared" si="45"/>
        <v/>
      </c>
    </row>
    <row r="20" spans="1:89" ht="15" customHeight="1" x14ac:dyDescent="0.2">
      <c r="A20" s="60" t="str">
        <f t="shared" si="46"/>
        <v/>
      </c>
      <c r="B20" s="61"/>
      <c r="C20" s="356"/>
      <c r="D20" s="249"/>
      <c r="E20" s="15" t="str">
        <f t="shared" si="47"/>
        <v/>
      </c>
      <c r="F20" s="16" t="str">
        <f t="shared" si="1"/>
        <v/>
      </c>
      <c r="G20" s="8"/>
      <c r="H20" s="238"/>
      <c r="I20" s="242" t="str">
        <f t="shared" si="48"/>
        <v/>
      </c>
      <c r="J20" s="234" t="str">
        <f t="shared" si="3"/>
        <v/>
      </c>
      <c r="K20" s="8"/>
      <c r="L20" s="238"/>
      <c r="M20" s="242" t="str">
        <f t="shared" si="49"/>
        <v/>
      </c>
      <c r="N20" s="234" t="str">
        <f t="shared" si="5"/>
        <v/>
      </c>
      <c r="O20" s="8"/>
      <c r="P20" s="238"/>
      <c r="Q20" s="242" t="str">
        <f t="shared" si="50"/>
        <v/>
      </c>
      <c r="R20" s="234" t="str">
        <f t="shared" si="7"/>
        <v/>
      </c>
      <c r="S20" s="8"/>
      <c r="T20" s="238"/>
      <c r="U20" s="242" t="str">
        <f t="shared" si="51"/>
        <v/>
      </c>
      <c r="V20" s="234" t="str">
        <f t="shared" si="52"/>
        <v/>
      </c>
      <c r="W20" s="8"/>
      <c r="X20" s="238"/>
      <c r="Y20" s="242" t="str">
        <f t="shared" si="53"/>
        <v/>
      </c>
      <c r="Z20" s="234" t="str">
        <f t="shared" si="54"/>
        <v/>
      </c>
      <c r="AR20" s="13" t="str">
        <f t="shared" si="55"/>
        <v/>
      </c>
      <c r="AS20" s="13" t="str">
        <f t="shared" si="55"/>
        <v/>
      </c>
      <c r="AT20" s="13" t="str">
        <f t="shared" si="55"/>
        <v/>
      </c>
      <c r="AU20" s="22" t="str">
        <f t="shared" si="9"/>
        <v/>
      </c>
      <c r="AV20" s="22" t="str">
        <f t="shared" si="10"/>
        <v/>
      </c>
      <c r="AW20" s="22" t="str">
        <f t="shared" si="11"/>
        <v/>
      </c>
      <c r="AX20" s="22" t="str">
        <f t="shared" si="12"/>
        <v/>
      </c>
      <c r="AY20" s="22" t="str">
        <f t="shared" si="13"/>
        <v/>
      </c>
      <c r="BA20" s="13" t="str">
        <f t="shared" si="56"/>
        <v/>
      </c>
      <c r="BB20" s="13" t="str">
        <f t="shared" si="56"/>
        <v/>
      </c>
      <c r="BC20" s="13" t="str">
        <f t="shared" si="56"/>
        <v/>
      </c>
      <c r="BD20" s="66" t="str">
        <f t="shared" si="57"/>
        <v/>
      </c>
      <c r="BE20" s="22" t="str">
        <f t="shared" si="16"/>
        <v/>
      </c>
      <c r="BF20" s="22" t="str">
        <f t="shared" si="17"/>
        <v/>
      </c>
      <c r="BG20" s="66" t="str">
        <f t="shared" si="58"/>
        <v/>
      </c>
      <c r="BH20" s="22" t="str">
        <f t="shared" si="19"/>
        <v/>
      </c>
      <c r="BI20" s="22" t="str">
        <f t="shared" si="20"/>
        <v/>
      </c>
      <c r="BJ20" s="66" t="str">
        <f t="shared" si="59"/>
        <v/>
      </c>
      <c r="BK20" s="22" t="str">
        <f t="shared" si="22"/>
        <v/>
      </c>
      <c r="BL20" s="22" t="str">
        <f t="shared" si="23"/>
        <v/>
      </c>
      <c r="BM20" s="66" t="str">
        <f t="shared" si="60"/>
        <v/>
      </c>
      <c r="BN20" s="22" t="str">
        <f t="shared" si="25"/>
        <v/>
      </c>
      <c r="BO20" s="22" t="str">
        <f t="shared" si="26"/>
        <v/>
      </c>
      <c r="BP20" s="66" t="str">
        <f t="shared" si="61"/>
        <v/>
      </c>
      <c r="BQ20" s="22" t="str">
        <f t="shared" si="28"/>
        <v/>
      </c>
      <c r="BR20" s="22" t="str">
        <f t="shared" si="29"/>
        <v/>
      </c>
      <c r="BT20" s="13" t="str">
        <f t="shared" si="62"/>
        <v/>
      </c>
      <c r="BU20" s="13" t="str">
        <f t="shared" si="62"/>
        <v/>
      </c>
      <c r="BV20" s="13" t="str">
        <f t="shared" si="62"/>
        <v/>
      </c>
      <c r="BW20" s="66" t="str">
        <f t="shared" si="63"/>
        <v/>
      </c>
      <c r="BX20" s="22" t="str">
        <f t="shared" si="32"/>
        <v/>
      </c>
      <c r="BY20" s="22" t="str">
        <f t="shared" si="33"/>
        <v/>
      </c>
      <c r="BZ20" s="66" t="str">
        <f t="shared" si="64"/>
        <v/>
      </c>
      <c r="CA20" s="22" t="str">
        <f t="shared" si="35"/>
        <v/>
      </c>
      <c r="CB20" s="22" t="str">
        <f t="shared" si="36"/>
        <v/>
      </c>
      <c r="CC20" s="66" t="str">
        <f t="shared" si="65"/>
        <v/>
      </c>
      <c r="CD20" s="22" t="str">
        <f t="shared" si="38"/>
        <v/>
      </c>
      <c r="CE20" s="22" t="str">
        <f t="shared" si="39"/>
        <v/>
      </c>
      <c r="CF20" s="66" t="str">
        <f t="shared" si="66"/>
        <v/>
      </c>
      <c r="CG20" s="22" t="str">
        <f t="shared" si="41"/>
        <v/>
      </c>
      <c r="CH20" s="22" t="str">
        <f t="shared" si="42"/>
        <v/>
      </c>
      <c r="CI20" s="66" t="str">
        <f t="shared" si="67"/>
        <v/>
      </c>
      <c r="CJ20" s="22" t="str">
        <f t="shared" si="44"/>
        <v/>
      </c>
      <c r="CK20" s="22" t="str">
        <f t="shared" si="45"/>
        <v/>
      </c>
    </row>
    <row r="21" spans="1:89" ht="15" customHeight="1" x14ac:dyDescent="0.2">
      <c r="A21" s="60" t="str">
        <f t="shared" si="46"/>
        <v/>
      </c>
      <c r="B21" s="61"/>
      <c r="C21" s="356"/>
      <c r="D21" s="249"/>
      <c r="E21" s="15" t="str">
        <f t="shared" si="47"/>
        <v/>
      </c>
      <c r="F21" s="16" t="str">
        <f t="shared" si="1"/>
        <v/>
      </c>
      <c r="G21" s="8"/>
      <c r="H21" s="238"/>
      <c r="I21" s="242" t="str">
        <f t="shared" si="48"/>
        <v/>
      </c>
      <c r="J21" s="234" t="str">
        <f t="shared" si="3"/>
        <v/>
      </c>
      <c r="K21" s="8"/>
      <c r="L21" s="238"/>
      <c r="M21" s="242" t="str">
        <f t="shared" si="49"/>
        <v/>
      </c>
      <c r="N21" s="234" t="str">
        <f t="shared" si="5"/>
        <v/>
      </c>
      <c r="O21" s="8"/>
      <c r="P21" s="238"/>
      <c r="Q21" s="242" t="str">
        <f t="shared" si="50"/>
        <v/>
      </c>
      <c r="R21" s="234" t="str">
        <f t="shared" si="7"/>
        <v/>
      </c>
      <c r="S21" s="8"/>
      <c r="T21" s="238"/>
      <c r="U21" s="242" t="str">
        <f t="shared" si="51"/>
        <v/>
      </c>
      <c r="V21" s="234" t="str">
        <f t="shared" si="52"/>
        <v/>
      </c>
      <c r="W21" s="8"/>
      <c r="X21" s="238"/>
      <c r="Y21" s="242" t="str">
        <f t="shared" si="53"/>
        <v/>
      </c>
      <c r="Z21" s="234" t="str">
        <f t="shared" si="54"/>
        <v/>
      </c>
      <c r="AR21" s="13" t="str">
        <f t="shared" si="55"/>
        <v/>
      </c>
      <c r="AS21" s="13" t="str">
        <f t="shared" si="55"/>
        <v/>
      </c>
      <c r="AT21" s="13" t="str">
        <f t="shared" si="55"/>
        <v/>
      </c>
      <c r="AU21" s="22" t="str">
        <f t="shared" si="9"/>
        <v/>
      </c>
      <c r="AV21" s="22" t="str">
        <f t="shared" si="10"/>
        <v/>
      </c>
      <c r="AW21" s="22" t="str">
        <f t="shared" si="11"/>
        <v/>
      </c>
      <c r="AX21" s="22" t="str">
        <f t="shared" si="12"/>
        <v/>
      </c>
      <c r="AY21" s="22" t="str">
        <f t="shared" si="13"/>
        <v/>
      </c>
      <c r="BA21" s="13" t="str">
        <f t="shared" si="56"/>
        <v/>
      </c>
      <c r="BB21" s="13" t="str">
        <f t="shared" si="56"/>
        <v/>
      </c>
      <c r="BC21" s="13" t="str">
        <f t="shared" si="56"/>
        <v/>
      </c>
      <c r="BD21" s="66" t="str">
        <f t="shared" si="57"/>
        <v/>
      </c>
      <c r="BE21" s="22" t="str">
        <f t="shared" si="16"/>
        <v/>
      </c>
      <c r="BF21" s="22" t="str">
        <f t="shared" si="17"/>
        <v/>
      </c>
      <c r="BG21" s="66" t="str">
        <f t="shared" si="58"/>
        <v/>
      </c>
      <c r="BH21" s="22" t="str">
        <f t="shared" si="19"/>
        <v/>
      </c>
      <c r="BI21" s="22" t="str">
        <f t="shared" si="20"/>
        <v/>
      </c>
      <c r="BJ21" s="66" t="str">
        <f t="shared" si="59"/>
        <v/>
      </c>
      <c r="BK21" s="22" t="str">
        <f t="shared" si="22"/>
        <v/>
      </c>
      <c r="BL21" s="22" t="str">
        <f t="shared" si="23"/>
        <v/>
      </c>
      <c r="BM21" s="66" t="str">
        <f t="shared" si="60"/>
        <v/>
      </c>
      <c r="BN21" s="22" t="str">
        <f t="shared" si="25"/>
        <v/>
      </c>
      <c r="BO21" s="22" t="str">
        <f t="shared" si="26"/>
        <v/>
      </c>
      <c r="BP21" s="66" t="str">
        <f t="shared" si="61"/>
        <v/>
      </c>
      <c r="BQ21" s="22" t="str">
        <f t="shared" si="28"/>
        <v/>
      </c>
      <c r="BR21" s="22" t="str">
        <f t="shared" si="29"/>
        <v/>
      </c>
      <c r="BT21" s="13" t="str">
        <f t="shared" si="62"/>
        <v/>
      </c>
      <c r="BU21" s="13" t="str">
        <f t="shared" si="62"/>
        <v/>
      </c>
      <c r="BV21" s="13" t="str">
        <f t="shared" si="62"/>
        <v/>
      </c>
      <c r="BW21" s="66" t="str">
        <f t="shared" si="63"/>
        <v/>
      </c>
      <c r="BX21" s="22" t="str">
        <f t="shared" si="32"/>
        <v/>
      </c>
      <c r="BY21" s="22" t="str">
        <f t="shared" si="33"/>
        <v/>
      </c>
      <c r="BZ21" s="66" t="str">
        <f t="shared" si="64"/>
        <v/>
      </c>
      <c r="CA21" s="22" t="str">
        <f t="shared" si="35"/>
        <v/>
      </c>
      <c r="CB21" s="22" t="str">
        <f t="shared" si="36"/>
        <v/>
      </c>
      <c r="CC21" s="66" t="str">
        <f t="shared" si="65"/>
        <v/>
      </c>
      <c r="CD21" s="22" t="str">
        <f t="shared" si="38"/>
        <v/>
      </c>
      <c r="CE21" s="22" t="str">
        <f t="shared" si="39"/>
        <v/>
      </c>
      <c r="CF21" s="66" t="str">
        <f t="shared" si="66"/>
        <v/>
      </c>
      <c r="CG21" s="22" t="str">
        <f t="shared" si="41"/>
        <v/>
      </c>
      <c r="CH21" s="22" t="str">
        <f t="shared" si="42"/>
        <v/>
      </c>
      <c r="CI21" s="66" t="str">
        <f t="shared" si="67"/>
        <v/>
      </c>
      <c r="CJ21" s="22" t="str">
        <f t="shared" si="44"/>
        <v/>
      </c>
      <c r="CK21" s="22" t="str">
        <f t="shared" si="45"/>
        <v/>
      </c>
    </row>
    <row r="22" spans="1:89" ht="15" customHeight="1" x14ac:dyDescent="0.2">
      <c r="A22" s="60" t="str">
        <f t="shared" si="46"/>
        <v/>
      </c>
      <c r="B22" s="61"/>
      <c r="C22" s="356"/>
      <c r="D22" s="249"/>
      <c r="E22" s="15" t="str">
        <f t="shared" si="47"/>
        <v/>
      </c>
      <c r="F22" s="16" t="str">
        <f t="shared" si="1"/>
        <v/>
      </c>
      <c r="G22" s="8"/>
      <c r="H22" s="238"/>
      <c r="I22" s="242" t="str">
        <f t="shared" si="48"/>
        <v/>
      </c>
      <c r="J22" s="234" t="str">
        <f t="shared" si="3"/>
        <v/>
      </c>
      <c r="K22" s="8"/>
      <c r="L22" s="238"/>
      <c r="M22" s="242" t="str">
        <f t="shared" si="49"/>
        <v/>
      </c>
      <c r="N22" s="234" t="str">
        <f t="shared" si="5"/>
        <v/>
      </c>
      <c r="O22" s="8"/>
      <c r="P22" s="238"/>
      <c r="Q22" s="242" t="str">
        <f t="shared" si="50"/>
        <v/>
      </c>
      <c r="R22" s="234" t="str">
        <f t="shared" si="7"/>
        <v/>
      </c>
      <c r="S22" s="8"/>
      <c r="T22" s="238"/>
      <c r="U22" s="242" t="str">
        <f t="shared" si="51"/>
        <v/>
      </c>
      <c r="V22" s="234" t="str">
        <f t="shared" si="52"/>
        <v/>
      </c>
      <c r="W22" s="8"/>
      <c r="X22" s="238"/>
      <c r="Y22" s="242" t="str">
        <f t="shared" si="53"/>
        <v/>
      </c>
      <c r="Z22" s="234" t="str">
        <f t="shared" si="54"/>
        <v/>
      </c>
      <c r="AR22" s="13" t="str">
        <f t="shared" si="55"/>
        <v/>
      </c>
      <c r="AS22" s="13" t="str">
        <f t="shared" si="55"/>
        <v/>
      </c>
      <c r="AT22" s="13" t="str">
        <f t="shared" si="55"/>
        <v/>
      </c>
      <c r="AU22" s="22" t="str">
        <f t="shared" si="9"/>
        <v/>
      </c>
      <c r="AV22" s="22" t="str">
        <f t="shared" si="10"/>
        <v/>
      </c>
      <c r="AW22" s="22" t="str">
        <f t="shared" si="11"/>
        <v/>
      </c>
      <c r="AX22" s="22" t="str">
        <f t="shared" si="12"/>
        <v/>
      </c>
      <c r="AY22" s="22" t="str">
        <f t="shared" si="13"/>
        <v/>
      </c>
      <c r="BA22" s="13" t="str">
        <f t="shared" si="56"/>
        <v/>
      </c>
      <c r="BB22" s="13" t="str">
        <f t="shared" si="56"/>
        <v/>
      </c>
      <c r="BC22" s="13" t="str">
        <f t="shared" si="56"/>
        <v/>
      </c>
      <c r="BD22" s="66" t="str">
        <f t="shared" si="57"/>
        <v/>
      </c>
      <c r="BE22" s="22" t="str">
        <f t="shared" si="16"/>
        <v/>
      </c>
      <c r="BF22" s="22" t="str">
        <f t="shared" si="17"/>
        <v/>
      </c>
      <c r="BG22" s="66" t="str">
        <f t="shared" si="58"/>
        <v/>
      </c>
      <c r="BH22" s="22" t="str">
        <f t="shared" si="19"/>
        <v/>
      </c>
      <c r="BI22" s="22" t="str">
        <f t="shared" si="20"/>
        <v/>
      </c>
      <c r="BJ22" s="66" t="str">
        <f t="shared" si="59"/>
        <v/>
      </c>
      <c r="BK22" s="22" t="str">
        <f t="shared" si="22"/>
        <v/>
      </c>
      <c r="BL22" s="22" t="str">
        <f t="shared" si="23"/>
        <v/>
      </c>
      <c r="BM22" s="66" t="str">
        <f t="shared" si="60"/>
        <v/>
      </c>
      <c r="BN22" s="22" t="str">
        <f t="shared" si="25"/>
        <v/>
      </c>
      <c r="BO22" s="22" t="str">
        <f t="shared" si="26"/>
        <v/>
      </c>
      <c r="BP22" s="66" t="str">
        <f t="shared" si="61"/>
        <v/>
      </c>
      <c r="BQ22" s="22" t="str">
        <f t="shared" si="28"/>
        <v/>
      </c>
      <c r="BR22" s="22" t="str">
        <f t="shared" si="29"/>
        <v/>
      </c>
      <c r="BT22" s="13" t="str">
        <f t="shared" si="62"/>
        <v/>
      </c>
      <c r="BU22" s="13" t="str">
        <f t="shared" si="62"/>
        <v/>
      </c>
      <c r="BV22" s="13" t="str">
        <f t="shared" si="62"/>
        <v/>
      </c>
      <c r="BW22" s="66" t="str">
        <f t="shared" si="63"/>
        <v/>
      </c>
      <c r="BX22" s="22" t="str">
        <f t="shared" si="32"/>
        <v/>
      </c>
      <c r="BY22" s="22" t="str">
        <f t="shared" si="33"/>
        <v/>
      </c>
      <c r="BZ22" s="66" t="str">
        <f t="shared" si="64"/>
        <v/>
      </c>
      <c r="CA22" s="22" t="str">
        <f t="shared" si="35"/>
        <v/>
      </c>
      <c r="CB22" s="22" t="str">
        <f t="shared" si="36"/>
        <v/>
      </c>
      <c r="CC22" s="66" t="str">
        <f t="shared" si="65"/>
        <v/>
      </c>
      <c r="CD22" s="22" t="str">
        <f t="shared" si="38"/>
        <v/>
      </c>
      <c r="CE22" s="22" t="str">
        <f t="shared" si="39"/>
        <v/>
      </c>
      <c r="CF22" s="66" t="str">
        <f t="shared" si="66"/>
        <v/>
      </c>
      <c r="CG22" s="22" t="str">
        <f t="shared" si="41"/>
        <v/>
      </c>
      <c r="CH22" s="22" t="str">
        <f t="shared" si="42"/>
        <v/>
      </c>
      <c r="CI22" s="66" t="str">
        <f t="shared" si="67"/>
        <v/>
      </c>
      <c r="CJ22" s="22" t="str">
        <f t="shared" si="44"/>
        <v/>
      </c>
      <c r="CK22" s="22" t="str">
        <f t="shared" si="45"/>
        <v/>
      </c>
    </row>
    <row r="23" spans="1:89" ht="15" customHeight="1" x14ac:dyDescent="0.2">
      <c r="A23" s="60" t="str">
        <f t="shared" si="46"/>
        <v/>
      </c>
      <c r="B23" s="61"/>
      <c r="C23" s="356"/>
      <c r="D23" s="249"/>
      <c r="E23" s="15" t="str">
        <f t="shared" si="47"/>
        <v/>
      </c>
      <c r="F23" s="16" t="str">
        <f t="shared" si="1"/>
        <v/>
      </c>
      <c r="G23" s="8"/>
      <c r="H23" s="238"/>
      <c r="I23" s="242" t="str">
        <f t="shared" si="48"/>
        <v/>
      </c>
      <c r="J23" s="234" t="str">
        <f t="shared" si="3"/>
        <v/>
      </c>
      <c r="K23" s="8"/>
      <c r="L23" s="238"/>
      <c r="M23" s="242" t="str">
        <f t="shared" si="49"/>
        <v/>
      </c>
      <c r="N23" s="234" t="str">
        <f t="shared" si="5"/>
        <v/>
      </c>
      <c r="O23" s="8"/>
      <c r="P23" s="238"/>
      <c r="Q23" s="242" t="str">
        <f t="shared" si="50"/>
        <v/>
      </c>
      <c r="R23" s="234" t="str">
        <f t="shared" si="7"/>
        <v/>
      </c>
      <c r="S23" s="8"/>
      <c r="T23" s="238"/>
      <c r="U23" s="242" t="str">
        <f t="shared" si="51"/>
        <v/>
      </c>
      <c r="V23" s="234" t="str">
        <f t="shared" si="52"/>
        <v/>
      </c>
      <c r="W23" s="8"/>
      <c r="X23" s="238"/>
      <c r="Y23" s="242" t="str">
        <f t="shared" si="53"/>
        <v/>
      </c>
      <c r="Z23" s="234" t="str">
        <f t="shared" si="54"/>
        <v/>
      </c>
      <c r="AR23" s="13" t="str">
        <f t="shared" si="55"/>
        <v/>
      </c>
      <c r="AS23" s="13" t="str">
        <f t="shared" si="55"/>
        <v/>
      </c>
      <c r="AT23" s="13" t="str">
        <f t="shared" si="55"/>
        <v/>
      </c>
      <c r="AU23" s="22" t="str">
        <f t="shared" si="9"/>
        <v/>
      </c>
      <c r="AV23" s="22" t="str">
        <f t="shared" si="10"/>
        <v/>
      </c>
      <c r="AW23" s="22" t="str">
        <f t="shared" si="11"/>
        <v/>
      </c>
      <c r="AX23" s="22" t="str">
        <f t="shared" si="12"/>
        <v/>
      </c>
      <c r="AY23" s="22" t="str">
        <f t="shared" si="13"/>
        <v/>
      </c>
      <c r="BA23" s="13" t="str">
        <f t="shared" si="56"/>
        <v/>
      </c>
      <c r="BB23" s="13" t="str">
        <f t="shared" si="56"/>
        <v/>
      </c>
      <c r="BC23" s="13" t="str">
        <f t="shared" si="56"/>
        <v/>
      </c>
      <c r="BD23" s="66" t="str">
        <f t="shared" si="57"/>
        <v/>
      </c>
      <c r="BE23" s="22" t="str">
        <f t="shared" si="16"/>
        <v/>
      </c>
      <c r="BF23" s="22" t="str">
        <f t="shared" si="17"/>
        <v/>
      </c>
      <c r="BG23" s="66" t="str">
        <f t="shared" si="58"/>
        <v/>
      </c>
      <c r="BH23" s="22" t="str">
        <f t="shared" si="19"/>
        <v/>
      </c>
      <c r="BI23" s="22" t="str">
        <f t="shared" si="20"/>
        <v/>
      </c>
      <c r="BJ23" s="66" t="str">
        <f t="shared" si="59"/>
        <v/>
      </c>
      <c r="BK23" s="22" t="str">
        <f t="shared" si="22"/>
        <v/>
      </c>
      <c r="BL23" s="22" t="str">
        <f t="shared" si="23"/>
        <v/>
      </c>
      <c r="BM23" s="66" t="str">
        <f t="shared" si="60"/>
        <v/>
      </c>
      <c r="BN23" s="22" t="str">
        <f t="shared" si="25"/>
        <v/>
      </c>
      <c r="BO23" s="22" t="str">
        <f t="shared" si="26"/>
        <v/>
      </c>
      <c r="BP23" s="66" t="str">
        <f t="shared" si="61"/>
        <v/>
      </c>
      <c r="BQ23" s="22" t="str">
        <f t="shared" si="28"/>
        <v/>
      </c>
      <c r="BR23" s="22" t="str">
        <f t="shared" si="29"/>
        <v/>
      </c>
      <c r="BT23" s="13" t="str">
        <f t="shared" si="62"/>
        <v/>
      </c>
      <c r="BU23" s="13" t="str">
        <f t="shared" si="62"/>
        <v/>
      </c>
      <c r="BV23" s="13" t="str">
        <f t="shared" si="62"/>
        <v/>
      </c>
      <c r="BW23" s="66" t="str">
        <f t="shared" si="63"/>
        <v/>
      </c>
      <c r="BX23" s="22" t="str">
        <f t="shared" si="32"/>
        <v/>
      </c>
      <c r="BY23" s="22" t="str">
        <f t="shared" si="33"/>
        <v/>
      </c>
      <c r="BZ23" s="66" t="str">
        <f t="shared" si="64"/>
        <v/>
      </c>
      <c r="CA23" s="22" t="str">
        <f t="shared" si="35"/>
        <v/>
      </c>
      <c r="CB23" s="22" t="str">
        <f t="shared" si="36"/>
        <v/>
      </c>
      <c r="CC23" s="66" t="str">
        <f t="shared" si="65"/>
        <v/>
      </c>
      <c r="CD23" s="22" t="str">
        <f t="shared" si="38"/>
        <v/>
      </c>
      <c r="CE23" s="22" t="str">
        <f t="shared" si="39"/>
        <v/>
      </c>
      <c r="CF23" s="66" t="str">
        <f t="shared" si="66"/>
        <v/>
      </c>
      <c r="CG23" s="22" t="str">
        <f t="shared" si="41"/>
        <v/>
      </c>
      <c r="CH23" s="22" t="str">
        <f t="shared" si="42"/>
        <v/>
      </c>
      <c r="CI23" s="66" t="str">
        <f t="shared" si="67"/>
        <v/>
      </c>
      <c r="CJ23" s="22" t="str">
        <f t="shared" si="44"/>
        <v/>
      </c>
      <c r="CK23" s="22" t="str">
        <f t="shared" si="45"/>
        <v/>
      </c>
    </row>
    <row r="24" spans="1:89" ht="15" customHeight="1" x14ac:dyDescent="0.2">
      <c r="A24" s="60" t="str">
        <f t="shared" si="46"/>
        <v/>
      </c>
      <c r="B24" s="61"/>
      <c r="C24" s="356"/>
      <c r="D24" s="249"/>
      <c r="E24" s="15" t="str">
        <f t="shared" si="47"/>
        <v/>
      </c>
      <c r="F24" s="16" t="str">
        <f t="shared" si="1"/>
        <v/>
      </c>
      <c r="G24" s="8"/>
      <c r="H24" s="238"/>
      <c r="I24" s="242" t="str">
        <f t="shared" si="48"/>
        <v/>
      </c>
      <c r="J24" s="234" t="str">
        <f t="shared" si="3"/>
        <v/>
      </c>
      <c r="K24" s="8"/>
      <c r="L24" s="238"/>
      <c r="M24" s="242" t="str">
        <f t="shared" si="49"/>
        <v/>
      </c>
      <c r="N24" s="234" t="str">
        <f t="shared" si="5"/>
        <v/>
      </c>
      <c r="O24" s="8"/>
      <c r="P24" s="238"/>
      <c r="Q24" s="242" t="str">
        <f t="shared" si="50"/>
        <v/>
      </c>
      <c r="R24" s="234" t="str">
        <f t="shared" si="7"/>
        <v/>
      </c>
      <c r="S24" s="8"/>
      <c r="T24" s="238"/>
      <c r="U24" s="242" t="str">
        <f t="shared" si="51"/>
        <v/>
      </c>
      <c r="V24" s="234" t="str">
        <f t="shared" si="52"/>
        <v/>
      </c>
      <c r="W24" s="8"/>
      <c r="X24" s="238"/>
      <c r="Y24" s="242" t="str">
        <f t="shared" si="53"/>
        <v/>
      </c>
      <c r="Z24" s="234" t="str">
        <f t="shared" si="54"/>
        <v/>
      </c>
      <c r="AR24" s="13" t="str">
        <f t="shared" si="55"/>
        <v/>
      </c>
      <c r="AS24" s="13" t="str">
        <f t="shared" si="55"/>
        <v/>
      </c>
      <c r="AT24" s="13" t="str">
        <f t="shared" si="55"/>
        <v/>
      </c>
      <c r="AU24" s="22" t="str">
        <f t="shared" si="9"/>
        <v/>
      </c>
      <c r="AV24" s="22" t="str">
        <f t="shared" si="10"/>
        <v/>
      </c>
      <c r="AW24" s="22" t="str">
        <f t="shared" si="11"/>
        <v/>
      </c>
      <c r="AX24" s="22" t="str">
        <f t="shared" si="12"/>
        <v/>
      </c>
      <c r="AY24" s="22" t="str">
        <f t="shared" si="13"/>
        <v/>
      </c>
      <c r="BA24" s="13" t="str">
        <f t="shared" si="56"/>
        <v/>
      </c>
      <c r="BB24" s="13" t="str">
        <f t="shared" si="56"/>
        <v/>
      </c>
      <c r="BC24" s="13" t="str">
        <f t="shared" si="56"/>
        <v/>
      </c>
      <c r="BD24" s="66" t="str">
        <f t="shared" si="57"/>
        <v/>
      </c>
      <c r="BE24" s="22" t="str">
        <f t="shared" si="16"/>
        <v/>
      </c>
      <c r="BF24" s="22" t="str">
        <f t="shared" si="17"/>
        <v/>
      </c>
      <c r="BG24" s="66" t="str">
        <f t="shared" si="58"/>
        <v/>
      </c>
      <c r="BH24" s="22" t="str">
        <f t="shared" si="19"/>
        <v/>
      </c>
      <c r="BI24" s="22" t="str">
        <f t="shared" si="20"/>
        <v/>
      </c>
      <c r="BJ24" s="66" t="str">
        <f t="shared" si="59"/>
        <v/>
      </c>
      <c r="BK24" s="22" t="str">
        <f t="shared" si="22"/>
        <v/>
      </c>
      <c r="BL24" s="22" t="str">
        <f t="shared" si="23"/>
        <v/>
      </c>
      <c r="BM24" s="66" t="str">
        <f t="shared" si="60"/>
        <v/>
      </c>
      <c r="BN24" s="22" t="str">
        <f t="shared" si="25"/>
        <v/>
      </c>
      <c r="BO24" s="22" t="str">
        <f t="shared" si="26"/>
        <v/>
      </c>
      <c r="BP24" s="66" t="str">
        <f t="shared" si="61"/>
        <v/>
      </c>
      <c r="BQ24" s="22" t="str">
        <f t="shared" si="28"/>
        <v/>
      </c>
      <c r="BR24" s="22" t="str">
        <f t="shared" si="29"/>
        <v/>
      </c>
      <c r="BT24" s="13" t="str">
        <f t="shared" si="62"/>
        <v/>
      </c>
      <c r="BU24" s="13" t="str">
        <f t="shared" si="62"/>
        <v/>
      </c>
      <c r="BV24" s="13" t="str">
        <f t="shared" si="62"/>
        <v/>
      </c>
      <c r="BW24" s="66" t="str">
        <f t="shared" si="63"/>
        <v/>
      </c>
      <c r="BX24" s="22" t="str">
        <f t="shared" si="32"/>
        <v/>
      </c>
      <c r="BY24" s="22" t="str">
        <f t="shared" si="33"/>
        <v/>
      </c>
      <c r="BZ24" s="66" t="str">
        <f t="shared" si="64"/>
        <v/>
      </c>
      <c r="CA24" s="22" t="str">
        <f t="shared" si="35"/>
        <v/>
      </c>
      <c r="CB24" s="22" t="str">
        <f t="shared" si="36"/>
        <v/>
      </c>
      <c r="CC24" s="66" t="str">
        <f t="shared" si="65"/>
        <v/>
      </c>
      <c r="CD24" s="22" t="str">
        <f t="shared" si="38"/>
        <v/>
      </c>
      <c r="CE24" s="22" t="str">
        <f t="shared" si="39"/>
        <v/>
      </c>
      <c r="CF24" s="66" t="str">
        <f t="shared" si="66"/>
        <v/>
      </c>
      <c r="CG24" s="22" t="str">
        <f t="shared" si="41"/>
        <v/>
      </c>
      <c r="CH24" s="22" t="str">
        <f t="shared" si="42"/>
        <v/>
      </c>
      <c r="CI24" s="66" t="str">
        <f t="shared" si="67"/>
        <v/>
      </c>
      <c r="CJ24" s="22" t="str">
        <f t="shared" si="44"/>
        <v/>
      </c>
      <c r="CK24" s="22" t="str">
        <f t="shared" si="45"/>
        <v/>
      </c>
    </row>
    <row r="25" spans="1:89" ht="15" customHeight="1" x14ac:dyDescent="0.2">
      <c r="A25" s="60" t="str">
        <f t="shared" si="46"/>
        <v/>
      </c>
      <c r="B25" s="61"/>
      <c r="C25" s="356"/>
      <c r="D25" s="249"/>
      <c r="E25" s="15" t="str">
        <f t="shared" si="47"/>
        <v/>
      </c>
      <c r="F25" s="16" t="str">
        <f t="shared" si="1"/>
        <v/>
      </c>
      <c r="G25" s="8"/>
      <c r="H25" s="238"/>
      <c r="I25" s="242" t="str">
        <f t="shared" si="48"/>
        <v/>
      </c>
      <c r="J25" s="234" t="str">
        <f t="shared" si="3"/>
        <v/>
      </c>
      <c r="K25" s="8"/>
      <c r="L25" s="238"/>
      <c r="M25" s="242" t="str">
        <f t="shared" si="49"/>
        <v/>
      </c>
      <c r="N25" s="234" t="str">
        <f t="shared" si="5"/>
        <v/>
      </c>
      <c r="O25" s="8"/>
      <c r="P25" s="238"/>
      <c r="Q25" s="242" t="str">
        <f t="shared" si="50"/>
        <v/>
      </c>
      <c r="R25" s="234" t="str">
        <f t="shared" si="7"/>
        <v/>
      </c>
      <c r="S25" s="8"/>
      <c r="T25" s="238"/>
      <c r="U25" s="242" t="str">
        <f t="shared" si="51"/>
        <v/>
      </c>
      <c r="V25" s="234" t="str">
        <f t="shared" si="52"/>
        <v/>
      </c>
      <c r="W25" s="8"/>
      <c r="X25" s="238"/>
      <c r="Y25" s="242" t="str">
        <f t="shared" si="53"/>
        <v/>
      </c>
      <c r="Z25" s="234" t="str">
        <f t="shared" si="54"/>
        <v/>
      </c>
      <c r="AR25" s="13" t="str">
        <f t="shared" si="55"/>
        <v/>
      </c>
      <c r="AS25" s="13" t="str">
        <f t="shared" si="55"/>
        <v/>
      </c>
      <c r="AT25" s="13" t="str">
        <f t="shared" si="55"/>
        <v/>
      </c>
      <c r="AU25" s="22" t="str">
        <f t="shared" si="9"/>
        <v/>
      </c>
      <c r="AV25" s="22" t="str">
        <f t="shared" si="10"/>
        <v/>
      </c>
      <c r="AW25" s="22" t="str">
        <f t="shared" si="11"/>
        <v/>
      </c>
      <c r="AX25" s="22" t="str">
        <f t="shared" si="12"/>
        <v/>
      </c>
      <c r="AY25" s="22" t="str">
        <f t="shared" si="13"/>
        <v/>
      </c>
      <c r="BA25" s="13" t="str">
        <f t="shared" si="56"/>
        <v/>
      </c>
      <c r="BB25" s="13" t="str">
        <f t="shared" si="56"/>
        <v/>
      </c>
      <c r="BC25" s="13" t="str">
        <f t="shared" si="56"/>
        <v/>
      </c>
      <c r="BD25" s="66" t="str">
        <f t="shared" si="57"/>
        <v/>
      </c>
      <c r="BE25" s="22" t="str">
        <f t="shared" si="16"/>
        <v/>
      </c>
      <c r="BF25" s="22" t="str">
        <f t="shared" si="17"/>
        <v/>
      </c>
      <c r="BG25" s="66" t="str">
        <f t="shared" si="58"/>
        <v/>
      </c>
      <c r="BH25" s="22" t="str">
        <f t="shared" si="19"/>
        <v/>
      </c>
      <c r="BI25" s="22" t="str">
        <f t="shared" si="20"/>
        <v/>
      </c>
      <c r="BJ25" s="66" t="str">
        <f t="shared" si="59"/>
        <v/>
      </c>
      <c r="BK25" s="22" t="str">
        <f t="shared" si="22"/>
        <v/>
      </c>
      <c r="BL25" s="22" t="str">
        <f t="shared" si="23"/>
        <v/>
      </c>
      <c r="BM25" s="66" t="str">
        <f t="shared" si="60"/>
        <v/>
      </c>
      <c r="BN25" s="22" t="str">
        <f t="shared" si="25"/>
        <v/>
      </c>
      <c r="BO25" s="22" t="str">
        <f t="shared" si="26"/>
        <v/>
      </c>
      <c r="BP25" s="66" t="str">
        <f t="shared" si="61"/>
        <v/>
      </c>
      <c r="BQ25" s="22" t="str">
        <f t="shared" si="28"/>
        <v/>
      </c>
      <c r="BR25" s="22" t="str">
        <f t="shared" si="29"/>
        <v/>
      </c>
      <c r="BT25" s="13" t="str">
        <f t="shared" si="62"/>
        <v/>
      </c>
      <c r="BU25" s="13" t="str">
        <f t="shared" si="62"/>
        <v/>
      </c>
      <c r="BV25" s="13" t="str">
        <f t="shared" si="62"/>
        <v/>
      </c>
      <c r="BW25" s="66" t="str">
        <f t="shared" si="63"/>
        <v/>
      </c>
      <c r="BX25" s="22" t="str">
        <f t="shared" si="32"/>
        <v/>
      </c>
      <c r="BY25" s="22" t="str">
        <f t="shared" si="33"/>
        <v/>
      </c>
      <c r="BZ25" s="66" t="str">
        <f t="shared" si="64"/>
        <v/>
      </c>
      <c r="CA25" s="22" t="str">
        <f t="shared" si="35"/>
        <v/>
      </c>
      <c r="CB25" s="22" t="str">
        <f t="shared" si="36"/>
        <v/>
      </c>
      <c r="CC25" s="66" t="str">
        <f t="shared" si="65"/>
        <v/>
      </c>
      <c r="CD25" s="22" t="str">
        <f t="shared" si="38"/>
        <v/>
      </c>
      <c r="CE25" s="22" t="str">
        <f t="shared" si="39"/>
        <v/>
      </c>
      <c r="CF25" s="66" t="str">
        <f t="shared" si="66"/>
        <v/>
      </c>
      <c r="CG25" s="22" t="str">
        <f t="shared" si="41"/>
        <v/>
      </c>
      <c r="CH25" s="22" t="str">
        <f t="shared" si="42"/>
        <v/>
      </c>
      <c r="CI25" s="66" t="str">
        <f t="shared" si="67"/>
        <v/>
      </c>
      <c r="CJ25" s="22" t="str">
        <f t="shared" si="44"/>
        <v/>
      </c>
      <c r="CK25" s="22" t="str">
        <f t="shared" si="45"/>
        <v/>
      </c>
    </row>
    <row r="26" spans="1:89" ht="15" customHeight="1" x14ac:dyDescent="0.2">
      <c r="A26" s="60" t="str">
        <f t="shared" si="46"/>
        <v/>
      </c>
      <c r="B26" s="61"/>
      <c r="C26" s="356"/>
      <c r="D26" s="249"/>
      <c r="E26" s="15" t="str">
        <f t="shared" si="47"/>
        <v/>
      </c>
      <c r="F26" s="16" t="str">
        <f t="shared" si="1"/>
        <v/>
      </c>
      <c r="G26" s="8"/>
      <c r="H26" s="238"/>
      <c r="I26" s="242" t="str">
        <f t="shared" si="48"/>
        <v/>
      </c>
      <c r="J26" s="234" t="str">
        <f t="shared" si="3"/>
        <v/>
      </c>
      <c r="K26" s="8"/>
      <c r="L26" s="238"/>
      <c r="M26" s="242" t="str">
        <f t="shared" si="49"/>
        <v/>
      </c>
      <c r="N26" s="234" t="str">
        <f t="shared" si="5"/>
        <v/>
      </c>
      <c r="O26" s="8"/>
      <c r="P26" s="238"/>
      <c r="Q26" s="242" t="str">
        <f t="shared" si="50"/>
        <v/>
      </c>
      <c r="R26" s="234" t="str">
        <f t="shared" si="7"/>
        <v/>
      </c>
      <c r="S26" s="8"/>
      <c r="T26" s="238"/>
      <c r="U26" s="242" t="str">
        <f t="shared" si="51"/>
        <v/>
      </c>
      <c r="V26" s="234" t="str">
        <f t="shared" si="52"/>
        <v/>
      </c>
      <c r="W26" s="8"/>
      <c r="X26" s="238"/>
      <c r="Y26" s="242" t="str">
        <f t="shared" si="53"/>
        <v/>
      </c>
      <c r="Z26" s="234" t="str">
        <f t="shared" si="54"/>
        <v/>
      </c>
      <c r="AR26" s="13" t="str">
        <f t="shared" si="55"/>
        <v/>
      </c>
      <c r="AS26" s="13" t="str">
        <f t="shared" si="55"/>
        <v/>
      </c>
      <c r="AT26" s="13" t="str">
        <f t="shared" si="55"/>
        <v/>
      </c>
      <c r="AU26" s="22" t="str">
        <f t="shared" si="9"/>
        <v/>
      </c>
      <c r="AV26" s="22" t="str">
        <f t="shared" si="10"/>
        <v/>
      </c>
      <c r="AW26" s="22" t="str">
        <f t="shared" si="11"/>
        <v/>
      </c>
      <c r="AX26" s="22" t="str">
        <f t="shared" si="12"/>
        <v/>
      </c>
      <c r="AY26" s="22" t="str">
        <f t="shared" si="13"/>
        <v/>
      </c>
      <c r="BA26" s="13" t="str">
        <f t="shared" si="56"/>
        <v/>
      </c>
      <c r="BB26" s="13" t="str">
        <f t="shared" si="56"/>
        <v/>
      </c>
      <c r="BC26" s="13" t="str">
        <f t="shared" si="56"/>
        <v/>
      </c>
      <c r="BD26" s="66" t="str">
        <f t="shared" si="57"/>
        <v/>
      </c>
      <c r="BE26" s="22" t="str">
        <f t="shared" si="16"/>
        <v/>
      </c>
      <c r="BF26" s="22" t="str">
        <f t="shared" si="17"/>
        <v/>
      </c>
      <c r="BG26" s="66" t="str">
        <f t="shared" si="58"/>
        <v/>
      </c>
      <c r="BH26" s="22" t="str">
        <f t="shared" si="19"/>
        <v/>
      </c>
      <c r="BI26" s="22" t="str">
        <f t="shared" si="20"/>
        <v/>
      </c>
      <c r="BJ26" s="66" t="str">
        <f t="shared" si="59"/>
        <v/>
      </c>
      <c r="BK26" s="22" t="str">
        <f t="shared" si="22"/>
        <v/>
      </c>
      <c r="BL26" s="22" t="str">
        <f t="shared" si="23"/>
        <v/>
      </c>
      <c r="BM26" s="66" t="str">
        <f t="shared" si="60"/>
        <v/>
      </c>
      <c r="BN26" s="22" t="str">
        <f t="shared" si="25"/>
        <v/>
      </c>
      <c r="BO26" s="22" t="str">
        <f t="shared" si="26"/>
        <v/>
      </c>
      <c r="BP26" s="66" t="str">
        <f t="shared" si="61"/>
        <v/>
      </c>
      <c r="BQ26" s="22" t="str">
        <f t="shared" si="28"/>
        <v/>
      </c>
      <c r="BR26" s="22" t="str">
        <f t="shared" si="29"/>
        <v/>
      </c>
      <c r="BT26" s="13" t="str">
        <f t="shared" si="62"/>
        <v/>
      </c>
      <c r="BU26" s="13" t="str">
        <f t="shared" si="62"/>
        <v/>
      </c>
      <c r="BV26" s="13" t="str">
        <f t="shared" si="62"/>
        <v/>
      </c>
      <c r="BW26" s="66" t="str">
        <f t="shared" si="63"/>
        <v/>
      </c>
      <c r="BX26" s="22" t="str">
        <f t="shared" si="32"/>
        <v/>
      </c>
      <c r="BY26" s="22" t="str">
        <f t="shared" si="33"/>
        <v/>
      </c>
      <c r="BZ26" s="66" t="str">
        <f t="shared" si="64"/>
        <v/>
      </c>
      <c r="CA26" s="22" t="str">
        <f t="shared" si="35"/>
        <v/>
      </c>
      <c r="CB26" s="22" t="str">
        <f t="shared" si="36"/>
        <v/>
      </c>
      <c r="CC26" s="66" t="str">
        <f t="shared" si="65"/>
        <v/>
      </c>
      <c r="CD26" s="22" t="str">
        <f t="shared" si="38"/>
        <v/>
      </c>
      <c r="CE26" s="22" t="str">
        <f t="shared" si="39"/>
        <v/>
      </c>
      <c r="CF26" s="66" t="str">
        <f t="shared" si="66"/>
        <v/>
      </c>
      <c r="CG26" s="22" t="str">
        <f t="shared" si="41"/>
        <v/>
      </c>
      <c r="CH26" s="22" t="str">
        <f t="shared" si="42"/>
        <v/>
      </c>
      <c r="CI26" s="66" t="str">
        <f t="shared" si="67"/>
        <v/>
      </c>
      <c r="CJ26" s="22" t="str">
        <f t="shared" si="44"/>
        <v/>
      </c>
      <c r="CK26" s="22" t="str">
        <f t="shared" si="45"/>
        <v/>
      </c>
    </row>
    <row r="27" spans="1:89" ht="15" customHeight="1" x14ac:dyDescent="0.2">
      <c r="A27" s="60" t="str">
        <f t="shared" si="46"/>
        <v/>
      </c>
      <c r="B27" s="61"/>
      <c r="C27" s="356"/>
      <c r="D27" s="249"/>
      <c r="E27" s="15" t="str">
        <f t="shared" si="47"/>
        <v/>
      </c>
      <c r="F27" s="16" t="str">
        <f t="shared" si="1"/>
        <v/>
      </c>
      <c r="G27" s="8"/>
      <c r="H27" s="238"/>
      <c r="I27" s="242" t="str">
        <f t="shared" si="48"/>
        <v/>
      </c>
      <c r="J27" s="234" t="str">
        <f t="shared" si="3"/>
        <v/>
      </c>
      <c r="K27" s="8"/>
      <c r="L27" s="238"/>
      <c r="M27" s="242" t="str">
        <f t="shared" si="49"/>
        <v/>
      </c>
      <c r="N27" s="234" t="str">
        <f t="shared" si="5"/>
        <v/>
      </c>
      <c r="O27" s="8"/>
      <c r="P27" s="238"/>
      <c r="Q27" s="242" t="str">
        <f t="shared" si="50"/>
        <v/>
      </c>
      <c r="R27" s="234" t="str">
        <f t="shared" si="7"/>
        <v/>
      </c>
      <c r="S27" s="8"/>
      <c r="T27" s="238"/>
      <c r="U27" s="242" t="str">
        <f t="shared" si="51"/>
        <v/>
      </c>
      <c r="V27" s="234" t="str">
        <f t="shared" si="52"/>
        <v/>
      </c>
      <c r="W27" s="8"/>
      <c r="X27" s="238"/>
      <c r="Y27" s="242" t="str">
        <f t="shared" si="53"/>
        <v/>
      </c>
      <c r="Z27" s="234" t="str">
        <f t="shared" si="54"/>
        <v/>
      </c>
      <c r="AR27" s="13" t="str">
        <f t="shared" ref="AR27:AT31" si="68">IF($B27="","",B27)</f>
        <v/>
      </c>
      <c r="AS27" s="13" t="str">
        <f t="shared" si="68"/>
        <v/>
      </c>
      <c r="AT27" s="13" t="str">
        <f t="shared" si="68"/>
        <v/>
      </c>
      <c r="AU27" s="22" t="str">
        <f t="shared" si="9"/>
        <v/>
      </c>
      <c r="AV27" s="22" t="str">
        <f t="shared" si="10"/>
        <v/>
      </c>
      <c r="AW27" s="22" t="str">
        <f t="shared" si="11"/>
        <v/>
      </c>
      <c r="AX27" s="22" t="str">
        <f t="shared" si="12"/>
        <v/>
      </c>
      <c r="AY27" s="22" t="str">
        <f t="shared" si="13"/>
        <v/>
      </c>
      <c r="BA27" s="13" t="str">
        <f t="shared" ref="BA27:BC31" si="69">IF($B27="","",B27)</f>
        <v/>
      </c>
      <c r="BB27" s="13" t="str">
        <f t="shared" si="69"/>
        <v/>
      </c>
      <c r="BC27" s="13" t="str">
        <f t="shared" si="69"/>
        <v/>
      </c>
      <c r="BD27" s="66" t="str">
        <f t="shared" si="57"/>
        <v/>
      </c>
      <c r="BE27" s="22" t="str">
        <f t="shared" si="16"/>
        <v/>
      </c>
      <c r="BF27" s="22" t="str">
        <f t="shared" si="17"/>
        <v/>
      </c>
      <c r="BG27" s="66" t="str">
        <f t="shared" si="58"/>
        <v/>
      </c>
      <c r="BH27" s="22" t="str">
        <f t="shared" si="19"/>
        <v/>
      </c>
      <c r="BI27" s="22" t="str">
        <f t="shared" si="20"/>
        <v/>
      </c>
      <c r="BJ27" s="66" t="str">
        <f t="shared" si="59"/>
        <v/>
      </c>
      <c r="BK27" s="22" t="str">
        <f t="shared" si="22"/>
        <v/>
      </c>
      <c r="BL27" s="22" t="str">
        <f t="shared" si="23"/>
        <v/>
      </c>
      <c r="BM27" s="66" t="str">
        <f t="shared" si="60"/>
        <v/>
      </c>
      <c r="BN27" s="22" t="str">
        <f t="shared" si="25"/>
        <v/>
      </c>
      <c r="BO27" s="22" t="str">
        <f t="shared" si="26"/>
        <v/>
      </c>
      <c r="BP27" s="66" t="str">
        <f t="shared" si="61"/>
        <v/>
      </c>
      <c r="BQ27" s="22" t="str">
        <f t="shared" si="28"/>
        <v/>
      </c>
      <c r="BR27" s="22" t="str">
        <f t="shared" si="29"/>
        <v/>
      </c>
      <c r="BT27" s="13" t="str">
        <f t="shared" ref="BT27:BV31" si="70">IF($B27="","",B27)</f>
        <v/>
      </c>
      <c r="BU27" s="13" t="str">
        <f t="shared" si="70"/>
        <v/>
      </c>
      <c r="BV27" s="13" t="str">
        <f t="shared" si="70"/>
        <v/>
      </c>
      <c r="BW27" s="66" t="str">
        <f t="shared" si="63"/>
        <v/>
      </c>
      <c r="BX27" s="22" t="str">
        <f t="shared" si="32"/>
        <v/>
      </c>
      <c r="BY27" s="22" t="str">
        <f t="shared" si="33"/>
        <v/>
      </c>
      <c r="BZ27" s="66" t="str">
        <f t="shared" si="64"/>
        <v/>
      </c>
      <c r="CA27" s="22" t="str">
        <f t="shared" si="35"/>
        <v/>
      </c>
      <c r="CB27" s="22" t="str">
        <f t="shared" si="36"/>
        <v/>
      </c>
      <c r="CC27" s="66" t="str">
        <f t="shared" si="65"/>
        <v/>
      </c>
      <c r="CD27" s="22" t="str">
        <f t="shared" si="38"/>
        <v/>
      </c>
      <c r="CE27" s="22" t="str">
        <f t="shared" si="39"/>
        <v/>
      </c>
      <c r="CF27" s="66" t="str">
        <f t="shared" si="66"/>
        <v/>
      </c>
      <c r="CG27" s="22" t="str">
        <f t="shared" si="41"/>
        <v/>
      </c>
      <c r="CH27" s="22" t="str">
        <f t="shared" si="42"/>
        <v/>
      </c>
      <c r="CI27" s="66" t="str">
        <f t="shared" si="67"/>
        <v/>
      </c>
      <c r="CJ27" s="22" t="str">
        <f t="shared" si="44"/>
        <v/>
      </c>
      <c r="CK27" s="22" t="str">
        <f t="shared" si="45"/>
        <v/>
      </c>
    </row>
    <row r="28" spans="1:89" ht="15" customHeight="1" x14ac:dyDescent="0.2">
      <c r="A28" s="60" t="str">
        <f t="shared" si="46"/>
        <v/>
      </c>
      <c r="B28" s="61"/>
      <c r="C28" s="356"/>
      <c r="D28" s="249"/>
      <c r="E28" s="15" t="str">
        <f t="shared" si="47"/>
        <v/>
      </c>
      <c r="F28" s="16" t="str">
        <f t="shared" si="1"/>
        <v/>
      </c>
      <c r="G28" s="8"/>
      <c r="H28" s="238"/>
      <c r="I28" s="242" t="str">
        <f t="shared" si="48"/>
        <v/>
      </c>
      <c r="J28" s="234" t="str">
        <f t="shared" si="3"/>
        <v/>
      </c>
      <c r="K28" s="8"/>
      <c r="L28" s="238"/>
      <c r="M28" s="242" t="str">
        <f t="shared" si="49"/>
        <v/>
      </c>
      <c r="N28" s="234" t="str">
        <f t="shared" si="5"/>
        <v/>
      </c>
      <c r="O28" s="8"/>
      <c r="P28" s="238"/>
      <c r="Q28" s="242" t="str">
        <f t="shared" si="50"/>
        <v/>
      </c>
      <c r="R28" s="234" t="str">
        <f t="shared" si="7"/>
        <v/>
      </c>
      <c r="S28" s="8"/>
      <c r="T28" s="238"/>
      <c r="U28" s="242" t="str">
        <f t="shared" si="51"/>
        <v/>
      </c>
      <c r="V28" s="234" t="str">
        <f t="shared" si="52"/>
        <v/>
      </c>
      <c r="W28" s="8"/>
      <c r="X28" s="238"/>
      <c r="Y28" s="242" t="str">
        <f t="shared" si="53"/>
        <v/>
      </c>
      <c r="Z28" s="234" t="str">
        <f t="shared" si="54"/>
        <v/>
      </c>
      <c r="AR28" s="13" t="str">
        <f t="shared" si="68"/>
        <v/>
      </c>
      <c r="AS28" s="13" t="str">
        <f t="shared" si="68"/>
        <v/>
      </c>
      <c r="AT28" s="13" t="str">
        <f t="shared" si="68"/>
        <v/>
      </c>
      <c r="AU28" s="22" t="str">
        <f t="shared" si="9"/>
        <v/>
      </c>
      <c r="AV28" s="22" t="str">
        <f t="shared" si="10"/>
        <v/>
      </c>
      <c r="AW28" s="22" t="str">
        <f t="shared" si="11"/>
        <v/>
      </c>
      <c r="AX28" s="22" t="str">
        <f t="shared" si="12"/>
        <v/>
      </c>
      <c r="AY28" s="22" t="str">
        <f t="shared" si="13"/>
        <v/>
      </c>
      <c r="BA28" s="13" t="str">
        <f t="shared" si="69"/>
        <v/>
      </c>
      <c r="BB28" s="13" t="str">
        <f t="shared" si="69"/>
        <v/>
      </c>
      <c r="BC28" s="13" t="str">
        <f t="shared" si="69"/>
        <v/>
      </c>
      <c r="BD28" s="66" t="str">
        <f t="shared" si="57"/>
        <v/>
      </c>
      <c r="BE28" s="22" t="str">
        <f t="shared" si="16"/>
        <v/>
      </c>
      <c r="BF28" s="22" t="str">
        <f t="shared" si="17"/>
        <v/>
      </c>
      <c r="BG28" s="66" t="str">
        <f t="shared" si="58"/>
        <v/>
      </c>
      <c r="BH28" s="22" t="str">
        <f t="shared" si="19"/>
        <v/>
      </c>
      <c r="BI28" s="22" t="str">
        <f t="shared" si="20"/>
        <v/>
      </c>
      <c r="BJ28" s="66" t="str">
        <f t="shared" si="59"/>
        <v/>
      </c>
      <c r="BK28" s="22" t="str">
        <f t="shared" si="22"/>
        <v/>
      </c>
      <c r="BL28" s="22" t="str">
        <f t="shared" si="23"/>
        <v/>
      </c>
      <c r="BM28" s="66" t="str">
        <f t="shared" si="60"/>
        <v/>
      </c>
      <c r="BN28" s="22" t="str">
        <f t="shared" si="25"/>
        <v/>
      </c>
      <c r="BO28" s="22" t="str">
        <f t="shared" si="26"/>
        <v/>
      </c>
      <c r="BP28" s="66" t="str">
        <f t="shared" si="61"/>
        <v/>
      </c>
      <c r="BQ28" s="22" t="str">
        <f t="shared" si="28"/>
        <v/>
      </c>
      <c r="BR28" s="22" t="str">
        <f t="shared" si="29"/>
        <v/>
      </c>
      <c r="BT28" s="13" t="str">
        <f t="shared" si="70"/>
        <v/>
      </c>
      <c r="BU28" s="13" t="str">
        <f t="shared" si="70"/>
        <v/>
      </c>
      <c r="BV28" s="13" t="str">
        <f t="shared" si="70"/>
        <v/>
      </c>
      <c r="BW28" s="66" t="str">
        <f t="shared" si="63"/>
        <v/>
      </c>
      <c r="BX28" s="22" t="str">
        <f t="shared" si="32"/>
        <v/>
      </c>
      <c r="BY28" s="22" t="str">
        <f t="shared" si="33"/>
        <v/>
      </c>
      <c r="BZ28" s="66" t="str">
        <f t="shared" si="64"/>
        <v/>
      </c>
      <c r="CA28" s="22" t="str">
        <f t="shared" si="35"/>
        <v/>
      </c>
      <c r="CB28" s="22" t="str">
        <f t="shared" si="36"/>
        <v/>
      </c>
      <c r="CC28" s="66" t="str">
        <f t="shared" si="65"/>
        <v/>
      </c>
      <c r="CD28" s="22" t="str">
        <f t="shared" si="38"/>
        <v/>
      </c>
      <c r="CE28" s="22" t="str">
        <f t="shared" si="39"/>
        <v/>
      </c>
      <c r="CF28" s="66" t="str">
        <f t="shared" si="66"/>
        <v/>
      </c>
      <c r="CG28" s="22" t="str">
        <f t="shared" si="41"/>
        <v/>
      </c>
      <c r="CH28" s="22" t="str">
        <f t="shared" si="42"/>
        <v/>
      </c>
      <c r="CI28" s="66" t="str">
        <f t="shared" si="67"/>
        <v/>
      </c>
      <c r="CJ28" s="22" t="str">
        <f t="shared" si="44"/>
        <v/>
      </c>
      <c r="CK28" s="22" t="str">
        <f t="shared" si="45"/>
        <v/>
      </c>
    </row>
    <row r="29" spans="1:89" ht="15" customHeight="1" x14ac:dyDescent="0.2">
      <c r="A29" s="60" t="str">
        <f t="shared" si="46"/>
        <v/>
      </c>
      <c r="B29" s="61"/>
      <c r="C29" s="356"/>
      <c r="D29" s="249"/>
      <c r="E29" s="15" t="str">
        <f t="shared" si="47"/>
        <v/>
      </c>
      <c r="F29" s="16" t="str">
        <f t="shared" si="1"/>
        <v/>
      </c>
      <c r="G29" s="8"/>
      <c r="H29" s="238"/>
      <c r="I29" s="242" t="str">
        <f t="shared" si="48"/>
        <v/>
      </c>
      <c r="J29" s="234" t="str">
        <f t="shared" si="3"/>
        <v/>
      </c>
      <c r="K29" s="8"/>
      <c r="L29" s="238"/>
      <c r="M29" s="242" t="str">
        <f t="shared" si="49"/>
        <v/>
      </c>
      <c r="N29" s="234" t="str">
        <f t="shared" si="5"/>
        <v/>
      </c>
      <c r="O29" s="8"/>
      <c r="P29" s="238"/>
      <c r="Q29" s="242" t="str">
        <f t="shared" si="50"/>
        <v/>
      </c>
      <c r="R29" s="234" t="str">
        <f t="shared" si="7"/>
        <v/>
      </c>
      <c r="S29" s="8"/>
      <c r="T29" s="238"/>
      <c r="U29" s="242" t="str">
        <f t="shared" si="51"/>
        <v/>
      </c>
      <c r="V29" s="234" t="str">
        <f t="shared" si="52"/>
        <v/>
      </c>
      <c r="W29" s="8"/>
      <c r="X29" s="238"/>
      <c r="Y29" s="242" t="str">
        <f t="shared" si="53"/>
        <v/>
      </c>
      <c r="Z29" s="234" t="str">
        <f t="shared" si="54"/>
        <v/>
      </c>
      <c r="AR29" s="13" t="str">
        <f t="shared" si="68"/>
        <v/>
      </c>
      <c r="AS29" s="13" t="str">
        <f t="shared" si="68"/>
        <v/>
      </c>
      <c r="AT29" s="13" t="str">
        <f t="shared" si="68"/>
        <v/>
      </c>
      <c r="AU29" s="22" t="str">
        <f t="shared" si="9"/>
        <v/>
      </c>
      <c r="AV29" s="22" t="str">
        <f t="shared" si="10"/>
        <v/>
      </c>
      <c r="AW29" s="22" t="str">
        <f t="shared" si="11"/>
        <v/>
      </c>
      <c r="AX29" s="22" t="str">
        <f t="shared" si="12"/>
        <v/>
      </c>
      <c r="AY29" s="22" t="str">
        <f t="shared" si="13"/>
        <v/>
      </c>
      <c r="BA29" s="13" t="str">
        <f t="shared" si="69"/>
        <v/>
      </c>
      <c r="BB29" s="13" t="str">
        <f t="shared" si="69"/>
        <v/>
      </c>
      <c r="BC29" s="13" t="str">
        <f t="shared" si="69"/>
        <v/>
      </c>
      <c r="BD29" s="66" t="str">
        <f t="shared" si="57"/>
        <v/>
      </c>
      <c r="BE29" s="22" t="str">
        <f t="shared" si="16"/>
        <v/>
      </c>
      <c r="BF29" s="22" t="str">
        <f t="shared" si="17"/>
        <v/>
      </c>
      <c r="BG29" s="66" t="str">
        <f t="shared" si="58"/>
        <v/>
      </c>
      <c r="BH29" s="22" t="str">
        <f t="shared" si="19"/>
        <v/>
      </c>
      <c r="BI29" s="22" t="str">
        <f t="shared" si="20"/>
        <v/>
      </c>
      <c r="BJ29" s="66" t="str">
        <f t="shared" si="59"/>
        <v/>
      </c>
      <c r="BK29" s="22" t="str">
        <f t="shared" si="22"/>
        <v/>
      </c>
      <c r="BL29" s="22" t="str">
        <f t="shared" si="23"/>
        <v/>
      </c>
      <c r="BM29" s="66" t="str">
        <f t="shared" si="60"/>
        <v/>
      </c>
      <c r="BN29" s="22" t="str">
        <f t="shared" si="25"/>
        <v/>
      </c>
      <c r="BO29" s="22" t="str">
        <f t="shared" si="26"/>
        <v/>
      </c>
      <c r="BP29" s="66" t="str">
        <f t="shared" si="61"/>
        <v/>
      </c>
      <c r="BQ29" s="22" t="str">
        <f t="shared" si="28"/>
        <v/>
      </c>
      <c r="BR29" s="22" t="str">
        <f t="shared" si="29"/>
        <v/>
      </c>
      <c r="BT29" s="13" t="str">
        <f t="shared" si="70"/>
        <v/>
      </c>
      <c r="BU29" s="13" t="str">
        <f t="shared" si="70"/>
        <v/>
      </c>
      <c r="BV29" s="13" t="str">
        <f t="shared" si="70"/>
        <v/>
      </c>
      <c r="BW29" s="66" t="str">
        <f t="shared" si="63"/>
        <v/>
      </c>
      <c r="BX29" s="22" t="str">
        <f t="shared" si="32"/>
        <v/>
      </c>
      <c r="BY29" s="22" t="str">
        <f t="shared" si="33"/>
        <v/>
      </c>
      <c r="BZ29" s="66" t="str">
        <f t="shared" si="64"/>
        <v/>
      </c>
      <c r="CA29" s="22" t="str">
        <f t="shared" si="35"/>
        <v/>
      </c>
      <c r="CB29" s="22" t="str">
        <f t="shared" si="36"/>
        <v/>
      </c>
      <c r="CC29" s="66" t="str">
        <f t="shared" si="65"/>
        <v/>
      </c>
      <c r="CD29" s="22" t="str">
        <f t="shared" si="38"/>
        <v/>
      </c>
      <c r="CE29" s="22" t="str">
        <f t="shared" si="39"/>
        <v/>
      </c>
      <c r="CF29" s="66" t="str">
        <f t="shared" si="66"/>
        <v/>
      </c>
      <c r="CG29" s="22" t="str">
        <f t="shared" si="41"/>
        <v/>
      </c>
      <c r="CH29" s="22" t="str">
        <f t="shared" si="42"/>
        <v/>
      </c>
      <c r="CI29" s="66" t="str">
        <f t="shared" si="67"/>
        <v/>
      </c>
      <c r="CJ29" s="22" t="str">
        <f t="shared" si="44"/>
        <v/>
      </c>
      <c r="CK29" s="22" t="str">
        <f t="shared" si="45"/>
        <v/>
      </c>
    </row>
    <row r="30" spans="1:89" ht="15" customHeight="1" x14ac:dyDescent="0.2">
      <c r="A30" s="60" t="str">
        <f>F30</f>
        <v/>
      </c>
      <c r="B30" s="61"/>
      <c r="C30" s="356"/>
      <c r="D30" s="249"/>
      <c r="E30" s="15" t="str">
        <f t="shared" si="47"/>
        <v/>
      </c>
      <c r="F30" s="16" t="str">
        <f t="shared" si="1"/>
        <v/>
      </c>
      <c r="G30" s="8"/>
      <c r="H30" s="238"/>
      <c r="I30" s="242" t="str">
        <f t="shared" si="48"/>
        <v/>
      </c>
      <c r="J30" s="234" t="str">
        <f t="shared" si="3"/>
        <v/>
      </c>
      <c r="K30" s="8"/>
      <c r="L30" s="238"/>
      <c r="M30" s="242" t="str">
        <f t="shared" si="49"/>
        <v/>
      </c>
      <c r="N30" s="234" t="str">
        <f t="shared" si="5"/>
        <v/>
      </c>
      <c r="O30" s="8"/>
      <c r="P30" s="238"/>
      <c r="Q30" s="242" t="str">
        <f t="shared" si="50"/>
        <v/>
      </c>
      <c r="R30" s="234" t="str">
        <f t="shared" si="7"/>
        <v/>
      </c>
      <c r="S30" s="8"/>
      <c r="T30" s="238"/>
      <c r="U30" s="242" t="str">
        <f t="shared" si="51"/>
        <v/>
      </c>
      <c r="V30" s="234" t="str">
        <f t="shared" si="52"/>
        <v/>
      </c>
      <c r="W30" s="8"/>
      <c r="X30" s="238"/>
      <c r="Y30" s="242" t="str">
        <f t="shared" si="53"/>
        <v/>
      </c>
      <c r="Z30" s="234" t="str">
        <f t="shared" si="54"/>
        <v/>
      </c>
      <c r="AR30" s="13" t="str">
        <f t="shared" si="68"/>
        <v/>
      </c>
      <c r="AS30" s="13" t="str">
        <f t="shared" si="68"/>
        <v/>
      </c>
      <c r="AT30" s="13" t="str">
        <f t="shared" si="68"/>
        <v/>
      </c>
      <c r="AU30" s="22" t="str">
        <f t="shared" si="9"/>
        <v/>
      </c>
      <c r="AV30" s="22" t="str">
        <f t="shared" si="10"/>
        <v/>
      </c>
      <c r="AW30" s="22" t="str">
        <f t="shared" si="11"/>
        <v/>
      </c>
      <c r="AX30" s="22" t="str">
        <f t="shared" si="12"/>
        <v/>
      </c>
      <c r="AY30" s="22" t="str">
        <f t="shared" si="13"/>
        <v/>
      </c>
      <c r="BA30" s="13" t="str">
        <f t="shared" si="69"/>
        <v/>
      </c>
      <c r="BB30" s="13" t="str">
        <f t="shared" si="69"/>
        <v/>
      </c>
      <c r="BC30" s="13" t="str">
        <f t="shared" si="69"/>
        <v/>
      </c>
      <c r="BD30" s="66" t="str">
        <f t="shared" si="57"/>
        <v/>
      </c>
      <c r="BE30" s="22" t="str">
        <f t="shared" si="16"/>
        <v/>
      </c>
      <c r="BF30" s="22" t="str">
        <f t="shared" si="17"/>
        <v/>
      </c>
      <c r="BG30" s="66" t="str">
        <f t="shared" si="58"/>
        <v/>
      </c>
      <c r="BH30" s="22" t="str">
        <f t="shared" si="19"/>
        <v/>
      </c>
      <c r="BI30" s="22" t="str">
        <f t="shared" si="20"/>
        <v/>
      </c>
      <c r="BJ30" s="66" t="str">
        <f t="shared" si="59"/>
        <v/>
      </c>
      <c r="BK30" s="22" t="str">
        <f t="shared" si="22"/>
        <v/>
      </c>
      <c r="BL30" s="22" t="str">
        <f t="shared" si="23"/>
        <v/>
      </c>
      <c r="BM30" s="66" t="str">
        <f t="shared" si="60"/>
        <v/>
      </c>
      <c r="BN30" s="22" t="str">
        <f t="shared" si="25"/>
        <v/>
      </c>
      <c r="BO30" s="22" t="str">
        <f t="shared" si="26"/>
        <v/>
      </c>
      <c r="BP30" s="66" t="str">
        <f t="shared" si="61"/>
        <v/>
      </c>
      <c r="BQ30" s="22" t="str">
        <f t="shared" si="28"/>
        <v/>
      </c>
      <c r="BR30" s="22" t="str">
        <f t="shared" si="29"/>
        <v/>
      </c>
      <c r="BT30" s="13" t="str">
        <f t="shared" si="70"/>
        <v/>
      </c>
      <c r="BU30" s="13" t="str">
        <f t="shared" si="70"/>
        <v/>
      </c>
      <c r="BV30" s="13" t="str">
        <f t="shared" si="70"/>
        <v/>
      </c>
      <c r="BW30" s="66" t="str">
        <f t="shared" si="63"/>
        <v/>
      </c>
      <c r="BX30" s="22" t="str">
        <f t="shared" si="32"/>
        <v/>
      </c>
      <c r="BY30" s="22" t="str">
        <f t="shared" si="33"/>
        <v/>
      </c>
      <c r="BZ30" s="66" t="str">
        <f t="shared" si="64"/>
        <v/>
      </c>
      <c r="CA30" s="22" t="str">
        <f t="shared" si="35"/>
        <v/>
      </c>
      <c r="CB30" s="22" t="str">
        <f t="shared" si="36"/>
        <v/>
      </c>
      <c r="CC30" s="66" t="str">
        <f t="shared" si="65"/>
        <v/>
      </c>
      <c r="CD30" s="22" t="str">
        <f t="shared" si="38"/>
        <v/>
      </c>
      <c r="CE30" s="22" t="str">
        <f t="shared" si="39"/>
        <v/>
      </c>
      <c r="CF30" s="66" t="str">
        <f t="shared" si="66"/>
        <v/>
      </c>
      <c r="CG30" s="22" t="str">
        <f t="shared" si="41"/>
        <v/>
      </c>
      <c r="CH30" s="22" t="str">
        <f t="shared" si="42"/>
        <v/>
      </c>
      <c r="CI30" s="66" t="str">
        <f t="shared" si="67"/>
        <v/>
      </c>
      <c r="CJ30" s="22" t="str">
        <f t="shared" si="44"/>
        <v/>
      </c>
      <c r="CK30" s="22" t="str">
        <f t="shared" si="45"/>
        <v/>
      </c>
    </row>
    <row r="31" spans="1:89" ht="15" customHeight="1" thickBot="1" x14ac:dyDescent="0.25">
      <c r="A31" s="60" t="str">
        <f>F31</f>
        <v/>
      </c>
      <c r="B31" s="250"/>
      <c r="C31" s="250"/>
      <c r="D31" s="251"/>
      <c r="E31" s="15" t="str">
        <f t="shared" si="47"/>
        <v/>
      </c>
      <c r="F31" s="20" t="str">
        <f t="shared" si="1"/>
        <v/>
      </c>
      <c r="G31" s="21"/>
      <c r="H31" s="238"/>
      <c r="I31" s="242" t="str">
        <f t="shared" si="48"/>
        <v/>
      </c>
      <c r="J31" s="234" t="str">
        <f t="shared" si="3"/>
        <v/>
      </c>
      <c r="K31" s="21"/>
      <c r="L31" s="238"/>
      <c r="M31" s="242" t="str">
        <f t="shared" si="49"/>
        <v/>
      </c>
      <c r="N31" s="234" t="str">
        <f t="shared" si="5"/>
        <v/>
      </c>
      <c r="O31" s="21"/>
      <c r="P31" s="238"/>
      <c r="Q31" s="242" t="str">
        <f t="shared" si="50"/>
        <v/>
      </c>
      <c r="R31" s="234" t="str">
        <f t="shared" si="7"/>
        <v/>
      </c>
      <c r="S31" s="21"/>
      <c r="T31" s="238"/>
      <c r="U31" s="242" t="str">
        <f t="shared" si="51"/>
        <v/>
      </c>
      <c r="V31" s="234" t="str">
        <f t="shared" si="52"/>
        <v/>
      </c>
      <c r="W31" s="21"/>
      <c r="X31" s="238"/>
      <c r="Y31" s="242" t="str">
        <f t="shared" si="53"/>
        <v/>
      </c>
      <c r="Z31" s="234" t="str">
        <f t="shared" si="54"/>
        <v/>
      </c>
      <c r="AR31" s="13" t="str">
        <f t="shared" si="68"/>
        <v/>
      </c>
      <c r="AS31" s="13" t="str">
        <f t="shared" si="68"/>
        <v/>
      </c>
      <c r="AT31" s="13" t="str">
        <f t="shared" si="68"/>
        <v/>
      </c>
      <c r="AU31" s="22" t="str">
        <f t="shared" si="9"/>
        <v/>
      </c>
      <c r="AV31" s="22" t="str">
        <f t="shared" si="10"/>
        <v/>
      </c>
      <c r="AW31" s="22" t="str">
        <f t="shared" si="11"/>
        <v/>
      </c>
      <c r="AX31" s="22" t="str">
        <f t="shared" si="12"/>
        <v/>
      </c>
      <c r="AY31" s="22" t="str">
        <f t="shared" si="13"/>
        <v/>
      </c>
      <c r="BA31" s="13" t="str">
        <f t="shared" si="69"/>
        <v/>
      </c>
      <c r="BB31" s="13" t="str">
        <f t="shared" si="69"/>
        <v/>
      </c>
      <c r="BC31" s="13" t="str">
        <f t="shared" si="69"/>
        <v/>
      </c>
      <c r="BD31" s="66" t="str">
        <f t="shared" si="57"/>
        <v/>
      </c>
      <c r="BE31" s="22" t="str">
        <f t="shared" si="16"/>
        <v/>
      </c>
      <c r="BF31" s="22" t="str">
        <f t="shared" si="17"/>
        <v/>
      </c>
      <c r="BG31" s="66" t="str">
        <f t="shared" si="58"/>
        <v/>
      </c>
      <c r="BH31" s="22" t="str">
        <f t="shared" si="19"/>
        <v/>
      </c>
      <c r="BI31" s="22" t="str">
        <f t="shared" si="20"/>
        <v/>
      </c>
      <c r="BJ31" s="66" t="str">
        <f t="shared" si="59"/>
        <v/>
      </c>
      <c r="BK31" s="22" t="str">
        <f t="shared" si="22"/>
        <v/>
      </c>
      <c r="BL31" s="22" t="str">
        <f t="shared" si="23"/>
        <v/>
      </c>
      <c r="BM31" s="66" t="str">
        <f t="shared" si="60"/>
        <v/>
      </c>
      <c r="BN31" s="22" t="str">
        <f t="shared" si="25"/>
        <v/>
      </c>
      <c r="BO31" s="22" t="str">
        <f t="shared" si="26"/>
        <v/>
      </c>
      <c r="BP31" s="66" t="str">
        <f t="shared" si="61"/>
        <v/>
      </c>
      <c r="BQ31" s="22" t="str">
        <f t="shared" si="28"/>
        <v/>
      </c>
      <c r="BR31" s="22" t="str">
        <f t="shared" si="29"/>
        <v/>
      </c>
      <c r="BT31" s="13" t="str">
        <f t="shared" si="70"/>
        <v/>
      </c>
      <c r="BU31" s="13" t="str">
        <f t="shared" si="70"/>
        <v/>
      </c>
      <c r="BV31" s="13" t="str">
        <f t="shared" si="70"/>
        <v/>
      </c>
      <c r="BW31" s="66" t="str">
        <f t="shared" si="63"/>
        <v/>
      </c>
      <c r="BX31" s="22" t="str">
        <f t="shared" si="32"/>
        <v/>
      </c>
      <c r="BY31" s="22" t="str">
        <f t="shared" si="33"/>
        <v/>
      </c>
      <c r="BZ31" s="66" t="str">
        <f t="shared" si="64"/>
        <v/>
      </c>
      <c r="CA31" s="22" t="str">
        <f t="shared" si="35"/>
        <v/>
      </c>
      <c r="CB31" s="22" t="str">
        <f t="shared" si="36"/>
        <v/>
      </c>
      <c r="CC31" s="66" t="str">
        <f t="shared" si="65"/>
        <v/>
      </c>
      <c r="CD31" s="22" t="str">
        <f t="shared" si="38"/>
        <v/>
      </c>
      <c r="CE31" s="22" t="str">
        <f t="shared" si="39"/>
        <v/>
      </c>
      <c r="CF31" s="66" t="str">
        <f t="shared" si="66"/>
        <v/>
      </c>
      <c r="CG31" s="22" t="str">
        <f t="shared" si="41"/>
        <v/>
      </c>
      <c r="CH31" s="22" t="str">
        <f t="shared" si="42"/>
        <v/>
      </c>
      <c r="CI31" s="66" t="str">
        <f t="shared" si="67"/>
        <v/>
      </c>
      <c r="CJ31" s="22" t="str">
        <f t="shared" si="44"/>
        <v/>
      </c>
      <c r="CK31" s="22" t="str">
        <f t="shared" si="45"/>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16">
    <sortCondition ref="E11:E16"/>
  </sortState>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T8:V8 L8:N8 P8:R8 X8:Z8 H8:J8 BD8 BG8 BJ8 BM8 BP8 BW8 BZ8 CC8 CF8 CI8" xr:uid="{197494B5-54BD-4C4B-B911-79BFA78DD6A8}">
      <formula1>Windspd</formula1>
    </dataValidation>
    <dataValidation type="list" allowBlank="1" showInputMessage="1" showErrorMessage="1" sqref="C15:C31 C11:C14" xr:uid="{37E1941B-F5A0-46FC-B49A-7EE6C6986D95}">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C9AEBB3-B6DB-4434-B79A-080B81ACA34B}">
          <x14:formula1>
            <xm:f>Memb!$B$2:$B$317</xm:f>
          </x14:formula1>
          <xm:sqref>B11:B31</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0C97-896E-44C8-9FE2-96EAF7922921}">
  <dimension ref="A1:CK55"/>
  <sheetViews>
    <sheetView workbookViewId="0">
      <selection activeCell="C25" sqref="C25"/>
    </sheetView>
  </sheetViews>
  <sheetFormatPr defaultColWidth="8.85546875" defaultRowHeight="15" customHeight="1"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280</v>
      </c>
      <c r="C2" s="2" t="s">
        <v>406</v>
      </c>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282</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180</v>
      </c>
      <c r="C4" s="2"/>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948</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t="s">
        <v>758</v>
      </c>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44815</v>
      </c>
      <c r="C8" s="5"/>
      <c r="D8" s="6"/>
      <c r="E8" s="408" t="s">
        <v>99</v>
      </c>
      <c r="F8" s="409"/>
      <c r="G8" s="7"/>
      <c r="H8" s="427" t="s">
        <v>298</v>
      </c>
      <c r="I8" s="427"/>
      <c r="J8" s="427"/>
      <c r="K8" s="427"/>
      <c r="L8" s="418"/>
      <c r="M8" s="418"/>
      <c r="N8" s="8"/>
      <c r="O8" s="418" t="s">
        <v>297</v>
      </c>
      <c r="P8" s="418"/>
      <c r="Q8" s="418"/>
      <c r="R8" s="418"/>
      <c r="S8" s="418"/>
      <c r="T8" s="418"/>
      <c r="U8" s="8"/>
      <c r="V8" s="418" t="s">
        <v>297</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6" si="0">F11</f>
        <v>1</v>
      </c>
      <c r="B11" s="61" t="s">
        <v>782</v>
      </c>
      <c r="C11" s="358" t="s">
        <v>224</v>
      </c>
      <c r="D11" s="249">
        <v>4377</v>
      </c>
      <c r="E11" s="15">
        <f t="shared" ref="E11:E16" si="1">IF(B11="","",M11+T11+AA11+AH11+AO11)</f>
        <v>4</v>
      </c>
      <c r="F11" s="16">
        <f t="shared" ref="F11:F16" si="2">IF(B11="","",RANK(E11,E$11:E$31,1))</f>
        <v>1</v>
      </c>
      <c r="G11" s="8">
        <f t="shared" ref="G11:G16" si="3">IF(H$8="","",IF($B11="","",INDEX(PMNumb,MATCH($C11,Boats,0),MATCH(H$8,Windspd,0))))</f>
        <v>90.4</v>
      </c>
      <c r="H11" s="62">
        <f t="shared" ref="H11:H16" si="4">IF($B11="","",TIME(I11,J11,K11))</f>
        <v>2.5624999999999998E-2</v>
      </c>
      <c r="I11" s="65"/>
      <c r="J11" s="65">
        <v>36</v>
      </c>
      <c r="K11" s="65">
        <v>54</v>
      </c>
      <c r="L11" s="34">
        <f t="shared" ref="L11:L16" si="5">IF(OR(H11="DNS",H11="DNF",H11="DSQ",H11="DNC",H11="OCS"),"",IF(H$9="","",IF($B11="","",(H11/(G11/100)))))</f>
        <v>2.8346238938053096E-2</v>
      </c>
      <c r="M11" s="35">
        <f t="shared" ref="M11:M16" si="6">IF(OR(H11="DNS",H11="DNF",H11="DSQ",H11="DNC",H11="OCS"),(COUNTA($B$11:$B$31)+1),IF(H$8="",0,IF($B11="","",RANK(L11,L$11:L$31,1))))</f>
        <v>1</v>
      </c>
      <c r="N11" s="57">
        <f t="shared" ref="N11:N16" si="7">IF(O$8="","",IF($B11="","",INDEX(PMNumb,MATCH($C11,Boats,0),MATCH(O$8,Windspd,0))))</f>
        <v>90.4</v>
      </c>
      <c r="O11" s="62">
        <f t="shared" ref="O11:O16" si="8">IF($B11="","",TIME(P11,Q11,R11))</f>
        <v>2.4282407407407409E-2</v>
      </c>
      <c r="P11" s="65"/>
      <c r="Q11" s="65">
        <v>34</v>
      </c>
      <c r="R11" s="65">
        <v>58</v>
      </c>
      <c r="S11" s="34">
        <f t="shared" ref="S11:S16" si="9">IF(OR(O11="DNS",O11="DNF",O11="DSQ",O11="DNC",O11="OCS"),"",IF(O$9="","",IF($B11="","",(O11/(N11/100)))))</f>
        <v>2.6861070140937398E-2</v>
      </c>
      <c r="T11" s="35">
        <f t="shared" ref="T11:T16" si="10">IF(OR(O11="DNS",O11="DNF",O11="DSQ",O11="DNC",O11="OCS"),(COUNTA($B$11:$B$31)+1),IF(O$8="",0,IF($B11="","",RANK(S11,S$11:S$31,1))))</f>
        <v>2</v>
      </c>
      <c r="U11" s="57">
        <f t="shared" ref="U11:U16" si="11">IF(V$8="","",IF($B11="","",INDEX(PMNumb,MATCH($C11,Boats,0),MATCH(V$8,Windspd,0))))</f>
        <v>90.4</v>
      </c>
      <c r="V11" s="62">
        <f>IF($B11="","",TIME(W11,X11,Y11))</f>
        <v>2.6377314814814815E-2</v>
      </c>
      <c r="W11" s="65"/>
      <c r="X11" s="65">
        <v>37</v>
      </c>
      <c r="Y11" s="65">
        <v>59</v>
      </c>
      <c r="Z11" s="34">
        <f t="shared" ref="Z11:Z16" si="12">IF(OR(V11="DNS",V11="DNF",V11="DSQ",V11="DNC",V11="OCS"),"",IF(V$9="","",IF($B11="","",(V11/(U11/100)))))</f>
        <v>2.9178445591609307E-2</v>
      </c>
      <c r="AA11" s="35">
        <f t="shared" ref="AA11:AA16" si="13">IF(OR(V11="DNS",V11="DNF",V11="DSQ",V11="DNC",V11="OCS"),(COUNTA($B$11:$B$31)+1),IF(V$8="",0,IF($B11="","",RANK(Z11,Z$11:Z$31,1))))</f>
        <v>1</v>
      </c>
      <c r="AB11" s="57">
        <f t="shared" ref="AB11:AB16" si="14">IF(AC$8="","",IF($B11="","",INDEX(PMNumb,MATCH($C11,Boats,0),MATCH(AC$8,Windspd,0))))</f>
        <v>89.6</v>
      </c>
      <c r="AC11" s="62"/>
      <c r="AD11" s="65"/>
      <c r="AE11" s="65"/>
      <c r="AF11" s="65"/>
      <c r="AG11" s="34"/>
      <c r="AH11" s="35"/>
      <c r="AI11" s="57"/>
      <c r="AJ11" s="62"/>
      <c r="AK11" s="65"/>
      <c r="AL11" s="65"/>
      <c r="AM11" s="65"/>
      <c r="AN11" s="34"/>
      <c r="AO11" s="35"/>
      <c r="AR11" s="13" t="str">
        <f t="shared" ref="AR11:AT16" si="15">IF($B11="","",B11)</f>
        <v>Dave Hackney</v>
      </c>
      <c r="AS11" s="13" t="str">
        <f t="shared" si="15"/>
        <v>FSCT</v>
      </c>
      <c r="AT11" s="13">
        <f t="shared" si="15"/>
        <v>4377</v>
      </c>
      <c r="AU11" s="22">
        <f t="shared" ref="AU11:AU16" si="16">IF($B11="","",IF(M11&gt;0,IF(OR(H11="DNS",H11="DSQ",H11="DNC",H11="OCS"),0,IF(H11="DNF",1,(COUNTIF($H$11:$H$31,"=DNF")+COUNT($L$11:$L$31))-M11+1)),0))</f>
        <v>6</v>
      </c>
      <c r="AV11" s="22">
        <f t="shared" ref="AV11:AV16" si="17">IF($B11="","",IF(T11&gt;0,IF(OR(O11="DNS",O11="DSQ",O11="DNC",O11="OCS"),0,IF(O11="DNF",1,(COUNTIF($O$11:$O$31,"=DNF")+COUNT($S$11:$S$31)-T11+1))),0))</f>
        <v>5</v>
      </c>
      <c r="AW11" s="22">
        <f t="shared" ref="AW11:AW16" si="18">IF($B11="","",IF(AA11&gt;0,IF(OR(V11="DNS",V11="DSQ",V11="DNC",V11="OCS"),0,IF(V11="DNF",1,(COUNTIF($V$11:$V$31,"=DNF")+COUNT($Z$11:$Z$31))-AA11+1)),0))</f>
        <v>5</v>
      </c>
      <c r="AX11" s="22">
        <f t="shared" ref="AX11:AX16" si="19">IF($B11="","",IF(AH11&gt;0,IF(OR(AC11="DNS",AC11="DSQ",AC11="DNC",AC11="OCS"),0,IF(AC11="DNF",1,(COUNTIF($AC$11:$AC$31,"=DNF")+COUNT($AG$11:$AG$31))-AH11+1)),0))</f>
        <v>0</v>
      </c>
      <c r="AY11" s="22">
        <f t="shared" ref="AY11:AY16" si="20">IF($B11="","",IF(AO11&gt;0,IF(OR(AJ11="DNS",AJ11="DSQ",AJ11="DNC",AJ11="OCS"),0,IF(AJ11="DNF",1,(COUNTIF($AJ$11:$AJ$31,"=DNF")+COUNT($AN$11:$AN$31))-AO11+1)),0))</f>
        <v>0</v>
      </c>
      <c r="BA11" s="13" t="s">
        <v>782</v>
      </c>
      <c r="BB11" s="13" t="s">
        <v>224</v>
      </c>
      <c r="BC11" s="13">
        <v>4377</v>
      </c>
      <c r="BD11" s="66" t="s">
        <v>609</v>
      </c>
      <c r="BE11" s="22" t="s">
        <v>609</v>
      </c>
      <c r="BF11" s="22" t="s">
        <v>609</v>
      </c>
      <c r="BG11" s="66" t="s">
        <v>609</v>
      </c>
      <c r="BH11" s="22" t="s">
        <v>609</v>
      </c>
      <c r="BI11" s="22" t="s">
        <v>609</v>
      </c>
      <c r="BJ11" s="66" t="s">
        <v>609</v>
      </c>
      <c r="BK11" s="22" t="s">
        <v>609</v>
      </c>
      <c r="BL11" s="22" t="s">
        <v>609</v>
      </c>
      <c r="BM11" s="66" t="s">
        <v>609</v>
      </c>
      <c r="BN11" s="22" t="s">
        <v>609</v>
      </c>
      <c r="BO11" s="22" t="s">
        <v>609</v>
      </c>
      <c r="BP11" s="66" t="s">
        <v>609</v>
      </c>
      <c r="BQ11" s="22" t="s">
        <v>609</v>
      </c>
      <c r="BR11" s="22" t="s">
        <v>609</v>
      </c>
      <c r="BT11" s="13" t="s">
        <v>782</v>
      </c>
      <c r="BU11" s="13" t="s">
        <v>224</v>
      </c>
      <c r="BV11" s="13">
        <v>4377</v>
      </c>
      <c r="BW11" s="66">
        <v>2.5624999999999998E-2</v>
      </c>
      <c r="BX11" s="22">
        <v>1</v>
      </c>
      <c r="BY11" s="22">
        <v>4</v>
      </c>
      <c r="BZ11" s="66">
        <v>2.4282407407407409E-2</v>
      </c>
      <c r="CA11" s="22">
        <v>2</v>
      </c>
      <c r="CB11" s="22">
        <v>3</v>
      </c>
      <c r="CC11" s="66">
        <v>2.6377314814814815E-2</v>
      </c>
      <c r="CD11" s="22">
        <v>1</v>
      </c>
      <c r="CE11" s="22">
        <v>3</v>
      </c>
      <c r="CF11" s="66">
        <v>0</v>
      </c>
      <c r="CG11" s="22" t="s">
        <v>609</v>
      </c>
      <c r="CH11" s="22" t="s">
        <v>609</v>
      </c>
      <c r="CI11" s="66">
        <v>0</v>
      </c>
      <c r="CJ11" s="22" t="s">
        <v>609</v>
      </c>
      <c r="CK11" s="22" t="s">
        <v>609</v>
      </c>
    </row>
    <row r="12" spans="1:89" ht="15" customHeight="1" x14ac:dyDescent="0.2">
      <c r="A12" s="252">
        <f t="shared" si="0"/>
        <v>2</v>
      </c>
      <c r="B12" s="61" t="s">
        <v>131</v>
      </c>
      <c r="C12" s="358" t="s">
        <v>224</v>
      </c>
      <c r="D12" s="249">
        <v>4613</v>
      </c>
      <c r="E12" s="15">
        <f t="shared" si="1"/>
        <v>7</v>
      </c>
      <c r="F12" s="16">
        <f t="shared" si="2"/>
        <v>2</v>
      </c>
      <c r="G12" s="8">
        <f t="shared" si="3"/>
        <v>90.4</v>
      </c>
      <c r="H12" s="62">
        <f t="shared" si="4"/>
        <v>2.7754629629629629E-2</v>
      </c>
      <c r="I12" s="65"/>
      <c r="J12" s="65">
        <v>39</v>
      </c>
      <c r="K12" s="65">
        <v>58</v>
      </c>
      <c r="L12" s="34">
        <f t="shared" si="5"/>
        <v>3.0702023926581449E-2</v>
      </c>
      <c r="M12" s="35">
        <f t="shared" si="6"/>
        <v>2</v>
      </c>
      <c r="N12" s="57">
        <f t="shared" si="7"/>
        <v>90.4</v>
      </c>
      <c r="O12" s="62">
        <f t="shared" si="8"/>
        <v>2.5127314814814811E-2</v>
      </c>
      <c r="P12" s="65"/>
      <c r="Q12" s="65">
        <v>36</v>
      </c>
      <c r="R12" s="65">
        <v>11</v>
      </c>
      <c r="S12" s="34">
        <f t="shared" si="9"/>
        <v>2.7795702228777443E-2</v>
      </c>
      <c r="T12" s="35">
        <f t="shared" si="10"/>
        <v>3</v>
      </c>
      <c r="U12" s="57">
        <f t="shared" si="11"/>
        <v>90.4</v>
      </c>
      <c r="V12" s="62">
        <f>IF($B12="","",TIME(W12,X12,Y12))</f>
        <v>2.7858796296296298E-2</v>
      </c>
      <c r="W12" s="65"/>
      <c r="X12" s="65">
        <v>40</v>
      </c>
      <c r="Y12" s="65">
        <v>7</v>
      </c>
      <c r="Z12" s="34">
        <f t="shared" si="12"/>
        <v>3.0817252540150771E-2</v>
      </c>
      <c r="AA12" s="35">
        <f t="shared" si="13"/>
        <v>2</v>
      </c>
      <c r="AB12" s="57">
        <f t="shared" si="14"/>
        <v>89.6</v>
      </c>
      <c r="AC12" s="62"/>
      <c r="AD12" s="65"/>
      <c r="AE12" s="65"/>
      <c r="AF12" s="65"/>
      <c r="AG12" s="34"/>
      <c r="AH12" s="35"/>
      <c r="AI12" s="57"/>
      <c r="AJ12" s="62"/>
      <c r="AK12" s="65"/>
      <c r="AL12" s="65"/>
      <c r="AM12" s="65"/>
      <c r="AN12" s="34"/>
      <c r="AO12" s="35"/>
      <c r="AR12" s="13" t="str">
        <f t="shared" si="15"/>
        <v>John Gilliom</v>
      </c>
      <c r="AS12" s="13" t="str">
        <f t="shared" si="15"/>
        <v>FSCT</v>
      </c>
      <c r="AT12" s="13">
        <f t="shared" si="15"/>
        <v>4613</v>
      </c>
      <c r="AU12" s="22">
        <f t="shared" si="16"/>
        <v>5</v>
      </c>
      <c r="AV12" s="22">
        <f t="shared" si="17"/>
        <v>4</v>
      </c>
      <c r="AW12" s="22">
        <f t="shared" si="18"/>
        <v>4</v>
      </c>
      <c r="AX12" s="22">
        <f t="shared" si="19"/>
        <v>0</v>
      </c>
      <c r="AY12" s="22">
        <f t="shared" si="20"/>
        <v>0</v>
      </c>
      <c r="BA12" s="13" t="s">
        <v>131</v>
      </c>
      <c r="BB12" s="13" t="s">
        <v>224</v>
      </c>
      <c r="BC12" s="13">
        <v>4613</v>
      </c>
      <c r="BD12" s="66" t="s">
        <v>609</v>
      </c>
      <c r="BE12" s="22" t="s">
        <v>609</v>
      </c>
      <c r="BF12" s="22" t="s">
        <v>609</v>
      </c>
      <c r="BG12" s="66" t="s">
        <v>609</v>
      </c>
      <c r="BH12" s="22" t="s">
        <v>609</v>
      </c>
      <c r="BI12" s="22" t="s">
        <v>609</v>
      </c>
      <c r="BJ12" s="66" t="s">
        <v>609</v>
      </c>
      <c r="BK12" s="22" t="s">
        <v>609</v>
      </c>
      <c r="BL12" s="22" t="s">
        <v>609</v>
      </c>
      <c r="BM12" s="66" t="s">
        <v>609</v>
      </c>
      <c r="BN12" s="22" t="s">
        <v>609</v>
      </c>
      <c r="BO12" s="22" t="s">
        <v>609</v>
      </c>
      <c r="BP12" s="66" t="s">
        <v>609</v>
      </c>
      <c r="BQ12" s="22" t="s">
        <v>609</v>
      </c>
      <c r="BR12" s="22" t="s">
        <v>609</v>
      </c>
      <c r="BT12" s="13" t="s">
        <v>131</v>
      </c>
      <c r="BU12" s="13" t="s">
        <v>224</v>
      </c>
      <c r="BV12" s="13">
        <v>4613</v>
      </c>
      <c r="BW12" s="66">
        <v>2.7754629629629629E-2</v>
      </c>
      <c r="BX12" s="22">
        <v>2</v>
      </c>
      <c r="BY12" s="22">
        <v>3</v>
      </c>
      <c r="BZ12" s="66">
        <v>2.5127314814814811E-2</v>
      </c>
      <c r="CA12" s="22">
        <v>3</v>
      </c>
      <c r="CB12" s="22">
        <v>2</v>
      </c>
      <c r="CC12" s="66">
        <v>2.7858796296296298E-2</v>
      </c>
      <c r="CD12" s="22">
        <v>3</v>
      </c>
      <c r="CE12" s="22">
        <v>1</v>
      </c>
      <c r="CF12" s="66">
        <v>0</v>
      </c>
      <c r="CG12" s="22" t="s">
        <v>609</v>
      </c>
      <c r="CH12" s="22" t="s">
        <v>609</v>
      </c>
      <c r="CI12" s="66">
        <v>0</v>
      </c>
      <c r="CJ12" s="22" t="s">
        <v>609</v>
      </c>
      <c r="CK12" s="22" t="s">
        <v>609</v>
      </c>
    </row>
    <row r="13" spans="1:89" ht="15" customHeight="1" x14ac:dyDescent="0.2">
      <c r="A13" s="252">
        <f t="shared" si="0"/>
        <v>3</v>
      </c>
      <c r="B13" s="61" t="s">
        <v>133</v>
      </c>
      <c r="C13" s="358" t="s">
        <v>224</v>
      </c>
      <c r="D13" s="249">
        <v>2934</v>
      </c>
      <c r="E13" s="15">
        <f t="shared" si="1"/>
        <v>11</v>
      </c>
      <c r="F13" s="16">
        <f t="shared" si="2"/>
        <v>3</v>
      </c>
      <c r="G13" s="8">
        <f t="shared" si="3"/>
        <v>90.4</v>
      </c>
      <c r="H13" s="62">
        <f t="shared" si="4"/>
        <v>2.8217592592592589E-2</v>
      </c>
      <c r="I13" s="65"/>
      <c r="J13" s="65">
        <v>40</v>
      </c>
      <c r="K13" s="65">
        <v>38</v>
      </c>
      <c r="L13" s="34">
        <f t="shared" si="5"/>
        <v>3.1214151098000652E-2</v>
      </c>
      <c r="M13" s="35">
        <f t="shared" si="6"/>
        <v>3</v>
      </c>
      <c r="N13" s="57">
        <f t="shared" si="7"/>
        <v>90.4</v>
      </c>
      <c r="O13" s="62">
        <f t="shared" si="8"/>
        <v>2.3472222222222217E-2</v>
      </c>
      <c r="P13" s="65"/>
      <c r="Q13" s="65">
        <v>33</v>
      </c>
      <c r="R13" s="65">
        <v>48</v>
      </c>
      <c r="S13" s="34">
        <f t="shared" si="9"/>
        <v>2.5964847590953778E-2</v>
      </c>
      <c r="T13" s="35">
        <f t="shared" si="10"/>
        <v>1</v>
      </c>
      <c r="U13" s="57">
        <f t="shared" si="11"/>
        <v>90.4</v>
      </c>
      <c r="V13" s="62" t="s">
        <v>815</v>
      </c>
      <c r="W13" s="65"/>
      <c r="X13" s="65"/>
      <c r="Y13" s="65"/>
      <c r="Z13" s="34" t="str">
        <f t="shared" si="12"/>
        <v/>
      </c>
      <c r="AA13" s="35">
        <f t="shared" si="13"/>
        <v>7</v>
      </c>
      <c r="AB13" s="57">
        <f t="shared" si="14"/>
        <v>89.6</v>
      </c>
      <c r="AC13" s="62"/>
      <c r="AD13" s="65"/>
      <c r="AE13" s="65"/>
      <c r="AF13" s="65"/>
      <c r="AG13" s="34"/>
      <c r="AH13" s="35"/>
      <c r="AI13" s="57"/>
      <c r="AJ13" s="62"/>
      <c r="AK13" s="65"/>
      <c r="AL13" s="65"/>
      <c r="AM13" s="65"/>
      <c r="AN13" s="34"/>
      <c r="AO13" s="35"/>
      <c r="AR13" s="13" t="str">
        <f t="shared" si="15"/>
        <v>Mike Graham</v>
      </c>
      <c r="AS13" s="13" t="str">
        <f t="shared" si="15"/>
        <v>FSCT</v>
      </c>
      <c r="AT13" s="13">
        <f t="shared" si="15"/>
        <v>2934</v>
      </c>
      <c r="AU13" s="22">
        <f t="shared" si="16"/>
        <v>4</v>
      </c>
      <c r="AV13" s="22">
        <f t="shared" si="17"/>
        <v>6</v>
      </c>
      <c r="AW13" s="22">
        <f t="shared" si="18"/>
        <v>0</v>
      </c>
      <c r="AX13" s="22">
        <f t="shared" si="19"/>
        <v>0</v>
      </c>
      <c r="AY13" s="22">
        <f t="shared" si="20"/>
        <v>0</v>
      </c>
      <c r="BA13" s="13" t="s">
        <v>133</v>
      </c>
      <c r="BB13" s="13" t="s">
        <v>224</v>
      </c>
      <c r="BC13" s="13">
        <v>2934</v>
      </c>
      <c r="BD13" s="66" t="s">
        <v>609</v>
      </c>
      <c r="BE13" s="22" t="s">
        <v>609</v>
      </c>
      <c r="BF13" s="22" t="s">
        <v>609</v>
      </c>
      <c r="BG13" s="66" t="s">
        <v>609</v>
      </c>
      <c r="BH13" s="22" t="s">
        <v>609</v>
      </c>
      <c r="BI13" s="22" t="s">
        <v>609</v>
      </c>
      <c r="BJ13" s="66" t="s">
        <v>609</v>
      </c>
      <c r="BK13" s="22" t="s">
        <v>609</v>
      </c>
      <c r="BL13" s="22" t="s">
        <v>609</v>
      </c>
      <c r="BM13" s="66" t="s">
        <v>609</v>
      </c>
      <c r="BN13" s="22" t="s">
        <v>609</v>
      </c>
      <c r="BO13" s="22" t="s">
        <v>609</v>
      </c>
      <c r="BP13" s="66" t="s">
        <v>609</v>
      </c>
      <c r="BQ13" s="22" t="s">
        <v>609</v>
      </c>
      <c r="BR13" s="22" t="s">
        <v>609</v>
      </c>
      <c r="BT13" s="13" t="s">
        <v>133</v>
      </c>
      <c r="BU13" s="13" t="s">
        <v>224</v>
      </c>
      <c r="BV13" s="13">
        <v>2934</v>
      </c>
      <c r="BW13" s="66">
        <v>2.8217592592592589E-2</v>
      </c>
      <c r="BX13" s="22">
        <v>3</v>
      </c>
      <c r="BY13" s="22">
        <v>2</v>
      </c>
      <c r="BZ13" s="66">
        <v>2.3472222222222217E-2</v>
      </c>
      <c r="CA13" s="22">
        <v>1</v>
      </c>
      <c r="CB13" s="22">
        <v>4</v>
      </c>
      <c r="CC13" s="66" t="s">
        <v>815</v>
      </c>
      <c r="CD13" s="22">
        <v>5</v>
      </c>
      <c r="CE13" s="22">
        <v>0</v>
      </c>
      <c r="CF13" s="66">
        <v>0</v>
      </c>
      <c r="CG13" s="22" t="s">
        <v>609</v>
      </c>
      <c r="CH13" s="22" t="s">
        <v>609</v>
      </c>
      <c r="CI13" s="66">
        <v>0</v>
      </c>
      <c r="CJ13" s="22" t="s">
        <v>609</v>
      </c>
      <c r="CK13" s="22" t="s">
        <v>609</v>
      </c>
    </row>
    <row r="14" spans="1:89" ht="15" customHeight="1" x14ac:dyDescent="0.2">
      <c r="A14" s="252">
        <f t="shared" si="0"/>
        <v>4</v>
      </c>
      <c r="B14" s="61" t="s">
        <v>153</v>
      </c>
      <c r="C14" s="358" t="s">
        <v>83</v>
      </c>
      <c r="D14" s="249">
        <v>3820</v>
      </c>
      <c r="E14" s="15">
        <f t="shared" si="1"/>
        <v>12</v>
      </c>
      <c r="F14" s="16">
        <f t="shared" si="2"/>
        <v>4</v>
      </c>
      <c r="G14" s="8">
        <f t="shared" si="3"/>
        <v>83</v>
      </c>
      <c r="H14" s="62">
        <f t="shared" si="4"/>
        <v>2.7395833333333338E-2</v>
      </c>
      <c r="I14" s="65"/>
      <c r="J14" s="65">
        <v>39</v>
      </c>
      <c r="K14" s="65">
        <v>27</v>
      </c>
      <c r="L14" s="34">
        <f t="shared" si="5"/>
        <v>3.3007028112449807E-2</v>
      </c>
      <c r="M14" s="35">
        <f t="shared" si="6"/>
        <v>4</v>
      </c>
      <c r="N14" s="57">
        <f t="shared" si="7"/>
        <v>83</v>
      </c>
      <c r="O14" s="62">
        <f t="shared" si="8"/>
        <v>2.4756944444444443E-2</v>
      </c>
      <c r="P14" s="65"/>
      <c r="Q14" s="65">
        <v>35</v>
      </c>
      <c r="R14" s="65">
        <v>39</v>
      </c>
      <c r="S14" s="34">
        <f t="shared" si="9"/>
        <v>2.982764390896921E-2</v>
      </c>
      <c r="T14" s="35">
        <f t="shared" si="10"/>
        <v>4</v>
      </c>
      <c r="U14" s="57">
        <f t="shared" si="11"/>
        <v>83</v>
      </c>
      <c r="V14" s="62">
        <f>IF($B14="","",TIME(W14,X14,Y14))</f>
        <v>2.613425925925926E-2</v>
      </c>
      <c r="W14" s="65"/>
      <c r="X14" s="65">
        <v>37</v>
      </c>
      <c r="Y14" s="65">
        <v>38</v>
      </c>
      <c r="Z14" s="34">
        <f t="shared" si="12"/>
        <v>3.1487059348505132E-2</v>
      </c>
      <c r="AA14" s="35">
        <f t="shared" si="13"/>
        <v>4</v>
      </c>
      <c r="AB14" s="57">
        <f t="shared" si="14"/>
        <v>83</v>
      </c>
      <c r="AC14" s="62"/>
      <c r="AD14" s="65"/>
      <c r="AE14" s="65"/>
      <c r="AF14" s="65"/>
      <c r="AG14" s="34"/>
      <c r="AH14" s="35"/>
      <c r="AI14" s="57"/>
      <c r="AJ14" s="62"/>
      <c r="AK14" s="65"/>
      <c r="AL14" s="65"/>
      <c r="AM14" s="65"/>
      <c r="AN14" s="34"/>
      <c r="AO14" s="35"/>
      <c r="AR14" s="13" t="str">
        <f t="shared" si="15"/>
        <v>Richard May</v>
      </c>
      <c r="AS14" s="13" t="str">
        <f t="shared" si="15"/>
        <v>TH</v>
      </c>
      <c r="AT14" s="13">
        <f t="shared" si="15"/>
        <v>3820</v>
      </c>
      <c r="AU14" s="22">
        <f t="shared" si="16"/>
        <v>3</v>
      </c>
      <c r="AV14" s="22">
        <f t="shared" si="17"/>
        <v>3</v>
      </c>
      <c r="AW14" s="22">
        <f t="shared" si="18"/>
        <v>2</v>
      </c>
      <c r="AX14" s="22">
        <f t="shared" si="19"/>
        <v>0</v>
      </c>
      <c r="AY14" s="22">
        <f t="shared" si="20"/>
        <v>0</v>
      </c>
      <c r="BA14" s="13" t="s">
        <v>153</v>
      </c>
      <c r="BB14" s="13" t="s">
        <v>83</v>
      </c>
      <c r="BC14" s="13">
        <v>3820</v>
      </c>
      <c r="BD14" s="66">
        <v>2.7395833333333338E-2</v>
      </c>
      <c r="BE14" s="22">
        <v>1</v>
      </c>
      <c r="BF14" s="22">
        <v>2</v>
      </c>
      <c r="BG14" s="66">
        <v>2.4756944444444443E-2</v>
      </c>
      <c r="BH14" s="22">
        <v>1</v>
      </c>
      <c r="BI14" s="22">
        <v>2</v>
      </c>
      <c r="BJ14" s="66">
        <v>2.613425925925926E-2</v>
      </c>
      <c r="BK14" s="22">
        <v>1</v>
      </c>
      <c r="BL14" s="22">
        <v>2</v>
      </c>
      <c r="BM14" s="66">
        <v>0</v>
      </c>
      <c r="BN14" s="22" t="s">
        <v>609</v>
      </c>
      <c r="BO14" s="22" t="s">
        <v>609</v>
      </c>
      <c r="BP14" s="66">
        <v>0</v>
      </c>
      <c r="BQ14" s="22" t="s">
        <v>609</v>
      </c>
      <c r="BR14" s="22" t="s">
        <v>609</v>
      </c>
      <c r="BT14" s="13" t="s">
        <v>153</v>
      </c>
      <c r="BU14" s="13" t="s">
        <v>83</v>
      </c>
      <c r="BV14" s="13">
        <v>3820</v>
      </c>
      <c r="BW14" s="66" t="s">
        <v>609</v>
      </c>
      <c r="BX14" s="22" t="s">
        <v>609</v>
      </c>
      <c r="BY14" s="22" t="s">
        <v>609</v>
      </c>
      <c r="BZ14" s="66" t="s">
        <v>609</v>
      </c>
      <c r="CA14" s="22" t="s">
        <v>609</v>
      </c>
      <c r="CB14" s="22" t="s">
        <v>609</v>
      </c>
      <c r="CC14" s="66" t="s">
        <v>609</v>
      </c>
      <c r="CD14" s="22" t="s">
        <v>609</v>
      </c>
      <c r="CE14" s="22" t="s">
        <v>609</v>
      </c>
      <c r="CF14" s="66" t="s">
        <v>609</v>
      </c>
      <c r="CG14" s="22" t="s">
        <v>609</v>
      </c>
      <c r="CH14" s="22" t="s">
        <v>609</v>
      </c>
      <c r="CI14" s="66" t="s">
        <v>609</v>
      </c>
      <c r="CJ14" s="22" t="s">
        <v>609</v>
      </c>
      <c r="CK14" s="22" t="s">
        <v>609</v>
      </c>
    </row>
    <row r="15" spans="1:89" ht="15" customHeight="1" x14ac:dyDescent="0.2">
      <c r="A15" s="252">
        <f t="shared" si="0"/>
        <v>5</v>
      </c>
      <c r="B15" s="61" t="s">
        <v>440</v>
      </c>
      <c r="C15" s="358" t="s">
        <v>556</v>
      </c>
      <c r="D15" s="249">
        <v>4851</v>
      </c>
      <c r="E15" s="15">
        <f t="shared" si="1"/>
        <v>14</v>
      </c>
      <c r="F15" s="16">
        <f t="shared" si="2"/>
        <v>5</v>
      </c>
      <c r="G15" s="8">
        <f t="shared" si="3"/>
        <v>89.6</v>
      </c>
      <c r="H15" s="62">
        <f t="shared" si="4"/>
        <v>2.989583333333333E-2</v>
      </c>
      <c r="I15" s="65"/>
      <c r="J15" s="65">
        <v>43</v>
      </c>
      <c r="K15" s="65">
        <v>3</v>
      </c>
      <c r="L15" s="34">
        <f t="shared" si="5"/>
        <v>3.3365885416666664E-2</v>
      </c>
      <c r="M15" s="35">
        <f t="shared" si="6"/>
        <v>6</v>
      </c>
      <c r="N15" s="57">
        <f t="shared" si="7"/>
        <v>89.6</v>
      </c>
      <c r="O15" s="62">
        <f t="shared" si="8"/>
        <v>2.7060185185185187E-2</v>
      </c>
      <c r="P15" s="65"/>
      <c r="Q15" s="65">
        <v>38</v>
      </c>
      <c r="R15" s="65">
        <v>58</v>
      </c>
      <c r="S15" s="34">
        <f t="shared" si="9"/>
        <v>3.0201099537037042E-2</v>
      </c>
      <c r="T15" s="35">
        <f t="shared" si="10"/>
        <v>5</v>
      </c>
      <c r="U15" s="57">
        <f t="shared" si="11"/>
        <v>89.6</v>
      </c>
      <c r="V15" s="62">
        <f>IF($B15="","",TIME(W15,X15,Y15))</f>
        <v>2.7800925925925923E-2</v>
      </c>
      <c r="W15" s="65"/>
      <c r="X15" s="65">
        <v>40</v>
      </c>
      <c r="Y15" s="65">
        <v>2</v>
      </c>
      <c r="Z15" s="34">
        <f t="shared" si="12"/>
        <v>3.1027819113756613E-2</v>
      </c>
      <c r="AA15" s="35">
        <f t="shared" si="13"/>
        <v>3</v>
      </c>
      <c r="AB15" s="57">
        <f t="shared" si="14"/>
        <v>90.495999999999995</v>
      </c>
      <c r="AC15" s="62"/>
      <c r="AD15" s="65"/>
      <c r="AE15" s="65"/>
      <c r="AF15" s="65"/>
      <c r="AG15" s="34"/>
      <c r="AH15" s="35"/>
      <c r="AI15" s="57"/>
      <c r="AJ15" s="62"/>
      <c r="AK15" s="65"/>
      <c r="AL15" s="65"/>
      <c r="AM15" s="65"/>
      <c r="AN15" s="34"/>
      <c r="AO15" s="35"/>
      <c r="AR15" s="13" t="str">
        <f t="shared" si="15"/>
        <v>Wayne Bucher</v>
      </c>
      <c r="AS15" s="13" t="str">
        <f t="shared" si="15"/>
        <v>FSCT0</v>
      </c>
      <c r="AT15" s="13">
        <f t="shared" si="15"/>
        <v>4851</v>
      </c>
      <c r="AU15" s="22">
        <f t="shared" si="16"/>
        <v>1</v>
      </c>
      <c r="AV15" s="22">
        <f t="shared" si="17"/>
        <v>2</v>
      </c>
      <c r="AW15" s="22">
        <f t="shared" si="18"/>
        <v>3</v>
      </c>
      <c r="AX15" s="22">
        <f t="shared" si="19"/>
        <v>0</v>
      </c>
      <c r="AY15" s="22">
        <f t="shared" si="20"/>
        <v>0</v>
      </c>
      <c r="BA15" s="13" t="s">
        <v>440</v>
      </c>
      <c r="BB15" s="13" t="s">
        <v>224</v>
      </c>
      <c r="BC15" s="13">
        <v>4851</v>
      </c>
      <c r="BD15" s="66" t="s">
        <v>609</v>
      </c>
      <c r="BE15" s="22" t="s">
        <v>609</v>
      </c>
      <c r="BF15" s="22" t="s">
        <v>609</v>
      </c>
      <c r="BG15" s="66" t="s">
        <v>609</v>
      </c>
      <c r="BH15" s="22" t="s">
        <v>609</v>
      </c>
      <c r="BI15" s="22" t="s">
        <v>609</v>
      </c>
      <c r="BJ15" s="66" t="s">
        <v>609</v>
      </c>
      <c r="BK15" s="22" t="s">
        <v>609</v>
      </c>
      <c r="BL15" s="22" t="s">
        <v>609</v>
      </c>
      <c r="BM15" s="66" t="s">
        <v>609</v>
      </c>
      <c r="BN15" s="22" t="s">
        <v>609</v>
      </c>
      <c r="BO15" s="22" t="s">
        <v>609</v>
      </c>
      <c r="BP15" s="66" t="s">
        <v>609</v>
      </c>
      <c r="BQ15" s="22" t="s">
        <v>609</v>
      </c>
      <c r="BR15" s="22" t="s">
        <v>609</v>
      </c>
      <c r="BT15" s="13" t="s">
        <v>440</v>
      </c>
      <c r="BU15" s="13" t="s">
        <v>224</v>
      </c>
      <c r="BV15" s="13">
        <v>4851</v>
      </c>
      <c r="BW15" s="66">
        <v>2.989583333333333E-2</v>
      </c>
      <c r="BX15" s="22">
        <v>4</v>
      </c>
      <c r="BY15" s="22">
        <v>1</v>
      </c>
      <c r="BZ15" s="66">
        <v>2.7060185185185187E-2</v>
      </c>
      <c r="CA15" s="22">
        <v>4</v>
      </c>
      <c r="CB15" s="22">
        <v>1</v>
      </c>
      <c r="CC15" s="66">
        <v>2.7800925925925923E-2</v>
      </c>
      <c r="CD15" s="22">
        <v>2</v>
      </c>
      <c r="CE15" s="22">
        <v>2</v>
      </c>
      <c r="CF15" s="66">
        <v>0</v>
      </c>
      <c r="CG15" s="22" t="s">
        <v>609</v>
      </c>
      <c r="CH15" s="22" t="s">
        <v>609</v>
      </c>
      <c r="CI15" s="66">
        <v>0</v>
      </c>
      <c r="CJ15" s="22" t="s">
        <v>609</v>
      </c>
      <c r="CK15" s="22" t="s">
        <v>609</v>
      </c>
    </row>
    <row r="16" spans="1:89" ht="15" customHeight="1" x14ac:dyDescent="0.2">
      <c r="A16" s="252">
        <f t="shared" si="0"/>
        <v>6</v>
      </c>
      <c r="B16" s="61" t="s">
        <v>764</v>
      </c>
      <c r="C16" s="358" t="s">
        <v>565</v>
      </c>
      <c r="D16" s="249">
        <v>2644</v>
      </c>
      <c r="E16" s="15">
        <f t="shared" si="1"/>
        <v>16</v>
      </c>
      <c r="F16" s="16">
        <f t="shared" si="2"/>
        <v>6</v>
      </c>
      <c r="G16" s="8">
        <f t="shared" si="3"/>
        <v>83</v>
      </c>
      <c r="H16" s="62">
        <f t="shared" si="4"/>
        <v>2.75E-2</v>
      </c>
      <c r="I16" s="65"/>
      <c r="J16" s="65">
        <v>39</v>
      </c>
      <c r="K16" s="65">
        <v>36</v>
      </c>
      <c r="L16" s="34">
        <f t="shared" si="5"/>
        <v>3.313253012048193E-2</v>
      </c>
      <c r="M16" s="35">
        <f t="shared" si="6"/>
        <v>5</v>
      </c>
      <c r="N16" s="57">
        <f t="shared" si="7"/>
        <v>83</v>
      </c>
      <c r="O16" s="62">
        <f t="shared" si="8"/>
        <v>2.5706018518518517E-2</v>
      </c>
      <c r="P16" s="65"/>
      <c r="Q16" s="65">
        <v>37</v>
      </c>
      <c r="R16" s="65">
        <v>1</v>
      </c>
      <c r="S16" s="34">
        <f t="shared" si="9"/>
        <v>3.0971106648817491E-2</v>
      </c>
      <c r="T16" s="35">
        <f t="shared" si="10"/>
        <v>6</v>
      </c>
      <c r="U16" s="57">
        <f t="shared" si="11"/>
        <v>83</v>
      </c>
      <c r="V16" s="62">
        <f>IF($B16="","",TIME(W16,X16,Y16))</f>
        <v>2.6458333333333334E-2</v>
      </c>
      <c r="W16" s="65"/>
      <c r="X16" s="65">
        <v>38</v>
      </c>
      <c r="Y16" s="65">
        <v>6</v>
      </c>
      <c r="Z16" s="34">
        <f t="shared" si="12"/>
        <v>3.1877510040160643E-2</v>
      </c>
      <c r="AA16" s="35">
        <f t="shared" si="13"/>
        <v>5</v>
      </c>
      <c r="AB16" s="57">
        <f t="shared" si="14"/>
        <v>83.83</v>
      </c>
      <c r="AC16" s="62"/>
      <c r="AD16" s="65"/>
      <c r="AE16" s="65"/>
      <c r="AF16" s="65"/>
      <c r="AG16" s="34"/>
      <c r="AH16" s="35"/>
      <c r="AI16" s="57"/>
      <c r="AJ16" s="62"/>
      <c r="AK16" s="65"/>
      <c r="AL16" s="65"/>
      <c r="AM16" s="65"/>
      <c r="AN16" s="34"/>
      <c r="AO16" s="35"/>
      <c r="AR16" s="13" t="str">
        <f t="shared" si="15"/>
        <v>Craig Hennecy</v>
      </c>
      <c r="AS16" s="13" t="str">
        <f t="shared" si="15"/>
        <v>TH0</v>
      </c>
      <c r="AT16" s="13">
        <f t="shared" si="15"/>
        <v>2644</v>
      </c>
      <c r="AU16" s="22">
        <f t="shared" si="16"/>
        <v>2</v>
      </c>
      <c r="AV16" s="22">
        <f t="shared" si="17"/>
        <v>1</v>
      </c>
      <c r="AW16" s="22">
        <f t="shared" si="18"/>
        <v>1</v>
      </c>
      <c r="AX16" s="22">
        <f t="shared" si="19"/>
        <v>0</v>
      </c>
      <c r="AY16" s="22">
        <f t="shared" si="20"/>
        <v>0</v>
      </c>
      <c r="BA16" s="13" t="s">
        <v>764</v>
      </c>
      <c r="BB16" s="13" t="s">
        <v>83</v>
      </c>
      <c r="BC16" s="13">
        <v>2644</v>
      </c>
      <c r="BD16" s="66">
        <v>2.75E-2</v>
      </c>
      <c r="BE16" s="22">
        <v>2</v>
      </c>
      <c r="BF16" s="22">
        <v>1</v>
      </c>
      <c r="BG16" s="66">
        <v>2.5706018518518517E-2</v>
      </c>
      <c r="BH16" s="22">
        <v>2</v>
      </c>
      <c r="BI16" s="22">
        <v>1</v>
      </c>
      <c r="BJ16" s="66">
        <v>2.6458333333333334E-2</v>
      </c>
      <c r="BK16" s="22">
        <v>2</v>
      </c>
      <c r="BL16" s="22">
        <v>1</v>
      </c>
      <c r="BM16" s="66">
        <v>0</v>
      </c>
      <c r="BN16" s="22" t="s">
        <v>609</v>
      </c>
      <c r="BO16" s="22" t="s">
        <v>609</v>
      </c>
      <c r="BP16" s="66">
        <v>0</v>
      </c>
      <c r="BQ16" s="22" t="s">
        <v>609</v>
      </c>
      <c r="BR16" s="22" t="s">
        <v>609</v>
      </c>
      <c r="BT16" s="13" t="s">
        <v>764</v>
      </c>
      <c r="BU16" s="13" t="s">
        <v>83</v>
      </c>
      <c r="BV16" s="13">
        <v>2644</v>
      </c>
      <c r="BW16" s="66" t="s">
        <v>609</v>
      </c>
      <c r="BX16" s="22" t="s">
        <v>609</v>
      </c>
      <c r="BY16" s="22" t="s">
        <v>609</v>
      </c>
      <c r="BZ16" s="66" t="s">
        <v>609</v>
      </c>
      <c r="CA16" s="22" t="s">
        <v>609</v>
      </c>
      <c r="CB16" s="22" t="s">
        <v>609</v>
      </c>
      <c r="CC16" s="66" t="s">
        <v>609</v>
      </c>
      <c r="CD16" s="22" t="s">
        <v>609</v>
      </c>
      <c r="CE16" s="22" t="s">
        <v>609</v>
      </c>
      <c r="CF16" s="66" t="s">
        <v>609</v>
      </c>
      <c r="CG16" s="22" t="s">
        <v>609</v>
      </c>
      <c r="CH16" s="22" t="s">
        <v>609</v>
      </c>
      <c r="CI16" s="66" t="s">
        <v>609</v>
      </c>
      <c r="CJ16" s="22" t="s">
        <v>609</v>
      </c>
      <c r="CK16" s="22" t="s">
        <v>609</v>
      </c>
    </row>
    <row r="17" spans="1:89" ht="15" customHeight="1" x14ac:dyDescent="0.2">
      <c r="A17" s="60" t="str">
        <f t="shared" ref="A17:A29" si="21">F17</f>
        <v/>
      </c>
      <c r="B17" s="61"/>
      <c r="C17" s="13"/>
      <c r="D17" s="14"/>
      <c r="E17" s="15" t="str">
        <f t="shared" ref="E17:E29" si="22">IF(B17="","",M17+T17+AA17+AH17+AO17)</f>
        <v/>
      </c>
      <c r="F17" s="16" t="str">
        <f t="shared" ref="F17:F31" si="23">IF(B17="","",RANK(E17,E$11:E$31,1))</f>
        <v/>
      </c>
      <c r="G17" s="8" t="str">
        <f t="shared" ref="G17:G31" si="24">IF(H$8="","",IF($B17="","",INDEX(PMNumb,MATCH($C17,Boats,0),MATCH(H$8,Windspd,0))))</f>
        <v/>
      </c>
      <c r="H17" s="62" t="str">
        <f t="shared" ref="H17:H29" si="25">IF($B17="","",TIME(I17,J17,K17))</f>
        <v/>
      </c>
      <c r="I17" s="65"/>
      <c r="J17" s="65"/>
      <c r="K17" s="65"/>
      <c r="L17" s="34" t="str">
        <f t="shared" ref="L17:L29" si="26">IF(OR(H17="DNS",H17="DNF",H17="DSQ",H17="DNC",H17="OCS"),"",IF(H$9="","",IF($B17="","",(H17/(G17/100)))))</f>
        <v/>
      </c>
      <c r="M17" s="35" t="str">
        <f t="shared" ref="M17:M31" si="27">IF(OR(H17="DNS",H17="DNF",H17="DSQ",H17="DNC",H17="OCS"),(COUNTA($B$11:$B$31)+1),IF(H$8="",0,IF($B17="","",RANK(L17,L$11:L$31,1))))</f>
        <v/>
      </c>
      <c r="N17" s="57" t="str">
        <f t="shared" ref="N17:N31" si="28">IF(O$8="","",IF($B17="","",INDEX(PMNumb,MATCH($C17,Boats,0),MATCH(O$8,Windspd,0))))</f>
        <v/>
      </c>
      <c r="O17" s="62" t="str">
        <f t="shared" ref="O17:O29" si="29">IF($B17="","",TIME(P17,Q17,R17))</f>
        <v/>
      </c>
      <c r="P17" s="65"/>
      <c r="Q17" s="65"/>
      <c r="R17" s="65"/>
      <c r="S17" s="34" t="str">
        <f t="shared" ref="S17:S29" si="30">IF(OR(O17="DNS",O17="DNF",O17="DSQ",O17="DNC",O17="OCS"),"",IF(O$9="","",IF($B17="","",(O17/(N17/100)))))</f>
        <v/>
      </c>
      <c r="T17" s="35" t="str">
        <f t="shared" ref="T17:T31" si="31">IF(OR(O17="DNS",O17="DNF",O17="DSQ",O17="DNC",O17="OCS"),(COUNTA($B$11:$B$31)+1),IF(O$8="",0,IF($B17="","",RANK(S17,S$11:S$31,1))))</f>
        <v/>
      </c>
      <c r="U17" s="57" t="str">
        <f t="shared" ref="U17:U31" si="32">IF(V$8="","",IF($B17="","",INDEX(PMNumb,MATCH($C17,Boats,0),MATCH(V$8,Windspd,0))))</f>
        <v/>
      </c>
      <c r="V17" s="62" t="str">
        <f t="shared" ref="V17:V29" si="33">IF($B17="","",TIME(W17,X17,Y17))</f>
        <v/>
      </c>
      <c r="W17" s="65"/>
      <c r="X17" s="65"/>
      <c r="Y17" s="65"/>
      <c r="Z17" s="34" t="str">
        <f t="shared" ref="Z17:Z29" si="34">IF(OR(V17="DNS",V17="DNF",V17="DSQ",V17="DNC",V17="OCS"),"",IF(V$9="","",IF($B17="","",(V17/(U17/100)))))</f>
        <v/>
      </c>
      <c r="AA17" s="35" t="str">
        <f t="shared" ref="AA17:AA31" si="35">IF(OR(V17="DNS",V17="DNF",V17="DSQ",V17="DNC",V17="OCS"),(COUNTA($B$11:$B$31)+1),IF(V$8="",0,IF($B17="","",RANK(Z17,Z$11:Z$31,1))))</f>
        <v/>
      </c>
      <c r="AB17" s="57" t="str">
        <f t="shared" ref="AB17:AB31" si="36">IF(AC$8="","",IF($B17="","",INDEX(PMNumb,MATCH($C17,Boats,0),MATCH(AC$8,Windspd,0))))</f>
        <v/>
      </c>
      <c r="AC17" s="62" t="str">
        <f t="shared" ref="AC17:AC29" si="37">IF($B17="","",TIME(AD17,AE17,AF17))</f>
        <v/>
      </c>
      <c r="AD17" s="65"/>
      <c r="AE17" s="65"/>
      <c r="AF17" s="65"/>
      <c r="AG17" s="34" t="str">
        <f t="shared" ref="AG17:AG29" si="38">IF(OR(AC17="DNS",AC17="DNF",AC17="DSQ",AC17="DNC",AC17="OCS"),"",IF(AC$9="","",IF($B17="","",(AC17/(AB17/100)))))</f>
        <v/>
      </c>
      <c r="AH17" s="35" t="str">
        <f t="shared" ref="AH17:AH31" si="39">IF(OR(AC17="DNS",AC17="DNF",AC17="DSQ",AC17="DNC",AC17="OCS"),(COUNTA($B$11:$B$31)+1),IF(AC$8="",0,IF($B17="","",RANK(AG17,AG$11:AG$31,1))))</f>
        <v/>
      </c>
      <c r="AI17" s="57" t="str">
        <f t="shared" ref="AI17:AI31" si="40">IF(AJ$8="","",IF($B17="","",INDEX(PMNumb,MATCH($C17,Boats,0),MATCH(AJ$8,Windspd,0))))</f>
        <v/>
      </c>
      <c r="AJ17" s="62" t="str">
        <f t="shared" ref="AJ17:AJ29" si="41">IF($B17="","",TIME(AK17,AL17,AM17))</f>
        <v/>
      </c>
      <c r="AK17" s="65"/>
      <c r="AL17" s="65"/>
      <c r="AM17" s="65"/>
      <c r="AN17" s="34" t="str">
        <f t="shared" ref="AN17:AN29" si="42">IF(OR(AJ17="DNS",AJ17="DNF",AJ17="DSQ",AJ17="DNC",AJ17="OCS"),"",IF(AJ$9="","",IF($B17="","",(AJ17/(AI17/100)))))</f>
        <v/>
      </c>
      <c r="AO17" s="35" t="str">
        <f t="shared" ref="AO17:AO29" si="43">IF(OR(AJ17="DNS",AJ17="DNF",AJ17="DSQ",AJ17="DNC",AJ17="OCS"),(COUNTA($B$11:$B$31)+1),IF(AJ$8="",0,IF($B17="","",RANK(AN17,AN$11:AN$31,1))))</f>
        <v/>
      </c>
      <c r="AR17" s="13" t="str">
        <f t="shared" ref="AR17:AT31" si="44">IF($B17="","",B17)</f>
        <v/>
      </c>
      <c r="AS17" s="13" t="str">
        <f t="shared" si="44"/>
        <v/>
      </c>
      <c r="AT17" s="13" t="str">
        <f t="shared" si="44"/>
        <v/>
      </c>
      <c r="AU17" s="22" t="str">
        <f t="shared" ref="AU17:AU31" si="45">IF($B17="","",IF(M17&gt;0,IF(OR(H17="DNS",H17="DSQ",H17="DNC",H17="OCS"),0,IF(H17="DNF",1,(COUNTIF($H$11:$H$31,"=DNF")+COUNT($L$11:$L$31))-M17+1)),0))</f>
        <v/>
      </c>
      <c r="AV17" s="22" t="str">
        <f t="shared" ref="AV17:AV31" si="46">IF($B17="","",IF(T17&gt;0,IF(OR(O17="DNS",O17="DSQ",O17="DNC",O17="OCS"),0,IF(O17="DNF",1,(COUNTIF($O$11:$O$31,"=DNF")+COUNT($S$11:$S$31)-T17+1))),0))</f>
        <v/>
      </c>
      <c r="AW17" s="22" t="str">
        <f t="shared" ref="AW17:AW31" si="47">IF($B17="","",IF(AA17&gt;0,IF(OR(V17="DNS",V17="DSQ",V17="DNC",V17="OCS"),0,IF(V17="DNF",1,(COUNTIF($V$11:$V$31,"=DNF")+COUNT($Z$11:$Z$31))-AA17+1)),0))</f>
        <v/>
      </c>
      <c r="AX17" s="22" t="str">
        <f t="shared" ref="AX17:AX31" si="48">IF($B17="","",IF(AH17&gt;0,IF(OR(AC17="DNS",AC17="DSQ",AC17="DNC",AC17="OCS"),0,IF(AC17="DNF",1,(COUNTIF($AC$11:$AC$31,"=DNF")+COUNT($AG$11:$AG$31))-AH17+1)),0))</f>
        <v/>
      </c>
      <c r="AY17" s="22" t="str">
        <f t="shared" ref="AY17:AY31" si="49">IF($B17="","",IF(AO17&gt;0,IF(OR(AJ17="DNS",AJ17="DSQ",AJ17="DNC",AJ17="OCS"),0,IF(AJ17="DNF",1,(COUNTIF($AJ$11:$AJ$31,"=DNF")+COUNT($AN$11:$AN$31))-AO17+1)),0))</f>
        <v/>
      </c>
      <c r="BA17" s="13" t="s">
        <v>609</v>
      </c>
      <c r="BB17" s="13" t="s">
        <v>609</v>
      </c>
      <c r="BC17" s="13" t="s">
        <v>609</v>
      </c>
      <c r="BD17" s="66" t="s">
        <v>609</v>
      </c>
      <c r="BE17" s="22" t="s">
        <v>609</v>
      </c>
      <c r="BF17" s="22" t="s">
        <v>609</v>
      </c>
      <c r="BG17" s="66" t="s">
        <v>609</v>
      </c>
      <c r="BH17" s="22" t="s">
        <v>609</v>
      </c>
      <c r="BI17" s="22" t="s">
        <v>609</v>
      </c>
      <c r="BJ17" s="66" t="s">
        <v>609</v>
      </c>
      <c r="BK17" s="22" t="s">
        <v>609</v>
      </c>
      <c r="BL17" s="22" t="s">
        <v>609</v>
      </c>
      <c r="BM17" s="66" t="s">
        <v>609</v>
      </c>
      <c r="BN17" s="22" t="s">
        <v>609</v>
      </c>
      <c r="BO17" s="22" t="s">
        <v>609</v>
      </c>
      <c r="BP17" s="66" t="s">
        <v>609</v>
      </c>
      <c r="BQ17" s="22" t="s">
        <v>609</v>
      </c>
      <c r="BR17" s="22" t="s">
        <v>609</v>
      </c>
      <c r="BT17" s="13" t="s">
        <v>609</v>
      </c>
      <c r="BU17" s="13" t="s">
        <v>609</v>
      </c>
      <c r="BV17" s="13" t="s">
        <v>609</v>
      </c>
      <c r="BW17" s="66" t="s">
        <v>609</v>
      </c>
      <c r="BX17" s="22" t="s">
        <v>609</v>
      </c>
      <c r="BY17" s="22" t="s">
        <v>609</v>
      </c>
      <c r="BZ17" s="66" t="s">
        <v>609</v>
      </c>
      <c r="CA17" s="22" t="s">
        <v>609</v>
      </c>
      <c r="CB17" s="22" t="s">
        <v>609</v>
      </c>
      <c r="CC17" s="66" t="s">
        <v>609</v>
      </c>
      <c r="CD17" s="22" t="s">
        <v>609</v>
      </c>
      <c r="CE17" s="22" t="s">
        <v>609</v>
      </c>
      <c r="CF17" s="66" t="s">
        <v>609</v>
      </c>
      <c r="CG17" s="22" t="s">
        <v>609</v>
      </c>
      <c r="CH17" s="22" t="s">
        <v>609</v>
      </c>
      <c r="CI17" s="66" t="s">
        <v>609</v>
      </c>
      <c r="CJ17" s="22" t="s">
        <v>609</v>
      </c>
      <c r="CK17" s="22" t="s">
        <v>609</v>
      </c>
    </row>
    <row r="18" spans="1:89" ht="15" customHeight="1" x14ac:dyDescent="0.2">
      <c r="A18" s="60" t="str">
        <f t="shared" si="21"/>
        <v/>
      </c>
      <c r="B18" s="61"/>
      <c r="C18" s="13"/>
      <c r="D18" s="14"/>
      <c r="E18" s="15" t="str">
        <f t="shared" si="22"/>
        <v/>
      </c>
      <c r="F18" s="16" t="str">
        <f t="shared" si="23"/>
        <v/>
      </c>
      <c r="G18" s="8" t="str">
        <f t="shared" si="24"/>
        <v/>
      </c>
      <c r="H18" s="62" t="str">
        <f t="shared" si="25"/>
        <v/>
      </c>
      <c r="I18" s="65"/>
      <c r="J18" s="65"/>
      <c r="K18" s="65"/>
      <c r="L18" s="34" t="str">
        <f t="shared" si="26"/>
        <v/>
      </c>
      <c r="M18" s="35" t="str">
        <f t="shared" si="27"/>
        <v/>
      </c>
      <c r="N18" s="57" t="str">
        <f t="shared" si="28"/>
        <v/>
      </c>
      <c r="O18" s="62" t="str">
        <f t="shared" si="29"/>
        <v/>
      </c>
      <c r="P18" s="65"/>
      <c r="Q18" s="65"/>
      <c r="R18" s="65"/>
      <c r="S18" s="34" t="str">
        <f t="shared" si="30"/>
        <v/>
      </c>
      <c r="T18" s="35" t="str">
        <f t="shared" si="31"/>
        <v/>
      </c>
      <c r="U18" s="57" t="str">
        <f t="shared" si="32"/>
        <v/>
      </c>
      <c r="V18" s="62" t="str">
        <f t="shared" si="33"/>
        <v/>
      </c>
      <c r="W18" s="65"/>
      <c r="X18" s="65"/>
      <c r="Y18" s="65"/>
      <c r="Z18" s="34" t="str">
        <f t="shared" si="34"/>
        <v/>
      </c>
      <c r="AA18" s="35" t="str">
        <f t="shared" si="35"/>
        <v/>
      </c>
      <c r="AB18" s="57" t="str">
        <f t="shared" si="36"/>
        <v/>
      </c>
      <c r="AC18" s="62" t="str">
        <f t="shared" si="37"/>
        <v/>
      </c>
      <c r="AD18" s="65"/>
      <c r="AE18" s="65"/>
      <c r="AF18" s="65"/>
      <c r="AG18" s="34" t="str">
        <f t="shared" si="38"/>
        <v/>
      </c>
      <c r="AH18" s="35" t="str">
        <f t="shared" si="39"/>
        <v/>
      </c>
      <c r="AI18" s="57" t="str">
        <f t="shared" si="40"/>
        <v/>
      </c>
      <c r="AJ18" s="62" t="str">
        <f t="shared" si="41"/>
        <v/>
      </c>
      <c r="AK18" s="65"/>
      <c r="AL18" s="65"/>
      <c r="AM18" s="65"/>
      <c r="AN18" s="34" t="str">
        <f t="shared" si="42"/>
        <v/>
      </c>
      <c r="AO18" s="35" t="str">
        <f t="shared" si="43"/>
        <v/>
      </c>
      <c r="AR18" s="13" t="str">
        <f t="shared" si="44"/>
        <v/>
      </c>
      <c r="AS18" s="13" t="str">
        <f t="shared" si="44"/>
        <v/>
      </c>
      <c r="AT18" s="13" t="str">
        <f t="shared" si="44"/>
        <v/>
      </c>
      <c r="AU18" s="22" t="str">
        <f t="shared" si="45"/>
        <v/>
      </c>
      <c r="AV18" s="22" t="str">
        <f t="shared" si="46"/>
        <v/>
      </c>
      <c r="AW18" s="22" t="str">
        <f t="shared" si="47"/>
        <v/>
      </c>
      <c r="AX18" s="22" t="str">
        <f t="shared" si="48"/>
        <v/>
      </c>
      <c r="AY18" s="22" t="str">
        <f t="shared" si="49"/>
        <v/>
      </c>
      <c r="BA18" s="13" t="s">
        <v>609</v>
      </c>
      <c r="BB18" s="13" t="s">
        <v>609</v>
      </c>
      <c r="BC18" s="13" t="s">
        <v>609</v>
      </c>
      <c r="BD18" s="66" t="s">
        <v>609</v>
      </c>
      <c r="BE18" s="22" t="s">
        <v>609</v>
      </c>
      <c r="BF18" s="22" t="s">
        <v>609</v>
      </c>
      <c r="BG18" s="66" t="s">
        <v>609</v>
      </c>
      <c r="BH18" s="22" t="s">
        <v>609</v>
      </c>
      <c r="BI18" s="22" t="s">
        <v>609</v>
      </c>
      <c r="BJ18" s="66" t="s">
        <v>609</v>
      </c>
      <c r="BK18" s="22" t="s">
        <v>609</v>
      </c>
      <c r="BL18" s="22" t="s">
        <v>609</v>
      </c>
      <c r="BM18" s="66" t="s">
        <v>609</v>
      </c>
      <c r="BN18" s="22" t="s">
        <v>609</v>
      </c>
      <c r="BO18" s="22" t="s">
        <v>609</v>
      </c>
      <c r="BP18" s="66" t="s">
        <v>609</v>
      </c>
      <c r="BQ18" s="22" t="s">
        <v>609</v>
      </c>
      <c r="BR18" s="22" t="s">
        <v>609</v>
      </c>
      <c r="BT18" s="13" t="s">
        <v>609</v>
      </c>
      <c r="BU18" s="13" t="s">
        <v>609</v>
      </c>
      <c r="BV18" s="13" t="s">
        <v>609</v>
      </c>
      <c r="BW18" s="66" t="s">
        <v>609</v>
      </c>
      <c r="BX18" s="22" t="s">
        <v>609</v>
      </c>
      <c r="BY18" s="22" t="s">
        <v>609</v>
      </c>
      <c r="BZ18" s="66" t="s">
        <v>609</v>
      </c>
      <c r="CA18" s="22" t="s">
        <v>609</v>
      </c>
      <c r="CB18" s="22" t="s">
        <v>609</v>
      </c>
      <c r="CC18" s="66" t="s">
        <v>609</v>
      </c>
      <c r="CD18" s="22" t="s">
        <v>609</v>
      </c>
      <c r="CE18" s="22" t="s">
        <v>609</v>
      </c>
      <c r="CF18" s="66" t="s">
        <v>609</v>
      </c>
      <c r="CG18" s="22" t="s">
        <v>609</v>
      </c>
      <c r="CH18" s="22" t="s">
        <v>609</v>
      </c>
      <c r="CI18" s="66" t="s">
        <v>609</v>
      </c>
      <c r="CJ18" s="22" t="s">
        <v>609</v>
      </c>
      <c r="CK18" s="22" t="s">
        <v>609</v>
      </c>
    </row>
    <row r="19" spans="1:89" ht="15" customHeight="1" x14ac:dyDescent="0.2">
      <c r="A19" s="60" t="str">
        <f t="shared" si="21"/>
        <v/>
      </c>
      <c r="B19" s="61"/>
      <c r="C19" s="13"/>
      <c r="D19" s="14"/>
      <c r="E19" s="15" t="str">
        <f t="shared" si="22"/>
        <v/>
      </c>
      <c r="F19" s="16" t="str">
        <f t="shared" si="23"/>
        <v/>
      </c>
      <c r="G19" s="8" t="str">
        <f t="shared" si="24"/>
        <v/>
      </c>
      <c r="H19" s="62" t="str">
        <f t="shared" si="25"/>
        <v/>
      </c>
      <c r="I19" s="65"/>
      <c r="J19" s="65"/>
      <c r="K19" s="65"/>
      <c r="L19" s="34" t="str">
        <f t="shared" si="26"/>
        <v/>
      </c>
      <c r="M19" s="35" t="str">
        <f t="shared" si="27"/>
        <v/>
      </c>
      <c r="N19" s="57" t="str">
        <f t="shared" si="28"/>
        <v/>
      </c>
      <c r="O19" s="62" t="str">
        <f t="shared" si="29"/>
        <v/>
      </c>
      <c r="P19" s="65"/>
      <c r="Q19" s="65"/>
      <c r="R19" s="65"/>
      <c r="S19" s="34" t="str">
        <f t="shared" si="30"/>
        <v/>
      </c>
      <c r="T19" s="35" t="str">
        <f t="shared" si="31"/>
        <v/>
      </c>
      <c r="U19" s="57" t="str">
        <f t="shared" si="32"/>
        <v/>
      </c>
      <c r="V19" s="62" t="str">
        <f t="shared" si="33"/>
        <v/>
      </c>
      <c r="W19" s="65"/>
      <c r="X19" s="65"/>
      <c r="Y19" s="65"/>
      <c r="Z19" s="34" t="str">
        <f t="shared" si="34"/>
        <v/>
      </c>
      <c r="AA19" s="35" t="str">
        <f t="shared" si="35"/>
        <v/>
      </c>
      <c r="AB19" s="57" t="str">
        <f t="shared" si="36"/>
        <v/>
      </c>
      <c r="AC19" s="62" t="str">
        <f t="shared" si="37"/>
        <v/>
      </c>
      <c r="AD19" s="65"/>
      <c r="AE19" s="65"/>
      <c r="AF19" s="65"/>
      <c r="AG19" s="34" t="str">
        <f t="shared" si="38"/>
        <v/>
      </c>
      <c r="AH19" s="35" t="str">
        <f t="shared" si="39"/>
        <v/>
      </c>
      <c r="AI19" s="57" t="str">
        <f t="shared" si="40"/>
        <v/>
      </c>
      <c r="AJ19" s="62" t="str">
        <f t="shared" si="41"/>
        <v/>
      </c>
      <c r="AK19" s="65"/>
      <c r="AL19" s="65"/>
      <c r="AM19" s="65"/>
      <c r="AN19" s="34" t="str">
        <f t="shared" si="42"/>
        <v/>
      </c>
      <c r="AO19" s="35" t="str">
        <f t="shared" si="43"/>
        <v/>
      </c>
      <c r="AR19" s="13" t="str">
        <f t="shared" si="44"/>
        <v/>
      </c>
      <c r="AS19" s="13" t="str">
        <f t="shared" si="44"/>
        <v/>
      </c>
      <c r="AT19" s="13" t="str">
        <f t="shared" si="44"/>
        <v/>
      </c>
      <c r="AU19" s="22" t="str">
        <f t="shared" si="45"/>
        <v/>
      </c>
      <c r="AV19" s="22" t="str">
        <f t="shared" si="46"/>
        <v/>
      </c>
      <c r="AW19" s="22" t="str">
        <f t="shared" si="47"/>
        <v/>
      </c>
      <c r="AX19" s="22" t="str">
        <f t="shared" si="48"/>
        <v/>
      </c>
      <c r="AY19" s="22" t="str">
        <f t="shared" si="49"/>
        <v/>
      </c>
      <c r="BA19" s="13" t="s">
        <v>609</v>
      </c>
      <c r="BB19" s="13" t="s">
        <v>609</v>
      </c>
      <c r="BC19" s="13" t="s">
        <v>609</v>
      </c>
      <c r="BD19" s="66" t="s">
        <v>609</v>
      </c>
      <c r="BE19" s="22" t="s">
        <v>609</v>
      </c>
      <c r="BF19" s="22" t="s">
        <v>609</v>
      </c>
      <c r="BG19" s="66" t="s">
        <v>609</v>
      </c>
      <c r="BH19" s="22" t="s">
        <v>609</v>
      </c>
      <c r="BI19" s="22" t="s">
        <v>609</v>
      </c>
      <c r="BJ19" s="66" t="s">
        <v>609</v>
      </c>
      <c r="BK19" s="22" t="s">
        <v>609</v>
      </c>
      <c r="BL19" s="22" t="s">
        <v>609</v>
      </c>
      <c r="BM19" s="66" t="s">
        <v>609</v>
      </c>
      <c r="BN19" s="22" t="s">
        <v>609</v>
      </c>
      <c r="BO19" s="22" t="s">
        <v>609</v>
      </c>
      <c r="BP19" s="66" t="s">
        <v>609</v>
      </c>
      <c r="BQ19" s="22" t="s">
        <v>609</v>
      </c>
      <c r="BR19" s="22" t="s">
        <v>609</v>
      </c>
      <c r="BT19" s="13" t="s">
        <v>609</v>
      </c>
      <c r="BU19" s="13" t="s">
        <v>609</v>
      </c>
      <c r="BV19" s="13" t="s">
        <v>609</v>
      </c>
      <c r="BW19" s="66" t="s">
        <v>609</v>
      </c>
      <c r="BX19" s="22" t="s">
        <v>609</v>
      </c>
      <c r="BY19" s="22" t="s">
        <v>609</v>
      </c>
      <c r="BZ19" s="66" t="s">
        <v>609</v>
      </c>
      <c r="CA19" s="22" t="s">
        <v>609</v>
      </c>
      <c r="CB19" s="22" t="s">
        <v>609</v>
      </c>
      <c r="CC19" s="66" t="s">
        <v>609</v>
      </c>
      <c r="CD19" s="22" t="s">
        <v>609</v>
      </c>
      <c r="CE19" s="22" t="s">
        <v>609</v>
      </c>
      <c r="CF19" s="66" t="s">
        <v>609</v>
      </c>
      <c r="CG19" s="22" t="s">
        <v>609</v>
      </c>
      <c r="CH19" s="22" t="s">
        <v>609</v>
      </c>
      <c r="CI19" s="66" t="s">
        <v>609</v>
      </c>
      <c r="CJ19" s="22" t="s">
        <v>609</v>
      </c>
      <c r="CK19" s="22" t="s">
        <v>609</v>
      </c>
    </row>
    <row r="20" spans="1:89" ht="15" customHeight="1" x14ac:dyDescent="0.2">
      <c r="A20" s="60" t="str">
        <f t="shared" si="21"/>
        <v/>
      </c>
      <c r="B20" s="61"/>
      <c r="C20" s="13"/>
      <c r="D20" s="14"/>
      <c r="E20" s="15" t="str">
        <f t="shared" si="22"/>
        <v/>
      </c>
      <c r="F20" s="16" t="str">
        <f t="shared" si="23"/>
        <v/>
      </c>
      <c r="G20" s="8" t="str">
        <f t="shared" si="24"/>
        <v/>
      </c>
      <c r="H20" s="62" t="str">
        <f t="shared" si="25"/>
        <v/>
      </c>
      <c r="I20" s="65"/>
      <c r="J20" s="65"/>
      <c r="K20" s="65"/>
      <c r="L20" s="34" t="str">
        <f t="shared" si="26"/>
        <v/>
      </c>
      <c r="M20" s="35" t="str">
        <f t="shared" si="27"/>
        <v/>
      </c>
      <c r="N20" s="57" t="str">
        <f t="shared" si="28"/>
        <v/>
      </c>
      <c r="O20" s="62" t="str">
        <f t="shared" si="29"/>
        <v/>
      </c>
      <c r="P20" s="65"/>
      <c r="Q20" s="65"/>
      <c r="R20" s="65"/>
      <c r="S20" s="34" t="str">
        <f t="shared" si="30"/>
        <v/>
      </c>
      <c r="T20" s="35" t="str">
        <f t="shared" si="31"/>
        <v/>
      </c>
      <c r="U20" s="57" t="str">
        <f t="shared" si="32"/>
        <v/>
      </c>
      <c r="V20" s="62" t="str">
        <f t="shared" si="33"/>
        <v/>
      </c>
      <c r="W20" s="65"/>
      <c r="X20" s="65"/>
      <c r="Y20" s="65"/>
      <c r="Z20" s="34" t="str">
        <f t="shared" si="34"/>
        <v/>
      </c>
      <c r="AA20" s="35" t="str">
        <f t="shared" si="35"/>
        <v/>
      </c>
      <c r="AB20" s="57" t="str">
        <f t="shared" si="36"/>
        <v/>
      </c>
      <c r="AC20" s="62" t="str">
        <f t="shared" si="37"/>
        <v/>
      </c>
      <c r="AD20" s="65"/>
      <c r="AE20" s="65"/>
      <c r="AF20" s="65"/>
      <c r="AG20" s="34" t="str">
        <f t="shared" si="38"/>
        <v/>
      </c>
      <c r="AH20" s="35" t="str">
        <f t="shared" si="39"/>
        <v/>
      </c>
      <c r="AI20" s="57" t="str">
        <f t="shared" si="40"/>
        <v/>
      </c>
      <c r="AJ20" s="62" t="str">
        <f t="shared" si="41"/>
        <v/>
      </c>
      <c r="AK20" s="65"/>
      <c r="AL20" s="65"/>
      <c r="AM20" s="65"/>
      <c r="AN20" s="34" t="str">
        <f t="shared" si="42"/>
        <v/>
      </c>
      <c r="AO20" s="35" t="str">
        <f t="shared" si="43"/>
        <v/>
      </c>
      <c r="AR20" s="13" t="str">
        <f t="shared" si="44"/>
        <v/>
      </c>
      <c r="AS20" s="13" t="str">
        <f t="shared" si="44"/>
        <v/>
      </c>
      <c r="AT20" s="13" t="str">
        <f t="shared" si="44"/>
        <v/>
      </c>
      <c r="AU20" s="22" t="str">
        <f t="shared" si="45"/>
        <v/>
      </c>
      <c r="AV20" s="22" t="str">
        <f t="shared" si="46"/>
        <v/>
      </c>
      <c r="AW20" s="22" t="str">
        <f t="shared" si="47"/>
        <v/>
      </c>
      <c r="AX20" s="22" t="str">
        <f t="shared" si="48"/>
        <v/>
      </c>
      <c r="AY20" s="22" t="str">
        <f t="shared" si="49"/>
        <v/>
      </c>
      <c r="BA20" s="13" t="s">
        <v>609</v>
      </c>
      <c r="BB20" s="13" t="s">
        <v>609</v>
      </c>
      <c r="BC20" s="13" t="s">
        <v>609</v>
      </c>
      <c r="BD20" s="66" t="s">
        <v>609</v>
      </c>
      <c r="BE20" s="22" t="s">
        <v>609</v>
      </c>
      <c r="BF20" s="22" t="s">
        <v>609</v>
      </c>
      <c r="BG20" s="66" t="s">
        <v>609</v>
      </c>
      <c r="BH20" s="22" t="s">
        <v>609</v>
      </c>
      <c r="BI20" s="22" t="s">
        <v>609</v>
      </c>
      <c r="BJ20" s="66" t="s">
        <v>609</v>
      </c>
      <c r="BK20" s="22" t="s">
        <v>609</v>
      </c>
      <c r="BL20" s="22" t="s">
        <v>609</v>
      </c>
      <c r="BM20" s="66" t="s">
        <v>609</v>
      </c>
      <c r="BN20" s="22" t="s">
        <v>609</v>
      </c>
      <c r="BO20" s="22" t="s">
        <v>609</v>
      </c>
      <c r="BP20" s="66" t="s">
        <v>609</v>
      </c>
      <c r="BQ20" s="22" t="s">
        <v>609</v>
      </c>
      <c r="BR20" s="22" t="s">
        <v>609</v>
      </c>
      <c r="BT20" s="13" t="s">
        <v>609</v>
      </c>
      <c r="BU20" s="13" t="s">
        <v>609</v>
      </c>
      <c r="BV20" s="13" t="s">
        <v>609</v>
      </c>
      <c r="BW20" s="66" t="s">
        <v>609</v>
      </c>
      <c r="BX20" s="22" t="s">
        <v>609</v>
      </c>
      <c r="BY20" s="22" t="s">
        <v>609</v>
      </c>
      <c r="BZ20" s="66" t="s">
        <v>609</v>
      </c>
      <c r="CA20" s="22" t="s">
        <v>609</v>
      </c>
      <c r="CB20" s="22" t="s">
        <v>609</v>
      </c>
      <c r="CC20" s="66" t="s">
        <v>609</v>
      </c>
      <c r="CD20" s="22" t="s">
        <v>609</v>
      </c>
      <c r="CE20" s="22" t="s">
        <v>609</v>
      </c>
      <c r="CF20" s="66" t="s">
        <v>609</v>
      </c>
      <c r="CG20" s="22" t="s">
        <v>609</v>
      </c>
      <c r="CH20" s="22" t="s">
        <v>609</v>
      </c>
      <c r="CI20" s="66" t="s">
        <v>609</v>
      </c>
      <c r="CJ20" s="22" t="s">
        <v>609</v>
      </c>
      <c r="CK20" s="22" t="s">
        <v>609</v>
      </c>
    </row>
    <row r="21" spans="1:89" ht="15" customHeight="1" x14ac:dyDescent="0.2">
      <c r="A21" s="60" t="str">
        <f t="shared" si="21"/>
        <v/>
      </c>
      <c r="B21" s="61"/>
      <c r="C21" s="13"/>
      <c r="D21" s="14"/>
      <c r="E21" s="15" t="str">
        <f t="shared" si="22"/>
        <v/>
      </c>
      <c r="F21" s="16" t="str">
        <f t="shared" si="23"/>
        <v/>
      </c>
      <c r="G21" s="8" t="str">
        <f t="shared" si="24"/>
        <v/>
      </c>
      <c r="H21" s="62" t="str">
        <f t="shared" si="25"/>
        <v/>
      </c>
      <c r="I21" s="65"/>
      <c r="J21" s="65"/>
      <c r="K21" s="65"/>
      <c r="L21" s="34" t="str">
        <f t="shared" si="26"/>
        <v/>
      </c>
      <c r="M21" s="35" t="str">
        <f t="shared" si="27"/>
        <v/>
      </c>
      <c r="N21" s="57" t="str">
        <f t="shared" si="28"/>
        <v/>
      </c>
      <c r="O21" s="62" t="str">
        <f t="shared" si="29"/>
        <v/>
      </c>
      <c r="P21" s="65"/>
      <c r="Q21" s="65"/>
      <c r="R21" s="65"/>
      <c r="S21" s="34" t="str">
        <f t="shared" si="30"/>
        <v/>
      </c>
      <c r="T21" s="35" t="str">
        <f t="shared" si="31"/>
        <v/>
      </c>
      <c r="U21" s="57" t="str">
        <f t="shared" si="32"/>
        <v/>
      </c>
      <c r="V21" s="62" t="str">
        <f t="shared" si="33"/>
        <v/>
      </c>
      <c r="W21" s="65"/>
      <c r="X21" s="65"/>
      <c r="Y21" s="65"/>
      <c r="Z21" s="34" t="str">
        <f t="shared" si="34"/>
        <v/>
      </c>
      <c r="AA21" s="35" t="str">
        <f t="shared" si="35"/>
        <v/>
      </c>
      <c r="AB21" s="57" t="str">
        <f t="shared" si="36"/>
        <v/>
      </c>
      <c r="AC21" s="62" t="str">
        <f t="shared" si="37"/>
        <v/>
      </c>
      <c r="AD21" s="65"/>
      <c r="AE21" s="65"/>
      <c r="AF21" s="65"/>
      <c r="AG21" s="34" t="str">
        <f t="shared" si="38"/>
        <v/>
      </c>
      <c r="AH21" s="35" t="str">
        <f t="shared" si="39"/>
        <v/>
      </c>
      <c r="AI21" s="57" t="str">
        <f t="shared" si="40"/>
        <v/>
      </c>
      <c r="AJ21" s="62" t="str">
        <f t="shared" si="41"/>
        <v/>
      </c>
      <c r="AK21" s="65"/>
      <c r="AL21" s="65"/>
      <c r="AM21" s="65"/>
      <c r="AN21" s="34" t="str">
        <f t="shared" si="42"/>
        <v/>
      </c>
      <c r="AO21" s="35" t="str">
        <f t="shared" si="43"/>
        <v/>
      </c>
      <c r="AR21" s="13" t="str">
        <f t="shared" si="44"/>
        <v/>
      </c>
      <c r="AS21" s="13" t="str">
        <f t="shared" si="44"/>
        <v/>
      </c>
      <c r="AT21" s="13" t="str">
        <f t="shared" si="44"/>
        <v/>
      </c>
      <c r="AU21" s="22" t="str">
        <f t="shared" si="45"/>
        <v/>
      </c>
      <c r="AV21" s="22" t="str">
        <f t="shared" si="46"/>
        <v/>
      </c>
      <c r="AW21" s="22" t="str">
        <f t="shared" si="47"/>
        <v/>
      </c>
      <c r="AX21" s="22" t="str">
        <f t="shared" si="48"/>
        <v/>
      </c>
      <c r="AY21" s="22" t="str">
        <f t="shared" si="49"/>
        <v/>
      </c>
      <c r="BA21" s="13" t="s">
        <v>609</v>
      </c>
      <c r="BB21" s="13" t="s">
        <v>609</v>
      </c>
      <c r="BC21" s="13" t="s">
        <v>609</v>
      </c>
      <c r="BD21" s="66" t="s">
        <v>609</v>
      </c>
      <c r="BE21" s="22" t="s">
        <v>609</v>
      </c>
      <c r="BF21" s="22" t="s">
        <v>609</v>
      </c>
      <c r="BG21" s="66" t="s">
        <v>609</v>
      </c>
      <c r="BH21" s="22" t="s">
        <v>609</v>
      </c>
      <c r="BI21" s="22" t="s">
        <v>609</v>
      </c>
      <c r="BJ21" s="66" t="s">
        <v>609</v>
      </c>
      <c r="BK21" s="22" t="s">
        <v>609</v>
      </c>
      <c r="BL21" s="22" t="s">
        <v>609</v>
      </c>
      <c r="BM21" s="66" t="s">
        <v>609</v>
      </c>
      <c r="BN21" s="22" t="s">
        <v>609</v>
      </c>
      <c r="BO21" s="22" t="s">
        <v>609</v>
      </c>
      <c r="BP21" s="66" t="s">
        <v>609</v>
      </c>
      <c r="BQ21" s="22" t="s">
        <v>609</v>
      </c>
      <c r="BR21" s="22" t="s">
        <v>609</v>
      </c>
      <c r="BT21" s="13" t="s">
        <v>609</v>
      </c>
      <c r="BU21" s="13" t="s">
        <v>609</v>
      </c>
      <c r="BV21" s="13" t="s">
        <v>609</v>
      </c>
      <c r="BW21" s="66" t="s">
        <v>609</v>
      </c>
      <c r="BX21" s="22" t="s">
        <v>609</v>
      </c>
      <c r="BY21" s="22" t="s">
        <v>609</v>
      </c>
      <c r="BZ21" s="66" t="s">
        <v>609</v>
      </c>
      <c r="CA21" s="22" t="s">
        <v>609</v>
      </c>
      <c r="CB21" s="22" t="s">
        <v>609</v>
      </c>
      <c r="CC21" s="66" t="s">
        <v>609</v>
      </c>
      <c r="CD21" s="22" t="s">
        <v>609</v>
      </c>
      <c r="CE21" s="22" t="s">
        <v>609</v>
      </c>
      <c r="CF21" s="66" t="s">
        <v>609</v>
      </c>
      <c r="CG21" s="22" t="s">
        <v>609</v>
      </c>
      <c r="CH21" s="22" t="s">
        <v>609</v>
      </c>
      <c r="CI21" s="66" t="s">
        <v>609</v>
      </c>
      <c r="CJ21" s="22" t="s">
        <v>609</v>
      </c>
      <c r="CK21" s="22" t="s">
        <v>609</v>
      </c>
    </row>
    <row r="22" spans="1:89" ht="15" customHeight="1" x14ac:dyDescent="0.2">
      <c r="A22" s="60" t="str">
        <f t="shared" si="21"/>
        <v/>
      </c>
      <c r="B22" s="61"/>
      <c r="C22" s="13"/>
      <c r="D22" s="14"/>
      <c r="E22" s="15" t="str">
        <f t="shared" si="22"/>
        <v/>
      </c>
      <c r="F22" s="16" t="str">
        <f t="shared" si="23"/>
        <v/>
      </c>
      <c r="G22" s="8" t="str">
        <f t="shared" si="24"/>
        <v/>
      </c>
      <c r="H22" s="62" t="str">
        <f t="shared" si="25"/>
        <v/>
      </c>
      <c r="I22" s="65"/>
      <c r="J22" s="65"/>
      <c r="K22" s="65"/>
      <c r="L22" s="34" t="str">
        <f t="shared" si="26"/>
        <v/>
      </c>
      <c r="M22" s="35" t="str">
        <f t="shared" si="27"/>
        <v/>
      </c>
      <c r="N22" s="57" t="str">
        <f t="shared" si="28"/>
        <v/>
      </c>
      <c r="O22" s="62" t="str">
        <f t="shared" si="29"/>
        <v/>
      </c>
      <c r="P22" s="65"/>
      <c r="Q22" s="65"/>
      <c r="R22" s="65"/>
      <c r="S22" s="34" t="str">
        <f t="shared" si="30"/>
        <v/>
      </c>
      <c r="T22" s="35" t="str">
        <f t="shared" si="31"/>
        <v/>
      </c>
      <c r="U22" s="57" t="str">
        <f t="shared" si="32"/>
        <v/>
      </c>
      <c r="V22" s="62" t="str">
        <f t="shared" si="33"/>
        <v/>
      </c>
      <c r="W22" s="65"/>
      <c r="X22" s="65"/>
      <c r="Y22" s="65"/>
      <c r="Z22" s="34" t="str">
        <f t="shared" si="34"/>
        <v/>
      </c>
      <c r="AA22" s="35" t="str">
        <f t="shared" si="35"/>
        <v/>
      </c>
      <c r="AB22" s="57" t="str">
        <f t="shared" si="36"/>
        <v/>
      </c>
      <c r="AC22" s="62" t="str">
        <f t="shared" si="37"/>
        <v/>
      </c>
      <c r="AD22" s="65"/>
      <c r="AE22" s="65"/>
      <c r="AF22" s="65"/>
      <c r="AG22" s="34" t="str">
        <f t="shared" si="38"/>
        <v/>
      </c>
      <c r="AH22" s="35" t="str">
        <f t="shared" si="39"/>
        <v/>
      </c>
      <c r="AI22" s="57" t="str">
        <f t="shared" si="40"/>
        <v/>
      </c>
      <c r="AJ22" s="62" t="str">
        <f t="shared" si="41"/>
        <v/>
      </c>
      <c r="AK22" s="65"/>
      <c r="AL22" s="65"/>
      <c r="AM22" s="65"/>
      <c r="AN22" s="34" t="str">
        <f t="shared" si="42"/>
        <v/>
      </c>
      <c r="AO22" s="35" t="str">
        <f t="shared" si="43"/>
        <v/>
      </c>
      <c r="AR22" s="13" t="str">
        <f t="shared" si="44"/>
        <v/>
      </c>
      <c r="AS22" s="13" t="str">
        <f t="shared" si="44"/>
        <v/>
      </c>
      <c r="AT22" s="13" t="str">
        <f t="shared" si="44"/>
        <v/>
      </c>
      <c r="AU22" s="22" t="str">
        <f t="shared" si="45"/>
        <v/>
      </c>
      <c r="AV22" s="22" t="str">
        <f t="shared" si="46"/>
        <v/>
      </c>
      <c r="AW22" s="22" t="str">
        <f t="shared" si="47"/>
        <v/>
      </c>
      <c r="AX22" s="22" t="str">
        <f t="shared" si="48"/>
        <v/>
      </c>
      <c r="AY22" s="22" t="str">
        <f t="shared" si="49"/>
        <v/>
      </c>
      <c r="BA22" s="13" t="s">
        <v>609</v>
      </c>
      <c r="BB22" s="13" t="s">
        <v>609</v>
      </c>
      <c r="BC22" s="13" t="s">
        <v>609</v>
      </c>
      <c r="BD22" s="66" t="s">
        <v>609</v>
      </c>
      <c r="BE22" s="22" t="s">
        <v>609</v>
      </c>
      <c r="BF22" s="22" t="s">
        <v>609</v>
      </c>
      <c r="BG22" s="66" t="s">
        <v>609</v>
      </c>
      <c r="BH22" s="22" t="s">
        <v>609</v>
      </c>
      <c r="BI22" s="22" t="s">
        <v>609</v>
      </c>
      <c r="BJ22" s="66" t="s">
        <v>609</v>
      </c>
      <c r="BK22" s="22" t="s">
        <v>609</v>
      </c>
      <c r="BL22" s="22" t="s">
        <v>609</v>
      </c>
      <c r="BM22" s="66" t="s">
        <v>609</v>
      </c>
      <c r="BN22" s="22" t="s">
        <v>609</v>
      </c>
      <c r="BO22" s="22" t="s">
        <v>609</v>
      </c>
      <c r="BP22" s="66" t="s">
        <v>609</v>
      </c>
      <c r="BQ22" s="22" t="s">
        <v>609</v>
      </c>
      <c r="BR22" s="22" t="s">
        <v>609</v>
      </c>
      <c r="BT22" s="13" t="s">
        <v>609</v>
      </c>
      <c r="BU22" s="13" t="s">
        <v>609</v>
      </c>
      <c r="BV22" s="13" t="s">
        <v>609</v>
      </c>
      <c r="BW22" s="66" t="s">
        <v>609</v>
      </c>
      <c r="BX22" s="22" t="s">
        <v>609</v>
      </c>
      <c r="BY22" s="22" t="s">
        <v>609</v>
      </c>
      <c r="BZ22" s="66" t="s">
        <v>609</v>
      </c>
      <c r="CA22" s="22" t="s">
        <v>609</v>
      </c>
      <c r="CB22" s="22" t="s">
        <v>609</v>
      </c>
      <c r="CC22" s="66" t="s">
        <v>609</v>
      </c>
      <c r="CD22" s="22" t="s">
        <v>609</v>
      </c>
      <c r="CE22" s="22" t="s">
        <v>609</v>
      </c>
      <c r="CF22" s="66" t="s">
        <v>609</v>
      </c>
      <c r="CG22" s="22" t="s">
        <v>609</v>
      </c>
      <c r="CH22" s="22" t="s">
        <v>609</v>
      </c>
      <c r="CI22" s="66" t="s">
        <v>609</v>
      </c>
      <c r="CJ22" s="22" t="s">
        <v>609</v>
      </c>
      <c r="CK22" s="22" t="s">
        <v>609</v>
      </c>
    </row>
    <row r="23" spans="1:89" ht="15" customHeight="1" x14ac:dyDescent="0.2">
      <c r="A23" s="60" t="str">
        <f t="shared" si="21"/>
        <v/>
      </c>
      <c r="B23" s="61"/>
      <c r="C23" s="13"/>
      <c r="D23" s="14"/>
      <c r="E23" s="15" t="str">
        <f t="shared" si="22"/>
        <v/>
      </c>
      <c r="F23" s="16" t="str">
        <f t="shared" si="23"/>
        <v/>
      </c>
      <c r="G23" s="8" t="str">
        <f t="shared" si="24"/>
        <v/>
      </c>
      <c r="H23" s="62" t="str">
        <f t="shared" si="25"/>
        <v/>
      </c>
      <c r="I23" s="65"/>
      <c r="J23" s="65"/>
      <c r="K23" s="65"/>
      <c r="L23" s="34" t="str">
        <f t="shared" si="26"/>
        <v/>
      </c>
      <c r="M23" s="35" t="str">
        <f t="shared" si="27"/>
        <v/>
      </c>
      <c r="N23" s="57" t="str">
        <f t="shared" si="28"/>
        <v/>
      </c>
      <c r="O23" s="62" t="str">
        <f t="shared" si="29"/>
        <v/>
      </c>
      <c r="P23" s="65"/>
      <c r="Q23" s="65"/>
      <c r="R23" s="65"/>
      <c r="S23" s="34" t="str">
        <f t="shared" si="30"/>
        <v/>
      </c>
      <c r="T23" s="35" t="str">
        <f t="shared" si="31"/>
        <v/>
      </c>
      <c r="U23" s="57" t="str">
        <f t="shared" si="32"/>
        <v/>
      </c>
      <c r="V23" s="62" t="str">
        <f t="shared" si="33"/>
        <v/>
      </c>
      <c r="W23" s="65"/>
      <c r="X23" s="65"/>
      <c r="Y23" s="65"/>
      <c r="Z23" s="34" t="str">
        <f t="shared" si="34"/>
        <v/>
      </c>
      <c r="AA23" s="35" t="str">
        <f t="shared" si="35"/>
        <v/>
      </c>
      <c r="AB23" s="57" t="str">
        <f t="shared" si="36"/>
        <v/>
      </c>
      <c r="AC23" s="62" t="str">
        <f t="shared" si="37"/>
        <v/>
      </c>
      <c r="AD23" s="65"/>
      <c r="AE23" s="65"/>
      <c r="AF23" s="65"/>
      <c r="AG23" s="34" t="str">
        <f t="shared" si="38"/>
        <v/>
      </c>
      <c r="AH23" s="35" t="str">
        <f t="shared" si="39"/>
        <v/>
      </c>
      <c r="AI23" s="57" t="str">
        <f t="shared" si="40"/>
        <v/>
      </c>
      <c r="AJ23" s="62" t="str">
        <f t="shared" si="41"/>
        <v/>
      </c>
      <c r="AK23" s="65"/>
      <c r="AL23" s="65"/>
      <c r="AM23" s="65"/>
      <c r="AN23" s="34" t="str">
        <f t="shared" si="42"/>
        <v/>
      </c>
      <c r="AO23" s="35" t="str">
        <f t="shared" si="43"/>
        <v/>
      </c>
      <c r="AR23" s="13" t="str">
        <f t="shared" si="44"/>
        <v/>
      </c>
      <c r="AS23" s="13" t="str">
        <f t="shared" si="44"/>
        <v/>
      </c>
      <c r="AT23" s="13" t="str">
        <f t="shared" si="44"/>
        <v/>
      </c>
      <c r="AU23" s="22" t="str">
        <f t="shared" si="45"/>
        <v/>
      </c>
      <c r="AV23" s="22" t="str">
        <f t="shared" si="46"/>
        <v/>
      </c>
      <c r="AW23" s="22" t="str">
        <f t="shared" si="47"/>
        <v/>
      </c>
      <c r="AX23" s="22" t="str">
        <f t="shared" si="48"/>
        <v/>
      </c>
      <c r="AY23" s="22" t="str">
        <f t="shared" si="49"/>
        <v/>
      </c>
      <c r="BA23" s="13" t="s">
        <v>609</v>
      </c>
      <c r="BB23" s="13" t="s">
        <v>609</v>
      </c>
      <c r="BC23" s="13" t="s">
        <v>609</v>
      </c>
      <c r="BD23" s="66" t="s">
        <v>609</v>
      </c>
      <c r="BE23" s="22" t="s">
        <v>609</v>
      </c>
      <c r="BF23" s="22" t="s">
        <v>609</v>
      </c>
      <c r="BG23" s="66" t="s">
        <v>609</v>
      </c>
      <c r="BH23" s="22" t="s">
        <v>609</v>
      </c>
      <c r="BI23" s="22" t="s">
        <v>609</v>
      </c>
      <c r="BJ23" s="66" t="s">
        <v>609</v>
      </c>
      <c r="BK23" s="22" t="s">
        <v>609</v>
      </c>
      <c r="BL23" s="22" t="s">
        <v>609</v>
      </c>
      <c r="BM23" s="66" t="s">
        <v>609</v>
      </c>
      <c r="BN23" s="22" t="s">
        <v>609</v>
      </c>
      <c r="BO23" s="22" t="s">
        <v>609</v>
      </c>
      <c r="BP23" s="66" t="s">
        <v>609</v>
      </c>
      <c r="BQ23" s="22" t="s">
        <v>609</v>
      </c>
      <c r="BR23" s="22" t="s">
        <v>609</v>
      </c>
      <c r="BT23" s="13" t="s">
        <v>609</v>
      </c>
      <c r="BU23" s="13" t="s">
        <v>609</v>
      </c>
      <c r="BV23" s="13" t="s">
        <v>609</v>
      </c>
      <c r="BW23" s="66" t="s">
        <v>609</v>
      </c>
      <c r="BX23" s="22" t="s">
        <v>609</v>
      </c>
      <c r="BY23" s="22" t="s">
        <v>609</v>
      </c>
      <c r="BZ23" s="66" t="s">
        <v>609</v>
      </c>
      <c r="CA23" s="22" t="s">
        <v>609</v>
      </c>
      <c r="CB23" s="22" t="s">
        <v>609</v>
      </c>
      <c r="CC23" s="66" t="s">
        <v>609</v>
      </c>
      <c r="CD23" s="22" t="s">
        <v>609</v>
      </c>
      <c r="CE23" s="22" t="s">
        <v>609</v>
      </c>
      <c r="CF23" s="66" t="s">
        <v>609</v>
      </c>
      <c r="CG23" s="22" t="s">
        <v>609</v>
      </c>
      <c r="CH23" s="22" t="s">
        <v>609</v>
      </c>
      <c r="CI23" s="66" t="s">
        <v>609</v>
      </c>
      <c r="CJ23" s="22" t="s">
        <v>609</v>
      </c>
      <c r="CK23" s="22" t="s">
        <v>609</v>
      </c>
    </row>
    <row r="24" spans="1:89" ht="15" customHeight="1" x14ac:dyDescent="0.2">
      <c r="A24" s="60" t="str">
        <f t="shared" si="21"/>
        <v/>
      </c>
      <c r="B24" s="61"/>
      <c r="C24" s="13"/>
      <c r="D24" s="14"/>
      <c r="E24" s="15" t="str">
        <f t="shared" si="22"/>
        <v/>
      </c>
      <c r="F24" s="16" t="str">
        <f t="shared" si="23"/>
        <v/>
      </c>
      <c r="G24" s="8" t="str">
        <f t="shared" si="24"/>
        <v/>
      </c>
      <c r="H24" s="62" t="str">
        <f t="shared" si="25"/>
        <v/>
      </c>
      <c r="I24" s="65"/>
      <c r="J24" s="65"/>
      <c r="K24" s="65"/>
      <c r="L24" s="34" t="str">
        <f t="shared" si="26"/>
        <v/>
      </c>
      <c r="M24" s="35" t="str">
        <f t="shared" si="27"/>
        <v/>
      </c>
      <c r="N24" s="57" t="str">
        <f t="shared" si="28"/>
        <v/>
      </c>
      <c r="O24" s="62" t="str">
        <f t="shared" si="29"/>
        <v/>
      </c>
      <c r="P24" s="65"/>
      <c r="Q24" s="65"/>
      <c r="R24" s="65"/>
      <c r="S24" s="34" t="str">
        <f t="shared" si="30"/>
        <v/>
      </c>
      <c r="T24" s="35" t="str">
        <f t="shared" si="31"/>
        <v/>
      </c>
      <c r="U24" s="57" t="str">
        <f t="shared" si="32"/>
        <v/>
      </c>
      <c r="V24" s="62" t="str">
        <f t="shared" si="33"/>
        <v/>
      </c>
      <c r="W24" s="65"/>
      <c r="X24" s="65"/>
      <c r="Y24" s="65"/>
      <c r="Z24" s="34" t="str">
        <f t="shared" si="34"/>
        <v/>
      </c>
      <c r="AA24" s="35" t="str">
        <f t="shared" si="35"/>
        <v/>
      </c>
      <c r="AB24" s="57" t="str">
        <f t="shared" si="36"/>
        <v/>
      </c>
      <c r="AC24" s="62" t="str">
        <f t="shared" si="37"/>
        <v/>
      </c>
      <c r="AD24" s="65"/>
      <c r="AE24" s="65"/>
      <c r="AF24" s="65"/>
      <c r="AG24" s="34" t="str">
        <f t="shared" si="38"/>
        <v/>
      </c>
      <c r="AH24" s="35" t="str">
        <f t="shared" si="39"/>
        <v/>
      </c>
      <c r="AI24" s="57" t="str">
        <f t="shared" si="40"/>
        <v/>
      </c>
      <c r="AJ24" s="62" t="str">
        <f t="shared" si="41"/>
        <v/>
      </c>
      <c r="AK24" s="65"/>
      <c r="AL24" s="65"/>
      <c r="AM24" s="65"/>
      <c r="AN24" s="34" t="str">
        <f t="shared" si="42"/>
        <v/>
      </c>
      <c r="AO24" s="35" t="str">
        <f t="shared" si="43"/>
        <v/>
      </c>
      <c r="AR24" s="13" t="str">
        <f t="shared" si="44"/>
        <v/>
      </c>
      <c r="AS24" s="13" t="str">
        <f t="shared" si="44"/>
        <v/>
      </c>
      <c r="AT24" s="13" t="str">
        <f t="shared" si="44"/>
        <v/>
      </c>
      <c r="AU24" s="22" t="str">
        <f t="shared" si="45"/>
        <v/>
      </c>
      <c r="AV24" s="22" t="str">
        <f t="shared" si="46"/>
        <v/>
      </c>
      <c r="AW24" s="22" t="str">
        <f t="shared" si="47"/>
        <v/>
      </c>
      <c r="AX24" s="22" t="str">
        <f t="shared" si="48"/>
        <v/>
      </c>
      <c r="AY24" s="22" t="str">
        <f t="shared" si="49"/>
        <v/>
      </c>
      <c r="BA24" s="13" t="s">
        <v>609</v>
      </c>
      <c r="BB24" s="13" t="s">
        <v>609</v>
      </c>
      <c r="BC24" s="13" t="s">
        <v>609</v>
      </c>
      <c r="BD24" s="66" t="s">
        <v>609</v>
      </c>
      <c r="BE24" s="22" t="s">
        <v>609</v>
      </c>
      <c r="BF24" s="22" t="s">
        <v>609</v>
      </c>
      <c r="BG24" s="66" t="s">
        <v>609</v>
      </c>
      <c r="BH24" s="22" t="s">
        <v>609</v>
      </c>
      <c r="BI24" s="22" t="s">
        <v>609</v>
      </c>
      <c r="BJ24" s="66" t="s">
        <v>609</v>
      </c>
      <c r="BK24" s="22" t="s">
        <v>609</v>
      </c>
      <c r="BL24" s="22" t="s">
        <v>609</v>
      </c>
      <c r="BM24" s="66" t="s">
        <v>609</v>
      </c>
      <c r="BN24" s="22" t="s">
        <v>609</v>
      </c>
      <c r="BO24" s="22" t="s">
        <v>609</v>
      </c>
      <c r="BP24" s="66" t="s">
        <v>609</v>
      </c>
      <c r="BQ24" s="22" t="s">
        <v>609</v>
      </c>
      <c r="BR24" s="22" t="s">
        <v>609</v>
      </c>
      <c r="BT24" s="13" t="s">
        <v>609</v>
      </c>
      <c r="BU24" s="13" t="s">
        <v>609</v>
      </c>
      <c r="BV24" s="13" t="s">
        <v>609</v>
      </c>
      <c r="BW24" s="66" t="s">
        <v>609</v>
      </c>
      <c r="BX24" s="22" t="s">
        <v>609</v>
      </c>
      <c r="BY24" s="22" t="s">
        <v>609</v>
      </c>
      <c r="BZ24" s="66" t="s">
        <v>609</v>
      </c>
      <c r="CA24" s="22" t="s">
        <v>609</v>
      </c>
      <c r="CB24" s="22" t="s">
        <v>609</v>
      </c>
      <c r="CC24" s="66" t="s">
        <v>609</v>
      </c>
      <c r="CD24" s="22" t="s">
        <v>609</v>
      </c>
      <c r="CE24" s="22" t="s">
        <v>609</v>
      </c>
      <c r="CF24" s="66" t="s">
        <v>609</v>
      </c>
      <c r="CG24" s="22" t="s">
        <v>609</v>
      </c>
      <c r="CH24" s="22" t="s">
        <v>609</v>
      </c>
      <c r="CI24" s="66" t="s">
        <v>609</v>
      </c>
      <c r="CJ24" s="22" t="s">
        <v>609</v>
      </c>
      <c r="CK24" s="22" t="s">
        <v>609</v>
      </c>
    </row>
    <row r="25" spans="1:89" ht="15" customHeight="1" x14ac:dyDescent="0.2">
      <c r="A25" s="60" t="str">
        <f t="shared" si="21"/>
        <v/>
      </c>
      <c r="B25" s="61"/>
      <c r="C25" s="13"/>
      <c r="D25" s="14"/>
      <c r="E25" s="15" t="str">
        <f t="shared" si="22"/>
        <v/>
      </c>
      <c r="F25" s="16" t="str">
        <f t="shared" si="23"/>
        <v/>
      </c>
      <c r="G25" s="8" t="str">
        <f t="shared" si="24"/>
        <v/>
      </c>
      <c r="H25" s="62" t="str">
        <f t="shared" si="25"/>
        <v/>
      </c>
      <c r="I25" s="65"/>
      <c r="J25" s="65"/>
      <c r="K25" s="65"/>
      <c r="L25" s="34" t="str">
        <f t="shared" si="26"/>
        <v/>
      </c>
      <c r="M25" s="35" t="str">
        <f t="shared" si="27"/>
        <v/>
      </c>
      <c r="N25" s="57" t="str">
        <f t="shared" si="28"/>
        <v/>
      </c>
      <c r="O25" s="62" t="str">
        <f t="shared" si="29"/>
        <v/>
      </c>
      <c r="P25" s="65"/>
      <c r="Q25" s="65"/>
      <c r="R25" s="65"/>
      <c r="S25" s="34" t="str">
        <f t="shared" si="30"/>
        <v/>
      </c>
      <c r="T25" s="35" t="str">
        <f t="shared" si="31"/>
        <v/>
      </c>
      <c r="U25" s="57" t="str">
        <f t="shared" si="32"/>
        <v/>
      </c>
      <c r="V25" s="62" t="str">
        <f t="shared" si="33"/>
        <v/>
      </c>
      <c r="W25" s="65"/>
      <c r="X25" s="65"/>
      <c r="Y25" s="65"/>
      <c r="Z25" s="34" t="str">
        <f t="shared" si="34"/>
        <v/>
      </c>
      <c r="AA25" s="35" t="str">
        <f t="shared" si="35"/>
        <v/>
      </c>
      <c r="AB25" s="57" t="str">
        <f t="shared" si="36"/>
        <v/>
      </c>
      <c r="AC25" s="62" t="str">
        <f t="shared" si="37"/>
        <v/>
      </c>
      <c r="AD25" s="65"/>
      <c r="AE25" s="65"/>
      <c r="AF25" s="65"/>
      <c r="AG25" s="34" t="str">
        <f t="shared" si="38"/>
        <v/>
      </c>
      <c r="AH25" s="35" t="str">
        <f t="shared" si="39"/>
        <v/>
      </c>
      <c r="AI25" s="57" t="str">
        <f t="shared" si="40"/>
        <v/>
      </c>
      <c r="AJ25" s="62" t="str">
        <f t="shared" si="41"/>
        <v/>
      </c>
      <c r="AK25" s="65"/>
      <c r="AL25" s="65"/>
      <c r="AM25" s="65"/>
      <c r="AN25" s="34" t="str">
        <f t="shared" si="42"/>
        <v/>
      </c>
      <c r="AO25" s="35" t="str">
        <f t="shared" si="43"/>
        <v/>
      </c>
      <c r="AR25" s="13" t="str">
        <f t="shared" si="44"/>
        <v/>
      </c>
      <c r="AS25" s="13" t="str">
        <f t="shared" si="44"/>
        <v/>
      </c>
      <c r="AT25" s="13" t="str">
        <f t="shared" si="44"/>
        <v/>
      </c>
      <c r="AU25" s="22" t="str">
        <f t="shared" si="45"/>
        <v/>
      </c>
      <c r="AV25" s="22" t="str">
        <f t="shared" si="46"/>
        <v/>
      </c>
      <c r="AW25" s="22" t="str">
        <f t="shared" si="47"/>
        <v/>
      </c>
      <c r="AX25" s="22" t="str">
        <f t="shared" si="48"/>
        <v/>
      </c>
      <c r="AY25" s="22" t="str">
        <f t="shared" si="49"/>
        <v/>
      </c>
      <c r="BA25" s="13" t="s">
        <v>609</v>
      </c>
      <c r="BB25" s="13" t="s">
        <v>609</v>
      </c>
      <c r="BC25" s="13" t="s">
        <v>609</v>
      </c>
      <c r="BD25" s="66" t="s">
        <v>609</v>
      </c>
      <c r="BE25" s="22" t="s">
        <v>609</v>
      </c>
      <c r="BF25" s="22" t="s">
        <v>609</v>
      </c>
      <c r="BG25" s="66" t="s">
        <v>609</v>
      </c>
      <c r="BH25" s="22" t="s">
        <v>609</v>
      </c>
      <c r="BI25" s="22" t="s">
        <v>609</v>
      </c>
      <c r="BJ25" s="66" t="s">
        <v>609</v>
      </c>
      <c r="BK25" s="22" t="s">
        <v>609</v>
      </c>
      <c r="BL25" s="22" t="s">
        <v>609</v>
      </c>
      <c r="BM25" s="66" t="s">
        <v>609</v>
      </c>
      <c r="BN25" s="22" t="s">
        <v>609</v>
      </c>
      <c r="BO25" s="22" t="s">
        <v>609</v>
      </c>
      <c r="BP25" s="66" t="s">
        <v>609</v>
      </c>
      <c r="BQ25" s="22" t="s">
        <v>609</v>
      </c>
      <c r="BR25" s="22" t="s">
        <v>609</v>
      </c>
      <c r="BT25" s="13" t="s">
        <v>609</v>
      </c>
      <c r="BU25" s="13" t="s">
        <v>609</v>
      </c>
      <c r="BV25" s="13" t="s">
        <v>609</v>
      </c>
      <c r="BW25" s="66" t="s">
        <v>609</v>
      </c>
      <c r="BX25" s="22" t="s">
        <v>609</v>
      </c>
      <c r="BY25" s="22" t="s">
        <v>609</v>
      </c>
      <c r="BZ25" s="66" t="s">
        <v>609</v>
      </c>
      <c r="CA25" s="22" t="s">
        <v>609</v>
      </c>
      <c r="CB25" s="22" t="s">
        <v>609</v>
      </c>
      <c r="CC25" s="66" t="s">
        <v>609</v>
      </c>
      <c r="CD25" s="22" t="s">
        <v>609</v>
      </c>
      <c r="CE25" s="22" t="s">
        <v>609</v>
      </c>
      <c r="CF25" s="66" t="s">
        <v>609</v>
      </c>
      <c r="CG25" s="22" t="s">
        <v>609</v>
      </c>
      <c r="CH25" s="22" t="s">
        <v>609</v>
      </c>
      <c r="CI25" s="66" t="s">
        <v>609</v>
      </c>
      <c r="CJ25" s="22" t="s">
        <v>609</v>
      </c>
      <c r="CK25" s="22" t="s">
        <v>609</v>
      </c>
    </row>
    <row r="26" spans="1:89" ht="15" customHeight="1" x14ac:dyDescent="0.2">
      <c r="A26" s="60" t="str">
        <f t="shared" si="21"/>
        <v/>
      </c>
      <c r="B26" s="61"/>
      <c r="C26" s="13"/>
      <c r="D26" s="14"/>
      <c r="E26" s="15" t="str">
        <f t="shared" si="22"/>
        <v/>
      </c>
      <c r="F26" s="16" t="str">
        <f t="shared" si="23"/>
        <v/>
      </c>
      <c r="G26" s="8" t="str">
        <f t="shared" si="24"/>
        <v/>
      </c>
      <c r="H26" s="62" t="str">
        <f t="shared" si="25"/>
        <v/>
      </c>
      <c r="I26" s="65"/>
      <c r="J26" s="65"/>
      <c r="K26" s="65"/>
      <c r="L26" s="34" t="str">
        <f t="shared" si="26"/>
        <v/>
      </c>
      <c r="M26" s="35" t="str">
        <f t="shared" si="27"/>
        <v/>
      </c>
      <c r="N26" s="57" t="str">
        <f t="shared" si="28"/>
        <v/>
      </c>
      <c r="O26" s="62" t="str">
        <f t="shared" si="29"/>
        <v/>
      </c>
      <c r="P26" s="65"/>
      <c r="Q26" s="65"/>
      <c r="R26" s="65"/>
      <c r="S26" s="34" t="str">
        <f t="shared" si="30"/>
        <v/>
      </c>
      <c r="T26" s="35" t="str">
        <f t="shared" si="31"/>
        <v/>
      </c>
      <c r="U26" s="57" t="str">
        <f t="shared" si="32"/>
        <v/>
      </c>
      <c r="V26" s="62" t="str">
        <f t="shared" si="33"/>
        <v/>
      </c>
      <c r="W26" s="65"/>
      <c r="X26" s="65"/>
      <c r="Y26" s="65"/>
      <c r="Z26" s="34" t="str">
        <f t="shared" si="34"/>
        <v/>
      </c>
      <c r="AA26" s="35" t="str">
        <f t="shared" si="35"/>
        <v/>
      </c>
      <c r="AB26" s="57" t="str">
        <f t="shared" si="36"/>
        <v/>
      </c>
      <c r="AC26" s="62" t="str">
        <f t="shared" si="37"/>
        <v/>
      </c>
      <c r="AD26" s="65"/>
      <c r="AE26" s="65"/>
      <c r="AF26" s="65"/>
      <c r="AG26" s="34" t="str">
        <f t="shared" si="38"/>
        <v/>
      </c>
      <c r="AH26" s="35" t="str">
        <f t="shared" si="39"/>
        <v/>
      </c>
      <c r="AI26" s="57" t="str">
        <f t="shared" si="40"/>
        <v/>
      </c>
      <c r="AJ26" s="62" t="str">
        <f t="shared" si="41"/>
        <v/>
      </c>
      <c r="AK26" s="65"/>
      <c r="AL26" s="65"/>
      <c r="AM26" s="65"/>
      <c r="AN26" s="34" t="str">
        <f t="shared" si="42"/>
        <v/>
      </c>
      <c r="AO26" s="35" t="str">
        <f t="shared" si="43"/>
        <v/>
      </c>
      <c r="AR26" s="13" t="str">
        <f t="shared" si="44"/>
        <v/>
      </c>
      <c r="AS26" s="13" t="str">
        <f t="shared" si="44"/>
        <v/>
      </c>
      <c r="AT26" s="13" t="str">
        <f t="shared" si="44"/>
        <v/>
      </c>
      <c r="AU26" s="22" t="str">
        <f t="shared" si="45"/>
        <v/>
      </c>
      <c r="AV26" s="22" t="str">
        <f t="shared" si="46"/>
        <v/>
      </c>
      <c r="AW26" s="22" t="str">
        <f t="shared" si="47"/>
        <v/>
      </c>
      <c r="AX26" s="22" t="str">
        <f t="shared" si="48"/>
        <v/>
      </c>
      <c r="AY26" s="22" t="str">
        <f t="shared" si="49"/>
        <v/>
      </c>
      <c r="BA26" s="13" t="s">
        <v>609</v>
      </c>
      <c r="BB26" s="13" t="s">
        <v>609</v>
      </c>
      <c r="BC26" s="13" t="s">
        <v>609</v>
      </c>
      <c r="BD26" s="66" t="s">
        <v>609</v>
      </c>
      <c r="BE26" s="22" t="s">
        <v>609</v>
      </c>
      <c r="BF26" s="22" t="s">
        <v>609</v>
      </c>
      <c r="BG26" s="66" t="s">
        <v>609</v>
      </c>
      <c r="BH26" s="22" t="s">
        <v>609</v>
      </c>
      <c r="BI26" s="22" t="s">
        <v>609</v>
      </c>
      <c r="BJ26" s="66" t="s">
        <v>609</v>
      </c>
      <c r="BK26" s="22" t="s">
        <v>609</v>
      </c>
      <c r="BL26" s="22" t="s">
        <v>609</v>
      </c>
      <c r="BM26" s="66" t="s">
        <v>609</v>
      </c>
      <c r="BN26" s="22" t="s">
        <v>609</v>
      </c>
      <c r="BO26" s="22" t="s">
        <v>609</v>
      </c>
      <c r="BP26" s="66" t="s">
        <v>609</v>
      </c>
      <c r="BQ26" s="22" t="s">
        <v>609</v>
      </c>
      <c r="BR26" s="22" t="s">
        <v>609</v>
      </c>
      <c r="BT26" s="13" t="s">
        <v>609</v>
      </c>
      <c r="BU26" s="13" t="s">
        <v>609</v>
      </c>
      <c r="BV26" s="13" t="s">
        <v>609</v>
      </c>
      <c r="BW26" s="66" t="s">
        <v>609</v>
      </c>
      <c r="BX26" s="22" t="s">
        <v>609</v>
      </c>
      <c r="BY26" s="22" t="s">
        <v>609</v>
      </c>
      <c r="BZ26" s="66" t="s">
        <v>609</v>
      </c>
      <c r="CA26" s="22" t="s">
        <v>609</v>
      </c>
      <c r="CB26" s="22" t="s">
        <v>609</v>
      </c>
      <c r="CC26" s="66" t="s">
        <v>609</v>
      </c>
      <c r="CD26" s="22" t="s">
        <v>609</v>
      </c>
      <c r="CE26" s="22" t="s">
        <v>609</v>
      </c>
      <c r="CF26" s="66" t="s">
        <v>609</v>
      </c>
      <c r="CG26" s="22" t="s">
        <v>609</v>
      </c>
      <c r="CH26" s="22" t="s">
        <v>609</v>
      </c>
      <c r="CI26" s="66" t="s">
        <v>609</v>
      </c>
      <c r="CJ26" s="22" t="s">
        <v>609</v>
      </c>
      <c r="CK26" s="22" t="s">
        <v>609</v>
      </c>
    </row>
    <row r="27" spans="1:89" ht="15" customHeight="1" x14ac:dyDescent="0.2">
      <c r="A27" s="60" t="str">
        <f t="shared" si="21"/>
        <v/>
      </c>
      <c r="B27" s="61"/>
      <c r="C27" s="13"/>
      <c r="D27" s="14"/>
      <c r="E27" s="15" t="str">
        <f t="shared" si="22"/>
        <v/>
      </c>
      <c r="F27" s="16" t="str">
        <f t="shared" si="23"/>
        <v/>
      </c>
      <c r="G27" s="8" t="str">
        <f t="shared" si="24"/>
        <v/>
      </c>
      <c r="H27" s="62" t="str">
        <f t="shared" si="25"/>
        <v/>
      </c>
      <c r="I27" s="65"/>
      <c r="J27" s="65"/>
      <c r="K27" s="65"/>
      <c r="L27" s="34" t="str">
        <f t="shared" si="26"/>
        <v/>
      </c>
      <c r="M27" s="35" t="str">
        <f t="shared" si="27"/>
        <v/>
      </c>
      <c r="N27" s="57" t="str">
        <f t="shared" si="28"/>
        <v/>
      </c>
      <c r="O27" s="62" t="str">
        <f t="shared" si="29"/>
        <v/>
      </c>
      <c r="P27" s="65"/>
      <c r="Q27" s="65"/>
      <c r="R27" s="65"/>
      <c r="S27" s="34" t="str">
        <f t="shared" si="30"/>
        <v/>
      </c>
      <c r="T27" s="35" t="str">
        <f t="shared" si="31"/>
        <v/>
      </c>
      <c r="U27" s="57" t="str">
        <f t="shared" si="32"/>
        <v/>
      </c>
      <c r="V27" s="62" t="str">
        <f t="shared" si="33"/>
        <v/>
      </c>
      <c r="W27" s="65"/>
      <c r="X27" s="65"/>
      <c r="Y27" s="65"/>
      <c r="Z27" s="34" t="str">
        <f t="shared" si="34"/>
        <v/>
      </c>
      <c r="AA27" s="35" t="str">
        <f t="shared" si="35"/>
        <v/>
      </c>
      <c r="AB27" s="57" t="str">
        <f t="shared" si="36"/>
        <v/>
      </c>
      <c r="AC27" s="62" t="str">
        <f t="shared" si="37"/>
        <v/>
      </c>
      <c r="AD27" s="65"/>
      <c r="AE27" s="65"/>
      <c r="AF27" s="65"/>
      <c r="AG27" s="34" t="str">
        <f t="shared" si="38"/>
        <v/>
      </c>
      <c r="AH27" s="35" t="str">
        <f t="shared" si="39"/>
        <v/>
      </c>
      <c r="AI27" s="57" t="str">
        <f t="shared" si="40"/>
        <v/>
      </c>
      <c r="AJ27" s="62" t="str">
        <f t="shared" si="41"/>
        <v/>
      </c>
      <c r="AK27" s="65"/>
      <c r="AL27" s="65"/>
      <c r="AM27" s="65"/>
      <c r="AN27" s="34" t="str">
        <f t="shared" si="42"/>
        <v/>
      </c>
      <c r="AO27" s="35" t="str">
        <f t="shared" si="43"/>
        <v/>
      </c>
      <c r="AR27" s="13" t="str">
        <f t="shared" si="44"/>
        <v/>
      </c>
      <c r="AS27" s="13" t="str">
        <f t="shared" si="44"/>
        <v/>
      </c>
      <c r="AT27" s="13" t="str">
        <f t="shared" si="44"/>
        <v/>
      </c>
      <c r="AU27" s="22" t="str">
        <f t="shared" si="45"/>
        <v/>
      </c>
      <c r="AV27" s="22" t="str">
        <f t="shared" si="46"/>
        <v/>
      </c>
      <c r="AW27" s="22" t="str">
        <f t="shared" si="47"/>
        <v/>
      </c>
      <c r="AX27" s="22" t="str">
        <f t="shared" si="48"/>
        <v/>
      </c>
      <c r="AY27" s="22" t="str">
        <f t="shared" si="49"/>
        <v/>
      </c>
      <c r="BA27" s="13" t="s">
        <v>609</v>
      </c>
      <c r="BB27" s="13" t="s">
        <v>609</v>
      </c>
      <c r="BC27" s="13" t="s">
        <v>609</v>
      </c>
      <c r="BD27" s="66" t="s">
        <v>609</v>
      </c>
      <c r="BE27" s="22" t="s">
        <v>609</v>
      </c>
      <c r="BF27" s="22" t="s">
        <v>609</v>
      </c>
      <c r="BG27" s="66" t="s">
        <v>609</v>
      </c>
      <c r="BH27" s="22" t="s">
        <v>609</v>
      </c>
      <c r="BI27" s="22" t="s">
        <v>609</v>
      </c>
      <c r="BJ27" s="66" t="s">
        <v>609</v>
      </c>
      <c r="BK27" s="22" t="s">
        <v>609</v>
      </c>
      <c r="BL27" s="22" t="s">
        <v>609</v>
      </c>
      <c r="BM27" s="66" t="s">
        <v>609</v>
      </c>
      <c r="BN27" s="22" t="s">
        <v>609</v>
      </c>
      <c r="BO27" s="22" t="s">
        <v>609</v>
      </c>
      <c r="BP27" s="66" t="s">
        <v>609</v>
      </c>
      <c r="BQ27" s="22" t="s">
        <v>609</v>
      </c>
      <c r="BR27" s="22" t="s">
        <v>609</v>
      </c>
      <c r="BT27" s="13" t="s">
        <v>609</v>
      </c>
      <c r="BU27" s="13" t="s">
        <v>609</v>
      </c>
      <c r="BV27" s="13" t="s">
        <v>609</v>
      </c>
      <c r="BW27" s="66" t="s">
        <v>609</v>
      </c>
      <c r="BX27" s="22" t="s">
        <v>609</v>
      </c>
      <c r="BY27" s="22" t="s">
        <v>609</v>
      </c>
      <c r="BZ27" s="66" t="s">
        <v>609</v>
      </c>
      <c r="CA27" s="22" t="s">
        <v>609</v>
      </c>
      <c r="CB27" s="22" t="s">
        <v>609</v>
      </c>
      <c r="CC27" s="66" t="s">
        <v>609</v>
      </c>
      <c r="CD27" s="22" t="s">
        <v>609</v>
      </c>
      <c r="CE27" s="22" t="s">
        <v>609</v>
      </c>
      <c r="CF27" s="66" t="s">
        <v>609</v>
      </c>
      <c r="CG27" s="22" t="s">
        <v>609</v>
      </c>
      <c r="CH27" s="22" t="s">
        <v>609</v>
      </c>
      <c r="CI27" s="66" t="s">
        <v>609</v>
      </c>
      <c r="CJ27" s="22" t="s">
        <v>609</v>
      </c>
      <c r="CK27" s="22" t="s">
        <v>609</v>
      </c>
    </row>
    <row r="28" spans="1:89" ht="15" customHeight="1" x14ac:dyDescent="0.2">
      <c r="A28" s="60" t="str">
        <f t="shared" si="21"/>
        <v/>
      </c>
      <c r="B28" s="61"/>
      <c r="C28" s="13"/>
      <c r="D28" s="14"/>
      <c r="E28" s="15" t="str">
        <f t="shared" si="22"/>
        <v/>
      </c>
      <c r="F28" s="16" t="str">
        <f t="shared" si="23"/>
        <v/>
      </c>
      <c r="G28" s="8" t="str">
        <f t="shared" si="24"/>
        <v/>
      </c>
      <c r="H28" s="62" t="str">
        <f t="shared" si="25"/>
        <v/>
      </c>
      <c r="I28" s="65"/>
      <c r="J28" s="65"/>
      <c r="K28" s="65"/>
      <c r="L28" s="34" t="str">
        <f t="shared" si="26"/>
        <v/>
      </c>
      <c r="M28" s="35" t="str">
        <f t="shared" si="27"/>
        <v/>
      </c>
      <c r="N28" s="57" t="str">
        <f t="shared" si="28"/>
        <v/>
      </c>
      <c r="O28" s="62" t="str">
        <f t="shared" si="29"/>
        <v/>
      </c>
      <c r="P28" s="65"/>
      <c r="Q28" s="65"/>
      <c r="R28" s="65"/>
      <c r="S28" s="34" t="str">
        <f t="shared" si="30"/>
        <v/>
      </c>
      <c r="T28" s="35" t="str">
        <f t="shared" si="31"/>
        <v/>
      </c>
      <c r="U28" s="57" t="str">
        <f t="shared" si="32"/>
        <v/>
      </c>
      <c r="V28" s="62" t="str">
        <f t="shared" si="33"/>
        <v/>
      </c>
      <c r="W28" s="65"/>
      <c r="X28" s="65"/>
      <c r="Y28" s="65"/>
      <c r="Z28" s="34" t="str">
        <f t="shared" si="34"/>
        <v/>
      </c>
      <c r="AA28" s="35" t="str">
        <f t="shared" si="35"/>
        <v/>
      </c>
      <c r="AB28" s="57" t="str">
        <f t="shared" si="36"/>
        <v/>
      </c>
      <c r="AC28" s="62" t="str">
        <f t="shared" si="37"/>
        <v/>
      </c>
      <c r="AD28" s="65"/>
      <c r="AE28" s="65"/>
      <c r="AF28" s="65"/>
      <c r="AG28" s="34" t="str">
        <f t="shared" si="38"/>
        <v/>
      </c>
      <c r="AH28" s="35" t="str">
        <f t="shared" si="39"/>
        <v/>
      </c>
      <c r="AI28" s="57" t="str">
        <f t="shared" si="40"/>
        <v/>
      </c>
      <c r="AJ28" s="62" t="str">
        <f t="shared" si="41"/>
        <v/>
      </c>
      <c r="AK28" s="65"/>
      <c r="AL28" s="65"/>
      <c r="AM28" s="65"/>
      <c r="AN28" s="34" t="str">
        <f t="shared" si="42"/>
        <v/>
      </c>
      <c r="AO28" s="35" t="str">
        <f t="shared" si="43"/>
        <v/>
      </c>
      <c r="AR28" s="13" t="str">
        <f t="shared" si="44"/>
        <v/>
      </c>
      <c r="AS28" s="13" t="str">
        <f t="shared" si="44"/>
        <v/>
      </c>
      <c r="AT28" s="13" t="str">
        <f t="shared" si="44"/>
        <v/>
      </c>
      <c r="AU28" s="22" t="str">
        <f t="shared" si="45"/>
        <v/>
      </c>
      <c r="AV28" s="22" t="str">
        <f t="shared" si="46"/>
        <v/>
      </c>
      <c r="AW28" s="22" t="str">
        <f t="shared" si="47"/>
        <v/>
      </c>
      <c r="AX28" s="22" t="str">
        <f t="shared" si="48"/>
        <v/>
      </c>
      <c r="AY28" s="22" t="str">
        <f t="shared" si="49"/>
        <v/>
      </c>
      <c r="BA28" s="13" t="s">
        <v>609</v>
      </c>
      <c r="BB28" s="13" t="s">
        <v>609</v>
      </c>
      <c r="BC28" s="13" t="s">
        <v>609</v>
      </c>
      <c r="BD28" s="66" t="s">
        <v>609</v>
      </c>
      <c r="BE28" s="22" t="s">
        <v>609</v>
      </c>
      <c r="BF28" s="22" t="s">
        <v>609</v>
      </c>
      <c r="BG28" s="66" t="s">
        <v>609</v>
      </c>
      <c r="BH28" s="22" t="s">
        <v>609</v>
      </c>
      <c r="BI28" s="22" t="s">
        <v>609</v>
      </c>
      <c r="BJ28" s="66" t="s">
        <v>609</v>
      </c>
      <c r="BK28" s="22" t="s">
        <v>609</v>
      </c>
      <c r="BL28" s="22" t="s">
        <v>609</v>
      </c>
      <c r="BM28" s="66" t="s">
        <v>609</v>
      </c>
      <c r="BN28" s="22" t="s">
        <v>609</v>
      </c>
      <c r="BO28" s="22" t="s">
        <v>609</v>
      </c>
      <c r="BP28" s="66" t="s">
        <v>609</v>
      </c>
      <c r="BQ28" s="22" t="s">
        <v>609</v>
      </c>
      <c r="BR28" s="22" t="s">
        <v>609</v>
      </c>
      <c r="BT28" s="13" t="s">
        <v>609</v>
      </c>
      <c r="BU28" s="13" t="s">
        <v>609</v>
      </c>
      <c r="BV28" s="13" t="s">
        <v>609</v>
      </c>
      <c r="BW28" s="66" t="s">
        <v>609</v>
      </c>
      <c r="BX28" s="22" t="s">
        <v>609</v>
      </c>
      <c r="BY28" s="22" t="s">
        <v>609</v>
      </c>
      <c r="BZ28" s="66" t="s">
        <v>609</v>
      </c>
      <c r="CA28" s="22" t="s">
        <v>609</v>
      </c>
      <c r="CB28" s="22" t="s">
        <v>609</v>
      </c>
      <c r="CC28" s="66" t="s">
        <v>609</v>
      </c>
      <c r="CD28" s="22" t="s">
        <v>609</v>
      </c>
      <c r="CE28" s="22" t="s">
        <v>609</v>
      </c>
      <c r="CF28" s="66" t="s">
        <v>609</v>
      </c>
      <c r="CG28" s="22" t="s">
        <v>609</v>
      </c>
      <c r="CH28" s="22" t="s">
        <v>609</v>
      </c>
      <c r="CI28" s="66" t="s">
        <v>609</v>
      </c>
      <c r="CJ28" s="22" t="s">
        <v>609</v>
      </c>
      <c r="CK28" s="22" t="s">
        <v>609</v>
      </c>
    </row>
    <row r="29" spans="1:89" ht="15" customHeight="1" x14ac:dyDescent="0.2">
      <c r="A29" s="60" t="str">
        <f t="shared" si="21"/>
        <v/>
      </c>
      <c r="B29" s="61"/>
      <c r="C29" s="13"/>
      <c r="D29" s="14"/>
      <c r="E29" s="15" t="str">
        <f t="shared" si="22"/>
        <v/>
      </c>
      <c r="F29" s="16" t="str">
        <f t="shared" si="23"/>
        <v/>
      </c>
      <c r="G29" s="8" t="str">
        <f t="shared" si="24"/>
        <v/>
      </c>
      <c r="H29" s="62" t="str">
        <f t="shared" si="25"/>
        <v/>
      </c>
      <c r="I29" s="65"/>
      <c r="J29" s="65"/>
      <c r="K29" s="65"/>
      <c r="L29" s="34" t="str">
        <f t="shared" si="26"/>
        <v/>
      </c>
      <c r="M29" s="35" t="str">
        <f t="shared" si="27"/>
        <v/>
      </c>
      <c r="N29" s="57" t="str">
        <f t="shared" si="28"/>
        <v/>
      </c>
      <c r="O29" s="62" t="str">
        <f t="shared" si="29"/>
        <v/>
      </c>
      <c r="P29" s="65"/>
      <c r="Q29" s="65"/>
      <c r="R29" s="65"/>
      <c r="S29" s="34" t="str">
        <f t="shared" si="30"/>
        <v/>
      </c>
      <c r="T29" s="35" t="str">
        <f t="shared" si="31"/>
        <v/>
      </c>
      <c r="U29" s="57" t="str">
        <f t="shared" si="32"/>
        <v/>
      </c>
      <c r="V29" s="62" t="str">
        <f t="shared" si="33"/>
        <v/>
      </c>
      <c r="W29" s="65"/>
      <c r="X29" s="65"/>
      <c r="Y29" s="65"/>
      <c r="Z29" s="34" t="str">
        <f t="shared" si="34"/>
        <v/>
      </c>
      <c r="AA29" s="35" t="str">
        <f t="shared" si="35"/>
        <v/>
      </c>
      <c r="AB29" s="57" t="str">
        <f t="shared" si="36"/>
        <v/>
      </c>
      <c r="AC29" s="62" t="str">
        <f t="shared" si="37"/>
        <v/>
      </c>
      <c r="AD29" s="65"/>
      <c r="AE29" s="65"/>
      <c r="AF29" s="65"/>
      <c r="AG29" s="34" t="str">
        <f t="shared" si="38"/>
        <v/>
      </c>
      <c r="AH29" s="35" t="str">
        <f t="shared" si="39"/>
        <v/>
      </c>
      <c r="AI29" s="57" t="str">
        <f t="shared" si="40"/>
        <v/>
      </c>
      <c r="AJ29" s="62" t="str">
        <f t="shared" si="41"/>
        <v/>
      </c>
      <c r="AK29" s="65"/>
      <c r="AL29" s="65"/>
      <c r="AM29" s="65"/>
      <c r="AN29" s="34" t="str">
        <f t="shared" si="42"/>
        <v/>
      </c>
      <c r="AO29" s="35" t="str">
        <f t="shared" si="43"/>
        <v/>
      </c>
      <c r="AR29" s="13" t="str">
        <f t="shared" si="44"/>
        <v/>
      </c>
      <c r="AS29" s="13" t="str">
        <f t="shared" si="44"/>
        <v/>
      </c>
      <c r="AT29" s="13" t="str">
        <f t="shared" si="44"/>
        <v/>
      </c>
      <c r="AU29" s="22" t="str">
        <f t="shared" si="45"/>
        <v/>
      </c>
      <c r="AV29" s="22" t="str">
        <f t="shared" si="46"/>
        <v/>
      </c>
      <c r="AW29" s="22" t="str">
        <f t="shared" si="47"/>
        <v/>
      </c>
      <c r="AX29" s="22" t="str">
        <f t="shared" si="48"/>
        <v/>
      </c>
      <c r="AY29" s="22" t="str">
        <f t="shared" si="49"/>
        <v/>
      </c>
      <c r="BA29" s="13" t="s">
        <v>609</v>
      </c>
      <c r="BB29" s="13" t="s">
        <v>609</v>
      </c>
      <c r="BC29" s="13" t="s">
        <v>609</v>
      </c>
      <c r="BD29" s="66" t="s">
        <v>609</v>
      </c>
      <c r="BE29" s="22" t="s">
        <v>609</v>
      </c>
      <c r="BF29" s="22" t="s">
        <v>609</v>
      </c>
      <c r="BG29" s="66" t="s">
        <v>609</v>
      </c>
      <c r="BH29" s="22" t="s">
        <v>609</v>
      </c>
      <c r="BI29" s="22" t="s">
        <v>609</v>
      </c>
      <c r="BJ29" s="66" t="s">
        <v>609</v>
      </c>
      <c r="BK29" s="22" t="s">
        <v>609</v>
      </c>
      <c r="BL29" s="22" t="s">
        <v>609</v>
      </c>
      <c r="BM29" s="66" t="s">
        <v>609</v>
      </c>
      <c r="BN29" s="22" t="s">
        <v>609</v>
      </c>
      <c r="BO29" s="22" t="s">
        <v>609</v>
      </c>
      <c r="BP29" s="66" t="s">
        <v>609</v>
      </c>
      <c r="BQ29" s="22" t="s">
        <v>609</v>
      </c>
      <c r="BR29" s="22" t="s">
        <v>609</v>
      </c>
      <c r="BT29" s="13" t="s">
        <v>609</v>
      </c>
      <c r="BU29" s="13" t="s">
        <v>609</v>
      </c>
      <c r="BV29" s="13" t="s">
        <v>609</v>
      </c>
      <c r="BW29" s="66" t="s">
        <v>609</v>
      </c>
      <c r="BX29" s="22" t="s">
        <v>609</v>
      </c>
      <c r="BY29" s="22" t="s">
        <v>609</v>
      </c>
      <c r="BZ29" s="66" t="s">
        <v>609</v>
      </c>
      <c r="CA29" s="22" t="s">
        <v>609</v>
      </c>
      <c r="CB29" s="22" t="s">
        <v>609</v>
      </c>
      <c r="CC29" s="66" t="s">
        <v>609</v>
      </c>
      <c r="CD29" s="22" t="s">
        <v>609</v>
      </c>
      <c r="CE29" s="22" t="s">
        <v>609</v>
      </c>
      <c r="CF29" s="66" t="s">
        <v>609</v>
      </c>
      <c r="CG29" s="22" t="s">
        <v>609</v>
      </c>
      <c r="CH29" s="22" t="s">
        <v>609</v>
      </c>
      <c r="CI29" s="66" t="s">
        <v>609</v>
      </c>
      <c r="CJ29" s="22" t="s">
        <v>609</v>
      </c>
      <c r="CK29" s="22" t="s">
        <v>609</v>
      </c>
    </row>
    <row r="30" spans="1:89" ht="15" customHeight="1" x14ac:dyDescent="0.2">
      <c r="A30" s="60" t="str">
        <f>F30</f>
        <v/>
      </c>
      <c r="B30" s="61"/>
      <c r="C30" s="13"/>
      <c r="D30" s="14"/>
      <c r="E30" s="15" t="str">
        <f>IF(B30="","",M30+T30+AA30+AH30+AO30)</f>
        <v/>
      </c>
      <c r="F30" s="16" t="str">
        <f t="shared" si="23"/>
        <v/>
      </c>
      <c r="G30" s="8" t="str">
        <f t="shared" si="24"/>
        <v/>
      </c>
      <c r="H30" s="62" t="str">
        <f>IF($B30="","",TIME(I30,J30,K30))</f>
        <v/>
      </c>
      <c r="I30" s="65"/>
      <c r="J30" s="65"/>
      <c r="K30" s="65"/>
      <c r="L30" s="34" t="str">
        <f>IF(OR(H30="DNS",H30="DNF",H30="DSQ",H30="DNC",H30="OCS"),"",IF(H$9="","",IF($B30="","",(H30/(G30/100)))))</f>
        <v/>
      </c>
      <c r="M30" s="35" t="str">
        <f t="shared" si="27"/>
        <v/>
      </c>
      <c r="N30" s="57" t="str">
        <f t="shared" si="28"/>
        <v/>
      </c>
      <c r="O30" s="62" t="str">
        <f>IF($B30="","",TIME(P30,Q30,R30))</f>
        <v/>
      </c>
      <c r="P30" s="65"/>
      <c r="Q30" s="65"/>
      <c r="R30" s="65"/>
      <c r="S30" s="34" t="str">
        <f>IF(OR(O30="DNS",O30="DNF",O30="DSQ",O30="DNC",O30="OCS"),"",IF(O$9="","",IF($B30="","",(O30/(N30/100)))))</f>
        <v/>
      </c>
      <c r="T30" s="35" t="str">
        <f t="shared" si="31"/>
        <v/>
      </c>
      <c r="U30" s="57" t="str">
        <f t="shared" si="32"/>
        <v/>
      </c>
      <c r="V30" s="62" t="str">
        <f>IF($B30="","",TIME(W30,X30,Y30))</f>
        <v/>
      </c>
      <c r="W30" s="65"/>
      <c r="X30" s="65"/>
      <c r="Y30" s="65"/>
      <c r="Z30" s="34" t="str">
        <f>IF(OR(V30="DNS",V30="DNF",V30="DSQ",V30="DNC",V30="OCS"),"",IF(V$9="","",IF($B30="","",(V30/(U30/100)))))</f>
        <v/>
      </c>
      <c r="AA30" s="35" t="str">
        <f t="shared" si="35"/>
        <v/>
      </c>
      <c r="AB30" s="57" t="str">
        <f t="shared" si="36"/>
        <v/>
      </c>
      <c r="AC30" s="62" t="str">
        <f>IF($B30="","",TIME(AD30,AE30,AF30))</f>
        <v/>
      </c>
      <c r="AD30" s="65"/>
      <c r="AE30" s="65"/>
      <c r="AF30" s="65"/>
      <c r="AG30" s="34" t="str">
        <f>IF(OR(AC30="DNS",AC30="DNF",AC30="DSQ",AC30="DNC",AC30="OCS"),"",IF(AC$9="","",IF($B30="","",(AC30/(AB30/100)))))</f>
        <v/>
      </c>
      <c r="AH30" s="35" t="str">
        <f t="shared" si="39"/>
        <v/>
      </c>
      <c r="AI30" s="57" t="str">
        <f t="shared" si="40"/>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44"/>
        <v/>
      </c>
      <c r="AS30" s="13" t="str">
        <f t="shared" si="44"/>
        <v/>
      </c>
      <c r="AT30" s="13" t="str">
        <f t="shared" si="44"/>
        <v/>
      </c>
      <c r="AU30" s="22" t="str">
        <f t="shared" si="45"/>
        <v/>
      </c>
      <c r="AV30" s="22" t="str">
        <f t="shared" si="46"/>
        <v/>
      </c>
      <c r="AW30" s="22" t="str">
        <f t="shared" si="47"/>
        <v/>
      </c>
      <c r="AX30" s="22" t="str">
        <f t="shared" si="48"/>
        <v/>
      </c>
      <c r="AY30" s="22" t="str">
        <f t="shared" si="49"/>
        <v/>
      </c>
      <c r="BA30" s="13" t="s">
        <v>609</v>
      </c>
      <c r="BB30" s="13" t="s">
        <v>609</v>
      </c>
      <c r="BC30" s="13" t="s">
        <v>609</v>
      </c>
      <c r="BD30" s="66" t="s">
        <v>609</v>
      </c>
      <c r="BE30" s="22" t="s">
        <v>609</v>
      </c>
      <c r="BF30" s="22" t="s">
        <v>609</v>
      </c>
      <c r="BG30" s="66" t="s">
        <v>609</v>
      </c>
      <c r="BH30" s="22" t="s">
        <v>609</v>
      </c>
      <c r="BI30" s="22" t="s">
        <v>609</v>
      </c>
      <c r="BJ30" s="66" t="s">
        <v>609</v>
      </c>
      <c r="BK30" s="22" t="s">
        <v>609</v>
      </c>
      <c r="BL30" s="22" t="s">
        <v>609</v>
      </c>
      <c r="BM30" s="66" t="s">
        <v>609</v>
      </c>
      <c r="BN30" s="22" t="s">
        <v>609</v>
      </c>
      <c r="BO30" s="22" t="s">
        <v>609</v>
      </c>
      <c r="BP30" s="66" t="s">
        <v>609</v>
      </c>
      <c r="BQ30" s="22" t="s">
        <v>609</v>
      </c>
      <c r="BR30" s="22" t="s">
        <v>609</v>
      </c>
      <c r="BT30" s="13" t="s">
        <v>609</v>
      </c>
      <c r="BU30" s="13" t="s">
        <v>609</v>
      </c>
      <c r="BV30" s="13" t="s">
        <v>609</v>
      </c>
      <c r="BW30" s="66" t="s">
        <v>609</v>
      </c>
      <c r="BX30" s="22" t="s">
        <v>609</v>
      </c>
      <c r="BY30" s="22" t="s">
        <v>609</v>
      </c>
      <c r="BZ30" s="66" t="s">
        <v>609</v>
      </c>
      <c r="CA30" s="22" t="s">
        <v>609</v>
      </c>
      <c r="CB30" s="22" t="s">
        <v>609</v>
      </c>
      <c r="CC30" s="66" t="s">
        <v>609</v>
      </c>
      <c r="CD30" s="22" t="s">
        <v>609</v>
      </c>
      <c r="CE30" s="22" t="s">
        <v>609</v>
      </c>
      <c r="CF30" s="66" t="s">
        <v>609</v>
      </c>
      <c r="CG30" s="22" t="s">
        <v>609</v>
      </c>
      <c r="CH30" s="22" t="s">
        <v>609</v>
      </c>
      <c r="CI30" s="66" t="s">
        <v>609</v>
      </c>
      <c r="CJ30" s="22" t="s">
        <v>609</v>
      </c>
      <c r="CK30" s="22" t="s">
        <v>609</v>
      </c>
    </row>
    <row r="31" spans="1:89" ht="15" customHeight="1" thickBot="1" x14ac:dyDescent="0.25">
      <c r="A31" s="60" t="str">
        <f>F31</f>
        <v/>
      </c>
      <c r="B31" s="17"/>
      <c r="C31" s="17"/>
      <c r="D31" s="18"/>
      <c r="E31" s="19" t="str">
        <f>IF(B31="","",M31+T31+AA31+AH31+AO31)</f>
        <v/>
      </c>
      <c r="F31" s="20" t="str">
        <f t="shared" si="23"/>
        <v/>
      </c>
      <c r="G31" s="21" t="str">
        <f t="shared" si="24"/>
        <v/>
      </c>
      <c r="H31" s="62" t="str">
        <f>IF($B31="","",TIME(I31,J31,K31))</f>
        <v/>
      </c>
      <c r="I31" s="65"/>
      <c r="J31" s="65"/>
      <c r="K31" s="65"/>
      <c r="L31" s="34" t="str">
        <f>IF(OR(H31="DNS",H31="DNF",H31="DSQ",H31="DNC",H31="OCS"),"",IF(H$9="","",IF($B31="","",(H31/(G31/100)))))</f>
        <v/>
      </c>
      <c r="M31" s="36" t="str">
        <f t="shared" si="27"/>
        <v/>
      </c>
      <c r="N31" s="57" t="str">
        <f t="shared" si="28"/>
        <v/>
      </c>
      <c r="O31" s="62" t="str">
        <f>IF($B31="","",TIME(P31,Q31,R31))</f>
        <v/>
      </c>
      <c r="P31" s="65"/>
      <c r="Q31" s="65"/>
      <c r="R31" s="65"/>
      <c r="S31" s="34" t="str">
        <f>IF(OR(O31="DNS",O31="DNF",O31="DSQ",O31="DNC",O31="OCS"),"",IF(O$9="","",IF($B31="","",(O31/(N31/100)))))</f>
        <v/>
      </c>
      <c r="T31" s="35" t="str">
        <f t="shared" si="31"/>
        <v/>
      </c>
      <c r="U31" s="57" t="str">
        <f t="shared" si="32"/>
        <v/>
      </c>
      <c r="V31" s="62" t="str">
        <f>IF($B31="","",TIME(W31,X31,Y31))</f>
        <v/>
      </c>
      <c r="W31" s="65"/>
      <c r="X31" s="65"/>
      <c r="Y31" s="65"/>
      <c r="Z31" s="34" t="str">
        <f>IF(OR(V31="DNS",V31="DNF",V31="DSQ",V31="DNC",V31="OCS"),"",IF(V$9="","",IF($B31="","",(V31/(U31/100)))))</f>
        <v/>
      </c>
      <c r="AA31" s="35" t="str">
        <f t="shared" si="35"/>
        <v/>
      </c>
      <c r="AB31" s="57" t="str">
        <f t="shared" si="36"/>
        <v/>
      </c>
      <c r="AC31" s="62" t="str">
        <f>IF($B31="","",TIME(AD31,AE31,AF31))</f>
        <v/>
      </c>
      <c r="AD31" s="65"/>
      <c r="AE31" s="65"/>
      <c r="AF31" s="65"/>
      <c r="AG31" s="34" t="str">
        <f>IF(OR(AC31="DNS",AC31="DNF",AC31="DSQ",AC31="DNC",AC31="OCS"),"",IF(AC$9="","",IF($B31="","",(AC31/(AB31/100)))))</f>
        <v/>
      </c>
      <c r="AH31" s="35" t="str">
        <f t="shared" si="39"/>
        <v/>
      </c>
      <c r="AI31" s="57" t="str">
        <f t="shared" si="40"/>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44"/>
        <v/>
      </c>
      <c r="AS31" s="13" t="str">
        <f t="shared" si="44"/>
        <v/>
      </c>
      <c r="AT31" s="13" t="str">
        <f t="shared" si="44"/>
        <v/>
      </c>
      <c r="AU31" s="22" t="str">
        <f t="shared" si="45"/>
        <v/>
      </c>
      <c r="AV31" s="22" t="str">
        <f t="shared" si="46"/>
        <v/>
      </c>
      <c r="AW31" s="22" t="str">
        <f t="shared" si="47"/>
        <v/>
      </c>
      <c r="AX31" s="22" t="str">
        <f t="shared" si="48"/>
        <v/>
      </c>
      <c r="AY31" s="22" t="str">
        <f t="shared" si="49"/>
        <v/>
      </c>
      <c r="BA31" s="13" t="s">
        <v>609</v>
      </c>
      <c r="BB31" s="13" t="s">
        <v>609</v>
      </c>
      <c r="BC31" s="13" t="s">
        <v>609</v>
      </c>
      <c r="BD31" s="66" t="s">
        <v>609</v>
      </c>
      <c r="BE31" s="22" t="s">
        <v>609</v>
      </c>
      <c r="BF31" s="22" t="s">
        <v>609</v>
      </c>
      <c r="BG31" s="66" t="s">
        <v>609</v>
      </c>
      <c r="BH31" s="22" t="s">
        <v>609</v>
      </c>
      <c r="BI31" s="22" t="s">
        <v>609</v>
      </c>
      <c r="BJ31" s="66" t="s">
        <v>609</v>
      </c>
      <c r="BK31" s="22" t="s">
        <v>609</v>
      </c>
      <c r="BL31" s="22" t="s">
        <v>609</v>
      </c>
      <c r="BM31" s="66" t="s">
        <v>609</v>
      </c>
      <c r="BN31" s="22" t="s">
        <v>609</v>
      </c>
      <c r="BO31" s="22" t="s">
        <v>609</v>
      </c>
      <c r="BP31" s="66" t="s">
        <v>609</v>
      </c>
      <c r="BQ31" s="22" t="s">
        <v>609</v>
      </c>
      <c r="BR31" s="22" t="s">
        <v>609</v>
      </c>
      <c r="BT31" s="13" t="s">
        <v>609</v>
      </c>
      <c r="BU31" s="13" t="s">
        <v>609</v>
      </c>
      <c r="BV31" s="13" t="s">
        <v>609</v>
      </c>
      <c r="BW31" s="66" t="s">
        <v>609</v>
      </c>
      <c r="BX31" s="22" t="s">
        <v>609</v>
      </c>
      <c r="BY31" s="22" t="s">
        <v>609</v>
      </c>
      <c r="BZ31" s="66" t="s">
        <v>609</v>
      </c>
      <c r="CA31" s="22" t="s">
        <v>609</v>
      </c>
      <c r="CB31" s="22" t="s">
        <v>609</v>
      </c>
      <c r="CC31" s="66" t="s">
        <v>609</v>
      </c>
      <c r="CD31" s="22" t="s">
        <v>609</v>
      </c>
      <c r="CE31" s="22" t="s">
        <v>609</v>
      </c>
      <c r="CF31" s="66" t="s">
        <v>609</v>
      </c>
      <c r="CG31" s="22" t="s">
        <v>609</v>
      </c>
      <c r="CH31" s="22" t="s">
        <v>609</v>
      </c>
      <c r="CI31" s="66" t="s">
        <v>609</v>
      </c>
      <c r="CJ31" s="22" t="s">
        <v>609</v>
      </c>
      <c r="CK31" s="22" t="s">
        <v>609</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customFormat="1" ht="15" customHeight="1" thickTop="1" x14ac:dyDescent="0.2"/>
    <row r="34" customFormat="1" ht="12.75" x14ac:dyDescent="0.2"/>
    <row r="45" customFormat="1" ht="12.75" x14ac:dyDescent="0.2"/>
    <row r="46" customFormat="1" ht="12.75" x14ac:dyDescent="0.2"/>
    <row r="47" customFormat="1" ht="12.75" x14ac:dyDescent="0.2"/>
    <row r="48" customFormat="1" ht="12.75" x14ac:dyDescent="0.2"/>
    <row r="49" customFormat="1" ht="12.75" x14ac:dyDescent="0.2"/>
    <row r="50" customFormat="1" ht="12.75" x14ac:dyDescent="0.2"/>
    <row r="51" customFormat="1" ht="12.75" x14ac:dyDescent="0.2"/>
    <row r="52" customFormat="1" ht="12.75" x14ac:dyDescent="0.2"/>
    <row r="53" customFormat="1" ht="12.75" x14ac:dyDescent="0.2"/>
    <row r="54" customFormat="1" ht="12.75" x14ac:dyDescent="0.2"/>
    <row r="55" customFormat="1" ht="12.75" x14ac:dyDescent="0.2"/>
  </sheetData>
  <sortState xmlns:xlrd2="http://schemas.microsoft.com/office/spreadsheetml/2017/richdata2" ref="A11:CK16">
    <sortCondition ref="E11:E16"/>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BDD2E7F8-E953-42DE-8A47-9BDDE08B0C96}">
      <formula1>Windspd</formula1>
    </dataValidation>
    <dataValidation type="list" allowBlank="1" showInputMessage="1" showErrorMessage="1" sqref="C11:C31" xr:uid="{B5FFCD8F-BE0F-4149-A9E8-2648BC438187}">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A5CF939-9F82-4485-983D-CCEC0F3513BC}">
          <x14:formula1>
            <xm:f>Memb!$B$2:$B$317</xm:f>
          </x14:formula1>
          <xm:sqref>B11:B31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949E9-5503-4435-960F-4C2265904FCB}">
  <dimension ref="A1:CK29"/>
  <sheetViews>
    <sheetView workbookViewId="0">
      <selection activeCell="B2" sqref="B2:C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83" t="s">
        <v>242</v>
      </c>
      <c r="C2" s="283"/>
      <c r="D2" s="410" t="s">
        <v>1306</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83" t="s">
        <v>1318</v>
      </c>
      <c r="C3" s="283" t="s">
        <v>1319</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83" t="s">
        <v>206</v>
      </c>
      <c r="C4" s="283" t="s">
        <v>1320</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83" t="s">
        <v>155</v>
      </c>
      <c r="C5" s="283" t="s">
        <v>118</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360"/>
      <c r="C6" s="360"/>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44821</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9" si="0">F11</f>
        <v>1</v>
      </c>
      <c r="B11" s="61" t="s">
        <v>375</v>
      </c>
      <c r="C11" s="358" t="s">
        <v>224</v>
      </c>
      <c r="D11" s="249">
        <v>6168</v>
      </c>
      <c r="E11" s="15">
        <f t="shared" ref="E11:E19" si="1">IF(B11="","",J11+N11+R11+V11+Z11)</f>
        <v>2</v>
      </c>
      <c r="F11" s="16">
        <f t="shared" ref="F11:F27" si="2">IF(B11="","",RANK(E11,E$11:E$27,1))</f>
        <v>1</v>
      </c>
      <c r="G11" s="8"/>
      <c r="H11" s="238">
        <v>1</v>
      </c>
      <c r="I11" s="242">
        <f t="shared" ref="I11:I19" si="3">IF(OR(H11="DNS",H11="DNF",H11="DSQ",H11="DNC",H11="OCS"),"",IF(H$9="","",IF($B11="","",H11)))</f>
        <v>1</v>
      </c>
      <c r="J11" s="234">
        <f t="shared" ref="J11:J27" si="4">IF(OR(H11="DNS",H11="DNF",H11="DSQ",H11="DNC",H11="OCS"),(COUNTA($B$11:$B$27)+1),IF($B11="","",RANK(I11,I$11:I$27,1)))</f>
        <v>1</v>
      </c>
      <c r="K11" s="8"/>
      <c r="L11" s="238">
        <v>1</v>
      </c>
      <c r="M11" s="242">
        <f t="shared" ref="M11:M19" si="5">IF(OR(L11="DNS",L11="DNF",L11="DSQ",L11="DNC",L11="OCS"),"",IF(L$9="","",IF($B11="","",L11)))</f>
        <v>1</v>
      </c>
      <c r="N11" s="234">
        <f t="shared" ref="N11:N27" si="6">IF(OR(L11="DNS",L11="DNF",L11="DSQ",L11="DNC",L11="OCS"),(COUNTA($B$11:$B$27)+1),IF($B11="","",RANK(M11,M$11:M$27,1)))</f>
        <v>1</v>
      </c>
      <c r="O11" s="8"/>
      <c r="P11" s="238"/>
      <c r="Q11" s="242"/>
      <c r="R11" s="234"/>
      <c r="S11" s="8"/>
      <c r="T11" s="238"/>
      <c r="U11" s="242"/>
      <c r="V11" s="234"/>
      <c r="W11" s="8"/>
      <c r="X11" s="238"/>
      <c r="Y11" s="242"/>
      <c r="Z11" s="234"/>
      <c r="AR11" s="13" t="str">
        <f t="shared" ref="AR11:AR19" si="7">IF($B11="","",B11)</f>
        <v>Andrew Fox</v>
      </c>
      <c r="AS11" s="13" t="str">
        <f t="shared" ref="AS11:AS19" si="8">IF($B11="","",C11)</f>
        <v>FSCT</v>
      </c>
      <c r="AT11" s="13">
        <f t="shared" ref="AT11:AT19" si="9">IF($B11="","",D11)</f>
        <v>6168</v>
      </c>
      <c r="AU11" s="22">
        <f t="shared" ref="AU11:AU27" si="10">IF($B11="","",IF(J11&gt;0,IF(OR(H11="DNS",H11="DSQ",H11="DNC",H11="OCS"),0,IF(H11="DNF",1,(COUNTIF($H$11:$H$27,"=DNF")+COUNT($I$11:$I$27))-J11+1)),0))</f>
        <v>9</v>
      </c>
      <c r="AV11" s="22">
        <f t="shared" ref="AV11:AV27" si="11">IF($B11="","",IF(N11&gt;0,IF(OR(L11="DNS",L11="DSQ",L11="DNC",L11="OCS"),0,IF(L11="DNF",1,(COUNTIF($L$11:$L$27,"=DNF")+COUNT($M$11:$M$27)-N11+1))),0))</f>
        <v>9</v>
      </c>
      <c r="AW11" s="22">
        <f t="shared" ref="AW11:AW27" si="12">IF($B11="","",IF(R11&gt;0,IF(OR(P11="DNS",P11="DSQ",P11="DNC",P11="OCS"),0,IF(P11="DNF",1,(COUNTIF($P$11:$P$27,"=DNF")+COUNT($Q$11:$Q$27))-R11+1)),0))</f>
        <v>0</v>
      </c>
      <c r="AX11" s="22">
        <f t="shared" ref="AX11:AX27" si="13">IF($B11="","",IF(V11&gt;0,IF(OR(T11="DNS",T11="DSQ",T11="DNC",T11="OCS"),0,IF(T11="DNF",1,(COUNTIF($T$11:$T$27,"=DNF")+COUNT($U$11:$U$27))-V11+1)),0))</f>
        <v>0</v>
      </c>
      <c r="AY11" s="22">
        <f t="shared" ref="AY11:AY27" si="14">IF($B11="","",IF(Z11&gt;0,IF(OR(X11="DNS",X11="DSQ",X11="DNC",X11="OCS"),0,IF(X11="DNF",1,(COUNTIF($X$11:$X$27,"=DNF")+COUNT($Y$11:$Y$27))-Z11+1)),0))</f>
        <v>0</v>
      </c>
      <c r="BA11" s="13" t="str">
        <f t="shared" ref="BA11:BA19" si="15">IF($B11="","",B11)</f>
        <v>Andrew Fox</v>
      </c>
      <c r="BB11" s="13" t="str">
        <f t="shared" ref="BB11:BB19" si="16">IF($B11="","",C11)</f>
        <v>FSCT</v>
      </c>
      <c r="BC11" s="13">
        <f t="shared" ref="BC11:BC19" si="17">IF($B11="","",D11)</f>
        <v>6168</v>
      </c>
      <c r="BD11" s="66" t="str">
        <f t="shared" ref="BD11:BD19" si="18">IF($C11="TH",H11,"")</f>
        <v/>
      </c>
      <c r="BE11" s="22" t="str">
        <f t="shared" ref="BE11:BE27" si="19">IF(J11&gt;0,IF($C11="TH",IF(OR(BD11="DNS",BD11="DNF",BD11="DSQ",BD11="DNC",BD11="OCS"),(COUNTIF($C$11:$C$27,"=TH")+1),IF($B11="","",RANK(BD11,BD$11:BD$27,1))),""),"")</f>
        <v/>
      </c>
      <c r="BF11" s="22" t="str">
        <f t="shared" ref="BF11:BF27" si="20">IF(BE11="","",IF($C11="TH",IF($B11="","",IF(BE11&gt;0,IF(OR(BD11="DNS",BD11="DSQ",BD11="DNC",BD11="OCS"),0,IF(BD11="DNF",1,(COUNTIF($BD$11:$BD$27,"=DNF")+COUNT($BD$11:$BD$27))-BE11+1)),0)),""))</f>
        <v/>
      </c>
      <c r="BG11" s="66" t="str">
        <f t="shared" ref="BG11:BG19" si="21">IF($C11="TH",L11,"")</f>
        <v/>
      </c>
      <c r="BH11" s="22" t="str">
        <f t="shared" ref="BH11:BH27" si="22">IF(N11&gt;0,IF($C11="TH",IF(OR(BG11="DNS",BG11="DNF",BG11="DSQ",BG11="DNC",BG11="OCS"),(COUNTIF($C$11:$C$27,"=TH")+1),IF($B11="","",RANK(BG11,BG$11:BG$27,1))),""),"")</f>
        <v/>
      </c>
      <c r="BI11" s="22" t="str">
        <f t="shared" ref="BI11:BI27" si="23">IF(BH11="","",IF($C11="TH",IF($B11="","",IF(BH11&gt;0,IF(OR(BG11="DNS",BG11="DSQ",BG11="DNC",BG11="OCS"),0,IF(BG11="DNF",1,(COUNTIF($BG$11:$BG$27,"=DNF")+COUNT($BG$11:$BG$27))-BH11+1)),0)),""))</f>
        <v/>
      </c>
      <c r="BJ11" s="66" t="str">
        <f t="shared" ref="BJ11:BJ19" si="24">IF($C11="TH",P11,"")</f>
        <v/>
      </c>
      <c r="BK11" s="22" t="str">
        <f t="shared" ref="BK11:BK27" si="25">IF(R11&gt;0,IF($C11="TH",IF(OR(BJ11="DNS",BJ11="DNF",BJ11="DSQ",BJ11="DNC",BJ11="OCS"),(COUNTIF($C$11:$C$27,"=TH")+1),IF($B11="","",RANK(BJ11,BJ$11:BJ$27,1))),""),"")</f>
        <v/>
      </c>
      <c r="BL11" s="22" t="str">
        <f t="shared" ref="BL11:BL27" si="26">IF(BK11="","",IF($C11="TH",IF($B11="","",IF(BK11&gt;0,IF(OR(BJ11="DNS",BJ11="DSQ",BJ11="DNC",BJ11="OCS"),0,IF(BJ11="DNF",1,(COUNTIF($BJ$11:$BJ$27,"=DNF")+COUNT($BJ$11:$BJ$27))-BK11+1)),0)),""))</f>
        <v/>
      </c>
      <c r="BM11" s="66" t="str">
        <f t="shared" ref="BM11:BM19" si="27">IF($C11="TH",T11,"")</f>
        <v/>
      </c>
      <c r="BN11" s="22" t="str">
        <f t="shared" ref="BN11:BN27" si="28">IF(V11&gt;0,IF($C11="TH",IF(OR(BM11="DNS",BM11="DNF",BM11="DSQ",BM11="DNC",BM11="OCS"),(COUNTIF($C$11:$C$27,"=TH")+1),IF($B11="","",RANK(BM11,BM$11:BM$27,1))),""),"")</f>
        <v/>
      </c>
      <c r="BO11" s="22" t="str">
        <f t="shared" ref="BO11:BO27" si="29">IF(BN11="","",IF($C11="TH",IF($B11="","",IF(BN11&gt;0,IF(OR(BM11="DNS",BM11="DSQ",BM11="DNC",BM11="OCS"),0,IF(BM11="DNF",1,(COUNTIF($BM$11:$BM$27,"=DNF")+COUNT($BM$11:$BM$27))-BN11+1)),0)),""))</f>
        <v/>
      </c>
      <c r="BP11" s="66" t="str">
        <f t="shared" ref="BP11:BP19" si="30">IF($C11="TH",X11,"")</f>
        <v/>
      </c>
      <c r="BQ11" s="22" t="str">
        <f t="shared" ref="BQ11:BQ27" si="31">IF(Z11&gt;0,IF($C11="TH",IF(OR(BP11="DNS",BP11="DNF",BP11="DSQ",BP11="DNC",BP11="OCS"),(COUNTIF($C$11:$C$27,"=TH")+1),IF($B11="","",RANK(BP11,BP$11:BP$27,1))),""),"")</f>
        <v/>
      </c>
      <c r="BR11" s="22" t="str">
        <f t="shared" ref="BR11:BR27" si="32">IF(BQ11="","",IF($C11="TH",IF($B11="","",IF(BQ11&gt;0,IF(OR(BP11="DNS",BP11="DSQ",BP11="DNC",BP11="OCS"),0,IF(BP11="DNF",1,(COUNTIF($BP$11:$BP$27,"=DNF")+COUNT($BP$11:$BP$27))-BQ11+1)),0)),""))</f>
        <v/>
      </c>
      <c r="BT11" s="13" t="str">
        <f t="shared" ref="BT11:BT19" si="33">IF($B11="","",B11)</f>
        <v>Andrew Fox</v>
      </c>
      <c r="BU11" s="13" t="str">
        <f t="shared" ref="BU11:BU19" si="34">IF($B11="","",C11)</f>
        <v>FSCT</v>
      </c>
      <c r="BV11" s="13">
        <f t="shared" ref="BV11:BV19" si="35">IF($B11="","",D11)</f>
        <v>6168</v>
      </c>
      <c r="BW11" s="66">
        <f t="shared" ref="BW11:BW19" si="36">IF($C11="FSCT",H11,"")</f>
        <v>1</v>
      </c>
      <c r="BX11" s="22">
        <f t="shared" ref="BX11:BX27" si="37">IF(J11&gt;0,IF($C11="FSCT",IF(OR(BW11="DNS",BW11="DNF",BW11="DSQ",BW11="DNC",BW11="OCS"),(COUNTIF($C$11:$C$27,"=FSCT")+1),IF($B11="","",RANK(BW11,BW$11:BW$27,1))),""),"")</f>
        <v>1</v>
      </c>
      <c r="BY11" s="22">
        <f t="shared" ref="BY11:BY27" si="38">IF(BX11="","",IF($C11="FSCT",IF($B11="","",IF(BX11&gt;0,IF(OR(BW11="DNS",BW11="DSQ",BW11="DNC",BW11="OCS"),0,IF(BW11="DNF",1,(COUNTIF($BW$11:$BW$27,"=DNF")+COUNT($BW$11:$BW$27))-BX11+1)),0)),""))</f>
        <v>9</v>
      </c>
      <c r="BZ11" s="66">
        <f t="shared" ref="BZ11:BZ19" si="39">IF($C11="FSCT",L11,"")</f>
        <v>1</v>
      </c>
      <c r="CA11" s="22">
        <f t="shared" ref="CA11:CA27" si="40">IF(N11&gt;0,IF($C11="FSCT",IF(OR(BZ11="DNS",BZ11="DNF",BZ11="DSQ",BZ11="DNC",BZ11="OCS"),(COUNTIF($C$11:$C$27,"=FSCT")+1),IF($B11="","",RANK(BZ11,BZ$11:BZ$27,1))),""),"")</f>
        <v>1</v>
      </c>
      <c r="CB11" s="22">
        <f t="shared" ref="CB11:CB27" si="41">IF(CA11="","",IF($C11="FSCT",IF($B11="","",IF(CA11&gt;0,IF(OR(BZ11="DNS",BZ11="DSQ",BZ11="DNC",BZ11="OCS"),0,IF(BZ11="DNF",1,(COUNTIF($BZ$11:$BZ$27,"=DNF")+COUNT($BZ$11:$BZ$27))-CA11+1)),0)),""))</f>
        <v>9</v>
      </c>
      <c r="CC11" s="66">
        <f t="shared" ref="CC11:CC19" si="42">IF($C11="FSCT",P11,"")</f>
        <v>0</v>
      </c>
      <c r="CD11" s="22" t="str">
        <f t="shared" ref="CD11:CD27" si="43">IF(R11&gt;0,IF($C11="FSCT",IF(OR(CC11="DNS",CC11="DNF",CC11="DSQ",CC11="DNC",CC11="OCS"),(COUNTIF($C$11:$C$27,"=FSCT")+1),IF($B11="","",RANK(CC11,CC$11:CC$27,1))),""),"")</f>
        <v/>
      </c>
      <c r="CE11" s="22" t="str">
        <f t="shared" ref="CE11:CE27" si="44">IF(CD11="","",IF($C11="FSCT",IF($B11="","",IF(CD11&gt;0,IF(OR(CC11="DNS",CC11="DSQ",CC11="DNC",CC11="OCS"),0,IF(CC11="DNF",1,(COUNTIF($CC$11:$CC$27,"=DNF")+COUNT($CC$11:$CC$27))-CD11+1)),0)),""))</f>
        <v/>
      </c>
      <c r="CF11" s="66">
        <f t="shared" ref="CF11:CF19" si="45">IF($C11="FSCT",T11,"")</f>
        <v>0</v>
      </c>
      <c r="CG11" s="22" t="str">
        <f t="shared" ref="CG11:CG27" si="46">IF(V11&gt;0,IF($C11="FSCT",IF(OR(CF11="DNS",CF11="DNF",CF11="DSQ",CF11="DNC",CF11="OCS"),(COUNTIF($C$11:$C$27,"=FSCT")+1),IF($B11="","",RANK(CF11,CF$11:CF$27,1))),""),"")</f>
        <v/>
      </c>
      <c r="CH11" s="22" t="str">
        <f t="shared" ref="CH11:CH27" si="47">IF(CG11="","",IF($C11="FSCT",IF($B11="","",IF(CG11&gt;0,IF(OR(CF11="DNS",CF11="DSQ",CF11="DNC",CF11="OCS"),0,IF(CF11="DNF",1,(COUNTIF($CF$11:$CF$27,"=DNF")+COUNT($CF$11:$CF$27))-CG11+1)),0)),""))</f>
        <v/>
      </c>
      <c r="CI11" s="66">
        <f t="shared" ref="CI11:CI19" si="48">IF($C11="FSCT",X11,"")</f>
        <v>0</v>
      </c>
      <c r="CJ11" s="22" t="str">
        <f t="shared" ref="CJ11:CJ27" si="49">IF(Z11&gt;0,IF($C11="FSCT",IF(OR(CI11="DNS",CI11="DNF",CI11="DSQ",CI11="DNC",CI11="OCS"),(COUNTIF($C$11:$C$27,"=FSCT")+1),IF($B11="","",RANK(CI11,CI$11:CI$27,1))),""),"")</f>
        <v/>
      </c>
      <c r="CK11" s="22" t="str">
        <f t="shared" ref="CK11:CK27" si="50">IF(CJ11="","",IF($C11="FSCT",IF($B11="","",IF(CJ11&gt;0,IF(OR(CI11="DNS",CI11="DSQ",CI11="DNC",CI11="OCS"),0,IF(CI11="DNF",1,(COUNTIF($CI$11:$CI$27,"=DNF")+COUNT($CI$11:$CI$27))-CJ11+1)),0)),""))</f>
        <v/>
      </c>
    </row>
    <row r="12" spans="1:89" ht="15" customHeight="1" x14ac:dyDescent="0.2">
      <c r="A12" s="252">
        <f t="shared" si="0"/>
        <v>2</v>
      </c>
      <c r="B12" s="61" t="s">
        <v>162</v>
      </c>
      <c r="C12" s="359" t="s">
        <v>224</v>
      </c>
      <c r="D12" s="249">
        <v>5090</v>
      </c>
      <c r="E12" s="15">
        <f t="shared" si="1"/>
        <v>5</v>
      </c>
      <c r="F12" s="16">
        <f t="shared" si="2"/>
        <v>2</v>
      </c>
      <c r="G12" s="8"/>
      <c r="H12" s="238">
        <v>3</v>
      </c>
      <c r="I12" s="242">
        <f t="shared" si="3"/>
        <v>3</v>
      </c>
      <c r="J12" s="234">
        <f t="shared" si="4"/>
        <v>3</v>
      </c>
      <c r="K12" s="8"/>
      <c r="L12" s="238">
        <v>2</v>
      </c>
      <c r="M12" s="242">
        <f t="shared" si="5"/>
        <v>2</v>
      </c>
      <c r="N12" s="234">
        <f t="shared" si="6"/>
        <v>2</v>
      </c>
      <c r="O12" s="8"/>
      <c r="P12" s="238"/>
      <c r="Q12" s="242"/>
      <c r="R12" s="234"/>
      <c r="S12" s="8"/>
      <c r="T12" s="238"/>
      <c r="U12" s="242"/>
      <c r="V12" s="234"/>
      <c r="W12" s="8"/>
      <c r="X12" s="238"/>
      <c r="Y12" s="242"/>
      <c r="Z12" s="234"/>
      <c r="AR12" s="13" t="str">
        <f t="shared" si="7"/>
        <v>Tim Pack</v>
      </c>
      <c r="AS12" s="13" t="str">
        <f t="shared" si="8"/>
        <v>FSCT</v>
      </c>
      <c r="AT12" s="13">
        <f t="shared" si="9"/>
        <v>5090</v>
      </c>
      <c r="AU12" s="22">
        <f t="shared" si="10"/>
        <v>7</v>
      </c>
      <c r="AV12" s="22">
        <f t="shared" si="11"/>
        <v>8</v>
      </c>
      <c r="AW12" s="22">
        <f t="shared" si="12"/>
        <v>0</v>
      </c>
      <c r="AX12" s="22">
        <f t="shared" si="13"/>
        <v>0</v>
      </c>
      <c r="AY12" s="22">
        <f t="shared" si="14"/>
        <v>0</v>
      </c>
      <c r="BA12" s="13" t="str">
        <f t="shared" si="15"/>
        <v>Tim Pack</v>
      </c>
      <c r="BB12" s="13" t="str">
        <f t="shared" si="16"/>
        <v>FSCT</v>
      </c>
      <c r="BC12" s="13">
        <f t="shared" si="17"/>
        <v>5090</v>
      </c>
      <c r="BD12" s="66" t="str">
        <f t="shared" si="18"/>
        <v/>
      </c>
      <c r="BE12" s="22" t="str">
        <f t="shared" si="19"/>
        <v/>
      </c>
      <c r="BF12" s="22" t="str">
        <f t="shared" si="20"/>
        <v/>
      </c>
      <c r="BG12" s="66" t="str">
        <f t="shared" si="21"/>
        <v/>
      </c>
      <c r="BH12" s="22" t="str">
        <f t="shared" si="22"/>
        <v/>
      </c>
      <c r="BI12" s="22" t="str">
        <f t="shared" si="23"/>
        <v/>
      </c>
      <c r="BJ12" s="66" t="str">
        <f t="shared" si="24"/>
        <v/>
      </c>
      <c r="BK12" s="22" t="str">
        <f t="shared" si="25"/>
        <v/>
      </c>
      <c r="BL12" s="22" t="str">
        <f t="shared" si="26"/>
        <v/>
      </c>
      <c r="BM12" s="66" t="str">
        <f t="shared" si="27"/>
        <v/>
      </c>
      <c r="BN12" s="22" t="str">
        <f t="shared" si="28"/>
        <v/>
      </c>
      <c r="BO12" s="22" t="str">
        <f t="shared" si="29"/>
        <v/>
      </c>
      <c r="BP12" s="66" t="str">
        <f t="shared" si="30"/>
        <v/>
      </c>
      <c r="BQ12" s="22" t="str">
        <f t="shared" si="31"/>
        <v/>
      </c>
      <c r="BR12" s="22" t="str">
        <f t="shared" si="32"/>
        <v/>
      </c>
      <c r="BT12" s="13" t="str">
        <f t="shared" si="33"/>
        <v>Tim Pack</v>
      </c>
      <c r="BU12" s="13" t="str">
        <f t="shared" si="34"/>
        <v>FSCT</v>
      </c>
      <c r="BV12" s="13">
        <f t="shared" si="35"/>
        <v>5090</v>
      </c>
      <c r="BW12" s="66">
        <f t="shared" si="36"/>
        <v>3</v>
      </c>
      <c r="BX12" s="22">
        <f t="shared" si="37"/>
        <v>3</v>
      </c>
      <c r="BY12" s="22">
        <f t="shared" si="38"/>
        <v>7</v>
      </c>
      <c r="BZ12" s="66">
        <f t="shared" si="39"/>
        <v>2</v>
      </c>
      <c r="CA12" s="22">
        <f t="shared" si="40"/>
        <v>2</v>
      </c>
      <c r="CB12" s="22">
        <f t="shared" si="41"/>
        <v>8</v>
      </c>
      <c r="CC12" s="66">
        <f t="shared" si="42"/>
        <v>0</v>
      </c>
      <c r="CD12" s="22" t="str">
        <f t="shared" si="43"/>
        <v/>
      </c>
      <c r="CE12" s="22" t="str">
        <f t="shared" si="44"/>
        <v/>
      </c>
      <c r="CF12" s="66">
        <f t="shared" si="45"/>
        <v>0</v>
      </c>
      <c r="CG12" s="22" t="str">
        <f t="shared" si="46"/>
        <v/>
      </c>
      <c r="CH12" s="22" t="str">
        <f t="shared" si="47"/>
        <v/>
      </c>
      <c r="CI12" s="66">
        <f t="shared" si="48"/>
        <v>0</v>
      </c>
      <c r="CJ12" s="22" t="str">
        <f t="shared" si="49"/>
        <v/>
      </c>
      <c r="CK12" s="22" t="str">
        <f t="shared" si="50"/>
        <v/>
      </c>
    </row>
    <row r="13" spans="1:89" ht="15" customHeight="1" x14ac:dyDescent="0.2">
      <c r="A13" s="252">
        <f t="shared" si="0"/>
        <v>3</v>
      </c>
      <c r="B13" s="61" t="s">
        <v>133</v>
      </c>
      <c r="C13" s="359" t="s">
        <v>224</v>
      </c>
      <c r="D13" s="249">
        <v>2934</v>
      </c>
      <c r="E13" s="15">
        <f t="shared" si="1"/>
        <v>7</v>
      </c>
      <c r="F13" s="16">
        <f t="shared" si="2"/>
        <v>3</v>
      </c>
      <c r="G13" s="8"/>
      <c r="H13" s="238">
        <v>2</v>
      </c>
      <c r="I13" s="242">
        <f t="shared" si="3"/>
        <v>2</v>
      </c>
      <c r="J13" s="234">
        <f t="shared" si="4"/>
        <v>2</v>
      </c>
      <c r="K13" s="8"/>
      <c r="L13" s="238">
        <v>5</v>
      </c>
      <c r="M13" s="242">
        <f t="shared" si="5"/>
        <v>5</v>
      </c>
      <c r="N13" s="234">
        <f t="shared" si="6"/>
        <v>5</v>
      </c>
      <c r="O13" s="8"/>
      <c r="P13" s="238"/>
      <c r="Q13" s="242"/>
      <c r="R13" s="234"/>
      <c r="S13" s="8"/>
      <c r="T13" s="238"/>
      <c r="U13" s="242"/>
      <c r="V13" s="234"/>
      <c r="W13" s="8"/>
      <c r="X13" s="238"/>
      <c r="Y13" s="242"/>
      <c r="Z13" s="234"/>
      <c r="AR13" s="13" t="str">
        <f t="shared" si="7"/>
        <v>Mike Graham</v>
      </c>
      <c r="AS13" s="13" t="str">
        <f t="shared" si="8"/>
        <v>FSCT</v>
      </c>
      <c r="AT13" s="13">
        <f t="shared" si="9"/>
        <v>2934</v>
      </c>
      <c r="AU13" s="22">
        <f t="shared" si="10"/>
        <v>8</v>
      </c>
      <c r="AV13" s="22">
        <f t="shared" si="11"/>
        <v>5</v>
      </c>
      <c r="AW13" s="22">
        <f t="shared" si="12"/>
        <v>0</v>
      </c>
      <c r="AX13" s="22">
        <f t="shared" si="13"/>
        <v>0</v>
      </c>
      <c r="AY13" s="22">
        <f t="shared" si="14"/>
        <v>0</v>
      </c>
      <c r="BA13" s="13" t="str">
        <f t="shared" si="15"/>
        <v>Mike Graham</v>
      </c>
      <c r="BB13" s="13" t="str">
        <f t="shared" si="16"/>
        <v>FSCT</v>
      </c>
      <c r="BC13" s="13">
        <f t="shared" si="17"/>
        <v>2934</v>
      </c>
      <c r="BD13" s="66" t="str">
        <f t="shared" si="18"/>
        <v/>
      </c>
      <c r="BE13" s="22" t="str">
        <f t="shared" si="19"/>
        <v/>
      </c>
      <c r="BF13" s="22" t="str">
        <f t="shared" si="20"/>
        <v/>
      </c>
      <c r="BG13" s="66" t="str">
        <f t="shared" si="21"/>
        <v/>
      </c>
      <c r="BH13" s="22" t="str">
        <f t="shared" si="22"/>
        <v/>
      </c>
      <c r="BI13" s="22" t="str">
        <f t="shared" si="23"/>
        <v/>
      </c>
      <c r="BJ13" s="66" t="str">
        <f t="shared" si="24"/>
        <v/>
      </c>
      <c r="BK13" s="22" t="str">
        <f t="shared" si="25"/>
        <v/>
      </c>
      <c r="BL13" s="22" t="str">
        <f t="shared" si="26"/>
        <v/>
      </c>
      <c r="BM13" s="66" t="str">
        <f t="shared" si="27"/>
        <v/>
      </c>
      <c r="BN13" s="22" t="str">
        <f t="shared" si="28"/>
        <v/>
      </c>
      <c r="BO13" s="22" t="str">
        <f t="shared" si="29"/>
        <v/>
      </c>
      <c r="BP13" s="66" t="str">
        <f t="shared" si="30"/>
        <v/>
      </c>
      <c r="BQ13" s="22" t="str">
        <f t="shared" si="31"/>
        <v/>
      </c>
      <c r="BR13" s="22" t="str">
        <f t="shared" si="32"/>
        <v/>
      </c>
      <c r="BT13" s="13" t="str">
        <f t="shared" si="33"/>
        <v>Mike Graham</v>
      </c>
      <c r="BU13" s="13" t="str">
        <f t="shared" si="34"/>
        <v>FSCT</v>
      </c>
      <c r="BV13" s="13">
        <f t="shared" si="35"/>
        <v>2934</v>
      </c>
      <c r="BW13" s="66">
        <f t="shared" si="36"/>
        <v>2</v>
      </c>
      <c r="BX13" s="22">
        <f t="shared" si="37"/>
        <v>2</v>
      </c>
      <c r="BY13" s="22">
        <f t="shared" si="38"/>
        <v>8</v>
      </c>
      <c r="BZ13" s="66">
        <f t="shared" si="39"/>
        <v>5</v>
      </c>
      <c r="CA13" s="22">
        <f t="shared" si="40"/>
        <v>5</v>
      </c>
      <c r="CB13" s="22">
        <f t="shared" si="41"/>
        <v>5</v>
      </c>
      <c r="CC13" s="66">
        <f t="shared" si="42"/>
        <v>0</v>
      </c>
      <c r="CD13" s="22" t="str">
        <f t="shared" si="43"/>
        <v/>
      </c>
      <c r="CE13" s="22" t="str">
        <f t="shared" si="44"/>
        <v/>
      </c>
      <c r="CF13" s="66">
        <f t="shared" si="45"/>
        <v>0</v>
      </c>
      <c r="CG13" s="22" t="str">
        <f t="shared" si="46"/>
        <v/>
      </c>
      <c r="CH13" s="22" t="str">
        <f t="shared" si="47"/>
        <v/>
      </c>
      <c r="CI13" s="66">
        <f t="shared" si="48"/>
        <v>0</v>
      </c>
      <c r="CJ13" s="22" t="str">
        <f t="shared" si="49"/>
        <v/>
      </c>
      <c r="CK13" s="22" t="str">
        <f t="shared" si="50"/>
        <v/>
      </c>
    </row>
    <row r="14" spans="1:89" ht="15" customHeight="1" x14ac:dyDescent="0.2">
      <c r="A14" s="252">
        <f t="shared" si="0"/>
        <v>4</v>
      </c>
      <c r="B14" s="61" t="s">
        <v>213</v>
      </c>
      <c r="C14" s="359" t="s">
        <v>224</v>
      </c>
      <c r="D14" s="249">
        <v>3259</v>
      </c>
      <c r="E14" s="15">
        <f t="shared" si="1"/>
        <v>9</v>
      </c>
      <c r="F14" s="16">
        <f t="shared" si="2"/>
        <v>4</v>
      </c>
      <c r="G14" s="8"/>
      <c r="H14" s="238">
        <v>5</v>
      </c>
      <c r="I14" s="242">
        <f t="shared" si="3"/>
        <v>5</v>
      </c>
      <c r="J14" s="234">
        <f t="shared" si="4"/>
        <v>5</v>
      </c>
      <c r="K14" s="8"/>
      <c r="L14" s="238">
        <v>4</v>
      </c>
      <c r="M14" s="242">
        <f t="shared" si="5"/>
        <v>4</v>
      </c>
      <c r="N14" s="234">
        <f t="shared" si="6"/>
        <v>4</v>
      </c>
      <c r="O14" s="8"/>
      <c r="P14" s="238"/>
      <c r="Q14" s="242"/>
      <c r="R14" s="234"/>
      <c r="S14" s="8"/>
      <c r="T14" s="238"/>
      <c r="U14" s="242"/>
      <c r="V14" s="234"/>
      <c r="W14" s="8"/>
      <c r="X14" s="238"/>
      <c r="Y14" s="242"/>
      <c r="Z14" s="234"/>
      <c r="AR14" s="13" t="str">
        <f t="shared" si="7"/>
        <v>Sally Morriss</v>
      </c>
      <c r="AS14" s="13" t="str">
        <f t="shared" si="8"/>
        <v>FSCT</v>
      </c>
      <c r="AT14" s="13">
        <f t="shared" si="9"/>
        <v>3259</v>
      </c>
      <c r="AU14" s="22">
        <f t="shared" si="10"/>
        <v>5</v>
      </c>
      <c r="AV14" s="22">
        <f t="shared" si="11"/>
        <v>6</v>
      </c>
      <c r="AW14" s="22">
        <f t="shared" si="12"/>
        <v>0</v>
      </c>
      <c r="AX14" s="22">
        <f t="shared" si="13"/>
        <v>0</v>
      </c>
      <c r="AY14" s="22">
        <f t="shared" si="14"/>
        <v>0</v>
      </c>
      <c r="BA14" s="13" t="str">
        <f t="shared" si="15"/>
        <v>Sally Morriss</v>
      </c>
      <c r="BB14" s="13" t="str">
        <f t="shared" si="16"/>
        <v>FSCT</v>
      </c>
      <c r="BC14" s="13">
        <f t="shared" si="17"/>
        <v>3259</v>
      </c>
      <c r="BD14" s="66" t="str">
        <f t="shared" si="18"/>
        <v/>
      </c>
      <c r="BE14" s="22" t="str">
        <f t="shared" si="19"/>
        <v/>
      </c>
      <c r="BF14" s="22" t="str">
        <f t="shared" si="20"/>
        <v/>
      </c>
      <c r="BG14" s="66" t="str">
        <f t="shared" si="21"/>
        <v/>
      </c>
      <c r="BH14" s="22" t="str">
        <f t="shared" si="22"/>
        <v/>
      </c>
      <c r="BI14" s="22" t="str">
        <f t="shared" si="23"/>
        <v/>
      </c>
      <c r="BJ14" s="66" t="str">
        <f t="shared" si="24"/>
        <v/>
      </c>
      <c r="BK14" s="22" t="str">
        <f t="shared" si="25"/>
        <v/>
      </c>
      <c r="BL14" s="22" t="str">
        <f t="shared" si="26"/>
        <v/>
      </c>
      <c r="BM14" s="66" t="str">
        <f t="shared" si="27"/>
        <v/>
      </c>
      <c r="BN14" s="22" t="str">
        <f t="shared" si="28"/>
        <v/>
      </c>
      <c r="BO14" s="22" t="str">
        <f t="shared" si="29"/>
        <v/>
      </c>
      <c r="BP14" s="66" t="str">
        <f t="shared" si="30"/>
        <v/>
      </c>
      <c r="BQ14" s="22" t="str">
        <f t="shared" si="31"/>
        <v/>
      </c>
      <c r="BR14" s="22" t="str">
        <f t="shared" si="32"/>
        <v/>
      </c>
      <c r="BT14" s="13" t="str">
        <f t="shared" si="33"/>
        <v>Sally Morriss</v>
      </c>
      <c r="BU14" s="13" t="str">
        <f t="shared" si="34"/>
        <v>FSCT</v>
      </c>
      <c r="BV14" s="13">
        <f t="shared" si="35"/>
        <v>3259</v>
      </c>
      <c r="BW14" s="66">
        <f t="shared" si="36"/>
        <v>5</v>
      </c>
      <c r="BX14" s="22">
        <f t="shared" si="37"/>
        <v>5</v>
      </c>
      <c r="BY14" s="22">
        <f t="shared" si="38"/>
        <v>5</v>
      </c>
      <c r="BZ14" s="66">
        <f t="shared" si="39"/>
        <v>4</v>
      </c>
      <c r="CA14" s="22">
        <f t="shared" si="40"/>
        <v>4</v>
      </c>
      <c r="CB14" s="22">
        <f t="shared" si="41"/>
        <v>6</v>
      </c>
      <c r="CC14" s="66">
        <f t="shared" si="42"/>
        <v>0</v>
      </c>
      <c r="CD14" s="22" t="str">
        <f t="shared" si="43"/>
        <v/>
      </c>
      <c r="CE14" s="22" t="str">
        <f t="shared" si="44"/>
        <v/>
      </c>
      <c r="CF14" s="66">
        <f t="shared" si="45"/>
        <v>0</v>
      </c>
      <c r="CG14" s="22" t="str">
        <f t="shared" si="46"/>
        <v/>
      </c>
      <c r="CH14" s="22" t="str">
        <f t="shared" si="47"/>
        <v/>
      </c>
      <c r="CI14" s="66">
        <f t="shared" si="48"/>
        <v>0</v>
      </c>
      <c r="CJ14" s="22" t="str">
        <f t="shared" si="49"/>
        <v/>
      </c>
      <c r="CK14" s="22" t="str">
        <f t="shared" si="50"/>
        <v/>
      </c>
    </row>
    <row r="15" spans="1:89" ht="15" customHeight="1" x14ac:dyDescent="0.2">
      <c r="A15" s="252">
        <f t="shared" si="0"/>
        <v>5</v>
      </c>
      <c r="B15" s="61" t="s">
        <v>761</v>
      </c>
      <c r="C15" s="359" t="s">
        <v>224</v>
      </c>
      <c r="D15" s="249">
        <v>5152</v>
      </c>
      <c r="E15" s="15">
        <f t="shared" si="1"/>
        <v>10</v>
      </c>
      <c r="F15" s="16">
        <f t="shared" si="2"/>
        <v>5</v>
      </c>
      <c r="G15" s="8"/>
      <c r="H15" s="238">
        <v>4</v>
      </c>
      <c r="I15" s="242">
        <f t="shared" si="3"/>
        <v>4</v>
      </c>
      <c r="J15" s="234">
        <f t="shared" si="4"/>
        <v>4</v>
      </c>
      <c r="K15" s="8"/>
      <c r="L15" s="238">
        <v>6</v>
      </c>
      <c r="M15" s="242">
        <f t="shared" si="5"/>
        <v>6</v>
      </c>
      <c r="N15" s="234">
        <f t="shared" si="6"/>
        <v>6</v>
      </c>
      <c r="O15" s="8"/>
      <c r="P15" s="238"/>
      <c r="Q15" s="242"/>
      <c r="R15" s="234"/>
      <c r="S15" s="8"/>
      <c r="T15" s="238"/>
      <c r="U15" s="242"/>
      <c r="V15" s="234"/>
      <c r="W15" s="8"/>
      <c r="X15" s="238"/>
      <c r="Y15" s="242"/>
      <c r="Z15" s="234"/>
      <c r="AR15" s="13" t="str">
        <f t="shared" si="7"/>
        <v>French Forbes</v>
      </c>
      <c r="AS15" s="13" t="str">
        <f t="shared" si="8"/>
        <v>FSCT</v>
      </c>
      <c r="AT15" s="13">
        <f t="shared" si="9"/>
        <v>5152</v>
      </c>
      <c r="AU15" s="22">
        <f t="shared" si="10"/>
        <v>6</v>
      </c>
      <c r="AV15" s="22">
        <f t="shared" si="11"/>
        <v>4</v>
      </c>
      <c r="AW15" s="22">
        <f t="shared" si="12"/>
        <v>0</v>
      </c>
      <c r="AX15" s="22">
        <f t="shared" si="13"/>
        <v>0</v>
      </c>
      <c r="AY15" s="22">
        <f t="shared" si="14"/>
        <v>0</v>
      </c>
      <c r="BA15" s="13" t="str">
        <f t="shared" si="15"/>
        <v>French Forbes</v>
      </c>
      <c r="BB15" s="13" t="str">
        <f t="shared" si="16"/>
        <v>FSCT</v>
      </c>
      <c r="BC15" s="13">
        <f t="shared" si="17"/>
        <v>5152</v>
      </c>
      <c r="BD15" s="66" t="str">
        <f t="shared" si="18"/>
        <v/>
      </c>
      <c r="BE15" s="22" t="str">
        <f t="shared" si="19"/>
        <v/>
      </c>
      <c r="BF15" s="22" t="str">
        <f t="shared" si="20"/>
        <v/>
      </c>
      <c r="BG15" s="66" t="str">
        <f t="shared" si="21"/>
        <v/>
      </c>
      <c r="BH15" s="22" t="str">
        <f t="shared" si="22"/>
        <v/>
      </c>
      <c r="BI15" s="22" t="str">
        <f t="shared" si="23"/>
        <v/>
      </c>
      <c r="BJ15" s="66" t="str">
        <f t="shared" si="24"/>
        <v/>
      </c>
      <c r="BK15" s="22" t="str">
        <f t="shared" si="25"/>
        <v/>
      </c>
      <c r="BL15" s="22" t="str">
        <f t="shared" si="26"/>
        <v/>
      </c>
      <c r="BM15" s="66" t="str">
        <f t="shared" si="27"/>
        <v/>
      </c>
      <c r="BN15" s="22" t="str">
        <f t="shared" si="28"/>
        <v/>
      </c>
      <c r="BO15" s="22" t="str">
        <f t="shared" si="29"/>
        <v/>
      </c>
      <c r="BP15" s="66" t="str">
        <f t="shared" si="30"/>
        <v/>
      </c>
      <c r="BQ15" s="22" t="str">
        <f t="shared" si="31"/>
        <v/>
      </c>
      <c r="BR15" s="22" t="str">
        <f t="shared" si="32"/>
        <v/>
      </c>
      <c r="BT15" s="13" t="str">
        <f t="shared" si="33"/>
        <v>French Forbes</v>
      </c>
      <c r="BU15" s="13" t="str">
        <f t="shared" si="34"/>
        <v>FSCT</v>
      </c>
      <c r="BV15" s="13">
        <f t="shared" si="35"/>
        <v>5152</v>
      </c>
      <c r="BW15" s="66">
        <f t="shared" si="36"/>
        <v>4</v>
      </c>
      <c r="BX15" s="22">
        <f t="shared" si="37"/>
        <v>4</v>
      </c>
      <c r="BY15" s="22">
        <f t="shared" si="38"/>
        <v>6</v>
      </c>
      <c r="BZ15" s="66">
        <f t="shared" si="39"/>
        <v>6</v>
      </c>
      <c r="CA15" s="22">
        <f t="shared" si="40"/>
        <v>6</v>
      </c>
      <c r="CB15" s="22">
        <f t="shared" si="41"/>
        <v>4</v>
      </c>
      <c r="CC15" s="66">
        <f t="shared" si="42"/>
        <v>0</v>
      </c>
      <c r="CD15" s="22" t="str">
        <f t="shared" si="43"/>
        <v/>
      </c>
      <c r="CE15" s="22" t="str">
        <f t="shared" si="44"/>
        <v/>
      </c>
      <c r="CF15" s="66">
        <f t="shared" si="45"/>
        <v>0</v>
      </c>
      <c r="CG15" s="22" t="str">
        <f t="shared" si="46"/>
        <v/>
      </c>
      <c r="CH15" s="22" t="str">
        <f t="shared" si="47"/>
        <v/>
      </c>
      <c r="CI15" s="66">
        <f t="shared" si="48"/>
        <v>0</v>
      </c>
      <c r="CJ15" s="22" t="str">
        <f t="shared" si="49"/>
        <v/>
      </c>
      <c r="CK15" s="22" t="str">
        <f t="shared" si="50"/>
        <v/>
      </c>
    </row>
    <row r="16" spans="1:89" ht="15" customHeight="1" x14ac:dyDescent="0.2">
      <c r="A16" s="252">
        <f t="shared" si="0"/>
        <v>6</v>
      </c>
      <c r="B16" s="61" t="s">
        <v>782</v>
      </c>
      <c r="C16" s="359" t="s">
        <v>224</v>
      </c>
      <c r="D16" s="249">
        <v>4377</v>
      </c>
      <c r="E16" s="15">
        <f t="shared" si="1"/>
        <v>11</v>
      </c>
      <c r="F16" s="16">
        <f t="shared" si="2"/>
        <v>6</v>
      </c>
      <c r="G16" s="8"/>
      <c r="H16" s="238">
        <v>8</v>
      </c>
      <c r="I16" s="242">
        <f t="shared" si="3"/>
        <v>8</v>
      </c>
      <c r="J16" s="234">
        <f t="shared" si="4"/>
        <v>8</v>
      </c>
      <c r="K16" s="8"/>
      <c r="L16" s="238">
        <v>3</v>
      </c>
      <c r="M16" s="242">
        <f t="shared" si="5"/>
        <v>3</v>
      </c>
      <c r="N16" s="234">
        <f t="shared" si="6"/>
        <v>3</v>
      </c>
      <c r="O16" s="8"/>
      <c r="P16" s="238"/>
      <c r="Q16" s="242"/>
      <c r="R16" s="234"/>
      <c r="S16" s="8"/>
      <c r="T16" s="238"/>
      <c r="U16" s="242"/>
      <c r="V16" s="234"/>
      <c r="W16" s="8"/>
      <c r="X16" s="238"/>
      <c r="Y16" s="242"/>
      <c r="Z16" s="234"/>
      <c r="AR16" s="13" t="str">
        <f t="shared" si="7"/>
        <v>Dave Hackney</v>
      </c>
      <c r="AS16" s="13" t="str">
        <f t="shared" si="8"/>
        <v>FSCT</v>
      </c>
      <c r="AT16" s="13">
        <f t="shared" si="9"/>
        <v>4377</v>
      </c>
      <c r="AU16" s="22">
        <f t="shared" si="10"/>
        <v>2</v>
      </c>
      <c r="AV16" s="22">
        <f t="shared" si="11"/>
        <v>7</v>
      </c>
      <c r="AW16" s="22">
        <f t="shared" si="12"/>
        <v>0</v>
      </c>
      <c r="AX16" s="22">
        <f t="shared" si="13"/>
        <v>0</v>
      </c>
      <c r="AY16" s="22">
        <f t="shared" si="14"/>
        <v>0</v>
      </c>
      <c r="BA16" s="13" t="str">
        <f t="shared" si="15"/>
        <v>Dave Hackney</v>
      </c>
      <c r="BB16" s="13" t="str">
        <f t="shared" si="16"/>
        <v>FSCT</v>
      </c>
      <c r="BC16" s="13">
        <f t="shared" si="17"/>
        <v>4377</v>
      </c>
      <c r="BD16" s="66" t="str">
        <f t="shared" si="18"/>
        <v/>
      </c>
      <c r="BE16" s="22" t="str">
        <f t="shared" si="19"/>
        <v/>
      </c>
      <c r="BF16" s="22" t="str">
        <f t="shared" si="20"/>
        <v/>
      </c>
      <c r="BG16" s="66" t="str">
        <f t="shared" si="21"/>
        <v/>
      </c>
      <c r="BH16" s="22" t="str">
        <f t="shared" si="22"/>
        <v/>
      </c>
      <c r="BI16" s="22" t="str">
        <f t="shared" si="23"/>
        <v/>
      </c>
      <c r="BJ16" s="66" t="str">
        <f t="shared" si="24"/>
        <v/>
      </c>
      <c r="BK16" s="22" t="str">
        <f t="shared" si="25"/>
        <v/>
      </c>
      <c r="BL16" s="22" t="str">
        <f t="shared" si="26"/>
        <v/>
      </c>
      <c r="BM16" s="66" t="str">
        <f t="shared" si="27"/>
        <v/>
      </c>
      <c r="BN16" s="22" t="str">
        <f t="shared" si="28"/>
        <v/>
      </c>
      <c r="BO16" s="22" t="str">
        <f t="shared" si="29"/>
        <v/>
      </c>
      <c r="BP16" s="66" t="str">
        <f t="shared" si="30"/>
        <v/>
      </c>
      <c r="BQ16" s="22" t="str">
        <f t="shared" si="31"/>
        <v/>
      </c>
      <c r="BR16" s="22" t="str">
        <f t="shared" si="32"/>
        <v/>
      </c>
      <c r="BT16" s="13" t="str">
        <f t="shared" si="33"/>
        <v>Dave Hackney</v>
      </c>
      <c r="BU16" s="13" t="str">
        <f t="shared" si="34"/>
        <v>FSCT</v>
      </c>
      <c r="BV16" s="13">
        <f t="shared" si="35"/>
        <v>4377</v>
      </c>
      <c r="BW16" s="66">
        <f t="shared" si="36"/>
        <v>8</v>
      </c>
      <c r="BX16" s="22">
        <f t="shared" si="37"/>
        <v>8</v>
      </c>
      <c r="BY16" s="22">
        <f t="shared" si="38"/>
        <v>2</v>
      </c>
      <c r="BZ16" s="66">
        <f t="shared" si="39"/>
        <v>3</v>
      </c>
      <c r="CA16" s="22">
        <f t="shared" si="40"/>
        <v>3</v>
      </c>
      <c r="CB16" s="22">
        <f t="shared" si="41"/>
        <v>7</v>
      </c>
      <c r="CC16" s="66">
        <f t="shared" si="42"/>
        <v>0</v>
      </c>
      <c r="CD16" s="22" t="str">
        <f t="shared" si="43"/>
        <v/>
      </c>
      <c r="CE16" s="22" t="str">
        <f t="shared" si="44"/>
        <v/>
      </c>
      <c r="CF16" s="66">
        <f t="shared" si="45"/>
        <v>0</v>
      </c>
      <c r="CG16" s="22" t="str">
        <f t="shared" si="46"/>
        <v/>
      </c>
      <c r="CH16" s="22" t="str">
        <f t="shared" si="47"/>
        <v/>
      </c>
      <c r="CI16" s="66">
        <f t="shared" si="48"/>
        <v>0</v>
      </c>
      <c r="CJ16" s="22" t="str">
        <f t="shared" si="49"/>
        <v/>
      </c>
      <c r="CK16" s="22" t="str">
        <f t="shared" si="50"/>
        <v/>
      </c>
    </row>
    <row r="17" spans="1:89" ht="15" customHeight="1" x14ac:dyDescent="0.2">
      <c r="A17" s="252">
        <f t="shared" si="0"/>
        <v>7</v>
      </c>
      <c r="B17" s="61" t="s">
        <v>440</v>
      </c>
      <c r="C17" s="358" t="s">
        <v>224</v>
      </c>
      <c r="D17" s="249">
        <v>4851</v>
      </c>
      <c r="E17" s="15">
        <f t="shared" si="1"/>
        <v>13</v>
      </c>
      <c r="F17" s="16">
        <f t="shared" si="2"/>
        <v>7</v>
      </c>
      <c r="G17" s="8"/>
      <c r="H17" s="238">
        <v>6</v>
      </c>
      <c r="I17" s="242">
        <f t="shared" si="3"/>
        <v>6</v>
      </c>
      <c r="J17" s="234">
        <f t="shared" si="4"/>
        <v>6</v>
      </c>
      <c r="K17" s="8"/>
      <c r="L17" s="238">
        <v>7</v>
      </c>
      <c r="M17" s="242">
        <f t="shared" si="5"/>
        <v>7</v>
      </c>
      <c r="N17" s="234">
        <f t="shared" si="6"/>
        <v>7</v>
      </c>
      <c r="O17" s="8"/>
      <c r="P17" s="238"/>
      <c r="Q17" s="242"/>
      <c r="R17" s="234"/>
      <c r="S17" s="8"/>
      <c r="T17" s="238"/>
      <c r="U17" s="242"/>
      <c r="V17" s="234"/>
      <c r="W17" s="8"/>
      <c r="X17" s="238"/>
      <c r="Y17" s="242"/>
      <c r="Z17" s="234"/>
      <c r="AR17" s="13" t="str">
        <f t="shared" si="7"/>
        <v>Wayne Bucher</v>
      </c>
      <c r="AS17" s="13" t="str">
        <f t="shared" si="8"/>
        <v>FSCT</v>
      </c>
      <c r="AT17" s="13">
        <f t="shared" si="9"/>
        <v>4851</v>
      </c>
      <c r="AU17" s="22">
        <f t="shared" si="10"/>
        <v>4</v>
      </c>
      <c r="AV17" s="22">
        <f t="shared" si="11"/>
        <v>3</v>
      </c>
      <c r="AW17" s="22">
        <f t="shared" si="12"/>
        <v>0</v>
      </c>
      <c r="AX17" s="22">
        <f t="shared" si="13"/>
        <v>0</v>
      </c>
      <c r="AY17" s="22">
        <f t="shared" si="14"/>
        <v>0</v>
      </c>
      <c r="BA17" s="13" t="str">
        <f t="shared" si="15"/>
        <v>Wayne Bucher</v>
      </c>
      <c r="BB17" s="13" t="str">
        <f t="shared" si="16"/>
        <v>FSCT</v>
      </c>
      <c r="BC17" s="13">
        <f t="shared" si="17"/>
        <v>4851</v>
      </c>
      <c r="BD17" s="66" t="str">
        <f t="shared" si="18"/>
        <v/>
      </c>
      <c r="BE17" s="22" t="str">
        <f t="shared" si="19"/>
        <v/>
      </c>
      <c r="BF17" s="22" t="str">
        <f t="shared" si="20"/>
        <v/>
      </c>
      <c r="BG17" s="66" t="str">
        <f t="shared" si="21"/>
        <v/>
      </c>
      <c r="BH17" s="22" t="str">
        <f t="shared" si="22"/>
        <v/>
      </c>
      <c r="BI17" s="22" t="str">
        <f t="shared" si="23"/>
        <v/>
      </c>
      <c r="BJ17" s="66" t="str">
        <f t="shared" si="24"/>
        <v/>
      </c>
      <c r="BK17" s="22" t="str">
        <f t="shared" si="25"/>
        <v/>
      </c>
      <c r="BL17" s="22" t="str">
        <f t="shared" si="26"/>
        <v/>
      </c>
      <c r="BM17" s="66" t="str">
        <f t="shared" si="27"/>
        <v/>
      </c>
      <c r="BN17" s="22" t="str">
        <f t="shared" si="28"/>
        <v/>
      </c>
      <c r="BO17" s="22" t="str">
        <f t="shared" si="29"/>
        <v/>
      </c>
      <c r="BP17" s="66" t="str">
        <f t="shared" si="30"/>
        <v/>
      </c>
      <c r="BQ17" s="22" t="str">
        <f t="shared" si="31"/>
        <v/>
      </c>
      <c r="BR17" s="22" t="str">
        <f t="shared" si="32"/>
        <v/>
      </c>
      <c r="BT17" s="13" t="str">
        <f t="shared" si="33"/>
        <v>Wayne Bucher</v>
      </c>
      <c r="BU17" s="13" t="str">
        <f t="shared" si="34"/>
        <v>FSCT</v>
      </c>
      <c r="BV17" s="13">
        <f t="shared" si="35"/>
        <v>4851</v>
      </c>
      <c r="BW17" s="66">
        <f t="shared" si="36"/>
        <v>6</v>
      </c>
      <c r="BX17" s="22">
        <f t="shared" si="37"/>
        <v>6</v>
      </c>
      <c r="BY17" s="22">
        <f t="shared" si="38"/>
        <v>4</v>
      </c>
      <c r="BZ17" s="66">
        <f t="shared" si="39"/>
        <v>7</v>
      </c>
      <c r="CA17" s="22">
        <f t="shared" si="40"/>
        <v>7</v>
      </c>
      <c r="CB17" s="22">
        <f t="shared" si="41"/>
        <v>3</v>
      </c>
      <c r="CC17" s="66">
        <f t="shared" si="42"/>
        <v>0</v>
      </c>
      <c r="CD17" s="22" t="str">
        <f t="shared" si="43"/>
        <v/>
      </c>
      <c r="CE17" s="22" t="str">
        <f t="shared" si="44"/>
        <v/>
      </c>
      <c r="CF17" s="66">
        <f t="shared" si="45"/>
        <v>0</v>
      </c>
      <c r="CG17" s="22" t="str">
        <f t="shared" si="46"/>
        <v/>
      </c>
      <c r="CH17" s="22" t="str">
        <f t="shared" si="47"/>
        <v/>
      </c>
      <c r="CI17" s="66">
        <f t="shared" si="48"/>
        <v>0</v>
      </c>
      <c r="CJ17" s="22" t="str">
        <f t="shared" si="49"/>
        <v/>
      </c>
      <c r="CK17" s="22" t="str">
        <f t="shared" si="50"/>
        <v/>
      </c>
    </row>
    <row r="18" spans="1:89" ht="15" customHeight="1" x14ac:dyDescent="0.2">
      <c r="A18" s="252">
        <f t="shared" si="0"/>
        <v>8</v>
      </c>
      <c r="B18" s="61" t="s">
        <v>345</v>
      </c>
      <c r="C18" s="358" t="s">
        <v>224</v>
      </c>
      <c r="D18" s="249">
        <v>6150</v>
      </c>
      <c r="E18" s="15">
        <f t="shared" si="1"/>
        <v>16</v>
      </c>
      <c r="F18" s="16">
        <f t="shared" si="2"/>
        <v>8</v>
      </c>
      <c r="G18" s="8"/>
      <c r="H18" s="238">
        <v>7</v>
      </c>
      <c r="I18" s="242">
        <f t="shared" si="3"/>
        <v>7</v>
      </c>
      <c r="J18" s="234">
        <f t="shared" si="4"/>
        <v>7</v>
      </c>
      <c r="K18" s="8"/>
      <c r="L18" s="238">
        <v>9</v>
      </c>
      <c r="M18" s="242">
        <f t="shared" si="5"/>
        <v>9</v>
      </c>
      <c r="N18" s="234">
        <f t="shared" si="6"/>
        <v>9</v>
      </c>
      <c r="O18" s="8"/>
      <c r="P18" s="238"/>
      <c r="Q18" s="242"/>
      <c r="R18" s="234"/>
      <c r="S18" s="8"/>
      <c r="T18" s="238"/>
      <c r="U18" s="242"/>
      <c r="V18" s="234"/>
      <c r="W18" s="8"/>
      <c r="X18" s="238"/>
      <c r="Y18" s="242"/>
      <c r="Z18" s="234"/>
      <c r="AR18" s="13" t="str">
        <f t="shared" si="7"/>
        <v>Patrick Whatley</v>
      </c>
      <c r="AS18" s="13" t="str">
        <f t="shared" si="8"/>
        <v>FSCT</v>
      </c>
      <c r="AT18" s="13">
        <f t="shared" si="9"/>
        <v>6150</v>
      </c>
      <c r="AU18" s="22">
        <f t="shared" si="10"/>
        <v>3</v>
      </c>
      <c r="AV18" s="22">
        <f t="shared" si="11"/>
        <v>1</v>
      </c>
      <c r="AW18" s="22">
        <f t="shared" si="12"/>
        <v>0</v>
      </c>
      <c r="AX18" s="22">
        <f t="shared" si="13"/>
        <v>0</v>
      </c>
      <c r="AY18" s="22">
        <f t="shared" si="14"/>
        <v>0</v>
      </c>
      <c r="BA18" s="13" t="str">
        <f t="shared" si="15"/>
        <v>Patrick Whatley</v>
      </c>
      <c r="BB18" s="13" t="str">
        <f t="shared" si="16"/>
        <v>FSCT</v>
      </c>
      <c r="BC18" s="13">
        <f t="shared" si="17"/>
        <v>6150</v>
      </c>
      <c r="BD18" s="66" t="str">
        <f t="shared" si="18"/>
        <v/>
      </c>
      <c r="BE18" s="22" t="str">
        <f t="shared" si="19"/>
        <v/>
      </c>
      <c r="BF18" s="22" t="str">
        <f t="shared" si="20"/>
        <v/>
      </c>
      <c r="BG18" s="66" t="str">
        <f t="shared" si="21"/>
        <v/>
      </c>
      <c r="BH18" s="22" t="str">
        <f t="shared" si="22"/>
        <v/>
      </c>
      <c r="BI18" s="22" t="str">
        <f t="shared" si="23"/>
        <v/>
      </c>
      <c r="BJ18" s="66" t="str">
        <f t="shared" si="24"/>
        <v/>
      </c>
      <c r="BK18" s="22" t="str">
        <f t="shared" si="25"/>
        <v/>
      </c>
      <c r="BL18" s="22" t="str">
        <f t="shared" si="26"/>
        <v/>
      </c>
      <c r="BM18" s="66" t="str">
        <f t="shared" si="27"/>
        <v/>
      </c>
      <c r="BN18" s="22" t="str">
        <f t="shared" si="28"/>
        <v/>
      </c>
      <c r="BO18" s="22" t="str">
        <f t="shared" si="29"/>
        <v/>
      </c>
      <c r="BP18" s="66" t="str">
        <f t="shared" si="30"/>
        <v/>
      </c>
      <c r="BQ18" s="22" t="str">
        <f t="shared" si="31"/>
        <v/>
      </c>
      <c r="BR18" s="22" t="str">
        <f t="shared" si="32"/>
        <v/>
      </c>
      <c r="BT18" s="13" t="str">
        <f t="shared" si="33"/>
        <v>Patrick Whatley</v>
      </c>
      <c r="BU18" s="13" t="str">
        <f t="shared" si="34"/>
        <v>FSCT</v>
      </c>
      <c r="BV18" s="13">
        <f t="shared" si="35"/>
        <v>6150</v>
      </c>
      <c r="BW18" s="66">
        <f t="shared" si="36"/>
        <v>7</v>
      </c>
      <c r="BX18" s="22">
        <f t="shared" si="37"/>
        <v>7</v>
      </c>
      <c r="BY18" s="22">
        <f t="shared" si="38"/>
        <v>3</v>
      </c>
      <c r="BZ18" s="66">
        <f t="shared" si="39"/>
        <v>9</v>
      </c>
      <c r="CA18" s="22">
        <f t="shared" si="40"/>
        <v>9</v>
      </c>
      <c r="CB18" s="22">
        <f t="shared" si="41"/>
        <v>1</v>
      </c>
      <c r="CC18" s="66">
        <f t="shared" si="42"/>
        <v>0</v>
      </c>
      <c r="CD18" s="22" t="str">
        <f t="shared" si="43"/>
        <v/>
      </c>
      <c r="CE18" s="22" t="str">
        <f t="shared" si="44"/>
        <v/>
      </c>
      <c r="CF18" s="66">
        <f t="shared" si="45"/>
        <v>0</v>
      </c>
      <c r="CG18" s="22" t="str">
        <f t="shared" si="46"/>
        <v/>
      </c>
      <c r="CH18" s="22" t="str">
        <f t="shared" si="47"/>
        <v/>
      </c>
      <c r="CI18" s="66">
        <f t="shared" si="48"/>
        <v>0</v>
      </c>
      <c r="CJ18" s="22" t="str">
        <f t="shared" si="49"/>
        <v/>
      </c>
      <c r="CK18" s="22" t="str">
        <f t="shared" si="50"/>
        <v/>
      </c>
    </row>
    <row r="19" spans="1:89" ht="15" customHeight="1" x14ac:dyDescent="0.2">
      <c r="A19" s="252">
        <f t="shared" si="0"/>
        <v>9</v>
      </c>
      <c r="B19" s="61" t="s">
        <v>406</v>
      </c>
      <c r="C19" s="358" t="s">
        <v>224</v>
      </c>
      <c r="D19" s="249">
        <v>5634</v>
      </c>
      <c r="E19" s="15">
        <f t="shared" si="1"/>
        <v>17</v>
      </c>
      <c r="F19" s="16">
        <f t="shared" si="2"/>
        <v>9</v>
      </c>
      <c r="G19" s="8"/>
      <c r="H19" s="238">
        <v>9</v>
      </c>
      <c r="I19" s="242">
        <f t="shared" si="3"/>
        <v>9</v>
      </c>
      <c r="J19" s="234">
        <f t="shared" si="4"/>
        <v>9</v>
      </c>
      <c r="K19" s="8"/>
      <c r="L19" s="238">
        <v>8</v>
      </c>
      <c r="M19" s="242">
        <f t="shared" si="5"/>
        <v>8</v>
      </c>
      <c r="N19" s="234">
        <f t="shared" si="6"/>
        <v>8</v>
      </c>
      <c r="O19" s="8"/>
      <c r="P19" s="238"/>
      <c r="Q19" s="242"/>
      <c r="R19" s="234"/>
      <c r="S19" s="8"/>
      <c r="T19" s="238"/>
      <c r="U19" s="242"/>
      <c r="V19" s="234"/>
      <c r="W19" s="8"/>
      <c r="X19" s="238"/>
      <c r="Y19" s="242"/>
      <c r="Z19" s="234"/>
      <c r="AR19" s="13" t="str">
        <f t="shared" si="7"/>
        <v>Bill Massey</v>
      </c>
      <c r="AS19" s="13" t="str">
        <f t="shared" si="8"/>
        <v>FSCT</v>
      </c>
      <c r="AT19" s="13">
        <f t="shared" si="9"/>
        <v>5634</v>
      </c>
      <c r="AU19" s="22">
        <f t="shared" si="10"/>
        <v>1</v>
      </c>
      <c r="AV19" s="22">
        <f t="shared" si="11"/>
        <v>2</v>
      </c>
      <c r="AW19" s="22">
        <f t="shared" si="12"/>
        <v>0</v>
      </c>
      <c r="AX19" s="22">
        <f t="shared" si="13"/>
        <v>0</v>
      </c>
      <c r="AY19" s="22">
        <f t="shared" si="14"/>
        <v>0</v>
      </c>
      <c r="BA19" s="13" t="str">
        <f t="shared" si="15"/>
        <v>Bill Massey</v>
      </c>
      <c r="BB19" s="13" t="str">
        <f t="shared" si="16"/>
        <v>FSCT</v>
      </c>
      <c r="BC19" s="13">
        <f t="shared" si="17"/>
        <v>5634</v>
      </c>
      <c r="BD19" s="66" t="str">
        <f t="shared" si="18"/>
        <v/>
      </c>
      <c r="BE19" s="22" t="str">
        <f t="shared" si="19"/>
        <v/>
      </c>
      <c r="BF19" s="22" t="str">
        <f t="shared" si="20"/>
        <v/>
      </c>
      <c r="BG19" s="66" t="str">
        <f t="shared" si="21"/>
        <v/>
      </c>
      <c r="BH19" s="22" t="str">
        <f t="shared" si="22"/>
        <v/>
      </c>
      <c r="BI19" s="22" t="str">
        <f t="shared" si="23"/>
        <v/>
      </c>
      <c r="BJ19" s="66" t="str">
        <f t="shared" si="24"/>
        <v/>
      </c>
      <c r="BK19" s="22" t="str">
        <f t="shared" si="25"/>
        <v/>
      </c>
      <c r="BL19" s="22" t="str">
        <f t="shared" si="26"/>
        <v/>
      </c>
      <c r="BM19" s="66" t="str">
        <f t="shared" si="27"/>
        <v/>
      </c>
      <c r="BN19" s="22" t="str">
        <f t="shared" si="28"/>
        <v/>
      </c>
      <c r="BO19" s="22" t="str">
        <f t="shared" si="29"/>
        <v/>
      </c>
      <c r="BP19" s="66" t="str">
        <f t="shared" si="30"/>
        <v/>
      </c>
      <c r="BQ19" s="22" t="str">
        <f t="shared" si="31"/>
        <v/>
      </c>
      <c r="BR19" s="22" t="str">
        <f t="shared" si="32"/>
        <v/>
      </c>
      <c r="BT19" s="13" t="str">
        <f t="shared" si="33"/>
        <v>Bill Massey</v>
      </c>
      <c r="BU19" s="13" t="str">
        <f t="shared" si="34"/>
        <v>FSCT</v>
      </c>
      <c r="BV19" s="13">
        <f t="shared" si="35"/>
        <v>5634</v>
      </c>
      <c r="BW19" s="66">
        <f t="shared" si="36"/>
        <v>9</v>
      </c>
      <c r="BX19" s="22">
        <f t="shared" si="37"/>
        <v>9</v>
      </c>
      <c r="BY19" s="22">
        <f t="shared" si="38"/>
        <v>1</v>
      </c>
      <c r="BZ19" s="66">
        <f t="shared" si="39"/>
        <v>8</v>
      </c>
      <c r="CA19" s="22">
        <f t="shared" si="40"/>
        <v>8</v>
      </c>
      <c r="CB19" s="22">
        <f t="shared" si="41"/>
        <v>2</v>
      </c>
      <c r="CC19" s="66">
        <f t="shared" si="42"/>
        <v>0</v>
      </c>
      <c r="CD19" s="22" t="str">
        <f t="shared" si="43"/>
        <v/>
      </c>
      <c r="CE19" s="22" t="str">
        <f t="shared" si="44"/>
        <v/>
      </c>
      <c r="CF19" s="66">
        <f t="shared" si="45"/>
        <v>0</v>
      </c>
      <c r="CG19" s="22" t="str">
        <f t="shared" si="46"/>
        <v/>
      </c>
      <c r="CH19" s="22" t="str">
        <f t="shared" si="47"/>
        <v/>
      </c>
      <c r="CI19" s="66">
        <f t="shared" si="48"/>
        <v>0</v>
      </c>
      <c r="CJ19" s="22" t="str">
        <f t="shared" si="49"/>
        <v/>
      </c>
      <c r="CK19" s="22" t="str">
        <f t="shared" si="50"/>
        <v/>
      </c>
    </row>
    <row r="20" spans="1:89" ht="15" customHeight="1" x14ac:dyDescent="0.2">
      <c r="A20" s="252" t="str">
        <f t="shared" ref="A20:A25" si="51">F20</f>
        <v/>
      </c>
      <c r="B20" s="61"/>
      <c r="C20" s="358"/>
      <c r="D20" s="249"/>
      <c r="E20" s="15" t="str">
        <f t="shared" ref="E20:E27" si="52">IF(B20="","",J20+N20+R20+V20+Z20)</f>
        <v/>
      </c>
      <c r="F20" s="16" t="str">
        <f t="shared" si="2"/>
        <v/>
      </c>
      <c r="G20" s="8"/>
      <c r="H20" s="238"/>
      <c r="I20" s="242" t="str">
        <f t="shared" ref="I20:I27" si="53">IF(OR(H20="DNS",H20="DNF",H20="DSQ",H20="DNC",H20="OCS"),"",IF(H$9="","",IF($B20="","",H20)))</f>
        <v/>
      </c>
      <c r="J20" s="234" t="str">
        <f t="shared" si="4"/>
        <v/>
      </c>
      <c r="K20" s="8"/>
      <c r="L20" s="238"/>
      <c r="M20" s="242" t="str">
        <f t="shared" ref="M20:M27" si="54">IF(OR(L20="DNS",L20="DNF",L20="DSQ",L20="DNC",L20="OCS"),"",IF(L$9="","",IF($B20="","",L20)))</f>
        <v/>
      </c>
      <c r="N20" s="234" t="str">
        <f t="shared" si="6"/>
        <v/>
      </c>
      <c r="O20" s="8"/>
      <c r="P20" s="238"/>
      <c r="Q20" s="242" t="str">
        <f t="shared" ref="Q20:Q27" si="55">IF(OR(P20="DNS",P20="DNF",P20="DSQ",P20="DNC",P20="OCS"),"",IF(P$9="","",IF($B20="","",P20)))</f>
        <v/>
      </c>
      <c r="R20" s="234" t="str">
        <f t="shared" ref="R20:R27" si="56">IF(OR(P20="DNS",P20="DNF",P20="DSQ",P20="DNC",P20="OCS"),(COUNTA($B$11:$B$27)+1),IF($B20="","",RANK(Q20,Q$11:Q$27,1)))</f>
        <v/>
      </c>
      <c r="S20" s="8"/>
      <c r="T20" s="238"/>
      <c r="U20" s="242" t="str">
        <f t="shared" ref="U20:U27" si="57">IF(OR(T20="DNS",T20="DNF",T20="DSQ",T20="DNC",T20="OCS"),"",IF(T$9="","",IF($B20="","",T20)))</f>
        <v/>
      </c>
      <c r="V20" s="234" t="str">
        <f t="shared" ref="V20:V27" si="58">IF(OR(T20="DNS",T20="DNF",T20="DSQ",T20="DNC",T20="OCS"),(COUNTA($B$11:$B$27)+1),IF($B20="","",RANK(U20,U$11:U$27,1)))</f>
        <v/>
      </c>
      <c r="W20" s="8"/>
      <c r="X20" s="238"/>
      <c r="Y20" s="242" t="str">
        <f t="shared" ref="Y20:Y27" si="59">IF(OR(X20="DNS",X20="DNF",X20="DSQ",X20="DNC",X20="OCS"),"",IF(X$9="","",IF($B20="","",X20)))</f>
        <v/>
      </c>
      <c r="Z20" s="234" t="str">
        <f t="shared" ref="Z20:Z27" si="60">IF(OR(X20="DNS",X20="DNF",X20="DSQ",X20="DNC",X20="OCS"),(COUNTA($B$11:$B$27)+1),IF($B20="","",RANK(Y20,Y$11:Y$27,1)))</f>
        <v/>
      </c>
      <c r="AR20" s="13" t="str">
        <f t="shared" ref="AR20:AT22" si="61">IF($B20="","",B20)</f>
        <v/>
      </c>
      <c r="AS20" s="13" t="str">
        <f t="shared" si="61"/>
        <v/>
      </c>
      <c r="AT20" s="13" t="str">
        <f t="shared" si="61"/>
        <v/>
      </c>
      <c r="AU20" s="22" t="str">
        <f t="shared" si="10"/>
        <v/>
      </c>
      <c r="AV20" s="22" t="str">
        <f t="shared" si="11"/>
        <v/>
      </c>
      <c r="AW20" s="22" t="str">
        <f t="shared" si="12"/>
        <v/>
      </c>
      <c r="AX20" s="22" t="str">
        <f t="shared" si="13"/>
        <v/>
      </c>
      <c r="AY20" s="22" t="str">
        <f t="shared" si="14"/>
        <v/>
      </c>
      <c r="BA20" s="13" t="str">
        <f t="shared" ref="BA20:BC22" si="62">IF($B20="","",B20)</f>
        <v/>
      </c>
      <c r="BB20" s="13" t="str">
        <f t="shared" si="62"/>
        <v/>
      </c>
      <c r="BC20" s="13" t="str">
        <f t="shared" si="62"/>
        <v/>
      </c>
      <c r="BD20" s="66" t="str">
        <f t="shared" ref="BD20:BD27" si="63">IF($C20="TH",H20,"")</f>
        <v/>
      </c>
      <c r="BE20" s="22" t="str">
        <f t="shared" si="19"/>
        <v/>
      </c>
      <c r="BF20" s="22" t="str">
        <f t="shared" si="20"/>
        <v/>
      </c>
      <c r="BG20" s="66" t="str">
        <f t="shared" ref="BG20:BG27" si="64">IF($C20="TH",L20,"")</f>
        <v/>
      </c>
      <c r="BH20" s="22" t="str">
        <f t="shared" si="22"/>
        <v/>
      </c>
      <c r="BI20" s="22" t="str">
        <f t="shared" si="23"/>
        <v/>
      </c>
      <c r="BJ20" s="66" t="str">
        <f t="shared" ref="BJ20:BJ27" si="65">IF($C20="TH",P20,"")</f>
        <v/>
      </c>
      <c r="BK20" s="22" t="str">
        <f t="shared" si="25"/>
        <v/>
      </c>
      <c r="BL20" s="22" t="str">
        <f t="shared" si="26"/>
        <v/>
      </c>
      <c r="BM20" s="66" t="str">
        <f t="shared" ref="BM20:BM27" si="66">IF($C20="TH",T20,"")</f>
        <v/>
      </c>
      <c r="BN20" s="22" t="str">
        <f t="shared" si="28"/>
        <v/>
      </c>
      <c r="BO20" s="22" t="str">
        <f t="shared" si="29"/>
        <v/>
      </c>
      <c r="BP20" s="66" t="str">
        <f t="shared" ref="BP20:BP27" si="67">IF($C20="TH",X20,"")</f>
        <v/>
      </c>
      <c r="BQ20" s="22" t="str">
        <f t="shared" si="31"/>
        <v/>
      </c>
      <c r="BR20" s="22" t="str">
        <f t="shared" si="32"/>
        <v/>
      </c>
      <c r="BT20" s="13" t="str">
        <f t="shared" ref="BT20:BV22" si="68">IF($B20="","",B20)</f>
        <v/>
      </c>
      <c r="BU20" s="13" t="str">
        <f t="shared" si="68"/>
        <v/>
      </c>
      <c r="BV20" s="13" t="str">
        <f t="shared" si="68"/>
        <v/>
      </c>
      <c r="BW20" s="66" t="str">
        <f t="shared" ref="BW20:BW27" si="69">IF($C20="FSCT",H20,"")</f>
        <v/>
      </c>
      <c r="BX20" s="22" t="str">
        <f t="shared" si="37"/>
        <v/>
      </c>
      <c r="BY20" s="22" t="str">
        <f t="shared" si="38"/>
        <v/>
      </c>
      <c r="BZ20" s="66" t="str">
        <f t="shared" ref="BZ20:BZ27" si="70">IF($C20="FSCT",L20,"")</f>
        <v/>
      </c>
      <c r="CA20" s="22" t="str">
        <f t="shared" si="40"/>
        <v/>
      </c>
      <c r="CB20" s="22" t="str">
        <f t="shared" si="41"/>
        <v/>
      </c>
      <c r="CC20" s="66" t="str">
        <f t="shared" ref="CC20:CC27" si="71">IF($C20="FSCT",P20,"")</f>
        <v/>
      </c>
      <c r="CD20" s="22" t="str">
        <f t="shared" si="43"/>
        <v/>
      </c>
      <c r="CE20" s="22" t="str">
        <f t="shared" si="44"/>
        <v/>
      </c>
      <c r="CF20" s="66" t="str">
        <f t="shared" ref="CF20:CF27" si="72">IF($C20="FSCT",T20,"")</f>
        <v/>
      </c>
      <c r="CG20" s="22" t="str">
        <f t="shared" si="46"/>
        <v/>
      </c>
      <c r="CH20" s="22" t="str">
        <f t="shared" si="47"/>
        <v/>
      </c>
      <c r="CI20" s="66" t="str">
        <f t="shared" ref="CI20:CI27" si="73">IF($C20="FSCT",X20,"")</f>
        <v/>
      </c>
      <c r="CJ20" s="22" t="str">
        <f t="shared" si="49"/>
        <v/>
      </c>
      <c r="CK20" s="22" t="str">
        <f t="shared" si="50"/>
        <v/>
      </c>
    </row>
    <row r="21" spans="1:89" ht="15" customHeight="1" x14ac:dyDescent="0.2">
      <c r="A21" s="252" t="str">
        <f t="shared" si="51"/>
        <v/>
      </c>
      <c r="B21" s="61"/>
      <c r="C21" s="358"/>
      <c r="D21" s="249"/>
      <c r="E21" s="15" t="str">
        <f t="shared" si="52"/>
        <v/>
      </c>
      <c r="F21" s="16" t="str">
        <f t="shared" si="2"/>
        <v/>
      </c>
      <c r="G21" s="8"/>
      <c r="H21" s="238"/>
      <c r="I21" s="242" t="str">
        <f t="shared" si="53"/>
        <v/>
      </c>
      <c r="J21" s="234" t="str">
        <f t="shared" si="4"/>
        <v/>
      </c>
      <c r="K21" s="8"/>
      <c r="L21" s="238"/>
      <c r="M21" s="242" t="str">
        <f t="shared" si="54"/>
        <v/>
      </c>
      <c r="N21" s="234" t="str">
        <f t="shared" si="6"/>
        <v/>
      </c>
      <c r="O21" s="8"/>
      <c r="P21" s="238"/>
      <c r="Q21" s="242" t="str">
        <f t="shared" si="55"/>
        <v/>
      </c>
      <c r="R21" s="234" t="str">
        <f t="shared" si="56"/>
        <v/>
      </c>
      <c r="S21" s="8"/>
      <c r="T21" s="238"/>
      <c r="U21" s="242" t="str">
        <f t="shared" si="57"/>
        <v/>
      </c>
      <c r="V21" s="234" t="str">
        <f t="shared" si="58"/>
        <v/>
      </c>
      <c r="W21" s="8"/>
      <c r="X21" s="238"/>
      <c r="Y21" s="242" t="str">
        <f t="shared" si="59"/>
        <v/>
      </c>
      <c r="Z21" s="234" t="str">
        <f t="shared" si="60"/>
        <v/>
      </c>
      <c r="AR21" s="13" t="str">
        <f t="shared" si="61"/>
        <v/>
      </c>
      <c r="AS21" s="13" t="str">
        <f t="shared" si="61"/>
        <v/>
      </c>
      <c r="AT21" s="13" t="str">
        <f t="shared" si="61"/>
        <v/>
      </c>
      <c r="AU21" s="22" t="str">
        <f t="shared" si="10"/>
        <v/>
      </c>
      <c r="AV21" s="22" t="str">
        <f t="shared" si="11"/>
        <v/>
      </c>
      <c r="AW21" s="22" t="str">
        <f t="shared" si="12"/>
        <v/>
      </c>
      <c r="AX21" s="22" t="str">
        <f t="shared" si="13"/>
        <v/>
      </c>
      <c r="AY21" s="22" t="str">
        <f t="shared" si="14"/>
        <v/>
      </c>
      <c r="BA21" s="13" t="str">
        <f t="shared" si="62"/>
        <v/>
      </c>
      <c r="BB21" s="13" t="str">
        <f t="shared" si="62"/>
        <v/>
      </c>
      <c r="BC21" s="13" t="str">
        <f t="shared" si="62"/>
        <v/>
      </c>
      <c r="BD21" s="66" t="str">
        <f t="shared" si="63"/>
        <v/>
      </c>
      <c r="BE21" s="22" t="str">
        <f t="shared" si="19"/>
        <v/>
      </c>
      <c r="BF21" s="22" t="str">
        <f t="shared" si="20"/>
        <v/>
      </c>
      <c r="BG21" s="66" t="str">
        <f t="shared" si="64"/>
        <v/>
      </c>
      <c r="BH21" s="22" t="str">
        <f t="shared" si="22"/>
        <v/>
      </c>
      <c r="BI21" s="22" t="str">
        <f t="shared" si="23"/>
        <v/>
      </c>
      <c r="BJ21" s="66" t="str">
        <f t="shared" si="65"/>
        <v/>
      </c>
      <c r="BK21" s="22" t="str">
        <f t="shared" si="25"/>
        <v/>
      </c>
      <c r="BL21" s="22" t="str">
        <f t="shared" si="26"/>
        <v/>
      </c>
      <c r="BM21" s="66" t="str">
        <f t="shared" si="66"/>
        <v/>
      </c>
      <c r="BN21" s="22" t="str">
        <f t="shared" si="28"/>
        <v/>
      </c>
      <c r="BO21" s="22" t="str">
        <f t="shared" si="29"/>
        <v/>
      </c>
      <c r="BP21" s="66" t="str">
        <f t="shared" si="67"/>
        <v/>
      </c>
      <c r="BQ21" s="22" t="str">
        <f t="shared" si="31"/>
        <v/>
      </c>
      <c r="BR21" s="22" t="str">
        <f t="shared" si="32"/>
        <v/>
      </c>
      <c r="BT21" s="13" t="str">
        <f t="shared" si="68"/>
        <v/>
      </c>
      <c r="BU21" s="13" t="str">
        <f t="shared" si="68"/>
        <v/>
      </c>
      <c r="BV21" s="13" t="str">
        <f t="shared" si="68"/>
        <v/>
      </c>
      <c r="BW21" s="66" t="str">
        <f t="shared" si="69"/>
        <v/>
      </c>
      <c r="BX21" s="22" t="str">
        <f t="shared" si="37"/>
        <v/>
      </c>
      <c r="BY21" s="22" t="str">
        <f t="shared" si="38"/>
        <v/>
      </c>
      <c r="BZ21" s="66" t="str">
        <f t="shared" si="70"/>
        <v/>
      </c>
      <c r="CA21" s="22" t="str">
        <f t="shared" si="40"/>
        <v/>
      </c>
      <c r="CB21" s="22" t="str">
        <f t="shared" si="41"/>
        <v/>
      </c>
      <c r="CC21" s="66" t="str">
        <f t="shared" si="71"/>
        <v/>
      </c>
      <c r="CD21" s="22" t="str">
        <f t="shared" si="43"/>
        <v/>
      </c>
      <c r="CE21" s="22" t="str">
        <f t="shared" si="44"/>
        <v/>
      </c>
      <c r="CF21" s="66" t="str">
        <f t="shared" si="72"/>
        <v/>
      </c>
      <c r="CG21" s="22" t="str">
        <f t="shared" si="46"/>
        <v/>
      </c>
      <c r="CH21" s="22" t="str">
        <f t="shared" si="47"/>
        <v/>
      </c>
      <c r="CI21" s="66" t="str">
        <f t="shared" si="73"/>
        <v/>
      </c>
      <c r="CJ21" s="22" t="str">
        <f t="shared" si="49"/>
        <v/>
      </c>
      <c r="CK21" s="22" t="str">
        <f t="shared" si="50"/>
        <v/>
      </c>
    </row>
    <row r="22" spans="1:89" ht="15" customHeight="1" x14ac:dyDescent="0.2">
      <c r="A22" s="252" t="str">
        <f t="shared" si="51"/>
        <v/>
      </c>
      <c r="B22" s="61"/>
      <c r="C22" s="358"/>
      <c r="D22" s="249"/>
      <c r="E22" s="15" t="str">
        <f t="shared" si="52"/>
        <v/>
      </c>
      <c r="F22" s="16" t="str">
        <f t="shared" si="2"/>
        <v/>
      </c>
      <c r="G22" s="8"/>
      <c r="H22" s="238"/>
      <c r="I22" s="242" t="str">
        <f t="shared" si="53"/>
        <v/>
      </c>
      <c r="J22" s="234" t="str">
        <f t="shared" si="4"/>
        <v/>
      </c>
      <c r="K22" s="8"/>
      <c r="L22" s="238"/>
      <c r="M22" s="242" t="str">
        <f t="shared" si="54"/>
        <v/>
      </c>
      <c r="N22" s="234" t="str">
        <f t="shared" si="6"/>
        <v/>
      </c>
      <c r="O22" s="8"/>
      <c r="P22" s="238"/>
      <c r="Q22" s="242" t="str">
        <f t="shared" si="55"/>
        <v/>
      </c>
      <c r="R22" s="234" t="str">
        <f t="shared" si="56"/>
        <v/>
      </c>
      <c r="S22" s="8"/>
      <c r="T22" s="238"/>
      <c r="U22" s="242" t="str">
        <f t="shared" si="57"/>
        <v/>
      </c>
      <c r="V22" s="234" t="str">
        <f t="shared" si="58"/>
        <v/>
      </c>
      <c r="W22" s="8"/>
      <c r="X22" s="238"/>
      <c r="Y22" s="242" t="str">
        <f t="shared" si="59"/>
        <v/>
      </c>
      <c r="Z22" s="234" t="str">
        <f t="shared" si="60"/>
        <v/>
      </c>
      <c r="AR22" s="13" t="str">
        <f t="shared" si="61"/>
        <v/>
      </c>
      <c r="AS22" s="13" t="str">
        <f t="shared" si="61"/>
        <v/>
      </c>
      <c r="AT22" s="13" t="str">
        <f t="shared" si="61"/>
        <v/>
      </c>
      <c r="AU22" s="22" t="str">
        <f t="shared" si="10"/>
        <v/>
      </c>
      <c r="AV22" s="22" t="str">
        <f t="shared" si="11"/>
        <v/>
      </c>
      <c r="AW22" s="22" t="str">
        <f t="shared" si="12"/>
        <v/>
      </c>
      <c r="AX22" s="22" t="str">
        <f t="shared" si="13"/>
        <v/>
      </c>
      <c r="AY22" s="22" t="str">
        <f t="shared" si="14"/>
        <v/>
      </c>
      <c r="BA22" s="13" t="str">
        <f t="shared" si="62"/>
        <v/>
      </c>
      <c r="BB22" s="13" t="str">
        <f t="shared" si="62"/>
        <v/>
      </c>
      <c r="BC22" s="13" t="str">
        <f t="shared" si="62"/>
        <v/>
      </c>
      <c r="BD22" s="66" t="str">
        <f t="shared" si="63"/>
        <v/>
      </c>
      <c r="BE22" s="22" t="str">
        <f t="shared" si="19"/>
        <v/>
      </c>
      <c r="BF22" s="22" t="str">
        <f t="shared" si="20"/>
        <v/>
      </c>
      <c r="BG22" s="66" t="str">
        <f t="shared" si="64"/>
        <v/>
      </c>
      <c r="BH22" s="22" t="str">
        <f t="shared" si="22"/>
        <v/>
      </c>
      <c r="BI22" s="22" t="str">
        <f t="shared" si="23"/>
        <v/>
      </c>
      <c r="BJ22" s="66" t="str">
        <f t="shared" si="65"/>
        <v/>
      </c>
      <c r="BK22" s="22" t="str">
        <f t="shared" si="25"/>
        <v/>
      </c>
      <c r="BL22" s="22" t="str">
        <f t="shared" si="26"/>
        <v/>
      </c>
      <c r="BM22" s="66" t="str">
        <f t="shared" si="66"/>
        <v/>
      </c>
      <c r="BN22" s="22" t="str">
        <f t="shared" si="28"/>
        <v/>
      </c>
      <c r="BO22" s="22" t="str">
        <f t="shared" si="29"/>
        <v/>
      </c>
      <c r="BP22" s="66" t="str">
        <f t="shared" si="67"/>
        <v/>
      </c>
      <c r="BQ22" s="22" t="str">
        <f t="shared" si="31"/>
        <v/>
      </c>
      <c r="BR22" s="22" t="str">
        <f t="shared" si="32"/>
        <v/>
      </c>
      <c r="BT22" s="13" t="str">
        <f t="shared" si="68"/>
        <v/>
      </c>
      <c r="BU22" s="13" t="str">
        <f t="shared" si="68"/>
        <v/>
      </c>
      <c r="BV22" s="13" t="str">
        <f t="shared" si="68"/>
        <v/>
      </c>
      <c r="BW22" s="66" t="str">
        <f t="shared" si="69"/>
        <v/>
      </c>
      <c r="BX22" s="22" t="str">
        <f t="shared" si="37"/>
        <v/>
      </c>
      <c r="BY22" s="22" t="str">
        <f t="shared" si="38"/>
        <v/>
      </c>
      <c r="BZ22" s="66" t="str">
        <f t="shared" si="70"/>
        <v/>
      </c>
      <c r="CA22" s="22" t="str">
        <f t="shared" si="40"/>
        <v/>
      </c>
      <c r="CB22" s="22" t="str">
        <f t="shared" si="41"/>
        <v/>
      </c>
      <c r="CC22" s="66" t="str">
        <f t="shared" si="71"/>
        <v/>
      </c>
      <c r="CD22" s="22" t="str">
        <f t="shared" si="43"/>
        <v/>
      </c>
      <c r="CE22" s="22" t="str">
        <f t="shared" si="44"/>
        <v/>
      </c>
      <c r="CF22" s="66" t="str">
        <f t="shared" si="72"/>
        <v/>
      </c>
      <c r="CG22" s="22" t="str">
        <f t="shared" si="46"/>
        <v/>
      </c>
      <c r="CH22" s="22" t="str">
        <f t="shared" si="47"/>
        <v/>
      </c>
      <c r="CI22" s="66" t="str">
        <f t="shared" si="73"/>
        <v/>
      </c>
      <c r="CJ22" s="22" t="str">
        <f t="shared" si="49"/>
        <v/>
      </c>
      <c r="CK22" s="22" t="str">
        <f t="shared" si="50"/>
        <v/>
      </c>
    </row>
    <row r="23" spans="1:89" ht="15" customHeight="1" x14ac:dyDescent="0.2">
      <c r="A23" s="60" t="str">
        <f t="shared" si="51"/>
        <v/>
      </c>
      <c r="B23" s="61"/>
      <c r="C23" s="358"/>
      <c r="D23" s="249"/>
      <c r="E23" s="15" t="str">
        <f t="shared" si="52"/>
        <v/>
      </c>
      <c r="F23" s="16" t="str">
        <f t="shared" si="2"/>
        <v/>
      </c>
      <c r="G23" s="8"/>
      <c r="H23" s="238"/>
      <c r="I23" s="242" t="str">
        <f t="shared" si="53"/>
        <v/>
      </c>
      <c r="J23" s="234" t="str">
        <f t="shared" si="4"/>
        <v/>
      </c>
      <c r="K23" s="8"/>
      <c r="L23" s="238"/>
      <c r="M23" s="242" t="str">
        <f t="shared" si="54"/>
        <v/>
      </c>
      <c r="N23" s="234" t="str">
        <f t="shared" si="6"/>
        <v/>
      </c>
      <c r="O23" s="8"/>
      <c r="P23" s="238"/>
      <c r="Q23" s="242" t="str">
        <f t="shared" si="55"/>
        <v/>
      </c>
      <c r="R23" s="234" t="str">
        <f t="shared" si="56"/>
        <v/>
      </c>
      <c r="S23" s="8"/>
      <c r="T23" s="238"/>
      <c r="U23" s="242" t="str">
        <f t="shared" si="57"/>
        <v/>
      </c>
      <c r="V23" s="234" t="str">
        <f t="shared" si="58"/>
        <v/>
      </c>
      <c r="W23" s="8"/>
      <c r="X23" s="238"/>
      <c r="Y23" s="242" t="str">
        <f t="shared" si="59"/>
        <v/>
      </c>
      <c r="Z23" s="234" t="str">
        <f t="shared" si="60"/>
        <v/>
      </c>
      <c r="AR23" s="13" t="str">
        <f t="shared" ref="AR23:AT27" si="74">IF($B23="","",B23)</f>
        <v/>
      </c>
      <c r="AS23" s="13" t="str">
        <f t="shared" si="74"/>
        <v/>
      </c>
      <c r="AT23" s="13" t="str">
        <f t="shared" si="74"/>
        <v/>
      </c>
      <c r="AU23" s="22" t="str">
        <f t="shared" si="10"/>
        <v/>
      </c>
      <c r="AV23" s="22" t="str">
        <f t="shared" si="11"/>
        <v/>
      </c>
      <c r="AW23" s="22" t="str">
        <f t="shared" si="12"/>
        <v/>
      </c>
      <c r="AX23" s="22" t="str">
        <f t="shared" si="13"/>
        <v/>
      </c>
      <c r="AY23" s="22" t="str">
        <f t="shared" si="14"/>
        <v/>
      </c>
      <c r="BA23" s="13" t="str">
        <f t="shared" ref="BA23:BC27" si="75">IF($B23="","",B23)</f>
        <v/>
      </c>
      <c r="BB23" s="13" t="str">
        <f t="shared" si="75"/>
        <v/>
      </c>
      <c r="BC23" s="13" t="str">
        <f t="shared" si="75"/>
        <v/>
      </c>
      <c r="BD23" s="66" t="str">
        <f t="shared" si="63"/>
        <v/>
      </c>
      <c r="BE23" s="22" t="str">
        <f t="shared" si="19"/>
        <v/>
      </c>
      <c r="BF23" s="22" t="str">
        <f t="shared" si="20"/>
        <v/>
      </c>
      <c r="BG23" s="66" t="str">
        <f t="shared" si="64"/>
        <v/>
      </c>
      <c r="BH23" s="22" t="str">
        <f t="shared" si="22"/>
        <v/>
      </c>
      <c r="BI23" s="22" t="str">
        <f t="shared" si="23"/>
        <v/>
      </c>
      <c r="BJ23" s="66" t="str">
        <f t="shared" si="65"/>
        <v/>
      </c>
      <c r="BK23" s="22" t="str">
        <f t="shared" si="25"/>
        <v/>
      </c>
      <c r="BL23" s="22" t="str">
        <f t="shared" si="26"/>
        <v/>
      </c>
      <c r="BM23" s="66" t="str">
        <f t="shared" si="66"/>
        <v/>
      </c>
      <c r="BN23" s="22" t="str">
        <f t="shared" si="28"/>
        <v/>
      </c>
      <c r="BO23" s="22" t="str">
        <f t="shared" si="29"/>
        <v/>
      </c>
      <c r="BP23" s="66" t="str">
        <f t="shared" si="67"/>
        <v/>
      </c>
      <c r="BQ23" s="22" t="str">
        <f t="shared" si="31"/>
        <v/>
      </c>
      <c r="BR23" s="22" t="str">
        <f t="shared" si="32"/>
        <v/>
      </c>
      <c r="BT23" s="13" t="str">
        <f t="shared" ref="BT23:BV27" si="76">IF($B23="","",B23)</f>
        <v/>
      </c>
      <c r="BU23" s="13" t="str">
        <f t="shared" si="76"/>
        <v/>
      </c>
      <c r="BV23" s="13" t="str">
        <f t="shared" si="76"/>
        <v/>
      </c>
      <c r="BW23" s="66" t="str">
        <f t="shared" si="69"/>
        <v/>
      </c>
      <c r="BX23" s="22" t="str">
        <f t="shared" si="37"/>
        <v/>
      </c>
      <c r="BY23" s="22" t="str">
        <f t="shared" si="38"/>
        <v/>
      </c>
      <c r="BZ23" s="66" t="str">
        <f t="shared" si="70"/>
        <v/>
      </c>
      <c r="CA23" s="22" t="str">
        <f t="shared" si="40"/>
        <v/>
      </c>
      <c r="CB23" s="22" t="str">
        <f t="shared" si="41"/>
        <v/>
      </c>
      <c r="CC23" s="66" t="str">
        <f t="shared" si="71"/>
        <v/>
      </c>
      <c r="CD23" s="22" t="str">
        <f t="shared" si="43"/>
        <v/>
      </c>
      <c r="CE23" s="22" t="str">
        <f t="shared" si="44"/>
        <v/>
      </c>
      <c r="CF23" s="66" t="str">
        <f t="shared" si="72"/>
        <v/>
      </c>
      <c r="CG23" s="22" t="str">
        <f t="shared" si="46"/>
        <v/>
      </c>
      <c r="CH23" s="22" t="str">
        <f t="shared" si="47"/>
        <v/>
      </c>
      <c r="CI23" s="66" t="str">
        <f t="shared" si="73"/>
        <v/>
      </c>
      <c r="CJ23" s="22" t="str">
        <f t="shared" si="49"/>
        <v/>
      </c>
      <c r="CK23" s="22" t="str">
        <f t="shared" si="50"/>
        <v/>
      </c>
    </row>
    <row r="24" spans="1:89" ht="15" customHeight="1" x14ac:dyDescent="0.2">
      <c r="A24" s="60" t="str">
        <f t="shared" si="51"/>
        <v/>
      </c>
      <c r="B24" s="61"/>
      <c r="C24" s="358"/>
      <c r="D24" s="249"/>
      <c r="E24" s="15" t="str">
        <f t="shared" si="52"/>
        <v/>
      </c>
      <c r="F24" s="16" t="str">
        <f t="shared" si="2"/>
        <v/>
      </c>
      <c r="G24" s="8"/>
      <c r="H24" s="238"/>
      <c r="I24" s="242" t="str">
        <f t="shared" si="53"/>
        <v/>
      </c>
      <c r="J24" s="234" t="str">
        <f t="shared" si="4"/>
        <v/>
      </c>
      <c r="K24" s="8"/>
      <c r="L24" s="238"/>
      <c r="M24" s="242" t="str">
        <f t="shared" si="54"/>
        <v/>
      </c>
      <c r="N24" s="234" t="str">
        <f t="shared" si="6"/>
        <v/>
      </c>
      <c r="O24" s="8"/>
      <c r="P24" s="238"/>
      <c r="Q24" s="242" t="str">
        <f t="shared" si="55"/>
        <v/>
      </c>
      <c r="R24" s="234" t="str">
        <f t="shared" si="56"/>
        <v/>
      </c>
      <c r="S24" s="8"/>
      <c r="T24" s="238"/>
      <c r="U24" s="242" t="str">
        <f t="shared" si="57"/>
        <v/>
      </c>
      <c r="V24" s="234" t="str">
        <f t="shared" si="58"/>
        <v/>
      </c>
      <c r="W24" s="8"/>
      <c r="X24" s="238"/>
      <c r="Y24" s="242" t="str">
        <f t="shared" si="59"/>
        <v/>
      </c>
      <c r="Z24" s="234" t="str">
        <f t="shared" si="60"/>
        <v/>
      </c>
      <c r="AR24" s="13" t="str">
        <f t="shared" si="74"/>
        <v/>
      </c>
      <c r="AS24" s="13" t="str">
        <f t="shared" si="74"/>
        <v/>
      </c>
      <c r="AT24" s="13" t="str">
        <f t="shared" si="74"/>
        <v/>
      </c>
      <c r="AU24" s="22" t="str">
        <f t="shared" si="10"/>
        <v/>
      </c>
      <c r="AV24" s="22" t="str">
        <f t="shared" si="11"/>
        <v/>
      </c>
      <c r="AW24" s="22" t="str">
        <f t="shared" si="12"/>
        <v/>
      </c>
      <c r="AX24" s="22" t="str">
        <f t="shared" si="13"/>
        <v/>
      </c>
      <c r="AY24" s="22" t="str">
        <f t="shared" si="14"/>
        <v/>
      </c>
      <c r="BA24" s="13" t="str">
        <f t="shared" si="75"/>
        <v/>
      </c>
      <c r="BB24" s="13" t="str">
        <f t="shared" si="75"/>
        <v/>
      </c>
      <c r="BC24" s="13" t="str">
        <f t="shared" si="75"/>
        <v/>
      </c>
      <c r="BD24" s="66" t="str">
        <f t="shared" si="63"/>
        <v/>
      </c>
      <c r="BE24" s="22" t="str">
        <f t="shared" si="19"/>
        <v/>
      </c>
      <c r="BF24" s="22" t="str">
        <f t="shared" si="20"/>
        <v/>
      </c>
      <c r="BG24" s="66" t="str">
        <f t="shared" si="64"/>
        <v/>
      </c>
      <c r="BH24" s="22" t="str">
        <f t="shared" si="22"/>
        <v/>
      </c>
      <c r="BI24" s="22" t="str">
        <f t="shared" si="23"/>
        <v/>
      </c>
      <c r="BJ24" s="66" t="str">
        <f t="shared" si="65"/>
        <v/>
      </c>
      <c r="BK24" s="22" t="str">
        <f t="shared" si="25"/>
        <v/>
      </c>
      <c r="BL24" s="22" t="str">
        <f t="shared" si="26"/>
        <v/>
      </c>
      <c r="BM24" s="66" t="str">
        <f t="shared" si="66"/>
        <v/>
      </c>
      <c r="BN24" s="22" t="str">
        <f t="shared" si="28"/>
        <v/>
      </c>
      <c r="BO24" s="22" t="str">
        <f t="shared" si="29"/>
        <v/>
      </c>
      <c r="BP24" s="66" t="str">
        <f t="shared" si="67"/>
        <v/>
      </c>
      <c r="BQ24" s="22" t="str">
        <f t="shared" si="31"/>
        <v/>
      </c>
      <c r="BR24" s="22" t="str">
        <f t="shared" si="32"/>
        <v/>
      </c>
      <c r="BT24" s="13" t="str">
        <f t="shared" si="76"/>
        <v/>
      </c>
      <c r="BU24" s="13" t="str">
        <f t="shared" si="76"/>
        <v/>
      </c>
      <c r="BV24" s="13" t="str">
        <f t="shared" si="76"/>
        <v/>
      </c>
      <c r="BW24" s="66" t="str">
        <f t="shared" si="69"/>
        <v/>
      </c>
      <c r="BX24" s="22" t="str">
        <f t="shared" si="37"/>
        <v/>
      </c>
      <c r="BY24" s="22" t="str">
        <f t="shared" si="38"/>
        <v/>
      </c>
      <c r="BZ24" s="66" t="str">
        <f t="shared" si="70"/>
        <v/>
      </c>
      <c r="CA24" s="22" t="str">
        <f t="shared" si="40"/>
        <v/>
      </c>
      <c r="CB24" s="22" t="str">
        <f t="shared" si="41"/>
        <v/>
      </c>
      <c r="CC24" s="66" t="str">
        <f t="shared" si="71"/>
        <v/>
      </c>
      <c r="CD24" s="22" t="str">
        <f t="shared" si="43"/>
        <v/>
      </c>
      <c r="CE24" s="22" t="str">
        <f t="shared" si="44"/>
        <v/>
      </c>
      <c r="CF24" s="66" t="str">
        <f t="shared" si="72"/>
        <v/>
      </c>
      <c r="CG24" s="22" t="str">
        <f t="shared" si="46"/>
        <v/>
      </c>
      <c r="CH24" s="22" t="str">
        <f t="shared" si="47"/>
        <v/>
      </c>
      <c r="CI24" s="66" t="str">
        <f t="shared" si="73"/>
        <v/>
      </c>
      <c r="CJ24" s="22" t="str">
        <f t="shared" si="49"/>
        <v/>
      </c>
      <c r="CK24" s="22" t="str">
        <f t="shared" si="50"/>
        <v/>
      </c>
    </row>
    <row r="25" spans="1:89" ht="15" customHeight="1" x14ac:dyDescent="0.2">
      <c r="A25" s="60" t="str">
        <f t="shared" si="51"/>
        <v/>
      </c>
      <c r="B25" s="61"/>
      <c r="C25" s="358"/>
      <c r="D25" s="249"/>
      <c r="E25" s="15" t="str">
        <f t="shared" si="52"/>
        <v/>
      </c>
      <c r="F25" s="16" t="str">
        <f t="shared" si="2"/>
        <v/>
      </c>
      <c r="G25" s="8"/>
      <c r="H25" s="238"/>
      <c r="I25" s="242" t="str">
        <f t="shared" si="53"/>
        <v/>
      </c>
      <c r="J25" s="234" t="str">
        <f t="shared" si="4"/>
        <v/>
      </c>
      <c r="K25" s="8"/>
      <c r="L25" s="238"/>
      <c r="M25" s="242" t="str">
        <f t="shared" si="54"/>
        <v/>
      </c>
      <c r="N25" s="234" t="str">
        <f t="shared" si="6"/>
        <v/>
      </c>
      <c r="O25" s="8"/>
      <c r="P25" s="238"/>
      <c r="Q25" s="242" t="str">
        <f t="shared" si="55"/>
        <v/>
      </c>
      <c r="R25" s="234" t="str">
        <f t="shared" si="56"/>
        <v/>
      </c>
      <c r="S25" s="8"/>
      <c r="T25" s="238"/>
      <c r="U25" s="242" t="str">
        <f t="shared" si="57"/>
        <v/>
      </c>
      <c r="V25" s="234" t="str">
        <f t="shared" si="58"/>
        <v/>
      </c>
      <c r="W25" s="8"/>
      <c r="X25" s="238"/>
      <c r="Y25" s="242" t="str">
        <f t="shared" si="59"/>
        <v/>
      </c>
      <c r="Z25" s="234" t="str">
        <f t="shared" si="60"/>
        <v/>
      </c>
      <c r="AR25" s="13" t="str">
        <f t="shared" si="74"/>
        <v/>
      </c>
      <c r="AS25" s="13" t="str">
        <f t="shared" si="74"/>
        <v/>
      </c>
      <c r="AT25" s="13" t="str">
        <f t="shared" si="74"/>
        <v/>
      </c>
      <c r="AU25" s="22" t="str">
        <f t="shared" si="10"/>
        <v/>
      </c>
      <c r="AV25" s="22" t="str">
        <f t="shared" si="11"/>
        <v/>
      </c>
      <c r="AW25" s="22" t="str">
        <f t="shared" si="12"/>
        <v/>
      </c>
      <c r="AX25" s="22" t="str">
        <f t="shared" si="13"/>
        <v/>
      </c>
      <c r="AY25" s="22" t="str">
        <f t="shared" si="14"/>
        <v/>
      </c>
      <c r="BA25" s="13" t="str">
        <f t="shared" si="75"/>
        <v/>
      </c>
      <c r="BB25" s="13" t="str">
        <f t="shared" si="75"/>
        <v/>
      </c>
      <c r="BC25" s="13" t="str">
        <f t="shared" si="75"/>
        <v/>
      </c>
      <c r="BD25" s="66" t="str">
        <f t="shared" si="63"/>
        <v/>
      </c>
      <c r="BE25" s="22" t="str">
        <f t="shared" si="19"/>
        <v/>
      </c>
      <c r="BF25" s="22" t="str">
        <f t="shared" si="20"/>
        <v/>
      </c>
      <c r="BG25" s="66" t="str">
        <f t="shared" si="64"/>
        <v/>
      </c>
      <c r="BH25" s="22" t="str">
        <f t="shared" si="22"/>
        <v/>
      </c>
      <c r="BI25" s="22" t="str">
        <f t="shared" si="23"/>
        <v/>
      </c>
      <c r="BJ25" s="66" t="str">
        <f t="shared" si="65"/>
        <v/>
      </c>
      <c r="BK25" s="22" t="str">
        <f t="shared" si="25"/>
        <v/>
      </c>
      <c r="BL25" s="22" t="str">
        <f t="shared" si="26"/>
        <v/>
      </c>
      <c r="BM25" s="66" t="str">
        <f t="shared" si="66"/>
        <v/>
      </c>
      <c r="BN25" s="22" t="str">
        <f t="shared" si="28"/>
        <v/>
      </c>
      <c r="BO25" s="22" t="str">
        <f t="shared" si="29"/>
        <v/>
      </c>
      <c r="BP25" s="66" t="str">
        <f t="shared" si="67"/>
        <v/>
      </c>
      <c r="BQ25" s="22" t="str">
        <f t="shared" si="31"/>
        <v/>
      </c>
      <c r="BR25" s="22" t="str">
        <f t="shared" si="32"/>
        <v/>
      </c>
      <c r="BT25" s="13" t="str">
        <f t="shared" si="76"/>
        <v/>
      </c>
      <c r="BU25" s="13" t="str">
        <f t="shared" si="76"/>
        <v/>
      </c>
      <c r="BV25" s="13" t="str">
        <f t="shared" si="76"/>
        <v/>
      </c>
      <c r="BW25" s="66" t="str">
        <f t="shared" si="69"/>
        <v/>
      </c>
      <c r="BX25" s="22" t="str">
        <f t="shared" si="37"/>
        <v/>
      </c>
      <c r="BY25" s="22" t="str">
        <f t="shared" si="38"/>
        <v/>
      </c>
      <c r="BZ25" s="66" t="str">
        <f t="shared" si="70"/>
        <v/>
      </c>
      <c r="CA25" s="22" t="str">
        <f t="shared" si="40"/>
        <v/>
      </c>
      <c r="CB25" s="22" t="str">
        <f t="shared" si="41"/>
        <v/>
      </c>
      <c r="CC25" s="66" t="str">
        <f t="shared" si="71"/>
        <v/>
      </c>
      <c r="CD25" s="22" t="str">
        <f t="shared" si="43"/>
        <v/>
      </c>
      <c r="CE25" s="22" t="str">
        <f t="shared" si="44"/>
        <v/>
      </c>
      <c r="CF25" s="66" t="str">
        <f t="shared" si="72"/>
        <v/>
      </c>
      <c r="CG25" s="22" t="str">
        <f t="shared" si="46"/>
        <v/>
      </c>
      <c r="CH25" s="22" t="str">
        <f t="shared" si="47"/>
        <v/>
      </c>
      <c r="CI25" s="66" t="str">
        <f t="shared" si="73"/>
        <v/>
      </c>
      <c r="CJ25" s="22" t="str">
        <f t="shared" si="49"/>
        <v/>
      </c>
      <c r="CK25" s="22" t="str">
        <f t="shared" si="50"/>
        <v/>
      </c>
    </row>
    <row r="26" spans="1:89" ht="15" customHeight="1" x14ac:dyDescent="0.2">
      <c r="A26" s="60" t="str">
        <f>F26</f>
        <v/>
      </c>
      <c r="B26" s="61"/>
      <c r="C26" s="358"/>
      <c r="D26" s="249"/>
      <c r="E26" s="15" t="str">
        <f t="shared" si="52"/>
        <v/>
      </c>
      <c r="F26" s="16" t="str">
        <f t="shared" si="2"/>
        <v/>
      </c>
      <c r="G26" s="8"/>
      <c r="H26" s="238"/>
      <c r="I26" s="242" t="str">
        <f t="shared" si="53"/>
        <v/>
      </c>
      <c r="J26" s="234" t="str">
        <f t="shared" si="4"/>
        <v/>
      </c>
      <c r="K26" s="8"/>
      <c r="L26" s="238"/>
      <c r="M26" s="242" t="str">
        <f t="shared" si="54"/>
        <v/>
      </c>
      <c r="N26" s="234" t="str">
        <f t="shared" si="6"/>
        <v/>
      </c>
      <c r="O26" s="8"/>
      <c r="P26" s="238"/>
      <c r="Q26" s="242" t="str">
        <f t="shared" si="55"/>
        <v/>
      </c>
      <c r="R26" s="234" t="str">
        <f t="shared" si="56"/>
        <v/>
      </c>
      <c r="S26" s="8"/>
      <c r="T26" s="238"/>
      <c r="U26" s="242" t="str">
        <f t="shared" si="57"/>
        <v/>
      </c>
      <c r="V26" s="234" t="str">
        <f t="shared" si="58"/>
        <v/>
      </c>
      <c r="W26" s="8"/>
      <c r="X26" s="238"/>
      <c r="Y26" s="242" t="str">
        <f t="shared" si="59"/>
        <v/>
      </c>
      <c r="Z26" s="234" t="str">
        <f t="shared" si="60"/>
        <v/>
      </c>
      <c r="AR26" s="13" t="str">
        <f t="shared" si="74"/>
        <v/>
      </c>
      <c r="AS26" s="13" t="str">
        <f t="shared" si="74"/>
        <v/>
      </c>
      <c r="AT26" s="13" t="str">
        <f t="shared" si="74"/>
        <v/>
      </c>
      <c r="AU26" s="22" t="str">
        <f t="shared" si="10"/>
        <v/>
      </c>
      <c r="AV26" s="22" t="str">
        <f t="shared" si="11"/>
        <v/>
      </c>
      <c r="AW26" s="22" t="str">
        <f t="shared" si="12"/>
        <v/>
      </c>
      <c r="AX26" s="22" t="str">
        <f t="shared" si="13"/>
        <v/>
      </c>
      <c r="AY26" s="22" t="str">
        <f t="shared" si="14"/>
        <v/>
      </c>
      <c r="BA26" s="13" t="str">
        <f t="shared" si="75"/>
        <v/>
      </c>
      <c r="BB26" s="13" t="str">
        <f t="shared" si="75"/>
        <v/>
      </c>
      <c r="BC26" s="13" t="str">
        <f t="shared" si="75"/>
        <v/>
      </c>
      <c r="BD26" s="66" t="str">
        <f t="shared" si="63"/>
        <v/>
      </c>
      <c r="BE26" s="22" t="str">
        <f t="shared" si="19"/>
        <v/>
      </c>
      <c r="BF26" s="22" t="str">
        <f t="shared" si="20"/>
        <v/>
      </c>
      <c r="BG26" s="66" t="str">
        <f t="shared" si="64"/>
        <v/>
      </c>
      <c r="BH26" s="22" t="str">
        <f t="shared" si="22"/>
        <v/>
      </c>
      <c r="BI26" s="22" t="str">
        <f t="shared" si="23"/>
        <v/>
      </c>
      <c r="BJ26" s="66" t="str">
        <f t="shared" si="65"/>
        <v/>
      </c>
      <c r="BK26" s="22" t="str">
        <f t="shared" si="25"/>
        <v/>
      </c>
      <c r="BL26" s="22" t="str">
        <f t="shared" si="26"/>
        <v/>
      </c>
      <c r="BM26" s="66" t="str">
        <f t="shared" si="66"/>
        <v/>
      </c>
      <c r="BN26" s="22" t="str">
        <f t="shared" si="28"/>
        <v/>
      </c>
      <c r="BO26" s="22" t="str">
        <f t="shared" si="29"/>
        <v/>
      </c>
      <c r="BP26" s="66" t="str">
        <f t="shared" si="67"/>
        <v/>
      </c>
      <c r="BQ26" s="22" t="str">
        <f t="shared" si="31"/>
        <v/>
      </c>
      <c r="BR26" s="22" t="str">
        <f t="shared" si="32"/>
        <v/>
      </c>
      <c r="BT26" s="13" t="str">
        <f t="shared" si="76"/>
        <v/>
      </c>
      <c r="BU26" s="13" t="str">
        <f t="shared" si="76"/>
        <v/>
      </c>
      <c r="BV26" s="13" t="str">
        <f t="shared" si="76"/>
        <v/>
      </c>
      <c r="BW26" s="66" t="str">
        <f t="shared" si="69"/>
        <v/>
      </c>
      <c r="BX26" s="22" t="str">
        <f t="shared" si="37"/>
        <v/>
      </c>
      <c r="BY26" s="22" t="str">
        <f t="shared" si="38"/>
        <v/>
      </c>
      <c r="BZ26" s="66" t="str">
        <f t="shared" si="70"/>
        <v/>
      </c>
      <c r="CA26" s="22" t="str">
        <f t="shared" si="40"/>
        <v/>
      </c>
      <c r="CB26" s="22" t="str">
        <f t="shared" si="41"/>
        <v/>
      </c>
      <c r="CC26" s="66" t="str">
        <f t="shared" si="71"/>
        <v/>
      </c>
      <c r="CD26" s="22" t="str">
        <f t="shared" si="43"/>
        <v/>
      </c>
      <c r="CE26" s="22" t="str">
        <f t="shared" si="44"/>
        <v/>
      </c>
      <c r="CF26" s="66" t="str">
        <f t="shared" si="72"/>
        <v/>
      </c>
      <c r="CG26" s="22" t="str">
        <f t="shared" si="46"/>
        <v/>
      </c>
      <c r="CH26" s="22" t="str">
        <f t="shared" si="47"/>
        <v/>
      </c>
      <c r="CI26" s="66" t="str">
        <f t="shared" si="73"/>
        <v/>
      </c>
      <c r="CJ26" s="22" t="str">
        <f t="shared" si="49"/>
        <v/>
      </c>
      <c r="CK26" s="22" t="str">
        <f t="shared" si="50"/>
        <v/>
      </c>
    </row>
    <row r="27" spans="1:89" ht="15" customHeight="1" thickBot="1" x14ac:dyDescent="0.25">
      <c r="A27" s="60" t="str">
        <f>F27</f>
        <v/>
      </c>
      <c r="B27" s="250"/>
      <c r="C27" s="250"/>
      <c r="D27" s="251"/>
      <c r="E27" s="15" t="str">
        <f t="shared" si="52"/>
        <v/>
      </c>
      <c r="F27" s="20" t="str">
        <f t="shared" si="2"/>
        <v/>
      </c>
      <c r="G27" s="21"/>
      <c r="H27" s="238"/>
      <c r="I27" s="242" t="str">
        <f t="shared" si="53"/>
        <v/>
      </c>
      <c r="J27" s="234" t="str">
        <f t="shared" si="4"/>
        <v/>
      </c>
      <c r="K27" s="21"/>
      <c r="L27" s="238"/>
      <c r="M27" s="242" t="str">
        <f t="shared" si="54"/>
        <v/>
      </c>
      <c r="N27" s="234" t="str">
        <f t="shared" si="6"/>
        <v/>
      </c>
      <c r="O27" s="21"/>
      <c r="P27" s="238"/>
      <c r="Q27" s="242" t="str">
        <f t="shared" si="55"/>
        <v/>
      </c>
      <c r="R27" s="234" t="str">
        <f t="shared" si="56"/>
        <v/>
      </c>
      <c r="S27" s="21"/>
      <c r="T27" s="238"/>
      <c r="U27" s="242" t="str">
        <f t="shared" si="57"/>
        <v/>
      </c>
      <c r="V27" s="234" t="str">
        <f t="shared" si="58"/>
        <v/>
      </c>
      <c r="W27" s="21"/>
      <c r="X27" s="238"/>
      <c r="Y27" s="242" t="str">
        <f t="shared" si="59"/>
        <v/>
      </c>
      <c r="Z27" s="234" t="str">
        <f t="shared" si="60"/>
        <v/>
      </c>
      <c r="AR27" s="13" t="str">
        <f t="shared" si="74"/>
        <v/>
      </c>
      <c r="AS27" s="13" t="str">
        <f t="shared" si="74"/>
        <v/>
      </c>
      <c r="AT27" s="13" t="str">
        <f t="shared" si="74"/>
        <v/>
      </c>
      <c r="AU27" s="22" t="str">
        <f t="shared" si="10"/>
        <v/>
      </c>
      <c r="AV27" s="22" t="str">
        <f t="shared" si="11"/>
        <v/>
      </c>
      <c r="AW27" s="22" t="str">
        <f t="shared" si="12"/>
        <v/>
      </c>
      <c r="AX27" s="22" t="str">
        <f t="shared" si="13"/>
        <v/>
      </c>
      <c r="AY27" s="22" t="str">
        <f t="shared" si="14"/>
        <v/>
      </c>
      <c r="BA27" s="13" t="str">
        <f t="shared" si="75"/>
        <v/>
      </c>
      <c r="BB27" s="13" t="str">
        <f t="shared" si="75"/>
        <v/>
      </c>
      <c r="BC27" s="13" t="str">
        <f t="shared" si="75"/>
        <v/>
      </c>
      <c r="BD27" s="66" t="str">
        <f t="shared" si="63"/>
        <v/>
      </c>
      <c r="BE27" s="22" t="str">
        <f t="shared" si="19"/>
        <v/>
      </c>
      <c r="BF27" s="22" t="str">
        <f t="shared" si="20"/>
        <v/>
      </c>
      <c r="BG27" s="66" t="str">
        <f t="shared" si="64"/>
        <v/>
      </c>
      <c r="BH27" s="22" t="str">
        <f t="shared" si="22"/>
        <v/>
      </c>
      <c r="BI27" s="22" t="str">
        <f t="shared" si="23"/>
        <v/>
      </c>
      <c r="BJ27" s="66" t="str">
        <f t="shared" si="65"/>
        <v/>
      </c>
      <c r="BK27" s="22" t="str">
        <f t="shared" si="25"/>
        <v/>
      </c>
      <c r="BL27" s="22" t="str">
        <f t="shared" si="26"/>
        <v/>
      </c>
      <c r="BM27" s="66" t="str">
        <f t="shared" si="66"/>
        <v/>
      </c>
      <c r="BN27" s="22" t="str">
        <f t="shared" si="28"/>
        <v/>
      </c>
      <c r="BO27" s="22" t="str">
        <f t="shared" si="29"/>
        <v/>
      </c>
      <c r="BP27" s="66" t="str">
        <f t="shared" si="67"/>
        <v/>
      </c>
      <c r="BQ27" s="22" t="str">
        <f t="shared" si="31"/>
        <v/>
      </c>
      <c r="BR27" s="22" t="str">
        <f t="shared" si="32"/>
        <v/>
      </c>
      <c r="BT27" s="13" t="str">
        <f t="shared" si="76"/>
        <v/>
      </c>
      <c r="BU27" s="13" t="str">
        <f t="shared" si="76"/>
        <v/>
      </c>
      <c r="BV27" s="13" t="str">
        <f t="shared" si="76"/>
        <v/>
      </c>
      <c r="BW27" s="66" t="str">
        <f t="shared" si="69"/>
        <v/>
      </c>
      <c r="BX27" s="22" t="str">
        <f t="shared" si="37"/>
        <v/>
      </c>
      <c r="BY27" s="22" t="str">
        <f t="shared" si="38"/>
        <v/>
      </c>
      <c r="BZ27" s="66" t="str">
        <f t="shared" si="70"/>
        <v/>
      </c>
      <c r="CA27" s="22" t="str">
        <f t="shared" si="40"/>
        <v/>
      </c>
      <c r="CB27" s="22" t="str">
        <f t="shared" si="41"/>
        <v/>
      </c>
      <c r="CC27" s="66" t="str">
        <f t="shared" si="71"/>
        <v/>
      </c>
      <c r="CD27" s="22" t="str">
        <f t="shared" si="43"/>
        <v/>
      </c>
      <c r="CE27" s="22" t="str">
        <f t="shared" si="44"/>
        <v/>
      </c>
      <c r="CF27" s="66" t="str">
        <f t="shared" si="72"/>
        <v/>
      </c>
      <c r="CG27" s="22" t="str">
        <f t="shared" si="46"/>
        <v/>
      </c>
      <c r="CH27" s="22" t="str">
        <f t="shared" si="47"/>
        <v/>
      </c>
      <c r="CI27" s="66" t="str">
        <f t="shared" si="73"/>
        <v/>
      </c>
      <c r="CJ27" s="22" t="str">
        <f t="shared" si="49"/>
        <v/>
      </c>
      <c r="CK27" s="22" t="str">
        <f t="shared" si="50"/>
        <v/>
      </c>
    </row>
    <row r="28" spans="1:89" ht="15" customHeight="1" thickTop="1" thickBot="1" x14ac:dyDescent="0.25">
      <c r="A28" s="48"/>
      <c r="B28" s="48"/>
      <c r="C28" s="48"/>
      <c r="D28" s="48"/>
      <c r="E28" s="48"/>
      <c r="F28" s="48"/>
      <c r="G28" s="48"/>
      <c r="H28" s="49"/>
      <c r="I28" s="48"/>
      <c r="J28" s="64"/>
      <c r="K28" s="48"/>
      <c r="L28" s="49"/>
      <c r="M28" s="48"/>
      <c r="N28" s="64"/>
      <c r="O28" s="48"/>
      <c r="P28" s="49"/>
      <c r="Q28" s="48"/>
      <c r="R28" s="64"/>
      <c r="S28" s="48"/>
      <c r="T28" s="49"/>
      <c r="U28" s="48"/>
      <c r="V28" s="64"/>
      <c r="W28" s="48"/>
      <c r="X28" s="49"/>
      <c r="Y28" s="48"/>
      <c r="Z28" s="64"/>
      <c r="BD28" s="48"/>
      <c r="BG28" s="48"/>
      <c r="BJ28" s="48"/>
      <c r="BM28" s="48"/>
      <c r="BP28" s="48"/>
      <c r="BW28" s="48"/>
      <c r="BZ28" s="48"/>
      <c r="CC28" s="48"/>
      <c r="CF28" s="48"/>
      <c r="CI28" s="48"/>
    </row>
    <row r="29" spans="1:89" ht="15" customHeight="1" thickTop="1" x14ac:dyDescent="0.2"/>
  </sheetData>
  <sortState xmlns:xlrd2="http://schemas.microsoft.com/office/spreadsheetml/2017/richdata2" ref="A11:CK19">
    <sortCondition ref="E11:E19"/>
  </sortState>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T8:V8 L8:N8 P8:R8 X8:Z8 H8:J8 BD8 BG8 BJ8 BM8 BP8 BW8 BZ8 CC8 CF8 CI8" xr:uid="{B22D97E1-A9E3-4E1B-B07B-C8577D14B516}">
      <formula1>Windspd</formula1>
    </dataValidation>
    <dataValidation type="list" allowBlank="1" showInputMessage="1" showErrorMessage="1" sqref="C11:C27" xr:uid="{9DC183FA-CE8E-4DE2-9717-E1497F96183E}">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933614C-D96C-433B-8116-CCDCA227AFFF}">
          <x14:formula1>
            <xm:f>Memb!$B$2:$B$317</xm:f>
          </x14:formula1>
          <xm:sqref>B11:B27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F328B-B8DE-4607-BDCC-CD1ABE5BF845}">
  <dimension ref="A1:CK31"/>
  <sheetViews>
    <sheetView workbookViewId="0">
      <selection activeCell="AA11" sqref="AA11"/>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83" t="s">
        <v>242</v>
      </c>
      <c r="C2" s="283"/>
      <c r="D2" s="410" t="s">
        <v>1307</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83" t="s">
        <v>1318</v>
      </c>
      <c r="C3" s="283" t="s">
        <v>1319</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83" t="s">
        <v>206</v>
      </c>
      <c r="C4" s="283" t="s">
        <v>1320</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83" t="s">
        <v>155</v>
      </c>
      <c r="C5" s="283" t="s">
        <v>118</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360"/>
      <c r="C6" s="360"/>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44821</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153</v>
      </c>
      <c r="C11" s="358" t="s">
        <v>83</v>
      </c>
      <c r="D11" s="249">
        <v>3820</v>
      </c>
      <c r="E11" s="15">
        <f t="shared" ref="E11:E29" si="0">IF(B11="","",J11+N11+R11+V11+Z11)</f>
        <v>5</v>
      </c>
      <c r="F11" s="16">
        <f t="shared" ref="F11:F29" si="1">IF(B11="","",RANK(E11,E$11:E$29,1))</f>
        <v>1</v>
      </c>
      <c r="G11" s="8"/>
      <c r="H11" s="238">
        <v>1</v>
      </c>
      <c r="I11" s="242">
        <f t="shared" ref="I11:I16" si="2">IF(OR(H11="DNS",H11="DNF",H11="DSQ",H11="DNC",H11="OCS"),"",IF(H$9="","",IF($B11="","",H11)))</f>
        <v>1</v>
      </c>
      <c r="J11" s="234">
        <f t="shared" ref="J11:J29" si="3">IF(OR(H11="DNS",H11="DNF",H11="DSQ",H11="DNC",H11="OCS"),(COUNTA($B$11:$B$29)+1),IF($B11="","",RANK(I11,I$11:I$29,1)))</f>
        <v>1</v>
      </c>
      <c r="K11" s="8"/>
      <c r="L11" s="238">
        <v>4</v>
      </c>
      <c r="M11" s="242">
        <f t="shared" ref="M11:M16" si="4">IF(OR(L11="DNS",L11="DNF",L11="DSQ",L11="DNC",L11="OCS"),"",IF(L$9="","",IF($B11="","",L11)))</f>
        <v>4</v>
      </c>
      <c r="N11" s="234">
        <f t="shared" ref="N11:N29" si="5">IF(OR(L11="DNS",L11="DNF",L11="DSQ",L11="DNC",L11="OCS"),(COUNTA($B$11:$B$29)+1),IF($B11="","",RANK(M11,M$11:M$29,1)))</f>
        <v>4</v>
      </c>
      <c r="O11" s="8"/>
      <c r="P11" s="238"/>
      <c r="Q11" s="242"/>
      <c r="R11" s="234"/>
      <c r="S11" s="8"/>
      <c r="T11" s="238"/>
      <c r="U11" s="242"/>
      <c r="V11" s="234"/>
      <c r="W11" s="8"/>
      <c r="X11" s="238"/>
      <c r="Y11" s="242"/>
      <c r="Z11" s="234"/>
      <c r="AR11" s="13" t="str">
        <f t="shared" ref="AR11:AT16" si="6">IF($B11="","",B11)</f>
        <v>Richard May</v>
      </c>
      <c r="AS11" s="13" t="str">
        <f t="shared" si="6"/>
        <v>TH</v>
      </c>
      <c r="AT11" s="13">
        <f t="shared" si="6"/>
        <v>3820</v>
      </c>
      <c r="AU11" s="22">
        <f t="shared" ref="AU11:AU29" si="7">IF($B11="","",IF(J11&gt;0,IF(OR(H11="DNS",H11="DSQ",H11="DNC",H11="OCS"),0,IF(H11="DNF",1,(COUNTIF($H$11:$H$29,"=DNF")+COUNT($I$11:$I$29))-J11+1)),0))</f>
        <v>5</v>
      </c>
      <c r="AV11" s="22">
        <f t="shared" ref="AV11:AV29" si="8">IF($B11="","",IF(N11&gt;0,IF(OR(L11="DNS",L11="DSQ",L11="DNC",L11="OCS"),0,IF(L11="DNF",1,(COUNTIF($L$11:$L$29,"=DNF")+COUNT($M$11:$M$29)-N11+1))),0))</f>
        <v>2</v>
      </c>
      <c r="AW11" s="22">
        <f t="shared" ref="AW11:AW29" si="9">IF($B11="","",IF(R11&gt;0,IF(OR(P11="DNS",P11="DSQ",P11="DNC",P11="OCS"),0,IF(P11="DNF",1,(COUNTIF($P$11:$P$29,"=DNF")+COUNT($Q$11:$Q$29))-R11+1)),0))</f>
        <v>0</v>
      </c>
      <c r="AX11" s="22">
        <f t="shared" ref="AX11:AX29" si="10">IF($B11="","",IF(V11&gt;0,IF(OR(T11="DNS",T11="DSQ",T11="DNC",T11="OCS"),0,IF(T11="DNF",1,(COUNTIF($T$11:$T$29,"=DNF")+COUNT($U$11:$U$29))-V11+1)),0))</f>
        <v>0</v>
      </c>
      <c r="AY11" s="22">
        <f t="shared" ref="AY11:AY29" si="11">IF($B11="","",IF(Z11&gt;0,IF(OR(X11="DNS",X11="DSQ",X11="DNC",X11="OCS"),0,IF(X11="DNF",1,(COUNTIF($X$11:$X$29,"=DNF")+COUNT($Y$11:$Y$29))-Z11+1)),0))</f>
        <v>0</v>
      </c>
      <c r="BA11" s="13" t="str">
        <f t="shared" ref="BA11:BC16" si="12">IF($B11="","",B11)</f>
        <v>Richard May</v>
      </c>
      <c r="BB11" s="13" t="str">
        <f t="shared" si="12"/>
        <v>TH</v>
      </c>
      <c r="BC11" s="13">
        <f t="shared" si="12"/>
        <v>3820</v>
      </c>
      <c r="BD11" s="66">
        <f t="shared" ref="BD11:BD16" si="13">IF($C11="TH",H11,"")</f>
        <v>1</v>
      </c>
      <c r="BE11" s="22">
        <f t="shared" ref="BE11:BE29" si="14">IF(J11&gt;0,IF($C11="TH",IF(OR(BD11="DNS",BD11="DNF",BD11="DSQ",BD11="DNC",BD11="OCS"),(COUNTIF($C$11:$C$29,"=TH")+1),IF($B11="","",RANK(BD11,BD$11:BD$29,1))),""),"")</f>
        <v>1</v>
      </c>
      <c r="BF11" s="22">
        <f t="shared" ref="BF11:BF29" si="15">IF(BE11="","",IF($C11="TH",IF($B11="","",IF(BE11&gt;0,IF(OR(BD11="DNS",BD11="DSQ",BD11="DNC",BD11="OCS"),0,IF(BD11="DNF",1,(COUNTIF($BD$11:$BD$29,"=DNF")+COUNT($BD$11:$BD$29))-BE11+1)),0)),""))</f>
        <v>5</v>
      </c>
      <c r="BG11" s="66">
        <f t="shared" ref="BG11:BG16" si="16">IF($C11="TH",L11,"")</f>
        <v>4</v>
      </c>
      <c r="BH11" s="22">
        <f t="shared" ref="BH11:BH29" si="17">IF(N11&gt;0,IF($C11="TH",IF(OR(BG11="DNS",BG11="DNF",BG11="DSQ",BG11="DNC",BG11="OCS"),(COUNTIF($C$11:$C$29,"=TH")+1),IF($B11="","",RANK(BG11,BG$11:BG$29,1))),""),"")</f>
        <v>4</v>
      </c>
      <c r="BI11" s="22">
        <f t="shared" ref="BI11:BI29" si="18">IF(BH11="","",IF($C11="TH",IF($B11="","",IF(BH11&gt;0,IF(OR(BG11="DNS",BG11="DSQ",BG11="DNC",BG11="OCS"),0,IF(BG11="DNF",1,(COUNTIF($BG$11:$BG$29,"=DNF")+COUNT($BG$11:$BG$29))-BH11+1)),0)),""))</f>
        <v>2</v>
      </c>
      <c r="BJ11" s="66">
        <f t="shared" ref="BJ11:BJ29" si="19">IF($C11="TH",P11,"")</f>
        <v>0</v>
      </c>
      <c r="BK11" s="22" t="str">
        <f t="shared" ref="BK11:BK29" si="20">IF(R11&gt;0,IF($C11="TH",IF(OR(BJ11="DNS",BJ11="DNF",BJ11="DSQ",BJ11="DNC",BJ11="OCS"),(COUNTIF($C$11:$C$29,"=TH")+1),IF($B11="","",RANK(BJ11,BJ$11:BJ$29,1))),""),"")</f>
        <v/>
      </c>
      <c r="BL11" s="22" t="str">
        <f t="shared" ref="BL11:BL29" si="21">IF(BK11="","",IF($C11="TH",IF($B11="","",IF(BK11&gt;0,IF(OR(BJ11="DNS",BJ11="DSQ",BJ11="DNC",BJ11="OCS"),0,IF(BJ11="DNF",1,(COUNTIF($BJ$11:$BJ$29,"=DNF")+COUNT($BJ$11:$BJ$29))-BK11+1)),0)),""))</f>
        <v/>
      </c>
      <c r="BM11" s="66">
        <f t="shared" ref="BM11:BM29" si="22">IF($C11="TH",T11,"")</f>
        <v>0</v>
      </c>
      <c r="BN11" s="22" t="str">
        <f t="shared" ref="BN11:BN29" si="23">IF(V11&gt;0,IF($C11="TH",IF(OR(BM11="DNS",BM11="DNF",BM11="DSQ",BM11="DNC",BM11="OCS"),(COUNTIF($C$11:$C$29,"=TH")+1),IF($B11="","",RANK(BM11,BM$11:BM$29,1))),""),"")</f>
        <v/>
      </c>
      <c r="BO11" s="22" t="str">
        <f t="shared" ref="BO11:BO29" si="24">IF(BN11="","",IF($C11="TH",IF($B11="","",IF(BN11&gt;0,IF(OR(BM11="DNS",BM11="DSQ",BM11="DNC",BM11="OCS"),0,IF(BM11="DNF",1,(COUNTIF($BM$11:$BM$29,"=DNF")+COUNT($BM$11:$BM$29))-BN11+1)),0)),""))</f>
        <v/>
      </c>
      <c r="BP11" s="66">
        <f t="shared" ref="BP11:BP29" si="25">IF($C11="TH",X11,"")</f>
        <v>0</v>
      </c>
      <c r="BQ11" s="22" t="str">
        <f t="shared" ref="BQ11:BQ29" si="26">IF(Z11&gt;0,IF($C11="TH",IF(OR(BP11="DNS",BP11="DNF",BP11="DSQ",BP11="DNC",BP11="OCS"),(COUNTIF($C$11:$C$29,"=TH")+1),IF($B11="","",RANK(BP11,BP$11:BP$29,1))),""),"")</f>
        <v/>
      </c>
      <c r="BR11" s="22" t="str">
        <f t="shared" ref="BR11:BR29" si="27">IF(BQ11="","",IF($C11="TH",IF($B11="","",IF(BQ11&gt;0,IF(OR(BP11="DNS",BP11="DSQ",BP11="DNC",BP11="OCS"),0,IF(BP11="DNF",1,(COUNTIF($BP$11:$BP$29,"=DNF")+COUNT($BP$11:$BP$29))-BQ11+1)),0)),""))</f>
        <v/>
      </c>
      <c r="BT11" s="13" t="str">
        <f t="shared" ref="BT11:BV16" si="28">IF($B11="","",B11)</f>
        <v>Richard May</v>
      </c>
      <c r="BU11" s="13" t="str">
        <f t="shared" si="28"/>
        <v>TH</v>
      </c>
      <c r="BV11" s="13">
        <f t="shared" si="28"/>
        <v>3820</v>
      </c>
      <c r="BW11" s="66" t="str">
        <f t="shared" ref="BW11:BW16" si="29">IF($C11="FSCT",H11,"")</f>
        <v/>
      </c>
      <c r="BX11" s="22" t="str">
        <f t="shared" ref="BX11:BX29" si="30">IF(J11&gt;0,IF($C11="FSCT",IF(OR(BW11="DNS",BW11="DNF",BW11="DSQ",BW11="DNC",BW11="OCS"),(COUNTIF($C$11:$C$29,"=FSCT")+1),IF($B11="","",RANK(BW11,BW$11:BW$29,1))),""),"")</f>
        <v/>
      </c>
      <c r="BY11" s="22" t="str">
        <f t="shared" ref="BY11:BY29" si="31">IF(BX11="","",IF($C11="FSCT",IF($B11="","",IF(BX11&gt;0,IF(OR(BW11="DNS",BW11="DSQ",BW11="DNC",BW11="OCS"),0,IF(BW11="DNF",1,(COUNTIF($BW$11:$BW$29,"=DNF")+COUNT($BW$11:$BW$29))-BX11+1)),0)),""))</f>
        <v/>
      </c>
      <c r="BZ11" s="66" t="str">
        <f t="shared" ref="BZ11:BZ16" si="32">IF($C11="FSCT",L11,"")</f>
        <v/>
      </c>
      <c r="CA11" s="22" t="str">
        <f t="shared" ref="CA11:CA29" si="33">IF(N11&gt;0,IF($C11="FSCT",IF(OR(BZ11="DNS",BZ11="DNF",BZ11="DSQ",BZ11="DNC",BZ11="OCS"),(COUNTIF($C$11:$C$29,"=FSCT")+1),IF($B11="","",RANK(BZ11,BZ$11:BZ$29,1))),""),"")</f>
        <v/>
      </c>
      <c r="CB11" s="22" t="str">
        <f t="shared" ref="CB11:CB29" si="34">IF(CA11="","",IF($C11="FSCT",IF($B11="","",IF(CA11&gt;0,IF(OR(BZ11="DNS",BZ11="DSQ",BZ11="DNC",BZ11="OCS"),0,IF(BZ11="DNF",1,(COUNTIF($BZ$11:$BZ$29,"=DNF")+COUNT($BZ$11:$BZ$29))-CA11+1)),0)),""))</f>
        <v/>
      </c>
      <c r="CC11" s="66" t="str">
        <f t="shared" ref="CC11:CC29" si="35">IF($C11="FSCT",P11,"")</f>
        <v/>
      </c>
      <c r="CD11" s="22" t="str">
        <f t="shared" ref="CD11:CD29" si="36">IF(R11&gt;0,IF($C11="FSCT",IF(OR(CC11="DNS",CC11="DNF",CC11="DSQ",CC11="DNC",CC11="OCS"),(COUNTIF($C$11:$C$29,"=FSCT")+1),IF($B11="","",RANK(CC11,CC$11:CC$29,1))),""),"")</f>
        <v/>
      </c>
      <c r="CE11" s="22" t="str">
        <f t="shared" ref="CE11:CE29" si="37">IF(CD11="","",IF($C11="FSCT",IF($B11="","",IF(CD11&gt;0,IF(OR(CC11="DNS",CC11="DSQ",CC11="DNC",CC11="OCS"),0,IF(CC11="DNF",1,(COUNTIF($CC$11:$CC$29,"=DNF")+COUNT($CC$11:$CC$29))-CD11+1)),0)),""))</f>
        <v/>
      </c>
      <c r="CF11" s="66" t="str">
        <f t="shared" ref="CF11:CF29" si="38">IF($C11="FSCT",T11,"")</f>
        <v/>
      </c>
      <c r="CG11" s="22" t="str">
        <f t="shared" ref="CG11:CG29" si="39">IF(V11&gt;0,IF($C11="FSCT",IF(OR(CF11="DNS",CF11="DNF",CF11="DSQ",CF11="DNC",CF11="OCS"),(COUNTIF($C$11:$C$29,"=FSCT")+1),IF($B11="","",RANK(CF11,CF$11:CF$29,1))),""),"")</f>
        <v/>
      </c>
      <c r="CH11" s="22" t="str">
        <f t="shared" ref="CH11:CH29" si="40">IF(CG11="","",IF($C11="FSCT",IF($B11="","",IF(CG11&gt;0,IF(OR(CF11="DNS",CF11="DSQ",CF11="DNC",CF11="OCS"),0,IF(CF11="DNF",1,(COUNTIF($CF$11:$CF$29,"=DNF")+COUNT($CF$11:$CF$29))-CG11+1)),0)),""))</f>
        <v/>
      </c>
      <c r="CI11" s="66" t="str">
        <f t="shared" ref="CI11:CI29" si="41">IF($C11="FSCT",X11,"")</f>
        <v/>
      </c>
      <c r="CJ11" s="22" t="str">
        <f t="shared" ref="CJ11:CJ29" si="42">IF(Z11&gt;0,IF($C11="FSCT",IF(OR(CI11="DNS",CI11="DNF",CI11="DSQ",CI11="DNC",CI11="OCS"),(COUNTIF($C$11:$C$29,"=FSCT")+1),IF($B11="","",RANK(CI11,CI$11:CI$29,1))),""),"")</f>
        <v/>
      </c>
      <c r="CK11" s="22" t="str">
        <f t="shared" ref="CK11:CK29" si="43">IF(CJ11="","",IF($C11="FSCT",IF($B11="","",IF(CJ11&gt;0,IF(OR(CI11="DNS",CI11="DSQ",CI11="DNC",CI11="OCS"),0,IF(CI11="DNF",1,(COUNTIF($CI$11:$CI$29,"=DNF")+COUNT($CI$11:$CI$29))-CJ11+1)),0)),""))</f>
        <v/>
      </c>
    </row>
    <row r="12" spans="1:89" ht="15" customHeight="1" x14ac:dyDescent="0.2">
      <c r="A12" s="252">
        <f>F12</f>
        <v>2</v>
      </c>
      <c r="B12" s="61" t="s">
        <v>833</v>
      </c>
      <c r="C12" s="359" t="s">
        <v>83</v>
      </c>
      <c r="D12" s="249">
        <v>3886</v>
      </c>
      <c r="E12" s="15">
        <f t="shared" si="0"/>
        <v>6</v>
      </c>
      <c r="F12" s="16">
        <f t="shared" si="1"/>
        <v>2</v>
      </c>
      <c r="G12" s="8"/>
      <c r="H12" s="238">
        <v>4</v>
      </c>
      <c r="I12" s="242">
        <f t="shared" si="2"/>
        <v>4</v>
      </c>
      <c r="J12" s="234">
        <f t="shared" si="3"/>
        <v>4</v>
      </c>
      <c r="K12" s="8"/>
      <c r="L12" s="238">
        <v>2</v>
      </c>
      <c r="M12" s="242">
        <f t="shared" si="4"/>
        <v>2</v>
      </c>
      <c r="N12" s="255">
        <f t="shared" si="5"/>
        <v>2</v>
      </c>
      <c r="O12" s="8"/>
      <c r="P12" s="238"/>
      <c r="Q12" s="242"/>
      <c r="R12" s="234"/>
      <c r="S12" s="8"/>
      <c r="T12" s="238"/>
      <c r="U12" s="242"/>
      <c r="V12" s="234"/>
      <c r="W12" s="8"/>
      <c r="X12" s="238"/>
      <c r="Y12" s="242"/>
      <c r="Z12" s="234"/>
      <c r="AR12" s="13" t="str">
        <f t="shared" si="6"/>
        <v>Dianne Hart</v>
      </c>
      <c r="AS12" s="13" t="str">
        <f t="shared" si="6"/>
        <v>TH</v>
      </c>
      <c r="AT12" s="13">
        <f t="shared" si="6"/>
        <v>3886</v>
      </c>
      <c r="AU12" s="22">
        <f t="shared" si="7"/>
        <v>2</v>
      </c>
      <c r="AV12" s="22">
        <f t="shared" si="8"/>
        <v>4</v>
      </c>
      <c r="AW12" s="22">
        <f t="shared" si="9"/>
        <v>0</v>
      </c>
      <c r="AX12" s="22">
        <f t="shared" si="10"/>
        <v>0</v>
      </c>
      <c r="AY12" s="22">
        <f t="shared" si="11"/>
        <v>0</v>
      </c>
      <c r="BA12" s="13" t="str">
        <f t="shared" si="12"/>
        <v>Dianne Hart</v>
      </c>
      <c r="BB12" s="13" t="str">
        <f t="shared" si="12"/>
        <v>TH</v>
      </c>
      <c r="BC12" s="13">
        <f t="shared" si="12"/>
        <v>3886</v>
      </c>
      <c r="BD12" s="66">
        <f t="shared" si="13"/>
        <v>4</v>
      </c>
      <c r="BE12" s="22">
        <f t="shared" si="14"/>
        <v>4</v>
      </c>
      <c r="BF12" s="22">
        <f t="shared" si="15"/>
        <v>2</v>
      </c>
      <c r="BG12" s="66">
        <f t="shared" si="16"/>
        <v>2</v>
      </c>
      <c r="BH12" s="22">
        <f t="shared" si="17"/>
        <v>2</v>
      </c>
      <c r="BI12" s="22">
        <f t="shared" si="18"/>
        <v>4</v>
      </c>
      <c r="BJ12" s="66">
        <f t="shared" si="19"/>
        <v>0</v>
      </c>
      <c r="BK12" s="22" t="str">
        <f t="shared" si="20"/>
        <v/>
      </c>
      <c r="BL12" s="22" t="str">
        <f t="shared" si="21"/>
        <v/>
      </c>
      <c r="BM12" s="66">
        <f t="shared" si="22"/>
        <v>0</v>
      </c>
      <c r="BN12" s="22" t="str">
        <f t="shared" si="23"/>
        <v/>
      </c>
      <c r="BO12" s="22" t="str">
        <f t="shared" si="24"/>
        <v/>
      </c>
      <c r="BP12" s="66">
        <f t="shared" si="25"/>
        <v>0</v>
      </c>
      <c r="BQ12" s="22" t="str">
        <f t="shared" si="26"/>
        <v/>
      </c>
      <c r="BR12" s="22" t="str">
        <f t="shared" si="27"/>
        <v/>
      </c>
      <c r="BT12" s="13" t="str">
        <f t="shared" si="28"/>
        <v>Dianne Hart</v>
      </c>
      <c r="BU12" s="13" t="str">
        <f t="shared" si="28"/>
        <v>TH</v>
      </c>
      <c r="BV12" s="13">
        <f t="shared" si="28"/>
        <v>3886</v>
      </c>
      <c r="BW12" s="66" t="str">
        <f t="shared" si="29"/>
        <v/>
      </c>
      <c r="BX12" s="22" t="str">
        <f t="shared" si="30"/>
        <v/>
      </c>
      <c r="BY12" s="22" t="str">
        <f t="shared" si="31"/>
        <v/>
      </c>
      <c r="BZ12" s="66" t="str">
        <f t="shared" si="32"/>
        <v/>
      </c>
      <c r="CA12" s="22" t="str">
        <f t="shared" si="33"/>
        <v/>
      </c>
      <c r="CB12" s="22" t="str">
        <f t="shared" si="34"/>
        <v/>
      </c>
      <c r="CC12" s="66" t="str">
        <f t="shared" si="35"/>
        <v/>
      </c>
      <c r="CD12" s="22" t="str">
        <f t="shared" si="36"/>
        <v/>
      </c>
      <c r="CE12" s="22" t="str">
        <f t="shared" si="37"/>
        <v/>
      </c>
      <c r="CF12" s="66" t="str">
        <f t="shared" si="38"/>
        <v/>
      </c>
      <c r="CG12" s="22" t="str">
        <f t="shared" si="39"/>
        <v/>
      </c>
      <c r="CH12" s="22" t="str">
        <f t="shared" si="40"/>
        <v/>
      </c>
      <c r="CI12" s="66" t="str">
        <f t="shared" si="41"/>
        <v/>
      </c>
      <c r="CJ12" s="22" t="str">
        <f t="shared" si="42"/>
        <v/>
      </c>
      <c r="CK12" s="22" t="str">
        <f t="shared" si="43"/>
        <v/>
      </c>
    </row>
    <row r="13" spans="1:89" ht="15" customHeight="1" x14ac:dyDescent="0.2">
      <c r="A13" s="252">
        <v>3</v>
      </c>
      <c r="B13" s="61" t="s">
        <v>706</v>
      </c>
      <c r="C13" s="359" t="s">
        <v>83</v>
      </c>
      <c r="D13" s="249">
        <v>4034</v>
      </c>
      <c r="E13" s="15">
        <f t="shared" si="0"/>
        <v>6</v>
      </c>
      <c r="F13" s="16">
        <f t="shared" si="1"/>
        <v>2</v>
      </c>
      <c r="G13" s="8"/>
      <c r="H13" s="238">
        <v>3</v>
      </c>
      <c r="I13" s="242">
        <f t="shared" si="2"/>
        <v>3</v>
      </c>
      <c r="J13" s="234">
        <f t="shared" si="3"/>
        <v>3</v>
      </c>
      <c r="K13" s="8"/>
      <c r="L13" s="238">
        <v>3</v>
      </c>
      <c r="M13" s="242">
        <f t="shared" si="4"/>
        <v>3</v>
      </c>
      <c r="N13" s="234">
        <f t="shared" si="5"/>
        <v>3</v>
      </c>
      <c r="O13" s="8"/>
      <c r="P13" s="238"/>
      <c r="Q13" s="242"/>
      <c r="R13" s="234"/>
      <c r="S13" s="8"/>
      <c r="T13" s="238"/>
      <c r="U13" s="242"/>
      <c r="V13" s="234"/>
      <c r="W13" s="8"/>
      <c r="X13" s="238"/>
      <c r="Y13" s="242"/>
      <c r="Z13" s="234"/>
      <c r="AR13" s="13" t="str">
        <f t="shared" si="6"/>
        <v>Darby Smith</v>
      </c>
      <c r="AS13" s="13" t="str">
        <f t="shared" si="6"/>
        <v>TH</v>
      </c>
      <c r="AT13" s="13">
        <f t="shared" si="6"/>
        <v>4034</v>
      </c>
      <c r="AU13" s="22">
        <f t="shared" si="7"/>
        <v>3</v>
      </c>
      <c r="AV13" s="22">
        <f t="shared" si="8"/>
        <v>3</v>
      </c>
      <c r="AW13" s="22">
        <f t="shared" si="9"/>
        <v>0</v>
      </c>
      <c r="AX13" s="22">
        <f t="shared" si="10"/>
        <v>0</v>
      </c>
      <c r="AY13" s="22">
        <f t="shared" si="11"/>
        <v>0</v>
      </c>
      <c r="BA13" s="13" t="str">
        <f t="shared" si="12"/>
        <v>Darby Smith</v>
      </c>
      <c r="BB13" s="13" t="str">
        <f t="shared" si="12"/>
        <v>TH</v>
      </c>
      <c r="BC13" s="13">
        <f t="shared" si="12"/>
        <v>4034</v>
      </c>
      <c r="BD13" s="66">
        <f t="shared" si="13"/>
        <v>3</v>
      </c>
      <c r="BE13" s="22">
        <f t="shared" si="14"/>
        <v>3</v>
      </c>
      <c r="BF13" s="22">
        <f t="shared" si="15"/>
        <v>3</v>
      </c>
      <c r="BG13" s="66">
        <f t="shared" si="16"/>
        <v>3</v>
      </c>
      <c r="BH13" s="22">
        <f t="shared" si="17"/>
        <v>3</v>
      </c>
      <c r="BI13" s="22">
        <f t="shared" si="18"/>
        <v>3</v>
      </c>
      <c r="BJ13" s="66">
        <f t="shared" si="19"/>
        <v>0</v>
      </c>
      <c r="BK13" s="22" t="str">
        <f t="shared" si="20"/>
        <v/>
      </c>
      <c r="BL13" s="22" t="str">
        <f t="shared" si="21"/>
        <v/>
      </c>
      <c r="BM13" s="66">
        <f t="shared" si="22"/>
        <v>0</v>
      </c>
      <c r="BN13" s="22" t="str">
        <f t="shared" si="23"/>
        <v/>
      </c>
      <c r="BO13" s="22" t="str">
        <f t="shared" si="24"/>
        <v/>
      </c>
      <c r="BP13" s="66">
        <f t="shared" si="25"/>
        <v>0</v>
      </c>
      <c r="BQ13" s="22" t="str">
        <f t="shared" si="26"/>
        <v/>
      </c>
      <c r="BR13" s="22" t="str">
        <f t="shared" si="27"/>
        <v/>
      </c>
      <c r="BT13" s="13" t="str">
        <f t="shared" si="28"/>
        <v>Darby Smith</v>
      </c>
      <c r="BU13" s="13" t="str">
        <f t="shared" si="28"/>
        <v>TH</v>
      </c>
      <c r="BV13" s="13">
        <f t="shared" si="28"/>
        <v>4034</v>
      </c>
      <c r="BW13" s="66" t="str">
        <f t="shared" si="29"/>
        <v/>
      </c>
      <c r="BX13" s="22" t="str">
        <f t="shared" si="30"/>
        <v/>
      </c>
      <c r="BY13" s="22" t="str">
        <f t="shared" si="31"/>
        <v/>
      </c>
      <c r="BZ13" s="66" t="str">
        <f t="shared" si="32"/>
        <v/>
      </c>
      <c r="CA13" s="22" t="str">
        <f t="shared" si="33"/>
        <v/>
      </c>
      <c r="CB13" s="22" t="str">
        <f t="shared" si="34"/>
        <v/>
      </c>
      <c r="CC13" s="66" t="str">
        <f t="shared" si="35"/>
        <v/>
      </c>
      <c r="CD13" s="22" t="str">
        <f t="shared" si="36"/>
        <v/>
      </c>
      <c r="CE13" s="22" t="str">
        <f t="shared" si="37"/>
        <v/>
      </c>
      <c r="CF13" s="66" t="str">
        <f t="shared" si="38"/>
        <v/>
      </c>
      <c r="CG13" s="22" t="str">
        <f t="shared" si="39"/>
        <v/>
      </c>
      <c r="CH13" s="22" t="str">
        <f t="shared" si="40"/>
        <v/>
      </c>
      <c r="CI13" s="66" t="str">
        <f t="shared" si="41"/>
        <v/>
      </c>
      <c r="CJ13" s="22" t="str">
        <f t="shared" si="42"/>
        <v/>
      </c>
      <c r="CK13" s="22" t="str">
        <f t="shared" si="43"/>
        <v/>
      </c>
    </row>
    <row r="14" spans="1:89" ht="15" customHeight="1" x14ac:dyDescent="0.2">
      <c r="A14" s="252">
        <f>F14</f>
        <v>4</v>
      </c>
      <c r="B14" s="61" t="s">
        <v>202</v>
      </c>
      <c r="C14" s="359" t="s">
        <v>83</v>
      </c>
      <c r="D14" s="249">
        <v>4087</v>
      </c>
      <c r="E14" s="15">
        <f t="shared" si="0"/>
        <v>8</v>
      </c>
      <c r="F14" s="16">
        <f t="shared" si="1"/>
        <v>4</v>
      </c>
      <c r="G14" s="8"/>
      <c r="H14" s="238" t="s">
        <v>815</v>
      </c>
      <c r="I14" s="242" t="str">
        <f t="shared" si="2"/>
        <v/>
      </c>
      <c r="J14" s="234">
        <f t="shared" si="3"/>
        <v>7</v>
      </c>
      <c r="K14" s="8"/>
      <c r="L14" s="238">
        <v>1</v>
      </c>
      <c r="M14" s="242">
        <f t="shared" si="4"/>
        <v>1</v>
      </c>
      <c r="N14" s="234">
        <f t="shared" si="5"/>
        <v>1</v>
      </c>
      <c r="O14" s="8"/>
      <c r="P14" s="238"/>
      <c r="Q14" s="242"/>
      <c r="R14" s="234"/>
      <c r="S14" s="8"/>
      <c r="T14" s="238"/>
      <c r="U14" s="242"/>
      <c r="V14" s="234"/>
      <c r="W14" s="8"/>
      <c r="X14" s="238"/>
      <c r="Y14" s="242"/>
      <c r="Z14" s="234"/>
      <c r="AR14" s="13" t="str">
        <f t="shared" si="6"/>
        <v>Tate Beckham</v>
      </c>
      <c r="AS14" s="13" t="str">
        <f t="shared" si="6"/>
        <v>TH</v>
      </c>
      <c r="AT14" s="13">
        <f t="shared" si="6"/>
        <v>4087</v>
      </c>
      <c r="AU14" s="22">
        <f t="shared" si="7"/>
        <v>0</v>
      </c>
      <c r="AV14" s="22">
        <f t="shared" si="8"/>
        <v>5</v>
      </c>
      <c r="AW14" s="22">
        <f t="shared" si="9"/>
        <v>0</v>
      </c>
      <c r="AX14" s="22">
        <f t="shared" si="10"/>
        <v>0</v>
      </c>
      <c r="AY14" s="22">
        <f t="shared" si="11"/>
        <v>0</v>
      </c>
      <c r="BA14" s="13" t="str">
        <f t="shared" si="12"/>
        <v>Tate Beckham</v>
      </c>
      <c r="BB14" s="13" t="str">
        <f t="shared" si="12"/>
        <v>TH</v>
      </c>
      <c r="BC14" s="13">
        <f t="shared" si="12"/>
        <v>4087</v>
      </c>
      <c r="BD14" s="66" t="str">
        <f t="shared" si="13"/>
        <v>DNS</v>
      </c>
      <c r="BE14" s="22">
        <f t="shared" si="14"/>
        <v>7</v>
      </c>
      <c r="BF14" s="22">
        <f t="shared" si="15"/>
        <v>0</v>
      </c>
      <c r="BG14" s="66">
        <f t="shared" si="16"/>
        <v>1</v>
      </c>
      <c r="BH14" s="22">
        <f t="shared" si="17"/>
        <v>1</v>
      </c>
      <c r="BI14" s="22">
        <f t="shared" si="18"/>
        <v>5</v>
      </c>
      <c r="BJ14" s="66">
        <f t="shared" si="19"/>
        <v>0</v>
      </c>
      <c r="BK14" s="22" t="str">
        <f t="shared" si="20"/>
        <v/>
      </c>
      <c r="BL14" s="22" t="str">
        <f t="shared" si="21"/>
        <v/>
      </c>
      <c r="BM14" s="66">
        <f t="shared" si="22"/>
        <v>0</v>
      </c>
      <c r="BN14" s="22" t="str">
        <f t="shared" si="23"/>
        <v/>
      </c>
      <c r="BO14" s="22" t="str">
        <f t="shared" si="24"/>
        <v/>
      </c>
      <c r="BP14" s="66">
        <f t="shared" si="25"/>
        <v>0</v>
      </c>
      <c r="BQ14" s="22" t="str">
        <f t="shared" si="26"/>
        <v/>
      </c>
      <c r="BR14" s="22" t="str">
        <f t="shared" si="27"/>
        <v/>
      </c>
      <c r="BT14" s="13" t="str">
        <f t="shared" si="28"/>
        <v>Tate Beckham</v>
      </c>
      <c r="BU14" s="13" t="str">
        <f t="shared" si="28"/>
        <v>TH</v>
      </c>
      <c r="BV14" s="13">
        <f t="shared" si="28"/>
        <v>4087</v>
      </c>
      <c r="BW14" s="66" t="str">
        <f t="shared" si="29"/>
        <v/>
      </c>
      <c r="BX14" s="22" t="str">
        <f t="shared" si="30"/>
        <v/>
      </c>
      <c r="BY14" s="22" t="str">
        <f t="shared" si="31"/>
        <v/>
      </c>
      <c r="BZ14" s="66" t="str">
        <f t="shared" si="32"/>
        <v/>
      </c>
      <c r="CA14" s="22" t="str">
        <f t="shared" si="33"/>
        <v/>
      </c>
      <c r="CB14" s="22" t="str">
        <f t="shared" si="34"/>
        <v/>
      </c>
      <c r="CC14" s="66" t="str">
        <f t="shared" si="35"/>
        <v/>
      </c>
      <c r="CD14" s="22" t="str">
        <f t="shared" si="36"/>
        <v/>
      </c>
      <c r="CE14" s="22" t="str">
        <f t="shared" si="37"/>
        <v/>
      </c>
      <c r="CF14" s="66" t="str">
        <f t="shared" si="38"/>
        <v/>
      </c>
      <c r="CG14" s="22" t="str">
        <f t="shared" si="39"/>
        <v/>
      </c>
      <c r="CH14" s="22" t="str">
        <f t="shared" si="40"/>
        <v/>
      </c>
      <c r="CI14" s="66" t="str">
        <f t="shared" si="41"/>
        <v/>
      </c>
      <c r="CJ14" s="22" t="str">
        <f t="shared" si="42"/>
        <v/>
      </c>
      <c r="CK14" s="22" t="str">
        <f t="shared" si="43"/>
        <v/>
      </c>
    </row>
    <row r="15" spans="1:89" ht="15" customHeight="1" x14ac:dyDescent="0.2">
      <c r="A15" s="252">
        <f>F15</f>
        <v>5</v>
      </c>
      <c r="B15" s="61" t="s">
        <v>196</v>
      </c>
      <c r="C15" s="359" t="s">
        <v>83</v>
      </c>
      <c r="D15" s="249">
        <v>3457</v>
      </c>
      <c r="E15" s="15">
        <f t="shared" si="0"/>
        <v>9</v>
      </c>
      <c r="F15" s="16">
        <f t="shared" si="1"/>
        <v>5</v>
      </c>
      <c r="G15" s="8"/>
      <c r="H15" s="238">
        <v>2</v>
      </c>
      <c r="I15" s="242">
        <f t="shared" si="2"/>
        <v>2</v>
      </c>
      <c r="J15" s="234">
        <f t="shared" si="3"/>
        <v>2</v>
      </c>
      <c r="K15" s="8"/>
      <c r="L15" s="238" t="s">
        <v>815</v>
      </c>
      <c r="M15" s="242" t="str">
        <f t="shared" si="4"/>
        <v/>
      </c>
      <c r="N15" s="234">
        <f t="shared" si="5"/>
        <v>7</v>
      </c>
      <c r="O15" s="8"/>
      <c r="P15" s="238"/>
      <c r="Q15" s="242"/>
      <c r="R15" s="234"/>
      <c r="S15" s="8"/>
      <c r="T15" s="238"/>
      <c r="U15" s="242"/>
      <c r="V15" s="234"/>
      <c r="W15" s="8"/>
      <c r="X15" s="238"/>
      <c r="Y15" s="242"/>
      <c r="Z15" s="234"/>
      <c r="AR15" s="13" t="str">
        <f t="shared" si="6"/>
        <v>Loy Vaughan</v>
      </c>
      <c r="AS15" s="13" t="str">
        <f t="shared" si="6"/>
        <v>TH</v>
      </c>
      <c r="AT15" s="13">
        <f t="shared" si="6"/>
        <v>3457</v>
      </c>
      <c r="AU15" s="22">
        <f t="shared" si="7"/>
        <v>4</v>
      </c>
      <c r="AV15" s="22">
        <f t="shared" si="8"/>
        <v>0</v>
      </c>
      <c r="AW15" s="22">
        <f t="shared" si="9"/>
        <v>0</v>
      </c>
      <c r="AX15" s="22">
        <f t="shared" si="10"/>
        <v>0</v>
      </c>
      <c r="AY15" s="22">
        <f t="shared" si="11"/>
        <v>0</v>
      </c>
      <c r="BA15" s="13" t="str">
        <f t="shared" si="12"/>
        <v>Loy Vaughan</v>
      </c>
      <c r="BB15" s="13" t="str">
        <f t="shared" si="12"/>
        <v>TH</v>
      </c>
      <c r="BC15" s="13">
        <f t="shared" si="12"/>
        <v>3457</v>
      </c>
      <c r="BD15" s="66">
        <f t="shared" si="13"/>
        <v>2</v>
      </c>
      <c r="BE15" s="22">
        <f t="shared" si="14"/>
        <v>2</v>
      </c>
      <c r="BF15" s="22">
        <f t="shared" si="15"/>
        <v>4</v>
      </c>
      <c r="BG15" s="66" t="str">
        <f t="shared" si="16"/>
        <v>DNS</v>
      </c>
      <c r="BH15" s="22">
        <f t="shared" si="17"/>
        <v>7</v>
      </c>
      <c r="BI15" s="22">
        <f t="shared" si="18"/>
        <v>0</v>
      </c>
      <c r="BJ15" s="66">
        <f t="shared" si="19"/>
        <v>0</v>
      </c>
      <c r="BK15" s="22" t="str">
        <f t="shared" si="20"/>
        <v/>
      </c>
      <c r="BL15" s="22" t="str">
        <f t="shared" si="21"/>
        <v/>
      </c>
      <c r="BM15" s="66">
        <f t="shared" si="22"/>
        <v>0</v>
      </c>
      <c r="BN15" s="22" t="str">
        <f t="shared" si="23"/>
        <v/>
      </c>
      <c r="BO15" s="22" t="str">
        <f t="shared" si="24"/>
        <v/>
      </c>
      <c r="BP15" s="66">
        <f t="shared" si="25"/>
        <v>0</v>
      </c>
      <c r="BQ15" s="22" t="str">
        <f t="shared" si="26"/>
        <v/>
      </c>
      <c r="BR15" s="22" t="str">
        <f t="shared" si="27"/>
        <v/>
      </c>
      <c r="BT15" s="13" t="str">
        <f t="shared" si="28"/>
        <v>Loy Vaughan</v>
      </c>
      <c r="BU15" s="13" t="str">
        <f t="shared" si="28"/>
        <v>TH</v>
      </c>
      <c r="BV15" s="13">
        <f t="shared" si="28"/>
        <v>3457</v>
      </c>
      <c r="BW15" s="66" t="str">
        <f t="shared" si="29"/>
        <v/>
      </c>
      <c r="BX15" s="22" t="str">
        <f t="shared" si="30"/>
        <v/>
      </c>
      <c r="BY15" s="22" t="str">
        <f t="shared" si="31"/>
        <v/>
      </c>
      <c r="BZ15" s="66" t="str">
        <f t="shared" si="32"/>
        <v/>
      </c>
      <c r="CA15" s="22" t="str">
        <f t="shared" si="33"/>
        <v/>
      </c>
      <c r="CB15" s="22" t="str">
        <f t="shared" si="34"/>
        <v/>
      </c>
      <c r="CC15" s="66" t="str">
        <f t="shared" si="35"/>
        <v/>
      </c>
      <c r="CD15" s="22" t="str">
        <f t="shared" si="36"/>
        <v/>
      </c>
      <c r="CE15" s="22" t="str">
        <f t="shared" si="37"/>
        <v/>
      </c>
      <c r="CF15" s="66" t="str">
        <f t="shared" si="38"/>
        <v/>
      </c>
      <c r="CG15" s="22" t="str">
        <f t="shared" si="39"/>
        <v/>
      </c>
      <c r="CH15" s="22" t="str">
        <f t="shared" si="40"/>
        <v/>
      </c>
      <c r="CI15" s="66" t="str">
        <f t="shared" si="41"/>
        <v/>
      </c>
      <c r="CJ15" s="22" t="str">
        <f t="shared" si="42"/>
        <v/>
      </c>
      <c r="CK15" s="22" t="str">
        <f t="shared" si="43"/>
        <v/>
      </c>
    </row>
    <row r="16" spans="1:89" ht="15" customHeight="1" x14ac:dyDescent="0.2">
      <c r="A16" s="252">
        <f>F16</f>
        <v>6</v>
      </c>
      <c r="B16" s="61" t="s">
        <v>764</v>
      </c>
      <c r="C16" s="358" t="s">
        <v>83</v>
      </c>
      <c r="D16" s="249">
        <v>2644</v>
      </c>
      <c r="E16" s="15">
        <f t="shared" si="0"/>
        <v>10</v>
      </c>
      <c r="F16" s="16">
        <f t="shared" si="1"/>
        <v>6</v>
      </c>
      <c r="G16" s="8"/>
      <c r="H16" s="238">
        <v>5</v>
      </c>
      <c r="I16" s="242">
        <f t="shared" si="2"/>
        <v>5</v>
      </c>
      <c r="J16" s="234">
        <f t="shared" si="3"/>
        <v>5</v>
      </c>
      <c r="K16" s="8"/>
      <c r="L16" s="238">
        <v>5</v>
      </c>
      <c r="M16" s="242">
        <f t="shared" si="4"/>
        <v>5</v>
      </c>
      <c r="N16" s="234">
        <f t="shared" si="5"/>
        <v>5</v>
      </c>
      <c r="O16" s="8"/>
      <c r="P16" s="238"/>
      <c r="Q16" s="242"/>
      <c r="R16" s="234"/>
      <c r="S16" s="8"/>
      <c r="T16" s="238"/>
      <c r="U16" s="242"/>
      <c r="V16" s="234"/>
      <c r="W16" s="8"/>
      <c r="X16" s="238"/>
      <c r="Y16" s="242"/>
      <c r="Z16" s="234"/>
      <c r="AR16" s="13" t="str">
        <f t="shared" si="6"/>
        <v>Craig Hennecy</v>
      </c>
      <c r="AS16" s="13" t="str">
        <f t="shared" si="6"/>
        <v>TH</v>
      </c>
      <c r="AT16" s="13">
        <f t="shared" si="6"/>
        <v>2644</v>
      </c>
      <c r="AU16" s="22">
        <f t="shared" si="7"/>
        <v>1</v>
      </c>
      <c r="AV16" s="22">
        <f t="shared" si="8"/>
        <v>1</v>
      </c>
      <c r="AW16" s="22">
        <f t="shared" si="9"/>
        <v>0</v>
      </c>
      <c r="AX16" s="22">
        <f t="shared" si="10"/>
        <v>0</v>
      </c>
      <c r="AY16" s="22">
        <f t="shared" si="11"/>
        <v>0</v>
      </c>
      <c r="BA16" s="13" t="str">
        <f t="shared" si="12"/>
        <v>Craig Hennecy</v>
      </c>
      <c r="BB16" s="13" t="str">
        <f t="shared" si="12"/>
        <v>TH</v>
      </c>
      <c r="BC16" s="13">
        <f t="shared" si="12"/>
        <v>2644</v>
      </c>
      <c r="BD16" s="66">
        <f t="shared" si="13"/>
        <v>5</v>
      </c>
      <c r="BE16" s="22">
        <f t="shared" si="14"/>
        <v>5</v>
      </c>
      <c r="BF16" s="22">
        <f t="shared" si="15"/>
        <v>1</v>
      </c>
      <c r="BG16" s="66">
        <f t="shared" si="16"/>
        <v>5</v>
      </c>
      <c r="BH16" s="22">
        <f t="shared" si="17"/>
        <v>5</v>
      </c>
      <c r="BI16" s="22">
        <f t="shared" si="18"/>
        <v>1</v>
      </c>
      <c r="BJ16" s="66">
        <f t="shared" si="19"/>
        <v>0</v>
      </c>
      <c r="BK16" s="22" t="str">
        <f t="shared" si="20"/>
        <v/>
      </c>
      <c r="BL16" s="22" t="str">
        <f t="shared" si="21"/>
        <v/>
      </c>
      <c r="BM16" s="66">
        <f t="shared" si="22"/>
        <v>0</v>
      </c>
      <c r="BN16" s="22" t="str">
        <f t="shared" si="23"/>
        <v/>
      </c>
      <c r="BO16" s="22" t="str">
        <f t="shared" si="24"/>
        <v/>
      </c>
      <c r="BP16" s="66">
        <f t="shared" si="25"/>
        <v>0</v>
      </c>
      <c r="BQ16" s="22" t="str">
        <f t="shared" si="26"/>
        <v/>
      </c>
      <c r="BR16" s="22" t="str">
        <f t="shared" si="27"/>
        <v/>
      </c>
      <c r="BT16" s="13" t="str">
        <f t="shared" si="28"/>
        <v>Craig Hennecy</v>
      </c>
      <c r="BU16" s="13" t="str">
        <f t="shared" si="28"/>
        <v>TH</v>
      </c>
      <c r="BV16" s="13">
        <f t="shared" si="28"/>
        <v>2644</v>
      </c>
      <c r="BW16" s="66" t="str">
        <f t="shared" si="29"/>
        <v/>
      </c>
      <c r="BX16" s="22" t="str">
        <f t="shared" si="30"/>
        <v/>
      </c>
      <c r="BY16" s="22" t="str">
        <f t="shared" si="31"/>
        <v/>
      </c>
      <c r="BZ16" s="66" t="str">
        <f t="shared" si="32"/>
        <v/>
      </c>
      <c r="CA16" s="22" t="str">
        <f t="shared" si="33"/>
        <v/>
      </c>
      <c r="CB16" s="22" t="str">
        <f t="shared" si="34"/>
        <v/>
      </c>
      <c r="CC16" s="66" t="str">
        <f t="shared" si="35"/>
        <v/>
      </c>
      <c r="CD16" s="22" t="str">
        <f t="shared" si="36"/>
        <v/>
      </c>
      <c r="CE16" s="22" t="str">
        <f t="shared" si="37"/>
        <v/>
      </c>
      <c r="CF16" s="66" t="str">
        <f t="shared" si="38"/>
        <v/>
      </c>
      <c r="CG16" s="22" t="str">
        <f t="shared" si="39"/>
        <v/>
      </c>
      <c r="CH16" s="22" t="str">
        <f t="shared" si="40"/>
        <v/>
      </c>
      <c r="CI16" s="66" t="str">
        <f t="shared" si="41"/>
        <v/>
      </c>
      <c r="CJ16" s="22" t="str">
        <f t="shared" si="42"/>
        <v/>
      </c>
      <c r="CK16" s="22" t="str">
        <f t="shared" si="43"/>
        <v/>
      </c>
    </row>
    <row r="17" spans="1:89" ht="15" customHeight="1" x14ac:dyDescent="0.2">
      <c r="A17" s="252" t="str">
        <f t="shared" ref="A17:A27" si="44">F17</f>
        <v/>
      </c>
      <c r="B17" s="61"/>
      <c r="C17" s="358"/>
      <c r="D17" s="249"/>
      <c r="E17" s="15" t="str">
        <f t="shared" si="0"/>
        <v/>
      </c>
      <c r="F17" s="16" t="str">
        <f t="shared" si="1"/>
        <v/>
      </c>
      <c r="G17" s="8"/>
      <c r="H17" s="238"/>
      <c r="I17" s="242" t="str">
        <f t="shared" ref="I17:I29" si="45">IF(OR(H17="DNS",H17="DNF",H17="DSQ",H17="DNC",H17="OCS"),"",IF(H$9="","",IF($B17="","",H17)))</f>
        <v/>
      </c>
      <c r="J17" s="234" t="str">
        <f t="shared" si="3"/>
        <v/>
      </c>
      <c r="K17" s="8"/>
      <c r="L17" s="238"/>
      <c r="M17" s="242" t="str">
        <f t="shared" ref="M17:M29" si="46">IF(OR(L17="DNS",L17="DNF",L17="DSQ",L17="DNC",L17="OCS"),"",IF(L$9="","",IF($B17="","",L17)))</f>
        <v/>
      </c>
      <c r="N17" s="234" t="str">
        <f t="shared" si="5"/>
        <v/>
      </c>
      <c r="O17" s="8"/>
      <c r="P17" s="238"/>
      <c r="Q17" s="242" t="str">
        <f t="shared" ref="Q17:Q29" si="47">IF(OR(P17="DNS",P17="DNF",P17="DSQ",P17="DNC",P17="OCS"),"",IF(P$9="","",IF($B17="","",P17)))</f>
        <v/>
      </c>
      <c r="R17" s="234" t="str">
        <f t="shared" ref="R17:R29" si="48">IF(OR(P17="DNS",P17="DNF",P17="DSQ",P17="DNC",P17="OCS"),(COUNTA($B$11:$B$29)+1),IF($B17="","",RANK(Q17,Q$11:Q$29,1)))</f>
        <v/>
      </c>
      <c r="S17" s="8"/>
      <c r="T17" s="238"/>
      <c r="U17" s="242" t="str">
        <f t="shared" ref="U17:U29" si="49">IF(OR(T17="DNS",T17="DNF",T17="DSQ",T17="DNC",T17="OCS"),"",IF(T$9="","",IF($B17="","",T17)))</f>
        <v/>
      </c>
      <c r="V17" s="234" t="str">
        <f t="shared" ref="V17:V29" si="50">IF(OR(T17="DNS",T17="DNF",T17="DSQ",T17="DNC",T17="OCS"),(COUNTA($B$11:$B$29)+1),IF($B17="","",RANK(U17,U$11:U$29,1)))</f>
        <v/>
      </c>
      <c r="W17" s="8"/>
      <c r="X17" s="238"/>
      <c r="Y17" s="242" t="str">
        <f t="shared" ref="Y17:Y29" si="51">IF(OR(X17="DNS",X17="DNF",X17="DSQ",X17="DNC",X17="OCS"),"",IF(X$9="","",IF($B17="","",X17)))</f>
        <v/>
      </c>
      <c r="Z17" s="234" t="str">
        <f t="shared" ref="Z17:Z29" si="52">IF(OR(X17="DNS",X17="DNF",X17="DSQ",X17="DNC",X17="OCS"),(COUNTA($B$11:$B$29)+1),IF($B17="","",RANK(Y17,Y$11:Y$29,1)))</f>
        <v/>
      </c>
      <c r="AR17" s="13" t="str">
        <f t="shared" ref="AR17:AT24" si="53">IF($B17="","",B17)</f>
        <v/>
      </c>
      <c r="AS17" s="13" t="str">
        <f t="shared" si="53"/>
        <v/>
      </c>
      <c r="AT17" s="13" t="str">
        <f t="shared" si="53"/>
        <v/>
      </c>
      <c r="AU17" s="22" t="str">
        <f t="shared" si="7"/>
        <v/>
      </c>
      <c r="AV17" s="22" t="str">
        <f t="shared" si="8"/>
        <v/>
      </c>
      <c r="AW17" s="22" t="str">
        <f t="shared" si="9"/>
        <v/>
      </c>
      <c r="AX17" s="22" t="str">
        <f t="shared" si="10"/>
        <v/>
      </c>
      <c r="AY17" s="22" t="str">
        <f t="shared" si="11"/>
        <v/>
      </c>
      <c r="BA17" s="13" t="str">
        <f t="shared" ref="BA17:BC24" si="54">IF($B17="","",B17)</f>
        <v/>
      </c>
      <c r="BB17" s="13" t="str">
        <f t="shared" si="54"/>
        <v/>
      </c>
      <c r="BC17" s="13" t="str">
        <f t="shared" si="54"/>
        <v/>
      </c>
      <c r="BD17" s="66" t="str">
        <f t="shared" ref="BD17:BD29" si="55">IF($C17="TH",H17,"")</f>
        <v/>
      </c>
      <c r="BE17" s="22" t="str">
        <f t="shared" si="14"/>
        <v/>
      </c>
      <c r="BF17" s="22" t="str">
        <f t="shared" si="15"/>
        <v/>
      </c>
      <c r="BG17" s="66" t="str">
        <f t="shared" ref="BG17:BG29" si="56">IF($C17="TH",L17,"")</f>
        <v/>
      </c>
      <c r="BH17" s="22" t="str">
        <f t="shared" si="17"/>
        <v/>
      </c>
      <c r="BI17" s="22" t="str">
        <f t="shared" si="18"/>
        <v/>
      </c>
      <c r="BJ17" s="66" t="str">
        <f t="shared" si="19"/>
        <v/>
      </c>
      <c r="BK17" s="22" t="str">
        <f t="shared" si="20"/>
        <v/>
      </c>
      <c r="BL17" s="22" t="str">
        <f t="shared" si="21"/>
        <v/>
      </c>
      <c r="BM17" s="66" t="str">
        <f t="shared" si="22"/>
        <v/>
      </c>
      <c r="BN17" s="22" t="str">
        <f t="shared" si="23"/>
        <v/>
      </c>
      <c r="BO17" s="22" t="str">
        <f t="shared" si="24"/>
        <v/>
      </c>
      <c r="BP17" s="66" t="str">
        <f t="shared" si="25"/>
        <v/>
      </c>
      <c r="BQ17" s="22" t="str">
        <f t="shared" si="26"/>
        <v/>
      </c>
      <c r="BR17" s="22" t="str">
        <f t="shared" si="27"/>
        <v/>
      </c>
      <c r="BT17" s="13" t="str">
        <f t="shared" ref="BT17:BV24" si="57">IF($B17="","",B17)</f>
        <v/>
      </c>
      <c r="BU17" s="13" t="str">
        <f t="shared" si="57"/>
        <v/>
      </c>
      <c r="BV17" s="13" t="str">
        <f t="shared" si="57"/>
        <v/>
      </c>
      <c r="BW17" s="66" t="str">
        <f t="shared" ref="BW17:BW29" si="58">IF($C17="FSCT",H17,"")</f>
        <v/>
      </c>
      <c r="BX17" s="22" t="str">
        <f t="shared" si="30"/>
        <v/>
      </c>
      <c r="BY17" s="22" t="str">
        <f t="shared" si="31"/>
        <v/>
      </c>
      <c r="BZ17" s="66" t="str">
        <f t="shared" ref="BZ17:BZ29" si="59">IF($C17="FSCT",L17,"")</f>
        <v/>
      </c>
      <c r="CA17" s="22" t="str">
        <f t="shared" si="33"/>
        <v/>
      </c>
      <c r="CB17" s="22" t="str">
        <f t="shared" si="34"/>
        <v/>
      </c>
      <c r="CC17" s="66" t="str">
        <f t="shared" si="35"/>
        <v/>
      </c>
      <c r="CD17" s="22" t="str">
        <f t="shared" si="36"/>
        <v/>
      </c>
      <c r="CE17" s="22" t="str">
        <f t="shared" si="37"/>
        <v/>
      </c>
      <c r="CF17" s="66" t="str">
        <f t="shared" si="38"/>
        <v/>
      </c>
      <c r="CG17" s="22" t="str">
        <f t="shared" si="39"/>
        <v/>
      </c>
      <c r="CH17" s="22" t="str">
        <f t="shared" si="40"/>
        <v/>
      </c>
      <c r="CI17" s="66" t="str">
        <f t="shared" si="41"/>
        <v/>
      </c>
      <c r="CJ17" s="22" t="str">
        <f t="shared" si="42"/>
        <v/>
      </c>
      <c r="CK17" s="22" t="str">
        <f t="shared" si="43"/>
        <v/>
      </c>
    </row>
    <row r="18" spans="1:89" ht="15" customHeight="1" x14ac:dyDescent="0.2">
      <c r="A18" s="252" t="str">
        <f t="shared" si="44"/>
        <v/>
      </c>
      <c r="B18" s="61"/>
      <c r="C18" s="358"/>
      <c r="D18" s="249"/>
      <c r="E18" s="15" t="str">
        <f t="shared" si="0"/>
        <v/>
      </c>
      <c r="F18" s="16" t="str">
        <f t="shared" si="1"/>
        <v/>
      </c>
      <c r="G18" s="8"/>
      <c r="H18" s="238"/>
      <c r="I18" s="242" t="str">
        <f t="shared" si="45"/>
        <v/>
      </c>
      <c r="J18" s="234" t="str">
        <f t="shared" si="3"/>
        <v/>
      </c>
      <c r="K18" s="8"/>
      <c r="L18" s="238"/>
      <c r="M18" s="242" t="str">
        <f t="shared" si="46"/>
        <v/>
      </c>
      <c r="N18" s="234" t="str">
        <f t="shared" si="5"/>
        <v/>
      </c>
      <c r="O18" s="8"/>
      <c r="P18" s="238"/>
      <c r="Q18" s="242" t="str">
        <f t="shared" si="47"/>
        <v/>
      </c>
      <c r="R18" s="234" t="str">
        <f t="shared" si="48"/>
        <v/>
      </c>
      <c r="S18" s="8"/>
      <c r="T18" s="238"/>
      <c r="U18" s="242" t="str">
        <f t="shared" si="49"/>
        <v/>
      </c>
      <c r="V18" s="234" t="str">
        <f t="shared" si="50"/>
        <v/>
      </c>
      <c r="W18" s="8"/>
      <c r="X18" s="238"/>
      <c r="Y18" s="242" t="str">
        <f t="shared" si="51"/>
        <v/>
      </c>
      <c r="Z18" s="234" t="str">
        <f t="shared" si="52"/>
        <v/>
      </c>
      <c r="AR18" s="13" t="str">
        <f t="shared" si="53"/>
        <v/>
      </c>
      <c r="AS18" s="13" t="str">
        <f t="shared" si="53"/>
        <v/>
      </c>
      <c r="AT18" s="13" t="str">
        <f t="shared" si="53"/>
        <v/>
      </c>
      <c r="AU18" s="22" t="str">
        <f t="shared" si="7"/>
        <v/>
      </c>
      <c r="AV18" s="22" t="str">
        <f t="shared" si="8"/>
        <v/>
      </c>
      <c r="AW18" s="22" t="str">
        <f t="shared" si="9"/>
        <v/>
      </c>
      <c r="AX18" s="22" t="str">
        <f t="shared" si="10"/>
        <v/>
      </c>
      <c r="AY18" s="22" t="str">
        <f t="shared" si="11"/>
        <v/>
      </c>
      <c r="BA18" s="13" t="str">
        <f t="shared" si="54"/>
        <v/>
      </c>
      <c r="BB18" s="13" t="str">
        <f t="shared" si="54"/>
        <v/>
      </c>
      <c r="BC18" s="13" t="str">
        <f t="shared" si="54"/>
        <v/>
      </c>
      <c r="BD18" s="66" t="str">
        <f t="shared" si="55"/>
        <v/>
      </c>
      <c r="BE18" s="22" t="str">
        <f t="shared" si="14"/>
        <v/>
      </c>
      <c r="BF18" s="22" t="str">
        <f t="shared" si="15"/>
        <v/>
      </c>
      <c r="BG18" s="66" t="str">
        <f t="shared" si="56"/>
        <v/>
      </c>
      <c r="BH18" s="22" t="str">
        <f t="shared" si="17"/>
        <v/>
      </c>
      <c r="BI18" s="22" t="str">
        <f t="shared" si="18"/>
        <v/>
      </c>
      <c r="BJ18" s="66" t="str">
        <f t="shared" si="19"/>
        <v/>
      </c>
      <c r="BK18" s="22" t="str">
        <f t="shared" si="20"/>
        <v/>
      </c>
      <c r="BL18" s="22" t="str">
        <f t="shared" si="21"/>
        <v/>
      </c>
      <c r="BM18" s="66" t="str">
        <f t="shared" si="22"/>
        <v/>
      </c>
      <c r="BN18" s="22" t="str">
        <f t="shared" si="23"/>
        <v/>
      </c>
      <c r="BO18" s="22" t="str">
        <f t="shared" si="24"/>
        <v/>
      </c>
      <c r="BP18" s="66" t="str">
        <f t="shared" si="25"/>
        <v/>
      </c>
      <c r="BQ18" s="22" t="str">
        <f t="shared" si="26"/>
        <v/>
      </c>
      <c r="BR18" s="22" t="str">
        <f t="shared" si="27"/>
        <v/>
      </c>
      <c r="BT18" s="13" t="str">
        <f t="shared" si="57"/>
        <v/>
      </c>
      <c r="BU18" s="13" t="str">
        <f t="shared" si="57"/>
        <v/>
      </c>
      <c r="BV18" s="13" t="str">
        <f t="shared" si="57"/>
        <v/>
      </c>
      <c r="BW18" s="66" t="str">
        <f t="shared" si="58"/>
        <v/>
      </c>
      <c r="BX18" s="22" t="str">
        <f t="shared" si="30"/>
        <v/>
      </c>
      <c r="BY18" s="22" t="str">
        <f t="shared" si="31"/>
        <v/>
      </c>
      <c r="BZ18" s="66" t="str">
        <f t="shared" si="59"/>
        <v/>
      </c>
      <c r="CA18" s="22" t="str">
        <f t="shared" si="33"/>
        <v/>
      </c>
      <c r="CB18" s="22" t="str">
        <f t="shared" si="34"/>
        <v/>
      </c>
      <c r="CC18" s="66" t="str">
        <f t="shared" si="35"/>
        <v/>
      </c>
      <c r="CD18" s="22" t="str">
        <f t="shared" si="36"/>
        <v/>
      </c>
      <c r="CE18" s="22" t="str">
        <f t="shared" si="37"/>
        <v/>
      </c>
      <c r="CF18" s="66" t="str">
        <f t="shared" si="38"/>
        <v/>
      </c>
      <c r="CG18" s="22" t="str">
        <f t="shared" si="39"/>
        <v/>
      </c>
      <c r="CH18" s="22" t="str">
        <f t="shared" si="40"/>
        <v/>
      </c>
      <c r="CI18" s="66" t="str">
        <f t="shared" si="41"/>
        <v/>
      </c>
      <c r="CJ18" s="22" t="str">
        <f t="shared" si="42"/>
        <v/>
      </c>
      <c r="CK18" s="22" t="str">
        <f t="shared" si="43"/>
        <v/>
      </c>
    </row>
    <row r="19" spans="1:89" ht="15" customHeight="1" x14ac:dyDescent="0.2">
      <c r="A19" s="252" t="str">
        <f t="shared" si="44"/>
        <v/>
      </c>
      <c r="B19" s="61"/>
      <c r="C19" s="358"/>
      <c r="D19" s="249"/>
      <c r="E19" s="15" t="str">
        <f t="shared" si="0"/>
        <v/>
      </c>
      <c r="F19" s="16" t="str">
        <f t="shared" si="1"/>
        <v/>
      </c>
      <c r="G19" s="8"/>
      <c r="H19" s="238"/>
      <c r="I19" s="242" t="str">
        <f t="shared" si="45"/>
        <v/>
      </c>
      <c r="J19" s="234" t="str">
        <f t="shared" si="3"/>
        <v/>
      </c>
      <c r="K19" s="8"/>
      <c r="L19" s="238"/>
      <c r="M19" s="242" t="str">
        <f t="shared" si="46"/>
        <v/>
      </c>
      <c r="N19" s="234" t="str">
        <f t="shared" si="5"/>
        <v/>
      </c>
      <c r="O19" s="8"/>
      <c r="P19" s="238"/>
      <c r="Q19" s="242" t="str">
        <f t="shared" si="47"/>
        <v/>
      </c>
      <c r="R19" s="234" t="str">
        <f t="shared" si="48"/>
        <v/>
      </c>
      <c r="S19" s="8"/>
      <c r="T19" s="238"/>
      <c r="U19" s="242" t="str">
        <f t="shared" si="49"/>
        <v/>
      </c>
      <c r="V19" s="234" t="str">
        <f t="shared" si="50"/>
        <v/>
      </c>
      <c r="W19" s="8"/>
      <c r="X19" s="238"/>
      <c r="Y19" s="242" t="str">
        <f t="shared" si="51"/>
        <v/>
      </c>
      <c r="Z19" s="234" t="str">
        <f t="shared" si="52"/>
        <v/>
      </c>
      <c r="AR19" s="13" t="str">
        <f t="shared" si="53"/>
        <v/>
      </c>
      <c r="AS19" s="13" t="str">
        <f t="shared" si="53"/>
        <v/>
      </c>
      <c r="AT19" s="13" t="str">
        <f t="shared" si="53"/>
        <v/>
      </c>
      <c r="AU19" s="22" t="str">
        <f t="shared" si="7"/>
        <v/>
      </c>
      <c r="AV19" s="22" t="str">
        <f t="shared" si="8"/>
        <v/>
      </c>
      <c r="AW19" s="22" t="str">
        <f t="shared" si="9"/>
        <v/>
      </c>
      <c r="AX19" s="22" t="str">
        <f t="shared" si="10"/>
        <v/>
      </c>
      <c r="AY19" s="22" t="str">
        <f t="shared" si="11"/>
        <v/>
      </c>
      <c r="BA19" s="13" t="str">
        <f t="shared" si="54"/>
        <v/>
      </c>
      <c r="BB19" s="13" t="str">
        <f t="shared" si="54"/>
        <v/>
      </c>
      <c r="BC19" s="13" t="str">
        <f t="shared" si="54"/>
        <v/>
      </c>
      <c r="BD19" s="66" t="str">
        <f t="shared" si="55"/>
        <v/>
      </c>
      <c r="BE19" s="22" t="str">
        <f t="shared" si="14"/>
        <v/>
      </c>
      <c r="BF19" s="22" t="str">
        <f t="shared" si="15"/>
        <v/>
      </c>
      <c r="BG19" s="66" t="str">
        <f t="shared" si="56"/>
        <v/>
      </c>
      <c r="BH19" s="22" t="str">
        <f t="shared" si="17"/>
        <v/>
      </c>
      <c r="BI19" s="22" t="str">
        <f t="shared" si="18"/>
        <v/>
      </c>
      <c r="BJ19" s="66" t="str">
        <f t="shared" si="19"/>
        <v/>
      </c>
      <c r="BK19" s="22" t="str">
        <f t="shared" si="20"/>
        <v/>
      </c>
      <c r="BL19" s="22" t="str">
        <f t="shared" si="21"/>
        <v/>
      </c>
      <c r="BM19" s="66" t="str">
        <f t="shared" si="22"/>
        <v/>
      </c>
      <c r="BN19" s="22" t="str">
        <f t="shared" si="23"/>
        <v/>
      </c>
      <c r="BO19" s="22" t="str">
        <f t="shared" si="24"/>
        <v/>
      </c>
      <c r="BP19" s="66" t="str">
        <f t="shared" si="25"/>
        <v/>
      </c>
      <c r="BQ19" s="22" t="str">
        <f t="shared" si="26"/>
        <v/>
      </c>
      <c r="BR19" s="22" t="str">
        <f t="shared" si="27"/>
        <v/>
      </c>
      <c r="BT19" s="13" t="str">
        <f t="shared" si="57"/>
        <v/>
      </c>
      <c r="BU19" s="13" t="str">
        <f t="shared" si="57"/>
        <v/>
      </c>
      <c r="BV19" s="13" t="str">
        <f t="shared" si="57"/>
        <v/>
      </c>
      <c r="BW19" s="66" t="str">
        <f t="shared" si="58"/>
        <v/>
      </c>
      <c r="BX19" s="22" t="str">
        <f t="shared" si="30"/>
        <v/>
      </c>
      <c r="BY19" s="22" t="str">
        <f t="shared" si="31"/>
        <v/>
      </c>
      <c r="BZ19" s="66" t="str">
        <f t="shared" si="59"/>
        <v/>
      </c>
      <c r="CA19" s="22" t="str">
        <f t="shared" si="33"/>
        <v/>
      </c>
      <c r="CB19" s="22" t="str">
        <f t="shared" si="34"/>
        <v/>
      </c>
      <c r="CC19" s="66" t="str">
        <f t="shared" si="35"/>
        <v/>
      </c>
      <c r="CD19" s="22" t="str">
        <f t="shared" si="36"/>
        <v/>
      </c>
      <c r="CE19" s="22" t="str">
        <f t="shared" si="37"/>
        <v/>
      </c>
      <c r="CF19" s="66" t="str">
        <f t="shared" si="38"/>
        <v/>
      </c>
      <c r="CG19" s="22" t="str">
        <f t="shared" si="39"/>
        <v/>
      </c>
      <c r="CH19" s="22" t="str">
        <f t="shared" si="40"/>
        <v/>
      </c>
      <c r="CI19" s="66" t="str">
        <f t="shared" si="41"/>
        <v/>
      </c>
      <c r="CJ19" s="22" t="str">
        <f t="shared" si="42"/>
        <v/>
      </c>
      <c r="CK19" s="22" t="str">
        <f t="shared" si="43"/>
        <v/>
      </c>
    </row>
    <row r="20" spans="1:89" ht="15" customHeight="1" x14ac:dyDescent="0.2">
      <c r="A20" s="60" t="str">
        <f t="shared" si="44"/>
        <v/>
      </c>
      <c r="B20" s="61"/>
      <c r="C20" s="358"/>
      <c r="D20" s="249"/>
      <c r="E20" s="15" t="str">
        <f t="shared" si="0"/>
        <v/>
      </c>
      <c r="F20" s="16" t="str">
        <f t="shared" si="1"/>
        <v/>
      </c>
      <c r="G20" s="8"/>
      <c r="H20" s="238"/>
      <c r="I20" s="242" t="str">
        <f t="shared" si="45"/>
        <v/>
      </c>
      <c r="J20" s="234" t="str">
        <f t="shared" si="3"/>
        <v/>
      </c>
      <c r="K20" s="8"/>
      <c r="L20" s="238"/>
      <c r="M20" s="242" t="str">
        <f t="shared" si="46"/>
        <v/>
      </c>
      <c r="N20" s="234" t="str">
        <f t="shared" si="5"/>
        <v/>
      </c>
      <c r="O20" s="8"/>
      <c r="P20" s="238"/>
      <c r="Q20" s="242" t="str">
        <f t="shared" si="47"/>
        <v/>
      </c>
      <c r="R20" s="234" t="str">
        <f t="shared" si="48"/>
        <v/>
      </c>
      <c r="S20" s="8"/>
      <c r="T20" s="238"/>
      <c r="U20" s="242" t="str">
        <f t="shared" si="49"/>
        <v/>
      </c>
      <c r="V20" s="234" t="str">
        <f t="shared" si="50"/>
        <v/>
      </c>
      <c r="W20" s="8"/>
      <c r="X20" s="238"/>
      <c r="Y20" s="242" t="str">
        <f t="shared" si="51"/>
        <v/>
      </c>
      <c r="Z20" s="234" t="str">
        <f t="shared" si="52"/>
        <v/>
      </c>
      <c r="AR20" s="13" t="str">
        <f t="shared" si="53"/>
        <v/>
      </c>
      <c r="AS20" s="13" t="str">
        <f t="shared" si="53"/>
        <v/>
      </c>
      <c r="AT20" s="13" t="str">
        <f t="shared" si="53"/>
        <v/>
      </c>
      <c r="AU20" s="22" t="str">
        <f t="shared" si="7"/>
        <v/>
      </c>
      <c r="AV20" s="22" t="str">
        <f t="shared" si="8"/>
        <v/>
      </c>
      <c r="AW20" s="22" t="str">
        <f t="shared" si="9"/>
        <v/>
      </c>
      <c r="AX20" s="22" t="str">
        <f t="shared" si="10"/>
        <v/>
      </c>
      <c r="AY20" s="22" t="str">
        <f t="shared" si="11"/>
        <v/>
      </c>
      <c r="BA20" s="13" t="str">
        <f t="shared" si="54"/>
        <v/>
      </c>
      <c r="BB20" s="13" t="str">
        <f t="shared" si="54"/>
        <v/>
      </c>
      <c r="BC20" s="13" t="str">
        <f t="shared" si="54"/>
        <v/>
      </c>
      <c r="BD20" s="66" t="str">
        <f t="shared" si="55"/>
        <v/>
      </c>
      <c r="BE20" s="22" t="str">
        <f t="shared" si="14"/>
        <v/>
      </c>
      <c r="BF20" s="22" t="str">
        <f t="shared" si="15"/>
        <v/>
      </c>
      <c r="BG20" s="66" t="str">
        <f t="shared" si="56"/>
        <v/>
      </c>
      <c r="BH20" s="22" t="str">
        <f t="shared" si="17"/>
        <v/>
      </c>
      <c r="BI20" s="22" t="str">
        <f t="shared" si="18"/>
        <v/>
      </c>
      <c r="BJ20" s="66" t="str">
        <f t="shared" si="19"/>
        <v/>
      </c>
      <c r="BK20" s="22" t="str">
        <f t="shared" si="20"/>
        <v/>
      </c>
      <c r="BL20" s="22" t="str">
        <f t="shared" si="21"/>
        <v/>
      </c>
      <c r="BM20" s="66" t="str">
        <f t="shared" si="22"/>
        <v/>
      </c>
      <c r="BN20" s="22" t="str">
        <f t="shared" si="23"/>
        <v/>
      </c>
      <c r="BO20" s="22" t="str">
        <f t="shared" si="24"/>
        <v/>
      </c>
      <c r="BP20" s="66" t="str">
        <f t="shared" si="25"/>
        <v/>
      </c>
      <c r="BQ20" s="22" t="str">
        <f t="shared" si="26"/>
        <v/>
      </c>
      <c r="BR20" s="22" t="str">
        <f t="shared" si="27"/>
        <v/>
      </c>
      <c r="BT20" s="13" t="str">
        <f t="shared" si="57"/>
        <v/>
      </c>
      <c r="BU20" s="13" t="str">
        <f t="shared" si="57"/>
        <v/>
      </c>
      <c r="BV20" s="13" t="str">
        <f t="shared" si="57"/>
        <v/>
      </c>
      <c r="BW20" s="66" t="str">
        <f t="shared" si="58"/>
        <v/>
      </c>
      <c r="BX20" s="22" t="str">
        <f t="shared" si="30"/>
        <v/>
      </c>
      <c r="BY20" s="22" t="str">
        <f t="shared" si="31"/>
        <v/>
      </c>
      <c r="BZ20" s="66" t="str">
        <f t="shared" si="59"/>
        <v/>
      </c>
      <c r="CA20" s="22" t="str">
        <f t="shared" si="33"/>
        <v/>
      </c>
      <c r="CB20" s="22" t="str">
        <f t="shared" si="34"/>
        <v/>
      </c>
      <c r="CC20" s="66" t="str">
        <f t="shared" si="35"/>
        <v/>
      </c>
      <c r="CD20" s="22" t="str">
        <f t="shared" si="36"/>
        <v/>
      </c>
      <c r="CE20" s="22" t="str">
        <f t="shared" si="37"/>
        <v/>
      </c>
      <c r="CF20" s="66" t="str">
        <f t="shared" si="38"/>
        <v/>
      </c>
      <c r="CG20" s="22" t="str">
        <f t="shared" si="39"/>
        <v/>
      </c>
      <c r="CH20" s="22" t="str">
        <f t="shared" si="40"/>
        <v/>
      </c>
      <c r="CI20" s="66" t="str">
        <f t="shared" si="41"/>
        <v/>
      </c>
      <c r="CJ20" s="22" t="str">
        <f t="shared" si="42"/>
        <v/>
      </c>
      <c r="CK20" s="22" t="str">
        <f t="shared" si="43"/>
        <v/>
      </c>
    </row>
    <row r="21" spans="1:89" ht="15" customHeight="1" x14ac:dyDescent="0.2">
      <c r="A21" s="60" t="str">
        <f t="shared" si="44"/>
        <v/>
      </c>
      <c r="B21" s="61"/>
      <c r="C21" s="358"/>
      <c r="D21" s="249"/>
      <c r="E21" s="15" t="str">
        <f t="shared" si="0"/>
        <v/>
      </c>
      <c r="F21" s="16" t="str">
        <f t="shared" si="1"/>
        <v/>
      </c>
      <c r="G21" s="8"/>
      <c r="H21" s="238"/>
      <c r="I21" s="242" t="str">
        <f t="shared" si="45"/>
        <v/>
      </c>
      <c r="J21" s="234" t="str">
        <f t="shared" si="3"/>
        <v/>
      </c>
      <c r="K21" s="8"/>
      <c r="L21" s="238"/>
      <c r="M21" s="242" t="str">
        <f t="shared" si="46"/>
        <v/>
      </c>
      <c r="N21" s="234" t="str">
        <f t="shared" si="5"/>
        <v/>
      </c>
      <c r="O21" s="8"/>
      <c r="P21" s="238"/>
      <c r="Q21" s="242" t="str">
        <f t="shared" si="47"/>
        <v/>
      </c>
      <c r="R21" s="234" t="str">
        <f t="shared" si="48"/>
        <v/>
      </c>
      <c r="S21" s="8"/>
      <c r="T21" s="238"/>
      <c r="U21" s="242" t="str">
        <f t="shared" si="49"/>
        <v/>
      </c>
      <c r="V21" s="234" t="str">
        <f t="shared" si="50"/>
        <v/>
      </c>
      <c r="W21" s="8"/>
      <c r="X21" s="238"/>
      <c r="Y21" s="242" t="str">
        <f t="shared" si="51"/>
        <v/>
      </c>
      <c r="Z21" s="234" t="str">
        <f t="shared" si="52"/>
        <v/>
      </c>
      <c r="AR21" s="13" t="str">
        <f t="shared" si="53"/>
        <v/>
      </c>
      <c r="AS21" s="13" t="str">
        <f t="shared" si="53"/>
        <v/>
      </c>
      <c r="AT21" s="13" t="str">
        <f t="shared" si="53"/>
        <v/>
      </c>
      <c r="AU21" s="22" t="str">
        <f t="shared" si="7"/>
        <v/>
      </c>
      <c r="AV21" s="22" t="str">
        <f t="shared" si="8"/>
        <v/>
      </c>
      <c r="AW21" s="22" t="str">
        <f t="shared" si="9"/>
        <v/>
      </c>
      <c r="AX21" s="22" t="str">
        <f t="shared" si="10"/>
        <v/>
      </c>
      <c r="AY21" s="22" t="str">
        <f t="shared" si="11"/>
        <v/>
      </c>
      <c r="BA21" s="13" t="str">
        <f t="shared" si="54"/>
        <v/>
      </c>
      <c r="BB21" s="13" t="str">
        <f t="shared" si="54"/>
        <v/>
      </c>
      <c r="BC21" s="13" t="str">
        <f t="shared" si="54"/>
        <v/>
      </c>
      <c r="BD21" s="66" t="str">
        <f t="shared" si="55"/>
        <v/>
      </c>
      <c r="BE21" s="22" t="str">
        <f t="shared" si="14"/>
        <v/>
      </c>
      <c r="BF21" s="22" t="str">
        <f t="shared" si="15"/>
        <v/>
      </c>
      <c r="BG21" s="66" t="str">
        <f t="shared" si="56"/>
        <v/>
      </c>
      <c r="BH21" s="22" t="str">
        <f t="shared" si="17"/>
        <v/>
      </c>
      <c r="BI21" s="22" t="str">
        <f t="shared" si="18"/>
        <v/>
      </c>
      <c r="BJ21" s="66" t="str">
        <f t="shared" si="19"/>
        <v/>
      </c>
      <c r="BK21" s="22" t="str">
        <f t="shared" si="20"/>
        <v/>
      </c>
      <c r="BL21" s="22" t="str">
        <f t="shared" si="21"/>
        <v/>
      </c>
      <c r="BM21" s="66" t="str">
        <f t="shared" si="22"/>
        <v/>
      </c>
      <c r="BN21" s="22" t="str">
        <f t="shared" si="23"/>
        <v/>
      </c>
      <c r="BO21" s="22" t="str">
        <f t="shared" si="24"/>
        <v/>
      </c>
      <c r="BP21" s="66" t="str">
        <f t="shared" si="25"/>
        <v/>
      </c>
      <c r="BQ21" s="22" t="str">
        <f t="shared" si="26"/>
        <v/>
      </c>
      <c r="BR21" s="22" t="str">
        <f t="shared" si="27"/>
        <v/>
      </c>
      <c r="BT21" s="13" t="str">
        <f t="shared" si="57"/>
        <v/>
      </c>
      <c r="BU21" s="13" t="str">
        <f t="shared" si="57"/>
        <v/>
      </c>
      <c r="BV21" s="13" t="str">
        <f t="shared" si="57"/>
        <v/>
      </c>
      <c r="BW21" s="66" t="str">
        <f t="shared" si="58"/>
        <v/>
      </c>
      <c r="BX21" s="22" t="str">
        <f t="shared" si="30"/>
        <v/>
      </c>
      <c r="BY21" s="22" t="str">
        <f t="shared" si="31"/>
        <v/>
      </c>
      <c r="BZ21" s="66" t="str">
        <f t="shared" si="59"/>
        <v/>
      </c>
      <c r="CA21" s="22" t="str">
        <f t="shared" si="33"/>
        <v/>
      </c>
      <c r="CB21" s="22" t="str">
        <f t="shared" si="34"/>
        <v/>
      </c>
      <c r="CC21" s="66" t="str">
        <f t="shared" si="35"/>
        <v/>
      </c>
      <c r="CD21" s="22" t="str">
        <f t="shared" si="36"/>
        <v/>
      </c>
      <c r="CE21" s="22" t="str">
        <f t="shared" si="37"/>
        <v/>
      </c>
      <c r="CF21" s="66" t="str">
        <f t="shared" si="38"/>
        <v/>
      </c>
      <c r="CG21" s="22" t="str">
        <f t="shared" si="39"/>
        <v/>
      </c>
      <c r="CH21" s="22" t="str">
        <f t="shared" si="40"/>
        <v/>
      </c>
      <c r="CI21" s="66" t="str">
        <f t="shared" si="41"/>
        <v/>
      </c>
      <c r="CJ21" s="22" t="str">
        <f t="shared" si="42"/>
        <v/>
      </c>
      <c r="CK21" s="22" t="str">
        <f t="shared" si="43"/>
        <v/>
      </c>
    </row>
    <row r="22" spans="1:89" ht="15" customHeight="1" x14ac:dyDescent="0.2">
      <c r="A22" s="60" t="str">
        <f t="shared" si="44"/>
        <v/>
      </c>
      <c r="B22" s="61"/>
      <c r="C22" s="358"/>
      <c r="D22" s="249"/>
      <c r="E22" s="15" t="str">
        <f t="shared" si="0"/>
        <v/>
      </c>
      <c r="F22" s="16" t="str">
        <f t="shared" si="1"/>
        <v/>
      </c>
      <c r="G22" s="8"/>
      <c r="H22" s="238"/>
      <c r="I22" s="242" t="str">
        <f t="shared" si="45"/>
        <v/>
      </c>
      <c r="J22" s="234" t="str">
        <f t="shared" si="3"/>
        <v/>
      </c>
      <c r="K22" s="8"/>
      <c r="L22" s="238"/>
      <c r="M22" s="242" t="str">
        <f t="shared" si="46"/>
        <v/>
      </c>
      <c r="N22" s="234" t="str">
        <f t="shared" si="5"/>
        <v/>
      </c>
      <c r="O22" s="8"/>
      <c r="P22" s="238"/>
      <c r="Q22" s="242" t="str">
        <f t="shared" si="47"/>
        <v/>
      </c>
      <c r="R22" s="234" t="str">
        <f t="shared" si="48"/>
        <v/>
      </c>
      <c r="S22" s="8"/>
      <c r="T22" s="238"/>
      <c r="U22" s="242" t="str">
        <f t="shared" si="49"/>
        <v/>
      </c>
      <c r="V22" s="234" t="str">
        <f t="shared" si="50"/>
        <v/>
      </c>
      <c r="W22" s="8"/>
      <c r="X22" s="238"/>
      <c r="Y22" s="242" t="str">
        <f t="shared" si="51"/>
        <v/>
      </c>
      <c r="Z22" s="234" t="str">
        <f t="shared" si="52"/>
        <v/>
      </c>
      <c r="AR22" s="13" t="str">
        <f t="shared" si="53"/>
        <v/>
      </c>
      <c r="AS22" s="13" t="str">
        <f t="shared" si="53"/>
        <v/>
      </c>
      <c r="AT22" s="13" t="str">
        <f t="shared" si="53"/>
        <v/>
      </c>
      <c r="AU22" s="22" t="str">
        <f t="shared" si="7"/>
        <v/>
      </c>
      <c r="AV22" s="22" t="str">
        <f t="shared" si="8"/>
        <v/>
      </c>
      <c r="AW22" s="22" t="str">
        <f t="shared" si="9"/>
        <v/>
      </c>
      <c r="AX22" s="22" t="str">
        <f t="shared" si="10"/>
        <v/>
      </c>
      <c r="AY22" s="22" t="str">
        <f t="shared" si="11"/>
        <v/>
      </c>
      <c r="BA22" s="13" t="str">
        <f t="shared" si="54"/>
        <v/>
      </c>
      <c r="BB22" s="13" t="str">
        <f t="shared" si="54"/>
        <v/>
      </c>
      <c r="BC22" s="13" t="str">
        <f t="shared" si="54"/>
        <v/>
      </c>
      <c r="BD22" s="66" t="str">
        <f t="shared" si="55"/>
        <v/>
      </c>
      <c r="BE22" s="22" t="str">
        <f t="shared" si="14"/>
        <v/>
      </c>
      <c r="BF22" s="22" t="str">
        <f t="shared" si="15"/>
        <v/>
      </c>
      <c r="BG22" s="66" t="str">
        <f t="shared" si="56"/>
        <v/>
      </c>
      <c r="BH22" s="22" t="str">
        <f t="shared" si="17"/>
        <v/>
      </c>
      <c r="BI22" s="22" t="str">
        <f t="shared" si="18"/>
        <v/>
      </c>
      <c r="BJ22" s="66" t="str">
        <f t="shared" si="19"/>
        <v/>
      </c>
      <c r="BK22" s="22" t="str">
        <f t="shared" si="20"/>
        <v/>
      </c>
      <c r="BL22" s="22" t="str">
        <f t="shared" si="21"/>
        <v/>
      </c>
      <c r="BM22" s="66" t="str">
        <f t="shared" si="22"/>
        <v/>
      </c>
      <c r="BN22" s="22" t="str">
        <f t="shared" si="23"/>
        <v/>
      </c>
      <c r="BO22" s="22" t="str">
        <f t="shared" si="24"/>
        <v/>
      </c>
      <c r="BP22" s="66" t="str">
        <f t="shared" si="25"/>
        <v/>
      </c>
      <c r="BQ22" s="22" t="str">
        <f t="shared" si="26"/>
        <v/>
      </c>
      <c r="BR22" s="22" t="str">
        <f t="shared" si="27"/>
        <v/>
      </c>
      <c r="BT22" s="13" t="str">
        <f t="shared" si="57"/>
        <v/>
      </c>
      <c r="BU22" s="13" t="str">
        <f t="shared" si="57"/>
        <v/>
      </c>
      <c r="BV22" s="13" t="str">
        <f t="shared" si="57"/>
        <v/>
      </c>
      <c r="BW22" s="66" t="str">
        <f t="shared" si="58"/>
        <v/>
      </c>
      <c r="BX22" s="22" t="str">
        <f t="shared" si="30"/>
        <v/>
      </c>
      <c r="BY22" s="22" t="str">
        <f t="shared" si="31"/>
        <v/>
      </c>
      <c r="BZ22" s="66" t="str">
        <f t="shared" si="59"/>
        <v/>
      </c>
      <c r="CA22" s="22" t="str">
        <f t="shared" si="33"/>
        <v/>
      </c>
      <c r="CB22" s="22" t="str">
        <f t="shared" si="34"/>
        <v/>
      </c>
      <c r="CC22" s="66" t="str">
        <f t="shared" si="35"/>
        <v/>
      </c>
      <c r="CD22" s="22" t="str">
        <f t="shared" si="36"/>
        <v/>
      </c>
      <c r="CE22" s="22" t="str">
        <f t="shared" si="37"/>
        <v/>
      </c>
      <c r="CF22" s="66" t="str">
        <f t="shared" si="38"/>
        <v/>
      </c>
      <c r="CG22" s="22" t="str">
        <f t="shared" si="39"/>
        <v/>
      </c>
      <c r="CH22" s="22" t="str">
        <f t="shared" si="40"/>
        <v/>
      </c>
      <c r="CI22" s="66" t="str">
        <f t="shared" si="41"/>
        <v/>
      </c>
      <c r="CJ22" s="22" t="str">
        <f t="shared" si="42"/>
        <v/>
      </c>
      <c r="CK22" s="22" t="str">
        <f t="shared" si="43"/>
        <v/>
      </c>
    </row>
    <row r="23" spans="1:89" ht="15" customHeight="1" x14ac:dyDescent="0.2">
      <c r="A23" s="60" t="str">
        <f t="shared" si="44"/>
        <v/>
      </c>
      <c r="B23" s="61"/>
      <c r="C23" s="358"/>
      <c r="D23" s="249"/>
      <c r="E23" s="15" t="str">
        <f t="shared" si="0"/>
        <v/>
      </c>
      <c r="F23" s="16" t="str">
        <f t="shared" si="1"/>
        <v/>
      </c>
      <c r="G23" s="8"/>
      <c r="H23" s="238"/>
      <c r="I23" s="242" t="str">
        <f t="shared" si="45"/>
        <v/>
      </c>
      <c r="J23" s="234" t="str">
        <f t="shared" si="3"/>
        <v/>
      </c>
      <c r="K23" s="8"/>
      <c r="L23" s="238"/>
      <c r="M23" s="242" t="str">
        <f t="shared" si="46"/>
        <v/>
      </c>
      <c r="N23" s="234" t="str">
        <f t="shared" si="5"/>
        <v/>
      </c>
      <c r="O23" s="8"/>
      <c r="P23" s="238"/>
      <c r="Q23" s="242" t="str">
        <f t="shared" si="47"/>
        <v/>
      </c>
      <c r="R23" s="234" t="str">
        <f t="shared" si="48"/>
        <v/>
      </c>
      <c r="S23" s="8"/>
      <c r="T23" s="238"/>
      <c r="U23" s="242" t="str">
        <f t="shared" si="49"/>
        <v/>
      </c>
      <c r="V23" s="234" t="str">
        <f t="shared" si="50"/>
        <v/>
      </c>
      <c r="W23" s="8"/>
      <c r="X23" s="238"/>
      <c r="Y23" s="242" t="str">
        <f t="shared" si="51"/>
        <v/>
      </c>
      <c r="Z23" s="234" t="str">
        <f t="shared" si="52"/>
        <v/>
      </c>
      <c r="AR23" s="13" t="str">
        <f t="shared" si="53"/>
        <v/>
      </c>
      <c r="AS23" s="13" t="str">
        <f t="shared" si="53"/>
        <v/>
      </c>
      <c r="AT23" s="13" t="str">
        <f t="shared" si="53"/>
        <v/>
      </c>
      <c r="AU23" s="22" t="str">
        <f t="shared" si="7"/>
        <v/>
      </c>
      <c r="AV23" s="22" t="str">
        <f t="shared" si="8"/>
        <v/>
      </c>
      <c r="AW23" s="22" t="str">
        <f t="shared" si="9"/>
        <v/>
      </c>
      <c r="AX23" s="22" t="str">
        <f t="shared" si="10"/>
        <v/>
      </c>
      <c r="AY23" s="22" t="str">
        <f t="shared" si="11"/>
        <v/>
      </c>
      <c r="BA23" s="13" t="str">
        <f t="shared" si="54"/>
        <v/>
      </c>
      <c r="BB23" s="13" t="str">
        <f t="shared" si="54"/>
        <v/>
      </c>
      <c r="BC23" s="13" t="str">
        <f t="shared" si="54"/>
        <v/>
      </c>
      <c r="BD23" s="66" t="str">
        <f t="shared" si="55"/>
        <v/>
      </c>
      <c r="BE23" s="22" t="str">
        <f t="shared" si="14"/>
        <v/>
      </c>
      <c r="BF23" s="22" t="str">
        <f t="shared" si="15"/>
        <v/>
      </c>
      <c r="BG23" s="66" t="str">
        <f t="shared" si="56"/>
        <v/>
      </c>
      <c r="BH23" s="22" t="str">
        <f t="shared" si="17"/>
        <v/>
      </c>
      <c r="BI23" s="22" t="str">
        <f t="shared" si="18"/>
        <v/>
      </c>
      <c r="BJ23" s="66" t="str">
        <f t="shared" si="19"/>
        <v/>
      </c>
      <c r="BK23" s="22" t="str">
        <f t="shared" si="20"/>
        <v/>
      </c>
      <c r="BL23" s="22" t="str">
        <f t="shared" si="21"/>
        <v/>
      </c>
      <c r="BM23" s="66" t="str">
        <f t="shared" si="22"/>
        <v/>
      </c>
      <c r="BN23" s="22" t="str">
        <f t="shared" si="23"/>
        <v/>
      </c>
      <c r="BO23" s="22" t="str">
        <f t="shared" si="24"/>
        <v/>
      </c>
      <c r="BP23" s="66" t="str">
        <f t="shared" si="25"/>
        <v/>
      </c>
      <c r="BQ23" s="22" t="str">
        <f t="shared" si="26"/>
        <v/>
      </c>
      <c r="BR23" s="22" t="str">
        <f t="shared" si="27"/>
        <v/>
      </c>
      <c r="BT23" s="13" t="str">
        <f t="shared" si="57"/>
        <v/>
      </c>
      <c r="BU23" s="13" t="str">
        <f t="shared" si="57"/>
        <v/>
      </c>
      <c r="BV23" s="13" t="str">
        <f t="shared" si="57"/>
        <v/>
      </c>
      <c r="BW23" s="66" t="str">
        <f t="shared" si="58"/>
        <v/>
      </c>
      <c r="BX23" s="22" t="str">
        <f t="shared" si="30"/>
        <v/>
      </c>
      <c r="BY23" s="22" t="str">
        <f t="shared" si="31"/>
        <v/>
      </c>
      <c r="BZ23" s="66" t="str">
        <f t="shared" si="59"/>
        <v/>
      </c>
      <c r="CA23" s="22" t="str">
        <f t="shared" si="33"/>
        <v/>
      </c>
      <c r="CB23" s="22" t="str">
        <f t="shared" si="34"/>
        <v/>
      </c>
      <c r="CC23" s="66" t="str">
        <f t="shared" si="35"/>
        <v/>
      </c>
      <c r="CD23" s="22" t="str">
        <f t="shared" si="36"/>
        <v/>
      </c>
      <c r="CE23" s="22" t="str">
        <f t="shared" si="37"/>
        <v/>
      </c>
      <c r="CF23" s="66" t="str">
        <f t="shared" si="38"/>
        <v/>
      </c>
      <c r="CG23" s="22" t="str">
        <f t="shared" si="39"/>
        <v/>
      </c>
      <c r="CH23" s="22" t="str">
        <f t="shared" si="40"/>
        <v/>
      </c>
      <c r="CI23" s="66" t="str">
        <f t="shared" si="41"/>
        <v/>
      </c>
      <c r="CJ23" s="22" t="str">
        <f t="shared" si="42"/>
        <v/>
      </c>
      <c r="CK23" s="22" t="str">
        <f t="shared" si="43"/>
        <v/>
      </c>
    </row>
    <row r="24" spans="1:89" ht="15" customHeight="1" x14ac:dyDescent="0.2">
      <c r="A24" s="60" t="str">
        <f t="shared" si="44"/>
        <v/>
      </c>
      <c r="B24" s="61"/>
      <c r="C24" s="358"/>
      <c r="D24" s="249"/>
      <c r="E24" s="15" t="str">
        <f t="shared" si="0"/>
        <v/>
      </c>
      <c r="F24" s="16" t="str">
        <f t="shared" si="1"/>
        <v/>
      </c>
      <c r="G24" s="8"/>
      <c r="H24" s="238"/>
      <c r="I24" s="242" t="str">
        <f t="shared" si="45"/>
        <v/>
      </c>
      <c r="J24" s="234" t="str">
        <f t="shared" si="3"/>
        <v/>
      </c>
      <c r="K24" s="8"/>
      <c r="L24" s="238"/>
      <c r="M24" s="242" t="str">
        <f t="shared" si="46"/>
        <v/>
      </c>
      <c r="N24" s="234" t="str">
        <f t="shared" si="5"/>
        <v/>
      </c>
      <c r="O24" s="8"/>
      <c r="P24" s="238"/>
      <c r="Q24" s="242" t="str">
        <f t="shared" si="47"/>
        <v/>
      </c>
      <c r="R24" s="234" t="str">
        <f t="shared" si="48"/>
        <v/>
      </c>
      <c r="S24" s="8"/>
      <c r="T24" s="238"/>
      <c r="U24" s="242" t="str">
        <f t="shared" si="49"/>
        <v/>
      </c>
      <c r="V24" s="234" t="str">
        <f t="shared" si="50"/>
        <v/>
      </c>
      <c r="W24" s="8"/>
      <c r="X24" s="238"/>
      <c r="Y24" s="242" t="str">
        <f t="shared" si="51"/>
        <v/>
      </c>
      <c r="Z24" s="234" t="str">
        <f t="shared" si="52"/>
        <v/>
      </c>
      <c r="AR24" s="13" t="str">
        <f t="shared" si="53"/>
        <v/>
      </c>
      <c r="AS24" s="13" t="str">
        <f t="shared" si="53"/>
        <v/>
      </c>
      <c r="AT24" s="13" t="str">
        <f t="shared" si="53"/>
        <v/>
      </c>
      <c r="AU24" s="22" t="str">
        <f t="shared" si="7"/>
        <v/>
      </c>
      <c r="AV24" s="22" t="str">
        <f t="shared" si="8"/>
        <v/>
      </c>
      <c r="AW24" s="22" t="str">
        <f t="shared" si="9"/>
        <v/>
      </c>
      <c r="AX24" s="22" t="str">
        <f t="shared" si="10"/>
        <v/>
      </c>
      <c r="AY24" s="22" t="str">
        <f t="shared" si="11"/>
        <v/>
      </c>
      <c r="BA24" s="13" t="str">
        <f t="shared" si="54"/>
        <v/>
      </c>
      <c r="BB24" s="13" t="str">
        <f t="shared" si="54"/>
        <v/>
      </c>
      <c r="BC24" s="13" t="str">
        <f t="shared" si="54"/>
        <v/>
      </c>
      <c r="BD24" s="66" t="str">
        <f t="shared" si="55"/>
        <v/>
      </c>
      <c r="BE24" s="22" t="str">
        <f t="shared" si="14"/>
        <v/>
      </c>
      <c r="BF24" s="22" t="str">
        <f t="shared" si="15"/>
        <v/>
      </c>
      <c r="BG24" s="66" t="str">
        <f t="shared" si="56"/>
        <v/>
      </c>
      <c r="BH24" s="22" t="str">
        <f t="shared" si="17"/>
        <v/>
      </c>
      <c r="BI24" s="22" t="str">
        <f t="shared" si="18"/>
        <v/>
      </c>
      <c r="BJ24" s="66" t="str">
        <f t="shared" si="19"/>
        <v/>
      </c>
      <c r="BK24" s="22" t="str">
        <f t="shared" si="20"/>
        <v/>
      </c>
      <c r="BL24" s="22" t="str">
        <f t="shared" si="21"/>
        <v/>
      </c>
      <c r="BM24" s="66" t="str">
        <f t="shared" si="22"/>
        <v/>
      </c>
      <c r="BN24" s="22" t="str">
        <f t="shared" si="23"/>
        <v/>
      </c>
      <c r="BO24" s="22" t="str">
        <f t="shared" si="24"/>
        <v/>
      </c>
      <c r="BP24" s="66" t="str">
        <f t="shared" si="25"/>
        <v/>
      </c>
      <c r="BQ24" s="22" t="str">
        <f t="shared" si="26"/>
        <v/>
      </c>
      <c r="BR24" s="22" t="str">
        <f t="shared" si="27"/>
        <v/>
      </c>
      <c r="BT24" s="13" t="str">
        <f t="shared" si="57"/>
        <v/>
      </c>
      <c r="BU24" s="13" t="str">
        <f t="shared" si="57"/>
        <v/>
      </c>
      <c r="BV24" s="13" t="str">
        <f t="shared" si="57"/>
        <v/>
      </c>
      <c r="BW24" s="66" t="str">
        <f t="shared" si="58"/>
        <v/>
      </c>
      <c r="BX24" s="22" t="str">
        <f t="shared" si="30"/>
        <v/>
      </c>
      <c r="BY24" s="22" t="str">
        <f t="shared" si="31"/>
        <v/>
      </c>
      <c r="BZ24" s="66" t="str">
        <f t="shared" si="59"/>
        <v/>
      </c>
      <c r="CA24" s="22" t="str">
        <f t="shared" si="33"/>
        <v/>
      </c>
      <c r="CB24" s="22" t="str">
        <f t="shared" si="34"/>
        <v/>
      </c>
      <c r="CC24" s="66" t="str">
        <f t="shared" si="35"/>
        <v/>
      </c>
      <c r="CD24" s="22" t="str">
        <f t="shared" si="36"/>
        <v/>
      </c>
      <c r="CE24" s="22" t="str">
        <f t="shared" si="37"/>
        <v/>
      </c>
      <c r="CF24" s="66" t="str">
        <f t="shared" si="38"/>
        <v/>
      </c>
      <c r="CG24" s="22" t="str">
        <f t="shared" si="39"/>
        <v/>
      </c>
      <c r="CH24" s="22" t="str">
        <f t="shared" si="40"/>
        <v/>
      </c>
      <c r="CI24" s="66" t="str">
        <f t="shared" si="41"/>
        <v/>
      </c>
      <c r="CJ24" s="22" t="str">
        <f t="shared" si="42"/>
        <v/>
      </c>
      <c r="CK24" s="22" t="str">
        <f t="shared" si="43"/>
        <v/>
      </c>
    </row>
    <row r="25" spans="1:89" ht="15" customHeight="1" x14ac:dyDescent="0.2">
      <c r="A25" s="60" t="str">
        <f t="shared" si="44"/>
        <v/>
      </c>
      <c r="B25" s="61"/>
      <c r="C25" s="358"/>
      <c r="D25" s="249"/>
      <c r="E25" s="15" t="str">
        <f t="shared" si="0"/>
        <v/>
      </c>
      <c r="F25" s="16" t="str">
        <f t="shared" si="1"/>
        <v/>
      </c>
      <c r="G25" s="8"/>
      <c r="H25" s="238"/>
      <c r="I25" s="242" t="str">
        <f t="shared" si="45"/>
        <v/>
      </c>
      <c r="J25" s="234" t="str">
        <f t="shared" si="3"/>
        <v/>
      </c>
      <c r="K25" s="8"/>
      <c r="L25" s="238"/>
      <c r="M25" s="242" t="str">
        <f t="shared" si="46"/>
        <v/>
      </c>
      <c r="N25" s="234" t="str">
        <f t="shared" si="5"/>
        <v/>
      </c>
      <c r="O25" s="8"/>
      <c r="P25" s="238"/>
      <c r="Q25" s="242" t="str">
        <f t="shared" si="47"/>
        <v/>
      </c>
      <c r="R25" s="234" t="str">
        <f t="shared" si="48"/>
        <v/>
      </c>
      <c r="S25" s="8"/>
      <c r="T25" s="238"/>
      <c r="U25" s="242" t="str">
        <f t="shared" si="49"/>
        <v/>
      </c>
      <c r="V25" s="234" t="str">
        <f t="shared" si="50"/>
        <v/>
      </c>
      <c r="W25" s="8"/>
      <c r="X25" s="238"/>
      <c r="Y25" s="242" t="str">
        <f t="shared" si="51"/>
        <v/>
      </c>
      <c r="Z25" s="234" t="str">
        <f t="shared" si="52"/>
        <v/>
      </c>
      <c r="AR25" s="13" t="str">
        <f t="shared" ref="AR25:AT29" si="60">IF($B25="","",B25)</f>
        <v/>
      </c>
      <c r="AS25" s="13" t="str">
        <f t="shared" si="60"/>
        <v/>
      </c>
      <c r="AT25" s="13" t="str">
        <f t="shared" si="60"/>
        <v/>
      </c>
      <c r="AU25" s="22" t="str">
        <f t="shared" si="7"/>
        <v/>
      </c>
      <c r="AV25" s="22" t="str">
        <f t="shared" si="8"/>
        <v/>
      </c>
      <c r="AW25" s="22" t="str">
        <f t="shared" si="9"/>
        <v/>
      </c>
      <c r="AX25" s="22" t="str">
        <f t="shared" si="10"/>
        <v/>
      </c>
      <c r="AY25" s="22" t="str">
        <f t="shared" si="11"/>
        <v/>
      </c>
      <c r="BA25" s="13" t="str">
        <f t="shared" ref="BA25:BC29" si="61">IF($B25="","",B25)</f>
        <v/>
      </c>
      <c r="BB25" s="13" t="str">
        <f t="shared" si="61"/>
        <v/>
      </c>
      <c r="BC25" s="13" t="str">
        <f t="shared" si="61"/>
        <v/>
      </c>
      <c r="BD25" s="66" t="str">
        <f t="shared" si="55"/>
        <v/>
      </c>
      <c r="BE25" s="22" t="str">
        <f t="shared" si="14"/>
        <v/>
      </c>
      <c r="BF25" s="22" t="str">
        <f t="shared" si="15"/>
        <v/>
      </c>
      <c r="BG25" s="66" t="str">
        <f t="shared" si="56"/>
        <v/>
      </c>
      <c r="BH25" s="22" t="str">
        <f t="shared" si="17"/>
        <v/>
      </c>
      <c r="BI25" s="22" t="str">
        <f t="shared" si="18"/>
        <v/>
      </c>
      <c r="BJ25" s="66" t="str">
        <f t="shared" si="19"/>
        <v/>
      </c>
      <c r="BK25" s="22" t="str">
        <f t="shared" si="20"/>
        <v/>
      </c>
      <c r="BL25" s="22" t="str">
        <f t="shared" si="21"/>
        <v/>
      </c>
      <c r="BM25" s="66" t="str">
        <f t="shared" si="22"/>
        <v/>
      </c>
      <c r="BN25" s="22" t="str">
        <f t="shared" si="23"/>
        <v/>
      </c>
      <c r="BO25" s="22" t="str">
        <f t="shared" si="24"/>
        <v/>
      </c>
      <c r="BP25" s="66" t="str">
        <f t="shared" si="25"/>
        <v/>
      </c>
      <c r="BQ25" s="22" t="str">
        <f t="shared" si="26"/>
        <v/>
      </c>
      <c r="BR25" s="22" t="str">
        <f t="shared" si="27"/>
        <v/>
      </c>
      <c r="BT25" s="13" t="str">
        <f t="shared" ref="BT25:BV29" si="62">IF($B25="","",B25)</f>
        <v/>
      </c>
      <c r="BU25" s="13" t="str">
        <f t="shared" si="62"/>
        <v/>
      </c>
      <c r="BV25" s="13" t="str">
        <f t="shared" si="62"/>
        <v/>
      </c>
      <c r="BW25" s="66" t="str">
        <f t="shared" si="58"/>
        <v/>
      </c>
      <c r="BX25" s="22" t="str">
        <f t="shared" si="30"/>
        <v/>
      </c>
      <c r="BY25" s="22" t="str">
        <f t="shared" si="31"/>
        <v/>
      </c>
      <c r="BZ25" s="66" t="str">
        <f t="shared" si="59"/>
        <v/>
      </c>
      <c r="CA25" s="22" t="str">
        <f t="shared" si="33"/>
        <v/>
      </c>
      <c r="CB25" s="22" t="str">
        <f t="shared" si="34"/>
        <v/>
      </c>
      <c r="CC25" s="66" t="str">
        <f t="shared" si="35"/>
        <v/>
      </c>
      <c r="CD25" s="22" t="str">
        <f t="shared" si="36"/>
        <v/>
      </c>
      <c r="CE25" s="22" t="str">
        <f t="shared" si="37"/>
        <v/>
      </c>
      <c r="CF25" s="66" t="str">
        <f t="shared" si="38"/>
        <v/>
      </c>
      <c r="CG25" s="22" t="str">
        <f t="shared" si="39"/>
        <v/>
      </c>
      <c r="CH25" s="22" t="str">
        <f t="shared" si="40"/>
        <v/>
      </c>
      <c r="CI25" s="66" t="str">
        <f t="shared" si="41"/>
        <v/>
      </c>
      <c r="CJ25" s="22" t="str">
        <f t="shared" si="42"/>
        <v/>
      </c>
      <c r="CK25" s="22" t="str">
        <f t="shared" si="43"/>
        <v/>
      </c>
    </row>
    <row r="26" spans="1:89" ht="15" customHeight="1" x14ac:dyDescent="0.2">
      <c r="A26" s="60" t="str">
        <f t="shared" si="44"/>
        <v/>
      </c>
      <c r="B26" s="61"/>
      <c r="C26" s="358"/>
      <c r="D26" s="249"/>
      <c r="E26" s="15" t="str">
        <f t="shared" si="0"/>
        <v/>
      </c>
      <c r="F26" s="16" t="str">
        <f t="shared" si="1"/>
        <v/>
      </c>
      <c r="G26" s="8"/>
      <c r="H26" s="238"/>
      <c r="I26" s="242" t="str">
        <f t="shared" si="45"/>
        <v/>
      </c>
      <c r="J26" s="234" t="str">
        <f t="shared" si="3"/>
        <v/>
      </c>
      <c r="K26" s="8"/>
      <c r="L26" s="238"/>
      <c r="M26" s="242" t="str">
        <f t="shared" si="46"/>
        <v/>
      </c>
      <c r="N26" s="234" t="str">
        <f t="shared" si="5"/>
        <v/>
      </c>
      <c r="O26" s="8"/>
      <c r="P26" s="238"/>
      <c r="Q26" s="242" t="str">
        <f t="shared" si="47"/>
        <v/>
      </c>
      <c r="R26" s="234" t="str">
        <f t="shared" si="48"/>
        <v/>
      </c>
      <c r="S26" s="8"/>
      <c r="T26" s="238"/>
      <c r="U26" s="242" t="str">
        <f t="shared" si="49"/>
        <v/>
      </c>
      <c r="V26" s="234" t="str">
        <f t="shared" si="50"/>
        <v/>
      </c>
      <c r="W26" s="8"/>
      <c r="X26" s="238"/>
      <c r="Y26" s="242" t="str">
        <f t="shared" si="51"/>
        <v/>
      </c>
      <c r="Z26" s="234" t="str">
        <f t="shared" si="52"/>
        <v/>
      </c>
      <c r="AR26" s="13" t="str">
        <f t="shared" si="60"/>
        <v/>
      </c>
      <c r="AS26" s="13" t="str">
        <f t="shared" si="60"/>
        <v/>
      </c>
      <c r="AT26" s="13" t="str">
        <f t="shared" si="60"/>
        <v/>
      </c>
      <c r="AU26" s="22" t="str">
        <f t="shared" si="7"/>
        <v/>
      </c>
      <c r="AV26" s="22" t="str">
        <f t="shared" si="8"/>
        <v/>
      </c>
      <c r="AW26" s="22" t="str">
        <f t="shared" si="9"/>
        <v/>
      </c>
      <c r="AX26" s="22" t="str">
        <f t="shared" si="10"/>
        <v/>
      </c>
      <c r="AY26" s="22" t="str">
        <f t="shared" si="11"/>
        <v/>
      </c>
      <c r="BA26" s="13" t="str">
        <f t="shared" si="61"/>
        <v/>
      </c>
      <c r="BB26" s="13" t="str">
        <f t="shared" si="61"/>
        <v/>
      </c>
      <c r="BC26" s="13" t="str">
        <f t="shared" si="61"/>
        <v/>
      </c>
      <c r="BD26" s="66" t="str">
        <f t="shared" si="55"/>
        <v/>
      </c>
      <c r="BE26" s="22" t="str">
        <f t="shared" si="14"/>
        <v/>
      </c>
      <c r="BF26" s="22" t="str">
        <f t="shared" si="15"/>
        <v/>
      </c>
      <c r="BG26" s="66" t="str">
        <f t="shared" si="56"/>
        <v/>
      </c>
      <c r="BH26" s="22" t="str">
        <f t="shared" si="17"/>
        <v/>
      </c>
      <c r="BI26" s="22" t="str">
        <f t="shared" si="18"/>
        <v/>
      </c>
      <c r="BJ26" s="66" t="str">
        <f t="shared" si="19"/>
        <v/>
      </c>
      <c r="BK26" s="22" t="str">
        <f t="shared" si="20"/>
        <v/>
      </c>
      <c r="BL26" s="22" t="str">
        <f t="shared" si="21"/>
        <v/>
      </c>
      <c r="BM26" s="66" t="str">
        <f t="shared" si="22"/>
        <v/>
      </c>
      <c r="BN26" s="22" t="str">
        <f t="shared" si="23"/>
        <v/>
      </c>
      <c r="BO26" s="22" t="str">
        <f t="shared" si="24"/>
        <v/>
      </c>
      <c r="BP26" s="66" t="str">
        <f t="shared" si="25"/>
        <v/>
      </c>
      <c r="BQ26" s="22" t="str">
        <f t="shared" si="26"/>
        <v/>
      </c>
      <c r="BR26" s="22" t="str">
        <f t="shared" si="27"/>
        <v/>
      </c>
      <c r="BT26" s="13" t="str">
        <f t="shared" si="62"/>
        <v/>
      </c>
      <c r="BU26" s="13" t="str">
        <f t="shared" si="62"/>
        <v/>
      </c>
      <c r="BV26" s="13" t="str">
        <f t="shared" si="62"/>
        <v/>
      </c>
      <c r="BW26" s="66" t="str">
        <f t="shared" si="58"/>
        <v/>
      </c>
      <c r="BX26" s="22" t="str">
        <f t="shared" si="30"/>
        <v/>
      </c>
      <c r="BY26" s="22" t="str">
        <f t="shared" si="31"/>
        <v/>
      </c>
      <c r="BZ26" s="66" t="str">
        <f t="shared" si="59"/>
        <v/>
      </c>
      <c r="CA26" s="22" t="str">
        <f t="shared" si="33"/>
        <v/>
      </c>
      <c r="CB26" s="22" t="str">
        <f t="shared" si="34"/>
        <v/>
      </c>
      <c r="CC26" s="66" t="str">
        <f t="shared" si="35"/>
        <v/>
      </c>
      <c r="CD26" s="22" t="str">
        <f t="shared" si="36"/>
        <v/>
      </c>
      <c r="CE26" s="22" t="str">
        <f t="shared" si="37"/>
        <v/>
      </c>
      <c r="CF26" s="66" t="str">
        <f t="shared" si="38"/>
        <v/>
      </c>
      <c r="CG26" s="22" t="str">
        <f t="shared" si="39"/>
        <v/>
      </c>
      <c r="CH26" s="22" t="str">
        <f t="shared" si="40"/>
        <v/>
      </c>
      <c r="CI26" s="66" t="str">
        <f t="shared" si="41"/>
        <v/>
      </c>
      <c r="CJ26" s="22" t="str">
        <f t="shared" si="42"/>
        <v/>
      </c>
      <c r="CK26" s="22" t="str">
        <f t="shared" si="43"/>
        <v/>
      </c>
    </row>
    <row r="27" spans="1:89" ht="15" customHeight="1" x14ac:dyDescent="0.2">
      <c r="A27" s="60" t="str">
        <f t="shared" si="44"/>
        <v/>
      </c>
      <c r="B27" s="61"/>
      <c r="C27" s="358"/>
      <c r="D27" s="249"/>
      <c r="E27" s="15" t="str">
        <f t="shared" si="0"/>
        <v/>
      </c>
      <c r="F27" s="16" t="str">
        <f t="shared" si="1"/>
        <v/>
      </c>
      <c r="G27" s="8"/>
      <c r="H27" s="238"/>
      <c r="I27" s="242" t="str">
        <f t="shared" si="45"/>
        <v/>
      </c>
      <c r="J27" s="234" t="str">
        <f t="shared" si="3"/>
        <v/>
      </c>
      <c r="K27" s="8"/>
      <c r="L27" s="238"/>
      <c r="M27" s="242" t="str">
        <f t="shared" si="46"/>
        <v/>
      </c>
      <c r="N27" s="234" t="str">
        <f t="shared" si="5"/>
        <v/>
      </c>
      <c r="O27" s="8"/>
      <c r="P27" s="238"/>
      <c r="Q27" s="242" t="str">
        <f t="shared" si="47"/>
        <v/>
      </c>
      <c r="R27" s="234" t="str">
        <f t="shared" si="48"/>
        <v/>
      </c>
      <c r="S27" s="8"/>
      <c r="T27" s="238"/>
      <c r="U27" s="242" t="str">
        <f t="shared" si="49"/>
        <v/>
      </c>
      <c r="V27" s="234" t="str">
        <f t="shared" si="50"/>
        <v/>
      </c>
      <c r="W27" s="8"/>
      <c r="X27" s="238"/>
      <c r="Y27" s="242" t="str">
        <f t="shared" si="51"/>
        <v/>
      </c>
      <c r="Z27" s="234" t="str">
        <f t="shared" si="52"/>
        <v/>
      </c>
      <c r="AR27" s="13" t="str">
        <f t="shared" si="60"/>
        <v/>
      </c>
      <c r="AS27" s="13" t="str">
        <f t="shared" si="60"/>
        <v/>
      </c>
      <c r="AT27" s="13" t="str">
        <f t="shared" si="60"/>
        <v/>
      </c>
      <c r="AU27" s="22" t="str">
        <f t="shared" si="7"/>
        <v/>
      </c>
      <c r="AV27" s="22" t="str">
        <f t="shared" si="8"/>
        <v/>
      </c>
      <c r="AW27" s="22" t="str">
        <f t="shared" si="9"/>
        <v/>
      </c>
      <c r="AX27" s="22" t="str">
        <f t="shared" si="10"/>
        <v/>
      </c>
      <c r="AY27" s="22" t="str">
        <f t="shared" si="11"/>
        <v/>
      </c>
      <c r="BA27" s="13" t="str">
        <f t="shared" si="61"/>
        <v/>
      </c>
      <c r="BB27" s="13" t="str">
        <f t="shared" si="61"/>
        <v/>
      </c>
      <c r="BC27" s="13" t="str">
        <f t="shared" si="61"/>
        <v/>
      </c>
      <c r="BD27" s="66" t="str">
        <f t="shared" si="55"/>
        <v/>
      </c>
      <c r="BE27" s="22" t="str">
        <f t="shared" si="14"/>
        <v/>
      </c>
      <c r="BF27" s="22" t="str">
        <f t="shared" si="15"/>
        <v/>
      </c>
      <c r="BG27" s="66" t="str">
        <f t="shared" si="56"/>
        <v/>
      </c>
      <c r="BH27" s="22" t="str">
        <f t="shared" si="17"/>
        <v/>
      </c>
      <c r="BI27" s="22" t="str">
        <f t="shared" si="18"/>
        <v/>
      </c>
      <c r="BJ27" s="66" t="str">
        <f t="shared" si="19"/>
        <v/>
      </c>
      <c r="BK27" s="22" t="str">
        <f t="shared" si="20"/>
        <v/>
      </c>
      <c r="BL27" s="22" t="str">
        <f t="shared" si="21"/>
        <v/>
      </c>
      <c r="BM27" s="66" t="str">
        <f t="shared" si="22"/>
        <v/>
      </c>
      <c r="BN27" s="22" t="str">
        <f t="shared" si="23"/>
        <v/>
      </c>
      <c r="BO27" s="22" t="str">
        <f t="shared" si="24"/>
        <v/>
      </c>
      <c r="BP27" s="66" t="str">
        <f t="shared" si="25"/>
        <v/>
      </c>
      <c r="BQ27" s="22" t="str">
        <f t="shared" si="26"/>
        <v/>
      </c>
      <c r="BR27" s="22" t="str">
        <f t="shared" si="27"/>
        <v/>
      </c>
      <c r="BT27" s="13" t="str">
        <f t="shared" si="62"/>
        <v/>
      </c>
      <c r="BU27" s="13" t="str">
        <f t="shared" si="62"/>
        <v/>
      </c>
      <c r="BV27" s="13" t="str">
        <f t="shared" si="62"/>
        <v/>
      </c>
      <c r="BW27" s="66" t="str">
        <f t="shared" si="58"/>
        <v/>
      </c>
      <c r="BX27" s="22" t="str">
        <f t="shared" si="30"/>
        <v/>
      </c>
      <c r="BY27" s="22" t="str">
        <f t="shared" si="31"/>
        <v/>
      </c>
      <c r="BZ27" s="66" t="str">
        <f t="shared" si="59"/>
        <v/>
      </c>
      <c r="CA27" s="22" t="str">
        <f t="shared" si="33"/>
        <v/>
      </c>
      <c r="CB27" s="22" t="str">
        <f t="shared" si="34"/>
        <v/>
      </c>
      <c r="CC27" s="66" t="str">
        <f t="shared" si="35"/>
        <v/>
      </c>
      <c r="CD27" s="22" t="str">
        <f t="shared" si="36"/>
        <v/>
      </c>
      <c r="CE27" s="22" t="str">
        <f t="shared" si="37"/>
        <v/>
      </c>
      <c r="CF27" s="66" t="str">
        <f t="shared" si="38"/>
        <v/>
      </c>
      <c r="CG27" s="22" t="str">
        <f t="shared" si="39"/>
        <v/>
      </c>
      <c r="CH27" s="22" t="str">
        <f t="shared" si="40"/>
        <v/>
      </c>
      <c r="CI27" s="66" t="str">
        <f t="shared" si="41"/>
        <v/>
      </c>
      <c r="CJ27" s="22" t="str">
        <f t="shared" si="42"/>
        <v/>
      </c>
      <c r="CK27" s="22" t="str">
        <f t="shared" si="43"/>
        <v/>
      </c>
    </row>
    <row r="28" spans="1:89" ht="15" customHeight="1" x14ac:dyDescent="0.2">
      <c r="A28" s="60" t="str">
        <f>F28</f>
        <v/>
      </c>
      <c r="B28" s="61"/>
      <c r="C28" s="358"/>
      <c r="D28" s="249"/>
      <c r="E28" s="15" t="str">
        <f t="shared" si="0"/>
        <v/>
      </c>
      <c r="F28" s="16" t="str">
        <f t="shared" si="1"/>
        <v/>
      </c>
      <c r="G28" s="8"/>
      <c r="H28" s="238"/>
      <c r="I28" s="242" t="str">
        <f t="shared" si="45"/>
        <v/>
      </c>
      <c r="J28" s="234" t="str">
        <f t="shared" si="3"/>
        <v/>
      </c>
      <c r="K28" s="8"/>
      <c r="L28" s="238"/>
      <c r="M28" s="242" t="str">
        <f t="shared" si="46"/>
        <v/>
      </c>
      <c r="N28" s="234" t="str">
        <f t="shared" si="5"/>
        <v/>
      </c>
      <c r="O28" s="8"/>
      <c r="P28" s="238"/>
      <c r="Q28" s="242" t="str">
        <f t="shared" si="47"/>
        <v/>
      </c>
      <c r="R28" s="234" t="str">
        <f t="shared" si="48"/>
        <v/>
      </c>
      <c r="S28" s="8"/>
      <c r="T28" s="238"/>
      <c r="U28" s="242" t="str">
        <f t="shared" si="49"/>
        <v/>
      </c>
      <c r="V28" s="234" t="str">
        <f t="shared" si="50"/>
        <v/>
      </c>
      <c r="W28" s="8"/>
      <c r="X28" s="238"/>
      <c r="Y28" s="242" t="str">
        <f t="shared" si="51"/>
        <v/>
      </c>
      <c r="Z28" s="234" t="str">
        <f t="shared" si="52"/>
        <v/>
      </c>
      <c r="AR28" s="13" t="str">
        <f t="shared" si="60"/>
        <v/>
      </c>
      <c r="AS28" s="13" t="str">
        <f t="shared" si="60"/>
        <v/>
      </c>
      <c r="AT28" s="13" t="str">
        <f t="shared" si="60"/>
        <v/>
      </c>
      <c r="AU28" s="22" t="str">
        <f t="shared" si="7"/>
        <v/>
      </c>
      <c r="AV28" s="22" t="str">
        <f t="shared" si="8"/>
        <v/>
      </c>
      <c r="AW28" s="22" t="str">
        <f t="shared" si="9"/>
        <v/>
      </c>
      <c r="AX28" s="22" t="str">
        <f t="shared" si="10"/>
        <v/>
      </c>
      <c r="AY28" s="22" t="str">
        <f t="shared" si="11"/>
        <v/>
      </c>
      <c r="BA28" s="13" t="str">
        <f t="shared" si="61"/>
        <v/>
      </c>
      <c r="BB28" s="13" t="str">
        <f t="shared" si="61"/>
        <v/>
      </c>
      <c r="BC28" s="13" t="str">
        <f t="shared" si="61"/>
        <v/>
      </c>
      <c r="BD28" s="66" t="str">
        <f t="shared" si="55"/>
        <v/>
      </c>
      <c r="BE28" s="22" t="str">
        <f t="shared" si="14"/>
        <v/>
      </c>
      <c r="BF28" s="22" t="str">
        <f t="shared" si="15"/>
        <v/>
      </c>
      <c r="BG28" s="66" t="str">
        <f t="shared" si="56"/>
        <v/>
      </c>
      <c r="BH28" s="22" t="str">
        <f t="shared" si="17"/>
        <v/>
      </c>
      <c r="BI28" s="22" t="str">
        <f t="shared" si="18"/>
        <v/>
      </c>
      <c r="BJ28" s="66" t="str">
        <f t="shared" si="19"/>
        <v/>
      </c>
      <c r="BK28" s="22" t="str">
        <f t="shared" si="20"/>
        <v/>
      </c>
      <c r="BL28" s="22" t="str">
        <f t="shared" si="21"/>
        <v/>
      </c>
      <c r="BM28" s="66" t="str">
        <f t="shared" si="22"/>
        <v/>
      </c>
      <c r="BN28" s="22" t="str">
        <f t="shared" si="23"/>
        <v/>
      </c>
      <c r="BO28" s="22" t="str">
        <f t="shared" si="24"/>
        <v/>
      </c>
      <c r="BP28" s="66" t="str">
        <f t="shared" si="25"/>
        <v/>
      </c>
      <c r="BQ28" s="22" t="str">
        <f t="shared" si="26"/>
        <v/>
      </c>
      <c r="BR28" s="22" t="str">
        <f t="shared" si="27"/>
        <v/>
      </c>
      <c r="BT28" s="13" t="str">
        <f t="shared" si="62"/>
        <v/>
      </c>
      <c r="BU28" s="13" t="str">
        <f t="shared" si="62"/>
        <v/>
      </c>
      <c r="BV28" s="13" t="str">
        <f t="shared" si="62"/>
        <v/>
      </c>
      <c r="BW28" s="66" t="str">
        <f t="shared" si="58"/>
        <v/>
      </c>
      <c r="BX28" s="22" t="str">
        <f t="shared" si="30"/>
        <v/>
      </c>
      <c r="BY28" s="22" t="str">
        <f t="shared" si="31"/>
        <v/>
      </c>
      <c r="BZ28" s="66" t="str">
        <f t="shared" si="59"/>
        <v/>
      </c>
      <c r="CA28" s="22" t="str">
        <f t="shared" si="33"/>
        <v/>
      </c>
      <c r="CB28" s="22" t="str">
        <f t="shared" si="34"/>
        <v/>
      </c>
      <c r="CC28" s="66" t="str">
        <f t="shared" si="35"/>
        <v/>
      </c>
      <c r="CD28" s="22" t="str">
        <f t="shared" si="36"/>
        <v/>
      </c>
      <c r="CE28" s="22" t="str">
        <f t="shared" si="37"/>
        <v/>
      </c>
      <c r="CF28" s="66" t="str">
        <f t="shared" si="38"/>
        <v/>
      </c>
      <c r="CG28" s="22" t="str">
        <f t="shared" si="39"/>
        <v/>
      </c>
      <c r="CH28" s="22" t="str">
        <f t="shared" si="40"/>
        <v/>
      </c>
      <c r="CI28" s="66" t="str">
        <f t="shared" si="41"/>
        <v/>
      </c>
      <c r="CJ28" s="22" t="str">
        <f t="shared" si="42"/>
        <v/>
      </c>
      <c r="CK28" s="22" t="str">
        <f t="shared" si="43"/>
        <v/>
      </c>
    </row>
    <row r="29" spans="1:89" ht="15" customHeight="1" thickBot="1" x14ac:dyDescent="0.25">
      <c r="A29" s="60" t="str">
        <f>F29</f>
        <v/>
      </c>
      <c r="B29" s="250"/>
      <c r="C29" s="250"/>
      <c r="D29" s="251"/>
      <c r="E29" s="15" t="str">
        <f t="shared" si="0"/>
        <v/>
      </c>
      <c r="F29" s="20" t="str">
        <f t="shared" si="1"/>
        <v/>
      </c>
      <c r="G29" s="21"/>
      <c r="H29" s="238"/>
      <c r="I29" s="242" t="str">
        <f t="shared" si="45"/>
        <v/>
      </c>
      <c r="J29" s="234" t="str">
        <f t="shared" si="3"/>
        <v/>
      </c>
      <c r="K29" s="21"/>
      <c r="L29" s="238"/>
      <c r="M29" s="242" t="str">
        <f t="shared" si="46"/>
        <v/>
      </c>
      <c r="N29" s="234" t="str">
        <f t="shared" si="5"/>
        <v/>
      </c>
      <c r="O29" s="21"/>
      <c r="P29" s="238"/>
      <c r="Q29" s="242" t="str">
        <f t="shared" si="47"/>
        <v/>
      </c>
      <c r="R29" s="234" t="str">
        <f t="shared" si="48"/>
        <v/>
      </c>
      <c r="S29" s="21"/>
      <c r="T29" s="238"/>
      <c r="U29" s="242" t="str">
        <f t="shared" si="49"/>
        <v/>
      </c>
      <c r="V29" s="234" t="str">
        <f t="shared" si="50"/>
        <v/>
      </c>
      <c r="W29" s="21"/>
      <c r="X29" s="238"/>
      <c r="Y29" s="242" t="str">
        <f t="shared" si="51"/>
        <v/>
      </c>
      <c r="Z29" s="234" t="str">
        <f t="shared" si="52"/>
        <v/>
      </c>
      <c r="AR29" s="13" t="str">
        <f t="shared" si="60"/>
        <v/>
      </c>
      <c r="AS29" s="13" t="str">
        <f t="shared" si="60"/>
        <v/>
      </c>
      <c r="AT29" s="13" t="str">
        <f t="shared" si="60"/>
        <v/>
      </c>
      <c r="AU29" s="22" t="str">
        <f t="shared" si="7"/>
        <v/>
      </c>
      <c r="AV29" s="22" t="str">
        <f t="shared" si="8"/>
        <v/>
      </c>
      <c r="AW29" s="22" t="str">
        <f t="shared" si="9"/>
        <v/>
      </c>
      <c r="AX29" s="22" t="str">
        <f t="shared" si="10"/>
        <v/>
      </c>
      <c r="AY29" s="22" t="str">
        <f t="shared" si="11"/>
        <v/>
      </c>
      <c r="BA29" s="13" t="str">
        <f t="shared" si="61"/>
        <v/>
      </c>
      <c r="BB29" s="13" t="str">
        <f t="shared" si="61"/>
        <v/>
      </c>
      <c r="BC29" s="13" t="str">
        <f t="shared" si="61"/>
        <v/>
      </c>
      <c r="BD29" s="66" t="str">
        <f t="shared" si="55"/>
        <v/>
      </c>
      <c r="BE29" s="22" t="str">
        <f t="shared" si="14"/>
        <v/>
      </c>
      <c r="BF29" s="22" t="str">
        <f t="shared" si="15"/>
        <v/>
      </c>
      <c r="BG29" s="66" t="str">
        <f t="shared" si="56"/>
        <v/>
      </c>
      <c r="BH29" s="22" t="str">
        <f t="shared" si="17"/>
        <v/>
      </c>
      <c r="BI29" s="22" t="str">
        <f t="shared" si="18"/>
        <v/>
      </c>
      <c r="BJ29" s="66" t="str">
        <f t="shared" si="19"/>
        <v/>
      </c>
      <c r="BK29" s="22" t="str">
        <f t="shared" si="20"/>
        <v/>
      </c>
      <c r="BL29" s="22" t="str">
        <f t="shared" si="21"/>
        <v/>
      </c>
      <c r="BM29" s="66" t="str">
        <f t="shared" si="22"/>
        <v/>
      </c>
      <c r="BN29" s="22" t="str">
        <f t="shared" si="23"/>
        <v/>
      </c>
      <c r="BO29" s="22" t="str">
        <f t="shared" si="24"/>
        <v/>
      </c>
      <c r="BP29" s="66" t="str">
        <f t="shared" si="25"/>
        <v/>
      </c>
      <c r="BQ29" s="22" t="str">
        <f t="shared" si="26"/>
        <v/>
      </c>
      <c r="BR29" s="22" t="str">
        <f t="shared" si="27"/>
        <v/>
      </c>
      <c r="BT29" s="13" t="str">
        <f t="shared" si="62"/>
        <v/>
      </c>
      <c r="BU29" s="13" t="str">
        <f t="shared" si="62"/>
        <v/>
      </c>
      <c r="BV29" s="13" t="str">
        <f t="shared" si="62"/>
        <v/>
      </c>
      <c r="BW29" s="66" t="str">
        <f t="shared" si="58"/>
        <v/>
      </c>
      <c r="BX29" s="22" t="str">
        <f t="shared" si="30"/>
        <v/>
      </c>
      <c r="BY29" s="22" t="str">
        <f t="shared" si="31"/>
        <v/>
      </c>
      <c r="BZ29" s="66" t="str">
        <f t="shared" si="59"/>
        <v/>
      </c>
      <c r="CA29" s="22" t="str">
        <f t="shared" si="33"/>
        <v/>
      </c>
      <c r="CB29" s="22" t="str">
        <f t="shared" si="34"/>
        <v/>
      </c>
      <c r="CC29" s="66" t="str">
        <f t="shared" si="35"/>
        <v/>
      </c>
      <c r="CD29" s="22" t="str">
        <f t="shared" si="36"/>
        <v/>
      </c>
      <c r="CE29" s="22" t="str">
        <f t="shared" si="37"/>
        <v/>
      </c>
      <c r="CF29" s="66" t="str">
        <f t="shared" si="38"/>
        <v/>
      </c>
      <c r="CG29" s="22" t="str">
        <f t="shared" si="39"/>
        <v/>
      </c>
      <c r="CH29" s="22" t="str">
        <f t="shared" si="40"/>
        <v/>
      </c>
      <c r="CI29" s="66" t="str">
        <f t="shared" si="41"/>
        <v/>
      </c>
      <c r="CJ29" s="22" t="str">
        <f t="shared" si="42"/>
        <v/>
      </c>
      <c r="CK29" s="22" t="str">
        <f t="shared" si="43"/>
        <v/>
      </c>
    </row>
    <row r="30" spans="1:89" ht="15" customHeight="1" thickTop="1" thickBot="1" x14ac:dyDescent="0.25">
      <c r="A30" s="48"/>
      <c r="B30" s="48"/>
      <c r="C30" s="48"/>
      <c r="D30" s="48"/>
      <c r="E30" s="48"/>
      <c r="F30" s="48"/>
      <c r="G30" s="48"/>
      <c r="H30" s="49"/>
      <c r="I30" s="48"/>
      <c r="J30" s="64"/>
      <c r="K30" s="48"/>
      <c r="L30" s="49"/>
      <c r="M30" s="48"/>
      <c r="N30" s="64"/>
      <c r="O30" s="48"/>
      <c r="P30" s="49"/>
      <c r="Q30" s="48"/>
      <c r="R30" s="64"/>
      <c r="S30" s="48"/>
      <c r="T30" s="49"/>
      <c r="U30" s="48"/>
      <c r="V30" s="64"/>
      <c r="W30" s="48"/>
      <c r="X30" s="49"/>
      <c r="Y30" s="48"/>
      <c r="Z30" s="64"/>
      <c r="BD30" s="48"/>
      <c r="BG30" s="48"/>
      <c r="BJ30" s="48"/>
      <c r="BM30" s="48"/>
      <c r="BP30" s="48"/>
      <c r="BW30" s="48"/>
      <c r="BZ30" s="48"/>
      <c r="CC30" s="48"/>
      <c r="CF30" s="48"/>
      <c r="CI30" s="48"/>
    </row>
    <row r="31" spans="1:89" ht="15" customHeight="1" thickTop="1" x14ac:dyDescent="0.2"/>
  </sheetData>
  <sortState xmlns:xlrd2="http://schemas.microsoft.com/office/spreadsheetml/2017/richdata2" ref="A11:CK16">
    <sortCondition ref="A11:A16"/>
  </sortState>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T8:V8 L8:N8 P8:R8 X8:Z8 H8:J8 BD8 BG8 BJ8 BM8 BP8 BW8 BZ8 CC8 CF8 CI8" xr:uid="{7B1B360D-E3AC-416B-A4B1-A29F8F801988}">
      <formula1>Windspd</formula1>
    </dataValidation>
    <dataValidation type="list" allowBlank="1" showInputMessage="1" showErrorMessage="1" sqref="C11:C29" xr:uid="{F8B6F8B2-B52B-4A36-B18E-474DA8712ED7}">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1B73184-41F3-4CE8-AEDD-92404FD162E0}">
          <x14:formula1>
            <xm:f>Memb!$B$2:$B$317</xm:f>
          </x14:formula1>
          <xm:sqref>B11:B29</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K55"/>
  <sheetViews>
    <sheetView workbookViewId="0">
      <selection activeCell="H19" sqref="H19"/>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145</v>
      </c>
      <c r="C2" s="2"/>
      <c r="D2" s="410" t="s">
        <v>1325</v>
      </c>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127</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223</v>
      </c>
      <c r="C4" s="2" t="s">
        <v>850</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764</v>
      </c>
      <c r="C5" s="2" t="s">
        <v>1209</v>
      </c>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44828</v>
      </c>
      <c r="C8" s="5"/>
      <c r="D8" s="6"/>
      <c r="E8" s="408" t="s">
        <v>99</v>
      </c>
      <c r="F8" s="409"/>
      <c r="G8" s="7"/>
      <c r="H8" s="427" t="s">
        <v>295</v>
      </c>
      <c r="I8" s="427"/>
      <c r="J8" s="427"/>
      <c r="K8" s="427"/>
      <c r="L8" s="418"/>
      <c r="M8" s="418"/>
      <c r="N8" s="8"/>
      <c r="O8" s="418" t="s">
        <v>2</v>
      </c>
      <c r="P8" s="418"/>
      <c r="Q8" s="418"/>
      <c r="R8" s="418"/>
      <c r="S8" s="418"/>
      <c r="T8" s="418"/>
      <c r="U8" s="8"/>
      <c r="V8" s="418" t="s">
        <v>2</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9" si="0">F11</f>
        <v>1</v>
      </c>
      <c r="B11" s="61" t="s">
        <v>153</v>
      </c>
      <c r="C11" s="361" t="s">
        <v>83</v>
      </c>
      <c r="D11" s="249">
        <v>3820</v>
      </c>
      <c r="E11" s="15">
        <f t="shared" ref="E11:E29" si="1">IF(B11="","",M11+T11+AA11+AH11+AO11)</f>
        <v>1</v>
      </c>
      <c r="F11" s="16">
        <f t="shared" ref="F11:F31" si="2">IF(B11="","",RANK(E11,E$11:E$31,1))</f>
        <v>1</v>
      </c>
      <c r="G11" s="8">
        <f t="shared" ref="G11:G31" si="3">IF(H$8="","",IF($B11="","",INDEX(PMNumb,MATCH($C11,Boats,0),MATCH(H$8,Windspd,0))))</f>
        <v>83</v>
      </c>
      <c r="H11" s="62">
        <f t="shared" ref="H11:H29" si="4">IF($B11="","",TIME(I11,J11,K11))</f>
        <v>6.6562500000000011E-2</v>
      </c>
      <c r="I11" s="65">
        <v>1</v>
      </c>
      <c r="J11" s="65">
        <v>35</v>
      </c>
      <c r="K11" s="65">
        <v>51</v>
      </c>
      <c r="L11" s="34">
        <f t="shared" ref="L11:L29" si="5">IF(OR(H11="DNS",H11="DNF",H11="DSQ",H11="DNC",H11="OCS"),"",IF(H$9="","",IF($B11="","",(H11/(G11/100)))))</f>
        <v>8.0195783132530132E-2</v>
      </c>
      <c r="M11" s="35">
        <f t="shared" ref="M11:M31" si="6">IF(OR(H11="DNS",H11="DNF",H11="DSQ",H11="DNC",H11="OCS"),(COUNTA($B$11:$B$31)+1),IF(H$8="",0,IF($B11="","",RANK(L11,L$11:L$31,1))))</f>
        <v>1</v>
      </c>
      <c r="N11" s="57">
        <f t="shared" ref="N11:N31" si="7">IF(O$8="","",IF($B11="","",INDEX(PMNumb,MATCH($C11,Boats,0),MATCH(O$8,Windspd,0))))</f>
        <v>83</v>
      </c>
      <c r="O11" s="62"/>
      <c r="P11" s="65"/>
      <c r="Q11" s="65"/>
      <c r="R11" s="65"/>
      <c r="S11" s="34"/>
      <c r="T11" s="35"/>
      <c r="U11" s="57"/>
      <c r="V11" s="62"/>
      <c r="W11" s="65"/>
      <c r="X11" s="65"/>
      <c r="Y11" s="65"/>
      <c r="Z11" s="34"/>
      <c r="AA11" s="35"/>
      <c r="AB11" s="57"/>
      <c r="AC11" s="62"/>
      <c r="AD11" s="65"/>
      <c r="AE11" s="65"/>
      <c r="AF11" s="65"/>
      <c r="AG11" s="34"/>
      <c r="AH11" s="35"/>
      <c r="AI11" s="57"/>
      <c r="AJ11" s="62"/>
      <c r="AK11" s="65"/>
      <c r="AL11" s="65"/>
      <c r="AM11" s="65"/>
      <c r="AN11" s="34"/>
      <c r="AO11" s="35"/>
      <c r="AR11" s="13" t="str">
        <f t="shared" ref="AR11:AT31" si="8">IF($B11="","",B11)</f>
        <v>Richard May</v>
      </c>
      <c r="AS11" s="13" t="str">
        <f t="shared" si="8"/>
        <v>TH</v>
      </c>
      <c r="AT11" s="13">
        <f t="shared" si="8"/>
        <v>3820</v>
      </c>
      <c r="AU11" s="22">
        <f t="shared" ref="AU11:AU31" si="9">IF($B11="","",IF(M11&gt;0,IF(OR(H11="DNS",H11="DSQ",H11="DNC",H11="OCS"),0,IF(H11="DNF",1,(COUNTIF($H$11:$H$31,"=DNF")+COUNT($L$11:$L$31))-M11+1)),0))</f>
        <v>5</v>
      </c>
      <c r="AV11" s="22">
        <f t="shared" ref="AV11:AV31" si="10">IF($B11="","",IF(T11&gt;0,IF(OR(O11="DNS",O11="DSQ",O11="DNC",O11="OCS"),0,IF(O11="DNF",1,(COUNTIF($O$11:$O$31,"=DNF")+COUNT($S$11:$S$31)-T11+1))),0))</f>
        <v>0</v>
      </c>
      <c r="AW11" s="22">
        <f t="shared" ref="AW11:AW31" si="11">IF($B11="","",IF(AA11&gt;0,IF(OR(V11="DNS",V11="DSQ",V11="DNC",V11="OCS"),0,IF(V11="DNF",1,(COUNTIF($V$11:$V$31,"=DNF")+COUNT($Z$11:$Z$31))-AA11+1)),0))</f>
        <v>0</v>
      </c>
      <c r="AX11" s="22">
        <f t="shared" ref="AX11:AX31" si="12">IF($B11="","",IF(AH11&gt;0,IF(OR(AC11="DNS",AC11="DSQ",AC11="DNC",AC11="OCS"),0,IF(AC11="DNF",1,(COUNTIF($AC$11:$AC$31,"=DNF")+COUNT($AG$11:$AG$31))-AH11+1)),0))</f>
        <v>0</v>
      </c>
      <c r="AY11" s="22">
        <f t="shared" ref="AY11:AY31" si="13">IF($B11="","",IF(AO11&gt;0,IF(OR(AJ11="DNS",AJ11="DSQ",AJ11="DNC",AJ11="OCS"),0,IF(AJ11="DNF",1,(COUNTIF($AJ$11:$AJ$31,"=DNF")+COUNT($AN$11:$AN$31))-AO11+1)),0))</f>
        <v>0</v>
      </c>
      <c r="BA11" s="13" t="str">
        <f t="shared" ref="BA11:BC31" si="14">IF($B11="","",B11)</f>
        <v>Richard May</v>
      </c>
      <c r="BB11" s="13" t="str">
        <f t="shared" si="14"/>
        <v>TH</v>
      </c>
      <c r="BC11" s="13">
        <f t="shared" si="14"/>
        <v>3820</v>
      </c>
      <c r="BD11" s="66">
        <f t="shared" ref="BD11:BD29" si="15">IF($C11="TH",H11,"")</f>
        <v>6.6562500000000011E-2</v>
      </c>
      <c r="BE11" s="22">
        <f t="shared" ref="BE11:BE31" si="16">IF(M11&gt;0,IF($C11="TH",IF(OR(BD11="DNS",BD11="DNF",BD11="DSQ",BD11="DNC",BD11="OCS"),(COUNTIF($C$11:$C$31,"=TH")+1),IF(H$8="",0,IF($B11="","",RANK(BD11,BD$11:BD$31,1)))),""),"")</f>
        <v>1</v>
      </c>
      <c r="BF11" s="22">
        <f t="shared" ref="BF11:BF31" si="17">IF(BE11="","",IF($C11="TH",IF($B11="","",IF(BE11&gt;0,IF(OR(BD11="DNS",BD11="DSQ",BD11="DNC",BD11="OCS"),0,IF(BD11="DNF",1,(COUNTIF($BD$11:$BD$31,"=DNF")+COUNT($BD$11:$BD$31))-BE11+1)),0)),""))</f>
        <v>1</v>
      </c>
      <c r="BG11" s="66">
        <f t="shared" ref="BG11:BG29" si="18">IF($C11="TH",O11,"")</f>
        <v>0</v>
      </c>
      <c r="BH11" s="22" t="str">
        <f t="shared" ref="BH11:BH31" si="19">IF(T11&gt;0,IF($C11="TH",IF(OR(BG11="DNS",BG11="DNF",BG11="DSQ",BG11="DNC",BG11="OCS"),(COUNTIF($C$11:$C$31,"=TH")+1),IF(O$8="",0,IF($B11="","",RANK(BG11,BG$11:BG$31,1)))),""),"")</f>
        <v/>
      </c>
      <c r="BI11" s="22" t="str">
        <f t="shared" ref="BI11:BI31" si="20">IF(BH11="","",IF($C11="TH",IF($B11="","",IF(BH11&gt;0,IF(OR(BG11="DNS",BG11="DSQ",BG11="DNC",BG11="OCS"),0,IF(BG11="DNF",1,(COUNTIF($BG$11:$BG$31,"=DNF")+COUNT($BG$11:$BG$31))-BH11+1)),0)),""))</f>
        <v/>
      </c>
      <c r="BJ11" s="66">
        <f t="shared" ref="BJ11:BJ29" si="21">IF($C11="TH",V11,"")</f>
        <v>0</v>
      </c>
      <c r="BK11" s="22" t="str">
        <f t="shared" ref="BK11:BK31" si="22">IF(AA11&gt;0,IF($C11="TH",IF(OR(BJ11="DNS",BJ11="DNF",BJ11="DSQ",BJ11="DNC",BJ11="OCS"),(COUNTIF($C$11:$C$31,"=TH")+1),IF(V$8="",0,IF($B11="","",RANK(BJ11,BJ$11:BJ$31,1)))),""),"")</f>
        <v/>
      </c>
      <c r="BL11" s="22" t="str">
        <f t="shared" ref="BL11:BL31" si="23">IF(BK11="","",IF($C11="TH",IF($B11="","",IF(BK11&gt;0,IF(OR(BJ11="DNS",BJ11="DSQ",BJ11="DNC",BJ11="OCS"),0,IF(BJ11="DNF",1,(COUNTIF($BJ$11:$BJ$31,"=DNF")+COUNT($BJ$11:$BJ$31))-BK11+1)),0)),""))</f>
        <v/>
      </c>
      <c r="BM11" s="66">
        <f t="shared" ref="BM11:BM29" si="24">IF($C11="TH",AC11,"")</f>
        <v>0</v>
      </c>
      <c r="BN11" s="22" t="str">
        <f t="shared" ref="BN11:BN31" si="25">IF(AH11&gt;0,IF($C11="TH",IF(OR(BM11="DNS",BM11="DNF",BM11="DSQ",BM11="DNC",BM11="OCS"),(COUNTIF($C$11:$C$31,"=TH")+1),IF(AC$8="",0,IF($B11="","",RANK(BM11,BM$11:BM$31,1)))),""),"")</f>
        <v/>
      </c>
      <c r="BO11" s="22" t="str">
        <f t="shared" ref="BO11:BO31" si="26">IF(BN11="","",IF($C11="TH",IF($B11="","",IF(BN11&gt;0,IF(OR(BM11="DNS",BM11="DSQ",BM11="DNC",BM11="OCS"),0,IF(BM11="DNF",1,(COUNTIF($BM$11:$BM$31,"=DNF")+COUNT($BM$11:$BM$31))-BN11+1)),0)),""))</f>
        <v/>
      </c>
      <c r="BP11" s="66">
        <f t="shared" ref="BP11:BP29" si="27">IF($C11="TH",AJ11,"")</f>
        <v>0</v>
      </c>
      <c r="BQ11" s="22" t="str">
        <f t="shared" ref="BQ11:BQ31" si="28">IF(AO11&gt;0,IF($C11="TH",IF(OR(BP11="DNS",BP11="DNF",BP11="DSQ",BP11="DNC",BP11="OCS"),(COUNTIF($C$11:$C$31,"=TH")+1),IF(AJ$8="",0,IF($B11="","",RANK(BP11,BP$11:BP$31,1)))),""),"")</f>
        <v/>
      </c>
      <c r="BR11" s="22" t="str">
        <f t="shared" ref="BR11:BR31" si="29">IF(BQ11="","",IF($C11="TH",IF($B11="","",IF(BQ11&gt;0,IF(OR(BP11="DNS",BP11="DSQ",BP11="DNC",BP11="OCS"),0,IF(BP11="DNF",1,(COUNTIF($BP$11:$BP$31,"=DNF")+COUNT($BP$11:$BP$31))-BQ11+1)),0)),""))</f>
        <v/>
      </c>
      <c r="BT11" s="13" t="str">
        <f t="shared" ref="BT11:BV31" si="30">IF($B11="","",B11)</f>
        <v>Richard May</v>
      </c>
      <c r="BU11" s="13" t="str">
        <f t="shared" si="30"/>
        <v>TH</v>
      </c>
      <c r="BV11" s="13">
        <f t="shared" si="30"/>
        <v>3820</v>
      </c>
      <c r="BW11" s="66" t="str">
        <f t="shared" ref="BW11:BW29" si="31">IF($C11="FSCT",H11,"")</f>
        <v/>
      </c>
      <c r="BX11" s="22" t="str">
        <f t="shared" ref="BX11:BX31" si="32">IF(M11&gt;0,IF($C11="FSCT",IF(OR(BW11="DNS",BW11="DNF",BW11="DSQ",BW11="DNC",BW11="OCS"),(COUNTIF($C$11:$C$31,"=FSCT")+1),IF(H$8="",0,IF($B11="","",RANK(BW11,BW$11:BW$31,1)))),""),"")</f>
        <v/>
      </c>
      <c r="BY11" s="22" t="str">
        <f t="shared" ref="BY11:BY31" si="33">IF(BX11="","",IF($C11="FSCT",IF($B11="","",IF(BX11&gt;0,IF(OR(BW11="DNS",BW11="DSQ",BW11="DNC",BW11="OCS"),0,IF(BW11="DNF",1,(COUNTIF($BW$11:$BW$31,"=DNF")+COUNT($BW$11:$BW$31))-BX11+1)),0)),""))</f>
        <v/>
      </c>
      <c r="BZ11" s="66" t="str">
        <f t="shared" ref="BZ11:BZ29" si="34">IF($C11="FSCT",O11,"")</f>
        <v/>
      </c>
      <c r="CA11" s="22" t="str">
        <f t="shared" ref="CA11:CA31" si="35">IF(T11&gt;0,IF($C11="FSCT",IF(OR(BZ11="DNS",BZ11="DNF",BZ11="DSQ",BZ11="DNC",BZ11="OCS"),(COUNTIF($C$11:$C$31,"=FSCT")+1),IF(O$8="",0,IF($B11="","",RANK(BZ11,BZ$11:BZ$31,1)))),""),"")</f>
        <v/>
      </c>
      <c r="CB11" s="22" t="str">
        <f t="shared" ref="CB11:CB31" si="36">IF(CA11="","",IF($C11="FSCT",IF($B11="","",IF(CA11&gt;0,IF(OR(BZ11="DNS",BZ11="DSQ",BZ11="DNC",BZ11="OCS"),0,IF(BZ11="DNF",1,(COUNTIF($BZ$11:$BZ$31,"=DNF")+COUNT($BZ$11:$BZ$31))-CA11+1)),0)),""))</f>
        <v/>
      </c>
      <c r="CC11" s="66" t="str">
        <f t="shared" ref="CC11:CC29" si="37">IF($C11="FSCT",V11,"")</f>
        <v/>
      </c>
      <c r="CD11" s="22" t="str">
        <f t="shared" ref="CD11:CD31" si="38">IF(AA11&gt;0,IF($C11="FSCT",IF(OR(CC11="DNS",CC11="DNF",CC11="DSQ",CC11="DNC",CC11="OCS"),(COUNTIF($C$11:$C$31,"=FSCT")+1),IF(V$8="",0,IF($B11="","",RANK(CC11,CC$11:CC$31,1)))),""),"")</f>
        <v/>
      </c>
      <c r="CE11" s="22" t="str">
        <f t="shared" ref="CE11:CE31" si="39">IF(CD11="","",IF($C11="FSCT",IF($B11="","",IF(CD11&gt;0,IF(OR(CC11="DNS",CC11="DSQ",CC11="DNC",CC11="OCS"),0,IF(CC11="DNF",1,(COUNTIF($CC$11:$CC$31,"=DNF")+COUNT($CC$11:$CC$31))-CD11+1)),0)),""))</f>
        <v/>
      </c>
      <c r="CF11" s="66" t="str">
        <f t="shared" ref="CF11:CF29" si="40">IF($C11="FSCT",AC11,"")</f>
        <v/>
      </c>
      <c r="CG11" s="22" t="str">
        <f t="shared" ref="CG11:CG31" si="41">IF(AH11&gt;0,IF($C11="FSCT",IF(OR(CF11="DNS",CF11="DNF",CF11="DSQ",CF11="DNC",CF11="OCS"),(COUNTIF($C$11:$C$31,"=FSCT")+1),IF(AC$8="",0,IF($B11="","",RANK(CF11,CF$11:CF$31,1)))),""),"")</f>
        <v/>
      </c>
      <c r="CH11" s="22" t="str">
        <f t="shared" ref="CH11:CH31" si="42">IF(CG11="","",IF($C11="FSCT",IF($B11="","",IF(CG11&gt;0,IF(OR(CF11="DNS",CF11="DSQ",CF11="DNC",CF11="OCS"),0,IF(CF11="DNF",1,(COUNTIF($CF$11:$CF$31,"=DNF")+COUNT($CF$11:$CF$31))-CG11+1)),0)),""))</f>
        <v/>
      </c>
      <c r="CI11" s="66" t="str">
        <f t="shared" ref="CI11:CI29" si="43">IF($C11="FSCT",AJ11,"")</f>
        <v/>
      </c>
      <c r="CJ11" s="22" t="str">
        <f t="shared" ref="CJ11:CJ31" si="44">IF(AO11&gt;0,IF($C11="FSCT",IF(OR(CI11="DNS",CI11="DNF",CI11="DSQ",CI11="DNC",CI11="OCS"),(COUNTIF($C$11:$C$31,"=FSCT")+1),IF(AJ$8="",0,IF($B11="","",RANK(CI11,CI$11:CI$31,1)))),""),"")</f>
        <v/>
      </c>
      <c r="CK11" s="22" t="str">
        <f t="shared" ref="CK11:CK31" si="45">IF(CJ11="","",IF($C11="FSCT",IF($B11="","",IF(CJ11&gt;0,IF(OR(CI11="DNS",CI11="DSQ",CI11="DNC",CI11="OCS"),0,IF(CI11="DNF",1,(COUNTIF($CI$11:$CI$31,"=DNF")+COUNT($CI$11:$CI$31))-CJ11+1)),0)),""))</f>
        <v/>
      </c>
    </row>
    <row r="12" spans="1:89" ht="15" customHeight="1" x14ac:dyDescent="0.2">
      <c r="A12" s="252">
        <f t="shared" si="0"/>
        <v>2</v>
      </c>
      <c r="B12" s="61" t="s">
        <v>1110</v>
      </c>
      <c r="C12" s="361" t="s">
        <v>224</v>
      </c>
      <c r="D12" s="249">
        <v>5541</v>
      </c>
      <c r="E12" s="15">
        <f t="shared" si="1"/>
        <v>6</v>
      </c>
      <c r="F12" s="16">
        <f t="shared" si="2"/>
        <v>2</v>
      </c>
      <c r="G12" s="8">
        <f t="shared" si="3"/>
        <v>92.1</v>
      </c>
      <c r="H12" s="62" t="s">
        <v>816</v>
      </c>
      <c r="I12" s="65"/>
      <c r="J12" s="65"/>
      <c r="K12" s="65"/>
      <c r="L12" s="34" t="str">
        <f t="shared" si="5"/>
        <v/>
      </c>
      <c r="M12" s="35">
        <f t="shared" si="6"/>
        <v>6</v>
      </c>
      <c r="N12" s="57">
        <f t="shared" si="7"/>
        <v>89.6</v>
      </c>
      <c r="O12" s="62"/>
      <c r="P12" s="65"/>
      <c r="Q12" s="65"/>
      <c r="R12" s="65"/>
      <c r="S12" s="34"/>
      <c r="T12" s="35"/>
      <c r="U12" s="57"/>
      <c r="V12" s="62"/>
      <c r="W12" s="65"/>
      <c r="X12" s="65"/>
      <c r="Y12" s="65"/>
      <c r="Z12" s="34"/>
      <c r="AA12" s="35"/>
      <c r="AB12" s="57"/>
      <c r="AC12" s="62"/>
      <c r="AD12" s="65"/>
      <c r="AE12" s="65"/>
      <c r="AF12" s="65"/>
      <c r="AG12" s="34"/>
      <c r="AH12" s="35"/>
      <c r="AI12" s="57"/>
      <c r="AJ12" s="62"/>
      <c r="AK12" s="65"/>
      <c r="AL12" s="65"/>
      <c r="AM12" s="65"/>
      <c r="AN12" s="34"/>
      <c r="AO12" s="35"/>
      <c r="AR12" s="13" t="str">
        <f t="shared" si="8"/>
        <v>Laura Jelks</v>
      </c>
      <c r="AS12" s="13" t="str">
        <f t="shared" si="8"/>
        <v>FSCT</v>
      </c>
      <c r="AT12" s="13">
        <f t="shared" si="8"/>
        <v>5541</v>
      </c>
      <c r="AU12" s="22">
        <f t="shared" si="9"/>
        <v>1</v>
      </c>
      <c r="AV12" s="22">
        <f t="shared" si="10"/>
        <v>0</v>
      </c>
      <c r="AW12" s="22">
        <f t="shared" si="11"/>
        <v>0</v>
      </c>
      <c r="AX12" s="22">
        <f t="shared" si="12"/>
        <v>0</v>
      </c>
      <c r="AY12" s="22">
        <f t="shared" si="13"/>
        <v>0</v>
      </c>
      <c r="BA12" s="13" t="str">
        <f t="shared" si="14"/>
        <v>Laura Jelks</v>
      </c>
      <c r="BB12" s="13" t="str">
        <f t="shared" si="14"/>
        <v>FSCT</v>
      </c>
      <c r="BC12" s="13">
        <f t="shared" si="14"/>
        <v>5541</v>
      </c>
      <c r="BD12" s="66" t="str">
        <f t="shared" si="15"/>
        <v/>
      </c>
      <c r="BE12" s="22" t="str">
        <f t="shared" si="16"/>
        <v/>
      </c>
      <c r="BF12" s="22" t="str">
        <f t="shared" si="17"/>
        <v/>
      </c>
      <c r="BG12" s="66" t="str">
        <f t="shared" si="18"/>
        <v/>
      </c>
      <c r="BH12" s="22" t="str">
        <f t="shared" si="19"/>
        <v/>
      </c>
      <c r="BI12" s="22" t="str">
        <f t="shared" si="20"/>
        <v/>
      </c>
      <c r="BJ12" s="66" t="str">
        <f t="shared" si="21"/>
        <v/>
      </c>
      <c r="BK12" s="22" t="str">
        <f t="shared" si="22"/>
        <v/>
      </c>
      <c r="BL12" s="22" t="str">
        <f t="shared" si="23"/>
        <v/>
      </c>
      <c r="BM12" s="66" t="str">
        <f t="shared" si="24"/>
        <v/>
      </c>
      <c r="BN12" s="22" t="str">
        <f t="shared" si="25"/>
        <v/>
      </c>
      <c r="BO12" s="22" t="str">
        <f t="shared" si="26"/>
        <v/>
      </c>
      <c r="BP12" s="66" t="str">
        <f t="shared" si="27"/>
        <v/>
      </c>
      <c r="BQ12" s="22" t="str">
        <f t="shared" si="28"/>
        <v/>
      </c>
      <c r="BR12" s="22" t="str">
        <f t="shared" si="29"/>
        <v/>
      </c>
      <c r="BT12" s="13" t="str">
        <f t="shared" si="30"/>
        <v>Laura Jelks</v>
      </c>
      <c r="BU12" s="13" t="str">
        <f t="shared" si="30"/>
        <v>FSCT</v>
      </c>
      <c r="BV12" s="13">
        <f t="shared" si="30"/>
        <v>5541</v>
      </c>
      <c r="BW12" s="66" t="str">
        <f t="shared" si="31"/>
        <v>DNF</v>
      </c>
      <c r="BX12" s="22">
        <f t="shared" si="32"/>
        <v>3</v>
      </c>
      <c r="BY12" s="22">
        <f t="shared" si="33"/>
        <v>1</v>
      </c>
      <c r="BZ12" s="66">
        <f t="shared" si="34"/>
        <v>0</v>
      </c>
      <c r="CA12" s="22" t="str">
        <f t="shared" si="35"/>
        <v/>
      </c>
      <c r="CB12" s="22" t="str">
        <f t="shared" si="36"/>
        <v/>
      </c>
      <c r="CC12" s="66">
        <f t="shared" si="37"/>
        <v>0</v>
      </c>
      <c r="CD12" s="22" t="str">
        <f t="shared" si="38"/>
        <v/>
      </c>
      <c r="CE12" s="22" t="str">
        <f t="shared" si="39"/>
        <v/>
      </c>
      <c r="CF12" s="66">
        <f t="shared" si="40"/>
        <v>0</v>
      </c>
      <c r="CG12" s="22" t="str">
        <f t="shared" si="41"/>
        <v/>
      </c>
      <c r="CH12" s="22" t="str">
        <f t="shared" si="42"/>
        <v/>
      </c>
      <c r="CI12" s="66">
        <f t="shared" si="43"/>
        <v>0</v>
      </c>
      <c r="CJ12" s="22" t="str">
        <f t="shared" si="44"/>
        <v/>
      </c>
      <c r="CK12" s="22" t="str">
        <f t="shared" si="45"/>
        <v/>
      </c>
    </row>
    <row r="13" spans="1:89" ht="15" customHeight="1" x14ac:dyDescent="0.2">
      <c r="A13" s="252">
        <f t="shared" si="0"/>
        <v>2</v>
      </c>
      <c r="B13" s="61" t="s">
        <v>1239</v>
      </c>
      <c r="C13" s="361" t="s">
        <v>224</v>
      </c>
      <c r="D13" s="249">
        <v>3387</v>
      </c>
      <c r="E13" s="15">
        <f t="shared" si="1"/>
        <v>6</v>
      </c>
      <c r="F13" s="16">
        <f t="shared" si="2"/>
        <v>2</v>
      </c>
      <c r="G13" s="8">
        <f t="shared" si="3"/>
        <v>92.1</v>
      </c>
      <c r="H13" s="62" t="s">
        <v>816</v>
      </c>
      <c r="I13" s="65"/>
      <c r="J13" s="65"/>
      <c r="K13" s="65"/>
      <c r="L13" s="34" t="str">
        <f t="shared" si="5"/>
        <v/>
      </c>
      <c r="M13" s="35">
        <f t="shared" si="6"/>
        <v>6</v>
      </c>
      <c r="N13" s="57">
        <f t="shared" si="7"/>
        <v>89.6</v>
      </c>
      <c r="O13" s="62"/>
      <c r="P13" s="65"/>
      <c r="Q13" s="65"/>
      <c r="R13" s="65"/>
      <c r="S13" s="34"/>
      <c r="T13" s="35"/>
      <c r="U13" s="57"/>
      <c r="V13" s="62"/>
      <c r="W13" s="65"/>
      <c r="X13" s="65"/>
      <c r="Y13" s="65"/>
      <c r="Z13" s="34"/>
      <c r="AA13" s="35"/>
      <c r="AB13" s="57"/>
      <c r="AC13" s="62"/>
      <c r="AD13" s="65"/>
      <c r="AE13" s="65"/>
      <c r="AF13" s="65"/>
      <c r="AG13" s="34"/>
      <c r="AH13" s="35"/>
      <c r="AI13" s="57"/>
      <c r="AJ13" s="62"/>
      <c r="AK13" s="65"/>
      <c r="AL13" s="65"/>
      <c r="AM13" s="65"/>
      <c r="AN13" s="34"/>
      <c r="AO13" s="35"/>
      <c r="AR13" s="13" t="str">
        <f t="shared" si="8"/>
        <v>Ben Thompson</v>
      </c>
      <c r="AS13" s="13" t="str">
        <f t="shared" si="8"/>
        <v>FSCT</v>
      </c>
      <c r="AT13" s="13">
        <f t="shared" si="8"/>
        <v>3387</v>
      </c>
      <c r="AU13" s="22">
        <f t="shared" si="9"/>
        <v>1</v>
      </c>
      <c r="AV13" s="22">
        <f t="shared" si="10"/>
        <v>0</v>
      </c>
      <c r="AW13" s="22">
        <f t="shared" si="11"/>
        <v>0</v>
      </c>
      <c r="AX13" s="22">
        <f t="shared" si="12"/>
        <v>0</v>
      </c>
      <c r="AY13" s="22">
        <f t="shared" si="13"/>
        <v>0</v>
      </c>
      <c r="BA13" s="13" t="str">
        <f t="shared" si="14"/>
        <v>Ben Thompson</v>
      </c>
      <c r="BB13" s="13" t="str">
        <f t="shared" si="14"/>
        <v>FSCT</v>
      </c>
      <c r="BC13" s="13">
        <f t="shared" si="14"/>
        <v>3387</v>
      </c>
      <c r="BD13" s="66" t="str">
        <f t="shared" si="15"/>
        <v/>
      </c>
      <c r="BE13" s="22" t="str">
        <f t="shared" si="16"/>
        <v/>
      </c>
      <c r="BF13" s="22" t="str">
        <f t="shared" si="17"/>
        <v/>
      </c>
      <c r="BG13" s="66" t="str">
        <f t="shared" si="18"/>
        <v/>
      </c>
      <c r="BH13" s="22" t="str">
        <f t="shared" si="19"/>
        <v/>
      </c>
      <c r="BI13" s="22" t="str">
        <f t="shared" si="20"/>
        <v/>
      </c>
      <c r="BJ13" s="66" t="str">
        <f t="shared" si="21"/>
        <v/>
      </c>
      <c r="BK13" s="22" t="str">
        <f t="shared" si="22"/>
        <v/>
      </c>
      <c r="BL13" s="22" t="str">
        <f t="shared" si="23"/>
        <v/>
      </c>
      <c r="BM13" s="66" t="str">
        <f t="shared" si="24"/>
        <v/>
      </c>
      <c r="BN13" s="22" t="str">
        <f t="shared" si="25"/>
        <v/>
      </c>
      <c r="BO13" s="22" t="str">
        <f t="shared" si="26"/>
        <v/>
      </c>
      <c r="BP13" s="66" t="str">
        <f t="shared" si="27"/>
        <v/>
      </c>
      <c r="BQ13" s="22" t="str">
        <f t="shared" si="28"/>
        <v/>
      </c>
      <c r="BR13" s="22" t="str">
        <f t="shared" si="29"/>
        <v/>
      </c>
      <c r="BT13" s="13" t="str">
        <f t="shared" si="30"/>
        <v>Ben Thompson</v>
      </c>
      <c r="BU13" s="13" t="str">
        <f t="shared" si="30"/>
        <v>FSCT</v>
      </c>
      <c r="BV13" s="13">
        <f t="shared" si="30"/>
        <v>3387</v>
      </c>
      <c r="BW13" s="66" t="str">
        <f t="shared" si="31"/>
        <v>DNF</v>
      </c>
      <c r="BX13" s="22">
        <f t="shared" si="32"/>
        <v>3</v>
      </c>
      <c r="BY13" s="22">
        <f t="shared" si="33"/>
        <v>1</v>
      </c>
      <c r="BZ13" s="66">
        <f t="shared" si="34"/>
        <v>0</v>
      </c>
      <c r="CA13" s="22" t="str">
        <f t="shared" si="35"/>
        <v/>
      </c>
      <c r="CB13" s="22" t="str">
        <f t="shared" si="36"/>
        <v/>
      </c>
      <c r="CC13" s="66">
        <f t="shared" si="37"/>
        <v>0</v>
      </c>
      <c r="CD13" s="22" t="str">
        <f t="shared" si="38"/>
        <v/>
      </c>
      <c r="CE13" s="22" t="str">
        <f t="shared" si="39"/>
        <v/>
      </c>
      <c r="CF13" s="66">
        <f t="shared" si="40"/>
        <v>0</v>
      </c>
      <c r="CG13" s="22" t="str">
        <f t="shared" si="41"/>
        <v/>
      </c>
      <c r="CH13" s="22" t="str">
        <f t="shared" si="42"/>
        <v/>
      </c>
      <c r="CI13" s="66">
        <f t="shared" si="43"/>
        <v>0</v>
      </c>
      <c r="CJ13" s="22" t="str">
        <f t="shared" si="44"/>
        <v/>
      </c>
      <c r="CK13" s="22" t="str">
        <f t="shared" si="45"/>
        <v/>
      </c>
    </row>
    <row r="14" spans="1:89" ht="15" customHeight="1" x14ac:dyDescent="0.2">
      <c r="A14" s="252">
        <f t="shared" si="0"/>
        <v>2</v>
      </c>
      <c r="B14" s="61" t="s">
        <v>706</v>
      </c>
      <c r="C14" s="361" t="s">
        <v>44</v>
      </c>
      <c r="D14" s="249">
        <v>20443</v>
      </c>
      <c r="E14" s="15">
        <f t="shared" si="1"/>
        <v>6</v>
      </c>
      <c r="F14" s="16">
        <f t="shared" si="2"/>
        <v>2</v>
      </c>
      <c r="G14" s="8">
        <f t="shared" si="3"/>
        <v>93.7</v>
      </c>
      <c r="H14" s="62" t="s">
        <v>816</v>
      </c>
      <c r="I14" s="65"/>
      <c r="J14" s="65"/>
      <c r="K14" s="65"/>
      <c r="L14" s="34" t="str">
        <f t="shared" si="5"/>
        <v/>
      </c>
      <c r="M14" s="35">
        <f t="shared" si="6"/>
        <v>6</v>
      </c>
      <c r="N14" s="57">
        <f t="shared" si="7"/>
        <v>91.1</v>
      </c>
      <c r="O14" s="62"/>
      <c r="P14" s="65"/>
      <c r="Q14" s="65"/>
      <c r="R14" s="65"/>
      <c r="S14" s="34"/>
      <c r="T14" s="35"/>
      <c r="U14" s="57"/>
      <c r="V14" s="62"/>
      <c r="W14" s="65"/>
      <c r="X14" s="65"/>
      <c r="Y14" s="65"/>
      <c r="Z14" s="34"/>
      <c r="AA14" s="35"/>
      <c r="AB14" s="57"/>
      <c r="AC14" s="62"/>
      <c r="AD14" s="65"/>
      <c r="AE14" s="65"/>
      <c r="AF14" s="65"/>
      <c r="AG14" s="34"/>
      <c r="AH14" s="35"/>
      <c r="AI14" s="57"/>
      <c r="AJ14" s="62"/>
      <c r="AK14" s="65"/>
      <c r="AL14" s="65"/>
      <c r="AM14" s="65"/>
      <c r="AN14" s="34"/>
      <c r="AO14" s="35"/>
      <c r="AR14" s="13" t="str">
        <f t="shared" si="8"/>
        <v>Darby Smith</v>
      </c>
      <c r="AS14" s="13" t="str">
        <f t="shared" si="8"/>
        <v>LASE</v>
      </c>
      <c r="AT14" s="13">
        <f t="shared" si="8"/>
        <v>20443</v>
      </c>
      <c r="AU14" s="22">
        <f t="shared" si="9"/>
        <v>1</v>
      </c>
      <c r="AV14" s="22">
        <f t="shared" si="10"/>
        <v>0</v>
      </c>
      <c r="AW14" s="22">
        <f t="shared" si="11"/>
        <v>0</v>
      </c>
      <c r="AX14" s="22">
        <f t="shared" si="12"/>
        <v>0</v>
      </c>
      <c r="AY14" s="22">
        <f t="shared" si="13"/>
        <v>0</v>
      </c>
      <c r="BA14" s="13" t="str">
        <f t="shared" si="14"/>
        <v>Darby Smith</v>
      </c>
      <c r="BB14" s="13" t="str">
        <f t="shared" si="14"/>
        <v>LASE</v>
      </c>
      <c r="BC14" s="13">
        <f t="shared" si="14"/>
        <v>20443</v>
      </c>
      <c r="BD14" s="66" t="str">
        <f t="shared" si="15"/>
        <v/>
      </c>
      <c r="BE14" s="22" t="str">
        <f t="shared" si="16"/>
        <v/>
      </c>
      <c r="BF14" s="22" t="str">
        <f t="shared" si="17"/>
        <v/>
      </c>
      <c r="BG14" s="66" t="str">
        <f t="shared" si="18"/>
        <v/>
      </c>
      <c r="BH14" s="22" t="str">
        <f t="shared" si="19"/>
        <v/>
      </c>
      <c r="BI14" s="22" t="str">
        <f t="shared" si="20"/>
        <v/>
      </c>
      <c r="BJ14" s="66" t="str">
        <f t="shared" si="21"/>
        <v/>
      </c>
      <c r="BK14" s="22" t="str">
        <f t="shared" si="22"/>
        <v/>
      </c>
      <c r="BL14" s="22" t="str">
        <f t="shared" si="23"/>
        <v/>
      </c>
      <c r="BM14" s="66" t="str">
        <f t="shared" si="24"/>
        <v/>
      </c>
      <c r="BN14" s="22" t="str">
        <f t="shared" si="25"/>
        <v/>
      </c>
      <c r="BO14" s="22" t="str">
        <f t="shared" si="26"/>
        <v/>
      </c>
      <c r="BP14" s="66" t="str">
        <f t="shared" si="27"/>
        <v/>
      </c>
      <c r="BQ14" s="22" t="str">
        <f t="shared" si="28"/>
        <v/>
      </c>
      <c r="BR14" s="22" t="str">
        <f t="shared" si="29"/>
        <v/>
      </c>
      <c r="BT14" s="13" t="str">
        <f t="shared" si="30"/>
        <v>Darby Smith</v>
      </c>
      <c r="BU14" s="13" t="str">
        <f t="shared" si="30"/>
        <v>LASE</v>
      </c>
      <c r="BV14" s="13">
        <f t="shared" si="30"/>
        <v>20443</v>
      </c>
      <c r="BW14" s="66" t="str">
        <f t="shared" si="31"/>
        <v/>
      </c>
      <c r="BX14" s="22" t="str">
        <f t="shared" si="32"/>
        <v/>
      </c>
      <c r="BY14" s="22" t="str">
        <f t="shared" si="33"/>
        <v/>
      </c>
      <c r="BZ14" s="66" t="str">
        <f t="shared" si="34"/>
        <v/>
      </c>
      <c r="CA14" s="22" t="str">
        <f t="shared" si="35"/>
        <v/>
      </c>
      <c r="CB14" s="22" t="str">
        <f t="shared" si="36"/>
        <v/>
      </c>
      <c r="CC14" s="66" t="str">
        <f t="shared" si="37"/>
        <v/>
      </c>
      <c r="CD14" s="22" t="str">
        <f t="shared" si="38"/>
        <v/>
      </c>
      <c r="CE14" s="22" t="str">
        <f t="shared" si="39"/>
        <v/>
      </c>
      <c r="CF14" s="66" t="str">
        <f t="shared" si="40"/>
        <v/>
      </c>
      <c r="CG14" s="22" t="str">
        <f t="shared" si="41"/>
        <v/>
      </c>
      <c r="CH14" s="22" t="str">
        <f t="shared" si="42"/>
        <v/>
      </c>
      <c r="CI14" s="66" t="str">
        <f t="shared" si="43"/>
        <v/>
      </c>
      <c r="CJ14" s="22" t="str">
        <f t="shared" si="44"/>
        <v/>
      </c>
      <c r="CK14" s="22" t="str">
        <f t="shared" si="45"/>
        <v/>
      </c>
    </row>
    <row r="15" spans="1:89" ht="15" customHeight="1" x14ac:dyDescent="0.2">
      <c r="A15" s="252">
        <f t="shared" si="0"/>
        <v>2</v>
      </c>
      <c r="B15" s="61" t="s">
        <v>844</v>
      </c>
      <c r="C15" s="361" t="s">
        <v>18</v>
      </c>
      <c r="D15" s="249">
        <v>853</v>
      </c>
      <c r="E15" s="15">
        <f t="shared" si="1"/>
        <v>6</v>
      </c>
      <c r="F15" s="16">
        <f t="shared" si="2"/>
        <v>2</v>
      </c>
      <c r="G15" s="8">
        <f t="shared" si="3"/>
        <v>98.4</v>
      </c>
      <c r="H15" s="62" t="s">
        <v>816</v>
      </c>
      <c r="I15" s="65"/>
      <c r="J15" s="65"/>
      <c r="K15" s="65"/>
      <c r="L15" s="34" t="str">
        <f t="shared" si="5"/>
        <v/>
      </c>
      <c r="M15" s="35">
        <f t="shared" si="6"/>
        <v>6</v>
      </c>
      <c r="N15" s="57">
        <f t="shared" si="7"/>
        <v>96.3</v>
      </c>
      <c r="O15" s="62"/>
      <c r="P15" s="65"/>
      <c r="Q15" s="65"/>
      <c r="R15" s="65"/>
      <c r="S15" s="34"/>
      <c r="T15" s="35"/>
      <c r="U15" s="57"/>
      <c r="V15" s="62"/>
      <c r="W15" s="65"/>
      <c r="X15" s="65"/>
      <c r="Y15" s="65"/>
      <c r="Z15" s="34"/>
      <c r="AA15" s="35"/>
      <c r="AB15" s="57"/>
      <c r="AC15" s="62"/>
      <c r="AD15" s="65"/>
      <c r="AE15" s="65"/>
      <c r="AF15" s="65"/>
      <c r="AG15" s="34"/>
      <c r="AH15" s="35"/>
      <c r="AI15" s="57"/>
      <c r="AJ15" s="62"/>
      <c r="AK15" s="65"/>
      <c r="AL15" s="65"/>
      <c r="AM15" s="65"/>
      <c r="AN15" s="34"/>
      <c r="AO15" s="35"/>
      <c r="AR15" s="13" t="str">
        <f t="shared" si="8"/>
        <v>Chris Heinz</v>
      </c>
      <c r="AS15" s="13" t="str">
        <f t="shared" si="8"/>
        <v>CAT22</v>
      </c>
      <c r="AT15" s="13">
        <f t="shared" si="8"/>
        <v>853</v>
      </c>
      <c r="AU15" s="22">
        <f t="shared" si="9"/>
        <v>1</v>
      </c>
      <c r="AV15" s="22">
        <f t="shared" si="10"/>
        <v>0</v>
      </c>
      <c r="AW15" s="22">
        <f t="shared" si="11"/>
        <v>0</v>
      </c>
      <c r="AX15" s="22">
        <f t="shared" si="12"/>
        <v>0</v>
      </c>
      <c r="AY15" s="22">
        <f t="shared" si="13"/>
        <v>0</v>
      </c>
      <c r="BA15" s="13" t="str">
        <f t="shared" si="14"/>
        <v>Chris Heinz</v>
      </c>
      <c r="BB15" s="13" t="str">
        <f t="shared" si="14"/>
        <v>CAT22</v>
      </c>
      <c r="BC15" s="13">
        <f t="shared" si="14"/>
        <v>853</v>
      </c>
      <c r="BD15" s="66" t="str">
        <f t="shared" si="15"/>
        <v/>
      </c>
      <c r="BE15" s="22" t="str">
        <f t="shared" si="16"/>
        <v/>
      </c>
      <c r="BF15" s="22" t="str">
        <f t="shared" si="17"/>
        <v/>
      </c>
      <c r="BG15" s="66" t="str">
        <f t="shared" si="18"/>
        <v/>
      </c>
      <c r="BH15" s="22" t="str">
        <f t="shared" si="19"/>
        <v/>
      </c>
      <c r="BI15" s="22" t="str">
        <f t="shared" si="20"/>
        <v/>
      </c>
      <c r="BJ15" s="66" t="str">
        <f t="shared" si="21"/>
        <v/>
      </c>
      <c r="BK15" s="22" t="str">
        <f t="shared" si="22"/>
        <v/>
      </c>
      <c r="BL15" s="22" t="str">
        <f t="shared" si="23"/>
        <v/>
      </c>
      <c r="BM15" s="66" t="str">
        <f t="shared" si="24"/>
        <v/>
      </c>
      <c r="BN15" s="22" t="str">
        <f t="shared" si="25"/>
        <v/>
      </c>
      <c r="BO15" s="22" t="str">
        <f t="shared" si="26"/>
        <v/>
      </c>
      <c r="BP15" s="66" t="str">
        <f t="shared" si="27"/>
        <v/>
      </c>
      <c r="BQ15" s="22" t="str">
        <f t="shared" si="28"/>
        <v/>
      </c>
      <c r="BR15" s="22" t="str">
        <f t="shared" si="29"/>
        <v/>
      </c>
      <c r="BT15" s="13" t="str">
        <f t="shared" si="30"/>
        <v>Chris Heinz</v>
      </c>
      <c r="BU15" s="13" t="str">
        <f t="shared" si="30"/>
        <v>CAT22</v>
      </c>
      <c r="BV15" s="13">
        <f t="shared" si="30"/>
        <v>853</v>
      </c>
      <c r="BW15" s="66" t="str">
        <f t="shared" si="31"/>
        <v/>
      </c>
      <c r="BX15" s="22" t="str">
        <f t="shared" si="32"/>
        <v/>
      </c>
      <c r="BY15" s="22" t="str">
        <f t="shared" si="33"/>
        <v/>
      </c>
      <c r="BZ15" s="66" t="str">
        <f t="shared" si="34"/>
        <v/>
      </c>
      <c r="CA15" s="22" t="str">
        <f t="shared" si="35"/>
        <v/>
      </c>
      <c r="CB15" s="22" t="str">
        <f t="shared" si="36"/>
        <v/>
      </c>
      <c r="CC15" s="66" t="str">
        <f t="shared" si="37"/>
        <v/>
      </c>
      <c r="CD15" s="22" t="str">
        <f t="shared" si="38"/>
        <v/>
      </c>
      <c r="CE15" s="22" t="str">
        <f t="shared" si="39"/>
        <v/>
      </c>
      <c r="CF15" s="66" t="str">
        <f t="shared" si="40"/>
        <v/>
      </c>
      <c r="CG15" s="22" t="str">
        <f t="shared" si="41"/>
        <v/>
      </c>
      <c r="CH15" s="22" t="str">
        <f t="shared" si="42"/>
        <v/>
      </c>
      <c r="CI15" s="66" t="str">
        <f t="shared" si="43"/>
        <v/>
      </c>
      <c r="CJ15" s="22" t="str">
        <f t="shared" si="44"/>
        <v/>
      </c>
      <c r="CK15" s="22" t="str">
        <f t="shared" si="45"/>
        <v/>
      </c>
    </row>
    <row r="16" spans="1:89" ht="15" customHeight="1" x14ac:dyDescent="0.2">
      <c r="A16" s="60" t="str">
        <f t="shared" si="0"/>
        <v/>
      </c>
      <c r="B16" s="61"/>
      <c r="C16" s="13"/>
      <c r="D16" s="14"/>
      <c r="E16" s="15" t="str">
        <f t="shared" si="1"/>
        <v/>
      </c>
      <c r="F16" s="16" t="str">
        <f t="shared" si="2"/>
        <v/>
      </c>
      <c r="G16" s="8" t="str">
        <f t="shared" si="3"/>
        <v/>
      </c>
      <c r="H16" s="62" t="str">
        <f t="shared" si="4"/>
        <v/>
      </c>
      <c r="I16" s="65"/>
      <c r="J16" s="65"/>
      <c r="K16" s="65"/>
      <c r="L16" s="34" t="str">
        <f t="shared" si="5"/>
        <v/>
      </c>
      <c r="M16" s="35" t="str">
        <f t="shared" si="6"/>
        <v/>
      </c>
      <c r="N16" s="57" t="str">
        <f t="shared" si="7"/>
        <v/>
      </c>
      <c r="O16" s="62" t="str">
        <f t="shared" ref="O16:O29" si="46">IF($B16="","",TIME(P16,Q16,R16))</f>
        <v/>
      </c>
      <c r="P16" s="65"/>
      <c r="Q16" s="65"/>
      <c r="R16" s="65"/>
      <c r="S16" s="34" t="str">
        <f t="shared" ref="S16:S29" si="47">IF(OR(O16="DNS",O16="DNF",O16="DSQ",O16="DNC",O16="OCS"),"",IF(O$9="","",IF($B16="","",(O16/(N16/100)))))</f>
        <v/>
      </c>
      <c r="T16" s="35" t="str">
        <f t="shared" ref="T16:T31" si="48">IF(OR(O16="DNS",O16="DNF",O16="DSQ",O16="DNC",O16="OCS"),(COUNTA($B$11:$B$31)+1),IF(O$8="",0,IF($B16="","",RANK(S16,S$11:S$31,1))))</f>
        <v/>
      </c>
      <c r="U16" s="57" t="str">
        <f t="shared" ref="U16:U31" si="49">IF(V$8="","",IF($B16="","",INDEX(PMNumb,MATCH($C16,Boats,0),MATCH(V$8,Windspd,0))))</f>
        <v/>
      </c>
      <c r="V16" s="62" t="str">
        <f t="shared" ref="V16:V29" si="50">IF($B16="","",TIME(W16,X16,Y16))</f>
        <v/>
      </c>
      <c r="W16" s="65"/>
      <c r="X16" s="65"/>
      <c r="Y16" s="65"/>
      <c r="Z16" s="34" t="str">
        <f t="shared" ref="Z16:Z29" si="51">IF(OR(V16="DNS",V16="DNF",V16="DSQ",V16="DNC",V16="OCS"),"",IF(V$9="","",IF($B16="","",(V16/(U16/100)))))</f>
        <v/>
      </c>
      <c r="AA16" s="35" t="str">
        <f t="shared" ref="AA16:AA31" si="52">IF(OR(V16="DNS",V16="DNF",V16="DSQ",V16="DNC",V16="OCS"),(COUNTA($B$11:$B$31)+1),IF(V$8="",0,IF($B16="","",RANK(Z16,Z$11:Z$31,1))))</f>
        <v/>
      </c>
      <c r="AB16" s="57" t="str">
        <f t="shared" ref="AB16:AB31" si="53">IF(AC$8="","",IF($B16="","",INDEX(PMNumb,MATCH($C16,Boats,0),MATCH(AC$8,Windspd,0))))</f>
        <v/>
      </c>
      <c r="AC16" s="62" t="str">
        <f t="shared" ref="AC16:AC29" si="54">IF($B16="","",TIME(AD16,AE16,AF16))</f>
        <v/>
      </c>
      <c r="AD16" s="65"/>
      <c r="AE16" s="65"/>
      <c r="AF16" s="65"/>
      <c r="AG16" s="34" t="str">
        <f t="shared" ref="AG16:AG29" si="55">IF(OR(AC16="DNS",AC16="DNF",AC16="DSQ",AC16="DNC",AC16="OCS"),"",IF(AC$9="","",IF($B16="","",(AC16/(AB16/100)))))</f>
        <v/>
      </c>
      <c r="AH16" s="35" t="str">
        <f t="shared" ref="AH16:AH31" si="56">IF(OR(AC16="DNS",AC16="DNF",AC16="DSQ",AC16="DNC",AC16="OCS"),(COUNTA($B$11:$B$31)+1),IF(AC$8="",0,IF($B16="","",RANK(AG16,AG$11:AG$31,1))))</f>
        <v/>
      </c>
      <c r="AI16" s="57" t="str">
        <f t="shared" ref="AI16:AI31" si="57">IF(AJ$8="","",IF($B16="","",INDEX(PMNumb,MATCH($C16,Boats,0),MATCH(AJ$8,Windspd,0))))</f>
        <v/>
      </c>
      <c r="AJ16" s="62" t="str">
        <f t="shared" ref="AJ16:AJ29" si="58">IF($B16="","",TIME(AK16,AL16,AM16))</f>
        <v/>
      </c>
      <c r="AK16" s="65"/>
      <c r="AL16" s="65"/>
      <c r="AM16" s="65"/>
      <c r="AN16" s="34" t="str">
        <f t="shared" ref="AN16:AN29" si="59">IF(OR(AJ16="DNS",AJ16="DNF",AJ16="DSQ",AJ16="DNC",AJ16="OCS"),"",IF(AJ$9="","",IF($B16="","",(AJ16/(AI16/100)))))</f>
        <v/>
      </c>
      <c r="AO16" s="35" t="str">
        <f t="shared" ref="AO16:AO29" si="60">IF(OR(AJ16="DNS",AJ16="DNF",AJ16="DSQ",AJ16="DNC",AJ16="OCS"),(COUNTA($B$11:$B$31)+1),IF(AJ$8="",0,IF($B16="","",RANK(AN16,AN$11:AN$31,1))))</f>
        <v/>
      </c>
      <c r="AR16" s="13" t="str">
        <f t="shared" si="8"/>
        <v/>
      </c>
      <c r="AS16" s="13" t="str">
        <f t="shared" si="8"/>
        <v/>
      </c>
      <c r="AT16" s="13" t="str">
        <f t="shared" si="8"/>
        <v/>
      </c>
      <c r="AU16" s="22" t="str">
        <f t="shared" si="9"/>
        <v/>
      </c>
      <c r="AV16" s="22" t="str">
        <f t="shared" si="10"/>
        <v/>
      </c>
      <c r="AW16" s="22" t="str">
        <f t="shared" si="11"/>
        <v/>
      </c>
      <c r="AX16" s="22" t="str">
        <f t="shared" si="12"/>
        <v/>
      </c>
      <c r="AY16" s="22" t="str">
        <f t="shared" si="13"/>
        <v/>
      </c>
      <c r="BA16" s="13" t="str">
        <f t="shared" si="14"/>
        <v/>
      </c>
      <c r="BB16" s="13" t="str">
        <f t="shared" si="14"/>
        <v/>
      </c>
      <c r="BC16" s="13" t="str">
        <f t="shared" si="14"/>
        <v/>
      </c>
      <c r="BD16" s="66" t="str">
        <f t="shared" si="15"/>
        <v/>
      </c>
      <c r="BE16" s="22" t="str">
        <f t="shared" si="16"/>
        <v/>
      </c>
      <c r="BF16" s="22" t="str">
        <f t="shared" si="17"/>
        <v/>
      </c>
      <c r="BG16" s="66" t="str">
        <f t="shared" si="18"/>
        <v/>
      </c>
      <c r="BH16" s="22" t="str">
        <f t="shared" si="19"/>
        <v/>
      </c>
      <c r="BI16" s="22" t="str">
        <f t="shared" si="20"/>
        <v/>
      </c>
      <c r="BJ16" s="66" t="str">
        <f t="shared" si="21"/>
        <v/>
      </c>
      <c r="BK16" s="22" t="str">
        <f t="shared" si="22"/>
        <v/>
      </c>
      <c r="BL16" s="22" t="str">
        <f t="shared" si="23"/>
        <v/>
      </c>
      <c r="BM16" s="66" t="str">
        <f t="shared" si="24"/>
        <v/>
      </c>
      <c r="BN16" s="22" t="str">
        <f t="shared" si="25"/>
        <v/>
      </c>
      <c r="BO16" s="22" t="str">
        <f t="shared" si="26"/>
        <v/>
      </c>
      <c r="BP16" s="66" t="str">
        <f t="shared" si="27"/>
        <v/>
      </c>
      <c r="BQ16" s="22" t="str">
        <f t="shared" si="28"/>
        <v/>
      </c>
      <c r="BR16" s="22" t="str">
        <f t="shared" si="29"/>
        <v/>
      </c>
      <c r="BT16" s="13" t="str">
        <f t="shared" si="30"/>
        <v/>
      </c>
      <c r="BU16" s="13" t="str">
        <f t="shared" si="30"/>
        <v/>
      </c>
      <c r="BV16" s="13" t="str">
        <f t="shared" si="30"/>
        <v/>
      </c>
      <c r="BW16" s="66" t="str">
        <f t="shared" si="31"/>
        <v/>
      </c>
      <c r="BX16" s="22" t="str">
        <f t="shared" si="32"/>
        <v/>
      </c>
      <c r="BY16" s="22" t="str">
        <f t="shared" si="33"/>
        <v/>
      </c>
      <c r="BZ16" s="66" t="str">
        <f t="shared" si="34"/>
        <v/>
      </c>
      <c r="CA16" s="22" t="str">
        <f t="shared" si="35"/>
        <v/>
      </c>
      <c r="CB16" s="22" t="str">
        <f t="shared" si="36"/>
        <v/>
      </c>
      <c r="CC16" s="66" t="str">
        <f t="shared" si="37"/>
        <v/>
      </c>
      <c r="CD16" s="22" t="str">
        <f t="shared" si="38"/>
        <v/>
      </c>
      <c r="CE16" s="22" t="str">
        <f t="shared" si="39"/>
        <v/>
      </c>
      <c r="CF16" s="66" t="str">
        <f t="shared" si="40"/>
        <v/>
      </c>
      <c r="CG16" s="22" t="str">
        <f t="shared" si="41"/>
        <v/>
      </c>
      <c r="CH16" s="22" t="str">
        <f t="shared" si="42"/>
        <v/>
      </c>
      <c r="CI16" s="66" t="str">
        <f t="shared" si="43"/>
        <v/>
      </c>
      <c r="CJ16" s="22" t="str">
        <f t="shared" si="44"/>
        <v/>
      </c>
      <c r="CK16" s="22" t="str">
        <f t="shared" si="45"/>
        <v/>
      </c>
    </row>
    <row r="17" spans="1:89" ht="15" customHeight="1" x14ac:dyDescent="0.2">
      <c r="A17" s="60" t="str">
        <f t="shared" si="0"/>
        <v/>
      </c>
      <c r="B17" s="61"/>
      <c r="C17" s="13"/>
      <c r="D17" s="14"/>
      <c r="E17" s="15" t="str">
        <f t="shared" si="1"/>
        <v/>
      </c>
      <c r="F17" s="16" t="str">
        <f t="shared" si="2"/>
        <v/>
      </c>
      <c r="G17" s="8" t="str">
        <f t="shared" si="3"/>
        <v/>
      </c>
      <c r="H17" s="62" t="str">
        <f t="shared" si="4"/>
        <v/>
      </c>
      <c r="I17" s="65"/>
      <c r="J17" s="65"/>
      <c r="K17" s="65"/>
      <c r="L17" s="34" t="str">
        <f t="shared" si="5"/>
        <v/>
      </c>
      <c r="M17" s="35" t="str">
        <f t="shared" si="6"/>
        <v/>
      </c>
      <c r="N17" s="57" t="str">
        <f t="shared" si="7"/>
        <v/>
      </c>
      <c r="O17" s="62" t="str">
        <f t="shared" si="46"/>
        <v/>
      </c>
      <c r="P17" s="65"/>
      <c r="Q17" s="65"/>
      <c r="R17" s="65"/>
      <c r="S17" s="34" t="str">
        <f t="shared" si="47"/>
        <v/>
      </c>
      <c r="T17" s="35" t="str">
        <f t="shared" si="48"/>
        <v/>
      </c>
      <c r="U17" s="57" t="str">
        <f t="shared" si="49"/>
        <v/>
      </c>
      <c r="V17" s="62" t="str">
        <f t="shared" si="50"/>
        <v/>
      </c>
      <c r="W17" s="65"/>
      <c r="X17" s="65"/>
      <c r="Y17" s="65"/>
      <c r="Z17" s="34" t="str">
        <f t="shared" si="51"/>
        <v/>
      </c>
      <c r="AA17" s="35" t="str">
        <f t="shared" si="52"/>
        <v/>
      </c>
      <c r="AB17" s="57" t="str">
        <f t="shared" si="53"/>
        <v/>
      </c>
      <c r="AC17" s="62" t="str">
        <f t="shared" si="54"/>
        <v/>
      </c>
      <c r="AD17" s="65"/>
      <c r="AE17" s="65"/>
      <c r="AF17" s="65"/>
      <c r="AG17" s="34" t="str">
        <f t="shared" si="55"/>
        <v/>
      </c>
      <c r="AH17" s="35" t="str">
        <f t="shared" si="56"/>
        <v/>
      </c>
      <c r="AI17" s="57" t="str">
        <f t="shared" si="57"/>
        <v/>
      </c>
      <c r="AJ17" s="62" t="str">
        <f t="shared" si="58"/>
        <v/>
      </c>
      <c r="AK17" s="65"/>
      <c r="AL17" s="65"/>
      <c r="AM17" s="65"/>
      <c r="AN17" s="34" t="str">
        <f t="shared" si="59"/>
        <v/>
      </c>
      <c r="AO17" s="35" t="str">
        <f t="shared" si="60"/>
        <v/>
      </c>
      <c r="AR17" s="13" t="str">
        <f t="shared" si="8"/>
        <v/>
      </c>
      <c r="AS17" s="13" t="str">
        <f t="shared" si="8"/>
        <v/>
      </c>
      <c r="AT17" s="13" t="str">
        <f t="shared" si="8"/>
        <v/>
      </c>
      <c r="AU17" s="22" t="str">
        <f t="shared" si="9"/>
        <v/>
      </c>
      <c r="AV17" s="22" t="str">
        <f t="shared" si="10"/>
        <v/>
      </c>
      <c r="AW17" s="22" t="str">
        <f t="shared" si="11"/>
        <v/>
      </c>
      <c r="AX17" s="22" t="str">
        <f t="shared" si="12"/>
        <v/>
      </c>
      <c r="AY17" s="22" t="str">
        <f t="shared" si="13"/>
        <v/>
      </c>
      <c r="BA17" s="13" t="str">
        <f t="shared" si="14"/>
        <v/>
      </c>
      <c r="BB17" s="13" t="str">
        <f t="shared" si="14"/>
        <v/>
      </c>
      <c r="BC17" s="13" t="str">
        <f t="shared" si="14"/>
        <v/>
      </c>
      <c r="BD17" s="66" t="str">
        <f t="shared" si="15"/>
        <v/>
      </c>
      <c r="BE17" s="22" t="str">
        <f t="shared" si="16"/>
        <v/>
      </c>
      <c r="BF17" s="22" t="str">
        <f t="shared" si="17"/>
        <v/>
      </c>
      <c r="BG17" s="66" t="str">
        <f t="shared" si="18"/>
        <v/>
      </c>
      <c r="BH17" s="22" t="str">
        <f t="shared" si="19"/>
        <v/>
      </c>
      <c r="BI17" s="22" t="str">
        <f t="shared" si="20"/>
        <v/>
      </c>
      <c r="BJ17" s="66" t="str">
        <f t="shared" si="21"/>
        <v/>
      </c>
      <c r="BK17" s="22" t="str">
        <f t="shared" si="22"/>
        <v/>
      </c>
      <c r="BL17" s="22" t="str">
        <f t="shared" si="23"/>
        <v/>
      </c>
      <c r="BM17" s="66" t="str">
        <f t="shared" si="24"/>
        <v/>
      </c>
      <c r="BN17" s="22" t="str">
        <f t="shared" si="25"/>
        <v/>
      </c>
      <c r="BO17" s="22" t="str">
        <f t="shared" si="26"/>
        <v/>
      </c>
      <c r="BP17" s="66" t="str">
        <f t="shared" si="27"/>
        <v/>
      </c>
      <c r="BQ17" s="22" t="str">
        <f t="shared" si="28"/>
        <v/>
      </c>
      <c r="BR17" s="22" t="str">
        <f t="shared" si="29"/>
        <v/>
      </c>
      <c r="BT17" s="13" t="str">
        <f t="shared" si="30"/>
        <v/>
      </c>
      <c r="BU17" s="13" t="str">
        <f t="shared" si="30"/>
        <v/>
      </c>
      <c r="BV17" s="13" t="str">
        <f t="shared" si="30"/>
        <v/>
      </c>
      <c r="BW17" s="66" t="str">
        <f t="shared" si="31"/>
        <v/>
      </c>
      <c r="BX17" s="22" t="str">
        <f t="shared" si="32"/>
        <v/>
      </c>
      <c r="BY17" s="22" t="str">
        <f t="shared" si="33"/>
        <v/>
      </c>
      <c r="BZ17" s="66" t="str">
        <f t="shared" si="34"/>
        <v/>
      </c>
      <c r="CA17" s="22" t="str">
        <f t="shared" si="35"/>
        <v/>
      </c>
      <c r="CB17" s="22" t="str">
        <f t="shared" si="36"/>
        <v/>
      </c>
      <c r="CC17" s="66" t="str">
        <f t="shared" si="37"/>
        <v/>
      </c>
      <c r="CD17" s="22" t="str">
        <f t="shared" si="38"/>
        <v/>
      </c>
      <c r="CE17" s="22" t="str">
        <f t="shared" si="39"/>
        <v/>
      </c>
      <c r="CF17" s="66" t="str">
        <f t="shared" si="40"/>
        <v/>
      </c>
      <c r="CG17" s="22" t="str">
        <f t="shared" si="41"/>
        <v/>
      </c>
      <c r="CH17" s="22" t="str">
        <f t="shared" si="42"/>
        <v/>
      </c>
      <c r="CI17" s="66" t="str">
        <f t="shared" si="43"/>
        <v/>
      </c>
      <c r="CJ17" s="22" t="str">
        <f t="shared" si="44"/>
        <v/>
      </c>
      <c r="CK17" s="22" t="str">
        <f t="shared" si="45"/>
        <v/>
      </c>
    </row>
    <row r="18" spans="1:89" ht="15" customHeight="1" x14ac:dyDescent="0.2">
      <c r="A18" s="60" t="str">
        <f t="shared" si="0"/>
        <v/>
      </c>
      <c r="B18" s="61"/>
      <c r="C18" s="13"/>
      <c r="D18" s="14"/>
      <c r="E18" s="15" t="str">
        <f t="shared" si="1"/>
        <v/>
      </c>
      <c r="F18" s="16" t="str">
        <f t="shared" si="2"/>
        <v/>
      </c>
      <c r="G18" s="8" t="str">
        <f t="shared" si="3"/>
        <v/>
      </c>
      <c r="H18" s="62" t="str">
        <f t="shared" si="4"/>
        <v/>
      </c>
      <c r="I18" s="65"/>
      <c r="J18" s="65"/>
      <c r="K18" s="65"/>
      <c r="L18" s="34" t="str">
        <f t="shared" si="5"/>
        <v/>
      </c>
      <c r="M18" s="35" t="str">
        <f t="shared" si="6"/>
        <v/>
      </c>
      <c r="N18" s="57" t="str">
        <f t="shared" si="7"/>
        <v/>
      </c>
      <c r="O18" s="62" t="str">
        <f t="shared" si="46"/>
        <v/>
      </c>
      <c r="P18" s="65"/>
      <c r="Q18" s="65"/>
      <c r="R18" s="65"/>
      <c r="S18" s="34" t="str">
        <f t="shared" si="47"/>
        <v/>
      </c>
      <c r="T18" s="35" t="str">
        <f t="shared" si="48"/>
        <v/>
      </c>
      <c r="U18" s="57" t="str">
        <f t="shared" si="49"/>
        <v/>
      </c>
      <c r="V18" s="62" t="str">
        <f t="shared" si="50"/>
        <v/>
      </c>
      <c r="W18" s="65"/>
      <c r="X18" s="65"/>
      <c r="Y18" s="65"/>
      <c r="Z18" s="34" t="str">
        <f t="shared" si="51"/>
        <v/>
      </c>
      <c r="AA18" s="35" t="str">
        <f t="shared" si="52"/>
        <v/>
      </c>
      <c r="AB18" s="57" t="str">
        <f t="shared" si="53"/>
        <v/>
      </c>
      <c r="AC18" s="62" t="str">
        <f t="shared" si="54"/>
        <v/>
      </c>
      <c r="AD18" s="65"/>
      <c r="AE18" s="65"/>
      <c r="AF18" s="65"/>
      <c r="AG18" s="34" t="str">
        <f t="shared" si="55"/>
        <v/>
      </c>
      <c r="AH18" s="35" t="str">
        <f t="shared" si="56"/>
        <v/>
      </c>
      <c r="AI18" s="57" t="str">
        <f t="shared" si="57"/>
        <v/>
      </c>
      <c r="AJ18" s="62" t="str">
        <f t="shared" si="58"/>
        <v/>
      </c>
      <c r="AK18" s="65"/>
      <c r="AL18" s="65"/>
      <c r="AM18" s="65"/>
      <c r="AN18" s="34" t="str">
        <f t="shared" si="59"/>
        <v/>
      </c>
      <c r="AO18" s="35" t="str">
        <f t="shared" si="60"/>
        <v/>
      </c>
      <c r="AR18" s="13" t="str">
        <f t="shared" si="8"/>
        <v/>
      </c>
      <c r="AS18" s="13" t="str">
        <f t="shared" si="8"/>
        <v/>
      </c>
      <c r="AT18" s="13" t="str">
        <f t="shared" si="8"/>
        <v/>
      </c>
      <c r="AU18" s="22" t="str">
        <f t="shared" si="9"/>
        <v/>
      </c>
      <c r="AV18" s="22" t="str">
        <f t="shared" si="10"/>
        <v/>
      </c>
      <c r="AW18" s="22" t="str">
        <f t="shared" si="11"/>
        <v/>
      </c>
      <c r="AX18" s="22" t="str">
        <f t="shared" si="12"/>
        <v/>
      </c>
      <c r="AY18" s="22" t="str">
        <f t="shared" si="13"/>
        <v/>
      </c>
      <c r="BA18" s="13" t="str">
        <f t="shared" si="14"/>
        <v/>
      </c>
      <c r="BB18" s="13" t="str">
        <f t="shared" si="14"/>
        <v/>
      </c>
      <c r="BC18" s="13" t="str">
        <f t="shared" si="14"/>
        <v/>
      </c>
      <c r="BD18" s="66" t="str">
        <f t="shared" si="15"/>
        <v/>
      </c>
      <c r="BE18" s="22" t="str">
        <f t="shared" si="16"/>
        <v/>
      </c>
      <c r="BF18" s="22" t="str">
        <f t="shared" si="17"/>
        <v/>
      </c>
      <c r="BG18" s="66" t="str">
        <f t="shared" si="18"/>
        <v/>
      </c>
      <c r="BH18" s="22" t="str">
        <f t="shared" si="19"/>
        <v/>
      </c>
      <c r="BI18" s="22" t="str">
        <f t="shared" si="20"/>
        <v/>
      </c>
      <c r="BJ18" s="66" t="str">
        <f t="shared" si="21"/>
        <v/>
      </c>
      <c r="BK18" s="22" t="str">
        <f t="shared" si="22"/>
        <v/>
      </c>
      <c r="BL18" s="22" t="str">
        <f t="shared" si="23"/>
        <v/>
      </c>
      <c r="BM18" s="66" t="str">
        <f t="shared" si="24"/>
        <v/>
      </c>
      <c r="BN18" s="22" t="str">
        <f t="shared" si="25"/>
        <v/>
      </c>
      <c r="BO18" s="22" t="str">
        <f t="shared" si="26"/>
        <v/>
      </c>
      <c r="BP18" s="66" t="str">
        <f t="shared" si="27"/>
        <v/>
      </c>
      <c r="BQ18" s="22" t="str">
        <f t="shared" si="28"/>
        <v/>
      </c>
      <c r="BR18" s="22" t="str">
        <f t="shared" si="29"/>
        <v/>
      </c>
      <c r="BT18" s="13" t="str">
        <f t="shared" si="30"/>
        <v/>
      </c>
      <c r="BU18" s="13" t="str">
        <f t="shared" si="30"/>
        <v/>
      </c>
      <c r="BV18" s="13" t="str">
        <f t="shared" si="30"/>
        <v/>
      </c>
      <c r="BW18" s="66" t="str">
        <f t="shared" si="31"/>
        <v/>
      </c>
      <c r="BX18" s="22" t="str">
        <f t="shared" si="32"/>
        <v/>
      </c>
      <c r="BY18" s="22" t="str">
        <f t="shared" si="33"/>
        <v/>
      </c>
      <c r="BZ18" s="66" t="str">
        <f t="shared" si="34"/>
        <v/>
      </c>
      <c r="CA18" s="22" t="str">
        <f t="shared" si="35"/>
        <v/>
      </c>
      <c r="CB18" s="22" t="str">
        <f t="shared" si="36"/>
        <v/>
      </c>
      <c r="CC18" s="66" t="str">
        <f t="shared" si="37"/>
        <v/>
      </c>
      <c r="CD18" s="22" t="str">
        <f t="shared" si="38"/>
        <v/>
      </c>
      <c r="CE18" s="22" t="str">
        <f t="shared" si="39"/>
        <v/>
      </c>
      <c r="CF18" s="66" t="str">
        <f t="shared" si="40"/>
        <v/>
      </c>
      <c r="CG18" s="22" t="str">
        <f t="shared" si="41"/>
        <v/>
      </c>
      <c r="CH18" s="22" t="str">
        <f t="shared" si="42"/>
        <v/>
      </c>
      <c r="CI18" s="66" t="str">
        <f t="shared" si="43"/>
        <v/>
      </c>
      <c r="CJ18" s="22" t="str">
        <f t="shared" si="44"/>
        <v/>
      </c>
      <c r="CK18" s="22" t="str">
        <f t="shared" si="45"/>
        <v/>
      </c>
    </row>
    <row r="19" spans="1:89" ht="15" customHeight="1" x14ac:dyDescent="0.2">
      <c r="A19" s="60" t="str">
        <f t="shared" si="0"/>
        <v/>
      </c>
      <c r="B19" s="61"/>
      <c r="C19" s="13"/>
      <c r="D19" s="14"/>
      <c r="E19" s="15" t="str">
        <f t="shared" si="1"/>
        <v/>
      </c>
      <c r="F19" s="16" t="str">
        <f t="shared" si="2"/>
        <v/>
      </c>
      <c r="G19" s="8" t="str">
        <f t="shared" si="3"/>
        <v/>
      </c>
      <c r="H19" s="62" t="str">
        <f t="shared" si="4"/>
        <v/>
      </c>
      <c r="I19" s="65"/>
      <c r="J19" s="65"/>
      <c r="K19" s="65"/>
      <c r="L19" s="34" t="str">
        <f t="shared" si="5"/>
        <v/>
      </c>
      <c r="M19" s="35" t="str">
        <f t="shared" si="6"/>
        <v/>
      </c>
      <c r="N19" s="57" t="str">
        <f t="shared" si="7"/>
        <v/>
      </c>
      <c r="O19" s="62" t="str">
        <f t="shared" si="46"/>
        <v/>
      </c>
      <c r="P19" s="65"/>
      <c r="Q19" s="65"/>
      <c r="R19" s="65"/>
      <c r="S19" s="34" t="str">
        <f t="shared" si="47"/>
        <v/>
      </c>
      <c r="T19" s="35" t="str">
        <f t="shared" si="48"/>
        <v/>
      </c>
      <c r="U19" s="57" t="str">
        <f t="shared" si="49"/>
        <v/>
      </c>
      <c r="V19" s="62" t="str">
        <f t="shared" si="50"/>
        <v/>
      </c>
      <c r="W19" s="65"/>
      <c r="X19" s="65"/>
      <c r="Y19" s="65"/>
      <c r="Z19" s="34" t="str">
        <f t="shared" si="51"/>
        <v/>
      </c>
      <c r="AA19" s="35" t="str">
        <f t="shared" si="52"/>
        <v/>
      </c>
      <c r="AB19" s="57" t="str">
        <f t="shared" si="53"/>
        <v/>
      </c>
      <c r="AC19" s="62" t="str">
        <f t="shared" si="54"/>
        <v/>
      </c>
      <c r="AD19" s="65"/>
      <c r="AE19" s="65"/>
      <c r="AF19" s="65"/>
      <c r="AG19" s="34" t="str">
        <f t="shared" si="55"/>
        <v/>
      </c>
      <c r="AH19" s="35" t="str">
        <f t="shared" si="56"/>
        <v/>
      </c>
      <c r="AI19" s="57" t="str">
        <f t="shared" si="57"/>
        <v/>
      </c>
      <c r="AJ19" s="62" t="str">
        <f t="shared" si="58"/>
        <v/>
      </c>
      <c r="AK19" s="65"/>
      <c r="AL19" s="65"/>
      <c r="AM19" s="65"/>
      <c r="AN19" s="34" t="str">
        <f t="shared" si="59"/>
        <v/>
      </c>
      <c r="AO19" s="35" t="str">
        <f t="shared" si="60"/>
        <v/>
      </c>
      <c r="AR19" s="13" t="str">
        <f t="shared" si="8"/>
        <v/>
      </c>
      <c r="AS19" s="13" t="str">
        <f t="shared" si="8"/>
        <v/>
      </c>
      <c r="AT19" s="13" t="str">
        <f t="shared" si="8"/>
        <v/>
      </c>
      <c r="AU19" s="22" t="str">
        <f t="shared" si="9"/>
        <v/>
      </c>
      <c r="AV19" s="22" t="str">
        <f t="shared" si="10"/>
        <v/>
      </c>
      <c r="AW19" s="22" t="str">
        <f t="shared" si="11"/>
        <v/>
      </c>
      <c r="AX19" s="22" t="str">
        <f t="shared" si="12"/>
        <v/>
      </c>
      <c r="AY19" s="22" t="str">
        <f t="shared" si="13"/>
        <v/>
      </c>
      <c r="BA19" s="13" t="str">
        <f t="shared" si="14"/>
        <v/>
      </c>
      <c r="BB19" s="13" t="str">
        <f t="shared" si="14"/>
        <v/>
      </c>
      <c r="BC19" s="13" t="str">
        <f t="shared" si="14"/>
        <v/>
      </c>
      <c r="BD19" s="66" t="str">
        <f t="shared" si="15"/>
        <v/>
      </c>
      <c r="BE19" s="22" t="str">
        <f t="shared" si="16"/>
        <v/>
      </c>
      <c r="BF19" s="22" t="str">
        <f t="shared" si="17"/>
        <v/>
      </c>
      <c r="BG19" s="66" t="str">
        <f t="shared" si="18"/>
        <v/>
      </c>
      <c r="BH19" s="22" t="str">
        <f t="shared" si="19"/>
        <v/>
      </c>
      <c r="BI19" s="22" t="str">
        <f t="shared" si="20"/>
        <v/>
      </c>
      <c r="BJ19" s="66" t="str">
        <f t="shared" si="21"/>
        <v/>
      </c>
      <c r="BK19" s="22" t="str">
        <f t="shared" si="22"/>
        <v/>
      </c>
      <c r="BL19" s="22" t="str">
        <f t="shared" si="23"/>
        <v/>
      </c>
      <c r="BM19" s="66" t="str">
        <f t="shared" si="24"/>
        <v/>
      </c>
      <c r="BN19" s="22" t="str">
        <f t="shared" si="25"/>
        <v/>
      </c>
      <c r="BO19" s="22" t="str">
        <f t="shared" si="26"/>
        <v/>
      </c>
      <c r="BP19" s="66" t="str">
        <f t="shared" si="27"/>
        <v/>
      </c>
      <c r="BQ19" s="22" t="str">
        <f t="shared" si="28"/>
        <v/>
      </c>
      <c r="BR19" s="22" t="str">
        <f t="shared" si="29"/>
        <v/>
      </c>
      <c r="BT19" s="13" t="str">
        <f t="shared" si="30"/>
        <v/>
      </c>
      <c r="BU19" s="13" t="str">
        <f t="shared" si="30"/>
        <v/>
      </c>
      <c r="BV19" s="13" t="str">
        <f t="shared" si="30"/>
        <v/>
      </c>
      <c r="BW19" s="66" t="str">
        <f t="shared" si="31"/>
        <v/>
      </c>
      <c r="BX19" s="22" t="str">
        <f t="shared" si="32"/>
        <v/>
      </c>
      <c r="BY19" s="22" t="str">
        <f t="shared" si="33"/>
        <v/>
      </c>
      <c r="BZ19" s="66" t="str">
        <f t="shared" si="34"/>
        <v/>
      </c>
      <c r="CA19" s="22" t="str">
        <f t="shared" si="35"/>
        <v/>
      </c>
      <c r="CB19" s="22" t="str">
        <f t="shared" si="36"/>
        <v/>
      </c>
      <c r="CC19" s="66" t="str">
        <f t="shared" si="37"/>
        <v/>
      </c>
      <c r="CD19" s="22" t="str">
        <f t="shared" si="38"/>
        <v/>
      </c>
      <c r="CE19" s="22" t="str">
        <f t="shared" si="39"/>
        <v/>
      </c>
      <c r="CF19" s="66" t="str">
        <f t="shared" si="40"/>
        <v/>
      </c>
      <c r="CG19" s="22" t="str">
        <f t="shared" si="41"/>
        <v/>
      </c>
      <c r="CH19" s="22" t="str">
        <f t="shared" si="42"/>
        <v/>
      </c>
      <c r="CI19" s="66" t="str">
        <f t="shared" si="43"/>
        <v/>
      </c>
      <c r="CJ19" s="22" t="str">
        <f t="shared" si="44"/>
        <v/>
      </c>
      <c r="CK19" s="22" t="str">
        <f t="shared" si="45"/>
        <v/>
      </c>
    </row>
    <row r="20" spans="1:89" ht="15" customHeight="1" x14ac:dyDescent="0.2">
      <c r="A20" s="60" t="str">
        <f t="shared" si="0"/>
        <v/>
      </c>
      <c r="B20" s="61"/>
      <c r="C20" s="13"/>
      <c r="D20" s="14"/>
      <c r="E20" s="15" t="str">
        <f t="shared" si="1"/>
        <v/>
      </c>
      <c r="F20" s="16" t="str">
        <f t="shared" si="2"/>
        <v/>
      </c>
      <c r="G20" s="8" t="str">
        <f t="shared" si="3"/>
        <v/>
      </c>
      <c r="H20" s="62" t="str">
        <f t="shared" si="4"/>
        <v/>
      </c>
      <c r="I20" s="65"/>
      <c r="J20" s="65"/>
      <c r="K20" s="65"/>
      <c r="L20" s="34" t="str">
        <f t="shared" si="5"/>
        <v/>
      </c>
      <c r="M20" s="35" t="str">
        <f t="shared" si="6"/>
        <v/>
      </c>
      <c r="N20" s="57" t="str">
        <f t="shared" si="7"/>
        <v/>
      </c>
      <c r="O20" s="62" t="str">
        <f t="shared" si="46"/>
        <v/>
      </c>
      <c r="P20" s="65"/>
      <c r="Q20" s="65"/>
      <c r="R20" s="65"/>
      <c r="S20" s="34" t="str">
        <f t="shared" si="47"/>
        <v/>
      </c>
      <c r="T20" s="35" t="str">
        <f t="shared" si="48"/>
        <v/>
      </c>
      <c r="U20" s="57" t="str">
        <f t="shared" si="49"/>
        <v/>
      </c>
      <c r="V20" s="62" t="str">
        <f t="shared" si="50"/>
        <v/>
      </c>
      <c r="W20" s="65"/>
      <c r="X20" s="65"/>
      <c r="Y20" s="65"/>
      <c r="Z20" s="34" t="str">
        <f t="shared" si="51"/>
        <v/>
      </c>
      <c r="AA20" s="35" t="str">
        <f t="shared" si="52"/>
        <v/>
      </c>
      <c r="AB20" s="57" t="str">
        <f t="shared" si="53"/>
        <v/>
      </c>
      <c r="AC20" s="62" t="str">
        <f t="shared" si="54"/>
        <v/>
      </c>
      <c r="AD20" s="65"/>
      <c r="AE20" s="65"/>
      <c r="AF20" s="65"/>
      <c r="AG20" s="34" t="str">
        <f t="shared" si="55"/>
        <v/>
      </c>
      <c r="AH20" s="35" t="str">
        <f t="shared" si="56"/>
        <v/>
      </c>
      <c r="AI20" s="57" t="str">
        <f t="shared" si="57"/>
        <v/>
      </c>
      <c r="AJ20" s="62" t="str">
        <f t="shared" si="58"/>
        <v/>
      </c>
      <c r="AK20" s="65"/>
      <c r="AL20" s="65"/>
      <c r="AM20" s="65"/>
      <c r="AN20" s="34" t="str">
        <f t="shared" si="59"/>
        <v/>
      </c>
      <c r="AO20" s="35" t="str">
        <f t="shared" si="60"/>
        <v/>
      </c>
      <c r="AR20" s="13" t="str">
        <f t="shared" si="8"/>
        <v/>
      </c>
      <c r="AS20" s="13" t="str">
        <f t="shared" si="8"/>
        <v/>
      </c>
      <c r="AT20" s="13" t="str">
        <f t="shared" si="8"/>
        <v/>
      </c>
      <c r="AU20" s="22" t="str">
        <f t="shared" si="9"/>
        <v/>
      </c>
      <c r="AV20" s="22" t="str">
        <f t="shared" si="10"/>
        <v/>
      </c>
      <c r="AW20" s="22" t="str">
        <f t="shared" si="11"/>
        <v/>
      </c>
      <c r="AX20" s="22" t="str">
        <f t="shared" si="12"/>
        <v/>
      </c>
      <c r="AY20" s="22" t="str">
        <f t="shared" si="13"/>
        <v/>
      </c>
      <c r="BA20" s="13" t="str">
        <f t="shared" si="14"/>
        <v/>
      </c>
      <c r="BB20" s="13" t="str">
        <f t="shared" si="14"/>
        <v/>
      </c>
      <c r="BC20" s="13" t="str">
        <f t="shared" si="14"/>
        <v/>
      </c>
      <c r="BD20" s="66" t="str">
        <f t="shared" si="15"/>
        <v/>
      </c>
      <c r="BE20" s="22" t="str">
        <f t="shared" si="16"/>
        <v/>
      </c>
      <c r="BF20" s="22" t="str">
        <f t="shared" si="17"/>
        <v/>
      </c>
      <c r="BG20" s="66" t="str">
        <f t="shared" si="18"/>
        <v/>
      </c>
      <c r="BH20" s="22" t="str">
        <f t="shared" si="19"/>
        <v/>
      </c>
      <c r="BI20" s="22" t="str">
        <f t="shared" si="20"/>
        <v/>
      </c>
      <c r="BJ20" s="66" t="str">
        <f t="shared" si="21"/>
        <v/>
      </c>
      <c r="BK20" s="22" t="str">
        <f t="shared" si="22"/>
        <v/>
      </c>
      <c r="BL20" s="22" t="str">
        <f t="shared" si="23"/>
        <v/>
      </c>
      <c r="BM20" s="66" t="str">
        <f t="shared" si="24"/>
        <v/>
      </c>
      <c r="BN20" s="22" t="str">
        <f t="shared" si="25"/>
        <v/>
      </c>
      <c r="BO20" s="22" t="str">
        <f t="shared" si="26"/>
        <v/>
      </c>
      <c r="BP20" s="66" t="str">
        <f t="shared" si="27"/>
        <v/>
      </c>
      <c r="BQ20" s="22" t="str">
        <f t="shared" si="28"/>
        <v/>
      </c>
      <c r="BR20" s="22" t="str">
        <f t="shared" si="29"/>
        <v/>
      </c>
      <c r="BT20" s="13" t="str">
        <f t="shared" si="30"/>
        <v/>
      </c>
      <c r="BU20" s="13" t="str">
        <f t="shared" si="30"/>
        <v/>
      </c>
      <c r="BV20" s="13" t="str">
        <f t="shared" si="30"/>
        <v/>
      </c>
      <c r="BW20" s="66" t="str">
        <f t="shared" si="31"/>
        <v/>
      </c>
      <c r="BX20" s="22" t="str">
        <f t="shared" si="32"/>
        <v/>
      </c>
      <c r="BY20" s="22" t="str">
        <f t="shared" si="33"/>
        <v/>
      </c>
      <c r="BZ20" s="66" t="str">
        <f t="shared" si="34"/>
        <v/>
      </c>
      <c r="CA20" s="22" t="str">
        <f t="shared" si="35"/>
        <v/>
      </c>
      <c r="CB20" s="22" t="str">
        <f t="shared" si="36"/>
        <v/>
      </c>
      <c r="CC20" s="66" t="str">
        <f t="shared" si="37"/>
        <v/>
      </c>
      <c r="CD20" s="22" t="str">
        <f t="shared" si="38"/>
        <v/>
      </c>
      <c r="CE20" s="22" t="str">
        <f t="shared" si="39"/>
        <v/>
      </c>
      <c r="CF20" s="66" t="str">
        <f t="shared" si="40"/>
        <v/>
      </c>
      <c r="CG20" s="22" t="str">
        <f t="shared" si="41"/>
        <v/>
      </c>
      <c r="CH20" s="22" t="str">
        <f t="shared" si="42"/>
        <v/>
      </c>
      <c r="CI20" s="66" t="str">
        <f t="shared" si="43"/>
        <v/>
      </c>
      <c r="CJ20" s="22" t="str">
        <f t="shared" si="44"/>
        <v/>
      </c>
      <c r="CK20" s="22" t="str">
        <f t="shared" si="45"/>
        <v/>
      </c>
    </row>
    <row r="21" spans="1:89" ht="15" customHeight="1" x14ac:dyDescent="0.2">
      <c r="A21" s="60" t="str">
        <f t="shared" si="0"/>
        <v/>
      </c>
      <c r="B21" s="61"/>
      <c r="C21" s="13"/>
      <c r="D21" s="14"/>
      <c r="E21" s="15" t="str">
        <f t="shared" si="1"/>
        <v/>
      </c>
      <c r="F21" s="16" t="str">
        <f t="shared" si="2"/>
        <v/>
      </c>
      <c r="G21" s="8" t="str">
        <f t="shared" si="3"/>
        <v/>
      </c>
      <c r="H21" s="62" t="str">
        <f t="shared" si="4"/>
        <v/>
      </c>
      <c r="I21" s="65"/>
      <c r="J21" s="65"/>
      <c r="K21" s="65"/>
      <c r="L21" s="34" t="str">
        <f t="shared" si="5"/>
        <v/>
      </c>
      <c r="M21" s="35" t="str">
        <f t="shared" si="6"/>
        <v/>
      </c>
      <c r="N21" s="57" t="str">
        <f t="shared" si="7"/>
        <v/>
      </c>
      <c r="O21" s="62" t="str">
        <f t="shared" si="46"/>
        <v/>
      </c>
      <c r="P21" s="65"/>
      <c r="Q21" s="65"/>
      <c r="R21" s="65"/>
      <c r="S21" s="34" t="str">
        <f t="shared" si="47"/>
        <v/>
      </c>
      <c r="T21" s="35" t="str">
        <f t="shared" si="48"/>
        <v/>
      </c>
      <c r="U21" s="57" t="str">
        <f t="shared" si="49"/>
        <v/>
      </c>
      <c r="V21" s="62" t="str">
        <f t="shared" si="50"/>
        <v/>
      </c>
      <c r="W21" s="65"/>
      <c r="X21" s="65"/>
      <c r="Y21" s="65"/>
      <c r="Z21" s="34" t="str">
        <f t="shared" si="51"/>
        <v/>
      </c>
      <c r="AA21" s="35" t="str">
        <f t="shared" si="52"/>
        <v/>
      </c>
      <c r="AB21" s="57" t="str">
        <f t="shared" si="53"/>
        <v/>
      </c>
      <c r="AC21" s="62" t="str">
        <f t="shared" si="54"/>
        <v/>
      </c>
      <c r="AD21" s="65"/>
      <c r="AE21" s="65"/>
      <c r="AF21" s="65"/>
      <c r="AG21" s="34" t="str">
        <f t="shared" si="55"/>
        <v/>
      </c>
      <c r="AH21" s="35" t="str">
        <f t="shared" si="56"/>
        <v/>
      </c>
      <c r="AI21" s="57" t="str">
        <f t="shared" si="57"/>
        <v/>
      </c>
      <c r="AJ21" s="62" t="str">
        <f t="shared" si="58"/>
        <v/>
      </c>
      <c r="AK21" s="65"/>
      <c r="AL21" s="65"/>
      <c r="AM21" s="65"/>
      <c r="AN21" s="34" t="str">
        <f t="shared" si="59"/>
        <v/>
      </c>
      <c r="AO21" s="35" t="str">
        <f t="shared" si="60"/>
        <v/>
      </c>
      <c r="AR21" s="13" t="str">
        <f t="shared" si="8"/>
        <v/>
      </c>
      <c r="AS21" s="13" t="str">
        <f t="shared" si="8"/>
        <v/>
      </c>
      <c r="AT21" s="13" t="str">
        <f t="shared" si="8"/>
        <v/>
      </c>
      <c r="AU21" s="22" t="str">
        <f t="shared" si="9"/>
        <v/>
      </c>
      <c r="AV21" s="22" t="str">
        <f t="shared" si="10"/>
        <v/>
      </c>
      <c r="AW21" s="22" t="str">
        <f t="shared" si="11"/>
        <v/>
      </c>
      <c r="AX21" s="22" t="str">
        <f t="shared" si="12"/>
        <v/>
      </c>
      <c r="AY21" s="22" t="str">
        <f t="shared" si="13"/>
        <v/>
      </c>
      <c r="BA21" s="13" t="str">
        <f t="shared" si="14"/>
        <v/>
      </c>
      <c r="BB21" s="13" t="str">
        <f t="shared" si="14"/>
        <v/>
      </c>
      <c r="BC21" s="13" t="str">
        <f t="shared" si="14"/>
        <v/>
      </c>
      <c r="BD21" s="66" t="str">
        <f t="shared" si="15"/>
        <v/>
      </c>
      <c r="BE21" s="22" t="str">
        <f t="shared" si="16"/>
        <v/>
      </c>
      <c r="BF21" s="22" t="str">
        <f t="shared" si="17"/>
        <v/>
      </c>
      <c r="BG21" s="66" t="str">
        <f t="shared" si="18"/>
        <v/>
      </c>
      <c r="BH21" s="22" t="str">
        <f t="shared" si="19"/>
        <v/>
      </c>
      <c r="BI21" s="22" t="str">
        <f t="shared" si="20"/>
        <v/>
      </c>
      <c r="BJ21" s="66" t="str">
        <f t="shared" si="21"/>
        <v/>
      </c>
      <c r="BK21" s="22" t="str">
        <f t="shared" si="22"/>
        <v/>
      </c>
      <c r="BL21" s="22" t="str">
        <f t="shared" si="23"/>
        <v/>
      </c>
      <c r="BM21" s="66" t="str">
        <f t="shared" si="24"/>
        <v/>
      </c>
      <c r="BN21" s="22" t="str">
        <f t="shared" si="25"/>
        <v/>
      </c>
      <c r="BO21" s="22" t="str">
        <f t="shared" si="26"/>
        <v/>
      </c>
      <c r="BP21" s="66" t="str">
        <f t="shared" si="27"/>
        <v/>
      </c>
      <c r="BQ21" s="22" t="str">
        <f t="shared" si="28"/>
        <v/>
      </c>
      <c r="BR21" s="22" t="str">
        <f t="shared" si="29"/>
        <v/>
      </c>
      <c r="BT21" s="13" t="str">
        <f t="shared" si="30"/>
        <v/>
      </c>
      <c r="BU21" s="13" t="str">
        <f t="shared" si="30"/>
        <v/>
      </c>
      <c r="BV21" s="13" t="str">
        <f t="shared" si="30"/>
        <v/>
      </c>
      <c r="BW21" s="66" t="str">
        <f t="shared" si="31"/>
        <v/>
      </c>
      <c r="BX21" s="22" t="str">
        <f t="shared" si="32"/>
        <v/>
      </c>
      <c r="BY21" s="22" t="str">
        <f t="shared" si="33"/>
        <v/>
      </c>
      <c r="BZ21" s="66" t="str">
        <f t="shared" si="34"/>
        <v/>
      </c>
      <c r="CA21" s="22" t="str">
        <f t="shared" si="35"/>
        <v/>
      </c>
      <c r="CB21" s="22" t="str">
        <f t="shared" si="36"/>
        <v/>
      </c>
      <c r="CC21" s="66" t="str">
        <f t="shared" si="37"/>
        <v/>
      </c>
      <c r="CD21" s="22" t="str">
        <f t="shared" si="38"/>
        <v/>
      </c>
      <c r="CE21" s="22" t="str">
        <f t="shared" si="39"/>
        <v/>
      </c>
      <c r="CF21" s="66" t="str">
        <f t="shared" si="40"/>
        <v/>
      </c>
      <c r="CG21" s="22" t="str">
        <f t="shared" si="41"/>
        <v/>
      </c>
      <c r="CH21" s="22" t="str">
        <f t="shared" si="42"/>
        <v/>
      </c>
      <c r="CI21" s="66" t="str">
        <f t="shared" si="43"/>
        <v/>
      </c>
      <c r="CJ21" s="22" t="str">
        <f t="shared" si="44"/>
        <v/>
      </c>
      <c r="CK21" s="22" t="str">
        <f t="shared" si="45"/>
        <v/>
      </c>
    </row>
    <row r="22" spans="1:89" ht="15" customHeight="1" x14ac:dyDescent="0.2">
      <c r="A22" s="60" t="str">
        <f t="shared" si="0"/>
        <v/>
      </c>
      <c r="B22" s="61"/>
      <c r="C22" s="13"/>
      <c r="D22" s="14"/>
      <c r="E22" s="15" t="str">
        <f t="shared" si="1"/>
        <v/>
      </c>
      <c r="F22" s="16" t="str">
        <f t="shared" si="2"/>
        <v/>
      </c>
      <c r="G22" s="8" t="str">
        <f t="shared" si="3"/>
        <v/>
      </c>
      <c r="H22" s="62" t="str">
        <f t="shared" si="4"/>
        <v/>
      </c>
      <c r="I22" s="65"/>
      <c r="J22" s="65"/>
      <c r="K22" s="65"/>
      <c r="L22" s="34" t="str">
        <f t="shared" si="5"/>
        <v/>
      </c>
      <c r="M22" s="35" t="str">
        <f t="shared" si="6"/>
        <v/>
      </c>
      <c r="N22" s="57" t="str">
        <f t="shared" si="7"/>
        <v/>
      </c>
      <c r="O22" s="62" t="str">
        <f t="shared" si="46"/>
        <v/>
      </c>
      <c r="P22" s="65"/>
      <c r="Q22" s="65"/>
      <c r="R22" s="65"/>
      <c r="S22" s="34" t="str">
        <f t="shared" si="47"/>
        <v/>
      </c>
      <c r="T22" s="35" t="str">
        <f t="shared" si="48"/>
        <v/>
      </c>
      <c r="U22" s="57" t="str">
        <f t="shared" si="49"/>
        <v/>
      </c>
      <c r="V22" s="62" t="str">
        <f t="shared" si="50"/>
        <v/>
      </c>
      <c r="W22" s="65"/>
      <c r="X22" s="65"/>
      <c r="Y22" s="65"/>
      <c r="Z22" s="34" t="str">
        <f t="shared" si="51"/>
        <v/>
      </c>
      <c r="AA22" s="35" t="str">
        <f t="shared" si="52"/>
        <v/>
      </c>
      <c r="AB22" s="57" t="str">
        <f t="shared" si="53"/>
        <v/>
      </c>
      <c r="AC22" s="62" t="str">
        <f t="shared" si="54"/>
        <v/>
      </c>
      <c r="AD22" s="65"/>
      <c r="AE22" s="65"/>
      <c r="AF22" s="65"/>
      <c r="AG22" s="34" t="str">
        <f t="shared" si="55"/>
        <v/>
      </c>
      <c r="AH22" s="35" t="str">
        <f t="shared" si="56"/>
        <v/>
      </c>
      <c r="AI22" s="57" t="str">
        <f t="shared" si="57"/>
        <v/>
      </c>
      <c r="AJ22" s="62" t="str">
        <f t="shared" si="58"/>
        <v/>
      </c>
      <c r="AK22" s="65"/>
      <c r="AL22" s="65"/>
      <c r="AM22" s="65"/>
      <c r="AN22" s="34" t="str">
        <f t="shared" si="59"/>
        <v/>
      </c>
      <c r="AO22" s="35" t="str">
        <f t="shared" si="60"/>
        <v/>
      </c>
      <c r="AR22" s="13" t="str">
        <f t="shared" si="8"/>
        <v/>
      </c>
      <c r="AS22" s="13" t="str">
        <f t="shared" si="8"/>
        <v/>
      </c>
      <c r="AT22" s="13" t="str">
        <f t="shared" si="8"/>
        <v/>
      </c>
      <c r="AU22" s="22" t="str">
        <f t="shared" si="9"/>
        <v/>
      </c>
      <c r="AV22" s="22" t="str">
        <f t="shared" si="10"/>
        <v/>
      </c>
      <c r="AW22" s="22" t="str">
        <f t="shared" si="11"/>
        <v/>
      </c>
      <c r="AX22" s="22" t="str">
        <f t="shared" si="12"/>
        <v/>
      </c>
      <c r="AY22" s="22" t="str">
        <f t="shared" si="13"/>
        <v/>
      </c>
      <c r="BA22" s="13" t="str">
        <f t="shared" si="14"/>
        <v/>
      </c>
      <c r="BB22" s="13" t="str">
        <f t="shared" si="14"/>
        <v/>
      </c>
      <c r="BC22" s="13" t="str">
        <f t="shared" si="14"/>
        <v/>
      </c>
      <c r="BD22" s="66" t="str">
        <f t="shared" si="15"/>
        <v/>
      </c>
      <c r="BE22" s="22" t="str">
        <f t="shared" si="16"/>
        <v/>
      </c>
      <c r="BF22" s="22" t="str">
        <f t="shared" si="17"/>
        <v/>
      </c>
      <c r="BG22" s="66" t="str">
        <f t="shared" si="18"/>
        <v/>
      </c>
      <c r="BH22" s="22" t="str">
        <f t="shared" si="19"/>
        <v/>
      </c>
      <c r="BI22" s="22" t="str">
        <f t="shared" si="20"/>
        <v/>
      </c>
      <c r="BJ22" s="66" t="str">
        <f t="shared" si="21"/>
        <v/>
      </c>
      <c r="BK22" s="22" t="str">
        <f t="shared" si="22"/>
        <v/>
      </c>
      <c r="BL22" s="22" t="str">
        <f t="shared" si="23"/>
        <v/>
      </c>
      <c r="BM22" s="66" t="str">
        <f t="shared" si="24"/>
        <v/>
      </c>
      <c r="BN22" s="22" t="str">
        <f t="shared" si="25"/>
        <v/>
      </c>
      <c r="BO22" s="22" t="str">
        <f t="shared" si="26"/>
        <v/>
      </c>
      <c r="BP22" s="66" t="str">
        <f t="shared" si="27"/>
        <v/>
      </c>
      <c r="BQ22" s="22" t="str">
        <f t="shared" si="28"/>
        <v/>
      </c>
      <c r="BR22" s="22" t="str">
        <f t="shared" si="29"/>
        <v/>
      </c>
      <c r="BT22" s="13" t="str">
        <f t="shared" si="30"/>
        <v/>
      </c>
      <c r="BU22" s="13" t="str">
        <f t="shared" si="30"/>
        <v/>
      </c>
      <c r="BV22" s="13" t="str">
        <f t="shared" si="30"/>
        <v/>
      </c>
      <c r="BW22" s="66" t="str">
        <f t="shared" si="31"/>
        <v/>
      </c>
      <c r="BX22" s="22" t="str">
        <f t="shared" si="32"/>
        <v/>
      </c>
      <c r="BY22" s="22" t="str">
        <f t="shared" si="33"/>
        <v/>
      </c>
      <c r="BZ22" s="66" t="str">
        <f t="shared" si="34"/>
        <v/>
      </c>
      <c r="CA22" s="22" t="str">
        <f t="shared" si="35"/>
        <v/>
      </c>
      <c r="CB22" s="22" t="str">
        <f t="shared" si="36"/>
        <v/>
      </c>
      <c r="CC22" s="66" t="str">
        <f t="shared" si="37"/>
        <v/>
      </c>
      <c r="CD22" s="22" t="str">
        <f t="shared" si="38"/>
        <v/>
      </c>
      <c r="CE22" s="22" t="str">
        <f t="shared" si="39"/>
        <v/>
      </c>
      <c r="CF22" s="66" t="str">
        <f t="shared" si="40"/>
        <v/>
      </c>
      <c r="CG22" s="22" t="str">
        <f t="shared" si="41"/>
        <v/>
      </c>
      <c r="CH22" s="22" t="str">
        <f t="shared" si="42"/>
        <v/>
      </c>
      <c r="CI22" s="66" t="str">
        <f t="shared" si="43"/>
        <v/>
      </c>
      <c r="CJ22" s="22" t="str">
        <f t="shared" si="44"/>
        <v/>
      </c>
      <c r="CK22" s="22" t="str">
        <f t="shared" si="45"/>
        <v/>
      </c>
    </row>
    <row r="23" spans="1:89" ht="15" customHeight="1" x14ac:dyDescent="0.2">
      <c r="A23" s="60" t="str">
        <f t="shared" si="0"/>
        <v/>
      </c>
      <c r="B23" s="61"/>
      <c r="C23" s="13"/>
      <c r="D23" s="14"/>
      <c r="E23" s="15" t="str">
        <f t="shared" si="1"/>
        <v/>
      </c>
      <c r="F23" s="16" t="str">
        <f t="shared" si="2"/>
        <v/>
      </c>
      <c r="G23" s="8" t="str">
        <f t="shared" si="3"/>
        <v/>
      </c>
      <c r="H23" s="62" t="str">
        <f t="shared" si="4"/>
        <v/>
      </c>
      <c r="I23" s="65"/>
      <c r="J23" s="65"/>
      <c r="K23" s="65"/>
      <c r="L23" s="34" t="str">
        <f t="shared" si="5"/>
        <v/>
      </c>
      <c r="M23" s="35" t="str">
        <f t="shared" si="6"/>
        <v/>
      </c>
      <c r="N23" s="57" t="str">
        <f t="shared" si="7"/>
        <v/>
      </c>
      <c r="O23" s="62" t="str">
        <f t="shared" si="46"/>
        <v/>
      </c>
      <c r="P23" s="65"/>
      <c r="Q23" s="65"/>
      <c r="R23" s="65"/>
      <c r="S23" s="34" t="str">
        <f t="shared" si="47"/>
        <v/>
      </c>
      <c r="T23" s="35" t="str">
        <f t="shared" si="48"/>
        <v/>
      </c>
      <c r="U23" s="57" t="str">
        <f t="shared" si="49"/>
        <v/>
      </c>
      <c r="V23" s="62" t="str">
        <f t="shared" si="50"/>
        <v/>
      </c>
      <c r="W23" s="65"/>
      <c r="X23" s="65"/>
      <c r="Y23" s="65"/>
      <c r="Z23" s="34" t="str">
        <f t="shared" si="51"/>
        <v/>
      </c>
      <c r="AA23" s="35" t="str">
        <f t="shared" si="52"/>
        <v/>
      </c>
      <c r="AB23" s="57" t="str">
        <f t="shared" si="53"/>
        <v/>
      </c>
      <c r="AC23" s="62" t="str">
        <f t="shared" si="54"/>
        <v/>
      </c>
      <c r="AD23" s="65"/>
      <c r="AE23" s="65"/>
      <c r="AF23" s="65"/>
      <c r="AG23" s="34" t="str">
        <f t="shared" si="55"/>
        <v/>
      </c>
      <c r="AH23" s="35" t="str">
        <f t="shared" si="56"/>
        <v/>
      </c>
      <c r="AI23" s="57" t="str">
        <f t="shared" si="57"/>
        <v/>
      </c>
      <c r="AJ23" s="62" t="str">
        <f t="shared" si="58"/>
        <v/>
      </c>
      <c r="AK23" s="65"/>
      <c r="AL23" s="65"/>
      <c r="AM23" s="65"/>
      <c r="AN23" s="34" t="str">
        <f t="shared" si="59"/>
        <v/>
      </c>
      <c r="AO23" s="35" t="str">
        <f t="shared" si="60"/>
        <v/>
      </c>
      <c r="AR23" s="13" t="str">
        <f t="shared" si="8"/>
        <v/>
      </c>
      <c r="AS23" s="13" t="str">
        <f t="shared" si="8"/>
        <v/>
      </c>
      <c r="AT23" s="13" t="str">
        <f t="shared" si="8"/>
        <v/>
      </c>
      <c r="AU23" s="22" t="str">
        <f t="shared" si="9"/>
        <v/>
      </c>
      <c r="AV23" s="22" t="str">
        <f t="shared" si="10"/>
        <v/>
      </c>
      <c r="AW23" s="22" t="str">
        <f t="shared" si="11"/>
        <v/>
      </c>
      <c r="AX23" s="22" t="str">
        <f t="shared" si="12"/>
        <v/>
      </c>
      <c r="AY23" s="22" t="str">
        <f t="shared" si="13"/>
        <v/>
      </c>
      <c r="BA23" s="13" t="str">
        <f t="shared" si="14"/>
        <v/>
      </c>
      <c r="BB23" s="13" t="str">
        <f t="shared" si="14"/>
        <v/>
      </c>
      <c r="BC23" s="13" t="str">
        <f t="shared" si="14"/>
        <v/>
      </c>
      <c r="BD23" s="66" t="str">
        <f t="shared" si="15"/>
        <v/>
      </c>
      <c r="BE23" s="22" t="str">
        <f t="shared" si="16"/>
        <v/>
      </c>
      <c r="BF23" s="22" t="str">
        <f t="shared" si="17"/>
        <v/>
      </c>
      <c r="BG23" s="66" t="str">
        <f t="shared" si="18"/>
        <v/>
      </c>
      <c r="BH23" s="22" t="str">
        <f t="shared" si="19"/>
        <v/>
      </c>
      <c r="BI23" s="22" t="str">
        <f t="shared" si="20"/>
        <v/>
      </c>
      <c r="BJ23" s="66" t="str">
        <f t="shared" si="21"/>
        <v/>
      </c>
      <c r="BK23" s="22" t="str">
        <f t="shared" si="22"/>
        <v/>
      </c>
      <c r="BL23" s="22" t="str">
        <f t="shared" si="23"/>
        <v/>
      </c>
      <c r="BM23" s="66" t="str">
        <f t="shared" si="24"/>
        <v/>
      </c>
      <c r="BN23" s="22" t="str">
        <f t="shared" si="25"/>
        <v/>
      </c>
      <c r="BO23" s="22" t="str">
        <f t="shared" si="26"/>
        <v/>
      </c>
      <c r="BP23" s="66" t="str">
        <f t="shared" si="27"/>
        <v/>
      </c>
      <c r="BQ23" s="22" t="str">
        <f t="shared" si="28"/>
        <v/>
      </c>
      <c r="BR23" s="22" t="str">
        <f t="shared" si="29"/>
        <v/>
      </c>
      <c r="BT23" s="13" t="str">
        <f t="shared" si="30"/>
        <v/>
      </c>
      <c r="BU23" s="13" t="str">
        <f t="shared" si="30"/>
        <v/>
      </c>
      <c r="BV23" s="13" t="str">
        <f t="shared" si="30"/>
        <v/>
      </c>
      <c r="BW23" s="66" t="str">
        <f t="shared" si="31"/>
        <v/>
      </c>
      <c r="BX23" s="22" t="str">
        <f t="shared" si="32"/>
        <v/>
      </c>
      <c r="BY23" s="22" t="str">
        <f t="shared" si="33"/>
        <v/>
      </c>
      <c r="BZ23" s="66" t="str">
        <f t="shared" si="34"/>
        <v/>
      </c>
      <c r="CA23" s="22" t="str">
        <f t="shared" si="35"/>
        <v/>
      </c>
      <c r="CB23" s="22" t="str">
        <f t="shared" si="36"/>
        <v/>
      </c>
      <c r="CC23" s="66" t="str">
        <f t="shared" si="37"/>
        <v/>
      </c>
      <c r="CD23" s="22" t="str">
        <f t="shared" si="38"/>
        <v/>
      </c>
      <c r="CE23" s="22" t="str">
        <f t="shared" si="39"/>
        <v/>
      </c>
      <c r="CF23" s="66" t="str">
        <f t="shared" si="40"/>
        <v/>
      </c>
      <c r="CG23" s="22" t="str">
        <f t="shared" si="41"/>
        <v/>
      </c>
      <c r="CH23" s="22" t="str">
        <f t="shared" si="42"/>
        <v/>
      </c>
      <c r="CI23" s="66" t="str">
        <f t="shared" si="43"/>
        <v/>
      </c>
      <c r="CJ23" s="22" t="str">
        <f t="shared" si="44"/>
        <v/>
      </c>
      <c r="CK23" s="22" t="str">
        <f t="shared" si="45"/>
        <v/>
      </c>
    </row>
    <row r="24" spans="1:89" ht="15" customHeight="1" x14ac:dyDescent="0.2">
      <c r="A24" s="60" t="str">
        <f t="shared" si="0"/>
        <v/>
      </c>
      <c r="B24" s="61"/>
      <c r="C24" s="13"/>
      <c r="D24" s="14"/>
      <c r="E24" s="15" t="str">
        <f t="shared" si="1"/>
        <v/>
      </c>
      <c r="F24" s="16" t="str">
        <f t="shared" si="2"/>
        <v/>
      </c>
      <c r="G24" s="8" t="str">
        <f t="shared" si="3"/>
        <v/>
      </c>
      <c r="H24" s="62" t="str">
        <f t="shared" si="4"/>
        <v/>
      </c>
      <c r="I24" s="65"/>
      <c r="J24" s="65"/>
      <c r="K24" s="65"/>
      <c r="L24" s="34" t="str">
        <f t="shared" si="5"/>
        <v/>
      </c>
      <c r="M24" s="35" t="str">
        <f t="shared" si="6"/>
        <v/>
      </c>
      <c r="N24" s="57" t="str">
        <f t="shared" si="7"/>
        <v/>
      </c>
      <c r="O24" s="62" t="str">
        <f t="shared" si="46"/>
        <v/>
      </c>
      <c r="P24" s="65"/>
      <c r="Q24" s="65"/>
      <c r="R24" s="65"/>
      <c r="S24" s="34" t="str">
        <f t="shared" si="47"/>
        <v/>
      </c>
      <c r="T24" s="35" t="str">
        <f t="shared" si="48"/>
        <v/>
      </c>
      <c r="U24" s="57" t="str">
        <f t="shared" si="49"/>
        <v/>
      </c>
      <c r="V24" s="62" t="str">
        <f t="shared" si="50"/>
        <v/>
      </c>
      <c r="W24" s="65"/>
      <c r="X24" s="65"/>
      <c r="Y24" s="65"/>
      <c r="Z24" s="34" t="str">
        <f t="shared" si="51"/>
        <v/>
      </c>
      <c r="AA24" s="35" t="str">
        <f t="shared" si="52"/>
        <v/>
      </c>
      <c r="AB24" s="57" t="str">
        <f t="shared" si="53"/>
        <v/>
      </c>
      <c r="AC24" s="62" t="str">
        <f t="shared" si="54"/>
        <v/>
      </c>
      <c r="AD24" s="65"/>
      <c r="AE24" s="65"/>
      <c r="AF24" s="65"/>
      <c r="AG24" s="34" t="str">
        <f t="shared" si="55"/>
        <v/>
      </c>
      <c r="AH24" s="35" t="str">
        <f t="shared" si="56"/>
        <v/>
      </c>
      <c r="AI24" s="57" t="str">
        <f t="shared" si="57"/>
        <v/>
      </c>
      <c r="AJ24" s="62" t="str">
        <f t="shared" si="58"/>
        <v/>
      </c>
      <c r="AK24" s="65"/>
      <c r="AL24" s="65"/>
      <c r="AM24" s="65"/>
      <c r="AN24" s="34" t="str">
        <f t="shared" si="59"/>
        <v/>
      </c>
      <c r="AO24" s="35" t="str">
        <f t="shared" si="60"/>
        <v/>
      </c>
      <c r="AR24" s="13" t="str">
        <f t="shared" si="8"/>
        <v/>
      </c>
      <c r="AS24" s="13" t="str">
        <f t="shared" si="8"/>
        <v/>
      </c>
      <c r="AT24" s="13" t="str">
        <f t="shared" si="8"/>
        <v/>
      </c>
      <c r="AU24" s="22" t="str">
        <f t="shared" si="9"/>
        <v/>
      </c>
      <c r="AV24" s="22" t="str">
        <f t="shared" si="10"/>
        <v/>
      </c>
      <c r="AW24" s="22" t="str">
        <f t="shared" si="11"/>
        <v/>
      </c>
      <c r="AX24" s="22" t="str">
        <f t="shared" si="12"/>
        <v/>
      </c>
      <c r="AY24" s="22" t="str">
        <f t="shared" si="13"/>
        <v/>
      </c>
      <c r="BA24" s="13" t="str">
        <f t="shared" si="14"/>
        <v/>
      </c>
      <c r="BB24" s="13" t="str">
        <f t="shared" si="14"/>
        <v/>
      </c>
      <c r="BC24" s="13" t="str">
        <f t="shared" si="14"/>
        <v/>
      </c>
      <c r="BD24" s="66" t="str">
        <f t="shared" si="15"/>
        <v/>
      </c>
      <c r="BE24" s="22" t="str">
        <f t="shared" si="16"/>
        <v/>
      </c>
      <c r="BF24" s="22" t="str">
        <f t="shared" si="17"/>
        <v/>
      </c>
      <c r="BG24" s="66" t="str">
        <f t="shared" si="18"/>
        <v/>
      </c>
      <c r="BH24" s="22" t="str">
        <f t="shared" si="19"/>
        <v/>
      </c>
      <c r="BI24" s="22" t="str">
        <f t="shared" si="20"/>
        <v/>
      </c>
      <c r="BJ24" s="66" t="str">
        <f t="shared" si="21"/>
        <v/>
      </c>
      <c r="BK24" s="22" t="str">
        <f t="shared" si="22"/>
        <v/>
      </c>
      <c r="BL24" s="22" t="str">
        <f t="shared" si="23"/>
        <v/>
      </c>
      <c r="BM24" s="66" t="str">
        <f t="shared" si="24"/>
        <v/>
      </c>
      <c r="BN24" s="22" t="str">
        <f t="shared" si="25"/>
        <v/>
      </c>
      <c r="BO24" s="22" t="str">
        <f t="shared" si="26"/>
        <v/>
      </c>
      <c r="BP24" s="66" t="str">
        <f t="shared" si="27"/>
        <v/>
      </c>
      <c r="BQ24" s="22" t="str">
        <f t="shared" si="28"/>
        <v/>
      </c>
      <c r="BR24" s="22" t="str">
        <f t="shared" si="29"/>
        <v/>
      </c>
      <c r="BT24" s="13" t="str">
        <f t="shared" si="30"/>
        <v/>
      </c>
      <c r="BU24" s="13" t="str">
        <f t="shared" si="30"/>
        <v/>
      </c>
      <c r="BV24" s="13" t="str">
        <f t="shared" si="30"/>
        <v/>
      </c>
      <c r="BW24" s="66" t="str">
        <f t="shared" si="31"/>
        <v/>
      </c>
      <c r="BX24" s="22" t="str">
        <f t="shared" si="32"/>
        <v/>
      </c>
      <c r="BY24" s="22" t="str">
        <f t="shared" si="33"/>
        <v/>
      </c>
      <c r="BZ24" s="66" t="str">
        <f t="shared" si="34"/>
        <v/>
      </c>
      <c r="CA24" s="22" t="str">
        <f t="shared" si="35"/>
        <v/>
      </c>
      <c r="CB24" s="22" t="str">
        <f t="shared" si="36"/>
        <v/>
      </c>
      <c r="CC24" s="66" t="str">
        <f t="shared" si="37"/>
        <v/>
      </c>
      <c r="CD24" s="22" t="str">
        <f t="shared" si="38"/>
        <v/>
      </c>
      <c r="CE24" s="22" t="str">
        <f t="shared" si="39"/>
        <v/>
      </c>
      <c r="CF24" s="66" t="str">
        <f t="shared" si="40"/>
        <v/>
      </c>
      <c r="CG24" s="22" t="str">
        <f t="shared" si="41"/>
        <v/>
      </c>
      <c r="CH24" s="22" t="str">
        <f t="shared" si="42"/>
        <v/>
      </c>
      <c r="CI24" s="66" t="str">
        <f t="shared" si="43"/>
        <v/>
      </c>
      <c r="CJ24" s="22" t="str">
        <f t="shared" si="44"/>
        <v/>
      </c>
      <c r="CK24" s="22" t="str">
        <f t="shared" si="45"/>
        <v/>
      </c>
    </row>
    <row r="25" spans="1:89" ht="15" customHeight="1" x14ac:dyDescent="0.2">
      <c r="A25" s="60" t="str">
        <f t="shared" si="0"/>
        <v/>
      </c>
      <c r="B25" s="61"/>
      <c r="C25" s="13"/>
      <c r="D25" s="14"/>
      <c r="E25" s="15" t="str">
        <f t="shared" si="1"/>
        <v/>
      </c>
      <c r="F25" s="16" t="str">
        <f t="shared" si="2"/>
        <v/>
      </c>
      <c r="G25" s="8" t="str">
        <f t="shared" si="3"/>
        <v/>
      </c>
      <c r="H25" s="62" t="str">
        <f t="shared" si="4"/>
        <v/>
      </c>
      <c r="I25" s="65"/>
      <c r="J25" s="65"/>
      <c r="K25" s="65"/>
      <c r="L25" s="34" t="str">
        <f t="shared" si="5"/>
        <v/>
      </c>
      <c r="M25" s="35" t="str">
        <f t="shared" si="6"/>
        <v/>
      </c>
      <c r="N25" s="57" t="str">
        <f t="shared" si="7"/>
        <v/>
      </c>
      <c r="O25" s="62" t="str">
        <f t="shared" si="46"/>
        <v/>
      </c>
      <c r="P25" s="65"/>
      <c r="Q25" s="65"/>
      <c r="R25" s="65"/>
      <c r="S25" s="34" t="str">
        <f t="shared" si="47"/>
        <v/>
      </c>
      <c r="T25" s="35" t="str">
        <f t="shared" si="48"/>
        <v/>
      </c>
      <c r="U25" s="57" t="str">
        <f t="shared" si="49"/>
        <v/>
      </c>
      <c r="V25" s="62" t="str">
        <f t="shared" si="50"/>
        <v/>
      </c>
      <c r="W25" s="65"/>
      <c r="X25" s="65"/>
      <c r="Y25" s="65"/>
      <c r="Z25" s="34" t="str">
        <f t="shared" si="51"/>
        <v/>
      </c>
      <c r="AA25" s="35" t="str">
        <f t="shared" si="52"/>
        <v/>
      </c>
      <c r="AB25" s="57" t="str">
        <f t="shared" si="53"/>
        <v/>
      </c>
      <c r="AC25" s="62" t="str">
        <f t="shared" si="54"/>
        <v/>
      </c>
      <c r="AD25" s="65"/>
      <c r="AE25" s="65"/>
      <c r="AF25" s="65"/>
      <c r="AG25" s="34" t="str">
        <f t="shared" si="55"/>
        <v/>
      </c>
      <c r="AH25" s="35" t="str">
        <f t="shared" si="56"/>
        <v/>
      </c>
      <c r="AI25" s="57" t="str">
        <f t="shared" si="57"/>
        <v/>
      </c>
      <c r="AJ25" s="62" t="str">
        <f t="shared" si="58"/>
        <v/>
      </c>
      <c r="AK25" s="65"/>
      <c r="AL25" s="65"/>
      <c r="AM25" s="65"/>
      <c r="AN25" s="34" t="str">
        <f t="shared" si="59"/>
        <v/>
      </c>
      <c r="AO25" s="35" t="str">
        <f t="shared" si="60"/>
        <v/>
      </c>
      <c r="AR25" s="13" t="str">
        <f t="shared" si="8"/>
        <v/>
      </c>
      <c r="AS25" s="13" t="str">
        <f t="shared" si="8"/>
        <v/>
      </c>
      <c r="AT25" s="13" t="str">
        <f t="shared" si="8"/>
        <v/>
      </c>
      <c r="AU25" s="22" t="str">
        <f t="shared" si="9"/>
        <v/>
      </c>
      <c r="AV25" s="22" t="str">
        <f t="shared" si="10"/>
        <v/>
      </c>
      <c r="AW25" s="22" t="str">
        <f t="shared" si="11"/>
        <v/>
      </c>
      <c r="AX25" s="22" t="str">
        <f t="shared" si="12"/>
        <v/>
      </c>
      <c r="AY25" s="22" t="str">
        <f t="shared" si="13"/>
        <v/>
      </c>
      <c r="BA25" s="13" t="str">
        <f t="shared" si="14"/>
        <v/>
      </c>
      <c r="BB25" s="13" t="str">
        <f t="shared" si="14"/>
        <v/>
      </c>
      <c r="BC25" s="13" t="str">
        <f t="shared" si="14"/>
        <v/>
      </c>
      <c r="BD25" s="66" t="str">
        <f t="shared" si="15"/>
        <v/>
      </c>
      <c r="BE25" s="22" t="str">
        <f t="shared" si="16"/>
        <v/>
      </c>
      <c r="BF25" s="22" t="str">
        <f t="shared" si="17"/>
        <v/>
      </c>
      <c r="BG25" s="66" t="str">
        <f t="shared" si="18"/>
        <v/>
      </c>
      <c r="BH25" s="22" t="str">
        <f t="shared" si="19"/>
        <v/>
      </c>
      <c r="BI25" s="22" t="str">
        <f t="shared" si="20"/>
        <v/>
      </c>
      <c r="BJ25" s="66" t="str">
        <f t="shared" si="21"/>
        <v/>
      </c>
      <c r="BK25" s="22" t="str">
        <f t="shared" si="22"/>
        <v/>
      </c>
      <c r="BL25" s="22" t="str">
        <f t="shared" si="23"/>
        <v/>
      </c>
      <c r="BM25" s="66" t="str">
        <f t="shared" si="24"/>
        <v/>
      </c>
      <c r="BN25" s="22" t="str">
        <f t="shared" si="25"/>
        <v/>
      </c>
      <c r="BO25" s="22" t="str">
        <f t="shared" si="26"/>
        <v/>
      </c>
      <c r="BP25" s="66" t="str">
        <f t="shared" si="27"/>
        <v/>
      </c>
      <c r="BQ25" s="22" t="str">
        <f t="shared" si="28"/>
        <v/>
      </c>
      <c r="BR25" s="22" t="str">
        <f t="shared" si="29"/>
        <v/>
      </c>
      <c r="BT25" s="13" t="str">
        <f t="shared" si="30"/>
        <v/>
      </c>
      <c r="BU25" s="13" t="str">
        <f t="shared" si="30"/>
        <v/>
      </c>
      <c r="BV25" s="13" t="str">
        <f t="shared" si="30"/>
        <v/>
      </c>
      <c r="BW25" s="66" t="str">
        <f t="shared" si="31"/>
        <v/>
      </c>
      <c r="BX25" s="22" t="str">
        <f t="shared" si="32"/>
        <v/>
      </c>
      <c r="BY25" s="22" t="str">
        <f t="shared" si="33"/>
        <v/>
      </c>
      <c r="BZ25" s="66" t="str">
        <f t="shared" si="34"/>
        <v/>
      </c>
      <c r="CA25" s="22" t="str">
        <f t="shared" si="35"/>
        <v/>
      </c>
      <c r="CB25" s="22" t="str">
        <f t="shared" si="36"/>
        <v/>
      </c>
      <c r="CC25" s="66" t="str">
        <f t="shared" si="37"/>
        <v/>
      </c>
      <c r="CD25" s="22" t="str">
        <f t="shared" si="38"/>
        <v/>
      </c>
      <c r="CE25" s="22" t="str">
        <f t="shared" si="39"/>
        <v/>
      </c>
      <c r="CF25" s="66" t="str">
        <f t="shared" si="40"/>
        <v/>
      </c>
      <c r="CG25" s="22" t="str">
        <f t="shared" si="41"/>
        <v/>
      </c>
      <c r="CH25" s="22" t="str">
        <f t="shared" si="42"/>
        <v/>
      </c>
      <c r="CI25" s="66" t="str">
        <f t="shared" si="43"/>
        <v/>
      </c>
      <c r="CJ25" s="22" t="str">
        <f t="shared" si="44"/>
        <v/>
      </c>
      <c r="CK25" s="22" t="str">
        <f t="shared" si="45"/>
        <v/>
      </c>
    </row>
    <row r="26" spans="1:89" ht="15" customHeight="1" x14ac:dyDescent="0.2">
      <c r="A26" s="60" t="str">
        <f t="shared" si="0"/>
        <v/>
      </c>
      <c r="B26" s="61"/>
      <c r="C26" s="13"/>
      <c r="D26" s="14"/>
      <c r="E26" s="15" t="str">
        <f t="shared" si="1"/>
        <v/>
      </c>
      <c r="F26" s="16" t="str">
        <f t="shared" si="2"/>
        <v/>
      </c>
      <c r="G26" s="8" t="str">
        <f t="shared" si="3"/>
        <v/>
      </c>
      <c r="H26" s="62" t="str">
        <f t="shared" si="4"/>
        <v/>
      </c>
      <c r="I26" s="65"/>
      <c r="J26" s="65"/>
      <c r="K26" s="65"/>
      <c r="L26" s="34" t="str">
        <f t="shared" si="5"/>
        <v/>
      </c>
      <c r="M26" s="35" t="str">
        <f t="shared" si="6"/>
        <v/>
      </c>
      <c r="N26" s="57" t="str">
        <f t="shared" si="7"/>
        <v/>
      </c>
      <c r="O26" s="62" t="str">
        <f t="shared" si="46"/>
        <v/>
      </c>
      <c r="P26" s="65"/>
      <c r="Q26" s="65"/>
      <c r="R26" s="65"/>
      <c r="S26" s="34" t="str">
        <f t="shared" si="47"/>
        <v/>
      </c>
      <c r="T26" s="35" t="str">
        <f t="shared" si="48"/>
        <v/>
      </c>
      <c r="U26" s="57" t="str">
        <f t="shared" si="49"/>
        <v/>
      </c>
      <c r="V26" s="62" t="str">
        <f t="shared" si="50"/>
        <v/>
      </c>
      <c r="W26" s="65"/>
      <c r="X26" s="65"/>
      <c r="Y26" s="65"/>
      <c r="Z26" s="34" t="str">
        <f t="shared" si="51"/>
        <v/>
      </c>
      <c r="AA26" s="35" t="str">
        <f t="shared" si="52"/>
        <v/>
      </c>
      <c r="AB26" s="57" t="str">
        <f t="shared" si="53"/>
        <v/>
      </c>
      <c r="AC26" s="62" t="str">
        <f t="shared" si="54"/>
        <v/>
      </c>
      <c r="AD26" s="65"/>
      <c r="AE26" s="65"/>
      <c r="AF26" s="65"/>
      <c r="AG26" s="34" t="str">
        <f t="shared" si="55"/>
        <v/>
      </c>
      <c r="AH26" s="35" t="str">
        <f t="shared" si="56"/>
        <v/>
      </c>
      <c r="AI26" s="57" t="str">
        <f t="shared" si="57"/>
        <v/>
      </c>
      <c r="AJ26" s="62" t="str">
        <f t="shared" si="58"/>
        <v/>
      </c>
      <c r="AK26" s="65"/>
      <c r="AL26" s="65"/>
      <c r="AM26" s="65"/>
      <c r="AN26" s="34" t="str">
        <f t="shared" si="59"/>
        <v/>
      </c>
      <c r="AO26" s="35" t="str">
        <f t="shared" si="60"/>
        <v/>
      </c>
      <c r="AR26" s="13" t="str">
        <f t="shared" si="8"/>
        <v/>
      </c>
      <c r="AS26" s="13" t="str">
        <f t="shared" si="8"/>
        <v/>
      </c>
      <c r="AT26" s="13" t="str">
        <f t="shared" si="8"/>
        <v/>
      </c>
      <c r="AU26" s="22" t="str">
        <f t="shared" si="9"/>
        <v/>
      </c>
      <c r="AV26" s="22" t="str">
        <f t="shared" si="10"/>
        <v/>
      </c>
      <c r="AW26" s="22" t="str">
        <f t="shared" si="11"/>
        <v/>
      </c>
      <c r="AX26" s="22" t="str">
        <f t="shared" si="12"/>
        <v/>
      </c>
      <c r="AY26" s="22" t="str">
        <f t="shared" si="13"/>
        <v/>
      </c>
      <c r="BA26" s="13" t="str">
        <f t="shared" si="14"/>
        <v/>
      </c>
      <c r="BB26" s="13" t="str">
        <f t="shared" si="14"/>
        <v/>
      </c>
      <c r="BC26" s="13" t="str">
        <f t="shared" si="14"/>
        <v/>
      </c>
      <c r="BD26" s="66" t="str">
        <f t="shared" si="15"/>
        <v/>
      </c>
      <c r="BE26" s="22" t="str">
        <f t="shared" si="16"/>
        <v/>
      </c>
      <c r="BF26" s="22" t="str">
        <f t="shared" si="17"/>
        <v/>
      </c>
      <c r="BG26" s="66" t="str">
        <f t="shared" si="18"/>
        <v/>
      </c>
      <c r="BH26" s="22" t="str">
        <f t="shared" si="19"/>
        <v/>
      </c>
      <c r="BI26" s="22" t="str">
        <f t="shared" si="20"/>
        <v/>
      </c>
      <c r="BJ26" s="66" t="str">
        <f t="shared" si="21"/>
        <v/>
      </c>
      <c r="BK26" s="22" t="str">
        <f t="shared" si="22"/>
        <v/>
      </c>
      <c r="BL26" s="22" t="str">
        <f t="shared" si="23"/>
        <v/>
      </c>
      <c r="BM26" s="66" t="str">
        <f t="shared" si="24"/>
        <v/>
      </c>
      <c r="BN26" s="22" t="str">
        <f t="shared" si="25"/>
        <v/>
      </c>
      <c r="BO26" s="22" t="str">
        <f t="shared" si="26"/>
        <v/>
      </c>
      <c r="BP26" s="66" t="str">
        <f t="shared" si="27"/>
        <v/>
      </c>
      <c r="BQ26" s="22" t="str">
        <f t="shared" si="28"/>
        <v/>
      </c>
      <c r="BR26" s="22" t="str">
        <f t="shared" si="29"/>
        <v/>
      </c>
      <c r="BT26" s="13" t="str">
        <f t="shared" si="30"/>
        <v/>
      </c>
      <c r="BU26" s="13" t="str">
        <f t="shared" si="30"/>
        <v/>
      </c>
      <c r="BV26" s="13" t="str">
        <f t="shared" si="30"/>
        <v/>
      </c>
      <c r="BW26" s="66" t="str">
        <f t="shared" si="31"/>
        <v/>
      </c>
      <c r="BX26" s="22" t="str">
        <f t="shared" si="32"/>
        <v/>
      </c>
      <c r="BY26" s="22" t="str">
        <f t="shared" si="33"/>
        <v/>
      </c>
      <c r="BZ26" s="66" t="str">
        <f t="shared" si="34"/>
        <v/>
      </c>
      <c r="CA26" s="22" t="str">
        <f t="shared" si="35"/>
        <v/>
      </c>
      <c r="CB26" s="22" t="str">
        <f t="shared" si="36"/>
        <v/>
      </c>
      <c r="CC26" s="66" t="str">
        <f t="shared" si="37"/>
        <v/>
      </c>
      <c r="CD26" s="22" t="str">
        <f t="shared" si="38"/>
        <v/>
      </c>
      <c r="CE26" s="22" t="str">
        <f t="shared" si="39"/>
        <v/>
      </c>
      <c r="CF26" s="66" t="str">
        <f t="shared" si="40"/>
        <v/>
      </c>
      <c r="CG26" s="22" t="str">
        <f t="shared" si="41"/>
        <v/>
      </c>
      <c r="CH26" s="22" t="str">
        <f t="shared" si="42"/>
        <v/>
      </c>
      <c r="CI26" s="66" t="str">
        <f t="shared" si="43"/>
        <v/>
      </c>
      <c r="CJ26" s="22" t="str">
        <f t="shared" si="44"/>
        <v/>
      </c>
      <c r="CK26" s="22" t="str">
        <f t="shared" si="45"/>
        <v/>
      </c>
    </row>
    <row r="27" spans="1:89" ht="15" customHeight="1" x14ac:dyDescent="0.2">
      <c r="A27" s="60" t="str">
        <f t="shared" si="0"/>
        <v/>
      </c>
      <c r="B27" s="61"/>
      <c r="C27" s="13"/>
      <c r="D27" s="14"/>
      <c r="E27" s="15" t="str">
        <f t="shared" si="1"/>
        <v/>
      </c>
      <c r="F27" s="16" t="str">
        <f t="shared" si="2"/>
        <v/>
      </c>
      <c r="G27" s="8" t="str">
        <f t="shared" si="3"/>
        <v/>
      </c>
      <c r="H27" s="62" t="str">
        <f t="shared" si="4"/>
        <v/>
      </c>
      <c r="I27" s="65"/>
      <c r="J27" s="65"/>
      <c r="K27" s="65"/>
      <c r="L27" s="34" t="str">
        <f t="shared" si="5"/>
        <v/>
      </c>
      <c r="M27" s="35" t="str">
        <f t="shared" si="6"/>
        <v/>
      </c>
      <c r="N27" s="57" t="str">
        <f t="shared" si="7"/>
        <v/>
      </c>
      <c r="O27" s="62" t="str">
        <f t="shared" si="46"/>
        <v/>
      </c>
      <c r="P27" s="65"/>
      <c r="Q27" s="65"/>
      <c r="R27" s="65"/>
      <c r="S27" s="34" t="str">
        <f t="shared" si="47"/>
        <v/>
      </c>
      <c r="T27" s="35" t="str">
        <f t="shared" si="48"/>
        <v/>
      </c>
      <c r="U27" s="57" t="str">
        <f t="shared" si="49"/>
        <v/>
      </c>
      <c r="V27" s="62" t="str">
        <f t="shared" si="50"/>
        <v/>
      </c>
      <c r="W27" s="65"/>
      <c r="X27" s="65"/>
      <c r="Y27" s="65"/>
      <c r="Z27" s="34" t="str">
        <f t="shared" si="51"/>
        <v/>
      </c>
      <c r="AA27" s="35" t="str">
        <f t="shared" si="52"/>
        <v/>
      </c>
      <c r="AB27" s="57" t="str">
        <f t="shared" si="53"/>
        <v/>
      </c>
      <c r="AC27" s="62" t="str">
        <f t="shared" si="54"/>
        <v/>
      </c>
      <c r="AD27" s="65"/>
      <c r="AE27" s="65"/>
      <c r="AF27" s="65"/>
      <c r="AG27" s="34" t="str">
        <f t="shared" si="55"/>
        <v/>
      </c>
      <c r="AH27" s="35" t="str">
        <f t="shared" si="56"/>
        <v/>
      </c>
      <c r="AI27" s="57" t="str">
        <f t="shared" si="57"/>
        <v/>
      </c>
      <c r="AJ27" s="62" t="str">
        <f t="shared" si="58"/>
        <v/>
      </c>
      <c r="AK27" s="65"/>
      <c r="AL27" s="65"/>
      <c r="AM27" s="65"/>
      <c r="AN27" s="34" t="str">
        <f t="shared" si="59"/>
        <v/>
      </c>
      <c r="AO27" s="35" t="str">
        <f t="shared" si="60"/>
        <v/>
      </c>
      <c r="AR27" s="13" t="str">
        <f t="shared" si="8"/>
        <v/>
      </c>
      <c r="AS27" s="13" t="str">
        <f t="shared" si="8"/>
        <v/>
      </c>
      <c r="AT27" s="13" t="str">
        <f t="shared" si="8"/>
        <v/>
      </c>
      <c r="AU27" s="22" t="str">
        <f t="shared" si="9"/>
        <v/>
      </c>
      <c r="AV27" s="22" t="str">
        <f t="shared" si="10"/>
        <v/>
      </c>
      <c r="AW27" s="22" t="str">
        <f t="shared" si="11"/>
        <v/>
      </c>
      <c r="AX27" s="22" t="str">
        <f t="shared" si="12"/>
        <v/>
      </c>
      <c r="AY27" s="22" t="str">
        <f t="shared" si="13"/>
        <v/>
      </c>
      <c r="BA27" s="13" t="str">
        <f t="shared" si="14"/>
        <v/>
      </c>
      <c r="BB27" s="13" t="str">
        <f t="shared" si="14"/>
        <v/>
      </c>
      <c r="BC27" s="13" t="str">
        <f t="shared" si="14"/>
        <v/>
      </c>
      <c r="BD27" s="66" t="str">
        <f t="shared" si="15"/>
        <v/>
      </c>
      <c r="BE27" s="22" t="str">
        <f t="shared" si="16"/>
        <v/>
      </c>
      <c r="BF27" s="22" t="str">
        <f t="shared" si="17"/>
        <v/>
      </c>
      <c r="BG27" s="66" t="str">
        <f t="shared" si="18"/>
        <v/>
      </c>
      <c r="BH27" s="22" t="str">
        <f t="shared" si="19"/>
        <v/>
      </c>
      <c r="BI27" s="22" t="str">
        <f t="shared" si="20"/>
        <v/>
      </c>
      <c r="BJ27" s="66" t="str">
        <f t="shared" si="21"/>
        <v/>
      </c>
      <c r="BK27" s="22" t="str">
        <f t="shared" si="22"/>
        <v/>
      </c>
      <c r="BL27" s="22" t="str">
        <f t="shared" si="23"/>
        <v/>
      </c>
      <c r="BM27" s="66" t="str">
        <f t="shared" si="24"/>
        <v/>
      </c>
      <c r="BN27" s="22" t="str">
        <f t="shared" si="25"/>
        <v/>
      </c>
      <c r="BO27" s="22" t="str">
        <f t="shared" si="26"/>
        <v/>
      </c>
      <c r="BP27" s="66" t="str">
        <f t="shared" si="27"/>
        <v/>
      </c>
      <c r="BQ27" s="22" t="str">
        <f t="shared" si="28"/>
        <v/>
      </c>
      <c r="BR27" s="22" t="str">
        <f t="shared" si="29"/>
        <v/>
      </c>
      <c r="BT27" s="13" t="str">
        <f t="shared" si="30"/>
        <v/>
      </c>
      <c r="BU27" s="13" t="str">
        <f t="shared" si="30"/>
        <v/>
      </c>
      <c r="BV27" s="13" t="str">
        <f t="shared" si="30"/>
        <v/>
      </c>
      <c r="BW27" s="66" t="str">
        <f t="shared" si="31"/>
        <v/>
      </c>
      <c r="BX27" s="22" t="str">
        <f t="shared" si="32"/>
        <v/>
      </c>
      <c r="BY27" s="22" t="str">
        <f t="shared" si="33"/>
        <v/>
      </c>
      <c r="BZ27" s="66" t="str">
        <f t="shared" si="34"/>
        <v/>
      </c>
      <c r="CA27" s="22" t="str">
        <f t="shared" si="35"/>
        <v/>
      </c>
      <c r="CB27" s="22" t="str">
        <f t="shared" si="36"/>
        <v/>
      </c>
      <c r="CC27" s="66" t="str">
        <f t="shared" si="37"/>
        <v/>
      </c>
      <c r="CD27" s="22" t="str">
        <f t="shared" si="38"/>
        <v/>
      </c>
      <c r="CE27" s="22" t="str">
        <f t="shared" si="39"/>
        <v/>
      </c>
      <c r="CF27" s="66" t="str">
        <f t="shared" si="40"/>
        <v/>
      </c>
      <c r="CG27" s="22" t="str">
        <f t="shared" si="41"/>
        <v/>
      </c>
      <c r="CH27" s="22" t="str">
        <f t="shared" si="42"/>
        <v/>
      </c>
      <c r="CI27" s="66" t="str">
        <f t="shared" si="43"/>
        <v/>
      </c>
      <c r="CJ27" s="22" t="str">
        <f t="shared" si="44"/>
        <v/>
      </c>
      <c r="CK27" s="22" t="str">
        <f t="shared" si="45"/>
        <v/>
      </c>
    </row>
    <row r="28" spans="1:89" ht="15" customHeight="1" x14ac:dyDescent="0.2">
      <c r="A28" s="60" t="str">
        <f t="shared" si="0"/>
        <v/>
      </c>
      <c r="B28" s="61"/>
      <c r="C28" s="13"/>
      <c r="D28" s="14"/>
      <c r="E28" s="15" t="str">
        <f t="shared" si="1"/>
        <v/>
      </c>
      <c r="F28" s="16" t="str">
        <f t="shared" si="2"/>
        <v/>
      </c>
      <c r="G28" s="8" t="str">
        <f t="shared" si="3"/>
        <v/>
      </c>
      <c r="H28" s="62" t="str">
        <f t="shared" si="4"/>
        <v/>
      </c>
      <c r="I28" s="65"/>
      <c r="J28" s="65"/>
      <c r="K28" s="65"/>
      <c r="L28" s="34" t="str">
        <f t="shared" si="5"/>
        <v/>
      </c>
      <c r="M28" s="35" t="str">
        <f t="shared" si="6"/>
        <v/>
      </c>
      <c r="N28" s="57" t="str">
        <f t="shared" si="7"/>
        <v/>
      </c>
      <c r="O28" s="62" t="str">
        <f t="shared" si="46"/>
        <v/>
      </c>
      <c r="P28" s="65"/>
      <c r="Q28" s="65"/>
      <c r="R28" s="65"/>
      <c r="S28" s="34" t="str">
        <f t="shared" si="47"/>
        <v/>
      </c>
      <c r="T28" s="35" t="str">
        <f t="shared" si="48"/>
        <v/>
      </c>
      <c r="U28" s="57" t="str">
        <f t="shared" si="49"/>
        <v/>
      </c>
      <c r="V28" s="62" t="str">
        <f t="shared" si="50"/>
        <v/>
      </c>
      <c r="W28" s="65"/>
      <c r="X28" s="65"/>
      <c r="Y28" s="65"/>
      <c r="Z28" s="34" t="str">
        <f t="shared" si="51"/>
        <v/>
      </c>
      <c r="AA28" s="35" t="str">
        <f t="shared" si="52"/>
        <v/>
      </c>
      <c r="AB28" s="57" t="str">
        <f t="shared" si="53"/>
        <v/>
      </c>
      <c r="AC28" s="62" t="str">
        <f t="shared" si="54"/>
        <v/>
      </c>
      <c r="AD28" s="65"/>
      <c r="AE28" s="65"/>
      <c r="AF28" s="65"/>
      <c r="AG28" s="34" t="str">
        <f t="shared" si="55"/>
        <v/>
      </c>
      <c r="AH28" s="35" t="str">
        <f t="shared" si="56"/>
        <v/>
      </c>
      <c r="AI28" s="57" t="str">
        <f t="shared" si="57"/>
        <v/>
      </c>
      <c r="AJ28" s="62" t="str">
        <f t="shared" si="58"/>
        <v/>
      </c>
      <c r="AK28" s="65"/>
      <c r="AL28" s="65"/>
      <c r="AM28" s="65"/>
      <c r="AN28" s="34" t="str">
        <f t="shared" si="59"/>
        <v/>
      </c>
      <c r="AO28" s="35" t="str">
        <f t="shared" si="60"/>
        <v/>
      </c>
      <c r="AR28" s="13" t="str">
        <f t="shared" si="8"/>
        <v/>
      </c>
      <c r="AS28" s="13" t="str">
        <f t="shared" si="8"/>
        <v/>
      </c>
      <c r="AT28" s="13" t="str">
        <f t="shared" si="8"/>
        <v/>
      </c>
      <c r="AU28" s="22" t="str">
        <f t="shared" si="9"/>
        <v/>
      </c>
      <c r="AV28" s="22" t="str">
        <f t="shared" si="10"/>
        <v/>
      </c>
      <c r="AW28" s="22" t="str">
        <f t="shared" si="11"/>
        <v/>
      </c>
      <c r="AX28" s="22" t="str">
        <f t="shared" si="12"/>
        <v/>
      </c>
      <c r="AY28" s="22" t="str">
        <f t="shared" si="13"/>
        <v/>
      </c>
      <c r="BA28" s="13" t="str">
        <f t="shared" si="14"/>
        <v/>
      </c>
      <c r="BB28" s="13" t="str">
        <f t="shared" si="14"/>
        <v/>
      </c>
      <c r="BC28" s="13" t="str">
        <f t="shared" si="14"/>
        <v/>
      </c>
      <c r="BD28" s="66" t="str">
        <f t="shared" si="15"/>
        <v/>
      </c>
      <c r="BE28" s="22" t="str">
        <f t="shared" si="16"/>
        <v/>
      </c>
      <c r="BF28" s="22" t="str">
        <f t="shared" si="17"/>
        <v/>
      </c>
      <c r="BG28" s="66" t="str">
        <f t="shared" si="18"/>
        <v/>
      </c>
      <c r="BH28" s="22" t="str">
        <f t="shared" si="19"/>
        <v/>
      </c>
      <c r="BI28" s="22" t="str">
        <f t="shared" si="20"/>
        <v/>
      </c>
      <c r="BJ28" s="66" t="str">
        <f t="shared" si="21"/>
        <v/>
      </c>
      <c r="BK28" s="22" t="str">
        <f t="shared" si="22"/>
        <v/>
      </c>
      <c r="BL28" s="22" t="str">
        <f t="shared" si="23"/>
        <v/>
      </c>
      <c r="BM28" s="66" t="str">
        <f t="shared" si="24"/>
        <v/>
      </c>
      <c r="BN28" s="22" t="str">
        <f t="shared" si="25"/>
        <v/>
      </c>
      <c r="BO28" s="22" t="str">
        <f t="shared" si="26"/>
        <v/>
      </c>
      <c r="BP28" s="66" t="str">
        <f t="shared" si="27"/>
        <v/>
      </c>
      <c r="BQ28" s="22" t="str">
        <f t="shared" si="28"/>
        <v/>
      </c>
      <c r="BR28" s="22" t="str">
        <f t="shared" si="29"/>
        <v/>
      </c>
      <c r="BT28" s="13" t="str">
        <f t="shared" si="30"/>
        <v/>
      </c>
      <c r="BU28" s="13" t="str">
        <f t="shared" si="30"/>
        <v/>
      </c>
      <c r="BV28" s="13" t="str">
        <f t="shared" si="30"/>
        <v/>
      </c>
      <c r="BW28" s="66" t="str">
        <f t="shared" si="31"/>
        <v/>
      </c>
      <c r="BX28" s="22" t="str">
        <f t="shared" si="32"/>
        <v/>
      </c>
      <c r="BY28" s="22" t="str">
        <f t="shared" si="33"/>
        <v/>
      </c>
      <c r="BZ28" s="66" t="str">
        <f t="shared" si="34"/>
        <v/>
      </c>
      <c r="CA28" s="22" t="str">
        <f t="shared" si="35"/>
        <v/>
      </c>
      <c r="CB28" s="22" t="str">
        <f t="shared" si="36"/>
        <v/>
      </c>
      <c r="CC28" s="66" t="str">
        <f t="shared" si="37"/>
        <v/>
      </c>
      <c r="CD28" s="22" t="str">
        <f t="shared" si="38"/>
        <v/>
      </c>
      <c r="CE28" s="22" t="str">
        <f t="shared" si="39"/>
        <v/>
      </c>
      <c r="CF28" s="66" t="str">
        <f t="shared" si="40"/>
        <v/>
      </c>
      <c r="CG28" s="22" t="str">
        <f t="shared" si="41"/>
        <v/>
      </c>
      <c r="CH28" s="22" t="str">
        <f t="shared" si="42"/>
        <v/>
      </c>
      <c r="CI28" s="66" t="str">
        <f t="shared" si="43"/>
        <v/>
      </c>
      <c r="CJ28" s="22" t="str">
        <f t="shared" si="44"/>
        <v/>
      </c>
      <c r="CK28" s="22" t="str">
        <f t="shared" si="45"/>
        <v/>
      </c>
    </row>
    <row r="29" spans="1:89" ht="15" customHeight="1" x14ac:dyDescent="0.2">
      <c r="A29" s="60" t="str">
        <f t="shared" si="0"/>
        <v/>
      </c>
      <c r="B29" s="61"/>
      <c r="C29" s="13"/>
      <c r="D29" s="14"/>
      <c r="E29" s="15" t="str">
        <f t="shared" si="1"/>
        <v/>
      </c>
      <c r="F29" s="16" t="str">
        <f t="shared" si="2"/>
        <v/>
      </c>
      <c r="G29" s="8" t="str">
        <f t="shared" si="3"/>
        <v/>
      </c>
      <c r="H29" s="62" t="str">
        <f t="shared" si="4"/>
        <v/>
      </c>
      <c r="I29" s="65"/>
      <c r="J29" s="65"/>
      <c r="K29" s="65"/>
      <c r="L29" s="34" t="str">
        <f t="shared" si="5"/>
        <v/>
      </c>
      <c r="M29" s="35" t="str">
        <f t="shared" si="6"/>
        <v/>
      </c>
      <c r="N29" s="57" t="str">
        <f t="shared" si="7"/>
        <v/>
      </c>
      <c r="O29" s="62" t="str">
        <f t="shared" si="46"/>
        <v/>
      </c>
      <c r="P29" s="65"/>
      <c r="Q29" s="65"/>
      <c r="R29" s="65"/>
      <c r="S29" s="34" t="str">
        <f t="shared" si="47"/>
        <v/>
      </c>
      <c r="T29" s="35" t="str">
        <f t="shared" si="48"/>
        <v/>
      </c>
      <c r="U29" s="57" t="str">
        <f t="shared" si="49"/>
        <v/>
      </c>
      <c r="V29" s="62" t="str">
        <f t="shared" si="50"/>
        <v/>
      </c>
      <c r="W29" s="65"/>
      <c r="X29" s="65"/>
      <c r="Y29" s="65"/>
      <c r="Z29" s="34" t="str">
        <f t="shared" si="51"/>
        <v/>
      </c>
      <c r="AA29" s="35" t="str">
        <f t="shared" si="52"/>
        <v/>
      </c>
      <c r="AB29" s="57" t="str">
        <f t="shared" si="53"/>
        <v/>
      </c>
      <c r="AC29" s="62" t="str">
        <f t="shared" si="54"/>
        <v/>
      </c>
      <c r="AD29" s="65"/>
      <c r="AE29" s="65"/>
      <c r="AF29" s="65"/>
      <c r="AG29" s="34" t="str">
        <f t="shared" si="55"/>
        <v/>
      </c>
      <c r="AH29" s="35" t="str">
        <f t="shared" si="56"/>
        <v/>
      </c>
      <c r="AI29" s="57" t="str">
        <f t="shared" si="57"/>
        <v/>
      </c>
      <c r="AJ29" s="62" t="str">
        <f t="shared" si="58"/>
        <v/>
      </c>
      <c r="AK29" s="65"/>
      <c r="AL29" s="65"/>
      <c r="AM29" s="65"/>
      <c r="AN29" s="34" t="str">
        <f t="shared" si="59"/>
        <v/>
      </c>
      <c r="AO29" s="35" t="str">
        <f t="shared" si="60"/>
        <v/>
      </c>
      <c r="AR29" s="13" t="str">
        <f t="shared" si="8"/>
        <v/>
      </c>
      <c r="AS29" s="13" t="str">
        <f t="shared" si="8"/>
        <v/>
      </c>
      <c r="AT29" s="13" t="str">
        <f t="shared" si="8"/>
        <v/>
      </c>
      <c r="AU29" s="22" t="str">
        <f t="shared" si="9"/>
        <v/>
      </c>
      <c r="AV29" s="22" t="str">
        <f t="shared" si="10"/>
        <v/>
      </c>
      <c r="AW29" s="22" t="str">
        <f t="shared" si="11"/>
        <v/>
      </c>
      <c r="AX29" s="22" t="str">
        <f t="shared" si="12"/>
        <v/>
      </c>
      <c r="AY29" s="22" t="str">
        <f t="shared" si="13"/>
        <v/>
      </c>
      <c r="BA29" s="13" t="str">
        <f t="shared" si="14"/>
        <v/>
      </c>
      <c r="BB29" s="13" t="str">
        <f t="shared" si="14"/>
        <v/>
      </c>
      <c r="BC29" s="13" t="str">
        <f t="shared" si="14"/>
        <v/>
      </c>
      <c r="BD29" s="66" t="str">
        <f t="shared" si="15"/>
        <v/>
      </c>
      <c r="BE29" s="22" t="str">
        <f t="shared" si="16"/>
        <v/>
      </c>
      <c r="BF29" s="22" t="str">
        <f t="shared" si="17"/>
        <v/>
      </c>
      <c r="BG29" s="66" t="str">
        <f t="shared" si="18"/>
        <v/>
      </c>
      <c r="BH29" s="22" t="str">
        <f t="shared" si="19"/>
        <v/>
      </c>
      <c r="BI29" s="22" t="str">
        <f t="shared" si="20"/>
        <v/>
      </c>
      <c r="BJ29" s="66" t="str">
        <f t="shared" si="21"/>
        <v/>
      </c>
      <c r="BK29" s="22" t="str">
        <f t="shared" si="22"/>
        <v/>
      </c>
      <c r="BL29" s="22" t="str">
        <f t="shared" si="23"/>
        <v/>
      </c>
      <c r="BM29" s="66" t="str">
        <f t="shared" si="24"/>
        <v/>
      </c>
      <c r="BN29" s="22" t="str">
        <f t="shared" si="25"/>
        <v/>
      </c>
      <c r="BO29" s="22" t="str">
        <f t="shared" si="26"/>
        <v/>
      </c>
      <c r="BP29" s="66" t="str">
        <f t="shared" si="27"/>
        <v/>
      </c>
      <c r="BQ29" s="22" t="str">
        <f t="shared" si="28"/>
        <v/>
      </c>
      <c r="BR29" s="22" t="str">
        <f t="shared" si="29"/>
        <v/>
      </c>
      <c r="BT29" s="13" t="str">
        <f t="shared" si="30"/>
        <v/>
      </c>
      <c r="BU29" s="13" t="str">
        <f t="shared" si="30"/>
        <v/>
      </c>
      <c r="BV29" s="13" t="str">
        <f t="shared" si="30"/>
        <v/>
      </c>
      <c r="BW29" s="66" t="str">
        <f t="shared" si="31"/>
        <v/>
      </c>
      <c r="BX29" s="22" t="str">
        <f t="shared" si="32"/>
        <v/>
      </c>
      <c r="BY29" s="22" t="str">
        <f t="shared" si="33"/>
        <v/>
      </c>
      <c r="BZ29" s="66" t="str">
        <f t="shared" si="34"/>
        <v/>
      </c>
      <c r="CA29" s="22" t="str">
        <f t="shared" si="35"/>
        <v/>
      </c>
      <c r="CB29" s="22" t="str">
        <f t="shared" si="36"/>
        <v/>
      </c>
      <c r="CC29" s="66" t="str">
        <f t="shared" si="37"/>
        <v/>
      </c>
      <c r="CD29" s="22" t="str">
        <f t="shared" si="38"/>
        <v/>
      </c>
      <c r="CE29" s="22" t="str">
        <f t="shared" si="39"/>
        <v/>
      </c>
      <c r="CF29" s="66" t="str">
        <f t="shared" si="40"/>
        <v/>
      </c>
      <c r="CG29" s="22" t="str">
        <f t="shared" si="41"/>
        <v/>
      </c>
      <c r="CH29" s="22" t="str">
        <f t="shared" si="42"/>
        <v/>
      </c>
      <c r="CI29" s="66" t="str">
        <f t="shared" si="43"/>
        <v/>
      </c>
      <c r="CJ29" s="22" t="str">
        <f t="shared" si="44"/>
        <v/>
      </c>
      <c r="CK29" s="22" t="str">
        <f t="shared" si="45"/>
        <v/>
      </c>
    </row>
    <row r="30" spans="1:89" ht="15" customHeight="1" x14ac:dyDescent="0.2">
      <c r="A30" s="60" t="str">
        <f>F30</f>
        <v/>
      </c>
      <c r="B30" s="61"/>
      <c r="C30" s="13"/>
      <c r="D30" s="14"/>
      <c r="E30" s="15" t="str">
        <f>IF(B30="","",M30+T30+AA30+AH30+AO30)</f>
        <v/>
      </c>
      <c r="F30" s="16" t="str">
        <f t="shared" si="2"/>
        <v/>
      </c>
      <c r="G30" s="8" t="str">
        <f t="shared" si="3"/>
        <v/>
      </c>
      <c r="H30" s="62" t="str">
        <f>IF($B30="","",TIME(I30,J30,K30))</f>
        <v/>
      </c>
      <c r="I30" s="65"/>
      <c r="J30" s="65"/>
      <c r="K30" s="65"/>
      <c r="L30" s="34" t="str">
        <f>IF(OR(H30="DNS",H30="DNF",H30="DSQ",H30="DNC",H30="OCS"),"",IF(H$9="","",IF($B30="","",(H30/(G30/100)))))</f>
        <v/>
      </c>
      <c r="M30" s="35" t="str">
        <f t="shared" si="6"/>
        <v/>
      </c>
      <c r="N30" s="57" t="str">
        <f t="shared" si="7"/>
        <v/>
      </c>
      <c r="O30" s="62" t="str">
        <f>IF($B30="","",TIME(P30,Q30,R30))</f>
        <v/>
      </c>
      <c r="P30" s="65"/>
      <c r="Q30" s="65"/>
      <c r="R30" s="65"/>
      <c r="S30" s="34" t="str">
        <f>IF(OR(O30="DNS",O30="DNF",O30="DSQ",O30="DNC",O30="OCS"),"",IF(O$9="","",IF($B30="","",(O30/(N30/100)))))</f>
        <v/>
      </c>
      <c r="T30" s="35" t="str">
        <f t="shared" si="48"/>
        <v/>
      </c>
      <c r="U30" s="57" t="str">
        <f t="shared" si="49"/>
        <v/>
      </c>
      <c r="V30" s="62" t="str">
        <f>IF($B30="","",TIME(W30,X30,Y30))</f>
        <v/>
      </c>
      <c r="W30" s="65"/>
      <c r="X30" s="65"/>
      <c r="Y30" s="65"/>
      <c r="Z30" s="34" t="str">
        <f>IF(OR(V30="DNS",V30="DNF",V30="DSQ",V30="DNC",V30="OCS"),"",IF(V$9="","",IF($B30="","",(V30/(U30/100)))))</f>
        <v/>
      </c>
      <c r="AA30" s="35" t="str">
        <f t="shared" si="52"/>
        <v/>
      </c>
      <c r="AB30" s="57" t="str">
        <f t="shared" si="53"/>
        <v/>
      </c>
      <c r="AC30" s="62" t="str">
        <f>IF($B30="","",TIME(AD30,AE30,AF30))</f>
        <v/>
      </c>
      <c r="AD30" s="65"/>
      <c r="AE30" s="65"/>
      <c r="AF30" s="65"/>
      <c r="AG30" s="34" t="str">
        <f>IF(OR(AC30="DNS",AC30="DNF",AC30="DSQ",AC30="DNC",AC30="OCS"),"",IF(AC$9="","",IF($B30="","",(AC30/(AB30/100)))))</f>
        <v/>
      </c>
      <c r="AH30" s="35" t="str">
        <f t="shared" si="56"/>
        <v/>
      </c>
      <c r="AI30" s="57" t="str">
        <f t="shared" si="57"/>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8"/>
        <v/>
      </c>
      <c r="AS30" s="13" t="str">
        <f t="shared" si="8"/>
        <v/>
      </c>
      <c r="AT30" s="13" t="str">
        <f t="shared" si="8"/>
        <v/>
      </c>
      <c r="AU30" s="22" t="str">
        <f t="shared" si="9"/>
        <v/>
      </c>
      <c r="AV30" s="22" t="str">
        <f t="shared" si="10"/>
        <v/>
      </c>
      <c r="AW30" s="22" t="str">
        <f t="shared" si="11"/>
        <v/>
      </c>
      <c r="AX30" s="22" t="str">
        <f t="shared" si="12"/>
        <v/>
      </c>
      <c r="AY30" s="22" t="str">
        <f t="shared" si="13"/>
        <v/>
      </c>
      <c r="BA30" s="13" t="str">
        <f t="shared" si="14"/>
        <v/>
      </c>
      <c r="BB30" s="13" t="str">
        <f t="shared" si="14"/>
        <v/>
      </c>
      <c r="BC30" s="13" t="str">
        <f t="shared" si="14"/>
        <v/>
      </c>
      <c r="BD30" s="66" t="str">
        <f>IF($C30="TH",H30,"")</f>
        <v/>
      </c>
      <c r="BE30" s="22" t="str">
        <f t="shared" si="16"/>
        <v/>
      </c>
      <c r="BF30" s="22" t="str">
        <f t="shared" si="17"/>
        <v/>
      </c>
      <c r="BG30" s="66" t="str">
        <f>IF($C30="TH",O30,"")</f>
        <v/>
      </c>
      <c r="BH30" s="22" t="str">
        <f t="shared" si="19"/>
        <v/>
      </c>
      <c r="BI30" s="22" t="str">
        <f t="shared" si="20"/>
        <v/>
      </c>
      <c r="BJ30" s="66" t="str">
        <f>IF($C30="TH",V30,"")</f>
        <v/>
      </c>
      <c r="BK30" s="22" t="str">
        <f t="shared" si="22"/>
        <v/>
      </c>
      <c r="BL30" s="22" t="str">
        <f t="shared" si="23"/>
        <v/>
      </c>
      <c r="BM30" s="66" t="str">
        <f>IF($C30="TH",AC30,"")</f>
        <v/>
      </c>
      <c r="BN30" s="22" t="str">
        <f t="shared" si="25"/>
        <v/>
      </c>
      <c r="BO30" s="22" t="str">
        <f t="shared" si="26"/>
        <v/>
      </c>
      <c r="BP30" s="66" t="str">
        <f>IF($C30="TH",AJ30,"")</f>
        <v/>
      </c>
      <c r="BQ30" s="22" t="str">
        <f t="shared" si="28"/>
        <v/>
      </c>
      <c r="BR30" s="22" t="str">
        <f t="shared" si="29"/>
        <v/>
      </c>
      <c r="BT30" s="13" t="str">
        <f t="shared" si="30"/>
        <v/>
      </c>
      <c r="BU30" s="13" t="str">
        <f t="shared" si="30"/>
        <v/>
      </c>
      <c r="BV30" s="13" t="str">
        <f t="shared" si="30"/>
        <v/>
      </c>
      <c r="BW30" s="66" t="str">
        <f>IF($C30="FSCT",H30,"")</f>
        <v/>
      </c>
      <c r="BX30" s="22" t="str">
        <f t="shared" si="32"/>
        <v/>
      </c>
      <c r="BY30" s="22" t="str">
        <f t="shared" si="33"/>
        <v/>
      </c>
      <c r="BZ30" s="66" t="str">
        <f>IF($C30="FSCT",O30,"")</f>
        <v/>
      </c>
      <c r="CA30" s="22" t="str">
        <f t="shared" si="35"/>
        <v/>
      </c>
      <c r="CB30" s="22" t="str">
        <f t="shared" si="36"/>
        <v/>
      </c>
      <c r="CC30" s="66" t="str">
        <f>IF($C30="FSCT",V30,"")</f>
        <v/>
      </c>
      <c r="CD30" s="22" t="str">
        <f t="shared" si="38"/>
        <v/>
      </c>
      <c r="CE30" s="22" t="str">
        <f t="shared" si="39"/>
        <v/>
      </c>
      <c r="CF30" s="66" t="str">
        <f>IF($C30="FSCT",AC30,"")</f>
        <v/>
      </c>
      <c r="CG30" s="22" t="str">
        <f t="shared" si="41"/>
        <v/>
      </c>
      <c r="CH30" s="22" t="str">
        <f t="shared" si="42"/>
        <v/>
      </c>
      <c r="CI30" s="66" t="str">
        <f>IF($C30="FSCT",AJ30,"")</f>
        <v/>
      </c>
      <c r="CJ30" s="22" t="str">
        <f t="shared" si="44"/>
        <v/>
      </c>
      <c r="CK30" s="22" t="str">
        <f t="shared" si="45"/>
        <v/>
      </c>
    </row>
    <row r="31" spans="1:89" ht="15" customHeight="1" thickBot="1" x14ac:dyDescent="0.25">
      <c r="A31" s="60" t="str">
        <f>F31</f>
        <v/>
      </c>
      <c r="B31" s="17"/>
      <c r="C31" s="17"/>
      <c r="D31" s="18"/>
      <c r="E31" s="19" t="str">
        <f>IF(B31="","",M31+T31+AA31+AH31+AO31)</f>
        <v/>
      </c>
      <c r="F31" s="20" t="str">
        <f t="shared" si="2"/>
        <v/>
      </c>
      <c r="G31" s="21" t="str">
        <f t="shared" si="3"/>
        <v/>
      </c>
      <c r="H31" s="62" t="str">
        <f>IF($B31="","",TIME(I31,J31,K31))</f>
        <v/>
      </c>
      <c r="I31" s="65"/>
      <c r="J31" s="65"/>
      <c r="K31" s="65"/>
      <c r="L31" s="34" t="str">
        <f>IF(OR(H31="DNS",H31="DNF",H31="DSQ",H31="DNC",H31="OCS"),"",IF(H$9="","",IF($B31="","",(H31/(G31/100)))))</f>
        <v/>
      </c>
      <c r="M31" s="36" t="str">
        <f t="shared" si="6"/>
        <v/>
      </c>
      <c r="N31" s="57" t="str">
        <f t="shared" si="7"/>
        <v/>
      </c>
      <c r="O31" s="62" t="str">
        <f>IF($B31="","",TIME(P31,Q31,R31))</f>
        <v/>
      </c>
      <c r="P31" s="65"/>
      <c r="Q31" s="65"/>
      <c r="R31" s="65"/>
      <c r="S31" s="34" t="str">
        <f>IF(OR(O31="DNS",O31="DNF",O31="DSQ",O31="DNC",O31="OCS"),"",IF(O$9="","",IF($B31="","",(O31/(N31/100)))))</f>
        <v/>
      </c>
      <c r="T31" s="35" t="str">
        <f t="shared" si="48"/>
        <v/>
      </c>
      <c r="U31" s="57" t="str">
        <f t="shared" si="49"/>
        <v/>
      </c>
      <c r="V31" s="62" t="str">
        <f>IF($B31="","",TIME(W31,X31,Y31))</f>
        <v/>
      </c>
      <c r="W31" s="65"/>
      <c r="X31" s="65"/>
      <c r="Y31" s="65"/>
      <c r="Z31" s="34" t="str">
        <f>IF(OR(V31="DNS",V31="DNF",V31="DSQ",V31="DNC",V31="OCS"),"",IF(V$9="","",IF($B31="","",(V31/(U31/100)))))</f>
        <v/>
      </c>
      <c r="AA31" s="35" t="str">
        <f t="shared" si="52"/>
        <v/>
      </c>
      <c r="AB31" s="57" t="str">
        <f t="shared" si="53"/>
        <v/>
      </c>
      <c r="AC31" s="62" t="str">
        <f>IF($B31="","",TIME(AD31,AE31,AF31))</f>
        <v/>
      </c>
      <c r="AD31" s="65"/>
      <c r="AE31" s="65"/>
      <c r="AF31" s="65"/>
      <c r="AG31" s="34" t="str">
        <f>IF(OR(AC31="DNS",AC31="DNF",AC31="DSQ",AC31="DNC",AC31="OCS"),"",IF(AC$9="","",IF($B31="","",(AC31/(AB31/100)))))</f>
        <v/>
      </c>
      <c r="AH31" s="35" t="str">
        <f t="shared" si="56"/>
        <v/>
      </c>
      <c r="AI31" s="57" t="str">
        <f t="shared" si="57"/>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8"/>
        <v/>
      </c>
      <c r="AS31" s="13" t="str">
        <f t="shared" si="8"/>
        <v/>
      </c>
      <c r="AT31" s="13" t="str">
        <f t="shared" si="8"/>
        <v/>
      </c>
      <c r="AU31" s="22" t="str">
        <f t="shared" si="9"/>
        <v/>
      </c>
      <c r="AV31" s="22" t="str">
        <f t="shared" si="10"/>
        <v/>
      </c>
      <c r="AW31" s="22" t="str">
        <f t="shared" si="11"/>
        <v/>
      </c>
      <c r="AX31" s="22" t="str">
        <f t="shared" si="12"/>
        <v/>
      </c>
      <c r="AY31" s="22" t="str">
        <f t="shared" si="13"/>
        <v/>
      </c>
      <c r="BA31" s="13" t="str">
        <f t="shared" si="14"/>
        <v/>
      </c>
      <c r="BB31" s="13" t="str">
        <f t="shared" si="14"/>
        <v/>
      </c>
      <c r="BC31" s="13" t="str">
        <f t="shared" si="14"/>
        <v/>
      </c>
      <c r="BD31" s="66" t="str">
        <f>IF($C31="TH",H31,"")</f>
        <v/>
      </c>
      <c r="BE31" s="22" t="str">
        <f t="shared" si="16"/>
        <v/>
      </c>
      <c r="BF31" s="22" t="str">
        <f t="shared" si="17"/>
        <v/>
      </c>
      <c r="BG31" s="66" t="str">
        <f>IF($C31="TH",O31,"")</f>
        <v/>
      </c>
      <c r="BH31" s="22" t="str">
        <f t="shared" si="19"/>
        <v/>
      </c>
      <c r="BI31" s="22" t="str">
        <f t="shared" si="20"/>
        <v/>
      </c>
      <c r="BJ31" s="66" t="str">
        <f>IF($C31="TH",V31,"")</f>
        <v/>
      </c>
      <c r="BK31" s="22" t="str">
        <f t="shared" si="22"/>
        <v/>
      </c>
      <c r="BL31" s="22" t="str">
        <f t="shared" si="23"/>
        <v/>
      </c>
      <c r="BM31" s="66" t="str">
        <f>IF($C31="TH",AC31,"")</f>
        <v/>
      </c>
      <c r="BN31" s="22" t="str">
        <f t="shared" si="25"/>
        <v/>
      </c>
      <c r="BO31" s="22" t="str">
        <f t="shared" si="26"/>
        <v/>
      </c>
      <c r="BP31" s="66" t="str">
        <f>IF($C31="TH",AJ31,"")</f>
        <v/>
      </c>
      <c r="BQ31" s="22" t="str">
        <f t="shared" si="28"/>
        <v/>
      </c>
      <c r="BR31" s="22" t="str">
        <f t="shared" si="29"/>
        <v/>
      </c>
      <c r="BT31" s="13" t="str">
        <f t="shared" si="30"/>
        <v/>
      </c>
      <c r="BU31" s="13" t="str">
        <f t="shared" si="30"/>
        <v/>
      </c>
      <c r="BV31" s="13" t="str">
        <f t="shared" si="30"/>
        <v/>
      </c>
      <c r="BW31" s="66" t="str">
        <f>IF($C31="FSCT",H31,"")</f>
        <v/>
      </c>
      <c r="BX31" s="22" t="str">
        <f t="shared" si="32"/>
        <v/>
      </c>
      <c r="BY31" s="22" t="str">
        <f t="shared" si="33"/>
        <v/>
      </c>
      <c r="BZ31" s="66" t="str">
        <f>IF($C31="FSCT",O31,"")</f>
        <v/>
      </c>
      <c r="CA31" s="22" t="str">
        <f t="shared" si="35"/>
        <v/>
      </c>
      <c r="CB31" s="22" t="str">
        <f t="shared" si="36"/>
        <v/>
      </c>
      <c r="CC31" s="66" t="str">
        <f>IF($C31="FSCT",V31,"")</f>
        <v/>
      </c>
      <c r="CD31" s="22" t="str">
        <f t="shared" si="38"/>
        <v/>
      </c>
      <c r="CE31" s="22" t="str">
        <f t="shared" si="39"/>
        <v/>
      </c>
      <c r="CF31" s="66" t="str">
        <f>IF($C31="FSCT",AC31,"")</f>
        <v/>
      </c>
      <c r="CG31" s="22" t="str">
        <f t="shared" si="41"/>
        <v/>
      </c>
      <c r="CH31" s="22" t="str">
        <f t="shared" si="42"/>
        <v/>
      </c>
      <c r="CI31" s="66" t="str">
        <f>IF($C31="FSCT",AJ31,"")</f>
        <v/>
      </c>
      <c r="CJ31" s="22" t="str">
        <f t="shared" si="44"/>
        <v/>
      </c>
      <c r="CK31" s="22" t="str">
        <f t="shared" si="45"/>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customFormat="1" ht="15" customHeight="1" thickTop="1" x14ac:dyDescent="0.2"/>
    <row r="34" customFormat="1" x14ac:dyDescent="0.2"/>
    <row r="45" customFormat="1" x14ac:dyDescent="0.2"/>
    <row r="46" customFormat="1" x14ac:dyDescent="0.2"/>
    <row r="47" customFormat="1" x14ac:dyDescent="0.2"/>
    <row r="48"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sheetData>
  <sortState xmlns:xlrd2="http://schemas.microsoft.com/office/spreadsheetml/2017/richdata2" ref="A11:CK18">
    <sortCondition ref="A11:A18"/>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777731F7-A53B-45EB-9494-341C8177A47E}">
      <formula1>Windspd</formula1>
    </dataValidation>
    <dataValidation type="list" allowBlank="1" showInputMessage="1" showErrorMessage="1" sqref="C11:C31" xr:uid="{97D6A94A-7F64-42D5-BD0D-CC8D800C51F8}">
      <formula1>Boats</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90231688-50AB-406C-9FF6-2B917651D78D}">
          <x14:formula1>
            <xm:f>Memb!$B$2:$B$317</xm:f>
          </x14:formula1>
          <xm:sqref>B11:B31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P13" sqref="P13"/>
    </sheetView>
  </sheetViews>
  <sheetFormatPr defaultRowHeight="12.75" x14ac:dyDescent="0.2"/>
  <sheetData>
    <row r="1" spans="1:14" ht="18" x14ac:dyDescent="0.25">
      <c r="A1" s="182" t="s">
        <v>1377</v>
      </c>
      <c r="B1" s="183"/>
      <c r="C1" s="183"/>
      <c r="D1" s="183"/>
      <c r="E1" s="183"/>
      <c r="F1" s="183"/>
      <c r="G1" s="183"/>
      <c r="H1" s="183"/>
      <c r="I1" s="183"/>
      <c r="J1" s="183"/>
      <c r="K1" s="183"/>
      <c r="L1" s="183"/>
      <c r="M1" s="183"/>
      <c r="N1" s="183"/>
    </row>
    <row r="5" spans="1:14" x14ac:dyDescent="0.2">
      <c r="A5" t="s">
        <v>529</v>
      </c>
      <c r="B5" s="42" t="s">
        <v>1378</v>
      </c>
    </row>
    <row r="6" spans="1:14" ht="4.5" customHeight="1" x14ac:dyDescent="0.2"/>
    <row r="7" spans="1:14" x14ac:dyDescent="0.2">
      <c r="B7" t="s">
        <v>1379</v>
      </c>
    </row>
    <row r="8" spans="1:14" x14ac:dyDescent="0.2">
      <c r="B8" t="s">
        <v>530</v>
      </c>
    </row>
    <row r="10" spans="1:14" x14ac:dyDescent="0.2">
      <c r="A10" t="s">
        <v>529</v>
      </c>
      <c r="B10" t="s">
        <v>1380</v>
      </c>
    </row>
    <row r="11" spans="1:14" ht="6" customHeight="1" x14ac:dyDescent="0.2"/>
    <row r="12" spans="1:14" x14ac:dyDescent="0.2">
      <c r="B12" t="s">
        <v>1381</v>
      </c>
    </row>
    <row r="13" spans="1:14" x14ac:dyDescent="0.2">
      <c r="B13" t="s">
        <v>1382</v>
      </c>
    </row>
    <row r="14" spans="1:14" x14ac:dyDescent="0.2">
      <c r="C14" t="s">
        <v>1383</v>
      </c>
    </row>
    <row r="15" spans="1:14" x14ac:dyDescent="0.2">
      <c r="B15" t="s">
        <v>1384</v>
      </c>
    </row>
    <row r="16" spans="1:14" x14ac:dyDescent="0.2">
      <c r="B16" t="s">
        <v>531</v>
      </c>
    </row>
    <row r="17" spans="1:4" x14ac:dyDescent="0.2">
      <c r="B17" t="s">
        <v>532</v>
      </c>
    </row>
    <row r="19" spans="1:4" x14ac:dyDescent="0.2">
      <c r="A19" t="s">
        <v>529</v>
      </c>
      <c r="B19" t="s">
        <v>536</v>
      </c>
    </row>
    <row r="20" spans="1:4" ht="5.25" customHeight="1" x14ac:dyDescent="0.2"/>
    <row r="21" spans="1:4" x14ac:dyDescent="0.2">
      <c r="C21" s="39" t="s">
        <v>533</v>
      </c>
      <c r="D21" t="s">
        <v>538</v>
      </c>
    </row>
    <row r="22" spans="1:4" x14ac:dyDescent="0.2">
      <c r="D22" t="s">
        <v>534</v>
      </c>
    </row>
    <row r="23" spans="1:4" ht="5.25" customHeight="1" x14ac:dyDescent="0.2"/>
    <row r="24" spans="1:4" x14ac:dyDescent="0.2">
      <c r="B24" t="s">
        <v>535</v>
      </c>
    </row>
    <row r="25" spans="1:4" x14ac:dyDescent="0.2">
      <c r="B25" t="s">
        <v>537</v>
      </c>
    </row>
    <row r="28" spans="1:4" x14ac:dyDescent="0.2">
      <c r="B28" t="s">
        <v>539</v>
      </c>
    </row>
    <row r="29" spans="1:4" ht="6" customHeight="1" x14ac:dyDescent="0.2"/>
    <row r="30" spans="1:4" x14ac:dyDescent="0.2">
      <c r="C30" t="s">
        <v>540</v>
      </c>
    </row>
    <row r="31" spans="1:4" x14ac:dyDescent="0.2">
      <c r="C31" t="s">
        <v>541</v>
      </c>
    </row>
    <row r="32" spans="1:4" x14ac:dyDescent="0.2">
      <c r="C32" t="s">
        <v>542</v>
      </c>
    </row>
    <row r="34" spans="2:3" x14ac:dyDescent="0.2">
      <c r="B34" t="s">
        <v>543</v>
      </c>
    </row>
    <row r="35" spans="2:3" ht="6" customHeight="1" x14ac:dyDescent="0.2"/>
    <row r="36" spans="2:3" x14ac:dyDescent="0.2">
      <c r="C36" t="s">
        <v>545</v>
      </c>
    </row>
    <row r="37" spans="2:3" x14ac:dyDescent="0.2">
      <c r="C37" t="s">
        <v>544</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CK28"/>
  <sheetViews>
    <sheetView workbookViewId="0">
      <selection sqref="A1:XFD27"/>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363" t="s">
        <v>87</v>
      </c>
      <c r="B2" s="283" t="s">
        <v>260</v>
      </c>
      <c r="C2" s="283" t="s">
        <v>792</v>
      </c>
      <c r="D2" s="410" t="s">
        <v>956</v>
      </c>
      <c r="E2" s="432"/>
      <c r="F2" s="432"/>
      <c r="G2" s="432"/>
      <c r="H2" s="432"/>
      <c r="I2" s="432"/>
      <c r="J2" s="432"/>
      <c r="K2" s="432"/>
      <c r="L2" s="432"/>
      <c r="M2" s="432"/>
      <c r="N2" s="432"/>
      <c r="O2" s="432"/>
      <c r="P2" s="432"/>
      <c r="Q2" s="432"/>
      <c r="R2" s="432"/>
      <c r="S2" s="432"/>
      <c r="T2" s="432"/>
      <c r="U2" s="432"/>
      <c r="V2" s="432"/>
      <c r="W2" s="432"/>
      <c r="X2" s="432"/>
      <c r="Y2" s="432"/>
      <c r="Z2" s="432"/>
    </row>
    <row r="3" spans="1:89" ht="15" customHeight="1" x14ac:dyDescent="0.2">
      <c r="A3" s="363" t="s">
        <v>89</v>
      </c>
      <c r="B3" s="283" t="s">
        <v>766</v>
      </c>
      <c r="C3" s="283" t="s">
        <v>182</v>
      </c>
      <c r="D3" s="410"/>
      <c r="E3" s="432"/>
      <c r="F3" s="432"/>
      <c r="G3" s="432"/>
      <c r="H3" s="432"/>
      <c r="I3" s="432"/>
      <c r="J3" s="432"/>
      <c r="K3" s="432"/>
      <c r="L3" s="432"/>
      <c r="M3" s="432"/>
      <c r="N3" s="432"/>
      <c r="O3" s="432"/>
      <c r="P3" s="432"/>
      <c r="Q3" s="432"/>
      <c r="R3" s="432"/>
      <c r="S3" s="432"/>
      <c r="T3" s="432"/>
      <c r="U3" s="432"/>
      <c r="V3" s="432"/>
      <c r="W3" s="432"/>
      <c r="X3" s="432"/>
      <c r="Y3" s="432"/>
      <c r="Z3" s="432"/>
    </row>
    <row r="4" spans="1:89" ht="15" customHeight="1" x14ac:dyDescent="0.2">
      <c r="A4" s="363" t="s">
        <v>90</v>
      </c>
      <c r="B4" s="283" t="s">
        <v>176</v>
      </c>
      <c r="C4" s="283" t="s">
        <v>547</v>
      </c>
      <c r="D4" s="410"/>
      <c r="E4" s="432"/>
      <c r="F4" s="432"/>
      <c r="G4" s="432"/>
      <c r="H4" s="432"/>
      <c r="I4" s="432"/>
      <c r="J4" s="432"/>
      <c r="K4" s="432"/>
      <c r="L4" s="432"/>
      <c r="M4" s="432"/>
      <c r="N4" s="432"/>
      <c r="O4" s="432"/>
      <c r="P4" s="432"/>
      <c r="Q4" s="432"/>
      <c r="R4" s="432"/>
      <c r="S4" s="432"/>
      <c r="T4" s="432"/>
      <c r="U4" s="432"/>
      <c r="V4" s="432"/>
      <c r="W4" s="432"/>
      <c r="X4" s="432"/>
      <c r="Y4" s="432"/>
      <c r="Z4" s="432"/>
    </row>
    <row r="5" spans="1:89" ht="15" customHeight="1" x14ac:dyDescent="0.2">
      <c r="A5" s="363" t="s">
        <v>91</v>
      </c>
      <c r="B5" s="283" t="s">
        <v>113</v>
      </c>
      <c r="C5" s="283" t="s">
        <v>343</v>
      </c>
      <c r="D5" s="410"/>
      <c r="E5" s="432"/>
      <c r="F5" s="432"/>
      <c r="G5" s="432"/>
      <c r="H5" s="432"/>
      <c r="I5" s="432"/>
      <c r="J5" s="432"/>
      <c r="K5" s="432"/>
      <c r="L5" s="432"/>
      <c r="M5" s="432"/>
      <c r="N5" s="432"/>
      <c r="O5" s="432"/>
      <c r="P5" s="432"/>
      <c r="Q5" s="432"/>
      <c r="R5" s="432"/>
      <c r="S5" s="432"/>
      <c r="T5" s="432"/>
      <c r="U5" s="432"/>
      <c r="V5" s="432"/>
      <c r="W5" s="432"/>
      <c r="X5" s="432"/>
      <c r="Y5" s="432"/>
      <c r="Z5" s="432"/>
    </row>
    <row r="6" spans="1:89" ht="15" customHeight="1" thickBot="1" x14ac:dyDescent="0.25">
      <c r="A6" s="364" t="s">
        <v>92</v>
      </c>
      <c r="B6" s="360"/>
      <c r="C6" s="360"/>
      <c r="D6" s="433"/>
      <c r="E6" s="434"/>
      <c r="F6" s="434"/>
      <c r="G6" s="434"/>
      <c r="H6" s="434"/>
      <c r="I6" s="434"/>
      <c r="J6" s="434"/>
      <c r="K6" s="434"/>
      <c r="L6" s="434"/>
      <c r="M6" s="434"/>
      <c r="N6" s="434"/>
      <c r="O6" s="434"/>
      <c r="P6" s="434"/>
      <c r="Q6" s="434"/>
      <c r="R6" s="434"/>
      <c r="S6" s="434"/>
      <c r="T6" s="434"/>
      <c r="U6" s="434"/>
      <c r="V6" s="434"/>
      <c r="W6" s="434"/>
      <c r="X6" s="434"/>
      <c r="Y6" s="434"/>
      <c r="Z6" s="434"/>
    </row>
    <row r="7" spans="1:89" ht="15" customHeight="1" thickTop="1" x14ac:dyDescent="0.2">
      <c r="A7" s="53"/>
      <c r="B7" s="73"/>
      <c r="C7" s="73"/>
      <c r="D7" s="54"/>
      <c r="E7" s="55"/>
      <c r="F7" s="56"/>
      <c r="G7" s="57"/>
      <c r="H7" s="429" t="s">
        <v>93</v>
      </c>
      <c r="I7" s="429"/>
      <c r="J7" s="429"/>
      <c r="K7" s="57"/>
      <c r="L7" s="429" t="s">
        <v>94</v>
      </c>
      <c r="M7" s="429"/>
      <c r="N7" s="429"/>
      <c r="O7" s="57"/>
      <c r="P7" s="429" t="s">
        <v>95</v>
      </c>
      <c r="Q7" s="429"/>
      <c r="R7" s="429"/>
      <c r="S7" s="57"/>
      <c r="T7" s="429" t="s">
        <v>96</v>
      </c>
      <c r="U7" s="429"/>
      <c r="V7" s="429"/>
      <c r="W7" s="57"/>
      <c r="X7" s="429" t="s">
        <v>97</v>
      </c>
      <c r="Y7" s="429"/>
      <c r="Z7" s="429"/>
    </row>
    <row r="8" spans="1:89" ht="15" customHeight="1" thickBot="1" x14ac:dyDescent="0.25">
      <c r="A8" s="365" t="s">
        <v>98</v>
      </c>
      <c r="B8" s="366" t="s">
        <v>1008</v>
      </c>
      <c r="C8" s="367"/>
      <c r="D8" s="368"/>
      <c r="E8" s="430"/>
      <c r="F8" s="431"/>
      <c r="G8" s="369"/>
      <c r="H8" s="416"/>
      <c r="I8" s="417"/>
      <c r="J8" s="417"/>
      <c r="K8" s="369"/>
      <c r="L8" s="435"/>
      <c r="M8" s="435"/>
      <c r="N8" s="435"/>
      <c r="O8" s="369"/>
      <c r="P8" s="435"/>
      <c r="Q8" s="435"/>
      <c r="R8" s="435"/>
      <c r="S8" s="369"/>
      <c r="T8" s="435"/>
      <c r="U8" s="435"/>
      <c r="V8" s="435"/>
      <c r="W8" s="369"/>
      <c r="X8" s="435"/>
      <c r="Y8" s="435"/>
      <c r="Z8" s="435"/>
    </row>
    <row r="9" spans="1:89" ht="15" customHeight="1" thickTop="1" x14ac:dyDescent="0.25">
      <c r="A9" s="370"/>
      <c r="B9" s="284"/>
      <c r="C9" s="284"/>
      <c r="D9" s="368"/>
      <c r="E9" s="58" t="s">
        <v>100</v>
      </c>
      <c r="F9" s="59" t="s">
        <v>104</v>
      </c>
      <c r="G9" s="232"/>
      <c r="H9" s="243" t="s">
        <v>811</v>
      </c>
      <c r="I9" s="371"/>
      <c r="J9" s="239" t="s">
        <v>813</v>
      </c>
      <c r="K9" s="232"/>
      <c r="L9" s="235" t="s">
        <v>811</v>
      </c>
      <c r="M9" s="371"/>
      <c r="N9" s="240" t="s">
        <v>813</v>
      </c>
      <c r="O9" s="232"/>
      <c r="P9" s="235" t="s">
        <v>811</v>
      </c>
      <c r="Q9" s="371"/>
      <c r="R9" s="240" t="s">
        <v>813</v>
      </c>
      <c r="S9" s="232"/>
      <c r="T9" s="235" t="s">
        <v>811</v>
      </c>
      <c r="U9" s="371"/>
      <c r="V9" s="240" t="s">
        <v>813</v>
      </c>
      <c r="W9" s="232"/>
      <c r="X9" s="235" t="s">
        <v>811</v>
      </c>
      <c r="Y9" s="371"/>
      <c r="Z9" s="240" t="s">
        <v>813</v>
      </c>
      <c r="AR9" s="367" t="s">
        <v>311</v>
      </c>
      <c r="AS9" s="367"/>
      <c r="AT9" s="367"/>
      <c r="AU9" s="367"/>
      <c r="AV9" s="367"/>
      <c r="AW9" s="367"/>
      <c r="AX9" s="367"/>
      <c r="AY9" s="367"/>
      <c r="BA9" s="367" t="s">
        <v>320</v>
      </c>
      <c r="BB9" s="367"/>
      <c r="BC9" s="367"/>
      <c r="BD9" s="372"/>
      <c r="BE9" s="372" t="s">
        <v>306</v>
      </c>
      <c r="BF9" s="372" t="s">
        <v>306</v>
      </c>
      <c r="BG9" s="372"/>
      <c r="BH9" s="372" t="s">
        <v>307</v>
      </c>
      <c r="BI9" s="372" t="s">
        <v>307</v>
      </c>
      <c r="BJ9" s="372"/>
      <c r="BK9" s="372" t="s">
        <v>308</v>
      </c>
      <c r="BL9" s="372" t="s">
        <v>308</v>
      </c>
      <c r="BM9" s="372"/>
      <c r="BN9" s="372" t="s">
        <v>309</v>
      </c>
      <c r="BO9" s="372" t="s">
        <v>309</v>
      </c>
      <c r="BP9" s="372"/>
      <c r="BQ9" s="372" t="s">
        <v>310</v>
      </c>
      <c r="BR9" s="372" t="s">
        <v>310</v>
      </c>
      <c r="BT9" s="367" t="s">
        <v>324</v>
      </c>
      <c r="BU9" s="367"/>
      <c r="BV9" s="367"/>
      <c r="BW9" s="372"/>
      <c r="BX9" s="372" t="s">
        <v>306</v>
      </c>
      <c r="BY9" s="372" t="s">
        <v>306</v>
      </c>
      <c r="BZ9" s="372"/>
      <c r="CA9" s="372" t="s">
        <v>307</v>
      </c>
      <c r="CB9" s="372" t="s">
        <v>307</v>
      </c>
      <c r="CC9" s="372"/>
      <c r="CD9" s="372" t="s">
        <v>308</v>
      </c>
      <c r="CE9" s="372" t="s">
        <v>308</v>
      </c>
      <c r="CF9" s="372"/>
      <c r="CG9" s="372" t="s">
        <v>309</v>
      </c>
      <c r="CH9" s="372" t="s">
        <v>309</v>
      </c>
      <c r="CI9" s="372"/>
      <c r="CJ9" s="372" t="s">
        <v>310</v>
      </c>
      <c r="CK9" s="372" t="s">
        <v>310</v>
      </c>
    </row>
    <row r="10" spans="1:89" ht="15" customHeight="1" thickBot="1" x14ac:dyDescent="0.3">
      <c r="A10" s="373" t="s">
        <v>945</v>
      </c>
      <c r="B10" s="374" t="s">
        <v>102</v>
      </c>
      <c r="C10" s="375" t="s">
        <v>245</v>
      </c>
      <c r="D10" s="376" t="s">
        <v>103</v>
      </c>
      <c r="E10" s="377" t="s">
        <v>104</v>
      </c>
      <c r="F10" s="378" t="s">
        <v>200</v>
      </c>
      <c r="G10" s="233"/>
      <c r="H10" s="244" t="s">
        <v>812</v>
      </c>
      <c r="I10" s="379"/>
      <c r="J10" s="237" t="s">
        <v>512</v>
      </c>
      <c r="K10" s="233"/>
      <c r="L10" s="236" t="s">
        <v>812</v>
      </c>
      <c r="M10" s="379"/>
      <c r="N10" s="241" t="s">
        <v>512</v>
      </c>
      <c r="O10" s="233"/>
      <c r="P10" s="236" t="s">
        <v>812</v>
      </c>
      <c r="Q10" s="379"/>
      <c r="R10" s="241" t="s">
        <v>512</v>
      </c>
      <c r="S10" s="233"/>
      <c r="T10" s="236" t="s">
        <v>812</v>
      </c>
      <c r="U10" s="379"/>
      <c r="V10" s="241" t="s">
        <v>512</v>
      </c>
      <c r="W10" s="233"/>
      <c r="X10" s="236" t="s">
        <v>812</v>
      </c>
      <c r="Y10" s="379"/>
      <c r="Z10" s="241" t="s">
        <v>512</v>
      </c>
      <c r="AR10" s="367" t="s">
        <v>102</v>
      </c>
      <c r="AS10" s="367" t="s">
        <v>305</v>
      </c>
      <c r="AT10" s="367" t="s">
        <v>103</v>
      </c>
      <c r="AU10" s="372" t="s">
        <v>306</v>
      </c>
      <c r="AV10" s="372" t="s">
        <v>307</v>
      </c>
      <c r="AW10" s="372" t="s">
        <v>308</v>
      </c>
      <c r="AX10" s="372" t="s">
        <v>309</v>
      </c>
      <c r="AY10" s="372" t="s">
        <v>310</v>
      </c>
      <c r="BA10" s="367" t="s">
        <v>102</v>
      </c>
      <c r="BB10" s="367" t="s">
        <v>305</v>
      </c>
      <c r="BC10" s="367" t="s">
        <v>103</v>
      </c>
      <c r="BD10" s="372" t="s">
        <v>323</v>
      </c>
      <c r="BE10" s="372" t="s">
        <v>321</v>
      </c>
      <c r="BF10" s="372" t="s">
        <v>322</v>
      </c>
      <c r="BG10" s="372" t="s">
        <v>323</v>
      </c>
      <c r="BH10" s="372" t="s">
        <v>321</v>
      </c>
      <c r="BI10" s="372" t="s">
        <v>322</v>
      </c>
      <c r="BJ10" s="372" t="s">
        <v>323</v>
      </c>
      <c r="BK10" s="372" t="s">
        <v>321</v>
      </c>
      <c r="BL10" s="372" t="s">
        <v>322</v>
      </c>
      <c r="BM10" s="372" t="s">
        <v>323</v>
      </c>
      <c r="BN10" s="372" t="s">
        <v>321</v>
      </c>
      <c r="BO10" s="372" t="s">
        <v>322</v>
      </c>
      <c r="BP10" s="372" t="s">
        <v>323</v>
      </c>
      <c r="BQ10" s="372" t="s">
        <v>321</v>
      </c>
      <c r="BR10" s="372" t="s">
        <v>322</v>
      </c>
      <c r="BT10" s="367" t="s">
        <v>102</v>
      </c>
      <c r="BU10" s="367" t="s">
        <v>305</v>
      </c>
      <c r="BV10" s="367" t="s">
        <v>103</v>
      </c>
      <c r="BW10" s="372" t="s">
        <v>323</v>
      </c>
      <c r="BX10" s="372" t="s">
        <v>321</v>
      </c>
      <c r="BY10" s="372" t="s">
        <v>322</v>
      </c>
      <c r="BZ10" s="372" t="s">
        <v>323</v>
      </c>
      <c r="CA10" s="372" t="s">
        <v>321</v>
      </c>
      <c r="CB10" s="372" t="s">
        <v>322</v>
      </c>
      <c r="CC10" s="372" t="s">
        <v>323</v>
      </c>
      <c r="CD10" s="372" t="s">
        <v>321</v>
      </c>
      <c r="CE10" s="372" t="s">
        <v>322</v>
      </c>
      <c r="CF10" s="372" t="s">
        <v>323</v>
      </c>
      <c r="CG10" s="372" t="s">
        <v>321</v>
      </c>
      <c r="CH10" s="372" t="s">
        <v>322</v>
      </c>
      <c r="CI10" s="372" t="s">
        <v>323</v>
      </c>
      <c r="CJ10" s="372" t="s">
        <v>321</v>
      </c>
      <c r="CK10" s="372" t="s">
        <v>322</v>
      </c>
    </row>
    <row r="11" spans="1:89" ht="15" customHeight="1" x14ac:dyDescent="0.2">
      <c r="A11" s="252">
        <f t="shared" ref="A11:A22" si="0">F11</f>
        <v>1</v>
      </c>
      <c r="B11" s="61" t="s">
        <v>242</v>
      </c>
      <c r="C11" s="380" t="s">
        <v>224</v>
      </c>
      <c r="D11" s="381">
        <v>5471</v>
      </c>
      <c r="E11" s="382">
        <f t="shared" ref="E11:E26" si="1">IF(B11="","",J11+N11+R11+V11+Z11)</f>
        <v>7</v>
      </c>
      <c r="F11" s="383">
        <f t="shared" ref="F11:F26" si="2">IF(B11="","",RANK(E11,E$11:E$26,1))</f>
        <v>1</v>
      </c>
      <c r="G11" s="384"/>
      <c r="H11" s="65">
        <v>2</v>
      </c>
      <c r="I11" s="385">
        <f t="shared" ref="I11:I26" si="3">IF(OR(H11="DNS",H11="DNF",H11="DSQ",H11="DNC",H11="OCS"),"",IF(H$9="","",IF($B11="","",H11)))</f>
        <v>2</v>
      </c>
      <c r="J11" s="234">
        <f t="shared" ref="J11:J26" si="4">IF(OR(H11="DNS",H11="DNF",H11="DSQ",H11="DNC",H11="OCS"),(COUNTA($B$11:$B$26)+1),IF($B11="","",RANK(I11,I$11:I$26,1)))</f>
        <v>2</v>
      </c>
      <c r="K11" s="384"/>
      <c r="L11" s="65">
        <v>1</v>
      </c>
      <c r="M11" s="385">
        <f t="shared" ref="M11:M26" si="5">IF(OR(L11="DNS",L11="DNF",L11="DSQ",L11="DNC",L11="OCS"),"",IF(L$9="","",IF($B11="","",L11)))</f>
        <v>1</v>
      </c>
      <c r="N11" s="234">
        <f t="shared" ref="N11:N26" si="6">IF(OR(L11="DNS",L11="DNF",L11="DSQ",L11="DNC",L11="OCS"),(COUNTA($B$11:$B$26)+1),IF($B11="","",RANK(M11,M$11:M$26,1)))</f>
        <v>1</v>
      </c>
      <c r="O11" s="384"/>
      <c r="P11" s="65">
        <v>1</v>
      </c>
      <c r="Q11" s="385">
        <f t="shared" ref="Q11:Q26" si="7">IF(OR(P11="DNS",P11="DNF",P11="DSQ",P11="DNC",P11="OCS"),"",IF(P$9="","",IF($B11="","",P11)))</f>
        <v>1</v>
      </c>
      <c r="R11" s="234">
        <f t="shared" ref="R11:R26" si="8">IF(OR(P11="DNS",P11="DNF",P11="DSQ",P11="DNC",P11="OCS"),(COUNTA($B$11:$B$26)+1),IF($B11="","",RANK(Q11,Q$11:Q$26,1)))</f>
        <v>1</v>
      </c>
      <c r="S11" s="384"/>
      <c r="T11" s="65">
        <v>1</v>
      </c>
      <c r="U11" s="385">
        <f t="shared" ref="U11:U26" si="9">IF(OR(T11="DNS",T11="DNF",T11="DSQ",T11="DNC",T11="OCS"),"",IF(T$9="","",IF($B11="","",T11)))</f>
        <v>1</v>
      </c>
      <c r="V11" s="234">
        <f t="shared" ref="V11:V26" si="10">IF(OR(T11="DNS",T11="DNF",T11="DSQ",T11="DNC",T11="OCS"),(COUNTA($B$11:$B$26)+1),IF($B11="","",RANK(U11,U$11:U$26,1)))</f>
        <v>1</v>
      </c>
      <c r="W11" s="384"/>
      <c r="X11" s="65">
        <v>2</v>
      </c>
      <c r="Y11" s="385">
        <f t="shared" ref="Y11:Y26" si="11">IF(OR(X11="DNS",X11="DNF",X11="DSQ",X11="DNC",X11="OCS"),"",IF(X$9="","",IF($B11="","",X11)))</f>
        <v>2</v>
      </c>
      <c r="Z11" s="234">
        <f t="shared" ref="Z11:Z26" si="12">IF(OR(X11="DNS",X11="DNF",X11="DSQ",X11="DNC",X11="OCS"),(COUNTA($B$11:$B$26)+1),IF($B11="","",RANK(Y11,Y$11:Y$26,1)))</f>
        <v>2</v>
      </c>
      <c r="AR11" s="306" t="str">
        <f t="shared" ref="AR11:AT26" si="13">IF($B11="","",B11)</f>
        <v>Richard Wade</v>
      </c>
      <c r="AS11" s="306" t="str">
        <f t="shared" si="13"/>
        <v>FSCT</v>
      </c>
      <c r="AT11" s="306">
        <f t="shared" si="13"/>
        <v>5471</v>
      </c>
      <c r="AU11" s="386">
        <f t="shared" ref="AU11:AU26" si="14">IF($B11="","",IF(J11&gt;0,IF(OR(H11="DNS",H11="DSQ",H11="DNC",H11="OCS"),0,IF(H11="DNF",1,(COUNTIF($H$11:$H$26,"=DNF")+COUNT($I$11:$I$26))-J11+1)),0))</f>
        <v>14</v>
      </c>
      <c r="AV11" s="386">
        <f t="shared" ref="AV11:AV26" si="15">IF($B11="","",IF(N11&gt;0,IF(OR(L11="DNS",L11="DSQ",L11="DNC",L11="OCS"),0,IF(L11="DNF",1,(COUNTIF($L$11:$L$26,"=DNF")+COUNT($M$11:$M$26)-N11+1))),0))</f>
        <v>15</v>
      </c>
      <c r="AW11" s="386">
        <f t="shared" ref="AW11:AW26" si="16">IF($B11="","",IF(R11&gt;0,IF(OR(P11="DNS",P11="DSQ",P11="DNC",P11="OCS"),0,IF(P11="DNF",1,(COUNTIF($P$11:$P$26,"=DNF")+COUNT($Q$11:$Q$26))-R11+1)),0))</f>
        <v>15</v>
      </c>
      <c r="AX11" s="386">
        <f t="shared" ref="AX11:AX26" si="17">IF($B11="","",IF(V11&gt;0,IF(OR(T11="DNS",T11="DSQ",T11="DNC",T11="OCS"),0,IF(T11="DNF",1,(COUNTIF($T$11:$T$26,"=DNF")+COUNT($U$11:$U$26))-V11+1)),0))</f>
        <v>14</v>
      </c>
      <c r="AY11" s="386">
        <f t="shared" ref="AY11:AY26" si="18">IF($B11="","",IF(Z11&gt;0,IF(OR(X11="DNS",X11="DSQ",X11="DNC",X11="OCS"),0,IF(X11="DNF",1,(COUNTIF($X$11:$X$26,"=DNF")+COUNT($Y$11:$Y$26))-Z11+1)),0))</f>
        <v>13</v>
      </c>
      <c r="BA11" s="306" t="str">
        <f t="shared" ref="BA11:BC26" si="19">IF($B11="","",B11)</f>
        <v>Richard Wade</v>
      </c>
      <c r="BB11" s="306" t="str">
        <f t="shared" si="19"/>
        <v>FSCT</v>
      </c>
      <c r="BC11" s="306">
        <f t="shared" si="19"/>
        <v>5471</v>
      </c>
      <c r="BD11" s="66" t="str">
        <f t="shared" ref="BD11:BD26" si="20">IF($C11="TH",H11,"")</f>
        <v/>
      </c>
      <c r="BE11" s="386" t="str">
        <f t="shared" ref="BE11:BE26" si="21">IF(J11&gt;0,IF($C11="TH",IF(OR(BD11="DNS",BD11="DNF",BD11="DSQ",BD11="DNC",BD11="OCS"),(COUNTIF($C$11:$C$26,"=TH")+1),IF($B11="","",RANK(BD11,BD$11:BD$26,1))),""),"")</f>
        <v/>
      </c>
      <c r="BF11" s="386" t="str">
        <f t="shared" ref="BF11:BF26" si="22">IF(BE11="","",IF($C11="TH",IF($B11="","",IF(BE11&gt;0,IF(OR(BD11="DNS",BD11="DSQ",BD11="DNC",BD11="OCS"),0,IF(BD11="DNF",1,(COUNTIF($BD$11:$BD$26,"=DNF")+COUNT($BD$11:$BD$26))-BE11+1)),0)),""))</f>
        <v/>
      </c>
      <c r="BG11" s="66" t="str">
        <f t="shared" ref="BG11:BG26" si="23">IF($C11="TH",L11,"")</f>
        <v/>
      </c>
      <c r="BH11" s="386" t="str">
        <f t="shared" ref="BH11:BH26" si="24">IF(N11&gt;0,IF($C11="TH",IF(OR(BG11="DNS",BG11="DNF",BG11="DSQ",BG11="DNC",BG11="OCS"),(COUNTIF($C$11:$C$26,"=TH")+1),IF($B11="","",RANK(BG11,BG$11:BG$26,1))),""),"")</f>
        <v/>
      </c>
      <c r="BI11" s="386" t="str">
        <f t="shared" ref="BI11:BI26" si="25">IF(BH11="","",IF($C11="TH",IF($B11="","",IF(BH11&gt;0,IF(OR(BG11="DNS",BG11="DSQ",BG11="DNC",BG11="OCS"),0,IF(BG11="DNF",1,(COUNTIF($BG$11:$BG$26,"=DNF")+COUNT($BG$11:$BG$26))-BH11+1)),0)),""))</f>
        <v/>
      </c>
      <c r="BJ11" s="66" t="str">
        <f t="shared" ref="BJ11:BJ26" si="26">IF($C11="TH",P11,"")</f>
        <v/>
      </c>
      <c r="BK11" s="386" t="str">
        <f t="shared" ref="BK11:BK26" si="27">IF(R11&gt;0,IF($C11="TH",IF(OR(BJ11="DNS",BJ11="DNF",BJ11="DSQ",BJ11="DNC",BJ11="OCS"),(COUNTIF($C$11:$C$26,"=TH")+1),IF($B11="","",RANK(BJ11,BJ$11:BJ$26,1))),""),"")</f>
        <v/>
      </c>
      <c r="BL11" s="386" t="str">
        <f t="shared" ref="BL11:BL26" si="28">IF(BK11="","",IF($C11="TH",IF($B11="","",IF(BK11&gt;0,IF(OR(BJ11="DNS",BJ11="DSQ",BJ11="DNC",BJ11="OCS"),0,IF(BJ11="DNF",1,(COUNTIF($BJ$11:$BJ$26,"=DNF")+COUNT($BJ$11:$BJ$26))-BK11+1)),0)),""))</f>
        <v/>
      </c>
      <c r="BM11" s="66" t="str">
        <f t="shared" ref="BM11:BM26" si="29">IF($C11="TH",T11,"")</f>
        <v/>
      </c>
      <c r="BN11" s="386" t="str">
        <f t="shared" ref="BN11:BN26" si="30">IF(V11&gt;0,IF($C11="TH",IF(OR(BM11="DNS",BM11="DNF",BM11="DSQ",BM11="DNC",BM11="OCS"),(COUNTIF($C$11:$C$26,"=TH")+1),IF($B11="","",RANK(BM11,BM$11:BM$26,1))),""),"")</f>
        <v/>
      </c>
      <c r="BO11" s="386" t="str">
        <f t="shared" ref="BO11:BO26" si="31">IF(BN11="","",IF($C11="TH",IF($B11="","",IF(BN11&gt;0,IF(OR(BM11="DNS",BM11="DSQ",BM11="DNC",BM11="OCS"),0,IF(BM11="DNF",1,(COUNTIF($BM$11:$BM$26,"=DNF")+COUNT($BM$11:$BM$26))-BN11+1)),0)),""))</f>
        <v/>
      </c>
      <c r="BP11" s="66" t="str">
        <f t="shared" ref="BP11:BP26" si="32">IF($C11="TH",X11,"")</f>
        <v/>
      </c>
      <c r="BQ11" s="386" t="str">
        <f t="shared" ref="BQ11:BQ26" si="33">IF(Z11&gt;0,IF($C11="TH",IF(OR(BP11="DNS",BP11="DNF",BP11="DSQ",BP11="DNC",BP11="OCS"),(COUNTIF($C$11:$C$26,"=TH")+1),IF($B11="","",RANK(BP11,BP$11:BP$26,1))),""),"")</f>
        <v/>
      </c>
      <c r="BR11" s="386" t="str">
        <f t="shared" ref="BR11:BR26" si="34">IF(BQ11="","",IF($C11="TH",IF($B11="","",IF(BQ11&gt;0,IF(OR(BP11="DNS",BP11="DSQ",BP11="DNC",BP11="OCS"),0,IF(BP11="DNF",1,(COUNTIF($BP$11:$BP$26,"=DNF")+COUNT($BP$11:$BP$26))-BQ11+1)),0)),""))</f>
        <v/>
      </c>
      <c r="BT11" s="306" t="str">
        <f t="shared" ref="BT11:BV26" si="35">IF($B11="","",B11)</f>
        <v>Richard Wade</v>
      </c>
      <c r="BU11" s="306" t="str">
        <f t="shared" si="35"/>
        <v>FSCT</v>
      </c>
      <c r="BV11" s="306">
        <f t="shared" si="35"/>
        <v>5471</v>
      </c>
      <c r="BW11" s="66">
        <f t="shared" ref="BW11:BW26" si="36">IF($C11="FSCT",H11,"")</f>
        <v>2</v>
      </c>
      <c r="BX11" s="386">
        <f t="shared" ref="BX11:BX26" si="37">IF(J11&gt;0,IF($C11="FSCT",IF(OR(BW11="DNS",BW11="DNF",BW11="DSQ",BW11="DNC",BW11="OCS"),(COUNTIF($C$11:$C$26,"=FSCT")+1),IF($B11="","",RANK(BW11,BW$11:BW$26,1))),""),"")</f>
        <v>2</v>
      </c>
      <c r="BY11" s="386">
        <f t="shared" ref="BY11:BY26" si="38">IF(BX11="","",IF($C11="FSCT",IF($B11="","",IF(BX11&gt;0,IF(OR(BW11="DNS",BW11="DSQ",BW11="DNC",BW11="OCS"),0,IF(BW11="DNF",1,(COUNTIF($BW$11:$BW$26,"=DNF")+COUNT($BW$11:$BW$26))-BX11+1)),0)),""))</f>
        <v>14</v>
      </c>
      <c r="BZ11" s="66">
        <f t="shared" ref="BZ11:BZ26" si="39">IF($C11="FSCT",L11,"")</f>
        <v>1</v>
      </c>
      <c r="CA11" s="386">
        <f t="shared" ref="CA11:CA26" si="40">IF(N11&gt;0,IF($C11="FSCT",IF(OR(BZ11="DNS",BZ11="DNF",BZ11="DSQ",BZ11="DNC",BZ11="OCS"),(COUNTIF($C$11:$C$26,"=FSCT")+1),IF($B11="","",RANK(BZ11,BZ$11:BZ$26,1))),""),"")</f>
        <v>1</v>
      </c>
      <c r="CB11" s="386">
        <f t="shared" ref="CB11:CB26" si="41">IF(CA11="","",IF($C11="FSCT",IF($B11="","",IF(CA11&gt;0,IF(OR(BZ11="DNS",BZ11="DSQ",BZ11="DNC",BZ11="OCS"),0,IF(BZ11="DNF",1,(COUNTIF($BZ$11:$BZ$26,"=DNF")+COUNT($BZ$11:$BZ$26))-CA11+1)),0)),""))</f>
        <v>15</v>
      </c>
      <c r="CC11" s="66">
        <f t="shared" ref="CC11:CC26" si="42">IF($C11="FSCT",P11,"")</f>
        <v>1</v>
      </c>
      <c r="CD11" s="386">
        <f t="shared" ref="CD11:CD26" si="43">IF(R11&gt;0,IF($C11="FSCT",IF(OR(CC11="DNS",CC11="DNF",CC11="DSQ",CC11="DNC",CC11="OCS"),(COUNTIF($C$11:$C$26,"=FSCT")+1),IF($B11="","",RANK(CC11,CC$11:CC$26,1))),""),"")</f>
        <v>1</v>
      </c>
      <c r="CE11" s="386">
        <f t="shared" ref="CE11:CE26" si="44">IF(CD11="","",IF($C11="FSCT",IF($B11="","",IF(CD11&gt;0,IF(OR(CC11="DNS",CC11="DSQ",CC11="DNC",CC11="OCS"),0,IF(CC11="DNF",1,(COUNTIF($CC$11:$CC$26,"=DNF")+COUNT($CC$11:$CC$26))-CD11+1)),0)),""))</f>
        <v>15</v>
      </c>
      <c r="CF11" s="66">
        <f t="shared" ref="CF11:CF26" si="45">IF($C11="FSCT",T11,"")</f>
        <v>1</v>
      </c>
      <c r="CG11" s="386">
        <f t="shared" ref="CG11:CG26" si="46">IF(V11&gt;0,IF($C11="FSCT",IF(OR(CF11="DNS",CF11="DNF",CF11="DSQ",CF11="DNC",CF11="OCS"),(COUNTIF($C$11:$C$26,"=FSCT")+1),IF($B11="","",RANK(CF11,CF$11:CF$26,1))),""),"")</f>
        <v>1</v>
      </c>
      <c r="CH11" s="386">
        <f t="shared" ref="CH11:CH26" si="47">IF(CG11="","",IF($C11="FSCT",IF($B11="","",IF(CG11&gt;0,IF(OR(CF11="DNS",CF11="DSQ",CF11="DNC",CF11="OCS"),0,IF(CF11="DNF",1,(COUNTIF($CF$11:$CF$26,"=DNF")+COUNT($CF$11:$CF$26))-CG11+1)),0)),""))</f>
        <v>14</v>
      </c>
      <c r="CI11" s="66">
        <f t="shared" ref="CI11:CI26" si="48">IF($C11="FSCT",X11,"")</f>
        <v>2</v>
      </c>
      <c r="CJ11" s="386">
        <f t="shared" ref="CJ11:CJ26" si="49">IF(Z11&gt;0,IF($C11="FSCT",IF(OR(CI11="DNS",CI11="DNF",CI11="DSQ",CI11="DNC",CI11="OCS"),(COUNTIF($C$11:$C$26,"=FSCT")+1),IF($B11="","",RANK(CI11,CI$11:CI$26,1))),""),"")</f>
        <v>2</v>
      </c>
      <c r="CK11" s="386">
        <f t="shared" ref="CK11:CK26" si="50">IF(CJ11="","",IF($C11="FSCT",IF($B11="","",IF(CJ11&gt;0,IF(OR(CI11="DNS",CI11="DSQ",CI11="DNC",CI11="OCS"),0,IF(CI11="DNF",1,(COUNTIF($CI$11:$CI$26,"=DNF")+COUNT($CI$11:$CI$26))-CJ11+1)),0)),""))</f>
        <v>13</v>
      </c>
    </row>
    <row r="12" spans="1:89" ht="15" customHeight="1" x14ac:dyDescent="0.2">
      <c r="A12" s="252">
        <f t="shared" si="0"/>
        <v>2</v>
      </c>
      <c r="B12" s="61" t="s">
        <v>1321</v>
      </c>
      <c r="C12" s="380" t="s">
        <v>224</v>
      </c>
      <c r="D12" s="381">
        <v>5810</v>
      </c>
      <c r="E12" s="382">
        <f t="shared" si="1"/>
        <v>11</v>
      </c>
      <c r="F12" s="383">
        <f t="shared" si="2"/>
        <v>2</v>
      </c>
      <c r="G12" s="384"/>
      <c r="H12" s="65">
        <v>1</v>
      </c>
      <c r="I12" s="385">
        <f t="shared" si="3"/>
        <v>1</v>
      </c>
      <c r="J12" s="234">
        <f t="shared" si="4"/>
        <v>1</v>
      </c>
      <c r="K12" s="384"/>
      <c r="L12" s="65">
        <v>2</v>
      </c>
      <c r="M12" s="385">
        <f t="shared" si="5"/>
        <v>2</v>
      </c>
      <c r="N12" s="234">
        <f t="shared" si="6"/>
        <v>2</v>
      </c>
      <c r="O12" s="384"/>
      <c r="P12" s="65">
        <v>3</v>
      </c>
      <c r="Q12" s="385">
        <f t="shared" si="7"/>
        <v>3</v>
      </c>
      <c r="R12" s="234">
        <f t="shared" si="8"/>
        <v>3</v>
      </c>
      <c r="S12" s="384"/>
      <c r="T12" s="65">
        <v>2</v>
      </c>
      <c r="U12" s="385">
        <f t="shared" si="9"/>
        <v>2</v>
      </c>
      <c r="V12" s="234">
        <f t="shared" si="10"/>
        <v>2</v>
      </c>
      <c r="W12" s="384"/>
      <c r="X12" s="65">
        <v>3</v>
      </c>
      <c r="Y12" s="385">
        <f t="shared" si="11"/>
        <v>3</v>
      </c>
      <c r="Z12" s="234">
        <f t="shared" si="12"/>
        <v>3</v>
      </c>
      <c r="AR12" s="306" t="str">
        <f t="shared" si="13"/>
        <v>Tom McNally</v>
      </c>
      <c r="AS12" s="306" t="str">
        <f t="shared" si="13"/>
        <v>FSCT</v>
      </c>
      <c r="AT12" s="306">
        <f t="shared" si="13"/>
        <v>5810</v>
      </c>
      <c r="AU12" s="386">
        <f t="shared" si="14"/>
        <v>15</v>
      </c>
      <c r="AV12" s="386">
        <f t="shared" si="15"/>
        <v>14</v>
      </c>
      <c r="AW12" s="386">
        <f t="shared" si="16"/>
        <v>13</v>
      </c>
      <c r="AX12" s="386">
        <f t="shared" si="17"/>
        <v>13</v>
      </c>
      <c r="AY12" s="386">
        <f t="shared" si="18"/>
        <v>12</v>
      </c>
      <c r="BA12" s="306" t="str">
        <f t="shared" si="19"/>
        <v>Tom McNally</v>
      </c>
      <c r="BB12" s="306" t="str">
        <f t="shared" si="19"/>
        <v>FSCT</v>
      </c>
      <c r="BC12" s="306">
        <f t="shared" si="19"/>
        <v>5810</v>
      </c>
      <c r="BD12" s="66" t="str">
        <f t="shared" si="20"/>
        <v/>
      </c>
      <c r="BE12" s="386" t="str">
        <f t="shared" si="21"/>
        <v/>
      </c>
      <c r="BF12" s="386" t="str">
        <f t="shared" si="22"/>
        <v/>
      </c>
      <c r="BG12" s="66" t="str">
        <f t="shared" si="23"/>
        <v/>
      </c>
      <c r="BH12" s="386" t="str">
        <f t="shared" si="24"/>
        <v/>
      </c>
      <c r="BI12" s="386" t="str">
        <f t="shared" si="25"/>
        <v/>
      </c>
      <c r="BJ12" s="66" t="str">
        <f t="shared" si="26"/>
        <v/>
      </c>
      <c r="BK12" s="386" t="str">
        <f t="shared" si="27"/>
        <v/>
      </c>
      <c r="BL12" s="386" t="str">
        <f t="shared" si="28"/>
        <v/>
      </c>
      <c r="BM12" s="66" t="str">
        <f t="shared" si="29"/>
        <v/>
      </c>
      <c r="BN12" s="386" t="str">
        <f t="shared" si="30"/>
        <v/>
      </c>
      <c r="BO12" s="386" t="str">
        <f t="shared" si="31"/>
        <v/>
      </c>
      <c r="BP12" s="66" t="str">
        <f t="shared" si="32"/>
        <v/>
      </c>
      <c r="BQ12" s="386" t="str">
        <f t="shared" si="33"/>
        <v/>
      </c>
      <c r="BR12" s="386" t="str">
        <f t="shared" si="34"/>
        <v/>
      </c>
      <c r="BT12" s="306" t="str">
        <f t="shared" si="35"/>
        <v>Tom McNally</v>
      </c>
      <c r="BU12" s="306" t="str">
        <f t="shared" si="35"/>
        <v>FSCT</v>
      </c>
      <c r="BV12" s="306">
        <f t="shared" si="35"/>
        <v>5810</v>
      </c>
      <c r="BW12" s="66">
        <f t="shared" si="36"/>
        <v>1</v>
      </c>
      <c r="BX12" s="386">
        <f t="shared" si="37"/>
        <v>1</v>
      </c>
      <c r="BY12" s="386">
        <f t="shared" si="38"/>
        <v>15</v>
      </c>
      <c r="BZ12" s="66">
        <f t="shared" si="39"/>
        <v>2</v>
      </c>
      <c r="CA12" s="386">
        <f t="shared" si="40"/>
        <v>2</v>
      </c>
      <c r="CB12" s="386">
        <f t="shared" si="41"/>
        <v>14</v>
      </c>
      <c r="CC12" s="66">
        <f t="shared" si="42"/>
        <v>3</v>
      </c>
      <c r="CD12" s="386">
        <f t="shared" si="43"/>
        <v>3</v>
      </c>
      <c r="CE12" s="386">
        <f t="shared" si="44"/>
        <v>13</v>
      </c>
      <c r="CF12" s="66">
        <f t="shared" si="45"/>
        <v>2</v>
      </c>
      <c r="CG12" s="386">
        <f t="shared" si="46"/>
        <v>2</v>
      </c>
      <c r="CH12" s="386">
        <f t="shared" si="47"/>
        <v>13</v>
      </c>
      <c r="CI12" s="66">
        <f t="shared" si="48"/>
        <v>3</v>
      </c>
      <c r="CJ12" s="386">
        <f t="shared" si="49"/>
        <v>3</v>
      </c>
      <c r="CK12" s="386">
        <f t="shared" si="50"/>
        <v>12</v>
      </c>
    </row>
    <row r="13" spans="1:89" ht="15" customHeight="1" x14ac:dyDescent="0.2">
      <c r="A13" s="252">
        <f t="shared" si="0"/>
        <v>3</v>
      </c>
      <c r="B13" s="61" t="s">
        <v>633</v>
      </c>
      <c r="C13" s="380" t="s">
        <v>224</v>
      </c>
      <c r="D13" s="381">
        <v>3281</v>
      </c>
      <c r="E13" s="382">
        <f t="shared" si="1"/>
        <v>20</v>
      </c>
      <c r="F13" s="383">
        <f t="shared" si="2"/>
        <v>3</v>
      </c>
      <c r="G13" s="384"/>
      <c r="H13" s="65">
        <v>5</v>
      </c>
      <c r="I13" s="385">
        <f t="shared" si="3"/>
        <v>5</v>
      </c>
      <c r="J13" s="234">
        <f t="shared" si="4"/>
        <v>5</v>
      </c>
      <c r="K13" s="384"/>
      <c r="L13" s="65">
        <v>6</v>
      </c>
      <c r="M13" s="385">
        <f t="shared" si="5"/>
        <v>6</v>
      </c>
      <c r="N13" s="234">
        <f t="shared" si="6"/>
        <v>6</v>
      </c>
      <c r="O13" s="384"/>
      <c r="P13" s="65">
        <v>5</v>
      </c>
      <c r="Q13" s="385">
        <f t="shared" si="7"/>
        <v>5</v>
      </c>
      <c r="R13" s="234">
        <f t="shared" si="8"/>
        <v>5</v>
      </c>
      <c r="S13" s="384"/>
      <c r="T13" s="65">
        <v>3</v>
      </c>
      <c r="U13" s="385">
        <f t="shared" si="9"/>
        <v>3</v>
      </c>
      <c r="V13" s="234">
        <f t="shared" si="10"/>
        <v>3</v>
      </c>
      <c r="W13" s="384"/>
      <c r="X13" s="65">
        <v>1</v>
      </c>
      <c r="Y13" s="385">
        <f t="shared" si="11"/>
        <v>1</v>
      </c>
      <c r="Z13" s="234">
        <f t="shared" si="12"/>
        <v>1</v>
      </c>
      <c r="AR13" s="306" t="str">
        <f t="shared" si="13"/>
        <v>Van Rogers</v>
      </c>
      <c r="AS13" s="306" t="str">
        <f t="shared" si="13"/>
        <v>FSCT</v>
      </c>
      <c r="AT13" s="306">
        <f t="shared" si="13"/>
        <v>3281</v>
      </c>
      <c r="AU13" s="386">
        <f t="shared" si="14"/>
        <v>11</v>
      </c>
      <c r="AV13" s="386">
        <f t="shared" si="15"/>
        <v>10</v>
      </c>
      <c r="AW13" s="386">
        <f t="shared" si="16"/>
        <v>11</v>
      </c>
      <c r="AX13" s="386">
        <f t="shared" si="17"/>
        <v>12</v>
      </c>
      <c r="AY13" s="386">
        <f t="shared" si="18"/>
        <v>14</v>
      </c>
      <c r="BA13" s="306" t="str">
        <f t="shared" si="19"/>
        <v>Van Rogers</v>
      </c>
      <c r="BB13" s="306" t="str">
        <f t="shared" si="19"/>
        <v>FSCT</v>
      </c>
      <c r="BC13" s="306">
        <f t="shared" si="19"/>
        <v>3281</v>
      </c>
      <c r="BD13" s="66" t="str">
        <f t="shared" si="20"/>
        <v/>
      </c>
      <c r="BE13" s="386" t="str">
        <f t="shared" si="21"/>
        <v/>
      </c>
      <c r="BF13" s="386" t="str">
        <f t="shared" si="22"/>
        <v/>
      </c>
      <c r="BG13" s="66" t="str">
        <f t="shared" si="23"/>
        <v/>
      </c>
      <c r="BH13" s="386" t="str">
        <f t="shared" si="24"/>
        <v/>
      </c>
      <c r="BI13" s="386" t="str">
        <f t="shared" si="25"/>
        <v/>
      </c>
      <c r="BJ13" s="66" t="str">
        <f t="shared" si="26"/>
        <v/>
      </c>
      <c r="BK13" s="386" t="str">
        <f t="shared" si="27"/>
        <v/>
      </c>
      <c r="BL13" s="386" t="str">
        <f t="shared" si="28"/>
        <v/>
      </c>
      <c r="BM13" s="66" t="str">
        <f t="shared" si="29"/>
        <v/>
      </c>
      <c r="BN13" s="386" t="str">
        <f t="shared" si="30"/>
        <v/>
      </c>
      <c r="BO13" s="386" t="str">
        <f t="shared" si="31"/>
        <v/>
      </c>
      <c r="BP13" s="66" t="str">
        <f t="shared" si="32"/>
        <v/>
      </c>
      <c r="BQ13" s="386" t="str">
        <f t="shared" si="33"/>
        <v/>
      </c>
      <c r="BR13" s="386" t="str">
        <f t="shared" si="34"/>
        <v/>
      </c>
      <c r="BT13" s="306" t="str">
        <f t="shared" si="35"/>
        <v>Van Rogers</v>
      </c>
      <c r="BU13" s="306" t="str">
        <f t="shared" si="35"/>
        <v>FSCT</v>
      </c>
      <c r="BV13" s="306">
        <f t="shared" si="35"/>
        <v>3281</v>
      </c>
      <c r="BW13" s="66">
        <f t="shared" si="36"/>
        <v>5</v>
      </c>
      <c r="BX13" s="386">
        <f t="shared" si="37"/>
        <v>5</v>
      </c>
      <c r="BY13" s="386">
        <f t="shared" si="38"/>
        <v>11</v>
      </c>
      <c r="BZ13" s="66">
        <f t="shared" si="39"/>
        <v>6</v>
      </c>
      <c r="CA13" s="386">
        <f t="shared" si="40"/>
        <v>6</v>
      </c>
      <c r="CB13" s="386">
        <f t="shared" si="41"/>
        <v>10</v>
      </c>
      <c r="CC13" s="66">
        <f t="shared" si="42"/>
        <v>5</v>
      </c>
      <c r="CD13" s="386">
        <f t="shared" si="43"/>
        <v>5</v>
      </c>
      <c r="CE13" s="386">
        <f t="shared" si="44"/>
        <v>11</v>
      </c>
      <c r="CF13" s="66">
        <f t="shared" si="45"/>
        <v>3</v>
      </c>
      <c r="CG13" s="386">
        <f t="shared" si="46"/>
        <v>3</v>
      </c>
      <c r="CH13" s="386">
        <f t="shared" si="47"/>
        <v>12</v>
      </c>
      <c r="CI13" s="66">
        <f t="shared" si="48"/>
        <v>1</v>
      </c>
      <c r="CJ13" s="386">
        <f t="shared" si="49"/>
        <v>1</v>
      </c>
      <c r="CK13" s="386">
        <f t="shared" si="50"/>
        <v>14</v>
      </c>
    </row>
    <row r="14" spans="1:89" ht="15" customHeight="1" x14ac:dyDescent="0.2">
      <c r="A14" s="252">
        <f t="shared" si="0"/>
        <v>4</v>
      </c>
      <c r="B14" s="61" t="s">
        <v>280</v>
      </c>
      <c r="C14" s="380" t="s">
        <v>224</v>
      </c>
      <c r="D14" s="381">
        <v>1784</v>
      </c>
      <c r="E14" s="382">
        <f t="shared" si="1"/>
        <v>24</v>
      </c>
      <c r="F14" s="383">
        <f t="shared" si="2"/>
        <v>4</v>
      </c>
      <c r="G14" s="384"/>
      <c r="H14" s="65">
        <v>4</v>
      </c>
      <c r="I14" s="385">
        <f t="shared" si="3"/>
        <v>4</v>
      </c>
      <c r="J14" s="234">
        <f t="shared" si="4"/>
        <v>4</v>
      </c>
      <c r="K14" s="384"/>
      <c r="L14" s="65">
        <v>10</v>
      </c>
      <c r="M14" s="385">
        <f t="shared" si="5"/>
        <v>10</v>
      </c>
      <c r="N14" s="234">
        <f t="shared" si="6"/>
        <v>10</v>
      </c>
      <c r="O14" s="384"/>
      <c r="P14" s="65">
        <v>2</v>
      </c>
      <c r="Q14" s="385">
        <f t="shared" si="7"/>
        <v>2</v>
      </c>
      <c r="R14" s="234">
        <f t="shared" si="8"/>
        <v>2</v>
      </c>
      <c r="S14" s="384"/>
      <c r="T14" s="65">
        <v>4</v>
      </c>
      <c r="U14" s="385">
        <f t="shared" si="9"/>
        <v>4</v>
      </c>
      <c r="V14" s="234">
        <f t="shared" si="10"/>
        <v>4</v>
      </c>
      <c r="W14" s="384"/>
      <c r="X14" s="65">
        <v>4</v>
      </c>
      <c r="Y14" s="385">
        <f t="shared" si="11"/>
        <v>4</v>
      </c>
      <c r="Z14" s="234">
        <f t="shared" si="12"/>
        <v>4</v>
      </c>
      <c r="AR14" s="306" t="str">
        <f t="shared" si="13"/>
        <v>David Reich</v>
      </c>
      <c r="AS14" s="306" t="str">
        <f t="shared" si="13"/>
        <v>FSCT</v>
      </c>
      <c r="AT14" s="306">
        <f t="shared" si="13"/>
        <v>1784</v>
      </c>
      <c r="AU14" s="386">
        <f t="shared" si="14"/>
        <v>12</v>
      </c>
      <c r="AV14" s="386">
        <f t="shared" si="15"/>
        <v>6</v>
      </c>
      <c r="AW14" s="386">
        <f t="shared" si="16"/>
        <v>14</v>
      </c>
      <c r="AX14" s="386">
        <f t="shared" si="17"/>
        <v>11</v>
      </c>
      <c r="AY14" s="386">
        <f t="shared" si="18"/>
        <v>11</v>
      </c>
      <c r="BA14" s="306" t="str">
        <f t="shared" si="19"/>
        <v>David Reich</v>
      </c>
      <c r="BB14" s="306" t="str">
        <f t="shared" si="19"/>
        <v>FSCT</v>
      </c>
      <c r="BC14" s="306">
        <f t="shared" si="19"/>
        <v>1784</v>
      </c>
      <c r="BD14" s="66" t="str">
        <f t="shared" si="20"/>
        <v/>
      </c>
      <c r="BE14" s="386" t="str">
        <f t="shared" si="21"/>
        <v/>
      </c>
      <c r="BF14" s="386" t="str">
        <f t="shared" si="22"/>
        <v/>
      </c>
      <c r="BG14" s="66" t="str">
        <f t="shared" si="23"/>
        <v/>
      </c>
      <c r="BH14" s="386" t="str">
        <f t="shared" si="24"/>
        <v/>
      </c>
      <c r="BI14" s="386" t="str">
        <f t="shared" si="25"/>
        <v/>
      </c>
      <c r="BJ14" s="66" t="str">
        <f t="shared" si="26"/>
        <v/>
      </c>
      <c r="BK14" s="386" t="str">
        <f t="shared" si="27"/>
        <v/>
      </c>
      <c r="BL14" s="386" t="str">
        <f t="shared" si="28"/>
        <v/>
      </c>
      <c r="BM14" s="66" t="str">
        <f t="shared" si="29"/>
        <v/>
      </c>
      <c r="BN14" s="386" t="str">
        <f t="shared" si="30"/>
        <v/>
      </c>
      <c r="BO14" s="386" t="str">
        <f t="shared" si="31"/>
        <v/>
      </c>
      <c r="BP14" s="66" t="str">
        <f t="shared" si="32"/>
        <v/>
      </c>
      <c r="BQ14" s="386" t="str">
        <f t="shared" si="33"/>
        <v/>
      </c>
      <c r="BR14" s="386" t="str">
        <f t="shared" si="34"/>
        <v/>
      </c>
      <c r="BT14" s="306" t="str">
        <f t="shared" si="35"/>
        <v>David Reich</v>
      </c>
      <c r="BU14" s="306" t="str">
        <f t="shared" si="35"/>
        <v>FSCT</v>
      </c>
      <c r="BV14" s="306">
        <f t="shared" si="35"/>
        <v>1784</v>
      </c>
      <c r="BW14" s="66">
        <f t="shared" si="36"/>
        <v>4</v>
      </c>
      <c r="BX14" s="386">
        <f t="shared" si="37"/>
        <v>4</v>
      </c>
      <c r="BY14" s="386">
        <f t="shared" si="38"/>
        <v>12</v>
      </c>
      <c r="BZ14" s="66">
        <f t="shared" si="39"/>
        <v>10</v>
      </c>
      <c r="CA14" s="386">
        <f t="shared" si="40"/>
        <v>10</v>
      </c>
      <c r="CB14" s="386">
        <f t="shared" si="41"/>
        <v>6</v>
      </c>
      <c r="CC14" s="66">
        <f t="shared" si="42"/>
        <v>2</v>
      </c>
      <c r="CD14" s="386">
        <f t="shared" si="43"/>
        <v>2</v>
      </c>
      <c r="CE14" s="386">
        <f t="shared" si="44"/>
        <v>14</v>
      </c>
      <c r="CF14" s="66">
        <f t="shared" si="45"/>
        <v>4</v>
      </c>
      <c r="CG14" s="386">
        <f t="shared" si="46"/>
        <v>4</v>
      </c>
      <c r="CH14" s="386">
        <f t="shared" si="47"/>
        <v>11</v>
      </c>
      <c r="CI14" s="66">
        <f t="shared" si="48"/>
        <v>4</v>
      </c>
      <c r="CJ14" s="386">
        <f t="shared" si="49"/>
        <v>4</v>
      </c>
      <c r="CK14" s="386">
        <f t="shared" si="50"/>
        <v>11</v>
      </c>
    </row>
    <row r="15" spans="1:89" ht="15" customHeight="1" x14ac:dyDescent="0.2">
      <c r="A15" s="252">
        <f t="shared" si="0"/>
        <v>5</v>
      </c>
      <c r="B15" s="61" t="s">
        <v>1313</v>
      </c>
      <c r="C15" s="380" t="s">
        <v>224</v>
      </c>
      <c r="D15" s="381">
        <v>2321</v>
      </c>
      <c r="E15" s="382">
        <f t="shared" si="1"/>
        <v>28</v>
      </c>
      <c r="F15" s="383">
        <f t="shared" si="2"/>
        <v>5</v>
      </c>
      <c r="G15" s="384"/>
      <c r="H15" s="65">
        <v>8</v>
      </c>
      <c r="I15" s="385">
        <f t="shared" si="3"/>
        <v>8</v>
      </c>
      <c r="J15" s="234">
        <f t="shared" si="4"/>
        <v>8</v>
      </c>
      <c r="K15" s="384"/>
      <c r="L15" s="65">
        <v>3</v>
      </c>
      <c r="M15" s="385">
        <f t="shared" si="5"/>
        <v>3</v>
      </c>
      <c r="N15" s="234">
        <f t="shared" si="6"/>
        <v>3</v>
      </c>
      <c r="O15" s="384"/>
      <c r="P15" s="65">
        <v>7</v>
      </c>
      <c r="Q15" s="385">
        <f t="shared" si="7"/>
        <v>7</v>
      </c>
      <c r="R15" s="234">
        <f t="shared" si="8"/>
        <v>7</v>
      </c>
      <c r="S15" s="384"/>
      <c r="T15" s="65">
        <v>5</v>
      </c>
      <c r="U15" s="385">
        <f t="shared" si="9"/>
        <v>5</v>
      </c>
      <c r="V15" s="234">
        <f t="shared" si="10"/>
        <v>5</v>
      </c>
      <c r="W15" s="384"/>
      <c r="X15" s="65">
        <v>5</v>
      </c>
      <c r="Y15" s="385">
        <f t="shared" si="11"/>
        <v>5</v>
      </c>
      <c r="Z15" s="234">
        <f t="shared" si="12"/>
        <v>5</v>
      </c>
      <c r="AR15" s="306" t="str">
        <f t="shared" si="13"/>
        <v>Bronson Bowling</v>
      </c>
      <c r="AS15" s="306" t="str">
        <f t="shared" si="13"/>
        <v>FSCT</v>
      </c>
      <c r="AT15" s="306">
        <f t="shared" si="13"/>
        <v>2321</v>
      </c>
      <c r="AU15" s="386">
        <f t="shared" si="14"/>
        <v>8</v>
      </c>
      <c r="AV15" s="386">
        <f t="shared" si="15"/>
        <v>13</v>
      </c>
      <c r="AW15" s="386">
        <f t="shared" si="16"/>
        <v>9</v>
      </c>
      <c r="AX15" s="386">
        <f t="shared" si="17"/>
        <v>10</v>
      </c>
      <c r="AY15" s="386">
        <f t="shared" si="18"/>
        <v>10</v>
      </c>
      <c r="BA15" s="306" t="str">
        <f t="shared" si="19"/>
        <v>Bronson Bowling</v>
      </c>
      <c r="BB15" s="306" t="str">
        <f t="shared" si="19"/>
        <v>FSCT</v>
      </c>
      <c r="BC15" s="306">
        <f t="shared" si="19"/>
        <v>2321</v>
      </c>
      <c r="BD15" s="66" t="str">
        <f t="shared" si="20"/>
        <v/>
      </c>
      <c r="BE15" s="386" t="str">
        <f t="shared" si="21"/>
        <v/>
      </c>
      <c r="BF15" s="386" t="str">
        <f t="shared" si="22"/>
        <v/>
      </c>
      <c r="BG15" s="66" t="str">
        <f t="shared" si="23"/>
        <v/>
      </c>
      <c r="BH15" s="386" t="str">
        <f t="shared" si="24"/>
        <v/>
      </c>
      <c r="BI15" s="386" t="str">
        <f t="shared" si="25"/>
        <v/>
      </c>
      <c r="BJ15" s="66" t="str">
        <f t="shared" si="26"/>
        <v/>
      </c>
      <c r="BK15" s="386" t="str">
        <f t="shared" si="27"/>
        <v/>
      </c>
      <c r="BL15" s="386" t="str">
        <f t="shared" si="28"/>
        <v/>
      </c>
      <c r="BM15" s="66" t="str">
        <f t="shared" si="29"/>
        <v/>
      </c>
      <c r="BN15" s="386" t="str">
        <f t="shared" si="30"/>
        <v/>
      </c>
      <c r="BO15" s="386" t="str">
        <f t="shared" si="31"/>
        <v/>
      </c>
      <c r="BP15" s="66" t="str">
        <f t="shared" si="32"/>
        <v/>
      </c>
      <c r="BQ15" s="386" t="str">
        <f t="shared" si="33"/>
        <v/>
      </c>
      <c r="BR15" s="386" t="str">
        <f t="shared" si="34"/>
        <v/>
      </c>
      <c r="BT15" s="306" t="str">
        <f t="shared" si="35"/>
        <v>Bronson Bowling</v>
      </c>
      <c r="BU15" s="306" t="str">
        <f t="shared" si="35"/>
        <v>FSCT</v>
      </c>
      <c r="BV15" s="306">
        <f t="shared" si="35"/>
        <v>2321</v>
      </c>
      <c r="BW15" s="66">
        <f t="shared" si="36"/>
        <v>8</v>
      </c>
      <c r="BX15" s="386">
        <f t="shared" si="37"/>
        <v>8</v>
      </c>
      <c r="BY15" s="386">
        <f t="shared" si="38"/>
        <v>8</v>
      </c>
      <c r="BZ15" s="66">
        <f t="shared" si="39"/>
        <v>3</v>
      </c>
      <c r="CA15" s="386">
        <f t="shared" si="40"/>
        <v>3</v>
      </c>
      <c r="CB15" s="386">
        <f t="shared" si="41"/>
        <v>13</v>
      </c>
      <c r="CC15" s="66">
        <f t="shared" si="42"/>
        <v>7</v>
      </c>
      <c r="CD15" s="386">
        <f t="shared" si="43"/>
        <v>7</v>
      </c>
      <c r="CE15" s="386">
        <f t="shared" si="44"/>
        <v>9</v>
      </c>
      <c r="CF15" s="66">
        <f t="shared" si="45"/>
        <v>5</v>
      </c>
      <c r="CG15" s="386">
        <f t="shared" si="46"/>
        <v>5</v>
      </c>
      <c r="CH15" s="386">
        <f t="shared" si="47"/>
        <v>10</v>
      </c>
      <c r="CI15" s="66">
        <f t="shared" si="48"/>
        <v>5</v>
      </c>
      <c r="CJ15" s="386">
        <f t="shared" si="49"/>
        <v>5</v>
      </c>
      <c r="CK15" s="386">
        <f t="shared" si="50"/>
        <v>10</v>
      </c>
    </row>
    <row r="16" spans="1:89" ht="15" customHeight="1" x14ac:dyDescent="0.2">
      <c r="A16" s="252">
        <f t="shared" si="0"/>
        <v>6</v>
      </c>
      <c r="B16" s="61" t="s">
        <v>375</v>
      </c>
      <c r="C16" s="380" t="s">
        <v>224</v>
      </c>
      <c r="D16" s="381">
        <v>6168</v>
      </c>
      <c r="E16" s="382">
        <f t="shared" si="1"/>
        <v>33</v>
      </c>
      <c r="F16" s="383">
        <f t="shared" si="2"/>
        <v>6</v>
      </c>
      <c r="G16" s="384"/>
      <c r="H16" s="65">
        <v>3</v>
      </c>
      <c r="I16" s="385">
        <f t="shared" si="3"/>
        <v>3</v>
      </c>
      <c r="J16" s="234">
        <f t="shared" si="4"/>
        <v>3</v>
      </c>
      <c r="K16" s="384"/>
      <c r="L16" s="65">
        <v>9</v>
      </c>
      <c r="M16" s="385">
        <f t="shared" si="5"/>
        <v>9</v>
      </c>
      <c r="N16" s="234">
        <f t="shared" si="6"/>
        <v>9</v>
      </c>
      <c r="O16" s="384"/>
      <c r="P16" s="65">
        <v>6</v>
      </c>
      <c r="Q16" s="385">
        <f t="shared" si="7"/>
        <v>6</v>
      </c>
      <c r="R16" s="234">
        <f t="shared" si="8"/>
        <v>6</v>
      </c>
      <c r="S16" s="384"/>
      <c r="T16" s="65">
        <v>8</v>
      </c>
      <c r="U16" s="385">
        <f t="shared" si="9"/>
        <v>8</v>
      </c>
      <c r="V16" s="234">
        <f t="shared" si="10"/>
        <v>8</v>
      </c>
      <c r="W16" s="384"/>
      <c r="X16" s="65">
        <v>7</v>
      </c>
      <c r="Y16" s="385">
        <f t="shared" si="11"/>
        <v>7</v>
      </c>
      <c r="Z16" s="234">
        <f t="shared" si="12"/>
        <v>7</v>
      </c>
      <c r="AR16" s="306" t="str">
        <f t="shared" si="13"/>
        <v>Andrew Fox</v>
      </c>
      <c r="AS16" s="306" t="str">
        <f t="shared" si="13"/>
        <v>FSCT</v>
      </c>
      <c r="AT16" s="306">
        <f t="shared" si="13"/>
        <v>6168</v>
      </c>
      <c r="AU16" s="386">
        <f t="shared" si="14"/>
        <v>13</v>
      </c>
      <c r="AV16" s="386">
        <f t="shared" si="15"/>
        <v>7</v>
      </c>
      <c r="AW16" s="386">
        <f t="shared" si="16"/>
        <v>10</v>
      </c>
      <c r="AX16" s="386">
        <f t="shared" si="17"/>
        <v>7</v>
      </c>
      <c r="AY16" s="386">
        <f t="shared" si="18"/>
        <v>8</v>
      </c>
      <c r="BA16" s="306" t="str">
        <f t="shared" si="19"/>
        <v>Andrew Fox</v>
      </c>
      <c r="BB16" s="306" t="str">
        <f t="shared" si="19"/>
        <v>FSCT</v>
      </c>
      <c r="BC16" s="306">
        <f t="shared" si="19"/>
        <v>6168</v>
      </c>
      <c r="BD16" s="66" t="str">
        <f t="shared" si="20"/>
        <v/>
      </c>
      <c r="BE16" s="386" t="str">
        <f t="shared" si="21"/>
        <v/>
      </c>
      <c r="BF16" s="386" t="str">
        <f t="shared" si="22"/>
        <v/>
      </c>
      <c r="BG16" s="66" t="str">
        <f t="shared" si="23"/>
        <v/>
      </c>
      <c r="BH16" s="386" t="str">
        <f t="shared" si="24"/>
        <v/>
      </c>
      <c r="BI16" s="386" t="str">
        <f t="shared" si="25"/>
        <v/>
      </c>
      <c r="BJ16" s="66" t="str">
        <f t="shared" si="26"/>
        <v/>
      </c>
      <c r="BK16" s="386" t="str">
        <f t="shared" si="27"/>
        <v/>
      </c>
      <c r="BL16" s="386" t="str">
        <f t="shared" si="28"/>
        <v/>
      </c>
      <c r="BM16" s="66" t="str">
        <f t="shared" si="29"/>
        <v/>
      </c>
      <c r="BN16" s="386" t="str">
        <f t="shared" si="30"/>
        <v/>
      </c>
      <c r="BO16" s="386" t="str">
        <f t="shared" si="31"/>
        <v/>
      </c>
      <c r="BP16" s="66" t="str">
        <f t="shared" si="32"/>
        <v/>
      </c>
      <c r="BQ16" s="386" t="str">
        <f t="shared" si="33"/>
        <v/>
      </c>
      <c r="BR16" s="386" t="str">
        <f t="shared" si="34"/>
        <v/>
      </c>
      <c r="BT16" s="306" t="str">
        <f t="shared" si="35"/>
        <v>Andrew Fox</v>
      </c>
      <c r="BU16" s="306" t="str">
        <f t="shared" si="35"/>
        <v>FSCT</v>
      </c>
      <c r="BV16" s="306">
        <f t="shared" si="35"/>
        <v>6168</v>
      </c>
      <c r="BW16" s="66">
        <f t="shared" si="36"/>
        <v>3</v>
      </c>
      <c r="BX16" s="386">
        <f t="shared" si="37"/>
        <v>3</v>
      </c>
      <c r="BY16" s="386">
        <f t="shared" si="38"/>
        <v>13</v>
      </c>
      <c r="BZ16" s="66">
        <f t="shared" si="39"/>
        <v>9</v>
      </c>
      <c r="CA16" s="386">
        <f t="shared" si="40"/>
        <v>9</v>
      </c>
      <c r="CB16" s="386">
        <f t="shared" si="41"/>
        <v>7</v>
      </c>
      <c r="CC16" s="66">
        <f t="shared" si="42"/>
        <v>6</v>
      </c>
      <c r="CD16" s="386">
        <f t="shared" si="43"/>
        <v>6</v>
      </c>
      <c r="CE16" s="386">
        <f t="shared" si="44"/>
        <v>10</v>
      </c>
      <c r="CF16" s="66">
        <f t="shared" si="45"/>
        <v>8</v>
      </c>
      <c r="CG16" s="386">
        <f t="shared" si="46"/>
        <v>8</v>
      </c>
      <c r="CH16" s="386">
        <f t="shared" si="47"/>
        <v>7</v>
      </c>
      <c r="CI16" s="66">
        <f t="shared" si="48"/>
        <v>7</v>
      </c>
      <c r="CJ16" s="386">
        <f t="shared" si="49"/>
        <v>7</v>
      </c>
      <c r="CK16" s="386">
        <f t="shared" si="50"/>
        <v>8</v>
      </c>
    </row>
    <row r="17" spans="1:89" ht="15" customHeight="1" x14ac:dyDescent="0.2">
      <c r="A17" s="252">
        <f t="shared" si="0"/>
        <v>7</v>
      </c>
      <c r="B17" s="61" t="s">
        <v>213</v>
      </c>
      <c r="C17" s="380" t="s">
        <v>224</v>
      </c>
      <c r="D17" s="381">
        <v>3259</v>
      </c>
      <c r="E17" s="382">
        <f t="shared" si="1"/>
        <v>34</v>
      </c>
      <c r="F17" s="383">
        <f t="shared" si="2"/>
        <v>7</v>
      </c>
      <c r="G17" s="384"/>
      <c r="H17" s="65">
        <v>7</v>
      </c>
      <c r="I17" s="385">
        <f t="shared" si="3"/>
        <v>7</v>
      </c>
      <c r="J17" s="234">
        <f t="shared" si="4"/>
        <v>7</v>
      </c>
      <c r="K17" s="384"/>
      <c r="L17" s="65">
        <v>5</v>
      </c>
      <c r="M17" s="385">
        <f t="shared" si="5"/>
        <v>5</v>
      </c>
      <c r="N17" s="234">
        <f t="shared" si="6"/>
        <v>5</v>
      </c>
      <c r="O17" s="384"/>
      <c r="P17" s="65">
        <v>4</v>
      </c>
      <c r="Q17" s="385">
        <f t="shared" si="7"/>
        <v>4</v>
      </c>
      <c r="R17" s="234">
        <f t="shared" si="8"/>
        <v>4</v>
      </c>
      <c r="S17" s="384"/>
      <c r="T17" s="65">
        <v>9</v>
      </c>
      <c r="U17" s="385">
        <f t="shared" si="9"/>
        <v>9</v>
      </c>
      <c r="V17" s="234">
        <f t="shared" si="10"/>
        <v>9</v>
      </c>
      <c r="W17" s="384"/>
      <c r="X17" s="65">
        <v>9</v>
      </c>
      <c r="Y17" s="385">
        <f t="shared" si="11"/>
        <v>9</v>
      </c>
      <c r="Z17" s="234">
        <f t="shared" si="12"/>
        <v>9</v>
      </c>
      <c r="AR17" s="306" t="str">
        <f t="shared" si="13"/>
        <v>Sally Morriss</v>
      </c>
      <c r="AS17" s="306" t="str">
        <f t="shared" si="13"/>
        <v>FSCT</v>
      </c>
      <c r="AT17" s="306">
        <f t="shared" si="13"/>
        <v>3259</v>
      </c>
      <c r="AU17" s="386">
        <f t="shared" si="14"/>
        <v>9</v>
      </c>
      <c r="AV17" s="386">
        <f t="shared" si="15"/>
        <v>11</v>
      </c>
      <c r="AW17" s="386">
        <f t="shared" si="16"/>
        <v>12</v>
      </c>
      <c r="AX17" s="386">
        <f t="shared" si="17"/>
        <v>6</v>
      </c>
      <c r="AY17" s="386">
        <f t="shared" si="18"/>
        <v>6</v>
      </c>
      <c r="BA17" s="306" t="str">
        <f t="shared" si="19"/>
        <v>Sally Morriss</v>
      </c>
      <c r="BB17" s="306" t="str">
        <f t="shared" si="19"/>
        <v>FSCT</v>
      </c>
      <c r="BC17" s="306">
        <f t="shared" si="19"/>
        <v>3259</v>
      </c>
      <c r="BD17" s="66" t="str">
        <f t="shared" si="20"/>
        <v/>
      </c>
      <c r="BE17" s="386" t="str">
        <f t="shared" si="21"/>
        <v/>
      </c>
      <c r="BF17" s="386" t="str">
        <f t="shared" si="22"/>
        <v/>
      </c>
      <c r="BG17" s="66" t="str">
        <f t="shared" si="23"/>
        <v/>
      </c>
      <c r="BH17" s="386" t="str">
        <f t="shared" si="24"/>
        <v/>
      </c>
      <c r="BI17" s="386" t="str">
        <f t="shared" si="25"/>
        <v/>
      </c>
      <c r="BJ17" s="66" t="str">
        <f t="shared" si="26"/>
        <v/>
      </c>
      <c r="BK17" s="386" t="str">
        <f t="shared" si="27"/>
        <v/>
      </c>
      <c r="BL17" s="386" t="str">
        <f t="shared" si="28"/>
        <v/>
      </c>
      <c r="BM17" s="66" t="str">
        <f t="shared" si="29"/>
        <v/>
      </c>
      <c r="BN17" s="386" t="str">
        <f t="shared" si="30"/>
        <v/>
      </c>
      <c r="BO17" s="386" t="str">
        <f t="shared" si="31"/>
        <v/>
      </c>
      <c r="BP17" s="66" t="str">
        <f t="shared" si="32"/>
        <v/>
      </c>
      <c r="BQ17" s="386" t="str">
        <f t="shared" si="33"/>
        <v/>
      </c>
      <c r="BR17" s="386" t="str">
        <f t="shared" si="34"/>
        <v/>
      </c>
      <c r="BT17" s="306" t="str">
        <f t="shared" si="35"/>
        <v>Sally Morriss</v>
      </c>
      <c r="BU17" s="306" t="str">
        <f t="shared" si="35"/>
        <v>FSCT</v>
      </c>
      <c r="BV17" s="306">
        <f t="shared" si="35"/>
        <v>3259</v>
      </c>
      <c r="BW17" s="66">
        <f t="shared" si="36"/>
        <v>7</v>
      </c>
      <c r="BX17" s="386">
        <f t="shared" si="37"/>
        <v>7</v>
      </c>
      <c r="BY17" s="386">
        <f t="shared" si="38"/>
        <v>9</v>
      </c>
      <c r="BZ17" s="66">
        <f t="shared" si="39"/>
        <v>5</v>
      </c>
      <c r="CA17" s="386">
        <f t="shared" si="40"/>
        <v>5</v>
      </c>
      <c r="CB17" s="386">
        <f t="shared" si="41"/>
        <v>11</v>
      </c>
      <c r="CC17" s="66">
        <f t="shared" si="42"/>
        <v>4</v>
      </c>
      <c r="CD17" s="386">
        <f t="shared" si="43"/>
        <v>4</v>
      </c>
      <c r="CE17" s="386">
        <f t="shared" si="44"/>
        <v>12</v>
      </c>
      <c r="CF17" s="66">
        <f t="shared" si="45"/>
        <v>9</v>
      </c>
      <c r="CG17" s="386">
        <f t="shared" si="46"/>
        <v>9</v>
      </c>
      <c r="CH17" s="386">
        <f t="shared" si="47"/>
        <v>6</v>
      </c>
      <c r="CI17" s="66">
        <f t="shared" si="48"/>
        <v>9</v>
      </c>
      <c r="CJ17" s="386">
        <f t="shared" si="49"/>
        <v>9</v>
      </c>
      <c r="CK17" s="386">
        <f t="shared" si="50"/>
        <v>6</v>
      </c>
    </row>
    <row r="18" spans="1:89" ht="15" customHeight="1" x14ac:dyDescent="0.2">
      <c r="A18" s="252">
        <f t="shared" si="0"/>
        <v>8</v>
      </c>
      <c r="B18" s="61" t="s">
        <v>133</v>
      </c>
      <c r="C18" s="380" t="s">
        <v>224</v>
      </c>
      <c r="D18" s="381">
        <v>2934</v>
      </c>
      <c r="E18" s="382">
        <f t="shared" si="1"/>
        <v>40</v>
      </c>
      <c r="F18" s="383">
        <f t="shared" si="2"/>
        <v>8</v>
      </c>
      <c r="G18" s="384"/>
      <c r="H18" s="65">
        <v>10</v>
      </c>
      <c r="I18" s="385">
        <f t="shared" si="3"/>
        <v>10</v>
      </c>
      <c r="J18" s="234">
        <f t="shared" si="4"/>
        <v>10</v>
      </c>
      <c r="K18" s="384"/>
      <c r="L18" s="65">
        <v>4</v>
      </c>
      <c r="M18" s="385">
        <f t="shared" si="5"/>
        <v>4</v>
      </c>
      <c r="N18" s="234">
        <f t="shared" si="6"/>
        <v>4</v>
      </c>
      <c r="O18" s="384"/>
      <c r="P18" s="65">
        <v>8</v>
      </c>
      <c r="Q18" s="385">
        <f t="shared" si="7"/>
        <v>8</v>
      </c>
      <c r="R18" s="234">
        <f t="shared" si="8"/>
        <v>8</v>
      </c>
      <c r="S18" s="384"/>
      <c r="T18" s="65">
        <v>10</v>
      </c>
      <c r="U18" s="385">
        <f t="shared" si="9"/>
        <v>10</v>
      </c>
      <c r="V18" s="234">
        <f t="shared" si="10"/>
        <v>10</v>
      </c>
      <c r="W18" s="384"/>
      <c r="X18" s="65">
        <v>8</v>
      </c>
      <c r="Y18" s="385">
        <f t="shared" si="11"/>
        <v>8</v>
      </c>
      <c r="Z18" s="234">
        <f t="shared" si="12"/>
        <v>8</v>
      </c>
      <c r="AR18" s="306" t="str">
        <f t="shared" si="13"/>
        <v>Mike Graham</v>
      </c>
      <c r="AS18" s="306" t="str">
        <f t="shared" si="13"/>
        <v>FSCT</v>
      </c>
      <c r="AT18" s="306">
        <f t="shared" si="13"/>
        <v>2934</v>
      </c>
      <c r="AU18" s="386">
        <f t="shared" si="14"/>
        <v>6</v>
      </c>
      <c r="AV18" s="386">
        <f t="shared" si="15"/>
        <v>12</v>
      </c>
      <c r="AW18" s="386">
        <f t="shared" si="16"/>
        <v>8</v>
      </c>
      <c r="AX18" s="386">
        <f t="shared" si="17"/>
        <v>5</v>
      </c>
      <c r="AY18" s="386">
        <f t="shared" si="18"/>
        <v>7</v>
      </c>
      <c r="BA18" s="306" t="str">
        <f t="shared" si="19"/>
        <v>Mike Graham</v>
      </c>
      <c r="BB18" s="306" t="str">
        <f t="shared" si="19"/>
        <v>FSCT</v>
      </c>
      <c r="BC18" s="306">
        <f t="shared" si="19"/>
        <v>2934</v>
      </c>
      <c r="BD18" s="66" t="str">
        <f t="shared" si="20"/>
        <v/>
      </c>
      <c r="BE18" s="386" t="str">
        <f t="shared" si="21"/>
        <v/>
      </c>
      <c r="BF18" s="386" t="str">
        <f t="shared" si="22"/>
        <v/>
      </c>
      <c r="BG18" s="66" t="str">
        <f t="shared" si="23"/>
        <v/>
      </c>
      <c r="BH18" s="386" t="str">
        <f t="shared" si="24"/>
        <v/>
      </c>
      <c r="BI18" s="386" t="str">
        <f t="shared" si="25"/>
        <v/>
      </c>
      <c r="BJ18" s="66" t="str">
        <f t="shared" si="26"/>
        <v/>
      </c>
      <c r="BK18" s="386" t="str">
        <f t="shared" si="27"/>
        <v/>
      </c>
      <c r="BL18" s="386" t="str">
        <f t="shared" si="28"/>
        <v/>
      </c>
      <c r="BM18" s="66" t="str">
        <f t="shared" si="29"/>
        <v/>
      </c>
      <c r="BN18" s="386" t="str">
        <f t="shared" si="30"/>
        <v/>
      </c>
      <c r="BO18" s="386" t="str">
        <f t="shared" si="31"/>
        <v/>
      </c>
      <c r="BP18" s="66" t="str">
        <f t="shared" si="32"/>
        <v/>
      </c>
      <c r="BQ18" s="386" t="str">
        <f t="shared" si="33"/>
        <v/>
      </c>
      <c r="BR18" s="386" t="str">
        <f t="shared" si="34"/>
        <v/>
      </c>
      <c r="BT18" s="306" t="str">
        <f t="shared" si="35"/>
        <v>Mike Graham</v>
      </c>
      <c r="BU18" s="306" t="str">
        <f t="shared" si="35"/>
        <v>FSCT</v>
      </c>
      <c r="BV18" s="306">
        <f t="shared" si="35"/>
        <v>2934</v>
      </c>
      <c r="BW18" s="66">
        <f t="shared" si="36"/>
        <v>10</v>
      </c>
      <c r="BX18" s="386">
        <f t="shared" si="37"/>
        <v>10</v>
      </c>
      <c r="BY18" s="386">
        <f t="shared" si="38"/>
        <v>6</v>
      </c>
      <c r="BZ18" s="66">
        <f t="shared" si="39"/>
        <v>4</v>
      </c>
      <c r="CA18" s="386">
        <f t="shared" si="40"/>
        <v>4</v>
      </c>
      <c r="CB18" s="386">
        <f t="shared" si="41"/>
        <v>12</v>
      </c>
      <c r="CC18" s="66">
        <f t="shared" si="42"/>
        <v>8</v>
      </c>
      <c r="CD18" s="386">
        <f t="shared" si="43"/>
        <v>8</v>
      </c>
      <c r="CE18" s="386">
        <f t="shared" si="44"/>
        <v>8</v>
      </c>
      <c r="CF18" s="66">
        <f t="shared" si="45"/>
        <v>10</v>
      </c>
      <c r="CG18" s="386">
        <f t="shared" si="46"/>
        <v>10</v>
      </c>
      <c r="CH18" s="386">
        <f t="shared" si="47"/>
        <v>5</v>
      </c>
      <c r="CI18" s="66">
        <f t="shared" si="48"/>
        <v>8</v>
      </c>
      <c r="CJ18" s="386">
        <f t="shared" si="49"/>
        <v>8</v>
      </c>
      <c r="CK18" s="386">
        <f t="shared" si="50"/>
        <v>7</v>
      </c>
    </row>
    <row r="19" spans="1:89" ht="15" customHeight="1" x14ac:dyDescent="0.2">
      <c r="A19" s="252">
        <f t="shared" si="0"/>
        <v>9</v>
      </c>
      <c r="B19" s="61" t="s">
        <v>267</v>
      </c>
      <c r="C19" s="380" t="s">
        <v>224</v>
      </c>
      <c r="D19" s="381">
        <v>6141</v>
      </c>
      <c r="E19" s="382">
        <f t="shared" si="1"/>
        <v>45</v>
      </c>
      <c r="F19" s="383">
        <f t="shared" si="2"/>
        <v>9</v>
      </c>
      <c r="G19" s="384"/>
      <c r="H19" s="65">
        <v>12</v>
      </c>
      <c r="I19" s="385">
        <f t="shared" si="3"/>
        <v>12</v>
      </c>
      <c r="J19" s="234">
        <f t="shared" si="4"/>
        <v>12</v>
      </c>
      <c r="K19" s="384"/>
      <c r="L19" s="65">
        <v>8</v>
      </c>
      <c r="M19" s="385">
        <f t="shared" si="5"/>
        <v>8</v>
      </c>
      <c r="N19" s="234">
        <f t="shared" si="6"/>
        <v>8</v>
      </c>
      <c r="O19" s="384"/>
      <c r="P19" s="65">
        <v>9</v>
      </c>
      <c r="Q19" s="385">
        <f t="shared" si="7"/>
        <v>9</v>
      </c>
      <c r="R19" s="234">
        <f t="shared" si="8"/>
        <v>9</v>
      </c>
      <c r="S19" s="384"/>
      <c r="T19" s="65">
        <v>6</v>
      </c>
      <c r="U19" s="385">
        <f t="shared" si="9"/>
        <v>6</v>
      </c>
      <c r="V19" s="234">
        <f t="shared" si="10"/>
        <v>6</v>
      </c>
      <c r="W19" s="384"/>
      <c r="X19" s="65">
        <v>10</v>
      </c>
      <c r="Y19" s="385">
        <f t="shared" si="11"/>
        <v>10</v>
      </c>
      <c r="Z19" s="234">
        <f t="shared" si="12"/>
        <v>10</v>
      </c>
      <c r="AR19" s="306" t="str">
        <f t="shared" si="13"/>
        <v>Barry Hambrick</v>
      </c>
      <c r="AS19" s="306" t="str">
        <f t="shared" si="13"/>
        <v>FSCT</v>
      </c>
      <c r="AT19" s="306">
        <f t="shared" si="13"/>
        <v>6141</v>
      </c>
      <c r="AU19" s="386">
        <f t="shared" si="14"/>
        <v>4</v>
      </c>
      <c r="AV19" s="386">
        <f t="shared" si="15"/>
        <v>8</v>
      </c>
      <c r="AW19" s="386">
        <f t="shared" si="16"/>
        <v>7</v>
      </c>
      <c r="AX19" s="386">
        <f t="shared" si="17"/>
        <v>9</v>
      </c>
      <c r="AY19" s="386">
        <f t="shared" si="18"/>
        <v>5</v>
      </c>
      <c r="BA19" s="306" t="str">
        <f t="shared" si="19"/>
        <v>Barry Hambrick</v>
      </c>
      <c r="BB19" s="306" t="str">
        <f t="shared" si="19"/>
        <v>FSCT</v>
      </c>
      <c r="BC19" s="306">
        <f t="shared" si="19"/>
        <v>6141</v>
      </c>
      <c r="BD19" s="66" t="str">
        <f t="shared" si="20"/>
        <v/>
      </c>
      <c r="BE19" s="386" t="str">
        <f t="shared" si="21"/>
        <v/>
      </c>
      <c r="BF19" s="386" t="str">
        <f t="shared" si="22"/>
        <v/>
      </c>
      <c r="BG19" s="66" t="str">
        <f t="shared" si="23"/>
        <v/>
      </c>
      <c r="BH19" s="386" t="str">
        <f t="shared" si="24"/>
        <v/>
      </c>
      <c r="BI19" s="386" t="str">
        <f t="shared" si="25"/>
        <v/>
      </c>
      <c r="BJ19" s="66" t="str">
        <f t="shared" si="26"/>
        <v/>
      </c>
      <c r="BK19" s="386" t="str">
        <f t="shared" si="27"/>
        <v/>
      </c>
      <c r="BL19" s="386" t="str">
        <f t="shared" si="28"/>
        <v/>
      </c>
      <c r="BM19" s="66" t="str">
        <f t="shared" si="29"/>
        <v/>
      </c>
      <c r="BN19" s="386" t="str">
        <f t="shared" si="30"/>
        <v/>
      </c>
      <c r="BO19" s="386" t="str">
        <f t="shared" si="31"/>
        <v/>
      </c>
      <c r="BP19" s="66" t="str">
        <f t="shared" si="32"/>
        <v/>
      </c>
      <c r="BQ19" s="386" t="str">
        <f t="shared" si="33"/>
        <v/>
      </c>
      <c r="BR19" s="386" t="str">
        <f t="shared" si="34"/>
        <v/>
      </c>
      <c r="BT19" s="306" t="str">
        <f t="shared" si="35"/>
        <v>Barry Hambrick</v>
      </c>
      <c r="BU19" s="306" t="str">
        <f t="shared" si="35"/>
        <v>FSCT</v>
      </c>
      <c r="BV19" s="306">
        <f t="shared" si="35"/>
        <v>6141</v>
      </c>
      <c r="BW19" s="66">
        <f t="shared" si="36"/>
        <v>12</v>
      </c>
      <c r="BX19" s="386">
        <f t="shared" si="37"/>
        <v>12</v>
      </c>
      <c r="BY19" s="386">
        <f t="shared" si="38"/>
        <v>4</v>
      </c>
      <c r="BZ19" s="66">
        <f t="shared" si="39"/>
        <v>8</v>
      </c>
      <c r="CA19" s="386">
        <f t="shared" si="40"/>
        <v>8</v>
      </c>
      <c r="CB19" s="386">
        <f t="shared" si="41"/>
        <v>8</v>
      </c>
      <c r="CC19" s="66">
        <f t="shared" si="42"/>
        <v>9</v>
      </c>
      <c r="CD19" s="386">
        <f t="shared" si="43"/>
        <v>9</v>
      </c>
      <c r="CE19" s="386">
        <f t="shared" si="44"/>
        <v>7</v>
      </c>
      <c r="CF19" s="66">
        <f t="shared" si="45"/>
        <v>6</v>
      </c>
      <c r="CG19" s="386">
        <f t="shared" si="46"/>
        <v>6</v>
      </c>
      <c r="CH19" s="386">
        <f t="shared" si="47"/>
        <v>9</v>
      </c>
      <c r="CI19" s="66">
        <f t="shared" si="48"/>
        <v>10</v>
      </c>
      <c r="CJ19" s="386">
        <f t="shared" si="49"/>
        <v>10</v>
      </c>
      <c r="CK19" s="386">
        <f t="shared" si="50"/>
        <v>5</v>
      </c>
    </row>
    <row r="20" spans="1:89" ht="15" customHeight="1" x14ac:dyDescent="0.2">
      <c r="A20" s="252">
        <f t="shared" si="0"/>
        <v>10</v>
      </c>
      <c r="B20" s="61" t="s">
        <v>162</v>
      </c>
      <c r="C20" s="380" t="s">
        <v>224</v>
      </c>
      <c r="D20" s="381">
        <v>5090</v>
      </c>
      <c r="E20" s="382">
        <f t="shared" si="1"/>
        <v>56</v>
      </c>
      <c r="F20" s="383">
        <f t="shared" si="2"/>
        <v>10</v>
      </c>
      <c r="G20" s="384"/>
      <c r="H20" s="65">
        <v>14</v>
      </c>
      <c r="I20" s="385">
        <f t="shared" si="3"/>
        <v>14</v>
      </c>
      <c r="J20" s="234">
        <f t="shared" si="4"/>
        <v>14</v>
      </c>
      <c r="K20" s="384"/>
      <c r="L20" s="65">
        <v>7</v>
      </c>
      <c r="M20" s="385">
        <f t="shared" si="5"/>
        <v>7</v>
      </c>
      <c r="N20" s="234">
        <f t="shared" si="6"/>
        <v>7</v>
      </c>
      <c r="O20" s="384"/>
      <c r="P20" s="65">
        <v>12</v>
      </c>
      <c r="Q20" s="385">
        <f t="shared" si="7"/>
        <v>12</v>
      </c>
      <c r="R20" s="234">
        <f t="shared" si="8"/>
        <v>12</v>
      </c>
      <c r="S20" s="384"/>
      <c r="T20" s="65">
        <v>11</v>
      </c>
      <c r="U20" s="385">
        <f t="shared" si="9"/>
        <v>11</v>
      </c>
      <c r="V20" s="234">
        <f t="shared" si="10"/>
        <v>11</v>
      </c>
      <c r="W20" s="384"/>
      <c r="X20" s="65">
        <v>12</v>
      </c>
      <c r="Y20" s="385">
        <f t="shared" si="11"/>
        <v>12</v>
      </c>
      <c r="Z20" s="234">
        <f t="shared" si="12"/>
        <v>12</v>
      </c>
      <c r="AR20" s="306" t="str">
        <f t="shared" si="13"/>
        <v>Tim Pack</v>
      </c>
      <c r="AS20" s="306" t="str">
        <f t="shared" si="13"/>
        <v>FSCT</v>
      </c>
      <c r="AT20" s="306">
        <f t="shared" si="13"/>
        <v>5090</v>
      </c>
      <c r="AU20" s="386">
        <f t="shared" si="14"/>
        <v>2</v>
      </c>
      <c r="AV20" s="386">
        <f t="shared" si="15"/>
        <v>9</v>
      </c>
      <c r="AW20" s="386">
        <f t="shared" si="16"/>
        <v>4</v>
      </c>
      <c r="AX20" s="386">
        <f t="shared" si="17"/>
        <v>4</v>
      </c>
      <c r="AY20" s="386">
        <f t="shared" si="18"/>
        <v>3</v>
      </c>
      <c r="BA20" s="306" t="str">
        <f t="shared" si="19"/>
        <v>Tim Pack</v>
      </c>
      <c r="BB20" s="306" t="str">
        <f t="shared" si="19"/>
        <v>FSCT</v>
      </c>
      <c r="BC20" s="306">
        <f t="shared" si="19"/>
        <v>5090</v>
      </c>
      <c r="BD20" s="66" t="str">
        <f t="shared" si="20"/>
        <v/>
      </c>
      <c r="BE20" s="386" t="str">
        <f t="shared" si="21"/>
        <v/>
      </c>
      <c r="BF20" s="386" t="str">
        <f t="shared" si="22"/>
        <v/>
      </c>
      <c r="BG20" s="66" t="str">
        <f t="shared" si="23"/>
        <v/>
      </c>
      <c r="BH20" s="386" t="str">
        <f t="shared" si="24"/>
        <v/>
      </c>
      <c r="BI20" s="386" t="str">
        <f t="shared" si="25"/>
        <v/>
      </c>
      <c r="BJ20" s="66" t="str">
        <f t="shared" si="26"/>
        <v/>
      </c>
      <c r="BK20" s="386" t="str">
        <f t="shared" si="27"/>
        <v/>
      </c>
      <c r="BL20" s="386" t="str">
        <f t="shared" si="28"/>
        <v/>
      </c>
      <c r="BM20" s="66" t="str">
        <f t="shared" si="29"/>
        <v/>
      </c>
      <c r="BN20" s="386" t="str">
        <f t="shared" si="30"/>
        <v/>
      </c>
      <c r="BO20" s="386" t="str">
        <f t="shared" si="31"/>
        <v/>
      </c>
      <c r="BP20" s="66" t="str">
        <f t="shared" si="32"/>
        <v/>
      </c>
      <c r="BQ20" s="386" t="str">
        <f t="shared" si="33"/>
        <v/>
      </c>
      <c r="BR20" s="386" t="str">
        <f t="shared" si="34"/>
        <v/>
      </c>
      <c r="BT20" s="306" t="str">
        <f t="shared" si="35"/>
        <v>Tim Pack</v>
      </c>
      <c r="BU20" s="306" t="str">
        <f t="shared" si="35"/>
        <v>FSCT</v>
      </c>
      <c r="BV20" s="306">
        <f t="shared" si="35"/>
        <v>5090</v>
      </c>
      <c r="BW20" s="66">
        <f t="shared" si="36"/>
        <v>14</v>
      </c>
      <c r="BX20" s="386">
        <f t="shared" si="37"/>
        <v>14</v>
      </c>
      <c r="BY20" s="386">
        <f t="shared" si="38"/>
        <v>2</v>
      </c>
      <c r="BZ20" s="66">
        <f t="shared" si="39"/>
        <v>7</v>
      </c>
      <c r="CA20" s="386">
        <f t="shared" si="40"/>
        <v>7</v>
      </c>
      <c r="CB20" s="386">
        <f t="shared" si="41"/>
        <v>9</v>
      </c>
      <c r="CC20" s="66">
        <f t="shared" si="42"/>
        <v>12</v>
      </c>
      <c r="CD20" s="386">
        <f t="shared" si="43"/>
        <v>12</v>
      </c>
      <c r="CE20" s="386">
        <f t="shared" si="44"/>
        <v>4</v>
      </c>
      <c r="CF20" s="66">
        <f t="shared" si="45"/>
        <v>11</v>
      </c>
      <c r="CG20" s="386">
        <f t="shared" si="46"/>
        <v>11</v>
      </c>
      <c r="CH20" s="386">
        <f t="shared" si="47"/>
        <v>4</v>
      </c>
      <c r="CI20" s="66">
        <f t="shared" si="48"/>
        <v>12</v>
      </c>
      <c r="CJ20" s="386">
        <f t="shared" si="49"/>
        <v>12</v>
      </c>
      <c r="CK20" s="386">
        <f t="shared" si="50"/>
        <v>3</v>
      </c>
    </row>
    <row r="21" spans="1:89" ht="15" customHeight="1" x14ac:dyDescent="0.2">
      <c r="A21" s="252">
        <f t="shared" si="0"/>
        <v>11</v>
      </c>
      <c r="B21" s="61" t="s">
        <v>1310</v>
      </c>
      <c r="C21" s="380" t="s">
        <v>224</v>
      </c>
      <c r="D21" s="381">
        <v>1470</v>
      </c>
      <c r="E21" s="382">
        <f t="shared" si="1"/>
        <v>58</v>
      </c>
      <c r="F21" s="383">
        <f t="shared" si="2"/>
        <v>11</v>
      </c>
      <c r="G21" s="384"/>
      <c r="H21" s="65">
        <v>11</v>
      </c>
      <c r="I21" s="385">
        <f t="shared" si="3"/>
        <v>11</v>
      </c>
      <c r="J21" s="234">
        <f t="shared" si="4"/>
        <v>11</v>
      </c>
      <c r="K21" s="384"/>
      <c r="L21" s="65">
        <v>12</v>
      </c>
      <c r="M21" s="385">
        <f t="shared" si="5"/>
        <v>12</v>
      </c>
      <c r="N21" s="234">
        <f t="shared" si="6"/>
        <v>12</v>
      </c>
      <c r="O21" s="384"/>
      <c r="P21" s="65">
        <v>14</v>
      </c>
      <c r="Q21" s="385">
        <f t="shared" si="7"/>
        <v>14</v>
      </c>
      <c r="R21" s="234">
        <f t="shared" si="8"/>
        <v>14</v>
      </c>
      <c r="S21" s="384"/>
      <c r="T21" s="65">
        <v>7</v>
      </c>
      <c r="U21" s="385">
        <f t="shared" si="9"/>
        <v>7</v>
      </c>
      <c r="V21" s="234">
        <f t="shared" si="10"/>
        <v>7</v>
      </c>
      <c r="W21" s="384"/>
      <c r="X21" s="65">
        <v>14</v>
      </c>
      <c r="Y21" s="385">
        <f t="shared" si="11"/>
        <v>14</v>
      </c>
      <c r="Z21" s="234">
        <f t="shared" si="12"/>
        <v>14</v>
      </c>
      <c r="AR21" s="306" t="str">
        <f t="shared" si="13"/>
        <v>John Casada</v>
      </c>
      <c r="AS21" s="306" t="str">
        <f t="shared" si="13"/>
        <v>FSCT</v>
      </c>
      <c r="AT21" s="306">
        <f t="shared" si="13"/>
        <v>1470</v>
      </c>
      <c r="AU21" s="386">
        <f t="shared" si="14"/>
        <v>5</v>
      </c>
      <c r="AV21" s="386">
        <f t="shared" si="15"/>
        <v>4</v>
      </c>
      <c r="AW21" s="386">
        <f t="shared" si="16"/>
        <v>2</v>
      </c>
      <c r="AX21" s="386">
        <f t="shared" si="17"/>
        <v>8</v>
      </c>
      <c r="AY21" s="386">
        <f t="shared" si="18"/>
        <v>1</v>
      </c>
      <c r="BA21" s="306" t="str">
        <f t="shared" si="19"/>
        <v>John Casada</v>
      </c>
      <c r="BB21" s="306" t="str">
        <f t="shared" si="19"/>
        <v>FSCT</v>
      </c>
      <c r="BC21" s="306">
        <f t="shared" si="19"/>
        <v>1470</v>
      </c>
      <c r="BD21" s="66" t="str">
        <f t="shared" si="20"/>
        <v/>
      </c>
      <c r="BE21" s="386" t="str">
        <f t="shared" si="21"/>
        <v/>
      </c>
      <c r="BF21" s="386" t="str">
        <f t="shared" si="22"/>
        <v/>
      </c>
      <c r="BG21" s="66" t="str">
        <f t="shared" si="23"/>
        <v/>
      </c>
      <c r="BH21" s="386" t="str">
        <f t="shared" si="24"/>
        <v/>
      </c>
      <c r="BI21" s="386" t="str">
        <f t="shared" si="25"/>
        <v/>
      </c>
      <c r="BJ21" s="66" t="str">
        <f t="shared" si="26"/>
        <v/>
      </c>
      <c r="BK21" s="386" t="str">
        <f t="shared" si="27"/>
        <v/>
      </c>
      <c r="BL21" s="386" t="str">
        <f t="shared" si="28"/>
        <v/>
      </c>
      <c r="BM21" s="66" t="str">
        <f t="shared" si="29"/>
        <v/>
      </c>
      <c r="BN21" s="386" t="str">
        <f t="shared" si="30"/>
        <v/>
      </c>
      <c r="BO21" s="386" t="str">
        <f t="shared" si="31"/>
        <v/>
      </c>
      <c r="BP21" s="66" t="str">
        <f t="shared" si="32"/>
        <v/>
      </c>
      <c r="BQ21" s="386" t="str">
        <f t="shared" si="33"/>
        <v/>
      </c>
      <c r="BR21" s="386" t="str">
        <f t="shared" si="34"/>
        <v/>
      </c>
      <c r="BT21" s="306" t="str">
        <f t="shared" si="35"/>
        <v>John Casada</v>
      </c>
      <c r="BU21" s="306" t="str">
        <f t="shared" si="35"/>
        <v>FSCT</v>
      </c>
      <c r="BV21" s="306">
        <f t="shared" si="35"/>
        <v>1470</v>
      </c>
      <c r="BW21" s="66">
        <f t="shared" si="36"/>
        <v>11</v>
      </c>
      <c r="BX21" s="386">
        <f t="shared" si="37"/>
        <v>11</v>
      </c>
      <c r="BY21" s="386">
        <f t="shared" si="38"/>
        <v>5</v>
      </c>
      <c r="BZ21" s="66">
        <f t="shared" si="39"/>
        <v>12</v>
      </c>
      <c r="CA21" s="386">
        <f t="shared" si="40"/>
        <v>12</v>
      </c>
      <c r="CB21" s="386">
        <f t="shared" si="41"/>
        <v>4</v>
      </c>
      <c r="CC21" s="66">
        <f t="shared" si="42"/>
        <v>14</v>
      </c>
      <c r="CD21" s="386">
        <f t="shared" si="43"/>
        <v>14</v>
      </c>
      <c r="CE21" s="386">
        <f t="shared" si="44"/>
        <v>2</v>
      </c>
      <c r="CF21" s="66">
        <f t="shared" si="45"/>
        <v>7</v>
      </c>
      <c r="CG21" s="386">
        <f t="shared" si="46"/>
        <v>7</v>
      </c>
      <c r="CH21" s="386">
        <f t="shared" si="47"/>
        <v>8</v>
      </c>
      <c r="CI21" s="66">
        <f t="shared" si="48"/>
        <v>14</v>
      </c>
      <c r="CJ21" s="386">
        <f t="shared" si="49"/>
        <v>14</v>
      </c>
      <c r="CK21" s="386">
        <f t="shared" si="50"/>
        <v>1</v>
      </c>
    </row>
    <row r="22" spans="1:89" ht="15" customHeight="1" x14ac:dyDescent="0.2">
      <c r="A22" s="252">
        <f t="shared" si="0"/>
        <v>12</v>
      </c>
      <c r="B22" s="61" t="s">
        <v>788</v>
      </c>
      <c r="C22" s="380" t="s">
        <v>224</v>
      </c>
      <c r="D22" s="381">
        <v>2417</v>
      </c>
      <c r="E22" s="382">
        <f t="shared" si="1"/>
        <v>59</v>
      </c>
      <c r="F22" s="383">
        <f t="shared" si="2"/>
        <v>12</v>
      </c>
      <c r="G22" s="384"/>
      <c r="H22" s="65">
        <v>6</v>
      </c>
      <c r="I22" s="385">
        <f t="shared" si="3"/>
        <v>6</v>
      </c>
      <c r="J22" s="234">
        <f t="shared" si="4"/>
        <v>6</v>
      </c>
      <c r="K22" s="384"/>
      <c r="L22" s="65">
        <v>11</v>
      </c>
      <c r="M22" s="385">
        <f t="shared" si="5"/>
        <v>11</v>
      </c>
      <c r="N22" s="234">
        <f t="shared" si="6"/>
        <v>11</v>
      </c>
      <c r="O22" s="384"/>
      <c r="P22" s="65">
        <v>10</v>
      </c>
      <c r="Q22" s="385">
        <f t="shared" si="7"/>
        <v>10</v>
      </c>
      <c r="R22" s="234">
        <f t="shared" si="8"/>
        <v>10</v>
      </c>
      <c r="S22" s="384"/>
      <c r="T22" s="65" t="s">
        <v>815</v>
      </c>
      <c r="U22" s="385" t="str">
        <f t="shared" si="9"/>
        <v/>
      </c>
      <c r="V22" s="234">
        <f t="shared" si="10"/>
        <v>16</v>
      </c>
      <c r="W22" s="384"/>
      <c r="X22" s="65" t="s">
        <v>815</v>
      </c>
      <c r="Y22" s="385" t="str">
        <f t="shared" si="11"/>
        <v/>
      </c>
      <c r="Z22" s="234">
        <f t="shared" si="12"/>
        <v>16</v>
      </c>
      <c r="AR22" s="306" t="str">
        <f t="shared" si="13"/>
        <v>Rick Scarborough</v>
      </c>
      <c r="AS22" s="306" t="str">
        <f t="shared" si="13"/>
        <v>FSCT</v>
      </c>
      <c r="AT22" s="306">
        <f t="shared" si="13"/>
        <v>2417</v>
      </c>
      <c r="AU22" s="386">
        <f t="shared" si="14"/>
        <v>10</v>
      </c>
      <c r="AV22" s="386">
        <f t="shared" si="15"/>
        <v>5</v>
      </c>
      <c r="AW22" s="386">
        <f t="shared" si="16"/>
        <v>6</v>
      </c>
      <c r="AX22" s="386">
        <f t="shared" si="17"/>
        <v>0</v>
      </c>
      <c r="AY22" s="386">
        <f t="shared" si="18"/>
        <v>0</v>
      </c>
      <c r="BA22" s="306" t="str">
        <f t="shared" si="19"/>
        <v>Rick Scarborough</v>
      </c>
      <c r="BB22" s="306" t="str">
        <f t="shared" si="19"/>
        <v>FSCT</v>
      </c>
      <c r="BC22" s="306">
        <f t="shared" si="19"/>
        <v>2417</v>
      </c>
      <c r="BD22" s="66" t="str">
        <f t="shared" si="20"/>
        <v/>
      </c>
      <c r="BE22" s="386" t="str">
        <f t="shared" si="21"/>
        <v/>
      </c>
      <c r="BF22" s="386" t="str">
        <f t="shared" si="22"/>
        <v/>
      </c>
      <c r="BG22" s="66" t="str">
        <f t="shared" si="23"/>
        <v/>
      </c>
      <c r="BH22" s="386" t="str">
        <f t="shared" si="24"/>
        <v/>
      </c>
      <c r="BI22" s="386" t="str">
        <f t="shared" si="25"/>
        <v/>
      </c>
      <c r="BJ22" s="66" t="str">
        <f t="shared" si="26"/>
        <v/>
      </c>
      <c r="BK22" s="386" t="str">
        <f t="shared" si="27"/>
        <v/>
      </c>
      <c r="BL22" s="386" t="str">
        <f t="shared" si="28"/>
        <v/>
      </c>
      <c r="BM22" s="66" t="str">
        <f t="shared" si="29"/>
        <v/>
      </c>
      <c r="BN22" s="386" t="str">
        <f t="shared" si="30"/>
        <v/>
      </c>
      <c r="BO22" s="386" t="str">
        <f t="shared" si="31"/>
        <v/>
      </c>
      <c r="BP22" s="66" t="str">
        <f t="shared" si="32"/>
        <v/>
      </c>
      <c r="BQ22" s="386" t="str">
        <f t="shared" si="33"/>
        <v/>
      </c>
      <c r="BR22" s="386" t="str">
        <f t="shared" si="34"/>
        <v/>
      </c>
      <c r="BT22" s="306" t="str">
        <f t="shared" si="35"/>
        <v>Rick Scarborough</v>
      </c>
      <c r="BU22" s="306" t="str">
        <f t="shared" si="35"/>
        <v>FSCT</v>
      </c>
      <c r="BV22" s="306">
        <f t="shared" si="35"/>
        <v>2417</v>
      </c>
      <c r="BW22" s="66">
        <f t="shared" si="36"/>
        <v>6</v>
      </c>
      <c r="BX22" s="386">
        <f t="shared" si="37"/>
        <v>6</v>
      </c>
      <c r="BY22" s="386">
        <f t="shared" si="38"/>
        <v>10</v>
      </c>
      <c r="BZ22" s="66">
        <f t="shared" si="39"/>
        <v>11</v>
      </c>
      <c r="CA22" s="386">
        <f t="shared" si="40"/>
        <v>11</v>
      </c>
      <c r="CB22" s="386">
        <f t="shared" si="41"/>
        <v>5</v>
      </c>
      <c r="CC22" s="66">
        <f t="shared" si="42"/>
        <v>10</v>
      </c>
      <c r="CD22" s="386">
        <f t="shared" si="43"/>
        <v>10</v>
      </c>
      <c r="CE22" s="386">
        <f t="shared" si="44"/>
        <v>6</v>
      </c>
      <c r="CF22" s="66" t="str">
        <f t="shared" si="45"/>
        <v>DNS</v>
      </c>
      <c r="CG22" s="386">
        <f t="shared" si="46"/>
        <v>16</v>
      </c>
      <c r="CH22" s="386">
        <f t="shared" si="47"/>
        <v>0</v>
      </c>
      <c r="CI22" s="66" t="str">
        <f t="shared" si="48"/>
        <v>DNS</v>
      </c>
      <c r="CJ22" s="386">
        <f t="shared" si="49"/>
        <v>16</v>
      </c>
      <c r="CK22" s="386">
        <f t="shared" si="50"/>
        <v>0</v>
      </c>
    </row>
    <row r="23" spans="1:89" ht="15" customHeight="1" x14ac:dyDescent="0.2">
      <c r="A23" s="252">
        <v>13</v>
      </c>
      <c r="B23" s="61" t="s">
        <v>406</v>
      </c>
      <c r="C23" s="380" t="s">
        <v>224</v>
      </c>
      <c r="D23" s="381">
        <v>5634</v>
      </c>
      <c r="E23" s="382">
        <f>IF(B23="","",J23+N23+R23+V23+Z23)</f>
        <v>62</v>
      </c>
      <c r="F23" s="383">
        <f t="shared" si="2"/>
        <v>13</v>
      </c>
      <c r="G23" s="384"/>
      <c r="H23" s="65">
        <v>13</v>
      </c>
      <c r="I23" s="385">
        <f>IF(OR(H23="DNS",H23="DNF",H23="DSQ",H23="DNC",H23="OCS"),"",IF(H$9="","",IF($B23="","",H23)))</f>
        <v>13</v>
      </c>
      <c r="J23" s="234">
        <f t="shared" si="4"/>
        <v>13</v>
      </c>
      <c r="K23" s="384"/>
      <c r="L23" s="65">
        <v>15</v>
      </c>
      <c r="M23" s="385">
        <f>IF(OR(L23="DNS",L23="DNF",L23="DSQ",L23="DNC",L23="OCS"),"",IF(L$9="","",IF($B23="","",L23)))</f>
        <v>15</v>
      </c>
      <c r="N23" s="234">
        <f t="shared" si="6"/>
        <v>15</v>
      </c>
      <c r="O23" s="384"/>
      <c r="P23" s="65">
        <v>15</v>
      </c>
      <c r="Q23" s="385">
        <f>IF(OR(P23="DNS",P23="DNF",P23="DSQ",P23="DNC",P23="OCS"),"",IF(P$9="","",IF($B23="","",P23)))</f>
        <v>15</v>
      </c>
      <c r="R23" s="234">
        <f t="shared" si="8"/>
        <v>15</v>
      </c>
      <c r="S23" s="384"/>
      <c r="T23" s="65">
        <v>13</v>
      </c>
      <c r="U23" s="385">
        <f>IF(OR(T23="DNS",T23="DNF",T23="DSQ",T23="DNC",T23="OCS"),"",IF(T$9="","",IF($B23="","",T23)))</f>
        <v>13</v>
      </c>
      <c r="V23" s="234">
        <f t="shared" si="10"/>
        <v>13</v>
      </c>
      <c r="W23" s="384"/>
      <c r="X23" s="65">
        <v>6</v>
      </c>
      <c r="Y23" s="385">
        <f>IF(OR(X23="DNS",X23="DNF",X23="DSQ",X23="DNC",X23="OCS"),"",IF(X$9="","",IF($B23="","",X23)))</f>
        <v>6</v>
      </c>
      <c r="Z23" s="255">
        <f t="shared" si="12"/>
        <v>6</v>
      </c>
      <c r="AR23" s="306" t="str">
        <f>IF($B23="","",B23)</f>
        <v>Bill Massey</v>
      </c>
      <c r="AS23" s="306" t="str">
        <f>IF($B23="","",C23)</f>
        <v>FSCT</v>
      </c>
      <c r="AT23" s="306">
        <f>IF($B23="","",D23)</f>
        <v>5634</v>
      </c>
      <c r="AU23" s="386">
        <f t="shared" si="14"/>
        <v>3</v>
      </c>
      <c r="AV23" s="386">
        <f t="shared" si="15"/>
        <v>1</v>
      </c>
      <c r="AW23" s="386">
        <f t="shared" si="16"/>
        <v>1</v>
      </c>
      <c r="AX23" s="386">
        <f t="shared" si="17"/>
        <v>2</v>
      </c>
      <c r="AY23" s="386">
        <f t="shared" si="18"/>
        <v>9</v>
      </c>
      <c r="BA23" s="306" t="str">
        <f>IF($B23="","",B23)</f>
        <v>Bill Massey</v>
      </c>
      <c r="BB23" s="306" t="str">
        <f>IF($B23="","",C23)</f>
        <v>FSCT</v>
      </c>
      <c r="BC23" s="306">
        <f>IF($B23="","",D23)</f>
        <v>5634</v>
      </c>
      <c r="BD23" s="66" t="str">
        <f>IF($C23="TH",H23,"")</f>
        <v/>
      </c>
      <c r="BE23" s="386" t="str">
        <f t="shared" si="21"/>
        <v/>
      </c>
      <c r="BF23" s="386" t="str">
        <f t="shared" si="22"/>
        <v/>
      </c>
      <c r="BG23" s="66" t="str">
        <f>IF($C23="TH",L23,"")</f>
        <v/>
      </c>
      <c r="BH23" s="386" t="str">
        <f t="shared" si="24"/>
        <v/>
      </c>
      <c r="BI23" s="386" t="str">
        <f t="shared" si="25"/>
        <v/>
      </c>
      <c r="BJ23" s="66" t="str">
        <f>IF($C23="TH",P23,"")</f>
        <v/>
      </c>
      <c r="BK23" s="386" t="str">
        <f t="shared" si="27"/>
        <v/>
      </c>
      <c r="BL23" s="386" t="str">
        <f t="shared" si="28"/>
        <v/>
      </c>
      <c r="BM23" s="66" t="str">
        <f>IF($C23="TH",T23,"")</f>
        <v/>
      </c>
      <c r="BN23" s="386" t="str">
        <f t="shared" si="30"/>
        <v/>
      </c>
      <c r="BO23" s="386" t="str">
        <f t="shared" si="31"/>
        <v/>
      </c>
      <c r="BP23" s="66" t="str">
        <f>IF($C23="TH",X23,"")</f>
        <v/>
      </c>
      <c r="BQ23" s="386" t="str">
        <f t="shared" si="33"/>
        <v/>
      </c>
      <c r="BR23" s="386" t="str">
        <f t="shared" si="34"/>
        <v/>
      </c>
      <c r="BT23" s="306" t="str">
        <f>IF($B23="","",B23)</f>
        <v>Bill Massey</v>
      </c>
      <c r="BU23" s="306" t="str">
        <f>IF($B23="","",C23)</f>
        <v>FSCT</v>
      </c>
      <c r="BV23" s="306">
        <f>IF($B23="","",D23)</f>
        <v>5634</v>
      </c>
      <c r="BW23" s="66">
        <f>IF($C23="FSCT",H23,"")</f>
        <v>13</v>
      </c>
      <c r="BX23" s="386">
        <f t="shared" si="37"/>
        <v>13</v>
      </c>
      <c r="BY23" s="386">
        <f t="shared" si="38"/>
        <v>3</v>
      </c>
      <c r="BZ23" s="66">
        <f>IF($C23="FSCT",L23,"")</f>
        <v>15</v>
      </c>
      <c r="CA23" s="386">
        <f t="shared" si="40"/>
        <v>15</v>
      </c>
      <c r="CB23" s="386">
        <f t="shared" si="41"/>
        <v>1</v>
      </c>
      <c r="CC23" s="66">
        <f>IF($C23="FSCT",P23,"")</f>
        <v>15</v>
      </c>
      <c r="CD23" s="386">
        <f t="shared" si="43"/>
        <v>15</v>
      </c>
      <c r="CE23" s="386">
        <f t="shared" si="44"/>
        <v>1</v>
      </c>
      <c r="CF23" s="66">
        <f>IF($C23="FSCT",T23,"")</f>
        <v>13</v>
      </c>
      <c r="CG23" s="386">
        <f t="shared" si="46"/>
        <v>13</v>
      </c>
      <c r="CH23" s="386">
        <f t="shared" si="47"/>
        <v>2</v>
      </c>
      <c r="CI23" s="66">
        <f>IF($C23="FSCT",X23,"")</f>
        <v>6</v>
      </c>
      <c r="CJ23" s="386">
        <f t="shared" si="49"/>
        <v>6</v>
      </c>
      <c r="CK23" s="386">
        <f t="shared" si="50"/>
        <v>9</v>
      </c>
    </row>
    <row r="24" spans="1:89" ht="15" customHeight="1" x14ac:dyDescent="0.2">
      <c r="A24" s="252">
        <v>14</v>
      </c>
      <c r="B24" s="61" t="s">
        <v>137</v>
      </c>
      <c r="C24" s="380" t="s">
        <v>224</v>
      </c>
      <c r="D24" s="381">
        <v>3095</v>
      </c>
      <c r="E24" s="382">
        <f t="shared" si="1"/>
        <v>62</v>
      </c>
      <c r="F24" s="383">
        <f t="shared" si="2"/>
        <v>13</v>
      </c>
      <c r="G24" s="384"/>
      <c r="H24" s="65">
        <v>15</v>
      </c>
      <c r="I24" s="385">
        <f t="shared" si="3"/>
        <v>15</v>
      </c>
      <c r="J24" s="234">
        <f t="shared" si="4"/>
        <v>15</v>
      </c>
      <c r="K24" s="384"/>
      <c r="L24" s="65">
        <v>13</v>
      </c>
      <c r="M24" s="385">
        <f t="shared" si="5"/>
        <v>13</v>
      </c>
      <c r="N24" s="234">
        <f t="shared" si="6"/>
        <v>13</v>
      </c>
      <c r="O24" s="384"/>
      <c r="P24" s="65">
        <v>11</v>
      </c>
      <c r="Q24" s="385">
        <f t="shared" si="7"/>
        <v>11</v>
      </c>
      <c r="R24" s="234">
        <f t="shared" si="8"/>
        <v>11</v>
      </c>
      <c r="S24" s="384"/>
      <c r="T24" s="65">
        <v>12</v>
      </c>
      <c r="U24" s="385">
        <f t="shared" si="9"/>
        <v>12</v>
      </c>
      <c r="V24" s="234">
        <f t="shared" si="10"/>
        <v>12</v>
      </c>
      <c r="W24" s="384"/>
      <c r="X24" s="65">
        <v>11</v>
      </c>
      <c r="Y24" s="385">
        <f t="shared" si="11"/>
        <v>11</v>
      </c>
      <c r="Z24" s="234">
        <f t="shared" si="12"/>
        <v>11</v>
      </c>
      <c r="AR24" s="306" t="str">
        <f t="shared" si="13"/>
        <v>David Hardwick</v>
      </c>
      <c r="AS24" s="306" t="str">
        <f t="shared" si="13"/>
        <v>FSCT</v>
      </c>
      <c r="AT24" s="306">
        <f t="shared" si="13"/>
        <v>3095</v>
      </c>
      <c r="AU24" s="386">
        <f t="shared" si="14"/>
        <v>1</v>
      </c>
      <c r="AV24" s="386">
        <f t="shared" si="15"/>
        <v>3</v>
      </c>
      <c r="AW24" s="386">
        <f t="shared" si="16"/>
        <v>5</v>
      </c>
      <c r="AX24" s="386">
        <f t="shared" si="17"/>
        <v>3</v>
      </c>
      <c r="AY24" s="386">
        <f t="shared" si="18"/>
        <v>4</v>
      </c>
      <c r="BA24" s="306" t="str">
        <f t="shared" si="19"/>
        <v>David Hardwick</v>
      </c>
      <c r="BB24" s="306" t="str">
        <f t="shared" si="19"/>
        <v>FSCT</v>
      </c>
      <c r="BC24" s="306">
        <f t="shared" si="19"/>
        <v>3095</v>
      </c>
      <c r="BD24" s="66" t="str">
        <f t="shared" si="20"/>
        <v/>
      </c>
      <c r="BE24" s="386" t="str">
        <f t="shared" si="21"/>
        <v/>
      </c>
      <c r="BF24" s="386" t="str">
        <f t="shared" si="22"/>
        <v/>
      </c>
      <c r="BG24" s="66" t="str">
        <f t="shared" si="23"/>
        <v/>
      </c>
      <c r="BH24" s="386" t="str">
        <f t="shared" si="24"/>
        <v/>
      </c>
      <c r="BI24" s="386" t="str">
        <f t="shared" si="25"/>
        <v/>
      </c>
      <c r="BJ24" s="66" t="str">
        <f t="shared" si="26"/>
        <v/>
      </c>
      <c r="BK24" s="386" t="str">
        <f t="shared" si="27"/>
        <v/>
      </c>
      <c r="BL24" s="386" t="str">
        <f t="shared" si="28"/>
        <v/>
      </c>
      <c r="BM24" s="66" t="str">
        <f t="shared" si="29"/>
        <v/>
      </c>
      <c r="BN24" s="386" t="str">
        <f t="shared" si="30"/>
        <v/>
      </c>
      <c r="BO24" s="386" t="str">
        <f t="shared" si="31"/>
        <v/>
      </c>
      <c r="BP24" s="66" t="str">
        <f t="shared" si="32"/>
        <v/>
      </c>
      <c r="BQ24" s="386" t="str">
        <f t="shared" si="33"/>
        <v/>
      </c>
      <c r="BR24" s="386" t="str">
        <f t="shared" si="34"/>
        <v/>
      </c>
      <c r="BT24" s="306" t="str">
        <f t="shared" si="35"/>
        <v>David Hardwick</v>
      </c>
      <c r="BU24" s="306" t="str">
        <f t="shared" si="35"/>
        <v>FSCT</v>
      </c>
      <c r="BV24" s="306">
        <f t="shared" si="35"/>
        <v>3095</v>
      </c>
      <c r="BW24" s="66">
        <f t="shared" si="36"/>
        <v>15</v>
      </c>
      <c r="BX24" s="386">
        <f t="shared" si="37"/>
        <v>15</v>
      </c>
      <c r="BY24" s="386">
        <f t="shared" si="38"/>
        <v>1</v>
      </c>
      <c r="BZ24" s="66">
        <f t="shared" si="39"/>
        <v>13</v>
      </c>
      <c r="CA24" s="386">
        <f t="shared" si="40"/>
        <v>13</v>
      </c>
      <c r="CB24" s="386">
        <f t="shared" si="41"/>
        <v>3</v>
      </c>
      <c r="CC24" s="66">
        <f t="shared" si="42"/>
        <v>11</v>
      </c>
      <c r="CD24" s="386">
        <f t="shared" si="43"/>
        <v>11</v>
      </c>
      <c r="CE24" s="386">
        <f t="shared" si="44"/>
        <v>5</v>
      </c>
      <c r="CF24" s="66">
        <f t="shared" si="45"/>
        <v>12</v>
      </c>
      <c r="CG24" s="386">
        <f t="shared" si="46"/>
        <v>12</v>
      </c>
      <c r="CH24" s="386">
        <f t="shared" si="47"/>
        <v>3</v>
      </c>
      <c r="CI24" s="66">
        <f t="shared" si="48"/>
        <v>11</v>
      </c>
      <c r="CJ24" s="386">
        <f t="shared" si="49"/>
        <v>11</v>
      </c>
      <c r="CK24" s="386">
        <f t="shared" si="50"/>
        <v>4</v>
      </c>
    </row>
    <row r="25" spans="1:89" ht="15" customHeight="1" x14ac:dyDescent="0.2">
      <c r="A25" s="252">
        <f>F25</f>
        <v>15</v>
      </c>
      <c r="B25" s="61" t="s">
        <v>782</v>
      </c>
      <c r="C25" s="380" t="s">
        <v>224</v>
      </c>
      <c r="D25" s="381">
        <v>4377</v>
      </c>
      <c r="E25" s="382">
        <f t="shared" si="1"/>
        <v>63</v>
      </c>
      <c r="F25" s="383">
        <f t="shared" si="2"/>
        <v>15</v>
      </c>
      <c r="G25" s="384"/>
      <c r="H25" s="65">
        <v>9</v>
      </c>
      <c r="I25" s="385">
        <f t="shared" si="3"/>
        <v>9</v>
      </c>
      <c r="J25" s="234">
        <f t="shared" si="4"/>
        <v>9</v>
      </c>
      <c r="K25" s="384"/>
      <c r="L25" s="65">
        <v>14</v>
      </c>
      <c r="M25" s="385">
        <f t="shared" si="5"/>
        <v>14</v>
      </c>
      <c r="N25" s="234">
        <f t="shared" si="6"/>
        <v>14</v>
      </c>
      <c r="O25" s="384"/>
      <c r="P25" s="65">
        <v>13</v>
      </c>
      <c r="Q25" s="385">
        <f t="shared" si="7"/>
        <v>13</v>
      </c>
      <c r="R25" s="234">
        <f t="shared" si="8"/>
        <v>13</v>
      </c>
      <c r="S25" s="384"/>
      <c r="T25" s="65">
        <v>15</v>
      </c>
      <c r="U25" s="385">
        <f t="shared" si="9"/>
        <v>15</v>
      </c>
      <c r="V25" s="234">
        <f t="shared" si="10"/>
        <v>14</v>
      </c>
      <c r="W25" s="384"/>
      <c r="X25" s="65">
        <v>13</v>
      </c>
      <c r="Y25" s="385">
        <f t="shared" si="11"/>
        <v>13</v>
      </c>
      <c r="Z25" s="234">
        <f t="shared" si="12"/>
        <v>13</v>
      </c>
      <c r="AR25" s="306" t="str">
        <f t="shared" si="13"/>
        <v>Dave Hackney</v>
      </c>
      <c r="AS25" s="306" t="str">
        <f t="shared" si="13"/>
        <v>FSCT</v>
      </c>
      <c r="AT25" s="306">
        <f t="shared" si="13"/>
        <v>4377</v>
      </c>
      <c r="AU25" s="386">
        <f t="shared" si="14"/>
        <v>7</v>
      </c>
      <c r="AV25" s="386">
        <f t="shared" si="15"/>
        <v>2</v>
      </c>
      <c r="AW25" s="386">
        <f t="shared" si="16"/>
        <v>3</v>
      </c>
      <c r="AX25" s="386">
        <f t="shared" si="17"/>
        <v>1</v>
      </c>
      <c r="AY25" s="386">
        <f t="shared" si="18"/>
        <v>2</v>
      </c>
      <c r="BA25" s="306" t="str">
        <f t="shared" si="19"/>
        <v>Dave Hackney</v>
      </c>
      <c r="BB25" s="306" t="str">
        <f t="shared" si="19"/>
        <v>FSCT</v>
      </c>
      <c r="BC25" s="306">
        <f t="shared" si="19"/>
        <v>4377</v>
      </c>
      <c r="BD25" s="66" t="str">
        <f t="shared" si="20"/>
        <v/>
      </c>
      <c r="BE25" s="386" t="str">
        <f t="shared" si="21"/>
        <v/>
      </c>
      <c r="BF25" s="386" t="str">
        <f t="shared" si="22"/>
        <v/>
      </c>
      <c r="BG25" s="66" t="str">
        <f t="shared" si="23"/>
        <v/>
      </c>
      <c r="BH25" s="386" t="str">
        <f t="shared" si="24"/>
        <v/>
      </c>
      <c r="BI25" s="386" t="str">
        <f t="shared" si="25"/>
        <v/>
      </c>
      <c r="BJ25" s="66" t="str">
        <f t="shared" si="26"/>
        <v/>
      </c>
      <c r="BK25" s="386" t="str">
        <f t="shared" si="27"/>
        <v/>
      </c>
      <c r="BL25" s="386" t="str">
        <f t="shared" si="28"/>
        <v/>
      </c>
      <c r="BM25" s="66" t="str">
        <f t="shared" si="29"/>
        <v/>
      </c>
      <c r="BN25" s="386" t="str">
        <f t="shared" si="30"/>
        <v/>
      </c>
      <c r="BO25" s="386" t="str">
        <f t="shared" si="31"/>
        <v/>
      </c>
      <c r="BP25" s="66" t="str">
        <f t="shared" si="32"/>
        <v/>
      </c>
      <c r="BQ25" s="386" t="str">
        <f t="shared" si="33"/>
        <v/>
      </c>
      <c r="BR25" s="386" t="str">
        <f t="shared" si="34"/>
        <v/>
      </c>
      <c r="BT25" s="306" t="str">
        <f t="shared" si="35"/>
        <v>Dave Hackney</v>
      </c>
      <c r="BU25" s="306" t="str">
        <f t="shared" si="35"/>
        <v>FSCT</v>
      </c>
      <c r="BV25" s="306">
        <f t="shared" si="35"/>
        <v>4377</v>
      </c>
      <c r="BW25" s="66">
        <f t="shared" si="36"/>
        <v>9</v>
      </c>
      <c r="BX25" s="386">
        <f t="shared" si="37"/>
        <v>9</v>
      </c>
      <c r="BY25" s="386">
        <f t="shared" si="38"/>
        <v>7</v>
      </c>
      <c r="BZ25" s="66">
        <f t="shared" si="39"/>
        <v>14</v>
      </c>
      <c r="CA25" s="386">
        <f t="shared" si="40"/>
        <v>14</v>
      </c>
      <c r="CB25" s="386">
        <f t="shared" si="41"/>
        <v>2</v>
      </c>
      <c r="CC25" s="66">
        <f t="shared" si="42"/>
        <v>13</v>
      </c>
      <c r="CD25" s="386">
        <f t="shared" si="43"/>
        <v>13</v>
      </c>
      <c r="CE25" s="386">
        <f t="shared" si="44"/>
        <v>3</v>
      </c>
      <c r="CF25" s="66">
        <f t="shared" si="45"/>
        <v>15</v>
      </c>
      <c r="CG25" s="386">
        <f t="shared" si="46"/>
        <v>14</v>
      </c>
      <c r="CH25" s="386">
        <f t="shared" si="47"/>
        <v>1</v>
      </c>
      <c r="CI25" s="66">
        <f t="shared" si="48"/>
        <v>13</v>
      </c>
      <c r="CJ25" s="386">
        <f t="shared" si="49"/>
        <v>13</v>
      </c>
      <c r="CK25" s="386">
        <f t="shared" si="50"/>
        <v>2</v>
      </c>
    </row>
    <row r="26" spans="1:89" ht="15" customHeight="1" thickBot="1" x14ac:dyDescent="0.25">
      <c r="A26" s="60" t="str">
        <f t="shared" ref="A26" si="51">F26</f>
        <v/>
      </c>
      <c r="B26" s="362"/>
      <c r="C26" s="362"/>
      <c r="D26" s="387"/>
      <c r="E26" s="382" t="str">
        <f t="shared" si="1"/>
        <v/>
      </c>
      <c r="F26" s="388" t="str">
        <f t="shared" si="2"/>
        <v/>
      </c>
      <c r="G26" s="389"/>
      <c r="H26" s="65"/>
      <c r="I26" s="385" t="str">
        <f t="shared" si="3"/>
        <v/>
      </c>
      <c r="J26" s="234" t="str">
        <f t="shared" si="4"/>
        <v/>
      </c>
      <c r="K26" s="389"/>
      <c r="L26" s="65"/>
      <c r="M26" s="385" t="str">
        <f t="shared" si="5"/>
        <v/>
      </c>
      <c r="N26" s="234" t="str">
        <f t="shared" si="6"/>
        <v/>
      </c>
      <c r="O26" s="389"/>
      <c r="P26" s="65"/>
      <c r="Q26" s="385" t="str">
        <f t="shared" si="7"/>
        <v/>
      </c>
      <c r="R26" s="234" t="str">
        <f t="shared" si="8"/>
        <v/>
      </c>
      <c r="S26" s="389"/>
      <c r="T26" s="65"/>
      <c r="U26" s="385" t="str">
        <f t="shared" si="9"/>
        <v/>
      </c>
      <c r="V26" s="234" t="str">
        <f t="shared" si="10"/>
        <v/>
      </c>
      <c r="W26" s="389"/>
      <c r="X26" s="65"/>
      <c r="Y26" s="385" t="str">
        <f t="shared" si="11"/>
        <v/>
      </c>
      <c r="Z26" s="234" t="str">
        <f t="shared" si="12"/>
        <v/>
      </c>
      <c r="AR26" s="306" t="str">
        <f t="shared" si="13"/>
        <v/>
      </c>
      <c r="AS26" s="306" t="str">
        <f t="shared" si="13"/>
        <v/>
      </c>
      <c r="AT26" s="306" t="str">
        <f t="shared" si="13"/>
        <v/>
      </c>
      <c r="AU26" s="386" t="str">
        <f t="shared" si="14"/>
        <v/>
      </c>
      <c r="AV26" s="386" t="str">
        <f t="shared" si="15"/>
        <v/>
      </c>
      <c r="AW26" s="386" t="str">
        <f t="shared" si="16"/>
        <v/>
      </c>
      <c r="AX26" s="386" t="str">
        <f t="shared" si="17"/>
        <v/>
      </c>
      <c r="AY26" s="386" t="str">
        <f t="shared" si="18"/>
        <v/>
      </c>
      <c r="BA26" s="306" t="str">
        <f t="shared" si="19"/>
        <v/>
      </c>
      <c r="BB26" s="306" t="str">
        <f t="shared" si="19"/>
        <v/>
      </c>
      <c r="BC26" s="306" t="str">
        <f t="shared" si="19"/>
        <v/>
      </c>
      <c r="BD26" s="66" t="str">
        <f t="shared" si="20"/>
        <v/>
      </c>
      <c r="BE26" s="386" t="str">
        <f t="shared" si="21"/>
        <v/>
      </c>
      <c r="BF26" s="386" t="str">
        <f t="shared" si="22"/>
        <v/>
      </c>
      <c r="BG26" s="66" t="str">
        <f t="shared" si="23"/>
        <v/>
      </c>
      <c r="BH26" s="386" t="str">
        <f t="shared" si="24"/>
        <v/>
      </c>
      <c r="BI26" s="386" t="str">
        <f t="shared" si="25"/>
        <v/>
      </c>
      <c r="BJ26" s="66" t="str">
        <f t="shared" si="26"/>
        <v/>
      </c>
      <c r="BK26" s="386" t="str">
        <f t="shared" si="27"/>
        <v/>
      </c>
      <c r="BL26" s="386" t="str">
        <f t="shared" si="28"/>
        <v/>
      </c>
      <c r="BM26" s="66" t="str">
        <f t="shared" si="29"/>
        <v/>
      </c>
      <c r="BN26" s="386" t="str">
        <f t="shared" si="30"/>
        <v/>
      </c>
      <c r="BO26" s="386" t="str">
        <f t="shared" si="31"/>
        <v/>
      </c>
      <c r="BP26" s="66" t="str">
        <f t="shared" si="32"/>
        <v/>
      </c>
      <c r="BQ26" s="386" t="str">
        <f t="shared" si="33"/>
        <v/>
      </c>
      <c r="BR26" s="386" t="str">
        <f t="shared" si="34"/>
        <v/>
      </c>
      <c r="BT26" s="306" t="str">
        <f t="shared" si="35"/>
        <v/>
      </c>
      <c r="BU26" s="306" t="str">
        <f t="shared" si="35"/>
        <v/>
      </c>
      <c r="BV26" s="306" t="str">
        <f t="shared" si="35"/>
        <v/>
      </c>
      <c r="BW26" s="66" t="str">
        <f t="shared" si="36"/>
        <v/>
      </c>
      <c r="BX26" s="386" t="str">
        <f t="shared" si="37"/>
        <v/>
      </c>
      <c r="BY26" s="386" t="str">
        <f t="shared" si="38"/>
        <v/>
      </c>
      <c r="BZ26" s="66" t="str">
        <f t="shared" si="39"/>
        <v/>
      </c>
      <c r="CA26" s="386" t="str">
        <f t="shared" si="40"/>
        <v/>
      </c>
      <c r="CB26" s="386" t="str">
        <f t="shared" si="41"/>
        <v/>
      </c>
      <c r="CC26" s="66" t="str">
        <f t="shared" si="42"/>
        <v/>
      </c>
      <c r="CD26" s="386" t="str">
        <f t="shared" si="43"/>
        <v/>
      </c>
      <c r="CE26" s="386" t="str">
        <f t="shared" si="44"/>
        <v/>
      </c>
      <c r="CF26" s="66" t="str">
        <f t="shared" si="45"/>
        <v/>
      </c>
      <c r="CG26" s="386" t="str">
        <f t="shared" si="46"/>
        <v/>
      </c>
      <c r="CH26" s="386" t="str">
        <f t="shared" si="47"/>
        <v/>
      </c>
      <c r="CI26" s="66" t="str">
        <f t="shared" si="48"/>
        <v/>
      </c>
      <c r="CJ26" s="386" t="str">
        <f t="shared" si="49"/>
        <v/>
      </c>
      <c r="CK26" s="386" t="str">
        <f t="shared" si="50"/>
        <v/>
      </c>
    </row>
    <row r="27" spans="1:89" ht="15" customHeight="1" thickTop="1" thickBot="1" x14ac:dyDescent="0.25">
      <c r="A27" s="48"/>
      <c r="B27" s="48"/>
      <c r="C27" s="48"/>
      <c r="D27" s="48"/>
      <c r="E27" s="48"/>
      <c r="F27" s="48"/>
      <c r="G27" s="48"/>
      <c r="H27" s="49"/>
      <c r="I27" s="48"/>
      <c r="J27" s="64"/>
      <c r="K27" s="48"/>
      <c r="L27" s="49"/>
      <c r="M27" s="48"/>
      <c r="N27" s="64"/>
      <c r="O27" s="48"/>
      <c r="P27" s="49"/>
      <c r="Q27" s="48"/>
      <c r="R27" s="64"/>
      <c r="S27" s="48"/>
      <c r="T27" s="49"/>
      <c r="U27" s="48"/>
      <c r="V27" s="64"/>
      <c r="W27" s="48"/>
      <c r="X27" s="49"/>
      <c r="Y27" s="48"/>
      <c r="Z27" s="64"/>
      <c r="BD27" s="48"/>
      <c r="BG27" s="48"/>
      <c r="BJ27" s="48"/>
      <c r="BM27" s="48"/>
      <c r="BP27" s="48"/>
      <c r="BW27" s="48"/>
      <c r="BZ27" s="48"/>
      <c r="CC27" s="48"/>
      <c r="CF27" s="48"/>
      <c r="CI27" s="48"/>
    </row>
    <row r="28" spans="1:89" ht="15" customHeight="1" thickTop="1" x14ac:dyDescent="0.2"/>
  </sheetData>
  <sortState xmlns:xlrd2="http://schemas.microsoft.com/office/spreadsheetml/2017/richdata2" ref="A11:CK25">
    <sortCondition ref="E11:E25"/>
  </sortState>
  <mergeCells count="12">
    <mergeCell ref="E8:F8"/>
    <mergeCell ref="D2:Z6"/>
    <mergeCell ref="H7:J7"/>
    <mergeCell ref="L7:N7"/>
    <mergeCell ref="P7:R7"/>
    <mergeCell ref="T7:V7"/>
    <mergeCell ref="X7:Z7"/>
    <mergeCell ref="H8:J8"/>
    <mergeCell ref="L8:N8"/>
    <mergeCell ref="P8:R8"/>
    <mergeCell ref="T8:V8"/>
    <mergeCell ref="X8:Z8"/>
  </mergeCells>
  <dataValidations count="2">
    <dataValidation type="list" allowBlank="1" showInputMessage="1" showErrorMessage="1" sqref="T8:V8 L8:N8 P8:R8 X8:Z8 H8:J8 BD8 BG8 BJ8 BM8 BP8 BW8 BZ8 CC8 CF8 CI8" xr:uid="{26B85E69-47B5-4A56-89B4-1BB60986F647}">
      <formula1>Windspd</formula1>
    </dataValidation>
    <dataValidation type="list" allowBlank="1" showInputMessage="1" showErrorMessage="1" sqref="C25:C26 C11:C24" xr:uid="{01FD65CA-A75A-46EF-8891-87823C2E1FFA}">
      <formula1>Boats</formula1>
    </dataValidation>
  </dataValidations>
  <pageMargins left="0.25" right="0.25" top="0.75" bottom="0.75" header="0.3" footer="0.3"/>
  <pageSetup scale="25"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CK27"/>
  <sheetViews>
    <sheetView workbookViewId="0">
      <selection sqref="A1:XFD104857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363" t="s">
        <v>87</v>
      </c>
      <c r="B2" s="283" t="s">
        <v>260</v>
      </c>
      <c r="C2" s="283" t="s">
        <v>792</v>
      </c>
      <c r="D2" s="410" t="s">
        <v>957</v>
      </c>
      <c r="E2" s="432"/>
      <c r="F2" s="432"/>
      <c r="G2" s="432"/>
      <c r="H2" s="432"/>
      <c r="I2" s="432"/>
      <c r="J2" s="432"/>
      <c r="K2" s="432"/>
      <c r="L2" s="432"/>
      <c r="M2" s="432"/>
      <c r="N2" s="432"/>
      <c r="O2" s="432"/>
      <c r="P2" s="432"/>
      <c r="Q2" s="432"/>
      <c r="R2" s="432"/>
      <c r="S2" s="432"/>
      <c r="T2" s="432"/>
      <c r="U2" s="432"/>
      <c r="V2" s="432"/>
      <c r="W2" s="432"/>
      <c r="X2" s="432"/>
      <c r="Y2" s="432"/>
      <c r="Z2" s="432"/>
    </row>
    <row r="3" spans="1:89" ht="15" customHeight="1" x14ac:dyDescent="0.2">
      <c r="A3" s="363" t="s">
        <v>89</v>
      </c>
      <c r="B3" s="283" t="s">
        <v>766</v>
      </c>
      <c r="C3" s="283" t="s">
        <v>182</v>
      </c>
      <c r="D3" s="410"/>
      <c r="E3" s="432"/>
      <c r="F3" s="432"/>
      <c r="G3" s="432"/>
      <c r="H3" s="432"/>
      <c r="I3" s="432"/>
      <c r="J3" s="432"/>
      <c r="K3" s="432"/>
      <c r="L3" s="432"/>
      <c r="M3" s="432"/>
      <c r="N3" s="432"/>
      <c r="O3" s="432"/>
      <c r="P3" s="432"/>
      <c r="Q3" s="432"/>
      <c r="R3" s="432"/>
      <c r="S3" s="432"/>
      <c r="T3" s="432"/>
      <c r="U3" s="432"/>
      <c r="V3" s="432"/>
      <c r="W3" s="432"/>
      <c r="X3" s="432"/>
      <c r="Y3" s="432"/>
      <c r="Z3" s="432"/>
    </row>
    <row r="4" spans="1:89" ht="15" customHeight="1" x14ac:dyDescent="0.2">
      <c r="A4" s="363" t="s">
        <v>90</v>
      </c>
      <c r="B4" s="283" t="s">
        <v>176</v>
      </c>
      <c r="C4" s="283" t="s">
        <v>547</v>
      </c>
      <c r="D4" s="410"/>
      <c r="E4" s="432"/>
      <c r="F4" s="432"/>
      <c r="G4" s="432"/>
      <c r="H4" s="432"/>
      <c r="I4" s="432"/>
      <c r="J4" s="432"/>
      <c r="K4" s="432"/>
      <c r="L4" s="432"/>
      <c r="M4" s="432"/>
      <c r="N4" s="432"/>
      <c r="O4" s="432"/>
      <c r="P4" s="432"/>
      <c r="Q4" s="432"/>
      <c r="R4" s="432"/>
      <c r="S4" s="432"/>
      <c r="T4" s="432"/>
      <c r="U4" s="432"/>
      <c r="V4" s="432"/>
      <c r="W4" s="432"/>
      <c r="X4" s="432"/>
      <c r="Y4" s="432"/>
      <c r="Z4" s="432"/>
    </row>
    <row r="5" spans="1:89" ht="15" customHeight="1" x14ac:dyDescent="0.2">
      <c r="A5" s="363" t="s">
        <v>91</v>
      </c>
      <c r="B5" s="283" t="s">
        <v>113</v>
      </c>
      <c r="C5" s="283" t="s">
        <v>343</v>
      </c>
      <c r="D5" s="410"/>
      <c r="E5" s="432"/>
      <c r="F5" s="432"/>
      <c r="G5" s="432"/>
      <c r="H5" s="432"/>
      <c r="I5" s="432"/>
      <c r="J5" s="432"/>
      <c r="K5" s="432"/>
      <c r="L5" s="432"/>
      <c r="M5" s="432"/>
      <c r="N5" s="432"/>
      <c r="O5" s="432"/>
      <c r="P5" s="432"/>
      <c r="Q5" s="432"/>
      <c r="R5" s="432"/>
      <c r="S5" s="432"/>
      <c r="T5" s="432"/>
      <c r="U5" s="432"/>
      <c r="V5" s="432"/>
      <c r="W5" s="432"/>
      <c r="X5" s="432"/>
      <c r="Y5" s="432"/>
      <c r="Z5" s="432"/>
    </row>
    <row r="6" spans="1:89" ht="15" customHeight="1" thickBot="1" x14ac:dyDescent="0.25">
      <c r="A6" s="364" t="s">
        <v>92</v>
      </c>
      <c r="B6" s="360"/>
      <c r="C6" s="360"/>
      <c r="D6" s="433"/>
      <c r="E6" s="434"/>
      <c r="F6" s="434"/>
      <c r="G6" s="434"/>
      <c r="H6" s="434"/>
      <c r="I6" s="434"/>
      <c r="J6" s="434"/>
      <c r="K6" s="434"/>
      <c r="L6" s="434"/>
      <c r="M6" s="434"/>
      <c r="N6" s="434"/>
      <c r="O6" s="434"/>
      <c r="P6" s="434"/>
      <c r="Q6" s="434"/>
      <c r="R6" s="434"/>
      <c r="S6" s="434"/>
      <c r="T6" s="434"/>
      <c r="U6" s="434"/>
      <c r="V6" s="434"/>
      <c r="W6" s="434"/>
      <c r="X6" s="434"/>
      <c r="Y6" s="434"/>
      <c r="Z6" s="434"/>
    </row>
    <row r="7" spans="1:89" ht="15" customHeight="1" thickTop="1" x14ac:dyDescent="0.2">
      <c r="A7" s="53"/>
      <c r="B7" s="73"/>
      <c r="C7" s="73"/>
      <c r="D7" s="54"/>
      <c r="E7" s="55"/>
      <c r="F7" s="56"/>
      <c r="G7" s="57"/>
      <c r="H7" s="429" t="s">
        <v>93</v>
      </c>
      <c r="I7" s="429"/>
      <c r="J7" s="429"/>
      <c r="K7" s="57"/>
      <c r="L7" s="429" t="s">
        <v>94</v>
      </c>
      <c r="M7" s="429"/>
      <c r="N7" s="429"/>
      <c r="O7" s="57"/>
      <c r="P7" s="429" t="s">
        <v>95</v>
      </c>
      <c r="Q7" s="429"/>
      <c r="R7" s="429"/>
      <c r="S7" s="57"/>
      <c r="T7" s="429" t="s">
        <v>96</v>
      </c>
      <c r="U7" s="429"/>
      <c r="V7" s="429"/>
      <c r="W7" s="57"/>
      <c r="X7" s="429" t="s">
        <v>97</v>
      </c>
      <c r="Y7" s="429"/>
      <c r="Z7" s="429"/>
    </row>
    <row r="8" spans="1:89" ht="15" customHeight="1" thickBot="1" x14ac:dyDescent="0.25">
      <c r="A8" s="365" t="s">
        <v>98</v>
      </c>
      <c r="B8" s="366" t="s">
        <v>1008</v>
      </c>
      <c r="C8" s="367"/>
      <c r="D8" s="368"/>
      <c r="E8" s="430"/>
      <c r="F8" s="431"/>
      <c r="G8" s="369"/>
      <c r="H8" s="416"/>
      <c r="I8" s="417"/>
      <c r="J8" s="417"/>
      <c r="K8" s="369"/>
      <c r="L8" s="435"/>
      <c r="M8" s="435"/>
      <c r="N8" s="435"/>
      <c r="O8" s="369"/>
      <c r="P8" s="435"/>
      <c r="Q8" s="435"/>
      <c r="R8" s="435"/>
      <c r="S8" s="369"/>
      <c r="T8" s="435"/>
      <c r="U8" s="435"/>
      <c r="V8" s="435"/>
      <c r="W8" s="369"/>
      <c r="X8" s="435"/>
      <c r="Y8" s="435"/>
      <c r="Z8" s="435"/>
    </row>
    <row r="9" spans="1:89" ht="15" customHeight="1" thickTop="1" x14ac:dyDescent="0.25">
      <c r="A9" s="370"/>
      <c r="B9" s="284"/>
      <c r="C9" s="284"/>
      <c r="D9" s="368"/>
      <c r="E9" s="58" t="s">
        <v>100</v>
      </c>
      <c r="F9" s="59" t="s">
        <v>104</v>
      </c>
      <c r="G9" s="232"/>
      <c r="H9" s="243" t="s">
        <v>811</v>
      </c>
      <c r="I9" s="371"/>
      <c r="J9" s="239" t="s">
        <v>813</v>
      </c>
      <c r="K9" s="232"/>
      <c r="L9" s="235" t="s">
        <v>811</v>
      </c>
      <c r="M9" s="371"/>
      <c r="N9" s="240" t="s">
        <v>813</v>
      </c>
      <c r="O9" s="232"/>
      <c r="P9" s="235" t="s">
        <v>811</v>
      </c>
      <c r="Q9" s="371"/>
      <c r="R9" s="240" t="s">
        <v>813</v>
      </c>
      <c r="S9" s="232"/>
      <c r="T9" s="235" t="s">
        <v>811</v>
      </c>
      <c r="U9" s="371"/>
      <c r="V9" s="240" t="s">
        <v>813</v>
      </c>
      <c r="W9" s="232"/>
      <c r="X9" s="235" t="s">
        <v>811</v>
      </c>
      <c r="Y9" s="371"/>
      <c r="Z9" s="240" t="s">
        <v>813</v>
      </c>
      <c r="AR9" s="367" t="s">
        <v>311</v>
      </c>
      <c r="AS9" s="367"/>
      <c r="AT9" s="367"/>
      <c r="AU9" s="367"/>
      <c r="AV9" s="367"/>
      <c r="AW9" s="367"/>
      <c r="AX9" s="367"/>
      <c r="AY9" s="367"/>
      <c r="BA9" s="367" t="s">
        <v>320</v>
      </c>
      <c r="BB9" s="367"/>
      <c r="BC9" s="367"/>
      <c r="BD9" s="372"/>
      <c r="BE9" s="372" t="s">
        <v>306</v>
      </c>
      <c r="BF9" s="372" t="s">
        <v>306</v>
      </c>
      <c r="BG9" s="372"/>
      <c r="BH9" s="372" t="s">
        <v>307</v>
      </c>
      <c r="BI9" s="372" t="s">
        <v>307</v>
      </c>
      <c r="BJ9" s="372"/>
      <c r="BK9" s="372" t="s">
        <v>308</v>
      </c>
      <c r="BL9" s="372" t="s">
        <v>308</v>
      </c>
      <c r="BM9" s="372"/>
      <c r="BN9" s="372" t="s">
        <v>309</v>
      </c>
      <c r="BO9" s="372" t="s">
        <v>309</v>
      </c>
      <c r="BP9" s="372"/>
      <c r="BQ9" s="372" t="s">
        <v>310</v>
      </c>
      <c r="BR9" s="372" t="s">
        <v>310</v>
      </c>
      <c r="BT9" s="367" t="s">
        <v>324</v>
      </c>
      <c r="BU9" s="367"/>
      <c r="BV9" s="367"/>
      <c r="BW9" s="372"/>
      <c r="BX9" s="372" t="s">
        <v>306</v>
      </c>
      <c r="BY9" s="372" t="s">
        <v>306</v>
      </c>
      <c r="BZ9" s="372"/>
      <c r="CA9" s="372" t="s">
        <v>307</v>
      </c>
      <c r="CB9" s="372" t="s">
        <v>307</v>
      </c>
      <c r="CC9" s="372"/>
      <c r="CD9" s="372" t="s">
        <v>308</v>
      </c>
      <c r="CE9" s="372" t="s">
        <v>308</v>
      </c>
      <c r="CF9" s="372"/>
      <c r="CG9" s="372" t="s">
        <v>309</v>
      </c>
      <c r="CH9" s="372" t="s">
        <v>309</v>
      </c>
      <c r="CI9" s="372"/>
      <c r="CJ9" s="372" t="s">
        <v>310</v>
      </c>
      <c r="CK9" s="372" t="s">
        <v>310</v>
      </c>
    </row>
    <row r="10" spans="1:89" ht="15" customHeight="1" thickBot="1" x14ac:dyDescent="0.3">
      <c r="A10" s="373" t="s">
        <v>945</v>
      </c>
      <c r="B10" s="374" t="s">
        <v>102</v>
      </c>
      <c r="C10" s="375" t="s">
        <v>245</v>
      </c>
      <c r="D10" s="376" t="s">
        <v>103</v>
      </c>
      <c r="E10" s="377" t="s">
        <v>104</v>
      </c>
      <c r="F10" s="378" t="s">
        <v>200</v>
      </c>
      <c r="G10" s="233"/>
      <c r="H10" s="244" t="s">
        <v>812</v>
      </c>
      <c r="I10" s="379"/>
      <c r="J10" s="237" t="s">
        <v>512</v>
      </c>
      <c r="K10" s="233"/>
      <c r="L10" s="236" t="s">
        <v>812</v>
      </c>
      <c r="M10" s="379"/>
      <c r="N10" s="241" t="s">
        <v>512</v>
      </c>
      <c r="O10" s="233"/>
      <c r="P10" s="236" t="s">
        <v>812</v>
      </c>
      <c r="Q10" s="379"/>
      <c r="R10" s="241" t="s">
        <v>512</v>
      </c>
      <c r="S10" s="233"/>
      <c r="T10" s="236" t="s">
        <v>812</v>
      </c>
      <c r="U10" s="379"/>
      <c r="V10" s="241" t="s">
        <v>512</v>
      </c>
      <c r="W10" s="233"/>
      <c r="X10" s="236" t="s">
        <v>812</v>
      </c>
      <c r="Y10" s="379"/>
      <c r="Z10" s="241" t="s">
        <v>512</v>
      </c>
      <c r="AR10" s="367" t="s">
        <v>102</v>
      </c>
      <c r="AS10" s="367" t="s">
        <v>305</v>
      </c>
      <c r="AT10" s="367" t="s">
        <v>103</v>
      </c>
      <c r="AU10" s="372" t="s">
        <v>306</v>
      </c>
      <c r="AV10" s="372" t="s">
        <v>307</v>
      </c>
      <c r="AW10" s="372" t="s">
        <v>308</v>
      </c>
      <c r="AX10" s="372" t="s">
        <v>309</v>
      </c>
      <c r="AY10" s="372" t="s">
        <v>310</v>
      </c>
      <c r="BA10" s="367" t="s">
        <v>102</v>
      </c>
      <c r="BB10" s="367" t="s">
        <v>305</v>
      </c>
      <c r="BC10" s="367" t="s">
        <v>103</v>
      </c>
      <c r="BD10" s="372" t="s">
        <v>323</v>
      </c>
      <c r="BE10" s="372" t="s">
        <v>321</v>
      </c>
      <c r="BF10" s="372" t="s">
        <v>322</v>
      </c>
      <c r="BG10" s="372" t="s">
        <v>323</v>
      </c>
      <c r="BH10" s="372" t="s">
        <v>321</v>
      </c>
      <c r="BI10" s="372" t="s">
        <v>322</v>
      </c>
      <c r="BJ10" s="372" t="s">
        <v>323</v>
      </c>
      <c r="BK10" s="372" t="s">
        <v>321</v>
      </c>
      <c r="BL10" s="372" t="s">
        <v>322</v>
      </c>
      <c r="BM10" s="372" t="s">
        <v>323</v>
      </c>
      <c r="BN10" s="372" t="s">
        <v>321</v>
      </c>
      <c r="BO10" s="372" t="s">
        <v>322</v>
      </c>
      <c r="BP10" s="372" t="s">
        <v>323</v>
      </c>
      <c r="BQ10" s="372" t="s">
        <v>321</v>
      </c>
      <c r="BR10" s="372" t="s">
        <v>322</v>
      </c>
      <c r="BT10" s="367" t="s">
        <v>102</v>
      </c>
      <c r="BU10" s="367" t="s">
        <v>305</v>
      </c>
      <c r="BV10" s="367" t="s">
        <v>103</v>
      </c>
      <c r="BW10" s="372" t="s">
        <v>323</v>
      </c>
      <c r="BX10" s="372" t="s">
        <v>321</v>
      </c>
      <c r="BY10" s="372" t="s">
        <v>322</v>
      </c>
      <c r="BZ10" s="372" t="s">
        <v>323</v>
      </c>
      <c r="CA10" s="372" t="s">
        <v>321</v>
      </c>
      <c r="CB10" s="372" t="s">
        <v>322</v>
      </c>
      <c r="CC10" s="372" t="s">
        <v>323</v>
      </c>
      <c r="CD10" s="372" t="s">
        <v>321</v>
      </c>
      <c r="CE10" s="372" t="s">
        <v>322</v>
      </c>
      <c r="CF10" s="372" t="s">
        <v>323</v>
      </c>
      <c r="CG10" s="372" t="s">
        <v>321</v>
      </c>
      <c r="CH10" s="372" t="s">
        <v>322</v>
      </c>
      <c r="CI10" s="372" t="s">
        <v>323</v>
      </c>
      <c r="CJ10" s="372" t="s">
        <v>321</v>
      </c>
      <c r="CK10" s="372" t="s">
        <v>322</v>
      </c>
    </row>
    <row r="11" spans="1:89" ht="15" customHeight="1" x14ac:dyDescent="0.2">
      <c r="A11" s="252">
        <f t="shared" ref="A11:A23" si="0">F11</f>
        <v>1</v>
      </c>
      <c r="B11" s="61" t="s">
        <v>1323</v>
      </c>
      <c r="C11" s="380" t="s">
        <v>224</v>
      </c>
      <c r="D11" s="381">
        <v>5788</v>
      </c>
      <c r="E11" s="382">
        <f t="shared" ref="E11:E25" si="1">IF(B11="","",J11+N11+R11+V11+Z11)</f>
        <v>6</v>
      </c>
      <c r="F11" s="383">
        <f t="shared" ref="F11:F25" si="2">IF(B11="","",RANK(E11,E$11:E$25,1))</f>
        <v>1</v>
      </c>
      <c r="G11" s="384"/>
      <c r="H11" s="65">
        <v>2</v>
      </c>
      <c r="I11" s="385">
        <f t="shared" ref="I11:I25" si="3">IF(OR(H11="DNS",H11="DNF",H11="DSQ",H11="DNC",H11="OCS"),"",IF(H$9="","",IF($B11="","",H11)))</f>
        <v>2</v>
      </c>
      <c r="J11" s="234">
        <f t="shared" ref="J11:J25" si="4">IF(OR(H11="DNS",H11="DNF",H11="DSQ",H11="DNC",H11="OCS"),(COUNTA($B$11:$B$25)+1),IF($B11="","",RANK(I11,I$11:I$25,1)))</f>
        <v>2</v>
      </c>
      <c r="K11" s="384"/>
      <c r="L11" s="65">
        <v>1</v>
      </c>
      <c r="M11" s="385">
        <f t="shared" ref="M11:M25" si="5">IF(OR(L11="DNS",L11="DNF",L11="DSQ",L11="DNC",L11="OCS"),"",IF(L$9="","",IF($B11="","",L11)))</f>
        <v>1</v>
      </c>
      <c r="N11" s="234">
        <f t="shared" ref="N11:N25" si="6">IF(OR(L11="DNS",L11="DNF",L11="DSQ",L11="DNC",L11="OCS"),(COUNTA($B$11:$B$25)+1),IF($B11="","",RANK(M11,M$11:M$25,1)))</f>
        <v>1</v>
      </c>
      <c r="O11" s="384"/>
      <c r="P11" s="65">
        <v>1</v>
      </c>
      <c r="Q11" s="385">
        <f t="shared" ref="Q11:Q25" si="7">IF(OR(P11="DNS",P11="DNF",P11="DSQ",P11="DNC",P11="OCS"),"",IF(P$9="","",IF($B11="","",P11)))</f>
        <v>1</v>
      </c>
      <c r="R11" s="234">
        <f t="shared" ref="R11:R25" si="8">IF(OR(P11="DNS",P11="DNF",P11="DSQ",P11="DNC",P11="OCS"),(COUNTA($B$11:$B$25)+1),IF($B11="","",RANK(Q11,Q$11:Q$25,1)))</f>
        <v>1</v>
      </c>
      <c r="S11" s="384"/>
      <c r="T11" s="65">
        <v>1</v>
      </c>
      <c r="U11" s="385">
        <f t="shared" ref="U11:U25" si="9">IF(OR(T11="DNS",T11="DNF",T11="DSQ",T11="DNC",T11="OCS"),"",IF(T$9="","",IF($B11="","",T11)))</f>
        <v>1</v>
      </c>
      <c r="V11" s="234">
        <f t="shared" ref="V11:V25" si="10">IF(OR(T11="DNS",T11="DNF",T11="DSQ",T11="DNC",T11="OCS"),(COUNTA($B$11:$B$25)+1),IF($B11="","",RANK(U11,U$11:U$25,1)))</f>
        <v>1</v>
      </c>
      <c r="W11" s="384"/>
      <c r="X11" s="65">
        <v>1</v>
      </c>
      <c r="Y11" s="385">
        <f t="shared" ref="Y11:Y25" si="11">IF(OR(X11="DNS",X11="DNF",X11="DSQ",X11="DNC",X11="OCS"),"",IF(X$9="","",IF($B11="","",X11)))</f>
        <v>1</v>
      </c>
      <c r="Z11" s="234">
        <f t="shared" ref="Z11:Z25" si="12">IF(OR(X11="DNS",X11="DNF",X11="DSQ",X11="DNC",X11="OCS"),(COUNTA($B$11:$B$25)+1),IF($B11="","",RANK(Y11,Y$11:Y$25,1)))</f>
        <v>1</v>
      </c>
      <c r="AR11" s="306" t="str">
        <f t="shared" ref="AR11:AT25" si="13">IF($B11="","",B11)</f>
        <v>Bill Klingensmith</v>
      </c>
      <c r="AS11" s="306" t="str">
        <f t="shared" si="13"/>
        <v>FSCT</v>
      </c>
      <c r="AT11" s="306">
        <f t="shared" si="13"/>
        <v>5788</v>
      </c>
      <c r="AU11" s="386">
        <f t="shared" ref="AU11:AU25" si="14">IF($B11="","",IF(J11&gt;0,IF(OR(H11="DNS",H11="DSQ",H11="DNC",H11="OCS"),0,IF(H11="DNF",1,(COUNTIF($H$11:$H$25,"=DNF")+COUNT($I$11:$I$25))-J11+1)),0))</f>
        <v>8</v>
      </c>
      <c r="AV11" s="386">
        <f t="shared" ref="AV11:AV25" si="15">IF($B11="","",IF(N11&gt;0,IF(OR(L11="DNS",L11="DSQ",L11="DNC",L11="OCS"),0,IF(L11="DNF",1,(COUNTIF($L$11:$L$25,"=DNF")+COUNT($M$11:$M$25)-N11+1))),0))</f>
        <v>9</v>
      </c>
      <c r="AW11" s="386">
        <f t="shared" ref="AW11:AW25" si="16">IF($B11="","",IF(R11&gt;0,IF(OR(P11="DNS",P11="DSQ",P11="DNC",P11="OCS"),0,IF(P11="DNF",1,(COUNTIF($P$11:$P$25,"=DNF")+COUNT($Q$11:$Q$25))-R11+1)),0))</f>
        <v>8</v>
      </c>
      <c r="AX11" s="386">
        <f t="shared" ref="AX11:AX25" si="17">IF($B11="","",IF(V11&gt;0,IF(OR(T11="DNS",T11="DSQ",T11="DNC",T11="OCS"),0,IF(T11="DNF",1,(COUNTIF($T$11:$T$25,"=DNF")+COUNT($U$11:$U$25))-V11+1)),0))</f>
        <v>9</v>
      </c>
      <c r="AY11" s="386">
        <f t="shared" ref="AY11:AY25" si="18">IF($B11="","",IF(Z11&gt;0,IF(OR(X11="DNS",X11="DSQ",X11="DNC",X11="OCS"),0,IF(X11="DNF",1,(COUNTIF($X$11:$X$25,"=DNF")+COUNT($Y$11:$Y$25))-Z11+1)),0))</f>
        <v>9</v>
      </c>
      <c r="BA11" s="306" t="str">
        <f t="shared" ref="BA11:BC25" si="19">IF($B11="","",B11)</f>
        <v>Bill Klingensmith</v>
      </c>
      <c r="BB11" s="306" t="str">
        <f t="shared" si="19"/>
        <v>FSCT</v>
      </c>
      <c r="BC11" s="306">
        <f t="shared" si="19"/>
        <v>5788</v>
      </c>
      <c r="BD11" s="66" t="str">
        <f t="shared" ref="BD11:BD25" si="20">IF($C11="TH",H11,"")</f>
        <v/>
      </c>
      <c r="BE11" s="386" t="str">
        <f t="shared" ref="BE11:BE25" si="21">IF(J11&gt;0,IF($C11="TH",IF(OR(BD11="DNS",BD11="DNF",BD11="DSQ",BD11="DNC",BD11="OCS"),(COUNTIF($C$11:$C$25,"=TH")+1),IF($B11="","",RANK(BD11,BD$11:BD$25,1))),""),"")</f>
        <v/>
      </c>
      <c r="BF11" s="386" t="str">
        <f t="shared" ref="BF11:BF25" si="22">IF(BE11="","",IF($C11="TH",IF($B11="","",IF(BE11&gt;0,IF(OR(BD11="DNS",BD11="DSQ",BD11="DNC",BD11="OCS"),0,IF(BD11="DNF",1,(COUNTIF($BD$11:$BD$25,"=DNF")+COUNT($BD$11:$BD$25))-BE11+1)),0)),""))</f>
        <v/>
      </c>
      <c r="BG11" s="66" t="str">
        <f t="shared" ref="BG11:BG25" si="23">IF($C11="TH",L11,"")</f>
        <v/>
      </c>
      <c r="BH11" s="386" t="str">
        <f t="shared" ref="BH11:BH25" si="24">IF(N11&gt;0,IF($C11="TH",IF(OR(BG11="DNS",BG11="DNF",BG11="DSQ",BG11="DNC",BG11="OCS"),(COUNTIF($C$11:$C$25,"=TH")+1),IF($B11="","",RANK(BG11,BG$11:BG$25,1))),""),"")</f>
        <v/>
      </c>
      <c r="BI11" s="386" t="str">
        <f t="shared" ref="BI11:BI25" si="25">IF(BH11="","",IF($C11="TH",IF($B11="","",IF(BH11&gt;0,IF(OR(BG11="DNS",BG11="DSQ",BG11="DNC",BG11="OCS"),0,IF(BG11="DNF",1,(COUNTIF($BG$11:$BG$25,"=DNF")+COUNT($BG$11:$BG$25))-BH11+1)),0)),""))</f>
        <v/>
      </c>
      <c r="BJ11" s="66" t="str">
        <f t="shared" ref="BJ11:BJ25" si="26">IF($C11="TH",P11,"")</f>
        <v/>
      </c>
      <c r="BK11" s="386" t="str">
        <f t="shared" ref="BK11:BK25" si="27">IF(R11&gt;0,IF($C11="TH",IF(OR(BJ11="DNS",BJ11="DNF",BJ11="DSQ",BJ11="DNC",BJ11="OCS"),(COUNTIF($C$11:$C$25,"=TH")+1),IF($B11="","",RANK(BJ11,BJ$11:BJ$25,1))),""),"")</f>
        <v/>
      </c>
      <c r="BL11" s="386" t="str">
        <f t="shared" ref="BL11:BL25" si="28">IF(BK11="","",IF($C11="TH",IF($B11="","",IF(BK11&gt;0,IF(OR(BJ11="DNS",BJ11="DSQ",BJ11="DNC",BJ11="OCS"),0,IF(BJ11="DNF",1,(COUNTIF($BJ$11:$BJ$25,"=DNF")+COUNT($BJ$11:$BJ$25))-BK11+1)),0)),""))</f>
        <v/>
      </c>
      <c r="BM11" s="66" t="str">
        <f t="shared" ref="BM11:BM25" si="29">IF($C11="TH",T11,"")</f>
        <v/>
      </c>
      <c r="BN11" s="386" t="str">
        <f t="shared" ref="BN11:BN25" si="30">IF(V11&gt;0,IF($C11="TH",IF(OR(BM11="DNS",BM11="DNF",BM11="DSQ",BM11="DNC",BM11="OCS"),(COUNTIF($C$11:$C$25,"=TH")+1),IF($B11="","",RANK(BM11,BM$11:BM$25,1))),""),"")</f>
        <v/>
      </c>
      <c r="BO11" s="386" t="str">
        <f t="shared" ref="BO11:BO25" si="31">IF(BN11="","",IF($C11="TH",IF($B11="","",IF(BN11&gt;0,IF(OR(BM11="DNS",BM11="DSQ",BM11="DNC",BM11="OCS"),0,IF(BM11="DNF",1,(COUNTIF($BM$11:$BM$25,"=DNF")+COUNT($BM$11:$BM$25))-BN11+1)),0)),""))</f>
        <v/>
      </c>
      <c r="BP11" s="66" t="str">
        <f t="shared" ref="BP11:BP25" si="32">IF($C11="TH",X11,"")</f>
        <v/>
      </c>
      <c r="BQ11" s="386" t="str">
        <f t="shared" ref="BQ11:BQ25" si="33">IF(Z11&gt;0,IF($C11="TH",IF(OR(BP11="DNS",BP11="DNF",BP11="DSQ",BP11="DNC",BP11="OCS"),(COUNTIF($C$11:$C$25,"=TH")+1),IF($B11="","",RANK(BP11,BP$11:BP$25,1))),""),"")</f>
        <v/>
      </c>
      <c r="BR11" s="386" t="str">
        <f t="shared" ref="BR11:BR25" si="34">IF(BQ11="","",IF($C11="TH",IF($B11="","",IF(BQ11&gt;0,IF(OR(BP11="DNS",BP11="DSQ",BP11="DNC",BP11="OCS"),0,IF(BP11="DNF",1,(COUNTIF($BP$11:$BP$25,"=DNF")+COUNT($BP$11:$BP$25))-BQ11+1)),0)),""))</f>
        <v/>
      </c>
      <c r="BT11" s="306" t="str">
        <f t="shared" ref="BT11:BV25" si="35">IF($B11="","",B11)</f>
        <v>Bill Klingensmith</v>
      </c>
      <c r="BU11" s="306" t="str">
        <f t="shared" si="35"/>
        <v>FSCT</v>
      </c>
      <c r="BV11" s="306">
        <f t="shared" si="35"/>
        <v>5788</v>
      </c>
      <c r="BW11" s="66">
        <f t="shared" ref="BW11:BW25" si="36">IF($C11="FSCT",H11,"")</f>
        <v>2</v>
      </c>
      <c r="BX11" s="386">
        <f t="shared" ref="BX11:BX25" si="37">IF(J11&gt;0,IF($C11="FSCT",IF(OR(BW11="DNS",BW11="DNF",BW11="DSQ",BW11="DNC",BW11="OCS"),(COUNTIF($C$11:$C$25,"=FSCT")+1),IF($B11="","",RANK(BW11,BW$11:BW$25,1))),""),"")</f>
        <v>2</v>
      </c>
      <c r="BY11" s="386">
        <f t="shared" ref="BY11:BY25" si="38">IF(BX11="","",IF($C11="FSCT",IF($B11="","",IF(BX11&gt;0,IF(OR(BW11="DNS",BW11="DSQ",BW11="DNC",BW11="OCS"),0,IF(BW11="DNF",1,(COUNTIF($BW$11:$BW$25,"=DNF")+COUNT($BW$11:$BW$25))-BX11+1)),0)),""))</f>
        <v>8</v>
      </c>
      <c r="BZ11" s="66">
        <f t="shared" ref="BZ11:BZ25" si="39">IF($C11="FSCT",L11,"")</f>
        <v>1</v>
      </c>
      <c r="CA11" s="386">
        <f t="shared" ref="CA11:CA25" si="40">IF(N11&gt;0,IF($C11="FSCT",IF(OR(BZ11="DNS",BZ11="DNF",BZ11="DSQ",BZ11="DNC",BZ11="OCS"),(COUNTIF($C$11:$C$25,"=FSCT")+1),IF($B11="","",RANK(BZ11,BZ$11:BZ$25,1))),""),"")</f>
        <v>1</v>
      </c>
      <c r="CB11" s="386">
        <f t="shared" ref="CB11:CB25" si="41">IF(CA11="","",IF($C11="FSCT",IF($B11="","",IF(CA11&gt;0,IF(OR(BZ11="DNS",BZ11="DSQ",BZ11="DNC",BZ11="OCS"),0,IF(BZ11="DNF",1,(COUNTIF($BZ$11:$BZ$25,"=DNF")+COUNT($BZ$11:$BZ$25))-CA11+1)),0)),""))</f>
        <v>9</v>
      </c>
      <c r="CC11" s="66">
        <f t="shared" ref="CC11:CC25" si="42">IF($C11="FSCT",P11,"")</f>
        <v>1</v>
      </c>
      <c r="CD11" s="386">
        <f t="shared" ref="CD11:CD25" si="43">IF(R11&gt;0,IF($C11="FSCT",IF(OR(CC11="DNS",CC11="DNF",CC11="DSQ",CC11="DNC",CC11="OCS"),(COUNTIF($C$11:$C$25,"=FSCT")+1),IF($B11="","",RANK(CC11,CC$11:CC$25,1))),""),"")</f>
        <v>1</v>
      </c>
      <c r="CE11" s="386">
        <f t="shared" ref="CE11:CE25" si="44">IF(CD11="","",IF($C11="FSCT",IF($B11="","",IF(CD11&gt;0,IF(OR(CC11="DNS",CC11="DSQ",CC11="DNC",CC11="OCS"),0,IF(CC11="DNF",1,(COUNTIF($CC$11:$CC$25,"=DNF")+COUNT($CC$11:$CC$25))-CD11+1)),0)),""))</f>
        <v>8</v>
      </c>
      <c r="CF11" s="66">
        <f t="shared" ref="CF11:CF25" si="45">IF($C11="FSCT",T11,"")</f>
        <v>1</v>
      </c>
      <c r="CG11" s="386">
        <f t="shared" ref="CG11:CG25" si="46">IF(V11&gt;0,IF($C11="FSCT",IF(OR(CF11="DNS",CF11="DNF",CF11="DSQ",CF11="DNC",CF11="OCS"),(COUNTIF($C$11:$C$25,"=FSCT")+1),IF($B11="","",RANK(CF11,CF$11:CF$25,1))),""),"")</f>
        <v>1</v>
      </c>
      <c r="CH11" s="386">
        <f t="shared" ref="CH11:CH25" si="47">IF(CG11="","",IF($C11="FSCT",IF($B11="","",IF(CG11&gt;0,IF(OR(CF11="DNS",CF11="DSQ",CF11="DNC",CF11="OCS"),0,IF(CF11="DNF",1,(COUNTIF($CF$11:$CF$25,"=DNF")+COUNT($CF$11:$CF$25))-CG11+1)),0)),""))</f>
        <v>9</v>
      </c>
      <c r="CI11" s="66">
        <f t="shared" ref="CI11:CI25" si="48">IF($C11="FSCT",X11,"")</f>
        <v>1</v>
      </c>
      <c r="CJ11" s="386">
        <f t="shared" ref="CJ11:CJ25" si="49">IF(Z11&gt;0,IF($C11="FSCT",IF(OR(CI11="DNS",CI11="DNF",CI11="DSQ",CI11="DNC",CI11="OCS"),(COUNTIF($C$11:$C$25,"=FSCT")+1),IF($B11="","",RANK(CI11,CI$11:CI$25,1))),""),"")</f>
        <v>1</v>
      </c>
      <c r="CK11" s="386">
        <f t="shared" ref="CK11:CK25" si="50">IF(CJ11="","",IF($C11="FSCT",IF($B11="","",IF(CJ11&gt;0,IF(OR(CI11="DNS",CI11="DSQ",CI11="DNC",CI11="OCS"),0,IF(CI11="DNF",1,(COUNTIF($CI$11:$CI$25,"=DNF")+COUNT($CI$11:$CI$25))-CJ11+1)),0)),""))</f>
        <v>9</v>
      </c>
    </row>
    <row r="12" spans="1:89" ht="15" customHeight="1" x14ac:dyDescent="0.2">
      <c r="A12" s="252">
        <f t="shared" si="0"/>
        <v>2</v>
      </c>
      <c r="B12" s="61" t="s">
        <v>959</v>
      </c>
      <c r="C12" s="380" t="s">
        <v>224</v>
      </c>
      <c r="D12" s="381">
        <v>5636</v>
      </c>
      <c r="E12" s="382">
        <f t="shared" si="1"/>
        <v>17</v>
      </c>
      <c r="F12" s="383">
        <f t="shared" si="2"/>
        <v>2</v>
      </c>
      <c r="G12" s="384"/>
      <c r="H12" s="65">
        <v>5</v>
      </c>
      <c r="I12" s="385">
        <f t="shared" si="3"/>
        <v>5</v>
      </c>
      <c r="J12" s="234">
        <f t="shared" si="4"/>
        <v>5</v>
      </c>
      <c r="K12" s="384"/>
      <c r="L12" s="65">
        <v>5</v>
      </c>
      <c r="M12" s="385">
        <f t="shared" si="5"/>
        <v>5</v>
      </c>
      <c r="N12" s="234">
        <f t="shared" si="6"/>
        <v>5</v>
      </c>
      <c r="O12" s="384"/>
      <c r="P12" s="65">
        <v>3</v>
      </c>
      <c r="Q12" s="385">
        <f t="shared" si="7"/>
        <v>3</v>
      </c>
      <c r="R12" s="234">
        <f t="shared" si="8"/>
        <v>3</v>
      </c>
      <c r="S12" s="384"/>
      <c r="T12" s="65">
        <v>2</v>
      </c>
      <c r="U12" s="385">
        <f t="shared" si="9"/>
        <v>2</v>
      </c>
      <c r="V12" s="234">
        <f t="shared" si="10"/>
        <v>2</v>
      </c>
      <c r="W12" s="384"/>
      <c r="X12" s="65">
        <v>2</v>
      </c>
      <c r="Y12" s="385">
        <f t="shared" si="11"/>
        <v>2</v>
      </c>
      <c r="Z12" s="234">
        <f t="shared" si="12"/>
        <v>2</v>
      </c>
      <c r="AR12" s="306" t="str">
        <f t="shared" si="13"/>
        <v>Orenda Gregory</v>
      </c>
      <c r="AS12" s="306" t="str">
        <f t="shared" si="13"/>
        <v>FSCT</v>
      </c>
      <c r="AT12" s="306">
        <f t="shared" si="13"/>
        <v>5636</v>
      </c>
      <c r="AU12" s="386">
        <f t="shared" si="14"/>
        <v>5</v>
      </c>
      <c r="AV12" s="386">
        <f t="shared" si="15"/>
        <v>5</v>
      </c>
      <c r="AW12" s="386">
        <f t="shared" si="16"/>
        <v>6</v>
      </c>
      <c r="AX12" s="386">
        <f t="shared" si="17"/>
        <v>8</v>
      </c>
      <c r="AY12" s="386">
        <f t="shared" si="18"/>
        <v>8</v>
      </c>
      <c r="BA12" s="306" t="str">
        <f t="shared" si="19"/>
        <v>Orenda Gregory</v>
      </c>
      <c r="BB12" s="306" t="str">
        <f t="shared" si="19"/>
        <v>FSCT</v>
      </c>
      <c r="BC12" s="306">
        <f t="shared" si="19"/>
        <v>5636</v>
      </c>
      <c r="BD12" s="66" t="str">
        <f t="shared" si="20"/>
        <v/>
      </c>
      <c r="BE12" s="386" t="str">
        <f t="shared" si="21"/>
        <v/>
      </c>
      <c r="BF12" s="386" t="str">
        <f t="shared" si="22"/>
        <v/>
      </c>
      <c r="BG12" s="66" t="str">
        <f t="shared" si="23"/>
        <v/>
      </c>
      <c r="BH12" s="386" t="str">
        <f t="shared" si="24"/>
        <v/>
      </c>
      <c r="BI12" s="386" t="str">
        <f t="shared" si="25"/>
        <v/>
      </c>
      <c r="BJ12" s="66" t="str">
        <f t="shared" si="26"/>
        <v/>
      </c>
      <c r="BK12" s="386" t="str">
        <f t="shared" si="27"/>
        <v/>
      </c>
      <c r="BL12" s="386" t="str">
        <f t="shared" si="28"/>
        <v/>
      </c>
      <c r="BM12" s="66" t="str">
        <f t="shared" si="29"/>
        <v/>
      </c>
      <c r="BN12" s="386" t="str">
        <f t="shared" si="30"/>
        <v/>
      </c>
      <c r="BO12" s="386" t="str">
        <f t="shared" si="31"/>
        <v/>
      </c>
      <c r="BP12" s="66" t="str">
        <f t="shared" si="32"/>
        <v/>
      </c>
      <c r="BQ12" s="386" t="str">
        <f t="shared" si="33"/>
        <v/>
      </c>
      <c r="BR12" s="386" t="str">
        <f t="shared" si="34"/>
        <v/>
      </c>
      <c r="BT12" s="306" t="str">
        <f t="shared" si="35"/>
        <v>Orenda Gregory</v>
      </c>
      <c r="BU12" s="306" t="str">
        <f t="shared" si="35"/>
        <v>FSCT</v>
      </c>
      <c r="BV12" s="306">
        <f t="shared" si="35"/>
        <v>5636</v>
      </c>
      <c r="BW12" s="66">
        <f t="shared" si="36"/>
        <v>5</v>
      </c>
      <c r="BX12" s="386">
        <f t="shared" si="37"/>
        <v>5</v>
      </c>
      <c r="BY12" s="386">
        <f t="shared" si="38"/>
        <v>5</v>
      </c>
      <c r="BZ12" s="66">
        <f t="shared" si="39"/>
        <v>5</v>
      </c>
      <c r="CA12" s="386">
        <f t="shared" si="40"/>
        <v>5</v>
      </c>
      <c r="CB12" s="386">
        <f t="shared" si="41"/>
        <v>5</v>
      </c>
      <c r="CC12" s="66">
        <f t="shared" si="42"/>
        <v>3</v>
      </c>
      <c r="CD12" s="386">
        <f t="shared" si="43"/>
        <v>3</v>
      </c>
      <c r="CE12" s="386">
        <f t="shared" si="44"/>
        <v>6</v>
      </c>
      <c r="CF12" s="66">
        <f t="shared" si="45"/>
        <v>2</v>
      </c>
      <c r="CG12" s="386">
        <f t="shared" si="46"/>
        <v>2</v>
      </c>
      <c r="CH12" s="386">
        <f t="shared" si="47"/>
        <v>8</v>
      </c>
      <c r="CI12" s="66">
        <f t="shared" si="48"/>
        <v>2</v>
      </c>
      <c r="CJ12" s="386">
        <f t="shared" si="49"/>
        <v>2</v>
      </c>
      <c r="CK12" s="386">
        <f t="shared" si="50"/>
        <v>8</v>
      </c>
    </row>
    <row r="13" spans="1:89" ht="15" customHeight="1" x14ac:dyDescent="0.2">
      <c r="A13" s="252">
        <f t="shared" si="0"/>
        <v>3</v>
      </c>
      <c r="B13" s="61" t="s">
        <v>131</v>
      </c>
      <c r="C13" s="380" t="s">
        <v>224</v>
      </c>
      <c r="D13" s="381">
        <v>4613</v>
      </c>
      <c r="E13" s="382">
        <f t="shared" si="1"/>
        <v>19</v>
      </c>
      <c r="F13" s="383">
        <f t="shared" si="2"/>
        <v>3</v>
      </c>
      <c r="G13" s="384"/>
      <c r="H13" s="65">
        <v>4</v>
      </c>
      <c r="I13" s="385">
        <f t="shared" si="3"/>
        <v>4</v>
      </c>
      <c r="J13" s="234">
        <f t="shared" si="4"/>
        <v>4</v>
      </c>
      <c r="K13" s="384"/>
      <c r="L13" s="65">
        <v>3</v>
      </c>
      <c r="M13" s="385">
        <f t="shared" si="5"/>
        <v>3</v>
      </c>
      <c r="N13" s="234">
        <f t="shared" si="6"/>
        <v>3</v>
      </c>
      <c r="O13" s="384"/>
      <c r="P13" s="65">
        <v>4</v>
      </c>
      <c r="Q13" s="385">
        <f t="shared" si="7"/>
        <v>4</v>
      </c>
      <c r="R13" s="234">
        <f t="shared" si="8"/>
        <v>4</v>
      </c>
      <c r="S13" s="384"/>
      <c r="T13" s="65">
        <v>3</v>
      </c>
      <c r="U13" s="385">
        <f t="shared" si="9"/>
        <v>3</v>
      </c>
      <c r="V13" s="234">
        <f t="shared" si="10"/>
        <v>3</v>
      </c>
      <c r="W13" s="384"/>
      <c r="X13" s="65">
        <v>5</v>
      </c>
      <c r="Y13" s="385">
        <f t="shared" si="11"/>
        <v>5</v>
      </c>
      <c r="Z13" s="234">
        <f t="shared" si="12"/>
        <v>5</v>
      </c>
      <c r="AR13" s="306" t="str">
        <f t="shared" si="13"/>
        <v>John Gilliom</v>
      </c>
      <c r="AS13" s="306" t="str">
        <f t="shared" si="13"/>
        <v>FSCT</v>
      </c>
      <c r="AT13" s="306">
        <f t="shared" si="13"/>
        <v>4613</v>
      </c>
      <c r="AU13" s="386">
        <f t="shared" si="14"/>
        <v>6</v>
      </c>
      <c r="AV13" s="386">
        <f t="shared" si="15"/>
        <v>7</v>
      </c>
      <c r="AW13" s="386">
        <f t="shared" si="16"/>
        <v>5</v>
      </c>
      <c r="AX13" s="386">
        <f t="shared" si="17"/>
        <v>7</v>
      </c>
      <c r="AY13" s="386">
        <f t="shared" si="18"/>
        <v>5</v>
      </c>
      <c r="BA13" s="306" t="str">
        <f t="shared" si="19"/>
        <v>John Gilliom</v>
      </c>
      <c r="BB13" s="306" t="str">
        <f t="shared" si="19"/>
        <v>FSCT</v>
      </c>
      <c r="BC13" s="306">
        <f t="shared" si="19"/>
        <v>4613</v>
      </c>
      <c r="BD13" s="66" t="str">
        <f t="shared" si="20"/>
        <v/>
      </c>
      <c r="BE13" s="386" t="str">
        <f t="shared" si="21"/>
        <v/>
      </c>
      <c r="BF13" s="386" t="str">
        <f t="shared" si="22"/>
        <v/>
      </c>
      <c r="BG13" s="66" t="str">
        <f t="shared" si="23"/>
        <v/>
      </c>
      <c r="BH13" s="386" t="str">
        <f t="shared" si="24"/>
        <v/>
      </c>
      <c r="BI13" s="386" t="str">
        <f t="shared" si="25"/>
        <v/>
      </c>
      <c r="BJ13" s="66" t="str">
        <f t="shared" si="26"/>
        <v/>
      </c>
      <c r="BK13" s="386" t="str">
        <f t="shared" si="27"/>
        <v/>
      </c>
      <c r="BL13" s="386" t="str">
        <f t="shared" si="28"/>
        <v/>
      </c>
      <c r="BM13" s="66" t="str">
        <f t="shared" si="29"/>
        <v/>
      </c>
      <c r="BN13" s="386" t="str">
        <f t="shared" si="30"/>
        <v/>
      </c>
      <c r="BO13" s="386" t="str">
        <f t="shared" si="31"/>
        <v/>
      </c>
      <c r="BP13" s="66" t="str">
        <f t="shared" si="32"/>
        <v/>
      </c>
      <c r="BQ13" s="386" t="str">
        <f t="shared" si="33"/>
        <v/>
      </c>
      <c r="BR13" s="386" t="str">
        <f t="shared" si="34"/>
        <v/>
      </c>
      <c r="BT13" s="306" t="str">
        <f t="shared" si="35"/>
        <v>John Gilliom</v>
      </c>
      <c r="BU13" s="306" t="str">
        <f t="shared" si="35"/>
        <v>FSCT</v>
      </c>
      <c r="BV13" s="306">
        <f t="shared" si="35"/>
        <v>4613</v>
      </c>
      <c r="BW13" s="66">
        <f t="shared" si="36"/>
        <v>4</v>
      </c>
      <c r="BX13" s="386">
        <f t="shared" si="37"/>
        <v>4</v>
      </c>
      <c r="BY13" s="386">
        <f t="shared" si="38"/>
        <v>6</v>
      </c>
      <c r="BZ13" s="66">
        <f t="shared" si="39"/>
        <v>3</v>
      </c>
      <c r="CA13" s="386">
        <f t="shared" si="40"/>
        <v>3</v>
      </c>
      <c r="CB13" s="386">
        <f t="shared" si="41"/>
        <v>7</v>
      </c>
      <c r="CC13" s="66">
        <f t="shared" si="42"/>
        <v>4</v>
      </c>
      <c r="CD13" s="386">
        <f t="shared" si="43"/>
        <v>4</v>
      </c>
      <c r="CE13" s="386">
        <f t="shared" si="44"/>
        <v>5</v>
      </c>
      <c r="CF13" s="66">
        <f t="shared" si="45"/>
        <v>3</v>
      </c>
      <c r="CG13" s="386">
        <f t="shared" si="46"/>
        <v>3</v>
      </c>
      <c r="CH13" s="386">
        <f t="shared" si="47"/>
        <v>7</v>
      </c>
      <c r="CI13" s="66">
        <f t="shared" si="48"/>
        <v>5</v>
      </c>
      <c r="CJ13" s="386">
        <f t="shared" si="49"/>
        <v>5</v>
      </c>
      <c r="CK13" s="386">
        <f t="shared" si="50"/>
        <v>5</v>
      </c>
    </row>
    <row r="14" spans="1:89" ht="15" customHeight="1" x14ac:dyDescent="0.2">
      <c r="A14" s="252">
        <f t="shared" si="0"/>
        <v>4</v>
      </c>
      <c r="B14" s="61" t="s">
        <v>680</v>
      </c>
      <c r="C14" s="380" t="s">
        <v>224</v>
      </c>
      <c r="D14" s="381">
        <v>4373</v>
      </c>
      <c r="E14" s="382">
        <f t="shared" si="1"/>
        <v>20</v>
      </c>
      <c r="F14" s="383">
        <f t="shared" si="2"/>
        <v>4</v>
      </c>
      <c r="G14" s="384"/>
      <c r="H14" s="65">
        <v>3</v>
      </c>
      <c r="I14" s="385">
        <f t="shared" si="3"/>
        <v>3</v>
      </c>
      <c r="J14" s="234">
        <f t="shared" si="4"/>
        <v>3</v>
      </c>
      <c r="K14" s="384"/>
      <c r="L14" s="65">
        <v>2</v>
      </c>
      <c r="M14" s="385">
        <f t="shared" si="5"/>
        <v>2</v>
      </c>
      <c r="N14" s="234">
        <f t="shared" si="6"/>
        <v>2</v>
      </c>
      <c r="O14" s="384"/>
      <c r="P14" s="65">
        <v>5</v>
      </c>
      <c r="Q14" s="385">
        <f t="shared" si="7"/>
        <v>5</v>
      </c>
      <c r="R14" s="234">
        <f t="shared" si="8"/>
        <v>5</v>
      </c>
      <c r="S14" s="384"/>
      <c r="T14" s="65">
        <v>4</v>
      </c>
      <c r="U14" s="385">
        <f t="shared" si="9"/>
        <v>4</v>
      </c>
      <c r="V14" s="234">
        <f t="shared" si="10"/>
        <v>4</v>
      </c>
      <c r="W14" s="384"/>
      <c r="X14" s="65">
        <v>6</v>
      </c>
      <c r="Y14" s="385">
        <f t="shared" si="11"/>
        <v>6</v>
      </c>
      <c r="Z14" s="234">
        <f t="shared" si="12"/>
        <v>6</v>
      </c>
      <c r="AR14" s="306" t="str">
        <f t="shared" si="13"/>
        <v>John Ahearn</v>
      </c>
      <c r="AS14" s="306" t="str">
        <f t="shared" si="13"/>
        <v>FSCT</v>
      </c>
      <c r="AT14" s="306">
        <f t="shared" si="13"/>
        <v>4373</v>
      </c>
      <c r="AU14" s="386">
        <f t="shared" si="14"/>
        <v>7</v>
      </c>
      <c r="AV14" s="386">
        <f t="shared" si="15"/>
        <v>8</v>
      </c>
      <c r="AW14" s="386">
        <f t="shared" si="16"/>
        <v>4</v>
      </c>
      <c r="AX14" s="386">
        <f t="shared" si="17"/>
        <v>6</v>
      </c>
      <c r="AY14" s="386">
        <f t="shared" si="18"/>
        <v>4</v>
      </c>
      <c r="BA14" s="306" t="str">
        <f t="shared" si="19"/>
        <v>John Ahearn</v>
      </c>
      <c r="BB14" s="306" t="str">
        <f t="shared" si="19"/>
        <v>FSCT</v>
      </c>
      <c r="BC14" s="306">
        <f t="shared" si="19"/>
        <v>4373</v>
      </c>
      <c r="BD14" s="66" t="str">
        <f t="shared" si="20"/>
        <v/>
      </c>
      <c r="BE14" s="386" t="str">
        <f t="shared" si="21"/>
        <v/>
      </c>
      <c r="BF14" s="386" t="str">
        <f t="shared" si="22"/>
        <v/>
      </c>
      <c r="BG14" s="66" t="str">
        <f t="shared" si="23"/>
        <v/>
      </c>
      <c r="BH14" s="386" t="str">
        <f t="shared" si="24"/>
        <v/>
      </c>
      <c r="BI14" s="386" t="str">
        <f t="shared" si="25"/>
        <v/>
      </c>
      <c r="BJ14" s="66" t="str">
        <f t="shared" si="26"/>
        <v/>
      </c>
      <c r="BK14" s="386" t="str">
        <f t="shared" si="27"/>
        <v/>
      </c>
      <c r="BL14" s="386" t="str">
        <f t="shared" si="28"/>
        <v/>
      </c>
      <c r="BM14" s="66" t="str">
        <f t="shared" si="29"/>
        <v/>
      </c>
      <c r="BN14" s="386" t="str">
        <f t="shared" si="30"/>
        <v/>
      </c>
      <c r="BO14" s="386" t="str">
        <f t="shared" si="31"/>
        <v/>
      </c>
      <c r="BP14" s="66" t="str">
        <f t="shared" si="32"/>
        <v/>
      </c>
      <c r="BQ14" s="386" t="str">
        <f t="shared" si="33"/>
        <v/>
      </c>
      <c r="BR14" s="386" t="str">
        <f t="shared" si="34"/>
        <v/>
      </c>
      <c r="BT14" s="306" t="str">
        <f t="shared" si="35"/>
        <v>John Ahearn</v>
      </c>
      <c r="BU14" s="306" t="str">
        <f t="shared" si="35"/>
        <v>FSCT</v>
      </c>
      <c r="BV14" s="306">
        <f t="shared" si="35"/>
        <v>4373</v>
      </c>
      <c r="BW14" s="66">
        <f t="shared" si="36"/>
        <v>3</v>
      </c>
      <c r="BX14" s="386">
        <f t="shared" si="37"/>
        <v>3</v>
      </c>
      <c r="BY14" s="386">
        <f t="shared" si="38"/>
        <v>7</v>
      </c>
      <c r="BZ14" s="66">
        <f t="shared" si="39"/>
        <v>2</v>
      </c>
      <c r="CA14" s="386">
        <f t="shared" si="40"/>
        <v>2</v>
      </c>
      <c r="CB14" s="386">
        <f t="shared" si="41"/>
        <v>8</v>
      </c>
      <c r="CC14" s="66">
        <f t="shared" si="42"/>
        <v>5</v>
      </c>
      <c r="CD14" s="386">
        <f t="shared" si="43"/>
        <v>5</v>
      </c>
      <c r="CE14" s="386">
        <f t="shared" si="44"/>
        <v>4</v>
      </c>
      <c r="CF14" s="66">
        <f t="shared" si="45"/>
        <v>4</v>
      </c>
      <c r="CG14" s="386">
        <f t="shared" si="46"/>
        <v>4</v>
      </c>
      <c r="CH14" s="386">
        <f t="shared" si="47"/>
        <v>6</v>
      </c>
      <c r="CI14" s="66">
        <f t="shared" si="48"/>
        <v>6</v>
      </c>
      <c r="CJ14" s="386">
        <f t="shared" si="49"/>
        <v>6</v>
      </c>
      <c r="CK14" s="386">
        <f t="shared" si="50"/>
        <v>4</v>
      </c>
    </row>
    <row r="15" spans="1:89" ht="15" customHeight="1" x14ac:dyDescent="0.2">
      <c r="A15" s="252">
        <f t="shared" si="0"/>
        <v>5</v>
      </c>
      <c r="B15" s="61" t="s">
        <v>1110</v>
      </c>
      <c r="C15" s="380" t="s">
        <v>224</v>
      </c>
      <c r="D15" s="381">
        <v>5541</v>
      </c>
      <c r="E15" s="382">
        <f t="shared" si="1"/>
        <v>22</v>
      </c>
      <c r="F15" s="383">
        <f t="shared" si="2"/>
        <v>5</v>
      </c>
      <c r="G15" s="384"/>
      <c r="H15" s="65">
        <v>7</v>
      </c>
      <c r="I15" s="385">
        <f t="shared" si="3"/>
        <v>7</v>
      </c>
      <c r="J15" s="234">
        <f t="shared" si="4"/>
        <v>7</v>
      </c>
      <c r="K15" s="384"/>
      <c r="L15" s="65">
        <v>4</v>
      </c>
      <c r="M15" s="385">
        <f t="shared" si="5"/>
        <v>4</v>
      </c>
      <c r="N15" s="234">
        <f t="shared" si="6"/>
        <v>4</v>
      </c>
      <c r="O15" s="384"/>
      <c r="P15" s="65">
        <v>2</v>
      </c>
      <c r="Q15" s="385">
        <f t="shared" si="7"/>
        <v>2</v>
      </c>
      <c r="R15" s="234">
        <f t="shared" si="8"/>
        <v>2</v>
      </c>
      <c r="S15" s="384"/>
      <c r="T15" s="65">
        <v>6</v>
      </c>
      <c r="U15" s="385">
        <f t="shared" si="9"/>
        <v>6</v>
      </c>
      <c r="V15" s="234">
        <f t="shared" si="10"/>
        <v>6</v>
      </c>
      <c r="W15" s="384"/>
      <c r="X15" s="65">
        <v>3</v>
      </c>
      <c r="Y15" s="385">
        <f t="shared" si="11"/>
        <v>3</v>
      </c>
      <c r="Z15" s="234">
        <f t="shared" si="12"/>
        <v>3</v>
      </c>
      <c r="AR15" s="306" t="str">
        <f t="shared" si="13"/>
        <v>Laura Jelks</v>
      </c>
      <c r="AS15" s="306" t="str">
        <f t="shared" si="13"/>
        <v>FSCT</v>
      </c>
      <c r="AT15" s="306">
        <f t="shared" si="13"/>
        <v>5541</v>
      </c>
      <c r="AU15" s="386">
        <f t="shared" si="14"/>
        <v>3</v>
      </c>
      <c r="AV15" s="386">
        <f t="shared" si="15"/>
        <v>6</v>
      </c>
      <c r="AW15" s="386">
        <f t="shared" si="16"/>
        <v>7</v>
      </c>
      <c r="AX15" s="386">
        <f t="shared" si="17"/>
        <v>4</v>
      </c>
      <c r="AY15" s="386">
        <f t="shared" si="18"/>
        <v>7</v>
      </c>
      <c r="BA15" s="306" t="str">
        <f t="shared" si="19"/>
        <v>Laura Jelks</v>
      </c>
      <c r="BB15" s="306" t="str">
        <f t="shared" si="19"/>
        <v>FSCT</v>
      </c>
      <c r="BC15" s="306">
        <f t="shared" si="19"/>
        <v>5541</v>
      </c>
      <c r="BD15" s="66" t="str">
        <f t="shared" si="20"/>
        <v/>
      </c>
      <c r="BE15" s="386" t="str">
        <f t="shared" si="21"/>
        <v/>
      </c>
      <c r="BF15" s="386" t="str">
        <f t="shared" si="22"/>
        <v/>
      </c>
      <c r="BG15" s="66" t="str">
        <f t="shared" si="23"/>
        <v/>
      </c>
      <c r="BH15" s="386" t="str">
        <f t="shared" si="24"/>
        <v/>
      </c>
      <c r="BI15" s="386" t="str">
        <f t="shared" si="25"/>
        <v/>
      </c>
      <c r="BJ15" s="66" t="str">
        <f t="shared" si="26"/>
        <v/>
      </c>
      <c r="BK15" s="386" t="str">
        <f t="shared" si="27"/>
        <v/>
      </c>
      <c r="BL15" s="386" t="str">
        <f t="shared" si="28"/>
        <v/>
      </c>
      <c r="BM15" s="66" t="str">
        <f t="shared" si="29"/>
        <v/>
      </c>
      <c r="BN15" s="386" t="str">
        <f t="shared" si="30"/>
        <v/>
      </c>
      <c r="BO15" s="386" t="str">
        <f t="shared" si="31"/>
        <v/>
      </c>
      <c r="BP15" s="66" t="str">
        <f t="shared" si="32"/>
        <v/>
      </c>
      <c r="BQ15" s="386" t="str">
        <f t="shared" si="33"/>
        <v/>
      </c>
      <c r="BR15" s="386" t="str">
        <f t="shared" si="34"/>
        <v/>
      </c>
      <c r="BT15" s="306" t="str">
        <f t="shared" si="35"/>
        <v>Laura Jelks</v>
      </c>
      <c r="BU15" s="306" t="str">
        <f t="shared" si="35"/>
        <v>FSCT</v>
      </c>
      <c r="BV15" s="306">
        <f t="shared" si="35"/>
        <v>5541</v>
      </c>
      <c r="BW15" s="66">
        <f t="shared" si="36"/>
        <v>7</v>
      </c>
      <c r="BX15" s="386">
        <f t="shared" si="37"/>
        <v>7</v>
      </c>
      <c r="BY15" s="386">
        <f t="shared" si="38"/>
        <v>3</v>
      </c>
      <c r="BZ15" s="66">
        <f t="shared" si="39"/>
        <v>4</v>
      </c>
      <c r="CA15" s="386">
        <f t="shared" si="40"/>
        <v>4</v>
      </c>
      <c r="CB15" s="386">
        <f t="shared" si="41"/>
        <v>6</v>
      </c>
      <c r="CC15" s="66">
        <f t="shared" si="42"/>
        <v>2</v>
      </c>
      <c r="CD15" s="386">
        <f t="shared" si="43"/>
        <v>2</v>
      </c>
      <c r="CE15" s="386">
        <f t="shared" si="44"/>
        <v>7</v>
      </c>
      <c r="CF15" s="66">
        <f t="shared" si="45"/>
        <v>6</v>
      </c>
      <c r="CG15" s="386">
        <f t="shared" si="46"/>
        <v>6</v>
      </c>
      <c r="CH15" s="386">
        <f t="shared" si="47"/>
        <v>4</v>
      </c>
      <c r="CI15" s="66">
        <f t="shared" si="48"/>
        <v>3</v>
      </c>
      <c r="CJ15" s="386">
        <f t="shared" si="49"/>
        <v>3</v>
      </c>
      <c r="CK15" s="386">
        <f t="shared" si="50"/>
        <v>7</v>
      </c>
    </row>
    <row r="16" spans="1:89" ht="15" customHeight="1" x14ac:dyDescent="0.2">
      <c r="A16" s="252">
        <f t="shared" si="0"/>
        <v>6</v>
      </c>
      <c r="B16" s="61" t="s">
        <v>345</v>
      </c>
      <c r="C16" s="380" t="s">
        <v>224</v>
      </c>
      <c r="D16" s="381">
        <v>6150</v>
      </c>
      <c r="E16" s="382">
        <f t="shared" si="1"/>
        <v>30</v>
      </c>
      <c r="F16" s="383">
        <f t="shared" si="2"/>
        <v>6</v>
      </c>
      <c r="G16" s="384"/>
      <c r="H16" s="65">
        <v>1</v>
      </c>
      <c r="I16" s="385">
        <f t="shared" si="3"/>
        <v>1</v>
      </c>
      <c r="J16" s="234">
        <f t="shared" si="4"/>
        <v>1</v>
      </c>
      <c r="K16" s="384"/>
      <c r="L16" s="65" t="s">
        <v>816</v>
      </c>
      <c r="M16" s="385" t="str">
        <f t="shared" si="5"/>
        <v/>
      </c>
      <c r="N16" s="234">
        <f t="shared" si="6"/>
        <v>10</v>
      </c>
      <c r="O16" s="384"/>
      <c r="P16" s="65" t="s">
        <v>815</v>
      </c>
      <c r="Q16" s="385" t="str">
        <f t="shared" si="7"/>
        <v/>
      </c>
      <c r="R16" s="234">
        <f t="shared" si="8"/>
        <v>10</v>
      </c>
      <c r="S16" s="384"/>
      <c r="T16" s="65">
        <v>5</v>
      </c>
      <c r="U16" s="385">
        <f t="shared" si="9"/>
        <v>5</v>
      </c>
      <c r="V16" s="234">
        <f t="shared" si="10"/>
        <v>5</v>
      </c>
      <c r="W16" s="384"/>
      <c r="X16" s="65">
        <v>4</v>
      </c>
      <c r="Y16" s="385">
        <f t="shared" si="11"/>
        <v>4</v>
      </c>
      <c r="Z16" s="234">
        <f t="shared" si="12"/>
        <v>4</v>
      </c>
      <c r="AR16" s="306" t="str">
        <f t="shared" si="13"/>
        <v>Patrick Whatley</v>
      </c>
      <c r="AS16" s="306" t="str">
        <f t="shared" si="13"/>
        <v>FSCT</v>
      </c>
      <c r="AT16" s="306">
        <f t="shared" si="13"/>
        <v>6150</v>
      </c>
      <c r="AU16" s="386">
        <f t="shared" si="14"/>
        <v>9</v>
      </c>
      <c r="AV16" s="386">
        <f t="shared" si="15"/>
        <v>1</v>
      </c>
      <c r="AW16" s="386">
        <f t="shared" si="16"/>
        <v>0</v>
      </c>
      <c r="AX16" s="386">
        <f t="shared" si="17"/>
        <v>5</v>
      </c>
      <c r="AY16" s="386">
        <f t="shared" si="18"/>
        <v>6</v>
      </c>
      <c r="BA16" s="306" t="str">
        <f t="shared" si="19"/>
        <v>Patrick Whatley</v>
      </c>
      <c r="BB16" s="306" t="str">
        <f t="shared" si="19"/>
        <v>FSCT</v>
      </c>
      <c r="BC16" s="306">
        <f t="shared" si="19"/>
        <v>6150</v>
      </c>
      <c r="BD16" s="66" t="str">
        <f t="shared" si="20"/>
        <v/>
      </c>
      <c r="BE16" s="386" t="str">
        <f t="shared" si="21"/>
        <v/>
      </c>
      <c r="BF16" s="386" t="str">
        <f t="shared" si="22"/>
        <v/>
      </c>
      <c r="BG16" s="66" t="str">
        <f t="shared" si="23"/>
        <v/>
      </c>
      <c r="BH16" s="386" t="str">
        <f t="shared" si="24"/>
        <v/>
      </c>
      <c r="BI16" s="386" t="str">
        <f t="shared" si="25"/>
        <v/>
      </c>
      <c r="BJ16" s="66" t="str">
        <f t="shared" si="26"/>
        <v/>
      </c>
      <c r="BK16" s="386" t="str">
        <f t="shared" si="27"/>
        <v/>
      </c>
      <c r="BL16" s="386" t="str">
        <f t="shared" si="28"/>
        <v/>
      </c>
      <c r="BM16" s="66" t="str">
        <f t="shared" si="29"/>
        <v/>
      </c>
      <c r="BN16" s="386" t="str">
        <f t="shared" si="30"/>
        <v/>
      </c>
      <c r="BO16" s="386" t="str">
        <f t="shared" si="31"/>
        <v/>
      </c>
      <c r="BP16" s="66" t="str">
        <f t="shared" si="32"/>
        <v/>
      </c>
      <c r="BQ16" s="386" t="str">
        <f t="shared" si="33"/>
        <v/>
      </c>
      <c r="BR16" s="386" t="str">
        <f t="shared" si="34"/>
        <v/>
      </c>
      <c r="BT16" s="306" t="str">
        <f t="shared" si="35"/>
        <v>Patrick Whatley</v>
      </c>
      <c r="BU16" s="306" t="str">
        <f t="shared" si="35"/>
        <v>FSCT</v>
      </c>
      <c r="BV16" s="306">
        <f t="shared" si="35"/>
        <v>6150</v>
      </c>
      <c r="BW16" s="66">
        <f t="shared" si="36"/>
        <v>1</v>
      </c>
      <c r="BX16" s="386">
        <f t="shared" si="37"/>
        <v>1</v>
      </c>
      <c r="BY16" s="386">
        <f t="shared" si="38"/>
        <v>9</v>
      </c>
      <c r="BZ16" s="66" t="str">
        <f t="shared" si="39"/>
        <v>DNF</v>
      </c>
      <c r="CA16" s="386">
        <f t="shared" si="40"/>
        <v>10</v>
      </c>
      <c r="CB16" s="386">
        <f t="shared" si="41"/>
        <v>1</v>
      </c>
      <c r="CC16" s="66" t="str">
        <f t="shared" si="42"/>
        <v>DNS</v>
      </c>
      <c r="CD16" s="386">
        <f t="shared" si="43"/>
        <v>10</v>
      </c>
      <c r="CE16" s="386">
        <f t="shared" si="44"/>
        <v>0</v>
      </c>
      <c r="CF16" s="66">
        <f t="shared" si="45"/>
        <v>5</v>
      </c>
      <c r="CG16" s="386">
        <f t="shared" si="46"/>
        <v>5</v>
      </c>
      <c r="CH16" s="386">
        <f t="shared" si="47"/>
        <v>5</v>
      </c>
      <c r="CI16" s="66">
        <f t="shared" si="48"/>
        <v>4</v>
      </c>
      <c r="CJ16" s="386">
        <f t="shared" si="49"/>
        <v>4</v>
      </c>
      <c r="CK16" s="386">
        <f t="shared" si="50"/>
        <v>6</v>
      </c>
    </row>
    <row r="17" spans="1:89" ht="15" customHeight="1" x14ac:dyDescent="0.2">
      <c r="A17" s="252">
        <f t="shared" si="0"/>
        <v>7</v>
      </c>
      <c r="B17" s="61" t="s">
        <v>440</v>
      </c>
      <c r="C17" s="380" t="s">
        <v>224</v>
      </c>
      <c r="D17" s="381">
        <v>4851</v>
      </c>
      <c r="E17" s="382">
        <f t="shared" si="1"/>
        <v>35</v>
      </c>
      <c r="F17" s="383">
        <f t="shared" si="2"/>
        <v>7</v>
      </c>
      <c r="G17" s="384"/>
      <c r="H17" s="65">
        <v>6</v>
      </c>
      <c r="I17" s="385">
        <f t="shared" si="3"/>
        <v>6</v>
      </c>
      <c r="J17" s="234">
        <f t="shared" si="4"/>
        <v>6</v>
      </c>
      <c r="K17" s="384"/>
      <c r="L17" s="65">
        <v>7</v>
      </c>
      <c r="M17" s="385">
        <f t="shared" si="5"/>
        <v>7</v>
      </c>
      <c r="N17" s="234">
        <f t="shared" si="6"/>
        <v>7</v>
      </c>
      <c r="O17" s="384"/>
      <c r="P17" s="65">
        <v>6</v>
      </c>
      <c r="Q17" s="385">
        <f t="shared" si="7"/>
        <v>6</v>
      </c>
      <c r="R17" s="234">
        <f t="shared" si="8"/>
        <v>6</v>
      </c>
      <c r="S17" s="384"/>
      <c r="T17" s="65">
        <v>8</v>
      </c>
      <c r="U17" s="385">
        <f t="shared" si="9"/>
        <v>8</v>
      </c>
      <c r="V17" s="234">
        <f t="shared" si="10"/>
        <v>8</v>
      </c>
      <c r="W17" s="384"/>
      <c r="X17" s="65">
        <v>8</v>
      </c>
      <c r="Y17" s="385">
        <f t="shared" si="11"/>
        <v>8</v>
      </c>
      <c r="Z17" s="234">
        <f t="shared" si="12"/>
        <v>8</v>
      </c>
      <c r="AR17" s="306" t="str">
        <f t="shared" si="13"/>
        <v>Wayne Bucher</v>
      </c>
      <c r="AS17" s="306" t="str">
        <f t="shared" si="13"/>
        <v>FSCT</v>
      </c>
      <c r="AT17" s="306">
        <f t="shared" si="13"/>
        <v>4851</v>
      </c>
      <c r="AU17" s="386">
        <f t="shared" si="14"/>
        <v>4</v>
      </c>
      <c r="AV17" s="386">
        <f t="shared" si="15"/>
        <v>3</v>
      </c>
      <c r="AW17" s="386">
        <f t="shared" si="16"/>
        <v>3</v>
      </c>
      <c r="AX17" s="386">
        <f t="shared" si="17"/>
        <v>2</v>
      </c>
      <c r="AY17" s="386">
        <f t="shared" si="18"/>
        <v>2</v>
      </c>
      <c r="BA17" s="306" t="str">
        <f t="shared" si="19"/>
        <v>Wayne Bucher</v>
      </c>
      <c r="BB17" s="306" t="str">
        <f t="shared" si="19"/>
        <v>FSCT</v>
      </c>
      <c r="BC17" s="306">
        <f t="shared" si="19"/>
        <v>4851</v>
      </c>
      <c r="BD17" s="66" t="str">
        <f t="shared" si="20"/>
        <v/>
      </c>
      <c r="BE17" s="386" t="str">
        <f t="shared" si="21"/>
        <v/>
      </c>
      <c r="BF17" s="386" t="str">
        <f t="shared" si="22"/>
        <v/>
      </c>
      <c r="BG17" s="66" t="str">
        <f t="shared" si="23"/>
        <v/>
      </c>
      <c r="BH17" s="386" t="str">
        <f t="shared" si="24"/>
        <v/>
      </c>
      <c r="BI17" s="386" t="str">
        <f t="shared" si="25"/>
        <v/>
      </c>
      <c r="BJ17" s="66" t="str">
        <f t="shared" si="26"/>
        <v/>
      </c>
      <c r="BK17" s="386" t="str">
        <f t="shared" si="27"/>
        <v/>
      </c>
      <c r="BL17" s="386" t="str">
        <f t="shared" si="28"/>
        <v/>
      </c>
      <c r="BM17" s="66" t="str">
        <f t="shared" si="29"/>
        <v/>
      </c>
      <c r="BN17" s="386" t="str">
        <f t="shared" si="30"/>
        <v/>
      </c>
      <c r="BO17" s="386" t="str">
        <f t="shared" si="31"/>
        <v/>
      </c>
      <c r="BP17" s="66" t="str">
        <f t="shared" si="32"/>
        <v/>
      </c>
      <c r="BQ17" s="386" t="str">
        <f t="shared" si="33"/>
        <v/>
      </c>
      <c r="BR17" s="386" t="str">
        <f t="shared" si="34"/>
        <v/>
      </c>
      <c r="BT17" s="306" t="str">
        <f t="shared" si="35"/>
        <v>Wayne Bucher</v>
      </c>
      <c r="BU17" s="306" t="str">
        <f t="shared" si="35"/>
        <v>FSCT</v>
      </c>
      <c r="BV17" s="306">
        <f t="shared" si="35"/>
        <v>4851</v>
      </c>
      <c r="BW17" s="66">
        <f t="shared" si="36"/>
        <v>6</v>
      </c>
      <c r="BX17" s="386">
        <f t="shared" si="37"/>
        <v>6</v>
      </c>
      <c r="BY17" s="386">
        <f t="shared" si="38"/>
        <v>4</v>
      </c>
      <c r="BZ17" s="66">
        <f t="shared" si="39"/>
        <v>7</v>
      </c>
      <c r="CA17" s="386">
        <f t="shared" si="40"/>
        <v>7</v>
      </c>
      <c r="CB17" s="386">
        <f t="shared" si="41"/>
        <v>3</v>
      </c>
      <c r="CC17" s="66">
        <f t="shared" si="42"/>
        <v>6</v>
      </c>
      <c r="CD17" s="386">
        <f t="shared" si="43"/>
        <v>6</v>
      </c>
      <c r="CE17" s="386">
        <f t="shared" si="44"/>
        <v>3</v>
      </c>
      <c r="CF17" s="66">
        <f t="shared" si="45"/>
        <v>8</v>
      </c>
      <c r="CG17" s="386">
        <f t="shared" si="46"/>
        <v>8</v>
      </c>
      <c r="CH17" s="386">
        <f t="shared" si="47"/>
        <v>2</v>
      </c>
      <c r="CI17" s="66">
        <f t="shared" si="48"/>
        <v>8</v>
      </c>
      <c r="CJ17" s="386">
        <f t="shared" si="49"/>
        <v>8</v>
      </c>
      <c r="CK17" s="386">
        <f t="shared" si="50"/>
        <v>2</v>
      </c>
    </row>
    <row r="18" spans="1:89" ht="15" customHeight="1" x14ac:dyDescent="0.2">
      <c r="A18" s="252">
        <f t="shared" si="0"/>
        <v>8</v>
      </c>
      <c r="B18" s="61" t="s">
        <v>761</v>
      </c>
      <c r="C18" s="380" t="s">
        <v>224</v>
      </c>
      <c r="D18" s="381">
        <v>5152</v>
      </c>
      <c r="E18" s="382">
        <f t="shared" si="1"/>
        <v>39</v>
      </c>
      <c r="F18" s="383">
        <f t="shared" si="2"/>
        <v>8</v>
      </c>
      <c r="G18" s="384"/>
      <c r="H18" s="65" t="s">
        <v>816</v>
      </c>
      <c r="I18" s="385" t="str">
        <f t="shared" si="3"/>
        <v/>
      </c>
      <c r="J18" s="234">
        <f t="shared" si="4"/>
        <v>10</v>
      </c>
      <c r="K18" s="384"/>
      <c r="L18" s="65">
        <v>8</v>
      </c>
      <c r="M18" s="385">
        <f t="shared" si="5"/>
        <v>8</v>
      </c>
      <c r="N18" s="234">
        <f t="shared" si="6"/>
        <v>8</v>
      </c>
      <c r="O18" s="384"/>
      <c r="P18" s="65">
        <v>7</v>
      </c>
      <c r="Q18" s="385">
        <f t="shared" si="7"/>
        <v>7</v>
      </c>
      <c r="R18" s="234">
        <f t="shared" si="8"/>
        <v>7</v>
      </c>
      <c r="S18" s="384"/>
      <c r="T18" s="65">
        <v>7</v>
      </c>
      <c r="U18" s="385">
        <f t="shared" si="9"/>
        <v>7</v>
      </c>
      <c r="V18" s="234">
        <f t="shared" si="10"/>
        <v>7</v>
      </c>
      <c r="W18" s="384"/>
      <c r="X18" s="65">
        <v>7</v>
      </c>
      <c r="Y18" s="385">
        <f t="shared" si="11"/>
        <v>7</v>
      </c>
      <c r="Z18" s="234">
        <f t="shared" si="12"/>
        <v>7</v>
      </c>
      <c r="AR18" s="306" t="str">
        <f t="shared" si="13"/>
        <v>French Forbes</v>
      </c>
      <c r="AS18" s="306" t="str">
        <f t="shared" si="13"/>
        <v>FSCT</v>
      </c>
      <c r="AT18" s="306">
        <f t="shared" si="13"/>
        <v>5152</v>
      </c>
      <c r="AU18" s="386">
        <f t="shared" si="14"/>
        <v>1</v>
      </c>
      <c r="AV18" s="386">
        <f t="shared" si="15"/>
        <v>2</v>
      </c>
      <c r="AW18" s="386">
        <f t="shared" si="16"/>
        <v>2</v>
      </c>
      <c r="AX18" s="386">
        <f t="shared" si="17"/>
        <v>3</v>
      </c>
      <c r="AY18" s="386">
        <f t="shared" si="18"/>
        <v>3</v>
      </c>
      <c r="BA18" s="306" t="str">
        <f t="shared" si="19"/>
        <v>French Forbes</v>
      </c>
      <c r="BB18" s="306" t="str">
        <f t="shared" si="19"/>
        <v>FSCT</v>
      </c>
      <c r="BC18" s="306">
        <f t="shared" si="19"/>
        <v>5152</v>
      </c>
      <c r="BD18" s="66" t="str">
        <f t="shared" si="20"/>
        <v/>
      </c>
      <c r="BE18" s="386" t="str">
        <f t="shared" si="21"/>
        <v/>
      </c>
      <c r="BF18" s="386" t="str">
        <f t="shared" si="22"/>
        <v/>
      </c>
      <c r="BG18" s="66" t="str">
        <f t="shared" si="23"/>
        <v/>
      </c>
      <c r="BH18" s="386" t="str">
        <f t="shared" si="24"/>
        <v/>
      </c>
      <c r="BI18" s="386" t="str">
        <f t="shared" si="25"/>
        <v/>
      </c>
      <c r="BJ18" s="66" t="str">
        <f t="shared" si="26"/>
        <v/>
      </c>
      <c r="BK18" s="386" t="str">
        <f t="shared" si="27"/>
        <v/>
      </c>
      <c r="BL18" s="386" t="str">
        <f t="shared" si="28"/>
        <v/>
      </c>
      <c r="BM18" s="66" t="str">
        <f t="shared" si="29"/>
        <v/>
      </c>
      <c r="BN18" s="386" t="str">
        <f t="shared" si="30"/>
        <v/>
      </c>
      <c r="BO18" s="386" t="str">
        <f t="shared" si="31"/>
        <v/>
      </c>
      <c r="BP18" s="66" t="str">
        <f t="shared" si="32"/>
        <v/>
      </c>
      <c r="BQ18" s="386" t="str">
        <f t="shared" si="33"/>
        <v/>
      </c>
      <c r="BR18" s="386" t="str">
        <f t="shared" si="34"/>
        <v/>
      </c>
      <c r="BT18" s="306" t="str">
        <f t="shared" si="35"/>
        <v>French Forbes</v>
      </c>
      <c r="BU18" s="306" t="str">
        <f t="shared" si="35"/>
        <v>FSCT</v>
      </c>
      <c r="BV18" s="306">
        <f t="shared" si="35"/>
        <v>5152</v>
      </c>
      <c r="BW18" s="66" t="str">
        <f t="shared" si="36"/>
        <v>DNF</v>
      </c>
      <c r="BX18" s="386">
        <f t="shared" si="37"/>
        <v>10</v>
      </c>
      <c r="BY18" s="386">
        <f t="shared" si="38"/>
        <v>1</v>
      </c>
      <c r="BZ18" s="66">
        <f t="shared" si="39"/>
        <v>8</v>
      </c>
      <c r="CA18" s="386">
        <f t="shared" si="40"/>
        <v>8</v>
      </c>
      <c r="CB18" s="386">
        <f t="shared" si="41"/>
        <v>2</v>
      </c>
      <c r="CC18" s="66">
        <f t="shared" si="42"/>
        <v>7</v>
      </c>
      <c r="CD18" s="386">
        <f t="shared" si="43"/>
        <v>7</v>
      </c>
      <c r="CE18" s="386">
        <f t="shared" si="44"/>
        <v>2</v>
      </c>
      <c r="CF18" s="66">
        <f t="shared" si="45"/>
        <v>7</v>
      </c>
      <c r="CG18" s="386">
        <f t="shared" si="46"/>
        <v>7</v>
      </c>
      <c r="CH18" s="386">
        <f t="shared" si="47"/>
        <v>3</v>
      </c>
      <c r="CI18" s="66">
        <f t="shared" si="48"/>
        <v>7</v>
      </c>
      <c r="CJ18" s="386">
        <f t="shared" si="49"/>
        <v>7</v>
      </c>
      <c r="CK18" s="386">
        <f t="shared" si="50"/>
        <v>3</v>
      </c>
    </row>
    <row r="19" spans="1:89" ht="15" customHeight="1" x14ac:dyDescent="0.2">
      <c r="A19" s="252">
        <f t="shared" si="0"/>
        <v>9</v>
      </c>
      <c r="B19" s="61" t="s">
        <v>850</v>
      </c>
      <c r="C19" s="380" t="s">
        <v>224</v>
      </c>
      <c r="D19" s="381">
        <v>4133</v>
      </c>
      <c r="E19" s="382">
        <f t="shared" si="1"/>
        <v>40</v>
      </c>
      <c r="F19" s="383">
        <f t="shared" si="2"/>
        <v>9</v>
      </c>
      <c r="G19" s="384"/>
      <c r="H19" s="65">
        <v>8</v>
      </c>
      <c r="I19" s="385">
        <f t="shared" si="3"/>
        <v>8</v>
      </c>
      <c r="J19" s="234">
        <f t="shared" si="4"/>
        <v>8</v>
      </c>
      <c r="K19" s="384"/>
      <c r="L19" s="65">
        <v>6</v>
      </c>
      <c r="M19" s="385">
        <f t="shared" si="5"/>
        <v>6</v>
      </c>
      <c r="N19" s="234">
        <f t="shared" si="6"/>
        <v>6</v>
      </c>
      <c r="O19" s="384"/>
      <c r="P19" s="65">
        <v>8</v>
      </c>
      <c r="Q19" s="385">
        <f t="shared" si="7"/>
        <v>8</v>
      </c>
      <c r="R19" s="234">
        <f t="shared" si="8"/>
        <v>8</v>
      </c>
      <c r="S19" s="384"/>
      <c r="T19" s="65">
        <v>9</v>
      </c>
      <c r="U19" s="385">
        <f t="shared" si="9"/>
        <v>9</v>
      </c>
      <c r="V19" s="234">
        <f t="shared" si="10"/>
        <v>9</v>
      </c>
      <c r="W19" s="384"/>
      <c r="X19" s="65">
        <v>9</v>
      </c>
      <c r="Y19" s="385">
        <f t="shared" si="11"/>
        <v>9</v>
      </c>
      <c r="Z19" s="234">
        <f t="shared" si="12"/>
        <v>9</v>
      </c>
      <c r="AR19" s="306" t="str">
        <f t="shared" si="13"/>
        <v>Troy Carmichael</v>
      </c>
      <c r="AS19" s="306" t="str">
        <f t="shared" si="13"/>
        <v>FSCT</v>
      </c>
      <c r="AT19" s="306">
        <f t="shared" si="13"/>
        <v>4133</v>
      </c>
      <c r="AU19" s="386">
        <f t="shared" si="14"/>
        <v>2</v>
      </c>
      <c r="AV19" s="386">
        <f t="shared" si="15"/>
        <v>4</v>
      </c>
      <c r="AW19" s="386">
        <f t="shared" si="16"/>
        <v>1</v>
      </c>
      <c r="AX19" s="386">
        <f t="shared" si="17"/>
        <v>1</v>
      </c>
      <c r="AY19" s="386">
        <f t="shared" si="18"/>
        <v>1</v>
      </c>
      <c r="BA19" s="306" t="str">
        <f t="shared" si="19"/>
        <v>Troy Carmichael</v>
      </c>
      <c r="BB19" s="306" t="str">
        <f t="shared" si="19"/>
        <v>FSCT</v>
      </c>
      <c r="BC19" s="306">
        <f t="shared" si="19"/>
        <v>4133</v>
      </c>
      <c r="BD19" s="66" t="str">
        <f t="shared" si="20"/>
        <v/>
      </c>
      <c r="BE19" s="386" t="str">
        <f t="shared" si="21"/>
        <v/>
      </c>
      <c r="BF19" s="386" t="str">
        <f t="shared" si="22"/>
        <v/>
      </c>
      <c r="BG19" s="66" t="str">
        <f t="shared" si="23"/>
        <v/>
      </c>
      <c r="BH19" s="386" t="str">
        <f t="shared" si="24"/>
        <v/>
      </c>
      <c r="BI19" s="386" t="str">
        <f t="shared" si="25"/>
        <v/>
      </c>
      <c r="BJ19" s="66" t="str">
        <f t="shared" si="26"/>
        <v/>
      </c>
      <c r="BK19" s="386" t="str">
        <f t="shared" si="27"/>
        <v/>
      </c>
      <c r="BL19" s="386" t="str">
        <f t="shared" si="28"/>
        <v/>
      </c>
      <c r="BM19" s="66" t="str">
        <f t="shared" si="29"/>
        <v/>
      </c>
      <c r="BN19" s="386" t="str">
        <f t="shared" si="30"/>
        <v/>
      </c>
      <c r="BO19" s="386" t="str">
        <f t="shared" si="31"/>
        <v/>
      </c>
      <c r="BP19" s="66" t="str">
        <f t="shared" si="32"/>
        <v/>
      </c>
      <c r="BQ19" s="386" t="str">
        <f t="shared" si="33"/>
        <v/>
      </c>
      <c r="BR19" s="386" t="str">
        <f t="shared" si="34"/>
        <v/>
      </c>
      <c r="BT19" s="306" t="str">
        <f t="shared" si="35"/>
        <v>Troy Carmichael</v>
      </c>
      <c r="BU19" s="306" t="str">
        <f t="shared" si="35"/>
        <v>FSCT</v>
      </c>
      <c r="BV19" s="306">
        <f t="shared" si="35"/>
        <v>4133</v>
      </c>
      <c r="BW19" s="66">
        <f t="shared" si="36"/>
        <v>8</v>
      </c>
      <c r="BX19" s="386">
        <f t="shared" si="37"/>
        <v>8</v>
      </c>
      <c r="BY19" s="386">
        <f t="shared" si="38"/>
        <v>2</v>
      </c>
      <c r="BZ19" s="66">
        <f t="shared" si="39"/>
        <v>6</v>
      </c>
      <c r="CA19" s="386">
        <f t="shared" si="40"/>
        <v>6</v>
      </c>
      <c r="CB19" s="386">
        <f t="shared" si="41"/>
        <v>4</v>
      </c>
      <c r="CC19" s="66">
        <f t="shared" si="42"/>
        <v>8</v>
      </c>
      <c r="CD19" s="386">
        <f t="shared" si="43"/>
        <v>8</v>
      </c>
      <c r="CE19" s="386">
        <f t="shared" si="44"/>
        <v>1</v>
      </c>
      <c r="CF19" s="66">
        <f t="shared" si="45"/>
        <v>9</v>
      </c>
      <c r="CG19" s="386">
        <f t="shared" si="46"/>
        <v>9</v>
      </c>
      <c r="CH19" s="386">
        <f t="shared" si="47"/>
        <v>1</v>
      </c>
      <c r="CI19" s="66">
        <f t="shared" si="48"/>
        <v>9</v>
      </c>
      <c r="CJ19" s="386">
        <f t="shared" si="49"/>
        <v>9</v>
      </c>
      <c r="CK19" s="386">
        <f t="shared" si="50"/>
        <v>1</v>
      </c>
    </row>
    <row r="20" spans="1:89" ht="15" customHeight="1" x14ac:dyDescent="0.2">
      <c r="A20" s="60" t="str">
        <f t="shared" si="0"/>
        <v/>
      </c>
      <c r="B20" s="61"/>
      <c r="C20" s="380"/>
      <c r="D20" s="381"/>
      <c r="E20" s="382" t="str">
        <f t="shared" si="1"/>
        <v/>
      </c>
      <c r="F20" s="383" t="str">
        <f t="shared" si="2"/>
        <v/>
      </c>
      <c r="G20" s="384"/>
      <c r="H20" s="65"/>
      <c r="I20" s="385" t="str">
        <f t="shared" si="3"/>
        <v/>
      </c>
      <c r="J20" s="234" t="str">
        <f t="shared" si="4"/>
        <v/>
      </c>
      <c r="K20" s="384"/>
      <c r="L20" s="65"/>
      <c r="M20" s="385" t="str">
        <f t="shared" si="5"/>
        <v/>
      </c>
      <c r="N20" s="234" t="str">
        <f t="shared" si="6"/>
        <v/>
      </c>
      <c r="O20" s="384"/>
      <c r="P20" s="65"/>
      <c r="Q20" s="385" t="str">
        <f t="shared" si="7"/>
        <v/>
      </c>
      <c r="R20" s="234" t="str">
        <f t="shared" si="8"/>
        <v/>
      </c>
      <c r="S20" s="384"/>
      <c r="T20" s="65"/>
      <c r="U20" s="385" t="str">
        <f t="shared" si="9"/>
        <v/>
      </c>
      <c r="V20" s="234" t="str">
        <f t="shared" si="10"/>
        <v/>
      </c>
      <c r="W20" s="384"/>
      <c r="X20" s="65"/>
      <c r="Y20" s="385" t="str">
        <f t="shared" si="11"/>
        <v/>
      </c>
      <c r="Z20" s="234" t="str">
        <f t="shared" si="12"/>
        <v/>
      </c>
      <c r="AR20" s="306" t="str">
        <f t="shared" si="13"/>
        <v/>
      </c>
      <c r="AS20" s="306" t="str">
        <f t="shared" si="13"/>
        <v/>
      </c>
      <c r="AT20" s="306" t="str">
        <f t="shared" si="13"/>
        <v/>
      </c>
      <c r="AU20" s="386" t="str">
        <f t="shared" si="14"/>
        <v/>
      </c>
      <c r="AV20" s="386" t="str">
        <f t="shared" si="15"/>
        <v/>
      </c>
      <c r="AW20" s="386" t="str">
        <f t="shared" si="16"/>
        <v/>
      </c>
      <c r="AX20" s="386" t="str">
        <f t="shared" si="17"/>
        <v/>
      </c>
      <c r="AY20" s="386" t="str">
        <f t="shared" si="18"/>
        <v/>
      </c>
      <c r="BA20" s="306" t="str">
        <f t="shared" si="19"/>
        <v/>
      </c>
      <c r="BB20" s="306" t="str">
        <f t="shared" si="19"/>
        <v/>
      </c>
      <c r="BC20" s="306" t="str">
        <f t="shared" si="19"/>
        <v/>
      </c>
      <c r="BD20" s="66" t="str">
        <f t="shared" si="20"/>
        <v/>
      </c>
      <c r="BE20" s="386" t="str">
        <f t="shared" si="21"/>
        <v/>
      </c>
      <c r="BF20" s="386" t="str">
        <f t="shared" si="22"/>
        <v/>
      </c>
      <c r="BG20" s="66" t="str">
        <f t="shared" si="23"/>
        <v/>
      </c>
      <c r="BH20" s="386" t="str">
        <f t="shared" si="24"/>
        <v/>
      </c>
      <c r="BI20" s="386" t="str">
        <f t="shared" si="25"/>
        <v/>
      </c>
      <c r="BJ20" s="66" t="str">
        <f t="shared" si="26"/>
        <v/>
      </c>
      <c r="BK20" s="386" t="str">
        <f t="shared" si="27"/>
        <v/>
      </c>
      <c r="BL20" s="386" t="str">
        <f t="shared" si="28"/>
        <v/>
      </c>
      <c r="BM20" s="66" t="str">
        <f t="shared" si="29"/>
        <v/>
      </c>
      <c r="BN20" s="386" t="str">
        <f t="shared" si="30"/>
        <v/>
      </c>
      <c r="BO20" s="386" t="str">
        <f t="shared" si="31"/>
        <v/>
      </c>
      <c r="BP20" s="66" t="str">
        <f t="shared" si="32"/>
        <v/>
      </c>
      <c r="BQ20" s="386" t="str">
        <f t="shared" si="33"/>
        <v/>
      </c>
      <c r="BR20" s="386" t="str">
        <f t="shared" si="34"/>
        <v/>
      </c>
      <c r="BT20" s="306" t="str">
        <f t="shared" si="35"/>
        <v/>
      </c>
      <c r="BU20" s="306" t="str">
        <f t="shared" si="35"/>
        <v/>
      </c>
      <c r="BV20" s="306" t="str">
        <f t="shared" si="35"/>
        <v/>
      </c>
      <c r="BW20" s="66" t="str">
        <f t="shared" si="36"/>
        <v/>
      </c>
      <c r="BX20" s="386" t="str">
        <f t="shared" si="37"/>
        <v/>
      </c>
      <c r="BY20" s="386" t="str">
        <f t="shared" si="38"/>
        <v/>
      </c>
      <c r="BZ20" s="66" t="str">
        <f t="shared" si="39"/>
        <v/>
      </c>
      <c r="CA20" s="386" t="str">
        <f t="shared" si="40"/>
        <v/>
      </c>
      <c r="CB20" s="386" t="str">
        <f t="shared" si="41"/>
        <v/>
      </c>
      <c r="CC20" s="66" t="str">
        <f t="shared" si="42"/>
        <v/>
      </c>
      <c r="CD20" s="386" t="str">
        <f t="shared" si="43"/>
        <v/>
      </c>
      <c r="CE20" s="386" t="str">
        <f t="shared" si="44"/>
        <v/>
      </c>
      <c r="CF20" s="66" t="str">
        <f t="shared" si="45"/>
        <v/>
      </c>
      <c r="CG20" s="386" t="str">
        <f t="shared" si="46"/>
        <v/>
      </c>
      <c r="CH20" s="386" t="str">
        <f t="shared" si="47"/>
        <v/>
      </c>
      <c r="CI20" s="66" t="str">
        <f t="shared" si="48"/>
        <v/>
      </c>
      <c r="CJ20" s="386" t="str">
        <f t="shared" si="49"/>
        <v/>
      </c>
      <c r="CK20" s="386" t="str">
        <f t="shared" si="50"/>
        <v/>
      </c>
    </row>
    <row r="21" spans="1:89" ht="15" customHeight="1" x14ac:dyDescent="0.2">
      <c r="A21" s="60" t="str">
        <f t="shared" si="0"/>
        <v/>
      </c>
      <c r="B21" s="61"/>
      <c r="C21" s="380"/>
      <c r="D21" s="381"/>
      <c r="E21" s="382" t="str">
        <f t="shared" si="1"/>
        <v/>
      </c>
      <c r="F21" s="383" t="str">
        <f t="shared" si="2"/>
        <v/>
      </c>
      <c r="G21" s="384"/>
      <c r="H21" s="65"/>
      <c r="I21" s="385" t="str">
        <f t="shared" si="3"/>
        <v/>
      </c>
      <c r="J21" s="234" t="str">
        <f t="shared" si="4"/>
        <v/>
      </c>
      <c r="K21" s="384"/>
      <c r="L21" s="65"/>
      <c r="M21" s="385" t="str">
        <f t="shared" si="5"/>
        <v/>
      </c>
      <c r="N21" s="234" t="str">
        <f t="shared" si="6"/>
        <v/>
      </c>
      <c r="O21" s="384"/>
      <c r="P21" s="65"/>
      <c r="Q21" s="385" t="str">
        <f t="shared" si="7"/>
        <v/>
      </c>
      <c r="R21" s="234" t="str">
        <f t="shared" si="8"/>
        <v/>
      </c>
      <c r="S21" s="384"/>
      <c r="T21" s="65"/>
      <c r="U21" s="385" t="str">
        <f t="shared" si="9"/>
        <v/>
      </c>
      <c r="V21" s="234" t="str">
        <f t="shared" si="10"/>
        <v/>
      </c>
      <c r="W21" s="384"/>
      <c r="X21" s="65"/>
      <c r="Y21" s="385" t="str">
        <f t="shared" si="11"/>
        <v/>
      </c>
      <c r="Z21" s="234" t="str">
        <f t="shared" si="12"/>
        <v/>
      </c>
      <c r="AR21" s="306" t="str">
        <f t="shared" si="13"/>
        <v/>
      </c>
      <c r="AS21" s="306" t="str">
        <f t="shared" si="13"/>
        <v/>
      </c>
      <c r="AT21" s="306" t="str">
        <f t="shared" si="13"/>
        <v/>
      </c>
      <c r="AU21" s="386" t="str">
        <f t="shared" si="14"/>
        <v/>
      </c>
      <c r="AV21" s="386" t="str">
        <f t="shared" si="15"/>
        <v/>
      </c>
      <c r="AW21" s="386" t="str">
        <f t="shared" si="16"/>
        <v/>
      </c>
      <c r="AX21" s="386" t="str">
        <f t="shared" si="17"/>
        <v/>
      </c>
      <c r="AY21" s="386" t="str">
        <f t="shared" si="18"/>
        <v/>
      </c>
      <c r="BA21" s="306" t="str">
        <f t="shared" si="19"/>
        <v/>
      </c>
      <c r="BB21" s="306" t="str">
        <f t="shared" si="19"/>
        <v/>
      </c>
      <c r="BC21" s="306" t="str">
        <f t="shared" si="19"/>
        <v/>
      </c>
      <c r="BD21" s="66" t="str">
        <f t="shared" si="20"/>
        <v/>
      </c>
      <c r="BE21" s="386" t="str">
        <f t="shared" si="21"/>
        <v/>
      </c>
      <c r="BF21" s="386" t="str">
        <f t="shared" si="22"/>
        <v/>
      </c>
      <c r="BG21" s="66" t="str">
        <f t="shared" si="23"/>
        <v/>
      </c>
      <c r="BH21" s="386" t="str">
        <f t="shared" si="24"/>
        <v/>
      </c>
      <c r="BI21" s="386" t="str">
        <f t="shared" si="25"/>
        <v/>
      </c>
      <c r="BJ21" s="66" t="str">
        <f t="shared" si="26"/>
        <v/>
      </c>
      <c r="BK21" s="386" t="str">
        <f t="shared" si="27"/>
        <v/>
      </c>
      <c r="BL21" s="386" t="str">
        <f t="shared" si="28"/>
        <v/>
      </c>
      <c r="BM21" s="66" t="str">
        <f t="shared" si="29"/>
        <v/>
      </c>
      <c r="BN21" s="386" t="str">
        <f t="shared" si="30"/>
        <v/>
      </c>
      <c r="BO21" s="386" t="str">
        <f t="shared" si="31"/>
        <v/>
      </c>
      <c r="BP21" s="66" t="str">
        <f t="shared" si="32"/>
        <v/>
      </c>
      <c r="BQ21" s="386" t="str">
        <f t="shared" si="33"/>
        <v/>
      </c>
      <c r="BR21" s="386" t="str">
        <f t="shared" si="34"/>
        <v/>
      </c>
      <c r="BT21" s="306" t="str">
        <f t="shared" si="35"/>
        <v/>
      </c>
      <c r="BU21" s="306" t="str">
        <f t="shared" si="35"/>
        <v/>
      </c>
      <c r="BV21" s="306" t="str">
        <f t="shared" si="35"/>
        <v/>
      </c>
      <c r="BW21" s="66" t="str">
        <f t="shared" si="36"/>
        <v/>
      </c>
      <c r="BX21" s="386" t="str">
        <f t="shared" si="37"/>
        <v/>
      </c>
      <c r="BY21" s="386" t="str">
        <f t="shared" si="38"/>
        <v/>
      </c>
      <c r="BZ21" s="66" t="str">
        <f t="shared" si="39"/>
        <v/>
      </c>
      <c r="CA21" s="386" t="str">
        <f t="shared" si="40"/>
        <v/>
      </c>
      <c r="CB21" s="386" t="str">
        <f t="shared" si="41"/>
        <v/>
      </c>
      <c r="CC21" s="66" t="str">
        <f t="shared" si="42"/>
        <v/>
      </c>
      <c r="CD21" s="386" t="str">
        <f t="shared" si="43"/>
        <v/>
      </c>
      <c r="CE21" s="386" t="str">
        <f t="shared" si="44"/>
        <v/>
      </c>
      <c r="CF21" s="66" t="str">
        <f t="shared" si="45"/>
        <v/>
      </c>
      <c r="CG21" s="386" t="str">
        <f t="shared" si="46"/>
        <v/>
      </c>
      <c r="CH21" s="386" t="str">
        <f t="shared" si="47"/>
        <v/>
      </c>
      <c r="CI21" s="66" t="str">
        <f t="shared" si="48"/>
        <v/>
      </c>
      <c r="CJ21" s="386" t="str">
        <f t="shared" si="49"/>
        <v/>
      </c>
      <c r="CK21" s="386" t="str">
        <f t="shared" si="50"/>
        <v/>
      </c>
    </row>
    <row r="22" spans="1:89" ht="15" customHeight="1" x14ac:dyDescent="0.2">
      <c r="A22" s="60" t="str">
        <f t="shared" si="0"/>
        <v/>
      </c>
      <c r="B22" s="61"/>
      <c r="C22" s="380"/>
      <c r="D22" s="381"/>
      <c r="E22" s="382" t="str">
        <f t="shared" si="1"/>
        <v/>
      </c>
      <c r="F22" s="383" t="str">
        <f t="shared" si="2"/>
        <v/>
      </c>
      <c r="G22" s="384"/>
      <c r="H22" s="65"/>
      <c r="I22" s="385" t="str">
        <f t="shared" si="3"/>
        <v/>
      </c>
      <c r="J22" s="234" t="str">
        <f t="shared" si="4"/>
        <v/>
      </c>
      <c r="K22" s="384"/>
      <c r="L22" s="65"/>
      <c r="M22" s="385" t="str">
        <f t="shared" si="5"/>
        <v/>
      </c>
      <c r="N22" s="234" t="str">
        <f t="shared" si="6"/>
        <v/>
      </c>
      <c r="O22" s="384"/>
      <c r="P22" s="65"/>
      <c r="Q22" s="385" t="str">
        <f t="shared" si="7"/>
        <v/>
      </c>
      <c r="R22" s="234" t="str">
        <f t="shared" si="8"/>
        <v/>
      </c>
      <c r="S22" s="384"/>
      <c r="T22" s="65"/>
      <c r="U22" s="385" t="str">
        <f t="shared" si="9"/>
        <v/>
      </c>
      <c r="V22" s="234" t="str">
        <f t="shared" si="10"/>
        <v/>
      </c>
      <c r="W22" s="384"/>
      <c r="X22" s="65"/>
      <c r="Y22" s="385" t="str">
        <f t="shared" si="11"/>
        <v/>
      </c>
      <c r="Z22" s="234" t="str">
        <f t="shared" si="12"/>
        <v/>
      </c>
      <c r="AR22" s="306" t="str">
        <f t="shared" si="13"/>
        <v/>
      </c>
      <c r="AS22" s="306" t="str">
        <f t="shared" si="13"/>
        <v/>
      </c>
      <c r="AT22" s="306" t="str">
        <f t="shared" si="13"/>
        <v/>
      </c>
      <c r="AU22" s="386" t="str">
        <f t="shared" si="14"/>
        <v/>
      </c>
      <c r="AV22" s="386" t="str">
        <f t="shared" si="15"/>
        <v/>
      </c>
      <c r="AW22" s="386" t="str">
        <f t="shared" si="16"/>
        <v/>
      </c>
      <c r="AX22" s="386" t="str">
        <f t="shared" si="17"/>
        <v/>
      </c>
      <c r="AY22" s="386" t="str">
        <f t="shared" si="18"/>
        <v/>
      </c>
      <c r="BA22" s="306" t="str">
        <f t="shared" si="19"/>
        <v/>
      </c>
      <c r="BB22" s="306" t="str">
        <f t="shared" si="19"/>
        <v/>
      </c>
      <c r="BC22" s="306" t="str">
        <f t="shared" si="19"/>
        <v/>
      </c>
      <c r="BD22" s="66" t="str">
        <f t="shared" si="20"/>
        <v/>
      </c>
      <c r="BE22" s="386" t="str">
        <f t="shared" si="21"/>
        <v/>
      </c>
      <c r="BF22" s="386" t="str">
        <f t="shared" si="22"/>
        <v/>
      </c>
      <c r="BG22" s="66" t="str">
        <f t="shared" si="23"/>
        <v/>
      </c>
      <c r="BH22" s="386" t="str">
        <f t="shared" si="24"/>
        <v/>
      </c>
      <c r="BI22" s="386" t="str">
        <f t="shared" si="25"/>
        <v/>
      </c>
      <c r="BJ22" s="66" t="str">
        <f t="shared" si="26"/>
        <v/>
      </c>
      <c r="BK22" s="386" t="str">
        <f t="shared" si="27"/>
        <v/>
      </c>
      <c r="BL22" s="386" t="str">
        <f t="shared" si="28"/>
        <v/>
      </c>
      <c r="BM22" s="66" t="str">
        <f t="shared" si="29"/>
        <v/>
      </c>
      <c r="BN22" s="386" t="str">
        <f t="shared" si="30"/>
        <v/>
      </c>
      <c r="BO22" s="386" t="str">
        <f t="shared" si="31"/>
        <v/>
      </c>
      <c r="BP22" s="66" t="str">
        <f t="shared" si="32"/>
        <v/>
      </c>
      <c r="BQ22" s="386" t="str">
        <f t="shared" si="33"/>
        <v/>
      </c>
      <c r="BR22" s="386" t="str">
        <f t="shared" si="34"/>
        <v/>
      </c>
      <c r="BT22" s="306" t="str">
        <f t="shared" si="35"/>
        <v/>
      </c>
      <c r="BU22" s="306" t="str">
        <f t="shared" si="35"/>
        <v/>
      </c>
      <c r="BV22" s="306" t="str">
        <f t="shared" si="35"/>
        <v/>
      </c>
      <c r="BW22" s="66" t="str">
        <f t="shared" si="36"/>
        <v/>
      </c>
      <c r="BX22" s="386" t="str">
        <f t="shared" si="37"/>
        <v/>
      </c>
      <c r="BY22" s="386" t="str">
        <f t="shared" si="38"/>
        <v/>
      </c>
      <c r="BZ22" s="66" t="str">
        <f t="shared" si="39"/>
        <v/>
      </c>
      <c r="CA22" s="386" t="str">
        <f t="shared" si="40"/>
        <v/>
      </c>
      <c r="CB22" s="386" t="str">
        <f t="shared" si="41"/>
        <v/>
      </c>
      <c r="CC22" s="66" t="str">
        <f t="shared" si="42"/>
        <v/>
      </c>
      <c r="CD22" s="386" t="str">
        <f t="shared" si="43"/>
        <v/>
      </c>
      <c r="CE22" s="386" t="str">
        <f t="shared" si="44"/>
        <v/>
      </c>
      <c r="CF22" s="66" t="str">
        <f t="shared" si="45"/>
        <v/>
      </c>
      <c r="CG22" s="386" t="str">
        <f t="shared" si="46"/>
        <v/>
      </c>
      <c r="CH22" s="386" t="str">
        <f t="shared" si="47"/>
        <v/>
      </c>
      <c r="CI22" s="66" t="str">
        <f t="shared" si="48"/>
        <v/>
      </c>
      <c r="CJ22" s="386" t="str">
        <f t="shared" si="49"/>
        <v/>
      </c>
      <c r="CK22" s="386" t="str">
        <f t="shared" si="50"/>
        <v/>
      </c>
    </row>
    <row r="23" spans="1:89" ht="15" customHeight="1" x14ac:dyDescent="0.2">
      <c r="A23" s="60" t="str">
        <f t="shared" si="0"/>
        <v/>
      </c>
      <c r="B23" s="61"/>
      <c r="C23" s="380"/>
      <c r="D23" s="381"/>
      <c r="E23" s="382" t="str">
        <f t="shared" si="1"/>
        <v/>
      </c>
      <c r="F23" s="383" t="str">
        <f t="shared" si="2"/>
        <v/>
      </c>
      <c r="G23" s="384"/>
      <c r="H23" s="65"/>
      <c r="I23" s="385" t="str">
        <f t="shared" si="3"/>
        <v/>
      </c>
      <c r="J23" s="234" t="str">
        <f t="shared" si="4"/>
        <v/>
      </c>
      <c r="K23" s="384"/>
      <c r="L23" s="65"/>
      <c r="M23" s="385" t="str">
        <f t="shared" si="5"/>
        <v/>
      </c>
      <c r="N23" s="234" t="str">
        <f t="shared" si="6"/>
        <v/>
      </c>
      <c r="O23" s="384"/>
      <c r="P23" s="65"/>
      <c r="Q23" s="385" t="str">
        <f t="shared" si="7"/>
        <v/>
      </c>
      <c r="R23" s="234" t="str">
        <f t="shared" si="8"/>
        <v/>
      </c>
      <c r="S23" s="384"/>
      <c r="T23" s="65"/>
      <c r="U23" s="385" t="str">
        <f t="shared" si="9"/>
        <v/>
      </c>
      <c r="V23" s="234" t="str">
        <f t="shared" si="10"/>
        <v/>
      </c>
      <c r="W23" s="384"/>
      <c r="X23" s="65"/>
      <c r="Y23" s="385" t="str">
        <f t="shared" si="11"/>
        <v/>
      </c>
      <c r="Z23" s="234" t="str">
        <f t="shared" si="12"/>
        <v/>
      </c>
      <c r="AR23" s="306" t="str">
        <f t="shared" si="13"/>
        <v/>
      </c>
      <c r="AS23" s="306" t="str">
        <f t="shared" si="13"/>
        <v/>
      </c>
      <c r="AT23" s="306" t="str">
        <f t="shared" si="13"/>
        <v/>
      </c>
      <c r="AU23" s="386" t="str">
        <f t="shared" si="14"/>
        <v/>
      </c>
      <c r="AV23" s="386" t="str">
        <f t="shared" si="15"/>
        <v/>
      </c>
      <c r="AW23" s="386" t="str">
        <f t="shared" si="16"/>
        <v/>
      </c>
      <c r="AX23" s="386" t="str">
        <f t="shared" si="17"/>
        <v/>
      </c>
      <c r="AY23" s="386" t="str">
        <f t="shared" si="18"/>
        <v/>
      </c>
      <c r="BA23" s="306" t="str">
        <f t="shared" si="19"/>
        <v/>
      </c>
      <c r="BB23" s="306" t="str">
        <f t="shared" si="19"/>
        <v/>
      </c>
      <c r="BC23" s="306" t="str">
        <f t="shared" si="19"/>
        <v/>
      </c>
      <c r="BD23" s="66" t="str">
        <f t="shared" si="20"/>
        <v/>
      </c>
      <c r="BE23" s="386" t="str">
        <f t="shared" si="21"/>
        <v/>
      </c>
      <c r="BF23" s="386" t="str">
        <f t="shared" si="22"/>
        <v/>
      </c>
      <c r="BG23" s="66" t="str">
        <f t="shared" si="23"/>
        <v/>
      </c>
      <c r="BH23" s="386" t="str">
        <f t="shared" si="24"/>
        <v/>
      </c>
      <c r="BI23" s="386" t="str">
        <f t="shared" si="25"/>
        <v/>
      </c>
      <c r="BJ23" s="66" t="str">
        <f t="shared" si="26"/>
        <v/>
      </c>
      <c r="BK23" s="386" t="str">
        <f t="shared" si="27"/>
        <v/>
      </c>
      <c r="BL23" s="386" t="str">
        <f t="shared" si="28"/>
        <v/>
      </c>
      <c r="BM23" s="66" t="str">
        <f t="shared" si="29"/>
        <v/>
      </c>
      <c r="BN23" s="386" t="str">
        <f t="shared" si="30"/>
        <v/>
      </c>
      <c r="BO23" s="386" t="str">
        <f t="shared" si="31"/>
        <v/>
      </c>
      <c r="BP23" s="66" t="str">
        <f t="shared" si="32"/>
        <v/>
      </c>
      <c r="BQ23" s="386" t="str">
        <f t="shared" si="33"/>
        <v/>
      </c>
      <c r="BR23" s="386" t="str">
        <f t="shared" si="34"/>
        <v/>
      </c>
      <c r="BT23" s="306" t="str">
        <f t="shared" si="35"/>
        <v/>
      </c>
      <c r="BU23" s="306" t="str">
        <f t="shared" si="35"/>
        <v/>
      </c>
      <c r="BV23" s="306" t="str">
        <f t="shared" si="35"/>
        <v/>
      </c>
      <c r="BW23" s="66" t="str">
        <f t="shared" si="36"/>
        <v/>
      </c>
      <c r="BX23" s="386" t="str">
        <f t="shared" si="37"/>
        <v/>
      </c>
      <c r="BY23" s="386" t="str">
        <f t="shared" si="38"/>
        <v/>
      </c>
      <c r="BZ23" s="66" t="str">
        <f t="shared" si="39"/>
        <v/>
      </c>
      <c r="CA23" s="386" t="str">
        <f t="shared" si="40"/>
        <v/>
      </c>
      <c r="CB23" s="386" t="str">
        <f t="shared" si="41"/>
        <v/>
      </c>
      <c r="CC23" s="66" t="str">
        <f t="shared" si="42"/>
        <v/>
      </c>
      <c r="CD23" s="386" t="str">
        <f t="shared" si="43"/>
        <v/>
      </c>
      <c r="CE23" s="386" t="str">
        <f t="shared" si="44"/>
        <v/>
      </c>
      <c r="CF23" s="66" t="str">
        <f t="shared" si="45"/>
        <v/>
      </c>
      <c r="CG23" s="386" t="str">
        <f t="shared" si="46"/>
        <v/>
      </c>
      <c r="CH23" s="386" t="str">
        <f t="shared" si="47"/>
        <v/>
      </c>
      <c r="CI23" s="66" t="str">
        <f t="shared" si="48"/>
        <v/>
      </c>
      <c r="CJ23" s="386" t="str">
        <f t="shared" si="49"/>
        <v/>
      </c>
      <c r="CK23" s="386" t="str">
        <f t="shared" si="50"/>
        <v/>
      </c>
    </row>
    <row r="24" spans="1:89" ht="15" customHeight="1" x14ac:dyDescent="0.2">
      <c r="A24" s="60" t="str">
        <f>F24</f>
        <v/>
      </c>
      <c r="B24" s="61"/>
      <c r="C24" s="380"/>
      <c r="D24" s="381"/>
      <c r="E24" s="382" t="str">
        <f t="shared" si="1"/>
        <v/>
      </c>
      <c r="F24" s="383" t="str">
        <f t="shared" si="2"/>
        <v/>
      </c>
      <c r="G24" s="384"/>
      <c r="H24" s="65"/>
      <c r="I24" s="385" t="str">
        <f t="shared" si="3"/>
        <v/>
      </c>
      <c r="J24" s="234" t="str">
        <f t="shared" si="4"/>
        <v/>
      </c>
      <c r="K24" s="384"/>
      <c r="L24" s="65"/>
      <c r="M24" s="385" t="str">
        <f t="shared" si="5"/>
        <v/>
      </c>
      <c r="N24" s="234" t="str">
        <f t="shared" si="6"/>
        <v/>
      </c>
      <c r="O24" s="384"/>
      <c r="P24" s="65"/>
      <c r="Q24" s="385" t="str">
        <f t="shared" si="7"/>
        <v/>
      </c>
      <c r="R24" s="234" t="str">
        <f t="shared" si="8"/>
        <v/>
      </c>
      <c r="S24" s="384"/>
      <c r="T24" s="65"/>
      <c r="U24" s="385" t="str">
        <f t="shared" si="9"/>
        <v/>
      </c>
      <c r="V24" s="234" t="str">
        <f t="shared" si="10"/>
        <v/>
      </c>
      <c r="W24" s="384"/>
      <c r="X24" s="65"/>
      <c r="Y24" s="385" t="str">
        <f t="shared" si="11"/>
        <v/>
      </c>
      <c r="Z24" s="234" t="str">
        <f t="shared" si="12"/>
        <v/>
      </c>
      <c r="AR24" s="306" t="str">
        <f t="shared" si="13"/>
        <v/>
      </c>
      <c r="AS24" s="306" t="str">
        <f t="shared" si="13"/>
        <v/>
      </c>
      <c r="AT24" s="306" t="str">
        <f t="shared" si="13"/>
        <v/>
      </c>
      <c r="AU24" s="386" t="str">
        <f t="shared" si="14"/>
        <v/>
      </c>
      <c r="AV24" s="386" t="str">
        <f t="shared" si="15"/>
        <v/>
      </c>
      <c r="AW24" s="386" t="str">
        <f t="shared" si="16"/>
        <v/>
      </c>
      <c r="AX24" s="386" t="str">
        <f t="shared" si="17"/>
        <v/>
      </c>
      <c r="AY24" s="386" t="str">
        <f t="shared" si="18"/>
        <v/>
      </c>
      <c r="BA24" s="306" t="str">
        <f t="shared" si="19"/>
        <v/>
      </c>
      <c r="BB24" s="306" t="str">
        <f t="shared" si="19"/>
        <v/>
      </c>
      <c r="BC24" s="306" t="str">
        <f t="shared" si="19"/>
        <v/>
      </c>
      <c r="BD24" s="66" t="str">
        <f t="shared" si="20"/>
        <v/>
      </c>
      <c r="BE24" s="386" t="str">
        <f t="shared" si="21"/>
        <v/>
      </c>
      <c r="BF24" s="386" t="str">
        <f t="shared" si="22"/>
        <v/>
      </c>
      <c r="BG24" s="66" t="str">
        <f t="shared" si="23"/>
        <v/>
      </c>
      <c r="BH24" s="386" t="str">
        <f t="shared" si="24"/>
        <v/>
      </c>
      <c r="BI24" s="386" t="str">
        <f t="shared" si="25"/>
        <v/>
      </c>
      <c r="BJ24" s="66" t="str">
        <f t="shared" si="26"/>
        <v/>
      </c>
      <c r="BK24" s="386" t="str">
        <f t="shared" si="27"/>
        <v/>
      </c>
      <c r="BL24" s="386" t="str">
        <f t="shared" si="28"/>
        <v/>
      </c>
      <c r="BM24" s="66" t="str">
        <f t="shared" si="29"/>
        <v/>
      </c>
      <c r="BN24" s="386" t="str">
        <f t="shared" si="30"/>
        <v/>
      </c>
      <c r="BO24" s="386" t="str">
        <f t="shared" si="31"/>
        <v/>
      </c>
      <c r="BP24" s="66" t="str">
        <f t="shared" si="32"/>
        <v/>
      </c>
      <c r="BQ24" s="386" t="str">
        <f t="shared" si="33"/>
        <v/>
      </c>
      <c r="BR24" s="386" t="str">
        <f t="shared" si="34"/>
        <v/>
      </c>
      <c r="BT24" s="306" t="str">
        <f t="shared" si="35"/>
        <v/>
      </c>
      <c r="BU24" s="306" t="str">
        <f t="shared" si="35"/>
        <v/>
      </c>
      <c r="BV24" s="306" t="str">
        <f t="shared" si="35"/>
        <v/>
      </c>
      <c r="BW24" s="66" t="str">
        <f t="shared" si="36"/>
        <v/>
      </c>
      <c r="BX24" s="386" t="str">
        <f t="shared" si="37"/>
        <v/>
      </c>
      <c r="BY24" s="386" t="str">
        <f t="shared" si="38"/>
        <v/>
      </c>
      <c r="BZ24" s="66" t="str">
        <f t="shared" si="39"/>
        <v/>
      </c>
      <c r="CA24" s="386" t="str">
        <f t="shared" si="40"/>
        <v/>
      </c>
      <c r="CB24" s="386" t="str">
        <f t="shared" si="41"/>
        <v/>
      </c>
      <c r="CC24" s="66" t="str">
        <f t="shared" si="42"/>
        <v/>
      </c>
      <c r="CD24" s="386" t="str">
        <f t="shared" si="43"/>
        <v/>
      </c>
      <c r="CE24" s="386" t="str">
        <f t="shared" si="44"/>
        <v/>
      </c>
      <c r="CF24" s="66" t="str">
        <f t="shared" si="45"/>
        <v/>
      </c>
      <c r="CG24" s="386" t="str">
        <f t="shared" si="46"/>
        <v/>
      </c>
      <c r="CH24" s="386" t="str">
        <f t="shared" si="47"/>
        <v/>
      </c>
      <c r="CI24" s="66" t="str">
        <f t="shared" si="48"/>
        <v/>
      </c>
      <c r="CJ24" s="386" t="str">
        <f t="shared" si="49"/>
        <v/>
      </c>
      <c r="CK24" s="386" t="str">
        <f t="shared" si="50"/>
        <v/>
      </c>
    </row>
    <row r="25" spans="1:89" ht="15" customHeight="1" thickBot="1" x14ac:dyDescent="0.25">
      <c r="A25" s="60" t="str">
        <f>F25</f>
        <v/>
      </c>
      <c r="B25" s="362"/>
      <c r="C25" s="362"/>
      <c r="D25" s="387"/>
      <c r="E25" s="382" t="str">
        <f t="shared" si="1"/>
        <v/>
      </c>
      <c r="F25" s="388" t="str">
        <f t="shared" si="2"/>
        <v/>
      </c>
      <c r="G25" s="389"/>
      <c r="H25" s="65"/>
      <c r="I25" s="385" t="str">
        <f t="shared" si="3"/>
        <v/>
      </c>
      <c r="J25" s="234" t="str">
        <f t="shared" si="4"/>
        <v/>
      </c>
      <c r="K25" s="389"/>
      <c r="L25" s="65"/>
      <c r="M25" s="385" t="str">
        <f t="shared" si="5"/>
        <v/>
      </c>
      <c r="N25" s="234" t="str">
        <f t="shared" si="6"/>
        <v/>
      </c>
      <c r="O25" s="389"/>
      <c r="P25" s="65"/>
      <c r="Q25" s="385" t="str">
        <f t="shared" si="7"/>
        <v/>
      </c>
      <c r="R25" s="234" t="str">
        <f t="shared" si="8"/>
        <v/>
      </c>
      <c r="S25" s="389"/>
      <c r="T25" s="65"/>
      <c r="U25" s="385" t="str">
        <f t="shared" si="9"/>
        <v/>
      </c>
      <c r="V25" s="234" t="str">
        <f t="shared" si="10"/>
        <v/>
      </c>
      <c r="W25" s="389"/>
      <c r="X25" s="65"/>
      <c r="Y25" s="385" t="str">
        <f t="shared" si="11"/>
        <v/>
      </c>
      <c r="Z25" s="234" t="str">
        <f t="shared" si="12"/>
        <v/>
      </c>
      <c r="AR25" s="306" t="str">
        <f t="shared" si="13"/>
        <v/>
      </c>
      <c r="AS25" s="306" t="str">
        <f t="shared" si="13"/>
        <v/>
      </c>
      <c r="AT25" s="306" t="str">
        <f t="shared" si="13"/>
        <v/>
      </c>
      <c r="AU25" s="386" t="str">
        <f t="shared" si="14"/>
        <v/>
      </c>
      <c r="AV25" s="386" t="str">
        <f t="shared" si="15"/>
        <v/>
      </c>
      <c r="AW25" s="386" t="str">
        <f t="shared" si="16"/>
        <v/>
      </c>
      <c r="AX25" s="386" t="str">
        <f t="shared" si="17"/>
        <v/>
      </c>
      <c r="AY25" s="386" t="str">
        <f t="shared" si="18"/>
        <v/>
      </c>
      <c r="BA25" s="306" t="str">
        <f t="shared" si="19"/>
        <v/>
      </c>
      <c r="BB25" s="306" t="str">
        <f t="shared" si="19"/>
        <v/>
      </c>
      <c r="BC25" s="306" t="str">
        <f t="shared" si="19"/>
        <v/>
      </c>
      <c r="BD25" s="66" t="str">
        <f t="shared" si="20"/>
        <v/>
      </c>
      <c r="BE25" s="386" t="str">
        <f t="shared" si="21"/>
        <v/>
      </c>
      <c r="BF25" s="386" t="str">
        <f t="shared" si="22"/>
        <v/>
      </c>
      <c r="BG25" s="66" t="str">
        <f t="shared" si="23"/>
        <v/>
      </c>
      <c r="BH25" s="386" t="str">
        <f t="shared" si="24"/>
        <v/>
      </c>
      <c r="BI25" s="386" t="str">
        <f t="shared" si="25"/>
        <v/>
      </c>
      <c r="BJ25" s="66" t="str">
        <f t="shared" si="26"/>
        <v/>
      </c>
      <c r="BK25" s="386" t="str">
        <f t="shared" si="27"/>
        <v/>
      </c>
      <c r="BL25" s="386" t="str">
        <f t="shared" si="28"/>
        <v/>
      </c>
      <c r="BM25" s="66" t="str">
        <f t="shared" si="29"/>
        <v/>
      </c>
      <c r="BN25" s="386" t="str">
        <f t="shared" si="30"/>
        <v/>
      </c>
      <c r="BO25" s="386" t="str">
        <f t="shared" si="31"/>
        <v/>
      </c>
      <c r="BP25" s="66" t="str">
        <f t="shared" si="32"/>
        <v/>
      </c>
      <c r="BQ25" s="386" t="str">
        <f t="shared" si="33"/>
        <v/>
      </c>
      <c r="BR25" s="386" t="str">
        <f t="shared" si="34"/>
        <v/>
      </c>
      <c r="BT25" s="306" t="str">
        <f t="shared" si="35"/>
        <v/>
      </c>
      <c r="BU25" s="306" t="str">
        <f t="shared" si="35"/>
        <v/>
      </c>
      <c r="BV25" s="306" t="str">
        <f t="shared" si="35"/>
        <v/>
      </c>
      <c r="BW25" s="66" t="str">
        <f t="shared" si="36"/>
        <v/>
      </c>
      <c r="BX25" s="386" t="str">
        <f t="shared" si="37"/>
        <v/>
      </c>
      <c r="BY25" s="386" t="str">
        <f t="shared" si="38"/>
        <v/>
      </c>
      <c r="BZ25" s="66" t="str">
        <f t="shared" si="39"/>
        <v/>
      </c>
      <c r="CA25" s="386" t="str">
        <f t="shared" si="40"/>
        <v/>
      </c>
      <c r="CB25" s="386" t="str">
        <f t="shared" si="41"/>
        <v/>
      </c>
      <c r="CC25" s="66" t="str">
        <f t="shared" si="42"/>
        <v/>
      </c>
      <c r="CD25" s="386" t="str">
        <f t="shared" si="43"/>
        <v/>
      </c>
      <c r="CE25" s="386" t="str">
        <f t="shared" si="44"/>
        <v/>
      </c>
      <c r="CF25" s="66" t="str">
        <f t="shared" si="45"/>
        <v/>
      </c>
      <c r="CG25" s="386" t="str">
        <f t="shared" si="46"/>
        <v/>
      </c>
      <c r="CH25" s="386" t="str">
        <f t="shared" si="47"/>
        <v/>
      </c>
      <c r="CI25" s="66" t="str">
        <f t="shared" si="48"/>
        <v/>
      </c>
      <c r="CJ25" s="386" t="str">
        <f t="shared" si="49"/>
        <v/>
      </c>
      <c r="CK25" s="386" t="str">
        <f t="shared" si="50"/>
        <v/>
      </c>
    </row>
    <row r="26" spans="1:89" ht="15" customHeight="1" thickTop="1" thickBot="1" x14ac:dyDescent="0.25">
      <c r="A26" s="48"/>
      <c r="B26" s="48"/>
      <c r="C26" s="48"/>
      <c r="D26" s="48"/>
      <c r="E26" s="48"/>
      <c r="F26" s="48"/>
      <c r="G26" s="48"/>
      <c r="H26" s="49"/>
      <c r="I26" s="48"/>
      <c r="J26" s="64"/>
      <c r="K26" s="48"/>
      <c r="L26" s="49"/>
      <c r="M26" s="48"/>
      <c r="N26" s="64"/>
      <c r="O26" s="48"/>
      <c r="P26" s="49"/>
      <c r="Q26" s="48"/>
      <c r="R26" s="64"/>
      <c r="S26" s="48"/>
      <c r="T26" s="49"/>
      <c r="U26" s="48"/>
      <c r="V26" s="64"/>
      <c r="W26" s="48"/>
      <c r="X26" s="49"/>
      <c r="Y26" s="48"/>
      <c r="Z26" s="64"/>
      <c r="BD26" s="48"/>
      <c r="BG26" s="48"/>
      <c r="BJ26" s="48"/>
      <c r="BM26" s="48"/>
      <c r="BP26" s="48"/>
      <c r="BW26" s="48"/>
      <c r="BZ26" s="48"/>
      <c r="CC26" s="48"/>
      <c r="CF26" s="48"/>
      <c r="CI26" s="48"/>
    </row>
    <row r="27" spans="1:89" ht="15" customHeight="1" thickTop="1" x14ac:dyDescent="0.2"/>
  </sheetData>
  <sortState xmlns:xlrd2="http://schemas.microsoft.com/office/spreadsheetml/2017/richdata2" ref="A11:CK19">
    <sortCondition ref="E11:E19"/>
  </sortState>
  <mergeCells count="12">
    <mergeCell ref="E8:F8"/>
    <mergeCell ref="D2:Z6"/>
    <mergeCell ref="H7:J7"/>
    <mergeCell ref="L7:N7"/>
    <mergeCell ref="P7:R7"/>
    <mergeCell ref="T7:V7"/>
    <mergeCell ref="X7:Z7"/>
    <mergeCell ref="H8:J8"/>
    <mergeCell ref="L8:N8"/>
    <mergeCell ref="P8:R8"/>
    <mergeCell ref="T8:V8"/>
    <mergeCell ref="X8:Z8"/>
  </mergeCells>
  <dataValidations count="2">
    <dataValidation type="list" allowBlank="1" showInputMessage="1" showErrorMessage="1" sqref="T8:V8 L8:N8 P8:R8 X8:Z8 H8:J8 BD8 BG8 BJ8 BM8 BP8 BW8 BZ8 CC8 CF8 CI8" xr:uid="{57A7E251-70A3-4C21-9F4F-3F57EBB52324}">
      <formula1>Windspd</formula1>
    </dataValidation>
    <dataValidation type="list" allowBlank="1" showInputMessage="1" showErrorMessage="1" sqref="C11:C25" xr:uid="{E8F01A78-9E65-4C87-BB5F-32079A31F6B2}">
      <formula1>Boats</formula1>
    </dataValidation>
  </dataValidations>
  <pageMargins left="0.25" right="0.25" top="0.75" bottom="0.75" header="0.3" footer="0.3"/>
  <pageSetup scale="25"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8A359-3E11-46CD-8AAB-68679288949B}">
  <dimension ref="A1:CK32"/>
  <sheetViews>
    <sheetView workbookViewId="0">
      <selection activeCell="B2" sqref="B2:C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242</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147</v>
      </c>
      <c r="C3" s="2" t="s">
        <v>243</v>
      </c>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781</v>
      </c>
      <c r="C4" s="2" t="s">
        <v>1206</v>
      </c>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472</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44843</v>
      </c>
      <c r="C8" s="5"/>
      <c r="D8" s="6"/>
      <c r="E8" s="408" t="s">
        <v>99</v>
      </c>
      <c r="F8" s="409"/>
      <c r="G8" s="7"/>
      <c r="H8" s="427" t="s">
        <v>298</v>
      </c>
      <c r="I8" s="427"/>
      <c r="J8" s="427"/>
      <c r="K8" s="427"/>
      <c r="L8" s="418"/>
      <c r="M8" s="418"/>
      <c r="N8" s="8"/>
      <c r="O8" s="418" t="s">
        <v>3</v>
      </c>
      <c r="P8" s="418"/>
      <c r="Q8" s="418"/>
      <c r="R8" s="418"/>
      <c r="S8" s="418"/>
      <c r="T8" s="418"/>
      <c r="U8" s="8"/>
      <c r="V8" s="418" t="s">
        <v>298</v>
      </c>
      <c r="W8" s="418"/>
      <c r="X8" s="418"/>
      <c r="Y8" s="418"/>
      <c r="Z8" s="418"/>
      <c r="AA8" s="418"/>
      <c r="AB8" s="8"/>
      <c r="AC8" s="418" t="s">
        <v>298</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391"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19" si="0">F11</f>
        <v>1</v>
      </c>
      <c r="B11" s="61" t="s">
        <v>633</v>
      </c>
      <c r="C11" s="390" t="s">
        <v>83</v>
      </c>
      <c r="D11" s="392">
        <v>1801</v>
      </c>
      <c r="E11" s="15">
        <f t="shared" ref="E11:E19" si="1">IF(B11="","",M11+T11+AA11+AH11+AO11)</f>
        <v>3</v>
      </c>
      <c r="F11" s="16">
        <f t="shared" ref="F11:F30" si="2">IF(B11="","",RANK(E11,E$11:E$30,1))</f>
        <v>1</v>
      </c>
      <c r="G11" s="8">
        <f t="shared" ref="G11:G19" si="3">IF(H$8="","",IF($B11="","",INDEX(PMNumb,MATCH($C11,Boats,0),MATCH(H$8,Windspd,0))))</f>
        <v>83</v>
      </c>
      <c r="H11" s="62">
        <f>IF($B11="","",TIME(I11,J11,K11))</f>
        <v>1.2893518518518519E-2</v>
      </c>
      <c r="I11" s="65"/>
      <c r="J11" s="65">
        <v>18</v>
      </c>
      <c r="K11" s="65">
        <v>34</v>
      </c>
      <c r="L11" s="34">
        <f t="shared" ref="L11:L19" si="4">IF(OR(H11="DNS",H11="DNF",H11="DSQ",H11="DNC",H11="OCS"),"",IF(H$9="","",IF($B11="","",(H11/(G11/100)))))</f>
        <v>1.5534359660865686E-2</v>
      </c>
      <c r="M11" s="35">
        <f t="shared" ref="M11:M30" si="5">IF(OR(H11="DNS",H11="DNF",H11="DSQ",H11="DNC",H11="OCS"),(COUNTA($B$11:$B$30)+1),IF(H$8="",0,IF($B11="","",RANK(L11,L$11:L$30,1))))</f>
        <v>1</v>
      </c>
      <c r="N11" s="57">
        <f t="shared" ref="N11:N19" si="6">IF(O$8="","",IF($B11="","",INDEX(PMNumb,MATCH($C11,Boats,0),MATCH(O$8,Windspd,0))))</f>
        <v>83</v>
      </c>
      <c r="O11" s="62">
        <f>IF($B11="","",TIME(P11,Q11,R11))</f>
        <v>1.4398148148148148E-2</v>
      </c>
      <c r="P11" s="65"/>
      <c r="Q11" s="65">
        <v>20</v>
      </c>
      <c r="R11" s="65">
        <v>44</v>
      </c>
      <c r="S11" s="34">
        <f t="shared" ref="S11:S19" si="7">IF(OR(O11="DNS",O11="DNF",O11="DSQ",O11="DNC",O11="OCS"),"",IF(O$9="","",IF($B11="","",(O11/(N11/100)))))</f>
        <v>1.7347166443551987E-2</v>
      </c>
      <c r="T11" s="35">
        <f t="shared" ref="T11:T30" si="8">IF(OR(O11="DNS",O11="DNF",O11="DSQ",O11="DNC",O11="OCS"),(COUNTA($B$11:$B$30)+1),IF(O$8="",0,IF($B11="","",RANK(S11,S$11:S$30,1))))</f>
        <v>1</v>
      </c>
      <c r="U11" s="57">
        <f t="shared" ref="U11:U19" si="9">IF(V$8="","",IF($B11="","",INDEX(PMNumb,MATCH($C11,Boats,0),MATCH(V$8,Windspd,0))))</f>
        <v>83</v>
      </c>
      <c r="V11" s="62">
        <f>IF($B11="","",TIME(W11,X11,Y11))</f>
        <v>1.3645833333333331E-2</v>
      </c>
      <c r="W11" s="65"/>
      <c r="X11" s="65">
        <v>19</v>
      </c>
      <c r="Y11" s="65">
        <v>39</v>
      </c>
      <c r="Z11" s="34">
        <f t="shared" ref="Z11:Z19" si="10">IF(OR(V11="DNS",V11="DNF",V11="DSQ",V11="DNC",V11="OCS"),"",IF(V$9="","",IF($B11="","",(V11/(U11/100)))))</f>
        <v>1.6440763052208832E-2</v>
      </c>
      <c r="AA11" s="35">
        <f t="shared" ref="AA11:AA30" si="11">IF(OR(V11="DNS",V11="DNF",V11="DSQ",V11="DNC",V11="OCS"),(COUNTA($B$11:$B$30)+1),IF(V$8="",0,IF($B11="","",RANK(Z11,Z$11:Z$30,1))))</f>
        <v>1</v>
      </c>
      <c r="AB11" s="57"/>
      <c r="AC11" s="62"/>
      <c r="AD11" s="65"/>
      <c r="AE11" s="65"/>
      <c r="AF11" s="65"/>
      <c r="AG11" s="34"/>
      <c r="AH11" s="35"/>
      <c r="AI11" s="57"/>
      <c r="AJ11" s="62"/>
      <c r="AK11" s="65"/>
      <c r="AL11" s="65"/>
      <c r="AM11" s="65"/>
      <c r="AN11" s="34"/>
      <c r="AO11" s="35"/>
      <c r="AR11" s="13" t="str">
        <f t="shared" ref="AR11:AR19" si="12">IF($B11="","",B11)</f>
        <v>Van Rogers</v>
      </c>
      <c r="AS11" s="13" t="str">
        <f t="shared" ref="AS11:AS19" si="13">IF($B11="","",C11)</f>
        <v>TH</v>
      </c>
      <c r="AT11" s="13">
        <f t="shared" ref="AT11:AT19" si="14">IF($B11="","",D11)</f>
        <v>1801</v>
      </c>
      <c r="AU11" s="22">
        <f t="shared" ref="AU11:AU30" si="15">IF($B11="","",IF(M11&gt;0,IF(OR(H11="DNS",H11="DSQ",H11="DNC",H11="OCS"),0,IF(H11="DNF",1,(COUNTIF($H$11:$H$30,"=DNF")+COUNT($L$11:$L$30))-M11+1)),0))</f>
        <v>9</v>
      </c>
      <c r="AV11" s="22">
        <f t="shared" ref="AV11:AV30" si="16">IF($B11="","",IF(T11&gt;0,IF(OR(O11="DNS",O11="DSQ",O11="DNC",O11="OCS"),0,IF(O11="DNF",1,(COUNTIF($O$11:$O$30,"=DNF")+COUNT($S$11:$S$30)-T11+1))),0))</f>
        <v>5</v>
      </c>
      <c r="AW11" s="22">
        <f t="shared" ref="AW11:AW30" si="17">IF($B11="","",IF(AA11&gt;0,IF(OR(V11="DNS",V11="DSQ",V11="DNC",V11="OCS"),0,IF(V11="DNF",1,(COUNTIF($V$11:$V$30,"=DNF")+COUNT($Z$11:$Z$30))-AA11+1)),0))</f>
        <v>5</v>
      </c>
      <c r="AX11" s="22">
        <f t="shared" ref="AX11:AX30" si="18">IF($B11="","",IF(AH11&gt;0,IF(OR(AC11="DNS",AC11="DSQ",AC11="DNC",AC11="OCS"),0,IF(AC11="DNF",1,(COUNTIF($AC$11:$AC$30,"=DNF")+COUNT($AG$11:$AG$30))-AH11+1)),0))</f>
        <v>0</v>
      </c>
      <c r="AY11" s="22">
        <f t="shared" ref="AY11:AY30" si="19">IF($B11="","",IF(AO11&gt;0,IF(OR(AJ11="DNS",AJ11="DSQ",AJ11="DNC",AJ11="OCS"),0,IF(AJ11="DNF",1,(COUNTIF($AJ$11:$AJ$30,"=DNF")+COUNT($AN$11:$AN$30))-AO11+1)),0))</f>
        <v>0</v>
      </c>
      <c r="BA11" s="13" t="str">
        <f t="shared" ref="BA11:BA19" si="20">IF($B11="","",B11)</f>
        <v>Van Rogers</v>
      </c>
      <c r="BB11" s="13" t="str">
        <f t="shared" ref="BB11:BB19" si="21">IF($B11="","",C11)</f>
        <v>TH</v>
      </c>
      <c r="BC11" s="13">
        <f t="shared" ref="BC11:BC19" si="22">IF($B11="","",D11)</f>
        <v>1801</v>
      </c>
      <c r="BD11" s="66">
        <f t="shared" ref="BD11:BD19" si="23">IF($C11="TH",H11,"")</f>
        <v>1.2893518518518519E-2</v>
      </c>
      <c r="BE11" s="22">
        <f t="shared" ref="BE11:BE30" si="24">IF(M11&gt;0,IF($C11="TH",IF(OR(BD11="DNS",BD11="DNF",BD11="DSQ",BD11="DNC",BD11="OCS"),(COUNTIF($C$11:$C$30,"=TH")+1),IF(H$8="",0,IF($B11="","",RANK(BD11,BD$11:BD$30,1)))),""),"")</f>
        <v>1</v>
      </c>
      <c r="BF11" s="22">
        <f t="shared" ref="BF11:BF30" si="25">IF(BE11="","",IF($C11="TH",IF($B11="","",IF(BE11&gt;0,IF(OR(BD11="DNS",BD11="DSQ",BD11="DNC",BD11="OCS"),0,IF(BD11="DNF",1,(COUNTIF($BD$11:$BD$30,"=DNF")+COUNT($BD$11:$BD$30))-BE11+1)),0)),""))</f>
        <v>4</v>
      </c>
      <c r="BG11" s="66">
        <f t="shared" ref="BG11:BG19" si="26">IF($C11="TH",O11,"")</f>
        <v>1.4398148148148148E-2</v>
      </c>
      <c r="BH11" s="22">
        <f t="shared" ref="BH11:BH30" si="27">IF(T11&gt;0,IF($C11="TH",IF(OR(BG11="DNS",BG11="DNF",BG11="DSQ",BG11="DNC",BG11="OCS"),(COUNTIF($C$11:$C$30,"=TH")+1),IF(O$8="",0,IF($B11="","",RANK(BG11,BG$11:BG$30,1)))),""),"")</f>
        <v>1</v>
      </c>
      <c r="BI11" s="22">
        <f t="shared" ref="BI11:BI30" si="28">IF(BH11="","",IF($C11="TH",IF($B11="","",IF(BH11&gt;0,IF(OR(BG11="DNS",BG11="DSQ",BG11="DNC",BG11="OCS"),0,IF(BG11="DNF",1,(COUNTIF($BG$11:$BG$30,"=DNF")+COUNT($BG$11:$BG$30))-BH11+1)),0)),""))</f>
        <v>2</v>
      </c>
      <c r="BJ11" s="66">
        <f t="shared" ref="BJ11:BJ19" si="29">IF($C11="TH",V11,"")</f>
        <v>1.3645833333333331E-2</v>
      </c>
      <c r="BK11" s="22">
        <f t="shared" ref="BK11:BK30" si="30">IF(AA11&gt;0,IF($C11="TH",IF(OR(BJ11="DNS",BJ11="DNF",BJ11="DSQ",BJ11="DNC",BJ11="OCS"),(COUNTIF($C$11:$C$30,"=TH")+1),IF(V$8="",0,IF($B11="","",RANK(BJ11,BJ$11:BJ$30,1)))),""),"")</f>
        <v>1</v>
      </c>
      <c r="BL11" s="22">
        <f t="shared" ref="BL11:BL30" si="31">IF(BK11="","",IF($C11="TH",IF($B11="","",IF(BK11&gt;0,IF(OR(BJ11="DNS",BJ11="DSQ",BJ11="DNC",BJ11="OCS"),0,IF(BJ11="DNF",1,(COUNTIF($BJ$11:$BJ$30,"=DNF")+COUNT($BJ$11:$BJ$30))-BK11+1)),0)),""))</f>
        <v>2</v>
      </c>
      <c r="BM11" s="66">
        <f t="shared" ref="BM11:BM19" si="32">IF($C11="TH",AC11,"")</f>
        <v>0</v>
      </c>
      <c r="BN11" s="22" t="str">
        <f t="shared" ref="BN11:BN30" si="33">IF(AH11&gt;0,IF($C11="TH",IF(OR(BM11="DNS",BM11="DNF",BM11="DSQ",BM11="DNC",BM11="OCS"),(COUNTIF($C$11:$C$30,"=TH")+1),IF(AC$8="",0,IF($B11="","",RANK(BM11,BM$11:BM$30,1)))),""),"")</f>
        <v/>
      </c>
      <c r="BO11" s="22" t="str">
        <f t="shared" ref="BO11:BO30" si="34">IF(BN11="","",IF($C11="TH",IF($B11="","",IF(BN11&gt;0,IF(OR(BM11="DNS",BM11="DSQ",BM11="DNC",BM11="OCS"),0,IF(BM11="DNF",1,(COUNTIF($BM$11:$BM$30,"=DNF")+COUNT($BM$11:$BM$30))-BN11+1)),0)),""))</f>
        <v/>
      </c>
      <c r="BP11" s="66">
        <f t="shared" ref="BP11:BP19" si="35">IF($C11="TH",AJ11,"")</f>
        <v>0</v>
      </c>
      <c r="BQ11" s="22" t="str">
        <f t="shared" ref="BQ11:BQ30" si="36">IF(AO11&gt;0,IF($C11="TH",IF(OR(BP11="DNS",BP11="DNF",BP11="DSQ",BP11="DNC",BP11="OCS"),(COUNTIF($C$11:$C$30,"=TH")+1),IF(AJ$8="",0,IF($B11="","",RANK(BP11,BP$11:BP$30,1)))),""),"")</f>
        <v/>
      </c>
      <c r="BR11" s="22" t="str">
        <f t="shared" ref="BR11:BR30" si="37">IF(BQ11="","",IF($C11="TH",IF($B11="","",IF(BQ11&gt;0,IF(OR(BP11="DNS",BP11="DSQ",BP11="DNC",BP11="OCS"),0,IF(BP11="DNF",1,(COUNTIF($BP$11:$BP$30,"=DNF")+COUNT($BP$11:$BP$30))-BQ11+1)),0)),""))</f>
        <v/>
      </c>
      <c r="BT11" s="13" t="str">
        <f t="shared" ref="BT11:BT19" si="38">IF($B11="","",B11)</f>
        <v>Van Rogers</v>
      </c>
      <c r="BU11" s="13" t="str">
        <f t="shared" ref="BU11:BU19" si="39">IF($B11="","",C11)</f>
        <v>TH</v>
      </c>
      <c r="BV11" s="13">
        <f t="shared" ref="BV11:BV19" si="40">IF($B11="","",D11)</f>
        <v>1801</v>
      </c>
      <c r="BW11" s="66" t="str">
        <f t="shared" ref="BW11:BW19" si="41">IF($C11="FSCT",H11,"")</f>
        <v/>
      </c>
      <c r="BX11" s="22" t="str">
        <f t="shared" ref="BX11:BX30" si="42">IF(M11&gt;0,IF($C11="FSCT",IF(OR(BW11="DNS",BW11="DNF",BW11="DSQ",BW11="DNC",BW11="OCS"),(COUNTIF($C$11:$C$30,"=FSCT")+1),IF(H$8="",0,IF($B11="","",RANK(BW11,BW$11:BW$30,1)))),""),"")</f>
        <v/>
      </c>
      <c r="BY11" s="22" t="str">
        <f t="shared" ref="BY11:BY30" si="43">IF(BX11="","",IF($C11="FSCT",IF($B11="","",IF(BX11&gt;0,IF(OR(BW11="DNS",BW11="DSQ",BW11="DNC",BW11="OCS"),0,IF(BW11="DNF",1,(COUNTIF($BW$11:$BW$30,"=DNF")+COUNT($BW$11:$BW$30))-BX11+1)),0)),""))</f>
        <v/>
      </c>
      <c r="BZ11" s="66" t="str">
        <f t="shared" ref="BZ11:BZ19" si="44">IF($C11="FSCT",O11,"")</f>
        <v/>
      </c>
      <c r="CA11" s="22" t="str">
        <f t="shared" ref="CA11:CA30" si="45">IF(T11&gt;0,IF($C11="FSCT",IF(OR(BZ11="DNS",BZ11="DNF",BZ11="DSQ",BZ11="DNC",BZ11="OCS"),(COUNTIF($C$11:$C$30,"=FSCT")+1),IF(O$8="",0,IF($B11="","",RANK(BZ11,BZ$11:BZ$30,1)))),""),"")</f>
        <v/>
      </c>
      <c r="CB11" s="22" t="str">
        <f t="shared" ref="CB11:CB30" si="46">IF(CA11="","",IF($C11="FSCT",IF($B11="","",IF(CA11&gt;0,IF(OR(BZ11="DNS",BZ11="DSQ",BZ11="DNC",BZ11="OCS"),0,IF(BZ11="DNF",1,(COUNTIF($BZ$11:$BZ$30,"=DNF")+COUNT($BZ$11:$BZ$30))-CA11+1)),0)),""))</f>
        <v/>
      </c>
      <c r="CC11" s="66" t="str">
        <f t="shared" ref="CC11:CC19" si="47">IF($C11="FSCT",V11,"")</f>
        <v/>
      </c>
      <c r="CD11" s="22" t="str">
        <f t="shared" ref="CD11:CD30" si="48">IF(AA11&gt;0,IF($C11="FSCT",IF(OR(CC11="DNS",CC11="DNF",CC11="DSQ",CC11="DNC",CC11="OCS"),(COUNTIF($C$11:$C$30,"=FSCT")+1),IF(V$8="",0,IF($B11="","",RANK(CC11,CC$11:CC$30,1)))),""),"")</f>
        <v/>
      </c>
      <c r="CE11" s="22" t="str">
        <f t="shared" ref="CE11:CE30" si="49">IF(CD11="","",IF($C11="FSCT",IF($B11="","",IF(CD11&gt;0,IF(OR(CC11="DNS",CC11="DSQ",CC11="DNC",CC11="OCS"),0,IF(CC11="DNF",1,(COUNTIF($CC$11:$CC$30,"=DNF")+COUNT($CC$11:$CC$30))-CD11+1)),0)),""))</f>
        <v/>
      </c>
      <c r="CF11" s="66" t="str">
        <f t="shared" ref="CF11:CF19" si="50">IF($C11="FSCT",AC11,"")</f>
        <v/>
      </c>
      <c r="CG11" s="22" t="str">
        <f t="shared" ref="CG11:CG30" si="51">IF(AH11&gt;0,IF($C11="FSCT",IF(OR(CF11="DNS",CF11="DNF",CF11="DSQ",CF11="DNC",CF11="OCS"),(COUNTIF($C$11:$C$30,"=FSCT")+1),IF(AC$8="",0,IF($B11="","",RANK(CF11,CF$11:CF$30,1)))),""),"")</f>
        <v/>
      </c>
      <c r="CH11" s="22" t="str">
        <f t="shared" ref="CH11:CH30" si="52">IF(CG11="","",IF($C11="FSCT",IF($B11="","",IF(CG11&gt;0,IF(OR(CF11="DNS",CF11="DSQ",CF11="DNC",CF11="OCS"),0,IF(CF11="DNF",1,(COUNTIF($CF$11:$CF$30,"=DNF")+COUNT($CF$11:$CF$30))-CG11+1)),0)),""))</f>
        <v/>
      </c>
      <c r="CI11" s="66" t="str">
        <f t="shared" ref="CI11:CI19" si="53">IF($C11="FSCT",AJ11,"")</f>
        <v/>
      </c>
      <c r="CJ11" s="22" t="str">
        <f t="shared" ref="CJ11:CJ30" si="54">IF(AO11&gt;0,IF($C11="FSCT",IF(OR(CI11="DNS",CI11="DNF",CI11="DSQ",CI11="DNC",CI11="OCS"),(COUNTIF($C$11:$C$30,"=FSCT")+1),IF(AJ$8="",0,IF($B11="","",RANK(CI11,CI$11:CI$30,1)))),""),"")</f>
        <v/>
      </c>
      <c r="CK11" s="22" t="str">
        <f t="shared" ref="CK11:CK30" si="55">IF(CJ11="","",IF($C11="FSCT",IF($B11="","",IF(CJ11&gt;0,IF(OR(CI11="DNS",CI11="DSQ",CI11="DNC",CI11="OCS"),0,IF(CI11="DNF",1,(COUNTIF($CI$11:$CI$30,"=DNF")+COUNT($CI$11:$CI$30))-CJ11+1)),0)),""))</f>
        <v/>
      </c>
    </row>
    <row r="12" spans="1:89" ht="15" customHeight="1" x14ac:dyDescent="0.2">
      <c r="A12" s="252">
        <f t="shared" si="0"/>
        <v>2</v>
      </c>
      <c r="B12" s="61" t="s">
        <v>800</v>
      </c>
      <c r="C12" s="390" t="s">
        <v>83</v>
      </c>
      <c r="D12" s="392">
        <v>3466</v>
      </c>
      <c r="E12" s="15">
        <f t="shared" si="1"/>
        <v>7</v>
      </c>
      <c r="F12" s="16">
        <f t="shared" si="2"/>
        <v>2</v>
      </c>
      <c r="G12" s="8">
        <f t="shared" si="3"/>
        <v>83</v>
      </c>
      <c r="H12" s="62">
        <f>IF($B12="","",TIME(I12,J12,K12))</f>
        <v>1.4664351851851852E-2</v>
      </c>
      <c r="I12" s="65"/>
      <c r="J12" s="65">
        <v>21</v>
      </c>
      <c r="K12" s="65">
        <v>7</v>
      </c>
      <c r="L12" s="34">
        <f t="shared" si="4"/>
        <v>1.766789379741187E-2</v>
      </c>
      <c r="M12" s="35">
        <f t="shared" si="5"/>
        <v>2</v>
      </c>
      <c r="N12" s="57">
        <f t="shared" si="6"/>
        <v>83</v>
      </c>
      <c r="O12" s="62">
        <f>IF($B12="","",TIME(P12,Q12,R12))</f>
        <v>1.6168981481481482E-2</v>
      </c>
      <c r="P12" s="65"/>
      <c r="Q12" s="65">
        <v>23</v>
      </c>
      <c r="R12" s="65">
        <v>17</v>
      </c>
      <c r="S12" s="34">
        <f t="shared" si="7"/>
        <v>1.9480700580098171E-2</v>
      </c>
      <c r="T12" s="35">
        <f t="shared" si="8"/>
        <v>2</v>
      </c>
      <c r="U12" s="57">
        <f t="shared" si="9"/>
        <v>83</v>
      </c>
      <c r="V12" s="62">
        <f>IF($B12="","",TIME(W12,X12,Y12))</f>
        <v>1.4884259259259259E-2</v>
      </c>
      <c r="W12" s="65"/>
      <c r="X12" s="65">
        <v>21</v>
      </c>
      <c r="Y12" s="65">
        <v>26</v>
      </c>
      <c r="Z12" s="34">
        <f t="shared" si="10"/>
        <v>1.7932842481035251E-2</v>
      </c>
      <c r="AA12" s="35">
        <f t="shared" si="11"/>
        <v>3</v>
      </c>
      <c r="AB12" s="57"/>
      <c r="AC12" s="62"/>
      <c r="AD12" s="65"/>
      <c r="AE12" s="65"/>
      <c r="AF12" s="65"/>
      <c r="AG12" s="34"/>
      <c r="AH12" s="35"/>
      <c r="AI12" s="57"/>
      <c r="AJ12" s="62"/>
      <c r="AK12" s="65"/>
      <c r="AL12" s="65"/>
      <c r="AM12" s="65"/>
      <c r="AN12" s="34"/>
      <c r="AO12" s="35"/>
      <c r="AR12" s="13" t="str">
        <f t="shared" si="12"/>
        <v>Conor Madden</v>
      </c>
      <c r="AS12" s="13" t="str">
        <f t="shared" si="13"/>
        <v>TH</v>
      </c>
      <c r="AT12" s="13">
        <f t="shared" si="14"/>
        <v>3466</v>
      </c>
      <c r="AU12" s="22">
        <f t="shared" si="15"/>
        <v>8</v>
      </c>
      <c r="AV12" s="22">
        <f t="shared" si="16"/>
        <v>4</v>
      </c>
      <c r="AW12" s="22">
        <f t="shared" si="17"/>
        <v>3</v>
      </c>
      <c r="AX12" s="22">
        <f t="shared" si="18"/>
        <v>0</v>
      </c>
      <c r="AY12" s="22">
        <f t="shared" si="19"/>
        <v>0</v>
      </c>
      <c r="BA12" s="13" t="str">
        <f t="shared" si="20"/>
        <v>Conor Madden</v>
      </c>
      <c r="BB12" s="13" t="str">
        <f t="shared" si="21"/>
        <v>TH</v>
      </c>
      <c r="BC12" s="13">
        <f t="shared" si="22"/>
        <v>3466</v>
      </c>
      <c r="BD12" s="66">
        <f t="shared" si="23"/>
        <v>1.4664351851851852E-2</v>
      </c>
      <c r="BE12" s="22">
        <f t="shared" si="24"/>
        <v>2</v>
      </c>
      <c r="BF12" s="22">
        <f t="shared" si="25"/>
        <v>3</v>
      </c>
      <c r="BG12" s="66">
        <f t="shared" si="26"/>
        <v>1.6168981481481482E-2</v>
      </c>
      <c r="BH12" s="22">
        <f t="shared" si="27"/>
        <v>2</v>
      </c>
      <c r="BI12" s="22">
        <f t="shared" si="28"/>
        <v>1</v>
      </c>
      <c r="BJ12" s="66">
        <f t="shared" si="29"/>
        <v>1.4884259259259259E-2</v>
      </c>
      <c r="BK12" s="22">
        <f t="shared" si="30"/>
        <v>2</v>
      </c>
      <c r="BL12" s="22">
        <f t="shared" si="31"/>
        <v>1</v>
      </c>
      <c r="BM12" s="66">
        <f t="shared" si="32"/>
        <v>0</v>
      </c>
      <c r="BN12" s="22" t="str">
        <f t="shared" si="33"/>
        <v/>
      </c>
      <c r="BO12" s="22" t="str">
        <f t="shared" si="34"/>
        <v/>
      </c>
      <c r="BP12" s="66">
        <f t="shared" si="35"/>
        <v>0</v>
      </c>
      <c r="BQ12" s="22" t="str">
        <f t="shared" si="36"/>
        <v/>
      </c>
      <c r="BR12" s="22" t="str">
        <f t="shared" si="37"/>
        <v/>
      </c>
      <c r="BT12" s="13" t="str">
        <f t="shared" si="38"/>
        <v>Conor Madden</v>
      </c>
      <c r="BU12" s="13" t="str">
        <f t="shared" si="39"/>
        <v>TH</v>
      </c>
      <c r="BV12" s="13">
        <f t="shared" si="40"/>
        <v>3466</v>
      </c>
      <c r="BW12" s="66" t="str">
        <f t="shared" si="41"/>
        <v/>
      </c>
      <c r="BX12" s="22" t="str">
        <f t="shared" si="42"/>
        <v/>
      </c>
      <c r="BY12" s="22" t="str">
        <f t="shared" si="43"/>
        <v/>
      </c>
      <c r="BZ12" s="66" t="str">
        <f t="shared" si="44"/>
        <v/>
      </c>
      <c r="CA12" s="22" t="str">
        <f t="shared" si="45"/>
        <v/>
      </c>
      <c r="CB12" s="22" t="str">
        <f t="shared" si="46"/>
        <v/>
      </c>
      <c r="CC12" s="66" t="str">
        <f t="shared" si="47"/>
        <v/>
      </c>
      <c r="CD12" s="22" t="str">
        <f t="shared" si="48"/>
        <v/>
      </c>
      <c r="CE12" s="22" t="str">
        <f t="shared" si="49"/>
        <v/>
      </c>
      <c r="CF12" s="66" t="str">
        <f t="shared" si="50"/>
        <v/>
      </c>
      <c r="CG12" s="22" t="str">
        <f t="shared" si="51"/>
        <v/>
      </c>
      <c r="CH12" s="22" t="str">
        <f t="shared" si="52"/>
        <v/>
      </c>
      <c r="CI12" s="66" t="str">
        <f t="shared" si="53"/>
        <v/>
      </c>
      <c r="CJ12" s="22" t="str">
        <f t="shared" si="54"/>
        <v/>
      </c>
      <c r="CK12" s="22" t="str">
        <f t="shared" si="55"/>
        <v/>
      </c>
    </row>
    <row r="13" spans="1:89" ht="15" customHeight="1" x14ac:dyDescent="0.2">
      <c r="A13" s="252">
        <f t="shared" si="0"/>
        <v>3</v>
      </c>
      <c r="B13" s="61" t="s">
        <v>406</v>
      </c>
      <c r="C13" s="390" t="s">
        <v>224</v>
      </c>
      <c r="D13" s="392">
        <v>5634</v>
      </c>
      <c r="E13" s="15">
        <f t="shared" si="1"/>
        <v>10</v>
      </c>
      <c r="F13" s="16">
        <f t="shared" si="2"/>
        <v>3</v>
      </c>
      <c r="G13" s="8">
        <f t="shared" si="3"/>
        <v>90.4</v>
      </c>
      <c r="H13" s="62">
        <f>IF($B13="","",TIME(I13,J13,K13))</f>
        <v>1.6087962962962964E-2</v>
      </c>
      <c r="I13" s="65"/>
      <c r="J13" s="65">
        <v>23</v>
      </c>
      <c r="K13" s="65">
        <v>10</v>
      </c>
      <c r="L13" s="34">
        <f t="shared" si="4"/>
        <v>1.7796419206817436E-2</v>
      </c>
      <c r="M13" s="35">
        <f t="shared" si="5"/>
        <v>3</v>
      </c>
      <c r="N13" s="57">
        <f t="shared" si="6"/>
        <v>89.1</v>
      </c>
      <c r="O13" s="62">
        <f>IF($B13="","",TIME(P13,Q13,R13))</f>
        <v>1.9039351851851852E-2</v>
      </c>
      <c r="P13" s="65"/>
      <c r="Q13" s="65">
        <v>27</v>
      </c>
      <c r="R13" s="65">
        <v>25</v>
      </c>
      <c r="S13" s="34">
        <f t="shared" si="7"/>
        <v>2.1368520596915661E-2</v>
      </c>
      <c r="T13" s="35">
        <f t="shared" si="8"/>
        <v>5</v>
      </c>
      <c r="U13" s="57">
        <f t="shared" si="9"/>
        <v>90.4</v>
      </c>
      <c r="V13" s="62">
        <f>IF($B13="","",TIME(W13,X13,Y13))</f>
        <v>1.5891203703703703E-2</v>
      </c>
      <c r="W13" s="65"/>
      <c r="X13" s="65">
        <v>22</v>
      </c>
      <c r="Y13" s="65">
        <v>53</v>
      </c>
      <c r="Z13" s="34">
        <f t="shared" si="10"/>
        <v>1.7578765158964272E-2</v>
      </c>
      <c r="AA13" s="35">
        <f t="shared" si="11"/>
        <v>2</v>
      </c>
      <c r="AB13" s="57"/>
      <c r="AC13" s="62"/>
      <c r="AD13" s="65"/>
      <c r="AE13" s="65"/>
      <c r="AF13" s="65"/>
      <c r="AG13" s="34"/>
      <c r="AH13" s="35"/>
      <c r="AI13" s="57"/>
      <c r="AJ13" s="62"/>
      <c r="AK13" s="65"/>
      <c r="AL13" s="65"/>
      <c r="AM13" s="65"/>
      <c r="AN13" s="34"/>
      <c r="AO13" s="35"/>
      <c r="AR13" s="13" t="str">
        <f t="shared" si="12"/>
        <v>Bill Massey</v>
      </c>
      <c r="AS13" s="13" t="str">
        <f t="shared" si="13"/>
        <v>FSCT</v>
      </c>
      <c r="AT13" s="13">
        <f t="shared" si="14"/>
        <v>5634</v>
      </c>
      <c r="AU13" s="22">
        <f t="shared" si="15"/>
        <v>7</v>
      </c>
      <c r="AV13" s="22">
        <f t="shared" si="16"/>
        <v>1</v>
      </c>
      <c r="AW13" s="22">
        <f t="shared" si="17"/>
        <v>4</v>
      </c>
      <c r="AX13" s="22">
        <f t="shared" si="18"/>
        <v>0</v>
      </c>
      <c r="AY13" s="22">
        <f t="shared" si="19"/>
        <v>0</v>
      </c>
      <c r="BA13" s="13" t="str">
        <f t="shared" si="20"/>
        <v>Bill Massey</v>
      </c>
      <c r="BB13" s="13" t="str">
        <f t="shared" si="21"/>
        <v>FSCT</v>
      </c>
      <c r="BC13" s="13">
        <f t="shared" si="22"/>
        <v>5634</v>
      </c>
      <c r="BD13" s="66" t="str">
        <f t="shared" si="23"/>
        <v/>
      </c>
      <c r="BE13" s="22" t="str">
        <f t="shared" si="24"/>
        <v/>
      </c>
      <c r="BF13" s="22" t="str">
        <f t="shared" si="25"/>
        <v/>
      </c>
      <c r="BG13" s="66" t="str">
        <f t="shared" si="26"/>
        <v/>
      </c>
      <c r="BH13" s="22" t="str">
        <f t="shared" si="27"/>
        <v/>
      </c>
      <c r="BI13" s="22" t="str">
        <f t="shared" si="28"/>
        <v/>
      </c>
      <c r="BJ13" s="66" t="str">
        <f t="shared" si="29"/>
        <v/>
      </c>
      <c r="BK13" s="22" t="str">
        <f t="shared" si="30"/>
        <v/>
      </c>
      <c r="BL13" s="22" t="str">
        <f t="shared" si="31"/>
        <v/>
      </c>
      <c r="BM13" s="66" t="str">
        <f t="shared" si="32"/>
        <v/>
      </c>
      <c r="BN13" s="22" t="str">
        <f t="shared" si="33"/>
        <v/>
      </c>
      <c r="BO13" s="22" t="str">
        <f t="shared" si="34"/>
        <v/>
      </c>
      <c r="BP13" s="66" t="str">
        <f t="shared" si="35"/>
        <v/>
      </c>
      <c r="BQ13" s="22" t="str">
        <f t="shared" si="36"/>
        <v/>
      </c>
      <c r="BR13" s="22" t="str">
        <f t="shared" si="37"/>
        <v/>
      </c>
      <c r="BT13" s="13" t="str">
        <f t="shared" si="38"/>
        <v>Bill Massey</v>
      </c>
      <c r="BU13" s="13" t="str">
        <f t="shared" si="39"/>
        <v>FSCT</v>
      </c>
      <c r="BV13" s="13">
        <f t="shared" si="40"/>
        <v>5634</v>
      </c>
      <c r="BW13" s="66">
        <f t="shared" si="41"/>
        <v>1.6087962962962964E-2</v>
      </c>
      <c r="BX13" s="22">
        <f t="shared" si="42"/>
        <v>1</v>
      </c>
      <c r="BY13" s="22">
        <f t="shared" si="43"/>
        <v>5</v>
      </c>
      <c r="BZ13" s="66">
        <f t="shared" si="44"/>
        <v>1.9039351851851852E-2</v>
      </c>
      <c r="CA13" s="22">
        <f t="shared" si="45"/>
        <v>3</v>
      </c>
      <c r="CB13" s="22">
        <f t="shared" si="46"/>
        <v>1</v>
      </c>
      <c r="CC13" s="66">
        <f t="shared" si="47"/>
        <v>1.5891203703703703E-2</v>
      </c>
      <c r="CD13" s="22">
        <f t="shared" si="48"/>
        <v>1</v>
      </c>
      <c r="CE13" s="22">
        <f t="shared" si="49"/>
        <v>3</v>
      </c>
      <c r="CF13" s="66">
        <f t="shared" si="50"/>
        <v>0</v>
      </c>
      <c r="CG13" s="22" t="str">
        <f t="shared" si="51"/>
        <v/>
      </c>
      <c r="CH13" s="22" t="str">
        <f t="shared" si="52"/>
        <v/>
      </c>
      <c r="CI13" s="66">
        <f t="shared" si="53"/>
        <v>0</v>
      </c>
      <c r="CJ13" s="22" t="str">
        <f t="shared" si="54"/>
        <v/>
      </c>
      <c r="CK13" s="22" t="str">
        <f t="shared" si="55"/>
        <v/>
      </c>
    </row>
    <row r="14" spans="1:89" ht="15" customHeight="1" x14ac:dyDescent="0.2">
      <c r="A14" s="252">
        <f t="shared" si="0"/>
        <v>4</v>
      </c>
      <c r="B14" s="61" t="s">
        <v>1110</v>
      </c>
      <c r="C14" s="390" t="s">
        <v>224</v>
      </c>
      <c r="D14" s="392">
        <v>5541</v>
      </c>
      <c r="E14" s="15">
        <f t="shared" si="1"/>
        <v>11</v>
      </c>
      <c r="F14" s="16">
        <f t="shared" si="2"/>
        <v>4</v>
      </c>
      <c r="G14" s="8">
        <f t="shared" si="3"/>
        <v>90.4</v>
      </c>
      <c r="H14" s="62">
        <f>IF($B14="","",TIME(I14,J14,K14))</f>
        <v>1.7951388888888888E-2</v>
      </c>
      <c r="I14" s="65"/>
      <c r="J14" s="65">
        <v>25</v>
      </c>
      <c r="K14" s="65">
        <v>51</v>
      </c>
      <c r="L14" s="34">
        <f t="shared" si="4"/>
        <v>1.9857731071779742E-2</v>
      </c>
      <c r="M14" s="35">
        <f t="shared" si="5"/>
        <v>4</v>
      </c>
      <c r="N14" s="57">
        <f t="shared" si="6"/>
        <v>89.1</v>
      </c>
      <c r="O14" s="62">
        <f>IF($B14="","",TIME(P14,Q14,R14))</f>
        <v>1.7465277777777777E-2</v>
      </c>
      <c r="P14" s="65"/>
      <c r="Q14" s="65">
        <v>25</v>
      </c>
      <c r="R14" s="65">
        <v>9</v>
      </c>
      <c r="S14" s="34">
        <f t="shared" si="7"/>
        <v>1.9601883027808957E-2</v>
      </c>
      <c r="T14" s="35">
        <f t="shared" si="8"/>
        <v>3</v>
      </c>
      <c r="U14" s="57">
        <f t="shared" si="9"/>
        <v>90.4</v>
      </c>
      <c r="V14" s="62">
        <f>IF($B14="","",TIME(W14,X14,Y14))</f>
        <v>1.7361111111111112E-2</v>
      </c>
      <c r="W14" s="65"/>
      <c r="X14" s="65">
        <v>25</v>
      </c>
      <c r="Y14" s="65">
        <v>0</v>
      </c>
      <c r="Z14" s="34">
        <f t="shared" si="10"/>
        <v>1.9204768928220255E-2</v>
      </c>
      <c r="AA14" s="35">
        <f t="shared" si="11"/>
        <v>4</v>
      </c>
      <c r="AB14" s="57"/>
      <c r="AC14" s="62"/>
      <c r="AD14" s="65"/>
      <c r="AE14" s="65"/>
      <c r="AF14" s="65"/>
      <c r="AG14" s="34"/>
      <c r="AH14" s="35"/>
      <c r="AI14" s="57"/>
      <c r="AJ14" s="62"/>
      <c r="AK14" s="65"/>
      <c r="AL14" s="65"/>
      <c r="AM14" s="65"/>
      <c r="AN14" s="34"/>
      <c r="AO14" s="35"/>
      <c r="AR14" s="13" t="str">
        <f t="shared" si="12"/>
        <v>Laura Jelks</v>
      </c>
      <c r="AS14" s="13" t="str">
        <f t="shared" si="13"/>
        <v>FSCT</v>
      </c>
      <c r="AT14" s="13">
        <f t="shared" si="14"/>
        <v>5541</v>
      </c>
      <c r="AU14" s="22">
        <f t="shared" si="15"/>
        <v>6</v>
      </c>
      <c r="AV14" s="22">
        <f t="shared" si="16"/>
        <v>3</v>
      </c>
      <c r="AW14" s="22">
        <f t="shared" si="17"/>
        <v>2</v>
      </c>
      <c r="AX14" s="22">
        <f t="shared" si="18"/>
        <v>0</v>
      </c>
      <c r="AY14" s="22">
        <f t="shared" si="19"/>
        <v>0</v>
      </c>
      <c r="BA14" s="13" t="str">
        <f t="shared" si="20"/>
        <v>Laura Jelks</v>
      </c>
      <c r="BB14" s="13" t="str">
        <f t="shared" si="21"/>
        <v>FSCT</v>
      </c>
      <c r="BC14" s="13">
        <f t="shared" si="22"/>
        <v>5541</v>
      </c>
      <c r="BD14" s="66" t="str">
        <f t="shared" si="23"/>
        <v/>
      </c>
      <c r="BE14" s="22" t="str">
        <f t="shared" si="24"/>
        <v/>
      </c>
      <c r="BF14" s="22" t="str">
        <f t="shared" si="25"/>
        <v/>
      </c>
      <c r="BG14" s="66" t="str">
        <f t="shared" si="26"/>
        <v/>
      </c>
      <c r="BH14" s="22" t="str">
        <f t="shared" si="27"/>
        <v/>
      </c>
      <c r="BI14" s="22" t="str">
        <f t="shared" si="28"/>
        <v/>
      </c>
      <c r="BJ14" s="66" t="str">
        <f t="shared" si="29"/>
        <v/>
      </c>
      <c r="BK14" s="22" t="str">
        <f t="shared" si="30"/>
        <v/>
      </c>
      <c r="BL14" s="22" t="str">
        <f t="shared" si="31"/>
        <v/>
      </c>
      <c r="BM14" s="66" t="str">
        <f t="shared" si="32"/>
        <v/>
      </c>
      <c r="BN14" s="22" t="str">
        <f t="shared" si="33"/>
        <v/>
      </c>
      <c r="BO14" s="22" t="str">
        <f t="shared" si="34"/>
        <v/>
      </c>
      <c r="BP14" s="66" t="str">
        <f t="shared" si="35"/>
        <v/>
      </c>
      <c r="BQ14" s="22" t="str">
        <f t="shared" si="36"/>
        <v/>
      </c>
      <c r="BR14" s="22" t="str">
        <f t="shared" si="37"/>
        <v/>
      </c>
      <c r="BT14" s="13" t="str">
        <f t="shared" si="38"/>
        <v>Laura Jelks</v>
      </c>
      <c r="BU14" s="13" t="str">
        <f t="shared" si="39"/>
        <v>FSCT</v>
      </c>
      <c r="BV14" s="13">
        <f t="shared" si="40"/>
        <v>5541</v>
      </c>
      <c r="BW14" s="66">
        <f t="shared" si="41"/>
        <v>1.7951388888888888E-2</v>
      </c>
      <c r="BX14" s="22">
        <f t="shared" si="42"/>
        <v>2</v>
      </c>
      <c r="BY14" s="22">
        <f t="shared" si="43"/>
        <v>4</v>
      </c>
      <c r="BZ14" s="66">
        <f t="shared" si="44"/>
        <v>1.7465277777777777E-2</v>
      </c>
      <c r="CA14" s="22">
        <f t="shared" si="45"/>
        <v>1</v>
      </c>
      <c r="CB14" s="22">
        <f t="shared" si="46"/>
        <v>3</v>
      </c>
      <c r="CC14" s="66">
        <f t="shared" si="47"/>
        <v>1.7361111111111112E-2</v>
      </c>
      <c r="CD14" s="22">
        <f t="shared" si="48"/>
        <v>2</v>
      </c>
      <c r="CE14" s="22">
        <f t="shared" si="49"/>
        <v>2</v>
      </c>
      <c r="CF14" s="66">
        <f t="shared" si="50"/>
        <v>0</v>
      </c>
      <c r="CG14" s="22" t="str">
        <f t="shared" si="51"/>
        <v/>
      </c>
      <c r="CH14" s="22" t="str">
        <f t="shared" si="52"/>
        <v/>
      </c>
      <c r="CI14" s="66">
        <f t="shared" si="53"/>
        <v>0</v>
      </c>
      <c r="CJ14" s="22" t="str">
        <f t="shared" si="54"/>
        <v/>
      </c>
      <c r="CK14" s="22" t="str">
        <f t="shared" si="55"/>
        <v/>
      </c>
    </row>
    <row r="15" spans="1:89" ht="15" customHeight="1" x14ac:dyDescent="0.2">
      <c r="A15" s="252">
        <f t="shared" si="0"/>
        <v>5</v>
      </c>
      <c r="B15" s="61" t="s">
        <v>680</v>
      </c>
      <c r="C15" s="390" t="s">
        <v>224</v>
      </c>
      <c r="D15" s="392">
        <v>4373</v>
      </c>
      <c r="E15" s="15">
        <f t="shared" si="1"/>
        <v>14</v>
      </c>
      <c r="F15" s="16">
        <f t="shared" si="2"/>
        <v>5</v>
      </c>
      <c r="G15" s="8">
        <f t="shared" si="3"/>
        <v>90.4</v>
      </c>
      <c r="H15" s="62">
        <f>IF($B15="","",TIME(I15,J15,K15))</f>
        <v>1.7974537037037035E-2</v>
      </c>
      <c r="I15" s="65"/>
      <c r="J15" s="65">
        <v>25</v>
      </c>
      <c r="K15" s="65">
        <v>53</v>
      </c>
      <c r="L15" s="34">
        <f t="shared" si="4"/>
        <v>1.9883337430350704E-2</v>
      </c>
      <c r="M15" s="35">
        <f t="shared" si="5"/>
        <v>5</v>
      </c>
      <c r="N15" s="57">
        <f t="shared" si="6"/>
        <v>89.1</v>
      </c>
      <c r="O15" s="62">
        <f>IF($B15="","",TIME(P15,Q15,R15))</f>
        <v>1.832175925925926E-2</v>
      </c>
      <c r="P15" s="65"/>
      <c r="Q15" s="65">
        <v>26</v>
      </c>
      <c r="R15" s="65">
        <v>23</v>
      </c>
      <c r="S15" s="34">
        <f t="shared" si="7"/>
        <v>2.0563141705117017E-2</v>
      </c>
      <c r="T15" s="35">
        <f t="shared" si="8"/>
        <v>4</v>
      </c>
      <c r="U15" s="57">
        <f t="shared" si="9"/>
        <v>90.4</v>
      </c>
      <c r="V15" s="62">
        <f>IF($B15="","",TIME(W15,X15,Y15))</f>
        <v>1.8414351851851852E-2</v>
      </c>
      <c r="W15" s="65"/>
      <c r="X15" s="65">
        <v>26</v>
      </c>
      <c r="Y15" s="65">
        <v>31</v>
      </c>
      <c r="Z15" s="34">
        <f t="shared" si="10"/>
        <v>2.0369858243198952E-2</v>
      </c>
      <c r="AA15" s="35">
        <f t="shared" si="11"/>
        <v>5</v>
      </c>
      <c r="AB15" s="57"/>
      <c r="AC15" s="62"/>
      <c r="AD15" s="65"/>
      <c r="AE15" s="65"/>
      <c r="AF15" s="65"/>
      <c r="AG15" s="34"/>
      <c r="AH15" s="35"/>
      <c r="AI15" s="57"/>
      <c r="AJ15" s="62"/>
      <c r="AK15" s="65"/>
      <c r="AL15" s="65"/>
      <c r="AM15" s="65"/>
      <c r="AN15" s="34"/>
      <c r="AO15" s="35"/>
      <c r="AR15" s="13" t="str">
        <f t="shared" si="12"/>
        <v>John Ahearn</v>
      </c>
      <c r="AS15" s="13" t="str">
        <f t="shared" si="13"/>
        <v>FSCT</v>
      </c>
      <c r="AT15" s="13">
        <f t="shared" si="14"/>
        <v>4373</v>
      </c>
      <c r="AU15" s="22">
        <f t="shared" si="15"/>
        <v>5</v>
      </c>
      <c r="AV15" s="22">
        <f t="shared" si="16"/>
        <v>2</v>
      </c>
      <c r="AW15" s="22">
        <f t="shared" si="17"/>
        <v>1</v>
      </c>
      <c r="AX15" s="22">
        <f t="shared" si="18"/>
        <v>0</v>
      </c>
      <c r="AY15" s="22">
        <f t="shared" si="19"/>
        <v>0</v>
      </c>
      <c r="BA15" s="13" t="str">
        <f t="shared" si="20"/>
        <v>John Ahearn</v>
      </c>
      <c r="BB15" s="13" t="str">
        <f t="shared" si="21"/>
        <v>FSCT</v>
      </c>
      <c r="BC15" s="13">
        <f t="shared" si="22"/>
        <v>4373</v>
      </c>
      <c r="BD15" s="66" t="str">
        <f t="shared" si="23"/>
        <v/>
      </c>
      <c r="BE15" s="22" t="str">
        <f t="shared" si="24"/>
        <v/>
      </c>
      <c r="BF15" s="22" t="str">
        <f t="shared" si="25"/>
        <v/>
      </c>
      <c r="BG15" s="66" t="str">
        <f t="shared" si="26"/>
        <v/>
      </c>
      <c r="BH15" s="22" t="str">
        <f t="shared" si="27"/>
        <v/>
      </c>
      <c r="BI15" s="22" t="str">
        <f t="shared" si="28"/>
        <v/>
      </c>
      <c r="BJ15" s="66" t="str">
        <f t="shared" si="29"/>
        <v/>
      </c>
      <c r="BK15" s="22" t="str">
        <f t="shared" si="30"/>
        <v/>
      </c>
      <c r="BL15" s="22" t="str">
        <f t="shared" si="31"/>
        <v/>
      </c>
      <c r="BM15" s="66" t="str">
        <f t="shared" si="32"/>
        <v/>
      </c>
      <c r="BN15" s="22" t="str">
        <f t="shared" si="33"/>
        <v/>
      </c>
      <c r="BO15" s="22" t="str">
        <f t="shared" si="34"/>
        <v/>
      </c>
      <c r="BP15" s="66" t="str">
        <f t="shared" si="35"/>
        <v/>
      </c>
      <c r="BQ15" s="22" t="str">
        <f t="shared" si="36"/>
        <v/>
      </c>
      <c r="BR15" s="22" t="str">
        <f t="shared" si="37"/>
        <v/>
      </c>
      <c r="BT15" s="13" t="str">
        <f t="shared" si="38"/>
        <v>John Ahearn</v>
      </c>
      <c r="BU15" s="13" t="str">
        <f t="shared" si="39"/>
        <v>FSCT</v>
      </c>
      <c r="BV15" s="13">
        <f t="shared" si="40"/>
        <v>4373</v>
      </c>
      <c r="BW15" s="66">
        <f t="shared" si="41"/>
        <v>1.7974537037037035E-2</v>
      </c>
      <c r="BX15" s="22">
        <f t="shared" si="42"/>
        <v>3</v>
      </c>
      <c r="BY15" s="22">
        <f t="shared" si="43"/>
        <v>3</v>
      </c>
      <c r="BZ15" s="66">
        <f t="shared" si="44"/>
        <v>1.832175925925926E-2</v>
      </c>
      <c r="CA15" s="22">
        <f t="shared" si="45"/>
        <v>2</v>
      </c>
      <c r="CB15" s="22">
        <f t="shared" si="46"/>
        <v>2</v>
      </c>
      <c r="CC15" s="66">
        <f t="shared" si="47"/>
        <v>1.8414351851851852E-2</v>
      </c>
      <c r="CD15" s="22">
        <f t="shared" si="48"/>
        <v>3</v>
      </c>
      <c r="CE15" s="22">
        <f t="shared" si="49"/>
        <v>1</v>
      </c>
      <c r="CF15" s="66">
        <f t="shared" si="50"/>
        <v>0</v>
      </c>
      <c r="CG15" s="22" t="str">
        <f t="shared" si="51"/>
        <v/>
      </c>
      <c r="CH15" s="22" t="str">
        <f t="shared" si="52"/>
        <v/>
      </c>
      <c r="CI15" s="66">
        <f t="shared" si="53"/>
        <v>0</v>
      </c>
      <c r="CJ15" s="22" t="str">
        <f t="shared" si="54"/>
        <v/>
      </c>
      <c r="CK15" s="22" t="str">
        <f t="shared" si="55"/>
        <v/>
      </c>
    </row>
    <row r="16" spans="1:89" ht="15" customHeight="1" x14ac:dyDescent="0.2">
      <c r="A16" s="252">
        <f t="shared" si="0"/>
        <v>6</v>
      </c>
      <c r="B16" s="61" t="s">
        <v>764</v>
      </c>
      <c r="C16" s="390" t="s">
        <v>83</v>
      </c>
      <c r="D16" s="392">
        <v>2466</v>
      </c>
      <c r="E16" s="15">
        <f t="shared" si="1"/>
        <v>30</v>
      </c>
      <c r="F16" s="16">
        <f t="shared" si="2"/>
        <v>6</v>
      </c>
      <c r="G16" s="8">
        <f t="shared" si="3"/>
        <v>83</v>
      </c>
      <c r="H16" s="62" t="s">
        <v>816</v>
      </c>
      <c r="I16" s="65"/>
      <c r="J16" s="65"/>
      <c r="K16" s="65"/>
      <c r="L16" s="34" t="str">
        <f t="shared" si="4"/>
        <v/>
      </c>
      <c r="M16" s="35">
        <f t="shared" si="5"/>
        <v>10</v>
      </c>
      <c r="N16" s="57">
        <f t="shared" si="6"/>
        <v>83</v>
      </c>
      <c r="O16" s="62" t="s">
        <v>815</v>
      </c>
      <c r="P16" s="65"/>
      <c r="Q16" s="65"/>
      <c r="R16" s="65"/>
      <c r="S16" s="34" t="str">
        <f t="shared" si="7"/>
        <v/>
      </c>
      <c r="T16" s="35">
        <f t="shared" si="8"/>
        <v>10</v>
      </c>
      <c r="U16" s="57">
        <f t="shared" si="9"/>
        <v>83</v>
      </c>
      <c r="V16" s="62" t="s">
        <v>815</v>
      </c>
      <c r="W16" s="65"/>
      <c r="X16" s="65"/>
      <c r="Y16" s="65"/>
      <c r="Z16" s="34" t="str">
        <f t="shared" si="10"/>
        <v/>
      </c>
      <c r="AA16" s="35">
        <f t="shared" si="11"/>
        <v>10</v>
      </c>
      <c r="AB16" s="57"/>
      <c r="AC16" s="62"/>
      <c r="AD16" s="65"/>
      <c r="AE16" s="65"/>
      <c r="AF16" s="65"/>
      <c r="AG16" s="34"/>
      <c r="AH16" s="35"/>
      <c r="AI16" s="57"/>
      <c r="AJ16" s="62"/>
      <c r="AK16" s="65"/>
      <c r="AL16" s="65"/>
      <c r="AM16" s="65"/>
      <c r="AN16" s="34"/>
      <c r="AO16" s="35"/>
      <c r="AR16" s="13" t="str">
        <f t="shared" si="12"/>
        <v>Craig Hennecy</v>
      </c>
      <c r="AS16" s="13" t="str">
        <f t="shared" si="13"/>
        <v>TH</v>
      </c>
      <c r="AT16" s="13">
        <f t="shared" si="14"/>
        <v>2466</v>
      </c>
      <c r="AU16" s="22">
        <f t="shared" si="15"/>
        <v>1</v>
      </c>
      <c r="AV16" s="22">
        <f t="shared" si="16"/>
        <v>0</v>
      </c>
      <c r="AW16" s="22">
        <f t="shared" si="17"/>
        <v>0</v>
      </c>
      <c r="AX16" s="22">
        <f t="shared" si="18"/>
        <v>0</v>
      </c>
      <c r="AY16" s="22">
        <f t="shared" si="19"/>
        <v>0</v>
      </c>
      <c r="BA16" s="13" t="str">
        <f t="shared" si="20"/>
        <v>Craig Hennecy</v>
      </c>
      <c r="BB16" s="13" t="str">
        <f t="shared" si="21"/>
        <v>TH</v>
      </c>
      <c r="BC16" s="13">
        <f t="shared" si="22"/>
        <v>2466</v>
      </c>
      <c r="BD16" s="66" t="str">
        <f t="shared" si="23"/>
        <v>DNF</v>
      </c>
      <c r="BE16" s="22">
        <f t="shared" si="24"/>
        <v>5</v>
      </c>
      <c r="BF16" s="22">
        <f t="shared" si="25"/>
        <v>1</v>
      </c>
      <c r="BG16" s="66" t="str">
        <f t="shared" si="26"/>
        <v>DNS</v>
      </c>
      <c r="BH16" s="22">
        <f t="shared" si="27"/>
        <v>5</v>
      </c>
      <c r="BI16" s="22">
        <f t="shared" si="28"/>
        <v>0</v>
      </c>
      <c r="BJ16" s="66" t="str">
        <f t="shared" si="29"/>
        <v>DNS</v>
      </c>
      <c r="BK16" s="22">
        <f t="shared" si="30"/>
        <v>5</v>
      </c>
      <c r="BL16" s="22">
        <f t="shared" si="31"/>
        <v>0</v>
      </c>
      <c r="BM16" s="66">
        <f t="shared" si="32"/>
        <v>0</v>
      </c>
      <c r="BN16" s="22" t="str">
        <f t="shared" si="33"/>
        <v/>
      </c>
      <c r="BO16" s="22" t="str">
        <f t="shared" si="34"/>
        <v/>
      </c>
      <c r="BP16" s="66">
        <f t="shared" si="35"/>
        <v>0</v>
      </c>
      <c r="BQ16" s="22" t="str">
        <f t="shared" si="36"/>
        <v/>
      </c>
      <c r="BR16" s="22" t="str">
        <f t="shared" si="37"/>
        <v/>
      </c>
      <c r="BT16" s="13" t="str">
        <f t="shared" si="38"/>
        <v>Craig Hennecy</v>
      </c>
      <c r="BU16" s="13" t="str">
        <f t="shared" si="39"/>
        <v>TH</v>
      </c>
      <c r="BV16" s="13">
        <f t="shared" si="40"/>
        <v>2466</v>
      </c>
      <c r="BW16" s="66" t="str">
        <f t="shared" si="41"/>
        <v/>
      </c>
      <c r="BX16" s="22" t="str">
        <f t="shared" si="42"/>
        <v/>
      </c>
      <c r="BY16" s="22" t="str">
        <f t="shared" si="43"/>
        <v/>
      </c>
      <c r="BZ16" s="66" t="str">
        <f t="shared" si="44"/>
        <v/>
      </c>
      <c r="CA16" s="22" t="str">
        <f t="shared" si="45"/>
        <v/>
      </c>
      <c r="CB16" s="22" t="str">
        <f t="shared" si="46"/>
        <v/>
      </c>
      <c r="CC16" s="66" t="str">
        <f t="shared" si="47"/>
        <v/>
      </c>
      <c r="CD16" s="22" t="str">
        <f t="shared" si="48"/>
        <v/>
      </c>
      <c r="CE16" s="22" t="str">
        <f t="shared" si="49"/>
        <v/>
      </c>
      <c r="CF16" s="66" t="str">
        <f t="shared" si="50"/>
        <v/>
      </c>
      <c r="CG16" s="22" t="str">
        <f t="shared" si="51"/>
        <v/>
      </c>
      <c r="CH16" s="22" t="str">
        <f t="shared" si="52"/>
        <v/>
      </c>
      <c r="CI16" s="66" t="str">
        <f t="shared" si="53"/>
        <v/>
      </c>
      <c r="CJ16" s="22" t="str">
        <f t="shared" si="54"/>
        <v/>
      </c>
      <c r="CK16" s="22" t="str">
        <f t="shared" si="55"/>
        <v/>
      </c>
    </row>
    <row r="17" spans="1:89" ht="15" customHeight="1" x14ac:dyDescent="0.2">
      <c r="A17" s="252">
        <f t="shared" si="0"/>
        <v>6</v>
      </c>
      <c r="B17" s="61" t="s">
        <v>782</v>
      </c>
      <c r="C17" s="390" t="s">
        <v>224</v>
      </c>
      <c r="D17" s="392">
        <v>4377</v>
      </c>
      <c r="E17" s="15">
        <f t="shared" si="1"/>
        <v>30</v>
      </c>
      <c r="F17" s="16">
        <f t="shared" si="2"/>
        <v>6</v>
      </c>
      <c r="G17" s="8">
        <f t="shared" si="3"/>
        <v>90.4</v>
      </c>
      <c r="H17" s="62" t="s">
        <v>816</v>
      </c>
      <c r="I17" s="65"/>
      <c r="J17" s="65"/>
      <c r="K17" s="65"/>
      <c r="L17" s="34" t="str">
        <f t="shared" si="4"/>
        <v/>
      </c>
      <c r="M17" s="35">
        <f t="shared" si="5"/>
        <v>10</v>
      </c>
      <c r="N17" s="57">
        <f t="shared" si="6"/>
        <v>89.1</v>
      </c>
      <c r="O17" s="62" t="s">
        <v>815</v>
      </c>
      <c r="P17" s="65"/>
      <c r="Q17" s="65"/>
      <c r="R17" s="65"/>
      <c r="S17" s="34" t="str">
        <f t="shared" si="7"/>
        <v/>
      </c>
      <c r="T17" s="35">
        <f t="shared" si="8"/>
        <v>10</v>
      </c>
      <c r="U17" s="57">
        <f t="shared" si="9"/>
        <v>90.4</v>
      </c>
      <c r="V17" s="62" t="s">
        <v>815</v>
      </c>
      <c r="W17" s="65"/>
      <c r="X17" s="65"/>
      <c r="Y17" s="65"/>
      <c r="Z17" s="34" t="str">
        <f t="shared" si="10"/>
        <v/>
      </c>
      <c r="AA17" s="35">
        <f t="shared" si="11"/>
        <v>10</v>
      </c>
      <c r="AB17" s="57"/>
      <c r="AC17" s="62"/>
      <c r="AD17" s="65"/>
      <c r="AE17" s="65"/>
      <c r="AF17" s="65"/>
      <c r="AG17" s="34"/>
      <c r="AH17" s="35"/>
      <c r="AI17" s="57"/>
      <c r="AJ17" s="62"/>
      <c r="AK17" s="65"/>
      <c r="AL17" s="65"/>
      <c r="AM17" s="65"/>
      <c r="AN17" s="34"/>
      <c r="AO17" s="35"/>
      <c r="AR17" s="13" t="str">
        <f t="shared" si="12"/>
        <v>Dave Hackney</v>
      </c>
      <c r="AS17" s="13" t="str">
        <f t="shared" si="13"/>
        <v>FSCT</v>
      </c>
      <c r="AT17" s="13">
        <f t="shared" si="14"/>
        <v>4377</v>
      </c>
      <c r="AU17" s="22">
        <f t="shared" si="15"/>
        <v>1</v>
      </c>
      <c r="AV17" s="22">
        <f t="shared" si="16"/>
        <v>0</v>
      </c>
      <c r="AW17" s="22">
        <f t="shared" si="17"/>
        <v>0</v>
      </c>
      <c r="AX17" s="22">
        <f t="shared" si="18"/>
        <v>0</v>
      </c>
      <c r="AY17" s="22">
        <f t="shared" si="19"/>
        <v>0</v>
      </c>
      <c r="BA17" s="13" t="str">
        <f t="shared" si="20"/>
        <v>Dave Hackney</v>
      </c>
      <c r="BB17" s="13" t="str">
        <f t="shared" si="21"/>
        <v>FSCT</v>
      </c>
      <c r="BC17" s="13">
        <f t="shared" si="22"/>
        <v>4377</v>
      </c>
      <c r="BD17" s="66" t="str">
        <f t="shared" si="23"/>
        <v/>
      </c>
      <c r="BE17" s="22" t="str">
        <f t="shared" si="24"/>
        <v/>
      </c>
      <c r="BF17" s="22" t="str">
        <f t="shared" si="25"/>
        <v/>
      </c>
      <c r="BG17" s="66" t="str">
        <f t="shared" si="26"/>
        <v/>
      </c>
      <c r="BH17" s="22" t="str">
        <f t="shared" si="27"/>
        <v/>
      </c>
      <c r="BI17" s="22" t="str">
        <f t="shared" si="28"/>
        <v/>
      </c>
      <c r="BJ17" s="66" t="str">
        <f t="shared" si="29"/>
        <v/>
      </c>
      <c r="BK17" s="22" t="str">
        <f t="shared" si="30"/>
        <v/>
      </c>
      <c r="BL17" s="22" t="str">
        <f t="shared" si="31"/>
        <v/>
      </c>
      <c r="BM17" s="66" t="str">
        <f t="shared" si="32"/>
        <v/>
      </c>
      <c r="BN17" s="22" t="str">
        <f t="shared" si="33"/>
        <v/>
      </c>
      <c r="BO17" s="22" t="str">
        <f t="shared" si="34"/>
        <v/>
      </c>
      <c r="BP17" s="66" t="str">
        <f t="shared" si="35"/>
        <v/>
      </c>
      <c r="BQ17" s="22" t="str">
        <f t="shared" si="36"/>
        <v/>
      </c>
      <c r="BR17" s="22" t="str">
        <f t="shared" si="37"/>
        <v/>
      </c>
      <c r="BT17" s="13" t="str">
        <f t="shared" si="38"/>
        <v>Dave Hackney</v>
      </c>
      <c r="BU17" s="13" t="str">
        <f t="shared" si="39"/>
        <v>FSCT</v>
      </c>
      <c r="BV17" s="13">
        <f t="shared" si="40"/>
        <v>4377</v>
      </c>
      <c r="BW17" s="66" t="str">
        <f t="shared" si="41"/>
        <v>DNF</v>
      </c>
      <c r="BX17" s="22">
        <f t="shared" si="42"/>
        <v>6</v>
      </c>
      <c r="BY17" s="22">
        <f t="shared" si="43"/>
        <v>1</v>
      </c>
      <c r="BZ17" s="66" t="str">
        <f t="shared" si="44"/>
        <v>DNS</v>
      </c>
      <c r="CA17" s="22">
        <f t="shared" si="45"/>
        <v>6</v>
      </c>
      <c r="CB17" s="22">
        <f t="shared" si="46"/>
        <v>0</v>
      </c>
      <c r="CC17" s="66" t="str">
        <f t="shared" si="47"/>
        <v>DNS</v>
      </c>
      <c r="CD17" s="22">
        <f t="shared" si="48"/>
        <v>6</v>
      </c>
      <c r="CE17" s="22">
        <f t="shared" si="49"/>
        <v>0</v>
      </c>
      <c r="CF17" s="66">
        <f t="shared" si="50"/>
        <v>0</v>
      </c>
      <c r="CG17" s="22" t="str">
        <f t="shared" si="51"/>
        <v/>
      </c>
      <c r="CH17" s="22" t="str">
        <f t="shared" si="52"/>
        <v/>
      </c>
      <c r="CI17" s="66">
        <f t="shared" si="53"/>
        <v>0</v>
      </c>
      <c r="CJ17" s="22" t="str">
        <f t="shared" si="54"/>
        <v/>
      </c>
      <c r="CK17" s="22" t="str">
        <f t="shared" si="55"/>
        <v/>
      </c>
    </row>
    <row r="18" spans="1:89" ht="15" customHeight="1" x14ac:dyDescent="0.2">
      <c r="A18" s="252">
        <f t="shared" si="0"/>
        <v>6</v>
      </c>
      <c r="B18" s="61" t="s">
        <v>153</v>
      </c>
      <c r="C18" s="390" t="s">
        <v>83</v>
      </c>
      <c r="D18" s="392">
        <v>3820</v>
      </c>
      <c r="E18" s="15">
        <f t="shared" si="1"/>
        <v>30</v>
      </c>
      <c r="F18" s="16">
        <f t="shared" si="2"/>
        <v>6</v>
      </c>
      <c r="G18" s="8">
        <f t="shared" si="3"/>
        <v>83</v>
      </c>
      <c r="H18" s="62" t="s">
        <v>816</v>
      </c>
      <c r="I18" s="65"/>
      <c r="J18" s="65"/>
      <c r="K18" s="65"/>
      <c r="L18" s="34" t="str">
        <f t="shared" si="4"/>
        <v/>
      </c>
      <c r="M18" s="35">
        <f t="shared" si="5"/>
        <v>10</v>
      </c>
      <c r="N18" s="57">
        <f t="shared" si="6"/>
        <v>83</v>
      </c>
      <c r="O18" s="62" t="s">
        <v>815</v>
      </c>
      <c r="P18" s="65"/>
      <c r="Q18" s="65"/>
      <c r="R18" s="65"/>
      <c r="S18" s="34" t="str">
        <f t="shared" si="7"/>
        <v/>
      </c>
      <c r="T18" s="35">
        <f t="shared" si="8"/>
        <v>10</v>
      </c>
      <c r="U18" s="57">
        <f t="shared" si="9"/>
        <v>83</v>
      </c>
      <c r="V18" s="62" t="s">
        <v>815</v>
      </c>
      <c r="W18" s="65"/>
      <c r="X18" s="65"/>
      <c r="Y18" s="65"/>
      <c r="Z18" s="34" t="str">
        <f t="shared" si="10"/>
        <v/>
      </c>
      <c r="AA18" s="35">
        <f t="shared" si="11"/>
        <v>10</v>
      </c>
      <c r="AB18" s="57"/>
      <c r="AC18" s="62"/>
      <c r="AD18" s="65"/>
      <c r="AE18" s="65"/>
      <c r="AF18" s="65"/>
      <c r="AG18" s="34"/>
      <c r="AH18" s="35"/>
      <c r="AI18" s="57"/>
      <c r="AJ18" s="62"/>
      <c r="AK18" s="65"/>
      <c r="AL18" s="65"/>
      <c r="AM18" s="65"/>
      <c r="AN18" s="34"/>
      <c r="AO18" s="35"/>
      <c r="AR18" s="13" t="str">
        <f t="shared" si="12"/>
        <v>Richard May</v>
      </c>
      <c r="AS18" s="13" t="str">
        <f t="shared" si="13"/>
        <v>TH</v>
      </c>
      <c r="AT18" s="13">
        <f t="shared" si="14"/>
        <v>3820</v>
      </c>
      <c r="AU18" s="22">
        <f t="shared" si="15"/>
        <v>1</v>
      </c>
      <c r="AV18" s="22">
        <f t="shared" si="16"/>
        <v>0</v>
      </c>
      <c r="AW18" s="22">
        <f t="shared" si="17"/>
        <v>0</v>
      </c>
      <c r="AX18" s="22">
        <f t="shared" si="18"/>
        <v>0</v>
      </c>
      <c r="AY18" s="22">
        <f t="shared" si="19"/>
        <v>0</v>
      </c>
      <c r="BA18" s="13" t="str">
        <f t="shared" si="20"/>
        <v>Richard May</v>
      </c>
      <c r="BB18" s="13" t="str">
        <f t="shared" si="21"/>
        <v>TH</v>
      </c>
      <c r="BC18" s="13">
        <f t="shared" si="22"/>
        <v>3820</v>
      </c>
      <c r="BD18" s="66" t="str">
        <f t="shared" si="23"/>
        <v>DNF</v>
      </c>
      <c r="BE18" s="22">
        <f t="shared" si="24"/>
        <v>5</v>
      </c>
      <c r="BF18" s="22">
        <f t="shared" si="25"/>
        <v>1</v>
      </c>
      <c r="BG18" s="66" t="str">
        <f t="shared" si="26"/>
        <v>DNS</v>
      </c>
      <c r="BH18" s="22">
        <f t="shared" si="27"/>
        <v>5</v>
      </c>
      <c r="BI18" s="22">
        <f t="shared" si="28"/>
        <v>0</v>
      </c>
      <c r="BJ18" s="66" t="str">
        <f t="shared" si="29"/>
        <v>DNS</v>
      </c>
      <c r="BK18" s="22">
        <f t="shared" si="30"/>
        <v>5</v>
      </c>
      <c r="BL18" s="22">
        <f t="shared" si="31"/>
        <v>0</v>
      </c>
      <c r="BM18" s="66">
        <f t="shared" si="32"/>
        <v>0</v>
      </c>
      <c r="BN18" s="22" t="str">
        <f t="shared" si="33"/>
        <v/>
      </c>
      <c r="BO18" s="22" t="str">
        <f t="shared" si="34"/>
        <v/>
      </c>
      <c r="BP18" s="66">
        <f t="shared" si="35"/>
        <v>0</v>
      </c>
      <c r="BQ18" s="22" t="str">
        <f t="shared" si="36"/>
        <v/>
      </c>
      <c r="BR18" s="22" t="str">
        <f t="shared" si="37"/>
        <v/>
      </c>
      <c r="BT18" s="13" t="str">
        <f t="shared" si="38"/>
        <v>Richard May</v>
      </c>
      <c r="BU18" s="13" t="str">
        <f t="shared" si="39"/>
        <v>TH</v>
      </c>
      <c r="BV18" s="13">
        <f t="shared" si="40"/>
        <v>3820</v>
      </c>
      <c r="BW18" s="66" t="str">
        <f t="shared" si="41"/>
        <v/>
      </c>
      <c r="BX18" s="22" t="str">
        <f t="shared" si="42"/>
        <v/>
      </c>
      <c r="BY18" s="22" t="str">
        <f t="shared" si="43"/>
        <v/>
      </c>
      <c r="BZ18" s="66" t="str">
        <f t="shared" si="44"/>
        <v/>
      </c>
      <c r="CA18" s="22" t="str">
        <f t="shared" si="45"/>
        <v/>
      </c>
      <c r="CB18" s="22" t="str">
        <f t="shared" si="46"/>
        <v/>
      </c>
      <c r="CC18" s="66" t="str">
        <f t="shared" si="47"/>
        <v/>
      </c>
      <c r="CD18" s="22" t="str">
        <f t="shared" si="48"/>
        <v/>
      </c>
      <c r="CE18" s="22" t="str">
        <f t="shared" si="49"/>
        <v/>
      </c>
      <c r="CF18" s="66" t="str">
        <f t="shared" si="50"/>
        <v/>
      </c>
      <c r="CG18" s="22" t="str">
        <f t="shared" si="51"/>
        <v/>
      </c>
      <c r="CH18" s="22" t="str">
        <f t="shared" si="52"/>
        <v/>
      </c>
      <c r="CI18" s="66" t="str">
        <f t="shared" si="53"/>
        <v/>
      </c>
      <c r="CJ18" s="22" t="str">
        <f t="shared" si="54"/>
        <v/>
      </c>
      <c r="CK18" s="22" t="str">
        <f t="shared" si="55"/>
        <v/>
      </c>
    </row>
    <row r="19" spans="1:89" ht="15" customHeight="1" x14ac:dyDescent="0.2">
      <c r="A19" s="252">
        <f t="shared" si="0"/>
        <v>6</v>
      </c>
      <c r="B19" s="61" t="s">
        <v>137</v>
      </c>
      <c r="C19" s="390" t="s">
        <v>224</v>
      </c>
      <c r="D19" s="392">
        <v>3085</v>
      </c>
      <c r="E19" s="15">
        <f t="shared" si="1"/>
        <v>30</v>
      </c>
      <c r="F19" s="16">
        <f t="shared" si="2"/>
        <v>6</v>
      </c>
      <c r="G19" s="8">
        <f t="shared" si="3"/>
        <v>90.4</v>
      </c>
      <c r="H19" s="62" t="s">
        <v>816</v>
      </c>
      <c r="I19" s="65"/>
      <c r="J19" s="65"/>
      <c r="K19" s="65"/>
      <c r="L19" s="34" t="str">
        <f t="shared" si="4"/>
        <v/>
      </c>
      <c r="M19" s="35">
        <f t="shared" si="5"/>
        <v>10</v>
      </c>
      <c r="N19" s="57">
        <f t="shared" si="6"/>
        <v>89.1</v>
      </c>
      <c r="O19" s="62" t="s">
        <v>815</v>
      </c>
      <c r="P19" s="65"/>
      <c r="Q19" s="65"/>
      <c r="R19" s="65"/>
      <c r="S19" s="34" t="str">
        <f t="shared" si="7"/>
        <v/>
      </c>
      <c r="T19" s="35">
        <f t="shared" si="8"/>
        <v>10</v>
      </c>
      <c r="U19" s="57">
        <f t="shared" si="9"/>
        <v>90.4</v>
      </c>
      <c r="V19" s="62" t="s">
        <v>815</v>
      </c>
      <c r="W19" s="65"/>
      <c r="X19" s="65"/>
      <c r="Y19" s="65"/>
      <c r="Z19" s="34" t="str">
        <f t="shared" si="10"/>
        <v/>
      </c>
      <c r="AA19" s="35">
        <f t="shared" si="11"/>
        <v>10</v>
      </c>
      <c r="AB19" s="57"/>
      <c r="AC19" s="62"/>
      <c r="AD19" s="65"/>
      <c r="AE19" s="65"/>
      <c r="AF19" s="65"/>
      <c r="AG19" s="34"/>
      <c r="AH19" s="35"/>
      <c r="AI19" s="57"/>
      <c r="AJ19" s="62"/>
      <c r="AK19" s="65"/>
      <c r="AL19" s="65"/>
      <c r="AM19" s="65"/>
      <c r="AN19" s="34"/>
      <c r="AO19" s="35"/>
      <c r="AR19" s="13" t="str">
        <f t="shared" si="12"/>
        <v>David Hardwick</v>
      </c>
      <c r="AS19" s="13" t="str">
        <f t="shared" si="13"/>
        <v>FSCT</v>
      </c>
      <c r="AT19" s="13">
        <f t="shared" si="14"/>
        <v>3085</v>
      </c>
      <c r="AU19" s="22">
        <f t="shared" si="15"/>
        <v>1</v>
      </c>
      <c r="AV19" s="22">
        <f t="shared" si="16"/>
        <v>0</v>
      </c>
      <c r="AW19" s="22">
        <f t="shared" si="17"/>
        <v>0</v>
      </c>
      <c r="AX19" s="22">
        <f t="shared" si="18"/>
        <v>0</v>
      </c>
      <c r="AY19" s="22">
        <f t="shared" si="19"/>
        <v>0</v>
      </c>
      <c r="BA19" s="13" t="str">
        <f t="shared" si="20"/>
        <v>David Hardwick</v>
      </c>
      <c r="BB19" s="13" t="str">
        <f t="shared" si="21"/>
        <v>FSCT</v>
      </c>
      <c r="BC19" s="13">
        <f t="shared" si="22"/>
        <v>3085</v>
      </c>
      <c r="BD19" s="66" t="str">
        <f t="shared" si="23"/>
        <v/>
      </c>
      <c r="BE19" s="22" t="str">
        <f t="shared" si="24"/>
        <v/>
      </c>
      <c r="BF19" s="22" t="str">
        <f t="shared" si="25"/>
        <v/>
      </c>
      <c r="BG19" s="66" t="str">
        <f t="shared" si="26"/>
        <v/>
      </c>
      <c r="BH19" s="22" t="str">
        <f t="shared" si="27"/>
        <v/>
      </c>
      <c r="BI19" s="22" t="str">
        <f t="shared" si="28"/>
        <v/>
      </c>
      <c r="BJ19" s="66" t="str">
        <f t="shared" si="29"/>
        <v/>
      </c>
      <c r="BK19" s="22" t="str">
        <f t="shared" si="30"/>
        <v/>
      </c>
      <c r="BL19" s="22" t="str">
        <f t="shared" si="31"/>
        <v/>
      </c>
      <c r="BM19" s="66" t="str">
        <f t="shared" si="32"/>
        <v/>
      </c>
      <c r="BN19" s="22" t="str">
        <f t="shared" si="33"/>
        <v/>
      </c>
      <c r="BO19" s="22" t="str">
        <f t="shared" si="34"/>
        <v/>
      </c>
      <c r="BP19" s="66" t="str">
        <f t="shared" si="35"/>
        <v/>
      </c>
      <c r="BQ19" s="22" t="str">
        <f t="shared" si="36"/>
        <v/>
      </c>
      <c r="BR19" s="22" t="str">
        <f t="shared" si="37"/>
        <v/>
      </c>
      <c r="BT19" s="13" t="str">
        <f t="shared" si="38"/>
        <v>David Hardwick</v>
      </c>
      <c r="BU19" s="13" t="str">
        <f t="shared" si="39"/>
        <v>FSCT</v>
      </c>
      <c r="BV19" s="13">
        <f t="shared" si="40"/>
        <v>3085</v>
      </c>
      <c r="BW19" s="66" t="str">
        <f t="shared" si="41"/>
        <v>DNF</v>
      </c>
      <c r="BX19" s="22">
        <f t="shared" si="42"/>
        <v>6</v>
      </c>
      <c r="BY19" s="22">
        <f t="shared" si="43"/>
        <v>1</v>
      </c>
      <c r="BZ19" s="66" t="str">
        <f t="shared" si="44"/>
        <v>DNS</v>
      </c>
      <c r="CA19" s="22">
        <f t="shared" si="45"/>
        <v>6</v>
      </c>
      <c r="CB19" s="22">
        <f t="shared" si="46"/>
        <v>0</v>
      </c>
      <c r="CC19" s="66" t="str">
        <f t="shared" si="47"/>
        <v>DNS</v>
      </c>
      <c r="CD19" s="22">
        <f t="shared" si="48"/>
        <v>6</v>
      </c>
      <c r="CE19" s="22">
        <f t="shared" si="49"/>
        <v>0</v>
      </c>
      <c r="CF19" s="66">
        <f t="shared" si="50"/>
        <v>0</v>
      </c>
      <c r="CG19" s="22" t="str">
        <f t="shared" si="51"/>
        <v/>
      </c>
      <c r="CH19" s="22" t="str">
        <f t="shared" si="52"/>
        <v/>
      </c>
      <c r="CI19" s="66">
        <f t="shared" si="53"/>
        <v>0</v>
      </c>
      <c r="CJ19" s="22" t="str">
        <f t="shared" si="54"/>
        <v/>
      </c>
      <c r="CK19" s="22" t="str">
        <f t="shared" si="55"/>
        <v/>
      </c>
    </row>
    <row r="20" spans="1:89" ht="15" customHeight="1" x14ac:dyDescent="0.2">
      <c r="A20" s="393" t="str">
        <f t="shared" ref="A20:A28" si="56">F20</f>
        <v/>
      </c>
      <c r="B20" s="61"/>
      <c r="C20" s="390"/>
      <c r="D20" s="392"/>
      <c r="E20" s="15" t="str">
        <f t="shared" ref="E20:E28" si="57">IF(B20="","",M20+T20+AA20+AH20+AO20)</f>
        <v/>
      </c>
      <c r="F20" s="16" t="str">
        <f t="shared" si="2"/>
        <v/>
      </c>
      <c r="G20" s="8" t="str">
        <f t="shared" ref="G20:G30" si="58">IF(H$8="","",IF($B20="","",INDEX(PMNumb,MATCH($C20,Boats,0),MATCH(H$8,Windspd,0))))</f>
        <v/>
      </c>
      <c r="H20" s="62" t="str">
        <f t="shared" ref="H20:H28" si="59">IF($B20="","",TIME(I20,J20,K20))</f>
        <v/>
      </c>
      <c r="I20" s="65"/>
      <c r="J20" s="65"/>
      <c r="K20" s="65"/>
      <c r="L20" s="34" t="str">
        <f t="shared" ref="L20:L28" si="60">IF(OR(H20="DNS",H20="DNF",H20="DSQ",H20="DNC",H20="OCS"),"",IF(H$9="","",IF($B20="","",(H20/(G20/100)))))</f>
        <v/>
      </c>
      <c r="M20" s="35" t="str">
        <f t="shared" si="5"/>
        <v/>
      </c>
      <c r="N20" s="57" t="str">
        <f t="shared" ref="N20:N30" si="61">IF(O$8="","",IF($B20="","",INDEX(PMNumb,MATCH($C20,Boats,0),MATCH(O$8,Windspd,0))))</f>
        <v/>
      </c>
      <c r="O20" s="62" t="str">
        <f t="shared" ref="O20:O28" si="62">IF($B20="","",TIME(P20,Q20,R20))</f>
        <v/>
      </c>
      <c r="P20" s="65"/>
      <c r="Q20" s="65"/>
      <c r="R20" s="65"/>
      <c r="S20" s="34" t="str">
        <f t="shared" ref="S20:S28" si="63">IF(OR(O20="DNS",O20="DNF",O20="DSQ",O20="DNC",O20="OCS"),"",IF(O$9="","",IF($B20="","",(O20/(N20/100)))))</f>
        <v/>
      </c>
      <c r="T20" s="35" t="str">
        <f t="shared" si="8"/>
        <v/>
      </c>
      <c r="U20" s="57" t="str">
        <f t="shared" ref="U20:U30" si="64">IF(V$8="","",IF($B20="","",INDEX(PMNumb,MATCH($C20,Boats,0),MATCH(V$8,Windspd,0))))</f>
        <v/>
      </c>
      <c r="V20" s="62" t="str">
        <f t="shared" ref="V20:V28" si="65">IF($B20="","",TIME(W20,X20,Y20))</f>
        <v/>
      </c>
      <c r="W20" s="65"/>
      <c r="X20" s="65"/>
      <c r="Y20" s="65"/>
      <c r="Z20" s="34" t="str">
        <f t="shared" ref="Z20:Z28" si="66">IF(OR(V20="DNS",V20="DNF",V20="DSQ",V20="DNC",V20="OCS"),"",IF(V$9="","",IF($B20="","",(V20/(U20/100)))))</f>
        <v/>
      </c>
      <c r="AA20" s="35" t="str">
        <f t="shared" si="11"/>
        <v/>
      </c>
      <c r="AB20" s="57" t="str">
        <f t="shared" ref="AB20:AB30" si="67">IF(AC$8="","",IF($B20="","",INDEX(PMNumb,MATCH($C20,Boats,0),MATCH(AC$8,Windspd,0))))</f>
        <v/>
      </c>
      <c r="AC20" s="62" t="str">
        <f t="shared" ref="AC20:AC28" si="68">IF($B20="","",TIME(AD20,AE20,AF20))</f>
        <v/>
      </c>
      <c r="AD20" s="65"/>
      <c r="AE20" s="65"/>
      <c r="AF20" s="65"/>
      <c r="AG20" s="34" t="str">
        <f t="shared" ref="AG20:AG28" si="69">IF(OR(AC20="DNS",AC20="DNF",AC20="DSQ",AC20="DNC",AC20="OCS"),"",IF(AC$9="","",IF($B20="","",(AC20/(AB20/100)))))</f>
        <v/>
      </c>
      <c r="AH20" s="35" t="str">
        <f t="shared" ref="AH20:AH30" si="70">IF(OR(AC20="DNS",AC20="DNF",AC20="DSQ",AC20="DNC",AC20="OCS"),(COUNTA($B$11:$B$30)+1),IF(AC$8="",0,IF($B20="","",RANK(AG20,AG$11:AG$30,1))))</f>
        <v/>
      </c>
      <c r="AI20" s="57" t="str">
        <f t="shared" ref="AI20:AI30" si="71">IF(AJ$8="","",IF($B20="","",INDEX(PMNumb,MATCH($C20,Boats,0),MATCH(AJ$8,Windspd,0))))</f>
        <v/>
      </c>
      <c r="AJ20" s="62" t="str">
        <f t="shared" ref="AJ20:AJ28" si="72">IF($B20="","",TIME(AK20,AL20,AM20))</f>
        <v/>
      </c>
      <c r="AK20" s="65"/>
      <c r="AL20" s="65"/>
      <c r="AM20" s="65"/>
      <c r="AN20" s="34" t="str">
        <f t="shared" ref="AN20:AN28" si="73">IF(OR(AJ20="DNS",AJ20="DNF",AJ20="DSQ",AJ20="DNC",AJ20="OCS"),"",IF(AJ$9="","",IF($B20="","",(AJ20/(AI20/100)))))</f>
        <v/>
      </c>
      <c r="AO20" s="35" t="str">
        <f t="shared" ref="AO20:AO30" si="74">IF(OR(AJ20="DNS",AJ20="DNF",AJ20="DSQ",AJ20="DNC",AJ20="OCS"),(COUNTA($B$11:$B$30)+1),IF(AJ$8="",0,IF($B20="","",RANK(AN20,AN$11:AN$30,1))))</f>
        <v/>
      </c>
      <c r="AR20" s="13" t="str">
        <f t="shared" ref="AR20:AT25" si="75">IF($B20="","",B20)</f>
        <v/>
      </c>
      <c r="AS20" s="13" t="str">
        <f t="shared" si="75"/>
        <v/>
      </c>
      <c r="AT20" s="13" t="str">
        <f t="shared" si="75"/>
        <v/>
      </c>
      <c r="AU20" s="22" t="str">
        <f t="shared" si="15"/>
        <v/>
      </c>
      <c r="AV20" s="22" t="str">
        <f t="shared" si="16"/>
        <v/>
      </c>
      <c r="AW20" s="22" t="str">
        <f t="shared" si="17"/>
        <v/>
      </c>
      <c r="AX20" s="22" t="str">
        <f t="shared" si="18"/>
        <v/>
      </c>
      <c r="AY20" s="22" t="str">
        <f t="shared" si="19"/>
        <v/>
      </c>
      <c r="BA20" s="13" t="str">
        <f t="shared" ref="BA20:BC25" si="76">IF($B20="","",B20)</f>
        <v/>
      </c>
      <c r="BB20" s="13" t="str">
        <f t="shared" si="76"/>
        <v/>
      </c>
      <c r="BC20" s="13" t="str">
        <f t="shared" si="76"/>
        <v/>
      </c>
      <c r="BD20" s="66" t="str">
        <f t="shared" ref="BD20:BD28" si="77">IF($C20="TH",H20,"")</f>
        <v/>
      </c>
      <c r="BE20" s="22" t="str">
        <f t="shared" si="24"/>
        <v/>
      </c>
      <c r="BF20" s="22" t="str">
        <f t="shared" si="25"/>
        <v/>
      </c>
      <c r="BG20" s="66" t="str">
        <f t="shared" ref="BG20:BG28" si="78">IF($C20="TH",O20,"")</f>
        <v/>
      </c>
      <c r="BH20" s="22" t="str">
        <f t="shared" si="27"/>
        <v/>
      </c>
      <c r="BI20" s="22" t="str">
        <f t="shared" si="28"/>
        <v/>
      </c>
      <c r="BJ20" s="66" t="str">
        <f t="shared" ref="BJ20:BJ28" si="79">IF($C20="TH",V20,"")</f>
        <v/>
      </c>
      <c r="BK20" s="22" t="str">
        <f t="shared" si="30"/>
        <v/>
      </c>
      <c r="BL20" s="22" t="str">
        <f t="shared" si="31"/>
        <v/>
      </c>
      <c r="BM20" s="66" t="str">
        <f t="shared" ref="BM20:BM28" si="80">IF($C20="TH",AC20,"")</f>
        <v/>
      </c>
      <c r="BN20" s="22" t="str">
        <f t="shared" si="33"/>
        <v/>
      </c>
      <c r="BO20" s="22" t="str">
        <f t="shared" si="34"/>
        <v/>
      </c>
      <c r="BP20" s="66" t="str">
        <f t="shared" ref="BP20:BP28" si="81">IF($C20="TH",AJ20,"")</f>
        <v/>
      </c>
      <c r="BQ20" s="22" t="str">
        <f t="shared" si="36"/>
        <v/>
      </c>
      <c r="BR20" s="22" t="str">
        <f t="shared" si="37"/>
        <v/>
      </c>
      <c r="BT20" s="13" t="str">
        <f t="shared" ref="BT20:BV25" si="82">IF($B20="","",B20)</f>
        <v/>
      </c>
      <c r="BU20" s="13" t="str">
        <f t="shared" si="82"/>
        <v/>
      </c>
      <c r="BV20" s="13" t="str">
        <f t="shared" si="82"/>
        <v/>
      </c>
      <c r="BW20" s="66" t="str">
        <f t="shared" ref="BW20:BW28" si="83">IF($C20="FSCT",H20,"")</f>
        <v/>
      </c>
      <c r="BX20" s="22" t="str">
        <f t="shared" si="42"/>
        <v/>
      </c>
      <c r="BY20" s="22" t="str">
        <f t="shared" si="43"/>
        <v/>
      </c>
      <c r="BZ20" s="66" t="str">
        <f t="shared" ref="BZ20:BZ28" si="84">IF($C20="FSCT",O20,"")</f>
        <v/>
      </c>
      <c r="CA20" s="22" t="str">
        <f t="shared" si="45"/>
        <v/>
      </c>
      <c r="CB20" s="22" t="str">
        <f t="shared" si="46"/>
        <v/>
      </c>
      <c r="CC20" s="66" t="str">
        <f t="shared" ref="CC20:CC28" si="85">IF($C20="FSCT",V20,"")</f>
        <v/>
      </c>
      <c r="CD20" s="22" t="str">
        <f t="shared" si="48"/>
        <v/>
      </c>
      <c r="CE20" s="22" t="str">
        <f t="shared" si="49"/>
        <v/>
      </c>
      <c r="CF20" s="66" t="str">
        <f t="shared" ref="CF20:CF28" si="86">IF($C20="FSCT",AC20,"")</f>
        <v/>
      </c>
      <c r="CG20" s="22" t="str">
        <f t="shared" si="51"/>
        <v/>
      </c>
      <c r="CH20" s="22" t="str">
        <f t="shared" si="52"/>
        <v/>
      </c>
      <c r="CI20" s="66" t="str">
        <f t="shared" ref="CI20:CI28" si="87">IF($C20="FSCT",AJ20,"")</f>
        <v/>
      </c>
      <c r="CJ20" s="22" t="str">
        <f t="shared" si="54"/>
        <v/>
      </c>
      <c r="CK20" s="22" t="str">
        <f t="shared" si="55"/>
        <v/>
      </c>
    </row>
    <row r="21" spans="1:89" ht="15" customHeight="1" x14ac:dyDescent="0.2">
      <c r="A21" s="393" t="str">
        <f t="shared" si="56"/>
        <v/>
      </c>
      <c r="B21" s="61"/>
      <c r="C21" s="390"/>
      <c r="D21" s="392"/>
      <c r="E21" s="15" t="str">
        <f t="shared" si="57"/>
        <v/>
      </c>
      <c r="F21" s="16" t="str">
        <f t="shared" si="2"/>
        <v/>
      </c>
      <c r="G21" s="8" t="str">
        <f t="shared" si="58"/>
        <v/>
      </c>
      <c r="H21" s="62" t="str">
        <f t="shared" si="59"/>
        <v/>
      </c>
      <c r="I21" s="65"/>
      <c r="J21" s="65"/>
      <c r="K21" s="65"/>
      <c r="L21" s="34" t="str">
        <f t="shared" si="60"/>
        <v/>
      </c>
      <c r="M21" s="35" t="str">
        <f t="shared" si="5"/>
        <v/>
      </c>
      <c r="N21" s="57" t="str">
        <f t="shared" si="61"/>
        <v/>
      </c>
      <c r="O21" s="62" t="str">
        <f t="shared" si="62"/>
        <v/>
      </c>
      <c r="P21" s="65"/>
      <c r="Q21" s="65"/>
      <c r="R21" s="65"/>
      <c r="S21" s="34" t="str">
        <f t="shared" si="63"/>
        <v/>
      </c>
      <c r="T21" s="35" t="str">
        <f t="shared" si="8"/>
        <v/>
      </c>
      <c r="U21" s="57" t="str">
        <f t="shared" si="64"/>
        <v/>
      </c>
      <c r="V21" s="62" t="str">
        <f t="shared" si="65"/>
        <v/>
      </c>
      <c r="W21" s="65"/>
      <c r="X21" s="65"/>
      <c r="Y21" s="65"/>
      <c r="Z21" s="34" t="str">
        <f t="shared" si="66"/>
        <v/>
      </c>
      <c r="AA21" s="35" t="str">
        <f t="shared" si="11"/>
        <v/>
      </c>
      <c r="AB21" s="57" t="str">
        <f t="shared" si="67"/>
        <v/>
      </c>
      <c r="AC21" s="62" t="str">
        <f t="shared" si="68"/>
        <v/>
      </c>
      <c r="AD21" s="65"/>
      <c r="AE21" s="65"/>
      <c r="AF21" s="65"/>
      <c r="AG21" s="34" t="str">
        <f t="shared" si="69"/>
        <v/>
      </c>
      <c r="AH21" s="35" t="str">
        <f t="shared" si="70"/>
        <v/>
      </c>
      <c r="AI21" s="57" t="str">
        <f t="shared" si="71"/>
        <v/>
      </c>
      <c r="AJ21" s="62" t="str">
        <f t="shared" si="72"/>
        <v/>
      </c>
      <c r="AK21" s="65"/>
      <c r="AL21" s="65"/>
      <c r="AM21" s="65"/>
      <c r="AN21" s="34" t="str">
        <f t="shared" si="73"/>
        <v/>
      </c>
      <c r="AO21" s="35" t="str">
        <f t="shared" si="74"/>
        <v/>
      </c>
      <c r="AR21" s="13" t="str">
        <f t="shared" si="75"/>
        <v/>
      </c>
      <c r="AS21" s="13" t="str">
        <f t="shared" si="75"/>
        <v/>
      </c>
      <c r="AT21" s="13" t="str">
        <f t="shared" si="75"/>
        <v/>
      </c>
      <c r="AU21" s="22" t="str">
        <f t="shared" si="15"/>
        <v/>
      </c>
      <c r="AV21" s="22" t="str">
        <f t="shared" si="16"/>
        <v/>
      </c>
      <c r="AW21" s="22" t="str">
        <f t="shared" si="17"/>
        <v/>
      </c>
      <c r="AX21" s="22" t="str">
        <f t="shared" si="18"/>
        <v/>
      </c>
      <c r="AY21" s="22" t="str">
        <f t="shared" si="19"/>
        <v/>
      </c>
      <c r="BA21" s="13" t="str">
        <f t="shared" si="76"/>
        <v/>
      </c>
      <c r="BB21" s="13" t="str">
        <f t="shared" si="76"/>
        <v/>
      </c>
      <c r="BC21" s="13" t="str">
        <f t="shared" si="76"/>
        <v/>
      </c>
      <c r="BD21" s="66" t="str">
        <f t="shared" si="77"/>
        <v/>
      </c>
      <c r="BE21" s="22" t="str">
        <f t="shared" si="24"/>
        <v/>
      </c>
      <c r="BF21" s="22" t="str">
        <f t="shared" si="25"/>
        <v/>
      </c>
      <c r="BG21" s="66" t="str">
        <f t="shared" si="78"/>
        <v/>
      </c>
      <c r="BH21" s="22" t="str">
        <f t="shared" si="27"/>
        <v/>
      </c>
      <c r="BI21" s="22" t="str">
        <f t="shared" si="28"/>
        <v/>
      </c>
      <c r="BJ21" s="66" t="str">
        <f t="shared" si="79"/>
        <v/>
      </c>
      <c r="BK21" s="22" t="str">
        <f t="shared" si="30"/>
        <v/>
      </c>
      <c r="BL21" s="22" t="str">
        <f t="shared" si="31"/>
        <v/>
      </c>
      <c r="BM21" s="66" t="str">
        <f t="shared" si="80"/>
        <v/>
      </c>
      <c r="BN21" s="22" t="str">
        <f t="shared" si="33"/>
        <v/>
      </c>
      <c r="BO21" s="22" t="str">
        <f t="shared" si="34"/>
        <v/>
      </c>
      <c r="BP21" s="66" t="str">
        <f t="shared" si="81"/>
        <v/>
      </c>
      <c r="BQ21" s="22" t="str">
        <f t="shared" si="36"/>
        <v/>
      </c>
      <c r="BR21" s="22" t="str">
        <f t="shared" si="37"/>
        <v/>
      </c>
      <c r="BT21" s="13" t="str">
        <f t="shared" si="82"/>
        <v/>
      </c>
      <c r="BU21" s="13" t="str">
        <f t="shared" si="82"/>
        <v/>
      </c>
      <c r="BV21" s="13" t="str">
        <f t="shared" si="82"/>
        <v/>
      </c>
      <c r="BW21" s="66" t="str">
        <f t="shared" si="83"/>
        <v/>
      </c>
      <c r="BX21" s="22" t="str">
        <f t="shared" si="42"/>
        <v/>
      </c>
      <c r="BY21" s="22" t="str">
        <f t="shared" si="43"/>
        <v/>
      </c>
      <c r="BZ21" s="66" t="str">
        <f t="shared" si="84"/>
        <v/>
      </c>
      <c r="CA21" s="22" t="str">
        <f t="shared" si="45"/>
        <v/>
      </c>
      <c r="CB21" s="22" t="str">
        <f t="shared" si="46"/>
        <v/>
      </c>
      <c r="CC21" s="66" t="str">
        <f t="shared" si="85"/>
        <v/>
      </c>
      <c r="CD21" s="22" t="str">
        <f t="shared" si="48"/>
        <v/>
      </c>
      <c r="CE21" s="22" t="str">
        <f t="shared" si="49"/>
        <v/>
      </c>
      <c r="CF21" s="66" t="str">
        <f t="shared" si="86"/>
        <v/>
      </c>
      <c r="CG21" s="22" t="str">
        <f t="shared" si="51"/>
        <v/>
      </c>
      <c r="CH21" s="22" t="str">
        <f t="shared" si="52"/>
        <v/>
      </c>
      <c r="CI21" s="66" t="str">
        <f t="shared" si="87"/>
        <v/>
      </c>
      <c r="CJ21" s="22" t="str">
        <f t="shared" si="54"/>
        <v/>
      </c>
      <c r="CK21" s="22" t="str">
        <f t="shared" si="55"/>
        <v/>
      </c>
    </row>
    <row r="22" spans="1:89" ht="15" customHeight="1" x14ac:dyDescent="0.2">
      <c r="A22" s="393" t="str">
        <f t="shared" si="56"/>
        <v/>
      </c>
      <c r="B22" s="61"/>
      <c r="C22" s="390"/>
      <c r="D22" s="392"/>
      <c r="E22" s="15" t="str">
        <f t="shared" si="57"/>
        <v/>
      </c>
      <c r="F22" s="16" t="str">
        <f t="shared" si="2"/>
        <v/>
      </c>
      <c r="G22" s="8" t="str">
        <f t="shared" si="58"/>
        <v/>
      </c>
      <c r="H22" s="62" t="str">
        <f t="shared" si="59"/>
        <v/>
      </c>
      <c r="I22" s="65"/>
      <c r="J22" s="65"/>
      <c r="K22" s="65"/>
      <c r="L22" s="34" t="str">
        <f t="shared" si="60"/>
        <v/>
      </c>
      <c r="M22" s="35" t="str">
        <f t="shared" si="5"/>
        <v/>
      </c>
      <c r="N22" s="57" t="str">
        <f t="shared" si="61"/>
        <v/>
      </c>
      <c r="O22" s="62" t="str">
        <f t="shared" si="62"/>
        <v/>
      </c>
      <c r="P22" s="65"/>
      <c r="Q22" s="65"/>
      <c r="R22" s="65"/>
      <c r="S22" s="34" t="str">
        <f t="shared" si="63"/>
        <v/>
      </c>
      <c r="T22" s="35" t="str">
        <f t="shared" si="8"/>
        <v/>
      </c>
      <c r="U22" s="57" t="str">
        <f t="shared" si="64"/>
        <v/>
      </c>
      <c r="V22" s="62" t="str">
        <f t="shared" si="65"/>
        <v/>
      </c>
      <c r="W22" s="65"/>
      <c r="X22" s="65"/>
      <c r="Y22" s="65"/>
      <c r="Z22" s="34" t="str">
        <f t="shared" si="66"/>
        <v/>
      </c>
      <c r="AA22" s="35" t="str">
        <f t="shared" si="11"/>
        <v/>
      </c>
      <c r="AB22" s="57" t="str">
        <f t="shared" si="67"/>
        <v/>
      </c>
      <c r="AC22" s="62" t="str">
        <f t="shared" si="68"/>
        <v/>
      </c>
      <c r="AD22" s="65"/>
      <c r="AE22" s="65"/>
      <c r="AF22" s="65"/>
      <c r="AG22" s="34" t="str">
        <f t="shared" si="69"/>
        <v/>
      </c>
      <c r="AH22" s="35" t="str">
        <f t="shared" si="70"/>
        <v/>
      </c>
      <c r="AI22" s="57" t="str">
        <f t="shared" si="71"/>
        <v/>
      </c>
      <c r="AJ22" s="62" t="str">
        <f t="shared" si="72"/>
        <v/>
      </c>
      <c r="AK22" s="65"/>
      <c r="AL22" s="65"/>
      <c r="AM22" s="65"/>
      <c r="AN22" s="34" t="str">
        <f t="shared" si="73"/>
        <v/>
      </c>
      <c r="AO22" s="35" t="str">
        <f t="shared" si="74"/>
        <v/>
      </c>
      <c r="AR22" s="13" t="str">
        <f t="shared" si="75"/>
        <v/>
      </c>
      <c r="AS22" s="13" t="str">
        <f t="shared" si="75"/>
        <v/>
      </c>
      <c r="AT22" s="13" t="str">
        <f t="shared" si="75"/>
        <v/>
      </c>
      <c r="AU22" s="22" t="str">
        <f t="shared" si="15"/>
        <v/>
      </c>
      <c r="AV22" s="22" t="str">
        <f t="shared" si="16"/>
        <v/>
      </c>
      <c r="AW22" s="22" t="str">
        <f t="shared" si="17"/>
        <v/>
      </c>
      <c r="AX22" s="22" t="str">
        <f t="shared" si="18"/>
        <v/>
      </c>
      <c r="AY22" s="22" t="str">
        <f t="shared" si="19"/>
        <v/>
      </c>
      <c r="BA22" s="13" t="str">
        <f t="shared" si="76"/>
        <v/>
      </c>
      <c r="BB22" s="13" t="str">
        <f t="shared" si="76"/>
        <v/>
      </c>
      <c r="BC22" s="13" t="str">
        <f t="shared" si="76"/>
        <v/>
      </c>
      <c r="BD22" s="66" t="str">
        <f t="shared" si="77"/>
        <v/>
      </c>
      <c r="BE22" s="22" t="str">
        <f t="shared" si="24"/>
        <v/>
      </c>
      <c r="BF22" s="22" t="str">
        <f t="shared" si="25"/>
        <v/>
      </c>
      <c r="BG22" s="66" t="str">
        <f t="shared" si="78"/>
        <v/>
      </c>
      <c r="BH22" s="22" t="str">
        <f t="shared" si="27"/>
        <v/>
      </c>
      <c r="BI22" s="22" t="str">
        <f t="shared" si="28"/>
        <v/>
      </c>
      <c r="BJ22" s="66" t="str">
        <f t="shared" si="79"/>
        <v/>
      </c>
      <c r="BK22" s="22" t="str">
        <f t="shared" si="30"/>
        <v/>
      </c>
      <c r="BL22" s="22" t="str">
        <f t="shared" si="31"/>
        <v/>
      </c>
      <c r="BM22" s="66" t="str">
        <f t="shared" si="80"/>
        <v/>
      </c>
      <c r="BN22" s="22" t="str">
        <f t="shared" si="33"/>
        <v/>
      </c>
      <c r="BO22" s="22" t="str">
        <f t="shared" si="34"/>
        <v/>
      </c>
      <c r="BP22" s="66" t="str">
        <f t="shared" si="81"/>
        <v/>
      </c>
      <c r="BQ22" s="22" t="str">
        <f t="shared" si="36"/>
        <v/>
      </c>
      <c r="BR22" s="22" t="str">
        <f t="shared" si="37"/>
        <v/>
      </c>
      <c r="BT22" s="13" t="str">
        <f t="shared" si="82"/>
        <v/>
      </c>
      <c r="BU22" s="13" t="str">
        <f t="shared" si="82"/>
        <v/>
      </c>
      <c r="BV22" s="13" t="str">
        <f t="shared" si="82"/>
        <v/>
      </c>
      <c r="BW22" s="66" t="str">
        <f t="shared" si="83"/>
        <v/>
      </c>
      <c r="BX22" s="22" t="str">
        <f t="shared" si="42"/>
        <v/>
      </c>
      <c r="BY22" s="22" t="str">
        <f t="shared" si="43"/>
        <v/>
      </c>
      <c r="BZ22" s="66" t="str">
        <f t="shared" si="84"/>
        <v/>
      </c>
      <c r="CA22" s="22" t="str">
        <f t="shared" si="45"/>
        <v/>
      </c>
      <c r="CB22" s="22" t="str">
        <f t="shared" si="46"/>
        <v/>
      </c>
      <c r="CC22" s="66" t="str">
        <f t="shared" si="85"/>
        <v/>
      </c>
      <c r="CD22" s="22" t="str">
        <f t="shared" si="48"/>
        <v/>
      </c>
      <c r="CE22" s="22" t="str">
        <f t="shared" si="49"/>
        <v/>
      </c>
      <c r="CF22" s="66" t="str">
        <f t="shared" si="86"/>
        <v/>
      </c>
      <c r="CG22" s="22" t="str">
        <f t="shared" si="51"/>
        <v/>
      </c>
      <c r="CH22" s="22" t="str">
        <f t="shared" si="52"/>
        <v/>
      </c>
      <c r="CI22" s="66" t="str">
        <f t="shared" si="87"/>
        <v/>
      </c>
      <c r="CJ22" s="22" t="str">
        <f t="shared" si="54"/>
        <v/>
      </c>
      <c r="CK22" s="22" t="str">
        <f t="shared" si="55"/>
        <v/>
      </c>
    </row>
    <row r="23" spans="1:89" ht="15" customHeight="1" x14ac:dyDescent="0.2">
      <c r="A23" s="60" t="str">
        <f t="shared" si="56"/>
        <v/>
      </c>
      <c r="B23" s="61"/>
      <c r="C23" s="390"/>
      <c r="D23" s="392"/>
      <c r="E23" s="15" t="str">
        <f t="shared" si="57"/>
        <v/>
      </c>
      <c r="F23" s="16" t="str">
        <f t="shared" si="2"/>
        <v/>
      </c>
      <c r="G23" s="8" t="str">
        <f t="shared" si="58"/>
        <v/>
      </c>
      <c r="H23" s="62" t="str">
        <f t="shared" si="59"/>
        <v/>
      </c>
      <c r="I23" s="65"/>
      <c r="J23" s="65"/>
      <c r="K23" s="65"/>
      <c r="L23" s="34" t="str">
        <f t="shared" si="60"/>
        <v/>
      </c>
      <c r="M23" s="35" t="str">
        <f t="shared" si="5"/>
        <v/>
      </c>
      <c r="N23" s="57" t="str">
        <f t="shared" si="61"/>
        <v/>
      </c>
      <c r="O23" s="62" t="str">
        <f t="shared" si="62"/>
        <v/>
      </c>
      <c r="P23" s="65"/>
      <c r="Q23" s="65"/>
      <c r="R23" s="65"/>
      <c r="S23" s="34" t="str">
        <f t="shared" si="63"/>
        <v/>
      </c>
      <c r="T23" s="35" t="str">
        <f t="shared" si="8"/>
        <v/>
      </c>
      <c r="U23" s="57" t="str">
        <f t="shared" si="64"/>
        <v/>
      </c>
      <c r="V23" s="62" t="str">
        <f t="shared" si="65"/>
        <v/>
      </c>
      <c r="W23" s="65"/>
      <c r="X23" s="65"/>
      <c r="Y23" s="65"/>
      <c r="Z23" s="34" t="str">
        <f t="shared" si="66"/>
        <v/>
      </c>
      <c r="AA23" s="35" t="str">
        <f t="shared" si="11"/>
        <v/>
      </c>
      <c r="AB23" s="57" t="str">
        <f t="shared" si="67"/>
        <v/>
      </c>
      <c r="AC23" s="62" t="str">
        <f t="shared" si="68"/>
        <v/>
      </c>
      <c r="AD23" s="65"/>
      <c r="AE23" s="65"/>
      <c r="AF23" s="65"/>
      <c r="AG23" s="34" t="str">
        <f t="shared" si="69"/>
        <v/>
      </c>
      <c r="AH23" s="35" t="str">
        <f t="shared" si="70"/>
        <v/>
      </c>
      <c r="AI23" s="57" t="str">
        <f t="shared" si="71"/>
        <v/>
      </c>
      <c r="AJ23" s="62" t="str">
        <f t="shared" si="72"/>
        <v/>
      </c>
      <c r="AK23" s="65"/>
      <c r="AL23" s="65"/>
      <c r="AM23" s="65"/>
      <c r="AN23" s="34" t="str">
        <f t="shared" si="73"/>
        <v/>
      </c>
      <c r="AO23" s="35" t="str">
        <f t="shared" si="74"/>
        <v/>
      </c>
      <c r="AR23" s="13" t="str">
        <f t="shared" si="75"/>
        <v/>
      </c>
      <c r="AS23" s="13" t="str">
        <f t="shared" si="75"/>
        <v/>
      </c>
      <c r="AT23" s="13" t="str">
        <f t="shared" si="75"/>
        <v/>
      </c>
      <c r="AU23" s="22" t="str">
        <f t="shared" si="15"/>
        <v/>
      </c>
      <c r="AV23" s="22" t="str">
        <f t="shared" si="16"/>
        <v/>
      </c>
      <c r="AW23" s="22" t="str">
        <f t="shared" si="17"/>
        <v/>
      </c>
      <c r="AX23" s="22" t="str">
        <f t="shared" si="18"/>
        <v/>
      </c>
      <c r="AY23" s="22" t="str">
        <f t="shared" si="19"/>
        <v/>
      </c>
      <c r="BA23" s="13" t="str">
        <f t="shared" si="76"/>
        <v/>
      </c>
      <c r="BB23" s="13" t="str">
        <f t="shared" si="76"/>
        <v/>
      </c>
      <c r="BC23" s="13" t="str">
        <f t="shared" si="76"/>
        <v/>
      </c>
      <c r="BD23" s="66" t="str">
        <f t="shared" si="77"/>
        <v/>
      </c>
      <c r="BE23" s="22" t="str">
        <f t="shared" si="24"/>
        <v/>
      </c>
      <c r="BF23" s="22" t="str">
        <f t="shared" si="25"/>
        <v/>
      </c>
      <c r="BG23" s="66" t="str">
        <f t="shared" si="78"/>
        <v/>
      </c>
      <c r="BH23" s="22" t="str">
        <f t="shared" si="27"/>
        <v/>
      </c>
      <c r="BI23" s="22" t="str">
        <f t="shared" si="28"/>
        <v/>
      </c>
      <c r="BJ23" s="66" t="str">
        <f t="shared" si="79"/>
        <v/>
      </c>
      <c r="BK23" s="22" t="str">
        <f t="shared" si="30"/>
        <v/>
      </c>
      <c r="BL23" s="22" t="str">
        <f t="shared" si="31"/>
        <v/>
      </c>
      <c r="BM23" s="66" t="str">
        <f t="shared" si="80"/>
        <v/>
      </c>
      <c r="BN23" s="22" t="str">
        <f t="shared" si="33"/>
        <v/>
      </c>
      <c r="BO23" s="22" t="str">
        <f t="shared" si="34"/>
        <v/>
      </c>
      <c r="BP23" s="66" t="str">
        <f t="shared" si="81"/>
        <v/>
      </c>
      <c r="BQ23" s="22" t="str">
        <f t="shared" si="36"/>
        <v/>
      </c>
      <c r="BR23" s="22" t="str">
        <f t="shared" si="37"/>
        <v/>
      </c>
      <c r="BT23" s="13" t="str">
        <f t="shared" si="82"/>
        <v/>
      </c>
      <c r="BU23" s="13" t="str">
        <f t="shared" si="82"/>
        <v/>
      </c>
      <c r="BV23" s="13" t="str">
        <f t="shared" si="82"/>
        <v/>
      </c>
      <c r="BW23" s="66" t="str">
        <f t="shared" si="83"/>
        <v/>
      </c>
      <c r="BX23" s="22" t="str">
        <f t="shared" si="42"/>
        <v/>
      </c>
      <c r="BY23" s="22" t="str">
        <f t="shared" si="43"/>
        <v/>
      </c>
      <c r="BZ23" s="66" t="str">
        <f t="shared" si="84"/>
        <v/>
      </c>
      <c r="CA23" s="22" t="str">
        <f t="shared" si="45"/>
        <v/>
      </c>
      <c r="CB23" s="22" t="str">
        <f t="shared" si="46"/>
        <v/>
      </c>
      <c r="CC23" s="66" t="str">
        <f t="shared" si="85"/>
        <v/>
      </c>
      <c r="CD23" s="22" t="str">
        <f t="shared" si="48"/>
        <v/>
      </c>
      <c r="CE23" s="22" t="str">
        <f t="shared" si="49"/>
        <v/>
      </c>
      <c r="CF23" s="66" t="str">
        <f t="shared" si="86"/>
        <v/>
      </c>
      <c r="CG23" s="22" t="str">
        <f t="shared" si="51"/>
        <v/>
      </c>
      <c r="CH23" s="22" t="str">
        <f t="shared" si="52"/>
        <v/>
      </c>
      <c r="CI23" s="66" t="str">
        <f t="shared" si="87"/>
        <v/>
      </c>
      <c r="CJ23" s="22" t="str">
        <f t="shared" si="54"/>
        <v/>
      </c>
      <c r="CK23" s="22" t="str">
        <f t="shared" si="55"/>
        <v/>
      </c>
    </row>
    <row r="24" spans="1:89" ht="15" customHeight="1" x14ac:dyDescent="0.2">
      <c r="A24" s="60" t="str">
        <f t="shared" si="56"/>
        <v/>
      </c>
      <c r="B24" s="61"/>
      <c r="C24" s="390"/>
      <c r="D24" s="14"/>
      <c r="E24" s="15" t="str">
        <f t="shared" si="57"/>
        <v/>
      </c>
      <c r="F24" s="16" t="str">
        <f t="shared" si="2"/>
        <v/>
      </c>
      <c r="G24" s="8" t="str">
        <f t="shared" si="58"/>
        <v/>
      </c>
      <c r="H24" s="62" t="str">
        <f t="shared" si="59"/>
        <v/>
      </c>
      <c r="I24" s="65"/>
      <c r="J24" s="65"/>
      <c r="K24" s="65"/>
      <c r="L24" s="34" t="str">
        <f t="shared" si="60"/>
        <v/>
      </c>
      <c r="M24" s="35" t="str">
        <f t="shared" si="5"/>
        <v/>
      </c>
      <c r="N24" s="57" t="str">
        <f t="shared" si="61"/>
        <v/>
      </c>
      <c r="O24" s="62" t="str">
        <f t="shared" si="62"/>
        <v/>
      </c>
      <c r="P24" s="65"/>
      <c r="Q24" s="65"/>
      <c r="R24" s="65"/>
      <c r="S24" s="34" t="str">
        <f t="shared" si="63"/>
        <v/>
      </c>
      <c r="T24" s="35" t="str">
        <f t="shared" si="8"/>
        <v/>
      </c>
      <c r="U24" s="57" t="str">
        <f t="shared" si="64"/>
        <v/>
      </c>
      <c r="V24" s="62" t="str">
        <f t="shared" si="65"/>
        <v/>
      </c>
      <c r="W24" s="65"/>
      <c r="X24" s="65"/>
      <c r="Y24" s="65"/>
      <c r="Z24" s="34" t="str">
        <f t="shared" si="66"/>
        <v/>
      </c>
      <c r="AA24" s="35" t="str">
        <f t="shared" si="11"/>
        <v/>
      </c>
      <c r="AB24" s="57" t="str">
        <f t="shared" si="67"/>
        <v/>
      </c>
      <c r="AC24" s="62" t="str">
        <f t="shared" si="68"/>
        <v/>
      </c>
      <c r="AD24" s="65"/>
      <c r="AE24" s="65"/>
      <c r="AF24" s="65"/>
      <c r="AG24" s="34" t="str">
        <f t="shared" si="69"/>
        <v/>
      </c>
      <c r="AH24" s="35" t="str">
        <f t="shared" si="70"/>
        <v/>
      </c>
      <c r="AI24" s="57" t="str">
        <f t="shared" si="71"/>
        <v/>
      </c>
      <c r="AJ24" s="62" t="str">
        <f t="shared" si="72"/>
        <v/>
      </c>
      <c r="AK24" s="65"/>
      <c r="AL24" s="65"/>
      <c r="AM24" s="65"/>
      <c r="AN24" s="34" t="str">
        <f t="shared" si="73"/>
        <v/>
      </c>
      <c r="AO24" s="35" t="str">
        <f t="shared" si="74"/>
        <v/>
      </c>
      <c r="AR24" s="13" t="str">
        <f t="shared" si="75"/>
        <v/>
      </c>
      <c r="AS24" s="13" t="str">
        <f t="shared" si="75"/>
        <v/>
      </c>
      <c r="AT24" s="13" t="str">
        <f t="shared" si="75"/>
        <v/>
      </c>
      <c r="AU24" s="22" t="str">
        <f t="shared" si="15"/>
        <v/>
      </c>
      <c r="AV24" s="22" t="str">
        <f t="shared" si="16"/>
        <v/>
      </c>
      <c r="AW24" s="22" t="str">
        <f t="shared" si="17"/>
        <v/>
      </c>
      <c r="AX24" s="22" t="str">
        <f t="shared" si="18"/>
        <v/>
      </c>
      <c r="AY24" s="22" t="str">
        <f t="shared" si="19"/>
        <v/>
      </c>
      <c r="BA24" s="13" t="str">
        <f t="shared" si="76"/>
        <v/>
      </c>
      <c r="BB24" s="13" t="str">
        <f t="shared" si="76"/>
        <v/>
      </c>
      <c r="BC24" s="13" t="str">
        <f t="shared" si="76"/>
        <v/>
      </c>
      <c r="BD24" s="66" t="str">
        <f t="shared" si="77"/>
        <v/>
      </c>
      <c r="BE24" s="22" t="str">
        <f t="shared" si="24"/>
        <v/>
      </c>
      <c r="BF24" s="22" t="str">
        <f t="shared" si="25"/>
        <v/>
      </c>
      <c r="BG24" s="66" t="str">
        <f t="shared" si="78"/>
        <v/>
      </c>
      <c r="BH24" s="22" t="str">
        <f t="shared" si="27"/>
        <v/>
      </c>
      <c r="BI24" s="22" t="str">
        <f t="shared" si="28"/>
        <v/>
      </c>
      <c r="BJ24" s="66" t="str">
        <f t="shared" si="79"/>
        <v/>
      </c>
      <c r="BK24" s="22" t="str">
        <f t="shared" si="30"/>
        <v/>
      </c>
      <c r="BL24" s="22" t="str">
        <f t="shared" si="31"/>
        <v/>
      </c>
      <c r="BM24" s="66" t="str">
        <f t="shared" si="80"/>
        <v/>
      </c>
      <c r="BN24" s="22" t="str">
        <f t="shared" si="33"/>
        <v/>
      </c>
      <c r="BO24" s="22" t="str">
        <f t="shared" si="34"/>
        <v/>
      </c>
      <c r="BP24" s="66" t="str">
        <f t="shared" si="81"/>
        <v/>
      </c>
      <c r="BQ24" s="22" t="str">
        <f t="shared" si="36"/>
        <v/>
      </c>
      <c r="BR24" s="22" t="str">
        <f t="shared" si="37"/>
        <v/>
      </c>
      <c r="BT24" s="13" t="str">
        <f t="shared" si="82"/>
        <v/>
      </c>
      <c r="BU24" s="13" t="str">
        <f t="shared" si="82"/>
        <v/>
      </c>
      <c r="BV24" s="13" t="str">
        <f t="shared" si="82"/>
        <v/>
      </c>
      <c r="BW24" s="66" t="str">
        <f t="shared" si="83"/>
        <v/>
      </c>
      <c r="BX24" s="22" t="str">
        <f t="shared" si="42"/>
        <v/>
      </c>
      <c r="BY24" s="22" t="str">
        <f t="shared" si="43"/>
        <v/>
      </c>
      <c r="BZ24" s="66" t="str">
        <f t="shared" si="84"/>
        <v/>
      </c>
      <c r="CA24" s="22" t="str">
        <f t="shared" si="45"/>
        <v/>
      </c>
      <c r="CB24" s="22" t="str">
        <f t="shared" si="46"/>
        <v/>
      </c>
      <c r="CC24" s="66" t="str">
        <f t="shared" si="85"/>
        <v/>
      </c>
      <c r="CD24" s="22" t="str">
        <f t="shared" si="48"/>
        <v/>
      </c>
      <c r="CE24" s="22" t="str">
        <f t="shared" si="49"/>
        <v/>
      </c>
      <c r="CF24" s="66" t="str">
        <f t="shared" si="86"/>
        <v/>
      </c>
      <c r="CG24" s="22" t="str">
        <f t="shared" si="51"/>
        <v/>
      </c>
      <c r="CH24" s="22" t="str">
        <f t="shared" si="52"/>
        <v/>
      </c>
      <c r="CI24" s="66" t="str">
        <f t="shared" si="87"/>
        <v/>
      </c>
      <c r="CJ24" s="22" t="str">
        <f t="shared" si="54"/>
        <v/>
      </c>
      <c r="CK24" s="22" t="str">
        <f t="shared" si="55"/>
        <v/>
      </c>
    </row>
    <row r="25" spans="1:89" ht="15" customHeight="1" x14ac:dyDescent="0.2">
      <c r="A25" s="60" t="str">
        <f t="shared" si="56"/>
        <v/>
      </c>
      <c r="B25" s="61"/>
      <c r="C25" s="13"/>
      <c r="D25" s="14"/>
      <c r="E25" s="15" t="str">
        <f t="shared" si="57"/>
        <v/>
      </c>
      <c r="F25" s="16" t="str">
        <f t="shared" si="2"/>
        <v/>
      </c>
      <c r="G25" s="8" t="str">
        <f t="shared" si="58"/>
        <v/>
      </c>
      <c r="H25" s="62" t="str">
        <f t="shared" si="59"/>
        <v/>
      </c>
      <c r="I25" s="65"/>
      <c r="J25" s="65"/>
      <c r="K25" s="65"/>
      <c r="L25" s="34" t="str">
        <f t="shared" si="60"/>
        <v/>
      </c>
      <c r="M25" s="35" t="str">
        <f t="shared" si="5"/>
        <v/>
      </c>
      <c r="N25" s="57" t="str">
        <f t="shared" si="61"/>
        <v/>
      </c>
      <c r="O25" s="62" t="str">
        <f t="shared" si="62"/>
        <v/>
      </c>
      <c r="P25" s="65"/>
      <c r="Q25" s="65"/>
      <c r="R25" s="65"/>
      <c r="S25" s="34" t="str">
        <f t="shared" si="63"/>
        <v/>
      </c>
      <c r="T25" s="35" t="str">
        <f t="shared" si="8"/>
        <v/>
      </c>
      <c r="U25" s="57" t="str">
        <f t="shared" si="64"/>
        <v/>
      </c>
      <c r="V25" s="62" t="str">
        <f t="shared" si="65"/>
        <v/>
      </c>
      <c r="W25" s="65"/>
      <c r="X25" s="65"/>
      <c r="Y25" s="65"/>
      <c r="Z25" s="34" t="str">
        <f t="shared" si="66"/>
        <v/>
      </c>
      <c r="AA25" s="35" t="str">
        <f t="shared" si="11"/>
        <v/>
      </c>
      <c r="AB25" s="57" t="str">
        <f t="shared" si="67"/>
        <v/>
      </c>
      <c r="AC25" s="62" t="str">
        <f t="shared" si="68"/>
        <v/>
      </c>
      <c r="AD25" s="65"/>
      <c r="AE25" s="65"/>
      <c r="AF25" s="65"/>
      <c r="AG25" s="34" t="str">
        <f t="shared" si="69"/>
        <v/>
      </c>
      <c r="AH25" s="35" t="str">
        <f t="shared" si="70"/>
        <v/>
      </c>
      <c r="AI25" s="57" t="str">
        <f t="shared" si="71"/>
        <v/>
      </c>
      <c r="AJ25" s="62" t="str">
        <f t="shared" si="72"/>
        <v/>
      </c>
      <c r="AK25" s="65"/>
      <c r="AL25" s="65"/>
      <c r="AM25" s="65"/>
      <c r="AN25" s="34" t="str">
        <f t="shared" si="73"/>
        <v/>
      </c>
      <c r="AO25" s="35" t="str">
        <f t="shared" si="74"/>
        <v/>
      </c>
      <c r="AR25" s="13" t="str">
        <f t="shared" si="75"/>
        <v/>
      </c>
      <c r="AS25" s="13" t="str">
        <f t="shared" si="75"/>
        <v/>
      </c>
      <c r="AT25" s="13" t="str">
        <f t="shared" si="75"/>
        <v/>
      </c>
      <c r="AU25" s="22" t="str">
        <f t="shared" si="15"/>
        <v/>
      </c>
      <c r="AV25" s="22" t="str">
        <f t="shared" si="16"/>
        <v/>
      </c>
      <c r="AW25" s="22" t="str">
        <f t="shared" si="17"/>
        <v/>
      </c>
      <c r="AX25" s="22" t="str">
        <f t="shared" si="18"/>
        <v/>
      </c>
      <c r="AY25" s="22" t="str">
        <f t="shared" si="19"/>
        <v/>
      </c>
      <c r="BA25" s="13" t="str">
        <f t="shared" si="76"/>
        <v/>
      </c>
      <c r="BB25" s="13" t="str">
        <f t="shared" si="76"/>
        <v/>
      </c>
      <c r="BC25" s="13" t="str">
        <f t="shared" si="76"/>
        <v/>
      </c>
      <c r="BD25" s="66" t="str">
        <f t="shared" si="77"/>
        <v/>
      </c>
      <c r="BE25" s="22" t="str">
        <f t="shared" si="24"/>
        <v/>
      </c>
      <c r="BF25" s="22" t="str">
        <f t="shared" si="25"/>
        <v/>
      </c>
      <c r="BG25" s="66" t="str">
        <f t="shared" si="78"/>
        <v/>
      </c>
      <c r="BH25" s="22" t="str">
        <f t="shared" si="27"/>
        <v/>
      </c>
      <c r="BI25" s="22" t="str">
        <f t="shared" si="28"/>
        <v/>
      </c>
      <c r="BJ25" s="66" t="str">
        <f t="shared" si="79"/>
        <v/>
      </c>
      <c r="BK25" s="22" t="str">
        <f t="shared" si="30"/>
        <v/>
      </c>
      <c r="BL25" s="22" t="str">
        <f t="shared" si="31"/>
        <v/>
      </c>
      <c r="BM25" s="66" t="str">
        <f t="shared" si="80"/>
        <v/>
      </c>
      <c r="BN25" s="22" t="str">
        <f t="shared" si="33"/>
        <v/>
      </c>
      <c r="BO25" s="22" t="str">
        <f t="shared" si="34"/>
        <v/>
      </c>
      <c r="BP25" s="66" t="str">
        <f t="shared" si="81"/>
        <v/>
      </c>
      <c r="BQ25" s="22" t="str">
        <f t="shared" si="36"/>
        <v/>
      </c>
      <c r="BR25" s="22" t="str">
        <f t="shared" si="37"/>
        <v/>
      </c>
      <c r="BT25" s="13" t="str">
        <f t="shared" si="82"/>
        <v/>
      </c>
      <c r="BU25" s="13" t="str">
        <f t="shared" si="82"/>
        <v/>
      </c>
      <c r="BV25" s="13" t="str">
        <f t="shared" si="82"/>
        <v/>
      </c>
      <c r="BW25" s="66" t="str">
        <f t="shared" si="83"/>
        <v/>
      </c>
      <c r="BX25" s="22" t="str">
        <f t="shared" si="42"/>
        <v/>
      </c>
      <c r="BY25" s="22" t="str">
        <f t="shared" si="43"/>
        <v/>
      </c>
      <c r="BZ25" s="66" t="str">
        <f t="shared" si="84"/>
        <v/>
      </c>
      <c r="CA25" s="22" t="str">
        <f t="shared" si="45"/>
        <v/>
      </c>
      <c r="CB25" s="22" t="str">
        <f t="shared" si="46"/>
        <v/>
      </c>
      <c r="CC25" s="66" t="str">
        <f t="shared" si="85"/>
        <v/>
      </c>
      <c r="CD25" s="22" t="str">
        <f t="shared" si="48"/>
        <v/>
      </c>
      <c r="CE25" s="22" t="str">
        <f t="shared" si="49"/>
        <v/>
      </c>
      <c r="CF25" s="66" t="str">
        <f t="shared" si="86"/>
        <v/>
      </c>
      <c r="CG25" s="22" t="str">
        <f t="shared" si="51"/>
        <v/>
      </c>
      <c r="CH25" s="22" t="str">
        <f t="shared" si="52"/>
        <v/>
      </c>
      <c r="CI25" s="66" t="str">
        <f t="shared" si="87"/>
        <v/>
      </c>
      <c r="CJ25" s="22" t="str">
        <f t="shared" si="54"/>
        <v/>
      </c>
      <c r="CK25" s="22" t="str">
        <f t="shared" si="55"/>
        <v/>
      </c>
    </row>
    <row r="26" spans="1:89" ht="15" customHeight="1" x14ac:dyDescent="0.2">
      <c r="A26" s="60" t="str">
        <f t="shared" si="56"/>
        <v/>
      </c>
      <c r="B26" s="61"/>
      <c r="C26" s="13"/>
      <c r="D26" s="14"/>
      <c r="E26" s="15" t="str">
        <f t="shared" si="57"/>
        <v/>
      </c>
      <c r="F26" s="16" t="str">
        <f t="shared" si="2"/>
        <v/>
      </c>
      <c r="G26" s="8" t="str">
        <f t="shared" si="58"/>
        <v/>
      </c>
      <c r="H26" s="62" t="str">
        <f t="shared" si="59"/>
        <v/>
      </c>
      <c r="I26" s="65"/>
      <c r="J26" s="65"/>
      <c r="K26" s="65"/>
      <c r="L26" s="34" t="str">
        <f t="shared" si="60"/>
        <v/>
      </c>
      <c r="M26" s="35" t="str">
        <f t="shared" si="5"/>
        <v/>
      </c>
      <c r="N26" s="57" t="str">
        <f t="shared" si="61"/>
        <v/>
      </c>
      <c r="O26" s="62" t="str">
        <f t="shared" si="62"/>
        <v/>
      </c>
      <c r="P26" s="65"/>
      <c r="Q26" s="65"/>
      <c r="R26" s="65"/>
      <c r="S26" s="34" t="str">
        <f t="shared" si="63"/>
        <v/>
      </c>
      <c r="T26" s="35" t="str">
        <f t="shared" si="8"/>
        <v/>
      </c>
      <c r="U26" s="57" t="str">
        <f t="shared" si="64"/>
        <v/>
      </c>
      <c r="V26" s="62" t="str">
        <f t="shared" si="65"/>
        <v/>
      </c>
      <c r="W26" s="65"/>
      <c r="X26" s="65"/>
      <c r="Y26" s="65"/>
      <c r="Z26" s="34" t="str">
        <f t="shared" si="66"/>
        <v/>
      </c>
      <c r="AA26" s="35" t="str">
        <f t="shared" si="11"/>
        <v/>
      </c>
      <c r="AB26" s="57" t="str">
        <f t="shared" si="67"/>
        <v/>
      </c>
      <c r="AC26" s="62" t="str">
        <f t="shared" si="68"/>
        <v/>
      </c>
      <c r="AD26" s="65"/>
      <c r="AE26" s="65"/>
      <c r="AF26" s="65"/>
      <c r="AG26" s="34" t="str">
        <f t="shared" si="69"/>
        <v/>
      </c>
      <c r="AH26" s="35" t="str">
        <f t="shared" si="70"/>
        <v/>
      </c>
      <c r="AI26" s="57" t="str">
        <f t="shared" si="71"/>
        <v/>
      </c>
      <c r="AJ26" s="62" t="str">
        <f t="shared" si="72"/>
        <v/>
      </c>
      <c r="AK26" s="65"/>
      <c r="AL26" s="65"/>
      <c r="AM26" s="65"/>
      <c r="AN26" s="34" t="str">
        <f t="shared" si="73"/>
        <v/>
      </c>
      <c r="AO26" s="35" t="str">
        <f t="shared" si="74"/>
        <v/>
      </c>
      <c r="AR26" s="13" t="str">
        <f t="shared" ref="AR26:AT30" si="88">IF($B26="","",B26)</f>
        <v/>
      </c>
      <c r="AS26" s="13" t="str">
        <f t="shared" si="88"/>
        <v/>
      </c>
      <c r="AT26" s="13" t="str">
        <f t="shared" si="88"/>
        <v/>
      </c>
      <c r="AU26" s="22" t="str">
        <f t="shared" si="15"/>
        <v/>
      </c>
      <c r="AV26" s="22" t="str">
        <f t="shared" si="16"/>
        <v/>
      </c>
      <c r="AW26" s="22" t="str">
        <f t="shared" si="17"/>
        <v/>
      </c>
      <c r="AX26" s="22" t="str">
        <f t="shared" si="18"/>
        <v/>
      </c>
      <c r="AY26" s="22" t="str">
        <f t="shared" si="19"/>
        <v/>
      </c>
      <c r="BA26" s="13" t="str">
        <f t="shared" ref="BA26:BC30" si="89">IF($B26="","",B26)</f>
        <v/>
      </c>
      <c r="BB26" s="13" t="str">
        <f t="shared" si="89"/>
        <v/>
      </c>
      <c r="BC26" s="13" t="str">
        <f t="shared" si="89"/>
        <v/>
      </c>
      <c r="BD26" s="66" t="str">
        <f t="shared" si="77"/>
        <v/>
      </c>
      <c r="BE26" s="22" t="str">
        <f t="shared" si="24"/>
        <v/>
      </c>
      <c r="BF26" s="22" t="str">
        <f t="shared" si="25"/>
        <v/>
      </c>
      <c r="BG26" s="66" t="str">
        <f t="shared" si="78"/>
        <v/>
      </c>
      <c r="BH26" s="22" t="str">
        <f t="shared" si="27"/>
        <v/>
      </c>
      <c r="BI26" s="22" t="str">
        <f t="shared" si="28"/>
        <v/>
      </c>
      <c r="BJ26" s="66" t="str">
        <f t="shared" si="79"/>
        <v/>
      </c>
      <c r="BK26" s="22" t="str">
        <f t="shared" si="30"/>
        <v/>
      </c>
      <c r="BL26" s="22" t="str">
        <f t="shared" si="31"/>
        <v/>
      </c>
      <c r="BM26" s="66" t="str">
        <f t="shared" si="80"/>
        <v/>
      </c>
      <c r="BN26" s="22" t="str">
        <f t="shared" si="33"/>
        <v/>
      </c>
      <c r="BO26" s="22" t="str">
        <f t="shared" si="34"/>
        <v/>
      </c>
      <c r="BP26" s="66" t="str">
        <f t="shared" si="81"/>
        <v/>
      </c>
      <c r="BQ26" s="22" t="str">
        <f t="shared" si="36"/>
        <v/>
      </c>
      <c r="BR26" s="22" t="str">
        <f t="shared" si="37"/>
        <v/>
      </c>
      <c r="BT26" s="13" t="str">
        <f t="shared" ref="BT26:BV30" si="90">IF($B26="","",B26)</f>
        <v/>
      </c>
      <c r="BU26" s="13" t="str">
        <f t="shared" si="90"/>
        <v/>
      </c>
      <c r="BV26" s="13" t="str">
        <f t="shared" si="90"/>
        <v/>
      </c>
      <c r="BW26" s="66" t="str">
        <f t="shared" si="83"/>
        <v/>
      </c>
      <c r="BX26" s="22" t="str">
        <f t="shared" si="42"/>
        <v/>
      </c>
      <c r="BY26" s="22" t="str">
        <f t="shared" si="43"/>
        <v/>
      </c>
      <c r="BZ26" s="66" t="str">
        <f t="shared" si="84"/>
        <v/>
      </c>
      <c r="CA26" s="22" t="str">
        <f t="shared" si="45"/>
        <v/>
      </c>
      <c r="CB26" s="22" t="str">
        <f t="shared" si="46"/>
        <v/>
      </c>
      <c r="CC26" s="66" t="str">
        <f t="shared" si="85"/>
        <v/>
      </c>
      <c r="CD26" s="22" t="str">
        <f t="shared" si="48"/>
        <v/>
      </c>
      <c r="CE26" s="22" t="str">
        <f t="shared" si="49"/>
        <v/>
      </c>
      <c r="CF26" s="66" t="str">
        <f t="shared" si="86"/>
        <v/>
      </c>
      <c r="CG26" s="22" t="str">
        <f t="shared" si="51"/>
        <v/>
      </c>
      <c r="CH26" s="22" t="str">
        <f t="shared" si="52"/>
        <v/>
      </c>
      <c r="CI26" s="66" t="str">
        <f t="shared" si="87"/>
        <v/>
      </c>
      <c r="CJ26" s="22" t="str">
        <f t="shared" si="54"/>
        <v/>
      </c>
      <c r="CK26" s="22" t="str">
        <f t="shared" si="55"/>
        <v/>
      </c>
    </row>
    <row r="27" spans="1:89" ht="15" customHeight="1" x14ac:dyDescent="0.2">
      <c r="A27" s="60" t="str">
        <f t="shared" si="56"/>
        <v/>
      </c>
      <c r="B27" s="61"/>
      <c r="C27" s="13"/>
      <c r="D27" s="14"/>
      <c r="E27" s="15" t="str">
        <f t="shared" si="57"/>
        <v/>
      </c>
      <c r="F27" s="16" t="str">
        <f t="shared" si="2"/>
        <v/>
      </c>
      <c r="G27" s="8" t="str">
        <f t="shared" si="58"/>
        <v/>
      </c>
      <c r="H27" s="62" t="str">
        <f t="shared" si="59"/>
        <v/>
      </c>
      <c r="I27" s="65"/>
      <c r="J27" s="65"/>
      <c r="K27" s="65"/>
      <c r="L27" s="34" t="str">
        <f t="shared" si="60"/>
        <v/>
      </c>
      <c r="M27" s="35" t="str">
        <f t="shared" si="5"/>
        <v/>
      </c>
      <c r="N27" s="57" t="str">
        <f t="shared" si="61"/>
        <v/>
      </c>
      <c r="O27" s="62" t="str">
        <f t="shared" si="62"/>
        <v/>
      </c>
      <c r="P27" s="65"/>
      <c r="Q27" s="65"/>
      <c r="R27" s="65"/>
      <c r="S27" s="34" t="str">
        <f t="shared" si="63"/>
        <v/>
      </c>
      <c r="T27" s="35" t="str">
        <f t="shared" si="8"/>
        <v/>
      </c>
      <c r="U27" s="57" t="str">
        <f t="shared" si="64"/>
        <v/>
      </c>
      <c r="V27" s="62" t="str">
        <f t="shared" si="65"/>
        <v/>
      </c>
      <c r="W27" s="65"/>
      <c r="X27" s="65"/>
      <c r="Y27" s="65"/>
      <c r="Z27" s="34" t="str">
        <f t="shared" si="66"/>
        <v/>
      </c>
      <c r="AA27" s="35" t="str">
        <f t="shared" si="11"/>
        <v/>
      </c>
      <c r="AB27" s="57" t="str">
        <f t="shared" si="67"/>
        <v/>
      </c>
      <c r="AC27" s="62" t="str">
        <f t="shared" si="68"/>
        <v/>
      </c>
      <c r="AD27" s="65"/>
      <c r="AE27" s="65"/>
      <c r="AF27" s="65"/>
      <c r="AG27" s="34" t="str">
        <f t="shared" si="69"/>
        <v/>
      </c>
      <c r="AH27" s="35" t="str">
        <f t="shared" si="70"/>
        <v/>
      </c>
      <c r="AI27" s="57" t="str">
        <f t="shared" si="71"/>
        <v/>
      </c>
      <c r="AJ27" s="62" t="str">
        <f t="shared" si="72"/>
        <v/>
      </c>
      <c r="AK27" s="65"/>
      <c r="AL27" s="65"/>
      <c r="AM27" s="65"/>
      <c r="AN27" s="34" t="str">
        <f t="shared" si="73"/>
        <v/>
      </c>
      <c r="AO27" s="35" t="str">
        <f t="shared" si="74"/>
        <v/>
      </c>
      <c r="AR27" s="13" t="str">
        <f t="shared" si="88"/>
        <v/>
      </c>
      <c r="AS27" s="13" t="str">
        <f t="shared" si="88"/>
        <v/>
      </c>
      <c r="AT27" s="13" t="str">
        <f t="shared" si="88"/>
        <v/>
      </c>
      <c r="AU27" s="22" t="str">
        <f t="shared" si="15"/>
        <v/>
      </c>
      <c r="AV27" s="22" t="str">
        <f t="shared" si="16"/>
        <v/>
      </c>
      <c r="AW27" s="22" t="str">
        <f t="shared" si="17"/>
        <v/>
      </c>
      <c r="AX27" s="22" t="str">
        <f t="shared" si="18"/>
        <v/>
      </c>
      <c r="AY27" s="22" t="str">
        <f t="shared" si="19"/>
        <v/>
      </c>
      <c r="BA27" s="13" t="str">
        <f t="shared" si="89"/>
        <v/>
      </c>
      <c r="BB27" s="13" t="str">
        <f t="shared" si="89"/>
        <v/>
      </c>
      <c r="BC27" s="13" t="str">
        <f t="shared" si="89"/>
        <v/>
      </c>
      <c r="BD27" s="66" t="str">
        <f t="shared" si="77"/>
        <v/>
      </c>
      <c r="BE27" s="22" t="str">
        <f t="shared" si="24"/>
        <v/>
      </c>
      <c r="BF27" s="22" t="str">
        <f t="shared" si="25"/>
        <v/>
      </c>
      <c r="BG27" s="66" t="str">
        <f t="shared" si="78"/>
        <v/>
      </c>
      <c r="BH27" s="22" t="str">
        <f t="shared" si="27"/>
        <v/>
      </c>
      <c r="BI27" s="22" t="str">
        <f t="shared" si="28"/>
        <v/>
      </c>
      <c r="BJ27" s="66" t="str">
        <f t="shared" si="79"/>
        <v/>
      </c>
      <c r="BK27" s="22" t="str">
        <f t="shared" si="30"/>
        <v/>
      </c>
      <c r="BL27" s="22" t="str">
        <f t="shared" si="31"/>
        <v/>
      </c>
      <c r="BM27" s="66" t="str">
        <f t="shared" si="80"/>
        <v/>
      </c>
      <c r="BN27" s="22" t="str">
        <f t="shared" si="33"/>
        <v/>
      </c>
      <c r="BO27" s="22" t="str">
        <f t="shared" si="34"/>
        <v/>
      </c>
      <c r="BP27" s="66" t="str">
        <f t="shared" si="81"/>
        <v/>
      </c>
      <c r="BQ27" s="22" t="str">
        <f t="shared" si="36"/>
        <v/>
      </c>
      <c r="BR27" s="22" t="str">
        <f t="shared" si="37"/>
        <v/>
      </c>
      <c r="BT27" s="13" t="str">
        <f t="shared" si="90"/>
        <v/>
      </c>
      <c r="BU27" s="13" t="str">
        <f t="shared" si="90"/>
        <v/>
      </c>
      <c r="BV27" s="13" t="str">
        <f t="shared" si="90"/>
        <v/>
      </c>
      <c r="BW27" s="66" t="str">
        <f t="shared" si="83"/>
        <v/>
      </c>
      <c r="BX27" s="22" t="str">
        <f t="shared" si="42"/>
        <v/>
      </c>
      <c r="BY27" s="22" t="str">
        <f t="shared" si="43"/>
        <v/>
      </c>
      <c r="BZ27" s="66" t="str">
        <f t="shared" si="84"/>
        <v/>
      </c>
      <c r="CA27" s="22" t="str">
        <f t="shared" si="45"/>
        <v/>
      </c>
      <c r="CB27" s="22" t="str">
        <f t="shared" si="46"/>
        <v/>
      </c>
      <c r="CC27" s="66" t="str">
        <f t="shared" si="85"/>
        <v/>
      </c>
      <c r="CD27" s="22" t="str">
        <f t="shared" si="48"/>
        <v/>
      </c>
      <c r="CE27" s="22" t="str">
        <f t="shared" si="49"/>
        <v/>
      </c>
      <c r="CF27" s="66" t="str">
        <f t="shared" si="86"/>
        <v/>
      </c>
      <c r="CG27" s="22" t="str">
        <f t="shared" si="51"/>
        <v/>
      </c>
      <c r="CH27" s="22" t="str">
        <f t="shared" si="52"/>
        <v/>
      </c>
      <c r="CI27" s="66" t="str">
        <f t="shared" si="87"/>
        <v/>
      </c>
      <c r="CJ27" s="22" t="str">
        <f t="shared" si="54"/>
        <v/>
      </c>
      <c r="CK27" s="22" t="str">
        <f t="shared" si="55"/>
        <v/>
      </c>
    </row>
    <row r="28" spans="1:89" ht="15" customHeight="1" x14ac:dyDescent="0.2">
      <c r="A28" s="60" t="str">
        <f t="shared" si="56"/>
        <v/>
      </c>
      <c r="B28" s="61"/>
      <c r="C28" s="13"/>
      <c r="D28" s="14"/>
      <c r="E28" s="15" t="str">
        <f t="shared" si="57"/>
        <v/>
      </c>
      <c r="F28" s="16" t="str">
        <f t="shared" si="2"/>
        <v/>
      </c>
      <c r="G28" s="8" t="str">
        <f t="shared" si="58"/>
        <v/>
      </c>
      <c r="H28" s="62" t="str">
        <f t="shared" si="59"/>
        <v/>
      </c>
      <c r="I28" s="65"/>
      <c r="J28" s="65"/>
      <c r="K28" s="65"/>
      <c r="L28" s="34" t="str">
        <f t="shared" si="60"/>
        <v/>
      </c>
      <c r="M28" s="35" t="str">
        <f t="shared" si="5"/>
        <v/>
      </c>
      <c r="N28" s="57" t="str">
        <f t="shared" si="61"/>
        <v/>
      </c>
      <c r="O28" s="62" t="str">
        <f t="shared" si="62"/>
        <v/>
      </c>
      <c r="P28" s="65"/>
      <c r="Q28" s="65"/>
      <c r="R28" s="65"/>
      <c r="S28" s="34" t="str">
        <f t="shared" si="63"/>
        <v/>
      </c>
      <c r="T28" s="35" t="str">
        <f t="shared" si="8"/>
        <v/>
      </c>
      <c r="U28" s="57" t="str">
        <f t="shared" si="64"/>
        <v/>
      </c>
      <c r="V28" s="62" t="str">
        <f t="shared" si="65"/>
        <v/>
      </c>
      <c r="W28" s="65"/>
      <c r="X28" s="65"/>
      <c r="Y28" s="65"/>
      <c r="Z28" s="34" t="str">
        <f t="shared" si="66"/>
        <v/>
      </c>
      <c r="AA28" s="35" t="str">
        <f t="shared" si="11"/>
        <v/>
      </c>
      <c r="AB28" s="57" t="str">
        <f t="shared" si="67"/>
        <v/>
      </c>
      <c r="AC28" s="62" t="str">
        <f t="shared" si="68"/>
        <v/>
      </c>
      <c r="AD28" s="65"/>
      <c r="AE28" s="65"/>
      <c r="AF28" s="65"/>
      <c r="AG28" s="34" t="str">
        <f t="shared" si="69"/>
        <v/>
      </c>
      <c r="AH28" s="35" t="str">
        <f t="shared" si="70"/>
        <v/>
      </c>
      <c r="AI28" s="57" t="str">
        <f t="shared" si="71"/>
        <v/>
      </c>
      <c r="AJ28" s="62" t="str">
        <f t="shared" si="72"/>
        <v/>
      </c>
      <c r="AK28" s="65"/>
      <c r="AL28" s="65"/>
      <c r="AM28" s="65"/>
      <c r="AN28" s="34" t="str">
        <f t="shared" si="73"/>
        <v/>
      </c>
      <c r="AO28" s="35" t="str">
        <f t="shared" si="74"/>
        <v/>
      </c>
      <c r="AR28" s="13" t="str">
        <f t="shared" si="88"/>
        <v/>
      </c>
      <c r="AS28" s="13" t="str">
        <f t="shared" si="88"/>
        <v/>
      </c>
      <c r="AT28" s="13" t="str">
        <f t="shared" si="88"/>
        <v/>
      </c>
      <c r="AU28" s="22" t="str">
        <f t="shared" si="15"/>
        <v/>
      </c>
      <c r="AV28" s="22" t="str">
        <f t="shared" si="16"/>
        <v/>
      </c>
      <c r="AW28" s="22" t="str">
        <f t="shared" si="17"/>
        <v/>
      </c>
      <c r="AX28" s="22" t="str">
        <f t="shared" si="18"/>
        <v/>
      </c>
      <c r="AY28" s="22" t="str">
        <f t="shared" si="19"/>
        <v/>
      </c>
      <c r="BA28" s="13" t="str">
        <f t="shared" si="89"/>
        <v/>
      </c>
      <c r="BB28" s="13" t="str">
        <f t="shared" si="89"/>
        <v/>
      </c>
      <c r="BC28" s="13" t="str">
        <f t="shared" si="89"/>
        <v/>
      </c>
      <c r="BD28" s="66" t="str">
        <f t="shared" si="77"/>
        <v/>
      </c>
      <c r="BE28" s="22" t="str">
        <f t="shared" si="24"/>
        <v/>
      </c>
      <c r="BF28" s="22" t="str">
        <f t="shared" si="25"/>
        <v/>
      </c>
      <c r="BG28" s="66" t="str">
        <f t="shared" si="78"/>
        <v/>
      </c>
      <c r="BH28" s="22" t="str">
        <f t="shared" si="27"/>
        <v/>
      </c>
      <c r="BI28" s="22" t="str">
        <f t="shared" si="28"/>
        <v/>
      </c>
      <c r="BJ28" s="66" t="str">
        <f t="shared" si="79"/>
        <v/>
      </c>
      <c r="BK28" s="22" t="str">
        <f t="shared" si="30"/>
        <v/>
      </c>
      <c r="BL28" s="22" t="str">
        <f t="shared" si="31"/>
        <v/>
      </c>
      <c r="BM28" s="66" t="str">
        <f t="shared" si="80"/>
        <v/>
      </c>
      <c r="BN28" s="22" t="str">
        <f t="shared" si="33"/>
        <v/>
      </c>
      <c r="BO28" s="22" t="str">
        <f t="shared" si="34"/>
        <v/>
      </c>
      <c r="BP28" s="66" t="str">
        <f t="shared" si="81"/>
        <v/>
      </c>
      <c r="BQ28" s="22" t="str">
        <f t="shared" si="36"/>
        <v/>
      </c>
      <c r="BR28" s="22" t="str">
        <f t="shared" si="37"/>
        <v/>
      </c>
      <c r="BT28" s="13" t="str">
        <f t="shared" si="90"/>
        <v/>
      </c>
      <c r="BU28" s="13" t="str">
        <f t="shared" si="90"/>
        <v/>
      </c>
      <c r="BV28" s="13" t="str">
        <f t="shared" si="90"/>
        <v/>
      </c>
      <c r="BW28" s="66" t="str">
        <f t="shared" si="83"/>
        <v/>
      </c>
      <c r="BX28" s="22" t="str">
        <f t="shared" si="42"/>
        <v/>
      </c>
      <c r="BY28" s="22" t="str">
        <f t="shared" si="43"/>
        <v/>
      </c>
      <c r="BZ28" s="66" t="str">
        <f t="shared" si="84"/>
        <v/>
      </c>
      <c r="CA28" s="22" t="str">
        <f t="shared" si="45"/>
        <v/>
      </c>
      <c r="CB28" s="22" t="str">
        <f t="shared" si="46"/>
        <v/>
      </c>
      <c r="CC28" s="66" t="str">
        <f t="shared" si="85"/>
        <v/>
      </c>
      <c r="CD28" s="22" t="str">
        <f t="shared" si="48"/>
        <v/>
      </c>
      <c r="CE28" s="22" t="str">
        <f t="shared" si="49"/>
        <v/>
      </c>
      <c r="CF28" s="66" t="str">
        <f t="shared" si="86"/>
        <v/>
      </c>
      <c r="CG28" s="22" t="str">
        <f t="shared" si="51"/>
        <v/>
      </c>
      <c r="CH28" s="22" t="str">
        <f t="shared" si="52"/>
        <v/>
      </c>
      <c r="CI28" s="66" t="str">
        <f t="shared" si="87"/>
        <v/>
      </c>
      <c r="CJ28" s="22" t="str">
        <f t="shared" si="54"/>
        <v/>
      </c>
      <c r="CK28" s="22" t="str">
        <f t="shared" si="55"/>
        <v/>
      </c>
    </row>
    <row r="29" spans="1:89" ht="15" customHeight="1" x14ac:dyDescent="0.2">
      <c r="A29" s="60" t="str">
        <f>F29</f>
        <v/>
      </c>
      <c r="B29" s="61"/>
      <c r="C29" s="13"/>
      <c r="D29" s="14"/>
      <c r="E29" s="15" t="str">
        <f>IF(B29="","",M29+T29+AA29+AH29+AO29)</f>
        <v/>
      </c>
      <c r="F29" s="16" t="str">
        <f t="shared" si="2"/>
        <v/>
      </c>
      <c r="G29" s="8" t="str">
        <f t="shared" si="58"/>
        <v/>
      </c>
      <c r="H29" s="62" t="str">
        <f>IF($B29="","",TIME(I29,J29,K29))</f>
        <v/>
      </c>
      <c r="I29" s="65"/>
      <c r="J29" s="65"/>
      <c r="K29" s="65"/>
      <c r="L29" s="34" t="str">
        <f>IF(OR(H29="DNS",H29="DNF",H29="DSQ",H29="DNC",H29="OCS"),"",IF(H$9="","",IF($B29="","",(H29/(G29/100)))))</f>
        <v/>
      </c>
      <c r="M29" s="35" t="str">
        <f t="shared" si="5"/>
        <v/>
      </c>
      <c r="N29" s="57" t="str">
        <f t="shared" si="61"/>
        <v/>
      </c>
      <c r="O29" s="62" t="str">
        <f>IF($B29="","",TIME(P29,Q29,R29))</f>
        <v/>
      </c>
      <c r="P29" s="65"/>
      <c r="Q29" s="65"/>
      <c r="R29" s="65"/>
      <c r="S29" s="34" t="str">
        <f>IF(OR(O29="DNS",O29="DNF",O29="DSQ",O29="DNC",O29="OCS"),"",IF(O$9="","",IF($B29="","",(O29/(N29/100)))))</f>
        <v/>
      </c>
      <c r="T29" s="35" t="str">
        <f t="shared" si="8"/>
        <v/>
      </c>
      <c r="U29" s="57" t="str">
        <f t="shared" si="64"/>
        <v/>
      </c>
      <c r="V29" s="62" t="str">
        <f>IF($B29="","",TIME(W29,X29,Y29))</f>
        <v/>
      </c>
      <c r="W29" s="65"/>
      <c r="X29" s="65"/>
      <c r="Y29" s="65"/>
      <c r="Z29" s="34" t="str">
        <f>IF(OR(V29="DNS",V29="DNF",V29="DSQ",V29="DNC",V29="OCS"),"",IF(V$9="","",IF($B29="","",(V29/(U29/100)))))</f>
        <v/>
      </c>
      <c r="AA29" s="35" t="str">
        <f t="shared" si="11"/>
        <v/>
      </c>
      <c r="AB29" s="57" t="str">
        <f t="shared" si="67"/>
        <v/>
      </c>
      <c r="AC29" s="62" t="str">
        <f>IF($B29="","",TIME(AD29,AE29,AF29))</f>
        <v/>
      </c>
      <c r="AD29" s="65"/>
      <c r="AE29" s="65"/>
      <c r="AF29" s="65"/>
      <c r="AG29" s="34" t="str">
        <f>IF(OR(AC29="DNS",AC29="DNF",AC29="DSQ",AC29="DNC",AC29="OCS"),"",IF(AC$9="","",IF($B29="","",(AC29/(AB29/100)))))</f>
        <v/>
      </c>
      <c r="AH29" s="35" t="str">
        <f t="shared" si="70"/>
        <v/>
      </c>
      <c r="AI29" s="57" t="str">
        <f t="shared" si="71"/>
        <v/>
      </c>
      <c r="AJ29" s="62" t="str">
        <f>IF($B29="","",TIME(AK29,AL29,AM29))</f>
        <v/>
      </c>
      <c r="AK29" s="65"/>
      <c r="AL29" s="65"/>
      <c r="AM29" s="65"/>
      <c r="AN29" s="34" t="str">
        <f>IF(OR(AJ29="DNS",AJ29="DNF",AJ29="DSQ",AJ29="DNC",AJ29="OCS"),"",IF(AJ$9="","",IF($B29="","",(AJ29/(AI29/100)))))</f>
        <v/>
      </c>
      <c r="AO29" s="35" t="str">
        <f t="shared" si="74"/>
        <v/>
      </c>
      <c r="AR29" s="13" t="str">
        <f t="shared" si="88"/>
        <v/>
      </c>
      <c r="AS29" s="13" t="str">
        <f t="shared" si="88"/>
        <v/>
      </c>
      <c r="AT29" s="13" t="str">
        <f t="shared" si="88"/>
        <v/>
      </c>
      <c r="AU29" s="22" t="str">
        <f t="shared" si="15"/>
        <v/>
      </c>
      <c r="AV29" s="22" t="str">
        <f t="shared" si="16"/>
        <v/>
      </c>
      <c r="AW29" s="22" t="str">
        <f t="shared" si="17"/>
        <v/>
      </c>
      <c r="AX29" s="22" t="str">
        <f t="shared" si="18"/>
        <v/>
      </c>
      <c r="AY29" s="22" t="str">
        <f t="shared" si="19"/>
        <v/>
      </c>
      <c r="BA29" s="13" t="str">
        <f t="shared" si="89"/>
        <v/>
      </c>
      <c r="BB29" s="13" t="str">
        <f t="shared" si="89"/>
        <v/>
      </c>
      <c r="BC29" s="13" t="str">
        <f t="shared" si="89"/>
        <v/>
      </c>
      <c r="BD29" s="66" t="str">
        <f>IF($C29="TH",H29,"")</f>
        <v/>
      </c>
      <c r="BE29" s="22" t="str">
        <f t="shared" si="24"/>
        <v/>
      </c>
      <c r="BF29" s="22" t="str">
        <f t="shared" si="25"/>
        <v/>
      </c>
      <c r="BG29" s="66" t="str">
        <f>IF($C29="TH",O29,"")</f>
        <v/>
      </c>
      <c r="BH29" s="22" t="str">
        <f t="shared" si="27"/>
        <v/>
      </c>
      <c r="BI29" s="22" t="str">
        <f t="shared" si="28"/>
        <v/>
      </c>
      <c r="BJ29" s="66" t="str">
        <f>IF($C29="TH",V29,"")</f>
        <v/>
      </c>
      <c r="BK29" s="22" t="str">
        <f t="shared" si="30"/>
        <v/>
      </c>
      <c r="BL29" s="22" t="str">
        <f t="shared" si="31"/>
        <v/>
      </c>
      <c r="BM29" s="66" t="str">
        <f>IF($C29="TH",AC29,"")</f>
        <v/>
      </c>
      <c r="BN29" s="22" t="str">
        <f t="shared" si="33"/>
        <v/>
      </c>
      <c r="BO29" s="22" t="str">
        <f t="shared" si="34"/>
        <v/>
      </c>
      <c r="BP29" s="66" t="str">
        <f>IF($C29="TH",AJ29,"")</f>
        <v/>
      </c>
      <c r="BQ29" s="22" t="str">
        <f t="shared" si="36"/>
        <v/>
      </c>
      <c r="BR29" s="22" t="str">
        <f t="shared" si="37"/>
        <v/>
      </c>
      <c r="BT29" s="13" t="str">
        <f t="shared" si="90"/>
        <v/>
      </c>
      <c r="BU29" s="13" t="str">
        <f t="shared" si="90"/>
        <v/>
      </c>
      <c r="BV29" s="13" t="str">
        <f t="shared" si="90"/>
        <v/>
      </c>
      <c r="BW29" s="66" t="str">
        <f>IF($C29="FSCT",H29,"")</f>
        <v/>
      </c>
      <c r="BX29" s="22" t="str">
        <f t="shared" si="42"/>
        <v/>
      </c>
      <c r="BY29" s="22" t="str">
        <f t="shared" si="43"/>
        <v/>
      </c>
      <c r="BZ29" s="66" t="str">
        <f>IF($C29="FSCT",O29,"")</f>
        <v/>
      </c>
      <c r="CA29" s="22" t="str">
        <f t="shared" si="45"/>
        <v/>
      </c>
      <c r="CB29" s="22" t="str">
        <f t="shared" si="46"/>
        <v/>
      </c>
      <c r="CC29" s="66" t="str">
        <f>IF($C29="FSCT",V29,"")</f>
        <v/>
      </c>
      <c r="CD29" s="22" t="str">
        <f t="shared" si="48"/>
        <v/>
      </c>
      <c r="CE29" s="22" t="str">
        <f t="shared" si="49"/>
        <v/>
      </c>
      <c r="CF29" s="66" t="str">
        <f>IF($C29="FSCT",AC29,"")</f>
        <v/>
      </c>
      <c r="CG29" s="22" t="str">
        <f t="shared" si="51"/>
        <v/>
      </c>
      <c r="CH29" s="22" t="str">
        <f t="shared" si="52"/>
        <v/>
      </c>
      <c r="CI29" s="66" t="str">
        <f>IF($C29="FSCT",AJ29,"")</f>
        <v/>
      </c>
      <c r="CJ29" s="22" t="str">
        <f t="shared" si="54"/>
        <v/>
      </c>
      <c r="CK29" s="22" t="str">
        <f t="shared" si="55"/>
        <v/>
      </c>
    </row>
    <row r="30" spans="1:89" ht="15" customHeight="1" thickBot="1" x14ac:dyDescent="0.25">
      <c r="A30" s="60" t="str">
        <f>F30</f>
        <v/>
      </c>
      <c r="B30" s="17"/>
      <c r="C30" s="17"/>
      <c r="D30" s="18"/>
      <c r="E30" s="19" t="str">
        <f>IF(B30="","",M30+T30+AA30+AH30+AO30)</f>
        <v/>
      </c>
      <c r="F30" s="20" t="str">
        <f t="shared" si="2"/>
        <v/>
      </c>
      <c r="G30" s="21" t="str">
        <f t="shared" si="58"/>
        <v/>
      </c>
      <c r="H30" s="62" t="str">
        <f>IF($B30="","",TIME(I30,J30,K30))</f>
        <v/>
      </c>
      <c r="I30" s="65"/>
      <c r="J30" s="65"/>
      <c r="K30" s="65"/>
      <c r="L30" s="34" t="str">
        <f>IF(OR(H30="DNS",H30="DNF",H30="DSQ",H30="DNC",H30="OCS"),"",IF(H$9="","",IF($B30="","",(H30/(G30/100)))))</f>
        <v/>
      </c>
      <c r="M30" s="36" t="str">
        <f t="shared" si="5"/>
        <v/>
      </c>
      <c r="N30" s="57" t="str">
        <f t="shared" si="61"/>
        <v/>
      </c>
      <c r="O30" s="62" t="str">
        <f>IF($B30="","",TIME(P30,Q30,R30))</f>
        <v/>
      </c>
      <c r="P30" s="65"/>
      <c r="Q30" s="65"/>
      <c r="R30" s="65"/>
      <c r="S30" s="34" t="str">
        <f>IF(OR(O30="DNS",O30="DNF",O30="DSQ",O30="DNC",O30="OCS"),"",IF(O$9="","",IF($B30="","",(O30/(N30/100)))))</f>
        <v/>
      </c>
      <c r="T30" s="35" t="str">
        <f t="shared" si="8"/>
        <v/>
      </c>
      <c r="U30" s="57" t="str">
        <f t="shared" si="64"/>
        <v/>
      </c>
      <c r="V30" s="62" t="str">
        <f>IF($B30="","",TIME(W30,X30,Y30))</f>
        <v/>
      </c>
      <c r="W30" s="65"/>
      <c r="X30" s="65"/>
      <c r="Y30" s="65"/>
      <c r="Z30" s="34" t="str">
        <f>IF(OR(V30="DNS",V30="DNF",V30="DSQ",V30="DNC",V30="OCS"),"",IF(V$9="","",IF($B30="","",(V30/(U30/100)))))</f>
        <v/>
      </c>
      <c r="AA30" s="35" t="str">
        <f t="shared" si="11"/>
        <v/>
      </c>
      <c r="AB30" s="57" t="str">
        <f t="shared" si="67"/>
        <v/>
      </c>
      <c r="AC30" s="62" t="str">
        <f>IF($B30="","",TIME(AD30,AE30,AF30))</f>
        <v/>
      </c>
      <c r="AD30" s="65"/>
      <c r="AE30" s="65"/>
      <c r="AF30" s="65"/>
      <c r="AG30" s="34" t="str">
        <f>IF(OR(AC30="DNS",AC30="DNF",AC30="DSQ",AC30="DNC",AC30="OCS"),"",IF(AC$9="","",IF($B30="","",(AC30/(AB30/100)))))</f>
        <v/>
      </c>
      <c r="AH30" s="35" t="str">
        <f t="shared" si="70"/>
        <v/>
      </c>
      <c r="AI30" s="57" t="str">
        <f t="shared" si="71"/>
        <v/>
      </c>
      <c r="AJ30" s="62" t="str">
        <f>IF($B30="","",TIME(AK30,AL30,AM30))</f>
        <v/>
      </c>
      <c r="AK30" s="65"/>
      <c r="AL30" s="65"/>
      <c r="AM30" s="65"/>
      <c r="AN30" s="34" t="str">
        <f>IF(OR(AJ30="DNS",AJ30="DNF",AJ30="DSQ",AJ30="DNC",AJ30="OCS"),"",IF(AJ$9="","",IF($B30="","",(AJ30/(AI30/100)))))</f>
        <v/>
      </c>
      <c r="AO30" s="35" t="str">
        <f t="shared" si="74"/>
        <v/>
      </c>
      <c r="AR30" s="13" t="str">
        <f t="shared" si="88"/>
        <v/>
      </c>
      <c r="AS30" s="13" t="str">
        <f t="shared" si="88"/>
        <v/>
      </c>
      <c r="AT30" s="13" t="str">
        <f t="shared" si="88"/>
        <v/>
      </c>
      <c r="AU30" s="22" t="str">
        <f t="shared" si="15"/>
        <v/>
      </c>
      <c r="AV30" s="22" t="str">
        <f t="shared" si="16"/>
        <v/>
      </c>
      <c r="AW30" s="22" t="str">
        <f t="shared" si="17"/>
        <v/>
      </c>
      <c r="AX30" s="22" t="str">
        <f t="shared" si="18"/>
        <v/>
      </c>
      <c r="AY30" s="22" t="str">
        <f t="shared" si="19"/>
        <v/>
      </c>
      <c r="BA30" s="13" t="str">
        <f t="shared" si="89"/>
        <v/>
      </c>
      <c r="BB30" s="13" t="str">
        <f t="shared" si="89"/>
        <v/>
      </c>
      <c r="BC30" s="13" t="str">
        <f t="shared" si="89"/>
        <v/>
      </c>
      <c r="BD30" s="66" t="str">
        <f>IF($C30="TH",H30,"")</f>
        <v/>
      </c>
      <c r="BE30" s="22" t="str">
        <f t="shared" si="24"/>
        <v/>
      </c>
      <c r="BF30" s="22" t="str">
        <f t="shared" si="25"/>
        <v/>
      </c>
      <c r="BG30" s="66" t="str">
        <f>IF($C30="TH",O30,"")</f>
        <v/>
      </c>
      <c r="BH30" s="22" t="str">
        <f t="shared" si="27"/>
        <v/>
      </c>
      <c r="BI30" s="22" t="str">
        <f t="shared" si="28"/>
        <v/>
      </c>
      <c r="BJ30" s="66" t="str">
        <f>IF($C30="TH",V30,"")</f>
        <v/>
      </c>
      <c r="BK30" s="22" t="str">
        <f t="shared" si="30"/>
        <v/>
      </c>
      <c r="BL30" s="22" t="str">
        <f t="shared" si="31"/>
        <v/>
      </c>
      <c r="BM30" s="66" t="str">
        <f>IF($C30="TH",AC30,"")</f>
        <v/>
      </c>
      <c r="BN30" s="22" t="str">
        <f t="shared" si="33"/>
        <v/>
      </c>
      <c r="BO30" s="22" t="str">
        <f t="shared" si="34"/>
        <v/>
      </c>
      <c r="BP30" s="66" t="str">
        <f>IF($C30="TH",AJ30,"")</f>
        <v/>
      </c>
      <c r="BQ30" s="22" t="str">
        <f t="shared" si="36"/>
        <v/>
      </c>
      <c r="BR30" s="22" t="str">
        <f t="shared" si="37"/>
        <v/>
      </c>
      <c r="BT30" s="13" t="str">
        <f t="shared" si="90"/>
        <v/>
      </c>
      <c r="BU30" s="13" t="str">
        <f t="shared" si="90"/>
        <v/>
      </c>
      <c r="BV30" s="13" t="str">
        <f t="shared" si="90"/>
        <v/>
      </c>
      <c r="BW30" s="66" t="str">
        <f>IF($C30="FSCT",H30,"")</f>
        <v/>
      </c>
      <c r="BX30" s="22" t="str">
        <f t="shared" si="42"/>
        <v/>
      </c>
      <c r="BY30" s="22" t="str">
        <f t="shared" si="43"/>
        <v/>
      </c>
      <c r="BZ30" s="66" t="str">
        <f>IF($C30="FSCT",O30,"")</f>
        <v/>
      </c>
      <c r="CA30" s="22" t="str">
        <f t="shared" si="45"/>
        <v/>
      </c>
      <c r="CB30" s="22" t="str">
        <f t="shared" si="46"/>
        <v/>
      </c>
      <c r="CC30" s="66" t="str">
        <f>IF($C30="FSCT",V30,"")</f>
        <v/>
      </c>
      <c r="CD30" s="22" t="str">
        <f t="shared" si="48"/>
        <v/>
      </c>
      <c r="CE30" s="22" t="str">
        <f t="shared" si="49"/>
        <v/>
      </c>
      <c r="CF30" s="66" t="str">
        <f>IF($C30="FSCT",AC30,"")</f>
        <v/>
      </c>
      <c r="CG30" s="22" t="str">
        <f t="shared" si="51"/>
        <v/>
      </c>
      <c r="CH30" s="22" t="str">
        <f t="shared" si="52"/>
        <v/>
      </c>
      <c r="CI30" s="66" t="str">
        <f>IF($C30="FSCT",AJ30,"")</f>
        <v/>
      </c>
      <c r="CJ30" s="22" t="str">
        <f t="shared" si="54"/>
        <v/>
      </c>
      <c r="CK30" s="22" t="str">
        <f t="shared" si="55"/>
        <v/>
      </c>
    </row>
    <row r="31" spans="1:89" ht="15" customHeight="1" thickTop="1" thickBot="1" x14ac:dyDescent="0.25">
      <c r="A31" s="48"/>
      <c r="B31" s="48"/>
      <c r="C31" s="48"/>
      <c r="D31" s="48"/>
      <c r="E31" s="48"/>
      <c r="F31" s="48"/>
      <c r="G31" s="48"/>
      <c r="H31" s="49"/>
      <c r="I31" s="49"/>
      <c r="J31" s="49"/>
      <c r="K31" s="49"/>
      <c r="L31" s="48"/>
      <c r="M31" s="64"/>
      <c r="N31" s="48"/>
      <c r="O31" s="48"/>
      <c r="P31" s="48"/>
      <c r="Q31" s="48"/>
      <c r="R31" s="48"/>
      <c r="S31" s="48"/>
      <c r="T31" s="64"/>
      <c r="U31" s="48"/>
      <c r="V31" s="48"/>
      <c r="W31" s="48"/>
      <c r="X31" s="48"/>
      <c r="Y31" s="48"/>
      <c r="Z31" s="48"/>
      <c r="AA31" s="64"/>
      <c r="AB31" s="48"/>
      <c r="AC31" s="48"/>
      <c r="AD31" s="48"/>
      <c r="AE31" s="48"/>
      <c r="AF31" s="48"/>
      <c r="AG31" s="63"/>
      <c r="AH31" s="64"/>
      <c r="AI31" s="48"/>
      <c r="AJ31" s="48"/>
      <c r="AK31" s="48"/>
      <c r="AL31" s="48"/>
      <c r="AM31" s="48"/>
      <c r="AN31" s="48"/>
      <c r="AO31" s="64"/>
      <c r="BD31" s="48"/>
      <c r="BG31" s="48"/>
      <c r="BJ31" s="48"/>
      <c r="BM31" s="48"/>
      <c r="BP31" s="48"/>
      <c r="BW31" s="48"/>
      <c r="BZ31" s="48"/>
      <c r="CC31" s="48"/>
      <c r="CF31" s="48"/>
      <c r="CI31" s="48"/>
    </row>
    <row r="32" spans="1:89" ht="15" customHeight="1" thickTop="1" x14ac:dyDescent="0.2"/>
  </sheetData>
  <sortState xmlns:xlrd2="http://schemas.microsoft.com/office/spreadsheetml/2017/richdata2" ref="A11:CK19">
    <sortCondition ref="E11:E19"/>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9F001BC6-286D-48F4-92A3-28CD09DF1844}">
      <formula1>Windspd</formula1>
    </dataValidation>
    <dataValidation type="list" allowBlank="1" showInputMessage="1" showErrorMessage="1" sqref="C11:C30" xr:uid="{8D29D0FE-A27E-4889-83E6-9CF2053A153C}">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EB57914-DF25-40DE-AA07-ECF5EDD36E8A}">
          <x14:formula1>
            <xm:f>Memb!$B$2:$B$317</xm:f>
          </x14:formula1>
          <xm:sqref>B11:B30</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K44"/>
  <sheetViews>
    <sheetView workbookViewId="0">
      <selection activeCell="AN28" sqref="AN28"/>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1342</v>
      </c>
      <c r="C2" s="2" t="s">
        <v>1343</v>
      </c>
      <c r="D2" s="410" t="s">
        <v>960</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184</v>
      </c>
      <c r="C3" s="2" t="s">
        <v>796</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641</v>
      </c>
      <c r="C4" s="2" t="s">
        <v>761</v>
      </c>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188</v>
      </c>
      <c r="C5" s="2" t="s">
        <v>1299</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t="s">
        <v>143</v>
      </c>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c r="Y7" s="415"/>
      <c r="Z7" s="415"/>
    </row>
    <row r="8" spans="1:89" ht="15" customHeight="1" thickBot="1" x14ac:dyDescent="0.25">
      <c r="A8" s="4" t="s">
        <v>98</v>
      </c>
      <c r="B8" s="40" t="s">
        <v>1009</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c r="Y9" s="245"/>
      <c r="Z9" s="240"/>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31"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c r="Y10" s="246"/>
      <c r="Z10" s="241"/>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5" t="s">
        <v>734</v>
      </c>
      <c r="C11" s="294" t="s">
        <v>83</v>
      </c>
      <c r="D11" s="249">
        <v>533</v>
      </c>
      <c r="E11" s="15">
        <f t="shared" ref="E11:E38" si="0">IF(B11="","",J11+N11+R11+V11+Z11)</f>
        <v>12</v>
      </c>
      <c r="F11" s="16">
        <f t="shared" ref="F11:F42" si="1">IF(B11="","",RANK(E11,E$11:E$42,1))</f>
        <v>1</v>
      </c>
      <c r="G11" s="8"/>
      <c r="H11" s="238">
        <v>4</v>
      </c>
      <c r="I11" s="242">
        <f t="shared" ref="I11:I38" si="2">IF(OR(H11="DNS",H11="DNF",H11="DSQ",H11="DNC",H11="OCS"),"",IF(H$9="","",IF($B11="","",H11)))</f>
        <v>4</v>
      </c>
      <c r="J11" s="234">
        <f t="shared" ref="J11:J42" si="3">IF(OR(H11="DNS",H11="DNF",H11="DSQ",H11="DNC",H11="OCS"),(COUNTA($B$11:$B$42)+1),IF($B11="","",RANK(I11,I$11:I$42,1)))</f>
        <v>4</v>
      </c>
      <c r="K11" s="8"/>
      <c r="L11" s="238">
        <v>1</v>
      </c>
      <c r="M11" s="242">
        <f t="shared" ref="M11:M38" si="4">IF(OR(L11="DNS",L11="DNF",L11="DSQ",L11="DNC",L11="OCS"),"",IF(L$9="","",IF($B11="","",L11)))</f>
        <v>1</v>
      </c>
      <c r="N11" s="234">
        <f t="shared" ref="N11:N42" si="5">IF(OR(L11="DNS",L11="DNF",L11="DSQ",L11="DNC",L11="OCS"),(COUNTA($B$11:$B$42)+1),IF($B11="","",RANK(M11,M$11:M$42,1)))</f>
        <v>1</v>
      </c>
      <c r="O11" s="8"/>
      <c r="P11" s="238">
        <v>1</v>
      </c>
      <c r="Q11" s="242">
        <f t="shared" ref="Q11:Q38" si="6">IF(OR(P11="DNS",P11="DNF",P11="DSQ",P11="DNC",P11="OCS"),"",IF(P$9="","",IF($B11="","",P11)))</f>
        <v>1</v>
      </c>
      <c r="R11" s="234">
        <f t="shared" ref="R11:R42" si="7">IF(OR(P11="DNS",P11="DNF",P11="DSQ",P11="DNC",P11="OCS"),(COUNTA($B$11:$B$42)+1),IF($B11="","",RANK(Q11,Q$11:Q$42,1)))</f>
        <v>1</v>
      </c>
      <c r="S11" s="8"/>
      <c r="T11" s="238">
        <v>6</v>
      </c>
      <c r="U11" s="242">
        <f t="shared" ref="U11:U38" si="8">IF(OR(T11="DNS",T11="DNF",T11="DSQ",T11="DNC",T11="OCS"),"",IF(T$9="","",IF($B11="","",T11)))</f>
        <v>6</v>
      </c>
      <c r="V11" s="234">
        <f t="shared" ref="V11:V42" si="9">IF(OR(T11="DNS",T11="DNF",T11="DSQ",T11="DNC",T11="OCS"),(COUNTA($B$11:$B$42)+1),IF($B11="","",RANK(U11,U$11:U$42,1)))</f>
        <v>6</v>
      </c>
      <c r="W11" s="8"/>
      <c r="X11" s="238"/>
      <c r="Y11" s="242"/>
      <c r="Z11" s="234"/>
      <c r="AR11" s="13" t="str">
        <f t="shared" ref="AR11:AR38" si="10">IF($B11="","",B11)</f>
        <v>Steve Burke</v>
      </c>
      <c r="AS11" s="13" t="str">
        <f t="shared" ref="AS11:AS38" si="11">IF($B11="","",C11)</f>
        <v>TH</v>
      </c>
      <c r="AT11" s="13">
        <f t="shared" ref="AT11:AT38" si="12">IF($B11="","",D11)</f>
        <v>533</v>
      </c>
      <c r="AU11" s="22">
        <f t="shared" ref="AU11:AU42" si="13">IF($B11="","",IF(J11&gt;0,IF(OR(H11="DNS",H11="DSQ",H11="DNC",H11="OCS"),0,IF(H11="DNF",1,(COUNTIF($H$11:$H$42,"=DNF")+COUNT($I$11:$I$42))-J11+1)),0))</f>
        <v>24</v>
      </c>
      <c r="AV11" s="22">
        <f t="shared" ref="AV11:AV42" si="14">IF($B11="","",IF(N11&gt;0,IF(OR(L11="DNS",L11="DSQ",L11="DNC",L11="OCS"),0,IF(L11="DNF",1,(COUNTIF($L$11:$L$42,"=DNF")+COUNT($M$11:$M$42)-N11+1))),0))</f>
        <v>27</v>
      </c>
      <c r="AW11" s="22">
        <f t="shared" ref="AW11:AW42" si="15">IF($B11="","",IF(R11&gt;0,IF(OR(P11="DNS",P11="DSQ",P11="DNC",P11="OCS"),0,IF(P11="DNF",1,(COUNTIF($P$11:$P$42,"=DNF")+COUNT($Q$11:$Q$42))-R11+1)),0))</f>
        <v>27</v>
      </c>
      <c r="AX11" s="22">
        <f t="shared" ref="AX11:AX42" si="16">IF($B11="","",IF(V11&gt;0,IF(OR(T11="DNS",T11="DSQ",T11="DNC",T11="OCS"),0,IF(T11="DNF",1,(COUNTIF($T$11:$T$42,"=DNF")+COUNT($U$11:$U$42))-V11+1)),0))</f>
        <v>22</v>
      </c>
      <c r="AY11" s="22">
        <f t="shared" ref="AY11:AY42" si="17">IF($B11="","",IF(Z11&gt;0,IF(OR(X11="DNS",X11="DSQ",X11="DNC",X11="OCS"),0,IF(X11="DNF",1,(COUNTIF($X$11:$X$42,"=DNF")+COUNT($Y$11:$Y$42))-Z11+1)),0))</f>
        <v>0</v>
      </c>
      <c r="BA11" s="13" t="str">
        <f t="shared" ref="BA11:BA38" si="18">IF($B11="","",B11)</f>
        <v>Steve Burke</v>
      </c>
      <c r="BB11" s="13" t="str">
        <f t="shared" ref="BB11:BB38" si="19">IF($B11="","",C11)</f>
        <v>TH</v>
      </c>
      <c r="BC11" s="13">
        <f t="shared" ref="BC11:BC38" si="20">IF($B11="","",D11)</f>
        <v>533</v>
      </c>
      <c r="BD11" s="66">
        <f t="shared" ref="BD11:BD38" si="21">IF($C11="TH",H11,"")</f>
        <v>4</v>
      </c>
      <c r="BE11" s="22">
        <f t="shared" ref="BE11:BE42" si="22">IF(J11&gt;0,IF($C11="TH",IF(OR(BD11="DNS",BD11="DNF",BD11="DSQ",BD11="DNC",BD11="OCS"),(COUNTIF($C$11:$C$42,"=TH")+1),IF($B11="","",RANK(BD11,BD$11:BD$42,1))),""),"")</f>
        <v>4</v>
      </c>
      <c r="BF11" s="22">
        <f t="shared" ref="BF11:BF42" si="23">IF(BE11="","",IF($C11="TH",IF($B11="","",IF(BE11&gt;0,IF(OR(BD11="DNS",BD11="DSQ",BD11="DNC",BD11="OCS"),0,IF(BD11="DNF",1,(COUNTIF($BD$11:$BD$42,"=DNF")+COUNT($BD$11:$BD$42))-BE11+1)),0)),""))</f>
        <v>24</v>
      </c>
      <c r="BG11" s="66">
        <f t="shared" ref="BG11:BG38" si="24">IF($C11="TH",L11,"")</f>
        <v>1</v>
      </c>
      <c r="BH11" s="22">
        <f t="shared" ref="BH11:BH42" si="25">IF(N11&gt;0,IF($C11="TH",IF(OR(BG11="DNS",BG11="DNF",BG11="DSQ",BG11="DNC",BG11="OCS"),(COUNTIF($C$11:$C$42,"=TH")+1),IF($B11="","",RANK(BG11,BG$11:BG$42,1))),""),"")</f>
        <v>1</v>
      </c>
      <c r="BI11" s="22">
        <f t="shared" ref="BI11:BI42" si="26">IF(BH11="","",IF($C11="TH",IF($B11="","",IF(BH11&gt;0,IF(OR(BG11="DNS",BG11="DSQ",BG11="DNC",BG11="OCS"),0,IF(BG11="DNF",1,(COUNTIF($BG$11:$BG$42,"=DNF")+COUNT($BG$11:$BG$42))-BH11+1)),0)),""))</f>
        <v>27</v>
      </c>
      <c r="BJ11" s="66">
        <f t="shared" ref="BJ11:BJ38" si="27">IF($C11="TH",P11,"")</f>
        <v>1</v>
      </c>
      <c r="BK11" s="22">
        <f t="shared" ref="BK11:BK42" si="28">IF(R11&gt;0,IF($C11="TH",IF(OR(BJ11="DNS",BJ11="DNF",BJ11="DSQ",BJ11="DNC",BJ11="OCS"),(COUNTIF($C$11:$C$42,"=TH")+1),IF($B11="","",RANK(BJ11,BJ$11:BJ$42,1))),""),"")</f>
        <v>1</v>
      </c>
      <c r="BL11" s="22">
        <f t="shared" ref="BL11:BL42" si="29">IF(BK11="","",IF($C11="TH",IF($B11="","",IF(BK11&gt;0,IF(OR(BJ11="DNS",BJ11="DSQ",BJ11="DNC",BJ11="OCS"),0,IF(BJ11="DNF",1,(COUNTIF($BJ$11:$BJ$42,"=DNF")+COUNT($BJ$11:$BJ$42))-BK11+1)),0)),""))</f>
        <v>27</v>
      </c>
      <c r="BM11" s="66">
        <f t="shared" ref="BM11:BM38" si="30">IF($C11="TH",T11,"")</f>
        <v>6</v>
      </c>
      <c r="BN11" s="22">
        <f t="shared" ref="BN11:BN42" si="31">IF(V11&gt;0,IF($C11="TH",IF(OR(BM11="DNS",BM11="DNF",BM11="DSQ",BM11="DNC",BM11="OCS"),(COUNTIF($C$11:$C$42,"=TH")+1),IF($B11="","",RANK(BM11,BM$11:BM$42,1))),""),"")</f>
        <v>6</v>
      </c>
      <c r="BO11" s="22">
        <f t="shared" ref="BO11:BO42" si="32">IF(BN11="","",IF($C11="TH",IF($B11="","",IF(BN11&gt;0,IF(OR(BM11="DNS",BM11="DSQ",BM11="DNC",BM11="OCS"),0,IF(BM11="DNF",1,(COUNTIF($BM$11:$BM$42,"=DNF")+COUNT($BM$11:$BM$42))-BN11+1)),0)),""))</f>
        <v>22</v>
      </c>
      <c r="BP11" s="66">
        <f t="shared" ref="BP11:BP38" si="33">IF($C11="TH",X11,"")</f>
        <v>0</v>
      </c>
      <c r="BQ11" s="22" t="str">
        <f t="shared" ref="BQ11:BQ42" si="34">IF(Z11&gt;0,IF($C11="TH",IF(OR(BP11="DNS",BP11="DNF",BP11="DSQ",BP11="DNC",BP11="OCS"),(COUNTIF($C$11:$C$42,"=TH")+1),IF($B11="","",RANK(BP11,BP$11:BP$42,1))),""),"")</f>
        <v/>
      </c>
      <c r="BR11" s="22" t="str">
        <f t="shared" ref="BR11:BR42" si="35">IF(BQ11="","",IF($C11="TH",IF($B11="","",IF(BQ11&gt;0,IF(OR(BP11="DNS",BP11="DSQ",BP11="DNC",BP11="OCS"),0,IF(BP11="DNF",1,(COUNTIF($BP$11:$BP$42,"=DNF")+COUNT($BP$11:$BP$42))-BQ11+1)),0)),""))</f>
        <v/>
      </c>
      <c r="BT11" s="13" t="str">
        <f t="shared" ref="BT11:BT38" si="36">IF($B11="","",B11)</f>
        <v>Steve Burke</v>
      </c>
      <c r="BU11" s="13" t="str">
        <f t="shared" ref="BU11:BU38" si="37">IF($B11="","",C11)</f>
        <v>TH</v>
      </c>
      <c r="BV11" s="13">
        <f t="shared" ref="BV11:BV38" si="38">IF($B11="","",D11)</f>
        <v>533</v>
      </c>
      <c r="BW11" s="66" t="str">
        <f t="shared" ref="BW11:BW38" si="39">IF($C11="FSCT",H11,"")</f>
        <v/>
      </c>
      <c r="BX11" s="22" t="str">
        <f t="shared" ref="BX11:BX42" si="40">IF(J11&gt;0,IF($C11="FSCT",IF(OR(BW11="DNS",BW11="DNF",BW11="DSQ",BW11="DNC",BW11="OCS"),(COUNTIF($C$11:$C$42,"=FSCT")+1),IF($B11="","",RANK(BW11,BW$11:BW$42,1))),""),"")</f>
        <v/>
      </c>
      <c r="BY11" s="22" t="str">
        <f t="shared" ref="BY11:BY42" si="41">IF(BX11="","",IF($C11="FSCT",IF($B11="","",IF(BX11&gt;0,IF(OR(BW11="DNS",BW11="DSQ",BW11="DNC",BW11="OCS"),0,IF(BW11="DNF",1,(COUNTIF($BW$11:$BW$42,"=DNF")+COUNT($BW$11:$BW$42))-BX11+1)),0)),""))</f>
        <v/>
      </c>
      <c r="BZ11" s="66" t="str">
        <f t="shared" ref="BZ11:BZ38" si="42">IF($C11="FSCT",L11,"")</f>
        <v/>
      </c>
      <c r="CA11" s="22" t="str">
        <f t="shared" ref="CA11:CA42" si="43">IF(N11&gt;0,IF($C11="FSCT",IF(OR(BZ11="DNS",BZ11="DNF",BZ11="DSQ",BZ11="DNC",BZ11="OCS"),(COUNTIF($C$11:$C$42,"=FSCT")+1),IF($B11="","",RANK(BZ11,BZ$11:BZ$42,1))),""),"")</f>
        <v/>
      </c>
      <c r="CB11" s="22" t="str">
        <f t="shared" ref="CB11:CB42" si="44">IF(CA11="","",IF($C11="FSCT",IF($B11="","",IF(CA11&gt;0,IF(OR(BZ11="DNS",BZ11="DSQ",BZ11="DNC",BZ11="OCS"),0,IF(BZ11="DNF",1,(COUNTIF($BZ$11:$BZ$42,"=DNF")+COUNT($BZ$11:$BZ$42))-CA11+1)),0)),""))</f>
        <v/>
      </c>
      <c r="CC11" s="66" t="str">
        <f t="shared" ref="CC11:CC38" si="45">IF($C11="FSCT",P11,"")</f>
        <v/>
      </c>
      <c r="CD11" s="22" t="str">
        <f t="shared" ref="CD11:CD42" si="46">IF(R11&gt;0,IF($C11="FSCT",IF(OR(CC11="DNS",CC11="DNF",CC11="DSQ",CC11="DNC",CC11="OCS"),(COUNTIF($C$11:$C$42,"=FSCT")+1),IF($B11="","",RANK(CC11,CC$11:CC$42,1))),""),"")</f>
        <v/>
      </c>
      <c r="CE11" s="22" t="str">
        <f t="shared" ref="CE11:CE42" si="47">IF(CD11="","",IF($C11="FSCT",IF($B11="","",IF(CD11&gt;0,IF(OR(CC11="DNS",CC11="DSQ",CC11="DNC",CC11="OCS"),0,IF(CC11="DNF",1,(COUNTIF($CC$11:$CC$42,"=DNF")+COUNT($CC$11:$CC$42))-CD11+1)),0)),""))</f>
        <v/>
      </c>
      <c r="CF11" s="66" t="str">
        <f t="shared" ref="CF11:CF38" si="48">IF($C11="FSCT",T11,"")</f>
        <v/>
      </c>
      <c r="CG11" s="22" t="str">
        <f t="shared" ref="CG11:CG42" si="49">IF(V11&gt;0,IF($C11="FSCT",IF(OR(CF11="DNS",CF11="DNF",CF11="DSQ",CF11="DNC",CF11="OCS"),(COUNTIF($C$11:$C$42,"=FSCT")+1),IF($B11="","",RANK(CF11,CF$11:CF$42,1))),""),"")</f>
        <v/>
      </c>
      <c r="CH11" s="22" t="str">
        <f t="shared" ref="CH11:CH42" si="50">IF(CG11="","",IF($C11="FSCT",IF($B11="","",IF(CG11&gt;0,IF(OR(CF11="DNS",CF11="DSQ",CF11="DNC",CF11="OCS"),0,IF(CF11="DNF",1,(COUNTIF($CF$11:$CF$42,"=DNF")+COUNT($CF$11:$CF$42))-CG11+1)),0)),""))</f>
        <v/>
      </c>
      <c r="CI11" s="66" t="str">
        <f t="shared" ref="CI11:CI38" si="51">IF($C11="FSCT",X11,"")</f>
        <v/>
      </c>
      <c r="CJ11" s="22" t="str">
        <f t="shared" ref="CJ11:CJ42" si="52">IF(Z11&gt;0,IF($C11="FSCT",IF(OR(CI11="DNS",CI11="DNF",CI11="DSQ",CI11="DNC",CI11="OCS"),(COUNTIF($C$11:$C$42,"=FSCT")+1),IF($B11="","",RANK(CI11,CI$11:CI$42,1))),""),"")</f>
        <v/>
      </c>
      <c r="CK11" s="22" t="str">
        <f t="shared" ref="CK11:CK42" si="53">IF(CJ11="","",IF($C11="FSCT",IF($B11="","",IF(CJ11&gt;0,IF(OR(CI11="DNS",CI11="DSQ",CI11="DNC",CI11="OCS"),0,IF(CI11="DNF",1,(COUNTIF($CI$11:$CI$42,"=DNF")+COUNT($CI$11:$CI$42))-CJ11+1)),0)),""))</f>
        <v/>
      </c>
    </row>
    <row r="12" spans="1:89" ht="15" customHeight="1" x14ac:dyDescent="0.2">
      <c r="A12" s="252">
        <f>F12</f>
        <v>2</v>
      </c>
      <c r="B12" s="65" t="s">
        <v>379</v>
      </c>
      <c r="C12" s="397" t="s">
        <v>83</v>
      </c>
      <c r="D12" s="249">
        <v>3997</v>
      </c>
      <c r="E12" s="15">
        <f t="shared" si="0"/>
        <v>14</v>
      </c>
      <c r="F12" s="16">
        <f t="shared" si="1"/>
        <v>2</v>
      </c>
      <c r="G12" s="8"/>
      <c r="H12" s="238">
        <v>2</v>
      </c>
      <c r="I12" s="242">
        <f t="shared" si="2"/>
        <v>2</v>
      </c>
      <c r="J12" s="234">
        <f t="shared" si="3"/>
        <v>2</v>
      </c>
      <c r="K12" s="8"/>
      <c r="L12" s="238">
        <v>5</v>
      </c>
      <c r="M12" s="242">
        <f t="shared" si="4"/>
        <v>5</v>
      </c>
      <c r="N12" s="234">
        <f t="shared" si="5"/>
        <v>5</v>
      </c>
      <c r="O12" s="8"/>
      <c r="P12" s="238">
        <v>3</v>
      </c>
      <c r="Q12" s="242">
        <f t="shared" si="6"/>
        <v>3</v>
      </c>
      <c r="R12" s="234">
        <f t="shared" si="7"/>
        <v>3</v>
      </c>
      <c r="S12" s="8"/>
      <c r="T12" s="238">
        <v>4</v>
      </c>
      <c r="U12" s="242">
        <f t="shared" si="8"/>
        <v>4</v>
      </c>
      <c r="V12" s="234">
        <f t="shared" si="9"/>
        <v>4</v>
      </c>
      <c r="W12" s="8"/>
      <c r="X12" s="238"/>
      <c r="Y12" s="242"/>
      <c r="Z12" s="234"/>
      <c r="AR12" s="13" t="str">
        <f t="shared" si="10"/>
        <v>Scott Griffin</v>
      </c>
      <c r="AS12" s="13" t="str">
        <f t="shared" si="11"/>
        <v>TH</v>
      </c>
      <c r="AT12" s="13">
        <f t="shared" si="12"/>
        <v>3997</v>
      </c>
      <c r="AU12" s="22">
        <f t="shared" si="13"/>
        <v>26</v>
      </c>
      <c r="AV12" s="22">
        <f t="shared" si="14"/>
        <v>23</v>
      </c>
      <c r="AW12" s="22">
        <f t="shared" si="15"/>
        <v>25</v>
      </c>
      <c r="AX12" s="22">
        <f t="shared" si="16"/>
        <v>24</v>
      </c>
      <c r="AY12" s="22">
        <f t="shared" si="17"/>
        <v>0</v>
      </c>
      <c r="BA12" s="13" t="str">
        <f t="shared" si="18"/>
        <v>Scott Griffin</v>
      </c>
      <c r="BB12" s="13" t="str">
        <f t="shared" si="19"/>
        <v>TH</v>
      </c>
      <c r="BC12" s="13">
        <f t="shared" si="20"/>
        <v>3997</v>
      </c>
      <c r="BD12" s="66">
        <f t="shared" si="21"/>
        <v>2</v>
      </c>
      <c r="BE12" s="22">
        <f t="shared" si="22"/>
        <v>2</v>
      </c>
      <c r="BF12" s="22">
        <f t="shared" si="23"/>
        <v>26</v>
      </c>
      <c r="BG12" s="66">
        <f t="shared" si="24"/>
        <v>5</v>
      </c>
      <c r="BH12" s="22">
        <f t="shared" si="25"/>
        <v>5</v>
      </c>
      <c r="BI12" s="22">
        <f t="shared" si="26"/>
        <v>23</v>
      </c>
      <c r="BJ12" s="66">
        <f t="shared" si="27"/>
        <v>3</v>
      </c>
      <c r="BK12" s="22">
        <f t="shared" si="28"/>
        <v>3</v>
      </c>
      <c r="BL12" s="22">
        <f t="shared" si="29"/>
        <v>25</v>
      </c>
      <c r="BM12" s="66">
        <f t="shared" si="30"/>
        <v>4</v>
      </c>
      <c r="BN12" s="22">
        <f t="shared" si="31"/>
        <v>4</v>
      </c>
      <c r="BO12" s="22">
        <f t="shared" si="32"/>
        <v>24</v>
      </c>
      <c r="BP12" s="66">
        <f t="shared" si="33"/>
        <v>0</v>
      </c>
      <c r="BQ12" s="22" t="str">
        <f t="shared" si="34"/>
        <v/>
      </c>
      <c r="BR12" s="22" t="str">
        <f t="shared" si="35"/>
        <v/>
      </c>
      <c r="BT12" s="13" t="str">
        <f t="shared" si="36"/>
        <v>Scott Griffin</v>
      </c>
      <c r="BU12" s="13" t="str">
        <f t="shared" si="37"/>
        <v>TH</v>
      </c>
      <c r="BV12" s="13">
        <f t="shared" si="38"/>
        <v>3997</v>
      </c>
      <c r="BW12" s="66" t="str">
        <f t="shared" si="39"/>
        <v/>
      </c>
      <c r="BX12" s="22" t="str">
        <f t="shared" si="40"/>
        <v/>
      </c>
      <c r="BY12" s="22" t="str">
        <f t="shared" si="41"/>
        <v/>
      </c>
      <c r="BZ12" s="66" t="str">
        <f t="shared" si="42"/>
        <v/>
      </c>
      <c r="CA12" s="22" t="str">
        <f t="shared" si="43"/>
        <v/>
      </c>
      <c r="CB12" s="22" t="str">
        <f t="shared" si="44"/>
        <v/>
      </c>
      <c r="CC12" s="66" t="str">
        <f t="shared" si="45"/>
        <v/>
      </c>
      <c r="CD12" s="22" t="str">
        <f t="shared" si="46"/>
        <v/>
      </c>
      <c r="CE12" s="22" t="str">
        <f t="shared" si="47"/>
        <v/>
      </c>
      <c r="CF12" s="66" t="str">
        <f t="shared" si="48"/>
        <v/>
      </c>
      <c r="CG12" s="22" t="str">
        <f t="shared" si="49"/>
        <v/>
      </c>
      <c r="CH12" s="22" t="str">
        <f t="shared" si="50"/>
        <v/>
      </c>
      <c r="CI12" s="66" t="str">
        <f t="shared" si="51"/>
        <v/>
      </c>
      <c r="CJ12" s="22" t="str">
        <f t="shared" si="52"/>
        <v/>
      </c>
      <c r="CK12" s="22" t="str">
        <f t="shared" si="53"/>
        <v/>
      </c>
    </row>
    <row r="13" spans="1:89" ht="15" customHeight="1" x14ac:dyDescent="0.2">
      <c r="A13" s="252">
        <f>F13</f>
        <v>3</v>
      </c>
      <c r="B13" s="65" t="s">
        <v>1344</v>
      </c>
      <c r="C13" s="394" t="s">
        <v>83</v>
      </c>
      <c r="D13" s="249">
        <v>3722</v>
      </c>
      <c r="E13" s="15">
        <f t="shared" si="0"/>
        <v>17</v>
      </c>
      <c r="F13" s="16">
        <f t="shared" si="1"/>
        <v>3</v>
      </c>
      <c r="G13" s="8"/>
      <c r="H13" s="238">
        <v>1</v>
      </c>
      <c r="I13" s="242">
        <f t="shared" si="2"/>
        <v>1</v>
      </c>
      <c r="J13" s="255">
        <f t="shared" si="3"/>
        <v>1</v>
      </c>
      <c r="K13" s="8"/>
      <c r="L13" s="238">
        <v>2</v>
      </c>
      <c r="M13" s="242">
        <f t="shared" si="4"/>
        <v>2</v>
      </c>
      <c r="N13" s="234">
        <f t="shared" si="5"/>
        <v>2</v>
      </c>
      <c r="O13" s="8"/>
      <c r="P13" s="238">
        <v>7</v>
      </c>
      <c r="Q13" s="242">
        <f t="shared" si="6"/>
        <v>7</v>
      </c>
      <c r="R13" s="234">
        <f t="shared" si="7"/>
        <v>7</v>
      </c>
      <c r="S13" s="8"/>
      <c r="T13" s="238">
        <v>7</v>
      </c>
      <c r="U13" s="242">
        <f t="shared" si="8"/>
        <v>7</v>
      </c>
      <c r="V13" s="234">
        <f t="shared" si="9"/>
        <v>7</v>
      </c>
      <c r="W13" s="8"/>
      <c r="X13" s="238"/>
      <c r="Y13" s="242"/>
      <c r="Z13" s="234"/>
      <c r="AR13" s="13" t="str">
        <f t="shared" si="10"/>
        <v>Bryce Dryden</v>
      </c>
      <c r="AS13" s="13" t="str">
        <f t="shared" si="11"/>
        <v>TH</v>
      </c>
      <c r="AT13" s="13">
        <f t="shared" si="12"/>
        <v>3722</v>
      </c>
      <c r="AU13" s="22">
        <f t="shared" si="13"/>
        <v>27</v>
      </c>
      <c r="AV13" s="22">
        <f t="shared" si="14"/>
        <v>26</v>
      </c>
      <c r="AW13" s="22">
        <f t="shared" si="15"/>
        <v>21</v>
      </c>
      <c r="AX13" s="22">
        <f t="shared" si="16"/>
        <v>21</v>
      </c>
      <c r="AY13" s="22">
        <f t="shared" si="17"/>
        <v>0</v>
      </c>
      <c r="BA13" s="13" t="str">
        <f t="shared" si="18"/>
        <v>Bryce Dryden</v>
      </c>
      <c r="BB13" s="13" t="str">
        <f t="shared" si="19"/>
        <v>TH</v>
      </c>
      <c r="BC13" s="13">
        <f t="shared" si="20"/>
        <v>3722</v>
      </c>
      <c r="BD13" s="66">
        <f t="shared" si="21"/>
        <v>1</v>
      </c>
      <c r="BE13" s="22">
        <f t="shared" si="22"/>
        <v>1</v>
      </c>
      <c r="BF13" s="22">
        <f t="shared" si="23"/>
        <v>27</v>
      </c>
      <c r="BG13" s="66">
        <f t="shared" si="24"/>
        <v>2</v>
      </c>
      <c r="BH13" s="22">
        <f t="shared" si="25"/>
        <v>2</v>
      </c>
      <c r="BI13" s="22">
        <f t="shared" si="26"/>
        <v>26</v>
      </c>
      <c r="BJ13" s="66">
        <f t="shared" si="27"/>
        <v>7</v>
      </c>
      <c r="BK13" s="22">
        <f t="shared" si="28"/>
        <v>7</v>
      </c>
      <c r="BL13" s="22">
        <f t="shared" si="29"/>
        <v>21</v>
      </c>
      <c r="BM13" s="66">
        <f t="shared" si="30"/>
        <v>7</v>
      </c>
      <c r="BN13" s="22">
        <f t="shared" si="31"/>
        <v>7</v>
      </c>
      <c r="BO13" s="22">
        <f t="shared" si="32"/>
        <v>21</v>
      </c>
      <c r="BP13" s="66">
        <f t="shared" si="33"/>
        <v>0</v>
      </c>
      <c r="BQ13" s="22" t="str">
        <f t="shared" si="34"/>
        <v/>
      </c>
      <c r="BR13" s="22" t="str">
        <f t="shared" si="35"/>
        <v/>
      </c>
      <c r="BT13" s="13" t="str">
        <f t="shared" si="36"/>
        <v>Bryce Dryden</v>
      </c>
      <c r="BU13" s="13" t="str">
        <f t="shared" si="37"/>
        <v>TH</v>
      </c>
      <c r="BV13" s="13">
        <f t="shared" si="38"/>
        <v>3722</v>
      </c>
      <c r="BW13" s="66" t="str">
        <f t="shared" si="39"/>
        <v/>
      </c>
      <c r="BX13" s="22" t="str">
        <f t="shared" si="40"/>
        <v/>
      </c>
      <c r="BY13" s="22" t="str">
        <f t="shared" si="41"/>
        <v/>
      </c>
      <c r="BZ13" s="66" t="str">
        <f t="shared" si="42"/>
        <v/>
      </c>
      <c r="CA13" s="22" t="str">
        <f t="shared" si="43"/>
        <v/>
      </c>
      <c r="CB13" s="22" t="str">
        <f t="shared" si="44"/>
        <v/>
      </c>
      <c r="CC13" s="66" t="str">
        <f t="shared" si="45"/>
        <v/>
      </c>
      <c r="CD13" s="22" t="str">
        <f t="shared" si="46"/>
        <v/>
      </c>
      <c r="CE13" s="22" t="str">
        <f t="shared" si="47"/>
        <v/>
      </c>
      <c r="CF13" s="66" t="str">
        <f t="shared" si="48"/>
        <v/>
      </c>
      <c r="CG13" s="22" t="str">
        <f t="shared" si="49"/>
        <v/>
      </c>
      <c r="CH13" s="22" t="str">
        <f t="shared" si="50"/>
        <v/>
      </c>
      <c r="CI13" s="66" t="str">
        <f t="shared" si="51"/>
        <v/>
      </c>
      <c r="CJ13" s="22" t="str">
        <f t="shared" si="52"/>
        <v/>
      </c>
      <c r="CK13" s="22" t="str">
        <f t="shared" si="53"/>
        <v/>
      </c>
    </row>
    <row r="14" spans="1:89" ht="15" customHeight="1" x14ac:dyDescent="0.2">
      <c r="A14" s="252">
        <v>4</v>
      </c>
      <c r="B14" s="65" t="s">
        <v>381</v>
      </c>
      <c r="C14" s="394" t="s">
        <v>83</v>
      </c>
      <c r="D14" s="249">
        <v>4037</v>
      </c>
      <c r="E14" s="15">
        <f t="shared" si="0"/>
        <v>17</v>
      </c>
      <c r="F14" s="16">
        <f t="shared" si="1"/>
        <v>3</v>
      </c>
      <c r="G14" s="8"/>
      <c r="H14" s="238">
        <v>7</v>
      </c>
      <c r="I14" s="242">
        <f t="shared" si="2"/>
        <v>7</v>
      </c>
      <c r="J14" s="234">
        <f t="shared" si="3"/>
        <v>7</v>
      </c>
      <c r="K14" s="8"/>
      <c r="L14" s="238">
        <v>3</v>
      </c>
      <c r="M14" s="242">
        <f t="shared" si="4"/>
        <v>3</v>
      </c>
      <c r="N14" s="234">
        <f t="shared" si="5"/>
        <v>3</v>
      </c>
      <c r="O14" s="8"/>
      <c r="P14" s="238">
        <v>2</v>
      </c>
      <c r="Q14" s="242">
        <f t="shared" si="6"/>
        <v>2</v>
      </c>
      <c r="R14" s="234">
        <f t="shared" si="7"/>
        <v>2</v>
      </c>
      <c r="S14" s="8"/>
      <c r="T14" s="238">
        <v>5</v>
      </c>
      <c r="U14" s="242">
        <f t="shared" si="8"/>
        <v>5</v>
      </c>
      <c r="V14" s="234">
        <f t="shared" si="9"/>
        <v>5</v>
      </c>
      <c r="W14" s="8"/>
      <c r="X14" s="238"/>
      <c r="Y14" s="242"/>
      <c r="Z14" s="234"/>
      <c r="AR14" s="13" t="str">
        <f t="shared" si="10"/>
        <v>Greg Griffin</v>
      </c>
      <c r="AS14" s="13" t="str">
        <f t="shared" si="11"/>
        <v>TH</v>
      </c>
      <c r="AT14" s="13">
        <f t="shared" si="12"/>
        <v>4037</v>
      </c>
      <c r="AU14" s="22">
        <f t="shared" si="13"/>
        <v>21</v>
      </c>
      <c r="AV14" s="22">
        <f t="shared" si="14"/>
        <v>25</v>
      </c>
      <c r="AW14" s="22">
        <f t="shared" si="15"/>
        <v>26</v>
      </c>
      <c r="AX14" s="22">
        <f t="shared" si="16"/>
        <v>23</v>
      </c>
      <c r="AY14" s="22">
        <f t="shared" si="17"/>
        <v>0</v>
      </c>
      <c r="BA14" s="13" t="str">
        <f t="shared" si="18"/>
        <v>Greg Griffin</v>
      </c>
      <c r="BB14" s="13" t="str">
        <f t="shared" si="19"/>
        <v>TH</v>
      </c>
      <c r="BC14" s="13">
        <f t="shared" si="20"/>
        <v>4037</v>
      </c>
      <c r="BD14" s="66">
        <f t="shared" si="21"/>
        <v>7</v>
      </c>
      <c r="BE14" s="22">
        <f t="shared" si="22"/>
        <v>7</v>
      </c>
      <c r="BF14" s="22">
        <f t="shared" si="23"/>
        <v>21</v>
      </c>
      <c r="BG14" s="66">
        <f t="shared" si="24"/>
        <v>3</v>
      </c>
      <c r="BH14" s="22">
        <f t="shared" si="25"/>
        <v>3</v>
      </c>
      <c r="BI14" s="22">
        <f t="shared" si="26"/>
        <v>25</v>
      </c>
      <c r="BJ14" s="66">
        <f t="shared" si="27"/>
        <v>2</v>
      </c>
      <c r="BK14" s="22">
        <f t="shared" si="28"/>
        <v>2</v>
      </c>
      <c r="BL14" s="22">
        <f t="shared" si="29"/>
        <v>26</v>
      </c>
      <c r="BM14" s="66">
        <f t="shared" si="30"/>
        <v>5</v>
      </c>
      <c r="BN14" s="22">
        <f t="shared" si="31"/>
        <v>5</v>
      </c>
      <c r="BO14" s="22">
        <f t="shared" si="32"/>
        <v>23</v>
      </c>
      <c r="BP14" s="66">
        <f t="shared" si="33"/>
        <v>0</v>
      </c>
      <c r="BQ14" s="22" t="str">
        <f t="shared" si="34"/>
        <v/>
      </c>
      <c r="BR14" s="22" t="str">
        <f t="shared" si="35"/>
        <v/>
      </c>
      <c r="BT14" s="13" t="str">
        <f t="shared" si="36"/>
        <v>Greg Griffin</v>
      </c>
      <c r="BU14" s="13" t="str">
        <f t="shared" si="37"/>
        <v>TH</v>
      </c>
      <c r="BV14" s="13">
        <f t="shared" si="38"/>
        <v>4037</v>
      </c>
      <c r="BW14" s="66" t="str">
        <f t="shared" si="39"/>
        <v/>
      </c>
      <c r="BX14" s="22" t="str">
        <f t="shared" si="40"/>
        <v/>
      </c>
      <c r="BY14" s="22" t="str">
        <f t="shared" si="41"/>
        <v/>
      </c>
      <c r="BZ14" s="66" t="str">
        <f t="shared" si="42"/>
        <v/>
      </c>
      <c r="CA14" s="22" t="str">
        <f t="shared" si="43"/>
        <v/>
      </c>
      <c r="CB14" s="22" t="str">
        <f t="shared" si="44"/>
        <v/>
      </c>
      <c r="CC14" s="66" t="str">
        <f t="shared" si="45"/>
        <v/>
      </c>
      <c r="CD14" s="22" t="str">
        <f t="shared" si="46"/>
        <v/>
      </c>
      <c r="CE14" s="22" t="str">
        <f t="shared" si="47"/>
        <v/>
      </c>
      <c r="CF14" s="66" t="str">
        <f t="shared" si="48"/>
        <v/>
      </c>
      <c r="CG14" s="22" t="str">
        <f t="shared" si="49"/>
        <v/>
      </c>
      <c r="CH14" s="22" t="str">
        <f t="shared" si="50"/>
        <v/>
      </c>
      <c r="CI14" s="66" t="str">
        <f t="shared" si="51"/>
        <v/>
      </c>
      <c r="CJ14" s="22" t="str">
        <f t="shared" si="52"/>
        <v/>
      </c>
      <c r="CK14" s="22" t="str">
        <f t="shared" si="53"/>
        <v/>
      </c>
    </row>
    <row r="15" spans="1:89" ht="15" customHeight="1" x14ac:dyDescent="0.2">
      <c r="A15" s="252">
        <f t="shared" ref="A15:A21" si="54">F15</f>
        <v>5</v>
      </c>
      <c r="B15" s="65" t="s">
        <v>196</v>
      </c>
      <c r="C15" s="394" t="s">
        <v>83</v>
      </c>
      <c r="D15" s="249">
        <v>4007</v>
      </c>
      <c r="E15" s="15">
        <f t="shared" si="0"/>
        <v>21</v>
      </c>
      <c r="F15" s="16">
        <f t="shared" si="1"/>
        <v>5</v>
      </c>
      <c r="G15" s="8"/>
      <c r="H15" s="238">
        <v>3</v>
      </c>
      <c r="I15" s="242">
        <f t="shared" si="2"/>
        <v>3</v>
      </c>
      <c r="J15" s="234">
        <f t="shared" si="3"/>
        <v>3</v>
      </c>
      <c r="K15" s="8"/>
      <c r="L15" s="238">
        <v>8</v>
      </c>
      <c r="M15" s="242">
        <f t="shared" si="4"/>
        <v>8</v>
      </c>
      <c r="N15" s="234">
        <f t="shared" si="5"/>
        <v>8</v>
      </c>
      <c r="O15" s="8"/>
      <c r="P15" s="238">
        <v>8</v>
      </c>
      <c r="Q15" s="242">
        <f t="shared" si="6"/>
        <v>8</v>
      </c>
      <c r="R15" s="234">
        <f t="shared" si="7"/>
        <v>8</v>
      </c>
      <c r="S15" s="8"/>
      <c r="T15" s="238">
        <v>2</v>
      </c>
      <c r="U15" s="242">
        <f t="shared" si="8"/>
        <v>2</v>
      </c>
      <c r="V15" s="234">
        <f t="shared" si="9"/>
        <v>2</v>
      </c>
      <c r="W15" s="8"/>
      <c r="X15" s="238"/>
      <c r="Y15" s="242"/>
      <c r="Z15" s="234"/>
      <c r="AR15" s="13" t="str">
        <f t="shared" si="10"/>
        <v>Loy Vaughan</v>
      </c>
      <c r="AS15" s="13" t="str">
        <f t="shared" si="11"/>
        <v>TH</v>
      </c>
      <c r="AT15" s="13">
        <f t="shared" si="12"/>
        <v>4007</v>
      </c>
      <c r="AU15" s="22">
        <f t="shared" si="13"/>
        <v>25</v>
      </c>
      <c r="AV15" s="22">
        <f t="shared" si="14"/>
        <v>20</v>
      </c>
      <c r="AW15" s="22">
        <f t="shared" si="15"/>
        <v>20</v>
      </c>
      <c r="AX15" s="22">
        <f t="shared" si="16"/>
        <v>26</v>
      </c>
      <c r="AY15" s="22">
        <f t="shared" si="17"/>
        <v>0</v>
      </c>
      <c r="BA15" s="13" t="str">
        <f t="shared" si="18"/>
        <v>Loy Vaughan</v>
      </c>
      <c r="BB15" s="13" t="str">
        <f t="shared" si="19"/>
        <v>TH</v>
      </c>
      <c r="BC15" s="13">
        <f t="shared" si="20"/>
        <v>4007</v>
      </c>
      <c r="BD15" s="66">
        <f t="shared" si="21"/>
        <v>3</v>
      </c>
      <c r="BE15" s="22">
        <f t="shared" si="22"/>
        <v>3</v>
      </c>
      <c r="BF15" s="22">
        <f t="shared" si="23"/>
        <v>25</v>
      </c>
      <c r="BG15" s="66">
        <f t="shared" si="24"/>
        <v>8</v>
      </c>
      <c r="BH15" s="22">
        <f t="shared" si="25"/>
        <v>8</v>
      </c>
      <c r="BI15" s="22">
        <f t="shared" si="26"/>
        <v>20</v>
      </c>
      <c r="BJ15" s="66">
        <f t="shared" si="27"/>
        <v>8</v>
      </c>
      <c r="BK15" s="22">
        <f t="shared" si="28"/>
        <v>8</v>
      </c>
      <c r="BL15" s="22">
        <f t="shared" si="29"/>
        <v>20</v>
      </c>
      <c r="BM15" s="66">
        <f t="shared" si="30"/>
        <v>2</v>
      </c>
      <c r="BN15" s="22">
        <f t="shared" si="31"/>
        <v>2</v>
      </c>
      <c r="BO15" s="22">
        <f t="shared" si="32"/>
        <v>26</v>
      </c>
      <c r="BP15" s="66">
        <f t="shared" si="33"/>
        <v>0</v>
      </c>
      <c r="BQ15" s="22" t="str">
        <f t="shared" si="34"/>
        <v/>
      </c>
      <c r="BR15" s="22" t="str">
        <f t="shared" si="35"/>
        <v/>
      </c>
      <c r="BT15" s="13" t="str">
        <f t="shared" si="36"/>
        <v>Loy Vaughan</v>
      </c>
      <c r="BU15" s="13" t="str">
        <f t="shared" si="37"/>
        <v>TH</v>
      </c>
      <c r="BV15" s="13">
        <f t="shared" si="38"/>
        <v>4007</v>
      </c>
      <c r="BW15" s="66" t="str">
        <f t="shared" si="39"/>
        <v/>
      </c>
      <c r="BX15" s="22" t="str">
        <f t="shared" si="40"/>
        <v/>
      </c>
      <c r="BY15" s="22" t="str">
        <f t="shared" si="41"/>
        <v/>
      </c>
      <c r="BZ15" s="66" t="str">
        <f t="shared" si="42"/>
        <v/>
      </c>
      <c r="CA15" s="22" t="str">
        <f t="shared" si="43"/>
        <v/>
      </c>
      <c r="CB15" s="22" t="str">
        <f t="shared" si="44"/>
        <v/>
      </c>
      <c r="CC15" s="66" t="str">
        <f t="shared" si="45"/>
        <v/>
      </c>
      <c r="CD15" s="22" t="str">
        <f t="shared" si="46"/>
        <v/>
      </c>
      <c r="CE15" s="22" t="str">
        <f t="shared" si="47"/>
        <v/>
      </c>
      <c r="CF15" s="66" t="str">
        <f t="shared" si="48"/>
        <v/>
      </c>
      <c r="CG15" s="22" t="str">
        <f t="shared" si="49"/>
        <v/>
      </c>
      <c r="CH15" s="22" t="str">
        <f t="shared" si="50"/>
        <v/>
      </c>
      <c r="CI15" s="66" t="str">
        <f t="shared" si="51"/>
        <v/>
      </c>
      <c r="CJ15" s="22" t="str">
        <f t="shared" si="52"/>
        <v/>
      </c>
      <c r="CK15" s="22" t="str">
        <f t="shared" si="53"/>
        <v/>
      </c>
    </row>
    <row r="16" spans="1:89" ht="15" customHeight="1" x14ac:dyDescent="0.2">
      <c r="A16" s="252">
        <f t="shared" si="54"/>
        <v>6</v>
      </c>
      <c r="B16" s="65" t="s">
        <v>769</v>
      </c>
      <c r="C16" s="394" t="s">
        <v>83</v>
      </c>
      <c r="D16" s="249">
        <v>3783</v>
      </c>
      <c r="E16" s="15">
        <f t="shared" si="0"/>
        <v>27</v>
      </c>
      <c r="F16" s="16">
        <f t="shared" si="1"/>
        <v>6</v>
      </c>
      <c r="G16" s="8"/>
      <c r="H16" s="238">
        <v>15</v>
      </c>
      <c r="I16" s="242">
        <f t="shared" si="2"/>
        <v>15</v>
      </c>
      <c r="J16" s="234">
        <f t="shared" si="3"/>
        <v>15</v>
      </c>
      <c r="K16" s="8"/>
      <c r="L16" s="238">
        <v>7</v>
      </c>
      <c r="M16" s="242">
        <f t="shared" si="4"/>
        <v>7</v>
      </c>
      <c r="N16" s="234">
        <f t="shared" si="5"/>
        <v>7</v>
      </c>
      <c r="O16" s="8"/>
      <c r="P16" s="238">
        <v>4</v>
      </c>
      <c r="Q16" s="242">
        <f t="shared" si="6"/>
        <v>4</v>
      </c>
      <c r="R16" s="234">
        <f t="shared" si="7"/>
        <v>4</v>
      </c>
      <c r="S16" s="8"/>
      <c r="T16" s="238">
        <v>1</v>
      </c>
      <c r="U16" s="242">
        <f t="shared" si="8"/>
        <v>1</v>
      </c>
      <c r="V16" s="234">
        <f t="shared" si="9"/>
        <v>1</v>
      </c>
      <c r="W16" s="8"/>
      <c r="X16" s="238"/>
      <c r="Y16" s="242"/>
      <c r="Z16" s="234"/>
      <c r="AR16" s="13" t="str">
        <f t="shared" si="10"/>
        <v>Bob McCormack</v>
      </c>
      <c r="AS16" s="13" t="str">
        <f t="shared" si="11"/>
        <v>TH</v>
      </c>
      <c r="AT16" s="13">
        <f t="shared" si="12"/>
        <v>3783</v>
      </c>
      <c r="AU16" s="22">
        <f t="shared" si="13"/>
        <v>13</v>
      </c>
      <c r="AV16" s="22">
        <f t="shared" si="14"/>
        <v>21</v>
      </c>
      <c r="AW16" s="22">
        <f t="shared" si="15"/>
        <v>24</v>
      </c>
      <c r="AX16" s="22">
        <f t="shared" si="16"/>
        <v>27</v>
      </c>
      <c r="AY16" s="22">
        <f t="shared" si="17"/>
        <v>0</v>
      </c>
      <c r="BA16" s="13" t="str">
        <f t="shared" si="18"/>
        <v>Bob McCormack</v>
      </c>
      <c r="BB16" s="13" t="str">
        <f t="shared" si="19"/>
        <v>TH</v>
      </c>
      <c r="BC16" s="13">
        <f t="shared" si="20"/>
        <v>3783</v>
      </c>
      <c r="BD16" s="66">
        <f t="shared" si="21"/>
        <v>15</v>
      </c>
      <c r="BE16" s="22">
        <f t="shared" si="22"/>
        <v>15</v>
      </c>
      <c r="BF16" s="22">
        <f t="shared" si="23"/>
        <v>13</v>
      </c>
      <c r="BG16" s="66">
        <f t="shared" si="24"/>
        <v>7</v>
      </c>
      <c r="BH16" s="22">
        <f t="shared" si="25"/>
        <v>7</v>
      </c>
      <c r="BI16" s="22">
        <f t="shared" si="26"/>
        <v>21</v>
      </c>
      <c r="BJ16" s="66">
        <f t="shared" si="27"/>
        <v>4</v>
      </c>
      <c r="BK16" s="22">
        <f t="shared" si="28"/>
        <v>4</v>
      </c>
      <c r="BL16" s="22">
        <f t="shared" si="29"/>
        <v>24</v>
      </c>
      <c r="BM16" s="66">
        <f t="shared" si="30"/>
        <v>1</v>
      </c>
      <c r="BN16" s="22">
        <f t="shared" si="31"/>
        <v>1</v>
      </c>
      <c r="BO16" s="22">
        <f t="shared" si="32"/>
        <v>27</v>
      </c>
      <c r="BP16" s="66">
        <f t="shared" si="33"/>
        <v>0</v>
      </c>
      <c r="BQ16" s="22" t="str">
        <f t="shared" si="34"/>
        <v/>
      </c>
      <c r="BR16" s="22" t="str">
        <f t="shared" si="35"/>
        <v/>
      </c>
      <c r="BT16" s="13" t="str">
        <f t="shared" si="36"/>
        <v>Bob McCormack</v>
      </c>
      <c r="BU16" s="13" t="str">
        <f t="shared" si="37"/>
        <v>TH</v>
      </c>
      <c r="BV16" s="13">
        <f t="shared" si="38"/>
        <v>3783</v>
      </c>
      <c r="BW16" s="66" t="str">
        <f t="shared" si="39"/>
        <v/>
      </c>
      <c r="BX16" s="22" t="str">
        <f t="shared" si="40"/>
        <v/>
      </c>
      <c r="BY16" s="22" t="str">
        <f t="shared" si="41"/>
        <v/>
      </c>
      <c r="BZ16" s="66" t="str">
        <f t="shared" si="42"/>
        <v/>
      </c>
      <c r="CA16" s="22" t="str">
        <f t="shared" si="43"/>
        <v/>
      </c>
      <c r="CB16" s="22" t="str">
        <f t="shared" si="44"/>
        <v/>
      </c>
      <c r="CC16" s="66" t="str">
        <f t="shared" si="45"/>
        <v/>
      </c>
      <c r="CD16" s="22" t="str">
        <f t="shared" si="46"/>
        <v/>
      </c>
      <c r="CE16" s="22" t="str">
        <f t="shared" si="47"/>
        <v/>
      </c>
      <c r="CF16" s="66" t="str">
        <f t="shared" si="48"/>
        <v/>
      </c>
      <c r="CG16" s="22" t="str">
        <f t="shared" si="49"/>
        <v/>
      </c>
      <c r="CH16" s="22" t="str">
        <f t="shared" si="50"/>
        <v/>
      </c>
      <c r="CI16" s="66" t="str">
        <f t="shared" si="51"/>
        <v/>
      </c>
      <c r="CJ16" s="22" t="str">
        <f t="shared" si="52"/>
        <v/>
      </c>
      <c r="CK16" s="22" t="str">
        <f t="shared" si="53"/>
        <v/>
      </c>
    </row>
    <row r="17" spans="1:89" ht="15" customHeight="1" x14ac:dyDescent="0.2">
      <c r="A17" s="252">
        <f t="shared" si="54"/>
        <v>7</v>
      </c>
      <c r="B17" s="65" t="s">
        <v>633</v>
      </c>
      <c r="C17" s="394" t="s">
        <v>83</v>
      </c>
      <c r="D17" s="249">
        <v>1801</v>
      </c>
      <c r="E17" s="15">
        <f t="shared" si="0"/>
        <v>31</v>
      </c>
      <c r="F17" s="16">
        <f t="shared" si="1"/>
        <v>7</v>
      </c>
      <c r="G17" s="8"/>
      <c r="H17" s="238">
        <v>8</v>
      </c>
      <c r="I17" s="242">
        <f t="shared" si="2"/>
        <v>8</v>
      </c>
      <c r="J17" s="234">
        <f t="shared" si="3"/>
        <v>8</v>
      </c>
      <c r="K17" s="8"/>
      <c r="L17" s="238">
        <v>9</v>
      </c>
      <c r="M17" s="242">
        <f t="shared" si="4"/>
        <v>9</v>
      </c>
      <c r="N17" s="234">
        <f t="shared" si="5"/>
        <v>9</v>
      </c>
      <c r="O17" s="8"/>
      <c r="P17" s="238">
        <v>6</v>
      </c>
      <c r="Q17" s="242">
        <f t="shared" si="6"/>
        <v>6</v>
      </c>
      <c r="R17" s="234">
        <f t="shared" si="7"/>
        <v>6</v>
      </c>
      <c r="S17" s="8"/>
      <c r="T17" s="238">
        <v>8</v>
      </c>
      <c r="U17" s="242">
        <f t="shared" si="8"/>
        <v>8</v>
      </c>
      <c r="V17" s="234">
        <f t="shared" si="9"/>
        <v>8</v>
      </c>
      <c r="W17" s="8"/>
      <c r="X17" s="238"/>
      <c r="Y17" s="242"/>
      <c r="Z17" s="234"/>
      <c r="AR17" s="13" t="str">
        <f t="shared" si="10"/>
        <v>Van Rogers</v>
      </c>
      <c r="AS17" s="13" t="str">
        <f t="shared" si="11"/>
        <v>TH</v>
      </c>
      <c r="AT17" s="13">
        <f t="shared" si="12"/>
        <v>1801</v>
      </c>
      <c r="AU17" s="22">
        <f t="shared" si="13"/>
        <v>20</v>
      </c>
      <c r="AV17" s="22">
        <f t="shared" si="14"/>
        <v>19</v>
      </c>
      <c r="AW17" s="22">
        <f t="shared" si="15"/>
        <v>22</v>
      </c>
      <c r="AX17" s="22">
        <f t="shared" si="16"/>
        <v>20</v>
      </c>
      <c r="AY17" s="22">
        <f t="shared" si="17"/>
        <v>0</v>
      </c>
      <c r="BA17" s="13" t="str">
        <f t="shared" si="18"/>
        <v>Van Rogers</v>
      </c>
      <c r="BB17" s="13" t="str">
        <f t="shared" si="19"/>
        <v>TH</v>
      </c>
      <c r="BC17" s="13">
        <f t="shared" si="20"/>
        <v>1801</v>
      </c>
      <c r="BD17" s="66">
        <f t="shared" si="21"/>
        <v>8</v>
      </c>
      <c r="BE17" s="22">
        <f t="shared" si="22"/>
        <v>8</v>
      </c>
      <c r="BF17" s="22">
        <f t="shared" si="23"/>
        <v>20</v>
      </c>
      <c r="BG17" s="66">
        <f t="shared" si="24"/>
        <v>9</v>
      </c>
      <c r="BH17" s="22">
        <f t="shared" si="25"/>
        <v>9</v>
      </c>
      <c r="BI17" s="22">
        <f t="shared" si="26"/>
        <v>19</v>
      </c>
      <c r="BJ17" s="66">
        <f t="shared" si="27"/>
        <v>6</v>
      </c>
      <c r="BK17" s="22">
        <f t="shared" si="28"/>
        <v>6</v>
      </c>
      <c r="BL17" s="22">
        <f t="shared" si="29"/>
        <v>22</v>
      </c>
      <c r="BM17" s="66">
        <f t="shared" si="30"/>
        <v>8</v>
      </c>
      <c r="BN17" s="22">
        <f t="shared" si="31"/>
        <v>8</v>
      </c>
      <c r="BO17" s="22">
        <f t="shared" si="32"/>
        <v>20</v>
      </c>
      <c r="BP17" s="66">
        <f t="shared" si="33"/>
        <v>0</v>
      </c>
      <c r="BQ17" s="22" t="str">
        <f t="shared" si="34"/>
        <v/>
      </c>
      <c r="BR17" s="22" t="str">
        <f t="shared" si="35"/>
        <v/>
      </c>
      <c r="BT17" s="13" t="str">
        <f t="shared" si="36"/>
        <v>Van Rogers</v>
      </c>
      <c r="BU17" s="13" t="str">
        <f t="shared" si="37"/>
        <v>TH</v>
      </c>
      <c r="BV17" s="13">
        <f t="shared" si="38"/>
        <v>1801</v>
      </c>
      <c r="BW17" s="66" t="str">
        <f t="shared" si="39"/>
        <v/>
      </c>
      <c r="BX17" s="22" t="str">
        <f t="shared" si="40"/>
        <v/>
      </c>
      <c r="BY17" s="22" t="str">
        <f t="shared" si="41"/>
        <v/>
      </c>
      <c r="BZ17" s="66" t="str">
        <f t="shared" si="42"/>
        <v/>
      </c>
      <c r="CA17" s="22" t="str">
        <f t="shared" si="43"/>
        <v/>
      </c>
      <c r="CB17" s="22" t="str">
        <f t="shared" si="44"/>
        <v/>
      </c>
      <c r="CC17" s="66" t="str">
        <f t="shared" si="45"/>
        <v/>
      </c>
      <c r="CD17" s="22" t="str">
        <f t="shared" si="46"/>
        <v/>
      </c>
      <c r="CE17" s="22" t="str">
        <f t="shared" si="47"/>
        <v/>
      </c>
      <c r="CF17" s="66" t="str">
        <f t="shared" si="48"/>
        <v/>
      </c>
      <c r="CG17" s="22" t="str">
        <f t="shared" si="49"/>
        <v/>
      </c>
      <c r="CH17" s="22" t="str">
        <f t="shared" si="50"/>
        <v/>
      </c>
      <c r="CI17" s="66" t="str">
        <f t="shared" si="51"/>
        <v/>
      </c>
      <c r="CJ17" s="22" t="str">
        <f t="shared" si="52"/>
        <v/>
      </c>
      <c r="CK17" s="22" t="str">
        <f t="shared" si="53"/>
        <v/>
      </c>
    </row>
    <row r="18" spans="1:89" ht="15" customHeight="1" x14ac:dyDescent="0.2">
      <c r="A18" s="252">
        <f t="shared" si="54"/>
        <v>8</v>
      </c>
      <c r="B18" s="65" t="s">
        <v>963</v>
      </c>
      <c r="C18" s="394" t="s">
        <v>83</v>
      </c>
      <c r="D18" s="249">
        <v>1329</v>
      </c>
      <c r="E18" s="15">
        <f t="shared" si="0"/>
        <v>37</v>
      </c>
      <c r="F18" s="16">
        <f t="shared" si="1"/>
        <v>8</v>
      </c>
      <c r="G18" s="8"/>
      <c r="H18" s="238">
        <v>9</v>
      </c>
      <c r="I18" s="242">
        <f t="shared" si="2"/>
        <v>9</v>
      </c>
      <c r="J18" s="234">
        <f t="shared" si="3"/>
        <v>9</v>
      </c>
      <c r="K18" s="8"/>
      <c r="L18" s="238">
        <v>6</v>
      </c>
      <c r="M18" s="242">
        <f t="shared" si="4"/>
        <v>6</v>
      </c>
      <c r="N18" s="234">
        <f t="shared" si="5"/>
        <v>6</v>
      </c>
      <c r="O18" s="8"/>
      <c r="P18" s="238">
        <v>12</v>
      </c>
      <c r="Q18" s="242">
        <f t="shared" si="6"/>
        <v>12</v>
      </c>
      <c r="R18" s="234">
        <f t="shared" si="7"/>
        <v>12</v>
      </c>
      <c r="S18" s="8"/>
      <c r="T18" s="238">
        <v>10</v>
      </c>
      <c r="U18" s="242">
        <f t="shared" si="8"/>
        <v>10</v>
      </c>
      <c r="V18" s="234">
        <f t="shared" si="9"/>
        <v>10</v>
      </c>
      <c r="W18" s="8"/>
      <c r="X18" s="238"/>
      <c r="Y18" s="242"/>
      <c r="Z18" s="234"/>
      <c r="AR18" s="13" t="str">
        <f t="shared" si="10"/>
        <v>Kevin Bradley</v>
      </c>
      <c r="AS18" s="13" t="str">
        <f t="shared" si="11"/>
        <v>TH</v>
      </c>
      <c r="AT18" s="13">
        <f t="shared" si="12"/>
        <v>1329</v>
      </c>
      <c r="AU18" s="22">
        <f t="shared" si="13"/>
        <v>19</v>
      </c>
      <c r="AV18" s="22">
        <f t="shared" si="14"/>
        <v>22</v>
      </c>
      <c r="AW18" s="22">
        <f t="shared" si="15"/>
        <v>16</v>
      </c>
      <c r="AX18" s="22">
        <f t="shared" si="16"/>
        <v>18</v>
      </c>
      <c r="AY18" s="22">
        <f t="shared" si="17"/>
        <v>0</v>
      </c>
      <c r="BA18" s="13" t="str">
        <f t="shared" si="18"/>
        <v>Kevin Bradley</v>
      </c>
      <c r="BB18" s="13" t="str">
        <f t="shared" si="19"/>
        <v>TH</v>
      </c>
      <c r="BC18" s="13">
        <f t="shared" si="20"/>
        <v>1329</v>
      </c>
      <c r="BD18" s="66">
        <f t="shared" si="21"/>
        <v>9</v>
      </c>
      <c r="BE18" s="22">
        <f t="shared" si="22"/>
        <v>9</v>
      </c>
      <c r="BF18" s="22">
        <f t="shared" si="23"/>
        <v>19</v>
      </c>
      <c r="BG18" s="66">
        <f t="shared" si="24"/>
        <v>6</v>
      </c>
      <c r="BH18" s="22">
        <f t="shared" si="25"/>
        <v>6</v>
      </c>
      <c r="BI18" s="22">
        <f t="shared" si="26"/>
        <v>22</v>
      </c>
      <c r="BJ18" s="66">
        <f t="shared" si="27"/>
        <v>12</v>
      </c>
      <c r="BK18" s="22">
        <f t="shared" si="28"/>
        <v>12</v>
      </c>
      <c r="BL18" s="22">
        <f t="shared" si="29"/>
        <v>16</v>
      </c>
      <c r="BM18" s="66">
        <f t="shared" si="30"/>
        <v>10</v>
      </c>
      <c r="BN18" s="22">
        <f t="shared" si="31"/>
        <v>10</v>
      </c>
      <c r="BO18" s="22">
        <f t="shared" si="32"/>
        <v>18</v>
      </c>
      <c r="BP18" s="66">
        <f t="shared" si="33"/>
        <v>0</v>
      </c>
      <c r="BQ18" s="22" t="str">
        <f t="shared" si="34"/>
        <v/>
      </c>
      <c r="BR18" s="22" t="str">
        <f t="shared" si="35"/>
        <v/>
      </c>
      <c r="BT18" s="13" t="str">
        <f t="shared" si="36"/>
        <v>Kevin Bradley</v>
      </c>
      <c r="BU18" s="13" t="str">
        <f t="shared" si="37"/>
        <v>TH</v>
      </c>
      <c r="BV18" s="13">
        <f t="shared" si="38"/>
        <v>1329</v>
      </c>
      <c r="BW18" s="66" t="str">
        <f t="shared" si="39"/>
        <v/>
      </c>
      <c r="BX18" s="22" t="str">
        <f t="shared" si="40"/>
        <v/>
      </c>
      <c r="BY18" s="22" t="str">
        <f t="shared" si="41"/>
        <v/>
      </c>
      <c r="BZ18" s="66" t="str">
        <f t="shared" si="42"/>
        <v/>
      </c>
      <c r="CA18" s="22" t="str">
        <f t="shared" si="43"/>
        <v/>
      </c>
      <c r="CB18" s="22" t="str">
        <f t="shared" si="44"/>
        <v/>
      </c>
      <c r="CC18" s="66" t="str">
        <f t="shared" si="45"/>
        <v/>
      </c>
      <c r="CD18" s="22" t="str">
        <f t="shared" si="46"/>
        <v/>
      </c>
      <c r="CE18" s="22" t="str">
        <f t="shared" si="47"/>
        <v/>
      </c>
      <c r="CF18" s="66" t="str">
        <f t="shared" si="48"/>
        <v/>
      </c>
      <c r="CG18" s="22" t="str">
        <f t="shared" si="49"/>
        <v/>
      </c>
      <c r="CH18" s="22" t="str">
        <f t="shared" si="50"/>
        <v/>
      </c>
      <c r="CI18" s="66" t="str">
        <f t="shared" si="51"/>
        <v/>
      </c>
      <c r="CJ18" s="22" t="str">
        <f t="shared" si="52"/>
        <v/>
      </c>
      <c r="CK18" s="22" t="str">
        <f t="shared" si="53"/>
        <v/>
      </c>
    </row>
    <row r="19" spans="1:89" ht="15" customHeight="1" x14ac:dyDescent="0.2">
      <c r="A19" s="252">
        <f t="shared" si="54"/>
        <v>9</v>
      </c>
      <c r="B19" s="65" t="s">
        <v>1336</v>
      </c>
      <c r="C19" s="394" t="s">
        <v>83</v>
      </c>
      <c r="D19" s="249">
        <v>3620</v>
      </c>
      <c r="E19" s="15">
        <f t="shared" si="0"/>
        <v>42</v>
      </c>
      <c r="F19" s="16">
        <f t="shared" si="1"/>
        <v>9</v>
      </c>
      <c r="G19" s="8"/>
      <c r="H19" s="238">
        <v>13</v>
      </c>
      <c r="I19" s="242">
        <f t="shared" si="2"/>
        <v>13</v>
      </c>
      <c r="J19" s="234">
        <f t="shared" si="3"/>
        <v>13</v>
      </c>
      <c r="K19" s="8"/>
      <c r="L19" s="238">
        <v>10</v>
      </c>
      <c r="M19" s="242">
        <f t="shared" si="4"/>
        <v>10</v>
      </c>
      <c r="N19" s="234">
        <f t="shared" si="5"/>
        <v>10</v>
      </c>
      <c r="O19" s="8"/>
      <c r="P19" s="238">
        <v>5</v>
      </c>
      <c r="Q19" s="242">
        <f t="shared" si="6"/>
        <v>5</v>
      </c>
      <c r="R19" s="234">
        <f t="shared" si="7"/>
        <v>5</v>
      </c>
      <c r="S19" s="8"/>
      <c r="T19" s="238">
        <v>14</v>
      </c>
      <c r="U19" s="242">
        <f t="shared" si="8"/>
        <v>14</v>
      </c>
      <c r="V19" s="234">
        <f t="shared" si="9"/>
        <v>14</v>
      </c>
      <c r="W19" s="8"/>
      <c r="X19" s="238"/>
      <c r="Y19" s="242"/>
      <c r="Z19" s="234"/>
      <c r="AR19" s="13" t="str">
        <f t="shared" si="10"/>
        <v>Wheeler Sutton</v>
      </c>
      <c r="AS19" s="13" t="str">
        <f t="shared" si="11"/>
        <v>TH</v>
      </c>
      <c r="AT19" s="13">
        <f t="shared" si="12"/>
        <v>3620</v>
      </c>
      <c r="AU19" s="22">
        <f t="shared" si="13"/>
        <v>15</v>
      </c>
      <c r="AV19" s="22">
        <f t="shared" si="14"/>
        <v>18</v>
      </c>
      <c r="AW19" s="22">
        <f t="shared" si="15"/>
        <v>23</v>
      </c>
      <c r="AX19" s="22">
        <f t="shared" si="16"/>
        <v>14</v>
      </c>
      <c r="AY19" s="22">
        <f t="shared" si="17"/>
        <v>0</v>
      </c>
      <c r="BA19" s="13" t="str">
        <f t="shared" si="18"/>
        <v>Wheeler Sutton</v>
      </c>
      <c r="BB19" s="13" t="str">
        <f t="shared" si="19"/>
        <v>TH</v>
      </c>
      <c r="BC19" s="13">
        <f t="shared" si="20"/>
        <v>3620</v>
      </c>
      <c r="BD19" s="66">
        <f t="shared" si="21"/>
        <v>13</v>
      </c>
      <c r="BE19" s="22">
        <f t="shared" si="22"/>
        <v>13</v>
      </c>
      <c r="BF19" s="22">
        <f t="shared" si="23"/>
        <v>15</v>
      </c>
      <c r="BG19" s="66">
        <f t="shared" si="24"/>
        <v>10</v>
      </c>
      <c r="BH19" s="22">
        <f t="shared" si="25"/>
        <v>10</v>
      </c>
      <c r="BI19" s="22">
        <f t="shared" si="26"/>
        <v>18</v>
      </c>
      <c r="BJ19" s="66">
        <f t="shared" si="27"/>
        <v>5</v>
      </c>
      <c r="BK19" s="22">
        <f t="shared" si="28"/>
        <v>5</v>
      </c>
      <c r="BL19" s="22">
        <f t="shared" si="29"/>
        <v>23</v>
      </c>
      <c r="BM19" s="66">
        <f t="shared" si="30"/>
        <v>14</v>
      </c>
      <c r="BN19" s="22">
        <f t="shared" si="31"/>
        <v>14</v>
      </c>
      <c r="BO19" s="22">
        <f t="shared" si="32"/>
        <v>14</v>
      </c>
      <c r="BP19" s="66">
        <f t="shared" si="33"/>
        <v>0</v>
      </c>
      <c r="BQ19" s="22" t="str">
        <f t="shared" si="34"/>
        <v/>
      </c>
      <c r="BR19" s="22" t="str">
        <f t="shared" si="35"/>
        <v/>
      </c>
      <c r="BT19" s="13" t="str">
        <f t="shared" si="36"/>
        <v>Wheeler Sutton</v>
      </c>
      <c r="BU19" s="13" t="str">
        <f t="shared" si="37"/>
        <v>TH</v>
      </c>
      <c r="BV19" s="13">
        <f t="shared" si="38"/>
        <v>3620</v>
      </c>
      <c r="BW19" s="66" t="str">
        <f t="shared" si="39"/>
        <v/>
      </c>
      <c r="BX19" s="22" t="str">
        <f t="shared" si="40"/>
        <v/>
      </c>
      <c r="BY19" s="22" t="str">
        <f t="shared" si="41"/>
        <v/>
      </c>
      <c r="BZ19" s="66" t="str">
        <f t="shared" si="42"/>
        <v/>
      </c>
      <c r="CA19" s="22" t="str">
        <f t="shared" si="43"/>
        <v/>
      </c>
      <c r="CB19" s="22" t="str">
        <f t="shared" si="44"/>
        <v/>
      </c>
      <c r="CC19" s="66" t="str">
        <f t="shared" si="45"/>
        <v/>
      </c>
      <c r="CD19" s="22" t="str">
        <f t="shared" si="46"/>
        <v/>
      </c>
      <c r="CE19" s="22" t="str">
        <f t="shared" si="47"/>
        <v/>
      </c>
      <c r="CF19" s="66" t="str">
        <f t="shared" si="48"/>
        <v/>
      </c>
      <c r="CG19" s="22" t="str">
        <f t="shared" si="49"/>
        <v/>
      </c>
      <c r="CH19" s="22" t="str">
        <f t="shared" si="50"/>
        <v/>
      </c>
      <c r="CI19" s="66" t="str">
        <f t="shared" si="51"/>
        <v/>
      </c>
      <c r="CJ19" s="22" t="str">
        <f t="shared" si="52"/>
        <v/>
      </c>
      <c r="CK19" s="22" t="str">
        <f t="shared" si="53"/>
        <v/>
      </c>
    </row>
    <row r="20" spans="1:89" ht="15" customHeight="1" x14ac:dyDescent="0.2">
      <c r="A20" s="252">
        <f t="shared" si="54"/>
        <v>10</v>
      </c>
      <c r="B20" s="65" t="s">
        <v>800</v>
      </c>
      <c r="C20" s="394" t="s">
        <v>83</v>
      </c>
      <c r="D20" s="249">
        <v>3466</v>
      </c>
      <c r="E20" s="15">
        <f t="shared" si="0"/>
        <v>47</v>
      </c>
      <c r="F20" s="16">
        <f t="shared" si="1"/>
        <v>10</v>
      </c>
      <c r="G20" s="8"/>
      <c r="H20" s="238">
        <v>11</v>
      </c>
      <c r="I20" s="242">
        <f t="shared" si="2"/>
        <v>11</v>
      </c>
      <c r="J20" s="234">
        <f t="shared" si="3"/>
        <v>11</v>
      </c>
      <c r="K20" s="8"/>
      <c r="L20" s="238">
        <v>11</v>
      </c>
      <c r="M20" s="242">
        <f t="shared" si="4"/>
        <v>11</v>
      </c>
      <c r="N20" s="234">
        <f t="shared" si="5"/>
        <v>11</v>
      </c>
      <c r="O20" s="8"/>
      <c r="P20" s="238">
        <v>13</v>
      </c>
      <c r="Q20" s="242">
        <f t="shared" si="6"/>
        <v>13</v>
      </c>
      <c r="R20" s="234">
        <f t="shared" si="7"/>
        <v>13</v>
      </c>
      <c r="S20" s="8"/>
      <c r="T20" s="238">
        <v>12</v>
      </c>
      <c r="U20" s="242">
        <f t="shared" si="8"/>
        <v>12</v>
      </c>
      <c r="V20" s="234">
        <f t="shared" si="9"/>
        <v>12</v>
      </c>
      <c r="W20" s="8"/>
      <c r="X20" s="238"/>
      <c r="Y20" s="242"/>
      <c r="Z20" s="234"/>
      <c r="AR20" s="13" t="str">
        <f t="shared" si="10"/>
        <v>Conor Madden</v>
      </c>
      <c r="AS20" s="13" t="str">
        <f t="shared" si="11"/>
        <v>TH</v>
      </c>
      <c r="AT20" s="13">
        <f t="shared" si="12"/>
        <v>3466</v>
      </c>
      <c r="AU20" s="22">
        <f t="shared" si="13"/>
        <v>17</v>
      </c>
      <c r="AV20" s="22">
        <f t="shared" si="14"/>
        <v>17</v>
      </c>
      <c r="AW20" s="22">
        <f t="shared" si="15"/>
        <v>15</v>
      </c>
      <c r="AX20" s="22">
        <f t="shared" si="16"/>
        <v>16</v>
      </c>
      <c r="AY20" s="22">
        <f t="shared" si="17"/>
        <v>0</v>
      </c>
      <c r="BA20" s="13" t="str">
        <f t="shared" si="18"/>
        <v>Conor Madden</v>
      </c>
      <c r="BB20" s="13" t="str">
        <f t="shared" si="19"/>
        <v>TH</v>
      </c>
      <c r="BC20" s="13">
        <f t="shared" si="20"/>
        <v>3466</v>
      </c>
      <c r="BD20" s="66">
        <f t="shared" si="21"/>
        <v>11</v>
      </c>
      <c r="BE20" s="22">
        <f t="shared" si="22"/>
        <v>11</v>
      </c>
      <c r="BF20" s="22">
        <f t="shared" si="23"/>
        <v>17</v>
      </c>
      <c r="BG20" s="66">
        <f t="shared" si="24"/>
        <v>11</v>
      </c>
      <c r="BH20" s="22">
        <f t="shared" si="25"/>
        <v>11</v>
      </c>
      <c r="BI20" s="22">
        <f t="shared" si="26"/>
        <v>17</v>
      </c>
      <c r="BJ20" s="66">
        <f t="shared" si="27"/>
        <v>13</v>
      </c>
      <c r="BK20" s="22">
        <f t="shared" si="28"/>
        <v>13</v>
      </c>
      <c r="BL20" s="22">
        <f t="shared" si="29"/>
        <v>15</v>
      </c>
      <c r="BM20" s="66">
        <f t="shared" si="30"/>
        <v>12</v>
      </c>
      <c r="BN20" s="22">
        <f t="shared" si="31"/>
        <v>12</v>
      </c>
      <c r="BO20" s="22">
        <f t="shared" si="32"/>
        <v>16</v>
      </c>
      <c r="BP20" s="66">
        <f t="shared" si="33"/>
        <v>0</v>
      </c>
      <c r="BQ20" s="22" t="str">
        <f t="shared" si="34"/>
        <v/>
      </c>
      <c r="BR20" s="22" t="str">
        <f t="shared" si="35"/>
        <v/>
      </c>
      <c r="BT20" s="13" t="str">
        <f t="shared" si="36"/>
        <v>Conor Madden</v>
      </c>
      <c r="BU20" s="13" t="str">
        <f t="shared" si="37"/>
        <v>TH</v>
      </c>
      <c r="BV20" s="13">
        <f t="shared" si="38"/>
        <v>3466</v>
      </c>
      <c r="BW20" s="66" t="str">
        <f t="shared" si="39"/>
        <v/>
      </c>
      <c r="BX20" s="22" t="str">
        <f t="shared" si="40"/>
        <v/>
      </c>
      <c r="BY20" s="22" t="str">
        <f t="shared" si="41"/>
        <v/>
      </c>
      <c r="BZ20" s="66" t="str">
        <f t="shared" si="42"/>
        <v/>
      </c>
      <c r="CA20" s="22" t="str">
        <f t="shared" si="43"/>
        <v/>
      </c>
      <c r="CB20" s="22" t="str">
        <f t="shared" si="44"/>
        <v/>
      </c>
      <c r="CC20" s="66" t="str">
        <f t="shared" si="45"/>
        <v/>
      </c>
      <c r="CD20" s="22" t="str">
        <f t="shared" si="46"/>
        <v/>
      </c>
      <c r="CE20" s="22" t="str">
        <f t="shared" si="47"/>
        <v/>
      </c>
      <c r="CF20" s="66" t="str">
        <f t="shared" si="48"/>
        <v/>
      </c>
      <c r="CG20" s="22" t="str">
        <f t="shared" si="49"/>
        <v/>
      </c>
      <c r="CH20" s="22" t="str">
        <f t="shared" si="50"/>
        <v/>
      </c>
      <c r="CI20" s="66" t="str">
        <f t="shared" si="51"/>
        <v/>
      </c>
      <c r="CJ20" s="22" t="str">
        <f t="shared" si="52"/>
        <v/>
      </c>
      <c r="CK20" s="22" t="str">
        <f t="shared" si="53"/>
        <v/>
      </c>
    </row>
    <row r="21" spans="1:89" ht="15" customHeight="1" x14ac:dyDescent="0.2">
      <c r="A21" s="252">
        <f t="shared" si="54"/>
        <v>11</v>
      </c>
      <c r="B21" s="65" t="s">
        <v>389</v>
      </c>
      <c r="C21" s="394" t="s">
        <v>83</v>
      </c>
      <c r="D21" s="249">
        <v>3975</v>
      </c>
      <c r="E21" s="15">
        <f t="shared" si="0"/>
        <v>48</v>
      </c>
      <c r="F21" s="16">
        <f t="shared" si="1"/>
        <v>11</v>
      </c>
      <c r="G21" s="8"/>
      <c r="H21" s="238">
        <v>14</v>
      </c>
      <c r="I21" s="242">
        <f t="shared" si="2"/>
        <v>14</v>
      </c>
      <c r="J21" s="234">
        <f t="shared" si="3"/>
        <v>14</v>
      </c>
      <c r="K21" s="8"/>
      <c r="L21" s="238">
        <v>20</v>
      </c>
      <c r="M21" s="242">
        <f t="shared" si="4"/>
        <v>20</v>
      </c>
      <c r="N21" s="234">
        <f t="shared" si="5"/>
        <v>20</v>
      </c>
      <c r="O21" s="8"/>
      <c r="P21" s="238">
        <v>11</v>
      </c>
      <c r="Q21" s="242">
        <f t="shared" si="6"/>
        <v>11</v>
      </c>
      <c r="R21" s="234">
        <f t="shared" si="7"/>
        <v>11</v>
      </c>
      <c r="S21" s="8"/>
      <c r="T21" s="238">
        <v>3</v>
      </c>
      <c r="U21" s="242">
        <f t="shared" si="8"/>
        <v>3</v>
      </c>
      <c r="V21" s="255">
        <f t="shared" si="9"/>
        <v>3</v>
      </c>
      <c r="W21" s="8"/>
      <c r="X21" s="238"/>
      <c r="Y21" s="242"/>
      <c r="Z21" s="234"/>
      <c r="AR21" s="13" t="str">
        <f t="shared" si="10"/>
        <v>David Reddaway</v>
      </c>
      <c r="AS21" s="13" t="str">
        <f t="shared" si="11"/>
        <v>TH</v>
      </c>
      <c r="AT21" s="13">
        <f t="shared" si="12"/>
        <v>3975</v>
      </c>
      <c r="AU21" s="22">
        <f t="shared" si="13"/>
        <v>14</v>
      </c>
      <c r="AV21" s="22">
        <f t="shared" si="14"/>
        <v>8</v>
      </c>
      <c r="AW21" s="22">
        <f t="shared" si="15"/>
        <v>17</v>
      </c>
      <c r="AX21" s="22">
        <f t="shared" si="16"/>
        <v>25</v>
      </c>
      <c r="AY21" s="22">
        <f t="shared" si="17"/>
        <v>0</v>
      </c>
      <c r="BA21" s="13" t="str">
        <f t="shared" si="18"/>
        <v>David Reddaway</v>
      </c>
      <c r="BB21" s="13" t="str">
        <f t="shared" si="19"/>
        <v>TH</v>
      </c>
      <c r="BC21" s="13">
        <f t="shared" si="20"/>
        <v>3975</v>
      </c>
      <c r="BD21" s="66">
        <f t="shared" si="21"/>
        <v>14</v>
      </c>
      <c r="BE21" s="22">
        <f t="shared" si="22"/>
        <v>14</v>
      </c>
      <c r="BF21" s="22">
        <f t="shared" si="23"/>
        <v>14</v>
      </c>
      <c r="BG21" s="66">
        <f t="shared" si="24"/>
        <v>20</v>
      </c>
      <c r="BH21" s="22">
        <f t="shared" si="25"/>
        <v>20</v>
      </c>
      <c r="BI21" s="22">
        <f t="shared" si="26"/>
        <v>8</v>
      </c>
      <c r="BJ21" s="66">
        <f t="shared" si="27"/>
        <v>11</v>
      </c>
      <c r="BK21" s="22">
        <f t="shared" si="28"/>
        <v>11</v>
      </c>
      <c r="BL21" s="22">
        <f t="shared" si="29"/>
        <v>17</v>
      </c>
      <c r="BM21" s="66">
        <f t="shared" si="30"/>
        <v>3</v>
      </c>
      <c r="BN21" s="22">
        <f t="shared" si="31"/>
        <v>3</v>
      </c>
      <c r="BO21" s="22">
        <f t="shared" si="32"/>
        <v>25</v>
      </c>
      <c r="BP21" s="66">
        <f t="shared" si="33"/>
        <v>0</v>
      </c>
      <c r="BQ21" s="22" t="str">
        <f t="shared" si="34"/>
        <v/>
      </c>
      <c r="BR21" s="22" t="str">
        <f t="shared" si="35"/>
        <v/>
      </c>
      <c r="BT21" s="13" t="str">
        <f t="shared" si="36"/>
        <v>David Reddaway</v>
      </c>
      <c r="BU21" s="13" t="str">
        <f t="shared" si="37"/>
        <v>TH</v>
      </c>
      <c r="BV21" s="13">
        <f t="shared" si="38"/>
        <v>3975</v>
      </c>
      <c r="BW21" s="66" t="str">
        <f t="shared" si="39"/>
        <v/>
      </c>
      <c r="BX21" s="22" t="str">
        <f t="shared" si="40"/>
        <v/>
      </c>
      <c r="BY21" s="22" t="str">
        <f t="shared" si="41"/>
        <v/>
      </c>
      <c r="BZ21" s="66" t="str">
        <f t="shared" si="42"/>
        <v/>
      </c>
      <c r="CA21" s="22" t="str">
        <f t="shared" si="43"/>
        <v/>
      </c>
      <c r="CB21" s="22" t="str">
        <f t="shared" si="44"/>
        <v/>
      </c>
      <c r="CC21" s="66" t="str">
        <f t="shared" si="45"/>
        <v/>
      </c>
      <c r="CD21" s="22" t="str">
        <f t="shared" si="46"/>
        <v/>
      </c>
      <c r="CE21" s="22" t="str">
        <f t="shared" si="47"/>
        <v/>
      </c>
      <c r="CF21" s="66" t="str">
        <f t="shared" si="48"/>
        <v/>
      </c>
      <c r="CG21" s="22" t="str">
        <f t="shared" si="49"/>
        <v/>
      </c>
      <c r="CH21" s="22" t="str">
        <f t="shared" si="50"/>
        <v/>
      </c>
      <c r="CI21" s="66" t="str">
        <f t="shared" si="51"/>
        <v/>
      </c>
      <c r="CJ21" s="22" t="str">
        <f t="shared" si="52"/>
        <v/>
      </c>
      <c r="CK21" s="22" t="str">
        <f t="shared" si="53"/>
        <v/>
      </c>
    </row>
    <row r="22" spans="1:89" ht="15" customHeight="1" x14ac:dyDescent="0.2">
      <c r="A22" s="252">
        <v>12</v>
      </c>
      <c r="B22" s="65" t="s">
        <v>417</v>
      </c>
      <c r="C22" s="394" t="s">
        <v>83</v>
      </c>
      <c r="D22" s="249">
        <v>3914</v>
      </c>
      <c r="E22" s="15">
        <f t="shared" si="0"/>
        <v>48</v>
      </c>
      <c r="F22" s="16">
        <f t="shared" si="1"/>
        <v>11</v>
      </c>
      <c r="G22" s="8"/>
      <c r="H22" s="238">
        <v>5</v>
      </c>
      <c r="I22" s="242">
        <f t="shared" si="2"/>
        <v>5</v>
      </c>
      <c r="J22" s="234">
        <f t="shared" si="3"/>
        <v>5</v>
      </c>
      <c r="K22" s="8"/>
      <c r="L22" s="238">
        <v>14</v>
      </c>
      <c r="M22" s="242">
        <f t="shared" si="4"/>
        <v>14</v>
      </c>
      <c r="N22" s="234">
        <f t="shared" si="5"/>
        <v>14</v>
      </c>
      <c r="O22" s="8"/>
      <c r="P22" s="238">
        <v>14</v>
      </c>
      <c r="Q22" s="242">
        <f t="shared" si="6"/>
        <v>14</v>
      </c>
      <c r="R22" s="234">
        <f t="shared" si="7"/>
        <v>14</v>
      </c>
      <c r="S22" s="8"/>
      <c r="T22" s="238">
        <v>15</v>
      </c>
      <c r="U22" s="242">
        <f t="shared" si="8"/>
        <v>15</v>
      </c>
      <c r="V22" s="234">
        <f t="shared" si="9"/>
        <v>15</v>
      </c>
      <c r="W22" s="8"/>
      <c r="X22" s="238"/>
      <c r="Y22" s="242"/>
      <c r="Z22" s="234"/>
      <c r="AR22" s="13" t="str">
        <f t="shared" si="10"/>
        <v>Ian Hunter</v>
      </c>
      <c r="AS22" s="13" t="str">
        <f t="shared" si="11"/>
        <v>TH</v>
      </c>
      <c r="AT22" s="13">
        <f t="shared" si="12"/>
        <v>3914</v>
      </c>
      <c r="AU22" s="22">
        <f t="shared" si="13"/>
        <v>23</v>
      </c>
      <c r="AV22" s="22">
        <f t="shared" si="14"/>
        <v>14</v>
      </c>
      <c r="AW22" s="22">
        <f t="shared" si="15"/>
        <v>14</v>
      </c>
      <c r="AX22" s="22">
        <f t="shared" si="16"/>
        <v>13</v>
      </c>
      <c r="AY22" s="22">
        <f t="shared" si="17"/>
        <v>0</v>
      </c>
      <c r="BA22" s="13" t="str">
        <f t="shared" si="18"/>
        <v>Ian Hunter</v>
      </c>
      <c r="BB22" s="13" t="str">
        <f t="shared" si="19"/>
        <v>TH</v>
      </c>
      <c r="BC22" s="13">
        <f t="shared" si="20"/>
        <v>3914</v>
      </c>
      <c r="BD22" s="66">
        <f t="shared" si="21"/>
        <v>5</v>
      </c>
      <c r="BE22" s="22">
        <f t="shared" si="22"/>
        <v>5</v>
      </c>
      <c r="BF22" s="22">
        <f t="shared" si="23"/>
        <v>23</v>
      </c>
      <c r="BG22" s="66">
        <f t="shared" si="24"/>
        <v>14</v>
      </c>
      <c r="BH22" s="22">
        <f t="shared" si="25"/>
        <v>14</v>
      </c>
      <c r="BI22" s="22">
        <f t="shared" si="26"/>
        <v>14</v>
      </c>
      <c r="BJ22" s="66">
        <f t="shared" si="27"/>
        <v>14</v>
      </c>
      <c r="BK22" s="22">
        <f t="shared" si="28"/>
        <v>14</v>
      </c>
      <c r="BL22" s="22">
        <f t="shared" si="29"/>
        <v>14</v>
      </c>
      <c r="BM22" s="66">
        <f t="shared" si="30"/>
        <v>15</v>
      </c>
      <c r="BN22" s="22">
        <f t="shared" si="31"/>
        <v>15</v>
      </c>
      <c r="BO22" s="22">
        <f t="shared" si="32"/>
        <v>13</v>
      </c>
      <c r="BP22" s="66">
        <f t="shared" si="33"/>
        <v>0</v>
      </c>
      <c r="BQ22" s="22" t="str">
        <f t="shared" si="34"/>
        <v/>
      </c>
      <c r="BR22" s="22" t="str">
        <f t="shared" si="35"/>
        <v/>
      </c>
      <c r="BT22" s="13" t="str">
        <f t="shared" si="36"/>
        <v>Ian Hunter</v>
      </c>
      <c r="BU22" s="13" t="str">
        <f t="shared" si="37"/>
        <v>TH</v>
      </c>
      <c r="BV22" s="13">
        <f t="shared" si="38"/>
        <v>3914</v>
      </c>
      <c r="BW22" s="66" t="str">
        <f t="shared" si="39"/>
        <v/>
      </c>
      <c r="BX22" s="22" t="str">
        <f t="shared" si="40"/>
        <v/>
      </c>
      <c r="BY22" s="22" t="str">
        <f t="shared" si="41"/>
        <v/>
      </c>
      <c r="BZ22" s="66" t="str">
        <f t="shared" si="42"/>
        <v/>
      </c>
      <c r="CA22" s="22" t="str">
        <f t="shared" si="43"/>
        <v/>
      </c>
      <c r="CB22" s="22" t="str">
        <f t="shared" si="44"/>
        <v/>
      </c>
      <c r="CC22" s="66" t="str">
        <f t="shared" si="45"/>
        <v/>
      </c>
      <c r="CD22" s="22" t="str">
        <f t="shared" si="46"/>
        <v/>
      </c>
      <c r="CE22" s="22" t="str">
        <f t="shared" si="47"/>
        <v/>
      </c>
      <c r="CF22" s="66" t="str">
        <f t="shared" si="48"/>
        <v/>
      </c>
      <c r="CG22" s="22" t="str">
        <f t="shared" si="49"/>
        <v/>
      </c>
      <c r="CH22" s="22" t="str">
        <f t="shared" si="50"/>
        <v/>
      </c>
      <c r="CI22" s="66" t="str">
        <f t="shared" si="51"/>
        <v/>
      </c>
      <c r="CJ22" s="22" t="str">
        <f t="shared" si="52"/>
        <v/>
      </c>
      <c r="CK22" s="22" t="str">
        <f t="shared" si="53"/>
        <v/>
      </c>
    </row>
    <row r="23" spans="1:89" ht="15" customHeight="1" x14ac:dyDescent="0.2">
      <c r="A23" s="252">
        <f>F23</f>
        <v>13</v>
      </c>
      <c r="B23" s="65" t="s">
        <v>391</v>
      </c>
      <c r="C23" s="394" t="s">
        <v>83</v>
      </c>
      <c r="D23" s="249">
        <v>3615</v>
      </c>
      <c r="E23" s="15">
        <f t="shared" si="0"/>
        <v>50</v>
      </c>
      <c r="F23" s="16">
        <f t="shared" si="1"/>
        <v>13</v>
      </c>
      <c r="G23" s="8"/>
      <c r="H23" s="238">
        <v>6</v>
      </c>
      <c r="I23" s="242">
        <f t="shared" si="2"/>
        <v>6</v>
      </c>
      <c r="J23" s="255">
        <f t="shared" si="3"/>
        <v>6</v>
      </c>
      <c r="K23" s="8"/>
      <c r="L23" s="238">
        <v>16</v>
      </c>
      <c r="M23" s="242">
        <f t="shared" si="4"/>
        <v>16</v>
      </c>
      <c r="N23" s="234">
        <f t="shared" si="5"/>
        <v>16</v>
      </c>
      <c r="O23" s="8"/>
      <c r="P23" s="238">
        <v>19</v>
      </c>
      <c r="Q23" s="242">
        <f t="shared" si="6"/>
        <v>19</v>
      </c>
      <c r="R23" s="234">
        <f t="shared" si="7"/>
        <v>19</v>
      </c>
      <c r="S23" s="8"/>
      <c r="T23" s="238">
        <v>9</v>
      </c>
      <c r="U23" s="242">
        <f t="shared" si="8"/>
        <v>9</v>
      </c>
      <c r="V23" s="234">
        <f t="shared" si="9"/>
        <v>9</v>
      </c>
      <c r="W23" s="8"/>
      <c r="X23" s="238"/>
      <c r="Y23" s="242"/>
      <c r="Z23" s="234"/>
      <c r="AR23" s="13" t="str">
        <f t="shared" si="10"/>
        <v>Brent McKenzie</v>
      </c>
      <c r="AS23" s="13" t="str">
        <f t="shared" si="11"/>
        <v>TH</v>
      </c>
      <c r="AT23" s="13">
        <f t="shared" si="12"/>
        <v>3615</v>
      </c>
      <c r="AU23" s="22">
        <f t="shared" si="13"/>
        <v>22</v>
      </c>
      <c r="AV23" s="22">
        <f t="shared" si="14"/>
        <v>12</v>
      </c>
      <c r="AW23" s="22">
        <f t="shared" si="15"/>
        <v>9</v>
      </c>
      <c r="AX23" s="22">
        <f t="shared" si="16"/>
        <v>19</v>
      </c>
      <c r="AY23" s="22">
        <f t="shared" si="17"/>
        <v>0</v>
      </c>
      <c r="BA23" s="13" t="str">
        <f t="shared" si="18"/>
        <v>Brent McKenzie</v>
      </c>
      <c r="BB23" s="13" t="str">
        <f t="shared" si="19"/>
        <v>TH</v>
      </c>
      <c r="BC23" s="13">
        <f t="shared" si="20"/>
        <v>3615</v>
      </c>
      <c r="BD23" s="66">
        <f t="shared" si="21"/>
        <v>6</v>
      </c>
      <c r="BE23" s="22">
        <f t="shared" si="22"/>
        <v>6</v>
      </c>
      <c r="BF23" s="22">
        <f t="shared" si="23"/>
        <v>22</v>
      </c>
      <c r="BG23" s="66">
        <f t="shared" si="24"/>
        <v>16</v>
      </c>
      <c r="BH23" s="22">
        <f t="shared" si="25"/>
        <v>16</v>
      </c>
      <c r="BI23" s="22">
        <f t="shared" si="26"/>
        <v>12</v>
      </c>
      <c r="BJ23" s="66">
        <f t="shared" si="27"/>
        <v>19</v>
      </c>
      <c r="BK23" s="22">
        <f t="shared" si="28"/>
        <v>19</v>
      </c>
      <c r="BL23" s="22">
        <f t="shared" si="29"/>
        <v>9</v>
      </c>
      <c r="BM23" s="66">
        <f t="shared" si="30"/>
        <v>9</v>
      </c>
      <c r="BN23" s="22">
        <f t="shared" si="31"/>
        <v>9</v>
      </c>
      <c r="BO23" s="22">
        <f t="shared" si="32"/>
        <v>19</v>
      </c>
      <c r="BP23" s="66">
        <f t="shared" si="33"/>
        <v>0</v>
      </c>
      <c r="BQ23" s="22" t="str">
        <f t="shared" si="34"/>
        <v/>
      </c>
      <c r="BR23" s="22" t="str">
        <f t="shared" si="35"/>
        <v/>
      </c>
      <c r="BT23" s="13" t="str">
        <f t="shared" si="36"/>
        <v>Brent McKenzie</v>
      </c>
      <c r="BU23" s="13" t="str">
        <f t="shared" si="37"/>
        <v>TH</v>
      </c>
      <c r="BV23" s="13">
        <f t="shared" si="38"/>
        <v>3615</v>
      </c>
      <c r="BW23" s="66" t="str">
        <f t="shared" si="39"/>
        <v/>
      </c>
      <c r="BX23" s="22" t="str">
        <f t="shared" si="40"/>
        <v/>
      </c>
      <c r="BY23" s="22" t="str">
        <f t="shared" si="41"/>
        <v/>
      </c>
      <c r="BZ23" s="66" t="str">
        <f t="shared" si="42"/>
        <v/>
      </c>
      <c r="CA23" s="22" t="str">
        <f t="shared" si="43"/>
        <v/>
      </c>
      <c r="CB23" s="22" t="str">
        <f t="shared" si="44"/>
        <v/>
      </c>
      <c r="CC23" s="66" t="str">
        <f t="shared" si="45"/>
        <v/>
      </c>
      <c r="CD23" s="22" t="str">
        <f t="shared" si="46"/>
        <v/>
      </c>
      <c r="CE23" s="22" t="str">
        <f t="shared" si="47"/>
        <v/>
      </c>
      <c r="CF23" s="66" t="str">
        <f t="shared" si="48"/>
        <v/>
      </c>
      <c r="CG23" s="22" t="str">
        <f t="shared" si="49"/>
        <v/>
      </c>
      <c r="CH23" s="22" t="str">
        <f t="shared" si="50"/>
        <v/>
      </c>
      <c r="CI23" s="66" t="str">
        <f t="shared" si="51"/>
        <v/>
      </c>
      <c r="CJ23" s="22" t="str">
        <f t="shared" si="52"/>
        <v/>
      </c>
      <c r="CK23" s="22" t="str">
        <f t="shared" si="53"/>
        <v/>
      </c>
    </row>
    <row r="24" spans="1:89" ht="15" customHeight="1" x14ac:dyDescent="0.2">
      <c r="A24" s="252">
        <v>14</v>
      </c>
      <c r="B24" s="65" t="s">
        <v>1346</v>
      </c>
      <c r="C24" s="394" t="s">
        <v>83</v>
      </c>
      <c r="D24" s="249">
        <v>3856</v>
      </c>
      <c r="E24" s="15">
        <f t="shared" si="0"/>
        <v>50</v>
      </c>
      <c r="F24" s="16">
        <f t="shared" si="1"/>
        <v>13</v>
      </c>
      <c r="G24" s="8"/>
      <c r="H24" s="238">
        <v>10</v>
      </c>
      <c r="I24" s="242">
        <f t="shared" si="2"/>
        <v>10</v>
      </c>
      <c r="J24" s="234">
        <f t="shared" si="3"/>
        <v>10</v>
      </c>
      <c r="K24" s="8"/>
      <c r="L24" s="238">
        <v>18</v>
      </c>
      <c r="M24" s="242">
        <f t="shared" si="4"/>
        <v>18</v>
      </c>
      <c r="N24" s="234">
        <f t="shared" si="5"/>
        <v>18</v>
      </c>
      <c r="O24" s="8"/>
      <c r="P24" s="238">
        <v>9</v>
      </c>
      <c r="Q24" s="242">
        <f t="shared" si="6"/>
        <v>9</v>
      </c>
      <c r="R24" s="234">
        <f t="shared" si="7"/>
        <v>9</v>
      </c>
      <c r="S24" s="8"/>
      <c r="T24" s="238">
        <v>13</v>
      </c>
      <c r="U24" s="242">
        <f t="shared" si="8"/>
        <v>13</v>
      </c>
      <c r="V24" s="234">
        <f t="shared" si="9"/>
        <v>13</v>
      </c>
      <c r="W24" s="8"/>
      <c r="X24" s="238"/>
      <c r="Y24" s="242"/>
      <c r="Z24" s="234"/>
      <c r="AR24" s="13" t="str">
        <f t="shared" si="10"/>
        <v>Steven Bauer</v>
      </c>
      <c r="AS24" s="13" t="str">
        <f t="shared" si="11"/>
        <v>TH</v>
      </c>
      <c r="AT24" s="13">
        <f t="shared" si="12"/>
        <v>3856</v>
      </c>
      <c r="AU24" s="22">
        <f t="shared" si="13"/>
        <v>18</v>
      </c>
      <c r="AV24" s="22">
        <f t="shared" si="14"/>
        <v>10</v>
      </c>
      <c r="AW24" s="22">
        <f t="shared" si="15"/>
        <v>19</v>
      </c>
      <c r="AX24" s="22">
        <f t="shared" si="16"/>
        <v>15</v>
      </c>
      <c r="AY24" s="22">
        <f t="shared" si="17"/>
        <v>0</v>
      </c>
      <c r="BA24" s="13" t="str">
        <f t="shared" si="18"/>
        <v>Steven Bauer</v>
      </c>
      <c r="BB24" s="13" t="str">
        <f t="shared" si="19"/>
        <v>TH</v>
      </c>
      <c r="BC24" s="13">
        <f t="shared" si="20"/>
        <v>3856</v>
      </c>
      <c r="BD24" s="66">
        <f t="shared" si="21"/>
        <v>10</v>
      </c>
      <c r="BE24" s="22">
        <f t="shared" si="22"/>
        <v>10</v>
      </c>
      <c r="BF24" s="22">
        <f t="shared" si="23"/>
        <v>18</v>
      </c>
      <c r="BG24" s="66">
        <f t="shared" si="24"/>
        <v>18</v>
      </c>
      <c r="BH24" s="22">
        <f t="shared" si="25"/>
        <v>18</v>
      </c>
      <c r="BI24" s="22">
        <f t="shared" si="26"/>
        <v>10</v>
      </c>
      <c r="BJ24" s="66">
        <f t="shared" si="27"/>
        <v>9</v>
      </c>
      <c r="BK24" s="22">
        <f t="shared" si="28"/>
        <v>9</v>
      </c>
      <c r="BL24" s="22">
        <f t="shared" si="29"/>
        <v>19</v>
      </c>
      <c r="BM24" s="66">
        <f t="shared" si="30"/>
        <v>13</v>
      </c>
      <c r="BN24" s="22">
        <f t="shared" si="31"/>
        <v>13</v>
      </c>
      <c r="BO24" s="22">
        <f t="shared" si="32"/>
        <v>15</v>
      </c>
      <c r="BP24" s="66">
        <f t="shared" si="33"/>
        <v>0</v>
      </c>
      <c r="BQ24" s="22" t="str">
        <f t="shared" si="34"/>
        <v/>
      </c>
      <c r="BR24" s="22" t="str">
        <f t="shared" si="35"/>
        <v/>
      </c>
      <c r="BT24" s="13" t="str">
        <f t="shared" si="36"/>
        <v>Steven Bauer</v>
      </c>
      <c r="BU24" s="13" t="str">
        <f t="shared" si="37"/>
        <v>TH</v>
      </c>
      <c r="BV24" s="13">
        <f t="shared" si="38"/>
        <v>3856</v>
      </c>
      <c r="BW24" s="66" t="str">
        <f t="shared" si="39"/>
        <v/>
      </c>
      <c r="BX24" s="22" t="str">
        <f t="shared" si="40"/>
        <v/>
      </c>
      <c r="BY24" s="22" t="str">
        <f t="shared" si="41"/>
        <v/>
      </c>
      <c r="BZ24" s="66" t="str">
        <f t="shared" si="42"/>
        <v/>
      </c>
      <c r="CA24" s="22" t="str">
        <f t="shared" si="43"/>
        <v/>
      </c>
      <c r="CB24" s="22" t="str">
        <f t="shared" si="44"/>
        <v/>
      </c>
      <c r="CC24" s="66" t="str">
        <f t="shared" si="45"/>
        <v/>
      </c>
      <c r="CD24" s="22" t="str">
        <f t="shared" si="46"/>
        <v/>
      </c>
      <c r="CE24" s="22" t="str">
        <f t="shared" si="47"/>
        <v/>
      </c>
      <c r="CF24" s="66" t="str">
        <f t="shared" si="48"/>
        <v/>
      </c>
      <c r="CG24" s="22" t="str">
        <f t="shared" si="49"/>
        <v/>
      </c>
      <c r="CH24" s="22" t="str">
        <f t="shared" si="50"/>
        <v/>
      </c>
      <c r="CI24" s="66" t="str">
        <f t="shared" si="51"/>
        <v/>
      </c>
      <c r="CJ24" s="22" t="str">
        <f t="shared" si="52"/>
        <v/>
      </c>
      <c r="CK24" s="22" t="str">
        <f t="shared" si="53"/>
        <v/>
      </c>
    </row>
    <row r="25" spans="1:89" ht="15" customHeight="1" x14ac:dyDescent="0.2">
      <c r="A25" s="252">
        <f>F25</f>
        <v>15</v>
      </c>
      <c r="B25" s="65" t="s">
        <v>399</v>
      </c>
      <c r="C25" s="394" t="s">
        <v>83</v>
      </c>
      <c r="D25" s="249">
        <v>3892</v>
      </c>
      <c r="E25" s="15">
        <f t="shared" si="0"/>
        <v>59</v>
      </c>
      <c r="F25" s="16">
        <f t="shared" si="1"/>
        <v>15</v>
      </c>
      <c r="G25" s="8"/>
      <c r="H25" s="238">
        <v>18</v>
      </c>
      <c r="I25" s="242">
        <f t="shared" si="2"/>
        <v>18</v>
      </c>
      <c r="J25" s="234">
        <f t="shared" si="3"/>
        <v>18</v>
      </c>
      <c r="K25" s="8"/>
      <c r="L25" s="238">
        <v>15</v>
      </c>
      <c r="M25" s="242">
        <f t="shared" si="4"/>
        <v>15</v>
      </c>
      <c r="N25" s="234">
        <f t="shared" si="5"/>
        <v>15</v>
      </c>
      <c r="O25" s="8"/>
      <c r="P25" s="238">
        <v>10</v>
      </c>
      <c r="Q25" s="242">
        <f t="shared" si="6"/>
        <v>10</v>
      </c>
      <c r="R25" s="234">
        <f t="shared" si="7"/>
        <v>10</v>
      </c>
      <c r="S25" s="8"/>
      <c r="T25" s="238">
        <v>16</v>
      </c>
      <c r="U25" s="242">
        <f t="shared" si="8"/>
        <v>16</v>
      </c>
      <c r="V25" s="234">
        <f t="shared" si="9"/>
        <v>16</v>
      </c>
      <c r="W25" s="8"/>
      <c r="X25" s="238"/>
      <c r="Y25" s="242"/>
      <c r="Z25" s="234"/>
      <c r="AR25" s="13" t="str">
        <f t="shared" si="10"/>
        <v>Tommy Glenn</v>
      </c>
      <c r="AS25" s="13" t="str">
        <f t="shared" si="11"/>
        <v>TH</v>
      </c>
      <c r="AT25" s="13">
        <f t="shared" si="12"/>
        <v>3892</v>
      </c>
      <c r="AU25" s="22">
        <f t="shared" si="13"/>
        <v>10</v>
      </c>
      <c r="AV25" s="22">
        <f t="shared" si="14"/>
        <v>13</v>
      </c>
      <c r="AW25" s="22">
        <f t="shared" si="15"/>
        <v>18</v>
      </c>
      <c r="AX25" s="22">
        <f t="shared" si="16"/>
        <v>12</v>
      </c>
      <c r="AY25" s="22">
        <f t="shared" si="17"/>
        <v>0</v>
      </c>
      <c r="BA25" s="13" t="str">
        <f t="shared" si="18"/>
        <v>Tommy Glenn</v>
      </c>
      <c r="BB25" s="13" t="str">
        <f t="shared" si="19"/>
        <v>TH</v>
      </c>
      <c r="BC25" s="13">
        <f t="shared" si="20"/>
        <v>3892</v>
      </c>
      <c r="BD25" s="66">
        <f t="shared" si="21"/>
        <v>18</v>
      </c>
      <c r="BE25" s="22">
        <f t="shared" si="22"/>
        <v>18</v>
      </c>
      <c r="BF25" s="22">
        <f t="shared" si="23"/>
        <v>10</v>
      </c>
      <c r="BG25" s="66">
        <f t="shared" si="24"/>
        <v>15</v>
      </c>
      <c r="BH25" s="22">
        <f t="shared" si="25"/>
        <v>15</v>
      </c>
      <c r="BI25" s="22">
        <f t="shared" si="26"/>
        <v>13</v>
      </c>
      <c r="BJ25" s="66">
        <f t="shared" si="27"/>
        <v>10</v>
      </c>
      <c r="BK25" s="22">
        <f t="shared" si="28"/>
        <v>10</v>
      </c>
      <c r="BL25" s="22">
        <f t="shared" si="29"/>
        <v>18</v>
      </c>
      <c r="BM25" s="66">
        <f t="shared" si="30"/>
        <v>16</v>
      </c>
      <c r="BN25" s="22">
        <f t="shared" si="31"/>
        <v>16</v>
      </c>
      <c r="BO25" s="22">
        <f t="shared" si="32"/>
        <v>12</v>
      </c>
      <c r="BP25" s="66">
        <f t="shared" si="33"/>
        <v>0</v>
      </c>
      <c r="BQ25" s="22" t="str">
        <f t="shared" si="34"/>
        <v/>
      </c>
      <c r="BR25" s="22" t="str">
        <f t="shared" si="35"/>
        <v/>
      </c>
      <c r="BT25" s="13" t="str">
        <f t="shared" si="36"/>
        <v>Tommy Glenn</v>
      </c>
      <c r="BU25" s="13" t="str">
        <f t="shared" si="37"/>
        <v>TH</v>
      </c>
      <c r="BV25" s="13">
        <f t="shared" si="38"/>
        <v>3892</v>
      </c>
      <c r="BW25" s="66" t="str">
        <f t="shared" si="39"/>
        <v/>
      </c>
      <c r="BX25" s="22" t="str">
        <f t="shared" si="40"/>
        <v/>
      </c>
      <c r="BY25" s="22" t="str">
        <f t="shared" si="41"/>
        <v/>
      </c>
      <c r="BZ25" s="66" t="str">
        <f t="shared" si="42"/>
        <v/>
      </c>
      <c r="CA25" s="22" t="str">
        <f t="shared" si="43"/>
        <v/>
      </c>
      <c r="CB25" s="22" t="str">
        <f t="shared" si="44"/>
        <v/>
      </c>
      <c r="CC25" s="66" t="str">
        <f t="shared" si="45"/>
        <v/>
      </c>
      <c r="CD25" s="22" t="str">
        <f t="shared" si="46"/>
        <v/>
      </c>
      <c r="CE25" s="22" t="str">
        <f t="shared" si="47"/>
        <v/>
      </c>
      <c r="CF25" s="66" t="str">
        <f t="shared" si="48"/>
        <v/>
      </c>
      <c r="CG25" s="22" t="str">
        <f t="shared" si="49"/>
        <v/>
      </c>
      <c r="CH25" s="22" t="str">
        <f t="shared" si="50"/>
        <v/>
      </c>
      <c r="CI25" s="66" t="str">
        <f t="shared" si="51"/>
        <v/>
      </c>
      <c r="CJ25" s="22" t="str">
        <f t="shared" si="52"/>
        <v/>
      </c>
      <c r="CK25" s="22" t="str">
        <f t="shared" si="53"/>
        <v/>
      </c>
    </row>
    <row r="26" spans="1:89" ht="15" customHeight="1" x14ac:dyDescent="0.2">
      <c r="A26" s="252">
        <f>F26</f>
        <v>16</v>
      </c>
      <c r="B26" s="65" t="s">
        <v>447</v>
      </c>
      <c r="C26" s="394" t="s">
        <v>83</v>
      </c>
      <c r="D26" s="249">
        <v>4031</v>
      </c>
      <c r="E26" s="15">
        <f t="shared" si="0"/>
        <v>67</v>
      </c>
      <c r="F26" s="16">
        <f t="shared" si="1"/>
        <v>16</v>
      </c>
      <c r="G26" s="8"/>
      <c r="H26" s="238">
        <v>19</v>
      </c>
      <c r="I26" s="242">
        <f t="shared" si="2"/>
        <v>19</v>
      </c>
      <c r="J26" s="234">
        <f t="shared" si="3"/>
        <v>19</v>
      </c>
      <c r="K26" s="8"/>
      <c r="L26" s="238">
        <v>4</v>
      </c>
      <c r="M26" s="242">
        <f t="shared" si="4"/>
        <v>4</v>
      </c>
      <c r="N26" s="255">
        <f t="shared" si="5"/>
        <v>4</v>
      </c>
      <c r="O26" s="8"/>
      <c r="P26" s="238">
        <v>27</v>
      </c>
      <c r="Q26" s="242">
        <f t="shared" si="6"/>
        <v>27</v>
      </c>
      <c r="R26" s="234">
        <f t="shared" si="7"/>
        <v>27</v>
      </c>
      <c r="S26" s="8"/>
      <c r="T26" s="238">
        <v>17</v>
      </c>
      <c r="U26" s="242">
        <f t="shared" si="8"/>
        <v>17</v>
      </c>
      <c r="V26" s="234">
        <f t="shared" si="9"/>
        <v>17</v>
      </c>
      <c r="W26" s="8"/>
      <c r="X26" s="238"/>
      <c r="Y26" s="242"/>
      <c r="Z26" s="234"/>
      <c r="AR26" s="13" t="str">
        <f t="shared" si="10"/>
        <v>Michael Reddaway</v>
      </c>
      <c r="AS26" s="13" t="str">
        <f t="shared" si="11"/>
        <v>TH</v>
      </c>
      <c r="AT26" s="13">
        <f t="shared" si="12"/>
        <v>4031</v>
      </c>
      <c r="AU26" s="22">
        <f t="shared" si="13"/>
        <v>9</v>
      </c>
      <c r="AV26" s="22">
        <f t="shared" si="14"/>
        <v>24</v>
      </c>
      <c r="AW26" s="22">
        <f t="shared" si="15"/>
        <v>1</v>
      </c>
      <c r="AX26" s="22">
        <f t="shared" si="16"/>
        <v>11</v>
      </c>
      <c r="AY26" s="22">
        <f t="shared" si="17"/>
        <v>0</v>
      </c>
      <c r="BA26" s="13" t="str">
        <f t="shared" si="18"/>
        <v>Michael Reddaway</v>
      </c>
      <c r="BB26" s="13" t="str">
        <f t="shared" si="19"/>
        <v>TH</v>
      </c>
      <c r="BC26" s="13">
        <f t="shared" si="20"/>
        <v>4031</v>
      </c>
      <c r="BD26" s="66">
        <f t="shared" si="21"/>
        <v>19</v>
      </c>
      <c r="BE26" s="22">
        <f t="shared" si="22"/>
        <v>19</v>
      </c>
      <c r="BF26" s="22">
        <f t="shared" si="23"/>
        <v>9</v>
      </c>
      <c r="BG26" s="66">
        <f t="shared" si="24"/>
        <v>4</v>
      </c>
      <c r="BH26" s="22">
        <f t="shared" si="25"/>
        <v>4</v>
      </c>
      <c r="BI26" s="22">
        <f t="shared" si="26"/>
        <v>24</v>
      </c>
      <c r="BJ26" s="66">
        <f t="shared" si="27"/>
        <v>27</v>
      </c>
      <c r="BK26" s="22">
        <f t="shared" si="28"/>
        <v>27</v>
      </c>
      <c r="BL26" s="22">
        <f t="shared" si="29"/>
        <v>1</v>
      </c>
      <c r="BM26" s="66">
        <f t="shared" si="30"/>
        <v>17</v>
      </c>
      <c r="BN26" s="22">
        <f t="shared" si="31"/>
        <v>17</v>
      </c>
      <c r="BO26" s="22">
        <f t="shared" si="32"/>
        <v>11</v>
      </c>
      <c r="BP26" s="66">
        <f t="shared" si="33"/>
        <v>0</v>
      </c>
      <c r="BQ26" s="22" t="str">
        <f t="shared" si="34"/>
        <v/>
      </c>
      <c r="BR26" s="22" t="str">
        <f t="shared" si="35"/>
        <v/>
      </c>
      <c r="BT26" s="13" t="str">
        <f t="shared" si="36"/>
        <v>Michael Reddaway</v>
      </c>
      <c r="BU26" s="13" t="str">
        <f t="shared" si="37"/>
        <v>TH</v>
      </c>
      <c r="BV26" s="13">
        <f t="shared" si="38"/>
        <v>4031</v>
      </c>
      <c r="BW26" s="66" t="str">
        <f t="shared" si="39"/>
        <v/>
      </c>
      <c r="BX26" s="22" t="str">
        <f t="shared" si="40"/>
        <v/>
      </c>
      <c r="BY26" s="22" t="str">
        <f t="shared" si="41"/>
        <v/>
      </c>
      <c r="BZ26" s="66" t="str">
        <f t="shared" si="42"/>
        <v/>
      </c>
      <c r="CA26" s="22" t="str">
        <f t="shared" si="43"/>
        <v/>
      </c>
      <c r="CB26" s="22" t="str">
        <f t="shared" si="44"/>
        <v/>
      </c>
      <c r="CC26" s="66" t="str">
        <f t="shared" si="45"/>
        <v/>
      </c>
      <c r="CD26" s="22" t="str">
        <f t="shared" si="46"/>
        <v/>
      </c>
      <c r="CE26" s="22" t="str">
        <f t="shared" si="47"/>
        <v/>
      </c>
      <c r="CF26" s="66" t="str">
        <f t="shared" si="48"/>
        <v/>
      </c>
      <c r="CG26" s="22" t="str">
        <f t="shared" si="49"/>
        <v/>
      </c>
      <c r="CH26" s="22" t="str">
        <f t="shared" si="50"/>
        <v/>
      </c>
      <c r="CI26" s="66" t="str">
        <f t="shared" si="51"/>
        <v/>
      </c>
      <c r="CJ26" s="22" t="str">
        <f t="shared" si="52"/>
        <v/>
      </c>
      <c r="CK26" s="22" t="str">
        <f t="shared" si="53"/>
        <v/>
      </c>
    </row>
    <row r="27" spans="1:89" ht="15" customHeight="1" x14ac:dyDescent="0.2">
      <c r="A27" s="252">
        <v>17</v>
      </c>
      <c r="B27" s="65" t="s">
        <v>1355</v>
      </c>
      <c r="C27" s="394" t="s">
        <v>83</v>
      </c>
      <c r="D27" s="249">
        <v>4034</v>
      </c>
      <c r="E27" s="15">
        <f t="shared" si="0"/>
        <v>67</v>
      </c>
      <c r="F27" s="16">
        <f t="shared" si="1"/>
        <v>16</v>
      </c>
      <c r="G27" s="8"/>
      <c r="H27" s="238">
        <v>12</v>
      </c>
      <c r="I27" s="242">
        <f t="shared" si="2"/>
        <v>12</v>
      </c>
      <c r="J27" s="234">
        <f t="shared" si="3"/>
        <v>12</v>
      </c>
      <c r="K27" s="8"/>
      <c r="L27" s="238">
        <v>13</v>
      </c>
      <c r="M27" s="242">
        <f t="shared" si="4"/>
        <v>13</v>
      </c>
      <c r="N27" s="234">
        <f t="shared" si="5"/>
        <v>13</v>
      </c>
      <c r="O27" s="8"/>
      <c r="P27" s="238">
        <v>15</v>
      </c>
      <c r="Q27" s="242">
        <f t="shared" si="6"/>
        <v>15</v>
      </c>
      <c r="R27" s="234">
        <f t="shared" si="7"/>
        <v>15</v>
      </c>
      <c r="S27" s="8"/>
      <c r="T27" s="238">
        <v>27</v>
      </c>
      <c r="U27" s="242">
        <f t="shared" si="8"/>
        <v>27</v>
      </c>
      <c r="V27" s="234">
        <f t="shared" si="9"/>
        <v>27</v>
      </c>
      <c r="W27" s="8"/>
      <c r="X27" s="238"/>
      <c r="Y27" s="242"/>
      <c r="Z27" s="234"/>
      <c r="AR27" s="13" t="str">
        <f t="shared" si="10"/>
        <v>Kevin Northrop</v>
      </c>
      <c r="AS27" s="13" t="str">
        <f t="shared" si="11"/>
        <v>TH</v>
      </c>
      <c r="AT27" s="13">
        <f t="shared" si="12"/>
        <v>4034</v>
      </c>
      <c r="AU27" s="22">
        <f t="shared" si="13"/>
        <v>16</v>
      </c>
      <c r="AV27" s="22">
        <f t="shared" si="14"/>
        <v>15</v>
      </c>
      <c r="AW27" s="22">
        <f t="shared" si="15"/>
        <v>13</v>
      </c>
      <c r="AX27" s="22">
        <f t="shared" si="16"/>
        <v>1</v>
      </c>
      <c r="AY27" s="22">
        <f t="shared" si="17"/>
        <v>0</v>
      </c>
      <c r="BA27" s="13" t="str">
        <f t="shared" si="18"/>
        <v>Kevin Northrop</v>
      </c>
      <c r="BB27" s="13" t="str">
        <f t="shared" si="19"/>
        <v>TH</v>
      </c>
      <c r="BC27" s="13">
        <f t="shared" si="20"/>
        <v>4034</v>
      </c>
      <c r="BD27" s="66">
        <f t="shared" si="21"/>
        <v>12</v>
      </c>
      <c r="BE27" s="22">
        <f t="shared" si="22"/>
        <v>12</v>
      </c>
      <c r="BF27" s="22">
        <f t="shared" si="23"/>
        <v>16</v>
      </c>
      <c r="BG27" s="66">
        <f t="shared" si="24"/>
        <v>13</v>
      </c>
      <c r="BH27" s="22">
        <f t="shared" si="25"/>
        <v>13</v>
      </c>
      <c r="BI27" s="22">
        <f t="shared" si="26"/>
        <v>15</v>
      </c>
      <c r="BJ27" s="66">
        <f t="shared" si="27"/>
        <v>15</v>
      </c>
      <c r="BK27" s="22">
        <f t="shared" si="28"/>
        <v>15</v>
      </c>
      <c r="BL27" s="22">
        <f t="shared" si="29"/>
        <v>13</v>
      </c>
      <c r="BM27" s="66">
        <f t="shared" si="30"/>
        <v>27</v>
      </c>
      <c r="BN27" s="22">
        <f t="shared" si="31"/>
        <v>27</v>
      </c>
      <c r="BO27" s="22">
        <f t="shared" si="32"/>
        <v>1</v>
      </c>
      <c r="BP27" s="66">
        <f t="shared" si="33"/>
        <v>0</v>
      </c>
      <c r="BQ27" s="22" t="str">
        <f t="shared" si="34"/>
        <v/>
      </c>
      <c r="BR27" s="22" t="str">
        <f t="shared" si="35"/>
        <v/>
      </c>
      <c r="BT27" s="13" t="str">
        <f t="shared" si="36"/>
        <v>Kevin Northrop</v>
      </c>
      <c r="BU27" s="13" t="str">
        <f t="shared" si="37"/>
        <v>TH</v>
      </c>
      <c r="BV27" s="13">
        <f t="shared" si="38"/>
        <v>4034</v>
      </c>
      <c r="BW27" s="66" t="str">
        <f t="shared" si="39"/>
        <v/>
      </c>
      <c r="BX27" s="22" t="str">
        <f t="shared" si="40"/>
        <v/>
      </c>
      <c r="BY27" s="22" t="str">
        <f t="shared" si="41"/>
        <v/>
      </c>
      <c r="BZ27" s="66" t="str">
        <f t="shared" si="42"/>
        <v/>
      </c>
      <c r="CA27" s="22" t="str">
        <f t="shared" si="43"/>
        <v/>
      </c>
      <c r="CB27" s="22" t="str">
        <f t="shared" si="44"/>
        <v/>
      </c>
      <c r="CC27" s="66" t="str">
        <f t="shared" si="45"/>
        <v/>
      </c>
      <c r="CD27" s="22" t="str">
        <f t="shared" si="46"/>
        <v/>
      </c>
      <c r="CE27" s="22" t="str">
        <f t="shared" si="47"/>
        <v/>
      </c>
      <c r="CF27" s="66" t="str">
        <f t="shared" si="48"/>
        <v/>
      </c>
      <c r="CG27" s="22" t="str">
        <f t="shared" si="49"/>
        <v/>
      </c>
      <c r="CH27" s="22" t="str">
        <f t="shared" si="50"/>
        <v/>
      </c>
      <c r="CI27" s="66" t="str">
        <f t="shared" si="51"/>
        <v/>
      </c>
      <c r="CJ27" s="22" t="str">
        <f t="shared" si="52"/>
        <v/>
      </c>
      <c r="CK27" s="22" t="str">
        <f t="shared" si="53"/>
        <v/>
      </c>
    </row>
    <row r="28" spans="1:89" ht="15" customHeight="1" x14ac:dyDescent="0.2">
      <c r="A28" s="252">
        <f t="shared" ref="A28:A38" si="55">F28</f>
        <v>18</v>
      </c>
      <c r="B28" s="65" t="s">
        <v>873</v>
      </c>
      <c r="C28" s="394" t="s">
        <v>83</v>
      </c>
      <c r="D28" s="249">
        <v>876</v>
      </c>
      <c r="E28" s="15">
        <f t="shared" si="0"/>
        <v>70</v>
      </c>
      <c r="F28" s="16">
        <f t="shared" si="1"/>
        <v>18</v>
      </c>
      <c r="G28" s="8"/>
      <c r="H28" s="238">
        <v>16</v>
      </c>
      <c r="I28" s="242">
        <f t="shared" si="2"/>
        <v>16</v>
      </c>
      <c r="J28" s="234">
        <f t="shared" si="3"/>
        <v>16</v>
      </c>
      <c r="K28" s="8"/>
      <c r="L28" s="238">
        <v>23</v>
      </c>
      <c r="M28" s="242">
        <f t="shared" si="4"/>
        <v>23</v>
      </c>
      <c r="N28" s="234">
        <f t="shared" si="5"/>
        <v>23</v>
      </c>
      <c r="O28" s="8"/>
      <c r="P28" s="238">
        <v>20</v>
      </c>
      <c r="Q28" s="242">
        <f t="shared" si="6"/>
        <v>20</v>
      </c>
      <c r="R28" s="234">
        <f t="shared" si="7"/>
        <v>20</v>
      </c>
      <c r="S28" s="8"/>
      <c r="T28" s="238">
        <v>11</v>
      </c>
      <c r="U28" s="242">
        <f t="shared" si="8"/>
        <v>11</v>
      </c>
      <c r="V28" s="234">
        <f t="shared" si="9"/>
        <v>11</v>
      </c>
      <c r="W28" s="8"/>
      <c r="X28" s="238"/>
      <c r="Y28" s="242"/>
      <c r="Z28" s="234"/>
      <c r="AR28" s="13" t="str">
        <f t="shared" si="10"/>
        <v>William Bruce</v>
      </c>
      <c r="AS28" s="13" t="str">
        <f t="shared" si="11"/>
        <v>TH</v>
      </c>
      <c r="AT28" s="13">
        <f t="shared" si="12"/>
        <v>876</v>
      </c>
      <c r="AU28" s="22">
        <f t="shared" si="13"/>
        <v>12</v>
      </c>
      <c r="AV28" s="22">
        <f t="shared" si="14"/>
        <v>5</v>
      </c>
      <c r="AW28" s="22">
        <f t="shared" si="15"/>
        <v>8</v>
      </c>
      <c r="AX28" s="22">
        <f t="shared" si="16"/>
        <v>17</v>
      </c>
      <c r="AY28" s="22">
        <f t="shared" si="17"/>
        <v>0</v>
      </c>
      <c r="BA28" s="13" t="str">
        <f t="shared" si="18"/>
        <v>William Bruce</v>
      </c>
      <c r="BB28" s="13" t="str">
        <f t="shared" si="19"/>
        <v>TH</v>
      </c>
      <c r="BC28" s="13">
        <f t="shared" si="20"/>
        <v>876</v>
      </c>
      <c r="BD28" s="66">
        <f t="shared" si="21"/>
        <v>16</v>
      </c>
      <c r="BE28" s="22">
        <f t="shared" si="22"/>
        <v>16</v>
      </c>
      <c r="BF28" s="22">
        <f t="shared" si="23"/>
        <v>12</v>
      </c>
      <c r="BG28" s="66">
        <f t="shared" si="24"/>
        <v>23</v>
      </c>
      <c r="BH28" s="22">
        <f t="shared" si="25"/>
        <v>23</v>
      </c>
      <c r="BI28" s="22">
        <f t="shared" si="26"/>
        <v>5</v>
      </c>
      <c r="BJ28" s="66">
        <f t="shared" si="27"/>
        <v>20</v>
      </c>
      <c r="BK28" s="22">
        <f t="shared" si="28"/>
        <v>20</v>
      </c>
      <c r="BL28" s="22">
        <f t="shared" si="29"/>
        <v>8</v>
      </c>
      <c r="BM28" s="66">
        <f t="shared" si="30"/>
        <v>11</v>
      </c>
      <c r="BN28" s="22">
        <f t="shared" si="31"/>
        <v>11</v>
      </c>
      <c r="BO28" s="22">
        <f t="shared" si="32"/>
        <v>17</v>
      </c>
      <c r="BP28" s="66">
        <f t="shared" si="33"/>
        <v>0</v>
      </c>
      <c r="BQ28" s="22" t="str">
        <f t="shared" si="34"/>
        <v/>
      </c>
      <c r="BR28" s="22" t="str">
        <f t="shared" si="35"/>
        <v/>
      </c>
      <c r="BT28" s="13" t="str">
        <f t="shared" si="36"/>
        <v>William Bruce</v>
      </c>
      <c r="BU28" s="13" t="str">
        <f t="shared" si="37"/>
        <v>TH</v>
      </c>
      <c r="BV28" s="13">
        <f t="shared" si="38"/>
        <v>876</v>
      </c>
      <c r="BW28" s="66" t="str">
        <f t="shared" si="39"/>
        <v/>
      </c>
      <c r="BX28" s="22" t="str">
        <f t="shared" si="40"/>
        <v/>
      </c>
      <c r="BY28" s="22" t="str">
        <f t="shared" si="41"/>
        <v/>
      </c>
      <c r="BZ28" s="66" t="str">
        <f t="shared" si="42"/>
        <v/>
      </c>
      <c r="CA28" s="22" t="str">
        <f t="shared" si="43"/>
        <v/>
      </c>
      <c r="CB28" s="22" t="str">
        <f t="shared" si="44"/>
        <v/>
      </c>
      <c r="CC28" s="66" t="str">
        <f t="shared" si="45"/>
        <v/>
      </c>
      <c r="CD28" s="22" t="str">
        <f t="shared" si="46"/>
        <v/>
      </c>
      <c r="CE28" s="22" t="str">
        <f t="shared" si="47"/>
        <v/>
      </c>
      <c r="CF28" s="66" t="str">
        <f t="shared" si="48"/>
        <v/>
      </c>
      <c r="CG28" s="22" t="str">
        <f t="shared" si="49"/>
        <v/>
      </c>
      <c r="CH28" s="22" t="str">
        <f t="shared" si="50"/>
        <v/>
      </c>
      <c r="CI28" s="66" t="str">
        <f t="shared" si="51"/>
        <v/>
      </c>
      <c r="CJ28" s="22" t="str">
        <f t="shared" si="52"/>
        <v/>
      </c>
      <c r="CK28" s="22" t="str">
        <f t="shared" si="53"/>
        <v/>
      </c>
    </row>
    <row r="29" spans="1:89" ht="15" customHeight="1" x14ac:dyDescent="0.2">
      <c r="A29" s="252">
        <f t="shared" si="55"/>
        <v>19</v>
      </c>
      <c r="B29" s="65" t="s">
        <v>393</v>
      </c>
      <c r="C29" s="294" t="s">
        <v>83</v>
      </c>
      <c r="D29" s="249">
        <v>4019</v>
      </c>
      <c r="E29" s="15">
        <f t="shared" si="0"/>
        <v>72</v>
      </c>
      <c r="F29" s="16">
        <f t="shared" si="1"/>
        <v>19</v>
      </c>
      <c r="G29" s="8"/>
      <c r="H29" s="238">
        <v>17</v>
      </c>
      <c r="I29" s="242">
        <f t="shared" si="2"/>
        <v>17</v>
      </c>
      <c r="J29" s="234">
        <f t="shared" si="3"/>
        <v>17</v>
      </c>
      <c r="K29" s="8"/>
      <c r="L29" s="238">
        <v>12</v>
      </c>
      <c r="M29" s="242">
        <f t="shared" si="4"/>
        <v>12</v>
      </c>
      <c r="N29" s="234">
        <f t="shared" si="5"/>
        <v>12</v>
      </c>
      <c r="O29" s="8"/>
      <c r="P29" s="238">
        <v>17</v>
      </c>
      <c r="Q29" s="242">
        <f t="shared" si="6"/>
        <v>17</v>
      </c>
      <c r="R29" s="234">
        <f t="shared" si="7"/>
        <v>17</v>
      </c>
      <c r="S29" s="8"/>
      <c r="T29" s="238">
        <v>26</v>
      </c>
      <c r="U29" s="242">
        <f t="shared" si="8"/>
        <v>26</v>
      </c>
      <c r="V29" s="234">
        <f t="shared" si="9"/>
        <v>26</v>
      </c>
      <c r="W29" s="8"/>
      <c r="X29" s="238"/>
      <c r="Y29" s="242"/>
      <c r="Z29" s="234"/>
      <c r="AR29" s="13" t="str">
        <f t="shared" si="10"/>
        <v>Reid Collins</v>
      </c>
      <c r="AS29" s="13" t="str">
        <f t="shared" si="11"/>
        <v>TH</v>
      </c>
      <c r="AT29" s="13">
        <f t="shared" si="12"/>
        <v>4019</v>
      </c>
      <c r="AU29" s="22">
        <f t="shared" si="13"/>
        <v>11</v>
      </c>
      <c r="AV29" s="22">
        <f t="shared" si="14"/>
        <v>16</v>
      </c>
      <c r="AW29" s="22">
        <f t="shared" si="15"/>
        <v>11</v>
      </c>
      <c r="AX29" s="22">
        <f t="shared" si="16"/>
        <v>2</v>
      </c>
      <c r="AY29" s="22">
        <f t="shared" si="17"/>
        <v>0</v>
      </c>
      <c r="BA29" s="13" t="str">
        <f t="shared" si="18"/>
        <v>Reid Collins</v>
      </c>
      <c r="BB29" s="13" t="str">
        <f t="shared" si="19"/>
        <v>TH</v>
      </c>
      <c r="BC29" s="13">
        <f t="shared" si="20"/>
        <v>4019</v>
      </c>
      <c r="BD29" s="66">
        <f t="shared" si="21"/>
        <v>17</v>
      </c>
      <c r="BE29" s="22">
        <f t="shared" si="22"/>
        <v>17</v>
      </c>
      <c r="BF29" s="22">
        <f t="shared" si="23"/>
        <v>11</v>
      </c>
      <c r="BG29" s="66">
        <f t="shared" si="24"/>
        <v>12</v>
      </c>
      <c r="BH29" s="22">
        <f t="shared" si="25"/>
        <v>12</v>
      </c>
      <c r="BI29" s="22">
        <f t="shared" si="26"/>
        <v>16</v>
      </c>
      <c r="BJ29" s="66">
        <f t="shared" si="27"/>
        <v>17</v>
      </c>
      <c r="BK29" s="22">
        <f t="shared" si="28"/>
        <v>17</v>
      </c>
      <c r="BL29" s="22">
        <f t="shared" si="29"/>
        <v>11</v>
      </c>
      <c r="BM29" s="66">
        <f t="shared" si="30"/>
        <v>26</v>
      </c>
      <c r="BN29" s="22">
        <f t="shared" si="31"/>
        <v>26</v>
      </c>
      <c r="BO29" s="22">
        <f t="shared" si="32"/>
        <v>2</v>
      </c>
      <c r="BP29" s="66">
        <f t="shared" si="33"/>
        <v>0</v>
      </c>
      <c r="BQ29" s="22" t="str">
        <f t="shared" si="34"/>
        <v/>
      </c>
      <c r="BR29" s="22" t="str">
        <f t="shared" si="35"/>
        <v/>
      </c>
      <c r="BT29" s="13" t="str">
        <f t="shared" si="36"/>
        <v>Reid Collins</v>
      </c>
      <c r="BU29" s="13" t="str">
        <f t="shared" si="37"/>
        <v>TH</v>
      </c>
      <c r="BV29" s="13">
        <f t="shared" si="38"/>
        <v>4019</v>
      </c>
      <c r="BW29" s="66" t="str">
        <f t="shared" si="39"/>
        <v/>
      </c>
      <c r="BX29" s="22" t="str">
        <f t="shared" si="40"/>
        <v/>
      </c>
      <c r="BY29" s="22" t="str">
        <f t="shared" si="41"/>
        <v/>
      </c>
      <c r="BZ29" s="66" t="str">
        <f t="shared" si="42"/>
        <v/>
      </c>
      <c r="CA29" s="22" t="str">
        <f t="shared" si="43"/>
        <v/>
      </c>
      <c r="CB29" s="22" t="str">
        <f t="shared" si="44"/>
        <v/>
      </c>
      <c r="CC29" s="66" t="str">
        <f t="shared" si="45"/>
        <v/>
      </c>
      <c r="CD29" s="22" t="str">
        <f t="shared" si="46"/>
        <v/>
      </c>
      <c r="CE29" s="22" t="str">
        <f t="shared" si="47"/>
        <v/>
      </c>
      <c r="CF29" s="66" t="str">
        <f t="shared" si="48"/>
        <v/>
      </c>
      <c r="CG29" s="22" t="str">
        <f t="shared" si="49"/>
        <v/>
      </c>
      <c r="CH29" s="22" t="str">
        <f t="shared" si="50"/>
        <v/>
      </c>
      <c r="CI29" s="66" t="str">
        <f t="shared" si="51"/>
        <v/>
      </c>
      <c r="CJ29" s="22" t="str">
        <f t="shared" si="52"/>
        <v/>
      </c>
      <c r="CK29" s="22" t="str">
        <f t="shared" si="53"/>
        <v/>
      </c>
    </row>
    <row r="30" spans="1:89" ht="15" customHeight="1" x14ac:dyDescent="0.2">
      <c r="A30" s="252">
        <f t="shared" si="55"/>
        <v>20</v>
      </c>
      <c r="B30" s="65" t="s">
        <v>449</v>
      </c>
      <c r="C30" s="294" t="s">
        <v>83</v>
      </c>
      <c r="D30" s="249">
        <v>3894</v>
      </c>
      <c r="E30" s="15">
        <f t="shared" si="0"/>
        <v>75</v>
      </c>
      <c r="F30" s="16">
        <f t="shared" si="1"/>
        <v>20</v>
      </c>
      <c r="G30" s="8"/>
      <c r="H30" s="238">
        <v>20</v>
      </c>
      <c r="I30" s="242">
        <f t="shared" si="2"/>
        <v>20</v>
      </c>
      <c r="J30" s="234">
        <f t="shared" si="3"/>
        <v>20</v>
      </c>
      <c r="K30" s="8"/>
      <c r="L30" s="238">
        <v>19</v>
      </c>
      <c r="M30" s="242">
        <f t="shared" si="4"/>
        <v>19</v>
      </c>
      <c r="N30" s="234">
        <f t="shared" si="5"/>
        <v>19</v>
      </c>
      <c r="O30" s="8"/>
      <c r="P30" s="238">
        <v>16</v>
      </c>
      <c r="Q30" s="242">
        <f t="shared" si="6"/>
        <v>16</v>
      </c>
      <c r="R30" s="234">
        <f t="shared" si="7"/>
        <v>16</v>
      </c>
      <c r="S30" s="8"/>
      <c r="T30" s="238">
        <v>20</v>
      </c>
      <c r="U30" s="242">
        <f t="shared" si="8"/>
        <v>20</v>
      </c>
      <c r="V30" s="234">
        <f t="shared" si="9"/>
        <v>20</v>
      </c>
      <c r="W30" s="8"/>
      <c r="X30" s="238"/>
      <c r="Y30" s="242"/>
      <c r="Z30" s="234"/>
      <c r="AR30" s="13" t="str">
        <f t="shared" si="10"/>
        <v>Len Wert</v>
      </c>
      <c r="AS30" s="13" t="str">
        <f t="shared" si="11"/>
        <v>TH</v>
      </c>
      <c r="AT30" s="13">
        <f t="shared" si="12"/>
        <v>3894</v>
      </c>
      <c r="AU30" s="22">
        <f t="shared" si="13"/>
        <v>8</v>
      </c>
      <c r="AV30" s="22">
        <f t="shared" si="14"/>
        <v>9</v>
      </c>
      <c r="AW30" s="22">
        <f t="shared" si="15"/>
        <v>12</v>
      </c>
      <c r="AX30" s="22">
        <f t="shared" si="16"/>
        <v>8</v>
      </c>
      <c r="AY30" s="22">
        <f t="shared" si="17"/>
        <v>0</v>
      </c>
      <c r="BA30" s="13" t="str">
        <f t="shared" si="18"/>
        <v>Len Wert</v>
      </c>
      <c r="BB30" s="13" t="str">
        <f t="shared" si="19"/>
        <v>TH</v>
      </c>
      <c r="BC30" s="13">
        <f t="shared" si="20"/>
        <v>3894</v>
      </c>
      <c r="BD30" s="66">
        <f t="shared" si="21"/>
        <v>20</v>
      </c>
      <c r="BE30" s="22">
        <f t="shared" si="22"/>
        <v>20</v>
      </c>
      <c r="BF30" s="22">
        <f t="shared" si="23"/>
        <v>8</v>
      </c>
      <c r="BG30" s="66">
        <f t="shared" si="24"/>
        <v>19</v>
      </c>
      <c r="BH30" s="22">
        <f t="shared" si="25"/>
        <v>19</v>
      </c>
      <c r="BI30" s="22">
        <f t="shared" si="26"/>
        <v>9</v>
      </c>
      <c r="BJ30" s="66">
        <f t="shared" si="27"/>
        <v>16</v>
      </c>
      <c r="BK30" s="22">
        <f t="shared" si="28"/>
        <v>16</v>
      </c>
      <c r="BL30" s="22">
        <f t="shared" si="29"/>
        <v>12</v>
      </c>
      <c r="BM30" s="66">
        <f t="shared" si="30"/>
        <v>20</v>
      </c>
      <c r="BN30" s="22">
        <f t="shared" si="31"/>
        <v>20</v>
      </c>
      <c r="BO30" s="22">
        <f t="shared" si="32"/>
        <v>8</v>
      </c>
      <c r="BP30" s="66">
        <f t="shared" si="33"/>
        <v>0</v>
      </c>
      <c r="BQ30" s="22" t="str">
        <f t="shared" si="34"/>
        <v/>
      </c>
      <c r="BR30" s="22" t="str">
        <f t="shared" si="35"/>
        <v/>
      </c>
      <c r="BT30" s="13" t="str">
        <f t="shared" si="36"/>
        <v>Len Wert</v>
      </c>
      <c r="BU30" s="13" t="str">
        <f t="shared" si="37"/>
        <v>TH</v>
      </c>
      <c r="BV30" s="13">
        <f t="shared" si="38"/>
        <v>3894</v>
      </c>
      <c r="BW30" s="66" t="str">
        <f t="shared" si="39"/>
        <v/>
      </c>
      <c r="BX30" s="22" t="str">
        <f t="shared" si="40"/>
        <v/>
      </c>
      <c r="BY30" s="22" t="str">
        <f t="shared" si="41"/>
        <v/>
      </c>
      <c r="BZ30" s="66" t="str">
        <f t="shared" si="42"/>
        <v/>
      </c>
      <c r="CA30" s="22" t="str">
        <f t="shared" si="43"/>
        <v/>
      </c>
      <c r="CB30" s="22" t="str">
        <f t="shared" si="44"/>
        <v/>
      </c>
      <c r="CC30" s="66" t="str">
        <f t="shared" si="45"/>
        <v/>
      </c>
      <c r="CD30" s="22" t="str">
        <f t="shared" si="46"/>
        <v/>
      </c>
      <c r="CE30" s="22" t="str">
        <f t="shared" si="47"/>
        <v/>
      </c>
      <c r="CF30" s="66" t="str">
        <f t="shared" si="48"/>
        <v/>
      </c>
      <c r="CG30" s="22" t="str">
        <f t="shared" si="49"/>
        <v/>
      </c>
      <c r="CH30" s="22" t="str">
        <f t="shared" si="50"/>
        <v/>
      </c>
      <c r="CI30" s="66" t="str">
        <f t="shared" si="51"/>
        <v/>
      </c>
      <c r="CJ30" s="22" t="str">
        <f t="shared" si="52"/>
        <v/>
      </c>
      <c r="CK30" s="22" t="str">
        <f t="shared" si="53"/>
        <v/>
      </c>
    </row>
    <row r="31" spans="1:89" ht="15" customHeight="1" x14ac:dyDescent="0.2">
      <c r="A31" s="252">
        <f t="shared" si="55"/>
        <v>21</v>
      </c>
      <c r="B31" s="65" t="s">
        <v>202</v>
      </c>
      <c r="C31" s="294" t="s">
        <v>83</v>
      </c>
      <c r="D31" s="249">
        <v>2609</v>
      </c>
      <c r="E31" s="15">
        <f t="shared" si="0"/>
        <v>81</v>
      </c>
      <c r="F31" s="16">
        <f t="shared" si="1"/>
        <v>21</v>
      </c>
      <c r="G31" s="8"/>
      <c r="H31" s="238">
        <v>21</v>
      </c>
      <c r="I31" s="242">
        <f t="shared" si="2"/>
        <v>21</v>
      </c>
      <c r="J31" s="234">
        <f t="shared" si="3"/>
        <v>21</v>
      </c>
      <c r="K31" s="8"/>
      <c r="L31" s="238">
        <v>21</v>
      </c>
      <c r="M31" s="242">
        <f t="shared" si="4"/>
        <v>21</v>
      </c>
      <c r="N31" s="234">
        <f t="shared" si="5"/>
        <v>21</v>
      </c>
      <c r="O31" s="8"/>
      <c r="P31" s="238">
        <v>18</v>
      </c>
      <c r="Q31" s="242">
        <f t="shared" si="6"/>
        <v>18</v>
      </c>
      <c r="R31" s="234">
        <f t="shared" si="7"/>
        <v>18</v>
      </c>
      <c r="S31" s="8"/>
      <c r="T31" s="238">
        <v>21</v>
      </c>
      <c r="U31" s="242">
        <f t="shared" si="8"/>
        <v>21</v>
      </c>
      <c r="V31" s="234">
        <f t="shared" si="9"/>
        <v>21</v>
      </c>
      <c r="W31" s="8"/>
      <c r="X31" s="238"/>
      <c r="Y31" s="242"/>
      <c r="Z31" s="234"/>
      <c r="AR31" s="13" t="str">
        <f t="shared" si="10"/>
        <v>Tate Beckham</v>
      </c>
      <c r="AS31" s="13" t="str">
        <f t="shared" si="11"/>
        <v>TH</v>
      </c>
      <c r="AT31" s="13">
        <f t="shared" si="12"/>
        <v>2609</v>
      </c>
      <c r="AU31" s="22">
        <f t="shared" si="13"/>
        <v>7</v>
      </c>
      <c r="AV31" s="22">
        <f t="shared" si="14"/>
        <v>7</v>
      </c>
      <c r="AW31" s="22">
        <f t="shared" si="15"/>
        <v>10</v>
      </c>
      <c r="AX31" s="22">
        <f t="shared" si="16"/>
        <v>7</v>
      </c>
      <c r="AY31" s="22">
        <f t="shared" si="17"/>
        <v>0</v>
      </c>
      <c r="BA31" s="13" t="str">
        <f t="shared" si="18"/>
        <v>Tate Beckham</v>
      </c>
      <c r="BB31" s="13" t="str">
        <f t="shared" si="19"/>
        <v>TH</v>
      </c>
      <c r="BC31" s="13">
        <f t="shared" si="20"/>
        <v>2609</v>
      </c>
      <c r="BD31" s="66">
        <f t="shared" si="21"/>
        <v>21</v>
      </c>
      <c r="BE31" s="22">
        <f t="shared" si="22"/>
        <v>21</v>
      </c>
      <c r="BF31" s="22">
        <f t="shared" si="23"/>
        <v>7</v>
      </c>
      <c r="BG31" s="66">
        <f t="shared" si="24"/>
        <v>21</v>
      </c>
      <c r="BH31" s="22">
        <f t="shared" si="25"/>
        <v>21</v>
      </c>
      <c r="BI31" s="22">
        <f t="shared" si="26"/>
        <v>7</v>
      </c>
      <c r="BJ31" s="66">
        <f t="shared" si="27"/>
        <v>18</v>
      </c>
      <c r="BK31" s="22">
        <f t="shared" si="28"/>
        <v>18</v>
      </c>
      <c r="BL31" s="22">
        <f t="shared" si="29"/>
        <v>10</v>
      </c>
      <c r="BM31" s="66">
        <f t="shared" si="30"/>
        <v>21</v>
      </c>
      <c r="BN31" s="22">
        <f t="shared" si="31"/>
        <v>21</v>
      </c>
      <c r="BO31" s="22">
        <f t="shared" si="32"/>
        <v>7</v>
      </c>
      <c r="BP31" s="66">
        <f t="shared" si="33"/>
        <v>0</v>
      </c>
      <c r="BQ31" s="22" t="str">
        <f t="shared" si="34"/>
        <v/>
      </c>
      <c r="BR31" s="22" t="str">
        <f t="shared" si="35"/>
        <v/>
      </c>
      <c r="BT31" s="13" t="str">
        <f t="shared" si="36"/>
        <v>Tate Beckham</v>
      </c>
      <c r="BU31" s="13" t="str">
        <f t="shared" si="37"/>
        <v>TH</v>
      </c>
      <c r="BV31" s="13">
        <f t="shared" si="38"/>
        <v>2609</v>
      </c>
      <c r="BW31" s="66" t="str">
        <f t="shared" si="39"/>
        <v/>
      </c>
      <c r="BX31" s="22" t="str">
        <f t="shared" si="40"/>
        <v/>
      </c>
      <c r="BY31" s="22" t="str">
        <f t="shared" si="41"/>
        <v/>
      </c>
      <c r="BZ31" s="66" t="str">
        <f t="shared" si="42"/>
        <v/>
      </c>
      <c r="CA31" s="22" t="str">
        <f t="shared" si="43"/>
        <v/>
      </c>
      <c r="CB31" s="22" t="str">
        <f t="shared" si="44"/>
        <v/>
      </c>
      <c r="CC31" s="66" t="str">
        <f t="shared" si="45"/>
        <v/>
      </c>
      <c r="CD31" s="22" t="str">
        <f t="shared" si="46"/>
        <v/>
      </c>
      <c r="CE31" s="22" t="str">
        <f t="shared" si="47"/>
        <v/>
      </c>
      <c r="CF31" s="66" t="str">
        <f t="shared" si="48"/>
        <v/>
      </c>
      <c r="CG31" s="22" t="str">
        <f t="shared" si="49"/>
        <v/>
      </c>
      <c r="CH31" s="22" t="str">
        <f t="shared" si="50"/>
        <v/>
      </c>
      <c r="CI31" s="66" t="str">
        <f t="shared" si="51"/>
        <v/>
      </c>
      <c r="CJ31" s="22" t="str">
        <f t="shared" si="52"/>
        <v/>
      </c>
      <c r="CK31" s="22" t="str">
        <f t="shared" si="53"/>
        <v/>
      </c>
    </row>
    <row r="32" spans="1:89" ht="15" customHeight="1" x14ac:dyDescent="0.2">
      <c r="A32" s="252">
        <f t="shared" si="55"/>
        <v>22</v>
      </c>
      <c r="B32" s="65" t="s">
        <v>706</v>
      </c>
      <c r="C32" s="398" t="s">
        <v>83</v>
      </c>
      <c r="D32" s="249">
        <v>13341</v>
      </c>
      <c r="E32" s="15">
        <f t="shared" si="0"/>
        <v>88</v>
      </c>
      <c r="F32" s="16">
        <f t="shared" si="1"/>
        <v>22</v>
      </c>
      <c r="G32" s="8"/>
      <c r="H32" s="238">
        <v>24</v>
      </c>
      <c r="I32" s="242">
        <f t="shared" si="2"/>
        <v>24</v>
      </c>
      <c r="J32" s="234">
        <f t="shared" si="3"/>
        <v>24</v>
      </c>
      <c r="K32" s="8"/>
      <c r="L32" s="238">
        <v>25</v>
      </c>
      <c r="M32" s="242">
        <f t="shared" si="4"/>
        <v>25</v>
      </c>
      <c r="N32" s="234">
        <f t="shared" si="5"/>
        <v>25</v>
      </c>
      <c r="O32" s="8"/>
      <c r="P32" s="238">
        <v>21</v>
      </c>
      <c r="Q32" s="242">
        <f t="shared" si="6"/>
        <v>21</v>
      </c>
      <c r="R32" s="234">
        <f t="shared" si="7"/>
        <v>21</v>
      </c>
      <c r="S32" s="8"/>
      <c r="T32" s="238">
        <v>18</v>
      </c>
      <c r="U32" s="242">
        <f t="shared" si="8"/>
        <v>18</v>
      </c>
      <c r="V32" s="234">
        <f t="shared" si="9"/>
        <v>18</v>
      </c>
      <c r="W32" s="8"/>
      <c r="X32" s="238"/>
      <c r="Y32" s="242"/>
      <c r="Z32" s="234"/>
      <c r="AR32" s="13" t="str">
        <f t="shared" si="10"/>
        <v>Darby Smith</v>
      </c>
      <c r="AS32" s="13" t="str">
        <f t="shared" si="11"/>
        <v>TH</v>
      </c>
      <c r="AT32" s="13">
        <f t="shared" si="12"/>
        <v>13341</v>
      </c>
      <c r="AU32" s="22">
        <f t="shared" si="13"/>
        <v>4</v>
      </c>
      <c r="AV32" s="22">
        <f t="shared" si="14"/>
        <v>3</v>
      </c>
      <c r="AW32" s="22">
        <f t="shared" si="15"/>
        <v>7</v>
      </c>
      <c r="AX32" s="22">
        <f t="shared" si="16"/>
        <v>10</v>
      </c>
      <c r="AY32" s="22">
        <f t="shared" si="17"/>
        <v>0</v>
      </c>
      <c r="BA32" s="13" t="str">
        <f t="shared" si="18"/>
        <v>Darby Smith</v>
      </c>
      <c r="BB32" s="13" t="str">
        <f t="shared" si="19"/>
        <v>TH</v>
      </c>
      <c r="BC32" s="13">
        <f t="shared" si="20"/>
        <v>13341</v>
      </c>
      <c r="BD32" s="66">
        <f t="shared" si="21"/>
        <v>24</v>
      </c>
      <c r="BE32" s="22">
        <f t="shared" si="22"/>
        <v>24</v>
      </c>
      <c r="BF32" s="22">
        <f t="shared" si="23"/>
        <v>4</v>
      </c>
      <c r="BG32" s="66">
        <f t="shared" si="24"/>
        <v>25</v>
      </c>
      <c r="BH32" s="22">
        <f t="shared" si="25"/>
        <v>25</v>
      </c>
      <c r="BI32" s="22">
        <f t="shared" si="26"/>
        <v>3</v>
      </c>
      <c r="BJ32" s="66">
        <f t="shared" si="27"/>
        <v>21</v>
      </c>
      <c r="BK32" s="22">
        <f t="shared" si="28"/>
        <v>21</v>
      </c>
      <c r="BL32" s="22">
        <f t="shared" si="29"/>
        <v>7</v>
      </c>
      <c r="BM32" s="66">
        <f t="shared" si="30"/>
        <v>18</v>
      </c>
      <c r="BN32" s="22">
        <f t="shared" si="31"/>
        <v>18</v>
      </c>
      <c r="BO32" s="22">
        <f t="shared" si="32"/>
        <v>10</v>
      </c>
      <c r="BP32" s="66">
        <f t="shared" si="33"/>
        <v>0</v>
      </c>
      <c r="BQ32" s="22" t="str">
        <f t="shared" si="34"/>
        <v/>
      </c>
      <c r="BR32" s="22" t="str">
        <f t="shared" si="35"/>
        <v/>
      </c>
      <c r="BT32" s="13" t="str">
        <f t="shared" si="36"/>
        <v>Darby Smith</v>
      </c>
      <c r="BU32" s="13" t="str">
        <f t="shared" si="37"/>
        <v>TH</v>
      </c>
      <c r="BV32" s="13">
        <f t="shared" si="38"/>
        <v>13341</v>
      </c>
      <c r="BW32" s="66" t="str">
        <f t="shared" si="39"/>
        <v/>
      </c>
      <c r="BX32" s="22" t="str">
        <f t="shared" si="40"/>
        <v/>
      </c>
      <c r="BY32" s="22" t="str">
        <f t="shared" si="41"/>
        <v/>
      </c>
      <c r="BZ32" s="66" t="str">
        <f t="shared" si="42"/>
        <v/>
      </c>
      <c r="CA32" s="22" t="str">
        <f t="shared" si="43"/>
        <v/>
      </c>
      <c r="CB32" s="22" t="str">
        <f t="shared" si="44"/>
        <v/>
      </c>
      <c r="CC32" s="66" t="str">
        <f t="shared" si="45"/>
        <v/>
      </c>
      <c r="CD32" s="22" t="str">
        <f t="shared" si="46"/>
        <v/>
      </c>
      <c r="CE32" s="22" t="str">
        <f t="shared" si="47"/>
        <v/>
      </c>
      <c r="CF32" s="66" t="str">
        <f t="shared" si="48"/>
        <v/>
      </c>
      <c r="CG32" s="22" t="str">
        <f t="shared" si="49"/>
        <v/>
      </c>
      <c r="CH32" s="22" t="str">
        <f t="shared" si="50"/>
        <v/>
      </c>
      <c r="CI32" s="66" t="str">
        <f t="shared" si="51"/>
        <v/>
      </c>
      <c r="CJ32" s="22" t="str">
        <f t="shared" si="52"/>
        <v/>
      </c>
      <c r="CK32" s="22" t="str">
        <f t="shared" si="53"/>
        <v/>
      </c>
    </row>
    <row r="33" spans="1:89" ht="15" customHeight="1" x14ac:dyDescent="0.2">
      <c r="A33" s="252">
        <f t="shared" si="55"/>
        <v>23</v>
      </c>
      <c r="B33" s="65" t="s">
        <v>153</v>
      </c>
      <c r="C33" s="395" t="s">
        <v>83</v>
      </c>
      <c r="D33" s="249">
        <v>3820</v>
      </c>
      <c r="E33" s="15">
        <f t="shared" si="0"/>
        <v>89</v>
      </c>
      <c r="F33" s="16">
        <f t="shared" si="1"/>
        <v>23</v>
      </c>
      <c r="G33" s="8"/>
      <c r="H33" s="238">
        <v>26</v>
      </c>
      <c r="I33" s="242">
        <f t="shared" si="2"/>
        <v>26</v>
      </c>
      <c r="J33" s="234">
        <f t="shared" si="3"/>
        <v>26</v>
      </c>
      <c r="K33" s="8"/>
      <c r="L33" s="238">
        <v>17</v>
      </c>
      <c r="M33" s="242">
        <f t="shared" si="4"/>
        <v>17</v>
      </c>
      <c r="N33" s="234">
        <f t="shared" si="5"/>
        <v>17</v>
      </c>
      <c r="O33" s="8"/>
      <c r="P33" s="238">
        <v>22</v>
      </c>
      <c r="Q33" s="242">
        <f t="shared" si="6"/>
        <v>22</v>
      </c>
      <c r="R33" s="234">
        <f t="shared" si="7"/>
        <v>22</v>
      </c>
      <c r="S33" s="8"/>
      <c r="T33" s="238">
        <v>24</v>
      </c>
      <c r="U33" s="242">
        <f t="shared" si="8"/>
        <v>24</v>
      </c>
      <c r="V33" s="234">
        <f t="shared" si="9"/>
        <v>24</v>
      </c>
      <c r="W33" s="8"/>
      <c r="X33" s="238"/>
      <c r="Y33" s="242"/>
      <c r="Z33" s="234"/>
      <c r="AR33" s="13" t="str">
        <f t="shared" si="10"/>
        <v>Richard May</v>
      </c>
      <c r="AS33" s="13" t="str">
        <f t="shared" si="11"/>
        <v>TH</v>
      </c>
      <c r="AT33" s="13">
        <f t="shared" si="12"/>
        <v>3820</v>
      </c>
      <c r="AU33" s="22">
        <f t="shared" si="13"/>
        <v>2</v>
      </c>
      <c r="AV33" s="22">
        <f t="shared" si="14"/>
        <v>11</v>
      </c>
      <c r="AW33" s="22">
        <f t="shared" si="15"/>
        <v>6</v>
      </c>
      <c r="AX33" s="22">
        <f t="shared" si="16"/>
        <v>4</v>
      </c>
      <c r="AY33" s="22">
        <f t="shared" si="17"/>
        <v>0</v>
      </c>
      <c r="BA33" s="13" t="str">
        <f t="shared" si="18"/>
        <v>Richard May</v>
      </c>
      <c r="BB33" s="13" t="str">
        <f t="shared" si="19"/>
        <v>TH</v>
      </c>
      <c r="BC33" s="13">
        <f t="shared" si="20"/>
        <v>3820</v>
      </c>
      <c r="BD33" s="66">
        <f t="shared" si="21"/>
        <v>26</v>
      </c>
      <c r="BE33" s="22">
        <f t="shared" si="22"/>
        <v>26</v>
      </c>
      <c r="BF33" s="22">
        <f t="shared" si="23"/>
        <v>2</v>
      </c>
      <c r="BG33" s="66">
        <f t="shared" si="24"/>
        <v>17</v>
      </c>
      <c r="BH33" s="22">
        <f t="shared" si="25"/>
        <v>17</v>
      </c>
      <c r="BI33" s="22">
        <f t="shared" si="26"/>
        <v>11</v>
      </c>
      <c r="BJ33" s="66">
        <f t="shared" si="27"/>
        <v>22</v>
      </c>
      <c r="BK33" s="22">
        <f t="shared" si="28"/>
        <v>22</v>
      </c>
      <c r="BL33" s="22">
        <f t="shared" si="29"/>
        <v>6</v>
      </c>
      <c r="BM33" s="66">
        <f t="shared" si="30"/>
        <v>24</v>
      </c>
      <c r="BN33" s="22">
        <f t="shared" si="31"/>
        <v>24</v>
      </c>
      <c r="BO33" s="22">
        <f t="shared" si="32"/>
        <v>4</v>
      </c>
      <c r="BP33" s="66">
        <f t="shared" si="33"/>
        <v>0</v>
      </c>
      <c r="BQ33" s="22" t="str">
        <f t="shared" si="34"/>
        <v/>
      </c>
      <c r="BR33" s="22" t="str">
        <f t="shared" si="35"/>
        <v/>
      </c>
      <c r="BT33" s="13" t="str">
        <f t="shared" si="36"/>
        <v>Richard May</v>
      </c>
      <c r="BU33" s="13" t="str">
        <f t="shared" si="37"/>
        <v>TH</v>
      </c>
      <c r="BV33" s="13">
        <f t="shared" si="38"/>
        <v>3820</v>
      </c>
      <c r="BW33" s="66" t="str">
        <f t="shared" si="39"/>
        <v/>
      </c>
      <c r="BX33" s="22" t="str">
        <f t="shared" si="40"/>
        <v/>
      </c>
      <c r="BY33" s="22" t="str">
        <f t="shared" si="41"/>
        <v/>
      </c>
      <c r="BZ33" s="66" t="str">
        <f t="shared" si="42"/>
        <v/>
      </c>
      <c r="CA33" s="22" t="str">
        <f t="shared" si="43"/>
        <v/>
      </c>
      <c r="CB33" s="22" t="str">
        <f t="shared" si="44"/>
        <v/>
      </c>
      <c r="CC33" s="66" t="str">
        <f t="shared" si="45"/>
        <v/>
      </c>
      <c r="CD33" s="22" t="str">
        <f t="shared" si="46"/>
        <v/>
      </c>
      <c r="CE33" s="22" t="str">
        <f t="shared" si="47"/>
        <v/>
      </c>
      <c r="CF33" s="66" t="str">
        <f t="shared" si="48"/>
        <v/>
      </c>
      <c r="CG33" s="22" t="str">
        <f t="shared" si="49"/>
        <v/>
      </c>
      <c r="CH33" s="22" t="str">
        <f t="shared" si="50"/>
        <v/>
      </c>
      <c r="CI33" s="66" t="str">
        <f t="shared" si="51"/>
        <v/>
      </c>
      <c r="CJ33" s="22" t="str">
        <f t="shared" si="52"/>
        <v/>
      </c>
      <c r="CK33" s="22" t="str">
        <f t="shared" si="53"/>
        <v/>
      </c>
    </row>
    <row r="34" spans="1:89" ht="15" customHeight="1" x14ac:dyDescent="0.2">
      <c r="A34" s="252">
        <f t="shared" si="55"/>
        <v>24</v>
      </c>
      <c r="B34" s="65" t="s">
        <v>1340</v>
      </c>
      <c r="C34" s="395" t="s">
        <v>83</v>
      </c>
      <c r="D34" s="249">
        <v>3347</v>
      </c>
      <c r="E34" s="15">
        <f t="shared" si="0"/>
        <v>91</v>
      </c>
      <c r="F34" s="16">
        <f t="shared" si="1"/>
        <v>24</v>
      </c>
      <c r="G34" s="8"/>
      <c r="H34" s="238">
        <v>25</v>
      </c>
      <c r="I34" s="242">
        <f t="shared" si="2"/>
        <v>25</v>
      </c>
      <c r="J34" s="234">
        <f t="shared" si="3"/>
        <v>25</v>
      </c>
      <c r="K34" s="8"/>
      <c r="L34" s="238">
        <v>24</v>
      </c>
      <c r="M34" s="242">
        <f t="shared" si="4"/>
        <v>24</v>
      </c>
      <c r="N34" s="234">
        <f t="shared" si="5"/>
        <v>24</v>
      </c>
      <c r="O34" s="8"/>
      <c r="P34" s="238">
        <v>23</v>
      </c>
      <c r="Q34" s="242">
        <f t="shared" si="6"/>
        <v>23</v>
      </c>
      <c r="R34" s="234">
        <f t="shared" si="7"/>
        <v>23</v>
      </c>
      <c r="S34" s="8"/>
      <c r="T34" s="238">
        <v>19</v>
      </c>
      <c r="U34" s="242">
        <f t="shared" si="8"/>
        <v>19</v>
      </c>
      <c r="V34" s="234">
        <f t="shared" si="9"/>
        <v>19</v>
      </c>
      <c r="W34" s="8"/>
      <c r="X34" s="238"/>
      <c r="Y34" s="242"/>
      <c r="Z34" s="234"/>
      <c r="AR34" s="13" t="str">
        <f t="shared" si="10"/>
        <v>Sergio Rosa Jr</v>
      </c>
      <c r="AS34" s="13" t="str">
        <f t="shared" si="11"/>
        <v>TH</v>
      </c>
      <c r="AT34" s="13">
        <f t="shared" si="12"/>
        <v>3347</v>
      </c>
      <c r="AU34" s="22">
        <f t="shared" si="13"/>
        <v>3</v>
      </c>
      <c r="AV34" s="22">
        <f t="shared" si="14"/>
        <v>4</v>
      </c>
      <c r="AW34" s="22">
        <f t="shared" si="15"/>
        <v>5</v>
      </c>
      <c r="AX34" s="22">
        <f t="shared" si="16"/>
        <v>9</v>
      </c>
      <c r="AY34" s="22">
        <f t="shared" si="17"/>
        <v>0</v>
      </c>
      <c r="BA34" s="13" t="str">
        <f t="shared" si="18"/>
        <v>Sergio Rosa Jr</v>
      </c>
      <c r="BB34" s="13" t="str">
        <f t="shared" si="19"/>
        <v>TH</v>
      </c>
      <c r="BC34" s="13">
        <f t="shared" si="20"/>
        <v>3347</v>
      </c>
      <c r="BD34" s="66">
        <f t="shared" si="21"/>
        <v>25</v>
      </c>
      <c r="BE34" s="22">
        <f t="shared" si="22"/>
        <v>25</v>
      </c>
      <c r="BF34" s="22">
        <f t="shared" si="23"/>
        <v>3</v>
      </c>
      <c r="BG34" s="66">
        <f t="shared" si="24"/>
        <v>24</v>
      </c>
      <c r="BH34" s="22">
        <f t="shared" si="25"/>
        <v>24</v>
      </c>
      <c r="BI34" s="22">
        <f t="shared" si="26"/>
        <v>4</v>
      </c>
      <c r="BJ34" s="66">
        <f t="shared" si="27"/>
        <v>23</v>
      </c>
      <c r="BK34" s="22">
        <f t="shared" si="28"/>
        <v>23</v>
      </c>
      <c r="BL34" s="22">
        <f t="shared" si="29"/>
        <v>5</v>
      </c>
      <c r="BM34" s="66">
        <f t="shared" si="30"/>
        <v>19</v>
      </c>
      <c r="BN34" s="22">
        <f t="shared" si="31"/>
        <v>19</v>
      </c>
      <c r="BO34" s="22">
        <f t="shared" si="32"/>
        <v>9</v>
      </c>
      <c r="BP34" s="66">
        <f t="shared" si="33"/>
        <v>0</v>
      </c>
      <c r="BQ34" s="22" t="str">
        <f t="shared" si="34"/>
        <v/>
      </c>
      <c r="BR34" s="22" t="str">
        <f t="shared" si="35"/>
        <v/>
      </c>
      <c r="BT34" s="13" t="str">
        <f t="shared" si="36"/>
        <v>Sergio Rosa Jr</v>
      </c>
      <c r="BU34" s="13" t="str">
        <f t="shared" si="37"/>
        <v>TH</v>
      </c>
      <c r="BV34" s="13">
        <f t="shared" si="38"/>
        <v>3347</v>
      </c>
      <c r="BW34" s="66" t="str">
        <f t="shared" si="39"/>
        <v/>
      </c>
      <c r="BX34" s="22" t="str">
        <f t="shared" si="40"/>
        <v/>
      </c>
      <c r="BY34" s="22" t="str">
        <f t="shared" si="41"/>
        <v/>
      </c>
      <c r="BZ34" s="66" t="str">
        <f t="shared" si="42"/>
        <v/>
      </c>
      <c r="CA34" s="22" t="str">
        <f t="shared" si="43"/>
        <v/>
      </c>
      <c r="CB34" s="22" t="str">
        <f t="shared" si="44"/>
        <v/>
      </c>
      <c r="CC34" s="66" t="str">
        <f t="shared" si="45"/>
        <v/>
      </c>
      <c r="CD34" s="22" t="str">
        <f t="shared" si="46"/>
        <v/>
      </c>
      <c r="CE34" s="22" t="str">
        <f t="shared" si="47"/>
        <v/>
      </c>
      <c r="CF34" s="66" t="str">
        <f t="shared" si="48"/>
        <v/>
      </c>
      <c r="CG34" s="22" t="str">
        <f t="shared" si="49"/>
        <v/>
      </c>
      <c r="CH34" s="22" t="str">
        <f t="shared" si="50"/>
        <v/>
      </c>
      <c r="CI34" s="66" t="str">
        <f t="shared" si="51"/>
        <v/>
      </c>
      <c r="CJ34" s="22" t="str">
        <f t="shared" si="52"/>
        <v/>
      </c>
      <c r="CK34" s="22" t="str">
        <f t="shared" si="53"/>
        <v/>
      </c>
    </row>
    <row r="35" spans="1:89" ht="15" customHeight="1" x14ac:dyDescent="0.2">
      <c r="A35" s="252">
        <f t="shared" si="55"/>
        <v>25</v>
      </c>
      <c r="B35" s="65" t="s">
        <v>1341</v>
      </c>
      <c r="C35" s="395" t="s">
        <v>83</v>
      </c>
      <c r="D35" s="249">
        <v>3600</v>
      </c>
      <c r="E35" s="15">
        <f t="shared" si="0"/>
        <v>96</v>
      </c>
      <c r="F35" s="16">
        <f t="shared" si="1"/>
        <v>25</v>
      </c>
      <c r="G35" s="8"/>
      <c r="H35" s="238">
        <v>23</v>
      </c>
      <c r="I35" s="242">
        <f t="shared" si="2"/>
        <v>23</v>
      </c>
      <c r="J35" s="234">
        <f t="shared" si="3"/>
        <v>23</v>
      </c>
      <c r="K35" s="8"/>
      <c r="L35" s="238">
        <v>27</v>
      </c>
      <c r="M35" s="242">
        <f t="shared" si="4"/>
        <v>27</v>
      </c>
      <c r="N35" s="234">
        <f t="shared" si="5"/>
        <v>27</v>
      </c>
      <c r="O35" s="8"/>
      <c r="P35" s="238">
        <v>24</v>
      </c>
      <c r="Q35" s="242">
        <f t="shared" si="6"/>
        <v>24</v>
      </c>
      <c r="R35" s="234">
        <f t="shared" si="7"/>
        <v>24</v>
      </c>
      <c r="S35" s="8"/>
      <c r="T35" s="238">
        <v>22</v>
      </c>
      <c r="U35" s="242">
        <f t="shared" si="8"/>
        <v>22</v>
      </c>
      <c r="V35" s="234">
        <f t="shared" si="9"/>
        <v>22</v>
      </c>
      <c r="W35" s="8"/>
      <c r="X35" s="238"/>
      <c r="Y35" s="242"/>
      <c r="Z35" s="234"/>
      <c r="AR35" s="13" t="str">
        <f t="shared" si="10"/>
        <v>Bruce Davis</v>
      </c>
      <c r="AS35" s="13" t="str">
        <f t="shared" si="11"/>
        <v>TH</v>
      </c>
      <c r="AT35" s="13">
        <f t="shared" si="12"/>
        <v>3600</v>
      </c>
      <c r="AU35" s="22">
        <f t="shared" si="13"/>
        <v>5</v>
      </c>
      <c r="AV35" s="22">
        <f t="shared" si="14"/>
        <v>1</v>
      </c>
      <c r="AW35" s="22">
        <f t="shared" si="15"/>
        <v>4</v>
      </c>
      <c r="AX35" s="22">
        <f t="shared" si="16"/>
        <v>6</v>
      </c>
      <c r="AY35" s="22">
        <f t="shared" si="17"/>
        <v>0</v>
      </c>
      <c r="BA35" s="13" t="str">
        <f t="shared" si="18"/>
        <v>Bruce Davis</v>
      </c>
      <c r="BB35" s="13" t="str">
        <f t="shared" si="19"/>
        <v>TH</v>
      </c>
      <c r="BC35" s="13">
        <f t="shared" si="20"/>
        <v>3600</v>
      </c>
      <c r="BD35" s="66">
        <f t="shared" si="21"/>
        <v>23</v>
      </c>
      <c r="BE35" s="22">
        <f t="shared" si="22"/>
        <v>23</v>
      </c>
      <c r="BF35" s="22">
        <f t="shared" si="23"/>
        <v>5</v>
      </c>
      <c r="BG35" s="66">
        <f t="shared" si="24"/>
        <v>27</v>
      </c>
      <c r="BH35" s="22">
        <f t="shared" si="25"/>
        <v>27</v>
      </c>
      <c r="BI35" s="22">
        <f t="shared" si="26"/>
        <v>1</v>
      </c>
      <c r="BJ35" s="66">
        <f t="shared" si="27"/>
        <v>24</v>
      </c>
      <c r="BK35" s="22">
        <f t="shared" si="28"/>
        <v>24</v>
      </c>
      <c r="BL35" s="22">
        <f t="shared" si="29"/>
        <v>4</v>
      </c>
      <c r="BM35" s="66">
        <f t="shared" si="30"/>
        <v>22</v>
      </c>
      <c r="BN35" s="22">
        <f t="shared" si="31"/>
        <v>22</v>
      </c>
      <c r="BO35" s="22">
        <f t="shared" si="32"/>
        <v>6</v>
      </c>
      <c r="BP35" s="66">
        <f t="shared" si="33"/>
        <v>0</v>
      </c>
      <c r="BQ35" s="22" t="str">
        <f t="shared" si="34"/>
        <v/>
      </c>
      <c r="BR35" s="22" t="str">
        <f t="shared" si="35"/>
        <v/>
      </c>
      <c r="BT35" s="13" t="str">
        <f t="shared" si="36"/>
        <v>Bruce Davis</v>
      </c>
      <c r="BU35" s="13" t="str">
        <f t="shared" si="37"/>
        <v>TH</v>
      </c>
      <c r="BV35" s="13">
        <f t="shared" si="38"/>
        <v>3600</v>
      </c>
      <c r="BW35" s="66" t="str">
        <f t="shared" si="39"/>
        <v/>
      </c>
      <c r="BX35" s="22" t="str">
        <f t="shared" si="40"/>
        <v/>
      </c>
      <c r="BY35" s="22" t="str">
        <f t="shared" si="41"/>
        <v/>
      </c>
      <c r="BZ35" s="66" t="str">
        <f t="shared" si="42"/>
        <v/>
      </c>
      <c r="CA35" s="22" t="str">
        <f t="shared" si="43"/>
        <v/>
      </c>
      <c r="CB35" s="22" t="str">
        <f t="shared" si="44"/>
        <v/>
      </c>
      <c r="CC35" s="66" t="str">
        <f t="shared" si="45"/>
        <v/>
      </c>
      <c r="CD35" s="22" t="str">
        <f t="shared" si="46"/>
        <v/>
      </c>
      <c r="CE35" s="22" t="str">
        <f t="shared" si="47"/>
        <v/>
      </c>
      <c r="CF35" s="66" t="str">
        <f t="shared" si="48"/>
        <v/>
      </c>
      <c r="CG35" s="22" t="str">
        <f t="shared" si="49"/>
        <v/>
      </c>
      <c r="CH35" s="22" t="str">
        <f t="shared" si="50"/>
        <v/>
      </c>
      <c r="CI35" s="66" t="str">
        <f t="shared" si="51"/>
        <v/>
      </c>
      <c r="CJ35" s="22" t="str">
        <f t="shared" si="52"/>
        <v/>
      </c>
      <c r="CK35" s="22" t="str">
        <f t="shared" si="53"/>
        <v/>
      </c>
    </row>
    <row r="36" spans="1:89" ht="15" customHeight="1" x14ac:dyDescent="0.2">
      <c r="A36" s="252">
        <f t="shared" si="55"/>
        <v>26</v>
      </c>
      <c r="B36" s="65" t="s">
        <v>764</v>
      </c>
      <c r="C36" s="396" t="s">
        <v>83</v>
      </c>
      <c r="D36" s="249">
        <v>2644</v>
      </c>
      <c r="E36" s="15">
        <f t="shared" si="0"/>
        <v>97</v>
      </c>
      <c r="F36" s="16">
        <f t="shared" si="1"/>
        <v>26</v>
      </c>
      <c r="G36" s="8"/>
      <c r="H36" s="238">
        <v>22</v>
      </c>
      <c r="I36" s="242">
        <f t="shared" si="2"/>
        <v>22</v>
      </c>
      <c r="J36" s="234">
        <f t="shared" si="3"/>
        <v>22</v>
      </c>
      <c r="K36" s="8"/>
      <c r="L36" s="238">
        <v>26</v>
      </c>
      <c r="M36" s="242">
        <f t="shared" si="4"/>
        <v>26</v>
      </c>
      <c r="N36" s="234">
        <f t="shared" si="5"/>
        <v>26</v>
      </c>
      <c r="O36" s="8"/>
      <c r="P36" s="238">
        <v>26</v>
      </c>
      <c r="Q36" s="242">
        <f t="shared" si="6"/>
        <v>26</v>
      </c>
      <c r="R36" s="234">
        <f t="shared" si="7"/>
        <v>26</v>
      </c>
      <c r="S36" s="8"/>
      <c r="T36" s="238">
        <v>23</v>
      </c>
      <c r="U36" s="242">
        <f t="shared" si="8"/>
        <v>23</v>
      </c>
      <c r="V36" s="234">
        <f t="shared" si="9"/>
        <v>23</v>
      </c>
      <c r="W36" s="8"/>
      <c r="X36" s="238"/>
      <c r="Y36" s="242"/>
      <c r="Z36" s="234"/>
      <c r="AR36" s="13" t="str">
        <f t="shared" si="10"/>
        <v>Craig Hennecy</v>
      </c>
      <c r="AS36" s="13" t="str">
        <f t="shared" si="11"/>
        <v>TH</v>
      </c>
      <c r="AT36" s="13">
        <f t="shared" si="12"/>
        <v>2644</v>
      </c>
      <c r="AU36" s="22">
        <f t="shared" si="13"/>
        <v>6</v>
      </c>
      <c r="AV36" s="22">
        <f t="shared" si="14"/>
        <v>2</v>
      </c>
      <c r="AW36" s="22">
        <f t="shared" si="15"/>
        <v>2</v>
      </c>
      <c r="AX36" s="22">
        <f t="shared" si="16"/>
        <v>5</v>
      </c>
      <c r="AY36" s="22">
        <f t="shared" si="17"/>
        <v>0</v>
      </c>
      <c r="BA36" s="13" t="str">
        <f t="shared" si="18"/>
        <v>Craig Hennecy</v>
      </c>
      <c r="BB36" s="13" t="str">
        <f t="shared" si="19"/>
        <v>TH</v>
      </c>
      <c r="BC36" s="13">
        <f t="shared" si="20"/>
        <v>2644</v>
      </c>
      <c r="BD36" s="66">
        <f t="shared" si="21"/>
        <v>22</v>
      </c>
      <c r="BE36" s="22">
        <f t="shared" si="22"/>
        <v>22</v>
      </c>
      <c r="BF36" s="22">
        <f t="shared" si="23"/>
        <v>6</v>
      </c>
      <c r="BG36" s="66">
        <f t="shared" si="24"/>
        <v>26</v>
      </c>
      <c r="BH36" s="22">
        <f t="shared" si="25"/>
        <v>26</v>
      </c>
      <c r="BI36" s="22">
        <f t="shared" si="26"/>
        <v>2</v>
      </c>
      <c r="BJ36" s="66">
        <f t="shared" si="27"/>
        <v>26</v>
      </c>
      <c r="BK36" s="22">
        <f t="shared" si="28"/>
        <v>26</v>
      </c>
      <c r="BL36" s="22">
        <f t="shared" si="29"/>
        <v>2</v>
      </c>
      <c r="BM36" s="66">
        <f t="shared" si="30"/>
        <v>23</v>
      </c>
      <c r="BN36" s="22">
        <f t="shared" si="31"/>
        <v>23</v>
      </c>
      <c r="BO36" s="22">
        <f t="shared" si="32"/>
        <v>5</v>
      </c>
      <c r="BP36" s="66">
        <f t="shared" si="33"/>
        <v>0</v>
      </c>
      <c r="BQ36" s="22" t="str">
        <f t="shared" si="34"/>
        <v/>
      </c>
      <c r="BR36" s="22" t="str">
        <f t="shared" si="35"/>
        <v/>
      </c>
      <c r="BT36" s="13" t="str">
        <f t="shared" si="36"/>
        <v>Craig Hennecy</v>
      </c>
      <c r="BU36" s="13" t="str">
        <f t="shared" si="37"/>
        <v>TH</v>
      </c>
      <c r="BV36" s="13">
        <f t="shared" si="38"/>
        <v>2644</v>
      </c>
      <c r="BW36" s="66" t="str">
        <f t="shared" si="39"/>
        <v/>
      </c>
      <c r="BX36" s="22" t="str">
        <f t="shared" si="40"/>
        <v/>
      </c>
      <c r="BY36" s="22" t="str">
        <f t="shared" si="41"/>
        <v/>
      </c>
      <c r="BZ36" s="66" t="str">
        <f t="shared" si="42"/>
        <v/>
      </c>
      <c r="CA36" s="22" t="str">
        <f t="shared" si="43"/>
        <v/>
      </c>
      <c r="CB36" s="22" t="str">
        <f t="shared" si="44"/>
        <v/>
      </c>
      <c r="CC36" s="66" t="str">
        <f t="shared" si="45"/>
        <v/>
      </c>
      <c r="CD36" s="22" t="str">
        <f t="shared" si="46"/>
        <v/>
      </c>
      <c r="CE36" s="22" t="str">
        <f t="shared" si="47"/>
        <v/>
      </c>
      <c r="CF36" s="66" t="str">
        <f t="shared" si="48"/>
        <v/>
      </c>
      <c r="CG36" s="22" t="str">
        <f t="shared" si="49"/>
        <v/>
      </c>
      <c r="CH36" s="22" t="str">
        <f t="shared" si="50"/>
        <v/>
      </c>
      <c r="CI36" s="66" t="str">
        <f t="shared" si="51"/>
        <v/>
      </c>
      <c r="CJ36" s="22" t="str">
        <f t="shared" si="52"/>
        <v/>
      </c>
      <c r="CK36" s="22" t="str">
        <f t="shared" si="53"/>
        <v/>
      </c>
    </row>
    <row r="37" spans="1:89" ht="15" customHeight="1" x14ac:dyDescent="0.2">
      <c r="A37" s="252">
        <f t="shared" si="55"/>
        <v>27</v>
      </c>
      <c r="B37" s="65" t="s">
        <v>833</v>
      </c>
      <c r="C37" s="396" t="s">
        <v>83</v>
      </c>
      <c r="D37" s="249">
        <v>3885</v>
      </c>
      <c r="E37" s="15">
        <f t="shared" si="0"/>
        <v>99</v>
      </c>
      <c r="F37" s="16">
        <f t="shared" si="1"/>
        <v>27</v>
      </c>
      <c r="G37" s="8"/>
      <c r="H37" s="238">
        <v>27</v>
      </c>
      <c r="I37" s="242">
        <f t="shared" si="2"/>
        <v>27</v>
      </c>
      <c r="J37" s="234">
        <f t="shared" si="3"/>
        <v>27</v>
      </c>
      <c r="K37" s="8"/>
      <c r="L37" s="238">
        <v>22</v>
      </c>
      <c r="M37" s="242">
        <f t="shared" si="4"/>
        <v>22</v>
      </c>
      <c r="N37" s="234">
        <f t="shared" si="5"/>
        <v>22</v>
      </c>
      <c r="O37" s="8"/>
      <c r="P37" s="238">
        <v>25</v>
      </c>
      <c r="Q37" s="242">
        <f t="shared" si="6"/>
        <v>25</v>
      </c>
      <c r="R37" s="234">
        <f t="shared" si="7"/>
        <v>25</v>
      </c>
      <c r="S37" s="8"/>
      <c r="T37" s="238">
        <v>25</v>
      </c>
      <c r="U37" s="242">
        <f t="shared" si="8"/>
        <v>25</v>
      </c>
      <c r="V37" s="234">
        <f t="shared" si="9"/>
        <v>25</v>
      </c>
      <c r="W37" s="8"/>
      <c r="X37" s="238"/>
      <c r="Y37" s="242"/>
      <c r="Z37" s="234"/>
      <c r="AR37" s="13" t="str">
        <f t="shared" si="10"/>
        <v>Dianne Hart</v>
      </c>
      <c r="AS37" s="13" t="str">
        <f t="shared" si="11"/>
        <v>TH</v>
      </c>
      <c r="AT37" s="13">
        <f t="shared" si="12"/>
        <v>3885</v>
      </c>
      <c r="AU37" s="22">
        <f t="shared" si="13"/>
        <v>1</v>
      </c>
      <c r="AV37" s="22">
        <f t="shared" si="14"/>
        <v>6</v>
      </c>
      <c r="AW37" s="22">
        <f t="shared" si="15"/>
        <v>3</v>
      </c>
      <c r="AX37" s="22">
        <f t="shared" si="16"/>
        <v>3</v>
      </c>
      <c r="AY37" s="22">
        <f t="shared" si="17"/>
        <v>0</v>
      </c>
      <c r="BA37" s="13" t="str">
        <f t="shared" si="18"/>
        <v>Dianne Hart</v>
      </c>
      <c r="BB37" s="13" t="str">
        <f t="shared" si="19"/>
        <v>TH</v>
      </c>
      <c r="BC37" s="13">
        <f t="shared" si="20"/>
        <v>3885</v>
      </c>
      <c r="BD37" s="66">
        <f t="shared" si="21"/>
        <v>27</v>
      </c>
      <c r="BE37" s="22">
        <f t="shared" si="22"/>
        <v>27</v>
      </c>
      <c r="BF37" s="22">
        <f t="shared" si="23"/>
        <v>1</v>
      </c>
      <c r="BG37" s="66">
        <f t="shared" si="24"/>
        <v>22</v>
      </c>
      <c r="BH37" s="22">
        <f t="shared" si="25"/>
        <v>22</v>
      </c>
      <c r="BI37" s="22">
        <f t="shared" si="26"/>
        <v>6</v>
      </c>
      <c r="BJ37" s="66">
        <f t="shared" si="27"/>
        <v>25</v>
      </c>
      <c r="BK37" s="22">
        <f t="shared" si="28"/>
        <v>25</v>
      </c>
      <c r="BL37" s="22">
        <f t="shared" si="29"/>
        <v>3</v>
      </c>
      <c r="BM37" s="66">
        <f t="shared" si="30"/>
        <v>25</v>
      </c>
      <c r="BN37" s="22">
        <f t="shared" si="31"/>
        <v>25</v>
      </c>
      <c r="BO37" s="22">
        <f t="shared" si="32"/>
        <v>3</v>
      </c>
      <c r="BP37" s="66">
        <f t="shared" si="33"/>
        <v>0</v>
      </c>
      <c r="BQ37" s="22" t="str">
        <f t="shared" si="34"/>
        <v/>
      </c>
      <c r="BR37" s="22" t="str">
        <f t="shared" si="35"/>
        <v/>
      </c>
      <c r="BT37" s="13" t="str">
        <f t="shared" si="36"/>
        <v>Dianne Hart</v>
      </c>
      <c r="BU37" s="13" t="str">
        <f t="shared" si="37"/>
        <v>TH</v>
      </c>
      <c r="BV37" s="13">
        <f t="shared" si="38"/>
        <v>3885</v>
      </c>
      <c r="BW37" s="66" t="str">
        <f t="shared" si="39"/>
        <v/>
      </c>
      <c r="BX37" s="22" t="str">
        <f t="shared" si="40"/>
        <v/>
      </c>
      <c r="BY37" s="22" t="str">
        <f t="shared" si="41"/>
        <v/>
      </c>
      <c r="BZ37" s="66" t="str">
        <f t="shared" si="42"/>
        <v/>
      </c>
      <c r="CA37" s="22" t="str">
        <f t="shared" si="43"/>
        <v/>
      </c>
      <c r="CB37" s="22" t="str">
        <f t="shared" si="44"/>
        <v/>
      </c>
      <c r="CC37" s="66" t="str">
        <f t="shared" si="45"/>
        <v/>
      </c>
      <c r="CD37" s="22" t="str">
        <f t="shared" si="46"/>
        <v/>
      </c>
      <c r="CE37" s="22" t="str">
        <f t="shared" si="47"/>
        <v/>
      </c>
      <c r="CF37" s="66" t="str">
        <f t="shared" si="48"/>
        <v/>
      </c>
      <c r="CG37" s="22" t="str">
        <f t="shared" si="49"/>
        <v/>
      </c>
      <c r="CH37" s="22" t="str">
        <f t="shared" si="50"/>
        <v/>
      </c>
      <c r="CI37" s="66" t="str">
        <f t="shared" si="51"/>
        <v/>
      </c>
      <c r="CJ37" s="22" t="str">
        <f t="shared" si="52"/>
        <v/>
      </c>
      <c r="CK37" s="22" t="str">
        <f t="shared" si="53"/>
        <v/>
      </c>
    </row>
    <row r="38" spans="1:89" ht="15" customHeight="1" x14ac:dyDescent="0.2">
      <c r="A38" s="252">
        <f t="shared" si="55"/>
        <v>28</v>
      </c>
      <c r="B38" s="65" t="s">
        <v>494</v>
      </c>
      <c r="C38" s="396" t="s">
        <v>83</v>
      </c>
      <c r="D38" s="249">
        <v>3966</v>
      </c>
      <c r="E38" s="15">
        <f t="shared" si="0"/>
        <v>116</v>
      </c>
      <c r="F38" s="16">
        <f t="shared" si="1"/>
        <v>28</v>
      </c>
      <c r="G38" s="8"/>
      <c r="H38" s="238" t="s">
        <v>1292</v>
      </c>
      <c r="I38" s="242" t="str">
        <f t="shared" si="2"/>
        <v/>
      </c>
      <c r="J38" s="234">
        <f t="shared" si="3"/>
        <v>29</v>
      </c>
      <c r="K38" s="8"/>
      <c r="L38" s="238" t="s">
        <v>1292</v>
      </c>
      <c r="M38" s="242" t="str">
        <f t="shared" si="4"/>
        <v/>
      </c>
      <c r="N38" s="234">
        <f t="shared" si="5"/>
        <v>29</v>
      </c>
      <c r="O38" s="8"/>
      <c r="P38" s="238" t="s">
        <v>1292</v>
      </c>
      <c r="Q38" s="242" t="str">
        <f t="shared" si="6"/>
        <v/>
      </c>
      <c r="R38" s="234">
        <f t="shared" si="7"/>
        <v>29</v>
      </c>
      <c r="S38" s="8"/>
      <c r="T38" s="238" t="s">
        <v>1292</v>
      </c>
      <c r="U38" s="242" t="str">
        <f t="shared" si="8"/>
        <v/>
      </c>
      <c r="V38" s="234">
        <f t="shared" si="9"/>
        <v>29</v>
      </c>
      <c r="W38" s="8"/>
      <c r="X38" s="238"/>
      <c r="Y38" s="242"/>
      <c r="Z38" s="234"/>
      <c r="AR38" s="13" t="str">
        <f t="shared" si="10"/>
        <v>Sam Ingham</v>
      </c>
      <c r="AS38" s="13" t="str">
        <f t="shared" si="11"/>
        <v>TH</v>
      </c>
      <c r="AT38" s="13">
        <f t="shared" si="12"/>
        <v>3966</v>
      </c>
      <c r="AU38" s="22">
        <f t="shared" si="13"/>
        <v>0</v>
      </c>
      <c r="AV38" s="22">
        <f t="shared" si="14"/>
        <v>0</v>
      </c>
      <c r="AW38" s="22">
        <f t="shared" si="15"/>
        <v>0</v>
      </c>
      <c r="AX38" s="22">
        <f t="shared" si="16"/>
        <v>0</v>
      </c>
      <c r="AY38" s="22">
        <f t="shared" si="17"/>
        <v>0</v>
      </c>
      <c r="BA38" s="13" t="str">
        <f t="shared" si="18"/>
        <v>Sam Ingham</v>
      </c>
      <c r="BB38" s="13" t="str">
        <f t="shared" si="19"/>
        <v>TH</v>
      </c>
      <c r="BC38" s="13">
        <f t="shared" si="20"/>
        <v>3966</v>
      </c>
      <c r="BD38" s="66" t="str">
        <f t="shared" si="21"/>
        <v>DNC</v>
      </c>
      <c r="BE38" s="22">
        <f t="shared" si="22"/>
        <v>29</v>
      </c>
      <c r="BF38" s="22">
        <f t="shared" si="23"/>
        <v>0</v>
      </c>
      <c r="BG38" s="66" t="str">
        <f t="shared" si="24"/>
        <v>DNC</v>
      </c>
      <c r="BH38" s="22">
        <f t="shared" si="25"/>
        <v>29</v>
      </c>
      <c r="BI38" s="22">
        <f t="shared" si="26"/>
        <v>0</v>
      </c>
      <c r="BJ38" s="66" t="str">
        <f t="shared" si="27"/>
        <v>DNC</v>
      </c>
      <c r="BK38" s="22">
        <f t="shared" si="28"/>
        <v>29</v>
      </c>
      <c r="BL38" s="22">
        <f t="shared" si="29"/>
        <v>0</v>
      </c>
      <c r="BM38" s="66" t="str">
        <f t="shared" si="30"/>
        <v>DNC</v>
      </c>
      <c r="BN38" s="22">
        <f t="shared" si="31"/>
        <v>29</v>
      </c>
      <c r="BO38" s="22">
        <f t="shared" si="32"/>
        <v>0</v>
      </c>
      <c r="BP38" s="66">
        <f t="shared" si="33"/>
        <v>0</v>
      </c>
      <c r="BQ38" s="22" t="str">
        <f t="shared" si="34"/>
        <v/>
      </c>
      <c r="BR38" s="22" t="str">
        <f t="shared" si="35"/>
        <v/>
      </c>
      <c r="BT38" s="13" t="str">
        <f t="shared" si="36"/>
        <v>Sam Ingham</v>
      </c>
      <c r="BU38" s="13" t="str">
        <f t="shared" si="37"/>
        <v>TH</v>
      </c>
      <c r="BV38" s="13">
        <f t="shared" si="38"/>
        <v>3966</v>
      </c>
      <c r="BW38" s="66" t="str">
        <f t="shared" si="39"/>
        <v/>
      </c>
      <c r="BX38" s="22" t="str">
        <f t="shared" si="40"/>
        <v/>
      </c>
      <c r="BY38" s="22" t="str">
        <f t="shared" si="41"/>
        <v/>
      </c>
      <c r="BZ38" s="66" t="str">
        <f t="shared" si="42"/>
        <v/>
      </c>
      <c r="CA38" s="22" t="str">
        <f t="shared" si="43"/>
        <v/>
      </c>
      <c r="CB38" s="22" t="str">
        <f t="shared" si="44"/>
        <v/>
      </c>
      <c r="CC38" s="66" t="str">
        <f t="shared" si="45"/>
        <v/>
      </c>
      <c r="CD38" s="22" t="str">
        <f t="shared" si="46"/>
        <v/>
      </c>
      <c r="CE38" s="22" t="str">
        <f t="shared" si="47"/>
        <v/>
      </c>
      <c r="CF38" s="66" t="str">
        <f t="shared" si="48"/>
        <v/>
      </c>
      <c r="CG38" s="22" t="str">
        <f t="shared" si="49"/>
        <v/>
      </c>
      <c r="CH38" s="22" t="str">
        <f t="shared" si="50"/>
        <v/>
      </c>
      <c r="CI38" s="66" t="str">
        <f t="shared" si="51"/>
        <v/>
      </c>
      <c r="CJ38" s="22" t="str">
        <f t="shared" si="52"/>
        <v/>
      </c>
      <c r="CK38" s="22" t="str">
        <f t="shared" si="53"/>
        <v/>
      </c>
    </row>
    <row r="39" spans="1:89" ht="15" customHeight="1" x14ac:dyDescent="0.2">
      <c r="A39" s="252" t="str">
        <f t="shared" ref="A39" si="56">F39</f>
        <v/>
      </c>
      <c r="B39" s="65"/>
      <c r="C39" s="395"/>
      <c r="D39" s="249"/>
      <c r="E39" s="15" t="str">
        <f t="shared" ref="E39" si="57">IF(B39="","",J39+N39+R39+V39+Z39)</f>
        <v/>
      </c>
      <c r="F39" s="16" t="str">
        <f t="shared" si="1"/>
        <v/>
      </c>
      <c r="G39" s="8"/>
      <c r="H39" s="238"/>
      <c r="I39" s="242" t="str">
        <f t="shared" ref="I39" si="58">IF(OR(H39="DNS",H39="DNF",H39="DSQ",H39="DNC",H39="OCS"),"",IF(H$9="","",IF($B39="","",H39)))</f>
        <v/>
      </c>
      <c r="J39" s="234" t="str">
        <f t="shared" si="3"/>
        <v/>
      </c>
      <c r="K39" s="8"/>
      <c r="L39" s="238"/>
      <c r="M39" s="242" t="str">
        <f t="shared" ref="M39" si="59">IF(OR(L39="DNS",L39="DNF",L39="DSQ",L39="DNC",L39="OCS"),"",IF(L$9="","",IF($B39="","",L39)))</f>
        <v/>
      </c>
      <c r="N39" s="234" t="str">
        <f t="shared" si="5"/>
        <v/>
      </c>
      <c r="O39" s="8"/>
      <c r="P39" s="238"/>
      <c r="Q39" s="242" t="str">
        <f t="shared" ref="Q39" si="60">IF(OR(P39="DNS",P39="DNF",P39="DSQ",P39="DNC",P39="OCS"),"",IF(P$9="","",IF($B39="","",P39)))</f>
        <v/>
      </c>
      <c r="R39" s="234" t="str">
        <f t="shared" si="7"/>
        <v/>
      </c>
      <c r="S39" s="8"/>
      <c r="T39" s="238"/>
      <c r="U39" s="242" t="str">
        <f t="shared" ref="U39" si="61">IF(OR(T39="DNS",T39="DNF",T39="DSQ",T39="DNC",T39="OCS"),"",IF(T$9="","",IF($B39="","",T39)))</f>
        <v/>
      </c>
      <c r="V39" s="234" t="str">
        <f t="shared" si="9"/>
        <v/>
      </c>
      <c r="W39" s="8"/>
      <c r="X39" s="238"/>
      <c r="Y39" s="242"/>
      <c r="Z39" s="234"/>
      <c r="AR39" s="13" t="str">
        <f t="shared" ref="AR39" si="62">IF($B39="","",B39)</f>
        <v/>
      </c>
      <c r="AS39" s="13" t="str">
        <f t="shared" ref="AS39" si="63">IF($B39="","",C39)</f>
        <v/>
      </c>
      <c r="AT39" s="13" t="str">
        <f t="shared" ref="AT39" si="64">IF($B39="","",D39)</f>
        <v/>
      </c>
      <c r="AU39" s="22" t="str">
        <f t="shared" si="13"/>
        <v/>
      </c>
      <c r="AV39" s="22" t="str">
        <f t="shared" si="14"/>
        <v/>
      </c>
      <c r="AW39" s="22" t="str">
        <f t="shared" si="15"/>
        <v/>
      </c>
      <c r="AX39" s="22" t="str">
        <f t="shared" si="16"/>
        <v/>
      </c>
      <c r="AY39" s="22" t="str">
        <f t="shared" si="17"/>
        <v/>
      </c>
      <c r="BA39" s="13" t="str">
        <f t="shared" ref="BA39" si="65">IF($B39="","",B39)</f>
        <v/>
      </c>
      <c r="BB39" s="13" t="str">
        <f t="shared" ref="BB39" si="66">IF($B39="","",C39)</f>
        <v/>
      </c>
      <c r="BC39" s="13" t="str">
        <f t="shared" ref="BC39" si="67">IF($B39="","",D39)</f>
        <v/>
      </c>
      <c r="BD39" s="66" t="str">
        <f t="shared" ref="BD39" si="68">IF($C39="TH",H39,"")</f>
        <v/>
      </c>
      <c r="BE39" s="22" t="str">
        <f t="shared" si="22"/>
        <v/>
      </c>
      <c r="BF39" s="22" t="str">
        <f t="shared" si="23"/>
        <v/>
      </c>
      <c r="BG39" s="66" t="str">
        <f t="shared" ref="BG39" si="69">IF($C39="TH",L39,"")</f>
        <v/>
      </c>
      <c r="BH39" s="22" t="str">
        <f t="shared" si="25"/>
        <v/>
      </c>
      <c r="BI39" s="22" t="str">
        <f t="shared" si="26"/>
        <v/>
      </c>
      <c r="BJ39" s="66" t="str">
        <f t="shared" ref="BJ39" si="70">IF($C39="TH",P39,"")</f>
        <v/>
      </c>
      <c r="BK39" s="22" t="str">
        <f t="shared" si="28"/>
        <v/>
      </c>
      <c r="BL39" s="22" t="str">
        <f t="shared" si="29"/>
        <v/>
      </c>
      <c r="BM39" s="66" t="str">
        <f t="shared" ref="BM39" si="71">IF($C39="TH",T39,"")</f>
        <v/>
      </c>
      <c r="BN39" s="22" t="str">
        <f t="shared" si="31"/>
        <v/>
      </c>
      <c r="BO39" s="22" t="str">
        <f t="shared" si="32"/>
        <v/>
      </c>
      <c r="BP39" s="66" t="str">
        <f t="shared" ref="BP39" si="72">IF($C39="TH",X39,"")</f>
        <v/>
      </c>
      <c r="BQ39" s="22" t="str">
        <f t="shared" si="34"/>
        <v/>
      </c>
      <c r="BR39" s="22" t="str">
        <f t="shared" si="35"/>
        <v/>
      </c>
      <c r="BT39" s="13" t="str">
        <f t="shared" ref="BT39" si="73">IF($B39="","",B39)</f>
        <v/>
      </c>
      <c r="BU39" s="13" t="str">
        <f t="shared" ref="BU39" si="74">IF($B39="","",C39)</f>
        <v/>
      </c>
      <c r="BV39" s="13" t="str">
        <f t="shared" ref="BV39" si="75">IF($B39="","",D39)</f>
        <v/>
      </c>
      <c r="BW39" s="66" t="str">
        <f t="shared" ref="BW39" si="76">IF($C39="FSCT",H39,"")</f>
        <v/>
      </c>
      <c r="BX39" s="22" t="str">
        <f t="shared" si="40"/>
        <v/>
      </c>
      <c r="BY39" s="22" t="str">
        <f t="shared" si="41"/>
        <v/>
      </c>
      <c r="BZ39" s="66" t="str">
        <f t="shared" ref="BZ39" si="77">IF($C39="FSCT",L39,"")</f>
        <v/>
      </c>
      <c r="CA39" s="22" t="str">
        <f t="shared" si="43"/>
        <v/>
      </c>
      <c r="CB39" s="22" t="str">
        <f t="shared" si="44"/>
        <v/>
      </c>
      <c r="CC39" s="66" t="str">
        <f t="shared" ref="CC39" si="78">IF($C39="FSCT",P39,"")</f>
        <v/>
      </c>
      <c r="CD39" s="22" t="str">
        <f t="shared" si="46"/>
        <v/>
      </c>
      <c r="CE39" s="22" t="str">
        <f t="shared" si="47"/>
        <v/>
      </c>
      <c r="CF39" s="66" t="str">
        <f t="shared" ref="CF39" si="79">IF($C39="FSCT",T39,"")</f>
        <v/>
      </c>
      <c r="CG39" s="22" t="str">
        <f t="shared" si="49"/>
        <v/>
      </c>
      <c r="CH39" s="22" t="str">
        <f t="shared" si="50"/>
        <v/>
      </c>
      <c r="CI39" s="66" t="str">
        <f t="shared" ref="CI39" si="80">IF($C39="FSCT",X39,"")</f>
        <v/>
      </c>
      <c r="CJ39" s="22" t="str">
        <f t="shared" si="52"/>
        <v/>
      </c>
      <c r="CK39" s="22" t="str">
        <f t="shared" si="53"/>
        <v/>
      </c>
    </row>
    <row r="40" spans="1:89" ht="15" customHeight="1" x14ac:dyDescent="0.2">
      <c r="A40" s="252" t="str">
        <f t="shared" ref="A40" si="81">F40</f>
        <v/>
      </c>
      <c r="B40" s="65"/>
      <c r="C40" s="395"/>
      <c r="D40" s="249"/>
      <c r="E40" s="15" t="str">
        <f t="shared" ref="E40" si="82">IF(B40="","",J40+N40+R40+V40+Z40)</f>
        <v/>
      </c>
      <c r="F40" s="16" t="str">
        <f t="shared" si="1"/>
        <v/>
      </c>
      <c r="G40" s="8"/>
      <c r="H40" s="238"/>
      <c r="I40" s="242" t="str">
        <f t="shared" ref="I40" si="83">IF(OR(H40="DNS",H40="DNF",H40="DSQ",H40="DNC",H40="OCS"),"",IF(H$9="","",IF($B40="","",H40)))</f>
        <v/>
      </c>
      <c r="J40" s="234" t="str">
        <f t="shared" si="3"/>
        <v/>
      </c>
      <c r="K40" s="8"/>
      <c r="L40" s="238"/>
      <c r="M40" s="242" t="str">
        <f t="shared" ref="M40" si="84">IF(OR(L40="DNS",L40="DNF",L40="DSQ",L40="DNC",L40="OCS"),"",IF(L$9="","",IF($B40="","",L40)))</f>
        <v/>
      </c>
      <c r="N40" s="234" t="str">
        <f t="shared" si="5"/>
        <v/>
      </c>
      <c r="O40" s="8"/>
      <c r="P40" s="238"/>
      <c r="Q40" s="242" t="str">
        <f t="shared" ref="Q40" si="85">IF(OR(P40="DNS",P40="DNF",P40="DSQ",P40="DNC",P40="OCS"),"",IF(P$9="","",IF($B40="","",P40)))</f>
        <v/>
      </c>
      <c r="R40" s="234" t="str">
        <f t="shared" si="7"/>
        <v/>
      </c>
      <c r="S40" s="8"/>
      <c r="T40" s="238"/>
      <c r="U40" s="242" t="str">
        <f t="shared" ref="U40" si="86">IF(OR(T40="DNS",T40="DNF",T40="DSQ",T40="DNC",T40="OCS"),"",IF(T$9="","",IF($B40="","",T40)))</f>
        <v/>
      </c>
      <c r="V40" s="234" t="str">
        <f t="shared" si="9"/>
        <v/>
      </c>
      <c r="W40" s="8"/>
      <c r="X40" s="238"/>
      <c r="Y40" s="242"/>
      <c r="Z40" s="234"/>
      <c r="AR40" s="13" t="str">
        <f t="shared" ref="AR40" si="87">IF($B40="","",B40)</f>
        <v/>
      </c>
      <c r="AS40" s="13" t="str">
        <f t="shared" ref="AS40" si="88">IF($B40="","",C40)</f>
        <v/>
      </c>
      <c r="AT40" s="13" t="str">
        <f t="shared" ref="AT40" si="89">IF($B40="","",D40)</f>
        <v/>
      </c>
      <c r="AU40" s="22" t="str">
        <f t="shared" si="13"/>
        <v/>
      </c>
      <c r="AV40" s="22" t="str">
        <f t="shared" si="14"/>
        <v/>
      </c>
      <c r="AW40" s="22" t="str">
        <f t="shared" si="15"/>
        <v/>
      </c>
      <c r="AX40" s="22" t="str">
        <f t="shared" si="16"/>
        <v/>
      </c>
      <c r="AY40" s="22" t="str">
        <f t="shared" si="17"/>
        <v/>
      </c>
      <c r="BA40" s="13" t="str">
        <f t="shared" ref="BA40" si="90">IF($B40="","",B40)</f>
        <v/>
      </c>
      <c r="BB40" s="13" t="str">
        <f t="shared" ref="BB40" si="91">IF($B40="","",C40)</f>
        <v/>
      </c>
      <c r="BC40" s="13" t="str">
        <f t="shared" ref="BC40" si="92">IF($B40="","",D40)</f>
        <v/>
      </c>
      <c r="BD40" s="66" t="str">
        <f t="shared" ref="BD40" si="93">IF($C40="TH",H40,"")</f>
        <v/>
      </c>
      <c r="BE40" s="22" t="str">
        <f t="shared" si="22"/>
        <v/>
      </c>
      <c r="BF40" s="22" t="str">
        <f t="shared" si="23"/>
        <v/>
      </c>
      <c r="BG40" s="66" t="str">
        <f t="shared" ref="BG40" si="94">IF($C40="TH",L40,"")</f>
        <v/>
      </c>
      <c r="BH40" s="22" t="str">
        <f t="shared" si="25"/>
        <v/>
      </c>
      <c r="BI40" s="22" t="str">
        <f t="shared" si="26"/>
        <v/>
      </c>
      <c r="BJ40" s="66" t="str">
        <f t="shared" ref="BJ40" si="95">IF($C40="TH",P40,"")</f>
        <v/>
      </c>
      <c r="BK40" s="22" t="str">
        <f t="shared" si="28"/>
        <v/>
      </c>
      <c r="BL40" s="22" t="str">
        <f t="shared" si="29"/>
        <v/>
      </c>
      <c r="BM40" s="66" t="str">
        <f t="shared" ref="BM40" si="96">IF($C40="TH",T40,"")</f>
        <v/>
      </c>
      <c r="BN40" s="22" t="str">
        <f t="shared" si="31"/>
        <v/>
      </c>
      <c r="BO40" s="22" t="str">
        <f t="shared" si="32"/>
        <v/>
      </c>
      <c r="BP40" s="66" t="str">
        <f t="shared" ref="BP40" si="97">IF($C40="TH",X40,"")</f>
        <v/>
      </c>
      <c r="BQ40" s="22" t="str">
        <f t="shared" si="34"/>
        <v/>
      </c>
      <c r="BR40" s="22" t="str">
        <f t="shared" si="35"/>
        <v/>
      </c>
      <c r="BT40" s="13" t="str">
        <f t="shared" ref="BT40" si="98">IF($B40="","",B40)</f>
        <v/>
      </c>
      <c r="BU40" s="13" t="str">
        <f t="shared" ref="BU40" si="99">IF($B40="","",C40)</f>
        <v/>
      </c>
      <c r="BV40" s="13" t="str">
        <f t="shared" ref="BV40" si="100">IF($B40="","",D40)</f>
        <v/>
      </c>
      <c r="BW40" s="66" t="str">
        <f t="shared" ref="BW40" si="101">IF($C40="FSCT",H40,"")</f>
        <v/>
      </c>
      <c r="BX40" s="22" t="str">
        <f t="shared" si="40"/>
        <v/>
      </c>
      <c r="BY40" s="22" t="str">
        <f t="shared" si="41"/>
        <v/>
      </c>
      <c r="BZ40" s="66" t="str">
        <f t="shared" ref="BZ40" si="102">IF($C40="FSCT",L40,"")</f>
        <v/>
      </c>
      <c r="CA40" s="22" t="str">
        <f t="shared" si="43"/>
        <v/>
      </c>
      <c r="CB40" s="22" t="str">
        <f t="shared" si="44"/>
        <v/>
      </c>
      <c r="CC40" s="66" t="str">
        <f t="shared" ref="CC40" si="103">IF($C40="FSCT",P40,"")</f>
        <v/>
      </c>
      <c r="CD40" s="22" t="str">
        <f t="shared" si="46"/>
        <v/>
      </c>
      <c r="CE40" s="22" t="str">
        <f t="shared" si="47"/>
        <v/>
      </c>
      <c r="CF40" s="66" t="str">
        <f t="shared" ref="CF40" si="104">IF($C40="FSCT",T40,"")</f>
        <v/>
      </c>
      <c r="CG40" s="22" t="str">
        <f t="shared" si="49"/>
        <v/>
      </c>
      <c r="CH40" s="22" t="str">
        <f t="shared" si="50"/>
        <v/>
      </c>
      <c r="CI40" s="66" t="str">
        <f t="shared" ref="CI40" si="105">IF($C40="FSCT",X40,"")</f>
        <v/>
      </c>
      <c r="CJ40" s="22" t="str">
        <f t="shared" si="52"/>
        <v/>
      </c>
      <c r="CK40" s="22" t="str">
        <f t="shared" si="53"/>
        <v/>
      </c>
    </row>
    <row r="41" spans="1:89" ht="15" customHeight="1" x14ac:dyDescent="0.2">
      <c r="A41" s="252" t="str">
        <f t="shared" ref="A41:A42" si="106">F41</f>
        <v/>
      </c>
      <c r="B41" s="65"/>
      <c r="C41" s="395"/>
      <c r="D41" s="249"/>
      <c r="E41" s="15" t="str">
        <f t="shared" ref="E41:E42" si="107">IF(B41="","",J41+N41+R41+V41+Z41)</f>
        <v/>
      </c>
      <c r="F41" s="16" t="str">
        <f t="shared" si="1"/>
        <v/>
      </c>
      <c r="G41" s="8"/>
      <c r="H41" s="238"/>
      <c r="I41" s="242" t="str">
        <f t="shared" ref="I41:I42" si="108">IF(OR(H41="DNS",H41="DNF",H41="DSQ",H41="DNC",H41="OCS"),"",IF(H$9="","",IF($B41="","",H41)))</f>
        <v/>
      </c>
      <c r="J41" s="234" t="str">
        <f t="shared" si="3"/>
        <v/>
      </c>
      <c r="K41" s="8"/>
      <c r="L41" s="238"/>
      <c r="M41" s="242" t="str">
        <f t="shared" ref="M41:M42" si="109">IF(OR(L41="DNS",L41="DNF",L41="DSQ",L41="DNC",L41="OCS"),"",IF(L$9="","",IF($B41="","",L41)))</f>
        <v/>
      </c>
      <c r="N41" s="234" t="str">
        <f t="shared" si="5"/>
        <v/>
      </c>
      <c r="O41" s="8"/>
      <c r="P41" s="238"/>
      <c r="Q41" s="242" t="str">
        <f t="shared" ref="Q41:Q42" si="110">IF(OR(P41="DNS",P41="DNF",P41="DSQ",P41="DNC",P41="OCS"),"",IF(P$9="","",IF($B41="","",P41)))</f>
        <v/>
      </c>
      <c r="R41" s="234" t="str">
        <f t="shared" si="7"/>
        <v/>
      </c>
      <c r="S41" s="8"/>
      <c r="T41" s="238"/>
      <c r="U41" s="242" t="str">
        <f t="shared" ref="U41:U42" si="111">IF(OR(T41="DNS",T41="DNF",T41="DSQ",T41="DNC",T41="OCS"),"",IF(T$9="","",IF($B41="","",T41)))</f>
        <v/>
      </c>
      <c r="V41" s="234" t="str">
        <f t="shared" si="9"/>
        <v/>
      </c>
      <c r="W41" s="8"/>
      <c r="X41" s="238"/>
      <c r="Y41" s="242"/>
      <c r="Z41" s="234"/>
      <c r="AR41" s="13" t="str">
        <f t="shared" ref="AR41:AT42" si="112">IF($B41="","",B41)</f>
        <v/>
      </c>
      <c r="AS41" s="13" t="str">
        <f t="shared" si="112"/>
        <v/>
      </c>
      <c r="AT41" s="13" t="str">
        <f t="shared" si="112"/>
        <v/>
      </c>
      <c r="AU41" s="22" t="str">
        <f t="shared" si="13"/>
        <v/>
      </c>
      <c r="AV41" s="22" t="str">
        <f t="shared" si="14"/>
        <v/>
      </c>
      <c r="AW41" s="22" t="str">
        <f t="shared" si="15"/>
        <v/>
      </c>
      <c r="AX41" s="22" t="str">
        <f t="shared" si="16"/>
        <v/>
      </c>
      <c r="AY41" s="22" t="str">
        <f t="shared" si="17"/>
        <v/>
      </c>
      <c r="BA41" s="13" t="str">
        <f t="shared" ref="BA41:BC42" si="113">IF($B41="","",B41)</f>
        <v/>
      </c>
      <c r="BB41" s="13" t="str">
        <f t="shared" si="113"/>
        <v/>
      </c>
      <c r="BC41" s="13" t="str">
        <f t="shared" si="113"/>
        <v/>
      </c>
      <c r="BD41" s="66" t="str">
        <f t="shared" ref="BD41:BD42" si="114">IF($C41="TH",H41,"")</f>
        <v/>
      </c>
      <c r="BE41" s="22" t="str">
        <f t="shared" si="22"/>
        <v/>
      </c>
      <c r="BF41" s="22" t="str">
        <f t="shared" si="23"/>
        <v/>
      </c>
      <c r="BG41" s="66" t="str">
        <f t="shared" ref="BG41:BG42" si="115">IF($C41="TH",L41,"")</f>
        <v/>
      </c>
      <c r="BH41" s="22" t="str">
        <f t="shared" si="25"/>
        <v/>
      </c>
      <c r="BI41" s="22" t="str">
        <f t="shared" si="26"/>
        <v/>
      </c>
      <c r="BJ41" s="66" t="str">
        <f t="shared" ref="BJ41:BJ42" si="116">IF($C41="TH",P41,"")</f>
        <v/>
      </c>
      <c r="BK41" s="22" t="str">
        <f t="shared" si="28"/>
        <v/>
      </c>
      <c r="BL41" s="22" t="str">
        <f t="shared" si="29"/>
        <v/>
      </c>
      <c r="BM41" s="66" t="str">
        <f t="shared" ref="BM41:BM42" si="117">IF($C41="TH",T41,"")</f>
        <v/>
      </c>
      <c r="BN41" s="22" t="str">
        <f t="shared" si="31"/>
        <v/>
      </c>
      <c r="BO41" s="22" t="str">
        <f t="shared" si="32"/>
        <v/>
      </c>
      <c r="BP41" s="66" t="str">
        <f t="shared" ref="BP41:BP42" si="118">IF($C41="TH",X41,"")</f>
        <v/>
      </c>
      <c r="BQ41" s="22" t="str">
        <f t="shared" si="34"/>
        <v/>
      </c>
      <c r="BR41" s="22" t="str">
        <f t="shared" si="35"/>
        <v/>
      </c>
      <c r="BT41" s="13" t="str">
        <f t="shared" ref="BT41:BV42" si="119">IF($B41="","",B41)</f>
        <v/>
      </c>
      <c r="BU41" s="13" t="str">
        <f t="shared" si="119"/>
        <v/>
      </c>
      <c r="BV41" s="13" t="str">
        <f t="shared" si="119"/>
        <v/>
      </c>
      <c r="BW41" s="66" t="str">
        <f t="shared" ref="BW41:BW42" si="120">IF($C41="FSCT",H41,"")</f>
        <v/>
      </c>
      <c r="BX41" s="22" t="str">
        <f t="shared" si="40"/>
        <v/>
      </c>
      <c r="BY41" s="22" t="str">
        <f t="shared" si="41"/>
        <v/>
      </c>
      <c r="BZ41" s="66" t="str">
        <f t="shared" ref="BZ41:BZ42" si="121">IF($C41="FSCT",L41,"")</f>
        <v/>
      </c>
      <c r="CA41" s="22" t="str">
        <f t="shared" si="43"/>
        <v/>
      </c>
      <c r="CB41" s="22" t="str">
        <f t="shared" si="44"/>
        <v/>
      </c>
      <c r="CC41" s="66" t="str">
        <f t="shared" ref="CC41:CC42" si="122">IF($C41="FSCT",P41,"")</f>
        <v/>
      </c>
      <c r="CD41" s="22" t="str">
        <f t="shared" si="46"/>
        <v/>
      </c>
      <c r="CE41" s="22" t="str">
        <f t="shared" si="47"/>
        <v/>
      </c>
      <c r="CF41" s="66" t="str">
        <f t="shared" ref="CF41:CF42" si="123">IF($C41="FSCT",T41,"")</f>
        <v/>
      </c>
      <c r="CG41" s="22" t="str">
        <f t="shared" si="49"/>
        <v/>
      </c>
      <c r="CH41" s="22" t="str">
        <f t="shared" si="50"/>
        <v/>
      </c>
      <c r="CI41" s="66" t="str">
        <f t="shared" ref="CI41:CI42" si="124">IF($C41="FSCT",X41,"")</f>
        <v/>
      </c>
      <c r="CJ41" s="22" t="str">
        <f t="shared" si="52"/>
        <v/>
      </c>
      <c r="CK41" s="22" t="str">
        <f t="shared" si="53"/>
        <v/>
      </c>
    </row>
    <row r="42" spans="1:89" ht="15" customHeight="1" thickBot="1" x14ac:dyDescent="0.25">
      <c r="A42" s="252" t="str">
        <f t="shared" si="106"/>
        <v/>
      </c>
      <c r="B42" s="250"/>
      <c r="C42" s="250"/>
      <c r="D42" s="251"/>
      <c r="E42" s="15" t="str">
        <f t="shared" si="107"/>
        <v/>
      </c>
      <c r="F42" s="20" t="str">
        <f t="shared" si="1"/>
        <v/>
      </c>
      <c r="G42" s="21"/>
      <c r="H42" s="238"/>
      <c r="I42" s="242" t="str">
        <f t="shared" si="108"/>
        <v/>
      </c>
      <c r="J42" s="234" t="str">
        <f t="shared" si="3"/>
        <v/>
      </c>
      <c r="K42" s="21"/>
      <c r="L42" s="238"/>
      <c r="M42" s="242" t="str">
        <f t="shared" si="109"/>
        <v/>
      </c>
      <c r="N42" s="234" t="str">
        <f t="shared" si="5"/>
        <v/>
      </c>
      <c r="O42" s="21"/>
      <c r="P42" s="238"/>
      <c r="Q42" s="242" t="str">
        <f t="shared" si="110"/>
        <v/>
      </c>
      <c r="R42" s="234" t="str">
        <f t="shared" si="7"/>
        <v/>
      </c>
      <c r="S42" s="21"/>
      <c r="T42" s="238"/>
      <c r="U42" s="242" t="str">
        <f t="shared" si="111"/>
        <v/>
      </c>
      <c r="V42" s="234" t="str">
        <f t="shared" si="9"/>
        <v/>
      </c>
      <c r="W42" s="21"/>
      <c r="X42" s="238"/>
      <c r="Y42" s="242"/>
      <c r="Z42" s="234"/>
      <c r="AR42" s="13" t="str">
        <f t="shared" si="112"/>
        <v/>
      </c>
      <c r="AS42" s="13" t="str">
        <f t="shared" si="112"/>
        <v/>
      </c>
      <c r="AT42" s="13" t="str">
        <f t="shared" si="112"/>
        <v/>
      </c>
      <c r="AU42" s="22" t="str">
        <f t="shared" si="13"/>
        <v/>
      </c>
      <c r="AV42" s="22" t="str">
        <f t="shared" si="14"/>
        <v/>
      </c>
      <c r="AW42" s="22" t="str">
        <f t="shared" si="15"/>
        <v/>
      </c>
      <c r="AX42" s="22" t="str">
        <f t="shared" si="16"/>
        <v/>
      </c>
      <c r="AY42" s="22" t="str">
        <f t="shared" si="17"/>
        <v/>
      </c>
      <c r="BA42" s="13" t="str">
        <f t="shared" si="113"/>
        <v/>
      </c>
      <c r="BB42" s="13" t="str">
        <f t="shared" si="113"/>
        <v/>
      </c>
      <c r="BC42" s="13" t="str">
        <f t="shared" si="113"/>
        <v/>
      </c>
      <c r="BD42" s="66" t="str">
        <f t="shared" si="114"/>
        <v/>
      </c>
      <c r="BE42" s="22" t="str">
        <f t="shared" si="22"/>
        <v/>
      </c>
      <c r="BF42" s="22" t="str">
        <f t="shared" si="23"/>
        <v/>
      </c>
      <c r="BG42" s="66" t="str">
        <f t="shared" si="115"/>
        <v/>
      </c>
      <c r="BH42" s="22" t="str">
        <f t="shared" si="25"/>
        <v/>
      </c>
      <c r="BI42" s="22" t="str">
        <f t="shared" si="26"/>
        <v/>
      </c>
      <c r="BJ42" s="66" t="str">
        <f t="shared" si="116"/>
        <v/>
      </c>
      <c r="BK42" s="22" t="str">
        <f t="shared" si="28"/>
        <v/>
      </c>
      <c r="BL42" s="22" t="str">
        <f t="shared" si="29"/>
        <v/>
      </c>
      <c r="BM42" s="66" t="str">
        <f t="shared" si="117"/>
        <v/>
      </c>
      <c r="BN42" s="22" t="str">
        <f t="shared" si="31"/>
        <v/>
      </c>
      <c r="BO42" s="22" t="str">
        <f t="shared" si="32"/>
        <v/>
      </c>
      <c r="BP42" s="66" t="str">
        <f t="shared" si="118"/>
        <v/>
      </c>
      <c r="BQ42" s="22" t="str">
        <f t="shared" si="34"/>
        <v/>
      </c>
      <c r="BR42" s="22" t="str">
        <f t="shared" si="35"/>
        <v/>
      </c>
      <c r="BT42" s="13" t="str">
        <f t="shared" si="119"/>
        <v/>
      </c>
      <c r="BU42" s="13" t="str">
        <f t="shared" si="119"/>
        <v/>
      </c>
      <c r="BV42" s="13" t="str">
        <f t="shared" si="119"/>
        <v/>
      </c>
      <c r="BW42" s="66" t="str">
        <f t="shared" si="120"/>
        <v/>
      </c>
      <c r="BX42" s="22" t="str">
        <f t="shared" si="40"/>
        <v/>
      </c>
      <c r="BY42" s="22" t="str">
        <f t="shared" si="41"/>
        <v/>
      </c>
      <c r="BZ42" s="66" t="str">
        <f t="shared" si="121"/>
        <v/>
      </c>
      <c r="CA42" s="22" t="str">
        <f t="shared" si="43"/>
        <v/>
      </c>
      <c r="CB42" s="22" t="str">
        <f t="shared" si="44"/>
        <v/>
      </c>
      <c r="CC42" s="66" t="str">
        <f t="shared" si="122"/>
        <v/>
      </c>
      <c r="CD42" s="22" t="str">
        <f t="shared" si="46"/>
        <v/>
      </c>
      <c r="CE42" s="22" t="str">
        <f t="shared" si="47"/>
        <v/>
      </c>
      <c r="CF42" s="66" t="str">
        <f t="shared" si="123"/>
        <v/>
      </c>
      <c r="CG42" s="22" t="str">
        <f t="shared" si="49"/>
        <v/>
      </c>
      <c r="CH42" s="22" t="str">
        <f t="shared" si="50"/>
        <v/>
      </c>
      <c r="CI42" s="66" t="str">
        <f t="shared" si="124"/>
        <v/>
      </c>
      <c r="CJ42" s="22" t="str">
        <f t="shared" si="52"/>
        <v/>
      </c>
      <c r="CK42" s="22" t="str">
        <f t="shared" si="53"/>
        <v/>
      </c>
    </row>
    <row r="43" spans="1:89" ht="15" customHeight="1" thickTop="1" thickBot="1" x14ac:dyDescent="0.25">
      <c r="A43" s="48"/>
      <c r="B43" s="48"/>
      <c r="C43" s="48"/>
      <c r="D43" s="48"/>
      <c r="E43" s="48"/>
      <c r="F43" s="48"/>
      <c r="G43" s="48"/>
      <c r="H43" s="49"/>
      <c r="I43" s="48"/>
      <c r="J43" s="64"/>
      <c r="K43" s="48"/>
      <c r="L43" s="49"/>
      <c r="M43" s="48"/>
      <c r="N43" s="64"/>
      <c r="O43" s="48"/>
      <c r="P43" s="49"/>
      <c r="Q43" s="48"/>
      <c r="R43" s="64"/>
      <c r="S43" s="48"/>
      <c r="T43" s="49"/>
      <c r="U43" s="48"/>
      <c r="V43" s="64"/>
      <c r="W43" s="48"/>
      <c r="X43" s="49"/>
      <c r="Y43" s="48"/>
      <c r="Z43" s="64"/>
      <c r="BD43" s="48"/>
      <c r="BG43" s="48"/>
      <c r="BJ43" s="48"/>
      <c r="BM43" s="48"/>
      <c r="BP43" s="48"/>
      <c r="BW43" s="48"/>
      <c r="BZ43" s="48"/>
      <c r="CC43" s="48"/>
      <c r="CF43" s="48"/>
      <c r="CI43" s="48"/>
    </row>
    <row r="44" spans="1:89" ht="15" customHeight="1" thickTop="1" x14ac:dyDescent="0.2"/>
  </sheetData>
  <sortState xmlns:xlrd2="http://schemas.microsoft.com/office/spreadsheetml/2017/richdata2" ref="A11:CK38">
    <sortCondition ref="E11:E38"/>
  </sortState>
  <mergeCells count="12">
    <mergeCell ref="E8:F8"/>
    <mergeCell ref="D2:Z6"/>
    <mergeCell ref="H7:J7"/>
    <mergeCell ref="L7:N7"/>
    <mergeCell ref="P7:R7"/>
    <mergeCell ref="T7:V7"/>
    <mergeCell ref="X7:Z7"/>
    <mergeCell ref="H8:J8"/>
    <mergeCell ref="L8:N8"/>
    <mergeCell ref="P8:R8"/>
    <mergeCell ref="T8:V8"/>
    <mergeCell ref="X8:Z8"/>
  </mergeCells>
  <dataValidations count="2">
    <dataValidation type="list" allowBlank="1" showInputMessage="1" showErrorMessage="1" sqref="T8:V8 L8:N8 P8:R8 X8:Z8 H8:J8 BD8 BG8 BJ8 BM8 BP8 BW8 BZ8 CC8 CF8 CI8" xr:uid="{EDEBF50F-D389-48CC-A4F5-B13BA0495A17}">
      <formula1>Windspd</formula1>
    </dataValidation>
    <dataValidation type="list" allowBlank="1" showInputMessage="1" showErrorMessage="1" sqref="C37:C42 C11:C35" xr:uid="{7CB3C604-CF31-4123-9C9C-E3861F951CF0}">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C24884B8-461D-4C4F-815B-228CBF6BE606}">
          <x14:formula1>
            <xm:f>Memb!$B$2:$B$317</xm:f>
          </x14:formula1>
          <xm:sqref>B42</xm:sqref>
        </x14:dataValidation>
        <x14:dataValidation type="list" allowBlank="1" showInputMessage="1" showErrorMessage="1" xr:uid="{8A1AF8EF-0F75-4134-B9DF-DC6347CF2EC1}">
          <x14:formula1>
            <xm:f>Memb!$B$2:$B$377</xm:f>
          </x14:formula1>
          <xm:sqref>B11:B41</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D52BE-BC72-4B02-BE65-E28A38A8EB3E}">
  <dimension ref="A1:CK33"/>
  <sheetViews>
    <sheetView workbookViewId="0">
      <selection sqref="A1:XFD104857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t="s">
        <v>242</v>
      </c>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t="s">
        <v>147</v>
      </c>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t="s">
        <v>781</v>
      </c>
      <c r="C4" s="2"/>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t="s">
        <v>472</v>
      </c>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t="s">
        <v>1206</v>
      </c>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v>44857</v>
      </c>
      <c r="C8" s="5"/>
      <c r="D8" s="6"/>
      <c r="E8" s="408" t="s">
        <v>99</v>
      </c>
      <c r="F8" s="409"/>
      <c r="G8" s="7"/>
      <c r="H8" s="427" t="s">
        <v>297</v>
      </c>
      <c r="I8" s="427"/>
      <c r="J8" s="427"/>
      <c r="K8" s="427"/>
      <c r="L8" s="418"/>
      <c r="M8" s="418"/>
      <c r="N8" s="8"/>
      <c r="O8" s="418" t="s">
        <v>296</v>
      </c>
      <c r="P8" s="418"/>
      <c r="Q8" s="418"/>
      <c r="R8" s="418"/>
      <c r="S8" s="418"/>
      <c r="T8" s="418"/>
      <c r="U8" s="8"/>
      <c r="V8" s="418" t="s">
        <v>296</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F11</f>
        <v>1</v>
      </c>
      <c r="B11" s="61" t="s">
        <v>1110</v>
      </c>
      <c r="C11" s="399" t="s">
        <v>224</v>
      </c>
      <c r="D11" s="249">
        <v>5541</v>
      </c>
      <c r="E11" s="15">
        <f>IF(B11="","",M11+T11+AA11+AH11+AO11)</f>
        <v>1</v>
      </c>
      <c r="F11" s="16">
        <f>IF(B11="","",RANK(E11,E$11:E$31,1))</f>
        <v>1</v>
      </c>
      <c r="G11" s="8">
        <f>IF(H$8="","",IF($B11="","",INDEX(PMNumb,MATCH($C11,Boats,0),MATCH(H$8,Windspd,0))))</f>
        <v>90.4</v>
      </c>
      <c r="H11" s="62">
        <f>IF($B11="","",TIME(I11,J11,K11))</f>
        <v>6.9444444444444447E-4</v>
      </c>
      <c r="I11" s="65"/>
      <c r="J11" s="65">
        <v>1</v>
      </c>
      <c r="K11" s="65"/>
      <c r="L11" s="34">
        <f>IF(OR(H11="DNS",H11="DNF",H11="DSQ",H11="DNC",H11="OCS"),"",IF(H$9="","",IF($B11="","",(H11/(G11/100)))))</f>
        <v>7.6819075712881025E-4</v>
      </c>
      <c r="M11" s="35">
        <f>IF(OR(H11="DNS",H11="DNF",H11="DSQ",H11="DNC",H11="OCS"),(COUNTA($B$11:$B$31)+1),IF(H$8="",0,IF($B11="","",RANK(L11,L$11:L$31,1))))</f>
        <v>1</v>
      </c>
      <c r="N11" s="57">
        <f>IF(O$8="","",IF($B11="","",INDEX(PMNumb,MATCH($C11,Boats,0),MATCH(O$8,Windspd,0))))</f>
        <v>92.1</v>
      </c>
      <c r="O11" s="62"/>
      <c r="P11" s="65"/>
      <c r="Q11" s="65"/>
      <c r="R11" s="65"/>
      <c r="S11" s="34"/>
      <c r="T11" s="35"/>
      <c r="U11" s="57"/>
      <c r="V11" s="62"/>
      <c r="W11" s="65"/>
      <c r="X11" s="65"/>
      <c r="Y11" s="65"/>
      <c r="Z11" s="34"/>
      <c r="AA11" s="35"/>
      <c r="AB11" s="57"/>
      <c r="AC11" s="62"/>
      <c r="AD11" s="65"/>
      <c r="AE11" s="65"/>
      <c r="AF11" s="65"/>
      <c r="AG11" s="34"/>
      <c r="AH11" s="35"/>
      <c r="AI11" s="57"/>
      <c r="AJ11" s="62"/>
      <c r="AK11" s="65"/>
      <c r="AL11" s="65"/>
      <c r="AM11" s="65"/>
      <c r="AN11" s="34"/>
      <c r="AO11" s="35"/>
      <c r="AR11" s="13" t="str">
        <f t="shared" ref="AR11:AT13" si="0">IF($B11="","",B11)</f>
        <v>Laura Jelks</v>
      </c>
      <c r="AS11" s="13" t="str">
        <f t="shared" si="0"/>
        <v>FSCT</v>
      </c>
      <c r="AT11" s="13">
        <f t="shared" si="0"/>
        <v>5541</v>
      </c>
      <c r="AU11" s="22">
        <f>IF($B11="","",IF(M11&gt;0,IF(OR(H11="DNS",H11="DSQ",H11="DNC",H11="OCS"),0,IF(H11="DNF",1,(COUNTIF($H$11:$H$31,"=DNF")+COUNT($L$11:$L$31))-M11+1)),0))</f>
        <v>3</v>
      </c>
      <c r="AV11" s="22">
        <f>IF($B11="","",IF(T11&gt;0,IF(OR(O11="DNS",O11="DSQ",O11="DNC",O11="OCS"),0,IF(O11="DNF",1,(COUNTIF($O$11:$O$31,"=DNF")+COUNT($S$11:$S$31)-T11+1))),0))</f>
        <v>0</v>
      </c>
      <c r="AW11" s="22">
        <f>IF($B11="","",IF(AA11&gt;0,IF(OR(V11="DNS",V11="DSQ",V11="DNC",V11="OCS"),0,IF(V11="DNF",1,(COUNTIF($V$11:$V$31,"=DNF")+COUNT($Z$11:$Z$31))-AA11+1)),0))</f>
        <v>0</v>
      </c>
      <c r="AX11" s="22">
        <f>IF($B11="","",IF(AH11&gt;0,IF(OR(AC11="DNS",AC11="DSQ",AC11="DNC",AC11="OCS"),0,IF(AC11="DNF",1,(COUNTIF($AC$11:$AC$31,"=DNF")+COUNT($AG$11:$AG$31))-AH11+1)),0))</f>
        <v>0</v>
      </c>
      <c r="AY11" s="22">
        <f>IF($B11="","",IF(AO11&gt;0,IF(OR(AJ11="DNS",AJ11="DSQ",AJ11="DNC",AJ11="OCS"),0,IF(AJ11="DNF",1,(COUNTIF($AJ$11:$AJ$31,"=DNF")+COUNT($AN$11:$AN$31))-AO11+1)),0))</f>
        <v>0</v>
      </c>
      <c r="BA11" s="13" t="str">
        <f t="shared" ref="BA11:BC13" si="1">IF($B11="","",B11)</f>
        <v>Laura Jelks</v>
      </c>
      <c r="BB11" s="13" t="str">
        <f t="shared" si="1"/>
        <v>FSCT</v>
      </c>
      <c r="BC11" s="13">
        <f t="shared" si="1"/>
        <v>5541</v>
      </c>
      <c r="BD11" s="66" t="str">
        <f>IF($C11="TH",H11,"")</f>
        <v/>
      </c>
      <c r="BE11" s="22" t="str">
        <f>IF(M11&gt;0,IF($C11="TH",IF(OR(BD11="DNS",BD11="DNF",BD11="DSQ",BD11="DNC",BD11="OCS"),(COUNTIF($C$11:$C$31,"=TH")+1),IF(H$8="",0,IF($B11="","",RANK(BD11,BD$11:BD$31,1)))),""),"")</f>
        <v/>
      </c>
      <c r="BF11" s="22" t="str">
        <f>IF(BE11="","",IF($C11="TH",IF($B11="","",IF(BE11&gt;0,IF(OR(BD11="DNS",BD11="DSQ",BD11="DNC",BD11="OCS"),0,IF(BD11="DNF",1,(COUNTIF($BD$11:$BD$31,"=DNF")+COUNT($BD$11:$BD$31))-BE11+1)),0)),""))</f>
        <v/>
      </c>
      <c r="BG11" s="66" t="str">
        <f>IF($C11="TH",O11,"")</f>
        <v/>
      </c>
      <c r="BH11" s="22" t="str">
        <f>IF(T11&gt;0,IF($C11="TH",IF(OR(BG11="DNS",BG11="DNF",BG11="DSQ",BG11="DNC",BG11="OCS"),(COUNTIF($C$11:$C$31,"=TH")+1),IF(O$8="",0,IF($B11="","",RANK(BG11,BG$11:BG$31,1)))),""),"")</f>
        <v/>
      </c>
      <c r="BI11" s="22" t="str">
        <f>IF(BH11="","",IF($C11="TH",IF($B11="","",IF(BH11&gt;0,IF(OR(BG11="DNS",BG11="DSQ",BG11="DNC",BG11="OCS"),0,IF(BG11="DNF",1,(COUNTIF($BG$11:$BG$31,"=DNF")+COUNT($BG$11:$BG$31))-BH11+1)),0)),""))</f>
        <v/>
      </c>
      <c r="BJ11" s="66" t="str">
        <f>IF($C11="TH",V11,"")</f>
        <v/>
      </c>
      <c r="BK11" s="22" t="str">
        <f>IF(AA11&gt;0,IF($C11="TH",IF(OR(BJ11="DNS",BJ11="DNF",BJ11="DSQ",BJ11="DNC",BJ11="OCS"),(COUNTIF($C$11:$C$31,"=TH")+1),IF(V$8="",0,IF($B11="","",RANK(BJ11,BJ$11:BJ$31,1)))),""),"")</f>
        <v/>
      </c>
      <c r="BL11" s="22" t="str">
        <f>IF(BK11="","",IF($C11="TH",IF($B11="","",IF(BK11&gt;0,IF(OR(BJ11="DNS",BJ11="DSQ",BJ11="DNC",BJ11="OCS"),0,IF(BJ11="DNF",1,(COUNTIF($BJ$11:$BJ$31,"=DNF")+COUNT($BJ$11:$BJ$31))-BK11+1)),0)),""))</f>
        <v/>
      </c>
      <c r="BM11" s="66" t="str">
        <f>IF($C11="TH",AC11,"")</f>
        <v/>
      </c>
      <c r="BN11" s="22" t="str">
        <f>IF(AH11&gt;0,IF($C11="TH",IF(OR(BM11="DNS",BM11="DNF",BM11="DSQ",BM11="DNC",BM11="OCS"),(COUNTIF($C$11:$C$31,"=TH")+1),IF(AC$8="",0,IF($B11="","",RANK(BM11,BM$11:BM$31,1)))),""),"")</f>
        <v/>
      </c>
      <c r="BO11" s="22" t="str">
        <f>IF(BN11="","",IF($C11="TH",IF($B11="","",IF(BN11&gt;0,IF(OR(BM11="DNS",BM11="DSQ",BM11="DNC",BM11="OCS"),0,IF(BM11="DNF",1,(COUNTIF($BM$11:$BM$31,"=DNF")+COUNT($BM$11:$BM$31))-BN11+1)),0)),""))</f>
        <v/>
      </c>
      <c r="BP11" s="66" t="str">
        <f>IF($C11="TH",AJ11,"")</f>
        <v/>
      </c>
      <c r="BQ11" s="22" t="str">
        <f>IF(AO11&gt;0,IF($C11="TH",IF(OR(BP11="DNS",BP11="DNF",BP11="DSQ",BP11="DNC",BP11="OCS"),(COUNTIF($C$11:$C$31,"=TH")+1),IF(AJ$8="",0,IF($B11="","",RANK(BP11,BP$11:BP$31,1)))),""),"")</f>
        <v/>
      </c>
      <c r="BR11" s="22" t="str">
        <f>IF(BQ11="","",IF($C11="TH",IF($B11="","",IF(BQ11&gt;0,IF(OR(BP11="DNS",BP11="DSQ",BP11="DNC",BP11="OCS"),0,IF(BP11="DNF",1,(COUNTIF($BP$11:$BP$31,"=DNF")+COUNT($BP$11:$BP$31))-BQ11+1)),0)),""))</f>
        <v/>
      </c>
      <c r="BT11" s="13" t="str">
        <f t="shared" ref="BT11:BV13" si="2">IF($B11="","",B11)</f>
        <v>Laura Jelks</v>
      </c>
      <c r="BU11" s="13" t="str">
        <f t="shared" si="2"/>
        <v>FSCT</v>
      </c>
      <c r="BV11" s="13">
        <f t="shared" si="2"/>
        <v>5541</v>
      </c>
      <c r="BW11" s="66">
        <f>IF($C11="FSCT",H11,"")</f>
        <v>6.9444444444444447E-4</v>
      </c>
      <c r="BX11" s="22">
        <f>IF(M11&gt;0,IF($C11="FSCT",IF(OR(BW11="DNS",BW11="DNF",BW11="DSQ",BW11="DNC",BW11="OCS"),(COUNTIF($C$11:$C$31,"=FSCT")+1),IF(H$8="",0,IF($B11="","",RANK(BW11,BW$11:BW$31,1)))),""),"")</f>
        <v>1</v>
      </c>
      <c r="BY11" s="22">
        <f>IF(BX11="","",IF($C11="FSCT",IF($B11="","",IF(BX11&gt;0,IF(OR(BW11="DNS",BW11="DSQ",BW11="DNC",BW11="OCS"),0,IF(BW11="DNF",1,(COUNTIF($BW$11:$BW$31,"=DNF")+COUNT($BW$11:$BW$31))-BX11+1)),0)),""))</f>
        <v>3</v>
      </c>
      <c r="BZ11" s="66">
        <f>IF($C11="FSCT",O11,"")</f>
        <v>0</v>
      </c>
      <c r="CA11" s="22" t="str">
        <f>IF(T11&gt;0,IF($C11="FSCT",IF(OR(BZ11="DNS",BZ11="DNF",BZ11="DSQ",BZ11="DNC",BZ11="OCS"),(COUNTIF($C$11:$C$31,"=FSCT")+1),IF(O$8="",0,IF($B11="","",RANK(BZ11,BZ$11:BZ$31,1)))),""),"")</f>
        <v/>
      </c>
      <c r="CB11" s="22" t="str">
        <f>IF(CA11="","",IF($C11="FSCT",IF($B11="","",IF(CA11&gt;0,IF(OR(BZ11="DNS",BZ11="DSQ",BZ11="DNC",BZ11="OCS"),0,IF(BZ11="DNF",1,(COUNTIF($BZ$11:$BZ$31,"=DNF")+COUNT($BZ$11:$BZ$31))-CA11+1)),0)),""))</f>
        <v/>
      </c>
      <c r="CC11" s="66">
        <f>IF($C11="FSCT",V11,"")</f>
        <v>0</v>
      </c>
      <c r="CD11" s="22" t="str">
        <f>IF(AA11&gt;0,IF($C11="FSCT",IF(OR(CC11="DNS",CC11="DNF",CC11="DSQ",CC11="DNC",CC11="OCS"),(COUNTIF($C$11:$C$31,"=FSCT")+1),IF(V$8="",0,IF($B11="","",RANK(CC11,CC$11:CC$31,1)))),""),"")</f>
        <v/>
      </c>
      <c r="CE11" s="22" t="str">
        <f>IF(CD11="","",IF($C11="FSCT",IF($B11="","",IF(CD11&gt;0,IF(OR(CC11="DNS",CC11="DSQ",CC11="DNC",CC11="OCS"),0,IF(CC11="DNF",1,(COUNTIF($CC$11:$CC$31,"=DNF")+COUNT($CC$11:$CC$31))-CD11+1)),0)),""))</f>
        <v/>
      </c>
      <c r="CF11" s="66">
        <f>IF($C11="FSCT",AC11,"")</f>
        <v>0</v>
      </c>
      <c r="CG11" s="22" t="str">
        <f>IF(AH11&gt;0,IF($C11="FSCT",IF(OR(CF11="DNS",CF11="DNF",CF11="DSQ",CF11="DNC",CF11="OCS"),(COUNTIF($C$11:$C$31,"=FSCT")+1),IF(AC$8="",0,IF($B11="","",RANK(CF11,CF$11:CF$31,1)))),""),"")</f>
        <v/>
      </c>
      <c r="CH11" s="22" t="str">
        <f>IF(CG11="","",IF($C11="FSCT",IF($B11="","",IF(CG11&gt;0,IF(OR(CF11="DNS",CF11="DSQ",CF11="DNC",CF11="OCS"),0,IF(CF11="DNF",1,(COUNTIF($CF$11:$CF$31,"=DNF")+COUNT($CF$11:$CF$31))-CG11+1)),0)),""))</f>
        <v/>
      </c>
      <c r="CI11" s="66">
        <f>IF($C11="FSCT",AJ11,"")</f>
        <v>0</v>
      </c>
      <c r="CJ11" s="22" t="str">
        <f>IF(AO11&gt;0,IF($C11="FSCT",IF(OR(CI11="DNS",CI11="DNF",CI11="DSQ",CI11="DNC",CI11="OCS"),(COUNTIF($C$11:$C$31,"=FSCT")+1),IF(AJ$8="",0,IF($B11="","",RANK(CI11,CI$11:CI$31,1)))),""),"")</f>
        <v/>
      </c>
      <c r="CK11" s="22" t="str">
        <f>IF(CJ11="","",IF($C11="FSCT",IF($B11="","",IF(CJ11&gt;0,IF(OR(CI11="DNS",CI11="DSQ",CI11="DNC",CI11="OCS"),0,IF(CI11="DNF",1,(COUNTIF($CI$11:$CI$31,"=DNF")+COUNT($CI$11:$CI$31))-CJ11+1)),0)),""))</f>
        <v/>
      </c>
    </row>
    <row r="12" spans="1:89" ht="15" customHeight="1" x14ac:dyDescent="0.2">
      <c r="A12" s="252">
        <f>F12</f>
        <v>2</v>
      </c>
      <c r="B12" s="61" t="s">
        <v>406</v>
      </c>
      <c r="C12" s="399" t="s">
        <v>224</v>
      </c>
      <c r="D12" s="249">
        <v>5934</v>
      </c>
      <c r="E12" s="15">
        <f>IF(B12="","",M12+T12+AA12+AH12+AO12)</f>
        <v>2</v>
      </c>
      <c r="F12" s="16">
        <f>IF(B12="","",RANK(E12,E$11:E$31,1))</f>
        <v>2</v>
      </c>
      <c r="G12" s="8">
        <f>IF(H$8="","",IF($B12="","",INDEX(PMNumb,MATCH($C12,Boats,0),MATCH(H$8,Windspd,0))))</f>
        <v>90.4</v>
      </c>
      <c r="H12" s="62">
        <f>IF($B12="","",TIME(I12,J12,K12))</f>
        <v>1.3888888888888889E-3</v>
      </c>
      <c r="I12" s="65"/>
      <c r="J12" s="65">
        <v>2</v>
      </c>
      <c r="K12" s="65"/>
      <c r="L12" s="34">
        <f>IF(OR(H12="DNS",H12="DNF",H12="DSQ",H12="DNC",H12="OCS"),"",IF(H$9="","",IF($B12="","",(H12/(G12/100)))))</f>
        <v>1.5363815142576205E-3</v>
      </c>
      <c r="M12" s="35">
        <f>IF(OR(H12="DNS",H12="DNF",H12="DSQ",H12="DNC",H12="OCS"),(COUNTA($B$11:$B$31)+1),IF(H$8="",0,IF($B12="","",RANK(L12,L$11:L$31,1))))</f>
        <v>2</v>
      </c>
      <c r="N12" s="57">
        <f>IF(O$8="","",IF($B12="","",INDEX(PMNumb,MATCH($C12,Boats,0),MATCH(O$8,Windspd,0))))</f>
        <v>92.1</v>
      </c>
      <c r="O12" s="62"/>
      <c r="P12" s="65"/>
      <c r="Q12" s="65"/>
      <c r="R12" s="65"/>
      <c r="S12" s="34"/>
      <c r="T12" s="35"/>
      <c r="U12" s="57"/>
      <c r="V12" s="62"/>
      <c r="W12" s="65"/>
      <c r="X12" s="65"/>
      <c r="Y12" s="65"/>
      <c r="Z12" s="34"/>
      <c r="AA12" s="35"/>
      <c r="AB12" s="57"/>
      <c r="AC12" s="62"/>
      <c r="AD12" s="65"/>
      <c r="AE12" s="65"/>
      <c r="AF12" s="65"/>
      <c r="AG12" s="34"/>
      <c r="AH12" s="35"/>
      <c r="AI12" s="57"/>
      <c r="AJ12" s="62"/>
      <c r="AK12" s="65"/>
      <c r="AL12" s="65"/>
      <c r="AM12" s="65"/>
      <c r="AN12" s="34"/>
      <c r="AO12" s="35"/>
      <c r="AR12" s="13" t="str">
        <f t="shared" si="0"/>
        <v>Bill Massey</v>
      </c>
      <c r="AS12" s="13" t="str">
        <f t="shared" si="0"/>
        <v>FSCT</v>
      </c>
      <c r="AT12" s="13">
        <f t="shared" si="0"/>
        <v>5934</v>
      </c>
      <c r="AU12" s="22">
        <f>IF($B12="","",IF(M12&gt;0,IF(OR(H12="DNS",H12="DSQ",H12="DNC",H12="OCS"),0,IF(H12="DNF",1,(COUNTIF($H$11:$H$31,"=DNF")+COUNT($L$11:$L$31))-M12+1)),0))</f>
        <v>2</v>
      </c>
      <c r="AV12" s="22">
        <f>IF($B12="","",IF(T12&gt;0,IF(OR(O12="DNS",O12="DSQ",O12="DNC",O12="OCS"),0,IF(O12="DNF",1,(COUNTIF($O$11:$O$31,"=DNF")+COUNT($S$11:$S$31)-T12+1))),0))</f>
        <v>0</v>
      </c>
      <c r="AW12" s="22">
        <f>IF($B12="","",IF(AA12&gt;0,IF(OR(V12="DNS",V12="DSQ",V12="DNC",V12="OCS"),0,IF(V12="DNF",1,(COUNTIF($V$11:$V$31,"=DNF")+COUNT($Z$11:$Z$31))-AA12+1)),0))</f>
        <v>0</v>
      </c>
      <c r="AX12" s="22">
        <f>IF($B12="","",IF(AH12&gt;0,IF(OR(AC12="DNS",AC12="DSQ",AC12="DNC",AC12="OCS"),0,IF(AC12="DNF",1,(COUNTIF($AC$11:$AC$31,"=DNF")+COUNT($AG$11:$AG$31))-AH12+1)),0))</f>
        <v>0</v>
      </c>
      <c r="AY12" s="22">
        <f>IF($B12="","",IF(AO12&gt;0,IF(OR(AJ12="DNS",AJ12="DSQ",AJ12="DNC",AJ12="OCS"),0,IF(AJ12="DNF",1,(COUNTIF($AJ$11:$AJ$31,"=DNF")+COUNT($AN$11:$AN$31))-AO12+1)),0))</f>
        <v>0</v>
      </c>
      <c r="BA12" s="13" t="str">
        <f t="shared" si="1"/>
        <v>Bill Massey</v>
      </c>
      <c r="BB12" s="13" t="str">
        <f t="shared" si="1"/>
        <v>FSCT</v>
      </c>
      <c r="BC12" s="13">
        <f t="shared" si="1"/>
        <v>5934</v>
      </c>
      <c r="BD12" s="66" t="str">
        <f>IF($C12="TH",H12,"")</f>
        <v/>
      </c>
      <c r="BE12" s="22" t="str">
        <f>IF(M12&gt;0,IF($C12="TH",IF(OR(BD12="DNS",BD12="DNF",BD12="DSQ",BD12="DNC",BD12="OCS"),(COUNTIF($C$11:$C$31,"=TH")+1),IF(H$8="",0,IF($B12="","",RANK(BD12,BD$11:BD$31,1)))),""),"")</f>
        <v/>
      </c>
      <c r="BF12" s="22" t="str">
        <f>IF(BE12="","",IF($C12="TH",IF($B12="","",IF(BE12&gt;0,IF(OR(BD12="DNS",BD12="DSQ",BD12="DNC",BD12="OCS"),0,IF(BD12="DNF",1,(COUNTIF($BD$11:$BD$31,"=DNF")+COUNT($BD$11:$BD$31))-BE12+1)),0)),""))</f>
        <v/>
      </c>
      <c r="BG12" s="66" t="str">
        <f>IF($C12="TH",O12,"")</f>
        <v/>
      </c>
      <c r="BH12" s="22" t="str">
        <f>IF(T12&gt;0,IF($C12="TH",IF(OR(BG12="DNS",BG12="DNF",BG12="DSQ",BG12="DNC",BG12="OCS"),(COUNTIF($C$11:$C$31,"=TH")+1),IF(O$8="",0,IF($B12="","",RANK(BG12,BG$11:BG$31,1)))),""),"")</f>
        <v/>
      </c>
      <c r="BI12" s="22" t="str">
        <f>IF(BH12="","",IF($C12="TH",IF($B12="","",IF(BH12&gt;0,IF(OR(BG12="DNS",BG12="DSQ",BG12="DNC",BG12="OCS"),0,IF(BG12="DNF",1,(COUNTIF($BG$11:$BG$31,"=DNF")+COUNT($BG$11:$BG$31))-BH12+1)),0)),""))</f>
        <v/>
      </c>
      <c r="BJ12" s="66" t="str">
        <f>IF($C12="TH",V12,"")</f>
        <v/>
      </c>
      <c r="BK12" s="22" t="str">
        <f>IF(AA12&gt;0,IF($C12="TH",IF(OR(BJ12="DNS",BJ12="DNF",BJ12="DSQ",BJ12="DNC",BJ12="OCS"),(COUNTIF($C$11:$C$31,"=TH")+1),IF(V$8="",0,IF($B12="","",RANK(BJ12,BJ$11:BJ$31,1)))),""),"")</f>
        <v/>
      </c>
      <c r="BL12" s="22" t="str">
        <f>IF(BK12="","",IF($C12="TH",IF($B12="","",IF(BK12&gt;0,IF(OR(BJ12="DNS",BJ12="DSQ",BJ12="DNC",BJ12="OCS"),0,IF(BJ12="DNF",1,(COUNTIF($BJ$11:$BJ$31,"=DNF")+COUNT($BJ$11:$BJ$31))-BK12+1)),0)),""))</f>
        <v/>
      </c>
      <c r="BM12" s="66" t="str">
        <f>IF($C12="TH",AC12,"")</f>
        <v/>
      </c>
      <c r="BN12" s="22" t="str">
        <f>IF(AH12&gt;0,IF($C12="TH",IF(OR(BM12="DNS",BM12="DNF",BM12="DSQ",BM12="DNC",BM12="OCS"),(COUNTIF($C$11:$C$31,"=TH")+1),IF(AC$8="",0,IF($B12="","",RANK(BM12,BM$11:BM$31,1)))),""),"")</f>
        <v/>
      </c>
      <c r="BO12" s="22" t="str">
        <f>IF(BN12="","",IF($C12="TH",IF($B12="","",IF(BN12&gt;0,IF(OR(BM12="DNS",BM12="DSQ",BM12="DNC",BM12="OCS"),0,IF(BM12="DNF",1,(COUNTIF($BM$11:$BM$31,"=DNF")+COUNT($BM$11:$BM$31))-BN12+1)),0)),""))</f>
        <v/>
      </c>
      <c r="BP12" s="66" t="str">
        <f>IF($C12="TH",AJ12,"")</f>
        <v/>
      </c>
      <c r="BQ12" s="22" t="str">
        <f>IF(AO12&gt;0,IF($C12="TH",IF(OR(BP12="DNS",BP12="DNF",BP12="DSQ",BP12="DNC",BP12="OCS"),(COUNTIF($C$11:$C$31,"=TH")+1),IF(AJ$8="",0,IF($B12="","",RANK(BP12,BP$11:BP$31,1)))),""),"")</f>
        <v/>
      </c>
      <c r="BR12" s="22" t="str">
        <f>IF(BQ12="","",IF($C12="TH",IF($B12="","",IF(BQ12&gt;0,IF(OR(BP12="DNS",BP12="DSQ",BP12="DNC",BP12="OCS"),0,IF(BP12="DNF",1,(COUNTIF($BP$11:$BP$31,"=DNF")+COUNT($BP$11:$BP$31))-BQ12+1)),0)),""))</f>
        <v/>
      </c>
      <c r="BT12" s="13" t="str">
        <f t="shared" si="2"/>
        <v>Bill Massey</v>
      </c>
      <c r="BU12" s="13" t="str">
        <f t="shared" si="2"/>
        <v>FSCT</v>
      </c>
      <c r="BV12" s="13">
        <f t="shared" si="2"/>
        <v>5934</v>
      </c>
      <c r="BW12" s="66">
        <f>IF($C12="FSCT",H12,"")</f>
        <v>1.3888888888888889E-3</v>
      </c>
      <c r="BX12" s="22">
        <f>IF(M12&gt;0,IF($C12="FSCT",IF(OR(BW12="DNS",BW12="DNF",BW12="DSQ",BW12="DNC",BW12="OCS"),(COUNTIF($C$11:$C$31,"=FSCT")+1),IF(H$8="",0,IF($B12="","",RANK(BW12,BW$11:BW$31,1)))),""),"")</f>
        <v>2</v>
      </c>
      <c r="BY12" s="22">
        <f>IF(BX12="","",IF($C12="FSCT",IF($B12="","",IF(BX12&gt;0,IF(OR(BW12="DNS",BW12="DSQ",BW12="DNC",BW12="OCS"),0,IF(BW12="DNF",1,(COUNTIF($BW$11:$BW$31,"=DNF")+COUNT($BW$11:$BW$31))-BX12+1)),0)),""))</f>
        <v>2</v>
      </c>
      <c r="BZ12" s="66">
        <f>IF($C12="FSCT",O12,"")</f>
        <v>0</v>
      </c>
      <c r="CA12" s="22" t="str">
        <f>IF(T12&gt;0,IF($C12="FSCT",IF(OR(BZ12="DNS",BZ12="DNF",BZ12="DSQ",BZ12="DNC",BZ12="OCS"),(COUNTIF($C$11:$C$31,"=FSCT")+1),IF(O$8="",0,IF($B12="","",RANK(BZ12,BZ$11:BZ$31,1)))),""),"")</f>
        <v/>
      </c>
      <c r="CB12" s="22" t="str">
        <f>IF(CA12="","",IF($C12="FSCT",IF($B12="","",IF(CA12&gt;0,IF(OR(BZ12="DNS",BZ12="DSQ",BZ12="DNC",BZ12="OCS"),0,IF(BZ12="DNF",1,(COUNTIF($BZ$11:$BZ$31,"=DNF")+COUNT($BZ$11:$BZ$31))-CA12+1)),0)),""))</f>
        <v/>
      </c>
      <c r="CC12" s="66">
        <f>IF($C12="FSCT",V12,"")</f>
        <v>0</v>
      </c>
      <c r="CD12" s="22" t="str">
        <f>IF(AA12&gt;0,IF($C12="FSCT",IF(OR(CC12="DNS",CC12="DNF",CC12="DSQ",CC12="DNC",CC12="OCS"),(COUNTIF($C$11:$C$31,"=FSCT")+1),IF(V$8="",0,IF($B12="","",RANK(CC12,CC$11:CC$31,1)))),""),"")</f>
        <v/>
      </c>
      <c r="CE12" s="22" t="str">
        <f>IF(CD12="","",IF($C12="FSCT",IF($B12="","",IF(CD12&gt;0,IF(OR(CC12="DNS",CC12="DSQ",CC12="DNC",CC12="OCS"),0,IF(CC12="DNF",1,(COUNTIF($CC$11:$CC$31,"=DNF")+COUNT($CC$11:$CC$31))-CD12+1)),0)),""))</f>
        <v/>
      </c>
      <c r="CF12" s="66">
        <f>IF($C12="FSCT",AC12,"")</f>
        <v>0</v>
      </c>
      <c r="CG12" s="22" t="str">
        <f>IF(AH12&gt;0,IF($C12="FSCT",IF(OR(CF12="DNS",CF12="DNF",CF12="DSQ",CF12="DNC",CF12="OCS"),(COUNTIF($C$11:$C$31,"=FSCT")+1),IF(AC$8="",0,IF($B12="","",RANK(CF12,CF$11:CF$31,1)))),""),"")</f>
        <v/>
      </c>
      <c r="CH12" s="22" t="str">
        <f>IF(CG12="","",IF($C12="FSCT",IF($B12="","",IF(CG12&gt;0,IF(OR(CF12="DNS",CF12="DSQ",CF12="DNC",CF12="OCS"),0,IF(CF12="DNF",1,(COUNTIF($CF$11:$CF$31,"=DNF")+COUNT($CF$11:$CF$31))-CG12+1)),0)),""))</f>
        <v/>
      </c>
      <c r="CI12" s="66">
        <f>IF($C12="FSCT",AJ12,"")</f>
        <v>0</v>
      </c>
      <c r="CJ12" s="22" t="str">
        <f>IF(AO12&gt;0,IF($C12="FSCT",IF(OR(CI12="DNS",CI12="DNF",CI12="DSQ",CI12="DNC",CI12="OCS"),(COUNTIF($C$11:$C$31,"=FSCT")+1),IF(AJ$8="",0,IF($B12="","",RANK(CI12,CI$11:CI$31,1)))),""),"")</f>
        <v/>
      </c>
      <c r="CK12" s="22" t="str">
        <f>IF(CJ12="","",IF($C12="FSCT",IF($B12="","",IF(CJ12&gt;0,IF(OR(CI12="DNS",CI12="DSQ",CI12="DNC",CI12="OCS"),0,IF(CI12="DNF",1,(COUNTIF($CI$11:$CI$31,"=DNF")+COUNT($CI$11:$CI$31))-CJ12+1)),0)),""))</f>
        <v/>
      </c>
    </row>
    <row r="13" spans="1:89" ht="15" customHeight="1" x14ac:dyDescent="0.2">
      <c r="A13" s="252">
        <f>F13</f>
        <v>3</v>
      </c>
      <c r="B13" s="61" t="s">
        <v>782</v>
      </c>
      <c r="C13" s="399" t="s">
        <v>224</v>
      </c>
      <c r="D13" s="249">
        <v>4377</v>
      </c>
      <c r="E13" s="15">
        <f>IF(B13="","",M13+T13+AA13+AH13+AO13)</f>
        <v>3</v>
      </c>
      <c r="F13" s="16">
        <f>IF(B13="","",RANK(E13,E$11:E$31,1))</f>
        <v>3</v>
      </c>
      <c r="G13" s="8">
        <f>IF(H$8="","",IF($B13="","",INDEX(PMNumb,MATCH($C13,Boats,0),MATCH(H$8,Windspd,0))))</f>
        <v>90.4</v>
      </c>
      <c r="H13" s="62">
        <f>IF($B13="","",TIME(I13,J13,K13))</f>
        <v>2.0833333333333333E-3</v>
      </c>
      <c r="I13" s="65"/>
      <c r="J13" s="65">
        <v>3</v>
      </c>
      <c r="K13" s="65"/>
      <c r="L13" s="34">
        <f>IF(OR(H13="DNS",H13="DNF",H13="DSQ",H13="DNC",H13="OCS"),"",IF(H$9="","",IF($B13="","",(H13/(G13/100)))))</f>
        <v>2.3045722713864306E-3</v>
      </c>
      <c r="M13" s="35">
        <f>IF(OR(H13="DNS",H13="DNF",H13="DSQ",H13="DNC",H13="OCS"),(COUNTA($B$11:$B$31)+1),IF(H$8="",0,IF($B13="","",RANK(L13,L$11:L$31,1))))</f>
        <v>3</v>
      </c>
      <c r="N13" s="57">
        <f>IF(O$8="","",IF($B13="","",INDEX(PMNumb,MATCH($C13,Boats,0),MATCH(O$8,Windspd,0))))</f>
        <v>92.1</v>
      </c>
      <c r="O13" s="62"/>
      <c r="P13" s="65"/>
      <c r="Q13" s="65"/>
      <c r="R13" s="65"/>
      <c r="S13" s="34"/>
      <c r="T13" s="35"/>
      <c r="U13" s="57"/>
      <c r="V13" s="62"/>
      <c r="W13" s="65"/>
      <c r="X13" s="65"/>
      <c r="Y13" s="65"/>
      <c r="Z13" s="34"/>
      <c r="AA13" s="35"/>
      <c r="AB13" s="57"/>
      <c r="AC13" s="62"/>
      <c r="AD13" s="65"/>
      <c r="AE13" s="65"/>
      <c r="AF13" s="65"/>
      <c r="AG13" s="34"/>
      <c r="AH13" s="35"/>
      <c r="AI13" s="57"/>
      <c r="AJ13" s="62"/>
      <c r="AK13" s="65"/>
      <c r="AL13" s="65"/>
      <c r="AM13" s="65"/>
      <c r="AN13" s="34"/>
      <c r="AO13" s="35"/>
      <c r="AR13" s="13" t="str">
        <f t="shared" si="0"/>
        <v>Dave Hackney</v>
      </c>
      <c r="AS13" s="13" t="str">
        <f t="shared" si="0"/>
        <v>FSCT</v>
      </c>
      <c r="AT13" s="13">
        <f t="shared" si="0"/>
        <v>4377</v>
      </c>
      <c r="AU13" s="22">
        <f>IF($B13="","",IF(M13&gt;0,IF(OR(H13="DNS",H13="DSQ",H13="DNC",H13="OCS"),0,IF(H13="DNF",1,(COUNTIF($H$11:$H$31,"=DNF")+COUNT($L$11:$L$31))-M13+1)),0))</f>
        <v>1</v>
      </c>
      <c r="AV13" s="22">
        <f>IF($B13="","",IF(T13&gt;0,IF(OR(O13="DNS",O13="DSQ",O13="DNC",O13="OCS"),0,IF(O13="DNF",1,(COUNTIF($O$11:$O$31,"=DNF")+COUNT($S$11:$S$31)-T13+1))),0))</f>
        <v>0</v>
      </c>
      <c r="AW13" s="22">
        <f>IF($B13="","",IF(AA13&gt;0,IF(OR(V13="DNS",V13="DSQ",V13="DNC",V13="OCS"),0,IF(V13="DNF",1,(COUNTIF($V$11:$V$31,"=DNF")+COUNT($Z$11:$Z$31))-AA13+1)),0))</f>
        <v>0</v>
      </c>
      <c r="AX13" s="22">
        <f>IF($B13="","",IF(AH13&gt;0,IF(OR(AC13="DNS",AC13="DSQ",AC13="DNC",AC13="OCS"),0,IF(AC13="DNF",1,(COUNTIF($AC$11:$AC$31,"=DNF")+COUNT($AG$11:$AG$31))-AH13+1)),0))</f>
        <v>0</v>
      </c>
      <c r="AY13" s="22">
        <f>IF($B13="","",IF(AO13&gt;0,IF(OR(AJ13="DNS",AJ13="DSQ",AJ13="DNC",AJ13="OCS"),0,IF(AJ13="DNF",1,(COUNTIF($AJ$11:$AJ$31,"=DNF")+COUNT($AN$11:$AN$31))-AO13+1)),0))</f>
        <v>0</v>
      </c>
      <c r="BA13" s="13" t="str">
        <f t="shared" si="1"/>
        <v>Dave Hackney</v>
      </c>
      <c r="BB13" s="13" t="str">
        <f t="shared" si="1"/>
        <v>FSCT</v>
      </c>
      <c r="BC13" s="13">
        <f t="shared" si="1"/>
        <v>4377</v>
      </c>
      <c r="BD13" s="66" t="str">
        <f>IF($C13="TH",H13,"")</f>
        <v/>
      </c>
      <c r="BE13" s="22" t="str">
        <f>IF(M13&gt;0,IF($C13="TH",IF(OR(BD13="DNS",BD13="DNF",BD13="DSQ",BD13="DNC",BD13="OCS"),(COUNTIF($C$11:$C$31,"=TH")+1),IF(H$8="",0,IF($B13="","",RANK(BD13,BD$11:BD$31,1)))),""),"")</f>
        <v/>
      </c>
      <c r="BF13" s="22" t="str">
        <f>IF(BE13="","",IF($C13="TH",IF($B13="","",IF(BE13&gt;0,IF(OR(BD13="DNS",BD13="DSQ",BD13="DNC",BD13="OCS"),0,IF(BD13="DNF",1,(COUNTIF($BD$11:$BD$31,"=DNF")+COUNT($BD$11:$BD$31))-BE13+1)),0)),""))</f>
        <v/>
      </c>
      <c r="BG13" s="66" t="str">
        <f>IF($C13="TH",O13,"")</f>
        <v/>
      </c>
      <c r="BH13" s="22" t="str">
        <f>IF(T13&gt;0,IF($C13="TH",IF(OR(BG13="DNS",BG13="DNF",BG13="DSQ",BG13="DNC",BG13="OCS"),(COUNTIF($C$11:$C$31,"=TH")+1),IF(O$8="",0,IF($B13="","",RANK(BG13,BG$11:BG$31,1)))),""),"")</f>
        <v/>
      </c>
      <c r="BI13" s="22" t="str">
        <f>IF(BH13="","",IF($C13="TH",IF($B13="","",IF(BH13&gt;0,IF(OR(BG13="DNS",BG13="DSQ",BG13="DNC",BG13="OCS"),0,IF(BG13="DNF",1,(COUNTIF($BG$11:$BG$31,"=DNF")+COUNT($BG$11:$BG$31))-BH13+1)),0)),""))</f>
        <v/>
      </c>
      <c r="BJ13" s="66" t="str">
        <f>IF($C13="TH",V13,"")</f>
        <v/>
      </c>
      <c r="BK13" s="22" t="str">
        <f>IF(AA13&gt;0,IF($C13="TH",IF(OR(BJ13="DNS",BJ13="DNF",BJ13="DSQ",BJ13="DNC",BJ13="OCS"),(COUNTIF($C$11:$C$31,"=TH")+1),IF(V$8="",0,IF($B13="","",RANK(BJ13,BJ$11:BJ$31,1)))),""),"")</f>
        <v/>
      </c>
      <c r="BL13" s="22" t="str">
        <f>IF(BK13="","",IF($C13="TH",IF($B13="","",IF(BK13&gt;0,IF(OR(BJ13="DNS",BJ13="DSQ",BJ13="DNC",BJ13="OCS"),0,IF(BJ13="DNF",1,(COUNTIF($BJ$11:$BJ$31,"=DNF")+COUNT($BJ$11:$BJ$31))-BK13+1)),0)),""))</f>
        <v/>
      </c>
      <c r="BM13" s="66" t="str">
        <f>IF($C13="TH",AC13,"")</f>
        <v/>
      </c>
      <c r="BN13" s="22" t="str">
        <f>IF(AH13&gt;0,IF($C13="TH",IF(OR(BM13="DNS",BM13="DNF",BM13="DSQ",BM13="DNC",BM13="OCS"),(COUNTIF($C$11:$C$31,"=TH")+1),IF(AC$8="",0,IF($B13="","",RANK(BM13,BM$11:BM$31,1)))),""),"")</f>
        <v/>
      </c>
      <c r="BO13" s="22" t="str">
        <f>IF(BN13="","",IF($C13="TH",IF($B13="","",IF(BN13&gt;0,IF(OR(BM13="DNS",BM13="DSQ",BM13="DNC",BM13="OCS"),0,IF(BM13="DNF",1,(COUNTIF($BM$11:$BM$31,"=DNF")+COUNT($BM$11:$BM$31))-BN13+1)),0)),""))</f>
        <v/>
      </c>
      <c r="BP13" s="66" t="str">
        <f>IF($C13="TH",AJ13,"")</f>
        <v/>
      </c>
      <c r="BQ13" s="22" t="str">
        <f>IF(AO13&gt;0,IF($C13="TH",IF(OR(BP13="DNS",BP13="DNF",BP13="DSQ",BP13="DNC",BP13="OCS"),(COUNTIF($C$11:$C$31,"=TH")+1),IF(AJ$8="",0,IF($B13="","",RANK(BP13,BP$11:BP$31,1)))),""),"")</f>
        <v/>
      </c>
      <c r="BR13" s="22" t="str">
        <f>IF(BQ13="","",IF($C13="TH",IF($B13="","",IF(BQ13&gt;0,IF(OR(BP13="DNS",BP13="DSQ",BP13="DNC",BP13="OCS"),0,IF(BP13="DNF",1,(COUNTIF($BP$11:$BP$31,"=DNF")+COUNT($BP$11:$BP$31))-BQ13+1)),0)),""))</f>
        <v/>
      </c>
      <c r="BT13" s="13" t="str">
        <f t="shared" si="2"/>
        <v>Dave Hackney</v>
      </c>
      <c r="BU13" s="13" t="str">
        <f t="shared" si="2"/>
        <v>FSCT</v>
      </c>
      <c r="BV13" s="13">
        <f t="shared" si="2"/>
        <v>4377</v>
      </c>
      <c r="BW13" s="66">
        <f>IF($C13="FSCT",H13,"")</f>
        <v>2.0833333333333333E-3</v>
      </c>
      <c r="BX13" s="22">
        <f>IF(M13&gt;0,IF($C13="FSCT",IF(OR(BW13="DNS",BW13="DNF",BW13="DSQ",BW13="DNC",BW13="OCS"),(COUNTIF($C$11:$C$31,"=FSCT")+1),IF(H$8="",0,IF($B13="","",RANK(BW13,BW$11:BW$31,1)))),""),"")</f>
        <v>3</v>
      </c>
      <c r="BY13" s="22">
        <f>IF(BX13="","",IF($C13="FSCT",IF($B13="","",IF(BX13&gt;0,IF(OR(BW13="DNS",BW13="DSQ",BW13="DNC",BW13="OCS"),0,IF(BW13="DNF",1,(COUNTIF($BW$11:$BW$31,"=DNF")+COUNT($BW$11:$BW$31))-BX13+1)),0)),""))</f>
        <v>1</v>
      </c>
      <c r="BZ13" s="66">
        <f>IF($C13="FSCT",O13,"")</f>
        <v>0</v>
      </c>
      <c r="CA13" s="22" t="str">
        <f>IF(T13&gt;0,IF($C13="FSCT",IF(OR(BZ13="DNS",BZ13="DNF",BZ13="DSQ",BZ13="DNC",BZ13="OCS"),(COUNTIF($C$11:$C$31,"=FSCT")+1),IF(O$8="",0,IF($B13="","",RANK(BZ13,BZ$11:BZ$31,1)))),""),"")</f>
        <v/>
      </c>
      <c r="CB13" s="22" t="str">
        <f>IF(CA13="","",IF($C13="FSCT",IF($B13="","",IF(CA13&gt;0,IF(OR(BZ13="DNS",BZ13="DSQ",BZ13="DNC",BZ13="OCS"),0,IF(BZ13="DNF",1,(COUNTIF($BZ$11:$BZ$31,"=DNF")+COUNT($BZ$11:$BZ$31))-CA13+1)),0)),""))</f>
        <v/>
      </c>
      <c r="CC13" s="66">
        <f>IF($C13="FSCT",V13,"")</f>
        <v>0</v>
      </c>
      <c r="CD13" s="22" t="str">
        <f>IF(AA13&gt;0,IF($C13="FSCT",IF(OR(CC13="DNS",CC13="DNF",CC13="DSQ",CC13="DNC",CC13="OCS"),(COUNTIF($C$11:$C$31,"=FSCT")+1),IF(V$8="",0,IF($B13="","",RANK(CC13,CC$11:CC$31,1)))),""),"")</f>
        <v/>
      </c>
      <c r="CE13" s="22" t="str">
        <f>IF(CD13="","",IF($C13="FSCT",IF($B13="","",IF(CD13&gt;0,IF(OR(CC13="DNS",CC13="DSQ",CC13="DNC",CC13="OCS"),0,IF(CC13="DNF",1,(COUNTIF($CC$11:$CC$31,"=DNF")+COUNT($CC$11:$CC$31))-CD13+1)),0)),""))</f>
        <v/>
      </c>
      <c r="CF13" s="66">
        <f>IF($C13="FSCT",AC13,"")</f>
        <v>0</v>
      </c>
      <c r="CG13" s="22" t="str">
        <f>IF(AH13&gt;0,IF($C13="FSCT",IF(OR(CF13="DNS",CF13="DNF",CF13="DSQ",CF13="DNC",CF13="OCS"),(COUNTIF($C$11:$C$31,"=FSCT")+1),IF(AC$8="",0,IF($B13="","",RANK(CF13,CF$11:CF$31,1)))),""),"")</f>
        <v/>
      </c>
      <c r="CH13" s="22" t="str">
        <f>IF(CG13="","",IF($C13="FSCT",IF($B13="","",IF(CG13&gt;0,IF(OR(CF13="DNS",CF13="DSQ",CF13="DNC",CF13="OCS"),0,IF(CF13="DNF",1,(COUNTIF($CF$11:$CF$31,"=DNF")+COUNT($CF$11:$CF$31))-CG13+1)),0)),""))</f>
        <v/>
      </c>
      <c r="CI13" s="66">
        <f>IF($C13="FSCT",AJ13,"")</f>
        <v>0</v>
      </c>
      <c r="CJ13" s="22" t="str">
        <f>IF(AO13&gt;0,IF($C13="FSCT",IF(OR(CI13="DNS",CI13="DNF",CI13="DSQ",CI13="DNC",CI13="OCS"),(COUNTIF($C$11:$C$31,"=FSCT")+1),IF(AJ$8="",0,IF($B13="","",RANK(CI13,CI$11:CI$31,1)))),""),"")</f>
        <v/>
      </c>
      <c r="CK13" s="22" t="str">
        <f>IF(CJ13="","",IF($C13="FSCT",IF($B13="","",IF(CJ13&gt;0,IF(OR(CI13="DNS",CI13="DSQ",CI13="DNC",CI13="OCS"),0,IF(CI13="DNF",1,(COUNTIF($CI$11:$CI$31,"=DNF")+COUNT($CI$11:$CI$31))-CJ13+1)),0)),""))</f>
        <v/>
      </c>
    </row>
    <row r="14" spans="1:89" ht="15" customHeight="1" x14ac:dyDescent="0.2">
      <c r="A14" s="60" t="str">
        <f t="shared" ref="A14:A20" si="3">F14</f>
        <v/>
      </c>
      <c r="B14" s="61"/>
      <c r="C14" s="13"/>
      <c r="D14" s="14"/>
      <c r="E14" s="15" t="str">
        <f t="shared" ref="E14:E20" si="4">IF(B14="","",M14+T14+AA14+AH14+AO14)</f>
        <v/>
      </c>
      <c r="F14" s="16" t="str">
        <f t="shared" ref="F14:F20" si="5">IF(B14="","",RANK(E14,E$11:E$31,1))</f>
        <v/>
      </c>
      <c r="G14" s="8" t="str">
        <f t="shared" ref="G14:G20" si="6">IF(H$8="","",IF($B14="","",INDEX(PMNumb,MATCH($C14,Boats,0),MATCH(H$8,Windspd,0))))</f>
        <v/>
      </c>
      <c r="H14" s="62" t="str">
        <f t="shared" ref="H14:H20" si="7">IF($B14="","",TIME(I14,J14,K14))</f>
        <v/>
      </c>
      <c r="I14" s="65"/>
      <c r="J14" s="65"/>
      <c r="K14" s="65"/>
      <c r="L14" s="34" t="str">
        <f t="shared" ref="L14:L20" si="8">IF(OR(H14="DNS",H14="DNF",H14="DSQ",H14="DNC",H14="OCS"),"",IF(H$9="","",IF($B14="","",(H14/(G14/100)))))</f>
        <v/>
      </c>
      <c r="M14" s="35" t="str">
        <f t="shared" ref="M14:M20" si="9">IF(OR(H14="DNS",H14="DNF",H14="DSQ",H14="DNC",H14="OCS"),(COUNTA($B$11:$B$31)+1),IF(H$8="",0,IF($B14="","",RANK(L14,L$11:L$31,1))))</f>
        <v/>
      </c>
      <c r="N14" s="57" t="str">
        <f t="shared" ref="N14:N20" si="10">IF(O$8="","",IF($B14="","",INDEX(PMNumb,MATCH($C14,Boats,0),MATCH(O$8,Windspd,0))))</f>
        <v/>
      </c>
      <c r="O14" s="62"/>
      <c r="P14" s="65"/>
      <c r="Q14" s="65"/>
      <c r="R14" s="65"/>
      <c r="S14" s="34"/>
      <c r="T14" s="35"/>
      <c r="U14" s="57"/>
      <c r="V14" s="62"/>
      <c r="W14" s="65"/>
      <c r="X14" s="65"/>
      <c r="Y14" s="65"/>
      <c r="Z14" s="34"/>
      <c r="AA14" s="35"/>
      <c r="AB14" s="57"/>
      <c r="AC14" s="62"/>
      <c r="AD14" s="65"/>
      <c r="AE14" s="65"/>
      <c r="AF14" s="65"/>
      <c r="AG14" s="34"/>
      <c r="AH14" s="35"/>
      <c r="AI14" s="57"/>
      <c r="AJ14" s="62"/>
      <c r="AK14" s="65"/>
      <c r="AL14" s="65"/>
      <c r="AM14" s="65"/>
      <c r="AN14" s="34"/>
      <c r="AO14" s="35"/>
      <c r="AR14" s="13" t="str">
        <f t="shared" ref="AR14:AR20" si="11">IF($B14="","",B14)</f>
        <v/>
      </c>
      <c r="AS14" s="13" t="str">
        <f t="shared" ref="AS14:AS20" si="12">IF($B14="","",C14)</f>
        <v/>
      </c>
      <c r="AT14" s="13" t="str">
        <f t="shared" ref="AT14:AT20" si="13">IF($B14="","",D14)</f>
        <v/>
      </c>
      <c r="AU14" s="22" t="str">
        <f t="shared" ref="AU14:AU20" si="14">IF($B14="","",IF(M14&gt;0,IF(OR(H14="DNS",H14="DSQ",H14="DNC",H14="OCS"),0,IF(H14="DNF",1,(COUNTIF($H$11:$H$31,"=DNF")+COUNT($L$11:$L$31))-M14+1)),0))</f>
        <v/>
      </c>
      <c r="AV14" s="22" t="str">
        <f t="shared" ref="AV14:AV20" si="15">IF($B14="","",IF(T14&gt;0,IF(OR(O14="DNS",O14="DSQ",O14="DNC",O14="OCS"),0,IF(O14="DNF",1,(COUNTIF($O$11:$O$31,"=DNF")+COUNT($S$11:$S$31)-T14+1))),0))</f>
        <v/>
      </c>
      <c r="AW14" s="22" t="str">
        <f t="shared" ref="AW14:AW20" si="16">IF($B14="","",IF(AA14&gt;0,IF(OR(V14="DNS",V14="DSQ",V14="DNC",V14="OCS"),0,IF(V14="DNF",1,(COUNTIF($V$11:$V$31,"=DNF")+COUNT($Z$11:$Z$31))-AA14+1)),0))</f>
        <v/>
      </c>
      <c r="AX14" s="22" t="str">
        <f t="shared" ref="AX14:AX20" si="17">IF($B14="","",IF(AH14&gt;0,IF(OR(AC14="DNS",AC14="DSQ",AC14="DNC",AC14="OCS"),0,IF(AC14="DNF",1,(COUNTIF($AC$11:$AC$31,"=DNF")+COUNT($AG$11:$AG$31))-AH14+1)),0))</f>
        <v/>
      </c>
      <c r="AY14" s="22" t="str">
        <f t="shared" ref="AY14:AY20" si="18">IF($B14="","",IF(AO14&gt;0,IF(OR(AJ14="DNS",AJ14="DSQ",AJ14="DNC",AJ14="OCS"),0,IF(AJ14="DNF",1,(COUNTIF($AJ$11:$AJ$31,"=DNF")+COUNT($AN$11:$AN$31))-AO14+1)),0))</f>
        <v/>
      </c>
      <c r="BA14" s="13" t="str">
        <f t="shared" ref="BA14:BA20" si="19">IF($B14="","",B14)</f>
        <v/>
      </c>
      <c r="BB14" s="13" t="str">
        <f t="shared" ref="BB14:BB20" si="20">IF($B14="","",C14)</f>
        <v/>
      </c>
      <c r="BC14" s="13" t="str">
        <f t="shared" ref="BC14:BC20" si="21">IF($B14="","",D14)</f>
        <v/>
      </c>
      <c r="BD14" s="66" t="str">
        <f t="shared" ref="BD14:BD20" si="22">IF($C14="TH",H14,"")</f>
        <v/>
      </c>
      <c r="BE14" s="22" t="str">
        <f t="shared" ref="BE14:BE20" si="23">IF(M14&gt;0,IF($C14="TH",IF(OR(BD14="DNS",BD14="DNF",BD14="DSQ",BD14="DNC",BD14="OCS"),(COUNTIF($C$11:$C$31,"=TH")+1),IF(H$8="",0,IF($B14="","",RANK(BD14,BD$11:BD$31,1)))),""),"")</f>
        <v/>
      </c>
      <c r="BF14" s="22" t="str">
        <f t="shared" ref="BF14:BF20" si="24">IF(BE14="","",IF($C14="TH",IF($B14="","",IF(BE14&gt;0,IF(OR(BD14="DNS",BD14="DSQ",BD14="DNC",BD14="OCS"),0,IF(BD14="DNF",1,(COUNTIF($BD$11:$BD$31,"=DNF")+COUNT($BD$11:$BD$31))-BE14+1)),0)),""))</f>
        <v/>
      </c>
      <c r="BG14" s="66" t="str">
        <f t="shared" ref="BG14:BG20" si="25">IF($C14="TH",O14,"")</f>
        <v/>
      </c>
      <c r="BH14" s="22" t="str">
        <f t="shared" ref="BH14:BH20" si="26">IF(T14&gt;0,IF($C14="TH",IF(OR(BG14="DNS",BG14="DNF",BG14="DSQ",BG14="DNC",BG14="OCS"),(COUNTIF($C$11:$C$31,"=TH")+1),IF(O$8="",0,IF($B14="","",RANK(BG14,BG$11:BG$31,1)))),""),"")</f>
        <v/>
      </c>
      <c r="BI14" s="22" t="str">
        <f t="shared" ref="BI14:BI20" si="27">IF(BH14="","",IF($C14="TH",IF($B14="","",IF(BH14&gt;0,IF(OR(BG14="DNS",BG14="DSQ",BG14="DNC",BG14="OCS"),0,IF(BG14="DNF",1,(COUNTIF($BG$11:$BG$31,"=DNF")+COUNT($BG$11:$BG$31))-BH14+1)),0)),""))</f>
        <v/>
      </c>
      <c r="BJ14" s="66" t="str">
        <f t="shared" ref="BJ14:BJ20" si="28">IF($C14="TH",V14,"")</f>
        <v/>
      </c>
      <c r="BK14" s="22" t="str">
        <f t="shared" ref="BK14:BK20" si="29">IF(AA14&gt;0,IF($C14="TH",IF(OR(BJ14="DNS",BJ14="DNF",BJ14="DSQ",BJ14="DNC",BJ14="OCS"),(COUNTIF($C$11:$C$31,"=TH")+1),IF(V$8="",0,IF($B14="","",RANK(BJ14,BJ$11:BJ$31,1)))),""),"")</f>
        <v/>
      </c>
      <c r="BL14" s="22" t="str">
        <f t="shared" ref="BL14:BL20" si="30">IF(BK14="","",IF($C14="TH",IF($B14="","",IF(BK14&gt;0,IF(OR(BJ14="DNS",BJ14="DSQ",BJ14="DNC",BJ14="OCS"),0,IF(BJ14="DNF",1,(COUNTIF($BJ$11:$BJ$31,"=DNF")+COUNT($BJ$11:$BJ$31))-BK14+1)),0)),""))</f>
        <v/>
      </c>
      <c r="BM14" s="66" t="str">
        <f t="shared" ref="BM14:BM20" si="31">IF($C14="TH",AC14,"")</f>
        <v/>
      </c>
      <c r="BN14" s="22" t="str">
        <f t="shared" ref="BN14:BN20" si="32">IF(AH14&gt;0,IF($C14="TH",IF(OR(BM14="DNS",BM14="DNF",BM14="DSQ",BM14="DNC",BM14="OCS"),(COUNTIF($C$11:$C$31,"=TH")+1),IF(AC$8="",0,IF($B14="","",RANK(BM14,BM$11:BM$31,1)))),""),"")</f>
        <v/>
      </c>
      <c r="BO14" s="22" t="str">
        <f t="shared" ref="BO14:BO20" si="33">IF(BN14="","",IF($C14="TH",IF($B14="","",IF(BN14&gt;0,IF(OR(BM14="DNS",BM14="DSQ",BM14="DNC",BM14="OCS"),0,IF(BM14="DNF",1,(COUNTIF($BM$11:$BM$31,"=DNF")+COUNT($BM$11:$BM$31))-BN14+1)),0)),""))</f>
        <v/>
      </c>
      <c r="BP14" s="66" t="str">
        <f t="shared" ref="BP14:BP20" si="34">IF($C14="TH",AJ14,"")</f>
        <v/>
      </c>
      <c r="BQ14" s="22" t="str">
        <f t="shared" ref="BQ14:BQ20" si="35">IF(AO14&gt;0,IF($C14="TH",IF(OR(BP14="DNS",BP14="DNF",BP14="DSQ",BP14="DNC",BP14="OCS"),(COUNTIF($C$11:$C$31,"=TH")+1),IF(AJ$8="",0,IF($B14="","",RANK(BP14,BP$11:BP$31,1)))),""),"")</f>
        <v/>
      </c>
      <c r="BR14" s="22" t="str">
        <f t="shared" ref="BR14:BR20" si="36">IF(BQ14="","",IF($C14="TH",IF($B14="","",IF(BQ14&gt;0,IF(OR(BP14="DNS",BP14="DSQ",BP14="DNC",BP14="OCS"),0,IF(BP14="DNF",1,(COUNTIF($BP$11:$BP$31,"=DNF")+COUNT($BP$11:$BP$31))-BQ14+1)),0)),""))</f>
        <v/>
      </c>
      <c r="BT14" s="13" t="str">
        <f t="shared" ref="BT14:BT20" si="37">IF($B14="","",B14)</f>
        <v/>
      </c>
      <c r="BU14" s="13" t="str">
        <f t="shared" ref="BU14:BU20" si="38">IF($B14="","",C14)</f>
        <v/>
      </c>
      <c r="BV14" s="13" t="str">
        <f t="shared" ref="BV14:BV20" si="39">IF($B14="","",D14)</f>
        <v/>
      </c>
      <c r="BW14" s="66" t="str">
        <f t="shared" ref="BW14:BW20" si="40">IF($C14="FSCT",H14,"")</f>
        <v/>
      </c>
      <c r="BX14" s="22" t="str">
        <f t="shared" ref="BX14:BX20" si="41">IF(M14&gt;0,IF($C14="FSCT",IF(OR(BW14="DNS",BW14="DNF",BW14="DSQ",BW14="DNC",BW14="OCS"),(COUNTIF($C$11:$C$31,"=FSCT")+1),IF(H$8="",0,IF($B14="","",RANK(BW14,BW$11:BW$31,1)))),""),"")</f>
        <v/>
      </c>
      <c r="BY14" s="22" t="str">
        <f t="shared" ref="BY14:BY20" si="42">IF(BX14="","",IF($C14="FSCT",IF($B14="","",IF(BX14&gt;0,IF(OR(BW14="DNS",BW14="DSQ",BW14="DNC",BW14="OCS"),0,IF(BW14="DNF",1,(COUNTIF($BW$11:$BW$31,"=DNF")+COUNT($BW$11:$BW$31))-BX14+1)),0)),""))</f>
        <v/>
      </c>
      <c r="BZ14" s="66" t="str">
        <f t="shared" ref="BZ14:BZ20" si="43">IF($C14="FSCT",O14,"")</f>
        <v/>
      </c>
      <c r="CA14" s="22" t="str">
        <f t="shared" ref="CA14:CA20" si="44">IF(T14&gt;0,IF($C14="FSCT",IF(OR(BZ14="DNS",BZ14="DNF",BZ14="DSQ",BZ14="DNC",BZ14="OCS"),(COUNTIF($C$11:$C$31,"=FSCT")+1),IF(O$8="",0,IF($B14="","",RANK(BZ14,BZ$11:BZ$31,1)))),""),"")</f>
        <v/>
      </c>
      <c r="CB14" s="22" t="str">
        <f t="shared" ref="CB14:CB20" si="45">IF(CA14="","",IF($C14="FSCT",IF($B14="","",IF(CA14&gt;0,IF(OR(BZ14="DNS",BZ14="DSQ",BZ14="DNC",BZ14="OCS"),0,IF(BZ14="DNF",1,(COUNTIF($BZ$11:$BZ$31,"=DNF")+COUNT($BZ$11:$BZ$31))-CA14+1)),0)),""))</f>
        <v/>
      </c>
      <c r="CC14" s="66" t="str">
        <f t="shared" ref="CC14:CC20" si="46">IF($C14="FSCT",V14,"")</f>
        <v/>
      </c>
      <c r="CD14" s="22" t="str">
        <f t="shared" ref="CD14:CD20" si="47">IF(AA14&gt;0,IF($C14="FSCT",IF(OR(CC14="DNS",CC14="DNF",CC14="DSQ",CC14="DNC",CC14="OCS"),(COUNTIF($C$11:$C$31,"=FSCT")+1),IF(V$8="",0,IF($B14="","",RANK(CC14,CC$11:CC$31,1)))),""),"")</f>
        <v/>
      </c>
      <c r="CE14" s="22" t="str">
        <f t="shared" ref="CE14:CE20" si="48">IF(CD14="","",IF($C14="FSCT",IF($B14="","",IF(CD14&gt;0,IF(OR(CC14="DNS",CC14="DSQ",CC14="DNC",CC14="OCS"),0,IF(CC14="DNF",1,(COUNTIF($CC$11:$CC$31,"=DNF")+COUNT($CC$11:$CC$31))-CD14+1)),0)),""))</f>
        <v/>
      </c>
      <c r="CF14" s="66" t="str">
        <f t="shared" ref="CF14:CF20" si="49">IF($C14="FSCT",AC14,"")</f>
        <v/>
      </c>
      <c r="CG14" s="22" t="str">
        <f t="shared" ref="CG14:CG20" si="50">IF(AH14&gt;0,IF($C14="FSCT",IF(OR(CF14="DNS",CF14="DNF",CF14="DSQ",CF14="DNC",CF14="OCS"),(COUNTIF($C$11:$C$31,"=FSCT")+1),IF(AC$8="",0,IF($B14="","",RANK(CF14,CF$11:CF$31,1)))),""),"")</f>
        <v/>
      </c>
      <c r="CH14" s="22" t="str">
        <f t="shared" ref="CH14:CH20" si="51">IF(CG14="","",IF($C14="FSCT",IF($B14="","",IF(CG14&gt;0,IF(OR(CF14="DNS",CF14="DSQ",CF14="DNC",CF14="OCS"),0,IF(CF14="DNF",1,(COUNTIF($CF$11:$CF$31,"=DNF")+COUNT($CF$11:$CF$31))-CG14+1)),0)),""))</f>
        <v/>
      </c>
      <c r="CI14" s="66" t="str">
        <f t="shared" ref="CI14:CI20" si="52">IF($C14="FSCT",AJ14,"")</f>
        <v/>
      </c>
      <c r="CJ14" s="22" t="str">
        <f t="shared" ref="CJ14:CJ20" si="53">IF(AO14&gt;0,IF($C14="FSCT",IF(OR(CI14="DNS",CI14="DNF",CI14="DSQ",CI14="DNC",CI14="OCS"),(COUNTIF($C$11:$C$31,"=FSCT")+1),IF(AJ$8="",0,IF($B14="","",RANK(CI14,CI$11:CI$31,1)))),""),"")</f>
        <v/>
      </c>
      <c r="CK14" s="22" t="str">
        <f t="shared" ref="CK14:CK20" si="54">IF(CJ14="","",IF($C14="FSCT",IF($B14="","",IF(CJ14&gt;0,IF(OR(CI14="DNS",CI14="DSQ",CI14="DNC",CI14="OCS"),0,IF(CI14="DNF",1,(COUNTIF($CI$11:$CI$31,"=DNF")+COUNT($CI$11:$CI$31))-CJ14+1)),0)),""))</f>
        <v/>
      </c>
    </row>
    <row r="15" spans="1:89" ht="15" customHeight="1" x14ac:dyDescent="0.2">
      <c r="A15" s="60" t="str">
        <f t="shared" si="3"/>
        <v/>
      </c>
      <c r="B15" s="61"/>
      <c r="C15" s="13"/>
      <c r="D15" s="14"/>
      <c r="E15" s="15" t="str">
        <f t="shared" si="4"/>
        <v/>
      </c>
      <c r="F15" s="16" t="str">
        <f t="shared" si="5"/>
        <v/>
      </c>
      <c r="G15" s="8" t="str">
        <f t="shared" si="6"/>
        <v/>
      </c>
      <c r="H15" s="62" t="str">
        <f t="shared" si="7"/>
        <v/>
      </c>
      <c r="I15" s="65"/>
      <c r="J15" s="65"/>
      <c r="K15" s="65"/>
      <c r="L15" s="34" t="str">
        <f t="shared" si="8"/>
        <v/>
      </c>
      <c r="M15" s="35" t="str">
        <f t="shared" si="9"/>
        <v/>
      </c>
      <c r="N15" s="57" t="str">
        <f t="shared" si="10"/>
        <v/>
      </c>
      <c r="O15" s="62" t="str">
        <f t="shared" ref="O15:O20" si="55">IF($B15="","",TIME(P15,Q15,R15))</f>
        <v/>
      </c>
      <c r="P15" s="65"/>
      <c r="Q15" s="65"/>
      <c r="R15" s="65"/>
      <c r="S15" s="34" t="str">
        <f t="shared" ref="S15:S20" si="56">IF(OR(O15="DNS",O15="DNF",O15="DSQ",O15="DNC",O15="OCS"),"",IF(O$9="","",IF($B15="","",(O15/(N15/100)))))</f>
        <v/>
      </c>
      <c r="T15" s="35" t="str">
        <f t="shared" ref="T15:T20" si="57">IF(OR(O15="DNS",O15="DNF",O15="DSQ",O15="DNC",O15="OCS"),(COUNTA($B$11:$B$31)+1),IF(O$8="",0,IF($B15="","",RANK(S15,S$11:S$31,1))))</f>
        <v/>
      </c>
      <c r="U15" s="57" t="str">
        <f t="shared" ref="U15:U20" si="58">IF(V$8="","",IF($B15="","",INDEX(PMNumb,MATCH($C15,Boats,0),MATCH(V$8,Windspd,0))))</f>
        <v/>
      </c>
      <c r="V15" s="62" t="str">
        <f t="shared" ref="V15:V20" si="59">IF($B15="","",TIME(W15,X15,Y15))</f>
        <v/>
      </c>
      <c r="W15" s="65"/>
      <c r="X15" s="65"/>
      <c r="Y15" s="65"/>
      <c r="Z15" s="34" t="str">
        <f t="shared" ref="Z15:Z20" si="60">IF(OR(V15="DNS",V15="DNF",V15="DSQ",V15="DNC",V15="OCS"),"",IF(V$9="","",IF($B15="","",(V15/(U15/100)))))</f>
        <v/>
      </c>
      <c r="AA15" s="35" t="str">
        <f t="shared" ref="AA15:AA20" si="61">IF(OR(V15="DNS",V15="DNF",V15="DSQ",V15="DNC",V15="OCS"),(COUNTA($B$11:$B$31)+1),IF(V$8="",0,IF($B15="","",RANK(Z15,Z$11:Z$31,1))))</f>
        <v/>
      </c>
      <c r="AB15" s="57" t="str">
        <f t="shared" ref="AB15:AB20" si="62">IF(AC$8="","",IF($B15="","",INDEX(PMNumb,MATCH($C15,Boats,0),MATCH(AC$8,Windspd,0))))</f>
        <v/>
      </c>
      <c r="AC15" s="62" t="str">
        <f t="shared" ref="AC15:AC20" si="63">IF($B15="","",TIME(AD15,AE15,AF15))</f>
        <v/>
      </c>
      <c r="AD15" s="65"/>
      <c r="AE15" s="65"/>
      <c r="AF15" s="65"/>
      <c r="AG15" s="34" t="str">
        <f t="shared" ref="AG15:AG20" si="64">IF(OR(AC15="DNS",AC15="DNF",AC15="DSQ",AC15="DNC",AC15="OCS"),"",IF(AC$9="","",IF($B15="","",(AC15/(AB15/100)))))</f>
        <v/>
      </c>
      <c r="AH15" s="35" t="str">
        <f t="shared" ref="AH15:AH20" si="65">IF(OR(AC15="DNS",AC15="DNF",AC15="DSQ",AC15="DNC",AC15="OCS"),(COUNTA($B$11:$B$31)+1),IF(AC$8="",0,IF($B15="","",RANK(AG15,AG$11:AG$31,1))))</f>
        <v/>
      </c>
      <c r="AI15" s="57" t="str">
        <f t="shared" ref="AI15:AI20" si="66">IF(AJ$8="","",IF($B15="","",INDEX(PMNumb,MATCH($C15,Boats,0),MATCH(AJ$8,Windspd,0))))</f>
        <v/>
      </c>
      <c r="AJ15" s="62" t="str">
        <f t="shared" ref="AJ15:AJ20" si="67">IF($B15="","",TIME(AK15,AL15,AM15))</f>
        <v/>
      </c>
      <c r="AK15" s="65"/>
      <c r="AL15" s="65"/>
      <c r="AM15" s="65"/>
      <c r="AN15" s="34" t="str">
        <f t="shared" ref="AN15:AN20" si="68">IF(OR(AJ15="DNS",AJ15="DNF",AJ15="DSQ",AJ15="DNC",AJ15="OCS"),"",IF(AJ$9="","",IF($B15="","",(AJ15/(AI15/100)))))</f>
        <v/>
      </c>
      <c r="AO15" s="35" t="str">
        <f t="shared" ref="AO15:AO20" si="69">IF(OR(AJ15="DNS",AJ15="DNF",AJ15="DSQ",AJ15="DNC",AJ15="OCS"),(COUNTA($B$11:$B$31)+1),IF(AJ$8="",0,IF($B15="","",RANK(AN15,AN$11:AN$31,1))))</f>
        <v/>
      </c>
      <c r="AR15" s="13" t="str">
        <f t="shared" si="11"/>
        <v/>
      </c>
      <c r="AS15" s="13" t="str">
        <f t="shared" si="12"/>
        <v/>
      </c>
      <c r="AT15" s="13" t="str">
        <f t="shared" si="13"/>
        <v/>
      </c>
      <c r="AU15" s="22" t="str">
        <f t="shared" si="14"/>
        <v/>
      </c>
      <c r="AV15" s="22" t="str">
        <f t="shared" si="15"/>
        <v/>
      </c>
      <c r="AW15" s="22" t="str">
        <f t="shared" si="16"/>
        <v/>
      </c>
      <c r="AX15" s="22" t="str">
        <f t="shared" si="17"/>
        <v/>
      </c>
      <c r="AY15" s="22" t="str">
        <f t="shared" si="18"/>
        <v/>
      </c>
      <c r="BA15" s="13" t="str">
        <f t="shared" si="19"/>
        <v/>
      </c>
      <c r="BB15" s="13" t="str">
        <f t="shared" si="20"/>
        <v/>
      </c>
      <c r="BC15" s="13" t="str">
        <f t="shared" si="21"/>
        <v/>
      </c>
      <c r="BD15" s="66" t="str">
        <f t="shared" si="22"/>
        <v/>
      </c>
      <c r="BE15" s="22" t="str">
        <f t="shared" si="23"/>
        <v/>
      </c>
      <c r="BF15" s="22" t="str">
        <f t="shared" si="24"/>
        <v/>
      </c>
      <c r="BG15" s="66" t="str">
        <f t="shared" si="25"/>
        <v/>
      </c>
      <c r="BH15" s="22" t="str">
        <f t="shared" si="26"/>
        <v/>
      </c>
      <c r="BI15" s="22" t="str">
        <f t="shared" si="27"/>
        <v/>
      </c>
      <c r="BJ15" s="66" t="str">
        <f t="shared" si="28"/>
        <v/>
      </c>
      <c r="BK15" s="22" t="str">
        <f t="shared" si="29"/>
        <v/>
      </c>
      <c r="BL15" s="22" t="str">
        <f t="shared" si="30"/>
        <v/>
      </c>
      <c r="BM15" s="66" t="str">
        <f t="shared" si="31"/>
        <v/>
      </c>
      <c r="BN15" s="22" t="str">
        <f t="shared" si="32"/>
        <v/>
      </c>
      <c r="BO15" s="22" t="str">
        <f t="shared" si="33"/>
        <v/>
      </c>
      <c r="BP15" s="66" t="str">
        <f t="shared" si="34"/>
        <v/>
      </c>
      <c r="BQ15" s="22" t="str">
        <f t="shared" si="35"/>
        <v/>
      </c>
      <c r="BR15" s="22" t="str">
        <f t="shared" si="36"/>
        <v/>
      </c>
      <c r="BT15" s="13" t="str">
        <f t="shared" si="37"/>
        <v/>
      </c>
      <c r="BU15" s="13" t="str">
        <f t="shared" si="38"/>
        <v/>
      </c>
      <c r="BV15" s="13" t="str">
        <f t="shared" si="39"/>
        <v/>
      </c>
      <c r="BW15" s="66" t="str">
        <f t="shared" si="40"/>
        <v/>
      </c>
      <c r="BX15" s="22" t="str">
        <f t="shared" si="41"/>
        <v/>
      </c>
      <c r="BY15" s="22" t="str">
        <f t="shared" si="42"/>
        <v/>
      </c>
      <c r="BZ15" s="66" t="str">
        <f t="shared" si="43"/>
        <v/>
      </c>
      <c r="CA15" s="22" t="str">
        <f t="shared" si="44"/>
        <v/>
      </c>
      <c r="CB15" s="22" t="str">
        <f t="shared" si="45"/>
        <v/>
      </c>
      <c r="CC15" s="66" t="str">
        <f t="shared" si="46"/>
        <v/>
      </c>
      <c r="CD15" s="22" t="str">
        <f t="shared" si="47"/>
        <v/>
      </c>
      <c r="CE15" s="22" t="str">
        <f t="shared" si="48"/>
        <v/>
      </c>
      <c r="CF15" s="66" t="str">
        <f t="shared" si="49"/>
        <v/>
      </c>
      <c r="CG15" s="22" t="str">
        <f t="shared" si="50"/>
        <v/>
      </c>
      <c r="CH15" s="22" t="str">
        <f t="shared" si="51"/>
        <v/>
      </c>
      <c r="CI15" s="66" t="str">
        <f t="shared" si="52"/>
        <v/>
      </c>
      <c r="CJ15" s="22" t="str">
        <f t="shared" si="53"/>
        <v/>
      </c>
      <c r="CK15" s="22" t="str">
        <f t="shared" si="54"/>
        <v/>
      </c>
    </row>
    <row r="16" spans="1:89" ht="15" customHeight="1" x14ac:dyDescent="0.2">
      <c r="A16" s="60" t="str">
        <f t="shared" si="3"/>
        <v/>
      </c>
      <c r="B16" s="61"/>
      <c r="C16" s="13"/>
      <c r="D16" s="14"/>
      <c r="E16" s="15" t="str">
        <f t="shared" si="4"/>
        <v/>
      </c>
      <c r="F16" s="16" t="str">
        <f t="shared" si="5"/>
        <v/>
      </c>
      <c r="G16" s="8" t="str">
        <f t="shared" si="6"/>
        <v/>
      </c>
      <c r="H16" s="62" t="str">
        <f t="shared" si="7"/>
        <v/>
      </c>
      <c r="I16" s="65"/>
      <c r="J16" s="65"/>
      <c r="K16" s="65"/>
      <c r="L16" s="34" t="str">
        <f t="shared" si="8"/>
        <v/>
      </c>
      <c r="M16" s="35" t="str">
        <f t="shared" si="9"/>
        <v/>
      </c>
      <c r="N16" s="57" t="str">
        <f t="shared" si="10"/>
        <v/>
      </c>
      <c r="O16" s="62" t="str">
        <f t="shared" si="55"/>
        <v/>
      </c>
      <c r="P16" s="65"/>
      <c r="Q16" s="65"/>
      <c r="R16" s="65"/>
      <c r="S16" s="34" t="str">
        <f t="shared" si="56"/>
        <v/>
      </c>
      <c r="T16" s="35" t="str">
        <f t="shared" si="57"/>
        <v/>
      </c>
      <c r="U16" s="57" t="str">
        <f t="shared" si="58"/>
        <v/>
      </c>
      <c r="V16" s="62" t="str">
        <f t="shared" si="59"/>
        <v/>
      </c>
      <c r="W16" s="65"/>
      <c r="X16" s="65"/>
      <c r="Y16" s="65"/>
      <c r="Z16" s="34" t="str">
        <f t="shared" si="60"/>
        <v/>
      </c>
      <c r="AA16" s="35" t="str">
        <f t="shared" si="61"/>
        <v/>
      </c>
      <c r="AB16" s="57" t="str">
        <f t="shared" si="62"/>
        <v/>
      </c>
      <c r="AC16" s="62" t="str">
        <f t="shared" si="63"/>
        <v/>
      </c>
      <c r="AD16" s="65"/>
      <c r="AE16" s="65"/>
      <c r="AF16" s="65"/>
      <c r="AG16" s="34" t="str">
        <f t="shared" si="64"/>
        <v/>
      </c>
      <c r="AH16" s="35" t="str">
        <f t="shared" si="65"/>
        <v/>
      </c>
      <c r="AI16" s="57" t="str">
        <f t="shared" si="66"/>
        <v/>
      </c>
      <c r="AJ16" s="62" t="str">
        <f t="shared" si="67"/>
        <v/>
      </c>
      <c r="AK16" s="65"/>
      <c r="AL16" s="65"/>
      <c r="AM16" s="65"/>
      <c r="AN16" s="34" t="str">
        <f t="shared" si="68"/>
        <v/>
      </c>
      <c r="AO16" s="35" t="str">
        <f t="shared" si="69"/>
        <v/>
      </c>
      <c r="AR16" s="13" t="str">
        <f t="shared" si="11"/>
        <v/>
      </c>
      <c r="AS16" s="13" t="str">
        <f t="shared" si="12"/>
        <v/>
      </c>
      <c r="AT16" s="13" t="str">
        <f t="shared" si="13"/>
        <v/>
      </c>
      <c r="AU16" s="22" t="str">
        <f t="shared" si="14"/>
        <v/>
      </c>
      <c r="AV16" s="22" t="str">
        <f t="shared" si="15"/>
        <v/>
      </c>
      <c r="AW16" s="22" t="str">
        <f t="shared" si="16"/>
        <v/>
      </c>
      <c r="AX16" s="22" t="str">
        <f t="shared" si="17"/>
        <v/>
      </c>
      <c r="AY16" s="22" t="str">
        <f t="shared" si="18"/>
        <v/>
      </c>
      <c r="BA16" s="13" t="str">
        <f t="shared" si="19"/>
        <v/>
      </c>
      <c r="BB16" s="13" t="str">
        <f t="shared" si="20"/>
        <v/>
      </c>
      <c r="BC16" s="13" t="str">
        <f t="shared" si="21"/>
        <v/>
      </c>
      <c r="BD16" s="66" t="str">
        <f t="shared" si="22"/>
        <v/>
      </c>
      <c r="BE16" s="22" t="str">
        <f t="shared" si="23"/>
        <v/>
      </c>
      <c r="BF16" s="22" t="str">
        <f t="shared" si="24"/>
        <v/>
      </c>
      <c r="BG16" s="66" t="str">
        <f t="shared" si="25"/>
        <v/>
      </c>
      <c r="BH16" s="22" t="str">
        <f t="shared" si="26"/>
        <v/>
      </c>
      <c r="BI16" s="22" t="str">
        <f t="shared" si="27"/>
        <v/>
      </c>
      <c r="BJ16" s="66" t="str">
        <f t="shared" si="28"/>
        <v/>
      </c>
      <c r="BK16" s="22" t="str">
        <f t="shared" si="29"/>
        <v/>
      </c>
      <c r="BL16" s="22" t="str">
        <f t="shared" si="30"/>
        <v/>
      </c>
      <c r="BM16" s="66" t="str">
        <f t="shared" si="31"/>
        <v/>
      </c>
      <c r="BN16" s="22" t="str">
        <f t="shared" si="32"/>
        <v/>
      </c>
      <c r="BO16" s="22" t="str">
        <f t="shared" si="33"/>
        <v/>
      </c>
      <c r="BP16" s="66" t="str">
        <f t="shared" si="34"/>
        <v/>
      </c>
      <c r="BQ16" s="22" t="str">
        <f t="shared" si="35"/>
        <v/>
      </c>
      <c r="BR16" s="22" t="str">
        <f t="shared" si="36"/>
        <v/>
      </c>
      <c r="BT16" s="13" t="str">
        <f t="shared" si="37"/>
        <v/>
      </c>
      <c r="BU16" s="13" t="str">
        <f t="shared" si="38"/>
        <v/>
      </c>
      <c r="BV16" s="13" t="str">
        <f t="shared" si="39"/>
        <v/>
      </c>
      <c r="BW16" s="66" t="str">
        <f t="shared" si="40"/>
        <v/>
      </c>
      <c r="BX16" s="22" t="str">
        <f t="shared" si="41"/>
        <v/>
      </c>
      <c r="BY16" s="22" t="str">
        <f t="shared" si="42"/>
        <v/>
      </c>
      <c r="BZ16" s="66" t="str">
        <f t="shared" si="43"/>
        <v/>
      </c>
      <c r="CA16" s="22" t="str">
        <f t="shared" si="44"/>
        <v/>
      </c>
      <c r="CB16" s="22" t="str">
        <f t="shared" si="45"/>
        <v/>
      </c>
      <c r="CC16" s="66" t="str">
        <f t="shared" si="46"/>
        <v/>
      </c>
      <c r="CD16" s="22" t="str">
        <f t="shared" si="47"/>
        <v/>
      </c>
      <c r="CE16" s="22" t="str">
        <f t="shared" si="48"/>
        <v/>
      </c>
      <c r="CF16" s="66" t="str">
        <f t="shared" si="49"/>
        <v/>
      </c>
      <c r="CG16" s="22" t="str">
        <f t="shared" si="50"/>
        <v/>
      </c>
      <c r="CH16" s="22" t="str">
        <f t="shared" si="51"/>
        <v/>
      </c>
      <c r="CI16" s="66" t="str">
        <f t="shared" si="52"/>
        <v/>
      </c>
      <c r="CJ16" s="22" t="str">
        <f t="shared" si="53"/>
        <v/>
      </c>
      <c r="CK16" s="22" t="str">
        <f t="shared" si="54"/>
        <v/>
      </c>
    </row>
    <row r="17" spans="1:89" ht="15" customHeight="1" x14ac:dyDescent="0.2">
      <c r="A17" s="60" t="str">
        <f t="shared" si="3"/>
        <v/>
      </c>
      <c r="B17" s="61"/>
      <c r="C17" s="13"/>
      <c r="D17" s="14"/>
      <c r="E17" s="15" t="str">
        <f t="shared" si="4"/>
        <v/>
      </c>
      <c r="F17" s="16" t="str">
        <f t="shared" si="5"/>
        <v/>
      </c>
      <c r="G17" s="8" t="str">
        <f t="shared" si="6"/>
        <v/>
      </c>
      <c r="H17" s="62" t="str">
        <f t="shared" si="7"/>
        <v/>
      </c>
      <c r="I17" s="65"/>
      <c r="J17" s="65"/>
      <c r="K17" s="65"/>
      <c r="L17" s="34" t="str">
        <f t="shared" si="8"/>
        <v/>
      </c>
      <c r="M17" s="35" t="str">
        <f t="shared" si="9"/>
        <v/>
      </c>
      <c r="N17" s="57" t="str">
        <f t="shared" si="10"/>
        <v/>
      </c>
      <c r="O17" s="62" t="str">
        <f t="shared" si="55"/>
        <v/>
      </c>
      <c r="P17" s="65"/>
      <c r="Q17" s="65"/>
      <c r="R17" s="65"/>
      <c r="S17" s="34" t="str">
        <f t="shared" si="56"/>
        <v/>
      </c>
      <c r="T17" s="35" t="str">
        <f t="shared" si="57"/>
        <v/>
      </c>
      <c r="U17" s="57" t="str">
        <f t="shared" si="58"/>
        <v/>
      </c>
      <c r="V17" s="62" t="str">
        <f t="shared" si="59"/>
        <v/>
      </c>
      <c r="W17" s="65"/>
      <c r="X17" s="65"/>
      <c r="Y17" s="65"/>
      <c r="Z17" s="34" t="str">
        <f t="shared" si="60"/>
        <v/>
      </c>
      <c r="AA17" s="35" t="str">
        <f t="shared" si="61"/>
        <v/>
      </c>
      <c r="AB17" s="57" t="str">
        <f t="shared" si="62"/>
        <v/>
      </c>
      <c r="AC17" s="62" t="str">
        <f t="shared" si="63"/>
        <v/>
      </c>
      <c r="AD17" s="65"/>
      <c r="AE17" s="65"/>
      <c r="AF17" s="65"/>
      <c r="AG17" s="34" t="str">
        <f t="shared" si="64"/>
        <v/>
      </c>
      <c r="AH17" s="35" t="str">
        <f t="shared" si="65"/>
        <v/>
      </c>
      <c r="AI17" s="57" t="str">
        <f t="shared" si="66"/>
        <v/>
      </c>
      <c r="AJ17" s="62" t="str">
        <f t="shared" si="67"/>
        <v/>
      </c>
      <c r="AK17" s="65"/>
      <c r="AL17" s="65"/>
      <c r="AM17" s="65"/>
      <c r="AN17" s="34" t="str">
        <f t="shared" si="68"/>
        <v/>
      </c>
      <c r="AO17" s="35" t="str">
        <f t="shared" si="69"/>
        <v/>
      </c>
      <c r="AR17" s="13" t="str">
        <f t="shared" si="11"/>
        <v/>
      </c>
      <c r="AS17" s="13" t="str">
        <f t="shared" si="12"/>
        <v/>
      </c>
      <c r="AT17" s="13" t="str">
        <f t="shared" si="13"/>
        <v/>
      </c>
      <c r="AU17" s="22" t="str">
        <f t="shared" si="14"/>
        <v/>
      </c>
      <c r="AV17" s="22" t="str">
        <f t="shared" si="15"/>
        <v/>
      </c>
      <c r="AW17" s="22" t="str">
        <f t="shared" si="16"/>
        <v/>
      </c>
      <c r="AX17" s="22" t="str">
        <f t="shared" si="17"/>
        <v/>
      </c>
      <c r="AY17" s="22" t="str">
        <f t="shared" si="18"/>
        <v/>
      </c>
      <c r="BA17" s="13" t="str">
        <f t="shared" si="19"/>
        <v/>
      </c>
      <c r="BB17" s="13" t="str">
        <f t="shared" si="20"/>
        <v/>
      </c>
      <c r="BC17" s="13" t="str">
        <f t="shared" si="21"/>
        <v/>
      </c>
      <c r="BD17" s="66" t="str">
        <f t="shared" si="22"/>
        <v/>
      </c>
      <c r="BE17" s="22" t="str">
        <f t="shared" si="23"/>
        <v/>
      </c>
      <c r="BF17" s="22" t="str">
        <f t="shared" si="24"/>
        <v/>
      </c>
      <c r="BG17" s="66" t="str">
        <f t="shared" si="25"/>
        <v/>
      </c>
      <c r="BH17" s="22" t="str">
        <f t="shared" si="26"/>
        <v/>
      </c>
      <c r="BI17" s="22" t="str">
        <f t="shared" si="27"/>
        <v/>
      </c>
      <c r="BJ17" s="66" t="str">
        <f t="shared" si="28"/>
        <v/>
      </c>
      <c r="BK17" s="22" t="str">
        <f t="shared" si="29"/>
        <v/>
      </c>
      <c r="BL17" s="22" t="str">
        <f t="shared" si="30"/>
        <v/>
      </c>
      <c r="BM17" s="66" t="str">
        <f t="shared" si="31"/>
        <v/>
      </c>
      <c r="BN17" s="22" t="str">
        <f t="shared" si="32"/>
        <v/>
      </c>
      <c r="BO17" s="22" t="str">
        <f t="shared" si="33"/>
        <v/>
      </c>
      <c r="BP17" s="66" t="str">
        <f t="shared" si="34"/>
        <v/>
      </c>
      <c r="BQ17" s="22" t="str">
        <f t="shared" si="35"/>
        <v/>
      </c>
      <c r="BR17" s="22" t="str">
        <f t="shared" si="36"/>
        <v/>
      </c>
      <c r="BT17" s="13" t="str">
        <f t="shared" si="37"/>
        <v/>
      </c>
      <c r="BU17" s="13" t="str">
        <f t="shared" si="38"/>
        <v/>
      </c>
      <c r="BV17" s="13" t="str">
        <f t="shared" si="39"/>
        <v/>
      </c>
      <c r="BW17" s="66" t="str">
        <f t="shared" si="40"/>
        <v/>
      </c>
      <c r="BX17" s="22" t="str">
        <f t="shared" si="41"/>
        <v/>
      </c>
      <c r="BY17" s="22" t="str">
        <f t="shared" si="42"/>
        <v/>
      </c>
      <c r="BZ17" s="66" t="str">
        <f t="shared" si="43"/>
        <v/>
      </c>
      <c r="CA17" s="22" t="str">
        <f t="shared" si="44"/>
        <v/>
      </c>
      <c r="CB17" s="22" t="str">
        <f t="shared" si="45"/>
        <v/>
      </c>
      <c r="CC17" s="66" t="str">
        <f t="shared" si="46"/>
        <v/>
      </c>
      <c r="CD17" s="22" t="str">
        <f t="shared" si="47"/>
        <v/>
      </c>
      <c r="CE17" s="22" t="str">
        <f t="shared" si="48"/>
        <v/>
      </c>
      <c r="CF17" s="66" t="str">
        <f t="shared" si="49"/>
        <v/>
      </c>
      <c r="CG17" s="22" t="str">
        <f t="shared" si="50"/>
        <v/>
      </c>
      <c r="CH17" s="22" t="str">
        <f t="shared" si="51"/>
        <v/>
      </c>
      <c r="CI17" s="66" t="str">
        <f t="shared" si="52"/>
        <v/>
      </c>
      <c r="CJ17" s="22" t="str">
        <f t="shared" si="53"/>
        <v/>
      </c>
      <c r="CK17" s="22" t="str">
        <f t="shared" si="54"/>
        <v/>
      </c>
    </row>
    <row r="18" spans="1:89" ht="15" customHeight="1" x14ac:dyDescent="0.2">
      <c r="A18" s="60" t="str">
        <f t="shared" si="3"/>
        <v/>
      </c>
      <c r="B18" s="61"/>
      <c r="C18" s="13"/>
      <c r="D18" s="14"/>
      <c r="E18" s="15" t="str">
        <f t="shared" si="4"/>
        <v/>
      </c>
      <c r="F18" s="16" t="str">
        <f t="shared" si="5"/>
        <v/>
      </c>
      <c r="G18" s="8" t="str">
        <f t="shared" si="6"/>
        <v/>
      </c>
      <c r="H18" s="62" t="str">
        <f t="shared" si="7"/>
        <v/>
      </c>
      <c r="I18" s="65"/>
      <c r="J18" s="65"/>
      <c r="K18" s="65"/>
      <c r="L18" s="34" t="str">
        <f t="shared" si="8"/>
        <v/>
      </c>
      <c r="M18" s="35" t="str">
        <f t="shared" si="9"/>
        <v/>
      </c>
      <c r="N18" s="57" t="str">
        <f t="shared" si="10"/>
        <v/>
      </c>
      <c r="O18" s="62" t="str">
        <f t="shared" si="55"/>
        <v/>
      </c>
      <c r="P18" s="65"/>
      <c r="Q18" s="65"/>
      <c r="R18" s="65"/>
      <c r="S18" s="34" t="str">
        <f t="shared" si="56"/>
        <v/>
      </c>
      <c r="T18" s="35" t="str">
        <f t="shared" si="57"/>
        <v/>
      </c>
      <c r="U18" s="57" t="str">
        <f t="shared" si="58"/>
        <v/>
      </c>
      <c r="V18" s="62" t="str">
        <f t="shared" si="59"/>
        <v/>
      </c>
      <c r="W18" s="65"/>
      <c r="X18" s="65"/>
      <c r="Y18" s="65"/>
      <c r="Z18" s="34" t="str">
        <f t="shared" si="60"/>
        <v/>
      </c>
      <c r="AA18" s="35" t="str">
        <f t="shared" si="61"/>
        <v/>
      </c>
      <c r="AB18" s="57" t="str">
        <f t="shared" si="62"/>
        <v/>
      </c>
      <c r="AC18" s="62" t="str">
        <f t="shared" si="63"/>
        <v/>
      </c>
      <c r="AD18" s="65"/>
      <c r="AE18" s="65"/>
      <c r="AF18" s="65"/>
      <c r="AG18" s="34" t="str">
        <f t="shared" si="64"/>
        <v/>
      </c>
      <c r="AH18" s="35" t="str">
        <f t="shared" si="65"/>
        <v/>
      </c>
      <c r="AI18" s="57" t="str">
        <f t="shared" si="66"/>
        <v/>
      </c>
      <c r="AJ18" s="62" t="str">
        <f t="shared" si="67"/>
        <v/>
      </c>
      <c r="AK18" s="65"/>
      <c r="AL18" s="65"/>
      <c r="AM18" s="65"/>
      <c r="AN18" s="34" t="str">
        <f t="shared" si="68"/>
        <v/>
      </c>
      <c r="AO18" s="35" t="str">
        <f t="shared" si="69"/>
        <v/>
      </c>
      <c r="AR18" s="13" t="str">
        <f t="shared" si="11"/>
        <v/>
      </c>
      <c r="AS18" s="13" t="str">
        <f t="shared" si="12"/>
        <v/>
      </c>
      <c r="AT18" s="13" t="str">
        <f t="shared" si="13"/>
        <v/>
      </c>
      <c r="AU18" s="22" t="str">
        <f t="shared" si="14"/>
        <v/>
      </c>
      <c r="AV18" s="22" t="str">
        <f t="shared" si="15"/>
        <v/>
      </c>
      <c r="AW18" s="22" t="str">
        <f t="shared" si="16"/>
        <v/>
      </c>
      <c r="AX18" s="22" t="str">
        <f t="shared" si="17"/>
        <v/>
      </c>
      <c r="AY18" s="22" t="str">
        <f t="shared" si="18"/>
        <v/>
      </c>
      <c r="BA18" s="13" t="str">
        <f t="shared" si="19"/>
        <v/>
      </c>
      <c r="BB18" s="13" t="str">
        <f t="shared" si="20"/>
        <v/>
      </c>
      <c r="BC18" s="13" t="str">
        <f t="shared" si="21"/>
        <v/>
      </c>
      <c r="BD18" s="66" t="str">
        <f t="shared" si="22"/>
        <v/>
      </c>
      <c r="BE18" s="22" t="str">
        <f t="shared" si="23"/>
        <v/>
      </c>
      <c r="BF18" s="22" t="str">
        <f t="shared" si="24"/>
        <v/>
      </c>
      <c r="BG18" s="66" t="str">
        <f t="shared" si="25"/>
        <v/>
      </c>
      <c r="BH18" s="22" t="str">
        <f t="shared" si="26"/>
        <v/>
      </c>
      <c r="BI18" s="22" t="str">
        <f t="shared" si="27"/>
        <v/>
      </c>
      <c r="BJ18" s="66" t="str">
        <f t="shared" si="28"/>
        <v/>
      </c>
      <c r="BK18" s="22" t="str">
        <f t="shared" si="29"/>
        <v/>
      </c>
      <c r="BL18" s="22" t="str">
        <f t="shared" si="30"/>
        <v/>
      </c>
      <c r="BM18" s="66" t="str">
        <f t="shared" si="31"/>
        <v/>
      </c>
      <c r="BN18" s="22" t="str">
        <f t="shared" si="32"/>
        <v/>
      </c>
      <c r="BO18" s="22" t="str">
        <f t="shared" si="33"/>
        <v/>
      </c>
      <c r="BP18" s="66" t="str">
        <f t="shared" si="34"/>
        <v/>
      </c>
      <c r="BQ18" s="22" t="str">
        <f t="shared" si="35"/>
        <v/>
      </c>
      <c r="BR18" s="22" t="str">
        <f t="shared" si="36"/>
        <v/>
      </c>
      <c r="BT18" s="13" t="str">
        <f t="shared" si="37"/>
        <v/>
      </c>
      <c r="BU18" s="13" t="str">
        <f t="shared" si="38"/>
        <v/>
      </c>
      <c r="BV18" s="13" t="str">
        <f t="shared" si="39"/>
        <v/>
      </c>
      <c r="BW18" s="66" t="str">
        <f t="shared" si="40"/>
        <v/>
      </c>
      <c r="BX18" s="22" t="str">
        <f t="shared" si="41"/>
        <v/>
      </c>
      <c r="BY18" s="22" t="str">
        <f t="shared" si="42"/>
        <v/>
      </c>
      <c r="BZ18" s="66" t="str">
        <f t="shared" si="43"/>
        <v/>
      </c>
      <c r="CA18" s="22" t="str">
        <f t="shared" si="44"/>
        <v/>
      </c>
      <c r="CB18" s="22" t="str">
        <f t="shared" si="45"/>
        <v/>
      </c>
      <c r="CC18" s="66" t="str">
        <f t="shared" si="46"/>
        <v/>
      </c>
      <c r="CD18" s="22" t="str">
        <f t="shared" si="47"/>
        <v/>
      </c>
      <c r="CE18" s="22" t="str">
        <f t="shared" si="48"/>
        <v/>
      </c>
      <c r="CF18" s="66" t="str">
        <f t="shared" si="49"/>
        <v/>
      </c>
      <c r="CG18" s="22" t="str">
        <f t="shared" si="50"/>
        <v/>
      </c>
      <c r="CH18" s="22" t="str">
        <f t="shared" si="51"/>
        <v/>
      </c>
      <c r="CI18" s="66" t="str">
        <f t="shared" si="52"/>
        <v/>
      </c>
      <c r="CJ18" s="22" t="str">
        <f t="shared" si="53"/>
        <v/>
      </c>
      <c r="CK18" s="22" t="str">
        <f t="shared" si="54"/>
        <v/>
      </c>
    </row>
    <row r="19" spans="1:89" ht="15" customHeight="1" x14ac:dyDescent="0.2">
      <c r="A19" s="60" t="str">
        <f t="shared" si="3"/>
        <v/>
      </c>
      <c r="B19" s="61"/>
      <c r="C19" s="13"/>
      <c r="D19" s="14"/>
      <c r="E19" s="15" t="str">
        <f t="shared" si="4"/>
        <v/>
      </c>
      <c r="F19" s="16" t="str">
        <f t="shared" si="5"/>
        <v/>
      </c>
      <c r="G19" s="8" t="str">
        <f t="shared" si="6"/>
        <v/>
      </c>
      <c r="H19" s="62" t="str">
        <f t="shared" si="7"/>
        <v/>
      </c>
      <c r="I19" s="65"/>
      <c r="J19" s="65"/>
      <c r="K19" s="65"/>
      <c r="L19" s="34" t="str">
        <f t="shared" si="8"/>
        <v/>
      </c>
      <c r="M19" s="35" t="str">
        <f t="shared" si="9"/>
        <v/>
      </c>
      <c r="N19" s="57" t="str">
        <f t="shared" si="10"/>
        <v/>
      </c>
      <c r="O19" s="62" t="str">
        <f t="shared" si="55"/>
        <v/>
      </c>
      <c r="P19" s="65"/>
      <c r="Q19" s="65"/>
      <c r="R19" s="65"/>
      <c r="S19" s="34" t="str">
        <f t="shared" si="56"/>
        <v/>
      </c>
      <c r="T19" s="35" t="str">
        <f t="shared" si="57"/>
        <v/>
      </c>
      <c r="U19" s="57" t="str">
        <f t="shared" si="58"/>
        <v/>
      </c>
      <c r="V19" s="62" t="str">
        <f t="shared" si="59"/>
        <v/>
      </c>
      <c r="W19" s="65"/>
      <c r="X19" s="65"/>
      <c r="Y19" s="65"/>
      <c r="Z19" s="34" t="str">
        <f t="shared" si="60"/>
        <v/>
      </c>
      <c r="AA19" s="35" t="str">
        <f t="shared" si="61"/>
        <v/>
      </c>
      <c r="AB19" s="57" t="str">
        <f t="shared" si="62"/>
        <v/>
      </c>
      <c r="AC19" s="62" t="str">
        <f t="shared" si="63"/>
        <v/>
      </c>
      <c r="AD19" s="65"/>
      <c r="AE19" s="65"/>
      <c r="AF19" s="65"/>
      <c r="AG19" s="34" t="str">
        <f t="shared" si="64"/>
        <v/>
      </c>
      <c r="AH19" s="35" t="str">
        <f t="shared" si="65"/>
        <v/>
      </c>
      <c r="AI19" s="57" t="str">
        <f t="shared" si="66"/>
        <v/>
      </c>
      <c r="AJ19" s="62" t="str">
        <f t="shared" si="67"/>
        <v/>
      </c>
      <c r="AK19" s="65"/>
      <c r="AL19" s="65"/>
      <c r="AM19" s="65"/>
      <c r="AN19" s="34" t="str">
        <f t="shared" si="68"/>
        <v/>
      </c>
      <c r="AO19" s="35" t="str">
        <f t="shared" si="69"/>
        <v/>
      </c>
      <c r="AR19" s="13" t="str">
        <f t="shared" si="11"/>
        <v/>
      </c>
      <c r="AS19" s="13" t="str">
        <f t="shared" si="12"/>
        <v/>
      </c>
      <c r="AT19" s="13" t="str">
        <f t="shared" si="13"/>
        <v/>
      </c>
      <c r="AU19" s="22" t="str">
        <f t="shared" si="14"/>
        <v/>
      </c>
      <c r="AV19" s="22" t="str">
        <f t="shared" si="15"/>
        <v/>
      </c>
      <c r="AW19" s="22" t="str">
        <f t="shared" si="16"/>
        <v/>
      </c>
      <c r="AX19" s="22" t="str">
        <f t="shared" si="17"/>
        <v/>
      </c>
      <c r="AY19" s="22" t="str">
        <f t="shared" si="18"/>
        <v/>
      </c>
      <c r="BA19" s="13" t="str">
        <f t="shared" si="19"/>
        <v/>
      </c>
      <c r="BB19" s="13" t="str">
        <f t="shared" si="20"/>
        <v/>
      </c>
      <c r="BC19" s="13" t="str">
        <f t="shared" si="21"/>
        <v/>
      </c>
      <c r="BD19" s="66" t="str">
        <f t="shared" si="22"/>
        <v/>
      </c>
      <c r="BE19" s="22" t="str">
        <f t="shared" si="23"/>
        <v/>
      </c>
      <c r="BF19" s="22" t="str">
        <f t="shared" si="24"/>
        <v/>
      </c>
      <c r="BG19" s="66" t="str">
        <f t="shared" si="25"/>
        <v/>
      </c>
      <c r="BH19" s="22" t="str">
        <f t="shared" si="26"/>
        <v/>
      </c>
      <c r="BI19" s="22" t="str">
        <f t="shared" si="27"/>
        <v/>
      </c>
      <c r="BJ19" s="66" t="str">
        <f t="shared" si="28"/>
        <v/>
      </c>
      <c r="BK19" s="22" t="str">
        <f t="shared" si="29"/>
        <v/>
      </c>
      <c r="BL19" s="22" t="str">
        <f t="shared" si="30"/>
        <v/>
      </c>
      <c r="BM19" s="66" t="str">
        <f t="shared" si="31"/>
        <v/>
      </c>
      <c r="BN19" s="22" t="str">
        <f t="shared" si="32"/>
        <v/>
      </c>
      <c r="BO19" s="22" t="str">
        <f t="shared" si="33"/>
        <v/>
      </c>
      <c r="BP19" s="66" t="str">
        <f t="shared" si="34"/>
        <v/>
      </c>
      <c r="BQ19" s="22" t="str">
        <f t="shared" si="35"/>
        <v/>
      </c>
      <c r="BR19" s="22" t="str">
        <f t="shared" si="36"/>
        <v/>
      </c>
      <c r="BT19" s="13" t="str">
        <f t="shared" si="37"/>
        <v/>
      </c>
      <c r="BU19" s="13" t="str">
        <f t="shared" si="38"/>
        <v/>
      </c>
      <c r="BV19" s="13" t="str">
        <f t="shared" si="39"/>
        <v/>
      </c>
      <c r="BW19" s="66" t="str">
        <f t="shared" si="40"/>
        <v/>
      </c>
      <c r="BX19" s="22" t="str">
        <f t="shared" si="41"/>
        <v/>
      </c>
      <c r="BY19" s="22" t="str">
        <f t="shared" si="42"/>
        <v/>
      </c>
      <c r="BZ19" s="66" t="str">
        <f t="shared" si="43"/>
        <v/>
      </c>
      <c r="CA19" s="22" t="str">
        <f t="shared" si="44"/>
        <v/>
      </c>
      <c r="CB19" s="22" t="str">
        <f t="shared" si="45"/>
        <v/>
      </c>
      <c r="CC19" s="66" t="str">
        <f t="shared" si="46"/>
        <v/>
      </c>
      <c r="CD19" s="22" t="str">
        <f t="shared" si="47"/>
        <v/>
      </c>
      <c r="CE19" s="22" t="str">
        <f t="shared" si="48"/>
        <v/>
      </c>
      <c r="CF19" s="66" t="str">
        <f t="shared" si="49"/>
        <v/>
      </c>
      <c r="CG19" s="22" t="str">
        <f t="shared" si="50"/>
        <v/>
      </c>
      <c r="CH19" s="22" t="str">
        <f t="shared" si="51"/>
        <v/>
      </c>
      <c r="CI19" s="66" t="str">
        <f t="shared" si="52"/>
        <v/>
      </c>
      <c r="CJ19" s="22" t="str">
        <f t="shared" si="53"/>
        <v/>
      </c>
      <c r="CK19" s="22" t="str">
        <f t="shared" si="54"/>
        <v/>
      </c>
    </row>
    <row r="20" spans="1:89" ht="15" customHeight="1" x14ac:dyDescent="0.2">
      <c r="A20" s="60" t="str">
        <f t="shared" si="3"/>
        <v/>
      </c>
      <c r="B20" s="61"/>
      <c r="C20" s="13"/>
      <c r="D20" s="14"/>
      <c r="E20" s="15" t="str">
        <f t="shared" si="4"/>
        <v/>
      </c>
      <c r="F20" s="16" t="str">
        <f t="shared" si="5"/>
        <v/>
      </c>
      <c r="G20" s="8" t="str">
        <f t="shared" si="6"/>
        <v/>
      </c>
      <c r="H20" s="62" t="str">
        <f t="shared" si="7"/>
        <v/>
      </c>
      <c r="I20" s="65"/>
      <c r="J20" s="65"/>
      <c r="K20" s="65"/>
      <c r="L20" s="34" t="str">
        <f t="shared" si="8"/>
        <v/>
      </c>
      <c r="M20" s="35" t="str">
        <f t="shared" si="9"/>
        <v/>
      </c>
      <c r="N20" s="57" t="str">
        <f t="shared" si="10"/>
        <v/>
      </c>
      <c r="O20" s="62" t="str">
        <f t="shared" si="55"/>
        <v/>
      </c>
      <c r="P20" s="65"/>
      <c r="Q20" s="65"/>
      <c r="R20" s="65"/>
      <c r="S20" s="34" t="str">
        <f t="shared" si="56"/>
        <v/>
      </c>
      <c r="T20" s="35" t="str">
        <f t="shared" si="57"/>
        <v/>
      </c>
      <c r="U20" s="57" t="str">
        <f t="shared" si="58"/>
        <v/>
      </c>
      <c r="V20" s="62" t="str">
        <f t="shared" si="59"/>
        <v/>
      </c>
      <c r="W20" s="65"/>
      <c r="X20" s="65"/>
      <c r="Y20" s="65"/>
      <c r="Z20" s="34" t="str">
        <f t="shared" si="60"/>
        <v/>
      </c>
      <c r="AA20" s="35" t="str">
        <f t="shared" si="61"/>
        <v/>
      </c>
      <c r="AB20" s="57" t="str">
        <f t="shared" si="62"/>
        <v/>
      </c>
      <c r="AC20" s="62" t="str">
        <f t="shared" si="63"/>
        <v/>
      </c>
      <c r="AD20" s="65"/>
      <c r="AE20" s="65"/>
      <c r="AF20" s="65"/>
      <c r="AG20" s="34" t="str">
        <f t="shared" si="64"/>
        <v/>
      </c>
      <c r="AH20" s="35" t="str">
        <f t="shared" si="65"/>
        <v/>
      </c>
      <c r="AI20" s="57" t="str">
        <f t="shared" si="66"/>
        <v/>
      </c>
      <c r="AJ20" s="62" t="str">
        <f t="shared" si="67"/>
        <v/>
      </c>
      <c r="AK20" s="65"/>
      <c r="AL20" s="65"/>
      <c r="AM20" s="65"/>
      <c r="AN20" s="34" t="str">
        <f t="shared" si="68"/>
        <v/>
      </c>
      <c r="AO20" s="35" t="str">
        <f t="shared" si="69"/>
        <v/>
      </c>
      <c r="AR20" s="13" t="str">
        <f t="shared" si="11"/>
        <v/>
      </c>
      <c r="AS20" s="13" t="str">
        <f t="shared" si="12"/>
        <v/>
      </c>
      <c r="AT20" s="13" t="str">
        <f t="shared" si="13"/>
        <v/>
      </c>
      <c r="AU20" s="22" t="str">
        <f t="shared" si="14"/>
        <v/>
      </c>
      <c r="AV20" s="22" t="str">
        <f t="shared" si="15"/>
        <v/>
      </c>
      <c r="AW20" s="22" t="str">
        <f t="shared" si="16"/>
        <v/>
      </c>
      <c r="AX20" s="22" t="str">
        <f t="shared" si="17"/>
        <v/>
      </c>
      <c r="AY20" s="22" t="str">
        <f t="shared" si="18"/>
        <v/>
      </c>
      <c r="BA20" s="13" t="str">
        <f t="shared" si="19"/>
        <v/>
      </c>
      <c r="BB20" s="13" t="str">
        <f t="shared" si="20"/>
        <v/>
      </c>
      <c r="BC20" s="13" t="str">
        <f t="shared" si="21"/>
        <v/>
      </c>
      <c r="BD20" s="66" t="str">
        <f t="shared" si="22"/>
        <v/>
      </c>
      <c r="BE20" s="22" t="str">
        <f t="shared" si="23"/>
        <v/>
      </c>
      <c r="BF20" s="22" t="str">
        <f t="shared" si="24"/>
        <v/>
      </c>
      <c r="BG20" s="66" t="str">
        <f t="shared" si="25"/>
        <v/>
      </c>
      <c r="BH20" s="22" t="str">
        <f t="shared" si="26"/>
        <v/>
      </c>
      <c r="BI20" s="22" t="str">
        <f t="shared" si="27"/>
        <v/>
      </c>
      <c r="BJ20" s="66" t="str">
        <f t="shared" si="28"/>
        <v/>
      </c>
      <c r="BK20" s="22" t="str">
        <f t="shared" si="29"/>
        <v/>
      </c>
      <c r="BL20" s="22" t="str">
        <f t="shared" si="30"/>
        <v/>
      </c>
      <c r="BM20" s="66" t="str">
        <f t="shared" si="31"/>
        <v/>
      </c>
      <c r="BN20" s="22" t="str">
        <f t="shared" si="32"/>
        <v/>
      </c>
      <c r="BO20" s="22" t="str">
        <f t="shared" si="33"/>
        <v/>
      </c>
      <c r="BP20" s="66" t="str">
        <f t="shared" si="34"/>
        <v/>
      </c>
      <c r="BQ20" s="22" t="str">
        <f t="shared" si="35"/>
        <v/>
      </c>
      <c r="BR20" s="22" t="str">
        <f t="shared" si="36"/>
        <v/>
      </c>
      <c r="BT20" s="13" t="str">
        <f t="shared" si="37"/>
        <v/>
      </c>
      <c r="BU20" s="13" t="str">
        <f t="shared" si="38"/>
        <v/>
      </c>
      <c r="BV20" s="13" t="str">
        <f t="shared" si="39"/>
        <v/>
      </c>
      <c r="BW20" s="66" t="str">
        <f t="shared" si="40"/>
        <v/>
      </c>
      <c r="BX20" s="22" t="str">
        <f t="shared" si="41"/>
        <v/>
      </c>
      <c r="BY20" s="22" t="str">
        <f t="shared" si="42"/>
        <v/>
      </c>
      <c r="BZ20" s="66" t="str">
        <f t="shared" si="43"/>
        <v/>
      </c>
      <c r="CA20" s="22" t="str">
        <f t="shared" si="44"/>
        <v/>
      </c>
      <c r="CB20" s="22" t="str">
        <f t="shared" si="45"/>
        <v/>
      </c>
      <c r="CC20" s="66" t="str">
        <f t="shared" si="46"/>
        <v/>
      </c>
      <c r="CD20" s="22" t="str">
        <f t="shared" si="47"/>
        <v/>
      </c>
      <c r="CE20" s="22" t="str">
        <f t="shared" si="48"/>
        <v/>
      </c>
      <c r="CF20" s="66" t="str">
        <f t="shared" si="49"/>
        <v/>
      </c>
      <c r="CG20" s="22" t="str">
        <f t="shared" si="50"/>
        <v/>
      </c>
      <c r="CH20" s="22" t="str">
        <f t="shared" si="51"/>
        <v/>
      </c>
      <c r="CI20" s="66" t="str">
        <f t="shared" si="52"/>
        <v/>
      </c>
      <c r="CJ20" s="22" t="str">
        <f t="shared" si="53"/>
        <v/>
      </c>
      <c r="CK20" s="22" t="str">
        <f t="shared" si="54"/>
        <v/>
      </c>
    </row>
    <row r="21" spans="1:89" ht="15" customHeight="1" x14ac:dyDescent="0.2">
      <c r="A21" s="60" t="str">
        <f t="shared" ref="A21:A29" si="70">F21</f>
        <v/>
      </c>
      <c r="B21" s="61"/>
      <c r="C21" s="13"/>
      <c r="D21" s="14"/>
      <c r="E21" s="15" t="str">
        <f t="shared" ref="E21:E29" si="71">IF(B21="","",M21+T21+AA21+AH21+AO21)</f>
        <v/>
      </c>
      <c r="F21" s="16" t="str">
        <f t="shared" ref="F21:F31" si="72">IF(B21="","",RANK(E21,E$11:E$31,1))</f>
        <v/>
      </c>
      <c r="G21" s="8" t="str">
        <f t="shared" ref="G21:G31" si="73">IF(H$8="","",IF($B21="","",INDEX(PMNumb,MATCH($C21,Boats,0),MATCH(H$8,Windspd,0))))</f>
        <v/>
      </c>
      <c r="H21" s="62" t="str">
        <f t="shared" ref="H21:H29" si="74">IF($B21="","",TIME(I21,J21,K21))</f>
        <v/>
      </c>
      <c r="I21" s="65"/>
      <c r="J21" s="65"/>
      <c r="K21" s="65"/>
      <c r="L21" s="34" t="str">
        <f t="shared" ref="L21:L29" si="75">IF(OR(H21="DNS",H21="DNF",H21="DSQ",H21="DNC",H21="OCS"),"",IF(H$9="","",IF($B21="","",(H21/(G21/100)))))</f>
        <v/>
      </c>
      <c r="M21" s="35" t="str">
        <f t="shared" ref="M21:M31" si="76">IF(OR(H21="DNS",H21="DNF",H21="DSQ",H21="DNC",H21="OCS"),(COUNTA($B$11:$B$31)+1),IF(H$8="",0,IF($B21="","",RANK(L21,L$11:L$31,1))))</f>
        <v/>
      </c>
      <c r="N21" s="57" t="str">
        <f t="shared" ref="N21:N31" si="77">IF(O$8="","",IF($B21="","",INDEX(PMNumb,MATCH($C21,Boats,0),MATCH(O$8,Windspd,0))))</f>
        <v/>
      </c>
      <c r="O21" s="62" t="str">
        <f t="shared" ref="O21:O29" si="78">IF($B21="","",TIME(P21,Q21,R21))</f>
        <v/>
      </c>
      <c r="P21" s="65"/>
      <c r="Q21" s="65"/>
      <c r="R21" s="65"/>
      <c r="S21" s="34" t="str">
        <f t="shared" ref="S21:S29" si="79">IF(OR(O21="DNS",O21="DNF",O21="DSQ",O21="DNC",O21="OCS"),"",IF(O$9="","",IF($B21="","",(O21/(N21/100)))))</f>
        <v/>
      </c>
      <c r="T21" s="35" t="str">
        <f t="shared" ref="T21:T31" si="80">IF(OR(O21="DNS",O21="DNF",O21="DSQ",O21="DNC",O21="OCS"),(COUNTA($B$11:$B$31)+1),IF(O$8="",0,IF($B21="","",RANK(S21,S$11:S$31,1))))</f>
        <v/>
      </c>
      <c r="U21" s="57" t="str">
        <f t="shared" ref="U21:U31" si="81">IF(V$8="","",IF($B21="","",INDEX(PMNumb,MATCH($C21,Boats,0),MATCH(V$8,Windspd,0))))</f>
        <v/>
      </c>
      <c r="V21" s="62" t="str">
        <f t="shared" ref="V21:V29" si="82">IF($B21="","",TIME(W21,X21,Y21))</f>
        <v/>
      </c>
      <c r="W21" s="65"/>
      <c r="X21" s="65"/>
      <c r="Y21" s="65"/>
      <c r="Z21" s="34" t="str">
        <f t="shared" ref="Z21:Z29" si="83">IF(OR(V21="DNS",V21="DNF",V21="DSQ",V21="DNC",V21="OCS"),"",IF(V$9="","",IF($B21="","",(V21/(U21/100)))))</f>
        <v/>
      </c>
      <c r="AA21" s="35" t="str">
        <f t="shared" ref="AA21:AA31" si="84">IF(OR(V21="DNS",V21="DNF",V21="DSQ",V21="DNC",V21="OCS"),(COUNTA($B$11:$B$31)+1),IF(V$8="",0,IF($B21="","",RANK(Z21,Z$11:Z$31,1))))</f>
        <v/>
      </c>
      <c r="AB21" s="57" t="str">
        <f t="shared" ref="AB21:AB31" si="85">IF(AC$8="","",IF($B21="","",INDEX(PMNumb,MATCH($C21,Boats,0),MATCH(AC$8,Windspd,0))))</f>
        <v/>
      </c>
      <c r="AC21" s="62" t="str">
        <f t="shared" ref="AC21:AC29" si="86">IF($B21="","",TIME(AD21,AE21,AF21))</f>
        <v/>
      </c>
      <c r="AD21" s="65"/>
      <c r="AE21" s="65"/>
      <c r="AF21" s="65"/>
      <c r="AG21" s="34" t="str">
        <f t="shared" ref="AG21:AG29" si="87">IF(OR(AC21="DNS",AC21="DNF",AC21="DSQ",AC21="DNC",AC21="OCS"),"",IF(AC$9="","",IF($B21="","",(AC21/(AB21/100)))))</f>
        <v/>
      </c>
      <c r="AH21" s="35" t="str">
        <f t="shared" ref="AH21:AH31" si="88">IF(OR(AC21="DNS",AC21="DNF",AC21="DSQ",AC21="DNC",AC21="OCS"),(COUNTA($B$11:$B$31)+1),IF(AC$8="",0,IF($B21="","",RANK(AG21,AG$11:AG$31,1))))</f>
        <v/>
      </c>
      <c r="AI21" s="57" t="str">
        <f t="shared" ref="AI21:AI31" si="89">IF(AJ$8="","",IF($B21="","",INDEX(PMNumb,MATCH($C21,Boats,0),MATCH(AJ$8,Windspd,0))))</f>
        <v/>
      </c>
      <c r="AJ21" s="62" t="str">
        <f t="shared" ref="AJ21:AJ29" si="90">IF($B21="","",TIME(AK21,AL21,AM21))</f>
        <v/>
      </c>
      <c r="AK21" s="65"/>
      <c r="AL21" s="65"/>
      <c r="AM21" s="65"/>
      <c r="AN21" s="34" t="str">
        <f t="shared" ref="AN21:AN29" si="91">IF(OR(AJ21="DNS",AJ21="DNF",AJ21="DSQ",AJ21="DNC",AJ21="OCS"),"",IF(AJ$9="","",IF($B21="","",(AJ21/(AI21/100)))))</f>
        <v/>
      </c>
      <c r="AO21" s="35" t="str">
        <f t="shared" ref="AO21:AO29" si="92">IF(OR(AJ21="DNS",AJ21="DNF",AJ21="DSQ",AJ21="DNC",AJ21="OCS"),(COUNTA($B$11:$B$31)+1),IF(AJ$8="",0,IF($B21="","",RANK(AN21,AN$11:AN$31,1))))</f>
        <v/>
      </c>
      <c r="AR21" s="13" t="str">
        <f t="shared" ref="AR21:AT31" si="93">IF($B21="","",B21)</f>
        <v/>
      </c>
      <c r="AS21" s="13" t="str">
        <f t="shared" si="93"/>
        <v/>
      </c>
      <c r="AT21" s="13" t="str">
        <f t="shared" si="93"/>
        <v/>
      </c>
      <c r="AU21" s="22" t="str">
        <f t="shared" ref="AU21:AU31" si="94">IF($B21="","",IF(M21&gt;0,IF(OR(H21="DNS",H21="DSQ",H21="DNC",H21="OCS"),0,IF(H21="DNF",1,(COUNTIF($H$11:$H$31,"=DNF")+COUNT($L$11:$L$31))-M21+1)),0))</f>
        <v/>
      </c>
      <c r="AV21" s="22" t="str">
        <f t="shared" ref="AV21:AV31" si="95">IF($B21="","",IF(T21&gt;0,IF(OR(O21="DNS",O21="DSQ",O21="DNC",O21="OCS"),0,IF(O21="DNF",1,(COUNTIF($O$11:$O$31,"=DNF")+COUNT($S$11:$S$31)-T21+1))),0))</f>
        <v/>
      </c>
      <c r="AW21" s="22" t="str">
        <f t="shared" ref="AW21:AW31" si="96">IF($B21="","",IF(AA21&gt;0,IF(OR(V21="DNS",V21="DSQ",V21="DNC",V21="OCS"),0,IF(V21="DNF",1,(COUNTIF($V$11:$V$31,"=DNF")+COUNT($Z$11:$Z$31))-AA21+1)),0))</f>
        <v/>
      </c>
      <c r="AX21" s="22" t="str">
        <f t="shared" ref="AX21:AX31" si="97">IF($B21="","",IF(AH21&gt;0,IF(OR(AC21="DNS",AC21="DSQ",AC21="DNC",AC21="OCS"),0,IF(AC21="DNF",1,(COUNTIF($AC$11:$AC$31,"=DNF")+COUNT($AG$11:$AG$31))-AH21+1)),0))</f>
        <v/>
      </c>
      <c r="AY21" s="22" t="str">
        <f t="shared" ref="AY21:AY31" si="98">IF($B21="","",IF(AO21&gt;0,IF(OR(AJ21="DNS",AJ21="DSQ",AJ21="DNC",AJ21="OCS"),0,IF(AJ21="DNF",1,(COUNTIF($AJ$11:$AJ$31,"=DNF")+COUNT($AN$11:$AN$31))-AO21+1)),0))</f>
        <v/>
      </c>
      <c r="BA21" s="13" t="str">
        <f t="shared" ref="BA21:BC31" si="99">IF($B21="","",B21)</f>
        <v/>
      </c>
      <c r="BB21" s="13" t="str">
        <f t="shared" si="99"/>
        <v/>
      </c>
      <c r="BC21" s="13" t="str">
        <f t="shared" si="99"/>
        <v/>
      </c>
      <c r="BD21" s="66" t="str">
        <f t="shared" ref="BD21:BD29" si="100">IF($C21="TH",H21,"")</f>
        <v/>
      </c>
      <c r="BE21" s="22" t="str">
        <f t="shared" ref="BE21:BE31" si="101">IF(M21&gt;0,IF($C21="TH",IF(OR(BD21="DNS",BD21="DNF",BD21="DSQ",BD21="DNC",BD21="OCS"),(COUNTIF($C$11:$C$31,"=TH")+1),IF(H$8="",0,IF($B21="","",RANK(BD21,BD$11:BD$31,1)))),""),"")</f>
        <v/>
      </c>
      <c r="BF21" s="22" t="str">
        <f t="shared" ref="BF21:BF31" si="102">IF(BE21="","",IF($C21="TH",IF($B21="","",IF(BE21&gt;0,IF(OR(BD21="DNS",BD21="DSQ",BD21="DNC",BD21="OCS"),0,IF(BD21="DNF",1,(COUNTIF($BD$11:$BD$31,"=DNF")+COUNT($BD$11:$BD$31))-BE21+1)),0)),""))</f>
        <v/>
      </c>
      <c r="BG21" s="66" t="str">
        <f t="shared" ref="BG21:BG29" si="103">IF($C21="TH",O21,"")</f>
        <v/>
      </c>
      <c r="BH21" s="22" t="str">
        <f t="shared" ref="BH21:BH31" si="104">IF(T21&gt;0,IF($C21="TH",IF(OR(BG21="DNS",BG21="DNF",BG21="DSQ",BG21="DNC",BG21="OCS"),(COUNTIF($C$11:$C$31,"=TH")+1),IF(O$8="",0,IF($B21="","",RANK(BG21,BG$11:BG$31,1)))),""),"")</f>
        <v/>
      </c>
      <c r="BI21" s="22" t="str">
        <f t="shared" ref="BI21:BI31" si="105">IF(BH21="","",IF($C21="TH",IF($B21="","",IF(BH21&gt;0,IF(OR(BG21="DNS",BG21="DSQ",BG21="DNC",BG21="OCS"),0,IF(BG21="DNF",1,(COUNTIF($BG$11:$BG$31,"=DNF")+COUNT($BG$11:$BG$31))-BH21+1)),0)),""))</f>
        <v/>
      </c>
      <c r="BJ21" s="66" t="str">
        <f t="shared" ref="BJ21:BJ29" si="106">IF($C21="TH",V21,"")</f>
        <v/>
      </c>
      <c r="BK21" s="22" t="str">
        <f t="shared" ref="BK21:BK31" si="107">IF(AA21&gt;0,IF($C21="TH",IF(OR(BJ21="DNS",BJ21="DNF",BJ21="DSQ",BJ21="DNC",BJ21="OCS"),(COUNTIF($C$11:$C$31,"=TH")+1),IF(V$8="",0,IF($B21="","",RANK(BJ21,BJ$11:BJ$31,1)))),""),"")</f>
        <v/>
      </c>
      <c r="BL21" s="22" t="str">
        <f t="shared" ref="BL21:BL31" si="108">IF(BK21="","",IF($C21="TH",IF($B21="","",IF(BK21&gt;0,IF(OR(BJ21="DNS",BJ21="DSQ",BJ21="DNC",BJ21="OCS"),0,IF(BJ21="DNF",1,(COUNTIF($BJ$11:$BJ$31,"=DNF")+COUNT($BJ$11:$BJ$31))-BK21+1)),0)),""))</f>
        <v/>
      </c>
      <c r="BM21" s="66" t="str">
        <f t="shared" ref="BM21:BM29" si="109">IF($C21="TH",AC21,"")</f>
        <v/>
      </c>
      <c r="BN21" s="22" t="str">
        <f t="shared" ref="BN21:BN31" si="110">IF(AH21&gt;0,IF($C21="TH",IF(OR(BM21="DNS",BM21="DNF",BM21="DSQ",BM21="DNC",BM21="OCS"),(COUNTIF($C$11:$C$31,"=TH")+1),IF(AC$8="",0,IF($B21="","",RANK(BM21,BM$11:BM$31,1)))),""),"")</f>
        <v/>
      </c>
      <c r="BO21" s="22" t="str">
        <f t="shared" ref="BO21:BO31" si="111">IF(BN21="","",IF($C21="TH",IF($B21="","",IF(BN21&gt;0,IF(OR(BM21="DNS",BM21="DSQ",BM21="DNC",BM21="OCS"),0,IF(BM21="DNF",1,(COUNTIF($BM$11:$BM$31,"=DNF")+COUNT($BM$11:$BM$31))-BN21+1)),0)),""))</f>
        <v/>
      </c>
      <c r="BP21" s="66" t="str">
        <f t="shared" ref="BP21:BP29" si="112">IF($C21="TH",AJ21,"")</f>
        <v/>
      </c>
      <c r="BQ21" s="22" t="str">
        <f t="shared" ref="BQ21:BQ31" si="113">IF(AO21&gt;0,IF($C21="TH",IF(OR(BP21="DNS",BP21="DNF",BP21="DSQ",BP21="DNC",BP21="OCS"),(COUNTIF($C$11:$C$31,"=TH")+1),IF(AJ$8="",0,IF($B21="","",RANK(BP21,BP$11:BP$31,1)))),""),"")</f>
        <v/>
      </c>
      <c r="BR21" s="22" t="str">
        <f t="shared" ref="BR21:BR31" si="114">IF(BQ21="","",IF($C21="TH",IF($B21="","",IF(BQ21&gt;0,IF(OR(BP21="DNS",BP21="DSQ",BP21="DNC",BP21="OCS"),0,IF(BP21="DNF",1,(COUNTIF($BP$11:$BP$31,"=DNF")+COUNT($BP$11:$BP$31))-BQ21+1)),0)),""))</f>
        <v/>
      </c>
      <c r="BT21" s="13" t="str">
        <f t="shared" ref="BT21:BV31" si="115">IF($B21="","",B21)</f>
        <v/>
      </c>
      <c r="BU21" s="13" t="str">
        <f t="shared" si="115"/>
        <v/>
      </c>
      <c r="BV21" s="13" t="str">
        <f t="shared" si="115"/>
        <v/>
      </c>
      <c r="BW21" s="66" t="str">
        <f t="shared" ref="BW21:BW29" si="116">IF($C21="FSCT",H21,"")</f>
        <v/>
      </c>
      <c r="BX21" s="22" t="str">
        <f t="shared" ref="BX21:BX31" si="117">IF(M21&gt;0,IF($C21="FSCT",IF(OR(BW21="DNS",BW21="DNF",BW21="DSQ",BW21="DNC",BW21="OCS"),(COUNTIF($C$11:$C$31,"=FSCT")+1),IF(H$8="",0,IF($B21="","",RANK(BW21,BW$11:BW$31,1)))),""),"")</f>
        <v/>
      </c>
      <c r="BY21" s="22" t="str">
        <f t="shared" ref="BY21:BY31" si="118">IF(BX21="","",IF($C21="FSCT",IF($B21="","",IF(BX21&gt;0,IF(OR(BW21="DNS",BW21="DSQ",BW21="DNC",BW21="OCS"),0,IF(BW21="DNF",1,(COUNTIF($BW$11:$BW$31,"=DNF")+COUNT($BW$11:$BW$31))-BX21+1)),0)),""))</f>
        <v/>
      </c>
      <c r="BZ21" s="66" t="str">
        <f t="shared" ref="BZ21:BZ29" si="119">IF($C21="FSCT",O21,"")</f>
        <v/>
      </c>
      <c r="CA21" s="22" t="str">
        <f t="shared" ref="CA21:CA31" si="120">IF(T21&gt;0,IF($C21="FSCT",IF(OR(BZ21="DNS",BZ21="DNF",BZ21="DSQ",BZ21="DNC",BZ21="OCS"),(COUNTIF($C$11:$C$31,"=FSCT")+1),IF(O$8="",0,IF($B21="","",RANK(BZ21,BZ$11:BZ$31,1)))),""),"")</f>
        <v/>
      </c>
      <c r="CB21" s="22" t="str">
        <f t="shared" ref="CB21:CB31" si="121">IF(CA21="","",IF($C21="FSCT",IF($B21="","",IF(CA21&gt;0,IF(OR(BZ21="DNS",BZ21="DSQ",BZ21="DNC",BZ21="OCS"),0,IF(BZ21="DNF",1,(COUNTIF($BZ$11:$BZ$31,"=DNF")+COUNT($BZ$11:$BZ$31))-CA21+1)),0)),""))</f>
        <v/>
      </c>
      <c r="CC21" s="66" t="str">
        <f t="shared" ref="CC21:CC29" si="122">IF($C21="FSCT",V21,"")</f>
        <v/>
      </c>
      <c r="CD21" s="22" t="str">
        <f t="shared" ref="CD21:CD31" si="123">IF(AA21&gt;0,IF($C21="FSCT",IF(OR(CC21="DNS",CC21="DNF",CC21="DSQ",CC21="DNC",CC21="OCS"),(COUNTIF($C$11:$C$31,"=FSCT")+1),IF(V$8="",0,IF($B21="","",RANK(CC21,CC$11:CC$31,1)))),""),"")</f>
        <v/>
      </c>
      <c r="CE21" s="22" t="str">
        <f t="shared" ref="CE21:CE31" si="124">IF(CD21="","",IF($C21="FSCT",IF($B21="","",IF(CD21&gt;0,IF(OR(CC21="DNS",CC21="DSQ",CC21="DNC",CC21="OCS"),0,IF(CC21="DNF",1,(COUNTIF($CC$11:$CC$31,"=DNF")+COUNT($CC$11:$CC$31))-CD21+1)),0)),""))</f>
        <v/>
      </c>
      <c r="CF21" s="66" t="str">
        <f t="shared" ref="CF21:CF29" si="125">IF($C21="FSCT",AC21,"")</f>
        <v/>
      </c>
      <c r="CG21" s="22" t="str">
        <f t="shared" ref="CG21:CG31" si="126">IF(AH21&gt;0,IF($C21="FSCT",IF(OR(CF21="DNS",CF21="DNF",CF21="DSQ",CF21="DNC",CF21="OCS"),(COUNTIF($C$11:$C$31,"=FSCT")+1),IF(AC$8="",0,IF($B21="","",RANK(CF21,CF$11:CF$31,1)))),""),"")</f>
        <v/>
      </c>
      <c r="CH21" s="22" t="str">
        <f t="shared" ref="CH21:CH31" si="127">IF(CG21="","",IF($C21="FSCT",IF($B21="","",IF(CG21&gt;0,IF(OR(CF21="DNS",CF21="DSQ",CF21="DNC",CF21="OCS"),0,IF(CF21="DNF",1,(COUNTIF($CF$11:$CF$31,"=DNF")+COUNT($CF$11:$CF$31))-CG21+1)),0)),""))</f>
        <v/>
      </c>
      <c r="CI21" s="66" t="str">
        <f t="shared" ref="CI21:CI29" si="128">IF($C21="FSCT",AJ21,"")</f>
        <v/>
      </c>
      <c r="CJ21" s="22" t="str">
        <f t="shared" ref="CJ21:CJ31" si="129">IF(AO21&gt;0,IF($C21="FSCT",IF(OR(CI21="DNS",CI21="DNF",CI21="DSQ",CI21="DNC",CI21="OCS"),(COUNTIF($C$11:$C$31,"=FSCT")+1),IF(AJ$8="",0,IF($B21="","",RANK(CI21,CI$11:CI$31,1)))),""),"")</f>
        <v/>
      </c>
      <c r="CK21" s="22" t="str">
        <f t="shared" ref="CK21:CK31" si="130">IF(CJ21="","",IF($C21="FSCT",IF($B21="","",IF(CJ21&gt;0,IF(OR(CI21="DNS",CI21="DSQ",CI21="DNC",CI21="OCS"),0,IF(CI21="DNF",1,(COUNTIF($CI$11:$CI$31,"=DNF")+COUNT($CI$11:$CI$31))-CJ21+1)),0)),""))</f>
        <v/>
      </c>
    </row>
    <row r="22" spans="1:89" ht="15" customHeight="1" x14ac:dyDescent="0.2">
      <c r="A22" s="60" t="str">
        <f t="shared" si="70"/>
        <v/>
      </c>
      <c r="B22" s="61"/>
      <c r="C22" s="13"/>
      <c r="D22" s="14"/>
      <c r="E22" s="15" t="str">
        <f t="shared" si="71"/>
        <v/>
      </c>
      <c r="F22" s="16" t="str">
        <f t="shared" si="72"/>
        <v/>
      </c>
      <c r="G22" s="8" t="str">
        <f t="shared" si="73"/>
        <v/>
      </c>
      <c r="H22" s="62" t="str">
        <f t="shared" si="74"/>
        <v/>
      </c>
      <c r="I22" s="65"/>
      <c r="J22" s="65"/>
      <c r="K22" s="65"/>
      <c r="L22" s="34" t="str">
        <f t="shared" si="75"/>
        <v/>
      </c>
      <c r="M22" s="35" t="str">
        <f t="shared" si="76"/>
        <v/>
      </c>
      <c r="N22" s="57" t="str">
        <f t="shared" si="77"/>
        <v/>
      </c>
      <c r="O22" s="62" t="str">
        <f t="shared" si="78"/>
        <v/>
      </c>
      <c r="P22" s="65"/>
      <c r="Q22" s="65"/>
      <c r="R22" s="65"/>
      <c r="S22" s="34" t="str">
        <f t="shared" si="79"/>
        <v/>
      </c>
      <c r="T22" s="35" t="str">
        <f t="shared" si="80"/>
        <v/>
      </c>
      <c r="U22" s="57" t="str">
        <f t="shared" si="81"/>
        <v/>
      </c>
      <c r="V22" s="62" t="str">
        <f t="shared" si="82"/>
        <v/>
      </c>
      <c r="W22" s="65"/>
      <c r="X22" s="65"/>
      <c r="Y22" s="65"/>
      <c r="Z22" s="34" t="str">
        <f t="shared" si="83"/>
        <v/>
      </c>
      <c r="AA22" s="35" t="str">
        <f t="shared" si="84"/>
        <v/>
      </c>
      <c r="AB22" s="57" t="str">
        <f t="shared" si="85"/>
        <v/>
      </c>
      <c r="AC22" s="62" t="str">
        <f t="shared" si="86"/>
        <v/>
      </c>
      <c r="AD22" s="65"/>
      <c r="AE22" s="65"/>
      <c r="AF22" s="65"/>
      <c r="AG22" s="34" t="str">
        <f t="shared" si="87"/>
        <v/>
      </c>
      <c r="AH22" s="35" t="str">
        <f t="shared" si="88"/>
        <v/>
      </c>
      <c r="AI22" s="57" t="str">
        <f t="shared" si="89"/>
        <v/>
      </c>
      <c r="AJ22" s="62" t="str">
        <f t="shared" si="90"/>
        <v/>
      </c>
      <c r="AK22" s="65"/>
      <c r="AL22" s="65"/>
      <c r="AM22" s="65"/>
      <c r="AN22" s="34" t="str">
        <f t="shared" si="91"/>
        <v/>
      </c>
      <c r="AO22" s="35" t="str">
        <f t="shared" si="92"/>
        <v/>
      </c>
      <c r="AR22" s="13" t="str">
        <f t="shared" si="93"/>
        <v/>
      </c>
      <c r="AS22" s="13" t="str">
        <f t="shared" si="93"/>
        <v/>
      </c>
      <c r="AT22" s="13" t="str">
        <f t="shared" si="93"/>
        <v/>
      </c>
      <c r="AU22" s="22" t="str">
        <f t="shared" si="94"/>
        <v/>
      </c>
      <c r="AV22" s="22" t="str">
        <f t="shared" si="95"/>
        <v/>
      </c>
      <c r="AW22" s="22" t="str">
        <f t="shared" si="96"/>
        <v/>
      </c>
      <c r="AX22" s="22" t="str">
        <f t="shared" si="97"/>
        <v/>
      </c>
      <c r="AY22" s="22" t="str">
        <f t="shared" si="98"/>
        <v/>
      </c>
      <c r="BA22" s="13" t="str">
        <f t="shared" si="99"/>
        <v/>
      </c>
      <c r="BB22" s="13" t="str">
        <f t="shared" si="99"/>
        <v/>
      </c>
      <c r="BC22" s="13" t="str">
        <f t="shared" si="99"/>
        <v/>
      </c>
      <c r="BD22" s="66" t="str">
        <f t="shared" si="100"/>
        <v/>
      </c>
      <c r="BE22" s="22" t="str">
        <f t="shared" si="101"/>
        <v/>
      </c>
      <c r="BF22" s="22" t="str">
        <f t="shared" si="102"/>
        <v/>
      </c>
      <c r="BG22" s="66" t="str">
        <f t="shared" si="103"/>
        <v/>
      </c>
      <c r="BH22" s="22" t="str">
        <f t="shared" si="104"/>
        <v/>
      </c>
      <c r="BI22" s="22" t="str">
        <f t="shared" si="105"/>
        <v/>
      </c>
      <c r="BJ22" s="66" t="str">
        <f t="shared" si="106"/>
        <v/>
      </c>
      <c r="BK22" s="22" t="str">
        <f t="shared" si="107"/>
        <v/>
      </c>
      <c r="BL22" s="22" t="str">
        <f t="shared" si="108"/>
        <v/>
      </c>
      <c r="BM22" s="66" t="str">
        <f t="shared" si="109"/>
        <v/>
      </c>
      <c r="BN22" s="22" t="str">
        <f t="shared" si="110"/>
        <v/>
      </c>
      <c r="BO22" s="22" t="str">
        <f t="shared" si="111"/>
        <v/>
      </c>
      <c r="BP22" s="66" t="str">
        <f t="shared" si="112"/>
        <v/>
      </c>
      <c r="BQ22" s="22" t="str">
        <f t="shared" si="113"/>
        <v/>
      </c>
      <c r="BR22" s="22" t="str">
        <f t="shared" si="114"/>
        <v/>
      </c>
      <c r="BT22" s="13" t="str">
        <f t="shared" si="115"/>
        <v/>
      </c>
      <c r="BU22" s="13" t="str">
        <f t="shared" si="115"/>
        <v/>
      </c>
      <c r="BV22" s="13" t="str">
        <f t="shared" si="115"/>
        <v/>
      </c>
      <c r="BW22" s="66" t="str">
        <f t="shared" si="116"/>
        <v/>
      </c>
      <c r="BX22" s="22" t="str">
        <f t="shared" si="117"/>
        <v/>
      </c>
      <c r="BY22" s="22" t="str">
        <f t="shared" si="118"/>
        <v/>
      </c>
      <c r="BZ22" s="66" t="str">
        <f t="shared" si="119"/>
        <v/>
      </c>
      <c r="CA22" s="22" t="str">
        <f t="shared" si="120"/>
        <v/>
      </c>
      <c r="CB22" s="22" t="str">
        <f t="shared" si="121"/>
        <v/>
      </c>
      <c r="CC22" s="66" t="str">
        <f t="shared" si="122"/>
        <v/>
      </c>
      <c r="CD22" s="22" t="str">
        <f t="shared" si="123"/>
        <v/>
      </c>
      <c r="CE22" s="22" t="str">
        <f t="shared" si="124"/>
        <v/>
      </c>
      <c r="CF22" s="66" t="str">
        <f t="shared" si="125"/>
        <v/>
      </c>
      <c r="CG22" s="22" t="str">
        <f t="shared" si="126"/>
        <v/>
      </c>
      <c r="CH22" s="22" t="str">
        <f t="shared" si="127"/>
        <v/>
      </c>
      <c r="CI22" s="66" t="str">
        <f t="shared" si="128"/>
        <v/>
      </c>
      <c r="CJ22" s="22" t="str">
        <f t="shared" si="129"/>
        <v/>
      </c>
      <c r="CK22" s="22" t="str">
        <f t="shared" si="130"/>
        <v/>
      </c>
    </row>
    <row r="23" spans="1:89" ht="15" customHeight="1" x14ac:dyDescent="0.2">
      <c r="A23" s="60" t="str">
        <f t="shared" si="70"/>
        <v/>
      </c>
      <c r="B23" s="61"/>
      <c r="C23" s="13"/>
      <c r="D23" s="14"/>
      <c r="E23" s="15" t="str">
        <f t="shared" si="71"/>
        <v/>
      </c>
      <c r="F23" s="16" t="str">
        <f t="shared" si="72"/>
        <v/>
      </c>
      <c r="G23" s="8" t="str">
        <f t="shared" si="73"/>
        <v/>
      </c>
      <c r="H23" s="62" t="str">
        <f t="shared" si="74"/>
        <v/>
      </c>
      <c r="I23" s="65"/>
      <c r="J23" s="65"/>
      <c r="K23" s="65"/>
      <c r="L23" s="34" t="str">
        <f t="shared" si="75"/>
        <v/>
      </c>
      <c r="M23" s="35" t="str">
        <f t="shared" si="76"/>
        <v/>
      </c>
      <c r="N23" s="57" t="str">
        <f t="shared" si="77"/>
        <v/>
      </c>
      <c r="O23" s="62" t="str">
        <f t="shared" si="78"/>
        <v/>
      </c>
      <c r="P23" s="65"/>
      <c r="Q23" s="65"/>
      <c r="R23" s="65"/>
      <c r="S23" s="34" t="str">
        <f t="shared" si="79"/>
        <v/>
      </c>
      <c r="T23" s="35" t="str">
        <f t="shared" si="80"/>
        <v/>
      </c>
      <c r="U23" s="57" t="str">
        <f t="shared" si="81"/>
        <v/>
      </c>
      <c r="V23" s="62" t="str">
        <f t="shared" si="82"/>
        <v/>
      </c>
      <c r="W23" s="65"/>
      <c r="X23" s="65"/>
      <c r="Y23" s="65"/>
      <c r="Z23" s="34" t="str">
        <f t="shared" si="83"/>
        <v/>
      </c>
      <c r="AA23" s="35" t="str">
        <f t="shared" si="84"/>
        <v/>
      </c>
      <c r="AB23" s="57" t="str">
        <f t="shared" si="85"/>
        <v/>
      </c>
      <c r="AC23" s="62" t="str">
        <f t="shared" si="86"/>
        <v/>
      </c>
      <c r="AD23" s="65"/>
      <c r="AE23" s="65"/>
      <c r="AF23" s="65"/>
      <c r="AG23" s="34" t="str">
        <f t="shared" si="87"/>
        <v/>
      </c>
      <c r="AH23" s="35" t="str">
        <f t="shared" si="88"/>
        <v/>
      </c>
      <c r="AI23" s="57" t="str">
        <f t="shared" si="89"/>
        <v/>
      </c>
      <c r="AJ23" s="62" t="str">
        <f t="shared" si="90"/>
        <v/>
      </c>
      <c r="AK23" s="65"/>
      <c r="AL23" s="65"/>
      <c r="AM23" s="65"/>
      <c r="AN23" s="34" t="str">
        <f t="shared" si="91"/>
        <v/>
      </c>
      <c r="AO23" s="35" t="str">
        <f t="shared" si="92"/>
        <v/>
      </c>
      <c r="AR23" s="13" t="str">
        <f t="shared" si="93"/>
        <v/>
      </c>
      <c r="AS23" s="13" t="str">
        <f t="shared" si="93"/>
        <v/>
      </c>
      <c r="AT23" s="13" t="str">
        <f t="shared" si="93"/>
        <v/>
      </c>
      <c r="AU23" s="22" t="str">
        <f t="shared" si="94"/>
        <v/>
      </c>
      <c r="AV23" s="22" t="str">
        <f t="shared" si="95"/>
        <v/>
      </c>
      <c r="AW23" s="22" t="str">
        <f t="shared" si="96"/>
        <v/>
      </c>
      <c r="AX23" s="22" t="str">
        <f t="shared" si="97"/>
        <v/>
      </c>
      <c r="AY23" s="22" t="str">
        <f t="shared" si="98"/>
        <v/>
      </c>
      <c r="BA23" s="13" t="str">
        <f t="shared" si="99"/>
        <v/>
      </c>
      <c r="BB23" s="13" t="str">
        <f t="shared" si="99"/>
        <v/>
      </c>
      <c r="BC23" s="13" t="str">
        <f t="shared" si="99"/>
        <v/>
      </c>
      <c r="BD23" s="66" t="str">
        <f t="shared" si="100"/>
        <v/>
      </c>
      <c r="BE23" s="22" t="str">
        <f t="shared" si="101"/>
        <v/>
      </c>
      <c r="BF23" s="22" t="str">
        <f t="shared" si="102"/>
        <v/>
      </c>
      <c r="BG23" s="66" t="str">
        <f t="shared" si="103"/>
        <v/>
      </c>
      <c r="BH23" s="22" t="str">
        <f t="shared" si="104"/>
        <v/>
      </c>
      <c r="BI23" s="22" t="str">
        <f t="shared" si="105"/>
        <v/>
      </c>
      <c r="BJ23" s="66" t="str">
        <f t="shared" si="106"/>
        <v/>
      </c>
      <c r="BK23" s="22" t="str">
        <f t="shared" si="107"/>
        <v/>
      </c>
      <c r="BL23" s="22" t="str">
        <f t="shared" si="108"/>
        <v/>
      </c>
      <c r="BM23" s="66" t="str">
        <f t="shared" si="109"/>
        <v/>
      </c>
      <c r="BN23" s="22" t="str">
        <f t="shared" si="110"/>
        <v/>
      </c>
      <c r="BO23" s="22" t="str">
        <f t="shared" si="111"/>
        <v/>
      </c>
      <c r="BP23" s="66" t="str">
        <f t="shared" si="112"/>
        <v/>
      </c>
      <c r="BQ23" s="22" t="str">
        <f t="shared" si="113"/>
        <v/>
      </c>
      <c r="BR23" s="22" t="str">
        <f t="shared" si="114"/>
        <v/>
      </c>
      <c r="BT23" s="13" t="str">
        <f t="shared" si="115"/>
        <v/>
      </c>
      <c r="BU23" s="13" t="str">
        <f t="shared" si="115"/>
        <v/>
      </c>
      <c r="BV23" s="13" t="str">
        <f t="shared" si="115"/>
        <v/>
      </c>
      <c r="BW23" s="66" t="str">
        <f t="shared" si="116"/>
        <v/>
      </c>
      <c r="BX23" s="22" t="str">
        <f t="shared" si="117"/>
        <v/>
      </c>
      <c r="BY23" s="22" t="str">
        <f t="shared" si="118"/>
        <v/>
      </c>
      <c r="BZ23" s="66" t="str">
        <f t="shared" si="119"/>
        <v/>
      </c>
      <c r="CA23" s="22" t="str">
        <f t="shared" si="120"/>
        <v/>
      </c>
      <c r="CB23" s="22" t="str">
        <f t="shared" si="121"/>
        <v/>
      </c>
      <c r="CC23" s="66" t="str">
        <f t="shared" si="122"/>
        <v/>
      </c>
      <c r="CD23" s="22" t="str">
        <f t="shared" si="123"/>
        <v/>
      </c>
      <c r="CE23" s="22" t="str">
        <f t="shared" si="124"/>
        <v/>
      </c>
      <c r="CF23" s="66" t="str">
        <f t="shared" si="125"/>
        <v/>
      </c>
      <c r="CG23" s="22" t="str">
        <f t="shared" si="126"/>
        <v/>
      </c>
      <c r="CH23" s="22" t="str">
        <f t="shared" si="127"/>
        <v/>
      </c>
      <c r="CI23" s="66" t="str">
        <f t="shared" si="128"/>
        <v/>
      </c>
      <c r="CJ23" s="22" t="str">
        <f t="shared" si="129"/>
        <v/>
      </c>
      <c r="CK23" s="22" t="str">
        <f t="shared" si="130"/>
        <v/>
      </c>
    </row>
    <row r="24" spans="1:89" ht="15" customHeight="1" x14ac:dyDescent="0.2">
      <c r="A24" s="60" t="str">
        <f t="shared" si="70"/>
        <v/>
      </c>
      <c r="B24" s="61"/>
      <c r="C24" s="13"/>
      <c r="D24" s="14"/>
      <c r="E24" s="15" t="str">
        <f t="shared" si="71"/>
        <v/>
      </c>
      <c r="F24" s="16" t="str">
        <f t="shared" si="72"/>
        <v/>
      </c>
      <c r="G24" s="8" t="str">
        <f t="shared" si="73"/>
        <v/>
      </c>
      <c r="H24" s="62" t="str">
        <f t="shared" si="74"/>
        <v/>
      </c>
      <c r="I24" s="65"/>
      <c r="J24" s="65"/>
      <c r="K24" s="65"/>
      <c r="L24" s="34" t="str">
        <f t="shared" si="75"/>
        <v/>
      </c>
      <c r="M24" s="35" t="str">
        <f t="shared" si="76"/>
        <v/>
      </c>
      <c r="N24" s="57" t="str">
        <f t="shared" si="77"/>
        <v/>
      </c>
      <c r="O24" s="62" t="str">
        <f t="shared" si="78"/>
        <v/>
      </c>
      <c r="P24" s="65"/>
      <c r="Q24" s="65"/>
      <c r="R24" s="65"/>
      <c r="S24" s="34" t="str">
        <f t="shared" si="79"/>
        <v/>
      </c>
      <c r="T24" s="35" t="str">
        <f t="shared" si="80"/>
        <v/>
      </c>
      <c r="U24" s="57" t="str">
        <f t="shared" si="81"/>
        <v/>
      </c>
      <c r="V24" s="62" t="str">
        <f t="shared" si="82"/>
        <v/>
      </c>
      <c r="W24" s="65"/>
      <c r="X24" s="65"/>
      <c r="Y24" s="65"/>
      <c r="Z24" s="34" t="str">
        <f t="shared" si="83"/>
        <v/>
      </c>
      <c r="AA24" s="35" t="str">
        <f t="shared" si="84"/>
        <v/>
      </c>
      <c r="AB24" s="57" t="str">
        <f t="shared" si="85"/>
        <v/>
      </c>
      <c r="AC24" s="62" t="str">
        <f t="shared" si="86"/>
        <v/>
      </c>
      <c r="AD24" s="65"/>
      <c r="AE24" s="65"/>
      <c r="AF24" s="65"/>
      <c r="AG24" s="34" t="str">
        <f t="shared" si="87"/>
        <v/>
      </c>
      <c r="AH24" s="35" t="str">
        <f t="shared" si="88"/>
        <v/>
      </c>
      <c r="AI24" s="57" t="str">
        <f t="shared" si="89"/>
        <v/>
      </c>
      <c r="AJ24" s="62" t="str">
        <f t="shared" si="90"/>
        <v/>
      </c>
      <c r="AK24" s="65"/>
      <c r="AL24" s="65"/>
      <c r="AM24" s="65"/>
      <c r="AN24" s="34" t="str">
        <f t="shared" si="91"/>
        <v/>
      </c>
      <c r="AO24" s="35" t="str">
        <f t="shared" si="92"/>
        <v/>
      </c>
      <c r="AR24" s="13" t="str">
        <f t="shared" si="93"/>
        <v/>
      </c>
      <c r="AS24" s="13" t="str">
        <f t="shared" si="93"/>
        <v/>
      </c>
      <c r="AT24" s="13" t="str">
        <f t="shared" si="93"/>
        <v/>
      </c>
      <c r="AU24" s="22" t="str">
        <f t="shared" si="94"/>
        <v/>
      </c>
      <c r="AV24" s="22" t="str">
        <f t="shared" si="95"/>
        <v/>
      </c>
      <c r="AW24" s="22" t="str">
        <f t="shared" si="96"/>
        <v/>
      </c>
      <c r="AX24" s="22" t="str">
        <f t="shared" si="97"/>
        <v/>
      </c>
      <c r="AY24" s="22" t="str">
        <f t="shared" si="98"/>
        <v/>
      </c>
      <c r="BA24" s="13" t="str">
        <f t="shared" si="99"/>
        <v/>
      </c>
      <c r="BB24" s="13" t="str">
        <f t="shared" si="99"/>
        <v/>
      </c>
      <c r="BC24" s="13" t="str">
        <f t="shared" si="99"/>
        <v/>
      </c>
      <c r="BD24" s="66" t="str">
        <f t="shared" si="100"/>
        <v/>
      </c>
      <c r="BE24" s="22" t="str">
        <f t="shared" si="101"/>
        <v/>
      </c>
      <c r="BF24" s="22" t="str">
        <f t="shared" si="102"/>
        <v/>
      </c>
      <c r="BG24" s="66" t="str">
        <f t="shared" si="103"/>
        <v/>
      </c>
      <c r="BH24" s="22" t="str">
        <f t="shared" si="104"/>
        <v/>
      </c>
      <c r="BI24" s="22" t="str">
        <f t="shared" si="105"/>
        <v/>
      </c>
      <c r="BJ24" s="66" t="str">
        <f t="shared" si="106"/>
        <v/>
      </c>
      <c r="BK24" s="22" t="str">
        <f t="shared" si="107"/>
        <v/>
      </c>
      <c r="BL24" s="22" t="str">
        <f t="shared" si="108"/>
        <v/>
      </c>
      <c r="BM24" s="66" t="str">
        <f t="shared" si="109"/>
        <v/>
      </c>
      <c r="BN24" s="22" t="str">
        <f t="shared" si="110"/>
        <v/>
      </c>
      <c r="BO24" s="22" t="str">
        <f t="shared" si="111"/>
        <v/>
      </c>
      <c r="BP24" s="66" t="str">
        <f t="shared" si="112"/>
        <v/>
      </c>
      <c r="BQ24" s="22" t="str">
        <f t="shared" si="113"/>
        <v/>
      </c>
      <c r="BR24" s="22" t="str">
        <f t="shared" si="114"/>
        <v/>
      </c>
      <c r="BT24" s="13" t="str">
        <f t="shared" si="115"/>
        <v/>
      </c>
      <c r="BU24" s="13" t="str">
        <f t="shared" si="115"/>
        <v/>
      </c>
      <c r="BV24" s="13" t="str">
        <f t="shared" si="115"/>
        <v/>
      </c>
      <c r="BW24" s="66" t="str">
        <f t="shared" si="116"/>
        <v/>
      </c>
      <c r="BX24" s="22" t="str">
        <f t="shared" si="117"/>
        <v/>
      </c>
      <c r="BY24" s="22" t="str">
        <f t="shared" si="118"/>
        <v/>
      </c>
      <c r="BZ24" s="66" t="str">
        <f t="shared" si="119"/>
        <v/>
      </c>
      <c r="CA24" s="22" t="str">
        <f t="shared" si="120"/>
        <v/>
      </c>
      <c r="CB24" s="22" t="str">
        <f t="shared" si="121"/>
        <v/>
      </c>
      <c r="CC24" s="66" t="str">
        <f t="shared" si="122"/>
        <v/>
      </c>
      <c r="CD24" s="22" t="str">
        <f t="shared" si="123"/>
        <v/>
      </c>
      <c r="CE24" s="22" t="str">
        <f t="shared" si="124"/>
        <v/>
      </c>
      <c r="CF24" s="66" t="str">
        <f t="shared" si="125"/>
        <v/>
      </c>
      <c r="CG24" s="22" t="str">
        <f t="shared" si="126"/>
        <v/>
      </c>
      <c r="CH24" s="22" t="str">
        <f t="shared" si="127"/>
        <v/>
      </c>
      <c r="CI24" s="66" t="str">
        <f t="shared" si="128"/>
        <v/>
      </c>
      <c r="CJ24" s="22" t="str">
        <f t="shared" si="129"/>
        <v/>
      </c>
      <c r="CK24" s="22" t="str">
        <f t="shared" si="130"/>
        <v/>
      </c>
    </row>
    <row r="25" spans="1:89" ht="15" customHeight="1" x14ac:dyDescent="0.2">
      <c r="A25" s="60" t="str">
        <f t="shared" si="70"/>
        <v/>
      </c>
      <c r="B25" s="61"/>
      <c r="C25" s="13"/>
      <c r="D25" s="14"/>
      <c r="E25" s="15" t="str">
        <f t="shared" si="71"/>
        <v/>
      </c>
      <c r="F25" s="16" t="str">
        <f t="shared" si="72"/>
        <v/>
      </c>
      <c r="G25" s="8" t="str">
        <f t="shared" si="73"/>
        <v/>
      </c>
      <c r="H25" s="62" t="str">
        <f t="shared" si="74"/>
        <v/>
      </c>
      <c r="I25" s="65"/>
      <c r="J25" s="65"/>
      <c r="K25" s="65"/>
      <c r="L25" s="34" t="str">
        <f t="shared" si="75"/>
        <v/>
      </c>
      <c r="M25" s="35" t="str">
        <f t="shared" si="76"/>
        <v/>
      </c>
      <c r="N25" s="57" t="str">
        <f t="shared" si="77"/>
        <v/>
      </c>
      <c r="O25" s="62" t="str">
        <f t="shared" si="78"/>
        <v/>
      </c>
      <c r="P25" s="65"/>
      <c r="Q25" s="65"/>
      <c r="R25" s="65"/>
      <c r="S25" s="34" t="str">
        <f t="shared" si="79"/>
        <v/>
      </c>
      <c r="T25" s="35" t="str">
        <f t="shared" si="80"/>
        <v/>
      </c>
      <c r="U25" s="57" t="str">
        <f t="shared" si="81"/>
        <v/>
      </c>
      <c r="V25" s="62" t="str">
        <f t="shared" si="82"/>
        <v/>
      </c>
      <c r="W25" s="65"/>
      <c r="X25" s="65"/>
      <c r="Y25" s="65"/>
      <c r="Z25" s="34" t="str">
        <f t="shared" si="83"/>
        <v/>
      </c>
      <c r="AA25" s="35" t="str">
        <f t="shared" si="84"/>
        <v/>
      </c>
      <c r="AB25" s="57" t="str">
        <f t="shared" si="85"/>
        <v/>
      </c>
      <c r="AC25" s="62" t="str">
        <f t="shared" si="86"/>
        <v/>
      </c>
      <c r="AD25" s="65"/>
      <c r="AE25" s="65"/>
      <c r="AF25" s="65"/>
      <c r="AG25" s="34" t="str">
        <f t="shared" si="87"/>
        <v/>
      </c>
      <c r="AH25" s="35" t="str">
        <f t="shared" si="88"/>
        <v/>
      </c>
      <c r="AI25" s="57" t="str">
        <f t="shared" si="89"/>
        <v/>
      </c>
      <c r="AJ25" s="62" t="str">
        <f t="shared" si="90"/>
        <v/>
      </c>
      <c r="AK25" s="65"/>
      <c r="AL25" s="65"/>
      <c r="AM25" s="65"/>
      <c r="AN25" s="34" t="str">
        <f t="shared" si="91"/>
        <v/>
      </c>
      <c r="AO25" s="35" t="str">
        <f t="shared" si="92"/>
        <v/>
      </c>
      <c r="AR25" s="13" t="str">
        <f t="shared" si="93"/>
        <v/>
      </c>
      <c r="AS25" s="13" t="str">
        <f t="shared" si="93"/>
        <v/>
      </c>
      <c r="AT25" s="13" t="str">
        <f t="shared" si="93"/>
        <v/>
      </c>
      <c r="AU25" s="22" t="str">
        <f t="shared" si="94"/>
        <v/>
      </c>
      <c r="AV25" s="22" t="str">
        <f t="shared" si="95"/>
        <v/>
      </c>
      <c r="AW25" s="22" t="str">
        <f t="shared" si="96"/>
        <v/>
      </c>
      <c r="AX25" s="22" t="str">
        <f t="shared" si="97"/>
        <v/>
      </c>
      <c r="AY25" s="22" t="str">
        <f t="shared" si="98"/>
        <v/>
      </c>
      <c r="BA25" s="13" t="str">
        <f t="shared" si="99"/>
        <v/>
      </c>
      <c r="BB25" s="13" t="str">
        <f t="shared" si="99"/>
        <v/>
      </c>
      <c r="BC25" s="13" t="str">
        <f t="shared" si="99"/>
        <v/>
      </c>
      <c r="BD25" s="66" t="str">
        <f t="shared" si="100"/>
        <v/>
      </c>
      <c r="BE25" s="22" t="str">
        <f t="shared" si="101"/>
        <v/>
      </c>
      <c r="BF25" s="22" t="str">
        <f t="shared" si="102"/>
        <v/>
      </c>
      <c r="BG25" s="66" t="str">
        <f t="shared" si="103"/>
        <v/>
      </c>
      <c r="BH25" s="22" t="str">
        <f t="shared" si="104"/>
        <v/>
      </c>
      <c r="BI25" s="22" t="str">
        <f t="shared" si="105"/>
        <v/>
      </c>
      <c r="BJ25" s="66" t="str">
        <f t="shared" si="106"/>
        <v/>
      </c>
      <c r="BK25" s="22" t="str">
        <f t="shared" si="107"/>
        <v/>
      </c>
      <c r="BL25" s="22" t="str">
        <f t="shared" si="108"/>
        <v/>
      </c>
      <c r="BM25" s="66" t="str">
        <f t="shared" si="109"/>
        <v/>
      </c>
      <c r="BN25" s="22" t="str">
        <f t="shared" si="110"/>
        <v/>
      </c>
      <c r="BO25" s="22" t="str">
        <f t="shared" si="111"/>
        <v/>
      </c>
      <c r="BP25" s="66" t="str">
        <f t="shared" si="112"/>
        <v/>
      </c>
      <c r="BQ25" s="22" t="str">
        <f t="shared" si="113"/>
        <v/>
      </c>
      <c r="BR25" s="22" t="str">
        <f t="shared" si="114"/>
        <v/>
      </c>
      <c r="BT25" s="13" t="str">
        <f t="shared" si="115"/>
        <v/>
      </c>
      <c r="BU25" s="13" t="str">
        <f t="shared" si="115"/>
        <v/>
      </c>
      <c r="BV25" s="13" t="str">
        <f t="shared" si="115"/>
        <v/>
      </c>
      <c r="BW25" s="66" t="str">
        <f t="shared" si="116"/>
        <v/>
      </c>
      <c r="BX25" s="22" t="str">
        <f t="shared" si="117"/>
        <v/>
      </c>
      <c r="BY25" s="22" t="str">
        <f t="shared" si="118"/>
        <v/>
      </c>
      <c r="BZ25" s="66" t="str">
        <f t="shared" si="119"/>
        <v/>
      </c>
      <c r="CA25" s="22" t="str">
        <f t="shared" si="120"/>
        <v/>
      </c>
      <c r="CB25" s="22" t="str">
        <f t="shared" si="121"/>
        <v/>
      </c>
      <c r="CC25" s="66" t="str">
        <f t="shared" si="122"/>
        <v/>
      </c>
      <c r="CD25" s="22" t="str">
        <f t="shared" si="123"/>
        <v/>
      </c>
      <c r="CE25" s="22" t="str">
        <f t="shared" si="124"/>
        <v/>
      </c>
      <c r="CF25" s="66" t="str">
        <f t="shared" si="125"/>
        <v/>
      </c>
      <c r="CG25" s="22" t="str">
        <f t="shared" si="126"/>
        <v/>
      </c>
      <c r="CH25" s="22" t="str">
        <f t="shared" si="127"/>
        <v/>
      </c>
      <c r="CI25" s="66" t="str">
        <f t="shared" si="128"/>
        <v/>
      </c>
      <c r="CJ25" s="22" t="str">
        <f t="shared" si="129"/>
        <v/>
      </c>
      <c r="CK25" s="22" t="str">
        <f t="shared" si="130"/>
        <v/>
      </c>
    </row>
    <row r="26" spans="1:89" ht="15" customHeight="1" x14ac:dyDescent="0.2">
      <c r="A26" s="60" t="str">
        <f t="shared" si="70"/>
        <v/>
      </c>
      <c r="B26" s="61"/>
      <c r="C26" s="13"/>
      <c r="D26" s="14"/>
      <c r="E26" s="15" t="str">
        <f t="shared" si="71"/>
        <v/>
      </c>
      <c r="F26" s="16" t="str">
        <f t="shared" si="72"/>
        <v/>
      </c>
      <c r="G26" s="8" t="str">
        <f t="shared" si="73"/>
        <v/>
      </c>
      <c r="H26" s="62" t="str">
        <f t="shared" si="74"/>
        <v/>
      </c>
      <c r="I26" s="65"/>
      <c r="J26" s="65"/>
      <c r="K26" s="65"/>
      <c r="L26" s="34" t="str">
        <f t="shared" si="75"/>
        <v/>
      </c>
      <c r="M26" s="35" t="str">
        <f t="shared" si="76"/>
        <v/>
      </c>
      <c r="N26" s="57" t="str">
        <f t="shared" si="77"/>
        <v/>
      </c>
      <c r="O26" s="62" t="str">
        <f t="shared" si="78"/>
        <v/>
      </c>
      <c r="P26" s="65"/>
      <c r="Q26" s="65"/>
      <c r="R26" s="65"/>
      <c r="S26" s="34" t="str">
        <f t="shared" si="79"/>
        <v/>
      </c>
      <c r="T26" s="35" t="str">
        <f t="shared" si="80"/>
        <v/>
      </c>
      <c r="U26" s="57" t="str">
        <f t="shared" si="81"/>
        <v/>
      </c>
      <c r="V26" s="62" t="str">
        <f t="shared" si="82"/>
        <v/>
      </c>
      <c r="W26" s="65"/>
      <c r="X26" s="65"/>
      <c r="Y26" s="65"/>
      <c r="Z26" s="34" t="str">
        <f t="shared" si="83"/>
        <v/>
      </c>
      <c r="AA26" s="35" t="str">
        <f t="shared" si="84"/>
        <v/>
      </c>
      <c r="AB26" s="57" t="str">
        <f t="shared" si="85"/>
        <v/>
      </c>
      <c r="AC26" s="62" t="str">
        <f t="shared" si="86"/>
        <v/>
      </c>
      <c r="AD26" s="65"/>
      <c r="AE26" s="65"/>
      <c r="AF26" s="65"/>
      <c r="AG26" s="34" t="str">
        <f t="shared" si="87"/>
        <v/>
      </c>
      <c r="AH26" s="35" t="str">
        <f t="shared" si="88"/>
        <v/>
      </c>
      <c r="AI26" s="57" t="str">
        <f t="shared" si="89"/>
        <v/>
      </c>
      <c r="AJ26" s="62" t="str">
        <f t="shared" si="90"/>
        <v/>
      </c>
      <c r="AK26" s="65"/>
      <c r="AL26" s="65"/>
      <c r="AM26" s="65"/>
      <c r="AN26" s="34" t="str">
        <f t="shared" si="91"/>
        <v/>
      </c>
      <c r="AO26" s="35" t="str">
        <f t="shared" si="92"/>
        <v/>
      </c>
      <c r="AR26" s="13" t="str">
        <f t="shared" si="93"/>
        <v/>
      </c>
      <c r="AS26" s="13" t="str">
        <f t="shared" si="93"/>
        <v/>
      </c>
      <c r="AT26" s="13" t="str">
        <f t="shared" si="93"/>
        <v/>
      </c>
      <c r="AU26" s="22" t="str">
        <f t="shared" si="94"/>
        <v/>
      </c>
      <c r="AV26" s="22" t="str">
        <f t="shared" si="95"/>
        <v/>
      </c>
      <c r="AW26" s="22" t="str">
        <f t="shared" si="96"/>
        <v/>
      </c>
      <c r="AX26" s="22" t="str">
        <f t="shared" si="97"/>
        <v/>
      </c>
      <c r="AY26" s="22" t="str">
        <f t="shared" si="98"/>
        <v/>
      </c>
      <c r="BA26" s="13" t="str">
        <f t="shared" si="99"/>
        <v/>
      </c>
      <c r="BB26" s="13" t="str">
        <f t="shared" si="99"/>
        <v/>
      </c>
      <c r="BC26" s="13" t="str">
        <f t="shared" si="99"/>
        <v/>
      </c>
      <c r="BD26" s="66" t="str">
        <f t="shared" si="100"/>
        <v/>
      </c>
      <c r="BE26" s="22" t="str">
        <f t="shared" si="101"/>
        <v/>
      </c>
      <c r="BF26" s="22" t="str">
        <f t="shared" si="102"/>
        <v/>
      </c>
      <c r="BG26" s="66" t="str">
        <f t="shared" si="103"/>
        <v/>
      </c>
      <c r="BH26" s="22" t="str">
        <f t="shared" si="104"/>
        <v/>
      </c>
      <c r="BI26" s="22" t="str">
        <f t="shared" si="105"/>
        <v/>
      </c>
      <c r="BJ26" s="66" t="str">
        <f t="shared" si="106"/>
        <v/>
      </c>
      <c r="BK26" s="22" t="str">
        <f t="shared" si="107"/>
        <v/>
      </c>
      <c r="BL26" s="22" t="str">
        <f t="shared" si="108"/>
        <v/>
      </c>
      <c r="BM26" s="66" t="str">
        <f t="shared" si="109"/>
        <v/>
      </c>
      <c r="BN26" s="22" t="str">
        <f t="shared" si="110"/>
        <v/>
      </c>
      <c r="BO26" s="22" t="str">
        <f t="shared" si="111"/>
        <v/>
      </c>
      <c r="BP26" s="66" t="str">
        <f t="shared" si="112"/>
        <v/>
      </c>
      <c r="BQ26" s="22" t="str">
        <f t="shared" si="113"/>
        <v/>
      </c>
      <c r="BR26" s="22" t="str">
        <f t="shared" si="114"/>
        <v/>
      </c>
      <c r="BT26" s="13" t="str">
        <f t="shared" si="115"/>
        <v/>
      </c>
      <c r="BU26" s="13" t="str">
        <f t="shared" si="115"/>
        <v/>
      </c>
      <c r="BV26" s="13" t="str">
        <f t="shared" si="115"/>
        <v/>
      </c>
      <c r="BW26" s="66" t="str">
        <f t="shared" si="116"/>
        <v/>
      </c>
      <c r="BX26" s="22" t="str">
        <f t="shared" si="117"/>
        <v/>
      </c>
      <c r="BY26" s="22" t="str">
        <f t="shared" si="118"/>
        <v/>
      </c>
      <c r="BZ26" s="66" t="str">
        <f t="shared" si="119"/>
        <v/>
      </c>
      <c r="CA26" s="22" t="str">
        <f t="shared" si="120"/>
        <v/>
      </c>
      <c r="CB26" s="22" t="str">
        <f t="shared" si="121"/>
        <v/>
      </c>
      <c r="CC26" s="66" t="str">
        <f t="shared" si="122"/>
        <v/>
      </c>
      <c r="CD26" s="22" t="str">
        <f t="shared" si="123"/>
        <v/>
      </c>
      <c r="CE26" s="22" t="str">
        <f t="shared" si="124"/>
        <v/>
      </c>
      <c r="CF26" s="66" t="str">
        <f t="shared" si="125"/>
        <v/>
      </c>
      <c r="CG26" s="22" t="str">
        <f t="shared" si="126"/>
        <v/>
      </c>
      <c r="CH26" s="22" t="str">
        <f t="shared" si="127"/>
        <v/>
      </c>
      <c r="CI26" s="66" t="str">
        <f t="shared" si="128"/>
        <v/>
      </c>
      <c r="CJ26" s="22" t="str">
        <f t="shared" si="129"/>
        <v/>
      </c>
      <c r="CK26" s="22" t="str">
        <f t="shared" si="130"/>
        <v/>
      </c>
    </row>
    <row r="27" spans="1:89" ht="15" customHeight="1" x14ac:dyDescent="0.2">
      <c r="A27" s="60" t="str">
        <f t="shared" si="70"/>
        <v/>
      </c>
      <c r="B27" s="61"/>
      <c r="C27" s="13"/>
      <c r="D27" s="14"/>
      <c r="E27" s="15" t="str">
        <f t="shared" si="71"/>
        <v/>
      </c>
      <c r="F27" s="16" t="str">
        <f t="shared" si="72"/>
        <v/>
      </c>
      <c r="G27" s="8" t="str">
        <f t="shared" si="73"/>
        <v/>
      </c>
      <c r="H27" s="62" t="str">
        <f t="shared" si="74"/>
        <v/>
      </c>
      <c r="I27" s="65"/>
      <c r="J27" s="65"/>
      <c r="K27" s="65"/>
      <c r="L27" s="34" t="str">
        <f t="shared" si="75"/>
        <v/>
      </c>
      <c r="M27" s="35" t="str">
        <f t="shared" si="76"/>
        <v/>
      </c>
      <c r="N27" s="57" t="str">
        <f t="shared" si="77"/>
        <v/>
      </c>
      <c r="O27" s="62" t="str">
        <f t="shared" si="78"/>
        <v/>
      </c>
      <c r="P27" s="65"/>
      <c r="Q27" s="65"/>
      <c r="R27" s="65"/>
      <c r="S27" s="34" t="str">
        <f t="shared" si="79"/>
        <v/>
      </c>
      <c r="T27" s="35" t="str">
        <f t="shared" si="80"/>
        <v/>
      </c>
      <c r="U27" s="57" t="str">
        <f t="shared" si="81"/>
        <v/>
      </c>
      <c r="V27" s="62" t="str">
        <f t="shared" si="82"/>
        <v/>
      </c>
      <c r="W27" s="65"/>
      <c r="X27" s="65"/>
      <c r="Y27" s="65"/>
      <c r="Z27" s="34" t="str">
        <f t="shared" si="83"/>
        <v/>
      </c>
      <c r="AA27" s="35" t="str">
        <f t="shared" si="84"/>
        <v/>
      </c>
      <c r="AB27" s="57" t="str">
        <f t="shared" si="85"/>
        <v/>
      </c>
      <c r="AC27" s="62" t="str">
        <f t="shared" si="86"/>
        <v/>
      </c>
      <c r="AD27" s="65"/>
      <c r="AE27" s="65"/>
      <c r="AF27" s="65"/>
      <c r="AG27" s="34" t="str">
        <f t="shared" si="87"/>
        <v/>
      </c>
      <c r="AH27" s="35" t="str">
        <f t="shared" si="88"/>
        <v/>
      </c>
      <c r="AI27" s="57" t="str">
        <f t="shared" si="89"/>
        <v/>
      </c>
      <c r="AJ27" s="62" t="str">
        <f t="shared" si="90"/>
        <v/>
      </c>
      <c r="AK27" s="65"/>
      <c r="AL27" s="65"/>
      <c r="AM27" s="65"/>
      <c r="AN27" s="34" t="str">
        <f t="shared" si="91"/>
        <v/>
      </c>
      <c r="AO27" s="35" t="str">
        <f t="shared" si="92"/>
        <v/>
      </c>
      <c r="AR27" s="13" t="str">
        <f t="shared" si="93"/>
        <v/>
      </c>
      <c r="AS27" s="13" t="str">
        <f t="shared" si="93"/>
        <v/>
      </c>
      <c r="AT27" s="13" t="str">
        <f t="shared" si="93"/>
        <v/>
      </c>
      <c r="AU27" s="22" t="str">
        <f t="shared" si="94"/>
        <v/>
      </c>
      <c r="AV27" s="22" t="str">
        <f t="shared" si="95"/>
        <v/>
      </c>
      <c r="AW27" s="22" t="str">
        <f t="shared" si="96"/>
        <v/>
      </c>
      <c r="AX27" s="22" t="str">
        <f t="shared" si="97"/>
        <v/>
      </c>
      <c r="AY27" s="22" t="str">
        <f t="shared" si="98"/>
        <v/>
      </c>
      <c r="BA27" s="13" t="str">
        <f t="shared" si="99"/>
        <v/>
      </c>
      <c r="BB27" s="13" t="str">
        <f t="shared" si="99"/>
        <v/>
      </c>
      <c r="BC27" s="13" t="str">
        <f t="shared" si="99"/>
        <v/>
      </c>
      <c r="BD27" s="66" t="str">
        <f t="shared" si="100"/>
        <v/>
      </c>
      <c r="BE27" s="22" t="str">
        <f t="shared" si="101"/>
        <v/>
      </c>
      <c r="BF27" s="22" t="str">
        <f t="shared" si="102"/>
        <v/>
      </c>
      <c r="BG27" s="66" t="str">
        <f t="shared" si="103"/>
        <v/>
      </c>
      <c r="BH27" s="22" t="str">
        <f t="shared" si="104"/>
        <v/>
      </c>
      <c r="BI27" s="22" t="str">
        <f t="shared" si="105"/>
        <v/>
      </c>
      <c r="BJ27" s="66" t="str">
        <f t="shared" si="106"/>
        <v/>
      </c>
      <c r="BK27" s="22" t="str">
        <f t="shared" si="107"/>
        <v/>
      </c>
      <c r="BL27" s="22" t="str">
        <f t="shared" si="108"/>
        <v/>
      </c>
      <c r="BM27" s="66" t="str">
        <f t="shared" si="109"/>
        <v/>
      </c>
      <c r="BN27" s="22" t="str">
        <f t="shared" si="110"/>
        <v/>
      </c>
      <c r="BO27" s="22" t="str">
        <f t="shared" si="111"/>
        <v/>
      </c>
      <c r="BP27" s="66" t="str">
        <f t="shared" si="112"/>
        <v/>
      </c>
      <c r="BQ27" s="22" t="str">
        <f t="shared" si="113"/>
        <v/>
      </c>
      <c r="BR27" s="22" t="str">
        <f t="shared" si="114"/>
        <v/>
      </c>
      <c r="BT27" s="13" t="str">
        <f t="shared" si="115"/>
        <v/>
      </c>
      <c r="BU27" s="13" t="str">
        <f t="shared" si="115"/>
        <v/>
      </c>
      <c r="BV27" s="13" t="str">
        <f t="shared" si="115"/>
        <v/>
      </c>
      <c r="BW27" s="66" t="str">
        <f t="shared" si="116"/>
        <v/>
      </c>
      <c r="BX27" s="22" t="str">
        <f t="shared" si="117"/>
        <v/>
      </c>
      <c r="BY27" s="22" t="str">
        <f t="shared" si="118"/>
        <v/>
      </c>
      <c r="BZ27" s="66" t="str">
        <f t="shared" si="119"/>
        <v/>
      </c>
      <c r="CA27" s="22" t="str">
        <f t="shared" si="120"/>
        <v/>
      </c>
      <c r="CB27" s="22" t="str">
        <f t="shared" si="121"/>
        <v/>
      </c>
      <c r="CC27" s="66" t="str">
        <f t="shared" si="122"/>
        <v/>
      </c>
      <c r="CD27" s="22" t="str">
        <f t="shared" si="123"/>
        <v/>
      </c>
      <c r="CE27" s="22" t="str">
        <f t="shared" si="124"/>
        <v/>
      </c>
      <c r="CF27" s="66" t="str">
        <f t="shared" si="125"/>
        <v/>
      </c>
      <c r="CG27" s="22" t="str">
        <f t="shared" si="126"/>
        <v/>
      </c>
      <c r="CH27" s="22" t="str">
        <f t="shared" si="127"/>
        <v/>
      </c>
      <c r="CI27" s="66" t="str">
        <f t="shared" si="128"/>
        <v/>
      </c>
      <c r="CJ27" s="22" t="str">
        <f t="shared" si="129"/>
        <v/>
      </c>
      <c r="CK27" s="22" t="str">
        <f t="shared" si="130"/>
        <v/>
      </c>
    </row>
    <row r="28" spans="1:89" ht="15" customHeight="1" x14ac:dyDescent="0.2">
      <c r="A28" s="60" t="str">
        <f t="shared" si="70"/>
        <v/>
      </c>
      <c r="B28" s="61"/>
      <c r="C28" s="13"/>
      <c r="D28" s="14"/>
      <c r="E28" s="15" t="str">
        <f t="shared" si="71"/>
        <v/>
      </c>
      <c r="F28" s="16" t="str">
        <f t="shared" si="72"/>
        <v/>
      </c>
      <c r="G28" s="8" t="str">
        <f t="shared" si="73"/>
        <v/>
      </c>
      <c r="H28" s="62" t="str">
        <f t="shared" si="74"/>
        <v/>
      </c>
      <c r="I28" s="65"/>
      <c r="J28" s="65"/>
      <c r="K28" s="65"/>
      <c r="L28" s="34" t="str">
        <f t="shared" si="75"/>
        <v/>
      </c>
      <c r="M28" s="35" t="str">
        <f t="shared" si="76"/>
        <v/>
      </c>
      <c r="N28" s="57" t="str">
        <f t="shared" si="77"/>
        <v/>
      </c>
      <c r="O28" s="62" t="str">
        <f t="shared" si="78"/>
        <v/>
      </c>
      <c r="P28" s="65"/>
      <c r="Q28" s="65"/>
      <c r="R28" s="65"/>
      <c r="S28" s="34" t="str">
        <f t="shared" si="79"/>
        <v/>
      </c>
      <c r="T28" s="35" t="str">
        <f t="shared" si="80"/>
        <v/>
      </c>
      <c r="U28" s="57" t="str">
        <f t="shared" si="81"/>
        <v/>
      </c>
      <c r="V28" s="62" t="str">
        <f t="shared" si="82"/>
        <v/>
      </c>
      <c r="W28" s="65"/>
      <c r="X28" s="65"/>
      <c r="Y28" s="65"/>
      <c r="Z28" s="34" t="str">
        <f t="shared" si="83"/>
        <v/>
      </c>
      <c r="AA28" s="35" t="str">
        <f t="shared" si="84"/>
        <v/>
      </c>
      <c r="AB28" s="57" t="str">
        <f t="shared" si="85"/>
        <v/>
      </c>
      <c r="AC28" s="62" t="str">
        <f t="shared" si="86"/>
        <v/>
      </c>
      <c r="AD28" s="65"/>
      <c r="AE28" s="65"/>
      <c r="AF28" s="65"/>
      <c r="AG28" s="34" t="str">
        <f t="shared" si="87"/>
        <v/>
      </c>
      <c r="AH28" s="35" t="str">
        <f t="shared" si="88"/>
        <v/>
      </c>
      <c r="AI28" s="57" t="str">
        <f t="shared" si="89"/>
        <v/>
      </c>
      <c r="AJ28" s="62" t="str">
        <f t="shared" si="90"/>
        <v/>
      </c>
      <c r="AK28" s="65"/>
      <c r="AL28" s="65"/>
      <c r="AM28" s="65"/>
      <c r="AN28" s="34" t="str">
        <f t="shared" si="91"/>
        <v/>
      </c>
      <c r="AO28" s="35" t="str">
        <f t="shared" si="92"/>
        <v/>
      </c>
      <c r="AR28" s="13" t="str">
        <f t="shared" si="93"/>
        <v/>
      </c>
      <c r="AS28" s="13" t="str">
        <f t="shared" si="93"/>
        <v/>
      </c>
      <c r="AT28" s="13" t="str">
        <f t="shared" si="93"/>
        <v/>
      </c>
      <c r="AU28" s="22" t="str">
        <f t="shared" si="94"/>
        <v/>
      </c>
      <c r="AV28" s="22" t="str">
        <f t="shared" si="95"/>
        <v/>
      </c>
      <c r="AW28" s="22" t="str">
        <f t="shared" si="96"/>
        <v/>
      </c>
      <c r="AX28" s="22" t="str">
        <f t="shared" si="97"/>
        <v/>
      </c>
      <c r="AY28" s="22" t="str">
        <f t="shared" si="98"/>
        <v/>
      </c>
      <c r="BA28" s="13" t="str">
        <f t="shared" si="99"/>
        <v/>
      </c>
      <c r="BB28" s="13" t="str">
        <f t="shared" si="99"/>
        <v/>
      </c>
      <c r="BC28" s="13" t="str">
        <f t="shared" si="99"/>
        <v/>
      </c>
      <c r="BD28" s="66" t="str">
        <f t="shared" si="100"/>
        <v/>
      </c>
      <c r="BE28" s="22" t="str">
        <f t="shared" si="101"/>
        <v/>
      </c>
      <c r="BF28" s="22" t="str">
        <f t="shared" si="102"/>
        <v/>
      </c>
      <c r="BG28" s="66" t="str">
        <f t="shared" si="103"/>
        <v/>
      </c>
      <c r="BH28" s="22" t="str">
        <f t="shared" si="104"/>
        <v/>
      </c>
      <c r="BI28" s="22" t="str">
        <f t="shared" si="105"/>
        <v/>
      </c>
      <c r="BJ28" s="66" t="str">
        <f t="shared" si="106"/>
        <v/>
      </c>
      <c r="BK28" s="22" t="str">
        <f t="shared" si="107"/>
        <v/>
      </c>
      <c r="BL28" s="22" t="str">
        <f t="shared" si="108"/>
        <v/>
      </c>
      <c r="BM28" s="66" t="str">
        <f t="shared" si="109"/>
        <v/>
      </c>
      <c r="BN28" s="22" t="str">
        <f t="shared" si="110"/>
        <v/>
      </c>
      <c r="BO28" s="22" t="str">
        <f t="shared" si="111"/>
        <v/>
      </c>
      <c r="BP28" s="66" t="str">
        <f t="shared" si="112"/>
        <v/>
      </c>
      <c r="BQ28" s="22" t="str">
        <f t="shared" si="113"/>
        <v/>
      </c>
      <c r="BR28" s="22" t="str">
        <f t="shared" si="114"/>
        <v/>
      </c>
      <c r="BT28" s="13" t="str">
        <f t="shared" si="115"/>
        <v/>
      </c>
      <c r="BU28" s="13" t="str">
        <f t="shared" si="115"/>
        <v/>
      </c>
      <c r="BV28" s="13" t="str">
        <f t="shared" si="115"/>
        <v/>
      </c>
      <c r="BW28" s="66" t="str">
        <f t="shared" si="116"/>
        <v/>
      </c>
      <c r="BX28" s="22" t="str">
        <f t="shared" si="117"/>
        <v/>
      </c>
      <c r="BY28" s="22" t="str">
        <f t="shared" si="118"/>
        <v/>
      </c>
      <c r="BZ28" s="66" t="str">
        <f t="shared" si="119"/>
        <v/>
      </c>
      <c r="CA28" s="22" t="str">
        <f t="shared" si="120"/>
        <v/>
      </c>
      <c r="CB28" s="22" t="str">
        <f t="shared" si="121"/>
        <v/>
      </c>
      <c r="CC28" s="66" t="str">
        <f t="shared" si="122"/>
        <v/>
      </c>
      <c r="CD28" s="22" t="str">
        <f t="shared" si="123"/>
        <v/>
      </c>
      <c r="CE28" s="22" t="str">
        <f t="shared" si="124"/>
        <v/>
      </c>
      <c r="CF28" s="66" t="str">
        <f t="shared" si="125"/>
        <v/>
      </c>
      <c r="CG28" s="22" t="str">
        <f t="shared" si="126"/>
        <v/>
      </c>
      <c r="CH28" s="22" t="str">
        <f t="shared" si="127"/>
        <v/>
      </c>
      <c r="CI28" s="66" t="str">
        <f t="shared" si="128"/>
        <v/>
      </c>
      <c r="CJ28" s="22" t="str">
        <f t="shared" si="129"/>
        <v/>
      </c>
      <c r="CK28" s="22" t="str">
        <f t="shared" si="130"/>
        <v/>
      </c>
    </row>
    <row r="29" spans="1:89" ht="15" customHeight="1" x14ac:dyDescent="0.2">
      <c r="A29" s="60" t="str">
        <f t="shared" si="70"/>
        <v/>
      </c>
      <c r="B29" s="61"/>
      <c r="C29" s="13"/>
      <c r="D29" s="14"/>
      <c r="E29" s="15" t="str">
        <f t="shared" si="71"/>
        <v/>
      </c>
      <c r="F29" s="16" t="str">
        <f t="shared" si="72"/>
        <v/>
      </c>
      <c r="G29" s="8" t="str">
        <f t="shared" si="73"/>
        <v/>
      </c>
      <c r="H29" s="62" t="str">
        <f t="shared" si="74"/>
        <v/>
      </c>
      <c r="I29" s="65"/>
      <c r="J29" s="65"/>
      <c r="K29" s="65"/>
      <c r="L29" s="34" t="str">
        <f t="shared" si="75"/>
        <v/>
      </c>
      <c r="M29" s="35" t="str">
        <f t="shared" si="76"/>
        <v/>
      </c>
      <c r="N29" s="57" t="str">
        <f t="shared" si="77"/>
        <v/>
      </c>
      <c r="O29" s="62" t="str">
        <f t="shared" si="78"/>
        <v/>
      </c>
      <c r="P29" s="65"/>
      <c r="Q29" s="65"/>
      <c r="R29" s="65"/>
      <c r="S29" s="34" t="str">
        <f t="shared" si="79"/>
        <v/>
      </c>
      <c r="T29" s="35" t="str">
        <f t="shared" si="80"/>
        <v/>
      </c>
      <c r="U29" s="57" t="str">
        <f t="shared" si="81"/>
        <v/>
      </c>
      <c r="V29" s="62" t="str">
        <f t="shared" si="82"/>
        <v/>
      </c>
      <c r="W29" s="65"/>
      <c r="X29" s="65"/>
      <c r="Y29" s="65"/>
      <c r="Z29" s="34" t="str">
        <f t="shared" si="83"/>
        <v/>
      </c>
      <c r="AA29" s="35" t="str">
        <f t="shared" si="84"/>
        <v/>
      </c>
      <c r="AB29" s="57" t="str">
        <f t="shared" si="85"/>
        <v/>
      </c>
      <c r="AC29" s="62" t="str">
        <f t="shared" si="86"/>
        <v/>
      </c>
      <c r="AD29" s="65"/>
      <c r="AE29" s="65"/>
      <c r="AF29" s="65"/>
      <c r="AG29" s="34" t="str">
        <f t="shared" si="87"/>
        <v/>
      </c>
      <c r="AH29" s="35" t="str">
        <f t="shared" si="88"/>
        <v/>
      </c>
      <c r="AI29" s="57" t="str">
        <f t="shared" si="89"/>
        <v/>
      </c>
      <c r="AJ29" s="62" t="str">
        <f t="shared" si="90"/>
        <v/>
      </c>
      <c r="AK29" s="65"/>
      <c r="AL29" s="65"/>
      <c r="AM29" s="65"/>
      <c r="AN29" s="34" t="str">
        <f t="shared" si="91"/>
        <v/>
      </c>
      <c r="AO29" s="35" t="str">
        <f t="shared" si="92"/>
        <v/>
      </c>
      <c r="AR29" s="13" t="str">
        <f t="shared" si="93"/>
        <v/>
      </c>
      <c r="AS29" s="13" t="str">
        <f t="shared" si="93"/>
        <v/>
      </c>
      <c r="AT29" s="13" t="str">
        <f t="shared" si="93"/>
        <v/>
      </c>
      <c r="AU29" s="22" t="str">
        <f t="shared" si="94"/>
        <v/>
      </c>
      <c r="AV29" s="22" t="str">
        <f t="shared" si="95"/>
        <v/>
      </c>
      <c r="AW29" s="22" t="str">
        <f t="shared" si="96"/>
        <v/>
      </c>
      <c r="AX29" s="22" t="str">
        <f t="shared" si="97"/>
        <v/>
      </c>
      <c r="AY29" s="22" t="str">
        <f t="shared" si="98"/>
        <v/>
      </c>
      <c r="BA29" s="13" t="str">
        <f t="shared" si="99"/>
        <v/>
      </c>
      <c r="BB29" s="13" t="str">
        <f t="shared" si="99"/>
        <v/>
      </c>
      <c r="BC29" s="13" t="str">
        <f t="shared" si="99"/>
        <v/>
      </c>
      <c r="BD29" s="66" t="str">
        <f t="shared" si="100"/>
        <v/>
      </c>
      <c r="BE29" s="22" t="str">
        <f t="shared" si="101"/>
        <v/>
      </c>
      <c r="BF29" s="22" t="str">
        <f t="shared" si="102"/>
        <v/>
      </c>
      <c r="BG29" s="66" t="str">
        <f t="shared" si="103"/>
        <v/>
      </c>
      <c r="BH29" s="22" t="str">
        <f t="shared" si="104"/>
        <v/>
      </c>
      <c r="BI29" s="22" t="str">
        <f t="shared" si="105"/>
        <v/>
      </c>
      <c r="BJ29" s="66" t="str">
        <f t="shared" si="106"/>
        <v/>
      </c>
      <c r="BK29" s="22" t="str">
        <f t="shared" si="107"/>
        <v/>
      </c>
      <c r="BL29" s="22" t="str">
        <f t="shared" si="108"/>
        <v/>
      </c>
      <c r="BM29" s="66" t="str">
        <f t="shared" si="109"/>
        <v/>
      </c>
      <c r="BN29" s="22" t="str">
        <f t="shared" si="110"/>
        <v/>
      </c>
      <c r="BO29" s="22" t="str">
        <f t="shared" si="111"/>
        <v/>
      </c>
      <c r="BP29" s="66" t="str">
        <f t="shared" si="112"/>
        <v/>
      </c>
      <c r="BQ29" s="22" t="str">
        <f t="shared" si="113"/>
        <v/>
      </c>
      <c r="BR29" s="22" t="str">
        <f t="shared" si="114"/>
        <v/>
      </c>
      <c r="BT29" s="13" t="str">
        <f t="shared" si="115"/>
        <v/>
      </c>
      <c r="BU29" s="13" t="str">
        <f t="shared" si="115"/>
        <v/>
      </c>
      <c r="BV29" s="13" t="str">
        <f t="shared" si="115"/>
        <v/>
      </c>
      <c r="BW29" s="66" t="str">
        <f t="shared" si="116"/>
        <v/>
      </c>
      <c r="BX29" s="22" t="str">
        <f t="shared" si="117"/>
        <v/>
      </c>
      <c r="BY29" s="22" t="str">
        <f t="shared" si="118"/>
        <v/>
      </c>
      <c r="BZ29" s="66" t="str">
        <f t="shared" si="119"/>
        <v/>
      </c>
      <c r="CA29" s="22" t="str">
        <f t="shared" si="120"/>
        <v/>
      </c>
      <c r="CB29" s="22" t="str">
        <f t="shared" si="121"/>
        <v/>
      </c>
      <c r="CC29" s="66" t="str">
        <f t="shared" si="122"/>
        <v/>
      </c>
      <c r="CD29" s="22" t="str">
        <f t="shared" si="123"/>
        <v/>
      </c>
      <c r="CE29" s="22" t="str">
        <f t="shared" si="124"/>
        <v/>
      </c>
      <c r="CF29" s="66" t="str">
        <f t="shared" si="125"/>
        <v/>
      </c>
      <c r="CG29" s="22" t="str">
        <f t="shared" si="126"/>
        <v/>
      </c>
      <c r="CH29" s="22" t="str">
        <f t="shared" si="127"/>
        <v/>
      </c>
      <c r="CI29" s="66" t="str">
        <f t="shared" si="128"/>
        <v/>
      </c>
      <c r="CJ29" s="22" t="str">
        <f t="shared" si="129"/>
        <v/>
      </c>
      <c r="CK29" s="22" t="str">
        <f t="shared" si="130"/>
        <v/>
      </c>
    </row>
    <row r="30" spans="1:89" ht="15" customHeight="1" x14ac:dyDescent="0.2">
      <c r="A30" s="60" t="str">
        <f>F30</f>
        <v/>
      </c>
      <c r="B30" s="61"/>
      <c r="C30" s="13"/>
      <c r="D30" s="14"/>
      <c r="E30" s="15" t="str">
        <f>IF(B30="","",M30+T30+AA30+AH30+AO30)</f>
        <v/>
      </c>
      <c r="F30" s="16" t="str">
        <f t="shared" si="72"/>
        <v/>
      </c>
      <c r="G30" s="8" t="str">
        <f t="shared" si="73"/>
        <v/>
      </c>
      <c r="H30" s="62" t="str">
        <f>IF($B30="","",TIME(I30,J30,K30))</f>
        <v/>
      </c>
      <c r="I30" s="65"/>
      <c r="J30" s="65"/>
      <c r="K30" s="65"/>
      <c r="L30" s="34" t="str">
        <f>IF(OR(H30="DNS",H30="DNF",H30="DSQ",H30="DNC",H30="OCS"),"",IF(H$9="","",IF($B30="","",(H30/(G30/100)))))</f>
        <v/>
      </c>
      <c r="M30" s="35" t="str">
        <f t="shared" si="76"/>
        <v/>
      </c>
      <c r="N30" s="57" t="str">
        <f t="shared" si="77"/>
        <v/>
      </c>
      <c r="O30" s="62" t="str">
        <f>IF($B30="","",TIME(P30,Q30,R30))</f>
        <v/>
      </c>
      <c r="P30" s="65"/>
      <c r="Q30" s="65"/>
      <c r="R30" s="65"/>
      <c r="S30" s="34" t="str">
        <f>IF(OR(O30="DNS",O30="DNF",O30="DSQ",O30="DNC",O30="OCS"),"",IF(O$9="","",IF($B30="","",(O30/(N30/100)))))</f>
        <v/>
      </c>
      <c r="T30" s="35" t="str">
        <f t="shared" si="80"/>
        <v/>
      </c>
      <c r="U30" s="57" t="str">
        <f t="shared" si="81"/>
        <v/>
      </c>
      <c r="V30" s="62" t="str">
        <f>IF($B30="","",TIME(W30,X30,Y30))</f>
        <v/>
      </c>
      <c r="W30" s="65"/>
      <c r="X30" s="65"/>
      <c r="Y30" s="65"/>
      <c r="Z30" s="34" t="str">
        <f>IF(OR(V30="DNS",V30="DNF",V30="DSQ",V30="DNC",V30="OCS"),"",IF(V$9="","",IF($B30="","",(V30/(U30/100)))))</f>
        <v/>
      </c>
      <c r="AA30" s="35" t="str">
        <f t="shared" si="84"/>
        <v/>
      </c>
      <c r="AB30" s="57" t="str">
        <f t="shared" si="85"/>
        <v/>
      </c>
      <c r="AC30" s="62" t="str">
        <f>IF($B30="","",TIME(AD30,AE30,AF30))</f>
        <v/>
      </c>
      <c r="AD30" s="65"/>
      <c r="AE30" s="65"/>
      <c r="AF30" s="65"/>
      <c r="AG30" s="34" t="str">
        <f>IF(OR(AC30="DNS",AC30="DNF",AC30="DSQ",AC30="DNC",AC30="OCS"),"",IF(AC$9="","",IF($B30="","",(AC30/(AB30/100)))))</f>
        <v/>
      </c>
      <c r="AH30" s="35" t="str">
        <f t="shared" si="88"/>
        <v/>
      </c>
      <c r="AI30" s="57" t="str">
        <f t="shared" si="89"/>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93"/>
        <v/>
      </c>
      <c r="AS30" s="13" t="str">
        <f t="shared" si="93"/>
        <v/>
      </c>
      <c r="AT30" s="13" t="str">
        <f t="shared" si="93"/>
        <v/>
      </c>
      <c r="AU30" s="22" t="str">
        <f t="shared" si="94"/>
        <v/>
      </c>
      <c r="AV30" s="22" t="str">
        <f t="shared" si="95"/>
        <v/>
      </c>
      <c r="AW30" s="22" t="str">
        <f t="shared" si="96"/>
        <v/>
      </c>
      <c r="AX30" s="22" t="str">
        <f t="shared" si="97"/>
        <v/>
      </c>
      <c r="AY30" s="22" t="str">
        <f t="shared" si="98"/>
        <v/>
      </c>
      <c r="BA30" s="13" t="str">
        <f t="shared" si="99"/>
        <v/>
      </c>
      <c r="BB30" s="13" t="str">
        <f t="shared" si="99"/>
        <v/>
      </c>
      <c r="BC30" s="13" t="str">
        <f t="shared" si="99"/>
        <v/>
      </c>
      <c r="BD30" s="66" t="str">
        <f>IF($C30="TH",H30,"")</f>
        <v/>
      </c>
      <c r="BE30" s="22" t="str">
        <f t="shared" si="101"/>
        <v/>
      </c>
      <c r="BF30" s="22" t="str">
        <f t="shared" si="102"/>
        <v/>
      </c>
      <c r="BG30" s="66" t="str">
        <f>IF($C30="TH",O30,"")</f>
        <v/>
      </c>
      <c r="BH30" s="22" t="str">
        <f t="shared" si="104"/>
        <v/>
      </c>
      <c r="BI30" s="22" t="str">
        <f t="shared" si="105"/>
        <v/>
      </c>
      <c r="BJ30" s="66" t="str">
        <f>IF($C30="TH",V30,"")</f>
        <v/>
      </c>
      <c r="BK30" s="22" t="str">
        <f t="shared" si="107"/>
        <v/>
      </c>
      <c r="BL30" s="22" t="str">
        <f t="shared" si="108"/>
        <v/>
      </c>
      <c r="BM30" s="66" t="str">
        <f>IF($C30="TH",AC30,"")</f>
        <v/>
      </c>
      <c r="BN30" s="22" t="str">
        <f t="shared" si="110"/>
        <v/>
      </c>
      <c r="BO30" s="22" t="str">
        <f t="shared" si="111"/>
        <v/>
      </c>
      <c r="BP30" s="66" t="str">
        <f>IF($C30="TH",AJ30,"")</f>
        <v/>
      </c>
      <c r="BQ30" s="22" t="str">
        <f t="shared" si="113"/>
        <v/>
      </c>
      <c r="BR30" s="22" t="str">
        <f t="shared" si="114"/>
        <v/>
      </c>
      <c r="BT30" s="13" t="str">
        <f t="shared" si="115"/>
        <v/>
      </c>
      <c r="BU30" s="13" t="str">
        <f t="shared" si="115"/>
        <v/>
      </c>
      <c r="BV30" s="13" t="str">
        <f t="shared" si="115"/>
        <v/>
      </c>
      <c r="BW30" s="66" t="str">
        <f>IF($C30="FSCT",H30,"")</f>
        <v/>
      </c>
      <c r="BX30" s="22" t="str">
        <f t="shared" si="117"/>
        <v/>
      </c>
      <c r="BY30" s="22" t="str">
        <f t="shared" si="118"/>
        <v/>
      </c>
      <c r="BZ30" s="66" t="str">
        <f>IF($C30="FSCT",O30,"")</f>
        <v/>
      </c>
      <c r="CA30" s="22" t="str">
        <f t="shared" si="120"/>
        <v/>
      </c>
      <c r="CB30" s="22" t="str">
        <f t="shared" si="121"/>
        <v/>
      </c>
      <c r="CC30" s="66" t="str">
        <f>IF($C30="FSCT",V30,"")</f>
        <v/>
      </c>
      <c r="CD30" s="22" t="str">
        <f t="shared" si="123"/>
        <v/>
      </c>
      <c r="CE30" s="22" t="str">
        <f t="shared" si="124"/>
        <v/>
      </c>
      <c r="CF30" s="66" t="str">
        <f>IF($C30="FSCT",AC30,"")</f>
        <v/>
      </c>
      <c r="CG30" s="22" t="str">
        <f t="shared" si="126"/>
        <v/>
      </c>
      <c r="CH30" s="22" t="str">
        <f t="shared" si="127"/>
        <v/>
      </c>
      <c r="CI30" s="66" t="str">
        <f>IF($C30="FSCT",AJ30,"")</f>
        <v/>
      </c>
      <c r="CJ30" s="22" t="str">
        <f t="shared" si="129"/>
        <v/>
      </c>
      <c r="CK30" s="22" t="str">
        <f t="shared" si="130"/>
        <v/>
      </c>
    </row>
    <row r="31" spans="1:89" ht="15" customHeight="1" thickBot="1" x14ac:dyDescent="0.25">
      <c r="A31" s="60" t="str">
        <f>F31</f>
        <v/>
      </c>
      <c r="B31" s="17"/>
      <c r="C31" s="17"/>
      <c r="D31" s="18"/>
      <c r="E31" s="19" t="str">
        <f>IF(B31="","",M31+T31+AA31+AH31+AO31)</f>
        <v/>
      </c>
      <c r="F31" s="20" t="str">
        <f t="shared" si="72"/>
        <v/>
      </c>
      <c r="G31" s="21" t="str">
        <f t="shared" si="73"/>
        <v/>
      </c>
      <c r="H31" s="62" t="str">
        <f>IF($B31="","",TIME(I31,J31,K31))</f>
        <v/>
      </c>
      <c r="I31" s="65"/>
      <c r="J31" s="65"/>
      <c r="K31" s="65"/>
      <c r="L31" s="34" t="str">
        <f>IF(OR(H31="DNS",H31="DNF",H31="DSQ",H31="DNC",H31="OCS"),"",IF(H$9="","",IF($B31="","",(H31/(G31/100)))))</f>
        <v/>
      </c>
      <c r="M31" s="36" t="str">
        <f t="shared" si="76"/>
        <v/>
      </c>
      <c r="N31" s="57" t="str">
        <f t="shared" si="77"/>
        <v/>
      </c>
      <c r="O31" s="62" t="str">
        <f>IF($B31="","",TIME(P31,Q31,R31))</f>
        <v/>
      </c>
      <c r="P31" s="65"/>
      <c r="Q31" s="65"/>
      <c r="R31" s="65"/>
      <c r="S31" s="34" t="str">
        <f>IF(OR(O31="DNS",O31="DNF",O31="DSQ",O31="DNC",O31="OCS"),"",IF(O$9="","",IF($B31="","",(O31/(N31/100)))))</f>
        <v/>
      </c>
      <c r="T31" s="35" t="str">
        <f t="shared" si="80"/>
        <v/>
      </c>
      <c r="U31" s="57" t="str">
        <f t="shared" si="81"/>
        <v/>
      </c>
      <c r="V31" s="62" t="str">
        <f>IF($B31="","",TIME(W31,X31,Y31))</f>
        <v/>
      </c>
      <c r="W31" s="65"/>
      <c r="X31" s="65"/>
      <c r="Y31" s="65"/>
      <c r="Z31" s="34" t="str">
        <f>IF(OR(V31="DNS",V31="DNF",V31="DSQ",V31="DNC",V31="OCS"),"",IF(V$9="","",IF($B31="","",(V31/(U31/100)))))</f>
        <v/>
      </c>
      <c r="AA31" s="35" t="str">
        <f t="shared" si="84"/>
        <v/>
      </c>
      <c r="AB31" s="57" t="str">
        <f t="shared" si="85"/>
        <v/>
      </c>
      <c r="AC31" s="62" t="str">
        <f>IF($B31="","",TIME(AD31,AE31,AF31))</f>
        <v/>
      </c>
      <c r="AD31" s="65"/>
      <c r="AE31" s="65"/>
      <c r="AF31" s="65"/>
      <c r="AG31" s="34" t="str">
        <f>IF(OR(AC31="DNS",AC31="DNF",AC31="DSQ",AC31="DNC",AC31="OCS"),"",IF(AC$9="","",IF($B31="","",(AC31/(AB31/100)))))</f>
        <v/>
      </c>
      <c r="AH31" s="35" t="str">
        <f t="shared" si="88"/>
        <v/>
      </c>
      <c r="AI31" s="57" t="str">
        <f t="shared" si="89"/>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93"/>
        <v/>
      </c>
      <c r="AS31" s="13" t="str">
        <f t="shared" si="93"/>
        <v/>
      </c>
      <c r="AT31" s="13" t="str">
        <f t="shared" si="93"/>
        <v/>
      </c>
      <c r="AU31" s="22" t="str">
        <f t="shared" si="94"/>
        <v/>
      </c>
      <c r="AV31" s="22" t="str">
        <f t="shared" si="95"/>
        <v/>
      </c>
      <c r="AW31" s="22" t="str">
        <f t="shared" si="96"/>
        <v/>
      </c>
      <c r="AX31" s="22" t="str">
        <f t="shared" si="97"/>
        <v/>
      </c>
      <c r="AY31" s="22" t="str">
        <f t="shared" si="98"/>
        <v/>
      </c>
      <c r="BA31" s="13" t="str">
        <f t="shared" si="99"/>
        <v/>
      </c>
      <c r="BB31" s="13" t="str">
        <f t="shared" si="99"/>
        <v/>
      </c>
      <c r="BC31" s="13" t="str">
        <f t="shared" si="99"/>
        <v/>
      </c>
      <c r="BD31" s="66" t="str">
        <f>IF($C31="TH",H31,"")</f>
        <v/>
      </c>
      <c r="BE31" s="22" t="str">
        <f t="shared" si="101"/>
        <v/>
      </c>
      <c r="BF31" s="22" t="str">
        <f t="shared" si="102"/>
        <v/>
      </c>
      <c r="BG31" s="66" t="str">
        <f>IF($C31="TH",O31,"")</f>
        <v/>
      </c>
      <c r="BH31" s="22" t="str">
        <f t="shared" si="104"/>
        <v/>
      </c>
      <c r="BI31" s="22" t="str">
        <f t="shared" si="105"/>
        <v/>
      </c>
      <c r="BJ31" s="66" t="str">
        <f>IF($C31="TH",V31,"")</f>
        <v/>
      </c>
      <c r="BK31" s="22" t="str">
        <f t="shared" si="107"/>
        <v/>
      </c>
      <c r="BL31" s="22" t="str">
        <f t="shared" si="108"/>
        <v/>
      </c>
      <c r="BM31" s="66" t="str">
        <f>IF($C31="TH",AC31,"")</f>
        <v/>
      </c>
      <c r="BN31" s="22" t="str">
        <f t="shared" si="110"/>
        <v/>
      </c>
      <c r="BO31" s="22" t="str">
        <f t="shared" si="111"/>
        <v/>
      </c>
      <c r="BP31" s="66" t="str">
        <f>IF($C31="TH",AJ31,"")</f>
        <v/>
      </c>
      <c r="BQ31" s="22" t="str">
        <f t="shared" si="113"/>
        <v/>
      </c>
      <c r="BR31" s="22" t="str">
        <f t="shared" si="114"/>
        <v/>
      </c>
      <c r="BT31" s="13" t="str">
        <f t="shared" si="115"/>
        <v/>
      </c>
      <c r="BU31" s="13" t="str">
        <f t="shared" si="115"/>
        <v/>
      </c>
      <c r="BV31" s="13" t="str">
        <f t="shared" si="115"/>
        <v/>
      </c>
      <c r="BW31" s="66" t="str">
        <f>IF($C31="FSCT",H31,"")</f>
        <v/>
      </c>
      <c r="BX31" s="22" t="str">
        <f t="shared" si="117"/>
        <v/>
      </c>
      <c r="BY31" s="22" t="str">
        <f t="shared" si="118"/>
        <v/>
      </c>
      <c r="BZ31" s="66" t="str">
        <f>IF($C31="FSCT",O31,"")</f>
        <v/>
      </c>
      <c r="CA31" s="22" t="str">
        <f t="shared" si="120"/>
        <v/>
      </c>
      <c r="CB31" s="22" t="str">
        <f t="shared" si="121"/>
        <v/>
      </c>
      <c r="CC31" s="66" t="str">
        <f>IF($C31="FSCT",V31,"")</f>
        <v/>
      </c>
      <c r="CD31" s="22" t="str">
        <f t="shared" si="123"/>
        <v/>
      </c>
      <c r="CE31" s="22" t="str">
        <f t="shared" si="124"/>
        <v/>
      </c>
      <c r="CF31" s="66" t="str">
        <f>IF($C31="FSCT",AC31,"")</f>
        <v/>
      </c>
      <c r="CG31" s="22" t="str">
        <f t="shared" si="126"/>
        <v/>
      </c>
      <c r="CH31" s="22" t="str">
        <f t="shared" si="127"/>
        <v/>
      </c>
      <c r="CI31" s="66" t="str">
        <f>IF($C31="FSCT",AJ31,"")</f>
        <v/>
      </c>
      <c r="CJ31" s="22" t="str">
        <f t="shared" si="129"/>
        <v/>
      </c>
      <c r="CK31" s="22" t="str">
        <f t="shared" si="130"/>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13">
    <sortCondition ref="E11:E13"/>
  </sortState>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AJ8:AO8 O8:T8 V8:AA8 AC8:AH8 H8:M8 BD8 BG8 BJ8 BM8 BP8 BW8 BZ8 CC8 CF8 CI8" xr:uid="{DC16BA1C-D923-4520-87F0-6F02D2B4C3BD}">
      <formula1>Windspd</formula1>
    </dataValidation>
    <dataValidation type="list" allowBlank="1" showInputMessage="1" showErrorMessage="1" sqref="C11:C31" xr:uid="{297A4788-EA58-4192-A81B-7913E11526D2}">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43ECA2F-00CD-428D-A794-94C39D771F28}">
          <x14:formula1>
            <xm:f>Memb!$B$2:$B$317</xm:f>
          </x14:formula1>
          <xm:sqref>B11:B31</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11D1-9AF5-4DE6-9944-F163BE804978}">
  <dimension ref="A1:CK33"/>
  <sheetViews>
    <sheetView workbookViewId="0">
      <selection activeCell="AC11" sqref="AC11"/>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218</v>
      </c>
      <c r="C2" s="2"/>
      <c r="D2" s="410" t="s">
        <v>1374</v>
      </c>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188</v>
      </c>
      <c r="C3" s="2" t="s">
        <v>777</v>
      </c>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1239</v>
      </c>
      <c r="C4" s="2"/>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213</v>
      </c>
      <c r="C5" s="2" t="s">
        <v>764</v>
      </c>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t="s">
        <v>1373</v>
      </c>
      <c r="C6" s="23" t="s">
        <v>153</v>
      </c>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44863</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1" si="0">F11</f>
        <v>1</v>
      </c>
      <c r="B11" s="61" t="s">
        <v>375</v>
      </c>
      <c r="C11" s="294" t="s">
        <v>224</v>
      </c>
      <c r="D11" s="249">
        <v>6168</v>
      </c>
      <c r="E11" s="15">
        <f t="shared" ref="E11:E21" si="1">IF(B11="","",J11+N11+R11+V11+Z11)</f>
        <v>5</v>
      </c>
      <c r="F11" s="16">
        <f t="shared" ref="F11:F21" si="2">IF(B11="","",RANK(E11,E$11:E$31,1))</f>
        <v>1</v>
      </c>
      <c r="G11" s="8"/>
      <c r="H11" s="238">
        <v>1</v>
      </c>
      <c r="I11" s="242">
        <f t="shared" ref="I11:I21" si="3">IF(OR(H11="DNS",H11="DNF",H11="DSQ",H11="DNC",H11="OCS"),"",IF(H$9="","",IF($B11="","",H11)))</f>
        <v>1</v>
      </c>
      <c r="J11" s="234">
        <f t="shared" ref="J11:J21" si="4">IF(OR(H11="DNS",H11="DNF",H11="DSQ",H11="DNC",H11="OCS"),(COUNTA($B$11:$B$31)+1),IF($B11="","",RANK(I11,I$11:I$31,1)))</f>
        <v>1</v>
      </c>
      <c r="K11" s="8"/>
      <c r="L11" s="238">
        <v>1</v>
      </c>
      <c r="M11" s="242">
        <f t="shared" ref="M11:M21" si="5">IF(OR(L11="DNS",L11="DNF",L11="DSQ",L11="DNC",L11="OCS"),"",IF(L$9="","",IF($B11="","",L11)))</f>
        <v>1</v>
      </c>
      <c r="N11" s="234">
        <f t="shared" ref="N11:N21" si="6">IF(OR(L11="DNS",L11="DNF",L11="DSQ",L11="DNC",L11="OCS"),(COUNTA($B$11:$B$31)+1),IF($B11="","",RANK(M11,M$11:M$31,1)))</f>
        <v>1</v>
      </c>
      <c r="O11" s="8"/>
      <c r="P11" s="238">
        <v>1</v>
      </c>
      <c r="Q11" s="242">
        <f t="shared" ref="Q11:Q21" si="7">IF(OR(P11="DNS",P11="DNF",P11="DSQ",P11="DNC",P11="OCS"),"",IF(P$9="","",IF($B11="","",P11)))</f>
        <v>1</v>
      </c>
      <c r="R11" s="234">
        <f t="shared" ref="R11:R21" si="8">IF(OR(P11="DNS",P11="DNF",P11="DSQ",P11="DNC",P11="OCS"),(COUNTA($B$11:$B$31)+1),IF($B11="","",RANK(Q11,Q$11:Q$31,1)))</f>
        <v>1</v>
      </c>
      <c r="S11" s="8"/>
      <c r="T11" s="238">
        <v>2</v>
      </c>
      <c r="U11" s="242">
        <f t="shared" ref="U11:U21" si="9">IF(OR(T11="DNS",T11="DNF",T11="DSQ",T11="DNC",T11="OCS"),"",IF(T$9="","",IF($B11="","",T11)))</f>
        <v>2</v>
      </c>
      <c r="V11" s="234">
        <f t="shared" ref="V11:V21" si="10">IF(OR(T11="DNS",T11="DNF",T11="DSQ",T11="DNC",T11="OCS"),(COUNTA($B$11:$B$31)+1),IF($B11="","",RANK(U11,U$11:U$31,1)))</f>
        <v>2</v>
      </c>
      <c r="W11" s="8"/>
      <c r="X11" s="238"/>
      <c r="Y11" s="242"/>
      <c r="Z11" s="234"/>
      <c r="AR11" s="13" t="str">
        <f t="shared" ref="AR11:AR21" si="11">IF($B11="","",B11)</f>
        <v>Andrew Fox</v>
      </c>
      <c r="AS11" s="13" t="str">
        <f t="shared" ref="AS11:AS21" si="12">IF($B11="","",C11)</f>
        <v>FSCT</v>
      </c>
      <c r="AT11" s="13">
        <f t="shared" ref="AT11:AT21" si="13">IF($B11="","",D11)</f>
        <v>6168</v>
      </c>
      <c r="AU11" s="22">
        <f t="shared" ref="AU11:AU21" si="14">IF($B11="","",IF(J11&gt;0,IF(OR(H11="DNS",H11="DSQ",H11="DNC",H11="OCS"),0,IF(H11="DNF",1,(COUNTIF($H$11:$H$31,"=DNF")+COUNT($I$11:$I$31))-J11+1)),0))</f>
        <v>7</v>
      </c>
      <c r="AV11" s="22">
        <f t="shared" ref="AV11:AV21" si="15">IF($B11="","",IF(N11&gt;0,IF(OR(L11="DNS",L11="DSQ",L11="DNC",L11="OCS"),0,IF(L11="DNF",1,(COUNTIF($L$11:$L$31,"=DNF")+COUNT($M$11:$M$31)-N11+1))),0))</f>
        <v>7</v>
      </c>
      <c r="AW11" s="22">
        <f t="shared" ref="AW11:AW21" si="16">IF($B11="","",IF(R11&gt;0,IF(OR(P11="DNS",P11="DSQ",P11="DNC",P11="OCS"),0,IF(P11="DNF",1,(COUNTIF($P$11:$P$31,"=DNF")+COUNT($Q$11:$Q$31))-R11+1)),0))</f>
        <v>7</v>
      </c>
      <c r="AX11" s="22">
        <f t="shared" ref="AX11:AX21" si="17">IF($B11="","",IF(V11&gt;0,IF(OR(T11="DNS",T11="DSQ",T11="DNC",T11="OCS"),0,IF(T11="DNF",1,(COUNTIF($T$11:$T$31,"=DNF")+COUNT($U$11:$U$31))-V11+1)),0))</f>
        <v>6</v>
      </c>
      <c r="AY11" s="22">
        <f t="shared" ref="AY11:AY21" si="18">IF($B11="","",IF(Z11&gt;0,IF(OR(X11="DNS",X11="DSQ",X11="DNC",X11="OCS"),0,IF(X11="DNF",1,(COUNTIF($X$11:$X$31,"=DNF")+COUNT($Y$11:$Y$31))-Z11+1)),0))</f>
        <v>0</v>
      </c>
      <c r="BA11" s="13" t="str">
        <f t="shared" ref="BA11:BA21" si="19">IF($B11="","",B11)</f>
        <v>Andrew Fox</v>
      </c>
      <c r="BB11" s="13" t="str">
        <f t="shared" ref="BB11:BB21" si="20">IF($B11="","",C11)</f>
        <v>FSCT</v>
      </c>
      <c r="BC11" s="13">
        <f t="shared" ref="BC11:BC21" si="21">IF($B11="","",D11)</f>
        <v>6168</v>
      </c>
      <c r="BD11" s="66" t="str">
        <f t="shared" ref="BD11:BD21" si="22">IF($C11="TH",H11,"")</f>
        <v/>
      </c>
      <c r="BE11" s="22" t="str">
        <f t="shared" ref="BE11:BE21" si="23">IF(J11&gt;0,IF($C11="TH",IF(OR(BD11="DNS",BD11="DNF",BD11="DSQ",BD11="DNC",BD11="OCS"),(COUNTIF($C$11:$C$31,"=TH")+1),IF($B11="","",RANK(BD11,BD$11:BD$31,1))),""),"")</f>
        <v/>
      </c>
      <c r="BF11" s="22" t="str">
        <f t="shared" ref="BF11:BF21" si="24">IF(BE11="","",IF($C11="TH",IF($B11="","",IF(BE11&gt;0,IF(OR(BD11="DNS",BD11="DSQ",BD11="DNC",BD11="OCS"),0,IF(BD11="DNF",1,(COUNTIF($BD$11:$BD$31,"=DNF")+COUNT($BD$11:$BD$31))-BE11+1)),0)),""))</f>
        <v/>
      </c>
      <c r="BG11" s="66" t="str">
        <f t="shared" ref="BG11:BG21" si="25">IF($C11="TH",L11,"")</f>
        <v/>
      </c>
      <c r="BH11" s="22" t="str">
        <f t="shared" ref="BH11:BH21" si="26">IF(N11&gt;0,IF($C11="TH",IF(OR(BG11="DNS",BG11="DNF",BG11="DSQ",BG11="DNC",BG11="OCS"),(COUNTIF($C$11:$C$31,"=TH")+1),IF($B11="","",RANK(BG11,BG$11:BG$31,1))),""),"")</f>
        <v/>
      </c>
      <c r="BI11" s="22" t="str">
        <f t="shared" ref="BI11:BI21" si="27">IF(BH11="","",IF($C11="TH",IF($B11="","",IF(BH11&gt;0,IF(OR(BG11="DNS",BG11="DSQ",BG11="DNC",BG11="OCS"),0,IF(BG11="DNF",1,(COUNTIF($BG$11:$BG$31,"=DNF")+COUNT($BG$11:$BG$31))-BH11+1)),0)),""))</f>
        <v/>
      </c>
      <c r="BJ11" s="66" t="str">
        <f t="shared" ref="BJ11:BJ21" si="28">IF($C11="TH",P11,"")</f>
        <v/>
      </c>
      <c r="BK11" s="22" t="str">
        <f t="shared" ref="BK11:BK21" si="29">IF(R11&gt;0,IF($C11="TH",IF(OR(BJ11="DNS",BJ11="DNF",BJ11="DSQ",BJ11="DNC",BJ11="OCS"),(COUNTIF($C$11:$C$31,"=TH")+1),IF($B11="","",RANK(BJ11,BJ$11:BJ$31,1))),""),"")</f>
        <v/>
      </c>
      <c r="BL11" s="22" t="str">
        <f t="shared" ref="BL11:BL21" si="30">IF(BK11="","",IF($C11="TH",IF($B11="","",IF(BK11&gt;0,IF(OR(BJ11="DNS",BJ11="DSQ",BJ11="DNC",BJ11="OCS"),0,IF(BJ11="DNF",1,(COUNTIF($BJ$11:$BJ$31,"=DNF")+COUNT($BJ$11:$BJ$31))-BK11+1)),0)),""))</f>
        <v/>
      </c>
      <c r="BM11" s="66" t="str">
        <f t="shared" ref="BM11:BM21" si="31">IF($C11="TH",T11,"")</f>
        <v/>
      </c>
      <c r="BN11" s="22" t="str">
        <f t="shared" ref="BN11:BN21" si="32">IF(V11&gt;0,IF($C11="TH",IF(OR(BM11="DNS",BM11="DNF",BM11="DSQ",BM11="DNC",BM11="OCS"),(COUNTIF($C$11:$C$31,"=TH")+1),IF($B11="","",RANK(BM11,BM$11:BM$31,1))),""),"")</f>
        <v/>
      </c>
      <c r="BO11" s="22" t="str">
        <f t="shared" ref="BO11:BO21" si="33">IF(BN11="","",IF($C11="TH",IF($B11="","",IF(BN11&gt;0,IF(OR(BM11="DNS",BM11="DSQ",BM11="DNC",BM11="OCS"),0,IF(BM11="DNF",1,(COUNTIF($BM$11:$BM$31,"=DNF")+COUNT($BM$11:$BM$31))-BN11+1)),0)),""))</f>
        <v/>
      </c>
      <c r="BP11" s="66" t="str">
        <f t="shared" ref="BP11:BP21" si="34">IF($C11="TH",X11,"")</f>
        <v/>
      </c>
      <c r="BQ11" s="22" t="str">
        <f t="shared" ref="BQ11:BQ21" si="35">IF(Z11&gt;0,IF($C11="TH",IF(OR(BP11="DNS",BP11="DNF",BP11="DSQ",BP11="DNC",BP11="OCS"),(COUNTIF($C$11:$C$31,"=TH")+1),IF($B11="","",RANK(BP11,BP$11:BP$31,1))),""),"")</f>
        <v/>
      </c>
      <c r="BR11" s="22" t="str">
        <f t="shared" ref="BR11:BR21" si="36">IF(BQ11="","",IF($C11="TH",IF($B11="","",IF(BQ11&gt;0,IF(OR(BP11="DNS",BP11="DSQ",BP11="DNC",BP11="OCS"),0,IF(BP11="DNF",1,(COUNTIF($BP$11:$BP$31,"=DNF")+COUNT($BP$11:$BP$31))-BQ11+1)),0)),""))</f>
        <v/>
      </c>
      <c r="BT11" s="13" t="str">
        <f t="shared" ref="BT11:BT21" si="37">IF($B11="","",B11)</f>
        <v>Andrew Fox</v>
      </c>
      <c r="BU11" s="13" t="str">
        <f t="shared" ref="BU11:BU21" si="38">IF($B11="","",C11)</f>
        <v>FSCT</v>
      </c>
      <c r="BV11" s="13">
        <f t="shared" ref="BV11:BV21" si="39">IF($B11="","",D11)</f>
        <v>6168</v>
      </c>
      <c r="BW11" s="66">
        <f t="shared" ref="BW11:BW21" si="40">IF($C11="FSCT",H11,"")</f>
        <v>1</v>
      </c>
      <c r="BX11" s="22">
        <f t="shared" ref="BX11:BX21" si="41">IF(J11&gt;0,IF($C11="FSCT",IF(OR(BW11="DNS",BW11="DNF",BW11="DSQ",BW11="DNC",BW11="OCS"),(COUNTIF($C$11:$C$31,"=FSCT")+1),IF($B11="","",RANK(BW11,BW$11:BW$31,1))),""),"")</f>
        <v>1</v>
      </c>
      <c r="BY11" s="22">
        <f t="shared" ref="BY11:BY21" si="42">IF(BX11="","",IF($C11="FSCT",IF($B11="","",IF(BX11&gt;0,IF(OR(BW11="DNS",BW11="DSQ",BW11="DNC",BW11="OCS"),0,IF(BW11="DNF",1,(COUNTIF($BW$11:$BW$31,"=DNF")+COUNT($BW$11:$BW$31))-BX11+1)),0)),""))</f>
        <v>7</v>
      </c>
      <c r="BZ11" s="66">
        <f t="shared" ref="BZ11:BZ21" si="43">IF($C11="FSCT",L11,"")</f>
        <v>1</v>
      </c>
      <c r="CA11" s="22">
        <f t="shared" ref="CA11:CA21" si="44">IF(N11&gt;0,IF($C11="FSCT",IF(OR(BZ11="DNS",BZ11="DNF",BZ11="DSQ",BZ11="DNC",BZ11="OCS"),(COUNTIF($C$11:$C$31,"=FSCT")+1),IF($B11="","",RANK(BZ11,BZ$11:BZ$31,1))),""),"")</f>
        <v>1</v>
      </c>
      <c r="CB11" s="22">
        <f t="shared" ref="CB11:CB21" si="45">IF(CA11="","",IF($C11="FSCT",IF($B11="","",IF(CA11&gt;0,IF(OR(BZ11="DNS",BZ11="DSQ",BZ11="DNC",BZ11="OCS"),0,IF(BZ11="DNF",1,(COUNTIF($BZ$11:$BZ$31,"=DNF")+COUNT($BZ$11:$BZ$31))-CA11+1)),0)),""))</f>
        <v>7</v>
      </c>
      <c r="CC11" s="66">
        <f t="shared" ref="CC11:CC21" si="46">IF($C11="FSCT",P11,"")</f>
        <v>1</v>
      </c>
      <c r="CD11" s="22">
        <f t="shared" ref="CD11:CD21" si="47">IF(R11&gt;0,IF($C11="FSCT",IF(OR(CC11="DNS",CC11="DNF",CC11="DSQ",CC11="DNC",CC11="OCS"),(COUNTIF($C$11:$C$31,"=FSCT")+1),IF($B11="","",RANK(CC11,CC$11:CC$31,1))),""),"")</f>
        <v>1</v>
      </c>
      <c r="CE11" s="22">
        <f t="shared" ref="CE11:CE21" si="48">IF(CD11="","",IF($C11="FSCT",IF($B11="","",IF(CD11&gt;0,IF(OR(CC11="DNS",CC11="DSQ",CC11="DNC",CC11="OCS"),0,IF(CC11="DNF",1,(COUNTIF($CC$11:$CC$31,"=DNF")+COUNT($CC$11:$CC$31))-CD11+1)),0)),""))</f>
        <v>7</v>
      </c>
      <c r="CF11" s="66">
        <f t="shared" ref="CF11:CF21" si="49">IF($C11="FSCT",T11,"")</f>
        <v>2</v>
      </c>
      <c r="CG11" s="22">
        <f t="shared" ref="CG11:CG21" si="50">IF(V11&gt;0,IF($C11="FSCT",IF(OR(CF11="DNS",CF11="DNF",CF11="DSQ",CF11="DNC",CF11="OCS"),(COUNTIF($C$11:$C$31,"=FSCT")+1),IF($B11="","",RANK(CF11,CF$11:CF$31,1))),""),"")</f>
        <v>2</v>
      </c>
      <c r="CH11" s="22">
        <f t="shared" ref="CH11:CH21" si="51">IF(CG11="","",IF($C11="FSCT",IF($B11="","",IF(CG11&gt;0,IF(OR(CF11="DNS",CF11="DSQ",CF11="DNC",CF11="OCS"),0,IF(CF11="DNF",1,(COUNTIF($CF$11:$CF$31,"=DNF")+COUNT($CF$11:$CF$31))-CG11+1)),0)),""))</f>
        <v>6</v>
      </c>
      <c r="CI11" s="66">
        <f t="shared" ref="CI11:CI21" si="52">IF($C11="FSCT",X11,"")</f>
        <v>0</v>
      </c>
      <c r="CJ11" s="22" t="str">
        <f t="shared" ref="CJ11:CJ21" si="53">IF(Z11&gt;0,IF($C11="FSCT",IF(OR(CI11="DNS",CI11="DNF",CI11="DSQ",CI11="DNC",CI11="OCS"),(COUNTIF($C$11:$C$31,"=FSCT")+1),IF($B11="","",RANK(CI11,CI$11:CI$31,1))),""),"")</f>
        <v/>
      </c>
      <c r="CK11" s="22" t="str">
        <f t="shared" ref="CK11:CK21" si="54">IF(CJ11="","",IF($C11="FSCT",IF($B11="","",IF(CJ11&gt;0,IF(OR(CI11="DNS",CI11="DSQ",CI11="DNC",CI11="OCS"),0,IF(CI11="DNF",1,(COUNTIF($CI$11:$CI$31,"=DNF")+COUNT($CI$11:$CI$31))-CJ11+1)),0)),""))</f>
        <v/>
      </c>
    </row>
    <row r="12" spans="1:89" ht="15" customHeight="1" x14ac:dyDescent="0.2">
      <c r="A12" s="252">
        <f t="shared" si="0"/>
        <v>2</v>
      </c>
      <c r="B12" s="61" t="s">
        <v>133</v>
      </c>
      <c r="C12" s="403" t="s">
        <v>224</v>
      </c>
      <c r="D12" s="249">
        <v>2934</v>
      </c>
      <c r="E12" s="15">
        <f t="shared" si="1"/>
        <v>10</v>
      </c>
      <c r="F12" s="16">
        <f t="shared" si="2"/>
        <v>2</v>
      </c>
      <c r="G12" s="8"/>
      <c r="H12" s="238">
        <v>2</v>
      </c>
      <c r="I12" s="242">
        <f t="shared" si="3"/>
        <v>2</v>
      </c>
      <c r="J12" s="234">
        <f t="shared" si="4"/>
        <v>2</v>
      </c>
      <c r="K12" s="8"/>
      <c r="L12" s="238">
        <v>2</v>
      </c>
      <c r="M12" s="242">
        <f t="shared" si="5"/>
        <v>2</v>
      </c>
      <c r="N12" s="234">
        <f t="shared" si="6"/>
        <v>2</v>
      </c>
      <c r="O12" s="8"/>
      <c r="P12" s="238">
        <v>3</v>
      </c>
      <c r="Q12" s="242">
        <f t="shared" si="7"/>
        <v>3</v>
      </c>
      <c r="R12" s="234">
        <f t="shared" si="8"/>
        <v>3</v>
      </c>
      <c r="S12" s="8"/>
      <c r="T12" s="238">
        <v>3</v>
      </c>
      <c r="U12" s="242">
        <f t="shared" si="9"/>
        <v>3</v>
      </c>
      <c r="V12" s="234">
        <f t="shared" si="10"/>
        <v>3</v>
      </c>
      <c r="W12" s="8"/>
      <c r="X12" s="238"/>
      <c r="Y12" s="242"/>
      <c r="Z12" s="234"/>
      <c r="AR12" s="13" t="str">
        <f t="shared" si="11"/>
        <v>Mike Graham</v>
      </c>
      <c r="AS12" s="13" t="str">
        <f t="shared" si="12"/>
        <v>FSCT</v>
      </c>
      <c r="AT12" s="13">
        <f t="shared" si="13"/>
        <v>2934</v>
      </c>
      <c r="AU12" s="22">
        <f t="shared" si="14"/>
        <v>6</v>
      </c>
      <c r="AV12" s="22">
        <f t="shared" si="15"/>
        <v>6</v>
      </c>
      <c r="AW12" s="22">
        <f t="shared" si="16"/>
        <v>5</v>
      </c>
      <c r="AX12" s="22">
        <f t="shared" si="17"/>
        <v>5</v>
      </c>
      <c r="AY12" s="22">
        <f t="shared" si="18"/>
        <v>0</v>
      </c>
      <c r="BA12" s="13" t="str">
        <f t="shared" si="19"/>
        <v>Mike Graham</v>
      </c>
      <c r="BB12" s="13" t="str">
        <f t="shared" si="20"/>
        <v>FSCT</v>
      </c>
      <c r="BC12" s="13">
        <f t="shared" si="21"/>
        <v>2934</v>
      </c>
      <c r="BD12" s="66" t="str">
        <f t="shared" si="22"/>
        <v/>
      </c>
      <c r="BE12" s="22" t="str">
        <f t="shared" si="23"/>
        <v/>
      </c>
      <c r="BF12" s="22" t="str">
        <f t="shared" si="24"/>
        <v/>
      </c>
      <c r="BG12" s="66" t="str">
        <f t="shared" si="25"/>
        <v/>
      </c>
      <c r="BH12" s="22" t="str">
        <f t="shared" si="26"/>
        <v/>
      </c>
      <c r="BI12" s="22" t="str">
        <f t="shared" si="27"/>
        <v/>
      </c>
      <c r="BJ12" s="66" t="str">
        <f t="shared" si="28"/>
        <v/>
      </c>
      <c r="BK12" s="22" t="str">
        <f t="shared" si="29"/>
        <v/>
      </c>
      <c r="BL12" s="22" t="str">
        <f t="shared" si="30"/>
        <v/>
      </c>
      <c r="BM12" s="66" t="str">
        <f t="shared" si="31"/>
        <v/>
      </c>
      <c r="BN12" s="22" t="str">
        <f t="shared" si="32"/>
        <v/>
      </c>
      <c r="BO12" s="22" t="str">
        <f t="shared" si="33"/>
        <v/>
      </c>
      <c r="BP12" s="66" t="str">
        <f t="shared" si="34"/>
        <v/>
      </c>
      <c r="BQ12" s="22" t="str">
        <f t="shared" si="35"/>
        <v/>
      </c>
      <c r="BR12" s="22" t="str">
        <f t="shared" si="36"/>
        <v/>
      </c>
      <c r="BT12" s="13" t="str">
        <f t="shared" si="37"/>
        <v>Mike Graham</v>
      </c>
      <c r="BU12" s="13" t="str">
        <f t="shared" si="38"/>
        <v>FSCT</v>
      </c>
      <c r="BV12" s="13">
        <f t="shared" si="39"/>
        <v>2934</v>
      </c>
      <c r="BW12" s="66">
        <f t="shared" si="40"/>
        <v>2</v>
      </c>
      <c r="BX12" s="22">
        <f t="shared" si="41"/>
        <v>2</v>
      </c>
      <c r="BY12" s="22">
        <f t="shared" si="42"/>
        <v>6</v>
      </c>
      <c r="BZ12" s="66">
        <f t="shared" si="43"/>
        <v>2</v>
      </c>
      <c r="CA12" s="22">
        <f t="shared" si="44"/>
        <v>2</v>
      </c>
      <c r="CB12" s="22">
        <f t="shared" si="45"/>
        <v>6</v>
      </c>
      <c r="CC12" s="66">
        <f t="shared" si="46"/>
        <v>3</v>
      </c>
      <c r="CD12" s="22">
        <f t="shared" si="47"/>
        <v>3</v>
      </c>
      <c r="CE12" s="22">
        <f t="shared" si="48"/>
        <v>5</v>
      </c>
      <c r="CF12" s="66">
        <f t="shared" si="49"/>
        <v>3</v>
      </c>
      <c r="CG12" s="22">
        <f t="shared" si="50"/>
        <v>3</v>
      </c>
      <c r="CH12" s="22">
        <f t="shared" si="51"/>
        <v>5</v>
      </c>
      <c r="CI12" s="66">
        <f t="shared" si="52"/>
        <v>0</v>
      </c>
      <c r="CJ12" s="22" t="str">
        <f t="shared" si="53"/>
        <v/>
      </c>
      <c r="CK12" s="22" t="str">
        <f t="shared" si="54"/>
        <v/>
      </c>
    </row>
    <row r="13" spans="1:89" ht="15" customHeight="1" x14ac:dyDescent="0.2">
      <c r="A13" s="252">
        <f t="shared" si="0"/>
        <v>3</v>
      </c>
      <c r="B13" s="61" t="s">
        <v>253</v>
      </c>
      <c r="C13" s="403" t="s">
        <v>224</v>
      </c>
      <c r="D13" s="249">
        <v>318</v>
      </c>
      <c r="E13" s="15">
        <f t="shared" si="1"/>
        <v>12</v>
      </c>
      <c r="F13" s="16">
        <f t="shared" si="2"/>
        <v>3</v>
      </c>
      <c r="G13" s="8"/>
      <c r="H13" s="238">
        <v>4</v>
      </c>
      <c r="I13" s="242">
        <f t="shared" si="3"/>
        <v>4</v>
      </c>
      <c r="J13" s="234">
        <f t="shared" si="4"/>
        <v>4</v>
      </c>
      <c r="K13" s="8"/>
      <c r="L13" s="238">
        <v>3</v>
      </c>
      <c r="M13" s="242">
        <f t="shared" si="5"/>
        <v>3</v>
      </c>
      <c r="N13" s="234">
        <f t="shared" si="6"/>
        <v>3</v>
      </c>
      <c r="O13" s="8"/>
      <c r="P13" s="238">
        <v>4</v>
      </c>
      <c r="Q13" s="242">
        <f t="shared" si="7"/>
        <v>4</v>
      </c>
      <c r="R13" s="234">
        <f t="shared" si="8"/>
        <v>4</v>
      </c>
      <c r="S13" s="8"/>
      <c r="T13" s="238">
        <v>1</v>
      </c>
      <c r="U13" s="242">
        <f t="shared" si="9"/>
        <v>1</v>
      </c>
      <c r="V13" s="234">
        <f t="shared" si="10"/>
        <v>1</v>
      </c>
      <c r="W13" s="8"/>
      <c r="X13" s="238"/>
      <c r="Y13" s="242"/>
      <c r="Z13" s="234"/>
      <c r="AR13" s="13" t="str">
        <f t="shared" si="11"/>
        <v>Jack Rogers</v>
      </c>
      <c r="AS13" s="13" t="str">
        <f t="shared" si="12"/>
        <v>FSCT</v>
      </c>
      <c r="AT13" s="13">
        <f t="shared" si="13"/>
        <v>318</v>
      </c>
      <c r="AU13" s="22">
        <f t="shared" si="14"/>
        <v>4</v>
      </c>
      <c r="AV13" s="22">
        <f t="shared" si="15"/>
        <v>5</v>
      </c>
      <c r="AW13" s="22">
        <f t="shared" si="16"/>
        <v>4</v>
      </c>
      <c r="AX13" s="22">
        <f t="shared" si="17"/>
        <v>7</v>
      </c>
      <c r="AY13" s="22">
        <f t="shared" si="18"/>
        <v>0</v>
      </c>
      <c r="BA13" s="13" t="str">
        <f t="shared" si="19"/>
        <v>Jack Rogers</v>
      </c>
      <c r="BB13" s="13" t="str">
        <f t="shared" si="20"/>
        <v>FSCT</v>
      </c>
      <c r="BC13" s="13">
        <f t="shared" si="21"/>
        <v>318</v>
      </c>
      <c r="BD13" s="66" t="str">
        <f t="shared" si="22"/>
        <v/>
      </c>
      <c r="BE13" s="22" t="str">
        <f t="shared" si="23"/>
        <v/>
      </c>
      <c r="BF13" s="22" t="str">
        <f t="shared" si="24"/>
        <v/>
      </c>
      <c r="BG13" s="66" t="str">
        <f t="shared" si="25"/>
        <v/>
      </c>
      <c r="BH13" s="22" t="str">
        <f t="shared" si="26"/>
        <v/>
      </c>
      <c r="BI13" s="22" t="str">
        <f t="shared" si="27"/>
        <v/>
      </c>
      <c r="BJ13" s="66" t="str">
        <f t="shared" si="28"/>
        <v/>
      </c>
      <c r="BK13" s="22" t="str">
        <f t="shared" si="29"/>
        <v/>
      </c>
      <c r="BL13" s="22" t="str">
        <f t="shared" si="30"/>
        <v/>
      </c>
      <c r="BM13" s="66" t="str">
        <f t="shared" si="31"/>
        <v/>
      </c>
      <c r="BN13" s="22" t="str">
        <f t="shared" si="32"/>
        <v/>
      </c>
      <c r="BO13" s="22" t="str">
        <f t="shared" si="33"/>
        <v/>
      </c>
      <c r="BP13" s="66" t="str">
        <f t="shared" si="34"/>
        <v/>
      </c>
      <c r="BQ13" s="22" t="str">
        <f t="shared" si="35"/>
        <v/>
      </c>
      <c r="BR13" s="22" t="str">
        <f t="shared" si="36"/>
        <v/>
      </c>
      <c r="BT13" s="13" t="str">
        <f t="shared" si="37"/>
        <v>Jack Rogers</v>
      </c>
      <c r="BU13" s="13" t="str">
        <f t="shared" si="38"/>
        <v>FSCT</v>
      </c>
      <c r="BV13" s="13">
        <f t="shared" si="39"/>
        <v>318</v>
      </c>
      <c r="BW13" s="66">
        <f t="shared" si="40"/>
        <v>4</v>
      </c>
      <c r="BX13" s="22">
        <f t="shared" si="41"/>
        <v>4</v>
      </c>
      <c r="BY13" s="22">
        <f t="shared" si="42"/>
        <v>4</v>
      </c>
      <c r="BZ13" s="66">
        <f t="shared" si="43"/>
        <v>3</v>
      </c>
      <c r="CA13" s="22">
        <f t="shared" si="44"/>
        <v>3</v>
      </c>
      <c r="CB13" s="22">
        <f t="shared" si="45"/>
        <v>5</v>
      </c>
      <c r="CC13" s="66">
        <f t="shared" si="46"/>
        <v>4</v>
      </c>
      <c r="CD13" s="22">
        <f t="shared" si="47"/>
        <v>4</v>
      </c>
      <c r="CE13" s="22">
        <f t="shared" si="48"/>
        <v>4</v>
      </c>
      <c r="CF13" s="66">
        <f t="shared" si="49"/>
        <v>1</v>
      </c>
      <c r="CG13" s="22">
        <f t="shared" si="50"/>
        <v>1</v>
      </c>
      <c r="CH13" s="22">
        <f t="shared" si="51"/>
        <v>7</v>
      </c>
      <c r="CI13" s="66">
        <f t="shared" si="52"/>
        <v>0</v>
      </c>
      <c r="CJ13" s="22" t="str">
        <f t="shared" si="53"/>
        <v/>
      </c>
      <c r="CK13" s="22" t="str">
        <f t="shared" si="54"/>
        <v/>
      </c>
    </row>
    <row r="14" spans="1:89" ht="15" customHeight="1" x14ac:dyDescent="0.2">
      <c r="A14" s="252">
        <f t="shared" si="0"/>
        <v>4</v>
      </c>
      <c r="B14" s="61" t="s">
        <v>162</v>
      </c>
      <c r="C14" s="403" t="s">
        <v>224</v>
      </c>
      <c r="D14" s="249">
        <v>5090</v>
      </c>
      <c r="E14" s="15">
        <f t="shared" si="1"/>
        <v>16</v>
      </c>
      <c r="F14" s="16">
        <f t="shared" si="2"/>
        <v>4</v>
      </c>
      <c r="G14" s="8"/>
      <c r="H14" s="238">
        <v>3</v>
      </c>
      <c r="I14" s="242">
        <f t="shared" si="3"/>
        <v>3</v>
      </c>
      <c r="J14" s="234">
        <f t="shared" si="4"/>
        <v>3</v>
      </c>
      <c r="K14" s="8"/>
      <c r="L14" s="238">
        <v>4</v>
      </c>
      <c r="M14" s="242">
        <f t="shared" si="5"/>
        <v>4</v>
      </c>
      <c r="N14" s="234">
        <f t="shared" si="6"/>
        <v>4</v>
      </c>
      <c r="O14" s="8"/>
      <c r="P14" s="238">
        <v>2</v>
      </c>
      <c r="Q14" s="242">
        <f t="shared" si="7"/>
        <v>2</v>
      </c>
      <c r="R14" s="234">
        <f t="shared" si="8"/>
        <v>2</v>
      </c>
      <c r="S14" s="8"/>
      <c r="T14" s="238">
        <v>7</v>
      </c>
      <c r="U14" s="242">
        <f t="shared" si="9"/>
        <v>7</v>
      </c>
      <c r="V14" s="234">
        <f t="shared" si="10"/>
        <v>7</v>
      </c>
      <c r="W14" s="8"/>
      <c r="X14" s="238"/>
      <c r="Y14" s="242"/>
      <c r="Z14" s="234"/>
      <c r="AR14" s="13" t="str">
        <f t="shared" si="11"/>
        <v>Tim Pack</v>
      </c>
      <c r="AS14" s="13" t="str">
        <f t="shared" si="12"/>
        <v>FSCT</v>
      </c>
      <c r="AT14" s="13">
        <f t="shared" si="13"/>
        <v>5090</v>
      </c>
      <c r="AU14" s="22">
        <f t="shared" si="14"/>
        <v>5</v>
      </c>
      <c r="AV14" s="22">
        <f t="shared" si="15"/>
        <v>4</v>
      </c>
      <c r="AW14" s="22">
        <f t="shared" si="16"/>
        <v>6</v>
      </c>
      <c r="AX14" s="22">
        <f t="shared" si="17"/>
        <v>1</v>
      </c>
      <c r="AY14" s="22">
        <f t="shared" si="18"/>
        <v>0</v>
      </c>
      <c r="BA14" s="13" t="str">
        <f t="shared" si="19"/>
        <v>Tim Pack</v>
      </c>
      <c r="BB14" s="13" t="str">
        <f t="shared" si="20"/>
        <v>FSCT</v>
      </c>
      <c r="BC14" s="13">
        <f t="shared" si="21"/>
        <v>5090</v>
      </c>
      <c r="BD14" s="66" t="str">
        <f t="shared" si="22"/>
        <v/>
      </c>
      <c r="BE14" s="22" t="str">
        <f t="shared" si="23"/>
        <v/>
      </c>
      <c r="BF14" s="22" t="str">
        <f t="shared" si="24"/>
        <v/>
      </c>
      <c r="BG14" s="66" t="str">
        <f t="shared" si="25"/>
        <v/>
      </c>
      <c r="BH14" s="22" t="str">
        <f t="shared" si="26"/>
        <v/>
      </c>
      <c r="BI14" s="22" t="str">
        <f t="shared" si="27"/>
        <v/>
      </c>
      <c r="BJ14" s="66" t="str">
        <f t="shared" si="28"/>
        <v/>
      </c>
      <c r="BK14" s="22" t="str">
        <f t="shared" si="29"/>
        <v/>
      </c>
      <c r="BL14" s="22" t="str">
        <f t="shared" si="30"/>
        <v/>
      </c>
      <c r="BM14" s="66" t="str">
        <f t="shared" si="31"/>
        <v/>
      </c>
      <c r="BN14" s="22" t="str">
        <f t="shared" si="32"/>
        <v/>
      </c>
      <c r="BO14" s="22" t="str">
        <f t="shared" si="33"/>
        <v/>
      </c>
      <c r="BP14" s="66" t="str">
        <f t="shared" si="34"/>
        <v/>
      </c>
      <c r="BQ14" s="22" t="str">
        <f t="shared" si="35"/>
        <v/>
      </c>
      <c r="BR14" s="22" t="str">
        <f t="shared" si="36"/>
        <v/>
      </c>
      <c r="BT14" s="13" t="str">
        <f t="shared" si="37"/>
        <v>Tim Pack</v>
      </c>
      <c r="BU14" s="13" t="str">
        <f t="shared" si="38"/>
        <v>FSCT</v>
      </c>
      <c r="BV14" s="13">
        <f t="shared" si="39"/>
        <v>5090</v>
      </c>
      <c r="BW14" s="66">
        <f t="shared" si="40"/>
        <v>3</v>
      </c>
      <c r="BX14" s="22">
        <f t="shared" si="41"/>
        <v>3</v>
      </c>
      <c r="BY14" s="22">
        <f t="shared" si="42"/>
        <v>5</v>
      </c>
      <c r="BZ14" s="66">
        <f t="shared" si="43"/>
        <v>4</v>
      </c>
      <c r="CA14" s="22">
        <f t="shared" si="44"/>
        <v>4</v>
      </c>
      <c r="CB14" s="22">
        <f t="shared" si="45"/>
        <v>4</v>
      </c>
      <c r="CC14" s="66">
        <f t="shared" si="46"/>
        <v>2</v>
      </c>
      <c r="CD14" s="22">
        <f t="shared" si="47"/>
        <v>2</v>
      </c>
      <c r="CE14" s="22">
        <f t="shared" si="48"/>
        <v>6</v>
      </c>
      <c r="CF14" s="66">
        <f t="shared" si="49"/>
        <v>7</v>
      </c>
      <c r="CG14" s="22">
        <f t="shared" si="50"/>
        <v>7</v>
      </c>
      <c r="CH14" s="22">
        <f t="shared" si="51"/>
        <v>1</v>
      </c>
      <c r="CI14" s="66">
        <f t="shared" si="52"/>
        <v>0</v>
      </c>
      <c r="CJ14" s="22" t="str">
        <f t="shared" si="53"/>
        <v/>
      </c>
      <c r="CK14" s="22" t="str">
        <f t="shared" si="54"/>
        <v/>
      </c>
    </row>
    <row r="15" spans="1:89" ht="15" customHeight="1" x14ac:dyDescent="0.2">
      <c r="A15" s="252">
        <f t="shared" si="0"/>
        <v>5</v>
      </c>
      <c r="B15" s="61" t="s">
        <v>406</v>
      </c>
      <c r="C15" s="403" t="s">
        <v>224</v>
      </c>
      <c r="D15" s="249">
        <v>5634</v>
      </c>
      <c r="E15" s="15">
        <f t="shared" si="1"/>
        <v>19</v>
      </c>
      <c r="F15" s="16">
        <f t="shared" si="2"/>
        <v>5</v>
      </c>
      <c r="G15" s="8"/>
      <c r="H15" s="238">
        <v>5</v>
      </c>
      <c r="I15" s="242">
        <f t="shared" si="3"/>
        <v>5</v>
      </c>
      <c r="J15" s="234">
        <f t="shared" si="4"/>
        <v>5</v>
      </c>
      <c r="K15" s="8"/>
      <c r="L15" s="238">
        <v>5</v>
      </c>
      <c r="M15" s="242">
        <f t="shared" si="5"/>
        <v>5</v>
      </c>
      <c r="N15" s="234">
        <f t="shared" si="6"/>
        <v>5</v>
      </c>
      <c r="O15" s="8"/>
      <c r="P15" s="238">
        <v>5</v>
      </c>
      <c r="Q15" s="242">
        <f t="shared" si="7"/>
        <v>5</v>
      </c>
      <c r="R15" s="234">
        <f t="shared" si="8"/>
        <v>5</v>
      </c>
      <c r="S15" s="8"/>
      <c r="T15" s="238">
        <v>4</v>
      </c>
      <c r="U15" s="242">
        <f t="shared" si="9"/>
        <v>4</v>
      </c>
      <c r="V15" s="234">
        <f t="shared" si="10"/>
        <v>4</v>
      </c>
      <c r="W15" s="8"/>
      <c r="X15" s="238"/>
      <c r="Y15" s="242"/>
      <c r="Z15" s="234"/>
      <c r="AR15" s="13" t="str">
        <f t="shared" si="11"/>
        <v>Bill Massey</v>
      </c>
      <c r="AS15" s="13" t="str">
        <f t="shared" si="12"/>
        <v>FSCT</v>
      </c>
      <c r="AT15" s="13">
        <f t="shared" si="13"/>
        <v>5634</v>
      </c>
      <c r="AU15" s="22">
        <f t="shared" si="14"/>
        <v>3</v>
      </c>
      <c r="AV15" s="22">
        <f t="shared" si="15"/>
        <v>3</v>
      </c>
      <c r="AW15" s="22">
        <f t="shared" si="16"/>
        <v>3</v>
      </c>
      <c r="AX15" s="22">
        <f t="shared" si="17"/>
        <v>4</v>
      </c>
      <c r="AY15" s="22">
        <f t="shared" si="18"/>
        <v>0</v>
      </c>
      <c r="BA15" s="13" t="str">
        <f t="shared" si="19"/>
        <v>Bill Massey</v>
      </c>
      <c r="BB15" s="13" t="str">
        <f t="shared" si="20"/>
        <v>FSCT</v>
      </c>
      <c r="BC15" s="13">
        <f t="shared" si="21"/>
        <v>5634</v>
      </c>
      <c r="BD15" s="66" t="str">
        <f t="shared" si="22"/>
        <v/>
      </c>
      <c r="BE15" s="22" t="str">
        <f t="shared" si="23"/>
        <v/>
      </c>
      <c r="BF15" s="22" t="str">
        <f t="shared" si="24"/>
        <v/>
      </c>
      <c r="BG15" s="66" t="str">
        <f t="shared" si="25"/>
        <v/>
      </c>
      <c r="BH15" s="22" t="str">
        <f t="shared" si="26"/>
        <v/>
      </c>
      <c r="BI15" s="22" t="str">
        <f t="shared" si="27"/>
        <v/>
      </c>
      <c r="BJ15" s="66" t="str">
        <f t="shared" si="28"/>
        <v/>
      </c>
      <c r="BK15" s="22" t="str">
        <f t="shared" si="29"/>
        <v/>
      </c>
      <c r="BL15" s="22" t="str">
        <f t="shared" si="30"/>
        <v/>
      </c>
      <c r="BM15" s="66" t="str">
        <f t="shared" si="31"/>
        <v/>
      </c>
      <c r="BN15" s="22" t="str">
        <f t="shared" si="32"/>
        <v/>
      </c>
      <c r="BO15" s="22" t="str">
        <f t="shared" si="33"/>
        <v/>
      </c>
      <c r="BP15" s="66" t="str">
        <f t="shared" si="34"/>
        <v/>
      </c>
      <c r="BQ15" s="22" t="str">
        <f t="shared" si="35"/>
        <v/>
      </c>
      <c r="BR15" s="22" t="str">
        <f t="shared" si="36"/>
        <v/>
      </c>
      <c r="BT15" s="13" t="str">
        <f t="shared" si="37"/>
        <v>Bill Massey</v>
      </c>
      <c r="BU15" s="13" t="str">
        <f t="shared" si="38"/>
        <v>FSCT</v>
      </c>
      <c r="BV15" s="13">
        <f t="shared" si="39"/>
        <v>5634</v>
      </c>
      <c r="BW15" s="66">
        <f t="shared" si="40"/>
        <v>5</v>
      </c>
      <c r="BX15" s="22">
        <f t="shared" si="41"/>
        <v>5</v>
      </c>
      <c r="BY15" s="22">
        <f t="shared" si="42"/>
        <v>3</v>
      </c>
      <c r="BZ15" s="66">
        <f t="shared" si="43"/>
        <v>5</v>
      </c>
      <c r="CA15" s="22">
        <f t="shared" si="44"/>
        <v>5</v>
      </c>
      <c r="CB15" s="22">
        <f t="shared" si="45"/>
        <v>3</v>
      </c>
      <c r="CC15" s="66">
        <f t="shared" si="46"/>
        <v>5</v>
      </c>
      <c r="CD15" s="22">
        <f t="shared" si="47"/>
        <v>5</v>
      </c>
      <c r="CE15" s="22">
        <f t="shared" si="48"/>
        <v>3</v>
      </c>
      <c r="CF15" s="66">
        <f t="shared" si="49"/>
        <v>4</v>
      </c>
      <c r="CG15" s="22">
        <f t="shared" si="50"/>
        <v>4</v>
      </c>
      <c r="CH15" s="22">
        <f t="shared" si="51"/>
        <v>4</v>
      </c>
      <c r="CI15" s="66">
        <f t="shared" si="52"/>
        <v>0</v>
      </c>
      <c r="CJ15" s="22" t="str">
        <f t="shared" si="53"/>
        <v/>
      </c>
      <c r="CK15" s="22" t="str">
        <f t="shared" si="54"/>
        <v/>
      </c>
    </row>
    <row r="16" spans="1:89" ht="15" customHeight="1" x14ac:dyDescent="0.2">
      <c r="A16" s="252">
        <f t="shared" si="0"/>
        <v>6</v>
      </c>
      <c r="B16" s="61" t="s">
        <v>782</v>
      </c>
      <c r="C16" s="403" t="s">
        <v>224</v>
      </c>
      <c r="D16" s="249">
        <v>4377</v>
      </c>
      <c r="E16" s="15">
        <f t="shared" si="1"/>
        <v>24</v>
      </c>
      <c r="F16" s="16">
        <f t="shared" si="2"/>
        <v>6</v>
      </c>
      <c r="G16" s="8"/>
      <c r="H16" s="238">
        <v>6</v>
      </c>
      <c r="I16" s="242">
        <f t="shared" si="3"/>
        <v>6</v>
      </c>
      <c r="J16" s="234">
        <f t="shared" si="4"/>
        <v>6</v>
      </c>
      <c r="K16" s="8"/>
      <c r="L16" s="238">
        <v>6</v>
      </c>
      <c r="M16" s="242">
        <f t="shared" si="5"/>
        <v>6</v>
      </c>
      <c r="N16" s="234">
        <f t="shared" si="6"/>
        <v>6</v>
      </c>
      <c r="O16" s="8"/>
      <c r="P16" s="238">
        <v>6</v>
      </c>
      <c r="Q16" s="242">
        <f t="shared" si="7"/>
        <v>6</v>
      </c>
      <c r="R16" s="234">
        <f t="shared" si="8"/>
        <v>6</v>
      </c>
      <c r="S16" s="8"/>
      <c r="T16" s="238">
        <v>6</v>
      </c>
      <c r="U16" s="242">
        <f t="shared" si="9"/>
        <v>6</v>
      </c>
      <c r="V16" s="234">
        <f t="shared" si="10"/>
        <v>6</v>
      </c>
      <c r="W16" s="8"/>
      <c r="X16" s="238"/>
      <c r="Y16" s="242"/>
      <c r="Z16" s="234"/>
      <c r="AR16" s="13" t="str">
        <f t="shared" si="11"/>
        <v>Dave Hackney</v>
      </c>
      <c r="AS16" s="13" t="str">
        <f t="shared" si="12"/>
        <v>FSCT</v>
      </c>
      <c r="AT16" s="13">
        <f t="shared" si="13"/>
        <v>4377</v>
      </c>
      <c r="AU16" s="22">
        <f t="shared" si="14"/>
        <v>2</v>
      </c>
      <c r="AV16" s="22">
        <f t="shared" si="15"/>
        <v>2</v>
      </c>
      <c r="AW16" s="22">
        <f t="shared" si="16"/>
        <v>2</v>
      </c>
      <c r="AX16" s="22">
        <f t="shared" si="17"/>
        <v>2</v>
      </c>
      <c r="AY16" s="22">
        <f t="shared" si="18"/>
        <v>0</v>
      </c>
      <c r="BA16" s="13" t="str">
        <f t="shared" si="19"/>
        <v>Dave Hackney</v>
      </c>
      <c r="BB16" s="13" t="str">
        <f t="shared" si="20"/>
        <v>FSCT</v>
      </c>
      <c r="BC16" s="13">
        <f t="shared" si="21"/>
        <v>4377</v>
      </c>
      <c r="BD16" s="66" t="str">
        <f t="shared" si="22"/>
        <v/>
      </c>
      <c r="BE16" s="22" t="str">
        <f t="shared" si="23"/>
        <v/>
      </c>
      <c r="BF16" s="22" t="str">
        <f t="shared" si="24"/>
        <v/>
      </c>
      <c r="BG16" s="66" t="str">
        <f t="shared" si="25"/>
        <v/>
      </c>
      <c r="BH16" s="22" t="str">
        <f t="shared" si="26"/>
        <v/>
      </c>
      <c r="BI16" s="22" t="str">
        <f t="shared" si="27"/>
        <v/>
      </c>
      <c r="BJ16" s="66" t="str">
        <f t="shared" si="28"/>
        <v/>
      </c>
      <c r="BK16" s="22" t="str">
        <f t="shared" si="29"/>
        <v/>
      </c>
      <c r="BL16" s="22" t="str">
        <f t="shared" si="30"/>
        <v/>
      </c>
      <c r="BM16" s="66" t="str">
        <f t="shared" si="31"/>
        <v/>
      </c>
      <c r="BN16" s="22" t="str">
        <f t="shared" si="32"/>
        <v/>
      </c>
      <c r="BO16" s="22" t="str">
        <f t="shared" si="33"/>
        <v/>
      </c>
      <c r="BP16" s="66" t="str">
        <f t="shared" si="34"/>
        <v/>
      </c>
      <c r="BQ16" s="22" t="str">
        <f t="shared" si="35"/>
        <v/>
      </c>
      <c r="BR16" s="22" t="str">
        <f t="shared" si="36"/>
        <v/>
      </c>
      <c r="BT16" s="13" t="str">
        <f t="shared" si="37"/>
        <v>Dave Hackney</v>
      </c>
      <c r="BU16" s="13" t="str">
        <f t="shared" si="38"/>
        <v>FSCT</v>
      </c>
      <c r="BV16" s="13">
        <f t="shared" si="39"/>
        <v>4377</v>
      </c>
      <c r="BW16" s="66">
        <f t="shared" si="40"/>
        <v>6</v>
      </c>
      <c r="BX16" s="22">
        <f t="shared" si="41"/>
        <v>6</v>
      </c>
      <c r="BY16" s="22">
        <f t="shared" si="42"/>
        <v>2</v>
      </c>
      <c r="BZ16" s="66">
        <f t="shared" si="43"/>
        <v>6</v>
      </c>
      <c r="CA16" s="22">
        <f t="shared" si="44"/>
        <v>6</v>
      </c>
      <c r="CB16" s="22">
        <f t="shared" si="45"/>
        <v>2</v>
      </c>
      <c r="CC16" s="66">
        <f t="shared" si="46"/>
        <v>6</v>
      </c>
      <c r="CD16" s="22">
        <f t="shared" si="47"/>
        <v>6</v>
      </c>
      <c r="CE16" s="22">
        <f t="shared" si="48"/>
        <v>2</v>
      </c>
      <c r="CF16" s="66">
        <f t="shared" si="49"/>
        <v>6</v>
      </c>
      <c r="CG16" s="22">
        <f t="shared" si="50"/>
        <v>6</v>
      </c>
      <c r="CH16" s="22">
        <f t="shared" si="51"/>
        <v>2</v>
      </c>
      <c r="CI16" s="66">
        <f t="shared" si="52"/>
        <v>0</v>
      </c>
      <c r="CJ16" s="22" t="str">
        <f t="shared" si="53"/>
        <v/>
      </c>
      <c r="CK16" s="22" t="str">
        <f t="shared" si="54"/>
        <v/>
      </c>
    </row>
    <row r="17" spans="1:89" ht="15" customHeight="1" x14ac:dyDescent="0.2">
      <c r="A17" s="252">
        <f t="shared" si="0"/>
        <v>7</v>
      </c>
      <c r="B17" s="61" t="s">
        <v>850</v>
      </c>
      <c r="C17" s="403" t="s">
        <v>224</v>
      </c>
      <c r="D17" s="249">
        <v>4133</v>
      </c>
      <c r="E17" s="15">
        <f t="shared" si="1"/>
        <v>26</v>
      </c>
      <c r="F17" s="16">
        <f t="shared" si="2"/>
        <v>7</v>
      </c>
      <c r="G17" s="8"/>
      <c r="H17" s="238">
        <v>7</v>
      </c>
      <c r="I17" s="242">
        <f t="shared" si="3"/>
        <v>7</v>
      </c>
      <c r="J17" s="234">
        <f t="shared" si="4"/>
        <v>7</v>
      </c>
      <c r="K17" s="8"/>
      <c r="L17" s="238">
        <v>7</v>
      </c>
      <c r="M17" s="242">
        <f t="shared" si="5"/>
        <v>7</v>
      </c>
      <c r="N17" s="234">
        <f t="shared" si="6"/>
        <v>7</v>
      </c>
      <c r="O17" s="8"/>
      <c r="P17" s="238">
        <v>7</v>
      </c>
      <c r="Q17" s="242">
        <f t="shared" si="7"/>
        <v>7</v>
      </c>
      <c r="R17" s="234">
        <f t="shared" si="8"/>
        <v>7</v>
      </c>
      <c r="S17" s="8"/>
      <c r="T17" s="238">
        <v>5</v>
      </c>
      <c r="U17" s="242">
        <f t="shared" si="9"/>
        <v>5</v>
      </c>
      <c r="V17" s="234">
        <f t="shared" si="10"/>
        <v>5</v>
      </c>
      <c r="W17" s="8"/>
      <c r="X17" s="238"/>
      <c r="Y17" s="242"/>
      <c r="Z17" s="234"/>
      <c r="AR17" s="13" t="str">
        <f t="shared" si="11"/>
        <v>Troy Carmichael</v>
      </c>
      <c r="AS17" s="13" t="str">
        <f t="shared" si="12"/>
        <v>FSCT</v>
      </c>
      <c r="AT17" s="13">
        <f t="shared" si="13"/>
        <v>4133</v>
      </c>
      <c r="AU17" s="22">
        <f t="shared" si="14"/>
        <v>1</v>
      </c>
      <c r="AV17" s="22">
        <f t="shared" si="15"/>
        <v>1</v>
      </c>
      <c r="AW17" s="22">
        <f t="shared" si="16"/>
        <v>1</v>
      </c>
      <c r="AX17" s="22">
        <f t="shared" si="17"/>
        <v>3</v>
      </c>
      <c r="AY17" s="22">
        <f t="shared" si="18"/>
        <v>0</v>
      </c>
      <c r="BA17" s="13" t="str">
        <f t="shared" si="19"/>
        <v>Troy Carmichael</v>
      </c>
      <c r="BB17" s="13" t="str">
        <f t="shared" si="20"/>
        <v>FSCT</v>
      </c>
      <c r="BC17" s="13">
        <f t="shared" si="21"/>
        <v>4133</v>
      </c>
      <c r="BD17" s="66" t="str">
        <f t="shared" si="22"/>
        <v/>
      </c>
      <c r="BE17" s="22" t="str">
        <f t="shared" si="23"/>
        <v/>
      </c>
      <c r="BF17" s="22" t="str">
        <f t="shared" si="24"/>
        <v/>
      </c>
      <c r="BG17" s="66" t="str">
        <f t="shared" si="25"/>
        <v/>
      </c>
      <c r="BH17" s="22" t="str">
        <f t="shared" si="26"/>
        <v/>
      </c>
      <c r="BI17" s="22" t="str">
        <f t="shared" si="27"/>
        <v/>
      </c>
      <c r="BJ17" s="66" t="str">
        <f t="shared" si="28"/>
        <v/>
      </c>
      <c r="BK17" s="22" t="str">
        <f t="shared" si="29"/>
        <v/>
      </c>
      <c r="BL17" s="22" t="str">
        <f t="shared" si="30"/>
        <v/>
      </c>
      <c r="BM17" s="66" t="str">
        <f t="shared" si="31"/>
        <v/>
      </c>
      <c r="BN17" s="22" t="str">
        <f t="shared" si="32"/>
        <v/>
      </c>
      <c r="BO17" s="22" t="str">
        <f t="shared" si="33"/>
        <v/>
      </c>
      <c r="BP17" s="66" t="str">
        <f t="shared" si="34"/>
        <v/>
      </c>
      <c r="BQ17" s="22" t="str">
        <f t="shared" si="35"/>
        <v/>
      </c>
      <c r="BR17" s="22" t="str">
        <f t="shared" si="36"/>
        <v/>
      </c>
      <c r="BT17" s="13" t="str">
        <f t="shared" si="37"/>
        <v>Troy Carmichael</v>
      </c>
      <c r="BU17" s="13" t="str">
        <f t="shared" si="38"/>
        <v>FSCT</v>
      </c>
      <c r="BV17" s="13">
        <f t="shared" si="39"/>
        <v>4133</v>
      </c>
      <c r="BW17" s="66">
        <f t="shared" si="40"/>
        <v>7</v>
      </c>
      <c r="BX17" s="22">
        <f t="shared" si="41"/>
        <v>7</v>
      </c>
      <c r="BY17" s="22">
        <f t="shared" si="42"/>
        <v>1</v>
      </c>
      <c r="BZ17" s="66">
        <f t="shared" si="43"/>
        <v>7</v>
      </c>
      <c r="CA17" s="22">
        <f t="shared" si="44"/>
        <v>7</v>
      </c>
      <c r="CB17" s="22">
        <f t="shared" si="45"/>
        <v>1</v>
      </c>
      <c r="CC17" s="66">
        <f t="shared" si="46"/>
        <v>7</v>
      </c>
      <c r="CD17" s="22">
        <f t="shared" si="47"/>
        <v>7</v>
      </c>
      <c r="CE17" s="22">
        <f t="shared" si="48"/>
        <v>1</v>
      </c>
      <c r="CF17" s="66">
        <f t="shared" si="49"/>
        <v>5</v>
      </c>
      <c r="CG17" s="22">
        <f t="shared" si="50"/>
        <v>5</v>
      </c>
      <c r="CH17" s="22">
        <f t="shared" si="51"/>
        <v>3</v>
      </c>
      <c r="CI17" s="66">
        <f t="shared" si="52"/>
        <v>0</v>
      </c>
      <c r="CJ17" s="22" t="str">
        <f t="shared" si="53"/>
        <v/>
      </c>
      <c r="CK17" s="22" t="str">
        <f t="shared" si="54"/>
        <v/>
      </c>
    </row>
    <row r="18" spans="1:89" ht="15" customHeight="1" x14ac:dyDescent="0.2">
      <c r="A18" s="60" t="str">
        <f t="shared" si="0"/>
        <v/>
      </c>
      <c r="B18" s="61"/>
      <c r="C18" s="294"/>
      <c r="D18" s="249"/>
      <c r="E18" s="15" t="str">
        <f t="shared" si="1"/>
        <v/>
      </c>
      <c r="F18" s="16" t="str">
        <f t="shared" si="2"/>
        <v/>
      </c>
      <c r="G18" s="8"/>
      <c r="H18" s="238"/>
      <c r="I18" s="242" t="str">
        <f t="shared" si="3"/>
        <v/>
      </c>
      <c r="J18" s="234" t="str">
        <f t="shared" si="4"/>
        <v/>
      </c>
      <c r="K18" s="8"/>
      <c r="L18" s="238"/>
      <c r="M18" s="242" t="str">
        <f t="shared" si="5"/>
        <v/>
      </c>
      <c r="N18" s="234" t="str">
        <f t="shared" si="6"/>
        <v/>
      </c>
      <c r="O18" s="8"/>
      <c r="P18" s="238"/>
      <c r="Q18" s="242" t="str">
        <f t="shared" si="7"/>
        <v/>
      </c>
      <c r="R18" s="234" t="str">
        <f t="shared" si="8"/>
        <v/>
      </c>
      <c r="S18" s="8"/>
      <c r="T18" s="238"/>
      <c r="U18" s="242" t="str">
        <f t="shared" si="9"/>
        <v/>
      </c>
      <c r="V18" s="234" t="str">
        <f t="shared" si="10"/>
        <v/>
      </c>
      <c r="W18" s="8"/>
      <c r="X18" s="238"/>
      <c r="Y18" s="242" t="str">
        <f t="shared" ref="Y18:Y21" si="55">IF(OR(X18="DNS",X18="DNF",X18="DSQ",X18="DNC",X18="OCS"),"",IF(X$9="","",IF($B18="","",X18)))</f>
        <v/>
      </c>
      <c r="Z18" s="234" t="str">
        <f t="shared" ref="Z18:Z21" si="56">IF(OR(X18="DNS",X18="DNF",X18="DSQ",X18="DNC",X18="OCS"),(COUNTA($B$11:$B$31)+1),IF($B18="","",RANK(Y18,Y$11:Y$31,1)))</f>
        <v/>
      </c>
      <c r="AR18" s="13" t="str">
        <f t="shared" si="11"/>
        <v/>
      </c>
      <c r="AS18" s="13" t="str">
        <f t="shared" si="12"/>
        <v/>
      </c>
      <c r="AT18" s="13" t="str">
        <f t="shared" si="13"/>
        <v/>
      </c>
      <c r="AU18" s="22" t="str">
        <f t="shared" si="14"/>
        <v/>
      </c>
      <c r="AV18" s="22" t="str">
        <f t="shared" si="15"/>
        <v/>
      </c>
      <c r="AW18" s="22" t="str">
        <f t="shared" si="16"/>
        <v/>
      </c>
      <c r="AX18" s="22" t="str">
        <f t="shared" si="17"/>
        <v/>
      </c>
      <c r="AY18" s="22" t="str">
        <f t="shared" si="18"/>
        <v/>
      </c>
      <c r="BA18" s="13" t="str">
        <f t="shared" si="19"/>
        <v/>
      </c>
      <c r="BB18" s="13" t="str">
        <f t="shared" si="20"/>
        <v/>
      </c>
      <c r="BC18" s="13" t="str">
        <f t="shared" si="21"/>
        <v/>
      </c>
      <c r="BD18" s="66" t="str">
        <f t="shared" si="22"/>
        <v/>
      </c>
      <c r="BE18" s="22" t="str">
        <f t="shared" si="23"/>
        <v/>
      </c>
      <c r="BF18" s="22" t="str">
        <f t="shared" si="24"/>
        <v/>
      </c>
      <c r="BG18" s="66" t="str">
        <f t="shared" si="25"/>
        <v/>
      </c>
      <c r="BH18" s="22" t="str">
        <f t="shared" si="26"/>
        <v/>
      </c>
      <c r="BI18" s="22" t="str">
        <f t="shared" si="27"/>
        <v/>
      </c>
      <c r="BJ18" s="66" t="str">
        <f t="shared" si="28"/>
        <v/>
      </c>
      <c r="BK18" s="22" t="str">
        <f t="shared" si="29"/>
        <v/>
      </c>
      <c r="BL18" s="22" t="str">
        <f t="shared" si="30"/>
        <v/>
      </c>
      <c r="BM18" s="66" t="str">
        <f t="shared" si="31"/>
        <v/>
      </c>
      <c r="BN18" s="22" t="str">
        <f t="shared" si="32"/>
        <v/>
      </c>
      <c r="BO18" s="22" t="str">
        <f t="shared" si="33"/>
        <v/>
      </c>
      <c r="BP18" s="66" t="str">
        <f t="shared" si="34"/>
        <v/>
      </c>
      <c r="BQ18" s="22" t="str">
        <f t="shared" si="35"/>
        <v/>
      </c>
      <c r="BR18" s="22" t="str">
        <f t="shared" si="36"/>
        <v/>
      </c>
      <c r="BT18" s="13" t="str">
        <f t="shared" si="37"/>
        <v/>
      </c>
      <c r="BU18" s="13" t="str">
        <f t="shared" si="38"/>
        <v/>
      </c>
      <c r="BV18" s="13" t="str">
        <f t="shared" si="39"/>
        <v/>
      </c>
      <c r="BW18" s="66" t="str">
        <f t="shared" si="40"/>
        <v/>
      </c>
      <c r="BX18" s="22" t="str">
        <f t="shared" si="41"/>
        <v/>
      </c>
      <c r="BY18" s="22" t="str">
        <f t="shared" si="42"/>
        <v/>
      </c>
      <c r="BZ18" s="66" t="str">
        <f t="shared" si="43"/>
        <v/>
      </c>
      <c r="CA18" s="22" t="str">
        <f t="shared" si="44"/>
        <v/>
      </c>
      <c r="CB18" s="22" t="str">
        <f t="shared" si="45"/>
        <v/>
      </c>
      <c r="CC18" s="66" t="str">
        <f t="shared" si="46"/>
        <v/>
      </c>
      <c r="CD18" s="22" t="str">
        <f t="shared" si="47"/>
        <v/>
      </c>
      <c r="CE18" s="22" t="str">
        <f t="shared" si="48"/>
        <v/>
      </c>
      <c r="CF18" s="66" t="str">
        <f t="shared" si="49"/>
        <v/>
      </c>
      <c r="CG18" s="22" t="str">
        <f t="shared" si="50"/>
        <v/>
      </c>
      <c r="CH18" s="22" t="str">
        <f t="shared" si="51"/>
        <v/>
      </c>
      <c r="CI18" s="66" t="str">
        <f t="shared" si="52"/>
        <v/>
      </c>
      <c r="CJ18" s="22" t="str">
        <f t="shared" si="53"/>
        <v/>
      </c>
      <c r="CK18" s="22" t="str">
        <f t="shared" si="54"/>
        <v/>
      </c>
    </row>
    <row r="19" spans="1:89" ht="15" customHeight="1" x14ac:dyDescent="0.2">
      <c r="A19" s="60" t="str">
        <f t="shared" si="0"/>
        <v/>
      </c>
      <c r="B19" s="61"/>
      <c r="C19" s="294"/>
      <c r="D19" s="249"/>
      <c r="E19" s="15" t="str">
        <f t="shared" si="1"/>
        <v/>
      </c>
      <c r="F19" s="16" t="str">
        <f t="shared" si="2"/>
        <v/>
      </c>
      <c r="G19" s="8"/>
      <c r="H19" s="238"/>
      <c r="I19" s="242" t="str">
        <f t="shared" si="3"/>
        <v/>
      </c>
      <c r="J19" s="234" t="str">
        <f t="shared" si="4"/>
        <v/>
      </c>
      <c r="K19" s="8"/>
      <c r="L19" s="238"/>
      <c r="M19" s="242" t="str">
        <f t="shared" si="5"/>
        <v/>
      </c>
      <c r="N19" s="234" t="str">
        <f t="shared" si="6"/>
        <v/>
      </c>
      <c r="O19" s="8"/>
      <c r="P19" s="238"/>
      <c r="Q19" s="242" t="str">
        <f t="shared" si="7"/>
        <v/>
      </c>
      <c r="R19" s="234" t="str">
        <f t="shared" si="8"/>
        <v/>
      </c>
      <c r="S19" s="8"/>
      <c r="T19" s="238"/>
      <c r="U19" s="242" t="str">
        <f t="shared" si="9"/>
        <v/>
      </c>
      <c r="V19" s="234" t="str">
        <f t="shared" si="10"/>
        <v/>
      </c>
      <c r="W19" s="8"/>
      <c r="X19" s="238"/>
      <c r="Y19" s="242" t="str">
        <f t="shared" si="55"/>
        <v/>
      </c>
      <c r="Z19" s="234" t="str">
        <f t="shared" si="56"/>
        <v/>
      </c>
      <c r="AR19" s="13" t="str">
        <f t="shared" si="11"/>
        <v/>
      </c>
      <c r="AS19" s="13" t="str">
        <f t="shared" si="12"/>
        <v/>
      </c>
      <c r="AT19" s="13" t="str">
        <f t="shared" si="13"/>
        <v/>
      </c>
      <c r="AU19" s="22" t="str">
        <f t="shared" si="14"/>
        <v/>
      </c>
      <c r="AV19" s="22" t="str">
        <f t="shared" si="15"/>
        <v/>
      </c>
      <c r="AW19" s="22" t="str">
        <f t="shared" si="16"/>
        <v/>
      </c>
      <c r="AX19" s="22" t="str">
        <f t="shared" si="17"/>
        <v/>
      </c>
      <c r="AY19" s="22" t="str">
        <f t="shared" si="18"/>
        <v/>
      </c>
      <c r="BA19" s="13" t="str">
        <f t="shared" si="19"/>
        <v/>
      </c>
      <c r="BB19" s="13" t="str">
        <f t="shared" si="20"/>
        <v/>
      </c>
      <c r="BC19" s="13" t="str">
        <f t="shared" si="21"/>
        <v/>
      </c>
      <c r="BD19" s="66" t="str">
        <f t="shared" si="22"/>
        <v/>
      </c>
      <c r="BE19" s="22" t="str">
        <f t="shared" si="23"/>
        <v/>
      </c>
      <c r="BF19" s="22" t="str">
        <f t="shared" si="24"/>
        <v/>
      </c>
      <c r="BG19" s="66" t="str">
        <f t="shared" si="25"/>
        <v/>
      </c>
      <c r="BH19" s="22" t="str">
        <f t="shared" si="26"/>
        <v/>
      </c>
      <c r="BI19" s="22" t="str">
        <f t="shared" si="27"/>
        <v/>
      </c>
      <c r="BJ19" s="66" t="str">
        <f t="shared" si="28"/>
        <v/>
      </c>
      <c r="BK19" s="22" t="str">
        <f t="shared" si="29"/>
        <v/>
      </c>
      <c r="BL19" s="22" t="str">
        <f t="shared" si="30"/>
        <v/>
      </c>
      <c r="BM19" s="66" t="str">
        <f t="shared" si="31"/>
        <v/>
      </c>
      <c r="BN19" s="22" t="str">
        <f t="shared" si="32"/>
        <v/>
      </c>
      <c r="BO19" s="22" t="str">
        <f t="shared" si="33"/>
        <v/>
      </c>
      <c r="BP19" s="66" t="str">
        <f t="shared" si="34"/>
        <v/>
      </c>
      <c r="BQ19" s="22" t="str">
        <f t="shared" si="35"/>
        <v/>
      </c>
      <c r="BR19" s="22" t="str">
        <f t="shared" si="36"/>
        <v/>
      </c>
      <c r="BT19" s="13" t="str">
        <f t="shared" si="37"/>
        <v/>
      </c>
      <c r="BU19" s="13" t="str">
        <f t="shared" si="38"/>
        <v/>
      </c>
      <c r="BV19" s="13" t="str">
        <f t="shared" si="39"/>
        <v/>
      </c>
      <c r="BW19" s="66" t="str">
        <f t="shared" si="40"/>
        <v/>
      </c>
      <c r="BX19" s="22" t="str">
        <f t="shared" si="41"/>
        <v/>
      </c>
      <c r="BY19" s="22" t="str">
        <f t="shared" si="42"/>
        <v/>
      </c>
      <c r="BZ19" s="66" t="str">
        <f t="shared" si="43"/>
        <v/>
      </c>
      <c r="CA19" s="22" t="str">
        <f t="shared" si="44"/>
        <v/>
      </c>
      <c r="CB19" s="22" t="str">
        <f t="shared" si="45"/>
        <v/>
      </c>
      <c r="CC19" s="66" t="str">
        <f t="shared" si="46"/>
        <v/>
      </c>
      <c r="CD19" s="22" t="str">
        <f t="shared" si="47"/>
        <v/>
      </c>
      <c r="CE19" s="22" t="str">
        <f t="shared" si="48"/>
        <v/>
      </c>
      <c r="CF19" s="66" t="str">
        <f t="shared" si="49"/>
        <v/>
      </c>
      <c r="CG19" s="22" t="str">
        <f t="shared" si="50"/>
        <v/>
      </c>
      <c r="CH19" s="22" t="str">
        <f t="shared" si="51"/>
        <v/>
      </c>
      <c r="CI19" s="66" t="str">
        <f t="shared" si="52"/>
        <v/>
      </c>
      <c r="CJ19" s="22" t="str">
        <f t="shared" si="53"/>
        <v/>
      </c>
      <c r="CK19" s="22" t="str">
        <f t="shared" si="54"/>
        <v/>
      </c>
    </row>
    <row r="20" spans="1:89" ht="15" customHeight="1" x14ac:dyDescent="0.2">
      <c r="A20" s="60" t="str">
        <f t="shared" si="0"/>
        <v/>
      </c>
      <c r="B20" s="61"/>
      <c r="C20" s="294"/>
      <c r="D20" s="249"/>
      <c r="E20" s="15" t="str">
        <f t="shared" si="1"/>
        <v/>
      </c>
      <c r="F20" s="16" t="str">
        <f t="shared" si="2"/>
        <v/>
      </c>
      <c r="G20" s="8"/>
      <c r="H20" s="238"/>
      <c r="I20" s="242" t="str">
        <f t="shared" si="3"/>
        <v/>
      </c>
      <c r="J20" s="234" t="str">
        <f t="shared" si="4"/>
        <v/>
      </c>
      <c r="K20" s="8"/>
      <c r="L20" s="238"/>
      <c r="M20" s="242" t="str">
        <f t="shared" si="5"/>
        <v/>
      </c>
      <c r="N20" s="234" t="str">
        <f t="shared" si="6"/>
        <v/>
      </c>
      <c r="O20" s="8"/>
      <c r="P20" s="238"/>
      <c r="Q20" s="242" t="str">
        <f t="shared" si="7"/>
        <v/>
      </c>
      <c r="R20" s="234" t="str">
        <f t="shared" si="8"/>
        <v/>
      </c>
      <c r="S20" s="8"/>
      <c r="T20" s="238"/>
      <c r="U20" s="242" t="str">
        <f t="shared" si="9"/>
        <v/>
      </c>
      <c r="V20" s="234" t="str">
        <f t="shared" si="10"/>
        <v/>
      </c>
      <c r="W20" s="8"/>
      <c r="X20" s="238"/>
      <c r="Y20" s="242" t="str">
        <f t="shared" si="55"/>
        <v/>
      </c>
      <c r="Z20" s="234" t="str">
        <f t="shared" si="56"/>
        <v/>
      </c>
      <c r="AR20" s="13" t="str">
        <f t="shared" si="11"/>
        <v/>
      </c>
      <c r="AS20" s="13" t="str">
        <f t="shared" si="12"/>
        <v/>
      </c>
      <c r="AT20" s="13" t="str">
        <f t="shared" si="13"/>
        <v/>
      </c>
      <c r="AU20" s="22" t="str">
        <f t="shared" si="14"/>
        <v/>
      </c>
      <c r="AV20" s="22" t="str">
        <f t="shared" si="15"/>
        <v/>
      </c>
      <c r="AW20" s="22" t="str">
        <f t="shared" si="16"/>
        <v/>
      </c>
      <c r="AX20" s="22" t="str">
        <f t="shared" si="17"/>
        <v/>
      </c>
      <c r="AY20" s="22" t="str">
        <f t="shared" si="18"/>
        <v/>
      </c>
      <c r="BA20" s="13" t="str">
        <f t="shared" si="19"/>
        <v/>
      </c>
      <c r="BB20" s="13" t="str">
        <f t="shared" si="20"/>
        <v/>
      </c>
      <c r="BC20" s="13" t="str">
        <f t="shared" si="21"/>
        <v/>
      </c>
      <c r="BD20" s="66" t="str">
        <f t="shared" si="22"/>
        <v/>
      </c>
      <c r="BE20" s="22" t="str">
        <f t="shared" si="23"/>
        <v/>
      </c>
      <c r="BF20" s="22" t="str">
        <f t="shared" si="24"/>
        <v/>
      </c>
      <c r="BG20" s="66" t="str">
        <f t="shared" si="25"/>
        <v/>
      </c>
      <c r="BH20" s="22" t="str">
        <f t="shared" si="26"/>
        <v/>
      </c>
      <c r="BI20" s="22" t="str">
        <f t="shared" si="27"/>
        <v/>
      </c>
      <c r="BJ20" s="66" t="str">
        <f t="shared" si="28"/>
        <v/>
      </c>
      <c r="BK20" s="22" t="str">
        <f t="shared" si="29"/>
        <v/>
      </c>
      <c r="BL20" s="22" t="str">
        <f t="shared" si="30"/>
        <v/>
      </c>
      <c r="BM20" s="66" t="str">
        <f t="shared" si="31"/>
        <v/>
      </c>
      <c r="BN20" s="22" t="str">
        <f t="shared" si="32"/>
        <v/>
      </c>
      <c r="BO20" s="22" t="str">
        <f t="shared" si="33"/>
        <v/>
      </c>
      <c r="BP20" s="66" t="str">
        <f t="shared" si="34"/>
        <v/>
      </c>
      <c r="BQ20" s="22" t="str">
        <f t="shared" si="35"/>
        <v/>
      </c>
      <c r="BR20" s="22" t="str">
        <f t="shared" si="36"/>
        <v/>
      </c>
      <c r="BT20" s="13" t="str">
        <f t="shared" si="37"/>
        <v/>
      </c>
      <c r="BU20" s="13" t="str">
        <f t="shared" si="38"/>
        <v/>
      </c>
      <c r="BV20" s="13" t="str">
        <f t="shared" si="39"/>
        <v/>
      </c>
      <c r="BW20" s="66" t="str">
        <f t="shared" si="40"/>
        <v/>
      </c>
      <c r="BX20" s="22" t="str">
        <f t="shared" si="41"/>
        <v/>
      </c>
      <c r="BY20" s="22" t="str">
        <f t="shared" si="42"/>
        <v/>
      </c>
      <c r="BZ20" s="66" t="str">
        <f t="shared" si="43"/>
        <v/>
      </c>
      <c r="CA20" s="22" t="str">
        <f t="shared" si="44"/>
        <v/>
      </c>
      <c r="CB20" s="22" t="str">
        <f t="shared" si="45"/>
        <v/>
      </c>
      <c r="CC20" s="66" t="str">
        <f t="shared" si="46"/>
        <v/>
      </c>
      <c r="CD20" s="22" t="str">
        <f t="shared" si="47"/>
        <v/>
      </c>
      <c r="CE20" s="22" t="str">
        <f t="shared" si="48"/>
        <v/>
      </c>
      <c r="CF20" s="66" t="str">
        <f t="shared" si="49"/>
        <v/>
      </c>
      <c r="CG20" s="22" t="str">
        <f t="shared" si="50"/>
        <v/>
      </c>
      <c r="CH20" s="22" t="str">
        <f t="shared" si="51"/>
        <v/>
      </c>
      <c r="CI20" s="66" t="str">
        <f t="shared" si="52"/>
        <v/>
      </c>
      <c r="CJ20" s="22" t="str">
        <f t="shared" si="53"/>
        <v/>
      </c>
      <c r="CK20" s="22" t="str">
        <f t="shared" si="54"/>
        <v/>
      </c>
    </row>
    <row r="21" spans="1:89" ht="15" customHeight="1" x14ac:dyDescent="0.2">
      <c r="A21" s="60" t="str">
        <f t="shared" si="0"/>
        <v/>
      </c>
      <c r="B21" s="61"/>
      <c r="C21" s="294"/>
      <c r="D21" s="249"/>
      <c r="E21" s="15" t="str">
        <f t="shared" si="1"/>
        <v/>
      </c>
      <c r="F21" s="16" t="str">
        <f t="shared" si="2"/>
        <v/>
      </c>
      <c r="G21" s="8"/>
      <c r="H21" s="238"/>
      <c r="I21" s="242" t="str">
        <f t="shared" si="3"/>
        <v/>
      </c>
      <c r="J21" s="234" t="str">
        <f t="shared" si="4"/>
        <v/>
      </c>
      <c r="K21" s="8"/>
      <c r="L21" s="238"/>
      <c r="M21" s="242" t="str">
        <f t="shared" si="5"/>
        <v/>
      </c>
      <c r="N21" s="234" t="str">
        <f t="shared" si="6"/>
        <v/>
      </c>
      <c r="O21" s="8"/>
      <c r="P21" s="238"/>
      <c r="Q21" s="242" t="str">
        <f t="shared" si="7"/>
        <v/>
      </c>
      <c r="R21" s="234" t="str">
        <f t="shared" si="8"/>
        <v/>
      </c>
      <c r="S21" s="8"/>
      <c r="T21" s="238"/>
      <c r="U21" s="242" t="str">
        <f t="shared" si="9"/>
        <v/>
      </c>
      <c r="V21" s="234" t="str">
        <f t="shared" si="10"/>
        <v/>
      </c>
      <c r="W21" s="8"/>
      <c r="X21" s="238"/>
      <c r="Y21" s="242" t="str">
        <f t="shared" si="55"/>
        <v/>
      </c>
      <c r="Z21" s="234" t="str">
        <f t="shared" si="56"/>
        <v/>
      </c>
      <c r="AR21" s="13" t="str">
        <f t="shared" si="11"/>
        <v/>
      </c>
      <c r="AS21" s="13" t="str">
        <f t="shared" si="12"/>
        <v/>
      </c>
      <c r="AT21" s="13" t="str">
        <f t="shared" si="13"/>
        <v/>
      </c>
      <c r="AU21" s="22" t="str">
        <f t="shared" si="14"/>
        <v/>
      </c>
      <c r="AV21" s="22" t="str">
        <f t="shared" si="15"/>
        <v/>
      </c>
      <c r="AW21" s="22" t="str">
        <f t="shared" si="16"/>
        <v/>
      </c>
      <c r="AX21" s="22" t="str">
        <f t="shared" si="17"/>
        <v/>
      </c>
      <c r="AY21" s="22" t="str">
        <f t="shared" si="18"/>
        <v/>
      </c>
      <c r="BA21" s="13" t="str">
        <f t="shared" si="19"/>
        <v/>
      </c>
      <c r="BB21" s="13" t="str">
        <f t="shared" si="20"/>
        <v/>
      </c>
      <c r="BC21" s="13" t="str">
        <f t="shared" si="21"/>
        <v/>
      </c>
      <c r="BD21" s="66" t="str">
        <f t="shared" si="22"/>
        <v/>
      </c>
      <c r="BE21" s="22" t="str">
        <f t="shared" si="23"/>
        <v/>
      </c>
      <c r="BF21" s="22" t="str">
        <f t="shared" si="24"/>
        <v/>
      </c>
      <c r="BG21" s="66" t="str">
        <f t="shared" si="25"/>
        <v/>
      </c>
      <c r="BH21" s="22" t="str">
        <f t="shared" si="26"/>
        <v/>
      </c>
      <c r="BI21" s="22" t="str">
        <f t="shared" si="27"/>
        <v/>
      </c>
      <c r="BJ21" s="66" t="str">
        <f t="shared" si="28"/>
        <v/>
      </c>
      <c r="BK21" s="22" t="str">
        <f t="shared" si="29"/>
        <v/>
      </c>
      <c r="BL21" s="22" t="str">
        <f t="shared" si="30"/>
        <v/>
      </c>
      <c r="BM21" s="66" t="str">
        <f t="shared" si="31"/>
        <v/>
      </c>
      <c r="BN21" s="22" t="str">
        <f t="shared" si="32"/>
        <v/>
      </c>
      <c r="BO21" s="22" t="str">
        <f t="shared" si="33"/>
        <v/>
      </c>
      <c r="BP21" s="66" t="str">
        <f t="shared" si="34"/>
        <v/>
      </c>
      <c r="BQ21" s="22" t="str">
        <f t="shared" si="35"/>
        <v/>
      </c>
      <c r="BR21" s="22" t="str">
        <f t="shared" si="36"/>
        <v/>
      </c>
      <c r="BT21" s="13" t="str">
        <f t="shared" si="37"/>
        <v/>
      </c>
      <c r="BU21" s="13" t="str">
        <f t="shared" si="38"/>
        <v/>
      </c>
      <c r="BV21" s="13" t="str">
        <f t="shared" si="39"/>
        <v/>
      </c>
      <c r="BW21" s="66" t="str">
        <f t="shared" si="40"/>
        <v/>
      </c>
      <c r="BX21" s="22" t="str">
        <f t="shared" si="41"/>
        <v/>
      </c>
      <c r="BY21" s="22" t="str">
        <f t="shared" si="42"/>
        <v/>
      </c>
      <c r="BZ21" s="66" t="str">
        <f t="shared" si="43"/>
        <v/>
      </c>
      <c r="CA21" s="22" t="str">
        <f t="shared" si="44"/>
        <v/>
      </c>
      <c r="CB21" s="22" t="str">
        <f t="shared" si="45"/>
        <v/>
      </c>
      <c r="CC21" s="66" t="str">
        <f t="shared" si="46"/>
        <v/>
      </c>
      <c r="CD21" s="22" t="str">
        <f t="shared" si="47"/>
        <v/>
      </c>
      <c r="CE21" s="22" t="str">
        <f t="shared" si="48"/>
        <v/>
      </c>
      <c r="CF21" s="66" t="str">
        <f t="shared" si="49"/>
        <v/>
      </c>
      <c r="CG21" s="22" t="str">
        <f t="shared" si="50"/>
        <v/>
      </c>
      <c r="CH21" s="22" t="str">
        <f t="shared" si="51"/>
        <v/>
      </c>
      <c r="CI21" s="66" t="str">
        <f t="shared" si="52"/>
        <v/>
      </c>
      <c r="CJ21" s="22" t="str">
        <f t="shared" si="53"/>
        <v/>
      </c>
      <c r="CK21" s="22" t="str">
        <f t="shared" si="54"/>
        <v/>
      </c>
    </row>
    <row r="22" spans="1:89" ht="15" customHeight="1" x14ac:dyDescent="0.2">
      <c r="A22" s="60" t="str">
        <f t="shared" ref="A22:A29" si="57">F22</f>
        <v/>
      </c>
      <c r="B22" s="61"/>
      <c r="C22" s="273"/>
      <c r="D22" s="249"/>
      <c r="E22" s="15" t="str">
        <f t="shared" ref="E22:E31" si="58">IF(B22="","",J22+N22+R22+V22+Z22)</f>
        <v/>
      </c>
      <c r="F22" s="16" t="str">
        <f t="shared" ref="F22:F31" si="59">IF(B22="","",RANK(E22,E$11:E$31,1))</f>
        <v/>
      </c>
      <c r="G22" s="8"/>
      <c r="H22" s="238"/>
      <c r="I22" s="242" t="str">
        <f t="shared" ref="I22:I31" si="60">IF(OR(H22="DNS",H22="DNF",H22="DSQ",H22="DNC",H22="OCS"),"",IF(H$9="","",IF($B22="","",H22)))</f>
        <v/>
      </c>
      <c r="J22" s="234" t="str">
        <f t="shared" ref="J22:J31" si="61">IF(OR(H22="DNS",H22="DNF",H22="DSQ",H22="DNC",H22="OCS"),(COUNTA($B$11:$B$31)+1),IF($B22="","",RANK(I22,I$11:I$31,1)))</f>
        <v/>
      </c>
      <c r="K22" s="8"/>
      <c r="L22" s="238"/>
      <c r="M22" s="242" t="str">
        <f t="shared" ref="M22:M31" si="62">IF(OR(L22="DNS",L22="DNF",L22="DSQ",L22="DNC",L22="OCS"),"",IF(L$9="","",IF($B22="","",L22)))</f>
        <v/>
      </c>
      <c r="N22" s="234" t="str">
        <f t="shared" ref="N22:N31" si="63">IF(OR(L22="DNS",L22="DNF",L22="DSQ",L22="DNC",L22="OCS"),(COUNTA($B$11:$B$31)+1),IF($B22="","",RANK(M22,M$11:M$31,1)))</f>
        <v/>
      </c>
      <c r="O22" s="8"/>
      <c r="P22" s="238"/>
      <c r="Q22" s="242" t="str">
        <f t="shared" ref="Q22:Q31" si="64">IF(OR(P22="DNS",P22="DNF",P22="DSQ",P22="DNC",P22="OCS"),"",IF(P$9="","",IF($B22="","",P22)))</f>
        <v/>
      </c>
      <c r="R22" s="234" t="str">
        <f t="shared" ref="R22:R31" si="65">IF(OR(P22="DNS",P22="DNF",P22="DSQ",P22="DNC",P22="OCS"),(COUNTA($B$11:$B$31)+1),IF($B22="","",RANK(Q22,Q$11:Q$31,1)))</f>
        <v/>
      </c>
      <c r="S22" s="8"/>
      <c r="T22" s="238"/>
      <c r="U22" s="242" t="str">
        <f t="shared" ref="U22:U31" si="66">IF(OR(T22="DNS",T22="DNF",T22="DSQ",T22="DNC",T22="OCS"),"",IF(T$9="","",IF($B22="","",T22)))</f>
        <v/>
      </c>
      <c r="V22" s="234" t="str">
        <f t="shared" ref="V22:V31" si="67">IF(OR(T22="DNS",T22="DNF",T22="DSQ",T22="DNC",T22="OCS"),(COUNTA($B$11:$B$31)+1),IF($B22="","",RANK(U22,U$11:U$31,1)))</f>
        <v/>
      </c>
      <c r="W22" s="8"/>
      <c r="X22" s="238"/>
      <c r="Y22" s="242" t="str">
        <f t="shared" ref="Y22:Y31" si="68">IF(OR(X22="DNS",X22="DNF",X22="DSQ",X22="DNC",X22="OCS"),"",IF(X$9="","",IF($B22="","",X22)))</f>
        <v/>
      </c>
      <c r="Z22" s="234" t="str">
        <f t="shared" ref="Z22:Z31" si="69">IF(OR(X22="DNS",X22="DNF",X22="DSQ",X22="DNC",X22="OCS"),(COUNTA($B$11:$B$31)+1),IF($B22="","",RANK(Y22,Y$11:Y$31,1)))</f>
        <v/>
      </c>
      <c r="AR22" s="13" t="str">
        <f t="shared" ref="AR22:AT26" si="70">IF($B22="","",B22)</f>
        <v/>
      </c>
      <c r="AS22" s="13" t="str">
        <f t="shared" si="70"/>
        <v/>
      </c>
      <c r="AT22" s="13" t="str">
        <f t="shared" si="70"/>
        <v/>
      </c>
      <c r="AU22" s="22" t="str">
        <f t="shared" ref="AU22:AU31" si="71">IF($B22="","",IF(J22&gt;0,IF(OR(H22="DNS",H22="DSQ",H22="DNC",H22="OCS"),0,IF(H22="DNF",1,(COUNTIF($H$11:$H$31,"=DNF")+COUNT($I$11:$I$31))-J22+1)),0))</f>
        <v/>
      </c>
      <c r="AV22" s="22" t="str">
        <f t="shared" ref="AV22:AV31" si="72">IF($B22="","",IF(N22&gt;0,IF(OR(L22="DNS",L22="DSQ",L22="DNC",L22="OCS"),0,IF(L22="DNF",1,(COUNTIF($L$11:$L$31,"=DNF")+COUNT($M$11:$M$31)-N22+1))),0))</f>
        <v/>
      </c>
      <c r="AW22" s="22" t="str">
        <f t="shared" ref="AW22:AW31" si="73">IF($B22="","",IF(R22&gt;0,IF(OR(P22="DNS",P22="DSQ",P22="DNC",P22="OCS"),0,IF(P22="DNF",1,(COUNTIF($P$11:$P$31,"=DNF")+COUNT($Q$11:$Q$31))-R22+1)),0))</f>
        <v/>
      </c>
      <c r="AX22" s="22" t="str">
        <f t="shared" ref="AX22:AX31" si="74">IF($B22="","",IF(V22&gt;0,IF(OR(T22="DNS",T22="DSQ",T22="DNC",T22="OCS"),0,IF(T22="DNF",1,(COUNTIF($T$11:$T$31,"=DNF")+COUNT($U$11:$U$31))-V22+1)),0))</f>
        <v/>
      </c>
      <c r="AY22" s="22" t="str">
        <f t="shared" ref="AY22:AY31" si="75">IF($B22="","",IF(Z22&gt;0,IF(OR(X22="DNS",X22="DSQ",X22="DNC",X22="OCS"),0,IF(X22="DNF",1,(COUNTIF($X$11:$X$31,"=DNF")+COUNT($Y$11:$Y$31))-Z22+1)),0))</f>
        <v/>
      </c>
      <c r="BA22" s="13" t="str">
        <f t="shared" ref="BA22:BC26" si="76">IF($B22="","",B22)</f>
        <v/>
      </c>
      <c r="BB22" s="13" t="str">
        <f t="shared" si="76"/>
        <v/>
      </c>
      <c r="BC22" s="13" t="str">
        <f t="shared" si="76"/>
        <v/>
      </c>
      <c r="BD22" s="66" t="str">
        <f t="shared" ref="BD22:BD31" si="77">IF($C22="TH",H22,"")</f>
        <v/>
      </c>
      <c r="BE22" s="22" t="str">
        <f t="shared" ref="BE22:BE31" si="78">IF(J22&gt;0,IF($C22="TH",IF(OR(BD22="DNS",BD22="DNF",BD22="DSQ",BD22="DNC",BD22="OCS"),(COUNTIF($C$11:$C$31,"=TH")+1),IF($B22="","",RANK(BD22,BD$11:BD$31,1))),""),"")</f>
        <v/>
      </c>
      <c r="BF22" s="22" t="str">
        <f t="shared" ref="BF22:BF31" si="79">IF(BE22="","",IF($C22="TH",IF($B22="","",IF(BE22&gt;0,IF(OR(BD22="DNS",BD22="DSQ",BD22="DNC",BD22="OCS"),0,IF(BD22="DNF",1,(COUNTIF($BD$11:$BD$31,"=DNF")+COUNT($BD$11:$BD$31))-BE22+1)),0)),""))</f>
        <v/>
      </c>
      <c r="BG22" s="66" t="str">
        <f t="shared" ref="BG22:BG31" si="80">IF($C22="TH",L22,"")</f>
        <v/>
      </c>
      <c r="BH22" s="22" t="str">
        <f t="shared" ref="BH22:BH31" si="81">IF(N22&gt;0,IF($C22="TH",IF(OR(BG22="DNS",BG22="DNF",BG22="DSQ",BG22="DNC",BG22="OCS"),(COUNTIF($C$11:$C$31,"=TH")+1),IF($B22="","",RANK(BG22,BG$11:BG$31,1))),""),"")</f>
        <v/>
      </c>
      <c r="BI22" s="22" t="str">
        <f t="shared" ref="BI22:BI31" si="82">IF(BH22="","",IF($C22="TH",IF($B22="","",IF(BH22&gt;0,IF(OR(BG22="DNS",BG22="DSQ",BG22="DNC",BG22="OCS"),0,IF(BG22="DNF",1,(COUNTIF($BG$11:$BG$31,"=DNF")+COUNT($BG$11:$BG$31))-BH22+1)),0)),""))</f>
        <v/>
      </c>
      <c r="BJ22" s="66" t="str">
        <f t="shared" ref="BJ22:BJ31" si="83">IF($C22="TH",P22,"")</f>
        <v/>
      </c>
      <c r="BK22" s="22" t="str">
        <f t="shared" ref="BK22:BK31" si="84">IF(R22&gt;0,IF($C22="TH",IF(OR(BJ22="DNS",BJ22="DNF",BJ22="DSQ",BJ22="DNC",BJ22="OCS"),(COUNTIF($C$11:$C$31,"=TH")+1),IF($B22="","",RANK(BJ22,BJ$11:BJ$31,1))),""),"")</f>
        <v/>
      </c>
      <c r="BL22" s="22" t="str">
        <f t="shared" ref="BL22:BL31" si="85">IF(BK22="","",IF($C22="TH",IF($B22="","",IF(BK22&gt;0,IF(OR(BJ22="DNS",BJ22="DSQ",BJ22="DNC",BJ22="OCS"),0,IF(BJ22="DNF",1,(COUNTIF($BJ$11:$BJ$31,"=DNF")+COUNT($BJ$11:$BJ$31))-BK22+1)),0)),""))</f>
        <v/>
      </c>
      <c r="BM22" s="66" t="str">
        <f t="shared" ref="BM22:BM31" si="86">IF($C22="TH",T22,"")</f>
        <v/>
      </c>
      <c r="BN22" s="22" t="str">
        <f t="shared" ref="BN22:BN31" si="87">IF(V22&gt;0,IF($C22="TH",IF(OR(BM22="DNS",BM22="DNF",BM22="DSQ",BM22="DNC",BM22="OCS"),(COUNTIF($C$11:$C$31,"=TH")+1),IF($B22="","",RANK(BM22,BM$11:BM$31,1))),""),"")</f>
        <v/>
      </c>
      <c r="BO22" s="22" t="str">
        <f t="shared" ref="BO22:BO31" si="88">IF(BN22="","",IF($C22="TH",IF($B22="","",IF(BN22&gt;0,IF(OR(BM22="DNS",BM22="DSQ",BM22="DNC",BM22="OCS"),0,IF(BM22="DNF",1,(COUNTIF($BM$11:$BM$31,"=DNF")+COUNT($BM$11:$BM$31))-BN22+1)),0)),""))</f>
        <v/>
      </c>
      <c r="BP22" s="66" t="str">
        <f t="shared" ref="BP22:BP31" si="89">IF($C22="TH",X22,"")</f>
        <v/>
      </c>
      <c r="BQ22" s="22" t="str">
        <f t="shared" ref="BQ22:BQ31" si="90">IF(Z22&gt;0,IF($C22="TH",IF(OR(BP22="DNS",BP22="DNF",BP22="DSQ",BP22="DNC",BP22="OCS"),(COUNTIF($C$11:$C$31,"=TH")+1),IF($B22="","",RANK(BP22,BP$11:BP$31,1))),""),"")</f>
        <v/>
      </c>
      <c r="BR22" s="22" t="str">
        <f t="shared" ref="BR22:BR31" si="91">IF(BQ22="","",IF($C22="TH",IF($B22="","",IF(BQ22&gt;0,IF(OR(BP22="DNS",BP22="DSQ",BP22="DNC",BP22="OCS"),0,IF(BP22="DNF",1,(COUNTIF($BP$11:$BP$31,"=DNF")+COUNT($BP$11:$BP$31))-BQ22+1)),0)),""))</f>
        <v/>
      </c>
      <c r="BT22" s="13" t="str">
        <f t="shared" ref="BT22:BV26" si="92">IF($B22="","",B22)</f>
        <v/>
      </c>
      <c r="BU22" s="13" t="str">
        <f t="shared" si="92"/>
        <v/>
      </c>
      <c r="BV22" s="13" t="str">
        <f t="shared" si="92"/>
        <v/>
      </c>
      <c r="BW22" s="66" t="str">
        <f t="shared" ref="BW22:BW31" si="93">IF($C22="FSCT",H22,"")</f>
        <v/>
      </c>
      <c r="BX22" s="22" t="str">
        <f t="shared" ref="BX22:BX31" si="94">IF(J22&gt;0,IF($C22="FSCT",IF(OR(BW22="DNS",BW22="DNF",BW22="DSQ",BW22="DNC",BW22="OCS"),(COUNTIF($C$11:$C$31,"=FSCT")+1),IF($B22="","",RANK(BW22,BW$11:BW$31,1))),""),"")</f>
        <v/>
      </c>
      <c r="BY22" s="22" t="str">
        <f t="shared" ref="BY22:BY31" si="95">IF(BX22="","",IF($C22="FSCT",IF($B22="","",IF(BX22&gt;0,IF(OR(BW22="DNS",BW22="DSQ",BW22="DNC",BW22="OCS"),0,IF(BW22="DNF",1,(COUNTIF($BW$11:$BW$31,"=DNF")+COUNT($BW$11:$BW$31))-BX22+1)),0)),""))</f>
        <v/>
      </c>
      <c r="BZ22" s="66" t="str">
        <f t="shared" ref="BZ22:BZ31" si="96">IF($C22="FSCT",L22,"")</f>
        <v/>
      </c>
      <c r="CA22" s="22" t="str">
        <f t="shared" ref="CA22:CA31" si="97">IF(N22&gt;0,IF($C22="FSCT",IF(OR(BZ22="DNS",BZ22="DNF",BZ22="DSQ",BZ22="DNC",BZ22="OCS"),(COUNTIF($C$11:$C$31,"=FSCT")+1),IF($B22="","",RANK(BZ22,BZ$11:BZ$31,1))),""),"")</f>
        <v/>
      </c>
      <c r="CB22" s="22" t="str">
        <f t="shared" ref="CB22:CB31" si="98">IF(CA22="","",IF($C22="FSCT",IF($B22="","",IF(CA22&gt;0,IF(OR(BZ22="DNS",BZ22="DSQ",BZ22="DNC",BZ22="OCS"),0,IF(BZ22="DNF",1,(COUNTIF($BZ$11:$BZ$31,"=DNF")+COUNT($BZ$11:$BZ$31))-CA22+1)),0)),""))</f>
        <v/>
      </c>
      <c r="CC22" s="66" t="str">
        <f t="shared" ref="CC22:CC31" si="99">IF($C22="FSCT",P22,"")</f>
        <v/>
      </c>
      <c r="CD22" s="22" t="str">
        <f t="shared" ref="CD22:CD31" si="100">IF(R22&gt;0,IF($C22="FSCT",IF(OR(CC22="DNS",CC22="DNF",CC22="DSQ",CC22="DNC",CC22="OCS"),(COUNTIF($C$11:$C$31,"=FSCT")+1),IF($B22="","",RANK(CC22,CC$11:CC$31,1))),""),"")</f>
        <v/>
      </c>
      <c r="CE22" s="22" t="str">
        <f t="shared" ref="CE22:CE31" si="101">IF(CD22="","",IF($C22="FSCT",IF($B22="","",IF(CD22&gt;0,IF(OR(CC22="DNS",CC22="DSQ",CC22="DNC",CC22="OCS"),0,IF(CC22="DNF",1,(COUNTIF($CC$11:$CC$31,"=DNF")+COUNT($CC$11:$CC$31))-CD22+1)),0)),""))</f>
        <v/>
      </c>
      <c r="CF22" s="66" t="str">
        <f t="shared" ref="CF22:CF31" si="102">IF($C22="FSCT",T22,"")</f>
        <v/>
      </c>
      <c r="CG22" s="22" t="str">
        <f t="shared" ref="CG22:CG31" si="103">IF(V22&gt;0,IF($C22="FSCT",IF(OR(CF22="DNS",CF22="DNF",CF22="DSQ",CF22="DNC",CF22="OCS"),(COUNTIF($C$11:$C$31,"=FSCT")+1),IF($B22="","",RANK(CF22,CF$11:CF$31,1))),""),"")</f>
        <v/>
      </c>
      <c r="CH22" s="22" t="str">
        <f t="shared" ref="CH22:CH31" si="104">IF(CG22="","",IF($C22="FSCT",IF($B22="","",IF(CG22&gt;0,IF(OR(CF22="DNS",CF22="DSQ",CF22="DNC",CF22="OCS"),0,IF(CF22="DNF",1,(COUNTIF($CF$11:$CF$31,"=DNF")+COUNT($CF$11:$CF$31))-CG22+1)),0)),""))</f>
        <v/>
      </c>
      <c r="CI22" s="66" t="str">
        <f t="shared" ref="CI22:CI31" si="105">IF($C22="FSCT",X22,"")</f>
        <v/>
      </c>
      <c r="CJ22" s="22" t="str">
        <f t="shared" ref="CJ22:CJ31" si="106">IF(Z22&gt;0,IF($C22="FSCT",IF(OR(CI22="DNS",CI22="DNF",CI22="DSQ",CI22="DNC",CI22="OCS"),(COUNTIF($C$11:$C$31,"=FSCT")+1),IF($B22="","",RANK(CI22,CI$11:CI$31,1))),""),"")</f>
        <v/>
      </c>
      <c r="CK22" s="22" t="str">
        <f t="shared" ref="CK22:CK31" si="107">IF(CJ22="","",IF($C22="FSCT",IF($B22="","",IF(CJ22&gt;0,IF(OR(CI22="DNS",CI22="DSQ",CI22="DNC",CI22="OCS"),0,IF(CI22="DNF",1,(COUNTIF($CI$11:$CI$31,"=DNF")+COUNT($CI$11:$CI$31))-CJ22+1)),0)),""))</f>
        <v/>
      </c>
    </row>
    <row r="23" spans="1:89" ht="15" customHeight="1" x14ac:dyDescent="0.2">
      <c r="A23" s="60" t="str">
        <f t="shared" ref="A23" si="108">F23</f>
        <v/>
      </c>
      <c r="B23" s="61"/>
      <c r="C23" s="294"/>
      <c r="D23" s="249"/>
      <c r="E23" s="15" t="str">
        <f t="shared" ref="E23" si="109">IF(B23="","",J23+N23+R23+V23+Z23)</f>
        <v/>
      </c>
      <c r="F23" s="16" t="str">
        <f t="shared" ref="F23" si="110">IF(B23="","",RANK(E23,E$11:E$31,1))</f>
        <v/>
      </c>
      <c r="G23" s="8"/>
      <c r="H23" s="238"/>
      <c r="I23" s="242" t="str">
        <f t="shared" ref="I23" si="111">IF(OR(H23="DNS",H23="DNF",H23="DSQ",H23="DNC",H23="OCS"),"",IF(H$9="","",IF($B23="","",H23)))</f>
        <v/>
      </c>
      <c r="J23" s="234" t="str">
        <f t="shared" ref="J23" si="112">IF(OR(H23="DNS",H23="DNF",H23="DSQ",H23="DNC",H23="OCS"),(COUNTA($B$11:$B$31)+1),IF($B23="","",RANK(I23,I$11:I$31,1)))</f>
        <v/>
      </c>
      <c r="K23" s="8"/>
      <c r="L23" s="238"/>
      <c r="M23" s="242" t="str">
        <f t="shared" ref="M23" si="113">IF(OR(L23="DNS",L23="DNF",L23="DSQ",L23="DNC",L23="OCS"),"",IF(L$9="","",IF($B23="","",L23)))</f>
        <v/>
      </c>
      <c r="N23" s="234" t="str">
        <f t="shared" ref="N23" si="114">IF(OR(L23="DNS",L23="DNF",L23="DSQ",L23="DNC",L23="OCS"),(COUNTA($B$11:$B$31)+1),IF($B23="","",RANK(M23,M$11:M$31,1)))</f>
        <v/>
      </c>
      <c r="O23" s="8"/>
      <c r="P23" s="238"/>
      <c r="Q23" s="242" t="str">
        <f t="shared" ref="Q23" si="115">IF(OR(P23="DNS",P23="DNF",P23="DSQ",P23="DNC",P23="OCS"),"",IF(P$9="","",IF($B23="","",P23)))</f>
        <v/>
      </c>
      <c r="R23" s="234" t="str">
        <f t="shared" ref="R23" si="116">IF(OR(P23="DNS",P23="DNF",P23="DSQ",P23="DNC",P23="OCS"),(COUNTA($B$11:$B$31)+1),IF($B23="","",RANK(Q23,Q$11:Q$31,1)))</f>
        <v/>
      </c>
      <c r="S23" s="8"/>
      <c r="T23" s="238"/>
      <c r="U23" s="242" t="str">
        <f t="shared" ref="U23" si="117">IF(OR(T23="DNS",T23="DNF",T23="DSQ",T23="DNC",T23="OCS"),"",IF(T$9="","",IF($B23="","",T23)))</f>
        <v/>
      </c>
      <c r="V23" s="234" t="str">
        <f t="shared" ref="V23" si="118">IF(OR(T23="DNS",T23="DNF",T23="DSQ",T23="DNC",T23="OCS"),(COUNTA($B$11:$B$31)+1),IF($B23="","",RANK(U23,U$11:U$31,1)))</f>
        <v/>
      </c>
      <c r="W23" s="8"/>
      <c r="X23" s="238"/>
      <c r="Y23" s="242" t="str">
        <f t="shared" ref="Y23" si="119">IF(OR(X23="DNS",X23="DNF",X23="DSQ",X23="DNC",X23="OCS"),"",IF(X$9="","",IF($B23="","",X23)))</f>
        <v/>
      </c>
      <c r="Z23" s="234" t="str">
        <f t="shared" ref="Z23" si="120">IF(OR(X23="DNS",X23="DNF",X23="DSQ",X23="DNC",X23="OCS"),(COUNTA($B$11:$B$31)+1),IF($B23="","",RANK(Y23,Y$11:Y$31,1)))</f>
        <v/>
      </c>
      <c r="AR23" s="13" t="str">
        <f t="shared" ref="AR23" si="121">IF($B23="","",B23)</f>
        <v/>
      </c>
      <c r="AS23" s="13" t="str">
        <f t="shared" ref="AS23" si="122">IF($B23="","",C23)</f>
        <v/>
      </c>
      <c r="AT23" s="13" t="str">
        <f t="shared" ref="AT23" si="123">IF($B23="","",D23)</f>
        <v/>
      </c>
      <c r="AU23" s="22" t="str">
        <f t="shared" ref="AU23" si="124">IF($B23="","",IF(J23&gt;0,IF(OR(H23="DNS",H23="DSQ",H23="DNC",H23="OCS"),0,IF(H23="DNF",1,(COUNTIF($H$11:$H$31,"=DNF")+COUNT($I$11:$I$31))-J23+1)),0))</f>
        <v/>
      </c>
      <c r="AV23" s="22" t="str">
        <f t="shared" ref="AV23" si="125">IF($B23="","",IF(N23&gt;0,IF(OR(L23="DNS",L23="DSQ",L23="DNC",L23="OCS"),0,IF(L23="DNF",1,(COUNTIF($L$11:$L$31,"=DNF")+COUNT($M$11:$M$31)-N23+1))),0))</f>
        <v/>
      </c>
      <c r="AW23" s="22" t="str">
        <f t="shared" ref="AW23" si="126">IF($B23="","",IF(R23&gt;0,IF(OR(P23="DNS",P23="DSQ",P23="DNC",P23="OCS"),0,IF(P23="DNF",1,(COUNTIF($P$11:$P$31,"=DNF")+COUNT($Q$11:$Q$31))-R23+1)),0))</f>
        <v/>
      </c>
      <c r="AX23" s="22" t="str">
        <f t="shared" ref="AX23" si="127">IF($B23="","",IF(V23&gt;0,IF(OR(T23="DNS",T23="DSQ",T23="DNC",T23="OCS"),0,IF(T23="DNF",1,(COUNTIF($T$11:$T$31,"=DNF")+COUNT($U$11:$U$31))-V23+1)),0))</f>
        <v/>
      </c>
      <c r="AY23" s="22" t="str">
        <f t="shared" ref="AY23" si="128">IF($B23="","",IF(Z23&gt;0,IF(OR(X23="DNS",X23="DSQ",X23="DNC",X23="OCS"),0,IF(X23="DNF",1,(COUNTIF($X$11:$X$31,"=DNF")+COUNT($Y$11:$Y$31))-Z23+1)),0))</f>
        <v/>
      </c>
      <c r="BA23" s="13" t="str">
        <f t="shared" ref="BA23" si="129">IF($B23="","",B23)</f>
        <v/>
      </c>
      <c r="BB23" s="13" t="str">
        <f t="shared" ref="BB23" si="130">IF($B23="","",C23)</f>
        <v/>
      </c>
      <c r="BC23" s="13" t="str">
        <f t="shared" ref="BC23" si="131">IF($B23="","",D23)</f>
        <v/>
      </c>
      <c r="BD23" s="66" t="str">
        <f t="shared" ref="BD23" si="132">IF($C23="TH",H23,"")</f>
        <v/>
      </c>
      <c r="BE23" s="22" t="str">
        <f t="shared" ref="BE23" si="133">IF(J23&gt;0,IF($C23="TH",IF(OR(BD23="DNS",BD23="DNF",BD23="DSQ",BD23="DNC",BD23="OCS"),(COUNTIF($C$11:$C$31,"=TH")+1),IF($B23="","",RANK(BD23,BD$11:BD$31,1))),""),"")</f>
        <v/>
      </c>
      <c r="BF23" s="22" t="str">
        <f t="shared" ref="BF23" si="134">IF(BE23="","",IF($C23="TH",IF($B23="","",IF(BE23&gt;0,IF(OR(BD23="DNS",BD23="DSQ",BD23="DNC",BD23="OCS"),0,IF(BD23="DNF",1,(COUNTIF($BD$11:$BD$31,"=DNF")+COUNT($BD$11:$BD$31))-BE23+1)),0)),""))</f>
        <v/>
      </c>
      <c r="BG23" s="66" t="str">
        <f t="shared" ref="BG23" si="135">IF($C23="TH",L23,"")</f>
        <v/>
      </c>
      <c r="BH23" s="22" t="str">
        <f t="shared" ref="BH23" si="136">IF(N23&gt;0,IF($C23="TH",IF(OR(BG23="DNS",BG23="DNF",BG23="DSQ",BG23="DNC",BG23="OCS"),(COUNTIF($C$11:$C$31,"=TH")+1),IF($B23="","",RANK(BG23,BG$11:BG$31,1))),""),"")</f>
        <v/>
      </c>
      <c r="BI23" s="22" t="str">
        <f t="shared" ref="BI23" si="137">IF(BH23="","",IF($C23="TH",IF($B23="","",IF(BH23&gt;0,IF(OR(BG23="DNS",BG23="DSQ",BG23="DNC",BG23="OCS"),0,IF(BG23="DNF",1,(COUNTIF($BG$11:$BG$31,"=DNF")+COUNT($BG$11:$BG$31))-BH23+1)),0)),""))</f>
        <v/>
      </c>
      <c r="BJ23" s="66" t="str">
        <f t="shared" ref="BJ23" si="138">IF($C23="TH",P23,"")</f>
        <v/>
      </c>
      <c r="BK23" s="22" t="str">
        <f t="shared" ref="BK23" si="139">IF(R23&gt;0,IF($C23="TH",IF(OR(BJ23="DNS",BJ23="DNF",BJ23="DSQ",BJ23="DNC",BJ23="OCS"),(COUNTIF($C$11:$C$31,"=TH")+1),IF($B23="","",RANK(BJ23,BJ$11:BJ$31,1))),""),"")</f>
        <v/>
      </c>
      <c r="BL23" s="22" t="str">
        <f t="shared" ref="BL23" si="140">IF(BK23="","",IF($C23="TH",IF($B23="","",IF(BK23&gt;0,IF(OR(BJ23="DNS",BJ23="DSQ",BJ23="DNC",BJ23="OCS"),0,IF(BJ23="DNF",1,(COUNTIF($BJ$11:$BJ$31,"=DNF")+COUNT($BJ$11:$BJ$31))-BK23+1)),0)),""))</f>
        <v/>
      </c>
      <c r="BM23" s="66" t="str">
        <f t="shared" ref="BM23" si="141">IF($C23="TH",T23,"")</f>
        <v/>
      </c>
      <c r="BN23" s="22" t="str">
        <f t="shared" ref="BN23" si="142">IF(V23&gt;0,IF($C23="TH",IF(OR(BM23="DNS",BM23="DNF",BM23="DSQ",BM23="DNC",BM23="OCS"),(COUNTIF($C$11:$C$31,"=TH")+1),IF($B23="","",RANK(BM23,BM$11:BM$31,1))),""),"")</f>
        <v/>
      </c>
      <c r="BO23" s="22" t="str">
        <f t="shared" ref="BO23" si="143">IF(BN23="","",IF($C23="TH",IF($B23="","",IF(BN23&gt;0,IF(OR(BM23="DNS",BM23="DSQ",BM23="DNC",BM23="OCS"),0,IF(BM23="DNF",1,(COUNTIF($BM$11:$BM$31,"=DNF")+COUNT($BM$11:$BM$31))-BN23+1)),0)),""))</f>
        <v/>
      </c>
      <c r="BP23" s="66" t="str">
        <f t="shared" ref="BP23" si="144">IF($C23="TH",X23,"")</f>
        <v/>
      </c>
      <c r="BQ23" s="22" t="str">
        <f t="shared" ref="BQ23" si="145">IF(Z23&gt;0,IF($C23="TH",IF(OR(BP23="DNS",BP23="DNF",BP23="DSQ",BP23="DNC",BP23="OCS"),(COUNTIF($C$11:$C$31,"=TH")+1),IF($B23="","",RANK(BP23,BP$11:BP$31,1))),""),"")</f>
        <v/>
      </c>
      <c r="BR23" s="22" t="str">
        <f t="shared" ref="BR23" si="146">IF(BQ23="","",IF($C23="TH",IF($B23="","",IF(BQ23&gt;0,IF(OR(BP23="DNS",BP23="DSQ",BP23="DNC",BP23="OCS"),0,IF(BP23="DNF",1,(COUNTIF($BP$11:$BP$31,"=DNF")+COUNT($BP$11:$BP$31))-BQ23+1)),0)),""))</f>
        <v/>
      </c>
      <c r="BT23" s="13" t="str">
        <f t="shared" ref="BT23" si="147">IF($B23="","",B23)</f>
        <v/>
      </c>
      <c r="BU23" s="13" t="str">
        <f t="shared" ref="BU23" si="148">IF($B23="","",C23)</f>
        <v/>
      </c>
      <c r="BV23" s="13" t="str">
        <f t="shared" ref="BV23" si="149">IF($B23="","",D23)</f>
        <v/>
      </c>
      <c r="BW23" s="66" t="str">
        <f t="shared" ref="BW23" si="150">IF($C23="FSCT",H23,"")</f>
        <v/>
      </c>
      <c r="BX23" s="22" t="str">
        <f t="shared" ref="BX23" si="151">IF(J23&gt;0,IF($C23="FSCT",IF(OR(BW23="DNS",BW23="DNF",BW23="DSQ",BW23="DNC",BW23="OCS"),(COUNTIF($C$11:$C$31,"=FSCT")+1),IF($B23="","",RANK(BW23,BW$11:BW$31,1))),""),"")</f>
        <v/>
      </c>
      <c r="BY23" s="22" t="str">
        <f t="shared" ref="BY23" si="152">IF(BX23="","",IF($C23="FSCT",IF($B23="","",IF(BX23&gt;0,IF(OR(BW23="DNS",BW23="DSQ",BW23="DNC",BW23="OCS"),0,IF(BW23="DNF",1,(COUNTIF($BW$11:$BW$31,"=DNF")+COUNT($BW$11:$BW$31))-BX23+1)),0)),""))</f>
        <v/>
      </c>
      <c r="BZ23" s="66" t="str">
        <f t="shared" ref="BZ23" si="153">IF($C23="FSCT",L23,"")</f>
        <v/>
      </c>
      <c r="CA23" s="22" t="str">
        <f t="shared" ref="CA23" si="154">IF(N23&gt;0,IF($C23="FSCT",IF(OR(BZ23="DNS",BZ23="DNF",BZ23="DSQ",BZ23="DNC",BZ23="OCS"),(COUNTIF($C$11:$C$31,"=FSCT")+1),IF($B23="","",RANK(BZ23,BZ$11:BZ$31,1))),""),"")</f>
        <v/>
      </c>
      <c r="CB23" s="22" t="str">
        <f t="shared" ref="CB23" si="155">IF(CA23="","",IF($C23="FSCT",IF($B23="","",IF(CA23&gt;0,IF(OR(BZ23="DNS",BZ23="DSQ",BZ23="DNC",BZ23="OCS"),0,IF(BZ23="DNF",1,(COUNTIF($BZ$11:$BZ$31,"=DNF")+COUNT($BZ$11:$BZ$31))-CA23+1)),0)),""))</f>
        <v/>
      </c>
      <c r="CC23" s="66" t="str">
        <f t="shared" ref="CC23" si="156">IF($C23="FSCT",P23,"")</f>
        <v/>
      </c>
      <c r="CD23" s="22" t="str">
        <f t="shared" ref="CD23" si="157">IF(R23&gt;0,IF($C23="FSCT",IF(OR(CC23="DNS",CC23="DNF",CC23="DSQ",CC23="DNC",CC23="OCS"),(COUNTIF($C$11:$C$31,"=FSCT")+1),IF($B23="","",RANK(CC23,CC$11:CC$31,1))),""),"")</f>
        <v/>
      </c>
      <c r="CE23" s="22" t="str">
        <f t="shared" ref="CE23" si="158">IF(CD23="","",IF($C23="FSCT",IF($B23="","",IF(CD23&gt;0,IF(OR(CC23="DNS",CC23="DSQ",CC23="DNC",CC23="OCS"),0,IF(CC23="DNF",1,(COUNTIF($CC$11:$CC$31,"=DNF")+COUNT($CC$11:$CC$31))-CD23+1)),0)),""))</f>
        <v/>
      </c>
      <c r="CF23" s="66" t="str">
        <f t="shared" ref="CF23" si="159">IF($C23="FSCT",T23,"")</f>
        <v/>
      </c>
      <c r="CG23" s="22" t="str">
        <f t="shared" ref="CG23" si="160">IF(V23&gt;0,IF($C23="FSCT",IF(OR(CF23="DNS",CF23="DNF",CF23="DSQ",CF23="DNC",CF23="OCS"),(COUNTIF($C$11:$C$31,"=FSCT")+1),IF($B23="","",RANK(CF23,CF$11:CF$31,1))),""),"")</f>
        <v/>
      </c>
      <c r="CH23" s="22" t="str">
        <f t="shared" ref="CH23" si="161">IF(CG23="","",IF($C23="FSCT",IF($B23="","",IF(CG23&gt;0,IF(OR(CF23="DNS",CF23="DSQ",CF23="DNC",CF23="OCS"),0,IF(CF23="DNF",1,(COUNTIF($CF$11:$CF$31,"=DNF")+COUNT($CF$11:$CF$31))-CG23+1)),0)),""))</f>
        <v/>
      </c>
      <c r="CI23" s="66" t="str">
        <f t="shared" ref="CI23" si="162">IF($C23="FSCT",X23,"")</f>
        <v/>
      </c>
      <c r="CJ23" s="22" t="str">
        <f t="shared" ref="CJ23" si="163">IF(Z23&gt;0,IF($C23="FSCT",IF(OR(CI23="DNS",CI23="DNF",CI23="DSQ",CI23="DNC",CI23="OCS"),(COUNTIF($C$11:$C$31,"=FSCT")+1),IF($B23="","",RANK(CI23,CI$11:CI$31,1))),""),"")</f>
        <v/>
      </c>
      <c r="CK23" s="22" t="str">
        <f t="shared" ref="CK23" si="164">IF(CJ23="","",IF($C23="FSCT",IF($B23="","",IF(CJ23&gt;0,IF(OR(CI23="DNS",CI23="DSQ",CI23="DNC",CI23="OCS"),0,IF(CI23="DNF",1,(COUNTIF($CI$11:$CI$31,"=DNF")+COUNT($CI$11:$CI$31))-CJ23+1)),0)),""))</f>
        <v/>
      </c>
    </row>
    <row r="24" spans="1:89" ht="15" customHeight="1" x14ac:dyDescent="0.2">
      <c r="A24" s="60" t="str">
        <f t="shared" si="57"/>
        <v/>
      </c>
      <c r="B24" s="61"/>
      <c r="C24" s="273"/>
      <c r="D24" s="249"/>
      <c r="E24" s="15" t="str">
        <f t="shared" si="58"/>
        <v/>
      </c>
      <c r="F24" s="16" t="str">
        <f t="shared" si="59"/>
        <v/>
      </c>
      <c r="G24" s="8"/>
      <c r="H24" s="238"/>
      <c r="I24" s="242" t="str">
        <f t="shared" si="60"/>
        <v/>
      </c>
      <c r="J24" s="234" t="str">
        <f t="shared" si="61"/>
        <v/>
      </c>
      <c r="K24" s="8"/>
      <c r="L24" s="238"/>
      <c r="M24" s="242" t="str">
        <f t="shared" si="62"/>
        <v/>
      </c>
      <c r="N24" s="234" t="str">
        <f t="shared" si="63"/>
        <v/>
      </c>
      <c r="O24" s="8"/>
      <c r="P24" s="238"/>
      <c r="Q24" s="242" t="str">
        <f t="shared" si="64"/>
        <v/>
      </c>
      <c r="R24" s="234" t="str">
        <f t="shared" si="65"/>
        <v/>
      </c>
      <c r="S24" s="8"/>
      <c r="T24" s="238"/>
      <c r="U24" s="242" t="str">
        <f t="shared" si="66"/>
        <v/>
      </c>
      <c r="V24" s="234" t="str">
        <f t="shared" si="67"/>
        <v/>
      </c>
      <c r="W24" s="8"/>
      <c r="X24" s="238"/>
      <c r="Y24" s="242" t="str">
        <f t="shared" si="68"/>
        <v/>
      </c>
      <c r="Z24" s="234" t="str">
        <f t="shared" si="69"/>
        <v/>
      </c>
      <c r="AR24" s="13" t="str">
        <f t="shared" si="70"/>
        <v/>
      </c>
      <c r="AS24" s="13" t="str">
        <f t="shared" si="70"/>
        <v/>
      </c>
      <c r="AT24" s="13" t="str">
        <f t="shared" si="70"/>
        <v/>
      </c>
      <c r="AU24" s="22" t="str">
        <f t="shared" si="71"/>
        <v/>
      </c>
      <c r="AV24" s="22" t="str">
        <f t="shared" si="72"/>
        <v/>
      </c>
      <c r="AW24" s="22" t="str">
        <f t="shared" si="73"/>
        <v/>
      </c>
      <c r="AX24" s="22" t="str">
        <f t="shared" si="74"/>
        <v/>
      </c>
      <c r="AY24" s="22" t="str">
        <f t="shared" si="75"/>
        <v/>
      </c>
      <c r="BA24" s="13" t="str">
        <f t="shared" si="76"/>
        <v/>
      </c>
      <c r="BB24" s="13" t="str">
        <f t="shared" si="76"/>
        <v/>
      </c>
      <c r="BC24" s="13" t="str">
        <f t="shared" si="76"/>
        <v/>
      </c>
      <c r="BD24" s="66" t="str">
        <f t="shared" si="77"/>
        <v/>
      </c>
      <c r="BE24" s="22" t="str">
        <f t="shared" si="78"/>
        <v/>
      </c>
      <c r="BF24" s="22" t="str">
        <f t="shared" si="79"/>
        <v/>
      </c>
      <c r="BG24" s="66" t="str">
        <f t="shared" si="80"/>
        <v/>
      </c>
      <c r="BH24" s="22" t="str">
        <f t="shared" si="81"/>
        <v/>
      </c>
      <c r="BI24" s="22" t="str">
        <f t="shared" si="82"/>
        <v/>
      </c>
      <c r="BJ24" s="66" t="str">
        <f t="shared" si="83"/>
        <v/>
      </c>
      <c r="BK24" s="22" t="str">
        <f t="shared" si="84"/>
        <v/>
      </c>
      <c r="BL24" s="22" t="str">
        <f t="shared" si="85"/>
        <v/>
      </c>
      <c r="BM24" s="66" t="str">
        <f t="shared" si="86"/>
        <v/>
      </c>
      <c r="BN24" s="22" t="str">
        <f t="shared" si="87"/>
        <v/>
      </c>
      <c r="BO24" s="22" t="str">
        <f t="shared" si="88"/>
        <v/>
      </c>
      <c r="BP24" s="66" t="str">
        <f t="shared" si="89"/>
        <v/>
      </c>
      <c r="BQ24" s="22" t="str">
        <f t="shared" si="90"/>
        <v/>
      </c>
      <c r="BR24" s="22" t="str">
        <f t="shared" si="91"/>
        <v/>
      </c>
      <c r="BT24" s="13" t="str">
        <f t="shared" si="92"/>
        <v/>
      </c>
      <c r="BU24" s="13" t="str">
        <f t="shared" si="92"/>
        <v/>
      </c>
      <c r="BV24" s="13" t="str">
        <f t="shared" si="92"/>
        <v/>
      </c>
      <c r="BW24" s="66" t="str">
        <f t="shared" si="93"/>
        <v/>
      </c>
      <c r="BX24" s="22" t="str">
        <f t="shared" si="94"/>
        <v/>
      </c>
      <c r="BY24" s="22" t="str">
        <f t="shared" si="95"/>
        <v/>
      </c>
      <c r="BZ24" s="66" t="str">
        <f t="shared" si="96"/>
        <v/>
      </c>
      <c r="CA24" s="22" t="str">
        <f t="shared" si="97"/>
        <v/>
      </c>
      <c r="CB24" s="22" t="str">
        <f t="shared" si="98"/>
        <v/>
      </c>
      <c r="CC24" s="66" t="str">
        <f t="shared" si="99"/>
        <v/>
      </c>
      <c r="CD24" s="22" t="str">
        <f t="shared" si="100"/>
        <v/>
      </c>
      <c r="CE24" s="22" t="str">
        <f t="shared" si="101"/>
        <v/>
      </c>
      <c r="CF24" s="66" t="str">
        <f t="shared" si="102"/>
        <v/>
      </c>
      <c r="CG24" s="22" t="str">
        <f t="shared" si="103"/>
        <v/>
      </c>
      <c r="CH24" s="22" t="str">
        <f t="shared" si="104"/>
        <v/>
      </c>
      <c r="CI24" s="66" t="str">
        <f t="shared" si="105"/>
        <v/>
      </c>
      <c r="CJ24" s="22" t="str">
        <f t="shared" si="106"/>
        <v/>
      </c>
      <c r="CK24" s="22" t="str">
        <f t="shared" si="107"/>
        <v/>
      </c>
    </row>
    <row r="25" spans="1:89" ht="15" customHeight="1" x14ac:dyDescent="0.2">
      <c r="A25" s="60" t="str">
        <f t="shared" si="57"/>
        <v/>
      </c>
      <c r="B25" s="61"/>
      <c r="C25" s="273"/>
      <c r="D25" s="249"/>
      <c r="E25" s="15" t="str">
        <f t="shared" si="58"/>
        <v/>
      </c>
      <c r="F25" s="16" t="str">
        <f t="shared" si="59"/>
        <v/>
      </c>
      <c r="G25" s="8"/>
      <c r="H25" s="238"/>
      <c r="I25" s="242" t="str">
        <f t="shared" si="60"/>
        <v/>
      </c>
      <c r="J25" s="234" t="str">
        <f t="shared" si="61"/>
        <v/>
      </c>
      <c r="K25" s="8"/>
      <c r="L25" s="238"/>
      <c r="M25" s="242" t="str">
        <f t="shared" si="62"/>
        <v/>
      </c>
      <c r="N25" s="234" t="str">
        <f t="shared" si="63"/>
        <v/>
      </c>
      <c r="O25" s="8"/>
      <c r="P25" s="238"/>
      <c r="Q25" s="242" t="str">
        <f t="shared" si="64"/>
        <v/>
      </c>
      <c r="R25" s="234" t="str">
        <f t="shared" si="65"/>
        <v/>
      </c>
      <c r="S25" s="8"/>
      <c r="T25" s="238"/>
      <c r="U25" s="242" t="str">
        <f t="shared" si="66"/>
        <v/>
      </c>
      <c r="V25" s="234" t="str">
        <f t="shared" si="67"/>
        <v/>
      </c>
      <c r="W25" s="8"/>
      <c r="X25" s="238"/>
      <c r="Y25" s="242" t="str">
        <f t="shared" si="68"/>
        <v/>
      </c>
      <c r="Z25" s="234" t="str">
        <f t="shared" si="69"/>
        <v/>
      </c>
      <c r="AR25" s="13" t="str">
        <f t="shared" si="70"/>
        <v/>
      </c>
      <c r="AS25" s="13" t="str">
        <f t="shared" si="70"/>
        <v/>
      </c>
      <c r="AT25" s="13" t="str">
        <f t="shared" si="70"/>
        <v/>
      </c>
      <c r="AU25" s="22" t="str">
        <f t="shared" si="71"/>
        <v/>
      </c>
      <c r="AV25" s="22" t="str">
        <f t="shared" si="72"/>
        <v/>
      </c>
      <c r="AW25" s="22" t="str">
        <f t="shared" si="73"/>
        <v/>
      </c>
      <c r="AX25" s="22" t="str">
        <f t="shared" si="74"/>
        <v/>
      </c>
      <c r="AY25" s="22" t="str">
        <f t="shared" si="75"/>
        <v/>
      </c>
      <c r="BA25" s="13" t="str">
        <f t="shared" si="76"/>
        <v/>
      </c>
      <c r="BB25" s="13" t="str">
        <f t="shared" si="76"/>
        <v/>
      </c>
      <c r="BC25" s="13" t="str">
        <f t="shared" si="76"/>
        <v/>
      </c>
      <c r="BD25" s="66" t="str">
        <f t="shared" si="77"/>
        <v/>
      </c>
      <c r="BE25" s="22" t="str">
        <f t="shared" si="78"/>
        <v/>
      </c>
      <c r="BF25" s="22" t="str">
        <f t="shared" si="79"/>
        <v/>
      </c>
      <c r="BG25" s="66" t="str">
        <f t="shared" si="80"/>
        <v/>
      </c>
      <c r="BH25" s="22" t="str">
        <f t="shared" si="81"/>
        <v/>
      </c>
      <c r="BI25" s="22" t="str">
        <f t="shared" si="82"/>
        <v/>
      </c>
      <c r="BJ25" s="66" t="str">
        <f t="shared" si="83"/>
        <v/>
      </c>
      <c r="BK25" s="22" t="str">
        <f t="shared" si="84"/>
        <v/>
      </c>
      <c r="BL25" s="22" t="str">
        <f t="shared" si="85"/>
        <v/>
      </c>
      <c r="BM25" s="66" t="str">
        <f t="shared" si="86"/>
        <v/>
      </c>
      <c r="BN25" s="22" t="str">
        <f t="shared" si="87"/>
        <v/>
      </c>
      <c r="BO25" s="22" t="str">
        <f t="shared" si="88"/>
        <v/>
      </c>
      <c r="BP25" s="66" t="str">
        <f t="shared" si="89"/>
        <v/>
      </c>
      <c r="BQ25" s="22" t="str">
        <f t="shared" si="90"/>
        <v/>
      </c>
      <c r="BR25" s="22" t="str">
        <f t="shared" si="91"/>
        <v/>
      </c>
      <c r="BT25" s="13" t="str">
        <f t="shared" si="92"/>
        <v/>
      </c>
      <c r="BU25" s="13" t="str">
        <f t="shared" si="92"/>
        <v/>
      </c>
      <c r="BV25" s="13" t="str">
        <f t="shared" si="92"/>
        <v/>
      </c>
      <c r="BW25" s="66" t="str">
        <f t="shared" si="93"/>
        <v/>
      </c>
      <c r="BX25" s="22" t="str">
        <f t="shared" si="94"/>
        <v/>
      </c>
      <c r="BY25" s="22" t="str">
        <f t="shared" si="95"/>
        <v/>
      </c>
      <c r="BZ25" s="66" t="str">
        <f t="shared" si="96"/>
        <v/>
      </c>
      <c r="CA25" s="22" t="str">
        <f t="shared" si="97"/>
        <v/>
      </c>
      <c r="CB25" s="22" t="str">
        <f t="shared" si="98"/>
        <v/>
      </c>
      <c r="CC25" s="66" t="str">
        <f t="shared" si="99"/>
        <v/>
      </c>
      <c r="CD25" s="22" t="str">
        <f t="shared" si="100"/>
        <v/>
      </c>
      <c r="CE25" s="22" t="str">
        <f t="shared" si="101"/>
        <v/>
      </c>
      <c r="CF25" s="66" t="str">
        <f t="shared" si="102"/>
        <v/>
      </c>
      <c r="CG25" s="22" t="str">
        <f t="shared" si="103"/>
        <v/>
      </c>
      <c r="CH25" s="22" t="str">
        <f t="shared" si="104"/>
        <v/>
      </c>
      <c r="CI25" s="66" t="str">
        <f t="shared" si="105"/>
        <v/>
      </c>
      <c r="CJ25" s="22" t="str">
        <f t="shared" si="106"/>
        <v/>
      </c>
      <c r="CK25" s="22" t="str">
        <f t="shared" si="107"/>
        <v/>
      </c>
    </row>
    <row r="26" spans="1:89" ht="15" customHeight="1" x14ac:dyDescent="0.2">
      <c r="A26" s="60" t="str">
        <f t="shared" si="57"/>
        <v/>
      </c>
      <c r="B26" s="61"/>
      <c r="C26" s="273"/>
      <c r="D26" s="249"/>
      <c r="E26" s="15" t="str">
        <f t="shared" si="58"/>
        <v/>
      </c>
      <c r="F26" s="16" t="str">
        <f t="shared" si="59"/>
        <v/>
      </c>
      <c r="G26" s="8"/>
      <c r="H26" s="238"/>
      <c r="I26" s="242" t="str">
        <f t="shared" si="60"/>
        <v/>
      </c>
      <c r="J26" s="234" t="str">
        <f t="shared" si="61"/>
        <v/>
      </c>
      <c r="K26" s="8"/>
      <c r="L26" s="238"/>
      <c r="M26" s="242" t="str">
        <f t="shared" si="62"/>
        <v/>
      </c>
      <c r="N26" s="234" t="str">
        <f t="shared" si="63"/>
        <v/>
      </c>
      <c r="O26" s="8"/>
      <c r="P26" s="238"/>
      <c r="Q26" s="242" t="str">
        <f t="shared" si="64"/>
        <v/>
      </c>
      <c r="R26" s="234" t="str">
        <f t="shared" si="65"/>
        <v/>
      </c>
      <c r="S26" s="8"/>
      <c r="T26" s="238"/>
      <c r="U26" s="242" t="str">
        <f t="shared" si="66"/>
        <v/>
      </c>
      <c r="V26" s="234" t="str">
        <f t="shared" si="67"/>
        <v/>
      </c>
      <c r="W26" s="8"/>
      <c r="X26" s="238"/>
      <c r="Y26" s="242" t="str">
        <f t="shared" si="68"/>
        <v/>
      </c>
      <c r="Z26" s="234" t="str">
        <f t="shared" si="69"/>
        <v/>
      </c>
      <c r="AR26" s="13" t="str">
        <f t="shared" si="70"/>
        <v/>
      </c>
      <c r="AS26" s="13" t="str">
        <f t="shared" si="70"/>
        <v/>
      </c>
      <c r="AT26" s="13" t="str">
        <f t="shared" si="70"/>
        <v/>
      </c>
      <c r="AU26" s="22" t="str">
        <f t="shared" si="71"/>
        <v/>
      </c>
      <c r="AV26" s="22" t="str">
        <f t="shared" si="72"/>
        <v/>
      </c>
      <c r="AW26" s="22" t="str">
        <f t="shared" si="73"/>
        <v/>
      </c>
      <c r="AX26" s="22" t="str">
        <f t="shared" si="74"/>
        <v/>
      </c>
      <c r="AY26" s="22" t="str">
        <f t="shared" si="75"/>
        <v/>
      </c>
      <c r="BA26" s="13" t="str">
        <f t="shared" si="76"/>
        <v/>
      </c>
      <c r="BB26" s="13" t="str">
        <f t="shared" si="76"/>
        <v/>
      </c>
      <c r="BC26" s="13" t="str">
        <f t="shared" si="76"/>
        <v/>
      </c>
      <c r="BD26" s="66" t="str">
        <f t="shared" si="77"/>
        <v/>
      </c>
      <c r="BE26" s="22" t="str">
        <f t="shared" si="78"/>
        <v/>
      </c>
      <c r="BF26" s="22" t="str">
        <f t="shared" si="79"/>
        <v/>
      </c>
      <c r="BG26" s="66" t="str">
        <f t="shared" si="80"/>
        <v/>
      </c>
      <c r="BH26" s="22" t="str">
        <f t="shared" si="81"/>
        <v/>
      </c>
      <c r="BI26" s="22" t="str">
        <f t="shared" si="82"/>
        <v/>
      </c>
      <c r="BJ26" s="66" t="str">
        <f t="shared" si="83"/>
        <v/>
      </c>
      <c r="BK26" s="22" t="str">
        <f t="shared" si="84"/>
        <v/>
      </c>
      <c r="BL26" s="22" t="str">
        <f t="shared" si="85"/>
        <v/>
      </c>
      <c r="BM26" s="66" t="str">
        <f t="shared" si="86"/>
        <v/>
      </c>
      <c r="BN26" s="22" t="str">
        <f t="shared" si="87"/>
        <v/>
      </c>
      <c r="BO26" s="22" t="str">
        <f t="shared" si="88"/>
        <v/>
      </c>
      <c r="BP26" s="66" t="str">
        <f t="shared" si="89"/>
        <v/>
      </c>
      <c r="BQ26" s="22" t="str">
        <f t="shared" si="90"/>
        <v/>
      </c>
      <c r="BR26" s="22" t="str">
        <f t="shared" si="91"/>
        <v/>
      </c>
      <c r="BT26" s="13" t="str">
        <f t="shared" si="92"/>
        <v/>
      </c>
      <c r="BU26" s="13" t="str">
        <f t="shared" si="92"/>
        <v/>
      </c>
      <c r="BV26" s="13" t="str">
        <f t="shared" si="92"/>
        <v/>
      </c>
      <c r="BW26" s="66" t="str">
        <f t="shared" si="93"/>
        <v/>
      </c>
      <c r="BX26" s="22" t="str">
        <f t="shared" si="94"/>
        <v/>
      </c>
      <c r="BY26" s="22" t="str">
        <f t="shared" si="95"/>
        <v/>
      </c>
      <c r="BZ26" s="66" t="str">
        <f t="shared" si="96"/>
        <v/>
      </c>
      <c r="CA26" s="22" t="str">
        <f t="shared" si="97"/>
        <v/>
      </c>
      <c r="CB26" s="22" t="str">
        <f t="shared" si="98"/>
        <v/>
      </c>
      <c r="CC26" s="66" t="str">
        <f t="shared" si="99"/>
        <v/>
      </c>
      <c r="CD26" s="22" t="str">
        <f t="shared" si="100"/>
        <v/>
      </c>
      <c r="CE26" s="22" t="str">
        <f t="shared" si="101"/>
        <v/>
      </c>
      <c r="CF26" s="66" t="str">
        <f t="shared" si="102"/>
        <v/>
      </c>
      <c r="CG26" s="22" t="str">
        <f t="shared" si="103"/>
        <v/>
      </c>
      <c r="CH26" s="22" t="str">
        <f t="shared" si="104"/>
        <v/>
      </c>
      <c r="CI26" s="66" t="str">
        <f t="shared" si="105"/>
        <v/>
      </c>
      <c r="CJ26" s="22" t="str">
        <f t="shared" si="106"/>
        <v/>
      </c>
      <c r="CK26" s="22" t="str">
        <f t="shared" si="107"/>
        <v/>
      </c>
    </row>
    <row r="27" spans="1:89" ht="15" customHeight="1" x14ac:dyDescent="0.2">
      <c r="A27" s="60" t="str">
        <f t="shared" si="57"/>
        <v/>
      </c>
      <c r="B27" s="61"/>
      <c r="C27" s="273"/>
      <c r="D27" s="249"/>
      <c r="E27" s="15" t="str">
        <f t="shared" si="58"/>
        <v/>
      </c>
      <c r="F27" s="16" t="str">
        <f t="shared" si="59"/>
        <v/>
      </c>
      <c r="G27" s="8"/>
      <c r="H27" s="238"/>
      <c r="I27" s="242" t="str">
        <f t="shared" si="60"/>
        <v/>
      </c>
      <c r="J27" s="234" t="str">
        <f t="shared" si="61"/>
        <v/>
      </c>
      <c r="K27" s="8"/>
      <c r="L27" s="238"/>
      <c r="M27" s="242" t="str">
        <f t="shared" si="62"/>
        <v/>
      </c>
      <c r="N27" s="234" t="str">
        <f t="shared" si="63"/>
        <v/>
      </c>
      <c r="O27" s="8"/>
      <c r="P27" s="238"/>
      <c r="Q27" s="242" t="str">
        <f t="shared" si="64"/>
        <v/>
      </c>
      <c r="R27" s="234" t="str">
        <f t="shared" si="65"/>
        <v/>
      </c>
      <c r="S27" s="8"/>
      <c r="T27" s="238"/>
      <c r="U27" s="242" t="str">
        <f t="shared" si="66"/>
        <v/>
      </c>
      <c r="V27" s="234" t="str">
        <f t="shared" si="67"/>
        <v/>
      </c>
      <c r="W27" s="8"/>
      <c r="X27" s="238"/>
      <c r="Y27" s="242" t="str">
        <f t="shared" si="68"/>
        <v/>
      </c>
      <c r="Z27" s="234" t="str">
        <f t="shared" si="69"/>
        <v/>
      </c>
      <c r="AR27" s="13" t="str">
        <f t="shared" ref="AR27:AT31" si="165">IF($B27="","",B27)</f>
        <v/>
      </c>
      <c r="AS27" s="13" t="str">
        <f t="shared" si="165"/>
        <v/>
      </c>
      <c r="AT27" s="13" t="str">
        <f t="shared" si="165"/>
        <v/>
      </c>
      <c r="AU27" s="22" t="str">
        <f t="shared" si="71"/>
        <v/>
      </c>
      <c r="AV27" s="22" t="str">
        <f t="shared" si="72"/>
        <v/>
      </c>
      <c r="AW27" s="22" t="str">
        <f t="shared" si="73"/>
        <v/>
      </c>
      <c r="AX27" s="22" t="str">
        <f t="shared" si="74"/>
        <v/>
      </c>
      <c r="AY27" s="22" t="str">
        <f t="shared" si="75"/>
        <v/>
      </c>
      <c r="BA27" s="13" t="str">
        <f t="shared" ref="BA27:BC31" si="166">IF($B27="","",B27)</f>
        <v/>
      </c>
      <c r="BB27" s="13" t="str">
        <f t="shared" si="166"/>
        <v/>
      </c>
      <c r="BC27" s="13" t="str">
        <f t="shared" si="166"/>
        <v/>
      </c>
      <c r="BD27" s="66" t="str">
        <f t="shared" si="77"/>
        <v/>
      </c>
      <c r="BE27" s="22" t="str">
        <f t="shared" si="78"/>
        <v/>
      </c>
      <c r="BF27" s="22" t="str">
        <f t="shared" si="79"/>
        <v/>
      </c>
      <c r="BG27" s="66" t="str">
        <f t="shared" si="80"/>
        <v/>
      </c>
      <c r="BH27" s="22" t="str">
        <f t="shared" si="81"/>
        <v/>
      </c>
      <c r="BI27" s="22" t="str">
        <f t="shared" si="82"/>
        <v/>
      </c>
      <c r="BJ27" s="66" t="str">
        <f t="shared" si="83"/>
        <v/>
      </c>
      <c r="BK27" s="22" t="str">
        <f t="shared" si="84"/>
        <v/>
      </c>
      <c r="BL27" s="22" t="str">
        <f t="shared" si="85"/>
        <v/>
      </c>
      <c r="BM27" s="66" t="str">
        <f t="shared" si="86"/>
        <v/>
      </c>
      <c r="BN27" s="22" t="str">
        <f t="shared" si="87"/>
        <v/>
      </c>
      <c r="BO27" s="22" t="str">
        <f t="shared" si="88"/>
        <v/>
      </c>
      <c r="BP27" s="66" t="str">
        <f t="shared" si="89"/>
        <v/>
      </c>
      <c r="BQ27" s="22" t="str">
        <f t="shared" si="90"/>
        <v/>
      </c>
      <c r="BR27" s="22" t="str">
        <f t="shared" si="91"/>
        <v/>
      </c>
      <c r="BT27" s="13" t="str">
        <f t="shared" ref="BT27:BV31" si="167">IF($B27="","",B27)</f>
        <v/>
      </c>
      <c r="BU27" s="13" t="str">
        <f t="shared" si="167"/>
        <v/>
      </c>
      <c r="BV27" s="13" t="str">
        <f t="shared" si="167"/>
        <v/>
      </c>
      <c r="BW27" s="66" t="str">
        <f t="shared" si="93"/>
        <v/>
      </c>
      <c r="BX27" s="22" t="str">
        <f t="shared" si="94"/>
        <v/>
      </c>
      <c r="BY27" s="22" t="str">
        <f t="shared" si="95"/>
        <v/>
      </c>
      <c r="BZ27" s="66" t="str">
        <f t="shared" si="96"/>
        <v/>
      </c>
      <c r="CA27" s="22" t="str">
        <f t="shared" si="97"/>
        <v/>
      </c>
      <c r="CB27" s="22" t="str">
        <f t="shared" si="98"/>
        <v/>
      </c>
      <c r="CC27" s="66" t="str">
        <f t="shared" si="99"/>
        <v/>
      </c>
      <c r="CD27" s="22" t="str">
        <f t="shared" si="100"/>
        <v/>
      </c>
      <c r="CE27" s="22" t="str">
        <f t="shared" si="101"/>
        <v/>
      </c>
      <c r="CF27" s="66" t="str">
        <f t="shared" si="102"/>
        <v/>
      </c>
      <c r="CG27" s="22" t="str">
        <f t="shared" si="103"/>
        <v/>
      </c>
      <c r="CH27" s="22" t="str">
        <f t="shared" si="104"/>
        <v/>
      </c>
      <c r="CI27" s="66" t="str">
        <f t="shared" si="105"/>
        <v/>
      </c>
      <c r="CJ27" s="22" t="str">
        <f t="shared" si="106"/>
        <v/>
      </c>
      <c r="CK27" s="22" t="str">
        <f t="shared" si="107"/>
        <v/>
      </c>
    </row>
    <row r="28" spans="1:89" ht="15" customHeight="1" x14ac:dyDescent="0.2">
      <c r="A28" s="60" t="str">
        <f t="shared" si="57"/>
        <v/>
      </c>
      <c r="B28" s="61"/>
      <c r="C28" s="273"/>
      <c r="D28" s="249"/>
      <c r="E28" s="15" t="str">
        <f t="shared" si="58"/>
        <v/>
      </c>
      <c r="F28" s="16" t="str">
        <f t="shared" si="59"/>
        <v/>
      </c>
      <c r="G28" s="8"/>
      <c r="H28" s="238"/>
      <c r="I28" s="242" t="str">
        <f t="shared" si="60"/>
        <v/>
      </c>
      <c r="J28" s="234" t="str">
        <f t="shared" si="61"/>
        <v/>
      </c>
      <c r="K28" s="8"/>
      <c r="L28" s="238"/>
      <c r="M28" s="242" t="str">
        <f t="shared" si="62"/>
        <v/>
      </c>
      <c r="N28" s="234" t="str">
        <f t="shared" si="63"/>
        <v/>
      </c>
      <c r="O28" s="8"/>
      <c r="P28" s="238"/>
      <c r="Q28" s="242" t="str">
        <f t="shared" si="64"/>
        <v/>
      </c>
      <c r="R28" s="234" t="str">
        <f t="shared" si="65"/>
        <v/>
      </c>
      <c r="S28" s="8"/>
      <c r="T28" s="238"/>
      <c r="U28" s="242" t="str">
        <f t="shared" si="66"/>
        <v/>
      </c>
      <c r="V28" s="234" t="str">
        <f t="shared" si="67"/>
        <v/>
      </c>
      <c r="W28" s="8"/>
      <c r="X28" s="238"/>
      <c r="Y28" s="242" t="str">
        <f t="shared" si="68"/>
        <v/>
      </c>
      <c r="Z28" s="234" t="str">
        <f t="shared" si="69"/>
        <v/>
      </c>
      <c r="AR28" s="13" t="str">
        <f t="shared" si="165"/>
        <v/>
      </c>
      <c r="AS28" s="13" t="str">
        <f t="shared" si="165"/>
        <v/>
      </c>
      <c r="AT28" s="13" t="str">
        <f t="shared" si="165"/>
        <v/>
      </c>
      <c r="AU28" s="22" t="str">
        <f t="shared" si="71"/>
        <v/>
      </c>
      <c r="AV28" s="22" t="str">
        <f t="shared" si="72"/>
        <v/>
      </c>
      <c r="AW28" s="22" t="str">
        <f t="shared" si="73"/>
        <v/>
      </c>
      <c r="AX28" s="22" t="str">
        <f t="shared" si="74"/>
        <v/>
      </c>
      <c r="AY28" s="22" t="str">
        <f t="shared" si="75"/>
        <v/>
      </c>
      <c r="BA28" s="13" t="str">
        <f t="shared" si="166"/>
        <v/>
      </c>
      <c r="BB28" s="13" t="str">
        <f t="shared" si="166"/>
        <v/>
      </c>
      <c r="BC28" s="13" t="str">
        <f t="shared" si="166"/>
        <v/>
      </c>
      <c r="BD28" s="66" t="str">
        <f t="shared" si="77"/>
        <v/>
      </c>
      <c r="BE28" s="22" t="str">
        <f t="shared" si="78"/>
        <v/>
      </c>
      <c r="BF28" s="22" t="str">
        <f t="shared" si="79"/>
        <v/>
      </c>
      <c r="BG28" s="66" t="str">
        <f t="shared" si="80"/>
        <v/>
      </c>
      <c r="BH28" s="22" t="str">
        <f t="shared" si="81"/>
        <v/>
      </c>
      <c r="BI28" s="22" t="str">
        <f t="shared" si="82"/>
        <v/>
      </c>
      <c r="BJ28" s="66" t="str">
        <f t="shared" si="83"/>
        <v/>
      </c>
      <c r="BK28" s="22" t="str">
        <f t="shared" si="84"/>
        <v/>
      </c>
      <c r="BL28" s="22" t="str">
        <f t="shared" si="85"/>
        <v/>
      </c>
      <c r="BM28" s="66" t="str">
        <f t="shared" si="86"/>
        <v/>
      </c>
      <c r="BN28" s="22" t="str">
        <f t="shared" si="87"/>
        <v/>
      </c>
      <c r="BO28" s="22" t="str">
        <f t="shared" si="88"/>
        <v/>
      </c>
      <c r="BP28" s="66" t="str">
        <f t="shared" si="89"/>
        <v/>
      </c>
      <c r="BQ28" s="22" t="str">
        <f t="shared" si="90"/>
        <v/>
      </c>
      <c r="BR28" s="22" t="str">
        <f t="shared" si="91"/>
        <v/>
      </c>
      <c r="BT28" s="13" t="str">
        <f t="shared" si="167"/>
        <v/>
      </c>
      <c r="BU28" s="13" t="str">
        <f t="shared" si="167"/>
        <v/>
      </c>
      <c r="BV28" s="13" t="str">
        <f t="shared" si="167"/>
        <v/>
      </c>
      <c r="BW28" s="66" t="str">
        <f t="shared" si="93"/>
        <v/>
      </c>
      <c r="BX28" s="22" t="str">
        <f t="shared" si="94"/>
        <v/>
      </c>
      <c r="BY28" s="22" t="str">
        <f t="shared" si="95"/>
        <v/>
      </c>
      <c r="BZ28" s="66" t="str">
        <f t="shared" si="96"/>
        <v/>
      </c>
      <c r="CA28" s="22" t="str">
        <f t="shared" si="97"/>
        <v/>
      </c>
      <c r="CB28" s="22" t="str">
        <f t="shared" si="98"/>
        <v/>
      </c>
      <c r="CC28" s="66" t="str">
        <f t="shared" si="99"/>
        <v/>
      </c>
      <c r="CD28" s="22" t="str">
        <f t="shared" si="100"/>
        <v/>
      </c>
      <c r="CE28" s="22" t="str">
        <f t="shared" si="101"/>
        <v/>
      </c>
      <c r="CF28" s="66" t="str">
        <f t="shared" si="102"/>
        <v/>
      </c>
      <c r="CG28" s="22" t="str">
        <f t="shared" si="103"/>
        <v/>
      </c>
      <c r="CH28" s="22" t="str">
        <f t="shared" si="104"/>
        <v/>
      </c>
      <c r="CI28" s="66" t="str">
        <f t="shared" si="105"/>
        <v/>
      </c>
      <c r="CJ28" s="22" t="str">
        <f t="shared" si="106"/>
        <v/>
      </c>
      <c r="CK28" s="22" t="str">
        <f t="shared" si="107"/>
        <v/>
      </c>
    </row>
    <row r="29" spans="1:89" ht="15" customHeight="1" x14ac:dyDescent="0.2">
      <c r="A29" s="60" t="str">
        <f t="shared" si="57"/>
        <v/>
      </c>
      <c r="B29" s="61"/>
      <c r="C29" s="273"/>
      <c r="D29" s="249"/>
      <c r="E29" s="15" t="str">
        <f t="shared" si="58"/>
        <v/>
      </c>
      <c r="F29" s="16" t="str">
        <f t="shared" si="59"/>
        <v/>
      </c>
      <c r="G29" s="8"/>
      <c r="H29" s="238"/>
      <c r="I29" s="242" t="str">
        <f t="shared" si="60"/>
        <v/>
      </c>
      <c r="J29" s="234" t="str">
        <f t="shared" si="61"/>
        <v/>
      </c>
      <c r="K29" s="8"/>
      <c r="L29" s="238"/>
      <c r="M29" s="242" t="str">
        <f t="shared" si="62"/>
        <v/>
      </c>
      <c r="N29" s="234" t="str">
        <f t="shared" si="63"/>
        <v/>
      </c>
      <c r="O29" s="8"/>
      <c r="P29" s="238"/>
      <c r="Q29" s="242" t="str">
        <f t="shared" si="64"/>
        <v/>
      </c>
      <c r="R29" s="234" t="str">
        <f t="shared" si="65"/>
        <v/>
      </c>
      <c r="S29" s="8"/>
      <c r="T29" s="238"/>
      <c r="U29" s="242" t="str">
        <f t="shared" si="66"/>
        <v/>
      </c>
      <c r="V29" s="234" t="str">
        <f t="shared" si="67"/>
        <v/>
      </c>
      <c r="W29" s="8"/>
      <c r="X29" s="238"/>
      <c r="Y29" s="242" t="str">
        <f t="shared" si="68"/>
        <v/>
      </c>
      <c r="Z29" s="234" t="str">
        <f t="shared" si="69"/>
        <v/>
      </c>
      <c r="AR29" s="13" t="str">
        <f t="shared" si="165"/>
        <v/>
      </c>
      <c r="AS29" s="13" t="str">
        <f t="shared" si="165"/>
        <v/>
      </c>
      <c r="AT29" s="13" t="str">
        <f t="shared" si="165"/>
        <v/>
      </c>
      <c r="AU29" s="22" t="str">
        <f t="shared" si="71"/>
        <v/>
      </c>
      <c r="AV29" s="22" t="str">
        <f t="shared" si="72"/>
        <v/>
      </c>
      <c r="AW29" s="22" t="str">
        <f t="shared" si="73"/>
        <v/>
      </c>
      <c r="AX29" s="22" t="str">
        <f t="shared" si="74"/>
        <v/>
      </c>
      <c r="AY29" s="22" t="str">
        <f t="shared" si="75"/>
        <v/>
      </c>
      <c r="BA29" s="13" t="str">
        <f t="shared" si="166"/>
        <v/>
      </c>
      <c r="BB29" s="13" t="str">
        <f t="shared" si="166"/>
        <v/>
      </c>
      <c r="BC29" s="13" t="str">
        <f t="shared" si="166"/>
        <v/>
      </c>
      <c r="BD29" s="66" t="str">
        <f t="shared" si="77"/>
        <v/>
      </c>
      <c r="BE29" s="22" t="str">
        <f t="shared" si="78"/>
        <v/>
      </c>
      <c r="BF29" s="22" t="str">
        <f t="shared" si="79"/>
        <v/>
      </c>
      <c r="BG29" s="66" t="str">
        <f t="shared" si="80"/>
        <v/>
      </c>
      <c r="BH29" s="22" t="str">
        <f t="shared" si="81"/>
        <v/>
      </c>
      <c r="BI29" s="22" t="str">
        <f t="shared" si="82"/>
        <v/>
      </c>
      <c r="BJ29" s="66" t="str">
        <f t="shared" si="83"/>
        <v/>
      </c>
      <c r="BK29" s="22" t="str">
        <f t="shared" si="84"/>
        <v/>
      </c>
      <c r="BL29" s="22" t="str">
        <f t="shared" si="85"/>
        <v/>
      </c>
      <c r="BM29" s="66" t="str">
        <f t="shared" si="86"/>
        <v/>
      </c>
      <c r="BN29" s="22" t="str">
        <f t="shared" si="87"/>
        <v/>
      </c>
      <c r="BO29" s="22" t="str">
        <f t="shared" si="88"/>
        <v/>
      </c>
      <c r="BP29" s="66" t="str">
        <f t="shared" si="89"/>
        <v/>
      </c>
      <c r="BQ29" s="22" t="str">
        <f t="shared" si="90"/>
        <v/>
      </c>
      <c r="BR29" s="22" t="str">
        <f t="shared" si="91"/>
        <v/>
      </c>
      <c r="BT29" s="13" t="str">
        <f t="shared" si="167"/>
        <v/>
      </c>
      <c r="BU29" s="13" t="str">
        <f t="shared" si="167"/>
        <v/>
      </c>
      <c r="BV29" s="13" t="str">
        <f t="shared" si="167"/>
        <v/>
      </c>
      <c r="BW29" s="66" t="str">
        <f t="shared" si="93"/>
        <v/>
      </c>
      <c r="BX29" s="22" t="str">
        <f t="shared" si="94"/>
        <v/>
      </c>
      <c r="BY29" s="22" t="str">
        <f t="shared" si="95"/>
        <v/>
      </c>
      <c r="BZ29" s="66" t="str">
        <f t="shared" si="96"/>
        <v/>
      </c>
      <c r="CA29" s="22" t="str">
        <f t="shared" si="97"/>
        <v/>
      </c>
      <c r="CB29" s="22" t="str">
        <f t="shared" si="98"/>
        <v/>
      </c>
      <c r="CC29" s="66" t="str">
        <f t="shared" si="99"/>
        <v/>
      </c>
      <c r="CD29" s="22" t="str">
        <f t="shared" si="100"/>
        <v/>
      </c>
      <c r="CE29" s="22" t="str">
        <f t="shared" si="101"/>
        <v/>
      </c>
      <c r="CF29" s="66" t="str">
        <f t="shared" si="102"/>
        <v/>
      </c>
      <c r="CG29" s="22" t="str">
        <f t="shared" si="103"/>
        <v/>
      </c>
      <c r="CH29" s="22" t="str">
        <f t="shared" si="104"/>
        <v/>
      </c>
      <c r="CI29" s="66" t="str">
        <f t="shared" si="105"/>
        <v/>
      </c>
      <c r="CJ29" s="22" t="str">
        <f t="shared" si="106"/>
        <v/>
      </c>
      <c r="CK29" s="22" t="str">
        <f t="shared" si="107"/>
        <v/>
      </c>
    </row>
    <row r="30" spans="1:89" ht="15" customHeight="1" x14ac:dyDescent="0.2">
      <c r="A30" s="60" t="str">
        <f>F30</f>
        <v/>
      </c>
      <c r="B30" s="61"/>
      <c r="C30" s="273"/>
      <c r="D30" s="249"/>
      <c r="E30" s="15" t="str">
        <f t="shared" si="58"/>
        <v/>
      </c>
      <c r="F30" s="16" t="str">
        <f t="shared" si="59"/>
        <v/>
      </c>
      <c r="G30" s="8"/>
      <c r="H30" s="238"/>
      <c r="I30" s="242" t="str">
        <f t="shared" si="60"/>
        <v/>
      </c>
      <c r="J30" s="234" t="str">
        <f t="shared" si="61"/>
        <v/>
      </c>
      <c r="K30" s="8"/>
      <c r="L30" s="238"/>
      <c r="M30" s="242" t="str">
        <f t="shared" si="62"/>
        <v/>
      </c>
      <c r="N30" s="234" t="str">
        <f t="shared" si="63"/>
        <v/>
      </c>
      <c r="O30" s="8"/>
      <c r="P30" s="238"/>
      <c r="Q30" s="242" t="str">
        <f t="shared" si="64"/>
        <v/>
      </c>
      <c r="R30" s="234" t="str">
        <f t="shared" si="65"/>
        <v/>
      </c>
      <c r="S30" s="8"/>
      <c r="T30" s="238"/>
      <c r="U30" s="242" t="str">
        <f t="shared" si="66"/>
        <v/>
      </c>
      <c r="V30" s="234" t="str">
        <f t="shared" si="67"/>
        <v/>
      </c>
      <c r="W30" s="8"/>
      <c r="X30" s="238"/>
      <c r="Y30" s="242" t="str">
        <f t="shared" si="68"/>
        <v/>
      </c>
      <c r="Z30" s="234" t="str">
        <f t="shared" si="69"/>
        <v/>
      </c>
      <c r="AR30" s="13" t="str">
        <f t="shared" si="165"/>
        <v/>
      </c>
      <c r="AS30" s="13" t="str">
        <f t="shared" si="165"/>
        <v/>
      </c>
      <c r="AT30" s="13" t="str">
        <f t="shared" si="165"/>
        <v/>
      </c>
      <c r="AU30" s="22" t="str">
        <f t="shared" si="71"/>
        <v/>
      </c>
      <c r="AV30" s="22" t="str">
        <f t="shared" si="72"/>
        <v/>
      </c>
      <c r="AW30" s="22" t="str">
        <f t="shared" si="73"/>
        <v/>
      </c>
      <c r="AX30" s="22" t="str">
        <f t="shared" si="74"/>
        <v/>
      </c>
      <c r="AY30" s="22" t="str">
        <f t="shared" si="75"/>
        <v/>
      </c>
      <c r="BA30" s="13" t="str">
        <f t="shared" si="166"/>
        <v/>
      </c>
      <c r="BB30" s="13" t="str">
        <f t="shared" si="166"/>
        <v/>
      </c>
      <c r="BC30" s="13" t="str">
        <f t="shared" si="166"/>
        <v/>
      </c>
      <c r="BD30" s="66" t="str">
        <f t="shared" si="77"/>
        <v/>
      </c>
      <c r="BE30" s="22" t="str">
        <f t="shared" si="78"/>
        <v/>
      </c>
      <c r="BF30" s="22" t="str">
        <f t="shared" si="79"/>
        <v/>
      </c>
      <c r="BG30" s="66" t="str">
        <f t="shared" si="80"/>
        <v/>
      </c>
      <c r="BH30" s="22" t="str">
        <f t="shared" si="81"/>
        <v/>
      </c>
      <c r="BI30" s="22" t="str">
        <f t="shared" si="82"/>
        <v/>
      </c>
      <c r="BJ30" s="66" t="str">
        <f t="shared" si="83"/>
        <v/>
      </c>
      <c r="BK30" s="22" t="str">
        <f t="shared" si="84"/>
        <v/>
      </c>
      <c r="BL30" s="22" t="str">
        <f t="shared" si="85"/>
        <v/>
      </c>
      <c r="BM30" s="66" t="str">
        <f t="shared" si="86"/>
        <v/>
      </c>
      <c r="BN30" s="22" t="str">
        <f t="shared" si="87"/>
        <v/>
      </c>
      <c r="BO30" s="22" t="str">
        <f t="shared" si="88"/>
        <v/>
      </c>
      <c r="BP30" s="66" t="str">
        <f t="shared" si="89"/>
        <v/>
      </c>
      <c r="BQ30" s="22" t="str">
        <f t="shared" si="90"/>
        <v/>
      </c>
      <c r="BR30" s="22" t="str">
        <f t="shared" si="91"/>
        <v/>
      </c>
      <c r="BT30" s="13" t="str">
        <f t="shared" si="167"/>
        <v/>
      </c>
      <c r="BU30" s="13" t="str">
        <f t="shared" si="167"/>
        <v/>
      </c>
      <c r="BV30" s="13" t="str">
        <f t="shared" si="167"/>
        <v/>
      </c>
      <c r="BW30" s="66" t="str">
        <f t="shared" si="93"/>
        <v/>
      </c>
      <c r="BX30" s="22" t="str">
        <f t="shared" si="94"/>
        <v/>
      </c>
      <c r="BY30" s="22" t="str">
        <f t="shared" si="95"/>
        <v/>
      </c>
      <c r="BZ30" s="66" t="str">
        <f t="shared" si="96"/>
        <v/>
      </c>
      <c r="CA30" s="22" t="str">
        <f t="shared" si="97"/>
        <v/>
      </c>
      <c r="CB30" s="22" t="str">
        <f t="shared" si="98"/>
        <v/>
      </c>
      <c r="CC30" s="66" t="str">
        <f t="shared" si="99"/>
        <v/>
      </c>
      <c r="CD30" s="22" t="str">
        <f t="shared" si="100"/>
        <v/>
      </c>
      <c r="CE30" s="22" t="str">
        <f t="shared" si="101"/>
        <v/>
      </c>
      <c r="CF30" s="66" t="str">
        <f t="shared" si="102"/>
        <v/>
      </c>
      <c r="CG30" s="22" t="str">
        <f t="shared" si="103"/>
        <v/>
      </c>
      <c r="CH30" s="22" t="str">
        <f t="shared" si="104"/>
        <v/>
      </c>
      <c r="CI30" s="66" t="str">
        <f t="shared" si="105"/>
        <v/>
      </c>
      <c r="CJ30" s="22" t="str">
        <f t="shared" si="106"/>
        <v/>
      </c>
      <c r="CK30" s="22" t="str">
        <f t="shared" si="107"/>
        <v/>
      </c>
    </row>
    <row r="31" spans="1:89" ht="15" customHeight="1" thickBot="1" x14ac:dyDescent="0.25">
      <c r="A31" s="60" t="str">
        <f>F31</f>
        <v/>
      </c>
      <c r="B31" s="250"/>
      <c r="C31" s="250"/>
      <c r="D31" s="251"/>
      <c r="E31" s="15" t="str">
        <f t="shared" si="58"/>
        <v/>
      </c>
      <c r="F31" s="20" t="str">
        <f t="shared" si="59"/>
        <v/>
      </c>
      <c r="G31" s="21"/>
      <c r="H31" s="238"/>
      <c r="I31" s="242" t="str">
        <f t="shared" si="60"/>
        <v/>
      </c>
      <c r="J31" s="234" t="str">
        <f t="shared" si="61"/>
        <v/>
      </c>
      <c r="K31" s="21"/>
      <c r="L31" s="238"/>
      <c r="M31" s="242" t="str">
        <f t="shared" si="62"/>
        <v/>
      </c>
      <c r="N31" s="234" t="str">
        <f t="shared" si="63"/>
        <v/>
      </c>
      <c r="O31" s="21"/>
      <c r="P31" s="238"/>
      <c r="Q31" s="242" t="str">
        <f t="shared" si="64"/>
        <v/>
      </c>
      <c r="R31" s="234" t="str">
        <f t="shared" si="65"/>
        <v/>
      </c>
      <c r="S31" s="21"/>
      <c r="T31" s="238"/>
      <c r="U31" s="242" t="str">
        <f t="shared" si="66"/>
        <v/>
      </c>
      <c r="V31" s="234" t="str">
        <f t="shared" si="67"/>
        <v/>
      </c>
      <c r="W31" s="21"/>
      <c r="X31" s="238"/>
      <c r="Y31" s="242" t="str">
        <f t="shared" si="68"/>
        <v/>
      </c>
      <c r="Z31" s="234" t="str">
        <f t="shared" si="69"/>
        <v/>
      </c>
      <c r="AR31" s="13" t="str">
        <f t="shared" si="165"/>
        <v/>
      </c>
      <c r="AS31" s="13" t="str">
        <f t="shared" si="165"/>
        <v/>
      </c>
      <c r="AT31" s="13" t="str">
        <f t="shared" si="165"/>
        <v/>
      </c>
      <c r="AU31" s="22" t="str">
        <f t="shared" si="71"/>
        <v/>
      </c>
      <c r="AV31" s="22" t="str">
        <f t="shared" si="72"/>
        <v/>
      </c>
      <c r="AW31" s="22" t="str">
        <f t="shared" si="73"/>
        <v/>
      </c>
      <c r="AX31" s="22" t="str">
        <f t="shared" si="74"/>
        <v/>
      </c>
      <c r="AY31" s="22" t="str">
        <f t="shared" si="75"/>
        <v/>
      </c>
      <c r="BA31" s="13" t="str">
        <f t="shared" si="166"/>
        <v/>
      </c>
      <c r="BB31" s="13" t="str">
        <f t="shared" si="166"/>
        <v/>
      </c>
      <c r="BC31" s="13" t="str">
        <f t="shared" si="166"/>
        <v/>
      </c>
      <c r="BD31" s="66" t="str">
        <f t="shared" si="77"/>
        <v/>
      </c>
      <c r="BE31" s="22" t="str">
        <f t="shared" si="78"/>
        <v/>
      </c>
      <c r="BF31" s="22" t="str">
        <f t="shared" si="79"/>
        <v/>
      </c>
      <c r="BG31" s="66" t="str">
        <f t="shared" si="80"/>
        <v/>
      </c>
      <c r="BH31" s="22" t="str">
        <f t="shared" si="81"/>
        <v/>
      </c>
      <c r="BI31" s="22" t="str">
        <f t="shared" si="82"/>
        <v/>
      </c>
      <c r="BJ31" s="66" t="str">
        <f t="shared" si="83"/>
        <v/>
      </c>
      <c r="BK31" s="22" t="str">
        <f t="shared" si="84"/>
        <v/>
      </c>
      <c r="BL31" s="22" t="str">
        <f t="shared" si="85"/>
        <v/>
      </c>
      <c r="BM31" s="66" t="str">
        <f t="shared" si="86"/>
        <v/>
      </c>
      <c r="BN31" s="22" t="str">
        <f t="shared" si="87"/>
        <v/>
      </c>
      <c r="BO31" s="22" t="str">
        <f t="shared" si="88"/>
        <v/>
      </c>
      <c r="BP31" s="66" t="str">
        <f t="shared" si="89"/>
        <v/>
      </c>
      <c r="BQ31" s="22" t="str">
        <f t="shared" si="90"/>
        <v/>
      </c>
      <c r="BR31" s="22" t="str">
        <f t="shared" si="91"/>
        <v/>
      </c>
      <c r="BT31" s="13" t="str">
        <f t="shared" si="167"/>
        <v/>
      </c>
      <c r="BU31" s="13" t="str">
        <f t="shared" si="167"/>
        <v/>
      </c>
      <c r="BV31" s="13" t="str">
        <f t="shared" si="167"/>
        <v/>
      </c>
      <c r="BW31" s="66" t="str">
        <f t="shared" si="93"/>
        <v/>
      </c>
      <c r="BX31" s="22" t="str">
        <f t="shared" si="94"/>
        <v/>
      </c>
      <c r="BY31" s="22" t="str">
        <f t="shared" si="95"/>
        <v/>
      </c>
      <c r="BZ31" s="66" t="str">
        <f t="shared" si="96"/>
        <v/>
      </c>
      <c r="CA31" s="22" t="str">
        <f t="shared" si="97"/>
        <v/>
      </c>
      <c r="CB31" s="22" t="str">
        <f t="shared" si="98"/>
        <v/>
      </c>
      <c r="CC31" s="66" t="str">
        <f t="shared" si="99"/>
        <v/>
      </c>
      <c r="CD31" s="22" t="str">
        <f t="shared" si="100"/>
        <v/>
      </c>
      <c r="CE31" s="22" t="str">
        <f t="shared" si="101"/>
        <v/>
      </c>
      <c r="CF31" s="66" t="str">
        <f t="shared" si="102"/>
        <v/>
      </c>
      <c r="CG31" s="22" t="str">
        <f t="shared" si="103"/>
        <v/>
      </c>
      <c r="CH31" s="22" t="str">
        <f t="shared" si="104"/>
        <v/>
      </c>
      <c r="CI31" s="66" t="str">
        <f t="shared" si="105"/>
        <v/>
      </c>
      <c r="CJ31" s="22" t="str">
        <f t="shared" si="106"/>
        <v/>
      </c>
      <c r="CK31" s="22" t="str">
        <f t="shared" si="107"/>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sheetData>
  <sortState xmlns:xlrd2="http://schemas.microsoft.com/office/spreadsheetml/2017/richdata2" ref="A11:CK18">
    <sortCondition ref="E11:E18"/>
  </sortState>
  <mergeCells count="12">
    <mergeCell ref="E8:F8"/>
    <mergeCell ref="D2:Z6"/>
    <mergeCell ref="H7:J7"/>
    <mergeCell ref="L7:N7"/>
    <mergeCell ref="P7:R7"/>
    <mergeCell ref="T7:V7"/>
    <mergeCell ref="X7:Z7"/>
    <mergeCell ref="H8:J8"/>
    <mergeCell ref="L8:N8"/>
    <mergeCell ref="P8:R8"/>
    <mergeCell ref="T8:V8"/>
    <mergeCell ref="X8:Z8"/>
  </mergeCells>
  <dataValidations count="2">
    <dataValidation type="list" allowBlank="1" showInputMessage="1" showErrorMessage="1" sqref="T8:V8 L8:N8 P8:R8 X8:Z8 H8:J8 BD8 BG8 BJ8 BM8 BP8 BW8 BZ8 CC8 CF8 CI8" xr:uid="{B303DF5F-C4CB-455F-9EA6-BDD6FADA7544}">
      <formula1>Windspd</formula1>
    </dataValidation>
    <dataValidation type="list" allowBlank="1" showInputMessage="1" showErrorMessage="1" sqref="C11:C31" xr:uid="{E0EC3FB8-6A73-47DA-A9DE-F3DEC17EB7BD}">
      <formula1>Boats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099426F-463F-4D8A-818E-AEBC29E18BD3}">
          <x14:formula1>
            <xm:f>Memb!$B$2:$B$317</xm:f>
          </x14:formula1>
          <xm:sqref>B11:B31</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CK55"/>
  <sheetViews>
    <sheetView workbookViewId="0">
      <selection activeCell="B2" sqref="B2:C6"/>
    </sheetView>
  </sheetViews>
  <sheetFormatPr defaultColWidth="8.85546875" defaultRowHeight="15" customHeight="1"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2.42578125" bestFit="1" customWidth="1"/>
    <col min="10" max="11" width="3.140625" bestFit="1" customWidth="1"/>
    <col min="12" max="12" width="9.140625" bestFit="1" customWidth="1"/>
    <col min="13" max="13" width="5.140625" bestFit="1" customWidth="1"/>
    <col min="14" max="14" width="0.28515625" customWidth="1"/>
    <col min="15" max="15" width="12.42578125" bestFit="1" customWidth="1"/>
    <col min="16" max="16" width="2.28515625" bestFit="1" customWidth="1"/>
    <col min="17" max="18" width="3.140625" bestFit="1" customWidth="1"/>
    <col min="19" max="19" width="9.140625" bestFit="1" customWidth="1"/>
    <col min="20" max="20" width="4" bestFit="1" customWidth="1"/>
    <col min="21" max="21" width="0.28515625" customWidth="1"/>
    <col min="22" max="22" width="12.42578125" bestFit="1" customWidth="1"/>
    <col min="23" max="23" width="2.28515625" bestFit="1" customWidth="1"/>
    <col min="24" max="24" width="3.140625" bestFit="1" customWidth="1"/>
    <col min="25" max="25" width="3" bestFit="1" customWidth="1"/>
    <col min="26" max="26" width="9" bestFit="1" customWidth="1"/>
    <col min="27" max="27" width="3.85546875" bestFit="1" customWidth="1"/>
    <col min="28" max="28" width="0.28515625" customWidth="1"/>
    <col min="29" max="29" width="12.28515625" bestFit="1" customWidth="1"/>
    <col min="30" max="30" width="2.28515625" bestFit="1" customWidth="1"/>
    <col min="31" max="32" width="3" bestFit="1" customWidth="1"/>
    <col min="33" max="33" width="9" bestFit="1" customWidth="1"/>
    <col min="34" max="34" width="3.85546875" bestFit="1" customWidth="1"/>
    <col min="35" max="35" width="0.28515625" customWidth="1"/>
    <col min="36" max="36" width="12.28515625" bestFit="1" customWidth="1"/>
    <col min="37" max="37" width="2.28515625" bestFit="1" customWidth="1"/>
    <col min="38" max="38" width="2.42578125" bestFit="1" customWidth="1"/>
    <col min="39" max="39" width="2.28515625" bestFit="1" customWidth="1"/>
    <col min="40" max="40" width="9" bestFit="1" customWidth="1"/>
    <col min="41" max="41" width="3.85546875" bestFit="1" customWidth="1"/>
    <col min="42"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2"/>
      <c r="AO1" s="52"/>
    </row>
    <row r="2" spans="1:89" ht="15" customHeight="1" x14ac:dyDescent="0.2">
      <c r="A2" s="1" t="s">
        <v>87</v>
      </c>
      <c r="B2" s="2"/>
      <c r="C2" s="2"/>
      <c r="D2" s="410"/>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24"/>
    </row>
    <row r="3" spans="1:89" ht="15" customHeight="1" x14ac:dyDescent="0.2">
      <c r="A3" s="1" t="s">
        <v>89</v>
      </c>
      <c r="B3" s="2"/>
      <c r="C3" s="2"/>
      <c r="D3" s="412"/>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24"/>
    </row>
    <row r="4" spans="1:89" ht="15" customHeight="1" x14ac:dyDescent="0.2">
      <c r="A4" s="1" t="s">
        <v>90</v>
      </c>
      <c r="B4" s="2"/>
      <c r="C4" s="2"/>
      <c r="D4" s="412"/>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1"/>
      <c r="AO4" s="424"/>
    </row>
    <row r="5" spans="1:89" ht="15" customHeight="1" x14ac:dyDescent="0.2">
      <c r="A5" s="1" t="s">
        <v>91</v>
      </c>
      <c r="B5" s="2"/>
      <c r="C5" s="2"/>
      <c r="D5" s="412"/>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24"/>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25"/>
    </row>
    <row r="7" spans="1:89" ht="15" customHeight="1" thickTop="1" x14ac:dyDescent="0.2">
      <c r="A7" s="53"/>
      <c r="B7" s="73"/>
      <c r="C7" s="73"/>
      <c r="D7" s="54"/>
      <c r="E7" s="55"/>
      <c r="F7" s="56"/>
      <c r="G7" s="57"/>
      <c r="H7" s="415" t="s">
        <v>93</v>
      </c>
      <c r="I7" s="415"/>
      <c r="J7" s="415"/>
      <c r="K7" s="415"/>
      <c r="L7" s="415"/>
      <c r="M7" s="415"/>
      <c r="N7" s="57"/>
      <c r="O7" s="415" t="s">
        <v>94</v>
      </c>
      <c r="P7" s="415"/>
      <c r="Q7" s="415"/>
      <c r="R7" s="415"/>
      <c r="S7" s="415"/>
      <c r="T7" s="415"/>
      <c r="U7" s="57"/>
      <c r="V7" s="415" t="s">
        <v>95</v>
      </c>
      <c r="W7" s="415"/>
      <c r="X7" s="415"/>
      <c r="Y7" s="415"/>
      <c r="Z7" s="415"/>
      <c r="AA7" s="415"/>
      <c r="AB7" s="57"/>
      <c r="AC7" s="415" t="s">
        <v>96</v>
      </c>
      <c r="AD7" s="415"/>
      <c r="AE7" s="415"/>
      <c r="AF7" s="415"/>
      <c r="AG7" s="415"/>
      <c r="AH7" s="415"/>
      <c r="AI7" s="57"/>
      <c r="AJ7" s="415" t="s">
        <v>97</v>
      </c>
      <c r="AK7" s="415"/>
      <c r="AL7" s="415"/>
      <c r="AM7" s="415"/>
      <c r="AN7" s="415"/>
      <c r="AO7" s="426"/>
    </row>
    <row r="8" spans="1:89" ht="15" customHeight="1" thickBot="1" x14ac:dyDescent="0.25">
      <c r="A8" s="4" t="s">
        <v>98</v>
      </c>
      <c r="B8" s="40"/>
      <c r="C8" s="5"/>
      <c r="D8" s="6"/>
      <c r="E8" s="408" t="s">
        <v>99</v>
      </c>
      <c r="F8" s="409"/>
      <c r="G8" s="7"/>
      <c r="H8" s="427" t="s">
        <v>2</v>
      </c>
      <c r="I8" s="427"/>
      <c r="J8" s="427"/>
      <c r="K8" s="427"/>
      <c r="L8" s="418"/>
      <c r="M8" s="418"/>
      <c r="N8" s="8"/>
      <c r="O8" s="418" t="s">
        <v>2</v>
      </c>
      <c r="P8" s="418"/>
      <c r="Q8" s="418"/>
      <c r="R8" s="418"/>
      <c r="S8" s="418"/>
      <c r="T8" s="418"/>
      <c r="U8" s="8"/>
      <c r="V8" s="418" t="s">
        <v>2</v>
      </c>
      <c r="W8" s="418"/>
      <c r="X8" s="418"/>
      <c r="Y8" s="418"/>
      <c r="Z8" s="418"/>
      <c r="AA8" s="418"/>
      <c r="AB8" s="8"/>
      <c r="AC8" s="418" t="s">
        <v>2</v>
      </c>
      <c r="AD8" s="418"/>
      <c r="AE8" s="418"/>
      <c r="AF8" s="418"/>
      <c r="AG8" s="418"/>
      <c r="AH8" s="418"/>
      <c r="AI8" s="8"/>
      <c r="AJ8" s="418" t="s">
        <v>2</v>
      </c>
      <c r="AK8" s="418"/>
      <c r="AL8" s="418"/>
      <c r="AM8" s="418"/>
      <c r="AN8" s="418"/>
      <c r="AO8" s="428"/>
    </row>
    <row r="9" spans="1:89" ht="15" customHeight="1" thickTop="1" x14ac:dyDescent="0.25">
      <c r="A9" s="9"/>
      <c r="B9" s="10"/>
      <c r="C9" s="10"/>
      <c r="D9" s="6"/>
      <c r="E9" s="58" t="s">
        <v>100</v>
      </c>
      <c r="F9" s="59" t="s">
        <v>104</v>
      </c>
      <c r="G9" s="8"/>
      <c r="H9" s="11" t="s">
        <v>244</v>
      </c>
      <c r="I9" s="11"/>
      <c r="J9" s="11"/>
      <c r="K9" s="11"/>
      <c r="L9" s="11" t="s">
        <v>101</v>
      </c>
      <c r="M9" s="11"/>
      <c r="N9" s="8"/>
      <c r="O9" s="11" t="s">
        <v>244</v>
      </c>
      <c r="P9" s="11"/>
      <c r="Q9" s="11"/>
      <c r="R9" s="11"/>
      <c r="S9" s="11" t="s">
        <v>101</v>
      </c>
      <c r="T9" s="11"/>
      <c r="U9" s="8"/>
      <c r="V9" s="11" t="s">
        <v>244</v>
      </c>
      <c r="W9" s="11"/>
      <c r="X9" s="11"/>
      <c r="Y9" s="11"/>
      <c r="Z9" s="11" t="s">
        <v>101</v>
      </c>
      <c r="AA9" s="11"/>
      <c r="AB9" s="8"/>
      <c r="AC9" s="11" t="s">
        <v>244</v>
      </c>
      <c r="AD9" s="11"/>
      <c r="AE9" s="11"/>
      <c r="AF9" s="11"/>
      <c r="AG9" s="11" t="s">
        <v>101</v>
      </c>
      <c r="AH9" s="11"/>
      <c r="AI9" s="8"/>
      <c r="AJ9" s="11" t="s">
        <v>244</v>
      </c>
      <c r="AK9" s="11"/>
      <c r="AL9" s="11"/>
      <c r="AM9" s="11"/>
      <c r="AN9" s="11" t="s">
        <v>101</v>
      </c>
      <c r="AO9" s="12"/>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6"/>
      <c r="B10" s="27" t="s">
        <v>102</v>
      </c>
      <c r="C10" s="27" t="s">
        <v>245</v>
      </c>
      <c r="D10" s="28" t="s">
        <v>103</v>
      </c>
      <c r="E10" s="29" t="s">
        <v>104</v>
      </c>
      <c r="F10" s="30" t="s">
        <v>200</v>
      </c>
      <c r="G10" s="21"/>
      <c r="H10" s="31" t="s">
        <v>105</v>
      </c>
      <c r="I10" s="32" t="s">
        <v>299</v>
      </c>
      <c r="J10" s="32" t="s">
        <v>300</v>
      </c>
      <c r="K10" s="32" t="s">
        <v>301</v>
      </c>
      <c r="L10" s="31" t="s">
        <v>106</v>
      </c>
      <c r="M10" s="31" t="s">
        <v>104</v>
      </c>
      <c r="N10" s="21"/>
      <c r="O10" s="31" t="s">
        <v>105</v>
      </c>
      <c r="P10" s="32" t="s">
        <v>299</v>
      </c>
      <c r="Q10" s="32" t="s">
        <v>300</v>
      </c>
      <c r="R10" s="32" t="s">
        <v>301</v>
      </c>
      <c r="S10" s="31" t="s">
        <v>106</v>
      </c>
      <c r="T10" s="31" t="s">
        <v>104</v>
      </c>
      <c r="U10" s="21"/>
      <c r="V10" s="31" t="s">
        <v>105</v>
      </c>
      <c r="W10" s="32" t="s">
        <v>299</v>
      </c>
      <c r="X10" s="32" t="s">
        <v>300</v>
      </c>
      <c r="Y10" s="32" t="s">
        <v>301</v>
      </c>
      <c r="Z10" s="31" t="s">
        <v>106</v>
      </c>
      <c r="AA10" s="31" t="s">
        <v>104</v>
      </c>
      <c r="AB10" s="21"/>
      <c r="AC10" s="31" t="s">
        <v>105</v>
      </c>
      <c r="AD10" s="32" t="s">
        <v>299</v>
      </c>
      <c r="AE10" s="32" t="s">
        <v>300</v>
      </c>
      <c r="AF10" s="32" t="s">
        <v>301</v>
      </c>
      <c r="AG10" s="31" t="s">
        <v>106</v>
      </c>
      <c r="AH10" s="31" t="s">
        <v>104</v>
      </c>
      <c r="AI10" s="21"/>
      <c r="AJ10" s="31" t="s">
        <v>105</v>
      </c>
      <c r="AK10" s="32" t="s">
        <v>299</v>
      </c>
      <c r="AL10" s="32" t="s">
        <v>300</v>
      </c>
      <c r="AM10" s="32" t="s">
        <v>301</v>
      </c>
      <c r="AN10" s="31" t="s">
        <v>106</v>
      </c>
      <c r="AO10" s="33" t="s">
        <v>104</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60" t="str">
        <f t="shared" ref="A11:A29" si="0">F11</f>
        <v/>
      </c>
      <c r="B11" s="61"/>
      <c r="C11" s="13"/>
      <c r="D11" s="14"/>
      <c r="E11" s="15" t="str">
        <f t="shared" ref="E11:E29" si="1">IF(B11="","",M11+T11+AA11+AH11+AO11)</f>
        <v/>
      </c>
      <c r="F11" s="16" t="str">
        <f t="shared" ref="F11:F31" si="2">IF(B11="","",RANK(E11,E$11:E$31,1))</f>
        <v/>
      </c>
      <c r="G11" s="8" t="str">
        <f t="shared" ref="G11:G31" si="3">IF(H$8="","",IF($B11="","",INDEX(PMNumb,MATCH($C11,Boats,0),MATCH(H$8,Windspd,0))))</f>
        <v/>
      </c>
      <c r="H11" s="62" t="str">
        <f t="shared" ref="H11:H29" si="4">IF($B11="","",TIME(I11,J11,K11))</f>
        <v/>
      </c>
      <c r="I11" s="65"/>
      <c r="J11" s="65"/>
      <c r="K11" s="65"/>
      <c r="L11" s="34" t="str">
        <f t="shared" ref="L11:L29" si="5">IF(OR(H11="DNS",H11="DNF",H11="DSQ",H11="DNC",H11="OCS"),"",IF(H$9="","",IF($B11="","",(H11/(G11/100)))))</f>
        <v/>
      </c>
      <c r="M11" s="35" t="str">
        <f t="shared" ref="M11:M31" si="6">IF(OR(H11="DNS",H11="DNF",H11="DSQ",H11="DNC",H11="OCS"),(COUNTA($B$11:$B$31)+1),IF(H$8="",0,IF($B11="","",RANK(L11,L$11:L$31,1))))</f>
        <v/>
      </c>
      <c r="N11" s="57" t="str">
        <f t="shared" ref="N11:N31" si="7">IF(O$8="","",IF($B11="","",INDEX(PMNumb,MATCH($C11,Boats,0),MATCH(O$8,Windspd,0))))</f>
        <v/>
      </c>
      <c r="O11" s="62" t="str">
        <f t="shared" ref="O11:O29" si="8">IF($B11="","",TIME(P11,Q11,R11))</f>
        <v/>
      </c>
      <c r="P11" s="65"/>
      <c r="Q11" s="65"/>
      <c r="R11" s="65"/>
      <c r="S11" s="34" t="str">
        <f t="shared" ref="S11:S29" si="9">IF(OR(O11="DNS",O11="DNF",O11="DSQ",O11="DNC",O11="OCS"),"",IF(O$9="","",IF($B11="","",(O11/(N11/100)))))</f>
        <v/>
      </c>
      <c r="T11" s="35" t="str">
        <f t="shared" ref="T11:T31" si="10">IF(OR(O11="DNS",O11="DNF",O11="DSQ",O11="DNC",O11="OCS"),(COUNTA($B$11:$B$31)+1),IF(O$8="",0,IF($B11="","",RANK(S11,S$11:S$31,1))))</f>
        <v/>
      </c>
      <c r="U11" s="57" t="str">
        <f t="shared" ref="U11:U31" si="11">IF(V$8="","",IF($B11="","",INDEX(PMNumb,MATCH($C11,Boats,0),MATCH(V$8,Windspd,0))))</f>
        <v/>
      </c>
      <c r="V11" s="62" t="str">
        <f t="shared" ref="V11:V29" si="12">IF($B11="","",TIME(W11,X11,Y11))</f>
        <v/>
      </c>
      <c r="W11" s="65"/>
      <c r="X11" s="65"/>
      <c r="Y11" s="65"/>
      <c r="Z11" s="34" t="str">
        <f t="shared" ref="Z11:Z29" si="13">IF(OR(V11="DNS",V11="DNF",V11="DSQ",V11="DNC",V11="OCS"),"",IF(V$9="","",IF($B11="","",(V11/(U11/100)))))</f>
        <v/>
      </c>
      <c r="AA11" s="35" t="str">
        <f t="shared" ref="AA11:AA31" si="14">IF(OR(V11="DNS",V11="DNF",V11="DSQ",V11="DNC",V11="OCS"),(COUNTA($B$11:$B$31)+1),IF(V$8="",0,IF($B11="","",RANK(Z11,Z$11:Z$31,1))))</f>
        <v/>
      </c>
      <c r="AB11" s="57" t="str">
        <f t="shared" ref="AB11:AB31" si="15">IF(AC$8="","",IF($B11="","",INDEX(PMNumb,MATCH($C11,Boats,0),MATCH(AC$8,Windspd,0))))</f>
        <v/>
      </c>
      <c r="AC11" s="62" t="str">
        <f t="shared" ref="AC11:AC29" si="16">IF($B11="","",TIME(AD11,AE11,AF11))</f>
        <v/>
      </c>
      <c r="AD11" s="65"/>
      <c r="AE11" s="65"/>
      <c r="AF11" s="65"/>
      <c r="AG11" s="34" t="str">
        <f t="shared" ref="AG11:AG29" si="17">IF(OR(AC11="DNS",AC11="DNF",AC11="DSQ",AC11="DNC",AC11="OCS"),"",IF(AC$9="","",IF($B11="","",(AC11/(AB11/100)))))</f>
        <v/>
      </c>
      <c r="AH11" s="35" t="str">
        <f t="shared" ref="AH11:AH31" si="18">IF(OR(AC11="DNS",AC11="DNF",AC11="DSQ",AC11="DNC",AC11="OCS"),(COUNTA($B$11:$B$31)+1),IF(AC$8="",0,IF($B11="","",RANK(AG11,AG$11:AG$31,1))))</f>
        <v/>
      </c>
      <c r="AI11" s="57" t="str">
        <f t="shared" ref="AI11:AI31" si="19">IF(AJ$8="","",IF($B11="","",INDEX(PMNumb,MATCH($C11,Boats,0),MATCH(AJ$8,Windspd,0))))</f>
        <v/>
      </c>
      <c r="AJ11" s="62" t="str">
        <f t="shared" ref="AJ11:AJ29" si="20">IF($B11="","",TIME(AK11,AL11,AM11))</f>
        <v/>
      </c>
      <c r="AK11" s="65"/>
      <c r="AL11" s="65"/>
      <c r="AM11" s="65"/>
      <c r="AN11" s="34" t="str">
        <f t="shared" ref="AN11:AN29" si="21">IF(OR(AJ11="DNS",AJ11="DNF",AJ11="DSQ",AJ11="DNC",AJ11="OCS"),"",IF(AJ$9="","",IF($B11="","",(AJ11/(AI11/100)))))</f>
        <v/>
      </c>
      <c r="AO11" s="35" t="str">
        <f t="shared" ref="AO11:AO29" si="22">IF(OR(AJ11="DNS",AJ11="DNF",AJ11="DSQ",AJ11="DNC",AJ11="OCS"),(COUNTA($B$11:$B$31)+1),IF(AJ$8="",0,IF($B11="","",RANK(AN11,AN$11:AN$31,1))))</f>
        <v/>
      </c>
      <c r="AR11" s="13" t="str">
        <f t="shared" ref="AR11:AT31" si="23">IF($B11="","",B11)</f>
        <v/>
      </c>
      <c r="AS11" s="13" t="str">
        <f t="shared" si="23"/>
        <v/>
      </c>
      <c r="AT11" s="13" t="str">
        <f t="shared" si="23"/>
        <v/>
      </c>
      <c r="AU11" s="22" t="str">
        <f t="shared" ref="AU11:AU31" si="24">IF($B11="","",IF(M11&gt;0,IF(OR(H11="DNS",H11="DSQ",H11="DNC",H11="OCS"),0,IF(H11="DNF",1,(COUNTIF($H$11:$H$31,"=DNF")+COUNT($L$11:$L$31))-M11+1)),0))</f>
        <v/>
      </c>
      <c r="AV11" s="22" t="str">
        <f t="shared" ref="AV11:AV31" si="25">IF($B11="","",IF(T11&gt;0,IF(OR(O11="DNS",O11="DSQ",O11="DNC",O11="OCS"),0,IF(O11="DNF",1,(COUNTIF($O$11:$O$31,"=DNF")+COUNT($S$11:$S$31)-T11+1))),0))</f>
        <v/>
      </c>
      <c r="AW11" s="22" t="str">
        <f t="shared" ref="AW11:AW31" si="26">IF($B11="","",IF(AA11&gt;0,IF(OR(V11="DNS",V11="DSQ",V11="DNC",V11="OCS"),0,IF(V11="DNF",1,(COUNTIF($V$11:$V$31,"=DNF")+COUNT($Z$11:$Z$31))-AA11+1)),0))</f>
        <v/>
      </c>
      <c r="AX11" s="22" t="str">
        <f t="shared" ref="AX11:AX31" si="27">IF($B11="","",IF(AH11&gt;0,IF(OR(AC11="DNS",AC11="DSQ",AC11="DNC",AC11="OCS"),0,IF(AC11="DNF",1,(COUNTIF($AC$11:$AC$31,"=DNF")+COUNT($AG$11:$AG$31))-AH11+1)),0))</f>
        <v/>
      </c>
      <c r="AY11" s="22" t="str">
        <f t="shared" ref="AY11:AY31" si="28">IF($B11="","",IF(AO11&gt;0,IF(OR(AJ11="DNS",AJ11="DSQ",AJ11="DNC",AJ11="OCS"),0,IF(AJ11="DNF",1,(COUNTIF($AJ$11:$AJ$31,"=DNF")+COUNT($AN$11:$AN$31))-AO11+1)),0))</f>
        <v/>
      </c>
      <c r="BA11" s="13" t="str">
        <f t="shared" ref="BA11:BC31" si="29">IF($B11="","",B11)</f>
        <v/>
      </c>
      <c r="BB11" s="13" t="str">
        <f t="shared" si="29"/>
        <v/>
      </c>
      <c r="BC11" s="13" t="str">
        <f t="shared" si="29"/>
        <v/>
      </c>
      <c r="BD11" s="66" t="str">
        <f t="shared" ref="BD11:BD29" si="30">IF($C11="TH",H11,"")</f>
        <v/>
      </c>
      <c r="BE11" s="22" t="str">
        <f t="shared" ref="BE11:BE31" si="31">IF(M11&gt;0,IF($C11="TH",IF(OR(BD11="DNS",BD11="DNF",BD11="DSQ",BD11="DNC",BD11="OCS"),(COUNTIF($C$11:$C$31,"=TH")+1),IF(H$8="",0,IF($B11="","",RANK(BD11,BD$11:BD$31,1)))),""),"")</f>
        <v/>
      </c>
      <c r="BF11" s="22" t="str">
        <f t="shared" ref="BF11:BF31" si="32">IF(BE11="","",IF($C11="TH",IF($B11="","",IF(BE11&gt;0,IF(OR(BD11="DNS",BD11="DSQ",BD11="DNC",BD11="OCS"),0,IF(BD11="DNF",1,(COUNTIF($BD$11:$BD$31,"=DNF")+COUNT($BD$11:$BD$31))-BE11+1)),0)),""))</f>
        <v/>
      </c>
      <c r="BG11" s="66" t="str">
        <f t="shared" ref="BG11:BG29" si="33">IF($C11="TH",O11,"")</f>
        <v/>
      </c>
      <c r="BH11" s="22" t="str">
        <f t="shared" ref="BH11:BH31" si="34">IF(T11&gt;0,IF($C11="TH",IF(OR(BG11="DNS",BG11="DNF",BG11="DSQ",BG11="DNC",BG11="OCS"),(COUNTIF($C$11:$C$31,"=TH")+1),IF(O$8="",0,IF($B11="","",RANK(BG11,BG$11:BG$31,1)))),""),"")</f>
        <v/>
      </c>
      <c r="BI11" s="22" t="str">
        <f t="shared" ref="BI11:BI31" si="35">IF(BH11="","",IF($C11="TH",IF($B11="","",IF(BH11&gt;0,IF(OR(BG11="DNS",BG11="DSQ",BG11="DNC",BG11="OCS"),0,IF(BG11="DNF",1,(COUNTIF($BG$11:$BG$31,"=DNF")+COUNT($BG$11:$BG$31))-BH11+1)),0)),""))</f>
        <v/>
      </c>
      <c r="BJ11" s="66" t="str">
        <f t="shared" ref="BJ11:BJ29" si="36">IF($C11="TH",V11,"")</f>
        <v/>
      </c>
      <c r="BK11" s="22" t="str">
        <f t="shared" ref="BK11:BK31" si="37">IF(AA11&gt;0,IF($C11="TH",IF(OR(BJ11="DNS",BJ11="DNF",BJ11="DSQ",BJ11="DNC",BJ11="OCS"),(COUNTIF($C$11:$C$31,"=TH")+1),IF(V$8="",0,IF($B11="","",RANK(BJ11,BJ$11:BJ$31,1)))),""),"")</f>
        <v/>
      </c>
      <c r="BL11" s="22" t="str">
        <f t="shared" ref="BL11:BL31" si="38">IF(BK11="","",IF($C11="TH",IF($B11="","",IF(BK11&gt;0,IF(OR(BJ11="DNS",BJ11="DSQ",BJ11="DNC",BJ11="OCS"),0,IF(BJ11="DNF",1,(COUNTIF($BJ$11:$BJ$31,"=DNF")+COUNT($BJ$11:$BJ$31))-BK11+1)),0)),""))</f>
        <v/>
      </c>
      <c r="BM11" s="66" t="str">
        <f t="shared" ref="BM11:BM29" si="39">IF($C11="TH",AC11,"")</f>
        <v/>
      </c>
      <c r="BN11" s="22" t="str">
        <f t="shared" ref="BN11:BN31" si="40">IF(AH11&gt;0,IF($C11="TH",IF(OR(BM11="DNS",BM11="DNF",BM11="DSQ",BM11="DNC",BM11="OCS"),(COUNTIF($C$11:$C$31,"=TH")+1),IF(AC$8="",0,IF($B11="","",RANK(BM11,BM$11:BM$31,1)))),""),"")</f>
        <v/>
      </c>
      <c r="BO11" s="22" t="str">
        <f t="shared" ref="BO11:BO31" si="41">IF(BN11="","",IF($C11="TH",IF($B11="","",IF(BN11&gt;0,IF(OR(BM11="DNS",BM11="DSQ",BM11="DNC",BM11="OCS"),0,IF(BM11="DNF",1,(COUNTIF($BM$11:$BM$31,"=DNF")+COUNT($BM$11:$BM$31))-BN11+1)),0)),""))</f>
        <v/>
      </c>
      <c r="BP11" s="66" t="str">
        <f t="shared" ref="BP11:BP29" si="42">IF($C11="TH",AJ11,"")</f>
        <v/>
      </c>
      <c r="BQ11" s="22" t="str">
        <f t="shared" ref="BQ11:BQ31" si="43">IF(AO11&gt;0,IF($C11="TH",IF(OR(BP11="DNS",BP11="DNF",BP11="DSQ",BP11="DNC",BP11="OCS"),(COUNTIF($C$11:$C$31,"=TH")+1),IF(AJ$8="",0,IF($B11="","",RANK(BP11,BP$11:BP$31,1)))),""),"")</f>
        <v/>
      </c>
      <c r="BR11" s="22" t="str">
        <f t="shared" ref="BR11:BR31" si="44">IF(BQ11="","",IF($C11="TH",IF($B11="","",IF(BQ11&gt;0,IF(OR(BP11="DNS",BP11="DSQ",BP11="DNC",BP11="OCS"),0,IF(BP11="DNF",1,(COUNTIF($BP$11:$BP$31,"=DNF")+COUNT($BP$11:$BP$31))-BQ11+1)),0)),""))</f>
        <v/>
      </c>
      <c r="BT11" s="13" t="str">
        <f t="shared" ref="BT11:BV31" si="45">IF($B11="","",B11)</f>
        <v/>
      </c>
      <c r="BU11" s="13" t="str">
        <f t="shared" si="45"/>
        <v/>
      </c>
      <c r="BV11" s="13" t="str">
        <f t="shared" si="45"/>
        <v/>
      </c>
      <c r="BW11" s="66" t="str">
        <f t="shared" ref="BW11:BW29" si="46">IF($C11="FSCT",H11,"")</f>
        <v/>
      </c>
      <c r="BX11" s="22" t="str">
        <f t="shared" ref="BX11:BX31" si="47">IF(M11&gt;0,IF($C11="FSCT",IF(OR(BW11="DNS",BW11="DNF",BW11="DSQ",BW11="DNC",BW11="OCS"),(COUNTIF($C$11:$C$31,"=FSCT")+1),IF(H$8="",0,IF($B11="","",RANK(BW11,BW$11:BW$31,1)))),""),"")</f>
        <v/>
      </c>
      <c r="BY11" s="22" t="str">
        <f t="shared" ref="BY11:BY31" si="48">IF(BX11="","",IF($C11="FSCT",IF($B11="","",IF(BX11&gt;0,IF(OR(BW11="DNS",BW11="DSQ",BW11="DNC",BW11="OCS"),0,IF(BW11="DNF",1,(COUNTIF($BW$11:$BW$31,"=DNF")+COUNT($BW$11:$BW$31))-BX11+1)),0)),""))</f>
        <v/>
      </c>
      <c r="BZ11" s="66" t="str">
        <f t="shared" ref="BZ11:BZ29" si="49">IF($C11="FSCT",O11,"")</f>
        <v/>
      </c>
      <c r="CA11" s="22" t="str">
        <f t="shared" ref="CA11:CA31" si="50">IF(T11&gt;0,IF($C11="FSCT",IF(OR(BZ11="DNS",BZ11="DNF",BZ11="DSQ",BZ11="DNC",BZ11="OCS"),(COUNTIF($C$11:$C$31,"=FSCT")+1),IF(O$8="",0,IF($B11="","",RANK(BZ11,BZ$11:BZ$31,1)))),""),"")</f>
        <v/>
      </c>
      <c r="CB11" s="22" t="str">
        <f t="shared" ref="CB11:CB31" si="51">IF(CA11="","",IF($C11="FSCT",IF($B11="","",IF(CA11&gt;0,IF(OR(BZ11="DNS",BZ11="DSQ",BZ11="DNC",BZ11="OCS"),0,IF(BZ11="DNF",1,(COUNTIF($BZ$11:$BZ$31,"=DNF")+COUNT($BZ$11:$BZ$31))-CA11+1)),0)),""))</f>
        <v/>
      </c>
      <c r="CC11" s="66" t="str">
        <f t="shared" ref="CC11:CC29" si="52">IF($C11="FSCT",V11,"")</f>
        <v/>
      </c>
      <c r="CD11" s="22" t="str">
        <f t="shared" ref="CD11:CD31" si="53">IF(AA11&gt;0,IF($C11="FSCT",IF(OR(CC11="DNS",CC11="DNF",CC11="DSQ",CC11="DNC",CC11="OCS"),(COUNTIF($C$11:$C$31,"=FSCT")+1),IF(V$8="",0,IF($B11="","",RANK(CC11,CC$11:CC$31,1)))),""),"")</f>
        <v/>
      </c>
      <c r="CE11" s="22" t="str">
        <f t="shared" ref="CE11:CE31" si="54">IF(CD11="","",IF($C11="FSCT",IF($B11="","",IF(CD11&gt;0,IF(OR(CC11="DNS",CC11="DSQ",CC11="DNC",CC11="OCS"),0,IF(CC11="DNF",1,(COUNTIF($CC$11:$CC$31,"=DNF")+COUNT($CC$11:$CC$31))-CD11+1)),0)),""))</f>
        <v/>
      </c>
      <c r="CF11" s="66" t="str">
        <f t="shared" ref="CF11:CF29" si="55">IF($C11="FSCT",AC11,"")</f>
        <v/>
      </c>
      <c r="CG11" s="22" t="str">
        <f t="shared" ref="CG11:CG31" si="56">IF(AH11&gt;0,IF($C11="FSCT",IF(OR(CF11="DNS",CF11="DNF",CF11="DSQ",CF11="DNC",CF11="OCS"),(COUNTIF($C$11:$C$31,"=FSCT")+1),IF(AC$8="",0,IF($B11="","",RANK(CF11,CF$11:CF$31,1)))),""),"")</f>
        <v/>
      </c>
      <c r="CH11" s="22" t="str">
        <f t="shared" ref="CH11:CH31" si="57">IF(CG11="","",IF($C11="FSCT",IF($B11="","",IF(CG11&gt;0,IF(OR(CF11="DNS",CF11="DSQ",CF11="DNC",CF11="OCS"),0,IF(CF11="DNF",1,(COUNTIF($CF$11:$CF$31,"=DNF")+COUNT($CF$11:$CF$31))-CG11+1)),0)),""))</f>
        <v/>
      </c>
      <c r="CI11" s="66" t="str">
        <f t="shared" ref="CI11:CI29" si="58">IF($C11="FSCT",AJ11,"")</f>
        <v/>
      </c>
      <c r="CJ11" s="22" t="str">
        <f t="shared" ref="CJ11:CJ31" si="59">IF(AO11&gt;0,IF($C11="FSCT",IF(OR(CI11="DNS",CI11="DNF",CI11="DSQ",CI11="DNC",CI11="OCS"),(COUNTIF($C$11:$C$31,"=FSCT")+1),IF(AJ$8="",0,IF($B11="","",RANK(CI11,CI$11:CI$31,1)))),""),"")</f>
        <v/>
      </c>
      <c r="CK11" s="22" t="str">
        <f t="shared" ref="CK11:CK31" si="60">IF(CJ11="","",IF($C11="FSCT",IF($B11="","",IF(CJ11&gt;0,IF(OR(CI11="DNS",CI11="DSQ",CI11="DNC",CI11="OCS"),0,IF(CI11="DNF",1,(COUNTIF($CI$11:$CI$31,"=DNF")+COUNT($CI$11:$CI$31))-CJ11+1)),0)),""))</f>
        <v/>
      </c>
    </row>
    <row r="12" spans="1:89" ht="15" customHeight="1" x14ac:dyDescent="0.2">
      <c r="A12" s="60" t="str">
        <f t="shared" si="0"/>
        <v/>
      </c>
      <c r="B12" s="61"/>
      <c r="C12" s="13"/>
      <c r="D12" s="14"/>
      <c r="E12" s="15" t="str">
        <f t="shared" si="1"/>
        <v/>
      </c>
      <c r="F12" s="16" t="str">
        <f t="shared" si="2"/>
        <v/>
      </c>
      <c r="G12" s="8" t="str">
        <f t="shared" si="3"/>
        <v/>
      </c>
      <c r="H12" s="62" t="str">
        <f t="shared" si="4"/>
        <v/>
      </c>
      <c r="I12" s="65"/>
      <c r="J12" s="65"/>
      <c r="K12" s="65"/>
      <c r="L12" s="34" t="str">
        <f t="shared" si="5"/>
        <v/>
      </c>
      <c r="M12" s="35" t="str">
        <f t="shared" si="6"/>
        <v/>
      </c>
      <c r="N12" s="57" t="str">
        <f t="shared" si="7"/>
        <v/>
      </c>
      <c r="O12" s="62" t="str">
        <f t="shared" si="8"/>
        <v/>
      </c>
      <c r="P12" s="65"/>
      <c r="Q12" s="65"/>
      <c r="R12" s="65"/>
      <c r="S12" s="34" t="str">
        <f t="shared" si="9"/>
        <v/>
      </c>
      <c r="T12" s="35" t="str">
        <f t="shared" si="10"/>
        <v/>
      </c>
      <c r="U12" s="57" t="str">
        <f t="shared" si="11"/>
        <v/>
      </c>
      <c r="V12" s="62" t="str">
        <f t="shared" si="12"/>
        <v/>
      </c>
      <c r="W12" s="65"/>
      <c r="X12" s="65"/>
      <c r="Y12" s="65"/>
      <c r="Z12" s="34" t="str">
        <f t="shared" si="13"/>
        <v/>
      </c>
      <c r="AA12" s="35" t="str">
        <f t="shared" si="14"/>
        <v/>
      </c>
      <c r="AB12" s="57" t="str">
        <f t="shared" si="15"/>
        <v/>
      </c>
      <c r="AC12" s="62" t="str">
        <f t="shared" si="16"/>
        <v/>
      </c>
      <c r="AD12" s="65"/>
      <c r="AE12" s="65"/>
      <c r="AF12" s="65"/>
      <c r="AG12" s="34" t="str">
        <f t="shared" si="17"/>
        <v/>
      </c>
      <c r="AH12" s="35" t="str">
        <f t="shared" si="18"/>
        <v/>
      </c>
      <c r="AI12" s="57" t="str">
        <f t="shared" si="19"/>
        <v/>
      </c>
      <c r="AJ12" s="62" t="str">
        <f t="shared" si="20"/>
        <v/>
      </c>
      <c r="AK12" s="65"/>
      <c r="AL12" s="65"/>
      <c r="AM12" s="65"/>
      <c r="AN12" s="34" t="str">
        <f t="shared" si="21"/>
        <v/>
      </c>
      <c r="AO12" s="35" t="str">
        <f t="shared" si="22"/>
        <v/>
      </c>
      <c r="AR12" s="13" t="str">
        <f t="shared" si="23"/>
        <v/>
      </c>
      <c r="AS12" s="13" t="str">
        <f t="shared" si="23"/>
        <v/>
      </c>
      <c r="AT12" s="13" t="str">
        <f t="shared" si="23"/>
        <v/>
      </c>
      <c r="AU12" s="22" t="str">
        <f t="shared" si="24"/>
        <v/>
      </c>
      <c r="AV12" s="22" t="str">
        <f t="shared" si="25"/>
        <v/>
      </c>
      <c r="AW12" s="22" t="str">
        <f t="shared" si="26"/>
        <v/>
      </c>
      <c r="AX12" s="22" t="str">
        <f t="shared" si="27"/>
        <v/>
      </c>
      <c r="AY12" s="22" t="str">
        <f t="shared" si="28"/>
        <v/>
      </c>
      <c r="BA12" s="13" t="str">
        <f t="shared" si="29"/>
        <v/>
      </c>
      <c r="BB12" s="13" t="str">
        <f t="shared" si="29"/>
        <v/>
      </c>
      <c r="BC12" s="13" t="str">
        <f t="shared" si="29"/>
        <v/>
      </c>
      <c r="BD12" s="66" t="str">
        <f t="shared" si="30"/>
        <v/>
      </c>
      <c r="BE12" s="22" t="str">
        <f t="shared" si="31"/>
        <v/>
      </c>
      <c r="BF12" s="22" t="str">
        <f t="shared" si="32"/>
        <v/>
      </c>
      <c r="BG12" s="66" t="str">
        <f t="shared" si="33"/>
        <v/>
      </c>
      <c r="BH12" s="22" t="str">
        <f t="shared" si="34"/>
        <v/>
      </c>
      <c r="BI12" s="22" t="str">
        <f t="shared" si="35"/>
        <v/>
      </c>
      <c r="BJ12" s="66" t="str">
        <f t="shared" si="36"/>
        <v/>
      </c>
      <c r="BK12" s="22" t="str">
        <f t="shared" si="37"/>
        <v/>
      </c>
      <c r="BL12" s="22" t="str">
        <f t="shared" si="38"/>
        <v/>
      </c>
      <c r="BM12" s="66" t="str">
        <f t="shared" si="39"/>
        <v/>
      </c>
      <c r="BN12" s="22" t="str">
        <f t="shared" si="40"/>
        <v/>
      </c>
      <c r="BO12" s="22" t="str">
        <f t="shared" si="41"/>
        <v/>
      </c>
      <c r="BP12" s="66" t="str">
        <f t="shared" si="42"/>
        <v/>
      </c>
      <c r="BQ12" s="22" t="str">
        <f t="shared" si="43"/>
        <v/>
      </c>
      <c r="BR12" s="22" t="str">
        <f t="shared" si="44"/>
        <v/>
      </c>
      <c r="BT12" s="13" t="str">
        <f t="shared" si="45"/>
        <v/>
      </c>
      <c r="BU12" s="13" t="str">
        <f t="shared" si="45"/>
        <v/>
      </c>
      <c r="BV12" s="13" t="str">
        <f t="shared" si="45"/>
        <v/>
      </c>
      <c r="BW12" s="66" t="str">
        <f t="shared" si="46"/>
        <v/>
      </c>
      <c r="BX12" s="22" t="str">
        <f t="shared" si="47"/>
        <v/>
      </c>
      <c r="BY12" s="22" t="str">
        <f t="shared" si="48"/>
        <v/>
      </c>
      <c r="BZ12" s="66" t="str">
        <f t="shared" si="49"/>
        <v/>
      </c>
      <c r="CA12" s="22" t="str">
        <f t="shared" si="50"/>
        <v/>
      </c>
      <c r="CB12" s="22" t="str">
        <f t="shared" si="51"/>
        <v/>
      </c>
      <c r="CC12" s="66" t="str">
        <f t="shared" si="52"/>
        <v/>
      </c>
      <c r="CD12" s="22" t="str">
        <f t="shared" si="53"/>
        <v/>
      </c>
      <c r="CE12" s="22" t="str">
        <f t="shared" si="54"/>
        <v/>
      </c>
      <c r="CF12" s="66" t="str">
        <f t="shared" si="55"/>
        <v/>
      </c>
      <c r="CG12" s="22" t="str">
        <f t="shared" si="56"/>
        <v/>
      </c>
      <c r="CH12" s="22" t="str">
        <f t="shared" si="57"/>
        <v/>
      </c>
      <c r="CI12" s="66" t="str">
        <f t="shared" si="58"/>
        <v/>
      </c>
      <c r="CJ12" s="22" t="str">
        <f t="shared" si="59"/>
        <v/>
      </c>
      <c r="CK12" s="22" t="str">
        <f t="shared" si="60"/>
        <v/>
      </c>
    </row>
    <row r="13" spans="1:89" ht="15" customHeight="1" x14ac:dyDescent="0.2">
      <c r="A13" s="60" t="str">
        <f t="shared" si="0"/>
        <v/>
      </c>
      <c r="B13" s="61"/>
      <c r="C13" s="13"/>
      <c r="D13" s="14"/>
      <c r="E13" s="15" t="str">
        <f t="shared" si="1"/>
        <v/>
      </c>
      <c r="F13" s="16" t="str">
        <f t="shared" si="2"/>
        <v/>
      </c>
      <c r="G13" s="8" t="str">
        <f t="shared" si="3"/>
        <v/>
      </c>
      <c r="H13" s="62" t="str">
        <f t="shared" si="4"/>
        <v/>
      </c>
      <c r="I13" s="65"/>
      <c r="J13" s="65"/>
      <c r="K13" s="65"/>
      <c r="L13" s="34" t="str">
        <f t="shared" si="5"/>
        <v/>
      </c>
      <c r="M13" s="35" t="str">
        <f t="shared" si="6"/>
        <v/>
      </c>
      <c r="N13" s="57" t="str">
        <f t="shared" si="7"/>
        <v/>
      </c>
      <c r="O13" s="62" t="str">
        <f t="shared" si="8"/>
        <v/>
      </c>
      <c r="P13" s="65"/>
      <c r="Q13" s="65"/>
      <c r="R13" s="65"/>
      <c r="S13" s="34" t="str">
        <f t="shared" si="9"/>
        <v/>
      </c>
      <c r="T13" s="35" t="str">
        <f t="shared" si="10"/>
        <v/>
      </c>
      <c r="U13" s="57" t="str">
        <f t="shared" si="11"/>
        <v/>
      </c>
      <c r="V13" s="62" t="str">
        <f t="shared" si="12"/>
        <v/>
      </c>
      <c r="W13" s="65"/>
      <c r="X13" s="65"/>
      <c r="Y13" s="65"/>
      <c r="Z13" s="34" t="str">
        <f t="shared" si="13"/>
        <v/>
      </c>
      <c r="AA13" s="35" t="str">
        <f t="shared" si="14"/>
        <v/>
      </c>
      <c r="AB13" s="57" t="str">
        <f t="shared" si="15"/>
        <v/>
      </c>
      <c r="AC13" s="62" t="str">
        <f t="shared" si="16"/>
        <v/>
      </c>
      <c r="AD13" s="65"/>
      <c r="AE13" s="65"/>
      <c r="AF13" s="65"/>
      <c r="AG13" s="34" t="str">
        <f t="shared" si="17"/>
        <v/>
      </c>
      <c r="AH13" s="35" t="str">
        <f t="shared" si="18"/>
        <v/>
      </c>
      <c r="AI13" s="57" t="str">
        <f t="shared" si="19"/>
        <v/>
      </c>
      <c r="AJ13" s="62" t="str">
        <f t="shared" si="20"/>
        <v/>
      </c>
      <c r="AK13" s="65"/>
      <c r="AL13" s="65"/>
      <c r="AM13" s="65"/>
      <c r="AN13" s="34" t="str">
        <f t="shared" si="21"/>
        <v/>
      </c>
      <c r="AO13" s="35" t="str">
        <f t="shared" si="22"/>
        <v/>
      </c>
      <c r="AR13" s="13" t="str">
        <f t="shared" si="23"/>
        <v/>
      </c>
      <c r="AS13" s="13" t="str">
        <f t="shared" si="23"/>
        <v/>
      </c>
      <c r="AT13" s="13" t="str">
        <f t="shared" si="23"/>
        <v/>
      </c>
      <c r="AU13" s="22" t="str">
        <f t="shared" si="24"/>
        <v/>
      </c>
      <c r="AV13" s="22" t="str">
        <f t="shared" si="25"/>
        <v/>
      </c>
      <c r="AW13" s="22" t="str">
        <f t="shared" si="26"/>
        <v/>
      </c>
      <c r="AX13" s="22" t="str">
        <f t="shared" si="27"/>
        <v/>
      </c>
      <c r="AY13" s="22" t="str">
        <f t="shared" si="28"/>
        <v/>
      </c>
      <c r="BA13" s="13" t="str">
        <f t="shared" si="29"/>
        <v/>
      </c>
      <c r="BB13" s="13" t="str">
        <f t="shared" si="29"/>
        <v/>
      </c>
      <c r="BC13" s="13" t="str">
        <f t="shared" si="29"/>
        <v/>
      </c>
      <c r="BD13" s="66" t="str">
        <f t="shared" si="30"/>
        <v/>
      </c>
      <c r="BE13" s="22" t="str">
        <f t="shared" si="31"/>
        <v/>
      </c>
      <c r="BF13" s="22" t="str">
        <f t="shared" si="32"/>
        <v/>
      </c>
      <c r="BG13" s="66" t="str">
        <f t="shared" si="33"/>
        <v/>
      </c>
      <c r="BH13" s="22" t="str">
        <f t="shared" si="34"/>
        <v/>
      </c>
      <c r="BI13" s="22" t="str">
        <f t="shared" si="35"/>
        <v/>
      </c>
      <c r="BJ13" s="66" t="str">
        <f t="shared" si="36"/>
        <v/>
      </c>
      <c r="BK13" s="22" t="str">
        <f t="shared" si="37"/>
        <v/>
      </c>
      <c r="BL13" s="22" t="str">
        <f t="shared" si="38"/>
        <v/>
      </c>
      <c r="BM13" s="66" t="str">
        <f t="shared" si="39"/>
        <v/>
      </c>
      <c r="BN13" s="22" t="str">
        <f t="shared" si="40"/>
        <v/>
      </c>
      <c r="BO13" s="22" t="str">
        <f t="shared" si="41"/>
        <v/>
      </c>
      <c r="BP13" s="66" t="str">
        <f t="shared" si="42"/>
        <v/>
      </c>
      <c r="BQ13" s="22" t="str">
        <f t="shared" si="43"/>
        <v/>
      </c>
      <c r="BR13" s="22" t="str">
        <f t="shared" si="44"/>
        <v/>
      </c>
      <c r="BT13" s="13" t="str">
        <f t="shared" si="45"/>
        <v/>
      </c>
      <c r="BU13" s="13" t="str">
        <f t="shared" si="45"/>
        <v/>
      </c>
      <c r="BV13" s="13" t="str">
        <f t="shared" si="45"/>
        <v/>
      </c>
      <c r="BW13" s="66" t="str">
        <f t="shared" si="46"/>
        <v/>
      </c>
      <c r="BX13" s="22" t="str">
        <f t="shared" si="47"/>
        <v/>
      </c>
      <c r="BY13" s="22" t="str">
        <f t="shared" si="48"/>
        <v/>
      </c>
      <c r="BZ13" s="66" t="str">
        <f t="shared" si="49"/>
        <v/>
      </c>
      <c r="CA13" s="22" t="str">
        <f t="shared" si="50"/>
        <v/>
      </c>
      <c r="CB13" s="22" t="str">
        <f t="shared" si="51"/>
        <v/>
      </c>
      <c r="CC13" s="66" t="str">
        <f t="shared" si="52"/>
        <v/>
      </c>
      <c r="CD13" s="22" t="str">
        <f t="shared" si="53"/>
        <v/>
      </c>
      <c r="CE13" s="22" t="str">
        <f t="shared" si="54"/>
        <v/>
      </c>
      <c r="CF13" s="66" t="str">
        <f t="shared" si="55"/>
        <v/>
      </c>
      <c r="CG13" s="22" t="str">
        <f t="shared" si="56"/>
        <v/>
      </c>
      <c r="CH13" s="22" t="str">
        <f t="shared" si="57"/>
        <v/>
      </c>
      <c r="CI13" s="66" t="str">
        <f t="shared" si="58"/>
        <v/>
      </c>
      <c r="CJ13" s="22" t="str">
        <f t="shared" si="59"/>
        <v/>
      </c>
      <c r="CK13" s="22" t="str">
        <f t="shared" si="60"/>
        <v/>
      </c>
    </row>
    <row r="14" spans="1:89" ht="15" customHeight="1" x14ac:dyDescent="0.2">
      <c r="A14" s="60" t="str">
        <f t="shared" si="0"/>
        <v/>
      </c>
      <c r="B14" s="61"/>
      <c r="C14" s="13"/>
      <c r="D14" s="14"/>
      <c r="E14" s="15" t="str">
        <f t="shared" si="1"/>
        <v/>
      </c>
      <c r="F14" s="16" t="str">
        <f t="shared" si="2"/>
        <v/>
      </c>
      <c r="G14" s="8" t="str">
        <f t="shared" si="3"/>
        <v/>
      </c>
      <c r="H14" s="62" t="str">
        <f t="shared" si="4"/>
        <v/>
      </c>
      <c r="I14" s="65"/>
      <c r="J14" s="65"/>
      <c r="K14" s="65"/>
      <c r="L14" s="34" t="str">
        <f t="shared" si="5"/>
        <v/>
      </c>
      <c r="M14" s="35" t="str">
        <f t="shared" si="6"/>
        <v/>
      </c>
      <c r="N14" s="57" t="str">
        <f t="shared" si="7"/>
        <v/>
      </c>
      <c r="O14" s="62" t="str">
        <f t="shared" si="8"/>
        <v/>
      </c>
      <c r="P14" s="65"/>
      <c r="Q14" s="65"/>
      <c r="R14" s="65"/>
      <c r="S14" s="34" t="str">
        <f t="shared" si="9"/>
        <v/>
      </c>
      <c r="T14" s="35" t="str">
        <f t="shared" si="10"/>
        <v/>
      </c>
      <c r="U14" s="57" t="str">
        <f t="shared" si="11"/>
        <v/>
      </c>
      <c r="V14" s="62" t="str">
        <f t="shared" si="12"/>
        <v/>
      </c>
      <c r="W14" s="65"/>
      <c r="X14" s="65"/>
      <c r="Y14" s="65"/>
      <c r="Z14" s="34" t="str">
        <f t="shared" si="13"/>
        <v/>
      </c>
      <c r="AA14" s="35" t="str">
        <f t="shared" si="14"/>
        <v/>
      </c>
      <c r="AB14" s="57" t="str">
        <f t="shared" si="15"/>
        <v/>
      </c>
      <c r="AC14" s="62" t="str">
        <f t="shared" si="16"/>
        <v/>
      </c>
      <c r="AD14" s="65"/>
      <c r="AE14" s="65"/>
      <c r="AF14" s="65"/>
      <c r="AG14" s="34" t="str">
        <f t="shared" si="17"/>
        <v/>
      </c>
      <c r="AH14" s="35" t="str">
        <f t="shared" si="18"/>
        <v/>
      </c>
      <c r="AI14" s="57" t="str">
        <f t="shared" si="19"/>
        <v/>
      </c>
      <c r="AJ14" s="62" t="str">
        <f t="shared" si="20"/>
        <v/>
      </c>
      <c r="AK14" s="65"/>
      <c r="AL14" s="65"/>
      <c r="AM14" s="65"/>
      <c r="AN14" s="34" t="str">
        <f t="shared" si="21"/>
        <v/>
      </c>
      <c r="AO14" s="35" t="str">
        <f t="shared" si="22"/>
        <v/>
      </c>
      <c r="AR14" s="13" t="str">
        <f t="shared" si="23"/>
        <v/>
      </c>
      <c r="AS14" s="13" t="str">
        <f t="shared" si="23"/>
        <v/>
      </c>
      <c r="AT14" s="13" t="str">
        <f t="shared" si="23"/>
        <v/>
      </c>
      <c r="AU14" s="22" t="str">
        <f t="shared" si="24"/>
        <v/>
      </c>
      <c r="AV14" s="22" t="str">
        <f t="shared" si="25"/>
        <v/>
      </c>
      <c r="AW14" s="22" t="str">
        <f t="shared" si="26"/>
        <v/>
      </c>
      <c r="AX14" s="22" t="str">
        <f t="shared" si="27"/>
        <v/>
      </c>
      <c r="AY14" s="22" t="str">
        <f t="shared" si="28"/>
        <v/>
      </c>
      <c r="BA14" s="13" t="str">
        <f t="shared" si="29"/>
        <v/>
      </c>
      <c r="BB14" s="13" t="str">
        <f t="shared" si="29"/>
        <v/>
      </c>
      <c r="BC14" s="13" t="str">
        <f t="shared" si="29"/>
        <v/>
      </c>
      <c r="BD14" s="66" t="str">
        <f t="shared" si="30"/>
        <v/>
      </c>
      <c r="BE14" s="22" t="str">
        <f t="shared" si="31"/>
        <v/>
      </c>
      <c r="BF14" s="22" t="str">
        <f t="shared" si="32"/>
        <v/>
      </c>
      <c r="BG14" s="66" t="str">
        <f t="shared" si="33"/>
        <v/>
      </c>
      <c r="BH14" s="22" t="str">
        <f t="shared" si="34"/>
        <v/>
      </c>
      <c r="BI14" s="22" t="str">
        <f t="shared" si="35"/>
        <v/>
      </c>
      <c r="BJ14" s="66" t="str">
        <f t="shared" si="36"/>
        <v/>
      </c>
      <c r="BK14" s="22" t="str">
        <f t="shared" si="37"/>
        <v/>
      </c>
      <c r="BL14" s="22" t="str">
        <f t="shared" si="38"/>
        <v/>
      </c>
      <c r="BM14" s="66" t="str">
        <f t="shared" si="39"/>
        <v/>
      </c>
      <c r="BN14" s="22" t="str">
        <f t="shared" si="40"/>
        <v/>
      </c>
      <c r="BO14" s="22" t="str">
        <f t="shared" si="41"/>
        <v/>
      </c>
      <c r="BP14" s="66" t="str">
        <f t="shared" si="42"/>
        <v/>
      </c>
      <c r="BQ14" s="22" t="str">
        <f t="shared" si="43"/>
        <v/>
      </c>
      <c r="BR14" s="22" t="str">
        <f t="shared" si="44"/>
        <v/>
      </c>
      <c r="BT14" s="13" t="str">
        <f t="shared" si="45"/>
        <v/>
      </c>
      <c r="BU14" s="13" t="str">
        <f t="shared" si="45"/>
        <v/>
      </c>
      <c r="BV14" s="13" t="str">
        <f t="shared" si="45"/>
        <v/>
      </c>
      <c r="BW14" s="66" t="str">
        <f t="shared" si="46"/>
        <v/>
      </c>
      <c r="BX14" s="22" t="str">
        <f t="shared" si="47"/>
        <v/>
      </c>
      <c r="BY14" s="22" t="str">
        <f t="shared" si="48"/>
        <v/>
      </c>
      <c r="BZ14" s="66" t="str">
        <f t="shared" si="49"/>
        <v/>
      </c>
      <c r="CA14" s="22" t="str">
        <f t="shared" si="50"/>
        <v/>
      </c>
      <c r="CB14" s="22" t="str">
        <f t="shared" si="51"/>
        <v/>
      </c>
      <c r="CC14" s="66" t="str">
        <f t="shared" si="52"/>
        <v/>
      </c>
      <c r="CD14" s="22" t="str">
        <f t="shared" si="53"/>
        <v/>
      </c>
      <c r="CE14" s="22" t="str">
        <f t="shared" si="54"/>
        <v/>
      </c>
      <c r="CF14" s="66" t="str">
        <f t="shared" si="55"/>
        <v/>
      </c>
      <c r="CG14" s="22" t="str">
        <f t="shared" si="56"/>
        <v/>
      </c>
      <c r="CH14" s="22" t="str">
        <f t="shared" si="57"/>
        <v/>
      </c>
      <c r="CI14" s="66" t="str">
        <f t="shared" si="58"/>
        <v/>
      </c>
      <c r="CJ14" s="22" t="str">
        <f t="shared" si="59"/>
        <v/>
      </c>
      <c r="CK14" s="22" t="str">
        <f t="shared" si="60"/>
        <v/>
      </c>
    </row>
    <row r="15" spans="1:89" ht="15" customHeight="1" x14ac:dyDescent="0.2">
      <c r="A15" s="60" t="str">
        <f t="shared" si="0"/>
        <v/>
      </c>
      <c r="B15" s="61"/>
      <c r="C15" s="13"/>
      <c r="D15" s="14"/>
      <c r="E15" s="15" t="str">
        <f t="shared" si="1"/>
        <v/>
      </c>
      <c r="F15" s="16" t="str">
        <f t="shared" si="2"/>
        <v/>
      </c>
      <c r="G15" s="8" t="str">
        <f t="shared" si="3"/>
        <v/>
      </c>
      <c r="H15" s="62" t="str">
        <f t="shared" si="4"/>
        <v/>
      </c>
      <c r="I15" s="65"/>
      <c r="J15" s="65"/>
      <c r="K15" s="65"/>
      <c r="L15" s="34" t="str">
        <f t="shared" si="5"/>
        <v/>
      </c>
      <c r="M15" s="35" t="str">
        <f t="shared" si="6"/>
        <v/>
      </c>
      <c r="N15" s="57" t="str">
        <f t="shared" si="7"/>
        <v/>
      </c>
      <c r="O15" s="62" t="str">
        <f t="shared" si="8"/>
        <v/>
      </c>
      <c r="P15" s="65"/>
      <c r="Q15" s="65"/>
      <c r="R15" s="65"/>
      <c r="S15" s="34" t="str">
        <f t="shared" si="9"/>
        <v/>
      </c>
      <c r="T15" s="35" t="str">
        <f t="shared" si="10"/>
        <v/>
      </c>
      <c r="U15" s="57" t="str">
        <f t="shared" si="11"/>
        <v/>
      </c>
      <c r="V15" s="62" t="str">
        <f t="shared" si="12"/>
        <v/>
      </c>
      <c r="W15" s="65"/>
      <c r="X15" s="65"/>
      <c r="Y15" s="65"/>
      <c r="Z15" s="34" t="str">
        <f t="shared" si="13"/>
        <v/>
      </c>
      <c r="AA15" s="35" t="str">
        <f t="shared" si="14"/>
        <v/>
      </c>
      <c r="AB15" s="57" t="str">
        <f t="shared" si="15"/>
        <v/>
      </c>
      <c r="AC15" s="62" t="str">
        <f t="shared" si="16"/>
        <v/>
      </c>
      <c r="AD15" s="65"/>
      <c r="AE15" s="65"/>
      <c r="AF15" s="65"/>
      <c r="AG15" s="34" t="str">
        <f t="shared" si="17"/>
        <v/>
      </c>
      <c r="AH15" s="35" t="str">
        <f t="shared" si="18"/>
        <v/>
      </c>
      <c r="AI15" s="57" t="str">
        <f t="shared" si="19"/>
        <v/>
      </c>
      <c r="AJ15" s="62" t="str">
        <f t="shared" si="20"/>
        <v/>
      </c>
      <c r="AK15" s="65"/>
      <c r="AL15" s="65"/>
      <c r="AM15" s="65"/>
      <c r="AN15" s="34" t="str">
        <f t="shared" si="21"/>
        <v/>
      </c>
      <c r="AO15" s="35" t="str">
        <f t="shared" si="22"/>
        <v/>
      </c>
      <c r="AR15" s="13" t="str">
        <f t="shared" si="23"/>
        <v/>
      </c>
      <c r="AS15" s="13" t="str">
        <f t="shared" si="23"/>
        <v/>
      </c>
      <c r="AT15" s="13" t="str">
        <f t="shared" si="23"/>
        <v/>
      </c>
      <c r="AU15" s="22" t="str">
        <f t="shared" si="24"/>
        <v/>
      </c>
      <c r="AV15" s="22" t="str">
        <f t="shared" si="25"/>
        <v/>
      </c>
      <c r="AW15" s="22" t="str">
        <f t="shared" si="26"/>
        <v/>
      </c>
      <c r="AX15" s="22" t="str">
        <f t="shared" si="27"/>
        <v/>
      </c>
      <c r="AY15" s="22" t="str">
        <f t="shared" si="28"/>
        <v/>
      </c>
      <c r="BA15" s="13" t="str">
        <f t="shared" si="29"/>
        <v/>
      </c>
      <c r="BB15" s="13" t="str">
        <f t="shared" si="29"/>
        <v/>
      </c>
      <c r="BC15" s="13" t="str">
        <f t="shared" si="29"/>
        <v/>
      </c>
      <c r="BD15" s="66" t="str">
        <f t="shared" si="30"/>
        <v/>
      </c>
      <c r="BE15" s="22" t="str">
        <f t="shared" si="31"/>
        <v/>
      </c>
      <c r="BF15" s="22" t="str">
        <f t="shared" si="32"/>
        <v/>
      </c>
      <c r="BG15" s="66" t="str">
        <f t="shared" si="33"/>
        <v/>
      </c>
      <c r="BH15" s="22" t="str">
        <f t="shared" si="34"/>
        <v/>
      </c>
      <c r="BI15" s="22" t="str">
        <f t="shared" si="35"/>
        <v/>
      </c>
      <c r="BJ15" s="66" t="str">
        <f t="shared" si="36"/>
        <v/>
      </c>
      <c r="BK15" s="22" t="str">
        <f t="shared" si="37"/>
        <v/>
      </c>
      <c r="BL15" s="22" t="str">
        <f t="shared" si="38"/>
        <v/>
      </c>
      <c r="BM15" s="66" t="str">
        <f t="shared" si="39"/>
        <v/>
      </c>
      <c r="BN15" s="22" t="str">
        <f t="shared" si="40"/>
        <v/>
      </c>
      <c r="BO15" s="22" t="str">
        <f t="shared" si="41"/>
        <v/>
      </c>
      <c r="BP15" s="66" t="str">
        <f t="shared" si="42"/>
        <v/>
      </c>
      <c r="BQ15" s="22" t="str">
        <f t="shared" si="43"/>
        <v/>
      </c>
      <c r="BR15" s="22" t="str">
        <f t="shared" si="44"/>
        <v/>
      </c>
      <c r="BT15" s="13" t="str">
        <f t="shared" si="45"/>
        <v/>
      </c>
      <c r="BU15" s="13" t="str">
        <f t="shared" si="45"/>
        <v/>
      </c>
      <c r="BV15" s="13" t="str">
        <f t="shared" si="45"/>
        <v/>
      </c>
      <c r="BW15" s="66" t="str">
        <f t="shared" si="46"/>
        <v/>
      </c>
      <c r="BX15" s="22" t="str">
        <f t="shared" si="47"/>
        <v/>
      </c>
      <c r="BY15" s="22" t="str">
        <f t="shared" si="48"/>
        <v/>
      </c>
      <c r="BZ15" s="66" t="str">
        <f t="shared" si="49"/>
        <v/>
      </c>
      <c r="CA15" s="22" t="str">
        <f t="shared" si="50"/>
        <v/>
      </c>
      <c r="CB15" s="22" t="str">
        <f t="shared" si="51"/>
        <v/>
      </c>
      <c r="CC15" s="66" t="str">
        <f t="shared" si="52"/>
        <v/>
      </c>
      <c r="CD15" s="22" t="str">
        <f t="shared" si="53"/>
        <v/>
      </c>
      <c r="CE15" s="22" t="str">
        <f t="shared" si="54"/>
        <v/>
      </c>
      <c r="CF15" s="66" t="str">
        <f t="shared" si="55"/>
        <v/>
      </c>
      <c r="CG15" s="22" t="str">
        <f t="shared" si="56"/>
        <v/>
      </c>
      <c r="CH15" s="22" t="str">
        <f t="shared" si="57"/>
        <v/>
      </c>
      <c r="CI15" s="66" t="str">
        <f t="shared" si="58"/>
        <v/>
      </c>
      <c r="CJ15" s="22" t="str">
        <f t="shared" si="59"/>
        <v/>
      </c>
      <c r="CK15" s="22" t="str">
        <f t="shared" si="60"/>
        <v/>
      </c>
    </row>
    <row r="16" spans="1:89" ht="15" customHeight="1" x14ac:dyDescent="0.2">
      <c r="A16" s="60" t="str">
        <f t="shared" si="0"/>
        <v/>
      </c>
      <c r="B16" s="61"/>
      <c r="C16" s="13"/>
      <c r="D16" s="14"/>
      <c r="E16" s="15" t="str">
        <f t="shared" si="1"/>
        <v/>
      </c>
      <c r="F16" s="16" t="str">
        <f t="shared" si="2"/>
        <v/>
      </c>
      <c r="G16" s="8" t="str">
        <f t="shared" si="3"/>
        <v/>
      </c>
      <c r="H16" s="62" t="str">
        <f t="shared" si="4"/>
        <v/>
      </c>
      <c r="I16" s="65"/>
      <c r="J16" s="65"/>
      <c r="K16" s="65"/>
      <c r="L16" s="34" t="str">
        <f t="shared" si="5"/>
        <v/>
      </c>
      <c r="M16" s="35" t="str">
        <f t="shared" si="6"/>
        <v/>
      </c>
      <c r="N16" s="57" t="str">
        <f t="shared" si="7"/>
        <v/>
      </c>
      <c r="O16" s="62" t="str">
        <f t="shared" si="8"/>
        <v/>
      </c>
      <c r="P16" s="65"/>
      <c r="Q16" s="65"/>
      <c r="R16" s="65"/>
      <c r="S16" s="34" t="str">
        <f t="shared" si="9"/>
        <v/>
      </c>
      <c r="T16" s="35" t="str">
        <f t="shared" si="10"/>
        <v/>
      </c>
      <c r="U16" s="57" t="str">
        <f t="shared" si="11"/>
        <v/>
      </c>
      <c r="V16" s="62" t="str">
        <f t="shared" si="12"/>
        <v/>
      </c>
      <c r="W16" s="65"/>
      <c r="X16" s="65"/>
      <c r="Y16" s="65"/>
      <c r="Z16" s="34" t="str">
        <f t="shared" si="13"/>
        <v/>
      </c>
      <c r="AA16" s="35" t="str">
        <f t="shared" si="14"/>
        <v/>
      </c>
      <c r="AB16" s="57" t="str">
        <f t="shared" si="15"/>
        <v/>
      </c>
      <c r="AC16" s="62" t="str">
        <f t="shared" si="16"/>
        <v/>
      </c>
      <c r="AD16" s="65"/>
      <c r="AE16" s="65"/>
      <c r="AF16" s="65"/>
      <c r="AG16" s="34" t="str">
        <f t="shared" si="17"/>
        <v/>
      </c>
      <c r="AH16" s="35" t="str">
        <f t="shared" si="18"/>
        <v/>
      </c>
      <c r="AI16" s="57" t="str">
        <f t="shared" si="19"/>
        <v/>
      </c>
      <c r="AJ16" s="62" t="str">
        <f t="shared" si="20"/>
        <v/>
      </c>
      <c r="AK16" s="65"/>
      <c r="AL16" s="65"/>
      <c r="AM16" s="65"/>
      <c r="AN16" s="34" t="str">
        <f t="shared" si="21"/>
        <v/>
      </c>
      <c r="AO16" s="35" t="str">
        <f t="shared" si="22"/>
        <v/>
      </c>
      <c r="AR16" s="13" t="str">
        <f t="shared" si="23"/>
        <v/>
      </c>
      <c r="AS16" s="13" t="str">
        <f t="shared" si="23"/>
        <v/>
      </c>
      <c r="AT16" s="13" t="str">
        <f t="shared" si="23"/>
        <v/>
      </c>
      <c r="AU16" s="22" t="str">
        <f t="shared" si="24"/>
        <v/>
      </c>
      <c r="AV16" s="22" t="str">
        <f t="shared" si="25"/>
        <v/>
      </c>
      <c r="AW16" s="22" t="str">
        <f t="shared" si="26"/>
        <v/>
      </c>
      <c r="AX16" s="22" t="str">
        <f t="shared" si="27"/>
        <v/>
      </c>
      <c r="AY16" s="22" t="str">
        <f t="shared" si="28"/>
        <v/>
      </c>
      <c r="BA16" s="13" t="str">
        <f t="shared" si="29"/>
        <v/>
      </c>
      <c r="BB16" s="13" t="str">
        <f t="shared" si="29"/>
        <v/>
      </c>
      <c r="BC16" s="13" t="str">
        <f t="shared" si="29"/>
        <v/>
      </c>
      <c r="BD16" s="66" t="str">
        <f t="shared" si="30"/>
        <v/>
      </c>
      <c r="BE16" s="22" t="str">
        <f t="shared" si="31"/>
        <v/>
      </c>
      <c r="BF16" s="22" t="str">
        <f t="shared" si="32"/>
        <v/>
      </c>
      <c r="BG16" s="66" t="str">
        <f t="shared" si="33"/>
        <v/>
      </c>
      <c r="BH16" s="22" t="str">
        <f t="shared" si="34"/>
        <v/>
      </c>
      <c r="BI16" s="22" t="str">
        <f t="shared" si="35"/>
        <v/>
      </c>
      <c r="BJ16" s="66" t="str">
        <f t="shared" si="36"/>
        <v/>
      </c>
      <c r="BK16" s="22" t="str">
        <f t="shared" si="37"/>
        <v/>
      </c>
      <c r="BL16" s="22" t="str">
        <f t="shared" si="38"/>
        <v/>
      </c>
      <c r="BM16" s="66" t="str">
        <f t="shared" si="39"/>
        <v/>
      </c>
      <c r="BN16" s="22" t="str">
        <f t="shared" si="40"/>
        <v/>
      </c>
      <c r="BO16" s="22" t="str">
        <f t="shared" si="41"/>
        <v/>
      </c>
      <c r="BP16" s="66" t="str">
        <f t="shared" si="42"/>
        <v/>
      </c>
      <c r="BQ16" s="22" t="str">
        <f t="shared" si="43"/>
        <v/>
      </c>
      <c r="BR16" s="22" t="str">
        <f t="shared" si="44"/>
        <v/>
      </c>
      <c r="BT16" s="13" t="str">
        <f t="shared" si="45"/>
        <v/>
      </c>
      <c r="BU16" s="13" t="str">
        <f t="shared" si="45"/>
        <v/>
      </c>
      <c r="BV16" s="13" t="str">
        <f t="shared" si="45"/>
        <v/>
      </c>
      <c r="BW16" s="66" t="str">
        <f t="shared" si="46"/>
        <v/>
      </c>
      <c r="BX16" s="22" t="str">
        <f t="shared" si="47"/>
        <v/>
      </c>
      <c r="BY16" s="22" t="str">
        <f t="shared" si="48"/>
        <v/>
      </c>
      <c r="BZ16" s="66" t="str">
        <f t="shared" si="49"/>
        <v/>
      </c>
      <c r="CA16" s="22" t="str">
        <f t="shared" si="50"/>
        <v/>
      </c>
      <c r="CB16" s="22" t="str">
        <f t="shared" si="51"/>
        <v/>
      </c>
      <c r="CC16" s="66" t="str">
        <f t="shared" si="52"/>
        <v/>
      </c>
      <c r="CD16" s="22" t="str">
        <f t="shared" si="53"/>
        <v/>
      </c>
      <c r="CE16" s="22" t="str">
        <f t="shared" si="54"/>
        <v/>
      </c>
      <c r="CF16" s="66" t="str">
        <f t="shared" si="55"/>
        <v/>
      </c>
      <c r="CG16" s="22" t="str">
        <f t="shared" si="56"/>
        <v/>
      </c>
      <c r="CH16" s="22" t="str">
        <f t="shared" si="57"/>
        <v/>
      </c>
      <c r="CI16" s="66" t="str">
        <f t="shared" si="58"/>
        <v/>
      </c>
      <c r="CJ16" s="22" t="str">
        <f t="shared" si="59"/>
        <v/>
      </c>
      <c r="CK16" s="22" t="str">
        <f t="shared" si="60"/>
        <v/>
      </c>
    </row>
    <row r="17" spans="1:89" ht="15" customHeight="1" x14ac:dyDescent="0.2">
      <c r="A17" s="60" t="str">
        <f t="shared" si="0"/>
        <v/>
      </c>
      <c r="B17" s="61"/>
      <c r="C17" s="13"/>
      <c r="D17" s="14"/>
      <c r="E17" s="15" t="str">
        <f t="shared" si="1"/>
        <v/>
      </c>
      <c r="F17" s="16" t="str">
        <f t="shared" si="2"/>
        <v/>
      </c>
      <c r="G17" s="8" t="str">
        <f t="shared" si="3"/>
        <v/>
      </c>
      <c r="H17" s="62" t="str">
        <f t="shared" si="4"/>
        <v/>
      </c>
      <c r="I17" s="65"/>
      <c r="J17" s="65"/>
      <c r="K17" s="65"/>
      <c r="L17" s="34" t="str">
        <f t="shared" si="5"/>
        <v/>
      </c>
      <c r="M17" s="35" t="str">
        <f t="shared" si="6"/>
        <v/>
      </c>
      <c r="N17" s="57" t="str">
        <f t="shared" si="7"/>
        <v/>
      </c>
      <c r="O17" s="62" t="str">
        <f t="shared" si="8"/>
        <v/>
      </c>
      <c r="P17" s="65"/>
      <c r="Q17" s="65"/>
      <c r="R17" s="65"/>
      <c r="S17" s="34" t="str">
        <f t="shared" si="9"/>
        <v/>
      </c>
      <c r="T17" s="35" t="str">
        <f t="shared" si="10"/>
        <v/>
      </c>
      <c r="U17" s="57" t="str">
        <f t="shared" si="11"/>
        <v/>
      </c>
      <c r="V17" s="62" t="str">
        <f t="shared" si="12"/>
        <v/>
      </c>
      <c r="W17" s="65"/>
      <c r="X17" s="65"/>
      <c r="Y17" s="65"/>
      <c r="Z17" s="34" t="str">
        <f t="shared" si="13"/>
        <v/>
      </c>
      <c r="AA17" s="35" t="str">
        <f t="shared" si="14"/>
        <v/>
      </c>
      <c r="AB17" s="57" t="str">
        <f t="shared" si="15"/>
        <v/>
      </c>
      <c r="AC17" s="62" t="str">
        <f t="shared" si="16"/>
        <v/>
      </c>
      <c r="AD17" s="65"/>
      <c r="AE17" s="65"/>
      <c r="AF17" s="65"/>
      <c r="AG17" s="34" t="str">
        <f t="shared" si="17"/>
        <v/>
      </c>
      <c r="AH17" s="35" t="str">
        <f t="shared" si="18"/>
        <v/>
      </c>
      <c r="AI17" s="57" t="str">
        <f t="shared" si="19"/>
        <v/>
      </c>
      <c r="AJ17" s="62" t="str">
        <f t="shared" si="20"/>
        <v/>
      </c>
      <c r="AK17" s="65"/>
      <c r="AL17" s="65"/>
      <c r="AM17" s="65"/>
      <c r="AN17" s="34" t="str">
        <f t="shared" si="21"/>
        <v/>
      </c>
      <c r="AO17" s="35" t="str">
        <f t="shared" si="22"/>
        <v/>
      </c>
      <c r="AR17" s="13" t="str">
        <f t="shared" si="23"/>
        <v/>
      </c>
      <c r="AS17" s="13" t="str">
        <f t="shared" si="23"/>
        <v/>
      </c>
      <c r="AT17" s="13" t="str">
        <f t="shared" si="23"/>
        <v/>
      </c>
      <c r="AU17" s="22" t="str">
        <f t="shared" si="24"/>
        <v/>
      </c>
      <c r="AV17" s="22" t="str">
        <f t="shared" si="25"/>
        <v/>
      </c>
      <c r="AW17" s="22" t="str">
        <f t="shared" si="26"/>
        <v/>
      </c>
      <c r="AX17" s="22" t="str">
        <f t="shared" si="27"/>
        <v/>
      </c>
      <c r="AY17" s="22" t="str">
        <f t="shared" si="28"/>
        <v/>
      </c>
      <c r="BA17" s="13" t="str">
        <f t="shared" si="29"/>
        <v/>
      </c>
      <c r="BB17" s="13" t="str">
        <f t="shared" si="29"/>
        <v/>
      </c>
      <c r="BC17" s="13" t="str">
        <f t="shared" si="29"/>
        <v/>
      </c>
      <c r="BD17" s="66" t="str">
        <f t="shared" si="30"/>
        <v/>
      </c>
      <c r="BE17" s="22" t="str">
        <f t="shared" si="31"/>
        <v/>
      </c>
      <c r="BF17" s="22" t="str">
        <f t="shared" si="32"/>
        <v/>
      </c>
      <c r="BG17" s="66" t="str">
        <f t="shared" si="33"/>
        <v/>
      </c>
      <c r="BH17" s="22" t="str">
        <f t="shared" si="34"/>
        <v/>
      </c>
      <c r="BI17" s="22" t="str">
        <f t="shared" si="35"/>
        <v/>
      </c>
      <c r="BJ17" s="66" t="str">
        <f t="shared" si="36"/>
        <v/>
      </c>
      <c r="BK17" s="22" t="str">
        <f t="shared" si="37"/>
        <v/>
      </c>
      <c r="BL17" s="22" t="str">
        <f t="shared" si="38"/>
        <v/>
      </c>
      <c r="BM17" s="66" t="str">
        <f t="shared" si="39"/>
        <v/>
      </c>
      <c r="BN17" s="22" t="str">
        <f t="shared" si="40"/>
        <v/>
      </c>
      <c r="BO17" s="22" t="str">
        <f t="shared" si="41"/>
        <v/>
      </c>
      <c r="BP17" s="66" t="str">
        <f t="shared" si="42"/>
        <v/>
      </c>
      <c r="BQ17" s="22" t="str">
        <f t="shared" si="43"/>
        <v/>
      </c>
      <c r="BR17" s="22" t="str">
        <f t="shared" si="44"/>
        <v/>
      </c>
      <c r="BT17" s="13" t="str">
        <f t="shared" si="45"/>
        <v/>
      </c>
      <c r="BU17" s="13" t="str">
        <f t="shared" si="45"/>
        <v/>
      </c>
      <c r="BV17" s="13" t="str">
        <f t="shared" si="45"/>
        <v/>
      </c>
      <c r="BW17" s="66" t="str">
        <f t="shared" si="46"/>
        <v/>
      </c>
      <c r="BX17" s="22" t="str">
        <f t="shared" si="47"/>
        <v/>
      </c>
      <c r="BY17" s="22" t="str">
        <f t="shared" si="48"/>
        <v/>
      </c>
      <c r="BZ17" s="66" t="str">
        <f t="shared" si="49"/>
        <v/>
      </c>
      <c r="CA17" s="22" t="str">
        <f t="shared" si="50"/>
        <v/>
      </c>
      <c r="CB17" s="22" t="str">
        <f t="shared" si="51"/>
        <v/>
      </c>
      <c r="CC17" s="66" t="str">
        <f t="shared" si="52"/>
        <v/>
      </c>
      <c r="CD17" s="22" t="str">
        <f t="shared" si="53"/>
        <v/>
      </c>
      <c r="CE17" s="22" t="str">
        <f t="shared" si="54"/>
        <v/>
      </c>
      <c r="CF17" s="66" t="str">
        <f t="shared" si="55"/>
        <v/>
      </c>
      <c r="CG17" s="22" t="str">
        <f t="shared" si="56"/>
        <v/>
      </c>
      <c r="CH17" s="22" t="str">
        <f t="shared" si="57"/>
        <v/>
      </c>
      <c r="CI17" s="66" t="str">
        <f t="shared" si="58"/>
        <v/>
      </c>
      <c r="CJ17" s="22" t="str">
        <f t="shared" si="59"/>
        <v/>
      </c>
      <c r="CK17" s="22" t="str">
        <f t="shared" si="60"/>
        <v/>
      </c>
    </row>
    <row r="18" spans="1:89" ht="15" customHeight="1" x14ac:dyDescent="0.2">
      <c r="A18" s="60" t="str">
        <f t="shared" si="0"/>
        <v/>
      </c>
      <c r="B18" s="61"/>
      <c r="C18" s="13"/>
      <c r="D18" s="14"/>
      <c r="E18" s="15" t="str">
        <f t="shared" si="1"/>
        <v/>
      </c>
      <c r="F18" s="16" t="str">
        <f t="shared" si="2"/>
        <v/>
      </c>
      <c r="G18" s="8" t="str">
        <f t="shared" si="3"/>
        <v/>
      </c>
      <c r="H18" s="62" t="str">
        <f t="shared" si="4"/>
        <v/>
      </c>
      <c r="I18" s="65"/>
      <c r="J18" s="65"/>
      <c r="K18" s="65"/>
      <c r="L18" s="34" t="str">
        <f t="shared" si="5"/>
        <v/>
      </c>
      <c r="M18" s="35" t="str">
        <f t="shared" si="6"/>
        <v/>
      </c>
      <c r="N18" s="57" t="str">
        <f t="shared" si="7"/>
        <v/>
      </c>
      <c r="O18" s="62" t="str">
        <f t="shared" si="8"/>
        <v/>
      </c>
      <c r="P18" s="65"/>
      <c r="Q18" s="65"/>
      <c r="R18" s="65"/>
      <c r="S18" s="34" t="str">
        <f t="shared" si="9"/>
        <v/>
      </c>
      <c r="T18" s="35" t="str">
        <f t="shared" si="10"/>
        <v/>
      </c>
      <c r="U18" s="57" t="str">
        <f t="shared" si="11"/>
        <v/>
      </c>
      <c r="V18" s="62" t="str">
        <f t="shared" si="12"/>
        <v/>
      </c>
      <c r="W18" s="65"/>
      <c r="X18" s="65"/>
      <c r="Y18" s="65"/>
      <c r="Z18" s="34" t="str">
        <f t="shared" si="13"/>
        <v/>
      </c>
      <c r="AA18" s="35" t="str">
        <f t="shared" si="14"/>
        <v/>
      </c>
      <c r="AB18" s="57" t="str">
        <f t="shared" si="15"/>
        <v/>
      </c>
      <c r="AC18" s="62" t="str">
        <f t="shared" si="16"/>
        <v/>
      </c>
      <c r="AD18" s="65"/>
      <c r="AE18" s="65"/>
      <c r="AF18" s="65"/>
      <c r="AG18" s="34" t="str">
        <f t="shared" si="17"/>
        <v/>
      </c>
      <c r="AH18" s="35" t="str">
        <f t="shared" si="18"/>
        <v/>
      </c>
      <c r="AI18" s="57" t="str">
        <f t="shared" si="19"/>
        <v/>
      </c>
      <c r="AJ18" s="62" t="str">
        <f t="shared" si="20"/>
        <v/>
      </c>
      <c r="AK18" s="65"/>
      <c r="AL18" s="65"/>
      <c r="AM18" s="65"/>
      <c r="AN18" s="34" t="str">
        <f t="shared" si="21"/>
        <v/>
      </c>
      <c r="AO18" s="35" t="str">
        <f t="shared" si="22"/>
        <v/>
      </c>
      <c r="AR18" s="13" t="str">
        <f t="shared" si="23"/>
        <v/>
      </c>
      <c r="AS18" s="13" t="str">
        <f t="shared" si="23"/>
        <v/>
      </c>
      <c r="AT18" s="13" t="str">
        <f t="shared" si="23"/>
        <v/>
      </c>
      <c r="AU18" s="22" t="str">
        <f t="shared" si="24"/>
        <v/>
      </c>
      <c r="AV18" s="22" t="str">
        <f t="shared" si="25"/>
        <v/>
      </c>
      <c r="AW18" s="22" t="str">
        <f t="shared" si="26"/>
        <v/>
      </c>
      <c r="AX18" s="22" t="str">
        <f t="shared" si="27"/>
        <v/>
      </c>
      <c r="AY18" s="22" t="str">
        <f t="shared" si="28"/>
        <v/>
      </c>
      <c r="BA18" s="13" t="str">
        <f t="shared" si="29"/>
        <v/>
      </c>
      <c r="BB18" s="13" t="str">
        <f t="shared" si="29"/>
        <v/>
      </c>
      <c r="BC18" s="13" t="str">
        <f t="shared" si="29"/>
        <v/>
      </c>
      <c r="BD18" s="66" t="str">
        <f t="shared" si="30"/>
        <v/>
      </c>
      <c r="BE18" s="22" t="str">
        <f t="shared" si="31"/>
        <v/>
      </c>
      <c r="BF18" s="22" t="str">
        <f t="shared" si="32"/>
        <v/>
      </c>
      <c r="BG18" s="66" t="str">
        <f t="shared" si="33"/>
        <v/>
      </c>
      <c r="BH18" s="22" t="str">
        <f t="shared" si="34"/>
        <v/>
      </c>
      <c r="BI18" s="22" t="str">
        <f t="shared" si="35"/>
        <v/>
      </c>
      <c r="BJ18" s="66" t="str">
        <f t="shared" si="36"/>
        <v/>
      </c>
      <c r="BK18" s="22" t="str">
        <f t="shared" si="37"/>
        <v/>
      </c>
      <c r="BL18" s="22" t="str">
        <f t="shared" si="38"/>
        <v/>
      </c>
      <c r="BM18" s="66" t="str">
        <f t="shared" si="39"/>
        <v/>
      </c>
      <c r="BN18" s="22" t="str">
        <f t="shared" si="40"/>
        <v/>
      </c>
      <c r="BO18" s="22" t="str">
        <f t="shared" si="41"/>
        <v/>
      </c>
      <c r="BP18" s="66" t="str">
        <f t="shared" si="42"/>
        <v/>
      </c>
      <c r="BQ18" s="22" t="str">
        <f t="shared" si="43"/>
        <v/>
      </c>
      <c r="BR18" s="22" t="str">
        <f t="shared" si="44"/>
        <v/>
      </c>
      <c r="BT18" s="13" t="str">
        <f t="shared" si="45"/>
        <v/>
      </c>
      <c r="BU18" s="13" t="str">
        <f t="shared" si="45"/>
        <v/>
      </c>
      <c r="BV18" s="13" t="str">
        <f t="shared" si="45"/>
        <v/>
      </c>
      <c r="BW18" s="66" t="str">
        <f t="shared" si="46"/>
        <v/>
      </c>
      <c r="BX18" s="22" t="str">
        <f t="shared" si="47"/>
        <v/>
      </c>
      <c r="BY18" s="22" t="str">
        <f t="shared" si="48"/>
        <v/>
      </c>
      <c r="BZ18" s="66" t="str">
        <f t="shared" si="49"/>
        <v/>
      </c>
      <c r="CA18" s="22" t="str">
        <f t="shared" si="50"/>
        <v/>
      </c>
      <c r="CB18" s="22" t="str">
        <f t="shared" si="51"/>
        <v/>
      </c>
      <c r="CC18" s="66" t="str">
        <f t="shared" si="52"/>
        <v/>
      </c>
      <c r="CD18" s="22" t="str">
        <f t="shared" si="53"/>
        <v/>
      </c>
      <c r="CE18" s="22" t="str">
        <f t="shared" si="54"/>
        <v/>
      </c>
      <c r="CF18" s="66" t="str">
        <f t="shared" si="55"/>
        <v/>
      </c>
      <c r="CG18" s="22" t="str">
        <f t="shared" si="56"/>
        <v/>
      </c>
      <c r="CH18" s="22" t="str">
        <f t="shared" si="57"/>
        <v/>
      </c>
      <c r="CI18" s="66" t="str">
        <f t="shared" si="58"/>
        <v/>
      </c>
      <c r="CJ18" s="22" t="str">
        <f t="shared" si="59"/>
        <v/>
      </c>
      <c r="CK18" s="22" t="str">
        <f t="shared" si="60"/>
        <v/>
      </c>
    </row>
    <row r="19" spans="1:89" ht="15" customHeight="1" x14ac:dyDescent="0.2">
      <c r="A19" s="60" t="str">
        <f t="shared" si="0"/>
        <v/>
      </c>
      <c r="B19" s="61"/>
      <c r="C19" s="13"/>
      <c r="D19" s="14"/>
      <c r="E19" s="15" t="str">
        <f t="shared" si="1"/>
        <v/>
      </c>
      <c r="F19" s="16" t="str">
        <f t="shared" si="2"/>
        <v/>
      </c>
      <c r="G19" s="8" t="str">
        <f t="shared" si="3"/>
        <v/>
      </c>
      <c r="H19" s="62" t="str">
        <f t="shared" si="4"/>
        <v/>
      </c>
      <c r="I19" s="65"/>
      <c r="J19" s="65"/>
      <c r="K19" s="65"/>
      <c r="L19" s="34" t="str">
        <f t="shared" si="5"/>
        <v/>
      </c>
      <c r="M19" s="35" t="str">
        <f t="shared" si="6"/>
        <v/>
      </c>
      <c r="N19" s="57" t="str">
        <f t="shared" si="7"/>
        <v/>
      </c>
      <c r="O19" s="62" t="str">
        <f t="shared" si="8"/>
        <v/>
      </c>
      <c r="P19" s="65"/>
      <c r="Q19" s="65"/>
      <c r="R19" s="65"/>
      <c r="S19" s="34" t="str">
        <f t="shared" si="9"/>
        <v/>
      </c>
      <c r="T19" s="35" t="str">
        <f t="shared" si="10"/>
        <v/>
      </c>
      <c r="U19" s="57" t="str">
        <f t="shared" si="11"/>
        <v/>
      </c>
      <c r="V19" s="62" t="str">
        <f t="shared" si="12"/>
        <v/>
      </c>
      <c r="W19" s="65"/>
      <c r="X19" s="65"/>
      <c r="Y19" s="65"/>
      <c r="Z19" s="34" t="str">
        <f t="shared" si="13"/>
        <v/>
      </c>
      <c r="AA19" s="35" t="str">
        <f t="shared" si="14"/>
        <v/>
      </c>
      <c r="AB19" s="57" t="str">
        <f t="shared" si="15"/>
        <v/>
      </c>
      <c r="AC19" s="62" t="str">
        <f t="shared" si="16"/>
        <v/>
      </c>
      <c r="AD19" s="65"/>
      <c r="AE19" s="65"/>
      <c r="AF19" s="65"/>
      <c r="AG19" s="34" t="str">
        <f t="shared" si="17"/>
        <v/>
      </c>
      <c r="AH19" s="35" t="str">
        <f t="shared" si="18"/>
        <v/>
      </c>
      <c r="AI19" s="57" t="str">
        <f t="shared" si="19"/>
        <v/>
      </c>
      <c r="AJ19" s="62" t="str">
        <f t="shared" si="20"/>
        <v/>
      </c>
      <c r="AK19" s="65"/>
      <c r="AL19" s="65"/>
      <c r="AM19" s="65"/>
      <c r="AN19" s="34" t="str">
        <f t="shared" si="21"/>
        <v/>
      </c>
      <c r="AO19" s="35" t="str">
        <f t="shared" si="22"/>
        <v/>
      </c>
      <c r="AR19" s="13" t="str">
        <f t="shared" si="23"/>
        <v/>
      </c>
      <c r="AS19" s="13" t="str">
        <f t="shared" si="23"/>
        <v/>
      </c>
      <c r="AT19" s="13" t="str">
        <f t="shared" si="23"/>
        <v/>
      </c>
      <c r="AU19" s="22" t="str">
        <f t="shared" si="24"/>
        <v/>
      </c>
      <c r="AV19" s="22" t="str">
        <f t="shared" si="25"/>
        <v/>
      </c>
      <c r="AW19" s="22" t="str">
        <f t="shared" si="26"/>
        <v/>
      </c>
      <c r="AX19" s="22" t="str">
        <f t="shared" si="27"/>
        <v/>
      </c>
      <c r="AY19" s="22" t="str">
        <f t="shared" si="28"/>
        <v/>
      </c>
      <c r="BA19" s="13" t="str">
        <f t="shared" si="29"/>
        <v/>
      </c>
      <c r="BB19" s="13" t="str">
        <f t="shared" si="29"/>
        <v/>
      </c>
      <c r="BC19" s="13" t="str">
        <f t="shared" si="29"/>
        <v/>
      </c>
      <c r="BD19" s="66" t="str">
        <f t="shared" si="30"/>
        <v/>
      </c>
      <c r="BE19" s="22" t="str">
        <f t="shared" si="31"/>
        <v/>
      </c>
      <c r="BF19" s="22" t="str">
        <f t="shared" si="32"/>
        <v/>
      </c>
      <c r="BG19" s="66" t="str">
        <f t="shared" si="33"/>
        <v/>
      </c>
      <c r="BH19" s="22" t="str">
        <f t="shared" si="34"/>
        <v/>
      </c>
      <c r="BI19" s="22" t="str">
        <f t="shared" si="35"/>
        <v/>
      </c>
      <c r="BJ19" s="66" t="str">
        <f t="shared" si="36"/>
        <v/>
      </c>
      <c r="BK19" s="22" t="str">
        <f t="shared" si="37"/>
        <v/>
      </c>
      <c r="BL19" s="22" t="str">
        <f t="shared" si="38"/>
        <v/>
      </c>
      <c r="BM19" s="66" t="str">
        <f t="shared" si="39"/>
        <v/>
      </c>
      <c r="BN19" s="22" t="str">
        <f t="shared" si="40"/>
        <v/>
      </c>
      <c r="BO19" s="22" t="str">
        <f t="shared" si="41"/>
        <v/>
      </c>
      <c r="BP19" s="66" t="str">
        <f t="shared" si="42"/>
        <v/>
      </c>
      <c r="BQ19" s="22" t="str">
        <f t="shared" si="43"/>
        <v/>
      </c>
      <c r="BR19" s="22" t="str">
        <f t="shared" si="44"/>
        <v/>
      </c>
      <c r="BT19" s="13" t="str">
        <f t="shared" si="45"/>
        <v/>
      </c>
      <c r="BU19" s="13" t="str">
        <f t="shared" si="45"/>
        <v/>
      </c>
      <c r="BV19" s="13" t="str">
        <f t="shared" si="45"/>
        <v/>
      </c>
      <c r="BW19" s="66" t="str">
        <f t="shared" si="46"/>
        <v/>
      </c>
      <c r="BX19" s="22" t="str">
        <f t="shared" si="47"/>
        <v/>
      </c>
      <c r="BY19" s="22" t="str">
        <f t="shared" si="48"/>
        <v/>
      </c>
      <c r="BZ19" s="66" t="str">
        <f t="shared" si="49"/>
        <v/>
      </c>
      <c r="CA19" s="22" t="str">
        <f t="shared" si="50"/>
        <v/>
      </c>
      <c r="CB19" s="22" t="str">
        <f t="shared" si="51"/>
        <v/>
      </c>
      <c r="CC19" s="66" t="str">
        <f t="shared" si="52"/>
        <v/>
      </c>
      <c r="CD19" s="22" t="str">
        <f t="shared" si="53"/>
        <v/>
      </c>
      <c r="CE19" s="22" t="str">
        <f t="shared" si="54"/>
        <v/>
      </c>
      <c r="CF19" s="66" t="str">
        <f t="shared" si="55"/>
        <v/>
      </c>
      <c r="CG19" s="22" t="str">
        <f t="shared" si="56"/>
        <v/>
      </c>
      <c r="CH19" s="22" t="str">
        <f t="shared" si="57"/>
        <v/>
      </c>
      <c r="CI19" s="66" t="str">
        <f t="shared" si="58"/>
        <v/>
      </c>
      <c r="CJ19" s="22" t="str">
        <f t="shared" si="59"/>
        <v/>
      </c>
      <c r="CK19" s="22" t="str">
        <f t="shared" si="60"/>
        <v/>
      </c>
    </row>
    <row r="20" spans="1:89" ht="15" customHeight="1" x14ac:dyDescent="0.2">
      <c r="A20" s="60" t="str">
        <f t="shared" si="0"/>
        <v/>
      </c>
      <c r="B20" s="61"/>
      <c r="C20" s="13"/>
      <c r="D20" s="14"/>
      <c r="E20" s="15" t="str">
        <f t="shared" si="1"/>
        <v/>
      </c>
      <c r="F20" s="16" t="str">
        <f t="shared" si="2"/>
        <v/>
      </c>
      <c r="G20" s="8" t="str">
        <f t="shared" si="3"/>
        <v/>
      </c>
      <c r="H20" s="62" t="str">
        <f t="shared" si="4"/>
        <v/>
      </c>
      <c r="I20" s="65"/>
      <c r="J20" s="65"/>
      <c r="K20" s="65"/>
      <c r="L20" s="34" t="str">
        <f t="shared" si="5"/>
        <v/>
      </c>
      <c r="M20" s="35" t="str">
        <f t="shared" si="6"/>
        <v/>
      </c>
      <c r="N20" s="57" t="str">
        <f t="shared" si="7"/>
        <v/>
      </c>
      <c r="O20" s="62" t="str">
        <f t="shared" si="8"/>
        <v/>
      </c>
      <c r="P20" s="65"/>
      <c r="Q20" s="65"/>
      <c r="R20" s="65"/>
      <c r="S20" s="34" t="str">
        <f t="shared" si="9"/>
        <v/>
      </c>
      <c r="T20" s="35" t="str">
        <f t="shared" si="10"/>
        <v/>
      </c>
      <c r="U20" s="57" t="str">
        <f t="shared" si="11"/>
        <v/>
      </c>
      <c r="V20" s="62" t="str">
        <f t="shared" si="12"/>
        <v/>
      </c>
      <c r="W20" s="65"/>
      <c r="X20" s="65"/>
      <c r="Y20" s="65"/>
      <c r="Z20" s="34" t="str">
        <f t="shared" si="13"/>
        <v/>
      </c>
      <c r="AA20" s="35" t="str">
        <f t="shared" si="14"/>
        <v/>
      </c>
      <c r="AB20" s="57" t="str">
        <f t="shared" si="15"/>
        <v/>
      </c>
      <c r="AC20" s="62" t="str">
        <f t="shared" si="16"/>
        <v/>
      </c>
      <c r="AD20" s="65"/>
      <c r="AE20" s="65"/>
      <c r="AF20" s="65"/>
      <c r="AG20" s="34" t="str">
        <f t="shared" si="17"/>
        <v/>
      </c>
      <c r="AH20" s="35" t="str">
        <f t="shared" si="18"/>
        <v/>
      </c>
      <c r="AI20" s="57" t="str">
        <f t="shared" si="19"/>
        <v/>
      </c>
      <c r="AJ20" s="62" t="str">
        <f t="shared" si="20"/>
        <v/>
      </c>
      <c r="AK20" s="65"/>
      <c r="AL20" s="65"/>
      <c r="AM20" s="65"/>
      <c r="AN20" s="34" t="str">
        <f t="shared" si="21"/>
        <v/>
      </c>
      <c r="AO20" s="35" t="str">
        <f t="shared" si="22"/>
        <v/>
      </c>
      <c r="AR20" s="13" t="str">
        <f t="shared" si="23"/>
        <v/>
      </c>
      <c r="AS20" s="13" t="str">
        <f t="shared" si="23"/>
        <v/>
      </c>
      <c r="AT20" s="13" t="str">
        <f t="shared" si="23"/>
        <v/>
      </c>
      <c r="AU20" s="22" t="str">
        <f t="shared" si="24"/>
        <v/>
      </c>
      <c r="AV20" s="22" t="str">
        <f t="shared" si="25"/>
        <v/>
      </c>
      <c r="AW20" s="22" t="str">
        <f t="shared" si="26"/>
        <v/>
      </c>
      <c r="AX20" s="22" t="str">
        <f t="shared" si="27"/>
        <v/>
      </c>
      <c r="AY20" s="22" t="str">
        <f t="shared" si="28"/>
        <v/>
      </c>
      <c r="BA20" s="13" t="str">
        <f t="shared" si="29"/>
        <v/>
      </c>
      <c r="BB20" s="13" t="str">
        <f t="shared" si="29"/>
        <v/>
      </c>
      <c r="BC20" s="13" t="str">
        <f t="shared" si="29"/>
        <v/>
      </c>
      <c r="BD20" s="66" t="str">
        <f t="shared" si="30"/>
        <v/>
      </c>
      <c r="BE20" s="22" t="str">
        <f t="shared" si="31"/>
        <v/>
      </c>
      <c r="BF20" s="22" t="str">
        <f t="shared" si="32"/>
        <v/>
      </c>
      <c r="BG20" s="66" t="str">
        <f t="shared" si="33"/>
        <v/>
      </c>
      <c r="BH20" s="22" t="str">
        <f t="shared" si="34"/>
        <v/>
      </c>
      <c r="BI20" s="22" t="str">
        <f t="shared" si="35"/>
        <v/>
      </c>
      <c r="BJ20" s="66" t="str">
        <f t="shared" si="36"/>
        <v/>
      </c>
      <c r="BK20" s="22" t="str">
        <f t="shared" si="37"/>
        <v/>
      </c>
      <c r="BL20" s="22" t="str">
        <f t="shared" si="38"/>
        <v/>
      </c>
      <c r="BM20" s="66" t="str">
        <f t="shared" si="39"/>
        <v/>
      </c>
      <c r="BN20" s="22" t="str">
        <f t="shared" si="40"/>
        <v/>
      </c>
      <c r="BO20" s="22" t="str">
        <f t="shared" si="41"/>
        <v/>
      </c>
      <c r="BP20" s="66" t="str">
        <f t="shared" si="42"/>
        <v/>
      </c>
      <c r="BQ20" s="22" t="str">
        <f t="shared" si="43"/>
        <v/>
      </c>
      <c r="BR20" s="22" t="str">
        <f t="shared" si="44"/>
        <v/>
      </c>
      <c r="BT20" s="13" t="str">
        <f t="shared" si="45"/>
        <v/>
      </c>
      <c r="BU20" s="13" t="str">
        <f t="shared" si="45"/>
        <v/>
      </c>
      <c r="BV20" s="13" t="str">
        <f t="shared" si="45"/>
        <v/>
      </c>
      <c r="BW20" s="66" t="str">
        <f t="shared" si="46"/>
        <v/>
      </c>
      <c r="BX20" s="22" t="str">
        <f t="shared" si="47"/>
        <v/>
      </c>
      <c r="BY20" s="22" t="str">
        <f t="shared" si="48"/>
        <v/>
      </c>
      <c r="BZ20" s="66" t="str">
        <f t="shared" si="49"/>
        <v/>
      </c>
      <c r="CA20" s="22" t="str">
        <f t="shared" si="50"/>
        <v/>
      </c>
      <c r="CB20" s="22" t="str">
        <f t="shared" si="51"/>
        <v/>
      </c>
      <c r="CC20" s="66" t="str">
        <f t="shared" si="52"/>
        <v/>
      </c>
      <c r="CD20" s="22" t="str">
        <f t="shared" si="53"/>
        <v/>
      </c>
      <c r="CE20" s="22" t="str">
        <f t="shared" si="54"/>
        <v/>
      </c>
      <c r="CF20" s="66" t="str">
        <f t="shared" si="55"/>
        <v/>
      </c>
      <c r="CG20" s="22" t="str">
        <f t="shared" si="56"/>
        <v/>
      </c>
      <c r="CH20" s="22" t="str">
        <f t="shared" si="57"/>
        <v/>
      </c>
      <c r="CI20" s="66" t="str">
        <f t="shared" si="58"/>
        <v/>
      </c>
      <c r="CJ20" s="22" t="str">
        <f t="shared" si="59"/>
        <v/>
      </c>
      <c r="CK20" s="22" t="str">
        <f t="shared" si="60"/>
        <v/>
      </c>
    </row>
    <row r="21" spans="1:89" ht="15" customHeight="1" x14ac:dyDescent="0.2">
      <c r="A21" s="60" t="str">
        <f t="shared" si="0"/>
        <v/>
      </c>
      <c r="B21" s="61"/>
      <c r="C21" s="13"/>
      <c r="D21" s="14"/>
      <c r="E21" s="15" t="str">
        <f t="shared" si="1"/>
        <v/>
      </c>
      <c r="F21" s="16" t="str">
        <f t="shared" si="2"/>
        <v/>
      </c>
      <c r="G21" s="8" t="str">
        <f t="shared" si="3"/>
        <v/>
      </c>
      <c r="H21" s="62" t="str">
        <f t="shared" si="4"/>
        <v/>
      </c>
      <c r="I21" s="65"/>
      <c r="J21" s="65"/>
      <c r="K21" s="65"/>
      <c r="L21" s="34" t="str">
        <f t="shared" si="5"/>
        <v/>
      </c>
      <c r="M21" s="35" t="str">
        <f t="shared" si="6"/>
        <v/>
      </c>
      <c r="N21" s="57" t="str">
        <f t="shared" si="7"/>
        <v/>
      </c>
      <c r="O21" s="62" t="str">
        <f t="shared" si="8"/>
        <v/>
      </c>
      <c r="P21" s="65"/>
      <c r="Q21" s="65"/>
      <c r="R21" s="65"/>
      <c r="S21" s="34" t="str">
        <f t="shared" si="9"/>
        <v/>
      </c>
      <c r="T21" s="35" t="str">
        <f t="shared" si="10"/>
        <v/>
      </c>
      <c r="U21" s="57" t="str">
        <f t="shared" si="11"/>
        <v/>
      </c>
      <c r="V21" s="62" t="str">
        <f t="shared" si="12"/>
        <v/>
      </c>
      <c r="W21" s="65"/>
      <c r="X21" s="65"/>
      <c r="Y21" s="65"/>
      <c r="Z21" s="34" t="str">
        <f t="shared" si="13"/>
        <v/>
      </c>
      <c r="AA21" s="35" t="str">
        <f t="shared" si="14"/>
        <v/>
      </c>
      <c r="AB21" s="57" t="str">
        <f t="shared" si="15"/>
        <v/>
      </c>
      <c r="AC21" s="62" t="str">
        <f t="shared" si="16"/>
        <v/>
      </c>
      <c r="AD21" s="65"/>
      <c r="AE21" s="65"/>
      <c r="AF21" s="65"/>
      <c r="AG21" s="34" t="str">
        <f t="shared" si="17"/>
        <v/>
      </c>
      <c r="AH21" s="35" t="str">
        <f t="shared" si="18"/>
        <v/>
      </c>
      <c r="AI21" s="57" t="str">
        <f t="shared" si="19"/>
        <v/>
      </c>
      <c r="AJ21" s="62" t="str">
        <f t="shared" si="20"/>
        <v/>
      </c>
      <c r="AK21" s="65"/>
      <c r="AL21" s="65"/>
      <c r="AM21" s="65"/>
      <c r="AN21" s="34" t="str">
        <f t="shared" si="21"/>
        <v/>
      </c>
      <c r="AO21" s="35" t="str">
        <f t="shared" si="22"/>
        <v/>
      </c>
      <c r="AR21" s="13" t="str">
        <f t="shared" si="23"/>
        <v/>
      </c>
      <c r="AS21" s="13" t="str">
        <f t="shared" si="23"/>
        <v/>
      </c>
      <c r="AT21" s="13" t="str">
        <f t="shared" si="23"/>
        <v/>
      </c>
      <c r="AU21" s="22" t="str">
        <f t="shared" si="24"/>
        <v/>
      </c>
      <c r="AV21" s="22" t="str">
        <f t="shared" si="25"/>
        <v/>
      </c>
      <c r="AW21" s="22" t="str">
        <f t="shared" si="26"/>
        <v/>
      </c>
      <c r="AX21" s="22" t="str">
        <f t="shared" si="27"/>
        <v/>
      </c>
      <c r="AY21" s="22" t="str">
        <f t="shared" si="28"/>
        <v/>
      </c>
      <c r="BA21" s="13" t="str">
        <f t="shared" si="29"/>
        <v/>
      </c>
      <c r="BB21" s="13" t="str">
        <f t="shared" si="29"/>
        <v/>
      </c>
      <c r="BC21" s="13" t="str">
        <f t="shared" si="29"/>
        <v/>
      </c>
      <c r="BD21" s="66" t="str">
        <f t="shared" si="30"/>
        <v/>
      </c>
      <c r="BE21" s="22" t="str">
        <f t="shared" si="31"/>
        <v/>
      </c>
      <c r="BF21" s="22" t="str">
        <f t="shared" si="32"/>
        <v/>
      </c>
      <c r="BG21" s="66" t="str">
        <f t="shared" si="33"/>
        <v/>
      </c>
      <c r="BH21" s="22" t="str">
        <f t="shared" si="34"/>
        <v/>
      </c>
      <c r="BI21" s="22" t="str">
        <f t="shared" si="35"/>
        <v/>
      </c>
      <c r="BJ21" s="66" t="str">
        <f t="shared" si="36"/>
        <v/>
      </c>
      <c r="BK21" s="22" t="str">
        <f t="shared" si="37"/>
        <v/>
      </c>
      <c r="BL21" s="22" t="str">
        <f t="shared" si="38"/>
        <v/>
      </c>
      <c r="BM21" s="66" t="str">
        <f t="shared" si="39"/>
        <v/>
      </c>
      <c r="BN21" s="22" t="str">
        <f t="shared" si="40"/>
        <v/>
      </c>
      <c r="BO21" s="22" t="str">
        <f t="shared" si="41"/>
        <v/>
      </c>
      <c r="BP21" s="66" t="str">
        <f t="shared" si="42"/>
        <v/>
      </c>
      <c r="BQ21" s="22" t="str">
        <f t="shared" si="43"/>
        <v/>
      </c>
      <c r="BR21" s="22" t="str">
        <f t="shared" si="44"/>
        <v/>
      </c>
      <c r="BT21" s="13" t="str">
        <f t="shared" si="45"/>
        <v/>
      </c>
      <c r="BU21" s="13" t="str">
        <f t="shared" si="45"/>
        <v/>
      </c>
      <c r="BV21" s="13" t="str">
        <f t="shared" si="45"/>
        <v/>
      </c>
      <c r="BW21" s="66" t="str">
        <f t="shared" si="46"/>
        <v/>
      </c>
      <c r="BX21" s="22" t="str">
        <f t="shared" si="47"/>
        <v/>
      </c>
      <c r="BY21" s="22" t="str">
        <f t="shared" si="48"/>
        <v/>
      </c>
      <c r="BZ21" s="66" t="str">
        <f t="shared" si="49"/>
        <v/>
      </c>
      <c r="CA21" s="22" t="str">
        <f t="shared" si="50"/>
        <v/>
      </c>
      <c r="CB21" s="22" t="str">
        <f t="shared" si="51"/>
        <v/>
      </c>
      <c r="CC21" s="66" t="str">
        <f t="shared" si="52"/>
        <v/>
      </c>
      <c r="CD21" s="22" t="str">
        <f t="shared" si="53"/>
        <v/>
      </c>
      <c r="CE21" s="22" t="str">
        <f t="shared" si="54"/>
        <v/>
      </c>
      <c r="CF21" s="66" t="str">
        <f t="shared" si="55"/>
        <v/>
      </c>
      <c r="CG21" s="22" t="str">
        <f t="shared" si="56"/>
        <v/>
      </c>
      <c r="CH21" s="22" t="str">
        <f t="shared" si="57"/>
        <v/>
      </c>
      <c r="CI21" s="66" t="str">
        <f t="shared" si="58"/>
        <v/>
      </c>
      <c r="CJ21" s="22" t="str">
        <f t="shared" si="59"/>
        <v/>
      </c>
      <c r="CK21" s="22" t="str">
        <f t="shared" si="60"/>
        <v/>
      </c>
    </row>
    <row r="22" spans="1:89" ht="15" customHeight="1" x14ac:dyDescent="0.2">
      <c r="A22" s="60" t="str">
        <f t="shared" si="0"/>
        <v/>
      </c>
      <c r="B22" s="61"/>
      <c r="C22" s="13"/>
      <c r="D22" s="14"/>
      <c r="E22" s="15" t="str">
        <f t="shared" si="1"/>
        <v/>
      </c>
      <c r="F22" s="16" t="str">
        <f t="shared" si="2"/>
        <v/>
      </c>
      <c r="G22" s="8" t="str">
        <f t="shared" si="3"/>
        <v/>
      </c>
      <c r="H22" s="62" t="str">
        <f t="shared" si="4"/>
        <v/>
      </c>
      <c r="I22" s="65"/>
      <c r="J22" s="65"/>
      <c r="K22" s="65"/>
      <c r="L22" s="34" t="str">
        <f t="shared" si="5"/>
        <v/>
      </c>
      <c r="M22" s="35" t="str">
        <f t="shared" si="6"/>
        <v/>
      </c>
      <c r="N22" s="57" t="str">
        <f t="shared" si="7"/>
        <v/>
      </c>
      <c r="O22" s="62" t="str">
        <f t="shared" si="8"/>
        <v/>
      </c>
      <c r="P22" s="65"/>
      <c r="Q22" s="65"/>
      <c r="R22" s="65"/>
      <c r="S22" s="34" t="str">
        <f t="shared" si="9"/>
        <v/>
      </c>
      <c r="T22" s="35" t="str">
        <f t="shared" si="10"/>
        <v/>
      </c>
      <c r="U22" s="57" t="str">
        <f t="shared" si="11"/>
        <v/>
      </c>
      <c r="V22" s="62" t="str">
        <f t="shared" si="12"/>
        <v/>
      </c>
      <c r="W22" s="65"/>
      <c r="X22" s="65"/>
      <c r="Y22" s="65"/>
      <c r="Z22" s="34" t="str">
        <f t="shared" si="13"/>
        <v/>
      </c>
      <c r="AA22" s="35" t="str">
        <f t="shared" si="14"/>
        <v/>
      </c>
      <c r="AB22" s="57" t="str">
        <f t="shared" si="15"/>
        <v/>
      </c>
      <c r="AC22" s="62" t="str">
        <f t="shared" si="16"/>
        <v/>
      </c>
      <c r="AD22" s="65"/>
      <c r="AE22" s="65"/>
      <c r="AF22" s="65"/>
      <c r="AG22" s="34" t="str">
        <f t="shared" si="17"/>
        <v/>
      </c>
      <c r="AH22" s="35" t="str">
        <f t="shared" si="18"/>
        <v/>
      </c>
      <c r="AI22" s="57" t="str">
        <f t="shared" si="19"/>
        <v/>
      </c>
      <c r="AJ22" s="62" t="str">
        <f t="shared" si="20"/>
        <v/>
      </c>
      <c r="AK22" s="65"/>
      <c r="AL22" s="65"/>
      <c r="AM22" s="65"/>
      <c r="AN22" s="34" t="str">
        <f t="shared" si="21"/>
        <v/>
      </c>
      <c r="AO22" s="35" t="str">
        <f t="shared" si="22"/>
        <v/>
      </c>
      <c r="AR22" s="13" t="str">
        <f t="shared" si="23"/>
        <v/>
      </c>
      <c r="AS22" s="13" t="str">
        <f t="shared" si="23"/>
        <v/>
      </c>
      <c r="AT22" s="13" t="str">
        <f t="shared" si="23"/>
        <v/>
      </c>
      <c r="AU22" s="22" t="str">
        <f t="shared" si="24"/>
        <v/>
      </c>
      <c r="AV22" s="22" t="str">
        <f t="shared" si="25"/>
        <v/>
      </c>
      <c r="AW22" s="22" t="str">
        <f t="shared" si="26"/>
        <v/>
      </c>
      <c r="AX22" s="22" t="str">
        <f t="shared" si="27"/>
        <v/>
      </c>
      <c r="AY22" s="22" t="str">
        <f t="shared" si="28"/>
        <v/>
      </c>
      <c r="BA22" s="13" t="str">
        <f t="shared" si="29"/>
        <v/>
      </c>
      <c r="BB22" s="13" t="str">
        <f t="shared" si="29"/>
        <v/>
      </c>
      <c r="BC22" s="13" t="str">
        <f t="shared" si="29"/>
        <v/>
      </c>
      <c r="BD22" s="66" t="str">
        <f t="shared" si="30"/>
        <v/>
      </c>
      <c r="BE22" s="22" t="str">
        <f t="shared" si="31"/>
        <v/>
      </c>
      <c r="BF22" s="22" t="str">
        <f t="shared" si="32"/>
        <v/>
      </c>
      <c r="BG22" s="66" t="str">
        <f t="shared" si="33"/>
        <v/>
      </c>
      <c r="BH22" s="22" t="str">
        <f t="shared" si="34"/>
        <v/>
      </c>
      <c r="BI22" s="22" t="str">
        <f t="shared" si="35"/>
        <v/>
      </c>
      <c r="BJ22" s="66" t="str">
        <f t="shared" si="36"/>
        <v/>
      </c>
      <c r="BK22" s="22" t="str">
        <f t="shared" si="37"/>
        <v/>
      </c>
      <c r="BL22" s="22" t="str">
        <f t="shared" si="38"/>
        <v/>
      </c>
      <c r="BM22" s="66" t="str">
        <f t="shared" si="39"/>
        <v/>
      </c>
      <c r="BN22" s="22" t="str">
        <f t="shared" si="40"/>
        <v/>
      </c>
      <c r="BO22" s="22" t="str">
        <f t="shared" si="41"/>
        <v/>
      </c>
      <c r="BP22" s="66" t="str">
        <f t="shared" si="42"/>
        <v/>
      </c>
      <c r="BQ22" s="22" t="str">
        <f t="shared" si="43"/>
        <v/>
      </c>
      <c r="BR22" s="22" t="str">
        <f t="shared" si="44"/>
        <v/>
      </c>
      <c r="BT22" s="13" t="str">
        <f t="shared" si="45"/>
        <v/>
      </c>
      <c r="BU22" s="13" t="str">
        <f t="shared" si="45"/>
        <v/>
      </c>
      <c r="BV22" s="13" t="str">
        <f t="shared" si="45"/>
        <v/>
      </c>
      <c r="BW22" s="66" t="str">
        <f t="shared" si="46"/>
        <v/>
      </c>
      <c r="BX22" s="22" t="str">
        <f t="shared" si="47"/>
        <v/>
      </c>
      <c r="BY22" s="22" t="str">
        <f t="shared" si="48"/>
        <v/>
      </c>
      <c r="BZ22" s="66" t="str">
        <f t="shared" si="49"/>
        <v/>
      </c>
      <c r="CA22" s="22" t="str">
        <f t="shared" si="50"/>
        <v/>
      </c>
      <c r="CB22" s="22" t="str">
        <f t="shared" si="51"/>
        <v/>
      </c>
      <c r="CC22" s="66" t="str">
        <f t="shared" si="52"/>
        <v/>
      </c>
      <c r="CD22" s="22" t="str">
        <f t="shared" si="53"/>
        <v/>
      </c>
      <c r="CE22" s="22" t="str">
        <f t="shared" si="54"/>
        <v/>
      </c>
      <c r="CF22" s="66" t="str">
        <f t="shared" si="55"/>
        <v/>
      </c>
      <c r="CG22" s="22" t="str">
        <f t="shared" si="56"/>
        <v/>
      </c>
      <c r="CH22" s="22" t="str">
        <f t="shared" si="57"/>
        <v/>
      </c>
      <c r="CI22" s="66" t="str">
        <f t="shared" si="58"/>
        <v/>
      </c>
      <c r="CJ22" s="22" t="str">
        <f t="shared" si="59"/>
        <v/>
      </c>
      <c r="CK22" s="22" t="str">
        <f t="shared" si="60"/>
        <v/>
      </c>
    </row>
    <row r="23" spans="1:89" ht="15" customHeight="1" x14ac:dyDescent="0.2">
      <c r="A23" s="60" t="str">
        <f t="shared" si="0"/>
        <v/>
      </c>
      <c r="B23" s="61"/>
      <c r="C23" s="13"/>
      <c r="D23" s="14"/>
      <c r="E23" s="15" t="str">
        <f t="shared" si="1"/>
        <v/>
      </c>
      <c r="F23" s="16" t="str">
        <f t="shared" si="2"/>
        <v/>
      </c>
      <c r="G23" s="8" t="str">
        <f t="shared" si="3"/>
        <v/>
      </c>
      <c r="H23" s="62" t="str">
        <f t="shared" si="4"/>
        <v/>
      </c>
      <c r="I23" s="65"/>
      <c r="J23" s="65"/>
      <c r="K23" s="65"/>
      <c r="L23" s="34" t="str">
        <f t="shared" si="5"/>
        <v/>
      </c>
      <c r="M23" s="35" t="str">
        <f t="shared" si="6"/>
        <v/>
      </c>
      <c r="N23" s="57" t="str">
        <f t="shared" si="7"/>
        <v/>
      </c>
      <c r="O23" s="62" t="str">
        <f t="shared" si="8"/>
        <v/>
      </c>
      <c r="P23" s="65"/>
      <c r="Q23" s="65"/>
      <c r="R23" s="65"/>
      <c r="S23" s="34" t="str">
        <f t="shared" si="9"/>
        <v/>
      </c>
      <c r="T23" s="35" t="str">
        <f t="shared" si="10"/>
        <v/>
      </c>
      <c r="U23" s="57" t="str">
        <f t="shared" si="11"/>
        <v/>
      </c>
      <c r="V23" s="62" t="str">
        <f t="shared" si="12"/>
        <v/>
      </c>
      <c r="W23" s="65"/>
      <c r="X23" s="65"/>
      <c r="Y23" s="65"/>
      <c r="Z23" s="34" t="str">
        <f t="shared" si="13"/>
        <v/>
      </c>
      <c r="AA23" s="35" t="str">
        <f t="shared" si="14"/>
        <v/>
      </c>
      <c r="AB23" s="57" t="str">
        <f t="shared" si="15"/>
        <v/>
      </c>
      <c r="AC23" s="62" t="str">
        <f t="shared" si="16"/>
        <v/>
      </c>
      <c r="AD23" s="65"/>
      <c r="AE23" s="65"/>
      <c r="AF23" s="65"/>
      <c r="AG23" s="34" t="str">
        <f t="shared" si="17"/>
        <v/>
      </c>
      <c r="AH23" s="35" t="str">
        <f t="shared" si="18"/>
        <v/>
      </c>
      <c r="AI23" s="57" t="str">
        <f t="shared" si="19"/>
        <v/>
      </c>
      <c r="AJ23" s="62" t="str">
        <f t="shared" si="20"/>
        <v/>
      </c>
      <c r="AK23" s="65"/>
      <c r="AL23" s="65"/>
      <c r="AM23" s="65"/>
      <c r="AN23" s="34" t="str">
        <f t="shared" si="21"/>
        <v/>
      </c>
      <c r="AO23" s="35" t="str">
        <f t="shared" si="22"/>
        <v/>
      </c>
      <c r="AR23" s="13" t="str">
        <f t="shared" si="23"/>
        <v/>
      </c>
      <c r="AS23" s="13" t="str">
        <f t="shared" si="23"/>
        <v/>
      </c>
      <c r="AT23" s="13" t="str">
        <f t="shared" si="23"/>
        <v/>
      </c>
      <c r="AU23" s="22" t="str">
        <f t="shared" si="24"/>
        <v/>
      </c>
      <c r="AV23" s="22" t="str">
        <f t="shared" si="25"/>
        <v/>
      </c>
      <c r="AW23" s="22" t="str">
        <f t="shared" si="26"/>
        <v/>
      </c>
      <c r="AX23" s="22" t="str">
        <f t="shared" si="27"/>
        <v/>
      </c>
      <c r="AY23" s="22" t="str">
        <f t="shared" si="28"/>
        <v/>
      </c>
      <c r="BA23" s="13" t="str">
        <f t="shared" si="29"/>
        <v/>
      </c>
      <c r="BB23" s="13" t="str">
        <f t="shared" si="29"/>
        <v/>
      </c>
      <c r="BC23" s="13" t="str">
        <f t="shared" si="29"/>
        <v/>
      </c>
      <c r="BD23" s="66" t="str">
        <f t="shared" si="30"/>
        <v/>
      </c>
      <c r="BE23" s="22" t="str">
        <f t="shared" si="31"/>
        <v/>
      </c>
      <c r="BF23" s="22" t="str">
        <f t="shared" si="32"/>
        <v/>
      </c>
      <c r="BG23" s="66" t="str">
        <f t="shared" si="33"/>
        <v/>
      </c>
      <c r="BH23" s="22" t="str">
        <f t="shared" si="34"/>
        <v/>
      </c>
      <c r="BI23" s="22" t="str">
        <f t="shared" si="35"/>
        <v/>
      </c>
      <c r="BJ23" s="66" t="str">
        <f t="shared" si="36"/>
        <v/>
      </c>
      <c r="BK23" s="22" t="str">
        <f t="shared" si="37"/>
        <v/>
      </c>
      <c r="BL23" s="22" t="str">
        <f t="shared" si="38"/>
        <v/>
      </c>
      <c r="BM23" s="66" t="str">
        <f t="shared" si="39"/>
        <v/>
      </c>
      <c r="BN23" s="22" t="str">
        <f t="shared" si="40"/>
        <v/>
      </c>
      <c r="BO23" s="22" t="str">
        <f t="shared" si="41"/>
        <v/>
      </c>
      <c r="BP23" s="66" t="str">
        <f t="shared" si="42"/>
        <v/>
      </c>
      <c r="BQ23" s="22" t="str">
        <f t="shared" si="43"/>
        <v/>
      </c>
      <c r="BR23" s="22" t="str">
        <f t="shared" si="44"/>
        <v/>
      </c>
      <c r="BT23" s="13" t="str">
        <f t="shared" si="45"/>
        <v/>
      </c>
      <c r="BU23" s="13" t="str">
        <f t="shared" si="45"/>
        <v/>
      </c>
      <c r="BV23" s="13" t="str">
        <f t="shared" si="45"/>
        <v/>
      </c>
      <c r="BW23" s="66" t="str">
        <f t="shared" si="46"/>
        <v/>
      </c>
      <c r="BX23" s="22" t="str">
        <f t="shared" si="47"/>
        <v/>
      </c>
      <c r="BY23" s="22" t="str">
        <f t="shared" si="48"/>
        <v/>
      </c>
      <c r="BZ23" s="66" t="str">
        <f t="shared" si="49"/>
        <v/>
      </c>
      <c r="CA23" s="22" t="str">
        <f t="shared" si="50"/>
        <v/>
      </c>
      <c r="CB23" s="22" t="str">
        <f t="shared" si="51"/>
        <v/>
      </c>
      <c r="CC23" s="66" t="str">
        <f t="shared" si="52"/>
        <v/>
      </c>
      <c r="CD23" s="22" t="str">
        <f t="shared" si="53"/>
        <v/>
      </c>
      <c r="CE23" s="22" t="str">
        <f t="shared" si="54"/>
        <v/>
      </c>
      <c r="CF23" s="66" t="str">
        <f t="shared" si="55"/>
        <v/>
      </c>
      <c r="CG23" s="22" t="str">
        <f t="shared" si="56"/>
        <v/>
      </c>
      <c r="CH23" s="22" t="str">
        <f t="shared" si="57"/>
        <v/>
      </c>
      <c r="CI23" s="66" t="str">
        <f t="shared" si="58"/>
        <v/>
      </c>
      <c r="CJ23" s="22" t="str">
        <f t="shared" si="59"/>
        <v/>
      </c>
      <c r="CK23" s="22" t="str">
        <f t="shared" si="60"/>
        <v/>
      </c>
    </row>
    <row r="24" spans="1:89" ht="15" customHeight="1" x14ac:dyDescent="0.2">
      <c r="A24" s="60" t="str">
        <f t="shared" si="0"/>
        <v/>
      </c>
      <c r="B24" s="61"/>
      <c r="C24" s="13"/>
      <c r="D24" s="14"/>
      <c r="E24" s="15" t="str">
        <f t="shared" si="1"/>
        <v/>
      </c>
      <c r="F24" s="16" t="str">
        <f t="shared" si="2"/>
        <v/>
      </c>
      <c r="G24" s="8" t="str">
        <f t="shared" si="3"/>
        <v/>
      </c>
      <c r="H24" s="62" t="str">
        <f t="shared" si="4"/>
        <v/>
      </c>
      <c r="I24" s="65"/>
      <c r="J24" s="65"/>
      <c r="K24" s="65"/>
      <c r="L24" s="34" t="str">
        <f t="shared" si="5"/>
        <v/>
      </c>
      <c r="M24" s="35" t="str">
        <f t="shared" si="6"/>
        <v/>
      </c>
      <c r="N24" s="57" t="str">
        <f t="shared" si="7"/>
        <v/>
      </c>
      <c r="O24" s="62" t="str">
        <f t="shared" si="8"/>
        <v/>
      </c>
      <c r="P24" s="65"/>
      <c r="Q24" s="65"/>
      <c r="R24" s="65"/>
      <c r="S24" s="34" t="str">
        <f t="shared" si="9"/>
        <v/>
      </c>
      <c r="T24" s="35" t="str">
        <f t="shared" si="10"/>
        <v/>
      </c>
      <c r="U24" s="57" t="str">
        <f t="shared" si="11"/>
        <v/>
      </c>
      <c r="V24" s="62" t="str">
        <f t="shared" si="12"/>
        <v/>
      </c>
      <c r="W24" s="65"/>
      <c r="X24" s="65"/>
      <c r="Y24" s="65"/>
      <c r="Z24" s="34" t="str">
        <f t="shared" si="13"/>
        <v/>
      </c>
      <c r="AA24" s="35" t="str">
        <f t="shared" si="14"/>
        <v/>
      </c>
      <c r="AB24" s="57" t="str">
        <f t="shared" si="15"/>
        <v/>
      </c>
      <c r="AC24" s="62" t="str">
        <f t="shared" si="16"/>
        <v/>
      </c>
      <c r="AD24" s="65"/>
      <c r="AE24" s="65"/>
      <c r="AF24" s="65"/>
      <c r="AG24" s="34" t="str">
        <f t="shared" si="17"/>
        <v/>
      </c>
      <c r="AH24" s="35" t="str">
        <f t="shared" si="18"/>
        <v/>
      </c>
      <c r="AI24" s="57" t="str">
        <f t="shared" si="19"/>
        <v/>
      </c>
      <c r="AJ24" s="62" t="str">
        <f t="shared" si="20"/>
        <v/>
      </c>
      <c r="AK24" s="65"/>
      <c r="AL24" s="65"/>
      <c r="AM24" s="65"/>
      <c r="AN24" s="34" t="str">
        <f t="shared" si="21"/>
        <v/>
      </c>
      <c r="AO24" s="35" t="str">
        <f t="shared" si="22"/>
        <v/>
      </c>
      <c r="AR24" s="13" t="str">
        <f t="shared" si="23"/>
        <v/>
      </c>
      <c r="AS24" s="13" t="str">
        <f t="shared" si="23"/>
        <v/>
      </c>
      <c r="AT24" s="13" t="str">
        <f t="shared" si="23"/>
        <v/>
      </c>
      <c r="AU24" s="22" t="str">
        <f t="shared" si="24"/>
        <v/>
      </c>
      <c r="AV24" s="22" t="str">
        <f t="shared" si="25"/>
        <v/>
      </c>
      <c r="AW24" s="22" t="str">
        <f t="shared" si="26"/>
        <v/>
      </c>
      <c r="AX24" s="22" t="str">
        <f t="shared" si="27"/>
        <v/>
      </c>
      <c r="AY24" s="22" t="str">
        <f t="shared" si="28"/>
        <v/>
      </c>
      <c r="BA24" s="13" t="str">
        <f t="shared" si="29"/>
        <v/>
      </c>
      <c r="BB24" s="13" t="str">
        <f t="shared" si="29"/>
        <v/>
      </c>
      <c r="BC24" s="13" t="str">
        <f t="shared" si="29"/>
        <v/>
      </c>
      <c r="BD24" s="66" t="str">
        <f t="shared" si="30"/>
        <v/>
      </c>
      <c r="BE24" s="22" t="str">
        <f t="shared" si="31"/>
        <v/>
      </c>
      <c r="BF24" s="22" t="str">
        <f t="shared" si="32"/>
        <v/>
      </c>
      <c r="BG24" s="66" t="str">
        <f t="shared" si="33"/>
        <v/>
      </c>
      <c r="BH24" s="22" t="str">
        <f t="shared" si="34"/>
        <v/>
      </c>
      <c r="BI24" s="22" t="str">
        <f t="shared" si="35"/>
        <v/>
      </c>
      <c r="BJ24" s="66" t="str">
        <f t="shared" si="36"/>
        <v/>
      </c>
      <c r="BK24" s="22" t="str">
        <f t="shared" si="37"/>
        <v/>
      </c>
      <c r="BL24" s="22" t="str">
        <f t="shared" si="38"/>
        <v/>
      </c>
      <c r="BM24" s="66" t="str">
        <f t="shared" si="39"/>
        <v/>
      </c>
      <c r="BN24" s="22" t="str">
        <f t="shared" si="40"/>
        <v/>
      </c>
      <c r="BO24" s="22" t="str">
        <f t="shared" si="41"/>
        <v/>
      </c>
      <c r="BP24" s="66" t="str">
        <f t="shared" si="42"/>
        <v/>
      </c>
      <c r="BQ24" s="22" t="str">
        <f t="shared" si="43"/>
        <v/>
      </c>
      <c r="BR24" s="22" t="str">
        <f t="shared" si="44"/>
        <v/>
      </c>
      <c r="BT24" s="13" t="str">
        <f t="shared" si="45"/>
        <v/>
      </c>
      <c r="BU24" s="13" t="str">
        <f t="shared" si="45"/>
        <v/>
      </c>
      <c r="BV24" s="13" t="str">
        <f t="shared" si="45"/>
        <v/>
      </c>
      <c r="BW24" s="66" t="str">
        <f t="shared" si="46"/>
        <v/>
      </c>
      <c r="BX24" s="22" t="str">
        <f t="shared" si="47"/>
        <v/>
      </c>
      <c r="BY24" s="22" t="str">
        <f t="shared" si="48"/>
        <v/>
      </c>
      <c r="BZ24" s="66" t="str">
        <f t="shared" si="49"/>
        <v/>
      </c>
      <c r="CA24" s="22" t="str">
        <f t="shared" si="50"/>
        <v/>
      </c>
      <c r="CB24" s="22" t="str">
        <f t="shared" si="51"/>
        <v/>
      </c>
      <c r="CC24" s="66" t="str">
        <f t="shared" si="52"/>
        <v/>
      </c>
      <c r="CD24" s="22" t="str">
        <f t="shared" si="53"/>
        <v/>
      </c>
      <c r="CE24" s="22" t="str">
        <f t="shared" si="54"/>
        <v/>
      </c>
      <c r="CF24" s="66" t="str">
        <f t="shared" si="55"/>
        <v/>
      </c>
      <c r="CG24" s="22" t="str">
        <f t="shared" si="56"/>
        <v/>
      </c>
      <c r="CH24" s="22" t="str">
        <f t="shared" si="57"/>
        <v/>
      </c>
      <c r="CI24" s="66" t="str">
        <f t="shared" si="58"/>
        <v/>
      </c>
      <c r="CJ24" s="22" t="str">
        <f t="shared" si="59"/>
        <v/>
      </c>
      <c r="CK24" s="22" t="str">
        <f t="shared" si="60"/>
        <v/>
      </c>
    </row>
    <row r="25" spans="1:89" ht="15" customHeight="1" x14ac:dyDescent="0.2">
      <c r="A25" s="60" t="str">
        <f t="shared" si="0"/>
        <v/>
      </c>
      <c r="B25" s="61"/>
      <c r="C25" s="13"/>
      <c r="D25" s="14"/>
      <c r="E25" s="15" t="str">
        <f t="shared" si="1"/>
        <v/>
      </c>
      <c r="F25" s="16" t="str">
        <f t="shared" si="2"/>
        <v/>
      </c>
      <c r="G25" s="8" t="str">
        <f t="shared" si="3"/>
        <v/>
      </c>
      <c r="H25" s="62" t="str">
        <f t="shared" si="4"/>
        <v/>
      </c>
      <c r="I25" s="65"/>
      <c r="J25" s="65"/>
      <c r="K25" s="65"/>
      <c r="L25" s="34" t="str">
        <f t="shared" si="5"/>
        <v/>
      </c>
      <c r="M25" s="35" t="str">
        <f t="shared" si="6"/>
        <v/>
      </c>
      <c r="N25" s="57" t="str">
        <f t="shared" si="7"/>
        <v/>
      </c>
      <c r="O25" s="62" t="str">
        <f t="shared" si="8"/>
        <v/>
      </c>
      <c r="P25" s="65"/>
      <c r="Q25" s="65"/>
      <c r="R25" s="65"/>
      <c r="S25" s="34" t="str">
        <f t="shared" si="9"/>
        <v/>
      </c>
      <c r="T25" s="35" t="str">
        <f t="shared" si="10"/>
        <v/>
      </c>
      <c r="U25" s="57" t="str">
        <f t="shared" si="11"/>
        <v/>
      </c>
      <c r="V25" s="62" t="str">
        <f t="shared" si="12"/>
        <v/>
      </c>
      <c r="W25" s="65"/>
      <c r="X25" s="65"/>
      <c r="Y25" s="65"/>
      <c r="Z25" s="34" t="str">
        <f t="shared" si="13"/>
        <v/>
      </c>
      <c r="AA25" s="35" t="str">
        <f t="shared" si="14"/>
        <v/>
      </c>
      <c r="AB25" s="57" t="str">
        <f t="shared" si="15"/>
        <v/>
      </c>
      <c r="AC25" s="62" t="str">
        <f t="shared" si="16"/>
        <v/>
      </c>
      <c r="AD25" s="65"/>
      <c r="AE25" s="65"/>
      <c r="AF25" s="65"/>
      <c r="AG25" s="34" t="str">
        <f t="shared" si="17"/>
        <v/>
      </c>
      <c r="AH25" s="35" t="str">
        <f t="shared" si="18"/>
        <v/>
      </c>
      <c r="AI25" s="57" t="str">
        <f t="shared" si="19"/>
        <v/>
      </c>
      <c r="AJ25" s="62" t="str">
        <f t="shared" si="20"/>
        <v/>
      </c>
      <c r="AK25" s="65"/>
      <c r="AL25" s="65"/>
      <c r="AM25" s="65"/>
      <c r="AN25" s="34" t="str">
        <f t="shared" si="21"/>
        <v/>
      </c>
      <c r="AO25" s="35" t="str">
        <f t="shared" si="22"/>
        <v/>
      </c>
      <c r="AR25" s="13" t="str">
        <f t="shared" si="23"/>
        <v/>
      </c>
      <c r="AS25" s="13" t="str">
        <f t="shared" si="23"/>
        <v/>
      </c>
      <c r="AT25" s="13" t="str">
        <f t="shared" si="23"/>
        <v/>
      </c>
      <c r="AU25" s="22" t="str">
        <f t="shared" si="24"/>
        <v/>
      </c>
      <c r="AV25" s="22" t="str">
        <f t="shared" si="25"/>
        <v/>
      </c>
      <c r="AW25" s="22" t="str">
        <f t="shared" si="26"/>
        <v/>
      </c>
      <c r="AX25" s="22" t="str">
        <f t="shared" si="27"/>
        <v/>
      </c>
      <c r="AY25" s="22" t="str">
        <f t="shared" si="28"/>
        <v/>
      </c>
      <c r="BA25" s="13" t="str">
        <f t="shared" si="29"/>
        <v/>
      </c>
      <c r="BB25" s="13" t="str">
        <f t="shared" si="29"/>
        <v/>
      </c>
      <c r="BC25" s="13" t="str">
        <f t="shared" si="29"/>
        <v/>
      </c>
      <c r="BD25" s="66" t="str">
        <f t="shared" si="30"/>
        <v/>
      </c>
      <c r="BE25" s="22" t="str">
        <f t="shared" si="31"/>
        <v/>
      </c>
      <c r="BF25" s="22" t="str">
        <f t="shared" si="32"/>
        <v/>
      </c>
      <c r="BG25" s="66" t="str">
        <f t="shared" si="33"/>
        <v/>
      </c>
      <c r="BH25" s="22" t="str">
        <f t="shared" si="34"/>
        <v/>
      </c>
      <c r="BI25" s="22" t="str">
        <f t="shared" si="35"/>
        <v/>
      </c>
      <c r="BJ25" s="66" t="str">
        <f t="shared" si="36"/>
        <v/>
      </c>
      <c r="BK25" s="22" t="str">
        <f t="shared" si="37"/>
        <v/>
      </c>
      <c r="BL25" s="22" t="str">
        <f t="shared" si="38"/>
        <v/>
      </c>
      <c r="BM25" s="66" t="str">
        <f t="shared" si="39"/>
        <v/>
      </c>
      <c r="BN25" s="22" t="str">
        <f t="shared" si="40"/>
        <v/>
      </c>
      <c r="BO25" s="22" t="str">
        <f t="shared" si="41"/>
        <v/>
      </c>
      <c r="BP25" s="66" t="str">
        <f t="shared" si="42"/>
        <v/>
      </c>
      <c r="BQ25" s="22" t="str">
        <f t="shared" si="43"/>
        <v/>
      </c>
      <c r="BR25" s="22" t="str">
        <f t="shared" si="44"/>
        <v/>
      </c>
      <c r="BT25" s="13" t="str">
        <f t="shared" si="45"/>
        <v/>
      </c>
      <c r="BU25" s="13" t="str">
        <f t="shared" si="45"/>
        <v/>
      </c>
      <c r="BV25" s="13" t="str">
        <f t="shared" si="45"/>
        <v/>
      </c>
      <c r="BW25" s="66" t="str">
        <f t="shared" si="46"/>
        <v/>
      </c>
      <c r="BX25" s="22" t="str">
        <f t="shared" si="47"/>
        <v/>
      </c>
      <c r="BY25" s="22" t="str">
        <f t="shared" si="48"/>
        <v/>
      </c>
      <c r="BZ25" s="66" t="str">
        <f t="shared" si="49"/>
        <v/>
      </c>
      <c r="CA25" s="22" t="str">
        <f t="shared" si="50"/>
        <v/>
      </c>
      <c r="CB25" s="22" t="str">
        <f t="shared" si="51"/>
        <v/>
      </c>
      <c r="CC25" s="66" t="str">
        <f t="shared" si="52"/>
        <v/>
      </c>
      <c r="CD25" s="22" t="str">
        <f t="shared" si="53"/>
        <v/>
      </c>
      <c r="CE25" s="22" t="str">
        <f t="shared" si="54"/>
        <v/>
      </c>
      <c r="CF25" s="66" t="str">
        <f t="shared" si="55"/>
        <v/>
      </c>
      <c r="CG25" s="22" t="str">
        <f t="shared" si="56"/>
        <v/>
      </c>
      <c r="CH25" s="22" t="str">
        <f t="shared" si="57"/>
        <v/>
      </c>
      <c r="CI25" s="66" t="str">
        <f t="shared" si="58"/>
        <v/>
      </c>
      <c r="CJ25" s="22" t="str">
        <f t="shared" si="59"/>
        <v/>
      </c>
      <c r="CK25" s="22" t="str">
        <f t="shared" si="60"/>
        <v/>
      </c>
    </row>
    <row r="26" spans="1:89" ht="15" customHeight="1" x14ac:dyDescent="0.2">
      <c r="A26" s="60" t="str">
        <f t="shared" si="0"/>
        <v/>
      </c>
      <c r="B26" s="61"/>
      <c r="C26" s="13"/>
      <c r="D26" s="14"/>
      <c r="E26" s="15" t="str">
        <f t="shared" si="1"/>
        <v/>
      </c>
      <c r="F26" s="16" t="str">
        <f t="shared" si="2"/>
        <v/>
      </c>
      <c r="G26" s="8" t="str">
        <f t="shared" si="3"/>
        <v/>
      </c>
      <c r="H26" s="62" t="str">
        <f t="shared" si="4"/>
        <v/>
      </c>
      <c r="I26" s="65"/>
      <c r="J26" s="65"/>
      <c r="K26" s="65"/>
      <c r="L26" s="34" t="str">
        <f t="shared" si="5"/>
        <v/>
      </c>
      <c r="M26" s="35" t="str">
        <f t="shared" si="6"/>
        <v/>
      </c>
      <c r="N26" s="57" t="str">
        <f t="shared" si="7"/>
        <v/>
      </c>
      <c r="O26" s="62" t="str">
        <f t="shared" si="8"/>
        <v/>
      </c>
      <c r="P26" s="65"/>
      <c r="Q26" s="65"/>
      <c r="R26" s="65"/>
      <c r="S26" s="34" t="str">
        <f t="shared" si="9"/>
        <v/>
      </c>
      <c r="T26" s="35" t="str">
        <f t="shared" si="10"/>
        <v/>
      </c>
      <c r="U26" s="57" t="str">
        <f t="shared" si="11"/>
        <v/>
      </c>
      <c r="V26" s="62" t="str">
        <f t="shared" si="12"/>
        <v/>
      </c>
      <c r="W26" s="65"/>
      <c r="X26" s="65"/>
      <c r="Y26" s="65"/>
      <c r="Z26" s="34" t="str">
        <f t="shared" si="13"/>
        <v/>
      </c>
      <c r="AA26" s="35" t="str">
        <f t="shared" si="14"/>
        <v/>
      </c>
      <c r="AB26" s="57" t="str">
        <f t="shared" si="15"/>
        <v/>
      </c>
      <c r="AC26" s="62" t="str">
        <f t="shared" si="16"/>
        <v/>
      </c>
      <c r="AD26" s="65"/>
      <c r="AE26" s="65"/>
      <c r="AF26" s="65"/>
      <c r="AG26" s="34" t="str">
        <f t="shared" si="17"/>
        <v/>
      </c>
      <c r="AH26" s="35" t="str">
        <f t="shared" si="18"/>
        <v/>
      </c>
      <c r="AI26" s="57" t="str">
        <f t="shared" si="19"/>
        <v/>
      </c>
      <c r="AJ26" s="62" t="str">
        <f t="shared" si="20"/>
        <v/>
      </c>
      <c r="AK26" s="65"/>
      <c r="AL26" s="65"/>
      <c r="AM26" s="65"/>
      <c r="AN26" s="34" t="str">
        <f t="shared" si="21"/>
        <v/>
      </c>
      <c r="AO26" s="35" t="str">
        <f t="shared" si="22"/>
        <v/>
      </c>
      <c r="AR26" s="13" t="str">
        <f t="shared" si="23"/>
        <v/>
      </c>
      <c r="AS26" s="13" t="str">
        <f t="shared" si="23"/>
        <v/>
      </c>
      <c r="AT26" s="13" t="str">
        <f t="shared" si="23"/>
        <v/>
      </c>
      <c r="AU26" s="22" t="str">
        <f t="shared" si="24"/>
        <v/>
      </c>
      <c r="AV26" s="22" t="str">
        <f t="shared" si="25"/>
        <v/>
      </c>
      <c r="AW26" s="22" t="str">
        <f t="shared" si="26"/>
        <v/>
      </c>
      <c r="AX26" s="22" t="str">
        <f t="shared" si="27"/>
        <v/>
      </c>
      <c r="AY26" s="22" t="str">
        <f t="shared" si="28"/>
        <v/>
      </c>
      <c r="BA26" s="13" t="str">
        <f t="shared" si="29"/>
        <v/>
      </c>
      <c r="BB26" s="13" t="str">
        <f t="shared" si="29"/>
        <v/>
      </c>
      <c r="BC26" s="13" t="str">
        <f t="shared" si="29"/>
        <v/>
      </c>
      <c r="BD26" s="66" t="str">
        <f t="shared" si="30"/>
        <v/>
      </c>
      <c r="BE26" s="22" t="str">
        <f t="shared" si="31"/>
        <v/>
      </c>
      <c r="BF26" s="22" t="str">
        <f t="shared" si="32"/>
        <v/>
      </c>
      <c r="BG26" s="66" t="str">
        <f t="shared" si="33"/>
        <v/>
      </c>
      <c r="BH26" s="22" t="str">
        <f t="shared" si="34"/>
        <v/>
      </c>
      <c r="BI26" s="22" t="str">
        <f t="shared" si="35"/>
        <v/>
      </c>
      <c r="BJ26" s="66" t="str">
        <f t="shared" si="36"/>
        <v/>
      </c>
      <c r="BK26" s="22" t="str">
        <f t="shared" si="37"/>
        <v/>
      </c>
      <c r="BL26" s="22" t="str">
        <f t="shared" si="38"/>
        <v/>
      </c>
      <c r="BM26" s="66" t="str">
        <f t="shared" si="39"/>
        <v/>
      </c>
      <c r="BN26" s="22" t="str">
        <f t="shared" si="40"/>
        <v/>
      </c>
      <c r="BO26" s="22" t="str">
        <f t="shared" si="41"/>
        <v/>
      </c>
      <c r="BP26" s="66" t="str">
        <f t="shared" si="42"/>
        <v/>
      </c>
      <c r="BQ26" s="22" t="str">
        <f t="shared" si="43"/>
        <v/>
      </c>
      <c r="BR26" s="22" t="str">
        <f t="shared" si="44"/>
        <v/>
      </c>
      <c r="BT26" s="13" t="str">
        <f t="shared" si="45"/>
        <v/>
      </c>
      <c r="BU26" s="13" t="str">
        <f t="shared" si="45"/>
        <v/>
      </c>
      <c r="BV26" s="13" t="str">
        <f t="shared" si="45"/>
        <v/>
      </c>
      <c r="BW26" s="66" t="str">
        <f t="shared" si="46"/>
        <v/>
      </c>
      <c r="BX26" s="22" t="str">
        <f t="shared" si="47"/>
        <v/>
      </c>
      <c r="BY26" s="22" t="str">
        <f t="shared" si="48"/>
        <v/>
      </c>
      <c r="BZ26" s="66" t="str">
        <f t="shared" si="49"/>
        <v/>
      </c>
      <c r="CA26" s="22" t="str">
        <f t="shared" si="50"/>
        <v/>
      </c>
      <c r="CB26" s="22" t="str">
        <f t="shared" si="51"/>
        <v/>
      </c>
      <c r="CC26" s="66" t="str">
        <f t="shared" si="52"/>
        <v/>
      </c>
      <c r="CD26" s="22" t="str">
        <f t="shared" si="53"/>
        <v/>
      </c>
      <c r="CE26" s="22" t="str">
        <f t="shared" si="54"/>
        <v/>
      </c>
      <c r="CF26" s="66" t="str">
        <f t="shared" si="55"/>
        <v/>
      </c>
      <c r="CG26" s="22" t="str">
        <f t="shared" si="56"/>
        <v/>
      </c>
      <c r="CH26" s="22" t="str">
        <f t="shared" si="57"/>
        <v/>
      </c>
      <c r="CI26" s="66" t="str">
        <f t="shared" si="58"/>
        <v/>
      </c>
      <c r="CJ26" s="22" t="str">
        <f t="shared" si="59"/>
        <v/>
      </c>
      <c r="CK26" s="22" t="str">
        <f t="shared" si="60"/>
        <v/>
      </c>
    </row>
    <row r="27" spans="1:89" ht="15" customHeight="1" x14ac:dyDescent="0.2">
      <c r="A27" s="60" t="str">
        <f t="shared" si="0"/>
        <v/>
      </c>
      <c r="B27" s="61"/>
      <c r="C27" s="13"/>
      <c r="D27" s="14"/>
      <c r="E27" s="15" t="str">
        <f t="shared" si="1"/>
        <v/>
      </c>
      <c r="F27" s="16" t="str">
        <f t="shared" si="2"/>
        <v/>
      </c>
      <c r="G27" s="8" t="str">
        <f t="shared" si="3"/>
        <v/>
      </c>
      <c r="H27" s="62" t="str">
        <f t="shared" si="4"/>
        <v/>
      </c>
      <c r="I27" s="65"/>
      <c r="J27" s="65"/>
      <c r="K27" s="65"/>
      <c r="L27" s="34" t="str">
        <f t="shared" si="5"/>
        <v/>
      </c>
      <c r="M27" s="35" t="str">
        <f t="shared" si="6"/>
        <v/>
      </c>
      <c r="N27" s="57" t="str">
        <f t="shared" si="7"/>
        <v/>
      </c>
      <c r="O27" s="62" t="str">
        <f t="shared" si="8"/>
        <v/>
      </c>
      <c r="P27" s="65"/>
      <c r="Q27" s="65"/>
      <c r="R27" s="65"/>
      <c r="S27" s="34" t="str">
        <f t="shared" si="9"/>
        <v/>
      </c>
      <c r="T27" s="35" t="str">
        <f t="shared" si="10"/>
        <v/>
      </c>
      <c r="U27" s="57" t="str">
        <f t="shared" si="11"/>
        <v/>
      </c>
      <c r="V27" s="62" t="str">
        <f t="shared" si="12"/>
        <v/>
      </c>
      <c r="W27" s="65"/>
      <c r="X27" s="65"/>
      <c r="Y27" s="65"/>
      <c r="Z27" s="34" t="str">
        <f t="shared" si="13"/>
        <v/>
      </c>
      <c r="AA27" s="35" t="str">
        <f t="shared" si="14"/>
        <v/>
      </c>
      <c r="AB27" s="57" t="str">
        <f t="shared" si="15"/>
        <v/>
      </c>
      <c r="AC27" s="62" t="str">
        <f t="shared" si="16"/>
        <v/>
      </c>
      <c r="AD27" s="65"/>
      <c r="AE27" s="65"/>
      <c r="AF27" s="65"/>
      <c r="AG27" s="34" t="str">
        <f t="shared" si="17"/>
        <v/>
      </c>
      <c r="AH27" s="35" t="str">
        <f t="shared" si="18"/>
        <v/>
      </c>
      <c r="AI27" s="57" t="str">
        <f t="shared" si="19"/>
        <v/>
      </c>
      <c r="AJ27" s="62" t="str">
        <f t="shared" si="20"/>
        <v/>
      </c>
      <c r="AK27" s="65"/>
      <c r="AL27" s="65"/>
      <c r="AM27" s="65"/>
      <c r="AN27" s="34" t="str">
        <f t="shared" si="21"/>
        <v/>
      </c>
      <c r="AO27" s="35" t="str">
        <f t="shared" si="22"/>
        <v/>
      </c>
      <c r="AR27" s="13" t="str">
        <f t="shared" si="23"/>
        <v/>
      </c>
      <c r="AS27" s="13" t="str">
        <f t="shared" si="23"/>
        <v/>
      </c>
      <c r="AT27" s="13" t="str">
        <f t="shared" si="23"/>
        <v/>
      </c>
      <c r="AU27" s="22" t="str">
        <f t="shared" si="24"/>
        <v/>
      </c>
      <c r="AV27" s="22" t="str">
        <f t="shared" si="25"/>
        <v/>
      </c>
      <c r="AW27" s="22" t="str">
        <f t="shared" si="26"/>
        <v/>
      </c>
      <c r="AX27" s="22" t="str">
        <f t="shared" si="27"/>
        <v/>
      </c>
      <c r="AY27" s="22" t="str">
        <f t="shared" si="28"/>
        <v/>
      </c>
      <c r="BA27" s="13" t="str">
        <f t="shared" si="29"/>
        <v/>
      </c>
      <c r="BB27" s="13" t="str">
        <f t="shared" si="29"/>
        <v/>
      </c>
      <c r="BC27" s="13" t="str">
        <f t="shared" si="29"/>
        <v/>
      </c>
      <c r="BD27" s="66" t="str">
        <f t="shared" si="30"/>
        <v/>
      </c>
      <c r="BE27" s="22" t="str">
        <f t="shared" si="31"/>
        <v/>
      </c>
      <c r="BF27" s="22" t="str">
        <f t="shared" si="32"/>
        <v/>
      </c>
      <c r="BG27" s="66" t="str">
        <f t="shared" si="33"/>
        <v/>
      </c>
      <c r="BH27" s="22" t="str">
        <f t="shared" si="34"/>
        <v/>
      </c>
      <c r="BI27" s="22" t="str">
        <f t="shared" si="35"/>
        <v/>
      </c>
      <c r="BJ27" s="66" t="str">
        <f t="shared" si="36"/>
        <v/>
      </c>
      <c r="BK27" s="22" t="str">
        <f t="shared" si="37"/>
        <v/>
      </c>
      <c r="BL27" s="22" t="str">
        <f t="shared" si="38"/>
        <v/>
      </c>
      <c r="BM27" s="66" t="str">
        <f t="shared" si="39"/>
        <v/>
      </c>
      <c r="BN27" s="22" t="str">
        <f t="shared" si="40"/>
        <v/>
      </c>
      <c r="BO27" s="22" t="str">
        <f t="shared" si="41"/>
        <v/>
      </c>
      <c r="BP27" s="66" t="str">
        <f t="shared" si="42"/>
        <v/>
      </c>
      <c r="BQ27" s="22" t="str">
        <f t="shared" si="43"/>
        <v/>
      </c>
      <c r="BR27" s="22" t="str">
        <f t="shared" si="44"/>
        <v/>
      </c>
      <c r="BT27" s="13" t="str">
        <f t="shared" si="45"/>
        <v/>
      </c>
      <c r="BU27" s="13" t="str">
        <f t="shared" si="45"/>
        <v/>
      </c>
      <c r="BV27" s="13" t="str">
        <f t="shared" si="45"/>
        <v/>
      </c>
      <c r="BW27" s="66" t="str">
        <f t="shared" si="46"/>
        <v/>
      </c>
      <c r="BX27" s="22" t="str">
        <f t="shared" si="47"/>
        <v/>
      </c>
      <c r="BY27" s="22" t="str">
        <f t="shared" si="48"/>
        <v/>
      </c>
      <c r="BZ27" s="66" t="str">
        <f t="shared" si="49"/>
        <v/>
      </c>
      <c r="CA27" s="22" t="str">
        <f t="shared" si="50"/>
        <v/>
      </c>
      <c r="CB27" s="22" t="str">
        <f t="shared" si="51"/>
        <v/>
      </c>
      <c r="CC27" s="66" t="str">
        <f t="shared" si="52"/>
        <v/>
      </c>
      <c r="CD27" s="22" t="str">
        <f t="shared" si="53"/>
        <v/>
      </c>
      <c r="CE27" s="22" t="str">
        <f t="shared" si="54"/>
        <v/>
      </c>
      <c r="CF27" s="66" t="str">
        <f t="shared" si="55"/>
        <v/>
      </c>
      <c r="CG27" s="22" t="str">
        <f t="shared" si="56"/>
        <v/>
      </c>
      <c r="CH27" s="22" t="str">
        <f t="shared" si="57"/>
        <v/>
      </c>
      <c r="CI27" s="66" t="str">
        <f t="shared" si="58"/>
        <v/>
      </c>
      <c r="CJ27" s="22" t="str">
        <f t="shared" si="59"/>
        <v/>
      </c>
      <c r="CK27" s="22" t="str">
        <f t="shared" si="60"/>
        <v/>
      </c>
    </row>
    <row r="28" spans="1:89" ht="15" customHeight="1" x14ac:dyDescent="0.2">
      <c r="A28" s="60" t="str">
        <f t="shared" si="0"/>
        <v/>
      </c>
      <c r="B28" s="61"/>
      <c r="C28" s="13"/>
      <c r="D28" s="14"/>
      <c r="E28" s="15" t="str">
        <f t="shared" si="1"/>
        <v/>
      </c>
      <c r="F28" s="16" t="str">
        <f t="shared" si="2"/>
        <v/>
      </c>
      <c r="G28" s="8" t="str">
        <f t="shared" si="3"/>
        <v/>
      </c>
      <c r="H28" s="62" t="str">
        <f t="shared" si="4"/>
        <v/>
      </c>
      <c r="I28" s="65"/>
      <c r="J28" s="65"/>
      <c r="K28" s="65"/>
      <c r="L28" s="34" t="str">
        <f t="shared" si="5"/>
        <v/>
      </c>
      <c r="M28" s="35" t="str">
        <f t="shared" si="6"/>
        <v/>
      </c>
      <c r="N28" s="57" t="str">
        <f t="shared" si="7"/>
        <v/>
      </c>
      <c r="O28" s="62" t="str">
        <f t="shared" si="8"/>
        <v/>
      </c>
      <c r="P28" s="65"/>
      <c r="Q28" s="65"/>
      <c r="R28" s="65"/>
      <c r="S28" s="34" t="str">
        <f t="shared" si="9"/>
        <v/>
      </c>
      <c r="T28" s="35" t="str">
        <f t="shared" si="10"/>
        <v/>
      </c>
      <c r="U28" s="57" t="str">
        <f t="shared" si="11"/>
        <v/>
      </c>
      <c r="V28" s="62" t="str">
        <f t="shared" si="12"/>
        <v/>
      </c>
      <c r="W28" s="65"/>
      <c r="X28" s="65"/>
      <c r="Y28" s="65"/>
      <c r="Z28" s="34" t="str">
        <f t="shared" si="13"/>
        <v/>
      </c>
      <c r="AA28" s="35" t="str">
        <f t="shared" si="14"/>
        <v/>
      </c>
      <c r="AB28" s="57" t="str">
        <f t="shared" si="15"/>
        <v/>
      </c>
      <c r="AC28" s="62" t="str">
        <f t="shared" si="16"/>
        <v/>
      </c>
      <c r="AD28" s="65"/>
      <c r="AE28" s="65"/>
      <c r="AF28" s="65"/>
      <c r="AG28" s="34" t="str">
        <f t="shared" si="17"/>
        <v/>
      </c>
      <c r="AH28" s="35" t="str">
        <f t="shared" si="18"/>
        <v/>
      </c>
      <c r="AI28" s="57" t="str">
        <f t="shared" si="19"/>
        <v/>
      </c>
      <c r="AJ28" s="62" t="str">
        <f t="shared" si="20"/>
        <v/>
      </c>
      <c r="AK28" s="65"/>
      <c r="AL28" s="65"/>
      <c r="AM28" s="65"/>
      <c r="AN28" s="34" t="str">
        <f t="shared" si="21"/>
        <v/>
      </c>
      <c r="AO28" s="35" t="str">
        <f t="shared" si="22"/>
        <v/>
      </c>
      <c r="AR28" s="13" t="str">
        <f t="shared" si="23"/>
        <v/>
      </c>
      <c r="AS28" s="13" t="str">
        <f t="shared" si="23"/>
        <v/>
      </c>
      <c r="AT28" s="13" t="str">
        <f t="shared" si="23"/>
        <v/>
      </c>
      <c r="AU28" s="22" t="str">
        <f t="shared" si="24"/>
        <v/>
      </c>
      <c r="AV28" s="22" t="str">
        <f t="shared" si="25"/>
        <v/>
      </c>
      <c r="AW28" s="22" t="str">
        <f t="shared" si="26"/>
        <v/>
      </c>
      <c r="AX28" s="22" t="str">
        <f t="shared" si="27"/>
        <v/>
      </c>
      <c r="AY28" s="22" t="str">
        <f t="shared" si="28"/>
        <v/>
      </c>
      <c r="BA28" s="13" t="str">
        <f t="shared" si="29"/>
        <v/>
      </c>
      <c r="BB28" s="13" t="str">
        <f t="shared" si="29"/>
        <v/>
      </c>
      <c r="BC28" s="13" t="str">
        <f t="shared" si="29"/>
        <v/>
      </c>
      <c r="BD28" s="66" t="str">
        <f t="shared" si="30"/>
        <v/>
      </c>
      <c r="BE28" s="22" t="str">
        <f t="shared" si="31"/>
        <v/>
      </c>
      <c r="BF28" s="22" t="str">
        <f t="shared" si="32"/>
        <v/>
      </c>
      <c r="BG28" s="66" t="str">
        <f t="shared" si="33"/>
        <v/>
      </c>
      <c r="BH28" s="22" t="str">
        <f t="shared" si="34"/>
        <v/>
      </c>
      <c r="BI28" s="22" t="str">
        <f t="shared" si="35"/>
        <v/>
      </c>
      <c r="BJ28" s="66" t="str">
        <f t="shared" si="36"/>
        <v/>
      </c>
      <c r="BK28" s="22" t="str">
        <f t="shared" si="37"/>
        <v/>
      </c>
      <c r="BL28" s="22" t="str">
        <f t="shared" si="38"/>
        <v/>
      </c>
      <c r="BM28" s="66" t="str">
        <f t="shared" si="39"/>
        <v/>
      </c>
      <c r="BN28" s="22" t="str">
        <f t="shared" si="40"/>
        <v/>
      </c>
      <c r="BO28" s="22" t="str">
        <f t="shared" si="41"/>
        <v/>
      </c>
      <c r="BP28" s="66" t="str">
        <f t="shared" si="42"/>
        <v/>
      </c>
      <c r="BQ28" s="22" t="str">
        <f t="shared" si="43"/>
        <v/>
      </c>
      <c r="BR28" s="22" t="str">
        <f t="shared" si="44"/>
        <v/>
      </c>
      <c r="BT28" s="13" t="str">
        <f t="shared" si="45"/>
        <v/>
      </c>
      <c r="BU28" s="13" t="str">
        <f t="shared" si="45"/>
        <v/>
      </c>
      <c r="BV28" s="13" t="str">
        <f t="shared" si="45"/>
        <v/>
      </c>
      <c r="BW28" s="66" t="str">
        <f t="shared" si="46"/>
        <v/>
      </c>
      <c r="BX28" s="22" t="str">
        <f t="shared" si="47"/>
        <v/>
      </c>
      <c r="BY28" s="22" t="str">
        <f t="shared" si="48"/>
        <v/>
      </c>
      <c r="BZ28" s="66" t="str">
        <f t="shared" si="49"/>
        <v/>
      </c>
      <c r="CA28" s="22" t="str">
        <f t="shared" si="50"/>
        <v/>
      </c>
      <c r="CB28" s="22" t="str">
        <f t="shared" si="51"/>
        <v/>
      </c>
      <c r="CC28" s="66" t="str">
        <f t="shared" si="52"/>
        <v/>
      </c>
      <c r="CD28" s="22" t="str">
        <f t="shared" si="53"/>
        <v/>
      </c>
      <c r="CE28" s="22" t="str">
        <f t="shared" si="54"/>
        <v/>
      </c>
      <c r="CF28" s="66" t="str">
        <f t="shared" si="55"/>
        <v/>
      </c>
      <c r="CG28" s="22" t="str">
        <f t="shared" si="56"/>
        <v/>
      </c>
      <c r="CH28" s="22" t="str">
        <f t="shared" si="57"/>
        <v/>
      </c>
      <c r="CI28" s="66" t="str">
        <f t="shared" si="58"/>
        <v/>
      </c>
      <c r="CJ28" s="22" t="str">
        <f t="shared" si="59"/>
        <v/>
      </c>
      <c r="CK28" s="22" t="str">
        <f t="shared" si="60"/>
        <v/>
      </c>
    </row>
    <row r="29" spans="1:89" ht="15" customHeight="1" x14ac:dyDescent="0.2">
      <c r="A29" s="60" t="str">
        <f t="shared" si="0"/>
        <v/>
      </c>
      <c r="B29" s="61"/>
      <c r="C29" s="13"/>
      <c r="D29" s="14"/>
      <c r="E29" s="15" t="str">
        <f t="shared" si="1"/>
        <v/>
      </c>
      <c r="F29" s="16" t="str">
        <f t="shared" si="2"/>
        <v/>
      </c>
      <c r="G29" s="8" t="str">
        <f t="shared" si="3"/>
        <v/>
      </c>
      <c r="H29" s="62" t="str">
        <f t="shared" si="4"/>
        <v/>
      </c>
      <c r="I29" s="65"/>
      <c r="J29" s="65"/>
      <c r="K29" s="65"/>
      <c r="L29" s="34" t="str">
        <f t="shared" si="5"/>
        <v/>
      </c>
      <c r="M29" s="35" t="str">
        <f t="shared" si="6"/>
        <v/>
      </c>
      <c r="N29" s="57" t="str">
        <f t="shared" si="7"/>
        <v/>
      </c>
      <c r="O29" s="62" t="str">
        <f t="shared" si="8"/>
        <v/>
      </c>
      <c r="P29" s="65"/>
      <c r="Q29" s="65"/>
      <c r="R29" s="65"/>
      <c r="S29" s="34" t="str">
        <f t="shared" si="9"/>
        <v/>
      </c>
      <c r="T29" s="35" t="str">
        <f t="shared" si="10"/>
        <v/>
      </c>
      <c r="U29" s="57" t="str">
        <f t="shared" si="11"/>
        <v/>
      </c>
      <c r="V29" s="62" t="str">
        <f t="shared" si="12"/>
        <v/>
      </c>
      <c r="W29" s="65"/>
      <c r="X29" s="65"/>
      <c r="Y29" s="65"/>
      <c r="Z29" s="34" t="str">
        <f t="shared" si="13"/>
        <v/>
      </c>
      <c r="AA29" s="35" t="str">
        <f t="shared" si="14"/>
        <v/>
      </c>
      <c r="AB29" s="57" t="str">
        <f t="shared" si="15"/>
        <v/>
      </c>
      <c r="AC29" s="62" t="str">
        <f t="shared" si="16"/>
        <v/>
      </c>
      <c r="AD29" s="65"/>
      <c r="AE29" s="65"/>
      <c r="AF29" s="65"/>
      <c r="AG29" s="34" t="str">
        <f t="shared" si="17"/>
        <v/>
      </c>
      <c r="AH29" s="35" t="str">
        <f t="shared" si="18"/>
        <v/>
      </c>
      <c r="AI29" s="57" t="str">
        <f t="shared" si="19"/>
        <v/>
      </c>
      <c r="AJ29" s="62" t="str">
        <f t="shared" si="20"/>
        <v/>
      </c>
      <c r="AK29" s="65"/>
      <c r="AL29" s="65"/>
      <c r="AM29" s="65"/>
      <c r="AN29" s="34" t="str">
        <f t="shared" si="21"/>
        <v/>
      </c>
      <c r="AO29" s="35" t="str">
        <f t="shared" si="22"/>
        <v/>
      </c>
      <c r="AR29" s="13" t="str">
        <f t="shared" si="23"/>
        <v/>
      </c>
      <c r="AS29" s="13" t="str">
        <f t="shared" si="23"/>
        <v/>
      </c>
      <c r="AT29" s="13" t="str">
        <f t="shared" si="23"/>
        <v/>
      </c>
      <c r="AU29" s="22" t="str">
        <f t="shared" si="24"/>
        <v/>
      </c>
      <c r="AV29" s="22" t="str">
        <f t="shared" si="25"/>
        <v/>
      </c>
      <c r="AW29" s="22" t="str">
        <f t="shared" si="26"/>
        <v/>
      </c>
      <c r="AX29" s="22" t="str">
        <f t="shared" si="27"/>
        <v/>
      </c>
      <c r="AY29" s="22" t="str">
        <f t="shared" si="28"/>
        <v/>
      </c>
      <c r="BA29" s="13" t="str">
        <f t="shared" si="29"/>
        <v/>
      </c>
      <c r="BB29" s="13" t="str">
        <f t="shared" si="29"/>
        <v/>
      </c>
      <c r="BC29" s="13" t="str">
        <f t="shared" si="29"/>
        <v/>
      </c>
      <c r="BD29" s="66" t="str">
        <f t="shared" si="30"/>
        <v/>
      </c>
      <c r="BE29" s="22" t="str">
        <f t="shared" si="31"/>
        <v/>
      </c>
      <c r="BF29" s="22" t="str">
        <f t="shared" si="32"/>
        <v/>
      </c>
      <c r="BG29" s="66" t="str">
        <f t="shared" si="33"/>
        <v/>
      </c>
      <c r="BH29" s="22" t="str">
        <f t="shared" si="34"/>
        <v/>
      </c>
      <c r="BI29" s="22" t="str">
        <f t="shared" si="35"/>
        <v/>
      </c>
      <c r="BJ29" s="66" t="str">
        <f t="shared" si="36"/>
        <v/>
      </c>
      <c r="BK29" s="22" t="str">
        <f t="shared" si="37"/>
        <v/>
      </c>
      <c r="BL29" s="22" t="str">
        <f t="shared" si="38"/>
        <v/>
      </c>
      <c r="BM29" s="66" t="str">
        <f t="shared" si="39"/>
        <v/>
      </c>
      <c r="BN29" s="22" t="str">
        <f t="shared" si="40"/>
        <v/>
      </c>
      <c r="BO29" s="22" t="str">
        <f t="shared" si="41"/>
        <v/>
      </c>
      <c r="BP29" s="66" t="str">
        <f t="shared" si="42"/>
        <v/>
      </c>
      <c r="BQ29" s="22" t="str">
        <f t="shared" si="43"/>
        <v/>
      </c>
      <c r="BR29" s="22" t="str">
        <f t="shared" si="44"/>
        <v/>
      </c>
      <c r="BT29" s="13" t="str">
        <f t="shared" si="45"/>
        <v/>
      </c>
      <c r="BU29" s="13" t="str">
        <f t="shared" si="45"/>
        <v/>
      </c>
      <c r="BV29" s="13" t="str">
        <f t="shared" si="45"/>
        <v/>
      </c>
      <c r="BW29" s="66" t="str">
        <f t="shared" si="46"/>
        <v/>
      </c>
      <c r="BX29" s="22" t="str">
        <f t="shared" si="47"/>
        <v/>
      </c>
      <c r="BY29" s="22" t="str">
        <f t="shared" si="48"/>
        <v/>
      </c>
      <c r="BZ29" s="66" t="str">
        <f t="shared" si="49"/>
        <v/>
      </c>
      <c r="CA29" s="22" t="str">
        <f t="shared" si="50"/>
        <v/>
      </c>
      <c r="CB29" s="22" t="str">
        <f t="shared" si="51"/>
        <v/>
      </c>
      <c r="CC29" s="66" t="str">
        <f t="shared" si="52"/>
        <v/>
      </c>
      <c r="CD29" s="22" t="str">
        <f t="shared" si="53"/>
        <v/>
      </c>
      <c r="CE29" s="22" t="str">
        <f t="shared" si="54"/>
        <v/>
      </c>
      <c r="CF29" s="66" t="str">
        <f t="shared" si="55"/>
        <v/>
      </c>
      <c r="CG29" s="22" t="str">
        <f t="shared" si="56"/>
        <v/>
      </c>
      <c r="CH29" s="22" t="str">
        <f t="shared" si="57"/>
        <v/>
      </c>
      <c r="CI29" s="66" t="str">
        <f t="shared" si="58"/>
        <v/>
      </c>
      <c r="CJ29" s="22" t="str">
        <f t="shared" si="59"/>
        <v/>
      </c>
      <c r="CK29" s="22" t="str">
        <f t="shared" si="60"/>
        <v/>
      </c>
    </row>
    <row r="30" spans="1:89" ht="15" customHeight="1" x14ac:dyDescent="0.2">
      <c r="A30" s="60" t="str">
        <f>F30</f>
        <v/>
      </c>
      <c r="B30" s="61"/>
      <c r="C30" s="13"/>
      <c r="D30" s="14"/>
      <c r="E30" s="15" t="str">
        <f>IF(B30="","",M30+T30+AA30+AH30+AO30)</f>
        <v/>
      </c>
      <c r="F30" s="16" t="str">
        <f t="shared" si="2"/>
        <v/>
      </c>
      <c r="G30" s="8" t="str">
        <f t="shared" si="3"/>
        <v/>
      </c>
      <c r="H30" s="62" t="str">
        <f>IF($B30="","",TIME(I30,J30,K30))</f>
        <v/>
      </c>
      <c r="I30" s="65"/>
      <c r="J30" s="65"/>
      <c r="K30" s="65"/>
      <c r="L30" s="34" t="str">
        <f>IF(OR(H30="DNS",H30="DNF",H30="DSQ",H30="DNC",H30="OCS"),"",IF(H$9="","",IF($B30="","",(H30/(G30/100)))))</f>
        <v/>
      </c>
      <c r="M30" s="35" t="str">
        <f t="shared" si="6"/>
        <v/>
      </c>
      <c r="N30" s="57" t="str">
        <f t="shared" si="7"/>
        <v/>
      </c>
      <c r="O30" s="62" t="str">
        <f>IF($B30="","",TIME(P30,Q30,R30))</f>
        <v/>
      </c>
      <c r="P30" s="65"/>
      <c r="Q30" s="65"/>
      <c r="R30" s="65"/>
      <c r="S30" s="34" t="str">
        <f>IF(OR(O30="DNS",O30="DNF",O30="DSQ",O30="DNC",O30="OCS"),"",IF(O$9="","",IF($B30="","",(O30/(N30/100)))))</f>
        <v/>
      </c>
      <c r="T30" s="35" t="str">
        <f t="shared" si="10"/>
        <v/>
      </c>
      <c r="U30" s="57" t="str">
        <f t="shared" si="11"/>
        <v/>
      </c>
      <c r="V30" s="62" t="str">
        <f>IF($B30="","",TIME(W30,X30,Y30))</f>
        <v/>
      </c>
      <c r="W30" s="65"/>
      <c r="X30" s="65"/>
      <c r="Y30" s="65"/>
      <c r="Z30" s="34" t="str">
        <f>IF(OR(V30="DNS",V30="DNF",V30="DSQ",V30="DNC",V30="OCS"),"",IF(V$9="","",IF($B30="","",(V30/(U30/100)))))</f>
        <v/>
      </c>
      <c r="AA30" s="35" t="str">
        <f t="shared" si="14"/>
        <v/>
      </c>
      <c r="AB30" s="57" t="str">
        <f t="shared" si="15"/>
        <v/>
      </c>
      <c r="AC30" s="62" t="str">
        <f>IF($B30="","",TIME(AD30,AE30,AF30))</f>
        <v/>
      </c>
      <c r="AD30" s="65"/>
      <c r="AE30" s="65"/>
      <c r="AF30" s="65"/>
      <c r="AG30" s="34" t="str">
        <f>IF(OR(AC30="DNS",AC30="DNF",AC30="DSQ",AC30="DNC",AC30="OCS"),"",IF(AC$9="","",IF($B30="","",(AC30/(AB30/100)))))</f>
        <v/>
      </c>
      <c r="AH30" s="35" t="str">
        <f t="shared" si="18"/>
        <v/>
      </c>
      <c r="AI30" s="57" t="str">
        <f t="shared" si="19"/>
        <v/>
      </c>
      <c r="AJ30" s="62" t="str">
        <f>IF($B30="","",TIME(AK30,AL30,AM30))</f>
        <v/>
      </c>
      <c r="AK30" s="65"/>
      <c r="AL30" s="65"/>
      <c r="AM30" s="65"/>
      <c r="AN30" s="34" t="str">
        <f>IF(OR(AJ30="DNS",AJ30="DNF",AJ30="DSQ",AJ30="DNC",AJ30="OCS"),"",IF(AJ$9="","",IF($B30="","",(AJ30/(AI30/100)))))</f>
        <v/>
      </c>
      <c r="AO30" s="35" t="str">
        <f>IF(OR(AJ30="DNS",AJ30="DNF",AJ30="DSQ",AJ30="DNC",AJ30="OCS"),(COUNTA($B$11:$B$31)+1),IF(AJ$8="",0,IF($B30="","",RANK(AN30,AN$11:AN$31,1))))</f>
        <v/>
      </c>
      <c r="AR30" s="13" t="str">
        <f t="shared" si="23"/>
        <v/>
      </c>
      <c r="AS30" s="13" t="str">
        <f t="shared" si="23"/>
        <v/>
      </c>
      <c r="AT30" s="13" t="str">
        <f t="shared" si="23"/>
        <v/>
      </c>
      <c r="AU30" s="22" t="str">
        <f t="shared" si="24"/>
        <v/>
      </c>
      <c r="AV30" s="22" t="str">
        <f t="shared" si="25"/>
        <v/>
      </c>
      <c r="AW30" s="22" t="str">
        <f t="shared" si="26"/>
        <v/>
      </c>
      <c r="AX30" s="22" t="str">
        <f t="shared" si="27"/>
        <v/>
      </c>
      <c r="AY30" s="22" t="str">
        <f t="shared" si="28"/>
        <v/>
      </c>
      <c r="BA30" s="13" t="str">
        <f t="shared" si="29"/>
        <v/>
      </c>
      <c r="BB30" s="13" t="str">
        <f t="shared" si="29"/>
        <v/>
      </c>
      <c r="BC30" s="13" t="str">
        <f t="shared" si="29"/>
        <v/>
      </c>
      <c r="BD30" s="66" t="str">
        <f>IF($C30="TH",H30,"")</f>
        <v/>
      </c>
      <c r="BE30" s="22" t="str">
        <f t="shared" si="31"/>
        <v/>
      </c>
      <c r="BF30" s="22" t="str">
        <f t="shared" si="32"/>
        <v/>
      </c>
      <c r="BG30" s="66" t="str">
        <f>IF($C30="TH",O30,"")</f>
        <v/>
      </c>
      <c r="BH30" s="22" t="str">
        <f t="shared" si="34"/>
        <v/>
      </c>
      <c r="BI30" s="22" t="str">
        <f t="shared" si="35"/>
        <v/>
      </c>
      <c r="BJ30" s="66" t="str">
        <f>IF($C30="TH",V30,"")</f>
        <v/>
      </c>
      <c r="BK30" s="22" t="str">
        <f t="shared" si="37"/>
        <v/>
      </c>
      <c r="BL30" s="22" t="str">
        <f t="shared" si="38"/>
        <v/>
      </c>
      <c r="BM30" s="66" t="str">
        <f>IF($C30="TH",AC30,"")</f>
        <v/>
      </c>
      <c r="BN30" s="22" t="str">
        <f t="shared" si="40"/>
        <v/>
      </c>
      <c r="BO30" s="22" t="str">
        <f t="shared" si="41"/>
        <v/>
      </c>
      <c r="BP30" s="66" t="str">
        <f>IF($C30="TH",AJ30,"")</f>
        <v/>
      </c>
      <c r="BQ30" s="22" t="str">
        <f t="shared" si="43"/>
        <v/>
      </c>
      <c r="BR30" s="22" t="str">
        <f t="shared" si="44"/>
        <v/>
      </c>
      <c r="BT30" s="13" t="str">
        <f t="shared" si="45"/>
        <v/>
      </c>
      <c r="BU30" s="13" t="str">
        <f t="shared" si="45"/>
        <v/>
      </c>
      <c r="BV30" s="13" t="str">
        <f t="shared" si="45"/>
        <v/>
      </c>
      <c r="BW30" s="66" t="str">
        <f>IF($C30="FSCT",H30,"")</f>
        <v/>
      </c>
      <c r="BX30" s="22" t="str">
        <f t="shared" si="47"/>
        <v/>
      </c>
      <c r="BY30" s="22" t="str">
        <f t="shared" si="48"/>
        <v/>
      </c>
      <c r="BZ30" s="66" t="str">
        <f>IF($C30="FSCT",O30,"")</f>
        <v/>
      </c>
      <c r="CA30" s="22" t="str">
        <f t="shared" si="50"/>
        <v/>
      </c>
      <c r="CB30" s="22" t="str">
        <f t="shared" si="51"/>
        <v/>
      </c>
      <c r="CC30" s="66" t="str">
        <f>IF($C30="FSCT",V30,"")</f>
        <v/>
      </c>
      <c r="CD30" s="22" t="str">
        <f t="shared" si="53"/>
        <v/>
      </c>
      <c r="CE30" s="22" t="str">
        <f t="shared" si="54"/>
        <v/>
      </c>
      <c r="CF30" s="66" t="str">
        <f>IF($C30="FSCT",AC30,"")</f>
        <v/>
      </c>
      <c r="CG30" s="22" t="str">
        <f t="shared" si="56"/>
        <v/>
      </c>
      <c r="CH30" s="22" t="str">
        <f t="shared" si="57"/>
        <v/>
      </c>
      <c r="CI30" s="66" t="str">
        <f>IF($C30="FSCT",AJ30,"")</f>
        <v/>
      </c>
      <c r="CJ30" s="22" t="str">
        <f t="shared" si="59"/>
        <v/>
      </c>
      <c r="CK30" s="22" t="str">
        <f t="shared" si="60"/>
        <v/>
      </c>
    </row>
    <row r="31" spans="1:89" ht="15" customHeight="1" thickBot="1" x14ac:dyDescent="0.25">
      <c r="A31" s="60" t="str">
        <f>F31</f>
        <v/>
      </c>
      <c r="B31" s="17"/>
      <c r="C31" s="17"/>
      <c r="D31" s="18"/>
      <c r="E31" s="19" t="str">
        <f>IF(B31="","",M31+T31+AA31+AH31+AO31)</f>
        <v/>
      </c>
      <c r="F31" s="20" t="str">
        <f t="shared" si="2"/>
        <v/>
      </c>
      <c r="G31" s="21" t="str">
        <f t="shared" si="3"/>
        <v/>
      </c>
      <c r="H31" s="62" t="str">
        <f>IF($B31="","",TIME(I31,J31,K31))</f>
        <v/>
      </c>
      <c r="I31" s="65"/>
      <c r="J31" s="65"/>
      <c r="K31" s="65"/>
      <c r="L31" s="34" t="str">
        <f>IF(OR(H31="DNS",H31="DNF",H31="DSQ",H31="DNC",H31="OCS"),"",IF(H$9="","",IF($B31="","",(H31/(G31/100)))))</f>
        <v/>
      </c>
      <c r="M31" s="36" t="str">
        <f t="shared" si="6"/>
        <v/>
      </c>
      <c r="N31" s="57" t="str">
        <f t="shared" si="7"/>
        <v/>
      </c>
      <c r="O31" s="62" t="str">
        <f>IF($B31="","",TIME(P31,Q31,R31))</f>
        <v/>
      </c>
      <c r="P31" s="65"/>
      <c r="Q31" s="65"/>
      <c r="R31" s="65"/>
      <c r="S31" s="34" t="str">
        <f>IF(OR(O31="DNS",O31="DNF",O31="DSQ",O31="DNC",O31="OCS"),"",IF(O$9="","",IF($B31="","",(O31/(N31/100)))))</f>
        <v/>
      </c>
      <c r="T31" s="35" t="str">
        <f t="shared" si="10"/>
        <v/>
      </c>
      <c r="U31" s="57" t="str">
        <f t="shared" si="11"/>
        <v/>
      </c>
      <c r="V31" s="62" t="str">
        <f>IF($B31="","",TIME(W31,X31,Y31))</f>
        <v/>
      </c>
      <c r="W31" s="65"/>
      <c r="X31" s="65"/>
      <c r="Y31" s="65"/>
      <c r="Z31" s="34" t="str">
        <f>IF(OR(V31="DNS",V31="DNF",V31="DSQ",V31="DNC",V31="OCS"),"",IF(V$9="","",IF($B31="","",(V31/(U31/100)))))</f>
        <v/>
      </c>
      <c r="AA31" s="35" t="str">
        <f t="shared" si="14"/>
        <v/>
      </c>
      <c r="AB31" s="57" t="str">
        <f t="shared" si="15"/>
        <v/>
      </c>
      <c r="AC31" s="62" t="str">
        <f>IF($B31="","",TIME(AD31,AE31,AF31))</f>
        <v/>
      </c>
      <c r="AD31" s="65"/>
      <c r="AE31" s="65"/>
      <c r="AF31" s="65"/>
      <c r="AG31" s="34" t="str">
        <f>IF(OR(AC31="DNS",AC31="DNF",AC31="DSQ",AC31="DNC",AC31="OCS"),"",IF(AC$9="","",IF($B31="","",(AC31/(AB31/100)))))</f>
        <v/>
      </c>
      <c r="AH31" s="35" t="str">
        <f t="shared" si="18"/>
        <v/>
      </c>
      <c r="AI31" s="57" t="str">
        <f t="shared" si="19"/>
        <v/>
      </c>
      <c r="AJ31" s="62" t="str">
        <f>IF($B31="","",TIME(AK31,AL31,AM31))</f>
        <v/>
      </c>
      <c r="AK31" s="65"/>
      <c r="AL31" s="65"/>
      <c r="AM31" s="65"/>
      <c r="AN31" s="34" t="str">
        <f>IF(OR(AJ31="DNS",AJ31="DNF",AJ31="DSQ",AJ31="DNC",AJ31="OCS"),"",IF(AJ$9="","",IF($B31="","",(AJ31/(AI31/100)))))</f>
        <v/>
      </c>
      <c r="AO31" s="35" t="str">
        <f>IF(OR(AJ31="DNS",AJ31="DNF",AJ31="DSQ",AJ31="DNC",AJ31="OCS"),(COUNTA($B$11:$B$31)+1),IF(AJ$8="",0,IF($B31="","",RANK(AN31,AN$11:AN$31,1))))</f>
        <v/>
      </c>
      <c r="AR31" s="13" t="str">
        <f t="shared" si="23"/>
        <v/>
      </c>
      <c r="AS31" s="13" t="str">
        <f t="shared" si="23"/>
        <v/>
      </c>
      <c r="AT31" s="13" t="str">
        <f t="shared" si="23"/>
        <v/>
      </c>
      <c r="AU31" s="22" t="str">
        <f t="shared" si="24"/>
        <v/>
      </c>
      <c r="AV31" s="22" t="str">
        <f t="shared" si="25"/>
        <v/>
      </c>
      <c r="AW31" s="22" t="str">
        <f t="shared" si="26"/>
        <v/>
      </c>
      <c r="AX31" s="22" t="str">
        <f t="shared" si="27"/>
        <v/>
      </c>
      <c r="AY31" s="22" t="str">
        <f t="shared" si="28"/>
        <v/>
      </c>
      <c r="BA31" s="13" t="str">
        <f t="shared" si="29"/>
        <v/>
      </c>
      <c r="BB31" s="13" t="str">
        <f t="shared" si="29"/>
        <v/>
      </c>
      <c r="BC31" s="13" t="str">
        <f t="shared" si="29"/>
        <v/>
      </c>
      <c r="BD31" s="66" t="str">
        <f>IF($C31="TH",H31,"")</f>
        <v/>
      </c>
      <c r="BE31" s="22" t="str">
        <f t="shared" si="31"/>
        <v/>
      </c>
      <c r="BF31" s="22" t="str">
        <f t="shared" si="32"/>
        <v/>
      </c>
      <c r="BG31" s="66" t="str">
        <f>IF($C31="TH",O31,"")</f>
        <v/>
      </c>
      <c r="BH31" s="22" t="str">
        <f t="shared" si="34"/>
        <v/>
      </c>
      <c r="BI31" s="22" t="str">
        <f t="shared" si="35"/>
        <v/>
      </c>
      <c r="BJ31" s="66" t="str">
        <f>IF($C31="TH",V31,"")</f>
        <v/>
      </c>
      <c r="BK31" s="22" t="str">
        <f t="shared" si="37"/>
        <v/>
      </c>
      <c r="BL31" s="22" t="str">
        <f t="shared" si="38"/>
        <v/>
      </c>
      <c r="BM31" s="66" t="str">
        <f>IF($C31="TH",AC31,"")</f>
        <v/>
      </c>
      <c r="BN31" s="22" t="str">
        <f t="shared" si="40"/>
        <v/>
      </c>
      <c r="BO31" s="22" t="str">
        <f t="shared" si="41"/>
        <v/>
      </c>
      <c r="BP31" s="66" t="str">
        <f>IF($C31="TH",AJ31,"")</f>
        <v/>
      </c>
      <c r="BQ31" s="22" t="str">
        <f t="shared" si="43"/>
        <v/>
      </c>
      <c r="BR31" s="22" t="str">
        <f t="shared" si="44"/>
        <v/>
      </c>
      <c r="BT31" s="13" t="str">
        <f t="shared" si="45"/>
        <v/>
      </c>
      <c r="BU31" s="13" t="str">
        <f t="shared" si="45"/>
        <v/>
      </c>
      <c r="BV31" s="13" t="str">
        <f t="shared" si="45"/>
        <v/>
      </c>
      <c r="BW31" s="66" t="str">
        <f>IF($C31="FSCT",H31,"")</f>
        <v/>
      </c>
      <c r="BX31" s="22" t="str">
        <f t="shared" si="47"/>
        <v/>
      </c>
      <c r="BY31" s="22" t="str">
        <f t="shared" si="48"/>
        <v/>
      </c>
      <c r="BZ31" s="66" t="str">
        <f>IF($C31="FSCT",O31,"")</f>
        <v/>
      </c>
      <c r="CA31" s="22" t="str">
        <f t="shared" si="50"/>
        <v/>
      </c>
      <c r="CB31" s="22" t="str">
        <f t="shared" si="51"/>
        <v/>
      </c>
      <c r="CC31" s="66" t="str">
        <f>IF($C31="FSCT",V31,"")</f>
        <v/>
      </c>
      <c r="CD31" s="22" t="str">
        <f t="shared" si="53"/>
        <v/>
      </c>
      <c r="CE31" s="22" t="str">
        <f t="shared" si="54"/>
        <v/>
      </c>
      <c r="CF31" s="66" t="str">
        <f>IF($C31="FSCT",AC31,"")</f>
        <v/>
      </c>
      <c r="CG31" s="22" t="str">
        <f t="shared" si="56"/>
        <v/>
      </c>
      <c r="CH31" s="22" t="str">
        <f t="shared" si="57"/>
        <v/>
      </c>
      <c r="CI31" s="66" t="str">
        <f>IF($C31="FSCT",AJ31,"")</f>
        <v/>
      </c>
      <c r="CJ31" s="22" t="str">
        <f t="shared" si="59"/>
        <v/>
      </c>
      <c r="CK31" s="22" t="str">
        <f t="shared" si="60"/>
        <v/>
      </c>
    </row>
    <row r="32" spans="1:89" ht="15" customHeight="1" thickTop="1" thickBot="1" x14ac:dyDescent="0.25">
      <c r="A32" s="48"/>
      <c r="B32" s="48"/>
      <c r="C32" s="48"/>
      <c r="D32" s="48"/>
      <c r="E32" s="48"/>
      <c r="F32" s="48"/>
      <c r="G32" s="48"/>
      <c r="H32" s="49"/>
      <c r="I32" s="49"/>
      <c r="J32" s="49"/>
      <c r="K32" s="49"/>
      <c r="L32" s="48"/>
      <c r="M32" s="64"/>
      <c r="N32" s="48"/>
      <c r="O32" s="48"/>
      <c r="P32" s="48"/>
      <c r="Q32" s="48"/>
      <c r="R32" s="48"/>
      <c r="S32" s="48"/>
      <c r="T32" s="64"/>
      <c r="U32" s="48"/>
      <c r="V32" s="48"/>
      <c r="W32" s="48"/>
      <c r="X32" s="48"/>
      <c r="Y32" s="48"/>
      <c r="Z32" s="48"/>
      <c r="AA32" s="64"/>
      <c r="AB32" s="48"/>
      <c r="AC32" s="48"/>
      <c r="AD32" s="48"/>
      <c r="AE32" s="48"/>
      <c r="AF32" s="48"/>
      <c r="AG32" s="63"/>
      <c r="AH32" s="64"/>
      <c r="AI32" s="48"/>
      <c r="AJ32" s="48"/>
      <c r="AK32" s="48"/>
      <c r="AL32" s="48"/>
      <c r="AM32" s="48"/>
      <c r="AN32" s="48"/>
      <c r="AO32" s="64"/>
      <c r="BD32" s="48"/>
      <c r="BG32" s="48"/>
      <c r="BJ32" s="48"/>
      <c r="BM32" s="48"/>
      <c r="BP32" s="48"/>
      <c r="BW32" s="48"/>
      <c r="BZ32" s="48"/>
      <c r="CC32" s="48"/>
      <c r="CF32" s="48"/>
      <c r="CI32" s="48"/>
    </row>
    <row r="33" customFormat="1" ht="15" customHeight="1" thickTop="1" x14ac:dyDescent="0.2"/>
    <row r="34" customFormat="1" ht="12.75" x14ac:dyDescent="0.2"/>
    <row r="45" customFormat="1" ht="12.75" x14ac:dyDescent="0.2"/>
    <row r="46" customFormat="1" ht="12.75" x14ac:dyDescent="0.2"/>
    <row r="47" customFormat="1" ht="12.75" x14ac:dyDescent="0.2"/>
    <row r="48" customFormat="1" ht="12.75" x14ac:dyDescent="0.2"/>
    <row r="49" customFormat="1" ht="12.75" x14ac:dyDescent="0.2"/>
    <row r="50" customFormat="1" ht="12.75" x14ac:dyDescent="0.2"/>
    <row r="51" customFormat="1" ht="12.75" x14ac:dyDescent="0.2"/>
    <row r="52" customFormat="1" ht="12.75" x14ac:dyDescent="0.2"/>
    <row r="53" customFormat="1" ht="12.75" x14ac:dyDescent="0.2"/>
    <row r="54" customFormat="1" ht="12.75" x14ac:dyDescent="0.2"/>
    <row r="55" customFormat="1" ht="12.75" x14ac:dyDescent="0.2"/>
  </sheetData>
  <sheetProtection selectLockedCells="1"/>
  <mergeCells count="12">
    <mergeCell ref="AJ8:AO8"/>
    <mergeCell ref="D2:AO6"/>
    <mergeCell ref="H7:M7"/>
    <mergeCell ref="O7:T7"/>
    <mergeCell ref="V7:AA7"/>
    <mergeCell ref="AC7:AH7"/>
    <mergeCell ref="AJ7:AO7"/>
    <mergeCell ref="E8:F8"/>
    <mergeCell ref="H8:M8"/>
    <mergeCell ref="O8:T8"/>
    <mergeCell ref="V8:AA8"/>
    <mergeCell ref="AC8:AH8"/>
  </mergeCells>
  <dataValidations count="2">
    <dataValidation type="list" allowBlank="1" showInputMessage="1" showErrorMessage="1" sqref="C11:C31" xr:uid="{F3501B76-25A9-45A6-935D-CA63BBFF24CF}">
      <formula1>Boats</formula1>
    </dataValidation>
    <dataValidation type="list" allowBlank="1" showInputMessage="1" showErrorMessage="1" sqref="AJ8:AO8 O8:T8 V8:AA8 AC8:AH8 H8:M8 BD8 BG8 BJ8 BM8 BP8 BW8 BZ8 CC8 CF8 CI8" xr:uid="{876D68EB-E150-41E2-9A62-009A31F9DF2D}">
      <formula1>Windspd</formula1>
    </dataValidation>
  </dataValidations>
  <pageMargins left="0.25" right="0.25" top="0.5" bottom="0.25" header="0.5" footer="0.5"/>
  <pageSetup scale="26" orientation="landscape" horizontalDpi="300" verticalDpi="30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18E486D-E486-4386-B519-5034099599E5}">
          <x14:formula1>
            <xm:f>Memb!$B$2:$B$317</xm:f>
          </x14:formula1>
          <xm:sqref>B11:B31</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12174-4DF8-4AD9-A987-62D3CDBAD7A8}">
  <dimension ref="A1:CK34"/>
  <sheetViews>
    <sheetView workbookViewId="0">
      <selection activeCell="B2" sqref="B2:C6"/>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c r="C2" s="2"/>
      <c r="D2" s="410"/>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c r="C3" s="2"/>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c r="C4" s="2"/>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c r="C5" s="2"/>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6"/>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60" t="str">
        <f t="shared" ref="A11:A19" si="0">F11</f>
        <v/>
      </c>
      <c r="B11" s="61"/>
      <c r="C11" s="247"/>
      <c r="D11" s="249"/>
      <c r="E11" s="15" t="str">
        <f t="shared" ref="E11:E19" si="1">IF(B11="","",J11+N11+R11+V11+Z11)</f>
        <v/>
      </c>
      <c r="F11" s="16" t="str">
        <f t="shared" ref="F11:F19" si="2">IF(B11="","",RANK(E11,E$11:E$31,1))</f>
        <v/>
      </c>
      <c r="G11" s="8"/>
      <c r="H11" s="238"/>
      <c r="I11" s="242" t="str">
        <f t="shared" ref="I11:I19" si="3">IF(OR(H11="DNS",H11="DNF",H11="DSQ",H11="DNC",H11="OCS"),"",IF(H$9="","",IF($B11="","",H11)))</f>
        <v/>
      </c>
      <c r="J11" s="234" t="str">
        <f t="shared" ref="J11:J19" si="4">IF(OR(H11="DNS",H11="DNF",H11="DSQ",H11="DNC",H11="OCS"),(COUNTA($B$11:$B$31)+1),IF($B11="","",RANK(I11,I$11:I$31,1)))</f>
        <v/>
      </c>
      <c r="K11" s="8"/>
      <c r="L11" s="238"/>
      <c r="M11" s="242" t="str">
        <f t="shared" ref="M11:M19" si="5">IF(OR(L11="DNS",L11="DNF",L11="DSQ",L11="DNC",L11="OCS"),"",IF(L$9="","",IF($B11="","",L11)))</f>
        <v/>
      </c>
      <c r="N11" s="234" t="str">
        <f t="shared" ref="N11:N19" si="6">IF(OR(L11="DNS",L11="DNF",L11="DSQ",L11="DNC",L11="OCS"),(COUNTA($B$11:$B$31)+1),IF($B11="","",RANK(M11,M$11:M$31,1)))</f>
        <v/>
      </c>
      <c r="O11" s="8"/>
      <c r="P11" s="238"/>
      <c r="Q11" s="242" t="str">
        <f t="shared" ref="Q11:Q19" si="7">IF(OR(P11="DNS",P11="DNF",P11="DSQ",P11="DNC",P11="OCS"),"",IF(P$9="","",IF($B11="","",P11)))</f>
        <v/>
      </c>
      <c r="R11" s="234" t="str">
        <f t="shared" ref="R11:R19" si="8">IF(OR(P11="DNS",P11="DNF",P11="DSQ",P11="DNC",P11="OCS"),(COUNTA($B$11:$B$31)+1),IF($B11="","",RANK(Q11,Q$11:Q$31,1)))</f>
        <v/>
      </c>
      <c r="S11" s="8"/>
      <c r="T11" s="238"/>
      <c r="U11" s="242" t="str">
        <f t="shared" ref="U11:U19" si="9">IF(OR(T11="DNS",T11="DNF",T11="DSQ",T11="DNC",T11="OCS"),"",IF(T$9="","",IF($B11="","",T11)))</f>
        <v/>
      </c>
      <c r="V11" s="234" t="str">
        <f t="shared" ref="V11:V19" si="10">IF(OR(T11="DNS",T11="DNF",T11="DSQ",T11="DNC",T11="OCS"),(COUNTA($B$11:$B$31)+1),IF($B11="","",RANK(U11,U$11:U$31,1)))</f>
        <v/>
      </c>
      <c r="W11" s="8"/>
      <c r="X11" s="238"/>
      <c r="Y11" s="242" t="str">
        <f t="shared" ref="Y11:Y19" si="11">IF(OR(X11="DNS",X11="DNF",X11="DSQ",X11="DNC",X11="OCS"),"",IF(X$9="","",IF($B11="","",X11)))</f>
        <v/>
      </c>
      <c r="Z11" s="234" t="str">
        <f t="shared" ref="Z11:Z19" si="12">IF(OR(X11="DNS",X11="DNF",X11="DSQ",X11="DNC",X11="OCS"),(COUNTA($B$11:$B$31)+1),IF($B11="","",RANK(Y11,Y$11:Y$31,1)))</f>
        <v/>
      </c>
      <c r="AR11" s="13" t="str">
        <f t="shared" ref="AR11:AR19" si="13">IF($B11="","",B11)</f>
        <v/>
      </c>
      <c r="AS11" s="13" t="str">
        <f t="shared" ref="AS11:AS19" si="14">IF($B11="","",C11)</f>
        <v/>
      </c>
      <c r="AT11" s="13" t="str">
        <f t="shared" ref="AT11:AT19" si="15">IF($B11="","",D11)</f>
        <v/>
      </c>
      <c r="AU11" s="22" t="str">
        <f t="shared" ref="AU11:AU19" si="16">IF($B11="","",IF(J11&gt;0,IF(OR(H11="DNS",H11="DSQ",H11="DNC",H11="OCS"),0,IF(H11="DNF",1,(COUNTIF($H$11:$H$31,"=DNF")+COUNT($I$11:$I$31))-J11+1)),0))</f>
        <v/>
      </c>
      <c r="AV11" s="22" t="str">
        <f t="shared" ref="AV11:AV19" si="17">IF($B11="","",IF(N11&gt;0,IF(OR(L11="DNS",L11="DSQ",L11="DNC",L11="OCS"),0,IF(L11="DNF",1,(COUNTIF($L$11:$L$31,"=DNF")+COUNT($M$11:$M$31)-N11+1))),0))</f>
        <v/>
      </c>
      <c r="AW11" s="22" t="str">
        <f t="shared" ref="AW11:AW19" si="18">IF($B11="","",IF(R11&gt;0,IF(OR(P11="DNS",P11="DSQ",P11="DNC",P11="OCS"),0,IF(P11="DNF",1,(COUNTIF($P$11:$P$31,"=DNF")+COUNT($Q$11:$Q$31))-R11+1)),0))</f>
        <v/>
      </c>
      <c r="AX11" s="22" t="str">
        <f t="shared" ref="AX11:AX19" si="19">IF($B11="","",IF(V11&gt;0,IF(OR(T11="DNS",T11="DSQ",T11="DNC",T11="OCS"),0,IF(T11="DNF",1,(COUNTIF($T$11:$T$31,"=DNF")+COUNT($U$11:$U$31))-V11+1)),0))</f>
        <v/>
      </c>
      <c r="AY11" s="22" t="str">
        <f t="shared" ref="AY11:AY19" si="20">IF($B11="","",IF(Z11&gt;0,IF(OR(X11="DNS",X11="DSQ",X11="DNC",X11="OCS"),0,IF(X11="DNF",1,(COUNTIF($X$11:$X$31,"=DNF")+COUNT($Y$11:$Y$31))-Z11+1)),0))</f>
        <v/>
      </c>
      <c r="BA11" s="13" t="str">
        <f t="shared" ref="BA11:BA19" si="21">IF($B11="","",B11)</f>
        <v/>
      </c>
      <c r="BB11" s="13" t="str">
        <f t="shared" ref="BB11:BB19" si="22">IF($B11="","",C11)</f>
        <v/>
      </c>
      <c r="BC11" s="13" t="str">
        <f t="shared" ref="BC11:BC19" si="23">IF($B11="","",D11)</f>
        <v/>
      </c>
      <c r="BD11" s="66" t="str">
        <f t="shared" ref="BD11:BD19" si="24">IF($C11="TH",H11,"")</f>
        <v/>
      </c>
      <c r="BE11" s="22" t="str">
        <f t="shared" ref="BE11:BE19" si="25">IF(J11&gt;0,IF($C11="TH",IF(OR(BD11="DNS",BD11="DNF",BD11="DSQ",BD11="DNC",BD11="OCS"),(COUNTIF($C$11:$C$31,"=TH")+1),IF($B11="","",RANK(BD11,BD$11:BD$31,1))),""),"")</f>
        <v/>
      </c>
      <c r="BF11" s="22" t="str">
        <f t="shared" ref="BF11:BF19" si="26">IF(BE11="","",IF($C11="TH",IF($B11="","",IF(BE11&gt;0,IF(OR(BD11="DNS",BD11="DSQ",BD11="DNC",BD11="OCS"),0,IF(BD11="DNF",1,(COUNTIF($BD$11:$BD$31,"=DNF")+COUNT($BD$11:$BD$31))-BE11+1)),0)),""))</f>
        <v/>
      </c>
      <c r="BG11" s="66" t="str">
        <f t="shared" ref="BG11:BG19" si="27">IF($C11="TH",L11,"")</f>
        <v/>
      </c>
      <c r="BH11" s="22" t="str">
        <f t="shared" ref="BH11:BH19" si="28">IF(N11&gt;0,IF($C11="TH",IF(OR(BG11="DNS",BG11="DNF",BG11="DSQ",BG11="DNC",BG11="OCS"),(COUNTIF($C$11:$C$31,"=TH")+1),IF($B11="","",RANK(BG11,BG$11:BG$31,1))),""),"")</f>
        <v/>
      </c>
      <c r="BI11" s="22" t="str">
        <f t="shared" ref="BI11:BI19" si="29">IF(BH11="","",IF($C11="TH",IF($B11="","",IF(BH11&gt;0,IF(OR(BG11="DNS",BG11="DSQ",BG11="DNC",BG11="OCS"),0,IF(BG11="DNF",1,(COUNTIF($BG$11:$BG$31,"=DNF")+COUNT($BG$11:$BG$31))-BH11+1)),0)),""))</f>
        <v/>
      </c>
      <c r="BJ11" s="66" t="str">
        <f t="shared" ref="BJ11:BJ19" si="30">IF($C11="TH",P11,"")</f>
        <v/>
      </c>
      <c r="BK11" s="22" t="str">
        <f t="shared" ref="BK11:BK19" si="31">IF(R11&gt;0,IF($C11="TH",IF(OR(BJ11="DNS",BJ11="DNF",BJ11="DSQ",BJ11="DNC",BJ11="OCS"),(COUNTIF($C$11:$C$31,"=TH")+1),IF($B11="","",RANK(BJ11,BJ$11:BJ$31,1))),""),"")</f>
        <v/>
      </c>
      <c r="BL11" s="22" t="str">
        <f t="shared" ref="BL11:BL19" si="32">IF(BK11="","",IF($C11="TH",IF($B11="","",IF(BK11&gt;0,IF(OR(BJ11="DNS",BJ11="DSQ",BJ11="DNC",BJ11="OCS"),0,IF(BJ11="DNF",1,(COUNTIF($BJ$11:$BJ$31,"=DNF")+COUNT($BJ$11:$BJ$31))-BK11+1)),0)),""))</f>
        <v/>
      </c>
      <c r="BM11" s="66" t="str">
        <f t="shared" ref="BM11:BM19" si="33">IF($C11="TH",T11,"")</f>
        <v/>
      </c>
      <c r="BN11" s="22" t="str">
        <f t="shared" ref="BN11:BN19" si="34">IF(V11&gt;0,IF($C11="TH",IF(OR(BM11="DNS",BM11="DNF",BM11="DSQ",BM11="DNC",BM11="OCS"),(COUNTIF($C$11:$C$31,"=TH")+1),IF($B11="","",RANK(BM11,BM$11:BM$31,1))),""),"")</f>
        <v/>
      </c>
      <c r="BO11" s="22" t="str">
        <f t="shared" ref="BO11:BO19" si="35">IF(BN11="","",IF($C11="TH",IF($B11="","",IF(BN11&gt;0,IF(OR(BM11="DNS",BM11="DSQ",BM11="DNC",BM11="OCS"),0,IF(BM11="DNF",1,(COUNTIF($BM$11:$BM$31,"=DNF")+COUNT($BM$11:$BM$31))-BN11+1)),0)),""))</f>
        <v/>
      </c>
      <c r="BP11" s="66" t="str">
        <f t="shared" ref="BP11:BP19" si="36">IF($C11="TH",X11,"")</f>
        <v/>
      </c>
      <c r="BQ11" s="22" t="str">
        <f t="shared" ref="BQ11:BQ19" si="37">IF(Z11&gt;0,IF($C11="TH",IF(OR(BP11="DNS",BP11="DNF",BP11="DSQ",BP11="DNC",BP11="OCS"),(COUNTIF($C$11:$C$31,"=TH")+1),IF($B11="","",RANK(BP11,BP$11:BP$31,1))),""),"")</f>
        <v/>
      </c>
      <c r="BR11" s="22" t="str">
        <f t="shared" ref="BR11:BR19" si="38">IF(BQ11="","",IF($C11="TH",IF($B11="","",IF(BQ11&gt;0,IF(OR(BP11="DNS",BP11="DSQ",BP11="DNC",BP11="OCS"),0,IF(BP11="DNF",1,(COUNTIF($BP$11:$BP$31,"=DNF")+COUNT($BP$11:$BP$31))-BQ11+1)),0)),""))</f>
        <v/>
      </c>
      <c r="BT11" s="13" t="str">
        <f t="shared" ref="BT11:BT19" si="39">IF($B11="","",B11)</f>
        <v/>
      </c>
      <c r="BU11" s="13" t="str">
        <f t="shared" ref="BU11:BU19" si="40">IF($B11="","",C11)</f>
        <v/>
      </c>
      <c r="BV11" s="13" t="str">
        <f t="shared" ref="BV11:BV19" si="41">IF($B11="","",D11)</f>
        <v/>
      </c>
      <c r="BW11" s="66" t="str">
        <f t="shared" ref="BW11:BW19" si="42">IF($C11="FSCT",H11,"")</f>
        <v/>
      </c>
      <c r="BX11" s="22" t="str">
        <f t="shared" ref="BX11:BX19" si="43">IF(J11&gt;0,IF($C11="FSCT",IF(OR(BW11="DNS",BW11="DNF",BW11="DSQ",BW11="DNC",BW11="OCS"),(COUNTIF($C$11:$C$31,"=FSCT")+1),IF($B11="","",RANK(BW11,BW$11:BW$31,1))),""),"")</f>
        <v/>
      </c>
      <c r="BY11" s="22" t="str">
        <f t="shared" ref="BY11:BY19" si="44">IF(BX11="","",IF($C11="FSCT",IF($B11="","",IF(BX11&gt;0,IF(OR(BW11="DNS",BW11="DSQ",BW11="DNC",BW11="OCS"),0,IF(BW11="DNF",1,(COUNTIF($BW$11:$BW$31,"=DNF")+COUNT($BW$11:$BW$31))-BX11+1)),0)),""))</f>
        <v/>
      </c>
      <c r="BZ11" s="66" t="str">
        <f t="shared" ref="BZ11:BZ19" si="45">IF($C11="FSCT",L11,"")</f>
        <v/>
      </c>
      <c r="CA11" s="22" t="str">
        <f t="shared" ref="CA11:CA19" si="46">IF(N11&gt;0,IF($C11="FSCT",IF(OR(BZ11="DNS",BZ11="DNF",BZ11="DSQ",BZ11="DNC",BZ11="OCS"),(COUNTIF($C$11:$C$31,"=FSCT")+1),IF($B11="","",RANK(BZ11,BZ$11:BZ$31,1))),""),"")</f>
        <v/>
      </c>
      <c r="CB11" s="22" t="str">
        <f t="shared" ref="CB11:CB19" si="47">IF(CA11="","",IF($C11="FSCT",IF($B11="","",IF(CA11&gt;0,IF(OR(BZ11="DNS",BZ11="DSQ",BZ11="DNC",BZ11="OCS"),0,IF(BZ11="DNF",1,(COUNTIF($BZ$11:$BZ$31,"=DNF")+COUNT($BZ$11:$BZ$31))-CA11+1)),0)),""))</f>
        <v/>
      </c>
      <c r="CC11" s="66" t="str">
        <f t="shared" ref="CC11:CC19" si="48">IF($C11="FSCT",P11,"")</f>
        <v/>
      </c>
      <c r="CD11" s="22" t="str">
        <f t="shared" ref="CD11:CD19" si="49">IF(R11&gt;0,IF($C11="FSCT",IF(OR(CC11="DNS",CC11="DNF",CC11="DSQ",CC11="DNC",CC11="OCS"),(COUNTIF($C$11:$C$31,"=FSCT")+1),IF($B11="","",RANK(CC11,CC$11:CC$31,1))),""),"")</f>
        <v/>
      </c>
      <c r="CE11" s="22" t="str">
        <f t="shared" ref="CE11:CE19" si="50">IF(CD11="","",IF($C11="FSCT",IF($B11="","",IF(CD11&gt;0,IF(OR(CC11="DNS",CC11="DSQ",CC11="DNC",CC11="OCS"),0,IF(CC11="DNF",1,(COUNTIF($CC$11:$CC$31,"=DNF")+COUNT($CC$11:$CC$31))-CD11+1)),0)),""))</f>
        <v/>
      </c>
      <c r="CF11" s="66" t="str">
        <f t="shared" ref="CF11:CF19" si="51">IF($C11="FSCT",T11,"")</f>
        <v/>
      </c>
      <c r="CG11" s="22" t="str">
        <f t="shared" ref="CG11:CG19" si="52">IF(V11&gt;0,IF($C11="FSCT",IF(OR(CF11="DNS",CF11="DNF",CF11="DSQ",CF11="DNC",CF11="OCS"),(COUNTIF($C$11:$C$31,"=FSCT")+1),IF($B11="","",RANK(CF11,CF$11:CF$31,1))),""),"")</f>
        <v/>
      </c>
      <c r="CH11" s="22" t="str">
        <f t="shared" ref="CH11:CH19" si="53">IF(CG11="","",IF($C11="FSCT",IF($B11="","",IF(CG11&gt;0,IF(OR(CF11="DNS",CF11="DSQ",CF11="DNC",CF11="OCS"),0,IF(CF11="DNF",1,(COUNTIF($CF$11:$CF$31,"=DNF")+COUNT($CF$11:$CF$31))-CG11+1)),0)),""))</f>
        <v/>
      </c>
      <c r="CI11" s="66" t="str">
        <f t="shared" ref="CI11:CI19" si="54">IF($C11="FSCT",X11,"")</f>
        <v/>
      </c>
      <c r="CJ11" s="22" t="str">
        <f t="shared" ref="CJ11:CJ19" si="55">IF(Z11&gt;0,IF($C11="FSCT",IF(OR(CI11="DNS",CI11="DNF",CI11="DSQ",CI11="DNC",CI11="OCS"),(COUNTIF($C$11:$C$31,"=FSCT")+1),IF($B11="","",RANK(CI11,CI$11:CI$31,1))),""),"")</f>
        <v/>
      </c>
      <c r="CK11" s="22" t="str">
        <f t="shared" ref="CK11:CK19" si="56">IF(CJ11="","",IF($C11="FSCT",IF($B11="","",IF(CJ11&gt;0,IF(OR(CI11="DNS",CI11="DSQ",CI11="DNC",CI11="OCS"),0,IF(CI11="DNF",1,(COUNTIF($CI$11:$CI$31,"=DNF")+COUNT($CI$11:$CI$31))-CJ11+1)),0)),""))</f>
        <v/>
      </c>
    </row>
    <row r="12" spans="1:89" ht="15" customHeight="1" x14ac:dyDescent="0.2">
      <c r="A12" s="60" t="str">
        <f t="shared" si="0"/>
        <v/>
      </c>
      <c r="B12" s="61"/>
      <c r="C12" s="247"/>
      <c r="D12" s="249"/>
      <c r="E12" s="15" t="str">
        <f t="shared" si="1"/>
        <v/>
      </c>
      <c r="F12" s="16" t="str">
        <f t="shared" si="2"/>
        <v/>
      </c>
      <c r="G12" s="8"/>
      <c r="H12" s="238"/>
      <c r="I12" s="242" t="str">
        <f t="shared" si="3"/>
        <v/>
      </c>
      <c r="J12" s="234" t="str">
        <f t="shared" si="4"/>
        <v/>
      </c>
      <c r="K12" s="8"/>
      <c r="L12" s="238"/>
      <c r="M12" s="242" t="str">
        <f t="shared" si="5"/>
        <v/>
      </c>
      <c r="N12" s="234" t="str">
        <f t="shared" si="6"/>
        <v/>
      </c>
      <c r="O12" s="8"/>
      <c r="P12" s="238"/>
      <c r="Q12" s="242" t="str">
        <f t="shared" si="7"/>
        <v/>
      </c>
      <c r="R12" s="234" t="str">
        <f t="shared" si="8"/>
        <v/>
      </c>
      <c r="S12" s="8"/>
      <c r="T12" s="238"/>
      <c r="U12" s="242" t="str">
        <f t="shared" si="9"/>
        <v/>
      </c>
      <c r="V12" s="234" t="str">
        <f t="shared" si="10"/>
        <v/>
      </c>
      <c r="W12" s="8"/>
      <c r="X12" s="238"/>
      <c r="Y12" s="242" t="str">
        <f t="shared" si="11"/>
        <v/>
      </c>
      <c r="Z12" s="234" t="str">
        <f t="shared" si="12"/>
        <v/>
      </c>
      <c r="AR12" s="13" t="str">
        <f t="shared" si="13"/>
        <v/>
      </c>
      <c r="AS12" s="13" t="str">
        <f t="shared" si="14"/>
        <v/>
      </c>
      <c r="AT12" s="13" t="str">
        <f t="shared" si="15"/>
        <v/>
      </c>
      <c r="AU12" s="22" t="str">
        <f t="shared" si="16"/>
        <v/>
      </c>
      <c r="AV12" s="22" t="str">
        <f t="shared" si="17"/>
        <v/>
      </c>
      <c r="AW12" s="22" t="str">
        <f t="shared" si="18"/>
        <v/>
      </c>
      <c r="AX12" s="22" t="str">
        <f t="shared" si="19"/>
        <v/>
      </c>
      <c r="AY12" s="22" t="str">
        <f t="shared" si="20"/>
        <v/>
      </c>
      <c r="BA12" s="13" t="str">
        <f t="shared" si="21"/>
        <v/>
      </c>
      <c r="BB12" s="13" t="str">
        <f t="shared" si="22"/>
        <v/>
      </c>
      <c r="BC12" s="13" t="str">
        <f t="shared" si="23"/>
        <v/>
      </c>
      <c r="BD12" s="66" t="str">
        <f t="shared" si="24"/>
        <v/>
      </c>
      <c r="BE12" s="22" t="str">
        <f t="shared" si="25"/>
        <v/>
      </c>
      <c r="BF12" s="22" t="str">
        <f t="shared" si="26"/>
        <v/>
      </c>
      <c r="BG12" s="66" t="str">
        <f t="shared" si="27"/>
        <v/>
      </c>
      <c r="BH12" s="22" t="str">
        <f t="shared" si="28"/>
        <v/>
      </c>
      <c r="BI12" s="22" t="str">
        <f t="shared" si="29"/>
        <v/>
      </c>
      <c r="BJ12" s="66" t="str">
        <f t="shared" si="30"/>
        <v/>
      </c>
      <c r="BK12" s="22" t="str">
        <f t="shared" si="31"/>
        <v/>
      </c>
      <c r="BL12" s="22" t="str">
        <f t="shared" si="32"/>
        <v/>
      </c>
      <c r="BM12" s="66" t="str">
        <f t="shared" si="33"/>
        <v/>
      </c>
      <c r="BN12" s="22" t="str">
        <f t="shared" si="34"/>
        <v/>
      </c>
      <c r="BO12" s="22" t="str">
        <f t="shared" si="35"/>
        <v/>
      </c>
      <c r="BP12" s="66" t="str">
        <f t="shared" si="36"/>
        <v/>
      </c>
      <c r="BQ12" s="22" t="str">
        <f t="shared" si="37"/>
        <v/>
      </c>
      <c r="BR12" s="22" t="str">
        <f t="shared" si="38"/>
        <v/>
      </c>
      <c r="BT12" s="13" t="str">
        <f t="shared" si="39"/>
        <v/>
      </c>
      <c r="BU12" s="13" t="str">
        <f t="shared" si="40"/>
        <v/>
      </c>
      <c r="BV12" s="13" t="str">
        <f t="shared" si="41"/>
        <v/>
      </c>
      <c r="BW12" s="66" t="str">
        <f t="shared" si="42"/>
        <v/>
      </c>
      <c r="BX12" s="22" t="str">
        <f t="shared" si="43"/>
        <v/>
      </c>
      <c r="BY12" s="22" t="str">
        <f t="shared" si="44"/>
        <v/>
      </c>
      <c r="BZ12" s="66" t="str">
        <f t="shared" si="45"/>
        <v/>
      </c>
      <c r="CA12" s="22" t="str">
        <f t="shared" si="46"/>
        <v/>
      </c>
      <c r="CB12" s="22" t="str">
        <f t="shared" si="47"/>
        <v/>
      </c>
      <c r="CC12" s="66" t="str">
        <f t="shared" si="48"/>
        <v/>
      </c>
      <c r="CD12" s="22" t="str">
        <f t="shared" si="49"/>
        <v/>
      </c>
      <c r="CE12" s="22" t="str">
        <f t="shared" si="50"/>
        <v/>
      </c>
      <c r="CF12" s="66" t="str">
        <f t="shared" si="51"/>
        <v/>
      </c>
      <c r="CG12" s="22" t="str">
        <f t="shared" si="52"/>
        <v/>
      </c>
      <c r="CH12" s="22" t="str">
        <f t="shared" si="53"/>
        <v/>
      </c>
      <c r="CI12" s="66" t="str">
        <f t="shared" si="54"/>
        <v/>
      </c>
      <c r="CJ12" s="22" t="str">
        <f t="shared" si="55"/>
        <v/>
      </c>
      <c r="CK12" s="22" t="str">
        <f t="shared" si="56"/>
        <v/>
      </c>
    </row>
    <row r="13" spans="1:89" ht="15" customHeight="1" x14ac:dyDescent="0.2">
      <c r="A13" s="60" t="str">
        <f t="shared" si="0"/>
        <v/>
      </c>
      <c r="B13" s="61"/>
      <c r="C13" s="247"/>
      <c r="D13" s="249"/>
      <c r="E13" s="15" t="str">
        <f t="shared" si="1"/>
        <v/>
      </c>
      <c r="F13" s="16" t="str">
        <f t="shared" si="2"/>
        <v/>
      </c>
      <c r="G13" s="8"/>
      <c r="H13" s="238"/>
      <c r="I13" s="242" t="str">
        <f t="shared" si="3"/>
        <v/>
      </c>
      <c r="J13" s="234" t="str">
        <f t="shared" si="4"/>
        <v/>
      </c>
      <c r="K13" s="8"/>
      <c r="L13" s="238"/>
      <c r="M13" s="242" t="str">
        <f t="shared" si="5"/>
        <v/>
      </c>
      <c r="N13" s="234" t="str">
        <f t="shared" si="6"/>
        <v/>
      </c>
      <c r="O13" s="8"/>
      <c r="P13" s="238"/>
      <c r="Q13" s="242" t="str">
        <f t="shared" si="7"/>
        <v/>
      </c>
      <c r="R13" s="234" t="str">
        <f t="shared" si="8"/>
        <v/>
      </c>
      <c r="S13" s="8"/>
      <c r="T13" s="238"/>
      <c r="U13" s="242" t="str">
        <f t="shared" si="9"/>
        <v/>
      </c>
      <c r="V13" s="234" t="str">
        <f t="shared" si="10"/>
        <v/>
      </c>
      <c r="W13" s="8"/>
      <c r="X13" s="238"/>
      <c r="Y13" s="242" t="str">
        <f t="shared" si="11"/>
        <v/>
      </c>
      <c r="Z13" s="234" t="str">
        <f t="shared" si="12"/>
        <v/>
      </c>
      <c r="AR13" s="13" t="str">
        <f t="shared" si="13"/>
        <v/>
      </c>
      <c r="AS13" s="13" t="str">
        <f t="shared" si="14"/>
        <v/>
      </c>
      <c r="AT13" s="13" t="str">
        <f t="shared" si="15"/>
        <v/>
      </c>
      <c r="AU13" s="22" t="str">
        <f t="shared" si="16"/>
        <v/>
      </c>
      <c r="AV13" s="22" t="str">
        <f t="shared" si="17"/>
        <v/>
      </c>
      <c r="AW13" s="22" t="str">
        <f t="shared" si="18"/>
        <v/>
      </c>
      <c r="AX13" s="22" t="str">
        <f t="shared" si="19"/>
        <v/>
      </c>
      <c r="AY13" s="22" t="str">
        <f t="shared" si="20"/>
        <v/>
      </c>
      <c r="BA13" s="13" t="str">
        <f t="shared" si="21"/>
        <v/>
      </c>
      <c r="BB13" s="13" t="str">
        <f t="shared" si="22"/>
        <v/>
      </c>
      <c r="BC13" s="13" t="str">
        <f t="shared" si="23"/>
        <v/>
      </c>
      <c r="BD13" s="66" t="str">
        <f t="shared" si="24"/>
        <v/>
      </c>
      <c r="BE13" s="22" t="str">
        <f t="shared" si="25"/>
        <v/>
      </c>
      <c r="BF13" s="22" t="str">
        <f t="shared" si="26"/>
        <v/>
      </c>
      <c r="BG13" s="66" t="str">
        <f t="shared" si="27"/>
        <v/>
      </c>
      <c r="BH13" s="22" t="str">
        <f t="shared" si="28"/>
        <v/>
      </c>
      <c r="BI13" s="22" t="str">
        <f t="shared" si="29"/>
        <v/>
      </c>
      <c r="BJ13" s="66" t="str">
        <f t="shared" si="30"/>
        <v/>
      </c>
      <c r="BK13" s="22" t="str">
        <f t="shared" si="31"/>
        <v/>
      </c>
      <c r="BL13" s="22" t="str">
        <f t="shared" si="32"/>
        <v/>
      </c>
      <c r="BM13" s="66" t="str">
        <f t="shared" si="33"/>
        <v/>
      </c>
      <c r="BN13" s="22" t="str">
        <f t="shared" si="34"/>
        <v/>
      </c>
      <c r="BO13" s="22" t="str">
        <f t="shared" si="35"/>
        <v/>
      </c>
      <c r="BP13" s="66" t="str">
        <f t="shared" si="36"/>
        <v/>
      </c>
      <c r="BQ13" s="22" t="str">
        <f t="shared" si="37"/>
        <v/>
      </c>
      <c r="BR13" s="22" t="str">
        <f t="shared" si="38"/>
        <v/>
      </c>
      <c r="BT13" s="13" t="str">
        <f t="shared" si="39"/>
        <v/>
      </c>
      <c r="BU13" s="13" t="str">
        <f t="shared" si="40"/>
        <v/>
      </c>
      <c r="BV13" s="13" t="str">
        <f t="shared" si="41"/>
        <v/>
      </c>
      <c r="BW13" s="66" t="str">
        <f t="shared" si="42"/>
        <v/>
      </c>
      <c r="BX13" s="22" t="str">
        <f t="shared" si="43"/>
        <v/>
      </c>
      <c r="BY13" s="22" t="str">
        <f t="shared" si="44"/>
        <v/>
      </c>
      <c r="BZ13" s="66" t="str">
        <f t="shared" si="45"/>
        <v/>
      </c>
      <c r="CA13" s="22" t="str">
        <f t="shared" si="46"/>
        <v/>
      </c>
      <c r="CB13" s="22" t="str">
        <f t="shared" si="47"/>
        <v/>
      </c>
      <c r="CC13" s="66" t="str">
        <f t="shared" si="48"/>
        <v/>
      </c>
      <c r="CD13" s="22" t="str">
        <f t="shared" si="49"/>
        <v/>
      </c>
      <c r="CE13" s="22" t="str">
        <f t="shared" si="50"/>
        <v/>
      </c>
      <c r="CF13" s="66" t="str">
        <f t="shared" si="51"/>
        <v/>
      </c>
      <c r="CG13" s="22" t="str">
        <f t="shared" si="52"/>
        <v/>
      </c>
      <c r="CH13" s="22" t="str">
        <f t="shared" si="53"/>
        <v/>
      </c>
      <c r="CI13" s="66" t="str">
        <f t="shared" si="54"/>
        <v/>
      </c>
      <c r="CJ13" s="22" t="str">
        <f t="shared" si="55"/>
        <v/>
      </c>
      <c r="CK13" s="22" t="str">
        <f t="shared" si="56"/>
        <v/>
      </c>
    </row>
    <row r="14" spans="1:89" ht="15" customHeight="1" x14ac:dyDescent="0.2">
      <c r="A14" s="60" t="str">
        <f t="shared" si="0"/>
        <v/>
      </c>
      <c r="B14" s="61"/>
      <c r="C14" s="247"/>
      <c r="D14" s="249"/>
      <c r="E14" s="15" t="str">
        <f t="shared" si="1"/>
        <v/>
      </c>
      <c r="F14" s="16" t="str">
        <f t="shared" si="2"/>
        <v/>
      </c>
      <c r="G14" s="8"/>
      <c r="H14" s="238"/>
      <c r="I14" s="242" t="str">
        <f t="shared" si="3"/>
        <v/>
      </c>
      <c r="J14" s="234" t="str">
        <f t="shared" si="4"/>
        <v/>
      </c>
      <c r="K14" s="8"/>
      <c r="L14" s="238"/>
      <c r="M14" s="242" t="str">
        <f t="shared" si="5"/>
        <v/>
      </c>
      <c r="N14" s="234" t="str">
        <f t="shared" si="6"/>
        <v/>
      </c>
      <c r="O14" s="8"/>
      <c r="P14" s="238"/>
      <c r="Q14" s="242" t="str">
        <f t="shared" si="7"/>
        <v/>
      </c>
      <c r="R14" s="234" t="str">
        <f t="shared" si="8"/>
        <v/>
      </c>
      <c r="S14" s="8"/>
      <c r="T14" s="238"/>
      <c r="U14" s="242" t="str">
        <f t="shared" si="9"/>
        <v/>
      </c>
      <c r="V14" s="234" t="str">
        <f t="shared" si="10"/>
        <v/>
      </c>
      <c r="W14" s="8"/>
      <c r="X14" s="238"/>
      <c r="Y14" s="242" t="str">
        <f t="shared" si="11"/>
        <v/>
      </c>
      <c r="Z14" s="234" t="str">
        <f t="shared" si="12"/>
        <v/>
      </c>
      <c r="AR14" s="13" t="str">
        <f t="shared" si="13"/>
        <v/>
      </c>
      <c r="AS14" s="13" t="str">
        <f t="shared" si="14"/>
        <v/>
      </c>
      <c r="AT14" s="13" t="str">
        <f t="shared" si="15"/>
        <v/>
      </c>
      <c r="AU14" s="22" t="str">
        <f t="shared" si="16"/>
        <v/>
      </c>
      <c r="AV14" s="22" t="str">
        <f t="shared" si="17"/>
        <v/>
      </c>
      <c r="AW14" s="22" t="str">
        <f t="shared" si="18"/>
        <v/>
      </c>
      <c r="AX14" s="22" t="str">
        <f t="shared" si="19"/>
        <v/>
      </c>
      <c r="AY14" s="22" t="str">
        <f t="shared" si="20"/>
        <v/>
      </c>
      <c r="BA14" s="13" t="str">
        <f t="shared" si="21"/>
        <v/>
      </c>
      <c r="BB14" s="13" t="str">
        <f t="shared" si="22"/>
        <v/>
      </c>
      <c r="BC14" s="13" t="str">
        <f t="shared" si="23"/>
        <v/>
      </c>
      <c r="BD14" s="66" t="str">
        <f t="shared" si="24"/>
        <v/>
      </c>
      <c r="BE14" s="22" t="str">
        <f t="shared" si="25"/>
        <v/>
      </c>
      <c r="BF14" s="22" t="str">
        <f t="shared" si="26"/>
        <v/>
      </c>
      <c r="BG14" s="66" t="str">
        <f t="shared" si="27"/>
        <v/>
      </c>
      <c r="BH14" s="22" t="str">
        <f t="shared" si="28"/>
        <v/>
      </c>
      <c r="BI14" s="22" t="str">
        <f t="shared" si="29"/>
        <v/>
      </c>
      <c r="BJ14" s="66" t="str">
        <f t="shared" si="30"/>
        <v/>
      </c>
      <c r="BK14" s="22" t="str">
        <f t="shared" si="31"/>
        <v/>
      </c>
      <c r="BL14" s="22" t="str">
        <f t="shared" si="32"/>
        <v/>
      </c>
      <c r="BM14" s="66" t="str">
        <f t="shared" si="33"/>
        <v/>
      </c>
      <c r="BN14" s="22" t="str">
        <f t="shared" si="34"/>
        <v/>
      </c>
      <c r="BO14" s="22" t="str">
        <f t="shared" si="35"/>
        <v/>
      </c>
      <c r="BP14" s="66" t="str">
        <f t="shared" si="36"/>
        <v/>
      </c>
      <c r="BQ14" s="22" t="str">
        <f t="shared" si="37"/>
        <v/>
      </c>
      <c r="BR14" s="22" t="str">
        <f t="shared" si="38"/>
        <v/>
      </c>
      <c r="BT14" s="13" t="str">
        <f t="shared" si="39"/>
        <v/>
      </c>
      <c r="BU14" s="13" t="str">
        <f t="shared" si="40"/>
        <v/>
      </c>
      <c r="BV14" s="13" t="str">
        <f t="shared" si="41"/>
        <v/>
      </c>
      <c r="BW14" s="66" t="str">
        <f t="shared" si="42"/>
        <v/>
      </c>
      <c r="BX14" s="22" t="str">
        <f t="shared" si="43"/>
        <v/>
      </c>
      <c r="BY14" s="22" t="str">
        <f t="shared" si="44"/>
        <v/>
      </c>
      <c r="BZ14" s="66" t="str">
        <f t="shared" si="45"/>
        <v/>
      </c>
      <c r="CA14" s="22" t="str">
        <f t="shared" si="46"/>
        <v/>
      </c>
      <c r="CB14" s="22" t="str">
        <f t="shared" si="47"/>
        <v/>
      </c>
      <c r="CC14" s="66" t="str">
        <f t="shared" si="48"/>
        <v/>
      </c>
      <c r="CD14" s="22" t="str">
        <f t="shared" si="49"/>
        <v/>
      </c>
      <c r="CE14" s="22" t="str">
        <f t="shared" si="50"/>
        <v/>
      </c>
      <c r="CF14" s="66" t="str">
        <f t="shared" si="51"/>
        <v/>
      </c>
      <c r="CG14" s="22" t="str">
        <f t="shared" si="52"/>
        <v/>
      </c>
      <c r="CH14" s="22" t="str">
        <f t="shared" si="53"/>
        <v/>
      </c>
      <c r="CI14" s="66" t="str">
        <f t="shared" si="54"/>
        <v/>
      </c>
      <c r="CJ14" s="22" t="str">
        <f t="shared" si="55"/>
        <v/>
      </c>
      <c r="CK14" s="22" t="str">
        <f t="shared" si="56"/>
        <v/>
      </c>
    </row>
    <row r="15" spans="1:89" ht="15" customHeight="1" x14ac:dyDescent="0.2">
      <c r="A15" s="60" t="str">
        <f t="shared" si="0"/>
        <v/>
      </c>
      <c r="B15" s="61"/>
      <c r="C15" s="247"/>
      <c r="D15" s="249"/>
      <c r="E15" s="15" t="str">
        <f t="shared" si="1"/>
        <v/>
      </c>
      <c r="F15" s="16" t="str">
        <f t="shared" si="2"/>
        <v/>
      </c>
      <c r="G15" s="8"/>
      <c r="H15" s="238"/>
      <c r="I15" s="242" t="str">
        <f t="shared" si="3"/>
        <v/>
      </c>
      <c r="J15" s="234" t="str">
        <f t="shared" si="4"/>
        <v/>
      </c>
      <c r="K15" s="8"/>
      <c r="L15" s="238"/>
      <c r="M15" s="242" t="str">
        <f t="shared" si="5"/>
        <v/>
      </c>
      <c r="N15" s="234" t="str">
        <f t="shared" si="6"/>
        <v/>
      </c>
      <c r="O15" s="8"/>
      <c r="P15" s="238"/>
      <c r="Q15" s="242" t="str">
        <f t="shared" si="7"/>
        <v/>
      </c>
      <c r="R15" s="234" t="str">
        <f t="shared" si="8"/>
        <v/>
      </c>
      <c r="S15" s="8"/>
      <c r="T15" s="238"/>
      <c r="U15" s="242" t="str">
        <f t="shared" si="9"/>
        <v/>
      </c>
      <c r="V15" s="234" t="str">
        <f t="shared" si="10"/>
        <v/>
      </c>
      <c r="W15" s="8"/>
      <c r="X15" s="238"/>
      <c r="Y15" s="242" t="str">
        <f t="shared" si="11"/>
        <v/>
      </c>
      <c r="Z15" s="234" t="str">
        <f t="shared" si="12"/>
        <v/>
      </c>
      <c r="AR15" s="13" t="str">
        <f t="shared" si="13"/>
        <v/>
      </c>
      <c r="AS15" s="13" t="str">
        <f t="shared" si="14"/>
        <v/>
      </c>
      <c r="AT15" s="13" t="str">
        <f t="shared" si="15"/>
        <v/>
      </c>
      <c r="AU15" s="22" t="str">
        <f t="shared" si="16"/>
        <v/>
      </c>
      <c r="AV15" s="22" t="str">
        <f t="shared" si="17"/>
        <v/>
      </c>
      <c r="AW15" s="22" t="str">
        <f t="shared" si="18"/>
        <v/>
      </c>
      <c r="AX15" s="22" t="str">
        <f t="shared" si="19"/>
        <v/>
      </c>
      <c r="AY15" s="22" t="str">
        <f t="shared" si="20"/>
        <v/>
      </c>
      <c r="BA15" s="13" t="str">
        <f t="shared" si="21"/>
        <v/>
      </c>
      <c r="BB15" s="13" t="str">
        <f t="shared" si="22"/>
        <v/>
      </c>
      <c r="BC15" s="13" t="str">
        <f t="shared" si="23"/>
        <v/>
      </c>
      <c r="BD15" s="66" t="str">
        <f t="shared" si="24"/>
        <v/>
      </c>
      <c r="BE15" s="22" t="str">
        <f t="shared" si="25"/>
        <v/>
      </c>
      <c r="BF15" s="22" t="str">
        <f t="shared" si="26"/>
        <v/>
      </c>
      <c r="BG15" s="66" t="str">
        <f t="shared" si="27"/>
        <v/>
      </c>
      <c r="BH15" s="22" t="str">
        <f t="shared" si="28"/>
        <v/>
      </c>
      <c r="BI15" s="22" t="str">
        <f t="shared" si="29"/>
        <v/>
      </c>
      <c r="BJ15" s="66" t="str">
        <f t="shared" si="30"/>
        <v/>
      </c>
      <c r="BK15" s="22" t="str">
        <f t="shared" si="31"/>
        <v/>
      </c>
      <c r="BL15" s="22" t="str">
        <f t="shared" si="32"/>
        <v/>
      </c>
      <c r="BM15" s="66" t="str">
        <f t="shared" si="33"/>
        <v/>
      </c>
      <c r="BN15" s="22" t="str">
        <f t="shared" si="34"/>
        <v/>
      </c>
      <c r="BO15" s="22" t="str">
        <f t="shared" si="35"/>
        <v/>
      </c>
      <c r="BP15" s="66" t="str">
        <f t="shared" si="36"/>
        <v/>
      </c>
      <c r="BQ15" s="22" t="str">
        <f t="shared" si="37"/>
        <v/>
      </c>
      <c r="BR15" s="22" t="str">
        <f t="shared" si="38"/>
        <v/>
      </c>
      <c r="BT15" s="13" t="str">
        <f t="shared" si="39"/>
        <v/>
      </c>
      <c r="BU15" s="13" t="str">
        <f t="shared" si="40"/>
        <v/>
      </c>
      <c r="BV15" s="13" t="str">
        <f t="shared" si="41"/>
        <v/>
      </c>
      <c r="BW15" s="66" t="str">
        <f t="shared" si="42"/>
        <v/>
      </c>
      <c r="BX15" s="22" t="str">
        <f t="shared" si="43"/>
        <v/>
      </c>
      <c r="BY15" s="22" t="str">
        <f t="shared" si="44"/>
        <v/>
      </c>
      <c r="BZ15" s="66" t="str">
        <f t="shared" si="45"/>
        <v/>
      </c>
      <c r="CA15" s="22" t="str">
        <f t="shared" si="46"/>
        <v/>
      </c>
      <c r="CB15" s="22" t="str">
        <f t="shared" si="47"/>
        <v/>
      </c>
      <c r="CC15" s="66" t="str">
        <f t="shared" si="48"/>
        <v/>
      </c>
      <c r="CD15" s="22" t="str">
        <f t="shared" si="49"/>
        <v/>
      </c>
      <c r="CE15" s="22" t="str">
        <f t="shared" si="50"/>
        <v/>
      </c>
      <c r="CF15" s="66" t="str">
        <f t="shared" si="51"/>
        <v/>
      </c>
      <c r="CG15" s="22" t="str">
        <f t="shared" si="52"/>
        <v/>
      </c>
      <c r="CH15" s="22" t="str">
        <f t="shared" si="53"/>
        <v/>
      </c>
      <c r="CI15" s="66" t="str">
        <f t="shared" si="54"/>
        <v/>
      </c>
      <c r="CJ15" s="22" t="str">
        <f t="shared" si="55"/>
        <v/>
      </c>
      <c r="CK15" s="22" t="str">
        <f t="shared" si="56"/>
        <v/>
      </c>
    </row>
    <row r="16" spans="1:89" ht="15" customHeight="1" x14ac:dyDescent="0.2">
      <c r="A16" s="60" t="str">
        <f t="shared" si="0"/>
        <v/>
      </c>
      <c r="B16" s="61"/>
      <c r="C16" s="247"/>
      <c r="D16" s="249"/>
      <c r="E16" s="15" t="str">
        <f t="shared" si="1"/>
        <v/>
      </c>
      <c r="F16" s="16" t="str">
        <f t="shared" si="2"/>
        <v/>
      </c>
      <c r="G16" s="8"/>
      <c r="H16" s="238"/>
      <c r="I16" s="242" t="str">
        <f t="shared" si="3"/>
        <v/>
      </c>
      <c r="J16" s="234" t="str">
        <f t="shared" si="4"/>
        <v/>
      </c>
      <c r="K16" s="8"/>
      <c r="L16" s="238"/>
      <c r="M16" s="242" t="str">
        <f t="shared" si="5"/>
        <v/>
      </c>
      <c r="N16" s="234" t="str">
        <f t="shared" si="6"/>
        <v/>
      </c>
      <c r="O16" s="8"/>
      <c r="P16" s="238"/>
      <c r="Q16" s="242" t="str">
        <f t="shared" si="7"/>
        <v/>
      </c>
      <c r="R16" s="234" t="str">
        <f t="shared" si="8"/>
        <v/>
      </c>
      <c r="S16" s="8"/>
      <c r="T16" s="238"/>
      <c r="U16" s="242" t="str">
        <f t="shared" si="9"/>
        <v/>
      </c>
      <c r="V16" s="234" t="str">
        <f t="shared" si="10"/>
        <v/>
      </c>
      <c r="W16" s="8"/>
      <c r="X16" s="238"/>
      <c r="Y16" s="242" t="str">
        <f t="shared" si="11"/>
        <v/>
      </c>
      <c r="Z16" s="234" t="str">
        <f t="shared" si="12"/>
        <v/>
      </c>
      <c r="AR16" s="13" t="str">
        <f t="shared" si="13"/>
        <v/>
      </c>
      <c r="AS16" s="13" t="str">
        <f t="shared" si="14"/>
        <v/>
      </c>
      <c r="AT16" s="13" t="str">
        <f t="shared" si="15"/>
        <v/>
      </c>
      <c r="AU16" s="22" t="str">
        <f t="shared" si="16"/>
        <v/>
      </c>
      <c r="AV16" s="22" t="str">
        <f t="shared" si="17"/>
        <v/>
      </c>
      <c r="AW16" s="22" t="str">
        <f t="shared" si="18"/>
        <v/>
      </c>
      <c r="AX16" s="22" t="str">
        <f t="shared" si="19"/>
        <v/>
      </c>
      <c r="AY16" s="22" t="str">
        <f t="shared" si="20"/>
        <v/>
      </c>
      <c r="BA16" s="13" t="str">
        <f t="shared" si="21"/>
        <v/>
      </c>
      <c r="BB16" s="13" t="str">
        <f t="shared" si="22"/>
        <v/>
      </c>
      <c r="BC16" s="13" t="str">
        <f t="shared" si="23"/>
        <v/>
      </c>
      <c r="BD16" s="66" t="str">
        <f t="shared" si="24"/>
        <v/>
      </c>
      <c r="BE16" s="22" t="str">
        <f t="shared" si="25"/>
        <v/>
      </c>
      <c r="BF16" s="22" t="str">
        <f t="shared" si="26"/>
        <v/>
      </c>
      <c r="BG16" s="66" t="str">
        <f t="shared" si="27"/>
        <v/>
      </c>
      <c r="BH16" s="22" t="str">
        <f t="shared" si="28"/>
        <v/>
      </c>
      <c r="BI16" s="22" t="str">
        <f t="shared" si="29"/>
        <v/>
      </c>
      <c r="BJ16" s="66" t="str">
        <f t="shared" si="30"/>
        <v/>
      </c>
      <c r="BK16" s="22" t="str">
        <f t="shared" si="31"/>
        <v/>
      </c>
      <c r="BL16" s="22" t="str">
        <f t="shared" si="32"/>
        <v/>
      </c>
      <c r="BM16" s="66" t="str">
        <f t="shared" si="33"/>
        <v/>
      </c>
      <c r="BN16" s="22" t="str">
        <f t="shared" si="34"/>
        <v/>
      </c>
      <c r="BO16" s="22" t="str">
        <f t="shared" si="35"/>
        <v/>
      </c>
      <c r="BP16" s="66" t="str">
        <f t="shared" si="36"/>
        <v/>
      </c>
      <c r="BQ16" s="22" t="str">
        <f t="shared" si="37"/>
        <v/>
      </c>
      <c r="BR16" s="22" t="str">
        <f t="shared" si="38"/>
        <v/>
      </c>
      <c r="BT16" s="13" t="str">
        <f t="shared" si="39"/>
        <v/>
      </c>
      <c r="BU16" s="13" t="str">
        <f t="shared" si="40"/>
        <v/>
      </c>
      <c r="BV16" s="13" t="str">
        <f t="shared" si="41"/>
        <v/>
      </c>
      <c r="BW16" s="66" t="str">
        <f t="shared" si="42"/>
        <v/>
      </c>
      <c r="BX16" s="22" t="str">
        <f t="shared" si="43"/>
        <v/>
      </c>
      <c r="BY16" s="22" t="str">
        <f t="shared" si="44"/>
        <v/>
      </c>
      <c r="BZ16" s="66" t="str">
        <f t="shared" si="45"/>
        <v/>
      </c>
      <c r="CA16" s="22" t="str">
        <f t="shared" si="46"/>
        <v/>
      </c>
      <c r="CB16" s="22" t="str">
        <f t="shared" si="47"/>
        <v/>
      </c>
      <c r="CC16" s="66" t="str">
        <f t="shared" si="48"/>
        <v/>
      </c>
      <c r="CD16" s="22" t="str">
        <f t="shared" si="49"/>
        <v/>
      </c>
      <c r="CE16" s="22" t="str">
        <f t="shared" si="50"/>
        <v/>
      </c>
      <c r="CF16" s="66" t="str">
        <f t="shared" si="51"/>
        <v/>
      </c>
      <c r="CG16" s="22" t="str">
        <f t="shared" si="52"/>
        <v/>
      </c>
      <c r="CH16" s="22" t="str">
        <f t="shared" si="53"/>
        <v/>
      </c>
      <c r="CI16" s="66" t="str">
        <f t="shared" si="54"/>
        <v/>
      </c>
      <c r="CJ16" s="22" t="str">
        <f t="shared" si="55"/>
        <v/>
      </c>
      <c r="CK16" s="22" t="str">
        <f t="shared" si="56"/>
        <v/>
      </c>
    </row>
    <row r="17" spans="1:89" ht="15" customHeight="1" x14ac:dyDescent="0.2">
      <c r="A17" s="60" t="str">
        <f t="shared" si="0"/>
        <v/>
      </c>
      <c r="B17" s="61"/>
      <c r="C17" s="247"/>
      <c r="D17" s="249"/>
      <c r="E17" s="15" t="str">
        <f t="shared" si="1"/>
        <v/>
      </c>
      <c r="F17" s="16" t="str">
        <f t="shared" si="2"/>
        <v/>
      </c>
      <c r="G17" s="8"/>
      <c r="H17" s="238"/>
      <c r="I17" s="242" t="str">
        <f t="shared" si="3"/>
        <v/>
      </c>
      <c r="J17" s="234" t="str">
        <f t="shared" si="4"/>
        <v/>
      </c>
      <c r="K17" s="8"/>
      <c r="L17" s="238"/>
      <c r="M17" s="242" t="str">
        <f t="shared" si="5"/>
        <v/>
      </c>
      <c r="N17" s="234" t="str">
        <f t="shared" si="6"/>
        <v/>
      </c>
      <c r="O17" s="8"/>
      <c r="P17" s="238"/>
      <c r="Q17" s="242" t="str">
        <f t="shared" si="7"/>
        <v/>
      </c>
      <c r="R17" s="234" t="str">
        <f t="shared" si="8"/>
        <v/>
      </c>
      <c r="S17" s="8"/>
      <c r="T17" s="238"/>
      <c r="U17" s="242" t="str">
        <f t="shared" si="9"/>
        <v/>
      </c>
      <c r="V17" s="234" t="str">
        <f t="shared" si="10"/>
        <v/>
      </c>
      <c r="W17" s="8"/>
      <c r="X17" s="238"/>
      <c r="Y17" s="242" t="str">
        <f t="shared" si="11"/>
        <v/>
      </c>
      <c r="Z17" s="234" t="str">
        <f t="shared" si="12"/>
        <v/>
      </c>
      <c r="AR17" s="13" t="str">
        <f t="shared" si="13"/>
        <v/>
      </c>
      <c r="AS17" s="13" t="str">
        <f t="shared" si="14"/>
        <v/>
      </c>
      <c r="AT17" s="13" t="str">
        <f t="shared" si="15"/>
        <v/>
      </c>
      <c r="AU17" s="22" t="str">
        <f t="shared" si="16"/>
        <v/>
      </c>
      <c r="AV17" s="22" t="str">
        <f t="shared" si="17"/>
        <v/>
      </c>
      <c r="AW17" s="22" t="str">
        <f t="shared" si="18"/>
        <v/>
      </c>
      <c r="AX17" s="22" t="str">
        <f t="shared" si="19"/>
        <v/>
      </c>
      <c r="AY17" s="22" t="str">
        <f t="shared" si="20"/>
        <v/>
      </c>
      <c r="BA17" s="13" t="str">
        <f t="shared" si="21"/>
        <v/>
      </c>
      <c r="BB17" s="13" t="str">
        <f t="shared" si="22"/>
        <v/>
      </c>
      <c r="BC17" s="13" t="str">
        <f t="shared" si="23"/>
        <v/>
      </c>
      <c r="BD17" s="66" t="str">
        <f t="shared" si="24"/>
        <v/>
      </c>
      <c r="BE17" s="22" t="str">
        <f t="shared" si="25"/>
        <v/>
      </c>
      <c r="BF17" s="22" t="str">
        <f t="shared" si="26"/>
        <v/>
      </c>
      <c r="BG17" s="66" t="str">
        <f t="shared" si="27"/>
        <v/>
      </c>
      <c r="BH17" s="22" t="str">
        <f t="shared" si="28"/>
        <v/>
      </c>
      <c r="BI17" s="22" t="str">
        <f t="shared" si="29"/>
        <v/>
      </c>
      <c r="BJ17" s="66" t="str">
        <f t="shared" si="30"/>
        <v/>
      </c>
      <c r="BK17" s="22" t="str">
        <f t="shared" si="31"/>
        <v/>
      </c>
      <c r="BL17" s="22" t="str">
        <f t="shared" si="32"/>
        <v/>
      </c>
      <c r="BM17" s="66" t="str">
        <f t="shared" si="33"/>
        <v/>
      </c>
      <c r="BN17" s="22" t="str">
        <f t="shared" si="34"/>
        <v/>
      </c>
      <c r="BO17" s="22" t="str">
        <f t="shared" si="35"/>
        <v/>
      </c>
      <c r="BP17" s="66" t="str">
        <f t="shared" si="36"/>
        <v/>
      </c>
      <c r="BQ17" s="22" t="str">
        <f t="shared" si="37"/>
        <v/>
      </c>
      <c r="BR17" s="22" t="str">
        <f t="shared" si="38"/>
        <v/>
      </c>
      <c r="BT17" s="13" t="str">
        <f t="shared" si="39"/>
        <v/>
      </c>
      <c r="BU17" s="13" t="str">
        <f t="shared" si="40"/>
        <v/>
      </c>
      <c r="BV17" s="13" t="str">
        <f t="shared" si="41"/>
        <v/>
      </c>
      <c r="BW17" s="66" t="str">
        <f t="shared" si="42"/>
        <v/>
      </c>
      <c r="BX17" s="22" t="str">
        <f t="shared" si="43"/>
        <v/>
      </c>
      <c r="BY17" s="22" t="str">
        <f t="shared" si="44"/>
        <v/>
      </c>
      <c r="BZ17" s="66" t="str">
        <f t="shared" si="45"/>
        <v/>
      </c>
      <c r="CA17" s="22" t="str">
        <f t="shared" si="46"/>
        <v/>
      </c>
      <c r="CB17" s="22" t="str">
        <f t="shared" si="47"/>
        <v/>
      </c>
      <c r="CC17" s="66" t="str">
        <f t="shared" si="48"/>
        <v/>
      </c>
      <c r="CD17" s="22" t="str">
        <f t="shared" si="49"/>
        <v/>
      </c>
      <c r="CE17" s="22" t="str">
        <f t="shared" si="50"/>
        <v/>
      </c>
      <c r="CF17" s="66" t="str">
        <f t="shared" si="51"/>
        <v/>
      </c>
      <c r="CG17" s="22" t="str">
        <f t="shared" si="52"/>
        <v/>
      </c>
      <c r="CH17" s="22" t="str">
        <f t="shared" si="53"/>
        <v/>
      </c>
      <c r="CI17" s="66" t="str">
        <f t="shared" si="54"/>
        <v/>
      </c>
      <c r="CJ17" s="22" t="str">
        <f t="shared" si="55"/>
        <v/>
      </c>
      <c r="CK17" s="22" t="str">
        <f t="shared" si="56"/>
        <v/>
      </c>
    </row>
    <row r="18" spans="1:89" ht="15" customHeight="1" x14ac:dyDescent="0.2">
      <c r="A18" s="60" t="str">
        <f t="shared" si="0"/>
        <v/>
      </c>
      <c r="B18" s="61"/>
      <c r="C18" s="247"/>
      <c r="D18" s="249"/>
      <c r="E18" s="15" t="str">
        <f t="shared" si="1"/>
        <v/>
      </c>
      <c r="F18" s="16" t="str">
        <f t="shared" si="2"/>
        <v/>
      </c>
      <c r="G18" s="8"/>
      <c r="H18" s="238"/>
      <c r="I18" s="242" t="str">
        <f t="shared" si="3"/>
        <v/>
      </c>
      <c r="J18" s="234" t="str">
        <f t="shared" si="4"/>
        <v/>
      </c>
      <c r="K18" s="8"/>
      <c r="L18" s="238"/>
      <c r="M18" s="242" t="str">
        <f t="shared" si="5"/>
        <v/>
      </c>
      <c r="N18" s="234" t="str">
        <f t="shared" si="6"/>
        <v/>
      </c>
      <c r="O18" s="8"/>
      <c r="P18" s="238"/>
      <c r="Q18" s="242" t="str">
        <f t="shared" si="7"/>
        <v/>
      </c>
      <c r="R18" s="234" t="str">
        <f t="shared" si="8"/>
        <v/>
      </c>
      <c r="S18" s="8"/>
      <c r="T18" s="238"/>
      <c r="U18" s="242" t="str">
        <f t="shared" si="9"/>
        <v/>
      </c>
      <c r="V18" s="234" t="str">
        <f t="shared" si="10"/>
        <v/>
      </c>
      <c r="W18" s="8"/>
      <c r="X18" s="238"/>
      <c r="Y18" s="242" t="str">
        <f t="shared" si="11"/>
        <v/>
      </c>
      <c r="Z18" s="234" t="str">
        <f t="shared" si="12"/>
        <v/>
      </c>
      <c r="AR18" s="13" t="str">
        <f t="shared" si="13"/>
        <v/>
      </c>
      <c r="AS18" s="13" t="str">
        <f t="shared" si="14"/>
        <v/>
      </c>
      <c r="AT18" s="13" t="str">
        <f t="shared" si="15"/>
        <v/>
      </c>
      <c r="AU18" s="22" t="str">
        <f t="shared" si="16"/>
        <v/>
      </c>
      <c r="AV18" s="22" t="str">
        <f t="shared" si="17"/>
        <v/>
      </c>
      <c r="AW18" s="22" t="str">
        <f t="shared" si="18"/>
        <v/>
      </c>
      <c r="AX18" s="22" t="str">
        <f t="shared" si="19"/>
        <v/>
      </c>
      <c r="AY18" s="22" t="str">
        <f t="shared" si="20"/>
        <v/>
      </c>
      <c r="BA18" s="13" t="str">
        <f t="shared" si="21"/>
        <v/>
      </c>
      <c r="BB18" s="13" t="str">
        <f t="shared" si="22"/>
        <v/>
      </c>
      <c r="BC18" s="13" t="str">
        <f t="shared" si="23"/>
        <v/>
      </c>
      <c r="BD18" s="66" t="str">
        <f t="shared" si="24"/>
        <v/>
      </c>
      <c r="BE18" s="22" t="str">
        <f t="shared" si="25"/>
        <v/>
      </c>
      <c r="BF18" s="22" t="str">
        <f t="shared" si="26"/>
        <v/>
      </c>
      <c r="BG18" s="66" t="str">
        <f t="shared" si="27"/>
        <v/>
      </c>
      <c r="BH18" s="22" t="str">
        <f t="shared" si="28"/>
        <v/>
      </c>
      <c r="BI18" s="22" t="str">
        <f t="shared" si="29"/>
        <v/>
      </c>
      <c r="BJ18" s="66" t="str">
        <f t="shared" si="30"/>
        <v/>
      </c>
      <c r="BK18" s="22" t="str">
        <f t="shared" si="31"/>
        <v/>
      </c>
      <c r="BL18" s="22" t="str">
        <f t="shared" si="32"/>
        <v/>
      </c>
      <c r="BM18" s="66" t="str">
        <f t="shared" si="33"/>
        <v/>
      </c>
      <c r="BN18" s="22" t="str">
        <f t="shared" si="34"/>
        <v/>
      </c>
      <c r="BO18" s="22" t="str">
        <f t="shared" si="35"/>
        <v/>
      </c>
      <c r="BP18" s="66" t="str">
        <f t="shared" si="36"/>
        <v/>
      </c>
      <c r="BQ18" s="22" t="str">
        <f t="shared" si="37"/>
        <v/>
      </c>
      <c r="BR18" s="22" t="str">
        <f t="shared" si="38"/>
        <v/>
      </c>
      <c r="BT18" s="13" t="str">
        <f t="shared" si="39"/>
        <v/>
      </c>
      <c r="BU18" s="13" t="str">
        <f t="shared" si="40"/>
        <v/>
      </c>
      <c r="BV18" s="13" t="str">
        <f t="shared" si="41"/>
        <v/>
      </c>
      <c r="BW18" s="66" t="str">
        <f t="shared" si="42"/>
        <v/>
      </c>
      <c r="BX18" s="22" t="str">
        <f t="shared" si="43"/>
        <v/>
      </c>
      <c r="BY18" s="22" t="str">
        <f t="shared" si="44"/>
        <v/>
      </c>
      <c r="BZ18" s="66" t="str">
        <f t="shared" si="45"/>
        <v/>
      </c>
      <c r="CA18" s="22" t="str">
        <f t="shared" si="46"/>
        <v/>
      </c>
      <c r="CB18" s="22" t="str">
        <f t="shared" si="47"/>
        <v/>
      </c>
      <c r="CC18" s="66" t="str">
        <f t="shared" si="48"/>
        <v/>
      </c>
      <c r="CD18" s="22" t="str">
        <f t="shared" si="49"/>
        <v/>
      </c>
      <c r="CE18" s="22" t="str">
        <f t="shared" si="50"/>
        <v/>
      </c>
      <c r="CF18" s="66" t="str">
        <f t="shared" si="51"/>
        <v/>
      </c>
      <c r="CG18" s="22" t="str">
        <f t="shared" si="52"/>
        <v/>
      </c>
      <c r="CH18" s="22" t="str">
        <f t="shared" si="53"/>
        <v/>
      </c>
      <c r="CI18" s="66" t="str">
        <f t="shared" si="54"/>
        <v/>
      </c>
      <c r="CJ18" s="22" t="str">
        <f t="shared" si="55"/>
        <v/>
      </c>
      <c r="CK18" s="22" t="str">
        <f t="shared" si="56"/>
        <v/>
      </c>
    </row>
    <row r="19" spans="1:89" ht="15" customHeight="1" x14ac:dyDescent="0.2">
      <c r="A19" s="60" t="str">
        <f t="shared" si="0"/>
        <v/>
      </c>
      <c r="B19" s="61"/>
      <c r="C19" s="247"/>
      <c r="D19" s="249"/>
      <c r="E19" s="15" t="str">
        <f t="shared" si="1"/>
        <v/>
      </c>
      <c r="F19" s="16" t="str">
        <f t="shared" si="2"/>
        <v/>
      </c>
      <c r="G19" s="8"/>
      <c r="H19" s="238"/>
      <c r="I19" s="242" t="str">
        <f t="shared" si="3"/>
        <v/>
      </c>
      <c r="J19" s="234" t="str">
        <f t="shared" si="4"/>
        <v/>
      </c>
      <c r="K19" s="8"/>
      <c r="L19" s="238"/>
      <c r="M19" s="242" t="str">
        <f t="shared" si="5"/>
        <v/>
      </c>
      <c r="N19" s="234" t="str">
        <f t="shared" si="6"/>
        <v/>
      </c>
      <c r="O19" s="8"/>
      <c r="P19" s="238"/>
      <c r="Q19" s="242" t="str">
        <f t="shared" si="7"/>
        <v/>
      </c>
      <c r="R19" s="234" t="str">
        <f t="shared" si="8"/>
        <v/>
      </c>
      <c r="S19" s="8"/>
      <c r="T19" s="238"/>
      <c r="U19" s="242" t="str">
        <f t="shared" si="9"/>
        <v/>
      </c>
      <c r="V19" s="234" t="str">
        <f t="shared" si="10"/>
        <v/>
      </c>
      <c r="W19" s="8"/>
      <c r="X19" s="238"/>
      <c r="Y19" s="242" t="str">
        <f t="shared" si="11"/>
        <v/>
      </c>
      <c r="Z19" s="234" t="str">
        <f t="shared" si="12"/>
        <v/>
      </c>
      <c r="AR19" s="13" t="str">
        <f t="shared" si="13"/>
        <v/>
      </c>
      <c r="AS19" s="13" t="str">
        <f t="shared" si="14"/>
        <v/>
      </c>
      <c r="AT19" s="13" t="str">
        <f t="shared" si="15"/>
        <v/>
      </c>
      <c r="AU19" s="22" t="str">
        <f t="shared" si="16"/>
        <v/>
      </c>
      <c r="AV19" s="22" t="str">
        <f t="shared" si="17"/>
        <v/>
      </c>
      <c r="AW19" s="22" t="str">
        <f t="shared" si="18"/>
        <v/>
      </c>
      <c r="AX19" s="22" t="str">
        <f t="shared" si="19"/>
        <v/>
      </c>
      <c r="AY19" s="22" t="str">
        <f t="shared" si="20"/>
        <v/>
      </c>
      <c r="BA19" s="13" t="str">
        <f t="shared" si="21"/>
        <v/>
      </c>
      <c r="BB19" s="13" t="str">
        <f t="shared" si="22"/>
        <v/>
      </c>
      <c r="BC19" s="13" t="str">
        <f t="shared" si="23"/>
        <v/>
      </c>
      <c r="BD19" s="66" t="str">
        <f t="shared" si="24"/>
        <v/>
      </c>
      <c r="BE19" s="22" t="str">
        <f t="shared" si="25"/>
        <v/>
      </c>
      <c r="BF19" s="22" t="str">
        <f t="shared" si="26"/>
        <v/>
      </c>
      <c r="BG19" s="66" t="str">
        <f t="shared" si="27"/>
        <v/>
      </c>
      <c r="BH19" s="22" t="str">
        <f t="shared" si="28"/>
        <v/>
      </c>
      <c r="BI19" s="22" t="str">
        <f t="shared" si="29"/>
        <v/>
      </c>
      <c r="BJ19" s="66" t="str">
        <f t="shared" si="30"/>
        <v/>
      </c>
      <c r="BK19" s="22" t="str">
        <f t="shared" si="31"/>
        <v/>
      </c>
      <c r="BL19" s="22" t="str">
        <f t="shared" si="32"/>
        <v/>
      </c>
      <c r="BM19" s="66" t="str">
        <f t="shared" si="33"/>
        <v/>
      </c>
      <c r="BN19" s="22" t="str">
        <f t="shared" si="34"/>
        <v/>
      </c>
      <c r="BO19" s="22" t="str">
        <f t="shared" si="35"/>
        <v/>
      </c>
      <c r="BP19" s="66" t="str">
        <f t="shared" si="36"/>
        <v/>
      </c>
      <c r="BQ19" s="22" t="str">
        <f t="shared" si="37"/>
        <v/>
      </c>
      <c r="BR19" s="22" t="str">
        <f t="shared" si="38"/>
        <v/>
      </c>
      <c r="BT19" s="13" t="str">
        <f t="shared" si="39"/>
        <v/>
      </c>
      <c r="BU19" s="13" t="str">
        <f t="shared" si="40"/>
        <v/>
      </c>
      <c r="BV19" s="13" t="str">
        <f t="shared" si="41"/>
        <v/>
      </c>
      <c r="BW19" s="66" t="str">
        <f t="shared" si="42"/>
        <v/>
      </c>
      <c r="BX19" s="22" t="str">
        <f t="shared" si="43"/>
        <v/>
      </c>
      <c r="BY19" s="22" t="str">
        <f t="shared" si="44"/>
        <v/>
      </c>
      <c r="BZ19" s="66" t="str">
        <f t="shared" si="45"/>
        <v/>
      </c>
      <c r="CA19" s="22" t="str">
        <f t="shared" si="46"/>
        <v/>
      </c>
      <c r="CB19" s="22" t="str">
        <f t="shared" si="47"/>
        <v/>
      </c>
      <c r="CC19" s="66" t="str">
        <f t="shared" si="48"/>
        <v/>
      </c>
      <c r="CD19" s="22" t="str">
        <f t="shared" si="49"/>
        <v/>
      </c>
      <c r="CE19" s="22" t="str">
        <f t="shared" si="50"/>
        <v/>
      </c>
      <c r="CF19" s="66" t="str">
        <f t="shared" si="51"/>
        <v/>
      </c>
      <c r="CG19" s="22" t="str">
        <f t="shared" si="52"/>
        <v/>
      </c>
      <c r="CH19" s="22" t="str">
        <f t="shared" si="53"/>
        <v/>
      </c>
      <c r="CI19" s="66" t="str">
        <f t="shared" si="54"/>
        <v/>
      </c>
      <c r="CJ19" s="22" t="str">
        <f t="shared" si="55"/>
        <v/>
      </c>
      <c r="CK19" s="22" t="str">
        <f t="shared" si="56"/>
        <v/>
      </c>
    </row>
    <row r="20" spans="1:89" ht="15" customHeight="1" x14ac:dyDescent="0.2">
      <c r="A20" s="60" t="str">
        <f t="shared" ref="A20:A29" si="57">F20</f>
        <v/>
      </c>
      <c r="B20" s="61"/>
      <c r="C20" s="247"/>
      <c r="D20" s="249"/>
      <c r="E20" s="15" t="str">
        <f t="shared" ref="E20:E31" si="58">IF(B20="","",J20+N20+R20+V20+Z20)</f>
        <v/>
      </c>
      <c r="F20" s="16" t="str">
        <f t="shared" ref="F20:F31" si="59">IF(B20="","",RANK(E20,E$11:E$31,1))</f>
        <v/>
      </c>
      <c r="G20" s="8"/>
      <c r="H20" s="238"/>
      <c r="I20" s="242" t="str">
        <f t="shared" ref="I20:I31" si="60">IF(OR(H20="DNS",H20="DNF",H20="DSQ",H20="DNC",H20="OCS"),"",IF(H$9="","",IF($B20="","",H20)))</f>
        <v/>
      </c>
      <c r="J20" s="234" t="str">
        <f t="shared" ref="J20:J31" si="61">IF(OR(H20="DNS",H20="DNF",H20="DSQ",H20="DNC",H20="OCS"),(COUNTA($B$11:$B$31)+1),IF($B20="","",RANK(I20,I$11:I$31,1)))</f>
        <v/>
      </c>
      <c r="K20" s="8"/>
      <c r="L20" s="238"/>
      <c r="M20" s="242" t="str">
        <f t="shared" ref="M20:M31" si="62">IF(OR(L20="DNS",L20="DNF",L20="DSQ",L20="DNC",L20="OCS"),"",IF(L$9="","",IF($B20="","",L20)))</f>
        <v/>
      </c>
      <c r="N20" s="234" t="str">
        <f t="shared" ref="N20:N31" si="63">IF(OR(L20="DNS",L20="DNF",L20="DSQ",L20="DNC",L20="OCS"),(COUNTA($B$11:$B$31)+1),IF($B20="","",RANK(M20,M$11:M$31,1)))</f>
        <v/>
      </c>
      <c r="O20" s="8"/>
      <c r="P20" s="238"/>
      <c r="Q20" s="242" t="str">
        <f t="shared" ref="Q20:Q31" si="64">IF(OR(P20="DNS",P20="DNF",P20="DSQ",P20="DNC",P20="OCS"),"",IF(P$9="","",IF($B20="","",P20)))</f>
        <v/>
      </c>
      <c r="R20" s="234" t="str">
        <f t="shared" ref="R20:R31" si="65">IF(OR(P20="DNS",P20="DNF",P20="DSQ",P20="DNC",P20="OCS"),(COUNTA($B$11:$B$31)+1),IF($B20="","",RANK(Q20,Q$11:Q$31,1)))</f>
        <v/>
      </c>
      <c r="S20" s="8"/>
      <c r="T20" s="238"/>
      <c r="U20" s="242" t="str">
        <f t="shared" ref="U20:U31" si="66">IF(OR(T20="DNS",T20="DNF",T20="DSQ",T20="DNC",T20="OCS"),"",IF(T$9="","",IF($B20="","",T20)))</f>
        <v/>
      </c>
      <c r="V20" s="234" t="str">
        <f t="shared" ref="V20:V31" si="67">IF(OR(T20="DNS",T20="DNF",T20="DSQ",T20="DNC",T20="OCS"),(COUNTA($B$11:$B$31)+1),IF($B20="","",RANK(U20,U$11:U$31,1)))</f>
        <v/>
      </c>
      <c r="W20" s="8"/>
      <c r="X20" s="238"/>
      <c r="Y20" s="242" t="str">
        <f t="shared" ref="Y20:Y31" si="68">IF(OR(X20="DNS",X20="DNF",X20="DSQ",X20="DNC",X20="OCS"),"",IF(X$9="","",IF($B20="","",X20)))</f>
        <v/>
      </c>
      <c r="Z20" s="234" t="str">
        <f t="shared" ref="Z20:Z31" si="69">IF(OR(X20="DNS",X20="DNF",X20="DSQ",X20="DNC",X20="OCS"),(COUNTA($B$11:$B$31)+1),IF($B20="","",RANK(Y20,Y$11:Y$31,1)))</f>
        <v/>
      </c>
      <c r="AR20" s="13" t="str">
        <f t="shared" ref="AR20:AT31" si="70">IF($B20="","",B20)</f>
        <v/>
      </c>
      <c r="AS20" s="13" t="str">
        <f t="shared" si="70"/>
        <v/>
      </c>
      <c r="AT20" s="13" t="str">
        <f t="shared" si="70"/>
        <v/>
      </c>
      <c r="AU20" s="22" t="str">
        <f t="shared" ref="AU20:AU31" si="71">IF($B20="","",IF(J20&gt;0,IF(OR(H20="DNS",H20="DSQ",H20="DNC",H20="OCS"),0,IF(H20="DNF",1,(COUNTIF($H$11:$H$31,"=DNF")+COUNT($I$11:$I$31))-J20+1)),0))</f>
        <v/>
      </c>
      <c r="AV20" s="22" t="str">
        <f t="shared" ref="AV20:AV31" si="72">IF($B20="","",IF(N20&gt;0,IF(OR(L20="DNS",L20="DSQ",L20="DNC",L20="OCS"),0,IF(L20="DNF",1,(COUNTIF($L$11:$L$31,"=DNF")+COUNT($M$11:$M$31)-N20+1))),0))</f>
        <v/>
      </c>
      <c r="AW20" s="22" t="str">
        <f t="shared" ref="AW20:AW31" si="73">IF($B20="","",IF(R20&gt;0,IF(OR(P20="DNS",P20="DSQ",P20="DNC",P20="OCS"),0,IF(P20="DNF",1,(COUNTIF($P$11:$P$31,"=DNF")+COUNT($Q$11:$Q$31))-R20+1)),0))</f>
        <v/>
      </c>
      <c r="AX20" s="22" t="str">
        <f t="shared" ref="AX20:AX31" si="74">IF($B20="","",IF(V20&gt;0,IF(OR(T20="DNS",T20="DSQ",T20="DNC",T20="OCS"),0,IF(T20="DNF",1,(COUNTIF($T$11:$T$31,"=DNF")+COUNT($U$11:$U$31))-V20+1)),0))</f>
        <v/>
      </c>
      <c r="AY20" s="22" t="str">
        <f t="shared" ref="AY20:AY31" si="75">IF($B20="","",IF(Z20&gt;0,IF(OR(X20="DNS",X20="DSQ",X20="DNC",X20="OCS"),0,IF(X20="DNF",1,(COUNTIF($X$11:$X$31,"=DNF")+COUNT($Y$11:$Y$31))-Z20+1)),0))</f>
        <v/>
      </c>
      <c r="BA20" s="13" t="str">
        <f t="shared" ref="BA20:BC31" si="76">IF($B20="","",B20)</f>
        <v/>
      </c>
      <c r="BB20" s="13" t="str">
        <f t="shared" si="76"/>
        <v/>
      </c>
      <c r="BC20" s="13" t="str">
        <f t="shared" si="76"/>
        <v/>
      </c>
      <c r="BD20" s="66" t="str">
        <f t="shared" ref="BD20:BD31" si="77">IF($C20="TH",H20,"")</f>
        <v/>
      </c>
      <c r="BE20" s="22" t="str">
        <f t="shared" ref="BE20:BE31" si="78">IF(J20&gt;0,IF($C20="TH",IF(OR(BD20="DNS",BD20="DNF",BD20="DSQ",BD20="DNC",BD20="OCS"),(COUNTIF($C$11:$C$31,"=TH")+1),IF($B20="","",RANK(BD20,BD$11:BD$31,1))),""),"")</f>
        <v/>
      </c>
      <c r="BF20" s="22" t="str">
        <f t="shared" ref="BF20:BF31" si="79">IF(BE20="","",IF($C20="TH",IF($B20="","",IF(BE20&gt;0,IF(OR(BD20="DNS",BD20="DSQ",BD20="DNC",BD20="OCS"),0,IF(BD20="DNF",1,(COUNTIF($BD$11:$BD$31,"=DNF")+COUNT($BD$11:$BD$31))-BE20+1)),0)),""))</f>
        <v/>
      </c>
      <c r="BG20" s="66" t="str">
        <f t="shared" ref="BG20:BG31" si="80">IF($C20="TH",L20,"")</f>
        <v/>
      </c>
      <c r="BH20" s="22" t="str">
        <f t="shared" ref="BH20:BH31" si="81">IF(N20&gt;0,IF($C20="TH",IF(OR(BG20="DNS",BG20="DNF",BG20="DSQ",BG20="DNC",BG20="OCS"),(COUNTIF($C$11:$C$31,"=TH")+1),IF($B20="","",RANK(BG20,BG$11:BG$31,1))),""),"")</f>
        <v/>
      </c>
      <c r="BI20" s="22" t="str">
        <f t="shared" ref="BI20:BI31" si="82">IF(BH20="","",IF($C20="TH",IF($B20="","",IF(BH20&gt;0,IF(OR(BG20="DNS",BG20="DSQ",BG20="DNC",BG20="OCS"),0,IF(BG20="DNF",1,(COUNTIF($BG$11:$BG$31,"=DNF")+COUNT($BG$11:$BG$31))-BH20+1)),0)),""))</f>
        <v/>
      </c>
      <c r="BJ20" s="66" t="str">
        <f t="shared" ref="BJ20:BJ31" si="83">IF($C20="TH",P20,"")</f>
        <v/>
      </c>
      <c r="BK20" s="22" t="str">
        <f t="shared" ref="BK20:BK31" si="84">IF(R20&gt;0,IF($C20="TH",IF(OR(BJ20="DNS",BJ20="DNF",BJ20="DSQ",BJ20="DNC",BJ20="OCS"),(COUNTIF($C$11:$C$31,"=TH")+1),IF($B20="","",RANK(BJ20,BJ$11:BJ$31,1))),""),"")</f>
        <v/>
      </c>
      <c r="BL20" s="22" t="str">
        <f t="shared" ref="BL20:BL31" si="85">IF(BK20="","",IF($C20="TH",IF($B20="","",IF(BK20&gt;0,IF(OR(BJ20="DNS",BJ20="DSQ",BJ20="DNC",BJ20="OCS"),0,IF(BJ20="DNF",1,(COUNTIF($BJ$11:$BJ$31,"=DNF")+COUNT($BJ$11:$BJ$31))-BK20+1)),0)),""))</f>
        <v/>
      </c>
      <c r="BM20" s="66" t="str">
        <f t="shared" ref="BM20:BM31" si="86">IF($C20="TH",T20,"")</f>
        <v/>
      </c>
      <c r="BN20" s="22" t="str">
        <f t="shared" ref="BN20:BN31" si="87">IF(V20&gt;0,IF($C20="TH",IF(OR(BM20="DNS",BM20="DNF",BM20="DSQ",BM20="DNC",BM20="OCS"),(COUNTIF($C$11:$C$31,"=TH")+1),IF($B20="","",RANK(BM20,BM$11:BM$31,1))),""),"")</f>
        <v/>
      </c>
      <c r="BO20" s="22" t="str">
        <f t="shared" ref="BO20:BO31" si="88">IF(BN20="","",IF($C20="TH",IF($B20="","",IF(BN20&gt;0,IF(OR(BM20="DNS",BM20="DSQ",BM20="DNC",BM20="OCS"),0,IF(BM20="DNF",1,(COUNTIF($BM$11:$BM$31,"=DNF")+COUNT($BM$11:$BM$31))-BN20+1)),0)),""))</f>
        <v/>
      </c>
      <c r="BP20" s="66" t="str">
        <f t="shared" ref="BP20:BP31" si="89">IF($C20="TH",X20,"")</f>
        <v/>
      </c>
      <c r="BQ20" s="22" t="str">
        <f t="shared" ref="BQ20:BQ31" si="90">IF(Z20&gt;0,IF($C20="TH",IF(OR(BP20="DNS",BP20="DNF",BP20="DSQ",BP20="DNC",BP20="OCS"),(COUNTIF($C$11:$C$31,"=TH")+1),IF($B20="","",RANK(BP20,BP$11:BP$31,1))),""),"")</f>
        <v/>
      </c>
      <c r="BR20" s="22" t="str">
        <f t="shared" ref="BR20:BR31" si="91">IF(BQ20="","",IF($C20="TH",IF($B20="","",IF(BQ20&gt;0,IF(OR(BP20="DNS",BP20="DSQ",BP20="DNC",BP20="OCS"),0,IF(BP20="DNF",1,(COUNTIF($BP$11:$BP$31,"=DNF")+COUNT($BP$11:$BP$31))-BQ20+1)),0)),""))</f>
        <v/>
      </c>
      <c r="BT20" s="13" t="str">
        <f t="shared" ref="BT20:BV31" si="92">IF($B20="","",B20)</f>
        <v/>
      </c>
      <c r="BU20" s="13" t="str">
        <f t="shared" si="92"/>
        <v/>
      </c>
      <c r="BV20" s="13" t="str">
        <f t="shared" si="92"/>
        <v/>
      </c>
      <c r="BW20" s="66" t="str">
        <f t="shared" ref="BW20:BW31" si="93">IF($C20="FSCT",H20,"")</f>
        <v/>
      </c>
      <c r="BX20" s="22" t="str">
        <f t="shared" ref="BX20:BX31" si="94">IF(J20&gt;0,IF($C20="FSCT",IF(OR(BW20="DNS",BW20="DNF",BW20="DSQ",BW20="DNC",BW20="OCS"),(COUNTIF($C$11:$C$31,"=FSCT")+1),IF($B20="","",RANK(BW20,BW$11:BW$31,1))),""),"")</f>
        <v/>
      </c>
      <c r="BY20" s="22" t="str">
        <f t="shared" ref="BY20:BY31" si="95">IF(BX20="","",IF($C20="FSCT",IF($B20="","",IF(BX20&gt;0,IF(OR(BW20="DNS",BW20="DSQ",BW20="DNC",BW20="OCS"),0,IF(BW20="DNF",1,(COUNTIF($BW$11:$BW$31,"=DNF")+COUNT($BW$11:$BW$31))-BX20+1)),0)),""))</f>
        <v/>
      </c>
      <c r="BZ20" s="66" t="str">
        <f t="shared" ref="BZ20:BZ31" si="96">IF($C20="FSCT",L20,"")</f>
        <v/>
      </c>
      <c r="CA20" s="22" t="str">
        <f t="shared" ref="CA20:CA31" si="97">IF(N20&gt;0,IF($C20="FSCT",IF(OR(BZ20="DNS",BZ20="DNF",BZ20="DSQ",BZ20="DNC",BZ20="OCS"),(COUNTIF($C$11:$C$31,"=FSCT")+1),IF($B20="","",RANK(BZ20,BZ$11:BZ$31,1))),""),"")</f>
        <v/>
      </c>
      <c r="CB20" s="22" t="str">
        <f t="shared" ref="CB20:CB31" si="98">IF(CA20="","",IF($C20="FSCT",IF($B20="","",IF(CA20&gt;0,IF(OR(BZ20="DNS",BZ20="DSQ",BZ20="DNC",BZ20="OCS"),0,IF(BZ20="DNF",1,(COUNTIF($BZ$11:$BZ$31,"=DNF")+COUNT($BZ$11:$BZ$31))-CA20+1)),0)),""))</f>
        <v/>
      </c>
      <c r="CC20" s="66" t="str">
        <f t="shared" ref="CC20:CC31" si="99">IF($C20="FSCT",P20,"")</f>
        <v/>
      </c>
      <c r="CD20" s="22" t="str">
        <f t="shared" ref="CD20:CD31" si="100">IF(R20&gt;0,IF($C20="FSCT",IF(OR(CC20="DNS",CC20="DNF",CC20="DSQ",CC20="DNC",CC20="OCS"),(COUNTIF($C$11:$C$31,"=FSCT")+1),IF($B20="","",RANK(CC20,CC$11:CC$31,1))),""),"")</f>
        <v/>
      </c>
      <c r="CE20" s="22" t="str">
        <f t="shared" ref="CE20:CE31" si="101">IF(CD20="","",IF($C20="FSCT",IF($B20="","",IF(CD20&gt;0,IF(OR(CC20="DNS",CC20="DSQ",CC20="DNC",CC20="OCS"),0,IF(CC20="DNF",1,(COUNTIF($CC$11:$CC$31,"=DNF")+COUNT($CC$11:$CC$31))-CD20+1)),0)),""))</f>
        <v/>
      </c>
      <c r="CF20" s="66" t="str">
        <f t="shared" ref="CF20:CF31" si="102">IF($C20="FSCT",T20,"")</f>
        <v/>
      </c>
      <c r="CG20" s="22" t="str">
        <f t="shared" ref="CG20:CG31" si="103">IF(V20&gt;0,IF($C20="FSCT",IF(OR(CF20="DNS",CF20="DNF",CF20="DSQ",CF20="DNC",CF20="OCS"),(COUNTIF($C$11:$C$31,"=FSCT")+1),IF($B20="","",RANK(CF20,CF$11:CF$31,1))),""),"")</f>
        <v/>
      </c>
      <c r="CH20" s="22" t="str">
        <f t="shared" ref="CH20:CH31" si="104">IF(CG20="","",IF($C20="FSCT",IF($B20="","",IF(CG20&gt;0,IF(OR(CF20="DNS",CF20="DSQ",CF20="DNC",CF20="OCS"),0,IF(CF20="DNF",1,(COUNTIF($CF$11:$CF$31,"=DNF")+COUNT($CF$11:$CF$31))-CG20+1)),0)),""))</f>
        <v/>
      </c>
      <c r="CI20" s="66" t="str">
        <f t="shared" ref="CI20:CI31" si="105">IF($C20="FSCT",X20,"")</f>
        <v/>
      </c>
      <c r="CJ20" s="22" t="str">
        <f t="shared" ref="CJ20:CJ31" si="106">IF(Z20&gt;0,IF($C20="FSCT",IF(OR(CI20="DNS",CI20="DNF",CI20="DSQ",CI20="DNC",CI20="OCS"),(COUNTIF($C$11:$C$31,"=FSCT")+1),IF($B20="","",RANK(CI20,CI$11:CI$31,1))),""),"")</f>
        <v/>
      </c>
      <c r="CK20" s="22" t="str">
        <f t="shared" ref="CK20:CK31" si="107">IF(CJ20="","",IF($C20="FSCT",IF($B20="","",IF(CJ20&gt;0,IF(OR(CI20="DNS",CI20="DSQ",CI20="DNC",CI20="OCS"),0,IF(CI20="DNF",1,(COUNTIF($CI$11:$CI$31,"=DNF")+COUNT($CI$11:$CI$31))-CJ20+1)),0)),""))</f>
        <v/>
      </c>
    </row>
    <row r="21" spans="1:89" ht="15" customHeight="1" x14ac:dyDescent="0.2">
      <c r="A21" s="60" t="str">
        <f t="shared" si="57"/>
        <v/>
      </c>
      <c r="B21" s="61"/>
      <c r="C21" s="247"/>
      <c r="D21" s="249"/>
      <c r="E21" s="15" t="str">
        <f t="shared" si="58"/>
        <v/>
      </c>
      <c r="F21" s="16" t="str">
        <f t="shared" si="59"/>
        <v/>
      </c>
      <c r="G21" s="8"/>
      <c r="H21" s="238"/>
      <c r="I21" s="242" t="str">
        <f t="shared" si="60"/>
        <v/>
      </c>
      <c r="J21" s="234" t="str">
        <f t="shared" si="61"/>
        <v/>
      </c>
      <c r="K21" s="8"/>
      <c r="L21" s="238"/>
      <c r="M21" s="242" t="str">
        <f t="shared" si="62"/>
        <v/>
      </c>
      <c r="N21" s="234" t="str">
        <f t="shared" si="63"/>
        <v/>
      </c>
      <c r="O21" s="8"/>
      <c r="P21" s="238"/>
      <c r="Q21" s="242" t="str">
        <f t="shared" si="64"/>
        <v/>
      </c>
      <c r="R21" s="234" t="str">
        <f t="shared" si="65"/>
        <v/>
      </c>
      <c r="S21" s="8"/>
      <c r="T21" s="238"/>
      <c r="U21" s="242" t="str">
        <f t="shared" si="66"/>
        <v/>
      </c>
      <c r="V21" s="234" t="str">
        <f t="shared" si="67"/>
        <v/>
      </c>
      <c r="W21" s="8"/>
      <c r="X21" s="238"/>
      <c r="Y21" s="242" t="str">
        <f t="shared" si="68"/>
        <v/>
      </c>
      <c r="Z21" s="234" t="str">
        <f t="shared" si="69"/>
        <v/>
      </c>
      <c r="AR21" s="13" t="str">
        <f t="shared" si="70"/>
        <v/>
      </c>
      <c r="AS21" s="13" t="str">
        <f t="shared" si="70"/>
        <v/>
      </c>
      <c r="AT21" s="13" t="str">
        <f t="shared" si="70"/>
        <v/>
      </c>
      <c r="AU21" s="22" t="str">
        <f t="shared" si="71"/>
        <v/>
      </c>
      <c r="AV21" s="22" t="str">
        <f t="shared" si="72"/>
        <v/>
      </c>
      <c r="AW21" s="22" t="str">
        <f t="shared" si="73"/>
        <v/>
      </c>
      <c r="AX21" s="22" t="str">
        <f t="shared" si="74"/>
        <v/>
      </c>
      <c r="AY21" s="22" t="str">
        <f t="shared" si="75"/>
        <v/>
      </c>
      <c r="BA21" s="13" t="str">
        <f t="shared" si="76"/>
        <v/>
      </c>
      <c r="BB21" s="13" t="str">
        <f t="shared" si="76"/>
        <v/>
      </c>
      <c r="BC21" s="13" t="str">
        <f t="shared" si="76"/>
        <v/>
      </c>
      <c r="BD21" s="66" t="str">
        <f t="shared" si="77"/>
        <v/>
      </c>
      <c r="BE21" s="22" t="str">
        <f t="shared" si="78"/>
        <v/>
      </c>
      <c r="BF21" s="22" t="str">
        <f t="shared" si="79"/>
        <v/>
      </c>
      <c r="BG21" s="66" t="str">
        <f t="shared" si="80"/>
        <v/>
      </c>
      <c r="BH21" s="22" t="str">
        <f t="shared" si="81"/>
        <v/>
      </c>
      <c r="BI21" s="22" t="str">
        <f t="shared" si="82"/>
        <v/>
      </c>
      <c r="BJ21" s="66" t="str">
        <f t="shared" si="83"/>
        <v/>
      </c>
      <c r="BK21" s="22" t="str">
        <f t="shared" si="84"/>
        <v/>
      </c>
      <c r="BL21" s="22" t="str">
        <f t="shared" si="85"/>
        <v/>
      </c>
      <c r="BM21" s="66" t="str">
        <f t="shared" si="86"/>
        <v/>
      </c>
      <c r="BN21" s="22" t="str">
        <f t="shared" si="87"/>
        <v/>
      </c>
      <c r="BO21" s="22" t="str">
        <f t="shared" si="88"/>
        <v/>
      </c>
      <c r="BP21" s="66" t="str">
        <f t="shared" si="89"/>
        <v/>
      </c>
      <c r="BQ21" s="22" t="str">
        <f t="shared" si="90"/>
        <v/>
      </c>
      <c r="BR21" s="22" t="str">
        <f t="shared" si="91"/>
        <v/>
      </c>
      <c r="BT21" s="13" t="str">
        <f t="shared" si="92"/>
        <v/>
      </c>
      <c r="BU21" s="13" t="str">
        <f t="shared" si="92"/>
        <v/>
      </c>
      <c r="BV21" s="13" t="str">
        <f t="shared" si="92"/>
        <v/>
      </c>
      <c r="BW21" s="66" t="str">
        <f t="shared" si="93"/>
        <v/>
      </c>
      <c r="BX21" s="22" t="str">
        <f t="shared" si="94"/>
        <v/>
      </c>
      <c r="BY21" s="22" t="str">
        <f t="shared" si="95"/>
        <v/>
      </c>
      <c r="BZ21" s="66" t="str">
        <f t="shared" si="96"/>
        <v/>
      </c>
      <c r="CA21" s="22" t="str">
        <f t="shared" si="97"/>
        <v/>
      </c>
      <c r="CB21" s="22" t="str">
        <f t="shared" si="98"/>
        <v/>
      </c>
      <c r="CC21" s="66" t="str">
        <f t="shared" si="99"/>
        <v/>
      </c>
      <c r="CD21" s="22" t="str">
        <f t="shared" si="100"/>
        <v/>
      </c>
      <c r="CE21" s="22" t="str">
        <f t="shared" si="101"/>
        <v/>
      </c>
      <c r="CF21" s="66" t="str">
        <f t="shared" si="102"/>
        <v/>
      </c>
      <c r="CG21" s="22" t="str">
        <f t="shared" si="103"/>
        <v/>
      </c>
      <c r="CH21" s="22" t="str">
        <f t="shared" si="104"/>
        <v/>
      </c>
      <c r="CI21" s="66" t="str">
        <f t="shared" si="105"/>
        <v/>
      </c>
      <c r="CJ21" s="22" t="str">
        <f t="shared" si="106"/>
        <v/>
      </c>
      <c r="CK21" s="22" t="str">
        <f t="shared" si="107"/>
        <v/>
      </c>
    </row>
    <row r="22" spans="1:89" ht="15" customHeight="1" x14ac:dyDescent="0.2">
      <c r="A22" s="60" t="str">
        <f t="shared" si="57"/>
        <v/>
      </c>
      <c r="B22" s="61"/>
      <c r="C22" s="247"/>
      <c r="D22" s="249"/>
      <c r="E22" s="15" t="str">
        <f t="shared" si="58"/>
        <v/>
      </c>
      <c r="F22" s="16" t="str">
        <f t="shared" si="59"/>
        <v/>
      </c>
      <c r="G22" s="8"/>
      <c r="H22" s="238"/>
      <c r="I22" s="242" t="str">
        <f t="shared" si="60"/>
        <v/>
      </c>
      <c r="J22" s="234" t="str">
        <f t="shared" si="61"/>
        <v/>
      </c>
      <c r="K22" s="8"/>
      <c r="L22" s="238"/>
      <c r="M22" s="242" t="str">
        <f t="shared" si="62"/>
        <v/>
      </c>
      <c r="N22" s="234" t="str">
        <f t="shared" si="63"/>
        <v/>
      </c>
      <c r="O22" s="8"/>
      <c r="P22" s="238"/>
      <c r="Q22" s="242" t="str">
        <f t="shared" si="64"/>
        <v/>
      </c>
      <c r="R22" s="234" t="str">
        <f t="shared" si="65"/>
        <v/>
      </c>
      <c r="S22" s="8"/>
      <c r="T22" s="238"/>
      <c r="U22" s="242" t="str">
        <f t="shared" si="66"/>
        <v/>
      </c>
      <c r="V22" s="234" t="str">
        <f t="shared" si="67"/>
        <v/>
      </c>
      <c r="W22" s="8"/>
      <c r="X22" s="238"/>
      <c r="Y22" s="242" t="str">
        <f t="shared" si="68"/>
        <v/>
      </c>
      <c r="Z22" s="234" t="str">
        <f t="shared" si="69"/>
        <v/>
      </c>
      <c r="AR22" s="13" t="str">
        <f t="shared" si="70"/>
        <v/>
      </c>
      <c r="AS22" s="13" t="str">
        <f t="shared" si="70"/>
        <v/>
      </c>
      <c r="AT22" s="13" t="str">
        <f t="shared" si="70"/>
        <v/>
      </c>
      <c r="AU22" s="22" t="str">
        <f t="shared" si="71"/>
        <v/>
      </c>
      <c r="AV22" s="22" t="str">
        <f t="shared" si="72"/>
        <v/>
      </c>
      <c r="AW22" s="22" t="str">
        <f t="shared" si="73"/>
        <v/>
      </c>
      <c r="AX22" s="22" t="str">
        <f t="shared" si="74"/>
        <v/>
      </c>
      <c r="AY22" s="22" t="str">
        <f t="shared" si="75"/>
        <v/>
      </c>
      <c r="BA22" s="13" t="str">
        <f t="shared" si="76"/>
        <v/>
      </c>
      <c r="BB22" s="13" t="str">
        <f t="shared" si="76"/>
        <v/>
      </c>
      <c r="BC22" s="13" t="str">
        <f t="shared" si="76"/>
        <v/>
      </c>
      <c r="BD22" s="66" t="str">
        <f t="shared" si="77"/>
        <v/>
      </c>
      <c r="BE22" s="22" t="str">
        <f t="shared" si="78"/>
        <v/>
      </c>
      <c r="BF22" s="22" t="str">
        <f t="shared" si="79"/>
        <v/>
      </c>
      <c r="BG22" s="66" t="str">
        <f t="shared" si="80"/>
        <v/>
      </c>
      <c r="BH22" s="22" t="str">
        <f t="shared" si="81"/>
        <v/>
      </c>
      <c r="BI22" s="22" t="str">
        <f t="shared" si="82"/>
        <v/>
      </c>
      <c r="BJ22" s="66" t="str">
        <f t="shared" si="83"/>
        <v/>
      </c>
      <c r="BK22" s="22" t="str">
        <f t="shared" si="84"/>
        <v/>
      </c>
      <c r="BL22" s="22" t="str">
        <f t="shared" si="85"/>
        <v/>
      </c>
      <c r="BM22" s="66" t="str">
        <f t="shared" si="86"/>
        <v/>
      </c>
      <c r="BN22" s="22" t="str">
        <f t="shared" si="87"/>
        <v/>
      </c>
      <c r="BO22" s="22" t="str">
        <f t="shared" si="88"/>
        <v/>
      </c>
      <c r="BP22" s="66" t="str">
        <f t="shared" si="89"/>
        <v/>
      </c>
      <c r="BQ22" s="22" t="str">
        <f t="shared" si="90"/>
        <v/>
      </c>
      <c r="BR22" s="22" t="str">
        <f t="shared" si="91"/>
        <v/>
      </c>
      <c r="BT22" s="13" t="str">
        <f t="shared" si="92"/>
        <v/>
      </c>
      <c r="BU22" s="13" t="str">
        <f t="shared" si="92"/>
        <v/>
      </c>
      <c r="BV22" s="13" t="str">
        <f t="shared" si="92"/>
        <v/>
      </c>
      <c r="BW22" s="66" t="str">
        <f t="shared" si="93"/>
        <v/>
      </c>
      <c r="BX22" s="22" t="str">
        <f t="shared" si="94"/>
        <v/>
      </c>
      <c r="BY22" s="22" t="str">
        <f t="shared" si="95"/>
        <v/>
      </c>
      <c r="BZ22" s="66" t="str">
        <f t="shared" si="96"/>
        <v/>
      </c>
      <c r="CA22" s="22" t="str">
        <f t="shared" si="97"/>
        <v/>
      </c>
      <c r="CB22" s="22" t="str">
        <f t="shared" si="98"/>
        <v/>
      </c>
      <c r="CC22" s="66" t="str">
        <f t="shared" si="99"/>
        <v/>
      </c>
      <c r="CD22" s="22" t="str">
        <f t="shared" si="100"/>
        <v/>
      </c>
      <c r="CE22" s="22" t="str">
        <f t="shared" si="101"/>
        <v/>
      </c>
      <c r="CF22" s="66" t="str">
        <f t="shared" si="102"/>
        <v/>
      </c>
      <c r="CG22" s="22" t="str">
        <f t="shared" si="103"/>
        <v/>
      </c>
      <c r="CH22" s="22" t="str">
        <f t="shared" si="104"/>
        <v/>
      </c>
      <c r="CI22" s="66" t="str">
        <f t="shared" si="105"/>
        <v/>
      </c>
      <c r="CJ22" s="22" t="str">
        <f t="shared" si="106"/>
        <v/>
      </c>
      <c r="CK22" s="22" t="str">
        <f t="shared" si="107"/>
        <v/>
      </c>
    </row>
    <row r="23" spans="1:89" ht="15" customHeight="1" x14ac:dyDescent="0.2">
      <c r="A23" s="60" t="str">
        <f t="shared" si="57"/>
        <v/>
      </c>
      <c r="B23" s="61"/>
      <c r="C23" s="247"/>
      <c r="D23" s="249"/>
      <c r="E23" s="15" t="str">
        <f t="shared" si="58"/>
        <v/>
      </c>
      <c r="F23" s="16" t="str">
        <f t="shared" si="59"/>
        <v/>
      </c>
      <c r="G23" s="8"/>
      <c r="H23" s="238"/>
      <c r="I23" s="242" t="str">
        <f t="shared" si="60"/>
        <v/>
      </c>
      <c r="J23" s="234" t="str">
        <f t="shared" si="61"/>
        <v/>
      </c>
      <c r="K23" s="8"/>
      <c r="L23" s="238"/>
      <c r="M23" s="242" t="str">
        <f t="shared" si="62"/>
        <v/>
      </c>
      <c r="N23" s="234" t="str">
        <f t="shared" si="63"/>
        <v/>
      </c>
      <c r="O23" s="8"/>
      <c r="P23" s="238"/>
      <c r="Q23" s="242" t="str">
        <f t="shared" si="64"/>
        <v/>
      </c>
      <c r="R23" s="234" t="str">
        <f t="shared" si="65"/>
        <v/>
      </c>
      <c r="S23" s="8"/>
      <c r="T23" s="238"/>
      <c r="U23" s="242" t="str">
        <f t="shared" si="66"/>
        <v/>
      </c>
      <c r="V23" s="234" t="str">
        <f t="shared" si="67"/>
        <v/>
      </c>
      <c r="W23" s="8"/>
      <c r="X23" s="238"/>
      <c r="Y23" s="242" t="str">
        <f t="shared" si="68"/>
        <v/>
      </c>
      <c r="Z23" s="234" t="str">
        <f t="shared" si="69"/>
        <v/>
      </c>
      <c r="AR23" s="13" t="str">
        <f t="shared" si="70"/>
        <v/>
      </c>
      <c r="AS23" s="13" t="str">
        <f t="shared" si="70"/>
        <v/>
      </c>
      <c r="AT23" s="13" t="str">
        <f t="shared" si="70"/>
        <v/>
      </c>
      <c r="AU23" s="22" t="str">
        <f t="shared" si="71"/>
        <v/>
      </c>
      <c r="AV23" s="22" t="str">
        <f t="shared" si="72"/>
        <v/>
      </c>
      <c r="AW23" s="22" t="str">
        <f t="shared" si="73"/>
        <v/>
      </c>
      <c r="AX23" s="22" t="str">
        <f t="shared" si="74"/>
        <v/>
      </c>
      <c r="AY23" s="22" t="str">
        <f t="shared" si="75"/>
        <v/>
      </c>
      <c r="BA23" s="13" t="str">
        <f t="shared" si="76"/>
        <v/>
      </c>
      <c r="BB23" s="13" t="str">
        <f t="shared" si="76"/>
        <v/>
      </c>
      <c r="BC23" s="13" t="str">
        <f t="shared" si="76"/>
        <v/>
      </c>
      <c r="BD23" s="66" t="str">
        <f t="shared" si="77"/>
        <v/>
      </c>
      <c r="BE23" s="22" t="str">
        <f t="shared" si="78"/>
        <v/>
      </c>
      <c r="BF23" s="22" t="str">
        <f t="shared" si="79"/>
        <v/>
      </c>
      <c r="BG23" s="66" t="str">
        <f t="shared" si="80"/>
        <v/>
      </c>
      <c r="BH23" s="22" t="str">
        <f t="shared" si="81"/>
        <v/>
      </c>
      <c r="BI23" s="22" t="str">
        <f t="shared" si="82"/>
        <v/>
      </c>
      <c r="BJ23" s="66" t="str">
        <f t="shared" si="83"/>
        <v/>
      </c>
      <c r="BK23" s="22" t="str">
        <f t="shared" si="84"/>
        <v/>
      </c>
      <c r="BL23" s="22" t="str">
        <f t="shared" si="85"/>
        <v/>
      </c>
      <c r="BM23" s="66" t="str">
        <f t="shared" si="86"/>
        <v/>
      </c>
      <c r="BN23" s="22" t="str">
        <f t="shared" si="87"/>
        <v/>
      </c>
      <c r="BO23" s="22" t="str">
        <f t="shared" si="88"/>
        <v/>
      </c>
      <c r="BP23" s="66" t="str">
        <f t="shared" si="89"/>
        <v/>
      </c>
      <c r="BQ23" s="22" t="str">
        <f t="shared" si="90"/>
        <v/>
      </c>
      <c r="BR23" s="22" t="str">
        <f t="shared" si="91"/>
        <v/>
      </c>
      <c r="BT23" s="13" t="str">
        <f t="shared" si="92"/>
        <v/>
      </c>
      <c r="BU23" s="13" t="str">
        <f t="shared" si="92"/>
        <v/>
      </c>
      <c r="BV23" s="13" t="str">
        <f t="shared" si="92"/>
        <v/>
      </c>
      <c r="BW23" s="66" t="str">
        <f t="shared" si="93"/>
        <v/>
      </c>
      <c r="BX23" s="22" t="str">
        <f t="shared" si="94"/>
        <v/>
      </c>
      <c r="BY23" s="22" t="str">
        <f t="shared" si="95"/>
        <v/>
      </c>
      <c r="BZ23" s="66" t="str">
        <f t="shared" si="96"/>
        <v/>
      </c>
      <c r="CA23" s="22" t="str">
        <f t="shared" si="97"/>
        <v/>
      </c>
      <c r="CB23" s="22" t="str">
        <f t="shared" si="98"/>
        <v/>
      </c>
      <c r="CC23" s="66" t="str">
        <f t="shared" si="99"/>
        <v/>
      </c>
      <c r="CD23" s="22" t="str">
        <f t="shared" si="100"/>
        <v/>
      </c>
      <c r="CE23" s="22" t="str">
        <f t="shared" si="101"/>
        <v/>
      </c>
      <c r="CF23" s="66" t="str">
        <f t="shared" si="102"/>
        <v/>
      </c>
      <c r="CG23" s="22" t="str">
        <f t="shared" si="103"/>
        <v/>
      </c>
      <c r="CH23" s="22" t="str">
        <f t="shared" si="104"/>
        <v/>
      </c>
      <c r="CI23" s="66" t="str">
        <f t="shared" si="105"/>
        <v/>
      </c>
      <c r="CJ23" s="22" t="str">
        <f t="shared" si="106"/>
        <v/>
      </c>
      <c r="CK23" s="22" t="str">
        <f t="shared" si="107"/>
        <v/>
      </c>
    </row>
    <row r="24" spans="1:89" ht="15" customHeight="1" x14ac:dyDescent="0.2">
      <c r="A24" s="60" t="str">
        <f t="shared" si="57"/>
        <v/>
      </c>
      <c r="B24" s="61"/>
      <c r="C24" s="247"/>
      <c r="D24" s="249"/>
      <c r="E24" s="15" t="str">
        <f t="shared" si="58"/>
        <v/>
      </c>
      <c r="F24" s="16" t="str">
        <f t="shared" si="59"/>
        <v/>
      </c>
      <c r="G24" s="8"/>
      <c r="H24" s="238"/>
      <c r="I24" s="242" t="str">
        <f t="shared" si="60"/>
        <v/>
      </c>
      <c r="J24" s="234" t="str">
        <f t="shared" si="61"/>
        <v/>
      </c>
      <c r="K24" s="8"/>
      <c r="L24" s="238"/>
      <c r="M24" s="242" t="str">
        <f t="shared" si="62"/>
        <v/>
      </c>
      <c r="N24" s="234" t="str">
        <f t="shared" si="63"/>
        <v/>
      </c>
      <c r="O24" s="8"/>
      <c r="P24" s="238"/>
      <c r="Q24" s="242" t="str">
        <f t="shared" si="64"/>
        <v/>
      </c>
      <c r="R24" s="234" t="str">
        <f t="shared" si="65"/>
        <v/>
      </c>
      <c r="S24" s="8"/>
      <c r="T24" s="238"/>
      <c r="U24" s="242" t="str">
        <f t="shared" si="66"/>
        <v/>
      </c>
      <c r="V24" s="234" t="str">
        <f t="shared" si="67"/>
        <v/>
      </c>
      <c r="W24" s="8"/>
      <c r="X24" s="238"/>
      <c r="Y24" s="242" t="str">
        <f t="shared" si="68"/>
        <v/>
      </c>
      <c r="Z24" s="234" t="str">
        <f t="shared" si="69"/>
        <v/>
      </c>
      <c r="AR24" s="13" t="str">
        <f t="shared" si="70"/>
        <v/>
      </c>
      <c r="AS24" s="13" t="str">
        <f t="shared" si="70"/>
        <v/>
      </c>
      <c r="AT24" s="13" t="str">
        <f t="shared" si="70"/>
        <v/>
      </c>
      <c r="AU24" s="22" t="str">
        <f t="shared" si="71"/>
        <v/>
      </c>
      <c r="AV24" s="22" t="str">
        <f t="shared" si="72"/>
        <v/>
      </c>
      <c r="AW24" s="22" t="str">
        <f t="shared" si="73"/>
        <v/>
      </c>
      <c r="AX24" s="22" t="str">
        <f t="shared" si="74"/>
        <v/>
      </c>
      <c r="AY24" s="22" t="str">
        <f t="shared" si="75"/>
        <v/>
      </c>
      <c r="BA24" s="13" t="str">
        <f t="shared" si="76"/>
        <v/>
      </c>
      <c r="BB24" s="13" t="str">
        <f t="shared" si="76"/>
        <v/>
      </c>
      <c r="BC24" s="13" t="str">
        <f t="shared" si="76"/>
        <v/>
      </c>
      <c r="BD24" s="66" t="str">
        <f t="shared" si="77"/>
        <v/>
      </c>
      <c r="BE24" s="22" t="str">
        <f t="shared" si="78"/>
        <v/>
      </c>
      <c r="BF24" s="22" t="str">
        <f t="shared" si="79"/>
        <v/>
      </c>
      <c r="BG24" s="66" t="str">
        <f t="shared" si="80"/>
        <v/>
      </c>
      <c r="BH24" s="22" t="str">
        <f t="shared" si="81"/>
        <v/>
      </c>
      <c r="BI24" s="22" t="str">
        <f t="shared" si="82"/>
        <v/>
      </c>
      <c r="BJ24" s="66" t="str">
        <f t="shared" si="83"/>
        <v/>
      </c>
      <c r="BK24" s="22" t="str">
        <f t="shared" si="84"/>
        <v/>
      </c>
      <c r="BL24" s="22" t="str">
        <f t="shared" si="85"/>
        <v/>
      </c>
      <c r="BM24" s="66" t="str">
        <f t="shared" si="86"/>
        <v/>
      </c>
      <c r="BN24" s="22" t="str">
        <f t="shared" si="87"/>
        <v/>
      </c>
      <c r="BO24" s="22" t="str">
        <f t="shared" si="88"/>
        <v/>
      </c>
      <c r="BP24" s="66" t="str">
        <f t="shared" si="89"/>
        <v/>
      </c>
      <c r="BQ24" s="22" t="str">
        <f t="shared" si="90"/>
        <v/>
      </c>
      <c r="BR24" s="22" t="str">
        <f t="shared" si="91"/>
        <v/>
      </c>
      <c r="BT24" s="13" t="str">
        <f t="shared" si="92"/>
        <v/>
      </c>
      <c r="BU24" s="13" t="str">
        <f t="shared" si="92"/>
        <v/>
      </c>
      <c r="BV24" s="13" t="str">
        <f t="shared" si="92"/>
        <v/>
      </c>
      <c r="BW24" s="66" t="str">
        <f t="shared" si="93"/>
        <v/>
      </c>
      <c r="BX24" s="22" t="str">
        <f t="shared" si="94"/>
        <v/>
      </c>
      <c r="BY24" s="22" t="str">
        <f t="shared" si="95"/>
        <v/>
      </c>
      <c r="BZ24" s="66" t="str">
        <f t="shared" si="96"/>
        <v/>
      </c>
      <c r="CA24" s="22" t="str">
        <f t="shared" si="97"/>
        <v/>
      </c>
      <c r="CB24" s="22" t="str">
        <f t="shared" si="98"/>
        <v/>
      </c>
      <c r="CC24" s="66" t="str">
        <f t="shared" si="99"/>
        <v/>
      </c>
      <c r="CD24" s="22" t="str">
        <f t="shared" si="100"/>
        <v/>
      </c>
      <c r="CE24" s="22" t="str">
        <f t="shared" si="101"/>
        <v/>
      </c>
      <c r="CF24" s="66" t="str">
        <f t="shared" si="102"/>
        <v/>
      </c>
      <c r="CG24" s="22" t="str">
        <f t="shared" si="103"/>
        <v/>
      </c>
      <c r="CH24" s="22" t="str">
        <f t="shared" si="104"/>
        <v/>
      </c>
      <c r="CI24" s="66" t="str">
        <f t="shared" si="105"/>
        <v/>
      </c>
      <c r="CJ24" s="22" t="str">
        <f t="shared" si="106"/>
        <v/>
      </c>
      <c r="CK24" s="22" t="str">
        <f t="shared" si="107"/>
        <v/>
      </c>
    </row>
    <row r="25" spans="1:89" ht="15" customHeight="1" x14ac:dyDescent="0.2">
      <c r="A25" s="60" t="str">
        <f t="shared" si="57"/>
        <v/>
      </c>
      <c r="B25" s="61"/>
      <c r="C25" s="247"/>
      <c r="D25" s="249"/>
      <c r="E25" s="15" t="str">
        <f t="shared" si="58"/>
        <v/>
      </c>
      <c r="F25" s="16" t="str">
        <f t="shared" si="59"/>
        <v/>
      </c>
      <c r="G25" s="8"/>
      <c r="H25" s="238"/>
      <c r="I25" s="242" t="str">
        <f t="shared" si="60"/>
        <v/>
      </c>
      <c r="J25" s="234" t="str">
        <f t="shared" si="61"/>
        <v/>
      </c>
      <c r="K25" s="8"/>
      <c r="L25" s="238"/>
      <c r="M25" s="242" t="str">
        <f t="shared" si="62"/>
        <v/>
      </c>
      <c r="N25" s="234" t="str">
        <f t="shared" si="63"/>
        <v/>
      </c>
      <c r="O25" s="8"/>
      <c r="P25" s="238"/>
      <c r="Q25" s="242" t="str">
        <f t="shared" si="64"/>
        <v/>
      </c>
      <c r="R25" s="234" t="str">
        <f t="shared" si="65"/>
        <v/>
      </c>
      <c r="S25" s="8"/>
      <c r="T25" s="238"/>
      <c r="U25" s="242" t="str">
        <f t="shared" si="66"/>
        <v/>
      </c>
      <c r="V25" s="234" t="str">
        <f t="shared" si="67"/>
        <v/>
      </c>
      <c r="W25" s="8"/>
      <c r="X25" s="238"/>
      <c r="Y25" s="242" t="str">
        <f t="shared" si="68"/>
        <v/>
      </c>
      <c r="Z25" s="234" t="str">
        <f t="shared" si="69"/>
        <v/>
      </c>
      <c r="AR25" s="13" t="str">
        <f t="shared" si="70"/>
        <v/>
      </c>
      <c r="AS25" s="13" t="str">
        <f t="shared" si="70"/>
        <v/>
      </c>
      <c r="AT25" s="13" t="str">
        <f t="shared" si="70"/>
        <v/>
      </c>
      <c r="AU25" s="22" t="str">
        <f t="shared" si="71"/>
        <v/>
      </c>
      <c r="AV25" s="22" t="str">
        <f t="shared" si="72"/>
        <v/>
      </c>
      <c r="AW25" s="22" t="str">
        <f t="shared" si="73"/>
        <v/>
      </c>
      <c r="AX25" s="22" t="str">
        <f t="shared" si="74"/>
        <v/>
      </c>
      <c r="AY25" s="22" t="str">
        <f t="shared" si="75"/>
        <v/>
      </c>
      <c r="BA25" s="13" t="str">
        <f t="shared" si="76"/>
        <v/>
      </c>
      <c r="BB25" s="13" t="str">
        <f t="shared" si="76"/>
        <v/>
      </c>
      <c r="BC25" s="13" t="str">
        <f t="shared" si="76"/>
        <v/>
      </c>
      <c r="BD25" s="66" t="str">
        <f t="shared" si="77"/>
        <v/>
      </c>
      <c r="BE25" s="22" t="str">
        <f t="shared" si="78"/>
        <v/>
      </c>
      <c r="BF25" s="22" t="str">
        <f t="shared" si="79"/>
        <v/>
      </c>
      <c r="BG25" s="66" t="str">
        <f t="shared" si="80"/>
        <v/>
      </c>
      <c r="BH25" s="22" t="str">
        <f t="shared" si="81"/>
        <v/>
      </c>
      <c r="BI25" s="22" t="str">
        <f t="shared" si="82"/>
        <v/>
      </c>
      <c r="BJ25" s="66" t="str">
        <f t="shared" si="83"/>
        <v/>
      </c>
      <c r="BK25" s="22" t="str">
        <f t="shared" si="84"/>
        <v/>
      </c>
      <c r="BL25" s="22" t="str">
        <f t="shared" si="85"/>
        <v/>
      </c>
      <c r="BM25" s="66" t="str">
        <f t="shared" si="86"/>
        <v/>
      </c>
      <c r="BN25" s="22" t="str">
        <f t="shared" si="87"/>
        <v/>
      </c>
      <c r="BO25" s="22" t="str">
        <f t="shared" si="88"/>
        <v/>
      </c>
      <c r="BP25" s="66" t="str">
        <f t="shared" si="89"/>
        <v/>
      </c>
      <c r="BQ25" s="22" t="str">
        <f t="shared" si="90"/>
        <v/>
      </c>
      <c r="BR25" s="22" t="str">
        <f t="shared" si="91"/>
        <v/>
      </c>
      <c r="BT25" s="13" t="str">
        <f t="shared" si="92"/>
        <v/>
      </c>
      <c r="BU25" s="13" t="str">
        <f t="shared" si="92"/>
        <v/>
      </c>
      <c r="BV25" s="13" t="str">
        <f t="shared" si="92"/>
        <v/>
      </c>
      <c r="BW25" s="66" t="str">
        <f t="shared" si="93"/>
        <v/>
      </c>
      <c r="BX25" s="22" t="str">
        <f t="shared" si="94"/>
        <v/>
      </c>
      <c r="BY25" s="22" t="str">
        <f t="shared" si="95"/>
        <v/>
      </c>
      <c r="BZ25" s="66" t="str">
        <f t="shared" si="96"/>
        <v/>
      </c>
      <c r="CA25" s="22" t="str">
        <f t="shared" si="97"/>
        <v/>
      </c>
      <c r="CB25" s="22" t="str">
        <f t="shared" si="98"/>
        <v/>
      </c>
      <c r="CC25" s="66" t="str">
        <f t="shared" si="99"/>
        <v/>
      </c>
      <c r="CD25" s="22" t="str">
        <f t="shared" si="100"/>
        <v/>
      </c>
      <c r="CE25" s="22" t="str">
        <f t="shared" si="101"/>
        <v/>
      </c>
      <c r="CF25" s="66" t="str">
        <f t="shared" si="102"/>
        <v/>
      </c>
      <c r="CG25" s="22" t="str">
        <f t="shared" si="103"/>
        <v/>
      </c>
      <c r="CH25" s="22" t="str">
        <f t="shared" si="104"/>
        <v/>
      </c>
      <c r="CI25" s="66" t="str">
        <f t="shared" si="105"/>
        <v/>
      </c>
      <c r="CJ25" s="22" t="str">
        <f t="shared" si="106"/>
        <v/>
      </c>
      <c r="CK25" s="22" t="str">
        <f t="shared" si="107"/>
        <v/>
      </c>
    </row>
    <row r="26" spans="1:89" ht="15" customHeight="1" x14ac:dyDescent="0.2">
      <c r="A26" s="60" t="str">
        <f t="shared" si="57"/>
        <v/>
      </c>
      <c r="B26" s="61"/>
      <c r="C26" s="247"/>
      <c r="D26" s="249"/>
      <c r="E26" s="15" t="str">
        <f t="shared" si="58"/>
        <v/>
      </c>
      <c r="F26" s="16" t="str">
        <f t="shared" si="59"/>
        <v/>
      </c>
      <c r="G26" s="8"/>
      <c r="H26" s="238"/>
      <c r="I26" s="242" t="str">
        <f t="shared" si="60"/>
        <v/>
      </c>
      <c r="J26" s="234" t="str">
        <f t="shared" si="61"/>
        <v/>
      </c>
      <c r="K26" s="8"/>
      <c r="L26" s="238"/>
      <c r="M26" s="242" t="str">
        <f t="shared" si="62"/>
        <v/>
      </c>
      <c r="N26" s="234" t="str">
        <f t="shared" si="63"/>
        <v/>
      </c>
      <c r="O26" s="8"/>
      <c r="P26" s="238"/>
      <c r="Q26" s="242" t="str">
        <f t="shared" si="64"/>
        <v/>
      </c>
      <c r="R26" s="234" t="str">
        <f t="shared" si="65"/>
        <v/>
      </c>
      <c r="S26" s="8"/>
      <c r="T26" s="238"/>
      <c r="U26" s="242" t="str">
        <f t="shared" si="66"/>
        <v/>
      </c>
      <c r="V26" s="234" t="str">
        <f t="shared" si="67"/>
        <v/>
      </c>
      <c r="W26" s="8"/>
      <c r="X26" s="238"/>
      <c r="Y26" s="242" t="str">
        <f t="shared" si="68"/>
        <v/>
      </c>
      <c r="Z26" s="234" t="str">
        <f t="shared" si="69"/>
        <v/>
      </c>
      <c r="AR26" s="13" t="str">
        <f t="shared" si="70"/>
        <v/>
      </c>
      <c r="AS26" s="13" t="str">
        <f t="shared" si="70"/>
        <v/>
      </c>
      <c r="AT26" s="13" t="str">
        <f t="shared" si="70"/>
        <v/>
      </c>
      <c r="AU26" s="22" t="str">
        <f t="shared" si="71"/>
        <v/>
      </c>
      <c r="AV26" s="22" t="str">
        <f t="shared" si="72"/>
        <v/>
      </c>
      <c r="AW26" s="22" t="str">
        <f t="shared" si="73"/>
        <v/>
      </c>
      <c r="AX26" s="22" t="str">
        <f t="shared" si="74"/>
        <v/>
      </c>
      <c r="AY26" s="22" t="str">
        <f t="shared" si="75"/>
        <v/>
      </c>
      <c r="BA26" s="13" t="str">
        <f t="shared" si="76"/>
        <v/>
      </c>
      <c r="BB26" s="13" t="str">
        <f t="shared" si="76"/>
        <v/>
      </c>
      <c r="BC26" s="13" t="str">
        <f t="shared" si="76"/>
        <v/>
      </c>
      <c r="BD26" s="66" t="str">
        <f t="shared" si="77"/>
        <v/>
      </c>
      <c r="BE26" s="22" t="str">
        <f t="shared" si="78"/>
        <v/>
      </c>
      <c r="BF26" s="22" t="str">
        <f t="shared" si="79"/>
        <v/>
      </c>
      <c r="BG26" s="66" t="str">
        <f t="shared" si="80"/>
        <v/>
      </c>
      <c r="BH26" s="22" t="str">
        <f t="shared" si="81"/>
        <v/>
      </c>
      <c r="BI26" s="22" t="str">
        <f t="shared" si="82"/>
        <v/>
      </c>
      <c r="BJ26" s="66" t="str">
        <f t="shared" si="83"/>
        <v/>
      </c>
      <c r="BK26" s="22" t="str">
        <f t="shared" si="84"/>
        <v/>
      </c>
      <c r="BL26" s="22" t="str">
        <f t="shared" si="85"/>
        <v/>
      </c>
      <c r="BM26" s="66" t="str">
        <f t="shared" si="86"/>
        <v/>
      </c>
      <c r="BN26" s="22" t="str">
        <f t="shared" si="87"/>
        <v/>
      </c>
      <c r="BO26" s="22" t="str">
        <f t="shared" si="88"/>
        <v/>
      </c>
      <c r="BP26" s="66" t="str">
        <f t="shared" si="89"/>
        <v/>
      </c>
      <c r="BQ26" s="22" t="str">
        <f t="shared" si="90"/>
        <v/>
      </c>
      <c r="BR26" s="22" t="str">
        <f t="shared" si="91"/>
        <v/>
      </c>
      <c r="BT26" s="13" t="str">
        <f t="shared" si="92"/>
        <v/>
      </c>
      <c r="BU26" s="13" t="str">
        <f t="shared" si="92"/>
        <v/>
      </c>
      <c r="BV26" s="13" t="str">
        <f t="shared" si="92"/>
        <v/>
      </c>
      <c r="BW26" s="66" t="str">
        <f t="shared" si="93"/>
        <v/>
      </c>
      <c r="BX26" s="22" t="str">
        <f t="shared" si="94"/>
        <v/>
      </c>
      <c r="BY26" s="22" t="str">
        <f t="shared" si="95"/>
        <v/>
      </c>
      <c r="BZ26" s="66" t="str">
        <f t="shared" si="96"/>
        <v/>
      </c>
      <c r="CA26" s="22" t="str">
        <f t="shared" si="97"/>
        <v/>
      </c>
      <c r="CB26" s="22" t="str">
        <f t="shared" si="98"/>
        <v/>
      </c>
      <c r="CC26" s="66" t="str">
        <f t="shared" si="99"/>
        <v/>
      </c>
      <c r="CD26" s="22" t="str">
        <f t="shared" si="100"/>
        <v/>
      </c>
      <c r="CE26" s="22" t="str">
        <f t="shared" si="101"/>
        <v/>
      </c>
      <c r="CF26" s="66" t="str">
        <f t="shared" si="102"/>
        <v/>
      </c>
      <c r="CG26" s="22" t="str">
        <f t="shared" si="103"/>
        <v/>
      </c>
      <c r="CH26" s="22" t="str">
        <f t="shared" si="104"/>
        <v/>
      </c>
      <c r="CI26" s="66" t="str">
        <f t="shared" si="105"/>
        <v/>
      </c>
      <c r="CJ26" s="22" t="str">
        <f t="shared" si="106"/>
        <v/>
      </c>
      <c r="CK26" s="22" t="str">
        <f t="shared" si="107"/>
        <v/>
      </c>
    </row>
    <row r="27" spans="1:89" ht="15" customHeight="1" x14ac:dyDescent="0.2">
      <c r="A27" s="60" t="str">
        <f t="shared" si="57"/>
        <v/>
      </c>
      <c r="B27" s="61"/>
      <c r="C27" s="247"/>
      <c r="D27" s="249"/>
      <c r="E27" s="15" t="str">
        <f t="shared" si="58"/>
        <v/>
      </c>
      <c r="F27" s="16" t="str">
        <f t="shared" si="59"/>
        <v/>
      </c>
      <c r="G27" s="8"/>
      <c r="H27" s="238"/>
      <c r="I27" s="242" t="str">
        <f t="shared" si="60"/>
        <v/>
      </c>
      <c r="J27" s="234" t="str">
        <f t="shared" si="61"/>
        <v/>
      </c>
      <c r="K27" s="8"/>
      <c r="L27" s="238"/>
      <c r="M27" s="242" t="str">
        <f t="shared" si="62"/>
        <v/>
      </c>
      <c r="N27" s="234" t="str">
        <f t="shared" si="63"/>
        <v/>
      </c>
      <c r="O27" s="8"/>
      <c r="P27" s="238"/>
      <c r="Q27" s="242" t="str">
        <f t="shared" si="64"/>
        <v/>
      </c>
      <c r="R27" s="234" t="str">
        <f t="shared" si="65"/>
        <v/>
      </c>
      <c r="S27" s="8"/>
      <c r="T27" s="238"/>
      <c r="U27" s="242" t="str">
        <f t="shared" si="66"/>
        <v/>
      </c>
      <c r="V27" s="234" t="str">
        <f t="shared" si="67"/>
        <v/>
      </c>
      <c r="W27" s="8"/>
      <c r="X27" s="238"/>
      <c r="Y27" s="242" t="str">
        <f t="shared" si="68"/>
        <v/>
      </c>
      <c r="Z27" s="234" t="str">
        <f t="shared" si="69"/>
        <v/>
      </c>
      <c r="AR27" s="13" t="str">
        <f t="shared" si="70"/>
        <v/>
      </c>
      <c r="AS27" s="13" t="str">
        <f t="shared" si="70"/>
        <v/>
      </c>
      <c r="AT27" s="13" t="str">
        <f t="shared" si="70"/>
        <v/>
      </c>
      <c r="AU27" s="22" t="str">
        <f t="shared" si="71"/>
        <v/>
      </c>
      <c r="AV27" s="22" t="str">
        <f t="shared" si="72"/>
        <v/>
      </c>
      <c r="AW27" s="22" t="str">
        <f t="shared" si="73"/>
        <v/>
      </c>
      <c r="AX27" s="22" t="str">
        <f t="shared" si="74"/>
        <v/>
      </c>
      <c r="AY27" s="22" t="str">
        <f t="shared" si="75"/>
        <v/>
      </c>
      <c r="BA27" s="13" t="str">
        <f t="shared" si="76"/>
        <v/>
      </c>
      <c r="BB27" s="13" t="str">
        <f t="shared" si="76"/>
        <v/>
      </c>
      <c r="BC27" s="13" t="str">
        <f t="shared" si="76"/>
        <v/>
      </c>
      <c r="BD27" s="66" t="str">
        <f t="shared" si="77"/>
        <v/>
      </c>
      <c r="BE27" s="22" t="str">
        <f t="shared" si="78"/>
        <v/>
      </c>
      <c r="BF27" s="22" t="str">
        <f t="shared" si="79"/>
        <v/>
      </c>
      <c r="BG27" s="66" t="str">
        <f t="shared" si="80"/>
        <v/>
      </c>
      <c r="BH27" s="22" t="str">
        <f t="shared" si="81"/>
        <v/>
      </c>
      <c r="BI27" s="22" t="str">
        <f t="shared" si="82"/>
        <v/>
      </c>
      <c r="BJ27" s="66" t="str">
        <f t="shared" si="83"/>
        <v/>
      </c>
      <c r="BK27" s="22" t="str">
        <f t="shared" si="84"/>
        <v/>
      </c>
      <c r="BL27" s="22" t="str">
        <f t="shared" si="85"/>
        <v/>
      </c>
      <c r="BM27" s="66" t="str">
        <f t="shared" si="86"/>
        <v/>
      </c>
      <c r="BN27" s="22" t="str">
        <f t="shared" si="87"/>
        <v/>
      </c>
      <c r="BO27" s="22" t="str">
        <f t="shared" si="88"/>
        <v/>
      </c>
      <c r="BP27" s="66" t="str">
        <f t="shared" si="89"/>
        <v/>
      </c>
      <c r="BQ27" s="22" t="str">
        <f t="shared" si="90"/>
        <v/>
      </c>
      <c r="BR27" s="22" t="str">
        <f t="shared" si="91"/>
        <v/>
      </c>
      <c r="BT27" s="13" t="str">
        <f t="shared" si="92"/>
        <v/>
      </c>
      <c r="BU27" s="13" t="str">
        <f t="shared" si="92"/>
        <v/>
      </c>
      <c r="BV27" s="13" t="str">
        <f t="shared" si="92"/>
        <v/>
      </c>
      <c r="BW27" s="66" t="str">
        <f t="shared" si="93"/>
        <v/>
      </c>
      <c r="BX27" s="22" t="str">
        <f t="shared" si="94"/>
        <v/>
      </c>
      <c r="BY27" s="22" t="str">
        <f t="shared" si="95"/>
        <v/>
      </c>
      <c r="BZ27" s="66" t="str">
        <f t="shared" si="96"/>
        <v/>
      </c>
      <c r="CA27" s="22" t="str">
        <f t="shared" si="97"/>
        <v/>
      </c>
      <c r="CB27" s="22" t="str">
        <f t="shared" si="98"/>
        <v/>
      </c>
      <c r="CC27" s="66" t="str">
        <f t="shared" si="99"/>
        <v/>
      </c>
      <c r="CD27" s="22" t="str">
        <f t="shared" si="100"/>
        <v/>
      </c>
      <c r="CE27" s="22" t="str">
        <f t="shared" si="101"/>
        <v/>
      </c>
      <c r="CF27" s="66" t="str">
        <f t="shared" si="102"/>
        <v/>
      </c>
      <c r="CG27" s="22" t="str">
        <f t="shared" si="103"/>
        <v/>
      </c>
      <c r="CH27" s="22" t="str">
        <f t="shared" si="104"/>
        <v/>
      </c>
      <c r="CI27" s="66" t="str">
        <f t="shared" si="105"/>
        <v/>
      </c>
      <c r="CJ27" s="22" t="str">
        <f t="shared" si="106"/>
        <v/>
      </c>
      <c r="CK27" s="22" t="str">
        <f t="shared" si="107"/>
        <v/>
      </c>
    </row>
    <row r="28" spans="1:89" ht="15" customHeight="1" x14ac:dyDescent="0.2">
      <c r="A28" s="60" t="str">
        <f t="shared" si="57"/>
        <v/>
      </c>
      <c r="B28" s="61"/>
      <c r="C28" s="247"/>
      <c r="D28" s="249"/>
      <c r="E28" s="15" t="str">
        <f t="shared" si="58"/>
        <v/>
      </c>
      <c r="F28" s="16" t="str">
        <f t="shared" si="59"/>
        <v/>
      </c>
      <c r="G28" s="8"/>
      <c r="H28" s="238"/>
      <c r="I28" s="242" t="str">
        <f t="shared" si="60"/>
        <v/>
      </c>
      <c r="J28" s="234" t="str">
        <f t="shared" si="61"/>
        <v/>
      </c>
      <c r="K28" s="8"/>
      <c r="L28" s="238"/>
      <c r="M28" s="242" t="str">
        <f t="shared" si="62"/>
        <v/>
      </c>
      <c r="N28" s="234" t="str">
        <f t="shared" si="63"/>
        <v/>
      </c>
      <c r="O28" s="8"/>
      <c r="P28" s="238"/>
      <c r="Q28" s="242" t="str">
        <f t="shared" si="64"/>
        <v/>
      </c>
      <c r="R28" s="234" t="str">
        <f t="shared" si="65"/>
        <v/>
      </c>
      <c r="S28" s="8"/>
      <c r="T28" s="238"/>
      <c r="U28" s="242" t="str">
        <f t="shared" si="66"/>
        <v/>
      </c>
      <c r="V28" s="234" t="str">
        <f t="shared" si="67"/>
        <v/>
      </c>
      <c r="W28" s="8"/>
      <c r="X28" s="238"/>
      <c r="Y28" s="242" t="str">
        <f t="shared" si="68"/>
        <v/>
      </c>
      <c r="Z28" s="234" t="str">
        <f t="shared" si="69"/>
        <v/>
      </c>
      <c r="AR28" s="13" t="str">
        <f t="shared" si="70"/>
        <v/>
      </c>
      <c r="AS28" s="13" t="str">
        <f t="shared" si="70"/>
        <v/>
      </c>
      <c r="AT28" s="13" t="str">
        <f t="shared" si="70"/>
        <v/>
      </c>
      <c r="AU28" s="22" t="str">
        <f t="shared" si="71"/>
        <v/>
      </c>
      <c r="AV28" s="22" t="str">
        <f t="shared" si="72"/>
        <v/>
      </c>
      <c r="AW28" s="22" t="str">
        <f t="shared" si="73"/>
        <v/>
      </c>
      <c r="AX28" s="22" t="str">
        <f t="shared" si="74"/>
        <v/>
      </c>
      <c r="AY28" s="22" t="str">
        <f t="shared" si="75"/>
        <v/>
      </c>
      <c r="BA28" s="13" t="str">
        <f t="shared" si="76"/>
        <v/>
      </c>
      <c r="BB28" s="13" t="str">
        <f t="shared" si="76"/>
        <v/>
      </c>
      <c r="BC28" s="13" t="str">
        <f t="shared" si="76"/>
        <v/>
      </c>
      <c r="BD28" s="66" t="str">
        <f t="shared" si="77"/>
        <v/>
      </c>
      <c r="BE28" s="22" t="str">
        <f t="shared" si="78"/>
        <v/>
      </c>
      <c r="BF28" s="22" t="str">
        <f t="shared" si="79"/>
        <v/>
      </c>
      <c r="BG28" s="66" t="str">
        <f t="shared" si="80"/>
        <v/>
      </c>
      <c r="BH28" s="22" t="str">
        <f t="shared" si="81"/>
        <v/>
      </c>
      <c r="BI28" s="22" t="str">
        <f t="shared" si="82"/>
        <v/>
      </c>
      <c r="BJ28" s="66" t="str">
        <f t="shared" si="83"/>
        <v/>
      </c>
      <c r="BK28" s="22" t="str">
        <f t="shared" si="84"/>
        <v/>
      </c>
      <c r="BL28" s="22" t="str">
        <f t="shared" si="85"/>
        <v/>
      </c>
      <c r="BM28" s="66" t="str">
        <f t="shared" si="86"/>
        <v/>
      </c>
      <c r="BN28" s="22" t="str">
        <f t="shared" si="87"/>
        <v/>
      </c>
      <c r="BO28" s="22" t="str">
        <f t="shared" si="88"/>
        <v/>
      </c>
      <c r="BP28" s="66" t="str">
        <f t="shared" si="89"/>
        <v/>
      </c>
      <c r="BQ28" s="22" t="str">
        <f t="shared" si="90"/>
        <v/>
      </c>
      <c r="BR28" s="22" t="str">
        <f t="shared" si="91"/>
        <v/>
      </c>
      <c r="BT28" s="13" t="str">
        <f t="shared" si="92"/>
        <v/>
      </c>
      <c r="BU28" s="13" t="str">
        <f t="shared" si="92"/>
        <v/>
      </c>
      <c r="BV28" s="13" t="str">
        <f t="shared" si="92"/>
        <v/>
      </c>
      <c r="BW28" s="66" t="str">
        <f t="shared" si="93"/>
        <v/>
      </c>
      <c r="BX28" s="22" t="str">
        <f t="shared" si="94"/>
        <v/>
      </c>
      <c r="BY28" s="22" t="str">
        <f t="shared" si="95"/>
        <v/>
      </c>
      <c r="BZ28" s="66" t="str">
        <f t="shared" si="96"/>
        <v/>
      </c>
      <c r="CA28" s="22" t="str">
        <f t="shared" si="97"/>
        <v/>
      </c>
      <c r="CB28" s="22" t="str">
        <f t="shared" si="98"/>
        <v/>
      </c>
      <c r="CC28" s="66" t="str">
        <f t="shared" si="99"/>
        <v/>
      </c>
      <c r="CD28" s="22" t="str">
        <f t="shared" si="100"/>
        <v/>
      </c>
      <c r="CE28" s="22" t="str">
        <f t="shared" si="101"/>
        <v/>
      </c>
      <c r="CF28" s="66" t="str">
        <f t="shared" si="102"/>
        <v/>
      </c>
      <c r="CG28" s="22" t="str">
        <f t="shared" si="103"/>
        <v/>
      </c>
      <c r="CH28" s="22" t="str">
        <f t="shared" si="104"/>
        <v/>
      </c>
      <c r="CI28" s="66" t="str">
        <f t="shared" si="105"/>
        <v/>
      </c>
      <c r="CJ28" s="22" t="str">
        <f t="shared" si="106"/>
        <v/>
      </c>
      <c r="CK28" s="22" t="str">
        <f t="shared" si="107"/>
        <v/>
      </c>
    </row>
    <row r="29" spans="1:89" ht="15" customHeight="1" x14ac:dyDescent="0.2">
      <c r="A29" s="60" t="str">
        <f t="shared" si="57"/>
        <v/>
      </c>
      <c r="B29" s="61"/>
      <c r="C29" s="247"/>
      <c r="D29" s="249"/>
      <c r="E29" s="15" t="str">
        <f t="shared" si="58"/>
        <v/>
      </c>
      <c r="F29" s="16" t="str">
        <f t="shared" si="59"/>
        <v/>
      </c>
      <c r="G29" s="8"/>
      <c r="H29" s="238"/>
      <c r="I29" s="242" t="str">
        <f t="shared" si="60"/>
        <v/>
      </c>
      <c r="J29" s="234" t="str">
        <f t="shared" si="61"/>
        <v/>
      </c>
      <c r="K29" s="8"/>
      <c r="L29" s="238"/>
      <c r="M29" s="242" t="str">
        <f t="shared" si="62"/>
        <v/>
      </c>
      <c r="N29" s="234" t="str">
        <f t="shared" si="63"/>
        <v/>
      </c>
      <c r="O29" s="8"/>
      <c r="P29" s="238"/>
      <c r="Q29" s="242" t="str">
        <f t="shared" si="64"/>
        <v/>
      </c>
      <c r="R29" s="234" t="str">
        <f t="shared" si="65"/>
        <v/>
      </c>
      <c r="S29" s="8"/>
      <c r="T29" s="238"/>
      <c r="U29" s="242" t="str">
        <f t="shared" si="66"/>
        <v/>
      </c>
      <c r="V29" s="234" t="str">
        <f t="shared" si="67"/>
        <v/>
      </c>
      <c r="W29" s="8"/>
      <c r="X29" s="238"/>
      <c r="Y29" s="242" t="str">
        <f t="shared" si="68"/>
        <v/>
      </c>
      <c r="Z29" s="234" t="str">
        <f t="shared" si="69"/>
        <v/>
      </c>
      <c r="AR29" s="13" t="str">
        <f t="shared" si="70"/>
        <v/>
      </c>
      <c r="AS29" s="13" t="str">
        <f t="shared" si="70"/>
        <v/>
      </c>
      <c r="AT29" s="13" t="str">
        <f t="shared" si="70"/>
        <v/>
      </c>
      <c r="AU29" s="22" t="str">
        <f t="shared" si="71"/>
        <v/>
      </c>
      <c r="AV29" s="22" t="str">
        <f t="shared" si="72"/>
        <v/>
      </c>
      <c r="AW29" s="22" t="str">
        <f t="shared" si="73"/>
        <v/>
      </c>
      <c r="AX29" s="22" t="str">
        <f t="shared" si="74"/>
        <v/>
      </c>
      <c r="AY29" s="22" t="str">
        <f t="shared" si="75"/>
        <v/>
      </c>
      <c r="BA29" s="13" t="str">
        <f t="shared" si="76"/>
        <v/>
      </c>
      <c r="BB29" s="13" t="str">
        <f t="shared" si="76"/>
        <v/>
      </c>
      <c r="BC29" s="13" t="str">
        <f t="shared" si="76"/>
        <v/>
      </c>
      <c r="BD29" s="66" t="str">
        <f t="shared" si="77"/>
        <v/>
      </c>
      <c r="BE29" s="22" t="str">
        <f t="shared" si="78"/>
        <v/>
      </c>
      <c r="BF29" s="22" t="str">
        <f t="shared" si="79"/>
        <v/>
      </c>
      <c r="BG29" s="66" t="str">
        <f t="shared" si="80"/>
        <v/>
      </c>
      <c r="BH29" s="22" t="str">
        <f t="shared" si="81"/>
        <v/>
      </c>
      <c r="BI29" s="22" t="str">
        <f t="shared" si="82"/>
        <v/>
      </c>
      <c r="BJ29" s="66" t="str">
        <f t="shared" si="83"/>
        <v/>
      </c>
      <c r="BK29" s="22" t="str">
        <f t="shared" si="84"/>
        <v/>
      </c>
      <c r="BL29" s="22" t="str">
        <f t="shared" si="85"/>
        <v/>
      </c>
      <c r="BM29" s="66" t="str">
        <f t="shared" si="86"/>
        <v/>
      </c>
      <c r="BN29" s="22" t="str">
        <f t="shared" si="87"/>
        <v/>
      </c>
      <c r="BO29" s="22" t="str">
        <f t="shared" si="88"/>
        <v/>
      </c>
      <c r="BP29" s="66" t="str">
        <f t="shared" si="89"/>
        <v/>
      </c>
      <c r="BQ29" s="22" t="str">
        <f t="shared" si="90"/>
        <v/>
      </c>
      <c r="BR29" s="22" t="str">
        <f t="shared" si="91"/>
        <v/>
      </c>
      <c r="BT29" s="13" t="str">
        <f t="shared" si="92"/>
        <v/>
      </c>
      <c r="BU29" s="13" t="str">
        <f t="shared" si="92"/>
        <v/>
      </c>
      <c r="BV29" s="13" t="str">
        <f t="shared" si="92"/>
        <v/>
      </c>
      <c r="BW29" s="66" t="str">
        <f t="shared" si="93"/>
        <v/>
      </c>
      <c r="BX29" s="22" t="str">
        <f t="shared" si="94"/>
        <v/>
      </c>
      <c r="BY29" s="22" t="str">
        <f t="shared" si="95"/>
        <v/>
      </c>
      <c r="BZ29" s="66" t="str">
        <f t="shared" si="96"/>
        <v/>
      </c>
      <c r="CA29" s="22" t="str">
        <f t="shared" si="97"/>
        <v/>
      </c>
      <c r="CB29" s="22" t="str">
        <f t="shared" si="98"/>
        <v/>
      </c>
      <c r="CC29" s="66" t="str">
        <f t="shared" si="99"/>
        <v/>
      </c>
      <c r="CD29" s="22" t="str">
        <f t="shared" si="100"/>
        <v/>
      </c>
      <c r="CE29" s="22" t="str">
        <f t="shared" si="101"/>
        <v/>
      </c>
      <c r="CF29" s="66" t="str">
        <f t="shared" si="102"/>
        <v/>
      </c>
      <c r="CG29" s="22" t="str">
        <f t="shared" si="103"/>
        <v/>
      </c>
      <c r="CH29" s="22" t="str">
        <f t="shared" si="104"/>
        <v/>
      </c>
      <c r="CI29" s="66" t="str">
        <f t="shared" si="105"/>
        <v/>
      </c>
      <c r="CJ29" s="22" t="str">
        <f t="shared" si="106"/>
        <v/>
      </c>
      <c r="CK29" s="22" t="str">
        <f t="shared" si="107"/>
        <v/>
      </c>
    </row>
    <row r="30" spans="1:89" ht="15" customHeight="1" x14ac:dyDescent="0.2">
      <c r="A30" s="60" t="str">
        <f>F30</f>
        <v/>
      </c>
      <c r="B30" s="61"/>
      <c r="C30" s="247"/>
      <c r="D30" s="249"/>
      <c r="E30" s="15" t="str">
        <f t="shared" si="58"/>
        <v/>
      </c>
      <c r="F30" s="16" t="str">
        <f t="shared" si="59"/>
        <v/>
      </c>
      <c r="G30" s="8"/>
      <c r="H30" s="238"/>
      <c r="I30" s="242" t="str">
        <f t="shared" si="60"/>
        <v/>
      </c>
      <c r="J30" s="234" t="str">
        <f t="shared" si="61"/>
        <v/>
      </c>
      <c r="K30" s="8"/>
      <c r="L30" s="238"/>
      <c r="M30" s="242" t="str">
        <f t="shared" si="62"/>
        <v/>
      </c>
      <c r="N30" s="234" t="str">
        <f t="shared" si="63"/>
        <v/>
      </c>
      <c r="O30" s="8"/>
      <c r="P30" s="238"/>
      <c r="Q30" s="242" t="str">
        <f t="shared" si="64"/>
        <v/>
      </c>
      <c r="R30" s="234" t="str">
        <f t="shared" si="65"/>
        <v/>
      </c>
      <c r="S30" s="8"/>
      <c r="T30" s="238"/>
      <c r="U30" s="242" t="str">
        <f t="shared" si="66"/>
        <v/>
      </c>
      <c r="V30" s="234" t="str">
        <f t="shared" si="67"/>
        <v/>
      </c>
      <c r="W30" s="8"/>
      <c r="X30" s="238"/>
      <c r="Y30" s="242" t="str">
        <f t="shared" si="68"/>
        <v/>
      </c>
      <c r="Z30" s="234" t="str">
        <f t="shared" si="69"/>
        <v/>
      </c>
      <c r="AR30" s="13" t="str">
        <f t="shared" si="70"/>
        <v/>
      </c>
      <c r="AS30" s="13" t="str">
        <f t="shared" si="70"/>
        <v/>
      </c>
      <c r="AT30" s="13" t="str">
        <f t="shared" si="70"/>
        <v/>
      </c>
      <c r="AU30" s="22" t="str">
        <f t="shared" si="71"/>
        <v/>
      </c>
      <c r="AV30" s="22" t="str">
        <f t="shared" si="72"/>
        <v/>
      </c>
      <c r="AW30" s="22" t="str">
        <f t="shared" si="73"/>
        <v/>
      </c>
      <c r="AX30" s="22" t="str">
        <f t="shared" si="74"/>
        <v/>
      </c>
      <c r="AY30" s="22" t="str">
        <f t="shared" si="75"/>
        <v/>
      </c>
      <c r="BA30" s="13" t="str">
        <f t="shared" si="76"/>
        <v/>
      </c>
      <c r="BB30" s="13" t="str">
        <f t="shared" si="76"/>
        <v/>
      </c>
      <c r="BC30" s="13" t="str">
        <f t="shared" si="76"/>
        <v/>
      </c>
      <c r="BD30" s="66" t="str">
        <f t="shared" si="77"/>
        <v/>
      </c>
      <c r="BE30" s="22" t="str">
        <f t="shared" si="78"/>
        <v/>
      </c>
      <c r="BF30" s="22" t="str">
        <f t="shared" si="79"/>
        <v/>
      </c>
      <c r="BG30" s="66" t="str">
        <f t="shared" si="80"/>
        <v/>
      </c>
      <c r="BH30" s="22" t="str">
        <f t="shared" si="81"/>
        <v/>
      </c>
      <c r="BI30" s="22" t="str">
        <f t="shared" si="82"/>
        <v/>
      </c>
      <c r="BJ30" s="66" t="str">
        <f t="shared" si="83"/>
        <v/>
      </c>
      <c r="BK30" s="22" t="str">
        <f t="shared" si="84"/>
        <v/>
      </c>
      <c r="BL30" s="22" t="str">
        <f t="shared" si="85"/>
        <v/>
      </c>
      <c r="BM30" s="66" t="str">
        <f t="shared" si="86"/>
        <v/>
      </c>
      <c r="BN30" s="22" t="str">
        <f t="shared" si="87"/>
        <v/>
      </c>
      <c r="BO30" s="22" t="str">
        <f t="shared" si="88"/>
        <v/>
      </c>
      <c r="BP30" s="66" t="str">
        <f t="shared" si="89"/>
        <v/>
      </c>
      <c r="BQ30" s="22" t="str">
        <f t="shared" si="90"/>
        <v/>
      </c>
      <c r="BR30" s="22" t="str">
        <f t="shared" si="91"/>
        <v/>
      </c>
      <c r="BT30" s="13" t="str">
        <f t="shared" si="92"/>
        <v/>
      </c>
      <c r="BU30" s="13" t="str">
        <f t="shared" si="92"/>
        <v/>
      </c>
      <c r="BV30" s="13" t="str">
        <f t="shared" si="92"/>
        <v/>
      </c>
      <c r="BW30" s="66" t="str">
        <f t="shared" si="93"/>
        <v/>
      </c>
      <c r="BX30" s="22" t="str">
        <f t="shared" si="94"/>
        <v/>
      </c>
      <c r="BY30" s="22" t="str">
        <f t="shared" si="95"/>
        <v/>
      </c>
      <c r="BZ30" s="66" t="str">
        <f t="shared" si="96"/>
        <v/>
      </c>
      <c r="CA30" s="22" t="str">
        <f t="shared" si="97"/>
        <v/>
      </c>
      <c r="CB30" s="22" t="str">
        <f t="shared" si="98"/>
        <v/>
      </c>
      <c r="CC30" s="66" t="str">
        <f t="shared" si="99"/>
        <v/>
      </c>
      <c r="CD30" s="22" t="str">
        <f t="shared" si="100"/>
        <v/>
      </c>
      <c r="CE30" s="22" t="str">
        <f t="shared" si="101"/>
        <v/>
      </c>
      <c r="CF30" s="66" t="str">
        <f t="shared" si="102"/>
        <v/>
      </c>
      <c r="CG30" s="22" t="str">
        <f t="shared" si="103"/>
        <v/>
      </c>
      <c r="CH30" s="22" t="str">
        <f t="shared" si="104"/>
        <v/>
      </c>
      <c r="CI30" s="66" t="str">
        <f t="shared" si="105"/>
        <v/>
      </c>
      <c r="CJ30" s="22" t="str">
        <f t="shared" si="106"/>
        <v/>
      </c>
      <c r="CK30" s="22" t="str">
        <f t="shared" si="107"/>
        <v/>
      </c>
    </row>
    <row r="31" spans="1:89" ht="15" customHeight="1" thickBot="1" x14ac:dyDescent="0.25">
      <c r="A31" s="60" t="str">
        <f>F31</f>
        <v/>
      </c>
      <c r="B31" s="250"/>
      <c r="C31" s="250"/>
      <c r="D31" s="251"/>
      <c r="E31" s="15" t="str">
        <f t="shared" si="58"/>
        <v/>
      </c>
      <c r="F31" s="20" t="str">
        <f t="shared" si="59"/>
        <v/>
      </c>
      <c r="G31" s="21"/>
      <c r="H31" s="238"/>
      <c r="I31" s="242" t="str">
        <f t="shared" si="60"/>
        <v/>
      </c>
      <c r="J31" s="234" t="str">
        <f t="shared" si="61"/>
        <v/>
      </c>
      <c r="K31" s="21"/>
      <c r="L31" s="238"/>
      <c r="M31" s="242" t="str">
        <f t="shared" si="62"/>
        <v/>
      </c>
      <c r="N31" s="234" t="str">
        <f t="shared" si="63"/>
        <v/>
      </c>
      <c r="O31" s="21"/>
      <c r="P31" s="238"/>
      <c r="Q31" s="242" t="str">
        <f t="shared" si="64"/>
        <v/>
      </c>
      <c r="R31" s="234" t="str">
        <f t="shared" si="65"/>
        <v/>
      </c>
      <c r="S31" s="21"/>
      <c r="T31" s="238"/>
      <c r="U31" s="242" t="str">
        <f t="shared" si="66"/>
        <v/>
      </c>
      <c r="V31" s="234" t="str">
        <f t="shared" si="67"/>
        <v/>
      </c>
      <c r="W31" s="21"/>
      <c r="X31" s="238"/>
      <c r="Y31" s="242" t="str">
        <f t="shared" si="68"/>
        <v/>
      </c>
      <c r="Z31" s="234" t="str">
        <f t="shared" si="69"/>
        <v/>
      </c>
      <c r="AR31" s="13" t="str">
        <f t="shared" si="70"/>
        <v/>
      </c>
      <c r="AS31" s="13" t="str">
        <f t="shared" si="70"/>
        <v/>
      </c>
      <c r="AT31" s="13" t="str">
        <f t="shared" si="70"/>
        <v/>
      </c>
      <c r="AU31" s="22" t="str">
        <f t="shared" si="71"/>
        <v/>
      </c>
      <c r="AV31" s="22" t="str">
        <f t="shared" si="72"/>
        <v/>
      </c>
      <c r="AW31" s="22" t="str">
        <f t="shared" si="73"/>
        <v/>
      </c>
      <c r="AX31" s="22" t="str">
        <f t="shared" si="74"/>
        <v/>
      </c>
      <c r="AY31" s="22" t="str">
        <f t="shared" si="75"/>
        <v/>
      </c>
      <c r="BA31" s="13" t="str">
        <f t="shared" si="76"/>
        <v/>
      </c>
      <c r="BB31" s="13" t="str">
        <f t="shared" si="76"/>
        <v/>
      </c>
      <c r="BC31" s="13" t="str">
        <f t="shared" si="76"/>
        <v/>
      </c>
      <c r="BD31" s="66" t="str">
        <f t="shared" si="77"/>
        <v/>
      </c>
      <c r="BE31" s="22" t="str">
        <f t="shared" si="78"/>
        <v/>
      </c>
      <c r="BF31" s="22" t="str">
        <f t="shared" si="79"/>
        <v/>
      </c>
      <c r="BG31" s="66" t="str">
        <f t="shared" si="80"/>
        <v/>
      </c>
      <c r="BH31" s="22" t="str">
        <f t="shared" si="81"/>
        <v/>
      </c>
      <c r="BI31" s="22" t="str">
        <f t="shared" si="82"/>
        <v/>
      </c>
      <c r="BJ31" s="66" t="str">
        <f t="shared" si="83"/>
        <v/>
      </c>
      <c r="BK31" s="22" t="str">
        <f t="shared" si="84"/>
        <v/>
      </c>
      <c r="BL31" s="22" t="str">
        <f t="shared" si="85"/>
        <v/>
      </c>
      <c r="BM31" s="66" t="str">
        <f t="shared" si="86"/>
        <v/>
      </c>
      <c r="BN31" s="22" t="str">
        <f t="shared" si="87"/>
        <v/>
      </c>
      <c r="BO31" s="22" t="str">
        <f t="shared" si="88"/>
        <v/>
      </c>
      <c r="BP31" s="66" t="str">
        <f t="shared" si="89"/>
        <v/>
      </c>
      <c r="BQ31" s="22" t="str">
        <f t="shared" si="90"/>
        <v/>
      </c>
      <c r="BR31" s="22" t="str">
        <f t="shared" si="91"/>
        <v/>
      </c>
      <c r="BT31" s="13" t="str">
        <f t="shared" si="92"/>
        <v/>
      </c>
      <c r="BU31" s="13" t="str">
        <f t="shared" si="92"/>
        <v/>
      </c>
      <c r="BV31" s="13" t="str">
        <f t="shared" si="92"/>
        <v/>
      </c>
      <c r="BW31" s="66" t="str">
        <f t="shared" si="93"/>
        <v/>
      </c>
      <c r="BX31" s="22" t="str">
        <f t="shared" si="94"/>
        <v/>
      </c>
      <c r="BY31" s="22" t="str">
        <f t="shared" si="95"/>
        <v/>
      </c>
      <c r="BZ31" s="66" t="str">
        <f t="shared" si="96"/>
        <v/>
      </c>
      <c r="CA31" s="22" t="str">
        <f t="shared" si="97"/>
        <v/>
      </c>
      <c r="CB31" s="22" t="str">
        <f t="shared" si="98"/>
        <v/>
      </c>
      <c r="CC31" s="66" t="str">
        <f t="shared" si="99"/>
        <v/>
      </c>
      <c r="CD31" s="22" t="str">
        <f t="shared" si="100"/>
        <v/>
      </c>
      <c r="CE31" s="22" t="str">
        <f t="shared" si="101"/>
        <v/>
      </c>
      <c r="CF31" s="66" t="str">
        <f t="shared" si="102"/>
        <v/>
      </c>
      <c r="CG31" s="22" t="str">
        <f t="shared" si="103"/>
        <v/>
      </c>
      <c r="CH31" s="22" t="str">
        <f t="shared" si="104"/>
        <v/>
      </c>
      <c r="CI31" s="66" t="str">
        <f t="shared" si="105"/>
        <v/>
      </c>
      <c r="CJ31" s="22" t="str">
        <f t="shared" si="106"/>
        <v/>
      </c>
      <c r="CK31" s="22" t="str">
        <f t="shared" si="107"/>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customFormat="1" ht="15" customHeight="1" thickTop="1" x14ac:dyDescent="0.2"/>
    <row r="34" customFormat="1" x14ac:dyDescent="0.2"/>
  </sheetData>
  <mergeCells count="12">
    <mergeCell ref="X8:Z8"/>
    <mergeCell ref="D2:Z6"/>
    <mergeCell ref="H7:J7"/>
    <mergeCell ref="L7:N7"/>
    <mergeCell ref="P7:R7"/>
    <mergeCell ref="T7:V7"/>
    <mergeCell ref="X7:Z7"/>
    <mergeCell ref="E8:F8"/>
    <mergeCell ref="H8:J8"/>
    <mergeCell ref="L8:N8"/>
    <mergeCell ref="P8:R8"/>
    <mergeCell ref="T8:V8"/>
  </mergeCells>
  <dataValidations count="2">
    <dataValidation type="list" allowBlank="1" showInputMessage="1" showErrorMessage="1" sqref="T8:V8 L8:N8 P8:R8 X8:Z8 H8:J8 BD8 BG8 BJ8 BM8 BP8 BW8 BZ8 CC8 CF8 CI8" xr:uid="{66A2E65B-5EB1-4942-8158-E5CEE7170F51}">
      <formula1>Windspd</formula1>
    </dataValidation>
    <dataValidation type="list" allowBlank="1" showInputMessage="1" showErrorMessage="1" sqref="C11:C31" xr:uid="{7800752E-6842-4742-B2E2-ACAA0541D7FC}">
      <formula1>Boats</formula1>
    </dataValidation>
  </dataValidations>
  <pageMargins left="0.7" right="0.7" top="0.75" bottom="0.75" header="0.3" footer="0.3"/>
  <pageSetup orientation="portrait" verticalDpi="0"/>
  <extLst>
    <ext xmlns:x14="http://schemas.microsoft.com/office/spreadsheetml/2009/9/main" uri="{CCE6A557-97BC-4b89-ADB6-D9C93CAAB3DF}">
      <x14:dataValidations xmlns:xm="http://schemas.microsoft.com/office/excel/2006/main" count="1">
        <x14:dataValidation type="list" allowBlank="1" showInputMessage="1" showErrorMessage="1" xr:uid="{700D7B04-A4FA-445E-82B6-172CE8F0D97E}">
          <x14:formula1>
            <xm:f>Memb!$B$2:$B$317</xm:f>
          </x14:formula1>
          <xm:sqref>B11:B31</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D281"/>
  <sheetViews>
    <sheetView zoomScale="98" zoomScaleNormal="98" workbookViewId="0">
      <pane xSplit="10" ySplit="4" topLeftCell="K5" activePane="bottomRight" state="frozen"/>
      <selection pane="topRight" activeCell="K1" sqref="K1"/>
      <selection pane="bottomLeft" activeCell="A5" sqref="A5"/>
      <selection pane="bottomRight" activeCell="GC174" sqref="GC174:GC196"/>
    </sheetView>
  </sheetViews>
  <sheetFormatPr defaultColWidth="9.140625" defaultRowHeight="15" customHeight="1" x14ac:dyDescent="0.2"/>
  <cols>
    <col min="1" max="1" width="7.28515625" style="152" customWidth="1"/>
    <col min="2" max="2" width="5.5703125" style="152" bestFit="1" customWidth="1"/>
    <col min="3" max="3" width="18.5703125" style="152" bestFit="1" customWidth="1"/>
    <col min="4" max="4" width="6.42578125" style="152" bestFit="1" customWidth="1"/>
    <col min="5" max="5" width="8.42578125" style="152" bestFit="1" customWidth="1"/>
    <col min="6" max="6" width="13.85546875" style="152" bestFit="1" customWidth="1"/>
    <col min="7" max="7" width="10.42578125" style="152" hidden="1" customWidth="1"/>
    <col min="8" max="8" width="13.85546875" style="152" hidden="1" customWidth="1"/>
    <col min="9" max="9" width="11.42578125" style="152" hidden="1" customWidth="1"/>
    <col min="10" max="10" width="11.42578125" style="152" customWidth="1"/>
    <col min="11" max="80" width="4.85546875" style="152" customWidth="1"/>
    <col min="81" max="100" width="6" style="152" customWidth="1"/>
    <col min="101" max="105" width="6.28515625" style="152" customWidth="1"/>
    <col min="106" max="115" width="4.85546875" style="152" customWidth="1"/>
    <col min="116" max="117" width="7.28515625" style="152" customWidth="1"/>
    <col min="118" max="118" width="4.28515625" style="152" customWidth="1"/>
    <col min="119" max="183" width="4.42578125" style="152" customWidth="1"/>
    <col min="184" max="184" width="9.140625" style="152"/>
    <col min="185" max="185" width="6.42578125" style="197" customWidth="1"/>
    <col min="186" max="195" width="4.85546875" style="152" customWidth="1"/>
    <col min="196" max="200" width="5.5703125" style="152" customWidth="1"/>
    <col min="201" max="205" width="6.42578125" style="152" customWidth="1"/>
    <col min="206" max="210" width="4.85546875" style="152" customWidth="1"/>
    <col min="211" max="215" width="6.28515625" style="152" customWidth="1"/>
    <col min="216" max="230" width="4.85546875" style="152" customWidth="1"/>
    <col min="231" max="250" width="6" style="152" customWidth="1"/>
    <col min="251" max="255" width="5.85546875" style="152" customWidth="1"/>
    <col min="256" max="280" width="4.85546875" style="152" customWidth="1"/>
    <col min="281" max="285" width="5.85546875" style="152" customWidth="1"/>
    <col min="286" max="290" width="6.28515625" style="152" customWidth="1"/>
    <col min="291" max="16384" width="9.140625" style="152"/>
  </cols>
  <sheetData>
    <row r="1" spans="1:290" ht="15" customHeight="1" thickTop="1" x14ac:dyDescent="0.2">
      <c r="A1" s="147" t="s">
        <v>516</v>
      </c>
      <c r="B1" s="147" t="s">
        <v>511</v>
      </c>
      <c r="C1" s="148"/>
      <c r="D1" s="149" t="s">
        <v>510</v>
      </c>
      <c r="E1" s="149" t="s">
        <v>313</v>
      </c>
      <c r="F1" s="149" t="s">
        <v>314</v>
      </c>
      <c r="G1" s="149" t="s">
        <v>507</v>
      </c>
      <c r="H1" s="149" t="s">
        <v>513</v>
      </c>
      <c r="I1" s="149" t="s">
        <v>513</v>
      </c>
      <c r="J1" s="149"/>
      <c r="K1" s="436" t="s">
        <v>966</v>
      </c>
      <c r="L1" s="437"/>
      <c r="M1" s="437"/>
      <c r="N1" s="437"/>
      <c r="O1" s="437"/>
      <c r="P1" s="436" t="s">
        <v>977</v>
      </c>
      <c r="Q1" s="437"/>
      <c r="R1" s="437"/>
      <c r="S1" s="437"/>
      <c r="T1" s="437"/>
      <c r="U1" s="436" t="s">
        <v>991</v>
      </c>
      <c r="V1" s="437"/>
      <c r="W1" s="437"/>
      <c r="X1" s="437"/>
      <c r="Y1" s="437"/>
      <c r="Z1" s="436" t="s">
        <v>1069</v>
      </c>
      <c r="AA1" s="437"/>
      <c r="AB1" s="437"/>
      <c r="AC1" s="437"/>
      <c r="AD1" s="437"/>
      <c r="AE1" s="436" t="s">
        <v>994</v>
      </c>
      <c r="AF1" s="437"/>
      <c r="AG1" s="437"/>
      <c r="AH1" s="437"/>
      <c r="AI1" s="437"/>
      <c r="AJ1" s="436" t="s">
        <v>1161</v>
      </c>
      <c r="AK1" s="437"/>
      <c r="AL1" s="437"/>
      <c r="AM1" s="437"/>
      <c r="AN1" s="437"/>
      <c r="AO1" s="436" t="s">
        <v>1163</v>
      </c>
      <c r="AP1" s="437"/>
      <c r="AQ1" s="437"/>
      <c r="AR1" s="437"/>
      <c r="AS1" s="437"/>
      <c r="AT1" s="436" t="s">
        <v>1170</v>
      </c>
      <c r="AU1" s="437"/>
      <c r="AV1" s="437"/>
      <c r="AW1" s="437"/>
      <c r="AX1" s="437"/>
      <c r="AY1" s="436" t="s">
        <v>1171</v>
      </c>
      <c r="AZ1" s="437"/>
      <c r="BA1" s="437"/>
      <c r="BB1" s="437"/>
      <c r="BC1" s="437"/>
      <c r="BD1" s="436" t="s">
        <v>1172</v>
      </c>
      <c r="BE1" s="437"/>
      <c r="BF1" s="437"/>
      <c r="BG1" s="437"/>
      <c r="BH1" s="437"/>
      <c r="BI1" s="436" t="s">
        <v>1186</v>
      </c>
      <c r="BJ1" s="437"/>
      <c r="BK1" s="437"/>
      <c r="BL1" s="437"/>
      <c r="BM1" s="437"/>
      <c r="BN1" s="436" t="s">
        <v>1192</v>
      </c>
      <c r="BO1" s="437"/>
      <c r="BP1" s="437"/>
      <c r="BQ1" s="437"/>
      <c r="BR1" s="437"/>
      <c r="BS1" s="436" t="s">
        <v>1193</v>
      </c>
      <c r="BT1" s="437"/>
      <c r="BU1" s="437"/>
      <c r="BV1" s="437"/>
      <c r="BW1" s="437"/>
      <c r="BX1" s="436" t="s">
        <v>1203</v>
      </c>
      <c r="BY1" s="437"/>
      <c r="BZ1" s="437"/>
      <c r="CA1" s="437"/>
      <c r="CB1" s="437"/>
      <c r="CC1" s="436" t="s">
        <v>1225</v>
      </c>
      <c r="CD1" s="437"/>
      <c r="CE1" s="437"/>
      <c r="CF1" s="437"/>
      <c r="CG1" s="437"/>
      <c r="CH1" s="436" t="s">
        <v>1227</v>
      </c>
      <c r="CI1" s="437"/>
      <c r="CJ1" s="437"/>
      <c r="CK1" s="437"/>
      <c r="CL1" s="437"/>
      <c r="CM1" s="436" t="s">
        <v>1226</v>
      </c>
      <c r="CN1" s="437"/>
      <c r="CO1" s="437"/>
      <c r="CP1" s="437"/>
      <c r="CQ1" s="437"/>
      <c r="CR1" s="436" t="s">
        <v>1231</v>
      </c>
      <c r="CS1" s="437"/>
      <c r="CT1" s="437"/>
      <c r="CU1" s="437"/>
      <c r="CV1" s="437"/>
      <c r="CW1" s="436" t="s">
        <v>1232</v>
      </c>
      <c r="CX1" s="437"/>
      <c r="CY1" s="437"/>
      <c r="CZ1" s="437"/>
      <c r="DA1" s="437"/>
      <c r="DB1" s="436" t="s">
        <v>1333</v>
      </c>
      <c r="DC1" s="437"/>
      <c r="DD1" s="437"/>
      <c r="DE1" s="437"/>
      <c r="DF1" s="437"/>
      <c r="DG1" s="436" t="s">
        <v>1334</v>
      </c>
      <c r="DH1" s="437"/>
      <c r="DI1" s="437"/>
      <c r="DJ1" s="437"/>
      <c r="DK1" s="437"/>
      <c r="DL1" s="150"/>
      <c r="DM1" s="151"/>
      <c r="GB1" s="192" t="s">
        <v>328</v>
      </c>
      <c r="GC1" s="192" t="s">
        <v>510</v>
      </c>
      <c r="GD1" s="436" t="s">
        <v>978</v>
      </c>
      <c r="GE1" s="437"/>
      <c r="GF1" s="437"/>
      <c r="GG1" s="437"/>
      <c r="GH1" s="437"/>
      <c r="GI1" s="436" t="s">
        <v>979</v>
      </c>
      <c r="GJ1" s="437"/>
      <c r="GK1" s="437"/>
      <c r="GL1" s="437"/>
      <c r="GM1" s="437"/>
      <c r="GN1" s="436" t="s">
        <v>1154</v>
      </c>
      <c r="GO1" s="437"/>
      <c r="GP1" s="437"/>
      <c r="GQ1" s="437"/>
      <c r="GR1" s="437"/>
      <c r="GS1" s="436" t="s">
        <v>1155</v>
      </c>
      <c r="GT1" s="437"/>
      <c r="GU1" s="437"/>
      <c r="GV1" s="437"/>
      <c r="GW1" s="437"/>
      <c r="GX1" s="436" t="s">
        <v>1168</v>
      </c>
      <c r="GY1" s="437"/>
      <c r="GZ1" s="437"/>
      <c r="HA1" s="437"/>
      <c r="HB1" s="437"/>
      <c r="HC1" s="436" t="s">
        <v>1204</v>
      </c>
      <c r="HD1" s="437"/>
      <c r="HE1" s="437"/>
      <c r="HF1" s="437"/>
      <c r="HG1" s="437"/>
      <c r="HH1" s="436" t="s">
        <v>1184</v>
      </c>
      <c r="HI1" s="437"/>
      <c r="HJ1" s="437"/>
      <c r="HK1" s="437"/>
      <c r="HL1" s="437"/>
      <c r="HM1" s="436" t="s">
        <v>1185</v>
      </c>
      <c r="HN1" s="437"/>
      <c r="HO1" s="437"/>
      <c r="HP1" s="437"/>
      <c r="HQ1" s="437"/>
      <c r="HR1" s="436" t="s">
        <v>1190</v>
      </c>
      <c r="HS1" s="437"/>
      <c r="HT1" s="437"/>
      <c r="HU1" s="437"/>
      <c r="HV1" s="437"/>
      <c r="HW1" s="436" t="s">
        <v>1198</v>
      </c>
      <c r="HX1" s="437"/>
      <c r="HY1" s="437"/>
      <c r="HZ1" s="437"/>
      <c r="IA1" s="437"/>
      <c r="IB1" s="436" t="s">
        <v>1191</v>
      </c>
      <c r="IC1" s="437"/>
      <c r="ID1" s="437"/>
      <c r="IE1" s="437"/>
      <c r="IF1" s="437"/>
      <c r="IG1" s="436" t="s">
        <v>1219</v>
      </c>
      <c r="IH1" s="437"/>
      <c r="II1" s="437"/>
      <c r="IJ1" s="437"/>
      <c r="IK1" s="437"/>
      <c r="IL1" s="436" t="s">
        <v>1222</v>
      </c>
      <c r="IM1" s="437"/>
      <c r="IN1" s="437"/>
      <c r="IO1" s="437"/>
      <c r="IP1" s="437"/>
      <c r="IQ1" s="436" t="s">
        <v>1294</v>
      </c>
      <c r="IR1" s="437"/>
      <c r="IS1" s="437"/>
      <c r="IT1" s="437"/>
      <c r="IU1" s="437"/>
      <c r="IV1" s="436" t="s">
        <v>1297</v>
      </c>
      <c r="IW1" s="437"/>
      <c r="IX1" s="437"/>
      <c r="IY1" s="437"/>
      <c r="IZ1" s="437"/>
      <c r="JA1" s="436" t="s">
        <v>1298</v>
      </c>
      <c r="JB1" s="437"/>
      <c r="JC1" s="437"/>
      <c r="JD1" s="437"/>
      <c r="JE1" s="437"/>
      <c r="JF1" s="436" t="s">
        <v>851</v>
      </c>
      <c r="JG1" s="437"/>
      <c r="JH1" s="437"/>
      <c r="JI1" s="437"/>
      <c r="JJ1" s="437"/>
      <c r="JK1" s="436" t="s">
        <v>1329</v>
      </c>
      <c r="JL1" s="437"/>
      <c r="JM1" s="437"/>
      <c r="JN1" s="437"/>
      <c r="JO1" s="437"/>
      <c r="JP1" s="436" t="s">
        <v>1330</v>
      </c>
      <c r="JQ1" s="437"/>
      <c r="JR1" s="437"/>
      <c r="JS1" s="437"/>
      <c r="JT1" s="437"/>
      <c r="JU1" s="436" t="s">
        <v>1331</v>
      </c>
      <c r="JV1" s="437"/>
      <c r="JW1" s="437"/>
      <c r="JX1" s="437"/>
      <c r="JY1" s="437"/>
      <c r="JZ1" s="436" t="s">
        <v>1332</v>
      </c>
      <c r="KA1" s="437"/>
      <c r="KB1" s="437"/>
      <c r="KC1" s="437"/>
      <c r="KD1" s="437"/>
    </row>
    <row r="2" spans="1:290" s="158" customFormat="1" ht="15" customHeight="1" x14ac:dyDescent="0.2">
      <c r="A2" s="147" t="s">
        <v>517</v>
      </c>
      <c r="B2" s="147" t="s">
        <v>518</v>
      </c>
      <c r="C2" s="153"/>
      <c r="D2" s="154" t="s">
        <v>508</v>
      </c>
      <c r="E2" s="154" t="s">
        <v>511</v>
      </c>
      <c r="F2" s="193" t="s">
        <v>1368</v>
      </c>
      <c r="G2" s="154" t="s">
        <v>508</v>
      </c>
      <c r="H2" s="154" t="s">
        <v>514</v>
      </c>
      <c r="I2" s="154" t="s">
        <v>514</v>
      </c>
      <c r="J2" s="154" t="s">
        <v>418</v>
      </c>
      <c r="K2" s="155">
        <v>1</v>
      </c>
      <c r="L2" s="155">
        <v>2</v>
      </c>
      <c r="M2" s="155">
        <v>3</v>
      </c>
      <c r="N2" s="155">
        <v>4</v>
      </c>
      <c r="O2" s="155">
        <v>5</v>
      </c>
      <c r="P2" s="155">
        <v>6</v>
      </c>
      <c r="Q2" s="155">
        <v>7</v>
      </c>
      <c r="R2" s="155"/>
      <c r="S2" s="155"/>
      <c r="T2" s="155"/>
      <c r="U2" s="155">
        <v>8</v>
      </c>
      <c r="V2" s="155">
        <v>9</v>
      </c>
      <c r="W2" s="155">
        <v>10</v>
      </c>
      <c r="X2" s="155">
        <v>11</v>
      </c>
      <c r="Y2" s="155">
        <v>12</v>
      </c>
      <c r="Z2" s="155">
        <v>13</v>
      </c>
      <c r="AA2" s="155">
        <v>14</v>
      </c>
      <c r="AB2" s="155">
        <v>15</v>
      </c>
      <c r="AC2" s="155"/>
      <c r="AD2" s="155"/>
      <c r="AE2" s="155">
        <v>16</v>
      </c>
      <c r="AF2" s="155"/>
      <c r="AG2" s="155"/>
      <c r="AH2" s="155"/>
      <c r="AI2" s="155"/>
      <c r="AJ2" s="155">
        <v>17</v>
      </c>
      <c r="AK2" s="155">
        <v>18</v>
      </c>
      <c r="AL2" s="155">
        <v>19</v>
      </c>
      <c r="AM2" s="155"/>
      <c r="AN2" s="155"/>
      <c r="AO2" s="155">
        <v>20</v>
      </c>
      <c r="AP2" s="155">
        <v>21</v>
      </c>
      <c r="AQ2" s="155">
        <v>22</v>
      </c>
      <c r="AR2" s="155">
        <v>23</v>
      </c>
      <c r="AS2" s="155"/>
      <c r="AT2" s="155">
        <v>24</v>
      </c>
      <c r="AU2" s="155">
        <v>25</v>
      </c>
      <c r="AV2" s="155">
        <v>26</v>
      </c>
      <c r="AW2" s="155">
        <v>27</v>
      </c>
      <c r="AX2" s="155"/>
      <c r="AY2" s="155">
        <v>28</v>
      </c>
      <c r="AZ2" s="155">
        <v>29</v>
      </c>
      <c r="BA2" s="155">
        <v>30</v>
      </c>
      <c r="BB2" s="155">
        <v>31</v>
      </c>
      <c r="BC2" s="155"/>
      <c r="BD2" s="155">
        <v>32</v>
      </c>
      <c r="BE2" s="155">
        <v>33</v>
      </c>
      <c r="BF2" s="155">
        <v>34</v>
      </c>
      <c r="BG2" s="155"/>
      <c r="BH2" s="155"/>
      <c r="BI2" s="155">
        <v>35</v>
      </c>
      <c r="BJ2" s="155">
        <v>36</v>
      </c>
      <c r="BK2" s="155">
        <v>37</v>
      </c>
      <c r="BL2" s="155">
        <v>38</v>
      </c>
      <c r="BM2" s="155"/>
      <c r="BN2" s="155">
        <v>39</v>
      </c>
      <c r="BO2" s="155">
        <v>40</v>
      </c>
      <c r="BP2" s="155"/>
      <c r="BQ2" s="155"/>
      <c r="BR2" s="155"/>
      <c r="BS2" s="155">
        <v>41</v>
      </c>
      <c r="BT2" s="155">
        <v>42</v>
      </c>
      <c r="BU2" s="155">
        <v>43</v>
      </c>
      <c r="BV2" s="155">
        <v>44</v>
      </c>
      <c r="BW2" s="155"/>
      <c r="BX2" s="155">
        <v>45</v>
      </c>
      <c r="BY2" s="155">
        <v>46</v>
      </c>
      <c r="BZ2" s="155">
        <v>47</v>
      </c>
      <c r="CA2" s="155"/>
      <c r="CB2" s="155"/>
      <c r="CC2" s="155">
        <v>48</v>
      </c>
      <c r="CD2" s="155">
        <v>49</v>
      </c>
      <c r="CE2" s="155">
        <v>50</v>
      </c>
      <c r="CF2" s="155"/>
      <c r="CG2" s="155"/>
      <c r="CH2" s="155">
        <v>51</v>
      </c>
      <c r="CI2" s="155">
        <v>52</v>
      </c>
      <c r="CJ2" s="155">
        <v>53</v>
      </c>
      <c r="CK2" s="155"/>
      <c r="CL2" s="155"/>
      <c r="CM2" s="155">
        <v>54</v>
      </c>
      <c r="CN2" s="155">
        <v>55</v>
      </c>
      <c r="CO2" s="155">
        <v>56</v>
      </c>
      <c r="CP2" s="155"/>
      <c r="CQ2" s="155"/>
      <c r="CR2" s="155">
        <v>57</v>
      </c>
      <c r="CS2" s="155">
        <v>58</v>
      </c>
      <c r="CT2" s="155"/>
      <c r="CU2" s="155"/>
      <c r="CV2" s="155"/>
      <c r="CW2" s="155">
        <v>59</v>
      </c>
      <c r="CX2" s="155">
        <v>60</v>
      </c>
      <c r="CY2" s="155">
        <v>61</v>
      </c>
      <c r="CZ2" s="155"/>
      <c r="DA2" s="155"/>
      <c r="DB2" s="155">
        <v>62</v>
      </c>
      <c r="DC2" s="155">
        <v>63</v>
      </c>
      <c r="DD2" s="155">
        <v>64</v>
      </c>
      <c r="DE2" s="155"/>
      <c r="DF2" s="155"/>
      <c r="DG2" s="155">
        <v>65</v>
      </c>
      <c r="DH2" s="155"/>
      <c r="DI2" s="155"/>
      <c r="DJ2" s="155"/>
      <c r="DK2" s="155"/>
      <c r="DL2" s="156"/>
      <c r="DM2" s="157"/>
      <c r="GB2" s="193" t="s">
        <v>813</v>
      </c>
      <c r="GC2" s="193" t="s">
        <v>508</v>
      </c>
      <c r="GD2" s="155">
        <v>1</v>
      </c>
      <c r="GE2" s="155">
        <v>2</v>
      </c>
      <c r="GF2" s="155">
        <v>3</v>
      </c>
      <c r="GG2" s="155">
        <v>4</v>
      </c>
      <c r="GH2" s="155"/>
      <c r="GI2" s="155">
        <v>5</v>
      </c>
      <c r="GJ2" s="155">
        <v>6</v>
      </c>
      <c r="GK2" s="155">
        <v>7</v>
      </c>
      <c r="GL2" s="155">
        <v>8</v>
      </c>
      <c r="GM2" s="155"/>
      <c r="GN2" s="155">
        <v>9</v>
      </c>
      <c r="GO2" s="155">
        <v>10</v>
      </c>
      <c r="GP2" s="155">
        <v>11</v>
      </c>
      <c r="GQ2" s="155"/>
      <c r="GR2" s="155"/>
      <c r="GS2" s="155">
        <v>12</v>
      </c>
      <c r="GT2" s="155">
        <v>13</v>
      </c>
      <c r="GU2" s="155">
        <v>14</v>
      </c>
      <c r="GV2" s="155"/>
      <c r="GW2" s="155"/>
      <c r="GX2" s="155">
        <v>15</v>
      </c>
      <c r="GY2" s="155">
        <v>16</v>
      </c>
      <c r="GZ2" s="155">
        <v>17</v>
      </c>
      <c r="HA2" s="155"/>
      <c r="HB2" s="155"/>
      <c r="HC2" s="155">
        <v>18</v>
      </c>
      <c r="HD2" s="155"/>
      <c r="HE2" s="155"/>
      <c r="HF2" s="155"/>
      <c r="HG2" s="155"/>
      <c r="HH2" s="155">
        <v>19</v>
      </c>
      <c r="HI2" s="155">
        <v>20</v>
      </c>
      <c r="HJ2" s="155"/>
      <c r="HK2" s="155"/>
      <c r="HL2" s="155"/>
      <c r="HM2" s="155">
        <v>21</v>
      </c>
      <c r="HN2" s="155">
        <v>22</v>
      </c>
      <c r="HO2" s="155"/>
      <c r="HP2" s="155"/>
      <c r="HQ2" s="155"/>
      <c r="HR2" s="155">
        <v>23</v>
      </c>
      <c r="HS2" s="155"/>
      <c r="HT2" s="155"/>
      <c r="HU2" s="155"/>
      <c r="HV2" s="155"/>
      <c r="HW2" s="155">
        <v>24</v>
      </c>
      <c r="HX2" s="155">
        <v>25</v>
      </c>
      <c r="HY2" s="155">
        <v>26</v>
      </c>
      <c r="HZ2" s="155"/>
      <c r="IA2" s="155"/>
      <c r="IB2" s="155">
        <v>27</v>
      </c>
      <c r="IC2" s="155">
        <v>28</v>
      </c>
      <c r="ID2" s="155">
        <v>29</v>
      </c>
      <c r="IE2" s="155">
        <v>30</v>
      </c>
      <c r="IF2" s="155"/>
      <c r="IG2" s="155">
        <v>31</v>
      </c>
      <c r="IH2" s="155">
        <v>32</v>
      </c>
      <c r="II2" s="155">
        <v>33</v>
      </c>
      <c r="IJ2" s="155">
        <v>34</v>
      </c>
      <c r="IK2" s="155"/>
      <c r="IL2" s="155">
        <v>35</v>
      </c>
      <c r="IM2" s="155">
        <v>36</v>
      </c>
      <c r="IN2" s="155">
        <v>37</v>
      </c>
      <c r="IO2" s="155">
        <v>38</v>
      </c>
      <c r="IP2" s="155"/>
      <c r="IQ2" s="155">
        <v>39</v>
      </c>
      <c r="IR2" s="155">
        <v>40</v>
      </c>
      <c r="IS2" s="155">
        <v>41</v>
      </c>
      <c r="IT2" s="155"/>
      <c r="IU2" s="155"/>
      <c r="IV2" s="155">
        <v>42</v>
      </c>
      <c r="IW2" s="155">
        <v>43</v>
      </c>
      <c r="IX2" s="155"/>
      <c r="IY2" s="155"/>
      <c r="IZ2" s="155"/>
      <c r="JA2" s="155">
        <v>44</v>
      </c>
      <c r="JB2" s="155">
        <v>45</v>
      </c>
      <c r="JC2" s="155"/>
      <c r="JD2" s="155"/>
      <c r="JE2" s="155"/>
      <c r="JF2" s="155">
        <v>46</v>
      </c>
      <c r="JG2" s="155"/>
      <c r="JH2" s="155"/>
      <c r="JI2" s="155"/>
      <c r="JJ2" s="155"/>
      <c r="JK2" s="155">
        <v>47</v>
      </c>
      <c r="JL2" s="155">
        <v>48</v>
      </c>
      <c r="JM2" s="155">
        <v>49</v>
      </c>
      <c r="JN2" s="155">
        <v>50</v>
      </c>
      <c r="JO2" s="155">
        <v>51</v>
      </c>
      <c r="JP2" s="155">
        <v>52</v>
      </c>
      <c r="JQ2" s="155">
        <v>53</v>
      </c>
      <c r="JR2" s="155">
        <v>54</v>
      </c>
      <c r="JS2" s="155">
        <v>55</v>
      </c>
      <c r="JT2" s="155">
        <v>56</v>
      </c>
      <c r="JU2" s="155">
        <v>57</v>
      </c>
      <c r="JV2" s="155">
        <v>58</v>
      </c>
      <c r="JW2" s="155">
        <v>59</v>
      </c>
      <c r="JX2" s="155">
        <v>60</v>
      </c>
      <c r="JY2" s="155"/>
      <c r="JZ2" s="155"/>
      <c r="KA2" s="155"/>
      <c r="KB2" s="155"/>
      <c r="KC2" s="155"/>
      <c r="KD2" s="155"/>
    </row>
    <row r="3" spans="1:290" ht="15" customHeight="1" x14ac:dyDescent="0.2">
      <c r="A3" s="147" t="s">
        <v>200</v>
      </c>
      <c r="B3" s="147" t="s">
        <v>200</v>
      </c>
      <c r="C3" s="159" t="s">
        <v>102</v>
      </c>
      <c r="D3" s="159" t="s">
        <v>315</v>
      </c>
      <c r="E3" s="159" t="s">
        <v>512</v>
      </c>
      <c r="F3" s="159" t="s">
        <v>512</v>
      </c>
      <c r="G3" s="160" t="s">
        <v>509</v>
      </c>
      <c r="H3" s="159" t="s">
        <v>512</v>
      </c>
      <c r="I3" s="159" t="s">
        <v>333</v>
      </c>
      <c r="J3" s="160"/>
      <c r="K3" s="161" t="s">
        <v>306</v>
      </c>
      <c r="L3" s="161" t="s">
        <v>307</v>
      </c>
      <c r="M3" s="161" t="s">
        <v>308</v>
      </c>
      <c r="N3" s="161" t="s">
        <v>309</v>
      </c>
      <c r="O3" s="161" t="s">
        <v>310</v>
      </c>
      <c r="P3" s="161" t="s">
        <v>306</v>
      </c>
      <c r="Q3" s="161" t="s">
        <v>307</v>
      </c>
      <c r="R3" s="161" t="s">
        <v>308</v>
      </c>
      <c r="S3" s="161" t="s">
        <v>309</v>
      </c>
      <c r="T3" s="161" t="s">
        <v>310</v>
      </c>
      <c r="U3" s="161" t="s">
        <v>306</v>
      </c>
      <c r="V3" s="161" t="s">
        <v>307</v>
      </c>
      <c r="W3" s="161" t="s">
        <v>308</v>
      </c>
      <c r="X3" s="161" t="s">
        <v>309</v>
      </c>
      <c r="Y3" s="161" t="s">
        <v>310</v>
      </c>
      <c r="Z3" s="161" t="s">
        <v>306</v>
      </c>
      <c r="AA3" s="161" t="s">
        <v>307</v>
      </c>
      <c r="AB3" s="161" t="s">
        <v>308</v>
      </c>
      <c r="AC3" s="161" t="s">
        <v>309</v>
      </c>
      <c r="AD3" s="161" t="s">
        <v>310</v>
      </c>
      <c r="AE3" s="161" t="s">
        <v>306</v>
      </c>
      <c r="AF3" s="161" t="s">
        <v>307</v>
      </c>
      <c r="AG3" s="161" t="s">
        <v>308</v>
      </c>
      <c r="AH3" s="161" t="s">
        <v>309</v>
      </c>
      <c r="AI3" s="161" t="s">
        <v>310</v>
      </c>
      <c r="AJ3" s="161" t="s">
        <v>306</v>
      </c>
      <c r="AK3" s="161" t="s">
        <v>307</v>
      </c>
      <c r="AL3" s="161" t="s">
        <v>308</v>
      </c>
      <c r="AM3" s="161" t="s">
        <v>309</v>
      </c>
      <c r="AN3" s="161" t="s">
        <v>310</v>
      </c>
      <c r="AO3" s="161" t="s">
        <v>306</v>
      </c>
      <c r="AP3" s="161" t="s">
        <v>307</v>
      </c>
      <c r="AQ3" s="161" t="s">
        <v>308</v>
      </c>
      <c r="AR3" s="161" t="s">
        <v>309</v>
      </c>
      <c r="AS3" s="161" t="s">
        <v>310</v>
      </c>
      <c r="AT3" s="161" t="s">
        <v>306</v>
      </c>
      <c r="AU3" s="161" t="s">
        <v>307</v>
      </c>
      <c r="AV3" s="161" t="s">
        <v>308</v>
      </c>
      <c r="AW3" s="161" t="s">
        <v>309</v>
      </c>
      <c r="AX3" s="161" t="s">
        <v>310</v>
      </c>
      <c r="AY3" s="161" t="s">
        <v>306</v>
      </c>
      <c r="AZ3" s="161" t="s">
        <v>307</v>
      </c>
      <c r="BA3" s="161" t="s">
        <v>308</v>
      </c>
      <c r="BB3" s="161" t="s">
        <v>309</v>
      </c>
      <c r="BC3" s="161" t="s">
        <v>310</v>
      </c>
      <c r="BD3" s="161" t="s">
        <v>306</v>
      </c>
      <c r="BE3" s="161" t="s">
        <v>307</v>
      </c>
      <c r="BF3" s="161" t="s">
        <v>308</v>
      </c>
      <c r="BG3" s="161" t="s">
        <v>309</v>
      </c>
      <c r="BH3" s="161" t="s">
        <v>310</v>
      </c>
      <c r="BI3" s="161" t="s">
        <v>306</v>
      </c>
      <c r="BJ3" s="161" t="s">
        <v>307</v>
      </c>
      <c r="BK3" s="161" t="s">
        <v>308</v>
      </c>
      <c r="BL3" s="161" t="s">
        <v>309</v>
      </c>
      <c r="BM3" s="161" t="s">
        <v>310</v>
      </c>
      <c r="BN3" s="161" t="s">
        <v>306</v>
      </c>
      <c r="BO3" s="161" t="s">
        <v>307</v>
      </c>
      <c r="BP3" s="161" t="s">
        <v>308</v>
      </c>
      <c r="BQ3" s="161" t="s">
        <v>309</v>
      </c>
      <c r="BR3" s="161" t="s">
        <v>310</v>
      </c>
      <c r="BS3" s="161" t="s">
        <v>306</v>
      </c>
      <c r="BT3" s="161" t="s">
        <v>307</v>
      </c>
      <c r="BU3" s="161" t="s">
        <v>308</v>
      </c>
      <c r="BV3" s="161" t="s">
        <v>309</v>
      </c>
      <c r="BW3" s="161" t="s">
        <v>310</v>
      </c>
      <c r="BX3" s="161" t="s">
        <v>306</v>
      </c>
      <c r="BY3" s="161" t="s">
        <v>307</v>
      </c>
      <c r="BZ3" s="161" t="s">
        <v>308</v>
      </c>
      <c r="CA3" s="161" t="s">
        <v>309</v>
      </c>
      <c r="CB3" s="161" t="s">
        <v>310</v>
      </c>
      <c r="CC3" s="161" t="s">
        <v>306</v>
      </c>
      <c r="CD3" s="161" t="s">
        <v>307</v>
      </c>
      <c r="CE3" s="161" t="s">
        <v>308</v>
      </c>
      <c r="CF3" s="161" t="s">
        <v>309</v>
      </c>
      <c r="CG3" s="161" t="s">
        <v>310</v>
      </c>
      <c r="CH3" s="161" t="s">
        <v>306</v>
      </c>
      <c r="CI3" s="161" t="s">
        <v>307</v>
      </c>
      <c r="CJ3" s="161" t="s">
        <v>308</v>
      </c>
      <c r="CK3" s="161" t="s">
        <v>309</v>
      </c>
      <c r="CL3" s="161" t="s">
        <v>310</v>
      </c>
      <c r="CM3" s="161" t="s">
        <v>306</v>
      </c>
      <c r="CN3" s="161" t="s">
        <v>307</v>
      </c>
      <c r="CO3" s="161" t="s">
        <v>308</v>
      </c>
      <c r="CP3" s="161" t="s">
        <v>309</v>
      </c>
      <c r="CQ3" s="161" t="s">
        <v>310</v>
      </c>
      <c r="CR3" s="161" t="s">
        <v>306</v>
      </c>
      <c r="CS3" s="161" t="s">
        <v>307</v>
      </c>
      <c r="CT3" s="161" t="s">
        <v>308</v>
      </c>
      <c r="CU3" s="161" t="s">
        <v>309</v>
      </c>
      <c r="CV3" s="161" t="s">
        <v>310</v>
      </c>
      <c r="CW3" s="161" t="s">
        <v>306</v>
      </c>
      <c r="CX3" s="161" t="s">
        <v>307</v>
      </c>
      <c r="CY3" s="161" t="s">
        <v>308</v>
      </c>
      <c r="CZ3" s="161" t="s">
        <v>309</v>
      </c>
      <c r="DA3" s="161" t="s">
        <v>310</v>
      </c>
      <c r="DB3" s="161" t="s">
        <v>306</v>
      </c>
      <c r="DC3" s="161" t="s">
        <v>307</v>
      </c>
      <c r="DD3" s="161" t="s">
        <v>308</v>
      </c>
      <c r="DE3" s="161" t="s">
        <v>309</v>
      </c>
      <c r="DF3" s="161" t="s">
        <v>310</v>
      </c>
      <c r="DG3" s="161" t="s">
        <v>306</v>
      </c>
      <c r="DH3" s="161" t="s">
        <v>307</v>
      </c>
      <c r="DI3" s="161" t="s">
        <v>308</v>
      </c>
      <c r="DJ3" s="161" t="s">
        <v>309</v>
      </c>
      <c r="DK3" s="161" t="s">
        <v>310</v>
      </c>
      <c r="DL3" s="162"/>
      <c r="DM3" s="163"/>
      <c r="DN3" s="164">
        <v>1</v>
      </c>
      <c r="DO3" s="164">
        <v>2</v>
      </c>
      <c r="DP3" s="164">
        <v>3</v>
      </c>
      <c r="DQ3" s="164">
        <v>4</v>
      </c>
      <c r="DR3" s="164">
        <v>5</v>
      </c>
      <c r="DS3" s="164">
        <v>6</v>
      </c>
      <c r="DT3" s="164">
        <v>7</v>
      </c>
      <c r="DU3" s="164">
        <v>8</v>
      </c>
      <c r="DV3" s="164">
        <v>9</v>
      </c>
      <c r="DW3" s="164">
        <v>10</v>
      </c>
      <c r="DX3" s="164">
        <v>11</v>
      </c>
      <c r="DY3" s="164">
        <v>12</v>
      </c>
      <c r="DZ3" s="164">
        <v>13</v>
      </c>
      <c r="EA3" s="164">
        <v>14</v>
      </c>
      <c r="EB3" s="164">
        <v>15</v>
      </c>
      <c r="EC3" s="164">
        <v>16</v>
      </c>
      <c r="ED3" s="164">
        <v>17</v>
      </c>
      <c r="EE3" s="164">
        <v>18</v>
      </c>
      <c r="EF3" s="164">
        <v>19</v>
      </c>
      <c r="EG3" s="164">
        <v>20</v>
      </c>
      <c r="EH3" s="164">
        <v>21</v>
      </c>
      <c r="EI3" s="164">
        <v>22</v>
      </c>
      <c r="EJ3" s="164">
        <v>23</v>
      </c>
      <c r="EK3" s="164">
        <v>24</v>
      </c>
      <c r="EL3" s="164">
        <v>25</v>
      </c>
      <c r="EM3" s="164">
        <v>26</v>
      </c>
      <c r="EN3" s="164">
        <v>27</v>
      </c>
      <c r="EO3" s="164">
        <v>28</v>
      </c>
      <c r="EP3" s="164">
        <v>29</v>
      </c>
      <c r="EQ3" s="164">
        <v>30</v>
      </c>
      <c r="ER3" s="164">
        <v>31</v>
      </c>
      <c r="ES3" s="164">
        <v>32</v>
      </c>
      <c r="ET3" s="164">
        <v>33</v>
      </c>
      <c r="EU3" s="164">
        <v>34</v>
      </c>
      <c r="EV3" s="164">
        <v>35</v>
      </c>
      <c r="EW3" s="164">
        <v>36</v>
      </c>
      <c r="EX3" s="164">
        <v>37</v>
      </c>
      <c r="EY3" s="164">
        <v>38</v>
      </c>
      <c r="EZ3" s="164">
        <v>39</v>
      </c>
      <c r="FA3" s="164">
        <v>40</v>
      </c>
      <c r="FB3" s="164">
        <v>41</v>
      </c>
      <c r="FC3" s="164">
        <v>42</v>
      </c>
      <c r="FD3" s="164">
        <v>43</v>
      </c>
      <c r="FE3" s="164">
        <v>44</v>
      </c>
      <c r="FF3" s="164">
        <v>45</v>
      </c>
      <c r="FG3" s="164">
        <v>46</v>
      </c>
      <c r="FH3" s="164">
        <v>47</v>
      </c>
      <c r="FI3" s="164">
        <v>48</v>
      </c>
      <c r="FJ3" s="164">
        <v>49</v>
      </c>
      <c r="FK3" s="164">
        <v>50</v>
      </c>
      <c r="FL3" s="164">
        <v>51</v>
      </c>
      <c r="FM3" s="164">
        <v>52</v>
      </c>
      <c r="FN3" s="164">
        <v>53</v>
      </c>
      <c r="FO3" s="164">
        <v>54</v>
      </c>
      <c r="FP3" s="164">
        <v>55</v>
      </c>
      <c r="FQ3" s="164">
        <v>56</v>
      </c>
      <c r="FR3" s="164">
        <v>57</v>
      </c>
      <c r="FS3" s="164">
        <v>58</v>
      </c>
      <c r="FT3" s="164">
        <v>59</v>
      </c>
      <c r="FU3" s="164">
        <v>60</v>
      </c>
      <c r="FV3" s="164">
        <v>61</v>
      </c>
      <c r="FW3" s="164">
        <v>62</v>
      </c>
      <c r="FX3" s="164">
        <v>63</v>
      </c>
      <c r="FY3" s="164">
        <v>64</v>
      </c>
      <c r="FZ3" s="164">
        <v>65</v>
      </c>
      <c r="GA3" s="164"/>
      <c r="GB3" s="350" t="s">
        <v>512</v>
      </c>
      <c r="GC3" s="194" t="s">
        <v>315</v>
      </c>
      <c r="GD3" s="161" t="s">
        <v>306</v>
      </c>
      <c r="GE3" s="161" t="s">
        <v>307</v>
      </c>
      <c r="GF3" s="161" t="s">
        <v>308</v>
      </c>
      <c r="GG3" s="161" t="s">
        <v>309</v>
      </c>
      <c r="GH3" s="161" t="s">
        <v>310</v>
      </c>
      <c r="GI3" s="161" t="s">
        <v>306</v>
      </c>
      <c r="GJ3" s="161" t="s">
        <v>307</v>
      </c>
      <c r="GK3" s="161" t="s">
        <v>308</v>
      </c>
      <c r="GL3" s="161" t="s">
        <v>309</v>
      </c>
      <c r="GM3" s="161" t="s">
        <v>310</v>
      </c>
      <c r="GN3" s="161" t="s">
        <v>306</v>
      </c>
      <c r="GO3" s="161" t="s">
        <v>307</v>
      </c>
      <c r="GP3" s="161" t="s">
        <v>308</v>
      </c>
      <c r="GQ3" s="161" t="s">
        <v>309</v>
      </c>
      <c r="GR3" s="161" t="s">
        <v>310</v>
      </c>
      <c r="GS3" s="161" t="s">
        <v>306</v>
      </c>
      <c r="GT3" s="161" t="s">
        <v>307</v>
      </c>
      <c r="GU3" s="161" t="s">
        <v>308</v>
      </c>
      <c r="GV3" s="161" t="s">
        <v>309</v>
      </c>
      <c r="GW3" s="161" t="s">
        <v>310</v>
      </c>
      <c r="GX3" s="161" t="s">
        <v>306</v>
      </c>
      <c r="GY3" s="161" t="s">
        <v>307</v>
      </c>
      <c r="GZ3" s="161" t="s">
        <v>308</v>
      </c>
      <c r="HA3" s="161" t="s">
        <v>309</v>
      </c>
      <c r="HB3" s="161" t="s">
        <v>310</v>
      </c>
      <c r="HC3" s="161" t="s">
        <v>306</v>
      </c>
      <c r="HD3" s="161" t="s">
        <v>307</v>
      </c>
      <c r="HE3" s="161" t="s">
        <v>308</v>
      </c>
      <c r="HF3" s="161" t="s">
        <v>309</v>
      </c>
      <c r="HG3" s="161" t="s">
        <v>310</v>
      </c>
      <c r="HH3" s="161" t="s">
        <v>306</v>
      </c>
      <c r="HI3" s="161" t="s">
        <v>307</v>
      </c>
      <c r="HJ3" s="161" t="s">
        <v>308</v>
      </c>
      <c r="HK3" s="161" t="s">
        <v>309</v>
      </c>
      <c r="HL3" s="161" t="s">
        <v>310</v>
      </c>
      <c r="HM3" s="161" t="s">
        <v>306</v>
      </c>
      <c r="HN3" s="161" t="s">
        <v>307</v>
      </c>
      <c r="HO3" s="161" t="s">
        <v>308</v>
      </c>
      <c r="HP3" s="161" t="s">
        <v>309</v>
      </c>
      <c r="HQ3" s="161" t="s">
        <v>310</v>
      </c>
      <c r="HR3" s="161" t="s">
        <v>306</v>
      </c>
      <c r="HS3" s="161" t="s">
        <v>307</v>
      </c>
      <c r="HT3" s="161" t="s">
        <v>308</v>
      </c>
      <c r="HU3" s="161" t="s">
        <v>309</v>
      </c>
      <c r="HV3" s="161" t="s">
        <v>310</v>
      </c>
      <c r="HW3" s="161" t="s">
        <v>306</v>
      </c>
      <c r="HX3" s="161" t="s">
        <v>307</v>
      </c>
      <c r="HY3" s="161" t="s">
        <v>308</v>
      </c>
      <c r="HZ3" s="161" t="s">
        <v>309</v>
      </c>
      <c r="IA3" s="161" t="s">
        <v>310</v>
      </c>
      <c r="IB3" s="161" t="s">
        <v>306</v>
      </c>
      <c r="IC3" s="161" t="s">
        <v>307</v>
      </c>
      <c r="ID3" s="161" t="s">
        <v>308</v>
      </c>
      <c r="IE3" s="161" t="s">
        <v>309</v>
      </c>
      <c r="IF3" s="161" t="s">
        <v>310</v>
      </c>
      <c r="IG3" s="161" t="s">
        <v>306</v>
      </c>
      <c r="IH3" s="161" t="s">
        <v>307</v>
      </c>
      <c r="II3" s="161" t="s">
        <v>308</v>
      </c>
      <c r="IJ3" s="161" t="s">
        <v>309</v>
      </c>
      <c r="IK3" s="161" t="s">
        <v>310</v>
      </c>
      <c r="IL3" s="161" t="s">
        <v>306</v>
      </c>
      <c r="IM3" s="161" t="s">
        <v>307</v>
      </c>
      <c r="IN3" s="161" t="s">
        <v>308</v>
      </c>
      <c r="IO3" s="161" t="s">
        <v>309</v>
      </c>
      <c r="IP3" s="161" t="s">
        <v>310</v>
      </c>
      <c r="IQ3" s="161" t="s">
        <v>306</v>
      </c>
      <c r="IR3" s="161" t="s">
        <v>307</v>
      </c>
      <c r="IS3" s="161" t="s">
        <v>308</v>
      </c>
      <c r="IT3" s="161" t="s">
        <v>309</v>
      </c>
      <c r="IU3" s="161" t="s">
        <v>310</v>
      </c>
      <c r="IV3" s="161" t="s">
        <v>306</v>
      </c>
      <c r="IW3" s="161" t="s">
        <v>307</v>
      </c>
      <c r="IX3" s="161" t="s">
        <v>308</v>
      </c>
      <c r="IY3" s="161" t="s">
        <v>309</v>
      </c>
      <c r="IZ3" s="161" t="s">
        <v>310</v>
      </c>
      <c r="JA3" s="161" t="s">
        <v>306</v>
      </c>
      <c r="JB3" s="161" t="s">
        <v>307</v>
      </c>
      <c r="JC3" s="161" t="s">
        <v>308</v>
      </c>
      <c r="JD3" s="161" t="s">
        <v>309</v>
      </c>
      <c r="JE3" s="161" t="s">
        <v>310</v>
      </c>
      <c r="JF3" s="161" t="s">
        <v>306</v>
      </c>
      <c r="JG3" s="161" t="s">
        <v>307</v>
      </c>
      <c r="JH3" s="161" t="s">
        <v>308</v>
      </c>
      <c r="JI3" s="161" t="s">
        <v>309</v>
      </c>
      <c r="JJ3" s="161" t="s">
        <v>310</v>
      </c>
      <c r="JK3" s="161" t="s">
        <v>306</v>
      </c>
      <c r="JL3" s="161" t="s">
        <v>307</v>
      </c>
      <c r="JM3" s="161" t="s">
        <v>308</v>
      </c>
      <c r="JN3" s="161" t="s">
        <v>309</v>
      </c>
      <c r="JO3" s="161" t="s">
        <v>310</v>
      </c>
      <c r="JP3" s="161" t="s">
        <v>306</v>
      </c>
      <c r="JQ3" s="161" t="s">
        <v>307</v>
      </c>
      <c r="JR3" s="161" t="s">
        <v>308</v>
      </c>
      <c r="JS3" s="161" t="s">
        <v>309</v>
      </c>
      <c r="JT3" s="161" t="s">
        <v>310</v>
      </c>
      <c r="JU3" s="161" t="s">
        <v>306</v>
      </c>
      <c r="JV3" s="161" t="s">
        <v>307</v>
      </c>
      <c r="JW3" s="161" t="s">
        <v>308</v>
      </c>
      <c r="JX3" s="161" t="s">
        <v>309</v>
      </c>
      <c r="JY3" s="161" t="s">
        <v>310</v>
      </c>
      <c r="JZ3" s="161" t="s">
        <v>306</v>
      </c>
      <c r="KA3" s="161" t="s">
        <v>307</v>
      </c>
      <c r="KB3" s="161" t="s">
        <v>308</v>
      </c>
      <c r="KC3" s="161" t="s">
        <v>309</v>
      </c>
      <c r="KD3" s="161" t="s">
        <v>310</v>
      </c>
    </row>
    <row r="4" spans="1:290" ht="15" customHeight="1" thickBot="1" x14ac:dyDescent="0.25">
      <c r="A4" s="165"/>
      <c r="B4" s="165"/>
      <c r="C4" s="165"/>
      <c r="D4" s="165"/>
      <c r="E4" s="165"/>
      <c r="F4" s="153"/>
      <c r="G4" s="166"/>
      <c r="H4" s="166"/>
      <c r="I4" s="154"/>
      <c r="J4" s="167" t="s">
        <v>515</v>
      </c>
      <c r="K4" s="168">
        <f t="shared" ref="K4:AP4" si="0">LARGE(K5:K205,1)</f>
        <v>6</v>
      </c>
      <c r="L4" s="168">
        <f t="shared" si="0"/>
        <v>7</v>
      </c>
      <c r="M4" s="168">
        <f t="shared" si="0"/>
        <v>7</v>
      </c>
      <c r="N4" s="168">
        <f t="shared" si="0"/>
        <v>6</v>
      </c>
      <c r="O4" s="168">
        <f t="shared" si="0"/>
        <v>6</v>
      </c>
      <c r="P4" s="168">
        <f t="shared" si="0"/>
        <v>6</v>
      </c>
      <c r="Q4" s="168">
        <f t="shared" si="0"/>
        <v>4</v>
      </c>
      <c r="R4" s="168">
        <f t="shared" si="0"/>
        <v>0</v>
      </c>
      <c r="S4" s="168">
        <f t="shared" si="0"/>
        <v>0</v>
      </c>
      <c r="T4" s="168">
        <f t="shared" si="0"/>
        <v>0</v>
      </c>
      <c r="U4" s="168">
        <f t="shared" si="0"/>
        <v>9</v>
      </c>
      <c r="V4" s="168">
        <f t="shared" si="0"/>
        <v>9</v>
      </c>
      <c r="W4" s="168">
        <f t="shared" si="0"/>
        <v>8</v>
      </c>
      <c r="X4" s="168">
        <f t="shared" si="0"/>
        <v>8</v>
      </c>
      <c r="Y4" s="168">
        <f t="shared" si="0"/>
        <v>5</v>
      </c>
      <c r="Z4" s="168">
        <f t="shared" si="0"/>
        <v>4</v>
      </c>
      <c r="AA4" s="168">
        <f t="shared" si="0"/>
        <v>4</v>
      </c>
      <c r="AB4" s="168">
        <f t="shared" si="0"/>
        <v>4</v>
      </c>
      <c r="AC4" s="168">
        <f t="shared" si="0"/>
        <v>0</v>
      </c>
      <c r="AD4" s="168">
        <f t="shared" si="0"/>
        <v>0</v>
      </c>
      <c r="AE4" s="168">
        <f t="shared" si="0"/>
        <v>4</v>
      </c>
      <c r="AF4" s="168">
        <f t="shared" si="0"/>
        <v>0</v>
      </c>
      <c r="AG4" s="168">
        <f t="shared" si="0"/>
        <v>0</v>
      </c>
      <c r="AH4" s="168">
        <f t="shared" si="0"/>
        <v>0</v>
      </c>
      <c r="AI4" s="168">
        <f t="shared" si="0"/>
        <v>0</v>
      </c>
      <c r="AJ4" s="168">
        <f t="shared" si="0"/>
        <v>11</v>
      </c>
      <c r="AK4" s="168">
        <f t="shared" si="0"/>
        <v>11</v>
      </c>
      <c r="AL4" s="168">
        <f t="shared" si="0"/>
        <v>7</v>
      </c>
      <c r="AM4" s="168">
        <f t="shared" si="0"/>
        <v>0</v>
      </c>
      <c r="AN4" s="168">
        <f t="shared" si="0"/>
        <v>0</v>
      </c>
      <c r="AO4" s="168">
        <f t="shared" si="0"/>
        <v>3</v>
      </c>
      <c r="AP4" s="168">
        <f t="shared" si="0"/>
        <v>3</v>
      </c>
      <c r="AQ4" s="168">
        <f t="shared" ref="AQ4:BV4" si="1">LARGE(AQ5:AQ205,1)</f>
        <v>3</v>
      </c>
      <c r="AR4" s="168">
        <f t="shared" si="1"/>
        <v>3</v>
      </c>
      <c r="AS4" s="168">
        <f t="shared" si="1"/>
        <v>0</v>
      </c>
      <c r="AT4" s="168">
        <f t="shared" si="1"/>
        <v>7</v>
      </c>
      <c r="AU4" s="168">
        <f t="shared" si="1"/>
        <v>6</v>
      </c>
      <c r="AV4" s="168">
        <f t="shared" si="1"/>
        <v>6</v>
      </c>
      <c r="AW4" s="168">
        <f t="shared" si="1"/>
        <v>6</v>
      </c>
      <c r="AX4" s="168">
        <f t="shared" si="1"/>
        <v>0</v>
      </c>
      <c r="AY4" s="168">
        <f t="shared" si="1"/>
        <v>4</v>
      </c>
      <c r="AZ4" s="168">
        <f t="shared" si="1"/>
        <v>4</v>
      </c>
      <c r="BA4" s="168">
        <f t="shared" si="1"/>
        <v>4</v>
      </c>
      <c r="BB4" s="168">
        <f t="shared" si="1"/>
        <v>4</v>
      </c>
      <c r="BC4" s="168">
        <f t="shared" si="1"/>
        <v>0</v>
      </c>
      <c r="BD4" s="168">
        <f t="shared" si="1"/>
        <v>4</v>
      </c>
      <c r="BE4" s="168">
        <f t="shared" si="1"/>
        <v>4</v>
      </c>
      <c r="BF4" s="168">
        <f t="shared" si="1"/>
        <v>4</v>
      </c>
      <c r="BG4" s="168">
        <f t="shared" si="1"/>
        <v>0</v>
      </c>
      <c r="BH4" s="168">
        <f t="shared" si="1"/>
        <v>0</v>
      </c>
      <c r="BI4" s="168">
        <f t="shared" si="1"/>
        <v>4</v>
      </c>
      <c r="BJ4" s="168">
        <f t="shared" si="1"/>
        <v>4</v>
      </c>
      <c r="BK4" s="168">
        <f t="shared" si="1"/>
        <v>3</v>
      </c>
      <c r="BL4" s="168">
        <f t="shared" si="1"/>
        <v>5</v>
      </c>
      <c r="BM4" s="168">
        <f t="shared" si="1"/>
        <v>0</v>
      </c>
      <c r="BN4" s="168">
        <f t="shared" si="1"/>
        <v>6</v>
      </c>
      <c r="BO4" s="168">
        <f t="shared" si="1"/>
        <v>7</v>
      </c>
      <c r="BP4" s="168">
        <f t="shared" si="1"/>
        <v>0</v>
      </c>
      <c r="BQ4" s="168">
        <f t="shared" si="1"/>
        <v>0</v>
      </c>
      <c r="BR4" s="168">
        <f t="shared" si="1"/>
        <v>0</v>
      </c>
      <c r="BS4" s="168">
        <f t="shared" si="1"/>
        <v>4</v>
      </c>
      <c r="BT4" s="168">
        <f t="shared" si="1"/>
        <v>3</v>
      </c>
      <c r="BU4" s="168">
        <f t="shared" si="1"/>
        <v>4</v>
      </c>
      <c r="BV4" s="168">
        <f t="shared" si="1"/>
        <v>3</v>
      </c>
      <c r="BW4" s="168">
        <f t="shared" ref="BW4:DB4" si="2">LARGE(BW5:BW205,1)</f>
        <v>0</v>
      </c>
      <c r="BX4" s="168">
        <f t="shared" si="2"/>
        <v>6</v>
      </c>
      <c r="BY4" s="168">
        <f t="shared" si="2"/>
        <v>3</v>
      </c>
      <c r="BZ4" s="168">
        <f t="shared" si="2"/>
        <v>3</v>
      </c>
      <c r="CA4" s="168">
        <f t="shared" si="2"/>
        <v>0</v>
      </c>
      <c r="CB4" s="168">
        <f t="shared" si="2"/>
        <v>0</v>
      </c>
      <c r="CC4" s="168">
        <f t="shared" si="2"/>
        <v>3</v>
      </c>
      <c r="CD4" s="168">
        <f t="shared" si="2"/>
        <v>3</v>
      </c>
      <c r="CE4" s="168">
        <f t="shared" si="2"/>
        <v>3</v>
      </c>
      <c r="CF4" s="168">
        <f t="shared" si="2"/>
        <v>0</v>
      </c>
      <c r="CG4" s="168">
        <f t="shared" si="2"/>
        <v>0</v>
      </c>
      <c r="CH4" s="168">
        <f t="shared" si="2"/>
        <v>9</v>
      </c>
      <c r="CI4" s="168">
        <f t="shared" si="2"/>
        <v>9</v>
      </c>
      <c r="CJ4" s="168">
        <f t="shared" si="2"/>
        <v>9</v>
      </c>
      <c r="CK4" s="168">
        <f t="shared" si="2"/>
        <v>0</v>
      </c>
      <c r="CL4" s="168">
        <f t="shared" si="2"/>
        <v>0</v>
      </c>
      <c r="CM4" s="168">
        <f t="shared" si="2"/>
        <v>6</v>
      </c>
      <c r="CN4" s="168">
        <f t="shared" si="2"/>
        <v>6</v>
      </c>
      <c r="CO4" s="168">
        <f t="shared" si="2"/>
        <v>6</v>
      </c>
      <c r="CP4" s="168">
        <f t="shared" si="2"/>
        <v>0</v>
      </c>
      <c r="CQ4" s="168">
        <f t="shared" si="2"/>
        <v>0</v>
      </c>
      <c r="CR4" s="168">
        <f t="shared" si="2"/>
        <v>6</v>
      </c>
      <c r="CS4" s="168">
        <f t="shared" si="2"/>
        <v>6</v>
      </c>
      <c r="CT4" s="168">
        <f t="shared" si="2"/>
        <v>0</v>
      </c>
      <c r="CU4" s="168">
        <f t="shared" si="2"/>
        <v>0</v>
      </c>
      <c r="CV4" s="168">
        <f t="shared" si="2"/>
        <v>0</v>
      </c>
      <c r="CW4" s="168">
        <f t="shared" si="2"/>
        <v>6</v>
      </c>
      <c r="CX4" s="168">
        <f t="shared" si="2"/>
        <v>6</v>
      </c>
      <c r="CY4" s="168">
        <f t="shared" si="2"/>
        <v>5</v>
      </c>
      <c r="CZ4" s="168">
        <f t="shared" si="2"/>
        <v>0</v>
      </c>
      <c r="DA4" s="168">
        <f t="shared" si="2"/>
        <v>0</v>
      </c>
      <c r="DB4" s="168">
        <f t="shared" si="2"/>
        <v>9</v>
      </c>
      <c r="DC4" s="168">
        <f t="shared" ref="DC4:EH4" si="3">LARGE(DC5:DC205,1)</f>
        <v>5</v>
      </c>
      <c r="DD4" s="168">
        <f t="shared" si="3"/>
        <v>5</v>
      </c>
      <c r="DE4" s="168">
        <f t="shared" si="3"/>
        <v>0</v>
      </c>
      <c r="DF4" s="168">
        <f t="shared" si="3"/>
        <v>0</v>
      </c>
      <c r="DG4" s="168">
        <f t="shared" si="3"/>
        <v>3</v>
      </c>
      <c r="DH4" s="168">
        <f t="shared" si="3"/>
        <v>0</v>
      </c>
      <c r="DI4" s="168">
        <f t="shared" si="3"/>
        <v>0</v>
      </c>
      <c r="DJ4" s="168">
        <f t="shared" si="3"/>
        <v>0</v>
      </c>
      <c r="DK4" s="168">
        <f t="shared" si="3"/>
        <v>0</v>
      </c>
      <c r="DL4" s="162"/>
      <c r="DM4" s="163"/>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95"/>
      <c r="GD4" s="168">
        <f t="shared" ref="GD4:HI4" si="4">LARGE(GD5:GD205,1)</f>
        <v>5</v>
      </c>
      <c r="GE4" s="168">
        <f t="shared" si="4"/>
        <v>5</v>
      </c>
      <c r="GF4" s="168">
        <f t="shared" si="4"/>
        <v>5</v>
      </c>
      <c r="GG4" s="168">
        <f t="shared" si="4"/>
        <v>5</v>
      </c>
      <c r="GH4" s="168">
        <f t="shared" si="4"/>
        <v>0</v>
      </c>
      <c r="GI4" s="168">
        <f t="shared" si="4"/>
        <v>4</v>
      </c>
      <c r="GJ4" s="168">
        <f t="shared" si="4"/>
        <v>5</v>
      </c>
      <c r="GK4" s="168">
        <f t="shared" si="4"/>
        <v>5</v>
      </c>
      <c r="GL4" s="168">
        <f t="shared" si="4"/>
        <v>5</v>
      </c>
      <c r="GM4" s="168">
        <f t="shared" si="4"/>
        <v>0</v>
      </c>
      <c r="GN4" s="168">
        <f t="shared" si="4"/>
        <v>11</v>
      </c>
      <c r="GO4" s="168">
        <f t="shared" si="4"/>
        <v>11</v>
      </c>
      <c r="GP4" s="168">
        <f t="shared" si="4"/>
        <v>11</v>
      </c>
      <c r="GQ4" s="168">
        <f t="shared" si="4"/>
        <v>0</v>
      </c>
      <c r="GR4" s="168">
        <f t="shared" si="4"/>
        <v>0</v>
      </c>
      <c r="GS4" s="168">
        <f t="shared" si="4"/>
        <v>8</v>
      </c>
      <c r="GT4" s="168">
        <f t="shared" si="4"/>
        <v>7</v>
      </c>
      <c r="GU4" s="168">
        <f t="shared" si="4"/>
        <v>6</v>
      </c>
      <c r="GV4" s="168">
        <f t="shared" si="4"/>
        <v>0</v>
      </c>
      <c r="GW4" s="168">
        <f t="shared" si="4"/>
        <v>0</v>
      </c>
      <c r="GX4" s="168">
        <f t="shared" si="4"/>
        <v>8</v>
      </c>
      <c r="GY4" s="168">
        <f t="shared" si="4"/>
        <v>4</v>
      </c>
      <c r="GZ4" s="168">
        <f t="shared" si="4"/>
        <v>4</v>
      </c>
      <c r="HA4" s="168">
        <f t="shared" si="4"/>
        <v>0</v>
      </c>
      <c r="HB4" s="168">
        <f t="shared" si="4"/>
        <v>0</v>
      </c>
      <c r="HC4" s="168">
        <f t="shared" si="4"/>
        <v>1</v>
      </c>
      <c r="HD4" s="168">
        <f t="shared" si="4"/>
        <v>0</v>
      </c>
      <c r="HE4" s="168">
        <f t="shared" si="4"/>
        <v>0</v>
      </c>
      <c r="HF4" s="168">
        <f t="shared" si="4"/>
        <v>0</v>
      </c>
      <c r="HG4" s="168">
        <f t="shared" si="4"/>
        <v>0</v>
      </c>
      <c r="HH4" s="168">
        <f t="shared" si="4"/>
        <v>6</v>
      </c>
      <c r="HI4" s="168">
        <f t="shared" si="4"/>
        <v>6</v>
      </c>
      <c r="HJ4" s="168">
        <f t="shared" ref="HJ4:IO4" si="5">LARGE(HJ5:HJ205,1)</f>
        <v>0</v>
      </c>
      <c r="HK4" s="168">
        <f t="shared" si="5"/>
        <v>0</v>
      </c>
      <c r="HL4" s="168">
        <f t="shared" si="5"/>
        <v>0</v>
      </c>
      <c r="HM4" s="168">
        <f t="shared" si="5"/>
        <v>3</v>
      </c>
      <c r="HN4" s="168">
        <f t="shared" si="5"/>
        <v>3</v>
      </c>
      <c r="HO4" s="168">
        <f t="shared" si="5"/>
        <v>0</v>
      </c>
      <c r="HP4" s="168">
        <f t="shared" si="5"/>
        <v>0</v>
      </c>
      <c r="HQ4" s="168">
        <f t="shared" si="5"/>
        <v>0</v>
      </c>
      <c r="HR4" s="168">
        <f t="shared" si="5"/>
        <v>7</v>
      </c>
      <c r="HS4" s="168">
        <f t="shared" si="5"/>
        <v>0</v>
      </c>
      <c r="HT4" s="168">
        <f t="shared" si="5"/>
        <v>0</v>
      </c>
      <c r="HU4" s="168">
        <f t="shared" si="5"/>
        <v>0</v>
      </c>
      <c r="HV4" s="168">
        <f t="shared" si="5"/>
        <v>0</v>
      </c>
      <c r="HW4" s="168">
        <f t="shared" si="5"/>
        <v>7</v>
      </c>
      <c r="HX4" s="168">
        <f t="shared" si="5"/>
        <v>6</v>
      </c>
      <c r="HY4" s="168">
        <f t="shared" si="5"/>
        <v>7</v>
      </c>
      <c r="HZ4" s="168">
        <f t="shared" si="5"/>
        <v>0</v>
      </c>
      <c r="IA4" s="168">
        <f t="shared" si="5"/>
        <v>0</v>
      </c>
      <c r="IB4" s="168">
        <f t="shared" si="5"/>
        <v>9</v>
      </c>
      <c r="IC4" s="168">
        <f t="shared" si="5"/>
        <v>10</v>
      </c>
      <c r="ID4" s="168">
        <f t="shared" si="5"/>
        <v>10</v>
      </c>
      <c r="IE4" s="168">
        <f t="shared" si="5"/>
        <v>11</v>
      </c>
      <c r="IF4" s="168">
        <f t="shared" si="5"/>
        <v>0</v>
      </c>
      <c r="IG4" s="168">
        <f t="shared" si="5"/>
        <v>10</v>
      </c>
      <c r="IH4" s="168">
        <f t="shared" si="5"/>
        <v>10</v>
      </c>
      <c r="II4" s="168">
        <f t="shared" si="5"/>
        <v>10</v>
      </c>
      <c r="IJ4" s="168">
        <f t="shared" si="5"/>
        <v>10</v>
      </c>
      <c r="IK4" s="168">
        <f t="shared" si="5"/>
        <v>0</v>
      </c>
      <c r="IL4" s="168">
        <f t="shared" si="5"/>
        <v>3</v>
      </c>
      <c r="IM4" s="168">
        <f t="shared" si="5"/>
        <v>3</v>
      </c>
      <c r="IN4" s="168">
        <f t="shared" si="5"/>
        <v>3</v>
      </c>
      <c r="IO4" s="168">
        <f t="shared" si="5"/>
        <v>3</v>
      </c>
      <c r="IP4" s="168">
        <f t="shared" ref="IP4:JU4" si="6">LARGE(IP5:IP205,1)</f>
        <v>0</v>
      </c>
      <c r="IQ4" s="168">
        <f t="shared" si="6"/>
        <v>6</v>
      </c>
      <c r="IR4" s="168">
        <f t="shared" si="6"/>
        <v>6</v>
      </c>
      <c r="IS4" s="168">
        <f t="shared" si="6"/>
        <v>6</v>
      </c>
      <c r="IT4" s="168">
        <f t="shared" si="6"/>
        <v>0</v>
      </c>
      <c r="IU4" s="168">
        <f t="shared" si="6"/>
        <v>0</v>
      </c>
      <c r="IV4" s="168">
        <f t="shared" si="6"/>
        <v>9</v>
      </c>
      <c r="IW4" s="168">
        <f t="shared" si="6"/>
        <v>9</v>
      </c>
      <c r="IX4" s="168">
        <f t="shared" si="6"/>
        <v>0</v>
      </c>
      <c r="IY4" s="168">
        <f t="shared" si="6"/>
        <v>0</v>
      </c>
      <c r="IZ4" s="168">
        <f t="shared" si="6"/>
        <v>0</v>
      </c>
      <c r="JA4" s="168">
        <f t="shared" si="6"/>
        <v>5</v>
      </c>
      <c r="JB4" s="168">
        <f t="shared" si="6"/>
        <v>5</v>
      </c>
      <c r="JC4" s="168">
        <f t="shared" si="6"/>
        <v>0</v>
      </c>
      <c r="JD4" s="168">
        <f t="shared" si="6"/>
        <v>0</v>
      </c>
      <c r="JE4" s="168">
        <f t="shared" si="6"/>
        <v>0</v>
      </c>
      <c r="JF4" s="168">
        <f t="shared" si="6"/>
        <v>5</v>
      </c>
      <c r="JG4" s="168">
        <f t="shared" si="6"/>
        <v>0</v>
      </c>
      <c r="JH4" s="168">
        <f t="shared" si="6"/>
        <v>0</v>
      </c>
      <c r="JI4" s="168">
        <f t="shared" si="6"/>
        <v>0</v>
      </c>
      <c r="JJ4" s="168">
        <f t="shared" si="6"/>
        <v>0</v>
      </c>
      <c r="JK4" s="168">
        <f t="shared" si="6"/>
        <v>15</v>
      </c>
      <c r="JL4" s="168">
        <f t="shared" si="6"/>
        <v>15</v>
      </c>
      <c r="JM4" s="168">
        <f t="shared" si="6"/>
        <v>15</v>
      </c>
      <c r="JN4" s="168">
        <f t="shared" si="6"/>
        <v>14</v>
      </c>
      <c r="JO4" s="168">
        <f t="shared" si="6"/>
        <v>14</v>
      </c>
      <c r="JP4" s="168">
        <f t="shared" si="6"/>
        <v>9</v>
      </c>
      <c r="JQ4" s="168">
        <f t="shared" si="6"/>
        <v>9</v>
      </c>
      <c r="JR4" s="168">
        <f t="shared" si="6"/>
        <v>8</v>
      </c>
      <c r="JS4" s="168">
        <f t="shared" si="6"/>
        <v>9</v>
      </c>
      <c r="JT4" s="168">
        <f t="shared" si="6"/>
        <v>9</v>
      </c>
      <c r="JU4" s="168">
        <f t="shared" si="6"/>
        <v>27</v>
      </c>
      <c r="JV4" s="168">
        <f t="shared" ref="JV4:LA4" si="7">LARGE(JV5:JV205,1)</f>
        <v>27</v>
      </c>
      <c r="JW4" s="168">
        <f t="shared" si="7"/>
        <v>27</v>
      </c>
      <c r="JX4" s="168">
        <f t="shared" si="7"/>
        <v>27</v>
      </c>
      <c r="JY4" s="168">
        <f t="shared" si="7"/>
        <v>0</v>
      </c>
      <c r="JZ4" s="168">
        <f t="shared" si="7"/>
        <v>7</v>
      </c>
      <c r="KA4" s="168">
        <f t="shared" si="7"/>
        <v>7</v>
      </c>
      <c r="KB4" s="168">
        <f t="shared" si="7"/>
        <v>7</v>
      </c>
      <c r="KC4" s="168">
        <f t="shared" si="7"/>
        <v>7</v>
      </c>
      <c r="KD4" s="168">
        <f t="shared" si="7"/>
        <v>0</v>
      </c>
    </row>
    <row r="5" spans="1:290" ht="15" customHeight="1" x14ac:dyDescent="0.2">
      <c r="A5" s="134">
        <f>RANK(E5,$E$4:$E$205,0)</f>
        <v>1</v>
      </c>
      <c r="B5" s="134">
        <f t="shared" ref="B5:B68" si="8">RANK(F5,$F$5:$F$205,0)</f>
        <v>1</v>
      </c>
      <c r="C5" s="170" t="s">
        <v>633</v>
      </c>
      <c r="D5" s="171">
        <f t="shared" ref="D5:D36" si="9">COUNTIF(K5:DL5,"&gt;0")</f>
        <v>29</v>
      </c>
      <c r="E5" s="172">
        <f t="shared" ref="E5:E36" si="10">SUM(DN5:GA5)</f>
        <v>160</v>
      </c>
      <c r="F5" s="171">
        <f t="shared" ref="F5:F39" si="11">SUM($DN5:$EG5)</f>
        <v>127</v>
      </c>
      <c r="G5" s="171">
        <v>0</v>
      </c>
      <c r="H5" s="171">
        <f t="shared" ref="H5:H36" si="12">SUM($DN5:$EH5)</f>
        <v>131</v>
      </c>
      <c r="I5" s="173">
        <f t="shared" ref="I5:I36" si="13">IF(D5=0,0,H5/(D5-G5)/100)</f>
        <v>4.5172413793103453E-2</v>
      </c>
      <c r="J5" s="173"/>
      <c r="K5" s="174">
        <f>SUMIF('Saturday Race 11-06-21'!$B$11:$B$21,$C5,'Saturday Race 11-06-21'!$AU$11:$AU$21)</f>
        <v>0</v>
      </c>
      <c r="L5" s="174">
        <f>SUMIF('Saturday Race 11-06-21'!$B$11:$B$21,$C5,'Saturday Race 11-06-21'!$AV$11:$AV$21)</f>
        <v>0</v>
      </c>
      <c r="M5" s="174">
        <f>SUMIF('Saturday Race 11-06-21'!$B$11:$B$21,$C5,'Saturday Race 11-06-21'!$AW$11:$AW$21)</f>
        <v>0</v>
      </c>
      <c r="N5" s="174">
        <f>SUMIF('Saturday Race 11-06-21'!$B$11:$B$21,$C5,'Saturday Race 11-06-21'!$AX$11:$AX$21)</f>
        <v>0</v>
      </c>
      <c r="O5" s="174">
        <f>SUMIF('Saturday Race 11-06-21'!$B$11:$B$21,$C5,'Saturday Race 11-06-21'!$AY$11:$AY$21)</f>
        <v>0</v>
      </c>
      <c r="P5" s="174">
        <f>SUMIF('Saturday Race 11-20-21'!$B$11:$B$20,$C5,'Saturday Race 11-20-21'!$AU$11:$AU$20)</f>
        <v>0</v>
      </c>
      <c r="Q5" s="174">
        <f>SUMIF('Saturday Race 11-20-21'!$B$11:$B$20,$C5,'Saturday Race 11-20-21'!$AV$11:$AV$20)</f>
        <v>0</v>
      </c>
      <c r="R5" s="174">
        <f>SUMIF('Saturday Race 11-20-21'!$B$11:$B$20,$C5,'Saturday Race 11-20-21'!$AW$11:$AW$20)</f>
        <v>0</v>
      </c>
      <c r="S5" s="174">
        <f>SUMIF('Saturday Race 11-20-21'!$B$11:$B$20,$C5,'Saturday Race 11-20-21'!$AX$11:$AX$20)</f>
        <v>0</v>
      </c>
      <c r="T5" s="174">
        <f>SUMIF('Saturday Race 11-20-21'!$B$11:$B$20,$C5,'Saturday Race 11-20-21'!$AY$11:$AY$20)</f>
        <v>0</v>
      </c>
      <c r="U5" s="174">
        <f>SUMIF('Saturday Race 1-08-22'!$B$11:$B$20,$C5,'Saturday Race 1-08-22'!$AU$11:$AU$20)</f>
        <v>9</v>
      </c>
      <c r="V5" s="174">
        <f>SUMIF('Saturday Race 1-08-22'!$B$11:$B$20,$C5,'Saturday Race 1-08-22'!$AV$11:$AV$20)</f>
        <v>9</v>
      </c>
      <c r="W5" s="174">
        <f>SUMIF('Saturday Race 1-08-22'!$B$11:$B$20,$C5,'Saturday Race 1-08-22'!$AW$11:$AW$20)</f>
        <v>7</v>
      </c>
      <c r="X5" s="174">
        <f>SUMIF('Saturday Race 1-08-22'!$B$11:$B$20,$C5,'Saturday Race 1-08-22'!$AX$11:$AX$20)</f>
        <v>5</v>
      </c>
      <c r="Y5" s="174">
        <f>SUMIF('Saturday Race 1-08-22'!$B$11:$B$20,$C5,'Saturday Race 1-08-22'!$AY$11:$AY$20)</f>
        <v>4</v>
      </c>
      <c r="Z5" s="174">
        <f>SUMIF('Saturday Race 1-22-22'!$B$11:$B$20,$C5,'Saturday Race 1-22-22'!$AU$11:$AU$20)</f>
        <v>4</v>
      </c>
      <c r="AA5" s="174">
        <f>SUMIF('Saturday Race 1-22-22'!$B$11:$B$20,$C5,'Saturday Race 1-22-22'!$AV$11:$AV$20)</f>
        <v>3</v>
      </c>
      <c r="AB5" s="174">
        <f>SUMIF('Saturday Race 1-22-22'!$B$11:$B$20,$C5,'Saturday Race 1-22-22'!$AW$11:$AW$20)</f>
        <v>3</v>
      </c>
      <c r="AC5" s="174">
        <f>SUMIF('Saturday Race 1-22-22'!$B$11:$B$20,$C5,'Saturday Race 1-22-22'!$AX$11:$AX$20)</f>
        <v>0</v>
      </c>
      <c r="AD5" s="174">
        <f>SUMIF('Saturday Race 1-22-22'!$B$11:$B$20,$C5,'Saturday Race 1-22-22'!$AY$11:$AY$20)</f>
        <v>0</v>
      </c>
      <c r="AE5" s="174">
        <f>SUMIF('Sunday Race 2-6-22'!$B$11:$B$20,$C5,'Sunday Race 2-6-22'!$AU$11:$AU$20)</f>
        <v>0</v>
      </c>
      <c r="AF5" s="174">
        <f>SUMIF('Sunday Race 2-6-22'!$B$11:$B$20,$C5,'Sunday Race 2-6-22'!$AV$11:$AV$20)</f>
        <v>0</v>
      </c>
      <c r="AG5" s="174">
        <f>SUMIF('Sunday Race 2-6-22'!$B$11:$B$20,$C5,'Sunday Race 2-6-22'!$AW$11:$AW$20)</f>
        <v>0</v>
      </c>
      <c r="AH5" s="174">
        <f>SUMIF('Sunday Race 2-6-22'!$B$11:$B$20,$C5,'Sunday Race 2-6-22'!$AX$11:$AX$20)</f>
        <v>0</v>
      </c>
      <c r="AI5" s="174">
        <f>SUMIF('Sunday Race 2-6-22'!$B$11:$B$20,$C5,'Sunday Race 2-6-22'!$AY$11:$AY$20)</f>
        <v>0</v>
      </c>
      <c r="AJ5" s="174">
        <f>SUMIF('Sunday Race 2-20-22'!$B$11:$B$26,$C5,'Sunday Race 2-20-22'!$AU$11:$AU$26)</f>
        <v>10</v>
      </c>
      <c r="AK5" s="174">
        <f>SUMIF('Sunday Race 2-20-22'!$B$11:$B$26,$C5,'Sunday Race 2-20-22'!$AV$11:$AV$26)</f>
        <v>11</v>
      </c>
      <c r="AL5" s="174">
        <f>SUMIF('Sunday Race 2-20-22'!$B$11:$B$26,$C5,'Sunday Race 2-20-22'!$AW$11:$AW$26)</f>
        <v>6</v>
      </c>
      <c r="AM5" s="174">
        <f>SUMIF('Sunday Race 2-20-22'!$B$11:$B$26,$C5,'Sunday Race 2-20-22'!$AX$11:$AX$26)</f>
        <v>0</v>
      </c>
      <c r="AN5" s="174">
        <f>SUMIF('Sunday Race 2-20-22'!$B$11:$B$26,$C5,'Sunday Race 2-20-22'!$AY$11:$AY$26)</f>
        <v>0</v>
      </c>
      <c r="AO5" s="174">
        <f>SUMIF('Sunday Race 2-27-22'!$B$11:$B$20,$C5,'Sunday Race 2-27-22'!$AU$11:$AU$20)</f>
        <v>0</v>
      </c>
      <c r="AP5" s="174">
        <f>SUMIF('Sunday Race 2-27-22'!$B$11:$B$20,$C5,'Sunday Race 2-27-22'!$AV$11:$AV$20)</f>
        <v>0</v>
      </c>
      <c r="AQ5" s="174">
        <f>SUMIF('Sunday Race 2-27-22'!$B$11:$B$20,$C5,'Sunday Race 2-27-22'!$AW$11:$AW$20)</f>
        <v>0</v>
      </c>
      <c r="AR5" s="174">
        <f>SUMIF('Sunday Race 2-27-22'!$B$11:$B$20,$C5,'Sunday Race 2-27-22'!$AX$11:$AX$20)</f>
        <v>0</v>
      </c>
      <c r="AS5" s="174">
        <f>SUMIF('Sunday Race 2-27-22'!$B$11:$B$20,$C5,'Sunday Race 2-27-22'!$AY$11:$AY$20)</f>
        <v>0</v>
      </c>
      <c r="AT5" s="174">
        <f>SUMIF('Sunday Race 3-13-22'!$B$11:$B$25,$C5,'Sunday Race 3-13-22'!$AU$11:$AU$25)</f>
        <v>5</v>
      </c>
      <c r="AU5" s="174">
        <f>SUMIF('Sunday Race 3-13-22'!$B$11:$B$25,$C5,'Sunday Race 3-13-22'!$AV$11:$AV$25)</f>
        <v>4</v>
      </c>
      <c r="AV5" s="174">
        <f>SUMIF('Sunday Race 3-13-22'!$B$11:$B$25,$C5,'Sunday Race 3-13-22'!$AW$11:$AW$25)</f>
        <v>5</v>
      </c>
      <c r="AW5" s="174">
        <f>SUMIF('Sunday Race 3-13-22'!$B$11:$B$25,$C5,'Sunday Race 3-13-22'!$AX$11:$AX$25)</f>
        <v>6</v>
      </c>
      <c r="AX5" s="174">
        <f>SUMIF('Sunday Race 3-13-22'!$B$11:$B$25,$C5,'Sunday Race 3-13-22'!$AY$11:$AY$25)</f>
        <v>0</v>
      </c>
      <c r="AY5" s="174">
        <f>SUMIF('Saturday Race 3-19-22'!$B$11:$B$15,$C5,'Saturday Race 3-19-22'!$AU$11:$AU$15)</f>
        <v>0</v>
      </c>
      <c r="AZ5" s="174">
        <f>SUMIF('Saturday Race 3-19-22'!$B$11:$B$15,$C5,'Saturday Race 3-19-22'!$AV$11:$AV$15)</f>
        <v>0</v>
      </c>
      <c r="BA5" s="174">
        <f>SUMIF('Saturday Race 3-19-22'!$B$11:$B$15,$C5,'Saturday Race 3-19-22'!$AW$11:$AW$15)</f>
        <v>0</v>
      </c>
      <c r="BB5" s="174">
        <f>SUMIF('Saturday Race 3-19-22'!$B$11:$B$15,$C5,'Saturday Race 3-19-22'!$AX$11:$AX$15)</f>
        <v>0</v>
      </c>
      <c r="BC5" s="174">
        <f>SUMIF('Saturday Race 3-19-22'!$B$11:$B$15,$C5,'Saturday Race 3-19-22'!$AY$11:$AY$15)</f>
        <v>0</v>
      </c>
      <c r="BD5" s="174">
        <f>SUMIF('Sunday Races 4-10-22'!$B$11:$B$26,$C5,'Sunday Races 4-10-22'!$AU$11:$AU$26)</f>
        <v>4</v>
      </c>
      <c r="BE5" s="174">
        <f>SUMIF('Sunday Races 4-10-22'!$B$11:$B$26,$C5,'Sunday Races 4-10-22'!$AV$11:$AV$26)</f>
        <v>4</v>
      </c>
      <c r="BF5" s="174">
        <f>SUMIF('Sunday Races 4-10-22'!$B$11:$B$26,$C5,'Sunday Races 4-10-22'!$AW$11:$AW$26)</f>
        <v>0</v>
      </c>
      <c r="BG5" s="174">
        <f>SUMIF('Sunday Races 4-10-22'!$B$11:$B$26,$C5,'Sunday Races 4-10-22'!$AX$11:$AX$26)</f>
        <v>0</v>
      </c>
      <c r="BH5" s="174">
        <f>SUMIF('Sunday Races 4-10-22'!$B$11:$B$26,$C5,'Sunday Races 4-10-22'!$AY$11:$AY$26)</f>
        <v>0</v>
      </c>
      <c r="BI5" s="174">
        <f>SUMIF('Sunday Races 5-1-22'!$B$11:$B$28,$C5,'Sunday Races 5-1-22'!$AU$11:$AU$28)</f>
        <v>4</v>
      </c>
      <c r="BJ5" s="174">
        <f>SUMIF('Sunday Races 5-1-22'!$B$11:$B$28,$C5,'Sunday Races 5-1-22'!$AV$11:$AV$28)</f>
        <v>4</v>
      </c>
      <c r="BK5" s="174">
        <f>SUMIF('Sunday Races 5-1-22'!$B$11:$B$28,$C5,'Sunday Races 5-1-22'!$AW$11:$AW$28)</f>
        <v>3</v>
      </c>
      <c r="BL5" s="174">
        <f>SUMIF('Sunday Races 5-1-22'!$B$11:$B$28,$C5,'Sunday Races 5-1-22'!$AX$11:$AX$28)</f>
        <v>5</v>
      </c>
      <c r="BM5" s="174">
        <f>SUMIF('Sunday Races 5-1-22'!$B$11:$B$28,$C5,'Sunday Races 5-1-22'!$AY$11:$AY$28)</f>
        <v>0</v>
      </c>
      <c r="BN5" s="174">
        <f>SUMIF('Sunday Races 6-5-22'!$B$11:$B$28,$C5,'Sunday Races 6-5-22'!$AU$11:$AU$28)</f>
        <v>0</v>
      </c>
      <c r="BO5" s="174">
        <f>SUMIF('Sunday Races 6-5-22'!$B$11:$B$28,$C5,'Sunday Races 6-5-22'!$AV$11:$AV$28)</f>
        <v>0</v>
      </c>
      <c r="BP5" s="174">
        <f>SUMIF('Sunday Races 6-5-22'!$B$11:$B$28,$C5,'Sunday Races 6-5-22'!$AW$11:$AW$28)</f>
        <v>0</v>
      </c>
      <c r="BQ5" s="174">
        <f>SUMIF('Sunday Races 6-5-22'!$B$11:$B$28,$C5,'Sunday Races 6-5-22'!$AX$11:$AX$28)</f>
        <v>0</v>
      </c>
      <c r="BR5" s="174">
        <f>SUMIF('Sunday Races 6-5-22'!$B$11:$B$28,$C5,'Sunday Races 6-5-22'!$AY$11:$AY$28)</f>
        <v>0</v>
      </c>
      <c r="BS5" s="174">
        <f>SUMIF('Sunday Races 6-12-22'!$B$11:$B$24,$C5,'Sunday Races 6-12-22'!$AU$11:$AU$24)</f>
        <v>0</v>
      </c>
      <c r="BT5" s="174">
        <f>SUMIF('Sunday Races 6-12-22'!$B$11:$B$24,$C5,'Sunday Races 6-12-22'!$AV$11:$AV$24)</f>
        <v>0</v>
      </c>
      <c r="BU5" s="174">
        <f>SUMIF('Sunday Races 6-12-22'!$B$11:$B$24,$C5,'Sunday Races 6-12-22'!$AW$11:$AW$24)</f>
        <v>0</v>
      </c>
      <c r="BV5" s="174">
        <f>SUMIF('Sunday Races 6-12-22'!$B$11:$B$24,$C5,'Sunday Races 6-12-22'!$AX$11:$AX$24)</f>
        <v>0</v>
      </c>
      <c r="BW5" s="174">
        <f>SUMIF('Sunday Races 6-12-22'!$B$11:$B$24,$C5,'Sunday Races 6-12-22'!$AY$11:$AY$24)</f>
        <v>0</v>
      </c>
      <c r="BX5" s="174">
        <f>SUMIF('Saturday Races 6-18-22'!$B$11:$B$24,$C5,'Saturday Races 6-18-22'!$AU$11:$AU$24)</f>
        <v>0</v>
      </c>
      <c r="BY5" s="174">
        <f>SUMIF('Saturday Races 6-18-22'!$B$11:$B$24,$C5,'Saturday Races 6-18-22'!$AV$11:$AV$24)</f>
        <v>0</v>
      </c>
      <c r="BZ5" s="174">
        <f>SUMIF('Saturday Races 6-18-22'!$B$11:$B$24,$C5,'Saturday Races 6-18-22'!$AW$11:$AW$24)</f>
        <v>0</v>
      </c>
      <c r="CA5" s="174">
        <f>SUMIF('Saturday Races 6-18-22'!$B$11:$B$24,$C5,'Saturday Races 6-18-22'!$AX$11:$AX$24)</f>
        <v>0</v>
      </c>
      <c r="CB5" s="174">
        <f>SUMIF('Saturday Races 6-18-22'!$B$11:$B$24,$C5,'Saturday Races 6-18-22'!$AY$11:$AY$24)</f>
        <v>0</v>
      </c>
      <c r="CC5" s="174">
        <f>SUMIF('Sunday Races 7-3-22'!$B$11:$B$26,$C5,'Sunday Races 7-3-22'!$AU$11:$AU$26)</f>
        <v>0</v>
      </c>
      <c r="CD5" s="174">
        <f>SUMIF('Sunday Races 7-3-22'!$B$11:$B$26,$C5,'Sunday Races 7-3-22'!$AV$11:$AV$26)</f>
        <v>0</v>
      </c>
      <c r="CE5" s="174">
        <f>SUMIF('Sunday Races 7-3-22'!$B$11:$B$26,$C5,'Sunday Races 7-3-22'!$AW$11:$AW$26)</f>
        <v>0</v>
      </c>
      <c r="CF5" s="174">
        <f>SUMIF('Sunday Races 7-3-22'!$B$11:$B$26,$C5,'Sunday Races 7-3-22'!$AX$11:$AX$26)</f>
        <v>0</v>
      </c>
      <c r="CG5" s="174">
        <f>SUMIF('Sunday Races 7-3-22'!$B$11:$B$26,$C5,'Sunday Races 7-3-22'!$AY$11:$AY$26)</f>
        <v>0</v>
      </c>
      <c r="CH5" s="174">
        <f>SUMIF('Sunday Races 7-31-22'!$B$11:$B$26,$C5,'Sunday Races 7-31-22'!$AU$11:$AU$26)</f>
        <v>0</v>
      </c>
      <c r="CI5" s="174">
        <f>SUMIF('Sunday Races 7-31-22'!$B$11:$B$26,$C5,'Sunday Races 7-31-22'!$AV$11:$AV$26)</f>
        <v>0</v>
      </c>
      <c r="CJ5" s="174">
        <f>SUMIF('Sunday Races 7-31-22'!$B$11:$B$26,$C5,'Sunday Races 7-31-22'!$AW$11:$AW$26)</f>
        <v>0</v>
      </c>
      <c r="CK5" s="174">
        <f>SUMIF('Sunday Races 7-31-22'!$B$11:$B$26,$C5,'Sunday Races 7-31-22'!$AX$11:$AX$26)</f>
        <v>0</v>
      </c>
      <c r="CL5" s="174">
        <f>SUMIF('Sunday Races 7-31-22'!$B$11:$B$26,$C5,'Sunday Races 7-31-22'!$AY$11:$AY$26)</f>
        <v>0</v>
      </c>
      <c r="CM5" s="174">
        <f>SUMIF('Sunday Races 8-14-22'!$B$11:$B$26,$C5,'Sunday Races 8-14-22'!$AU$11:$AU$26)</f>
        <v>6</v>
      </c>
      <c r="CN5" s="174">
        <f>SUMIF('Sunday Races 8-14-22'!$B$11:$B$26,$C5,'Sunday Races 8-14-22'!$AV$11:$AV$26)</f>
        <v>4</v>
      </c>
      <c r="CO5" s="174">
        <f>SUMIF('Sunday Races 8-14-22'!$B$11:$B$26,$C5,'Sunday Races 8-14-22'!$AW$11:$AW$26)</f>
        <v>4</v>
      </c>
      <c r="CP5" s="174">
        <f>SUMIF('Sunday Races 8-14-22'!$B$11:$B$26,$C5,'Sunday Races 8-14-22'!$AX$11:$AX$26)</f>
        <v>0</v>
      </c>
      <c r="CQ5" s="174">
        <f>SUMIF('Sunday Races 8-14-22'!$B$11:$B$26,$C5,'Sunday Races 8-14-22'!$AY$11:$AY$26)</f>
        <v>0</v>
      </c>
      <c r="CR5" s="174">
        <f>SUMIF('Saturday Races 8-20-22'!$B$11:$B$26,$C5,'Saturday Races 8-20-22'!$AU$11:$AU$26)</f>
        <v>6</v>
      </c>
      <c r="CS5" s="174">
        <f>SUMIF('Saturday Races 8-20-22'!$B$11:$B$26,$C5,'Saturday Races 8-20-22'!$AV$11:$AV$26)</f>
        <v>6</v>
      </c>
      <c r="CT5" s="174">
        <f>SUMIF('Saturday Races 8-20-22'!$B$11:$B$26,$C5,'Saturday Races 8-20-22'!$AW$11:$AW$26)</f>
        <v>0</v>
      </c>
      <c r="CU5" s="174">
        <f>SUMIF('Saturday Races 8-20-22'!$B$11:$B$26,$C5,'Saturday Races 8-20-22'!$AX$11:$AX$26)</f>
        <v>0</v>
      </c>
      <c r="CV5" s="174">
        <f>SUMIF('Saturday Races 8-20-22'!$B$11:$B$26,$C5,'Saturday Races 8-20-22'!$AY$11:$AY$26)</f>
        <v>0</v>
      </c>
      <c r="CW5" s="174">
        <f>SUMIF('Sunday Races 9-11-22'!$B$11:$B$20,$C5,'Sunday Races 9-11-22'!$AU$11:$AU$20)</f>
        <v>0</v>
      </c>
      <c r="CX5" s="174">
        <f>SUMIF('Sunday Races 9-11-22'!$B$11:$B$20,$C5,'Sunday Races 9-11-22'!$AV$11:$AV$20)</f>
        <v>0</v>
      </c>
      <c r="CY5" s="174">
        <f>SUMIF('Sunday Races 9-11-22'!$B$11:$B$20,$C5,'Sunday Races 9-11-22'!$AW$11:$AW$20)</f>
        <v>0</v>
      </c>
      <c r="CZ5" s="174">
        <f>SUMIF('Sunday Races 9-11-22'!$B$11:$B$20,$C5,'Sunday Races 9-11-22'!$AX$11:$AX$20)</f>
        <v>0</v>
      </c>
      <c r="DA5" s="174">
        <f>SUMIF('Sunday Races 9-11-22'!$B$11:$B$20,$C5,'Sunday Races 9-11-22'!$AY$11:$AY$20)</f>
        <v>0</v>
      </c>
      <c r="DB5" s="174">
        <f>SUMIF('Sunday Races 10-9-22'!$B$11:$B$21,$C5,'Sunday Races 10-9-22'!$AU$11:$AU$21)</f>
        <v>9</v>
      </c>
      <c r="DC5" s="174">
        <f>SUMIF('Sunday Races 10-9-22'!$B$11:$B$21,$C5,'Sunday Races 10-9-22'!$AV$11:$AV$21)</f>
        <v>5</v>
      </c>
      <c r="DD5" s="174">
        <f>SUMIF('Sunday Races 10-9-22'!$B$11:$B$21,$C5,'Sunday Races 10-9-22'!$AW$11:$AW$21)</f>
        <v>5</v>
      </c>
      <c r="DE5" s="174">
        <f>SUMIF('Sunday Races 10-9-22'!$B$11:$B$21,$C5,'Sunday Races 10-9-22'!$AX$11:$AX$21)</f>
        <v>0</v>
      </c>
      <c r="DF5" s="174">
        <f>SUMIF('Sunday Races 10-9-22'!$B$11:$B$21,$C5,'Sunday Races 10-9-22'!$AY$11:$AY$21)</f>
        <v>0</v>
      </c>
      <c r="DG5" s="174">
        <f>SUMIF('Sunday Races 10-23-22'!$B$11:$B$22,$C5,'Sunday Races 10-23-22'!$AU$11:$AU$22)</f>
        <v>0</v>
      </c>
      <c r="DH5" s="174">
        <f>SUMIF('Sunday Races 10-23-22'!$B$11:$B$22,$C5,'Sunday Races 10-23-22'!$AV$11:$AV$22)</f>
        <v>0</v>
      </c>
      <c r="DI5" s="174">
        <f>SUMIF('Sunday Races 10-23-22'!$B$11:$B$22,$C5,'Sunday Races 10-23-22'!$AW$11:$AW$22)</f>
        <v>0</v>
      </c>
      <c r="DJ5" s="174">
        <f>SUMIF('Sunday Races 10-23-22'!$B$11:$B$22,$C5,'Sunday Races 10-23-22'!$AX$11:$AX$22)</f>
        <v>0</v>
      </c>
      <c r="DK5" s="174">
        <f>SUMIF('Sunday Races 10-23-22'!$B$11:$B$22,$C5,'Sunday Races 10-23-22'!$AY$11:$AY$22)</f>
        <v>0</v>
      </c>
      <c r="DL5" s="175"/>
      <c r="DM5" s="176"/>
      <c r="DN5" s="177">
        <f t="shared" ref="DN5:DW14" si="14">LARGE($K5:$DL5,DN$3)</f>
        <v>11</v>
      </c>
      <c r="DO5" s="177">
        <f t="shared" si="14"/>
        <v>10</v>
      </c>
      <c r="DP5" s="177">
        <f t="shared" si="14"/>
        <v>9</v>
      </c>
      <c r="DQ5" s="177">
        <f t="shared" si="14"/>
        <v>9</v>
      </c>
      <c r="DR5" s="177">
        <f t="shared" si="14"/>
        <v>9</v>
      </c>
      <c r="DS5" s="177">
        <f t="shared" si="14"/>
        <v>7</v>
      </c>
      <c r="DT5" s="177">
        <f t="shared" si="14"/>
        <v>6</v>
      </c>
      <c r="DU5" s="177">
        <f t="shared" si="14"/>
        <v>6</v>
      </c>
      <c r="DV5" s="177">
        <f t="shared" si="14"/>
        <v>6</v>
      </c>
      <c r="DW5" s="177">
        <f t="shared" si="14"/>
        <v>6</v>
      </c>
      <c r="DX5" s="177">
        <f t="shared" ref="DX5:EG14" si="15">LARGE($K5:$DL5,DX$3)</f>
        <v>6</v>
      </c>
      <c r="DY5" s="177">
        <f t="shared" si="15"/>
        <v>5</v>
      </c>
      <c r="DZ5" s="177">
        <f t="shared" si="15"/>
        <v>5</v>
      </c>
      <c r="EA5" s="177">
        <f t="shared" si="15"/>
        <v>5</v>
      </c>
      <c r="EB5" s="177">
        <f t="shared" si="15"/>
        <v>5</v>
      </c>
      <c r="EC5" s="177">
        <f t="shared" si="15"/>
        <v>5</v>
      </c>
      <c r="ED5" s="177">
        <f t="shared" si="15"/>
        <v>5</v>
      </c>
      <c r="EE5" s="177">
        <f t="shared" si="15"/>
        <v>4</v>
      </c>
      <c r="EF5" s="177">
        <f t="shared" si="15"/>
        <v>4</v>
      </c>
      <c r="EG5" s="177">
        <f t="shared" si="15"/>
        <v>4</v>
      </c>
      <c r="EH5" s="177">
        <f t="shared" ref="EH5:EQ14" si="16">LARGE($K5:$DL5,EH$3)</f>
        <v>4</v>
      </c>
      <c r="EI5" s="177">
        <f t="shared" si="16"/>
        <v>4</v>
      </c>
      <c r="EJ5" s="177">
        <f t="shared" si="16"/>
        <v>4</v>
      </c>
      <c r="EK5" s="177">
        <f t="shared" si="16"/>
        <v>4</v>
      </c>
      <c r="EL5" s="177">
        <f t="shared" si="16"/>
        <v>4</v>
      </c>
      <c r="EM5" s="177">
        <f t="shared" si="16"/>
        <v>4</v>
      </c>
      <c r="EN5" s="177">
        <f t="shared" si="16"/>
        <v>3</v>
      </c>
      <c r="EO5" s="177">
        <f t="shared" si="16"/>
        <v>3</v>
      </c>
      <c r="EP5" s="177">
        <f t="shared" si="16"/>
        <v>3</v>
      </c>
      <c r="EQ5" s="177">
        <f t="shared" si="16"/>
        <v>0</v>
      </c>
      <c r="ER5" s="177">
        <f t="shared" ref="ER5:FA14" si="17">LARGE($K5:$DL5,ER$3)</f>
        <v>0</v>
      </c>
      <c r="ES5" s="177">
        <f t="shared" si="17"/>
        <v>0</v>
      </c>
      <c r="ET5" s="177">
        <f t="shared" si="17"/>
        <v>0</v>
      </c>
      <c r="EU5" s="177">
        <f t="shared" si="17"/>
        <v>0</v>
      </c>
      <c r="EV5" s="177">
        <f t="shared" si="17"/>
        <v>0</v>
      </c>
      <c r="EW5" s="177">
        <f t="shared" si="17"/>
        <v>0</v>
      </c>
      <c r="EX5" s="177">
        <f t="shared" si="17"/>
        <v>0</v>
      </c>
      <c r="EY5" s="177">
        <f t="shared" si="17"/>
        <v>0</v>
      </c>
      <c r="EZ5" s="177">
        <f t="shared" si="17"/>
        <v>0</v>
      </c>
      <c r="FA5" s="177">
        <f t="shared" si="17"/>
        <v>0</v>
      </c>
      <c r="FB5" s="177">
        <f t="shared" ref="FB5:FK14" si="18">LARGE($K5:$DL5,FB$3)</f>
        <v>0</v>
      </c>
      <c r="FC5" s="177">
        <f t="shared" si="18"/>
        <v>0</v>
      </c>
      <c r="FD5" s="177">
        <f t="shared" si="18"/>
        <v>0</v>
      </c>
      <c r="FE5" s="177">
        <f t="shared" si="18"/>
        <v>0</v>
      </c>
      <c r="FF5" s="177">
        <f t="shared" si="18"/>
        <v>0</v>
      </c>
      <c r="FG5" s="177">
        <f t="shared" si="18"/>
        <v>0</v>
      </c>
      <c r="FH5" s="177">
        <f t="shared" si="18"/>
        <v>0</v>
      </c>
      <c r="FI5" s="177">
        <f t="shared" si="18"/>
        <v>0</v>
      </c>
      <c r="FJ5" s="177">
        <f t="shared" si="18"/>
        <v>0</v>
      </c>
      <c r="FK5" s="177">
        <f t="shared" si="18"/>
        <v>0</v>
      </c>
      <c r="FL5" s="177">
        <f t="shared" ref="FL5:FZ14" si="19">LARGE($K5:$DL5,FL$3)</f>
        <v>0</v>
      </c>
      <c r="FM5" s="177">
        <f t="shared" si="19"/>
        <v>0</v>
      </c>
      <c r="FN5" s="177">
        <f t="shared" si="19"/>
        <v>0</v>
      </c>
      <c r="FO5" s="177">
        <f t="shared" si="19"/>
        <v>0</v>
      </c>
      <c r="FP5" s="177">
        <f t="shared" si="19"/>
        <v>0</v>
      </c>
      <c r="FQ5" s="177">
        <f t="shared" si="19"/>
        <v>0</v>
      </c>
      <c r="FR5" s="177">
        <f t="shared" si="19"/>
        <v>0</v>
      </c>
      <c r="FS5" s="177">
        <f t="shared" si="19"/>
        <v>0</v>
      </c>
      <c r="FT5" s="177">
        <f t="shared" si="19"/>
        <v>0</v>
      </c>
      <c r="FU5" s="177">
        <f t="shared" si="19"/>
        <v>0</v>
      </c>
      <c r="FV5" s="177">
        <f t="shared" si="19"/>
        <v>0</v>
      </c>
      <c r="FW5" s="177">
        <f t="shared" si="19"/>
        <v>0</v>
      </c>
      <c r="FX5" s="177">
        <f t="shared" si="19"/>
        <v>0</v>
      </c>
      <c r="FY5" s="177">
        <f t="shared" si="19"/>
        <v>0</v>
      </c>
      <c r="FZ5" s="177">
        <f t="shared" si="19"/>
        <v>0</v>
      </c>
      <c r="GA5" s="177"/>
      <c r="GB5" s="229">
        <f t="shared" ref="GB5:GB39" si="20">SUM(GD5:KD5)</f>
        <v>190</v>
      </c>
      <c r="GC5" s="229">
        <f t="shared" ref="GC5:GC39" si="21">COUNTIF(GD5:KD5,"&gt;0")</f>
        <v>17</v>
      </c>
      <c r="GD5" s="174">
        <f>SUMIF('One Day 12-04-21 Scots'!$B$11:$B$24,$C5,'One Day 12-04-21 Scots'!$AU$11:$AU$24)</f>
        <v>0</v>
      </c>
      <c r="GE5" s="174">
        <f>SUMIF('One Day 12-04-21 Scots'!$B$11:$B$24,$C5,'One Day 12-04-21 Scots'!$AV$11:$AV$24)</f>
        <v>0</v>
      </c>
      <c r="GF5" s="174">
        <f>SUMIF('One Day 12-04-21 Scots'!$B$11:$B$24,$C5,'One Day 12-04-21 Scots'!$AW$11:$AW$24)</f>
        <v>0</v>
      </c>
      <c r="GG5" s="174">
        <f>SUMIF('One Day 12-04-21 Scots'!$B$11:$B$24,$C5,'One Day 12-04-21 Scots'!$AX$11:$AX$24)</f>
        <v>0</v>
      </c>
      <c r="GH5" s="174">
        <f>SUMIF('One Day 12-04-21 Scots'!$B$11:$B$24,$C5,'One Day 12-04-21 Scots'!$AY$11:$AY$24)</f>
        <v>0</v>
      </c>
      <c r="GI5" s="174">
        <f>SUMIF('One Day 12-04-21 Thistles'!$B$11:$B$25,$C5,'One Day 12-04-21 Thistles'!$AU$11:$AU$25)</f>
        <v>3</v>
      </c>
      <c r="GJ5" s="174">
        <f>SUMIF('One Day 12-04-21 Thistles'!$B$11:$B$25,$C5,'One Day 12-04-21 Thistles'!$AV$11:$AV$25)</f>
        <v>5</v>
      </c>
      <c r="GK5" s="174">
        <f>SUMIF('One Day 12-04-21 Thistles'!$B$11:$B$25,$C5,'One Day 12-04-21 Thistles'!$AW$11:$AW$25)</f>
        <v>4</v>
      </c>
      <c r="GL5" s="174">
        <f>SUMIF('One Day 12-04-21 Thistles'!$B$11:$B$25,$C5,'One Day 12-04-21 Thistles'!$AX$11:$AX$25)</f>
        <v>5</v>
      </c>
      <c r="GM5" s="174">
        <f>SUMIF('One Day 12-04-21 Thistles'!$B$11:$B$25,$C5,'One Day 12-04-21 Thistles'!$AY$11:$AY$25)</f>
        <v>0</v>
      </c>
      <c r="GN5" s="174">
        <f>SUMIF('Chili One Day 2-12-22 Scots'!$B$11:$B$27,$C5,'Chili One Day 2-12-22 Scots'!$AU$11:$AU$27)</f>
        <v>0</v>
      </c>
      <c r="GO5" s="174">
        <f>SUMIF('Chili One Day 2-12-22 Scots'!$B$11:$B$27,$C5,'Chili One Day 2-12-22 Scots'!$AV$11:$AV$27)</f>
        <v>0</v>
      </c>
      <c r="GP5" s="174">
        <f>SUMIF('Chili One Day 2-12-22 Scots'!$B$11:$B$27,$C5,'Chili One Day 2-12-22 Scots'!$AW$11:$AW$27)</f>
        <v>0</v>
      </c>
      <c r="GQ5" s="174">
        <f>SUMIF('Chili One Day 2-12-22 Scots'!$B$11:$B$27,$C5,'Chili One Day 2-12-22 Scots'!$AX$11:$AX$27)</f>
        <v>0</v>
      </c>
      <c r="GR5" s="174">
        <f>SUMIF('Chili One Day 2-12-22 Scots'!$B$11:$B$27,$C5,'Chili One Day 2-12-22 Scots'!$AY$11:$AY$27)</f>
        <v>0</v>
      </c>
      <c r="GS5" s="174">
        <f>SUMIF('Chili One Day 2-12-22 Thistles'!$B$11:$B$27,$C5,'Chili One Day 2-12-22 Thistles'!$AU$11:$AU$27)</f>
        <v>0</v>
      </c>
      <c r="GT5" s="174">
        <f>SUMIF('Chili One Day 2-12-22 Thistles'!$B$11:$B$27,$C5,'Chili One Day 2-12-22 Thistles'!$AV$11:$AV$27)</f>
        <v>0</v>
      </c>
      <c r="GU5" s="174">
        <f>SUMIF('Chili One Day 2-12-22 Thistles'!$B$11:$B$27,$C5,'Chili One Day 2-12-22 Thistles'!$AW$11:$AW$27)</f>
        <v>0</v>
      </c>
      <c r="GV5" s="174">
        <f>SUMIF('Chili One Day 2-12-22 Thistles'!$B$11:$B$27,$C5,'Chili One Day 2-12-22 Thistles'!$AX$11:$AX$27)</f>
        <v>0</v>
      </c>
      <c r="GW5" s="174">
        <f>SUMIF('Chili One Day 2-12-22 Thistles'!$B$11:$B$27,$C5,'Chili One Day 2-12-22 Thistles'!$AY$11:$AY$27)</f>
        <v>0</v>
      </c>
      <c r="GX5" s="174">
        <f>SUMIF('Ironman One Day 3-5-22 FS'!$B$11:$B$26,$C5,'Ironman One Day 3-5-22 FS'!$AU$11:$AU$26)</f>
        <v>0</v>
      </c>
      <c r="GY5" s="174">
        <f>SUMIF('Ironman One Day 3-5-22 FS'!$B$11:$B$26,$C5,'Ironman One Day 3-5-22 FS'!$AV$11:$AV$26)</f>
        <v>0</v>
      </c>
      <c r="GZ5" s="174">
        <f>SUMIF('Ironman One Day 3-5-22 FS'!$B$11:$B$26,$C5,'Ironman One Day 3-5-22 FS'!$AW$11:$AW$26)</f>
        <v>0</v>
      </c>
      <c r="HA5" s="174">
        <f>SUMIF('Ironman One Day 3-5-22 FS'!$B$11:$B$26,$C5,'Ironman One Day 3-5-22 FS'!$AX$11:$AX$26)</f>
        <v>0</v>
      </c>
      <c r="HB5" s="174">
        <f>SUMIF('Ironman One Day 3-5-22 FS'!$B$11:$B$26,$C5,'Ironman One Day 3-5-22 FS'!$AY$11:$AY$26)</f>
        <v>0</v>
      </c>
      <c r="HC5" s="174">
        <f>SUMIF('Ironman One Day 3-5-22 420'!$B$11:$B$26,$C5,'Ironman One Day 3-5-22 420'!$AU$11:$AU$26)</f>
        <v>0</v>
      </c>
      <c r="HD5" s="174">
        <f>SUMIF('Ironman One Day 3-5-22 420'!$B$11:$B$26,$C5,'Ironman One Day 3-5-22 420'!$AV$11:$AV$26)</f>
        <v>0</v>
      </c>
      <c r="HE5" s="174">
        <f>SUMIF('Ironman One Day 3-5-22 420'!$B$11:$B$26,$C5,'Ironman One Day 3-5-22 420'!$AW$11:$AW$26)</f>
        <v>0</v>
      </c>
      <c r="HF5" s="174">
        <f>SUMIF('Ironman One Day 3-5-22 420'!$B$11:$B$26,$C5,'Ironman One Day 3-5-22 420'!$AX$11:$AX$26)</f>
        <v>0</v>
      </c>
      <c r="HG5" s="174">
        <f>SUMIF('Ironman One Day 3-5-22 420'!$B$11:$B$26,$C5,'Ironman One Day 3-5-22 420'!$AY$11:$AY$26)</f>
        <v>0</v>
      </c>
      <c r="HH5" s="174">
        <f>SUMIF('Easter One Day 4-16-22 FS'!$B$11:$B$25,$C5,'Easter One Day 4-16-22 FS'!$AU$11:$AU$25)</f>
        <v>0</v>
      </c>
      <c r="HI5" s="174">
        <f>SUMIF('Easter One Day 4-16-22 FS'!$B$11:$B$25,$C5,'Easter One Day 4-16-22 FS'!$AV$11:$AV$25)</f>
        <v>0</v>
      </c>
      <c r="HJ5" s="174">
        <f>SUMIF('Easter One Day 4-16-22 FS'!$B$11:$B$25,$C5,'Easter One Day 4-16-22 FS'!$AW$11:$AW$25)</f>
        <v>0</v>
      </c>
      <c r="HK5" s="174">
        <f>SUMIF('Easter One Day 4-16-22 FS'!$B$11:$B$25,$C5,'Easter One Day 4-16-22 FS'!$AX$11:$AX$25)</f>
        <v>0</v>
      </c>
      <c r="HL5" s="174">
        <f>SUMIF('Easter One Day 4-16-22 FS'!$B$11:$B$25,$C5,'Easter One Day 4-16-22 FS'!$AY$11:$AY$25)</f>
        <v>0</v>
      </c>
      <c r="HM5" s="174">
        <f>SUMIF('Easter One Day 4-16-22 TH'!$B$11:$B$25,$C5,'Easter One Day 4-16-22 TH'!$AU$11:$AU$25)</f>
        <v>0</v>
      </c>
      <c r="HN5" s="174">
        <f>SUMIF('Easter One Day 4-16-22 TH'!$B$11:$B$25,$C5,'Easter One Day 4-16-22 TH'!$AV$11:$AV$25)</f>
        <v>0</v>
      </c>
      <c r="HO5" s="174">
        <f>SUMIF('Easter One Day 4-16-22 TH'!$B$11:$B$25,$C5,'Easter One Day 4-16-22 TH'!$AW$11:$AW$25)</f>
        <v>0</v>
      </c>
      <c r="HP5" s="174">
        <f>SUMIF('Easter One Day 4-16-22 TH'!$B$11:$B$25,$C5,'Easter One Day 4-16-22 TH'!$AX$11:$AX$25)</f>
        <v>0</v>
      </c>
      <c r="HQ5" s="174">
        <f>SUMIF('Easter One Day 4-16-22 TH'!$B$11:$B$25,$C5,'Easter One Day 4-16-22 TH'!$AY$11:$AY$25)</f>
        <v>0</v>
      </c>
      <c r="HR5" s="174">
        <f>SUMIF('Long Distance Race 5-7-22'!$B$11:$B$25,$C5,'Long Distance Race 5-7-22'!$AU$11:$AU$25)</f>
        <v>0</v>
      </c>
      <c r="HS5" s="174">
        <f>SUMIF('Long Distance Race 5-7-22'!$B$11:$B$18,$C5,'Long Distance Race 5-7-22'!$AV$11:$AV$18)</f>
        <v>0</v>
      </c>
      <c r="HT5" s="174">
        <f>SUMIF('Long Distance Race 5-7-22'!$B$11:$B$18,$C5,'Long Distance Race 5-7-22'!$AW$11:$AW$18)</f>
        <v>0</v>
      </c>
      <c r="HU5" s="174">
        <f>SUMIF('Long Distance Race 5-7-22'!$B$11:$B$18,$C5,'Long Distance Race 5-7-22'!$AX$11:$AX$18)</f>
        <v>0</v>
      </c>
      <c r="HV5" s="174">
        <f>SUMIF('Long Distance Race 5-7-22'!$B$11:$B$18,$C5,'Long Distance Race 5-7-22'!$AY$11:$AY$18)</f>
        <v>0</v>
      </c>
      <c r="HW5" s="174">
        <f>SUMIF('Memorial Day Regatta 5-28-22 Op'!$B$11:$B$25,$C5,'Memorial Day Regatta 5-28-22 Op'!$AU$11:$AU$25)</f>
        <v>0</v>
      </c>
      <c r="HX5" s="174">
        <f>SUMIF('Memorial Day Regatta 5-28-22 Op'!$B$11:$B$18,$C5,'Memorial Day Regatta 5-28-22 Op'!$AV$11:$AV$18)</f>
        <v>0</v>
      </c>
      <c r="HY5" s="174">
        <f>SUMIF('Memorial Day Regatta 5-28-22 Op'!$B$11:$B$18,$C5,'Memorial Day Regatta 5-28-22 Op'!$AW$11:$AW$18)</f>
        <v>0</v>
      </c>
      <c r="HZ5" s="174">
        <f>SUMIF('Memorial Day Regatta 5-28-22 Op'!$B$11:$B$18,$C5,'Memorial Day Regatta 5-28-22 Op'!$AX$11:$AX$18)</f>
        <v>0</v>
      </c>
      <c r="IA5" s="174">
        <f>SUMIF('Memorial Day Regatta 5-28-22 Op'!$B$11:$B$18,$C5,'Memorial Day Regatta 5-28-22 Op'!$AY$11:$AY$18)</f>
        <v>0</v>
      </c>
      <c r="IB5" s="174">
        <f>SUMIF('Caldwell Cup 6-25-22 TH'!$B$11:$B$25,$C5,'Caldwell Cup 6-25-22 TH'!$AU$11:$AU$25)</f>
        <v>8</v>
      </c>
      <c r="IC5" s="174">
        <f>SUMIF('Caldwell Cup 6-25-22 TH'!$B$11:$B$25,$C5,'Caldwell Cup 6-25-22 TH'!$AV$11:$AV$25)</f>
        <v>8</v>
      </c>
      <c r="ID5" s="174">
        <f>SUMIF('Caldwell Cup 6-25-22 TH'!$B$11:$B$25,$C5,'Caldwell Cup 6-25-22 TH'!$AW$11:$AW$25)</f>
        <v>9</v>
      </c>
      <c r="IE5" s="174">
        <f>SUMIF('Caldwell Cup 6-25-22 TH'!$B$11:$B$25,$C5,'Caldwell Cup 6-25-22 TH'!$AX$11:$AX$25)</f>
        <v>9</v>
      </c>
      <c r="IF5" s="174">
        <f>SUMIF('Caldwell Cup 6-25-22 TH'!$B$11:$B$25,$C5,'Caldwell Cup 6-25-22 TH'!$AY$11:$AY$25)</f>
        <v>0</v>
      </c>
      <c r="IG5" s="174">
        <f>SUMIF('Caldwell Cup 6-25-22 FS'!$B$11:$B$21,$C5,'Caldwell Cup 6-25-22 FS'!$AU$11:$AU$21)</f>
        <v>0</v>
      </c>
      <c r="IH5" s="174">
        <f>SUMIF('Caldwell Cup 6-25-22 FS'!$B$11:$B$21,$C5,'Caldwell Cup 6-25-22 FS'!$AV$11:$AV$21)</f>
        <v>0</v>
      </c>
      <c r="II5" s="174">
        <f>SUMIF('Caldwell Cup 6-25-22 FS'!$B$11:$B$21,$C5,'Caldwell Cup 6-25-22 FS'!$AW$11:$AW$21)</f>
        <v>0</v>
      </c>
      <c r="IJ5" s="174">
        <f>SUMIF('Caldwell Cup 6-25-22 FS'!$B$11:$B$21,$C5,'Caldwell Cup 6-25-22 FS'!$AX$11:$AX$21)</f>
        <v>0</v>
      </c>
      <c r="IK5" s="174">
        <f>SUMIF('Caldwell Cup 6-25-22 FS'!$B$11:$B$21,$C5,'Caldwell Cup 6-25-22 FS'!$AY$11:$AY$21)</f>
        <v>0</v>
      </c>
      <c r="IL5" s="174">
        <f>SUMIF('Caldwell Cup 6-25-22 Lasers'!$B$11:$B$23,$C5,'Caldwell Cup 6-25-22 Lasers'!$AU$11:$AU$23)</f>
        <v>0</v>
      </c>
      <c r="IM5" s="174">
        <f>SUMIF('Caldwell Cup 6-25-22 Lasers'!$B$11:$B$23,$C5,'Caldwell Cup 6-25-22 Lasers'!$AV$11:$AV$23)</f>
        <v>0</v>
      </c>
      <c r="IN5" s="174">
        <f>SUMIF('Caldwell Cup 6-25-22 Lasers'!$B$11:$B$23,$C5,'Caldwell Cup 6-25-22 Lasers'!$AW$11:$AW$23)</f>
        <v>0</v>
      </c>
      <c r="IO5" s="174">
        <f>SUMIF('Caldwell Cup 6-25-22 Lasers'!$B$11:$B$23,$C5,'Caldwell Cup 6-25-22 Lasers'!$AX$11:$AX$23)</f>
        <v>0</v>
      </c>
      <c r="IP5" s="174">
        <f>SUMIF('Caldwell Cup 6-25-22 Lasers'!$B$11:$B$23,$C5,'Caldwell Cup 6-25-22 Lasers'!$AY$11:$AY$23)</f>
        <v>0</v>
      </c>
      <c r="IQ5" s="174">
        <f>SUMIF('Labor Day Regatta 9-3-22 FS'!$B$11:$B$30,$C5,'Labor Day Regatta 9-3-22 FS'!$AU$11:$AU$30)</f>
        <v>0</v>
      </c>
      <c r="IR5" s="174">
        <f>SUMIF('Labor Day Regatta 9-3-22 FS'!$B$11:$B$30,$C5,'Labor Day Regatta 9-3-22 FS'!$AV$11:$AV$30)</f>
        <v>0</v>
      </c>
      <c r="IS5" s="174">
        <f>SUMIF('Labor Day Regatta 9-3-22 FS'!$B$11:$B$30,$C5,'Labor Day Regatta 9-3-22 FS'!$AW$11:$AW$30)</f>
        <v>0</v>
      </c>
      <c r="IT5" s="174">
        <f>SUMIF('Labor Day Regatta 9-3-22 FS'!$B$11:$B$30,$C5,'Labor Day Regatta 9-3-22 FS'!$AX$11:$AX$30)</f>
        <v>0</v>
      </c>
      <c r="IU5" s="174">
        <f>SUMIF('Labor Day Regatta 9-3-22 FS'!$B$11:$B$30,$C5,'Labor Day Regatta 9-3-22 FS'!$AY$11:$AY$30)</f>
        <v>0</v>
      </c>
      <c r="IV5" s="174">
        <f>SUMIF('2022-09-17 Leukemia Cup FS'!$B$11:$B$26,$C5,'2022-09-17 Leukemia Cup FS'!$AU$11:$AU$26)</f>
        <v>0</v>
      </c>
      <c r="IW5" s="174">
        <f>SUMIF('2022-09-17 Leukemia Cup FS'!$B$11:$B$26,$C5,'2022-09-17 Leukemia Cup FS'!$AV$11:$AV$26)</f>
        <v>0</v>
      </c>
      <c r="IX5" s="174">
        <f>SUMIF('2022-09-17 Leukemia Cup FS'!$B$11:$B$26,$C5,'2022-09-17 Leukemia Cup FS'!$AW$11:$AW$26)</f>
        <v>0</v>
      </c>
      <c r="IY5" s="174">
        <f>SUMIF('2022-09-17 Leukemia Cup FS'!$B$11:$B$26,$C5,'2022-09-17 Leukemia Cup FS'!$AX$11:$AX$26)</f>
        <v>0</v>
      </c>
      <c r="IZ5" s="174">
        <f>SUMIF('2022-09-17 Leukemia Cup FS'!$B$11:$B$26,$C5,'2022-09-17 Leukemia Cup FS'!$AY$11:$AY$26)</f>
        <v>0</v>
      </c>
      <c r="JA5" s="174">
        <f>SUMIF('2022-09-17 Leukemia Cup TH'!$B$11:$B$28,$C5,'2022-09-17 Leukemia Cup TH'!$AU$11:$AU$28)</f>
        <v>0</v>
      </c>
      <c r="JB5" s="174">
        <f>SUMIF('2022-09-17 Leukemia Cup TH'!$B$11:$B$28,$C5,'2022-09-17 Leukemia Cup TH'!$AV$11:$AV$28)</f>
        <v>0</v>
      </c>
      <c r="JC5" s="174">
        <f>SUMIF('2022-09-17 Leukemia Cup TH'!$B$11:$B$28,$C5,'2022-09-17 Leukemia Cup TH'!$AW$11:$AW$28)</f>
        <v>0</v>
      </c>
      <c r="JD5" s="174">
        <f>SUMIF('2022-09-17 Leukemia Cup TH'!$B$11:$B$28,$C5,'2022-09-17 Leukemia Cup TH'!$AX$11:$AX$28)</f>
        <v>0</v>
      </c>
      <c r="JE5" s="174">
        <f>SUMIF('2022-09-17 Leukemia Cup TH'!$B$11:$B$28,$C5,'2022-09-17 Leukemia Cup TH'!$AY$11:$AY$28)</f>
        <v>0</v>
      </c>
      <c r="JF5" s="174">
        <f>SUMIF('Smith-Berry LDR 9-24-22'!$B$11:$B$30,$C5,'Smith-Berry LDR 9-24-22'!$AU$11:$AU$30)</f>
        <v>0</v>
      </c>
      <c r="JG5" s="174">
        <f>SUMIF('Smith-Berry LDR 9-24-22'!$B$11:$B$30,$C5,'Smith-Berry LDR 9-24-22'!$AV$11:$AV$30)</f>
        <v>0</v>
      </c>
      <c r="JH5" s="174">
        <f>SUMIF('Smith-Berry LDR 9-24-22'!$B$11:$B$30,$C5,'Smith-Berry LDR 9-24-22'!$AW$11:$AW$30)</f>
        <v>0</v>
      </c>
      <c r="JI5" s="174">
        <f>SUMIF('Smith-Berry LDR 9-24-22'!$B$11:$B$30,$C5,'Smith-Berry LDR 9-24-22'!$AX$11:$AX$30)</f>
        <v>0</v>
      </c>
      <c r="JJ5" s="174">
        <f>SUMIF('Smith-Berry LDR 9-24-22'!$B$11:$B$30,$C5,'Smith-Berry LDR 9-24-22'!$AY$11:$AY$30)</f>
        <v>0</v>
      </c>
      <c r="JK5" s="174">
        <f>SUMIF('Great Scot 10-1-22 Cham'!$B$11:$B$38,$C5,'Great Scot 10-1-22 Cham'!$AU$11:$AU$38)</f>
        <v>11</v>
      </c>
      <c r="JL5" s="174">
        <f>SUMIF('Great Scot 10-1-22 Cham'!$B$11:$B$38,$C5,'Great Scot 10-1-22 Cham'!$AV$11:$AV$38)</f>
        <v>10</v>
      </c>
      <c r="JM5" s="174">
        <f>SUMIF('Great Scot 10-1-22 Cham'!$B$11:$B$38,$C5,'Great Scot 10-1-22 Cham'!$AW$11:$AW$38)</f>
        <v>11</v>
      </c>
      <c r="JN5" s="174">
        <f>SUMIF('Great Scot 10-1-22 Cham'!$B$11:$B$38,$C5,'Great Scot 10-1-22 Cham'!$AX$11:$AX$38)</f>
        <v>12</v>
      </c>
      <c r="JO5" s="174">
        <f>SUMIF('Great Scot 10-1-22 Cham'!$B$11:$B$38,$C5,'Great Scot 10-1-22 Cham'!$AY$11:$AY$38)</f>
        <v>14</v>
      </c>
      <c r="JP5" s="174">
        <f>SUMIF('Great Scot 10-1-22 Chal'!$B$11:$B$28,$C5,'Great Scot 10-1-22 Chal'!$AU$11:$AU$28)</f>
        <v>0</v>
      </c>
      <c r="JQ5" s="174">
        <f>SUMIF('Great Scot 10-1-22 Chal'!$B$11:$B$28,$C5,'Great Scot 10-1-22 Chal'!$AV$11:$AV$28)</f>
        <v>0</v>
      </c>
      <c r="JR5" s="174">
        <f>SUMIF('Great Scot 10-1-22 Chal'!$B$11:$B$28,$C5,'Great Scot 10-1-22 Chal'!$AW$11:$AW$28)</f>
        <v>0</v>
      </c>
      <c r="JS5" s="174">
        <f>SUMIF('Great Scot 10-1-22 Chal'!$B$11:$B$28,$C5,'Great Scot 10-1-22 Chal'!$AX$11:$AX$28)</f>
        <v>0</v>
      </c>
      <c r="JT5" s="174">
        <f>SUMIF('Great Scot 10-1-22 Chal'!$B$11:$B$28,$C5,'Great Scot 10-1-22 Chal'!$AY$11:$AY$28)</f>
        <v>0</v>
      </c>
      <c r="JU5" s="174">
        <f>SUMIF('Great Pumpkin Regatta 10-15-22'!$B$11:$B$54,$C5,'Great Pumpkin Regatta 10-15-22'!$AU$11:$AU$54)</f>
        <v>20</v>
      </c>
      <c r="JV5" s="174">
        <f>SUMIF('Great Pumpkin Regatta 10-15-22'!$B$11:$B$54,$C5,'Great Pumpkin Regatta 10-15-22'!$AV$11:$AV$54)</f>
        <v>19</v>
      </c>
      <c r="JW5" s="174">
        <f>SUMIF('Great Pumpkin Regatta 10-15-22'!$B$11:$B$54,$C5,'Great Pumpkin Regatta 10-15-22'!$AW$11:$AW$54)</f>
        <v>22</v>
      </c>
      <c r="JX5" s="174">
        <f>SUMIF('Great Pumpkin Regatta 10-15-22'!$B$11:$B$54,$C5,'Great Pumpkin Regatta 10-15-22'!$AX$11:$AX$54)</f>
        <v>20</v>
      </c>
      <c r="JY5" s="174">
        <f>SUMIF('Great Pumpkin Regatta 10-15-22'!$B$11:$B$54,$C5,'Great Pumpkin Regatta 10-15-22'!$AY$11:$AY$54)</f>
        <v>0</v>
      </c>
      <c r="JZ5" s="174">
        <f>SUMIF('One Day Regatta 10-29-22 FS'!$B$11:$B$19,$C5,'One Day Regatta 10-29-22 FS'!$AU$11:$AU$19)</f>
        <v>0</v>
      </c>
      <c r="KA5" s="174">
        <f>SUMIF('One Day Regatta 10-29-22 FS'!$B$11:$B$19,$C5,'One Day Regatta 10-29-22 FS'!$AV$11:$AV$19)</f>
        <v>0</v>
      </c>
      <c r="KB5" s="174">
        <f>SUMIF('One Day Regatta 10-29-22 FS'!$B$11:$B$19,$C5,'One Day Regatta 10-29-22 FS'!$AW$11:$AW$19)</f>
        <v>0</v>
      </c>
      <c r="KC5" s="174">
        <f>SUMIF('One Day Regatta 10-29-22 FS'!$B$11:$B$19,$C5,'One Day Regatta 10-29-22 FS'!$AX$11:$AX$19)</f>
        <v>0</v>
      </c>
      <c r="KD5" s="174">
        <f>SUMIF('One Day Regatta 10-29-22 FS'!$B$11:$B$19,$C5,'One Day Regatta 10-29-22 FS'!$AY$11:$AY$19)</f>
        <v>0</v>
      </c>
    </row>
    <row r="6" spans="1:290" ht="15" customHeight="1" x14ac:dyDescent="0.2">
      <c r="A6" s="134">
        <f>RANK(E6,$E$4:$E$205,0)</f>
        <v>2</v>
      </c>
      <c r="B6" s="134">
        <f t="shared" si="8"/>
        <v>3</v>
      </c>
      <c r="C6" s="170" t="s">
        <v>782</v>
      </c>
      <c r="D6" s="171">
        <f t="shared" si="9"/>
        <v>36</v>
      </c>
      <c r="E6" s="172">
        <f t="shared" si="10"/>
        <v>118</v>
      </c>
      <c r="F6" s="171">
        <f t="shared" si="11"/>
        <v>85</v>
      </c>
      <c r="G6" s="171">
        <v>0</v>
      </c>
      <c r="H6" s="171">
        <f t="shared" si="12"/>
        <v>88</v>
      </c>
      <c r="I6" s="173">
        <f t="shared" si="13"/>
        <v>2.4444444444444446E-2</v>
      </c>
      <c r="J6" s="173"/>
      <c r="K6" s="174">
        <f>SUMIF('Saturday Race 11-06-21'!$B$11:$B$21,$C6,'Saturday Race 11-06-21'!$AU$11:$AU$21)</f>
        <v>5</v>
      </c>
      <c r="L6" s="174">
        <f>SUMIF('Saturday Race 11-06-21'!$B$11:$B$21,$C6,'Saturday Race 11-06-21'!$AV$11:$AV$21)</f>
        <v>7</v>
      </c>
      <c r="M6" s="174">
        <f>SUMIF('Saturday Race 11-06-21'!$B$11:$B$21,$C6,'Saturday Race 11-06-21'!$AW$11:$AW$21)</f>
        <v>3</v>
      </c>
      <c r="N6" s="174">
        <f>SUMIF('Saturday Race 11-06-21'!$B$11:$B$21,$C6,'Saturday Race 11-06-21'!$AX$11:$AX$21)</f>
        <v>4</v>
      </c>
      <c r="O6" s="174">
        <f>SUMIF('Saturday Race 11-06-21'!$B$11:$B$21,$C6,'Saturday Race 11-06-21'!$AY$11:$AY$21)</f>
        <v>1</v>
      </c>
      <c r="P6" s="174">
        <f>SUMIF('Saturday Race 11-20-21'!$B$11:$B$20,$C6,'Saturday Race 11-20-21'!$AU$11:$AU$20)</f>
        <v>2</v>
      </c>
      <c r="Q6" s="174">
        <f>SUMIF('Saturday Race 11-20-21'!$B$11:$B$20,$C6,'Saturday Race 11-20-21'!$AV$11:$AV$20)</f>
        <v>3</v>
      </c>
      <c r="R6" s="174">
        <f>SUMIF('Saturday Race 11-20-21'!$B$11:$B$20,$C6,'Saturday Race 11-20-21'!$AW$11:$AW$20)</f>
        <v>0</v>
      </c>
      <c r="S6" s="174">
        <f>SUMIF('Saturday Race 11-20-21'!$B$11:$B$20,$C6,'Saturday Race 11-20-21'!$AX$11:$AX$20)</f>
        <v>0</v>
      </c>
      <c r="T6" s="174">
        <f>SUMIF('Saturday Race 11-20-21'!$B$11:$B$20,$C6,'Saturday Race 11-20-21'!$AY$11:$AY$20)</f>
        <v>0</v>
      </c>
      <c r="U6" s="174">
        <f>SUMIF('Saturday Race 1-08-22'!$B$11:$B$20,$C6,'Saturday Race 1-08-22'!$AU$11:$AU$20)</f>
        <v>5</v>
      </c>
      <c r="V6" s="174">
        <f>SUMIF('Saturday Race 1-08-22'!$B$11:$B$20,$C6,'Saturday Race 1-08-22'!$AV$11:$AV$20)</f>
        <v>5</v>
      </c>
      <c r="W6" s="174">
        <f>SUMIF('Saturday Race 1-08-22'!$B$11:$B$20,$C6,'Saturday Race 1-08-22'!$AW$11:$AW$20)</f>
        <v>3</v>
      </c>
      <c r="X6" s="174">
        <f>SUMIF('Saturday Race 1-08-22'!$B$11:$B$20,$C6,'Saturday Race 1-08-22'!$AX$11:$AX$20)</f>
        <v>2</v>
      </c>
      <c r="Y6" s="174">
        <f>SUMIF('Saturday Race 1-08-22'!$B$11:$B$20,$C6,'Saturday Race 1-08-22'!$AY$11:$AY$20)</f>
        <v>3</v>
      </c>
      <c r="Z6" s="174">
        <f>SUMIF('Saturday Race 1-22-22'!$B$11:$B$20,$C6,'Saturday Race 1-22-22'!$AU$11:$AU$20)</f>
        <v>0</v>
      </c>
      <c r="AA6" s="174">
        <f>SUMIF('Saturday Race 1-22-22'!$B$11:$B$20,$C6,'Saturday Race 1-22-22'!$AV$11:$AV$20)</f>
        <v>0</v>
      </c>
      <c r="AB6" s="174">
        <f>SUMIF('Saturday Race 1-22-22'!$B$11:$B$20,$C6,'Saturday Race 1-22-22'!$AW$11:$AW$20)</f>
        <v>0</v>
      </c>
      <c r="AC6" s="174">
        <f>SUMIF('Saturday Race 1-22-22'!$B$11:$B$20,$C6,'Saturday Race 1-22-22'!$AX$11:$AX$20)</f>
        <v>0</v>
      </c>
      <c r="AD6" s="174">
        <f>SUMIF('Saturday Race 1-22-22'!$B$11:$B$20,$C6,'Saturday Race 1-22-22'!$AY$11:$AY$20)</f>
        <v>0</v>
      </c>
      <c r="AE6" s="174">
        <f>SUMIF('Sunday Race 2-6-22'!$B$11:$B$20,$C6,'Sunday Race 2-6-22'!$AU$11:$AU$20)</f>
        <v>0</v>
      </c>
      <c r="AF6" s="174">
        <f>SUMIF('Sunday Race 2-6-22'!$B$11:$B$20,$C6,'Sunday Race 2-6-22'!$AV$11:$AV$20)</f>
        <v>0</v>
      </c>
      <c r="AG6" s="174">
        <f>SUMIF('Sunday Race 2-6-22'!$B$11:$B$20,$C6,'Sunday Race 2-6-22'!$AW$11:$AW$20)</f>
        <v>0</v>
      </c>
      <c r="AH6" s="174">
        <f>SUMIF('Sunday Race 2-6-22'!$B$11:$B$20,$C6,'Sunday Race 2-6-22'!$AX$11:$AX$20)</f>
        <v>0</v>
      </c>
      <c r="AI6" s="174">
        <f>SUMIF('Sunday Race 2-6-22'!$B$11:$B$20,$C6,'Sunday Race 2-6-22'!$AY$11:$AY$20)</f>
        <v>0</v>
      </c>
      <c r="AJ6" s="174">
        <f>SUMIF('Sunday Race 2-20-22'!$B$11:$B$26,$C6,'Sunday Race 2-20-22'!$AU$11:$AU$26)</f>
        <v>3</v>
      </c>
      <c r="AK6" s="174">
        <f>SUMIF('Sunday Race 2-20-22'!$B$11:$B$26,$C6,'Sunday Race 2-20-22'!$AV$11:$AV$26)</f>
        <v>4</v>
      </c>
      <c r="AL6" s="174">
        <f>SUMIF('Sunday Race 2-20-22'!$B$11:$B$26,$C6,'Sunday Race 2-20-22'!$AW$11:$AW$26)</f>
        <v>4</v>
      </c>
      <c r="AM6" s="174">
        <f>SUMIF('Sunday Race 2-20-22'!$B$11:$B$26,$C6,'Sunday Race 2-20-22'!$AX$11:$AX$26)</f>
        <v>0</v>
      </c>
      <c r="AN6" s="174">
        <f>SUMIF('Sunday Race 2-20-22'!$B$11:$B$26,$C6,'Sunday Race 2-20-22'!$AY$11:$AY$26)</f>
        <v>0</v>
      </c>
      <c r="AO6" s="174">
        <f>SUMIF('Sunday Race 2-27-22'!$B$11:$B$20,$C6,'Sunday Race 2-27-22'!$AU$11:$AU$20)</f>
        <v>0</v>
      </c>
      <c r="AP6" s="174">
        <f>SUMIF('Sunday Race 2-27-22'!$B$11:$B$20,$C6,'Sunday Race 2-27-22'!$AV$11:$AV$20)</f>
        <v>0</v>
      </c>
      <c r="AQ6" s="174">
        <f>SUMIF('Sunday Race 2-27-22'!$B$11:$B$20,$C6,'Sunday Race 2-27-22'!$AW$11:$AW$20)</f>
        <v>0</v>
      </c>
      <c r="AR6" s="174">
        <f>SUMIF('Sunday Race 2-27-22'!$B$11:$B$20,$C6,'Sunday Race 2-27-22'!$AX$11:$AX$20)</f>
        <v>0</v>
      </c>
      <c r="AS6" s="174">
        <f>SUMIF('Sunday Race 2-27-22'!$B$11:$B$20,$C6,'Sunday Race 2-27-22'!$AY$11:$AY$20)</f>
        <v>0</v>
      </c>
      <c r="AT6" s="174">
        <f>SUMIF('Sunday Race 3-13-22'!$B$11:$B$25,$C6,'Sunday Race 3-13-22'!$AU$11:$AU$25)</f>
        <v>0</v>
      </c>
      <c r="AU6" s="174">
        <f>SUMIF('Sunday Race 3-13-22'!$B$11:$B$25,$C6,'Sunday Race 3-13-22'!$AV$11:$AV$25)</f>
        <v>0</v>
      </c>
      <c r="AV6" s="174">
        <f>SUMIF('Sunday Race 3-13-22'!$B$11:$B$25,$C6,'Sunday Race 3-13-22'!$AW$11:$AW$25)</f>
        <v>0</v>
      </c>
      <c r="AW6" s="174">
        <f>SUMIF('Sunday Race 3-13-22'!$B$11:$B$25,$C6,'Sunday Race 3-13-22'!$AX$11:$AX$25)</f>
        <v>0</v>
      </c>
      <c r="AX6" s="174">
        <f>SUMIF('Sunday Race 3-13-22'!$B$11:$B$25,$C6,'Sunday Race 3-13-22'!$AY$11:$AY$25)</f>
        <v>0</v>
      </c>
      <c r="AY6" s="174">
        <f>SUMIF('Saturday Race 3-19-22'!$B$11:$B$15,$C6,'Saturday Race 3-19-22'!$AU$11:$AU$15)</f>
        <v>3</v>
      </c>
      <c r="AZ6" s="174">
        <f>SUMIF('Saturday Race 3-19-22'!$B$11:$B$15,$C6,'Saturday Race 3-19-22'!$AV$11:$AV$15)</f>
        <v>3</v>
      </c>
      <c r="BA6" s="174">
        <f>SUMIF('Saturday Race 3-19-22'!$B$11:$B$15,$C6,'Saturday Race 3-19-22'!$AW$11:$AW$15)</f>
        <v>1</v>
      </c>
      <c r="BB6" s="174">
        <f>SUMIF('Saturday Race 3-19-22'!$B$11:$B$15,$C6,'Saturday Race 3-19-22'!$AX$11:$AX$15)</f>
        <v>3</v>
      </c>
      <c r="BC6" s="174">
        <f>SUMIF('Saturday Race 3-19-22'!$B$11:$B$15,$C6,'Saturday Race 3-19-22'!$AY$11:$AY$15)</f>
        <v>0</v>
      </c>
      <c r="BD6" s="174">
        <f>SUMIF('Sunday Races 4-10-22'!$B$11:$B$26,$C6,'Sunday Races 4-10-22'!$AU$11:$AU$26)</f>
        <v>0</v>
      </c>
      <c r="BE6" s="174">
        <f>SUMIF('Sunday Races 4-10-22'!$B$11:$B$26,$C6,'Sunday Races 4-10-22'!$AV$11:$AV$26)</f>
        <v>0</v>
      </c>
      <c r="BF6" s="174">
        <f>SUMIF('Sunday Races 4-10-22'!$B$11:$B$26,$C6,'Sunday Races 4-10-22'!$AW$11:$AW$26)</f>
        <v>0</v>
      </c>
      <c r="BG6" s="174">
        <f>SUMIF('Sunday Races 4-10-22'!$B$11:$B$26,$C6,'Sunday Races 4-10-22'!$AX$11:$AX$26)</f>
        <v>0</v>
      </c>
      <c r="BH6" s="174">
        <f>SUMIF('Sunday Races 4-10-22'!$B$11:$B$26,$C6,'Sunday Races 4-10-22'!$AY$11:$AY$26)</f>
        <v>0</v>
      </c>
      <c r="BI6" s="174">
        <f>SUMIF('Sunday Races 5-1-22'!$B$11:$B$28,$C6,'Sunday Races 5-1-22'!$AU$11:$AU$28)</f>
        <v>3</v>
      </c>
      <c r="BJ6" s="174">
        <f>SUMIF('Sunday Races 5-1-22'!$B$11:$B$28,$C6,'Sunday Races 5-1-22'!$AV$11:$AV$28)</f>
        <v>2</v>
      </c>
      <c r="BK6" s="174">
        <f>SUMIF('Sunday Races 5-1-22'!$B$11:$B$28,$C6,'Sunday Races 5-1-22'!$AW$11:$AW$28)</f>
        <v>2</v>
      </c>
      <c r="BL6" s="174">
        <f>SUMIF('Sunday Races 5-1-22'!$B$11:$B$28,$C6,'Sunday Races 5-1-22'!$AX$11:$AX$28)</f>
        <v>2</v>
      </c>
      <c r="BM6" s="174">
        <f>SUMIF('Sunday Races 5-1-22'!$B$11:$B$28,$C6,'Sunday Races 5-1-22'!$AY$11:$AY$28)</f>
        <v>0</v>
      </c>
      <c r="BN6" s="174">
        <f>SUMIF('Sunday Races 6-5-22'!$B$11:$B$28,$C6,'Sunday Races 6-5-22'!$AU$11:$AU$28)</f>
        <v>0</v>
      </c>
      <c r="BO6" s="174">
        <f>SUMIF('Sunday Races 6-5-22'!$B$11:$B$28,$C6,'Sunday Races 6-5-22'!$AV$11:$AV$28)</f>
        <v>0</v>
      </c>
      <c r="BP6" s="174">
        <f>SUMIF('Sunday Races 6-5-22'!$B$11:$B$28,$C6,'Sunday Races 6-5-22'!$AW$11:$AW$28)</f>
        <v>0</v>
      </c>
      <c r="BQ6" s="174">
        <f>SUMIF('Sunday Races 6-5-22'!$B$11:$B$28,$C6,'Sunday Races 6-5-22'!$AX$11:$AX$28)</f>
        <v>0</v>
      </c>
      <c r="BR6" s="174">
        <f>SUMIF('Sunday Races 6-5-22'!$B$11:$B$28,$C6,'Sunday Races 6-5-22'!$AY$11:$AY$28)</f>
        <v>0</v>
      </c>
      <c r="BS6" s="174">
        <f>SUMIF('Sunday Races 6-12-22'!$B$11:$B$24,$C6,'Sunday Races 6-12-22'!$AU$11:$AU$24)</f>
        <v>0</v>
      </c>
      <c r="BT6" s="174">
        <f>SUMIF('Sunday Races 6-12-22'!$B$11:$B$24,$C6,'Sunday Races 6-12-22'!$AV$11:$AV$24)</f>
        <v>0</v>
      </c>
      <c r="BU6" s="174">
        <f>SUMIF('Sunday Races 6-12-22'!$B$11:$B$24,$C6,'Sunday Races 6-12-22'!$AW$11:$AW$24)</f>
        <v>0</v>
      </c>
      <c r="BV6" s="174">
        <f>SUMIF('Sunday Races 6-12-22'!$B$11:$B$24,$C6,'Sunday Races 6-12-22'!$AX$11:$AX$24)</f>
        <v>0</v>
      </c>
      <c r="BW6" s="174">
        <f>SUMIF('Sunday Races 6-12-22'!$B$11:$B$24,$C6,'Sunday Races 6-12-22'!$AY$11:$AY$24)</f>
        <v>0</v>
      </c>
      <c r="BX6" s="174">
        <f>SUMIF('Saturday Races 6-18-22'!$B$11:$B$24,$C6,'Saturday Races 6-18-22'!$AU$11:$AU$24)</f>
        <v>4</v>
      </c>
      <c r="BY6" s="174">
        <f>SUMIF('Saturday Races 6-18-22'!$B$11:$B$24,$C6,'Saturday Races 6-18-22'!$AV$11:$AV$24)</f>
        <v>2</v>
      </c>
      <c r="BZ6" s="174">
        <f>SUMIF('Saturday Races 6-18-22'!$B$11:$B$24,$C6,'Saturday Races 6-18-22'!$AW$11:$AW$24)</f>
        <v>2</v>
      </c>
      <c r="CA6" s="174">
        <f>SUMIF('Saturday Races 6-18-22'!$B$11:$B$24,$C6,'Saturday Races 6-18-22'!$AX$11:$AX$24)</f>
        <v>0</v>
      </c>
      <c r="CB6" s="174">
        <f>SUMIF('Saturday Races 6-18-22'!$B$11:$B$24,$C6,'Saturday Races 6-18-22'!$AY$11:$AY$24)</f>
        <v>0</v>
      </c>
      <c r="CC6" s="174">
        <f>SUMIF('Sunday Races 7-3-22'!$B$11:$B$26,$C6,'Sunday Races 7-3-22'!$AU$11:$AU$26)</f>
        <v>0</v>
      </c>
      <c r="CD6" s="174">
        <f>SUMIF('Sunday Races 7-3-22'!$B$11:$B$26,$C6,'Sunday Races 7-3-22'!$AV$11:$AV$26)</f>
        <v>0</v>
      </c>
      <c r="CE6" s="174">
        <f>SUMIF('Sunday Races 7-3-22'!$B$11:$B$26,$C6,'Sunday Races 7-3-22'!$AW$11:$AW$26)</f>
        <v>0</v>
      </c>
      <c r="CF6" s="174">
        <f>SUMIF('Sunday Races 7-3-22'!$B$11:$B$26,$C6,'Sunday Races 7-3-22'!$AX$11:$AX$26)</f>
        <v>0</v>
      </c>
      <c r="CG6" s="174">
        <f>SUMIF('Sunday Races 7-3-22'!$B$11:$B$26,$C6,'Sunday Races 7-3-22'!$AY$11:$AY$26)</f>
        <v>0</v>
      </c>
      <c r="CH6" s="174">
        <f>SUMIF('Sunday Races 7-31-22'!$B$11:$B$26,$C6,'Sunday Races 7-31-22'!$AU$11:$AU$26)</f>
        <v>4</v>
      </c>
      <c r="CI6" s="174">
        <f>SUMIF('Sunday Races 7-31-22'!$B$11:$B$26,$C6,'Sunday Races 7-31-22'!$AV$11:$AV$26)</f>
        <v>5</v>
      </c>
      <c r="CJ6" s="174">
        <f>SUMIF('Sunday Races 7-31-22'!$B$11:$B$26,$C6,'Sunday Races 7-31-22'!$AW$11:$AW$26)</f>
        <v>3</v>
      </c>
      <c r="CK6" s="174">
        <f>SUMIF('Sunday Races 7-31-22'!$B$11:$B$26,$C6,'Sunday Races 7-31-22'!$AX$11:$AX$26)</f>
        <v>0</v>
      </c>
      <c r="CL6" s="174">
        <f>SUMIF('Sunday Races 7-31-22'!$B$11:$B$26,$C6,'Sunday Races 7-31-22'!$AY$11:$AY$26)</f>
        <v>0</v>
      </c>
      <c r="CM6" s="174">
        <f>SUMIF('Sunday Races 8-14-22'!$B$11:$B$26,$C6,'Sunday Races 8-14-22'!$AU$11:$AU$26)</f>
        <v>0</v>
      </c>
      <c r="CN6" s="174">
        <f>SUMIF('Sunday Races 8-14-22'!$B$11:$B$26,$C6,'Sunday Races 8-14-22'!$AV$11:$AV$26)</f>
        <v>0</v>
      </c>
      <c r="CO6" s="174">
        <f>SUMIF('Sunday Races 8-14-22'!$B$11:$B$26,$C6,'Sunday Races 8-14-22'!$AW$11:$AW$26)</f>
        <v>0</v>
      </c>
      <c r="CP6" s="174">
        <f>SUMIF('Sunday Races 8-14-22'!$B$11:$B$26,$C6,'Sunday Races 8-14-22'!$AX$11:$AX$26)</f>
        <v>0</v>
      </c>
      <c r="CQ6" s="174">
        <f>SUMIF('Sunday Races 8-14-22'!$B$11:$B$26,$C6,'Sunday Races 8-14-22'!$AY$11:$AY$26)</f>
        <v>0</v>
      </c>
      <c r="CR6" s="174">
        <f>SUMIF('Saturday Races 8-20-22'!$B$11:$B$26,$C6,'Saturday Races 8-20-22'!$AU$11:$AU$26)</f>
        <v>3</v>
      </c>
      <c r="CS6" s="174">
        <f>SUMIF('Saturday Races 8-20-22'!$B$11:$B$26,$C6,'Saturday Races 8-20-22'!$AV$11:$AV$26)</f>
        <v>4</v>
      </c>
      <c r="CT6" s="174">
        <f>SUMIF('Saturday Races 8-20-22'!$B$11:$B$26,$C6,'Saturday Races 8-20-22'!$AW$11:$AW$26)</f>
        <v>0</v>
      </c>
      <c r="CU6" s="174">
        <f>SUMIF('Saturday Races 8-20-22'!$B$11:$B$26,$C6,'Saturday Races 8-20-22'!$AX$11:$AX$26)</f>
        <v>0</v>
      </c>
      <c r="CV6" s="174">
        <f>SUMIF('Saturday Races 8-20-22'!$B$11:$B$26,$C6,'Saturday Races 8-20-22'!$AY$11:$AY$26)</f>
        <v>0</v>
      </c>
      <c r="CW6" s="174">
        <f>SUMIF('Sunday Races 9-11-22'!$B$11:$B$20,$C6,'Sunday Races 9-11-22'!$AU$11:$AU$20)</f>
        <v>6</v>
      </c>
      <c r="CX6" s="174">
        <f>SUMIF('Sunday Races 9-11-22'!$B$11:$B$20,$C6,'Sunday Races 9-11-22'!$AV$11:$AV$20)</f>
        <v>5</v>
      </c>
      <c r="CY6" s="174">
        <f>SUMIF('Sunday Races 9-11-22'!$B$11:$B$20,$C6,'Sunday Races 9-11-22'!$AW$11:$AW$20)</f>
        <v>5</v>
      </c>
      <c r="CZ6" s="174">
        <f>SUMIF('Sunday Races 9-11-22'!$B$11:$B$20,$C6,'Sunday Races 9-11-22'!$AX$11:$AX$20)</f>
        <v>0</v>
      </c>
      <c r="DA6" s="174">
        <f>SUMIF('Sunday Races 9-11-22'!$B$11:$B$20,$C6,'Sunday Races 9-11-22'!$AY$11:$AY$20)</f>
        <v>0</v>
      </c>
      <c r="DB6" s="174">
        <f>SUMIF('Sunday Races 10-9-22'!$B$11:$B$21,$C6,'Sunday Races 10-9-22'!$AU$11:$AU$21)</f>
        <v>1</v>
      </c>
      <c r="DC6" s="174">
        <f>SUMIF('Sunday Races 10-9-22'!$B$11:$B$21,$C6,'Sunday Races 10-9-22'!$AV$11:$AV$21)</f>
        <v>0</v>
      </c>
      <c r="DD6" s="174">
        <f>SUMIF('Sunday Races 10-9-22'!$B$11:$B$21,$C6,'Sunday Races 10-9-22'!$AW$11:$AW$21)</f>
        <v>0</v>
      </c>
      <c r="DE6" s="174">
        <f>SUMIF('Sunday Races 10-9-22'!$B$11:$B$21,$C6,'Sunday Races 10-9-22'!$AX$11:$AX$21)</f>
        <v>0</v>
      </c>
      <c r="DF6" s="174">
        <f>SUMIF('Sunday Races 10-9-22'!$B$11:$B$21,$C6,'Sunday Races 10-9-22'!$AY$11:$AY$21)</f>
        <v>0</v>
      </c>
      <c r="DG6" s="174">
        <f>SUMIF('Sunday Races 10-23-22'!$B$11:$B$22,$C6,'Sunday Races 10-23-22'!$AU$11:$AU$22)</f>
        <v>1</v>
      </c>
      <c r="DH6" s="174">
        <f>SUMIF('Sunday Races 10-23-22'!$B$11:$B$22,$C6,'Sunday Races 10-23-22'!$AV$11:$AV$22)</f>
        <v>0</v>
      </c>
      <c r="DI6" s="174">
        <f>SUMIF('Sunday Races 10-23-22'!$B$11:$B$22,$C6,'Sunday Races 10-23-22'!$AW$11:$AW$22)</f>
        <v>0</v>
      </c>
      <c r="DJ6" s="174">
        <f>SUMIF('Sunday Races 10-23-22'!$B$11:$B$22,$C6,'Sunday Races 10-23-22'!$AX$11:$AX$22)</f>
        <v>0</v>
      </c>
      <c r="DK6" s="174">
        <f>SUMIF('Sunday Races 10-23-22'!$B$11:$B$22,$C6,'Sunday Races 10-23-22'!$AY$11:$AY$22)</f>
        <v>0</v>
      </c>
      <c r="DL6" s="175"/>
      <c r="DM6" s="176"/>
      <c r="DN6" s="177">
        <f t="shared" si="14"/>
        <v>7</v>
      </c>
      <c r="DO6" s="177">
        <f t="shared" si="14"/>
        <v>6</v>
      </c>
      <c r="DP6" s="177">
        <f t="shared" si="14"/>
        <v>5</v>
      </c>
      <c r="DQ6" s="177">
        <f t="shared" si="14"/>
        <v>5</v>
      </c>
      <c r="DR6" s="177">
        <f t="shared" si="14"/>
        <v>5</v>
      </c>
      <c r="DS6" s="177">
        <f t="shared" si="14"/>
        <v>5</v>
      </c>
      <c r="DT6" s="177">
        <f t="shared" si="14"/>
        <v>5</v>
      </c>
      <c r="DU6" s="177">
        <f t="shared" si="14"/>
        <v>5</v>
      </c>
      <c r="DV6" s="177">
        <f t="shared" si="14"/>
        <v>4</v>
      </c>
      <c r="DW6" s="177">
        <f t="shared" si="14"/>
        <v>4</v>
      </c>
      <c r="DX6" s="177">
        <f t="shared" si="15"/>
        <v>4</v>
      </c>
      <c r="DY6" s="177">
        <f t="shared" si="15"/>
        <v>4</v>
      </c>
      <c r="DZ6" s="177">
        <f t="shared" si="15"/>
        <v>4</v>
      </c>
      <c r="EA6" s="177">
        <f t="shared" si="15"/>
        <v>4</v>
      </c>
      <c r="EB6" s="177">
        <f t="shared" si="15"/>
        <v>3</v>
      </c>
      <c r="EC6" s="177">
        <f t="shared" si="15"/>
        <v>3</v>
      </c>
      <c r="ED6" s="177">
        <f t="shared" si="15"/>
        <v>3</v>
      </c>
      <c r="EE6" s="177">
        <f t="shared" si="15"/>
        <v>3</v>
      </c>
      <c r="EF6" s="177">
        <f t="shared" si="15"/>
        <v>3</v>
      </c>
      <c r="EG6" s="177">
        <f t="shared" si="15"/>
        <v>3</v>
      </c>
      <c r="EH6" s="177">
        <f t="shared" si="16"/>
        <v>3</v>
      </c>
      <c r="EI6" s="177">
        <f t="shared" si="16"/>
        <v>3</v>
      </c>
      <c r="EJ6" s="177">
        <f t="shared" si="16"/>
        <v>3</v>
      </c>
      <c r="EK6" s="177">
        <f t="shared" si="16"/>
        <v>3</v>
      </c>
      <c r="EL6" s="177">
        <f t="shared" si="16"/>
        <v>3</v>
      </c>
      <c r="EM6" s="177">
        <f t="shared" si="16"/>
        <v>2</v>
      </c>
      <c r="EN6" s="177">
        <f t="shared" si="16"/>
        <v>2</v>
      </c>
      <c r="EO6" s="177">
        <f t="shared" si="16"/>
        <v>2</v>
      </c>
      <c r="EP6" s="177">
        <f t="shared" si="16"/>
        <v>2</v>
      </c>
      <c r="EQ6" s="177">
        <f t="shared" si="16"/>
        <v>2</v>
      </c>
      <c r="ER6" s="177">
        <f t="shared" si="17"/>
        <v>2</v>
      </c>
      <c r="ES6" s="177">
        <f t="shared" si="17"/>
        <v>2</v>
      </c>
      <c r="ET6" s="177">
        <f t="shared" si="17"/>
        <v>1</v>
      </c>
      <c r="EU6" s="177">
        <f t="shared" si="17"/>
        <v>1</v>
      </c>
      <c r="EV6" s="177">
        <f t="shared" si="17"/>
        <v>1</v>
      </c>
      <c r="EW6" s="177">
        <f t="shared" si="17"/>
        <v>1</v>
      </c>
      <c r="EX6" s="177">
        <f t="shared" si="17"/>
        <v>0</v>
      </c>
      <c r="EY6" s="177">
        <f t="shared" si="17"/>
        <v>0</v>
      </c>
      <c r="EZ6" s="177">
        <f t="shared" si="17"/>
        <v>0</v>
      </c>
      <c r="FA6" s="177">
        <f t="shared" si="17"/>
        <v>0</v>
      </c>
      <c r="FB6" s="177">
        <f t="shared" si="18"/>
        <v>0</v>
      </c>
      <c r="FC6" s="177">
        <f t="shared" si="18"/>
        <v>0</v>
      </c>
      <c r="FD6" s="177">
        <f t="shared" si="18"/>
        <v>0</v>
      </c>
      <c r="FE6" s="177">
        <f t="shared" si="18"/>
        <v>0</v>
      </c>
      <c r="FF6" s="177">
        <f t="shared" si="18"/>
        <v>0</v>
      </c>
      <c r="FG6" s="177">
        <f t="shared" si="18"/>
        <v>0</v>
      </c>
      <c r="FH6" s="177">
        <f t="shared" si="18"/>
        <v>0</v>
      </c>
      <c r="FI6" s="177">
        <f t="shared" si="18"/>
        <v>0</v>
      </c>
      <c r="FJ6" s="177">
        <f t="shared" si="18"/>
        <v>0</v>
      </c>
      <c r="FK6" s="177">
        <f t="shared" si="18"/>
        <v>0</v>
      </c>
      <c r="FL6" s="177">
        <f t="shared" si="19"/>
        <v>0</v>
      </c>
      <c r="FM6" s="177">
        <f t="shared" si="19"/>
        <v>0</v>
      </c>
      <c r="FN6" s="177">
        <f t="shared" si="19"/>
        <v>0</v>
      </c>
      <c r="FO6" s="177">
        <f t="shared" si="19"/>
        <v>0</v>
      </c>
      <c r="FP6" s="177">
        <f t="shared" si="19"/>
        <v>0</v>
      </c>
      <c r="FQ6" s="177">
        <f t="shared" si="19"/>
        <v>0</v>
      </c>
      <c r="FR6" s="177">
        <f t="shared" si="19"/>
        <v>0</v>
      </c>
      <c r="FS6" s="177">
        <f t="shared" si="19"/>
        <v>0</v>
      </c>
      <c r="FT6" s="177">
        <f t="shared" si="19"/>
        <v>0</v>
      </c>
      <c r="FU6" s="177">
        <f t="shared" si="19"/>
        <v>0</v>
      </c>
      <c r="FV6" s="177">
        <f t="shared" si="19"/>
        <v>0</v>
      </c>
      <c r="FW6" s="177">
        <f t="shared" si="19"/>
        <v>0</v>
      </c>
      <c r="FX6" s="177">
        <f t="shared" si="19"/>
        <v>0</v>
      </c>
      <c r="FY6" s="177">
        <f t="shared" si="19"/>
        <v>0</v>
      </c>
      <c r="FZ6" s="177">
        <f t="shared" si="19"/>
        <v>0</v>
      </c>
      <c r="GA6" s="177"/>
      <c r="GB6" s="229">
        <f t="shared" si="20"/>
        <v>113</v>
      </c>
      <c r="GC6" s="229">
        <f t="shared" si="21"/>
        <v>26</v>
      </c>
      <c r="GD6" s="174">
        <f>SUMIF('One Day 12-04-21 Scots'!$B$11:$B$24,$C6,'One Day 12-04-21 Scots'!$AU$11:$AU$24)</f>
        <v>4</v>
      </c>
      <c r="GE6" s="174">
        <f>SUMIF('One Day 12-04-21 Scots'!$B$11:$B$24,$C6,'One Day 12-04-21 Scots'!$AV$11:$AV$24)</f>
        <v>5</v>
      </c>
      <c r="GF6" s="174">
        <f>SUMIF('One Day 12-04-21 Scots'!$B$11:$B$24,$C6,'One Day 12-04-21 Scots'!$AW$11:$AW$24)</f>
        <v>2</v>
      </c>
      <c r="GG6" s="174">
        <f>SUMIF('One Day 12-04-21 Scots'!$B$11:$B$24,$C6,'One Day 12-04-21 Scots'!$AX$11:$AX$24)</f>
        <v>2</v>
      </c>
      <c r="GH6" s="174">
        <f>SUMIF('One Day 12-04-21 Scots'!$B$11:$B$24,$C6,'One Day 12-04-21 Scots'!$AY$11:$AY$24)</f>
        <v>0</v>
      </c>
      <c r="GI6" s="174">
        <f>SUMIF('One Day 12-04-21 Thistles'!$B$11:$B$25,$C6,'One Day 12-04-21 Thistles'!$AU$11:$AU$25)</f>
        <v>0</v>
      </c>
      <c r="GJ6" s="174">
        <f>SUMIF('One Day 12-04-21 Thistles'!$B$11:$B$25,$C6,'One Day 12-04-21 Thistles'!$AV$11:$AV$25)</f>
        <v>0</v>
      </c>
      <c r="GK6" s="174">
        <f>SUMIF('One Day 12-04-21 Thistles'!$B$11:$B$25,$C6,'One Day 12-04-21 Thistles'!$AW$11:$AW$25)</f>
        <v>0</v>
      </c>
      <c r="GL6" s="174">
        <f>SUMIF('One Day 12-04-21 Thistles'!$B$11:$B$25,$C6,'One Day 12-04-21 Thistles'!$AX$11:$AX$25)</f>
        <v>0</v>
      </c>
      <c r="GM6" s="174">
        <f>SUMIF('One Day 12-04-21 Thistles'!$B$11:$B$25,$C6,'One Day 12-04-21 Thistles'!$AY$11:$AY$25)</f>
        <v>0</v>
      </c>
      <c r="GN6" s="174">
        <f>SUMIF('Chili One Day 2-12-22 Scots'!$B$11:$B$27,$C6,'Chili One Day 2-12-22 Scots'!$AU$11:$AU$27)</f>
        <v>9</v>
      </c>
      <c r="GO6" s="174">
        <f>SUMIF('Chili One Day 2-12-22 Scots'!$B$11:$B$27,$C6,'Chili One Day 2-12-22 Scots'!$AV$11:$AV$27)</f>
        <v>5</v>
      </c>
      <c r="GP6" s="174">
        <f>SUMIF('Chili One Day 2-12-22 Scots'!$B$11:$B$27,$C6,'Chili One Day 2-12-22 Scots'!$AW$11:$AW$27)</f>
        <v>8</v>
      </c>
      <c r="GQ6" s="174">
        <f>SUMIF('Chili One Day 2-12-22 Scots'!$B$11:$B$27,$C6,'Chili One Day 2-12-22 Scots'!$AX$11:$AX$27)</f>
        <v>0</v>
      </c>
      <c r="GR6" s="174">
        <f>SUMIF('Chili One Day 2-12-22 Scots'!$B$11:$B$27,$C6,'Chili One Day 2-12-22 Scots'!$AY$11:$AY$27)</f>
        <v>0</v>
      </c>
      <c r="GS6" s="174">
        <f>SUMIF('Chili One Day 2-12-22 Thistles'!$B$11:$B$27,$C6,'Chili One Day 2-12-22 Thistles'!$AU$11:$AU$27)</f>
        <v>0</v>
      </c>
      <c r="GT6" s="174">
        <f>SUMIF('Chili One Day 2-12-22 Thistles'!$B$11:$B$27,$C6,'Chili One Day 2-12-22 Thistles'!$AV$11:$AV$27)</f>
        <v>0</v>
      </c>
      <c r="GU6" s="174">
        <f>SUMIF('Chili One Day 2-12-22 Thistles'!$B$11:$B$27,$C6,'Chili One Day 2-12-22 Thistles'!$AW$11:$AW$27)</f>
        <v>0</v>
      </c>
      <c r="GV6" s="174">
        <f>SUMIF('Chili One Day 2-12-22 Thistles'!$B$11:$B$27,$C6,'Chili One Day 2-12-22 Thistles'!$AX$11:$AX$27)</f>
        <v>0</v>
      </c>
      <c r="GW6" s="174">
        <f>SUMIF('Chili One Day 2-12-22 Thistles'!$B$11:$B$27,$C6,'Chili One Day 2-12-22 Thistles'!$AY$11:$AY$27)</f>
        <v>0</v>
      </c>
      <c r="GX6" s="174">
        <f>SUMIF('Ironman One Day 3-5-22 FS'!$B$11:$B$26,$C6,'Ironman One Day 3-5-22 FS'!$AU$11:$AU$26)</f>
        <v>0</v>
      </c>
      <c r="GY6" s="174">
        <f>SUMIF('Ironman One Day 3-5-22 FS'!$B$11:$B$26,$C6,'Ironman One Day 3-5-22 FS'!$AV$11:$AV$26)</f>
        <v>0</v>
      </c>
      <c r="GZ6" s="174">
        <f>SUMIF('Ironman One Day 3-5-22 FS'!$B$11:$B$26,$C6,'Ironman One Day 3-5-22 FS'!$AW$11:$AW$26)</f>
        <v>0</v>
      </c>
      <c r="HA6" s="174">
        <f>SUMIF('Ironman One Day 3-5-22 FS'!$B$11:$B$26,$C6,'Ironman One Day 3-5-22 FS'!$AX$11:$AX$26)</f>
        <v>0</v>
      </c>
      <c r="HB6" s="174">
        <f>SUMIF('Ironman One Day 3-5-22 FS'!$B$11:$B$26,$C6,'Ironman One Day 3-5-22 FS'!$AY$11:$AY$26)</f>
        <v>0</v>
      </c>
      <c r="HC6" s="174">
        <f>SUMIF('Ironman One Day 3-5-22 420'!$B$11:$B$26,$C6,'Ironman One Day 3-5-22 420'!$AU$11:$AU$26)</f>
        <v>0</v>
      </c>
      <c r="HD6" s="174">
        <f>SUMIF('Ironman One Day 3-5-22 420'!$B$11:$B$26,$C6,'Ironman One Day 3-5-22 420'!$AV$11:$AV$26)</f>
        <v>0</v>
      </c>
      <c r="HE6" s="174">
        <f>SUMIF('Ironman One Day 3-5-22 420'!$B$11:$B$26,$C6,'Ironman One Day 3-5-22 420'!$AW$11:$AW$26)</f>
        <v>0</v>
      </c>
      <c r="HF6" s="174">
        <f>SUMIF('Ironman One Day 3-5-22 420'!$B$11:$B$26,$C6,'Ironman One Day 3-5-22 420'!$AX$11:$AX$26)</f>
        <v>0</v>
      </c>
      <c r="HG6" s="174">
        <f>SUMIF('Ironman One Day 3-5-22 420'!$B$11:$B$26,$C6,'Ironman One Day 3-5-22 420'!$AY$11:$AY$26)</f>
        <v>0</v>
      </c>
      <c r="HH6" s="174">
        <f>SUMIF('Easter One Day 4-16-22 FS'!$B$11:$B$25,$C6,'Easter One Day 4-16-22 FS'!$AU$11:$AU$25)</f>
        <v>0</v>
      </c>
      <c r="HI6" s="174">
        <f>SUMIF('Easter One Day 4-16-22 FS'!$B$11:$B$25,$C6,'Easter One Day 4-16-22 FS'!$AV$11:$AV$25)</f>
        <v>0</v>
      </c>
      <c r="HJ6" s="174">
        <f>SUMIF('Easter One Day 4-16-22 FS'!$B$11:$B$25,$C6,'Easter One Day 4-16-22 FS'!$AW$11:$AW$25)</f>
        <v>0</v>
      </c>
      <c r="HK6" s="174">
        <f>SUMIF('Easter One Day 4-16-22 FS'!$B$11:$B$25,$C6,'Easter One Day 4-16-22 FS'!$AX$11:$AX$25)</f>
        <v>0</v>
      </c>
      <c r="HL6" s="174">
        <f>SUMIF('Easter One Day 4-16-22 FS'!$B$11:$B$25,$C6,'Easter One Day 4-16-22 FS'!$AY$11:$AY$25)</f>
        <v>0</v>
      </c>
      <c r="HM6" s="174">
        <f>SUMIF('Easter One Day 4-16-22 TH'!$B$11:$B$25,$C6,'Easter One Day 4-16-22 TH'!$AU$11:$AU$25)</f>
        <v>0</v>
      </c>
      <c r="HN6" s="174">
        <f>SUMIF('Easter One Day 4-16-22 TH'!$B$11:$B$25,$C6,'Easter One Day 4-16-22 TH'!$AV$11:$AV$25)</f>
        <v>0</v>
      </c>
      <c r="HO6" s="174">
        <f>SUMIF('Easter One Day 4-16-22 TH'!$B$11:$B$25,$C6,'Easter One Day 4-16-22 TH'!$AW$11:$AW$25)</f>
        <v>0</v>
      </c>
      <c r="HP6" s="174">
        <f>SUMIF('Easter One Day 4-16-22 TH'!$B$11:$B$25,$C6,'Easter One Day 4-16-22 TH'!$AX$11:$AX$25)</f>
        <v>0</v>
      </c>
      <c r="HQ6" s="174">
        <f>SUMIF('Easter One Day 4-16-22 TH'!$B$11:$B$25,$C6,'Easter One Day 4-16-22 TH'!$AY$11:$AY$25)</f>
        <v>0</v>
      </c>
      <c r="HR6" s="174">
        <f>SUMIF('Long Distance Race 5-7-22'!$B$11:$B$25,$C6,'Long Distance Race 5-7-22'!$AU$11:$AU$25)</f>
        <v>7</v>
      </c>
      <c r="HS6" s="174">
        <f>SUMIF('Long Distance Race 5-7-22'!$B$11:$B$18,$C6,'Long Distance Race 5-7-22'!$AV$11:$AV$18)</f>
        <v>0</v>
      </c>
      <c r="HT6" s="174">
        <f>SUMIF('Long Distance Race 5-7-22'!$B$11:$B$18,$C6,'Long Distance Race 5-7-22'!$AW$11:$AW$18)</f>
        <v>0</v>
      </c>
      <c r="HU6" s="174">
        <f>SUMIF('Long Distance Race 5-7-22'!$B$11:$B$18,$C6,'Long Distance Race 5-7-22'!$AX$11:$AX$18)</f>
        <v>0</v>
      </c>
      <c r="HV6" s="174">
        <f>SUMIF('Long Distance Race 5-7-22'!$B$11:$B$18,$C6,'Long Distance Race 5-7-22'!$AY$11:$AY$18)</f>
        <v>0</v>
      </c>
      <c r="HW6" s="174">
        <f>SUMIF('Memorial Day Regatta 5-28-22 Op'!$B$11:$B$25,$C6,'Memorial Day Regatta 5-28-22 Op'!$AU$11:$AU$25)</f>
        <v>0</v>
      </c>
      <c r="HX6" s="174">
        <f>SUMIF('Memorial Day Regatta 5-28-22 Op'!$B$11:$B$18,$C6,'Memorial Day Regatta 5-28-22 Op'!$AV$11:$AV$18)</f>
        <v>0</v>
      </c>
      <c r="HY6" s="174">
        <f>SUMIF('Memorial Day Regatta 5-28-22 Op'!$B$11:$B$18,$C6,'Memorial Day Regatta 5-28-22 Op'!$AW$11:$AW$18)</f>
        <v>0</v>
      </c>
      <c r="HZ6" s="174">
        <f>SUMIF('Memorial Day Regatta 5-28-22 Op'!$B$11:$B$18,$C6,'Memorial Day Regatta 5-28-22 Op'!$AX$11:$AX$18)</f>
        <v>0</v>
      </c>
      <c r="IA6" s="174">
        <f>SUMIF('Memorial Day Regatta 5-28-22 Op'!$B$11:$B$18,$C6,'Memorial Day Regatta 5-28-22 Op'!$AY$11:$AY$18)</f>
        <v>0</v>
      </c>
      <c r="IB6" s="174">
        <f>SUMIF('Caldwell Cup 6-25-22 TH'!$B$11:$B$25,$C6,'Caldwell Cup 6-25-22 TH'!$AU$11:$AU$25)</f>
        <v>0</v>
      </c>
      <c r="IC6" s="174">
        <f>SUMIF('Caldwell Cup 6-25-22 TH'!$B$11:$B$25,$C6,'Caldwell Cup 6-25-22 TH'!$AV$11:$AV$25)</f>
        <v>0</v>
      </c>
      <c r="ID6" s="174">
        <f>SUMIF('Caldwell Cup 6-25-22 TH'!$B$11:$B$25,$C6,'Caldwell Cup 6-25-22 TH'!$AW$11:$AW$25)</f>
        <v>0</v>
      </c>
      <c r="IE6" s="174">
        <f>SUMIF('Caldwell Cup 6-25-22 TH'!$B$11:$B$25,$C6,'Caldwell Cup 6-25-22 TH'!$AX$11:$AX$25)</f>
        <v>0</v>
      </c>
      <c r="IF6" s="174">
        <f>SUMIF('Caldwell Cup 6-25-22 TH'!$B$11:$B$25,$C6,'Caldwell Cup 6-25-22 TH'!$AY$11:$AY$25)</f>
        <v>0</v>
      </c>
      <c r="IG6" s="174">
        <f>SUMIF('Caldwell Cup 6-25-22 FS'!$B$11:$B$21,$C6,'Caldwell Cup 6-25-22 FS'!$AU$11:$AU$21)</f>
        <v>8</v>
      </c>
      <c r="IH6" s="174">
        <f>SUMIF('Caldwell Cup 6-25-22 FS'!$B$11:$B$21,$C6,'Caldwell Cup 6-25-22 FS'!$AV$11:$AV$21)</f>
        <v>3</v>
      </c>
      <c r="II6" s="174">
        <f>SUMIF('Caldwell Cup 6-25-22 FS'!$B$11:$B$21,$C6,'Caldwell Cup 6-25-22 FS'!$AW$11:$AW$21)</f>
        <v>8</v>
      </c>
      <c r="IJ6" s="174">
        <f>SUMIF('Caldwell Cup 6-25-22 FS'!$B$11:$B$21,$C6,'Caldwell Cup 6-25-22 FS'!$AX$11:$AX$21)</f>
        <v>9</v>
      </c>
      <c r="IK6" s="174">
        <f>SUMIF('Caldwell Cup 6-25-22 FS'!$B$11:$B$21,$C6,'Caldwell Cup 6-25-22 FS'!$AY$11:$AY$21)</f>
        <v>0</v>
      </c>
      <c r="IL6" s="174">
        <f>SUMIF('Caldwell Cup 6-25-22 Lasers'!$B$11:$B$23,$C6,'Caldwell Cup 6-25-22 Lasers'!$AU$11:$AU$23)</f>
        <v>0</v>
      </c>
      <c r="IM6" s="174">
        <f>SUMIF('Caldwell Cup 6-25-22 Lasers'!$B$11:$B$23,$C6,'Caldwell Cup 6-25-22 Lasers'!$AV$11:$AV$23)</f>
        <v>0</v>
      </c>
      <c r="IN6" s="174">
        <f>SUMIF('Caldwell Cup 6-25-22 Lasers'!$B$11:$B$23,$C6,'Caldwell Cup 6-25-22 Lasers'!$AW$11:$AW$23)</f>
        <v>0</v>
      </c>
      <c r="IO6" s="174">
        <f>SUMIF('Caldwell Cup 6-25-22 Lasers'!$B$11:$B$23,$C6,'Caldwell Cup 6-25-22 Lasers'!$AX$11:$AX$23)</f>
        <v>0</v>
      </c>
      <c r="IP6" s="174">
        <f>SUMIF('Caldwell Cup 6-25-22 Lasers'!$B$11:$B$23,$C6,'Caldwell Cup 6-25-22 Lasers'!$AY$11:$AY$23)</f>
        <v>0</v>
      </c>
      <c r="IQ6" s="174">
        <f>SUMIF('Labor Day Regatta 9-3-22 FS'!$B$11:$B$30,$C6,'Labor Day Regatta 9-3-22 FS'!$AU$11:$AU$30)</f>
        <v>2</v>
      </c>
      <c r="IR6" s="174">
        <f>SUMIF('Labor Day Regatta 9-3-22 FS'!$B$11:$B$30,$C6,'Labor Day Regatta 9-3-22 FS'!$AV$11:$AV$30)</f>
        <v>4</v>
      </c>
      <c r="IS6" s="174">
        <f>SUMIF('Labor Day Regatta 9-3-22 FS'!$B$11:$B$30,$C6,'Labor Day Regatta 9-3-22 FS'!$AW$11:$AW$30)</f>
        <v>5</v>
      </c>
      <c r="IT6" s="174">
        <f>SUMIF('Labor Day Regatta 9-3-22 FS'!$B$11:$B$30,$C6,'Labor Day Regatta 9-3-22 FS'!$AX$11:$AX$30)</f>
        <v>0</v>
      </c>
      <c r="IU6" s="174">
        <f>SUMIF('Labor Day Regatta 9-3-22 FS'!$B$11:$B$30,$C6,'Labor Day Regatta 9-3-22 FS'!$AY$11:$AY$30)</f>
        <v>0</v>
      </c>
      <c r="IV6" s="174">
        <f>SUMIF('2022-09-17 Leukemia Cup FS'!$B$11:$B$26,$C6,'2022-09-17 Leukemia Cup FS'!$AU$11:$AU$26)</f>
        <v>2</v>
      </c>
      <c r="IW6" s="174">
        <f>SUMIF('2022-09-17 Leukemia Cup FS'!$B$11:$B$26,$C6,'2022-09-17 Leukemia Cup FS'!$AV$11:$AV$26)</f>
        <v>7</v>
      </c>
      <c r="IX6" s="174">
        <f>SUMIF('2022-09-17 Leukemia Cup FS'!$B$11:$B$26,$C6,'2022-09-17 Leukemia Cup FS'!$AW$11:$AW$26)</f>
        <v>0</v>
      </c>
      <c r="IY6" s="174">
        <f>SUMIF('2022-09-17 Leukemia Cup FS'!$B$11:$B$26,$C6,'2022-09-17 Leukemia Cup FS'!$AX$11:$AX$26)</f>
        <v>0</v>
      </c>
      <c r="IZ6" s="174">
        <f>SUMIF('2022-09-17 Leukemia Cup FS'!$B$11:$B$26,$C6,'2022-09-17 Leukemia Cup FS'!$AY$11:$AY$26)</f>
        <v>0</v>
      </c>
      <c r="JA6" s="174">
        <f>SUMIF('2022-09-17 Leukemia Cup TH'!$B$11:$B$28,$C6,'2022-09-17 Leukemia Cup TH'!$AU$11:$AU$28)</f>
        <v>0</v>
      </c>
      <c r="JB6" s="174">
        <f>SUMIF('2022-09-17 Leukemia Cup TH'!$B$11:$B$28,$C6,'2022-09-17 Leukemia Cup TH'!$AV$11:$AV$28)</f>
        <v>0</v>
      </c>
      <c r="JC6" s="174">
        <f>SUMIF('2022-09-17 Leukemia Cup TH'!$B$11:$B$28,$C6,'2022-09-17 Leukemia Cup TH'!$AW$11:$AW$28)</f>
        <v>0</v>
      </c>
      <c r="JD6" s="174">
        <f>SUMIF('2022-09-17 Leukemia Cup TH'!$B$11:$B$28,$C6,'2022-09-17 Leukemia Cup TH'!$AX$11:$AX$28)</f>
        <v>0</v>
      </c>
      <c r="JE6" s="174">
        <f>SUMIF('2022-09-17 Leukemia Cup TH'!$B$11:$B$28,$C6,'2022-09-17 Leukemia Cup TH'!$AY$11:$AY$28)</f>
        <v>0</v>
      </c>
      <c r="JF6" s="174">
        <f>SUMIF('Smith-Berry LDR 9-24-22'!$B$11:$B$30,$C6,'Smith-Berry LDR 9-24-22'!$AU$11:$AU$30)</f>
        <v>0</v>
      </c>
      <c r="JG6" s="174">
        <f>SUMIF('Smith-Berry LDR 9-24-22'!$B$11:$B$30,$C6,'Smith-Berry LDR 9-24-22'!$AV$11:$AV$30)</f>
        <v>0</v>
      </c>
      <c r="JH6" s="174">
        <f>SUMIF('Smith-Berry LDR 9-24-22'!$B$11:$B$30,$C6,'Smith-Berry LDR 9-24-22'!$AW$11:$AW$30)</f>
        <v>0</v>
      </c>
      <c r="JI6" s="174">
        <f>SUMIF('Smith-Berry LDR 9-24-22'!$B$11:$B$30,$C6,'Smith-Berry LDR 9-24-22'!$AX$11:$AX$30)</f>
        <v>0</v>
      </c>
      <c r="JJ6" s="174">
        <f>SUMIF('Smith-Berry LDR 9-24-22'!$B$11:$B$30,$C6,'Smith-Berry LDR 9-24-22'!$AY$11:$AY$30)</f>
        <v>0</v>
      </c>
      <c r="JK6" s="174">
        <f>SUMIF('Great Scot 10-1-22 Cham'!$B$11:$B$38,$C6,'Great Scot 10-1-22 Cham'!$AU$11:$AU$38)</f>
        <v>7</v>
      </c>
      <c r="JL6" s="174">
        <f>SUMIF('Great Scot 10-1-22 Cham'!$B$11:$B$38,$C6,'Great Scot 10-1-22 Cham'!$AV$11:$AV$38)</f>
        <v>2</v>
      </c>
      <c r="JM6" s="174">
        <f>SUMIF('Great Scot 10-1-22 Cham'!$B$11:$B$38,$C6,'Great Scot 10-1-22 Cham'!$AW$11:$AW$38)</f>
        <v>3</v>
      </c>
      <c r="JN6" s="174">
        <f>SUMIF('Great Scot 10-1-22 Cham'!$B$11:$B$38,$C6,'Great Scot 10-1-22 Cham'!$AX$11:$AX$38)</f>
        <v>1</v>
      </c>
      <c r="JO6" s="174">
        <f>SUMIF('Great Scot 10-1-22 Cham'!$B$11:$B$38,$C6,'Great Scot 10-1-22 Cham'!$AY$11:$AY$38)</f>
        <v>2</v>
      </c>
      <c r="JP6" s="174">
        <f>SUMIF('Great Scot 10-1-22 Chal'!$B$11:$B$28,$C6,'Great Scot 10-1-22 Chal'!$AU$11:$AU$28)</f>
        <v>0</v>
      </c>
      <c r="JQ6" s="174">
        <f>SUMIF('Great Scot 10-1-22 Chal'!$B$11:$B$28,$C6,'Great Scot 10-1-22 Chal'!$AV$11:$AV$28)</f>
        <v>0</v>
      </c>
      <c r="JR6" s="174">
        <f>SUMIF('Great Scot 10-1-22 Chal'!$B$11:$B$28,$C6,'Great Scot 10-1-22 Chal'!$AW$11:$AW$28)</f>
        <v>0</v>
      </c>
      <c r="JS6" s="174">
        <f>SUMIF('Great Scot 10-1-22 Chal'!$B$11:$B$28,$C6,'Great Scot 10-1-22 Chal'!$AX$11:$AX$28)</f>
        <v>0</v>
      </c>
      <c r="JT6" s="174">
        <f>SUMIF('Great Scot 10-1-22 Chal'!$B$11:$B$28,$C6,'Great Scot 10-1-22 Chal'!$AY$11:$AY$28)</f>
        <v>0</v>
      </c>
      <c r="JU6" s="174">
        <f>SUMIF('Great Pumpkin Regatta 10-15-22'!$B$11:$B$54,$C6,'Great Pumpkin Regatta 10-15-22'!$AU$11:$AU$54)</f>
        <v>0</v>
      </c>
      <c r="JV6" s="174">
        <f>SUMIF('Great Pumpkin Regatta 10-15-22'!$B$11:$B$54,$C6,'Great Pumpkin Regatta 10-15-22'!$AV$11:$AV$54)</f>
        <v>0</v>
      </c>
      <c r="JW6" s="174">
        <f>SUMIF('Great Pumpkin Regatta 10-15-22'!$B$11:$B$54,$C6,'Great Pumpkin Regatta 10-15-22'!$AW$11:$AW$54)</f>
        <v>0</v>
      </c>
      <c r="JX6" s="174">
        <f>SUMIF('Great Pumpkin Regatta 10-15-22'!$B$11:$B$54,$C6,'Great Pumpkin Regatta 10-15-22'!$AX$11:$AX$54)</f>
        <v>0</v>
      </c>
      <c r="JY6" s="174">
        <f>SUMIF('Great Pumpkin Regatta 10-15-22'!$B$11:$B$54,$C6,'Great Pumpkin Regatta 10-15-22'!$AY$11:$AY$54)</f>
        <v>0</v>
      </c>
      <c r="JZ6" s="174">
        <f>SUMIF('One Day Regatta 10-29-22 FS'!$B$11:$B$19,$C6,'One Day Regatta 10-29-22 FS'!$AU$11:$AU$19)</f>
        <v>2</v>
      </c>
      <c r="KA6" s="174">
        <f>SUMIF('One Day Regatta 10-29-22 FS'!$B$11:$B$19,$C6,'One Day Regatta 10-29-22 FS'!$AV$11:$AV$19)</f>
        <v>2</v>
      </c>
      <c r="KB6" s="174">
        <f>SUMIF('One Day Regatta 10-29-22 FS'!$B$11:$B$19,$C6,'One Day Regatta 10-29-22 FS'!$AW$11:$AW$19)</f>
        <v>2</v>
      </c>
      <c r="KC6" s="174">
        <f>SUMIF('One Day Regatta 10-29-22 FS'!$B$11:$B$19,$C6,'One Day Regatta 10-29-22 FS'!$AX$11:$AX$19)</f>
        <v>2</v>
      </c>
      <c r="KD6" s="174">
        <f>SUMIF('One Day Regatta 10-29-22 FS'!$B$11:$B$19,$C6,'One Day Regatta 10-29-22 FS'!$AY$11:$AY$19)</f>
        <v>0</v>
      </c>
    </row>
    <row r="7" spans="1:290" ht="15" customHeight="1" x14ac:dyDescent="0.2">
      <c r="A7" s="134">
        <v>3</v>
      </c>
      <c r="B7" s="134">
        <f t="shared" si="8"/>
        <v>4</v>
      </c>
      <c r="C7" s="170" t="s">
        <v>162</v>
      </c>
      <c r="D7" s="171">
        <f t="shared" si="9"/>
        <v>23</v>
      </c>
      <c r="E7" s="172">
        <f t="shared" si="10"/>
        <v>84</v>
      </c>
      <c r="F7" s="171">
        <f t="shared" si="11"/>
        <v>81</v>
      </c>
      <c r="G7" s="171">
        <v>0</v>
      </c>
      <c r="H7" s="171">
        <f t="shared" si="12"/>
        <v>82</v>
      </c>
      <c r="I7" s="173">
        <f t="shared" si="13"/>
        <v>3.5652173913043476E-2</v>
      </c>
      <c r="J7" s="173"/>
      <c r="K7" s="174">
        <f>SUMIF('Saturday Race 11-06-21'!$B$11:$B$21,$C7,'Saturday Race 11-06-21'!$AU$11:$AU$21)</f>
        <v>6</v>
      </c>
      <c r="L7" s="174">
        <f>SUMIF('Saturday Race 11-06-21'!$B$11:$B$21,$C7,'Saturday Race 11-06-21'!$AV$11:$AV$21)</f>
        <v>5</v>
      </c>
      <c r="M7" s="174">
        <f>SUMIF('Saturday Race 11-06-21'!$B$11:$B$21,$C7,'Saturday Race 11-06-21'!$AW$11:$AW$21)</f>
        <v>7</v>
      </c>
      <c r="N7" s="174">
        <f>SUMIF('Saturday Race 11-06-21'!$B$11:$B$21,$C7,'Saturday Race 11-06-21'!$AX$11:$AX$21)</f>
        <v>3</v>
      </c>
      <c r="O7" s="174">
        <f>SUMIF('Saturday Race 11-06-21'!$B$11:$B$21,$C7,'Saturday Race 11-06-21'!$AY$11:$AY$21)</f>
        <v>3</v>
      </c>
      <c r="P7" s="174">
        <f>SUMIF('Saturday Race 11-20-21'!$B$11:$B$20,$C7,'Saturday Race 11-20-21'!$AU$11:$AU$20)</f>
        <v>0</v>
      </c>
      <c r="Q7" s="174">
        <f>SUMIF('Saturday Race 11-20-21'!$B$11:$B$20,$C7,'Saturday Race 11-20-21'!$AV$11:$AV$20)</f>
        <v>0</v>
      </c>
      <c r="R7" s="174">
        <f>SUMIF('Saturday Race 11-20-21'!$B$11:$B$20,$C7,'Saturday Race 11-20-21'!$AW$11:$AW$20)</f>
        <v>0</v>
      </c>
      <c r="S7" s="174">
        <f>SUMIF('Saturday Race 11-20-21'!$B$11:$B$20,$C7,'Saturday Race 11-20-21'!$AX$11:$AX$20)</f>
        <v>0</v>
      </c>
      <c r="T7" s="174">
        <f>SUMIF('Saturday Race 11-20-21'!$B$11:$B$20,$C7,'Saturday Race 11-20-21'!$AY$11:$AY$20)</f>
        <v>0</v>
      </c>
      <c r="U7" s="174">
        <f>SUMIF('Saturday Race 1-08-22'!$B$11:$B$20,$C7,'Saturday Race 1-08-22'!$AU$11:$AU$20)</f>
        <v>0</v>
      </c>
      <c r="V7" s="174">
        <f>SUMIF('Saturday Race 1-08-22'!$B$11:$B$20,$C7,'Saturday Race 1-08-22'!$AV$11:$AV$20)</f>
        <v>0</v>
      </c>
      <c r="W7" s="174">
        <f>SUMIF('Saturday Race 1-08-22'!$B$11:$B$20,$C7,'Saturday Race 1-08-22'!$AW$11:$AW$20)</f>
        <v>0</v>
      </c>
      <c r="X7" s="174">
        <f>SUMIF('Saturday Race 1-08-22'!$B$11:$B$20,$C7,'Saturday Race 1-08-22'!$AX$11:$AX$20)</f>
        <v>0</v>
      </c>
      <c r="Y7" s="174">
        <f>SUMIF('Saturday Race 1-08-22'!$B$11:$B$20,$C7,'Saturday Race 1-08-22'!$AY$11:$AY$20)</f>
        <v>0</v>
      </c>
      <c r="Z7" s="174">
        <f>SUMIF('Saturday Race 1-22-22'!$B$11:$B$20,$C7,'Saturday Race 1-22-22'!$AU$11:$AU$20)</f>
        <v>0</v>
      </c>
      <c r="AA7" s="174">
        <f>SUMIF('Saturday Race 1-22-22'!$B$11:$B$20,$C7,'Saturday Race 1-22-22'!$AV$11:$AV$20)</f>
        <v>0</v>
      </c>
      <c r="AB7" s="174">
        <f>SUMIF('Saturday Race 1-22-22'!$B$11:$B$20,$C7,'Saturday Race 1-22-22'!$AW$11:$AW$20)</f>
        <v>0</v>
      </c>
      <c r="AC7" s="174">
        <f>SUMIF('Saturday Race 1-22-22'!$B$11:$B$20,$C7,'Saturday Race 1-22-22'!$AX$11:$AX$20)</f>
        <v>0</v>
      </c>
      <c r="AD7" s="174">
        <f>SUMIF('Saturday Race 1-22-22'!$B$11:$B$20,$C7,'Saturday Race 1-22-22'!$AY$11:$AY$20)</f>
        <v>0</v>
      </c>
      <c r="AE7" s="174">
        <f>SUMIF('Sunday Race 2-6-22'!$B$11:$B$20,$C7,'Sunday Race 2-6-22'!$AU$11:$AU$20)</f>
        <v>0</v>
      </c>
      <c r="AF7" s="174">
        <f>SUMIF('Sunday Race 2-6-22'!$B$11:$B$20,$C7,'Sunday Race 2-6-22'!$AV$11:$AV$20)</f>
        <v>0</v>
      </c>
      <c r="AG7" s="174">
        <f>SUMIF('Sunday Race 2-6-22'!$B$11:$B$20,$C7,'Sunday Race 2-6-22'!$AW$11:$AW$20)</f>
        <v>0</v>
      </c>
      <c r="AH7" s="174">
        <f>SUMIF('Sunday Race 2-6-22'!$B$11:$B$20,$C7,'Sunday Race 2-6-22'!$AX$11:$AX$20)</f>
        <v>0</v>
      </c>
      <c r="AI7" s="174">
        <f>SUMIF('Sunday Race 2-6-22'!$B$11:$B$20,$C7,'Sunday Race 2-6-22'!$AY$11:$AY$20)</f>
        <v>0</v>
      </c>
      <c r="AJ7" s="174">
        <f>SUMIF('Sunday Race 2-20-22'!$B$11:$B$26,$C7,'Sunday Race 2-20-22'!$AU$11:$AU$26)</f>
        <v>0</v>
      </c>
      <c r="AK7" s="174">
        <f>SUMIF('Sunday Race 2-20-22'!$B$11:$B$26,$C7,'Sunday Race 2-20-22'!$AV$11:$AV$26)</f>
        <v>0</v>
      </c>
      <c r="AL7" s="174">
        <f>SUMIF('Sunday Race 2-20-22'!$B$11:$B$26,$C7,'Sunday Race 2-20-22'!$AW$11:$AW$26)</f>
        <v>0</v>
      </c>
      <c r="AM7" s="174">
        <f>SUMIF('Sunday Race 2-20-22'!$B$11:$B$26,$C7,'Sunday Race 2-20-22'!$AX$11:$AX$26)</f>
        <v>0</v>
      </c>
      <c r="AN7" s="174">
        <f>SUMIF('Sunday Race 2-20-22'!$B$11:$B$26,$C7,'Sunday Race 2-20-22'!$AY$11:$AY$26)</f>
        <v>0</v>
      </c>
      <c r="AO7" s="174">
        <f>SUMIF('Sunday Race 2-27-22'!$B$11:$B$20,$C7,'Sunday Race 2-27-22'!$AU$11:$AU$20)</f>
        <v>0</v>
      </c>
      <c r="AP7" s="174">
        <f>SUMIF('Sunday Race 2-27-22'!$B$11:$B$20,$C7,'Sunday Race 2-27-22'!$AV$11:$AV$20)</f>
        <v>0</v>
      </c>
      <c r="AQ7" s="174">
        <f>SUMIF('Sunday Race 2-27-22'!$B$11:$B$20,$C7,'Sunday Race 2-27-22'!$AW$11:$AW$20)</f>
        <v>0</v>
      </c>
      <c r="AR7" s="174">
        <f>SUMIF('Sunday Race 2-27-22'!$B$11:$B$20,$C7,'Sunday Race 2-27-22'!$AX$11:$AX$20)</f>
        <v>0</v>
      </c>
      <c r="AS7" s="174">
        <f>SUMIF('Sunday Race 2-27-22'!$B$11:$B$20,$C7,'Sunday Race 2-27-22'!$AY$11:$AY$20)</f>
        <v>0</v>
      </c>
      <c r="AT7" s="174">
        <f>SUMIF('Sunday Race 3-13-22'!$B$11:$B$25,$C7,'Sunday Race 3-13-22'!$AU$11:$AU$25)</f>
        <v>0</v>
      </c>
      <c r="AU7" s="174">
        <f>SUMIF('Sunday Race 3-13-22'!$B$11:$B$25,$C7,'Sunday Race 3-13-22'!$AV$11:$AV$25)</f>
        <v>0</v>
      </c>
      <c r="AV7" s="174">
        <f>SUMIF('Sunday Race 3-13-22'!$B$11:$B$25,$C7,'Sunday Race 3-13-22'!$AW$11:$AW$25)</f>
        <v>0</v>
      </c>
      <c r="AW7" s="174">
        <f>SUMIF('Sunday Race 3-13-22'!$B$11:$B$25,$C7,'Sunday Race 3-13-22'!$AX$11:$AX$25)</f>
        <v>0</v>
      </c>
      <c r="AX7" s="174">
        <f>SUMIF('Sunday Race 3-13-22'!$B$11:$B$25,$C7,'Sunday Race 3-13-22'!$AY$11:$AY$25)</f>
        <v>0</v>
      </c>
      <c r="AY7" s="174">
        <f>SUMIF('Saturday Race 3-19-22'!$B$11:$B$15,$C7,'Saturday Race 3-19-22'!$AU$11:$AU$15)</f>
        <v>4</v>
      </c>
      <c r="AZ7" s="174">
        <f>SUMIF('Saturday Race 3-19-22'!$B$11:$B$15,$C7,'Saturday Race 3-19-22'!$AV$11:$AV$15)</f>
        <v>4</v>
      </c>
      <c r="BA7" s="174">
        <f>SUMIF('Saturday Race 3-19-22'!$B$11:$B$15,$C7,'Saturday Race 3-19-22'!$AW$11:$AW$15)</f>
        <v>4</v>
      </c>
      <c r="BB7" s="174">
        <f>SUMIF('Saturday Race 3-19-22'!$B$11:$B$15,$C7,'Saturday Race 3-19-22'!$AX$11:$AX$15)</f>
        <v>4</v>
      </c>
      <c r="BC7" s="174">
        <f>SUMIF('Saturday Race 3-19-22'!$B$11:$B$15,$C7,'Saturday Race 3-19-22'!$AY$11:$AY$15)</f>
        <v>0</v>
      </c>
      <c r="BD7" s="174">
        <f>SUMIF('Sunday Races 4-10-22'!$B$11:$B$26,$C7,'Sunday Races 4-10-22'!$AU$11:$AU$26)</f>
        <v>3</v>
      </c>
      <c r="BE7" s="174">
        <f>SUMIF('Sunday Races 4-10-22'!$B$11:$B$26,$C7,'Sunday Races 4-10-22'!$AV$11:$AV$26)</f>
        <v>2</v>
      </c>
      <c r="BF7" s="174">
        <f>SUMIF('Sunday Races 4-10-22'!$B$11:$B$26,$C7,'Sunday Races 4-10-22'!$AW$11:$AW$26)</f>
        <v>2</v>
      </c>
      <c r="BG7" s="174">
        <f>SUMIF('Sunday Races 4-10-22'!$B$11:$B$26,$C7,'Sunday Races 4-10-22'!$AX$11:$AX$26)</f>
        <v>0</v>
      </c>
      <c r="BH7" s="174">
        <f>SUMIF('Sunday Races 4-10-22'!$B$11:$B$26,$C7,'Sunday Races 4-10-22'!$AY$11:$AY$26)</f>
        <v>0</v>
      </c>
      <c r="BI7" s="174">
        <f>SUMIF('Sunday Races 5-1-22'!$B$11:$B$28,$C7,'Sunday Races 5-1-22'!$AU$11:$AU$28)</f>
        <v>0</v>
      </c>
      <c r="BJ7" s="174">
        <f>SUMIF('Sunday Races 5-1-22'!$B$11:$B$28,$C7,'Sunday Races 5-1-22'!$AV$11:$AV$28)</f>
        <v>0</v>
      </c>
      <c r="BK7" s="174">
        <f>SUMIF('Sunday Races 5-1-22'!$B$11:$B$28,$C7,'Sunday Races 5-1-22'!$AW$11:$AW$28)</f>
        <v>0</v>
      </c>
      <c r="BL7" s="174">
        <f>SUMIF('Sunday Races 5-1-22'!$B$11:$B$28,$C7,'Sunday Races 5-1-22'!$AX$11:$AX$28)</f>
        <v>0</v>
      </c>
      <c r="BM7" s="174">
        <f>SUMIF('Sunday Races 5-1-22'!$B$11:$B$28,$C7,'Sunday Races 5-1-22'!$AY$11:$AY$28)</f>
        <v>0</v>
      </c>
      <c r="BN7" s="174">
        <f>SUMIF('Sunday Races 6-5-22'!$B$11:$B$28,$C7,'Sunday Races 6-5-22'!$AU$11:$AU$28)</f>
        <v>0</v>
      </c>
      <c r="BO7" s="174">
        <f>SUMIF('Sunday Races 6-5-22'!$B$11:$B$28,$C7,'Sunday Races 6-5-22'!$AV$11:$AV$28)</f>
        <v>0</v>
      </c>
      <c r="BP7" s="174">
        <f>SUMIF('Sunday Races 6-5-22'!$B$11:$B$28,$C7,'Sunday Races 6-5-22'!$AW$11:$AW$28)</f>
        <v>0</v>
      </c>
      <c r="BQ7" s="174">
        <f>SUMIF('Sunday Races 6-5-22'!$B$11:$B$28,$C7,'Sunday Races 6-5-22'!$AX$11:$AX$28)</f>
        <v>0</v>
      </c>
      <c r="BR7" s="174">
        <f>SUMIF('Sunday Races 6-5-22'!$B$11:$B$28,$C7,'Sunday Races 6-5-22'!$AY$11:$AY$28)</f>
        <v>0</v>
      </c>
      <c r="BS7" s="174">
        <f>SUMIF('Sunday Races 6-12-22'!$B$11:$B$24,$C7,'Sunday Races 6-12-22'!$AU$11:$AU$24)</f>
        <v>1</v>
      </c>
      <c r="BT7" s="174">
        <f>SUMIF('Sunday Races 6-12-22'!$B$11:$B$24,$C7,'Sunday Races 6-12-22'!$AV$11:$AV$24)</f>
        <v>1</v>
      </c>
      <c r="BU7" s="174">
        <f>SUMIF('Sunday Races 6-12-22'!$B$11:$B$24,$C7,'Sunday Races 6-12-22'!$AW$11:$AW$24)</f>
        <v>1</v>
      </c>
      <c r="BV7" s="174">
        <f>SUMIF('Sunday Races 6-12-22'!$B$11:$B$24,$C7,'Sunday Races 6-12-22'!$AX$11:$AX$24)</f>
        <v>0</v>
      </c>
      <c r="BW7" s="174">
        <f>SUMIF('Sunday Races 6-12-22'!$B$11:$B$24,$C7,'Sunday Races 6-12-22'!$AY$11:$AY$24)</f>
        <v>0</v>
      </c>
      <c r="BX7" s="174">
        <f>SUMIF('Saturday Races 6-18-22'!$B$11:$B$24,$C7,'Saturday Races 6-18-22'!$AU$11:$AU$24)</f>
        <v>0</v>
      </c>
      <c r="BY7" s="174">
        <f>SUMIF('Saturday Races 6-18-22'!$B$11:$B$24,$C7,'Saturday Races 6-18-22'!$AV$11:$AV$24)</f>
        <v>0</v>
      </c>
      <c r="BZ7" s="174">
        <f>SUMIF('Saturday Races 6-18-22'!$B$11:$B$24,$C7,'Saturday Races 6-18-22'!$AW$11:$AW$24)</f>
        <v>0</v>
      </c>
      <c r="CA7" s="174">
        <f>SUMIF('Saturday Races 6-18-22'!$B$11:$B$24,$C7,'Saturday Races 6-18-22'!$AX$11:$AX$24)</f>
        <v>0</v>
      </c>
      <c r="CB7" s="174">
        <f>SUMIF('Saturday Races 6-18-22'!$B$11:$B$24,$C7,'Saturday Races 6-18-22'!$AY$11:$AY$24)</f>
        <v>0</v>
      </c>
      <c r="CC7" s="174">
        <f>SUMIF('Sunday Races 7-3-22'!$B$11:$B$26,$C7,'Sunday Races 7-3-22'!$AU$11:$AU$26)</f>
        <v>0</v>
      </c>
      <c r="CD7" s="174">
        <f>SUMIF('Sunday Races 7-3-22'!$B$11:$B$26,$C7,'Sunday Races 7-3-22'!$AV$11:$AV$26)</f>
        <v>0</v>
      </c>
      <c r="CE7" s="174">
        <f>SUMIF('Sunday Races 7-3-22'!$B$11:$B$26,$C7,'Sunday Races 7-3-22'!$AW$11:$AW$26)</f>
        <v>0</v>
      </c>
      <c r="CF7" s="174">
        <f>SUMIF('Sunday Races 7-3-22'!$B$11:$B$26,$C7,'Sunday Races 7-3-22'!$AX$11:$AX$26)</f>
        <v>0</v>
      </c>
      <c r="CG7" s="174">
        <f>SUMIF('Sunday Races 7-3-22'!$B$11:$B$26,$C7,'Sunday Races 7-3-22'!$AY$11:$AY$26)</f>
        <v>0</v>
      </c>
      <c r="CH7" s="174">
        <f>SUMIF('Sunday Races 7-31-22'!$B$11:$B$26,$C7,'Sunday Races 7-31-22'!$AU$11:$AU$26)</f>
        <v>6</v>
      </c>
      <c r="CI7" s="174">
        <f>SUMIF('Sunday Races 7-31-22'!$B$11:$B$26,$C7,'Sunday Races 7-31-22'!$AV$11:$AV$26)</f>
        <v>4</v>
      </c>
      <c r="CJ7" s="174">
        <f>SUMIF('Sunday Races 7-31-22'!$B$11:$B$26,$C7,'Sunday Races 7-31-22'!$AW$11:$AW$26)</f>
        <v>6</v>
      </c>
      <c r="CK7" s="174">
        <f>SUMIF('Sunday Races 7-31-22'!$B$11:$B$26,$C7,'Sunday Races 7-31-22'!$AX$11:$AX$26)</f>
        <v>0</v>
      </c>
      <c r="CL7" s="174">
        <f>SUMIF('Sunday Races 7-31-22'!$B$11:$B$26,$C7,'Sunday Races 7-31-22'!$AY$11:$AY$26)</f>
        <v>0</v>
      </c>
      <c r="CM7" s="174">
        <f>SUMIF('Sunday Races 8-14-22'!$B$11:$B$26,$C7,'Sunday Races 8-14-22'!$AU$11:$AU$26)</f>
        <v>3</v>
      </c>
      <c r="CN7" s="174">
        <f>SUMIF('Sunday Races 8-14-22'!$B$11:$B$26,$C7,'Sunday Races 8-14-22'!$AV$11:$AV$26)</f>
        <v>2</v>
      </c>
      <c r="CO7" s="174">
        <f>SUMIF('Sunday Races 8-14-22'!$B$11:$B$26,$C7,'Sunday Races 8-14-22'!$AW$11:$AW$26)</f>
        <v>3</v>
      </c>
      <c r="CP7" s="174">
        <f>SUMIF('Sunday Races 8-14-22'!$B$11:$B$26,$C7,'Sunday Races 8-14-22'!$AX$11:$AX$26)</f>
        <v>0</v>
      </c>
      <c r="CQ7" s="174">
        <f>SUMIF('Sunday Races 8-14-22'!$B$11:$B$26,$C7,'Sunday Races 8-14-22'!$AY$11:$AY$26)</f>
        <v>0</v>
      </c>
      <c r="CR7" s="174">
        <f>SUMIF('Saturday Races 8-20-22'!$B$11:$B$26,$C7,'Saturday Races 8-20-22'!$AU$11:$AU$26)</f>
        <v>5</v>
      </c>
      <c r="CS7" s="174">
        <f>SUMIF('Saturday Races 8-20-22'!$B$11:$B$26,$C7,'Saturday Races 8-20-22'!$AV$11:$AV$26)</f>
        <v>5</v>
      </c>
      <c r="CT7" s="174">
        <f>SUMIF('Saturday Races 8-20-22'!$B$11:$B$26,$C7,'Saturday Races 8-20-22'!$AW$11:$AW$26)</f>
        <v>0</v>
      </c>
      <c r="CU7" s="174">
        <f>SUMIF('Saturday Races 8-20-22'!$B$11:$B$26,$C7,'Saturday Races 8-20-22'!$AX$11:$AX$26)</f>
        <v>0</v>
      </c>
      <c r="CV7" s="174">
        <f>SUMIF('Saturday Races 8-20-22'!$B$11:$B$26,$C7,'Saturday Races 8-20-22'!$AY$11:$AY$26)</f>
        <v>0</v>
      </c>
      <c r="CW7" s="174">
        <f>SUMIF('Sunday Races 9-11-22'!$B$11:$B$20,$C7,'Sunday Races 9-11-22'!$AU$11:$AU$20)</f>
        <v>0</v>
      </c>
      <c r="CX7" s="174">
        <f>SUMIF('Sunday Races 9-11-22'!$B$11:$B$20,$C7,'Sunday Races 9-11-22'!$AV$11:$AV$20)</f>
        <v>0</v>
      </c>
      <c r="CY7" s="174">
        <f>SUMIF('Sunday Races 9-11-22'!$B$11:$B$20,$C7,'Sunday Races 9-11-22'!$AW$11:$AW$20)</f>
        <v>0</v>
      </c>
      <c r="CZ7" s="174">
        <f>SUMIF('Sunday Races 9-11-22'!$B$11:$B$20,$C7,'Sunday Races 9-11-22'!$AX$11:$AX$20)</f>
        <v>0</v>
      </c>
      <c r="DA7" s="174">
        <f>SUMIF('Sunday Races 9-11-22'!$B$11:$B$20,$C7,'Sunday Races 9-11-22'!$AY$11:$AY$20)</f>
        <v>0</v>
      </c>
      <c r="DB7" s="174">
        <f>SUMIF('Sunday Races 10-9-22'!$B$11:$B$21,$C7,'Sunday Races 10-9-22'!$AU$11:$AU$21)</f>
        <v>0</v>
      </c>
      <c r="DC7" s="174">
        <f>SUMIF('Sunday Races 10-9-22'!$B$11:$B$21,$C7,'Sunday Races 10-9-22'!$AV$11:$AV$21)</f>
        <v>0</v>
      </c>
      <c r="DD7" s="174">
        <f>SUMIF('Sunday Races 10-9-22'!$B$11:$B$21,$C7,'Sunday Races 10-9-22'!$AW$11:$AW$21)</f>
        <v>0</v>
      </c>
      <c r="DE7" s="174">
        <f>SUMIF('Sunday Races 10-9-22'!$B$11:$B$21,$C7,'Sunday Races 10-9-22'!$AX$11:$AX$21)</f>
        <v>0</v>
      </c>
      <c r="DF7" s="174">
        <f>SUMIF('Sunday Races 10-9-22'!$B$11:$B$21,$C7,'Sunday Races 10-9-22'!$AY$11:$AY$21)</f>
        <v>0</v>
      </c>
      <c r="DG7" s="174">
        <f>SUMIF('Sunday Races 10-23-22'!$B$11:$B$22,$C7,'Sunday Races 10-23-22'!$AU$11:$AU$22)</f>
        <v>0</v>
      </c>
      <c r="DH7" s="174">
        <f>SUMIF('Sunday Races 10-23-22'!$B$11:$B$22,$C7,'Sunday Races 10-23-22'!$AV$11:$AV$22)</f>
        <v>0</v>
      </c>
      <c r="DI7" s="174">
        <f>SUMIF('Sunday Races 10-23-22'!$B$11:$B$22,$C7,'Sunday Races 10-23-22'!$AW$11:$AW$22)</f>
        <v>0</v>
      </c>
      <c r="DJ7" s="174">
        <f>SUMIF('Sunday Races 10-23-22'!$B$11:$B$22,$C7,'Sunday Races 10-23-22'!$AX$11:$AX$22)</f>
        <v>0</v>
      </c>
      <c r="DK7" s="174">
        <f>SUMIF('Sunday Races 10-23-22'!$B$11:$B$22,$C7,'Sunday Races 10-23-22'!$AY$11:$AY$22)</f>
        <v>0</v>
      </c>
      <c r="DL7" s="175"/>
      <c r="DM7" s="176"/>
      <c r="DN7" s="177">
        <f t="shared" si="14"/>
        <v>7</v>
      </c>
      <c r="DO7" s="177">
        <f t="shared" si="14"/>
        <v>6</v>
      </c>
      <c r="DP7" s="177">
        <f t="shared" si="14"/>
        <v>6</v>
      </c>
      <c r="DQ7" s="177">
        <f t="shared" si="14"/>
        <v>6</v>
      </c>
      <c r="DR7" s="177">
        <f t="shared" si="14"/>
        <v>5</v>
      </c>
      <c r="DS7" s="177">
        <f t="shared" si="14"/>
        <v>5</v>
      </c>
      <c r="DT7" s="177">
        <f t="shared" si="14"/>
        <v>5</v>
      </c>
      <c r="DU7" s="177">
        <f t="shared" si="14"/>
        <v>4</v>
      </c>
      <c r="DV7" s="177">
        <f t="shared" si="14"/>
        <v>4</v>
      </c>
      <c r="DW7" s="177">
        <f t="shared" si="14"/>
        <v>4</v>
      </c>
      <c r="DX7" s="177">
        <f t="shared" si="15"/>
        <v>4</v>
      </c>
      <c r="DY7" s="177">
        <f t="shared" si="15"/>
        <v>4</v>
      </c>
      <c r="DZ7" s="177">
        <f t="shared" si="15"/>
        <v>3</v>
      </c>
      <c r="EA7" s="177">
        <f t="shared" si="15"/>
        <v>3</v>
      </c>
      <c r="EB7" s="177">
        <f t="shared" si="15"/>
        <v>3</v>
      </c>
      <c r="EC7" s="177">
        <f t="shared" si="15"/>
        <v>3</v>
      </c>
      <c r="ED7" s="177">
        <f t="shared" si="15"/>
        <v>3</v>
      </c>
      <c r="EE7" s="177">
        <f t="shared" si="15"/>
        <v>2</v>
      </c>
      <c r="EF7" s="177">
        <f t="shared" si="15"/>
        <v>2</v>
      </c>
      <c r="EG7" s="177">
        <f t="shared" si="15"/>
        <v>2</v>
      </c>
      <c r="EH7" s="177">
        <f t="shared" si="16"/>
        <v>1</v>
      </c>
      <c r="EI7" s="177">
        <f t="shared" si="16"/>
        <v>1</v>
      </c>
      <c r="EJ7" s="177">
        <f t="shared" si="16"/>
        <v>1</v>
      </c>
      <c r="EK7" s="177">
        <f t="shared" si="16"/>
        <v>0</v>
      </c>
      <c r="EL7" s="177">
        <f t="shared" si="16"/>
        <v>0</v>
      </c>
      <c r="EM7" s="177">
        <f t="shared" si="16"/>
        <v>0</v>
      </c>
      <c r="EN7" s="177">
        <f t="shared" si="16"/>
        <v>0</v>
      </c>
      <c r="EO7" s="177">
        <f t="shared" si="16"/>
        <v>0</v>
      </c>
      <c r="EP7" s="177">
        <f t="shared" si="16"/>
        <v>0</v>
      </c>
      <c r="EQ7" s="177">
        <f t="shared" si="16"/>
        <v>0</v>
      </c>
      <c r="ER7" s="177">
        <f t="shared" si="17"/>
        <v>0</v>
      </c>
      <c r="ES7" s="177">
        <f t="shared" si="17"/>
        <v>0</v>
      </c>
      <c r="ET7" s="177">
        <f t="shared" si="17"/>
        <v>0</v>
      </c>
      <c r="EU7" s="177">
        <f t="shared" si="17"/>
        <v>0</v>
      </c>
      <c r="EV7" s="177">
        <f t="shared" si="17"/>
        <v>0</v>
      </c>
      <c r="EW7" s="177">
        <f t="shared" si="17"/>
        <v>0</v>
      </c>
      <c r="EX7" s="177">
        <f t="shared" si="17"/>
        <v>0</v>
      </c>
      <c r="EY7" s="177">
        <f t="shared" si="17"/>
        <v>0</v>
      </c>
      <c r="EZ7" s="177">
        <f t="shared" si="17"/>
        <v>0</v>
      </c>
      <c r="FA7" s="177">
        <f t="shared" si="17"/>
        <v>0</v>
      </c>
      <c r="FB7" s="177">
        <f t="shared" si="18"/>
        <v>0</v>
      </c>
      <c r="FC7" s="177">
        <f t="shared" si="18"/>
        <v>0</v>
      </c>
      <c r="FD7" s="177">
        <f t="shared" si="18"/>
        <v>0</v>
      </c>
      <c r="FE7" s="177">
        <f t="shared" si="18"/>
        <v>0</v>
      </c>
      <c r="FF7" s="177">
        <f t="shared" si="18"/>
        <v>0</v>
      </c>
      <c r="FG7" s="177">
        <f t="shared" si="18"/>
        <v>0</v>
      </c>
      <c r="FH7" s="177">
        <f t="shared" si="18"/>
        <v>0</v>
      </c>
      <c r="FI7" s="177">
        <f t="shared" si="18"/>
        <v>0</v>
      </c>
      <c r="FJ7" s="177">
        <f t="shared" si="18"/>
        <v>0</v>
      </c>
      <c r="FK7" s="177">
        <f t="shared" si="18"/>
        <v>0</v>
      </c>
      <c r="FL7" s="177">
        <f t="shared" si="19"/>
        <v>0</v>
      </c>
      <c r="FM7" s="177">
        <f t="shared" si="19"/>
        <v>0</v>
      </c>
      <c r="FN7" s="177">
        <f t="shared" si="19"/>
        <v>0</v>
      </c>
      <c r="FO7" s="177">
        <f t="shared" si="19"/>
        <v>0</v>
      </c>
      <c r="FP7" s="177">
        <f t="shared" si="19"/>
        <v>0</v>
      </c>
      <c r="FQ7" s="177">
        <f t="shared" si="19"/>
        <v>0</v>
      </c>
      <c r="FR7" s="177">
        <f t="shared" si="19"/>
        <v>0</v>
      </c>
      <c r="FS7" s="177">
        <f t="shared" si="19"/>
        <v>0</v>
      </c>
      <c r="FT7" s="177">
        <f t="shared" si="19"/>
        <v>0</v>
      </c>
      <c r="FU7" s="177">
        <f t="shared" si="19"/>
        <v>0</v>
      </c>
      <c r="FV7" s="177">
        <f t="shared" si="19"/>
        <v>0</v>
      </c>
      <c r="FW7" s="177">
        <f t="shared" si="19"/>
        <v>0</v>
      </c>
      <c r="FX7" s="177">
        <f t="shared" si="19"/>
        <v>0</v>
      </c>
      <c r="FY7" s="177">
        <f t="shared" si="19"/>
        <v>0</v>
      </c>
      <c r="FZ7" s="177">
        <f t="shared" si="19"/>
        <v>0</v>
      </c>
      <c r="GA7" s="177"/>
      <c r="GB7" s="229">
        <f t="shared" si="20"/>
        <v>106</v>
      </c>
      <c r="GC7" s="229">
        <f t="shared" si="21"/>
        <v>26</v>
      </c>
      <c r="GD7" s="174">
        <f>SUMIF('One Day 12-04-21 Scots'!$B$11:$B$24,$C7,'One Day 12-04-21 Scots'!$AU$11:$AU$24)</f>
        <v>1</v>
      </c>
      <c r="GE7" s="174">
        <f>SUMIF('One Day 12-04-21 Scots'!$B$11:$B$24,$C7,'One Day 12-04-21 Scots'!$AV$11:$AV$24)</f>
        <v>2</v>
      </c>
      <c r="GF7" s="174">
        <f>SUMIF('One Day 12-04-21 Scots'!$B$11:$B$24,$C7,'One Day 12-04-21 Scots'!$AW$11:$AW$24)</f>
        <v>5</v>
      </c>
      <c r="GG7" s="174">
        <f>SUMIF('One Day 12-04-21 Scots'!$B$11:$B$24,$C7,'One Day 12-04-21 Scots'!$AX$11:$AX$24)</f>
        <v>1</v>
      </c>
      <c r="GH7" s="174">
        <f>SUMIF('One Day 12-04-21 Scots'!$B$11:$B$24,$C7,'One Day 12-04-21 Scots'!$AY$11:$AY$24)</f>
        <v>0</v>
      </c>
      <c r="GI7" s="174">
        <f>SUMIF('One Day 12-04-21 Thistles'!$B$11:$B$25,$C7,'One Day 12-04-21 Thistles'!$AU$11:$AU$25)</f>
        <v>0</v>
      </c>
      <c r="GJ7" s="174">
        <f>SUMIF('One Day 12-04-21 Thistles'!$B$11:$B$25,$C7,'One Day 12-04-21 Thistles'!$AV$11:$AV$25)</f>
        <v>0</v>
      </c>
      <c r="GK7" s="174">
        <f>SUMIF('One Day 12-04-21 Thistles'!$B$11:$B$25,$C7,'One Day 12-04-21 Thistles'!$AW$11:$AW$25)</f>
        <v>0</v>
      </c>
      <c r="GL7" s="174">
        <f>SUMIF('One Day 12-04-21 Thistles'!$B$11:$B$25,$C7,'One Day 12-04-21 Thistles'!$AX$11:$AX$25)</f>
        <v>0</v>
      </c>
      <c r="GM7" s="174">
        <f>SUMIF('One Day 12-04-21 Thistles'!$B$11:$B$25,$C7,'One Day 12-04-21 Thistles'!$AY$11:$AY$25)</f>
        <v>0</v>
      </c>
      <c r="GN7" s="174">
        <f>SUMIF('Chili One Day 2-12-22 Scots'!$B$11:$B$27,$C7,'Chili One Day 2-12-22 Scots'!$AU$11:$AU$27)</f>
        <v>0</v>
      </c>
      <c r="GO7" s="174">
        <f>SUMIF('Chili One Day 2-12-22 Scots'!$B$11:$B$27,$C7,'Chili One Day 2-12-22 Scots'!$AV$11:$AV$27)</f>
        <v>0</v>
      </c>
      <c r="GP7" s="174">
        <f>SUMIF('Chili One Day 2-12-22 Scots'!$B$11:$B$27,$C7,'Chili One Day 2-12-22 Scots'!$AW$11:$AW$27)</f>
        <v>0</v>
      </c>
      <c r="GQ7" s="174">
        <f>SUMIF('Chili One Day 2-12-22 Scots'!$B$11:$B$27,$C7,'Chili One Day 2-12-22 Scots'!$AX$11:$AX$27)</f>
        <v>0</v>
      </c>
      <c r="GR7" s="174">
        <f>SUMIF('Chili One Day 2-12-22 Scots'!$B$11:$B$27,$C7,'Chili One Day 2-12-22 Scots'!$AY$11:$AY$27)</f>
        <v>0</v>
      </c>
      <c r="GS7" s="174">
        <f>SUMIF('Chili One Day 2-12-22 Thistles'!$B$11:$B$27,$C7,'Chili One Day 2-12-22 Thistles'!$AU$11:$AU$27)</f>
        <v>0</v>
      </c>
      <c r="GT7" s="174">
        <f>SUMIF('Chili One Day 2-12-22 Thistles'!$B$11:$B$27,$C7,'Chili One Day 2-12-22 Thistles'!$AV$11:$AV$27)</f>
        <v>0</v>
      </c>
      <c r="GU7" s="174">
        <f>SUMIF('Chili One Day 2-12-22 Thistles'!$B$11:$B$27,$C7,'Chili One Day 2-12-22 Thistles'!$AW$11:$AW$27)</f>
        <v>0</v>
      </c>
      <c r="GV7" s="174">
        <f>SUMIF('Chili One Day 2-12-22 Thistles'!$B$11:$B$27,$C7,'Chili One Day 2-12-22 Thistles'!$AX$11:$AX$27)</f>
        <v>0</v>
      </c>
      <c r="GW7" s="174">
        <f>SUMIF('Chili One Day 2-12-22 Thistles'!$B$11:$B$27,$C7,'Chili One Day 2-12-22 Thistles'!$AY$11:$AY$27)</f>
        <v>0</v>
      </c>
      <c r="GX7" s="174">
        <f>SUMIF('Ironman One Day 3-5-22 FS'!$B$11:$B$26,$C7,'Ironman One Day 3-5-22 FS'!$AU$11:$AU$26)</f>
        <v>5</v>
      </c>
      <c r="GY7" s="174">
        <f>SUMIF('Ironman One Day 3-5-22 FS'!$B$11:$B$26,$C7,'Ironman One Day 3-5-22 FS'!$AV$11:$AV$26)</f>
        <v>1</v>
      </c>
      <c r="GZ7" s="174">
        <f>SUMIF('Ironman One Day 3-5-22 FS'!$B$11:$B$26,$C7,'Ironman One Day 3-5-22 FS'!$AW$11:$AW$26)</f>
        <v>3</v>
      </c>
      <c r="HA7" s="174">
        <f>SUMIF('Ironman One Day 3-5-22 FS'!$B$11:$B$26,$C7,'Ironman One Day 3-5-22 FS'!$AX$11:$AX$26)</f>
        <v>0</v>
      </c>
      <c r="HB7" s="174">
        <f>SUMIF('Ironman One Day 3-5-22 FS'!$B$11:$B$26,$C7,'Ironman One Day 3-5-22 FS'!$AY$11:$AY$26)</f>
        <v>0</v>
      </c>
      <c r="HC7" s="174">
        <f>SUMIF('Ironman One Day 3-5-22 420'!$B$11:$B$26,$C7,'Ironman One Day 3-5-22 420'!$AU$11:$AU$26)</f>
        <v>0</v>
      </c>
      <c r="HD7" s="174">
        <f>SUMIF('Ironman One Day 3-5-22 420'!$B$11:$B$26,$C7,'Ironman One Day 3-5-22 420'!$AV$11:$AV$26)</f>
        <v>0</v>
      </c>
      <c r="HE7" s="174">
        <f>SUMIF('Ironman One Day 3-5-22 420'!$B$11:$B$26,$C7,'Ironman One Day 3-5-22 420'!$AW$11:$AW$26)</f>
        <v>0</v>
      </c>
      <c r="HF7" s="174">
        <f>SUMIF('Ironman One Day 3-5-22 420'!$B$11:$B$26,$C7,'Ironman One Day 3-5-22 420'!$AX$11:$AX$26)</f>
        <v>0</v>
      </c>
      <c r="HG7" s="174">
        <f>SUMIF('Ironman One Day 3-5-22 420'!$B$11:$B$26,$C7,'Ironman One Day 3-5-22 420'!$AY$11:$AY$26)</f>
        <v>0</v>
      </c>
      <c r="HH7" s="174">
        <f>SUMIF('Easter One Day 4-16-22 FS'!$B$11:$B$25,$C7,'Easter One Day 4-16-22 FS'!$AU$11:$AU$25)</f>
        <v>5</v>
      </c>
      <c r="HI7" s="174">
        <f>SUMIF('Easter One Day 4-16-22 FS'!$B$11:$B$25,$C7,'Easter One Day 4-16-22 FS'!$AV$11:$AV$25)</f>
        <v>4</v>
      </c>
      <c r="HJ7" s="174">
        <f>SUMIF('Easter One Day 4-16-22 FS'!$B$11:$B$25,$C7,'Easter One Day 4-16-22 FS'!$AW$11:$AW$25)</f>
        <v>0</v>
      </c>
      <c r="HK7" s="174">
        <f>SUMIF('Easter One Day 4-16-22 FS'!$B$11:$B$25,$C7,'Easter One Day 4-16-22 FS'!$AX$11:$AX$25)</f>
        <v>0</v>
      </c>
      <c r="HL7" s="174">
        <f>SUMIF('Easter One Day 4-16-22 FS'!$B$11:$B$25,$C7,'Easter One Day 4-16-22 FS'!$AY$11:$AY$25)</f>
        <v>0</v>
      </c>
      <c r="HM7" s="174">
        <f>SUMIF('Easter One Day 4-16-22 TH'!$B$11:$B$25,$C7,'Easter One Day 4-16-22 TH'!$AU$11:$AU$25)</f>
        <v>0</v>
      </c>
      <c r="HN7" s="174">
        <f>SUMIF('Easter One Day 4-16-22 TH'!$B$11:$B$25,$C7,'Easter One Day 4-16-22 TH'!$AV$11:$AV$25)</f>
        <v>0</v>
      </c>
      <c r="HO7" s="174">
        <f>SUMIF('Easter One Day 4-16-22 TH'!$B$11:$B$25,$C7,'Easter One Day 4-16-22 TH'!$AW$11:$AW$25)</f>
        <v>0</v>
      </c>
      <c r="HP7" s="174">
        <f>SUMIF('Easter One Day 4-16-22 TH'!$B$11:$B$25,$C7,'Easter One Day 4-16-22 TH'!$AX$11:$AX$25)</f>
        <v>0</v>
      </c>
      <c r="HQ7" s="174">
        <f>SUMIF('Easter One Day 4-16-22 TH'!$B$11:$B$25,$C7,'Easter One Day 4-16-22 TH'!$AY$11:$AY$25)</f>
        <v>0</v>
      </c>
      <c r="HR7" s="174">
        <f>SUMIF('Long Distance Race 5-7-22'!$B$11:$B$25,$C7,'Long Distance Race 5-7-22'!$AU$11:$AU$25)</f>
        <v>0</v>
      </c>
      <c r="HS7" s="174">
        <f>SUMIF('Long Distance Race 5-7-22'!$B$11:$B$18,$C7,'Long Distance Race 5-7-22'!$AV$11:$AV$18)</f>
        <v>0</v>
      </c>
      <c r="HT7" s="174">
        <f>SUMIF('Long Distance Race 5-7-22'!$B$11:$B$18,$C7,'Long Distance Race 5-7-22'!$AW$11:$AW$18)</f>
        <v>0</v>
      </c>
      <c r="HU7" s="174">
        <f>SUMIF('Long Distance Race 5-7-22'!$B$11:$B$18,$C7,'Long Distance Race 5-7-22'!$AX$11:$AX$18)</f>
        <v>0</v>
      </c>
      <c r="HV7" s="174">
        <f>SUMIF('Long Distance Race 5-7-22'!$B$11:$B$18,$C7,'Long Distance Race 5-7-22'!$AY$11:$AY$18)</f>
        <v>0</v>
      </c>
      <c r="HW7" s="174">
        <f>SUMIF('Memorial Day Regatta 5-28-22 Op'!$B$11:$B$25,$C7,'Memorial Day Regatta 5-28-22 Op'!$AU$11:$AU$25)</f>
        <v>5</v>
      </c>
      <c r="HX7" s="174">
        <f>SUMIF('Memorial Day Regatta 5-28-22 Op'!$B$11:$B$18,$C7,'Memorial Day Regatta 5-28-22 Op'!$AV$11:$AV$18)</f>
        <v>1</v>
      </c>
      <c r="HY7" s="174">
        <f>SUMIF('Memorial Day Regatta 5-28-22 Op'!$B$11:$B$18,$C7,'Memorial Day Regatta 5-28-22 Op'!$AW$11:$AW$18)</f>
        <v>7</v>
      </c>
      <c r="HZ7" s="174">
        <f>SUMIF('Memorial Day Regatta 5-28-22 Op'!$B$11:$B$18,$C7,'Memorial Day Regatta 5-28-22 Op'!$AX$11:$AX$18)</f>
        <v>0</v>
      </c>
      <c r="IA7" s="174">
        <f>SUMIF('Memorial Day Regatta 5-28-22 Op'!$B$11:$B$18,$C7,'Memorial Day Regatta 5-28-22 Op'!$AY$11:$AY$18)</f>
        <v>0</v>
      </c>
      <c r="IB7" s="174">
        <f>SUMIF('Caldwell Cup 6-25-22 TH'!$B$11:$B$25,$C7,'Caldwell Cup 6-25-22 TH'!$AU$11:$AU$25)</f>
        <v>0</v>
      </c>
      <c r="IC7" s="174">
        <f>SUMIF('Caldwell Cup 6-25-22 TH'!$B$11:$B$25,$C7,'Caldwell Cup 6-25-22 TH'!$AV$11:$AV$25)</f>
        <v>0</v>
      </c>
      <c r="ID7" s="174">
        <f>SUMIF('Caldwell Cup 6-25-22 TH'!$B$11:$B$25,$C7,'Caldwell Cup 6-25-22 TH'!$AW$11:$AW$25)</f>
        <v>0</v>
      </c>
      <c r="IE7" s="174">
        <f>SUMIF('Caldwell Cup 6-25-22 TH'!$B$11:$B$25,$C7,'Caldwell Cup 6-25-22 TH'!$AX$11:$AX$25)</f>
        <v>0</v>
      </c>
      <c r="IF7" s="174">
        <f>SUMIF('Caldwell Cup 6-25-22 TH'!$B$11:$B$25,$C7,'Caldwell Cup 6-25-22 TH'!$AY$11:$AY$25)</f>
        <v>0</v>
      </c>
      <c r="IG7" s="174">
        <f>SUMIF('Caldwell Cup 6-25-22 FS'!$B$11:$B$21,$C7,'Caldwell Cup 6-25-22 FS'!$AU$11:$AU$21)</f>
        <v>0</v>
      </c>
      <c r="IH7" s="174">
        <f>SUMIF('Caldwell Cup 6-25-22 FS'!$B$11:$B$21,$C7,'Caldwell Cup 6-25-22 FS'!$AV$11:$AV$21)</f>
        <v>0</v>
      </c>
      <c r="II7" s="174">
        <f>SUMIF('Caldwell Cup 6-25-22 FS'!$B$11:$B$21,$C7,'Caldwell Cup 6-25-22 FS'!$AW$11:$AW$21)</f>
        <v>0</v>
      </c>
      <c r="IJ7" s="174">
        <f>SUMIF('Caldwell Cup 6-25-22 FS'!$B$11:$B$21,$C7,'Caldwell Cup 6-25-22 FS'!$AX$11:$AX$21)</f>
        <v>0</v>
      </c>
      <c r="IK7" s="174">
        <f>SUMIF('Caldwell Cup 6-25-22 FS'!$B$11:$B$21,$C7,'Caldwell Cup 6-25-22 FS'!$AY$11:$AY$21)</f>
        <v>0</v>
      </c>
      <c r="IL7" s="174">
        <f>SUMIF('Caldwell Cup 6-25-22 Lasers'!$B$11:$B$23,$C7,'Caldwell Cup 6-25-22 Lasers'!$AU$11:$AU$23)</f>
        <v>0</v>
      </c>
      <c r="IM7" s="174">
        <f>SUMIF('Caldwell Cup 6-25-22 Lasers'!$B$11:$B$23,$C7,'Caldwell Cup 6-25-22 Lasers'!$AV$11:$AV$23)</f>
        <v>0</v>
      </c>
      <c r="IN7" s="174">
        <f>SUMIF('Caldwell Cup 6-25-22 Lasers'!$B$11:$B$23,$C7,'Caldwell Cup 6-25-22 Lasers'!$AW$11:$AW$23)</f>
        <v>0</v>
      </c>
      <c r="IO7" s="174">
        <f>SUMIF('Caldwell Cup 6-25-22 Lasers'!$B$11:$B$23,$C7,'Caldwell Cup 6-25-22 Lasers'!$AX$11:$AX$23)</f>
        <v>0</v>
      </c>
      <c r="IP7" s="174">
        <f>SUMIF('Caldwell Cup 6-25-22 Lasers'!$B$11:$B$23,$C7,'Caldwell Cup 6-25-22 Lasers'!$AY$11:$AY$23)</f>
        <v>0</v>
      </c>
      <c r="IQ7" s="174">
        <f>SUMIF('Labor Day Regatta 9-3-22 FS'!$B$11:$B$30,$C7,'Labor Day Regatta 9-3-22 FS'!$AU$11:$AU$30)</f>
        <v>5</v>
      </c>
      <c r="IR7" s="174">
        <f>SUMIF('Labor Day Regatta 9-3-22 FS'!$B$11:$B$30,$C7,'Labor Day Regatta 9-3-22 FS'!$AV$11:$AV$30)</f>
        <v>5</v>
      </c>
      <c r="IS7" s="174">
        <f>SUMIF('Labor Day Regatta 9-3-22 FS'!$B$11:$B$30,$C7,'Labor Day Regatta 9-3-22 FS'!$AW$11:$AW$30)</f>
        <v>3</v>
      </c>
      <c r="IT7" s="174">
        <f>SUMIF('Labor Day Regatta 9-3-22 FS'!$B$11:$B$30,$C7,'Labor Day Regatta 9-3-22 FS'!$AX$11:$AX$30)</f>
        <v>0</v>
      </c>
      <c r="IU7" s="174">
        <f>SUMIF('Labor Day Regatta 9-3-22 FS'!$B$11:$B$30,$C7,'Labor Day Regatta 9-3-22 FS'!$AY$11:$AY$30)</f>
        <v>0</v>
      </c>
      <c r="IV7" s="174">
        <f>SUMIF('2022-09-17 Leukemia Cup FS'!$B$11:$B$26,$C7,'2022-09-17 Leukemia Cup FS'!$AU$11:$AU$26)</f>
        <v>7</v>
      </c>
      <c r="IW7" s="174">
        <f>SUMIF('2022-09-17 Leukemia Cup FS'!$B$11:$B$26,$C7,'2022-09-17 Leukemia Cup FS'!$AV$11:$AV$26)</f>
        <v>8</v>
      </c>
      <c r="IX7" s="174">
        <f>SUMIF('2022-09-17 Leukemia Cup FS'!$B$11:$B$26,$C7,'2022-09-17 Leukemia Cup FS'!$AW$11:$AW$26)</f>
        <v>0</v>
      </c>
      <c r="IY7" s="174">
        <f>SUMIF('2022-09-17 Leukemia Cup FS'!$B$11:$B$26,$C7,'2022-09-17 Leukemia Cup FS'!$AX$11:$AX$26)</f>
        <v>0</v>
      </c>
      <c r="IZ7" s="174">
        <f>SUMIF('2022-09-17 Leukemia Cup FS'!$B$11:$B$26,$C7,'2022-09-17 Leukemia Cup FS'!$AY$11:$AY$26)</f>
        <v>0</v>
      </c>
      <c r="JA7" s="174">
        <f>SUMIF('2022-09-17 Leukemia Cup TH'!$B$11:$B$28,$C7,'2022-09-17 Leukemia Cup TH'!$AU$11:$AU$28)</f>
        <v>0</v>
      </c>
      <c r="JB7" s="174">
        <f>SUMIF('2022-09-17 Leukemia Cup TH'!$B$11:$B$28,$C7,'2022-09-17 Leukemia Cup TH'!$AV$11:$AV$28)</f>
        <v>0</v>
      </c>
      <c r="JC7" s="174">
        <f>SUMIF('2022-09-17 Leukemia Cup TH'!$B$11:$B$28,$C7,'2022-09-17 Leukemia Cup TH'!$AW$11:$AW$28)</f>
        <v>0</v>
      </c>
      <c r="JD7" s="174">
        <f>SUMIF('2022-09-17 Leukemia Cup TH'!$B$11:$B$28,$C7,'2022-09-17 Leukemia Cup TH'!$AX$11:$AX$28)</f>
        <v>0</v>
      </c>
      <c r="JE7" s="174">
        <f>SUMIF('2022-09-17 Leukemia Cup TH'!$B$11:$B$28,$C7,'2022-09-17 Leukemia Cup TH'!$AY$11:$AY$28)</f>
        <v>0</v>
      </c>
      <c r="JF7" s="174">
        <f>SUMIF('Smith-Berry LDR 9-24-22'!$B$11:$B$30,$C7,'Smith-Berry LDR 9-24-22'!$AU$11:$AU$30)</f>
        <v>0</v>
      </c>
      <c r="JG7" s="174">
        <f>SUMIF('Smith-Berry LDR 9-24-22'!$B$11:$B$30,$C7,'Smith-Berry LDR 9-24-22'!$AV$11:$AV$30)</f>
        <v>0</v>
      </c>
      <c r="JH7" s="174">
        <f>SUMIF('Smith-Berry LDR 9-24-22'!$B$11:$B$30,$C7,'Smith-Berry LDR 9-24-22'!$AW$11:$AW$30)</f>
        <v>0</v>
      </c>
      <c r="JI7" s="174">
        <f>SUMIF('Smith-Berry LDR 9-24-22'!$B$11:$B$30,$C7,'Smith-Berry LDR 9-24-22'!$AX$11:$AX$30)</f>
        <v>0</v>
      </c>
      <c r="JJ7" s="174">
        <f>SUMIF('Smith-Berry LDR 9-24-22'!$B$11:$B$30,$C7,'Smith-Berry LDR 9-24-22'!$AY$11:$AY$30)</f>
        <v>0</v>
      </c>
      <c r="JK7" s="174">
        <f>SUMIF('Great Scot 10-1-22 Cham'!$B$11:$B$38,$C7,'Great Scot 10-1-22 Cham'!$AU$11:$AU$38)</f>
        <v>2</v>
      </c>
      <c r="JL7" s="174">
        <f>SUMIF('Great Scot 10-1-22 Cham'!$B$11:$B$38,$C7,'Great Scot 10-1-22 Cham'!$AV$11:$AV$38)</f>
        <v>9</v>
      </c>
      <c r="JM7" s="174">
        <f>SUMIF('Great Scot 10-1-22 Cham'!$B$11:$B$38,$C7,'Great Scot 10-1-22 Cham'!$AW$11:$AW$38)</f>
        <v>4</v>
      </c>
      <c r="JN7" s="174">
        <f>SUMIF('Great Scot 10-1-22 Cham'!$B$11:$B$38,$C7,'Great Scot 10-1-22 Cham'!$AX$11:$AX$38)</f>
        <v>4</v>
      </c>
      <c r="JO7" s="174">
        <f>SUMIF('Great Scot 10-1-22 Cham'!$B$11:$B$38,$C7,'Great Scot 10-1-22 Cham'!$AY$11:$AY$38)</f>
        <v>3</v>
      </c>
      <c r="JP7" s="174">
        <f>SUMIF('Great Scot 10-1-22 Chal'!$B$11:$B$28,$C7,'Great Scot 10-1-22 Chal'!$AU$11:$AU$28)</f>
        <v>0</v>
      </c>
      <c r="JQ7" s="174">
        <f>SUMIF('Great Scot 10-1-22 Chal'!$B$11:$B$28,$C7,'Great Scot 10-1-22 Chal'!$AV$11:$AV$28)</f>
        <v>0</v>
      </c>
      <c r="JR7" s="174">
        <f>SUMIF('Great Scot 10-1-22 Chal'!$B$11:$B$28,$C7,'Great Scot 10-1-22 Chal'!$AW$11:$AW$28)</f>
        <v>0</v>
      </c>
      <c r="JS7" s="174">
        <f>SUMIF('Great Scot 10-1-22 Chal'!$B$11:$B$28,$C7,'Great Scot 10-1-22 Chal'!$AX$11:$AX$28)</f>
        <v>0</v>
      </c>
      <c r="JT7" s="174">
        <f>SUMIF('Great Scot 10-1-22 Chal'!$B$11:$B$28,$C7,'Great Scot 10-1-22 Chal'!$AY$11:$AY$28)</f>
        <v>0</v>
      </c>
      <c r="JU7" s="174">
        <f>SUMIF('Great Pumpkin Regatta 10-15-22'!$B$11:$B$54,$C7,'Great Pumpkin Regatta 10-15-22'!$AU$11:$AU$54)</f>
        <v>0</v>
      </c>
      <c r="JV7" s="174">
        <f>SUMIF('Great Pumpkin Regatta 10-15-22'!$B$11:$B$54,$C7,'Great Pumpkin Regatta 10-15-22'!$AV$11:$AV$54)</f>
        <v>0</v>
      </c>
      <c r="JW7" s="174">
        <f>SUMIF('Great Pumpkin Regatta 10-15-22'!$B$11:$B$54,$C7,'Great Pumpkin Regatta 10-15-22'!$AW$11:$AW$54)</f>
        <v>0</v>
      </c>
      <c r="JX7" s="174">
        <f>SUMIF('Great Pumpkin Regatta 10-15-22'!$B$11:$B$54,$C7,'Great Pumpkin Regatta 10-15-22'!$AX$11:$AX$54)</f>
        <v>0</v>
      </c>
      <c r="JY7" s="174">
        <f>SUMIF('Great Pumpkin Regatta 10-15-22'!$B$11:$B$54,$C7,'Great Pumpkin Regatta 10-15-22'!$AY$11:$AY$54)</f>
        <v>0</v>
      </c>
      <c r="JZ7" s="174">
        <f>SUMIF('One Day Regatta 10-29-22 FS'!$B$11:$B$19,$C7,'One Day Regatta 10-29-22 FS'!$AU$11:$AU$19)</f>
        <v>5</v>
      </c>
      <c r="KA7" s="174">
        <f>SUMIF('One Day Regatta 10-29-22 FS'!$B$11:$B$19,$C7,'One Day Regatta 10-29-22 FS'!$AV$11:$AV$19)</f>
        <v>4</v>
      </c>
      <c r="KB7" s="174">
        <f>SUMIF('One Day Regatta 10-29-22 FS'!$B$11:$B$19,$C7,'One Day Regatta 10-29-22 FS'!$AW$11:$AW$19)</f>
        <v>6</v>
      </c>
      <c r="KC7" s="174">
        <f>SUMIF('One Day Regatta 10-29-22 FS'!$B$11:$B$19,$C7,'One Day Regatta 10-29-22 FS'!$AX$11:$AX$19)</f>
        <v>1</v>
      </c>
      <c r="KD7" s="174">
        <f>SUMIF('One Day Regatta 10-29-22 FS'!$B$11:$B$19,$C7,'One Day Regatta 10-29-22 FS'!$AY$11:$AY$19)</f>
        <v>0</v>
      </c>
    </row>
    <row r="8" spans="1:290" ht="15" customHeight="1" x14ac:dyDescent="0.2">
      <c r="A8" s="134">
        <v>4</v>
      </c>
      <c r="B8" s="134">
        <f t="shared" si="8"/>
        <v>6</v>
      </c>
      <c r="C8" s="170" t="s">
        <v>406</v>
      </c>
      <c r="D8" s="171">
        <f t="shared" si="9"/>
        <v>21</v>
      </c>
      <c r="E8" s="172">
        <f t="shared" si="10"/>
        <v>70</v>
      </c>
      <c r="F8" s="171">
        <f t="shared" si="11"/>
        <v>69</v>
      </c>
      <c r="G8" s="171">
        <v>0</v>
      </c>
      <c r="H8" s="171">
        <f t="shared" si="12"/>
        <v>70</v>
      </c>
      <c r="I8" s="173">
        <f t="shared" si="13"/>
        <v>3.3333333333333333E-2</v>
      </c>
      <c r="J8" s="173"/>
      <c r="K8" s="174">
        <f>SUMIF('Saturday Race 11-06-21'!$B$11:$B$21,$C8,'Saturday Race 11-06-21'!$AU$11:$AU$21)</f>
        <v>0</v>
      </c>
      <c r="L8" s="174">
        <f>SUMIF('Saturday Race 11-06-21'!$B$11:$B$21,$C8,'Saturday Race 11-06-21'!$AV$11:$AV$21)</f>
        <v>0</v>
      </c>
      <c r="M8" s="174">
        <f>SUMIF('Saturday Race 11-06-21'!$B$11:$B$21,$C8,'Saturday Race 11-06-21'!$AW$11:$AW$21)</f>
        <v>0</v>
      </c>
      <c r="N8" s="174">
        <f>SUMIF('Saturday Race 11-06-21'!$B$11:$B$21,$C8,'Saturday Race 11-06-21'!$AX$11:$AX$21)</f>
        <v>0</v>
      </c>
      <c r="O8" s="174">
        <f>SUMIF('Saturday Race 11-06-21'!$B$11:$B$21,$C8,'Saturday Race 11-06-21'!$AY$11:$AY$21)</f>
        <v>0</v>
      </c>
      <c r="P8" s="174">
        <f>SUMIF('Saturday Race 11-20-21'!$B$11:$B$20,$C8,'Saturday Race 11-20-21'!$AU$11:$AU$20)</f>
        <v>0</v>
      </c>
      <c r="Q8" s="174">
        <f>SUMIF('Saturday Race 11-20-21'!$B$11:$B$20,$C8,'Saturday Race 11-20-21'!$AV$11:$AV$20)</f>
        <v>0</v>
      </c>
      <c r="R8" s="174">
        <f>SUMIF('Saturday Race 11-20-21'!$B$11:$B$20,$C8,'Saturday Race 11-20-21'!$AW$11:$AW$20)</f>
        <v>0</v>
      </c>
      <c r="S8" s="174">
        <f>SUMIF('Saturday Race 11-20-21'!$B$11:$B$20,$C8,'Saturday Race 11-20-21'!$AX$11:$AX$20)</f>
        <v>0</v>
      </c>
      <c r="T8" s="174">
        <f>SUMIF('Saturday Race 11-20-21'!$B$11:$B$20,$C8,'Saturday Race 11-20-21'!$AY$11:$AY$20)</f>
        <v>0</v>
      </c>
      <c r="U8" s="174">
        <f>SUMIF('Saturday Race 1-08-22'!$B$11:$B$20,$C8,'Saturday Race 1-08-22'!$AU$11:$AU$20)</f>
        <v>3</v>
      </c>
      <c r="V8" s="174">
        <f>SUMIF('Saturday Race 1-08-22'!$B$11:$B$20,$C8,'Saturday Race 1-08-22'!$AV$11:$AV$20)</f>
        <v>4</v>
      </c>
      <c r="W8" s="174">
        <f>SUMIF('Saturday Race 1-08-22'!$B$11:$B$20,$C8,'Saturday Race 1-08-22'!$AW$11:$AW$20)</f>
        <v>4</v>
      </c>
      <c r="X8" s="174">
        <f>SUMIF('Saturday Race 1-08-22'!$B$11:$B$20,$C8,'Saturday Race 1-08-22'!$AX$11:$AX$20)</f>
        <v>3</v>
      </c>
      <c r="Y8" s="174">
        <f>SUMIF('Saturday Race 1-08-22'!$B$11:$B$20,$C8,'Saturday Race 1-08-22'!$AY$11:$AY$20)</f>
        <v>2</v>
      </c>
      <c r="Z8" s="174">
        <f>SUMIF('Saturday Race 1-22-22'!$B$11:$B$20,$C8,'Saturday Race 1-22-22'!$AU$11:$AU$20)</f>
        <v>0</v>
      </c>
      <c r="AA8" s="174">
        <f>SUMIF('Saturday Race 1-22-22'!$B$11:$B$20,$C8,'Saturday Race 1-22-22'!$AV$11:$AV$20)</f>
        <v>0</v>
      </c>
      <c r="AB8" s="174">
        <f>SUMIF('Saturday Race 1-22-22'!$B$11:$B$20,$C8,'Saturday Race 1-22-22'!$AW$11:$AW$20)</f>
        <v>0</v>
      </c>
      <c r="AC8" s="174">
        <f>SUMIF('Saturday Race 1-22-22'!$B$11:$B$20,$C8,'Saturday Race 1-22-22'!$AX$11:$AX$20)</f>
        <v>0</v>
      </c>
      <c r="AD8" s="174">
        <f>SUMIF('Saturday Race 1-22-22'!$B$11:$B$20,$C8,'Saturday Race 1-22-22'!$AY$11:$AY$20)</f>
        <v>0</v>
      </c>
      <c r="AE8" s="174">
        <f>SUMIF('Sunday Race 2-6-22'!$B$11:$B$20,$C8,'Sunday Race 2-6-22'!$AU$11:$AU$20)</f>
        <v>0</v>
      </c>
      <c r="AF8" s="174">
        <f>SUMIF('Sunday Race 2-6-22'!$B$11:$B$20,$C8,'Sunday Race 2-6-22'!$AV$11:$AV$20)</f>
        <v>0</v>
      </c>
      <c r="AG8" s="174">
        <f>SUMIF('Sunday Race 2-6-22'!$B$11:$B$20,$C8,'Sunday Race 2-6-22'!$AW$11:$AW$20)</f>
        <v>0</v>
      </c>
      <c r="AH8" s="174">
        <f>SUMIF('Sunday Race 2-6-22'!$B$11:$B$20,$C8,'Sunday Race 2-6-22'!$AX$11:$AX$20)</f>
        <v>0</v>
      </c>
      <c r="AI8" s="174">
        <f>SUMIF('Sunday Race 2-6-22'!$B$11:$B$20,$C8,'Sunday Race 2-6-22'!$AY$11:$AY$20)</f>
        <v>0</v>
      </c>
      <c r="AJ8" s="174">
        <f>SUMIF('Sunday Race 2-20-22'!$B$11:$B$26,$C8,'Sunday Race 2-20-22'!$AU$11:$AU$26)</f>
        <v>2</v>
      </c>
      <c r="AK8" s="174">
        <f>SUMIF('Sunday Race 2-20-22'!$B$11:$B$26,$C8,'Sunday Race 2-20-22'!$AV$11:$AV$26)</f>
        <v>6</v>
      </c>
      <c r="AL8" s="174">
        <f>SUMIF('Sunday Race 2-20-22'!$B$11:$B$26,$C8,'Sunday Race 2-20-22'!$AW$11:$AW$26)</f>
        <v>5</v>
      </c>
      <c r="AM8" s="174">
        <f>SUMIF('Sunday Race 2-20-22'!$B$11:$B$26,$C8,'Sunday Race 2-20-22'!$AX$11:$AX$26)</f>
        <v>0</v>
      </c>
      <c r="AN8" s="174">
        <f>SUMIF('Sunday Race 2-20-22'!$B$11:$B$26,$C8,'Sunday Race 2-20-22'!$AY$11:$AY$26)</f>
        <v>0</v>
      </c>
      <c r="AO8" s="174">
        <f>SUMIF('Sunday Race 2-27-22'!$B$11:$B$20,$C8,'Sunday Race 2-27-22'!$AU$11:$AU$20)</f>
        <v>0</v>
      </c>
      <c r="AP8" s="174">
        <f>SUMIF('Sunday Race 2-27-22'!$B$11:$B$20,$C8,'Sunday Race 2-27-22'!$AV$11:$AV$20)</f>
        <v>0</v>
      </c>
      <c r="AQ8" s="174">
        <f>SUMIF('Sunday Race 2-27-22'!$B$11:$B$20,$C8,'Sunday Race 2-27-22'!$AW$11:$AW$20)</f>
        <v>0</v>
      </c>
      <c r="AR8" s="174">
        <f>SUMIF('Sunday Race 2-27-22'!$B$11:$B$20,$C8,'Sunday Race 2-27-22'!$AX$11:$AX$20)</f>
        <v>0</v>
      </c>
      <c r="AS8" s="174">
        <f>SUMIF('Sunday Race 2-27-22'!$B$11:$B$20,$C8,'Sunday Race 2-27-22'!$AY$11:$AY$20)</f>
        <v>0</v>
      </c>
      <c r="AT8" s="174">
        <f>SUMIF('Sunday Race 3-13-22'!$B$11:$B$25,$C8,'Sunday Race 3-13-22'!$AU$11:$AU$25)</f>
        <v>1</v>
      </c>
      <c r="AU8" s="174">
        <f>SUMIF('Sunday Race 3-13-22'!$B$11:$B$25,$C8,'Sunday Race 3-13-22'!$AV$11:$AV$25)</f>
        <v>0</v>
      </c>
      <c r="AV8" s="174">
        <f>SUMIF('Sunday Race 3-13-22'!$B$11:$B$25,$C8,'Sunday Race 3-13-22'!$AW$11:$AW$25)</f>
        <v>0</v>
      </c>
      <c r="AW8" s="174">
        <f>SUMIF('Sunday Race 3-13-22'!$B$11:$B$25,$C8,'Sunday Race 3-13-22'!$AX$11:$AX$25)</f>
        <v>0</v>
      </c>
      <c r="AX8" s="174">
        <f>SUMIF('Sunday Race 3-13-22'!$B$11:$B$25,$C8,'Sunday Race 3-13-22'!$AY$11:$AY$25)</f>
        <v>0</v>
      </c>
      <c r="AY8" s="174">
        <f>SUMIF('Saturday Race 3-19-22'!$B$11:$B$15,$C8,'Saturday Race 3-19-22'!$AU$11:$AU$15)</f>
        <v>0</v>
      </c>
      <c r="AZ8" s="174">
        <f>SUMIF('Saturday Race 3-19-22'!$B$11:$B$15,$C8,'Saturday Race 3-19-22'!$AV$11:$AV$15)</f>
        <v>0</v>
      </c>
      <c r="BA8" s="174">
        <f>SUMIF('Saturday Race 3-19-22'!$B$11:$B$15,$C8,'Saturday Race 3-19-22'!$AW$11:$AW$15)</f>
        <v>0</v>
      </c>
      <c r="BB8" s="174">
        <f>SUMIF('Saturday Race 3-19-22'!$B$11:$B$15,$C8,'Saturday Race 3-19-22'!$AX$11:$AX$15)</f>
        <v>0</v>
      </c>
      <c r="BC8" s="174">
        <f>SUMIF('Saturday Race 3-19-22'!$B$11:$B$15,$C8,'Saturday Race 3-19-22'!$AY$11:$AY$15)</f>
        <v>0</v>
      </c>
      <c r="BD8" s="174">
        <f>SUMIF('Sunday Races 4-10-22'!$B$11:$B$26,$C8,'Sunday Races 4-10-22'!$AU$11:$AU$26)</f>
        <v>0</v>
      </c>
      <c r="BE8" s="174">
        <f>SUMIF('Sunday Races 4-10-22'!$B$11:$B$26,$C8,'Sunday Races 4-10-22'!$AV$11:$AV$26)</f>
        <v>0</v>
      </c>
      <c r="BF8" s="174">
        <f>SUMIF('Sunday Races 4-10-22'!$B$11:$B$26,$C8,'Sunday Races 4-10-22'!$AW$11:$AW$26)</f>
        <v>0</v>
      </c>
      <c r="BG8" s="174">
        <f>SUMIF('Sunday Races 4-10-22'!$B$11:$B$26,$C8,'Sunday Races 4-10-22'!$AX$11:$AX$26)</f>
        <v>0</v>
      </c>
      <c r="BH8" s="174">
        <f>SUMIF('Sunday Races 4-10-22'!$B$11:$B$26,$C8,'Sunday Races 4-10-22'!$AY$11:$AY$26)</f>
        <v>0</v>
      </c>
      <c r="BI8" s="174">
        <f>SUMIF('Sunday Races 5-1-22'!$B$11:$B$28,$C8,'Sunday Races 5-1-22'!$AU$11:$AU$28)</f>
        <v>2</v>
      </c>
      <c r="BJ8" s="174">
        <f>SUMIF('Sunday Races 5-1-22'!$B$11:$B$28,$C8,'Sunday Races 5-1-22'!$AV$11:$AV$28)</f>
        <v>3</v>
      </c>
      <c r="BK8" s="174">
        <f>SUMIF('Sunday Races 5-1-22'!$B$11:$B$28,$C8,'Sunday Races 5-1-22'!$AW$11:$AW$28)</f>
        <v>0</v>
      </c>
      <c r="BL8" s="174">
        <f>SUMIF('Sunday Races 5-1-22'!$B$11:$B$28,$C8,'Sunday Races 5-1-22'!$AX$11:$AX$28)</f>
        <v>1</v>
      </c>
      <c r="BM8" s="174">
        <f>SUMIF('Sunday Races 5-1-22'!$B$11:$B$28,$C8,'Sunday Races 5-1-22'!$AY$11:$AY$28)</f>
        <v>0</v>
      </c>
      <c r="BN8" s="174">
        <f>SUMIF('Sunday Races 6-5-22'!$B$11:$B$28,$C8,'Sunday Races 6-5-22'!$AU$11:$AU$28)</f>
        <v>4</v>
      </c>
      <c r="BO8" s="174">
        <f>SUMIF('Sunday Races 6-5-22'!$B$11:$B$28,$C8,'Sunday Races 6-5-22'!$AV$11:$AV$28)</f>
        <v>5</v>
      </c>
      <c r="BP8" s="174">
        <f>SUMIF('Sunday Races 6-5-22'!$B$11:$B$28,$C8,'Sunday Races 6-5-22'!$AW$11:$AW$28)</f>
        <v>0</v>
      </c>
      <c r="BQ8" s="174">
        <f>SUMIF('Sunday Races 6-5-22'!$B$11:$B$28,$C8,'Sunday Races 6-5-22'!$AX$11:$AX$28)</f>
        <v>0</v>
      </c>
      <c r="BR8" s="174">
        <f>SUMIF('Sunday Races 6-5-22'!$B$11:$B$28,$C8,'Sunday Races 6-5-22'!$AY$11:$AY$28)</f>
        <v>0</v>
      </c>
      <c r="BS8" s="174">
        <f>SUMIF('Sunday Races 6-12-22'!$B$11:$B$24,$C8,'Sunday Races 6-12-22'!$AU$11:$AU$24)</f>
        <v>0</v>
      </c>
      <c r="BT8" s="174">
        <f>SUMIF('Sunday Races 6-12-22'!$B$11:$B$24,$C8,'Sunday Races 6-12-22'!$AV$11:$AV$24)</f>
        <v>0</v>
      </c>
      <c r="BU8" s="174">
        <f>SUMIF('Sunday Races 6-12-22'!$B$11:$B$24,$C8,'Sunday Races 6-12-22'!$AW$11:$AW$24)</f>
        <v>0</v>
      </c>
      <c r="BV8" s="174">
        <f>SUMIF('Sunday Races 6-12-22'!$B$11:$B$24,$C8,'Sunday Races 6-12-22'!$AX$11:$AX$24)</f>
        <v>0</v>
      </c>
      <c r="BW8" s="174">
        <f>SUMIF('Sunday Races 6-12-22'!$B$11:$B$24,$C8,'Sunday Races 6-12-22'!$AY$11:$AY$24)</f>
        <v>0</v>
      </c>
      <c r="BX8" s="174">
        <f>SUMIF('Saturday Races 6-18-22'!$B$11:$B$24,$C8,'Saturday Races 6-18-22'!$AU$11:$AU$24)</f>
        <v>5</v>
      </c>
      <c r="BY8" s="174">
        <f>SUMIF('Saturday Races 6-18-22'!$B$11:$B$24,$C8,'Saturday Races 6-18-22'!$AV$11:$AV$24)</f>
        <v>3</v>
      </c>
      <c r="BZ8" s="174">
        <f>SUMIF('Saturday Races 6-18-22'!$B$11:$B$24,$C8,'Saturday Races 6-18-22'!$AW$11:$AW$24)</f>
        <v>3</v>
      </c>
      <c r="CA8" s="174">
        <f>SUMIF('Saturday Races 6-18-22'!$B$11:$B$24,$C8,'Saturday Races 6-18-22'!$AX$11:$AX$24)</f>
        <v>0</v>
      </c>
      <c r="CB8" s="174">
        <f>SUMIF('Saturday Races 6-18-22'!$B$11:$B$24,$C8,'Saturday Races 6-18-22'!$AY$11:$AY$24)</f>
        <v>0</v>
      </c>
      <c r="CC8" s="174">
        <f>SUMIF('Sunday Races 7-3-22'!$B$11:$B$26,$C8,'Sunday Races 7-3-22'!$AU$11:$AU$26)</f>
        <v>0</v>
      </c>
      <c r="CD8" s="174">
        <f>SUMIF('Sunday Races 7-3-22'!$B$11:$B$26,$C8,'Sunday Races 7-3-22'!$AV$11:$AV$26)</f>
        <v>0</v>
      </c>
      <c r="CE8" s="174">
        <f>SUMIF('Sunday Races 7-3-22'!$B$11:$B$26,$C8,'Sunday Races 7-3-22'!$AW$11:$AW$26)</f>
        <v>0</v>
      </c>
      <c r="CF8" s="174">
        <f>SUMIF('Sunday Races 7-3-22'!$B$11:$B$26,$C8,'Sunday Races 7-3-22'!$AX$11:$AX$26)</f>
        <v>0</v>
      </c>
      <c r="CG8" s="174">
        <f>SUMIF('Sunday Races 7-3-22'!$B$11:$B$26,$C8,'Sunday Races 7-3-22'!$AY$11:$AY$26)</f>
        <v>0</v>
      </c>
      <c r="CH8" s="174">
        <f>SUMIF('Sunday Races 7-31-22'!$B$11:$B$26,$C8,'Sunday Races 7-31-22'!$AU$11:$AU$26)</f>
        <v>0</v>
      </c>
      <c r="CI8" s="174">
        <f>SUMIF('Sunday Races 7-31-22'!$B$11:$B$26,$C8,'Sunday Races 7-31-22'!$AV$11:$AV$26)</f>
        <v>0</v>
      </c>
      <c r="CJ8" s="174">
        <f>SUMIF('Sunday Races 7-31-22'!$B$11:$B$26,$C8,'Sunday Races 7-31-22'!$AW$11:$AW$26)</f>
        <v>0</v>
      </c>
      <c r="CK8" s="174">
        <f>SUMIF('Sunday Races 7-31-22'!$B$11:$B$26,$C8,'Sunday Races 7-31-22'!$AX$11:$AX$26)</f>
        <v>0</v>
      </c>
      <c r="CL8" s="174">
        <f>SUMIF('Sunday Races 7-31-22'!$B$11:$B$26,$C8,'Sunday Races 7-31-22'!$AY$11:$AY$26)</f>
        <v>0</v>
      </c>
      <c r="CM8" s="174">
        <f>SUMIF('Sunday Races 8-14-22'!$B$11:$B$26,$C8,'Sunday Races 8-14-22'!$AU$11:$AU$26)</f>
        <v>0</v>
      </c>
      <c r="CN8" s="174">
        <f>SUMIF('Sunday Races 8-14-22'!$B$11:$B$26,$C8,'Sunday Races 8-14-22'!$AV$11:$AV$26)</f>
        <v>0</v>
      </c>
      <c r="CO8" s="174">
        <f>SUMIF('Sunday Races 8-14-22'!$B$11:$B$26,$C8,'Sunday Races 8-14-22'!$AW$11:$AW$26)</f>
        <v>0</v>
      </c>
      <c r="CP8" s="174">
        <f>SUMIF('Sunday Races 8-14-22'!$B$11:$B$26,$C8,'Sunday Races 8-14-22'!$AX$11:$AX$26)</f>
        <v>0</v>
      </c>
      <c r="CQ8" s="174">
        <f>SUMIF('Sunday Races 8-14-22'!$B$11:$B$26,$C8,'Sunday Races 8-14-22'!$AY$11:$AY$26)</f>
        <v>0</v>
      </c>
      <c r="CR8" s="174">
        <f>SUMIF('Saturday Races 8-20-22'!$B$11:$B$26,$C8,'Saturday Races 8-20-22'!$AU$11:$AU$26)</f>
        <v>0</v>
      </c>
      <c r="CS8" s="174">
        <f>SUMIF('Saturday Races 8-20-22'!$B$11:$B$26,$C8,'Saturday Races 8-20-22'!$AV$11:$AV$26)</f>
        <v>0</v>
      </c>
      <c r="CT8" s="174">
        <f>SUMIF('Saturday Races 8-20-22'!$B$11:$B$26,$C8,'Saturday Races 8-20-22'!$AW$11:$AW$26)</f>
        <v>0</v>
      </c>
      <c r="CU8" s="174">
        <f>SUMIF('Saturday Races 8-20-22'!$B$11:$B$26,$C8,'Saturday Races 8-20-22'!$AX$11:$AX$26)</f>
        <v>0</v>
      </c>
      <c r="CV8" s="174">
        <f>SUMIF('Saturday Races 8-20-22'!$B$11:$B$26,$C8,'Saturday Races 8-20-22'!$AY$11:$AY$26)</f>
        <v>0</v>
      </c>
      <c r="CW8" s="174">
        <f>SUMIF('Sunday Races 9-11-22'!$B$11:$B$20,$C8,'Sunday Races 9-11-22'!$AU$11:$AU$20)</f>
        <v>0</v>
      </c>
      <c r="CX8" s="174">
        <f>SUMIF('Sunday Races 9-11-22'!$B$11:$B$20,$C8,'Sunday Races 9-11-22'!$AV$11:$AV$20)</f>
        <v>0</v>
      </c>
      <c r="CY8" s="174">
        <f>SUMIF('Sunday Races 9-11-22'!$B$11:$B$20,$C8,'Sunday Races 9-11-22'!$AW$11:$AW$20)</f>
        <v>0</v>
      </c>
      <c r="CZ8" s="174">
        <f>SUMIF('Sunday Races 9-11-22'!$B$11:$B$20,$C8,'Sunday Races 9-11-22'!$AX$11:$AX$20)</f>
        <v>0</v>
      </c>
      <c r="DA8" s="174">
        <f>SUMIF('Sunday Races 9-11-22'!$B$11:$B$20,$C8,'Sunday Races 9-11-22'!$AY$11:$AY$20)</f>
        <v>0</v>
      </c>
      <c r="DB8" s="174">
        <f>SUMIF('Sunday Races 10-9-22'!$B$11:$B$21,$C8,'Sunday Races 10-9-22'!$AU$11:$AU$21)</f>
        <v>7</v>
      </c>
      <c r="DC8" s="174">
        <f>SUMIF('Sunday Races 10-9-22'!$B$11:$B$21,$C8,'Sunday Races 10-9-22'!$AV$11:$AV$21)</f>
        <v>1</v>
      </c>
      <c r="DD8" s="174">
        <f>SUMIF('Sunday Races 10-9-22'!$B$11:$B$21,$C8,'Sunday Races 10-9-22'!$AW$11:$AW$21)</f>
        <v>4</v>
      </c>
      <c r="DE8" s="174">
        <f>SUMIF('Sunday Races 10-9-22'!$B$11:$B$21,$C8,'Sunday Races 10-9-22'!$AX$11:$AX$21)</f>
        <v>0</v>
      </c>
      <c r="DF8" s="174">
        <f>SUMIF('Sunday Races 10-9-22'!$B$11:$B$21,$C8,'Sunday Races 10-9-22'!$AY$11:$AY$21)</f>
        <v>0</v>
      </c>
      <c r="DG8" s="174">
        <f>SUMIF('Sunday Races 10-23-22'!$B$11:$B$22,$C8,'Sunday Races 10-23-22'!$AU$11:$AU$22)</f>
        <v>2</v>
      </c>
      <c r="DH8" s="174">
        <f>SUMIF('Sunday Races 10-23-22'!$B$11:$B$22,$C8,'Sunday Races 10-23-22'!$AV$11:$AV$22)</f>
        <v>0</v>
      </c>
      <c r="DI8" s="174">
        <f>SUMIF('Sunday Races 10-23-22'!$B$11:$B$22,$C8,'Sunday Races 10-23-22'!$AW$11:$AW$22)</f>
        <v>0</v>
      </c>
      <c r="DJ8" s="174">
        <f>SUMIF('Sunday Races 10-23-22'!$B$11:$B$22,$C8,'Sunday Races 10-23-22'!$AX$11:$AX$22)</f>
        <v>0</v>
      </c>
      <c r="DK8" s="174">
        <f>SUMIF('Sunday Races 10-23-22'!$B$11:$B$22,$C8,'Sunday Races 10-23-22'!$AY$11:$AY$22)</f>
        <v>0</v>
      </c>
      <c r="DL8" s="175"/>
      <c r="DM8" s="176"/>
      <c r="DN8" s="177">
        <f t="shared" si="14"/>
        <v>7</v>
      </c>
      <c r="DO8" s="177">
        <f t="shared" si="14"/>
        <v>6</v>
      </c>
      <c r="DP8" s="177">
        <f t="shared" si="14"/>
        <v>5</v>
      </c>
      <c r="DQ8" s="177">
        <f t="shared" si="14"/>
        <v>5</v>
      </c>
      <c r="DR8" s="177">
        <f t="shared" si="14"/>
        <v>5</v>
      </c>
      <c r="DS8" s="177">
        <f t="shared" si="14"/>
        <v>4</v>
      </c>
      <c r="DT8" s="177">
        <f t="shared" si="14"/>
        <v>4</v>
      </c>
      <c r="DU8" s="177">
        <f t="shared" si="14"/>
        <v>4</v>
      </c>
      <c r="DV8" s="177">
        <f t="shared" si="14"/>
        <v>4</v>
      </c>
      <c r="DW8" s="177">
        <f t="shared" si="14"/>
        <v>3</v>
      </c>
      <c r="DX8" s="177">
        <f t="shared" si="15"/>
        <v>3</v>
      </c>
      <c r="DY8" s="177">
        <f t="shared" si="15"/>
        <v>3</v>
      </c>
      <c r="DZ8" s="177">
        <f t="shared" si="15"/>
        <v>3</v>
      </c>
      <c r="EA8" s="177">
        <f t="shared" si="15"/>
        <v>3</v>
      </c>
      <c r="EB8" s="177">
        <f t="shared" si="15"/>
        <v>2</v>
      </c>
      <c r="EC8" s="177">
        <f t="shared" si="15"/>
        <v>2</v>
      </c>
      <c r="ED8" s="177">
        <f t="shared" si="15"/>
        <v>2</v>
      </c>
      <c r="EE8" s="177">
        <f t="shared" si="15"/>
        <v>2</v>
      </c>
      <c r="EF8" s="177">
        <f t="shared" si="15"/>
        <v>1</v>
      </c>
      <c r="EG8" s="177">
        <f t="shared" si="15"/>
        <v>1</v>
      </c>
      <c r="EH8" s="177">
        <f t="shared" si="16"/>
        <v>1</v>
      </c>
      <c r="EI8" s="177">
        <f t="shared" si="16"/>
        <v>0</v>
      </c>
      <c r="EJ8" s="177">
        <f t="shared" si="16"/>
        <v>0</v>
      </c>
      <c r="EK8" s="177">
        <f t="shared" si="16"/>
        <v>0</v>
      </c>
      <c r="EL8" s="177">
        <f t="shared" si="16"/>
        <v>0</v>
      </c>
      <c r="EM8" s="177">
        <f t="shared" si="16"/>
        <v>0</v>
      </c>
      <c r="EN8" s="177">
        <f t="shared" si="16"/>
        <v>0</v>
      </c>
      <c r="EO8" s="177">
        <f t="shared" si="16"/>
        <v>0</v>
      </c>
      <c r="EP8" s="177">
        <f t="shared" si="16"/>
        <v>0</v>
      </c>
      <c r="EQ8" s="177">
        <f t="shared" si="16"/>
        <v>0</v>
      </c>
      <c r="ER8" s="177">
        <f t="shared" si="17"/>
        <v>0</v>
      </c>
      <c r="ES8" s="177">
        <f t="shared" si="17"/>
        <v>0</v>
      </c>
      <c r="ET8" s="177">
        <f t="shared" si="17"/>
        <v>0</v>
      </c>
      <c r="EU8" s="177">
        <f t="shared" si="17"/>
        <v>0</v>
      </c>
      <c r="EV8" s="177">
        <f t="shared" si="17"/>
        <v>0</v>
      </c>
      <c r="EW8" s="177">
        <f t="shared" si="17"/>
        <v>0</v>
      </c>
      <c r="EX8" s="177">
        <f t="shared" si="17"/>
        <v>0</v>
      </c>
      <c r="EY8" s="177">
        <f t="shared" si="17"/>
        <v>0</v>
      </c>
      <c r="EZ8" s="177">
        <f t="shared" si="17"/>
        <v>0</v>
      </c>
      <c r="FA8" s="177">
        <f t="shared" si="17"/>
        <v>0</v>
      </c>
      <c r="FB8" s="177">
        <f t="shared" si="18"/>
        <v>0</v>
      </c>
      <c r="FC8" s="177">
        <f t="shared" si="18"/>
        <v>0</v>
      </c>
      <c r="FD8" s="177">
        <f t="shared" si="18"/>
        <v>0</v>
      </c>
      <c r="FE8" s="177">
        <f t="shared" si="18"/>
        <v>0</v>
      </c>
      <c r="FF8" s="177">
        <f t="shared" si="18"/>
        <v>0</v>
      </c>
      <c r="FG8" s="177">
        <f t="shared" si="18"/>
        <v>0</v>
      </c>
      <c r="FH8" s="177">
        <f t="shared" si="18"/>
        <v>0</v>
      </c>
      <c r="FI8" s="177">
        <f t="shared" si="18"/>
        <v>0</v>
      </c>
      <c r="FJ8" s="177">
        <f t="shared" si="18"/>
        <v>0</v>
      </c>
      <c r="FK8" s="177">
        <f t="shared" si="18"/>
        <v>0</v>
      </c>
      <c r="FL8" s="177">
        <f t="shared" si="19"/>
        <v>0</v>
      </c>
      <c r="FM8" s="177">
        <f t="shared" si="19"/>
        <v>0</v>
      </c>
      <c r="FN8" s="177">
        <f t="shared" si="19"/>
        <v>0</v>
      </c>
      <c r="FO8" s="177">
        <f t="shared" si="19"/>
        <v>0</v>
      </c>
      <c r="FP8" s="177">
        <f t="shared" si="19"/>
        <v>0</v>
      </c>
      <c r="FQ8" s="177">
        <f t="shared" si="19"/>
        <v>0</v>
      </c>
      <c r="FR8" s="177">
        <f t="shared" si="19"/>
        <v>0</v>
      </c>
      <c r="FS8" s="177">
        <f t="shared" si="19"/>
        <v>0</v>
      </c>
      <c r="FT8" s="177">
        <f t="shared" si="19"/>
        <v>0</v>
      </c>
      <c r="FU8" s="177">
        <f t="shared" si="19"/>
        <v>0</v>
      </c>
      <c r="FV8" s="177">
        <f t="shared" si="19"/>
        <v>0</v>
      </c>
      <c r="FW8" s="177">
        <f t="shared" si="19"/>
        <v>0</v>
      </c>
      <c r="FX8" s="177">
        <f t="shared" si="19"/>
        <v>0</v>
      </c>
      <c r="FY8" s="177">
        <f t="shared" si="19"/>
        <v>0</v>
      </c>
      <c r="FZ8" s="177">
        <f t="shared" si="19"/>
        <v>0</v>
      </c>
      <c r="GA8" s="177"/>
      <c r="GB8" s="229">
        <f t="shared" si="20"/>
        <v>96</v>
      </c>
      <c r="GC8" s="229">
        <f t="shared" si="21"/>
        <v>28</v>
      </c>
      <c r="GD8" s="174">
        <f>SUMIF('One Day 12-04-21 Scots'!$B$11:$B$24,$C8,'One Day 12-04-21 Scots'!$AU$11:$AU$24)</f>
        <v>2</v>
      </c>
      <c r="GE8" s="174">
        <f>SUMIF('One Day 12-04-21 Scots'!$B$11:$B$24,$C8,'One Day 12-04-21 Scots'!$AV$11:$AV$24)</f>
        <v>1</v>
      </c>
      <c r="GF8" s="174">
        <f>SUMIF('One Day 12-04-21 Scots'!$B$11:$B$24,$C8,'One Day 12-04-21 Scots'!$AW$11:$AW$24)</f>
        <v>1</v>
      </c>
      <c r="GG8" s="174">
        <f>SUMIF('One Day 12-04-21 Scots'!$B$11:$B$24,$C8,'One Day 12-04-21 Scots'!$AX$11:$AX$24)</f>
        <v>4</v>
      </c>
      <c r="GH8" s="174">
        <f>SUMIF('One Day 12-04-21 Scots'!$B$11:$B$24,$C8,'One Day 12-04-21 Scots'!$AY$11:$AY$24)</f>
        <v>0</v>
      </c>
      <c r="GI8" s="174">
        <f>SUMIF('One Day 12-04-21 Thistles'!$B$11:$B$25,$C8,'One Day 12-04-21 Thistles'!$AU$11:$AU$25)</f>
        <v>0</v>
      </c>
      <c r="GJ8" s="174">
        <f>SUMIF('One Day 12-04-21 Thistles'!$B$11:$B$25,$C8,'One Day 12-04-21 Thistles'!$AV$11:$AV$25)</f>
        <v>0</v>
      </c>
      <c r="GK8" s="174">
        <f>SUMIF('One Day 12-04-21 Thistles'!$B$11:$B$25,$C8,'One Day 12-04-21 Thistles'!$AW$11:$AW$25)</f>
        <v>0</v>
      </c>
      <c r="GL8" s="174">
        <f>SUMIF('One Day 12-04-21 Thistles'!$B$11:$B$25,$C8,'One Day 12-04-21 Thistles'!$AX$11:$AX$25)</f>
        <v>0</v>
      </c>
      <c r="GM8" s="174">
        <f>SUMIF('One Day 12-04-21 Thistles'!$B$11:$B$25,$C8,'One Day 12-04-21 Thistles'!$AY$11:$AY$25)</f>
        <v>0</v>
      </c>
      <c r="GN8" s="174">
        <f>SUMIF('Chili One Day 2-12-22 Scots'!$B$11:$B$27,$C8,'Chili One Day 2-12-22 Scots'!$AU$11:$AU$27)</f>
        <v>8</v>
      </c>
      <c r="GO8" s="174">
        <f>SUMIF('Chili One Day 2-12-22 Scots'!$B$11:$B$27,$C8,'Chili One Day 2-12-22 Scots'!$AV$11:$AV$27)</f>
        <v>9</v>
      </c>
      <c r="GP8" s="174">
        <f>SUMIF('Chili One Day 2-12-22 Scots'!$B$11:$B$27,$C8,'Chili One Day 2-12-22 Scots'!$AW$11:$AW$27)</f>
        <v>7</v>
      </c>
      <c r="GQ8" s="174">
        <f>SUMIF('Chili One Day 2-12-22 Scots'!$B$11:$B$27,$C8,'Chili One Day 2-12-22 Scots'!$AX$11:$AX$27)</f>
        <v>0</v>
      </c>
      <c r="GR8" s="174">
        <f>SUMIF('Chili One Day 2-12-22 Scots'!$B$11:$B$27,$C8,'Chili One Day 2-12-22 Scots'!$AY$11:$AY$27)</f>
        <v>0</v>
      </c>
      <c r="GS8" s="174">
        <f>SUMIF('Chili One Day 2-12-22 Thistles'!$B$11:$B$27,$C8,'Chili One Day 2-12-22 Thistles'!$AU$11:$AU$27)</f>
        <v>0</v>
      </c>
      <c r="GT8" s="174">
        <f>SUMIF('Chili One Day 2-12-22 Thistles'!$B$11:$B$27,$C8,'Chili One Day 2-12-22 Thistles'!$AV$11:$AV$27)</f>
        <v>0</v>
      </c>
      <c r="GU8" s="174">
        <f>SUMIF('Chili One Day 2-12-22 Thistles'!$B$11:$B$27,$C8,'Chili One Day 2-12-22 Thistles'!$AW$11:$AW$27)</f>
        <v>0</v>
      </c>
      <c r="GV8" s="174">
        <f>SUMIF('Chili One Day 2-12-22 Thistles'!$B$11:$B$27,$C8,'Chili One Day 2-12-22 Thistles'!$AX$11:$AX$27)</f>
        <v>0</v>
      </c>
      <c r="GW8" s="174">
        <f>SUMIF('Chili One Day 2-12-22 Thistles'!$B$11:$B$27,$C8,'Chili One Day 2-12-22 Thistles'!$AY$11:$AY$27)</f>
        <v>0</v>
      </c>
      <c r="GX8" s="174">
        <f>SUMIF('Ironman One Day 3-5-22 FS'!$B$11:$B$26,$C8,'Ironman One Day 3-5-22 FS'!$AU$11:$AU$26)</f>
        <v>1</v>
      </c>
      <c r="GY8" s="174">
        <f>SUMIF('Ironman One Day 3-5-22 FS'!$B$11:$B$26,$C8,'Ironman One Day 3-5-22 FS'!$AV$11:$AV$26)</f>
        <v>0</v>
      </c>
      <c r="GZ8" s="174">
        <f>SUMIF('Ironman One Day 3-5-22 FS'!$B$11:$B$26,$C8,'Ironman One Day 3-5-22 FS'!$AW$11:$AW$26)</f>
        <v>0</v>
      </c>
      <c r="HA8" s="174">
        <f>SUMIF('Ironman One Day 3-5-22 FS'!$B$11:$B$26,$C8,'Ironman One Day 3-5-22 FS'!$AX$11:$AX$26)</f>
        <v>0</v>
      </c>
      <c r="HB8" s="174">
        <f>SUMIF('Ironman One Day 3-5-22 FS'!$B$11:$B$26,$C8,'Ironman One Day 3-5-22 FS'!$AY$11:$AY$26)</f>
        <v>0</v>
      </c>
      <c r="HC8" s="174">
        <f>SUMIF('Ironman One Day 3-5-22 420'!$B$11:$B$26,$C8,'Ironman One Day 3-5-22 420'!$AU$11:$AU$26)</f>
        <v>0</v>
      </c>
      <c r="HD8" s="174">
        <f>SUMIF('Ironman One Day 3-5-22 420'!$B$11:$B$26,$C8,'Ironman One Day 3-5-22 420'!$AV$11:$AV$26)</f>
        <v>0</v>
      </c>
      <c r="HE8" s="174">
        <f>SUMIF('Ironman One Day 3-5-22 420'!$B$11:$B$26,$C8,'Ironman One Day 3-5-22 420'!$AW$11:$AW$26)</f>
        <v>0</v>
      </c>
      <c r="HF8" s="174">
        <f>SUMIF('Ironman One Day 3-5-22 420'!$B$11:$B$26,$C8,'Ironman One Day 3-5-22 420'!$AX$11:$AX$26)</f>
        <v>0</v>
      </c>
      <c r="HG8" s="174">
        <f>SUMIF('Ironman One Day 3-5-22 420'!$B$11:$B$26,$C8,'Ironman One Day 3-5-22 420'!$AY$11:$AY$26)</f>
        <v>0</v>
      </c>
      <c r="HH8" s="174">
        <f>SUMIF('Easter One Day 4-16-22 FS'!$B$11:$B$25,$C8,'Easter One Day 4-16-22 FS'!$AU$11:$AU$25)</f>
        <v>3</v>
      </c>
      <c r="HI8" s="174">
        <f>SUMIF('Easter One Day 4-16-22 FS'!$B$11:$B$25,$C8,'Easter One Day 4-16-22 FS'!$AV$11:$AV$25)</f>
        <v>2</v>
      </c>
      <c r="HJ8" s="174">
        <f>SUMIF('Easter One Day 4-16-22 FS'!$B$11:$B$25,$C8,'Easter One Day 4-16-22 FS'!$AW$11:$AW$25)</f>
        <v>0</v>
      </c>
      <c r="HK8" s="174">
        <f>SUMIF('Easter One Day 4-16-22 FS'!$B$11:$B$25,$C8,'Easter One Day 4-16-22 FS'!$AX$11:$AX$25)</f>
        <v>0</v>
      </c>
      <c r="HL8" s="174">
        <f>SUMIF('Easter One Day 4-16-22 FS'!$B$11:$B$25,$C8,'Easter One Day 4-16-22 FS'!$AY$11:$AY$25)</f>
        <v>0</v>
      </c>
      <c r="HM8" s="174">
        <f>SUMIF('Easter One Day 4-16-22 TH'!$B$11:$B$25,$C8,'Easter One Day 4-16-22 TH'!$AU$11:$AU$25)</f>
        <v>0</v>
      </c>
      <c r="HN8" s="174">
        <f>SUMIF('Easter One Day 4-16-22 TH'!$B$11:$B$25,$C8,'Easter One Day 4-16-22 TH'!$AV$11:$AV$25)</f>
        <v>0</v>
      </c>
      <c r="HO8" s="174">
        <f>SUMIF('Easter One Day 4-16-22 TH'!$B$11:$B$25,$C8,'Easter One Day 4-16-22 TH'!$AW$11:$AW$25)</f>
        <v>0</v>
      </c>
      <c r="HP8" s="174">
        <f>SUMIF('Easter One Day 4-16-22 TH'!$B$11:$B$25,$C8,'Easter One Day 4-16-22 TH'!$AX$11:$AX$25)</f>
        <v>0</v>
      </c>
      <c r="HQ8" s="174">
        <f>SUMIF('Easter One Day 4-16-22 TH'!$B$11:$B$25,$C8,'Easter One Day 4-16-22 TH'!$AY$11:$AY$25)</f>
        <v>0</v>
      </c>
      <c r="HR8" s="174">
        <f>SUMIF('Long Distance Race 5-7-22'!$B$11:$B$25,$C8,'Long Distance Race 5-7-22'!$AU$11:$AU$25)</f>
        <v>5</v>
      </c>
      <c r="HS8" s="174">
        <f>SUMIF('Long Distance Race 5-7-22'!$B$11:$B$18,$C8,'Long Distance Race 5-7-22'!$AV$11:$AV$18)</f>
        <v>0</v>
      </c>
      <c r="HT8" s="174">
        <f>SUMIF('Long Distance Race 5-7-22'!$B$11:$B$18,$C8,'Long Distance Race 5-7-22'!$AW$11:$AW$18)</f>
        <v>0</v>
      </c>
      <c r="HU8" s="174">
        <f>SUMIF('Long Distance Race 5-7-22'!$B$11:$B$18,$C8,'Long Distance Race 5-7-22'!$AX$11:$AX$18)</f>
        <v>0</v>
      </c>
      <c r="HV8" s="174">
        <f>SUMIF('Long Distance Race 5-7-22'!$B$11:$B$18,$C8,'Long Distance Race 5-7-22'!$AY$11:$AY$18)</f>
        <v>0</v>
      </c>
      <c r="HW8" s="174">
        <f>SUMIF('Memorial Day Regatta 5-28-22 Op'!$B$11:$B$25,$C8,'Memorial Day Regatta 5-28-22 Op'!$AU$11:$AU$25)</f>
        <v>2</v>
      </c>
      <c r="HX8" s="174">
        <f>SUMIF('Memorial Day Regatta 5-28-22 Op'!$B$11:$B$18,$C8,'Memorial Day Regatta 5-28-22 Op'!$AV$11:$AV$18)</f>
        <v>0</v>
      </c>
      <c r="HY8" s="174">
        <f>SUMIF('Memorial Day Regatta 5-28-22 Op'!$B$11:$B$18,$C8,'Memorial Day Regatta 5-28-22 Op'!$AW$11:$AW$18)</f>
        <v>1</v>
      </c>
      <c r="HZ8" s="174">
        <f>SUMIF('Memorial Day Regatta 5-28-22 Op'!$B$11:$B$18,$C8,'Memorial Day Regatta 5-28-22 Op'!$AX$11:$AX$18)</f>
        <v>0</v>
      </c>
      <c r="IA8" s="174">
        <f>SUMIF('Memorial Day Regatta 5-28-22 Op'!$B$11:$B$18,$C8,'Memorial Day Regatta 5-28-22 Op'!$AY$11:$AY$18)</f>
        <v>0</v>
      </c>
      <c r="IB8" s="174">
        <f>SUMIF('Caldwell Cup 6-25-22 TH'!$B$11:$B$25,$C8,'Caldwell Cup 6-25-22 TH'!$AU$11:$AU$25)</f>
        <v>0</v>
      </c>
      <c r="IC8" s="174">
        <f>SUMIF('Caldwell Cup 6-25-22 TH'!$B$11:$B$25,$C8,'Caldwell Cup 6-25-22 TH'!$AV$11:$AV$25)</f>
        <v>0</v>
      </c>
      <c r="ID8" s="174">
        <f>SUMIF('Caldwell Cup 6-25-22 TH'!$B$11:$B$25,$C8,'Caldwell Cup 6-25-22 TH'!$AW$11:$AW$25)</f>
        <v>0</v>
      </c>
      <c r="IE8" s="174">
        <f>SUMIF('Caldwell Cup 6-25-22 TH'!$B$11:$B$25,$C8,'Caldwell Cup 6-25-22 TH'!$AX$11:$AX$25)</f>
        <v>0</v>
      </c>
      <c r="IF8" s="174">
        <f>SUMIF('Caldwell Cup 6-25-22 TH'!$B$11:$B$25,$C8,'Caldwell Cup 6-25-22 TH'!$AY$11:$AY$25)</f>
        <v>0</v>
      </c>
      <c r="IG8" s="174">
        <f>SUMIF('Caldwell Cup 6-25-22 FS'!$B$11:$B$21,$C8,'Caldwell Cup 6-25-22 FS'!$AU$11:$AU$21)</f>
        <v>3</v>
      </c>
      <c r="IH8" s="174">
        <f>SUMIF('Caldwell Cup 6-25-22 FS'!$B$11:$B$21,$C8,'Caldwell Cup 6-25-22 FS'!$AV$11:$AV$21)</f>
        <v>5</v>
      </c>
      <c r="II8" s="174">
        <f>SUMIF('Caldwell Cup 6-25-22 FS'!$B$11:$B$21,$C8,'Caldwell Cup 6-25-22 FS'!$AW$11:$AW$21)</f>
        <v>6</v>
      </c>
      <c r="IJ8" s="174">
        <f>SUMIF('Caldwell Cup 6-25-22 FS'!$B$11:$B$21,$C8,'Caldwell Cup 6-25-22 FS'!$AX$11:$AX$21)</f>
        <v>4</v>
      </c>
      <c r="IK8" s="174">
        <f>SUMIF('Caldwell Cup 6-25-22 FS'!$B$11:$B$21,$C8,'Caldwell Cup 6-25-22 FS'!$AY$11:$AY$21)</f>
        <v>0</v>
      </c>
      <c r="IL8" s="174">
        <f>SUMIF('Caldwell Cup 6-25-22 Lasers'!$B$11:$B$23,$C8,'Caldwell Cup 6-25-22 Lasers'!$AU$11:$AU$23)</f>
        <v>0</v>
      </c>
      <c r="IM8" s="174">
        <f>SUMIF('Caldwell Cup 6-25-22 Lasers'!$B$11:$B$23,$C8,'Caldwell Cup 6-25-22 Lasers'!$AV$11:$AV$23)</f>
        <v>0</v>
      </c>
      <c r="IN8" s="174">
        <f>SUMIF('Caldwell Cup 6-25-22 Lasers'!$B$11:$B$23,$C8,'Caldwell Cup 6-25-22 Lasers'!$AW$11:$AW$23)</f>
        <v>0</v>
      </c>
      <c r="IO8" s="174">
        <f>SUMIF('Caldwell Cup 6-25-22 Lasers'!$B$11:$B$23,$C8,'Caldwell Cup 6-25-22 Lasers'!$AX$11:$AX$23)</f>
        <v>0</v>
      </c>
      <c r="IP8" s="174">
        <f>SUMIF('Caldwell Cup 6-25-22 Lasers'!$B$11:$B$23,$C8,'Caldwell Cup 6-25-22 Lasers'!$AY$11:$AY$23)</f>
        <v>0</v>
      </c>
      <c r="IQ8" s="174">
        <f>SUMIF('Labor Day Regatta 9-3-22 FS'!$B$11:$B$30,$C8,'Labor Day Regatta 9-3-22 FS'!$AU$11:$AU$30)</f>
        <v>0</v>
      </c>
      <c r="IR8" s="174">
        <f>SUMIF('Labor Day Regatta 9-3-22 FS'!$B$11:$B$30,$C8,'Labor Day Regatta 9-3-22 FS'!$AV$11:$AV$30)</f>
        <v>0</v>
      </c>
      <c r="IS8" s="174">
        <f>SUMIF('Labor Day Regatta 9-3-22 FS'!$B$11:$B$30,$C8,'Labor Day Regatta 9-3-22 FS'!$AW$11:$AW$30)</f>
        <v>0</v>
      </c>
      <c r="IT8" s="174">
        <f>SUMIF('Labor Day Regatta 9-3-22 FS'!$B$11:$B$30,$C8,'Labor Day Regatta 9-3-22 FS'!$AX$11:$AX$30)</f>
        <v>0</v>
      </c>
      <c r="IU8" s="174">
        <f>SUMIF('Labor Day Regatta 9-3-22 FS'!$B$11:$B$30,$C8,'Labor Day Regatta 9-3-22 FS'!$AY$11:$AY$30)</f>
        <v>0</v>
      </c>
      <c r="IV8" s="174">
        <f>SUMIF('2022-09-17 Leukemia Cup FS'!$B$11:$B$26,$C8,'2022-09-17 Leukemia Cup FS'!$AU$11:$AU$26)</f>
        <v>1</v>
      </c>
      <c r="IW8" s="174">
        <f>SUMIF('2022-09-17 Leukemia Cup FS'!$B$11:$B$26,$C8,'2022-09-17 Leukemia Cup FS'!$AV$11:$AV$26)</f>
        <v>2</v>
      </c>
      <c r="IX8" s="174">
        <f>SUMIF('2022-09-17 Leukemia Cup FS'!$B$11:$B$26,$C8,'2022-09-17 Leukemia Cup FS'!$AW$11:$AW$26)</f>
        <v>0</v>
      </c>
      <c r="IY8" s="174">
        <f>SUMIF('2022-09-17 Leukemia Cup FS'!$B$11:$B$26,$C8,'2022-09-17 Leukemia Cup FS'!$AX$11:$AX$26)</f>
        <v>0</v>
      </c>
      <c r="IZ8" s="174">
        <f>SUMIF('2022-09-17 Leukemia Cup FS'!$B$11:$B$26,$C8,'2022-09-17 Leukemia Cup FS'!$AY$11:$AY$26)</f>
        <v>0</v>
      </c>
      <c r="JA8" s="174">
        <f>SUMIF('2022-09-17 Leukemia Cup TH'!$B$11:$B$28,$C8,'2022-09-17 Leukemia Cup TH'!$AU$11:$AU$28)</f>
        <v>0</v>
      </c>
      <c r="JB8" s="174">
        <f>SUMIF('2022-09-17 Leukemia Cup TH'!$B$11:$B$28,$C8,'2022-09-17 Leukemia Cup TH'!$AV$11:$AV$28)</f>
        <v>0</v>
      </c>
      <c r="JC8" s="174">
        <f>SUMIF('2022-09-17 Leukemia Cup TH'!$B$11:$B$28,$C8,'2022-09-17 Leukemia Cup TH'!$AW$11:$AW$28)</f>
        <v>0</v>
      </c>
      <c r="JD8" s="174">
        <f>SUMIF('2022-09-17 Leukemia Cup TH'!$B$11:$B$28,$C8,'2022-09-17 Leukemia Cup TH'!$AX$11:$AX$28)</f>
        <v>0</v>
      </c>
      <c r="JE8" s="174">
        <f>SUMIF('2022-09-17 Leukemia Cup TH'!$B$11:$B$28,$C8,'2022-09-17 Leukemia Cup TH'!$AY$11:$AY$28)</f>
        <v>0</v>
      </c>
      <c r="JF8" s="174">
        <f>SUMIF('Smith-Berry LDR 9-24-22'!$B$11:$B$30,$C8,'Smith-Berry LDR 9-24-22'!$AU$11:$AU$30)</f>
        <v>0</v>
      </c>
      <c r="JG8" s="174">
        <f>SUMIF('Smith-Berry LDR 9-24-22'!$B$11:$B$30,$C8,'Smith-Berry LDR 9-24-22'!$AV$11:$AV$30)</f>
        <v>0</v>
      </c>
      <c r="JH8" s="174">
        <f>SUMIF('Smith-Berry LDR 9-24-22'!$B$11:$B$30,$C8,'Smith-Berry LDR 9-24-22'!$AW$11:$AW$30)</f>
        <v>0</v>
      </c>
      <c r="JI8" s="174">
        <f>SUMIF('Smith-Berry LDR 9-24-22'!$B$11:$B$30,$C8,'Smith-Berry LDR 9-24-22'!$AX$11:$AX$30)</f>
        <v>0</v>
      </c>
      <c r="JJ8" s="174">
        <f>SUMIF('Smith-Berry LDR 9-24-22'!$B$11:$B$30,$C8,'Smith-Berry LDR 9-24-22'!$AY$11:$AY$30)</f>
        <v>0</v>
      </c>
      <c r="JK8" s="174">
        <f>SUMIF('Great Scot 10-1-22 Cham'!$B$11:$B$38,$C8,'Great Scot 10-1-22 Cham'!$AU$11:$AU$38)</f>
        <v>3</v>
      </c>
      <c r="JL8" s="174">
        <f>SUMIF('Great Scot 10-1-22 Cham'!$B$11:$B$38,$C8,'Great Scot 10-1-22 Cham'!$AV$11:$AV$38)</f>
        <v>1</v>
      </c>
      <c r="JM8" s="174">
        <f>SUMIF('Great Scot 10-1-22 Cham'!$B$11:$B$38,$C8,'Great Scot 10-1-22 Cham'!$AW$11:$AW$38)</f>
        <v>1</v>
      </c>
      <c r="JN8" s="174">
        <f>SUMIF('Great Scot 10-1-22 Cham'!$B$11:$B$38,$C8,'Great Scot 10-1-22 Cham'!$AX$11:$AX$38)</f>
        <v>2</v>
      </c>
      <c r="JO8" s="174">
        <f>SUMIF('Great Scot 10-1-22 Cham'!$B$11:$B$38,$C8,'Great Scot 10-1-22 Cham'!$AY$11:$AY$38)</f>
        <v>9</v>
      </c>
      <c r="JP8" s="174">
        <f>SUMIF('Great Scot 10-1-22 Chal'!$B$11:$B$28,$C8,'Great Scot 10-1-22 Chal'!$AU$11:$AU$28)</f>
        <v>0</v>
      </c>
      <c r="JQ8" s="174">
        <f>SUMIF('Great Scot 10-1-22 Chal'!$B$11:$B$28,$C8,'Great Scot 10-1-22 Chal'!$AV$11:$AV$28)</f>
        <v>0</v>
      </c>
      <c r="JR8" s="174">
        <f>SUMIF('Great Scot 10-1-22 Chal'!$B$11:$B$28,$C8,'Great Scot 10-1-22 Chal'!$AW$11:$AW$28)</f>
        <v>0</v>
      </c>
      <c r="JS8" s="174">
        <f>SUMIF('Great Scot 10-1-22 Chal'!$B$11:$B$28,$C8,'Great Scot 10-1-22 Chal'!$AX$11:$AX$28)</f>
        <v>0</v>
      </c>
      <c r="JT8" s="174">
        <f>SUMIF('Great Scot 10-1-22 Chal'!$B$11:$B$28,$C8,'Great Scot 10-1-22 Chal'!$AY$11:$AY$28)</f>
        <v>0</v>
      </c>
      <c r="JU8" s="174">
        <f>SUMIF('Great Pumpkin Regatta 10-15-22'!$B$11:$B$54,$C8,'Great Pumpkin Regatta 10-15-22'!$AU$11:$AU$54)</f>
        <v>0</v>
      </c>
      <c r="JV8" s="174">
        <f>SUMIF('Great Pumpkin Regatta 10-15-22'!$B$11:$B$54,$C8,'Great Pumpkin Regatta 10-15-22'!$AV$11:$AV$54)</f>
        <v>0</v>
      </c>
      <c r="JW8" s="174">
        <f>SUMIF('Great Pumpkin Regatta 10-15-22'!$B$11:$B$54,$C8,'Great Pumpkin Regatta 10-15-22'!$AW$11:$AW$54)</f>
        <v>0</v>
      </c>
      <c r="JX8" s="174">
        <f>SUMIF('Great Pumpkin Regatta 10-15-22'!$B$11:$B$54,$C8,'Great Pumpkin Regatta 10-15-22'!$AX$11:$AX$54)</f>
        <v>0</v>
      </c>
      <c r="JY8" s="174">
        <f>SUMIF('Great Pumpkin Regatta 10-15-22'!$B$11:$B$54,$C8,'Great Pumpkin Regatta 10-15-22'!$AY$11:$AY$54)</f>
        <v>0</v>
      </c>
      <c r="JZ8" s="174">
        <f>SUMIF('One Day Regatta 10-29-22 FS'!$B$11:$B$19,$C8,'One Day Regatta 10-29-22 FS'!$AU$11:$AU$19)</f>
        <v>3</v>
      </c>
      <c r="KA8" s="174">
        <f>SUMIF('One Day Regatta 10-29-22 FS'!$B$11:$B$19,$C8,'One Day Regatta 10-29-22 FS'!$AV$11:$AV$19)</f>
        <v>3</v>
      </c>
      <c r="KB8" s="174">
        <f>SUMIF('One Day Regatta 10-29-22 FS'!$B$11:$B$19,$C8,'One Day Regatta 10-29-22 FS'!$AW$11:$AW$19)</f>
        <v>3</v>
      </c>
      <c r="KC8" s="174">
        <f>SUMIF('One Day Regatta 10-29-22 FS'!$B$11:$B$19,$C8,'One Day Regatta 10-29-22 FS'!$AX$11:$AX$19)</f>
        <v>4</v>
      </c>
      <c r="KD8" s="174">
        <f>SUMIF('One Day Regatta 10-29-22 FS'!$B$11:$B$19,$C8,'One Day Regatta 10-29-22 FS'!$AY$11:$AY$19)</f>
        <v>0</v>
      </c>
    </row>
    <row r="9" spans="1:290" ht="15" customHeight="1" x14ac:dyDescent="0.2">
      <c r="A9" s="134">
        <v>5</v>
      </c>
      <c r="B9" s="134">
        <f t="shared" si="8"/>
        <v>8</v>
      </c>
      <c r="C9" s="170" t="s">
        <v>764</v>
      </c>
      <c r="D9" s="171">
        <f t="shared" si="9"/>
        <v>20</v>
      </c>
      <c r="E9" s="172">
        <f t="shared" si="10"/>
        <v>52</v>
      </c>
      <c r="F9" s="171">
        <f t="shared" si="11"/>
        <v>52</v>
      </c>
      <c r="G9" s="171">
        <v>0</v>
      </c>
      <c r="H9" s="171">
        <f t="shared" si="12"/>
        <v>52</v>
      </c>
      <c r="I9" s="173">
        <f t="shared" si="13"/>
        <v>2.6000000000000002E-2</v>
      </c>
      <c r="J9" s="173"/>
      <c r="K9" s="174">
        <f>SUMIF('Saturday Race 11-06-21'!$B$11:$B$21,$C9,'Saturday Race 11-06-21'!$AU$11:$AU$21)</f>
        <v>0</v>
      </c>
      <c r="L9" s="174">
        <f>SUMIF('Saturday Race 11-06-21'!$B$11:$B$21,$C9,'Saturday Race 11-06-21'!$AV$11:$AV$21)</f>
        <v>0</v>
      </c>
      <c r="M9" s="174">
        <f>SUMIF('Saturday Race 11-06-21'!$B$11:$B$21,$C9,'Saturday Race 11-06-21'!$AW$11:$AW$21)</f>
        <v>0</v>
      </c>
      <c r="N9" s="174">
        <f>SUMIF('Saturday Race 11-06-21'!$B$11:$B$21,$C9,'Saturday Race 11-06-21'!$AX$11:$AX$21)</f>
        <v>0</v>
      </c>
      <c r="O9" s="174">
        <f>SUMIF('Saturday Race 11-06-21'!$B$11:$B$21,$C9,'Saturday Race 11-06-21'!$AY$11:$AY$21)</f>
        <v>0</v>
      </c>
      <c r="P9" s="174">
        <f>SUMIF('Saturday Race 11-20-21'!$B$11:$B$20,$C9,'Saturday Race 11-20-21'!$AU$11:$AU$20)</f>
        <v>0</v>
      </c>
      <c r="Q9" s="174">
        <f>SUMIF('Saturday Race 11-20-21'!$B$11:$B$20,$C9,'Saturday Race 11-20-21'!$AV$11:$AV$20)</f>
        <v>0</v>
      </c>
      <c r="R9" s="174">
        <f>SUMIF('Saturday Race 11-20-21'!$B$11:$B$20,$C9,'Saturday Race 11-20-21'!$AW$11:$AW$20)</f>
        <v>0</v>
      </c>
      <c r="S9" s="174">
        <f>SUMIF('Saturday Race 11-20-21'!$B$11:$B$20,$C9,'Saturday Race 11-20-21'!$AX$11:$AX$20)</f>
        <v>0</v>
      </c>
      <c r="T9" s="174">
        <f>SUMIF('Saturday Race 11-20-21'!$B$11:$B$20,$C9,'Saturday Race 11-20-21'!$AY$11:$AY$20)</f>
        <v>0</v>
      </c>
      <c r="U9" s="174">
        <f>SUMIF('Saturday Race 1-08-22'!$B$11:$B$20,$C9,'Saturday Race 1-08-22'!$AU$11:$AU$20)</f>
        <v>0</v>
      </c>
      <c r="V9" s="174">
        <f>SUMIF('Saturday Race 1-08-22'!$B$11:$B$20,$C9,'Saturday Race 1-08-22'!$AV$11:$AV$20)</f>
        <v>0</v>
      </c>
      <c r="W9" s="174">
        <f>SUMIF('Saturday Race 1-08-22'!$B$11:$B$20,$C9,'Saturday Race 1-08-22'!$AW$11:$AW$20)</f>
        <v>0</v>
      </c>
      <c r="X9" s="174">
        <f>SUMIF('Saturday Race 1-08-22'!$B$11:$B$20,$C9,'Saturday Race 1-08-22'!$AX$11:$AX$20)</f>
        <v>0</v>
      </c>
      <c r="Y9" s="174">
        <f>SUMIF('Saturday Race 1-08-22'!$B$11:$B$20,$C9,'Saturday Race 1-08-22'!$AY$11:$AY$20)</f>
        <v>0</v>
      </c>
      <c r="Z9" s="174">
        <f>SUMIF('Saturday Race 1-22-22'!$B$11:$B$20,$C9,'Saturday Race 1-22-22'!$AU$11:$AU$20)</f>
        <v>1</v>
      </c>
      <c r="AA9" s="174">
        <f>SUMIF('Saturday Race 1-22-22'!$B$11:$B$20,$C9,'Saturday Race 1-22-22'!$AV$11:$AV$20)</f>
        <v>2</v>
      </c>
      <c r="AB9" s="174">
        <f>SUMIF('Saturday Race 1-22-22'!$B$11:$B$20,$C9,'Saturday Race 1-22-22'!$AW$11:$AW$20)</f>
        <v>4</v>
      </c>
      <c r="AC9" s="174">
        <f>SUMIF('Saturday Race 1-22-22'!$B$11:$B$20,$C9,'Saturday Race 1-22-22'!$AX$11:$AX$20)</f>
        <v>0</v>
      </c>
      <c r="AD9" s="174">
        <f>SUMIF('Saturday Race 1-22-22'!$B$11:$B$20,$C9,'Saturday Race 1-22-22'!$AY$11:$AY$20)</f>
        <v>0</v>
      </c>
      <c r="AE9" s="174">
        <f>SUMIF('Sunday Race 2-6-22'!$B$11:$B$20,$C9,'Sunday Race 2-6-22'!$AU$11:$AU$20)</f>
        <v>1</v>
      </c>
      <c r="AF9" s="174">
        <f>SUMIF('Sunday Race 2-6-22'!$B$11:$B$20,$C9,'Sunday Race 2-6-22'!$AV$11:$AV$20)</f>
        <v>0</v>
      </c>
      <c r="AG9" s="174">
        <f>SUMIF('Sunday Race 2-6-22'!$B$11:$B$20,$C9,'Sunday Race 2-6-22'!$AW$11:$AW$20)</f>
        <v>0</v>
      </c>
      <c r="AH9" s="174">
        <f>SUMIF('Sunday Race 2-6-22'!$B$11:$B$20,$C9,'Sunday Race 2-6-22'!$AX$11:$AX$20)</f>
        <v>0</v>
      </c>
      <c r="AI9" s="174">
        <f>SUMIF('Sunday Race 2-6-22'!$B$11:$B$20,$C9,'Sunday Race 2-6-22'!$AY$11:$AY$20)</f>
        <v>0</v>
      </c>
      <c r="AJ9" s="174">
        <f>SUMIF('Sunday Race 2-20-22'!$B$11:$B$26,$C9,'Sunday Race 2-20-22'!$AU$11:$AU$26)</f>
        <v>0</v>
      </c>
      <c r="AK9" s="174">
        <f>SUMIF('Sunday Race 2-20-22'!$B$11:$B$26,$C9,'Sunday Race 2-20-22'!$AV$11:$AV$26)</f>
        <v>0</v>
      </c>
      <c r="AL9" s="174">
        <f>SUMIF('Sunday Race 2-20-22'!$B$11:$B$26,$C9,'Sunday Race 2-20-22'!$AW$11:$AW$26)</f>
        <v>0</v>
      </c>
      <c r="AM9" s="174">
        <f>SUMIF('Sunday Race 2-20-22'!$B$11:$B$26,$C9,'Sunday Race 2-20-22'!$AX$11:$AX$26)</f>
        <v>0</v>
      </c>
      <c r="AN9" s="174">
        <f>SUMIF('Sunday Race 2-20-22'!$B$11:$B$26,$C9,'Sunday Race 2-20-22'!$AY$11:$AY$26)</f>
        <v>0</v>
      </c>
      <c r="AO9" s="174">
        <f>SUMIF('Sunday Race 2-27-22'!$B$11:$B$20,$C9,'Sunday Race 2-27-22'!$AU$11:$AU$20)</f>
        <v>0</v>
      </c>
      <c r="AP9" s="174">
        <f>SUMIF('Sunday Race 2-27-22'!$B$11:$B$20,$C9,'Sunday Race 2-27-22'!$AV$11:$AV$20)</f>
        <v>0</v>
      </c>
      <c r="AQ9" s="174">
        <f>SUMIF('Sunday Race 2-27-22'!$B$11:$B$20,$C9,'Sunday Race 2-27-22'!$AW$11:$AW$20)</f>
        <v>0</v>
      </c>
      <c r="AR9" s="174">
        <f>SUMIF('Sunday Race 2-27-22'!$B$11:$B$20,$C9,'Sunday Race 2-27-22'!$AX$11:$AX$20)</f>
        <v>0</v>
      </c>
      <c r="AS9" s="174">
        <f>SUMIF('Sunday Race 2-27-22'!$B$11:$B$20,$C9,'Sunday Race 2-27-22'!$AY$11:$AY$20)</f>
        <v>0</v>
      </c>
      <c r="AT9" s="174">
        <f>SUMIF('Sunday Race 3-13-22'!$B$11:$B$25,$C9,'Sunday Race 3-13-22'!$AU$11:$AU$25)</f>
        <v>0</v>
      </c>
      <c r="AU9" s="174">
        <f>SUMIF('Sunday Race 3-13-22'!$B$11:$B$25,$C9,'Sunday Race 3-13-22'!$AV$11:$AV$25)</f>
        <v>0</v>
      </c>
      <c r="AV9" s="174">
        <f>SUMIF('Sunday Race 3-13-22'!$B$11:$B$25,$C9,'Sunday Race 3-13-22'!$AW$11:$AW$25)</f>
        <v>0</v>
      </c>
      <c r="AW9" s="174">
        <f>SUMIF('Sunday Race 3-13-22'!$B$11:$B$25,$C9,'Sunday Race 3-13-22'!$AX$11:$AX$25)</f>
        <v>0</v>
      </c>
      <c r="AX9" s="174">
        <f>SUMIF('Sunday Race 3-13-22'!$B$11:$B$25,$C9,'Sunday Race 3-13-22'!$AY$11:$AY$25)</f>
        <v>0</v>
      </c>
      <c r="AY9" s="174">
        <f>SUMIF('Saturday Race 3-19-22'!$B$11:$B$15,$C9,'Saturday Race 3-19-22'!$AU$11:$AU$15)</f>
        <v>0</v>
      </c>
      <c r="AZ9" s="174">
        <f>SUMIF('Saturday Race 3-19-22'!$B$11:$B$15,$C9,'Saturday Race 3-19-22'!$AV$11:$AV$15)</f>
        <v>0</v>
      </c>
      <c r="BA9" s="174">
        <f>SUMIF('Saturday Race 3-19-22'!$B$11:$B$15,$C9,'Saturday Race 3-19-22'!$AW$11:$AW$15)</f>
        <v>0</v>
      </c>
      <c r="BB9" s="174">
        <f>SUMIF('Saturday Race 3-19-22'!$B$11:$B$15,$C9,'Saturday Race 3-19-22'!$AX$11:$AX$15)</f>
        <v>0</v>
      </c>
      <c r="BC9" s="174">
        <f>SUMIF('Saturday Race 3-19-22'!$B$11:$B$15,$C9,'Saturday Race 3-19-22'!$AY$11:$AY$15)</f>
        <v>0</v>
      </c>
      <c r="BD9" s="174">
        <f>SUMIF('Sunday Races 4-10-22'!$B$11:$B$26,$C9,'Sunday Races 4-10-22'!$AU$11:$AU$26)</f>
        <v>0</v>
      </c>
      <c r="BE9" s="174">
        <f>SUMIF('Sunday Races 4-10-22'!$B$11:$B$26,$C9,'Sunday Races 4-10-22'!$AV$11:$AV$26)</f>
        <v>0</v>
      </c>
      <c r="BF9" s="174">
        <f>SUMIF('Sunday Races 4-10-22'!$B$11:$B$26,$C9,'Sunday Races 4-10-22'!$AW$11:$AW$26)</f>
        <v>0</v>
      </c>
      <c r="BG9" s="174">
        <f>SUMIF('Sunday Races 4-10-22'!$B$11:$B$26,$C9,'Sunday Races 4-10-22'!$AX$11:$AX$26)</f>
        <v>0</v>
      </c>
      <c r="BH9" s="174">
        <f>SUMIF('Sunday Races 4-10-22'!$B$11:$B$26,$C9,'Sunday Races 4-10-22'!$AY$11:$AY$26)</f>
        <v>0</v>
      </c>
      <c r="BI9" s="174">
        <f>SUMIF('Sunday Races 5-1-22'!$B$11:$B$28,$C9,'Sunday Races 5-1-22'!$AU$11:$AU$28)</f>
        <v>0</v>
      </c>
      <c r="BJ9" s="174">
        <f>SUMIF('Sunday Races 5-1-22'!$B$11:$B$28,$C9,'Sunday Races 5-1-22'!$AV$11:$AV$28)</f>
        <v>0</v>
      </c>
      <c r="BK9" s="174">
        <f>SUMIF('Sunday Races 5-1-22'!$B$11:$B$28,$C9,'Sunday Races 5-1-22'!$AW$11:$AW$28)</f>
        <v>0</v>
      </c>
      <c r="BL9" s="174">
        <f>SUMIF('Sunday Races 5-1-22'!$B$11:$B$28,$C9,'Sunday Races 5-1-22'!$AX$11:$AX$28)</f>
        <v>0</v>
      </c>
      <c r="BM9" s="174">
        <f>SUMIF('Sunday Races 5-1-22'!$B$11:$B$28,$C9,'Sunday Races 5-1-22'!$AY$11:$AY$28)</f>
        <v>0</v>
      </c>
      <c r="BN9" s="174">
        <f>SUMIF('Sunday Races 6-5-22'!$B$11:$B$28,$C9,'Sunday Races 6-5-22'!$AU$11:$AU$28)</f>
        <v>3</v>
      </c>
      <c r="BO9" s="174">
        <f>SUMIF('Sunday Races 6-5-22'!$B$11:$B$28,$C9,'Sunday Races 6-5-22'!$AV$11:$AV$28)</f>
        <v>3</v>
      </c>
      <c r="BP9" s="174">
        <f>SUMIF('Sunday Races 6-5-22'!$B$11:$B$28,$C9,'Sunday Races 6-5-22'!$AW$11:$AW$28)</f>
        <v>0</v>
      </c>
      <c r="BQ9" s="174">
        <f>SUMIF('Sunday Races 6-5-22'!$B$11:$B$28,$C9,'Sunday Races 6-5-22'!$AX$11:$AX$28)</f>
        <v>0</v>
      </c>
      <c r="BR9" s="174">
        <f>SUMIF('Sunday Races 6-5-22'!$B$11:$B$28,$C9,'Sunday Races 6-5-22'!$AY$11:$AY$28)</f>
        <v>0</v>
      </c>
      <c r="BS9" s="174">
        <f>SUMIF('Sunday Races 6-12-22'!$B$11:$B$24,$C9,'Sunday Races 6-12-22'!$AU$11:$AU$24)</f>
        <v>4</v>
      </c>
      <c r="BT9" s="174">
        <f>SUMIF('Sunday Races 6-12-22'!$B$11:$B$24,$C9,'Sunday Races 6-12-22'!$AV$11:$AV$24)</f>
        <v>0</v>
      </c>
      <c r="BU9" s="174">
        <f>SUMIF('Sunday Races 6-12-22'!$B$11:$B$24,$C9,'Sunday Races 6-12-22'!$AW$11:$AW$24)</f>
        <v>2</v>
      </c>
      <c r="BV9" s="174">
        <f>SUMIF('Sunday Races 6-12-22'!$B$11:$B$24,$C9,'Sunday Races 6-12-22'!$AX$11:$AX$24)</f>
        <v>2</v>
      </c>
      <c r="BW9" s="174">
        <f>SUMIF('Sunday Races 6-12-22'!$B$11:$B$24,$C9,'Sunday Races 6-12-22'!$AY$11:$AY$24)</f>
        <v>0</v>
      </c>
      <c r="BX9" s="174">
        <f>SUMIF('Saturday Races 6-18-22'!$B$11:$B$24,$C9,'Saturday Races 6-18-22'!$AU$11:$AU$24)</f>
        <v>6</v>
      </c>
      <c r="BY9" s="174">
        <f>SUMIF('Saturday Races 6-18-22'!$B$11:$B$24,$C9,'Saturday Races 6-18-22'!$AV$11:$AV$24)</f>
        <v>0</v>
      </c>
      <c r="BZ9" s="174">
        <f>SUMIF('Saturday Races 6-18-22'!$B$11:$B$24,$C9,'Saturday Races 6-18-22'!$AW$11:$AW$24)</f>
        <v>0</v>
      </c>
      <c r="CA9" s="174">
        <f>SUMIF('Saturday Races 6-18-22'!$B$11:$B$24,$C9,'Saturday Races 6-18-22'!$AX$11:$AX$24)</f>
        <v>0</v>
      </c>
      <c r="CB9" s="174">
        <f>SUMIF('Saturday Races 6-18-22'!$B$11:$B$24,$C9,'Saturday Races 6-18-22'!$AY$11:$AY$24)</f>
        <v>0</v>
      </c>
      <c r="CC9" s="174">
        <f>SUMIF('Sunday Races 7-3-22'!$B$11:$B$26,$C9,'Sunday Races 7-3-22'!$AU$11:$AU$26)</f>
        <v>1</v>
      </c>
      <c r="CD9" s="174">
        <f>SUMIF('Sunday Races 7-3-22'!$B$11:$B$26,$C9,'Sunday Races 7-3-22'!$AV$11:$AV$26)</f>
        <v>2</v>
      </c>
      <c r="CE9" s="174">
        <f>SUMIF('Sunday Races 7-3-22'!$B$11:$B$26,$C9,'Sunday Races 7-3-22'!$AW$11:$AW$26)</f>
        <v>2</v>
      </c>
      <c r="CF9" s="174">
        <f>SUMIF('Sunday Races 7-3-22'!$B$11:$B$26,$C9,'Sunday Races 7-3-22'!$AX$11:$AX$26)</f>
        <v>0</v>
      </c>
      <c r="CG9" s="174">
        <f>SUMIF('Sunday Races 7-3-22'!$B$11:$B$26,$C9,'Sunday Races 7-3-22'!$AY$11:$AY$26)</f>
        <v>0</v>
      </c>
      <c r="CH9" s="174">
        <f>SUMIF('Sunday Races 7-31-22'!$B$11:$B$26,$C9,'Sunday Races 7-31-22'!$AU$11:$AU$26)</f>
        <v>0</v>
      </c>
      <c r="CI9" s="174">
        <f>SUMIF('Sunday Races 7-31-22'!$B$11:$B$26,$C9,'Sunday Races 7-31-22'!$AV$11:$AV$26)</f>
        <v>0</v>
      </c>
      <c r="CJ9" s="174">
        <f>SUMIF('Sunday Races 7-31-22'!$B$11:$B$26,$C9,'Sunday Races 7-31-22'!$AW$11:$AW$26)</f>
        <v>0</v>
      </c>
      <c r="CK9" s="174">
        <f>SUMIF('Sunday Races 7-31-22'!$B$11:$B$26,$C9,'Sunday Races 7-31-22'!$AX$11:$AX$26)</f>
        <v>0</v>
      </c>
      <c r="CL9" s="174">
        <f>SUMIF('Sunday Races 7-31-22'!$B$11:$B$26,$C9,'Sunday Races 7-31-22'!$AY$11:$AY$26)</f>
        <v>0</v>
      </c>
      <c r="CM9" s="174">
        <f>SUMIF('Sunday Races 8-14-22'!$B$11:$B$26,$C9,'Sunday Races 8-14-22'!$AU$11:$AU$26)</f>
        <v>4</v>
      </c>
      <c r="CN9" s="174">
        <f>SUMIF('Sunday Races 8-14-22'!$B$11:$B$26,$C9,'Sunday Races 8-14-22'!$AV$11:$AV$26)</f>
        <v>5</v>
      </c>
      <c r="CO9" s="174">
        <f>SUMIF('Sunday Races 8-14-22'!$B$11:$B$26,$C9,'Sunday Races 8-14-22'!$AW$11:$AW$26)</f>
        <v>5</v>
      </c>
      <c r="CP9" s="174">
        <f>SUMIF('Sunday Races 8-14-22'!$B$11:$B$26,$C9,'Sunday Races 8-14-22'!$AX$11:$AX$26)</f>
        <v>0</v>
      </c>
      <c r="CQ9" s="174">
        <f>SUMIF('Sunday Races 8-14-22'!$B$11:$B$26,$C9,'Sunday Races 8-14-22'!$AY$11:$AY$26)</f>
        <v>0</v>
      </c>
      <c r="CR9" s="174">
        <f>SUMIF('Saturday Races 8-20-22'!$B$11:$B$26,$C9,'Saturday Races 8-20-22'!$AU$11:$AU$26)</f>
        <v>0</v>
      </c>
      <c r="CS9" s="174">
        <f>SUMIF('Saturday Races 8-20-22'!$B$11:$B$26,$C9,'Saturday Races 8-20-22'!$AV$11:$AV$26)</f>
        <v>0</v>
      </c>
      <c r="CT9" s="174">
        <f>SUMIF('Saturday Races 8-20-22'!$B$11:$B$26,$C9,'Saturday Races 8-20-22'!$AW$11:$AW$26)</f>
        <v>0</v>
      </c>
      <c r="CU9" s="174">
        <f>SUMIF('Saturday Races 8-20-22'!$B$11:$B$26,$C9,'Saturday Races 8-20-22'!$AX$11:$AX$26)</f>
        <v>0</v>
      </c>
      <c r="CV9" s="174">
        <f>SUMIF('Saturday Races 8-20-22'!$B$11:$B$26,$C9,'Saturday Races 8-20-22'!$AY$11:$AY$26)</f>
        <v>0</v>
      </c>
      <c r="CW9" s="174">
        <f>SUMIF('Sunday Races 9-11-22'!$B$11:$B$20,$C9,'Sunday Races 9-11-22'!$AU$11:$AU$20)</f>
        <v>2</v>
      </c>
      <c r="CX9" s="174">
        <f>SUMIF('Sunday Races 9-11-22'!$B$11:$B$20,$C9,'Sunday Races 9-11-22'!$AV$11:$AV$20)</f>
        <v>1</v>
      </c>
      <c r="CY9" s="174">
        <f>SUMIF('Sunday Races 9-11-22'!$B$11:$B$20,$C9,'Sunday Races 9-11-22'!$AW$11:$AW$20)</f>
        <v>1</v>
      </c>
      <c r="CZ9" s="174">
        <f>SUMIF('Sunday Races 9-11-22'!$B$11:$B$20,$C9,'Sunday Races 9-11-22'!$AX$11:$AX$20)</f>
        <v>0</v>
      </c>
      <c r="DA9" s="174">
        <f>SUMIF('Sunday Races 9-11-22'!$B$11:$B$20,$C9,'Sunday Races 9-11-22'!$AY$11:$AY$20)</f>
        <v>0</v>
      </c>
      <c r="DB9" s="174">
        <f>SUMIF('Sunday Races 10-9-22'!$B$11:$B$21,$C9,'Sunday Races 10-9-22'!$AU$11:$AU$21)</f>
        <v>1</v>
      </c>
      <c r="DC9" s="174">
        <f>SUMIF('Sunday Races 10-9-22'!$B$11:$B$21,$C9,'Sunday Races 10-9-22'!$AV$11:$AV$21)</f>
        <v>0</v>
      </c>
      <c r="DD9" s="174">
        <f>SUMIF('Sunday Races 10-9-22'!$B$11:$B$21,$C9,'Sunday Races 10-9-22'!$AW$11:$AW$21)</f>
        <v>0</v>
      </c>
      <c r="DE9" s="174">
        <f>SUMIF('Sunday Races 10-9-22'!$B$11:$B$21,$C9,'Sunday Races 10-9-22'!$AX$11:$AX$21)</f>
        <v>0</v>
      </c>
      <c r="DF9" s="174">
        <f>SUMIF('Sunday Races 10-9-22'!$B$11:$B$21,$C9,'Sunday Races 10-9-22'!$AY$11:$AY$21)</f>
        <v>0</v>
      </c>
      <c r="DG9" s="174">
        <f>SUMIF('Sunday Races 10-23-22'!$B$11:$B$22,$C9,'Sunday Races 10-23-22'!$AU$11:$AU$22)</f>
        <v>0</v>
      </c>
      <c r="DH9" s="174">
        <f>SUMIF('Sunday Races 10-23-22'!$B$11:$B$22,$C9,'Sunday Races 10-23-22'!$AV$11:$AV$22)</f>
        <v>0</v>
      </c>
      <c r="DI9" s="174">
        <f>SUMIF('Sunday Races 10-23-22'!$B$11:$B$22,$C9,'Sunday Races 10-23-22'!$AW$11:$AW$22)</f>
        <v>0</v>
      </c>
      <c r="DJ9" s="174">
        <f>SUMIF('Sunday Races 10-23-22'!$B$11:$B$22,$C9,'Sunday Races 10-23-22'!$AX$11:$AX$22)</f>
        <v>0</v>
      </c>
      <c r="DK9" s="174">
        <f>SUMIF('Sunday Races 10-23-22'!$B$11:$B$22,$C9,'Sunday Races 10-23-22'!$AY$11:$AY$22)</f>
        <v>0</v>
      </c>
      <c r="DL9" s="175"/>
      <c r="DM9" s="176"/>
      <c r="DN9" s="177">
        <f t="shared" si="14"/>
        <v>6</v>
      </c>
      <c r="DO9" s="177">
        <f t="shared" si="14"/>
        <v>5</v>
      </c>
      <c r="DP9" s="177">
        <f t="shared" si="14"/>
        <v>5</v>
      </c>
      <c r="DQ9" s="177">
        <f t="shared" si="14"/>
        <v>4</v>
      </c>
      <c r="DR9" s="177">
        <f t="shared" si="14"/>
        <v>4</v>
      </c>
      <c r="DS9" s="177">
        <f t="shared" si="14"/>
        <v>4</v>
      </c>
      <c r="DT9" s="177">
        <f t="shared" si="14"/>
        <v>3</v>
      </c>
      <c r="DU9" s="177">
        <f t="shared" si="14"/>
        <v>3</v>
      </c>
      <c r="DV9" s="177">
        <f t="shared" si="14"/>
        <v>2</v>
      </c>
      <c r="DW9" s="177">
        <f t="shared" si="14"/>
        <v>2</v>
      </c>
      <c r="DX9" s="177">
        <f t="shared" si="15"/>
        <v>2</v>
      </c>
      <c r="DY9" s="177">
        <f t="shared" si="15"/>
        <v>2</v>
      </c>
      <c r="DZ9" s="177">
        <f t="shared" si="15"/>
        <v>2</v>
      </c>
      <c r="EA9" s="177">
        <f t="shared" si="15"/>
        <v>2</v>
      </c>
      <c r="EB9" s="177">
        <f t="shared" si="15"/>
        <v>1</v>
      </c>
      <c r="EC9" s="177">
        <f t="shared" si="15"/>
        <v>1</v>
      </c>
      <c r="ED9" s="177">
        <f t="shared" si="15"/>
        <v>1</v>
      </c>
      <c r="EE9" s="177">
        <f t="shared" si="15"/>
        <v>1</v>
      </c>
      <c r="EF9" s="177">
        <f t="shared" si="15"/>
        <v>1</v>
      </c>
      <c r="EG9" s="177">
        <f t="shared" si="15"/>
        <v>1</v>
      </c>
      <c r="EH9" s="177">
        <f t="shared" si="16"/>
        <v>0</v>
      </c>
      <c r="EI9" s="177">
        <f t="shared" si="16"/>
        <v>0</v>
      </c>
      <c r="EJ9" s="177">
        <f t="shared" si="16"/>
        <v>0</v>
      </c>
      <c r="EK9" s="177">
        <f t="shared" si="16"/>
        <v>0</v>
      </c>
      <c r="EL9" s="177">
        <f t="shared" si="16"/>
        <v>0</v>
      </c>
      <c r="EM9" s="177">
        <f t="shared" si="16"/>
        <v>0</v>
      </c>
      <c r="EN9" s="177">
        <f t="shared" si="16"/>
        <v>0</v>
      </c>
      <c r="EO9" s="177">
        <f t="shared" si="16"/>
        <v>0</v>
      </c>
      <c r="EP9" s="177">
        <f t="shared" si="16"/>
        <v>0</v>
      </c>
      <c r="EQ9" s="177">
        <f t="shared" si="16"/>
        <v>0</v>
      </c>
      <c r="ER9" s="177">
        <f t="shared" si="17"/>
        <v>0</v>
      </c>
      <c r="ES9" s="177">
        <f t="shared" si="17"/>
        <v>0</v>
      </c>
      <c r="ET9" s="177">
        <f t="shared" si="17"/>
        <v>0</v>
      </c>
      <c r="EU9" s="177">
        <f t="shared" si="17"/>
        <v>0</v>
      </c>
      <c r="EV9" s="177">
        <f t="shared" si="17"/>
        <v>0</v>
      </c>
      <c r="EW9" s="177">
        <f t="shared" si="17"/>
        <v>0</v>
      </c>
      <c r="EX9" s="177">
        <f t="shared" si="17"/>
        <v>0</v>
      </c>
      <c r="EY9" s="177">
        <f t="shared" si="17"/>
        <v>0</v>
      </c>
      <c r="EZ9" s="177">
        <f t="shared" si="17"/>
        <v>0</v>
      </c>
      <c r="FA9" s="177">
        <f t="shared" si="17"/>
        <v>0</v>
      </c>
      <c r="FB9" s="177">
        <f t="shared" si="18"/>
        <v>0</v>
      </c>
      <c r="FC9" s="177">
        <f t="shared" si="18"/>
        <v>0</v>
      </c>
      <c r="FD9" s="177">
        <f t="shared" si="18"/>
        <v>0</v>
      </c>
      <c r="FE9" s="177">
        <f t="shared" si="18"/>
        <v>0</v>
      </c>
      <c r="FF9" s="177">
        <f t="shared" si="18"/>
        <v>0</v>
      </c>
      <c r="FG9" s="177">
        <f t="shared" si="18"/>
        <v>0</v>
      </c>
      <c r="FH9" s="177">
        <f t="shared" si="18"/>
        <v>0</v>
      </c>
      <c r="FI9" s="177">
        <f t="shared" si="18"/>
        <v>0</v>
      </c>
      <c r="FJ9" s="177">
        <f t="shared" si="18"/>
        <v>0</v>
      </c>
      <c r="FK9" s="177">
        <f t="shared" si="18"/>
        <v>0</v>
      </c>
      <c r="FL9" s="177">
        <f t="shared" si="19"/>
        <v>0</v>
      </c>
      <c r="FM9" s="177">
        <f t="shared" si="19"/>
        <v>0</v>
      </c>
      <c r="FN9" s="177">
        <f t="shared" si="19"/>
        <v>0</v>
      </c>
      <c r="FO9" s="177">
        <f t="shared" si="19"/>
        <v>0</v>
      </c>
      <c r="FP9" s="177">
        <f t="shared" si="19"/>
        <v>0</v>
      </c>
      <c r="FQ9" s="177">
        <f t="shared" si="19"/>
        <v>0</v>
      </c>
      <c r="FR9" s="177">
        <f t="shared" si="19"/>
        <v>0</v>
      </c>
      <c r="FS9" s="177">
        <f t="shared" si="19"/>
        <v>0</v>
      </c>
      <c r="FT9" s="177">
        <f t="shared" si="19"/>
        <v>0</v>
      </c>
      <c r="FU9" s="177">
        <f t="shared" si="19"/>
        <v>0</v>
      </c>
      <c r="FV9" s="177">
        <f t="shared" si="19"/>
        <v>0</v>
      </c>
      <c r="FW9" s="177">
        <f t="shared" si="19"/>
        <v>0</v>
      </c>
      <c r="FX9" s="177">
        <f t="shared" si="19"/>
        <v>0</v>
      </c>
      <c r="FY9" s="177">
        <f t="shared" si="19"/>
        <v>0</v>
      </c>
      <c r="FZ9" s="177">
        <f t="shared" si="19"/>
        <v>0</v>
      </c>
      <c r="GA9" s="177"/>
      <c r="GB9" s="229">
        <f t="shared" si="20"/>
        <v>47</v>
      </c>
      <c r="GC9" s="229">
        <f t="shared" si="21"/>
        <v>19</v>
      </c>
      <c r="GD9" s="174">
        <f>SUMIF('One Day 12-04-21 Scots'!$B$11:$B$24,$C9,'One Day 12-04-21 Scots'!$AU$11:$AU$24)</f>
        <v>0</v>
      </c>
      <c r="GE9" s="174">
        <f>SUMIF('One Day 12-04-21 Scots'!$B$11:$B$24,$C9,'One Day 12-04-21 Scots'!$AV$11:$AV$24)</f>
        <v>0</v>
      </c>
      <c r="GF9" s="174">
        <f>SUMIF('One Day 12-04-21 Scots'!$B$11:$B$24,$C9,'One Day 12-04-21 Scots'!$AW$11:$AW$24)</f>
        <v>0</v>
      </c>
      <c r="GG9" s="174">
        <f>SUMIF('One Day 12-04-21 Scots'!$B$11:$B$24,$C9,'One Day 12-04-21 Scots'!$AX$11:$AX$24)</f>
        <v>0</v>
      </c>
      <c r="GH9" s="174">
        <f>SUMIF('One Day 12-04-21 Scots'!$B$11:$B$24,$C9,'One Day 12-04-21 Scots'!$AY$11:$AY$24)</f>
        <v>0</v>
      </c>
      <c r="GI9" s="174">
        <f>SUMIF('One Day 12-04-21 Thistles'!$B$11:$B$25,$C9,'One Day 12-04-21 Thistles'!$AU$11:$AU$25)</f>
        <v>1</v>
      </c>
      <c r="GJ9" s="174">
        <f>SUMIF('One Day 12-04-21 Thistles'!$B$11:$B$25,$C9,'One Day 12-04-21 Thistles'!$AV$11:$AV$25)</f>
        <v>1</v>
      </c>
      <c r="GK9" s="174">
        <f>SUMIF('One Day 12-04-21 Thistles'!$B$11:$B$25,$C9,'One Day 12-04-21 Thistles'!$AW$11:$AW$25)</f>
        <v>3</v>
      </c>
      <c r="GL9" s="174">
        <f>SUMIF('One Day 12-04-21 Thistles'!$B$11:$B$25,$C9,'One Day 12-04-21 Thistles'!$AX$11:$AX$25)</f>
        <v>1</v>
      </c>
      <c r="GM9" s="174">
        <f>SUMIF('One Day 12-04-21 Thistles'!$B$11:$B$25,$C9,'One Day 12-04-21 Thistles'!$AY$11:$AY$25)</f>
        <v>0</v>
      </c>
      <c r="GN9" s="174">
        <f>SUMIF('Chili One Day 2-12-22 Scots'!$B$11:$B$27,$C9,'Chili One Day 2-12-22 Scots'!$AU$11:$AU$27)</f>
        <v>0</v>
      </c>
      <c r="GO9" s="174">
        <f>SUMIF('Chili One Day 2-12-22 Scots'!$B$11:$B$27,$C9,'Chili One Day 2-12-22 Scots'!$AV$11:$AV$27)</f>
        <v>0</v>
      </c>
      <c r="GP9" s="174">
        <f>SUMIF('Chili One Day 2-12-22 Scots'!$B$11:$B$27,$C9,'Chili One Day 2-12-22 Scots'!$AW$11:$AW$27)</f>
        <v>0</v>
      </c>
      <c r="GQ9" s="174">
        <f>SUMIF('Chili One Day 2-12-22 Scots'!$B$11:$B$27,$C9,'Chili One Day 2-12-22 Scots'!$AX$11:$AX$27)</f>
        <v>0</v>
      </c>
      <c r="GR9" s="174">
        <f>SUMIF('Chili One Day 2-12-22 Scots'!$B$11:$B$27,$C9,'Chili One Day 2-12-22 Scots'!$AY$11:$AY$27)</f>
        <v>0</v>
      </c>
      <c r="GS9" s="174">
        <f>SUMIF('Chili One Day 2-12-22 Thistles'!$B$11:$B$27,$C9,'Chili One Day 2-12-22 Thistles'!$AU$11:$AU$27)</f>
        <v>1</v>
      </c>
      <c r="GT9" s="174">
        <f>SUMIF('Chili One Day 2-12-22 Thistles'!$B$11:$B$27,$C9,'Chili One Day 2-12-22 Thistles'!$AV$11:$AV$27)</f>
        <v>2</v>
      </c>
      <c r="GU9" s="174">
        <f>SUMIF('Chili One Day 2-12-22 Thistles'!$B$11:$B$27,$C9,'Chili One Day 2-12-22 Thistles'!$AW$11:$AW$27)</f>
        <v>3</v>
      </c>
      <c r="GV9" s="174">
        <f>SUMIF('Chili One Day 2-12-22 Thistles'!$B$11:$B$27,$C9,'Chili One Day 2-12-22 Thistles'!$AX$11:$AX$27)</f>
        <v>0</v>
      </c>
      <c r="GW9" s="174">
        <f>SUMIF('Chili One Day 2-12-22 Thistles'!$B$11:$B$27,$C9,'Chili One Day 2-12-22 Thistles'!$AY$11:$AY$27)</f>
        <v>0</v>
      </c>
      <c r="GX9" s="174">
        <f>SUMIF('Ironman One Day 3-5-22 FS'!$B$11:$B$26,$C9,'Ironman One Day 3-5-22 FS'!$AU$11:$AU$26)</f>
        <v>0</v>
      </c>
      <c r="GY9" s="174">
        <f>SUMIF('Ironman One Day 3-5-22 FS'!$B$11:$B$26,$C9,'Ironman One Day 3-5-22 FS'!$AV$11:$AV$26)</f>
        <v>0</v>
      </c>
      <c r="GZ9" s="174">
        <f>SUMIF('Ironman One Day 3-5-22 FS'!$B$11:$B$26,$C9,'Ironman One Day 3-5-22 FS'!$AW$11:$AW$26)</f>
        <v>0</v>
      </c>
      <c r="HA9" s="174">
        <f>SUMIF('Ironman One Day 3-5-22 FS'!$B$11:$B$26,$C9,'Ironman One Day 3-5-22 FS'!$AX$11:$AX$26)</f>
        <v>0</v>
      </c>
      <c r="HB9" s="174">
        <f>SUMIF('Ironman One Day 3-5-22 FS'!$B$11:$B$26,$C9,'Ironman One Day 3-5-22 FS'!$AY$11:$AY$26)</f>
        <v>0</v>
      </c>
      <c r="HC9" s="174">
        <f>SUMIF('Ironman One Day 3-5-22 420'!$B$11:$B$26,$C9,'Ironman One Day 3-5-22 420'!$AU$11:$AU$26)</f>
        <v>0</v>
      </c>
      <c r="HD9" s="174">
        <f>SUMIF('Ironman One Day 3-5-22 420'!$B$11:$B$26,$C9,'Ironman One Day 3-5-22 420'!$AV$11:$AV$26)</f>
        <v>0</v>
      </c>
      <c r="HE9" s="174">
        <f>SUMIF('Ironman One Day 3-5-22 420'!$B$11:$B$26,$C9,'Ironman One Day 3-5-22 420'!$AW$11:$AW$26)</f>
        <v>0</v>
      </c>
      <c r="HF9" s="174">
        <f>SUMIF('Ironman One Day 3-5-22 420'!$B$11:$B$26,$C9,'Ironman One Day 3-5-22 420'!$AX$11:$AX$26)</f>
        <v>0</v>
      </c>
      <c r="HG9" s="174">
        <f>SUMIF('Ironman One Day 3-5-22 420'!$B$11:$B$26,$C9,'Ironman One Day 3-5-22 420'!$AY$11:$AY$26)</f>
        <v>0</v>
      </c>
      <c r="HH9" s="174">
        <f>SUMIF('Easter One Day 4-16-22 FS'!$B$11:$B$25,$C9,'Easter One Day 4-16-22 FS'!$AU$11:$AU$25)</f>
        <v>0</v>
      </c>
      <c r="HI9" s="174">
        <f>SUMIF('Easter One Day 4-16-22 FS'!$B$11:$B$25,$C9,'Easter One Day 4-16-22 FS'!$AV$11:$AV$25)</f>
        <v>0</v>
      </c>
      <c r="HJ9" s="174">
        <f>SUMIF('Easter One Day 4-16-22 FS'!$B$11:$B$25,$C9,'Easter One Day 4-16-22 FS'!$AW$11:$AW$25)</f>
        <v>0</v>
      </c>
      <c r="HK9" s="174">
        <f>SUMIF('Easter One Day 4-16-22 FS'!$B$11:$B$25,$C9,'Easter One Day 4-16-22 FS'!$AX$11:$AX$25)</f>
        <v>0</v>
      </c>
      <c r="HL9" s="174">
        <f>SUMIF('Easter One Day 4-16-22 FS'!$B$11:$B$25,$C9,'Easter One Day 4-16-22 FS'!$AY$11:$AY$25)</f>
        <v>0</v>
      </c>
      <c r="HM9" s="174">
        <f>SUMIF('Easter One Day 4-16-22 TH'!$B$11:$B$25,$C9,'Easter One Day 4-16-22 TH'!$AU$11:$AU$25)</f>
        <v>1</v>
      </c>
      <c r="HN9" s="174">
        <f>SUMIF('Easter One Day 4-16-22 TH'!$B$11:$B$25,$C9,'Easter One Day 4-16-22 TH'!$AV$11:$AV$25)</f>
        <v>2</v>
      </c>
      <c r="HO9" s="174">
        <f>SUMIF('Easter One Day 4-16-22 TH'!$B$11:$B$25,$C9,'Easter One Day 4-16-22 TH'!$AW$11:$AW$25)</f>
        <v>0</v>
      </c>
      <c r="HP9" s="174">
        <f>SUMIF('Easter One Day 4-16-22 TH'!$B$11:$B$25,$C9,'Easter One Day 4-16-22 TH'!$AX$11:$AX$25)</f>
        <v>0</v>
      </c>
      <c r="HQ9" s="174">
        <f>SUMIF('Easter One Day 4-16-22 TH'!$B$11:$B$25,$C9,'Easter One Day 4-16-22 TH'!$AY$11:$AY$25)</f>
        <v>0</v>
      </c>
      <c r="HR9" s="174">
        <f>SUMIF('Long Distance Race 5-7-22'!$B$11:$B$25,$C9,'Long Distance Race 5-7-22'!$AU$11:$AU$25)</f>
        <v>0</v>
      </c>
      <c r="HS9" s="174">
        <f>SUMIF('Long Distance Race 5-7-22'!$B$11:$B$18,$C9,'Long Distance Race 5-7-22'!$AV$11:$AV$18)</f>
        <v>0</v>
      </c>
      <c r="HT9" s="174">
        <f>SUMIF('Long Distance Race 5-7-22'!$B$11:$B$18,$C9,'Long Distance Race 5-7-22'!$AW$11:$AW$18)</f>
        <v>0</v>
      </c>
      <c r="HU9" s="174">
        <f>SUMIF('Long Distance Race 5-7-22'!$B$11:$B$18,$C9,'Long Distance Race 5-7-22'!$AX$11:$AX$18)</f>
        <v>0</v>
      </c>
      <c r="HV9" s="174">
        <f>SUMIF('Long Distance Race 5-7-22'!$B$11:$B$18,$C9,'Long Distance Race 5-7-22'!$AY$11:$AY$18)</f>
        <v>0</v>
      </c>
      <c r="HW9" s="174">
        <f>SUMIF('Memorial Day Regatta 5-28-22 Op'!$B$11:$B$25,$C9,'Memorial Day Regatta 5-28-22 Op'!$AU$11:$AU$25)</f>
        <v>0</v>
      </c>
      <c r="HX9" s="174">
        <f>SUMIF('Memorial Day Regatta 5-28-22 Op'!$B$11:$B$18,$C9,'Memorial Day Regatta 5-28-22 Op'!$AV$11:$AV$18)</f>
        <v>0</v>
      </c>
      <c r="HY9" s="174">
        <f>SUMIF('Memorial Day Regatta 5-28-22 Op'!$B$11:$B$18,$C9,'Memorial Day Regatta 5-28-22 Op'!$AW$11:$AW$18)</f>
        <v>0</v>
      </c>
      <c r="HZ9" s="174">
        <f>SUMIF('Memorial Day Regatta 5-28-22 Op'!$B$11:$B$18,$C9,'Memorial Day Regatta 5-28-22 Op'!$AX$11:$AX$18)</f>
        <v>0</v>
      </c>
      <c r="IA9" s="174">
        <f>SUMIF('Memorial Day Regatta 5-28-22 Op'!$B$11:$B$18,$C9,'Memorial Day Regatta 5-28-22 Op'!$AY$11:$AY$18)</f>
        <v>0</v>
      </c>
      <c r="IB9" s="174">
        <f>SUMIF('Caldwell Cup 6-25-22 TH'!$B$11:$B$25,$C9,'Caldwell Cup 6-25-22 TH'!$AU$11:$AU$25)</f>
        <v>1</v>
      </c>
      <c r="IC9" s="174">
        <f>SUMIF('Caldwell Cup 6-25-22 TH'!$B$11:$B$25,$C9,'Caldwell Cup 6-25-22 TH'!$AV$11:$AV$25)</f>
        <v>7</v>
      </c>
      <c r="ID9" s="174">
        <f>SUMIF('Caldwell Cup 6-25-22 TH'!$B$11:$B$25,$C9,'Caldwell Cup 6-25-22 TH'!$AW$11:$AW$25)</f>
        <v>4</v>
      </c>
      <c r="IE9" s="174">
        <f>SUMIF('Caldwell Cup 6-25-22 TH'!$B$11:$B$25,$C9,'Caldwell Cup 6-25-22 TH'!$AX$11:$AX$25)</f>
        <v>3</v>
      </c>
      <c r="IF9" s="174">
        <f>SUMIF('Caldwell Cup 6-25-22 TH'!$B$11:$B$25,$C9,'Caldwell Cup 6-25-22 TH'!$AY$11:$AY$25)</f>
        <v>0</v>
      </c>
      <c r="IG9" s="174">
        <f>SUMIF('Caldwell Cup 6-25-22 FS'!$B$11:$B$21,$C9,'Caldwell Cup 6-25-22 FS'!$AU$11:$AU$21)</f>
        <v>0</v>
      </c>
      <c r="IH9" s="174">
        <f>SUMIF('Caldwell Cup 6-25-22 FS'!$B$11:$B$21,$C9,'Caldwell Cup 6-25-22 FS'!$AV$11:$AV$21)</f>
        <v>0</v>
      </c>
      <c r="II9" s="174">
        <f>SUMIF('Caldwell Cup 6-25-22 FS'!$B$11:$B$21,$C9,'Caldwell Cup 6-25-22 FS'!$AW$11:$AW$21)</f>
        <v>0</v>
      </c>
      <c r="IJ9" s="174">
        <f>SUMIF('Caldwell Cup 6-25-22 FS'!$B$11:$B$21,$C9,'Caldwell Cup 6-25-22 FS'!$AX$11:$AX$21)</f>
        <v>0</v>
      </c>
      <c r="IK9" s="174">
        <f>SUMIF('Caldwell Cup 6-25-22 FS'!$B$11:$B$21,$C9,'Caldwell Cup 6-25-22 FS'!$AY$11:$AY$21)</f>
        <v>0</v>
      </c>
      <c r="IL9" s="174">
        <f>SUMIF('Caldwell Cup 6-25-22 Lasers'!$B$11:$B$23,$C9,'Caldwell Cup 6-25-22 Lasers'!$AU$11:$AU$23)</f>
        <v>0</v>
      </c>
      <c r="IM9" s="174">
        <f>SUMIF('Caldwell Cup 6-25-22 Lasers'!$B$11:$B$23,$C9,'Caldwell Cup 6-25-22 Lasers'!$AV$11:$AV$23)</f>
        <v>0</v>
      </c>
      <c r="IN9" s="174">
        <f>SUMIF('Caldwell Cup 6-25-22 Lasers'!$B$11:$B$23,$C9,'Caldwell Cup 6-25-22 Lasers'!$AW$11:$AW$23)</f>
        <v>0</v>
      </c>
      <c r="IO9" s="174">
        <f>SUMIF('Caldwell Cup 6-25-22 Lasers'!$B$11:$B$23,$C9,'Caldwell Cup 6-25-22 Lasers'!$AX$11:$AX$23)</f>
        <v>0</v>
      </c>
      <c r="IP9" s="174">
        <f>SUMIF('Caldwell Cup 6-25-22 Lasers'!$B$11:$B$23,$C9,'Caldwell Cup 6-25-22 Lasers'!$AY$11:$AY$23)</f>
        <v>0</v>
      </c>
      <c r="IQ9" s="174">
        <f>SUMIF('Labor Day Regatta 9-3-22 FS'!$B$11:$B$30,$C9,'Labor Day Regatta 9-3-22 FS'!$AU$11:$AU$30)</f>
        <v>0</v>
      </c>
      <c r="IR9" s="174">
        <f>SUMIF('Labor Day Regatta 9-3-22 FS'!$B$11:$B$30,$C9,'Labor Day Regatta 9-3-22 FS'!$AV$11:$AV$30)</f>
        <v>0</v>
      </c>
      <c r="IS9" s="174">
        <f>SUMIF('Labor Day Regatta 9-3-22 FS'!$B$11:$B$30,$C9,'Labor Day Regatta 9-3-22 FS'!$AW$11:$AW$30)</f>
        <v>0</v>
      </c>
      <c r="IT9" s="174">
        <f>SUMIF('Labor Day Regatta 9-3-22 FS'!$B$11:$B$30,$C9,'Labor Day Regatta 9-3-22 FS'!$AX$11:$AX$30)</f>
        <v>0</v>
      </c>
      <c r="IU9" s="174">
        <f>SUMIF('Labor Day Regatta 9-3-22 FS'!$B$11:$B$30,$C9,'Labor Day Regatta 9-3-22 FS'!$AY$11:$AY$30)</f>
        <v>0</v>
      </c>
      <c r="IV9" s="174">
        <f>SUMIF('2022-09-17 Leukemia Cup FS'!$B$11:$B$26,$C9,'2022-09-17 Leukemia Cup FS'!$AU$11:$AU$26)</f>
        <v>0</v>
      </c>
      <c r="IW9" s="174">
        <f>SUMIF('2022-09-17 Leukemia Cup FS'!$B$11:$B$26,$C9,'2022-09-17 Leukemia Cup FS'!$AV$11:$AV$26)</f>
        <v>0</v>
      </c>
      <c r="IX9" s="174">
        <f>SUMIF('2022-09-17 Leukemia Cup FS'!$B$11:$B$26,$C9,'2022-09-17 Leukemia Cup FS'!$AW$11:$AW$26)</f>
        <v>0</v>
      </c>
      <c r="IY9" s="174">
        <f>SUMIF('2022-09-17 Leukemia Cup FS'!$B$11:$B$26,$C9,'2022-09-17 Leukemia Cup FS'!$AX$11:$AX$26)</f>
        <v>0</v>
      </c>
      <c r="IZ9" s="174">
        <f>SUMIF('2022-09-17 Leukemia Cup FS'!$B$11:$B$26,$C9,'2022-09-17 Leukemia Cup FS'!$AY$11:$AY$26)</f>
        <v>0</v>
      </c>
      <c r="JA9" s="174">
        <f>SUMIF('2022-09-17 Leukemia Cup TH'!$B$11:$B$28,$C9,'2022-09-17 Leukemia Cup TH'!$AU$11:$AU$28)</f>
        <v>1</v>
      </c>
      <c r="JB9" s="174">
        <f>SUMIF('2022-09-17 Leukemia Cup TH'!$B$11:$B$28,$C9,'2022-09-17 Leukemia Cup TH'!$AV$11:$AV$28)</f>
        <v>1</v>
      </c>
      <c r="JC9" s="174">
        <f>SUMIF('2022-09-17 Leukemia Cup TH'!$B$11:$B$28,$C9,'2022-09-17 Leukemia Cup TH'!$AW$11:$AW$28)</f>
        <v>0</v>
      </c>
      <c r="JD9" s="174">
        <f>SUMIF('2022-09-17 Leukemia Cup TH'!$B$11:$B$28,$C9,'2022-09-17 Leukemia Cup TH'!$AX$11:$AX$28)</f>
        <v>0</v>
      </c>
      <c r="JE9" s="174">
        <f>SUMIF('2022-09-17 Leukemia Cup TH'!$B$11:$B$28,$C9,'2022-09-17 Leukemia Cup TH'!$AY$11:$AY$28)</f>
        <v>0</v>
      </c>
      <c r="JF9" s="174">
        <f>SUMIF('Smith-Berry LDR 9-24-22'!$B$11:$B$30,$C9,'Smith-Berry LDR 9-24-22'!$AU$11:$AU$30)</f>
        <v>0</v>
      </c>
      <c r="JG9" s="174">
        <f>SUMIF('Smith-Berry LDR 9-24-22'!$B$11:$B$30,$C9,'Smith-Berry LDR 9-24-22'!$AV$11:$AV$30)</f>
        <v>0</v>
      </c>
      <c r="JH9" s="174">
        <f>SUMIF('Smith-Berry LDR 9-24-22'!$B$11:$B$30,$C9,'Smith-Berry LDR 9-24-22'!$AW$11:$AW$30)</f>
        <v>0</v>
      </c>
      <c r="JI9" s="174">
        <f>SUMIF('Smith-Berry LDR 9-24-22'!$B$11:$B$30,$C9,'Smith-Berry LDR 9-24-22'!$AX$11:$AX$30)</f>
        <v>0</v>
      </c>
      <c r="JJ9" s="174">
        <f>SUMIF('Smith-Berry LDR 9-24-22'!$B$11:$B$30,$C9,'Smith-Berry LDR 9-24-22'!$AY$11:$AY$30)</f>
        <v>0</v>
      </c>
      <c r="JK9" s="174">
        <f>SUMIF('Great Scot 10-1-22 Cham'!$B$11:$B$38,$C9,'Great Scot 10-1-22 Cham'!$AU$11:$AU$38)</f>
        <v>0</v>
      </c>
      <c r="JL9" s="174">
        <f>SUMIF('Great Scot 10-1-22 Cham'!$B$11:$B$38,$C9,'Great Scot 10-1-22 Cham'!$AV$11:$AV$38)</f>
        <v>0</v>
      </c>
      <c r="JM9" s="174">
        <f>SUMIF('Great Scot 10-1-22 Cham'!$B$11:$B$38,$C9,'Great Scot 10-1-22 Cham'!$AW$11:$AW$38)</f>
        <v>0</v>
      </c>
      <c r="JN9" s="174">
        <f>SUMIF('Great Scot 10-1-22 Cham'!$B$11:$B$38,$C9,'Great Scot 10-1-22 Cham'!$AX$11:$AX$38)</f>
        <v>0</v>
      </c>
      <c r="JO9" s="174">
        <f>SUMIF('Great Scot 10-1-22 Cham'!$B$11:$B$38,$C9,'Great Scot 10-1-22 Cham'!$AY$11:$AY$38)</f>
        <v>0</v>
      </c>
      <c r="JP9" s="174">
        <f>SUMIF('Great Scot 10-1-22 Chal'!$B$11:$B$28,$C9,'Great Scot 10-1-22 Chal'!$AU$11:$AU$28)</f>
        <v>0</v>
      </c>
      <c r="JQ9" s="174">
        <f>SUMIF('Great Scot 10-1-22 Chal'!$B$11:$B$28,$C9,'Great Scot 10-1-22 Chal'!$AV$11:$AV$28)</f>
        <v>0</v>
      </c>
      <c r="JR9" s="174">
        <f>SUMIF('Great Scot 10-1-22 Chal'!$B$11:$B$28,$C9,'Great Scot 10-1-22 Chal'!$AW$11:$AW$28)</f>
        <v>0</v>
      </c>
      <c r="JS9" s="174">
        <f>SUMIF('Great Scot 10-1-22 Chal'!$B$11:$B$28,$C9,'Great Scot 10-1-22 Chal'!$AX$11:$AX$28)</f>
        <v>0</v>
      </c>
      <c r="JT9" s="174">
        <f>SUMIF('Great Scot 10-1-22 Chal'!$B$11:$B$28,$C9,'Great Scot 10-1-22 Chal'!$AY$11:$AY$28)</f>
        <v>0</v>
      </c>
      <c r="JU9" s="174">
        <f>SUMIF('Great Pumpkin Regatta 10-15-22'!$B$11:$B$54,$C9,'Great Pumpkin Regatta 10-15-22'!$AU$11:$AU$54)</f>
        <v>6</v>
      </c>
      <c r="JV9" s="174">
        <f>SUMIF('Great Pumpkin Regatta 10-15-22'!$B$11:$B$54,$C9,'Great Pumpkin Regatta 10-15-22'!$AV$11:$AV$54)</f>
        <v>2</v>
      </c>
      <c r="JW9" s="174">
        <f>SUMIF('Great Pumpkin Regatta 10-15-22'!$B$11:$B$54,$C9,'Great Pumpkin Regatta 10-15-22'!$AW$11:$AW$54)</f>
        <v>2</v>
      </c>
      <c r="JX9" s="174">
        <f>SUMIF('Great Pumpkin Regatta 10-15-22'!$B$11:$B$54,$C9,'Great Pumpkin Regatta 10-15-22'!$AX$11:$AX$54)</f>
        <v>5</v>
      </c>
      <c r="JY9" s="174">
        <f>SUMIF('Great Pumpkin Regatta 10-15-22'!$B$11:$B$54,$C9,'Great Pumpkin Regatta 10-15-22'!$AY$11:$AY$54)</f>
        <v>0</v>
      </c>
      <c r="JZ9" s="174">
        <f>SUMIF('One Day Regatta 10-29-22 FS'!$B$11:$B$19,$C9,'One Day Regatta 10-29-22 FS'!$AU$11:$AU$19)</f>
        <v>0</v>
      </c>
      <c r="KA9" s="174">
        <f>SUMIF('One Day Regatta 10-29-22 FS'!$B$11:$B$19,$C9,'One Day Regatta 10-29-22 FS'!$AV$11:$AV$19)</f>
        <v>0</v>
      </c>
      <c r="KB9" s="174">
        <f>SUMIF('One Day Regatta 10-29-22 FS'!$B$11:$B$19,$C9,'One Day Regatta 10-29-22 FS'!$AW$11:$AW$19)</f>
        <v>0</v>
      </c>
      <c r="KC9" s="174">
        <f>SUMIF('One Day Regatta 10-29-22 FS'!$B$11:$B$19,$C9,'One Day Regatta 10-29-22 FS'!$AX$11:$AX$19)</f>
        <v>0</v>
      </c>
      <c r="KD9" s="174">
        <f>SUMIF('One Day Regatta 10-29-22 FS'!$B$11:$B$19,$C9,'One Day Regatta 10-29-22 FS'!$AY$11:$AY$19)</f>
        <v>0</v>
      </c>
    </row>
    <row r="10" spans="1:290" ht="15" customHeight="1" x14ac:dyDescent="0.2">
      <c r="A10" s="134">
        <v>6</v>
      </c>
      <c r="B10" s="134">
        <f t="shared" si="8"/>
        <v>17</v>
      </c>
      <c r="C10" s="170" t="s">
        <v>440</v>
      </c>
      <c r="D10" s="171">
        <f t="shared" si="9"/>
        <v>21</v>
      </c>
      <c r="E10" s="172">
        <f t="shared" si="10"/>
        <v>30</v>
      </c>
      <c r="F10" s="171">
        <f t="shared" si="11"/>
        <v>29</v>
      </c>
      <c r="G10" s="171">
        <v>0</v>
      </c>
      <c r="H10" s="171">
        <f t="shared" si="12"/>
        <v>30</v>
      </c>
      <c r="I10" s="173">
        <f t="shared" si="13"/>
        <v>1.4285714285714285E-2</v>
      </c>
      <c r="J10" s="173"/>
      <c r="K10" s="174">
        <f>SUMIF('Saturday Race 11-06-21'!$B$11:$B$21,$C10,'Saturday Race 11-06-21'!$AU$11:$AU$21)</f>
        <v>0</v>
      </c>
      <c r="L10" s="174">
        <f>SUMIF('Saturday Race 11-06-21'!$B$11:$B$21,$C10,'Saturday Race 11-06-21'!$AV$11:$AV$21)</f>
        <v>0</v>
      </c>
      <c r="M10" s="174">
        <f>SUMIF('Saturday Race 11-06-21'!$B$11:$B$21,$C10,'Saturday Race 11-06-21'!$AW$11:$AW$21)</f>
        <v>0</v>
      </c>
      <c r="N10" s="174">
        <f>SUMIF('Saturday Race 11-06-21'!$B$11:$B$21,$C10,'Saturday Race 11-06-21'!$AX$11:$AX$21)</f>
        <v>0</v>
      </c>
      <c r="O10" s="174">
        <f>SUMIF('Saturday Race 11-06-21'!$B$11:$B$21,$C10,'Saturday Race 11-06-21'!$AY$11:$AY$21)</f>
        <v>0</v>
      </c>
      <c r="P10" s="174">
        <f>SUMIF('Saturday Race 11-20-21'!$B$11:$B$20,$C10,'Saturday Race 11-20-21'!$AU$11:$AU$20)</f>
        <v>0</v>
      </c>
      <c r="Q10" s="174">
        <f>SUMIF('Saturday Race 11-20-21'!$B$11:$B$20,$C10,'Saturday Race 11-20-21'!$AV$11:$AV$20)</f>
        <v>0</v>
      </c>
      <c r="R10" s="174">
        <f>SUMIF('Saturday Race 11-20-21'!$B$11:$B$20,$C10,'Saturday Race 11-20-21'!$AW$11:$AW$20)</f>
        <v>0</v>
      </c>
      <c r="S10" s="174">
        <f>SUMIF('Saturday Race 11-20-21'!$B$11:$B$20,$C10,'Saturday Race 11-20-21'!$AX$11:$AX$20)</f>
        <v>0</v>
      </c>
      <c r="T10" s="174">
        <f>SUMIF('Saturday Race 11-20-21'!$B$11:$B$20,$C10,'Saturday Race 11-20-21'!$AY$11:$AY$20)</f>
        <v>0</v>
      </c>
      <c r="U10" s="174">
        <f>SUMIF('Saturday Race 1-08-22'!$B$11:$B$20,$C10,'Saturday Race 1-08-22'!$AU$11:$AU$20)</f>
        <v>1</v>
      </c>
      <c r="V10" s="174">
        <f>SUMIF('Saturday Race 1-08-22'!$B$11:$B$20,$C10,'Saturday Race 1-08-22'!$AV$11:$AV$20)</f>
        <v>1</v>
      </c>
      <c r="W10" s="174">
        <f>SUMIF('Saturday Race 1-08-22'!$B$11:$B$20,$C10,'Saturday Race 1-08-22'!$AW$11:$AW$20)</f>
        <v>1</v>
      </c>
      <c r="X10" s="174">
        <f>SUMIF('Saturday Race 1-08-22'!$B$11:$B$20,$C10,'Saturday Race 1-08-22'!$AX$11:$AX$20)</f>
        <v>1</v>
      </c>
      <c r="Y10" s="174">
        <f>SUMIF('Saturday Race 1-08-22'!$B$11:$B$20,$C10,'Saturday Race 1-08-22'!$AY$11:$AY$20)</f>
        <v>1</v>
      </c>
      <c r="Z10" s="174">
        <f>SUMIF('Saturday Race 1-22-22'!$B$11:$B$20,$C10,'Saturday Race 1-22-22'!$AU$11:$AU$20)</f>
        <v>0</v>
      </c>
      <c r="AA10" s="174">
        <f>SUMIF('Saturday Race 1-22-22'!$B$11:$B$20,$C10,'Saturday Race 1-22-22'!$AV$11:$AV$20)</f>
        <v>0</v>
      </c>
      <c r="AB10" s="174">
        <f>SUMIF('Saturday Race 1-22-22'!$B$11:$B$20,$C10,'Saturday Race 1-22-22'!$AW$11:$AW$20)</f>
        <v>0</v>
      </c>
      <c r="AC10" s="174">
        <f>SUMIF('Saturday Race 1-22-22'!$B$11:$B$20,$C10,'Saturday Race 1-22-22'!$AX$11:$AX$20)</f>
        <v>0</v>
      </c>
      <c r="AD10" s="174">
        <f>SUMIF('Saturday Race 1-22-22'!$B$11:$B$20,$C10,'Saturday Race 1-22-22'!$AY$11:$AY$20)</f>
        <v>0</v>
      </c>
      <c r="AE10" s="174">
        <f>SUMIF('Sunday Race 2-6-22'!$B$11:$B$20,$C10,'Sunday Race 2-6-22'!$AU$11:$AU$20)</f>
        <v>0</v>
      </c>
      <c r="AF10" s="174">
        <f>SUMIF('Sunday Race 2-6-22'!$B$11:$B$20,$C10,'Sunday Race 2-6-22'!$AV$11:$AV$20)</f>
        <v>0</v>
      </c>
      <c r="AG10" s="174">
        <f>SUMIF('Sunday Race 2-6-22'!$B$11:$B$20,$C10,'Sunday Race 2-6-22'!$AW$11:$AW$20)</f>
        <v>0</v>
      </c>
      <c r="AH10" s="174">
        <f>SUMIF('Sunday Race 2-6-22'!$B$11:$B$20,$C10,'Sunday Race 2-6-22'!$AX$11:$AX$20)</f>
        <v>0</v>
      </c>
      <c r="AI10" s="174">
        <f>SUMIF('Sunday Race 2-6-22'!$B$11:$B$20,$C10,'Sunday Race 2-6-22'!$AY$11:$AY$20)</f>
        <v>0</v>
      </c>
      <c r="AJ10" s="174">
        <f>SUMIF('Sunday Race 2-20-22'!$B$11:$B$26,$C10,'Sunday Race 2-20-22'!$AU$11:$AU$26)</f>
        <v>0</v>
      </c>
      <c r="AK10" s="174">
        <f>SUMIF('Sunday Race 2-20-22'!$B$11:$B$26,$C10,'Sunday Race 2-20-22'!$AV$11:$AV$26)</f>
        <v>0</v>
      </c>
      <c r="AL10" s="174">
        <f>SUMIF('Sunday Race 2-20-22'!$B$11:$B$26,$C10,'Sunday Race 2-20-22'!$AW$11:$AW$26)</f>
        <v>0</v>
      </c>
      <c r="AM10" s="174">
        <f>SUMIF('Sunday Race 2-20-22'!$B$11:$B$26,$C10,'Sunday Race 2-20-22'!$AX$11:$AX$26)</f>
        <v>0</v>
      </c>
      <c r="AN10" s="174">
        <f>SUMIF('Sunday Race 2-20-22'!$B$11:$B$26,$C10,'Sunday Race 2-20-22'!$AY$11:$AY$26)</f>
        <v>0</v>
      </c>
      <c r="AO10" s="174">
        <f>SUMIF('Sunday Race 2-27-22'!$B$11:$B$20,$C10,'Sunday Race 2-27-22'!$AU$11:$AU$20)</f>
        <v>0</v>
      </c>
      <c r="AP10" s="174">
        <f>SUMIF('Sunday Race 2-27-22'!$B$11:$B$20,$C10,'Sunday Race 2-27-22'!$AV$11:$AV$20)</f>
        <v>0</v>
      </c>
      <c r="AQ10" s="174">
        <f>SUMIF('Sunday Race 2-27-22'!$B$11:$B$20,$C10,'Sunday Race 2-27-22'!$AW$11:$AW$20)</f>
        <v>0</v>
      </c>
      <c r="AR10" s="174">
        <f>SUMIF('Sunday Race 2-27-22'!$B$11:$B$20,$C10,'Sunday Race 2-27-22'!$AX$11:$AX$20)</f>
        <v>0</v>
      </c>
      <c r="AS10" s="174">
        <f>SUMIF('Sunday Race 2-27-22'!$B$11:$B$20,$C10,'Sunday Race 2-27-22'!$AY$11:$AY$20)</f>
        <v>0</v>
      </c>
      <c r="AT10" s="174">
        <f>SUMIF('Sunday Race 3-13-22'!$B$11:$B$25,$C10,'Sunday Race 3-13-22'!$AU$11:$AU$25)</f>
        <v>0</v>
      </c>
      <c r="AU10" s="174">
        <f>SUMIF('Sunday Race 3-13-22'!$B$11:$B$25,$C10,'Sunday Race 3-13-22'!$AV$11:$AV$25)</f>
        <v>0</v>
      </c>
      <c r="AV10" s="174">
        <f>SUMIF('Sunday Race 3-13-22'!$B$11:$B$25,$C10,'Sunday Race 3-13-22'!$AW$11:$AW$25)</f>
        <v>0</v>
      </c>
      <c r="AW10" s="174">
        <f>SUMIF('Sunday Race 3-13-22'!$B$11:$B$25,$C10,'Sunday Race 3-13-22'!$AX$11:$AX$25)</f>
        <v>0</v>
      </c>
      <c r="AX10" s="174">
        <f>SUMIF('Sunday Race 3-13-22'!$B$11:$B$25,$C10,'Sunday Race 3-13-22'!$AY$11:$AY$25)</f>
        <v>0</v>
      </c>
      <c r="AY10" s="174">
        <f>SUMIF('Saturday Race 3-19-22'!$B$11:$B$15,$C10,'Saturday Race 3-19-22'!$AU$11:$AU$15)</f>
        <v>0</v>
      </c>
      <c r="AZ10" s="174">
        <f>SUMIF('Saturday Race 3-19-22'!$B$11:$B$15,$C10,'Saturday Race 3-19-22'!$AV$11:$AV$15)</f>
        <v>0</v>
      </c>
      <c r="BA10" s="174">
        <f>SUMIF('Saturday Race 3-19-22'!$B$11:$B$15,$C10,'Saturday Race 3-19-22'!$AW$11:$AW$15)</f>
        <v>0</v>
      </c>
      <c r="BB10" s="174">
        <f>SUMIF('Saturday Race 3-19-22'!$B$11:$B$15,$C10,'Saturday Race 3-19-22'!$AX$11:$AX$15)</f>
        <v>0</v>
      </c>
      <c r="BC10" s="174">
        <f>SUMIF('Saturday Race 3-19-22'!$B$11:$B$15,$C10,'Saturday Race 3-19-22'!$AY$11:$AY$15)</f>
        <v>0</v>
      </c>
      <c r="BD10" s="174">
        <f>SUMIF('Sunday Races 4-10-22'!$B$11:$B$26,$C10,'Sunday Races 4-10-22'!$AU$11:$AU$26)</f>
        <v>1</v>
      </c>
      <c r="BE10" s="174">
        <f>SUMIF('Sunday Races 4-10-22'!$B$11:$B$26,$C10,'Sunday Races 4-10-22'!$AV$11:$AV$26)</f>
        <v>1</v>
      </c>
      <c r="BF10" s="174">
        <f>SUMIF('Sunday Races 4-10-22'!$B$11:$B$26,$C10,'Sunday Races 4-10-22'!$AW$11:$AW$26)</f>
        <v>1</v>
      </c>
      <c r="BG10" s="174">
        <f>SUMIF('Sunday Races 4-10-22'!$B$11:$B$26,$C10,'Sunday Races 4-10-22'!$AX$11:$AX$26)</f>
        <v>0</v>
      </c>
      <c r="BH10" s="174">
        <f>SUMIF('Sunday Races 4-10-22'!$B$11:$B$26,$C10,'Sunday Races 4-10-22'!$AY$11:$AY$26)</f>
        <v>0</v>
      </c>
      <c r="BI10" s="174">
        <f>SUMIF('Sunday Races 5-1-22'!$B$11:$B$28,$C10,'Sunday Races 5-1-22'!$AU$11:$AU$28)</f>
        <v>0</v>
      </c>
      <c r="BJ10" s="174">
        <f>SUMIF('Sunday Races 5-1-22'!$B$11:$B$28,$C10,'Sunday Races 5-1-22'!$AV$11:$AV$28)</f>
        <v>0</v>
      </c>
      <c r="BK10" s="174">
        <f>SUMIF('Sunday Races 5-1-22'!$B$11:$B$28,$C10,'Sunday Races 5-1-22'!$AW$11:$AW$28)</f>
        <v>0</v>
      </c>
      <c r="BL10" s="174">
        <f>SUMIF('Sunday Races 5-1-22'!$B$11:$B$28,$C10,'Sunday Races 5-1-22'!$AX$11:$AX$28)</f>
        <v>0</v>
      </c>
      <c r="BM10" s="174">
        <f>SUMIF('Sunday Races 5-1-22'!$B$11:$B$28,$C10,'Sunday Races 5-1-22'!$AY$11:$AY$28)</f>
        <v>0</v>
      </c>
      <c r="BN10" s="174">
        <f>SUMIF('Sunday Races 6-5-22'!$B$11:$B$28,$C10,'Sunday Races 6-5-22'!$AU$11:$AU$28)</f>
        <v>1</v>
      </c>
      <c r="BO10" s="174">
        <f>SUMIF('Sunday Races 6-5-22'!$B$11:$B$28,$C10,'Sunday Races 6-5-22'!$AV$11:$AV$28)</f>
        <v>1</v>
      </c>
      <c r="BP10" s="174">
        <f>SUMIF('Sunday Races 6-5-22'!$B$11:$B$28,$C10,'Sunday Races 6-5-22'!$AW$11:$AW$28)</f>
        <v>0</v>
      </c>
      <c r="BQ10" s="174">
        <f>SUMIF('Sunday Races 6-5-22'!$B$11:$B$28,$C10,'Sunday Races 6-5-22'!$AX$11:$AX$28)</f>
        <v>0</v>
      </c>
      <c r="BR10" s="174">
        <f>SUMIF('Sunday Races 6-5-22'!$B$11:$B$28,$C10,'Sunday Races 6-5-22'!$AY$11:$AY$28)</f>
        <v>0</v>
      </c>
      <c r="BS10" s="174">
        <f>SUMIF('Sunday Races 6-12-22'!$B$11:$B$24,$C10,'Sunday Races 6-12-22'!$AU$11:$AU$24)</f>
        <v>0</v>
      </c>
      <c r="BT10" s="174">
        <f>SUMIF('Sunday Races 6-12-22'!$B$11:$B$24,$C10,'Sunday Races 6-12-22'!$AV$11:$AV$24)</f>
        <v>0</v>
      </c>
      <c r="BU10" s="174">
        <f>SUMIF('Sunday Races 6-12-22'!$B$11:$B$24,$C10,'Sunday Races 6-12-22'!$AW$11:$AW$24)</f>
        <v>0</v>
      </c>
      <c r="BV10" s="174">
        <f>SUMIF('Sunday Races 6-12-22'!$B$11:$B$24,$C10,'Sunday Races 6-12-22'!$AX$11:$AX$24)</f>
        <v>0</v>
      </c>
      <c r="BW10" s="174">
        <f>SUMIF('Sunday Races 6-12-22'!$B$11:$B$24,$C10,'Sunday Races 6-12-22'!$AY$11:$AY$24)</f>
        <v>0</v>
      </c>
      <c r="BX10" s="174">
        <f>SUMIF('Saturday Races 6-18-22'!$B$11:$B$24,$C10,'Saturday Races 6-18-22'!$AU$11:$AU$24)</f>
        <v>2</v>
      </c>
      <c r="BY10" s="174">
        <f>SUMIF('Saturday Races 6-18-22'!$B$11:$B$24,$C10,'Saturday Races 6-18-22'!$AV$11:$AV$24)</f>
        <v>1</v>
      </c>
      <c r="BZ10" s="174">
        <f>SUMIF('Saturday Races 6-18-22'!$B$11:$B$24,$C10,'Saturday Races 6-18-22'!$AW$11:$AW$24)</f>
        <v>1</v>
      </c>
      <c r="CA10" s="174">
        <f>SUMIF('Saturday Races 6-18-22'!$B$11:$B$24,$C10,'Saturday Races 6-18-22'!$AX$11:$AX$24)</f>
        <v>0</v>
      </c>
      <c r="CB10" s="174">
        <f>SUMIF('Saturday Races 6-18-22'!$B$11:$B$24,$C10,'Saturday Races 6-18-22'!$AY$11:$AY$24)</f>
        <v>0</v>
      </c>
      <c r="CC10" s="174">
        <f>SUMIF('Sunday Races 7-3-22'!$B$11:$B$26,$C10,'Sunday Races 7-3-22'!$AU$11:$AU$26)</f>
        <v>0</v>
      </c>
      <c r="CD10" s="174">
        <f>SUMIF('Sunday Races 7-3-22'!$B$11:$B$26,$C10,'Sunday Races 7-3-22'!$AV$11:$AV$26)</f>
        <v>0</v>
      </c>
      <c r="CE10" s="174">
        <f>SUMIF('Sunday Races 7-3-22'!$B$11:$B$26,$C10,'Sunday Races 7-3-22'!$AW$11:$AW$26)</f>
        <v>0</v>
      </c>
      <c r="CF10" s="174">
        <f>SUMIF('Sunday Races 7-3-22'!$B$11:$B$26,$C10,'Sunday Races 7-3-22'!$AX$11:$AX$26)</f>
        <v>0</v>
      </c>
      <c r="CG10" s="174">
        <f>SUMIF('Sunday Races 7-3-22'!$B$11:$B$26,$C10,'Sunday Races 7-3-22'!$AY$11:$AY$26)</f>
        <v>0</v>
      </c>
      <c r="CH10" s="174">
        <f>SUMIF('Sunday Races 7-31-22'!$B$11:$B$26,$C10,'Sunday Races 7-31-22'!$AU$11:$AU$26)</f>
        <v>2</v>
      </c>
      <c r="CI10" s="174">
        <f>SUMIF('Sunday Races 7-31-22'!$B$11:$B$26,$C10,'Sunday Races 7-31-22'!$AV$11:$AV$26)</f>
        <v>1</v>
      </c>
      <c r="CJ10" s="174">
        <f>SUMIF('Sunday Races 7-31-22'!$B$11:$B$26,$C10,'Sunday Races 7-31-22'!$AW$11:$AW$26)</f>
        <v>2</v>
      </c>
      <c r="CK10" s="174">
        <f>SUMIF('Sunday Races 7-31-22'!$B$11:$B$26,$C10,'Sunday Races 7-31-22'!$AX$11:$AX$26)</f>
        <v>0</v>
      </c>
      <c r="CL10" s="174">
        <f>SUMIF('Sunday Races 7-31-22'!$B$11:$B$26,$C10,'Sunday Races 7-31-22'!$AY$11:$AY$26)</f>
        <v>0</v>
      </c>
      <c r="CM10" s="174">
        <f>SUMIF('Sunday Races 8-14-22'!$B$11:$B$26,$C10,'Sunday Races 8-14-22'!$AU$11:$AU$26)</f>
        <v>0</v>
      </c>
      <c r="CN10" s="174">
        <f>SUMIF('Sunday Races 8-14-22'!$B$11:$B$26,$C10,'Sunday Races 8-14-22'!$AV$11:$AV$26)</f>
        <v>0</v>
      </c>
      <c r="CO10" s="174">
        <f>SUMIF('Sunday Races 8-14-22'!$B$11:$B$26,$C10,'Sunday Races 8-14-22'!$AW$11:$AW$26)</f>
        <v>0</v>
      </c>
      <c r="CP10" s="174">
        <f>SUMIF('Sunday Races 8-14-22'!$B$11:$B$26,$C10,'Sunday Races 8-14-22'!$AX$11:$AX$26)</f>
        <v>0</v>
      </c>
      <c r="CQ10" s="174">
        <f>SUMIF('Sunday Races 8-14-22'!$B$11:$B$26,$C10,'Sunday Races 8-14-22'!$AY$11:$AY$26)</f>
        <v>0</v>
      </c>
      <c r="CR10" s="174">
        <f>SUMIF('Saturday Races 8-20-22'!$B$11:$B$26,$C10,'Saturday Races 8-20-22'!$AU$11:$AU$26)</f>
        <v>2</v>
      </c>
      <c r="CS10" s="174">
        <f>SUMIF('Saturday Races 8-20-22'!$B$11:$B$26,$C10,'Saturday Races 8-20-22'!$AV$11:$AV$26)</f>
        <v>3</v>
      </c>
      <c r="CT10" s="174">
        <f>SUMIF('Saturday Races 8-20-22'!$B$11:$B$26,$C10,'Saturday Races 8-20-22'!$AW$11:$AW$26)</f>
        <v>0</v>
      </c>
      <c r="CU10" s="174">
        <f>SUMIF('Saturday Races 8-20-22'!$B$11:$B$26,$C10,'Saturday Races 8-20-22'!$AX$11:$AX$26)</f>
        <v>0</v>
      </c>
      <c r="CV10" s="174">
        <f>SUMIF('Saturday Races 8-20-22'!$B$11:$B$26,$C10,'Saturday Races 8-20-22'!$AY$11:$AY$26)</f>
        <v>0</v>
      </c>
      <c r="CW10" s="174">
        <f>SUMIF('Sunday Races 9-11-22'!$B$11:$B$20,$C10,'Sunday Races 9-11-22'!$AU$11:$AU$20)</f>
        <v>1</v>
      </c>
      <c r="CX10" s="174">
        <f>SUMIF('Sunday Races 9-11-22'!$B$11:$B$20,$C10,'Sunday Races 9-11-22'!$AV$11:$AV$20)</f>
        <v>2</v>
      </c>
      <c r="CY10" s="174">
        <f>SUMIF('Sunday Races 9-11-22'!$B$11:$B$20,$C10,'Sunday Races 9-11-22'!$AW$11:$AW$20)</f>
        <v>3</v>
      </c>
      <c r="CZ10" s="174">
        <f>SUMIF('Sunday Races 9-11-22'!$B$11:$B$20,$C10,'Sunday Races 9-11-22'!$AX$11:$AX$20)</f>
        <v>0</v>
      </c>
      <c r="DA10" s="174">
        <f>SUMIF('Sunday Races 9-11-22'!$B$11:$B$20,$C10,'Sunday Races 9-11-22'!$AY$11:$AY$20)</f>
        <v>0</v>
      </c>
      <c r="DB10" s="174">
        <f>SUMIF('Sunday Races 10-9-22'!$B$11:$B$21,$C10,'Sunday Races 10-9-22'!$AU$11:$AU$21)</f>
        <v>0</v>
      </c>
      <c r="DC10" s="174">
        <f>SUMIF('Sunday Races 10-9-22'!$B$11:$B$21,$C10,'Sunday Races 10-9-22'!$AV$11:$AV$21)</f>
        <v>0</v>
      </c>
      <c r="DD10" s="174">
        <f>SUMIF('Sunday Races 10-9-22'!$B$11:$B$21,$C10,'Sunday Races 10-9-22'!$AW$11:$AW$21)</f>
        <v>0</v>
      </c>
      <c r="DE10" s="174">
        <f>SUMIF('Sunday Races 10-9-22'!$B$11:$B$21,$C10,'Sunday Races 10-9-22'!$AX$11:$AX$21)</f>
        <v>0</v>
      </c>
      <c r="DF10" s="174">
        <f>SUMIF('Sunday Races 10-9-22'!$B$11:$B$21,$C10,'Sunday Races 10-9-22'!$AY$11:$AY$21)</f>
        <v>0</v>
      </c>
      <c r="DG10" s="174">
        <f>SUMIF('Sunday Races 10-23-22'!$B$11:$B$22,$C10,'Sunday Races 10-23-22'!$AU$11:$AU$22)</f>
        <v>0</v>
      </c>
      <c r="DH10" s="174">
        <f>SUMIF('Sunday Races 10-23-22'!$B$11:$B$22,$C10,'Sunday Races 10-23-22'!$AV$11:$AV$22)</f>
        <v>0</v>
      </c>
      <c r="DI10" s="174">
        <f>SUMIF('Sunday Races 10-23-22'!$B$11:$B$22,$C10,'Sunday Races 10-23-22'!$AW$11:$AW$22)</f>
        <v>0</v>
      </c>
      <c r="DJ10" s="174">
        <f>SUMIF('Sunday Races 10-23-22'!$B$11:$B$22,$C10,'Sunday Races 10-23-22'!$AX$11:$AX$22)</f>
        <v>0</v>
      </c>
      <c r="DK10" s="174">
        <f>SUMIF('Sunday Races 10-23-22'!$B$11:$B$22,$C10,'Sunday Races 10-23-22'!$AY$11:$AY$22)</f>
        <v>0</v>
      </c>
      <c r="DL10" s="175"/>
      <c r="DM10" s="176"/>
      <c r="DN10" s="177">
        <f t="shared" si="14"/>
        <v>3</v>
      </c>
      <c r="DO10" s="177">
        <f t="shared" si="14"/>
        <v>3</v>
      </c>
      <c r="DP10" s="177">
        <f t="shared" si="14"/>
        <v>2</v>
      </c>
      <c r="DQ10" s="177">
        <f t="shared" si="14"/>
        <v>2</v>
      </c>
      <c r="DR10" s="177">
        <f t="shared" si="14"/>
        <v>2</v>
      </c>
      <c r="DS10" s="177">
        <f t="shared" si="14"/>
        <v>2</v>
      </c>
      <c r="DT10" s="177">
        <f t="shared" si="14"/>
        <v>2</v>
      </c>
      <c r="DU10" s="177">
        <f t="shared" si="14"/>
        <v>1</v>
      </c>
      <c r="DV10" s="177">
        <f t="shared" si="14"/>
        <v>1</v>
      </c>
      <c r="DW10" s="177">
        <f t="shared" si="14"/>
        <v>1</v>
      </c>
      <c r="DX10" s="177">
        <f t="shared" si="15"/>
        <v>1</v>
      </c>
      <c r="DY10" s="177">
        <f t="shared" si="15"/>
        <v>1</v>
      </c>
      <c r="DZ10" s="177">
        <f t="shared" si="15"/>
        <v>1</v>
      </c>
      <c r="EA10" s="177">
        <f t="shared" si="15"/>
        <v>1</v>
      </c>
      <c r="EB10" s="177">
        <f t="shared" si="15"/>
        <v>1</v>
      </c>
      <c r="EC10" s="177">
        <f t="shared" si="15"/>
        <v>1</v>
      </c>
      <c r="ED10" s="177">
        <f t="shared" si="15"/>
        <v>1</v>
      </c>
      <c r="EE10" s="177">
        <f t="shared" si="15"/>
        <v>1</v>
      </c>
      <c r="EF10" s="177">
        <f t="shared" si="15"/>
        <v>1</v>
      </c>
      <c r="EG10" s="177">
        <f t="shared" si="15"/>
        <v>1</v>
      </c>
      <c r="EH10" s="177">
        <f t="shared" si="16"/>
        <v>1</v>
      </c>
      <c r="EI10" s="177">
        <f t="shared" si="16"/>
        <v>0</v>
      </c>
      <c r="EJ10" s="177">
        <f t="shared" si="16"/>
        <v>0</v>
      </c>
      <c r="EK10" s="177">
        <f t="shared" si="16"/>
        <v>0</v>
      </c>
      <c r="EL10" s="177">
        <f t="shared" si="16"/>
        <v>0</v>
      </c>
      <c r="EM10" s="177">
        <f t="shared" si="16"/>
        <v>0</v>
      </c>
      <c r="EN10" s="177">
        <f t="shared" si="16"/>
        <v>0</v>
      </c>
      <c r="EO10" s="177">
        <f t="shared" si="16"/>
        <v>0</v>
      </c>
      <c r="EP10" s="177">
        <f t="shared" si="16"/>
        <v>0</v>
      </c>
      <c r="EQ10" s="177">
        <f t="shared" si="16"/>
        <v>0</v>
      </c>
      <c r="ER10" s="177">
        <f t="shared" si="17"/>
        <v>0</v>
      </c>
      <c r="ES10" s="177">
        <f t="shared" si="17"/>
        <v>0</v>
      </c>
      <c r="ET10" s="177">
        <f t="shared" si="17"/>
        <v>0</v>
      </c>
      <c r="EU10" s="177">
        <f t="shared" si="17"/>
        <v>0</v>
      </c>
      <c r="EV10" s="177">
        <f t="shared" si="17"/>
        <v>0</v>
      </c>
      <c r="EW10" s="177">
        <f t="shared" si="17"/>
        <v>0</v>
      </c>
      <c r="EX10" s="177">
        <f t="shared" si="17"/>
        <v>0</v>
      </c>
      <c r="EY10" s="177">
        <f t="shared" si="17"/>
        <v>0</v>
      </c>
      <c r="EZ10" s="177">
        <f t="shared" si="17"/>
        <v>0</v>
      </c>
      <c r="FA10" s="177">
        <f t="shared" si="17"/>
        <v>0</v>
      </c>
      <c r="FB10" s="177">
        <f t="shared" si="18"/>
        <v>0</v>
      </c>
      <c r="FC10" s="177">
        <f t="shared" si="18"/>
        <v>0</v>
      </c>
      <c r="FD10" s="177">
        <f t="shared" si="18"/>
        <v>0</v>
      </c>
      <c r="FE10" s="177">
        <f t="shared" si="18"/>
        <v>0</v>
      </c>
      <c r="FF10" s="177">
        <f t="shared" si="18"/>
        <v>0</v>
      </c>
      <c r="FG10" s="177">
        <f t="shared" si="18"/>
        <v>0</v>
      </c>
      <c r="FH10" s="177">
        <f t="shared" si="18"/>
        <v>0</v>
      </c>
      <c r="FI10" s="177">
        <f t="shared" si="18"/>
        <v>0</v>
      </c>
      <c r="FJ10" s="177">
        <f t="shared" si="18"/>
        <v>0</v>
      </c>
      <c r="FK10" s="177">
        <f t="shared" si="18"/>
        <v>0</v>
      </c>
      <c r="FL10" s="177">
        <f t="shared" si="19"/>
        <v>0</v>
      </c>
      <c r="FM10" s="177">
        <f t="shared" si="19"/>
        <v>0</v>
      </c>
      <c r="FN10" s="177">
        <f t="shared" si="19"/>
        <v>0</v>
      </c>
      <c r="FO10" s="177">
        <f t="shared" si="19"/>
        <v>0</v>
      </c>
      <c r="FP10" s="177">
        <f t="shared" si="19"/>
        <v>0</v>
      </c>
      <c r="FQ10" s="177">
        <f t="shared" si="19"/>
        <v>0</v>
      </c>
      <c r="FR10" s="177">
        <f t="shared" si="19"/>
        <v>0</v>
      </c>
      <c r="FS10" s="177">
        <f t="shared" si="19"/>
        <v>0</v>
      </c>
      <c r="FT10" s="177">
        <f t="shared" si="19"/>
        <v>0</v>
      </c>
      <c r="FU10" s="177">
        <f t="shared" si="19"/>
        <v>0</v>
      </c>
      <c r="FV10" s="177">
        <f t="shared" si="19"/>
        <v>0</v>
      </c>
      <c r="FW10" s="177">
        <f t="shared" si="19"/>
        <v>0</v>
      </c>
      <c r="FX10" s="177">
        <f t="shared" si="19"/>
        <v>0</v>
      </c>
      <c r="FY10" s="177">
        <f t="shared" si="19"/>
        <v>0</v>
      </c>
      <c r="FZ10" s="177">
        <f t="shared" si="19"/>
        <v>0</v>
      </c>
      <c r="GA10" s="177"/>
      <c r="GB10" s="229">
        <f t="shared" si="20"/>
        <v>57</v>
      </c>
      <c r="GC10" s="229">
        <f t="shared" si="21"/>
        <v>18</v>
      </c>
      <c r="GD10" s="174">
        <f>SUMIF('One Day 12-04-21 Scots'!$B$11:$B$24,$C10,'One Day 12-04-21 Scots'!$AU$11:$AU$24)</f>
        <v>0</v>
      </c>
      <c r="GE10" s="174">
        <f>SUMIF('One Day 12-04-21 Scots'!$B$11:$B$24,$C10,'One Day 12-04-21 Scots'!$AV$11:$AV$24)</f>
        <v>0</v>
      </c>
      <c r="GF10" s="174">
        <f>SUMIF('One Day 12-04-21 Scots'!$B$11:$B$24,$C10,'One Day 12-04-21 Scots'!$AW$11:$AW$24)</f>
        <v>0</v>
      </c>
      <c r="GG10" s="174">
        <f>SUMIF('One Day 12-04-21 Scots'!$B$11:$B$24,$C10,'One Day 12-04-21 Scots'!$AX$11:$AX$24)</f>
        <v>0</v>
      </c>
      <c r="GH10" s="174">
        <f>SUMIF('One Day 12-04-21 Scots'!$B$11:$B$24,$C10,'One Day 12-04-21 Scots'!$AY$11:$AY$24)</f>
        <v>0</v>
      </c>
      <c r="GI10" s="174">
        <f>SUMIF('One Day 12-04-21 Thistles'!$B$11:$B$25,$C10,'One Day 12-04-21 Thistles'!$AU$11:$AU$25)</f>
        <v>0</v>
      </c>
      <c r="GJ10" s="174">
        <f>SUMIF('One Day 12-04-21 Thistles'!$B$11:$B$25,$C10,'One Day 12-04-21 Thistles'!$AV$11:$AV$25)</f>
        <v>0</v>
      </c>
      <c r="GK10" s="174">
        <f>SUMIF('One Day 12-04-21 Thistles'!$B$11:$B$25,$C10,'One Day 12-04-21 Thistles'!$AW$11:$AW$25)</f>
        <v>0</v>
      </c>
      <c r="GL10" s="174">
        <f>SUMIF('One Day 12-04-21 Thistles'!$B$11:$B$25,$C10,'One Day 12-04-21 Thistles'!$AX$11:$AX$25)</f>
        <v>0</v>
      </c>
      <c r="GM10" s="174">
        <f>SUMIF('One Day 12-04-21 Thistles'!$B$11:$B$25,$C10,'One Day 12-04-21 Thistles'!$AY$11:$AY$25)</f>
        <v>0</v>
      </c>
      <c r="GN10" s="174">
        <f>SUMIF('Chili One Day 2-12-22 Scots'!$B$11:$B$27,$C10,'Chili One Day 2-12-22 Scots'!$AU$11:$AU$27)</f>
        <v>3</v>
      </c>
      <c r="GO10" s="174">
        <f>SUMIF('Chili One Day 2-12-22 Scots'!$B$11:$B$27,$C10,'Chili One Day 2-12-22 Scots'!$AV$11:$AV$27)</f>
        <v>6</v>
      </c>
      <c r="GP10" s="174">
        <f>SUMIF('Chili One Day 2-12-22 Scots'!$B$11:$B$27,$C10,'Chili One Day 2-12-22 Scots'!$AW$11:$AW$27)</f>
        <v>4</v>
      </c>
      <c r="GQ10" s="174">
        <f>SUMIF('Chili One Day 2-12-22 Scots'!$B$11:$B$27,$C10,'Chili One Day 2-12-22 Scots'!$AX$11:$AX$27)</f>
        <v>0</v>
      </c>
      <c r="GR10" s="174">
        <f>SUMIF('Chili One Day 2-12-22 Scots'!$B$11:$B$27,$C10,'Chili One Day 2-12-22 Scots'!$AY$11:$AY$27)</f>
        <v>0</v>
      </c>
      <c r="GS10" s="174">
        <f>SUMIF('Chili One Day 2-12-22 Thistles'!$B$11:$B$27,$C10,'Chili One Day 2-12-22 Thistles'!$AU$11:$AU$27)</f>
        <v>0</v>
      </c>
      <c r="GT10" s="174">
        <f>SUMIF('Chili One Day 2-12-22 Thistles'!$B$11:$B$27,$C10,'Chili One Day 2-12-22 Thistles'!$AV$11:$AV$27)</f>
        <v>0</v>
      </c>
      <c r="GU10" s="174">
        <f>SUMIF('Chili One Day 2-12-22 Thistles'!$B$11:$B$27,$C10,'Chili One Day 2-12-22 Thistles'!$AW$11:$AW$27)</f>
        <v>0</v>
      </c>
      <c r="GV10" s="174">
        <f>SUMIF('Chili One Day 2-12-22 Thistles'!$B$11:$B$27,$C10,'Chili One Day 2-12-22 Thistles'!$AX$11:$AX$27)</f>
        <v>0</v>
      </c>
      <c r="GW10" s="174">
        <f>SUMIF('Chili One Day 2-12-22 Thistles'!$B$11:$B$27,$C10,'Chili One Day 2-12-22 Thistles'!$AY$11:$AY$27)</f>
        <v>0</v>
      </c>
      <c r="GX10" s="174">
        <f>SUMIF('Ironman One Day 3-5-22 FS'!$B$11:$B$26,$C10,'Ironman One Day 3-5-22 FS'!$AU$11:$AU$26)</f>
        <v>0</v>
      </c>
      <c r="GY10" s="174">
        <f>SUMIF('Ironman One Day 3-5-22 FS'!$B$11:$B$26,$C10,'Ironman One Day 3-5-22 FS'!$AV$11:$AV$26)</f>
        <v>0</v>
      </c>
      <c r="GZ10" s="174">
        <f>SUMIF('Ironman One Day 3-5-22 FS'!$B$11:$B$26,$C10,'Ironman One Day 3-5-22 FS'!$AW$11:$AW$26)</f>
        <v>0</v>
      </c>
      <c r="HA10" s="174">
        <f>SUMIF('Ironman One Day 3-5-22 FS'!$B$11:$B$26,$C10,'Ironman One Day 3-5-22 FS'!$AX$11:$AX$26)</f>
        <v>0</v>
      </c>
      <c r="HB10" s="174">
        <f>SUMIF('Ironman One Day 3-5-22 FS'!$B$11:$B$26,$C10,'Ironman One Day 3-5-22 FS'!$AY$11:$AY$26)</f>
        <v>0</v>
      </c>
      <c r="HC10" s="174">
        <f>SUMIF('Ironman One Day 3-5-22 420'!$B$11:$B$26,$C10,'Ironman One Day 3-5-22 420'!$AU$11:$AU$26)</f>
        <v>0</v>
      </c>
      <c r="HD10" s="174">
        <f>SUMIF('Ironman One Day 3-5-22 420'!$B$11:$B$26,$C10,'Ironman One Day 3-5-22 420'!$AV$11:$AV$26)</f>
        <v>0</v>
      </c>
      <c r="HE10" s="174">
        <f>SUMIF('Ironman One Day 3-5-22 420'!$B$11:$B$26,$C10,'Ironman One Day 3-5-22 420'!$AW$11:$AW$26)</f>
        <v>0</v>
      </c>
      <c r="HF10" s="174">
        <f>SUMIF('Ironman One Day 3-5-22 420'!$B$11:$B$26,$C10,'Ironman One Day 3-5-22 420'!$AX$11:$AX$26)</f>
        <v>0</v>
      </c>
      <c r="HG10" s="174">
        <f>SUMIF('Ironman One Day 3-5-22 420'!$B$11:$B$26,$C10,'Ironman One Day 3-5-22 420'!$AY$11:$AY$26)</f>
        <v>0</v>
      </c>
      <c r="HH10" s="174">
        <f>SUMIF('Easter One Day 4-16-22 FS'!$B$11:$B$25,$C10,'Easter One Day 4-16-22 FS'!$AU$11:$AU$25)</f>
        <v>0</v>
      </c>
      <c r="HI10" s="174">
        <f>SUMIF('Easter One Day 4-16-22 FS'!$B$11:$B$25,$C10,'Easter One Day 4-16-22 FS'!$AV$11:$AV$25)</f>
        <v>0</v>
      </c>
      <c r="HJ10" s="174">
        <f>SUMIF('Easter One Day 4-16-22 FS'!$B$11:$B$25,$C10,'Easter One Day 4-16-22 FS'!$AW$11:$AW$25)</f>
        <v>0</v>
      </c>
      <c r="HK10" s="174">
        <f>SUMIF('Easter One Day 4-16-22 FS'!$B$11:$B$25,$C10,'Easter One Day 4-16-22 FS'!$AX$11:$AX$25)</f>
        <v>0</v>
      </c>
      <c r="HL10" s="174">
        <f>SUMIF('Easter One Day 4-16-22 FS'!$B$11:$B$25,$C10,'Easter One Day 4-16-22 FS'!$AY$11:$AY$25)</f>
        <v>0</v>
      </c>
      <c r="HM10" s="174">
        <f>SUMIF('Easter One Day 4-16-22 TH'!$B$11:$B$25,$C10,'Easter One Day 4-16-22 TH'!$AU$11:$AU$25)</f>
        <v>0</v>
      </c>
      <c r="HN10" s="174">
        <f>SUMIF('Easter One Day 4-16-22 TH'!$B$11:$B$25,$C10,'Easter One Day 4-16-22 TH'!$AV$11:$AV$25)</f>
        <v>0</v>
      </c>
      <c r="HO10" s="174">
        <f>SUMIF('Easter One Day 4-16-22 TH'!$B$11:$B$25,$C10,'Easter One Day 4-16-22 TH'!$AW$11:$AW$25)</f>
        <v>0</v>
      </c>
      <c r="HP10" s="174">
        <f>SUMIF('Easter One Day 4-16-22 TH'!$B$11:$B$25,$C10,'Easter One Day 4-16-22 TH'!$AX$11:$AX$25)</f>
        <v>0</v>
      </c>
      <c r="HQ10" s="174">
        <f>SUMIF('Easter One Day 4-16-22 TH'!$B$11:$B$25,$C10,'Easter One Day 4-16-22 TH'!$AY$11:$AY$25)</f>
        <v>0</v>
      </c>
      <c r="HR10" s="174">
        <f>SUMIF('Long Distance Race 5-7-22'!$B$11:$B$25,$C10,'Long Distance Race 5-7-22'!$AU$11:$AU$25)</f>
        <v>3</v>
      </c>
      <c r="HS10" s="174">
        <f>SUMIF('Long Distance Race 5-7-22'!$B$11:$B$18,$C10,'Long Distance Race 5-7-22'!$AV$11:$AV$18)</f>
        <v>0</v>
      </c>
      <c r="HT10" s="174">
        <f>SUMIF('Long Distance Race 5-7-22'!$B$11:$B$18,$C10,'Long Distance Race 5-7-22'!$AW$11:$AW$18)</f>
        <v>0</v>
      </c>
      <c r="HU10" s="174">
        <f>SUMIF('Long Distance Race 5-7-22'!$B$11:$B$18,$C10,'Long Distance Race 5-7-22'!$AX$11:$AX$18)</f>
        <v>0</v>
      </c>
      <c r="HV10" s="174">
        <f>SUMIF('Long Distance Race 5-7-22'!$B$11:$B$18,$C10,'Long Distance Race 5-7-22'!$AY$11:$AY$18)</f>
        <v>0</v>
      </c>
      <c r="HW10" s="174">
        <f>SUMIF('Memorial Day Regatta 5-28-22 Op'!$B$11:$B$25,$C10,'Memorial Day Regatta 5-28-22 Op'!$AU$11:$AU$25)</f>
        <v>0</v>
      </c>
      <c r="HX10" s="174">
        <f>SUMIF('Memorial Day Regatta 5-28-22 Op'!$B$11:$B$18,$C10,'Memorial Day Regatta 5-28-22 Op'!$AV$11:$AV$18)</f>
        <v>0</v>
      </c>
      <c r="HY10" s="174">
        <f>SUMIF('Memorial Day Regatta 5-28-22 Op'!$B$11:$B$18,$C10,'Memorial Day Regatta 5-28-22 Op'!$AW$11:$AW$18)</f>
        <v>0</v>
      </c>
      <c r="HZ10" s="174">
        <f>SUMIF('Memorial Day Regatta 5-28-22 Op'!$B$11:$B$18,$C10,'Memorial Day Regatta 5-28-22 Op'!$AX$11:$AX$18)</f>
        <v>0</v>
      </c>
      <c r="IA10" s="174">
        <f>SUMIF('Memorial Day Regatta 5-28-22 Op'!$B$11:$B$18,$C10,'Memorial Day Regatta 5-28-22 Op'!$AY$11:$AY$18)</f>
        <v>0</v>
      </c>
      <c r="IB10" s="174">
        <f>SUMIF('Caldwell Cup 6-25-22 TH'!$B$11:$B$25,$C10,'Caldwell Cup 6-25-22 TH'!$AU$11:$AU$25)</f>
        <v>0</v>
      </c>
      <c r="IC10" s="174">
        <f>SUMIF('Caldwell Cup 6-25-22 TH'!$B$11:$B$25,$C10,'Caldwell Cup 6-25-22 TH'!$AV$11:$AV$25)</f>
        <v>0</v>
      </c>
      <c r="ID10" s="174">
        <f>SUMIF('Caldwell Cup 6-25-22 TH'!$B$11:$B$25,$C10,'Caldwell Cup 6-25-22 TH'!$AW$11:$AW$25)</f>
        <v>0</v>
      </c>
      <c r="IE10" s="174">
        <f>SUMIF('Caldwell Cup 6-25-22 TH'!$B$11:$B$25,$C10,'Caldwell Cup 6-25-22 TH'!$AX$11:$AX$25)</f>
        <v>0</v>
      </c>
      <c r="IF10" s="174">
        <f>SUMIF('Caldwell Cup 6-25-22 TH'!$B$11:$B$25,$C10,'Caldwell Cup 6-25-22 TH'!$AY$11:$AY$25)</f>
        <v>0</v>
      </c>
      <c r="IG10" s="174">
        <f>SUMIF('Caldwell Cup 6-25-22 FS'!$B$11:$B$21,$C10,'Caldwell Cup 6-25-22 FS'!$AU$11:$AU$21)</f>
        <v>4</v>
      </c>
      <c r="IH10" s="174">
        <f>SUMIF('Caldwell Cup 6-25-22 FS'!$B$11:$B$21,$C10,'Caldwell Cup 6-25-22 FS'!$AV$11:$AV$21)</f>
        <v>1</v>
      </c>
      <c r="II10" s="174">
        <f>SUMIF('Caldwell Cup 6-25-22 FS'!$B$11:$B$21,$C10,'Caldwell Cup 6-25-22 FS'!$AW$11:$AW$21)</f>
        <v>4</v>
      </c>
      <c r="IJ10" s="174">
        <f>SUMIF('Caldwell Cup 6-25-22 FS'!$B$11:$B$21,$C10,'Caldwell Cup 6-25-22 FS'!$AX$11:$AX$21)</f>
        <v>6</v>
      </c>
      <c r="IK10" s="174">
        <f>SUMIF('Caldwell Cup 6-25-22 FS'!$B$11:$B$21,$C10,'Caldwell Cup 6-25-22 FS'!$AY$11:$AY$21)</f>
        <v>0</v>
      </c>
      <c r="IL10" s="174">
        <f>SUMIF('Caldwell Cup 6-25-22 Lasers'!$B$11:$B$23,$C10,'Caldwell Cup 6-25-22 Lasers'!$AU$11:$AU$23)</f>
        <v>0</v>
      </c>
      <c r="IM10" s="174">
        <f>SUMIF('Caldwell Cup 6-25-22 Lasers'!$B$11:$B$23,$C10,'Caldwell Cup 6-25-22 Lasers'!$AV$11:$AV$23)</f>
        <v>0</v>
      </c>
      <c r="IN10" s="174">
        <f>SUMIF('Caldwell Cup 6-25-22 Lasers'!$B$11:$B$23,$C10,'Caldwell Cup 6-25-22 Lasers'!$AW$11:$AW$23)</f>
        <v>0</v>
      </c>
      <c r="IO10" s="174">
        <f>SUMIF('Caldwell Cup 6-25-22 Lasers'!$B$11:$B$23,$C10,'Caldwell Cup 6-25-22 Lasers'!$AX$11:$AX$23)</f>
        <v>0</v>
      </c>
      <c r="IP10" s="174">
        <f>SUMIF('Caldwell Cup 6-25-22 Lasers'!$B$11:$B$23,$C10,'Caldwell Cup 6-25-22 Lasers'!$AY$11:$AY$23)</f>
        <v>0</v>
      </c>
      <c r="IQ10" s="174">
        <f>SUMIF('Labor Day Regatta 9-3-22 FS'!$B$11:$B$30,$C10,'Labor Day Regatta 9-3-22 FS'!$AU$11:$AU$30)</f>
        <v>3</v>
      </c>
      <c r="IR10" s="174">
        <f>SUMIF('Labor Day Regatta 9-3-22 FS'!$B$11:$B$30,$C10,'Labor Day Regatta 9-3-22 FS'!$AV$11:$AV$30)</f>
        <v>1</v>
      </c>
      <c r="IS10" s="174">
        <f>SUMIF('Labor Day Regatta 9-3-22 FS'!$B$11:$B$30,$C10,'Labor Day Regatta 9-3-22 FS'!$AW$11:$AW$30)</f>
        <v>1</v>
      </c>
      <c r="IT10" s="174">
        <f>SUMIF('Labor Day Regatta 9-3-22 FS'!$B$11:$B$30,$C10,'Labor Day Regatta 9-3-22 FS'!$AX$11:$AX$30)</f>
        <v>0</v>
      </c>
      <c r="IU10" s="174">
        <f>SUMIF('Labor Day Regatta 9-3-22 FS'!$B$11:$B$30,$C10,'Labor Day Regatta 9-3-22 FS'!$AY$11:$AY$30)</f>
        <v>0</v>
      </c>
      <c r="IV10" s="174">
        <f>SUMIF('2022-09-17 Leukemia Cup FS'!$B$11:$B$26,$C10,'2022-09-17 Leukemia Cup FS'!$AU$11:$AU$26)</f>
        <v>4</v>
      </c>
      <c r="IW10" s="174">
        <f>SUMIF('2022-09-17 Leukemia Cup FS'!$B$11:$B$26,$C10,'2022-09-17 Leukemia Cup FS'!$AV$11:$AV$26)</f>
        <v>3</v>
      </c>
      <c r="IX10" s="174">
        <f>SUMIF('2022-09-17 Leukemia Cup FS'!$B$11:$B$26,$C10,'2022-09-17 Leukemia Cup FS'!$AW$11:$AW$26)</f>
        <v>0</v>
      </c>
      <c r="IY10" s="174">
        <f>SUMIF('2022-09-17 Leukemia Cup FS'!$B$11:$B$26,$C10,'2022-09-17 Leukemia Cup FS'!$AX$11:$AX$26)</f>
        <v>0</v>
      </c>
      <c r="IZ10" s="174">
        <f>SUMIF('2022-09-17 Leukemia Cup FS'!$B$11:$B$26,$C10,'2022-09-17 Leukemia Cup FS'!$AY$11:$AY$26)</f>
        <v>0</v>
      </c>
      <c r="JA10" s="174">
        <f>SUMIF('2022-09-17 Leukemia Cup TH'!$B$11:$B$28,$C10,'2022-09-17 Leukemia Cup TH'!$AU$11:$AU$28)</f>
        <v>0</v>
      </c>
      <c r="JB10" s="174">
        <f>SUMIF('2022-09-17 Leukemia Cup TH'!$B$11:$B$28,$C10,'2022-09-17 Leukemia Cup TH'!$AV$11:$AV$28)</f>
        <v>0</v>
      </c>
      <c r="JC10" s="174">
        <f>SUMIF('2022-09-17 Leukemia Cup TH'!$B$11:$B$28,$C10,'2022-09-17 Leukemia Cup TH'!$AW$11:$AW$28)</f>
        <v>0</v>
      </c>
      <c r="JD10" s="174">
        <f>SUMIF('2022-09-17 Leukemia Cup TH'!$B$11:$B$28,$C10,'2022-09-17 Leukemia Cup TH'!$AX$11:$AX$28)</f>
        <v>0</v>
      </c>
      <c r="JE10" s="174">
        <f>SUMIF('2022-09-17 Leukemia Cup TH'!$B$11:$B$28,$C10,'2022-09-17 Leukemia Cup TH'!$AY$11:$AY$28)</f>
        <v>0</v>
      </c>
      <c r="JF10" s="174">
        <f>SUMIF('Smith-Berry LDR 9-24-22'!$B$11:$B$30,$C10,'Smith-Berry LDR 9-24-22'!$AU$11:$AU$30)</f>
        <v>0</v>
      </c>
      <c r="JG10" s="174">
        <f>SUMIF('Smith-Berry LDR 9-24-22'!$B$11:$B$30,$C10,'Smith-Berry LDR 9-24-22'!$AV$11:$AV$30)</f>
        <v>0</v>
      </c>
      <c r="JH10" s="174">
        <f>SUMIF('Smith-Berry LDR 9-24-22'!$B$11:$B$30,$C10,'Smith-Berry LDR 9-24-22'!$AW$11:$AW$30)</f>
        <v>0</v>
      </c>
      <c r="JI10" s="174">
        <f>SUMIF('Smith-Berry LDR 9-24-22'!$B$11:$B$30,$C10,'Smith-Berry LDR 9-24-22'!$AX$11:$AX$30)</f>
        <v>0</v>
      </c>
      <c r="JJ10" s="174">
        <f>SUMIF('Smith-Berry LDR 9-24-22'!$B$11:$B$30,$C10,'Smith-Berry LDR 9-24-22'!$AY$11:$AY$30)</f>
        <v>0</v>
      </c>
      <c r="JK10" s="174">
        <f>SUMIF('Great Scot 10-1-22 Cham'!$B$11:$B$38,$C10,'Great Scot 10-1-22 Cham'!$AU$11:$AU$38)</f>
        <v>0</v>
      </c>
      <c r="JL10" s="174">
        <f>SUMIF('Great Scot 10-1-22 Cham'!$B$11:$B$38,$C10,'Great Scot 10-1-22 Cham'!$AV$11:$AV$38)</f>
        <v>0</v>
      </c>
      <c r="JM10" s="174">
        <f>SUMIF('Great Scot 10-1-22 Cham'!$B$11:$B$38,$C10,'Great Scot 10-1-22 Cham'!$AW$11:$AW$38)</f>
        <v>0</v>
      </c>
      <c r="JN10" s="174">
        <f>SUMIF('Great Scot 10-1-22 Cham'!$B$11:$B$38,$C10,'Great Scot 10-1-22 Cham'!$AX$11:$AX$38)</f>
        <v>0</v>
      </c>
      <c r="JO10" s="174">
        <f>SUMIF('Great Scot 10-1-22 Cham'!$B$11:$B$38,$C10,'Great Scot 10-1-22 Cham'!$AY$11:$AY$38)</f>
        <v>0</v>
      </c>
      <c r="JP10" s="174">
        <f>SUMIF('Great Scot 10-1-22 Chal'!$B$11:$B$28,$C10,'Great Scot 10-1-22 Chal'!$AU$11:$AU$28)</f>
        <v>4</v>
      </c>
      <c r="JQ10" s="174">
        <f>SUMIF('Great Scot 10-1-22 Chal'!$B$11:$B$28,$C10,'Great Scot 10-1-22 Chal'!$AV$11:$AV$28)</f>
        <v>3</v>
      </c>
      <c r="JR10" s="174">
        <f>SUMIF('Great Scot 10-1-22 Chal'!$B$11:$B$28,$C10,'Great Scot 10-1-22 Chal'!$AW$11:$AW$28)</f>
        <v>3</v>
      </c>
      <c r="JS10" s="174">
        <f>SUMIF('Great Scot 10-1-22 Chal'!$B$11:$B$28,$C10,'Great Scot 10-1-22 Chal'!$AX$11:$AX$28)</f>
        <v>2</v>
      </c>
      <c r="JT10" s="174">
        <f>SUMIF('Great Scot 10-1-22 Chal'!$B$11:$B$28,$C10,'Great Scot 10-1-22 Chal'!$AY$11:$AY$28)</f>
        <v>2</v>
      </c>
      <c r="JU10" s="174">
        <f>SUMIF('Great Pumpkin Regatta 10-15-22'!$B$11:$B$54,$C10,'Great Pumpkin Regatta 10-15-22'!$AU$11:$AU$54)</f>
        <v>0</v>
      </c>
      <c r="JV10" s="174">
        <f>SUMIF('Great Pumpkin Regatta 10-15-22'!$B$11:$B$54,$C10,'Great Pumpkin Regatta 10-15-22'!$AV$11:$AV$54)</f>
        <v>0</v>
      </c>
      <c r="JW10" s="174">
        <f>SUMIF('Great Pumpkin Regatta 10-15-22'!$B$11:$B$54,$C10,'Great Pumpkin Regatta 10-15-22'!$AW$11:$AW$54)</f>
        <v>0</v>
      </c>
      <c r="JX10" s="174">
        <f>SUMIF('Great Pumpkin Regatta 10-15-22'!$B$11:$B$54,$C10,'Great Pumpkin Regatta 10-15-22'!$AX$11:$AX$54)</f>
        <v>0</v>
      </c>
      <c r="JY10" s="174">
        <f>SUMIF('Great Pumpkin Regatta 10-15-22'!$B$11:$B$54,$C10,'Great Pumpkin Regatta 10-15-22'!$AY$11:$AY$54)</f>
        <v>0</v>
      </c>
      <c r="JZ10" s="174">
        <f>SUMIF('One Day Regatta 10-29-22 FS'!$B$11:$B$19,$C10,'One Day Regatta 10-29-22 FS'!$AU$11:$AU$19)</f>
        <v>0</v>
      </c>
      <c r="KA10" s="174">
        <f>SUMIF('One Day Regatta 10-29-22 FS'!$B$11:$B$19,$C10,'One Day Regatta 10-29-22 FS'!$AV$11:$AV$19)</f>
        <v>0</v>
      </c>
      <c r="KB10" s="174">
        <f>SUMIF('One Day Regatta 10-29-22 FS'!$B$11:$B$19,$C10,'One Day Regatta 10-29-22 FS'!$AW$11:$AW$19)</f>
        <v>0</v>
      </c>
      <c r="KC10" s="174">
        <f>SUMIF('One Day Regatta 10-29-22 FS'!$B$11:$B$19,$C10,'One Day Regatta 10-29-22 FS'!$AX$11:$AX$19)</f>
        <v>0</v>
      </c>
      <c r="KD10" s="174">
        <f>SUMIF('One Day Regatta 10-29-22 FS'!$B$11:$B$19,$C10,'One Day Regatta 10-29-22 FS'!$AY$11:$AY$19)</f>
        <v>0</v>
      </c>
    </row>
    <row r="11" spans="1:290" ht="15" customHeight="1" x14ac:dyDescent="0.2">
      <c r="A11" s="400" t="s">
        <v>1369</v>
      </c>
      <c r="B11" s="134">
        <f t="shared" si="8"/>
        <v>2</v>
      </c>
      <c r="C11" s="170" t="s">
        <v>280</v>
      </c>
      <c r="D11" s="171">
        <f t="shared" si="9"/>
        <v>15</v>
      </c>
      <c r="E11" s="172">
        <f t="shared" si="10"/>
        <v>109</v>
      </c>
      <c r="F11" s="171">
        <f t="shared" si="11"/>
        <v>109</v>
      </c>
      <c r="G11" s="171">
        <v>0</v>
      </c>
      <c r="H11" s="171">
        <f t="shared" si="12"/>
        <v>109</v>
      </c>
      <c r="I11" s="173">
        <f t="shared" si="13"/>
        <v>7.2666666666666671E-2</v>
      </c>
      <c r="J11" s="173"/>
      <c r="K11" s="174">
        <f>SUMIF('Saturday Race 11-06-21'!$B$11:$B$21,$C11,'Saturday Race 11-06-21'!$AU$11:$AU$21)</f>
        <v>0</v>
      </c>
      <c r="L11" s="174">
        <f>SUMIF('Saturday Race 11-06-21'!$B$11:$B$21,$C11,'Saturday Race 11-06-21'!$AV$11:$AV$21)</f>
        <v>0</v>
      </c>
      <c r="M11" s="174">
        <f>SUMIF('Saturday Race 11-06-21'!$B$11:$B$21,$C11,'Saturday Race 11-06-21'!$AW$11:$AW$21)</f>
        <v>0</v>
      </c>
      <c r="N11" s="174">
        <f>SUMIF('Saturday Race 11-06-21'!$B$11:$B$21,$C11,'Saturday Race 11-06-21'!$AX$11:$AX$21)</f>
        <v>0</v>
      </c>
      <c r="O11" s="174">
        <f>SUMIF('Saturday Race 11-06-21'!$B$11:$B$21,$C11,'Saturday Race 11-06-21'!$AY$11:$AY$21)</f>
        <v>0</v>
      </c>
      <c r="P11" s="174">
        <f>SUMIF('Saturday Race 11-20-21'!$B$11:$B$20,$C11,'Saturday Race 11-20-21'!$AU$11:$AU$20)</f>
        <v>0</v>
      </c>
      <c r="Q11" s="174">
        <f>SUMIF('Saturday Race 11-20-21'!$B$11:$B$20,$C11,'Saturday Race 11-20-21'!$AV$11:$AV$20)</f>
        <v>0</v>
      </c>
      <c r="R11" s="174">
        <f>SUMIF('Saturday Race 11-20-21'!$B$11:$B$20,$C11,'Saturday Race 11-20-21'!$AW$11:$AW$20)</f>
        <v>0</v>
      </c>
      <c r="S11" s="174">
        <f>SUMIF('Saturday Race 11-20-21'!$B$11:$B$20,$C11,'Saturday Race 11-20-21'!$AX$11:$AX$20)</f>
        <v>0</v>
      </c>
      <c r="T11" s="174">
        <f>SUMIF('Saturday Race 11-20-21'!$B$11:$B$20,$C11,'Saturday Race 11-20-21'!$AY$11:$AY$20)</f>
        <v>0</v>
      </c>
      <c r="U11" s="174">
        <f>SUMIF('Saturday Race 1-08-22'!$B$11:$B$20,$C11,'Saturday Race 1-08-22'!$AU$11:$AU$20)</f>
        <v>8</v>
      </c>
      <c r="V11" s="174">
        <f>SUMIF('Saturday Race 1-08-22'!$B$11:$B$20,$C11,'Saturday Race 1-08-22'!$AV$11:$AV$20)</f>
        <v>7</v>
      </c>
      <c r="W11" s="174">
        <f>SUMIF('Saturday Race 1-08-22'!$B$11:$B$20,$C11,'Saturday Race 1-08-22'!$AW$11:$AW$20)</f>
        <v>8</v>
      </c>
      <c r="X11" s="174">
        <f>SUMIF('Saturday Race 1-08-22'!$B$11:$B$20,$C11,'Saturday Race 1-08-22'!$AX$11:$AX$20)</f>
        <v>8</v>
      </c>
      <c r="Y11" s="174">
        <f>SUMIF('Saturday Race 1-08-22'!$B$11:$B$20,$C11,'Saturday Race 1-08-22'!$AY$11:$AY$20)</f>
        <v>5</v>
      </c>
      <c r="Z11" s="174">
        <f>SUMIF('Saturday Race 1-22-22'!$B$11:$B$20,$C11,'Saturday Race 1-22-22'!$AU$11:$AU$20)</f>
        <v>0</v>
      </c>
      <c r="AA11" s="174">
        <f>SUMIF('Saturday Race 1-22-22'!$B$11:$B$20,$C11,'Saturday Race 1-22-22'!$AV$11:$AV$20)</f>
        <v>0</v>
      </c>
      <c r="AB11" s="174">
        <f>SUMIF('Saturday Race 1-22-22'!$B$11:$B$20,$C11,'Saturday Race 1-22-22'!$AW$11:$AW$20)</f>
        <v>0</v>
      </c>
      <c r="AC11" s="174">
        <f>SUMIF('Saturday Race 1-22-22'!$B$11:$B$20,$C11,'Saturday Race 1-22-22'!$AX$11:$AX$20)</f>
        <v>0</v>
      </c>
      <c r="AD11" s="174">
        <f>SUMIF('Saturday Race 1-22-22'!$B$11:$B$20,$C11,'Saturday Race 1-22-22'!$AY$11:$AY$20)</f>
        <v>0</v>
      </c>
      <c r="AE11" s="174">
        <f>SUMIF('Sunday Race 2-6-22'!$B$11:$B$20,$C11,'Sunday Race 2-6-22'!$AU$11:$AU$20)</f>
        <v>4</v>
      </c>
      <c r="AF11" s="174">
        <f>SUMIF('Sunday Race 2-6-22'!$B$11:$B$20,$C11,'Sunday Race 2-6-22'!$AV$11:$AV$20)</f>
        <v>0</v>
      </c>
      <c r="AG11" s="174">
        <f>SUMIF('Sunday Race 2-6-22'!$B$11:$B$20,$C11,'Sunday Race 2-6-22'!$AW$11:$AW$20)</f>
        <v>0</v>
      </c>
      <c r="AH11" s="174">
        <f>SUMIF('Sunday Race 2-6-22'!$B$11:$B$20,$C11,'Sunday Race 2-6-22'!$AX$11:$AX$20)</f>
        <v>0</v>
      </c>
      <c r="AI11" s="174">
        <f>SUMIF('Sunday Race 2-6-22'!$B$11:$B$20,$C11,'Sunday Race 2-6-22'!$AY$11:$AY$20)</f>
        <v>0</v>
      </c>
      <c r="AJ11" s="174">
        <f>SUMIF('Sunday Race 2-20-22'!$B$11:$B$26,$C11,'Sunday Race 2-20-22'!$AU$11:$AU$26)</f>
        <v>9</v>
      </c>
      <c r="AK11" s="174">
        <f>SUMIF('Sunday Race 2-20-22'!$B$11:$B$26,$C11,'Sunday Race 2-20-22'!$AV$11:$AV$26)</f>
        <v>9</v>
      </c>
      <c r="AL11" s="174">
        <f>SUMIF('Sunday Race 2-20-22'!$B$11:$B$26,$C11,'Sunday Race 2-20-22'!$AW$11:$AW$26)</f>
        <v>7</v>
      </c>
      <c r="AM11" s="174">
        <f>SUMIF('Sunday Race 2-20-22'!$B$11:$B$26,$C11,'Sunday Race 2-20-22'!$AX$11:$AX$26)</f>
        <v>0</v>
      </c>
      <c r="AN11" s="174">
        <f>SUMIF('Sunday Race 2-20-22'!$B$11:$B$26,$C11,'Sunday Race 2-20-22'!$AY$11:$AY$26)</f>
        <v>0</v>
      </c>
      <c r="AO11" s="174">
        <f>SUMIF('Sunday Race 2-27-22'!$B$11:$B$20,$C11,'Sunday Race 2-27-22'!$AU$11:$AU$20)</f>
        <v>0</v>
      </c>
      <c r="AP11" s="174">
        <f>SUMIF('Sunday Race 2-27-22'!$B$11:$B$20,$C11,'Sunday Race 2-27-22'!$AV$11:$AV$20)</f>
        <v>0</v>
      </c>
      <c r="AQ11" s="174">
        <f>SUMIF('Sunday Race 2-27-22'!$B$11:$B$20,$C11,'Sunday Race 2-27-22'!$AW$11:$AW$20)</f>
        <v>0</v>
      </c>
      <c r="AR11" s="174">
        <f>SUMIF('Sunday Race 2-27-22'!$B$11:$B$20,$C11,'Sunday Race 2-27-22'!$AX$11:$AX$20)</f>
        <v>0</v>
      </c>
      <c r="AS11" s="174">
        <f>SUMIF('Sunday Race 2-27-22'!$B$11:$B$20,$C11,'Sunday Race 2-27-22'!$AY$11:$AY$20)</f>
        <v>0</v>
      </c>
      <c r="AT11" s="174">
        <f>SUMIF('Sunday Race 3-13-22'!$B$11:$B$25,$C11,'Sunday Race 3-13-22'!$AU$11:$AU$25)</f>
        <v>0</v>
      </c>
      <c r="AU11" s="174">
        <f>SUMIF('Sunday Race 3-13-22'!$B$11:$B$25,$C11,'Sunday Race 3-13-22'!$AV$11:$AV$25)</f>
        <v>0</v>
      </c>
      <c r="AV11" s="174">
        <f>SUMIF('Sunday Race 3-13-22'!$B$11:$B$25,$C11,'Sunday Race 3-13-22'!$AW$11:$AW$25)</f>
        <v>0</v>
      </c>
      <c r="AW11" s="174">
        <f>SUMIF('Sunday Race 3-13-22'!$B$11:$B$25,$C11,'Sunday Race 3-13-22'!$AX$11:$AX$25)</f>
        <v>0</v>
      </c>
      <c r="AX11" s="174">
        <f>SUMIF('Sunday Race 3-13-22'!$B$11:$B$25,$C11,'Sunday Race 3-13-22'!$AY$11:$AY$25)</f>
        <v>0</v>
      </c>
      <c r="AY11" s="174">
        <f>SUMIF('Saturday Race 3-19-22'!$B$11:$B$15,$C11,'Saturday Race 3-19-22'!$AU$11:$AU$15)</f>
        <v>0</v>
      </c>
      <c r="AZ11" s="174">
        <f>SUMIF('Saturday Race 3-19-22'!$B$11:$B$15,$C11,'Saturday Race 3-19-22'!$AV$11:$AV$15)</f>
        <v>0</v>
      </c>
      <c r="BA11" s="174">
        <f>SUMIF('Saturday Race 3-19-22'!$B$11:$B$15,$C11,'Saturday Race 3-19-22'!$AW$11:$AW$15)</f>
        <v>0</v>
      </c>
      <c r="BB11" s="174">
        <f>SUMIF('Saturday Race 3-19-22'!$B$11:$B$15,$C11,'Saturday Race 3-19-22'!$AX$11:$AX$15)</f>
        <v>0</v>
      </c>
      <c r="BC11" s="174">
        <f>SUMIF('Saturday Race 3-19-22'!$B$11:$B$15,$C11,'Saturday Race 3-19-22'!$AY$11:$AY$15)</f>
        <v>0</v>
      </c>
      <c r="BD11" s="174">
        <f>SUMIF('Sunday Races 4-10-22'!$B$11:$B$26,$C11,'Sunday Races 4-10-22'!$AU$11:$AU$26)</f>
        <v>0</v>
      </c>
      <c r="BE11" s="174">
        <f>SUMIF('Sunday Races 4-10-22'!$B$11:$B$26,$C11,'Sunday Races 4-10-22'!$AV$11:$AV$26)</f>
        <v>0</v>
      </c>
      <c r="BF11" s="174">
        <f>SUMIF('Sunday Races 4-10-22'!$B$11:$B$26,$C11,'Sunday Races 4-10-22'!$AW$11:$AW$26)</f>
        <v>0</v>
      </c>
      <c r="BG11" s="174">
        <f>SUMIF('Sunday Races 4-10-22'!$B$11:$B$26,$C11,'Sunday Races 4-10-22'!$AX$11:$AX$26)</f>
        <v>0</v>
      </c>
      <c r="BH11" s="174">
        <f>SUMIF('Sunday Races 4-10-22'!$B$11:$B$26,$C11,'Sunday Races 4-10-22'!$AY$11:$AY$26)</f>
        <v>0</v>
      </c>
      <c r="BI11" s="174">
        <f>SUMIF('Sunday Races 5-1-22'!$B$11:$B$28,$C11,'Sunday Races 5-1-22'!$AU$11:$AU$28)</f>
        <v>0</v>
      </c>
      <c r="BJ11" s="174">
        <f>SUMIF('Sunday Races 5-1-22'!$B$11:$B$28,$C11,'Sunday Races 5-1-22'!$AV$11:$AV$28)</f>
        <v>0</v>
      </c>
      <c r="BK11" s="174">
        <f>SUMIF('Sunday Races 5-1-22'!$B$11:$B$28,$C11,'Sunday Races 5-1-22'!$AW$11:$AW$28)</f>
        <v>0</v>
      </c>
      <c r="BL11" s="174">
        <f>SUMIF('Sunday Races 5-1-22'!$B$11:$B$28,$C11,'Sunday Races 5-1-22'!$AX$11:$AX$28)</f>
        <v>0</v>
      </c>
      <c r="BM11" s="174">
        <f>SUMIF('Sunday Races 5-1-22'!$B$11:$B$28,$C11,'Sunday Races 5-1-22'!$AY$11:$AY$28)</f>
        <v>0</v>
      </c>
      <c r="BN11" s="174">
        <f>SUMIF('Sunday Races 6-5-22'!$B$11:$B$28,$C11,'Sunday Races 6-5-22'!$AU$11:$AU$28)</f>
        <v>0</v>
      </c>
      <c r="BO11" s="174">
        <f>SUMIF('Sunday Races 6-5-22'!$B$11:$B$28,$C11,'Sunday Races 6-5-22'!$AV$11:$AV$28)</f>
        <v>0</v>
      </c>
      <c r="BP11" s="174">
        <f>SUMIF('Sunday Races 6-5-22'!$B$11:$B$28,$C11,'Sunday Races 6-5-22'!$AW$11:$AW$28)</f>
        <v>0</v>
      </c>
      <c r="BQ11" s="174">
        <f>SUMIF('Sunday Races 6-5-22'!$B$11:$B$28,$C11,'Sunday Races 6-5-22'!$AX$11:$AX$28)</f>
        <v>0</v>
      </c>
      <c r="BR11" s="174">
        <f>SUMIF('Sunday Races 6-5-22'!$B$11:$B$28,$C11,'Sunday Races 6-5-22'!$AY$11:$AY$28)</f>
        <v>0</v>
      </c>
      <c r="BS11" s="174">
        <f>SUMIF('Sunday Races 6-12-22'!$B$11:$B$24,$C11,'Sunday Races 6-12-22'!$AU$11:$AU$24)</f>
        <v>0</v>
      </c>
      <c r="BT11" s="174">
        <f>SUMIF('Sunday Races 6-12-22'!$B$11:$B$24,$C11,'Sunday Races 6-12-22'!$AV$11:$AV$24)</f>
        <v>0</v>
      </c>
      <c r="BU11" s="174">
        <f>SUMIF('Sunday Races 6-12-22'!$B$11:$B$24,$C11,'Sunday Races 6-12-22'!$AW$11:$AW$24)</f>
        <v>0</v>
      </c>
      <c r="BV11" s="174">
        <f>SUMIF('Sunday Races 6-12-22'!$B$11:$B$24,$C11,'Sunday Races 6-12-22'!$AX$11:$AX$24)</f>
        <v>0</v>
      </c>
      <c r="BW11" s="174">
        <f>SUMIF('Sunday Races 6-12-22'!$B$11:$B$24,$C11,'Sunday Races 6-12-22'!$AY$11:$AY$24)</f>
        <v>0</v>
      </c>
      <c r="BX11" s="174">
        <f>SUMIF('Saturday Races 6-18-22'!$B$11:$B$24,$C11,'Saturday Races 6-18-22'!$AU$11:$AU$24)</f>
        <v>0</v>
      </c>
      <c r="BY11" s="174">
        <f>SUMIF('Saturday Races 6-18-22'!$B$11:$B$24,$C11,'Saturday Races 6-18-22'!$AV$11:$AV$24)</f>
        <v>0</v>
      </c>
      <c r="BZ11" s="174">
        <f>SUMIF('Saturday Races 6-18-22'!$B$11:$B$24,$C11,'Saturday Races 6-18-22'!$AW$11:$AW$24)</f>
        <v>0</v>
      </c>
      <c r="CA11" s="174">
        <f>SUMIF('Saturday Races 6-18-22'!$B$11:$B$24,$C11,'Saturday Races 6-18-22'!$AX$11:$AX$24)</f>
        <v>0</v>
      </c>
      <c r="CB11" s="174">
        <f>SUMIF('Saturday Races 6-18-22'!$B$11:$B$24,$C11,'Saturday Races 6-18-22'!$AY$11:$AY$24)</f>
        <v>0</v>
      </c>
      <c r="CC11" s="174">
        <f>SUMIF('Sunday Races 7-3-22'!$B$11:$B$26,$C11,'Sunday Races 7-3-22'!$AU$11:$AU$26)</f>
        <v>0</v>
      </c>
      <c r="CD11" s="174">
        <f>SUMIF('Sunday Races 7-3-22'!$B$11:$B$26,$C11,'Sunday Races 7-3-22'!$AV$11:$AV$26)</f>
        <v>0</v>
      </c>
      <c r="CE11" s="174">
        <f>SUMIF('Sunday Races 7-3-22'!$B$11:$B$26,$C11,'Sunday Races 7-3-22'!$AW$11:$AW$26)</f>
        <v>0</v>
      </c>
      <c r="CF11" s="174">
        <f>SUMIF('Sunday Races 7-3-22'!$B$11:$B$26,$C11,'Sunday Races 7-3-22'!$AX$11:$AX$26)</f>
        <v>0</v>
      </c>
      <c r="CG11" s="174">
        <f>SUMIF('Sunday Races 7-3-22'!$B$11:$B$26,$C11,'Sunday Races 7-3-22'!$AY$11:$AY$26)</f>
        <v>0</v>
      </c>
      <c r="CH11" s="174">
        <f>SUMIF('Sunday Races 7-31-22'!$B$11:$B$26,$C11,'Sunday Races 7-31-22'!$AU$11:$AU$26)</f>
        <v>9</v>
      </c>
      <c r="CI11" s="174">
        <f>SUMIF('Sunday Races 7-31-22'!$B$11:$B$26,$C11,'Sunday Races 7-31-22'!$AV$11:$AV$26)</f>
        <v>9</v>
      </c>
      <c r="CJ11" s="174">
        <f>SUMIF('Sunday Races 7-31-22'!$B$11:$B$26,$C11,'Sunday Races 7-31-22'!$AW$11:$AW$26)</f>
        <v>9</v>
      </c>
      <c r="CK11" s="174">
        <f>SUMIF('Sunday Races 7-31-22'!$B$11:$B$26,$C11,'Sunday Races 7-31-22'!$AX$11:$AX$26)</f>
        <v>0</v>
      </c>
      <c r="CL11" s="174">
        <f>SUMIF('Sunday Races 7-31-22'!$B$11:$B$26,$C11,'Sunday Races 7-31-22'!$AY$11:$AY$26)</f>
        <v>0</v>
      </c>
      <c r="CM11" s="174">
        <f>SUMIF('Sunday Races 8-14-22'!$B$11:$B$26,$C11,'Sunday Races 8-14-22'!$AU$11:$AU$26)</f>
        <v>5</v>
      </c>
      <c r="CN11" s="174">
        <f>SUMIF('Sunday Races 8-14-22'!$B$11:$B$26,$C11,'Sunday Races 8-14-22'!$AV$11:$AV$26)</f>
        <v>6</v>
      </c>
      <c r="CO11" s="174">
        <f>SUMIF('Sunday Races 8-14-22'!$B$11:$B$26,$C11,'Sunday Races 8-14-22'!$AW$11:$AW$26)</f>
        <v>6</v>
      </c>
      <c r="CP11" s="174">
        <f>SUMIF('Sunday Races 8-14-22'!$B$11:$B$26,$C11,'Sunday Races 8-14-22'!$AX$11:$AX$26)</f>
        <v>0</v>
      </c>
      <c r="CQ11" s="174">
        <f>SUMIF('Sunday Races 8-14-22'!$B$11:$B$26,$C11,'Sunday Races 8-14-22'!$AY$11:$AY$26)</f>
        <v>0</v>
      </c>
      <c r="CR11" s="174">
        <f>SUMIF('Saturday Races 8-20-22'!$B$11:$B$26,$C11,'Saturday Races 8-20-22'!$AU$11:$AU$26)</f>
        <v>0</v>
      </c>
      <c r="CS11" s="174">
        <f>SUMIF('Saturday Races 8-20-22'!$B$11:$B$26,$C11,'Saturday Races 8-20-22'!$AV$11:$AV$26)</f>
        <v>0</v>
      </c>
      <c r="CT11" s="174">
        <f>SUMIF('Saturday Races 8-20-22'!$B$11:$B$26,$C11,'Saturday Races 8-20-22'!$AW$11:$AW$26)</f>
        <v>0</v>
      </c>
      <c r="CU11" s="174">
        <f>SUMIF('Saturday Races 8-20-22'!$B$11:$B$26,$C11,'Saturday Races 8-20-22'!$AX$11:$AX$26)</f>
        <v>0</v>
      </c>
      <c r="CV11" s="174">
        <f>SUMIF('Saturday Races 8-20-22'!$B$11:$B$26,$C11,'Saturday Races 8-20-22'!$AY$11:$AY$26)</f>
        <v>0</v>
      </c>
      <c r="CW11" s="174">
        <f>SUMIF('Sunday Races 9-11-22'!$B$11:$B$20,$C11,'Sunday Races 9-11-22'!$AU$11:$AU$20)</f>
        <v>0</v>
      </c>
      <c r="CX11" s="174">
        <f>SUMIF('Sunday Races 9-11-22'!$B$11:$B$20,$C11,'Sunday Races 9-11-22'!$AV$11:$AV$20)</f>
        <v>0</v>
      </c>
      <c r="CY11" s="174">
        <f>SUMIF('Sunday Races 9-11-22'!$B$11:$B$20,$C11,'Sunday Races 9-11-22'!$AW$11:$AW$20)</f>
        <v>0</v>
      </c>
      <c r="CZ11" s="174">
        <f>SUMIF('Sunday Races 9-11-22'!$B$11:$B$20,$C11,'Sunday Races 9-11-22'!$AX$11:$AX$20)</f>
        <v>0</v>
      </c>
      <c r="DA11" s="174">
        <f>SUMIF('Sunday Races 9-11-22'!$B$11:$B$20,$C11,'Sunday Races 9-11-22'!$AY$11:$AY$20)</f>
        <v>0</v>
      </c>
      <c r="DB11" s="174">
        <f>SUMIF('Sunday Races 10-9-22'!$B$11:$B$21,$C11,'Sunday Races 10-9-22'!$AU$11:$AU$21)</f>
        <v>0</v>
      </c>
      <c r="DC11" s="174">
        <f>SUMIF('Sunday Races 10-9-22'!$B$11:$B$21,$C11,'Sunday Races 10-9-22'!$AV$11:$AV$21)</f>
        <v>0</v>
      </c>
      <c r="DD11" s="174">
        <f>SUMIF('Sunday Races 10-9-22'!$B$11:$B$21,$C11,'Sunday Races 10-9-22'!$AW$11:$AW$21)</f>
        <v>0</v>
      </c>
      <c r="DE11" s="174">
        <f>SUMIF('Sunday Races 10-9-22'!$B$11:$B$21,$C11,'Sunday Races 10-9-22'!$AX$11:$AX$21)</f>
        <v>0</v>
      </c>
      <c r="DF11" s="174">
        <f>SUMIF('Sunday Races 10-9-22'!$B$11:$B$21,$C11,'Sunday Races 10-9-22'!$AY$11:$AY$21)</f>
        <v>0</v>
      </c>
      <c r="DG11" s="174">
        <f>SUMIF('Sunday Races 10-23-22'!$B$11:$B$22,$C11,'Sunday Races 10-23-22'!$AU$11:$AU$22)</f>
        <v>0</v>
      </c>
      <c r="DH11" s="174">
        <f>SUMIF('Sunday Races 10-23-22'!$B$11:$B$22,$C11,'Sunday Races 10-23-22'!$AV$11:$AV$22)</f>
        <v>0</v>
      </c>
      <c r="DI11" s="174">
        <f>SUMIF('Sunday Races 10-23-22'!$B$11:$B$22,$C11,'Sunday Races 10-23-22'!$AW$11:$AW$22)</f>
        <v>0</v>
      </c>
      <c r="DJ11" s="174">
        <f>SUMIF('Sunday Races 10-23-22'!$B$11:$B$22,$C11,'Sunday Races 10-23-22'!$AX$11:$AX$22)</f>
        <v>0</v>
      </c>
      <c r="DK11" s="174">
        <f>SUMIF('Sunday Races 10-23-22'!$B$11:$B$22,$C11,'Sunday Races 10-23-22'!$AY$11:$AY$22)</f>
        <v>0</v>
      </c>
      <c r="DL11" s="175"/>
      <c r="DM11" s="176"/>
      <c r="DN11" s="177">
        <f t="shared" si="14"/>
        <v>9</v>
      </c>
      <c r="DO11" s="177">
        <f t="shared" si="14"/>
        <v>9</v>
      </c>
      <c r="DP11" s="177">
        <f t="shared" si="14"/>
        <v>9</v>
      </c>
      <c r="DQ11" s="177">
        <f t="shared" si="14"/>
        <v>9</v>
      </c>
      <c r="DR11" s="177">
        <f t="shared" si="14"/>
        <v>9</v>
      </c>
      <c r="DS11" s="177">
        <f t="shared" si="14"/>
        <v>8</v>
      </c>
      <c r="DT11" s="177">
        <f t="shared" si="14"/>
        <v>8</v>
      </c>
      <c r="DU11" s="177">
        <f t="shared" si="14"/>
        <v>8</v>
      </c>
      <c r="DV11" s="177">
        <f t="shared" si="14"/>
        <v>7</v>
      </c>
      <c r="DW11" s="177">
        <f t="shared" si="14"/>
        <v>7</v>
      </c>
      <c r="DX11" s="177">
        <f t="shared" si="15"/>
        <v>6</v>
      </c>
      <c r="DY11" s="177">
        <f t="shared" si="15"/>
        <v>6</v>
      </c>
      <c r="DZ11" s="177">
        <f t="shared" si="15"/>
        <v>5</v>
      </c>
      <c r="EA11" s="177">
        <f t="shared" si="15"/>
        <v>5</v>
      </c>
      <c r="EB11" s="177">
        <f t="shared" si="15"/>
        <v>4</v>
      </c>
      <c r="EC11" s="177">
        <f t="shared" si="15"/>
        <v>0</v>
      </c>
      <c r="ED11" s="177">
        <f t="shared" si="15"/>
        <v>0</v>
      </c>
      <c r="EE11" s="177">
        <f t="shared" si="15"/>
        <v>0</v>
      </c>
      <c r="EF11" s="177">
        <f t="shared" si="15"/>
        <v>0</v>
      </c>
      <c r="EG11" s="177">
        <f t="shared" si="15"/>
        <v>0</v>
      </c>
      <c r="EH11" s="177">
        <f t="shared" si="16"/>
        <v>0</v>
      </c>
      <c r="EI11" s="177">
        <f t="shared" si="16"/>
        <v>0</v>
      </c>
      <c r="EJ11" s="177">
        <f t="shared" si="16"/>
        <v>0</v>
      </c>
      <c r="EK11" s="177">
        <f t="shared" si="16"/>
        <v>0</v>
      </c>
      <c r="EL11" s="177">
        <f t="shared" si="16"/>
        <v>0</v>
      </c>
      <c r="EM11" s="177">
        <f t="shared" si="16"/>
        <v>0</v>
      </c>
      <c r="EN11" s="177">
        <f t="shared" si="16"/>
        <v>0</v>
      </c>
      <c r="EO11" s="177">
        <f t="shared" si="16"/>
        <v>0</v>
      </c>
      <c r="EP11" s="177">
        <f t="shared" si="16"/>
        <v>0</v>
      </c>
      <c r="EQ11" s="177">
        <f t="shared" si="16"/>
        <v>0</v>
      </c>
      <c r="ER11" s="177">
        <f t="shared" si="17"/>
        <v>0</v>
      </c>
      <c r="ES11" s="177">
        <f t="shared" si="17"/>
        <v>0</v>
      </c>
      <c r="ET11" s="177">
        <f t="shared" si="17"/>
        <v>0</v>
      </c>
      <c r="EU11" s="177">
        <f t="shared" si="17"/>
        <v>0</v>
      </c>
      <c r="EV11" s="177">
        <f t="shared" si="17"/>
        <v>0</v>
      </c>
      <c r="EW11" s="177">
        <f t="shared" si="17"/>
        <v>0</v>
      </c>
      <c r="EX11" s="177">
        <f t="shared" si="17"/>
        <v>0</v>
      </c>
      <c r="EY11" s="177">
        <f t="shared" si="17"/>
        <v>0</v>
      </c>
      <c r="EZ11" s="177">
        <f t="shared" si="17"/>
        <v>0</v>
      </c>
      <c r="FA11" s="177">
        <f t="shared" si="17"/>
        <v>0</v>
      </c>
      <c r="FB11" s="177">
        <f t="shared" si="18"/>
        <v>0</v>
      </c>
      <c r="FC11" s="177">
        <f t="shared" si="18"/>
        <v>0</v>
      </c>
      <c r="FD11" s="177">
        <f t="shared" si="18"/>
        <v>0</v>
      </c>
      <c r="FE11" s="177">
        <f t="shared" si="18"/>
        <v>0</v>
      </c>
      <c r="FF11" s="177">
        <f t="shared" si="18"/>
        <v>0</v>
      </c>
      <c r="FG11" s="177">
        <f t="shared" si="18"/>
        <v>0</v>
      </c>
      <c r="FH11" s="177">
        <f t="shared" si="18"/>
        <v>0</v>
      </c>
      <c r="FI11" s="177">
        <f t="shared" si="18"/>
        <v>0</v>
      </c>
      <c r="FJ11" s="177">
        <f t="shared" si="18"/>
        <v>0</v>
      </c>
      <c r="FK11" s="177">
        <f t="shared" si="18"/>
        <v>0</v>
      </c>
      <c r="FL11" s="177">
        <f t="shared" si="19"/>
        <v>0</v>
      </c>
      <c r="FM11" s="177">
        <f t="shared" si="19"/>
        <v>0</v>
      </c>
      <c r="FN11" s="177">
        <f t="shared" si="19"/>
        <v>0</v>
      </c>
      <c r="FO11" s="177">
        <f t="shared" si="19"/>
        <v>0</v>
      </c>
      <c r="FP11" s="177">
        <f t="shared" si="19"/>
        <v>0</v>
      </c>
      <c r="FQ11" s="177">
        <f t="shared" si="19"/>
        <v>0</v>
      </c>
      <c r="FR11" s="177">
        <f t="shared" si="19"/>
        <v>0</v>
      </c>
      <c r="FS11" s="177">
        <f t="shared" si="19"/>
        <v>0</v>
      </c>
      <c r="FT11" s="177">
        <f t="shared" si="19"/>
        <v>0</v>
      </c>
      <c r="FU11" s="177">
        <f t="shared" si="19"/>
        <v>0</v>
      </c>
      <c r="FV11" s="177">
        <f t="shared" si="19"/>
        <v>0</v>
      </c>
      <c r="FW11" s="177">
        <f t="shared" si="19"/>
        <v>0</v>
      </c>
      <c r="FX11" s="177">
        <f t="shared" si="19"/>
        <v>0</v>
      </c>
      <c r="FY11" s="177">
        <f t="shared" si="19"/>
        <v>0</v>
      </c>
      <c r="FZ11" s="177">
        <f t="shared" si="19"/>
        <v>0</v>
      </c>
      <c r="GA11" s="177"/>
      <c r="GB11" s="229">
        <f t="shared" si="20"/>
        <v>59</v>
      </c>
      <c r="GC11" s="229">
        <f t="shared" si="21"/>
        <v>6</v>
      </c>
      <c r="GD11" s="174">
        <f>SUMIF('One Day 12-04-21 Scots'!$B$11:$B$24,$C11,'One Day 12-04-21 Scots'!$AU$11:$AU$24)</f>
        <v>0</v>
      </c>
      <c r="GE11" s="174">
        <f>SUMIF('One Day 12-04-21 Scots'!$B$11:$B$24,$C11,'One Day 12-04-21 Scots'!$AV$11:$AV$24)</f>
        <v>0</v>
      </c>
      <c r="GF11" s="174">
        <f>SUMIF('One Day 12-04-21 Scots'!$B$11:$B$24,$C11,'One Day 12-04-21 Scots'!$AW$11:$AW$24)</f>
        <v>0</v>
      </c>
      <c r="GG11" s="174">
        <f>SUMIF('One Day 12-04-21 Scots'!$B$11:$B$24,$C11,'One Day 12-04-21 Scots'!$AX$11:$AX$24)</f>
        <v>0</v>
      </c>
      <c r="GH11" s="174">
        <f>SUMIF('One Day 12-04-21 Scots'!$B$11:$B$24,$C11,'One Day 12-04-21 Scots'!$AY$11:$AY$24)</f>
        <v>0</v>
      </c>
      <c r="GI11" s="174">
        <f>SUMIF('One Day 12-04-21 Thistles'!$B$11:$B$25,$C11,'One Day 12-04-21 Thistles'!$AU$11:$AU$25)</f>
        <v>0</v>
      </c>
      <c r="GJ11" s="174">
        <f>SUMIF('One Day 12-04-21 Thistles'!$B$11:$B$25,$C11,'One Day 12-04-21 Thistles'!$AV$11:$AV$25)</f>
        <v>0</v>
      </c>
      <c r="GK11" s="174">
        <f>SUMIF('One Day 12-04-21 Thistles'!$B$11:$B$25,$C11,'One Day 12-04-21 Thistles'!$AW$11:$AW$25)</f>
        <v>0</v>
      </c>
      <c r="GL11" s="174">
        <f>SUMIF('One Day 12-04-21 Thistles'!$B$11:$B$25,$C11,'One Day 12-04-21 Thistles'!$AX$11:$AX$25)</f>
        <v>0</v>
      </c>
      <c r="GM11" s="174">
        <f>SUMIF('One Day 12-04-21 Thistles'!$B$11:$B$25,$C11,'One Day 12-04-21 Thistles'!$AY$11:$AY$25)</f>
        <v>0</v>
      </c>
      <c r="GN11" s="174">
        <f>SUMIF('Chili One Day 2-12-22 Scots'!$B$11:$B$27,$C11,'Chili One Day 2-12-22 Scots'!$AU$11:$AU$27)</f>
        <v>0</v>
      </c>
      <c r="GO11" s="174">
        <f>SUMIF('Chili One Day 2-12-22 Scots'!$B$11:$B$27,$C11,'Chili One Day 2-12-22 Scots'!$AV$11:$AV$27)</f>
        <v>0</v>
      </c>
      <c r="GP11" s="174">
        <f>SUMIF('Chili One Day 2-12-22 Scots'!$B$11:$B$27,$C11,'Chili One Day 2-12-22 Scots'!$AW$11:$AW$27)</f>
        <v>0</v>
      </c>
      <c r="GQ11" s="174">
        <f>SUMIF('Chili One Day 2-12-22 Scots'!$B$11:$B$27,$C11,'Chili One Day 2-12-22 Scots'!$AX$11:$AX$27)</f>
        <v>0</v>
      </c>
      <c r="GR11" s="174">
        <f>SUMIF('Chili One Day 2-12-22 Scots'!$B$11:$B$27,$C11,'Chili One Day 2-12-22 Scots'!$AY$11:$AY$27)</f>
        <v>0</v>
      </c>
      <c r="GS11" s="174">
        <f>SUMIF('Chili One Day 2-12-22 Thistles'!$B$11:$B$27,$C11,'Chili One Day 2-12-22 Thistles'!$AU$11:$AU$27)</f>
        <v>5</v>
      </c>
      <c r="GT11" s="174">
        <f>SUMIF('Chili One Day 2-12-22 Thistles'!$B$11:$B$27,$C11,'Chili One Day 2-12-22 Thistles'!$AV$11:$AV$27)</f>
        <v>0</v>
      </c>
      <c r="GU11" s="174">
        <f>SUMIF('Chili One Day 2-12-22 Thistles'!$B$11:$B$27,$C11,'Chili One Day 2-12-22 Thistles'!$AW$11:$AW$27)</f>
        <v>0</v>
      </c>
      <c r="GV11" s="174">
        <f>SUMIF('Chili One Day 2-12-22 Thistles'!$B$11:$B$27,$C11,'Chili One Day 2-12-22 Thistles'!$AX$11:$AX$27)</f>
        <v>0</v>
      </c>
      <c r="GW11" s="174">
        <f>SUMIF('Chili One Day 2-12-22 Thistles'!$B$11:$B$27,$C11,'Chili One Day 2-12-22 Thistles'!$AY$11:$AY$27)</f>
        <v>0</v>
      </c>
      <c r="GX11" s="174">
        <f>SUMIF('Ironman One Day 3-5-22 FS'!$B$11:$B$26,$C11,'Ironman One Day 3-5-22 FS'!$AU$11:$AU$26)</f>
        <v>0</v>
      </c>
      <c r="GY11" s="174">
        <f>SUMIF('Ironman One Day 3-5-22 FS'!$B$11:$B$26,$C11,'Ironman One Day 3-5-22 FS'!$AV$11:$AV$26)</f>
        <v>0</v>
      </c>
      <c r="GZ11" s="174">
        <f>SUMIF('Ironman One Day 3-5-22 FS'!$B$11:$B$26,$C11,'Ironman One Day 3-5-22 FS'!$AW$11:$AW$26)</f>
        <v>0</v>
      </c>
      <c r="HA11" s="174">
        <f>SUMIF('Ironman One Day 3-5-22 FS'!$B$11:$B$26,$C11,'Ironman One Day 3-5-22 FS'!$AX$11:$AX$26)</f>
        <v>0</v>
      </c>
      <c r="HB11" s="174">
        <f>SUMIF('Ironman One Day 3-5-22 FS'!$B$11:$B$26,$C11,'Ironman One Day 3-5-22 FS'!$AY$11:$AY$26)</f>
        <v>0</v>
      </c>
      <c r="HC11" s="174">
        <f>SUMIF('Ironman One Day 3-5-22 420'!$B$11:$B$26,$C11,'Ironman One Day 3-5-22 420'!$AU$11:$AU$26)</f>
        <v>0</v>
      </c>
      <c r="HD11" s="174">
        <f>SUMIF('Ironman One Day 3-5-22 420'!$B$11:$B$26,$C11,'Ironman One Day 3-5-22 420'!$AV$11:$AV$26)</f>
        <v>0</v>
      </c>
      <c r="HE11" s="174">
        <f>SUMIF('Ironman One Day 3-5-22 420'!$B$11:$B$26,$C11,'Ironman One Day 3-5-22 420'!$AW$11:$AW$26)</f>
        <v>0</v>
      </c>
      <c r="HF11" s="174">
        <f>SUMIF('Ironman One Day 3-5-22 420'!$B$11:$B$26,$C11,'Ironman One Day 3-5-22 420'!$AX$11:$AX$26)</f>
        <v>0</v>
      </c>
      <c r="HG11" s="174">
        <f>SUMIF('Ironman One Day 3-5-22 420'!$B$11:$B$26,$C11,'Ironman One Day 3-5-22 420'!$AY$11:$AY$26)</f>
        <v>0</v>
      </c>
      <c r="HH11" s="174">
        <f>SUMIF('Easter One Day 4-16-22 FS'!$B$11:$B$25,$C11,'Easter One Day 4-16-22 FS'!$AU$11:$AU$25)</f>
        <v>0</v>
      </c>
      <c r="HI11" s="174">
        <f>SUMIF('Easter One Day 4-16-22 FS'!$B$11:$B$25,$C11,'Easter One Day 4-16-22 FS'!$AV$11:$AV$25)</f>
        <v>0</v>
      </c>
      <c r="HJ11" s="174">
        <f>SUMIF('Easter One Day 4-16-22 FS'!$B$11:$B$25,$C11,'Easter One Day 4-16-22 FS'!$AW$11:$AW$25)</f>
        <v>0</v>
      </c>
      <c r="HK11" s="174">
        <f>SUMIF('Easter One Day 4-16-22 FS'!$B$11:$B$25,$C11,'Easter One Day 4-16-22 FS'!$AX$11:$AX$25)</f>
        <v>0</v>
      </c>
      <c r="HL11" s="174">
        <f>SUMIF('Easter One Day 4-16-22 FS'!$B$11:$B$25,$C11,'Easter One Day 4-16-22 FS'!$AY$11:$AY$25)</f>
        <v>0</v>
      </c>
      <c r="HM11" s="174">
        <f>SUMIF('Easter One Day 4-16-22 TH'!$B$11:$B$25,$C11,'Easter One Day 4-16-22 TH'!$AU$11:$AU$25)</f>
        <v>0</v>
      </c>
      <c r="HN11" s="174">
        <f>SUMIF('Easter One Day 4-16-22 TH'!$B$11:$B$25,$C11,'Easter One Day 4-16-22 TH'!$AV$11:$AV$25)</f>
        <v>0</v>
      </c>
      <c r="HO11" s="174">
        <f>SUMIF('Easter One Day 4-16-22 TH'!$B$11:$B$25,$C11,'Easter One Day 4-16-22 TH'!$AW$11:$AW$25)</f>
        <v>0</v>
      </c>
      <c r="HP11" s="174">
        <f>SUMIF('Easter One Day 4-16-22 TH'!$B$11:$B$25,$C11,'Easter One Day 4-16-22 TH'!$AX$11:$AX$25)</f>
        <v>0</v>
      </c>
      <c r="HQ11" s="174">
        <f>SUMIF('Easter One Day 4-16-22 TH'!$B$11:$B$25,$C11,'Easter One Day 4-16-22 TH'!$AY$11:$AY$25)</f>
        <v>0</v>
      </c>
      <c r="HR11" s="174">
        <f>SUMIF('Long Distance Race 5-7-22'!$B$11:$B$25,$C11,'Long Distance Race 5-7-22'!$AU$11:$AU$25)</f>
        <v>0</v>
      </c>
      <c r="HS11" s="174">
        <f>SUMIF('Long Distance Race 5-7-22'!$B$11:$B$18,$C11,'Long Distance Race 5-7-22'!$AV$11:$AV$18)</f>
        <v>0</v>
      </c>
      <c r="HT11" s="174">
        <f>SUMIF('Long Distance Race 5-7-22'!$B$11:$B$18,$C11,'Long Distance Race 5-7-22'!$AW$11:$AW$18)</f>
        <v>0</v>
      </c>
      <c r="HU11" s="174">
        <f>SUMIF('Long Distance Race 5-7-22'!$B$11:$B$18,$C11,'Long Distance Race 5-7-22'!$AX$11:$AX$18)</f>
        <v>0</v>
      </c>
      <c r="HV11" s="174">
        <f>SUMIF('Long Distance Race 5-7-22'!$B$11:$B$18,$C11,'Long Distance Race 5-7-22'!$AY$11:$AY$18)</f>
        <v>0</v>
      </c>
      <c r="HW11" s="174">
        <f>SUMIF('Memorial Day Regatta 5-28-22 Op'!$B$11:$B$25,$C11,'Memorial Day Regatta 5-28-22 Op'!$AU$11:$AU$25)</f>
        <v>0</v>
      </c>
      <c r="HX11" s="174">
        <f>SUMIF('Memorial Day Regatta 5-28-22 Op'!$B$11:$B$18,$C11,'Memorial Day Regatta 5-28-22 Op'!$AV$11:$AV$18)</f>
        <v>0</v>
      </c>
      <c r="HY11" s="174">
        <f>SUMIF('Memorial Day Regatta 5-28-22 Op'!$B$11:$B$18,$C11,'Memorial Day Regatta 5-28-22 Op'!$AW$11:$AW$18)</f>
        <v>0</v>
      </c>
      <c r="HZ11" s="174">
        <f>SUMIF('Memorial Day Regatta 5-28-22 Op'!$B$11:$B$18,$C11,'Memorial Day Regatta 5-28-22 Op'!$AX$11:$AX$18)</f>
        <v>0</v>
      </c>
      <c r="IA11" s="174">
        <f>SUMIF('Memorial Day Regatta 5-28-22 Op'!$B$11:$B$18,$C11,'Memorial Day Regatta 5-28-22 Op'!$AY$11:$AY$18)</f>
        <v>0</v>
      </c>
      <c r="IB11" s="174">
        <f>SUMIF('Caldwell Cup 6-25-22 TH'!$B$11:$B$25,$C11,'Caldwell Cup 6-25-22 TH'!$AU$11:$AU$25)</f>
        <v>0</v>
      </c>
      <c r="IC11" s="174">
        <f>SUMIF('Caldwell Cup 6-25-22 TH'!$B$11:$B$25,$C11,'Caldwell Cup 6-25-22 TH'!$AV$11:$AV$25)</f>
        <v>0</v>
      </c>
      <c r="ID11" s="174">
        <f>SUMIF('Caldwell Cup 6-25-22 TH'!$B$11:$B$25,$C11,'Caldwell Cup 6-25-22 TH'!$AW$11:$AW$25)</f>
        <v>0</v>
      </c>
      <c r="IE11" s="174">
        <f>SUMIF('Caldwell Cup 6-25-22 TH'!$B$11:$B$25,$C11,'Caldwell Cup 6-25-22 TH'!$AX$11:$AX$25)</f>
        <v>0</v>
      </c>
      <c r="IF11" s="174">
        <f>SUMIF('Caldwell Cup 6-25-22 TH'!$B$11:$B$25,$C11,'Caldwell Cup 6-25-22 TH'!$AY$11:$AY$25)</f>
        <v>0</v>
      </c>
      <c r="IG11" s="174">
        <f>SUMIF('Caldwell Cup 6-25-22 FS'!$B$11:$B$21,$C11,'Caldwell Cup 6-25-22 FS'!$AU$11:$AU$21)</f>
        <v>0</v>
      </c>
      <c r="IH11" s="174">
        <f>SUMIF('Caldwell Cup 6-25-22 FS'!$B$11:$B$21,$C11,'Caldwell Cup 6-25-22 FS'!$AV$11:$AV$21)</f>
        <v>0</v>
      </c>
      <c r="II11" s="174">
        <f>SUMIF('Caldwell Cup 6-25-22 FS'!$B$11:$B$21,$C11,'Caldwell Cup 6-25-22 FS'!$AW$11:$AW$21)</f>
        <v>0</v>
      </c>
      <c r="IJ11" s="174">
        <f>SUMIF('Caldwell Cup 6-25-22 FS'!$B$11:$B$21,$C11,'Caldwell Cup 6-25-22 FS'!$AX$11:$AX$21)</f>
        <v>0</v>
      </c>
      <c r="IK11" s="174">
        <f>SUMIF('Caldwell Cup 6-25-22 FS'!$B$11:$B$21,$C11,'Caldwell Cup 6-25-22 FS'!$AY$11:$AY$21)</f>
        <v>0</v>
      </c>
      <c r="IL11" s="174">
        <f>SUMIF('Caldwell Cup 6-25-22 Lasers'!$B$11:$B$23,$C11,'Caldwell Cup 6-25-22 Lasers'!$AU$11:$AU$23)</f>
        <v>0</v>
      </c>
      <c r="IM11" s="174">
        <f>SUMIF('Caldwell Cup 6-25-22 Lasers'!$B$11:$B$23,$C11,'Caldwell Cup 6-25-22 Lasers'!$AV$11:$AV$23)</f>
        <v>0</v>
      </c>
      <c r="IN11" s="174">
        <f>SUMIF('Caldwell Cup 6-25-22 Lasers'!$B$11:$B$23,$C11,'Caldwell Cup 6-25-22 Lasers'!$AW$11:$AW$23)</f>
        <v>0</v>
      </c>
      <c r="IO11" s="174">
        <f>SUMIF('Caldwell Cup 6-25-22 Lasers'!$B$11:$B$23,$C11,'Caldwell Cup 6-25-22 Lasers'!$AX$11:$AX$23)</f>
        <v>0</v>
      </c>
      <c r="IP11" s="174">
        <f>SUMIF('Caldwell Cup 6-25-22 Lasers'!$B$11:$B$23,$C11,'Caldwell Cup 6-25-22 Lasers'!$AY$11:$AY$23)</f>
        <v>0</v>
      </c>
      <c r="IQ11" s="174">
        <f>SUMIF('Labor Day Regatta 9-3-22 FS'!$B$11:$B$30,$C11,'Labor Day Regatta 9-3-22 FS'!$AU$11:$AU$30)</f>
        <v>0</v>
      </c>
      <c r="IR11" s="174">
        <f>SUMIF('Labor Day Regatta 9-3-22 FS'!$B$11:$B$30,$C11,'Labor Day Regatta 9-3-22 FS'!$AV$11:$AV$30)</f>
        <v>0</v>
      </c>
      <c r="IS11" s="174">
        <f>SUMIF('Labor Day Regatta 9-3-22 FS'!$B$11:$B$30,$C11,'Labor Day Regatta 9-3-22 FS'!$AW$11:$AW$30)</f>
        <v>0</v>
      </c>
      <c r="IT11" s="174">
        <f>SUMIF('Labor Day Regatta 9-3-22 FS'!$B$11:$B$30,$C11,'Labor Day Regatta 9-3-22 FS'!$AX$11:$AX$30)</f>
        <v>0</v>
      </c>
      <c r="IU11" s="174">
        <f>SUMIF('Labor Day Regatta 9-3-22 FS'!$B$11:$B$30,$C11,'Labor Day Regatta 9-3-22 FS'!$AY$11:$AY$30)</f>
        <v>0</v>
      </c>
      <c r="IV11" s="174">
        <f>SUMIF('2022-09-17 Leukemia Cup FS'!$B$11:$B$26,$C11,'2022-09-17 Leukemia Cup FS'!$AU$11:$AU$26)</f>
        <v>0</v>
      </c>
      <c r="IW11" s="174">
        <f>SUMIF('2022-09-17 Leukemia Cup FS'!$B$11:$B$26,$C11,'2022-09-17 Leukemia Cup FS'!$AV$11:$AV$26)</f>
        <v>0</v>
      </c>
      <c r="IX11" s="174">
        <f>SUMIF('2022-09-17 Leukemia Cup FS'!$B$11:$B$26,$C11,'2022-09-17 Leukemia Cup FS'!$AW$11:$AW$26)</f>
        <v>0</v>
      </c>
      <c r="IY11" s="174">
        <f>SUMIF('2022-09-17 Leukemia Cup FS'!$B$11:$B$26,$C11,'2022-09-17 Leukemia Cup FS'!$AX$11:$AX$26)</f>
        <v>0</v>
      </c>
      <c r="IZ11" s="174">
        <f>SUMIF('2022-09-17 Leukemia Cup FS'!$B$11:$B$26,$C11,'2022-09-17 Leukemia Cup FS'!$AY$11:$AY$26)</f>
        <v>0</v>
      </c>
      <c r="JA11" s="174">
        <f>SUMIF('2022-09-17 Leukemia Cup TH'!$B$11:$B$28,$C11,'2022-09-17 Leukemia Cup TH'!$AU$11:$AU$28)</f>
        <v>0</v>
      </c>
      <c r="JB11" s="174">
        <f>SUMIF('2022-09-17 Leukemia Cup TH'!$B$11:$B$28,$C11,'2022-09-17 Leukemia Cup TH'!$AV$11:$AV$28)</f>
        <v>0</v>
      </c>
      <c r="JC11" s="174">
        <f>SUMIF('2022-09-17 Leukemia Cup TH'!$B$11:$B$28,$C11,'2022-09-17 Leukemia Cup TH'!$AW$11:$AW$28)</f>
        <v>0</v>
      </c>
      <c r="JD11" s="174">
        <f>SUMIF('2022-09-17 Leukemia Cup TH'!$B$11:$B$28,$C11,'2022-09-17 Leukemia Cup TH'!$AX$11:$AX$28)</f>
        <v>0</v>
      </c>
      <c r="JE11" s="174">
        <f>SUMIF('2022-09-17 Leukemia Cup TH'!$B$11:$B$28,$C11,'2022-09-17 Leukemia Cup TH'!$AY$11:$AY$28)</f>
        <v>0</v>
      </c>
      <c r="JF11" s="174">
        <f>SUMIF('Smith-Berry LDR 9-24-22'!$B$11:$B$30,$C11,'Smith-Berry LDR 9-24-22'!$AU$11:$AU$30)</f>
        <v>0</v>
      </c>
      <c r="JG11" s="174">
        <f>SUMIF('Smith-Berry LDR 9-24-22'!$B$11:$B$30,$C11,'Smith-Berry LDR 9-24-22'!$AV$11:$AV$30)</f>
        <v>0</v>
      </c>
      <c r="JH11" s="174">
        <f>SUMIF('Smith-Berry LDR 9-24-22'!$B$11:$B$30,$C11,'Smith-Berry LDR 9-24-22'!$AW$11:$AW$30)</f>
        <v>0</v>
      </c>
      <c r="JI11" s="174">
        <f>SUMIF('Smith-Berry LDR 9-24-22'!$B$11:$B$30,$C11,'Smith-Berry LDR 9-24-22'!$AX$11:$AX$30)</f>
        <v>0</v>
      </c>
      <c r="JJ11" s="174">
        <f>SUMIF('Smith-Berry LDR 9-24-22'!$B$11:$B$30,$C11,'Smith-Berry LDR 9-24-22'!$AY$11:$AY$30)</f>
        <v>0</v>
      </c>
      <c r="JK11" s="174">
        <f>SUMIF('Great Scot 10-1-22 Cham'!$B$11:$B$38,$C11,'Great Scot 10-1-22 Cham'!$AU$11:$AU$38)</f>
        <v>12</v>
      </c>
      <c r="JL11" s="174">
        <f>SUMIF('Great Scot 10-1-22 Cham'!$B$11:$B$38,$C11,'Great Scot 10-1-22 Cham'!$AV$11:$AV$38)</f>
        <v>6</v>
      </c>
      <c r="JM11" s="174">
        <f>SUMIF('Great Scot 10-1-22 Cham'!$B$11:$B$38,$C11,'Great Scot 10-1-22 Cham'!$AW$11:$AW$38)</f>
        <v>14</v>
      </c>
      <c r="JN11" s="174">
        <f>SUMIF('Great Scot 10-1-22 Cham'!$B$11:$B$38,$C11,'Great Scot 10-1-22 Cham'!$AX$11:$AX$38)</f>
        <v>11</v>
      </c>
      <c r="JO11" s="174">
        <f>SUMIF('Great Scot 10-1-22 Cham'!$B$11:$B$38,$C11,'Great Scot 10-1-22 Cham'!$AY$11:$AY$38)</f>
        <v>11</v>
      </c>
      <c r="JP11" s="174">
        <f>SUMIF('Great Scot 10-1-22 Chal'!$B$11:$B$28,$C11,'Great Scot 10-1-22 Chal'!$AU$11:$AU$28)</f>
        <v>0</v>
      </c>
      <c r="JQ11" s="174">
        <f>SUMIF('Great Scot 10-1-22 Chal'!$B$11:$B$28,$C11,'Great Scot 10-1-22 Chal'!$AV$11:$AV$28)</f>
        <v>0</v>
      </c>
      <c r="JR11" s="174">
        <f>SUMIF('Great Scot 10-1-22 Chal'!$B$11:$B$28,$C11,'Great Scot 10-1-22 Chal'!$AW$11:$AW$28)</f>
        <v>0</v>
      </c>
      <c r="JS11" s="174">
        <f>SUMIF('Great Scot 10-1-22 Chal'!$B$11:$B$28,$C11,'Great Scot 10-1-22 Chal'!$AX$11:$AX$28)</f>
        <v>0</v>
      </c>
      <c r="JT11" s="174">
        <f>SUMIF('Great Scot 10-1-22 Chal'!$B$11:$B$28,$C11,'Great Scot 10-1-22 Chal'!$AY$11:$AY$28)</f>
        <v>0</v>
      </c>
      <c r="JU11" s="174">
        <f>SUMIF('Great Pumpkin Regatta 10-15-22'!$B$11:$B$54,$C11,'Great Pumpkin Regatta 10-15-22'!$AU$11:$AU$54)</f>
        <v>0</v>
      </c>
      <c r="JV11" s="174">
        <f>SUMIF('Great Pumpkin Regatta 10-15-22'!$B$11:$B$54,$C11,'Great Pumpkin Regatta 10-15-22'!$AV$11:$AV$54)</f>
        <v>0</v>
      </c>
      <c r="JW11" s="174">
        <f>SUMIF('Great Pumpkin Regatta 10-15-22'!$B$11:$B$54,$C11,'Great Pumpkin Regatta 10-15-22'!$AW$11:$AW$54)</f>
        <v>0</v>
      </c>
      <c r="JX11" s="174">
        <f>SUMIF('Great Pumpkin Regatta 10-15-22'!$B$11:$B$54,$C11,'Great Pumpkin Regatta 10-15-22'!$AX$11:$AX$54)</f>
        <v>0</v>
      </c>
      <c r="JY11" s="174">
        <f>SUMIF('Great Pumpkin Regatta 10-15-22'!$B$11:$B$54,$C11,'Great Pumpkin Regatta 10-15-22'!$AY$11:$AY$54)</f>
        <v>0</v>
      </c>
      <c r="JZ11" s="174">
        <f>SUMIF('One Day Regatta 10-29-22 FS'!$B$11:$B$19,$C11,'One Day Regatta 10-29-22 FS'!$AU$11:$AU$19)</f>
        <v>0</v>
      </c>
      <c r="KA11" s="174">
        <f>SUMIF('One Day Regatta 10-29-22 FS'!$B$11:$B$19,$C11,'One Day Regatta 10-29-22 FS'!$AV$11:$AV$19)</f>
        <v>0</v>
      </c>
      <c r="KB11" s="174">
        <f>SUMIF('One Day Regatta 10-29-22 FS'!$B$11:$B$19,$C11,'One Day Regatta 10-29-22 FS'!$AW$11:$AW$19)</f>
        <v>0</v>
      </c>
      <c r="KC11" s="174">
        <f>SUMIF('One Day Regatta 10-29-22 FS'!$B$11:$B$19,$C11,'One Day Regatta 10-29-22 FS'!$AX$11:$AX$19)</f>
        <v>0</v>
      </c>
      <c r="KD11" s="174">
        <f>SUMIF('One Day Regatta 10-29-22 FS'!$B$11:$B$19,$C11,'One Day Regatta 10-29-22 FS'!$AY$11:$AY$19)</f>
        <v>0</v>
      </c>
    </row>
    <row r="12" spans="1:290" ht="15" customHeight="1" x14ac:dyDescent="0.2">
      <c r="A12" s="400" t="s">
        <v>1369</v>
      </c>
      <c r="B12" s="134">
        <f t="shared" si="8"/>
        <v>5</v>
      </c>
      <c r="C12" s="170" t="s">
        <v>800</v>
      </c>
      <c r="D12" s="171">
        <f t="shared" si="9"/>
        <v>14</v>
      </c>
      <c r="E12" s="172">
        <f t="shared" si="10"/>
        <v>79</v>
      </c>
      <c r="F12" s="171">
        <f t="shared" si="11"/>
        <v>79</v>
      </c>
      <c r="G12" s="171">
        <v>0</v>
      </c>
      <c r="H12" s="171">
        <f t="shared" si="12"/>
        <v>79</v>
      </c>
      <c r="I12" s="173">
        <f t="shared" si="13"/>
        <v>5.6428571428571432E-2</v>
      </c>
      <c r="J12" s="173"/>
      <c r="K12" s="174">
        <f>SUMIF('Saturday Race 11-06-21'!$B$11:$B$21,$C12,'Saturday Race 11-06-21'!$AU$11:$AU$21)</f>
        <v>0</v>
      </c>
      <c r="L12" s="174">
        <f>SUMIF('Saturday Race 11-06-21'!$B$11:$B$21,$C12,'Saturday Race 11-06-21'!$AV$11:$AV$21)</f>
        <v>0</v>
      </c>
      <c r="M12" s="174">
        <f>SUMIF('Saturday Race 11-06-21'!$B$11:$B$21,$C12,'Saturday Race 11-06-21'!$AW$11:$AW$21)</f>
        <v>0</v>
      </c>
      <c r="N12" s="174">
        <f>SUMIF('Saturday Race 11-06-21'!$B$11:$B$21,$C12,'Saturday Race 11-06-21'!$AX$11:$AX$21)</f>
        <v>0</v>
      </c>
      <c r="O12" s="174">
        <f>SUMIF('Saturday Race 11-06-21'!$B$11:$B$21,$C12,'Saturday Race 11-06-21'!$AY$11:$AY$21)</f>
        <v>0</v>
      </c>
      <c r="P12" s="174">
        <f>SUMIF('Saturday Race 11-20-21'!$B$11:$B$20,$C12,'Saturday Race 11-20-21'!$AU$11:$AU$20)</f>
        <v>0</v>
      </c>
      <c r="Q12" s="174">
        <f>SUMIF('Saturday Race 11-20-21'!$B$11:$B$20,$C12,'Saturday Race 11-20-21'!$AV$11:$AV$20)</f>
        <v>0</v>
      </c>
      <c r="R12" s="174">
        <f>SUMIF('Saturday Race 11-20-21'!$B$11:$B$20,$C12,'Saturday Race 11-20-21'!$AW$11:$AW$20)</f>
        <v>0</v>
      </c>
      <c r="S12" s="174">
        <f>SUMIF('Saturday Race 11-20-21'!$B$11:$B$20,$C12,'Saturday Race 11-20-21'!$AX$11:$AX$20)</f>
        <v>0</v>
      </c>
      <c r="T12" s="174">
        <f>SUMIF('Saturday Race 11-20-21'!$B$11:$B$20,$C12,'Saturday Race 11-20-21'!$AY$11:$AY$20)</f>
        <v>0</v>
      </c>
      <c r="U12" s="174">
        <f>SUMIF('Saturday Race 1-08-22'!$B$11:$B$20,$C12,'Saturday Race 1-08-22'!$AU$11:$AU$20)</f>
        <v>7</v>
      </c>
      <c r="V12" s="174">
        <f>SUMIF('Saturday Race 1-08-22'!$B$11:$B$20,$C12,'Saturday Race 1-08-22'!$AV$11:$AV$20)</f>
        <v>6</v>
      </c>
      <c r="W12" s="174">
        <f>SUMIF('Saturday Race 1-08-22'!$B$11:$B$20,$C12,'Saturday Race 1-08-22'!$AW$11:$AW$20)</f>
        <v>5</v>
      </c>
      <c r="X12" s="174">
        <f>SUMIF('Saturday Race 1-08-22'!$B$11:$B$20,$C12,'Saturday Race 1-08-22'!$AX$11:$AX$20)</f>
        <v>7</v>
      </c>
      <c r="Y12" s="174">
        <f>SUMIF('Saturday Race 1-08-22'!$B$11:$B$20,$C12,'Saturday Race 1-08-22'!$AY$11:$AY$20)</f>
        <v>0</v>
      </c>
      <c r="Z12" s="174">
        <f>SUMIF('Saturday Race 1-22-22'!$B$11:$B$20,$C12,'Saturday Race 1-22-22'!$AU$11:$AU$20)</f>
        <v>0</v>
      </c>
      <c r="AA12" s="174">
        <f>SUMIF('Saturday Race 1-22-22'!$B$11:$B$20,$C12,'Saturday Race 1-22-22'!$AV$11:$AV$20)</f>
        <v>0</v>
      </c>
      <c r="AB12" s="174">
        <f>SUMIF('Saturday Race 1-22-22'!$B$11:$B$20,$C12,'Saturday Race 1-22-22'!$AW$11:$AW$20)</f>
        <v>0</v>
      </c>
      <c r="AC12" s="174">
        <f>SUMIF('Saturday Race 1-22-22'!$B$11:$B$20,$C12,'Saturday Race 1-22-22'!$AX$11:$AX$20)</f>
        <v>0</v>
      </c>
      <c r="AD12" s="174">
        <f>SUMIF('Saturday Race 1-22-22'!$B$11:$B$20,$C12,'Saturday Race 1-22-22'!$AY$11:$AY$20)</f>
        <v>0</v>
      </c>
      <c r="AE12" s="174">
        <f>SUMIF('Sunday Race 2-6-22'!$B$11:$B$20,$C12,'Sunday Race 2-6-22'!$AU$11:$AU$20)</f>
        <v>0</v>
      </c>
      <c r="AF12" s="174">
        <f>SUMIF('Sunday Race 2-6-22'!$B$11:$B$20,$C12,'Sunday Race 2-6-22'!$AV$11:$AV$20)</f>
        <v>0</v>
      </c>
      <c r="AG12" s="174">
        <f>SUMIF('Sunday Race 2-6-22'!$B$11:$B$20,$C12,'Sunday Race 2-6-22'!$AW$11:$AW$20)</f>
        <v>0</v>
      </c>
      <c r="AH12" s="174">
        <f>SUMIF('Sunday Race 2-6-22'!$B$11:$B$20,$C12,'Sunday Race 2-6-22'!$AX$11:$AX$20)</f>
        <v>0</v>
      </c>
      <c r="AI12" s="174">
        <f>SUMIF('Sunday Race 2-6-22'!$B$11:$B$20,$C12,'Sunday Race 2-6-22'!$AY$11:$AY$20)</f>
        <v>0</v>
      </c>
      <c r="AJ12" s="174">
        <f>SUMIF('Sunday Race 2-20-22'!$B$11:$B$26,$C12,'Sunday Race 2-20-22'!$AU$11:$AU$26)</f>
        <v>7</v>
      </c>
      <c r="AK12" s="174">
        <f>SUMIF('Sunday Race 2-20-22'!$B$11:$B$26,$C12,'Sunday Race 2-20-22'!$AV$11:$AV$26)</f>
        <v>8</v>
      </c>
      <c r="AL12" s="174">
        <f>SUMIF('Sunday Race 2-20-22'!$B$11:$B$26,$C12,'Sunday Race 2-20-22'!$AW$11:$AW$26)</f>
        <v>3</v>
      </c>
      <c r="AM12" s="174">
        <f>SUMIF('Sunday Race 2-20-22'!$B$11:$B$26,$C12,'Sunday Race 2-20-22'!$AX$11:$AX$26)</f>
        <v>0</v>
      </c>
      <c r="AN12" s="174">
        <f>SUMIF('Sunday Race 2-20-22'!$B$11:$B$26,$C12,'Sunday Race 2-20-22'!$AY$11:$AY$26)</f>
        <v>0</v>
      </c>
      <c r="AO12" s="174">
        <f>SUMIF('Sunday Race 2-27-22'!$B$11:$B$20,$C12,'Sunday Race 2-27-22'!$AU$11:$AU$20)</f>
        <v>0</v>
      </c>
      <c r="AP12" s="174">
        <f>SUMIF('Sunday Race 2-27-22'!$B$11:$B$20,$C12,'Sunday Race 2-27-22'!$AV$11:$AV$20)</f>
        <v>0</v>
      </c>
      <c r="AQ12" s="174">
        <f>SUMIF('Sunday Race 2-27-22'!$B$11:$B$20,$C12,'Sunday Race 2-27-22'!$AW$11:$AW$20)</f>
        <v>0</v>
      </c>
      <c r="AR12" s="174">
        <f>SUMIF('Sunday Race 2-27-22'!$B$11:$B$20,$C12,'Sunday Race 2-27-22'!$AX$11:$AX$20)</f>
        <v>0</v>
      </c>
      <c r="AS12" s="174">
        <f>SUMIF('Sunday Race 2-27-22'!$B$11:$B$20,$C12,'Sunday Race 2-27-22'!$AY$11:$AY$20)</f>
        <v>0</v>
      </c>
      <c r="AT12" s="174">
        <f>SUMIF('Sunday Race 3-13-22'!$B$11:$B$25,$C12,'Sunday Race 3-13-22'!$AU$11:$AU$25)</f>
        <v>7</v>
      </c>
      <c r="AU12" s="174">
        <f>SUMIF('Sunday Race 3-13-22'!$B$11:$B$25,$C12,'Sunday Race 3-13-22'!$AV$11:$AV$25)</f>
        <v>6</v>
      </c>
      <c r="AV12" s="174">
        <f>SUMIF('Sunday Race 3-13-22'!$B$11:$B$25,$C12,'Sunday Race 3-13-22'!$AW$11:$AW$25)</f>
        <v>4</v>
      </c>
      <c r="AW12" s="174">
        <f>SUMIF('Sunday Race 3-13-22'!$B$11:$B$25,$C12,'Sunday Race 3-13-22'!$AX$11:$AX$25)</f>
        <v>4</v>
      </c>
      <c r="AX12" s="174">
        <f>SUMIF('Sunday Race 3-13-22'!$B$11:$B$25,$C12,'Sunday Race 3-13-22'!$AY$11:$AY$25)</f>
        <v>0</v>
      </c>
      <c r="AY12" s="174">
        <f>SUMIF('Saturday Race 3-19-22'!$B$11:$B$15,$C12,'Saturday Race 3-19-22'!$AU$11:$AU$15)</f>
        <v>0</v>
      </c>
      <c r="AZ12" s="174">
        <f>SUMIF('Saturday Race 3-19-22'!$B$11:$B$15,$C12,'Saturday Race 3-19-22'!$AV$11:$AV$15)</f>
        <v>0</v>
      </c>
      <c r="BA12" s="174">
        <f>SUMIF('Saturday Race 3-19-22'!$B$11:$B$15,$C12,'Saturday Race 3-19-22'!$AW$11:$AW$15)</f>
        <v>0</v>
      </c>
      <c r="BB12" s="174">
        <f>SUMIF('Saturday Race 3-19-22'!$B$11:$B$15,$C12,'Saturday Race 3-19-22'!$AX$11:$AX$15)</f>
        <v>0</v>
      </c>
      <c r="BC12" s="174">
        <f>SUMIF('Saturday Race 3-19-22'!$B$11:$B$15,$C12,'Saturday Race 3-19-22'!$AY$11:$AY$15)</f>
        <v>0</v>
      </c>
      <c r="BD12" s="174">
        <f>SUMIF('Sunday Races 4-10-22'!$B$11:$B$26,$C12,'Sunday Races 4-10-22'!$AU$11:$AU$26)</f>
        <v>0</v>
      </c>
      <c r="BE12" s="174">
        <f>SUMIF('Sunday Races 4-10-22'!$B$11:$B$26,$C12,'Sunday Races 4-10-22'!$AV$11:$AV$26)</f>
        <v>0</v>
      </c>
      <c r="BF12" s="174">
        <f>SUMIF('Sunday Races 4-10-22'!$B$11:$B$26,$C12,'Sunday Races 4-10-22'!$AW$11:$AW$26)</f>
        <v>0</v>
      </c>
      <c r="BG12" s="174">
        <f>SUMIF('Sunday Races 4-10-22'!$B$11:$B$26,$C12,'Sunday Races 4-10-22'!$AX$11:$AX$26)</f>
        <v>0</v>
      </c>
      <c r="BH12" s="174">
        <f>SUMIF('Sunday Races 4-10-22'!$B$11:$B$26,$C12,'Sunday Races 4-10-22'!$AY$11:$AY$26)</f>
        <v>0</v>
      </c>
      <c r="BI12" s="174">
        <f>SUMIF('Sunday Races 5-1-22'!$B$11:$B$28,$C12,'Sunday Races 5-1-22'!$AU$11:$AU$28)</f>
        <v>0</v>
      </c>
      <c r="BJ12" s="174">
        <f>SUMIF('Sunday Races 5-1-22'!$B$11:$B$28,$C12,'Sunday Races 5-1-22'!$AV$11:$AV$28)</f>
        <v>0</v>
      </c>
      <c r="BK12" s="174">
        <f>SUMIF('Sunday Races 5-1-22'!$B$11:$B$28,$C12,'Sunday Races 5-1-22'!$AW$11:$AW$28)</f>
        <v>0</v>
      </c>
      <c r="BL12" s="174">
        <f>SUMIF('Sunday Races 5-1-22'!$B$11:$B$28,$C12,'Sunday Races 5-1-22'!$AX$11:$AX$28)</f>
        <v>0</v>
      </c>
      <c r="BM12" s="174">
        <f>SUMIF('Sunday Races 5-1-22'!$B$11:$B$28,$C12,'Sunday Races 5-1-22'!$AY$11:$AY$28)</f>
        <v>0</v>
      </c>
      <c r="BN12" s="174">
        <f>SUMIF('Sunday Races 6-5-22'!$B$11:$B$28,$C12,'Sunday Races 6-5-22'!$AU$11:$AU$28)</f>
        <v>0</v>
      </c>
      <c r="BO12" s="174">
        <f>SUMIF('Sunday Races 6-5-22'!$B$11:$B$28,$C12,'Sunday Races 6-5-22'!$AV$11:$AV$28)</f>
        <v>0</v>
      </c>
      <c r="BP12" s="174">
        <f>SUMIF('Sunday Races 6-5-22'!$B$11:$B$28,$C12,'Sunday Races 6-5-22'!$AW$11:$AW$28)</f>
        <v>0</v>
      </c>
      <c r="BQ12" s="174">
        <f>SUMIF('Sunday Races 6-5-22'!$B$11:$B$28,$C12,'Sunday Races 6-5-22'!$AX$11:$AX$28)</f>
        <v>0</v>
      </c>
      <c r="BR12" s="174">
        <f>SUMIF('Sunday Races 6-5-22'!$B$11:$B$28,$C12,'Sunday Races 6-5-22'!$AY$11:$AY$28)</f>
        <v>0</v>
      </c>
      <c r="BS12" s="174">
        <f>SUMIF('Sunday Races 6-12-22'!$B$11:$B$24,$C12,'Sunday Races 6-12-22'!$AU$11:$AU$24)</f>
        <v>0</v>
      </c>
      <c r="BT12" s="174">
        <f>SUMIF('Sunday Races 6-12-22'!$B$11:$B$24,$C12,'Sunday Races 6-12-22'!$AV$11:$AV$24)</f>
        <v>0</v>
      </c>
      <c r="BU12" s="174">
        <f>SUMIF('Sunday Races 6-12-22'!$B$11:$B$24,$C12,'Sunday Races 6-12-22'!$AW$11:$AW$24)</f>
        <v>0</v>
      </c>
      <c r="BV12" s="174">
        <f>SUMIF('Sunday Races 6-12-22'!$B$11:$B$24,$C12,'Sunday Races 6-12-22'!$AX$11:$AX$24)</f>
        <v>0</v>
      </c>
      <c r="BW12" s="174">
        <f>SUMIF('Sunday Races 6-12-22'!$B$11:$B$24,$C12,'Sunday Races 6-12-22'!$AY$11:$AY$24)</f>
        <v>0</v>
      </c>
      <c r="BX12" s="174">
        <f>SUMIF('Saturday Races 6-18-22'!$B$11:$B$24,$C12,'Saturday Races 6-18-22'!$AU$11:$AU$24)</f>
        <v>0</v>
      </c>
      <c r="BY12" s="174">
        <f>SUMIF('Saturday Races 6-18-22'!$B$11:$B$24,$C12,'Saturday Races 6-18-22'!$AV$11:$AV$24)</f>
        <v>0</v>
      </c>
      <c r="BZ12" s="174">
        <f>SUMIF('Saturday Races 6-18-22'!$B$11:$B$24,$C12,'Saturday Races 6-18-22'!$AW$11:$AW$24)</f>
        <v>0</v>
      </c>
      <c r="CA12" s="174">
        <f>SUMIF('Saturday Races 6-18-22'!$B$11:$B$24,$C12,'Saturday Races 6-18-22'!$AX$11:$AX$24)</f>
        <v>0</v>
      </c>
      <c r="CB12" s="174">
        <f>SUMIF('Saturday Races 6-18-22'!$B$11:$B$24,$C12,'Saturday Races 6-18-22'!$AY$11:$AY$24)</f>
        <v>0</v>
      </c>
      <c r="CC12" s="174">
        <f>SUMIF('Sunday Races 7-3-22'!$B$11:$B$26,$C12,'Sunday Races 7-3-22'!$AU$11:$AU$26)</f>
        <v>0</v>
      </c>
      <c r="CD12" s="174">
        <f>SUMIF('Sunday Races 7-3-22'!$B$11:$B$26,$C12,'Sunday Races 7-3-22'!$AV$11:$AV$26)</f>
        <v>0</v>
      </c>
      <c r="CE12" s="174">
        <f>SUMIF('Sunday Races 7-3-22'!$B$11:$B$26,$C12,'Sunday Races 7-3-22'!$AW$11:$AW$26)</f>
        <v>0</v>
      </c>
      <c r="CF12" s="174">
        <f>SUMIF('Sunday Races 7-3-22'!$B$11:$B$26,$C12,'Sunday Races 7-3-22'!$AX$11:$AX$26)</f>
        <v>0</v>
      </c>
      <c r="CG12" s="174">
        <f>SUMIF('Sunday Races 7-3-22'!$B$11:$B$26,$C12,'Sunday Races 7-3-22'!$AY$11:$AY$26)</f>
        <v>0</v>
      </c>
      <c r="CH12" s="174">
        <f>SUMIF('Sunday Races 7-31-22'!$B$11:$B$26,$C12,'Sunday Races 7-31-22'!$AU$11:$AU$26)</f>
        <v>0</v>
      </c>
      <c r="CI12" s="174">
        <f>SUMIF('Sunday Races 7-31-22'!$B$11:$B$26,$C12,'Sunday Races 7-31-22'!$AV$11:$AV$26)</f>
        <v>0</v>
      </c>
      <c r="CJ12" s="174">
        <f>SUMIF('Sunday Races 7-31-22'!$B$11:$B$26,$C12,'Sunday Races 7-31-22'!$AW$11:$AW$26)</f>
        <v>0</v>
      </c>
      <c r="CK12" s="174">
        <f>SUMIF('Sunday Races 7-31-22'!$B$11:$B$26,$C12,'Sunday Races 7-31-22'!$AX$11:$AX$26)</f>
        <v>0</v>
      </c>
      <c r="CL12" s="174">
        <f>SUMIF('Sunday Races 7-31-22'!$B$11:$B$26,$C12,'Sunday Races 7-31-22'!$AY$11:$AY$26)</f>
        <v>0</v>
      </c>
      <c r="CM12" s="174">
        <f>SUMIF('Sunday Races 8-14-22'!$B$11:$B$26,$C12,'Sunday Races 8-14-22'!$AU$11:$AU$26)</f>
        <v>0</v>
      </c>
      <c r="CN12" s="174">
        <f>SUMIF('Sunday Races 8-14-22'!$B$11:$B$26,$C12,'Sunday Races 8-14-22'!$AV$11:$AV$26)</f>
        <v>0</v>
      </c>
      <c r="CO12" s="174">
        <f>SUMIF('Sunday Races 8-14-22'!$B$11:$B$26,$C12,'Sunday Races 8-14-22'!$AW$11:$AW$26)</f>
        <v>0</v>
      </c>
      <c r="CP12" s="174">
        <f>SUMIF('Sunday Races 8-14-22'!$B$11:$B$26,$C12,'Sunday Races 8-14-22'!$AX$11:$AX$26)</f>
        <v>0</v>
      </c>
      <c r="CQ12" s="174">
        <f>SUMIF('Sunday Races 8-14-22'!$B$11:$B$26,$C12,'Sunday Races 8-14-22'!$AY$11:$AY$26)</f>
        <v>0</v>
      </c>
      <c r="CR12" s="174">
        <f>SUMIF('Saturday Races 8-20-22'!$B$11:$B$26,$C12,'Saturday Races 8-20-22'!$AU$11:$AU$26)</f>
        <v>0</v>
      </c>
      <c r="CS12" s="174">
        <f>SUMIF('Saturday Races 8-20-22'!$B$11:$B$26,$C12,'Saturday Races 8-20-22'!$AV$11:$AV$26)</f>
        <v>0</v>
      </c>
      <c r="CT12" s="174">
        <f>SUMIF('Saturday Races 8-20-22'!$B$11:$B$26,$C12,'Saturday Races 8-20-22'!$AW$11:$AW$26)</f>
        <v>0</v>
      </c>
      <c r="CU12" s="174">
        <f>SUMIF('Saturday Races 8-20-22'!$B$11:$B$26,$C12,'Saturday Races 8-20-22'!$AX$11:$AX$26)</f>
        <v>0</v>
      </c>
      <c r="CV12" s="174">
        <f>SUMIF('Saturday Races 8-20-22'!$B$11:$B$26,$C12,'Saturday Races 8-20-22'!$AY$11:$AY$26)</f>
        <v>0</v>
      </c>
      <c r="CW12" s="174">
        <f>SUMIF('Sunday Races 9-11-22'!$B$11:$B$20,$C12,'Sunday Races 9-11-22'!$AU$11:$AU$20)</f>
        <v>0</v>
      </c>
      <c r="CX12" s="174">
        <f>SUMIF('Sunday Races 9-11-22'!$B$11:$B$20,$C12,'Sunday Races 9-11-22'!$AV$11:$AV$20)</f>
        <v>0</v>
      </c>
      <c r="CY12" s="174">
        <f>SUMIF('Sunday Races 9-11-22'!$B$11:$B$20,$C12,'Sunday Races 9-11-22'!$AW$11:$AW$20)</f>
        <v>0</v>
      </c>
      <c r="CZ12" s="174">
        <f>SUMIF('Sunday Races 9-11-22'!$B$11:$B$20,$C12,'Sunday Races 9-11-22'!$AX$11:$AX$20)</f>
        <v>0</v>
      </c>
      <c r="DA12" s="174">
        <f>SUMIF('Sunday Races 9-11-22'!$B$11:$B$20,$C12,'Sunday Races 9-11-22'!$AY$11:$AY$20)</f>
        <v>0</v>
      </c>
      <c r="DB12" s="174">
        <f>SUMIF('Sunday Races 10-9-22'!$B$11:$B$21,$C12,'Sunday Races 10-9-22'!$AU$11:$AU$21)</f>
        <v>8</v>
      </c>
      <c r="DC12" s="174">
        <f>SUMIF('Sunday Races 10-9-22'!$B$11:$B$21,$C12,'Sunday Races 10-9-22'!$AV$11:$AV$21)</f>
        <v>4</v>
      </c>
      <c r="DD12" s="174">
        <f>SUMIF('Sunday Races 10-9-22'!$B$11:$B$21,$C12,'Sunday Races 10-9-22'!$AW$11:$AW$21)</f>
        <v>3</v>
      </c>
      <c r="DE12" s="174">
        <f>SUMIF('Sunday Races 10-9-22'!$B$11:$B$21,$C12,'Sunday Races 10-9-22'!$AX$11:$AX$21)</f>
        <v>0</v>
      </c>
      <c r="DF12" s="174">
        <f>SUMIF('Sunday Races 10-9-22'!$B$11:$B$21,$C12,'Sunday Races 10-9-22'!$AY$11:$AY$21)</f>
        <v>0</v>
      </c>
      <c r="DG12" s="174">
        <f>SUMIF('Sunday Races 10-23-22'!$B$11:$B$22,$C12,'Sunday Races 10-23-22'!$AU$11:$AU$22)</f>
        <v>0</v>
      </c>
      <c r="DH12" s="174">
        <f>SUMIF('Sunday Races 10-23-22'!$B$11:$B$22,$C12,'Sunday Races 10-23-22'!$AV$11:$AV$22)</f>
        <v>0</v>
      </c>
      <c r="DI12" s="174">
        <f>SUMIF('Sunday Races 10-23-22'!$B$11:$B$22,$C12,'Sunday Races 10-23-22'!$AW$11:$AW$22)</f>
        <v>0</v>
      </c>
      <c r="DJ12" s="174">
        <f>SUMIF('Sunday Races 10-23-22'!$B$11:$B$22,$C12,'Sunday Races 10-23-22'!$AX$11:$AX$22)</f>
        <v>0</v>
      </c>
      <c r="DK12" s="174">
        <f>SUMIF('Sunday Races 10-23-22'!$B$11:$B$22,$C12,'Sunday Races 10-23-22'!$AY$11:$AY$22)</f>
        <v>0</v>
      </c>
      <c r="DL12" s="175"/>
      <c r="DM12" s="176"/>
      <c r="DN12" s="177">
        <f t="shared" si="14"/>
        <v>8</v>
      </c>
      <c r="DO12" s="177">
        <f t="shared" si="14"/>
        <v>8</v>
      </c>
      <c r="DP12" s="177">
        <f t="shared" si="14"/>
        <v>7</v>
      </c>
      <c r="DQ12" s="177">
        <f t="shared" si="14"/>
        <v>7</v>
      </c>
      <c r="DR12" s="177">
        <f t="shared" si="14"/>
        <v>7</v>
      </c>
      <c r="DS12" s="177">
        <f t="shared" si="14"/>
        <v>7</v>
      </c>
      <c r="DT12" s="177">
        <f t="shared" si="14"/>
        <v>6</v>
      </c>
      <c r="DU12" s="177">
        <f t="shared" si="14"/>
        <v>6</v>
      </c>
      <c r="DV12" s="177">
        <f t="shared" si="14"/>
        <v>5</v>
      </c>
      <c r="DW12" s="177">
        <f t="shared" si="14"/>
        <v>4</v>
      </c>
      <c r="DX12" s="177">
        <f t="shared" si="15"/>
        <v>4</v>
      </c>
      <c r="DY12" s="177">
        <f t="shared" si="15"/>
        <v>4</v>
      </c>
      <c r="DZ12" s="177">
        <f t="shared" si="15"/>
        <v>3</v>
      </c>
      <c r="EA12" s="177">
        <f t="shared" si="15"/>
        <v>3</v>
      </c>
      <c r="EB12" s="177">
        <f t="shared" si="15"/>
        <v>0</v>
      </c>
      <c r="EC12" s="177">
        <f t="shared" si="15"/>
        <v>0</v>
      </c>
      <c r="ED12" s="177">
        <f t="shared" si="15"/>
        <v>0</v>
      </c>
      <c r="EE12" s="177">
        <f t="shared" si="15"/>
        <v>0</v>
      </c>
      <c r="EF12" s="177">
        <f t="shared" si="15"/>
        <v>0</v>
      </c>
      <c r="EG12" s="177">
        <f t="shared" si="15"/>
        <v>0</v>
      </c>
      <c r="EH12" s="177">
        <f t="shared" si="16"/>
        <v>0</v>
      </c>
      <c r="EI12" s="177">
        <f t="shared" si="16"/>
        <v>0</v>
      </c>
      <c r="EJ12" s="177">
        <f t="shared" si="16"/>
        <v>0</v>
      </c>
      <c r="EK12" s="177">
        <f t="shared" si="16"/>
        <v>0</v>
      </c>
      <c r="EL12" s="177">
        <f t="shared" si="16"/>
        <v>0</v>
      </c>
      <c r="EM12" s="177">
        <f t="shared" si="16"/>
        <v>0</v>
      </c>
      <c r="EN12" s="177">
        <f t="shared" si="16"/>
        <v>0</v>
      </c>
      <c r="EO12" s="177">
        <f t="shared" si="16"/>
        <v>0</v>
      </c>
      <c r="EP12" s="177">
        <f t="shared" si="16"/>
        <v>0</v>
      </c>
      <c r="EQ12" s="177">
        <f t="shared" si="16"/>
        <v>0</v>
      </c>
      <c r="ER12" s="177">
        <f t="shared" si="17"/>
        <v>0</v>
      </c>
      <c r="ES12" s="177">
        <f t="shared" si="17"/>
        <v>0</v>
      </c>
      <c r="ET12" s="177">
        <f t="shared" si="17"/>
        <v>0</v>
      </c>
      <c r="EU12" s="177">
        <f t="shared" si="17"/>
        <v>0</v>
      </c>
      <c r="EV12" s="177">
        <f t="shared" si="17"/>
        <v>0</v>
      </c>
      <c r="EW12" s="177">
        <f t="shared" si="17"/>
        <v>0</v>
      </c>
      <c r="EX12" s="177">
        <f t="shared" si="17"/>
        <v>0</v>
      </c>
      <c r="EY12" s="177">
        <f t="shared" si="17"/>
        <v>0</v>
      </c>
      <c r="EZ12" s="177">
        <f t="shared" si="17"/>
        <v>0</v>
      </c>
      <c r="FA12" s="177">
        <f t="shared" si="17"/>
        <v>0</v>
      </c>
      <c r="FB12" s="177">
        <f t="shared" si="18"/>
        <v>0</v>
      </c>
      <c r="FC12" s="177">
        <f t="shared" si="18"/>
        <v>0</v>
      </c>
      <c r="FD12" s="177">
        <f t="shared" si="18"/>
        <v>0</v>
      </c>
      <c r="FE12" s="177">
        <f t="shared" si="18"/>
        <v>0</v>
      </c>
      <c r="FF12" s="177">
        <f t="shared" si="18"/>
        <v>0</v>
      </c>
      <c r="FG12" s="177">
        <f t="shared" si="18"/>
        <v>0</v>
      </c>
      <c r="FH12" s="177">
        <f t="shared" si="18"/>
        <v>0</v>
      </c>
      <c r="FI12" s="177">
        <f t="shared" si="18"/>
        <v>0</v>
      </c>
      <c r="FJ12" s="177">
        <f t="shared" si="18"/>
        <v>0</v>
      </c>
      <c r="FK12" s="177">
        <f t="shared" si="18"/>
        <v>0</v>
      </c>
      <c r="FL12" s="177">
        <f t="shared" si="19"/>
        <v>0</v>
      </c>
      <c r="FM12" s="177">
        <f t="shared" si="19"/>
        <v>0</v>
      </c>
      <c r="FN12" s="177">
        <f t="shared" si="19"/>
        <v>0</v>
      </c>
      <c r="FO12" s="177">
        <f t="shared" si="19"/>
        <v>0</v>
      </c>
      <c r="FP12" s="177">
        <f t="shared" si="19"/>
        <v>0</v>
      </c>
      <c r="FQ12" s="177">
        <f t="shared" si="19"/>
        <v>0</v>
      </c>
      <c r="FR12" s="177">
        <f t="shared" si="19"/>
        <v>0</v>
      </c>
      <c r="FS12" s="177">
        <f t="shared" si="19"/>
        <v>0</v>
      </c>
      <c r="FT12" s="177">
        <f t="shared" si="19"/>
        <v>0</v>
      </c>
      <c r="FU12" s="177">
        <f t="shared" si="19"/>
        <v>0</v>
      </c>
      <c r="FV12" s="177">
        <f t="shared" si="19"/>
        <v>0</v>
      </c>
      <c r="FW12" s="177">
        <f t="shared" si="19"/>
        <v>0</v>
      </c>
      <c r="FX12" s="177">
        <f t="shared" si="19"/>
        <v>0</v>
      </c>
      <c r="FY12" s="177">
        <f t="shared" si="19"/>
        <v>0</v>
      </c>
      <c r="FZ12" s="177">
        <f t="shared" si="19"/>
        <v>0</v>
      </c>
      <c r="GA12" s="177"/>
      <c r="GB12" s="229">
        <f t="shared" si="20"/>
        <v>139</v>
      </c>
      <c r="GC12" s="229">
        <f t="shared" si="21"/>
        <v>17</v>
      </c>
      <c r="GD12" s="174">
        <f>SUMIF('One Day 12-04-21 Scots'!$B$11:$B$24,$C12,'One Day 12-04-21 Scots'!$AU$11:$AU$24)</f>
        <v>0</v>
      </c>
      <c r="GE12" s="174">
        <f>SUMIF('One Day 12-04-21 Scots'!$B$11:$B$24,$C12,'One Day 12-04-21 Scots'!$AV$11:$AV$24)</f>
        <v>0</v>
      </c>
      <c r="GF12" s="174">
        <f>SUMIF('One Day 12-04-21 Scots'!$B$11:$B$24,$C12,'One Day 12-04-21 Scots'!$AW$11:$AW$24)</f>
        <v>0</v>
      </c>
      <c r="GG12" s="174">
        <f>SUMIF('One Day 12-04-21 Scots'!$B$11:$B$24,$C12,'One Day 12-04-21 Scots'!$AX$11:$AX$24)</f>
        <v>0</v>
      </c>
      <c r="GH12" s="174">
        <f>SUMIF('One Day 12-04-21 Scots'!$B$11:$B$24,$C12,'One Day 12-04-21 Scots'!$AY$11:$AY$24)</f>
        <v>0</v>
      </c>
      <c r="GI12" s="174">
        <f>SUMIF('One Day 12-04-21 Thistles'!$B$11:$B$25,$C12,'One Day 12-04-21 Thistles'!$AU$11:$AU$25)</f>
        <v>4</v>
      </c>
      <c r="GJ12" s="174">
        <f>SUMIF('One Day 12-04-21 Thistles'!$B$11:$B$25,$C12,'One Day 12-04-21 Thistles'!$AV$11:$AV$25)</f>
        <v>3</v>
      </c>
      <c r="GK12" s="174">
        <f>SUMIF('One Day 12-04-21 Thistles'!$B$11:$B$25,$C12,'One Day 12-04-21 Thistles'!$AW$11:$AW$25)</f>
        <v>5</v>
      </c>
      <c r="GL12" s="174">
        <f>SUMIF('One Day 12-04-21 Thistles'!$B$11:$B$25,$C12,'One Day 12-04-21 Thistles'!$AX$11:$AX$25)</f>
        <v>4</v>
      </c>
      <c r="GM12" s="174">
        <f>SUMIF('One Day 12-04-21 Thistles'!$B$11:$B$25,$C12,'One Day 12-04-21 Thistles'!$AY$11:$AY$25)</f>
        <v>0</v>
      </c>
      <c r="GN12" s="174">
        <f>SUMIF('Chili One Day 2-12-22 Scots'!$B$11:$B$27,$C12,'Chili One Day 2-12-22 Scots'!$AU$11:$AU$27)</f>
        <v>0</v>
      </c>
      <c r="GO12" s="174">
        <f>SUMIF('Chili One Day 2-12-22 Scots'!$B$11:$B$27,$C12,'Chili One Day 2-12-22 Scots'!$AV$11:$AV$27)</f>
        <v>0</v>
      </c>
      <c r="GP12" s="174">
        <f>SUMIF('Chili One Day 2-12-22 Scots'!$B$11:$B$27,$C12,'Chili One Day 2-12-22 Scots'!$AW$11:$AW$27)</f>
        <v>0</v>
      </c>
      <c r="GQ12" s="174">
        <f>SUMIF('Chili One Day 2-12-22 Scots'!$B$11:$B$27,$C12,'Chili One Day 2-12-22 Scots'!$AX$11:$AX$27)</f>
        <v>0</v>
      </c>
      <c r="GR12" s="174">
        <f>SUMIF('Chili One Day 2-12-22 Scots'!$B$11:$B$27,$C12,'Chili One Day 2-12-22 Scots'!$AY$11:$AY$27)</f>
        <v>0</v>
      </c>
      <c r="GS12" s="174">
        <f>SUMIF('Chili One Day 2-12-22 Thistles'!$B$11:$B$27,$C12,'Chili One Day 2-12-22 Thistles'!$AU$11:$AU$27)</f>
        <v>7</v>
      </c>
      <c r="GT12" s="174">
        <f>SUMIF('Chili One Day 2-12-22 Thistles'!$B$11:$B$27,$C12,'Chili One Day 2-12-22 Thistles'!$AV$11:$AV$27)</f>
        <v>5</v>
      </c>
      <c r="GU12" s="174">
        <f>SUMIF('Chili One Day 2-12-22 Thistles'!$B$11:$B$27,$C12,'Chili One Day 2-12-22 Thistles'!$AW$11:$AW$27)</f>
        <v>0</v>
      </c>
      <c r="GV12" s="174">
        <f>SUMIF('Chili One Day 2-12-22 Thistles'!$B$11:$B$27,$C12,'Chili One Day 2-12-22 Thistles'!$AX$11:$AX$27)</f>
        <v>0</v>
      </c>
      <c r="GW12" s="174">
        <f>SUMIF('Chili One Day 2-12-22 Thistles'!$B$11:$B$27,$C12,'Chili One Day 2-12-22 Thistles'!$AY$11:$AY$27)</f>
        <v>0</v>
      </c>
      <c r="GX12" s="174">
        <f>SUMIF('Ironman One Day 3-5-22 FS'!$B$11:$B$26,$C12,'Ironman One Day 3-5-22 FS'!$AU$11:$AU$26)</f>
        <v>0</v>
      </c>
      <c r="GY12" s="174">
        <f>SUMIF('Ironman One Day 3-5-22 FS'!$B$11:$B$26,$C12,'Ironman One Day 3-5-22 FS'!$AV$11:$AV$26)</f>
        <v>0</v>
      </c>
      <c r="GZ12" s="174">
        <f>SUMIF('Ironman One Day 3-5-22 FS'!$B$11:$B$26,$C12,'Ironman One Day 3-5-22 FS'!$AW$11:$AW$26)</f>
        <v>0</v>
      </c>
      <c r="HA12" s="174">
        <f>SUMIF('Ironman One Day 3-5-22 FS'!$B$11:$B$26,$C12,'Ironman One Day 3-5-22 FS'!$AX$11:$AX$26)</f>
        <v>0</v>
      </c>
      <c r="HB12" s="174">
        <f>SUMIF('Ironman One Day 3-5-22 FS'!$B$11:$B$26,$C12,'Ironman One Day 3-5-22 FS'!$AY$11:$AY$26)</f>
        <v>0</v>
      </c>
      <c r="HC12" s="174">
        <f>SUMIF('Ironman One Day 3-5-22 420'!$B$11:$B$26,$C12,'Ironman One Day 3-5-22 420'!$AU$11:$AU$26)</f>
        <v>0</v>
      </c>
      <c r="HD12" s="174">
        <f>SUMIF('Ironman One Day 3-5-22 420'!$B$11:$B$26,$C12,'Ironman One Day 3-5-22 420'!$AV$11:$AV$26)</f>
        <v>0</v>
      </c>
      <c r="HE12" s="174">
        <f>SUMIF('Ironman One Day 3-5-22 420'!$B$11:$B$26,$C12,'Ironman One Day 3-5-22 420'!$AW$11:$AW$26)</f>
        <v>0</v>
      </c>
      <c r="HF12" s="174">
        <f>SUMIF('Ironman One Day 3-5-22 420'!$B$11:$B$26,$C12,'Ironman One Day 3-5-22 420'!$AX$11:$AX$26)</f>
        <v>0</v>
      </c>
      <c r="HG12" s="174">
        <f>SUMIF('Ironman One Day 3-5-22 420'!$B$11:$B$26,$C12,'Ironman One Day 3-5-22 420'!$AY$11:$AY$26)</f>
        <v>0</v>
      </c>
      <c r="HH12" s="174">
        <f>SUMIF('Easter One Day 4-16-22 FS'!$B$11:$B$25,$C12,'Easter One Day 4-16-22 FS'!$AU$11:$AU$25)</f>
        <v>0</v>
      </c>
      <c r="HI12" s="174">
        <f>SUMIF('Easter One Day 4-16-22 FS'!$B$11:$B$25,$C12,'Easter One Day 4-16-22 FS'!$AV$11:$AV$25)</f>
        <v>0</v>
      </c>
      <c r="HJ12" s="174">
        <f>SUMIF('Easter One Day 4-16-22 FS'!$B$11:$B$25,$C12,'Easter One Day 4-16-22 FS'!$AW$11:$AW$25)</f>
        <v>0</v>
      </c>
      <c r="HK12" s="174">
        <f>SUMIF('Easter One Day 4-16-22 FS'!$B$11:$B$25,$C12,'Easter One Day 4-16-22 FS'!$AX$11:$AX$25)</f>
        <v>0</v>
      </c>
      <c r="HL12" s="174">
        <f>SUMIF('Easter One Day 4-16-22 FS'!$B$11:$B$25,$C12,'Easter One Day 4-16-22 FS'!$AY$11:$AY$25)</f>
        <v>0</v>
      </c>
      <c r="HM12" s="174">
        <f>SUMIF('Easter One Day 4-16-22 TH'!$B$11:$B$25,$C12,'Easter One Day 4-16-22 TH'!$AU$11:$AU$25)</f>
        <v>0</v>
      </c>
      <c r="HN12" s="174">
        <f>SUMIF('Easter One Day 4-16-22 TH'!$B$11:$B$25,$C12,'Easter One Day 4-16-22 TH'!$AV$11:$AV$25)</f>
        <v>0</v>
      </c>
      <c r="HO12" s="174">
        <f>SUMIF('Easter One Day 4-16-22 TH'!$B$11:$B$25,$C12,'Easter One Day 4-16-22 TH'!$AW$11:$AW$25)</f>
        <v>0</v>
      </c>
      <c r="HP12" s="174">
        <f>SUMIF('Easter One Day 4-16-22 TH'!$B$11:$B$25,$C12,'Easter One Day 4-16-22 TH'!$AX$11:$AX$25)</f>
        <v>0</v>
      </c>
      <c r="HQ12" s="174">
        <f>SUMIF('Easter One Day 4-16-22 TH'!$B$11:$B$25,$C12,'Easter One Day 4-16-22 TH'!$AY$11:$AY$25)</f>
        <v>0</v>
      </c>
      <c r="HR12" s="174">
        <f>SUMIF('Long Distance Race 5-7-22'!$B$11:$B$25,$C12,'Long Distance Race 5-7-22'!$AU$11:$AU$25)</f>
        <v>0</v>
      </c>
      <c r="HS12" s="174">
        <f>SUMIF('Long Distance Race 5-7-22'!$B$11:$B$18,$C12,'Long Distance Race 5-7-22'!$AV$11:$AV$18)</f>
        <v>0</v>
      </c>
      <c r="HT12" s="174">
        <f>SUMIF('Long Distance Race 5-7-22'!$B$11:$B$18,$C12,'Long Distance Race 5-7-22'!$AW$11:$AW$18)</f>
        <v>0</v>
      </c>
      <c r="HU12" s="174">
        <f>SUMIF('Long Distance Race 5-7-22'!$B$11:$B$18,$C12,'Long Distance Race 5-7-22'!$AX$11:$AX$18)</f>
        <v>0</v>
      </c>
      <c r="HV12" s="174">
        <f>SUMIF('Long Distance Race 5-7-22'!$B$11:$B$18,$C12,'Long Distance Race 5-7-22'!$AY$11:$AY$18)</f>
        <v>0</v>
      </c>
      <c r="HW12" s="174">
        <f>SUMIF('Memorial Day Regatta 5-28-22 Op'!$B$11:$B$25,$C12,'Memorial Day Regatta 5-28-22 Op'!$AU$11:$AU$25)</f>
        <v>7</v>
      </c>
      <c r="HX12" s="174">
        <f>SUMIF('Memorial Day Regatta 5-28-22 Op'!$B$11:$B$18,$C12,'Memorial Day Regatta 5-28-22 Op'!$AV$11:$AV$18)</f>
        <v>5</v>
      </c>
      <c r="HY12" s="174">
        <f>SUMIF('Memorial Day Regatta 5-28-22 Op'!$B$11:$B$18,$C12,'Memorial Day Regatta 5-28-22 Op'!$AW$11:$AW$18)</f>
        <v>3</v>
      </c>
      <c r="HZ12" s="174">
        <f>SUMIF('Memorial Day Regatta 5-28-22 Op'!$B$11:$B$18,$C12,'Memorial Day Regatta 5-28-22 Op'!$AX$11:$AX$18)</f>
        <v>0</v>
      </c>
      <c r="IA12" s="174">
        <f>SUMIF('Memorial Day Regatta 5-28-22 Op'!$B$11:$B$18,$C12,'Memorial Day Regatta 5-28-22 Op'!$AY$11:$AY$18)</f>
        <v>0</v>
      </c>
      <c r="IB12" s="174">
        <f>SUMIF('Caldwell Cup 6-25-22 TH'!$B$11:$B$25,$C12,'Caldwell Cup 6-25-22 TH'!$AU$11:$AU$25)</f>
        <v>5</v>
      </c>
      <c r="IC12" s="174">
        <f>SUMIF('Caldwell Cup 6-25-22 TH'!$B$11:$B$25,$C12,'Caldwell Cup 6-25-22 TH'!$AV$11:$AV$25)</f>
        <v>10</v>
      </c>
      <c r="ID12" s="174">
        <f>SUMIF('Caldwell Cup 6-25-22 TH'!$B$11:$B$25,$C12,'Caldwell Cup 6-25-22 TH'!$AW$11:$AW$25)</f>
        <v>8</v>
      </c>
      <c r="IE12" s="174">
        <f>SUMIF('Caldwell Cup 6-25-22 TH'!$B$11:$B$25,$C12,'Caldwell Cup 6-25-22 TH'!$AX$11:$AX$25)</f>
        <v>8</v>
      </c>
      <c r="IF12" s="174">
        <f>SUMIF('Caldwell Cup 6-25-22 TH'!$B$11:$B$25,$C12,'Caldwell Cup 6-25-22 TH'!$AY$11:$AY$25)</f>
        <v>0</v>
      </c>
      <c r="IG12" s="174">
        <f>SUMIF('Caldwell Cup 6-25-22 FS'!$B$11:$B$21,$C12,'Caldwell Cup 6-25-22 FS'!$AU$11:$AU$21)</f>
        <v>0</v>
      </c>
      <c r="IH12" s="174">
        <f>SUMIF('Caldwell Cup 6-25-22 FS'!$B$11:$B$21,$C12,'Caldwell Cup 6-25-22 FS'!$AV$11:$AV$21)</f>
        <v>0</v>
      </c>
      <c r="II12" s="174">
        <f>SUMIF('Caldwell Cup 6-25-22 FS'!$B$11:$B$21,$C12,'Caldwell Cup 6-25-22 FS'!$AW$11:$AW$21)</f>
        <v>0</v>
      </c>
      <c r="IJ12" s="174">
        <f>SUMIF('Caldwell Cup 6-25-22 FS'!$B$11:$B$21,$C12,'Caldwell Cup 6-25-22 FS'!$AX$11:$AX$21)</f>
        <v>0</v>
      </c>
      <c r="IK12" s="174">
        <f>SUMIF('Caldwell Cup 6-25-22 FS'!$B$11:$B$21,$C12,'Caldwell Cup 6-25-22 FS'!$AY$11:$AY$21)</f>
        <v>0</v>
      </c>
      <c r="IL12" s="174">
        <f>SUMIF('Caldwell Cup 6-25-22 Lasers'!$B$11:$B$23,$C12,'Caldwell Cup 6-25-22 Lasers'!$AU$11:$AU$23)</f>
        <v>0</v>
      </c>
      <c r="IM12" s="174">
        <f>SUMIF('Caldwell Cup 6-25-22 Lasers'!$B$11:$B$23,$C12,'Caldwell Cup 6-25-22 Lasers'!$AV$11:$AV$23)</f>
        <v>0</v>
      </c>
      <c r="IN12" s="174">
        <f>SUMIF('Caldwell Cup 6-25-22 Lasers'!$B$11:$B$23,$C12,'Caldwell Cup 6-25-22 Lasers'!$AW$11:$AW$23)</f>
        <v>0</v>
      </c>
      <c r="IO12" s="174">
        <f>SUMIF('Caldwell Cup 6-25-22 Lasers'!$B$11:$B$23,$C12,'Caldwell Cup 6-25-22 Lasers'!$AX$11:$AX$23)</f>
        <v>0</v>
      </c>
      <c r="IP12" s="174">
        <f>SUMIF('Caldwell Cup 6-25-22 Lasers'!$B$11:$B$23,$C12,'Caldwell Cup 6-25-22 Lasers'!$AY$11:$AY$23)</f>
        <v>0</v>
      </c>
      <c r="IQ12" s="174">
        <f>SUMIF('Labor Day Regatta 9-3-22 FS'!$B$11:$B$30,$C12,'Labor Day Regatta 9-3-22 FS'!$AU$11:$AU$30)</f>
        <v>0</v>
      </c>
      <c r="IR12" s="174">
        <f>SUMIF('Labor Day Regatta 9-3-22 FS'!$B$11:$B$30,$C12,'Labor Day Regatta 9-3-22 FS'!$AV$11:$AV$30)</f>
        <v>0</v>
      </c>
      <c r="IS12" s="174">
        <f>SUMIF('Labor Day Regatta 9-3-22 FS'!$B$11:$B$30,$C12,'Labor Day Regatta 9-3-22 FS'!$AW$11:$AW$30)</f>
        <v>0</v>
      </c>
      <c r="IT12" s="174">
        <f>SUMIF('Labor Day Regatta 9-3-22 FS'!$B$11:$B$30,$C12,'Labor Day Regatta 9-3-22 FS'!$AX$11:$AX$30)</f>
        <v>0</v>
      </c>
      <c r="IU12" s="174">
        <f>SUMIF('Labor Day Regatta 9-3-22 FS'!$B$11:$B$30,$C12,'Labor Day Regatta 9-3-22 FS'!$AY$11:$AY$30)</f>
        <v>0</v>
      </c>
      <c r="IV12" s="174">
        <f>SUMIF('2022-09-17 Leukemia Cup FS'!$B$11:$B$26,$C12,'2022-09-17 Leukemia Cup FS'!$AU$11:$AU$26)</f>
        <v>0</v>
      </c>
      <c r="IW12" s="174">
        <f>SUMIF('2022-09-17 Leukemia Cup FS'!$B$11:$B$26,$C12,'2022-09-17 Leukemia Cup FS'!$AV$11:$AV$26)</f>
        <v>0</v>
      </c>
      <c r="IX12" s="174">
        <f>SUMIF('2022-09-17 Leukemia Cup FS'!$B$11:$B$26,$C12,'2022-09-17 Leukemia Cup FS'!$AW$11:$AW$26)</f>
        <v>0</v>
      </c>
      <c r="IY12" s="174">
        <f>SUMIF('2022-09-17 Leukemia Cup FS'!$B$11:$B$26,$C12,'2022-09-17 Leukemia Cup FS'!$AX$11:$AX$26)</f>
        <v>0</v>
      </c>
      <c r="IZ12" s="174">
        <f>SUMIF('2022-09-17 Leukemia Cup FS'!$B$11:$B$26,$C12,'2022-09-17 Leukemia Cup FS'!$AY$11:$AY$26)</f>
        <v>0</v>
      </c>
      <c r="JA12" s="174">
        <f>SUMIF('2022-09-17 Leukemia Cup TH'!$B$11:$B$28,$C12,'2022-09-17 Leukemia Cup TH'!$AU$11:$AU$28)</f>
        <v>0</v>
      </c>
      <c r="JB12" s="174">
        <f>SUMIF('2022-09-17 Leukemia Cup TH'!$B$11:$B$28,$C12,'2022-09-17 Leukemia Cup TH'!$AV$11:$AV$28)</f>
        <v>0</v>
      </c>
      <c r="JC12" s="174">
        <f>SUMIF('2022-09-17 Leukemia Cup TH'!$B$11:$B$28,$C12,'2022-09-17 Leukemia Cup TH'!$AW$11:$AW$28)</f>
        <v>0</v>
      </c>
      <c r="JD12" s="174">
        <f>SUMIF('2022-09-17 Leukemia Cup TH'!$B$11:$B$28,$C12,'2022-09-17 Leukemia Cup TH'!$AX$11:$AX$28)</f>
        <v>0</v>
      </c>
      <c r="JE12" s="174">
        <f>SUMIF('2022-09-17 Leukemia Cup TH'!$B$11:$B$28,$C12,'2022-09-17 Leukemia Cup TH'!$AY$11:$AY$28)</f>
        <v>0</v>
      </c>
      <c r="JF12" s="174">
        <f>SUMIF('Smith-Berry LDR 9-24-22'!$B$11:$B$30,$C12,'Smith-Berry LDR 9-24-22'!$AU$11:$AU$30)</f>
        <v>0</v>
      </c>
      <c r="JG12" s="174">
        <f>SUMIF('Smith-Berry LDR 9-24-22'!$B$11:$B$30,$C12,'Smith-Berry LDR 9-24-22'!$AV$11:$AV$30)</f>
        <v>0</v>
      </c>
      <c r="JH12" s="174">
        <f>SUMIF('Smith-Berry LDR 9-24-22'!$B$11:$B$30,$C12,'Smith-Berry LDR 9-24-22'!$AW$11:$AW$30)</f>
        <v>0</v>
      </c>
      <c r="JI12" s="174">
        <f>SUMIF('Smith-Berry LDR 9-24-22'!$B$11:$B$30,$C12,'Smith-Berry LDR 9-24-22'!$AX$11:$AX$30)</f>
        <v>0</v>
      </c>
      <c r="JJ12" s="174">
        <f>SUMIF('Smith-Berry LDR 9-24-22'!$B$11:$B$30,$C12,'Smith-Berry LDR 9-24-22'!$AY$11:$AY$30)</f>
        <v>0</v>
      </c>
      <c r="JK12" s="174">
        <f>SUMIF('Great Scot 10-1-22 Cham'!$B$11:$B$38,$C12,'Great Scot 10-1-22 Cham'!$AU$11:$AU$38)</f>
        <v>0</v>
      </c>
      <c r="JL12" s="174">
        <f>SUMIF('Great Scot 10-1-22 Cham'!$B$11:$B$38,$C12,'Great Scot 10-1-22 Cham'!$AV$11:$AV$38)</f>
        <v>0</v>
      </c>
      <c r="JM12" s="174">
        <f>SUMIF('Great Scot 10-1-22 Cham'!$B$11:$B$38,$C12,'Great Scot 10-1-22 Cham'!$AW$11:$AW$38)</f>
        <v>0</v>
      </c>
      <c r="JN12" s="174">
        <f>SUMIF('Great Scot 10-1-22 Cham'!$B$11:$B$38,$C12,'Great Scot 10-1-22 Cham'!$AX$11:$AX$38)</f>
        <v>0</v>
      </c>
      <c r="JO12" s="174">
        <f>SUMIF('Great Scot 10-1-22 Cham'!$B$11:$B$38,$C12,'Great Scot 10-1-22 Cham'!$AY$11:$AY$38)</f>
        <v>0</v>
      </c>
      <c r="JP12" s="174">
        <f>SUMIF('Great Scot 10-1-22 Chal'!$B$11:$B$28,$C12,'Great Scot 10-1-22 Chal'!$AU$11:$AU$28)</f>
        <v>0</v>
      </c>
      <c r="JQ12" s="174">
        <f>SUMIF('Great Scot 10-1-22 Chal'!$B$11:$B$28,$C12,'Great Scot 10-1-22 Chal'!$AV$11:$AV$28)</f>
        <v>0</v>
      </c>
      <c r="JR12" s="174">
        <f>SUMIF('Great Scot 10-1-22 Chal'!$B$11:$B$28,$C12,'Great Scot 10-1-22 Chal'!$AW$11:$AW$28)</f>
        <v>0</v>
      </c>
      <c r="JS12" s="174">
        <f>SUMIF('Great Scot 10-1-22 Chal'!$B$11:$B$28,$C12,'Great Scot 10-1-22 Chal'!$AX$11:$AX$28)</f>
        <v>0</v>
      </c>
      <c r="JT12" s="174">
        <f>SUMIF('Great Scot 10-1-22 Chal'!$B$11:$B$28,$C12,'Great Scot 10-1-22 Chal'!$AY$11:$AY$28)</f>
        <v>0</v>
      </c>
      <c r="JU12" s="174">
        <f>SUMIF('Great Pumpkin Regatta 10-15-22'!$B$11:$B$54,$C12,'Great Pumpkin Regatta 10-15-22'!$AU$11:$AU$54)</f>
        <v>17</v>
      </c>
      <c r="JV12" s="174">
        <f>SUMIF('Great Pumpkin Regatta 10-15-22'!$B$11:$B$54,$C12,'Great Pumpkin Regatta 10-15-22'!$AV$11:$AV$54)</f>
        <v>17</v>
      </c>
      <c r="JW12" s="174">
        <f>SUMIF('Great Pumpkin Regatta 10-15-22'!$B$11:$B$54,$C12,'Great Pumpkin Regatta 10-15-22'!$AW$11:$AW$54)</f>
        <v>15</v>
      </c>
      <c r="JX12" s="174">
        <f>SUMIF('Great Pumpkin Regatta 10-15-22'!$B$11:$B$54,$C12,'Great Pumpkin Regatta 10-15-22'!$AX$11:$AX$54)</f>
        <v>16</v>
      </c>
      <c r="JY12" s="174">
        <f>SUMIF('Great Pumpkin Regatta 10-15-22'!$B$11:$B$54,$C12,'Great Pumpkin Regatta 10-15-22'!$AY$11:$AY$54)</f>
        <v>0</v>
      </c>
      <c r="JZ12" s="174">
        <f>SUMIF('One Day Regatta 10-29-22 FS'!$B$11:$B$19,$C12,'One Day Regatta 10-29-22 FS'!$AU$11:$AU$19)</f>
        <v>0</v>
      </c>
      <c r="KA12" s="174">
        <f>SUMIF('One Day Regatta 10-29-22 FS'!$B$11:$B$19,$C12,'One Day Regatta 10-29-22 FS'!$AV$11:$AV$19)</f>
        <v>0</v>
      </c>
      <c r="KB12" s="174">
        <f>SUMIF('One Day Regatta 10-29-22 FS'!$B$11:$B$19,$C12,'One Day Regatta 10-29-22 FS'!$AW$11:$AW$19)</f>
        <v>0</v>
      </c>
      <c r="KC12" s="174">
        <f>SUMIF('One Day Regatta 10-29-22 FS'!$B$11:$B$19,$C12,'One Day Regatta 10-29-22 FS'!$AX$11:$AX$19)</f>
        <v>0</v>
      </c>
      <c r="KD12" s="174">
        <f>SUMIF('One Day Regatta 10-29-22 FS'!$B$11:$B$19,$C12,'One Day Regatta 10-29-22 FS'!$AY$11:$AY$19)</f>
        <v>0</v>
      </c>
    </row>
    <row r="13" spans="1:290" ht="15" customHeight="1" x14ac:dyDescent="0.2">
      <c r="A13" s="400" t="s">
        <v>1369</v>
      </c>
      <c r="B13" s="134">
        <f t="shared" si="8"/>
        <v>7</v>
      </c>
      <c r="C13" s="170" t="s">
        <v>196</v>
      </c>
      <c r="D13" s="171">
        <f t="shared" si="9"/>
        <v>16</v>
      </c>
      <c r="E13" s="172">
        <f t="shared" si="10"/>
        <v>53</v>
      </c>
      <c r="F13" s="171">
        <f t="shared" si="11"/>
        <v>53</v>
      </c>
      <c r="G13" s="171">
        <v>0</v>
      </c>
      <c r="H13" s="171">
        <f t="shared" si="12"/>
        <v>53</v>
      </c>
      <c r="I13" s="173">
        <f t="shared" si="13"/>
        <v>3.3125000000000002E-2</v>
      </c>
      <c r="J13" s="173"/>
      <c r="K13" s="174">
        <f>SUMIF('Saturday Race 11-06-21'!$B$11:$B$21,$C13,'Saturday Race 11-06-21'!$AU$11:$AU$21)</f>
        <v>0</v>
      </c>
      <c r="L13" s="174">
        <f>SUMIF('Saturday Race 11-06-21'!$B$11:$B$21,$C13,'Saturday Race 11-06-21'!$AV$11:$AV$21)</f>
        <v>0</v>
      </c>
      <c r="M13" s="174">
        <f>SUMIF('Saturday Race 11-06-21'!$B$11:$B$21,$C13,'Saturday Race 11-06-21'!$AW$11:$AW$21)</f>
        <v>0</v>
      </c>
      <c r="N13" s="174">
        <f>SUMIF('Saturday Race 11-06-21'!$B$11:$B$21,$C13,'Saturday Race 11-06-21'!$AX$11:$AX$21)</f>
        <v>0</v>
      </c>
      <c r="O13" s="174">
        <f>SUMIF('Saturday Race 11-06-21'!$B$11:$B$21,$C13,'Saturday Race 11-06-21'!$AY$11:$AY$21)</f>
        <v>0</v>
      </c>
      <c r="P13" s="174">
        <f>SUMIF('Saturday Race 11-20-21'!$B$11:$B$20,$C13,'Saturday Race 11-20-21'!$AU$11:$AU$20)</f>
        <v>0</v>
      </c>
      <c r="Q13" s="174">
        <f>SUMIF('Saturday Race 11-20-21'!$B$11:$B$20,$C13,'Saturday Race 11-20-21'!$AV$11:$AV$20)</f>
        <v>0</v>
      </c>
      <c r="R13" s="174">
        <f>SUMIF('Saturday Race 11-20-21'!$B$11:$B$20,$C13,'Saturday Race 11-20-21'!$AW$11:$AW$20)</f>
        <v>0</v>
      </c>
      <c r="S13" s="174">
        <f>SUMIF('Saturday Race 11-20-21'!$B$11:$B$20,$C13,'Saturday Race 11-20-21'!$AX$11:$AX$20)</f>
        <v>0</v>
      </c>
      <c r="T13" s="174">
        <f>SUMIF('Saturday Race 11-20-21'!$B$11:$B$20,$C13,'Saturday Race 11-20-21'!$AY$11:$AY$20)</f>
        <v>0</v>
      </c>
      <c r="U13" s="174">
        <f>SUMIF('Saturday Race 1-08-22'!$B$11:$B$20,$C13,'Saturday Race 1-08-22'!$AU$11:$AU$20)</f>
        <v>0</v>
      </c>
      <c r="V13" s="174">
        <f>SUMIF('Saturday Race 1-08-22'!$B$11:$B$20,$C13,'Saturday Race 1-08-22'!$AV$11:$AV$20)</f>
        <v>0</v>
      </c>
      <c r="W13" s="174">
        <f>SUMIF('Saturday Race 1-08-22'!$B$11:$B$20,$C13,'Saturday Race 1-08-22'!$AW$11:$AW$20)</f>
        <v>0</v>
      </c>
      <c r="X13" s="174">
        <f>SUMIF('Saturday Race 1-08-22'!$B$11:$B$20,$C13,'Saturday Race 1-08-22'!$AX$11:$AX$20)</f>
        <v>0</v>
      </c>
      <c r="Y13" s="174">
        <f>SUMIF('Saturday Race 1-08-22'!$B$11:$B$20,$C13,'Saturday Race 1-08-22'!$AY$11:$AY$20)</f>
        <v>0</v>
      </c>
      <c r="Z13" s="174">
        <f>SUMIF('Saturday Race 1-22-22'!$B$11:$B$20,$C13,'Saturday Race 1-22-22'!$AU$11:$AU$20)</f>
        <v>3</v>
      </c>
      <c r="AA13" s="174">
        <f>SUMIF('Saturday Race 1-22-22'!$B$11:$B$20,$C13,'Saturday Race 1-22-22'!$AV$11:$AV$20)</f>
        <v>4</v>
      </c>
      <c r="AB13" s="174">
        <f>SUMIF('Saturday Race 1-22-22'!$B$11:$B$20,$C13,'Saturday Race 1-22-22'!$AW$11:$AW$20)</f>
        <v>2</v>
      </c>
      <c r="AC13" s="174">
        <f>SUMIF('Saturday Race 1-22-22'!$B$11:$B$20,$C13,'Saturday Race 1-22-22'!$AX$11:$AX$20)</f>
        <v>0</v>
      </c>
      <c r="AD13" s="174">
        <f>SUMIF('Saturday Race 1-22-22'!$B$11:$B$20,$C13,'Saturday Race 1-22-22'!$AY$11:$AY$20)</f>
        <v>0</v>
      </c>
      <c r="AE13" s="174">
        <f>SUMIF('Sunday Race 2-6-22'!$B$11:$B$20,$C13,'Sunday Race 2-6-22'!$AU$11:$AU$20)</f>
        <v>3</v>
      </c>
      <c r="AF13" s="174">
        <f>SUMIF('Sunday Race 2-6-22'!$B$11:$B$20,$C13,'Sunday Race 2-6-22'!$AV$11:$AV$20)</f>
        <v>0</v>
      </c>
      <c r="AG13" s="174">
        <f>SUMIF('Sunday Race 2-6-22'!$B$11:$B$20,$C13,'Sunday Race 2-6-22'!$AW$11:$AW$20)</f>
        <v>0</v>
      </c>
      <c r="AH13" s="174">
        <f>SUMIF('Sunday Race 2-6-22'!$B$11:$B$20,$C13,'Sunday Race 2-6-22'!$AX$11:$AX$20)</f>
        <v>0</v>
      </c>
      <c r="AI13" s="174">
        <f>SUMIF('Sunday Race 2-6-22'!$B$11:$B$20,$C13,'Sunday Race 2-6-22'!$AY$11:$AY$20)</f>
        <v>0</v>
      </c>
      <c r="AJ13" s="174">
        <f>SUMIF('Sunday Race 2-20-22'!$B$11:$B$26,$C13,'Sunday Race 2-20-22'!$AU$11:$AU$26)</f>
        <v>0</v>
      </c>
      <c r="AK13" s="174">
        <f>SUMIF('Sunday Race 2-20-22'!$B$11:$B$26,$C13,'Sunday Race 2-20-22'!$AV$11:$AV$26)</f>
        <v>0</v>
      </c>
      <c r="AL13" s="174">
        <f>SUMIF('Sunday Race 2-20-22'!$B$11:$B$26,$C13,'Sunday Race 2-20-22'!$AW$11:$AW$26)</f>
        <v>0</v>
      </c>
      <c r="AM13" s="174">
        <f>SUMIF('Sunday Race 2-20-22'!$B$11:$B$26,$C13,'Sunday Race 2-20-22'!$AX$11:$AX$26)</f>
        <v>0</v>
      </c>
      <c r="AN13" s="174">
        <f>SUMIF('Sunday Race 2-20-22'!$B$11:$B$26,$C13,'Sunday Race 2-20-22'!$AY$11:$AY$26)</f>
        <v>0</v>
      </c>
      <c r="AO13" s="174">
        <f>SUMIF('Sunday Race 2-27-22'!$B$11:$B$20,$C13,'Sunday Race 2-27-22'!$AU$11:$AU$20)</f>
        <v>3</v>
      </c>
      <c r="AP13" s="174">
        <f>SUMIF('Sunday Race 2-27-22'!$B$11:$B$20,$C13,'Sunday Race 2-27-22'!$AV$11:$AV$20)</f>
        <v>3</v>
      </c>
      <c r="AQ13" s="174">
        <f>SUMIF('Sunday Race 2-27-22'!$B$11:$B$20,$C13,'Sunday Race 2-27-22'!$AW$11:$AW$20)</f>
        <v>3</v>
      </c>
      <c r="AR13" s="174">
        <f>SUMIF('Sunday Race 2-27-22'!$B$11:$B$20,$C13,'Sunday Race 2-27-22'!$AX$11:$AX$20)</f>
        <v>3</v>
      </c>
      <c r="AS13" s="174">
        <f>SUMIF('Sunday Race 2-27-22'!$B$11:$B$20,$C13,'Sunday Race 2-27-22'!$AY$11:$AY$20)</f>
        <v>0</v>
      </c>
      <c r="AT13" s="174">
        <f>SUMIF('Sunday Race 3-13-22'!$B$11:$B$25,$C13,'Sunday Race 3-13-22'!$AU$11:$AU$25)</f>
        <v>4</v>
      </c>
      <c r="AU13" s="174">
        <f>SUMIF('Sunday Race 3-13-22'!$B$11:$B$25,$C13,'Sunday Race 3-13-22'!$AV$11:$AV$25)</f>
        <v>5</v>
      </c>
      <c r="AV13" s="174">
        <f>SUMIF('Sunday Race 3-13-22'!$B$11:$B$25,$C13,'Sunday Race 3-13-22'!$AW$11:$AW$25)</f>
        <v>6</v>
      </c>
      <c r="AW13" s="174">
        <f>SUMIF('Sunday Race 3-13-22'!$B$11:$B$25,$C13,'Sunday Race 3-13-22'!$AX$11:$AX$25)</f>
        <v>5</v>
      </c>
      <c r="AX13" s="174">
        <f>SUMIF('Sunday Race 3-13-22'!$B$11:$B$25,$C13,'Sunday Race 3-13-22'!$AY$11:$AY$25)</f>
        <v>0</v>
      </c>
      <c r="AY13" s="174">
        <f>SUMIF('Saturday Race 3-19-22'!$B$11:$B$15,$C13,'Saturday Race 3-19-22'!$AU$11:$AU$15)</f>
        <v>0</v>
      </c>
      <c r="AZ13" s="174">
        <f>SUMIF('Saturday Race 3-19-22'!$B$11:$B$15,$C13,'Saturday Race 3-19-22'!$AV$11:$AV$15)</f>
        <v>0</v>
      </c>
      <c r="BA13" s="174">
        <f>SUMIF('Saturday Race 3-19-22'!$B$11:$B$15,$C13,'Saturday Race 3-19-22'!$AW$11:$AW$15)</f>
        <v>0</v>
      </c>
      <c r="BB13" s="174">
        <f>SUMIF('Saturday Race 3-19-22'!$B$11:$B$15,$C13,'Saturday Race 3-19-22'!$AX$11:$AX$15)</f>
        <v>0</v>
      </c>
      <c r="BC13" s="174">
        <f>SUMIF('Saturday Race 3-19-22'!$B$11:$B$15,$C13,'Saturday Race 3-19-22'!$AY$11:$AY$15)</f>
        <v>0</v>
      </c>
      <c r="BD13" s="174">
        <f>SUMIF('Sunday Races 4-10-22'!$B$11:$B$26,$C13,'Sunday Races 4-10-22'!$AU$11:$AU$26)</f>
        <v>0</v>
      </c>
      <c r="BE13" s="174">
        <f>SUMIF('Sunday Races 4-10-22'!$B$11:$B$26,$C13,'Sunday Races 4-10-22'!$AV$11:$AV$26)</f>
        <v>0</v>
      </c>
      <c r="BF13" s="174">
        <f>SUMIF('Sunday Races 4-10-22'!$B$11:$B$26,$C13,'Sunday Races 4-10-22'!$AW$11:$AW$26)</f>
        <v>0</v>
      </c>
      <c r="BG13" s="174">
        <f>SUMIF('Sunday Races 4-10-22'!$B$11:$B$26,$C13,'Sunday Races 4-10-22'!$AX$11:$AX$26)</f>
        <v>0</v>
      </c>
      <c r="BH13" s="174">
        <f>SUMIF('Sunday Races 4-10-22'!$B$11:$B$26,$C13,'Sunday Races 4-10-22'!$AY$11:$AY$26)</f>
        <v>0</v>
      </c>
      <c r="BI13" s="174">
        <f>SUMIF('Sunday Races 5-1-22'!$B$11:$B$28,$C13,'Sunday Races 5-1-22'!$AU$11:$AU$28)</f>
        <v>0</v>
      </c>
      <c r="BJ13" s="174">
        <f>SUMIF('Sunday Races 5-1-22'!$B$11:$B$28,$C13,'Sunday Races 5-1-22'!$AV$11:$AV$28)</f>
        <v>0</v>
      </c>
      <c r="BK13" s="174">
        <f>SUMIF('Sunday Races 5-1-22'!$B$11:$B$28,$C13,'Sunday Races 5-1-22'!$AW$11:$AW$28)</f>
        <v>0</v>
      </c>
      <c r="BL13" s="174">
        <f>SUMIF('Sunday Races 5-1-22'!$B$11:$B$28,$C13,'Sunday Races 5-1-22'!$AX$11:$AX$28)</f>
        <v>0</v>
      </c>
      <c r="BM13" s="174">
        <f>SUMIF('Sunday Races 5-1-22'!$B$11:$B$28,$C13,'Sunday Races 5-1-22'!$AY$11:$AY$28)</f>
        <v>0</v>
      </c>
      <c r="BN13" s="174">
        <f>SUMIF('Sunday Races 6-5-22'!$B$11:$B$28,$C13,'Sunday Races 6-5-22'!$AU$11:$AU$28)</f>
        <v>0</v>
      </c>
      <c r="BO13" s="174">
        <f>SUMIF('Sunday Races 6-5-22'!$B$11:$B$28,$C13,'Sunday Races 6-5-22'!$AV$11:$AV$28)</f>
        <v>0</v>
      </c>
      <c r="BP13" s="174">
        <f>SUMIF('Sunday Races 6-5-22'!$B$11:$B$28,$C13,'Sunday Races 6-5-22'!$AW$11:$AW$28)</f>
        <v>0</v>
      </c>
      <c r="BQ13" s="174">
        <f>SUMIF('Sunday Races 6-5-22'!$B$11:$B$28,$C13,'Sunday Races 6-5-22'!$AX$11:$AX$28)</f>
        <v>0</v>
      </c>
      <c r="BR13" s="174">
        <f>SUMIF('Sunday Races 6-5-22'!$B$11:$B$28,$C13,'Sunday Races 6-5-22'!$AY$11:$AY$28)</f>
        <v>0</v>
      </c>
      <c r="BS13" s="174">
        <f>SUMIF('Sunday Races 6-12-22'!$B$11:$B$24,$C13,'Sunday Races 6-12-22'!$AU$11:$AU$24)</f>
        <v>2</v>
      </c>
      <c r="BT13" s="174">
        <f>SUMIF('Sunday Races 6-12-22'!$B$11:$B$24,$C13,'Sunday Races 6-12-22'!$AV$11:$AV$24)</f>
        <v>3</v>
      </c>
      <c r="BU13" s="174">
        <f>SUMIF('Sunday Races 6-12-22'!$B$11:$B$24,$C13,'Sunday Races 6-12-22'!$AW$11:$AW$24)</f>
        <v>3</v>
      </c>
      <c r="BV13" s="174">
        <f>SUMIF('Sunday Races 6-12-22'!$B$11:$B$24,$C13,'Sunday Races 6-12-22'!$AX$11:$AX$24)</f>
        <v>1</v>
      </c>
      <c r="BW13" s="174">
        <f>SUMIF('Sunday Races 6-12-22'!$B$11:$B$24,$C13,'Sunday Races 6-12-22'!$AY$11:$AY$24)</f>
        <v>0</v>
      </c>
      <c r="BX13" s="174">
        <f>SUMIF('Saturday Races 6-18-22'!$B$11:$B$24,$C13,'Saturday Races 6-18-22'!$AU$11:$AU$24)</f>
        <v>0</v>
      </c>
      <c r="BY13" s="174">
        <f>SUMIF('Saturday Races 6-18-22'!$B$11:$B$24,$C13,'Saturday Races 6-18-22'!$AV$11:$AV$24)</f>
        <v>0</v>
      </c>
      <c r="BZ13" s="174">
        <f>SUMIF('Saturday Races 6-18-22'!$B$11:$B$24,$C13,'Saturday Races 6-18-22'!$AW$11:$AW$24)</f>
        <v>0</v>
      </c>
      <c r="CA13" s="174">
        <f>SUMIF('Saturday Races 6-18-22'!$B$11:$B$24,$C13,'Saturday Races 6-18-22'!$AX$11:$AX$24)</f>
        <v>0</v>
      </c>
      <c r="CB13" s="174">
        <f>SUMIF('Saturday Races 6-18-22'!$B$11:$B$24,$C13,'Saturday Races 6-18-22'!$AY$11:$AY$24)</f>
        <v>0</v>
      </c>
      <c r="CC13" s="174">
        <f>SUMIF('Sunday Races 7-3-22'!$B$11:$B$26,$C13,'Sunday Races 7-3-22'!$AU$11:$AU$26)</f>
        <v>0</v>
      </c>
      <c r="CD13" s="174">
        <f>SUMIF('Sunday Races 7-3-22'!$B$11:$B$26,$C13,'Sunday Races 7-3-22'!$AV$11:$AV$26)</f>
        <v>0</v>
      </c>
      <c r="CE13" s="174">
        <f>SUMIF('Sunday Races 7-3-22'!$B$11:$B$26,$C13,'Sunday Races 7-3-22'!$AW$11:$AW$26)</f>
        <v>0</v>
      </c>
      <c r="CF13" s="174">
        <f>SUMIF('Sunday Races 7-3-22'!$B$11:$B$26,$C13,'Sunday Races 7-3-22'!$AX$11:$AX$26)</f>
        <v>0</v>
      </c>
      <c r="CG13" s="174">
        <f>SUMIF('Sunday Races 7-3-22'!$B$11:$B$26,$C13,'Sunday Races 7-3-22'!$AY$11:$AY$26)</f>
        <v>0</v>
      </c>
      <c r="CH13" s="174">
        <f>SUMIF('Sunday Races 7-31-22'!$B$11:$B$26,$C13,'Sunday Races 7-31-22'!$AU$11:$AU$26)</f>
        <v>0</v>
      </c>
      <c r="CI13" s="174">
        <f>SUMIF('Sunday Races 7-31-22'!$B$11:$B$26,$C13,'Sunday Races 7-31-22'!$AV$11:$AV$26)</f>
        <v>0</v>
      </c>
      <c r="CJ13" s="174">
        <f>SUMIF('Sunday Races 7-31-22'!$B$11:$B$26,$C13,'Sunday Races 7-31-22'!$AW$11:$AW$26)</f>
        <v>0</v>
      </c>
      <c r="CK13" s="174">
        <f>SUMIF('Sunday Races 7-31-22'!$B$11:$B$26,$C13,'Sunday Races 7-31-22'!$AX$11:$AX$26)</f>
        <v>0</v>
      </c>
      <c r="CL13" s="174">
        <f>SUMIF('Sunday Races 7-31-22'!$B$11:$B$26,$C13,'Sunday Races 7-31-22'!$AY$11:$AY$26)</f>
        <v>0</v>
      </c>
      <c r="CM13" s="174">
        <f>SUMIF('Sunday Races 8-14-22'!$B$11:$B$26,$C13,'Sunday Races 8-14-22'!$AU$11:$AU$26)</f>
        <v>0</v>
      </c>
      <c r="CN13" s="174">
        <f>SUMIF('Sunday Races 8-14-22'!$B$11:$B$26,$C13,'Sunday Races 8-14-22'!$AV$11:$AV$26)</f>
        <v>0</v>
      </c>
      <c r="CO13" s="174">
        <f>SUMIF('Sunday Races 8-14-22'!$B$11:$B$26,$C13,'Sunday Races 8-14-22'!$AW$11:$AW$26)</f>
        <v>0</v>
      </c>
      <c r="CP13" s="174">
        <f>SUMIF('Sunday Races 8-14-22'!$B$11:$B$26,$C13,'Sunday Races 8-14-22'!$AX$11:$AX$26)</f>
        <v>0</v>
      </c>
      <c r="CQ13" s="174">
        <f>SUMIF('Sunday Races 8-14-22'!$B$11:$B$26,$C13,'Sunday Races 8-14-22'!$AY$11:$AY$26)</f>
        <v>0</v>
      </c>
      <c r="CR13" s="174">
        <f>SUMIF('Saturday Races 8-20-22'!$B$11:$B$26,$C13,'Saturday Races 8-20-22'!$AU$11:$AU$26)</f>
        <v>0</v>
      </c>
      <c r="CS13" s="174">
        <f>SUMIF('Saturday Races 8-20-22'!$B$11:$B$26,$C13,'Saturday Races 8-20-22'!$AV$11:$AV$26)</f>
        <v>0</v>
      </c>
      <c r="CT13" s="174">
        <f>SUMIF('Saturday Races 8-20-22'!$B$11:$B$26,$C13,'Saturday Races 8-20-22'!$AW$11:$AW$26)</f>
        <v>0</v>
      </c>
      <c r="CU13" s="174">
        <f>SUMIF('Saturday Races 8-20-22'!$B$11:$B$26,$C13,'Saturday Races 8-20-22'!$AX$11:$AX$26)</f>
        <v>0</v>
      </c>
      <c r="CV13" s="174">
        <f>SUMIF('Saturday Races 8-20-22'!$B$11:$B$26,$C13,'Saturday Races 8-20-22'!$AY$11:$AY$26)</f>
        <v>0</v>
      </c>
      <c r="CW13" s="174">
        <f>SUMIF('Sunday Races 9-11-22'!$B$11:$B$20,$C13,'Sunday Races 9-11-22'!$AU$11:$AU$20)</f>
        <v>0</v>
      </c>
      <c r="CX13" s="174">
        <f>SUMIF('Sunday Races 9-11-22'!$B$11:$B$20,$C13,'Sunday Races 9-11-22'!$AV$11:$AV$20)</f>
        <v>0</v>
      </c>
      <c r="CY13" s="174">
        <f>SUMIF('Sunday Races 9-11-22'!$B$11:$B$20,$C13,'Sunday Races 9-11-22'!$AW$11:$AW$20)</f>
        <v>0</v>
      </c>
      <c r="CZ13" s="174">
        <f>SUMIF('Sunday Races 9-11-22'!$B$11:$B$20,$C13,'Sunday Races 9-11-22'!$AX$11:$AX$20)</f>
        <v>0</v>
      </c>
      <c r="DA13" s="174">
        <f>SUMIF('Sunday Races 9-11-22'!$B$11:$B$20,$C13,'Sunday Races 9-11-22'!$AY$11:$AY$20)</f>
        <v>0</v>
      </c>
      <c r="DB13" s="174">
        <f>SUMIF('Sunday Races 10-9-22'!$B$11:$B$21,$C13,'Sunday Races 10-9-22'!$AU$11:$AU$21)</f>
        <v>0</v>
      </c>
      <c r="DC13" s="174">
        <f>SUMIF('Sunday Races 10-9-22'!$B$11:$B$21,$C13,'Sunday Races 10-9-22'!$AV$11:$AV$21)</f>
        <v>0</v>
      </c>
      <c r="DD13" s="174">
        <f>SUMIF('Sunday Races 10-9-22'!$B$11:$B$21,$C13,'Sunday Races 10-9-22'!$AW$11:$AW$21)</f>
        <v>0</v>
      </c>
      <c r="DE13" s="174">
        <f>SUMIF('Sunday Races 10-9-22'!$B$11:$B$21,$C13,'Sunday Races 10-9-22'!$AX$11:$AX$21)</f>
        <v>0</v>
      </c>
      <c r="DF13" s="174">
        <f>SUMIF('Sunday Races 10-9-22'!$B$11:$B$21,$C13,'Sunday Races 10-9-22'!$AY$11:$AY$21)</f>
        <v>0</v>
      </c>
      <c r="DG13" s="174">
        <f>SUMIF('Sunday Races 10-23-22'!$B$11:$B$22,$C13,'Sunday Races 10-23-22'!$AU$11:$AU$22)</f>
        <v>0</v>
      </c>
      <c r="DH13" s="174">
        <f>SUMIF('Sunday Races 10-23-22'!$B$11:$B$22,$C13,'Sunday Races 10-23-22'!$AV$11:$AV$22)</f>
        <v>0</v>
      </c>
      <c r="DI13" s="174">
        <f>SUMIF('Sunday Races 10-23-22'!$B$11:$B$22,$C13,'Sunday Races 10-23-22'!$AW$11:$AW$22)</f>
        <v>0</v>
      </c>
      <c r="DJ13" s="174">
        <f>SUMIF('Sunday Races 10-23-22'!$B$11:$B$22,$C13,'Sunday Races 10-23-22'!$AX$11:$AX$22)</f>
        <v>0</v>
      </c>
      <c r="DK13" s="174">
        <f>SUMIF('Sunday Races 10-23-22'!$B$11:$B$22,$C13,'Sunday Races 10-23-22'!$AY$11:$AY$22)</f>
        <v>0</v>
      </c>
      <c r="DL13" s="175"/>
      <c r="DM13" s="176"/>
      <c r="DN13" s="177">
        <f t="shared" si="14"/>
        <v>6</v>
      </c>
      <c r="DO13" s="177">
        <f t="shared" si="14"/>
        <v>5</v>
      </c>
      <c r="DP13" s="177">
        <f t="shared" si="14"/>
        <v>5</v>
      </c>
      <c r="DQ13" s="177">
        <f t="shared" si="14"/>
        <v>4</v>
      </c>
      <c r="DR13" s="177">
        <f t="shared" si="14"/>
        <v>4</v>
      </c>
      <c r="DS13" s="177">
        <f t="shared" si="14"/>
        <v>3</v>
      </c>
      <c r="DT13" s="177">
        <f t="shared" si="14"/>
        <v>3</v>
      </c>
      <c r="DU13" s="177">
        <f t="shared" si="14"/>
        <v>3</v>
      </c>
      <c r="DV13" s="177">
        <f t="shared" si="14"/>
        <v>3</v>
      </c>
      <c r="DW13" s="177">
        <f t="shared" si="14"/>
        <v>3</v>
      </c>
      <c r="DX13" s="177">
        <f t="shared" si="15"/>
        <v>3</v>
      </c>
      <c r="DY13" s="177">
        <f t="shared" si="15"/>
        <v>3</v>
      </c>
      <c r="DZ13" s="177">
        <f t="shared" si="15"/>
        <v>3</v>
      </c>
      <c r="EA13" s="177">
        <f t="shared" si="15"/>
        <v>2</v>
      </c>
      <c r="EB13" s="177">
        <f t="shared" si="15"/>
        <v>2</v>
      </c>
      <c r="EC13" s="177">
        <f t="shared" si="15"/>
        <v>1</v>
      </c>
      <c r="ED13" s="177">
        <f t="shared" si="15"/>
        <v>0</v>
      </c>
      <c r="EE13" s="177">
        <f t="shared" si="15"/>
        <v>0</v>
      </c>
      <c r="EF13" s="177">
        <f t="shared" si="15"/>
        <v>0</v>
      </c>
      <c r="EG13" s="177">
        <f t="shared" si="15"/>
        <v>0</v>
      </c>
      <c r="EH13" s="177">
        <f t="shared" si="16"/>
        <v>0</v>
      </c>
      <c r="EI13" s="177">
        <f t="shared" si="16"/>
        <v>0</v>
      </c>
      <c r="EJ13" s="177">
        <f t="shared" si="16"/>
        <v>0</v>
      </c>
      <c r="EK13" s="177">
        <f t="shared" si="16"/>
        <v>0</v>
      </c>
      <c r="EL13" s="177">
        <f t="shared" si="16"/>
        <v>0</v>
      </c>
      <c r="EM13" s="177">
        <f t="shared" si="16"/>
        <v>0</v>
      </c>
      <c r="EN13" s="177">
        <f t="shared" si="16"/>
        <v>0</v>
      </c>
      <c r="EO13" s="177">
        <f t="shared" si="16"/>
        <v>0</v>
      </c>
      <c r="EP13" s="177">
        <f t="shared" si="16"/>
        <v>0</v>
      </c>
      <c r="EQ13" s="177">
        <f t="shared" si="16"/>
        <v>0</v>
      </c>
      <c r="ER13" s="177">
        <f t="shared" si="17"/>
        <v>0</v>
      </c>
      <c r="ES13" s="177">
        <f t="shared" si="17"/>
        <v>0</v>
      </c>
      <c r="ET13" s="177">
        <f t="shared" si="17"/>
        <v>0</v>
      </c>
      <c r="EU13" s="177">
        <f t="shared" si="17"/>
        <v>0</v>
      </c>
      <c r="EV13" s="177">
        <f t="shared" si="17"/>
        <v>0</v>
      </c>
      <c r="EW13" s="177">
        <f t="shared" si="17"/>
        <v>0</v>
      </c>
      <c r="EX13" s="177">
        <f t="shared" si="17"/>
        <v>0</v>
      </c>
      <c r="EY13" s="177">
        <f t="shared" si="17"/>
        <v>0</v>
      </c>
      <c r="EZ13" s="177">
        <f t="shared" si="17"/>
        <v>0</v>
      </c>
      <c r="FA13" s="177">
        <f t="shared" si="17"/>
        <v>0</v>
      </c>
      <c r="FB13" s="177">
        <f t="shared" si="18"/>
        <v>0</v>
      </c>
      <c r="FC13" s="177">
        <f t="shared" si="18"/>
        <v>0</v>
      </c>
      <c r="FD13" s="177">
        <f t="shared" si="18"/>
        <v>0</v>
      </c>
      <c r="FE13" s="177">
        <f t="shared" si="18"/>
        <v>0</v>
      </c>
      <c r="FF13" s="177">
        <f t="shared" si="18"/>
        <v>0</v>
      </c>
      <c r="FG13" s="177">
        <f t="shared" si="18"/>
        <v>0</v>
      </c>
      <c r="FH13" s="177">
        <f t="shared" si="18"/>
        <v>0</v>
      </c>
      <c r="FI13" s="177">
        <f t="shared" si="18"/>
        <v>0</v>
      </c>
      <c r="FJ13" s="177">
        <f t="shared" si="18"/>
        <v>0</v>
      </c>
      <c r="FK13" s="177">
        <f t="shared" si="18"/>
        <v>0</v>
      </c>
      <c r="FL13" s="177">
        <f t="shared" si="19"/>
        <v>0</v>
      </c>
      <c r="FM13" s="177">
        <f t="shared" si="19"/>
        <v>0</v>
      </c>
      <c r="FN13" s="177">
        <f t="shared" si="19"/>
        <v>0</v>
      </c>
      <c r="FO13" s="177">
        <f t="shared" si="19"/>
        <v>0</v>
      </c>
      <c r="FP13" s="177">
        <f t="shared" si="19"/>
        <v>0</v>
      </c>
      <c r="FQ13" s="177">
        <f t="shared" si="19"/>
        <v>0</v>
      </c>
      <c r="FR13" s="177">
        <f t="shared" si="19"/>
        <v>0</v>
      </c>
      <c r="FS13" s="177">
        <f t="shared" si="19"/>
        <v>0</v>
      </c>
      <c r="FT13" s="177">
        <f t="shared" si="19"/>
        <v>0</v>
      </c>
      <c r="FU13" s="177">
        <f t="shared" si="19"/>
        <v>0</v>
      </c>
      <c r="FV13" s="177">
        <f t="shared" si="19"/>
        <v>0</v>
      </c>
      <c r="FW13" s="177">
        <f t="shared" si="19"/>
        <v>0</v>
      </c>
      <c r="FX13" s="177">
        <f t="shared" si="19"/>
        <v>0</v>
      </c>
      <c r="FY13" s="177">
        <f t="shared" si="19"/>
        <v>0</v>
      </c>
      <c r="FZ13" s="177">
        <f t="shared" si="19"/>
        <v>0</v>
      </c>
      <c r="GA13" s="177"/>
      <c r="GB13" s="229">
        <f t="shared" si="20"/>
        <v>160</v>
      </c>
      <c r="GC13" s="229">
        <f t="shared" si="21"/>
        <v>15</v>
      </c>
      <c r="GD13" s="174">
        <f>SUMIF('One Day 12-04-21 Scots'!$B$11:$B$24,$C13,'One Day 12-04-21 Scots'!$AU$11:$AU$24)</f>
        <v>0</v>
      </c>
      <c r="GE13" s="174">
        <f>SUMIF('One Day 12-04-21 Scots'!$B$11:$B$24,$C13,'One Day 12-04-21 Scots'!$AV$11:$AV$24)</f>
        <v>0</v>
      </c>
      <c r="GF13" s="174">
        <f>SUMIF('One Day 12-04-21 Scots'!$B$11:$B$24,$C13,'One Day 12-04-21 Scots'!$AW$11:$AW$24)</f>
        <v>0</v>
      </c>
      <c r="GG13" s="174">
        <f>SUMIF('One Day 12-04-21 Scots'!$B$11:$B$24,$C13,'One Day 12-04-21 Scots'!$AX$11:$AX$24)</f>
        <v>0</v>
      </c>
      <c r="GH13" s="174">
        <f>SUMIF('One Day 12-04-21 Scots'!$B$11:$B$24,$C13,'One Day 12-04-21 Scots'!$AY$11:$AY$24)</f>
        <v>0</v>
      </c>
      <c r="GI13" s="174">
        <f>SUMIF('One Day 12-04-21 Thistles'!$B$11:$B$25,$C13,'One Day 12-04-21 Thistles'!$AU$11:$AU$25)</f>
        <v>0</v>
      </c>
      <c r="GJ13" s="174">
        <f>SUMIF('One Day 12-04-21 Thistles'!$B$11:$B$25,$C13,'One Day 12-04-21 Thistles'!$AV$11:$AV$25)</f>
        <v>0</v>
      </c>
      <c r="GK13" s="174">
        <f>SUMIF('One Day 12-04-21 Thistles'!$B$11:$B$25,$C13,'One Day 12-04-21 Thistles'!$AW$11:$AW$25)</f>
        <v>0</v>
      </c>
      <c r="GL13" s="174">
        <f>SUMIF('One Day 12-04-21 Thistles'!$B$11:$B$25,$C13,'One Day 12-04-21 Thistles'!$AX$11:$AX$25)</f>
        <v>0</v>
      </c>
      <c r="GM13" s="174">
        <f>SUMIF('One Day 12-04-21 Thistles'!$B$11:$B$25,$C13,'One Day 12-04-21 Thistles'!$AY$11:$AY$25)</f>
        <v>0</v>
      </c>
      <c r="GN13" s="174">
        <f>SUMIF('Chili One Day 2-12-22 Scots'!$B$11:$B$27,$C13,'Chili One Day 2-12-22 Scots'!$AU$11:$AU$27)</f>
        <v>0</v>
      </c>
      <c r="GO13" s="174">
        <f>SUMIF('Chili One Day 2-12-22 Scots'!$B$11:$B$27,$C13,'Chili One Day 2-12-22 Scots'!$AV$11:$AV$27)</f>
        <v>0</v>
      </c>
      <c r="GP13" s="174">
        <f>SUMIF('Chili One Day 2-12-22 Scots'!$B$11:$B$27,$C13,'Chili One Day 2-12-22 Scots'!$AW$11:$AW$27)</f>
        <v>0</v>
      </c>
      <c r="GQ13" s="174">
        <f>SUMIF('Chili One Day 2-12-22 Scots'!$B$11:$B$27,$C13,'Chili One Day 2-12-22 Scots'!$AX$11:$AX$27)</f>
        <v>0</v>
      </c>
      <c r="GR13" s="174">
        <f>SUMIF('Chili One Day 2-12-22 Scots'!$B$11:$B$27,$C13,'Chili One Day 2-12-22 Scots'!$AY$11:$AY$27)</f>
        <v>0</v>
      </c>
      <c r="GS13" s="174">
        <f>SUMIF('Chili One Day 2-12-22 Thistles'!$B$11:$B$27,$C13,'Chili One Day 2-12-22 Thistles'!$AU$11:$AU$27)</f>
        <v>8</v>
      </c>
      <c r="GT13" s="174">
        <f>SUMIF('Chili One Day 2-12-22 Thistles'!$B$11:$B$27,$C13,'Chili One Day 2-12-22 Thistles'!$AV$11:$AV$27)</f>
        <v>6</v>
      </c>
      <c r="GU13" s="174">
        <f>SUMIF('Chili One Day 2-12-22 Thistles'!$B$11:$B$27,$C13,'Chili One Day 2-12-22 Thistles'!$AW$11:$AW$27)</f>
        <v>6</v>
      </c>
      <c r="GV13" s="174">
        <f>SUMIF('Chili One Day 2-12-22 Thistles'!$B$11:$B$27,$C13,'Chili One Day 2-12-22 Thistles'!$AX$11:$AX$27)</f>
        <v>0</v>
      </c>
      <c r="GW13" s="174">
        <f>SUMIF('Chili One Day 2-12-22 Thistles'!$B$11:$B$27,$C13,'Chili One Day 2-12-22 Thistles'!$AY$11:$AY$27)</f>
        <v>0</v>
      </c>
      <c r="GX13" s="174">
        <f>SUMIF('Ironman One Day 3-5-22 FS'!$B$11:$B$26,$C13,'Ironman One Day 3-5-22 FS'!$AU$11:$AU$26)</f>
        <v>0</v>
      </c>
      <c r="GY13" s="174">
        <f>SUMIF('Ironman One Day 3-5-22 FS'!$B$11:$B$26,$C13,'Ironman One Day 3-5-22 FS'!$AV$11:$AV$26)</f>
        <v>0</v>
      </c>
      <c r="GZ13" s="174">
        <f>SUMIF('Ironman One Day 3-5-22 FS'!$B$11:$B$26,$C13,'Ironman One Day 3-5-22 FS'!$AW$11:$AW$26)</f>
        <v>0</v>
      </c>
      <c r="HA13" s="174">
        <f>SUMIF('Ironman One Day 3-5-22 FS'!$B$11:$B$26,$C13,'Ironman One Day 3-5-22 FS'!$AX$11:$AX$26)</f>
        <v>0</v>
      </c>
      <c r="HB13" s="174">
        <f>SUMIF('Ironman One Day 3-5-22 FS'!$B$11:$B$26,$C13,'Ironman One Day 3-5-22 FS'!$AY$11:$AY$26)</f>
        <v>0</v>
      </c>
      <c r="HC13" s="174">
        <f>SUMIF('Ironman One Day 3-5-22 420'!$B$11:$B$26,$C13,'Ironman One Day 3-5-22 420'!$AU$11:$AU$26)</f>
        <v>0</v>
      </c>
      <c r="HD13" s="174">
        <f>SUMIF('Ironman One Day 3-5-22 420'!$B$11:$B$26,$C13,'Ironman One Day 3-5-22 420'!$AV$11:$AV$26)</f>
        <v>0</v>
      </c>
      <c r="HE13" s="174">
        <f>SUMIF('Ironman One Day 3-5-22 420'!$B$11:$B$26,$C13,'Ironman One Day 3-5-22 420'!$AW$11:$AW$26)</f>
        <v>0</v>
      </c>
      <c r="HF13" s="174">
        <f>SUMIF('Ironman One Day 3-5-22 420'!$B$11:$B$26,$C13,'Ironman One Day 3-5-22 420'!$AX$11:$AX$26)</f>
        <v>0</v>
      </c>
      <c r="HG13" s="174">
        <f>SUMIF('Ironman One Day 3-5-22 420'!$B$11:$B$26,$C13,'Ironman One Day 3-5-22 420'!$AY$11:$AY$26)</f>
        <v>0</v>
      </c>
      <c r="HH13" s="174">
        <f>SUMIF('Easter One Day 4-16-22 FS'!$B$11:$B$25,$C13,'Easter One Day 4-16-22 FS'!$AU$11:$AU$25)</f>
        <v>0</v>
      </c>
      <c r="HI13" s="174">
        <f>SUMIF('Easter One Day 4-16-22 FS'!$B$11:$B$25,$C13,'Easter One Day 4-16-22 FS'!$AV$11:$AV$25)</f>
        <v>0</v>
      </c>
      <c r="HJ13" s="174">
        <f>SUMIF('Easter One Day 4-16-22 FS'!$B$11:$B$25,$C13,'Easter One Day 4-16-22 FS'!$AW$11:$AW$25)</f>
        <v>0</v>
      </c>
      <c r="HK13" s="174">
        <f>SUMIF('Easter One Day 4-16-22 FS'!$B$11:$B$25,$C13,'Easter One Day 4-16-22 FS'!$AX$11:$AX$25)</f>
        <v>0</v>
      </c>
      <c r="HL13" s="174">
        <f>SUMIF('Easter One Day 4-16-22 FS'!$B$11:$B$25,$C13,'Easter One Day 4-16-22 FS'!$AY$11:$AY$25)</f>
        <v>0</v>
      </c>
      <c r="HM13" s="174">
        <f>SUMIF('Easter One Day 4-16-22 TH'!$B$11:$B$25,$C13,'Easter One Day 4-16-22 TH'!$AU$11:$AU$25)</f>
        <v>0</v>
      </c>
      <c r="HN13" s="174">
        <f>SUMIF('Easter One Day 4-16-22 TH'!$B$11:$B$25,$C13,'Easter One Day 4-16-22 TH'!$AV$11:$AV$25)</f>
        <v>0</v>
      </c>
      <c r="HO13" s="174">
        <f>SUMIF('Easter One Day 4-16-22 TH'!$B$11:$B$25,$C13,'Easter One Day 4-16-22 TH'!$AW$11:$AW$25)</f>
        <v>0</v>
      </c>
      <c r="HP13" s="174">
        <f>SUMIF('Easter One Day 4-16-22 TH'!$B$11:$B$25,$C13,'Easter One Day 4-16-22 TH'!$AX$11:$AX$25)</f>
        <v>0</v>
      </c>
      <c r="HQ13" s="174">
        <f>SUMIF('Easter One Day 4-16-22 TH'!$B$11:$B$25,$C13,'Easter One Day 4-16-22 TH'!$AY$11:$AY$25)</f>
        <v>0</v>
      </c>
      <c r="HR13" s="174">
        <f>SUMIF('Long Distance Race 5-7-22'!$B$11:$B$25,$C13,'Long Distance Race 5-7-22'!$AU$11:$AU$25)</f>
        <v>0</v>
      </c>
      <c r="HS13" s="174">
        <f>SUMIF('Long Distance Race 5-7-22'!$B$11:$B$18,$C13,'Long Distance Race 5-7-22'!$AV$11:$AV$18)</f>
        <v>0</v>
      </c>
      <c r="HT13" s="174">
        <f>SUMIF('Long Distance Race 5-7-22'!$B$11:$B$18,$C13,'Long Distance Race 5-7-22'!$AW$11:$AW$18)</f>
        <v>0</v>
      </c>
      <c r="HU13" s="174">
        <f>SUMIF('Long Distance Race 5-7-22'!$B$11:$B$18,$C13,'Long Distance Race 5-7-22'!$AX$11:$AX$18)</f>
        <v>0</v>
      </c>
      <c r="HV13" s="174">
        <f>SUMIF('Long Distance Race 5-7-22'!$B$11:$B$18,$C13,'Long Distance Race 5-7-22'!$AY$11:$AY$18)</f>
        <v>0</v>
      </c>
      <c r="HW13" s="174">
        <f>SUMIF('Memorial Day Regatta 5-28-22 Op'!$B$11:$B$25,$C13,'Memorial Day Regatta 5-28-22 Op'!$AU$11:$AU$25)</f>
        <v>6</v>
      </c>
      <c r="HX13" s="174">
        <f>SUMIF('Memorial Day Regatta 5-28-22 Op'!$B$11:$B$18,$C13,'Memorial Day Regatta 5-28-22 Op'!$AV$11:$AV$18)</f>
        <v>6</v>
      </c>
      <c r="HY13" s="174">
        <f>SUMIF('Memorial Day Regatta 5-28-22 Op'!$B$11:$B$18,$C13,'Memorial Day Regatta 5-28-22 Op'!$AW$11:$AW$18)</f>
        <v>6</v>
      </c>
      <c r="HZ13" s="174">
        <f>SUMIF('Memorial Day Regatta 5-28-22 Op'!$B$11:$B$18,$C13,'Memorial Day Regatta 5-28-22 Op'!$AX$11:$AX$18)</f>
        <v>0</v>
      </c>
      <c r="IA13" s="174">
        <f>SUMIF('Memorial Day Regatta 5-28-22 Op'!$B$11:$B$18,$C13,'Memorial Day Regatta 5-28-22 Op'!$AY$11:$AY$18)</f>
        <v>0</v>
      </c>
      <c r="IB13" s="174">
        <f>SUMIF('Caldwell Cup 6-25-22 TH'!$B$11:$B$25,$C13,'Caldwell Cup 6-25-22 TH'!$AU$11:$AU$25)</f>
        <v>4</v>
      </c>
      <c r="IC13" s="174">
        <f>SUMIF('Caldwell Cup 6-25-22 TH'!$B$11:$B$25,$C13,'Caldwell Cup 6-25-22 TH'!$AV$11:$AV$25)</f>
        <v>6</v>
      </c>
      <c r="ID13" s="174">
        <f>SUMIF('Caldwell Cup 6-25-22 TH'!$B$11:$B$25,$C13,'Caldwell Cup 6-25-22 TH'!$AW$11:$AW$25)</f>
        <v>10</v>
      </c>
      <c r="IE13" s="174">
        <f>SUMIF('Caldwell Cup 6-25-22 TH'!$B$11:$B$25,$C13,'Caldwell Cup 6-25-22 TH'!$AX$11:$AX$25)</f>
        <v>7</v>
      </c>
      <c r="IF13" s="174">
        <f>SUMIF('Caldwell Cup 6-25-22 TH'!$B$11:$B$25,$C13,'Caldwell Cup 6-25-22 TH'!$AY$11:$AY$25)</f>
        <v>0</v>
      </c>
      <c r="IG13" s="174">
        <f>SUMIF('Caldwell Cup 6-25-22 FS'!$B$11:$B$21,$C13,'Caldwell Cup 6-25-22 FS'!$AU$11:$AU$21)</f>
        <v>0</v>
      </c>
      <c r="IH13" s="174">
        <f>SUMIF('Caldwell Cup 6-25-22 FS'!$B$11:$B$21,$C13,'Caldwell Cup 6-25-22 FS'!$AV$11:$AV$21)</f>
        <v>0</v>
      </c>
      <c r="II13" s="174">
        <f>SUMIF('Caldwell Cup 6-25-22 FS'!$B$11:$B$21,$C13,'Caldwell Cup 6-25-22 FS'!$AW$11:$AW$21)</f>
        <v>0</v>
      </c>
      <c r="IJ13" s="174">
        <f>SUMIF('Caldwell Cup 6-25-22 FS'!$B$11:$B$21,$C13,'Caldwell Cup 6-25-22 FS'!$AX$11:$AX$21)</f>
        <v>0</v>
      </c>
      <c r="IK13" s="174">
        <f>SUMIF('Caldwell Cup 6-25-22 FS'!$B$11:$B$21,$C13,'Caldwell Cup 6-25-22 FS'!$AY$11:$AY$21)</f>
        <v>0</v>
      </c>
      <c r="IL13" s="174">
        <f>SUMIF('Caldwell Cup 6-25-22 Lasers'!$B$11:$B$23,$C13,'Caldwell Cup 6-25-22 Lasers'!$AU$11:$AU$23)</f>
        <v>0</v>
      </c>
      <c r="IM13" s="174">
        <f>SUMIF('Caldwell Cup 6-25-22 Lasers'!$B$11:$B$23,$C13,'Caldwell Cup 6-25-22 Lasers'!$AV$11:$AV$23)</f>
        <v>0</v>
      </c>
      <c r="IN13" s="174">
        <f>SUMIF('Caldwell Cup 6-25-22 Lasers'!$B$11:$B$23,$C13,'Caldwell Cup 6-25-22 Lasers'!$AW$11:$AW$23)</f>
        <v>0</v>
      </c>
      <c r="IO13" s="174">
        <f>SUMIF('Caldwell Cup 6-25-22 Lasers'!$B$11:$B$23,$C13,'Caldwell Cup 6-25-22 Lasers'!$AX$11:$AX$23)</f>
        <v>0</v>
      </c>
      <c r="IP13" s="174">
        <f>SUMIF('Caldwell Cup 6-25-22 Lasers'!$B$11:$B$23,$C13,'Caldwell Cup 6-25-22 Lasers'!$AY$11:$AY$23)</f>
        <v>0</v>
      </c>
      <c r="IQ13" s="174">
        <f>SUMIF('Labor Day Regatta 9-3-22 FS'!$B$11:$B$30,$C13,'Labor Day Regatta 9-3-22 FS'!$AU$11:$AU$30)</f>
        <v>0</v>
      </c>
      <c r="IR13" s="174">
        <f>SUMIF('Labor Day Regatta 9-3-22 FS'!$B$11:$B$30,$C13,'Labor Day Regatta 9-3-22 FS'!$AV$11:$AV$30)</f>
        <v>0</v>
      </c>
      <c r="IS13" s="174">
        <f>SUMIF('Labor Day Regatta 9-3-22 FS'!$B$11:$B$30,$C13,'Labor Day Regatta 9-3-22 FS'!$AW$11:$AW$30)</f>
        <v>0</v>
      </c>
      <c r="IT13" s="174">
        <f>SUMIF('Labor Day Regatta 9-3-22 FS'!$B$11:$B$30,$C13,'Labor Day Regatta 9-3-22 FS'!$AX$11:$AX$30)</f>
        <v>0</v>
      </c>
      <c r="IU13" s="174">
        <f>SUMIF('Labor Day Regatta 9-3-22 FS'!$B$11:$B$30,$C13,'Labor Day Regatta 9-3-22 FS'!$AY$11:$AY$30)</f>
        <v>0</v>
      </c>
      <c r="IV13" s="174">
        <f>SUMIF('2022-09-17 Leukemia Cup FS'!$B$11:$B$26,$C13,'2022-09-17 Leukemia Cup FS'!$AU$11:$AU$26)</f>
        <v>0</v>
      </c>
      <c r="IW13" s="174">
        <f>SUMIF('2022-09-17 Leukemia Cup FS'!$B$11:$B$26,$C13,'2022-09-17 Leukemia Cup FS'!$AV$11:$AV$26)</f>
        <v>0</v>
      </c>
      <c r="IX13" s="174">
        <f>SUMIF('2022-09-17 Leukemia Cup FS'!$B$11:$B$26,$C13,'2022-09-17 Leukemia Cup FS'!$AW$11:$AW$26)</f>
        <v>0</v>
      </c>
      <c r="IY13" s="174">
        <f>SUMIF('2022-09-17 Leukemia Cup FS'!$B$11:$B$26,$C13,'2022-09-17 Leukemia Cup FS'!$AX$11:$AX$26)</f>
        <v>0</v>
      </c>
      <c r="IZ13" s="174">
        <f>SUMIF('2022-09-17 Leukemia Cup FS'!$B$11:$B$26,$C13,'2022-09-17 Leukemia Cup FS'!$AY$11:$AY$26)</f>
        <v>0</v>
      </c>
      <c r="JA13" s="174">
        <f>SUMIF('2022-09-17 Leukemia Cup TH'!$B$11:$B$28,$C13,'2022-09-17 Leukemia Cup TH'!$AU$11:$AU$28)</f>
        <v>4</v>
      </c>
      <c r="JB13" s="174">
        <f>SUMIF('2022-09-17 Leukemia Cup TH'!$B$11:$B$28,$C13,'2022-09-17 Leukemia Cup TH'!$AV$11:$AV$28)</f>
        <v>0</v>
      </c>
      <c r="JC13" s="174">
        <f>SUMIF('2022-09-17 Leukemia Cup TH'!$B$11:$B$28,$C13,'2022-09-17 Leukemia Cup TH'!$AW$11:$AW$28)</f>
        <v>0</v>
      </c>
      <c r="JD13" s="174">
        <f>SUMIF('2022-09-17 Leukemia Cup TH'!$B$11:$B$28,$C13,'2022-09-17 Leukemia Cup TH'!$AX$11:$AX$28)</f>
        <v>0</v>
      </c>
      <c r="JE13" s="174">
        <f>SUMIF('2022-09-17 Leukemia Cup TH'!$B$11:$B$28,$C13,'2022-09-17 Leukemia Cup TH'!$AY$11:$AY$28)</f>
        <v>0</v>
      </c>
      <c r="JF13" s="174">
        <f>SUMIF('Smith-Berry LDR 9-24-22'!$B$11:$B$30,$C13,'Smith-Berry LDR 9-24-22'!$AU$11:$AU$30)</f>
        <v>0</v>
      </c>
      <c r="JG13" s="174">
        <f>SUMIF('Smith-Berry LDR 9-24-22'!$B$11:$B$30,$C13,'Smith-Berry LDR 9-24-22'!$AV$11:$AV$30)</f>
        <v>0</v>
      </c>
      <c r="JH13" s="174">
        <f>SUMIF('Smith-Berry LDR 9-24-22'!$B$11:$B$30,$C13,'Smith-Berry LDR 9-24-22'!$AW$11:$AW$30)</f>
        <v>0</v>
      </c>
      <c r="JI13" s="174">
        <f>SUMIF('Smith-Berry LDR 9-24-22'!$B$11:$B$30,$C13,'Smith-Berry LDR 9-24-22'!$AX$11:$AX$30)</f>
        <v>0</v>
      </c>
      <c r="JJ13" s="174">
        <f>SUMIF('Smith-Berry LDR 9-24-22'!$B$11:$B$30,$C13,'Smith-Berry LDR 9-24-22'!$AY$11:$AY$30)</f>
        <v>0</v>
      </c>
      <c r="JK13" s="174">
        <f>SUMIF('Great Scot 10-1-22 Cham'!$B$11:$B$38,$C13,'Great Scot 10-1-22 Cham'!$AU$11:$AU$38)</f>
        <v>0</v>
      </c>
      <c r="JL13" s="174">
        <f>SUMIF('Great Scot 10-1-22 Cham'!$B$11:$B$38,$C13,'Great Scot 10-1-22 Cham'!$AV$11:$AV$38)</f>
        <v>0</v>
      </c>
      <c r="JM13" s="174">
        <f>SUMIF('Great Scot 10-1-22 Cham'!$B$11:$B$38,$C13,'Great Scot 10-1-22 Cham'!$AW$11:$AW$38)</f>
        <v>0</v>
      </c>
      <c r="JN13" s="174">
        <f>SUMIF('Great Scot 10-1-22 Cham'!$B$11:$B$38,$C13,'Great Scot 10-1-22 Cham'!$AX$11:$AX$38)</f>
        <v>0</v>
      </c>
      <c r="JO13" s="174">
        <f>SUMIF('Great Scot 10-1-22 Cham'!$B$11:$B$38,$C13,'Great Scot 10-1-22 Cham'!$AY$11:$AY$38)</f>
        <v>0</v>
      </c>
      <c r="JP13" s="174">
        <f>SUMIF('Great Scot 10-1-22 Chal'!$B$11:$B$28,$C13,'Great Scot 10-1-22 Chal'!$AU$11:$AU$28)</f>
        <v>0</v>
      </c>
      <c r="JQ13" s="174">
        <f>SUMIF('Great Scot 10-1-22 Chal'!$B$11:$B$28,$C13,'Great Scot 10-1-22 Chal'!$AV$11:$AV$28)</f>
        <v>0</v>
      </c>
      <c r="JR13" s="174">
        <f>SUMIF('Great Scot 10-1-22 Chal'!$B$11:$B$28,$C13,'Great Scot 10-1-22 Chal'!$AW$11:$AW$28)</f>
        <v>0</v>
      </c>
      <c r="JS13" s="174">
        <f>SUMIF('Great Scot 10-1-22 Chal'!$B$11:$B$28,$C13,'Great Scot 10-1-22 Chal'!$AX$11:$AX$28)</f>
        <v>0</v>
      </c>
      <c r="JT13" s="174">
        <f>SUMIF('Great Scot 10-1-22 Chal'!$B$11:$B$28,$C13,'Great Scot 10-1-22 Chal'!$AY$11:$AY$28)</f>
        <v>0</v>
      </c>
      <c r="JU13" s="174">
        <f>SUMIF('Great Pumpkin Regatta 10-15-22'!$B$11:$B$54,$C13,'Great Pumpkin Regatta 10-15-22'!$AU$11:$AU$54)</f>
        <v>25</v>
      </c>
      <c r="JV13" s="174">
        <f>SUMIF('Great Pumpkin Regatta 10-15-22'!$B$11:$B$54,$C13,'Great Pumpkin Regatta 10-15-22'!$AV$11:$AV$54)</f>
        <v>20</v>
      </c>
      <c r="JW13" s="174">
        <f>SUMIF('Great Pumpkin Regatta 10-15-22'!$B$11:$B$54,$C13,'Great Pumpkin Regatta 10-15-22'!$AW$11:$AW$54)</f>
        <v>20</v>
      </c>
      <c r="JX13" s="174">
        <f>SUMIF('Great Pumpkin Regatta 10-15-22'!$B$11:$B$54,$C13,'Great Pumpkin Regatta 10-15-22'!$AX$11:$AX$54)</f>
        <v>26</v>
      </c>
      <c r="JY13" s="174">
        <f>SUMIF('Great Pumpkin Regatta 10-15-22'!$B$11:$B$54,$C13,'Great Pumpkin Regatta 10-15-22'!$AY$11:$AY$54)</f>
        <v>0</v>
      </c>
      <c r="JZ13" s="174">
        <f>SUMIF('One Day Regatta 10-29-22 FS'!$B$11:$B$19,$C13,'One Day Regatta 10-29-22 FS'!$AU$11:$AU$19)</f>
        <v>0</v>
      </c>
      <c r="KA13" s="174">
        <f>SUMIF('One Day Regatta 10-29-22 FS'!$B$11:$B$19,$C13,'One Day Regatta 10-29-22 FS'!$AV$11:$AV$19)</f>
        <v>0</v>
      </c>
      <c r="KB13" s="174">
        <f>SUMIF('One Day Regatta 10-29-22 FS'!$B$11:$B$19,$C13,'One Day Regatta 10-29-22 FS'!$AW$11:$AW$19)</f>
        <v>0</v>
      </c>
      <c r="KC13" s="174">
        <f>SUMIF('One Day Regatta 10-29-22 FS'!$B$11:$B$19,$C13,'One Day Regatta 10-29-22 FS'!$AX$11:$AX$19)</f>
        <v>0</v>
      </c>
      <c r="KD13" s="174">
        <f>SUMIF('One Day Regatta 10-29-22 FS'!$B$11:$B$19,$C13,'One Day Regatta 10-29-22 FS'!$AY$11:$AY$19)</f>
        <v>0</v>
      </c>
    </row>
    <row r="14" spans="1:290" ht="15" customHeight="1" x14ac:dyDescent="0.2">
      <c r="A14" s="400" t="s">
        <v>1369</v>
      </c>
      <c r="B14" s="134">
        <f t="shared" si="8"/>
        <v>9</v>
      </c>
      <c r="C14" s="170" t="s">
        <v>213</v>
      </c>
      <c r="D14" s="171">
        <f t="shared" si="9"/>
        <v>13</v>
      </c>
      <c r="E14" s="172">
        <f t="shared" si="10"/>
        <v>49</v>
      </c>
      <c r="F14" s="171">
        <f t="shared" si="11"/>
        <v>49</v>
      </c>
      <c r="G14" s="171">
        <v>0</v>
      </c>
      <c r="H14" s="171">
        <f t="shared" si="12"/>
        <v>49</v>
      </c>
      <c r="I14" s="173">
        <f t="shared" si="13"/>
        <v>3.7692307692307692E-2</v>
      </c>
      <c r="J14" s="173"/>
      <c r="K14" s="174">
        <f>SUMIF('Saturday Race 11-06-21'!$B$11:$B$21,$C14,'Saturday Race 11-06-21'!$AU$11:$AU$21)</f>
        <v>0</v>
      </c>
      <c r="L14" s="174">
        <f>SUMIF('Saturday Race 11-06-21'!$B$11:$B$21,$C14,'Saturday Race 11-06-21'!$AV$11:$AV$21)</f>
        <v>0</v>
      </c>
      <c r="M14" s="174">
        <f>SUMIF('Saturday Race 11-06-21'!$B$11:$B$21,$C14,'Saturday Race 11-06-21'!$AW$11:$AW$21)</f>
        <v>0</v>
      </c>
      <c r="N14" s="174">
        <f>SUMIF('Saturday Race 11-06-21'!$B$11:$B$21,$C14,'Saturday Race 11-06-21'!$AX$11:$AX$21)</f>
        <v>0</v>
      </c>
      <c r="O14" s="174">
        <f>SUMIF('Saturday Race 11-06-21'!$B$11:$B$21,$C14,'Saturday Race 11-06-21'!$AY$11:$AY$21)</f>
        <v>0</v>
      </c>
      <c r="P14" s="174">
        <f>SUMIF('Saturday Race 11-20-21'!$B$11:$B$20,$C14,'Saturday Race 11-20-21'!$AU$11:$AU$20)</f>
        <v>6</v>
      </c>
      <c r="Q14" s="174">
        <f>SUMIF('Saturday Race 11-20-21'!$B$11:$B$20,$C14,'Saturday Race 11-20-21'!$AV$11:$AV$20)</f>
        <v>1</v>
      </c>
      <c r="R14" s="174">
        <f>SUMIF('Saturday Race 11-20-21'!$B$11:$B$20,$C14,'Saturday Race 11-20-21'!$AW$11:$AW$20)</f>
        <v>0</v>
      </c>
      <c r="S14" s="174">
        <f>SUMIF('Saturday Race 11-20-21'!$B$11:$B$20,$C14,'Saturday Race 11-20-21'!$AX$11:$AX$20)</f>
        <v>0</v>
      </c>
      <c r="T14" s="174">
        <f>SUMIF('Saturday Race 11-20-21'!$B$11:$B$20,$C14,'Saturday Race 11-20-21'!$AY$11:$AY$20)</f>
        <v>0</v>
      </c>
      <c r="U14" s="174">
        <f>SUMIF('Saturday Race 1-08-22'!$B$11:$B$20,$C14,'Saturday Race 1-08-22'!$AU$11:$AU$20)</f>
        <v>0</v>
      </c>
      <c r="V14" s="174">
        <f>SUMIF('Saturday Race 1-08-22'!$B$11:$B$20,$C14,'Saturday Race 1-08-22'!$AV$11:$AV$20)</f>
        <v>0</v>
      </c>
      <c r="W14" s="174">
        <f>SUMIF('Saturday Race 1-08-22'!$B$11:$B$20,$C14,'Saturday Race 1-08-22'!$AW$11:$AW$20)</f>
        <v>0</v>
      </c>
      <c r="X14" s="174">
        <f>SUMIF('Saturday Race 1-08-22'!$B$11:$B$20,$C14,'Saturday Race 1-08-22'!$AX$11:$AX$20)</f>
        <v>0</v>
      </c>
      <c r="Y14" s="174">
        <f>SUMIF('Saturday Race 1-08-22'!$B$11:$B$20,$C14,'Saturday Race 1-08-22'!$AY$11:$AY$20)</f>
        <v>0</v>
      </c>
      <c r="Z14" s="174">
        <f>SUMIF('Saturday Race 1-22-22'!$B$11:$B$20,$C14,'Saturday Race 1-22-22'!$AU$11:$AU$20)</f>
        <v>0</v>
      </c>
      <c r="AA14" s="174">
        <f>SUMIF('Saturday Race 1-22-22'!$B$11:$B$20,$C14,'Saturday Race 1-22-22'!$AV$11:$AV$20)</f>
        <v>0</v>
      </c>
      <c r="AB14" s="174">
        <f>SUMIF('Saturday Race 1-22-22'!$B$11:$B$20,$C14,'Saturday Race 1-22-22'!$AW$11:$AW$20)</f>
        <v>0</v>
      </c>
      <c r="AC14" s="174">
        <f>SUMIF('Saturday Race 1-22-22'!$B$11:$B$20,$C14,'Saturday Race 1-22-22'!$AX$11:$AX$20)</f>
        <v>0</v>
      </c>
      <c r="AD14" s="174">
        <f>SUMIF('Saturday Race 1-22-22'!$B$11:$B$20,$C14,'Saturday Race 1-22-22'!$AY$11:$AY$20)</f>
        <v>0</v>
      </c>
      <c r="AE14" s="174">
        <f>SUMIF('Sunday Race 2-6-22'!$B$11:$B$20,$C14,'Sunday Race 2-6-22'!$AU$11:$AU$20)</f>
        <v>0</v>
      </c>
      <c r="AF14" s="174">
        <f>SUMIF('Sunday Race 2-6-22'!$B$11:$B$20,$C14,'Sunday Race 2-6-22'!$AV$11:$AV$20)</f>
        <v>0</v>
      </c>
      <c r="AG14" s="174">
        <f>SUMIF('Sunday Race 2-6-22'!$B$11:$B$20,$C14,'Sunday Race 2-6-22'!$AW$11:$AW$20)</f>
        <v>0</v>
      </c>
      <c r="AH14" s="174">
        <f>SUMIF('Sunday Race 2-6-22'!$B$11:$B$20,$C14,'Sunday Race 2-6-22'!$AX$11:$AX$20)</f>
        <v>0</v>
      </c>
      <c r="AI14" s="174">
        <f>SUMIF('Sunday Race 2-6-22'!$B$11:$B$20,$C14,'Sunday Race 2-6-22'!$AY$11:$AY$20)</f>
        <v>0</v>
      </c>
      <c r="AJ14" s="174">
        <f>SUMIF('Sunday Race 2-20-22'!$B$11:$B$26,$C14,'Sunday Race 2-20-22'!$AU$11:$AU$26)</f>
        <v>6</v>
      </c>
      <c r="AK14" s="174">
        <f>SUMIF('Sunday Race 2-20-22'!$B$11:$B$26,$C14,'Sunday Race 2-20-22'!$AV$11:$AV$26)</f>
        <v>7</v>
      </c>
      <c r="AL14" s="174">
        <f>SUMIF('Sunday Race 2-20-22'!$B$11:$B$26,$C14,'Sunday Race 2-20-22'!$AW$11:$AW$26)</f>
        <v>1</v>
      </c>
      <c r="AM14" s="174">
        <f>SUMIF('Sunday Race 2-20-22'!$B$11:$B$26,$C14,'Sunday Race 2-20-22'!$AX$11:$AX$26)</f>
        <v>0</v>
      </c>
      <c r="AN14" s="174">
        <f>SUMIF('Sunday Race 2-20-22'!$B$11:$B$26,$C14,'Sunday Race 2-20-22'!$AY$11:$AY$26)</f>
        <v>0</v>
      </c>
      <c r="AO14" s="174">
        <f>SUMIF('Sunday Race 2-27-22'!$B$11:$B$20,$C14,'Sunday Race 2-27-22'!$AU$11:$AU$20)</f>
        <v>0</v>
      </c>
      <c r="AP14" s="174">
        <f>SUMIF('Sunday Race 2-27-22'!$B$11:$B$20,$C14,'Sunday Race 2-27-22'!$AV$11:$AV$20)</f>
        <v>0</v>
      </c>
      <c r="AQ14" s="174">
        <f>SUMIF('Sunday Race 2-27-22'!$B$11:$B$20,$C14,'Sunday Race 2-27-22'!$AW$11:$AW$20)</f>
        <v>0</v>
      </c>
      <c r="AR14" s="174">
        <f>SUMIF('Sunday Race 2-27-22'!$B$11:$B$20,$C14,'Sunday Race 2-27-22'!$AX$11:$AX$20)</f>
        <v>0</v>
      </c>
      <c r="AS14" s="174">
        <f>SUMIF('Sunday Race 2-27-22'!$B$11:$B$20,$C14,'Sunday Race 2-27-22'!$AY$11:$AY$20)</f>
        <v>0</v>
      </c>
      <c r="AT14" s="174">
        <f>SUMIF('Sunday Race 3-13-22'!$B$11:$B$25,$C14,'Sunday Race 3-13-22'!$AU$11:$AU$25)</f>
        <v>0</v>
      </c>
      <c r="AU14" s="174">
        <f>SUMIF('Sunday Race 3-13-22'!$B$11:$B$25,$C14,'Sunday Race 3-13-22'!$AV$11:$AV$25)</f>
        <v>0</v>
      </c>
      <c r="AV14" s="174">
        <f>SUMIF('Sunday Race 3-13-22'!$B$11:$B$25,$C14,'Sunday Race 3-13-22'!$AW$11:$AW$25)</f>
        <v>0</v>
      </c>
      <c r="AW14" s="174">
        <f>SUMIF('Sunday Race 3-13-22'!$B$11:$B$25,$C14,'Sunday Race 3-13-22'!$AX$11:$AX$25)</f>
        <v>0</v>
      </c>
      <c r="AX14" s="174">
        <f>SUMIF('Sunday Race 3-13-22'!$B$11:$B$25,$C14,'Sunday Race 3-13-22'!$AY$11:$AY$25)</f>
        <v>0</v>
      </c>
      <c r="AY14" s="174">
        <f>SUMIF('Saturday Race 3-19-22'!$B$11:$B$15,$C14,'Saturday Race 3-19-22'!$AU$11:$AU$15)</f>
        <v>0</v>
      </c>
      <c r="AZ14" s="174">
        <f>SUMIF('Saturday Race 3-19-22'!$B$11:$B$15,$C14,'Saturday Race 3-19-22'!$AV$11:$AV$15)</f>
        <v>0</v>
      </c>
      <c r="BA14" s="174">
        <f>SUMIF('Saturday Race 3-19-22'!$B$11:$B$15,$C14,'Saturday Race 3-19-22'!$AW$11:$AW$15)</f>
        <v>0</v>
      </c>
      <c r="BB14" s="174">
        <f>SUMIF('Saturday Race 3-19-22'!$B$11:$B$15,$C14,'Saturday Race 3-19-22'!$AX$11:$AX$15)</f>
        <v>0</v>
      </c>
      <c r="BC14" s="174">
        <f>SUMIF('Saturday Race 3-19-22'!$B$11:$B$15,$C14,'Saturday Race 3-19-22'!$AY$11:$AY$15)</f>
        <v>0</v>
      </c>
      <c r="BD14" s="174">
        <f>SUMIF('Sunday Races 4-10-22'!$B$11:$B$26,$C14,'Sunday Races 4-10-22'!$AU$11:$AU$26)</f>
        <v>2</v>
      </c>
      <c r="BE14" s="174">
        <f>SUMIF('Sunday Races 4-10-22'!$B$11:$B$26,$C14,'Sunday Races 4-10-22'!$AV$11:$AV$26)</f>
        <v>3</v>
      </c>
      <c r="BF14" s="174">
        <f>SUMIF('Sunday Races 4-10-22'!$B$11:$B$26,$C14,'Sunday Races 4-10-22'!$AW$11:$AW$26)</f>
        <v>4</v>
      </c>
      <c r="BG14" s="174">
        <f>SUMIF('Sunday Races 4-10-22'!$B$11:$B$26,$C14,'Sunday Races 4-10-22'!$AX$11:$AX$26)</f>
        <v>0</v>
      </c>
      <c r="BH14" s="174">
        <f>SUMIF('Sunday Races 4-10-22'!$B$11:$B$26,$C14,'Sunday Races 4-10-22'!$AY$11:$AY$26)</f>
        <v>0</v>
      </c>
      <c r="BI14" s="174">
        <f>SUMIF('Sunday Races 5-1-22'!$B$11:$B$28,$C14,'Sunday Races 5-1-22'!$AU$11:$AU$28)</f>
        <v>0</v>
      </c>
      <c r="BJ14" s="174">
        <f>SUMIF('Sunday Races 5-1-22'!$B$11:$B$28,$C14,'Sunday Races 5-1-22'!$AV$11:$AV$28)</f>
        <v>0</v>
      </c>
      <c r="BK14" s="174">
        <f>SUMIF('Sunday Races 5-1-22'!$B$11:$B$28,$C14,'Sunday Races 5-1-22'!$AW$11:$AW$28)</f>
        <v>0</v>
      </c>
      <c r="BL14" s="174">
        <f>SUMIF('Sunday Races 5-1-22'!$B$11:$B$28,$C14,'Sunday Races 5-1-22'!$AX$11:$AX$28)</f>
        <v>0</v>
      </c>
      <c r="BM14" s="174">
        <f>SUMIF('Sunday Races 5-1-22'!$B$11:$B$28,$C14,'Sunday Races 5-1-22'!$AY$11:$AY$28)</f>
        <v>0</v>
      </c>
      <c r="BN14" s="174">
        <f>SUMIF('Sunday Races 6-5-22'!$B$11:$B$28,$C14,'Sunday Races 6-5-22'!$AU$11:$AU$28)</f>
        <v>6</v>
      </c>
      <c r="BO14" s="174">
        <f>SUMIF('Sunday Races 6-5-22'!$B$11:$B$28,$C14,'Sunday Races 6-5-22'!$AV$11:$AV$28)</f>
        <v>6</v>
      </c>
      <c r="BP14" s="174">
        <f>SUMIF('Sunday Races 6-5-22'!$B$11:$B$28,$C14,'Sunday Races 6-5-22'!$AW$11:$AW$28)</f>
        <v>0</v>
      </c>
      <c r="BQ14" s="174">
        <f>SUMIF('Sunday Races 6-5-22'!$B$11:$B$28,$C14,'Sunday Races 6-5-22'!$AX$11:$AX$28)</f>
        <v>0</v>
      </c>
      <c r="BR14" s="174">
        <f>SUMIF('Sunday Races 6-5-22'!$B$11:$B$28,$C14,'Sunday Races 6-5-22'!$AY$11:$AY$28)</f>
        <v>0</v>
      </c>
      <c r="BS14" s="174">
        <f>SUMIF('Sunday Races 6-12-22'!$B$11:$B$24,$C14,'Sunday Races 6-12-22'!$AU$11:$AU$24)</f>
        <v>0</v>
      </c>
      <c r="BT14" s="174">
        <f>SUMIF('Sunday Races 6-12-22'!$B$11:$B$24,$C14,'Sunday Races 6-12-22'!$AV$11:$AV$24)</f>
        <v>0</v>
      </c>
      <c r="BU14" s="174">
        <f>SUMIF('Sunday Races 6-12-22'!$B$11:$B$24,$C14,'Sunday Races 6-12-22'!$AW$11:$AW$24)</f>
        <v>0</v>
      </c>
      <c r="BV14" s="174">
        <f>SUMIF('Sunday Races 6-12-22'!$B$11:$B$24,$C14,'Sunday Races 6-12-22'!$AX$11:$AX$24)</f>
        <v>0</v>
      </c>
      <c r="BW14" s="174">
        <f>SUMIF('Sunday Races 6-12-22'!$B$11:$B$24,$C14,'Sunday Races 6-12-22'!$AY$11:$AY$24)</f>
        <v>0</v>
      </c>
      <c r="BX14" s="174">
        <f>SUMIF('Saturday Races 6-18-22'!$B$11:$B$24,$C14,'Saturday Races 6-18-22'!$AU$11:$AU$24)</f>
        <v>0</v>
      </c>
      <c r="BY14" s="174">
        <f>SUMIF('Saturday Races 6-18-22'!$B$11:$B$24,$C14,'Saturday Races 6-18-22'!$AV$11:$AV$24)</f>
        <v>0</v>
      </c>
      <c r="BZ14" s="174">
        <f>SUMIF('Saturday Races 6-18-22'!$B$11:$B$24,$C14,'Saturday Races 6-18-22'!$AW$11:$AW$24)</f>
        <v>0</v>
      </c>
      <c r="CA14" s="174">
        <f>SUMIF('Saturday Races 6-18-22'!$B$11:$B$24,$C14,'Saturday Races 6-18-22'!$AX$11:$AX$24)</f>
        <v>0</v>
      </c>
      <c r="CB14" s="174">
        <f>SUMIF('Saturday Races 6-18-22'!$B$11:$B$24,$C14,'Saturday Races 6-18-22'!$AY$11:$AY$24)</f>
        <v>0</v>
      </c>
      <c r="CC14" s="174">
        <f>SUMIF('Sunday Races 7-3-22'!$B$11:$B$26,$C14,'Sunday Races 7-3-22'!$AU$11:$AU$26)</f>
        <v>0</v>
      </c>
      <c r="CD14" s="174">
        <f>SUMIF('Sunday Races 7-3-22'!$B$11:$B$26,$C14,'Sunday Races 7-3-22'!$AV$11:$AV$26)</f>
        <v>0</v>
      </c>
      <c r="CE14" s="174">
        <f>SUMIF('Sunday Races 7-3-22'!$B$11:$B$26,$C14,'Sunday Races 7-3-22'!$AW$11:$AW$26)</f>
        <v>0</v>
      </c>
      <c r="CF14" s="174">
        <f>SUMIF('Sunday Races 7-3-22'!$B$11:$B$26,$C14,'Sunday Races 7-3-22'!$AX$11:$AX$26)</f>
        <v>0</v>
      </c>
      <c r="CG14" s="174">
        <f>SUMIF('Sunday Races 7-3-22'!$B$11:$B$26,$C14,'Sunday Races 7-3-22'!$AY$11:$AY$26)</f>
        <v>0</v>
      </c>
      <c r="CH14" s="174">
        <f>SUMIF('Sunday Races 7-31-22'!$B$11:$B$26,$C14,'Sunday Races 7-31-22'!$AU$11:$AU$26)</f>
        <v>0</v>
      </c>
      <c r="CI14" s="174">
        <f>SUMIF('Sunday Races 7-31-22'!$B$11:$B$26,$C14,'Sunday Races 7-31-22'!$AV$11:$AV$26)</f>
        <v>0</v>
      </c>
      <c r="CJ14" s="174">
        <f>SUMIF('Sunday Races 7-31-22'!$B$11:$B$26,$C14,'Sunday Races 7-31-22'!$AW$11:$AW$26)</f>
        <v>0</v>
      </c>
      <c r="CK14" s="174">
        <f>SUMIF('Sunday Races 7-31-22'!$B$11:$B$26,$C14,'Sunday Races 7-31-22'!$AX$11:$AX$26)</f>
        <v>0</v>
      </c>
      <c r="CL14" s="174">
        <f>SUMIF('Sunday Races 7-31-22'!$B$11:$B$26,$C14,'Sunday Races 7-31-22'!$AY$11:$AY$26)</f>
        <v>0</v>
      </c>
      <c r="CM14" s="174">
        <f>SUMIF('Sunday Races 8-14-22'!$B$11:$B$26,$C14,'Sunday Races 8-14-22'!$AU$11:$AU$26)</f>
        <v>2</v>
      </c>
      <c r="CN14" s="174">
        <f>SUMIF('Sunday Races 8-14-22'!$B$11:$B$26,$C14,'Sunday Races 8-14-22'!$AV$11:$AV$26)</f>
        <v>3</v>
      </c>
      <c r="CO14" s="174">
        <f>SUMIF('Sunday Races 8-14-22'!$B$11:$B$26,$C14,'Sunday Races 8-14-22'!$AW$11:$AW$26)</f>
        <v>2</v>
      </c>
      <c r="CP14" s="174">
        <f>SUMIF('Sunday Races 8-14-22'!$B$11:$B$26,$C14,'Sunday Races 8-14-22'!$AX$11:$AX$26)</f>
        <v>0</v>
      </c>
      <c r="CQ14" s="174">
        <f>SUMIF('Sunday Races 8-14-22'!$B$11:$B$26,$C14,'Sunday Races 8-14-22'!$AY$11:$AY$26)</f>
        <v>0</v>
      </c>
      <c r="CR14" s="174">
        <f>SUMIF('Saturday Races 8-20-22'!$B$11:$B$26,$C14,'Saturday Races 8-20-22'!$AU$11:$AU$26)</f>
        <v>0</v>
      </c>
      <c r="CS14" s="174">
        <f>SUMIF('Saturday Races 8-20-22'!$B$11:$B$26,$C14,'Saturday Races 8-20-22'!$AV$11:$AV$26)</f>
        <v>0</v>
      </c>
      <c r="CT14" s="174">
        <f>SUMIF('Saturday Races 8-20-22'!$B$11:$B$26,$C14,'Saturday Races 8-20-22'!$AW$11:$AW$26)</f>
        <v>0</v>
      </c>
      <c r="CU14" s="174">
        <f>SUMIF('Saturday Races 8-20-22'!$B$11:$B$26,$C14,'Saturday Races 8-20-22'!$AX$11:$AX$26)</f>
        <v>0</v>
      </c>
      <c r="CV14" s="174">
        <f>SUMIF('Saturday Races 8-20-22'!$B$11:$B$26,$C14,'Saturday Races 8-20-22'!$AY$11:$AY$26)</f>
        <v>0</v>
      </c>
      <c r="CW14" s="174">
        <f>SUMIF('Sunday Races 9-11-22'!$B$11:$B$20,$C14,'Sunday Races 9-11-22'!$AU$11:$AU$20)</f>
        <v>0</v>
      </c>
      <c r="CX14" s="174">
        <f>SUMIF('Sunday Races 9-11-22'!$B$11:$B$20,$C14,'Sunday Races 9-11-22'!$AV$11:$AV$20)</f>
        <v>0</v>
      </c>
      <c r="CY14" s="174">
        <f>SUMIF('Sunday Races 9-11-22'!$B$11:$B$20,$C14,'Sunday Races 9-11-22'!$AW$11:$AW$20)</f>
        <v>0</v>
      </c>
      <c r="CZ14" s="174">
        <f>SUMIF('Sunday Races 9-11-22'!$B$11:$B$20,$C14,'Sunday Races 9-11-22'!$AX$11:$AX$20)</f>
        <v>0</v>
      </c>
      <c r="DA14" s="174">
        <f>SUMIF('Sunday Races 9-11-22'!$B$11:$B$20,$C14,'Sunday Races 9-11-22'!$AY$11:$AY$20)</f>
        <v>0</v>
      </c>
      <c r="DB14" s="174">
        <f>SUMIF('Sunday Races 10-9-22'!$B$11:$B$21,$C14,'Sunday Races 10-9-22'!$AU$11:$AU$21)</f>
        <v>0</v>
      </c>
      <c r="DC14" s="174">
        <f>SUMIF('Sunday Races 10-9-22'!$B$11:$B$21,$C14,'Sunday Races 10-9-22'!$AV$11:$AV$21)</f>
        <v>0</v>
      </c>
      <c r="DD14" s="174">
        <f>SUMIF('Sunday Races 10-9-22'!$B$11:$B$21,$C14,'Sunday Races 10-9-22'!$AW$11:$AW$21)</f>
        <v>0</v>
      </c>
      <c r="DE14" s="174">
        <f>SUMIF('Sunday Races 10-9-22'!$B$11:$B$21,$C14,'Sunday Races 10-9-22'!$AX$11:$AX$21)</f>
        <v>0</v>
      </c>
      <c r="DF14" s="174">
        <f>SUMIF('Sunday Races 10-9-22'!$B$11:$B$21,$C14,'Sunday Races 10-9-22'!$AY$11:$AY$21)</f>
        <v>0</v>
      </c>
      <c r="DG14" s="174">
        <f>SUMIF('Sunday Races 10-23-22'!$B$11:$B$22,$C14,'Sunday Races 10-23-22'!$AU$11:$AU$22)</f>
        <v>0</v>
      </c>
      <c r="DH14" s="174">
        <f>SUMIF('Sunday Races 10-23-22'!$B$11:$B$22,$C14,'Sunday Races 10-23-22'!$AV$11:$AV$22)</f>
        <v>0</v>
      </c>
      <c r="DI14" s="174">
        <f>SUMIF('Sunday Races 10-23-22'!$B$11:$B$22,$C14,'Sunday Races 10-23-22'!$AW$11:$AW$22)</f>
        <v>0</v>
      </c>
      <c r="DJ14" s="174">
        <f>SUMIF('Sunday Races 10-23-22'!$B$11:$B$22,$C14,'Sunday Races 10-23-22'!$AX$11:$AX$22)</f>
        <v>0</v>
      </c>
      <c r="DK14" s="174">
        <f>SUMIF('Sunday Races 10-23-22'!$B$11:$B$22,$C14,'Sunday Races 10-23-22'!$AY$11:$AY$22)</f>
        <v>0</v>
      </c>
      <c r="DL14" s="175"/>
      <c r="DM14" s="176"/>
      <c r="DN14" s="177">
        <f t="shared" si="14"/>
        <v>7</v>
      </c>
      <c r="DO14" s="177">
        <f t="shared" si="14"/>
        <v>6</v>
      </c>
      <c r="DP14" s="177">
        <f t="shared" si="14"/>
        <v>6</v>
      </c>
      <c r="DQ14" s="177">
        <f t="shared" si="14"/>
        <v>6</v>
      </c>
      <c r="DR14" s="177">
        <f t="shared" si="14"/>
        <v>6</v>
      </c>
      <c r="DS14" s="177">
        <f t="shared" si="14"/>
        <v>4</v>
      </c>
      <c r="DT14" s="177">
        <f t="shared" si="14"/>
        <v>3</v>
      </c>
      <c r="DU14" s="177">
        <f t="shared" si="14"/>
        <v>3</v>
      </c>
      <c r="DV14" s="177">
        <f t="shared" si="14"/>
        <v>2</v>
      </c>
      <c r="DW14" s="177">
        <f t="shared" si="14"/>
        <v>2</v>
      </c>
      <c r="DX14" s="177">
        <f t="shared" si="15"/>
        <v>2</v>
      </c>
      <c r="DY14" s="177">
        <f t="shared" si="15"/>
        <v>1</v>
      </c>
      <c r="DZ14" s="177">
        <f t="shared" si="15"/>
        <v>1</v>
      </c>
      <c r="EA14" s="177">
        <f t="shared" si="15"/>
        <v>0</v>
      </c>
      <c r="EB14" s="177">
        <f t="shared" si="15"/>
        <v>0</v>
      </c>
      <c r="EC14" s="177">
        <f t="shared" si="15"/>
        <v>0</v>
      </c>
      <c r="ED14" s="177">
        <f t="shared" si="15"/>
        <v>0</v>
      </c>
      <c r="EE14" s="177">
        <f t="shared" si="15"/>
        <v>0</v>
      </c>
      <c r="EF14" s="177">
        <f t="shared" si="15"/>
        <v>0</v>
      </c>
      <c r="EG14" s="177">
        <f t="shared" si="15"/>
        <v>0</v>
      </c>
      <c r="EH14" s="177">
        <f t="shared" si="16"/>
        <v>0</v>
      </c>
      <c r="EI14" s="177">
        <f t="shared" si="16"/>
        <v>0</v>
      </c>
      <c r="EJ14" s="177">
        <f t="shared" si="16"/>
        <v>0</v>
      </c>
      <c r="EK14" s="177">
        <f t="shared" si="16"/>
        <v>0</v>
      </c>
      <c r="EL14" s="177">
        <f t="shared" si="16"/>
        <v>0</v>
      </c>
      <c r="EM14" s="177">
        <f t="shared" si="16"/>
        <v>0</v>
      </c>
      <c r="EN14" s="177">
        <f t="shared" si="16"/>
        <v>0</v>
      </c>
      <c r="EO14" s="177">
        <f t="shared" si="16"/>
        <v>0</v>
      </c>
      <c r="EP14" s="177">
        <f t="shared" si="16"/>
        <v>0</v>
      </c>
      <c r="EQ14" s="177">
        <f t="shared" si="16"/>
        <v>0</v>
      </c>
      <c r="ER14" s="177">
        <f t="shared" si="17"/>
        <v>0</v>
      </c>
      <c r="ES14" s="177">
        <f t="shared" si="17"/>
        <v>0</v>
      </c>
      <c r="ET14" s="177">
        <f t="shared" si="17"/>
        <v>0</v>
      </c>
      <c r="EU14" s="177">
        <f t="shared" si="17"/>
        <v>0</v>
      </c>
      <c r="EV14" s="177">
        <f t="shared" si="17"/>
        <v>0</v>
      </c>
      <c r="EW14" s="177">
        <f t="shared" si="17"/>
        <v>0</v>
      </c>
      <c r="EX14" s="177">
        <f t="shared" si="17"/>
        <v>0</v>
      </c>
      <c r="EY14" s="177">
        <f t="shared" si="17"/>
        <v>0</v>
      </c>
      <c r="EZ14" s="177">
        <f t="shared" si="17"/>
        <v>0</v>
      </c>
      <c r="FA14" s="177">
        <f t="shared" si="17"/>
        <v>0</v>
      </c>
      <c r="FB14" s="177">
        <f t="shared" si="18"/>
        <v>0</v>
      </c>
      <c r="FC14" s="177">
        <f t="shared" si="18"/>
        <v>0</v>
      </c>
      <c r="FD14" s="177">
        <f t="shared" si="18"/>
        <v>0</v>
      </c>
      <c r="FE14" s="177">
        <f t="shared" si="18"/>
        <v>0</v>
      </c>
      <c r="FF14" s="177">
        <f t="shared" si="18"/>
        <v>0</v>
      </c>
      <c r="FG14" s="177">
        <f t="shared" si="18"/>
        <v>0</v>
      </c>
      <c r="FH14" s="177">
        <f t="shared" si="18"/>
        <v>0</v>
      </c>
      <c r="FI14" s="177">
        <f t="shared" si="18"/>
        <v>0</v>
      </c>
      <c r="FJ14" s="177">
        <f t="shared" si="18"/>
        <v>0</v>
      </c>
      <c r="FK14" s="177">
        <f t="shared" si="18"/>
        <v>0</v>
      </c>
      <c r="FL14" s="177">
        <f t="shared" si="19"/>
        <v>0</v>
      </c>
      <c r="FM14" s="177">
        <f t="shared" si="19"/>
        <v>0</v>
      </c>
      <c r="FN14" s="177">
        <f t="shared" si="19"/>
        <v>0</v>
      </c>
      <c r="FO14" s="177">
        <f t="shared" si="19"/>
        <v>0</v>
      </c>
      <c r="FP14" s="177">
        <f t="shared" si="19"/>
        <v>0</v>
      </c>
      <c r="FQ14" s="177">
        <f t="shared" si="19"/>
        <v>0</v>
      </c>
      <c r="FR14" s="177">
        <f t="shared" si="19"/>
        <v>0</v>
      </c>
      <c r="FS14" s="177">
        <f t="shared" si="19"/>
        <v>0</v>
      </c>
      <c r="FT14" s="177">
        <f t="shared" si="19"/>
        <v>0</v>
      </c>
      <c r="FU14" s="177">
        <f t="shared" si="19"/>
        <v>0</v>
      </c>
      <c r="FV14" s="177">
        <f t="shared" si="19"/>
        <v>0</v>
      </c>
      <c r="FW14" s="177">
        <f t="shared" si="19"/>
        <v>0</v>
      </c>
      <c r="FX14" s="177">
        <f t="shared" si="19"/>
        <v>0</v>
      </c>
      <c r="FY14" s="177">
        <f t="shared" si="19"/>
        <v>0</v>
      </c>
      <c r="FZ14" s="177">
        <f t="shared" si="19"/>
        <v>0</v>
      </c>
      <c r="GA14" s="177"/>
      <c r="GB14" s="229">
        <f t="shared" si="20"/>
        <v>119</v>
      </c>
      <c r="GC14" s="229">
        <f t="shared" si="21"/>
        <v>18</v>
      </c>
      <c r="GD14" s="174">
        <f>SUMIF('One Day 12-04-21 Scots'!$B$11:$B$24,$C14,'One Day 12-04-21 Scots'!$AU$11:$AU$24)</f>
        <v>5</v>
      </c>
      <c r="GE14" s="174">
        <f>SUMIF('One Day 12-04-21 Scots'!$B$11:$B$24,$C14,'One Day 12-04-21 Scots'!$AV$11:$AV$24)</f>
        <v>3</v>
      </c>
      <c r="GF14" s="174">
        <f>SUMIF('One Day 12-04-21 Scots'!$B$11:$B$24,$C14,'One Day 12-04-21 Scots'!$AW$11:$AW$24)</f>
        <v>4</v>
      </c>
      <c r="GG14" s="174">
        <f>SUMIF('One Day 12-04-21 Scots'!$B$11:$B$24,$C14,'One Day 12-04-21 Scots'!$AX$11:$AX$24)</f>
        <v>5</v>
      </c>
      <c r="GH14" s="174">
        <f>SUMIF('One Day 12-04-21 Scots'!$B$11:$B$24,$C14,'One Day 12-04-21 Scots'!$AY$11:$AY$24)</f>
        <v>0</v>
      </c>
      <c r="GI14" s="174">
        <f>SUMIF('One Day 12-04-21 Thistles'!$B$11:$B$25,$C14,'One Day 12-04-21 Thistles'!$AU$11:$AU$25)</f>
        <v>0</v>
      </c>
      <c r="GJ14" s="174">
        <f>SUMIF('One Day 12-04-21 Thistles'!$B$11:$B$25,$C14,'One Day 12-04-21 Thistles'!$AV$11:$AV$25)</f>
        <v>0</v>
      </c>
      <c r="GK14" s="174">
        <f>SUMIF('One Day 12-04-21 Thistles'!$B$11:$B$25,$C14,'One Day 12-04-21 Thistles'!$AW$11:$AW$25)</f>
        <v>0</v>
      </c>
      <c r="GL14" s="174">
        <f>SUMIF('One Day 12-04-21 Thistles'!$B$11:$B$25,$C14,'One Day 12-04-21 Thistles'!$AX$11:$AX$25)</f>
        <v>0</v>
      </c>
      <c r="GM14" s="174">
        <f>SUMIF('One Day 12-04-21 Thistles'!$B$11:$B$25,$C14,'One Day 12-04-21 Thistles'!$AY$11:$AY$25)</f>
        <v>0</v>
      </c>
      <c r="GN14" s="174">
        <f>SUMIF('Chili One Day 2-12-22 Scots'!$B$11:$B$27,$C14,'Chili One Day 2-12-22 Scots'!$AU$11:$AU$27)</f>
        <v>0</v>
      </c>
      <c r="GO14" s="174">
        <f>SUMIF('Chili One Day 2-12-22 Scots'!$B$11:$B$27,$C14,'Chili One Day 2-12-22 Scots'!$AV$11:$AV$27)</f>
        <v>0</v>
      </c>
      <c r="GP14" s="174">
        <f>SUMIF('Chili One Day 2-12-22 Scots'!$B$11:$B$27,$C14,'Chili One Day 2-12-22 Scots'!$AW$11:$AW$27)</f>
        <v>0</v>
      </c>
      <c r="GQ14" s="174">
        <f>SUMIF('Chili One Day 2-12-22 Scots'!$B$11:$B$27,$C14,'Chili One Day 2-12-22 Scots'!$AX$11:$AX$27)</f>
        <v>0</v>
      </c>
      <c r="GR14" s="174">
        <f>SUMIF('Chili One Day 2-12-22 Scots'!$B$11:$B$27,$C14,'Chili One Day 2-12-22 Scots'!$AY$11:$AY$27)</f>
        <v>0</v>
      </c>
      <c r="GS14" s="174">
        <f>SUMIF('Chili One Day 2-12-22 Thistles'!$B$11:$B$27,$C14,'Chili One Day 2-12-22 Thistles'!$AU$11:$AU$27)</f>
        <v>0</v>
      </c>
      <c r="GT14" s="174">
        <f>SUMIF('Chili One Day 2-12-22 Thistles'!$B$11:$B$27,$C14,'Chili One Day 2-12-22 Thistles'!$AV$11:$AV$27)</f>
        <v>0</v>
      </c>
      <c r="GU14" s="174">
        <f>SUMIF('Chili One Day 2-12-22 Thistles'!$B$11:$B$27,$C14,'Chili One Day 2-12-22 Thistles'!$AW$11:$AW$27)</f>
        <v>0</v>
      </c>
      <c r="GV14" s="174">
        <f>SUMIF('Chili One Day 2-12-22 Thistles'!$B$11:$B$27,$C14,'Chili One Day 2-12-22 Thistles'!$AX$11:$AX$27)</f>
        <v>0</v>
      </c>
      <c r="GW14" s="174">
        <f>SUMIF('Chili One Day 2-12-22 Thistles'!$B$11:$B$27,$C14,'Chili One Day 2-12-22 Thistles'!$AY$11:$AY$27)</f>
        <v>0</v>
      </c>
      <c r="GX14" s="174">
        <f>SUMIF('Ironman One Day 3-5-22 FS'!$B$11:$B$26,$C14,'Ironman One Day 3-5-22 FS'!$AU$11:$AU$26)</f>
        <v>0</v>
      </c>
      <c r="GY14" s="174">
        <f>SUMIF('Ironman One Day 3-5-22 FS'!$B$11:$B$26,$C14,'Ironman One Day 3-5-22 FS'!$AV$11:$AV$26)</f>
        <v>0</v>
      </c>
      <c r="GZ14" s="174">
        <f>SUMIF('Ironman One Day 3-5-22 FS'!$B$11:$B$26,$C14,'Ironman One Day 3-5-22 FS'!$AW$11:$AW$26)</f>
        <v>0</v>
      </c>
      <c r="HA14" s="174">
        <f>SUMIF('Ironman One Day 3-5-22 FS'!$B$11:$B$26,$C14,'Ironman One Day 3-5-22 FS'!$AX$11:$AX$26)</f>
        <v>0</v>
      </c>
      <c r="HB14" s="174">
        <f>SUMIF('Ironman One Day 3-5-22 FS'!$B$11:$B$26,$C14,'Ironman One Day 3-5-22 FS'!$AY$11:$AY$26)</f>
        <v>0</v>
      </c>
      <c r="HC14" s="174">
        <f>SUMIF('Ironman One Day 3-5-22 420'!$B$11:$B$26,$C14,'Ironman One Day 3-5-22 420'!$AU$11:$AU$26)</f>
        <v>0</v>
      </c>
      <c r="HD14" s="174">
        <f>SUMIF('Ironman One Day 3-5-22 420'!$B$11:$B$26,$C14,'Ironman One Day 3-5-22 420'!$AV$11:$AV$26)</f>
        <v>0</v>
      </c>
      <c r="HE14" s="174">
        <f>SUMIF('Ironman One Day 3-5-22 420'!$B$11:$B$26,$C14,'Ironman One Day 3-5-22 420'!$AW$11:$AW$26)</f>
        <v>0</v>
      </c>
      <c r="HF14" s="174">
        <f>SUMIF('Ironman One Day 3-5-22 420'!$B$11:$B$26,$C14,'Ironman One Day 3-5-22 420'!$AX$11:$AX$26)</f>
        <v>0</v>
      </c>
      <c r="HG14" s="174">
        <f>SUMIF('Ironman One Day 3-5-22 420'!$B$11:$B$26,$C14,'Ironman One Day 3-5-22 420'!$AY$11:$AY$26)</f>
        <v>0</v>
      </c>
      <c r="HH14" s="174">
        <f>SUMIF('Easter One Day 4-16-22 FS'!$B$11:$B$25,$C14,'Easter One Day 4-16-22 FS'!$AU$11:$AU$25)</f>
        <v>0</v>
      </c>
      <c r="HI14" s="174">
        <f>SUMIF('Easter One Day 4-16-22 FS'!$B$11:$B$25,$C14,'Easter One Day 4-16-22 FS'!$AV$11:$AV$25)</f>
        <v>0</v>
      </c>
      <c r="HJ14" s="174">
        <f>SUMIF('Easter One Day 4-16-22 FS'!$B$11:$B$25,$C14,'Easter One Day 4-16-22 FS'!$AW$11:$AW$25)</f>
        <v>0</v>
      </c>
      <c r="HK14" s="174">
        <f>SUMIF('Easter One Day 4-16-22 FS'!$B$11:$B$25,$C14,'Easter One Day 4-16-22 FS'!$AX$11:$AX$25)</f>
        <v>0</v>
      </c>
      <c r="HL14" s="174">
        <f>SUMIF('Easter One Day 4-16-22 FS'!$B$11:$B$25,$C14,'Easter One Day 4-16-22 FS'!$AY$11:$AY$25)</f>
        <v>0</v>
      </c>
      <c r="HM14" s="174">
        <f>SUMIF('Easter One Day 4-16-22 TH'!$B$11:$B$25,$C14,'Easter One Day 4-16-22 TH'!$AU$11:$AU$25)</f>
        <v>0</v>
      </c>
      <c r="HN14" s="174">
        <f>SUMIF('Easter One Day 4-16-22 TH'!$B$11:$B$25,$C14,'Easter One Day 4-16-22 TH'!$AV$11:$AV$25)</f>
        <v>0</v>
      </c>
      <c r="HO14" s="174">
        <f>SUMIF('Easter One Day 4-16-22 TH'!$B$11:$B$25,$C14,'Easter One Day 4-16-22 TH'!$AW$11:$AW$25)</f>
        <v>0</v>
      </c>
      <c r="HP14" s="174">
        <f>SUMIF('Easter One Day 4-16-22 TH'!$B$11:$B$25,$C14,'Easter One Day 4-16-22 TH'!$AX$11:$AX$25)</f>
        <v>0</v>
      </c>
      <c r="HQ14" s="174">
        <f>SUMIF('Easter One Day 4-16-22 TH'!$B$11:$B$25,$C14,'Easter One Day 4-16-22 TH'!$AY$11:$AY$25)</f>
        <v>0</v>
      </c>
      <c r="HR14" s="174">
        <f>SUMIF('Long Distance Race 5-7-22'!$B$11:$B$25,$C14,'Long Distance Race 5-7-22'!$AU$11:$AU$25)</f>
        <v>0</v>
      </c>
      <c r="HS14" s="174">
        <f>SUMIF('Long Distance Race 5-7-22'!$B$11:$B$18,$C14,'Long Distance Race 5-7-22'!$AV$11:$AV$18)</f>
        <v>0</v>
      </c>
      <c r="HT14" s="174">
        <f>SUMIF('Long Distance Race 5-7-22'!$B$11:$B$18,$C14,'Long Distance Race 5-7-22'!$AW$11:$AW$18)</f>
        <v>0</v>
      </c>
      <c r="HU14" s="174">
        <f>SUMIF('Long Distance Race 5-7-22'!$B$11:$B$18,$C14,'Long Distance Race 5-7-22'!$AX$11:$AX$18)</f>
        <v>0</v>
      </c>
      <c r="HV14" s="174">
        <f>SUMIF('Long Distance Race 5-7-22'!$B$11:$B$18,$C14,'Long Distance Race 5-7-22'!$AY$11:$AY$18)</f>
        <v>0</v>
      </c>
      <c r="HW14" s="174">
        <f>SUMIF('Memorial Day Regatta 5-28-22 Op'!$B$11:$B$25,$C14,'Memorial Day Regatta 5-28-22 Op'!$AU$11:$AU$25)</f>
        <v>4</v>
      </c>
      <c r="HX14" s="174">
        <f>SUMIF('Memorial Day Regatta 5-28-22 Op'!$B$11:$B$18,$C14,'Memorial Day Regatta 5-28-22 Op'!$AV$11:$AV$18)</f>
        <v>4</v>
      </c>
      <c r="HY14" s="174">
        <f>SUMIF('Memorial Day Regatta 5-28-22 Op'!$B$11:$B$18,$C14,'Memorial Day Regatta 5-28-22 Op'!$AW$11:$AW$18)</f>
        <v>4</v>
      </c>
      <c r="HZ14" s="174">
        <f>SUMIF('Memorial Day Regatta 5-28-22 Op'!$B$11:$B$18,$C14,'Memorial Day Regatta 5-28-22 Op'!$AX$11:$AX$18)</f>
        <v>0</v>
      </c>
      <c r="IA14" s="174">
        <f>SUMIF('Memorial Day Regatta 5-28-22 Op'!$B$11:$B$18,$C14,'Memorial Day Regatta 5-28-22 Op'!$AY$11:$AY$18)</f>
        <v>0</v>
      </c>
      <c r="IB14" s="174">
        <f>SUMIF('Caldwell Cup 6-25-22 TH'!$B$11:$B$25,$C14,'Caldwell Cup 6-25-22 TH'!$AU$11:$AU$25)</f>
        <v>0</v>
      </c>
      <c r="IC14" s="174">
        <f>SUMIF('Caldwell Cup 6-25-22 TH'!$B$11:$B$25,$C14,'Caldwell Cup 6-25-22 TH'!$AV$11:$AV$25)</f>
        <v>0</v>
      </c>
      <c r="ID14" s="174">
        <f>SUMIF('Caldwell Cup 6-25-22 TH'!$B$11:$B$25,$C14,'Caldwell Cup 6-25-22 TH'!$AW$11:$AW$25)</f>
        <v>0</v>
      </c>
      <c r="IE14" s="174">
        <f>SUMIF('Caldwell Cup 6-25-22 TH'!$B$11:$B$25,$C14,'Caldwell Cup 6-25-22 TH'!$AX$11:$AX$25)</f>
        <v>0</v>
      </c>
      <c r="IF14" s="174">
        <f>SUMIF('Caldwell Cup 6-25-22 TH'!$B$11:$B$25,$C14,'Caldwell Cup 6-25-22 TH'!$AY$11:$AY$25)</f>
        <v>0</v>
      </c>
      <c r="IG14" s="174">
        <f>SUMIF('Caldwell Cup 6-25-22 FS'!$B$11:$B$21,$C14,'Caldwell Cup 6-25-22 FS'!$AU$11:$AU$21)</f>
        <v>10</v>
      </c>
      <c r="IH14" s="174">
        <f>SUMIF('Caldwell Cup 6-25-22 FS'!$B$11:$B$21,$C14,'Caldwell Cup 6-25-22 FS'!$AV$11:$AV$21)</f>
        <v>8</v>
      </c>
      <c r="II14" s="174">
        <f>SUMIF('Caldwell Cup 6-25-22 FS'!$B$11:$B$21,$C14,'Caldwell Cup 6-25-22 FS'!$AW$11:$AW$21)</f>
        <v>7</v>
      </c>
      <c r="IJ14" s="174">
        <f>SUMIF('Caldwell Cup 6-25-22 FS'!$B$11:$B$21,$C14,'Caldwell Cup 6-25-22 FS'!$AX$11:$AX$21)</f>
        <v>10</v>
      </c>
      <c r="IK14" s="174">
        <f>SUMIF('Caldwell Cup 6-25-22 FS'!$B$11:$B$21,$C14,'Caldwell Cup 6-25-22 FS'!$AY$11:$AY$21)</f>
        <v>0</v>
      </c>
      <c r="IL14" s="174">
        <f>SUMIF('Caldwell Cup 6-25-22 Lasers'!$B$11:$B$23,$C14,'Caldwell Cup 6-25-22 Lasers'!$AU$11:$AU$23)</f>
        <v>0</v>
      </c>
      <c r="IM14" s="174">
        <f>SUMIF('Caldwell Cup 6-25-22 Lasers'!$B$11:$B$23,$C14,'Caldwell Cup 6-25-22 Lasers'!$AV$11:$AV$23)</f>
        <v>0</v>
      </c>
      <c r="IN14" s="174">
        <f>SUMIF('Caldwell Cup 6-25-22 Lasers'!$B$11:$B$23,$C14,'Caldwell Cup 6-25-22 Lasers'!$AW$11:$AW$23)</f>
        <v>0</v>
      </c>
      <c r="IO14" s="174">
        <f>SUMIF('Caldwell Cup 6-25-22 Lasers'!$B$11:$B$23,$C14,'Caldwell Cup 6-25-22 Lasers'!$AX$11:$AX$23)</f>
        <v>0</v>
      </c>
      <c r="IP14" s="174">
        <f>SUMIF('Caldwell Cup 6-25-22 Lasers'!$B$11:$B$23,$C14,'Caldwell Cup 6-25-22 Lasers'!$AY$11:$AY$23)</f>
        <v>0</v>
      </c>
      <c r="IQ14" s="174">
        <f>SUMIF('Labor Day Regatta 9-3-22 FS'!$B$11:$B$30,$C14,'Labor Day Regatta 9-3-22 FS'!$AU$11:$AU$30)</f>
        <v>0</v>
      </c>
      <c r="IR14" s="174">
        <f>SUMIF('Labor Day Regatta 9-3-22 FS'!$B$11:$B$30,$C14,'Labor Day Regatta 9-3-22 FS'!$AV$11:$AV$30)</f>
        <v>0</v>
      </c>
      <c r="IS14" s="174">
        <f>SUMIF('Labor Day Regatta 9-3-22 FS'!$B$11:$B$30,$C14,'Labor Day Regatta 9-3-22 FS'!$AW$11:$AW$30)</f>
        <v>0</v>
      </c>
      <c r="IT14" s="174">
        <f>SUMIF('Labor Day Regatta 9-3-22 FS'!$B$11:$B$30,$C14,'Labor Day Regatta 9-3-22 FS'!$AX$11:$AX$30)</f>
        <v>0</v>
      </c>
      <c r="IU14" s="174">
        <f>SUMIF('Labor Day Regatta 9-3-22 FS'!$B$11:$B$30,$C14,'Labor Day Regatta 9-3-22 FS'!$AY$11:$AY$30)</f>
        <v>0</v>
      </c>
      <c r="IV14" s="174">
        <f>SUMIF('2022-09-17 Leukemia Cup FS'!$B$11:$B$26,$C14,'2022-09-17 Leukemia Cup FS'!$AU$11:$AU$26)</f>
        <v>5</v>
      </c>
      <c r="IW14" s="174">
        <f>SUMIF('2022-09-17 Leukemia Cup FS'!$B$11:$B$26,$C14,'2022-09-17 Leukemia Cup FS'!$AV$11:$AV$26)</f>
        <v>6</v>
      </c>
      <c r="IX14" s="174">
        <f>SUMIF('2022-09-17 Leukemia Cup FS'!$B$11:$B$26,$C14,'2022-09-17 Leukemia Cup FS'!$AW$11:$AW$26)</f>
        <v>0</v>
      </c>
      <c r="IY14" s="174">
        <f>SUMIF('2022-09-17 Leukemia Cup FS'!$B$11:$B$26,$C14,'2022-09-17 Leukemia Cup FS'!$AX$11:$AX$26)</f>
        <v>0</v>
      </c>
      <c r="IZ14" s="174">
        <f>SUMIF('2022-09-17 Leukemia Cup FS'!$B$11:$B$26,$C14,'2022-09-17 Leukemia Cup FS'!$AY$11:$AY$26)</f>
        <v>0</v>
      </c>
      <c r="JA14" s="174">
        <f>SUMIF('2022-09-17 Leukemia Cup TH'!$B$11:$B$28,$C14,'2022-09-17 Leukemia Cup TH'!$AU$11:$AU$28)</f>
        <v>0</v>
      </c>
      <c r="JB14" s="174">
        <f>SUMIF('2022-09-17 Leukemia Cup TH'!$B$11:$B$28,$C14,'2022-09-17 Leukemia Cup TH'!$AV$11:$AV$28)</f>
        <v>0</v>
      </c>
      <c r="JC14" s="174">
        <f>SUMIF('2022-09-17 Leukemia Cup TH'!$B$11:$B$28,$C14,'2022-09-17 Leukemia Cup TH'!$AW$11:$AW$28)</f>
        <v>0</v>
      </c>
      <c r="JD14" s="174">
        <f>SUMIF('2022-09-17 Leukemia Cup TH'!$B$11:$B$28,$C14,'2022-09-17 Leukemia Cup TH'!$AX$11:$AX$28)</f>
        <v>0</v>
      </c>
      <c r="JE14" s="174">
        <f>SUMIF('2022-09-17 Leukemia Cup TH'!$B$11:$B$28,$C14,'2022-09-17 Leukemia Cup TH'!$AY$11:$AY$28)</f>
        <v>0</v>
      </c>
      <c r="JF14" s="174">
        <f>SUMIF('Smith-Berry LDR 9-24-22'!$B$11:$B$30,$C14,'Smith-Berry LDR 9-24-22'!$AU$11:$AU$30)</f>
        <v>0</v>
      </c>
      <c r="JG14" s="174">
        <f>SUMIF('Smith-Berry LDR 9-24-22'!$B$11:$B$30,$C14,'Smith-Berry LDR 9-24-22'!$AV$11:$AV$30)</f>
        <v>0</v>
      </c>
      <c r="JH14" s="174">
        <f>SUMIF('Smith-Berry LDR 9-24-22'!$B$11:$B$30,$C14,'Smith-Berry LDR 9-24-22'!$AW$11:$AW$30)</f>
        <v>0</v>
      </c>
      <c r="JI14" s="174">
        <f>SUMIF('Smith-Berry LDR 9-24-22'!$B$11:$B$30,$C14,'Smith-Berry LDR 9-24-22'!$AX$11:$AX$30)</f>
        <v>0</v>
      </c>
      <c r="JJ14" s="174">
        <f>SUMIF('Smith-Berry LDR 9-24-22'!$B$11:$B$30,$C14,'Smith-Berry LDR 9-24-22'!$AY$11:$AY$30)</f>
        <v>0</v>
      </c>
      <c r="JK14" s="174">
        <f>SUMIF('Great Scot 10-1-22 Cham'!$B$11:$B$38,$C14,'Great Scot 10-1-22 Cham'!$AU$11:$AU$38)</f>
        <v>9</v>
      </c>
      <c r="JL14" s="174">
        <f>SUMIF('Great Scot 10-1-22 Cham'!$B$11:$B$38,$C14,'Great Scot 10-1-22 Cham'!$AV$11:$AV$38)</f>
        <v>11</v>
      </c>
      <c r="JM14" s="174">
        <f>SUMIF('Great Scot 10-1-22 Cham'!$B$11:$B$38,$C14,'Great Scot 10-1-22 Cham'!$AW$11:$AW$38)</f>
        <v>12</v>
      </c>
      <c r="JN14" s="174">
        <f>SUMIF('Great Scot 10-1-22 Cham'!$B$11:$B$38,$C14,'Great Scot 10-1-22 Cham'!$AX$11:$AX$38)</f>
        <v>6</v>
      </c>
      <c r="JO14" s="174">
        <f>SUMIF('Great Scot 10-1-22 Cham'!$B$11:$B$38,$C14,'Great Scot 10-1-22 Cham'!$AY$11:$AY$38)</f>
        <v>6</v>
      </c>
      <c r="JP14" s="174">
        <f>SUMIF('Great Scot 10-1-22 Chal'!$B$11:$B$28,$C14,'Great Scot 10-1-22 Chal'!$AU$11:$AU$28)</f>
        <v>0</v>
      </c>
      <c r="JQ14" s="174">
        <f>SUMIF('Great Scot 10-1-22 Chal'!$B$11:$B$28,$C14,'Great Scot 10-1-22 Chal'!$AV$11:$AV$28)</f>
        <v>0</v>
      </c>
      <c r="JR14" s="174">
        <f>SUMIF('Great Scot 10-1-22 Chal'!$B$11:$B$28,$C14,'Great Scot 10-1-22 Chal'!$AW$11:$AW$28)</f>
        <v>0</v>
      </c>
      <c r="JS14" s="174">
        <f>SUMIF('Great Scot 10-1-22 Chal'!$B$11:$B$28,$C14,'Great Scot 10-1-22 Chal'!$AX$11:$AX$28)</f>
        <v>0</v>
      </c>
      <c r="JT14" s="174">
        <f>SUMIF('Great Scot 10-1-22 Chal'!$B$11:$B$28,$C14,'Great Scot 10-1-22 Chal'!$AY$11:$AY$28)</f>
        <v>0</v>
      </c>
      <c r="JU14" s="174">
        <f>SUMIF('Great Pumpkin Regatta 10-15-22'!$B$11:$B$54,$C14,'Great Pumpkin Regatta 10-15-22'!$AU$11:$AU$54)</f>
        <v>0</v>
      </c>
      <c r="JV14" s="174">
        <f>SUMIF('Great Pumpkin Regatta 10-15-22'!$B$11:$B$54,$C14,'Great Pumpkin Regatta 10-15-22'!$AV$11:$AV$54)</f>
        <v>0</v>
      </c>
      <c r="JW14" s="174">
        <f>SUMIF('Great Pumpkin Regatta 10-15-22'!$B$11:$B$54,$C14,'Great Pumpkin Regatta 10-15-22'!$AW$11:$AW$54)</f>
        <v>0</v>
      </c>
      <c r="JX14" s="174">
        <f>SUMIF('Great Pumpkin Regatta 10-15-22'!$B$11:$B$54,$C14,'Great Pumpkin Regatta 10-15-22'!$AX$11:$AX$54)</f>
        <v>0</v>
      </c>
      <c r="JY14" s="174">
        <f>SUMIF('Great Pumpkin Regatta 10-15-22'!$B$11:$B$54,$C14,'Great Pumpkin Regatta 10-15-22'!$AY$11:$AY$54)</f>
        <v>0</v>
      </c>
      <c r="JZ14" s="174">
        <f>SUMIF('One Day Regatta 10-29-22 FS'!$B$11:$B$19,$C14,'One Day Regatta 10-29-22 FS'!$AU$11:$AU$19)</f>
        <v>0</v>
      </c>
      <c r="KA14" s="174">
        <f>SUMIF('One Day Regatta 10-29-22 FS'!$B$11:$B$19,$C14,'One Day Regatta 10-29-22 FS'!$AV$11:$AV$19)</f>
        <v>0</v>
      </c>
      <c r="KB14" s="174">
        <f>SUMIF('One Day Regatta 10-29-22 FS'!$B$11:$B$19,$C14,'One Day Regatta 10-29-22 FS'!$AW$11:$AW$19)</f>
        <v>0</v>
      </c>
      <c r="KC14" s="174">
        <f>SUMIF('One Day Regatta 10-29-22 FS'!$B$11:$B$19,$C14,'One Day Regatta 10-29-22 FS'!$AX$11:$AX$19)</f>
        <v>0</v>
      </c>
      <c r="KD14" s="174">
        <f>SUMIF('One Day Regatta 10-29-22 FS'!$B$11:$B$19,$C14,'One Day Regatta 10-29-22 FS'!$AY$11:$AY$19)</f>
        <v>0</v>
      </c>
    </row>
    <row r="15" spans="1:290" ht="15" customHeight="1" x14ac:dyDescent="0.2">
      <c r="A15" s="400" t="s">
        <v>1369</v>
      </c>
      <c r="B15" s="134">
        <f t="shared" si="8"/>
        <v>10</v>
      </c>
      <c r="C15" s="170" t="s">
        <v>133</v>
      </c>
      <c r="D15" s="171">
        <f t="shared" si="9"/>
        <v>7</v>
      </c>
      <c r="E15" s="172">
        <f t="shared" si="10"/>
        <v>43</v>
      </c>
      <c r="F15" s="171">
        <f t="shared" si="11"/>
        <v>43</v>
      </c>
      <c r="G15" s="171">
        <v>0</v>
      </c>
      <c r="H15" s="171">
        <f t="shared" si="12"/>
        <v>43</v>
      </c>
      <c r="I15" s="173">
        <f t="shared" si="13"/>
        <v>6.142857142857143E-2</v>
      </c>
      <c r="J15" s="173"/>
      <c r="K15" s="174">
        <f>SUMIF('Saturday Race 11-06-21'!$B$11:$B$21,$C15,'Saturday Race 11-06-21'!$AU$11:$AU$21)</f>
        <v>0</v>
      </c>
      <c r="L15" s="174">
        <f>SUMIF('Saturday Race 11-06-21'!$B$11:$B$21,$C15,'Saturday Race 11-06-21'!$AV$11:$AV$21)</f>
        <v>0</v>
      </c>
      <c r="M15" s="174">
        <f>SUMIF('Saturday Race 11-06-21'!$B$11:$B$21,$C15,'Saturday Race 11-06-21'!$AW$11:$AW$21)</f>
        <v>0</v>
      </c>
      <c r="N15" s="174">
        <f>SUMIF('Saturday Race 11-06-21'!$B$11:$B$21,$C15,'Saturday Race 11-06-21'!$AX$11:$AX$21)</f>
        <v>0</v>
      </c>
      <c r="O15" s="174">
        <f>SUMIF('Saturday Race 11-06-21'!$B$11:$B$21,$C15,'Saturday Race 11-06-21'!$AY$11:$AY$21)</f>
        <v>0</v>
      </c>
      <c r="P15" s="174">
        <f>SUMIF('Saturday Race 11-20-21'!$B$11:$B$20,$C15,'Saturday Race 11-20-21'!$AU$11:$AU$20)</f>
        <v>0</v>
      </c>
      <c r="Q15" s="174">
        <f>SUMIF('Saturday Race 11-20-21'!$B$11:$B$20,$C15,'Saturday Race 11-20-21'!$AV$11:$AV$20)</f>
        <v>0</v>
      </c>
      <c r="R15" s="174">
        <f>SUMIF('Saturday Race 11-20-21'!$B$11:$B$20,$C15,'Saturday Race 11-20-21'!$AW$11:$AW$20)</f>
        <v>0</v>
      </c>
      <c r="S15" s="174">
        <f>SUMIF('Saturday Race 11-20-21'!$B$11:$B$20,$C15,'Saturday Race 11-20-21'!$AX$11:$AX$20)</f>
        <v>0</v>
      </c>
      <c r="T15" s="174">
        <f>SUMIF('Saturday Race 11-20-21'!$B$11:$B$20,$C15,'Saturday Race 11-20-21'!$AY$11:$AY$20)</f>
        <v>0</v>
      </c>
      <c r="U15" s="174">
        <f>SUMIF('Saturday Race 1-08-22'!$B$11:$B$20,$C15,'Saturday Race 1-08-22'!$AU$11:$AU$20)</f>
        <v>0</v>
      </c>
      <c r="V15" s="174">
        <f>SUMIF('Saturday Race 1-08-22'!$B$11:$B$20,$C15,'Saturday Race 1-08-22'!$AV$11:$AV$20)</f>
        <v>0</v>
      </c>
      <c r="W15" s="174">
        <f>SUMIF('Saturday Race 1-08-22'!$B$11:$B$20,$C15,'Saturday Race 1-08-22'!$AW$11:$AW$20)</f>
        <v>0</v>
      </c>
      <c r="X15" s="174">
        <f>SUMIF('Saturday Race 1-08-22'!$B$11:$B$20,$C15,'Saturday Race 1-08-22'!$AX$11:$AX$20)</f>
        <v>0</v>
      </c>
      <c r="Y15" s="174">
        <f>SUMIF('Saturday Race 1-08-22'!$B$11:$B$20,$C15,'Saturday Race 1-08-22'!$AY$11:$AY$20)</f>
        <v>0</v>
      </c>
      <c r="Z15" s="174">
        <f>SUMIF('Saturday Race 1-22-22'!$B$11:$B$20,$C15,'Saturday Race 1-22-22'!$AU$11:$AU$20)</f>
        <v>0</v>
      </c>
      <c r="AA15" s="174">
        <f>SUMIF('Saturday Race 1-22-22'!$B$11:$B$20,$C15,'Saturday Race 1-22-22'!$AV$11:$AV$20)</f>
        <v>0</v>
      </c>
      <c r="AB15" s="174">
        <f>SUMIF('Saturday Race 1-22-22'!$B$11:$B$20,$C15,'Saturday Race 1-22-22'!$AW$11:$AW$20)</f>
        <v>0</v>
      </c>
      <c r="AC15" s="174">
        <f>SUMIF('Saturday Race 1-22-22'!$B$11:$B$20,$C15,'Saturday Race 1-22-22'!$AX$11:$AX$20)</f>
        <v>0</v>
      </c>
      <c r="AD15" s="174">
        <f>SUMIF('Saturday Race 1-22-22'!$B$11:$B$20,$C15,'Saturday Race 1-22-22'!$AY$11:$AY$20)</f>
        <v>0</v>
      </c>
      <c r="AE15" s="174">
        <f>SUMIF('Sunday Race 2-6-22'!$B$11:$B$20,$C15,'Sunday Race 2-6-22'!$AU$11:$AU$20)</f>
        <v>0</v>
      </c>
      <c r="AF15" s="174">
        <f>SUMIF('Sunday Race 2-6-22'!$B$11:$B$20,$C15,'Sunday Race 2-6-22'!$AV$11:$AV$20)</f>
        <v>0</v>
      </c>
      <c r="AG15" s="174">
        <f>SUMIF('Sunday Race 2-6-22'!$B$11:$B$20,$C15,'Sunday Race 2-6-22'!$AW$11:$AW$20)</f>
        <v>0</v>
      </c>
      <c r="AH15" s="174">
        <f>SUMIF('Sunday Race 2-6-22'!$B$11:$B$20,$C15,'Sunday Race 2-6-22'!$AX$11:$AX$20)</f>
        <v>0</v>
      </c>
      <c r="AI15" s="174">
        <f>SUMIF('Sunday Race 2-6-22'!$B$11:$B$20,$C15,'Sunday Race 2-6-22'!$AY$11:$AY$20)</f>
        <v>0</v>
      </c>
      <c r="AJ15" s="174">
        <f>SUMIF('Sunday Race 2-20-22'!$B$11:$B$26,$C15,'Sunday Race 2-20-22'!$AU$11:$AU$26)</f>
        <v>5</v>
      </c>
      <c r="AK15" s="174">
        <f>SUMIF('Sunday Race 2-20-22'!$B$11:$B$26,$C15,'Sunday Race 2-20-22'!$AV$11:$AV$26)</f>
        <v>5</v>
      </c>
      <c r="AL15" s="174">
        <f>SUMIF('Sunday Race 2-20-22'!$B$11:$B$26,$C15,'Sunday Race 2-20-22'!$AW$11:$AW$26)</f>
        <v>0</v>
      </c>
      <c r="AM15" s="174">
        <f>SUMIF('Sunday Race 2-20-22'!$B$11:$B$26,$C15,'Sunday Race 2-20-22'!$AX$11:$AX$26)</f>
        <v>0</v>
      </c>
      <c r="AN15" s="174">
        <f>SUMIF('Sunday Race 2-20-22'!$B$11:$B$26,$C15,'Sunday Race 2-20-22'!$AY$11:$AY$26)</f>
        <v>0</v>
      </c>
      <c r="AO15" s="174">
        <f>SUMIF('Sunday Race 2-27-22'!$B$11:$B$20,$C15,'Sunday Race 2-27-22'!$AU$11:$AU$20)</f>
        <v>0</v>
      </c>
      <c r="AP15" s="174">
        <f>SUMIF('Sunday Race 2-27-22'!$B$11:$B$20,$C15,'Sunday Race 2-27-22'!$AV$11:$AV$20)</f>
        <v>0</v>
      </c>
      <c r="AQ15" s="174">
        <f>SUMIF('Sunday Race 2-27-22'!$B$11:$B$20,$C15,'Sunday Race 2-27-22'!$AW$11:$AW$20)</f>
        <v>0</v>
      </c>
      <c r="AR15" s="174">
        <f>SUMIF('Sunday Race 2-27-22'!$B$11:$B$20,$C15,'Sunday Race 2-27-22'!$AX$11:$AX$20)</f>
        <v>0</v>
      </c>
      <c r="AS15" s="174">
        <f>SUMIF('Sunday Race 2-27-22'!$B$11:$B$20,$C15,'Sunday Race 2-27-22'!$AY$11:$AY$20)</f>
        <v>0</v>
      </c>
      <c r="AT15" s="174">
        <f>SUMIF('Sunday Race 3-13-22'!$B$11:$B$25,$C15,'Sunday Race 3-13-22'!$AU$11:$AU$25)</f>
        <v>0</v>
      </c>
      <c r="AU15" s="174">
        <f>SUMIF('Sunday Race 3-13-22'!$B$11:$B$25,$C15,'Sunday Race 3-13-22'!$AV$11:$AV$25)</f>
        <v>0</v>
      </c>
      <c r="AV15" s="174">
        <f>SUMIF('Sunday Race 3-13-22'!$B$11:$B$25,$C15,'Sunday Race 3-13-22'!$AW$11:$AW$25)</f>
        <v>0</v>
      </c>
      <c r="AW15" s="174">
        <f>SUMIF('Sunday Race 3-13-22'!$B$11:$B$25,$C15,'Sunday Race 3-13-22'!$AX$11:$AX$25)</f>
        <v>0</v>
      </c>
      <c r="AX15" s="174">
        <f>SUMIF('Sunday Race 3-13-22'!$B$11:$B$25,$C15,'Sunday Race 3-13-22'!$AY$11:$AY$25)</f>
        <v>0</v>
      </c>
      <c r="AY15" s="174">
        <f>SUMIF('Saturday Race 3-19-22'!$B$11:$B$15,$C15,'Saturday Race 3-19-22'!$AU$11:$AU$15)</f>
        <v>0</v>
      </c>
      <c r="AZ15" s="174">
        <f>SUMIF('Saturday Race 3-19-22'!$B$11:$B$15,$C15,'Saturday Race 3-19-22'!$AV$11:$AV$15)</f>
        <v>0</v>
      </c>
      <c r="BA15" s="174">
        <f>SUMIF('Saturday Race 3-19-22'!$B$11:$B$15,$C15,'Saturday Race 3-19-22'!$AW$11:$AW$15)</f>
        <v>0</v>
      </c>
      <c r="BB15" s="174">
        <f>SUMIF('Saturday Race 3-19-22'!$B$11:$B$15,$C15,'Saturday Race 3-19-22'!$AX$11:$AX$15)</f>
        <v>0</v>
      </c>
      <c r="BC15" s="174">
        <f>SUMIF('Saturday Race 3-19-22'!$B$11:$B$15,$C15,'Saturday Race 3-19-22'!$AY$11:$AY$15)</f>
        <v>0</v>
      </c>
      <c r="BD15" s="174">
        <f>SUMIF('Sunday Races 4-10-22'!$B$11:$B$26,$C15,'Sunday Races 4-10-22'!$AU$11:$AU$26)</f>
        <v>0</v>
      </c>
      <c r="BE15" s="174">
        <f>SUMIF('Sunday Races 4-10-22'!$B$11:$B$26,$C15,'Sunday Races 4-10-22'!$AV$11:$AV$26)</f>
        <v>0</v>
      </c>
      <c r="BF15" s="174">
        <f>SUMIF('Sunday Races 4-10-22'!$B$11:$B$26,$C15,'Sunday Races 4-10-22'!$AW$11:$AW$26)</f>
        <v>0</v>
      </c>
      <c r="BG15" s="174">
        <f>SUMIF('Sunday Races 4-10-22'!$B$11:$B$26,$C15,'Sunday Races 4-10-22'!$AX$11:$AX$26)</f>
        <v>0</v>
      </c>
      <c r="BH15" s="174">
        <f>SUMIF('Sunday Races 4-10-22'!$B$11:$B$26,$C15,'Sunday Races 4-10-22'!$AY$11:$AY$26)</f>
        <v>0</v>
      </c>
      <c r="BI15" s="174">
        <f>SUMIF('Sunday Races 5-1-22'!$B$11:$B$28,$C15,'Sunday Races 5-1-22'!$AU$11:$AU$28)</f>
        <v>0</v>
      </c>
      <c r="BJ15" s="174">
        <f>SUMIF('Sunday Races 5-1-22'!$B$11:$B$28,$C15,'Sunday Races 5-1-22'!$AV$11:$AV$28)</f>
        <v>0</v>
      </c>
      <c r="BK15" s="174">
        <f>SUMIF('Sunday Races 5-1-22'!$B$11:$B$28,$C15,'Sunday Races 5-1-22'!$AW$11:$AW$28)</f>
        <v>0</v>
      </c>
      <c r="BL15" s="174">
        <f>SUMIF('Sunday Races 5-1-22'!$B$11:$B$28,$C15,'Sunday Races 5-1-22'!$AX$11:$AX$28)</f>
        <v>0</v>
      </c>
      <c r="BM15" s="174">
        <f>SUMIF('Sunday Races 5-1-22'!$B$11:$B$28,$C15,'Sunday Races 5-1-22'!$AY$11:$AY$28)</f>
        <v>0</v>
      </c>
      <c r="BN15" s="174">
        <f>SUMIF('Sunday Races 6-5-22'!$B$11:$B$28,$C15,'Sunday Races 6-5-22'!$AU$11:$AU$28)</f>
        <v>0</v>
      </c>
      <c r="BO15" s="174">
        <f>SUMIF('Sunday Races 6-5-22'!$B$11:$B$28,$C15,'Sunday Races 6-5-22'!$AV$11:$AV$28)</f>
        <v>0</v>
      </c>
      <c r="BP15" s="174">
        <f>SUMIF('Sunday Races 6-5-22'!$B$11:$B$28,$C15,'Sunday Races 6-5-22'!$AW$11:$AW$28)</f>
        <v>0</v>
      </c>
      <c r="BQ15" s="174">
        <f>SUMIF('Sunday Races 6-5-22'!$B$11:$B$28,$C15,'Sunday Races 6-5-22'!$AX$11:$AX$28)</f>
        <v>0</v>
      </c>
      <c r="BR15" s="174">
        <f>SUMIF('Sunday Races 6-5-22'!$B$11:$B$28,$C15,'Sunday Races 6-5-22'!$AY$11:$AY$28)</f>
        <v>0</v>
      </c>
      <c r="BS15" s="174">
        <f>SUMIF('Sunday Races 6-12-22'!$B$11:$B$24,$C15,'Sunday Races 6-12-22'!$AU$11:$AU$24)</f>
        <v>0</v>
      </c>
      <c r="BT15" s="174">
        <f>SUMIF('Sunday Races 6-12-22'!$B$11:$B$24,$C15,'Sunday Races 6-12-22'!$AV$11:$AV$24)</f>
        <v>0</v>
      </c>
      <c r="BU15" s="174">
        <f>SUMIF('Sunday Races 6-12-22'!$B$11:$B$24,$C15,'Sunday Races 6-12-22'!$AW$11:$AW$24)</f>
        <v>0</v>
      </c>
      <c r="BV15" s="174">
        <f>SUMIF('Sunday Races 6-12-22'!$B$11:$B$24,$C15,'Sunday Races 6-12-22'!$AX$11:$AX$24)</f>
        <v>0</v>
      </c>
      <c r="BW15" s="174">
        <f>SUMIF('Sunday Races 6-12-22'!$B$11:$B$24,$C15,'Sunday Races 6-12-22'!$AY$11:$AY$24)</f>
        <v>0</v>
      </c>
      <c r="BX15" s="174">
        <f>SUMIF('Saturday Races 6-18-22'!$B$11:$B$24,$C15,'Saturday Races 6-18-22'!$AU$11:$AU$24)</f>
        <v>0</v>
      </c>
      <c r="BY15" s="174">
        <f>SUMIF('Saturday Races 6-18-22'!$B$11:$B$24,$C15,'Saturday Races 6-18-22'!$AV$11:$AV$24)</f>
        <v>0</v>
      </c>
      <c r="BZ15" s="174">
        <f>SUMIF('Saturday Races 6-18-22'!$B$11:$B$24,$C15,'Saturday Races 6-18-22'!$AW$11:$AW$24)</f>
        <v>0</v>
      </c>
      <c r="CA15" s="174">
        <f>SUMIF('Saturday Races 6-18-22'!$B$11:$B$24,$C15,'Saturday Races 6-18-22'!$AX$11:$AX$24)</f>
        <v>0</v>
      </c>
      <c r="CB15" s="174">
        <f>SUMIF('Saturday Races 6-18-22'!$B$11:$B$24,$C15,'Saturday Races 6-18-22'!$AY$11:$AY$24)</f>
        <v>0</v>
      </c>
      <c r="CC15" s="174">
        <f>SUMIF('Sunday Races 7-3-22'!$B$11:$B$26,$C15,'Sunday Races 7-3-22'!$AU$11:$AU$26)</f>
        <v>0</v>
      </c>
      <c r="CD15" s="174">
        <f>SUMIF('Sunday Races 7-3-22'!$B$11:$B$26,$C15,'Sunday Races 7-3-22'!$AV$11:$AV$26)</f>
        <v>0</v>
      </c>
      <c r="CE15" s="174">
        <f>SUMIF('Sunday Races 7-3-22'!$B$11:$B$26,$C15,'Sunday Races 7-3-22'!$AW$11:$AW$26)</f>
        <v>0</v>
      </c>
      <c r="CF15" s="174">
        <f>SUMIF('Sunday Races 7-3-22'!$B$11:$B$26,$C15,'Sunday Races 7-3-22'!$AX$11:$AX$26)</f>
        <v>0</v>
      </c>
      <c r="CG15" s="174">
        <f>SUMIF('Sunday Races 7-3-22'!$B$11:$B$26,$C15,'Sunday Races 7-3-22'!$AY$11:$AY$26)</f>
        <v>0</v>
      </c>
      <c r="CH15" s="174">
        <f>SUMIF('Sunday Races 7-31-22'!$B$11:$B$26,$C15,'Sunday Races 7-31-22'!$AU$11:$AU$26)</f>
        <v>8</v>
      </c>
      <c r="CI15" s="174">
        <f>SUMIF('Sunday Races 7-31-22'!$B$11:$B$26,$C15,'Sunday Races 7-31-22'!$AV$11:$AV$26)</f>
        <v>7</v>
      </c>
      <c r="CJ15" s="174">
        <f>SUMIF('Sunday Races 7-31-22'!$B$11:$B$26,$C15,'Sunday Races 7-31-22'!$AW$11:$AW$26)</f>
        <v>8</v>
      </c>
      <c r="CK15" s="174">
        <f>SUMIF('Sunday Races 7-31-22'!$B$11:$B$26,$C15,'Sunday Races 7-31-22'!$AX$11:$AX$26)</f>
        <v>0</v>
      </c>
      <c r="CL15" s="174">
        <f>SUMIF('Sunday Races 7-31-22'!$B$11:$B$26,$C15,'Sunday Races 7-31-22'!$AY$11:$AY$26)</f>
        <v>0</v>
      </c>
      <c r="CM15" s="174">
        <f>SUMIF('Sunday Races 8-14-22'!$B$11:$B$26,$C15,'Sunday Races 8-14-22'!$AU$11:$AU$26)</f>
        <v>0</v>
      </c>
      <c r="CN15" s="174">
        <f>SUMIF('Sunday Races 8-14-22'!$B$11:$B$26,$C15,'Sunday Races 8-14-22'!$AV$11:$AV$26)</f>
        <v>0</v>
      </c>
      <c r="CO15" s="174">
        <f>SUMIF('Sunday Races 8-14-22'!$B$11:$B$26,$C15,'Sunday Races 8-14-22'!$AW$11:$AW$26)</f>
        <v>0</v>
      </c>
      <c r="CP15" s="174">
        <f>SUMIF('Sunday Races 8-14-22'!$B$11:$B$26,$C15,'Sunday Races 8-14-22'!$AX$11:$AX$26)</f>
        <v>0</v>
      </c>
      <c r="CQ15" s="174">
        <f>SUMIF('Sunday Races 8-14-22'!$B$11:$B$26,$C15,'Sunday Races 8-14-22'!$AY$11:$AY$26)</f>
        <v>0</v>
      </c>
      <c r="CR15" s="174">
        <f>SUMIF('Saturday Races 8-20-22'!$B$11:$B$26,$C15,'Saturday Races 8-20-22'!$AU$11:$AU$26)</f>
        <v>0</v>
      </c>
      <c r="CS15" s="174">
        <f>SUMIF('Saturday Races 8-20-22'!$B$11:$B$26,$C15,'Saturday Races 8-20-22'!$AV$11:$AV$26)</f>
        <v>0</v>
      </c>
      <c r="CT15" s="174">
        <f>SUMIF('Saturday Races 8-20-22'!$B$11:$B$26,$C15,'Saturday Races 8-20-22'!$AW$11:$AW$26)</f>
        <v>0</v>
      </c>
      <c r="CU15" s="174">
        <f>SUMIF('Saturday Races 8-20-22'!$B$11:$B$26,$C15,'Saturday Races 8-20-22'!$AX$11:$AX$26)</f>
        <v>0</v>
      </c>
      <c r="CV15" s="174">
        <f>SUMIF('Saturday Races 8-20-22'!$B$11:$B$26,$C15,'Saturday Races 8-20-22'!$AY$11:$AY$26)</f>
        <v>0</v>
      </c>
      <c r="CW15" s="174">
        <f>SUMIF('Sunday Races 9-11-22'!$B$11:$B$20,$C15,'Sunday Races 9-11-22'!$AU$11:$AU$20)</f>
        <v>4</v>
      </c>
      <c r="CX15" s="174">
        <f>SUMIF('Sunday Races 9-11-22'!$B$11:$B$20,$C15,'Sunday Races 9-11-22'!$AV$11:$AV$20)</f>
        <v>6</v>
      </c>
      <c r="CY15" s="174">
        <f>SUMIF('Sunday Races 9-11-22'!$B$11:$B$20,$C15,'Sunday Races 9-11-22'!$AW$11:$AW$20)</f>
        <v>0</v>
      </c>
      <c r="CZ15" s="174">
        <f>SUMIF('Sunday Races 9-11-22'!$B$11:$B$20,$C15,'Sunday Races 9-11-22'!$AX$11:$AX$20)</f>
        <v>0</v>
      </c>
      <c r="DA15" s="174">
        <f>SUMIF('Sunday Races 9-11-22'!$B$11:$B$20,$C15,'Sunday Races 9-11-22'!$AY$11:$AY$20)</f>
        <v>0</v>
      </c>
      <c r="DB15" s="174">
        <f>SUMIF('Sunday Races 10-9-22'!$B$11:$B$21,$C15,'Sunday Races 10-9-22'!$AU$11:$AU$21)</f>
        <v>0</v>
      </c>
      <c r="DC15" s="174">
        <f>SUMIF('Sunday Races 10-9-22'!$B$11:$B$21,$C15,'Sunday Races 10-9-22'!$AV$11:$AV$21)</f>
        <v>0</v>
      </c>
      <c r="DD15" s="174">
        <f>SUMIF('Sunday Races 10-9-22'!$B$11:$B$21,$C15,'Sunday Races 10-9-22'!$AW$11:$AW$21)</f>
        <v>0</v>
      </c>
      <c r="DE15" s="174">
        <f>SUMIF('Sunday Races 10-9-22'!$B$11:$B$21,$C15,'Sunday Races 10-9-22'!$AX$11:$AX$21)</f>
        <v>0</v>
      </c>
      <c r="DF15" s="174">
        <f>SUMIF('Sunday Races 10-9-22'!$B$11:$B$21,$C15,'Sunday Races 10-9-22'!$AY$11:$AY$21)</f>
        <v>0</v>
      </c>
      <c r="DG15" s="174">
        <f>SUMIF('Sunday Races 10-23-22'!$B$11:$B$22,$C15,'Sunday Races 10-23-22'!$AU$11:$AU$22)</f>
        <v>0</v>
      </c>
      <c r="DH15" s="174">
        <f>SUMIF('Sunday Races 10-23-22'!$B$11:$B$22,$C15,'Sunday Races 10-23-22'!$AV$11:$AV$22)</f>
        <v>0</v>
      </c>
      <c r="DI15" s="174">
        <f>SUMIF('Sunday Races 10-23-22'!$B$11:$B$22,$C15,'Sunday Races 10-23-22'!$AW$11:$AW$22)</f>
        <v>0</v>
      </c>
      <c r="DJ15" s="174">
        <f>SUMIF('Sunday Races 10-23-22'!$B$11:$B$22,$C15,'Sunday Races 10-23-22'!$AX$11:$AX$22)</f>
        <v>0</v>
      </c>
      <c r="DK15" s="174">
        <f>SUMIF('Sunday Races 10-23-22'!$B$11:$B$22,$C15,'Sunday Races 10-23-22'!$AY$11:$AY$22)</f>
        <v>0</v>
      </c>
      <c r="DL15" s="175"/>
      <c r="DM15" s="176"/>
      <c r="DN15" s="177">
        <f t="shared" ref="DN15:DW24" si="22">LARGE($K15:$DL15,DN$3)</f>
        <v>8</v>
      </c>
      <c r="DO15" s="177">
        <f t="shared" si="22"/>
        <v>8</v>
      </c>
      <c r="DP15" s="177">
        <f t="shared" si="22"/>
        <v>7</v>
      </c>
      <c r="DQ15" s="177">
        <f t="shared" si="22"/>
        <v>6</v>
      </c>
      <c r="DR15" s="177">
        <f t="shared" si="22"/>
        <v>5</v>
      </c>
      <c r="DS15" s="177">
        <f t="shared" si="22"/>
        <v>5</v>
      </c>
      <c r="DT15" s="177">
        <f t="shared" si="22"/>
        <v>4</v>
      </c>
      <c r="DU15" s="177">
        <f t="shared" si="22"/>
        <v>0</v>
      </c>
      <c r="DV15" s="177">
        <f t="shared" si="22"/>
        <v>0</v>
      </c>
      <c r="DW15" s="177">
        <f t="shared" si="22"/>
        <v>0</v>
      </c>
      <c r="DX15" s="177">
        <f t="shared" ref="DX15:EG24" si="23">LARGE($K15:$DL15,DX$3)</f>
        <v>0</v>
      </c>
      <c r="DY15" s="177">
        <f t="shared" si="23"/>
        <v>0</v>
      </c>
      <c r="DZ15" s="177">
        <f t="shared" si="23"/>
        <v>0</v>
      </c>
      <c r="EA15" s="177">
        <f t="shared" si="23"/>
        <v>0</v>
      </c>
      <c r="EB15" s="177">
        <f t="shared" si="23"/>
        <v>0</v>
      </c>
      <c r="EC15" s="177">
        <f t="shared" si="23"/>
        <v>0</v>
      </c>
      <c r="ED15" s="177">
        <f t="shared" si="23"/>
        <v>0</v>
      </c>
      <c r="EE15" s="177">
        <f t="shared" si="23"/>
        <v>0</v>
      </c>
      <c r="EF15" s="177">
        <f t="shared" si="23"/>
        <v>0</v>
      </c>
      <c r="EG15" s="177">
        <f t="shared" si="23"/>
        <v>0</v>
      </c>
      <c r="EH15" s="177">
        <f t="shared" ref="EH15:EQ24" si="24">LARGE($K15:$DL15,EH$3)</f>
        <v>0</v>
      </c>
      <c r="EI15" s="177">
        <f t="shared" si="24"/>
        <v>0</v>
      </c>
      <c r="EJ15" s="177">
        <f t="shared" si="24"/>
        <v>0</v>
      </c>
      <c r="EK15" s="177">
        <f t="shared" si="24"/>
        <v>0</v>
      </c>
      <c r="EL15" s="177">
        <f t="shared" si="24"/>
        <v>0</v>
      </c>
      <c r="EM15" s="177">
        <f t="shared" si="24"/>
        <v>0</v>
      </c>
      <c r="EN15" s="177">
        <f t="shared" si="24"/>
        <v>0</v>
      </c>
      <c r="EO15" s="177">
        <f t="shared" si="24"/>
        <v>0</v>
      </c>
      <c r="EP15" s="177">
        <f t="shared" si="24"/>
        <v>0</v>
      </c>
      <c r="EQ15" s="177">
        <f t="shared" si="24"/>
        <v>0</v>
      </c>
      <c r="ER15" s="177">
        <f t="shared" ref="ER15:FA24" si="25">LARGE($K15:$DL15,ER$3)</f>
        <v>0</v>
      </c>
      <c r="ES15" s="177">
        <f t="shared" si="25"/>
        <v>0</v>
      </c>
      <c r="ET15" s="177">
        <f t="shared" si="25"/>
        <v>0</v>
      </c>
      <c r="EU15" s="177">
        <f t="shared" si="25"/>
        <v>0</v>
      </c>
      <c r="EV15" s="177">
        <f t="shared" si="25"/>
        <v>0</v>
      </c>
      <c r="EW15" s="177">
        <f t="shared" si="25"/>
        <v>0</v>
      </c>
      <c r="EX15" s="177">
        <f t="shared" si="25"/>
        <v>0</v>
      </c>
      <c r="EY15" s="177">
        <f t="shared" si="25"/>
        <v>0</v>
      </c>
      <c r="EZ15" s="177">
        <f t="shared" si="25"/>
        <v>0</v>
      </c>
      <c r="FA15" s="177">
        <f t="shared" si="25"/>
        <v>0</v>
      </c>
      <c r="FB15" s="177">
        <f t="shared" ref="FB15:FK24" si="26">LARGE($K15:$DL15,FB$3)</f>
        <v>0</v>
      </c>
      <c r="FC15" s="177">
        <f t="shared" si="26"/>
        <v>0</v>
      </c>
      <c r="FD15" s="177">
        <f t="shared" si="26"/>
        <v>0</v>
      </c>
      <c r="FE15" s="177">
        <f t="shared" si="26"/>
        <v>0</v>
      </c>
      <c r="FF15" s="177">
        <f t="shared" si="26"/>
        <v>0</v>
      </c>
      <c r="FG15" s="177">
        <f t="shared" si="26"/>
        <v>0</v>
      </c>
      <c r="FH15" s="177">
        <f t="shared" si="26"/>
        <v>0</v>
      </c>
      <c r="FI15" s="177">
        <f t="shared" si="26"/>
        <v>0</v>
      </c>
      <c r="FJ15" s="177">
        <f t="shared" si="26"/>
        <v>0</v>
      </c>
      <c r="FK15" s="177">
        <f t="shared" si="26"/>
        <v>0</v>
      </c>
      <c r="FL15" s="177">
        <f t="shared" ref="FL15:FZ24" si="27">LARGE($K15:$DL15,FL$3)</f>
        <v>0</v>
      </c>
      <c r="FM15" s="177">
        <f t="shared" si="27"/>
        <v>0</v>
      </c>
      <c r="FN15" s="177">
        <f t="shared" si="27"/>
        <v>0</v>
      </c>
      <c r="FO15" s="177">
        <f t="shared" si="27"/>
        <v>0</v>
      </c>
      <c r="FP15" s="177">
        <f t="shared" si="27"/>
        <v>0</v>
      </c>
      <c r="FQ15" s="177">
        <f t="shared" si="27"/>
        <v>0</v>
      </c>
      <c r="FR15" s="177">
        <f t="shared" si="27"/>
        <v>0</v>
      </c>
      <c r="FS15" s="177">
        <f t="shared" si="27"/>
        <v>0</v>
      </c>
      <c r="FT15" s="177">
        <f t="shared" si="27"/>
        <v>0</v>
      </c>
      <c r="FU15" s="177">
        <f t="shared" si="27"/>
        <v>0</v>
      </c>
      <c r="FV15" s="177">
        <f t="shared" si="27"/>
        <v>0</v>
      </c>
      <c r="FW15" s="177">
        <f t="shared" si="27"/>
        <v>0</v>
      </c>
      <c r="FX15" s="177">
        <f t="shared" si="27"/>
        <v>0</v>
      </c>
      <c r="FY15" s="177">
        <f t="shared" si="27"/>
        <v>0</v>
      </c>
      <c r="FZ15" s="177">
        <f t="shared" si="27"/>
        <v>0</v>
      </c>
      <c r="GA15" s="177"/>
      <c r="GB15" s="229">
        <f t="shared" si="20"/>
        <v>93</v>
      </c>
      <c r="GC15" s="229">
        <f t="shared" si="21"/>
        <v>14</v>
      </c>
      <c r="GD15" s="174">
        <f>SUMIF('One Day 12-04-21 Scots'!$B$11:$B$24,$C15,'One Day 12-04-21 Scots'!$AU$11:$AU$24)</f>
        <v>0</v>
      </c>
      <c r="GE15" s="174">
        <f>SUMIF('One Day 12-04-21 Scots'!$B$11:$B$24,$C15,'One Day 12-04-21 Scots'!$AV$11:$AV$24)</f>
        <v>0</v>
      </c>
      <c r="GF15" s="174">
        <f>SUMIF('One Day 12-04-21 Scots'!$B$11:$B$24,$C15,'One Day 12-04-21 Scots'!$AW$11:$AW$24)</f>
        <v>0</v>
      </c>
      <c r="GG15" s="174">
        <f>SUMIF('One Day 12-04-21 Scots'!$B$11:$B$24,$C15,'One Day 12-04-21 Scots'!$AX$11:$AX$24)</f>
        <v>0</v>
      </c>
      <c r="GH15" s="174">
        <f>SUMIF('One Day 12-04-21 Scots'!$B$11:$B$24,$C15,'One Day 12-04-21 Scots'!$AY$11:$AY$24)</f>
        <v>0</v>
      </c>
      <c r="GI15" s="174">
        <f>SUMIF('One Day 12-04-21 Thistles'!$B$11:$B$25,$C15,'One Day 12-04-21 Thistles'!$AU$11:$AU$25)</f>
        <v>0</v>
      </c>
      <c r="GJ15" s="174">
        <f>SUMIF('One Day 12-04-21 Thistles'!$B$11:$B$25,$C15,'One Day 12-04-21 Thistles'!$AV$11:$AV$25)</f>
        <v>0</v>
      </c>
      <c r="GK15" s="174">
        <f>SUMIF('One Day 12-04-21 Thistles'!$B$11:$B$25,$C15,'One Day 12-04-21 Thistles'!$AW$11:$AW$25)</f>
        <v>0</v>
      </c>
      <c r="GL15" s="174">
        <f>SUMIF('One Day 12-04-21 Thistles'!$B$11:$B$25,$C15,'One Day 12-04-21 Thistles'!$AX$11:$AX$25)</f>
        <v>0</v>
      </c>
      <c r="GM15" s="174">
        <f>SUMIF('One Day 12-04-21 Thistles'!$B$11:$B$25,$C15,'One Day 12-04-21 Thistles'!$AY$11:$AY$25)</f>
        <v>0</v>
      </c>
      <c r="GN15" s="174">
        <f>SUMIF('Chili One Day 2-12-22 Scots'!$B$11:$B$27,$C15,'Chili One Day 2-12-22 Scots'!$AU$11:$AU$27)</f>
        <v>7</v>
      </c>
      <c r="GO15" s="174">
        <f>SUMIF('Chili One Day 2-12-22 Scots'!$B$11:$B$27,$C15,'Chili One Day 2-12-22 Scots'!$AV$11:$AV$27)</f>
        <v>4</v>
      </c>
      <c r="GP15" s="174">
        <f>SUMIF('Chili One Day 2-12-22 Scots'!$B$11:$B$27,$C15,'Chili One Day 2-12-22 Scots'!$AW$11:$AW$27)</f>
        <v>9</v>
      </c>
      <c r="GQ15" s="174">
        <f>SUMIF('Chili One Day 2-12-22 Scots'!$B$11:$B$27,$C15,'Chili One Day 2-12-22 Scots'!$AX$11:$AX$27)</f>
        <v>0</v>
      </c>
      <c r="GR15" s="174">
        <f>SUMIF('Chili One Day 2-12-22 Scots'!$B$11:$B$27,$C15,'Chili One Day 2-12-22 Scots'!$AY$11:$AY$27)</f>
        <v>0</v>
      </c>
      <c r="GS15" s="174">
        <f>SUMIF('Chili One Day 2-12-22 Thistles'!$B$11:$B$27,$C15,'Chili One Day 2-12-22 Thistles'!$AU$11:$AU$27)</f>
        <v>0</v>
      </c>
      <c r="GT15" s="174">
        <f>SUMIF('Chili One Day 2-12-22 Thistles'!$B$11:$B$27,$C15,'Chili One Day 2-12-22 Thistles'!$AV$11:$AV$27)</f>
        <v>0</v>
      </c>
      <c r="GU15" s="174">
        <f>SUMIF('Chili One Day 2-12-22 Thistles'!$B$11:$B$27,$C15,'Chili One Day 2-12-22 Thistles'!$AW$11:$AW$27)</f>
        <v>0</v>
      </c>
      <c r="GV15" s="174">
        <f>SUMIF('Chili One Day 2-12-22 Thistles'!$B$11:$B$27,$C15,'Chili One Day 2-12-22 Thistles'!$AX$11:$AX$27)</f>
        <v>0</v>
      </c>
      <c r="GW15" s="174">
        <f>SUMIF('Chili One Day 2-12-22 Thistles'!$B$11:$B$27,$C15,'Chili One Day 2-12-22 Thistles'!$AY$11:$AY$27)</f>
        <v>0</v>
      </c>
      <c r="GX15" s="174">
        <f>SUMIF('Ironman One Day 3-5-22 FS'!$B$11:$B$26,$C15,'Ironman One Day 3-5-22 FS'!$AU$11:$AU$26)</f>
        <v>0</v>
      </c>
      <c r="GY15" s="174">
        <f>SUMIF('Ironman One Day 3-5-22 FS'!$B$11:$B$26,$C15,'Ironman One Day 3-5-22 FS'!$AV$11:$AV$26)</f>
        <v>0</v>
      </c>
      <c r="GZ15" s="174">
        <f>SUMIF('Ironman One Day 3-5-22 FS'!$B$11:$B$26,$C15,'Ironman One Day 3-5-22 FS'!$AW$11:$AW$26)</f>
        <v>0</v>
      </c>
      <c r="HA15" s="174">
        <f>SUMIF('Ironman One Day 3-5-22 FS'!$B$11:$B$26,$C15,'Ironman One Day 3-5-22 FS'!$AX$11:$AX$26)</f>
        <v>0</v>
      </c>
      <c r="HB15" s="174">
        <f>SUMIF('Ironman One Day 3-5-22 FS'!$B$11:$B$26,$C15,'Ironman One Day 3-5-22 FS'!$AY$11:$AY$26)</f>
        <v>0</v>
      </c>
      <c r="HC15" s="174">
        <f>SUMIF('Ironman One Day 3-5-22 420'!$B$11:$B$26,$C15,'Ironman One Day 3-5-22 420'!$AU$11:$AU$26)</f>
        <v>0</v>
      </c>
      <c r="HD15" s="174">
        <f>SUMIF('Ironman One Day 3-5-22 420'!$B$11:$B$26,$C15,'Ironman One Day 3-5-22 420'!$AV$11:$AV$26)</f>
        <v>0</v>
      </c>
      <c r="HE15" s="174">
        <f>SUMIF('Ironman One Day 3-5-22 420'!$B$11:$B$26,$C15,'Ironman One Day 3-5-22 420'!$AW$11:$AW$26)</f>
        <v>0</v>
      </c>
      <c r="HF15" s="174">
        <f>SUMIF('Ironman One Day 3-5-22 420'!$B$11:$B$26,$C15,'Ironman One Day 3-5-22 420'!$AX$11:$AX$26)</f>
        <v>0</v>
      </c>
      <c r="HG15" s="174">
        <f>SUMIF('Ironman One Day 3-5-22 420'!$B$11:$B$26,$C15,'Ironman One Day 3-5-22 420'!$AY$11:$AY$26)</f>
        <v>0</v>
      </c>
      <c r="HH15" s="174">
        <f>SUMIF('Easter One Day 4-16-22 FS'!$B$11:$B$25,$C15,'Easter One Day 4-16-22 FS'!$AU$11:$AU$25)</f>
        <v>0</v>
      </c>
      <c r="HI15" s="174">
        <f>SUMIF('Easter One Day 4-16-22 FS'!$B$11:$B$25,$C15,'Easter One Day 4-16-22 FS'!$AV$11:$AV$25)</f>
        <v>0</v>
      </c>
      <c r="HJ15" s="174">
        <f>SUMIF('Easter One Day 4-16-22 FS'!$B$11:$B$25,$C15,'Easter One Day 4-16-22 FS'!$AW$11:$AW$25)</f>
        <v>0</v>
      </c>
      <c r="HK15" s="174">
        <f>SUMIF('Easter One Day 4-16-22 FS'!$B$11:$B$25,$C15,'Easter One Day 4-16-22 FS'!$AX$11:$AX$25)</f>
        <v>0</v>
      </c>
      <c r="HL15" s="174">
        <f>SUMIF('Easter One Day 4-16-22 FS'!$B$11:$B$25,$C15,'Easter One Day 4-16-22 FS'!$AY$11:$AY$25)</f>
        <v>0</v>
      </c>
      <c r="HM15" s="174">
        <f>SUMIF('Easter One Day 4-16-22 TH'!$B$11:$B$25,$C15,'Easter One Day 4-16-22 TH'!$AU$11:$AU$25)</f>
        <v>0</v>
      </c>
      <c r="HN15" s="174">
        <f>SUMIF('Easter One Day 4-16-22 TH'!$B$11:$B$25,$C15,'Easter One Day 4-16-22 TH'!$AV$11:$AV$25)</f>
        <v>0</v>
      </c>
      <c r="HO15" s="174">
        <f>SUMIF('Easter One Day 4-16-22 TH'!$B$11:$B$25,$C15,'Easter One Day 4-16-22 TH'!$AW$11:$AW$25)</f>
        <v>0</v>
      </c>
      <c r="HP15" s="174">
        <f>SUMIF('Easter One Day 4-16-22 TH'!$B$11:$B$25,$C15,'Easter One Day 4-16-22 TH'!$AX$11:$AX$25)</f>
        <v>0</v>
      </c>
      <c r="HQ15" s="174">
        <f>SUMIF('Easter One Day 4-16-22 TH'!$B$11:$B$25,$C15,'Easter One Day 4-16-22 TH'!$AY$11:$AY$25)</f>
        <v>0</v>
      </c>
      <c r="HR15" s="174">
        <f>SUMIF('Long Distance Race 5-7-22'!$B$11:$B$25,$C15,'Long Distance Race 5-7-22'!$AU$11:$AU$25)</f>
        <v>0</v>
      </c>
      <c r="HS15" s="174">
        <f>SUMIF('Long Distance Race 5-7-22'!$B$11:$B$18,$C15,'Long Distance Race 5-7-22'!$AV$11:$AV$18)</f>
        <v>0</v>
      </c>
      <c r="HT15" s="174">
        <f>SUMIF('Long Distance Race 5-7-22'!$B$11:$B$18,$C15,'Long Distance Race 5-7-22'!$AW$11:$AW$18)</f>
        <v>0</v>
      </c>
      <c r="HU15" s="174">
        <f>SUMIF('Long Distance Race 5-7-22'!$B$11:$B$18,$C15,'Long Distance Race 5-7-22'!$AX$11:$AX$18)</f>
        <v>0</v>
      </c>
      <c r="HV15" s="174">
        <f>SUMIF('Long Distance Race 5-7-22'!$B$11:$B$18,$C15,'Long Distance Race 5-7-22'!$AY$11:$AY$18)</f>
        <v>0</v>
      </c>
      <c r="HW15" s="174">
        <f>SUMIF('Memorial Day Regatta 5-28-22 Op'!$B$11:$B$25,$C15,'Memorial Day Regatta 5-28-22 Op'!$AU$11:$AU$25)</f>
        <v>0</v>
      </c>
      <c r="HX15" s="174">
        <f>SUMIF('Memorial Day Regatta 5-28-22 Op'!$B$11:$B$18,$C15,'Memorial Day Regatta 5-28-22 Op'!$AV$11:$AV$18)</f>
        <v>0</v>
      </c>
      <c r="HY15" s="174">
        <f>SUMIF('Memorial Day Regatta 5-28-22 Op'!$B$11:$B$18,$C15,'Memorial Day Regatta 5-28-22 Op'!$AW$11:$AW$18)</f>
        <v>0</v>
      </c>
      <c r="HZ15" s="174">
        <f>SUMIF('Memorial Day Regatta 5-28-22 Op'!$B$11:$B$18,$C15,'Memorial Day Regatta 5-28-22 Op'!$AX$11:$AX$18)</f>
        <v>0</v>
      </c>
      <c r="IA15" s="174">
        <f>SUMIF('Memorial Day Regatta 5-28-22 Op'!$B$11:$B$18,$C15,'Memorial Day Regatta 5-28-22 Op'!$AY$11:$AY$18)</f>
        <v>0</v>
      </c>
      <c r="IB15" s="174">
        <f>SUMIF('Caldwell Cup 6-25-22 TH'!$B$11:$B$25,$C15,'Caldwell Cup 6-25-22 TH'!$AU$11:$AU$25)</f>
        <v>0</v>
      </c>
      <c r="IC15" s="174">
        <f>SUMIF('Caldwell Cup 6-25-22 TH'!$B$11:$B$25,$C15,'Caldwell Cup 6-25-22 TH'!$AV$11:$AV$25)</f>
        <v>0</v>
      </c>
      <c r="ID15" s="174">
        <f>SUMIF('Caldwell Cup 6-25-22 TH'!$B$11:$B$25,$C15,'Caldwell Cup 6-25-22 TH'!$AW$11:$AW$25)</f>
        <v>0</v>
      </c>
      <c r="IE15" s="174">
        <f>SUMIF('Caldwell Cup 6-25-22 TH'!$B$11:$B$25,$C15,'Caldwell Cup 6-25-22 TH'!$AX$11:$AX$25)</f>
        <v>0</v>
      </c>
      <c r="IF15" s="174">
        <f>SUMIF('Caldwell Cup 6-25-22 TH'!$B$11:$B$25,$C15,'Caldwell Cup 6-25-22 TH'!$AY$11:$AY$25)</f>
        <v>0</v>
      </c>
      <c r="IG15" s="174">
        <f>SUMIF('Caldwell Cup 6-25-22 FS'!$B$11:$B$21,$C15,'Caldwell Cup 6-25-22 FS'!$AU$11:$AU$21)</f>
        <v>0</v>
      </c>
      <c r="IH15" s="174">
        <f>SUMIF('Caldwell Cup 6-25-22 FS'!$B$11:$B$21,$C15,'Caldwell Cup 6-25-22 FS'!$AV$11:$AV$21)</f>
        <v>0</v>
      </c>
      <c r="II15" s="174">
        <f>SUMIF('Caldwell Cup 6-25-22 FS'!$B$11:$B$21,$C15,'Caldwell Cup 6-25-22 FS'!$AW$11:$AW$21)</f>
        <v>0</v>
      </c>
      <c r="IJ15" s="174">
        <f>SUMIF('Caldwell Cup 6-25-22 FS'!$B$11:$B$21,$C15,'Caldwell Cup 6-25-22 FS'!$AX$11:$AX$21)</f>
        <v>0</v>
      </c>
      <c r="IK15" s="174">
        <f>SUMIF('Caldwell Cup 6-25-22 FS'!$B$11:$B$21,$C15,'Caldwell Cup 6-25-22 FS'!$AY$11:$AY$21)</f>
        <v>0</v>
      </c>
      <c r="IL15" s="174">
        <f>SUMIF('Caldwell Cup 6-25-22 Lasers'!$B$11:$B$23,$C15,'Caldwell Cup 6-25-22 Lasers'!$AU$11:$AU$23)</f>
        <v>0</v>
      </c>
      <c r="IM15" s="174">
        <f>SUMIF('Caldwell Cup 6-25-22 Lasers'!$B$11:$B$23,$C15,'Caldwell Cup 6-25-22 Lasers'!$AV$11:$AV$23)</f>
        <v>0</v>
      </c>
      <c r="IN15" s="174">
        <f>SUMIF('Caldwell Cup 6-25-22 Lasers'!$B$11:$B$23,$C15,'Caldwell Cup 6-25-22 Lasers'!$AW$11:$AW$23)</f>
        <v>0</v>
      </c>
      <c r="IO15" s="174">
        <f>SUMIF('Caldwell Cup 6-25-22 Lasers'!$B$11:$B$23,$C15,'Caldwell Cup 6-25-22 Lasers'!$AX$11:$AX$23)</f>
        <v>0</v>
      </c>
      <c r="IP15" s="174">
        <f>SUMIF('Caldwell Cup 6-25-22 Lasers'!$B$11:$B$23,$C15,'Caldwell Cup 6-25-22 Lasers'!$AY$11:$AY$23)</f>
        <v>0</v>
      </c>
      <c r="IQ15" s="174">
        <f>SUMIF('Labor Day Regatta 9-3-22 FS'!$B$11:$B$30,$C15,'Labor Day Regatta 9-3-22 FS'!$AU$11:$AU$30)</f>
        <v>0</v>
      </c>
      <c r="IR15" s="174">
        <f>SUMIF('Labor Day Regatta 9-3-22 FS'!$B$11:$B$30,$C15,'Labor Day Regatta 9-3-22 FS'!$AV$11:$AV$30)</f>
        <v>0</v>
      </c>
      <c r="IS15" s="174">
        <f>SUMIF('Labor Day Regatta 9-3-22 FS'!$B$11:$B$30,$C15,'Labor Day Regatta 9-3-22 FS'!$AW$11:$AW$30)</f>
        <v>0</v>
      </c>
      <c r="IT15" s="174">
        <f>SUMIF('Labor Day Regatta 9-3-22 FS'!$B$11:$B$30,$C15,'Labor Day Regatta 9-3-22 FS'!$AX$11:$AX$30)</f>
        <v>0</v>
      </c>
      <c r="IU15" s="174">
        <f>SUMIF('Labor Day Regatta 9-3-22 FS'!$B$11:$B$30,$C15,'Labor Day Regatta 9-3-22 FS'!$AY$11:$AY$30)</f>
        <v>0</v>
      </c>
      <c r="IV15" s="174">
        <f>SUMIF('2022-09-17 Leukemia Cup FS'!$B$11:$B$26,$C15,'2022-09-17 Leukemia Cup FS'!$AU$11:$AU$26)</f>
        <v>8</v>
      </c>
      <c r="IW15" s="174">
        <f>SUMIF('2022-09-17 Leukemia Cup FS'!$B$11:$B$26,$C15,'2022-09-17 Leukemia Cup FS'!$AV$11:$AV$26)</f>
        <v>5</v>
      </c>
      <c r="IX15" s="174">
        <f>SUMIF('2022-09-17 Leukemia Cup FS'!$B$11:$B$26,$C15,'2022-09-17 Leukemia Cup FS'!$AW$11:$AW$26)</f>
        <v>0</v>
      </c>
      <c r="IY15" s="174">
        <f>SUMIF('2022-09-17 Leukemia Cup FS'!$B$11:$B$26,$C15,'2022-09-17 Leukemia Cup FS'!$AX$11:$AX$26)</f>
        <v>0</v>
      </c>
      <c r="IZ15" s="174">
        <f>SUMIF('2022-09-17 Leukemia Cup FS'!$B$11:$B$26,$C15,'2022-09-17 Leukemia Cup FS'!$AY$11:$AY$26)</f>
        <v>0</v>
      </c>
      <c r="JA15" s="174">
        <f>SUMIF('2022-09-17 Leukemia Cup TH'!$B$11:$B$28,$C15,'2022-09-17 Leukemia Cup TH'!$AU$11:$AU$28)</f>
        <v>0</v>
      </c>
      <c r="JB15" s="174">
        <f>SUMIF('2022-09-17 Leukemia Cup TH'!$B$11:$B$28,$C15,'2022-09-17 Leukemia Cup TH'!$AV$11:$AV$28)</f>
        <v>0</v>
      </c>
      <c r="JC15" s="174">
        <f>SUMIF('2022-09-17 Leukemia Cup TH'!$B$11:$B$28,$C15,'2022-09-17 Leukemia Cup TH'!$AW$11:$AW$28)</f>
        <v>0</v>
      </c>
      <c r="JD15" s="174">
        <f>SUMIF('2022-09-17 Leukemia Cup TH'!$B$11:$B$28,$C15,'2022-09-17 Leukemia Cup TH'!$AX$11:$AX$28)</f>
        <v>0</v>
      </c>
      <c r="JE15" s="174">
        <f>SUMIF('2022-09-17 Leukemia Cup TH'!$B$11:$B$28,$C15,'2022-09-17 Leukemia Cup TH'!$AY$11:$AY$28)</f>
        <v>0</v>
      </c>
      <c r="JF15" s="174">
        <f>SUMIF('Smith-Berry LDR 9-24-22'!$B$11:$B$30,$C15,'Smith-Berry LDR 9-24-22'!$AU$11:$AU$30)</f>
        <v>0</v>
      </c>
      <c r="JG15" s="174">
        <f>SUMIF('Smith-Berry LDR 9-24-22'!$B$11:$B$30,$C15,'Smith-Berry LDR 9-24-22'!$AV$11:$AV$30)</f>
        <v>0</v>
      </c>
      <c r="JH15" s="174">
        <f>SUMIF('Smith-Berry LDR 9-24-22'!$B$11:$B$30,$C15,'Smith-Berry LDR 9-24-22'!$AW$11:$AW$30)</f>
        <v>0</v>
      </c>
      <c r="JI15" s="174">
        <f>SUMIF('Smith-Berry LDR 9-24-22'!$B$11:$B$30,$C15,'Smith-Berry LDR 9-24-22'!$AX$11:$AX$30)</f>
        <v>0</v>
      </c>
      <c r="JJ15" s="174">
        <f>SUMIF('Smith-Berry LDR 9-24-22'!$B$11:$B$30,$C15,'Smith-Berry LDR 9-24-22'!$AY$11:$AY$30)</f>
        <v>0</v>
      </c>
      <c r="JK15" s="174">
        <f>SUMIF('Great Scot 10-1-22 Cham'!$B$11:$B$38,$C15,'Great Scot 10-1-22 Cham'!$AU$11:$AU$38)</f>
        <v>6</v>
      </c>
      <c r="JL15" s="174">
        <f>SUMIF('Great Scot 10-1-22 Cham'!$B$11:$B$38,$C15,'Great Scot 10-1-22 Cham'!$AV$11:$AV$38)</f>
        <v>12</v>
      </c>
      <c r="JM15" s="174">
        <f>SUMIF('Great Scot 10-1-22 Cham'!$B$11:$B$38,$C15,'Great Scot 10-1-22 Cham'!$AW$11:$AW$38)</f>
        <v>8</v>
      </c>
      <c r="JN15" s="174">
        <f>SUMIF('Great Scot 10-1-22 Cham'!$B$11:$B$38,$C15,'Great Scot 10-1-22 Cham'!$AX$11:$AX$38)</f>
        <v>5</v>
      </c>
      <c r="JO15" s="174">
        <f>SUMIF('Great Scot 10-1-22 Cham'!$B$11:$B$38,$C15,'Great Scot 10-1-22 Cham'!$AY$11:$AY$38)</f>
        <v>7</v>
      </c>
      <c r="JP15" s="174">
        <f>SUMIF('Great Scot 10-1-22 Chal'!$B$11:$B$28,$C15,'Great Scot 10-1-22 Chal'!$AU$11:$AU$28)</f>
        <v>0</v>
      </c>
      <c r="JQ15" s="174">
        <f>SUMIF('Great Scot 10-1-22 Chal'!$B$11:$B$28,$C15,'Great Scot 10-1-22 Chal'!$AV$11:$AV$28)</f>
        <v>0</v>
      </c>
      <c r="JR15" s="174">
        <f>SUMIF('Great Scot 10-1-22 Chal'!$B$11:$B$28,$C15,'Great Scot 10-1-22 Chal'!$AW$11:$AW$28)</f>
        <v>0</v>
      </c>
      <c r="JS15" s="174">
        <f>SUMIF('Great Scot 10-1-22 Chal'!$B$11:$B$28,$C15,'Great Scot 10-1-22 Chal'!$AX$11:$AX$28)</f>
        <v>0</v>
      </c>
      <c r="JT15" s="174">
        <f>SUMIF('Great Scot 10-1-22 Chal'!$B$11:$B$28,$C15,'Great Scot 10-1-22 Chal'!$AY$11:$AY$28)</f>
        <v>0</v>
      </c>
      <c r="JU15" s="174">
        <f>SUMIF('Great Pumpkin Regatta 10-15-22'!$B$11:$B$54,$C15,'Great Pumpkin Regatta 10-15-22'!$AU$11:$AU$54)</f>
        <v>0</v>
      </c>
      <c r="JV15" s="174">
        <f>SUMIF('Great Pumpkin Regatta 10-15-22'!$B$11:$B$54,$C15,'Great Pumpkin Regatta 10-15-22'!$AV$11:$AV$54)</f>
        <v>0</v>
      </c>
      <c r="JW15" s="174">
        <f>SUMIF('Great Pumpkin Regatta 10-15-22'!$B$11:$B$54,$C15,'Great Pumpkin Regatta 10-15-22'!$AW$11:$AW$54)</f>
        <v>0</v>
      </c>
      <c r="JX15" s="174">
        <f>SUMIF('Great Pumpkin Regatta 10-15-22'!$B$11:$B$54,$C15,'Great Pumpkin Regatta 10-15-22'!$AX$11:$AX$54)</f>
        <v>0</v>
      </c>
      <c r="JY15" s="174">
        <f>SUMIF('Great Pumpkin Regatta 10-15-22'!$B$11:$B$54,$C15,'Great Pumpkin Regatta 10-15-22'!$AY$11:$AY$54)</f>
        <v>0</v>
      </c>
      <c r="JZ15" s="174">
        <f>SUMIF('One Day Regatta 10-29-22 FS'!$B$11:$B$19,$C15,'One Day Regatta 10-29-22 FS'!$AU$11:$AU$19)</f>
        <v>6</v>
      </c>
      <c r="KA15" s="174">
        <f>SUMIF('One Day Regatta 10-29-22 FS'!$B$11:$B$19,$C15,'One Day Regatta 10-29-22 FS'!$AV$11:$AV$19)</f>
        <v>6</v>
      </c>
      <c r="KB15" s="174">
        <f>SUMIF('One Day Regatta 10-29-22 FS'!$B$11:$B$19,$C15,'One Day Regatta 10-29-22 FS'!$AW$11:$AW$19)</f>
        <v>5</v>
      </c>
      <c r="KC15" s="174">
        <f>SUMIF('One Day Regatta 10-29-22 FS'!$B$11:$B$19,$C15,'One Day Regatta 10-29-22 FS'!$AX$11:$AX$19)</f>
        <v>5</v>
      </c>
      <c r="KD15" s="174">
        <f>SUMIF('One Day Regatta 10-29-22 FS'!$B$11:$B$19,$C15,'One Day Regatta 10-29-22 FS'!$AY$11:$AY$19)</f>
        <v>0</v>
      </c>
    </row>
    <row r="16" spans="1:290" ht="15" customHeight="1" x14ac:dyDescent="0.2">
      <c r="A16" s="400" t="s">
        <v>1369</v>
      </c>
      <c r="B16" s="134">
        <f t="shared" si="8"/>
        <v>11</v>
      </c>
      <c r="C16" s="170" t="s">
        <v>242</v>
      </c>
      <c r="D16" s="171">
        <f t="shared" si="9"/>
        <v>5</v>
      </c>
      <c r="E16" s="172">
        <f t="shared" si="10"/>
        <v>41</v>
      </c>
      <c r="F16" s="171">
        <f t="shared" si="11"/>
        <v>41</v>
      </c>
      <c r="G16" s="171">
        <v>0</v>
      </c>
      <c r="H16" s="171">
        <f t="shared" si="12"/>
        <v>41</v>
      </c>
      <c r="I16" s="173">
        <f t="shared" si="13"/>
        <v>8.199999999999999E-2</v>
      </c>
      <c r="J16" s="173"/>
      <c r="K16" s="174">
        <f>SUMIF('Saturday Race 11-06-21'!$B$11:$B$21,$C16,'Saturday Race 11-06-21'!$AU$11:$AU$21)</f>
        <v>0</v>
      </c>
      <c r="L16" s="174">
        <f>SUMIF('Saturday Race 11-06-21'!$B$11:$B$21,$C16,'Saturday Race 11-06-21'!$AV$11:$AV$21)</f>
        <v>0</v>
      </c>
      <c r="M16" s="174">
        <f>SUMIF('Saturday Race 11-06-21'!$B$11:$B$21,$C16,'Saturday Race 11-06-21'!$AW$11:$AW$21)</f>
        <v>0</v>
      </c>
      <c r="N16" s="174">
        <f>SUMIF('Saturday Race 11-06-21'!$B$11:$B$21,$C16,'Saturday Race 11-06-21'!$AX$11:$AX$21)</f>
        <v>0</v>
      </c>
      <c r="O16" s="174">
        <f>SUMIF('Saturday Race 11-06-21'!$B$11:$B$21,$C16,'Saturday Race 11-06-21'!$AY$11:$AY$21)</f>
        <v>0</v>
      </c>
      <c r="P16" s="174">
        <f>SUMIF('Saturday Race 11-20-21'!$B$11:$B$20,$C16,'Saturday Race 11-20-21'!$AU$11:$AU$20)</f>
        <v>0</v>
      </c>
      <c r="Q16" s="174">
        <f>SUMIF('Saturday Race 11-20-21'!$B$11:$B$20,$C16,'Saturday Race 11-20-21'!$AV$11:$AV$20)</f>
        <v>0</v>
      </c>
      <c r="R16" s="174">
        <f>SUMIF('Saturday Race 11-20-21'!$B$11:$B$20,$C16,'Saturday Race 11-20-21'!$AW$11:$AW$20)</f>
        <v>0</v>
      </c>
      <c r="S16" s="174">
        <f>SUMIF('Saturday Race 11-20-21'!$B$11:$B$20,$C16,'Saturday Race 11-20-21'!$AX$11:$AX$20)</f>
        <v>0</v>
      </c>
      <c r="T16" s="174">
        <f>SUMIF('Saturday Race 11-20-21'!$B$11:$B$20,$C16,'Saturday Race 11-20-21'!$AY$11:$AY$20)</f>
        <v>0</v>
      </c>
      <c r="U16" s="174">
        <f>SUMIF('Saturday Race 1-08-22'!$B$11:$B$20,$C16,'Saturday Race 1-08-22'!$AU$11:$AU$20)</f>
        <v>0</v>
      </c>
      <c r="V16" s="174">
        <f>SUMIF('Saturday Race 1-08-22'!$B$11:$B$20,$C16,'Saturday Race 1-08-22'!$AV$11:$AV$20)</f>
        <v>0</v>
      </c>
      <c r="W16" s="174">
        <f>SUMIF('Saturday Race 1-08-22'!$B$11:$B$20,$C16,'Saturday Race 1-08-22'!$AW$11:$AW$20)</f>
        <v>0</v>
      </c>
      <c r="X16" s="174">
        <f>SUMIF('Saturday Race 1-08-22'!$B$11:$B$20,$C16,'Saturday Race 1-08-22'!$AX$11:$AX$20)</f>
        <v>0</v>
      </c>
      <c r="Y16" s="174">
        <f>SUMIF('Saturday Race 1-08-22'!$B$11:$B$20,$C16,'Saturday Race 1-08-22'!$AY$11:$AY$20)</f>
        <v>0</v>
      </c>
      <c r="Z16" s="174">
        <f>SUMIF('Saturday Race 1-22-22'!$B$11:$B$20,$C16,'Saturday Race 1-22-22'!$AU$11:$AU$20)</f>
        <v>0</v>
      </c>
      <c r="AA16" s="174">
        <f>SUMIF('Saturday Race 1-22-22'!$B$11:$B$20,$C16,'Saturday Race 1-22-22'!$AV$11:$AV$20)</f>
        <v>0</v>
      </c>
      <c r="AB16" s="174">
        <f>SUMIF('Saturday Race 1-22-22'!$B$11:$B$20,$C16,'Saturday Race 1-22-22'!$AW$11:$AW$20)</f>
        <v>0</v>
      </c>
      <c r="AC16" s="174">
        <f>SUMIF('Saturday Race 1-22-22'!$B$11:$B$20,$C16,'Saturday Race 1-22-22'!$AX$11:$AX$20)</f>
        <v>0</v>
      </c>
      <c r="AD16" s="174">
        <f>SUMIF('Saturday Race 1-22-22'!$B$11:$B$20,$C16,'Saturday Race 1-22-22'!$AY$11:$AY$20)</f>
        <v>0</v>
      </c>
      <c r="AE16" s="174">
        <f>SUMIF('Sunday Race 2-6-22'!$B$11:$B$20,$C16,'Sunday Race 2-6-22'!$AU$11:$AU$20)</f>
        <v>0</v>
      </c>
      <c r="AF16" s="174">
        <f>SUMIF('Sunday Race 2-6-22'!$B$11:$B$20,$C16,'Sunday Race 2-6-22'!$AV$11:$AV$20)</f>
        <v>0</v>
      </c>
      <c r="AG16" s="174">
        <f>SUMIF('Sunday Race 2-6-22'!$B$11:$B$20,$C16,'Sunday Race 2-6-22'!$AW$11:$AW$20)</f>
        <v>0</v>
      </c>
      <c r="AH16" s="174">
        <f>SUMIF('Sunday Race 2-6-22'!$B$11:$B$20,$C16,'Sunday Race 2-6-22'!$AX$11:$AX$20)</f>
        <v>0</v>
      </c>
      <c r="AI16" s="174">
        <f>SUMIF('Sunday Race 2-6-22'!$B$11:$B$20,$C16,'Sunday Race 2-6-22'!$AY$11:$AY$20)</f>
        <v>0</v>
      </c>
      <c r="AJ16" s="174">
        <f>SUMIF('Sunday Race 2-20-22'!$B$11:$B$26,$C16,'Sunday Race 2-20-22'!$AU$11:$AU$26)</f>
        <v>11</v>
      </c>
      <c r="AK16" s="174">
        <f>SUMIF('Sunday Race 2-20-22'!$B$11:$B$26,$C16,'Sunday Race 2-20-22'!$AV$11:$AV$26)</f>
        <v>10</v>
      </c>
      <c r="AL16" s="174">
        <f>SUMIF('Sunday Race 2-20-22'!$B$11:$B$26,$C16,'Sunday Race 2-20-22'!$AW$11:$AW$26)</f>
        <v>0</v>
      </c>
      <c r="AM16" s="174">
        <f>SUMIF('Sunday Race 2-20-22'!$B$11:$B$26,$C16,'Sunday Race 2-20-22'!$AX$11:$AX$26)</f>
        <v>0</v>
      </c>
      <c r="AN16" s="174">
        <f>SUMIF('Sunday Race 2-20-22'!$B$11:$B$26,$C16,'Sunday Race 2-20-22'!$AY$11:$AY$26)</f>
        <v>0</v>
      </c>
      <c r="AO16" s="174">
        <f>SUMIF('Sunday Race 2-27-22'!$B$11:$B$20,$C16,'Sunday Race 2-27-22'!$AU$11:$AU$20)</f>
        <v>0</v>
      </c>
      <c r="AP16" s="174">
        <f>SUMIF('Sunday Race 2-27-22'!$B$11:$B$20,$C16,'Sunday Race 2-27-22'!$AV$11:$AV$20)</f>
        <v>0</v>
      </c>
      <c r="AQ16" s="174">
        <f>SUMIF('Sunday Race 2-27-22'!$B$11:$B$20,$C16,'Sunday Race 2-27-22'!$AW$11:$AW$20)</f>
        <v>0</v>
      </c>
      <c r="AR16" s="174">
        <f>SUMIF('Sunday Race 2-27-22'!$B$11:$B$20,$C16,'Sunday Race 2-27-22'!$AX$11:$AX$20)</f>
        <v>0</v>
      </c>
      <c r="AS16" s="174">
        <f>SUMIF('Sunday Race 2-27-22'!$B$11:$B$20,$C16,'Sunday Race 2-27-22'!$AY$11:$AY$20)</f>
        <v>0</v>
      </c>
      <c r="AT16" s="174">
        <f>SUMIF('Sunday Race 3-13-22'!$B$11:$B$25,$C16,'Sunday Race 3-13-22'!$AU$11:$AU$25)</f>
        <v>0</v>
      </c>
      <c r="AU16" s="174">
        <f>SUMIF('Sunday Race 3-13-22'!$B$11:$B$25,$C16,'Sunday Race 3-13-22'!$AV$11:$AV$25)</f>
        <v>0</v>
      </c>
      <c r="AV16" s="174">
        <f>SUMIF('Sunday Race 3-13-22'!$B$11:$B$25,$C16,'Sunday Race 3-13-22'!$AW$11:$AW$25)</f>
        <v>0</v>
      </c>
      <c r="AW16" s="174">
        <f>SUMIF('Sunday Race 3-13-22'!$B$11:$B$25,$C16,'Sunday Race 3-13-22'!$AX$11:$AX$25)</f>
        <v>0</v>
      </c>
      <c r="AX16" s="174">
        <f>SUMIF('Sunday Race 3-13-22'!$B$11:$B$25,$C16,'Sunday Race 3-13-22'!$AY$11:$AY$25)</f>
        <v>0</v>
      </c>
      <c r="AY16" s="174">
        <f>SUMIF('Saturday Race 3-19-22'!$B$11:$B$15,$C16,'Saturday Race 3-19-22'!$AU$11:$AU$15)</f>
        <v>0</v>
      </c>
      <c r="AZ16" s="174">
        <f>SUMIF('Saturday Race 3-19-22'!$B$11:$B$15,$C16,'Saturday Race 3-19-22'!$AV$11:$AV$15)</f>
        <v>0</v>
      </c>
      <c r="BA16" s="174">
        <f>SUMIF('Saturday Race 3-19-22'!$B$11:$B$15,$C16,'Saturday Race 3-19-22'!$AW$11:$AW$15)</f>
        <v>0</v>
      </c>
      <c r="BB16" s="174">
        <f>SUMIF('Saturday Race 3-19-22'!$B$11:$B$15,$C16,'Saturday Race 3-19-22'!$AX$11:$AX$15)</f>
        <v>0</v>
      </c>
      <c r="BC16" s="174">
        <f>SUMIF('Saturday Race 3-19-22'!$B$11:$B$15,$C16,'Saturday Race 3-19-22'!$AY$11:$AY$15)</f>
        <v>0</v>
      </c>
      <c r="BD16" s="174">
        <f>SUMIF('Sunday Races 4-10-22'!$B$11:$B$26,$C16,'Sunday Races 4-10-22'!$AU$11:$AU$26)</f>
        <v>0</v>
      </c>
      <c r="BE16" s="174">
        <f>SUMIF('Sunday Races 4-10-22'!$B$11:$B$26,$C16,'Sunday Races 4-10-22'!$AV$11:$AV$26)</f>
        <v>0</v>
      </c>
      <c r="BF16" s="174">
        <f>SUMIF('Sunday Races 4-10-22'!$B$11:$B$26,$C16,'Sunday Races 4-10-22'!$AW$11:$AW$26)</f>
        <v>0</v>
      </c>
      <c r="BG16" s="174">
        <f>SUMIF('Sunday Races 4-10-22'!$B$11:$B$26,$C16,'Sunday Races 4-10-22'!$AX$11:$AX$26)</f>
        <v>0</v>
      </c>
      <c r="BH16" s="174">
        <f>SUMIF('Sunday Races 4-10-22'!$B$11:$B$26,$C16,'Sunday Races 4-10-22'!$AY$11:$AY$26)</f>
        <v>0</v>
      </c>
      <c r="BI16" s="174">
        <f>SUMIF('Sunday Races 5-1-22'!$B$11:$B$28,$C16,'Sunday Races 5-1-22'!$AU$11:$AU$28)</f>
        <v>0</v>
      </c>
      <c r="BJ16" s="174">
        <f>SUMIF('Sunday Races 5-1-22'!$B$11:$B$28,$C16,'Sunday Races 5-1-22'!$AV$11:$AV$28)</f>
        <v>0</v>
      </c>
      <c r="BK16" s="174">
        <f>SUMIF('Sunday Races 5-1-22'!$B$11:$B$28,$C16,'Sunday Races 5-1-22'!$AW$11:$AW$28)</f>
        <v>0</v>
      </c>
      <c r="BL16" s="174">
        <f>SUMIF('Sunday Races 5-1-22'!$B$11:$B$28,$C16,'Sunday Races 5-1-22'!$AX$11:$AX$28)</f>
        <v>0</v>
      </c>
      <c r="BM16" s="174">
        <f>SUMIF('Sunday Races 5-1-22'!$B$11:$B$28,$C16,'Sunday Races 5-1-22'!$AY$11:$AY$28)</f>
        <v>0</v>
      </c>
      <c r="BN16" s="174">
        <f>SUMIF('Sunday Races 6-5-22'!$B$11:$B$28,$C16,'Sunday Races 6-5-22'!$AU$11:$AU$28)</f>
        <v>0</v>
      </c>
      <c r="BO16" s="174">
        <f>SUMIF('Sunday Races 6-5-22'!$B$11:$B$28,$C16,'Sunday Races 6-5-22'!$AV$11:$AV$28)</f>
        <v>0</v>
      </c>
      <c r="BP16" s="174">
        <f>SUMIF('Sunday Races 6-5-22'!$B$11:$B$28,$C16,'Sunday Races 6-5-22'!$AW$11:$AW$28)</f>
        <v>0</v>
      </c>
      <c r="BQ16" s="174">
        <f>SUMIF('Sunday Races 6-5-22'!$B$11:$B$28,$C16,'Sunday Races 6-5-22'!$AX$11:$AX$28)</f>
        <v>0</v>
      </c>
      <c r="BR16" s="174">
        <f>SUMIF('Sunday Races 6-5-22'!$B$11:$B$28,$C16,'Sunday Races 6-5-22'!$AY$11:$AY$28)</f>
        <v>0</v>
      </c>
      <c r="BS16" s="174">
        <f>SUMIF('Sunday Races 6-12-22'!$B$11:$B$24,$C16,'Sunday Races 6-12-22'!$AU$11:$AU$24)</f>
        <v>0</v>
      </c>
      <c r="BT16" s="174">
        <f>SUMIF('Sunday Races 6-12-22'!$B$11:$B$24,$C16,'Sunday Races 6-12-22'!$AV$11:$AV$24)</f>
        <v>0</v>
      </c>
      <c r="BU16" s="174">
        <f>SUMIF('Sunday Races 6-12-22'!$B$11:$B$24,$C16,'Sunday Races 6-12-22'!$AW$11:$AW$24)</f>
        <v>0</v>
      </c>
      <c r="BV16" s="174">
        <f>SUMIF('Sunday Races 6-12-22'!$B$11:$B$24,$C16,'Sunday Races 6-12-22'!$AX$11:$AX$24)</f>
        <v>0</v>
      </c>
      <c r="BW16" s="174">
        <f>SUMIF('Sunday Races 6-12-22'!$B$11:$B$24,$C16,'Sunday Races 6-12-22'!$AY$11:$AY$24)</f>
        <v>0</v>
      </c>
      <c r="BX16" s="174">
        <f>SUMIF('Saturday Races 6-18-22'!$B$11:$B$24,$C16,'Saturday Races 6-18-22'!$AU$11:$AU$24)</f>
        <v>0</v>
      </c>
      <c r="BY16" s="174">
        <f>SUMIF('Saturday Races 6-18-22'!$B$11:$B$24,$C16,'Saturday Races 6-18-22'!$AV$11:$AV$24)</f>
        <v>0</v>
      </c>
      <c r="BZ16" s="174">
        <f>SUMIF('Saturday Races 6-18-22'!$B$11:$B$24,$C16,'Saturday Races 6-18-22'!$AW$11:$AW$24)</f>
        <v>0</v>
      </c>
      <c r="CA16" s="174">
        <f>SUMIF('Saturday Races 6-18-22'!$B$11:$B$24,$C16,'Saturday Races 6-18-22'!$AX$11:$AX$24)</f>
        <v>0</v>
      </c>
      <c r="CB16" s="174">
        <f>SUMIF('Saturday Races 6-18-22'!$B$11:$B$24,$C16,'Saturday Races 6-18-22'!$AY$11:$AY$24)</f>
        <v>0</v>
      </c>
      <c r="CC16" s="174">
        <f>SUMIF('Sunday Races 7-3-22'!$B$11:$B$26,$C16,'Sunday Races 7-3-22'!$AU$11:$AU$26)</f>
        <v>0</v>
      </c>
      <c r="CD16" s="174">
        <f>SUMIF('Sunday Races 7-3-22'!$B$11:$B$26,$C16,'Sunday Races 7-3-22'!$AV$11:$AV$26)</f>
        <v>0</v>
      </c>
      <c r="CE16" s="174">
        <f>SUMIF('Sunday Races 7-3-22'!$B$11:$B$26,$C16,'Sunday Races 7-3-22'!$AW$11:$AW$26)</f>
        <v>0</v>
      </c>
      <c r="CF16" s="174">
        <f>SUMIF('Sunday Races 7-3-22'!$B$11:$B$26,$C16,'Sunday Races 7-3-22'!$AX$11:$AX$26)</f>
        <v>0</v>
      </c>
      <c r="CG16" s="174">
        <f>SUMIF('Sunday Races 7-3-22'!$B$11:$B$26,$C16,'Sunday Races 7-3-22'!$AY$11:$AY$26)</f>
        <v>0</v>
      </c>
      <c r="CH16" s="174">
        <f>SUMIF('Sunday Races 7-31-22'!$B$11:$B$26,$C16,'Sunday Races 7-31-22'!$AU$11:$AU$26)</f>
        <v>7</v>
      </c>
      <c r="CI16" s="174">
        <f>SUMIF('Sunday Races 7-31-22'!$B$11:$B$26,$C16,'Sunday Races 7-31-22'!$AV$11:$AV$26)</f>
        <v>8</v>
      </c>
      <c r="CJ16" s="174">
        <f>SUMIF('Sunday Races 7-31-22'!$B$11:$B$26,$C16,'Sunday Races 7-31-22'!$AW$11:$AW$26)</f>
        <v>5</v>
      </c>
      <c r="CK16" s="174">
        <f>SUMIF('Sunday Races 7-31-22'!$B$11:$B$26,$C16,'Sunday Races 7-31-22'!$AX$11:$AX$26)</f>
        <v>0</v>
      </c>
      <c r="CL16" s="174">
        <f>SUMIF('Sunday Races 7-31-22'!$B$11:$B$26,$C16,'Sunday Races 7-31-22'!$AY$11:$AY$26)</f>
        <v>0</v>
      </c>
      <c r="CM16" s="174">
        <f>SUMIF('Sunday Races 8-14-22'!$B$11:$B$26,$C16,'Sunday Races 8-14-22'!$AU$11:$AU$26)</f>
        <v>0</v>
      </c>
      <c r="CN16" s="174">
        <f>SUMIF('Sunday Races 8-14-22'!$B$11:$B$26,$C16,'Sunday Races 8-14-22'!$AV$11:$AV$26)</f>
        <v>0</v>
      </c>
      <c r="CO16" s="174">
        <f>SUMIF('Sunday Races 8-14-22'!$B$11:$B$26,$C16,'Sunday Races 8-14-22'!$AW$11:$AW$26)</f>
        <v>0</v>
      </c>
      <c r="CP16" s="174">
        <f>SUMIF('Sunday Races 8-14-22'!$B$11:$B$26,$C16,'Sunday Races 8-14-22'!$AX$11:$AX$26)</f>
        <v>0</v>
      </c>
      <c r="CQ16" s="174">
        <f>SUMIF('Sunday Races 8-14-22'!$B$11:$B$26,$C16,'Sunday Races 8-14-22'!$AY$11:$AY$26)</f>
        <v>0</v>
      </c>
      <c r="CR16" s="174">
        <f>SUMIF('Saturday Races 8-20-22'!$B$11:$B$26,$C16,'Saturday Races 8-20-22'!$AU$11:$AU$26)</f>
        <v>0</v>
      </c>
      <c r="CS16" s="174">
        <f>SUMIF('Saturday Races 8-20-22'!$B$11:$B$26,$C16,'Saturday Races 8-20-22'!$AV$11:$AV$26)</f>
        <v>0</v>
      </c>
      <c r="CT16" s="174">
        <f>SUMIF('Saturday Races 8-20-22'!$B$11:$B$26,$C16,'Saturday Races 8-20-22'!$AW$11:$AW$26)</f>
        <v>0</v>
      </c>
      <c r="CU16" s="174">
        <f>SUMIF('Saturday Races 8-20-22'!$B$11:$B$26,$C16,'Saturday Races 8-20-22'!$AX$11:$AX$26)</f>
        <v>0</v>
      </c>
      <c r="CV16" s="174">
        <f>SUMIF('Saturday Races 8-20-22'!$B$11:$B$26,$C16,'Saturday Races 8-20-22'!$AY$11:$AY$26)</f>
        <v>0</v>
      </c>
      <c r="CW16" s="174">
        <f>SUMIF('Sunday Races 9-11-22'!$B$11:$B$20,$C16,'Sunday Races 9-11-22'!$AU$11:$AU$20)</f>
        <v>0</v>
      </c>
      <c r="CX16" s="174">
        <f>SUMIF('Sunday Races 9-11-22'!$B$11:$B$20,$C16,'Sunday Races 9-11-22'!$AV$11:$AV$20)</f>
        <v>0</v>
      </c>
      <c r="CY16" s="174">
        <f>SUMIF('Sunday Races 9-11-22'!$B$11:$B$20,$C16,'Sunday Races 9-11-22'!$AW$11:$AW$20)</f>
        <v>0</v>
      </c>
      <c r="CZ16" s="174">
        <f>SUMIF('Sunday Races 9-11-22'!$B$11:$B$20,$C16,'Sunday Races 9-11-22'!$AX$11:$AX$20)</f>
        <v>0</v>
      </c>
      <c r="DA16" s="174">
        <f>SUMIF('Sunday Races 9-11-22'!$B$11:$B$20,$C16,'Sunday Races 9-11-22'!$AY$11:$AY$20)</f>
        <v>0</v>
      </c>
      <c r="DB16" s="174">
        <f>SUMIF('Sunday Races 10-9-22'!$B$11:$B$21,$C16,'Sunday Races 10-9-22'!$AU$11:$AU$21)</f>
        <v>0</v>
      </c>
      <c r="DC16" s="174">
        <f>SUMIF('Sunday Races 10-9-22'!$B$11:$B$21,$C16,'Sunday Races 10-9-22'!$AV$11:$AV$21)</f>
        <v>0</v>
      </c>
      <c r="DD16" s="174">
        <f>SUMIF('Sunday Races 10-9-22'!$B$11:$B$21,$C16,'Sunday Races 10-9-22'!$AW$11:$AW$21)</f>
        <v>0</v>
      </c>
      <c r="DE16" s="174">
        <f>SUMIF('Sunday Races 10-9-22'!$B$11:$B$21,$C16,'Sunday Races 10-9-22'!$AX$11:$AX$21)</f>
        <v>0</v>
      </c>
      <c r="DF16" s="174">
        <f>SUMIF('Sunday Races 10-9-22'!$B$11:$B$21,$C16,'Sunday Races 10-9-22'!$AY$11:$AY$21)</f>
        <v>0</v>
      </c>
      <c r="DG16" s="174">
        <f>SUMIF('Sunday Races 10-23-22'!$B$11:$B$22,$C16,'Sunday Races 10-23-22'!$AU$11:$AU$22)</f>
        <v>0</v>
      </c>
      <c r="DH16" s="174">
        <f>SUMIF('Sunday Races 10-23-22'!$B$11:$B$22,$C16,'Sunday Races 10-23-22'!$AV$11:$AV$22)</f>
        <v>0</v>
      </c>
      <c r="DI16" s="174">
        <f>SUMIF('Sunday Races 10-23-22'!$B$11:$B$22,$C16,'Sunday Races 10-23-22'!$AW$11:$AW$22)</f>
        <v>0</v>
      </c>
      <c r="DJ16" s="174">
        <f>SUMIF('Sunday Races 10-23-22'!$B$11:$B$22,$C16,'Sunday Races 10-23-22'!$AX$11:$AX$22)</f>
        <v>0</v>
      </c>
      <c r="DK16" s="174">
        <f>SUMIF('Sunday Races 10-23-22'!$B$11:$B$22,$C16,'Sunday Races 10-23-22'!$AY$11:$AY$22)</f>
        <v>0</v>
      </c>
      <c r="DL16" s="175"/>
      <c r="DM16" s="176"/>
      <c r="DN16" s="177">
        <f t="shared" si="22"/>
        <v>11</v>
      </c>
      <c r="DO16" s="177">
        <f t="shared" si="22"/>
        <v>10</v>
      </c>
      <c r="DP16" s="177">
        <f t="shared" si="22"/>
        <v>8</v>
      </c>
      <c r="DQ16" s="177">
        <f t="shared" si="22"/>
        <v>7</v>
      </c>
      <c r="DR16" s="177">
        <f t="shared" si="22"/>
        <v>5</v>
      </c>
      <c r="DS16" s="177">
        <f t="shared" si="22"/>
        <v>0</v>
      </c>
      <c r="DT16" s="177">
        <f t="shared" si="22"/>
        <v>0</v>
      </c>
      <c r="DU16" s="177">
        <f t="shared" si="22"/>
        <v>0</v>
      </c>
      <c r="DV16" s="177">
        <f t="shared" si="22"/>
        <v>0</v>
      </c>
      <c r="DW16" s="177">
        <f t="shared" si="22"/>
        <v>0</v>
      </c>
      <c r="DX16" s="177">
        <f t="shared" si="23"/>
        <v>0</v>
      </c>
      <c r="DY16" s="177">
        <f t="shared" si="23"/>
        <v>0</v>
      </c>
      <c r="DZ16" s="177">
        <f t="shared" si="23"/>
        <v>0</v>
      </c>
      <c r="EA16" s="177">
        <f t="shared" si="23"/>
        <v>0</v>
      </c>
      <c r="EB16" s="177">
        <f t="shared" si="23"/>
        <v>0</v>
      </c>
      <c r="EC16" s="177">
        <f t="shared" si="23"/>
        <v>0</v>
      </c>
      <c r="ED16" s="177">
        <f t="shared" si="23"/>
        <v>0</v>
      </c>
      <c r="EE16" s="177">
        <f t="shared" si="23"/>
        <v>0</v>
      </c>
      <c r="EF16" s="177">
        <f t="shared" si="23"/>
        <v>0</v>
      </c>
      <c r="EG16" s="177">
        <f t="shared" si="23"/>
        <v>0</v>
      </c>
      <c r="EH16" s="177">
        <f t="shared" si="24"/>
        <v>0</v>
      </c>
      <c r="EI16" s="177">
        <f t="shared" si="24"/>
        <v>0</v>
      </c>
      <c r="EJ16" s="177">
        <f t="shared" si="24"/>
        <v>0</v>
      </c>
      <c r="EK16" s="177">
        <f t="shared" si="24"/>
        <v>0</v>
      </c>
      <c r="EL16" s="177">
        <f t="shared" si="24"/>
        <v>0</v>
      </c>
      <c r="EM16" s="177">
        <f t="shared" si="24"/>
        <v>0</v>
      </c>
      <c r="EN16" s="177">
        <f t="shared" si="24"/>
        <v>0</v>
      </c>
      <c r="EO16" s="177">
        <f t="shared" si="24"/>
        <v>0</v>
      </c>
      <c r="EP16" s="177">
        <f t="shared" si="24"/>
        <v>0</v>
      </c>
      <c r="EQ16" s="177">
        <f t="shared" si="24"/>
        <v>0</v>
      </c>
      <c r="ER16" s="177">
        <f t="shared" si="25"/>
        <v>0</v>
      </c>
      <c r="ES16" s="177">
        <f t="shared" si="25"/>
        <v>0</v>
      </c>
      <c r="ET16" s="177">
        <f t="shared" si="25"/>
        <v>0</v>
      </c>
      <c r="EU16" s="177">
        <f t="shared" si="25"/>
        <v>0</v>
      </c>
      <c r="EV16" s="177">
        <f t="shared" si="25"/>
        <v>0</v>
      </c>
      <c r="EW16" s="177">
        <f t="shared" si="25"/>
        <v>0</v>
      </c>
      <c r="EX16" s="177">
        <f t="shared" si="25"/>
        <v>0</v>
      </c>
      <c r="EY16" s="177">
        <f t="shared" si="25"/>
        <v>0</v>
      </c>
      <c r="EZ16" s="177">
        <f t="shared" si="25"/>
        <v>0</v>
      </c>
      <c r="FA16" s="177">
        <f t="shared" si="25"/>
        <v>0</v>
      </c>
      <c r="FB16" s="177">
        <f t="shared" si="26"/>
        <v>0</v>
      </c>
      <c r="FC16" s="177">
        <f t="shared" si="26"/>
        <v>0</v>
      </c>
      <c r="FD16" s="177">
        <f t="shared" si="26"/>
        <v>0</v>
      </c>
      <c r="FE16" s="177">
        <f t="shared" si="26"/>
        <v>0</v>
      </c>
      <c r="FF16" s="177">
        <f t="shared" si="26"/>
        <v>0</v>
      </c>
      <c r="FG16" s="177">
        <f t="shared" si="26"/>
        <v>0</v>
      </c>
      <c r="FH16" s="177">
        <f t="shared" si="26"/>
        <v>0</v>
      </c>
      <c r="FI16" s="177">
        <f t="shared" si="26"/>
        <v>0</v>
      </c>
      <c r="FJ16" s="177">
        <f t="shared" si="26"/>
        <v>0</v>
      </c>
      <c r="FK16" s="177">
        <f t="shared" si="26"/>
        <v>0</v>
      </c>
      <c r="FL16" s="177">
        <f t="shared" si="27"/>
        <v>0</v>
      </c>
      <c r="FM16" s="177">
        <f t="shared" si="27"/>
        <v>0</v>
      </c>
      <c r="FN16" s="177">
        <f t="shared" si="27"/>
        <v>0</v>
      </c>
      <c r="FO16" s="177">
        <f t="shared" si="27"/>
        <v>0</v>
      </c>
      <c r="FP16" s="177">
        <f t="shared" si="27"/>
        <v>0</v>
      </c>
      <c r="FQ16" s="177">
        <f t="shared" si="27"/>
        <v>0</v>
      </c>
      <c r="FR16" s="177">
        <f t="shared" si="27"/>
        <v>0</v>
      </c>
      <c r="FS16" s="177">
        <f t="shared" si="27"/>
        <v>0</v>
      </c>
      <c r="FT16" s="177">
        <f t="shared" si="27"/>
        <v>0</v>
      </c>
      <c r="FU16" s="177">
        <f t="shared" si="27"/>
        <v>0</v>
      </c>
      <c r="FV16" s="177">
        <f t="shared" si="27"/>
        <v>0</v>
      </c>
      <c r="FW16" s="177">
        <f t="shared" si="27"/>
        <v>0</v>
      </c>
      <c r="FX16" s="177">
        <f t="shared" si="27"/>
        <v>0</v>
      </c>
      <c r="FY16" s="177">
        <f t="shared" si="27"/>
        <v>0</v>
      </c>
      <c r="FZ16" s="177">
        <f t="shared" si="27"/>
        <v>0</v>
      </c>
      <c r="GA16" s="177"/>
      <c r="GB16" s="229">
        <f t="shared" si="20"/>
        <v>71</v>
      </c>
      <c r="GC16" s="229">
        <f t="shared" si="21"/>
        <v>5</v>
      </c>
      <c r="GD16" s="174">
        <f>SUMIF('One Day 12-04-21 Scots'!$B$11:$B$24,$C16,'One Day 12-04-21 Scots'!$AU$11:$AU$24)</f>
        <v>0</v>
      </c>
      <c r="GE16" s="174">
        <f>SUMIF('One Day 12-04-21 Scots'!$B$11:$B$24,$C16,'One Day 12-04-21 Scots'!$AV$11:$AV$24)</f>
        <v>0</v>
      </c>
      <c r="GF16" s="174">
        <f>SUMIF('One Day 12-04-21 Scots'!$B$11:$B$24,$C16,'One Day 12-04-21 Scots'!$AW$11:$AW$24)</f>
        <v>0</v>
      </c>
      <c r="GG16" s="174">
        <f>SUMIF('One Day 12-04-21 Scots'!$B$11:$B$24,$C16,'One Day 12-04-21 Scots'!$AX$11:$AX$24)</f>
        <v>0</v>
      </c>
      <c r="GH16" s="174">
        <f>SUMIF('One Day 12-04-21 Scots'!$B$11:$B$24,$C16,'One Day 12-04-21 Scots'!$AY$11:$AY$24)</f>
        <v>0</v>
      </c>
      <c r="GI16" s="174">
        <f>SUMIF('One Day 12-04-21 Thistles'!$B$11:$B$25,$C16,'One Day 12-04-21 Thistles'!$AU$11:$AU$25)</f>
        <v>0</v>
      </c>
      <c r="GJ16" s="174">
        <f>SUMIF('One Day 12-04-21 Thistles'!$B$11:$B$25,$C16,'One Day 12-04-21 Thistles'!$AV$11:$AV$25)</f>
        <v>0</v>
      </c>
      <c r="GK16" s="174">
        <f>SUMIF('One Day 12-04-21 Thistles'!$B$11:$B$25,$C16,'One Day 12-04-21 Thistles'!$AW$11:$AW$25)</f>
        <v>0</v>
      </c>
      <c r="GL16" s="174">
        <f>SUMIF('One Day 12-04-21 Thistles'!$B$11:$B$25,$C16,'One Day 12-04-21 Thistles'!$AX$11:$AX$25)</f>
        <v>0</v>
      </c>
      <c r="GM16" s="174">
        <f>SUMIF('One Day 12-04-21 Thistles'!$B$11:$B$25,$C16,'One Day 12-04-21 Thistles'!$AY$11:$AY$25)</f>
        <v>0</v>
      </c>
      <c r="GN16" s="174">
        <f>SUMIF('Chili One Day 2-12-22 Scots'!$B$11:$B$27,$C16,'Chili One Day 2-12-22 Scots'!$AU$11:$AU$27)</f>
        <v>0</v>
      </c>
      <c r="GO16" s="174">
        <f>SUMIF('Chili One Day 2-12-22 Scots'!$B$11:$B$27,$C16,'Chili One Day 2-12-22 Scots'!$AV$11:$AV$27)</f>
        <v>0</v>
      </c>
      <c r="GP16" s="174">
        <f>SUMIF('Chili One Day 2-12-22 Scots'!$B$11:$B$27,$C16,'Chili One Day 2-12-22 Scots'!$AW$11:$AW$27)</f>
        <v>0</v>
      </c>
      <c r="GQ16" s="174">
        <f>SUMIF('Chili One Day 2-12-22 Scots'!$B$11:$B$27,$C16,'Chili One Day 2-12-22 Scots'!$AX$11:$AX$27)</f>
        <v>0</v>
      </c>
      <c r="GR16" s="174">
        <f>SUMIF('Chili One Day 2-12-22 Scots'!$B$11:$B$27,$C16,'Chili One Day 2-12-22 Scots'!$AY$11:$AY$27)</f>
        <v>0</v>
      </c>
      <c r="GS16" s="174">
        <f>SUMIF('Chili One Day 2-12-22 Thistles'!$B$11:$B$27,$C16,'Chili One Day 2-12-22 Thistles'!$AU$11:$AU$27)</f>
        <v>0</v>
      </c>
      <c r="GT16" s="174">
        <f>SUMIF('Chili One Day 2-12-22 Thistles'!$B$11:$B$27,$C16,'Chili One Day 2-12-22 Thistles'!$AV$11:$AV$27)</f>
        <v>0</v>
      </c>
      <c r="GU16" s="174">
        <f>SUMIF('Chili One Day 2-12-22 Thistles'!$B$11:$B$27,$C16,'Chili One Day 2-12-22 Thistles'!$AW$11:$AW$27)</f>
        <v>0</v>
      </c>
      <c r="GV16" s="174">
        <f>SUMIF('Chili One Day 2-12-22 Thistles'!$B$11:$B$27,$C16,'Chili One Day 2-12-22 Thistles'!$AX$11:$AX$27)</f>
        <v>0</v>
      </c>
      <c r="GW16" s="174">
        <f>SUMIF('Chili One Day 2-12-22 Thistles'!$B$11:$B$27,$C16,'Chili One Day 2-12-22 Thistles'!$AY$11:$AY$27)</f>
        <v>0</v>
      </c>
      <c r="GX16" s="174">
        <f>SUMIF('Ironman One Day 3-5-22 FS'!$B$11:$B$26,$C16,'Ironman One Day 3-5-22 FS'!$AU$11:$AU$26)</f>
        <v>0</v>
      </c>
      <c r="GY16" s="174">
        <f>SUMIF('Ironman One Day 3-5-22 FS'!$B$11:$B$26,$C16,'Ironman One Day 3-5-22 FS'!$AV$11:$AV$26)</f>
        <v>0</v>
      </c>
      <c r="GZ16" s="174">
        <f>SUMIF('Ironman One Day 3-5-22 FS'!$B$11:$B$26,$C16,'Ironman One Day 3-5-22 FS'!$AW$11:$AW$26)</f>
        <v>0</v>
      </c>
      <c r="HA16" s="174">
        <f>SUMIF('Ironman One Day 3-5-22 FS'!$B$11:$B$26,$C16,'Ironman One Day 3-5-22 FS'!$AX$11:$AX$26)</f>
        <v>0</v>
      </c>
      <c r="HB16" s="174">
        <f>SUMIF('Ironman One Day 3-5-22 FS'!$B$11:$B$26,$C16,'Ironman One Day 3-5-22 FS'!$AY$11:$AY$26)</f>
        <v>0</v>
      </c>
      <c r="HC16" s="174">
        <f>SUMIF('Ironman One Day 3-5-22 420'!$B$11:$B$26,$C16,'Ironman One Day 3-5-22 420'!$AU$11:$AU$26)</f>
        <v>0</v>
      </c>
      <c r="HD16" s="174">
        <f>SUMIF('Ironman One Day 3-5-22 420'!$B$11:$B$26,$C16,'Ironman One Day 3-5-22 420'!$AV$11:$AV$26)</f>
        <v>0</v>
      </c>
      <c r="HE16" s="174">
        <f>SUMIF('Ironman One Day 3-5-22 420'!$B$11:$B$26,$C16,'Ironman One Day 3-5-22 420'!$AW$11:$AW$26)</f>
        <v>0</v>
      </c>
      <c r="HF16" s="174">
        <f>SUMIF('Ironman One Day 3-5-22 420'!$B$11:$B$26,$C16,'Ironman One Day 3-5-22 420'!$AX$11:$AX$26)</f>
        <v>0</v>
      </c>
      <c r="HG16" s="174">
        <f>SUMIF('Ironman One Day 3-5-22 420'!$B$11:$B$26,$C16,'Ironman One Day 3-5-22 420'!$AY$11:$AY$26)</f>
        <v>0</v>
      </c>
      <c r="HH16" s="174">
        <f>SUMIF('Easter One Day 4-16-22 FS'!$B$11:$B$25,$C16,'Easter One Day 4-16-22 FS'!$AU$11:$AU$25)</f>
        <v>0</v>
      </c>
      <c r="HI16" s="174">
        <f>SUMIF('Easter One Day 4-16-22 FS'!$B$11:$B$25,$C16,'Easter One Day 4-16-22 FS'!$AV$11:$AV$25)</f>
        <v>0</v>
      </c>
      <c r="HJ16" s="174">
        <f>SUMIF('Easter One Day 4-16-22 FS'!$B$11:$B$25,$C16,'Easter One Day 4-16-22 FS'!$AW$11:$AW$25)</f>
        <v>0</v>
      </c>
      <c r="HK16" s="174">
        <f>SUMIF('Easter One Day 4-16-22 FS'!$B$11:$B$25,$C16,'Easter One Day 4-16-22 FS'!$AX$11:$AX$25)</f>
        <v>0</v>
      </c>
      <c r="HL16" s="174">
        <f>SUMIF('Easter One Day 4-16-22 FS'!$B$11:$B$25,$C16,'Easter One Day 4-16-22 FS'!$AY$11:$AY$25)</f>
        <v>0</v>
      </c>
      <c r="HM16" s="174">
        <f>SUMIF('Easter One Day 4-16-22 TH'!$B$11:$B$25,$C16,'Easter One Day 4-16-22 TH'!$AU$11:$AU$25)</f>
        <v>0</v>
      </c>
      <c r="HN16" s="174">
        <f>SUMIF('Easter One Day 4-16-22 TH'!$B$11:$B$25,$C16,'Easter One Day 4-16-22 TH'!$AV$11:$AV$25)</f>
        <v>0</v>
      </c>
      <c r="HO16" s="174">
        <f>SUMIF('Easter One Day 4-16-22 TH'!$B$11:$B$25,$C16,'Easter One Day 4-16-22 TH'!$AW$11:$AW$25)</f>
        <v>0</v>
      </c>
      <c r="HP16" s="174">
        <f>SUMIF('Easter One Day 4-16-22 TH'!$B$11:$B$25,$C16,'Easter One Day 4-16-22 TH'!$AX$11:$AX$25)</f>
        <v>0</v>
      </c>
      <c r="HQ16" s="174">
        <f>SUMIF('Easter One Day 4-16-22 TH'!$B$11:$B$25,$C16,'Easter One Day 4-16-22 TH'!$AY$11:$AY$25)</f>
        <v>0</v>
      </c>
      <c r="HR16" s="174">
        <f>SUMIF('Long Distance Race 5-7-22'!$B$11:$B$25,$C16,'Long Distance Race 5-7-22'!$AU$11:$AU$25)</f>
        <v>0</v>
      </c>
      <c r="HS16" s="174">
        <f>SUMIF('Long Distance Race 5-7-22'!$B$11:$B$18,$C16,'Long Distance Race 5-7-22'!$AV$11:$AV$18)</f>
        <v>0</v>
      </c>
      <c r="HT16" s="174">
        <f>SUMIF('Long Distance Race 5-7-22'!$B$11:$B$18,$C16,'Long Distance Race 5-7-22'!$AW$11:$AW$18)</f>
        <v>0</v>
      </c>
      <c r="HU16" s="174">
        <f>SUMIF('Long Distance Race 5-7-22'!$B$11:$B$18,$C16,'Long Distance Race 5-7-22'!$AX$11:$AX$18)</f>
        <v>0</v>
      </c>
      <c r="HV16" s="174">
        <f>SUMIF('Long Distance Race 5-7-22'!$B$11:$B$18,$C16,'Long Distance Race 5-7-22'!$AY$11:$AY$18)</f>
        <v>0</v>
      </c>
      <c r="HW16" s="174">
        <f>SUMIF('Memorial Day Regatta 5-28-22 Op'!$B$11:$B$25,$C16,'Memorial Day Regatta 5-28-22 Op'!$AU$11:$AU$25)</f>
        <v>0</v>
      </c>
      <c r="HX16" s="174">
        <f>SUMIF('Memorial Day Regatta 5-28-22 Op'!$B$11:$B$18,$C16,'Memorial Day Regatta 5-28-22 Op'!$AV$11:$AV$18)</f>
        <v>0</v>
      </c>
      <c r="HY16" s="174">
        <f>SUMIF('Memorial Day Regatta 5-28-22 Op'!$B$11:$B$18,$C16,'Memorial Day Regatta 5-28-22 Op'!$AW$11:$AW$18)</f>
        <v>0</v>
      </c>
      <c r="HZ16" s="174">
        <f>SUMIF('Memorial Day Regatta 5-28-22 Op'!$B$11:$B$18,$C16,'Memorial Day Regatta 5-28-22 Op'!$AX$11:$AX$18)</f>
        <v>0</v>
      </c>
      <c r="IA16" s="174">
        <f>SUMIF('Memorial Day Regatta 5-28-22 Op'!$B$11:$B$18,$C16,'Memorial Day Regatta 5-28-22 Op'!$AY$11:$AY$18)</f>
        <v>0</v>
      </c>
      <c r="IB16" s="174">
        <f>SUMIF('Caldwell Cup 6-25-22 TH'!$B$11:$B$25,$C16,'Caldwell Cup 6-25-22 TH'!$AU$11:$AU$25)</f>
        <v>0</v>
      </c>
      <c r="IC16" s="174">
        <f>SUMIF('Caldwell Cup 6-25-22 TH'!$B$11:$B$25,$C16,'Caldwell Cup 6-25-22 TH'!$AV$11:$AV$25)</f>
        <v>0</v>
      </c>
      <c r="ID16" s="174">
        <f>SUMIF('Caldwell Cup 6-25-22 TH'!$B$11:$B$25,$C16,'Caldwell Cup 6-25-22 TH'!$AW$11:$AW$25)</f>
        <v>0</v>
      </c>
      <c r="IE16" s="174">
        <f>SUMIF('Caldwell Cup 6-25-22 TH'!$B$11:$B$25,$C16,'Caldwell Cup 6-25-22 TH'!$AX$11:$AX$25)</f>
        <v>0</v>
      </c>
      <c r="IF16" s="174">
        <f>SUMIF('Caldwell Cup 6-25-22 TH'!$B$11:$B$25,$C16,'Caldwell Cup 6-25-22 TH'!$AY$11:$AY$25)</f>
        <v>0</v>
      </c>
      <c r="IG16" s="174">
        <f>SUMIF('Caldwell Cup 6-25-22 FS'!$B$11:$B$21,$C16,'Caldwell Cup 6-25-22 FS'!$AU$11:$AU$21)</f>
        <v>0</v>
      </c>
      <c r="IH16" s="174">
        <f>SUMIF('Caldwell Cup 6-25-22 FS'!$B$11:$B$21,$C16,'Caldwell Cup 6-25-22 FS'!$AV$11:$AV$21)</f>
        <v>0</v>
      </c>
      <c r="II16" s="174">
        <f>SUMIF('Caldwell Cup 6-25-22 FS'!$B$11:$B$21,$C16,'Caldwell Cup 6-25-22 FS'!$AW$11:$AW$21)</f>
        <v>0</v>
      </c>
      <c r="IJ16" s="174">
        <f>SUMIF('Caldwell Cup 6-25-22 FS'!$B$11:$B$21,$C16,'Caldwell Cup 6-25-22 FS'!$AX$11:$AX$21)</f>
        <v>0</v>
      </c>
      <c r="IK16" s="174">
        <f>SUMIF('Caldwell Cup 6-25-22 FS'!$B$11:$B$21,$C16,'Caldwell Cup 6-25-22 FS'!$AY$11:$AY$21)</f>
        <v>0</v>
      </c>
      <c r="IL16" s="174">
        <f>SUMIF('Caldwell Cup 6-25-22 Lasers'!$B$11:$B$23,$C16,'Caldwell Cup 6-25-22 Lasers'!$AU$11:$AU$23)</f>
        <v>0</v>
      </c>
      <c r="IM16" s="174">
        <f>SUMIF('Caldwell Cup 6-25-22 Lasers'!$B$11:$B$23,$C16,'Caldwell Cup 6-25-22 Lasers'!$AV$11:$AV$23)</f>
        <v>0</v>
      </c>
      <c r="IN16" s="174">
        <f>SUMIF('Caldwell Cup 6-25-22 Lasers'!$B$11:$B$23,$C16,'Caldwell Cup 6-25-22 Lasers'!$AW$11:$AW$23)</f>
        <v>0</v>
      </c>
      <c r="IO16" s="174">
        <f>SUMIF('Caldwell Cup 6-25-22 Lasers'!$B$11:$B$23,$C16,'Caldwell Cup 6-25-22 Lasers'!$AX$11:$AX$23)</f>
        <v>0</v>
      </c>
      <c r="IP16" s="174">
        <f>SUMIF('Caldwell Cup 6-25-22 Lasers'!$B$11:$B$23,$C16,'Caldwell Cup 6-25-22 Lasers'!$AY$11:$AY$23)</f>
        <v>0</v>
      </c>
      <c r="IQ16" s="174">
        <f>SUMIF('Labor Day Regatta 9-3-22 FS'!$B$11:$B$30,$C16,'Labor Day Regatta 9-3-22 FS'!$AU$11:$AU$30)</f>
        <v>0</v>
      </c>
      <c r="IR16" s="174">
        <f>SUMIF('Labor Day Regatta 9-3-22 FS'!$B$11:$B$30,$C16,'Labor Day Regatta 9-3-22 FS'!$AV$11:$AV$30)</f>
        <v>0</v>
      </c>
      <c r="IS16" s="174">
        <f>SUMIF('Labor Day Regatta 9-3-22 FS'!$B$11:$B$30,$C16,'Labor Day Regatta 9-3-22 FS'!$AW$11:$AW$30)</f>
        <v>0</v>
      </c>
      <c r="IT16" s="174">
        <f>SUMIF('Labor Day Regatta 9-3-22 FS'!$B$11:$B$30,$C16,'Labor Day Regatta 9-3-22 FS'!$AX$11:$AX$30)</f>
        <v>0</v>
      </c>
      <c r="IU16" s="174">
        <f>SUMIF('Labor Day Regatta 9-3-22 FS'!$B$11:$B$30,$C16,'Labor Day Regatta 9-3-22 FS'!$AY$11:$AY$30)</f>
        <v>0</v>
      </c>
      <c r="IV16" s="174">
        <f>SUMIF('2022-09-17 Leukemia Cup FS'!$B$11:$B$26,$C16,'2022-09-17 Leukemia Cup FS'!$AU$11:$AU$26)</f>
        <v>0</v>
      </c>
      <c r="IW16" s="174">
        <f>SUMIF('2022-09-17 Leukemia Cup FS'!$B$11:$B$26,$C16,'2022-09-17 Leukemia Cup FS'!$AV$11:$AV$26)</f>
        <v>0</v>
      </c>
      <c r="IX16" s="174">
        <f>SUMIF('2022-09-17 Leukemia Cup FS'!$B$11:$B$26,$C16,'2022-09-17 Leukemia Cup FS'!$AW$11:$AW$26)</f>
        <v>0</v>
      </c>
      <c r="IY16" s="174">
        <f>SUMIF('2022-09-17 Leukemia Cup FS'!$B$11:$B$26,$C16,'2022-09-17 Leukemia Cup FS'!$AX$11:$AX$26)</f>
        <v>0</v>
      </c>
      <c r="IZ16" s="174">
        <f>SUMIF('2022-09-17 Leukemia Cup FS'!$B$11:$B$26,$C16,'2022-09-17 Leukemia Cup FS'!$AY$11:$AY$26)</f>
        <v>0</v>
      </c>
      <c r="JA16" s="174">
        <f>SUMIF('2022-09-17 Leukemia Cup TH'!$B$11:$B$28,$C16,'2022-09-17 Leukemia Cup TH'!$AU$11:$AU$28)</f>
        <v>0</v>
      </c>
      <c r="JB16" s="174">
        <f>SUMIF('2022-09-17 Leukemia Cup TH'!$B$11:$B$28,$C16,'2022-09-17 Leukemia Cup TH'!$AV$11:$AV$28)</f>
        <v>0</v>
      </c>
      <c r="JC16" s="174">
        <f>SUMIF('2022-09-17 Leukemia Cup TH'!$B$11:$B$28,$C16,'2022-09-17 Leukemia Cup TH'!$AW$11:$AW$28)</f>
        <v>0</v>
      </c>
      <c r="JD16" s="174">
        <f>SUMIF('2022-09-17 Leukemia Cup TH'!$B$11:$B$28,$C16,'2022-09-17 Leukemia Cup TH'!$AX$11:$AX$28)</f>
        <v>0</v>
      </c>
      <c r="JE16" s="174">
        <f>SUMIF('2022-09-17 Leukemia Cup TH'!$B$11:$B$28,$C16,'2022-09-17 Leukemia Cup TH'!$AY$11:$AY$28)</f>
        <v>0</v>
      </c>
      <c r="JF16" s="174">
        <f>SUMIF('Smith-Berry LDR 9-24-22'!$B$11:$B$30,$C16,'Smith-Berry LDR 9-24-22'!$AU$11:$AU$30)</f>
        <v>0</v>
      </c>
      <c r="JG16" s="174">
        <f>SUMIF('Smith-Berry LDR 9-24-22'!$B$11:$B$30,$C16,'Smith-Berry LDR 9-24-22'!$AV$11:$AV$30)</f>
        <v>0</v>
      </c>
      <c r="JH16" s="174">
        <f>SUMIF('Smith-Berry LDR 9-24-22'!$B$11:$B$30,$C16,'Smith-Berry LDR 9-24-22'!$AW$11:$AW$30)</f>
        <v>0</v>
      </c>
      <c r="JI16" s="174">
        <f>SUMIF('Smith-Berry LDR 9-24-22'!$B$11:$B$30,$C16,'Smith-Berry LDR 9-24-22'!$AX$11:$AX$30)</f>
        <v>0</v>
      </c>
      <c r="JJ16" s="174">
        <f>SUMIF('Smith-Berry LDR 9-24-22'!$B$11:$B$30,$C16,'Smith-Berry LDR 9-24-22'!$AY$11:$AY$30)</f>
        <v>0</v>
      </c>
      <c r="JK16" s="174">
        <f>SUMIF('Great Scot 10-1-22 Cham'!$B$11:$B$38,$C16,'Great Scot 10-1-22 Cham'!$AU$11:$AU$38)</f>
        <v>14</v>
      </c>
      <c r="JL16" s="174">
        <f>SUMIF('Great Scot 10-1-22 Cham'!$B$11:$B$38,$C16,'Great Scot 10-1-22 Cham'!$AV$11:$AV$38)</f>
        <v>15</v>
      </c>
      <c r="JM16" s="174">
        <f>SUMIF('Great Scot 10-1-22 Cham'!$B$11:$B$38,$C16,'Great Scot 10-1-22 Cham'!$AW$11:$AW$38)</f>
        <v>15</v>
      </c>
      <c r="JN16" s="174">
        <f>SUMIF('Great Scot 10-1-22 Cham'!$B$11:$B$38,$C16,'Great Scot 10-1-22 Cham'!$AX$11:$AX$38)</f>
        <v>14</v>
      </c>
      <c r="JO16" s="174">
        <f>SUMIF('Great Scot 10-1-22 Cham'!$B$11:$B$38,$C16,'Great Scot 10-1-22 Cham'!$AY$11:$AY$38)</f>
        <v>13</v>
      </c>
      <c r="JP16" s="174">
        <f>SUMIF('Great Scot 10-1-22 Chal'!$B$11:$B$28,$C16,'Great Scot 10-1-22 Chal'!$AU$11:$AU$28)</f>
        <v>0</v>
      </c>
      <c r="JQ16" s="174">
        <f>SUMIF('Great Scot 10-1-22 Chal'!$B$11:$B$28,$C16,'Great Scot 10-1-22 Chal'!$AV$11:$AV$28)</f>
        <v>0</v>
      </c>
      <c r="JR16" s="174">
        <f>SUMIF('Great Scot 10-1-22 Chal'!$B$11:$B$28,$C16,'Great Scot 10-1-22 Chal'!$AW$11:$AW$28)</f>
        <v>0</v>
      </c>
      <c r="JS16" s="174">
        <f>SUMIF('Great Scot 10-1-22 Chal'!$B$11:$B$28,$C16,'Great Scot 10-1-22 Chal'!$AX$11:$AX$28)</f>
        <v>0</v>
      </c>
      <c r="JT16" s="174">
        <f>SUMIF('Great Scot 10-1-22 Chal'!$B$11:$B$28,$C16,'Great Scot 10-1-22 Chal'!$AY$11:$AY$28)</f>
        <v>0</v>
      </c>
      <c r="JU16" s="174">
        <f>SUMIF('Great Pumpkin Regatta 10-15-22'!$B$11:$B$54,$C16,'Great Pumpkin Regatta 10-15-22'!$AU$11:$AU$54)</f>
        <v>0</v>
      </c>
      <c r="JV16" s="174">
        <f>SUMIF('Great Pumpkin Regatta 10-15-22'!$B$11:$B$54,$C16,'Great Pumpkin Regatta 10-15-22'!$AV$11:$AV$54)</f>
        <v>0</v>
      </c>
      <c r="JW16" s="174">
        <f>SUMIF('Great Pumpkin Regatta 10-15-22'!$B$11:$B$54,$C16,'Great Pumpkin Regatta 10-15-22'!$AW$11:$AW$54)</f>
        <v>0</v>
      </c>
      <c r="JX16" s="174">
        <f>SUMIF('Great Pumpkin Regatta 10-15-22'!$B$11:$B$54,$C16,'Great Pumpkin Regatta 10-15-22'!$AX$11:$AX$54)</f>
        <v>0</v>
      </c>
      <c r="JY16" s="174">
        <f>SUMIF('Great Pumpkin Regatta 10-15-22'!$B$11:$B$54,$C16,'Great Pumpkin Regatta 10-15-22'!$AY$11:$AY$54)</f>
        <v>0</v>
      </c>
      <c r="JZ16" s="174">
        <f>SUMIF('One Day Regatta 10-29-22 FS'!$B$11:$B$19,$C16,'One Day Regatta 10-29-22 FS'!$AU$11:$AU$19)</f>
        <v>0</v>
      </c>
      <c r="KA16" s="174">
        <f>SUMIF('One Day Regatta 10-29-22 FS'!$B$11:$B$19,$C16,'One Day Regatta 10-29-22 FS'!$AV$11:$AV$19)</f>
        <v>0</v>
      </c>
      <c r="KB16" s="174">
        <f>SUMIF('One Day Regatta 10-29-22 FS'!$B$11:$B$19,$C16,'One Day Regatta 10-29-22 FS'!$AW$11:$AW$19)</f>
        <v>0</v>
      </c>
      <c r="KC16" s="174">
        <f>SUMIF('One Day Regatta 10-29-22 FS'!$B$11:$B$19,$C16,'One Day Regatta 10-29-22 FS'!$AX$11:$AX$19)</f>
        <v>0</v>
      </c>
      <c r="KD16" s="174">
        <f>SUMIF('One Day Regatta 10-29-22 FS'!$B$11:$B$19,$C16,'One Day Regatta 10-29-22 FS'!$AY$11:$AY$19)</f>
        <v>0</v>
      </c>
    </row>
    <row r="17" spans="1:290" ht="15" customHeight="1" x14ac:dyDescent="0.2">
      <c r="A17" s="400" t="s">
        <v>1369</v>
      </c>
      <c r="B17" s="134">
        <f t="shared" si="8"/>
        <v>12</v>
      </c>
      <c r="C17" s="170" t="s">
        <v>202</v>
      </c>
      <c r="D17" s="171">
        <f t="shared" si="9"/>
        <v>15</v>
      </c>
      <c r="E17" s="172">
        <f t="shared" si="10"/>
        <v>40</v>
      </c>
      <c r="F17" s="171">
        <f t="shared" si="11"/>
        <v>40</v>
      </c>
      <c r="G17" s="171">
        <v>0</v>
      </c>
      <c r="H17" s="171">
        <f t="shared" si="12"/>
        <v>40</v>
      </c>
      <c r="I17" s="173">
        <f t="shared" si="13"/>
        <v>2.6666666666666665E-2</v>
      </c>
      <c r="J17" s="173"/>
      <c r="K17" s="174">
        <f>SUMIF('Saturday Race 11-06-21'!$B$11:$B$21,$C17,'Saturday Race 11-06-21'!$AU$11:$AU$21)</f>
        <v>0</v>
      </c>
      <c r="L17" s="174">
        <f>SUMIF('Saturday Race 11-06-21'!$B$11:$B$21,$C17,'Saturday Race 11-06-21'!$AV$11:$AV$21)</f>
        <v>0</v>
      </c>
      <c r="M17" s="174">
        <f>SUMIF('Saturday Race 11-06-21'!$B$11:$B$21,$C17,'Saturday Race 11-06-21'!$AW$11:$AW$21)</f>
        <v>0</v>
      </c>
      <c r="N17" s="174">
        <f>SUMIF('Saturday Race 11-06-21'!$B$11:$B$21,$C17,'Saturday Race 11-06-21'!$AX$11:$AX$21)</f>
        <v>0</v>
      </c>
      <c r="O17" s="174">
        <f>SUMIF('Saturday Race 11-06-21'!$B$11:$B$21,$C17,'Saturday Race 11-06-21'!$AY$11:$AY$21)</f>
        <v>0</v>
      </c>
      <c r="P17" s="174">
        <f>SUMIF('Saturday Race 11-20-21'!$B$11:$B$20,$C17,'Saturday Race 11-20-21'!$AU$11:$AU$20)</f>
        <v>0</v>
      </c>
      <c r="Q17" s="174">
        <f>SUMIF('Saturday Race 11-20-21'!$B$11:$B$20,$C17,'Saturday Race 11-20-21'!$AV$11:$AV$20)</f>
        <v>0</v>
      </c>
      <c r="R17" s="174">
        <f>SUMIF('Saturday Race 11-20-21'!$B$11:$B$20,$C17,'Saturday Race 11-20-21'!$AW$11:$AW$20)</f>
        <v>0</v>
      </c>
      <c r="S17" s="174">
        <f>SUMIF('Saturday Race 11-20-21'!$B$11:$B$20,$C17,'Saturday Race 11-20-21'!$AX$11:$AX$20)</f>
        <v>0</v>
      </c>
      <c r="T17" s="174">
        <f>SUMIF('Saturday Race 11-20-21'!$B$11:$B$20,$C17,'Saturday Race 11-20-21'!$AY$11:$AY$20)</f>
        <v>0</v>
      </c>
      <c r="U17" s="174">
        <f>SUMIF('Saturday Race 1-08-22'!$B$11:$B$20,$C17,'Saturday Race 1-08-22'!$AU$11:$AU$20)</f>
        <v>0</v>
      </c>
      <c r="V17" s="174">
        <f>SUMIF('Saturday Race 1-08-22'!$B$11:$B$20,$C17,'Saturday Race 1-08-22'!$AV$11:$AV$20)</f>
        <v>0</v>
      </c>
      <c r="W17" s="174">
        <f>SUMIF('Saturday Race 1-08-22'!$B$11:$B$20,$C17,'Saturday Race 1-08-22'!$AW$11:$AW$20)</f>
        <v>0</v>
      </c>
      <c r="X17" s="174">
        <f>SUMIF('Saturday Race 1-08-22'!$B$11:$B$20,$C17,'Saturday Race 1-08-22'!$AX$11:$AX$20)</f>
        <v>0</v>
      </c>
      <c r="Y17" s="174">
        <f>SUMIF('Saturday Race 1-08-22'!$B$11:$B$20,$C17,'Saturday Race 1-08-22'!$AY$11:$AY$20)</f>
        <v>0</v>
      </c>
      <c r="Z17" s="174">
        <f>SUMIF('Saturday Race 1-22-22'!$B$11:$B$20,$C17,'Saturday Race 1-22-22'!$AU$11:$AU$20)</f>
        <v>2</v>
      </c>
      <c r="AA17" s="174">
        <f>SUMIF('Saturday Race 1-22-22'!$B$11:$B$20,$C17,'Saturday Race 1-22-22'!$AV$11:$AV$20)</f>
        <v>1</v>
      </c>
      <c r="AB17" s="174">
        <f>SUMIF('Saturday Race 1-22-22'!$B$11:$B$20,$C17,'Saturday Race 1-22-22'!$AW$11:$AW$20)</f>
        <v>1</v>
      </c>
      <c r="AC17" s="174">
        <f>SUMIF('Saturday Race 1-22-22'!$B$11:$B$20,$C17,'Saturday Race 1-22-22'!$AX$11:$AX$20)</f>
        <v>0</v>
      </c>
      <c r="AD17" s="174">
        <f>SUMIF('Saturday Race 1-22-22'!$B$11:$B$20,$C17,'Saturday Race 1-22-22'!$AY$11:$AY$20)</f>
        <v>0</v>
      </c>
      <c r="AE17" s="174">
        <f>SUMIF('Sunday Race 2-6-22'!$B$11:$B$20,$C17,'Sunday Race 2-6-22'!$AU$11:$AU$20)</f>
        <v>0</v>
      </c>
      <c r="AF17" s="174">
        <f>SUMIF('Sunday Race 2-6-22'!$B$11:$B$20,$C17,'Sunday Race 2-6-22'!$AV$11:$AV$20)</f>
        <v>0</v>
      </c>
      <c r="AG17" s="174">
        <f>SUMIF('Sunday Race 2-6-22'!$B$11:$B$20,$C17,'Sunday Race 2-6-22'!$AW$11:$AW$20)</f>
        <v>0</v>
      </c>
      <c r="AH17" s="174">
        <f>SUMIF('Sunday Race 2-6-22'!$B$11:$B$20,$C17,'Sunday Race 2-6-22'!$AX$11:$AX$20)</f>
        <v>0</v>
      </c>
      <c r="AI17" s="174">
        <f>SUMIF('Sunday Race 2-6-22'!$B$11:$B$20,$C17,'Sunday Race 2-6-22'!$AY$11:$AY$20)</f>
        <v>0</v>
      </c>
      <c r="AJ17" s="174">
        <f>SUMIF('Sunday Race 2-20-22'!$B$11:$B$26,$C17,'Sunday Race 2-20-22'!$AU$11:$AU$26)</f>
        <v>8</v>
      </c>
      <c r="AK17" s="174">
        <f>SUMIF('Sunday Race 2-20-22'!$B$11:$B$26,$C17,'Sunday Race 2-20-22'!$AV$11:$AV$26)</f>
        <v>3</v>
      </c>
      <c r="AL17" s="174">
        <f>SUMIF('Sunday Race 2-20-22'!$B$11:$B$26,$C17,'Sunday Race 2-20-22'!$AW$11:$AW$26)</f>
        <v>2</v>
      </c>
      <c r="AM17" s="174">
        <f>SUMIF('Sunday Race 2-20-22'!$B$11:$B$26,$C17,'Sunday Race 2-20-22'!$AX$11:$AX$26)</f>
        <v>0</v>
      </c>
      <c r="AN17" s="174">
        <f>SUMIF('Sunday Race 2-20-22'!$B$11:$B$26,$C17,'Sunday Race 2-20-22'!$AY$11:$AY$26)</f>
        <v>0</v>
      </c>
      <c r="AO17" s="174">
        <f>SUMIF('Sunday Race 2-27-22'!$B$11:$B$20,$C17,'Sunday Race 2-27-22'!$AU$11:$AU$20)</f>
        <v>2</v>
      </c>
      <c r="AP17" s="174">
        <f>SUMIF('Sunday Race 2-27-22'!$B$11:$B$20,$C17,'Sunday Race 2-27-22'!$AV$11:$AV$20)</f>
        <v>2</v>
      </c>
      <c r="AQ17" s="174">
        <f>SUMIF('Sunday Race 2-27-22'!$B$11:$B$20,$C17,'Sunday Race 2-27-22'!$AW$11:$AW$20)</f>
        <v>2</v>
      </c>
      <c r="AR17" s="174">
        <f>SUMIF('Sunday Race 2-27-22'!$B$11:$B$20,$C17,'Sunday Race 2-27-22'!$AX$11:$AX$20)</f>
        <v>2</v>
      </c>
      <c r="AS17" s="174">
        <f>SUMIF('Sunday Race 2-27-22'!$B$11:$B$20,$C17,'Sunday Race 2-27-22'!$AY$11:$AY$20)</f>
        <v>0</v>
      </c>
      <c r="AT17" s="174">
        <f>SUMIF('Sunday Race 3-13-22'!$B$11:$B$25,$C17,'Sunday Race 3-13-22'!$AU$11:$AU$25)</f>
        <v>6</v>
      </c>
      <c r="AU17" s="174">
        <f>SUMIF('Sunday Race 3-13-22'!$B$11:$B$25,$C17,'Sunday Race 3-13-22'!$AV$11:$AV$25)</f>
        <v>1</v>
      </c>
      <c r="AV17" s="174">
        <f>SUMIF('Sunday Race 3-13-22'!$B$11:$B$25,$C17,'Sunday Race 3-13-22'!$AW$11:$AW$25)</f>
        <v>1</v>
      </c>
      <c r="AW17" s="174">
        <f>SUMIF('Sunday Race 3-13-22'!$B$11:$B$25,$C17,'Sunday Race 3-13-22'!$AX$11:$AX$25)</f>
        <v>3</v>
      </c>
      <c r="AX17" s="174">
        <f>SUMIF('Sunday Race 3-13-22'!$B$11:$B$25,$C17,'Sunday Race 3-13-22'!$AY$11:$AY$25)</f>
        <v>0</v>
      </c>
      <c r="AY17" s="174">
        <f>SUMIF('Saturday Race 3-19-22'!$B$11:$B$15,$C17,'Saturday Race 3-19-22'!$AU$11:$AU$15)</f>
        <v>0</v>
      </c>
      <c r="AZ17" s="174">
        <f>SUMIF('Saturday Race 3-19-22'!$B$11:$B$15,$C17,'Saturday Race 3-19-22'!$AV$11:$AV$15)</f>
        <v>0</v>
      </c>
      <c r="BA17" s="174">
        <f>SUMIF('Saturday Race 3-19-22'!$B$11:$B$15,$C17,'Saturday Race 3-19-22'!$AW$11:$AW$15)</f>
        <v>0</v>
      </c>
      <c r="BB17" s="174">
        <f>SUMIF('Saturday Race 3-19-22'!$B$11:$B$15,$C17,'Saturday Race 3-19-22'!$AX$11:$AX$15)</f>
        <v>0</v>
      </c>
      <c r="BC17" s="174">
        <f>SUMIF('Saturday Race 3-19-22'!$B$11:$B$15,$C17,'Saturday Race 3-19-22'!$AY$11:$AY$15)</f>
        <v>0</v>
      </c>
      <c r="BD17" s="174">
        <f>SUMIF('Sunday Races 4-10-22'!$B$11:$B$26,$C17,'Sunday Races 4-10-22'!$AU$11:$AU$26)</f>
        <v>0</v>
      </c>
      <c r="BE17" s="174">
        <f>SUMIF('Sunday Races 4-10-22'!$B$11:$B$26,$C17,'Sunday Races 4-10-22'!$AV$11:$AV$26)</f>
        <v>0</v>
      </c>
      <c r="BF17" s="174">
        <f>SUMIF('Sunday Races 4-10-22'!$B$11:$B$26,$C17,'Sunday Races 4-10-22'!$AW$11:$AW$26)</f>
        <v>0</v>
      </c>
      <c r="BG17" s="174">
        <f>SUMIF('Sunday Races 4-10-22'!$B$11:$B$26,$C17,'Sunday Races 4-10-22'!$AX$11:$AX$26)</f>
        <v>0</v>
      </c>
      <c r="BH17" s="174">
        <f>SUMIF('Sunday Races 4-10-22'!$B$11:$B$26,$C17,'Sunday Races 4-10-22'!$AY$11:$AY$26)</f>
        <v>0</v>
      </c>
      <c r="BI17" s="174">
        <f>SUMIF('Sunday Races 5-1-22'!$B$11:$B$28,$C17,'Sunday Races 5-1-22'!$AU$11:$AU$28)</f>
        <v>0</v>
      </c>
      <c r="BJ17" s="174">
        <f>SUMIF('Sunday Races 5-1-22'!$B$11:$B$28,$C17,'Sunday Races 5-1-22'!$AV$11:$AV$28)</f>
        <v>0</v>
      </c>
      <c r="BK17" s="174">
        <f>SUMIF('Sunday Races 5-1-22'!$B$11:$B$28,$C17,'Sunday Races 5-1-22'!$AW$11:$AW$28)</f>
        <v>0</v>
      </c>
      <c r="BL17" s="174">
        <f>SUMIF('Sunday Races 5-1-22'!$B$11:$B$28,$C17,'Sunday Races 5-1-22'!$AX$11:$AX$28)</f>
        <v>4</v>
      </c>
      <c r="BM17" s="174">
        <f>SUMIF('Sunday Races 5-1-22'!$B$11:$B$28,$C17,'Sunday Races 5-1-22'!$AY$11:$AY$28)</f>
        <v>0</v>
      </c>
      <c r="BN17" s="174">
        <f>SUMIF('Sunday Races 6-5-22'!$B$11:$B$28,$C17,'Sunday Races 6-5-22'!$AU$11:$AU$28)</f>
        <v>0</v>
      </c>
      <c r="BO17" s="174">
        <f>SUMIF('Sunday Races 6-5-22'!$B$11:$B$28,$C17,'Sunday Races 6-5-22'!$AV$11:$AV$28)</f>
        <v>0</v>
      </c>
      <c r="BP17" s="174">
        <f>SUMIF('Sunday Races 6-5-22'!$B$11:$B$28,$C17,'Sunday Races 6-5-22'!$AW$11:$AW$28)</f>
        <v>0</v>
      </c>
      <c r="BQ17" s="174">
        <f>SUMIF('Sunday Races 6-5-22'!$B$11:$B$28,$C17,'Sunday Races 6-5-22'!$AX$11:$AX$28)</f>
        <v>0</v>
      </c>
      <c r="BR17" s="174">
        <f>SUMIF('Sunday Races 6-5-22'!$B$11:$B$28,$C17,'Sunday Races 6-5-22'!$AY$11:$AY$28)</f>
        <v>0</v>
      </c>
      <c r="BS17" s="174">
        <f>SUMIF('Sunday Races 6-12-22'!$B$11:$B$24,$C17,'Sunday Races 6-12-22'!$AU$11:$AU$24)</f>
        <v>0</v>
      </c>
      <c r="BT17" s="174">
        <f>SUMIF('Sunday Races 6-12-22'!$B$11:$B$24,$C17,'Sunday Races 6-12-22'!$AV$11:$AV$24)</f>
        <v>0</v>
      </c>
      <c r="BU17" s="174">
        <f>SUMIF('Sunday Races 6-12-22'!$B$11:$B$24,$C17,'Sunday Races 6-12-22'!$AW$11:$AW$24)</f>
        <v>0</v>
      </c>
      <c r="BV17" s="174">
        <f>SUMIF('Sunday Races 6-12-22'!$B$11:$B$24,$C17,'Sunday Races 6-12-22'!$AX$11:$AX$24)</f>
        <v>0</v>
      </c>
      <c r="BW17" s="174">
        <f>SUMIF('Sunday Races 6-12-22'!$B$11:$B$24,$C17,'Sunday Races 6-12-22'!$AY$11:$AY$24)</f>
        <v>0</v>
      </c>
      <c r="BX17" s="174">
        <f>SUMIF('Saturday Races 6-18-22'!$B$11:$B$24,$C17,'Saturday Races 6-18-22'!$AU$11:$AU$24)</f>
        <v>0</v>
      </c>
      <c r="BY17" s="174">
        <f>SUMIF('Saturday Races 6-18-22'!$B$11:$B$24,$C17,'Saturday Races 6-18-22'!$AV$11:$AV$24)</f>
        <v>0</v>
      </c>
      <c r="BZ17" s="174">
        <f>SUMIF('Saturday Races 6-18-22'!$B$11:$B$24,$C17,'Saturday Races 6-18-22'!$AW$11:$AW$24)</f>
        <v>0</v>
      </c>
      <c r="CA17" s="174">
        <f>SUMIF('Saturday Races 6-18-22'!$B$11:$B$24,$C17,'Saturday Races 6-18-22'!$AX$11:$AX$24)</f>
        <v>0</v>
      </c>
      <c r="CB17" s="174">
        <f>SUMIF('Saturday Races 6-18-22'!$B$11:$B$24,$C17,'Saturday Races 6-18-22'!$AY$11:$AY$24)</f>
        <v>0</v>
      </c>
      <c r="CC17" s="174">
        <f>SUMIF('Sunday Races 7-3-22'!$B$11:$B$26,$C17,'Sunday Races 7-3-22'!$AU$11:$AU$26)</f>
        <v>0</v>
      </c>
      <c r="CD17" s="174">
        <f>SUMIF('Sunday Races 7-3-22'!$B$11:$B$26,$C17,'Sunday Races 7-3-22'!$AV$11:$AV$26)</f>
        <v>0</v>
      </c>
      <c r="CE17" s="174">
        <f>SUMIF('Sunday Races 7-3-22'!$B$11:$B$26,$C17,'Sunday Races 7-3-22'!$AW$11:$AW$26)</f>
        <v>0</v>
      </c>
      <c r="CF17" s="174">
        <f>SUMIF('Sunday Races 7-3-22'!$B$11:$B$26,$C17,'Sunday Races 7-3-22'!$AX$11:$AX$26)</f>
        <v>0</v>
      </c>
      <c r="CG17" s="174">
        <f>SUMIF('Sunday Races 7-3-22'!$B$11:$B$26,$C17,'Sunday Races 7-3-22'!$AY$11:$AY$26)</f>
        <v>0</v>
      </c>
      <c r="CH17" s="174">
        <f>SUMIF('Sunday Races 7-31-22'!$B$11:$B$26,$C17,'Sunday Races 7-31-22'!$AU$11:$AU$26)</f>
        <v>0</v>
      </c>
      <c r="CI17" s="174">
        <f>SUMIF('Sunday Races 7-31-22'!$B$11:$B$26,$C17,'Sunday Races 7-31-22'!$AV$11:$AV$26)</f>
        <v>0</v>
      </c>
      <c r="CJ17" s="174">
        <f>SUMIF('Sunday Races 7-31-22'!$B$11:$B$26,$C17,'Sunday Races 7-31-22'!$AW$11:$AW$26)</f>
        <v>0</v>
      </c>
      <c r="CK17" s="174">
        <f>SUMIF('Sunday Races 7-31-22'!$B$11:$B$26,$C17,'Sunday Races 7-31-22'!$AX$11:$AX$26)</f>
        <v>0</v>
      </c>
      <c r="CL17" s="174">
        <f>SUMIF('Sunday Races 7-31-22'!$B$11:$B$26,$C17,'Sunday Races 7-31-22'!$AY$11:$AY$26)</f>
        <v>0</v>
      </c>
      <c r="CM17" s="174">
        <f>SUMIF('Sunday Races 8-14-22'!$B$11:$B$26,$C17,'Sunday Races 8-14-22'!$AU$11:$AU$26)</f>
        <v>0</v>
      </c>
      <c r="CN17" s="174">
        <f>SUMIF('Sunday Races 8-14-22'!$B$11:$B$26,$C17,'Sunday Races 8-14-22'!$AV$11:$AV$26)</f>
        <v>0</v>
      </c>
      <c r="CO17" s="174">
        <f>SUMIF('Sunday Races 8-14-22'!$B$11:$B$26,$C17,'Sunday Races 8-14-22'!$AW$11:$AW$26)</f>
        <v>0</v>
      </c>
      <c r="CP17" s="174">
        <f>SUMIF('Sunday Races 8-14-22'!$B$11:$B$26,$C17,'Sunday Races 8-14-22'!$AX$11:$AX$26)</f>
        <v>0</v>
      </c>
      <c r="CQ17" s="174">
        <f>SUMIF('Sunday Races 8-14-22'!$B$11:$B$26,$C17,'Sunday Races 8-14-22'!$AY$11:$AY$26)</f>
        <v>0</v>
      </c>
      <c r="CR17" s="174">
        <f>SUMIF('Saturday Races 8-20-22'!$B$11:$B$26,$C17,'Saturday Races 8-20-22'!$AU$11:$AU$26)</f>
        <v>0</v>
      </c>
      <c r="CS17" s="174">
        <f>SUMIF('Saturday Races 8-20-22'!$B$11:$B$26,$C17,'Saturday Races 8-20-22'!$AV$11:$AV$26)</f>
        <v>0</v>
      </c>
      <c r="CT17" s="174">
        <f>SUMIF('Saturday Races 8-20-22'!$B$11:$B$26,$C17,'Saturday Races 8-20-22'!$AW$11:$AW$26)</f>
        <v>0</v>
      </c>
      <c r="CU17" s="174">
        <f>SUMIF('Saturday Races 8-20-22'!$B$11:$B$26,$C17,'Saturday Races 8-20-22'!$AX$11:$AX$26)</f>
        <v>0</v>
      </c>
      <c r="CV17" s="174">
        <f>SUMIF('Saturday Races 8-20-22'!$B$11:$B$26,$C17,'Saturday Races 8-20-22'!$AY$11:$AY$26)</f>
        <v>0</v>
      </c>
      <c r="CW17" s="174">
        <f>SUMIF('Sunday Races 9-11-22'!$B$11:$B$20,$C17,'Sunday Races 9-11-22'!$AU$11:$AU$20)</f>
        <v>0</v>
      </c>
      <c r="CX17" s="174">
        <f>SUMIF('Sunday Races 9-11-22'!$B$11:$B$20,$C17,'Sunday Races 9-11-22'!$AV$11:$AV$20)</f>
        <v>0</v>
      </c>
      <c r="CY17" s="174">
        <f>SUMIF('Sunday Races 9-11-22'!$B$11:$B$20,$C17,'Sunday Races 9-11-22'!$AW$11:$AW$20)</f>
        <v>0</v>
      </c>
      <c r="CZ17" s="174">
        <f>SUMIF('Sunday Races 9-11-22'!$B$11:$B$20,$C17,'Sunday Races 9-11-22'!$AX$11:$AX$20)</f>
        <v>0</v>
      </c>
      <c r="DA17" s="174">
        <f>SUMIF('Sunday Races 9-11-22'!$B$11:$B$20,$C17,'Sunday Races 9-11-22'!$AY$11:$AY$20)</f>
        <v>0</v>
      </c>
      <c r="DB17" s="174">
        <f>SUMIF('Sunday Races 10-9-22'!$B$11:$B$21,$C17,'Sunday Races 10-9-22'!$AU$11:$AU$21)</f>
        <v>0</v>
      </c>
      <c r="DC17" s="174">
        <f>SUMIF('Sunday Races 10-9-22'!$B$11:$B$21,$C17,'Sunday Races 10-9-22'!$AV$11:$AV$21)</f>
        <v>0</v>
      </c>
      <c r="DD17" s="174">
        <f>SUMIF('Sunday Races 10-9-22'!$B$11:$B$21,$C17,'Sunday Races 10-9-22'!$AW$11:$AW$21)</f>
        <v>0</v>
      </c>
      <c r="DE17" s="174">
        <f>SUMIF('Sunday Races 10-9-22'!$B$11:$B$21,$C17,'Sunday Races 10-9-22'!$AX$11:$AX$21)</f>
        <v>0</v>
      </c>
      <c r="DF17" s="174">
        <f>SUMIF('Sunday Races 10-9-22'!$B$11:$B$21,$C17,'Sunday Races 10-9-22'!$AY$11:$AY$21)</f>
        <v>0</v>
      </c>
      <c r="DG17" s="174">
        <f>SUMIF('Sunday Races 10-23-22'!$B$11:$B$22,$C17,'Sunday Races 10-23-22'!$AU$11:$AU$22)</f>
        <v>0</v>
      </c>
      <c r="DH17" s="174">
        <f>SUMIF('Sunday Races 10-23-22'!$B$11:$B$22,$C17,'Sunday Races 10-23-22'!$AV$11:$AV$22)</f>
        <v>0</v>
      </c>
      <c r="DI17" s="174">
        <f>SUMIF('Sunday Races 10-23-22'!$B$11:$B$22,$C17,'Sunday Races 10-23-22'!$AW$11:$AW$22)</f>
        <v>0</v>
      </c>
      <c r="DJ17" s="174">
        <f>SUMIF('Sunday Races 10-23-22'!$B$11:$B$22,$C17,'Sunday Races 10-23-22'!$AX$11:$AX$22)</f>
        <v>0</v>
      </c>
      <c r="DK17" s="174">
        <f>SUMIF('Sunday Races 10-23-22'!$B$11:$B$22,$C17,'Sunday Races 10-23-22'!$AY$11:$AY$22)</f>
        <v>0</v>
      </c>
      <c r="DL17" s="175"/>
      <c r="DM17" s="176"/>
      <c r="DN17" s="177">
        <f t="shared" si="22"/>
        <v>8</v>
      </c>
      <c r="DO17" s="177">
        <f t="shared" si="22"/>
        <v>6</v>
      </c>
      <c r="DP17" s="177">
        <f t="shared" si="22"/>
        <v>4</v>
      </c>
      <c r="DQ17" s="177">
        <f t="shared" si="22"/>
        <v>3</v>
      </c>
      <c r="DR17" s="177">
        <f t="shared" si="22"/>
        <v>3</v>
      </c>
      <c r="DS17" s="177">
        <f t="shared" si="22"/>
        <v>2</v>
      </c>
      <c r="DT17" s="177">
        <f t="shared" si="22"/>
        <v>2</v>
      </c>
      <c r="DU17" s="177">
        <f t="shared" si="22"/>
        <v>2</v>
      </c>
      <c r="DV17" s="177">
        <f t="shared" si="22"/>
        <v>2</v>
      </c>
      <c r="DW17" s="177">
        <f t="shared" si="22"/>
        <v>2</v>
      </c>
      <c r="DX17" s="177">
        <f t="shared" si="23"/>
        <v>2</v>
      </c>
      <c r="DY17" s="177">
        <f t="shared" si="23"/>
        <v>1</v>
      </c>
      <c r="DZ17" s="177">
        <f t="shared" si="23"/>
        <v>1</v>
      </c>
      <c r="EA17" s="177">
        <f t="shared" si="23"/>
        <v>1</v>
      </c>
      <c r="EB17" s="177">
        <f t="shared" si="23"/>
        <v>1</v>
      </c>
      <c r="EC17" s="177">
        <f t="shared" si="23"/>
        <v>0</v>
      </c>
      <c r="ED17" s="177">
        <f t="shared" si="23"/>
        <v>0</v>
      </c>
      <c r="EE17" s="177">
        <f t="shared" si="23"/>
        <v>0</v>
      </c>
      <c r="EF17" s="177">
        <f t="shared" si="23"/>
        <v>0</v>
      </c>
      <c r="EG17" s="177">
        <f t="shared" si="23"/>
        <v>0</v>
      </c>
      <c r="EH17" s="177">
        <f t="shared" si="24"/>
        <v>0</v>
      </c>
      <c r="EI17" s="177">
        <f t="shared" si="24"/>
        <v>0</v>
      </c>
      <c r="EJ17" s="177">
        <f t="shared" si="24"/>
        <v>0</v>
      </c>
      <c r="EK17" s="177">
        <f t="shared" si="24"/>
        <v>0</v>
      </c>
      <c r="EL17" s="177">
        <f t="shared" si="24"/>
        <v>0</v>
      </c>
      <c r="EM17" s="177">
        <f t="shared" si="24"/>
        <v>0</v>
      </c>
      <c r="EN17" s="177">
        <f t="shared" si="24"/>
        <v>0</v>
      </c>
      <c r="EO17" s="177">
        <f t="shared" si="24"/>
        <v>0</v>
      </c>
      <c r="EP17" s="177">
        <f t="shared" si="24"/>
        <v>0</v>
      </c>
      <c r="EQ17" s="177">
        <f t="shared" si="24"/>
        <v>0</v>
      </c>
      <c r="ER17" s="177">
        <f t="shared" si="25"/>
        <v>0</v>
      </c>
      <c r="ES17" s="177">
        <f t="shared" si="25"/>
        <v>0</v>
      </c>
      <c r="ET17" s="177">
        <f t="shared" si="25"/>
        <v>0</v>
      </c>
      <c r="EU17" s="177">
        <f t="shared" si="25"/>
        <v>0</v>
      </c>
      <c r="EV17" s="177">
        <f t="shared" si="25"/>
        <v>0</v>
      </c>
      <c r="EW17" s="177">
        <f t="shared" si="25"/>
        <v>0</v>
      </c>
      <c r="EX17" s="177">
        <f t="shared" si="25"/>
        <v>0</v>
      </c>
      <c r="EY17" s="177">
        <f t="shared" si="25"/>
        <v>0</v>
      </c>
      <c r="EZ17" s="177">
        <f t="shared" si="25"/>
        <v>0</v>
      </c>
      <c r="FA17" s="177">
        <f t="shared" si="25"/>
        <v>0</v>
      </c>
      <c r="FB17" s="177">
        <f t="shared" si="26"/>
        <v>0</v>
      </c>
      <c r="FC17" s="177">
        <f t="shared" si="26"/>
        <v>0</v>
      </c>
      <c r="FD17" s="177">
        <f t="shared" si="26"/>
        <v>0</v>
      </c>
      <c r="FE17" s="177">
        <f t="shared" si="26"/>
        <v>0</v>
      </c>
      <c r="FF17" s="177">
        <f t="shared" si="26"/>
        <v>0</v>
      </c>
      <c r="FG17" s="177">
        <f t="shared" si="26"/>
        <v>0</v>
      </c>
      <c r="FH17" s="177">
        <f t="shared" si="26"/>
        <v>0</v>
      </c>
      <c r="FI17" s="177">
        <f t="shared" si="26"/>
        <v>0</v>
      </c>
      <c r="FJ17" s="177">
        <f t="shared" si="26"/>
        <v>0</v>
      </c>
      <c r="FK17" s="177">
        <f t="shared" si="26"/>
        <v>0</v>
      </c>
      <c r="FL17" s="177">
        <f t="shared" si="27"/>
        <v>0</v>
      </c>
      <c r="FM17" s="177">
        <f t="shared" si="27"/>
        <v>0</v>
      </c>
      <c r="FN17" s="177">
        <f t="shared" si="27"/>
        <v>0</v>
      </c>
      <c r="FO17" s="177">
        <f t="shared" si="27"/>
        <v>0</v>
      </c>
      <c r="FP17" s="177">
        <f t="shared" si="27"/>
        <v>0</v>
      </c>
      <c r="FQ17" s="177">
        <f t="shared" si="27"/>
        <v>0</v>
      </c>
      <c r="FR17" s="177">
        <f t="shared" si="27"/>
        <v>0</v>
      </c>
      <c r="FS17" s="177">
        <f t="shared" si="27"/>
        <v>0</v>
      </c>
      <c r="FT17" s="177">
        <f t="shared" si="27"/>
        <v>0</v>
      </c>
      <c r="FU17" s="177">
        <f t="shared" si="27"/>
        <v>0</v>
      </c>
      <c r="FV17" s="177">
        <f t="shared" si="27"/>
        <v>0</v>
      </c>
      <c r="FW17" s="177">
        <f t="shared" si="27"/>
        <v>0</v>
      </c>
      <c r="FX17" s="177">
        <f t="shared" si="27"/>
        <v>0</v>
      </c>
      <c r="FY17" s="177">
        <f t="shared" si="27"/>
        <v>0</v>
      </c>
      <c r="FZ17" s="177">
        <f t="shared" si="27"/>
        <v>0</v>
      </c>
      <c r="GA17" s="177"/>
      <c r="GB17" s="229">
        <f t="shared" si="20"/>
        <v>75</v>
      </c>
      <c r="GC17" s="229">
        <f t="shared" si="21"/>
        <v>13</v>
      </c>
      <c r="GD17" s="174">
        <f>SUMIF('One Day 12-04-21 Scots'!$B$11:$B$24,$C17,'One Day 12-04-21 Scots'!$AU$11:$AU$24)</f>
        <v>0</v>
      </c>
      <c r="GE17" s="174">
        <f>SUMIF('One Day 12-04-21 Scots'!$B$11:$B$24,$C17,'One Day 12-04-21 Scots'!$AV$11:$AV$24)</f>
        <v>0</v>
      </c>
      <c r="GF17" s="174">
        <f>SUMIF('One Day 12-04-21 Scots'!$B$11:$B$24,$C17,'One Day 12-04-21 Scots'!$AW$11:$AW$24)</f>
        <v>0</v>
      </c>
      <c r="GG17" s="174">
        <f>SUMIF('One Day 12-04-21 Scots'!$B$11:$B$24,$C17,'One Day 12-04-21 Scots'!$AX$11:$AX$24)</f>
        <v>0</v>
      </c>
      <c r="GH17" s="174">
        <f>SUMIF('One Day 12-04-21 Scots'!$B$11:$B$24,$C17,'One Day 12-04-21 Scots'!$AY$11:$AY$24)</f>
        <v>0</v>
      </c>
      <c r="GI17" s="174">
        <f>SUMIF('One Day 12-04-21 Thistles'!$B$11:$B$25,$C17,'One Day 12-04-21 Thistles'!$AU$11:$AU$25)</f>
        <v>0</v>
      </c>
      <c r="GJ17" s="174">
        <f>SUMIF('One Day 12-04-21 Thistles'!$B$11:$B$25,$C17,'One Day 12-04-21 Thistles'!$AV$11:$AV$25)</f>
        <v>0</v>
      </c>
      <c r="GK17" s="174">
        <f>SUMIF('One Day 12-04-21 Thistles'!$B$11:$B$25,$C17,'One Day 12-04-21 Thistles'!$AW$11:$AW$25)</f>
        <v>0</v>
      </c>
      <c r="GL17" s="174">
        <f>SUMIF('One Day 12-04-21 Thistles'!$B$11:$B$25,$C17,'One Day 12-04-21 Thistles'!$AX$11:$AX$25)</f>
        <v>0</v>
      </c>
      <c r="GM17" s="174">
        <f>SUMIF('One Day 12-04-21 Thistles'!$B$11:$B$25,$C17,'One Day 12-04-21 Thistles'!$AY$11:$AY$25)</f>
        <v>0</v>
      </c>
      <c r="GN17" s="174">
        <f>SUMIF('Chili One Day 2-12-22 Scots'!$B$11:$B$27,$C17,'Chili One Day 2-12-22 Scots'!$AU$11:$AU$27)</f>
        <v>0</v>
      </c>
      <c r="GO17" s="174">
        <f>SUMIF('Chili One Day 2-12-22 Scots'!$B$11:$B$27,$C17,'Chili One Day 2-12-22 Scots'!$AV$11:$AV$27)</f>
        <v>0</v>
      </c>
      <c r="GP17" s="174">
        <f>SUMIF('Chili One Day 2-12-22 Scots'!$B$11:$B$27,$C17,'Chili One Day 2-12-22 Scots'!$AW$11:$AW$27)</f>
        <v>0</v>
      </c>
      <c r="GQ17" s="174">
        <f>SUMIF('Chili One Day 2-12-22 Scots'!$B$11:$B$27,$C17,'Chili One Day 2-12-22 Scots'!$AX$11:$AX$27)</f>
        <v>0</v>
      </c>
      <c r="GR17" s="174">
        <f>SUMIF('Chili One Day 2-12-22 Scots'!$B$11:$B$27,$C17,'Chili One Day 2-12-22 Scots'!$AY$11:$AY$27)</f>
        <v>0</v>
      </c>
      <c r="GS17" s="174">
        <f>SUMIF('Chili One Day 2-12-22 Thistles'!$B$11:$B$27,$C17,'Chili One Day 2-12-22 Thistles'!$AU$11:$AU$27)</f>
        <v>6</v>
      </c>
      <c r="GT17" s="174">
        <f>SUMIF('Chili One Day 2-12-22 Thistles'!$B$11:$B$27,$C17,'Chili One Day 2-12-22 Thistles'!$AV$11:$AV$27)</f>
        <v>3</v>
      </c>
      <c r="GU17" s="174">
        <f>SUMIF('Chili One Day 2-12-22 Thistles'!$B$11:$B$27,$C17,'Chili One Day 2-12-22 Thistles'!$AW$11:$AW$27)</f>
        <v>4</v>
      </c>
      <c r="GV17" s="174">
        <f>SUMIF('Chili One Day 2-12-22 Thistles'!$B$11:$B$27,$C17,'Chili One Day 2-12-22 Thistles'!$AX$11:$AX$27)</f>
        <v>0</v>
      </c>
      <c r="GW17" s="174">
        <f>SUMIF('Chili One Day 2-12-22 Thistles'!$B$11:$B$27,$C17,'Chili One Day 2-12-22 Thistles'!$AY$11:$AY$27)</f>
        <v>0</v>
      </c>
      <c r="GX17" s="174">
        <f>SUMIF('Ironman One Day 3-5-22 FS'!$B$11:$B$26,$C17,'Ironman One Day 3-5-22 FS'!$AU$11:$AU$26)</f>
        <v>0</v>
      </c>
      <c r="GY17" s="174">
        <f>SUMIF('Ironman One Day 3-5-22 FS'!$B$11:$B$26,$C17,'Ironman One Day 3-5-22 FS'!$AV$11:$AV$26)</f>
        <v>0</v>
      </c>
      <c r="GZ17" s="174">
        <f>SUMIF('Ironman One Day 3-5-22 FS'!$B$11:$B$26,$C17,'Ironman One Day 3-5-22 FS'!$AW$11:$AW$26)</f>
        <v>0</v>
      </c>
      <c r="HA17" s="174">
        <f>SUMIF('Ironman One Day 3-5-22 FS'!$B$11:$B$26,$C17,'Ironman One Day 3-5-22 FS'!$AX$11:$AX$26)</f>
        <v>0</v>
      </c>
      <c r="HB17" s="174">
        <f>SUMIF('Ironman One Day 3-5-22 FS'!$B$11:$B$26,$C17,'Ironman One Day 3-5-22 FS'!$AY$11:$AY$26)</f>
        <v>0</v>
      </c>
      <c r="HC17" s="174">
        <f>SUMIF('Ironman One Day 3-5-22 420'!$B$11:$B$26,$C17,'Ironman One Day 3-5-22 420'!$AU$11:$AU$26)</f>
        <v>0</v>
      </c>
      <c r="HD17" s="174">
        <f>SUMIF('Ironman One Day 3-5-22 420'!$B$11:$B$26,$C17,'Ironman One Day 3-5-22 420'!$AV$11:$AV$26)</f>
        <v>0</v>
      </c>
      <c r="HE17" s="174">
        <f>SUMIF('Ironman One Day 3-5-22 420'!$B$11:$B$26,$C17,'Ironman One Day 3-5-22 420'!$AW$11:$AW$26)</f>
        <v>0</v>
      </c>
      <c r="HF17" s="174">
        <f>SUMIF('Ironman One Day 3-5-22 420'!$B$11:$B$26,$C17,'Ironman One Day 3-5-22 420'!$AX$11:$AX$26)</f>
        <v>0</v>
      </c>
      <c r="HG17" s="174">
        <f>SUMIF('Ironman One Day 3-5-22 420'!$B$11:$B$26,$C17,'Ironman One Day 3-5-22 420'!$AY$11:$AY$26)</f>
        <v>0</v>
      </c>
      <c r="HH17" s="174">
        <f>SUMIF('Easter One Day 4-16-22 FS'!$B$11:$B$25,$C17,'Easter One Day 4-16-22 FS'!$AU$11:$AU$25)</f>
        <v>0</v>
      </c>
      <c r="HI17" s="174">
        <f>SUMIF('Easter One Day 4-16-22 FS'!$B$11:$B$25,$C17,'Easter One Day 4-16-22 FS'!$AV$11:$AV$25)</f>
        <v>0</v>
      </c>
      <c r="HJ17" s="174">
        <f>SUMIF('Easter One Day 4-16-22 FS'!$B$11:$B$25,$C17,'Easter One Day 4-16-22 FS'!$AW$11:$AW$25)</f>
        <v>0</v>
      </c>
      <c r="HK17" s="174">
        <f>SUMIF('Easter One Day 4-16-22 FS'!$B$11:$B$25,$C17,'Easter One Day 4-16-22 FS'!$AX$11:$AX$25)</f>
        <v>0</v>
      </c>
      <c r="HL17" s="174">
        <f>SUMIF('Easter One Day 4-16-22 FS'!$B$11:$B$25,$C17,'Easter One Day 4-16-22 FS'!$AY$11:$AY$25)</f>
        <v>0</v>
      </c>
      <c r="HM17" s="174">
        <f>SUMIF('Easter One Day 4-16-22 TH'!$B$11:$B$25,$C17,'Easter One Day 4-16-22 TH'!$AU$11:$AU$25)</f>
        <v>0</v>
      </c>
      <c r="HN17" s="174">
        <f>SUMIF('Easter One Day 4-16-22 TH'!$B$11:$B$25,$C17,'Easter One Day 4-16-22 TH'!$AV$11:$AV$25)</f>
        <v>0</v>
      </c>
      <c r="HO17" s="174">
        <f>SUMIF('Easter One Day 4-16-22 TH'!$B$11:$B$25,$C17,'Easter One Day 4-16-22 TH'!$AW$11:$AW$25)</f>
        <v>0</v>
      </c>
      <c r="HP17" s="174">
        <f>SUMIF('Easter One Day 4-16-22 TH'!$B$11:$B$25,$C17,'Easter One Day 4-16-22 TH'!$AX$11:$AX$25)</f>
        <v>0</v>
      </c>
      <c r="HQ17" s="174">
        <f>SUMIF('Easter One Day 4-16-22 TH'!$B$11:$B$25,$C17,'Easter One Day 4-16-22 TH'!$AY$11:$AY$25)</f>
        <v>0</v>
      </c>
      <c r="HR17" s="174">
        <f>SUMIF('Long Distance Race 5-7-22'!$B$11:$B$25,$C17,'Long Distance Race 5-7-22'!$AU$11:$AU$25)</f>
        <v>1</v>
      </c>
      <c r="HS17" s="174">
        <f>SUMIF('Long Distance Race 5-7-22'!$B$11:$B$18,$C17,'Long Distance Race 5-7-22'!$AV$11:$AV$18)</f>
        <v>0</v>
      </c>
      <c r="HT17" s="174">
        <f>SUMIF('Long Distance Race 5-7-22'!$B$11:$B$18,$C17,'Long Distance Race 5-7-22'!$AW$11:$AW$18)</f>
        <v>0</v>
      </c>
      <c r="HU17" s="174">
        <f>SUMIF('Long Distance Race 5-7-22'!$B$11:$B$18,$C17,'Long Distance Race 5-7-22'!$AX$11:$AX$18)</f>
        <v>0</v>
      </c>
      <c r="HV17" s="174">
        <f>SUMIF('Long Distance Race 5-7-22'!$B$11:$B$18,$C17,'Long Distance Race 5-7-22'!$AY$11:$AY$18)</f>
        <v>0</v>
      </c>
      <c r="HW17" s="174">
        <f>SUMIF('Memorial Day Regatta 5-28-22 Op'!$B$11:$B$25,$C17,'Memorial Day Regatta 5-28-22 Op'!$AU$11:$AU$25)</f>
        <v>0</v>
      </c>
      <c r="HX17" s="174">
        <f>SUMIF('Memorial Day Regatta 5-28-22 Op'!$B$11:$B$18,$C17,'Memorial Day Regatta 5-28-22 Op'!$AV$11:$AV$18)</f>
        <v>0</v>
      </c>
      <c r="HY17" s="174">
        <f>SUMIF('Memorial Day Regatta 5-28-22 Op'!$B$11:$B$18,$C17,'Memorial Day Regatta 5-28-22 Op'!$AW$11:$AW$18)</f>
        <v>0</v>
      </c>
      <c r="HZ17" s="174">
        <f>SUMIF('Memorial Day Regatta 5-28-22 Op'!$B$11:$B$18,$C17,'Memorial Day Regatta 5-28-22 Op'!$AX$11:$AX$18)</f>
        <v>0</v>
      </c>
      <c r="IA17" s="174">
        <f>SUMIF('Memorial Day Regatta 5-28-22 Op'!$B$11:$B$18,$C17,'Memorial Day Regatta 5-28-22 Op'!$AY$11:$AY$18)</f>
        <v>0</v>
      </c>
      <c r="IB17" s="174">
        <f>SUMIF('Caldwell Cup 6-25-22 TH'!$B$11:$B$25,$C17,'Caldwell Cup 6-25-22 TH'!$AU$11:$AU$25)</f>
        <v>6</v>
      </c>
      <c r="IC17" s="174">
        <f>SUMIF('Caldwell Cup 6-25-22 TH'!$B$11:$B$25,$C17,'Caldwell Cup 6-25-22 TH'!$AV$11:$AV$25)</f>
        <v>4</v>
      </c>
      <c r="ID17" s="174">
        <f>SUMIF('Caldwell Cup 6-25-22 TH'!$B$11:$B$25,$C17,'Caldwell Cup 6-25-22 TH'!$AW$11:$AW$25)</f>
        <v>5</v>
      </c>
      <c r="IE17" s="174">
        <f>SUMIF('Caldwell Cup 6-25-22 TH'!$B$11:$B$25,$C17,'Caldwell Cup 6-25-22 TH'!$AX$11:$AX$25)</f>
        <v>10</v>
      </c>
      <c r="IF17" s="174">
        <f>SUMIF('Caldwell Cup 6-25-22 TH'!$B$11:$B$25,$C17,'Caldwell Cup 6-25-22 TH'!$AY$11:$AY$25)</f>
        <v>0</v>
      </c>
      <c r="IG17" s="174">
        <f>SUMIF('Caldwell Cup 6-25-22 FS'!$B$11:$B$21,$C17,'Caldwell Cup 6-25-22 FS'!$AU$11:$AU$21)</f>
        <v>0</v>
      </c>
      <c r="IH17" s="174">
        <f>SUMIF('Caldwell Cup 6-25-22 FS'!$B$11:$B$21,$C17,'Caldwell Cup 6-25-22 FS'!$AV$11:$AV$21)</f>
        <v>0</v>
      </c>
      <c r="II17" s="174">
        <f>SUMIF('Caldwell Cup 6-25-22 FS'!$B$11:$B$21,$C17,'Caldwell Cup 6-25-22 FS'!$AW$11:$AW$21)</f>
        <v>0</v>
      </c>
      <c r="IJ17" s="174">
        <f>SUMIF('Caldwell Cup 6-25-22 FS'!$B$11:$B$21,$C17,'Caldwell Cup 6-25-22 FS'!$AX$11:$AX$21)</f>
        <v>0</v>
      </c>
      <c r="IK17" s="174">
        <f>SUMIF('Caldwell Cup 6-25-22 FS'!$B$11:$B$21,$C17,'Caldwell Cup 6-25-22 FS'!$AY$11:$AY$21)</f>
        <v>0</v>
      </c>
      <c r="IL17" s="174">
        <f>SUMIF('Caldwell Cup 6-25-22 Lasers'!$B$11:$B$23,$C17,'Caldwell Cup 6-25-22 Lasers'!$AU$11:$AU$23)</f>
        <v>0</v>
      </c>
      <c r="IM17" s="174">
        <f>SUMIF('Caldwell Cup 6-25-22 Lasers'!$B$11:$B$23,$C17,'Caldwell Cup 6-25-22 Lasers'!$AV$11:$AV$23)</f>
        <v>0</v>
      </c>
      <c r="IN17" s="174">
        <f>SUMIF('Caldwell Cup 6-25-22 Lasers'!$B$11:$B$23,$C17,'Caldwell Cup 6-25-22 Lasers'!$AW$11:$AW$23)</f>
        <v>0</v>
      </c>
      <c r="IO17" s="174">
        <f>SUMIF('Caldwell Cup 6-25-22 Lasers'!$B$11:$B$23,$C17,'Caldwell Cup 6-25-22 Lasers'!$AX$11:$AX$23)</f>
        <v>0</v>
      </c>
      <c r="IP17" s="174">
        <f>SUMIF('Caldwell Cup 6-25-22 Lasers'!$B$11:$B$23,$C17,'Caldwell Cup 6-25-22 Lasers'!$AY$11:$AY$23)</f>
        <v>0</v>
      </c>
      <c r="IQ17" s="174">
        <f>SUMIF('Labor Day Regatta 9-3-22 FS'!$B$11:$B$30,$C17,'Labor Day Regatta 9-3-22 FS'!$AU$11:$AU$30)</f>
        <v>0</v>
      </c>
      <c r="IR17" s="174">
        <f>SUMIF('Labor Day Regatta 9-3-22 FS'!$B$11:$B$30,$C17,'Labor Day Regatta 9-3-22 FS'!$AV$11:$AV$30)</f>
        <v>0</v>
      </c>
      <c r="IS17" s="174">
        <f>SUMIF('Labor Day Regatta 9-3-22 FS'!$B$11:$B$30,$C17,'Labor Day Regatta 9-3-22 FS'!$AW$11:$AW$30)</f>
        <v>0</v>
      </c>
      <c r="IT17" s="174">
        <f>SUMIF('Labor Day Regatta 9-3-22 FS'!$B$11:$B$30,$C17,'Labor Day Regatta 9-3-22 FS'!$AX$11:$AX$30)</f>
        <v>0</v>
      </c>
      <c r="IU17" s="174">
        <f>SUMIF('Labor Day Regatta 9-3-22 FS'!$B$11:$B$30,$C17,'Labor Day Regatta 9-3-22 FS'!$AY$11:$AY$30)</f>
        <v>0</v>
      </c>
      <c r="IV17" s="174">
        <f>SUMIF('2022-09-17 Leukemia Cup FS'!$B$11:$B$26,$C17,'2022-09-17 Leukemia Cup FS'!$AU$11:$AU$26)</f>
        <v>0</v>
      </c>
      <c r="IW17" s="174">
        <f>SUMIF('2022-09-17 Leukemia Cup FS'!$B$11:$B$26,$C17,'2022-09-17 Leukemia Cup FS'!$AV$11:$AV$26)</f>
        <v>0</v>
      </c>
      <c r="IX17" s="174">
        <f>SUMIF('2022-09-17 Leukemia Cup FS'!$B$11:$B$26,$C17,'2022-09-17 Leukemia Cup FS'!$AW$11:$AW$26)</f>
        <v>0</v>
      </c>
      <c r="IY17" s="174">
        <f>SUMIF('2022-09-17 Leukemia Cup FS'!$B$11:$B$26,$C17,'2022-09-17 Leukemia Cup FS'!$AX$11:$AX$26)</f>
        <v>0</v>
      </c>
      <c r="IZ17" s="174">
        <f>SUMIF('2022-09-17 Leukemia Cup FS'!$B$11:$B$26,$C17,'2022-09-17 Leukemia Cup FS'!$AY$11:$AY$26)</f>
        <v>0</v>
      </c>
      <c r="JA17" s="174">
        <f>SUMIF('2022-09-17 Leukemia Cup TH'!$B$11:$B$28,$C17,'2022-09-17 Leukemia Cup TH'!$AU$11:$AU$28)</f>
        <v>0</v>
      </c>
      <c r="JB17" s="174">
        <f>SUMIF('2022-09-17 Leukemia Cup TH'!$B$11:$B$28,$C17,'2022-09-17 Leukemia Cup TH'!$AV$11:$AV$28)</f>
        <v>5</v>
      </c>
      <c r="JC17" s="174">
        <f>SUMIF('2022-09-17 Leukemia Cup TH'!$B$11:$B$28,$C17,'2022-09-17 Leukemia Cup TH'!$AW$11:$AW$28)</f>
        <v>0</v>
      </c>
      <c r="JD17" s="174">
        <f>SUMIF('2022-09-17 Leukemia Cup TH'!$B$11:$B$28,$C17,'2022-09-17 Leukemia Cup TH'!$AX$11:$AX$28)</f>
        <v>0</v>
      </c>
      <c r="JE17" s="174">
        <f>SUMIF('2022-09-17 Leukemia Cup TH'!$B$11:$B$28,$C17,'2022-09-17 Leukemia Cup TH'!$AY$11:$AY$28)</f>
        <v>0</v>
      </c>
      <c r="JF17" s="174">
        <f>SUMIF('Smith-Berry LDR 9-24-22'!$B$11:$B$30,$C17,'Smith-Berry LDR 9-24-22'!$AU$11:$AU$30)</f>
        <v>0</v>
      </c>
      <c r="JG17" s="174">
        <f>SUMIF('Smith-Berry LDR 9-24-22'!$B$11:$B$30,$C17,'Smith-Berry LDR 9-24-22'!$AV$11:$AV$30)</f>
        <v>0</v>
      </c>
      <c r="JH17" s="174">
        <f>SUMIF('Smith-Berry LDR 9-24-22'!$B$11:$B$30,$C17,'Smith-Berry LDR 9-24-22'!$AW$11:$AW$30)</f>
        <v>0</v>
      </c>
      <c r="JI17" s="174">
        <f>SUMIF('Smith-Berry LDR 9-24-22'!$B$11:$B$30,$C17,'Smith-Berry LDR 9-24-22'!$AX$11:$AX$30)</f>
        <v>0</v>
      </c>
      <c r="JJ17" s="174">
        <f>SUMIF('Smith-Berry LDR 9-24-22'!$B$11:$B$30,$C17,'Smith-Berry LDR 9-24-22'!$AY$11:$AY$30)</f>
        <v>0</v>
      </c>
      <c r="JK17" s="174">
        <f>SUMIF('Great Scot 10-1-22 Cham'!$B$11:$B$38,$C17,'Great Scot 10-1-22 Cham'!$AU$11:$AU$38)</f>
        <v>0</v>
      </c>
      <c r="JL17" s="174">
        <f>SUMIF('Great Scot 10-1-22 Cham'!$B$11:$B$38,$C17,'Great Scot 10-1-22 Cham'!$AV$11:$AV$38)</f>
        <v>0</v>
      </c>
      <c r="JM17" s="174">
        <f>SUMIF('Great Scot 10-1-22 Cham'!$B$11:$B$38,$C17,'Great Scot 10-1-22 Cham'!$AW$11:$AW$38)</f>
        <v>0</v>
      </c>
      <c r="JN17" s="174">
        <f>SUMIF('Great Scot 10-1-22 Cham'!$B$11:$B$38,$C17,'Great Scot 10-1-22 Cham'!$AX$11:$AX$38)</f>
        <v>0</v>
      </c>
      <c r="JO17" s="174">
        <f>SUMIF('Great Scot 10-1-22 Cham'!$B$11:$B$38,$C17,'Great Scot 10-1-22 Cham'!$AY$11:$AY$38)</f>
        <v>0</v>
      </c>
      <c r="JP17" s="174">
        <f>SUMIF('Great Scot 10-1-22 Chal'!$B$11:$B$28,$C17,'Great Scot 10-1-22 Chal'!$AU$11:$AU$28)</f>
        <v>0</v>
      </c>
      <c r="JQ17" s="174">
        <f>SUMIF('Great Scot 10-1-22 Chal'!$B$11:$B$28,$C17,'Great Scot 10-1-22 Chal'!$AV$11:$AV$28)</f>
        <v>0</v>
      </c>
      <c r="JR17" s="174">
        <f>SUMIF('Great Scot 10-1-22 Chal'!$B$11:$B$28,$C17,'Great Scot 10-1-22 Chal'!$AW$11:$AW$28)</f>
        <v>0</v>
      </c>
      <c r="JS17" s="174">
        <f>SUMIF('Great Scot 10-1-22 Chal'!$B$11:$B$28,$C17,'Great Scot 10-1-22 Chal'!$AX$11:$AX$28)</f>
        <v>0</v>
      </c>
      <c r="JT17" s="174">
        <f>SUMIF('Great Scot 10-1-22 Chal'!$B$11:$B$28,$C17,'Great Scot 10-1-22 Chal'!$AY$11:$AY$28)</f>
        <v>0</v>
      </c>
      <c r="JU17" s="174">
        <f>SUMIF('Great Pumpkin Regatta 10-15-22'!$B$11:$B$54,$C17,'Great Pumpkin Regatta 10-15-22'!$AU$11:$AU$54)</f>
        <v>7</v>
      </c>
      <c r="JV17" s="174">
        <f>SUMIF('Great Pumpkin Regatta 10-15-22'!$B$11:$B$54,$C17,'Great Pumpkin Regatta 10-15-22'!$AV$11:$AV$54)</f>
        <v>7</v>
      </c>
      <c r="JW17" s="174">
        <f>SUMIF('Great Pumpkin Regatta 10-15-22'!$B$11:$B$54,$C17,'Great Pumpkin Regatta 10-15-22'!$AW$11:$AW$54)</f>
        <v>10</v>
      </c>
      <c r="JX17" s="174">
        <f>SUMIF('Great Pumpkin Regatta 10-15-22'!$B$11:$B$54,$C17,'Great Pumpkin Regatta 10-15-22'!$AX$11:$AX$54)</f>
        <v>7</v>
      </c>
      <c r="JY17" s="174">
        <f>SUMIF('Great Pumpkin Regatta 10-15-22'!$B$11:$B$54,$C17,'Great Pumpkin Regatta 10-15-22'!$AY$11:$AY$54)</f>
        <v>0</v>
      </c>
      <c r="JZ17" s="174">
        <f>SUMIF('One Day Regatta 10-29-22 FS'!$B$11:$B$19,$C17,'One Day Regatta 10-29-22 FS'!$AU$11:$AU$19)</f>
        <v>0</v>
      </c>
      <c r="KA17" s="174">
        <f>SUMIF('One Day Regatta 10-29-22 FS'!$B$11:$B$19,$C17,'One Day Regatta 10-29-22 FS'!$AV$11:$AV$19)</f>
        <v>0</v>
      </c>
      <c r="KB17" s="174">
        <f>SUMIF('One Day Regatta 10-29-22 FS'!$B$11:$B$19,$C17,'One Day Regatta 10-29-22 FS'!$AW$11:$AW$19)</f>
        <v>0</v>
      </c>
      <c r="KC17" s="174">
        <f>SUMIF('One Day Regatta 10-29-22 FS'!$B$11:$B$19,$C17,'One Day Regatta 10-29-22 FS'!$AX$11:$AX$19)</f>
        <v>0</v>
      </c>
      <c r="KD17" s="174">
        <f>SUMIF('One Day Regatta 10-29-22 FS'!$B$11:$B$19,$C17,'One Day Regatta 10-29-22 FS'!$AY$11:$AY$19)</f>
        <v>0</v>
      </c>
    </row>
    <row r="18" spans="1:290" ht="15" customHeight="1" x14ac:dyDescent="0.2">
      <c r="A18" s="400" t="s">
        <v>1369</v>
      </c>
      <c r="B18" s="134">
        <f t="shared" si="8"/>
        <v>13</v>
      </c>
      <c r="C18" s="170" t="s">
        <v>153</v>
      </c>
      <c r="D18" s="171">
        <f t="shared" si="9"/>
        <v>13</v>
      </c>
      <c r="E18" s="172">
        <f t="shared" si="10"/>
        <v>36</v>
      </c>
      <c r="F18" s="171">
        <f t="shared" si="11"/>
        <v>36</v>
      </c>
      <c r="G18" s="171">
        <v>0</v>
      </c>
      <c r="H18" s="171">
        <f t="shared" si="12"/>
        <v>36</v>
      </c>
      <c r="I18" s="173">
        <f t="shared" si="13"/>
        <v>2.7692307692307693E-2</v>
      </c>
      <c r="J18" s="173"/>
      <c r="K18" s="174">
        <f>SUMIF('Saturday Race 11-06-21'!$B$11:$B$21,$C18,'Saturday Race 11-06-21'!$AU$11:$AU$21)</f>
        <v>0</v>
      </c>
      <c r="L18" s="174">
        <f>SUMIF('Saturday Race 11-06-21'!$B$11:$B$21,$C18,'Saturday Race 11-06-21'!$AV$11:$AV$21)</f>
        <v>0</v>
      </c>
      <c r="M18" s="174">
        <f>SUMIF('Saturday Race 11-06-21'!$B$11:$B$21,$C18,'Saturday Race 11-06-21'!$AW$11:$AW$21)</f>
        <v>0</v>
      </c>
      <c r="N18" s="174">
        <f>SUMIF('Saturday Race 11-06-21'!$B$11:$B$21,$C18,'Saturday Race 11-06-21'!$AX$11:$AX$21)</f>
        <v>0</v>
      </c>
      <c r="O18" s="174">
        <f>SUMIF('Saturday Race 11-06-21'!$B$11:$B$21,$C18,'Saturday Race 11-06-21'!$AY$11:$AY$21)</f>
        <v>0</v>
      </c>
      <c r="P18" s="174">
        <f>SUMIF('Saturday Race 11-20-21'!$B$11:$B$20,$C18,'Saturday Race 11-20-21'!$AU$11:$AU$20)</f>
        <v>0</v>
      </c>
      <c r="Q18" s="174">
        <f>SUMIF('Saturday Race 11-20-21'!$B$11:$B$20,$C18,'Saturday Race 11-20-21'!$AV$11:$AV$20)</f>
        <v>0</v>
      </c>
      <c r="R18" s="174">
        <f>SUMIF('Saturday Race 11-20-21'!$B$11:$B$20,$C18,'Saturday Race 11-20-21'!$AW$11:$AW$20)</f>
        <v>0</v>
      </c>
      <c r="S18" s="174">
        <f>SUMIF('Saturday Race 11-20-21'!$B$11:$B$20,$C18,'Saturday Race 11-20-21'!$AX$11:$AX$20)</f>
        <v>0</v>
      </c>
      <c r="T18" s="174">
        <f>SUMIF('Saturday Race 11-20-21'!$B$11:$B$20,$C18,'Saturday Race 11-20-21'!$AY$11:$AY$20)</f>
        <v>0</v>
      </c>
      <c r="U18" s="174">
        <f>SUMIF('Saturday Race 1-08-22'!$B$11:$B$20,$C18,'Saturday Race 1-08-22'!$AU$11:$AU$20)</f>
        <v>0</v>
      </c>
      <c r="V18" s="174">
        <f>SUMIF('Saturday Race 1-08-22'!$B$11:$B$20,$C18,'Saturday Race 1-08-22'!$AV$11:$AV$20)</f>
        <v>0</v>
      </c>
      <c r="W18" s="174">
        <f>SUMIF('Saturday Race 1-08-22'!$B$11:$B$20,$C18,'Saturday Race 1-08-22'!$AW$11:$AW$20)</f>
        <v>0</v>
      </c>
      <c r="X18" s="174">
        <f>SUMIF('Saturday Race 1-08-22'!$B$11:$B$20,$C18,'Saturday Race 1-08-22'!$AX$11:$AX$20)</f>
        <v>0</v>
      </c>
      <c r="Y18" s="174">
        <f>SUMIF('Saturday Race 1-08-22'!$B$11:$B$20,$C18,'Saturday Race 1-08-22'!$AY$11:$AY$20)</f>
        <v>0</v>
      </c>
      <c r="Z18" s="174">
        <f>SUMIF('Saturday Race 1-22-22'!$B$11:$B$20,$C18,'Saturday Race 1-22-22'!$AU$11:$AU$20)</f>
        <v>0</v>
      </c>
      <c r="AA18" s="174">
        <f>SUMIF('Saturday Race 1-22-22'!$B$11:$B$20,$C18,'Saturday Race 1-22-22'!$AV$11:$AV$20)</f>
        <v>0</v>
      </c>
      <c r="AB18" s="174">
        <f>SUMIF('Saturday Race 1-22-22'!$B$11:$B$20,$C18,'Saturday Race 1-22-22'!$AW$11:$AW$20)</f>
        <v>0</v>
      </c>
      <c r="AC18" s="174">
        <f>SUMIF('Saturday Race 1-22-22'!$B$11:$B$20,$C18,'Saturday Race 1-22-22'!$AX$11:$AX$20)</f>
        <v>0</v>
      </c>
      <c r="AD18" s="174">
        <f>SUMIF('Saturday Race 1-22-22'!$B$11:$B$20,$C18,'Saturday Race 1-22-22'!$AY$11:$AY$20)</f>
        <v>0</v>
      </c>
      <c r="AE18" s="174">
        <f>SUMIF('Sunday Race 2-6-22'!$B$11:$B$20,$C18,'Sunday Race 2-6-22'!$AU$11:$AU$20)</f>
        <v>0</v>
      </c>
      <c r="AF18" s="174">
        <f>SUMIF('Sunday Race 2-6-22'!$B$11:$B$20,$C18,'Sunday Race 2-6-22'!$AV$11:$AV$20)</f>
        <v>0</v>
      </c>
      <c r="AG18" s="174">
        <f>SUMIF('Sunday Race 2-6-22'!$B$11:$B$20,$C18,'Sunday Race 2-6-22'!$AW$11:$AW$20)</f>
        <v>0</v>
      </c>
      <c r="AH18" s="174">
        <f>SUMIF('Sunday Race 2-6-22'!$B$11:$B$20,$C18,'Sunday Race 2-6-22'!$AX$11:$AX$20)</f>
        <v>0</v>
      </c>
      <c r="AI18" s="174">
        <f>SUMIF('Sunday Race 2-6-22'!$B$11:$B$20,$C18,'Sunday Race 2-6-22'!$AY$11:$AY$20)</f>
        <v>0</v>
      </c>
      <c r="AJ18" s="174">
        <f>SUMIF('Sunday Race 2-20-22'!$B$11:$B$26,$C18,'Sunday Race 2-20-22'!$AU$11:$AU$26)</f>
        <v>0</v>
      </c>
      <c r="AK18" s="174">
        <f>SUMIF('Sunday Race 2-20-22'!$B$11:$B$26,$C18,'Sunday Race 2-20-22'!$AV$11:$AV$26)</f>
        <v>0</v>
      </c>
      <c r="AL18" s="174">
        <f>SUMIF('Sunday Race 2-20-22'!$B$11:$B$26,$C18,'Sunday Race 2-20-22'!$AW$11:$AW$26)</f>
        <v>0</v>
      </c>
      <c r="AM18" s="174">
        <f>SUMIF('Sunday Race 2-20-22'!$B$11:$B$26,$C18,'Sunday Race 2-20-22'!$AX$11:$AX$26)</f>
        <v>0</v>
      </c>
      <c r="AN18" s="174">
        <f>SUMIF('Sunday Race 2-20-22'!$B$11:$B$26,$C18,'Sunday Race 2-20-22'!$AY$11:$AY$26)</f>
        <v>0</v>
      </c>
      <c r="AO18" s="174">
        <f>SUMIF('Sunday Race 2-27-22'!$B$11:$B$20,$C18,'Sunday Race 2-27-22'!$AU$11:$AU$20)</f>
        <v>0</v>
      </c>
      <c r="AP18" s="174">
        <f>SUMIF('Sunday Race 2-27-22'!$B$11:$B$20,$C18,'Sunday Race 2-27-22'!$AV$11:$AV$20)</f>
        <v>0</v>
      </c>
      <c r="AQ18" s="174">
        <f>SUMIF('Sunday Race 2-27-22'!$B$11:$B$20,$C18,'Sunday Race 2-27-22'!$AW$11:$AW$20)</f>
        <v>0</v>
      </c>
      <c r="AR18" s="174">
        <f>SUMIF('Sunday Race 2-27-22'!$B$11:$B$20,$C18,'Sunday Race 2-27-22'!$AX$11:$AX$20)</f>
        <v>0</v>
      </c>
      <c r="AS18" s="174">
        <f>SUMIF('Sunday Race 2-27-22'!$B$11:$B$20,$C18,'Sunday Race 2-27-22'!$AY$11:$AY$20)</f>
        <v>0</v>
      </c>
      <c r="AT18" s="174">
        <f>SUMIF('Sunday Race 3-13-22'!$B$11:$B$25,$C18,'Sunday Race 3-13-22'!$AU$11:$AU$25)</f>
        <v>0</v>
      </c>
      <c r="AU18" s="174">
        <f>SUMIF('Sunday Race 3-13-22'!$B$11:$B$25,$C18,'Sunday Race 3-13-22'!$AV$11:$AV$25)</f>
        <v>0</v>
      </c>
      <c r="AV18" s="174">
        <f>SUMIF('Sunday Race 3-13-22'!$B$11:$B$25,$C18,'Sunday Race 3-13-22'!$AW$11:$AW$25)</f>
        <v>0</v>
      </c>
      <c r="AW18" s="174">
        <f>SUMIF('Sunday Race 3-13-22'!$B$11:$B$25,$C18,'Sunday Race 3-13-22'!$AX$11:$AX$25)</f>
        <v>0</v>
      </c>
      <c r="AX18" s="174">
        <f>SUMIF('Sunday Race 3-13-22'!$B$11:$B$25,$C18,'Sunday Race 3-13-22'!$AY$11:$AY$25)</f>
        <v>0</v>
      </c>
      <c r="AY18" s="174">
        <f>SUMIF('Saturday Race 3-19-22'!$B$11:$B$15,$C18,'Saturday Race 3-19-22'!$AU$11:$AU$15)</f>
        <v>0</v>
      </c>
      <c r="AZ18" s="174">
        <f>SUMIF('Saturday Race 3-19-22'!$B$11:$B$15,$C18,'Saturday Race 3-19-22'!$AV$11:$AV$15)</f>
        <v>0</v>
      </c>
      <c r="BA18" s="174">
        <f>SUMIF('Saturday Race 3-19-22'!$B$11:$B$15,$C18,'Saturday Race 3-19-22'!$AW$11:$AW$15)</f>
        <v>0</v>
      </c>
      <c r="BB18" s="174">
        <f>SUMIF('Saturday Race 3-19-22'!$B$11:$B$15,$C18,'Saturday Race 3-19-22'!$AX$11:$AX$15)</f>
        <v>0</v>
      </c>
      <c r="BC18" s="174">
        <f>SUMIF('Saturday Race 3-19-22'!$B$11:$B$15,$C18,'Saturday Race 3-19-22'!$AY$11:$AY$15)</f>
        <v>0</v>
      </c>
      <c r="BD18" s="174">
        <f>SUMIF('Sunday Races 4-10-22'!$B$11:$B$26,$C18,'Sunday Races 4-10-22'!$AU$11:$AU$26)</f>
        <v>0</v>
      </c>
      <c r="BE18" s="174">
        <f>SUMIF('Sunday Races 4-10-22'!$B$11:$B$26,$C18,'Sunday Races 4-10-22'!$AV$11:$AV$26)</f>
        <v>0</v>
      </c>
      <c r="BF18" s="174">
        <f>SUMIF('Sunday Races 4-10-22'!$B$11:$B$26,$C18,'Sunday Races 4-10-22'!$AW$11:$AW$26)</f>
        <v>0</v>
      </c>
      <c r="BG18" s="174">
        <f>SUMIF('Sunday Races 4-10-22'!$B$11:$B$26,$C18,'Sunday Races 4-10-22'!$AX$11:$AX$26)</f>
        <v>0</v>
      </c>
      <c r="BH18" s="174">
        <f>SUMIF('Sunday Races 4-10-22'!$B$11:$B$26,$C18,'Sunday Races 4-10-22'!$AY$11:$AY$26)</f>
        <v>0</v>
      </c>
      <c r="BI18" s="174">
        <f>SUMIF('Sunday Races 5-1-22'!$B$11:$B$28,$C18,'Sunday Races 5-1-22'!$AU$11:$AU$28)</f>
        <v>0</v>
      </c>
      <c r="BJ18" s="174">
        <f>SUMIF('Sunday Races 5-1-22'!$B$11:$B$28,$C18,'Sunday Races 5-1-22'!$AV$11:$AV$28)</f>
        <v>0</v>
      </c>
      <c r="BK18" s="174">
        <f>SUMIF('Sunday Races 5-1-22'!$B$11:$B$28,$C18,'Sunday Races 5-1-22'!$AW$11:$AW$28)</f>
        <v>0</v>
      </c>
      <c r="BL18" s="174">
        <f>SUMIF('Sunday Races 5-1-22'!$B$11:$B$28,$C18,'Sunday Races 5-1-22'!$AX$11:$AX$28)</f>
        <v>0</v>
      </c>
      <c r="BM18" s="174">
        <f>SUMIF('Sunday Races 5-1-22'!$B$11:$B$28,$C18,'Sunday Races 5-1-22'!$AY$11:$AY$28)</f>
        <v>0</v>
      </c>
      <c r="BN18" s="174">
        <f>SUMIF('Sunday Races 6-5-22'!$B$11:$B$28,$C18,'Sunday Races 6-5-22'!$AU$11:$AU$28)</f>
        <v>2</v>
      </c>
      <c r="BO18" s="174">
        <f>SUMIF('Sunday Races 6-5-22'!$B$11:$B$28,$C18,'Sunday Races 6-5-22'!$AV$11:$AV$28)</f>
        <v>4</v>
      </c>
      <c r="BP18" s="174">
        <f>SUMIF('Sunday Races 6-5-22'!$B$11:$B$28,$C18,'Sunday Races 6-5-22'!$AW$11:$AW$28)</f>
        <v>0</v>
      </c>
      <c r="BQ18" s="174">
        <f>SUMIF('Sunday Races 6-5-22'!$B$11:$B$28,$C18,'Sunday Races 6-5-22'!$AX$11:$AX$28)</f>
        <v>0</v>
      </c>
      <c r="BR18" s="174">
        <f>SUMIF('Sunday Races 6-5-22'!$B$11:$B$28,$C18,'Sunday Races 6-5-22'!$AY$11:$AY$28)</f>
        <v>0</v>
      </c>
      <c r="BS18" s="174">
        <f>SUMIF('Sunday Races 6-12-22'!$B$11:$B$24,$C18,'Sunday Races 6-12-22'!$AU$11:$AU$24)</f>
        <v>3</v>
      </c>
      <c r="BT18" s="174">
        <f>SUMIF('Sunday Races 6-12-22'!$B$11:$B$24,$C18,'Sunday Races 6-12-22'!$AV$11:$AV$24)</f>
        <v>2</v>
      </c>
      <c r="BU18" s="174">
        <f>SUMIF('Sunday Races 6-12-22'!$B$11:$B$24,$C18,'Sunday Races 6-12-22'!$AW$11:$AW$24)</f>
        <v>4</v>
      </c>
      <c r="BV18" s="174">
        <f>SUMIF('Sunday Races 6-12-22'!$B$11:$B$24,$C18,'Sunday Races 6-12-22'!$AX$11:$AX$24)</f>
        <v>3</v>
      </c>
      <c r="BW18" s="174">
        <f>SUMIF('Sunday Races 6-12-22'!$B$11:$B$24,$C18,'Sunday Races 6-12-22'!$AY$11:$AY$24)</f>
        <v>0</v>
      </c>
      <c r="BX18" s="174">
        <f>SUMIF('Saturday Races 6-18-22'!$B$11:$B$24,$C18,'Saturday Races 6-18-22'!$AU$11:$AU$24)</f>
        <v>0</v>
      </c>
      <c r="BY18" s="174">
        <f>SUMIF('Saturday Races 6-18-22'!$B$11:$B$24,$C18,'Saturday Races 6-18-22'!$AV$11:$AV$24)</f>
        <v>0</v>
      </c>
      <c r="BZ18" s="174">
        <f>SUMIF('Saturday Races 6-18-22'!$B$11:$B$24,$C18,'Saturday Races 6-18-22'!$AW$11:$AW$24)</f>
        <v>0</v>
      </c>
      <c r="CA18" s="174">
        <f>SUMIF('Saturday Races 6-18-22'!$B$11:$B$24,$C18,'Saturday Races 6-18-22'!$AX$11:$AX$24)</f>
        <v>0</v>
      </c>
      <c r="CB18" s="174">
        <f>SUMIF('Saturday Races 6-18-22'!$B$11:$B$24,$C18,'Saturday Races 6-18-22'!$AY$11:$AY$24)</f>
        <v>0</v>
      </c>
      <c r="CC18" s="174">
        <f>SUMIF('Sunday Races 7-3-22'!$B$11:$B$26,$C18,'Sunday Races 7-3-22'!$AU$11:$AU$26)</f>
        <v>3</v>
      </c>
      <c r="CD18" s="174">
        <f>SUMIF('Sunday Races 7-3-22'!$B$11:$B$26,$C18,'Sunday Races 7-3-22'!$AV$11:$AV$26)</f>
        <v>3</v>
      </c>
      <c r="CE18" s="174">
        <f>SUMIF('Sunday Races 7-3-22'!$B$11:$B$26,$C18,'Sunday Races 7-3-22'!$AW$11:$AW$26)</f>
        <v>3</v>
      </c>
      <c r="CF18" s="174">
        <f>SUMIF('Sunday Races 7-3-22'!$B$11:$B$26,$C18,'Sunday Races 7-3-22'!$AX$11:$AX$26)</f>
        <v>0</v>
      </c>
      <c r="CG18" s="174">
        <f>SUMIF('Sunday Races 7-3-22'!$B$11:$B$26,$C18,'Sunday Races 7-3-22'!$AY$11:$AY$26)</f>
        <v>0</v>
      </c>
      <c r="CH18" s="174">
        <f>SUMIF('Sunday Races 7-31-22'!$B$11:$B$26,$C18,'Sunday Races 7-31-22'!$AU$11:$AU$26)</f>
        <v>0</v>
      </c>
      <c r="CI18" s="174">
        <f>SUMIF('Sunday Races 7-31-22'!$B$11:$B$26,$C18,'Sunday Races 7-31-22'!$AV$11:$AV$26)</f>
        <v>0</v>
      </c>
      <c r="CJ18" s="174">
        <f>SUMIF('Sunday Races 7-31-22'!$B$11:$B$26,$C18,'Sunday Races 7-31-22'!$AW$11:$AW$26)</f>
        <v>0</v>
      </c>
      <c r="CK18" s="174">
        <f>SUMIF('Sunday Races 7-31-22'!$B$11:$B$26,$C18,'Sunday Races 7-31-22'!$AX$11:$AX$26)</f>
        <v>0</v>
      </c>
      <c r="CL18" s="174">
        <f>SUMIF('Sunday Races 7-31-22'!$B$11:$B$26,$C18,'Sunday Races 7-31-22'!$AY$11:$AY$26)</f>
        <v>0</v>
      </c>
      <c r="CM18" s="174">
        <f>SUMIF('Sunday Races 8-14-22'!$B$11:$B$26,$C18,'Sunday Races 8-14-22'!$AU$11:$AU$26)</f>
        <v>0</v>
      </c>
      <c r="CN18" s="174">
        <f>SUMIF('Sunday Races 8-14-22'!$B$11:$B$26,$C18,'Sunday Races 8-14-22'!$AV$11:$AV$26)</f>
        <v>0</v>
      </c>
      <c r="CO18" s="174">
        <f>SUMIF('Sunday Races 8-14-22'!$B$11:$B$26,$C18,'Sunday Races 8-14-22'!$AW$11:$AW$26)</f>
        <v>0</v>
      </c>
      <c r="CP18" s="174">
        <f>SUMIF('Sunday Races 8-14-22'!$B$11:$B$26,$C18,'Sunday Races 8-14-22'!$AX$11:$AX$26)</f>
        <v>0</v>
      </c>
      <c r="CQ18" s="174">
        <f>SUMIF('Sunday Races 8-14-22'!$B$11:$B$26,$C18,'Sunday Races 8-14-22'!$AY$11:$AY$26)</f>
        <v>0</v>
      </c>
      <c r="CR18" s="174">
        <f>SUMIF('Saturday Races 8-20-22'!$B$11:$B$26,$C18,'Saturday Races 8-20-22'!$AU$11:$AU$26)</f>
        <v>0</v>
      </c>
      <c r="CS18" s="174">
        <f>SUMIF('Saturday Races 8-20-22'!$B$11:$B$26,$C18,'Saturday Races 8-20-22'!$AV$11:$AV$26)</f>
        <v>0</v>
      </c>
      <c r="CT18" s="174">
        <f>SUMIF('Saturday Races 8-20-22'!$B$11:$B$26,$C18,'Saturday Races 8-20-22'!$AW$11:$AW$26)</f>
        <v>0</v>
      </c>
      <c r="CU18" s="174">
        <f>SUMIF('Saturday Races 8-20-22'!$B$11:$B$26,$C18,'Saturday Races 8-20-22'!$AX$11:$AX$26)</f>
        <v>0</v>
      </c>
      <c r="CV18" s="174">
        <f>SUMIF('Saturday Races 8-20-22'!$B$11:$B$26,$C18,'Saturday Races 8-20-22'!$AY$11:$AY$26)</f>
        <v>0</v>
      </c>
      <c r="CW18" s="174">
        <f>SUMIF('Sunday Races 9-11-22'!$B$11:$B$20,$C18,'Sunday Races 9-11-22'!$AU$11:$AU$20)</f>
        <v>3</v>
      </c>
      <c r="CX18" s="174">
        <f>SUMIF('Sunday Races 9-11-22'!$B$11:$B$20,$C18,'Sunday Races 9-11-22'!$AV$11:$AV$20)</f>
        <v>3</v>
      </c>
      <c r="CY18" s="174">
        <f>SUMIF('Sunday Races 9-11-22'!$B$11:$B$20,$C18,'Sunday Races 9-11-22'!$AW$11:$AW$20)</f>
        <v>2</v>
      </c>
      <c r="CZ18" s="174">
        <f>SUMIF('Sunday Races 9-11-22'!$B$11:$B$20,$C18,'Sunday Races 9-11-22'!$AX$11:$AX$20)</f>
        <v>0</v>
      </c>
      <c r="DA18" s="174">
        <f>SUMIF('Sunday Races 9-11-22'!$B$11:$B$20,$C18,'Sunday Races 9-11-22'!$AY$11:$AY$20)</f>
        <v>0</v>
      </c>
      <c r="DB18" s="174">
        <f>SUMIF('Sunday Races 10-9-22'!$B$11:$B$21,$C18,'Sunday Races 10-9-22'!$AU$11:$AU$21)</f>
        <v>1</v>
      </c>
      <c r="DC18" s="174">
        <f>SUMIF('Sunday Races 10-9-22'!$B$11:$B$21,$C18,'Sunday Races 10-9-22'!$AV$11:$AV$21)</f>
        <v>0</v>
      </c>
      <c r="DD18" s="174">
        <f>SUMIF('Sunday Races 10-9-22'!$B$11:$B$21,$C18,'Sunday Races 10-9-22'!$AW$11:$AW$21)</f>
        <v>0</v>
      </c>
      <c r="DE18" s="174">
        <f>SUMIF('Sunday Races 10-9-22'!$B$11:$B$21,$C18,'Sunday Races 10-9-22'!$AX$11:$AX$21)</f>
        <v>0</v>
      </c>
      <c r="DF18" s="174">
        <f>SUMIF('Sunday Races 10-9-22'!$B$11:$B$21,$C18,'Sunday Races 10-9-22'!$AY$11:$AY$21)</f>
        <v>0</v>
      </c>
      <c r="DG18" s="174">
        <f>SUMIF('Sunday Races 10-23-22'!$B$11:$B$22,$C18,'Sunday Races 10-23-22'!$AU$11:$AU$22)</f>
        <v>0</v>
      </c>
      <c r="DH18" s="174">
        <f>SUMIF('Sunday Races 10-23-22'!$B$11:$B$22,$C18,'Sunday Races 10-23-22'!$AV$11:$AV$22)</f>
        <v>0</v>
      </c>
      <c r="DI18" s="174">
        <f>SUMIF('Sunday Races 10-23-22'!$B$11:$B$22,$C18,'Sunday Races 10-23-22'!$AW$11:$AW$22)</f>
        <v>0</v>
      </c>
      <c r="DJ18" s="174">
        <f>SUMIF('Sunday Races 10-23-22'!$B$11:$B$22,$C18,'Sunday Races 10-23-22'!$AX$11:$AX$22)</f>
        <v>0</v>
      </c>
      <c r="DK18" s="174">
        <f>SUMIF('Sunday Races 10-23-22'!$B$11:$B$22,$C18,'Sunday Races 10-23-22'!$AY$11:$AY$22)</f>
        <v>0</v>
      </c>
      <c r="DL18" s="175"/>
      <c r="DM18" s="176"/>
      <c r="DN18" s="177">
        <f t="shared" si="22"/>
        <v>4</v>
      </c>
      <c r="DO18" s="177">
        <f t="shared" si="22"/>
        <v>4</v>
      </c>
      <c r="DP18" s="177">
        <f t="shared" si="22"/>
        <v>3</v>
      </c>
      <c r="DQ18" s="177">
        <f t="shared" si="22"/>
        <v>3</v>
      </c>
      <c r="DR18" s="177">
        <f t="shared" si="22"/>
        <v>3</v>
      </c>
      <c r="DS18" s="177">
        <f t="shared" si="22"/>
        <v>3</v>
      </c>
      <c r="DT18" s="177">
        <f t="shared" si="22"/>
        <v>3</v>
      </c>
      <c r="DU18" s="177">
        <f t="shared" si="22"/>
        <v>3</v>
      </c>
      <c r="DV18" s="177">
        <f t="shared" si="22"/>
        <v>3</v>
      </c>
      <c r="DW18" s="177">
        <f t="shared" si="22"/>
        <v>2</v>
      </c>
      <c r="DX18" s="177">
        <f t="shared" si="23"/>
        <v>2</v>
      </c>
      <c r="DY18" s="177">
        <f t="shared" si="23"/>
        <v>2</v>
      </c>
      <c r="DZ18" s="177">
        <f t="shared" si="23"/>
        <v>1</v>
      </c>
      <c r="EA18" s="177">
        <f t="shared" si="23"/>
        <v>0</v>
      </c>
      <c r="EB18" s="177">
        <f t="shared" si="23"/>
        <v>0</v>
      </c>
      <c r="EC18" s="177">
        <f t="shared" si="23"/>
        <v>0</v>
      </c>
      <c r="ED18" s="177">
        <f t="shared" si="23"/>
        <v>0</v>
      </c>
      <c r="EE18" s="177">
        <f t="shared" si="23"/>
        <v>0</v>
      </c>
      <c r="EF18" s="177">
        <f t="shared" si="23"/>
        <v>0</v>
      </c>
      <c r="EG18" s="177">
        <f t="shared" si="23"/>
        <v>0</v>
      </c>
      <c r="EH18" s="177">
        <f t="shared" si="24"/>
        <v>0</v>
      </c>
      <c r="EI18" s="177">
        <f t="shared" si="24"/>
        <v>0</v>
      </c>
      <c r="EJ18" s="177">
        <f t="shared" si="24"/>
        <v>0</v>
      </c>
      <c r="EK18" s="177">
        <f t="shared" si="24"/>
        <v>0</v>
      </c>
      <c r="EL18" s="177">
        <f t="shared" si="24"/>
        <v>0</v>
      </c>
      <c r="EM18" s="177">
        <f t="shared" si="24"/>
        <v>0</v>
      </c>
      <c r="EN18" s="177">
        <f t="shared" si="24"/>
        <v>0</v>
      </c>
      <c r="EO18" s="177">
        <f t="shared" si="24"/>
        <v>0</v>
      </c>
      <c r="EP18" s="177">
        <f t="shared" si="24"/>
        <v>0</v>
      </c>
      <c r="EQ18" s="177">
        <f t="shared" si="24"/>
        <v>0</v>
      </c>
      <c r="ER18" s="177">
        <f t="shared" si="25"/>
        <v>0</v>
      </c>
      <c r="ES18" s="177">
        <f t="shared" si="25"/>
        <v>0</v>
      </c>
      <c r="ET18" s="177">
        <f t="shared" si="25"/>
        <v>0</v>
      </c>
      <c r="EU18" s="177">
        <f t="shared" si="25"/>
        <v>0</v>
      </c>
      <c r="EV18" s="177">
        <f t="shared" si="25"/>
        <v>0</v>
      </c>
      <c r="EW18" s="177">
        <f t="shared" si="25"/>
        <v>0</v>
      </c>
      <c r="EX18" s="177">
        <f t="shared" si="25"/>
        <v>0</v>
      </c>
      <c r="EY18" s="177">
        <f t="shared" si="25"/>
        <v>0</v>
      </c>
      <c r="EZ18" s="177">
        <f t="shared" si="25"/>
        <v>0</v>
      </c>
      <c r="FA18" s="177">
        <f t="shared" si="25"/>
        <v>0</v>
      </c>
      <c r="FB18" s="177">
        <f t="shared" si="26"/>
        <v>0</v>
      </c>
      <c r="FC18" s="177">
        <f t="shared" si="26"/>
        <v>0</v>
      </c>
      <c r="FD18" s="177">
        <f t="shared" si="26"/>
        <v>0</v>
      </c>
      <c r="FE18" s="177">
        <f t="shared" si="26"/>
        <v>0</v>
      </c>
      <c r="FF18" s="177">
        <f t="shared" si="26"/>
        <v>0</v>
      </c>
      <c r="FG18" s="177">
        <f t="shared" si="26"/>
        <v>0</v>
      </c>
      <c r="FH18" s="177">
        <f t="shared" si="26"/>
        <v>0</v>
      </c>
      <c r="FI18" s="177">
        <f t="shared" si="26"/>
        <v>0</v>
      </c>
      <c r="FJ18" s="177">
        <f t="shared" si="26"/>
        <v>0</v>
      </c>
      <c r="FK18" s="177">
        <f t="shared" si="26"/>
        <v>0</v>
      </c>
      <c r="FL18" s="177">
        <f t="shared" si="27"/>
        <v>0</v>
      </c>
      <c r="FM18" s="177">
        <f t="shared" si="27"/>
        <v>0</v>
      </c>
      <c r="FN18" s="177">
        <f t="shared" si="27"/>
        <v>0</v>
      </c>
      <c r="FO18" s="177">
        <f t="shared" si="27"/>
        <v>0</v>
      </c>
      <c r="FP18" s="177">
        <f t="shared" si="27"/>
        <v>0</v>
      </c>
      <c r="FQ18" s="177">
        <f t="shared" si="27"/>
        <v>0</v>
      </c>
      <c r="FR18" s="177">
        <f t="shared" si="27"/>
        <v>0</v>
      </c>
      <c r="FS18" s="177">
        <f t="shared" si="27"/>
        <v>0</v>
      </c>
      <c r="FT18" s="177">
        <f t="shared" si="27"/>
        <v>0</v>
      </c>
      <c r="FU18" s="177">
        <f t="shared" si="27"/>
        <v>0</v>
      </c>
      <c r="FV18" s="177">
        <f t="shared" si="27"/>
        <v>0</v>
      </c>
      <c r="FW18" s="177">
        <f t="shared" si="27"/>
        <v>0</v>
      </c>
      <c r="FX18" s="177">
        <f t="shared" si="27"/>
        <v>0</v>
      </c>
      <c r="FY18" s="177">
        <f t="shared" si="27"/>
        <v>0</v>
      </c>
      <c r="FZ18" s="177">
        <f t="shared" si="27"/>
        <v>0</v>
      </c>
      <c r="GA18" s="177"/>
      <c r="GB18" s="229">
        <f t="shared" si="20"/>
        <v>65</v>
      </c>
      <c r="GC18" s="229">
        <f t="shared" si="21"/>
        <v>17</v>
      </c>
      <c r="GD18" s="174">
        <f>SUMIF('One Day 12-04-21 Scots'!$B$11:$B$24,$C18,'One Day 12-04-21 Scots'!$AU$11:$AU$24)</f>
        <v>0</v>
      </c>
      <c r="GE18" s="174">
        <f>SUMIF('One Day 12-04-21 Scots'!$B$11:$B$24,$C18,'One Day 12-04-21 Scots'!$AV$11:$AV$24)</f>
        <v>0</v>
      </c>
      <c r="GF18" s="174">
        <f>SUMIF('One Day 12-04-21 Scots'!$B$11:$B$24,$C18,'One Day 12-04-21 Scots'!$AW$11:$AW$24)</f>
        <v>0</v>
      </c>
      <c r="GG18" s="174">
        <f>SUMIF('One Day 12-04-21 Scots'!$B$11:$B$24,$C18,'One Day 12-04-21 Scots'!$AX$11:$AX$24)</f>
        <v>0</v>
      </c>
      <c r="GH18" s="174">
        <f>SUMIF('One Day 12-04-21 Scots'!$B$11:$B$24,$C18,'One Day 12-04-21 Scots'!$AY$11:$AY$24)</f>
        <v>0</v>
      </c>
      <c r="GI18" s="174">
        <f>SUMIF('One Day 12-04-21 Thistles'!$B$11:$B$25,$C18,'One Day 12-04-21 Thistles'!$AU$11:$AU$25)</f>
        <v>0</v>
      </c>
      <c r="GJ18" s="174">
        <f>SUMIF('One Day 12-04-21 Thistles'!$B$11:$B$25,$C18,'One Day 12-04-21 Thistles'!$AV$11:$AV$25)</f>
        <v>0</v>
      </c>
      <c r="GK18" s="174">
        <f>SUMIF('One Day 12-04-21 Thistles'!$B$11:$B$25,$C18,'One Day 12-04-21 Thistles'!$AW$11:$AW$25)</f>
        <v>0</v>
      </c>
      <c r="GL18" s="174">
        <f>SUMIF('One Day 12-04-21 Thistles'!$B$11:$B$25,$C18,'One Day 12-04-21 Thistles'!$AX$11:$AX$25)</f>
        <v>0</v>
      </c>
      <c r="GM18" s="174">
        <f>SUMIF('One Day 12-04-21 Thistles'!$B$11:$B$25,$C18,'One Day 12-04-21 Thistles'!$AY$11:$AY$25)</f>
        <v>0</v>
      </c>
      <c r="GN18" s="174">
        <f>SUMIF('Chili One Day 2-12-22 Scots'!$B$11:$B$27,$C18,'Chili One Day 2-12-22 Scots'!$AU$11:$AU$27)</f>
        <v>0</v>
      </c>
      <c r="GO18" s="174">
        <f>SUMIF('Chili One Day 2-12-22 Scots'!$B$11:$B$27,$C18,'Chili One Day 2-12-22 Scots'!$AV$11:$AV$27)</f>
        <v>0</v>
      </c>
      <c r="GP18" s="174">
        <f>SUMIF('Chili One Day 2-12-22 Scots'!$B$11:$B$27,$C18,'Chili One Day 2-12-22 Scots'!$AW$11:$AW$27)</f>
        <v>0</v>
      </c>
      <c r="GQ18" s="174">
        <f>SUMIF('Chili One Day 2-12-22 Scots'!$B$11:$B$27,$C18,'Chili One Day 2-12-22 Scots'!$AX$11:$AX$27)</f>
        <v>0</v>
      </c>
      <c r="GR18" s="174">
        <f>SUMIF('Chili One Day 2-12-22 Scots'!$B$11:$B$27,$C18,'Chili One Day 2-12-22 Scots'!$AY$11:$AY$27)</f>
        <v>0</v>
      </c>
      <c r="GS18" s="174">
        <f>SUMIF('Chili One Day 2-12-22 Thistles'!$B$11:$B$27,$C18,'Chili One Day 2-12-22 Thistles'!$AU$11:$AU$27)</f>
        <v>3</v>
      </c>
      <c r="GT18" s="174">
        <f>SUMIF('Chili One Day 2-12-22 Thistles'!$B$11:$B$27,$C18,'Chili One Day 2-12-22 Thistles'!$AV$11:$AV$27)</f>
        <v>7</v>
      </c>
      <c r="GU18" s="174">
        <f>SUMIF('Chili One Day 2-12-22 Thistles'!$B$11:$B$27,$C18,'Chili One Day 2-12-22 Thistles'!$AW$11:$AW$27)</f>
        <v>2</v>
      </c>
      <c r="GV18" s="174">
        <f>SUMIF('Chili One Day 2-12-22 Thistles'!$B$11:$B$27,$C18,'Chili One Day 2-12-22 Thistles'!$AX$11:$AX$27)</f>
        <v>0</v>
      </c>
      <c r="GW18" s="174">
        <f>SUMIF('Chili One Day 2-12-22 Thistles'!$B$11:$B$27,$C18,'Chili One Day 2-12-22 Thistles'!$AY$11:$AY$27)</f>
        <v>0</v>
      </c>
      <c r="GX18" s="174">
        <f>SUMIF('Ironman One Day 3-5-22 FS'!$B$11:$B$26,$C18,'Ironman One Day 3-5-22 FS'!$AU$11:$AU$26)</f>
        <v>0</v>
      </c>
      <c r="GY18" s="174">
        <f>SUMIF('Ironman One Day 3-5-22 FS'!$B$11:$B$26,$C18,'Ironman One Day 3-5-22 FS'!$AV$11:$AV$26)</f>
        <v>0</v>
      </c>
      <c r="GZ18" s="174">
        <f>SUMIF('Ironman One Day 3-5-22 FS'!$B$11:$B$26,$C18,'Ironman One Day 3-5-22 FS'!$AW$11:$AW$26)</f>
        <v>0</v>
      </c>
      <c r="HA18" s="174">
        <f>SUMIF('Ironman One Day 3-5-22 FS'!$B$11:$B$26,$C18,'Ironman One Day 3-5-22 FS'!$AX$11:$AX$26)</f>
        <v>0</v>
      </c>
      <c r="HB18" s="174">
        <f>SUMIF('Ironman One Day 3-5-22 FS'!$B$11:$B$26,$C18,'Ironman One Day 3-5-22 FS'!$AY$11:$AY$26)</f>
        <v>0</v>
      </c>
      <c r="HC18" s="174">
        <f>SUMIF('Ironman One Day 3-5-22 420'!$B$11:$B$26,$C18,'Ironman One Day 3-5-22 420'!$AU$11:$AU$26)</f>
        <v>0</v>
      </c>
      <c r="HD18" s="174">
        <f>SUMIF('Ironman One Day 3-5-22 420'!$B$11:$B$26,$C18,'Ironman One Day 3-5-22 420'!$AV$11:$AV$26)</f>
        <v>0</v>
      </c>
      <c r="HE18" s="174">
        <f>SUMIF('Ironman One Day 3-5-22 420'!$B$11:$B$26,$C18,'Ironman One Day 3-5-22 420'!$AW$11:$AW$26)</f>
        <v>0</v>
      </c>
      <c r="HF18" s="174">
        <f>SUMIF('Ironman One Day 3-5-22 420'!$B$11:$B$26,$C18,'Ironman One Day 3-5-22 420'!$AX$11:$AX$26)</f>
        <v>0</v>
      </c>
      <c r="HG18" s="174">
        <f>SUMIF('Ironman One Day 3-5-22 420'!$B$11:$B$26,$C18,'Ironman One Day 3-5-22 420'!$AY$11:$AY$26)</f>
        <v>0</v>
      </c>
      <c r="HH18" s="174">
        <f>SUMIF('Easter One Day 4-16-22 FS'!$B$11:$B$25,$C18,'Easter One Day 4-16-22 FS'!$AU$11:$AU$25)</f>
        <v>0</v>
      </c>
      <c r="HI18" s="174">
        <f>SUMIF('Easter One Day 4-16-22 FS'!$B$11:$B$25,$C18,'Easter One Day 4-16-22 FS'!$AV$11:$AV$25)</f>
        <v>0</v>
      </c>
      <c r="HJ18" s="174">
        <f>SUMIF('Easter One Day 4-16-22 FS'!$B$11:$B$25,$C18,'Easter One Day 4-16-22 FS'!$AW$11:$AW$25)</f>
        <v>0</v>
      </c>
      <c r="HK18" s="174">
        <f>SUMIF('Easter One Day 4-16-22 FS'!$B$11:$B$25,$C18,'Easter One Day 4-16-22 FS'!$AX$11:$AX$25)</f>
        <v>0</v>
      </c>
      <c r="HL18" s="174">
        <f>SUMIF('Easter One Day 4-16-22 FS'!$B$11:$B$25,$C18,'Easter One Day 4-16-22 FS'!$AY$11:$AY$25)</f>
        <v>0</v>
      </c>
      <c r="HM18" s="174">
        <f>SUMIF('Easter One Day 4-16-22 TH'!$B$11:$B$25,$C18,'Easter One Day 4-16-22 TH'!$AU$11:$AU$25)</f>
        <v>0</v>
      </c>
      <c r="HN18" s="174">
        <f>SUMIF('Easter One Day 4-16-22 TH'!$B$11:$B$25,$C18,'Easter One Day 4-16-22 TH'!$AV$11:$AV$25)</f>
        <v>0</v>
      </c>
      <c r="HO18" s="174">
        <f>SUMIF('Easter One Day 4-16-22 TH'!$B$11:$B$25,$C18,'Easter One Day 4-16-22 TH'!$AW$11:$AW$25)</f>
        <v>0</v>
      </c>
      <c r="HP18" s="174">
        <f>SUMIF('Easter One Day 4-16-22 TH'!$B$11:$B$25,$C18,'Easter One Day 4-16-22 TH'!$AX$11:$AX$25)</f>
        <v>0</v>
      </c>
      <c r="HQ18" s="174">
        <f>SUMIF('Easter One Day 4-16-22 TH'!$B$11:$B$25,$C18,'Easter One Day 4-16-22 TH'!$AY$11:$AY$25)</f>
        <v>0</v>
      </c>
      <c r="HR18" s="174">
        <f>SUMIF('Long Distance Race 5-7-22'!$B$11:$B$25,$C18,'Long Distance Race 5-7-22'!$AU$11:$AU$25)</f>
        <v>0</v>
      </c>
      <c r="HS18" s="174">
        <f>SUMIF('Long Distance Race 5-7-22'!$B$11:$B$18,$C18,'Long Distance Race 5-7-22'!$AV$11:$AV$18)</f>
        <v>0</v>
      </c>
      <c r="HT18" s="174">
        <f>SUMIF('Long Distance Race 5-7-22'!$B$11:$B$18,$C18,'Long Distance Race 5-7-22'!$AW$11:$AW$18)</f>
        <v>0</v>
      </c>
      <c r="HU18" s="174">
        <f>SUMIF('Long Distance Race 5-7-22'!$B$11:$B$18,$C18,'Long Distance Race 5-7-22'!$AX$11:$AX$18)</f>
        <v>0</v>
      </c>
      <c r="HV18" s="174">
        <f>SUMIF('Long Distance Race 5-7-22'!$B$11:$B$18,$C18,'Long Distance Race 5-7-22'!$AY$11:$AY$18)</f>
        <v>0</v>
      </c>
      <c r="HW18" s="174">
        <f>SUMIF('Memorial Day Regatta 5-28-22 Op'!$B$11:$B$25,$C18,'Memorial Day Regatta 5-28-22 Op'!$AU$11:$AU$25)</f>
        <v>1</v>
      </c>
      <c r="HX18" s="174">
        <f>SUMIF('Memorial Day Regatta 5-28-22 Op'!$B$11:$B$18,$C18,'Memorial Day Regatta 5-28-22 Op'!$AV$11:$AV$18)</f>
        <v>2</v>
      </c>
      <c r="HY18" s="174">
        <f>SUMIF('Memorial Day Regatta 5-28-22 Op'!$B$11:$B$18,$C18,'Memorial Day Regatta 5-28-22 Op'!$AW$11:$AW$18)</f>
        <v>5</v>
      </c>
      <c r="HZ18" s="174">
        <f>SUMIF('Memorial Day Regatta 5-28-22 Op'!$B$11:$B$18,$C18,'Memorial Day Regatta 5-28-22 Op'!$AX$11:$AX$18)</f>
        <v>0</v>
      </c>
      <c r="IA18" s="174">
        <f>SUMIF('Memorial Day Regatta 5-28-22 Op'!$B$11:$B$18,$C18,'Memorial Day Regatta 5-28-22 Op'!$AY$11:$AY$18)</f>
        <v>0</v>
      </c>
      <c r="IB18" s="174">
        <f>SUMIF('Caldwell Cup 6-25-22 TH'!$B$11:$B$25,$C18,'Caldwell Cup 6-25-22 TH'!$AU$11:$AU$25)</f>
        <v>2</v>
      </c>
      <c r="IC18" s="174">
        <f>SUMIF('Caldwell Cup 6-25-22 TH'!$B$11:$B$25,$C18,'Caldwell Cup 6-25-22 TH'!$AV$11:$AV$25)</f>
        <v>1</v>
      </c>
      <c r="ID18" s="174">
        <f>SUMIF('Caldwell Cup 6-25-22 TH'!$B$11:$B$25,$C18,'Caldwell Cup 6-25-22 TH'!$AW$11:$AW$25)</f>
        <v>3</v>
      </c>
      <c r="IE18" s="174">
        <f>SUMIF('Caldwell Cup 6-25-22 TH'!$B$11:$B$25,$C18,'Caldwell Cup 6-25-22 TH'!$AX$11:$AX$25)</f>
        <v>4</v>
      </c>
      <c r="IF18" s="174">
        <f>SUMIF('Caldwell Cup 6-25-22 TH'!$B$11:$B$25,$C18,'Caldwell Cup 6-25-22 TH'!$AY$11:$AY$25)</f>
        <v>0</v>
      </c>
      <c r="IG18" s="174">
        <f>SUMIF('Caldwell Cup 6-25-22 FS'!$B$11:$B$21,$C18,'Caldwell Cup 6-25-22 FS'!$AU$11:$AU$21)</f>
        <v>0</v>
      </c>
      <c r="IH18" s="174">
        <f>SUMIF('Caldwell Cup 6-25-22 FS'!$B$11:$B$21,$C18,'Caldwell Cup 6-25-22 FS'!$AV$11:$AV$21)</f>
        <v>0</v>
      </c>
      <c r="II18" s="174">
        <f>SUMIF('Caldwell Cup 6-25-22 FS'!$B$11:$B$21,$C18,'Caldwell Cup 6-25-22 FS'!$AW$11:$AW$21)</f>
        <v>0</v>
      </c>
      <c r="IJ18" s="174">
        <f>SUMIF('Caldwell Cup 6-25-22 FS'!$B$11:$B$21,$C18,'Caldwell Cup 6-25-22 FS'!$AX$11:$AX$21)</f>
        <v>0</v>
      </c>
      <c r="IK18" s="174">
        <f>SUMIF('Caldwell Cup 6-25-22 FS'!$B$11:$B$21,$C18,'Caldwell Cup 6-25-22 FS'!$AY$11:$AY$21)</f>
        <v>0</v>
      </c>
      <c r="IL18" s="174">
        <f>SUMIF('Caldwell Cup 6-25-22 Lasers'!$B$11:$B$23,$C18,'Caldwell Cup 6-25-22 Lasers'!$AU$11:$AU$23)</f>
        <v>0</v>
      </c>
      <c r="IM18" s="174">
        <f>SUMIF('Caldwell Cup 6-25-22 Lasers'!$B$11:$B$23,$C18,'Caldwell Cup 6-25-22 Lasers'!$AV$11:$AV$23)</f>
        <v>0</v>
      </c>
      <c r="IN18" s="174">
        <f>SUMIF('Caldwell Cup 6-25-22 Lasers'!$B$11:$B$23,$C18,'Caldwell Cup 6-25-22 Lasers'!$AW$11:$AW$23)</f>
        <v>0</v>
      </c>
      <c r="IO18" s="174">
        <f>SUMIF('Caldwell Cup 6-25-22 Lasers'!$B$11:$B$23,$C18,'Caldwell Cup 6-25-22 Lasers'!$AX$11:$AX$23)</f>
        <v>0</v>
      </c>
      <c r="IP18" s="174">
        <f>SUMIF('Caldwell Cup 6-25-22 Lasers'!$B$11:$B$23,$C18,'Caldwell Cup 6-25-22 Lasers'!$AY$11:$AY$23)</f>
        <v>0</v>
      </c>
      <c r="IQ18" s="174">
        <f>SUMIF('Labor Day Regatta 9-3-22 FS'!$B$11:$B$30,$C18,'Labor Day Regatta 9-3-22 FS'!$AU$11:$AU$30)</f>
        <v>0</v>
      </c>
      <c r="IR18" s="174">
        <f>SUMIF('Labor Day Regatta 9-3-22 FS'!$B$11:$B$30,$C18,'Labor Day Regatta 9-3-22 FS'!$AV$11:$AV$30)</f>
        <v>0</v>
      </c>
      <c r="IS18" s="174">
        <f>SUMIF('Labor Day Regatta 9-3-22 FS'!$B$11:$B$30,$C18,'Labor Day Regatta 9-3-22 FS'!$AW$11:$AW$30)</f>
        <v>0</v>
      </c>
      <c r="IT18" s="174">
        <f>SUMIF('Labor Day Regatta 9-3-22 FS'!$B$11:$B$30,$C18,'Labor Day Regatta 9-3-22 FS'!$AX$11:$AX$30)</f>
        <v>0</v>
      </c>
      <c r="IU18" s="174">
        <f>SUMIF('Labor Day Regatta 9-3-22 FS'!$B$11:$B$30,$C18,'Labor Day Regatta 9-3-22 FS'!$AY$11:$AY$30)</f>
        <v>0</v>
      </c>
      <c r="IV18" s="174">
        <f>SUMIF('2022-09-17 Leukemia Cup FS'!$B$11:$B$26,$C18,'2022-09-17 Leukemia Cup FS'!$AU$11:$AU$26)</f>
        <v>0</v>
      </c>
      <c r="IW18" s="174">
        <f>SUMIF('2022-09-17 Leukemia Cup FS'!$B$11:$B$26,$C18,'2022-09-17 Leukemia Cup FS'!$AV$11:$AV$26)</f>
        <v>0</v>
      </c>
      <c r="IX18" s="174">
        <f>SUMIF('2022-09-17 Leukemia Cup FS'!$B$11:$B$26,$C18,'2022-09-17 Leukemia Cup FS'!$AW$11:$AW$26)</f>
        <v>0</v>
      </c>
      <c r="IY18" s="174">
        <f>SUMIF('2022-09-17 Leukemia Cup FS'!$B$11:$B$26,$C18,'2022-09-17 Leukemia Cup FS'!$AX$11:$AX$26)</f>
        <v>0</v>
      </c>
      <c r="IZ18" s="174">
        <f>SUMIF('2022-09-17 Leukemia Cup FS'!$B$11:$B$26,$C18,'2022-09-17 Leukemia Cup FS'!$AY$11:$AY$26)</f>
        <v>0</v>
      </c>
      <c r="JA18" s="174">
        <f>SUMIF('2022-09-17 Leukemia Cup TH'!$B$11:$B$28,$C18,'2022-09-17 Leukemia Cup TH'!$AU$11:$AU$28)</f>
        <v>5</v>
      </c>
      <c r="JB18" s="174">
        <f>SUMIF('2022-09-17 Leukemia Cup TH'!$B$11:$B$28,$C18,'2022-09-17 Leukemia Cup TH'!$AV$11:$AV$28)</f>
        <v>2</v>
      </c>
      <c r="JC18" s="174">
        <f>SUMIF('2022-09-17 Leukemia Cup TH'!$B$11:$B$28,$C18,'2022-09-17 Leukemia Cup TH'!$AW$11:$AW$28)</f>
        <v>0</v>
      </c>
      <c r="JD18" s="174">
        <f>SUMIF('2022-09-17 Leukemia Cup TH'!$B$11:$B$28,$C18,'2022-09-17 Leukemia Cup TH'!$AX$11:$AX$28)</f>
        <v>0</v>
      </c>
      <c r="JE18" s="174">
        <f>SUMIF('2022-09-17 Leukemia Cup TH'!$B$11:$B$28,$C18,'2022-09-17 Leukemia Cup TH'!$AY$11:$AY$28)</f>
        <v>0</v>
      </c>
      <c r="JF18" s="174">
        <f>SUMIF('Smith-Berry LDR 9-24-22'!$B$11:$B$30,$C18,'Smith-Berry LDR 9-24-22'!$AU$11:$AU$30)</f>
        <v>5</v>
      </c>
      <c r="JG18" s="174">
        <f>SUMIF('Smith-Berry LDR 9-24-22'!$B$11:$B$30,$C18,'Smith-Berry LDR 9-24-22'!$AV$11:$AV$30)</f>
        <v>0</v>
      </c>
      <c r="JH18" s="174">
        <f>SUMIF('Smith-Berry LDR 9-24-22'!$B$11:$B$30,$C18,'Smith-Berry LDR 9-24-22'!$AW$11:$AW$30)</f>
        <v>0</v>
      </c>
      <c r="JI18" s="174">
        <f>SUMIF('Smith-Berry LDR 9-24-22'!$B$11:$B$30,$C18,'Smith-Berry LDR 9-24-22'!$AX$11:$AX$30)</f>
        <v>0</v>
      </c>
      <c r="JJ18" s="174">
        <f>SUMIF('Smith-Berry LDR 9-24-22'!$B$11:$B$30,$C18,'Smith-Berry LDR 9-24-22'!$AY$11:$AY$30)</f>
        <v>0</v>
      </c>
      <c r="JK18" s="174">
        <f>SUMIF('Great Scot 10-1-22 Cham'!$B$11:$B$38,$C18,'Great Scot 10-1-22 Cham'!$AU$11:$AU$38)</f>
        <v>0</v>
      </c>
      <c r="JL18" s="174">
        <f>SUMIF('Great Scot 10-1-22 Cham'!$B$11:$B$38,$C18,'Great Scot 10-1-22 Cham'!$AV$11:$AV$38)</f>
        <v>0</v>
      </c>
      <c r="JM18" s="174">
        <f>SUMIF('Great Scot 10-1-22 Cham'!$B$11:$B$38,$C18,'Great Scot 10-1-22 Cham'!$AW$11:$AW$38)</f>
        <v>0</v>
      </c>
      <c r="JN18" s="174">
        <f>SUMIF('Great Scot 10-1-22 Cham'!$B$11:$B$38,$C18,'Great Scot 10-1-22 Cham'!$AX$11:$AX$38)</f>
        <v>0</v>
      </c>
      <c r="JO18" s="174">
        <f>SUMIF('Great Scot 10-1-22 Cham'!$B$11:$B$38,$C18,'Great Scot 10-1-22 Cham'!$AY$11:$AY$38)</f>
        <v>0</v>
      </c>
      <c r="JP18" s="174">
        <f>SUMIF('Great Scot 10-1-22 Chal'!$B$11:$B$28,$C18,'Great Scot 10-1-22 Chal'!$AU$11:$AU$28)</f>
        <v>0</v>
      </c>
      <c r="JQ18" s="174">
        <f>SUMIF('Great Scot 10-1-22 Chal'!$B$11:$B$28,$C18,'Great Scot 10-1-22 Chal'!$AV$11:$AV$28)</f>
        <v>0</v>
      </c>
      <c r="JR18" s="174">
        <f>SUMIF('Great Scot 10-1-22 Chal'!$B$11:$B$28,$C18,'Great Scot 10-1-22 Chal'!$AW$11:$AW$28)</f>
        <v>0</v>
      </c>
      <c r="JS18" s="174">
        <f>SUMIF('Great Scot 10-1-22 Chal'!$B$11:$B$28,$C18,'Great Scot 10-1-22 Chal'!$AX$11:$AX$28)</f>
        <v>0</v>
      </c>
      <c r="JT18" s="174">
        <f>SUMIF('Great Scot 10-1-22 Chal'!$B$11:$B$28,$C18,'Great Scot 10-1-22 Chal'!$AY$11:$AY$28)</f>
        <v>0</v>
      </c>
      <c r="JU18" s="174">
        <f>SUMIF('Great Pumpkin Regatta 10-15-22'!$B$11:$B$54,$C18,'Great Pumpkin Regatta 10-15-22'!$AU$11:$AU$54)</f>
        <v>2</v>
      </c>
      <c r="JV18" s="174">
        <f>SUMIF('Great Pumpkin Regatta 10-15-22'!$B$11:$B$54,$C18,'Great Pumpkin Regatta 10-15-22'!$AV$11:$AV$54)</f>
        <v>11</v>
      </c>
      <c r="JW18" s="174">
        <f>SUMIF('Great Pumpkin Regatta 10-15-22'!$B$11:$B$54,$C18,'Great Pumpkin Regatta 10-15-22'!$AW$11:$AW$54)</f>
        <v>6</v>
      </c>
      <c r="JX18" s="174">
        <f>SUMIF('Great Pumpkin Regatta 10-15-22'!$B$11:$B$54,$C18,'Great Pumpkin Regatta 10-15-22'!$AX$11:$AX$54)</f>
        <v>4</v>
      </c>
      <c r="JY18" s="174">
        <f>SUMIF('Great Pumpkin Regatta 10-15-22'!$B$11:$B$54,$C18,'Great Pumpkin Regatta 10-15-22'!$AY$11:$AY$54)</f>
        <v>0</v>
      </c>
      <c r="JZ18" s="174">
        <f>SUMIF('One Day Regatta 10-29-22 FS'!$B$11:$B$19,$C18,'One Day Regatta 10-29-22 FS'!$AU$11:$AU$19)</f>
        <v>0</v>
      </c>
      <c r="KA18" s="174">
        <f>SUMIF('One Day Regatta 10-29-22 FS'!$B$11:$B$19,$C18,'One Day Regatta 10-29-22 FS'!$AV$11:$AV$19)</f>
        <v>0</v>
      </c>
      <c r="KB18" s="174">
        <f>SUMIF('One Day Regatta 10-29-22 FS'!$B$11:$B$19,$C18,'One Day Regatta 10-29-22 FS'!$AW$11:$AW$19)</f>
        <v>0</v>
      </c>
      <c r="KC18" s="174">
        <f>SUMIF('One Day Regatta 10-29-22 FS'!$B$11:$B$19,$C18,'One Day Regatta 10-29-22 FS'!$AX$11:$AX$19)</f>
        <v>0</v>
      </c>
      <c r="KD18" s="174">
        <f>SUMIF('One Day Regatta 10-29-22 FS'!$B$11:$B$19,$C18,'One Day Regatta 10-29-22 FS'!$AY$11:$AY$19)</f>
        <v>0</v>
      </c>
    </row>
    <row r="19" spans="1:290" ht="15" customHeight="1" x14ac:dyDescent="0.2">
      <c r="A19" s="400" t="s">
        <v>1369</v>
      </c>
      <c r="B19" s="134">
        <f t="shared" si="8"/>
        <v>13</v>
      </c>
      <c r="C19" s="170" t="s">
        <v>184</v>
      </c>
      <c r="D19" s="171">
        <f t="shared" si="9"/>
        <v>7</v>
      </c>
      <c r="E19" s="172">
        <f t="shared" si="10"/>
        <v>36</v>
      </c>
      <c r="F19" s="171">
        <f t="shared" si="11"/>
        <v>36</v>
      </c>
      <c r="G19" s="171">
        <v>0</v>
      </c>
      <c r="H19" s="171">
        <f t="shared" si="12"/>
        <v>36</v>
      </c>
      <c r="I19" s="173">
        <f t="shared" si="13"/>
        <v>5.1428571428571435E-2</v>
      </c>
      <c r="J19" s="173"/>
      <c r="K19" s="174">
        <f>SUMIF('Saturday Race 11-06-21'!$B$11:$B$21,$C19,'Saturday Race 11-06-21'!$AU$11:$AU$21)</f>
        <v>3</v>
      </c>
      <c r="L19" s="174">
        <f>SUMIF('Saturday Race 11-06-21'!$B$11:$B$21,$C19,'Saturday Race 11-06-21'!$AV$11:$AV$21)</f>
        <v>6</v>
      </c>
      <c r="M19" s="174">
        <f>SUMIF('Saturday Race 11-06-21'!$B$11:$B$21,$C19,'Saturday Race 11-06-21'!$AW$11:$AW$21)</f>
        <v>4</v>
      </c>
      <c r="N19" s="174">
        <f>SUMIF('Saturday Race 11-06-21'!$B$11:$B$21,$C19,'Saturday Race 11-06-21'!$AX$11:$AX$21)</f>
        <v>5</v>
      </c>
      <c r="O19" s="174">
        <f>SUMIF('Saturday Race 11-06-21'!$B$11:$B$21,$C19,'Saturday Race 11-06-21'!$AY$11:$AY$21)</f>
        <v>6</v>
      </c>
      <c r="P19" s="174">
        <f>SUMIF('Saturday Race 11-20-21'!$B$11:$B$20,$C19,'Saturday Race 11-20-21'!$AU$11:$AU$20)</f>
        <v>0</v>
      </c>
      <c r="Q19" s="174">
        <f>SUMIF('Saturday Race 11-20-21'!$B$11:$B$20,$C19,'Saturday Race 11-20-21'!$AV$11:$AV$20)</f>
        <v>0</v>
      </c>
      <c r="R19" s="174">
        <f>SUMIF('Saturday Race 11-20-21'!$B$11:$B$20,$C19,'Saturday Race 11-20-21'!$AW$11:$AW$20)</f>
        <v>0</v>
      </c>
      <c r="S19" s="174">
        <f>SUMIF('Saturday Race 11-20-21'!$B$11:$B$20,$C19,'Saturday Race 11-20-21'!$AX$11:$AX$20)</f>
        <v>0</v>
      </c>
      <c r="T19" s="174">
        <f>SUMIF('Saturday Race 11-20-21'!$B$11:$B$20,$C19,'Saturday Race 11-20-21'!$AY$11:$AY$20)</f>
        <v>0</v>
      </c>
      <c r="U19" s="174">
        <f>SUMIF('Saturday Race 1-08-22'!$B$11:$B$20,$C19,'Saturday Race 1-08-22'!$AU$11:$AU$20)</f>
        <v>0</v>
      </c>
      <c r="V19" s="174">
        <f>SUMIF('Saturday Race 1-08-22'!$B$11:$B$20,$C19,'Saturday Race 1-08-22'!$AV$11:$AV$20)</f>
        <v>0</v>
      </c>
      <c r="W19" s="174">
        <f>SUMIF('Saturday Race 1-08-22'!$B$11:$B$20,$C19,'Saturday Race 1-08-22'!$AW$11:$AW$20)</f>
        <v>0</v>
      </c>
      <c r="X19" s="174">
        <f>SUMIF('Saturday Race 1-08-22'!$B$11:$B$20,$C19,'Saturday Race 1-08-22'!$AX$11:$AX$20)</f>
        <v>0</v>
      </c>
      <c r="Y19" s="174">
        <f>SUMIF('Saturday Race 1-08-22'!$B$11:$B$20,$C19,'Saturday Race 1-08-22'!$AY$11:$AY$20)</f>
        <v>0</v>
      </c>
      <c r="Z19" s="174">
        <f>SUMIF('Saturday Race 1-22-22'!$B$11:$B$20,$C19,'Saturday Race 1-22-22'!$AU$11:$AU$20)</f>
        <v>0</v>
      </c>
      <c r="AA19" s="174">
        <f>SUMIF('Saturday Race 1-22-22'!$B$11:$B$20,$C19,'Saturday Race 1-22-22'!$AV$11:$AV$20)</f>
        <v>0</v>
      </c>
      <c r="AB19" s="174">
        <f>SUMIF('Saturday Race 1-22-22'!$B$11:$B$20,$C19,'Saturday Race 1-22-22'!$AW$11:$AW$20)</f>
        <v>0</v>
      </c>
      <c r="AC19" s="174">
        <f>SUMIF('Saturday Race 1-22-22'!$B$11:$B$20,$C19,'Saturday Race 1-22-22'!$AX$11:$AX$20)</f>
        <v>0</v>
      </c>
      <c r="AD19" s="174">
        <f>SUMIF('Saturday Race 1-22-22'!$B$11:$B$20,$C19,'Saturday Race 1-22-22'!$AY$11:$AY$20)</f>
        <v>0</v>
      </c>
      <c r="AE19" s="174">
        <f>SUMIF('Sunday Race 2-6-22'!$B$11:$B$20,$C19,'Sunday Race 2-6-22'!$AU$11:$AU$20)</f>
        <v>0</v>
      </c>
      <c r="AF19" s="174">
        <f>SUMIF('Sunday Race 2-6-22'!$B$11:$B$20,$C19,'Sunday Race 2-6-22'!$AV$11:$AV$20)</f>
        <v>0</v>
      </c>
      <c r="AG19" s="174">
        <f>SUMIF('Sunday Race 2-6-22'!$B$11:$B$20,$C19,'Sunday Race 2-6-22'!$AW$11:$AW$20)</f>
        <v>0</v>
      </c>
      <c r="AH19" s="174">
        <f>SUMIF('Sunday Race 2-6-22'!$B$11:$B$20,$C19,'Sunday Race 2-6-22'!$AX$11:$AX$20)</f>
        <v>0</v>
      </c>
      <c r="AI19" s="174">
        <f>SUMIF('Sunday Race 2-6-22'!$B$11:$B$20,$C19,'Sunday Race 2-6-22'!$AY$11:$AY$20)</f>
        <v>0</v>
      </c>
      <c r="AJ19" s="174">
        <f>SUMIF('Sunday Race 2-20-22'!$B$11:$B$26,$C19,'Sunday Race 2-20-22'!$AU$11:$AU$26)</f>
        <v>0</v>
      </c>
      <c r="AK19" s="174">
        <f>SUMIF('Sunday Race 2-20-22'!$B$11:$B$26,$C19,'Sunday Race 2-20-22'!$AV$11:$AV$26)</f>
        <v>0</v>
      </c>
      <c r="AL19" s="174">
        <f>SUMIF('Sunday Race 2-20-22'!$B$11:$B$26,$C19,'Sunday Race 2-20-22'!$AW$11:$AW$26)</f>
        <v>0</v>
      </c>
      <c r="AM19" s="174">
        <f>SUMIF('Sunday Race 2-20-22'!$B$11:$B$26,$C19,'Sunday Race 2-20-22'!$AX$11:$AX$26)</f>
        <v>0</v>
      </c>
      <c r="AN19" s="174">
        <f>SUMIF('Sunday Race 2-20-22'!$B$11:$B$26,$C19,'Sunday Race 2-20-22'!$AY$11:$AY$26)</f>
        <v>0</v>
      </c>
      <c r="AO19" s="174">
        <f>SUMIF('Sunday Race 2-27-22'!$B$11:$B$20,$C19,'Sunday Race 2-27-22'!$AU$11:$AU$20)</f>
        <v>0</v>
      </c>
      <c r="AP19" s="174">
        <f>SUMIF('Sunday Race 2-27-22'!$B$11:$B$20,$C19,'Sunday Race 2-27-22'!$AV$11:$AV$20)</f>
        <v>0</v>
      </c>
      <c r="AQ19" s="174">
        <f>SUMIF('Sunday Race 2-27-22'!$B$11:$B$20,$C19,'Sunday Race 2-27-22'!$AW$11:$AW$20)</f>
        <v>0</v>
      </c>
      <c r="AR19" s="174">
        <f>SUMIF('Sunday Race 2-27-22'!$B$11:$B$20,$C19,'Sunday Race 2-27-22'!$AX$11:$AX$20)</f>
        <v>0</v>
      </c>
      <c r="AS19" s="174">
        <f>SUMIF('Sunday Race 2-27-22'!$B$11:$B$20,$C19,'Sunday Race 2-27-22'!$AY$11:$AY$20)</f>
        <v>0</v>
      </c>
      <c r="AT19" s="174">
        <f>SUMIF('Sunday Race 3-13-22'!$B$11:$B$25,$C19,'Sunday Race 3-13-22'!$AU$11:$AU$25)</f>
        <v>0</v>
      </c>
      <c r="AU19" s="174">
        <f>SUMIF('Sunday Race 3-13-22'!$B$11:$B$25,$C19,'Sunday Race 3-13-22'!$AV$11:$AV$25)</f>
        <v>0</v>
      </c>
      <c r="AV19" s="174">
        <f>SUMIF('Sunday Race 3-13-22'!$B$11:$B$25,$C19,'Sunday Race 3-13-22'!$AW$11:$AW$25)</f>
        <v>0</v>
      </c>
      <c r="AW19" s="174">
        <f>SUMIF('Sunday Race 3-13-22'!$B$11:$B$25,$C19,'Sunday Race 3-13-22'!$AX$11:$AX$25)</f>
        <v>0</v>
      </c>
      <c r="AX19" s="174">
        <f>SUMIF('Sunday Race 3-13-22'!$B$11:$B$25,$C19,'Sunday Race 3-13-22'!$AY$11:$AY$25)</f>
        <v>0</v>
      </c>
      <c r="AY19" s="174">
        <f>SUMIF('Saturday Race 3-19-22'!$B$11:$B$15,$C19,'Saturday Race 3-19-22'!$AU$11:$AU$15)</f>
        <v>0</v>
      </c>
      <c r="AZ19" s="174">
        <f>SUMIF('Saturday Race 3-19-22'!$B$11:$B$15,$C19,'Saturday Race 3-19-22'!$AV$11:$AV$15)</f>
        <v>0</v>
      </c>
      <c r="BA19" s="174">
        <f>SUMIF('Saturday Race 3-19-22'!$B$11:$B$15,$C19,'Saturday Race 3-19-22'!$AW$11:$AW$15)</f>
        <v>0</v>
      </c>
      <c r="BB19" s="174">
        <f>SUMIF('Saturday Race 3-19-22'!$B$11:$B$15,$C19,'Saturday Race 3-19-22'!$AX$11:$AX$15)</f>
        <v>0</v>
      </c>
      <c r="BC19" s="174">
        <f>SUMIF('Saturday Race 3-19-22'!$B$11:$B$15,$C19,'Saturday Race 3-19-22'!$AY$11:$AY$15)</f>
        <v>0</v>
      </c>
      <c r="BD19" s="174">
        <f>SUMIF('Sunday Races 4-10-22'!$B$11:$B$26,$C19,'Sunday Races 4-10-22'!$AU$11:$AU$26)</f>
        <v>0</v>
      </c>
      <c r="BE19" s="174">
        <f>SUMIF('Sunday Races 4-10-22'!$B$11:$B$26,$C19,'Sunday Races 4-10-22'!$AV$11:$AV$26)</f>
        <v>0</v>
      </c>
      <c r="BF19" s="174">
        <f>SUMIF('Sunday Races 4-10-22'!$B$11:$B$26,$C19,'Sunday Races 4-10-22'!$AW$11:$AW$26)</f>
        <v>0</v>
      </c>
      <c r="BG19" s="174">
        <f>SUMIF('Sunday Races 4-10-22'!$B$11:$B$26,$C19,'Sunday Races 4-10-22'!$AX$11:$AX$26)</f>
        <v>0</v>
      </c>
      <c r="BH19" s="174">
        <f>SUMIF('Sunday Races 4-10-22'!$B$11:$B$26,$C19,'Sunday Races 4-10-22'!$AY$11:$AY$26)</f>
        <v>0</v>
      </c>
      <c r="BI19" s="174">
        <f>SUMIF('Sunday Races 5-1-22'!$B$11:$B$28,$C19,'Sunday Races 5-1-22'!$AU$11:$AU$28)</f>
        <v>0</v>
      </c>
      <c r="BJ19" s="174">
        <f>SUMIF('Sunday Races 5-1-22'!$B$11:$B$28,$C19,'Sunday Races 5-1-22'!$AV$11:$AV$28)</f>
        <v>0</v>
      </c>
      <c r="BK19" s="174">
        <f>SUMIF('Sunday Races 5-1-22'!$B$11:$B$28,$C19,'Sunday Races 5-1-22'!$AW$11:$AW$28)</f>
        <v>0</v>
      </c>
      <c r="BL19" s="174">
        <f>SUMIF('Sunday Races 5-1-22'!$B$11:$B$28,$C19,'Sunday Races 5-1-22'!$AX$11:$AX$28)</f>
        <v>0</v>
      </c>
      <c r="BM19" s="174">
        <f>SUMIF('Sunday Races 5-1-22'!$B$11:$B$28,$C19,'Sunday Races 5-1-22'!$AY$11:$AY$28)</f>
        <v>0</v>
      </c>
      <c r="BN19" s="174">
        <f>SUMIF('Sunday Races 6-5-22'!$B$11:$B$28,$C19,'Sunday Races 6-5-22'!$AU$11:$AU$28)</f>
        <v>5</v>
      </c>
      <c r="BO19" s="174">
        <f>SUMIF('Sunday Races 6-5-22'!$B$11:$B$28,$C19,'Sunday Races 6-5-22'!$AV$11:$AV$28)</f>
        <v>7</v>
      </c>
      <c r="BP19" s="174">
        <f>SUMIF('Sunday Races 6-5-22'!$B$11:$B$28,$C19,'Sunday Races 6-5-22'!$AW$11:$AW$28)</f>
        <v>0</v>
      </c>
      <c r="BQ19" s="174">
        <f>SUMIF('Sunday Races 6-5-22'!$B$11:$B$28,$C19,'Sunday Races 6-5-22'!$AX$11:$AX$28)</f>
        <v>0</v>
      </c>
      <c r="BR19" s="174">
        <f>SUMIF('Sunday Races 6-5-22'!$B$11:$B$28,$C19,'Sunday Races 6-5-22'!$AY$11:$AY$28)</f>
        <v>0</v>
      </c>
      <c r="BS19" s="174">
        <f>SUMIF('Sunday Races 6-12-22'!$B$11:$B$24,$C19,'Sunday Races 6-12-22'!$AU$11:$AU$24)</f>
        <v>0</v>
      </c>
      <c r="BT19" s="174">
        <f>SUMIF('Sunday Races 6-12-22'!$B$11:$B$24,$C19,'Sunday Races 6-12-22'!$AV$11:$AV$24)</f>
        <v>0</v>
      </c>
      <c r="BU19" s="174">
        <f>SUMIF('Sunday Races 6-12-22'!$B$11:$B$24,$C19,'Sunday Races 6-12-22'!$AW$11:$AW$24)</f>
        <v>0</v>
      </c>
      <c r="BV19" s="174">
        <f>SUMIF('Sunday Races 6-12-22'!$B$11:$B$24,$C19,'Sunday Races 6-12-22'!$AX$11:$AX$24)</f>
        <v>0</v>
      </c>
      <c r="BW19" s="174">
        <f>SUMIF('Sunday Races 6-12-22'!$B$11:$B$24,$C19,'Sunday Races 6-12-22'!$AY$11:$AY$24)</f>
        <v>0</v>
      </c>
      <c r="BX19" s="174">
        <f>SUMIF('Saturday Races 6-18-22'!$B$11:$B$24,$C19,'Saturday Races 6-18-22'!$AU$11:$AU$24)</f>
        <v>0</v>
      </c>
      <c r="BY19" s="174">
        <f>SUMIF('Saturday Races 6-18-22'!$B$11:$B$24,$C19,'Saturday Races 6-18-22'!$AV$11:$AV$24)</f>
        <v>0</v>
      </c>
      <c r="BZ19" s="174">
        <f>SUMIF('Saturday Races 6-18-22'!$B$11:$B$24,$C19,'Saturday Races 6-18-22'!$AW$11:$AW$24)</f>
        <v>0</v>
      </c>
      <c r="CA19" s="174">
        <f>SUMIF('Saturday Races 6-18-22'!$B$11:$B$24,$C19,'Saturday Races 6-18-22'!$AX$11:$AX$24)</f>
        <v>0</v>
      </c>
      <c r="CB19" s="174">
        <f>SUMIF('Saturday Races 6-18-22'!$B$11:$B$24,$C19,'Saturday Races 6-18-22'!$AY$11:$AY$24)</f>
        <v>0</v>
      </c>
      <c r="CC19" s="174">
        <f>SUMIF('Sunday Races 7-3-22'!$B$11:$B$26,$C19,'Sunday Races 7-3-22'!$AU$11:$AU$26)</f>
        <v>0</v>
      </c>
      <c r="CD19" s="174">
        <f>SUMIF('Sunday Races 7-3-22'!$B$11:$B$26,$C19,'Sunday Races 7-3-22'!$AV$11:$AV$26)</f>
        <v>0</v>
      </c>
      <c r="CE19" s="174">
        <f>SUMIF('Sunday Races 7-3-22'!$B$11:$B$26,$C19,'Sunday Races 7-3-22'!$AW$11:$AW$26)</f>
        <v>0</v>
      </c>
      <c r="CF19" s="174">
        <f>SUMIF('Sunday Races 7-3-22'!$B$11:$B$26,$C19,'Sunday Races 7-3-22'!$AX$11:$AX$26)</f>
        <v>0</v>
      </c>
      <c r="CG19" s="174">
        <f>SUMIF('Sunday Races 7-3-22'!$B$11:$B$26,$C19,'Sunday Races 7-3-22'!$AY$11:$AY$26)</f>
        <v>0</v>
      </c>
      <c r="CH19" s="174">
        <f>SUMIF('Sunday Races 7-31-22'!$B$11:$B$26,$C19,'Sunday Races 7-31-22'!$AU$11:$AU$26)</f>
        <v>0</v>
      </c>
      <c r="CI19" s="174">
        <f>SUMIF('Sunday Races 7-31-22'!$B$11:$B$26,$C19,'Sunday Races 7-31-22'!$AV$11:$AV$26)</f>
        <v>0</v>
      </c>
      <c r="CJ19" s="174">
        <f>SUMIF('Sunday Races 7-31-22'!$B$11:$B$26,$C19,'Sunday Races 7-31-22'!$AW$11:$AW$26)</f>
        <v>0</v>
      </c>
      <c r="CK19" s="174">
        <f>SUMIF('Sunday Races 7-31-22'!$B$11:$B$26,$C19,'Sunday Races 7-31-22'!$AX$11:$AX$26)</f>
        <v>0</v>
      </c>
      <c r="CL19" s="174">
        <f>SUMIF('Sunday Races 7-31-22'!$B$11:$B$26,$C19,'Sunday Races 7-31-22'!$AY$11:$AY$26)</f>
        <v>0</v>
      </c>
      <c r="CM19" s="174">
        <f>SUMIF('Sunday Races 8-14-22'!$B$11:$B$26,$C19,'Sunday Races 8-14-22'!$AU$11:$AU$26)</f>
        <v>0</v>
      </c>
      <c r="CN19" s="174">
        <f>SUMIF('Sunday Races 8-14-22'!$B$11:$B$26,$C19,'Sunday Races 8-14-22'!$AV$11:$AV$26)</f>
        <v>0</v>
      </c>
      <c r="CO19" s="174">
        <f>SUMIF('Sunday Races 8-14-22'!$B$11:$B$26,$C19,'Sunday Races 8-14-22'!$AW$11:$AW$26)</f>
        <v>0</v>
      </c>
      <c r="CP19" s="174">
        <f>SUMIF('Sunday Races 8-14-22'!$B$11:$B$26,$C19,'Sunday Races 8-14-22'!$AX$11:$AX$26)</f>
        <v>0</v>
      </c>
      <c r="CQ19" s="174">
        <f>SUMIF('Sunday Races 8-14-22'!$B$11:$B$26,$C19,'Sunday Races 8-14-22'!$AY$11:$AY$26)</f>
        <v>0</v>
      </c>
      <c r="CR19" s="174">
        <f>SUMIF('Saturday Races 8-20-22'!$B$11:$B$26,$C19,'Saturday Races 8-20-22'!$AU$11:$AU$26)</f>
        <v>0</v>
      </c>
      <c r="CS19" s="174">
        <f>SUMIF('Saturday Races 8-20-22'!$B$11:$B$26,$C19,'Saturday Races 8-20-22'!$AV$11:$AV$26)</f>
        <v>0</v>
      </c>
      <c r="CT19" s="174">
        <f>SUMIF('Saturday Races 8-20-22'!$B$11:$B$26,$C19,'Saturday Races 8-20-22'!$AW$11:$AW$26)</f>
        <v>0</v>
      </c>
      <c r="CU19" s="174">
        <f>SUMIF('Saturday Races 8-20-22'!$B$11:$B$26,$C19,'Saturday Races 8-20-22'!$AX$11:$AX$26)</f>
        <v>0</v>
      </c>
      <c r="CV19" s="174">
        <f>SUMIF('Saturday Races 8-20-22'!$B$11:$B$26,$C19,'Saturday Races 8-20-22'!$AY$11:$AY$26)</f>
        <v>0</v>
      </c>
      <c r="CW19" s="174">
        <f>SUMIF('Sunday Races 9-11-22'!$B$11:$B$20,$C19,'Sunday Races 9-11-22'!$AU$11:$AU$20)</f>
        <v>0</v>
      </c>
      <c r="CX19" s="174">
        <f>SUMIF('Sunday Races 9-11-22'!$B$11:$B$20,$C19,'Sunday Races 9-11-22'!$AV$11:$AV$20)</f>
        <v>0</v>
      </c>
      <c r="CY19" s="174">
        <f>SUMIF('Sunday Races 9-11-22'!$B$11:$B$20,$C19,'Sunday Races 9-11-22'!$AW$11:$AW$20)</f>
        <v>0</v>
      </c>
      <c r="CZ19" s="174">
        <f>SUMIF('Sunday Races 9-11-22'!$B$11:$B$20,$C19,'Sunday Races 9-11-22'!$AX$11:$AX$20)</f>
        <v>0</v>
      </c>
      <c r="DA19" s="174">
        <f>SUMIF('Sunday Races 9-11-22'!$B$11:$B$20,$C19,'Sunday Races 9-11-22'!$AY$11:$AY$20)</f>
        <v>0</v>
      </c>
      <c r="DB19" s="174">
        <f>SUMIF('Sunday Races 10-9-22'!$B$11:$B$21,$C19,'Sunday Races 10-9-22'!$AU$11:$AU$21)</f>
        <v>0</v>
      </c>
      <c r="DC19" s="174">
        <f>SUMIF('Sunday Races 10-9-22'!$B$11:$B$21,$C19,'Sunday Races 10-9-22'!$AV$11:$AV$21)</f>
        <v>0</v>
      </c>
      <c r="DD19" s="174">
        <f>SUMIF('Sunday Races 10-9-22'!$B$11:$B$21,$C19,'Sunday Races 10-9-22'!$AW$11:$AW$21)</f>
        <v>0</v>
      </c>
      <c r="DE19" s="174">
        <f>SUMIF('Sunday Races 10-9-22'!$B$11:$B$21,$C19,'Sunday Races 10-9-22'!$AX$11:$AX$21)</f>
        <v>0</v>
      </c>
      <c r="DF19" s="174">
        <f>SUMIF('Sunday Races 10-9-22'!$B$11:$B$21,$C19,'Sunday Races 10-9-22'!$AY$11:$AY$21)</f>
        <v>0</v>
      </c>
      <c r="DG19" s="174">
        <f>SUMIF('Sunday Races 10-23-22'!$B$11:$B$22,$C19,'Sunday Races 10-23-22'!$AU$11:$AU$22)</f>
        <v>0</v>
      </c>
      <c r="DH19" s="174">
        <f>SUMIF('Sunday Races 10-23-22'!$B$11:$B$22,$C19,'Sunday Races 10-23-22'!$AV$11:$AV$22)</f>
        <v>0</v>
      </c>
      <c r="DI19" s="174">
        <f>SUMIF('Sunday Races 10-23-22'!$B$11:$B$22,$C19,'Sunday Races 10-23-22'!$AW$11:$AW$22)</f>
        <v>0</v>
      </c>
      <c r="DJ19" s="174">
        <f>SUMIF('Sunday Races 10-23-22'!$B$11:$B$22,$C19,'Sunday Races 10-23-22'!$AX$11:$AX$22)</f>
        <v>0</v>
      </c>
      <c r="DK19" s="174">
        <f>SUMIF('Sunday Races 10-23-22'!$B$11:$B$22,$C19,'Sunday Races 10-23-22'!$AY$11:$AY$22)</f>
        <v>0</v>
      </c>
      <c r="DL19" s="175"/>
      <c r="DM19" s="176"/>
      <c r="DN19" s="177">
        <f t="shared" si="22"/>
        <v>7</v>
      </c>
      <c r="DO19" s="177">
        <f t="shared" si="22"/>
        <v>6</v>
      </c>
      <c r="DP19" s="177">
        <f t="shared" si="22"/>
        <v>6</v>
      </c>
      <c r="DQ19" s="177">
        <f t="shared" si="22"/>
        <v>5</v>
      </c>
      <c r="DR19" s="177">
        <f t="shared" si="22"/>
        <v>5</v>
      </c>
      <c r="DS19" s="177">
        <f t="shared" si="22"/>
        <v>4</v>
      </c>
      <c r="DT19" s="177">
        <f t="shared" si="22"/>
        <v>3</v>
      </c>
      <c r="DU19" s="177">
        <f t="shared" si="22"/>
        <v>0</v>
      </c>
      <c r="DV19" s="177">
        <f t="shared" si="22"/>
        <v>0</v>
      </c>
      <c r="DW19" s="177">
        <f t="shared" si="22"/>
        <v>0</v>
      </c>
      <c r="DX19" s="177">
        <f t="shared" si="23"/>
        <v>0</v>
      </c>
      <c r="DY19" s="177">
        <f t="shared" si="23"/>
        <v>0</v>
      </c>
      <c r="DZ19" s="177">
        <f t="shared" si="23"/>
        <v>0</v>
      </c>
      <c r="EA19" s="177">
        <f t="shared" si="23"/>
        <v>0</v>
      </c>
      <c r="EB19" s="177">
        <f t="shared" si="23"/>
        <v>0</v>
      </c>
      <c r="EC19" s="177">
        <f t="shared" si="23"/>
        <v>0</v>
      </c>
      <c r="ED19" s="177">
        <f t="shared" si="23"/>
        <v>0</v>
      </c>
      <c r="EE19" s="177">
        <f t="shared" si="23"/>
        <v>0</v>
      </c>
      <c r="EF19" s="177">
        <f t="shared" si="23"/>
        <v>0</v>
      </c>
      <c r="EG19" s="177">
        <f t="shared" si="23"/>
        <v>0</v>
      </c>
      <c r="EH19" s="177">
        <f t="shared" si="24"/>
        <v>0</v>
      </c>
      <c r="EI19" s="177">
        <f t="shared" si="24"/>
        <v>0</v>
      </c>
      <c r="EJ19" s="177">
        <f t="shared" si="24"/>
        <v>0</v>
      </c>
      <c r="EK19" s="177">
        <f t="shared" si="24"/>
        <v>0</v>
      </c>
      <c r="EL19" s="177">
        <f t="shared" si="24"/>
        <v>0</v>
      </c>
      <c r="EM19" s="177">
        <f t="shared" si="24"/>
        <v>0</v>
      </c>
      <c r="EN19" s="177">
        <f t="shared" si="24"/>
        <v>0</v>
      </c>
      <c r="EO19" s="177">
        <f t="shared" si="24"/>
        <v>0</v>
      </c>
      <c r="EP19" s="177">
        <f t="shared" si="24"/>
        <v>0</v>
      </c>
      <c r="EQ19" s="177">
        <f t="shared" si="24"/>
        <v>0</v>
      </c>
      <c r="ER19" s="177">
        <f t="shared" si="25"/>
        <v>0</v>
      </c>
      <c r="ES19" s="177">
        <f t="shared" si="25"/>
        <v>0</v>
      </c>
      <c r="ET19" s="177">
        <f t="shared" si="25"/>
        <v>0</v>
      </c>
      <c r="EU19" s="177">
        <f t="shared" si="25"/>
        <v>0</v>
      </c>
      <c r="EV19" s="177">
        <f t="shared" si="25"/>
        <v>0</v>
      </c>
      <c r="EW19" s="177">
        <f t="shared" si="25"/>
        <v>0</v>
      </c>
      <c r="EX19" s="177">
        <f t="shared" si="25"/>
        <v>0</v>
      </c>
      <c r="EY19" s="177">
        <f t="shared" si="25"/>
        <v>0</v>
      </c>
      <c r="EZ19" s="177">
        <f t="shared" si="25"/>
        <v>0</v>
      </c>
      <c r="FA19" s="177">
        <f t="shared" si="25"/>
        <v>0</v>
      </c>
      <c r="FB19" s="177">
        <f t="shared" si="26"/>
        <v>0</v>
      </c>
      <c r="FC19" s="177">
        <f t="shared" si="26"/>
        <v>0</v>
      </c>
      <c r="FD19" s="177">
        <f t="shared" si="26"/>
        <v>0</v>
      </c>
      <c r="FE19" s="177">
        <f t="shared" si="26"/>
        <v>0</v>
      </c>
      <c r="FF19" s="177">
        <f t="shared" si="26"/>
        <v>0</v>
      </c>
      <c r="FG19" s="177">
        <f t="shared" si="26"/>
        <v>0</v>
      </c>
      <c r="FH19" s="177">
        <f t="shared" si="26"/>
        <v>0</v>
      </c>
      <c r="FI19" s="177">
        <f t="shared" si="26"/>
        <v>0</v>
      </c>
      <c r="FJ19" s="177">
        <f t="shared" si="26"/>
        <v>0</v>
      </c>
      <c r="FK19" s="177">
        <f t="shared" si="26"/>
        <v>0</v>
      </c>
      <c r="FL19" s="177">
        <f t="shared" si="27"/>
        <v>0</v>
      </c>
      <c r="FM19" s="177">
        <f t="shared" si="27"/>
        <v>0</v>
      </c>
      <c r="FN19" s="177">
        <f t="shared" si="27"/>
        <v>0</v>
      </c>
      <c r="FO19" s="177">
        <f t="shared" si="27"/>
        <v>0</v>
      </c>
      <c r="FP19" s="177">
        <f t="shared" si="27"/>
        <v>0</v>
      </c>
      <c r="FQ19" s="177">
        <f t="shared" si="27"/>
        <v>0</v>
      </c>
      <c r="FR19" s="177">
        <f t="shared" si="27"/>
        <v>0</v>
      </c>
      <c r="FS19" s="177">
        <f t="shared" si="27"/>
        <v>0</v>
      </c>
      <c r="FT19" s="177">
        <f t="shared" si="27"/>
        <v>0</v>
      </c>
      <c r="FU19" s="177">
        <f t="shared" si="27"/>
        <v>0</v>
      </c>
      <c r="FV19" s="177">
        <f t="shared" si="27"/>
        <v>0</v>
      </c>
      <c r="FW19" s="177">
        <f t="shared" si="27"/>
        <v>0</v>
      </c>
      <c r="FX19" s="177">
        <f t="shared" si="27"/>
        <v>0</v>
      </c>
      <c r="FY19" s="177">
        <f t="shared" si="27"/>
        <v>0</v>
      </c>
      <c r="FZ19" s="177">
        <f t="shared" si="27"/>
        <v>0</v>
      </c>
      <c r="GA19" s="177"/>
      <c r="GB19" s="229">
        <f t="shared" si="20"/>
        <v>0</v>
      </c>
      <c r="GC19" s="229">
        <f t="shared" si="21"/>
        <v>0</v>
      </c>
      <c r="GD19" s="174">
        <f>SUMIF('One Day 12-04-21 Scots'!$B$11:$B$24,$C19,'One Day 12-04-21 Scots'!$AU$11:$AU$24)</f>
        <v>0</v>
      </c>
      <c r="GE19" s="174">
        <f>SUMIF('One Day 12-04-21 Scots'!$B$11:$B$24,$C19,'One Day 12-04-21 Scots'!$AV$11:$AV$24)</f>
        <v>0</v>
      </c>
      <c r="GF19" s="174">
        <f>SUMIF('One Day 12-04-21 Scots'!$B$11:$B$24,$C19,'One Day 12-04-21 Scots'!$AW$11:$AW$24)</f>
        <v>0</v>
      </c>
      <c r="GG19" s="174">
        <f>SUMIF('One Day 12-04-21 Scots'!$B$11:$B$24,$C19,'One Day 12-04-21 Scots'!$AX$11:$AX$24)</f>
        <v>0</v>
      </c>
      <c r="GH19" s="174">
        <f>SUMIF('One Day 12-04-21 Scots'!$B$11:$B$24,$C19,'One Day 12-04-21 Scots'!$AY$11:$AY$24)</f>
        <v>0</v>
      </c>
      <c r="GI19" s="174">
        <f>SUMIF('One Day 12-04-21 Thistles'!$B$11:$B$25,$C19,'One Day 12-04-21 Thistles'!$AU$11:$AU$25)</f>
        <v>0</v>
      </c>
      <c r="GJ19" s="174">
        <f>SUMIF('One Day 12-04-21 Thistles'!$B$11:$B$25,$C19,'One Day 12-04-21 Thistles'!$AV$11:$AV$25)</f>
        <v>0</v>
      </c>
      <c r="GK19" s="174">
        <f>SUMIF('One Day 12-04-21 Thistles'!$B$11:$B$25,$C19,'One Day 12-04-21 Thistles'!$AW$11:$AW$25)</f>
        <v>0</v>
      </c>
      <c r="GL19" s="174">
        <f>SUMIF('One Day 12-04-21 Thistles'!$B$11:$B$25,$C19,'One Day 12-04-21 Thistles'!$AX$11:$AX$25)</f>
        <v>0</v>
      </c>
      <c r="GM19" s="174">
        <f>SUMIF('One Day 12-04-21 Thistles'!$B$11:$B$25,$C19,'One Day 12-04-21 Thistles'!$AY$11:$AY$25)</f>
        <v>0</v>
      </c>
      <c r="GN19" s="174">
        <f>SUMIF('Chili One Day 2-12-22 Scots'!$B$11:$B$27,$C19,'Chili One Day 2-12-22 Scots'!$AU$11:$AU$27)</f>
        <v>0</v>
      </c>
      <c r="GO19" s="174">
        <f>SUMIF('Chili One Day 2-12-22 Scots'!$B$11:$B$27,$C19,'Chili One Day 2-12-22 Scots'!$AV$11:$AV$27)</f>
        <v>0</v>
      </c>
      <c r="GP19" s="174">
        <f>SUMIF('Chili One Day 2-12-22 Scots'!$B$11:$B$27,$C19,'Chili One Day 2-12-22 Scots'!$AW$11:$AW$27)</f>
        <v>0</v>
      </c>
      <c r="GQ19" s="174">
        <f>SUMIF('Chili One Day 2-12-22 Scots'!$B$11:$B$27,$C19,'Chili One Day 2-12-22 Scots'!$AX$11:$AX$27)</f>
        <v>0</v>
      </c>
      <c r="GR19" s="174">
        <f>SUMIF('Chili One Day 2-12-22 Scots'!$B$11:$B$27,$C19,'Chili One Day 2-12-22 Scots'!$AY$11:$AY$27)</f>
        <v>0</v>
      </c>
      <c r="GS19" s="174">
        <f>SUMIF('Chili One Day 2-12-22 Thistles'!$B$11:$B$27,$C19,'Chili One Day 2-12-22 Thistles'!$AU$11:$AU$27)</f>
        <v>0</v>
      </c>
      <c r="GT19" s="174">
        <f>SUMIF('Chili One Day 2-12-22 Thistles'!$B$11:$B$27,$C19,'Chili One Day 2-12-22 Thistles'!$AV$11:$AV$27)</f>
        <v>0</v>
      </c>
      <c r="GU19" s="174">
        <f>SUMIF('Chili One Day 2-12-22 Thistles'!$B$11:$B$27,$C19,'Chili One Day 2-12-22 Thistles'!$AW$11:$AW$27)</f>
        <v>0</v>
      </c>
      <c r="GV19" s="174">
        <f>SUMIF('Chili One Day 2-12-22 Thistles'!$B$11:$B$27,$C19,'Chili One Day 2-12-22 Thistles'!$AX$11:$AX$27)</f>
        <v>0</v>
      </c>
      <c r="GW19" s="174">
        <f>SUMIF('Chili One Day 2-12-22 Thistles'!$B$11:$B$27,$C19,'Chili One Day 2-12-22 Thistles'!$AY$11:$AY$27)</f>
        <v>0</v>
      </c>
      <c r="GX19" s="174">
        <f>SUMIF('Ironman One Day 3-5-22 FS'!$B$11:$B$26,$C19,'Ironman One Day 3-5-22 FS'!$AU$11:$AU$26)</f>
        <v>0</v>
      </c>
      <c r="GY19" s="174">
        <f>SUMIF('Ironman One Day 3-5-22 FS'!$B$11:$B$26,$C19,'Ironman One Day 3-5-22 FS'!$AV$11:$AV$26)</f>
        <v>0</v>
      </c>
      <c r="GZ19" s="174">
        <f>SUMIF('Ironman One Day 3-5-22 FS'!$B$11:$B$26,$C19,'Ironman One Day 3-5-22 FS'!$AW$11:$AW$26)</f>
        <v>0</v>
      </c>
      <c r="HA19" s="174">
        <f>SUMIF('Ironman One Day 3-5-22 FS'!$B$11:$B$26,$C19,'Ironman One Day 3-5-22 FS'!$AX$11:$AX$26)</f>
        <v>0</v>
      </c>
      <c r="HB19" s="174">
        <f>SUMIF('Ironman One Day 3-5-22 FS'!$B$11:$B$26,$C19,'Ironman One Day 3-5-22 FS'!$AY$11:$AY$26)</f>
        <v>0</v>
      </c>
      <c r="HC19" s="174">
        <f>SUMIF('Ironman One Day 3-5-22 420'!$B$11:$B$26,$C19,'Ironman One Day 3-5-22 420'!$AU$11:$AU$26)</f>
        <v>0</v>
      </c>
      <c r="HD19" s="174">
        <f>SUMIF('Ironman One Day 3-5-22 420'!$B$11:$B$26,$C19,'Ironman One Day 3-5-22 420'!$AV$11:$AV$26)</f>
        <v>0</v>
      </c>
      <c r="HE19" s="174">
        <f>SUMIF('Ironman One Day 3-5-22 420'!$B$11:$B$26,$C19,'Ironman One Day 3-5-22 420'!$AW$11:$AW$26)</f>
        <v>0</v>
      </c>
      <c r="HF19" s="174">
        <f>SUMIF('Ironman One Day 3-5-22 420'!$B$11:$B$26,$C19,'Ironman One Day 3-5-22 420'!$AX$11:$AX$26)</f>
        <v>0</v>
      </c>
      <c r="HG19" s="174">
        <f>SUMIF('Ironman One Day 3-5-22 420'!$B$11:$B$26,$C19,'Ironman One Day 3-5-22 420'!$AY$11:$AY$26)</f>
        <v>0</v>
      </c>
      <c r="HH19" s="174">
        <f>SUMIF('Easter One Day 4-16-22 FS'!$B$11:$B$25,$C19,'Easter One Day 4-16-22 FS'!$AU$11:$AU$25)</f>
        <v>0</v>
      </c>
      <c r="HI19" s="174">
        <f>SUMIF('Easter One Day 4-16-22 FS'!$B$11:$B$25,$C19,'Easter One Day 4-16-22 FS'!$AV$11:$AV$25)</f>
        <v>0</v>
      </c>
      <c r="HJ19" s="174">
        <f>SUMIF('Easter One Day 4-16-22 FS'!$B$11:$B$25,$C19,'Easter One Day 4-16-22 FS'!$AW$11:$AW$25)</f>
        <v>0</v>
      </c>
      <c r="HK19" s="174">
        <f>SUMIF('Easter One Day 4-16-22 FS'!$B$11:$B$25,$C19,'Easter One Day 4-16-22 FS'!$AX$11:$AX$25)</f>
        <v>0</v>
      </c>
      <c r="HL19" s="174">
        <f>SUMIF('Easter One Day 4-16-22 FS'!$B$11:$B$25,$C19,'Easter One Day 4-16-22 FS'!$AY$11:$AY$25)</f>
        <v>0</v>
      </c>
      <c r="HM19" s="174">
        <f>SUMIF('Easter One Day 4-16-22 TH'!$B$11:$B$25,$C19,'Easter One Day 4-16-22 TH'!$AU$11:$AU$25)</f>
        <v>0</v>
      </c>
      <c r="HN19" s="174">
        <f>SUMIF('Easter One Day 4-16-22 TH'!$B$11:$B$25,$C19,'Easter One Day 4-16-22 TH'!$AV$11:$AV$25)</f>
        <v>0</v>
      </c>
      <c r="HO19" s="174">
        <f>SUMIF('Easter One Day 4-16-22 TH'!$B$11:$B$25,$C19,'Easter One Day 4-16-22 TH'!$AW$11:$AW$25)</f>
        <v>0</v>
      </c>
      <c r="HP19" s="174">
        <f>SUMIF('Easter One Day 4-16-22 TH'!$B$11:$B$25,$C19,'Easter One Day 4-16-22 TH'!$AX$11:$AX$25)</f>
        <v>0</v>
      </c>
      <c r="HQ19" s="174">
        <f>SUMIF('Easter One Day 4-16-22 TH'!$B$11:$B$25,$C19,'Easter One Day 4-16-22 TH'!$AY$11:$AY$25)</f>
        <v>0</v>
      </c>
      <c r="HR19" s="174">
        <f>SUMIF('Long Distance Race 5-7-22'!$B$11:$B$25,$C19,'Long Distance Race 5-7-22'!$AU$11:$AU$25)</f>
        <v>0</v>
      </c>
      <c r="HS19" s="174">
        <f>SUMIF('Long Distance Race 5-7-22'!$B$11:$B$18,$C19,'Long Distance Race 5-7-22'!$AV$11:$AV$18)</f>
        <v>0</v>
      </c>
      <c r="HT19" s="174">
        <f>SUMIF('Long Distance Race 5-7-22'!$B$11:$B$18,$C19,'Long Distance Race 5-7-22'!$AW$11:$AW$18)</f>
        <v>0</v>
      </c>
      <c r="HU19" s="174">
        <f>SUMIF('Long Distance Race 5-7-22'!$B$11:$B$18,$C19,'Long Distance Race 5-7-22'!$AX$11:$AX$18)</f>
        <v>0</v>
      </c>
      <c r="HV19" s="174">
        <f>SUMIF('Long Distance Race 5-7-22'!$B$11:$B$18,$C19,'Long Distance Race 5-7-22'!$AY$11:$AY$18)</f>
        <v>0</v>
      </c>
      <c r="HW19" s="174">
        <f>SUMIF('Memorial Day Regatta 5-28-22 Op'!$B$11:$B$25,$C19,'Memorial Day Regatta 5-28-22 Op'!$AU$11:$AU$25)</f>
        <v>0</v>
      </c>
      <c r="HX19" s="174">
        <f>SUMIF('Memorial Day Regatta 5-28-22 Op'!$B$11:$B$18,$C19,'Memorial Day Regatta 5-28-22 Op'!$AV$11:$AV$18)</f>
        <v>0</v>
      </c>
      <c r="HY19" s="174">
        <f>SUMIF('Memorial Day Regatta 5-28-22 Op'!$B$11:$B$18,$C19,'Memorial Day Regatta 5-28-22 Op'!$AW$11:$AW$18)</f>
        <v>0</v>
      </c>
      <c r="HZ19" s="174">
        <f>SUMIF('Memorial Day Regatta 5-28-22 Op'!$B$11:$B$18,$C19,'Memorial Day Regatta 5-28-22 Op'!$AX$11:$AX$18)</f>
        <v>0</v>
      </c>
      <c r="IA19" s="174">
        <f>SUMIF('Memorial Day Regatta 5-28-22 Op'!$B$11:$B$18,$C19,'Memorial Day Regatta 5-28-22 Op'!$AY$11:$AY$18)</f>
        <v>0</v>
      </c>
      <c r="IB19" s="174">
        <f>SUMIF('Caldwell Cup 6-25-22 TH'!$B$11:$B$25,$C19,'Caldwell Cup 6-25-22 TH'!$AU$11:$AU$25)</f>
        <v>0</v>
      </c>
      <c r="IC19" s="174">
        <f>SUMIF('Caldwell Cup 6-25-22 TH'!$B$11:$B$25,$C19,'Caldwell Cup 6-25-22 TH'!$AV$11:$AV$25)</f>
        <v>0</v>
      </c>
      <c r="ID19" s="174">
        <f>SUMIF('Caldwell Cup 6-25-22 TH'!$B$11:$B$25,$C19,'Caldwell Cup 6-25-22 TH'!$AW$11:$AW$25)</f>
        <v>0</v>
      </c>
      <c r="IE19" s="174">
        <f>SUMIF('Caldwell Cup 6-25-22 TH'!$B$11:$B$25,$C19,'Caldwell Cup 6-25-22 TH'!$AX$11:$AX$25)</f>
        <v>0</v>
      </c>
      <c r="IF19" s="174">
        <f>SUMIF('Caldwell Cup 6-25-22 TH'!$B$11:$B$25,$C19,'Caldwell Cup 6-25-22 TH'!$AY$11:$AY$25)</f>
        <v>0</v>
      </c>
      <c r="IG19" s="174">
        <f>SUMIF('Caldwell Cup 6-25-22 FS'!$B$11:$B$21,$C19,'Caldwell Cup 6-25-22 FS'!$AU$11:$AU$21)</f>
        <v>0</v>
      </c>
      <c r="IH19" s="174">
        <f>SUMIF('Caldwell Cup 6-25-22 FS'!$B$11:$B$21,$C19,'Caldwell Cup 6-25-22 FS'!$AV$11:$AV$21)</f>
        <v>0</v>
      </c>
      <c r="II19" s="174">
        <f>SUMIF('Caldwell Cup 6-25-22 FS'!$B$11:$B$21,$C19,'Caldwell Cup 6-25-22 FS'!$AW$11:$AW$21)</f>
        <v>0</v>
      </c>
      <c r="IJ19" s="174">
        <f>SUMIF('Caldwell Cup 6-25-22 FS'!$B$11:$B$21,$C19,'Caldwell Cup 6-25-22 FS'!$AX$11:$AX$21)</f>
        <v>0</v>
      </c>
      <c r="IK19" s="174">
        <f>SUMIF('Caldwell Cup 6-25-22 FS'!$B$11:$B$21,$C19,'Caldwell Cup 6-25-22 FS'!$AY$11:$AY$21)</f>
        <v>0</v>
      </c>
      <c r="IL19" s="174">
        <f>SUMIF('Caldwell Cup 6-25-22 Lasers'!$B$11:$B$23,$C19,'Caldwell Cup 6-25-22 Lasers'!$AU$11:$AU$23)</f>
        <v>0</v>
      </c>
      <c r="IM19" s="174">
        <f>SUMIF('Caldwell Cup 6-25-22 Lasers'!$B$11:$B$23,$C19,'Caldwell Cup 6-25-22 Lasers'!$AV$11:$AV$23)</f>
        <v>0</v>
      </c>
      <c r="IN19" s="174">
        <f>SUMIF('Caldwell Cup 6-25-22 Lasers'!$B$11:$B$23,$C19,'Caldwell Cup 6-25-22 Lasers'!$AW$11:$AW$23)</f>
        <v>0</v>
      </c>
      <c r="IO19" s="174">
        <f>SUMIF('Caldwell Cup 6-25-22 Lasers'!$B$11:$B$23,$C19,'Caldwell Cup 6-25-22 Lasers'!$AX$11:$AX$23)</f>
        <v>0</v>
      </c>
      <c r="IP19" s="174">
        <f>SUMIF('Caldwell Cup 6-25-22 Lasers'!$B$11:$B$23,$C19,'Caldwell Cup 6-25-22 Lasers'!$AY$11:$AY$23)</f>
        <v>0</v>
      </c>
      <c r="IQ19" s="174">
        <f>SUMIF('Labor Day Regatta 9-3-22 FS'!$B$11:$B$30,$C19,'Labor Day Regatta 9-3-22 FS'!$AU$11:$AU$30)</f>
        <v>0</v>
      </c>
      <c r="IR19" s="174">
        <f>SUMIF('Labor Day Regatta 9-3-22 FS'!$B$11:$B$30,$C19,'Labor Day Regatta 9-3-22 FS'!$AV$11:$AV$30)</f>
        <v>0</v>
      </c>
      <c r="IS19" s="174">
        <f>SUMIF('Labor Day Regatta 9-3-22 FS'!$B$11:$B$30,$C19,'Labor Day Regatta 9-3-22 FS'!$AW$11:$AW$30)</f>
        <v>0</v>
      </c>
      <c r="IT19" s="174">
        <f>SUMIF('Labor Day Regatta 9-3-22 FS'!$B$11:$B$30,$C19,'Labor Day Regatta 9-3-22 FS'!$AX$11:$AX$30)</f>
        <v>0</v>
      </c>
      <c r="IU19" s="174">
        <f>SUMIF('Labor Day Regatta 9-3-22 FS'!$B$11:$B$30,$C19,'Labor Day Regatta 9-3-22 FS'!$AY$11:$AY$30)</f>
        <v>0</v>
      </c>
      <c r="IV19" s="174">
        <f>SUMIF('2022-09-17 Leukemia Cup FS'!$B$11:$B$26,$C19,'2022-09-17 Leukemia Cup FS'!$AU$11:$AU$26)</f>
        <v>0</v>
      </c>
      <c r="IW19" s="174">
        <f>SUMIF('2022-09-17 Leukemia Cup FS'!$B$11:$B$26,$C19,'2022-09-17 Leukemia Cup FS'!$AV$11:$AV$26)</f>
        <v>0</v>
      </c>
      <c r="IX19" s="174">
        <f>SUMIF('2022-09-17 Leukemia Cup FS'!$B$11:$B$26,$C19,'2022-09-17 Leukemia Cup FS'!$AW$11:$AW$26)</f>
        <v>0</v>
      </c>
      <c r="IY19" s="174">
        <f>SUMIF('2022-09-17 Leukemia Cup FS'!$B$11:$B$26,$C19,'2022-09-17 Leukemia Cup FS'!$AX$11:$AX$26)</f>
        <v>0</v>
      </c>
      <c r="IZ19" s="174">
        <f>SUMIF('2022-09-17 Leukemia Cup FS'!$B$11:$B$26,$C19,'2022-09-17 Leukemia Cup FS'!$AY$11:$AY$26)</f>
        <v>0</v>
      </c>
      <c r="JA19" s="174">
        <f>SUMIF('2022-09-17 Leukemia Cup TH'!$B$11:$B$28,$C19,'2022-09-17 Leukemia Cup TH'!$AU$11:$AU$28)</f>
        <v>0</v>
      </c>
      <c r="JB19" s="174">
        <f>SUMIF('2022-09-17 Leukemia Cup TH'!$B$11:$B$28,$C19,'2022-09-17 Leukemia Cup TH'!$AV$11:$AV$28)</f>
        <v>0</v>
      </c>
      <c r="JC19" s="174">
        <f>SUMIF('2022-09-17 Leukemia Cup TH'!$B$11:$B$28,$C19,'2022-09-17 Leukemia Cup TH'!$AW$11:$AW$28)</f>
        <v>0</v>
      </c>
      <c r="JD19" s="174">
        <f>SUMIF('2022-09-17 Leukemia Cup TH'!$B$11:$B$28,$C19,'2022-09-17 Leukemia Cup TH'!$AX$11:$AX$28)</f>
        <v>0</v>
      </c>
      <c r="JE19" s="174">
        <f>SUMIF('2022-09-17 Leukemia Cup TH'!$B$11:$B$28,$C19,'2022-09-17 Leukemia Cup TH'!$AY$11:$AY$28)</f>
        <v>0</v>
      </c>
      <c r="JF19" s="174">
        <f>SUMIF('Smith-Berry LDR 9-24-22'!$B$11:$B$30,$C19,'Smith-Berry LDR 9-24-22'!$AU$11:$AU$30)</f>
        <v>0</v>
      </c>
      <c r="JG19" s="174">
        <f>SUMIF('Smith-Berry LDR 9-24-22'!$B$11:$B$30,$C19,'Smith-Berry LDR 9-24-22'!$AV$11:$AV$30)</f>
        <v>0</v>
      </c>
      <c r="JH19" s="174">
        <f>SUMIF('Smith-Berry LDR 9-24-22'!$B$11:$B$30,$C19,'Smith-Berry LDR 9-24-22'!$AW$11:$AW$30)</f>
        <v>0</v>
      </c>
      <c r="JI19" s="174">
        <f>SUMIF('Smith-Berry LDR 9-24-22'!$B$11:$B$30,$C19,'Smith-Berry LDR 9-24-22'!$AX$11:$AX$30)</f>
        <v>0</v>
      </c>
      <c r="JJ19" s="174">
        <f>SUMIF('Smith-Berry LDR 9-24-22'!$B$11:$B$30,$C19,'Smith-Berry LDR 9-24-22'!$AY$11:$AY$30)</f>
        <v>0</v>
      </c>
      <c r="JK19" s="174">
        <f>SUMIF('Great Scot 10-1-22 Cham'!$B$11:$B$38,$C19,'Great Scot 10-1-22 Cham'!$AU$11:$AU$38)</f>
        <v>0</v>
      </c>
      <c r="JL19" s="174">
        <f>SUMIF('Great Scot 10-1-22 Cham'!$B$11:$B$38,$C19,'Great Scot 10-1-22 Cham'!$AV$11:$AV$38)</f>
        <v>0</v>
      </c>
      <c r="JM19" s="174">
        <f>SUMIF('Great Scot 10-1-22 Cham'!$B$11:$B$38,$C19,'Great Scot 10-1-22 Cham'!$AW$11:$AW$38)</f>
        <v>0</v>
      </c>
      <c r="JN19" s="174">
        <f>SUMIF('Great Scot 10-1-22 Cham'!$B$11:$B$38,$C19,'Great Scot 10-1-22 Cham'!$AX$11:$AX$38)</f>
        <v>0</v>
      </c>
      <c r="JO19" s="174">
        <f>SUMIF('Great Scot 10-1-22 Cham'!$B$11:$B$38,$C19,'Great Scot 10-1-22 Cham'!$AY$11:$AY$38)</f>
        <v>0</v>
      </c>
      <c r="JP19" s="174">
        <f>SUMIF('Great Scot 10-1-22 Chal'!$B$11:$B$28,$C19,'Great Scot 10-1-22 Chal'!$AU$11:$AU$28)</f>
        <v>0</v>
      </c>
      <c r="JQ19" s="174">
        <f>SUMIF('Great Scot 10-1-22 Chal'!$B$11:$B$28,$C19,'Great Scot 10-1-22 Chal'!$AV$11:$AV$28)</f>
        <v>0</v>
      </c>
      <c r="JR19" s="174">
        <f>SUMIF('Great Scot 10-1-22 Chal'!$B$11:$B$28,$C19,'Great Scot 10-1-22 Chal'!$AW$11:$AW$28)</f>
        <v>0</v>
      </c>
      <c r="JS19" s="174">
        <f>SUMIF('Great Scot 10-1-22 Chal'!$B$11:$B$28,$C19,'Great Scot 10-1-22 Chal'!$AX$11:$AX$28)</f>
        <v>0</v>
      </c>
      <c r="JT19" s="174">
        <f>SUMIF('Great Scot 10-1-22 Chal'!$B$11:$B$28,$C19,'Great Scot 10-1-22 Chal'!$AY$11:$AY$28)</f>
        <v>0</v>
      </c>
      <c r="JU19" s="174">
        <f>SUMIF('Great Pumpkin Regatta 10-15-22'!$B$11:$B$54,$C19,'Great Pumpkin Regatta 10-15-22'!$AU$11:$AU$54)</f>
        <v>0</v>
      </c>
      <c r="JV19" s="174">
        <f>SUMIF('Great Pumpkin Regatta 10-15-22'!$B$11:$B$54,$C19,'Great Pumpkin Regatta 10-15-22'!$AV$11:$AV$54)</f>
        <v>0</v>
      </c>
      <c r="JW19" s="174">
        <f>SUMIF('Great Pumpkin Regatta 10-15-22'!$B$11:$B$54,$C19,'Great Pumpkin Regatta 10-15-22'!$AW$11:$AW$54)</f>
        <v>0</v>
      </c>
      <c r="JX19" s="174">
        <f>SUMIF('Great Pumpkin Regatta 10-15-22'!$B$11:$B$54,$C19,'Great Pumpkin Regatta 10-15-22'!$AX$11:$AX$54)</f>
        <v>0</v>
      </c>
      <c r="JY19" s="174">
        <f>SUMIF('Great Pumpkin Regatta 10-15-22'!$B$11:$B$54,$C19,'Great Pumpkin Regatta 10-15-22'!$AY$11:$AY$54)</f>
        <v>0</v>
      </c>
      <c r="JZ19" s="174">
        <f>SUMIF('One Day Regatta 10-29-22 FS'!$B$11:$B$19,$C19,'One Day Regatta 10-29-22 FS'!$AU$11:$AU$19)</f>
        <v>0</v>
      </c>
      <c r="KA19" s="174">
        <f>SUMIF('One Day Regatta 10-29-22 FS'!$B$11:$B$19,$C19,'One Day Regatta 10-29-22 FS'!$AV$11:$AV$19)</f>
        <v>0</v>
      </c>
      <c r="KB19" s="174">
        <f>SUMIF('One Day Regatta 10-29-22 FS'!$B$11:$B$19,$C19,'One Day Regatta 10-29-22 FS'!$AW$11:$AW$19)</f>
        <v>0</v>
      </c>
      <c r="KC19" s="174">
        <f>SUMIF('One Day Regatta 10-29-22 FS'!$B$11:$B$19,$C19,'One Day Regatta 10-29-22 FS'!$AX$11:$AX$19)</f>
        <v>0</v>
      </c>
      <c r="KD19" s="174">
        <f>SUMIF('One Day Regatta 10-29-22 FS'!$B$11:$B$19,$C19,'One Day Regatta 10-29-22 FS'!$AY$11:$AY$19)</f>
        <v>0</v>
      </c>
    </row>
    <row r="20" spans="1:290" ht="15" customHeight="1" x14ac:dyDescent="0.2">
      <c r="A20" s="400" t="s">
        <v>1369</v>
      </c>
      <c r="B20" s="134">
        <f t="shared" si="8"/>
        <v>15</v>
      </c>
      <c r="C20" s="170" t="s">
        <v>1110</v>
      </c>
      <c r="D20" s="171">
        <f t="shared" si="9"/>
        <v>14</v>
      </c>
      <c r="E20" s="172">
        <f t="shared" si="10"/>
        <v>34</v>
      </c>
      <c r="F20" s="171">
        <f t="shared" si="11"/>
        <v>34</v>
      </c>
      <c r="G20" s="171">
        <v>0</v>
      </c>
      <c r="H20" s="171">
        <f t="shared" si="12"/>
        <v>34</v>
      </c>
      <c r="I20" s="173">
        <f t="shared" si="13"/>
        <v>2.4285714285714285E-2</v>
      </c>
      <c r="J20" s="173"/>
      <c r="K20" s="174">
        <f>SUMIF('Saturday Race 11-06-21'!$B$11:$B$21,$C20,'Saturday Race 11-06-21'!$AU$11:$AU$21)</f>
        <v>0</v>
      </c>
      <c r="L20" s="174">
        <f>SUMIF('Saturday Race 11-06-21'!$B$11:$B$21,$C20,'Saturday Race 11-06-21'!$AV$11:$AV$21)</f>
        <v>0</v>
      </c>
      <c r="M20" s="174">
        <f>SUMIF('Saturday Race 11-06-21'!$B$11:$B$21,$C20,'Saturday Race 11-06-21'!$AW$11:$AW$21)</f>
        <v>0</v>
      </c>
      <c r="N20" s="174">
        <f>SUMIF('Saturday Race 11-06-21'!$B$11:$B$21,$C20,'Saturday Race 11-06-21'!$AX$11:$AX$21)</f>
        <v>0</v>
      </c>
      <c r="O20" s="174">
        <f>SUMIF('Saturday Race 11-06-21'!$B$11:$B$21,$C20,'Saturday Race 11-06-21'!$AY$11:$AY$21)</f>
        <v>0</v>
      </c>
      <c r="P20" s="174">
        <f>SUMIF('Saturday Race 11-20-21'!$B$11:$B$20,$C20,'Saturday Race 11-20-21'!$AU$11:$AU$20)</f>
        <v>0</v>
      </c>
      <c r="Q20" s="174">
        <f>SUMIF('Saturday Race 11-20-21'!$B$11:$B$20,$C20,'Saturday Race 11-20-21'!$AV$11:$AV$20)</f>
        <v>0</v>
      </c>
      <c r="R20" s="174">
        <f>SUMIF('Saturday Race 11-20-21'!$B$11:$B$20,$C20,'Saturday Race 11-20-21'!$AW$11:$AW$20)</f>
        <v>0</v>
      </c>
      <c r="S20" s="174">
        <f>SUMIF('Saturday Race 11-20-21'!$B$11:$B$20,$C20,'Saturday Race 11-20-21'!$AX$11:$AX$20)</f>
        <v>0</v>
      </c>
      <c r="T20" s="174">
        <f>SUMIF('Saturday Race 11-20-21'!$B$11:$B$20,$C20,'Saturday Race 11-20-21'!$AY$11:$AY$20)</f>
        <v>0</v>
      </c>
      <c r="U20" s="174">
        <f>SUMIF('Saturday Race 1-08-22'!$B$11:$B$20,$C20,'Saturday Race 1-08-22'!$AU$11:$AU$20)</f>
        <v>0</v>
      </c>
      <c r="V20" s="174">
        <f>SUMIF('Saturday Race 1-08-22'!$B$11:$B$20,$C20,'Saturday Race 1-08-22'!$AV$11:$AV$20)</f>
        <v>0</v>
      </c>
      <c r="W20" s="174">
        <f>SUMIF('Saturday Race 1-08-22'!$B$11:$B$20,$C20,'Saturday Race 1-08-22'!$AW$11:$AW$20)</f>
        <v>0</v>
      </c>
      <c r="X20" s="174">
        <f>SUMIF('Saturday Race 1-08-22'!$B$11:$B$20,$C20,'Saturday Race 1-08-22'!$AX$11:$AX$20)</f>
        <v>0</v>
      </c>
      <c r="Y20" s="174">
        <f>SUMIF('Saturday Race 1-08-22'!$B$11:$B$20,$C20,'Saturday Race 1-08-22'!$AY$11:$AY$20)</f>
        <v>0</v>
      </c>
      <c r="Z20" s="174">
        <f>SUMIF('Saturday Race 1-22-22'!$B$11:$B$20,$C20,'Saturday Race 1-22-22'!$AU$11:$AU$20)</f>
        <v>0</v>
      </c>
      <c r="AA20" s="174">
        <f>SUMIF('Saturday Race 1-22-22'!$B$11:$B$20,$C20,'Saturday Race 1-22-22'!$AV$11:$AV$20)</f>
        <v>0</v>
      </c>
      <c r="AB20" s="174">
        <f>SUMIF('Saturday Race 1-22-22'!$B$11:$B$20,$C20,'Saturday Race 1-22-22'!$AW$11:$AW$20)</f>
        <v>0</v>
      </c>
      <c r="AC20" s="174">
        <f>SUMIF('Saturday Race 1-22-22'!$B$11:$B$20,$C20,'Saturday Race 1-22-22'!$AX$11:$AX$20)</f>
        <v>0</v>
      </c>
      <c r="AD20" s="174">
        <f>SUMIF('Saturday Race 1-22-22'!$B$11:$B$20,$C20,'Saturday Race 1-22-22'!$AY$11:$AY$20)</f>
        <v>0</v>
      </c>
      <c r="AE20" s="174">
        <f>SUMIF('Sunday Race 2-6-22'!$B$11:$B$20,$C20,'Sunday Race 2-6-22'!$AU$11:$AU$20)</f>
        <v>0</v>
      </c>
      <c r="AF20" s="174">
        <f>SUMIF('Sunday Race 2-6-22'!$B$11:$B$20,$C20,'Sunday Race 2-6-22'!$AV$11:$AV$20)</f>
        <v>0</v>
      </c>
      <c r="AG20" s="174">
        <f>SUMIF('Sunday Race 2-6-22'!$B$11:$B$20,$C20,'Sunday Race 2-6-22'!$AW$11:$AW$20)</f>
        <v>0</v>
      </c>
      <c r="AH20" s="174">
        <f>SUMIF('Sunday Race 2-6-22'!$B$11:$B$20,$C20,'Sunday Race 2-6-22'!$AX$11:$AX$20)</f>
        <v>0</v>
      </c>
      <c r="AI20" s="174">
        <f>SUMIF('Sunday Race 2-6-22'!$B$11:$B$20,$C20,'Sunday Race 2-6-22'!$AY$11:$AY$20)</f>
        <v>0</v>
      </c>
      <c r="AJ20" s="174">
        <f>SUMIF('Sunday Race 2-20-22'!$B$11:$B$26,$C20,'Sunday Race 2-20-22'!$AU$11:$AU$26)</f>
        <v>0</v>
      </c>
      <c r="AK20" s="174">
        <f>SUMIF('Sunday Race 2-20-22'!$B$11:$B$26,$C20,'Sunday Race 2-20-22'!$AV$11:$AV$26)</f>
        <v>0</v>
      </c>
      <c r="AL20" s="174">
        <f>SUMIF('Sunday Race 2-20-22'!$B$11:$B$26,$C20,'Sunday Race 2-20-22'!$AW$11:$AW$26)</f>
        <v>0</v>
      </c>
      <c r="AM20" s="174">
        <f>SUMIF('Sunday Race 2-20-22'!$B$11:$B$26,$C20,'Sunday Race 2-20-22'!$AX$11:$AX$26)</f>
        <v>0</v>
      </c>
      <c r="AN20" s="174">
        <f>SUMIF('Sunday Race 2-20-22'!$B$11:$B$26,$C20,'Sunday Race 2-20-22'!$AY$11:$AY$26)</f>
        <v>0</v>
      </c>
      <c r="AO20" s="174">
        <f>SUMIF('Sunday Race 2-27-22'!$B$11:$B$20,$C20,'Sunday Race 2-27-22'!$AU$11:$AU$20)</f>
        <v>0</v>
      </c>
      <c r="AP20" s="174">
        <f>SUMIF('Sunday Race 2-27-22'!$B$11:$B$20,$C20,'Sunday Race 2-27-22'!$AV$11:$AV$20)</f>
        <v>0</v>
      </c>
      <c r="AQ20" s="174">
        <f>SUMIF('Sunday Race 2-27-22'!$B$11:$B$20,$C20,'Sunday Race 2-27-22'!$AW$11:$AW$20)</f>
        <v>0</v>
      </c>
      <c r="AR20" s="174">
        <f>SUMIF('Sunday Race 2-27-22'!$B$11:$B$20,$C20,'Sunday Race 2-27-22'!$AX$11:$AX$20)</f>
        <v>0</v>
      </c>
      <c r="AS20" s="174">
        <f>SUMIF('Sunday Race 2-27-22'!$B$11:$B$20,$C20,'Sunday Race 2-27-22'!$AY$11:$AY$20)</f>
        <v>0</v>
      </c>
      <c r="AT20" s="174">
        <f>SUMIF('Sunday Race 3-13-22'!$B$11:$B$25,$C20,'Sunday Race 3-13-22'!$AU$11:$AU$25)</f>
        <v>0</v>
      </c>
      <c r="AU20" s="174">
        <f>SUMIF('Sunday Race 3-13-22'!$B$11:$B$25,$C20,'Sunday Race 3-13-22'!$AV$11:$AV$25)</f>
        <v>0</v>
      </c>
      <c r="AV20" s="174">
        <f>SUMIF('Sunday Race 3-13-22'!$B$11:$B$25,$C20,'Sunday Race 3-13-22'!$AW$11:$AW$25)</f>
        <v>0</v>
      </c>
      <c r="AW20" s="174">
        <f>SUMIF('Sunday Race 3-13-22'!$B$11:$B$25,$C20,'Sunday Race 3-13-22'!$AX$11:$AX$25)</f>
        <v>0</v>
      </c>
      <c r="AX20" s="174">
        <f>SUMIF('Sunday Race 3-13-22'!$B$11:$B$25,$C20,'Sunday Race 3-13-22'!$AY$11:$AY$25)</f>
        <v>0</v>
      </c>
      <c r="AY20" s="174">
        <f>SUMIF('Saturday Race 3-19-22'!$B$11:$B$15,$C20,'Saturday Race 3-19-22'!$AU$11:$AU$15)</f>
        <v>0</v>
      </c>
      <c r="AZ20" s="174">
        <f>SUMIF('Saturday Race 3-19-22'!$B$11:$B$15,$C20,'Saturday Race 3-19-22'!$AV$11:$AV$15)</f>
        <v>0</v>
      </c>
      <c r="BA20" s="174">
        <f>SUMIF('Saturday Race 3-19-22'!$B$11:$B$15,$C20,'Saturday Race 3-19-22'!$AW$11:$AW$15)</f>
        <v>0</v>
      </c>
      <c r="BB20" s="174">
        <f>SUMIF('Saturday Race 3-19-22'!$B$11:$B$15,$C20,'Saturday Race 3-19-22'!$AX$11:$AX$15)</f>
        <v>0</v>
      </c>
      <c r="BC20" s="174">
        <f>SUMIF('Saturday Race 3-19-22'!$B$11:$B$15,$C20,'Saturday Race 3-19-22'!$AY$11:$AY$15)</f>
        <v>0</v>
      </c>
      <c r="BD20" s="174">
        <f>SUMIF('Sunday Races 4-10-22'!$B$11:$B$26,$C20,'Sunday Races 4-10-22'!$AU$11:$AU$26)</f>
        <v>0</v>
      </c>
      <c r="BE20" s="174">
        <f>SUMIF('Sunday Races 4-10-22'!$B$11:$B$26,$C20,'Sunday Races 4-10-22'!$AV$11:$AV$26)</f>
        <v>0</v>
      </c>
      <c r="BF20" s="174">
        <f>SUMIF('Sunday Races 4-10-22'!$B$11:$B$26,$C20,'Sunday Races 4-10-22'!$AW$11:$AW$26)</f>
        <v>0</v>
      </c>
      <c r="BG20" s="174">
        <f>SUMIF('Sunday Races 4-10-22'!$B$11:$B$26,$C20,'Sunday Races 4-10-22'!$AX$11:$AX$26)</f>
        <v>0</v>
      </c>
      <c r="BH20" s="174">
        <f>SUMIF('Sunday Races 4-10-22'!$B$11:$B$26,$C20,'Sunday Races 4-10-22'!$AY$11:$AY$26)</f>
        <v>0</v>
      </c>
      <c r="BI20" s="174">
        <f>SUMIF('Sunday Races 5-1-22'!$B$11:$B$28,$C20,'Sunday Races 5-1-22'!$AU$11:$AU$28)</f>
        <v>0</v>
      </c>
      <c r="BJ20" s="174">
        <f>SUMIF('Sunday Races 5-1-22'!$B$11:$B$28,$C20,'Sunday Races 5-1-22'!$AV$11:$AV$28)</f>
        <v>0</v>
      </c>
      <c r="BK20" s="174">
        <f>SUMIF('Sunday Races 5-1-22'!$B$11:$B$28,$C20,'Sunday Races 5-1-22'!$AW$11:$AW$28)</f>
        <v>0</v>
      </c>
      <c r="BL20" s="174">
        <f>SUMIF('Sunday Races 5-1-22'!$B$11:$B$28,$C20,'Sunday Races 5-1-22'!$AX$11:$AX$28)</f>
        <v>0</v>
      </c>
      <c r="BM20" s="174">
        <f>SUMIF('Sunday Races 5-1-22'!$B$11:$B$28,$C20,'Sunday Races 5-1-22'!$AY$11:$AY$28)</f>
        <v>0</v>
      </c>
      <c r="BN20" s="174">
        <f>SUMIF('Sunday Races 6-5-22'!$B$11:$B$28,$C20,'Sunday Races 6-5-22'!$AU$11:$AU$28)</f>
        <v>0</v>
      </c>
      <c r="BO20" s="174">
        <f>SUMIF('Sunday Races 6-5-22'!$B$11:$B$28,$C20,'Sunday Races 6-5-22'!$AV$11:$AV$28)</f>
        <v>2</v>
      </c>
      <c r="BP20" s="174">
        <f>SUMIF('Sunday Races 6-5-22'!$B$11:$B$28,$C20,'Sunday Races 6-5-22'!$AW$11:$AW$28)</f>
        <v>0</v>
      </c>
      <c r="BQ20" s="174">
        <f>SUMIF('Sunday Races 6-5-22'!$B$11:$B$28,$C20,'Sunday Races 6-5-22'!$AX$11:$AX$28)</f>
        <v>0</v>
      </c>
      <c r="BR20" s="174">
        <f>SUMIF('Sunday Races 6-5-22'!$B$11:$B$28,$C20,'Sunday Races 6-5-22'!$AY$11:$AY$28)</f>
        <v>0</v>
      </c>
      <c r="BS20" s="174">
        <f>SUMIF('Sunday Races 6-12-22'!$B$11:$B$24,$C20,'Sunday Races 6-12-22'!$AU$11:$AU$24)</f>
        <v>0</v>
      </c>
      <c r="BT20" s="174">
        <f>SUMIF('Sunday Races 6-12-22'!$B$11:$B$24,$C20,'Sunday Races 6-12-22'!$AV$11:$AV$24)</f>
        <v>0</v>
      </c>
      <c r="BU20" s="174">
        <f>SUMIF('Sunday Races 6-12-22'!$B$11:$B$24,$C20,'Sunday Races 6-12-22'!$AW$11:$AW$24)</f>
        <v>0</v>
      </c>
      <c r="BV20" s="174">
        <f>SUMIF('Sunday Races 6-12-22'!$B$11:$B$24,$C20,'Sunday Races 6-12-22'!$AX$11:$AX$24)</f>
        <v>0</v>
      </c>
      <c r="BW20" s="174">
        <f>SUMIF('Sunday Races 6-12-22'!$B$11:$B$24,$C20,'Sunday Races 6-12-22'!$AY$11:$AY$24)</f>
        <v>0</v>
      </c>
      <c r="BX20" s="174">
        <f>SUMIF('Saturday Races 6-18-22'!$B$11:$B$24,$C20,'Saturday Races 6-18-22'!$AU$11:$AU$24)</f>
        <v>1</v>
      </c>
      <c r="BY20" s="174">
        <f>SUMIF('Saturday Races 6-18-22'!$B$11:$B$24,$C20,'Saturday Races 6-18-22'!$AV$11:$AV$24)</f>
        <v>0</v>
      </c>
      <c r="BZ20" s="174">
        <f>SUMIF('Saturday Races 6-18-22'!$B$11:$B$24,$C20,'Saturday Races 6-18-22'!$AW$11:$AW$24)</f>
        <v>0</v>
      </c>
      <c r="CA20" s="174">
        <f>SUMIF('Saturday Races 6-18-22'!$B$11:$B$24,$C20,'Saturday Races 6-18-22'!$AX$11:$AX$24)</f>
        <v>0</v>
      </c>
      <c r="CB20" s="174">
        <f>SUMIF('Saturday Races 6-18-22'!$B$11:$B$24,$C20,'Saturday Races 6-18-22'!$AY$11:$AY$24)</f>
        <v>0</v>
      </c>
      <c r="CC20" s="174">
        <f>SUMIF('Sunday Races 7-3-22'!$B$11:$B$26,$C20,'Sunday Races 7-3-22'!$AU$11:$AU$26)</f>
        <v>0</v>
      </c>
      <c r="CD20" s="174">
        <f>SUMIF('Sunday Races 7-3-22'!$B$11:$B$26,$C20,'Sunday Races 7-3-22'!$AV$11:$AV$26)</f>
        <v>0</v>
      </c>
      <c r="CE20" s="174">
        <f>SUMIF('Sunday Races 7-3-22'!$B$11:$B$26,$C20,'Sunday Races 7-3-22'!$AW$11:$AW$26)</f>
        <v>0</v>
      </c>
      <c r="CF20" s="174">
        <f>SUMIF('Sunday Races 7-3-22'!$B$11:$B$26,$C20,'Sunday Races 7-3-22'!$AX$11:$AX$26)</f>
        <v>0</v>
      </c>
      <c r="CG20" s="174">
        <f>SUMIF('Sunday Races 7-3-22'!$B$11:$B$26,$C20,'Sunday Races 7-3-22'!$AY$11:$AY$26)</f>
        <v>0</v>
      </c>
      <c r="CH20" s="174">
        <f>SUMIF('Sunday Races 7-31-22'!$B$11:$B$26,$C20,'Sunday Races 7-31-22'!$AU$11:$AU$26)</f>
        <v>1</v>
      </c>
      <c r="CI20" s="174">
        <f>SUMIF('Sunday Races 7-31-22'!$B$11:$B$26,$C20,'Sunday Races 7-31-22'!$AV$11:$AV$26)</f>
        <v>3</v>
      </c>
      <c r="CJ20" s="174">
        <f>SUMIF('Sunday Races 7-31-22'!$B$11:$B$26,$C20,'Sunday Races 7-31-22'!$AW$11:$AW$26)</f>
        <v>4</v>
      </c>
      <c r="CK20" s="174">
        <f>SUMIF('Sunday Races 7-31-22'!$B$11:$B$26,$C20,'Sunday Races 7-31-22'!$AX$11:$AX$26)</f>
        <v>0</v>
      </c>
      <c r="CL20" s="174">
        <f>SUMIF('Sunday Races 7-31-22'!$B$11:$B$26,$C20,'Sunday Races 7-31-22'!$AY$11:$AY$26)</f>
        <v>0</v>
      </c>
      <c r="CM20" s="174">
        <f>SUMIF('Sunday Races 8-14-22'!$B$11:$B$26,$C20,'Sunday Races 8-14-22'!$AU$11:$AU$26)</f>
        <v>1</v>
      </c>
      <c r="CN20" s="174">
        <f>SUMIF('Sunday Races 8-14-22'!$B$11:$B$26,$C20,'Sunday Races 8-14-22'!$AV$11:$AV$26)</f>
        <v>1</v>
      </c>
      <c r="CO20" s="174">
        <f>SUMIF('Sunday Races 8-14-22'!$B$11:$B$26,$C20,'Sunday Races 8-14-22'!$AW$11:$AW$26)</f>
        <v>1</v>
      </c>
      <c r="CP20" s="174">
        <f>SUMIF('Sunday Races 8-14-22'!$B$11:$B$26,$C20,'Sunday Races 8-14-22'!$AX$11:$AX$26)</f>
        <v>0</v>
      </c>
      <c r="CQ20" s="174">
        <f>SUMIF('Sunday Races 8-14-22'!$B$11:$B$26,$C20,'Sunday Races 8-14-22'!$AY$11:$AY$26)</f>
        <v>0</v>
      </c>
      <c r="CR20" s="174">
        <f>SUMIF('Saturday Races 8-20-22'!$B$11:$B$26,$C20,'Saturday Races 8-20-22'!$AU$11:$AU$26)</f>
        <v>4</v>
      </c>
      <c r="CS20" s="174">
        <f>SUMIF('Saturday Races 8-20-22'!$B$11:$B$26,$C20,'Saturday Races 8-20-22'!$AV$11:$AV$26)</f>
        <v>2</v>
      </c>
      <c r="CT20" s="174">
        <f>SUMIF('Saturday Races 8-20-22'!$B$11:$B$26,$C20,'Saturday Races 8-20-22'!$AW$11:$AW$26)</f>
        <v>0</v>
      </c>
      <c r="CU20" s="174">
        <f>SUMIF('Saturday Races 8-20-22'!$B$11:$B$26,$C20,'Saturday Races 8-20-22'!$AX$11:$AX$26)</f>
        <v>0</v>
      </c>
      <c r="CV20" s="174">
        <f>SUMIF('Saturday Races 8-20-22'!$B$11:$B$26,$C20,'Saturday Races 8-20-22'!$AY$11:$AY$26)</f>
        <v>0</v>
      </c>
      <c r="CW20" s="174">
        <f>SUMIF('Sunday Races 9-11-22'!$B$11:$B$20,$C20,'Sunday Races 9-11-22'!$AU$11:$AU$20)</f>
        <v>0</v>
      </c>
      <c r="CX20" s="174">
        <f>SUMIF('Sunday Races 9-11-22'!$B$11:$B$20,$C20,'Sunday Races 9-11-22'!$AV$11:$AV$20)</f>
        <v>0</v>
      </c>
      <c r="CY20" s="174">
        <f>SUMIF('Sunday Races 9-11-22'!$B$11:$B$20,$C20,'Sunday Races 9-11-22'!$AW$11:$AW$20)</f>
        <v>0</v>
      </c>
      <c r="CZ20" s="174">
        <f>SUMIF('Sunday Races 9-11-22'!$B$11:$B$20,$C20,'Sunday Races 9-11-22'!$AX$11:$AX$20)</f>
        <v>0</v>
      </c>
      <c r="DA20" s="174">
        <f>SUMIF('Sunday Races 9-11-22'!$B$11:$B$20,$C20,'Sunday Races 9-11-22'!$AY$11:$AY$20)</f>
        <v>0</v>
      </c>
      <c r="DB20" s="174">
        <f>SUMIF('Sunday Races 10-9-22'!$B$11:$B$21,$C20,'Sunday Races 10-9-22'!$AU$11:$AU$21)</f>
        <v>6</v>
      </c>
      <c r="DC20" s="174">
        <f>SUMIF('Sunday Races 10-9-22'!$B$11:$B$21,$C20,'Sunday Races 10-9-22'!$AV$11:$AV$21)</f>
        <v>3</v>
      </c>
      <c r="DD20" s="174">
        <f>SUMIF('Sunday Races 10-9-22'!$B$11:$B$21,$C20,'Sunday Races 10-9-22'!$AW$11:$AW$21)</f>
        <v>2</v>
      </c>
      <c r="DE20" s="174">
        <f>SUMIF('Sunday Races 10-9-22'!$B$11:$B$21,$C20,'Sunday Races 10-9-22'!$AX$11:$AX$21)</f>
        <v>0</v>
      </c>
      <c r="DF20" s="174">
        <f>SUMIF('Sunday Races 10-9-22'!$B$11:$B$21,$C20,'Sunday Races 10-9-22'!$AY$11:$AY$21)</f>
        <v>0</v>
      </c>
      <c r="DG20" s="174">
        <f>SUMIF('Sunday Races 10-23-22'!$B$11:$B$22,$C20,'Sunday Races 10-23-22'!$AU$11:$AU$22)</f>
        <v>3</v>
      </c>
      <c r="DH20" s="174">
        <f>SUMIF('Sunday Races 10-23-22'!$B$11:$B$22,$C20,'Sunday Races 10-23-22'!$AV$11:$AV$22)</f>
        <v>0</v>
      </c>
      <c r="DI20" s="174">
        <f>SUMIF('Sunday Races 10-23-22'!$B$11:$B$22,$C20,'Sunday Races 10-23-22'!$AW$11:$AW$22)</f>
        <v>0</v>
      </c>
      <c r="DJ20" s="174">
        <f>SUMIF('Sunday Races 10-23-22'!$B$11:$B$22,$C20,'Sunday Races 10-23-22'!$AX$11:$AX$22)</f>
        <v>0</v>
      </c>
      <c r="DK20" s="174">
        <f>SUMIF('Sunday Races 10-23-22'!$B$11:$B$22,$C20,'Sunday Races 10-23-22'!$AY$11:$AY$22)</f>
        <v>0</v>
      </c>
      <c r="DL20" s="175"/>
      <c r="DM20" s="176"/>
      <c r="DN20" s="177">
        <f t="shared" si="22"/>
        <v>6</v>
      </c>
      <c r="DO20" s="177">
        <f t="shared" si="22"/>
        <v>4</v>
      </c>
      <c r="DP20" s="177">
        <f t="shared" si="22"/>
        <v>4</v>
      </c>
      <c r="DQ20" s="177">
        <f t="shared" si="22"/>
        <v>3</v>
      </c>
      <c r="DR20" s="177">
        <f t="shared" si="22"/>
        <v>3</v>
      </c>
      <c r="DS20" s="177">
        <f t="shared" si="22"/>
        <v>3</v>
      </c>
      <c r="DT20" s="177">
        <f t="shared" si="22"/>
        <v>2</v>
      </c>
      <c r="DU20" s="177">
        <f t="shared" si="22"/>
        <v>2</v>
      </c>
      <c r="DV20" s="177">
        <f t="shared" si="22"/>
        <v>2</v>
      </c>
      <c r="DW20" s="177">
        <f t="shared" si="22"/>
        <v>1</v>
      </c>
      <c r="DX20" s="177">
        <f t="shared" si="23"/>
        <v>1</v>
      </c>
      <c r="DY20" s="177">
        <f t="shared" si="23"/>
        <v>1</v>
      </c>
      <c r="DZ20" s="177">
        <f t="shared" si="23"/>
        <v>1</v>
      </c>
      <c r="EA20" s="177">
        <f t="shared" si="23"/>
        <v>1</v>
      </c>
      <c r="EB20" s="177">
        <f t="shared" si="23"/>
        <v>0</v>
      </c>
      <c r="EC20" s="177">
        <f t="shared" si="23"/>
        <v>0</v>
      </c>
      <c r="ED20" s="177">
        <f t="shared" si="23"/>
        <v>0</v>
      </c>
      <c r="EE20" s="177">
        <f t="shared" si="23"/>
        <v>0</v>
      </c>
      <c r="EF20" s="177">
        <f t="shared" si="23"/>
        <v>0</v>
      </c>
      <c r="EG20" s="177">
        <f t="shared" si="23"/>
        <v>0</v>
      </c>
      <c r="EH20" s="177">
        <f t="shared" si="24"/>
        <v>0</v>
      </c>
      <c r="EI20" s="177">
        <f t="shared" si="24"/>
        <v>0</v>
      </c>
      <c r="EJ20" s="177">
        <f t="shared" si="24"/>
        <v>0</v>
      </c>
      <c r="EK20" s="177">
        <f t="shared" si="24"/>
        <v>0</v>
      </c>
      <c r="EL20" s="177">
        <f t="shared" si="24"/>
        <v>0</v>
      </c>
      <c r="EM20" s="177">
        <f t="shared" si="24"/>
        <v>0</v>
      </c>
      <c r="EN20" s="177">
        <f t="shared" si="24"/>
        <v>0</v>
      </c>
      <c r="EO20" s="177">
        <f t="shared" si="24"/>
        <v>0</v>
      </c>
      <c r="EP20" s="177">
        <f t="shared" si="24"/>
        <v>0</v>
      </c>
      <c r="EQ20" s="177">
        <f t="shared" si="24"/>
        <v>0</v>
      </c>
      <c r="ER20" s="177">
        <f t="shared" si="25"/>
        <v>0</v>
      </c>
      <c r="ES20" s="177">
        <f t="shared" si="25"/>
        <v>0</v>
      </c>
      <c r="ET20" s="177">
        <f t="shared" si="25"/>
        <v>0</v>
      </c>
      <c r="EU20" s="177">
        <f t="shared" si="25"/>
        <v>0</v>
      </c>
      <c r="EV20" s="177">
        <f t="shared" si="25"/>
        <v>0</v>
      </c>
      <c r="EW20" s="177">
        <f t="shared" si="25"/>
        <v>0</v>
      </c>
      <c r="EX20" s="177">
        <f t="shared" si="25"/>
        <v>0</v>
      </c>
      <c r="EY20" s="177">
        <f t="shared" si="25"/>
        <v>0</v>
      </c>
      <c r="EZ20" s="177">
        <f t="shared" si="25"/>
        <v>0</v>
      </c>
      <c r="FA20" s="177">
        <f t="shared" si="25"/>
        <v>0</v>
      </c>
      <c r="FB20" s="177">
        <f t="shared" si="26"/>
        <v>0</v>
      </c>
      <c r="FC20" s="177">
        <f t="shared" si="26"/>
        <v>0</v>
      </c>
      <c r="FD20" s="177">
        <f t="shared" si="26"/>
        <v>0</v>
      </c>
      <c r="FE20" s="177">
        <f t="shared" si="26"/>
        <v>0</v>
      </c>
      <c r="FF20" s="177">
        <f t="shared" si="26"/>
        <v>0</v>
      </c>
      <c r="FG20" s="177">
        <f t="shared" si="26"/>
        <v>0</v>
      </c>
      <c r="FH20" s="177">
        <f t="shared" si="26"/>
        <v>0</v>
      </c>
      <c r="FI20" s="177">
        <f t="shared" si="26"/>
        <v>0</v>
      </c>
      <c r="FJ20" s="177">
        <f t="shared" si="26"/>
        <v>0</v>
      </c>
      <c r="FK20" s="177">
        <f t="shared" si="26"/>
        <v>0</v>
      </c>
      <c r="FL20" s="177">
        <f t="shared" si="27"/>
        <v>0</v>
      </c>
      <c r="FM20" s="177">
        <f t="shared" si="27"/>
        <v>0</v>
      </c>
      <c r="FN20" s="177">
        <f t="shared" si="27"/>
        <v>0</v>
      </c>
      <c r="FO20" s="177">
        <f t="shared" si="27"/>
        <v>0</v>
      </c>
      <c r="FP20" s="177">
        <f t="shared" si="27"/>
        <v>0</v>
      </c>
      <c r="FQ20" s="177">
        <f t="shared" si="27"/>
        <v>0</v>
      </c>
      <c r="FR20" s="177">
        <f t="shared" si="27"/>
        <v>0</v>
      </c>
      <c r="FS20" s="177">
        <f t="shared" si="27"/>
        <v>0</v>
      </c>
      <c r="FT20" s="177">
        <f t="shared" si="27"/>
        <v>0</v>
      </c>
      <c r="FU20" s="177">
        <f t="shared" si="27"/>
        <v>0</v>
      </c>
      <c r="FV20" s="177">
        <f t="shared" si="27"/>
        <v>0</v>
      </c>
      <c r="FW20" s="177">
        <f t="shared" si="27"/>
        <v>0</v>
      </c>
      <c r="FX20" s="177">
        <f t="shared" si="27"/>
        <v>0</v>
      </c>
      <c r="FY20" s="177">
        <f t="shared" si="27"/>
        <v>0</v>
      </c>
      <c r="FZ20" s="177">
        <f t="shared" si="27"/>
        <v>0</v>
      </c>
      <c r="GA20" s="177"/>
      <c r="GB20" s="229">
        <f t="shared" si="20"/>
        <v>60</v>
      </c>
      <c r="GC20" s="229">
        <f t="shared" si="21"/>
        <v>13</v>
      </c>
      <c r="GD20" s="174">
        <f>SUMIF('One Day 12-04-21 Scots'!$B$11:$B$24,$C20,'One Day 12-04-21 Scots'!$AU$11:$AU$24)</f>
        <v>0</v>
      </c>
      <c r="GE20" s="174">
        <f>SUMIF('One Day 12-04-21 Scots'!$B$11:$B$24,$C20,'One Day 12-04-21 Scots'!$AV$11:$AV$24)</f>
        <v>0</v>
      </c>
      <c r="GF20" s="174">
        <f>SUMIF('One Day 12-04-21 Scots'!$B$11:$B$24,$C20,'One Day 12-04-21 Scots'!$AW$11:$AW$24)</f>
        <v>0</v>
      </c>
      <c r="GG20" s="174">
        <f>SUMIF('One Day 12-04-21 Scots'!$B$11:$B$24,$C20,'One Day 12-04-21 Scots'!$AX$11:$AX$24)</f>
        <v>0</v>
      </c>
      <c r="GH20" s="174">
        <f>SUMIF('One Day 12-04-21 Scots'!$B$11:$B$24,$C20,'One Day 12-04-21 Scots'!$AY$11:$AY$24)</f>
        <v>0</v>
      </c>
      <c r="GI20" s="174">
        <f>SUMIF('One Day 12-04-21 Thistles'!$B$11:$B$25,$C20,'One Day 12-04-21 Thistles'!$AU$11:$AU$25)</f>
        <v>0</v>
      </c>
      <c r="GJ20" s="174">
        <f>SUMIF('One Day 12-04-21 Thistles'!$B$11:$B$25,$C20,'One Day 12-04-21 Thistles'!$AV$11:$AV$25)</f>
        <v>0</v>
      </c>
      <c r="GK20" s="174">
        <f>SUMIF('One Day 12-04-21 Thistles'!$B$11:$B$25,$C20,'One Day 12-04-21 Thistles'!$AW$11:$AW$25)</f>
        <v>0</v>
      </c>
      <c r="GL20" s="174">
        <f>SUMIF('One Day 12-04-21 Thistles'!$B$11:$B$25,$C20,'One Day 12-04-21 Thistles'!$AX$11:$AX$25)</f>
        <v>0</v>
      </c>
      <c r="GM20" s="174">
        <f>SUMIF('One Day 12-04-21 Thistles'!$B$11:$B$25,$C20,'One Day 12-04-21 Thistles'!$AY$11:$AY$25)</f>
        <v>0</v>
      </c>
      <c r="GN20" s="174">
        <f>SUMIF('Chili One Day 2-12-22 Scots'!$B$11:$B$27,$C20,'Chili One Day 2-12-22 Scots'!$AU$11:$AU$27)</f>
        <v>0</v>
      </c>
      <c r="GO20" s="174">
        <f>SUMIF('Chili One Day 2-12-22 Scots'!$B$11:$B$27,$C20,'Chili One Day 2-12-22 Scots'!$AV$11:$AV$27)</f>
        <v>0</v>
      </c>
      <c r="GP20" s="174">
        <f>SUMIF('Chili One Day 2-12-22 Scots'!$B$11:$B$27,$C20,'Chili One Day 2-12-22 Scots'!$AW$11:$AW$27)</f>
        <v>0</v>
      </c>
      <c r="GQ20" s="174">
        <f>SUMIF('Chili One Day 2-12-22 Scots'!$B$11:$B$27,$C20,'Chili One Day 2-12-22 Scots'!$AX$11:$AX$27)</f>
        <v>0</v>
      </c>
      <c r="GR20" s="174">
        <f>SUMIF('Chili One Day 2-12-22 Scots'!$B$11:$B$27,$C20,'Chili One Day 2-12-22 Scots'!$AY$11:$AY$27)</f>
        <v>0</v>
      </c>
      <c r="GS20" s="174">
        <f>SUMIF('Chili One Day 2-12-22 Thistles'!$B$11:$B$27,$C20,'Chili One Day 2-12-22 Thistles'!$AU$11:$AU$27)</f>
        <v>0</v>
      </c>
      <c r="GT20" s="174">
        <f>SUMIF('Chili One Day 2-12-22 Thistles'!$B$11:$B$27,$C20,'Chili One Day 2-12-22 Thistles'!$AV$11:$AV$27)</f>
        <v>0</v>
      </c>
      <c r="GU20" s="174">
        <f>SUMIF('Chili One Day 2-12-22 Thistles'!$B$11:$B$27,$C20,'Chili One Day 2-12-22 Thistles'!$AW$11:$AW$27)</f>
        <v>0</v>
      </c>
      <c r="GV20" s="174">
        <f>SUMIF('Chili One Day 2-12-22 Thistles'!$B$11:$B$27,$C20,'Chili One Day 2-12-22 Thistles'!$AX$11:$AX$27)</f>
        <v>0</v>
      </c>
      <c r="GW20" s="174">
        <f>SUMIF('Chili One Day 2-12-22 Thistles'!$B$11:$B$27,$C20,'Chili One Day 2-12-22 Thistles'!$AY$11:$AY$27)</f>
        <v>0</v>
      </c>
      <c r="GX20" s="174">
        <f>SUMIF('Ironman One Day 3-5-22 FS'!$B$11:$B$26,$C20,'Ironman One Day 3-5-22 FS'!$AU$11:$AU$26)</f>
        <v>0</v>
      </c>
      <c r="GY20" s="174">
        <f>SUMIF('Ironman One Day 3-5-22 FS'!$B$11:$B$26,$C20,'Ironman One Day 3-5-22 FS'!$AV$11:$AV$26)</f>
        <v>0</v>
      </c>
      <c r="GZ20" s="174">
        <f>SUMIF('Ironman One Day 3-5-22 FS'!$B$11:$B$26,$C20,'Ironman One Day 3-5-22 FS'!$AW$11:$AW$26)</f>
        <v>0</v>
      </c>
      <c r="HA20" s="174">
        <f>SUMIF('Ironman One Day 3-5-22 FS'!$B$11:$B$26,$C20,'Ironman One Day 3-5-22 FS'!$AX$11:$AX$26)</f>
        <v>0</v>
      </c>
      <c r="HB20" s="174">
        <f>SUMIF('Ironman One Day 3-5-22 FS'!$B$11:$B$26,$C20,'Ironman One Day 3-5-22 FS'!$AY$11:$AY$26)</f>
        <v>0</v>
      </c>
      <c r="HC20" s="174">
        <f>SUMIF('Ironman One Day 3-5-22 420'!$B$11:$B$26,$C20,'Ironman One Day 3-5-22 420'!$AU$11:$AU$26)</f>
        <v>0</v>
      </c>
      <c r="HD20" s="174">
        <f>SUMIF('Ironman One Day 3-5-22 420'!$B$11:$B$26,$C20,'Ironman One Day 3-5-22 420'!$AV$11:$AV$26)</f>
        <v>0</v>
      </c>
      <c r="HE20" s="174">
        <f>SUMIF('Ironman One Day 3-5-22 420'!$B$11:$B$26,$C20,'Ironman One Day 3-5-22 420'!$AW$11:$AW$26)</f>
        <v>0</v>
      </c>
      <c r="HF20" s="174">
        <f>SUMIF('Ironman One Day 3-5-22 420'!$B$11:$B$26,$C20,'Ironman One Day 3-5-22 420'!$AX$11:$AX$26)</f>
        <v>0</v>
      </c>
      <c r="HG20" s="174">
        <f>SUMIF('Ironman One Day 3-5-22 420'!$B$11:$B$26,$C20,'Ironman One Day 3-5-22 420'!$AY$11:$AY$26)</f>
        <v>0</v>
      </c>
      <c r="HH20" s="174">
        <f>SUMIF('Easter One Day 4-16-22 FS'!$B$11:$B$25,$C20,'Easter One Day 4-16-22 FS'!$AU$11:$AU$25)</f>
        <v>0</v>
      </c>
      <c r="HI20" s="174">
        <f>SUMIF('Easter One Day 4-16-22 FS'!$B$11:$B$25,$C20,'Easter One Day 4-16-22 FS'!$AV$11:$AV$25)</f>
        <v>0</v>
      </c>
      <c r="HJ20" s="174">
        <f>SUMIF('Easter One Day 4-16-22 FS'!$B$11:$B$25,$C20,'Easter One Day 4-16-22 FS'!$AW$11:$AW$25)</f>
        <v>0</v>
      </c>
      <c r="HK20" s="174">
        <f>SUMIF('Easter One Day 4-16-22 FS'!$B$11:$B$25,$C20,'Easter One Day 4-16-22 FS'!$AX$11:$AX$25)</f>
        <v>0</v>
      </c>
      <c r="HL20" s="174">
        <f>SUMIF('Easter One Day 4-16-22 FS'!$B$11:$B$25,$C20,'Easter One Day 4-16-22 FS'!$AY$11:$AY$25)</f>
        <v>0</v>
      </c>
      <c r="HM20" s="174">
        <f>SUMIF('Easter One Day 4-16-22 TH'!$B$11:$B$25,$C20,'Easter One Day 4-16-22 TH'!$AU$11:$AU$25)</f>
        <v>0</v>
      </c>
      <c r="HN20" s="174">
        <f>SUMIF('Easter One Day 4-16-22 TH'!$B$11:$B$25,$C20,'Easter One Day 4-16-22 TH'!$AV$11:$AV$25)</f>
        <v>0</v>
      </c>
      <c r="HO20" s="174">
        <f>SUMIF('Easter One Day 4-16-22 TH'!$B$11:$B$25,$C20,'Easter One Day 4-16-22 TH'!$AW$11:$AW$25)</f>
        <v>0</v>
      </c>
      <c r="HP20" s="174">
        <f>SUMIF('Easter One Day 4-16-22 TH'!$B$11:$B$25,$C20,'Easter One Day 4-16-22 TH'!$AX$11:$AX$25)</f>
        <v>0</v>
      </c>
      <c r="HQ20" s="174">
        <f>SUMIF('Easter One Day 4-16-22 TH'!$B$11:$B$25,$C20,'Easter One Day 4-16-22 TH'!$AY$11:$AY$25)</f>
        <v>0</v>
      </c>
      <c r="HR20" s="174">
        <f>SUMIF('Long Distance Race 5-7-22'!$B$11:$B$25,$C20,'Long Distance Race 5-7-22'!$AU$11:$AU$25)</f>
        <v>0</v>
      </c>
      <c r="HS20" s="174">
        <f>SUMIF('Long Distance Race 5-7-22'!$B$11:$B$18,$C20,'Long Distance Race 5-7-22'!$AV$11:$AV$18)</f>
        <v>0</v>
      </c>
      <c r="HT20" s="174">
        <f>SUMIF('Long Distance Race 5-7-22'!$B$11:$B$18,$C20,'Long Distance Race 5-7-22'!$AW$11:$AW$18)</f>
        <v>0</v>
      </c>
      <c r="HU20" s="174">
        <f>SUMIF('Long Distance Race 5-7-22'!$B$11:$B$18,$C20,'Long Distance Race 5-7-22'!$AX$11:$AX$18)</f>
        <v>0</v>
      </c>
      <c r="HV20" s="174">
        <f>SUMIF('Long Distance Race 5-7-22'!$B$11:$B$18,$C20,'Long Distance Race 5-7-22'!$AY$11:$AY$18)</f>
        <v>0</v>
      </c>
      <c r="HW20" s="174">
        <f>SUMIF('Memorial Day Regatta 5-28-22 Op'!$B$11:$B$25,$C20,'Memorial Day Regatta 5-28-22 Op'!$AU$11:$AU$25)</f>
        <v>0</v>
      </c>
      <c r="HX20" s="174">
        <f>SUMIF('Memorial Day Regatta 5-28-22 Op'!$B$11:$B$18,$C20,'Memorial Day Regatta 5-28-22 Op'!$AV$11:$AV$18)</f>
        <v>0</v>
      </c>
      <c r="HY20" s="174">
        <f>SUMIF('Memorial Day Regatta 5-28-22 Op'!$B$11:$B$18,$C20,'Memorial Day Regatta 5-28-22 Op'!$AW$11:$AW$18)</f>
        <v>0</v>
      </c>
      <c r="HZ20" s="174">
        <f>SUMIF('Memorial Day Regatta 5-28-22 Op'!$B$11:$B$18,$C20,'Memorial Day Regatta 5-28-22 Op'!$AX$11:$AX$18)</f>
        <v>0</v>
      </c>
      <c r="IA20" s="174">
        <f>SUMIF('Memorial Day Regatta 5-28-22 Op'!$B$11:$B$18,$C20,'Memorial Day Regatta 5-28-22 Op'!$AY$11:$AY$18)</f>
        <v>0</v>
      </c>
      <c r="IB20" s="174">
        <f>SUMIF('Caldwell Cup 6-25-22 TH'!$B$11:$B$25,$C20,'Caldwell Cup 6-25-22 TH'!$AU$11:$AU$25)</f>
        <v>0</v>
      </c>
      <c r="IC20" s="174">
        <f>SUMIF('Caldwell Cup 6-25-22 TH'!$B$11:$B$25,$C20,'Caldwell Cup 6-25-22 TH'!$AV$11:$AV$25)</f>
        <v>0</v>
      </c>
      <c r="ID20" s="174">
        <f>SUMIF('Caldwell Cup 6-25-22 TH'!$B$11:$B$25,$C20,'Caldwell Cup 6-25-22 TH'!$AW$11:$AW$25)</f>
        <v>0</v>
      </c>
      <c r="IE20" s="174">
        <f>SUMIF('Caldwell Cup 6-25-22 TH'!$B$11:$B$25,$C20,'Caldwell Cup 6-25-22 TH'!$AX$11:$AX$25)</f>
        <v>0</v>
      </c>
      <c r="IF20" s="174">
        <f>SUMIF('Caldwell Cup 6-25-22 TH'!$B$11:$B$25,$C20,'Caldwell Cup 6-25-22 TH'!$AY$11:$AY$25)</f>
        <v>0</v>
      </c>
      <c r="IG20" s="174">
        <f>SUMIF('Caldwell Cup 6-25-22 FS'!$B$11:$B$21,$C20,'Caldwell Cup 6-25-22 FS'!$AU$11:$AU$21)</f>
        <v>5</v>
      </c>
      <c r="IH20" s="174">
        <f>SUMIF('Caldwell Cup 6-25-22 FS'!$B$11:$B$21,$C20,'Caldwell Cup 6-25-22 FS'!$AV$11:$AV$21)</f>
        <v>6</v>
      </c>
      <c r="II20" s="174">
        <f>SUMIF('Caldwell Cup 6-25-22 FS'!$B$11:$B$21,$C20,'Caldwell Cup 6-25-22 FS'!$AW$11:$AW$21)</f>
        <v>5</v>
      </c>
      <c r="IJ20" s="174">
        <f>SUMIF('Caldwell Cup 6-25-22 FS'!$B$11:$B$21,$C20,'Caldwell Cup 6-25-22 FS'!$AX$11:$AX$21)</f>
        <v>5</v>
      </c>
      <c r="IK20" s="174">
        <f>SUMIF('Caldwell Cup 6-25-22 FS'!$B$11:$B$21,$C20,'Caldwell Cup 6-25-22 FS'!$AY$11:$AY$21)</f>
        <v>0</v>
      </c>
      <c r="IL20" s="174">
        <f>SUMIF('Caldwell Cup 6-25-22 Lasers'!$B$11:$B$23,$C20,'Caldwell Cup 6-25-22 Lasers'!$AU$11:$AU$23)</f>
        <v>0</v>
      </c>
      <c r="IM20" s="174">
        <f>SUMIF('Caldwell Cup 6-25-22 Lasers'!$B$11:$B$23,$C20,'Caldwell Cup 6-25-22 Lasers'!$AV$11:$AV$23)</f>
        <v>0</v>
      </c>
      <c r="IN20" s="174">
        <f>SUMIF('Caldwell Cup 6-25-22 Lasers'!$B$11:$B$23,$C20,'Caldwell Cup 6-25-22 Lasers'!$AW$11:$AW$23)</f>
        <v>0</v>
      </c>
      <c r="IO20" s="174">
        <f>SUMIF('Caldwell Cup 6-25-22 Lasers'!$B$11:$B$23,$C20,'Caldwell Cup 6-25-22 Lasers'!$AX$11:$AX$23)</f>
        <v>0</v>
      </c>
      <c r="IP20" s="174">
        <f>SUMIF('Caldwell Cup 6-25-22 Lasers'!$B$11:$B$23,$C20,'Caldwell Cup 6-25-22 Lasers'!$AY$11:$AY$23)</f>
        <v>0</v>
      </c>
      <c r="IQ20" s="174">
        <f>SUMIF('Labor Day Regatta 9-3-22 FS'!$B$11:$B$30,$C20,'Labor Day Regatta 9-3-22 FS'!$AU$11:$AU$30)</f>
        <v>4</v>
      </c>
      <c r="IR20" s="174">
        <f>SUMIF('Labor Day Regatta 9-3-22 FS'!$B$11:$B$30,$C20,'Labor Day Regatta 9-3-22 FS'!$AV$11:$AV$30)</f>
        <v>3</v>
      </c>
      <c r="IS20" s="174">
        <f>SUMIF('Labor Day Regatta 9-3-22 FS'!$B$11:$B$30,$C20,'Labor Day Regatta 9-3-22 FS'!$AW$11:$AW$30)</f>
        <v>4</v>
      </c>
      <c r="IT20" s="174">
        <f>SUMIF('Labor Day Regatta 9-3-22 FS'!$B$11:$B$30,$C20,'Labor Day Regatta 9-3-22 FS'!$AX$11:$AX$30)</f>
        <v>0</v>
      </c>
      <c r="IU20" s="174">
        <f>SUMIF('Labor Day Regatta 9-3-22 FS'!$B$11:$B$30,$C20,'Labor Day Regatta 9-3-22 FS'!$AY$11:$AY$30)</f>
        <v>0</v>
      </c>
      <c r="IV20" s="174">
        <f>SUMIF('2022-09-17 Leukemia Cup FS'!$B$11:$B$26,$C20,'2022-09-17 Leukemia Cup FS'!$AU$11:$AU$26)</f>
        <v>0</v>
      </c>
      <c r="IW20" s="174">
        <f>SUMIF('2022-09-17 Leukemia Cup FS'!$B$11:$B$26,$C20,'2022-09-17 Leukemia Cup FS'!$AV$11:$AV$26)</f>
        <v>0</v>
      </c>
      <c r="IX20" s="174">
        <f>SUMIF('2022-09-17 Leukemia Cup FS'!$B$11:$B$26,$C20,'2022-09-17 Leukemia Cup FS'!$AW$11:$AW$26)</f>
        <v>0</v>
      </c>
      <c r="IY20" s="174">
        <f>SUMIF('2022-09-17 Leukemia Cup FS'!$B$11:$B$26,$C20,'2022-09-17 Leukemia Cup FS'!$AX$11:$AX$26)</f>
        <v>0</v>
      </c>
      <c r="IZ20" s="174">
        <f>SUMIF('2022-09-17 Leukemia Cup FS'!$B$11:$B$26,$C20,'2022-09-17 Leukemia Cup FS'!$AY$11:$AY$26)</f>
        <v>0</v>
      </c>
      <c r="JA20" s="174">
        <f>SUMIF('2022-09-17 Leukemia Cup TH'!$B$11:$B$28,$C20,'2022-09-17 Leukemia Cup TH'!$AU$11:$AU$28)</f>
        <v>0</v>
      </c>
      <c r="JB20" s="174">
        <f>SUMIF('2022-09-17 Leukemia Cup TH'!$B$11:$B$28,$C20,'2022-09-17 Leukemia Cup TH'!$AV$11:$AV$28)</f>
        <v>0</v>
      </c>
      <c r="JC20" s="174">
        <f>SUMIF('2022-09-17 Leukemia Cup TH'!$B$11:$B$28,$C20,'2022-09-17 Leukemia Cup TH'!$AW$11:$AW$28)</f>
        <v>0</v>
      </c>
      <c r="JD20" s="174">
        <f>SUMIF('2022-09-17 Leukemia Cup TH'!$B$11:$B$28,$C20,'2022-09-17 Leukemia Cup TH'!$AX$11:$AX$28)</f>
        <v>0</v>
      </c>
      <c r="JE20" s="174">
        <f>SUMIF('2022-09-17 Leukemia Cup TH'!$B$11:$B$28,$C20,'2022-09-17 Leukemia Cup TH'!$AY$11:$AY$28)</f>
        <v>0</v>
      </c>
      <c r="JF20" s="174">
        <f>SUMIF('Smith-Berry LDR 9-24-22'!$B$11:$B$30,$C20,'Smith-Berry LDR 9-24-22'!$AU$11:$AU$30)</f>
        <v>1</v>
      </c>
      <c r="JG20" s="174">
        <f>SUMIF('Smith-Berry LDR 9-24-22'!$B$11:$B$30,$C20,'Smith-Berry LDR 9-24-22'!$AV$11:$AV$30)</f>
        <v>0</v>
      </c>
      <c r="JH20" s="174">
        <f>SUMIF('Smith-Berry LDR 9-24-22'!$B$11:$B$30,$C20,'Smith-Berry LDR 9-24-22'!$AW$11:$AW$30)</f>
        <v>0</v>
      </c>
      <c r="JI20" s="174">
        <f>SUMIF('Smith-Berry LDR 9-24-22'!$B$11:$B$30,$C20,'Smith-Berry LDR 9-24-22'!$AX$11:$AX$30)</f>
        <v>0</v>
      </c>
      <c r="JJ20" s="174">
        <f>SUMIF('Smith-Berry LDR 9-24-22'!$B$11:$B$30,$C20,'Smith-Berry LDR 9-24-22'!$AY$11:$AY$30)</f>
        <v>0</v>
      </c>
      <c r="JK20" s="174">
        <f>SUMIF('Great Scot 10-1-22 Cham'!$B$11:$B$38,$C20,'Great Scot 10-1-22 Cham'!$AU$11:$AU$38)</f>
        <v>0</v>
      </c>
      <c r="JL20" s="174">
        <f>SUMIF('Great Scot 10-1-22 Cham'!$B$11:$B$38,$C20,'Great Scot 10-1-22 Cham'!$AV$11:$AV$38)</f>
        <v>0</v>
      </c>
      <c r="JM20" s="174">
        <f>SUMIF('Great Scot 10-1-22 Cham'!$B$11:$B$38,$C20,'Great Scot 10-1-22 Cham'!$AW$11:$AW$38)</f>
        <v>0</v>
      </c>
      <c r="JN20" s="174">
        <f>SUMIF('Great Scot 10-1-22 Cham'!$B$11:$B$38,$C20,'Great Scot 10-1-22 Cham'!$AX$11:$AX$38)</f>
        <v>0</v>
      </c>
      <c r="JO20" s="174">
        <f>SUMIF('Great Scot 10-1-22 Cham'!$B$11:$B$38,$C20,'Great Scot 10-1-22 Cham'!$AY$11:$AY$38)</f>
        <v>0</v>
      </c>
      <c r="JP20" s="174">
        <f>SUMIF('Great Scot 10-1-22 Chal'!$B$11:$B$28,$C20,'Great Scot 10-1-22 Chal'!$AU$11:$AU$28)</f>
        <v>3</v>
      </c>
      <c r="JQ20" s="174">
        <f>SUMIF('Great Scot 10-1-22 Chal'!$B$11:$B$28,$C20,'Great Scot 10-1-22 Chal'!$AV$11:$AV$28)</f>
        <v>6</v>
      </c>
      <c r="JR20" s="174">
        <f>SUMIF('Great Scot 10-1-22 Chal'!$B$11:$B$28,$C20,'Great Scot 10-1-22 Chal'!$AW$11:$AW$28)</f>
        <v>7</v>
      </c>
      <c r="JS20" s="174">
        <f>SUMIF('Great Scot 10-1-22 Chal'!$B$11:$B$28,$C20,'Great Scot 10-1-22 Chal'!$AX$11:$AX$28)</f>
        <v>4</v>
      </c>
      <c r="JT20" s="174">
        <f>SUMIF('Great Scot 10-1-22 Chal'!$B$11:$B$28,$C20,'Great Scot 10-1-22 Chal'!$AY$11:$AY$28)</f>
        <v>7</v>
      </c>
      <c r="JU20" s="174">
        <f>SUMIF('Great Pumpkin Regatta 10-15-22'!$B$11:$B$54,$C20,'Great Pumpkin Regatta 10-15-22'!$AU$11:$AU$54)</f>
        <v>0</v>
      </c>
      <c r="JV20" s="174">
        <f>SUMIF('Great Pumpkin Regatta 10-15-22'!$B$11:$B$54,$C20,'Great Pumpkin Regatta 10-15-22'!$AV$11:$AV$54)</f>
        <v>0</v>
      </c>
      <c r="JW20" s="174">
        <f>SUMIF('Great Pumpkin Regatta 10-15-22'!$B$11:$B$54,$C20,'Great Pumpkin Regatta 10-15-22'!$AW$11:$AW$54)</f>
        <v>0</v>
      </c>
      <c r="JX20" s="174">
        <f>SUMIF('Great Pumpkin Regatta 10-15-22'!$B$11:$B$54,$C20,'Great Pumpkin Regatta 10-15-22'!$AX$11:$AX$54)</f>
        <v>0</v>
      </c>
      <c r="JY20" s="174">
        <f>SUMIF('Great Pumpkin Regatta 10-15-22'!$B$11:$B$54,$C20,'Great Pumpkin Regatta 10-15-22'!$AY$11:$AY$54)</f>
        <v>0</v>
      </c>
      <c r="JZ20" s="174">
        <f>SUMIF('One Day Regatta 10-29-22 FS'!$B$11:$B$19,$C20,'One Day Regatta 10-29-22 FS'!$AU$11:$AU$19)</f>
        <v>0</v>
      </c>
      <c r="KA20" s="174">
        <f>SUMIF('One Day Regatta 10-29-22 FS'!$B$11:$B$19,$C20,'One Day Regatta 10-29-22 FS'!$AV$11:$AV$19)</f>
        <v>0</v>
      </c>
      <c r="KB20" s="174">
        <f>SUMIF('One Day Regatta 10-29-22 FS'!$B$11:$B$19,$C20,'One Day Regatta 10-29-22 FS'!$AW$11:$AW$19)</f>
        <v>0</v>
      </c>
      <c r="KC20" s="174">
        <f>SUMIF('One Day Regatta 10-29-22 FS'!$B$11:$B$19,$C20,'One Day Regatta 10-29-22 FS'!$AX$11:$AX$19)</f>
        <v>0</v>
      </c>
      <c r="KD20" s="174">
        <f>SUMIF('One Day Regatta 10-29-22 FS'!$B$11:$B$19,$C20,'One Day Regatta 10-29-22 FS'!$AY$11:$AY$19)</f>
        <v>0</v>
      </c>
    </row>
    <row r="21" spans="1:290" ht="15" customHeight="1" x14ac:dyDescent="0.2">
      <c r="A21" s="400" t="s">
        <v>1369</v>
      </c>
      <c r="B21" s="134">
        <f t="shared" si="8"/>
        <v>16</v>
      </c>
      <c r="C21" s="170" t="s">
        <v>833</v>
      </c>
      <c r="D21" s="171">
        <f t="shared" si="9"/>
        <v>16</v>
      </c>
      <c r="E21" s="172">
        <f t="shared" si="10"/>
        <v>32</v>
      </c>
      <c r="F21" s="171">
        <f t="shared" si="11"/>
        <v>32</v>
      </c>
      <c r="G21" s="171">
        <v>0</v>
      </c>
      <c r="H21" s="171">
        <f t="shared" si="12"/>
        <v>32</v>
      </c>
      <c r="I21" s="173">
        <f t="shared" si="13"/>
        <v>0.02</v>
      </c>
      <c r="J21" s="173"/>
      <c r="K21" s="174">
        <f>SUMIF('Saturday Race 11-06-21'!$B$11:$B$21,$C21,'Saturday Race 11-06-21'!$AU$11:$AU$21)</f>
        <v>0</v>
      </c>
      <c r="L21" s="174">
        <f>SUMIF('Saturday Race 11-06-21'!$B$11:$B$21,$C21,'Saturday Race 11-06-21'!$AV$11:$AV$21)</f>
        <v>0</v>
      </c>
      <c r="M21" s="174">
        <f>SUMIF('Saturday Race 11-06-21'!$B$11:$B$21,$C21,'Saturday Race 11-06-21'!$AW$11:$AW$21)</f>
        <v>0</v>
      </c>
      <c r="N21" s="174">
        <f>SUMIF('Saturday Race 11-06-21'!$B$11:$B$21,$C21,'Saturday Race 11-06-21'!$AX$11:$AX$21)</f>
        <v>0</v>
      </c>
      <c r="O21" s="174">
        <f>SUMIF('Saturday Race 11-06-21'!$B$11:$B$21,$C21,'Saturday Race 11-06-21'!$AY$11:$AY$21)</f>
        <v>0</v>
      </c>
      <c r="P21" s="174">
        <f>SUMIF('Saturday Race 11-20-21'!$B$11:$B$20,$C21,'Saturday Race 11-20-21'!$AU$11:$AU$20)</f>
        <v>5</v>
      </c>
      <c r="Q21" s="174">
        <f>SUMIF('Saturday Race 11-20-21'!$B$11:$B$20,$C21,'Saturday Race 11-20-21'!$AV$11:$AV$20)</f>
        <v>2</v>
      </c>
      <c r="R21" s="174">
        <f>SUMIF('Saturday Race 11-20-21'!$B$11:$B$20,$C21,'Saturday Race 11-20-21'!$AW$11:$AW$20)</f>
        <v>0</v>
      </c>
      <c r="S21" s="174">
        <f>SUMIF('Saturday Race 11-20-21'!$B$11:$B$20,$C21,'Saturday Race 11-20-21'!$AX$11:$AX$20)</f>
        <v>0</v>
      </c>
      <c r="T21" s="174">
        <f>SUMIF('Saturday Race 11-20-21'!$B$11:$B$20,$C21,'Saturday Race 11-20-21'!$AY$11:$AY$20)</f>
        <v>0</v>
      </c>
      <c r="U21" s="174">
        <f>SUMIF('Saturday Race 1-08-22'!$B$11:$B$20,$C21,'Saturday Race 1-08-22'!$AU$11:$AU$20)</f>
        <v>0</v>
      </c>
      <c r="V21" s="174">
        <f>SUMIF('Saturday Race 1-08-22'!$B$11:$B$20,$C21,'Saturday Race 1-08-22'!$AV$11:$AV$20)</f>
        <v>0</v>
      </c>
      <c r="W21" s="174">
        <f>SUMIF('Saturday Race 1-08-22'!$B$11:$B$20,$C21,'Saturday Race 1-08-22'!$AW$11:$AW$20)</f>
        <v>0</v>
      </c>
      <c r="X21" s="174">
        <f>SUMIF('Saturday Race 1-08-22'!$B$11:$B$20,$C21,'Saturday Race 1-08-22'!$AX$11:$AX$20)</f>
        <v>0</v>
      </c>
      <c r="Y21" s="174">
        <f>SUMIF('Saturday Race 1-08-22'!$B$11:$B$20,$C21,'Saturday Race 1-08-22'!$AY$11:$AY$20)</f>
        <v>0</v>
      </c>
      <c r="Z21" s="174">
        <f>SUMIF('Saturday Race 1-22-22'!$B$11:$B$20,$C21,'Saturday Race 1-22-22'!$AU$11:$AU$20)</f>
        <v>0</v>
      </c>
      <c r="AA21" s="174">
        <f>SUMIF('Saturday Race 1-22-22'!$B$11:$B$20,$C21,'Saturday Race 1-22-22'!$AV$11:$AV$20)</f>
        <v>0</v>
      </c>
      <c r="AB21" s="174">
        <f>SUMIF('Saturday Race 1-22-22'!$B$11:$B$20,$C21,'Saturday Race 1-22-22'!$AW$11:$AW$20)</f>
        <v>0</v>
      </c>
      <c r="AC21" s="174">
        <f>SUMIF('Saturday Race 1-22-22'!$B$11:$B$20,$C21,'Saturday Race 1-22-22'!$AX$11:$AX$20)</f>
        <v>0</v>
      </c>
      <c r="AD21" s="174">
        <f>SUMIF('Saturday Race 1-22-22'!$B$11:$B$20,$C21,'Saturday Race 1-22-22'!$AY$11:$AY$20)</f>
        <v>0</v>
      </c>
      <c r="AE21" s="174">
        <f>SUMIF('Sunday Race 2-6-22'!$B$11:$B$20,$C21,'Sunday Race 2-6-22'!$AU$11:$AU$20)</f>
        <v>2</v>
      </c>
      <c r="AF21" s="174">
        <f>SUMIF('Sunday Race 2-6-22'!$B$11:$B$20,$C21,'Sunday Race 2-6-22'!$AV$11:$AV$20)</f>
        <v>0</v>
      </c>
      <c r="AG21" s="174">
        <f>SUMIF('Sunday Race 2-6-22'!$B$11:$B$20,$C21,'Sunday Race 2-6-22'!$AW$11:$AW$20)</f>
        <v>0</v>
      </c>
      <c r="AH21" s="174">
        <f>SUMIF('Sunday Race 2-6-22'!$B$11:$B$20,$C21,'Sunday Race 2-6-22'!$AX$11:$AX$20)</f>
        <v>0</v>
      </c>
      <c r="AI21" s="174">
        <f>SUMIF('Sunday Race 2-6-22'!$B$11:$B$20,$C21,'Sunday Race 2-6-22'!$AY$11:$AY$20)</f>
        <v>0</v>
      </c>
      <c r="AJ21" s="174">
        <f>SUMIF('Sunday Race 2-20-22'!$B$11:$B$26,$C21,'Sunday Race 2-20-22'!$AU$11:$AU$26)</f>
        <v>4</v>
      </c>
      <c r="AK21" s="174">
        <f>SUMIF('Sunday Race 2-20-22'!$B$11:$B$26,$C21,'Sunday Race 2-20-22'!$AV$11:$AV$26)</f>
        <v>1</v>
      </c>
      <c r="AL21" s="174">
        <f>SUMIF('Sunday Race 2-20-22'!$B$11:$B$26,$C21,'Sunday Race 2-20-22'!$AW$11:$AW$26)</f>
        <v>0</v>
      </c>
      <c r="AM21" s="174">
        <f>SUMIF('Sunday Race 2-20-22'!$B$11:$B$26,$C21,'Sunday Race 2-20-22'!$AX$11:$AX$26)</f>
        <v>0</v>
      </c>
      <c r="AN21" s="174">
        <f>SUMIF('Sunday Race 2-20-22'!$B$11:$B$26,$C21,'Sunday Race 2-20-22'!$AY$11:$AY$26)</f>
        <v>0</v>
      </c>
      <c r="AO21" s="174">
        <f>SUMIF('Sunday Race 2-27-22'!$B$11:$B$20,$C21,'Sunday Race 2-27-22'!$AU$11:$AU$20)</f>
        <v>1</v>
      </c>
      <c r="AP21" s="174">
        <f>SUMIF('Sunday Race 2-27-22'!$B$11:$B$20,$C21,'Sunday Race 2-27-22'!$AV$11:$AV$20)</f>
        <v>1</v>
      </c>
      <c r="AQ21" s="174">
        <f>SUMIF('Sunday Race 2-27-22'!$B$11:$B$20,$C21,'Sunday Race 2-27-22'!$AW$11:$AW$20)</f>
        <v>1</v>
      </c>
      <c r="AR21" s="174">
        <f>SUMIF('Sunday Race 2-27-22'!$B$11:$B$20,$C21,'Sunday Race 2-27-22'!$AX$11:$AX$20)</f>
        <v>1</v>
      </c>
      <c r="AS21" s="174">
        <f>SUMIF('Sunday Race 2-27-22'!$B$11:$B$20,$C21,'Sunday Race 2-27-22'!$AY$11:$AY$20)</f>
        <v>0</v>
      </c>
      <c r="AT21" s="174">
        <f>SUMIF('Sunday Race 3-13-22'!$B$11:$B$25,$C21,'Sunday Race 3-13-22'!$AU$11:$AU$25)</f>
        <v>3</v>
      </c>
      <c r="AU21" s="174">
        <f>SUMIF('Sunday Race 3-13-22'!$B$11:$B$25,$C21,'Sunday Race 3-13-22'!$AV$11:$AV$25)</f>
        <v>3</v>
      </c>
      <c r="AV21" s="174">
        <f>SUMIF('Sunday Race 3-13-22'!$B$11:$B$25,$C21,'Sunday Race 3-13-22'!$AW$11:$AW$25)</f>
        <v>2</v>
      </c>
      <c r="AW21" s="174">
        <f>SUMIF('Sunday Race 3-13-22'!$B$11:$B$25,$C21,'Sunday Race 3-13-22'!$AX$11:$AX$25)</f>
        <v>2</v>
      </c>
      <c r="AX21" s="174">
        <f>SUMIF('Sunday Race 3-13-22'!$B$11:$B$25,$C21,'Sunday Race 3-13-22'!$AY$11:$AY$25)</f>
        <v>0</v>
      </c>
      <c r="AY21" s="174">
        <f>SUMIF('Saturday Race 3-19-22'!$B$11:$B$15,$C21,'Saturday Race 3-19-22'!$AU$11:$AU$15)</f>
        <v>0</v>
      </c>
      <c r="AZ21" s="174">
        <f>SUMIF('Saturday Race 3-19-22'!$B$11:$B$15,$C21,'Saturday Race 3-19-22'!$AV$11:$AV$15)</f>
        <v>0</v>
      </c>
      <c r="BA21" s="174">
        <f>SUMIF('Saturday Race 3-19-22'!$B$11:$B$15,$C21,'Saturday Race 3-19-22'!$AW$11:$AW$15)</f>
        <v>0</v>
      </c>
      <c r="BB21" s="174">
        <f>SUMIF('Saturday Race 3-19-22'!$B$11:$B$15,$C21,'Saturday Race 3-19-22'!$AX$11:$AX$15)</f>
        <v>0</v>
      </c>
      <c r="BC21" s="174">
        <f>SUMIF('Saturday Race 3-19-22'!$B$11:$B$15,$C21,'Saturday Race 3-19-22'!$AY$11:$AY$15)</f>
        <v>0</v>
      </c>
      <c r="BD21" s="174">
        <f>SUMIF('Sunday Races 4-10-22'!$B$11:$B$26,$C21,'Sunday Races 4-10-22'!$AU$11:$AU$26)</f>
        <v>0</v>
      </c>
      <c r="BE21" s="174">
        <f>SUMIF('Sunday Races 4-10-22'!$B$11:$B$26,$C21,'Sunday Races 4-10-22'!$AV$11:$AV$26)</f>
        <v>0</v>
      </c>
      <c r="BF21" s="174">
        <f>SUMIF('Sunday Races 4-10-22'!$B$11:$B$26,$C21,'Sunday Races 4-10-22'!$AW$11:$AW$26)</f>
        <v>0</v>
      </c>
      <c r="BG21" s="174">
        <f>SUMIF('Sunday Races 4-10-22'!$B$11:$B$26,$C21,'Sunday Races 4-10-22'!$AX$11:$AX$26)</f>
        <v>0</v>
      </c>
      <c r="BH21" s="174">
        <f>SUMIF('Sunday Races 4-10-22'!$B$11:$B$26,$C21,'Sunday Races 4-10-22'!$AY$11:$AY$26)</f>
        <v>0</v>
      </c>
      <c r="BI21" s="174">
        <f>SUMIF('Sunday Races 5-1-22'!$B$11:$B$28,$C21,'Sunday Races 5-1-22'!$AU$11:$AU$28)</f>
        <v>0</v>
      </c>
      <c r="BJ21" s="174">
        <f>SUMIF('Sunday Races 5-1-22'!$B$11:$B$28,$C21,'Sunday Races 5-1-22'!$AV$11:$AV$28)</f>
        <v>0</v>
      </c>
      <c r="BK21" s="174">
        <f>SUMIF('Sunday Races 5-1-22'!$B$11:$B$28,$C21,'Sunday Races 5-1-22'!$AW$11:$AW$28)</f>
        <v>0</v>
      </c>
      <c r="BL21" s="174">
        <f>SUMIF('Sunday Races 5-1-22'!$B$11:$B$28,$C21,'Sunday Races 5-1-22'!$AX$11:$AX$28)</f>
        <v>0</v>
      </c>
      <c r="BM21" s="174">
        <f>SUMIF('Sunday Races 5-1-22'!$B$11:$B$28,$C21,'Sunday Races 5-1-22'!$AY$11:$AY$28)</f>
        <v>0</v>
      </c>
      <c r="BN21" s="174">
        <f>SUMIF('Sunday Races 6-5-22'!$B$11:$B$28,$C21,'Sunday Races 6-5-22'!$AU$11:$AU$28)</f>
        <v>0</v>
      </c>
      <c r="BO21" s="174">
        <f>SUMIF('Sunday Races 6-5-22'!$B$11:$B$28,$C21,'Sunday Races 6-5-22'!$AV$11:$AV$28)</f>
        <v>0</v>
      </c>
      <c r="BP21" s="174">
        <f>SUMIF('Sunday Races 6-5-22'!$B$11:$B$28,$C21,'Sunday Races 6-5-22'!$AW$11:$AW$28)</f>
        <v>0</v>
      </c>
      <c r="BQ21" s="174">
        <f>SUMIF('Sunday Races 6-5-22'!$B$11:$B$28,$C21,'Sunday Races 6-5-22'!$AX$11:$AX$28)</f>
        <v>0</v>
      </c>
      <c r="BR21" s="174">
        <f>SUMIF('Sunday Races 6-5-22'!$B$11:$B$28,$C21,'Sunday Races 6-5-22'!$AY$11:$AY$28)</f>
        <v>0</v>
      </c>
      <c r="BS21" s="174">
        <f>SUMIF('Sunday Races 6-12-22'!$B$11:$B$24,$C21,'Sunday Races 6-12-22'!$AU$11:$AU$24)</f>
        <v>0</v>
      </c>
      <c r="BT21" s="174">
        <f>SUMIF('Sunday Races 6-12-22'!$B$11:$B$24,$C21,'Sunday Races 6-12-22'!$AV$11:$AV$24)</f>
        <v>0</v>
      </c>
      <c r="BU21" s="174">
        <f>SUMIF('Sunday Races 6-12-22'!$B$11:$B$24,$C21,'Sunday Races 6-12-22'!$AW$11:$AW$24)</f>
        <v>0</v>
      </c>
      <c r="BV21" s="174">
        <f>SUMIF('Sunday Races 6-12-22'!$B$11:$B$24,$C21,'Sunday Races 6-12-22'!$AX$11:$AX$24)</f>
        <v>0</v>
      </c>
      <c r="BW21" s="174">
        <f>SUMIF('Sunday Races 6-12-22'!$B$11:$B$24,$C21,'Sunday Races 6-12-22'!$AY$11:$AY$24)</f>
        <v>0</v>
      </c>
      <c r="BX21" s="174">
        <f>SUMIF('Saturday Races 6-18-22'!$B$11:$B$24,$C21,'Saturday Races 6-18-22'!$AU$11:$AU$24)</f>
        <v>0</v>
      </c>
      <c r="BY21" s="174">
        <f>SUMIF('Saturday Races 6-18-22'!$B$11:$B$24,$C21,'Saturday Races 6-18-22'!$AV$11:$AV$24)</f>
        <v>0</v>
      </c>
      <c r="BZ21" s="174">
        <f>SUMIF('Saturday Races 6-18-22'!$B$11:$B$24,$C21,'Saturday Races 6-18-22'!$AW$11:$AW$24)</f>
        <v>0</v>
      </c>
      <c r="CA21" s="174">
        <f>SUMIF('Saturday Races 6-18-22'!$B$11:$B$24,$C21,'Saturday Races 6-18-22'!$AX$11:$AX$24)</f>
        <v>0</v>
      </c>
      <c r="CB21" s="174">
        <f>SUMIF('Saturday Races 6-18-22'!$B$11:$B$24,$C21,'Saturday Races 6-18-22'!$AY$11:$AY$24)</f>
        <v>0</v>
      </c>
      <c r="CC21" s="174">
        <f>SUMIF('Sunday Races 7-3-22'!$B$11:$B$26,$C21,'Sunday Races 7-3-22'!$AU$11:$AU$26)</f>
        <v>2</v>
      </c>
      <c r="CD21" s="174">
        <f>SUMIF('Sunday Races 7-3-22'!$B$11:$B$26,$C21,'Sunday Races 7-3-22'!$AV$11:$AV$26)</f>
        <v>1</v>
      </c>
      <c r="CE21" s="174">
        <f>SUMIF('Sunday Races 7-3-22'!$B$11:$B$26,$C21,'Sunday Races 7-3-22'!$AW$11:$AW$26)</f>
        <v>1</v>
      </c>
      <c r="CF21" s="174">
        <f>SUMIF('Sunday Races 7-3-22'!$B$11:$B$26,$C21,'Sunday Races 7-3-22'!$AX$11:$AX$26)</f>
        <v>0</v>
      </c>
      <c r="CG21" s="174">
        <f>SUMIF('Sunday Races 7-3-22'!$B$11:$B$26,$C21,'Sunday Races 7-3-22'!$AY$11:$AY$26)</f>
        <v>0</v>
      </c>
      <c r="CH21" s="174">
        <f>SUMIF('Sunday Races 7-31-22'!$B$11:$B$26,$C21,'Sunday Races 7-31-22'!$AU$11:$AU$26)</f>
        <v>0</v>
      </c>
      <c r="CI21" s="174">
        <f>SUMIF('Sunday Races 7-31-22'!$B$11:$B$26,$C21,'Sunday Races 7-31-22'!$AV$11:$AV$26)</f>
        <v>0</v>
      </c>
      <c r="CJ21" s="174">
        <f>SUMIF('Sunday Races 7-31-22'!$B$11:$B$26,$C21,'Sunday Races 7-31-22'!$AW$11:$AW$26)</f>
        <v>0</v>
      </c>
      <c r="CK21" s="174">
        <f>SUMIF('Sunday Races 7-31-22'!$B$11:$B$26,$C21,'Sunday Races 7-31-22'!$AX$11:$AX$26)</f>
        <v>0</v>
      </c>
      <c r="CL21" s="174">
        <f>SUMIF('Sunday Races 7-31-22'!$B$11:$B$26,$C21,'Sunday Races 7-31-22'!$AY$11:$AY$26)</f>
        <v>0</v>
      </c>
      <c r="CM21" s="174">
        <f>SUMIF('Sunday Races 8-14-22'!$B$11:$B$26,$C21,'Sunday Races 8-14-22'!$AU$11:$AU$26)</f>
        <v>0</v>
      </c>
      <c r="CN21" s="174">
        <f>SUMIF('Sunday Races 8-14-22'!$B$11:$B$26,$C21,'Sunday Races 8-14-22'!$AV$11:$AV$26)</f>
        <v>0</v>
      </c>
      <c r="CO21" s="174">
        <f>SUMIF('Sunday Races 8-14-22'!$B$11:$B$26,$C21,'Sunday Races 8-14-22'!$AW$11:$AW$26)</f>
        <v>0</v>
      </c>
      <c r="CP21" s="174">
        <f>SUMIF('Sunday Races 8-14-22'!$B$11:$B$26,$C21,'Sunday Races 8-14-22'!$AX$11:$AX$26)</f>
        <v>0</v>
      </c>
      <c r="CQ21" s="174">
        <f>SUMIF('Sunday Races 8-14-22'!$B$11:$B$26,$C21,'Sunday Races 8-14-22'!$AY$11:$AY$26)</f>
        <v>0</v>
      </c>
      <c r="CR21" s="174">
        <f>SUMIF('Saturday Races 8-20-22'!$B$11:$B$26,$C21,'Saturday Races 8-20-22'!$AU$11:$AU$26)</f>
        <v>0</v>
      </c>
      <c r="CS21" s="174">
        <f>SUMIF('Saturday Races 8-20-22'!$B$11:$B$26,$C21,'Saturday Races 8-20-22'!$AV$11:$AV$26)</f>
        <v>0</v>
      </c>
      <c r="CT21" s="174">
        <f>SUMIF('Saturday Races 8-20-22'!$B$11:$B$26,$C21,'Saturday Races 8-20-22'!$AW$11:$AW$26)</f>
        <v>0</v>
      </c>
      <c r="CU21" s="174">
        <f>SUMIF('Saturday Races 8-20-22'!$B$11:$B$26,$C21,'Saturday Races 8-20-22'!$AX$11:$AX$26)</f>
        <v>0</v>
      </c>
      <c r="CV21" s="174">
        <f>SUMIF('Saturday Races 8-20-22'!$B$11:$B$26,$C21,'Saturday Races 8-20-22'!$AY$11:$AY$26)</f>
        <v>0</v>
      </c>
      <c r="CW21" s="174">
        <f>SUMIF('Sunday Races 9-11-22'!$B$11:$B$20,$C21,'Sunday Races 9-11-22'!$AU$11:$AU$20)</f>
        <v>0</v>
      </c>
      <c r="CX21" s="174">
        <f>SUMIF('Sunday Races 9-11-22'!$B$11:$B$20,$C21,'Sunday Races 9-11-22'!$AV$11:$AV$20)</f>
        <v>0</v>
      </c>
      <c r="CY21" s="174">
        <f>SUMIF('Sunday Races 9-11-22'!$B$11:$B$20,$C21,'Sunday Races 9-11-22'!$AW$11:$AW$20)</f>
        <v>0</v>
      </c>
      <c r="CZ21" s="174">
        <f>SUMIF('Sunday Races 9-11-22'!$B$11:$B$20,$C21,'Sunday Races 9-11-22'!$AX$11:$AX$20)</f>
        <v>0</v>
      </c>
      <c r="DA21" s="174">
        <f>SUMIF('Sunday Races 9-11-22'!$B$11:$B$20,$C21,'Sunday Races 9-11-22'!$AY$11:$AY$20)</f>
        <v>0</v>
      </c>
      <c r="DB21" s="174">
        <f>SUMIF('Sunday Races 10-9-22'!$B$11:$B$21,$C21,'Sunday Races 10-9-22'!$AU$11:$AU$21)</f>
        <v>0</v>
      </c>
      <c r="DC21" s="174">
        <f>SUMIF('Sunday Races 10-9-22'!$B$11:$B$21,$C21,'Sunday Races 10-9-22'!$AV$11:$AV$21)</f>
        <v>0</v>
      </c>
      <c r="DD21" s="174">
        <f>SUMIF('Sunday Races 10-9-22'!$B$11:$B$21,$C21,'Sunday Races 10-9-22'!$AW$11:$AW$21)</f>
        <v>0</v>
      </c>
      <c r="DE21" s="174">
        <f>SUMIF('Sunday Races 10-9-22'!$B$11:$B$21,$C21,'Sunday Races 10-9-22'!$AX$11:$AX$21)</f>
        <v>0</v>
      </c>
      <c r="DF21" s="174">
        <f>SUMIF('Sunday Races 10-9-22'!$B$11:$B$21,$C21,'Sunday Races 10-9-22'!$AY$11:$AY$21)</f>
        <v>0</v>
      </c>
      <c r="DG21" s="174">
        <f>SUMIF('Sunday Races 10-23-22'!$B$11:$B$22,$C21,'Sunday Races 10-23-22'!$AU$11:$AU$22)</f>
        <v>0</v>
      </c>
      <c r="DH21" s="174">
        <f>SUMIF('Sunday Races 10-23-22'!$B$11:$B$22,$C21,'Sunday Races 10-23-22'!$AV$11:$AV$22)</f>
        <v>0</v>
      </c>
      <c r="DI21" s="174">
        <f>SUMIF('Sunday Races 10-23-22'!$B$11:$B$22,$C21,'Sunday Races 10-23-22'!$AW$11:$AW$22)</f>
        <v>0</v>
      </c>
      <c r="DJ21" s="174">
        <f>SUMIF('Sunday Races 10-23-22'!$B$11:$B$22,$C21,'Sunday Races 10-23-22'!$AX$11:$AX$22)</f>
        <v>0</v>
      </c>
      <c r="DK21" s="174">
        <f>SUMIF('Sunday Races 10-23-22'!$B$11:$B$22,$C21,'Sunday Races 10-23-22'!$AY$11:$AY$22)</f>
        <v>0</v>
      </c>
      <c r="DL21" s="175"/>
      <c r="DM21" s="176"/>
      <c r="DN21" s="177">
        <f t="shared" si="22"/>
        <v>5</v>
      </c>
      <c r="DO21" s="177">
        <f t="shared" si="22"/>
        <v>4</v>
      </c>
      <c r="DP21" s="177">
        <f t="shared" si="22"/>
        <v>3</v>
      </c>
      <c r="DQ21" s="177">
        <f t="shared" si="22"/>
        <v>3</v>
      </c>
      <c r="DR21" s="177">
        <f t="shared" si="22"/>
        <v>2</v>
      </c>
      <c r="DS21" s="177">
        <f t="shared" si="22"/>
        <v>2</v>
      </c>
      <c r="DT21" s="177">
        <f t="shared" si="22"/>
        <v>2</v>
      </c>
      <c r="DU21" s="177">
        <f t="shared" si="22"/>
        <v>2</v>
      </c>
      <c r="DV21" s="177">
        <f t="shared" si="22"/>
        <v>2</v>
      </c>
      <c r="DW21" s="177">
        <f t="shared" si="22"/>
        <v>1</v>
      </c>
      <c r="DX21" s="177">
        <f t="shared" si="23"/>
        <v>1</v>
      </c>
      <c r="DY21" s="177">
        <f t="shared" si="23"/>
        <v>1</v>
      </c>
      <c r="DZ21" s="177">
        <f t="shared" si="23"/>
        <v>1</v>
      </c>
      <c r="EA21" s="177">
        <f t="shared" si="23"/>
        <v>1</v>
      </c>
      <c r="EB21" s="177">
        <f t="shared" si="23"/>
        <v>1</v>
      </c>
      <c r="EC21" s="177">
        <f t="shared" si="23"/>
        <v>1</v>
      </c>
      <c r="ED21" s="177">
        <f t="shared" si="23"/>
        <v>0</v>
      </c>
      <c r="EE21" s="177">
        <f t="shared" si="23"/>
        <v>0</v>
      </c>
      <c r="EF21" s="177">
        <f t="shared" si="23"/>
        <v>0</v>
      </c>
      <c r="EG21" s="177">
        <f t="shared" si="23"/>
        <v>0</v>
      </c>
      <c r="EH21" s="177">
        <f t="shared" si="24"/>
        <v>0</v>
      </c>
      <c r="EI21" s="177">
        <f t="shared" si="24"/>
        <v>0</v>
      </c>
      <c r="EJ21" s="177">
        <f t="shared" si="24"/>
        <v>0</v>
      </c>
      <c r="EK21" s="177">
        <f t="shared" si="24"/>
        <v>0</v>
      </c>
      <c r="EL21" s="177">
        <f t="shared" si="24"/>
        <v>0</v>
      </c>
      <c r="EM21" s="177">
        <f t="shared" si="24"/>
        <v>0</v>
      </c>
      <c r="EN21" s="177">
        <f t="shared" si="24"/>
        <v>0</v>
      </c>
      <c r="EO21" s="177">
        <f t="shared" si="24"/>
        <v>0</v>
      </c>
      <c r="EP21" s="177">
        <f t="shared" si="24"/>
        <v>0</v>
      </c>
      <c r="EQ21" s="177">
        <f t="shared" si="24"/>
        <v>0</v>
      </c>
      <c r="ER21" s="177">
        <f t="shared" si="25"/>
        <v>0</v>
      </c>
      <c r="ES21" s="177">
        <f t="shared" si="25"/>
        <v>0</v>
      </c>
      <c r="ET21" s="177">
        <f t="shared" si="25"/>
        <v>0</v>
      </c>
      <c r="EU21" s="177">
        <f t="shared" si="25"/>
        <v>0</v>
      </c>
      <c r="EV21" s="177">
        <f t="shared" si="25"/>
        <v>0</v>
      </c>
      <c r="EW21" s="177">
        <f t="shared" si="25"/>
        <v>0</v>
      </c>
      <c r="EX21" s="177">
        <f t="shared" si="25"/>
        <v>0</v>
      </c>
      <c r="EY21" s="177">
        <f t="shared" si="25"/>
        <v>0</v>
      </c>
      <c r="EZ21" s="177">
        <f t="shared" si="25"/>
        <v>0</v>
      </c>
      <c r="FA21" s="177">
        <f t="shared" si="25"/>
        <v>0</v>
      </c>
      <c r="FB21" s="177">
        <f t="shared" si="26"/>
        <v>0</v>
      </c>
      <c r="FC21" s="177">
        <f t="shared" si="26"/>
        <v>0</v>
      </c>
      <c r="FD21" s="177">
        <f t="shared" si="26"/>
        <v>0</v>
      </c>
      <c r="FE21" s="177">
        <f t="shared" si="26"/>
        <v>0</v>
      </c>
      <c r="FF21" s="177">
        <f t="shared" si="26"/>
        <v>0</v>
      </c>
      <c r="FG21" s="177">
        <f t="shared" si="26"/>
        <v>0</v>
      </c>
      <c r="FH21" s="177">
        <f t="shared" si="26"/>
        <v>0</v>
      </c>
      <c r="FI21" s="177">
        <f t="shared" si="26"/>
        <v>0</v>
      </c>
      <c r="FJ21" s="177">
        <f t="shared" si="26"/>
        <v>0</v>
      </c>
      <c r="FK21" s="177">
        <f t="shared" si="26"/>
        <v>0</v>
      </c>
      <c r="FL21" s="177">
        <f t="shared" si="27"/>
        <v>0</v>
      </c>
      <c r="FM21" s="177">
        <f t="shared" si="27"/>
        <v>0</v>
      </c>
      <c r="FN21" s="177">
        <f t="shared" si="27"/>
        <v>0</v>
      </c>
      <c r="FO21" s="177">
        <f t="shared" si="27"/>
        <v>0</v>
      </c>
      <c r="FP21" s="177">
        <f t="shared" si="27"/>
        <v>0</v>
      </c>
      <c r="FQ21" s="177">
        <f t="shared" si="27"/>
        <v>0</v>
      </c>
      <c r="FR21" s="177">
        <f t="shared" si="27"/>
        <v>0</v>
      </c>
      <c r="FS21" s="177">
        <f t="shared" si="27"/>
        <v>0</v>
      </c>
      <c r="FT21" s="177">
        <f t="shared" si="27"/>
        <v>0</v>
      </c>
      <c r="FU21" s="177">
        <f t="shared" si="27"/>
        <v>0</v>
      </c>
      <c r="FV21" s="177">
        <f t="shared" si="27"/>
        <v>0</v>
      </c>
      <c r="FW21" s="177">
        <f t="shared" si="27"/>
        <v>0</v>
      </c>
      <c r="FX21" s="177">
        <f t="shared" si="27"/>
        <v>0</v>
      </c>
      <c r="FY21" s="177">
        <f t="shared" si="27"/>
        <v>0</v>
      </c>
      <c r="FZ21" s="177">
        <f t="shared" si="27"/>
        <v>0</v>
      </c>
      <c r="GA21" s="177"/>
      <c r="GB21" s="229">
        <f t="shared" si="20"/>
        <v>47</v>
      </c>
      <c r="GC21" s="229">
        <f t="shared" si="21"/>
        <v>19</v>
      </c>
      <c r="GD21" s="174">
        <f>SUMIF('One Day 12-04-21 Scots'!$B$11:$B$24,$C21,'One Day 12-04-21 Scots'!$AU$11:$AU$24)</f>
        <v>0</v>
      </c>
      <c r="GE21" s="174">
        <f>SUMIF('One Day 12-04-21 Scots'!$B$11:$B$24,$C21,'One Day 12-04-21 Scots'!$AV$11:$AV$24)</f>
        <v>0</v>
      </c>
      <c r="GF21" s="174">
        <f>SUMIF('One Day 12-04-21 Scots'!$B$11:$B$24,$C21,'One Day 12-04-21 Scots'!$AW$11:$AW$24)</f>
        <v>0</v>
      </c>
      <c r="GG21" s="174">
        <f>SUMIF('One Day 12-04-21 Scots'!$B$11:$B$24,$C21,'One Day 12-04-21 Scots'!$AX$11:$AX$24)</f>
        <v>0</v>
      </c>
      <c r="GH21" s="174">
        <f>SUMIF('One Day 12-04-21 Scots'!$B$11:$B$24,$C21,'One Day 12-04-21 Scots'!$AY$11:$AY$24)</f>
        <v>0</v>
      </c>
      <c r="GI21" s="174">
        <f>SUMIF('One Day 12-04-21 Thistles'!$B$11:$B$25,$C21,'One Day 12-04-21 Thistles'!$AU$11:$AU$25)</f>
        <v>2</v>
      </c>
      <c r="GJ21" s="174">
        <f>SUMIF('One Day 12-04-21 Thistles'!$B$11:$B$25,$C21,'One Day 12-04-21 Thistles'!$AV$11:$AV$25)</f>
        <v>2</v>
      </c>
      <c r="GK21" s="174">
        <f>SUMIF('One Day 12-04-21 Thistles'!$B$11:$B$25,$C21,'One Day 12-04-21 Thistles'!$AW$11:$AW$25)</f>
        <v>2</v>
      </c>
      <c r="GL21" s="174">
        <f>SUMIF('One Day 12-04-21 Thistles'!$B$11:$B$25,$C21,'One Day 12-04-21 Thistles'!$AX$11:$AX$25)</f>
        <v>2</v>
      </c>
      <c r="GM21" s="174">
        <f>SUMIF('One Day 12-04-21 Thistles'!$B$11:$B$25,$C21,'One Day 12-04-21 Thistles'!$AY$11:$AY$25)</f>
        <v>0</v>
      </c>
      <c r="GN21" s="174">
        <f>SUMIF('Chili One Day 2-12-22 Scots'!$B$11:$B$27,$C21,'Chili One Day 2-12-22 Scots'!$AU$11:$AU$27)</f>
        <v>0</v>
      </c>
      <c r="GO21" s="174">
        <f>SUMIF('Chili One Day 2-12-22 Scots'!$B$11:$B$27,$C21,'Chili One Day 2-12-22 Scots'!$AV$11:$AV$27)</f>
        <v>0</v>
      </c>
      <c r="GP21" s="174">
        <f>SUMIF('Chili One Day 2-12-22 Scots'!$B$11:$B$27,$C21,'Chili One Day 2-12-22 Scots'!$AW$11:$AW$27)</f>
        <v>0</v>
      </c>
      <c r="GQ21" s="174">
        <f>SUMIF('Chili One Day 2-12-22 Scots'!$B$11:$B$27,$C21,'Chili One Day 2-12-22 Scots'!$AX$11:$AX$27)</f>
        <v>0</v>
      </c>
      <c r="GR21" s="174">
        <f>SUMIF('Chili One Day 2-12-22 Scots'!$B$11:$B$27,$C21,'Chili One Day 2-12-22 Scots'!$AY$11:$AY$27)</f>
        <v>0</v>
      </c>
      <c r="GS21" s="174">
        <f>SUMIF('Chili One Day 2-12-22 Thistles'!$B$11:$B$27,$C21,'Chili One Day 2-12-22 Thistles'!$AU$11:$AU$27)</f>
        <v>2</v>
      </c>
      <c r="GT21" s="174">
        <f>SUMIF('Chili One Day 2-12-22 Thistles'!$B$11:$B$27,$C21,'Chili One Day 2-12-22 Thistles'!$AV$11:$AV$27)</f>
        <v>1</v>
      </c>
      <c r="GU21" s="174">
        <f>SUMIF('Chili One Day 2-12-22 Thistles'!$B$11:$B$27,$C21,'Chili One Day 2-12-22 Thistles'!$AW$11:$AW$27)</f>
        <v>1</v>
      </c>
      <c r="GV21" s="174">
        <f>SUMIF('Chili One Day 2-12-22 Thistles'!$B$11:$B$27,$C21,'Chili One Day 2-12-22 Thistles'!$AX$11:$AX$27)</f>
        <v>0</v>
      </c>
      <c r="GW21" s="174">
        <f>SUMIF('Chili One Day 2-12-22 Thistles'!$B$11:$B$27,$C21,'Chili One Day 2-12-22 Thistles'!$AY$11:$AY$27)</f>
        <v>0</v>
      </c>
      <c r="GX21" s="174">
        <f>SUMIF('Ironman One Day 3-5-22 FS'!$B$11:$B$26,$C21,'Ironman One Day 3-5-22 FS'!$AU$11:$AU$26)</f>
        <v>0</v>
      </c>
      <c r="GY21" s="174">
        <f>SUMIF('Ironman One Day 3-5-22 FS'!$B$11:$B$26,$C21,'Ironman One Day 3-5-22 FS'!$AV$11:$AV$26)</f>
        <v>0</v>
      </c>
      <c r="GZ21" s="174">
        <f>SUMIF('Ironman One Day 3-5-22 FS'!$B$11:$B$26,$C21,'Ironman One Day 3-5-22 FS'!$AW$11:$AW$26)</f>
        <v>0</v>
      </c>
      <c r="HA21" s="174">
        <f>SUMIF('Ironman One Day 3-5-22 FS'!$B$11:$B$26,$C21,'Ironman One Day 3-5-22 FS'!$AX$11:$AX$26)</f>
        <v>0</v>
      </c>
      <c r="HB21" s="174">
        <f>SUMIF('Ironman One Day 3-5-22 FS'!$B$11:$B$26,$C21,'Ironman One Day 3-5-22 FS'!$AY$11:$AY$26)</f>
        <v>0</v>
      </c>
      <c r="HC21" s="174">
        <f>SUMIF('Ironman One Day 3-5-22 420'!$B$11:$B$26,$C21,'Ironman One Day 3-5-22 420'!$AU$11:$AU$26)</f>
        <v>0</v>
      </c>
      <c r="HD21" s="174">
        <f>SUMIF('Ironman One Day 3-5-22 420'!$B$11:$B$26,$C21,'Ironman One Day 3-5-22 420'!$AV$11:$AV$26)</f>
        <v>0</v>
      </c>
      <c r="HE21" s="174">
        <f>SUMIF('Ironman One Day 3-5-22 420'!$B$11:$B$26,$C21,'Ironman One Day 3-5-22 420'!$AW$11:$AW$26)</f>
        <v>0</v>
      </c>
      <c r="HF21" s="174">
        <f>SUMIF('Ironman One Day 3-5-22 420'!$B$11:$B$26,$C21,'Ironman One Day 3-5-22 420'!$AX$11:$AX$26)</f>
        <v>0</v>
      </c>
      <c r="HG21" s="174">
        <f>SUMIF('Ironman One Day 3-5-22 420'!$B$11:$B$26,$C21,'Ironman One Day 3-5-22 420'!$AY$11:$AY$26)</f>
        <v>0</v>
      </c>
      <c r="HH21" s="174">
        <f>SUMIF('Easter One Day 4-16-22 FS'!$B$11:$B$25,$C21,'Easter One Day 4-16-22 FS'!$AU$11:$AU$25)</f>
        <v>0</v>
      </c>
      <c r="HI21" s="174">
        <f>SUMIF('Easter One Day 4-16-22 FS'!$B$11:$B$25,$C21,'Easter One Day 4-16-22 FS'!$AV$11:$AV$25)</f>
        <v>0</v>
      </c>
      <c r="HJ21" s="174">
        <f>SUMIF('Easter One Day 4-16-22 FS'!$B$11:$B$25,$C21,'Easter One Day 4-16-22 FS'!$AW$11:$AW$25)</f>
        <v>0</v>
      </c>
      <c r="HK21" s="174">
        <f>SUMIF('Easter One Day 4-16-22 FS'!$B$11:$B$25,$C21,'Easter One Day 4-16-22 FS'!$AX$11:$AX$25)</f>
        <v>0</v>
      </c>
      <c r="HL21" s="174">
        <f>SUMIF('Easter One Day 4-16-22 FS'!$B$11:$B$25,$C21,'Easter One Day 4-16-22 FS'!$AY$11:$AY$25)</f>
        <v>0</v>
      </c>
      <c r="HM21" s="174">
        <f>SUMIF('Easter One Day 4-16-22 TH'!$B$11:$B$25,$C21,'Easter One Day 4-16-22 TH'!$AU$11:$AU$25)</f>
        <v>2</v>
      </c>
      <c r="HN21" s="174">
        <f>SUMIF('Easter One Day 4-16-22 TH'!$B$11:$B$25,$C21,'Easter One Day 4-16-22 TH'!$AV$11:$AV$25)</f>
        <v>1</v>
      </c>
      <c r="HO21" s="174">
        <f>SUMIF('Easter One Day 4-16-22 TH'!$B$11:$B$25,$C21,'Easter One Day 4-16-22 TH'!$AW$11:$AW$25)</f>
        <v>0</v>
      </c>
      <c r="HP21" s="174">
        <f>SUMIF('Easter One Day 4-16-22 TH'!$B$11:$B$25,$C21,'Easter One Day 4-16-22 TH'!$AX$11:$AX$25)</f>
        <v>0</v>
      </c>
      <c r="HQ21" s="174">
        <f>SUMIF('Easter One Day 4-16-22 TH'!$B$11:$B$25,$C21,'Easter One Day 4-16-22 TH'!$AY$11:$AY$25)</f>
        <v>0</v>
      </c>
      <c r="HR21" s="174">
        <f>SUMIF('Long Distance Race 5-7-22'!$B$11:$B$25,$C21,'Long Distance Race 5-7-22'!$AU$11:$AU$25)</f>
        <v>0</v>
      </c>
      <c r="HS21" s="174">
        <f>SUMIF('Long Distance Race 5-7-22'!$B$11:$B$18,$C21,'Long Distance Race 5-7-22'!$AV$11:$AV$18)</f>
        <v>0</v>
      </c>
      <c r="HT21" s="174">
        <f>SUMIF('Long Distance Race 5-7-22'!$B$11:$B$18,$C21,'Long Distance Race 5-7-22'!$AW$11:$AW$18)</f>
        <v>0</v>
      </c>
      <c r="HU21" s="174">
        <f>SUMIF('Long Distance Race 5-7-22'!$B$11:$B$18,$C21,'Long Distance Race 5-7-22'!$AX$11:$AX$18)</f>
        <v>0</v>
      </c>
      <c r="HV21" s="174">
        <f>SUMIF('Long Distance Race 5-7-22'!$B$11:$B$18,$C21,'Long Distance Race 5-7-22'!$AY$11:$AY$18)</f>
        <v>0</v>
      </c>
      <c r="HW21" s="174">
        <f>SUMIF('Memorial Day Regatta 5-28-22 Op'!$B$11:$B$25,$C21,'Memorial Day Regatta 5-28-22 Op'!$AU$11:$AU$25)</f>
        <v>0</v>
      </c>
      <c r="HX21" s="174">
        <f>SUMIF('Memorial Day Regatta 5-28-22 Op'!$B$11:$B$18,$C21,'Memorial Day Regatta 5-28-22 Op'!$AV$11:$AV$18)</f>
        <v>0</v>
      </c>
      <c r="HY21" s="174">
        <f>SUMIF('Memorial Day Regatta 5-28-22 Op'!$B$11:$B$18,$C21,'Memorial Day Regatta 5-28-22 Op'!$AW$11:$AW$18)</f>
        <v>0</v>
      </c>
      <c r="HZ21" s="174">
        <f>SUMIF('Memorial Day Regatta 5-28-22 Op'!$B$11:$B$18,$C21,'Memorial Day Regatta 5-28-22 Op'!$AX$11:$AX$18)</f>
        <v>0</v>
      </c>
      <c r="IA21" s="174">
        <f>SUMIF('Memorial Day Regatta 5-28-22 Op'!$B$11:$B$18,$C21,'Memorial Day Regatta 5-28-22 Op'!$AY$11:$AY$18)</f>
        <v>0</v>
      </c>
      <c r="IB21" s="174">
        <f>SUMIF('Caldwell Cup 6-25-22 TH'!$B$11:$B$25,$C21,'Caldwell Cup 6-25-22 TH'!$AU$11:$AU$25)</f>
        <v>3</v>
      </c>
      <c r="IC21" s="174">
        <f>SUMIF('Caldwell Cup 6-25-22 TH'!$B$11:$B$25,$C21,'Caldwell Cup 6-25-22 TH'!$AV$11:$AV$25)</f>
        <v>3</v>
      </c>
      <c r="ID21" s="174">
        <f>SUMIF('Caldwell Cup 6-25-22 TH'!$B$11:$B$25,$C21,'Caldwell Cup 6-25-22 TH'!$AW$11:$AW$25)</f>
        <v>2</v>
      </c>
      <c r="IE21" s="174">
        <f>SUMIF('Caldwell Cup 6-25-22 TH'!$B$11:$B$25,$C21,'Caldwell Cup 6-25-22 TH'!$AX$11:$AX$25)</f>
        <v>5</v>
      </c>
      <c r="IF21" s="174">
        <f>SUMIF('Caldwell Cup 6-25-22 TH'!$B$11:$B$25,$C21,'Caldwell Cup 6-25-22 TH'!$AY$11:$AY$25)</f>
        <v>0</v>
      </c>
      <c r="IG21" s="174">
        <f>SUMIF('Caldwell Cup 6-25-22 FS'!$B$11:$B$21,$C21,'Caldwell Cup 6-25-22 FS'!$AU$11:$AU$21)</f>
        <v>0</v>
      </c>
      <c r="IH21" s="174">
        <f>SUMIF('Caldwell Cup 6-25-22 FS'!$B$11:$B$21,$C21,'Caldwell Cup 6-25-22 FS'!$AV$11:$AV$21)</f>
        <v>0</v>
      </c>
      <c r="II21" s="174">
        <f>SUMIF('Caldwell Cup 6-25-22 FS'!$B$11:$B$21,$C21,'Caldwell Cup 6-25-22 FS'!$AW$11:$AW$21)</f>
        <v>0</v>
      </c>
      <c r="IJ21" s="174">
        <f>SUMIF('Caldwell Cup 6-25-22 FS'!$B$11:$B$21,$C21,'Caldwell Cup 6-25-22 FS'!$AX$11:$AX$21)</f>
        <v>0</v>
      </c>
      <c r="IK21" s="174">
        <f>SUMIF('Caldwell Cup 6-25-22 FS'!$B$11:$B$21,$C21,'Caldwell Cup 6-25-22 FS'!$AY$11:$AY$21)</f>
        <v>0</v>
      </c>
      <c r="IL21" s="174">
        <f>SUMIF('Caldwell Cup 6-25-22 Lasers'!$B$11:$B$23,$C21,'Caldwell Cup 6-25-22 Lasers'!$AU$11:$AU$23)</f>
        <v>0</v>
      </c>
      <c r="IM21" s="174">
        <f>SUMIF('Caldwell Cup 6-25-22 Lasers'!$B$11:$B$23,$C21,'Caldwell Cup 6-25-22 Lasers'!$AV$11:$AV$23)</f>
        <v>0</v>
      </c>
      <c r="IN21" s="174">
        <f>SUMIF('Caldwell Cup 6-25-22 Lasers'!$B$11:$B$23,$C21,'Caldwell Cup 6-25-22 Lasers'!$AW$11:$AW$23)</f>
        <v>0</v>
      </c>
      <c r="IO21" s="174">
        <f>SUMIF('Caldwell Cup 6-25-22 Lasers'!$B$11:$B$23,$C21,'Caldwell Cup 6-25-22 Lasers'!$AX$11:$AX$23)</f>
        <v>0</v>
      </c>
      <c r="IP21" s="174">
        <f>SUMIF('Caldwell Cup 6-25-22 Lasers'!$B$11:$B$23,$C21,'Caldwell Cup 6-25-22 Lasers'!$AY$11:$AY$23)</f>
        <v>0</v>
      </c>
      <c r="IQ21" s="174">
        <f>SUMIF('Labor Day Regatta 9-3-22 FS'!$B$11:$B$30,$C21,'Labor Day Regatta 9-3-22 FS'!$AU$11:$AU$30)</f>
        <v>0</v>
      </c>
      <c r="IR21" s="174">
        <f>SUMIF('Labor Day Regatta 9-3-22 FS'!$B$11:$B$30,$C21,'Labor Day Regatta 9-3-22 FS'!$AV$11:$AV$30)</f>
        <v>0</v>
      </c>
      <c r="IS21" s="174">
        <f>SUMIF('Labor Day Regatta 9-3-22 FS'!$B$11:$B$30,$C21,'Labor Day Regatta 9-3-22 FS'!$AW$11:$AW$30)</f>
        <v>0</v>
      </c>
      <c r="IT21" s="174">
        <f>SUMIF('Labor Day Regatta 9-3-22 FS'!$B$11:$B$30,$C21,'Labor Day Regatta 9-3-22 FS'!$AX$11:$AX$30)</f>
        <v>0</v>
      </c>
      <c r="IU21" s="174">
        <f>SUMIF('Labor Day Regatta 9-3-22 FS'!$B$11:$B$30,$C21,'Labor Day Regatta 9-3-22 FS'!$AY$11:$AY$30)</f>
        <v>0</v>
      </c>
      <c r="IV21" s="174">
        <f>SUMIF('2022-09-17 Leukemia Cup FS'!$B$11:$B$26,$C21,'2022-09-17 Leukemia Cup FS'!$AU$11:$AU$26)</f>
        <v>0</v>
      </c>
      <c r="IW21" s="174">
        <f>SUMIF('2022-09-17 Leukemia Cup FS'!$B$11:$B$26,$C21,'2022-09-17 Leukemia Cup FS'!$AV$11:$AV$26)</f>
        <v>0</v>
      </c>
      <c r="IX21" s="174">
        <f>SUMIF('2022-09-17 Leukemia Cup FS'!$B$11:$B$26,$C21,'2022-09-17 Leukemia Cup FS'!$AW$11:$AW$26)</f>
        <v>0</v>
      </c>
      <c r="IY21" s="174">
        <f>SUMIF('2022-09-17 Leukemia Cup FS'!$B$11:$B$26,$C21,'2022-09-17 Leukemia Cup FS'!$AX$11:$AX$26)</f>
        <v>0</v>
      </c>
      <c r="IZ21" s="174">
        <f>SUMIF('2022-09-17 Leukemia Cup FS'!$B$11:$B$26,$C21,'2022-09-17 Leukemia Cup FS'!$AY$11:$AY$26)</f>
        <v>0</v>
      </c>
      <c r="JA21" s="174">
        <f>SUMIF('2022-09-17 Leukemia Cup TH'!$B$11:$B$28,$C21,'2022-09-17 Leukemia Cup TH'!$AU$11:$AU$28)</f>
        <v>2</v>
      </c>
      <c r="JB21" s="174">
        <f>SUMIF('2022-09-17 Leukemia Cup TH'!$B$11:$B$28,$C21,'2022-09-17 Leukemia Cup TH'!$AV$11:$AV$28)</f>
        <v>4</v>
      </c>
      <c r="JC21" s="174">
        <f>SUMIF('2022-09-17 Leukemia Cup TH'!$B$11:$B$28,$C21,'2022-09-17 Leukemia Cup TH'!$AW$11:$AW$28)</f>
        <v>0</v>
      </c>
      <c r="JD21" s="174">
        <f>SUMIF('2022-09-17 Leukemia Cup TH'!$B$11:$B$28,$C21,'2022-09-17 Leukemia Cup TH'!$AX$11:$AX$28)</f>
        <v>0</v>
      </c>
      <c r="JE21" s="174">
        <f>SUMIF('2022-09-17 Leukemia Cup TH'!$B$11:$B$28,$C21,'2022-09-17 Leukemia Cup TH'!$AY$11:$AY$28)</f>
        <v>0</v>
      </c>
      <c r="JF21" s="174">
        <f>SUMIF('Smith-Berry LDR 9-24-22'!$B$11:$B$30,$C21,'Smith-Berry LDR 9-24-22'!$AU$11:$AU$30)</f>
        <v>0</v>
      </c>
      <c r="JG21" s="174">
        <f>SUMIF('Smith-Berry LDR 9-24-22'!$B$11:$B$30,$C21,'Smith-Berry LDR 9-24-22'!$AV$11:$AV$30)</f>
        <v>0</v>
      </c>
      <c r="JH21" s="174">
        <f>SUMIF('Smith-Berry LDR 9-24-22'!$B$11:$B$30,$C21,'Smith-Berry LDR 9-24-22'!$AW$11:$AW$30)</f>
        <v>0</v>
      </c>
      <c r="JI21" s="174">
        <f>SUMIF('Smith-Berry LDR 9-24-22'!$B$11:$B$30,$C21,'Smith-Berry LDR 9-24-22'!$AX$11:$AX$30)</f>
        <v>0</v>
      </c>
      <c r="JJ21" s="174">
        <f>SUMIF('Smith-Berry LDR 9-24-22'!$B$11:$B$30,$C21,'Smith-Berry LDR 9-24-22'!$AY$11:$AY$30)</f>
        <v>0</v>
      </c>
      <c r="JK21" s="174">
        <f>SUMIF('Great Scot 10-1-22 Cham'!$B$11:$B$38,$C21,'Great Scot 10-1-22 Cham'!$AU$11:$AU$38)</f>
        <v>0</v>
      </c>
      <c r="JL21" s="174">
        <f>SUMIF('Great Scot 10-1-22 Cham'!$B$11:$B$38,$C21,'Great Scot 10-1-22 Cham'!$AV$11:$AV$38)</f>
        <v>0</v>
      </c>
      <c r="JM21" s="174">
        <f>SUMIF('Great Scot 10-1-22 Cham'!$B$11:$B$38,$C21,'Great Scot 10-1-22 Cham'!$AW$11:$AW$38)</f>
        <v>0</v>
      </c>
      <c r="JN21" s="174">
        <f>SUMIF('Great Scot 10-1-22 Cham'!$B$11:$B$38,$C21,'Great Scot 10-1-22 Cham'!$AX$11:$AX$38)</f>
        <v>0</v>
      </c>
      <c r="JO21" s="174">
        <f>SUMIF('Great Scot 10-1-22 Cham'!$B$11:$B$38,$C21,'Great Scot 10-1-22 Cham'!$AY$11:$AY$38)</f>
        <v>0</v>
      </c>
      <c r="JP21" s="174">
        <f>SUMIF('Great Scot 10-1-22 Chal'!$B$11:$B$28,$C21,'Great Scot 10-1-22 Chal'!$AU$11:$AU$28)</f>
        <v>0</v>
      </c>
      <c r="JQ21" s="174">
        <f>SUMIF('Great Scot 10-1-22 Chal'!$B$11:$B$28,$C21,'Great Scot 10-1-22 Chal'!$AV$11:$AV$28)</f>
        <v>0</v>
      </c>
      <c r="JR21" s="174">
        <f>SUMIF('Great Scot 10-1-22 Chal'!$B$11:$B$28,$C21,'Great Scot 10-1-22 Chal'!$AW$11:$AW$28)</f>
        <v>0</v>
      </c>
      <c r="JS21" s="174">
        <f>SUMIF('Great Scot 10-1-22 Chal'!$B$11:$B$28,$C21,'Great Scot 10-1-22 Chal'!$AX$11:$AX$28)</f>
        <v>0</v>
      </c>
      <c r="JT21" s="174">
        <f>SUMIF('Great Scot 10-1-22 Chal'!$B$11:$B$28,$C21,'Great Scot 10-1-22 Chal'!$AY$11:$AY$28)</f>
        <v>0</v>
      </c>
      <c r="JU21" s="174">
        <f>SUMIF('Great Pumpkin Regatta 10-15-22'!$B$11:$B$54,$C21,'Great Pumpkin Regatta 10-15-22'!$AU$11:$AU$54)</f>
        <v>1</v>
      </c>
      <c r="JV21" s="174">
        <f>SUMIF('Great Pumpkin Regatta 10-15-22'!$B$11:$B$54,$C21,'Great Pumpkin Regatta 10-15-22'!$AV$11:$AV$54)</f>
        <v>6</v>
      </c>
      <c r="JW21" s="174">
        <f>SUMIF('Great Pumpkin Regatta 10-15-22'!$B$11:$B$54,$C21,'Great Pumpkin Regatta 10-15-22'!$AW$11:$AW$54)</f>
        <v>3</v>
      </c>
      <c r="JX21" s="174">
        <f>SUMIF('Great Pumpkin Regatta 10-15-22'!$B$11:$B$54,$C21,'Great Pumpkin Regatta 10-15-22'!$AX$11:$AX$54)</f>
        <v>3</v>
      </c>
      <c r="JY21" s="174">
        <f>SUMIF('Great Pumpkin Regatta 10-15-22'!$B$11:$B$54,$C21,'Great Pumpkin Regatta 10-15-22'!$AY$11:$AY$54)</f>
        <v>0</v>
      </c>
      <c r="JZ21" s="174">
        <f>SUMIF('One Day Regatta 10-29-22 FS'!$B$11:$B$19,$C21,'One Day Regatta 10-29-22 FS'!$AU$11:$AU$19)</f>
        <v>0</v>
      </c>
      <c r="KA21" s="174">
        <f>SUMIF('One Day Regatta 10-29-22 FS'!$B$11:$B$19,$C21,'One Day Regatta 10-29-22 FS'!$AV$11:$AV$19)</f>
        <v>0</v>
      </c>
      <c r="KB21" s="174">
        <f>SUMIF('One Day Regatta 10-29-22 FS'!$B$11:$B$19,$C21,'One Day Regatta 10-29-22 FS'!$AW$11:$AW$19)</f>
        <v>0</v>
      </c>
      <c r="KC21" s="174">
        <f>SUMIF('One Day Regatta 10-29-22 FS'!$B$11:$B$19,$C21,'One Day Regatta 10-29-22 FS'!$AX$11:$AX$19)</f>
        <v>0</v>
      </c>
      <c r="KD21" s="174">
        <f>SUMIF('One Day Regatta 10-29-22 FS'!$B$11:$B$19,$C21,'One Day Regatta 10-29-22 FS'!$AY$11:$AY$19)</f>
        <v>0</v>
      </c>
    </row>
    <row r="22" spans="1:290" ht="15" customHeight="1" x14ac:dyDescent="0.2">
      <c r="A22" s="400" t="s">
        <v>1369</v>
      </c>
      <c r="B22" s="134">
        <f t="shared" si="8"/>
        <v>18</v>
      </c>
      <c r="C22" s="103" t="s">
        <v>990</v>
      </c>
      <c r="D22" s="171">
        <f t="shared" si="9"/>
        <v>4</v>
      </c>
      <c r="E22" s="172">
        <f t="shared" si="10"/>
        <v>27</v>
      </c>
      <c r="F22" s="171">
        <f t="shared" si="11"/>
        <v>27</v>
      </c>
      <c r="G22" s="171">
        <v>0</v>
      </c>
      <c r="H22" s="171">
        <f t="shared" si="12"/>
        <v>27</v>
      </c>
      <c r="I22" s="173">
        <f t="shared" si="13"/>
        <v>6.7500000000000004E-2</v>
      </c>
      <c r="J22" s="173"/>
      <c r="K22" s="174">
        <f>SUMIF('Saturday Race 11-06-21'!$B$11:$B$21,$C22,'Saturday Race 11-06-21'!$AU$11:$AU$21)</f>
        <v>0</v>
      </c>
      <c r="L22" s="174">
        <f>SUMIF('Saturday Race 11-06-21'!$B$11:$B$21,$C22,'Saturday Race 11-06-21'!$AV$11:$AV$21)</f>
        <v>0</v>
      </c>
      <c r="M22" s="174">
        <f>SUMIF('Saturday Race 11-06-21'!$B$11:$B$21,$C22,'Saturday Race 11-06-21'!$AW$11:$AW$21)</f>
        <v>0</v>
      </c>
      <c r="N22" s="174">
        <f>SUMIF('Saturday Race 11-06-21'!$B$11:$B$21,$C22,'Saturday Race 11-06-21'!$AX$11:$AX$21)</f>
        <v>0</v>
      </c>
      <c r="O22" s="174">
        <f>SUMIF('Saturday Race 11-06-21'!$B$11:$B$21,$C22,'Saturday Race 11-06-21'!$AY$11:$AY$21)</f>
        <v>0</v>
      </c>
      <c r="P22" s="174">
        <f>SUMIF('Saturday Race 11-20-21'!$B$11:$B$20,$C22,'Saturday Race 11-20-21'!$AU$11:$AU$20)</f>
        <v>0</v>
      </c>
      <c r="Q22" s="174">
        <f>SUMIF('Saturday Race 11-20-21'!$B$11:$B$20,$C22,'Saturday Race 11-20-21'!$AV$11:$AV$20)</f>
        <v>0</v>
      </c>
      <c r="R22" s="174">
        <f>SUMIF('Saturday Race 11-20-21'!$B$11:$B$20,$C22,'Saturday Race 11-20-21'!$AW$11:$AW$20)</f>
        <v>0</v>
      </c>
      <c r="S22" s="174">
        <f>SUMIF('Saturday Race 11-20-21'!$B$11:$B$20,$C22,'Saturday Race 11-20-21'!$AX$11:$AX$20)</f>
        <v>0</v>
      </c>
      <c r="T22" s="174">
        <f>SUMIF('Saturday Race 11-20-21'!$B$11:$B$20,$C22,'Saturday Race 11-20-21'!$AY$11:$AY$20)</f>
        <v>0</v>
      </c>
      <c r="U22" s="174">
        <f>SUMIF('Saturday Race 1-08-22'!$B$11:$B$20,$C22,'Saturday Race 1-08-22'!$AU$11:$AU$20)</f>
        <v>6</v>
      </c>
      <c r="V22" s="174">
        <f>SUMIF('Saturday Race 1-08-22'!$B$11:$B$20,$C22,'Saturday Race 1-08-22'!$AV$11:$AV$20)</f>
        <v>8</v>
      </c>
      <c r="W22" s="174">
        <f>SUMIF('Saturday Race 1-08-22'!$B$11:$B$20,$C22,'Saturday Race 1-08-22'!$AW$11:$AW$20)</f>
        <v>6</v>
      </c>
      <c r="X22" s="174">
        <f>SUMIF('Saturday Race 1-08-22'!$B$11:$B$20,$C22,'Saturday Race 1-08-22'!$AX$11:$AX$20)</f>
        <v>7</v>
      </c>
      <c r="Y22" s="174">
        <f>SUMIF('Saturday Race 1-08-22'!$B$11:$B$20,$C22,'Saturday Race 1-08-22'!$AY$11:$AY$20)</f>
        <v>0</v>
      </c>
      <c r="Z22" s="174">
        <f>SUMIF('Saturday Race 1-22-22'!$B$11:$B$20,$C22,'Saturday Race 1-22-22'!$AU$11:$AU$20)</f>
        <v>0</v>
      </c>
      <c r="AA22" s="174">
        <f>SUMIF('Saturday Race 1-22-22'!$B$11:$B$20,$C22,'Saturday Race 1-22-22'!$AV$11:$AV$20)</f>
        <v>0</v>
      </c>
      <c r="AB22" s="174">
        <f>SUMIF('Saturday Race 1-22-22'!$B$11:$B$20,$C22,'Saturday Race 1-22-22'!$AW$11:$AW$20)</f>
        <v>0</v>
      </c>
      <c r="AC22" s="174">
        <f>SUMIF('Saturday Race 1-22-22'!$B$11:$B$20,$C22,'Saturday Race 1-22-22'!$AX$11:$AX$20)</f>
        <v>0</v>
      </c>
      <c r="AD22" s="174">
        <f>SUMIF('Saturday Race 1-22-22'!$B$11:$B$20,$C22,'Saturday Race 1-22-22'!$AY$11:$AY$20)</f>
        <v>0</v>
      </c>
      <c r="AE22" s="174">
        <f>SUMIF('Sunday Race 2-6-22'!$B$11:$B$20,$C22,'Sunday Race 2-6-22'!$AU$11:$AU$20)</f>
        <v>0</v>
      </c>
      <c r="AF22" s="174">
        <f>SUMIF('Sunday Race 2-6-22'!$B$11:$B$20,$C22,'Sunday Race 2-6-22'!$AV$11:$AV$20)</f>
        <v>0</v>
      </c>
      <c r="AG22" s="174">
        <f>SUMIF('Sunday Race 2-6-22'!$B$11:$B$20,$C22,'Sunday Race 2-6-22'!$AW$11:$AW$20)</f>
        <v>0</v>
      </c>
      <c r="AH22" s="174">
        <f>SUMIF('Sunday Race 2-6-22'!$B$11:$B$20,$C22,'Sunday Race 2-6-22'!$AX$11:$AX$20)</f>
        <v>0</v>
      </c>
      <c r="AI22" s="174">
        <f>SUMIF('Sunday Race 2-6-22'!$B$11:$B$20,$C22,'Sunday Race 2-6-22'!$AY$11:$AY$20)</f>
        <v>0</v>
      </c>
      <c r="AJ22" s="174">
        <f>SUMIF('Sunday Race 2-20-22'!$B$11:$B$26,$C22,'Sunday Race 2-20-22'!$AU$11:$AU$26)</f>
        <v>0</v>
      </c>
      <c r="AK22" s="174">
        <f>SUMIF('Sunday Race 2-20-22'!$B$11:$B$26,$C22,'Sunday Race 2-20-22'!$AV$11:$AV$26)</f>
        <v>0</v>
      </c>
      <c r="AL22" s="174">
        <f>SUMIF('Sunday Race 2-20-22'!$B$11:$B$26,$C22,'Sunday Race 2-20-22'!$AW$11:$AW$26)</f>
        <v>0</v>
      </c>
      <c r="AM22" s="174">
        <f>SUMIF('Sunday Race 2-20-22'!$B$11:$B$26,$C22,'Sunday Race 2-20-22'!$AX$11:$AX$26)</f>
        <v>0</v>
      </c>
      <c r="AN22" s="174">
        <f>SUMIF('Sunday Race 2-20-22'!$B$11:$B$26,$C22,'Sunday Race 2-20-22'!$AY$11:$AY$26)</f>
        <v>0</v>
      </c>
      <c r="AO22" s="174">
        <f>SUMIF('Sunday Race 2-27-22'!$B$11:$B$20,$C22,'Sunday Race 2-27-22'!$AU$11:$AU$20)</f>
        <v>0</v>
      </c>
      <c r="AP22" s="174">
        <f>SUMIF('Sunday Race 2-27-22'!$B$11:$B$20,$C22,'Sunday Race 2-27-22'!$AV$11:$AV$20)</f>
        <v>0</v>
      </c>
      <c r="AQ22" s="174">
        <f>SUMIF('Sunday Race 2-27-22'!$B$11:$B$20,$C22,'Sunday Race 2-27-22'!$AW$11:$AW$20)</f>
        <v>0</v>
      </c>
      <c r="AR22" s="174">
        <f>SUMIF('Sunday Race 2-27-22'!$B$11:$B$20,$C22,'Sunday Race 2-27-22'!$AX$11:$AX$20)</f>
        <v>0</v>
      </c>
      <c r="AS22" s="174">
        <f>SUMIF('Sunday Race 2-27-22'!$B$11:$B$20,$C22,'Sunday Race 2-27-22'!$AY$11:$AY$20)</f>
        <v>0</v>
      </c>
      <c r="AT22" s="174">
        <f>SUMIF('Sunday Race 3-13-22'!$B$11:$B$25,$C22,'Sunday Race 3-13-22'!$AU$11:$AU$25)</f>
        <v>0</v>
      </c>
      <c r="AU22" s="174">
        <f>SUMIF('Sunday Race 3-13-22'!$B$11:$B$25,$C22,'Sunday Race 3-13-22'!$AV$11:$AV$25)</f>
        <v>0</v>
      </c>
      <c r="AV22" s="174">
        <f>SUMIF('Sunday Race 3-13-22'!$B$11:$B$25,$C22,'Sunday Race 3-13-22'!$AW$11:$AW$25)</f>
        <v>0</v>
      </c>
      <c r="AW22" s="174">
        <f>SUMIF('Sunday Race 3-13-22'!$B$11:$B$25,$C22,'Sunday Race 3-13-22'!$AX$11:$AX$25)</f>
        <v>0</v>
      </c>
      <c r="AX22" s="174">
        <f>SUMIF('Sunday Race 3-13-22'!$B$11:$B$25,$C22,'Sunday Race 3-13-22'!$AY$11:$AY$25)</f>
        <v>0</v>
      </c>
      <c r="AY22" s="174">
        <f>SUMIF('Saturday Race 3-19-22'!$B$11:$B$15,$C22,'Saturday Race 3-19-22'!$AU$11:$AU$15)</f>
        <v>0</v>
      </c>
      <c r="AZ22" s="174">
        <f>SUMIF('Saturday Race 3-19-22'!$B$11:$B$15,$C22,'Saturday Race 3-19-22'!$AV$11:$AV$15)</f>
        <v>0</v>
      </c>
      <c r="BA22" s="174">
        <f>SUMIF('Saturday Race 3-19-22'!$B$11:$B$15,$C22,'Saturday Race 3-19-22'!$AW$11:$AW$15)</f>
        <v>0</v>
      </c>
      <c r="BB22" s="174">
        <f>SUMIF('Saturday Race 3-19-22'!$B$11:$B$15,$C22,'Saturday Race 3-19-22'!$AX$11:$AX$15)</f>
        <v>0</v>
      </c>
      <c r="BC22" s="174">
        <f>SUMIF('Saturday Race 3-19-22'!$B$11:$B$15,$C22,'Saturday Race 3-19-22'!$AY$11:$AY$15)</f>
        <v>0</v>
      </c>
      <c r="BD22" s="174">
        <f>SUMIF('Sunday Races 4-10-22'!$B$11:$B$26,$C22,'Sunday Races 4-10-22'!$AU$11:$AU$26)</f>
        <v>0</v>
      </c>
      <c r="BE22" s="174">
        <f>SUMIF('Sunday Races 4-10-22'!$B$11:$B$26,$C22,'Sunday Races 4-10-22'!$AV$11:$AV$26)</f>
        <v>0</v>
      </c>
      <c r="BF22" s="174">
        <f>SUMIF('Sunday Races 4-10-22'!$B$11:$B$26,$C22,'Sunday Races 4-10-22'!$AW$11:$AW$26)</f>
        <v>0</v>
      </c>
      <c r="BG22" s="174">
        <f>SUMIF('Sunday Races 4-10-22'!$B$11:$B$26,$C22,'Sunday Races 4-10-22'!$AX$11:$AX$26)</f>
        <v>0</v>
      </c>
      <c r="BH22" s="174">
        <f>SUMIF('Sunday Races 4-10-22'!$B$11:$B$26,$C22,'Sunday Races 4-10-22'!$AY$11:$AY$26)</f>
        <v>0</v>
      </c>
      <c r="BI22" s="174">
        <f>SUMIF('Sunday Races 5-1-22'!$B$11:$B$28,$C22,'Sunday Races 5-1-22'!$AU$11:$AU$28)</f>
        <v>0</v>
      </c>
      <c r="BJ22" s="174">
        <f>SUMIF('Sunday Races 5-1-22'!$B$11:$B$28,$C22,'Sunday Races 5-1-22'!$AV$11:$AV$28)</f>
        <v>0</v>
      </c>
      <c r="BK22" s="174">
        <f>SUMIF('Sunday Races 5-1-22'!$B$11:$B$28,$C22,'Sunday Races 5-1-22'!$AW$11:$AW$28)</f>
        <v>0</v>
      </c>
      <c r="BL22" s="174">
        <f>SUMIF('Sunday Races 5-1-22'!$B$11:$B$28,$C22,'Sunday Races 5-1-22'!$AX$11:$AX$28)</f>
        <v>0</v>
      </c>
      <c r="BM22" s="174">
        <f>SUMIF('Sunday Races 5-1-22'!$B$11:$B$28,$C22,'Sunday Races 5-1-22'!$AY$11:$AY$28)</f>
        <v>0</v>
      </c>
      <c r="BN22" s="174">
        <f>SUMIF('Sunday Races 6-5-22'!$B$11:$B$28,$C22,'Sunday Races 6-5-22'!$AU$11:$AU$28)</f>
        <v>0</v>
      </c>
      <c r="BO22" s="174">
        <f>SUMIF('Sunday Races 6-5-22'!$B$11:$B$28,$C22,'Sunday Races 6-5-22'!$AV$11:$AV$28)</f>
        <v>0</v>
      </c>
      <c r="BP22" s="174">
        <f>SUMIF('Sunday Races 6-5-22'!$B$11:$B$28,$C22,'Sunday Races 6-5-22'!$AW$11:$AW$28)</f>
        <v>0</v>
      </c>
      <c r="BQ22" s="174">
        <f>SUMIF('Sunday Races 6-5-22'!$B$11:$B$28,$C22,'Sunday Races 6-5-22'!$AX$11:$AX$28)</f>
        <v>0</v>
      </c>
      <c r="BR22" s="174">
        <f>SUMIF('Sunday Races 6-5-22'!$B$11:$B$28,$C22,'Sunday Races 6-5-22'!$AY$11:$AY$28)</f>
        <v>0</v>
      </c>
      <c r="BS22" s="174">
        <f>SUMIF('Sunday Races 6-12-22'!$B$11:$B$24,$C22,'Sunday Races 6-12-22'!$AU$11:$AU$24)</f>
        <v>0</v>
      </c>
      <c r="BT22" s="174">
        <f>SUMIF('Sunday Races 6-12-22'!$B$11:$B$24,$C22,'Sunday Races 6-12-22'!$AV$11:$AV$24)</f>
        <v>0</v>
      </c>
      <c r="BU22" s="174">
        <f>SUMIF('Sunday Races 6-12-22'!$B$11:$B$24,$C22,'Sunday Races 6-12-22'!$AW$11:$AW$24)</f>
        <v>0</v>
      </c>
      <c r="BV22" s="174">
        <f>SUMIF('Sunday Races 6-12-22'!$B$11:$B$24,$C22,'Sunday Races 6-12-22'!$AX$11:$AX$24)</f>
        <v>0</v>
      </c>
      <c r="BW22" s="174">
        <f>SUMIF('Sunday Races 6-12-22'!$B$11:$B$24,$C22,'Sunday Races 6-12-22'!$AY$11:$AY$24)</f>
        <v>0</v>
      </c>
      <c r="BX22" s="174">
        <f>SUMIF('Saturday Races 6-18-22'!$B$11:$B$24,$C22,'Saturday Races 6-18-22'!$AU$11:$AU$24)</f>
        <v>0</v>
      </c>
      <c r="BY22" s="174">
        <f>SUMIF('Saturday Races 6-18-22'!$B$11:$B$24,$C22,'Saturday Races 6-18-22'!$AV$11:$AV$24)</f>
        <v>0</v>
      </c>
      <c r="BZ22" s="174">
        <f>SUMIF('Saturday Races 6-18-22'!$B$11:$B$24,$C22,'Saturday Races 6-18-22'!$AW$11:$AW$24)</f>
        <v>0</v>
      </c>
      <c r="CA22" s="174">
        <f>SUMIF('Saturday Races 6-18-22'!$B$11:$B$24,$C22,'Saturday Races 6-18-22'!$AX$11:$AX$24)</f>
        <v>0</v>
      </c>
      <c r="CB22" s="174">
        <f>SUMIF('Saturday Races 6-18-22'!$B$11:$B$24,$C22,'Saturday Races 6-18-22'!$AY$11:$AY$24)</f>
        <v>0</v>
      </c>
      <c r="CC22" s="174">
        <f>SUMIF('Sunday Races 7-3-22'!$B$11:$B$26,$C22,'Sunday Races 7-3-22'!$AU$11:$AU$26)</f>
        <v>0</v>
      </c>
      <c r="CD22" s="174">
        <f>SUMIF('Sunday Races 7-3-22'!$B$11:$B$26,$C22,'Sunday Races 7-3-22'!$AV$11:$AV$26)</f>
        <v>0</v>
      </c>
      <c r="CE22" s="174">
        <f>SUMIF('Sunday Races 7-3-22'!$B$11:$B$26,$C22,'Sunday Races 7-3-22'!$AW$11:$AW$26)</f>
        <v>0</v>
      </c>
      <c r="CF22" s="174">
        <f>SUMIF('Sunday Races 7-3-22'!$B$11:$B$26,$C22,'Sunday Races 7-3-22'!$AX$11:$AX$26)</f>
        <v>0</v>
      </c>
      <c r="CG22" s="174">
        <f>SUMIF('Sunday Races 7-3-22'!$B$11:$B$26,$C22,'Sunday Races 7-3-22'!$AY$11:$AY$26)</f>
        <v>0</v>
      </c>
      <c r="CH22" s="174">
        <f>SUMIF('Sunday Races 7-31-22'!$B$11:$B$26,$C22,'Sunday Races 7-31-22'!$AU$11:$AU$26)</f>
        <v>0</v>
      </c>
      <c r="CI22" s="174">
        <f>SUMIF('Sunday Races 7-31-22'!$B$11:$B$26,$C22,'Sunday Races 7-31-22'!$AV$11:$AV$26)</f>
        <v>0</v>
      </c>
      <c r="CJ22" s="174">
        <f>SUMIF('Sunday Races 7-31-22'!$B$11:$B$26,$C22,'Sunday Races 7-31-22'!$AW$11:$AW$26)</f>
        <v>0</v>
      </c>
      <c r="CK22" s="174">
        <f>SUMIF('Sunday Races 7-31-22'!$B$11:$B$26,$C22,'Sunday Races 7-31-22'!$AX$11:$AX$26)</f>
        <v>0</v>
      </c>
      <c r="CL22" s="174">
        <f>SUMIF('Sunday Races 7-31-22'!$B$11:$B$26,$C22,'Sunday Races 7-31-22'!$AY$11:$AY$26)</f>
        <v>0</v>
      </c>
      <c r="CM22" s="174">
        <f>SUMIF('Sunday Races 8-14-22'!$B$11:$B$26,$C22,'Sunday Races 8-14-22'!$AU$11:$AU$26)</f>
        <v>0</v>
      </c>
      <c r="CN22" s="174">
        <f>SUMIF('Sunday Races 8-14-22'!$B$11:$B$26,$C22,'Sunday Races 8-14-22'!$AV$11:$AV$26)</f>
        <v>0</v>
      </c>
      <c r="CO22" s="174">
        <f>SUMIF('Sunday Races 8-14-22'!$B$11:$B$26,$C22,'Sunday Races 8-14-22'!$AW$11:$AW$26)</f>
        <v>0</v>
      </c>
      <c r="CP22" s="174">
        <f>SUMIF('Sunday Races 8-14-22'!$B$11:$B$26,$C22,'Sunday Races 8-14-22'!$AX$11:$AX$26)</f>
        <v>0</v>
      </c>
      <c r="CQ22" s="174">
        <f>SUMIF('Sunday Races 8-14-22'!$B$11:$B$26,$C22,'Sunday Races 8-14-22'!$AY$11:$AY$26)</f>
        <v>0</v>
      </c>
      <c r="CR22" s="174">
        <f>SUMIF('Saturday Races 8-20-22'!$B$11:$B$26,$C22,'Saturday Races 8-20-22'!$AU$11:$AU$26)</f>
        <v>0</v>
      </c>
      <c r="CS22" s="174">
        <f>SUMIF('Saturday Races 8-20-22'!$B$11:$B$26,$C22,'Saturday Races 8-20-22'!$AV$11:$AV$26)</f>
        <v>0</v>
      </c>
      <c r="CT22" s="174">
        <f>SUMIF('Saturday Races 8-20-22'!$B$11:$B$26,$C22,'Saturday Races 8-20-22'!$AW$11:$AW$26)</f>
        <v>0</v>
      </c>
      <c r="CU22" s="174">
        <f>SUMIF('Saturday Races 8-20-22'!$B$11:$B$26,$C22,'Saturday Races 8-20-22'!$AX$11:$AX$26)</f>
        <v>0</v>
      </c>
      <c r="CV22" s="174">
        <f>SUMIF('Saturday Races 8-20-22'!$B$11:$B$26,$C22,'Saturday Races 8-20-22'!$AY$11:$AY$26)</f>
        <v>0</v>
      </c>
      <c r="CW22" s="174">
        <f>SUMIF('Sunday Races 9-11-22'!$B$11:$B$20,$C22,'Sunday Races 9-11-22'!$AU$11:$AU$20)</f>
        <v>0</v>
      </c>
      <c r="CX22" s="174">
        <f>SUMIF('Sunday Races 9-11-22'!$B$11:$B$20,$C22,'Sunday Races 9-11-22'!$AV$11:$AV$20)</f>
        <v>0</v>
      </c>
      <c r="CY22" s="174">
        <f>SUMIF('Sunday Races 9-11-22'!$B$11:$B$20,$C22,'Sunday Races 9-11-22'!$AW$11:$AW$20)</f>
        <v>0</v>
      </c>
      <c r="CZ22" s="174">
        <f>SUMIF('Sunday Races 9-11-22'!$B$11:$B$20,$C22,'Sunday Races 9-11-22'!$AX$11:$AX$20)</f>
        <v>0</v>
      </c>
      <c r="DA22" s="174">
        <f>SUMIF('Sunday Races 9-11-22'!$B$11:$B$20,$C22,'Sunday Races 9-11-22'!$AY$11:$AY$20)</f>
        <v>0</v>
      </c>
      <c r="DB22" s="174">
        <f>SUMIF('Sunday Races 10-9-22'!$B$11:$B$21,$C22,'Sunday Races 10-9-22'!$AU$11:$AU$21)</f>
        <v>0</v>
      </c>
      <c r="DC22" s="174">
        <f>SUMIF('Sunday Races 10-9-22'!$B$11:$B$21,$C22,'Sunday Races 10-9-22'!$AV$11:$AV$21)</f>
        <v>0</v>
      </c>
      <c r="DD22" s="174">
        <f>SUMIF('Sunday Races 10-9-22'!$B$11:$B$21,$C22,'Sunday Races 10-9-22'!$AW$11:$AW$21)</f>
        <v>0</v>
      </c>
      <c r="DE22" s="174">
        <f>SUMIF('Sunday Races 10-9-22'!$B$11:$B$21,$C22,'Sunday Races 10-9-22'!$AX$11:$AX$21)</f>
        <v>0</v>
      </c>
      <c r="DF22" s="174">
        <f>SUMIF('Sunday Races 10-9-22'!$B$11:$B$21,$C22,'Sunday Races 10-9-22'!$AY$11:$AY$21)</f>
        <v>0</v>
      </c>
      <c r="DG22" s="174">
        <f>SUMIF('Sunday Races 10-23-22'!$B$11:$B$22,$C22,'Sunday Races 10-23-22'!$AU$11:$AU$22)</f>
        <v>0</v>
      </c>
      <c r="DH22" s="174">
        <f>SUMIF('Sunday Races 10-23-22'!$B$11:$B$22,$C22,'Sunday Races 10-23-22'!$AV$11:$AV$22)</f>
        <v>0</v>
      </c>
      <c r="DI22" s="174">
        <f>SUMIF('Sunday Races 10-23-22'!$B$11:$B$22,$C22,'Sunday Races 10-23-22'!$AW$11:$AW$22)</f>
        <v>0</v>
      </c>
      <c r="DJ22" s="174">
        <f>SUMIF('Sunday Races 10-23-22'!$B$11:$B$22,$C22,'Sunday Races 10-23-22'!$AX$11:$AX$22)</f>
        <v>0</v>
      </c>
      <c r="DK22" s="174">
        <f>SUMIF('Sunday Races 10-23-22'!$B$11:$B$22,$C22,'Sunday Races 10-23-22'!$AY$11:$AY$22)</f>
        <v>0</v>
      </c>
      <c r="DL22" s="175"/>
      <c r="DM22" s="176"/>
      <c r="DN22" s="177">
        <f t="shared" si="22"/>
        <v>8</v>
      </c>
      <c r="DO22" s="177">
        <f t="shared" si="22"/>
        <v>7</v>
      </c>
      <c r="DP22" s="177">
        <f t="shared" si="22"/>
        <v>6</v>
      </c>
      <c r="DQ22" s="177">
        <f t="shared" si="22"/>
        <v>6</v>
      </c>
      <c r="DR22" s="177">
        <f t="shared" si="22"/>
        <v>0</v>
      </c>
      <c r="DS22" s="177">
        <f t="shared" si="22"/>
        <v>0</v>
      </c>
      <c r="DT22" s="177">
        <f t="shared" si="22"/>
        <v>0</v>
      </c>
      <c r="DU22" s="177">
        <f t="shared" si="22"/>
        <v>0</v>
      </c>
      <c r="DV22" s="177">
        <f t="shared" si="22"/>
        <v>0</v>
      </c>
      <c r="DW22" s="177">
        <f t="shared" si="22"/>
        <v>0</v>
      </c>
      <c r="DX22" s="177">
        <f t="shared" si="23"/>
        <v>0</v>
      </c>
      <c r="DY22" s="177">
        <f t="shared" si="23"/>
        <v>0</v>
      </c>
      <c r="DZ22" s="177">
        <f t="shared" si="23"/>
        <v>0</v>
      </c>
      <c r="EA22" s="177">
        <f t="shared" si="23"/>
        <v>0</v>
      </c>
      <c r="EB22" s="177">
        <f t="shared" si="23"/>
        <v>0</v>
      </c>
      <c r="EC22" s="177">
        <f t="shared" si="23"/>
        <v>0</v>
      </c>
      <c r="ED22" s="177">
        <f t="shared" si="23"/>
        <v>0</v>
      </c>
      <c r="EE22" s="177">
        <f t="shared" si="23"/>
        <v>0</v>
      </c>
      <c r="EF22" s="177">
        <f t="shared" si="23"/>
        <v>0</v>
      </c>
      <c r="EG22" s="177">
        <f t="shared" si="23"/>
        <v>0</v>
      </c>
      <c r="EH22" s="177">
        <f t="shared" si="24"/>
        <v>0</v>
      </c>
      <c r="EI22" s="177">
        <f t="shared" si="24"/>
        <v>0</v>
      </c>
      <c r="EJ22" s="177">
        <f t="shared" si="24"/>
        <v>0</v>
      </c>
      <c r="EK22" s="177">
        <f t="shared" si="24"/>
        <v>0</v>
      </c>
      <c r="EL22" s="177">
        <f t="shared" si="24"/>
        <v>0</v>
      </c>
      <c r="EM22" s="177">
        <f t="shared" si="24"/>
        <v>0</v>
      </c>
      <c r="EN22" s="177">
        <f t="shared" si="24"/>
        <v>0</v>
      </c>
      <c r="EO22" s="177">
        <f t="shared" si="24"/>
        <v>0</v>
      </c>
      <c r="EP22" s="177">
        <f t="shared" si="24"/>
        <v>0</v>
      </c>
      <c r="EQ22" s="177">
        <f t="shared" si="24"/>
        <v>0</v>
      </c>
      <c r="ER22" s="177">
        <f t="shared" si="25"/>
        <v>0</v>
      </c>
      <c r="ES22" s="177">
        <f t="shared" si="25"/>
        <v>0</v>
      </c>
      <c r="ET22" s="177">
        <f t="shared" si="25"/>
        <v>0</v>
      </c>
      <c r="EU22" s="177">
        <f t="shared" si="25"/>
        <v>0</v>
      </c>
      <c r="EV22" s="177">
        <f t="shared" si="25"/>
        <v>0</v>
      </c>
      <c r="EW22" s="177">
        <f t="shared" si="25"/>
        <v>0</v>
      </c>
      <c r="EX22" s="177">
        <f t="shared" si="25"/>
        <v>0</v>
      </c>
      <c r="EY22" s="177">
        <f t="shared" si="25"/>
        <v>0</v>
      </c>
      <c r="EZ22" s="177">
        <f t="shared" si="25"/>
        <v>0</v>
      </c>
      <c r="FA22" s="177">
        <f t="shared" si="25"/>
        <v>0</v>
      </c>
      <c r="FB22" s="177">
        <f t="shared" si="26"/>
        <v>0</v>
      </c>
      <c r="FC22" s="177">
        <f t="shared" si="26"/>
        <v>0</v>
      </c>
      <c r="FD22" s="177">
        <f t="shared" si="26"/>
        <v>0</v>
      </c>
      <c r="FE22" s="177">
        <f t="shared" si="26"/>
        <v>0</v>
      </c>
      <c r="FF22" s="177">
        <f t="shared" si="26"/>
        <v>0</v>
      </c>
      <c r="FG22" s="177">
        <f t="shared" si="26"/>
        <v>0</v>
      </c>
      <c r="FH22" s="177">
        <f t="shared" si="26"/>
        <v>0</v>
      </c>
      <c r="FI22" s="177">
        <f t="shared" si="26"/>
        <v>0</v>
      </c>
      <c r="FJ22" s="177">
        <f t="shared" si="26"/>
        <v>0</v>
      </c>
      <c r="FK22" s="177">
        <f t="shared" si="26"/>
        <v>0</v>
      </c>
      <c r="FL22" s="177">
        <f t="shared" si="27"/>
        <v>0</v>
      </c>
      <c r="FM22" s="177">
        <f t="shared" si="27"/>
        <v>0</v>
      </c>
      <c r="FN22" s="177">
        <f t="shared" si="27"/>
        <v>0</v>
      </c>
      <c r="FO22" s="177">
        <f t="shared" si="27"/>
        <v>0</v>
      </c>
      <c r="FP22" s="177">
        <f t="shared" si="27"/>
        <v>0</v>
      </c>
      <c r="FQ22" s="177">
        <f t="shared" si="27"/>
        <v>0</v>
      </c>
      <c r="FR22" s="177">
        <f t="shared" si="27"/>
        <v>0</v>
      </c>
      <c r="FS22" s="177">
        <f t="shared" si="27"/>
        <v>0</v>
      </c>
      <c r="FT22" s="177">
        <f t="shared" si="27"/>
        <v>0</v>
      </c>
      <c r="FU22" s="177">
        <f t="shared" si="27"/>
        <v>0</v>
      </c>
      <c r="FV22" s="177">
        <f t="shared" si="27"/>
        <v>0</v>
      </c>
      <c r="FW22" s="177">
        <f t="shared" si="27"/>
        <v>0</v>
      </c>
      <c r="FX22" s="177">
        <f t="shared" si="27"/>
        <v>0</v>
      </c>
      <c r="FY22" s="177">
        <f t="shared" si="27"/>
        <v>0</v>
      </c>
      <c r="FZ22" s="177">
        <f t="shared" si="27"/>
        <v>0</v>
      </c>
      <c r="GA22" s="177"/>
      <c r="GB22" s="229">
        <f t="shared" si="20"/>
        <v>0</v>
      </c>
      <c r="GC22" s="229">
        <f t="shared" si="21"/>
        <v>0</v>
      </c>
      <c r="GD22" s="174">
        <f>SUMIF('One Day 12-04-21 Scots'!$B$11:$B$24,$C22,'One Day 12-04-21 Scots'!$AU$11:$AU$24)</f>
        <v>0</v>
      </c>
      <c r="GE22" s="174">
        <f>SUMIF('One Day 12-04-21 Scots'!$B$11:$B$24,$C22,'One Day 12-04-21 Scots'!$AV$11:$AV$24)</f>
        <v>0</v>
      </c>
      <c r="GF22" s="174">
        <f>SUMIF('One Day 12-04-21 Scots'!$B$11:$B$24,$C22,'One Day 12-04-21 Scots'!$AW$11:$AW$24)</f>
        <v>0</v>
      </c>
      <c r="GG22" s="174">
        <f>SUMIF('One Day 12-04-21 Scots'!$B$11:$B$24,$C22,'One Day 12-04-21 Scots'!$AX$11:$AX$24)</f>
        <v>0</v>
      </c>
      <c r="GH22" s="174">
        <f>SUMIF('One Day 12-04-21 Scots'!$B$11:$B$24,$C22,'One Day 12-04-21 Scots'!$AY$11:$AY$24)</f>
        <v>0</v>
      </c>
      <c r="GI22" s="174">
        <f>SUMIF('One Day 12-04-21 Thistles'!$B$11:$B$25,$C22,'One Day 12-04-21 Thistles'!$AU$11:$AU$25)</f>
        <v>0</v>
      </c>
      <c r="GJ22" s="174">
        <f>SUMIF('One Day 12-04-21 Thistles'!$B$11:$B$25,$C22,'One Day 12-04-21 Thistles'!$AV$11:$AV$25)</f>
        <v>0</v>
      </c>
      <c r="GK22" s="174">
        <f>SUMIF('One Day 12-04-21 Thistles'!$B$11:$B$25,$C22,'One Day 12-04-21 Thistles'!$AW$11:$AW$25)</f>
        <v>0</v>
      </c>
      <c r="GL22" s="174">
        <f>SUMIF('One Day 12-04-21 Thistles'!$B$11:$B$25,$C22,'One Day 12-04-21 Thistles'!$AX$11:$AX$25)</f>
        <v>0</v>
      </c>
      <c r="GM22" s="174">
        <f>SUMIF('One Day 12-04-21 Thistles'!$B$11:$B$25,$C22,'One Day 12-04-21 Thistles'!$AY$11:$AY$25)</f>
        <v>0</v>
      </c>
      <c r="GN22" s="174">
        <f>SUMIF('Chili One Day 2-12-22 Scots'!$B$11:$B$27,$C22,'Chili One Day 2-12-22 Scots'!$AU$11:$AU$27)</f>
        <v>0</v>
      </c>
      <c r="GO22" s="174">
        <f>SUMIF('Chili One Day 2-12-22 Scots'!$B$11:$B$27,$C22,'Chili One Day 2-12-22 Scots'!$AV$11:$AV$27)</f>
        <v>0</v>
      </c>
      <c r="GP22" s="174">
        <f>SUMIF('Chili One Day 2-12-22 Scots'!$B$11:$B$27,$C22,'Chili One Day 2-12-22 Scots'!$AW$11:$AW$27)</f>
        <v>0</v>
      </c>
      <c r="GQ22" s="174">
        <f>SUMIF('Chili One Day 2-12-22 Scots'!$B$11:$B$27,$C22,'Chili One Day 2-12-22 Scots'!$AX$11:$AX$27)</f>
        <v>0</v>
      </c>
      <c r="GR22" s="174">
        <f>SUMIF('Chili One Day 2-12-22 Scots'!$B$11:$B$27,$C22,'Chili One Day 2-12-22 Scots'!$AY$11:$AY$27)</f>
        <v>0</v>
      </c>
      <c r="GS22" s="174">
        <f>SUMIF('Chili One Day 2-12-22 Thistles'!$B$11:$B$27,$C22,'Chili One Day 2-12-22 Thistles'!$AU$11:$AU$27)</f>
        <v>0</v>
      </c>
      <c r="GT22" s="174">
        <f>SUMIF('Chili One Day 2-12-22 Thistles'!$B$11:$B$27,$C22,'Chili One Day 2-12-22 Thistles'!$AV$11:$AV$27)</f>
        <v>0</v>
      </c>
      <c r="GU22" s="174">
        <f>SUMIF('Chili One Day 2-12-22 Thistles'!$B$11:$B$27,$C22,'Chili One Day 2-12-22 Thistles'!$AW$11:$AW$27)</f>
        <v>0</v>
      </c>
      <c r="GV22" s="174">
        <f>SUMIF('Chili One Day 2-12-22 Thistles'!$B$11:$B$27,$C22,'Chili One Day 2-12-22 Thistles'!$AX$11:$AX$27)</f>
        <v>0</v>
      </c>
      <c r="GW22" s="174">
        <f>SUMIF('Chili One Day 2-12-22 Thistles'!$B$11:$B$27,$C22,'Chili One Day 2-12-22 Thistles'!$AY$11:$AY$27)</f>
        <v>0</v>
      </c>
      <c r="GX22" s="174">
        <f>SUMIF('Ironman One Day 3-5-22 FS'!$B$11:$B$26,$C22,'Ironman One Day 3-5-22 FS'!$AU$11:$AU$26)</f>
        <v>0</v>
      </c>
      <c r="GY22" s="174">
        <f>SUMIF('Ironman One Day 3-5-22 FS'!$B$11:$B$26,$C22,'Ironman One Day 3-5-22 FS'!$AV$11:$AV$26)</f>
        <v>0</v>
      </c>
      <c r="GZ22" s="174">
        <f>SUMIF('Ironman One Day 3-5-22 FS'!$B$11:$B$26,$C22,'Ironman One Day 3-5-22 FS'!$AW$11:$AW$26)</f>
        <v>0</v>
      </c>
      <c r="HA22" s="174">
        <f>SUMIF('Ironman One Day 3-5-22 FS'!$B$11:$B$26,$C22,'Ironman One Day 3-5-22 FS'!$AX$11:$AX$26)</f>
        <v>0</v>
      </c>
      <c r="HB22" s="174">
        <f>SUMIF('Ironman One Day 3-5-22 FS'!$B$11:$B$26,$C22,'Ironman One Day 3-5-22 FS'!$AY$11:$AY$26)</f>
        <v>0</v>
      </c>
      <c r="HC22" s="174">
        <f>SUMIF('Ironman One Day 3-5-22 420'!$B$11:$B$26,$C22,'Ironman One Day 3-5-22 420'!$AU$11:$AU$26)</f>
        <v>0</v>
      </c>
      <c r="HD22" s="174">
        <f>SUMIF('Ironman One Day 3-5-22 420'!$B$11:$B$26,$C22,'Ironman One Day 3-5-22 420'!$AV$11:$AV$26)</f>
        <v>0</v>
      </c>
      <c r="HE22" s="174">
        <f>SUMIF('Ironman One Day 3-5-22 420'!$B$11:$B$26,$C22,'Ironman One Day 3-5-22 420'!$AW$11:$AW$26)</f>
        <v>0</v>
      </c>
      <c r="HF22" s="174">
        <f>SUMIF('Ironman One Day 3-5-22 420'!$B$11:$B$26,$C22,'Ironman One Day 3-5-22 420'!$AX$11:$AX$26)</f>
        <v>0</v>
      </c>
      <c r="HG22" s="174">
        <f>SUMIF('Ironman One Day 3-5-22 420'!$B$11:$B$26,$C22,'Ironman One Day 3-5-22 420'!$AY$11:$AY$26)</f>
        <v>0</v>
      </c>
      <c r="HH22" s="174">
        <f>SUMIF('Easter One Day 4-16-22 FS'!$B$11:$B$25,$C22,'Easter One Day 4-16-22 FS'!$AU$11:$AU$25)</f>
        <v>0</v>
      </c>
      <c r="HI22" s="174">
        <f>SUMIF('Easter One Day 4-16-22 FS'!$B$11:$B$25,$C22,'Easter One Day 4-16-22 FS'!$AV$11:$AV$25)</f>
        <v>0</v>
      </c>
      <c r="HJ22" s="174">
        <f>SUMIF('Easter One Day 4-16-22 FS'!$B$11:$B$25,$C22,'Easter One Day 4-16-22 FS'!$AW$11:$AW$25)</f>
        <v>0</v>
      </c>
      <c r="HK22" s="174">
        <f>SUMIF('Easter One Day 4-16-22 FS'!$B$11:$B$25,$C22,'Easter One Day 4-16-22 FS'!$AX$11:$AX$25)</f>
        <v>0</v>
      </c>
      <c r="HL22" s="174">
        <f>SUMIF('Easter One Day 4-16-22 FS'!$B$11:$B$25,$C22,'Easter One Day 4-16-22 FS'!$AY$11:$AY$25)</f>
        <v>0</v>
      </c>
      <c r="HM22" s="174">
        <f>SUMIF('Easter One Day 4-16-22 FS'!$B$11:$B$25,$C22,'Easter One Day 4-16-22 FS'!$AU$11:$AU$25)</f>
        <v>0</v>
      </c>
      <c r="HN22" s="174">
        <f>SUMIF('Easter One Day 4-16-22 FS'!$B$11:$B$25,$C22,'Easter One Day 4-16-22 FS'!$AV$11:$AV$25)</f>
        <v>0</v>
      </c>
      <c r="HO22" s="174">
        <f>SUMIF('Easter One Day 4-16-22 FS'!$B$11:$B$25,$C22,'Easter One Day 4-16-22 FS'!$AW$11:$AW$25)</f>
        <v>0</v>
      </c>
      <c r="HP22" s="174">
        <f>SUMIF('Easter One Day 4-16-22 FS'!$B$11:$B$25,$C22,'Easter One Day 4-16-22 FS'!$AX$11:$AX$25)</f>
        <v>0</v>
      </c>
      <c r="HQ22" s="174">
        <f>SUMIF('Easter One Day 4-16-22 FS'!$B$11:$B$25,$C22,'Easter One Day 4-16-22 FS'!$AY$11:$AY$25)</f>
        <v>0</v>
      </c>
      <c r="HR22" s="174">
        <f>SUMIF('Long Distance Race 5-7-22'!$B$11:$B$25,$C22,'Long Distance Race 5-7-22'!$AU$11:$AU$25)</f>
        <v>0</v>
      </c>
      <c r="HS22" s="174">
        <f>SUMIF('Long Distance Race 5-7-22'!$B$11:$B$18,$C22,'Long Distance Race 5-7-22'!$AV$11:$AV$18)</f>
        <v>0</v>
      </c>
      <c r="HT22" s="174">
        <f>SUMIF('Long Distance Race 5-7-22'!$B$11:$B$18,$C22,'Long Distance Race 5-7-22'!$AW$11:$AW$18)</f>
        <v>0</v>
      </c>
      <c r="HU22" s="174">
        <f>SUMIF('Long Distance Race 5-7-22'!$B$11:$B$18,$C22,'Long Distance Race 5-7-22'!$AX$11:$AX$18)</f>
        <v>0</v>
      </c>
      <c r="HV22" s="174">
        <f>SUMIF('Long Distance Race 5-7-22'!$B$11:$B$18,$C22,'Long Distance Race 5-7-22'!$AY$11:$AY$18)</f>
        <v>0</v>
      </c>
      <c r="HW22" s="174">
        <f>SUMIF('Memorial Day Regatta 5-28-22 Op'!$B$11:$B$25,$C22,'Memorial Day Regatta 5-28-22 Op'!$AU$11:$AU$25)</f>
        <v>0</v>
      </c>
      <c r="HX22" s="174">
        <f>SUMIF('Memorial Day Regatta 5-28-22 Op'!$B$11:$B$18,$C22,'Memorial Day Regatta 5-28-22 Op'!$AV$11:$AV$18)</f>
        <v>0</v>
      </c>
      <c r="HY22" s="174">
        <f>SUMIF('Memorial Day Regatta 5-28-22 Op'!$B$11:$B$18,$C22,'Memorial Day Regatta 5-28-22 Op'!$AW$11:$AW$18)</f>
        <v>0</v>
      </c>
      <c r="HZ22" s="174">
        <f>SUMIF('Memorial Day Regatta 5-28-22 Op'!$B$11:$B$18,$C22,'Memorial Day Regatta 5-28-22 Op'!$AX$11:$AX$18)</f>
        <v>0</v>
      </c>
      <c r="IA22" s="174">
        <f>SUMIF('Memorial Day Regatta 5-28-22 Op'!$B$11:$B$18,$C22,'Memorial Day Regatta 5-28-22 Op'!$AY$11:$AY$18)</f>
        <v>0</v>
      </c>
      <c r="IB22" s="174">
        <f>SUMIF('Caldwell Cup 6-25-22 TH'!$B$11:$B$25,$C22,'Caldwell Cup 6-25-22 TH'!$AU$11:$AU$25)</f>
        <v>0</v>
      </c>
      <c r="IC22" s="174">
        <f>SUMIF('Caldwell Cup 6-25-22 TH'!$B$11:$B$25,$C22,'Caldwell Cup 6-25-22 TH'!$AV$11:$AV$25)</f>
        <v>0</v>
      </c>
      <c r="ID22" s="174">
        <f>SUMIF('Caldwell Cup 6-25-22 TH'!$B$11:$B$25,$C22,'Caldwell Cup 6-25-22 TH'!$AW$11:$AW$25)</f>
        <v>0</v>
      </c>
      <c r="IE22" s="174">
        <f>SUMIF('Caldwell Cup 6-25-22 TH'!$B$11:$B$25,$C22,'Caldwell Cup 6-25-22 TH'!$AX$11:$AX$25)</f>
        <v>0</v>
      </c>
      <c r="IF22" s="174">
        <f>SUMIF('Caldwell Cup 6-25-22 TH'!$B$11:$B$25,$C22,'Caldwell Cup 6-25-22 TH'!$AY$11:$AY$25)</f>
        <v>0</v>
      </c>
      <c r="IG22" s="174">
        <f>SUMIF('Caldwell Cup 6-25-22 FS'!$B$11:$B$21,$C22,'Caldwell Cup 6-25-22 FS'!$AU$11:$AU$21)</f>
        <v>0</v>
      </c>
      <c r="IH22" s="174">
        <f>SUMIF('Caldwell Cup 6-25-22 FS'!$B$11:$B$21,$C22,'Caldwell Cup 6-25-22 FS'!$AV$11:$AV$21)</f>
        <v>0</v>
      </c>
      <c r="II22" s="174">
        <f>SUMIF('Caldwell Cup 6-25-22 FS'!$B$11:$B$21,$C22,'Caldwell Cup 6-25-22 FS'!$AW$11:$AW$21)</f>
        <v>0</v>
      </c>
      <c r="IJ22" s="174">
        <f>SUMIF('Caldwell Cup 6-25-22 FS'!$B$11:$B$21,$C22,'Caldwell Cup 6-25-22 FS'!$AX$11:$AX$21)</f>
        <v>0</v>
      </c>
      <c r="IK22" s="174">
        <f>SUMIF('Caldwell Cup 6-25-22 FS'!$B$11:$B$21,$C22,'Caldwell Cup 6-25-22 FS'!$AY$11:$AY$21)</f>
        <v>0</v>
      </c>
      <c r="IL22" s="174">
        <f>SUMIF('Caldwell Cup 6-25-22 Lasers'!$B$11:$B$23,$C22,'Caldwell Cup 6-25-22 Lasers'!$AU$11:$AU$23)</f>
        <v>0</v>
      </c>
      <c r="IM22" s="174">
        <f>SUMIF('Caldwell Cup 6-25-22 Lasers'!$B$11:$B$23,$C22,'Caldwell Cup 6-25-22 Lasers'!$AV$11:$AV$23)</f>
        <v>0</v>
      </c>
      <c r="IN22" s="174">
        <f>SUMIF('Caldwell Cup 6-25-22 Lasers'!$B$11:$B$23,$C22,'Caldwell Cup 6-25-22 Lasers'!$AW$11:$AW$23)</f>
        <v>0</v>
      </c>
      <c r="IO22" s="174">
        <f>SUMIF('Caldwell Cup 6-25-22 Lasers'!$B$11:$B$23,$C22,'Caldwell Cup 6-25-22 Lasers'!$AX$11:$AX$23)</f>
        <v>0</v>
      </c>
      <c r="IP22" s="174">
        <f>SUMIF('Caldwell Cup 6-25-22 Lasers'!$B$11:$B$23,$C22,'Caldwell Cup 6-25-22 Lasers'!$AY$11:$AY$23)</f>
        <v>0</v>
      </c>
      <c r="IQ22" s="174">
        <f>SUMIF('Labor Day Regatta 9-3-22 FS'!$B$11:$B$30,$C22,'Labor Day Regatta 9-3-22 FS'!$AU$11:$AU$30)</f>
        <v>0</v>
      </c>
      <c r="IR22" s="174">
        <f>SUMIF('Labor Day Regatta 9-3-22 FS'!$B$11:$B$30,$C22,'Labor Day Regatta 9-3-22 FS'!$AV$11:$AV$30)</f>
        <v>0</v>
      </c>
      <c r="IS22" s="174">
        <f>SUMIF('Labor Day Regatta 9-3-22 FS'!$B$11:$B$30,$C22,'Labor Day Regatta 9-3-22 FS'!$AW$11:$AW$30)</f>
        <v>0</v>
      </c>
      <c r="IT22" s="174">
        <f>SUMIF('Labor Day Regatta 9-3-22 FS'!$B$11:$B$30,$C22,'Labor Day Regatta 9-3-22 FS'!$AX$11:$AX$30)</f>
        <v>0</v>
      </c>
      <c r="IU22" s="174">
        <f>SUMIF('Labor Day Regatta 9-3-22 FS'!$B$11:$B$30,$C22,'Labor Day Regatta 9-3-22 FS'!$AY$11:$AY$30)</f>
        <v>0</v>
      </c>
      <c r="IV22" s="174">
        <f>SUMIF('2022-09-17 Leukemia Cup FS'!$B$11:$B$26,$C22,'2022-09-17 Leukemia Cup FS'!$AU$11:$AU$26)</f>
        <v>0</v>
      </c>
      <c r="IW22" s="174">
        <f>SUMIF('2022-09-17 Leukemia Cup FS'!$B$11:$B$26,$C22,'2022-09-17 Leukemia Cup FS'!$AV$11:$AV$26)</f>
        <v>0</v>
      </c>
      <c r="IX22" s="174">
        <f>SUMIF('2022-09-17 Leukemia Cup FS'!$B$11:$B$26,$C22,'2022-09-17 Leukemia Cup FS'!$AW$11:$AW$26)</f>
        <v>0</v>
      </c>
      <c r="IY22" s="174">
        <f>SUMIF('2022-09-17 Leukemia Cup FS'!$B$11:$B$26,$C22,'2022-09-17 Leukemia Cup FS'!$AX$11:$AX$26)</f>
        <v>0</v>
      </c>
      <c r="IZ22" s="174">
        <f>SUMIF('2022-09-17 Leukemia Cup FS'!$B$11:$B$26,$C22,'2022-09-17 Leukemia Cup FS'!$AY$11:$AY$26)</f>
        <v>0</v>
      </c>
      <c r="JA22" s="174">
        <f>SUMIF('2022-09-17 Leukemia Cup TH'!$B$11:$B$28,$C22,'2022-09-17 Leukemia Cup TH'!$AU$11:$AU$28)</f>
        <v>0</v>
      </c>
      <c r="JB22" s="174">
        <f>SUMIF('2022-09-17 Leukemia Cup TH'!$B$11:$B$28,$C22,'2022-09-17 Leukemia Cup TH'!$AV$11:$AV$28)</f>
        <v>0</v>
      </c>
      <c r="JC22" s="174">
        <f>SUMIF('2022-09-17 Leukemia Cup TH'!$B$11:$B$28,$C22,'2022-09-17 Leukemia Cup TH'!$AW$11:$AW$28)</f>
        <v>0</v>
      </c>
      <c r="JD22" s="174">
        <f>SUMIF('2022-09-17 Leukemia Cup TH'!$B$11:$B$28,$C22,'2022-09-17 Leukemia Cup TH'!$AX$11:$AX$28)</f>
        <v>0</v>
      </c>
      <c r="JE22" s="174">
        <f>SUMIF('2022-09-17 Leukemia Cup TH'!$B$11:$B$28,$C22,'2022-09-17 Leukemia Cup TH'!$AY$11:$AY$28)</f>
        <v>0</v>
      </c>
      <c r="JF22" s="174">
        <f>SUMIF('Smith-Berry LDR 9-24-22'!$B$11:$B$30,$C22,'Smith-Berry LDR 9-24-22'!$AU$11:$AU$30)</f>
        <v>0</v>
      </c>
      <c r="JG22" s="174">
        <f>SUMIF('Smith-Berry LDR 9-24-22'!$B$11:$B$30,$C22,'Smith-Berry LDR 9-24-22'!$AV$11:$AV$30)</f>
        <v>0</v>
      </c>
      <c r="JH22" s="174">
        <f>SUMIF('Smith-Berry LDR 9-24-22'!$B$11:$B$30,$C22,'Smith-Berry LDR 9-24-22'!$AW$11:$AW$30)</f>
        <v>0</v>
      </c>
      <c r="JI22" s="174">
        <f>SUMIF('Smith-Berry LDR 9-24-22'!$B$11:$B$30,$C22,'Smith-Berry LDR 9-24-22'!$AX$11:$AX$30)</f>
        <v>0</v>
      </c>
      <c r="JJ22" s="174">
        <f>SUMIF('Smith-Berry LDR 9-24-22'!$B$11:$B$30,$C22,'Smith-Berry LDR 9-24-22'!$AY$11:$AY$30)</f>
        <v>0</v>
      </c>
      <c r="JK22" s="174">
        <f>SUMIF('Great Scot 10-1-22 Cham'!$B$11:$B$38,$C22,'Great Scot 10-1-22 Cham'!$AU$11:$AU$38)</f>
        <v>0</v>
      </c>
      <c r="JL22" s="174">
        <f>SUMIF('Great Scot 10-1-22 Cham'!$B$11:$B$38,$C22,'Great Scot 10-1-22 Cham'!$AV$11:$AV$38)</f>
        <v>0</v>
      </c>
      <c r="JM22" s="174">
        <f>SUMIF('Great Scot 10-1-22 Cham'!$B$11:$B$38,$C22,'Great Scot 10-1-22 Cham'!$AW$11:$AW$38)</f>
        <v>0</v>
      </c>
      <c r="JN22" s="174">
        <f>SUMIF('Great Scot 10-1-22 Cham'!$B$11:$B$38,$C22,'Great Scot 10-1-22 Cham'!$AX$11:$AX$38)</f>
        <v>0</v>
      </c>
      <c r="JO22" s="174">
        <f>SUMIF('Great Scot 10-1-22 Cham'!$B$11:$B$38,$C22,'Great Scot 10-1-22 Cham'!$AY$11:$AY$38)</f>
        <v>0</v>
      </c>
      <c r="JP22" s="174">
        <f>SUMIF('Great Scot 10-1-22 Chal'!$B$11:$B$28,$C22,'Great Scot 10-1-22 Chal'!$AU$11:$AU$28)</f>
        <v>0</v>
      </c>
      <c r="JQ22" s="174">
        <f>SUMIF('Great Scot 10-1-22 Chal'!$B$11:$B$28,$C22,'Great Scot 10-1-22 Chal'!$AV$11:$AV$28)</f>
        <v>0</v>
      </c>
      <c r="JR22" s="174">
        <f>SUMIF('Great Scot 10-1-22 Chal'!$B$11:$B$28,$C22,'Great Scot 10-1-22 Chal'!$AW$11:$AW$28)</f>
        <v>0</v>
      </c>
      <c r="JS22" s="174">
        <f>SUMIF('Great Scot 10-1-22 Chal'!$B$11:$B$28,$C22,'Great Scot 10-1-22 Chal'!$AX$11:$AX$28)</f>
        <v>0</v>
      </c>
      <c r="JT22" s="174">
        <f>SUMIF('Great Scot 10-1-22 Chal'!$B$11:$B$28,$C22,'Great Scot 10-1-22 Chal'!$AY$11:$AY$28)</f>
        <v>0</v>
      </c>
      <c r="JU22" s="174">
        <f>SUMIF('Great Pumpkin Regatta 10-15-22'!$B$11:$B$54,$C22,'Great Pumpkin Regatta 10-15-22'!$AU$11:$AU$54)</f>
        <v>0</v>
      </c>
      <c r="JV22" s="174">
        <f>SUMIF('Great Pumpkin Regatta 10-15-22'!$B$11:$B$54,$C22,'Great Pumpkin Regatta 10-15-22'!$AV$11:$AV$54)</f>
        <v>0</v>
      </c>
      <c r="JW22" s="174">
        <f>SUMIF('Great Pumpkin Regatta 10-15-22'!$B$11:$B$54,$C22,'Great Pumpkin Regatta 10-15-22'!$AW$11:$AW$54)</f>
        <v>0</v>
      </c>
      <c r="JX22" s="174">
        <f>SUMIF('Great Pumpkin Regatta 10-15-22'!$B$11:$B$54,$C22,'Great Pumpkin Regatta 10-15-22'!$AX$11:$AX$54)</f>
        <v>0</v>
      </c>
      <c r="JY22" s="174">
        <f>SUMIF('Great Pumpkin Regatta 10-15-22'!$B$11:$B$54,$C22,'Great Pumpkin Regatta 10-15-22'!$AY$11:$AY$54)</f>
        <v>0</v>
      </c>
      <c r="JZ22" s="174">
        <f>SUMIF('One Day Regatta 10-29-22 FS'!$B$11:$B$19,$C22,'One Day Regatta 10-29-22 FS'!$AU$11:$AU$19)</f>
        <v>0</v>
      </c>
      <c r="KA22" s="174">
        <f>SUMIF('One Day Regatta 10-29-22 FS'!$B$11:$B$19,$C22,'One Day Regatta 10-29-22 FS'!$AV$11:$AV$19)</f>
        <v>0</v>
      </c>
      <c r="KB22" s="174">
        <f>SUMIF('One Day Regatta 10-29-22 FS'!$B$11:$B$19,$C22,'One Day Regatta 10-29-22 FS'!$AW$11:$AW$19)</f>
        <v>0</v>
      </c>
      <c r="KC22" s="174">
        <f>SUMIF('One Day Regatta 10-29-22 FS'!$B$11:$B$19,$C22,'One Day Regatta 10-29-22 FS'!$AX$11:$AX$19)</f>
        <v>0</v>
      </c>
      <c r="KD22" s="174">
        <f>SUMIF('One Day Regatta 10-29-22 FS'!$B$11:$B$19,$C22,'One Day Regatta 10-29-22 FS'!$AY$11:$AY$19)</f>
        <v>0</v>
      </c>
    </row>
    <row r="23" spans="1:290" ht="15" customHeight="1" x14ac:dyDescent="0.2">
      <c r="A23" s="400" t="s">
        <v>1369</v>
      </c>
      <c r="B23" s="134">
        <f t="shared" si="8"/>
        <v>19</v>
      </c>
      <c r="C23" s="170" t="s">
        <v>137</v>
      </c>
      <c r="D23" s="171">
        <f t="shared" si="9"/>
        <v>6</v>
      </c>
      <c r="E23" s="172">
        <f t="shared" si="10"/>
        <v>22</v>
      </c>
      <c r="F23" s="171">
        <f t="shared" si="11"/>
        <v>22</v>
      </c>
      <c r="G23" s="171">
        <v>0</v>
      </c>
      <c r="H23" s="171">
        <f t="shared" si="12"/>
        <v>22</v>
      </c>
      <c r="I23" s="173">
        <f t="shared" si="13"/>
        <v>3.6666666666666667E-2</v>
      </c>
      <c r="J23" s="173"/>
      <c r="K23" s="174">
        <f>SUMIF('Saturday Race 11-06-21'!$B$11:$B$21,$C23,'Saturday Race 11-06-21'!$AU$11:$AU$21)</f>
        <v>4</v>
      </c>
      <c r="L23" s="174">
        <f>SUMIF('Saturday Race 11-06-21'!$B$11:$B$21,$C23,'Saturday Race 11-06-21'!$AV$11:$AV$21)</f>
        <v>4</v>
      </c>
      <c r="M23" s="174">
        <f>SUMIF('Saturday Race 11-06-21'!$B$11:$B$21,$C23,'Saturday Race 11-06-21'!$AW$11:$AW$21)</f>
        <v>6</v>
      </c>
      <c r="N23" s="174">
        <f>SUMIF('Saturday Race 11-06-21'!$B$11:$B$21,$C23,'Saturday Race 11-06-21'!$AX$11:$AX$21)</f>
        <v>2</v>
      </c>
      <c r="O23" s="174">
        <f>SUMIF('Saturday Race 11-06-21'!$B$11:$B$21,$C23,'Saturday Race 11-06-21'!$AY$11:$AY$21)</f>
        <v>5</v>
      </c>
      <c r="P23" s="174">
        <f>SUMIF('Saturday Race 11-20-21'!$B$11:$B$20,$C23,'Saturday Race 11-20-21'!$AU$11:$AU$20)</f>
        <v>0</v>
      </c>
      <c r="Q23" s="174">
        <f>SUMIF('Saturday Race 11-20-21'!$B$11:$B$20,$C23,'Saturday Race 11-20-21'!$AV$11:$AV$20)</f>
        <v>0</v>
      </c>
      <c r="R23" s="174">
        <f>SUMIF('Saturday Race 11-20-21'!$B$11:$B$20,$C23,'Saturday Race 11-20-21'!$AW$11:$AW$20)</f>
        <v>0</v>
      </c>
      <c r="S23" s="174">
        <f>SUMIF('Saturday Race 11-20-21'!$B$11:$B$20,$C23,'Saturday Race 11-20-21'!$AX$11:$AX$20)</f>
        <v>0</v>
      </c>
      <c r="T23" s="174">
        <f>SUMIF('Saturday Race 11-20-21'!$B$11:$B$20,$C23,'Saturday Race 11-20-21'!$AY$11:$AY$20)</f>
        <v>0</v>
      </c>
      <c r="U23" s="174">
        <f>SUMIF('Saturday Race 1-08-22'!$B$11:$B$20,$C23,'Saturday Race 1-08-22'!$AU$11:$AU$20)</f>
        <v>0</v>
      </c>
      <c r="V23" s="174">
        <f>SUMIF('Saturday Race 1-08-22'!$B$11:$B$20,$C23,'Saturday Race 1-08-22'!$AV$11:$AV$20)</f>
        <v>0</v>
      </c>
      <c r="W23" s="174">
        <f>SUMIF('Saturday Race 1-08-22'!$B$11:$B$20,$C23,'Saturday Race 1-08-22'!$AW$11:$AW$20)</f>
        <v>0</v>
      </c>
      <c r="X23" s="174">
        <f>SUMIF('Saturday Race 1-08-22'!$B$11:$B$20,$C23,'Saturday Race 1-08-22'!$AX$11:$AX$20)</f>
        <v>0</v>
      </c>
      <c r="Y23" s="174">
        <f>SUMIF('Saturday Race 1-08-22'!$B$11:$B$20,$C23,'Saturday Race 1-08-22'!$AY$11:$AY$20)</f>
        <v>0</v>
      </c>
      <c r="Z23" s="174">
        <f>SUMIF('Saturday Race 1-22-22'!$B$11:$B$20,$C23,'Saturday Race 1-22-22'!$AU$11:$AU$20)</f>
        <v>0</v>
      </c>
      <c r="AA23" s="174">
        <f>SUMIF('Saturday Race 1-22-22'!$B$11:$B$20,$C23,'Saturday Race 1-22-22'!$AV$11:$AV$20)</f>
        <v>0</v>
      </c>
      <c r="AB23" s="174">
        <f>SUMIF('Saturday Race 1-22-22'!$B$11:$B$20,$C23,'Saturday Race 1-22-22'!$AW$11:$AW$20)</f>
        <v>0</v>
      </c>
      <c r="AC23" s="174">
        <f>SUMIF('Saturday Race 1-22-22'!$B$11:$B$20,$C23,'Saturday Race 1-22-22'!$AX$11:$AX$20)</f>
        <v>0</v>
      </c>
      <c r="AD23" s="174">
        <f>SUMIF('Saturday Race 1-22-22'!$B$11:$B$20,$C23,'Saturday Race 1-22-22'!$AY$11:$AY$20)</f>
        <v>0</v>
      </c>
      <c r="AE23" s="174">
        <f>SUMIF('Sunday Race 2-6-22'!$B$11:$B$20,$C23,'Sunday Race 2-6-22'!$AU$11:$AU$20)</f>
        <v>0</v>
      </c>
      <c r="AF23" s="174">
        <f>SUMIF('Sunday Race 2-6-22'!$B$11:$B$20,$C23,'Sunday Race 2-6-22'!$AV$11:$AV$20)</f>
        <v>0</v>
      </c>
      <c r="AG23" s="174">
        <f>SUMIF('Sunday Race 2-6-22'!$B$11:$B$20,$C23,'Sunday Race 2-6-22'!$AW$11:$AW$20)</f>
        <v>0</v>
      </c>
      <c r="AH23" s="174">
        <f>SUMIF('Sunday Race 2-6-22'!$B$11:$B$20,$C23,'Sunday Race 2-6-22'!$AX$11:$AX$20)</f>
        <v>0</v>
      </c>
      <c r="AI23" s="174">
        <f>SUMIF('Sunday Race 2-6-22'!$B$11:$B$20,$C23,'Sunday Race 2-6-22'!$AY$11:$AY$20)</f>
        <v>0</v>
      </c>
      <c r="AJ23" s="174">
        <f>SUMIF('Sunday Race 2-20-22'!$B$11:$B$26,$C23,'Sunday Race 2-20-22'!$AU$11:$AU$26)</f>
        <v>0</v>
      </c>
      <c r="AK23" s="174">
        <f>SUMIF('Sunday Race 2-20-22'!$B$11:$B$26,$C23,'Sunday Race 2-20-22'!$AV$11:$AV$26)</f>
        <v>0</v>
      </c>
      <c r="AL23" s="174">
        <f>SUMIF('Sunday Race 2-20-22'!$B$11:$B$26,$C23,'Sunday Race 2-20-22'!$AW$11:$AW$26)</f>
        <v>0</v>
      </c>
      <c r="AM23" s="174">
        <f>SUMIF('Sunday Race 2-20-22'!$B$11:$B$26,$C23,'Sunday Race 2-20-22'!$AX$11:$AX$26)</f>
        <v>0</v>
      </c>
      <c r="AN23" s="174">
        <f>SUMIF('Sunday Race 2-20-22'!$B$11:$B$26,$C23,'Sunday Race 2-20-22'!$AY$11:$AY$26)</f>
        <v>0</v>
      </c>
      <c r="AO23" s="174">
        <f>SUMIF('Sunday Race 2-27-22'!$B$11:$B$20,$C23,'Sunday Race 2-27-22'!$AU$11:$AU$20)</f>
        <v>0</v>
      </c>
      <c r="AP23" s="174">
        <f>SUMIF('Sunday Race 2-27-22'!$B$11:$B$20,$C23,'Sunday Race 2-27-22'!$AV$11:$AV$20)</f>
        <v>0</v>
      </c>
      <c r="AQ23" s="174">
        <f>SUMIF('Sunday Race 2-27-22'!$B$11:$B$20,$C23,'Sunday Race 2-27-22'!$AW$11:$AW$20)</f>
        <v>0</v>
      </c>
      <c r="AR23" s="174">
        <f>SUMIF('Sunday Race 2-27-22'!$B$11:$B$20,$C23,'Sunday Race 2-27-22'!$AX$11:$AX$20)</f>
        <v>0</v>
      </c>
      <c r="AS23" s="174">
        <f>SUMIF('Sunday Race 2-27-22'!$B$11:$B$20,$C23,'Sunday Race 2-27-22'!$AY$11:$AY$20)</f>
        <v>0</v>
      </c>
      <c r="AT23" s="174">
        <f>SUMIF('Sunday Race 3-13-22'!$B$11:$B$25,$C23,'Sunday Race 3-13-22'!$AU$11:$AU$25)</f>
        <v>0</v>
      </c>
      <c r="AU23" s="174">
        <f>SUMIF('Sunday Race 3-13-22'!$B$11:$B$25,$C23,'Sunday Race 3-13-22'!$AV$11:$AV$25)</f>
        <v>0</v>
      </c>
      <c r="AV23" s="174">
        <f>SUMIF('Sunday Race 3-13-22'!$B$11:$B$25,$C23,'Sunday Race 3-13-22'!$AW$11:$AW$25)</f>
        <v>0</v>
      </c>
      <c r="AW23" s="174">
        <f>SUMIF('Sunday Race 3-13-22'!$B$11:$B$25,$C23,'Sunday Race 3-13-22'!$AX$11:$AX$25)</f>
        <v>0</v>
      </c>
      <c r="AX23" s="174">
        <f>SUMIF('Sunday Race 3-13-22'!$B$11:$B$25,$C23,'Sunday Race 3-13-22'!$AY$11:$AY$25)</f>
        <v>0</v>
      </c>
      <c r="AY23" s="174">
        <f>SUMIF('Saturday Race 3-19-22'!$B$11:$B$15,$C23,'Saturday Race 3-19-22'!$AU$11:$AU$15)</f>
        <v>0</v>
      </c>
      <c r="AZ23" s="174">
        <f>SUMIF('Saturday Race 3-19-22'!$B$11:$B$15,$C23,'Saturday Race 3-19-22'!$AV$11:$AV$15)</f>
        <v>0</v>
      </c>
      <c r="BA23" s="174">
        <f>SUMIF('Saturday Race 3-19-22'!$B$11:$B$15,$C23,'Saturday Race 3-19-22'!$AW$11:$AW$15)</f>
        <v>0</v>
      </c>
      <c r="BB23" s="174">
        <f>SUMIF('Saturday Race 3-19-22'!$B$11:$B$15,$C23,'Saturday Race 3-19-22'!$AX$11:$AX$15)</f>
        <v>0</v>
      </c>
      <c r="BC23" s="174">
        <f>SUMIF('Saturday Race 3-19-22'!$B$11:$B$15,$C23,'Saturday Race 3-19-22'!$AY$11:$AY$15)</f>
        <v>0</v>
      </c>
      <c r="BD23" s="174">
        <f>SUMIF('Sunday Races 4-10-22'!$B$11:$B$26,$C23,'Sunday Races 4-10-22'!$AU$11:$AU$26)</f>
        <v>0</v>
      </c>
      <c r="BE23" s="174">
        <f>SUMIF('Sunday Races 4-10-22'!$B$11:$B$26,$C23,'Sunday Races 4-10-22'!$AV$11:$AV$26)</f>
        <v>0</v>
      </c>
      <c r="BF23" s="174">
        <f>SUMIF('Sunday Races 4-10-22'!$B$11:$B$26,$C23,'Sunday Races 4-10-22'!$AW$11:$AW$26)</f>
        <v>0</v>
      </c>
      <c r="BG23" s="174">
        <f>SUMIF('Sunday Races 4-10-22'!$B$11:$B$26,$C23,'Sunday Races 4-10-22'!$AX$11:$AX$26)</f>
        <v>0</v>
      </c>
      <c r="BH23" s="174">
        <f>SUMIF('Sunday Races 4-10-22'!$B$11:$B$26,$C23,'Sunday Races 4-10-22'!$AY$11:$AY$26)</f>
        <v>0</v>
      </c>
      <c r="BI23" s="174">
        <f>SUMIF('Sunday Races 5-1-22'!$B$11:$B$28,$C23,'Sunday Races 5-1-22'!$AU$11:$AU$28)</f>
        <v>0</v>
      </c>
      <c r="BJ23" s="174">
        <f>SUMIF('Sunday Races 5-1-22'!$B$11:$B$28,$C23,'Sunday Races 5-1-22'!$AV$11:$AV$28)</f>
        <v>0</v>
      </c>
      <c r="BK23" s="174">
        <f>SUMIF('Sunday Races 5-1-22'!$B$11:$B$28,$C23,'Sunday Races 5-1-22'!$AW$11:$AW$28)</f>
        <v>0</v>
      </c>
      <c r="BL23" s="174">
        <f>SUMIF('Sunday Races 5-1-22'!$B$11:$B$28,$C23,'Sunday Races 5-1-22'!$AX$11:$AX$28)</f>
        <v>0</v>
      </c>
      <c r="BM23" s="174">
        <f>SUMIF('Sunday Races 5-1-22'!$B$11:$B$28,$C23,'Sunday Races 5-1-22'!$AY$11:$AY$28)</f>
        <v>0</v>
      </c>
      <c r="BN23" s="174">
        <f>SUMIF('Sunday Races 6-5-22'!$B$11:$B$28,$C23,'Sunday Races 6-5-22'!$AU$11:$AU$28)</f>
        <v>0</v>
      </c>
      <c r="BO23" s="174">
        <f>SUMIF('Sunday Races 6-5-22'!$B$11:$B$28,$C23,'Sunday Races 6-5-22'!$AV$11:$AV$28)</f>
        <v>0</v>
      </c>
      <c r="BP23" s="174">
        <f>SUMIF('Sunday Races 6-5-22'!$B$11:$B$28,$C23,'Sunday Races 6-5-22'!$AW$11:$AW$28)</f>
        <v>0</v>
      </c>
      <c r="BQ23" s="174">
        <f>SUMIF('Sunday Races 6-5-22'!$B$11:$B$28,$C23,'Sunday Races 6-5-22'!$AX$11:$AX$28)</f>
        <v>0</v>
      </c>
      <c r="BR23" s="174">
        <f>SUMIF('Sunday Races 6-5-22'!$B$11:$B$28,$C23,'Sunday Races 6-5-22'!$AY$11:$AY$28)</f>
        <v>0</v>
      </c>
      <c r="BS23" s="174">
        <f>SUMIF('Sunday Races 6-12-22'!$B$11:$B$24,$C23,'Sunday Races 6-12-22'!$AU$11:$AU$24)</f>
        <v>0</v>
      </c>
      <c r="BT23" s="174">
        <f>SUMIF('Sunday Races 6-12-22'!$B$11:$B$24,$C23,'Sunday Races 6-12-22'!$AV$11:$AV$24)</f>
        <v>0</v>
      </c>
      <c r="BU23" s="174">
        <f>SUMIF('Sunday Races 6-12-22'!$B$11:$B$24,$C23,'Sunday Races 6-12-22'!$AW$11:$AW$24)</f>
        <v>0</v>
      </c>
      <c r="BV23" s="174">
        <f>SUMIF('Sunday Races 6-12-22'!$B$11:$B$24,$C23,'Sunday Races 6-12-22'!$AX$11:$AX$24)</f>
        <v>0</v>
      </c>
      <c r="BW23" s="174">
        <f>SUMIF('Sunday Races 6-12-22'!$B$11:$B$24,$C23,'Sunday Races 6-12-22'!$AY$11:$AY$24)</f>
        <v>0</v>
      </c>
      <c r="BX23" s="174">
        <f>SUMIF('Saturday Races 6-18-22'!$B$11:$B$24,$C23,'Saturday Races 6-18-22'!$AU$11:$AU$24)</f>
        <v>0</v>
      </c>
      <c r="BY23" s="174">
        <f>SUMIF('Saturday Races 6-18-22'!$B$11:$B$24,$C23,'Saturday Races 6-18-22'!$AV$11:$AV$24)</f>
        <v>0</v>
      </c>
      <c r="BZ23" s="174">
        <f>SUMIF('Saturday Races 6-18-22'!$B$11:$B$24,$C23,'Saturday Races 6-18-22'!$AW$11:$AW$24)</f>
        <v>0</v>
      </c>
      <c r="CA23" s="174">
        <f>SUMIF('Saturday Races 6-18-22'!$B$11:$B$24,$C23,'Saturday Races 6-18-22'!$AX$11:$AX$24)</f>
        <v>0</v>
      </c>
      <c r="CB23" s="174">
        <f>SUMIF('Saturday Races 6-18-22'!$B$11:$B$24,$C23,'Saturday Races 6-18-22'!$AY$11:$AY$24)</f>
        <v>0</v>
      </c>
      <c r="CC23" s="174">
        <f>SUMIF('Sunday Races 7-3-22'!$B$11:$B$26,$C23,'Sunday Races 7-3-22'!$AU$11:$AU$26)</f>
        <v>0</v>
      </c>
      <c r="CD23" s="174">
        <f>SUMIF('Sunday Races 7-3-22'!$B$11:$B$26,$C23,'Sunday Races 7-3-22'!$AV$11:$AV$26)</f>
        <v>0</v>
      </c>
      <c r="CE23" s="174">
        <f>SUMIF('Sunday Races 7-3-22'!$B$11:$B$26,$C23,'Sunday Races 7-3-22'!$AW$11:$AW$26)</f>
        <v>0</v>
      </c>
      <c r="CF23" s="174">
        <f>SUMIF('Sunday Races 7-3-22'!$B$11:$B$26,$C23,'Sunday Races 7-3-22'!$AX$11:$AX$26)</f>
        <v>0</v>
      </c>
      <c r="CG23" s="174">
        <f>SUMIF('Sunday Races 7-3-22'!$B$11:$B$26,$C23,'Sunday Races 7-3-22'!$AY$11:$AY$26)</f>
        <v>0</v>
      </c>
      <c r="CH23" s="174">
        <f>SUMIF('Sunday Races 7-31-22'!$B$11:$B$26,$C23,'Sunday Races 7-31-22'!$AU$11:$AU$26)</f>
        <v>0</v>
      </c>
      <c r="CI23" s="174">
        <f>SUMIF('Sunday Races 7-31-22'!$B$11:$B$26,$C23,'Sunday Races 7-31-22'!$AV$11:$AV$26)</f>
        <v>0</v>
      </c>
      <c r="CJ23" s="174">
        <f>SUMIF('Sunday Races 7-31-22'!$B$11:$B$26,$C23,'Sunday Races 7-31-22'!$AW$11:$AW$26)</f>
        <v>0</v>
      </c>
      <c r="CK23" s="174">
        <f>SUMIF('Sunday Races 7-31-22'!$B$11:$B$26,$C23,'Sunday Races 7-31-22'!$AX$11:$AX$26)</f>
        <v>0</v>
      </c>
      <c r="CL23" s="174">
        <f>SUMIF('Sunday Races 7-31-22'!$B$11:$B$26,$C23,'Sunday Races 7-31-22'!$AY$11:$AY$26)</f>
        <v>0</v>
      </c>
      <c r="CM23" s="174">
        <f>SUMIF('Sunday Races 8-14-22'!$B$11:$B$26,$C23,'Sunday Races 8-14-22'!$AU$11:$AU$26)</f>
        <v>0</v>
      </c>
      <c r="CN23" s="174">
        <f>SUMIF('Sunday Races 8-14-22'!$B$11:$B$26,$C23,'Sunday Races 8-14-22'!$AV$11:$AV$26)</f>
        <v>0</v>
      </c>
      <c r="CO23" s="174">
        <f>SUMIF('Sunday Races 8-14-22'!$B$11:$B$26,$C23,'Sunday Races 8-14-22'!$AW$11:$AW$26)</f>
        <v>0</v>
      </c>
      <c r="CP23" s="174">
        <f>SUMIF('Sunday Races 8-14-22'!$B$11:$B$26,$C23,'Sunday Races 8-14-22'!$AX$11:$AX$26)</f>
        <v>0</v>
      </c>
      <c r="CQ23" s="174">
        <f>SUMIF('Sunday Races 8-14-22'!$B$11:$B$26,$C23,'Sunday Races 8-14-22'!$AY$11:$AY$26)</f>
        <v>0</v>
      </c>
      <c r="CR23" s="174">
        <f>SUMIF('Saturday Races 8-20-22'!$B$11:$B$26,$C23,'Saturday Races 8-20-22'!$AU$11:$AU$26)</f>
        <v>0</v>
      </c>
      <c r="CS23" s="174">
        <f>SUMIF('Saturday Races 8-20-22'!$B$11:$B$26,$C23,'Saturday Races 8-20-22'!$AV$11:$AV$26)</f>
        <v>0</v>
      </c>
      <c r="CT23" s="174">
        <f>SUMIF('Saturday Races 8-20-22'!$B$11:$B$26,$C23,'Saturday Races 8-20-22'!$AW$11:$AW$26)</f>
        <v>0</v>
      </c>
      <c r="CU23" s="174">
        <f>SUMIF('Saturday Races 8-20-22'!$B$11:$B$26,$C23,'Saturday Races 8-20-22'!$AX$11:$AX$26)</f>
        <v>0</v>
      </c>
      <c r="CV23" s="174">
        <f>SUMIF('Saturday Races 8-20-22'!$B$11:$B$26,$C23,'Saturday Races 8-20-22'!$AY$11:$AY$26)</f>
        <v>0</v>
      </c>
      <c r="CW23" s="174">
        <f>SUMIF('Sunday Races 9-11-22'!$B$11:$B$20,$C23,'Sunday Races 9-11-22'!$AU$11:$AU$20)</f>
        <v>0</v>
      </c>
      <c r="CX23" s="174">
        <f>SUMIF('Sunday Races 9-11-22'!$B$11:$B$20,$C23,'Sunday Races 9-11-22'!$AV$11:$AV$20)</f>
        <v>0</v>
      </c>
      <c r="CY23" s="174">
        <f>SUMIF('Sunday Races 9-11-22'!$B$11:$B$20,$C23,'Sunday Races 9-11-22'!$AW$11:$AW$20)</f>
        <v>0</v>
      </c>
      <c r="CZ23" s="174">
        <f>SUMIF('Sunday Races 9-11-22'!$B$11:$B$20,$C23,'Sunday Races 9-11-22'!$AX$11:$AX$20)</f>
        <v>0</v>
      </c>
      <c r="DA23" s="174">
        <f>SUMIF('Sunday Races 9-11-22'!$B$11:$B$20,$C23,'Sunday Races 9-11-22'!$AY$11:$AY$20)</f>
        <v>0</v>
      </c>
      <c r="DB23" s="174">
        <f>SUMIF('Sunday Races 10-9-22'!$B$11:$B$21,$C23,'Sunday Races 10-9-22'!$AU$11:$AU$21)</f>
        <v>1</v>
      </c>
      <c r="DC23" s="174">
        <f>SUMIF('Sunday Races 10-9-22'!$B$11:$B$21,$C23,'Sunday Races 10-9-22'!$AV$11:$AV$21)</f>
        <v>0</v>
      </c>
      <c r="DD23" s="174">
        <f>SUMIF('Sunday Races 10-9-22'!$B$11:$B$21,$C23,'Sunday Races 10-9-22'!$AW$11:$AW$21)</f>
        <v>0</v>
      </c>
      <c r="DE23" s="174">
        <f>SUMIF('Sunday Races 10-9-22'!$B$11:$B$21,$C23,'Sunday Races 10-9-22'!$AX$11:$AX$21)</f>
        <v>0</v>
      </c>
      <c r="DF23" s="174">
        <f>SUMIF('Sunday Races 10-9-22'!$B$11:$B$21,$C23,'Sunday Races 10-9-22'!$AY$11:$AY$21)</f>
        <v>0</v>
      </c>
      <c r="DG23" s="174">
        <f>SUMIF('Sunday Races 10-23-22'!$B$11:$B$22,$C23,'Sunday Races 10-23-22'!$AU$11:$AU$22)</f>
        <v>0</v>
      </c>
      <c r="DH23" s="174">
        <f>SUMIF('Sunday Races 10-23-22'!$B$11:$B$22,$C23,'Sunday Races 10-23-22'!$AV$11:$AV$22)</f>
        <v>0</v>
      </c>
      <c r="DI23" s="174">
        <f>SUMIF('Sunday Races 10-23-22'!$B$11:$B$22,$C23,'Sunday Races 10-23-22'!$AW$11:$AW$22)</f>
        <v>0</v>
      </c>
      <c r="DJ23" s="174">
        <f>SUMIF('Sunday Races 10-23-22'!$B$11:$B$22,$C23,'Sunday Races 10-23-22'!$AX$11:$AX$22)</f>
        <v>0</v>
      </c>
      <c r="DK23" s="174">
        <f>SUMIF('Sunday Races 10-23-22'!$B$11:$B$22,$C23,'Sunday Races 10-23-22'!$AY$11:$AY$22)</f>
        <v>0</v>
      </c>
      <c r="DL23" s="175"/>
      <c r="DM23" s="176"/>
      <c r="DN23" s="177">
        <f t="shared" si="22"/>
        <v>6</v>
      </c>
      <c r="DO23" s="177">
        <f t="shared" si="22"/>
        <v>5</v>
      </c>
      <c r="DP23" s="177">
        <f t="shared" si="22"/>
        <v>4</v>
      </c>
      <c r="DQ23" s="177">
        <f t="shared" si="22"/>
        <v>4</v>
      </c>
      <c r="DR23" s="177">
        <f t="shared" si="22"/>
        <v>2</v>
      </c>
      <c r="DS23" s="177">
        <f t="shared" si="22"/>
        <v>1</v>
      </c>
      <c r="DT23" s="177">
        <f t="shared" si="22"/>
        <v>0</v>
      </c>
      <c r="DU23" s="177">
        <f t="shared" si="22"/>
        <v>0</v>
      </c>
      <c r="DV23" s="177">
        <f t="shared" si="22"/>
        <v>0</v>
      </c>
      <c r="DW23" s="177">
        <f t="shared" si="22"/>
        <v>0</v>
      </c>
      <c r="DX23" s="177">
        <f t="shared" si="23"/>
        <v>0</v>
      </c>
      <c r="DY23" s="177">
        <f t="shared" si="23"/>
        <v>0</v>
      </c>
      <c r="DZ23" s="177">
        <f t="shared" si="23"/>
        <v>0</v>
      </c>
      <c r="EA23" s="177">
        <f t="shared" si="23"/>
        <v>0</v>
      </c>
      <c r="EB23" s="177">
        <f t="shared" si="23"/>
        <v>0</v>
      </c>
      <c r="EC23" s="177">
        <f t="shared" si="23"/>
        <v>0</v>
      </c>
      <c r="ED23" s="177">
        <f t="shared" si="23"/>
        <v>0</v>
      </c>
      <c r="EE23" s="177">
        <f t="shared" si="23"/>
        <v>0</v>
      </c>
      <c r="EF23" s="177">
        <f t="shared" si="23"/>
        <v>0</v>
      </c>
      <c r="EG23" s="177">
        <f t="shared" si="23"/>
        <v>0</v>
      </c>
      <c r="EH23" s="177">
        <f t="shared" si="24"/>
        <v>0</v>
      </c>
      <c r="EI23" s="177">
        <f t="shared" si="24"/>
        <v>0</v>
      </c>
      <c r="EJ23" s="177">
        <f t="shared" si="24"/>
        <v>0</v>
      </c>
      <c r="EK23" s="177">
        <f t="shared" si="24"/>
        <v>0</v>
      </c>
      <c r="EL23" s="177">
        <f t="shared" si="24"/>
        <v>0</v>
      </c>
      <c r="EM23" s="177">
        <f t="shared" si="24"/>
        <v>0</v>
      </c>
      <c r="EN23" s="177">
        <f t="shared" si="24"/>
        <v>0</v>
      </c>
      <c r="EO23" s="177">
        <f t="shared" si="24"/>
        <v>0</v>
      </c>
      <c r="EP23" s="177">
        <f t="shared" si="24"/>
        <v>0</v>
      </c>
      <c r="EQ23" s="177">
        <f t="shared" si="24"/>
        <v>0</v>
      </c>
      <c r="ER23" s="177">
        <f t="shared" si="25"/>
        <v>0</v>
      </c>
      <c r="ES23" s="177">
        <f t="shared" si="25"/>
        <v>0</v>
      </c>
      <c r="ET23" s="177">
        <f t="shared" si="25"/>
        <v>0</v>
      </c>
      <c r="EU23" s="177">
        <f t="shared" si="25"/>
        <v>0</v>
      </c>
      <c r="EV23" s="177">
        <f t="shared" si="25"/>
        <v>0</v>
      </c>
      <c r="EW23" s="177">
        <f t="shared" si="25"/>
        <v>0</v>
      </c>
      <c r="EX23" s="177">
        <f t="shared" si="25"/>
        <v>0</v>
      </c>
      <c r="EY23" s="177">
        <f t="shared" si="25"/>
        <v>0</v>
      </c>
      <c r="EZ23" s="177">
        <f t="shared" si="25"/>
        <v>0</v>
      </c>
      <c r="FA23" s="177">
        <f t="shared" si="25"/>
        <v>0</v>
      </c>
      <c r="FB23" s="177">
        <f t="shared" si="26"/>
        <v>0</v>
      </c>
      <c r="FC23" s="177">
        <f t="shared" si="26"/>
        <v>0</v>
      </c>
      <c r="FD23" s="177">
        <f t="shared" si="26"/>
        <v>0</v>
      </c>
      <c r="FE23" s="177">
        <f t="shared" si="26"/>
        <v>0</v>
      </c>
      <c r="FF23" s="177">
        <f t="shared" si="26"/>
        <v>0</v>
      </c>
      <c r="FG23" s="177">
        <f t="shared" si="26"/>
        <v>0</v>
      </c>
      <c r="FH23" s="177">
        <f t="shared" si="26"/>
        <v>0</v>
      </c>
      <c r="FI23" s="177">
        <f t="shared" si="26"/>
        <v>0</v>
      </c>
      <c r="FJ23" s="177">
        <f t="shared" si="26"/>
        <v>0</v>
      </c>
      <c r="FK23" s="177">
        <f t="shared" si="26"/>
        <v>0</v>
      </c>
      <c r="FL23" s="177">
        <f t="shared" si="27"/>
        <v>0</v>
      </c>
      <c r="FM23" s="177">
        <f t="shared" si="27"/>
        <v>0</v>
      </c>
      <c r="FN23" s="177">
        <f t="shared" si="27"/>
        <v>0</v>
      </c>
      <c r="FO23" s="177">
        <f t="shared" si="27"/>
        <v>0</v>
      </c>
      <c r="FP23" s="177">
        <f t="shared" si="27"/>
        <v>0</v>
      </c>
      <c r="FQ23" s="177">
        <f t="shared" si="27"/>
        <v>0</v>
      </c>
      <c r="FR23" s="177">
        <f t="shared" si="27"/>
        <v>0</v>
      </c>
      <c r="FS23" s="177">
        <f t="shared" si="27"/>
        <v>0</v>
      </c>
      <c r="FT23" s="177">
        <f t="shared" si="27"/>
        <v>0</v>
      </c>
      <c r="FU23" s="177">
        <f t="shared" si="27"/>
        <v>0</v>
      </c>
      <c r="FV23" s="177">
        <f t="shared" si="27"/>
        <v>0</v>
      </c>
      <c r="FW23" s="177">
        <f t="shared" si="27"/>
        <v>0</v>
      </c>
      <c r="FX23" s="177">
        <f t="shared" si="27"/>
        <v>0</v>
      </c>
      <c r="FY23" s="177">
        <f t="shared" si="27"/>
        <v>0</v>
      </c>
      <c r="FZ23" s="177">
        <f t="shared" si="27"/>
        <v>0</v>
      </c>
      <c r="GA23" s="177"/>
      <c r="GB23" s="229">
        <f t="shared" si="20"/>
        <v>35</v>
      </c>
      <c r="GC23" s="229">
        <f t="shared" si="21"/>
        <v>10</v>
      </c>
      <c r="GD23" s="174">
        <f>SUMIF('One Day 12-04-21 Scots'!$B$11:$B$24,$C23,'One Day 12-04-21 Scots'!$AU$11:$AU$24)</f>
        <v>0</v>
      </c>
      <c r="GE23" s="174">
        <f>SUMIF('One Day 12-04-21 Scots'!$B$11:$B$24,$C23,'One Day 12-04-21 Scots'!$AV$11:$AV$24)</f>
        <v>0</v>
      </c>
      <c r="GF23" s="174">
        <f>SUMIF('One Day 12-04-21 Scots'!$B$11:$B$24,$C23,'One Day 12-04-21 Scots'!$AW$11:$AW$24)</f>
        <v>0</v>
      </c>
      <c r="GG23" s="174">
        <f>SUMIF('One Day 12-04-21 Scots'!$B$11:$B$24,$C23,'One Day 12-04-21 Scots'!$AX$11:$AX$24)</f>
        <v>0</v>
      </c>
      <c r="GH23" s="174">
        <f>SUMIF('One Day 12-04-21 Scots'!$B$11:$B$24,$C23,'One Day 12-04-21 Scots'!$AY$11:$AY$24)</f>
        <v>0</v>
      </c>
      <c r="GI23" s="174">
        <f>SUMIF('One Day 12-04-21 Thistles'!$B$11:$B$25,$C23,'One Day 12-04-21 Thistles'!$AU$11:$AU$25)</f>
        <v>0</v>
      </c>
      <c r="GJ23" s="174">
        <f>SUMIF('One Day 12-04-21 Thistles'!$B$11:$B$25,$C23,'One Day 12-04-21 Thistles'!$AV$11:$AV$25)</f>
        <v>0</v>
      </c>
      <c r="GK23" s="174">
        <f>SUMIF('One Day 12-04-21 Thistles'!$B$11:$B$25,$C23,'One Day 12-04-21 Thistles'!$AW$11:$AW$25)</f>
        <v>0</v>
      </c>
      <c r="GL23" s="174">
        <f>SUMIF('One Day 12-04-21 Thistles'!$B$11:$B$25,$C23,'One Day 12-04-21 Thistles'!$AX$11:$AX$25)</f>
        <v>0</v>
      </c>
      <c r="GM23" s="174">
        <f>SUMIF('One Day 12-04-21 Thistles'!$B$11:$B$25,$C23,'One Day 12-04-21 Thistles'!$AY$11:$AY$25)</f>
        <v>0</v>
      </c>
      <c r="GN23" s="174">
        <f>SUMIF('Chili One Day 2-12-22 Scots'!$B$11:$B$27,$C23,'Chili One Day 2-12-22 Scots'!$AU$11:$AU$27)</f>
        <v>0</v>
      </c>
      <c r="GO23" s="174">
        <f>SUMIF('Chili One Day 2-12-22 Scots'!$B$11:$B$27,$C23,'Chili One Day 2-12-22 Scots'!$AV$11:$AV$27)</f>
        <v>0</v>
      </c>
      <c r="GP23" s="174">
        <f>SUMIF('Chili One Day 2-12-22 Scots'!$B$11:$B$27,$C23,'Chili One Day 2-12-22 Scots'!$AW$11:$AW$27)</f>
        <v>0</v>
      </c>
      <c r="GQ23" s="174">
        <f>SUMIF('Chili One Day 2-12-22 Scots'!$B$11:$B$27,$C23,'Chili One Day 2-12-22 Scots'!$AX$11:$AX$27)</f>
        <v>0</v>
      </c>
      <c r="GR23" s="174">
        <f>SUMIF('Chili One Day 2-12-22 Scots'!$B$11:$B$27,$C23,'Chili One Day 2-12-22 Scots'!$AY$11:$AY$27)</f>
        <v>0</v>
      </c>
      <c r="GS23" s="174">
        <f>SUMIF('Chili One Day 2-12-22 Thistles'!$B$11:$B$27,$C23,'Chili One Day 2-12-22 Thistles'!$AU$11:$AU$27)</f>
        <v>0</v>
      </c>
      <c r="GT23" s="174">
        <f>SUMIF('Chili One Day 2-12-22 Thistles'!$B$11:$B$27,$C23,'Chili One Day 2-12-22 Thistles'!$AV$11:$AV$27)</f>
        <v>0</v>
      </c>
      <c r="GU23" s="174">
        <f>SUMIF('Chili One Day 2-12-22 Thistles'!$B$11:$B$27,$C23,'Chili One Day 2-12-22 Thistles'!$AW$11:$AW$27)</f>
        <v>0</v>
      </c>
      <c r="GV23" s="174">
        <f>SUMIF('Chili One Day 2-12-22 Thistles'!$B$11:$B$27,$C23,'Chili One Day 2-12-22 Thistles'!$AX$11:$AX$27)</f>
        <v>0</v>
      </c>
      <c r="GW23" s="174">
        <f>SUMIF('Chili One Day 2-12-22 Thistles'!$B$11:$B$27,$C23,'Chili One Day 2-12-22 Thistles'!$AY$11:$AY$27)</f>
        <v>0</v>
      </c>
      <c r="GX23" s="174">
        <f>SUMIF('Ironman One Day 3-5-22 FS'!$B$11:$B$26,$C23,'Ironman One Day 3-5-22 FS'!$AU$11:$AU$26)</f>
        <v>6</v>
      </c>
      <c r="GY23" s="174">
        <f>SUMIF('Ironman One Day 3-5-22 FS'!$B$11:$B$26,$C23,'Ironman One Day 3-5-22 FS'!$AV$11:$AV$26)</f>
        <v>3</v>
      </c>
      <c r="GZ23" s="174">
        <f>SUMIF('Ironman One Day 3-5-22 FS'!$B$11:$B$26,$C23,'Ironman One Day 3-5-22 FS'!$AW$11:$AW$26)</f>
        <v>1</v>
      </c>
      <c r="HA23" s="174">
        <f>SUMIF('Ironman One Day 3-5-22 FS'!$B$11:$B$26,$C23,'Ironman One Day 3-5-22 FS'!$AX$11:$AX$26)</f>
        <v>0</v>
      </c>
      <c r="HB23" s="174">
        <f>SUMIF('Ironman One Day 3-5-22 FS'!$B$11:$B$26,$C23,'Ironman One Day 3-5-22 FS'!$AY$11:$AY$26)</f>
        <v>0</v>
      </c>
      <c r="HC23" s="174">
        <f>SUMIF('Ironman One Day 3-5-22 420'!$B$11:$B$26,$C23,'Ironman One Day 3-5-22 420'!$AU$11:$AU$26)</f>
        <v>0</v>
      </c>
      <c r="HD23" s="174">
        <f>SUMIF('Ironman One Day 3-5-22 420'!$B$11:$B$26,$C23,'Ironman One Day 3-5-22 420'!$AV$11:$AV$26)</f>
        <v>0</v>
      </c>
      <c r="HE23" s="174">
        <f>SUMIF('Ironman One Day 3-5-22 420'!$B$11:$B$26,$C23,'Ironman One Day 3-5-22 420'!$AW$11:$AW$26)</f>
        <v>0</v>
      </c>
      <c r="HF23" s="174">
        <f>SUMIF('Ironman One Day 3-5-22 420'!$B$11:$B$26,$C23,'Ironman One Day 3-5-22 420'!$AX$11:$AX$26)</f>
        <v>0</v>
      </c>
      <c r="HG23" s="174">
        <f>SUMIF('Ironman One Day 3-5-22 420'!$B$11:$B$26,$C23,'Ironman One Day 3-5-22 420'!$AY$11:$AY$26)</f>
        <v>0</v>
      </c>
      <c r="HH23" s="174">
        <f>SUMIF('Easter One Day 4-16-22 FS'!$B$11:$B$25,$C23,'Easter One Day 4-16-22 FS'!$AU$11:$AU$25)</f>
        <v>0</v>
      </c>
      <c r="HI23" s="174">
        <f>SUMIF('Easter One Day 4-16-22 FS'!$B$11:$B$25,$C23,'Easter One Day 4-16-22 FS'!$AV$11:$AV$25)</f>
        <v>0</v>
      </c>
      <c r="HJ23" s="174">
        <f>SUMIF('Easter One Day 4-16-22 FS'!$B$11:$B$25,$C23,'Easter One Day 4-16-22 FS'!$AW$11:$AW$25)</f>
        <v>0</v>
      </c>
      <c r="HK23" s="174">
        <f>SUMIF('Easter One Day 4-16-22 FS'!$B$11:$B$25,$C23,'Easter One Day 4-16-22 FS'!$AX$11:$AX$25)</f>
        <v>0</v>
      </c>
      <c r="HL23" s="174">
        <f>SUMIF('Easter One Day 4-16-22 FS'!$B$11:$B$25,$C23,'Easter One Day 4-16-22 FS'!$AY$11:$AY$25)</f>
        <v>0</v>
      </c>
      <c r="HM23" s="174">
        <f>SUMIF('Easter One Day 4-16-22 TH'!$B$11:$B$25,$C23,'Easter One Day 4-16-22 TH'!$AU$11:$AU$25)</f>
        <v>0</v>
      </c>
      <c r="HN23" s="174">
        <f>SUMIF('Easter One Day 4-16-22 TH'!$B$11:$B$25,$C23,'Easter One Day 4-16-22 TH'!$AV$11:$AV$25)</f>
        <v>0</v>
      </c>
      <c r="HO23" s="174">
        <f>SUMIF('Easter One Day 4-16-22 TH'!$B$11:$B$25,$C23,'Easter One Day 4-16-22 TH'!$AW$11:$AW$25)</f>
        <v>0</v>
      </c>
      <c r="HP23" s="174">
        <f>SUMIF('Easter One Day 4-16-22 TH'!$B$11:$B$25,$C23,'Easter One Day 4-16-22 TH'!$AX$11:$AX$25)</f>
        <v>0</v>
      </c>
      <c r="HQ23" s="174">
        <f>SUMIF('Easter One Day 4-16-22 TH'!$B$11:$B$25,$C23,'Easter One Day 4-16-22 TH'!$AY$11:$AY$25)</f>
        <v>0</v>
      </c>
      <c r="HR23" s="174">
        <f>SUMIF('Long Distance Race 5-7-22'!$B$11:$B$25,$C23,'Long Distance Race 5-7-22'!$AU$11:$AU$25)</f>
        <v>0</v>
      </c>
      <c r="HS23" s="174">
        <f>SUMIF('Long Distance Race 5-7-22'!$B$11:$B$18,$C23,'Long Distance Race 5-7-22'!$AV$11:$AV$18)</f>
        <v>0</v>
      </c>
      <c r="HT23" s="174">
        <f>SUMIF('Long Distance Race 5-7-22'!$B$11:$B$18,$C23,'Long Distance Race 5-7-22'!$AW$11:$AW$18)</f>
        <v>0</v>
      </c>
      <c r="HU23" s="174">
        <f>SUMIF('Long Distance Race 5-7-22'!$B$11:$B$18,$C23,'Long Distance Race 5-7-22'!$AX$11:$AX$18)</f>
        <v>0</v>
      </c>
      <c r="HV23" s="174">
        <f>SUMIF('Long Distance Race 5-7-22'!$B$11:$B$18,$C23,'Long Distance Race 5-7-22'!$AY$11:$AY$18)</f>
        <v>0</v>
      </c>
      <c r="HW23" s="174">
        <f>SUMIF('Memorial Day Regatta 5-28-22 Op'!$B$11:$B$25,$C23,'Memorial Day Regatta 5-28-22 Op'!$AU$11:$AU$25)</f>
        <v>0</v>
      </c>
      <c r="HX23" s="174">
        <f>SUMIF('Memorial Day Regatta 5-28-22 Op'!$B$11:$B$18,$C23,'Memorial Day Regatta 5-28-22 Op'!$AV$11:$AV$18)</f>
        <v>0</v>
      </c>
      <c r="HY23" s="174">
        <f>SUMIF('Memorial Day Regatta 5-28-22 Op'!$B$11:$B$18,$C23,'Memorial Day Regatta 5-28-22 Op'!$AW$11:$AW$18)</f>
        <v>0</v>
      </c>
      <c r="HZ23" s="174">
        <f>SUMIF('Memorial Day Regatta 5-28-22 Op'!$B$11:$B$18,$C23,'Memorial Day Regatta 5-28-22 Op'!$AX$11:$AX$18)</f>
        <v>0</v>
      </c>
      <c r="IA23" s="174">
        <f>SUMIF('Memorial Day Regatta 5-28-22 Op'!$B$11:$B$18,$C23,'Memorial Day Regatta 5-28-22 Op'!$AY$11:$AY$18)</f>
        <v>0</v>
      </c>
      <c r="IB23" s="174">
        <f>SUMIF('Caldwell Cup 6-25-22 TH'!$B$11:$B$25,$C23,'Caldwell Cup 6-25-22 TH'!$AU$11:$AU$25)</f>
        <v>0</v>
      </c>
      <c r="IC23" s="174">
        <f>SUMIF('Caldwell Cup 6-25-22 TH'!$B$11:$B$25,$C23,'Caldwell Cup 6-25-22 TH'!$AV$11:$AV$25)</f>
        <v>0</v>
      </c>
      <c r="ID23" s="174">
        <f>SUMIF('Caldwell Cup 6-25-22 TH'!$B$11:$B$25,$C23,'Caldwell Cup 6-25-22 TH'!$AW$11:$AW$25)</f>
        <v>0</v>
      </c>
      <c r="IE23" s="174">
        <f>SUMIF('Caldwell Cup 6-25-22 TH'!$B$11:$B$25,$C23,'Caldwell Cup 6-25-22 TH'!$AX$11:$AX$25)</f>
        <v>0</v>
      </c>
      <c r="IF23" s="174">
        <f>SUMIF('Caldwell Cup 6-25-22 TH'!$B$11:$B$25,$C23,'Caldwell Cup 6-25-22 TH'!$AY$11:$AY$25)</f>
        <v>0</v>
      </c>
      <c r="IG23" s="174">
        <f>SUMIF('Caldwell Cup 6-25-22 FS'!$B$11:$B$21,$C23,'Caldwell Cup 6-25-22 FS'!$AU$11:$AU$21)</f>
        <v>7</v>
      </c>
      <c r="IH23" s="174">
        <f>SUMIF('Caldwell Cup 6-25-22 FS'!$B$11:$B$21,$C23,'Caldwell Cup 6-25-22 FS'!$AV$11:$AV$21)</f>
        <v>2</v>
      </c>
      <c r="II23" s="174">
        <f>SUMIF('Caldwell Cup 6-25-22 FS'!$B$11:$B$21,$C23,'Caldwell Cup 6-25-22 FS'!$AW$11:$AW$21)</f>
        <v>0</v>
      </c>
      <c r="IJ23" s="174">
        <f>SUMIF('Caldwell Cup 6-25-22 FS'!$B$11:$B$21,$C23,'Caldwell Cup 6-25-22 FS'!$AX$11:$AX$21)</f>
        <v>0</v>
      </c>
      <c r="IK23" s="174">
        <f>SUMIF('Caldwell Cup 6-25-22 FS'!$B$11:$B$21,$C23,'Caldwell Cup 6-25-22 FS'!$AY$11:$AY$21)</f>
        <v>0</v>
      </c>
      <c r="IL23" s="174">
        <f>SUMIF('Caldwell Cup 6-25-22 Lasers'!$B$11:$B$23,$C23,'Caldwell Cup 6-25-22 Lasers'!$AU$11:$AU$23)</f>
        <v>0</v>
      </c>
      <c r="IM23" s="174">
        <f>SUMIF('Caldwell Cup 6-25-22 Lasers'!$B$11:$B$23,$C23,'Caldwell Cup 6-25-22 Lasers'!$AV$11:$AV$23)</f>
        <v>0</v>
      </c>
      <c r="IN23" s="174">
        <f>SUMIF('Caldwell Cup 6-25-22 Lasers'!$B$11:$B$23,$C23,'Caldwell Cup 6-25-22 Lasers'!$AW$11:$AW$23)</f>
        <v>0</v>
      </c>
      <c r="IO23" s="174">
        <f>SUMIF('Caldwell Cup 6-25-22 Lasers'!$B$11:$B$23,$C23,'Caldwell Cup 6-25-22 Lasers'!$AX$11:$AX$23)</f>
        <v>0</v>
      </c>
      <c r="IP23" s="174">
        <f>SUMIF('Caldwell Cup 6-25-22 Lasers'!$B$11:$B$23,$C23,'Caldwell Cup 6-25-22 Lasers'!$AY$11:$AY$23)</f>
        <v>0</v>
      </c>
      <c r="IQ23" s="174">
        <f>SUMIF('Labor Day Regatta 9-3-22 FS'!$B$11:$B$30,$C23,'Labor Day Regatta 9-3-22 FS'!$AU$11:$AU$30)</f>
        <v>0</v>
      </c>
      <c r="IR23" s="174">
        <f>SUMIF('Labor Day Regatta 9-3-22 FS'!$B$11:$B$30,$C23,'Labor Day Regatta 9-3-22 FS'!$AV$11:$AV$30)</f>
        <v>0</v>
      </c>
      <c r="IS23" s="174">
        <f>SUMIF('Labor Day Regatta 9-3-22 FS'!$B$11:$B$30,$C23,'Labor Day Regatta 9-3-22 FS'!$AW$11:$AW$30)</f>
        <v>0</v>
      </c>
      <c r="IT23" s="174">
        <f>SUMIF('Labor Day Regatta 9-3-22 FS'!$B$11:$B$30,$C23,'Labor Day Regatta 9-3-22 FS'!$AX$11:$AX$30)</f>
        <v>0</v>
      </c>
      <c r="IU23" s="174">
        <f>SUMIF('Labor Day Regatta 9-3-22 FS'!$B$11:$B$30,$C23,'Labor Day Regatta 9-3-22 FS'!$AY$11:$AY$30)</f>
        <v>0</v>
      </c>
      <c r="IV23" s="174">
        <f>SUMIF('2022-09-17 Leukemia Cup FS'!$B$11:$B$26,$C23,'2022-09-17 Leukemia Cup FS'!$AU$11:$AU$26)</f>
        <v>0</v>
      </c>
      <c r="IW23" s="174">
        <f>SUMIF('2022-09-17 Leukemia Cup FS'!$B$11:$B$26,$C23,'2022-09-17 Leukemia Cup FS'!$AV$11:$AV$26)</f>
        <v>0</v>
      </c>
      <c r="IX23" s="174">
        <f>SUMIF('2022-09-17 Leukemia Cup FS'!$B$11:$B$26,$C23,'2022-09-17 Leukemia Cup FS'!$AW$11:$AW$26)</f>
        <v>0</v>
      </c>
      <c r="IY23" s="174">
        <f>SUMIF('2022-09-17 Leukemia Cup FS'!$B$11:$B$26,$C23,'2022-09-17 Leukemia Cup FS'!$AX$11:$AX$26)</f>
        <v>0</v>
      </c>
      <c r="IZ23" s="174">
        <f>SUMIF('2022-09-17 Leukemia Cup FS'!$B$11:$B$26,$C23,'2022-09-17 Leukemia Cup FS'!$AY$11:$AY$26)</f>
        <v>0</v>
      </c>
      <c r="JA23" s="174">
        <f>SUMIF('2022-09-17 Leukemia Cup TH'!$B$11:$B$28,$C23,'2022-09-17 Leukemia Cup TH'!$AU$11:$AU$28)</f>
        <v>0</v>
      </c>
      <c r="JB23" s="174">
        <f>SUMIF('2022-09-17 Leukemia Cup TH'!$B$11:$B$28,$C23,'2022-09-17 Leukemia Cup TH'!$AV$11:$AV$28)</f>
        <v>0</v>
      </c>
      <c r="JC23" s="174">
        <f>SUMIF('2022-09-17 Leukemia Cup TH'!$B$11:$B$28,$C23,'2022-09-17 Leukemia Cup TH'!$AW$11:$AW$28)</f>
        <v>0</v>
      </c>
      <c r="JD23" s="174">
        <f>SUMIF('2022-09-17 Leukemia Cup TH'!$B$11:$B$28,$C23,'2022-09-17 Leukemia Cup TH'!$AX$11:$AX$28)</f>
        <v>0</v>
      </c>
      <c r="JE23" s="174">
        <f>SUMIF('2022-09-17 Leukemia Cup TH'!$B$11:$B$28,$C23,'2022-09-17 Leukemia Cup TH'!$AY$11:$AY$28)</f>
        <v>0</v>
      </c>
      <c r="JF23" s="174">
        <f>SUMIF('Smith-Berry LDR 9-24-22'!$B$11:$B$30,$C23,'Smith-Berry LDR 9-24-22'!$AU$11:$AU$30)</f>
        <v>0</v>
      </c>
      <c r="JG23" s="174">
        <f>SUMIF('Smith-Berry LDR 9-24-22'!$B$11:$B$30,$C23,'Smith-Berry LDR 9-24-22'!$AV$11:$AV$30)</f>
        <v>0</v>
      </c>
      <c r="JH23" s="174">
        <f>SUMIF('Smith-Berry LDR 9-24-22'!$B$11:$B$30,$C23,'Smith-Berry LDR 9-24-22'!$AW$11:$AW$30)</f>
        <v>0</v>
      </c>
      <c r="JI23" s="174">
        <f>SUMIF('Smith-Berry LDR 9-24-22'!$B$11:$B$30,$C23,'Smith-Berry LDR 9-24-22'!$AX$11:$AX$30)</f>
        <v>0</v>
      </c>
      <c r="JJ23" s="174">
        <f>SUMIF('Smith-Berry LDR 9-24-22'!$B$11:$B$30,$C23,'Smith-Berry LDR 9-24-22'!$AY$11:$AY$30)</f>
        <v>0</v>
      </c>
      <c r="JK23" s="174">
        <f>SUMIF('Great Scot 10-1-22 Cham'!$B$11:$B$38,$C23,'Great Scot 10-1-22 Cham'!$AU$11:$AU$38)</f>
        <v>1</v>
      </c>
      <c r="JL23" s="174">
        <f>SUMIF('Great Scot 10-1-22 Cham'!$B$11:$B$38,$C23,'Great Scot 10-1-22 Cham'!$AV$11:$AV$38)</f>
        <v>3</v>
      </c>
      <c r="JM23" s="174">
        <f>SUMIF('Great Scot 10-1-22 Cham'!$B$11:$B$38,$C23,'Great Scot 10-1-22 Cham'!$AW$11:$AW$38)</f>
        <v>5</v>
      </c>
      <c r="JN23" s="174">
        <f>SUMIF('Great Scot 10-1-22 Cham'!$B$11:$B$38,$C23,'Great Scot 10-1-22 Cham'!$AX$11:$AX$38)</f>
        <v>3</v>
      </c>
      <c r="JO23" s="174">
        <f>SUMIF('Great Scot 10-1-22 Cham'!$B$11:$B$38,$C23,'Great Scot 10-1-22 Cham'!$AY$11:$AY$38)</f>
        <v>4</v>
      </c>
      <c r="JP23" s="174">
        <f>SUMIF('Great Scot 10-1-22 Chal'!$B$11:$B$28,$C23,'Great Scot 10-1-22 Chal'!$AU$11:$AU$28)</f>
        <v>0</v>
      </c>
      <c r="JQ23" s="174">
        <f>SUMIF('Great Scot 10-1-22 Chal'!$B$11:$B$28,$C23,'Great Scot 10-1-22 Chal'!$AV$11:$AV$28)</f>
        <v>0</v>
      </c>
      <c r="JR23" s="174">
        <f>SUMIF('Great Scot 10-1-22 Chal'!$B$11:$B$28,$C23,'Great Scot 10-1-22 Chal'!$AW$11:$AW$28)</f>
        <v>0</v>
      </c>
      <c r="JS23" s="174">
        <f>SUMIF('Great Scot 10-1-22 Chal'!$B$11:$B$28,$C23,'Great Scot 10-1-22 Chal'!$AX$11:$AX$28)</f>
        <v>0</v>
      </c>
      <c r="JT23" s="174">
        <f>SUMIF('Great Scot 10-1-22 Chal'!$B$11:$B$28,$C23,'Great Scot 10-1-22 Chal'!$AY$11:$AY$28)</f>
        <v>0</v>
      </c>
      <c r="JU23" s="174">
        <f>SUMIF('Great Pumpkin Regatta 10-15-22'!$B$11:$B$54,$C23,'Great Pumpkin Regatta 10-15-22'!$AU$11:$AU$54)</f>
        <v>0</v>
      </c>
      <c r="JV23" s="174">
        <f>SUMIF('Great Pumpkin Regatta 10-15-22'!$B$11:$B$54,$C23,'Great Pumpkin Regatta 10-15-22'!$AV$11:$AV$54)</f>
        <v>0</v>
      </c>
      <c r="JW23" s="174">
        <f>SUMIF('Great Pumpkin Regatta 10-15-22'!$B$11:$B$54,$C23,'Great Pumpkin Regatta 10-15-22'!$AW$11:$AW$54)</f>
        <v>0</v>
      </c>
      <c r="JX23" s="174">
        <f>SUMIF('Great Pumpkin Regatta 10-15-22'!$B$11:$B$54,$C23,'Great Pumpkin Regatta 10-15-22'!$AX$11:$AX$54)</f>
        <v>0</v>
      </c>
      <c r="JY23" s="174">
        <f>SUMIF('Great Pumpkin Regatta 10-15-22'!$B$11:$B$54,$C23,'Great Pumpkin Regatta 10-15-22'!$AY$11:$AY$54)</f>
        <v>0</v>
      </c>
      <c r="JZ23" s="174">
        <f>SUMIF('One Day Regatta 10-29-22 FS'!$B$11:$B$19,$C23,'One Day Regatta 10-29-22 FS'!$AU$11:$AU$19)</f>
        <v>0</v>
      </c>
      <c r="KA23" s="174">
        <f>SUMIF('One Day Regatta 10-29-22 FS'!$B$11:$B$19,$C23,'One Day Regatta 10-29-22 FS'!$AV$11:$AV$19)</f>
        <v>0</v>
      </c>
      <c r="KB23" s="174">
        <f>SUMIF('One Day Regatta 10-29-22 FS'!$B$11:$B$19,$C23,'One Day Regatta 10-29-22 FS'!$AW$11:$AW$19)</f>
        <v>0</v>
      </c>
      <c r="KC23" s="174">
        <f>SUMIF('One Day Regatta 10-29-22 FS'!$B$11:$B$19,$C23,'One Day Regatta 10-29-22 FS'!$AX$11:$AX$19)</f>
        <v>0</v>
      </c>
      <c r="KD23" s="174">
        <f>SUMIF('One Day Regatta 10-29-22 FS'!$B$11:$B$19,$C23,'One Day Regatta 10-29-22 FS'!$AY$11:$AY$19)</f>
        <v>0</v>
      </c>
    </row>
    <row r="24" spans="1:290" ht="15" customHeight="1" x14ac:dyDescent="0.2">
      <c r="A24" s="400" t="s">
        <v>1369</v>
      </c>
      <c r="B24" s="134">
        <f t="shared" si="8"/>
        <v>20</v>
      </c>
      <c r="C24" s="170" t="s">
        <v>131</v>
      </c>
      <c r="D24" s="171">
        <f t="shared" si="9"/>
        <v>7</v>
      </c>
      <c r="E24" s="172">
        <f t="shared" si="10"/>
        <v>19</v>
      </c>
      <c r="F24" s="171">
        <f t="shared" si="11"/>
        <v>19</v>
      </c>
      <c r="G24" s="171">
        <v>0</v>
      </c>
      <c r="H24" s="171">
        <f t="shared" si="12"/>
        <v>19</v>
      </c>
      <c r="I24" s="173">
        <f t="shared" si="13"/>
        <v>2.7142857142857146E-2</v>
      </c>
      <c r="J24" s="173"/>
      <c r="K24" s="174">
        <f>SUMIF('Saturday Race 11-06-21'!$B$11:$B$21,$C24,'Saturday Race 11-06-21'!$AU$11:$AU$21)</f>
        <v>0</v>
      </c>
      <c r="L24" s="174">
        <f>SUMIF('Saturday Race 11-06-21'!$B$11:$B$21,$C24,'Saturday Race 11-06-21'!$AV$11:$AV$21)</f>
        <v>0</v>
      </c>
      <c r="M24" s="174">
        <f>SUMIF('Saturday Race 11-06-21'!$B$11:$B$21,$C24,'Saturday Race 11-06-21'!$AW$11:$AW$21)</f>
        <v>0</v>
      </c>
      <c r="N24" s="174">
        <f>SUMIF('Saturday Race 11-06-21'!$B$11:$B$21,$C24,'Saturday Race 11-06-21'!$AX$11:$AX$21)</f>
        <v>0</v>
      </c>
      <c r="O24" s="174">
        <f>SUMIF('Saturday Race 11-06-21'!$B$11:$B$21,$C24,'Saturday Race 11-06-21'!$AY$11:$AY$21)</f>
        <v>0</v>
      </c>
      <c r="P24" s="174">
        <f>SUMIF('Saturday Race 11-20-21'!$B$11:$B$20,$C24,'Saturday Race 11-20-21'!$AU$11:$AU$20)</f>
        <v>0</v>
      </c>
      <c r="Q24" s="174">
        <f>SUMIF('Saturday Race 11-20-21'!$B$11:$B$20,$C24,'Saturday Race 11-20-21'!$AV$11:$AV$20)</f>
        <v>0</v>
      </c>
      <c r="R24" s="174">
        <f>SUMIF('Saturday Race 11-20-21'!$B$11:$B$20,$C24,'Saturday Race 11-20-21'!$AW$11:$AW$20)</f>
        <v>0</v>
      </c>
      <c r="S24" s="174">
        <f>SUMIF('Saturday Race 11-20-21'!$B$11:$B$20,$C24,'Saturday Race 11-20-21'!$AX$11:$AX$20)</f>
        <v>0</v>
      </c>
      <c r="T24" s="174">
        <f>SUMIF('Saturday Race 11-20-21'!$B$11:$B$20,$C24,'Saturday Race 11-20-21'!$AY$11:$AY$20)</f>
        <v>0</v>
      </c>
      <c r="U24" s="174">
        <f>SUMIF('Saturday Race 1-08-22'!$B$11:$B$20,$C24,'Saturday Race 1-08-22'!$AU$11:$AU$20)</f>
        <v>0</v>
      </c>
      <c r="V24" s="174">
        <f>SUMIF('Saturday Race 1-08-22'!$B$11:$B$20,$C24,'Saturday Race 1-08-22'!$AV$11:$AV$20)</f>
        <v>0</v>
      </c>
      <c r="W24" s="174">
        <f>SUMIF('Saturday Race 1-08-22'!$B$11:$B$20,$C24,'Saturday Race 1-08-22'!$AW$11:$AW$20)</f>
        <v>0</v>
      </c>
      <c r="X24" s="174">
        <f>SUMIF('Saturday Race 1-08-22'!$B$11:$B$20,$C24,'Saturday Race 1-08-22'!$AX$11:$AX$20)</f>
        <v>0</v>
      </c>
      <c r="Y24" s="174">
        <f>SUMIF('Saturday Race 1-08-22'!$B$11:$B$20,$C24,'Saturday Race 1-08-22'!$AY$11:$AY$20)</f>
        <v>0</v>
      </c>
      <c r="Z24" s="174">
        <f>SUMIF('Saturday Race 1-22-22'!$B$11:$B$20,$C24,'Saturday Race 1-22-22'!$AU$11:$AU$20)</f>
        <v>0</v>
      </c>
      <c r="AA24" s="174">
        <f>SUMIF('Saturday Race 1-22-22'!$B$11:$B$20,$C24,'Saturday Race 1-22-22'!$AV$11:$AV$20)</f>
        <v>0</v>
      </c>
      <c r="AB24" s="174">
        <f>SUMIF('Saturday Race 1-22-22'!$B$11:$B$20,$C24,'Saturday Race 1-22-22'!$AW$11:$AW$20)</f>
        <v>0</v>
      </c>
      <c r="AC24" s="174">
        <f>SUMIF('Saturday Race 1-22-22'!$B$11:$B$20,$C24,'Saturday Race 1-22-22'!$AX$11:$AX$20)</f>
        <v>0</v>
      </c>
      <c r="AD24" s="174">
        <f>SUMIF('Saturday Race 1-22-22'!$B$11:$B$20,$C24,'Saturday Race 1-22-22'!$AY$11:$AY$20)</f>
        <v>0</v>
      </c>
      <c r="AE24" s="174">
        <f>SUMIF('Sunday Race 2-6-22'!$B$11:$B$20,$C24,'Sunday Race 2-6-22'!$AU$11:$AU$20)</f>
        <v>0</v>
      </c>
      <c r="AF24" s="174">
        <f>SUMIF('Sunday Race 2-6-22'!$B$11:$B$20,$C24,'Sunday Race 2-6-22'!$AV$11:$AV$20)</f>
        <v>0</v>
      </c>
      <c r="AG24" s="174">
        <f>SUMIF('Sunday Race 2-6-22'!$B$11:$B$20,$C24,'Sunday Race 2-6-22'!$AW$11:$AW$20)</f>
        <v>0</v>
      </c>
      <c r="AH24" s="174">
        <f>SUMIF('Sunday Race 2-6-22'!$B$11:$B$20,$C24,'Sunday Race 2-6-22'!$AX$11:$AX$20)</f>
        <v>0</v>
      </c>
      <c r="AI24" s="174">
        <f>SUMIF('Sunday Race 2-6-22'!$B$11:$B$20,$C24,'Sunday Race 2-6-22'!$AY$11:$AY$20)</f>
        <v>0</v>
      </c>
      <c r="AJ24" s="174">
        <f>SUMIF('Sunday Race 2-20-22'!$B$11:$B$26,$C24,'Sunday Race 2-20-22'!$AU$11:$AU$26)</f>
        <v>0</v>
      </c>
      <c r="AK24" s="174">
        <f>SUMIF('Sunday Race 2-20-22'!$B$11:$B$26,$C24,'Sunday Race 2-20-22'!$AV$11:$AV$26)</f>
        <v>0</v>
      </c>
      <c r="AL24" s="174">
        <f>SUMIF('Sunday Race 2-20-22'!$B$11:$B$26,$C24,'Sunday Race 2-20-22'!$AW$11:$AW$26)</f>
        <v>0</v>
      </c>
      <c r="AM24" s="174">
        <f>SUMIF('Sunday Race 2-20-22'!$B$11:$B$26,$C24,'Sunday Race 2-20-22'!$AX$11:$AX$26)</f>
        <v>0</v>
      </c>
      <c r="AN24" s="174">
        <f>SUMIF('Sunday Race 2-20-22'!$B$11:$B$26,$C24,'Sunday Race 2-20-22'!$AY$11:$AY$26)</f>
        <v>0</v>
      </c>
      <c r="AO24" s="174">
        <f>SUMIF('Sunday Race 2-27-22'!$B$11:$B$20,$C24,'Sunday Race 2-27-22'!$AU$11:$AU$20)</f>
        <v>0</v>
      </c>
      <c r="AP24" s="174">
        <f>SUMIF('Sunday Race 2-27-22'!$B$11:$B$20,$C24,'Sunday Race 2-27-22'!$AV$11:$AV$20)</f>
        <v>0</v>
      </c>
      <c r="AQ24" s="174">
        <f>SUMIF('Sunday Race 2-27-22'!$B$11:$B$20,$C24,'Sunday Race 2-27-22'!$AW$11:$AW$20)</f>
        <v>0</v>
      </c>
      <c r="AR24" s="174">
        <f>SUMIF('Sunday Race 2-27-22'!$B$11:$B$20,$C24,'Sunday Race 2-27-22'!$AX$11:$AX$20)</f>
        <v>0</v>
      </c>
      <c r="AS24" s="174">
        <f>SUMIF('Sunday Race 2-27-22'!$B$11:$B$20,$C24,'Sunday Race 2-27-22'!$AY$11:$AY$20)</f>
        <v>0</v>
      </c>
      <c r="AT24" s="174">
        <f>SUMIF('Sunday Race 3-13-22'!$B$11:$B$25,$C24,'Sunday Race 3-13-22'!$AU$11:$AU$25)</f>
        <v>0</v>
      </c>
      <c r="AU24" s="174">
        <f>SUMIF('Sunday Race 3-13-22'!$B$11:$B$25,$C24,'Sunday Race 3-13-22'!$AV$11:$AV$25)</f>
        <v>0</v>
      </c>
      <c r="AV24" s="174">
        <f>SUMIF('Sunday Race 3-13-22'!$B$11:$B$25,$C24,'Sunday Race 3-13-22'!$AW$11:$AW$25)</f>
        <v>0</v>
      </c>
      <c r="AW24" s="174">
        <f>SUMIF('Sunday Race 3-13-22'!$B$11:$B$25,$C24,'Sunday Race 3-13-22'!$AX$11:$AX$25)</f>
        <v>0</v>
      </c>
      <c r="AX24" s="174">
        <f>SUMIF('Sunday Race 3-13-22'!$B$11:$B$25,$C24,'Sunday Race 3-13-22'!$AY$11:$AY$25)</f>
        <v>0</v>
      </c>
      <c r="AY24" s="174">
        <f>SUMIF('Saturday Race 3-19-22'!$B$11:$B$15,$C24,'Saturday Race 3-19-22'!$AU$11:$AU$15)</f>
        <v>0</v>
      </c>
      <c r="AZ24" s="174">
        <f>SUMIF('Saturday Race 3-19-22'!$B$11:$B$15,$C24,'Saturday Race 3-19-22'!$AV$11:$AV$15)</f>
        <v>0</v>
      </c>
      <c r="BA24" s="174">
        <f>SUMIF('Saturday Race 3-19-22'!$B$11:$B$15,$C24,'Saturday Race 3-19-22'!$AW$11:$AW$15)</f>
        <v>0</v>
      </c>
      <c r="BB24" s="174">
        <f>SUMIF('Saturday Race 3-19-22'!$B$11:$B$15,$C24,'Saturday Race 3-19-22'!$AX$11:$AX$15)</f>
        <v>0</v>
      </c>
      <c r="BC24" s="174">
        <f>SUMIF('Saturday Race 3-19-22'!$B$11:$B$15,$C24,'Saturday Race 3-19-22'!$AY$11:$AY$15)</f>
        <v>0</v>
      </c>
      <c r="BD24" s="174">
        <f>SUMIF('Sunday Races 4-10-22'!$B$11:$B$26,$C24,'Sunday Races 4-10-22'!$AU$11:$AU$26)</f>
        <v>0</v>
      </c>
      <c r="BE24" s="174">
        <f>SUMIF('Sunday Races 4-10-22'!$B$11:$B$26,$C24,'Sunday Races 4-10-22'!$AV$11:$AV$26)</f>
        <v>0</v>
      </c>
      <c r="BF24" s="174">
        <f>SUMIF('Sunday Races 4-10-22'!$B$11:$B$26,$C24,'Sunday Races 4-10-22'!$AW$11:$AW$26)</f>
        <v>0</v>
      </c>
      <c r="BG24" s="174">
        <f>SUMIF('Sunday Races 4-10-22'!$B$11:$B$26,$C24,'Sunday Races 4-10-22'!$AX$11:$AX$26)</f>
        <v>0</v>
      </c>
      <c r="BH24" s="174">
        <f>SUMIF('Sunday Races 4-10-22'!$B$11:$B$26,$C24,'Sunday Races 4-10-22'!$AY$11:$AY$26)</f>
        <v>0</v>
      </c>
      <c r="BI24" s="174">
        <f>SUMIF('Sunday Races 5-1-22'!$B$11:$B$28,$C24,'Sunday Races 5-1-22'!$AU$11:$AU$28)</f>
        <v>1</v>
      </c>
      <c r="BJ24" s="174">
        <f>SUMIF('Sunday Races 5-1-22'!$B$11:$B$28,$C24,'Sunday Races 5-1-22'!$AV$11:$AV$28)</f>
        <v>1</v>
      </c>
      <c r="BK24" s="174">
        <f>SUMIF('Sunday Races 5-1-22'!$B$11:$B$28,$C24,'Sunday Races 5-1-22'!$AW$11:$AW$28)</f>
        <v>1</v>
      </c>
      <c r="BL24" s="174">
        <f>SUMIF('Sunday Races 5-1-22'!$B$11:$B$28,$C24,'Sunday Races 5-1-22'!$AX$11:$AX$28)</f>
        <v>3</v>
      </c>
      <c r="BM24" s="174">
        <f>SUMIF('Sunday Races 5-1-22'!$B$11:$B$28,$C24,'Sunday Races 5-1-22'!$AY$11:$AY$28)</f>
        <v>0</v>
      </c>
      <c r="BN24" s="174">
        <f>SUMIF('Sunday Races 6-5-22'!$B$11:$B$28,$C24,'Sunday Races 6-5-22'!$AU$11:$AU$28)</f>
        <v>0</v>
      </c>
      <c r="BO24" s="174">
        <f>SUMIF('Sunday Races 6-5-22'!$B$11:$B$28,$C24,'Sunday Races 6-5-22'!$AV$11:$AV$28)</f>
        <v>0</v>
      </c>
      <c r="BP24" s="174">
        <f>SUMIF('Sunday Races 6-5-22'!$B$11:$B$28,$C24,'Sunday Races 6-5-22'!$AW$11:$AW$28)</f>
        <v>0</v>
      </c>
      <c r="BQ24" s="174">
        <f>SUMIF('Sunday Races 6-5-22'!$B$11:$B$28,$C24,'Sunday Races 6-5-22'!$AX$11:$AX$28)</f>
        <v>0</v>
      </c>
      <c r="BR24" s="174">
        <f>SUMIF('Sunday Races 6-5-22'!$B$11:$B$28,$C24,'Sunday Races 6-5-22'!$AY$11:$AY$28)</f>
        <v>0</v>
      </c>
      <c r="BS24" s="174">
        <f>SUMIF('Sunday Races 6-12-22'!$B$11:$B$24,$C24,'Sunday Races 6-12-22'!$AU$11:$AU$24)</f>
        <v>0</v>
      </c>
      <c r="BT24" s="174">
        <f>SUMIF('Sunday Races 6-12-22'!$B$11:$B$24,$C24,'Sunday Races 6-12-22'!$AV$11:$AV$24)</f>
        <v>0</v>
      </c>
      <c r="BU24" s="174">
        <f>SUMIF('Sunday Races 6-12-22'!$B$11:$B$24,$C24,'Sunday Races 6-12-22'!$AW$11:$AW$24)</f>
        <v>0</v>
      </c>
      <c r="BV24" s="174">
        <f>SUMIF('Sunday Races 6-12-22'!$B$11:$B$24,$C24,'Sunday Races 6-12-22'!$AX$11:$AX$24)</f>
        <v>0</v>
      </c>
      <c r="BW24" s="174">
        <f>SUMIF('Sunday Races 6-12-22'!$B$11:$B$24,$C24,'Sunday Races 6-12-22'!$AY$11:$AY$24)</f>
        <v>0</v>
      </c>
      <c r="BX24" s="174">
        <f>SUMIF('Saturday Races 6-18-22'!$B$11:$B$24,$C24,'Saturday Races 6-18-22'!$AU$11:$AU$24)</f>
        <v>0</v>
      </c>
      <c r="BY24" s="174">
        <f>SUMIF('Saturday Races 6-18-22'!$B$11:$B$24,$C24,'Saturday Races 6-18-22'!$AV$11:$AV$24)</f>
        <v>0</v>
      </c>
      <c r="BZ24" s="174">
        <f>SUMIF('Saturday Races 6-18-22'!$B$11:$B$24,$C24,'Saturday Races 6-18-22'!$AW$11:$AW$24)</f>
        <v>0</v>
      </c>
      <c r="CA24" s="174">
        <f>SUMIF('Saturday Races 6-18-22'!$B$11:$B$24,$C24,'Saturday Races 6-18-22'!$AX$11:$AX$24)</f>
        <v>0</v>
      </c>
      <c r="CB24" s="174">
        <f>SUMIF('Saturday Races 6-18-22'!$B$11:$B$24,$C24,'Saturday Races 6-18-22'!$AY$11:$AY$24)</f>
        <v>0</v>
      </c>
      <c r="CC24" s="174">
        <f>SUMIF('Sunday Races 7-3-22'!$B$11:$B$26,$C24,'Sunday Races 7-3-22'!$AU$11:$AU$26)</f>
        <v>0</v>
      </c>
      <c r="CD24" s="174">
        <f>SUMIF('Sunday Races 7-3-22'!$B$11:$B$26,$C24,'Sunday Races 7-3-22'!$AV$11:$AV$26)</f>
        <v>0</v>
      </c>
      <c r="CE24" s="174">
        <f>SUMIF('Sunday Races 7-3-22'!$B$11:$B$26,$C24,'Sunday Races 7-3-22'!$AW$11:$AW$26)</f>
        <v>0</v>
      </c>
      <c r="CF24" s="174">
        <f>SUMIF('Sunday Races 7-3-22'!$B$11:$B$26,$C24,'Sunday Races 7-3-22'!$AX$11:$AX$26)</f>
        <v>0</v>
      </c>
      <c r="CG24" s="174">
        <f>SUMIF('Sunday Races 7-3-22'!$B$11:$B$26,$C24,'Sunday Races 7-3-22'!$AY$11:$AY$26)</f>
        <v>0</v>
      </c>
      <c r="CH24" s="174">
        <f>SUMIF('Sunday Races 7-31-22'!$B$11:$B$26,$C24,'Sunday Races 7-31-22'!$AU$11:$AU$26)</f>
        <v>0</v>
      </c>
      <c r="CI24" s="174">
        <f>SUMIF('Sunday Races 7-31-22'!$B$11:$B$26,$C24,'Sunday Races 7-31-22'!$AV$11:$AV$26)</f>
        <v>0</v>
      </c>
      <c r="CJ24" s="174">
        <f>SUMIF('Sunday Races 7-31-22'!$B$11:$B$26,$C24,'Sunday Races 7-31-22'!$AW$11:$AW$26)</f>
        <v>0</v>
      </c>
      <c r="CK24" s="174">
        <f>SUMIF('Sunday Races 7-31-22'!$B$11:$B$26,$C24,'Sunday Races 7-31-22'!$AX$11:$AX$26)</f>
        <v>0</v>
      </c>
      <c r="CL24" s="174">
        <f>SUMIF('Sunday Races 7-31-22'!$B$11:$B$26,$C24,'Sunday Races 7-31-22'!$AY$11:$AY$26)</f>
        <v>0</v>
      </c>
      <c r="CM24" s="174">
        <f>SUMIF('Sunday Races 8-14-22'!$B$11:$B$26,$C24,'Sunday Races 8-14-22'!$AU$11:$AU$26)</f>
        <v>0</v>
      </c>
      <c r="CN24" s="174">
        <f>SUMIF('Sunday Races 8-14-22'!$B$11:$B$26,$C24,'Sunday Races 8-14-22'!$AV$11:$AV$26)</f>
        <v>0</v>
      </c>
      <c r="CO24" s="174">
        <f>SUMIF('Sunday Races 8-14-22'!$B$11:$B$26,$C24,'Sunday Races 8-14-22'!$AW$11:$AW$26)</f>
        <v>0</v>
      </c>
      <c r="CP24" s="174">
        <f>SUMIF('Sunday Races 8-14-22'!$B$11:$B$26,$C24,'Sunday Races 8-14-22'!$AX$11:$AX$26)</f>
        <v>0</v>
      </c>
      <c r="CQ24" s="174">
        <f>SUMIF('Sunday Races 8-14-22'!$B$11:$B$26,$C24,'Sunday Races 8-14-22'!$AY$11:$AY$26)</f>
        <v>0</v>
      </c>
      <c r="CR24" s="174">
        <f>SUMIF('Saturday Races 8-20-22'!$B$11:$B$26,$C24,'Saturday Races 8-20-22'!$AU$11:$AU$26)</f>
        <v>0</v>
      </c>
      <c r="CS24" s="174">
        <f>SUMIF('Saturday Races 8-20-22'!$B$11:$B$26,$C24,'Saturday Races 8-20-22'!$AV$11:$AV$26)</f>
        <v>0</v>
      </c>
      <c r="CT24" s="174">
        <f>SUMIF('Saturday Races 8-20-22'!$B$11:$B$26,$C24,'Saturday Races 8-20-22'!$AW$11:$AW$26)</f>
        <v>0</v>
      </c>
      <c r="CU24" s="174">
        <f>SUMIF('Saturday Races 8-20-22'!$B$11:$B$26,$C24,'Saturday Races 8-20-22'!$AX$11:$AX$26)</f>
        <v>0</v>
      </c>
      <c r="CV24" s="174">
        <f>SUMIF('Saturday Races 8-20-22'!$B$11:$B$26,$C24,'Saturday Races 8-20-22'!$AY$11:$AY$26)</f>
        <v>0</v>
      </c>
      <c r="CW24" s="174">
        <f>SUMIF('Sunday Races 9-11-22'!$B$11:$B$20,$C24,'Sunday Races 9-11-22'!$AU$11:$AU$20)</f>
        <v>5</v>
      </c>
      <c r="CX24" s="174">
        <f>SUMIF('Sunday Races 9-11-22'!$B$11:$B$20,$C24,'Sunday Races 9-11-22'!$AV$11:$AV$20)</f>
        <v>4</v>
      </c>
      <c r="CY24" s="174">
        <f>SUMIF('Sunday Races 9-11-22'!$B$11:$B$20,$C24,'Sunday Races 9-11-22'!$AW$11:$AW$20)</f>
        <v>4</v>
      </c>
      <c r="CZ24" s="174">
        <f>SUMIF('Sunday Races 9-11-22'!$B$11:$B$20,$C24,'Sunday Races 9-11-22'!$AX$11:$AX$20)</f>
        <v>0</v>
      </c>
      <c r="DA24" s="174">
        <f>SUMIF('Sunday Races 9-11-22'!$B$11:$B$20,$C24,'Sunday Races 9-11-22'!$AY$11:$AY$20)</f>
        <v>0</v>
      </c>
      <c r="DB24" s="174">
        <f>SUMIF('Sunday Races 10-9-22'!$B$11:$B$21,$C24,'Sunday Races 10-9-22'!$AU$11:$AU$21)</f>
        <v>0</v>
      </c>
      <c r="DC24" s="174">
        <f>SUMIF('Sunday Races 10-9-22'!$B$11:$B$21,$C24,'Sunday Races 10-9-22'!$AV$11:$AV$21)</f>
        <v>0</v>
      </c>
      <c r="DD24" s="174">
        <f>SUMIF('Sunday Races 10-9-22'!$B$11:$B$21,$C24,'Sunday Races 10-9-22'!$AW$11:$AW$21)</f>
        <v>0</v>
      </c>
      <c r="DE24" s="174">
        <f>SUMIF('Sunday Races 10-9-22'!$B$11:$B$21,$C24,'Sunday Races 10-9-22'!$AX$11:$AX$21)</f>
        <v>0</v>
      </c>
      <c r="DF24" s="174">
        <f>SUMIF('Sunday Races 10-9-22'!$B$11:$B$21,$C24,'Sunday Races 10-9-22'!$AY$11:$AY$21)</f>
        <v>0</v>
      </c>
      <c r="DG24" s="174">
        <f>SUMIF('Sunday Races 10-23-22'!$B$11:$B$22,$C24,'Sunday Races 10-23-22'!$AU$11:$AU$22)</f>
        <v>0</v>
      </c>
      <c r="DH24" s="174">
        <f>SUMIF('Sunday Races 10-23-22'!$B$11:$B$22,$C24,'Sunday Races 10-23-22'!$AV$11:$AV$22)</f>
        <v>0</v>
      </c>
      <c r="DI24" s="174">
        <f>SUMIF('Sunday Races 10-23-22'!$B$11:$B$22,$C24,'Sunday Races 10-23-22'!$AW$11:$AW$22)</f>
        <v>0</v>
      </c>
      <c r="DJ24" s="174">
        <f>SUMIF('Sunday Races 10-23-22'!$B$11:$B$22,$C24,'Sunday Races 10-23-22'!$AX$11:$AX$22)</f>
        <v>0</v>
      </c>
      <c r="DK24" s="174">
        <f>SUMIF('Sunday Races 10-23-22'!$B$11:$B$22,$C24,'Sunday Races 10-23-22'!$AY$11:$AY$22)</f>
        <v>0</v>
      </c>
      <c r="DL24" s="175"/>
      <c r="DM24" s="176"/>
      <c r="DN24" s="177">
        <f t="shared" si="22"/>
        <v>5</v>
      </c>
      <c r="DO24" s="177">
        <f t="shared" si="22"/>
        <v>4</v>
      </c>
      <c r="DP24" s="177">
        <f t="shared" si="22"/>
        <v>4</v>
      </c>
      <c r="DQ24" s="177">
        <f t="shared" si="22"/>
        <v>3</v>
      </c>
      <c r="DR24" s="177">
        <f t="shared" si="22"/>
        <v>1</v>
      </c>
      <c r="DS24" s="177">
        <f t="shared" si="22"/>
        <v>1</v>
      </c>
      <c r="DT24" s="177">
        <f t="shared" si="22"/>
        <v>1</v>
      </c>
      <c r="DU24" s="177">
        <f t="shared" si="22"/>
        <v>0</v>
      </c>
      <c r="DV24" s="177">
        <f t="shared" si="22"/>
        <v>0</v>
      </c>
      <c r="DW24" s="177">
        <f t="shared" si="22"/>
        <v>0</v>
      </c>
      <c r="DX24" s="177">
        <f t="shared" si="23"/>
        <v>0</v>
      </c>
      <c r="DY24" s="177">
        <f t="shared" si="23"/>
        <v>0</v>
      </c>
      <c r="DZ24" s="177">
        <f t="shared" si="23"/>
        <v>0</v>
      </c>
      <c r="EA24" s="177">
        <f t="shared" si="23"/>
        <v>0</v>
      </c>
      <c r="EB24" s="177">
        <f t="shared" si="23"/>
        <v>0</v>
      </c>
      <c r="EC24" s="177">
        <f t="shared" si="23"/>
        <v>0</v>
      </c>
      <c r="ED24" s="177">
        <f t="shared" si="23"/>
        <v>0</v>
      </c>
      <c r="EE24" s="177">
        <f t="shared" si="23"/>
        <v>0</v>
      </c>
      <c r="EF24" s="177">
        <f t="shared" si="23"/>
        <v>0</v>
      </c>
      <c r="EG24" s="177">
        <f t="shared" si="23"/>
        <v>0</v>
      </c>
      <c r="EH24" s="177">
        <f t="shared" si="24"/>
        <v>0</v>
      </c>
      <c r="EI24" s="177">
        <f t="shared" si="24"/>
        <v>0</v>
      </c>
      <c r="EJ24" s="177">
        <f t="shared" si="24"/>
        <v>0</v>
      </c>
      <c r="EK24" s="177">
        <f t="shared" si="24"/>
        <v>0</v>
      </c>
      <c r="EL24" s="177">
        <f t="shared" si="24"/>
        <v>0</v>
      </c>
      <c r="EM24" s="177">
        <f t="shared" si="24"/>
        <v>0</v>
      </c>
      <c r="EN24" s="177">
        <f t="shared" si="24"/>
        <v>0</v>
      </c>
      <c r="EO24" s="177">
        <f t="shared" si="24"/>
        <v>0</v>
      </c>
      <c r="EP24" s="177">
        <f t="shared" si="24"/>
        <v>0</v>
      </c>
      <c r="EQ24" s="177">
        <f t="shared" si="24"/>
        <v>0</v>
      </c>
      <c r="ER24" s="177">
        <f t="shared" si="25"/>
        <v>0</v>
      </c>
      <c r="ES24" s="177">
        <f t="shared" si="25"/>
        <v>0</v>
      </c>
      <c r="ET24" s="177">
        <f t="shared" si="25"/>
        <v>0</v>
      </c>
      <c r="EU24" s="177">
        <f t="shared" si="25"/>
        <v>0</v>
      </c>
      <c r="EV24" s="177">
        <f t="shared" si="25"/>
        <v>0</v>
      </c>
      <c r="EW24" s="177">
        <f t="shared" si="25"/>
        <v>0</v>
      </c>
      <c r="EX24" s="177">
        <f t="shared" si="25"/>
        <v>0</v>
      </c>
      <c r="EY24" s="177">
        <f t="shared" si="25"/>
        <v>0</v>
      </c>
      <c r="EZ24" s="177">
        <f t="shared" si="25"/>
        <v>0</v>
      </c>
      <c r="FA24" s="177">
        <f t="shared" si="25"/>
        <v>0</v>
      </c>
      <c r="FB24" s="177">
        <f t="shared" si="26"/>
        <v>0</v>
      </c>
      <c r="FC24" s="177">
        <f t="shared" si="26"/>
        <v>0</v>
      </c>
      <c r="FD24" s="177">
        <f t="shared" si="26"/>
        <v>0</v>
      </c>
      <c r="FE24" s="177">
        <f t="shared" si="26"/>
        <v>0</v>
      </c>
      <c r="FF24" s="177">
        <f t="shared" si="26"/>
        <v>0</v>
      </c>
      <c r="FG24" s="177">
        <f t="shared" si="26"/>
        <v>0</v>
      </c>
      <c r="FH24" s="177">
        <f t="shared" si="26"/>
        <v>0</v>
      </c>
      <c r="FI24" s="177">
        <f t="shared" si="26"/>
        <v>0</v>
      </c>
      <c r="FJ24" s="177">
        <f t="shared" si="26"/>
        <v>0</v>
      </c>
      <c r="FK24" s="177">
        <f t="shared" si="26"/>
        <v>0</v>
      </c>
      <c r="FL24" s="177">
        <f t="shared" si="27"/>
        <v>0</v>
      </c>
      <c r="FM24" s="177">
        <f t="shared" si="27"/>
        <v>0</v>
      </c>
      <c r="FN24" s="177">
        <f t="shared" si="27"/>
        <v>0</v>
      </c>
      <c r="FO24" s="177">
        <f t="shared" si="27"/>
        <v>0</v>
      </c>
      <c r="FP24" s="177">
        <f t="shared" si="27"/>
        <v>0</v>
      </c>
      <c r="FQ24" s="177">
        <f t="shared" si="27"/>
        <v>0</v>
      </c>
      <c r="FR24" s="177">
        <f t="shared" si="27"/>
        <v>0</v>
      </c>
      <c r="FS24" s="177">
        <f t="shared" si="27"/>
        <v>0</v>
      </c>
      <c r="FT24" s="177">
        <f t="shared" si="27"/>
        <v>0</v>
      </c>
      <c r="FU24" s="177">
        <f t="shared" si="27"/>
        <v>0</v>
      </c>
      <c r="FV24" s="177">
        <f t="shared" si="27"/>
        <v>0</v>
      </c>
      <c r="FW24" s="177">
        <f t="shared" si="27"/>
        <v>0</v>
      </c>
      <c r="FX24" s="177">
        <f t="shared" si="27"/>
        <v>0</v>
      </c>
      <c r="FY24" s="177">
        <f t="shared" si="27"/>
        <v>0</v>
      </c>
      <c r="FZ24" s="177">
        <f t="shared" si="27"/>
        <v>0</v>
      </c>
      <c r="GA24" s="177"/>
      <c r="GB24" s="229">
        <f t="shared" si="20"/>
        <v>35</v>
      </c>
      <c r="GC24" s="229">
        <f t="shared" si="21"/>
        <v>8</v>
      </c>
      <c r="GD24" s="174">
        <f>SUMIF('One Day 12-04-21 Scots'!$B$11:$B$24,$C24,'One Day 12-04-21 Scots'!$AU$11:$AU$24)</f>
        <v>0</v>
      </c>
      <c r="GE24" s="174">
        <f>SUMIF('One Day 12-04-21 Scots'!$B$11:$B$24,$C24,'One Day 12-04-21 Scots'!$AV$11:$AV$24)</f>
        <v>0</v>
      </c>
      <c r="GF24" s="174">
        <f>SUMIF('One Day 12-04-21 Scots'!$B$11:$B$24,$C24,'One Day 12-04-21 Scots'!$AW$11:$AW$24)</f>
        <v>0</v>
      </c>
      <c r="GG24" s="174">
        <f>SUMIF('One Day 12-04-21 Scots'!$B$11:$B$24,$C24,'One Day 12-04-21 Scots'!$AX$11:$AX$24)</f>
        <v>0</v>
      </c>
      <c r="GH24" s="174">
        <f>SUMIF('One Day 12-04-21 Scots'!$B$11:$B$24,$C24,'One Day 12-04-21 Scots'!$AY$11:$AY$24)</f>
        <v>0</v>
      </c>
      <c r="GI24" s="174">
        <f>SUMIF('One Day 12-04-21 Thistles'!$B$11:$B$25,$C24,'One Day 12-04-21 Thistles'!$AU$11:$AU$25)</f>
        <v>0</v>
      </c>
      <c r="GJ24" s="174">
        <f>SUMIF('One Day 12-04-21 Thistles'!$B$11:$B$25,$C24,'One Day 12-04-21 Thistles'!$AV$11:$AV$25)</f>
        <v>0</v>
      </c>
      <c r="GK24" s="174">
        <f>SUMIF('One Day 12-04-21 Thistles'!$B$11:$B$25,$C24,'One Day 12-04-21 Thistles'!$AW$11:$AW$25)</f>
        <v>0</v>
      </c>
      <c r="GL24" s="174">
        <f>SUMIF('One Day 12-04-21 Thistles'!$B$11:$B$25,$C24,'One Day 12-04-21 Thistles'!$AX$11:$AX$25)</f>
        <v>0</v>
      </c>
      <c r="GM24" s="174">
        <f>SUMIF('One Day 12-04-21 Thistles'!$B$11:$B$25,$C24,'One Day 12-04-21 Thistles'!$AY$11:$AY$25)</f>
        <v>0</v>
      </c>
      <c r="GN24" s="174">
        <f>SUMIF('Chili One Day 2-12-22 Scots'!$B$11:$B$27,$C24,'Chili One Day 2-12-22 Scots'!$AU$11:$AU$27)</f>
        <v>0</v>
      </c>
      <c r="GO24" s="174">
        <f>SUMIF('Chili One Day 2-12-22 Scots'!$B$11:$B$27,$C24,'Chili One Day 2-12-22 Scots'!$AV$11:$AV$27)</f>
        <v>0</v>
      </c>
      <c r="GP24" s="174">
        <f>SUMIF('Chili One Day 2-12-22 Scots'!$B$11:$B$27,$C24,'Chili One Day 2-12-22 Scots'!$AW$11:$AW$27)</f>
        <v>0</v>
      </c>
      <c r="GQ24" s="174">
        <f>SUMIF('Chili One Day 2-12-22 Scots'!$B$11:$B$27,$C24,'Chili One Day 2-12-22 Scots'!$AX$11:$AX$27)</f>
        <v>0</v>
      </c>
      <c r="GR24" s="174">
        <f>SUMIF('Chili One Day 2-12-22 Scots'!$B$11:$B$27,$C24,'Chili One Day 2-12-22 Scots'!$AY$11:$AY$27)</f>
        <v>0</v>
      </c>
      <c r="GS24" s="174">
        <f>SUMIF('Chili One Day 2-12-22 Thistles'!$B$11:$B$27,$C24,'Chili One Day 2-12-22 Thistles'!$AU$11:$AU$27)</f>
        <v>0</v>
      </c>
      <c r="GT24" s="174">
        <f>SUMIF('Chili One Day 2-12-22 Thistles'!$B$11:$B$27,$C24,'Chili One Day 2-12-22 Thistles'!$AV$11:$AV$27)</f>
        <v>0</v>
      </c>
      <c r="GU24" s="174">
        <f>SUMIF('Chili One Day 2-12-22 Thistles'!$B$11:$B$27,$C24,'Chili One Day 2-12-22 Thistles'!$AW$11:$AW$27)</f>
        <v>0</v>
      </c>
      <c r="GV24" s="174">
        <f>SUMIF('Chili One Day 2-12-22 Thistles'!$B$11:$B$27,$C24,'Chili One Day 2-12-22 Thistles'!$AX$11:$AX$27)</f>
        <v>0</v>
      </c>
      <c r="GW24" s="174">
        <f>SUMIF('Chili One Day 2-12-22 Thistles'!$B$11:$B$27,$C24,'Chili One Day 2-12-22 Thistles'!$AY$11:$AY$27)</f>
        <v>0</v>
      </c>
      <c r="GX24" s="174">
        <f>SUMIF('Ironman One Day 3-5-22 FS'!$B$11:$B$26,$C24,'Ironman One Day 3-5-22 FS'!$AU$11:$AU$26)</f>
        <v>3</v>
      </c>
      <c r="GY24" s="174">
        <f>SUMIF('Ironman One Day 3-5-22 FS'!$B$11:$B$26,$C24,'Ironman One Day 3-5-22 FS'!$AV$11:$AV$26)</f>
        <v>0</v>
      </c>
      <c r="GZ24" s="174">
        <f>SUMIF('Ironman One Day 3-5-22 FS'!$B$11:$B$26,$C24,'Ironman One Day 3-5-22 FS'!$AW$11:$AW$26)</f>
        <v>0</v>
      </c>
      <c r="HA24" s="174">
        <f>SUMIF('Ironman One Day 3-5-22 FS'!$B$11:$B$26,$C24,'Ironman One Day 3-5-22 FS'!$AX$11:$AX$26)</f>
        <v>0</v>
      </c>
      <c r="HB24" s="174">
        <f>SUMIF('Ironman One Day 3-5-22 FS'!$B$11:$B$26,$C24,'Ironman One Day 3-5-22 FS'!$AY$11:$AY$26)</f>
        <v>0</v>
      </c>
      <c r="HC24" s="174">
        <f>SUMIF('Ironman One Day 3-5-22 420'!$B$11:$B$26,$C24,'Ironman One Day 3-5-22 420'!$AU$11:$AU$26)</f>
        <v>0</v>
      </c>
      <c r="HD24" s="174">
        <f>SUMIF('Ironman One Day 3-5-22 420'!$B$11:$B$26,$C24,'Ironman One Day 3-5-22 420'!$AV$11:$AV$26)</f>
        <v>0</v>
      </c>
      <c r="HE24" s="174">
        <f>SUMIF('Ironman One Day 3-5-22 420'!$B$11:$B$26,$C24,'Ironman One Day 3-5-22 420'!$AW$11:$AW$26)</f>
        <v>0</v>
      </c>
      <c r="HF24" s="174">
        <f>SUMIF('Ironman One Day 3-5-22 420'!$B$11:$B$26,$C24,'Ironman One Day 3-5-22 420'!$AX$11:$AX$26)</f>
        <v>0</v>
      </c>
      <c r="HG24" s="174">
        <f>SUMIF('Ironman One Day 3-5-22 420'!$B$11:$B$26,$C24,'Ironman One Day 3-5-22 420'!$AY$11:$AY$26)</f>
        <v>0</v>
      </c>
      <c r="HH24" s="174">
        <f>SUMIF('Easter One Day 4-16-22 FS'!$B$11:$B$25,$C24,'Easter One Day 4-16-22 FS'!$AU$11:$AU$25)</f>
        <v>0</v>
      </c>
      <c r="HI24" s="174">
        <f>SUMIF('Easter One Day 4-16-22 FS'!$B$11:$B$25,$C24,'Easter One Day 4-16-22 FS'!$AV$11:$AV$25)</f>
        <v>0</v>
      </c>
      <c r="HJ24" s="174">
        <f>SUMIF('Easter One Day 4-16-22 FS'!$B$11:$B$25,$C24,'Easter One Day 4-16-22 FS'!$AW$11:$AW$25)</f>
        <v>0</v>
      </c>
      <c r="HK24" s="174">
        <f>SUMIF('Easter One Day 4-16-22 FS'!$B$11:$B$25,$C24,'Easter One Day 4-16-22 FS'!$AX$11:$AX$25)</f>
        <v>0</v>
      </c>
      <c r="HL24" s="174">
        <f>SUMIF('Easter One Day 4-16-22 FS'!$B$11:$B$25,$C24,'Easter One Day 4-16-22 FS'!$AY$11:$AY$25)</f>
        <v>0</v>
      </c>
      <c r="HM24" s="174">
        <f>SUMIF('Easter One Day 4-16-22 TH'!$B$11:$B$25,$C24,'Easter One Day 4-16-22 TH'!$AU$11:$AU$25)</f>
        <v>0</v>
      </c>
      <c r="HN24" s="174">
        <f>SUMIF('Easter One Day 4-16-22 TH'!$B$11:$B$25,$C24,'Easter One Day 4-16-22 TH'!$AV$11:$AV$25)</f>
        <v>0</v>
      </c>
      <c r="HO24" s="174">
        <f>SUMIF('Easter One Day 4-16-22 TH'!$B$11:$B$25,$C24,'Easter One Day 4-16-22 TH'!$AW$11:$AW$25)</f>
        <v>0</v>
      </c>
      <c r="HP24" s="174">
        <f>SUMIF('Easter One Day 4-16-22 TH'!$B$11:$B$25,$C24,'Easter One Day 4-16-22 TH'!$AX$11:$AX$25)</f>
        <v>0</v>
      </c>
      <c r="HQ24" s="174">
        <f>SUMIF('Easter One Day 4-16-22 TH'!$B$11:$B$25,$C24,'Easter One Day 4-16-22 TH'!$AY$11:$AY$25)</f>
        <v>0</v>
      </c>
      <c r="HR24" s="174">
        <f>SUMIF('Long Distance Race 5-7-22'!$B$11:$B$25,$C24,'Long Distance Race 5-7-22'!$AU$11:$AU$25)</f>
        <v>0</v>
      </c>
      <c r="HS24" s="174">
        <f>SUMIF('Long Distance Race 5-7-22'!$B$11:$B$18,$C24,'Long Distance Race 5-7-22'!$AV$11:$AV$18)</f>
        <v>0</v>
      </c>
      <c r="HT24" s="174">
        <f>SUMIF('Long Distance Race 5-7-22'!$B$11:$B$18,$C24,'Long Distance Race 5-7-22'!$AW$11:$AW$18)</f>
        <v>0</v>
      </c>
      <c r="HU24" s="174">
        <f>SUMIF('Long Distance Race 5-7-22'!$B$11:$B$18,$C24,'Long Distance Race 5-7-22'!$AX$11:$AX$18)</f>
        <v>0</v>
      </c>
      <c r="HV24" s="174">
        <f>SUMIF('Long Distance Race 5-7-22'!$B$11:$B$18,$C24,'Long Distance Race 5-7-22'!$AY$11:$AY$18)</f>
        <v>0</v>
      </c>
      <c r="HW24" s="174">
        <f>SUMIF('Memorial Day Regatta 5-28-22 Op'!$B$11:$B$25,$C24,'Memorial Day Regatta 5-28-22 Op'!$AU$11:$AU$25)</f>
        <v>0</v>
      </c>
      <c r="HX24" s="174">
        <f>SUMIF('Memorial Day Regatta 5-28-22 Op'!$B$11:$B$18,$C24,'Memorial Day Regatta 5-28-22 Op'!$AV$11:$AV$18)</f>
        <v>0</v>
      </c>
      <c r="HY24" s="174">
        <f>SUMIF('Memorial Day Regatta 5-28-22 Op'!$B$11:$B$18,$C24,'Memorial Day Regatta 5-28-22 Op'!$AW$11:$AW$18)</f>
        <v>0</v>
      </c>
      <c r="HZ24" s="174">
        <f>SUMIF('Memorial Day Regatta 5-28-22 Op'!$B$11:$B$18,$C24,'Memorial Day Regatta 5-28-22 Op'!$AX$11:$AX$18)</f>
        <v>0</v>
      </c>
      <c r="IA24" s="174">
        <f>SUMIF('Memorial Day Regatta 5-28-22 Op'!$B$11:$B$18,$C24,'Memorial Day Regatta 5-28-22 Op'!$AY$11:$AY$18)</f>
        <v>0</v>
      </c>
      <c r="IB24" s="174">
        <f>SUMIF('Caldwell Cup 6-25-22 TH'!$B$11:$B$25,$C24,'Caldwell Cup 6-25-22 TH'!$AU$11:$AU$25)</f>
        <v>0</v>
      </c>
      <c r="IC24" s="174">
        <f>SUMIF('Caldwell Cup 6-25-22 TH'!$B$11:$B$25,$C24,'Caldwell Cup 6-25-22 TH'!$AV$11:$AV$25)</f>
        <v>0</v>
      </c>
      <c r="ID24" s="174">
        <f>SUMIF('Caldwell Cup 6-25-22 TH'!$B$11:$B$25,$C24,'Caldwell Cup 6-25-22 TH'!$AW$11:$AW$25)</f>
        <v>0</v>
      </c>
      <c r="IE24" s="174">
        <f>SUMIF('Caldwell Cup 6-25-22 TH'!$B$11:$B$25,$C24,'Caldwell Cup 6-25-22 TH'!$AX$11:$AX$25)</f>
        <v>0</v>
      </c>
      <c r="IF24" s="174">
        <f>SUMIF('Caldwell Cup 6-25-22 TH'!$B$11:$B$25,$C24,'Caldwell Cup 6-25-22 TH'!$AY$11:$AY$25)</f>
        <v>0</v>
      </c>
      <c r="IG24" s="174">
        <f>SUMIF('Caldwell Cup 6-25-22 FS'!$B$11:$B$21,$C24,'Caldwell Cup 6-25-22 FS'!$AU$11:$AU$21)</f>
        <v>0</v>
      </c>
      <c r="IH24" s="174">
        <f>SUMIF('Caldwell Cup 6-25-22 FS'!$B$11:$B$21,$C24,'Caldwell Cup 6-25-22 FS'!$AV$11:$AV$21)</f>
        <v>0</v>
      </c>
      <c r="II24" s="174">
        <f>SUMIF('Caldwell Cup 6-25-22 FS'!$B$11:$B$21,$C24,'Caldwell Cup 6-25-22 FS'!$AW$11:$AW$21)</f>
        <v>1</v>
      </c>
      <c r="IJ24" s="174">
        <f>SUMIF('Caldwell Cup 6-25-22 FS'!$B$11:$B$21,$C24,'Caldwell Cup 6-25-22 FS'!$AX$11:$AX$21)</f>
        <v>1</v>
      </c>
      <c r="IK24" s="174">
        <f>SUMIF('Caldwell Cup 6-25-22 FS'!$B$11:$B$21,$C24,'Caldwell Cup 6-25-22 FS'!$AY$11:$AY$21)</f>
        <v>0</v>
      </c>
      <c r="IL24" s="174">
        <f>SUMIF('Caldwell Cup 6-25-22 Lasers'!$B$11:$B$23,$C24,'Caldwell Cup 6-25-22 Lasers'!$AU$11:$AU$23)</f>
        <v>0</v>
      </c>
      <c r="IM24" s="174">
        <f>SUMIF('Caldwell Cup 6-25-22 Lasers'!$B$11:$B$23,$C24,'Caldwell Cup 6-25-22 Lasers'!$AV$11:$AV$23)</f>
        <v>0</v>
      </c>
      <c r="IN24" s="174">
        <f>SUMIF('Caldwell Cup 6-25-22 Lasers'!$B$11:$B$23,$C24,'Caldwell Cup 6-25-22 Lasers'!$AW$11:$AW$23)</f>
        <v>0</v>
      </c>
      <c r="IO24" s="174">
        <f>SUMIF('Caldwell Cup 6-25-22 Lasers'!$B$11:$B$23,$C24,'Caldwell Cup 6-25-22 Lasers'!$AX$11:$AX$23)</f>
        <v>0</v>
      </c>
      <c r="IP24" s="174">
        <f>SUMIF('Caldwell Cup 6-25-22 Lasers'!$B$11:$B$23,$C24,'Caldwell Cup 6-25-22 Lasers'!$AY$11:$AY$23)</f>
        <v>0</v>
      </c>
      <c r="IQ24" s="174">
        <f>SUMIF('Labor Day Regatta 9-3-22 FS'!$B$11:$B$30,$C24,'Labor Day Regatta 9-3-22 FS'!$AU$11:$AU$30)</f>
        <v>0</v>
      </c>
      <c r="IR24" s="174">
        <f>SUMIF('Labor Day Regatta 9-3-22 FS'!$B$11:$B$30,$C24,'Labor Day Regatta 9-3-22 FS'!$AV$11:$AV$30)</f>
        <v>0</v>
      </c>
      <c r="IS24" s="174">
        <f>SUMIF('Labor Day Regatta 9-3-22 FS'!$B$11:$B$30,$C24,'Labor Day Regatta 9-3-22 FS'!$AW$11:$AW$30)</f>
        <v>0</v>
      </c>
      <c r="IT24" s="174">
        <f>SUMIF('Labor Day Regatta 9-3-22 FS'!$B$11:$B$30,$C24,'Labor Day Regatta 9-3-22 FS'!$AX$11:$AX$30)</f>
        <v>0</v>
      </c>
      <c r="IU24" s="174">
        <f>SUMIF('Labor Day Regatta 9-3-22 FS'!$B$11:$B$30,$C24,'Labor Day Regatta 9-3-22 FS'!$AY$11:$AY$30)</f>
        <v>0</v>
      </c>
      <c r="IV24" s="174">
        <f>SUMIF('2022-09-17 Leukemia Cup FS'!$B$11:$B$26,$C24,'2022-09-17 Leukemia Cup FS'!$AU$11:$AU$26)</f>
        <v>0</v>
      </c>
      <c r="IW24" s="174">
        <f>SUMIF('2022-09-17 Leukemia Cup FS'!$B$11:$B$26,$C24,'2022-09-17 Leukemia Cup FS'!$AV$11:$AV$26)</f>
        <v>0</v>
      </c>
      <c r="IX24" s="174">
        <f>SUMIF('2022-09-17 Leukemia Cup FS'!$B$11:$B$26,$C24,'2022-09-17 Leukemia Cup FS'!$AW$11:$AW$26)</f>
        <v>0</v>
      </c>
      <c r="IY24" s="174">
        <f>SUMIF('2022-09-17 Leukemia Cup FS'!$B$11:$B$26,$C24,'2022-09-17 Leukemia Cup FS'!$AX$11:$AX$26)</f>
        <v>0</v>
      </c>
      <c r="IZ24" s="174">
        <f>SUMIF('2022-09-17 Leukemia Cup FS'!$B$11:$B$26,$C24,'2022-09-17 Leukemia Cup FS'!$AY$11:$AY$26)</f>
        <v>0</v>
      </c>
      <c r="JA24" s="174">
        <f>SUMIF('2022-09-17 Leukemia Cup TH'!$B$11:$B$28,$C24,'2022-09-17 Leukemia Cup TH'!$AU$11:$AU$28)</f>
        <v>0</v>
      </c>
      <c r="JB24" s="174">
        <f>SUMIF('2022-09-17 Leukemia Cup TH'!$B$11:$B$28,$C24,'2022-09-17 Leukemia Cup TH'!$AV$11:$AV$28)</f>
        <v>0</v>
      </c>
      <c r="JC24" s="174">
        <f>SUMIF('2022-09-17 Leukemia Cup TH'!$B$11:$B$28,$C24,'2022-09-17 Leukemia Cup TH'!$AW$11:$AW$28)</f>
        <v>0</v>
      </c>
      <c r="JD24" s="174">
        <f>SUMIF('2022-09-17 Leukemia Cup TH'!$B$11:$B$28,$C24,'2022-09-17 Leukemia Cup TH'!$AX$11:$AX$28)</f>
        <v>0</v>
      </c>
      <c r="JE24" s="174">
        <f>SUMIF('2022-09-17 Leukemia Cup TH'!$B$11:$B$28,$C24,'2022-09-17 Leukemia Cup TH'!$AY$11:$AY$28)</f>
        <v>0</v>
      </c>
      <c r="JF24" s="174">
        <f>SUMIF('Smith-Berry LDR 9-24-22'!$B$11:$B$30,$C24,'Smith-Berry LDR 9-24-22'!$AU$11:$AU$30)</f>
        <v>0</v>
      </c>
      <c r="JG24" s="174">
        <f>SUMIF('Smith-Berry LDR 9-24-22'!$B$11:$B$30,$C24,'Smith-Berry LDR 9-24-22'!$AV$11:$AV$30)</f>
        <v>0</v>
      </c>
      <c r="JH24" s="174">
        <f>SUMIF('Smith-Berry LDR 9-24-22'!$B$11:$B$30,$C24,'Smith-Berry LDR 9-24-22'!$AW$11:$AW$30)</f>
        <v>0</v>
      </c>
      <c r="JI24" s="174">
        <f>SUMIF('Smith-Berry LDR 9-24-22'!$B$11:$B$30,$C24,'Smith-Berry LDR 9-24-22'!$AX$11:$AX$30)</f>
        <v>0</v>
      </c>
      <c r="JJ24" s="174">
        <f>SUMIF('Smith-Berry LDR 9-24-22'!$B$11:$B$30,$C24,'Smith-Berry LDR 9-24-22'!$AY$11:$AY$30)</f>
        <v>0</v>
      </c>
      <c r="JK24" s="174">
        <f>SUMIF('Great Scot 10-1-22 Cham'!$B$11:$B$38,$C24,'Great Scot 10-1-22 Cham'!$AU$11:$AU$38)</f>
        <v>0</v>
      </c>
      <c r="JL24" s="174">
        <f>SUMIF('Great Scot 10-1-22 Cham'!$B$11:$B$38,$C24,'Great Scot 10-1-22 Cham'!$AV$11:$AV$38)</f>
        <v>0</v>
      </c>
      <c r="JM24" s="174">
        <f>SUMIF('Great Scot 10-1-22 Cham'!$B$11:$B$38,$C24,'Great Scot 10-1-22 Cham'!$AW$11:$AW$38)</f>
        <v>0</v>
      </c>
      <c r="JN24" s="174">
        <f>SUMIF('Great Scot 10-1-22 Cham'!$B$11:$B$38,$C24,'Great Scot 10-1-22 Cham'!$AX$11:$AX$38)</f>
        <v>0</v>
      </c>
      <c r="JO24" s="174">
        <f>SUMIF('Great Scot 10-1-22 Cham'!$B$11:$B$38,$C24,'Great Scot 10-1-22 Cham'!$AY$11:$AY$38)</f>
        <v>0</v>
      </c>
      <c r="JP24" s="174">
        <f>SUMIF('Great Scot 10-1-22 Chal'!$B$11:$B$28,$C24,'Great Scot 10-1-22 Chal'!$AU$11:$AU$28)</f>
        <v>6</v>
      </c>
      <c r="JQ24" s="174">
        <f>SUMIF('Great Scot 10-1-22 Chal'!$B$11:$B$28,$C24,'Great Scot 10-1-22 Chal'!$AV$11:$AV$28)</f>
        <v>7</v>
      </c>
      <c r="JR24" s="174">
        <f>SUMIF('Great Scot 10-1-22 Chal'!$B$11:$B$28,$C24,'Great Scot 10-1-22 Chal'!$AW$11:$AW$28)</f>
        <v>5</v>
      </c>
      <c r="JS24" s="174">
        <f>SUMIF('Great Scot 10-1-22 Chal'!$B$11:$B$28,$C24,'Great Scot 10-1-22 Chal'!$AX$11:$AX$28)</f>
        <v>7</v>
      </c>
      <c r="JT24" s="174">
        <f>SUMIF('Great Scot 10-1-22 Chal'!$B$11:$B$28,$C24,'Great Scot 10-1-22 Chal'!$AY$11:$AY$28)</f>
        <v>5</v>
      </c>
      <c r="JU24" s="174">
        <f>SUMIF('Great Pumpkin Regatta 10-15-22'!$B$11:$B$54,$C24,'Great Pumpkin Regatta 10-15-22'!$AU$11:$AU$54)</f>
        <v>0</v>
      </c>
      <c r="JV24" s="174">
        <f>SUMIF('Great Pumpkin Regatta 10-15-22'!$B$11:$B$54,$C24,'Great Pumpkin Regatta 10-15-22'!$AV$11:$AV$54)</f>
        <v>0</v>
      </c>
      <c r="JW24" s="174">
        <f>SUMIF('Great Pumpkin Regatta 10-15-22'!$B$11:$B$54,$C24,'Great Pumpkin Regatta 10-15-22'!$AW$11:$AW$54)</f>
        <v>0</v>
      </c>
      <c r="JX24" s="174">
        <f>SUMIF('Great Pumpkin Regatta 10-15-22'!$B$11:$B$54,$C24,'Great Pumpkin Regatta 10-15-22'!$AX$11:$AX$54)</f>
        <v>0</v>
      </c>
      <c r="JY24" s="174">
        <f>SUMIF('Great Pumpkin Regatta 10-15-22'!$B$11:$B$54,$C24,'Great Pumpkin Regatta 10-15-22'!$AY$11:$AY$54)</f>
        <v>0</v>
      </c>
      <c r="JZ24" s="174">
        <f>SUMIF('One Day Regatta 10-29-22 FS'!$B$11:$B$19,$C24,'One Day Regatta 10-29-22 FS'!$AU$11:$AU$19)</f>
        <v>0</v>
      </c>
      <c r="KA24" s="174">
        <f>SUMIF('One Day Regatta 10-29-22 FS'!$B$11:$B$19,$C24,'One Day Regatta 10-29-22 FS'!$AV$11:$AV$19)</f>
        <v>0</v>
      </c>
      <c r="KB24" s="174">
        <f>SUMIF('One Day Regatta 10-29-22 FS'!$B$11:$B$19,$C24,'One Day Regatta 10-29-22 FS'!$AW$11:$AW$19)</f>
        <v>0</v>
      </c>
      <c r="KC24" s="174">
        <f>SUMIF('One Day Regatta 10-29-22 FS'!$B$11:$B$19,$C24,'One Day Regatta 10-29-22 FS'!$AX$11:$AX$19)</f>
        <v>0</v>
      </c>
      <c r="KD24" s="174">
        <f>SUMIF('One Day Regatta 10-29-22 FS'!$B$11:$B$19,$C24,'One Day Regatta 10-29-22 FS'!$AY$11:$AY$19)</f>
        <v>0</v>
      </c>
    </row>
    <row r="25" spans="1:290" ht="15" customHeight="1" x14ac:dyDescent="0.2">
      <c r="A25" s="400" t="s">
        <v>1369</v>
      </c>
      <c r="B25" s="134">
        <f t="shared" si="8"/>
        <v>20</v>
      </c>
      <c r="C25" s="170" t="s">
        <v>265</v>
      </c>
      <c r="D25" s="171">
        <f t="shared" si="9"/>
        <v>5</v>
      </c>
      <c r="E25" s="172">
        <f t="shared" si="10"/>
        <v>19</v>
      </c>
      <c r="F25" s="171">
        <f t="shared" si="11"/>
        <v>19</v>
      </c>
      <c r="G25" s="171">
        <v>0</v>
      </c>
      <c r="H25" s="171">
        <f t="shared" si="12"/>
        <v>19</v>
      </c>
      <c r="I25" s="173">
        <f t="shared" si="13"/>
        <v>3.7999999999999999E-2</v>
      </c>
      <c r="J25" s="173"/>
      <c r="K25" s="174">
        <f>SUMIF('Saturday Race 11-06-21'!$B$11:$B$21,$C25,'Saturday Race 11-06-21'!$AU$11:$AU$21)</f>
        <v>0</v>
      </c>
      <c r="L25" s="174">
        <f>SUMIF('Saturday Race 11-06-21'!$B$11:$B$21,$C25,'Saturday Race 11-06-21'!$AV$11:$AV$21)</f>
        <v>2</v>
      </c>
      <c r="M25" s="174">
        <f>SUMIF('Saturday Race 11-06-21'!$B$11:$B$21,$C25,'Saturday Race 11-06-21'!$AW$11:$AW$21)</f>
        <v>5</v>
      </c>
      <c r="N25" s="174">
        <f>SUMIF('Saturday Race 11-06-21'!$B$11:$B$21,$C25,'Saturday Race 11-06-21'!$AX$11:$AX$21)</f>
        <v>6</v>
      </c>
      <c r="O25" s="174">
        <f>SUMIF('Saturday Race 11-06-21'!$B$11:$B$21,$C25,'Saturday Race 11-06-21'!$AY$11:$AY$21)</f>
        <v>4</v>
      </c>
      <c r="P25" s="174">
        <f>SUMIF('Saturday Race 11-20-21'!$B$11:$B$20,$C25,'Saturday Race 11-20-21'!$AU$11:$AU$20)</f>
        <v>0</v>
      </c>
      <c r="Q25" s="174">
        <f>SUMIF('Saturday Race 11-20-21'!$B$11:$B$20,$C25,'Saturday Race 11-20-21'!$AV$11:$AV$20)</f>
        <v>0</v>
      </c>
      <c r="R25" s="174">
        <f>SUMIF('Saturday Race 11-20-21'!$B$11:$B$20,$C25,'Saturday Race 11-20-21'!$AW$11:$AW$20)</f>
        <v>0</v>
      </c>
      <c r="S25" s="174">
        <f>SUMIF('Saturday Race 11-20-21'!$B$11:$B$20,$C25,'Saturday Race 11-20-21'!$AX$11:$AX$20)</f>
        <v>0</v>
      </c>
      <c r="T25" s="174">
        <f>SUMIF('Saturday Race 11-20-21'!$B$11:$B$20,$C25,'Saturday Race 11-20-21'!$AY$11:$AY$20)</f>
        <v>0</v>
      </c>
      <c r="U25" s="174">
        <f>SUMIF('Saturday Race 1-08-22'!$B$11:$B$20,$C25,'Saturday Race 1-08-22'!$AU$11:$AU$20)</f>
        <v>0</v>
      </c>
      <c r="V25" s="174">
        <f>SUMIF('Saturday Race 1-08-22'!$B$11:$B$20,$C25,'Saturday Race 1-08-22'!$AV$11:$AV$20)</f>
        <v>0</v>
      </c>
      <c r="W25" s="174">
        <f>SUMIF('Saturday Race 1-08-22'!$B$11:$B$20,$C25,'Saturday Race 1-08-22'!$AW$11:$AW$20)</f>
        <v>0</v>
      </c>
      <c r="X25" s="174">
        <f>SUMIF('Saturday Race 1-08-22'!$B$11:$B$20,$C25,'Saturday Race 1-08-22'!$AX$11:$AX$20)</f>
        <v>0</v>
      </c>
      <c r="Y25" s="174">
        <f>SUMIF('Saturday Race 1-08-22'!$B$11:$B$20,$C25,'Saturday Race 1-08-22'!$AY$11:$AY$20)</f>
        <v>0</v>
      </c>
      <c r="Z25" s="174">
        <f>SUMIF('Saturday Race 1-22-22'!$B$11:$B$20,$C25,'Saturday Race 1-22-22'!$AU$11:$AU$20)</f>
        <v>0</v>
      </c>
      <c r="AA25" s="174">
        <f>SUMIF('Saturday Race 1-22-22'!$B$11:$B$20,$C25,'Saturday Race 1-22-22'!$AV$11:$AV$20)</f>
        <v>0</v>
      </c>
      <c r="AB25" s="174">
        <f>SUMIF('Saturday Race 1-22-22'!$B$11:$B$20,$C25,'Saturday Race 1-22-22'!$AW$11:$AW$20)</f>
        <v>0</v>
      </c>
      <c r="AC25" s="174">
        <f>SUMIF('Saturday Race 1-22-22'!$B$11:$B$20,$C25,'Saturday Race 1-22-22'!$AX$11:$AX$20)</f>
        <v>0</v>
      </c>
      <c r="AD25" s="174">
        <f>SUMIF('Saturday Race 1-22-22'!$B$11:$B$20,$C25,'Saturday Race 1-22-22'!$AY$11:$AY$20)</f>
        <v>0</v>
      </c>
      <c r="AE25" s="174">
        <f>SUMIF('Sunday Race 2-6-22'!$B$11:$B$20,$C25,'Sunday Race 2-6-22'!$AU$11:$AU$20)</f>
        <v>0</v>
      </c>
      <c r="AF25" s="174">
        <f>SUMIF('Sunday Race 2-6-22'!$B$11:$B$20,$C25,'Sunday Race 2-6-22'!$AV$11:$AV$20)</f>
        <v>0</v>
      </c>
      <c r="AG25" s="174">
        <f>SUMIF('Sunday Race 2-6-22'!$B$11:$B$20,$C25,'Sunday Race 2-6-22'!$AW$11:$AW$20)</f>
        <v>0</v>
      </c>
      <c r="AH25" s="174">
        <f>SUMIF('Sunday Race 2-6-22'!$B$11:$B$20,$C25,'Sunday Race 2-6-22'!$AX$11:$AX$20)</f>
        <v>0</v>
      </c>
      <c r="AI25" s="174">
        <f>SUMIF('Sunday Race 2-6-22'!$B$11:$B$20,$C25,'Sunday Race 2-6-22'!$AY$11:$AY$20)</f>
        <v>0</v>
      </c>
      <c r="AJ25" s="174">
        <f>SUMIF('Sunday Race 2-20-22'!$B$11:$B$26,$C25,'Sunday Race 2-20-22'!$AU$11:$AU$26)</f>
        <v>0</v>
      </c>
      <c r="AK25" s="174">
        <f>SUMIF('Sunday Race 2-20-22'!$B$11:$B$26,$C25,'Sunday Race 2-20-22'!$AV$11:$AV$26)</f>
        <v>0</v>
      </c>
      <c r="AL25" s="174">
        <f>SUMIF('Sunday Race 2-20-22'!$B$11:$B$26,$C25,'Sunday Race 2-20-22'!$AW$11:$AW$26)</f>
        <v>0</v>
      </c>
      <c r="AM25" s="174">
        <f>SUMIF('Sunday Race 2-20-22'!$B$11:$B$26,$C25,'Sunday Race 2-20-22'!$AX$11:$AX$26)</f>
        <v>0</v>
      </c>
      <c r="AN25" s="174">
        <f>SUMIF('Sunday Race 2-20-22'!$B$11:$B$26,$C25,'Sunday Race 2-20-22'!$AY$11:$AY$26)</f>
        <v>0</v>
      </c>
      <c r="AO25" s="174">
        <f>SUMIF('Sunday Race 2-27-22'!$B$11:$B$20,$C25,'Sunday Race 2-27-22'!$AU$11:$AU$20)</f>
        <v>0</v>
      </c>
      <c r="AP25" s="174">
        <f>SUMIF('Sunday Race 2-27-22'!$B$11:$B$20,$C25,'Sunday Race 2-27-22'!$AV$11:$AV$20)</f>
        <v>0</v>
      </c>
      <c r="AQ25" s="174">
        <f>SUMIF('Sunday Race 2-27-22'!$B$11:$B$20,$C25,'Sunday Race 2-27-22'!$AW$11:$AW$20)</f>
        <v>0</v>
      </c>
      <c r="AR25" s="174">
        <f>SUMIF('Sunday Race 2-27-22'!$B$11:$B$20,$C25,'Sunday Race 2-27-22'!$AX$11:$AX$20)</f>
        <v>0</v>
      </c>
      <c r="AS25" s="174">
        <f>SUMIF('Sunday Race 2-27-22'!$B$11:$B$20,$C25,'Sunday Race 2-27-22'!$AY$11:$AY$20)</f>
        <v>0</v>
      </c>
      <c r="AT25" s="174">
        <f>SUMIF('Sunday Race 3-13-22'!$B$11:$B$25,$C25,'Sunday Race 3-13-22'!$AU$11:$AU$25)</f>
        <v>2</v>
      </c>
      <c r="AU25" s="174">
        <f>SUMIF('Sunday Race 3-13-22'!$B$11:$B$25,$C25,'Sunday Race 3-13-22'!$AV$11:$AV$25)</f>
        <v>0</v>
      </c>
      <c r="AV25" s="174">
        <f>SUMIF('Sunday Race 3-13-22'!$B$11:$B$25,$C25,'Sunday Race 3-13-22'!$AW$11:$AW$25)</f>
        <v>0</v>
      </c>
      <c r="AW25" s="174">
        <f>SUMIF('Sunday Race 3-13-22'!$B$11:$B$25,$C25,'Sunday Race 3-13-22'!$AX$11:$AX$25)</f>
        <v>0</v>
      </c>
      <c r="AX25" s="174">
        <f>SUMIF('Sunday Race 3-13-22'!$B$11:$B$25,$C25,'Sunday Race 3-13-22'!$AY$11:$AY$25)</f>
        <v>0</v>
      </c>
      <c r="AY25" s="174">
        <f>SUMIF('Saturday Race 3-19-22'!$B$11:$B$15,$C25,'Saturday Race 3-19-22'!$AU$11:$AU$15)</f>
        <v>0</v>
      </c>
      <c r="AZ25" s="174">
        <f>SUMIF('Saturday Race 3-19-22'!$B$11:$B$15,$C25,'Saturday Race 3-19-22'!$AV$11:$AV$15)</f>
        <v>0</v>
      </c>
      <c r="BA25" s="174">
        <f>SUMIF('Saturday Race 3-19-22'!$B$11:$B$15,$C25,'Saturday Race 3-19-22'!$AW$11:$AW$15)</f>
        <v>0</v>
      </c>
      <c r="BB25" s="174">
        <f>SUMIF('Saturday Race 3-19-22'!$B$11:$B$15,$C25,'Saturday Race 3-19-22'!$AX$11:$AX$15)</f>
        <v>0</v>
      </c>
      <c r="BC25" s="174">
        <f>SUMIF('Saturday Race 3-19-22'!$B$11:$B$15,$C25,'Saturday Race 3-19-22'!$AY$11:$AY$15)</f>
        <v>0</v>
      </c>
      <c r="BD25" s="174">
        <f>SUMIF('Sunday Races 4-10-22'!$B$11:$B$26,$C25,'Sunday Races 4-10-22'!$AU$11:$AU$26)</f>
        <v>0</v>
      </c>
      <c r="BE25" s="174">
        <f>SUMIF('Sunday Races 4-10-22'!$B$11:$B$26,$C25,'Sunday Races 4-10-22'!$AV$11:$AV$26)</f>
        <v>0</v>
      </c>
      <c r="BF25" s="174">
        <f>SUMIF('Sunday Races 4-10-22'!$B$11:$B$26,$C25,'Sunday Races 4-10-22'!$AW$11:$AW$26)</f>
        <v>0</v>
      </c>
      <c r="BG25" s="174">
        <f>SUMIF('Sunday Races 4-10-22'!$B$11:$B$26,$C25,'Sunday Races 4-10-22'!$AX$11:$AX$26)</f>
        <v>0</v>
      </c>
      <c r="BH25" s="174">
        <f>SUMIF('Sunday Races 4-10-22'!$B$11:$B$26,$C25,'Sunday Races 4-10-22'!$AY$11:$AY$26)</f>
        <v>0</v>
      </c>
      <c r="BI25" s="174">
        <f>SUMIF('Sunday Races 5-1-22'!$B$11:$B$28,$C25,'Sunday Races 5-1-22'!$AU$11:$AU$28)</f>
        <v>0</v>
      </c>
      <c r="BJ25" s="174">
        <f>SUMIF('Sunday Races 5-1-22'!$B$11:$B$28,$C25,'Sunday Races 5-1-22'!$AV$11:$AV$28)</f>
        <v>0</v>
      </c>
      <c r="BK25" s="174">
        <f>SUMIF('Sunday Races 5-1-22'!$B$11:$B$28,$C25,'Sunday Races 5-1-22'!$AW$11:$AW$28)</f>
        <v>0</v>
      </c>
      <c r="BL25" s="174">
        <f>SUMIF('Sunday Races 5-1-22'!$B$11:$B$28,$C25,'Sunday Races 5-1-22'!$AX$11:$AX$28)</f>
        <v>0</v>
      </c>
      <c r="BM25" s="174">
        <f>SUMIF('Sunday Races 5-1-22'!$B$11:$B$28,$C25,'Sunday Races 5-1-22'!$AY$11:$AY$28)</f>
        <v>0</v>
      </c>
      <c r="BN25" s="174">
        <f>SUMIF('Sunday Races 6-5-22'!$B$11:$B$28,$C25,'Sunday Races 6-5-22'!$AU$11:$AU$28)</f>
        <v>0</v>
      </c>
      <c r="BO25" s="174">
        <f>SUMIF('Sunday Races 6-5-22'!$B$11:$B$28,$C25,'Sunday Races 6-5-22'!$AV$11:$AV$28)</f>
        <v>0</v>
      </c>
      <c r="BP25" s="174">
        <f>SUMIF('Sunday Races 6-5-22'!$B$11:$B$28,$C25,'Sunday Races 6-5-22'!$AW$11:$AW$28)</f>
        <v>0</v>
      </c>
      <c r="BQ25" s="174">
        <f>SUMIF('Sunday Races 6-5-22'!$B$11:$B$28,$C25,'Sunday Races 6-5-22'!$AX$11:$AX$28)</f>
        <v>0</v>
      </c>
      <c r="BR25" s="174">
        <f>SUMIF('Sunday Races 6-5-22'!$B$11:$B$28,$C25,'Sunday Races 6-5-22'!$AY$11:$AY$28)</f>
        <v>0</v>
      </c>
      <c r="BS25" s="174">
        <f>SUMIF('Sunday Races 6-12-22'!$B$11:$B$24,$C25,'Sunday Races 6-12-22'!$AU$11:$AU$24)</f>
        <v>0</v>
      </c>
      <c r="BT25" s="174">
        <f>SUMIF('Sunday Races 6-12-22'!$B$11:$B$24,$C25,'Sunday Races 6-12-22'!$AV$11:$AV$24)</f>
        <v>0</v>
      </c>
      <c r="BU25" s="174">
        <f>SUMIF('Sunday Races 6-12-22'!$B$11:$B$24,$C25,'Sunday Races 6-12-22'!$AW$11:$AW$24)</f>
        <v>0</v>
      </c>
      <c r="BV25" s="174">
        <f>SUMIF('Sunday Races 6-12-22'!$B$11:$B$24,$C25,'Sunday Races 6-12-22'!$AX$11:$AX$24)</f>
        <v>0</v>
      </c>
      <c r="BW25" s="174">
        <f>SUMIF('Sunday Races 6-12-22'!$B$11:$B$24,$C25,'Sunday Races 6-12-22'!$AY$11:$AY$24)</f>
        <v>0</v>
      </c>
      <c r="BX25" s="174">
        <f>SUMIF('Saturday Races 6-18-22'!$B$11:$B$24,$C25,'Saturday Races 6-18-22'!$AU$11:$AU$24)</f>
        <v>0</v>
      </c>
      <c r="BY25" s="174">
        <f>SUMIF('Saturday Races 6-18-22'!$B$11:$B$24,$C25,'Saturday Races 6-18-22'!$AV$11:$AV$24)</f>
        <v>0</v>
      </c>
      <c r="BZ25" s="174">
        <f>SUMIF('Saturday Races 6-18-22'!$B$11:$B$24,$C25,'Saturday Races 6-18-22'!$AW$11:$AW$24)</f>
        <v>0</v>
      </c>
      <c r="CA25" s="174">
        <f>SUMIF('Saturday Races 6-18-22'!$B$11:$B$24,$C25,'Saturday Races 6-18-22'!$AX$11:$AX$24)</f>
        <v>0</v>
      </c>
      <c r="CB25" s="174">
        <f>SUMIF('Saturday Races 6-18-22'!$B$11:$B$24,$C25,'Saturday Races 6-18-22'!$AY$11:$AY$24)</f>
        <v>0</v>
      </c>
      <c r="CC25" s="174">
        <f>SUMIF('Sunday Races 7-3-22'!$B$11:$B$26,$C25,'Sunday Races 7-3-22'!$AU$11:$AU$26)</f>
        <v>0</v>
      </c>
      <c r="CD25" s="174">
        <f>SUMIF('Sunday Races 7-3-22'!$B$11:$B$26,$C25,'Sunday Races 7-3-22'!$AV$11:$AV$26)</f>
        <v>0</v>
      </c>
      <c r="CE25" s="174">
        <f>SUMIF('Sunday Races 7-3-22'!$B$11:$B$26,$C25,'Sunday Races 7-3-22'!$AW$11:$AW$26)</f>
        <v>0</v>
      </c>
      <c r="CF25" s="174">
        <f>SUMIF('Sunday Races 7-3-22'!$B$11:$B$26,$C25,'Sunday Races 7-3-22'!$AX$11:$AX$26)</f>
        <v>0</v>
      </c>
      <c r="CG25" s="174">
        <f>SUMIF('Sunday Races 7-3-22'!$B$11:$B$26,$C25,'Sunday Races 7-3-22'!$AY$11:$AY$26)</f>
        <v>0</v>
      </c>
      <c r="CH25" s="174">
        <f>SUMIF('Sunday Races 7-31-22'!$B$11:$B$26,$C25,'Sunday Races 7-31-22'!$AU$11:$AU$26)</f>
        <v>0</v>
      </c>
      <c r="CI25" s="174">
        <f>SUMIF('Sunday Races 7-31-22'!$B$11:$B$26,$C25,'Sunday Races 7-31-22'!$AV$11:$AV$26)</f>
        <v>0</v>
      </c>
      <c r="CJ25" s="174">
        <f>SUMIF('Sunday Races 7-31-22'!$B$11:$B$26,$C25,'Sunday Races 7-31-22'!$AW$11:$AW$26)</f>
        <v>0</v>
      </c>
      <c r="CK25" s="174">
        <f>SUMIF('Sunday Races 7-31-22'!$B$11:$B$26,$C25,'Sunday Races 7-31-22'!$AX$11:$AX$26)</f>
        <v>0</v>
      </c>
      <c r="CL25" s="174">
        <f>SUMIF('Sunday Races 7-31-22'!$B$11:$B$26,$C25,'Sunday Races 7-31-22'!$AY$11:$AY$26)</f>
        <v>0</v>
      </c>
      <c r="CM25" s="174">
        <f>SUMIF('Sunday Races 8-14-22'!$B$11:$B$26,$C25,'Sunday Races 8-14-22'!$AU$11:$AU$26)</f>
        <v>0</v>
      </c>
      <c r="CN25" s="174">
        <f>SUMIF('Sunday Races 8-14-22'!$B$11:$B$26,$C25,'Sunday Races 8-14-22'!$AV$11:$AV$26)</f>
        <v>0</v>
      </c>
      <c r="CO25" s="174">
        <f>SUMIF('Sunday Races 8-14-22'!$B$11:$B$26,$C25,'Sunday Races 8-14-22'!$AW$11:$AW$26)</f>
        <v>0</v>
      </c>
      <c r="CP25" s="174">
        <f>SUMIF('Sunday Races 8-14-22'!$B$11:$B$26,$C25,'Sunday Races 8-14-22'!$AX$11:$AX$26)</f>
        <v>0</v>
      </c>
      <c r="CQ25" s="174">
        <f>SUMIF('Sunday Races 8-14-22'!$B$11:$B$26,$C25,'Sunday Races 8-14-22'!$AY$11:$AY$26)</f>
        <v>0</v>
      </c>
      <c r="CR25" s="174">
        <f>SUMIF('Saturday Races 8-20-22'!$B$11:$B$26,$C25,'Saturday Races 8-20-22'!$AU$11:$AU$26)</f>
        <v>0</v>
      </c>
      <c r="CS25" s="174">
        <f>SUMIF('Saturday Races 8-20-22'!$B$11:$B$26,$C25,'Saturday Races 8-20-22'!$AV$11:$AV$26)</f>
        <v>0</v>
      </c>
      <c r="CT25" s="174">
        <f>SUMIF('Saturday Races 8-20-22'!$B$11:$B$26,$C25,'Saturday Races 8-20-22'!$AW$11:$AW$26)</f>
        <v>0</v>
      </c>
      <c r="CU25" s="174">
        <f>SUMIF('Saturday Races 8-20-22'!$B$11:$B$26,$C25,'Saturday Races 8-20-22'!$AX$11:$AX$26)</f>
        <v>0</v>
      </c>
      <c r="CV25" s="174">
        <f>SUMIF('Saturday Races 8-20-22'!$B$11:$B$26,$C25,'Saturday Races 8-20-22'!$AY$11:$AY$26)</f>
        <v>0</v>
      </c>
      <c r="CW25" s="174">
        <f>SUMIF('Sunday Races 9-11-22'!$B$11:$B$20,$C25,'Sunday Races 9-11-22'!$AU$11:$AU$20)</f>
        <v>0</v>
      </c>
      <c r="CX25" s="174">
        <f>SUMIF('Sunday Races 9-11-22'!$B$11:$B$20,$C25,'Sunday Races 9-11-22'!$AV$11:$AV$20)</f>
        <v>0</v>
      </c>
      <c r="CY25" s="174">
        <f>SUMIF('Sunday Races 9-11-22'!$B$11:$B$20,$C25,'Sunday Races 9-11-22'!$AW$11:$AW$20)</f>
        <v>0</v>
      </c>
      <c r="CZ25" s="174">
        <f>SUMIF('Sunday Races 9-11-22'!$B$11:$B$20,$C25,'Sunday Races 9-11-22'!$AX$11:$AX$20)</f>
        <v>0</v>
      </c>
      <c r="DA25" s="174">
        <f>SUMIF('Sunday Races 9-11-22'!$B$11:$B$20,$C25,'Sunday Races 9-11-22'!$AY$11:$AY$20)</f>
        <v>0</v>
      </c>
      <c r="DB25" s="174">
        <f>SUMIF('Sunday Races 10-9-22'!$B$11:$B$21,$C25,'Sunday Races 10-9-22'!$AU$11:$AU$21)</f>
        <v>0</v>
      </c>
      <c r="DC25" s="174">
        <f>SUMIF('Sunday Races 10-9-22'!$B$11:$B$21,$C25,'Sunday Races 10-9-22'!$AV$11:$AV$21)</f>
        <v>0</v>
      </c>
      <c r="DD25" s="174">
        <f>SUMIF('Sunday Races 10-9-22'!$B$11:$B$21,$C25,'Sunday Races 10-9-22'!$AW$11:$AW$21)</f>
        <v>0</v>
      </c>
      <c r="DE25" s="174">
        <f>SUMIF('Sunday Races 10-9-22'!$B$11:$B$21,$C25,'Sunday Races 10-9-22'!$AX$11:$AX$21)</f>
        <v>0</v>
      </c>
      <c r="DF25" s="174">
        <f>SUMIF('Sunday Races 10-9-22'!$B$11:$B$21,$C25,'Sunday Races 10-9-22'!$AY$11:$AY$21)</f>
        <v>0</v>
      </c>
      <c r="DG25" s="174">
        <f>SUMIF('Sunday Races 10-23-22'!$B$11:$B$22,$C25,'Sunday Races 10-23-22'!$AU$11:$AU$22)</f>
        <v>0</v>
      </c>
      <c r="DH25" s="174">
        <f>SUMIF('Sunday Races 10-23-22'!$B$11:$B$22,$C25,'Sunday Races 10-23-22'!$AV$11:$AV$22)</f>
        <v>0</v>
      </c>
      <c r="DI25" s="174">
        <f>SUMIF('Sunday Races 10-23-22'!$B$11:$B$22,$C25,'Sunday Races 10-23-22'!$AW$11:$AW$22)</f>
        <v>0</v>
      </c>
      <c r="DJ25" s="174">
        <f>SUMIF('Sunday Races 10-23-22'!$B$11:$B$22,$C25,'Sunday Races 10-23-22'!$AX$11:$AX$22)</f>
        <v>0</v>
      </c>
      <c r="DK25" s="174">
        <f>SUMIF('Sunday Races 10-23-22'!$B$11:$B$22,$C25,'Sunday Races 10-23-22'!$AY$11:$AY$22)</f>
        <v>0</v>
      </c>
      <c r="DL25" s="175"/>
      <c r="DM25" s="176"/>
      <c r="DN25" s="177">
        <f t="shared" ref="DN25:DW34" si="28">LARGE($K25:$DL25,DN$3)</f>
        <v>6</v>
      </c>
      <c r="DO25" s="177">
        <f t="shared" si="28"/>
        <v>5</v>
      </c>
      <c r="DP25" s="177">
        <f t="shared" si="28"/>
        <v>4</v>
      </c>
      <c r="DQ25" s="177">
        <f t="shared" si="28"/>
        <v>2</v>
      </c>
      <c r="DR25" s="177">
        <f t="shared" si="28"/>
        <v>2</v>
      </c>
      <c r="DS25" s="177">
        <f t="shared" si="28"/>
        <v>0</v>
      </c>
      <c r="DT25" s="177">
        <f t="shared" si="28"/>
        <v>0</v>
      </c>
      <c r="DU25" s="177">
        <f t="shared" si="28"/>
        <v>0</v>
      </c>
      <c r="DV25" s="177">
        <f t="shared" si="28"/>
        <v>0</v>
      </c>
      <c r="DW25" s="177">
        <f t="shared" si="28"/>
        <v>0</v>
      </c>
      <c r="DX25" s="177">
        <f t="shared" ref="DX25:EG34" si="29">LARGE($K25:$DL25,DX$3)</f>
        <v>0</v>
      </c>
      <c r="DY25" s="177">
        <f t="shared" si="29"/>
        <v>0</v>
      </c>
      <c r="DZ25" s="177">
        <f t="shared" si="29"/>
        <v>0</v>
      </c>
      <c r="EA25" s="177">
        <f t="shared" si="29"/>
        <v>0</v>
      </c>
      <c r="EB25" s="177">
        <f t="shared" si="29"/>
        <v>0</v>
      </c>
      <c r="EC25" s="177">
        <f t="shared" si="29"/>
        <v>0</v>
      </c>
      <c r="ED25" s="177">
        <f t="shared" si="29"/>
        <v>0</v>
      </c>
      <c r="EE25" s="177">
        <f t="shared" si="29"/>
        <v>0</v>
      </c>
      <c r="EF25" s="177">
        <f t="shared" si="29"/>
        <v>0</v>
      </c>
      <c r="EG25" s="177">
        <f t="shared" si="29"/>
        <v>0</v>
      </c>
      <c r="EH25" s="177">
        <f t="shared" ref="EH25:EQ34" si="30">LARGE($K25:$DL25,EH$3)</f>
        <v>0</v>
      </c>
      <c r="EI25" s="177">
        <f t="shared" si="30"/>
        <v>0</v>
      </c>
      <c r="EJ25" s="177">
        <f t="shared" si="30"/>
        <v>0</v>
      </c>
      <c r="EK25" s="177">
        <f t="shared" si="30"/>
        <v>0</v>
      </c>
      <c r="EL25" s="177">
        <f t="shared" si="30"/>
        <v>0</v>
      </c>
      <c r="EM25" s="177">
        <f t="shared" si="30"/>
        <v>0</v>
      </c>
      <c r="EN25" s="177">
        <f t="shared" si="30"/>
        <v>0</v>
      </c>
      <c r="EO25" s="177">
        <f t="shared" si="30"/>
        <v>0</v>
      </c>
      <c r="EP25" s="177">
        <f t="shared" si="30"/>
        <v>0</v>
      </c>
      <c r="EQ25" s="177">
        <f t="shared" si="30"/>
        <v>0</v>
      </c>
      <c r="ER25" s="177">
        <f t="shared" ref="ER25:FA34" si="31">LARGE($K25:$DL25,ER$3)</f>
        <v>0</v>
      </c>
      <c r="ES25" s="177">
        <f t="shared" si="31"/>
        <v>0</v>
      </c>
      <c r="ET25" s="177">
        <f t="shared" si="31"/>
        <v>0</v>
      </c>
      <c r="EU25" s="177">
        <f t="shared" si="31"/>
        <v>0</v>
      </c>
      <c r="EV25" s="177">
        <f t="shared" si="31"/>
        <v>0</v>
      </c>
      <c r="EW25" s="177">
        <f t="shared" si="31"/>
        <v>0</v>
      </c>
      <c r="EX25" s="177">
        <f t="shared" si="31"/>
        <v>0</v>
      </c>
      <c r="EY25" s="177">
        <f t="shared" si="31"/>
        <v>0</v>
      </c>
      <c r="EZ25" s="177">
        <f t="shared" si="31"/>
        <v>0</v>
      </c>
      <c r="FA25" s="177">
        <f t="shared" si="31"/>
        <v>0</v>
      </c>
      <c r="FB25" s="177">
        <f t="shared" ref="FB25:FK34" si="32">LARGE($K25:$DL25,FB$3)</f>
        <v>0</v>
      </c>
      <c r="FC25" s="177">
        <f t="shared" si="32"/>
        <v>0</v>
      </c>
      <c r="FD25" s="177">
        <f t="shared" si="32"/>
        <v>0</v>
      </c>
      <c r="FE25" s="177">
        <f t="shared" si="32"/>
        <v>0</v>
      </c>
      <c r="FF25" s="177">
        <f t="shared" si="32"/>
        <v>0</v>
      </c>
      <c r="FG25" s="177">
        <f t="shared" si="32"/>
        <v>0</v>
      </c>
      <c r="FH25" s="177">
        <f t="shared" si="32"/>
        <v>0</v>
      </c>
      <c r="FI25" s="177">
        <f t="shared" si="32"/>
        <v>0</v>
      </c>
      <c r="FJ25" s="177">
        <f t="shared" si="32"/>
        <v>0</v>
      </c>
      <c r="FK25" s="177">
        <f t="shared" si="32"/>
        <v>0</v>
      </c>
      <c r="FL25" s="177">
        <f t="shared" ref="FL25:FZ34" si="33">LARGE($K25:$DL25,FL$3)</f>
        <v>0</v>
      </c>
      <c r="FM25" s="177">
        <f t="shared" si="33"/>
        <v>0</v>
      </c>
      <c r="FN25" s="177">
        <f t="shared" si="33"/>
        <v>0</v>
      </c>
      <c r="FO25" s="177">
        <f t="shared" si="33"/>
        <v>0</v>
      </c>
      <c r="FP25" s="177">
        <f t="shared" si="33"/>
        <v>0</v>
      </c>
      <c r="FQ25" s="177">
        <f t="shared" si="33"/>
        <v>0</v>
      </c>
      <c r="FR25" s="177">
        <f t="shared" si="33"/>
        <v>0</v>
      </c>
      <c r="FS25" s="177">
        <f t="shared" si="33"/>
        <v>0</v>
      </c>
      <c r="FT25" s="177">
        <f t="shared" si="33"/>
        <v>0</v>
      </c>
      <c r="FU25" s="177">
        <f t="shared" si="33"/>
        <v>0</v>
      </c>
      <c r="FV25" s="177">
        <f t="shared" si="33"/>
        <v>0</v>
      </c>
      <c r="FW25" s="177">
        <f t="shared" si="33"/>
        <v>0</v>
      </c>
      <c r="FX25" s="177">
        <f t="shared" si="33"/>
        <v>0</v>
      </c>
      <c r="FY25" s="177">
        <f t="shared" si="33"/>
        <v>0</v>
      </c>
      <c r="FZ25" s="177">
        <f t="shared" si="33"/>
        <v>0</v>
      </c>
      <c r="GA25" s="177"/>
      <c r="GB25" s="229">
        <f t="shared" si="20"/>
        <v>0</v>
      </c>
      <c r="GC25" s="229">
        <f t="shared" si="21"/>
        <v>0</v>
      </c>
      <c r="GD25" s="174">
        <f>SUMIF('One Day 12-04-21 Scots'!$B$11:$B$24,$C25,'One Day 12-04-21 Scots'!$AU$11:$AU$24)</f>
        <v>0</v>
      </c>
      <c r="GE25" s="174">
        <f>SUMIF('One Day 12-04-21 Scots'!$B$11:$B$24,$C25,'One Day 12-04-21 Scots'!$AV$11:$AV$24)</f>
        <v>0</v>
      </c>
      <c r="GF25" s="174">
        <f>SUMIF('One Day 12-04-21 Scots'!$B$11:$B$24,$C25,'One Day 12-04-21 Scots'!$AW$11:$AW$24)</f>
        <v>0</v>
      </c>
      <c r="GG25" s="174">
        <f>SUMIF('One Day 12-04-21 Scots'!$B$11:$B$24,$C25,'One Day 12-04-21 Scots'!$AX$11:$AX$24)</f>
        <v>0</v>
      </c>
      <c r="GH25" s="174">
        <f>SUMIF('One Day 12-04-21 Scots'!$B$11:$B$24,$C25,'One Day 12-04-21 Scots'!$AY$11:$AY$24)</f>
        <v>0</v>
      </c>
      <c r="GI25" s="174">
        <f>SUMIF('One Day 12-04-21 Thistles'!$B$11:$B$25,$C25,'One Day 12-04-21 Thistles'!$AU$11:$AU$25)</f>
        <v>0</v>
      </c>
      <c r="GJ25" s="174">
        <f>SUMIF('One Day 12-04-21 Thistles'!$B$11:$B$25,$C25,'One Day 12-04-21 Thistles'!$AV$11:$AV$25)</f>
        <v>0</v>
      </c>
      <c r="GK25" s="174">
        <f>SUMIF('One Day 12-04-21 Thistles'!$B$11:$B$25,$C25,'One Day 12-04-21 Thistles'!$AW$11:$AW$25)</f>
        <v>0</v>
      </c>
      <c r="GL25" s="174">
        <f>SUMIF('One Day 12-04-21 Thistles'!$B$11:$B$25,$C25,'One Day 12-04-21 Thistles'!$AX$11:$AX$25)</f>
        <v>0</v>
      </c>
      <c r="GM25" s="174">
        <f>SUMIF('One Day 12-04-21 Thistles'!$B$11:$B$25,$C25,'One Day 12-04-21 Thistles'!$AY$11:$AY$25)</f>
        <v>0</v>
      </c>
      <c r="GN25" s="174">
        <f>SUMIF('Chili One Day 2-12-22 Scots'!$B$11:$B$27,$C25,'Chili One Day 2-12-22 Scots'!$AU$11:$AU$27)</f>
        <v>0</v>
      </c>
      <c r="GO25" s="174">
        <f>SUMIF('Chili One Day 2-12-22 Scots'!$B$11:$B$27,$C25,'Chili One Day 2-12-22 Scots'!$AV$11:$AV$27)</f>
        <v>0</v>
      </c>
      <c r="GP25" s="174">
        <f>SUMIF('Chili One Day 2-12-22 Scots'!$B$11:$B$27,$C25,'Chili One Day 2-12-22 Scots'!$AW$11:$AW$27)</f>
        <v>0</v>
      </c>
      <c r="GQ25" s="174">
        <f>SUMIF('Chili One Day 2-12-22 Scots'!$B$11:$B$27,$C25,'Chili One Day 2-12-22 Scots'!$AX$11:$AX$27)</f>
        <v>0</v>
      </c>
      <c r="GR25" s="174">
        <f>SUMIF('Chili One Day 2-12-22 Scots'!$B$11:$B$27,$C25,'Chili One Day 2-12-22 Scots'!$AY$11:$AY$27)</f>
        <v>0</v>
      </c>
      <c r="GS25" s="174">
        <f>SUMIF('Chili One Day 2-12-22 Thistles'!$B$11:$B$27,$C25,'Chili One Day 2-12-22 Thistles'!$AU$11:$AU$27)</f>
        <v>0</v>
      </c>
      <c r="GT25" s="174">
        <f>SUMIF('Chili One Day 2-12-22 Thistles'!$B$11:$B$27,$C25,'Chili One Day 2-12-22 Thistles'!$AV$11:$AV$27)</f>
        <v>0</v>
      </c>
      <c r="GU25" s="174">
        <f>SUMIF('Chili One Day 2-12-22 Thistles'!$B$11:$B$27,$C25,'Chili One Day 2-12-22 Thistles'!$AW$11:$AW$27)</f>
        <v>0</v>
      </c>
      <c r="GV25" s="174">
        <f>SUMIF('Chili One Day 2-12-22 Thistles'!$B$11:$B$27,$C25,'Chili One Day 2-12-22 Thistles'!$AX$11:$AX$27)</f>
        <v>0</v>
      </c>
      <c r="GW25" s="174">
        <f>SUMIF('Chili One Day 2-12-22 Thistles'!$B$11:$B$27,$C25,'Chili One Day 2-12-22 Thistles'!$AY$11:$AY$27)</f>
        <v>0</v>
      </c>
      <c r="GX25" s="174">
        <f>SUMIF('Ironman One Day 3-5-22 FS'!$B$11:$B$26,$C25,'Ironman One Day 3-5-22 FS'!$AU$11:$AU$26)</f>
        <v>0</v>
      </c>
      <c r="GY25" s="174">
        <f>SUMIF('Ironman One Day 3-5-22 FS'!$B$11:$B$26,$C25,'Ironman One Day 3-5-22 FS'!$AV$11:$AV$26)</f>
        <v>0</v>
      </c>
      <c r="GZ25" s="174">
        <f>SUMIF('Ironman One Day 3-5-22 FS'!$B$11:$B$26,$C25,'Ironman One Day 3-5-22 FS'!$AW$11:$AW$26)</f>
        <v>0</v>
      </c>
      <c r="HA25" s="174">
        <f>SUMIF('Ironman One Day 3-5-22 FS'!$B$11:$B$26,$C25,'Ironman One Day 3-5-22 FS'!$AX$11:$AX$26)</f>
        <v>0</v>
      </c>
      <c r="HB25" s="174">
        <f>SUMIF('Ironman One Day 3-5-22 FS'!$B$11:$B$26,$C25,'Ironman One Day 3-5-22 FS'!$AY$11:$AY$26)</f>
        <v>0</v>
      </c>
      <c r="HC25" s="174">
        <f>SUMIF('Ironman One Day 3-5-22 420'!$B$11:$B$26,$C25,'Ironman One Day 3-5-22 420'!$AU$11:$AU$26)</f>
        <v>0</v>
      </c>
      <c r="HD25" s="174">
        <f>SUMIF('Ironman One Day 3-5-22 420'!$B$11:$B$26,$C25,'Ironman One Day 3-5-22 420'!$AV$11:$AV$26)</f>
        <v>0</v>
      </c>
      <c r="HE25" s="174">
        <f>SUMIF('Ironman One Day 3-5-22 420'!$B$11:$B$26,$C25,'Ironman One Day 3-5-22 420'!$AW$11:$AW$26)</f>
        <v>0</v>
      </c>
      <c r="HF25" s="174">
        <f>SUMIF('Ironman One Day 3-5-22 420'!$B$11:$B$26,$C25,'Ironman One Day 3-5-22 420'!$AX$11:$AX$26)</f>
        <v>0</v>
      </c>
      <c r="HG25" s="174">
        <f>SUMIF('Ironman One Day 3-5-22 420'!$B$11:$B$26,$C25,'Ironman One Day 3-5-22 420'!$AY$11:$AY$26)</f>
        <v>0</v>
      </c>
      <c r="HH25" s="174">
        <f>SUMIF('Easter One Day 4-16-22 FS'!$B$11:$B$25,$C25,'Easter One Day 4-16-22 FS'!$AU$11:$AU$25)</f>
        <v>0</v>
      </c>
      <c r="HI25" s="174">
        <f>SUMIF('Easter One Day 4-16-22 FS'!$B$11:$B$25,$C25,'Easter One Day 4-16-22 FS'!$AV$11:$AV$25)</f>
        <v>0</v>
      </c>
      <c r="HJ25" s="174">
        <f>SUMIF('Easter One Day 4-16-22 FS'!$B$11:$B$25,$C25,'Easter One Day 4-16-22 FS'!$AW$11:$AW$25)</f>
        <v>0</v>
      </c>
      <c r="HK25" s="174">
        <f>SUMIF('Easter One Day 4-16-22 FS'!$B$11:$B$25,$C25,'Easter One Day 4-16-22 FS'!$AX$11:$AX$25)</f>
        <v>0</v>
      </c>
      <c r="HL25" s="174">
        <f>SUMIF('Easter One Day 4-16-22 FS'!$B$11:$B$25,$C25,'Easter One Day 4-16-22 FS'!$AY$11:$AY$25)</f>
        <v>0</v>
      </c>
      <c r="HM25" s="174">
        <f>SUMIF('Easter One Day 4-16-22 TH'!$B$11:$B$25,$C25,'Easter One Day 4-16-22 TH'!$AU$11:$AU$25)</f>
        <v>0</v>
      </c>
      <c r="HN25" s="174">
        <f>SUMIF('Easter One Day 4-16-22 TH'!$B$11:$B$25,$C25,'Easter One Day 4-16-22 TH'!$AV$11:$AV$25)</f>
        <v>0</v>
      </c>
      <c r="HO25" s="174">
        <f>SUMIF('Easter One Day 4-16-22 TH'!$B$11:$B$25,$C25,'Easter One Day 4-16-22 TH'!$AW$11:$AW$25)</f>
        <v>0</v>
      </c>
      <c r="HP25" s="174">
        <f>SUMIF('Easter One Day 4-16-22 TH'!$B$11:$B$25,$C25,'Easter One Day 4-16-22 TH'!$AX$11:$AX$25)</f>
        <v>0</v>
      </c>
      <c r="HQ25" s="174">
        <f>SUMIF('Easter One Day 4-16-22 TH'!$B$11:$B$25,$C25,'Easter One Day 4-16-22 TH'!$AY$11:$AY$25)</f>
        <v>0</v>
      </c>
      <c r="HR25" s="174">
        <f>SUMIF('Long Distance Race 5-7-22'!$B$11:$B$25,$C25,'Long Distance Race 5-7-22'!$AU$11:$AU$25)</f>
        <v>0</v>
      </c>
      <c r="HS25" s="174">
        <f>SUMIF('Long Distance Race 5-7-22'!$B$11:$B$18,$C25,'Long Distance Race 5-7-22'!$AV$11:$AV$18)</f>
        <v>0</v>
      </c>
      <c r="HT25" s="174">
        <f>SUMIF('Long Distance Race 5-7-22'!$B$11:$B$18,$C25,'Long Distance Race 5-7-22'!$AW$11:$AW$18)</f>
        <v>0</v>
      </c>
      <c r="HU25" s="174">
        <f>SUMIF('Long Distance Race 5-7-22'!$B$11:$B$18,$C25,'Long Distance Race 5-7-22'!$AX$11:$AX$18)</f>
        <v>0</v>
      </c>
      <c r="HV25" s="174">
        <f>SUMIF('Long Distance Race 5-7-22'!$B$11:$B$18,$C25,'Long Distance Race 5-7-22'!$AY$11:$AY$18)</f>
        <v>0</v>
      </c>
      <c r="HW25" s="174">
        <f>SUMIF('Memorial Day Regatta 5-28-22 Op'!$B$11:$B$25,$C25,'Memorial Day Regatta 5-28-22 Op'!$AU$11:$AU$25)</f>
        <v>0</v>
      </c>
      <c r="HX25" s="174">
        <f>SUMIF('Memorial Day Regatta 5-28-22 Op'!$B$11:$B$18,$C25,'Memorial Day Regatta 5-28-22 Op'!$AV$11:$AV$18)</f>
        <v>0</v>
      </c>
      <c r="HY25" s="174">
        <f>SUMIF('Memorial Day Regatta 5-28-22 Op'!$B$11:$B$18,$C25,'Memorial Day Regatta 5-28-22 Op'!$AW$11:$AW$18)</f>
        <v>0</v>
      </c>
      <c r="HZ25" s="174">
        <f>SUMIF('Memorial Day Regatta 5-28-22 Op'!$B$11:$B$18,$C25,'Memorial Day Regatta 5-28-22 Op'!$AX$11:$AX$18)</f>
        <v>0</v>
      </c>
      <c r="IA25" s="174">
        <f>SUMIF('Memorial Day Regatta 5-28-22 Op'!$B$11:$B$18,$C25,'Memorial Day Regatta 5-28-22 Op'!$AY$11:$AY$18)</f>
        <v>0</v>
      </c>
      <c r="IB25" s="174">
        <f>SUMIF('Caldwell Cup 6-25-22 TH'!$B$11:$B$25,$C25,'Caldwell Cup 6-25-22 TH'!$AU$11:$AU$25)</f>
        <v>0</v>
      </c>
      <c r="IC25" s="174">
        <f>SUMIF('Caldwell Cup 6-25-22 TH'!$B$11:$B$25,$C25,'Caldwell Cup 6-25-22 TH'!$AV$11:$AV$25)</f>
        <v>0</v>
      </c>
      <c r="ID25" s="174">
        <f>SUMIF('Caldwell Cup 6-25-22 TH'!$B$11:$B$25,$C25,'Caldwell Cup 6-25-22 TH'!$AW$11:$AW$25)</f>
        <v>0</v>
      </c>
      <c r="IE25" s="174">
        <f>SUMIF('Caldwell Cup 6-25-22 TH'!$B$11:$B$25,$C25,'Caldwell Cup 6-25-22 TH'!$AX$11:$AX$25)</f>
        <v>0</v>
      </c>
      <c r="IF25" s="174">
        <f>SUMIF('Caldwell Cup 6-25-22 TH'!$B$11:$B$25,$C25,'Caldwell Cup 6-25-22 TH'!$AY$11:$AY$25)</f>
        <v>0</v>
      </c>
      <c r="IG25" s="174">
        <f>SUMIF('Caldwell Cup 6-25-22 FS'!$B$11:$B$21,$C25,'Caldwell Cup 6-25-22 FS'!$AU$11:$AU$21)</f>
        <v>0</v>
      </c>
      <c r="IH25" s="174">
        <f>SUMIF('Caldwell Cup 6-25-22 FS'!$B$11:$B$21,$C25,'Caldwell Cup 6-25-22 FS'!$AV$11:$AV$21)</f>
        <v>0</v>
      </c>
      <c r="II25" s="174">
        <f>SUMIF('Caldwell Cup 6-25-22 FS'!$B$11:$B$21,$C25,'Caldwell Cup 6-25-22 FS'!$AW$11:$AW$21)</f>
        <v>0</v>
      </c>
      <c r="IJ25" s="174">
        <f>SUMIF('Caldwell Cup 6-25-22 FS'!$B$11:$B$21,$C25,'Caldwell Cup 6-25-22 FS'!$AX$11:$AX$21)</f>
        <v>0</v>
      </c>
      <c r="IK25" s="174">
        <f>SUMIF('Caldwell Cup 6-25-22 FS'!$B$11:$B$21,$C25,'Caldwell Cup 6-25-22 FS'!$AY$11:$AY$21)</f>
        <v>0</v>
      </c>
      <c r="IL25" s="174">
        <f>SUMIF('Caldwell Cup 6-25-22 Lasers'!$B$11:$B$23,$C25,'Caldwell Cup 6-25-22 Lasers'!$AU$11:$AU$23)</f>
        <v>0</v>
      </c>
      <c r="IM25" s="174">
        <f>SUMIF('Caldwell Cup 6-25-22 Lasers'!$B$11:$B$23,$C25,'Caldwell Cup 6-25-22 Lasers'!$AV$11:$AV$23)</f>
        <v>0</v>
      </c>
      <c r="IN25" s="174">
        <f>SUMIF('Caldwell Cup 6-25-22 Lasers'!$B$11:$B$23,$C25,'Caldwell Cup 6-25-22 Lasers'!$AW$11:$AW$23)</f>
        <v>0</v>
      </c>
      <c r="IO25" s="174">
        <f>SUMIF('Caldwell Cup 6-25-22 Lasers'!$B$11:$B$23,$C25,'Caldwell Cup 6-25-22 Lasers'!$AX$11:$AX$23)</f>
        <v>0</v>
      </c>
      <c r="IP25" s="174">
        <f>SUMIF('Caldwell Cup 6-25-22 Lasers'!$B$11:$B$23,$C25,'Caldwell Cup 6-25-22 Lasers'!$AY$11:$AY$23)</f>
        <v>0</v>
      </c>
      <c r="IQ25" s="174">
        <f>SUMIF('Labor Day Regatta 9-3-22 FS'!$B$11:$B$30,$C25,'Labor Day Regatta 9-3-22 FS'!$AU$11:$AU$30)</f>
        <v>0</v>
      </c>
      <c r="IR25" s="174">
        <f>SUMIF('Labor Day Regatta 9-3-22 FS'!$B$11:$B$30,$C25,'Labor Day Regatta 9-3-22 FS'!$AV$11:$AV$30)</f>
        <v>0</v>
      </c>
      <c r="IS25" s="174">
        <f>SUMIF('Labor Day Regatta 9-3-22 FS'!$B$11:$B$30,$C25,'Labor Day Regatta 9-3-22 FS'!$AW$11:$AW$30)</f>
        <v>0</v>
      </c>
      <c r="IT25" s="174">
        <f>SUMIF('Labor Day Regatta 9-3-22 FS'!$B$11:$B$30,$C25,'Labor Day Regatta 9-3-22 FS'!$AX$11:$AX$30)</f>
        <v>0</v>
      </c>
      <c r="IU25" s="174">
        <f>SUMIF('Labor Day Regatta 9-3-22 FS'!$B$11:$B$30,$C25,'Labor Day Regatta 9-3-22 FS'!$AY$11:$AY$30)</f>
        <v>0</v>
      </c>
      <c r="IV25" s="174">
        <f>SUMIF('2022-09-17 Leukemia Cup FS'!$B$11:$B$26,$C25,'2022-09-17 Leukemia Cup FS'!$AU$11:$AU$26)</f>
        <v>0</v>
      </c>
      <c r="IW25" s="174">
        <f>SUMIF('2022-09-17 Leukemia Cup FS'!$B$11:$B$26,$C25,'2022-09-17 Leukemia Cup FS'!$AV$11:$AV$26)</f>
        <v>0</v>
      </c>
      <c r="IX25" s="174">
        <f>SUMIF('2022-09-17 Leukemia Cup FS'!$B$11:$B$26,$C25,'2022-09-17 Leukemia Cup FS'!$AW$11:$AW$26)</f>
        <v>0</v>
      </c>
      <c r="IY25" s="174">
        <f>SUMIF('2022-09-17 Leukemia Cup FS'!$B$11:$B$26,$C25,'2022-09-17 Leukemia Cup FS'!$AX$11:$AX$26)</f>
        <v>0</v>
      </c>
      <c r="IZ25" s="174">
        <f>SUMIF('2022-09-17 Leukemia Cup FS'!$B$11:$B$26,$C25,'2022-09-17 Leukemia Cup FS'!$AY$11:$AY$26)</f>
        <v>0</v>
      </c>
      <c r="JA25" s="174">
        <f>SUMIF('2022-09-17 Leukemia Cup TH'!$B$11:$B$28,$C25,'2022-09-17 Leukemia Cup TH'!$AU$11:$AU$28)</f>
        <v>0</v>
      </c>
      <c r="JB25" s="174">
        <f>SUMIF('2022-09-17 Leukemia Cup TH'!$B$11:$B$28,$C25,'2022-09-17 Leukemia Cup TH'!$AV$11:$AV$28)</f>
        <v>0</v>
      </c>
      <c r="JC25" s="174">
        <f>SUMIF('2022-09-17 Leukemia Cup TH'!$B$11:$B$28,$C25,'2022-09-17 Leukemia Cup TH'!$AW$11:$AW$28)</f>
        <v>0</v>
      </c>
      <c r="JD25" s="174">
        <f>SUMIF('2022-09-17 Leukemia Cup TH'!$B$11:$B$28,$C25,'2022-09-17 Leukemia Cup TH'!$AX$11:$AX$28)</f>
        <v>0</v>
      </c>
      <c r="JE25" s="174">
        <f>SUMIF('2022-09-17 Leukemia Cup TH'!$B$11:$B$28,$C25,'2022-09-17 Leukemia Cup TH'!$AY$11:$AY$28)</f>
        <v>0</v>
      </c>
      <c r="JF25" s="174">
        <f>SUMIF('Smith-Berry LDR 9-24-22'!$B$11:$B$30,$C25,'Smith-Berry LDR 9-24-22'!$AU$11:$AU$30)</f>
        <v>0</v>
      </c>
      <c r="JG25" s="174">
        <f>SUMIF('Smith-Berry LDR 9-24-22'!$B$11:$B$30,$C25,'Smith-Berry LDR 9-24-22'!$AV$11:$AV$30)</f>
        <v>0</v>
      </c>
      <c r="JH25" s="174">
        <f>SUMIF('Smith-Berry LDR 9-24-22'!$B$11:$B$30,$C25,'Smith-Berry LDR 9-24-22'!$AW$11:$AW$30)</f>
        <v>0</v>
      </c>
      <c r="JI25" s="174">
        <f>SUMIF('Smith-Berry LDR 9-24-22'!$B$11:$B$30,$C25,'Smith-Berry LDR 9-24-22'!$AX$11:$AX$30)</f>
        <v>0</v>
      </c>
      <c r="JJ25" s="174">
        <f>SUMIF('Smith-Berry LDR 9-24-22'!$B$11:$B$30,$C25,'Smith-Berry LDR 9-24-22'!$AY$11:$AY$30)</f>
        <v>0</v>
      </c>
      <c r="JK25" s="174">
        <f>SUMIF('Great Scot 10-1-22 Cham'!$B$11:$B$38,$C25,'Great Scot 10-1-22 Cham'!$AU$11:$AU$38)</f>
        <v>0</v>
      </c>
      <c r="JL25" s="174">
        <f>SUMIF('Great Scot 10-1-22 Cham'!$B$11:$B$38,$C25,'Great Scot 10-1-22 Cham'!$AV$11:$AV$38)</f>
        <v>0</v>
      </c>
      <c r="JM25" s="174">
        <f>SUMIF('Great Scot 10-1-22 Cham'!$B$11:$B$38,$C25,'Great Scot 10-1-22 Cham'!$AW$11:$AW$38)</f>
        <v>0</v>
      </c>
      <c r="JN25" s="174">
        <f>SUMIF('Great Scot 10-1-22 Cham'!$B$11:$B$38,$C25,'Great Scot 10-1-22 Cham'!$AX$11:$AX$38)</f>
        <v>0</v>
      </c>
      <c r="JO25" s="174">
        <f>SUMIF('Great Scot 10-1-22 Cham'!$B$11:$B$38,$C25,'Great Scot 10-1-22 Cham'!$AY$11:$AY$38)</f>
        <v>0</v>
      </c>
      <c r="JP25" s="174">
        <f>SUMIF('Great Scot 10-1-22 Chal'!$B$11:$B$28,$C25,'Great Scot 10-1-22 Chal'!$AU$11:$AU$28)</f>
        <v>0</v>
      </c>
      <c r="JQ25" s="174">
        <f>SUMIF('Great Scot 10-1-22 Chal'!$B$11:$B$28,$C25,'Great Scot 10-1-22 Chal'!$AV$11:$AV$28)</f>
        <v>0</v>
      </c>
      <c r="JR25" s="174">
        <f>SUMIF('Great Scot 10-1-22 Chal'!$B$11:$B$28,$C25,'Great Scot 10-1-22 Chal'!$AW$11:$AW$28)</f>
        <v>0</v>
      </c>
      <c r="JS25" s="174">
        <f>SUMIF('Great Scot 10-1-22 Chal'!$B$11:$B$28,$C25,'Great Scot 10-1-22 Chal'!$AX$11:$AX$28)</f>
        <v>0</v>
      </c>
      <c r="JT25" s="174">
        <f>SUMIF('Great Scot 10-1-22 Chal'!$B$11:$B$28,$C25,'Great Scot 10-1-22 Chal'!$AY$11:$AY$28)</f>
        <v>0</v>
      </c>
      <c r="JU25" s="174">
        <f>SUMIF('Great Pumpkin Regatta 10-15-22'!$B$11:$B$54,$C25,'Great Pumpkin Regatta 10-15-22'!$AU$11:$AU$54)</f>
        <v>0</v>
      </c>
      <c r="JV25" s="174">
        <f>SUMIF('Great Pumpkin Regatta 10-15-22'!$B$11:$B$54,$C25,'Great Pumpkin Regatta 10-15-22'!$AV$11:$AV$54)</f>
        <v>0</v>
      </c>
      <c r="JW25" s="174">
        <f>SUMIF('Great Pumpkin Regatta 10-15-22'!$B$11:$B$54,$C25,'Great Pumpkin Regatta 10-15-22'!$AW$11:$AW$54)</f>
        <v>0</v>
      </c>
      <c r="JX25" s="174">
        <f>SUMIF('Great Pumpkin Regatta 10-15-22'!$B$11:$B$54,$C25,'Great Pumpkin Regatta 10-15-22'!$AX$11:$AX$54)</f>
        <v>0</v>
      </c>
      <c r="JY25" s="174">
        <f>SUMIF('Great Pumpkin Regatta 10-15-22'!$B$11:$B$54,$C25,'Great Pumpkin Regatta 10-15-22'!$AY$11:$AY$54)</f>
        <v>0</v>
      </c>
      <c r="JZ25" s="174">
        <f>SUMIF('One Day Regatta 10-29-22 FS'!$B$11:$B$19,$C25,'One Day Regatta 10-29-22 FS'!$AU$11:$AU$19)</f>
        <v>0</v>
      </c>
      <c r="KA25" s="174">
        <f>SUMIF('One Day Regatta 10-29-22 FS'!$B$11:$B$19,$C25,'One Day Regatta 10-29-22 FS'!$AV$11:$AV$19)</f>
        <v>0</v>
      </c>
      <c r="KB25" s="174">
        <f>SUMIF('One Day Regatta 10-29-22 FS'!$B$11:$B$19,$C25,'One Day Regatta 10-29-22 FS'!$AW$11:$AW$19)</f>
        <v>0</v>
      </c>
      <c r="KC25" s="174">
        <f>SUMIF('One Day Regatta 10-29-22 FS'!$B$11:$B$19,$C25,'One Day Regatta 10-29-22 FS'!$AX$11:$AX$19)</f>
        <v>0</v>
      </c>
      <c r="KD25" s="174">
        <f>SUMIF('One Day Regatta 10-29-22 FS'!$B$11:$B$19,$C25,'One Day Regatta 10-29-22 FS'!$AY$11:$AY$19)</f>
        <v>0</v>
      </c>
    </row>
    <row r="26" spans="1:290" ht="15" customHeight="1" x14ac:dyDescent="0.2">
      <c r="A26" s="400" t="s">
        <v>1369</v>
      </c>
      <c r="B26" s="134">
        <f t="shared" si="8"/>
        <v>22</v>
      </c>
      <c r="C26" s="170" t="s">
        <v>267</v>
      </c>
      <c r="D26" s="171">
        <f t="shared" si="9"/>
        <v>3</v>
      </c>
      <c r="E26" s="172">
        <f t="shared" si="10"/>
        <v>18</v>
      </c>
      <c r="F26" s="171">
        <f t="shared" si="11"/>
        <v>18</v>
      </c>
      <c r="G26" s="171">
        <v>0</v>
      </c>
      <c r="H26" s="171">
        <f t="shared" si="12"/>
        <v>18</v>
      </c>
      <c r="I26" s="173">
        <f t="shared" si="13"/>
        <v>0.06</v>
      </c>
      <c r="J26" s="173"/>
      <c r="K26" s="174">
        <f>SUMIF('Saturday Race 11-06-21'!$B$11:$B$21,$C26,'Saturday Race 11-06-21'!$AU$11:$AU$21)</f>
        <v>0</v>
      </c>
      <c r="L26" s="174">
        <f>SUMIF('Saturday Race 11-06-21'!$B$11:$B$21,$C26,'Saturday Race 11-06-21'!$AV$11:$AV$21)</f>
        <v>0</v>
      </c>
      <c r="M26" s="174">
        <f>SUMIF('Saturday Race 11-06-21'!$B$11:$B$21,$C26,'Saturday Race 11-06-21'!$AW$11:$AW$21)</f>
        <v>0</v>
      </c>
      <c r="N26" s="174">
        <f>SUMIF('Saturday Race 11-06-21'!$B$11:$B$21,$C26,'Saturday Race 11-06-21'!$AX$11:$AX$21)</f>
        <v>0</v>
      </c>
      <c r="O26" s="174">
        <f>SUMIF('Saturday Race 11-06-21'!$B$11:$B$21,$C26,'Saturday Race 11-06-21'!$AY$11:$AY$21)</f>
        <v>0</v>
      </c>
      <c r="P26" s="174">
        <f>SUMIF('Saturday Race 11-20-21'!$B$11:$B$20,$C26,'Saturday Race 11-20-21'!$AU$11:$AU$20)</f>
        <v>0</v>
      </c>
      <c r="Q26" s="174">
        <f>SUMIF('Saturday Race 11-20-21'!$B$11:$B$20,$C26,'Saturday Race 11-20-21'!$AV$11:$AV$20)</f>
        <v>0</v>
      </c>
      <c r="R26" s="174">
        <f>SUMIF('Saturday Race 11-20-21'!$B$11:$B$20,$C26,'Saturday Race 11-20-21'!$AW$11:$AW$20)</f>
        <v>0</v>
      </c>
      <c r="S26" s="174">
        <f>SUMIF('Saturday Race 11-20-21'!$B$11:$B$20,$C26,'Saturday Race 11-20-21'!$AX$11:$AX$20)</f>
        <v>0</v>
      </c>
      <c r="T26" s="174">
        <f>SUMIF('Saturday Race 11-20-21'!$B$11:$B$20,$C26,'Saturday Race 11-20-21'!$AY$11:$AY$20)</f>
        <v>0</v>
      </c>
      <c r="U26" s="174">
        <f>SUMIF('Saturday Race 1-08-22'!$B$11:$B$20,$C26,'Saturday Race 1-08-22'!$AU$11:$AU$20)</f>
        <v>0</v>
      </c>
      <c r="V26" s="174">
        <f>SUMIF('Saturday Race 1-08-22'!$B$11:$B$20,$C26,'Saturday Race 1-08-22'!$AV$11:$AV$20)</f>
        <v>0</v>
      </c>
      <c r="W26" s="174">
        <f>SUMIF('Saturday Race 1-08-22'!$B$11:$B$20,$C26,'Saturday Race 1-08-22'!$AW$11:$AW$20)</f>
        <v>0</v>
      </c>
      <c r="X26" s="174">
        <f>SUMIF('Saturday Race 1-08-22'!$B$11:$B$20,$C26,'Saturday Race 1-08-22'!$AX$11:$AX$20)</f>
        <v>0</v>
      </c>
      <c r="Y26" s="174">
        <f>SUMIF('Saturday Race 1-08-22'!$B$11:$B$20,$C26,'Saturday Race 1-08-22'!$AY$11:$AY$20)</f>
        <v>0</v>
      </c>
      <c r="Z26" s="174">
        <f>SUMIF('Saturday Race 1-22-22'!$B$11:$B$20,$C26,'Saturday Race 1-22-22'!$AU$11:$AU$20)</f>
        <v>0</v>
      </c>
      <c r="AA26" s="174">
        <f>SUMIF('Saturday Race 1-22-22'!$B$11:$B$20,$C26,'Saturday Race 1-22-22'!$AV$11:$AV$20)</f>
        <v>0</v>
      </c>
      <c r="AB26" s="174">
        <f>SUMIF('Saturday Race 1-22-22'!$B$11:$B$20,$C26,'Saturday Race 1-22-22'!$AW$11:$AW$20)</f>
        <v>0</v>
      </c>
      <c r="AC26" s="174">
        <f>SUMIF('Saturday Race 1-22-22'!$B$11:$B$20,$C26,'Saturday Race 1-22-22'!$AX$11:$AX$20)</f>
        <v>0</v>
      </c>
      <c r="AD26" s="174">
        <f>SUMIF('Saturday Race 1-22-22'!$B$11:$B$20,$C26,'Saturday Race 1-22-22'!$AY$11:$AY$20)</f>
        <v>0</v>
      </c>
      <c r="AE26" s="174">
        <f>SUMIF('Sunday Race 2-6-22'!$B$11:$B$20,$C26,'Sunday Race 2-6-22'!$AU$11:$AU$20)</f>
        <v>0</v>
      </c>
      <c r="AF26" s="174">
        <f>SUMIF('Sunday Race 2-6-22'!$B$11:$B$20,$C26,'Sunday Race 2-6-22'!$AV$11:$AV$20)</f>
        <v>0</v>
      </c>
      <c r="AG26" s="174">
        <f>SUMIF('Sunday Race 2-6-22'!$B$11:$B$20,$C26,'Sunday Race 2-6-22'!$AW$11:$AW$20)</f>
        <v>0</v>
      </c>
      <c r="AH26" s="174">
        <f>SUMIF('Sunday Race 2-6-22'!$B$11:$B$20,$C26,'Sunday Race 2-6-22'!$AX$11:$AX$20)</f>
        <v>0</v>
      </c>
      <c r="AI26" s="174">
        <f>SUMIF('Sunday Race 2-6-22'!$B$11:$B$20,$C26,'Sunday Race 2-6-22'!$AY$11:$AY$20)</f>
        <v>0</v>
      </c>
      <c r="AJ26" s="174">
        <f>SUMIF('Sunday Race 2-20-22'!$B$11:$B$26,$C26,'Sunday Race 2-20-22'!$AU$11:$AU$26)</f>
        <v>0</v>
      </c>
      <c r="AK26" s="174">
        <f>SUMIF('Sunday Race 2-20-22'!$B$11:$B$26,$C26,'Sunday Race 2-20-22'!$AV$11:$AV$26)</f>
        <v>0</v>
      </c>
      <c r="AL26" s="174">
        <f>SUMIF('Sunday Race 2-20-22'!$B$11:$B$26,$C26,'Sunday Race 2-20-22'!$AW$11:$AW$26)</f>
        <v>0</v>
      </c>
      <c r="AM26" s="174">
        <f>SUMIF('Sunday Race 2-20-22'!$B$11:$B$26,$C26,'Sunday Race 2-20-22'!$AX$11:$AX$26)</f>
        <v>0</v>
      </c>
      <c r="AN26" s="174">
        <f>SUMIF('Sunday Race 2-20-22'!$B$11:$B$26,$C26,'Sunday Race 2-20-22'!$AY$11:$AY$26)</f>
        <v>0</v>
      </c>
      <c r="AO26" s="174">
        <f>SUMIF('Sunday Race 2-27-22'!$B$11:$B$20,$C26,'Sunday Race 2-27-22'!$AU$11:$AU$20)</f>
        <v>0</v>
      </c>
      <c r="AP26" s="174">
        <f>SUMIF('Sunday Race 2-27-22'!$B$11:$B$20,$C26,'Sunday Race 2-27-22'!$AV$11:$AV$20)</f>
        <v>0</v>
      </c>
      <c r="AQ26" s="174">
        <f>SUMIF('Sunday Race 2-27-22'!$B$11:$B$20,$C26,'Sunday Race 2-27-22'!$AW$11:$AW$20)</f>
        <v>0</v>
      </c>
      <c r="AR26" s="174">
        <f>SUMIF('Sunday Race 2-27-22'!$B$11:$B$20,$C26,'Sunday Race 2-27-22'!$AX$11:$AX$20)</f>
        <v>0</v>
      </c>
      <c r="AS26" s="174">
        <f>SUMIF('Sunday Race 2-27-22'!$B$11:$B$20,$C26,'Sunday Race 2-27-22'!$AY$11:$AY$20)</f>
        <v>0</v>
      </c>
      <c r="AT26" s="174">
        <f>SUMIF('Sunday Race 3-13-22'!$B$11:$B$25,$C26,'Sunday Race 3-13-22'!$AU$11:$AU$25)</f>
        <v>0</v>
      </c>
      <c r="AU26" s="174">
        <f>SUMIF('Sunday Race 3-13-22'!$B$11:$B$25,$C26,'Sunday Race 3-13-22'!$AV$11:$AV$25)</f>
        <v>0</v>
      </c>
      <c r="AV26" s="174">
        <f>SUMIF('Sunday Race 3-13-22'!$B$11:$B$25,$C26,'Sunday Race 3-13-22'!$AW$11:$AW$25)</f>
        <v>0</v>
      </c>
      <c r="AW26" s="174">
        <f>SUMIF('Sunday Race 3-13-22'!$B$11:$B$25,$C26,'Sunday Race 3-13-22'!$AX$11:$AX$25)</f>
        <v>0</v>
      </c>
      <c r="AX26" s="174">
        <f>SUMIF('Sunday Race 3-13-22'!$B$11:$B$25,$C26,'Sunday Race 3-13-22'!$AY$11:$AY$25)</f>
        <v>0</v>
      </c>
      <c r="AY26" s="174">
        <f>SUMIF('Saturday Race 3-19-22'!$B$11:$B$15,$C26,'Saturday Race 3-19-22'!$AU$11:$AU$15)</f>
        <v>0</v>
      </c>
      <c r="AZ26" s="174">
        <f>SUMIF('Saturday Race 3-19-22'!$B$11:$B$15,$C26,'Saturday Race 3-19-22'!$AV$11:$AV$15)</f>
        <v>0</v>
      </c>
      <c r="BA26" s="174">
        <f>SUMIF('Saturday Race 3-19-22'!$B$11:$B$15,$C26,'Saturday Race 3-19-22'!$AW$11:$AW$15)</f>
        <v>0</v>
      </c>
      <c r="BB26" s="174">
        <f>SUMIF('Saturday Race 3-19-22'!$B$11:$B$15,$C26,'Saturday Race 3-19-22'!$AX$11:$AX$15)</f>
        <v>0</v>
      </c>
      <c r="BC26" s="174">
        <f>SUMIF('Saturday Race 3-19-22'!$B$11:$B$15,$C26,'Saturday Race 3-19-22'!$AY$11:$AY$15)</f>
        <v>0</v>
      </c>
      <c r="BD26" s="174">
        <f>SUMIF('Sunday Races 4-10-22'!$B$11:$B$26,$C26,'Sunday Races 4-10-22'!$AU$11:$AU$26)</f>
        <v>0</v>
      </c>
      <c r="BE26" s="174">
        <f>SUMIF('Sunday Races 4-10-22'!$B$11:$B$26,$C26,'Sunday Races 4-10-22'!$AV$11:$AV$26)</f>
        <v>0</v>
      </c>
      <c r="BF26" s="174">
        <f>SUMIF('Sunday Races 4-10-22'!$B$11:$B$26,$C26,'Sunday Races 4-10-22'!$AW$11:$AW$26)</f>
        <v>0</v>
      </c>
      <c r="BG26" s="174">
        <f>SUMIF('Sunday Races 4-10-22'!$B$11:$B$26,$C26,'Sunday Races 4-10-22'!$AX$11:$AX$26)</f>
        <v>0</v>
      </c>
      <c r="BH26" s="174">
        <f>SUMIF('Sunday Races 4-10-22'!$B$11:$B$26,$C26,'Sunday Races 4-10-22'!$AY$11:$AY$26)</f>
        <v>0</v>
      </c>
      <c r="BI26" s="174">
        <f>SUMIF('Sunday Races 5-1-22'!$B$11:$B$28,$C26,'Sunday Races 5-1-22'!$AU$11:$AU$28)</f>
        <v>0</v>
      </c>
      <c r="BJ26" s="174">
        <f>SUMIF('Sunday Races 5-1-22'!$B$11:$B$28,$C26,'Sunday Races 5-1-22'!$AV$11:$AV$28)</f>
        <v>0</v>
      </c>
      <c r="BK26" s="174">
        <f>SUMIF('Sunday Races 5-1-22'!$B$11:$B$28,$C26,'Sunday Races 5-1-22'!$AW$11:$AW$28)</f>
        <v>0</v>
      </c>
      <c r="BL26" s="174">
        <f>SUMIF('Sunday Races 5-1-22'!$B$11:$B$28,$C26,'Sunday Races 5-1-22'!$AX$11:$AX$28)</f>
        <v>0</v>
      </c>
      <c r="BM26" s="174">
        <f>SUMIF('Sunday Races 5-1-22'!$B$11:$B$28,$C26,'Sunday Races 5-1-22'!$AY$11:$AY$28)</f>
        <v>0</v>
      </c>
      <c r="BN26" s="174">
        <f>SUMIF('Sunday Races 6-5-22'!$B$11:$B$28,$C26,'Sunday Races 6-5-22'!$AU$11:$AU$28)</f>
        <v>0</v>
      </c>
      <c r="BO26" s="174">
        <f>SUMIF('Sunday Races 6-5-22'!$B$11:$B$28,$C26,'Sunday Races 6-5-22'!$AV$11:$AV$28)</f>
        <v>0</v>
      </c>
      <c r="BP26" s="174">
        <f>SUMIF('Sunday Races 6-5-22'!$B$11:$B$28,$C26,'Sunday Races 6-5-22'!$AW$11:$AW$28)</f>
        <v>0</v>
      </c>
      <c r="BQ26" s="174">
        <f>SUMIF('Sunday Races 6-5-22'!$B$11:$B$28,$C26,'Sunday Races 6-5-22'!$AX$11:$AX$28)</f>
        <v>0</v>
      </c>
      <c r="BR26" s="174">
        <f>SUMIF('Sunday Races 6-5-22'!$B$11:$B$28,$C26,'Sunday Races 6-5-22'!$AY$11:$AY$28)</f>
        <v>0</v>
      </c>
      <c r="BS26" s="174">
        <f>SUMIF('Sunday Races 6-12-22'!$B$11:$B$24,$C26,'Sunday Races 6-12-22'!$AU$11:$AU$24)</f>
        <v>0</v>
      </c>
      <c r="BT26" s="174">
        <f>SUMIF('Sunday Races 6-12-22'!$B$11:$B$24,$C26,'Sunday Races 6-12-22'!$AV$11:$AV$24)</f>
        <v>0</v>
      </c>
      <c r="BU26" s="174">
        <f>SUMIF('Sunday Races 6-12-22'!$B$11:$B$24,$C26,'Sunday Races 6-12-22'!$AW$11:$AW$24)</f>
        <v>0</v>
      </c>
      <c r="BV26" s="174">
        <f>SUMIF('Sunday Races 6-12-22'!$B$11:$B$24,$C26,'Sunday Races 6-12-22'!$AX$11:$AX$24)</f>
        <v>0</v>
      </c>
      <c r="BW26" s="174">
        <f>SUMIF('Sunday Races 6-12-22'!$B$11:$B$24,$C26,'Sunday Races 6-12-22'!$AY$11:$AY$24)</f>
        <v>0</v>
      </c>
      <c r="BX26" s="174">
        <f>SUMIF('Saturday Races 6-18-22'!$B$11:$B$24,$C26,'Saturday Races 6-18-22'!$AU$11:$AU$24)</f>
        <v>0</v>
      </c>
      <c r="BY26" s="174">
        <f>SUMIF('Saturday Races 6-18-22'!$B$11:$B$24,$C26,'Saturday Races 6-18-22'!$AV$11:$AV$24)</f>
        <v>0</v>
      </c>
      <c r="BZ26" s="174">
        <f>SUMIF('Saturday Races 6-18-22'!$B$11:$B$24,$C26,'Saturday Races 6-18-22'!$AW$11:$AW$24)</f>
        <v>0</v>
      </c>
      <c r="CA26" s="174">
        <f>SUMIF('Saturday Races 6-18-22'!$B$11:$B$24,$C26,'Saturday Races 6-18-22'!$AX$11:$AX$24)</f>
        <v>0</v>
      </c>
      <c r="CB26" s="174">
        <f>SUMIF('Saturday Races 6-18-22'!$B$11:$B$24,$C26,'Saturday Races 6-18-22'!$AY$11:$AY$24)</f>
        <v>0</v>
      </c>
      <c r="CC26" s="174">
        <f>SUMIF('Sunday Races 7-3-22'!$B$11:$B$26,$C26,'Sunday Races 7-3-22'!$AU$11:$AU$26)</f>
        <v>0</v>
      </c>
      <c r="CD26" s="174">
        <f>SUMIF('Sunday Races 7-3-22'!$B$11:$B$26,$C26,'Sunday Races 7-3-22'!$AV$11:$AV$26)</f>
        <v>0</v>
      </c>
      <c r="CE26" s="174">
        <f>SUMIF('Sunday Races 7-3-22'!$B$11:$B$26,$C26,'Sunday Races 7-3-22'!$AW$11:$AW$26)</f>
        <v>0</v>
      </c>
      <c r="CF26" s="174">
        <f>SUMIF('Sunday Races 7-3-22'!$B$11:$B$26,$C26,'Sunday Races 7-3-22'!$AX$11:$AX$26)</f>
        <v>0</v>
      </c>
      <c r="CG26" s="174">
        <f>SUMIF('Sunday Races 7-3-22'!$B$11:$B$26,$C26,'Sunday Races 7-3-22'!$AY$11:$AY$26)</f>
        <v>0</v>
      </c>
      <c r="CH26" s="174">
        <f>SUMIF('Sunday Races 7-31-22'!$B$11:$B$26,$C26,'Sunday Races 7-31-22'!$AU$11:$AU$26)</f>
        <v>5</v>
      </c>
      <c r="CI26" s="174">
        <f>SUMIF('Sunday Races 7-31-22'!$B$11:$B$26,$C26,'Sunday Races 7-31-22'!$AV$11:$AV$26)</f>
        <v>6</v>
      </c>
      <c r="CJ26" s="174">
        <f>SUMIF('Sunday Races 7-31-22'!$B$11:$B$26,$C26,'Sunday Races 7-31-22'!$AW$11:$AW$26)</f>
        <v>7</v>
      </c>
      <c r="CK26" s="174">
        <f>SUMIF('Sunday Races 7-31-22'!$B$11:$B$26,$C26,'Sunday Races 7-31-22'!$AX$11:$AX$26)</f>
        <v>0</v>
      </c>
      <c r="CL26" s="174">
        <f>SUMIF('Sunday Races 7-31-22'!$B$11:$B$26,$C26,'Sunday Races 7-31-22'!$AY$11:$AY$26)</f>
        <v>0</v>
      </c>
      <c r="CM26" s="174">
        <f>SUMIF('Sunday Races 8-14-22'!$B$11:$B$26,$C26,'Sunday Races 8-14-22'!$AU$11:$AU$26)</f>
        <v>0</v>
      </c>
      <c r="CN26" s="174">
        <f>SUMIF('Sunday Races 8-14-22'!$B$11:$B$26,$C26,'Sunday Races 8-14-22'!$AV$11:$AV$26)</f>
        <v>0</v>
      </c>
      <c r="CO26" s="174">
        <f>SUMIF('Sunday Races 8-14-22'!$B$11:$B$26,$C26,'Sunday Races 8-14-22'!$AW$11:$AW$26)</f>
        <v>0</v>
      </c>
      <c r="CP26" s="174">
        <f>SUMIF('Sunday Races 8-14-22'!$B$11:$B$26,$C26,'Sunday Races 8-14-22'!$AX$11:$AX$26)</f>
        <v>0</v>
      </c>
      <c r="CQ26" s="174">
        <f>SUMIF('Sunday Races 8-14-22'!$B$11:$B$26,$C26,'Sunday Races 8-14-22'!$AY$11:$AY$26)</f>
        <v>0</v>
      </c>
      <c r="CR26" s="174">
        <f>SUMIF('Saturday Races 8-20-22'!$B$11:$B$26,$C26,'Saturday Races 8-20-22'!$AU$11:$AU$26)</f>
        <v>0</v>
      </c>
      <c r="CS26" s="174">
        <f>SUMIF('Saturday Races 8-20-22'!$B$11:$B$26,$C26,'Saturday Races 8-20-22'!$AV$11:$AV$26)</f>
        <v>0</v>
      </c>
      <c r="CT26" s="174">
        <f>SUMIF('Saturday Races 8-20-22'!$B$11:$B$26,$C26,'Saturday Races 8-20-22'!$AW$11:$AW$26)</f>
        <v>0</v>
      </c>
      <c r="CU26" s="174">
        <f>SUMIF('Saturday Races 8-20-22'!$B$11:$B$26,$C26,'Saturday Races 8-20-22'!$AX$11:$AX$26)</f>
        <v>0</v>
      </c>
      <c r="CV26" s="174">
        <f>SUMIF('Saturday Races 8-20-22'!$B$11:$B$26,$C26,'Saturday Races 8-20-22'!$AY$11:$AY$26)</f>
        <v>0</v>
      </c>
      <c r="CW26" s="174">
        <f>SUMIF('Sunday Races 9-11-22'!$B$11:$B$20,$C26,'Sunday Races 9-11-22'!$AU$11:$AU$20)</f>
        <v>0</v>
      </c>
      <c r="CX26" s="174">
        <f>SUMIF('Sunday Races 9-11-22'!$B$11:$B$20,$C26,'Sunday Races 9-11-22'!$AV$11:$AV$20)</f>
        <v>0</v>
      </c>
      <c r="CY26" s="174">
        <f>SUMIF('Sunday Races 9-11-22'!$B$11:$B$20,$C26,'Sunday Races 9-11-22'!$AW$11:$AW$20)</f>
        <v>0</v>
      </c>
      <c r="CZ26" s="174">
        <f>SUMIF('Sunday Races 9-11-22'!$B$11:$B$20,$C26,'Sunday Races 9-11-22'!$AX$11:$AX$20)</f>
        <v>0</v>
      </c>
      <c r="DA26" s="174">
        <f>SUMIF('Sunday Races 9-11-22'!$B$11:$B$20,$C26,'Sunday Races 9-11-22'!$AY$11:$AY$20)</f>
        <v>0</v>
      </c>
      <c r="DB26" s="174">
        <f>SUMIF('Sunday Races 10-9-22'!$B$11:$B$21,$C26,'Sunday Races 10-9-22'!$AU$11:$AU$21)</f>
        <v>0</v>
      </c>
      <c r="DC26" s="174">
        <f>SUMIF('Sunday Races 10-9-22'!$B$11:$B$21,$C26,'Sunday Races 10-9-22'!$AV$11:$AV$21)</f>
        <v>0</v>
      </c>
      <c r="DD26" s="174">
        <f>SUMIF('Sunday Races 10-9-22'!$B$11:$B$21,$C26,'Sunday Races 10-9-22'!$AW$11:$AW$21)</f>
        <v>0</v>
      </c>
      <c r="DE26" s="174">
        <f>SUMIF('Sunday Races 10-9-22'!$B$11:$B$21,$C26,'Sunday Races 10-9-22'!$AX$11:$AX$21)</f>
        <v>0</v>
      </c>
      <c r="DF26" s="174">
        <f>SUMIF('Sunday Races 10-9-22'!$B$11:$B$21,$C26,'Sunday Races 10-9-22'!$AY$11:$AY$21)</f>
        <v>0</v>
      </c>
      <c r="DG26" s="174">
        <f>SUMIF('Sunday Races 10-23-22'!$B$11:$B$22,$C26,'Sunday Races 10-23-22'!$AU$11:$AU$22)</f>
        <v>0</v>
      </c>
      <c r="DH26" s="174">
        <f>SUMIF('Sunday Races 10-23-22'!$B$11:$B$22,$C26,'Sunday Races 10-23-22'!$AV$11:$AV$22)</f>
        <v>0</v>
      </c>
      <c r="DI26" s="174">
        <f>SUMIF('Sunday Races 10-23-22'!$B$11:$B$22,$C26,'Sunday Races 10-23-22'!$AW$11:$AW$22)</f>
        <v>0</v>
      </c>
      <c r="DJ26" s="174">
        <f>SUMIF('Sunday Races 10-23-22'!$B$11:$B$22,$C26,'Sunday Races 10-23-22'!$AX$11:$AX$22)</f>
        <v>0</v>
      </c>
      <c r="DK26" s="174">
        <f>SUMIF('Sunday Races 10-23-22'!$B$11:$B$22,$C26,'Sunday Races 10-23-22'!$AY$11:$AY$22)</f>
        <v>0</v>
      </c>
      <c r="DL26" s="175"/>
      <c r="DM26" s="176"/>
      <c r="DN26" s="177">
        <f t="shared" si="28"/>
        <v>7</v>
      </c>
      <c r="DO26" s="177">
        <f t="shared" si="28"/>
        <v>6</v>
      </c>
      <c r="DP26" s="177">
        <f t="shared" si="28"/>
        <v>5</v>
      </c>
      <c r="DQ26" s="177">
        <f t="shared" si="28"/>
        <v>0</v>
      </c>
      <c r="DR26" s="177">
        <f t="shared" si="28"/>
        <v>0</v>
      </c>
      <c r="DS26" s="177">
        <f t="shared" si="28"/>
        <v>0</v>
      </c>
      <c r="DT26" s="177">
        <f t="shared" si="28"/>
        <v>0</v>
      </c>
      <c r="DU26" s="177">
        <f t="shared" si="28"/>
        <v>0</v>
      </c>
      <c r="DV26" s="177">
        <f t="shared" si="28"/>
        <v>0</v>
      </c>
      <c r="DW26" s="177">
        <f t="shared" si="28"/>
        <v>0</v>
      </c>
      <c r="DX26" s="177">
        <f t="shared" si="29"/>
        <v>0</v>
      </c>
      <c r="DY26" s="177">
        <f t="shared" si="29"/>
        <v>0</v>
      </c>
      <c r="DZ26" s="177">
        <f t="shared" si="29"/>
        <v>0</v>
      </c>
      <c r="EA26" s="177">
        <f t="shared" si="29"/>
        <v>0</v>
      </c>
      <c r="EB26" s="177">
        <f t="shared" si="29"/>
        <v>0</v>
      </c>
      <c r="EC26" s="177">
        <f t="shared" si="29"/>
        <v>0</v>
      </c>
      <c r="ED26" s="177">
        <f t="shared" si="29"/>
        <v>0</v>
      </c>
      <c r="EE26" s="177">
        <f t="shared" si="29"/>
        <v>0</v>
      </c>
      <c r="EF26" s="177">
        <f t="shared" si="29"/>
        <v>0</v>
      </c>
      <c r="EG26" s="177">
        <f t="shared" si="29"/>
        <v>0</v>
      </c>
      <c r="EH26" s="177">
        <f t="shared" si="30"/>
        <v>0</v>
      </c>
      <c r="EI26" s="177">
        <f t="shared" si="30"/>
        <v>0</v>
      </c>
      <c r="EJ26" s="177">
        <f t="shared" si="30"/>
        <v>0</v>
      </c>
      <c r="EK26" s="177">
        <f t="shared" si="30"/>
        <v>0</v>
      </c>
      <c r="EL26" s="177">
        <f t="shared" si="30"/>
        <v>0</v>
      </c>
      <c r="EM26" s="177">
        <f t="shared" si="30"/>
        <v>0</v>
      </c>
      <c r="EN26" s="177">
        <f t="shared" si="30"/>
        <v>0</v>
      </c>
      <c r="EO26" s="177">
        <f t="shared" si="30"/>
        <v>0</v>
      </c>
      <c r="EP26" s="177">
        <f t="shared" si="30"/>
        <v>0</v>
      </c>
      <c r="EQ26" s="177">
        <f t="shared" si="30"/>
        <v>0</v>
      </c>
      <c r="ER26" s="177">
        <f t="shared" si="31"/>
        <v>0</v>
      </c>
      <c r="ES26" s="177">
        <f t="shared" si="31"/>
        <v>0</v>
      </c>
      <c r="ET26" s="177">
        <f t="shared" si="31"/>
        <v>0</v>
      </c>
      <c r="EU26" s="177">
        <f t="shared" si="31"/>
        <v>0</v>
      </c>
      <c r="EV26" s="177">
        <f t="shared" si="31"/>
        <v>0</v>
      </c>
      <c r="EW26" s="177">
        <f t="shared" si="31"/>
        <v>0</v>
      </c>
      <c r="EX26" s="177">
        <f t="shared" si="31"/>
        <v>0</v>
      </c>
      <c r="EY26" s="177">
        <f t="shared" si="31"/>
        <v>0</v>
      </c>
      <c r="EZ26" s="177">
        <f t="shared" si="31"/>
        <v>0</v>
      </c>
      <c r="FA26" s="177">
        <f t="shared" si="31"/>
        <v>0</v>
      </c>
      <c r="FB26" s="177">
        <f t="shared" si="32"/>
        <v>0</v>
      </c>
      <c r="FC26" s="177">
        <f t="shared" si="32"/>
        <v>0</v>
      </c>
      <c r="FD26" s="177">
        <f t="shared" si="32"/>
        <v>0</v>
      </c>
      <c r="FE26" s="177">
        <f t="shared" si="32"/>
        <v>0</v>
      </c>
      <c r="FF26" s="177">
        <f t="shared" si="32"/>
        <v>0</v>
      </c>
      <c r="FG26" s="177">
        <f t="shared" si="32"/>
        <v>0</v>
      </c>
      <c r="FH26" s="177">
        <f t="shared" si="32"/>
        <v>0</v>
      </c>
      <c r="FI26" s="177">
        <f t="shared" si="32"/>
        <v>0</v>
      </c>
      <c r="FJ26" s="177">
        <f t="shared" si="32"/>
        <v>0</v>
      </c>
      <c r="FK26" s="177">
        <f t="shared" si="32"/>
        <v>0</v>
      </c>
      <c r="FL26" s="177">
        <f t="shared" si="33"/>
        <v>0</v>
      </c>
      <c r="FM26" s="177">
        <f t="shared" si="33"/>
        <v>0</v>
      </c>
      <c r="FN26" s="177">
        <f t="shared" si="33"/>
        <v>0</v>
      </c>
      <c r="FO26" s="177">
        <f t="shared" si="33"/>
        <v>0</v>
      </c>
      <c r="FP26" s="177">
        <f t="shared" si="33"/>
        <v>0</v>
      </c>
      <c r="FQ26" s="177">
        <f t="shared" si="33"/>
        <v>0</v>
      </c>
      <c r="FR26" s="177">
        <f t="shared" si="33"/>
        <v>0</v>
      </c>
      <c r="FS26" s="177">
        <f t="shared" si="33"/>
        <v>0</v>
      </c>
      <c r="FT26" s="177">
        <f t="shared" si="33"/>
        <v>0</v>
      </c>
      <c r="FU26" s="177">
        <f t="shared" si="33"/>
        <v>0</v>
      </c>
      <c r="FV26" s="177">
        <f t="shared" si="33"/>
        <v>0</v>
      </c>
      <c r="FW26" s="177">
        <f t="shared" si="33"/>
        <v>0</v>
      </c>
      <c r="FX26" s="177">
        <f t="shared" si="33"/>
        <v>0</v>
      </c>
      <c r="FY26" s="177">
        <f t="shared" si="33"/>
        <v>0</v>
      </c>
      <c r="FZ26" s="177">
        <f t="shared" si="33"/>
        <v>0</v>
      </c>
      <c r="GA26" s="177"/>
      <c r="GB26" s="229">
        <f t="shared" si="20"/>
        <v>101</v>
      </c>
      <c r="GC26" s="229">
        <f t="shared" si="21"/>
        <v>17</v>
      </c>
      <c r="GD26" s="174">
        <f>SUMIF('One Day 12-04-21 Scots'!$B$11:$B$24,$C26,'One Day 12-04-21 Scots'!$AU$11:$AU$24)</f>
        <v>0</v>
      </c>
      <c r="GE26" s="174">
        <f>SUMIF('One Day 12-04-21 Scots'!$B$11:$B$24,$C26,'One Day 12-04-21 Scots'!$AV$11:$AV$24)</f>
        <v>0</v>
      </c>
      <c r="GF26" s="174">
        <f>SUMIF('One Day 12-04-21 Scots'!$B$11:$B$24,$C26,'One Day 12-04-21 Scots'!$AW$11:$AW$24)</f>
        <v>0</v>
      </c>
      <c r="GG26" s="174">
        <f>SUMIF('One Day 12-04-21 Scots'!$B$11:$B$24,$C26,'One Day 12-04-21 Scots'!$AX$11:$AX$24)</f>
        <v>0</v>
      </c>
      <c r="GH26" s="174">
        <f>SUMIF('One Day 12-04-21 Scots'!$B$11:$B$24,$C26,'One Day 12-04-21 Scots'!$AY$11:$AY$24)</f>
        <v>0</v>
      </c>
      <c r="GI26" s="174">
        <f>SUMIF('One Day 12-04-21 Thistles'!$B$11:$B$25,$C26,'One Day 12-04-21 Thistles'!$AU$11:$AU$25)</f>
        <v>0</v>
      </c>
      <c r="GJ26" s="174">
        <f>SUMIF('One Day 12-04-21 Thistles'!$B$11:$B$25,$C26,'One Day 12-04-21 Thistles'!$AV$11:$AV$25)</f>
        <v>0</v>
      </c>
      <c r="GK26" s="174">
        <f>SUMIF('One Day 12-04-21 Thistles'!$B$11:$B$25,$C26,'One Day 12-04-21 Thistles'!$AW$11:$AW$25)</f>
        <v>0</v>
      </c>
      <c r="GL26" s="174">
        <f>SUMIF('One Day 12-04-21 Thistles'!$B$11:$B$25,$C26,'One Day 12-04-21 Thistles'!$AX$11:$AX$25)</f>
        <v>0</v>
      </c>
      <c r="GM26" s="174">
        <f>SUMIF('One Day 12-04-21 Thistles'!$B$11:$B$25,$C26,'One Day 12-04-21 Thistles'!$AY$11:$AY$25)</f>
        <v>0</v>
      </c>
      <c r="GN26" s="174">
        <f>SUMIF('Chili One Day 2-12-22 Scots'!$B$11:$B$27,$C26,'Chili One Day 2-12-22 Scots'!$AU$11:$AU$27)</f>
        <v>10</v>
      </c>
      <c r="GO26" s="174">
        <f>SUMIF('Chili One Day 2-12-22 Scots'!$B$11:$B$27,$C26,'Chili One Day 2-12-22 Scots'!$AV$11:$AV$27)</f>
        <v>2</v>
      </c>
      <c r="GP26" s="174">
        <f>SUMIF('Chili One Day 2-12-22 Scots'!$B$11:$B$27,$C26,'Chili One Day 2-12-22 Scots'!$AW$11:$AW$27)</f>
        <v>6</v>
      </c>
      <c r="GQ26" s="174">
        <f>SUMIF('Chili One Day 2-12-22 Scots'!$B$11:$B$27,$C26,'Chili One Day 2-12-22 Scots'!$AX$11:$AX$27)</f>
        <v>0</v>
      </c>
      <c r="GR26" s="174">
        <f>SUMIF('Chili One Day 2-12-22 Scots'!$B$11:$B$27,$C26,'Chili One Day 2-12-22 Scots'!$AY$11:$AY$27)</f>
        <v>0</v>
      </c>
      <c r="GS26" s="174">
        <f>SUMIF('Chili One Day 2-12-22 Thistles'!$B$11:$B$27,$C26,'Chili One Day 2-12-22 Thistles'!$AU$11:$AU$27)</f>
        <v>0</v>
      </c>
      <c r="GT26" s="174">
        <f>SUMIF('Chili One Day 2-12-22 Thistles'!$B$11:$B$27,$C26,'Chili One Day 2-12-22 Thistles'!$AV$11:$AV$27)</f>
        <v>0</v>
      </c>
      <c r="GU26" s="174">
        <f>SUMIF('Chili One Day 2-12-22 Thistles'!$B$11:$B$27,$C26,'Chili One Day 2-12-22 Thistles'!$AW$11:$AW$27)</f>
        <v>0</v>
      </c>
      <c r="GV26" s="174">
        <f>SUMIF('Chili One Day 2-12-22 Thistles'!$B$11:$B$27,$C26,'Chili One Day 2-12-22 Thistles'!$AX$11:$AX$27)</f>
        <v>0</v>
      </c>
      <c r="GW26" s="174">
        <f>SUMIF('Chili One Day 2-12-22 Thistles'!$B$11:$B$27,$C26,'Chili One Day 2-12-22 Thistles'!$AY$11:$AY$27)</f>
        <v>0</v>
      </c>
      <c r="GX26" s="174">
        <f>SUMIF('Ironman One Day 3-5-22 FS'!$B$11:$B$26,$C26,'Ironman One Day 3-5-22 FS'!$AU$11:$AU$26)</f>
        <v>7</v>
      </c>
      <c r="GY26" s="174">
        <f>SUMIF('Ironman One Day 3-5-22 FS'!$B$11:$B$26,$C26,'Ironman One Day 3-5-22 FS'!$AV$11:$AV$26)</f>
        <v>4</v>
      </c>
      <c r="GZ26" s="174">
        <f>SUMIF('Ironman One Day 3-5-22 FS'!$B$11:$B$26,$C26,'Ironman One Day 3-5-22 FS'!$AW$11:$AW$26)</f>
        <v>4</v>
      </c>
      <c r="HA26" s="174">
        <f>SUMIF('Ironman One Day 3-5-22 FS'!$B$11:$B$26,$C26,'Ironman One Day 3-5-22 FS'!$AX$11:$AX$26)</f>
        <v>0</v>
      </c>
      <c r="HB26" s="174">
        <f>SUMIF('Ironman One Day 3-5-22 FS'!$B$11:$B$26,$C26,'Ironman One Day 3-5-22 FS'!$AY$11:$AY$26)</f>
        <v>0</v>
      </c>
      <c r="HC26" s="174">
        <f>SUMIF('Ironman One Day 3-5-22 420'!$B$11:$B$26,$C26,'Ironman One Day 3-5-22 420'!$AU$11:$AU$26)</f>
        <v>0</v>
      </c>
      <c r="HD26" s="174">
        <f>SUMIF('Ironman One Day 3-5-22 420'!$B$11:$B$26,$C26,'Ironman One Day 3-5-22 420'!$AV$11:$AV$26)</f>
        <v>0</v>
      </c>
      <c r="HE26" s="174">
        <f>SUMIF('Ironman One Day 3-5-22 420'!$B$11:$B$26,$C26,'Ironman One Day 3-5-22 420'!$AW$11:$AW$26)</f>
        <v>0</v>
      </c>
      <c r="HF26" s="174">
        <f>SUMIF('Ironman One Day 3-5-22 420'!$B$11:$B$26,$C26,'Ironman One Day 3-5-22 420'!$AX$11:$AX$26)</f>
        <v>0</v>
      </c>
      <c r="HG26" s="174">
        <f>SUMIF('Ironman One Day 3-5-22 420'!$B$11:$B$26,$C26,'Ironman One Day 3-5-22 420'!$AY$11:$AY$26)</f>
        <v>0</v>
      </c>
      <c r="HH26" s="174">
        <f>SUMIF('Easter One Day 4-16-22 FS'!$B$11:$B$25,$C26,'Easter One Day 4-16-22 FS'!$AU$11:$AU$25)</f>
        <v>4</v>
      </c>
      <c r="HI26" s="174">
        <f>SUMIF('Easter One Day 4-16-22 FS'!$B$11:$B$25,$C26,'Easter One Day 4-16-22 FS'!$AV$11:$AV$25)</f>
        <v>6</v>
      </c>
      <c r="HJ26" s="174">
        <f>SUMIF('Easter One Day 4-16-22 FS'!$B$11:$B$25,$C26,'Easter One Day 4-16-22 FS'!$AW$11:$AW$25)</f>
        <v>0</v>
      </c>
      <c r="HK26" s="174">
        <f>SUMIF('Easter One Day 4-16-22 FS'!$B$11:$B$25,$C26,'Easter One Day 4-16-22 FS'!$AX$11:$AX$25)</f>
        <v>0</v>
      </c>
      <c r="HL26" s="174">
        <f>SUMIF('Easter One Day 4-16-22 FS'!$B$11:$B$25,$C26,'Easter One Day 4-16-22 FS'!$AY$11:$AY$25)</f>
        <v>0</v>
      </c>
      <c r="HM26" s="174">
        <f>SUMIF('Easter One Day 4-16-22 TH'!$B$11:$B$25,$C26,'Easter One Day 4-16-22 TH'!$AU$11:$AU$25)</f>
        <v>0</v>
      </c>
      <c r="HN26" s="174">
        <f>SUMIF('Easter One Day 4-16-22 TH'!$B$11:$B$25,$C26,'Easter One Day 4-16-22 TH'!$AV$11:$AV$25)</f>
        <v>0</v>
      </c>
      <c r="HO26" s="174">
        <f>SUMIF('Easter One Day 4-16-22 TH'!$B$11:$B$25,$C26,'Easter One Day 4-16-22 TH'!$AW$11:$AW$25)</f>
        <v>0</v>
      </c>
      <c r="HP26" s="174">
        <f>SUMIF('Easter One Day 4-16-22 TH'!$B$11:$B$25,$C26,'Easter One Day 4-16-22 TH'!$AX$11:$AX$25)</f>
        <v>0</v>
      </c>
      <c r="HQ26" s="174">
        <f>SUMIF('Easter One Day 4-16-22 TH'!$B$11:$B$25,$C26,'Easter One Day 4-16-22 TH'!$AY$11:$AY$25)</f>
        <v>0</v>
      </c>
      <c r="HR26" s="174">
        <f>SUMIF('Long Distance Race 5-7-22'!$B$11:$B$25,$C26,'Long Distance Race 5-7-22'!$AU$11:$AU$25)</f>
        <v>0</v>
      </c>
      <c r="HS26" s="174">
        <f>SUMIF('Long Distance Race 5-7-22'!$B$11:$B$18,$C26,'Long Distance Race 5-7-22'!$AV$11:$AV$18)</f>
        <v>0</v>
      </c>
      <c r="HT26" s="174">
        <f>SUMIF('Long Distance Race 5-7-22'!$B$11:$B$18,$C26,'Long Distance Race 5-7-22'!$AW$11:$AW$18)</f>
        <v>0</v>
      </c>
      <c r="HU26" s="174">
        <f>SUMIF('Long Distance Race 5-7-22'!$B$11:$B$18,$C26,'Long Distance Race 5-7-22'!$AX$11:$AX$18)</f>
        <v>0</v>
      </c>
      <c r="HV26" s="174">
        <f>SUMIF('Long Distance Race 5-7-22'!$B$11:$B$18,$C26,'Long Distance Race 5-7-22'!$AY$11:$AY$18)</f>
        <v>0</v>
      </c>
      <c r="HW26" s="174">
        <f>SUMIF('Memorial Day Regatta 5-28-22 Op'!$B$11:$B$25,$C26,'Memorial Day Regatta 5-28-22 Op'!$AU$11:$AU$25)</f>
        <v>0</v>
      </c>
      <c r="HX26" s="174">
        <f>SUMIF('Memorial Day Regatta 5-28-22 Op'!$B$11:$B$18,$C26,'Memorial Day Regatta 5-28-22 Op'!$AV$11:$AV$18)</f>
        <v>0</v>
      </c>
      <c r="HY26" s="174">
        <f>SUMIF('Memorial Day Regatta 5-28-22 Op'!$B$11:$B$18,$C26,'Memorial Day Regatta 5-28-22 Op'!$AW$11:$AW$18)</f>
        <v>0</v>
      </c>
      <c r="HZ26" s="174">
        <f>SUMIF('Memorial Day Regatta 5-28-22 Op'!$B$11:$B$18,$C26,'Memorial Day Regatta 5-28-22 Op'!$AX$11:$AX$18)</f>
        <v>0</v>
      </c>
      <c r="IA26" s="174">
        <f>SUMIF('Memorial Day Regatta 5-28-22 Op'!$B$11:$B$18,$C26,'Memorial Day Regatta 5-28-22 Op'!$AY$11:$AY$18)</f>
        <v>0</v>
      </c>
      <c r="IB26" s="174">
        <f>SUMIF('Caldwell Cup 6-25-22 TH'!$B$11:$B$25,$C26,'Caldwell Cup 6-25-22 TH'!$AU$11:$AU$25)</f>
        <v>0</v>
      </c>
      <c r="IC26" s="174">
        <f>SUMIF('Caldwell Cup 6-25-22 TH'!$B$11:$B$25,$C26,'Caldwell Cup 6-25-22 TH'!$AV$11:$AV$25)</f>
        <v>0</v>
      </c>
      <c r="ID26" s="174">
        <f>SUMIF('Caldwell Cup 6-25-22 TH'!$B$11:$B$25,$C26,'Caldwell Cup 6-25-22 TH'!$AW$11:$AW$25)</f>
        <v>0</v>
      </c>
      <c r="IE26" s="174">
        <f>SUMIF('Caldwell Cup 6-25-22 TH'!$B$11:$B$25,$C26,'Caldwell Cup 6-25-22 TH'!$AX$11:$AX$25)</f>
        <v>0</v>
      </c>
      <c r="IF26" s="174">
        <f>SUMIF('Caldwell Cup 6-25-22 TH'!$B$11:$B$25,$C26,'Caldwell Cup 6-25-22 TH'!$AY$11:$AY$25)</f>
        <v>0</v>
      </c>
      <c r="IG26" s="174">
        <f>SUMIF('Caldwell Cup 6-25-22 FS'!$B$11:$B$21,$C26,'Caldwell Cup 6-25-22 FS'!$AU$11:$AU$21)</f>
        <v>6</v>
      </c>
      <c r="IH26" s="174">
        <f>SUMIF('Caldwell Cup 6-25-22 FS'!$B$11:$B$21,$C26,'Caldwell Cup 6-25-22 FS'!$AV$11:$AV$21)</f>
        <v>7</v>
      </c>
      <c r="II26" s="174">
        <f>SUMIF('Caldwell Cup 6-25-22 FS'!$B$11:$B$21,$C26,'Caldwell Cup 6-25-22 FS'!$AW$11:$AW$21)</f>
        <v>10</v>
      </c>
      <c r="IJ26" s="174">
        <f>SUMIF('Caldwell Cup 6-25-22 FS'!$B$11:$B$21,$C26,'Caldwell Cup 6-25-22 FS'!$AX$11:$AX$21)</f>
        <v>2</v>
      </c>
      <c r="IK26" s="174">
        <f>SUMIF('Caldwell Cup 6-25-22 FS'!$B$11:$B$21,$C26,'Caldwell Cup 6-25-22 FS'!$AY$11:$AY$21)</f>
        <v>0</v>
      </c>
      <c r="IL26" s="174">
        <f>SUMIF('Caldwell Cup 6-25-22 Lasers'!$B$11:$B$23,$C26,'Caldwell Cup 6-25-22 Lasers'!$AU$11:$AU$23)</f>
        <v>0</v>
      </c>
      <c r="IM26" s="174">
        <f>SUMIF('Caldwell Cup 6-25-22 Lasers'!$B$11:$B$23,$C26,'Caldwell Cup 6-25-22 Lasers'!$AV$11:$AV$23)</f>
        <v>0</v>
      </c>
      <c r="IN26" s="174">
        <f>SUMIF('Caldwell Cup 6-25-22 Lasers'!$B$11:$B$23,$C26,'Caldwell Cup 6-25-22 Lasers'!$AW$11:$AW$23)</f>
        <v>0</v>
      </c>
      <c r="IO26" s="174">
        <f>SUMIF('Caldwell Cup 6-25-22 Lasers'!$B$11:$B$23,$C26,'Caldwell Cup 6-25-22 Lasers'!$AX$11:$AX$23)</f>
        <v>0</v>
      </c>
      <c r="IP26" s="174">
        <f>SUMIF('Caldwell Cup 6-25-22 Lasers'!$B$11:$B$23,$C26,'Caldwell Cup 6-25-22 Lasers'!$AY$11:$AY$23)</f>
        <v>0</v>
      </c>
      <c r="IQ26" s="174">
        <f>SUMIF('Labor Day Regatta 9-3-22 FS'!$B$11:$B$30,$C26,'Labor Day Regatta 9-3-22 FS'!$AU$11:$AU$30)</f>
        <v>0</v>
      </c>
      <c r="IR26" s="174">
        <f>SUMIF('Labor Day Regatta 9-3-22 FS'!$B$11:$B$30,$C26,'Labor Day Regatta 9-3-22 FS'!$AV$11:$AV$30)</f>
        <v>0</v>
      </c>
      <c r="IS26" s="174">
        <f>SUMIF('Labor Day Regatta 9-3-22 FS'!$B$11:$B$30,$C26,'Labor Day Regatta 9-3-22 FS'!$AW$11:$AW$30)</f>
        <v>0</v>
      </c>
      <c r="IT26" s="174">
        <f>SUMIF('Labor Day Regatta 9-3-22 FS'!$B$11:$B$30,$C26,'Labor Day Regatta 9-3-22 FS'!$AX$11:$AX$30)</f>
        <v>0</v>
      </c>
      <c r="IU26" s="174">
        <f>SUMIF('Labor Day Regatta 9-3-22 FS'!$B$11:$B$30,$C26,'Labor Day Regatta 9-3-22 FS'!$AY$11:$AY$30)</f>
        <v>0</v>
      </c>
      <c r="IV26" s="174">
        <f>SUMIF('2022-09-17 Leukemia Cup FS'!$B$11:$B$26,$C26,'2022-09-17 Leukemia Cup FS'!$AU$11:$AU$26)</f>
        <v>0</v>
      </c>
      <c r="IW26" s="174">
        <f>SUMIF('2022-09-17 Leukemia Cup FS'!$B$11:$B$26,$C26,'2022-09-17 Leukemia Cup FS'!$AV$11:$AV$26)</f>
        <v>0</v>
      </c>
      <c r="IX26" s="174">
        <f>SUMIF('2022-09-17 Leukemia Cup FS'!$B$11:$B$26,$C26,'2022-09-17 Leukemia Cup FS'!$AW$11:$AW$26)</f>
        <v>0</v>
      </c>
      <c r="IY26" s="174">
        <f>SUMIF('2022-09-17 Leukemia Cup FS'!$B$11:$B$26,$C26,'2022-09-17 Leukemia Cup FS'!$AX$11:$AX$26)</f>
        <v>0</v>
      </c>
      <c r="IZ26" s="174">
        <f>SUMIF('2022-09-17 Leukemia Cup FS'!$B$11:$B$26,$C26,'2022-09-17 Leukemia Cup FS'!$AY$11:$AY$26)</f>
        <v>0</v>
      </c>
      <c r="JA26" s="174">
        <f>SUMIF('2022-09-17 Leukemia Cup TH'!$B$11:$B$28,$C26,'2022-09-17 Leukemia Cup TH'!$AU$11:$AU$28)</f>
        <v>0</v>
      </c>
      <c r="JB26" s="174">
        <f>SUMIF('2022-09-17 Leukemia Cup TH'!$B$11:$B$28,$C26,'2022-09-17 Leukemia Cup TH'!$AV$11:$AV$28)</f>
        <v>0</v>
      </c>
      <c r="JC26" s="174">
        <f>SUMIF('2022-09-17 Leukemia Cup TH'!$B$11:$B$28,$C26,'2022-09-17 Leukemia Cup TH'!$AW$11:$AW$28)</f>
        <v>0</v>
      </c>
      <c r="JD26" s="174">
        <f>SUMIF('2022-09-17 Leukemia Cup TH'!$B$11:$B$28,$C26,'2022-09-17 Leukemia Cup TH'!$AX$11:$AX$28)</f>
        <v>0</v>
      </c>
      <c r="JE26" s="174">
        <f>SUMIF('2022-09-17 Leukemia Cup TH'!$B$11:$B$28,$C26,'2022-09-17 Leukemia Cup TH'!$AY$11:$AY$28)</f>
        <v>0</v>
      </c>
      <c r="JF26" s="174">
        <f>SUMIF('Smith-Berry LDR 9-24-22'!$B$11:$B$30,$C26,'Smith-Berry LDR 9-24-22'!$AU$11:$AU$30)</f>
        <v>0</v>
      </c>
      <c r="JG26" s="174">
        <f>SUMIF('Smith-Berry LDR 9-24-22'!$B$11:$B$30,$C26,'Smith-Berry LDR 9-24-22'!$AV$11:$AV$30)</f>
        <v>0</v>
      </c>
      <c r="JH26" s="174">
        <f>SUMIF('Smith-Berry LDR 9-24-22'!$B$11:$B$30,$C26,'Smith-Berry LDR 9-24-22'!$AW$11:$AW$30)</f>
        <v>0</v>
      </c>
      <c r="JI26" s="174">
        <f>SUMIF('Smith-Berry LDR 9-24-22'!$B$11:$B$30,$C26,'Smith-Berry LDR 9-24-22'!$AX$11:$AX$30)</f>
        <v>0</v>
      </c>
      <c r="JJ26" s="174">
        <f>SUMIF('Smith-Berry LDR 9-24-22'!$B$11:$B$30,$C26,'Smith-Berry LDR 9-24-22'!$AY$11:$AY$30)</f>
        <v>0</v>
      </c>
      <c r="JK26" s="174">
        <f>SUMIF('Great Scot 10-1-22 Cham'!$B$11:$B$38,$C26,'Great Scot 10-1-22 Cham'!$AU$11:$AU$38)</f>
        <v>4</v>
      </c>
      <c r="JL26" s="174">
        <f>SUMIF('Great Scot 10-1-22 Cham'!$B$11:$B$38,$C26,'Great Scot 10-1-22 Cham'!$AV$11:$AV$38)</f>
        <v>8</v>
      </c>
      <c r="JM26" s="174">
        <f>SUMIF('Great Scot 10-1-22 Cham'!$B$11:$B$38,$C26,'Great Scot 10-1-22 Cham'!$AW$11:$AW$38)</f>
        <v>7</v>
      </c>
      <c r="JN26" s="174">
        <f>SUMIF('Great Scot 10-1-22 Cham'!$B$11:$B$38,$C26,'Great Scot 10-1-22 Cham'!$AX$11:$AX$38)</f>
        <v>9</v>
      </c>
      <c r="JO26" s="174">
        <f>SUMIF('Great Scot 10-1-22 Cham'!$B$11:$B$38,$C26,'Great Scot 10-1-22 Cham'!$AY$11:$AY$38)</f>
        <v>5</v>
      </c>
      <c r="JP26" s="174">
        <f>SUMIF('Great Scot 10-1-22 Chal'!$B$11:$B$28,$C26,'Great Scot 10-1-22 Chal'!$AU$11:$AU$28)</f>
        <v>0</v>
      </c>
      <c r="JQ26" s="174">
        <f>SUMIF('Great Scot 10-1-22 Chal'!$B$11:$B$28,$C26,'Great Scot 10-1-22 Chal'!$AV$11:$AV$28)</f>
        <v>0</v>
      </c>
      <c r="JR26" s="174">
        <f>SUMIF('Great Scot 10-1-22 Chal'!$B$11:$B$28,$C26,'Great Scot 10-1-22 Chal'!$AW$11:$AW$28)</f>
        <v>0</v>
      </c>
      <c r="JS26" s="174">
        <f>SUMIF('Great Scot 10-1-22 Chal'!$B$11:$B$28,$C26,'Great Scot 10-1-22 Chal'!$AX$11:$AX$28)</f>
        <v>0</v>
      </c>
      <c r="JT26" s="174">
        <f>SUMIF('Great Scot 10-1-22 Chal'!$B$11:$B$28,$C26,'Great Scot 10-1-22 Chal'!$AY$11:$AY$28)</f>
        <v>0</v>
      </c>
      <c r="JU26" s="174">
        <f>SUMIF('Great Pumpkin Regatta 10-15-22'!$B$11:$B$54,$C26,'Great Pumpkin Regatta 10-15-22'!$AU$11:$AU$54)</f>
        <v>0</v>
      </c>
      <c r="JV26" s="174">
        <f>SUMIF('Great Pumpkin Regatta 10-15-22'!$B$11:$B$54,$C26,'Great Pumpkin Regatta 10-15-22'!$AV$11:$AV$54)</f>
        <v>0</v>
      </c>
      <c r="JW26" s="174">
        <f>SUMIF('Great Pumpkin Regatta 10-15-22'!$B$11:$B$54,$C26,'Great Pumpkin Regatta 10-15-22'!$AW$11:$AW$54)</f>
        <v>0</v>
      </c>
      <c r="JX26" s="174">
        <f>SUMIF('Great Pumpkin Regatta 10-15-22'!$B$11:$B$54,$C26,'Great Pumpkin Regatta 10-15-22'!$AX$11:$AX$54)</f>
        <v>0</v>
      </c>
      <c r="JY26" s="174">
        <f>SUMIF('Great Pumpkin Regatta 10-15-22'!$B$11:$B$54,$C26,'Great Pumpkin Regatta 10-15-22'!$AY$11:$AY$54)</f>
        <v>0</v>
      </c>
      <c r="JZ26" s="174">
        <f>SUMIF('One Day Regatta 10-29-22 FS'!$B$11:$B$19,$C26,'One Day Regatta 10-29-22 FS'!$AU$11:$AU$19)</f>
        <v>0</v>
      </c>
      <c r="KA26" s="174">
        <f>SUMIF('One Day Regatta 10-29-22 FS'!$B$11:$B$19,$C26,'One Day Regatta 10-29-22 FS'!$AV$11:$AV$19)</f>
        <v>0</v>
      </c>
      <c r="KB26" s="174">
        <f>SUMIF('One Day Regatta 10-29-22 FS'!$B$11:$B$19,$C26,'One Day Regatta 10-29-22 FS'!$AW$11:$AW$19)</f>
        <v>0</v>
      </c>
      <c r="KC26" s="174">
        <f>SUMIF('One Day Regatta 10-29-22 FS'!$B$11:$B$19,$C26,'One Day Regatta 10-29-22 FS'!$AX$11:$AX$19)</f>
        <v>0</v>
      </c>
      <c r="KD26" s="174">
        <f>SUMIF('One Day Regatta 10-29-22 FS'!$B$11:$B$19,$C26,'One Day Regatta 10-29-22 FS'!$AY$11:$AY$19)</f>
        <v>0</v>
      </c>
    </row>
    <row r="27" spans="1:290" ht="15" customHeight="1" x14ac:dyDescent="0.2">
      <c r="A27" s="400" t="s">
        <v>1369</v>
      </c>
      <c r="B27" s="134">
        <f t="shared" si="8"/>
        <v>23</v>
      </c>
      <c r="C27" s="170" t="s">
        <v>639</v>
      </c>
      <c r="D27" s="171">
        <f t="shared" si="9"/>
        <v>6</v>
      </c>
      <c r="E27" s="172">
        <f t="shared" si="10"/>
        <v>16</v>
      </c>
      <c r="F27" s="171">
        <f t="shared" si="11"/>
        <v>16</v>
      </c>
      <c r="G27" s="171">
        <v>0</v>
      </c>
      <c r="H27" s="171">
        <f t="shared" si="12"/>
        <v>16</v>
      </c>
      <c r="I27" s="173">
        <f t="shared" si="13"/>
        <v>2.6666666666666665E-2</v>
      </c>
      <c r="J27" s="173"/>
      <c r="K27" s="174">
        <f>SUMIF('Saturday Race 11-06-21'!$B$11:$B$21,$C27,'Saturday Race 11-06-21'!$AU$11:$AU$21)</f>
        <v>0</v>
      </c>
      <c r="L27" s="174">
        <f>SUMIF('Saturday Race 11-06-21'!$B$11:$B$21,$C27,'Saturday Race 11-06-21'!$AV$11:$AV$21)</f>
        <v>0</v>
      </c>
      <c r="M27" s="174">
        <f>SUMIF('Saturday Race 11-06-21'!$B$11:$B$21,$C27,'Saturday Race 11-06-21'!$AW$11:$AW$21)</f>
        <v>0</v>
      </c>
      <c r="N27" s="174">
        <f>SUMIF('Saturday Race 11-06-21'!$B$11:$B$21,$C27,'Saturday Race 11-06-21'!$AX$11:$AX$21)</f>
        <v>0</v>
      </c>
      <c r="O27" s="174">
        <f>SUMIF('Saturday Race 11-06-21'!$B$11:$B$21,$C27,'Saturday Race 11-06-21'!$AY$11:$AY$21)</f>
        <v>0</v>
      </c>
      <c r="P27" s="174">
        <f>SUMIF('Saturday Race 11-20-21'!$B$11:$B$20,$C27,'Saturday Race 11-20-21'!$AU$11:$AU$20)</f>
        <v>0</v>
      </c>
      <c r="Q27" s="174">
        <f>SUMIF('Saturday Race 11-20-21'!$B$11:$B$20,$C27,'Saturday Race 11-20-21'!$AV$11:$AV$20)</f>
        <v>0</v>
      </c>
      <c r="R27" s="174">
        <f>SUMIF('Saturday Race 11-20-21'!$B$11:$B$20,$C27,'Saturday Race 11-20-21'!$AW$11:$AW$20)</f>
        <v>0</v>
      </c>
      <c r="S27" s="174">
        <f>SUMIF('Saturday Race 11-20-21'!$B$11:$B$20,$C27,'Saturday Race 11-20-21'!$AX$11:$AX$20)</f>
        <v>0</v>
      </c>
      <c r="T27" s="174">
        <f>SUMIF('Saturday Race 11-20-21'!$B$11:$B$20,$C27,'Saturday Race 11-20-21'!$AY$11:$AY$20)</f>
        <v>0</v>
      </c>
      <c r="U27" s="174">
        <f>SUMIF('Saturday Race 1-08-22'!$B$11:$B$20,$C27,'Saturday Race 1-08-22'!$AU$11:$AU$20)</f>
        <v>4</v>
      </c>
      <c r="V27" s="174">
        <f>SUMIF('Saturday Race 1-08-22'!$B$11:$B$20,$C27,'Saturday Race 1-08-22'!$AV$11:$AV$20)</f>
        <v>3</v>
      </c>
      <c r="W27" s="174">
        <f>SUMIF('Saturday Race 1-08-22'!$B$11:$B$20,$C27,'Saturday Race 1-08-22'!$AW$11:$AW$20)</f>
        <v>2</v>
      </c>
      <c r="X27" s="174">
        <f>SUMIF('Saturday Race 1-08-22'!$B$11:$B$20,$C27,'Saturday Race 1-08-22'!$AX$11:$AX$20)</f>
        <v>4</v>
      </c>
      <c r="Y27" s="174">
        <f>SUMIF('Saturday Race 1-08-22'!$B$11:$B$20,$C27,'Saturday Race 1-08-22'!$AY$11:$AY$20)</f>
        <v>0</v>
      </c>
      <c r="Z27" s="174">
        <f>SUMIF('Saturday Race 1-22-22'!$B$11:$B$20,$C27,'Saturday Race 1-22-22'!$AU$11:$AU$20)</f>
        <v>0</v>
      </c>
      <c r="AA27" s="174">
        <f>SUMIF('Saturday Race 1-22-22'!$B$11:$B$20,$C27,'Saturday Race 1-22-22'!$AV$11:$AV$20)</f>
        <v>0</v>
      </c>
      <c r="AB27" s="174">
        <f>SUMIF('Saturday Race 1-22-22'!$B$11:$B$20,$C27,'Saturday Race 1-22-22'!$AW$11:$AW$20)</f>
        <v>0</v>
      </c>
      <c r="AC27" s="174">
        <f>SUMIF('Saturday Race 1-22-22'!$B$11:$B$20,$C27,'Saturday Race 1-22-22'!$AX$11:$AX$20)</f>
        <v>0</v>
      </c>
      <c r="AD27" s="174">
        <f>SUMIF('Saturday Race 1-22-22'!$B$11:$B$20,$C27,'Saturday Race 1-22-22'!$AY$11:$AY$20)</f>
        <v>0</v>
      </c>
      <c r="AE27" s="174">
        <f>SUMIF('Sunday Race 2-6-22'!$B$11:$B$20,$C27,'Sunday Race 2-6-22'!$AU$11:$AU$20)</f>
        <v>0</v>
      </c>
      <c r="AF27" s="174">
        <f>SUMIF('Sunday Race 2-6-22'!$B$11:$B$20,$C27,'Sunday Race 2-6-22'!$AV$11:$AV$20)</f>
        <v>0</v>
      </c>
      <c r="AG27" s="174">
        <f>SUMIF('Sunday Race 2-6-22'!$B$11:$B$20,$C27,'Sunday Race 2-6-22'!$AW$11:$AW$20)</f>
        <v>0</v>
      </c>
      <c r="AH27" s="174">
        <f>SUMIF('Sunday Race 2-6-22'!$B$11:$B$20,$C27,'Sunday Race 2-6-22'!$AX$11:$AX$20)</f>
        <v>0</v>
      </c>
      <c r="AI27" s="174">
        <f>SUMIF('Sunday Race 2-6-22'!$B$11:$B$20,$C27,'Sunday Race 2-6-22'!$AY$11:$AY$20)</f>
        <v>0</v>
      </c>
      <c r="AJ27" s="174">
        <f>SUMIF('Sunday Race 2-20-22'!$B$11:$B$26,$C27,'Sunday Race 2-20-22'!$AU$11:$AU$26)</f>
        <v>1</v>
      </c>
      <c r="AK27" s="174">
        <f>SUMIF('Sunday Race 2-20-22'!$B$11:$B$26,$C27,'Sunday Race 2-20-22'!$AV$11:$AV$26)</f>
        <v>2</v>
      </c>
      <c r="AL27" s="174">
        <f>SUMIF('Sunday Race 2-20-22'!$B$11:$B$26,$C27,'Sunday Race 2-20-22'!$AW$11:$AW$26)</f>
        <v>0</v>
      </c>
      <c r="AM27" s="174">
        <f>SUMIF('Sunday Race 2-20-22'!$B$11:$B$26,$C27,'Sunday Race 2-20-22'!$AX$11:$AX$26)</f>
        <v>0</v>
      </c>
      <c r="AN27" s="174">
        <f>SUMIF('Sunday Race 2-20-22'!$B$11:$B$26,$C27,'Sunday Race 2-20-22'!$AY$11:$AY$26)</f>
        <v>0</v>
      </c>
      <c r="AO27" s="174">
        <f>SUMIF('Sunday Race 2-27-22'!$B$11:$B$20,$C27,'Sunday Race 2-27-22'!$AU$11:$AU$20)</f>
        <v>0</v>
      </c>
      <c r="AP27" s="174">
        <f>SUMIF('Sunday Race 2-27-22'!$B$11:$B$20,$C27,'Sunday Race 2-27-22'!$AV$11:$AV$20)</f>
        <v>0</v>
      </c>
      <c r="AQ27" s="174">
        <f>SUMIF('Sunday Race 2-27-22'!$B$11:$B$20,$C27,'Sunday Race 2-27-22'!$AW$11:$AW$20)</f>
        <v>0</v>
      </c>
      <c r="AR27" s="174">
        <f>SUMIF('Sunday Race 2-27-22'!$B$11:$B$20,$C27,'Sunday Race 2-27-22'!$AX$11:$AX$20)</f>
        <v>0</v>
      </c>
      <c r="AS27" s="174">
        <f>SUMIF('Sunday Race 2-27-22'!$B$11:$B$20,$C27,'Sunday Race 2-27-22'!$AY$11:$AY$20)</f>
        <v>0</v>
      </c>
      <c r="AT27" s="174">
        <f>SUMIF('Sunday Race 3-13-22'!$B$11:$B$25,$C27,'Sunday Race 3-13-22'!$AU$11:$AU$25)</f>
        <v>0</v>
      </c>
      <c r="AU27" s="174">
        <f>SUMIF('Sunday Race 3-13-22'!$B$11:$B$25,$C27,'Sunday Race 3-13-22'!$AV$11:$AV$25)</f>
        <v>0</v>
      </c>
      <c r="AV27" s="174">
        <f>SUMIF('Sunday Race 3-13-22'!$B$11:$B$25,$C27,'Sunday Race 3-13-22'!$AW$11:$AW$25)</f>
        <v>0</v>
      </c>
      <c r="AW27" s="174">
        <f>SUMIF('Sunday Race 3-13-22'!$B$11:$B$25,$C27,'Sunday Race 3-13-22'!$AX$11:$AX$25)</f>
        <v>0</v>
      </c>
      <c r="AX27" s="174">
        <f>SUMIF('Sunday Race 3-13-22'!$B$11:$B$25,$C27,'Sunday Race 3-13-22'!$AY$11:$AY$25)</f>
        <v>0</v>
      </c>
      <c r="AY27" s="174">
        <f>SUMIF('Saturday Race 3-19-22'!$B$11:$B$15,$C27,'Saturday Race 3-19-22'!$AU$11:$AU$15)</f>
        <v>0</v>
      </c>
      <c r="AZ27" s="174">
        <f>SUMIF('Saturday Race 3-19-22'!$B$11:$B$15,$C27,'Saturday Race 3-19-22'!$AV$11:$AV$15)</f>
        <v>0</v>
      </c>
      <c r="BA27" s="174">
        <f>SUMIF('Saturday Race 3-19-22'!$B$11:$B$15,$C27,'Saturday Race 3-19-22'!$AW$11:$AW$15)</f>
        <v>0</v>
      </c>
      <c r="BB27" s="174">
        <f>SUMIF('Saturday Race 3-19-22'!$B$11:$B$15,$C27,'Saturday Race 3-19-22'!$AX$11:$AX$15)</f>
        <v>0</v>
      </c>
      <c r="BC27" s="174">
        <f>SUMIF('Saturday Race 3-19-22'!$B$11:$B$15,$C27,'Saturday Race 3-19-22'!$AY$11:$AY$15)</f>
        <v>0</v>
      </c>
      <c r="BD27" s="174">
        <f>SUMIF('Sunday Races 4-10-22'!$B$11:$B$26,$C27,'Sunday Races 4-10-22'!$AU$11:$AU$26)</f>
        <v>0</v>
      </c>
      <c r="BE27" s="174">
        <f>SUMIF('Sunday Races 4-10-22'!$B$11:$B$26,$C27,'Sunday Races 4-10-22'!$AV$11:$AV$26)</f>
        <v>0</v>
      </c>
      <c r="BF27" s="174">
        <f>SUMIF('Sunday Races 4-10-22'!$B$11:$B$26,$C27,'Sunday Races 4-10-22'!$AW$11:$AW$26)</f>
        <v>0</v>
      </c>
      <c r="BG27" s="174">
        <f>SUMIF('Sunday Races 4-10-22'!$B$11:$B$26,$C27,'Sunday Races 4-10-22'!$AX$11:$AX$26)</f>
        <v>0</v>
      </c>
      <c r="BH27" s="174">
        <f>SUMIF('Sunday Races 4-10-22'!$B$11:$B$26,$C27,'Sunday Races 4-10-22'!$AY$11:$AY$26)</f>
        <v>0</v>
      </c>
      <c r="BI27" s="174">
        <f>SUMIF('Sunday Races 5-1-22'!$B$11:$B$28,$C27,'Sunday Races 5-1-22'!$AU$11:$AU$28)</f>
        <v>0</v>
      </c>
      <c r="BJ27" s="174">
        <f>SUMIF('Sunday Races 5-1-22'!$B$11:$B$28,$C27,'Sunday Races 5-1-22'!$AV$11:$AV$28)</f>
        <v>0</v>
      </c>
      <c r="BK27" s="174">
        <f>SUMIF('Sunday Races 5-1-22'!$B$11:$B$28,$C27,'Sunday Races 5-1-22'!$AW$11:$AW$28)</f>
        <v>0</v>
      </c>
      <c r="BL27" s="174">
        <f>SUMIF('Sunday Races 5-1-22'!$B$11:$B$28,$C27,'Sunday Races 5-1-22'!$AX$11:$AX$28)</f>
        <v>0</v>
      </c>
      <c r="BM27" s="174">
        <f>SUMIF('Sunday Races 5-1-22'!$B$11:$B$28,$C27,'Sunday Races 5-1-22'!$AY$11:$AY$28)</f>
        <v>0</v>
      </c>
      <c r="BN27" s="174">
        <f>SUMIF('Sunday Races 6-5-22'!$B$11:$B$28,$C27,'Sunday Races 6-5-22'!$AU$11:$AU$28)</f>
        <v>0</v>
      </c>
      <c r="BO27" s="174">
        <f>SUMIF('Sunday Races 6-5-22'!$B$11:$B$28,$C27,'Sunday Races 6-5-22'!$AV$11:$AV$28)</f>
        <v>0</v>
      </c>
      <c r="BP27" s="174">
        <f>SUMIF('Sunday Races 6-5-22'!$B$11:$B$28,$C27,'Sunday Races 6-5-22'!$AW$11:$AW$28)</f>
        <v>0</v>
      </c>
      <c r="BQ27" s="174">
        <f>SUMIF('Sunday Races 6-5-22'!$B$11:$B$28,$C27,'Sunday Races 6-5-22'!$AX$11:$AX$28)</f>
        <v>0</v>
      </c>
      <c r="BR27" s="174">
        <f>SUMIF('Sunday Races 6-5-22'!$B$11:$B$28,$C27,'Sunday Races 6-5-22'!$AY$11:$AY$28)</f>
        <v>0</v>
      </c>
      <c r="BS27" s="174">
        <f>SUMIF('Sunday Races 6-12-22'!$B$11:$B$24,$C27,'Sunday Races 6-12-22'!$AU$11:$AU$24)</f>
        <v>0</v>
      </c>
      <c r="BT27" s="174">
        <f>SUMIF('Sunday Races 6-12-22'!$B$11:$B$24,$C27,'Sunday Races 6-12-22'!$AV$11:$AV$24)</f>
        <v>0</v>
      </c>
      <c r="BU27" s="174">
        <f>SUMIF('Sunday Races 6-12-22'!$B$11:$B$24,$C27,'Sunday Races 6-12-22'!$AW$11:$AW$24)</f>
        <v>0</v>
      </c>
      <c r="BV27" s="174">
        <f>SUMIF('Sunday Races 6-12-22'!$B$11:$B$24,$C27,'Sunday Races 6-12-22'!$AX$11:$AX$24)</f>
        <v>0</v>
      </c>
      <c r="BW27" s="174">
        <f>SUMIF('Sunday Races 6-12-22'!$B$11:$B$24,$C27,'Sunday Races 6-12-22'!$AY$11:$AY$24)</f>
        <v>0</v>
      </c>
      <c r="BX27" s="174">
        <f>SUMIF('Saturday Races 6-18-22'!$B$11:$B$24,$C27,'Saturday Races 6-18-22'!$AU$11:$AU$24)</f>
        <v>0</v>
      </c>
      <c r="BY27" s="174">
        <f>SUMIF('Saturday Races 6-18-22'!$B$11:$B$24,$C27,'Saturday Races 6-18-22'!$AV$11:$AV$24)</f>
        <v>0</v>
      </c>
      <c r="BZ27" s="174">
        <f>SUMIF('Saturday Races 6-18-22'!$B$11:$B$24,$C27,'Saturday Races 6-18-22'!$AW$11:$AW$24)</f>
        <v>0</v>
      </c>
      <c r="CA27" s="174">
        <f>SUMIF('Saturday Races 6-18-22'!$B$11:$B$24,$C27,'Saturday Races 6-18-22'!$AX$11:$AX$24)</f>
        <v>0</v>
      </c>
      <c r="CB27" s="174">
        <f>SUMIF('Saturday Races 6-18-22'!$B$11:$B$24,$C27,'Saturday Races 6-18-22'!$AY$11:$AY$24)</f>
        <v>0</v>
      </c>
      <c r="CC27" s="174">
        <f>SUMIF('Sunday Races 7-3-22'!$B$11:$B$26,$C27,'Sunday Races 7-3-22'!$AU$11:$AU$26)</f>
        <v>0</v>
      </c>
      <c r="CD27" s="174">
        <f>SUMIF('Sunday Races 7-3-22'!$B$11:$B$26,$C27,'Sunday Races 7-3-22'!$AV$11:$AV$26)</f>
        <v>0</v>
      </c>
      <c r="CE27" s="174">
        <f>SUMIF('Sunday Races 7-3-22'!$B$11:$B$26,$C27,'Sunday Races 7-3-22'!$AW$11:$AW$26)</f>
        <v>0</v>
      </c>
      <c r="CF27" s="174">
        <f>SUMIF('Sunday Races 7-3-22'!$B$11:$B$26,$C27,'Sunday Races 7-3-22'!$AX$11:$AX$26)</f>
        <v>0</v>
      </c>
      <c r="CG27" s="174">
        <f>SUMIF('Sunday Races 7-3-22'!$B$11:$B$26,$C27,'Sunday Races 7-3-22'!$AY$11:$AY$26)</f>
        <v>0</v>
      </c>
      <c r="CH27" s="174">
        <f>SUMIF('Sunday Races 7-31-22'!$B$11:$B$26,$C27,'Sunday Races 7-31-22'!$AU$11:$AU$26)</f>
        <v>0</v>
      </c>
      <c r="CI27" s="174">
        <f>SUMIF('Sunday Races 7-31-22'!$B$11:$B$26,$C27,'Sunday Races 7-31-22'!$AV$11:$AV$26)</f>
        <v>0</v>
      </c>
      <c r="CJ27" s="174">
        <f>SUMIF('Sunday Races 7-31-22'!$B$11:$B$26,$C27,'Sunday Races 7-31-22'!$AW$11:$AW$26)</f>
        <v>0</v>
      </c>
      <c r="CK27" s="174">
        <f>SUMIF('Sunday Races 7-31-22'!$B$11:$B$26,$C27,'Sunday Races 7-31-22'!$AX$11:$AX$26)</f>
        <v>0</v>
      </c>
      <c r="CL27" s="174">
        <f>SUMIF('Sunday Races 7-31-22'!$B$11:$B$26,$C27,'Sunday Races 7-31-22'!$AY$11:$AY$26)</f>
        <v>0</v>
      </c>
      <c r="CM27" s="174">
        <f>SUMIF('Sunday Races 8-14-22'!$B$11:$B$26,$C27,'Sunday Races 8-14-22'!$AU$11:$AU$26)</f>
        <v>0</v>
      </c>
      <c r="CN27" s="174">
        <f>SUMIF('Sunday Races 8-14-22'!$B$11:$B$26,$C27,'Sunday Races 8-14-22'!$AV$11:$AV$26)</f>
        <v>0</v>
      </c>
      <c r="CO27" s="174">
        <f>SUMIF('Sunday Races 8-14-22'!$B$11:$B$26,$C27,'Sunday Races 8-14-22'!$AW$11:$AW$26)</f>
        <v>0</v>
      </c>
      <c r="CP27" s="174">
        <f>SUMIF('Sunday Races 8-14-22'!$B$11:$B$26,$C27,'Sunday Races 8-14-22'!$AX$11:$AX$26)</f>
        <v>0</v>
      </c>
      <c r="CQ27" s="174">
        <f>SUMIF('Sunday Races 8-14-22'!$B$11:$B$26,$C27,'Sunday Races 8-14-22'!$AY$11:$AY$26)</f>
        <v>0</v>
      </c>
      <c r="CR27" s="174">
        <f>SUMIF('Saturday Races 8-20-22'!$B$11:$B$26,$C27,'Saturday Races 8-20-22'!$AU$11:$AU$26)</f>
        <v>0</v>
      </c>
      <c r="CS27" s="174">
        <f>SUMIF('Saturday Races 8-20-22'!$B$11:$B$26,$C27,'Saturday Races 8-20-22'!$AV$11:$AV$26)</f>
        <v>0</v>
      </c>
      <c r="CT27" s="174">
        <f>SUMIF('Saturday Races 8-20-22'!$B$11:$B$26,$C27,'Saturday Races 8-20-22'!$AW$11:$AW$26)</f>
        <v>0</v>
      </c>
      <c r="CU27" s="174">
        <f>SUMIF('Saturday Races 8-20-22'!$B$11:$B$26,$C27,'Saturday Races 8-20-22'!$AX$11:$AX$26)</f>
        <v>0</v>
      </c>
      <c r="CV27" s="174">
        <f>SUMIF('Saturday Races 8-20-22'!$B$11:$B$26,$C27,'Saturday Races 8-20-22'!$AY$11:$AY$26)</f>
        <v>0</v>
      </c>
      <c r="CW27" s="174">
        <f>SUMIF('Sunday Races 9-11-22'!$B$11:$B$20,$C27,'Sunday Races 9-11-22'!$AU$11:$AU$20)</f>
        <v>0</v>
      </c>
      <c r="CX27" s="174">
        <f>SUMIF('Sunday Races 9-11-22'!$B$11:$B$20,$C27,'Sunday Races 9-11-22'!$AV$11:$AV$20)</f>
        <v>0</v>
      </c>
      <c r="CY27" s="174">
        <f>SUMIF('Sunday Races 9-11-22'!$B$11:$B$20,$C27,'Sunday Races 9-11-22'!$AW$11:$AW$20)</f>
        <v>0</v>
      </c>
      <c r="CZ27" s="174">
        <f>SUMIF('Sunday Races 9-11-22'!$B$11:$B$20,$C27,'Sunday Races 9-11-22'!$AX$11:$AX$20)</f>
        <v>0</v>
      </c>
      <c r="DA27" s="174">
        <f>SUMIF('Sunday Races 9-11-22'!$B$11:$B$20,$C27,'Sunday Races 9-11-22'!$AY$11:$AY$20)</f>
        <v>0</v>
      </c>
      <c r="DB27" s="174">
        <f>SUMIF('Sunday Races 10-9-22'!$B$11:$B$21,$C27,'Sunday Races 10-9-22'!$AU$11:$AU$21)</f>
        <v>0</v>
      </c>
      <c r="DC27" s="174">
        <f>SUMIF('Sunday Races 10-9-22'!$B$11:$B$21,$C27,'Sunday Races 10-9-22'!$AV$11:$AV$21)</f>
        <v>0</v>
      </c>
      <c r="DD27" s="174">
        <f>SUMIF('Sunday Races 10-9-22'!$B$11:$B$21,$C27,'Sunday Races 10-9-22'!$AW$11:$AW$21)</f>
        <v>0</v>
      </c>
      <c r="DE27" s="174">
        <f>SUMIF('Sunday Races 10-9-22'!$B$11:$B$21,$C27,'Sunday Races 10-9-22'!$AX$11:$AX$21)</f>
        <v>0</v>
      </c>
      <c r="DF27" s="174">
        <f>SUMIF('Sunday Races 10-9-22'!$B$11:$B$21,$C27,'Sunday Races 10-9-22'!$AY$11:$AY$21)</f>
        <v>0</v>
      </c>
      <c r="DG27" s="174">
        <f>SUMIF('Sunday Races 10-23-22'!$B$11:$B$22,$C27,'Sunday Races 10-23-22'!$AU$11:$AU$22)</f>
        <v>0</v>
      </c>
      <c r="DH27" s="174">
        <f>SUMIF('Sunday Races 10-23-22'!$B$11:$B$22,$C27,'Sunday Races 10-23-22'!$AV$11:$AV$22)</f>
        <v>0</v>
      </c>
      <c r="DI27" s="174">
        <f>SUMIF('Sunday Races 10-23-22'!$B$11:$B$22,$C27,'Sunday Races 10-23-22'!$AW$11:$AW$22)</f>
        <v>0</v>
      </c>
      <c r="DJ27" s="174">
        <f>SUMIF('Sunday Races 10-23-22'!$B$11:$B$22,$C27,'Sunday Races 10-23-22'!$AX$11:$AX$22)</f>
        <v>0</v>
      </c>
      <c r="DK27" s="174">
        <f>SUMIF('Sunday Races 10-23-22'!$B$11:$B$22,$C27,'Sunday Races 10-23-22'!$AY$11:$AY$22)</f>
        <v>0</v>
      </c>
      <c r="DL27" s="175"/>
      <c r="DM27" s="176"/>
      <c r="DN27" s="177">
        <f t="shared" si="28"/>
        <v>4</v>
      </c>
      <c r="DO27" s="177">
        <f t="shared" si="28"/>
        <v>4</v>
      </c>
      <c r="DP27" s="177">
        <f t="shared" si="28"/>
        <v>3</v>
      </c>
      <c r="DQ27" s="177">
        <f t="shared" si="28"/>
        <v>2</v>
      </c>
      <c r="DR27" s="177">
        <f t="shared" si="28"/>
        <v>2</v>
      </c>
      <c r="DS27" s="177">
        <f t="shared" si="28"/>
        <v>1</v>
      </c>
      <c r="DT27" s="177">
        <f t="shared" si="28"/>
        <v>0</v>
      </c>
      <c r="DU27" s="177">
        <f t="shared" si="28"/>
        <v>0</v>
      </c>
      <c r="DV27" s="177">
        <f t="shared" si="28"/>
        <v>0</v>
      </c>
      <c r="DW27" s="177">
        <f t="shared" si="28"/>
        <v>0</v>
      </c>
      <c r="DX27" s="177">
        <f t="shared" si="29"/>
        <v>0</v>
      </c>
      <c r="DY27" s="177">
        <f t="shared" si="29"/>
        <v>0</v>
      </c>
      <c r="DZ27" s="177">
        <f t="shared" si="29"/>
        <v>0</v>
      </c>
      <c r="EA27" s="177">
        <f t="shared" si="29"/>
        <v>0</v>
      </c>
      <c r="EB27" s="177">
        <f t="shared" si="29"/>
        <v>0</v>
      </c>
      <c r="EC27" s="177">
        <f t="shared" si="29"/>
        <v>0</v>
      </c>
      <c r="ED27" s="177">
        <f t="shared" si="29"/>
        <v>0</v>
      </c>
      <c r="EE27" s="177">
        <f t="shared" si="29"/>
        <v>0</v>
      </c>
      <c r="EF27" s="177">
        <f t="shared" si="29"/>
        <v>0</v>
      </c>
      <c r="EG27" s="177">
        <f t="shared" si="29"/>
        <v>0</v>
      </c>
      <c r="EH27" s="177">
        <f t="shared" si="30"/>
        <v>0</v>
      </c>
      <c r="EI27" s="177">
        <f t="shared" si="30"/>
        <v>0</v>
      </c>
      <c r="EJ27" s="177">
        <f t="shared" si="30"/>
        <v>0</v>
      </c>
      <c r="EK27" s="177">
        <f t="shared" si="30"/>
        <v>0</v>
      </c>
      <c r="EL27" s="177">
        <f t="shared" si="30"/>
        <v>0</v>
      </c>
      <c r="EM27" s="177">
        <f t="shared" si="30"/>
        <v>0</v>
      </c>
      <c r="EN27" s="177">
        <f t="shared" si="30"/>
        <v>0</v>
      </c>
      <c r="EO27" s="177">
        <f t="shared" si="30"/>
        <v>0</v>
      </c>
      <c r="EP27" s="177">
        <f t="shared" si="30"/>
        <v>0</v>
      </c>
      <c r="EQ27" s="177">
        <f t="shared" si="30"/>
        <v>0</v>
      </c>
      <c r="ER27" s="177">
        <f t="shared" si="31"/>
        <v>0</v>
      </c>
      <c r="ES27" s="177">
        <f t="shared" si="31"/>
        <v>0</v>
      </c>
      <c r="ET27" s="177">
        <f t="shared" si="31"/>
        <v>0</v>
      </c>
      <c r="EU27" s="177">
        <f t="shared" si="31"/>
        <v>0</v>
      </c>
      <c r="EV27" s="177">
        <f t="shared" si="31"/>
        <v>0</v>
      </c>
      <c r="EW27" s="177">
        <f t="shared" si="31"/>
        <v>0</v>
      </c>
      <c r="EX27" s="177">
        <f t="shared" si="31"/>
        <v>0</v>
      </c>
      <c r="EY27" s="177">
        <f t="shared" si="31"/>
        <v>0</v>
      </c>
      <c r="EZ27" s="177">
        <f t="shared" si="31"/>
        <v>0</v>
      </c>
      <c r="FA27" s="177">
        <f t="shared" si="31"/>
        <v>0</v>
      </c>
      <c r="FB27" s="177">
        <f t="shared" si="32"/>
        <v>0</v>
      </c>
      <c r="FC27" s="177">
        <f t="shared" si="32"/>
        <v>0</v>
      </c>
      <c r="FD27" s="177">
        <f t="shared" si="32"/>
        <v>0</v>
      </c>
      <c r="FE27" s="177">
        <f t="shared" si="32"/>
        <v>0</v>
      </c>
      <c r="FF27" s="177">
        <f t="shared" si="32"/>
        <v>0</v>
      </c>
      <c r="FG27" s="177">
        <f t="shared" si="32"/>
        <v>0</v>
      </c>
      <c r="FH27" s="177">
        <f t="shared" si="32"/>
        <v>0</v>
      </c>
      <c r="FI27" s="177">
        <f t="shared" si="32"/>
        <v>0</v>
      </c>
      <c r="FJ27" s="177">
        <f t="shared" si="32"/>
        <v>0</v>
      </c>
      <c r="FK27" s="177">
        <f t="shared" si="32"/>
        <v>0</v>
      </c>
      <c r="FL27" s="177">
        <f t="shared" si="33"/>
        <v>0</v>
      </c>
      <c r="FM27" s="177">
        <f t="shared" si="33"/>
        <v>0</v>
      </c>
      <c r="FN27" s="177">
        <f t="shared" si="33"/>
        <v>0</v>
      </c>
      <c r="FO27" s="177">
        <f t="shared" si="33"/>
        <v>0</v>
      </c>
      <c r="FP27" s="177">
        <f t="shared" si="33"/>
        <v>0</v>
      </c>
      <c r="FQ27" s="177">
        <f t="shared" si="33"/>
        <v>0</v>
      </c>
      <c r="FR27" s="177">
        <f t="shared" si="33"/>
        <v>0</v>
      </c>
      <c r="FS27" s="177">
        <f t="shared" si="33"/>
        <v>0</v>
      </c>
      <c r="FT27" s="177">
        <f t="shared" si="33"/>
        <v>0</v>
      </c>
      <c r="FU27" s="177">
        <f t="shared" si="33"/>
        <v>0</v>
      </c>
      <c r="FV27" s="177">
        <f t="shared" si="33"/>
        <v>0</v>
      </c>
      <c r="FW27" s="177">
        <f t="shared" si="33"/>
        <v>0</v>
      </c>
      <c r="FX27" s="177">
        <f t="shared" si="33"/>
        <v>0</v>
      </c>
      <c r="FY27" s="177">
        <f t="shared" si="33"/>
        <v>0</v>
      </c>
      <c r="FZ27" s="177">
        <f t="shared" si="33"/>
        <v>0</v>
      </c>
      <c r="GA27" s="177"/>
      <c r="GB27" s="229">
        <f t="shared" si="20"/>
        <v>41</v>
      </c>
      <c r="GC27" s="229">
        <f t="shared" si="21"/>
        <v>11</v>
      </c>
      <c r="GD27" s="174">
        <f>SUMIF('One Day 12-04-21 Scots'!$B$11:$B$24,$C27,'One Day 12-04-21 Scots'!$AU$11:$AU$24)</f>
        <v>3</v>
      </c>
      <c r="GE27" s="174">
        <f>SUMIF('One Day 12-04-21 Scots'!$B$11:$B$24,$C27,'One Day 12-04-21 Scots'!$AV$11:$AV$24)</f>
        <v>4</v>
      </c>
      <c r="GF27" s="174">
        <f>SUMIF('One Day 12-04-21 Scots'!$B$11:$B$24,$C27,'One Day 12-04-21 Scots'!$AW$11:$AW$24)</f>
        <v>3</v>
      </c>
      <c r="GG27" s="174">
        <f>SUMIF('One Day 12-04-21 Scots'!$B$11:$B$24,$C27,'One Day 12-04-21 Scots'!$AX$11:$AX$24)</f>
        <v>3</v>
      </c>
      <c r="GH27" s="174">
        <f>SUMIF('One Day 12-04-21 Scots'!$B$11:$B$24,$C27,'One Day 12-04-21 Scots'!$AY$11:$AY$24)</f>
        <v>0</v>
      </c>
      <c r="GI27" s="174">
        <f>SUMIF('One Day 12-04-21 Thistles'!$B$11:$B$25,$C27,'One Day 12-04-21 Thistles'!$AU$11:$AU$25)</f>
        <v>0</v>
      </c>
      <c r="GJ27" s="174">
        <f>SUMIF('One Day 12-04-21 Thistles'!$B$11:$B$25,$C27,'One Day 12-04-21 Thistles'!$AV$11:$AV$25)</f>
        <v>0</v>
      </c>
      <c r="GK27" s="174">
        <f>SUMIF('One Day 12-04-21 Thistles'!$B$11:$B$25,$C27,'One Day 12-04-21 Thistles'!$AW$11:$AW$25)</f>
        <v>0</v>
      </c>
      <c r="GL27" s="174">
        <f>SUMIF('One Day 12-04-21 Thistles'!$B$11:$B$25,$C27,'One Day 12-04-21 Thistles'!$AX$11:$AX$25)</f>
        <v>0</v>
      </c>
      <c r="GM27" s="174">
        <f>SUMIF('One Day 12-04-21 Thistles'!$B$11:$B$25,$C27,'One Day 12-04-21 Thistles'!$AY$11:$AY$25)</f>
        <v>0</v>
      </c>
      <c r="GN27" s="174">
        <f>SUMIF('Chili One Day 2-12-22 Scots'!$B$11:$B$27,$C27,'Chili One Day 2-12-22 Scots'!$AU$11:$AU$27)</f>
        <v>2</v>
      </c>
      <c r="GO27" s="174">
        <f>SUMIF('Chili One Day 2-12-22 Scots'!$B$11:$B$27,$C27,'Chili One Day 2-12-22 Scots'!$AV$11:$AV$27)</f>
        <v>7</v>
      </c>
      <c r="GP27" s="174">
        <f>SUMIF('Chili One Day 2-12-22 Scots'!$B$11:$B$27,$C27,'Chili One Day 2-12-22 Scots'!$AW$11:$AW$27)</f>
        <v>3</v>
      </c>
      <c r="GQ27" s="174">
        <f>SUMIF('Chili One Day 2-12-22 Scots'!$B$11:$B$27,$C27,'Chili One Day 2-12-22 Scots'!$AX$11:$AX$27)</f>
        <v>0</v>
      </c>
      <c r="GR27" s="174">
        <f>SUMIF('Chili One Day 2-12-22 Scots'!$B$11:$B$27,$C27,'Chili One Day 2-12-22 Scots'!$AY$11:$AY$27)</f>
        <v>0</v>
      </c>
      <c r="GS27" s="174">
        <f>SUMIF('Chili One Day 2-12-22 Thistles'!$B$11:$B$27,$C27,'Chili One Day 2-12-22 Thistles'!$AU$11:$AU$27)</f>
        <v>0</v>
      </c>
      <c r="GT27" s="174">
        <f>SUMIF('Chili One Day 2-12-22 Thistles'!$B$11:$B$27,$C27,'Chili One Day 2-12-22 Thistles'!$AV$11:$AV$27)</f>
        <v>0</v>
      </c>
      <c r="GU27" s="174">
        <f>SUMIF('Chili One Day 2-12-22 Thistles'!$B$11:$B$27,$C27,'Chili One Day 2-12-22 Thistles'!$AW$11:$AW$27)</f>
        <v>0</v>
      </c>
      <c r="GV27" s="174">
        <f>SUMIF('Chili One Day 2-12-22 Thistles'!$B$11:$B$27,$C27,'Chili One Day 2-12-22 Thistles'!$AX$11:$AX$27)</f>
        <v>0</v>
      </c>
      <c r="GW27" s="174">
        <f>SUMIF('Chili One Day 2-12-22 Thistles'!$B$11:$B$27,$C27,'Chili One Day 2-12-22 Thistles'!$AY$11:$AY$27)</f>
        <v>0</v>
      </c>
      <c r="GX27" s="174">
        <f>SUMIF('Ironman One Day 3-5-22 FS'!$B$11:$B$26,$C27,'Ironman One Day 3-5-22 FS'!$AU$11:$AU$26)</f>
        <v>0</v>
      </c>
      <c r="GY27" s="174">
        <f>SUMIF('Ironman One Day 3-5-22 FS'!$B$11:$B$26,$C27,'Ironman One Day 3-5-22 FS'!$AV$11:$AV$26)</f>
        <v>0</v>
      </c>
      <c r="GZ27" s="174">
        <f>SUMIF('Ironman One Day 3-5-22 FS'!$B$11:$B$26,$C27,'Ironman One Day 3-5-22 FS'!$AW$11:$AW$26)</f>
        <v>0</v>
      </c>
      <c r="HA27" s="174">
        <f>SUMIF('Ironman One Day 3-5-22 FS'!$B$11:$B$26,$C27,'Ironman One Day 3-5-22 FS'!$AX$11:$AX$26)</f>
        <v>0</v>
      </c>
      <c r="HB27" s="174">
        <f>SUMIF('Ironman One Day 3-5-22 FS'!$B$11:$B$26,$C27,'Ironman One Day 3-5-22 FS'!$AY$11:$AY$26)</f>
        <v>0</v>
      </c>
      <c r="HC27" s="174">
        <f>SUMIF('Ironman One Day 3-5-22 420'!$B$11:$B$26,$C27,'Ironman One Day 3-5-22 420'!$AU$11:$AU$26)</f>
        <v>0</v>
      </c>
      <c r="HD27" s="174">
        <f>SUMIF('Ironman One Day 3-5-22 420'!$B$11:$B$26,$C27,'Ironman One Day 3-5-22 420'!$AV$11:$AV$26)</f>
        <v>0</v>
      </c>
      <c r="HE27" s="174">
        <f>SUMIF('Ironman One Day 3-5-22 420'!$B$11:$B$26,$C27,'Ironman One Day 3-5-22 420'!$AW$11:$AW$26)</f>
        <v>0</v>
      </c>
      <c r="HF27" s="174">
        <f>SUMIF('Ironman One Day 3-5-22 420'!$B$11:$B$26,$C27,'Ironman One Day 3-5-22 420'!$AX$11:$AX$26)</f>
        <v>0</v>
      </c>
      <c r="HG27" s="174">
        <f>SUMIF('Ironman One Day 3-5-22 420'!$B$11:$B$26,$C27,'Ironman One Day 3-5-22 420'!$AY$11:$AY$26)</f>
        <v>0</v>
      </c>
      <c r="HH27" s="174">
        <f>SUMIF('Easter One Day 4-16-22 FS'!$B$11:$B$25,$C27,'Easter One Day 4-16-22 FS'!$AU$11:$AU$25)</f>
        <v>0</v>
      </c>
      <c r="HI27" s="174">
        <f>SUMIF('Easter One Day 4-16-22 FS'!$B$11:$B$25,$C27,'Easter One Day 4-16-22 FS'!$AV$11:$AV$25)</f>
        <v>0</v>
      </c>
      <c r="HJ27" s="174">
        <f>SUMIF('Easter One Day 4-16-22 FS'!$B$11:$B$25,$C27,'Easter One Day 4-16-22 FS'!$AW$11:$AW$25)</f>
        <v>0</v>
      </c>
      <c r="HK27" s="174">
        <f>SUMIF('Easter One Day 4-16-22 FS'!$B$11:$B$25,$C27,'Easter One Day 4-16-22 FS'!$AX$11:$AX$25)</f>
        <v>0</v>
      </c>
      <c r="HL27" s="174">
        <f>SUMIF('Easter One Day 4-16-22 FS'!$B$11:$B$25,$C27,'Easter One Day 4-16-22 FS'!$AY$11:$AY$25)</f>
        <v>0</v>
      </c>
      <c r="HM27" s="174">
        <f>SUMIF('Easter One Day 4-16-22 TH'!$B$11:$B$25,$C27,'Easter One Day 4-16-22 TH'!$AU$11:$AU$25)</f>
        <v>0</v>
      </c>
      <c r="HN27" s="174">
        <f>SUMIF('Easter One Day 4-16-22 TH'!$B$11:$B$25,$C27,'Easter One Day 4-16-22 TH'!$AV$11:$AV$25)</f>
        <v>0</v>
      </c>
      <c r="HO27" s="174">
        <f>SUMIF('Easter One Day 4-16-22 TH'!$B$11:$B$25,$C27,'Easter One Day 4-16-22 TH'!$AW$11:$AW$25)</f>
        <v>0</v>
      </c>
      <c r="HP27" s="174">
        <f>SUMIF('Easter One Day 4-16-22 TH'!$B$11:$B$25,$C27,'Easter One Day 4-16-22 TH'!$AX$11:$AX$25)</f>
        <v>0</v>
      </c>
      <c r="HQ27" s="174">
        <f>SUMIF('Easter One Day 4-16-22 TH'!$B$11:$B$25,$C27,'Easter One Day 4-16-22 TH'!$AY$11:$AY$25)</f>
        <v>0</v>
      </c>
      <c r="HR27" s="174">
        <f>SUMIF('Long Distance Race 5-7-22'!$B$11:$B$25,$C27,'Long Distance Race 5-7-22'!$AU$11:$AU$25)</f>
        <v>0</v>
      </c>
      <c r="HS27" s="174">
        <f>SUMIF('Long Distance Race 5-7-22'!$B$11:$B$18,$C27,'Long Distance Race 5-7-22'!$AV$11:$AV$18)</f>
        <v>0</v>
      </c>
      <c r="HT27" s="174">
        <f>SUMIF('Long Distance Race 5-7-22'!$B$11:$B$18,$C27,'Long Distance Race 5-7-22'!$AW$11:$AW$18)</f>
        <v>0</v>
      </c>
      <c r="HU27" s="174">
        <f>SUMIF('Long Distance Race 5-7-22'!$B$11:$B$18,$C27,'Long Distance Race 5-7-22'!$AX$11:$AX$18)</f>
        <v>0</v>
      </c>
      <c r="HV27" s="174">
        <f>SUMIF('Long Distance Race 5-7-22'!$B$11:$B$18,$C27,'Long Distance Race 5-7-22'!$AY$11:$AY$18)</f>
        <v>0</v>
      </c>
      <c r="HW27" s="174">
        <f>SUMIF('Memorial Day Regatta 5-28-22 Op'!$B$11:$B$25,$C27,'Memorial Day Regatta 5-28-22 Op'!$AU$11:$AU$25)</f>
        <v>0</v>
      </c>
      <c r="HX27" s="174">
        <f>SUMIF('Memorial Day Regatta 5-28-22 Op'!$B$11:$B$18,$C27,'Memorial Day Regatta 5-28-22 Op'!$AV$11:$AV$18)</f>
        <v>0</v>
      </c>
      <c r="HY27" s="174">
        <f>SUMIF('Memorial Day Regatta 5-28-22 Op'!$B$11:$B$18,$C27,'Memorial Day Regatta 5-28-22 Op'!$AW$11:$AW$18)</f>
        <v>0</v>
      </c>
      <c r="HZ27" s="174">
        <f>SUMIF('Memorial Day Regatta 5-28-22 Op'!$B$11:$B$18,$C27,'Memorial Day Regatta 5-28-22 Op'!$AX$11:$AX$18)</f>
        <v>0</v>
      </c>
      <c r="IA27" s="174">
        <f>SUMIF('Memorial Day Regatta 5-28-22 Op'!$B$11:$B$18,$C27,'Memorial Day Regatta 5-28-22 Op'!$AY$11:$AY$18)</f>
        <v>0</v>
      </c>
      <c r="IB27" s="174">
        <f>SUMIF('Caldwell Cup 6-25-22 TH'!$B$11:$B$25,$C27,'Caldwell Cup 6-25-22 TH'!$AU$11:$AU$25)</f>
        <v>0</v>
      </c>
      <c r="IC27" s="174">
        <f>SUMIF('Caldwell Cup 6-25-22 TH'!$B$11:$B$25,$C27,'Caldwell Cup 6-25-22 TH'!$AV$11:$AV$25)</f>
        <v>0</v>
      </c>
      <c r="ID27" s="174">
        <f>SUMIF('Caldwell Cup 6-25-22 TH'!$B$11:$B$25,$C27,'Caldwell Cup 6-25-22 TH'!$AW$11:$AW$25)</f>
        <v>0</v>
      </c>
      <c r="IE27" s="174">
        <f>SUMIF('Caldwell Cup 6-25-22 TH'!$B$11:$B$25,$C27,'Caldwell Cup 6-25-22 TH'!$AX$11:$AX$25)</f>
        <v>0</v>
      </c>
      <c r="IF27" s="174">
        <f>SUMIF('Caldwell Cup 6-25-22 TH'!$B$11:$B$25,$C27,'Caldwell Cup 6-25-22 TH'!$AY$11:$AY$25)</f>
        <v>0</v>
      </c>
      <c r="IG27" s="174">
        <f>SUMIF('Caldwell Cup 6-25-22 FS'!$B$11:$B$21,$C27,'Caldwell Cup 6-25-22 FS'!$AU$11:$AU$21)</f>
        <v>1</v>
      </c>
      <c r="IH27" s="174">
        <f>SUMIF('Caldwell Cup 6-25-22 FS'!$B$11:$B$21,$C27,'Caldwell Cup 6-25-22 FS'!$AV$11:$AV$21)</f>
        <v>9</v>
      </c>
      <c r="II27" s="174">
        <f>SUMIF('Caldwell Cup 6-25-22 FS'!$B$11:$B$21,$C27,'Caldwell Cup 6-25-22 FS'!$AW$11:$AW$21)</f>
        <v>3</v>
      </c>
      <c r="IJ27" s="174">
        <f>SUMIF('Caldwell Cup 6-25-22 FS'!$B$11:$B$21,$C27,'Caldwell Cup 6-25-22 FS'!$AX$11:$AX$21)</f>
        <v>3</v>
      </c>
      <c r="IK27" s="174">
        <f>SUMIF('Caldwell Cup 6-25-22 FS'!$B$11:$B$21,$C27,'Caldwell Cup 6-25-22 FS'!$AY$11:$AY$21)</f>
        <v>0</v>
      </c>
      <c r="IL27" s="174">
        <f>SUMIF('Caldwell Cup 6-25-22 Lasers'!$B$11:$B$23,$C27,'Caldwell Cup 6-25-22 Lasers'!$AU$11:$AU$23)</f>
        <v>0</v>
      </c>
      <c r="IM27" s="174">
        <f>SUMIF('Caldwell Cup 6-25-22 Lasers'!$B$11:$B$23,$C27,'Caldwell Cup 6-25-22 Lasers'!$AV$11:$AV$23)</f>
        <v>0</v>
      </c>
      <c r="IN27" s="174">
        <f>SUMIF('Caldwell Cup 6-25-22 Lasers'!$B$11:$B$23,$C27,'Caldwell Cup 6-25-22 Lasers'!$AW$11:$AW$23)</f>
        <v>0</v>
      </c>
      <c r="IO27" s="174">
        <f>SUMIF('Caldwell Cup 6-25-22 Lasers'!$B$11:$B$23,$C27,'Caldwell Cup 6-25-22 Lasers'!$AX$11:$AX$23)</f>
        <v>0</v>
      </c>
      <c r="IP27" s="174">
        <f>SUMIF('Caldwell Cup 6-25-22 Lasers'!$B$11:$B$23,$C27,'Caldwell Cup 6-25-22 Lasers'!$AY$11:$AY$23)</f>
        <v>0</v>
      </c>
      <c r="IQ27" s="174">
        <f>SUMIF('Labor Day Regatta 9-3-22 FS'!$B$11:$B$30,$C27,'Labor Day Regatta 9-3-22 FS'!$AU$11:$AU$30)</f>
        <v>0</v>
      </c>
      <c r="IR27" s="174">
        <f>SUMIF('Labor Day Regatta 9-3-22 FS'!$B$11:$B$30,$C27,'Labor Day Regatta 9-3-22 FS'!$AV$11:$AV$30)</f>
        <v>0</v>
      </c>
      <c r="IS27" s="174">
        <f>SUMIF('Labor Day Regatta 9-3-22 FS'!$B$11:$B$30,$C27,'Labor Day Regatta 9-3-22 FS'!$AW$11:$AW$30)</f>
        <v>0</v>
      </c>
      <c r="IT27" s="174">
        <f>SUMIF('Labor Day Regatta 9-3-22 FS'!$B$11:$B$30,$C27,'Labor Day Regatta 9-3-22 FS'!$AX$11:$AX$30)</f>
        <v>0</v>
      </c>
      <c r="IU27" s="174">
        <f>SUMIF('Labor Day Regatta 9-3-22 FS'!$B$11:$B$30,$C27,'Labor Day Regatta 9-3-22 FS'!$AY$11:$AY$30)</f>
        <v>0</v>
      </c>
      <c r="IV27" s="174">
        <f>SUMIF('2022-09-17 Leukemia Cup FS'!$B$11:$B$26,$C27,'2022-09-17 Leukemia Cup FS'!$AU$11:$AU$26)</f>
        <v>0</v>
      </c>
      <c r="IW27" s="174">
        <f>SUMIF('2022-09-17 Leukemia Cup FS'!$B$11:$B$26,$C27,'2022-09-17 Leukemia Cup FS'!$AV$11:$AV$26)</f>
        <v>0</v>
      </c>
      <c r="IX27" s="174">
        <f>SUMIF('2022-09-17 Leukemia Cup FS'!$B$11:$B$26,$C27,'2022-09-17 Leukemia Cup FS'!$AW$11:$AW$26)</f>
        <v>0</v>
      </c>
      <c r="IY27" s="174">
        <f>SUMIF('2022-09-17 Leukemia Cup FS'!$B$11:$B$26,$C27,'2022-09-17 Leukemia Cup FS'!$AX$11:$AX$26)</f>
        <v>0</v>
      </c>
      <c r="IZ27" s="174">
        <f>SUMIF('2022-09-17 Leukemia Cup FS'!$B$11:$B$26,$C27,'2022-09-17 Leukemia Cup FS'!$AY$11:$AY$26)</f>
        <v>0</v>
      </c>
      <c r="JA27" s="174">
        <f>SUMIF('2022-09-17 Leukemia Cup TH'!$B$11:$B$28,$C27,'2022-09-17 Leukemia Cup TH'!$AU$11:$AU$28)</f>
        <v>0</v>
      </c>
      <c r="JB27" s="174">
        <f>SUMIF('2022-09-17 Leukemia Cup TH'!$B$11:$B$28,$C27,'2022-09-17 Leukemia Cup TH'!$AV$11:$AV$28)</f>
        <v>0</v>
      </c>
      <c r="JC27" s="174">
        <f>SUMIF('2022-09-17 Leukemia Cup TH'!$B$11:$B$28,$C27,'2022-09-17 Leukemia Cup TH'!$AW$11:$AW$28)</f>
        <v>0</v>
      </c>
      <c r="JD27" s="174">
        <f>SUMIF('2022-09-17 Leukemia Cup TH'!$B$11:$B$28,$C27,'2022-09-17 Leukemia Cup TH'!$AX$11:$AX$28)</f>
        <v>0</v>
      </c>
      <c r="JE27" s="174">
        <f>SUMIF('2022-09-17 Leukemia Cup TH'!$B$11:$B$28,$C27,'2022-09-17 Leukemia Cup TH'!$AY$11:$AY$28)</f>
        <v>0</v>
      </c>
      <c r="JF27" s="174">
        <f>SUMIF('Smith-Berry LDR 9-24-22'!$B$11:$B$30,$C27,'Smith-Berry LDR 9-24-22'!$AU$11:$AU$30)</f>
        <v>0</v>
      </c>
      <c r="JG27" s="174">
        <f>SUMIF('Smith-Berry LDR 9-24-22'!$B$11:$B$30,$C27,'Smith-Berry LDR 9-24-22'!$AV$11:$AV$30)</f>
        <v>0</v>
      </c>
      <c r="JH27" s="174">
        <f>SUMIF('Smith-Berry LDR 9-24-22'!$B$11:$B$30,$C27,'Smith-Berry LDR 9-24-22'!$AW$11:$AW$30)</f>
        <v>0</v>
      </c>
      <c r="JI27" s="174">
        <f>SUMIF('Smith-Berry LDR 9-24-22'!$B$11:$B$30,$C27,'Smith-Berry LDR 9-24-22'!$AX$11:$AX$30)</f>
        <v>0</v>
      </c>
      <c r="JJ27" s="174">
        <f>SUMIF('Smith-Berry LDR 9-24-22'!$B$11:$B$30,$C27,'Smith-Berry LDR 9-24-22'!$AY$11:$AY$30)</f>
        <v>0</v>
      </c>
      <c r="JK27" s="174">
        <f>SUMIF('Great Scot 10-1-22 Cham'!$B$11:$B$38,$C27,'Great Scot 10-1-22 Cham'!$AU$11:$AU$38)</f>
        <v>0</v>
      </c>
      <c r="JL27" s="174">
        <f>SUMIF('Great Scot 10-1-22 Cham'!$B$11:$B$38,$C27,'Great Scot 10-1-22 Cham'!$AV$11:$AV$38)</f>
        <v>0</v>
      </c>
      <c r="JM27" s="174">
        <f>SUMIF('Great Scot 10-1-22 Cham'!$B$11:$B$38,$C27,'Great Scot 10-1-22 Cham'!$AW$11:$AW$38)</f>
        <v>0</v>
      </c>
      <c r="JN27" s="174">
        <f>SUMIF('Great Scot 10-1-22 Cham'!$B$11:$B$38,$C27,'Great Scot 10-1-22 Cham'!$AX$11:$AX$38)</f>
        <v>0</v>
      </c>
      <c r="JO27" s="174">
        <f>SUMIF('Great Scot 10-1-22 Cham'!$B$11:$B$38,$C27,'Great Scot 10-1-22 Cham'!$AY$11:$AY$38)</f>
        <v>0</v>
      </c>
      <c r="JP27" s="174">
        <f>SUMIF('Great Scot 10-1-22 Chal'!$B$11:$B$28,$C27,'Great Scot 10-1-22 Chal'!$AU$11:$AU$28)</f>
        <v>0</v>
      </c>
      <c r="JQ27" s="174">
        <f>SUMIF('Great Scot 10-1-22 Chal'!$B$11:$B$28,$C27,'Great Scot 10-1-22 Chal'!$AV$11:$AV$28)</f>
        <v>0</v>
      </c>
      <c r="JR27" s="174">
        <f>SUMIF('Great Scot 10-1-22 Chal'!$B$11:$B$28,$C27,'Great Scot 10-1-22 Chal'!$AW$11:$AW$28)</f>
        <v>0</v>
      </c>
      <c r="JS27" s="174">
        <f>SUMIF('Great Scot 10-1-22 Chal'!$B$11:$B$28,$C27,'Great Scot 10-1-22 Chal'!$AX$11:$AX$28)</f>
        <v>0</v>
      </c>
      <c r="JT27" s="174">
        <f>SUMIF('Great Scot 10-1-22 Chal'!$B$11:$B$28,$C27,'Great Scot 10-1-22 Chal'!$AY$11:$AY$28)</f>
        <v>0</v>
      </c>
      <c r="JU27" s="174">
        <f>SUMIF('Great Pumpkin Regatta 10-15-22'!$B$11:$B$54,$C27,'Great Pumpkin Regatta 10-15-22'!$AU$11:$AU$54)</f>
        <v>0</v>
      </c>
      <c r="JV27" s="174">
        <f>SUMIF('Great Pumpkin Regatta 10-15-22'!$B$11:$B$54,$C27,'Great Pumpkin Regatta 10-15-22'!$AV$11:$AV$54)</f>
        <v>0</v>
      </c>
      <c r="JW27" s="174">
        <f>SUMIF('Great Pumpkin Regatta 10-15-22'!$B$11:$B$54,$C27,'Great Pumpkin Regatta 10-15-22'!$AW$11:$AW$54)</f>
        <v>0</v>
      </c>
      <c r="JX27" s="174">
        <f>SUMIF('Great Pumpkin Regatta 10-15-22'!$B$11:$B$54,$C27,'Great Pumpkin Regatta 10-15-22'!$AX$11:$AX$54)</f>
        <v>0</v>
      </c>
      <c r="JY27" s="174">
        <f>SUMIF('Great Pumpkin Regatta 10-15-22'!$B$11:$B$54,$C27,'Great Pumpkin Regatta 10-15-22'!$AY$11:$AY$54)</f>
        <v>0</v>
      </c>
      <c r="JZ27" s="174">
        <f>SUMIF('One Day Regatta 10-29-22 FS'!$B$11:$B$19,$C27,'One Day Regatta 10-29-22 FS'!$AU$11:$AU$19)</f>
        <v>0</v>
      </c>
      <c r="KA27" s="174">
        <f>SUMIF('One Day Regatta 10-29-22 FS'!$B$11:$B$19,$C27,'One Day Regatta 10-29-22 FS'!$AV$11:$AV$19)</f>
        <v>0</v>
      </c>
      <c r="KB27" s="174">
        <f>SUMIF('One Day Regatta 10-29-22 FS'!$B$11:$B$19,$C27,'One Day Regatta 10-29-22 FS'!$AW$11:$AW$19)</f>
        <v>0</v>
      </c>
      <c r="KC27" s="174">
        <f>SUMIF('One Day Regatta 10-29-22 FS'!$B$11:$B$19,$C27,'One Day Regatta 10-29-22 FS'!$AX$11:$AX$19)</f>
        <v>0</v>
      </c>
      <c r="KD27" s="174">
        <f>SUMIF('One Day Regatta 10-29-22 FS'!$B$11:$B$19,$C27,'One Day Regatta 10-29-22 FS'!$AY$11:$AY$19)</f>
        <v>0</v>
      </c>
    </row>
    <row r="28" spans="1:290" ht="15" customHeight="1" x14ac:dyDescent="0.2">
      <c r="A28" s="400" t="s">
        <v>1369</v>
      </c>
      <c r="B28" s="134">
        <f t="shared" si="8"/>
        <v>24</v>
      </c>
      <c r="C28" s="170" t="s">
        <v>680</v>
      </c>
      <c r="D28" s="171">
        <f t="shared" si="9"/>
        <v>4</v>
      </c>
      <c r="E28" s="172">
        <f t="shared" si="10"/>
        <v>11</v>
      </c>
      <c r="F28" s="171">
        <f t="shared" si="11"/>
        <v>11</v>
      </c>
      <c r="G28" s="171">
        <v>0</v>
      </c>
      <c r="H28" s="171">
        <f t="shared" si="12"/>
        <v>11</v>
      </c>
      <c r="I28" s="173">
        <f t="shared" si="13"/>
        <v>2.75E-2</v>
      </c>
      <c r="J28" s="173"/>
      <c r="K28" s="174">
        <f>SUMIF('Saturday Race 11-06-21'!$B$11:$B$21,$C28,'Saturday Race 11-06-21'!$AU$11:$AU$21)</f>
        <v>0</v>
      </c>
      <c r="L28" s="174">
        <f>SUMIF('Saturday Race 11-06-21'!$B$11:$B$21,$C28,'Saturday Race 11-06-21'!$AV$11:$AV$21)</f>
        <v>0</v>
      </c>
      <c r="M28" s="174">
        <f>SUMIF('Saturday Race 11-06-21'!$B$11:$B$21,$C28,'Saturday Race 11-06-21'!$AW$11:$AW$21)</f>
        <v>0</v>
      </c>
      <c r="N28" s="174">
        <f>SUMIF('Saturday Race 11-06-21'!$B$11:$B$21,$C28,'Saturday Race 11-06-21'!$AX$11:$AX$21)</f>
        <v>0</v>
      </c>
      <c r="O28" s="174">
        <f>SUMIF('Saturday Race 11-06-21'!$B$11:$B$21,$C28,'Saturday Race 11-06-21'!$AY$11:$AY$21)</f>
        <v>0</v>
      </c>
      <c r="P28" s="174">
        <f>SUMIF('Saturday Race 11-20-21'!$B$11:$B$20,$C28,'Saturday Race 11-20-21'!$AU$11:$AU$20)</f>
        <v>0</v>
      </c>
      <c r="Q28" s="174">
        <f>SUMIF('Saturday Race 11-20-21'!$B$11:$B$20,$C28,'Saturday Race 11-20-21'!$AV$11:$AV$20)</f>
        <v>0</v>
      </c>
      <c r="R28" s="174">
        <f>SUMIF('Saturday Race 11-20-21'!$B$11:$B$20,$C28,'Saturday Race 11-20-21'!$AW$11:$AW$20)</f>
        <v>0</v>
      </c>
      <c r="S28" s="174">
        <f>SUMIF('Saturday Race 11-20-21'!$B$11:$B$20,$C28,'Saturday Race 11-20-21'!$AX$11:$AX$20)</f>
        <v>0</v>
      </c>
      <c r="T28" s="174">
        <f>SUMIF('Saturday Race 11-20-21'!$B$11:$B$20,$C28,'Saturday Race 11-20-21'!$AY$11:$AY$20)</f>
        <v>0</v>
      </c>
      <c r="U28" s="174">
        <f>SUMIF('Saturday Race 1-08-22'!$B$11:$B$20,$C28,'Saturday Race 1-08-22'!$AU$11:$AU$20)</f>
        <v>0</v>
      </c>
      <c r="V28" s="174">
        <f>SUMIF('Saturday Race 1-08-22'!$B$11:$B$20,$C28,'Saturday Race 1-08-22'!$AV$11:$AV$20)</f>
        <v>0</v>
      </c>
      <c r="W28" s="174">
        <f>SUMIF('Saturday Race 1-08-22'!$B$11:$B$20,$C28,'Saturday Race 1-08-22'!$AW$11:$AW$20)</f>
        <v>0</v>
      </c>
      <c r="X28" s="174">
        <f>SUMIF('Saturday Race 1-08-22'!$B$11:$B$20,$C28,'Saturday Race 1-08-22'!$AX$11:$AX$20)</f>
        <v>0</v>
      </c>
      <c r="Y28" s="174">
        <f>SUMIF('Saturday Race 1-08-22'!$B$11:$B$20,$C28,'Saturday Race 1-08-22'!$AY$11:$AY$20)</f>
        <v>0</v>
      </c>
      <c r="Z28" s="174">
        <f>SUMIF('Saturday Race 1-22-22'!$B$11:$B$20,$C28,'Saturday Race 1-22-22'!$AU$11:$AU$20)</f>
        <v>0</v>
      </c>
      <c r="AA28" s="174">
        <f>SUMIF('Saturday Race 1-22-22'!$B$11:$B$20,$C28,'Saturday Race 1-22-22'!$AV$11:$AV$20)</f>
        <v>0</v>
      </c>
      <c r="AB28" s="174">
        <f>SUMIF('Saturday Race 1-22-22'!$B$11:$B$20,$C28,'Saturday Race 1-22-22'!$AW$11:$AW$20)</f>
        <v>0</v>
      </c>
      <c r="AC28" s="174">
        <f>SUMIF('Saturday Race 1-22-22'!$B$11:$B$20,$C28,'Saturday Race 1-22-22'!$AX$11:$AX$20)</f>
        <v>0</v>
      </c>
      <c r="AD28" s="174">
        <f>SUMIF('Saturday Race 1-22-22'!$B$11:$B$20,$C28,'Saturday Race 1-22-22'!$AY$11:$AY$20)</f>
        <v>0</v>
      </c>
      <c r="AE28" s="174">
        <f>SUMIF('Sunday Race 2-6-22'!$B$11:$B$20,$C28,'Sunday Race 2-6-22'!$AU$11:$AU$20)</f>
        <v>0</v>
      </c>
      <c r="AF28" s="174">
        <f>SUMIF('Sunday Race 2-6-22'!$B$11:$B$20,$C28,'Sunday Race 2-6-22'!$AV$11:$AV$20)</f>
        <v>0</v>
      </c>
      <c r="AG28" s="174">
        <f>SUMIF('Sunday Race 2-6-22'!$B$11:$B$20,$C28,'Sunday Race 2-6-22'!$AW$11:$AW$20)</f>
        <v>0</v>
      </c>
      <c r="AH28" s="174">
        <f>SUMIF('Sunday Race 2-6-22'!$B$11:$B$20,$C28,'Sunday Race 2-6-22'!$AX$11:$AX$20)</f>
        <v>0</v>
      </c>
      <c r="AI28" s="174">
        <f>SUMIF('Sunday Race 2-6-22'!$B$11:$B$20,$C28,'Sunday Race 2-6-22'!$AY$11:$AY$20)</f>
        <v>0</v>
      </c>
      <c r="AJ28" s="174">
        <f>SUMIF('Sunday Race 2-20-22'!$B$11:$B$26,$C28,'Sunday Race 2-20-22'!$AU$11:$AU$26)</f>
        <v>0</v>
      </c>
      <c r="AK28" s="174">
        <f>SUMIF('Sunday Race 2-20-22'!$B$11:$B$26,$C28,'Sunday Race 2-20-22'!$AV$11:$AV$26)</f>
        <v>0</v>
      </c>
      <c r="AL28" s="174">
        <f>SUMIF('Sunday Race 2-20-22'!$B$11:$B$26,$C28,'Sunday Race 2-20-22'!$AW$11:$AW$26)</f>
        <v>0</v>
      </c>
      <c r="AM28" s="174">
        <f>SUMIF('Sunday Race 2-20-22'!$B$11:$B$26,$C28,'Sunday Race 2-20-22'!$AX$11:$AX$26)</f>
        <v>0</v>
      </c>
      <c r="AN28" s="174">
        <f>SUMIF('Sunday Race 2-20-22'!$B$11:$B$26,$C28,'Sunday Race 2-20-22'!$AY$11:$AY$26)</f>
        <v>0</v>
      </c>
      <c r="AO28" s="174">
        <f>SUMIF('Sunday Race 2-27-22'!$B$11:$B$20,$C28,'Sunday Race 2-27-22'!$AU$11:$AU$20)</f>
        <v>0</v>
      </c>
      <c r="AP28" s="174">
        <f>SUMIF('Sunday Race 2-27-22'!$B$11:$B$20,$C28,'Sunday Race 2-27-22'!$AV$11:$AV$20)</f>
        <v>0</v>
      </c>
      <c r="AQ28" s="174">
        <f>SUMIF('Sunday Race 2-27-22'!$B$11:$B$20,$C28,'Sunday Race 2-27-22'!$AW$11:$AW$20)</f>
        <v>0</v>
      </c>
      <c r="AR28" s="174">
        <f>SUMIF('Sunday Race 2-27-22'!$B$11:$B$20,$C28,'Sunday Race 2-27-22'!$AX$11:$AX$20)</f>
        <v>0</v>
      </c>
      <c r="AS28" s="174">
        <f>SUMIF('Sunday Race 2-27-22'!$B$11:$B$20,$C28,'Sunday Race 2-27-22'!$AY$11:$AY$20)</f>
        <v>0</v>
      </c>
      <c r="AT28" s="174">
        <f>SUMIF('Sunday Race 3-13-22'!$B$11:$B$25,$C28,'Sunday Race 3-13-22'!$AU$11:$AU$25)</f>
        <v>0</v>
      </c>
      <c r="AU28" s="174">
        <f>SUMIF('Sunday Race 3-13-22'!$B$11:$B$25,$C28,'Sunday Race 3-13-22'!$AV$11:$AV$25)</f>
        <v>0</v>
      </c>
      <c r="AV28" s="174">
        <f>SUMIF('Sunday Race 3-13-22'!$B$11:$B$25,$C28,'Sunday Race 3-13-22'!$AW$11:$AW$25)</f>
        <v>0</v>
      </c>
      <c r="AW28" s="174">
        <f>SUMIF('Sunday Race 3-13-22'!$B$11:$B$25,$C28,'Sunday Race 3-13-22'!$AX$11:$AX$25)</f>
        <v>0</v>
      </c>
      <c r="AX28" s="174">
        <f>SUMIF('Sunday Race 3-13-22'!$B$11:$B$25,$C28,'Sunday Race 3-13-22'!$AY$11:$AY$25)</f>
        <v>0</v>
      </c>
      <c r="AY28" s="174">
        <f>SUMIF('Saturday Race 3-19-22'!$B$11:$B$15,$C28,'Saturday Race 3-19-22'!$AU$11:$AU$15)</f>
        <v>0</v>
      </c>
      <c r="AZ28" s="174">
        <f>SUMIF('Saturday Race 3-19-22'!$B$11:$B$15,$C28,'Saturday Race 3-19-22'!$AV$11:$AV$15)</f>
        <v>0</v>
      </c>
      <c r="BA28" s="174">
        <f>SUMIF('Saturday Race 3-19-22'!$B$11:$B$15,$C28,'Saturday Race 3-19-22'!$AW$11:$AW$15)</f>
        <v>0</v>
      </c>
      <c r="BB28" s="174">
        <f>SUMIF('Saturday Race 3-19-22'!$B$11:$B$15,$C28,'Saturday Race 3-19-22'!$AX$11:$AX$15)</f>
        <v>0</v>
      </c>
      <c r="BC28" s="174">
        <f>SUMIF('Saturday Race 3-19-22'!$B$11:$B$15,$C28,'Saturday Race 3-19-22'!$AY$11:$AY$15)</f>
        <v>0</v>
      </c>
      <c r="BD28" s="174">
        <f>SUMIF('Sunday Races 4-10-22'!$B$11:$B$26,$C28,'Sunday Races 4-10-22'!$AU$11:$AU$26)</f>
        <v>0</v>
      </c>
      <c r="BE28" s="174">
        <f>SUMIF('Sunday Races 4-10-22'!$B$11:$B$26,$C28,'Sunday Races 4-10-22'!$AV$11:$AV$26)</f>
        <v>0</v>
      </c>
      <c r="BF28" s="174">
        <f>SUMIF('Sunday Races 4-10-22'!$B$11:$B$26,$C28,'Sunday Races 4-10-22'!$AW$11:$AW$26)</f>
        <v>0</v>
      </c>
      <c r="BG28" s="174">
        <f>SUMIF('Sunday Races 4-10-22'!$B$11:$B$26,$C28,'Sunday Races 4-10-22'!$AX$11:$AX$26)</f>
        <v>0</v>
      </c>
      <c r="BH28" s="174">
        <f>SUMIF('Sunday Races 4-10-22'!$B$11:$B$26,$C28,'Sunday Races 4-10-22'!$AY$11:$AY$26)</f>
        <v>0</v>
      </c>
      <c r="BI28" s="174">
        <f>SUMIF('Sunday Races 5-1-22'!$B$11:$B$28,$C28,'Sunday Races 5-1-22'!$AU$11:$AU$28)</f>
        <v>0</v>
      </c>
      <c r="BJ28" s="174">
        <f>SUMIF('Sunday Races 5-1-22'!$B$11:$B$28,$C28,'Sunday Races 5-1-22'!$AV$11:$AV$28)</f>
        <v>0</v>
      </c>
      <c r="BK28" s="174">
        <f>SUMIF('Sunday Races 5-1-22'!$B$11:$B$28,$C28,'Sunday Races 5-1-22'!$AW$11:$AW$28)</f>
        <v>0</v>
      </c>
      <c r="BL28" s="174">
        <f>SUMIF('Sunday Races 5-1-22'!$B$11:$B$28,$C28,'Sunday Races 5-1-22'!$AX$11:$AX$28)</f>
        <v>0</v>
      </c>
      <c r="BM28" s="174">
        <f>SUMIF('Sunday Races 5-1-22'!$B$11:$B$28,$C28,'Sunday Races 5-1-22'!$AY$11:$AY$28)</f>
        <v>0</v>
      </c>
      <c r="BN28" s="174">
        <f>SUMIF('Sunday Races 6-5-22'!$B$11:$B$28,$C28,'Sunday Races 6-5-22'!$AU$11:$AU$28)</f>
        <v>0</v>
      </c>
      <c r="BO28" s="174">
        <f>SUMIF('Sunday Races 6-5-22'!$B$11:$B$28,$C28,'Sunday Races 6-5-22'!$AV$11:$AV$28)</f>
        <v>0</v>
      </c>
      <c r="BP28" s="174">
        <f>SUMIF('Sunday Races 6-5-22'!$B$11:$B$28,$C28,'Sunday Races 6-5-22'!$AW$11:$AW$28)</f>
        <v>0</v>
      </c>
      <c r="BQ28" s="174">
        <f>SUMIF('Sunday Races 6-5-22'!$B$11:$B$28,$C28,'Sunday Races 6-5-22'!$AX$11:$AX$28)</f>
        <v>0</v>
      </c>
      <c r="BR28" s="174">
        <f>SUMIF('Sunday Races 6-5-22'!$B$11:$B$28,$C28,'Sunday Races 6-5-22'!$AY$11:$AY$28)</f>
        <v>0</v>
      </c>
      <c r="BS28" s="174">
        <f>SUMIF('Sunday Races 6-12-22'!$B$11:$B$24,$C28,'Sunday Races 6-12-22'!$AU$11:$AU$24)</f>
        <v>0</v>
      </c>
      <c r="BT28" s="174">
        <f>SUMIF('Sunday Races 6-12-22'!$B$11:$B$24,$C28,'Sunday Races 6-12-22'!$AV$11:$AV$24)</f>
        <v>0</v>
      </c>
      <c r="BU28" s="174">
        <f>SUMIF('Sunday Races 6-12-22'!$B$11:$B$24,$C28,'Sunday Races 6-12-22'!$AW$11:$AW$24)</f>
        <v>0</v>
      </c>
      <c r="BV28" s="174">
        <f>SUMIF('Sunday Races 6-12-22'!$B$11:$B$24,$C28,'Sunday Races 6-12-22'!$AX$11:$AX$24)</f>
        <v>0</v>
      </c>
      <c r="BW28" s="174">
        <f>SUMIF('Sunday Races 6-12-22'!$B$11:$B$24,$C28,'Sunday Races 6-12-22'!$AY$11:$AY$24)</f>
        <v>0</v>
      </c>
      <c r="BX28" s="174">
        <f>SUMIF('Saturday Races 6-18-22'!$B$11:$B$24,$C28,'Saturday Races 6-18-22'!$AU$11:$AU$24)</f>
        <v>3</v>
      </c>
      <c r="BY28" s="174">
        <f>SUMIF('Saturday Races 6-18-22'!$B$11:$B$24,$C28,'Saturday Races 6-18-22'!$AV$11:$AV$24)</f>
        <v>0</v>
      </c>
      <c r="BZ28" s="174">
        <f>SUMIF('Saturday Races 6-18-22'!$B$11:$B$24,$C28,'Saturday Races 6-18-22'!$AW$11:$AW$24)</f>
        <v>0</v>
      </c>
      <c r="CA28" s="174">
        <f>SUMIF('Saturday Races 6-18-22'!$B$11:$B$24,$C28,'Saturday Races 6-18-22'!$AX$11:$AX$24)</f>
        <v>0</v>
      </c>
      <c r="CB28" s="174">
        <f>SUMIF('Saturday Races 6-18-22'!$B$11:$B$24,$C28,'Saturday Races 6-18-22'!$AY$11:$AY$24)</f>
        <v>0</v>
      </c>
      <c r="CC28" s="174">
        <f>SUMIF('Sunday Races 7-3-22'!$B$11:$B$26,$C28,'Sunday Races 7-3-22'!$AU$11:$AU$26)</f>
        <v>0</v>
      </c>
      <c r="CD28" s="174">
        <f>SUMIF('Sunday Races 7-3-22'!$B$11:$B$26,$C28,'Sunday Races 7-3-22'!$AV$11:$AV$26)</f>
        <v>0</v>
      </c>
      <c r="CE28" s="174">
        <f>SUMIF('Sunday Races 7-3-22'!$B$11:$B$26,$C28,'Sunday Races 7-3-22'!$AW$11:$AW$26)</f>
        <v>0</v>
      </c>
      <c r="CF28" s="174">
        <f>SUMIF('Sunday Races 7-3-22'!$B$11:$B$26,$C28,'Sunday Races 7-3-22'!$AX$11:$AX$26)</f>
        <v>0</v>
      </c>
      <c r="CG28" s="174">
        <f>SUMIF('Sunday Races 7-3-22'!$B$11:$B$26,$C28,'Sunday Races 7-3-22'!$AY$11:$AY$26)</f>
        <v>0</v>
      </c>
      <c r="CH28" s="174">
        <f>SUMIF('Sunday Races 7-31-22'!$B$11:$B$26,$C28,'Sunday Races 7-31-22'!$AU$11:$AU$26)</f>
        <v>0</v>
      </c>
      <c r="CI28" s="174">
        <f>SUMIF('Sunday Races 7-31-22'!$B$11:$B$26,$C28,'Sunday Races 7-31-22'!$AV$11:$AV$26)</f>
        <v>0</v>
      </c>
      <c r="CJ28" s="174">
        <f>SUMIF('Sunday Races 7-31-22'!$B$11:$B$26,$C28,'Sunday Races 7-31-22'!$AW$11:$AW$26)</f>
        <v>0</v>
      </c>
      <c r="CK28" s="174">
        <f>SUMIF('Sunday Races 7-31-22'!$B$11:$B$26,$C28,'Sunday Races 7-31-22'!$AX$11:$AX$26)</f>
        <v>0</v>
      </c>
      <c r="CL28" s="174">
        <f>SUMIF('Sunday Races 7-31-22'!$B$11:$B$26,$C28,'Sunday Races 7-31-22'!$AY$11:$AY$26)</f>
        <v>0</v>
      </c>
      <c r="CM28" s="174">
        <f>SUMIF('Sunday Races 8-14-22'!$B$11:$B$26,$C28,'Sunday Races 8-14-22'!$AU$11:$AU$26)</f>
        <v>0</v>
      </c>
      <c r="CN28" s="174">
        <f>SUMIF('Sunday Races 8-14-22'!$B$11:$B$26,$C28,'Sunday Races 8-14-22'!$AV$11:$AV$26)</f>
        <v>0</v>
      </c>
      <c r="CO28" s="174">
        <f>SUMIF('Sunday Races 8-14-22'!$B$11:$B$26,$C28,'Sunday Races 8-14-22'!$AW$11:$AW$26)</f>
        <v>0</v>
      </c>
      <c r="CP28" s="174">
        <f>SUMIF('Sunday Races 8-14-22'!$B$11:$B$26,$C28,'Sunday Races 8-14-22'!$AX$11:$AX$26)</f>
        <v>0</v>
      </c>
      <c r="CQ28" s="174">
        <f>SUMIF('Sunday Races 8-14-22'!$B$11:$B$26,$C28,'Sunday Races 8-14-22'!$AY$11:$AY$26)</f>
        <v>0</v>
      </c>
      <c r="CR28" s="174">
        <f>SUMIF('Saturday Races 8-20-22'!$B$11:$B$26,$C28,'Saturday Races 8-20-22'!$AU$11:$AU$26)</f>
        <v>0</v>
      </c>
      <c r="CS28" s="174">
        <f>SUMIF('Saturday Races 8-20-22'!$B$11:$B$26,$C28,'Saturday Races 8-20-22'!$AV$11:$AV$26)</f>
        <v>0</v>
      </c>
      <c r="CT28" s="174">
        <f>SUMIF('Saturday Races 8-20-22'!$B$11:$B$26,$C28,'Saturday Races 8-20-22'!$AW$11:$AW$26)</f>
        <v>0</v>
      </c>
      <c r="CU28" s="174">
        <f>SUMIF('Saturday Races 8-20-22'!$B$11:$B$26,$C28,'Saturday Races 8-20-22'!$AX$11:$AX$26)</f>
        <v>0</v>
      </c>
      <c r="CV28" s="174">
        <f>SUMIF('Saturday Races 8-20-22'!$B$11:$B$26,$C28,'Saturday Races 8-20-22'!$AY$11:$AY$26)</f>
        <v>0</v>
      </c>
      <c r="CW28" s="174">
        <f>SUMIF('Sunday Races 9-11-22'!$B$11:$B$20,$C28,'Sunday Races 9-11-22'!$AU$11:$AU$20)</f>
        <v>0</v>
      </c>
      <c r="CX28" s="174">
        <f>SUMIF('Sunday Races 9-11-22'!$B$11:$B$20,$C28,'Sunday Races 9-11-22'!$AV$11:$AV$20)</f>
        <v>0</v>
      </c>
      <c r="CY28" s="174">
        <f>SUMIF('Sunday Races 9-11-22'!$B$11:$B$20,$C28,'Sunday Races 9-11-22'!$AW$11:$AW$20)</f>
        <v>0</v>
      </c>
      <c r="CZ28" s="174">
        <f>SUMIF('Sunday Races 9-11-22'!$B$11:$B$20,$C28,'Sunday Races 9-11-22'!$AX$11:$AX$20)</f>
        <v>0</v>
      </c>
      <c r="DA28" s="174">
        <f>SUMIF('Sunday Races 9-11-22'!$B$11:$B$20,$C28,'Sunday Races 9-11-22'!$AY$11:$AY$20)</f>
        <v>0</v>
      </c>
      <c r="DB28" s="174">
        <f>SUMIF('Sunday Races 10-9-22'!$B$11:$B$21,$C28,'Sunday Races 10-9-22'!$AU$11:$AU$21)</f>
        <v>5</v>
      </c>
      <c r="DC28" s="174">
        <f>SUMIF('Sunday Races 10-9-22'!$B$11:$B$21,$C28,'Sunday Races 10-9-22'!$AV$11:$AV$21)</f>
        <v>2</v>
      </c>
      <c r="DD28" s="174">
        <f>SUMIF('Sunday Races 10-9-22'!$B$11:$B$21,$C28,'Sunday Races 10-9-22'!$AW$11:$AW$21)</f>
        <v>1</v>
      </c>
      <c r="DE28" s="174">
        <f>SUMIF('Sunday Races 10-9-22'!$B$11:$B$21,$C28,'Sunday Races 10-9-22'!$AX$11:$AX$21)</f>
        <v>0</v>
      </c>
      <c r="DF28" s="174">
        <f>SUMIF('Sunday Races 10-9-22'!$B$11:$B$21,$C28,'Sunday Races 10-9-22'!$AY$11:$AY$21)</f>
        <v>0</v>
      </c>
      <c r="DG28" s="174">
        <f>SUMIF('Sunday Races 10-23-22'!$B$11:$B$22,$C28,'Sunday Races 10-23-22'!$AU$11:$AU$22)</f>
        <v>0</v>
      </c>
      <c r="DH28" s="174">
        <f>SUMIF('Sunday Races 10-23-22'!$B$11:$B$22,$C28,'Sunday Races 10-23-22'!$AV$11:$AV$22)</f>
        <v>0</v>
      </c>
      <c r="DI28" s="174">
        <f>SUMIF('Sunday Races 10-23-22'!$B$11:$B$22,$C28,'Sunday Races 10-23-22'!$AW$11:$AW$22)</f>
        <v>0</v>
      </c>
      <c r="DJ28" s="174">
        <f>SUMIF('Sunday Races 10-23-22'!$B$11:$B$22,$C28,'Sunday Races 10-23-22'!$AX$11:$AX$22)</f>
        <v>0</v>
      </c>
      <c r="DK28" s="174">
        <f>SUMIF('Sunday Races 10-23-22'!$B$11:$B$22,$C28,'Sunday Races 10-23-22'!$AY$11:$AY$22)</f>
        <v>0</v>
      </c>
      <c r="DL28" s="175"/>
      <c r="DM28" s="176"/>
      <c r="DN28" s="177">
        <f t="shared" si="28"/>
        <v>5</v>
      </c>
      <c r="DO28" s="177">
        <f t="shared" si="28"/>
        <v>3</v>
      </c>
      <c r="DP28" s="177">
        <f t="shared" si="28"/>
        <v>2</v>
      </c>
      <c r="DQ28" s="177">
        <f t="shared" si="28"/>
        <v>1</v>
      </c>
      <c r="DR28" s="177">
        <f t="shared" si="28"/>
        <v>0</v>
      </c>
      <c r="DS28" s="177">
        <f t="shared" si="28"/>
        <v>0</v>
      </c>
      <c r="DT28" s="177">
        <f t="shared" si="28"/>
        <v>0</v>
      </c>
      <c r="DU28" s="177">
        <f t="shared" si="28"/>
        <v>0</v>
      </c>
      <c r="DV28" s="177">
        <f t="shared" si="28"/>
        <v>0</v>
      </c>
      <c r="DW28" s="177">
        <f t="shared" si="28"/>
        <v>0</v>
      </c>
      <c r="DX28" s="177">
        <f t="shared" si="29"/>
        <v>0</v>
      </c>
      <c r="DY28" s="177">
        <f t="shared" si="29"/>
        <v>0</v>
      </c>
      <c r="DZ28" s="177">
        <f t="shared" si="29"/>
        <v>0</v>
      </c>
      <c r="EA28" s="177">
        <f t="shared" si="29"/>
        <v>0</v>
      </c>
      <c r="EB28" s="177">
        <f t="shared" si="29"/>
        <v>0</v>
      </c>
      <c r="EC28" s="177">
        <f t="shared" si="29"/>
        <v>0</v>
      </c>
      <c r="ED28" s="177">
        <f t="shared" si="29"/>
        <v>0</v>
      </c>
      <c r="EE28" s="177">
        <f t="shared" si="29"/>
        <v>0</v>
      </c>
      <c r="EF28" s="177">
        <f t="shared" si="29"/>
        <v>0</v>
      </c>
      <c r="EG28" s="177">
        <f t="shared" si="29"/>
        <v>0</v>
      </c>
      <c r="EH28" s="177">
        <f t="shared" si="30"/>
        <v>0</v>
      </c>
      <c r="EI28" s="177">
        <f t="shared" si="30"/>
        <v>0</v>
      </c>
      <c r="EJ28" s="177">
        <f t="shared" si="30"/>
        <v>0</v>
      </c>
      <c r="EK28" s="177">
        <f t="shared" si="30"/>
        <v>0</v>
      </c>
      <c r="EL28" s="177">
        <f t="shared" si="30"/>
        <v>0</v>
      </c>
      <c r="EM28" s="177">
        <f t="shared" si="30"/>
        <v>0</v>
      </c>
      <c r="EN28" s="177">
        <f t="shared" si="30"/>
        <v>0</v>
      </c>
      <c r="EO28" s="177">
        <f t="shared" si="30"/>
        <v>0</v>
      </c>
      <c r="EP28" s="177">
        <f t="shared" si="30"/>
        <v>0</v>
      </c>
      <c r="EQ28" s="177">
        <f t="shared" si="30"/>
        <v>0</v>
      </c>
      <c r="ER28" s="177">
        <f t="shared" si="31"/>
        <v>0</v>
      </c>
      <c r="ES28" s="177">
        <f t="shared" si="31"/>
        <v>0</v>
      </c>
      <c r="ET28" s="177">
        <f t="shared" si="31"/>
        <v>0</v>
      </c>
      <c r="EU28" s="177">
        <f t="shared" si="31"/>
        <v>0</v>
      </c>
      <c r="EV28" s="177">
        <f t="shared" si="31"/>
        <v>0</v>
      </c>
      <c r="EW28" s="177">
        <f t="shared" si="31"/>
        <v>0</v>
      </c>
      <c r="EX28" s="177">
        <f t="shared" si="31"/>
        <v>0</v>
      </c>
      <c r="EY28" s="177">
        <f t="shared" si="31"/>
        <v>0</v>
      </c>
      <c r="EZ28" s="177">
        <f t="shared" si="31"/>
        <v>0</v>
      </c>
      <c r="FA28" s="177">
        <f t="shared" si="31"/>
        <v>0</v>
      </c>
      <c r="FB28" s="177">
        <f t="shared" si="32"/>
        <v>0</v>
      </c>
      <c r="FC28" s="177">
        <f t="shared" si="32"/>
        <v>0</v>
      </c>
      <c r="FD28" s="177">
        <f t="shared" si="32"/>
        <v>0</v>
      </c>
      <c r="FE28" s="177">
        <f t="shared" si="32"/>
        <v>0</v>
      </c>
      <c r="FF28" s="177">
        <f t="shared" si="32"/>
        <v>0</v>
      </c>
      <c r="FG28" s="177">
        <f t="shared" si="32"/>
        <v>0</v>
      </c>
      <c r="FH28" s="177">
        <f t="shared" si="32"/>
        <v>0</v>
      </c>
      <c r="FI28" s="177">
        <f t="shared" si="32"/>
        <v>0</v>
      </c>
      <c r="FJ28" s="177">
        <f t="shared" si="32"/>
        <v>0</v>
      </c>
      <c r="FK28" s="177">
        <f t="shared" si="32"/>
        <v>0</v>
      </c>
      <c r="FL28" s="177">
        <f t="shared" si="33"/>
        <v>0</v>
      </c>
      <c r="FM28" s="177">
        <f t="shared" si="33"/>
        <v>0</v>
      </c>
      <c r="FN28" s="177">
        <f t="shared" si="33"/>
        <v>0</v>
      </c>
      <c r="FO28" s="177">
        <f t="shared" si="33"/>
        <v>0</v>
      </c>
      <c r="FP28" s="177">
        <f t="shared" si="33"/>
        <v>0</v>
      </c>
      <c r="FQ28" s="177">
        <f t="shared" si="33"/>
        <v>0</v>
      </c>
      <c r="FR28" s="177">
        <f t="shared" si="33"/>
        <v>0</v>
      </c>
      <c r="FS28" s="177">
        <f t="shared" si="33"/>
        <v>0</v>
      </c>
      <c r="FT28" s="177">
        <f t="shared" si="33"/>
        <v>0</v>
      </c>
      <c r="FU28" s="177">
        <f t="shared" si="33"/>
        <v>0</v>
      </c>
      <c r="FV28" s="177">
        <f t="shared" si="33"/>
        <v>0</v>
      </c>
      <c r="FW28" s="177">
        <f t="shared" si="33"/>
        <v>0</v>
      </c>
      <c r="FX28" s="177">
        <f t="shared" si="33"/>
        <v>0</v>
      </c>
      <c r="FY28" s="177">
        <f t="shared" si="33"/>
        <v>0</v>
      </c>
      <c r="FZ28" s="177">
        <f t="shared" si="33"/>
        <v>0</v>
      </c>
      <c r="GA28" s="177"/>
      <c r="GB28" s="229">
        <f t="shared" si="20"/>
        <v>44</v>
      </c>
      <c r="GC28" s="229">
        <f t="shared" si="21"/>
        <v>9</v>
      </c>
      <c r="GD28" s="174">
        <f>SUMIF('One Day 12-04-21 Scots'!$B$11:$B$24,$C28,'One Day 12-04-21 Scots'!$AU$11:$AU$24)</f>
        <v>0</v>
      </c>
      <c r="GE28" s="174">
        <f>SUMIF('One Day 12-04-21 Scots'!$B$11:$B$24,$C28,'One Day 12-04-21 Scots'!$AV$11:$AV$24)</f>
        <v>0</v>
      </c>
      <c r="GF28" s="174">
        <f>SUMIF('One Day 12-04-21 Scots'!$B$11:$B$24,$C28,'One Day 12-04-21 Scots'!$AW$11:$AW$24)</f>
        <v>0</v>
      </c>
      <c r="GG28" s="174">
        <f>SUMIF('One Day 12-04-21 Scots'!$B$11:$B$24,$C28,'One Day 12-04-21 Scots'!$AX$11:$AX$24)</f>
        <v>0</v>
      </c>
      <c r="GH28" s="174">
        <f>SUMIF('One Day 12-04-21 Scots'!$B$11:$B$24,$C28,'One Day 12-04-21 Scots'!$AY$11:$AY$24)</f>
        <v>0</v>
      </c>
      <c r="GI28" s="174">
        <f>SUMIF('One Day 12-04-21 Thistles'!$B$11:$B$25,$C28,'One Day 12-04-21 Thistles'!$AU$11:$AU$25)</f>
        <v>0</v>
      </c>
      <c r="GJ28" s="174">
        <f>SUMIF('One Day 12-04-21 Thistles'!$B$11:$B$25,$C28,'One Day 12-04-21 Thistles'!$AV$11:$AV$25)</f>
        <v>0</v>
      </c>
      <c r="GK28" s="174">
        <f>SUMIF('One Day 12-04-21 Thistles'!$B$11:$B$25,$C28,'One Day 12-04-21 Thistles'!$AW$11:$AW$25)</f>
        <v>0</v>
      </c>
      <c r="GL28" s="174">
        <f>SUMIF('One Day 12-04-21 Thistles'!$B$11:$B$25,$C28,'One Day 12-04-21 Thistles'!$AX$11:$AX$25)</f>
        <v>0</v>
      </c>
      <c r="GM28" s="174">
        <f>SUMIF('One Day 12-04-21 Thistles'!$B$11:$B$25,$C28,'One Day 12-04-21 Thistles'!$AY$11:$AY$25)</f>
        <v>0</v>
      </c>
      <c r="GN28" s="174">
        <f>SUMIF('Chili One Day 2-12-22 Scots'!$B$11:$B$27,$C28,'Chili One Day 2-12-22 Scots'!$AU$11:$AU$27)</f>
        <v>0</v>
      </c>
      <c r="GO28" s="174">
        <f>SUMIF('Chili One Day 2-12-22 Scots'!$B$11:$B$27,$C28,'Chili One Day 2-12-22 Scots'!$AV$11:$AV$27)</f>
        <v>0</v>
      </c>
      <c r="GP28" s="174">
        <f>SUMIF('Chili One Day 2-12-22 Scots'!$B$11:$B$27,$C28,'Chili One Day 2-12-22 Scots'!$AW$11:$AW$27)</f>
        <v>0</v>
      </c>
      <c r="GQ28" s="174">
        <f>SUMIF('Chili One Day 2-12-22 Scots'!$B$11:$B$27,$C28,'Chili One Day 2-12-22 Scots'!$AX$11:$AX$27)</f>
        <v>0</v>
      </c>
      <c r="GR28" s="174">
        <f>SUMIF('Chili One Day 2-12-22 Scots'!$B$11:$B$27,$C28,'Chili One Day 2-12-22 Scots'!$AY$11:$AY$27)</f>
        <v>0</v>
      </c>
      <c r="GS28" s="174">
        <f>SUMIF('Chili One Day 2-12-22 Thistles'!$B$11:$B$27,$C28,'Chili One Day 2-12-22 Thistles'!$AU$11:$AU$27)</f>
        <v>0</v>
      </c>
      <c r="GT28" s="174">
        <f>SUMIF('Chili One Day 2-12-22 Thistles'!$B$11:$B$27,$C28,'Chili One Day 2-12-22 Thistles'!$AV$11:$AV$27)</f>
        <v>0</v>
      </c>
      <c r="GU28" s="174">
        <f>SUMIF('Chili One Day 2-12-22 Thistles'!$B$11:$B$27,$C28,'Chili One Day 2-12-22 Thistles'!$AW$11:$AW$27)</f>
        <v>0</v>
      </c>
      <c r="GV28" s="174">
        <f>SUMIF('Chili One Day 2-12-22 Thistles'!$B$11:$B$27,$C28,'Chili One Day 2-12-22 Thistles'!$AX$11:$AX$27)</f>
        <v>0</v>
      </c>
      <c r="GW28" s="174">
        <f>SUMIF('Chili One Day 2-12-22 Thistles'!$B$11:$B$27,$C28,'Chili One Day 2-12-22 Thistles'!$AY$11:$AY$27)</f>
        <v>0</v>
      </c>
      <c r="GX28" s="174">
        <f>SUMIF('Ironman One Day 3-5-22 FS'!$B$11:$B$26,$C28,'Ironman One Day 3-5-22 FS'!$AU$11:$AU$26)</f>
        <v>0</v>
      </c>
      <c r="GY28" s="174">
        <f>SUMIF('Ironman One Day 3-5-22 FS'!$B$11:$B$26,$C28,'Ironman One Day 3-5-22 FS'!$AV$11:$AV$26)</f>
        <v>0</v>
      </c>
      <c r="GZ28" s="174">
        <f>SUMIF('Ironman One Day 3-5-22 FS'!$B$11:$B$26,$C28,'Ironman One Day 3-5-22 FS'!$AW$11:$AW$26)</f>
        <v>0</v>
      </c>
      <c r="HA28" s="174">
        <f>SUMIF('Ironman One Day 3-5-22 FS'!$B$11:$B$26,$C28,'Ironman One Day 3-5-22 FS'!$AX$11:$AX$26)</f>
        <v>0</v>
      </c>
      <c r="HB28" s="174">
        <f>SUMIF('Ironman One Day 3-5-22 FS'!$B$11:$B$26,$C28,'Ironman One Day 3-5-22 FS'!$AY$11:$AY$26)</f>
        <v>0</v>
      </c>
      <c r="HC28" s="174">
        <f>SUMIF('Ironman One Day 3-5-22 420'!$B$11:$B$26,$C28,'Ironman One Day 3-5-22 420'!$AU$11:$AU$26)</f>
        <v>0</v>
      </c>
      <c r="HD28" s="174">
        <f>SUMIF('Ironman One Day 3-5-22 420'!$B$11:$B$26,$C28,'Ironman One Day 3-5-22 420'!$AV$11:$AV$26)</f>
        <v>0</v>
      </c>
      <c r="HE28" s="174">
        <f>SUMIF('Ironman One Day 3-5-22 420'!$B$11:$B$26,$C28,'Ironman One Day 3-5-22 420'!$AW$11:$AW$26)</f>
        <v>0</v>
      </c>
      <c r="HF28" s="174">
        <f>SUMIF('Ironman One Day 3-5-22 420'!$B$11:$B$26,$C28,'Ironman One Day 3-5-22 420'!$AX$11:$AX$26)</f>
        <v>0</v>
      </c>
      <c r="HG28" s="174">
        <f>SUMIF('Ironman One Day 3-5-22 420'!$B$11:$B$26,$C28,'Ironman One Day 3-5-22 420'!$AY$11:$AY$26)</f>
        <v>0</v>
      </c>
      <c r="HH28" s="174">
        <f>SUMIF('Easter One Day 4-16-22 FS'!$B$11:$B$25,$C28,'Easter One Day 4-16-22 FS'!$AU$11:$AU$25)</f>
        <v>0</v>
      </c>
      <c r="HI28" s="174">
        <f>SUMIF('Easter One Day 4-16-22 FS'!$B$11:$B$25,$C28,'Easter One Day 4-16-22 FS'!$AV$11:$AV$25)</f>
        <v>0</v>
      </c>
      <c r="HJ28" s="174">
        <f>SUMIF('Easter One Day 4-16-22 FS'!$B$11:$B$25,$C28,'Easter One Day 4-16-22 FS'!$AW$11:$AW$25)</f>
        <v>0</v>
      </c>
      <c r="HK28" s="174">
        <f>SUMIF('Easter One Day 4-16-22 FS'!$B$11:$B$25,$C28,'Easter One Day 4-16-22 FS'!$AX$11:$AX$25)</f>
        <v>0</v>
      </c>
      <c r="HL28" s="174">
        <f>SUMIF('Easter One Day 4-16-22 FS'!$B$11:$B$25,$C28,'Easter One Day 4-16-22 FS'!$AY$11:$AY$25)</f>
        <v>0</v>
      </c>
      <c r="HM28" s="174">
        <f>SUMIF('Easter One Day 4-16-22 TH'!$B$11:$B$25,$C28,'Easter One Day 4-16-22 TH'!$AU$11:$AU$25)</f>
        <v>0</v>
      </c>
      <c r="HN28" s="174">
        <f>SUMIF('Easter One Day 4-16-22 TH'!$B$11:$B$25,$C28,'Easter One Day 4-16-22 TH'!$AV$11:$AV$25)</f>
        <v>0</v>
      </c>
      <c r="HO28" s="174">
        <f>SUMIF('Easter One Day 4-16-22 TH'!$B$11:$B$25,$C28,'Easter One Day 4-16-22 TH'!$AW$11:$AW$25)</f>
        <v>0</v>
      </c>
      <c r="HP28" s="174">
        <f>SUMIF('Easter One Day 4-16-22 TH'!$B$11:$B$25,$C28,'Easter One Day 4-16-22 TH'!$AX$11:$AX$25)</f>
        <v>0</v>
      </c>
      <c r="HQ28" s="174">
        <f>SUMIF('Easter One Day 4-16-22 TH'!$B$11:$B$25,$C28,'Easter One Day 4-16-22 TH'!$AY$11:$AY$25)</f>
        <v>0</v>
      </c>
      <c r="HR28" s="174">
        <f>SUMIF('Long Distance Race 5-7-22'!$B$11:$B$25,$C28,'Long Distance Race 5-7-22'!$AU$11:$AU$25)</f>
        <v>0</v>
      </c>
      <c r="HS28" s="174">
        <f>SUMIF('Long Distance Race 5-7-22'!$B$11:$B$18,$C28,'Long Distance Race 5-7-22'!$AV$11:$AV$18)</f>
        <v>0</v>
      </c>
      <c r="HT28" s="174">
        <f>SUMIF('Long Distance Race 5-7-22'!$B$11:$B$18,$C28,'Long Distance Race 5-7-22'!$AW$11:$AW$18)</f>
        <v>0</v>
      </c>
      <c r="HU28" s="174">
        <f>SUMIF('Long Distance Race 5-7-22'!$B$11:$B$18,$C28,'Long Distance Race 5-7-22'!$AX$11:$AX$18)</f>
        <v>0</v>
      </c>
      <c r="HV28" s="174">
        <f>SUMIF('Long Distance Race 5-7-22'!$B$11:$B$18,$C28,'Long Distance Race 5-7-22'!$AY$11:$AY$18)</f>
        <v>0</v>
      </c>
      <c r="HW28" s="174">
        <f>SUMIF('Memorial Day Regatta 5-28-22 Op'!$B$11:$B$25,$C28,'Memorial Day Regatta 5-28-22 Op'!$AU$11:$AU$25)</f>
        <v>0</v>
      </c>
      <c r="HX28" s="174">
        <f>SUMIF('Memorial Day Regatta 5-28-22 Op'!$B$11:$B$18,$C28,'Memorial Day Regatta 5-28-22 Op'!$AV$11:$AV$18)</f>
        <v>0</v>
      </c>
      <c r="HY28" s="174">
        <f>SUMIF('Memorial Day Regatta 5-28-22 Op'!$B$11:$B$18,$C28,'Memorial Day Regatta 5-28-22 Op'!$AW$11:$AW$18)</f>
        <v>0</v>
      </c>
      <c r="HZ28" s="174">
        <f>SUMIF('Memorial Day Regatta 5-28-22 Op'!$B$11:$B$18,$C28,'Memorial Day Regatta 5-28-22 Op'!$AX$11:$AX$18)</f>
        <v>0</v>
      </c>
      <c r="IA28" s="174">
        <f>SUMIF('Memorial Day Regatta 5-28-22 Op'!$B$11:$B$18,$C28,'Memorial Day Regatta 5-28-22 Op'!$AY$11:$AY$18)</f>
        <v>0</v>
      </c>
      <c r="IB28" s="174">
        <f>SUMIF('Caldwell Cup 6-25-22 TH'!$B$11:$B$25,$C28,'Caldwell Cup 6-25-22 TH'!$AU$11:$AU$25)</f>
        <v>0</v>
      </c>
      <c r="IC28" s="174">
        <f>SUMIF('Caldwell Cup 6-25-22 TH'!$B$11:$B$25,$C28,'Caldwell Cup 6-25-22 TH'!$AV$11:$AV$25)</f>
        <v>0</v>
      </c>
      <c r="ID28" s="174">
        <f>SUMIF('Caldwell Cup 6-25-22 TH'!$B$11:$B$25,$C28,'Caldwell Cup 6-25-22 TH'!$AW$11:$AW$25)</f>
        <v>0</v>
      </c>
      <c r="IE28" s="174">
        <f>SUMIF('Caldwell Cup 6-25-22 TH'!$B$11:$B$25,$C28,'Caldwell Cup 6-25-22 TH'!$AX$11:$AX$25)</f>
        <v>0</v>
      </c>
      <c r="IF28" s="174">
        <f>SUMIF('Caldwell Cup 6-25-22 TH'!$B$11:$B$25,$C28,'Caldwell Cup 6-25-22 TH'!$AY$11:$AY$25)</f>
        <v>0</v>
      </c>
      <c r="IG28" s="174">
        <f>SUMIF('Caldwell Cup 6-25-22 FS'!$B$11:$B$21,$C28,'Caldwell Cup 6-25-22 FS'!$AU$11:$AU$21)</f>
        <v>2</v>
      </c>
      <c r="IH28" s="174">
        <f>SUMIF('Caldwell Cup 6-25-22 FS'!$B$11:$B$21,$C28,'Caldwell Cup 6-25-22 FS'!$AV$11:$AV$21)</f>
        <v>4</v>
      </c>
      <c r="II28" s="174">
        <f>SUMIF('Caldwell Cup 6-25-22 FS'!$B$11:$B$21,$C28,'Caldwell Cup 6-25-22 FS'!$AW$11:$AW$21)</f>
        <v>2</v>
      </c>
      <c r="IJ28" s="174">
        <f>SUMIF('Caldwell Cup 6-25-22 FS'!$B$11:$B$21,$C28,'Caldwell Cup 6-25-22 FS'!$AX$11:$AX$21)</f>
        <v>7</v>
      </c>
      <c r="IK28" s="174">
        <f>SUMIF('Caldwell Cup 6-25-22 FS'!$B$11:$B$21,$C28,'Caldwell Cup 6-25-22 FS'!$AY$11:$AY$21)</f>
        <v>0</v>
      </c>
      <c r="IL28" s="174">
        <f>SUMIF('Caldwell Cup 6-25-22 Lasers'!$B$11:$B$23,$C28,'Caldwell Cup 6-25-22 Lasers'!$AU$11:$AU$23)</f>
        <v>0</v>
      </c>
      <c r="IM28" s="174">
        <f>SUMIF('Caldwell Cup 6-25-22 Lasers'!$B$11:$B$23,$C28,'Caldwell Cup 6-25-22 Lasers'!$AV$11:$AV$23)</f>
        <v>0</v>
      </c>
      <c r="IN28" s="174">
        <f>SUMIF('Caldwell Cup 6-25-22 Lasers'!$B$11:$B$23,$C28,'Caldwell Cup 6-25-22 Lasers'!$AW$11:$AW$23)</f>
        <v>0</v>
      </c>
      <c r="IO28" s="174">
        <f>SUMIF('Caldwell Cup 6-25-22 Lasers'!$B$11:$B$23,$C28,'Caldwell Cup 6-25-22 Lasers'!$AX$11:$AX$23)</f>
        <v>0</v>
      </c>
      <c r="IP28" s="174">
        <f>SUMIF('Caldwell Cup 6-25-22 Lasers'!$B$11:$B$23,$C28,'Caldwell Cup 6-25-22 Lasers'!$AY$11:$AY$23)</f>
        <v>0</v>
      </c>
      <c r="IQ28" s="174">
        <f>SUMIF('Labor Day Regatta 9-3-22 FS'!$B$11:$B$30,$C28,'Labor Day Regatta 9-3-22 FS'!$AU$11:$AU$30)</f>
        <v>0</v>
      </c>
      <c r="IR28" s="174">
        <f>SUMIF('Labor Day Regatta 9-3-22 FS'!$B$11:$B$30,$C28,'Labor Day Regatta 9-3-22 FS'!$AV$11:$AV$30)</f>
        <v>0</v>
      </c>
      <c r="IS28" s="174">
        <f>SUMIF('Labor Day Regatta 9-3-22 FS'!$B$11:$B$30,$C28,'Labor Day Regatta 9-3-22 FS'!$AW$11:$AW$30)</f>
        <v>0</v>
      </c>
      <c r="IT28" s="174">
        <f>SUMIF('Labor Day Regatta 9-3-22 FS'!$B$11:$B$30,$C28,'Labor Day Regatta 9-3-22 FS'!$AX$11:$AX$30)</f>
        <v>0</v>
      </c>
      <c r="IU28" s="174">
        <f>SUMIF('Labor Day Regatta 9-3-22 FS'!$B$11:$B$30,$C28,'Labor Day Regatta 9-3-22 FS'!$AY$11:$AY$30)</f>
        <v>0</v>
      </c>
      <c r="IV28" s="174">
        <f>SUMIF('2022-09-17 Leukemia Cup FS'!$B$11:$B$26,$C28,'2022-09-17 Leukemia Cup FS'!$AU$11:$AU$26)</f>
        <v>0</v>
      </c>
      <c r="IW28" s="174">
        <f>SUMIF('2022-09-17 Leukemia Cup FS'!$B$11:$B$26,$C28,'2022-09-17 Leukemia Cup FS'!$AV$11:$AV$26)</f>
        <v>0</v>
      </c>
      <c r="IX28" s="174">
        <f>SUMIF('2022-09-17 Leukemia Cup FS'!$B$11:$B$26,$C28,'2022-09-17 Leukemia Cup FS'!$AW$11:$AW$26)</f>
        <v>0</v>
      </c>
      <c r="IY28" s="174">
        <f>SUMIF('2022-09-17 Leukemia Cup FS'!$B$11:$B$26,$C28,'2022-09-17 Leukemia Cup FS'!$AX$11:$AX$26)</f>
        <v>0</v>
      </c>
      <c r="IZ28" s="174">
        <f>SUMIF('2022-09-17 Leukemia Cup FS'!$B$11:$B$26,$C28,'2022-09-17 Leukemia Cup FS'!$AY$11:$AY$26)</f>
        <v>0</v>
      </c>
      <c r="JA28" s="174">
        <f>SUMIF('2022-09-17 Leukemia Cup TH'!$B$11:$B$28,$C28,'2022-09-17 Leukemia Cup TH'!$AU$11:$AU$28)</f>
        <v>0</v>
      </c>
      <c r="JB28" s="174">
        <f>SUMIF('2022-09-17 Leukemia Cup TH'!$B$11:$B$28,$C28,'2022-09-17 Leukemia Cup TH'!$AV$11:$AV$28)</f>
        <v>0</v>
      </c>
      <c r="JC28" s="174">
        <f>SUMIF('2022-09-17 Leukemia Cup TH'!$B$11:$B$28,$C28,'2022-09-17 Leukemia Cup TH'!$AW$11:$AW$28)</f>
        <v>0</v>
      </c>
      <c r="JD28" s="174">
        <f>SUMIF('2022-09-17 Leukemia Cup TH'!$B$11:$B$28,$C28,'2022-09-17 Leukemia Cup TH'!$AX$11:$AX$28)</f>
        <v>0</v>
      </c>
      <c r="JE28" s="174">
        <f>SUMIF('2022-09-17 Leukemia Cup TH'!$B$11:$B$28,$C28,'2022-09-17 Leukemia Cup TH'!$AY$11:$AY$28)</f>
        <v>0</v>
      </c>
      <c r="JF28" s="174">
        <f>SUMIF('Smith-Berry LDR 9-24-22'!$B$11:$B$30,$C28,'Smith-Berry LDR 9-24-22'!$AU$11:$AU$30)</f>
        <v>0</v>
      </c>
      <c r="JG28" s="174">
        <f>SUMIF('Smith-Berry LDR 9-24-22'!$B$11:$B$30,$C28,'Smith-Berry LDR 9-24-22'!$AV$11:$AV$30)</f>
        <v>0</v>
      </c>
      <c r="JH28" s="174">
        <f>SUMIF('Smith-Berry LDR 9-24-22'!$B$11:$B$30,$C28,'Smith-Berry LDR 9-24-22'!$AW$11:$AW$30)</f>
        <v>0</v>
      </c>
      <c r="JI28" s="174">
        <f>SUMIF('Smith-Berry LDR 9-24-22'!$B$11:$B$30,$C28,'Smith-Berry LDR 9-24-22'!$AX$11:$AX$30)</f>
        <v>0</v>
      </c>
      <c r="JJ28" s="174">
        <f>SUMIF('Smith-Berry LDR 9-24-22'!$B$11:$B$30,$C28,'Smith-Berry LDR 9-24-22'!$AY$11:$AY$30)</f>
        <v>0</v>
      </c>
      <c r="JK28" s="174">
        <f>SUMIF('Great Scot 10-1-22 Cham'!$B$11:$B$38,$C28,'Great Scot 10-1-22 Cham'!$AU$11:$AU$38)</f>
        <v>0</v>
      </c>
      <c r="JL28" s="174">
        <f>SUMIF('Great Scot 10-1-22 Cham'!$B$11:$B$38,$C28,'Great Scot 10-1-22 Cham'!$AV$11:$AV$38)</f>
        <v>0</v>
      </c>
      <c r="JM28" s="174">
        <f>SUMIF('Great Scot 10-1-22 Cham'!$B$11:$B$38,$C28,'Great Scot 10-1-22 Cham'!$AW$11:$AW$38)</f>
        <v>0</v>
      </c>
      <c r="JN28" s="174">
        <f>SUMIF('Great Scot 10-1-22 Cham'!$B$11:$B$38,$C28,'Great Scot 10-1-22 Cham'!$AX$11:$AX$38)</f>
        <v>0</v>
      </c>
      <c r="JO28" s="174">
        <f>SUMIF('Great Scot 10-1-22 Cham'!$B$11:$B$38,$C28,'Great Scot 10-1-22 Cham'!$AY$11:$AY$38)</f>
        <v>0</v>
      </c>
      <c r="JP28" s="174">
        <f>SUMIF('Great Scot 10-1-22 Chal'!$B$11:$B$28,$C28,'Great Scot 10-1-22 Chal'!$AU$11:$AU$28)</f>
        <v>7</v>
      </c>
      <c r="JQ28" s="174">
        <f>SUMIF('Great Scot 10-1-22 Chal'!$B$11:$B$28,$C28,'Great Scot 10-1-22 Chal'!$AV$11:$AV$28)</f>
        <v>8</v>
      </c>
      <c r="JR28" s="174">
        <f>SUMIF('Great Scot 10-1-22 Chal'!$B$11:$B$28,$C28,'Great Scot 10-1-22 Chal'!$AW$11:$AW$28)</f>
        <v>4</v>
      </c>
      <c r="JS28" s="174">
        <f>SUMIF('Great Scot 10-1-22 Chal'!$B$11:$B$28,$C28,'Great Scot 10-1-22 Chal'!$AX$11:$AX$28)</f>
        <v>6</v>
      </c>
      <c r="JT28" s="174">
        <f>SUMIF('Great Scot 10-1-22 Chal'!$B$11:$B$28,$C28,'Great Scot 10-1-22 Chal'!$AY$11:$AY$28)</f>
        <v>4</v>
      </c>
      <c r="JU28" s="174">
        <f>SUMIF('Great Pumpkin Regatta 10-15-22'!$B$11:$B$54,$C28,'Great Pumpkin Regatta 10-15-22'!$AU$11:$AU$54)</f>
        <v>0</v>
      </c>
      <c r="JV28" s="174">
        <f>SUMIF('Great Pumpkin Regatta 10-15-22'!$B$11:$B$54,$C28,'Great Pumpkin Regatta 10-15-22'!$AV$11:$AV$54)</f>
        <v>0</v>
      </c>
      <c r="JW28" s="174">
        <f>SUMIF('Great Pumpkin Regatta 10-15-22'!$B$11:$B$54,$C28,'Great Pumpkin Regatta 10-15-22'!$AW$11:$AW$54)</f>
        <v>0</v>
      </c>
      <c r="JX28" s="174">
        <f>SUMIF('Great Pumpkin Regatta 10-15-22'!$B$11:$B$54,$C28,'Great Pumpkin Regatta 10-15-22'!$AX$11:$AX$54)</f>
        <v>0</v>
      </c>
      <c r="JY28" s="174">
        <f>SUMIF('Great Pumpkin Regatta 10-15-22'!$B$11:$B$54,$C28,'Great Pumpkin Regatta 10-15-22'!$AY$11:$AY$54)</f>
        <v>0</v>
      </c>
      <c r="JZ28" s="174">
        <f>SUMIF('One Day Regatta 10-29-22 FS'!$B$11:$B$19,$C28,'One Day Regatta 10-29-22 FS'!$AU$11:$AU$19)</f>
        <v>0</v>
      </c>
      <c r="KA28" s="174">
        <f>SUMIF('One Day Regatta 10-29-22 FS'!$B$11:$B$19,$C28,'One Day Regatta 10-29-22 FS'!$AV$11:$AV$19)</f>
        <v>0</v>
      </c>
      <c r="KB28" s="174">
        <f>SUMIF('One Day Regatta 10-29-22 FS'!$B$11:$B$19,$C28,'One Day Regatta 10-29-22 FS'!$AW$11:$AW$19)</f>
        <v>0</v>
      </c>
      <c r="KC28" s="174">
        <f>SUMIF('One Day Regatta 10-29-22 FS'!$B$11:$B$19,$C28,'One Day Regatta 10-29-22 FS'!$AX$11:$AX$19)</f>
        <v>0</v>
      </c>
      <c r="KD28" s="174">
        <f>SUMIF('One Day Regatta 10-29-22 FS'!$B$11:$B$19,$C28,'One Day Regatta 10-29-22 FS'!$AY$11:$AY$19)</f>
        <v>0</v>
      </c>
    </row>
    <row r="29" spans="1:290" ht="15" customHeight="1" x14ac:dyDescent="0.2">
      <c r="A29" s="400" t="s">
        <v>1369</v>
      </c>
      <c r="B29" s="134">
        <f t="shared" si="8"/>
        <v>25</v>
      </c>
      <c r="C29" s="170" t="s">
        <v>240</v>
      </c>
      <c r="D29" s="171">
        <f t="shared" si="9"/>
        <v>5</v>
      </c>
      <c r="E29" s="172">
        <f t="shared" si="10"/>
        <v>9</v>
      </c>
      <c r="F29" s="171">
        <f t="shared" si="11"/>
        <v>9</v>
      </c>
      <c r="G29" s="171">
        <v>0</v>
      </c>
      <c r="H29" s="171">
        <f t="shared" si="12"/>
        <v>9</v>
      </c>
      <c r="I29" s="173">
        <f t="shared" si="13"/>
        <v>1.8000000000000002E-2</v>
      </c>
      <c r="J29" s="173"/>
      <c r="K29" s="174">
        <f>SUMIF('Saturday Race 11-06-21'!$B$11:$B$21,$C29,'Saturday Race 11-06-21'!$AU$11:$AU$21)</f>
        <v>1</v>
      </c>
      <c r="L29" s="174">
        <f>SUMIF('Saturday Race 11-06-21'!$B$11:$B$21,$C29,'Saturday Race 11-06-21'!$AV$11:$AV$21)</f>
        <v>3</v>
      </c>
      <c r="M29" s="174">
        <f>SUMIF('Saturday Race 11-06-21'!$B$11:$B$21,$C29,'Saturday Race 11-06-21'!$AW$11:$AW$21)</f>
        <v>2</v>
      </c>
      <c r="N29" s="174">
        <f>SUMIF('Saturday Race 11-06-21'!$B$11:$B$21,$C29,'Saturday Race 11-06-21'!$AX$11:$AX$21)</f>
        <v>1</v>
      </c>
      <c r="O29" s="174">
        <f>SUMIF('Saturday Race 11-06-21'!$B$11:$B$21,$C29,'Saturday Race 11-06-21'!$AY$11:$AY$21)</f>
        <v>2</v>
      </c>
      <c r="P29" s="174">
        <f>SUMIF('Saturday Race 11-20-21'!$B$11:$B$20,$C29,'Saturday Race 11-20-21'!$AU$11:$AU$20)</f>
        <v>0</v>
      </c>
      <c r="Q29" s="174">
        <f>SUMIF('Saturday Race 11-20-21'!$B$11:$B$20,$C29,'Saturday Race 11-20-21'!$AV$11:$AV$20)</f>
        <v>0</v>
      </c>
      <c r="R29" s="174">
        <f>SUMIF('Saturday Race 11-20-21'!$B$11:$B$20,$C29,'Saturday Race 11-20-21'!$AW$11:$AW$20)</f>
        <v>0</v>
      </c>
      <c r="S29" s="174">
        <f>SUMIF('Saturday Race 11-20-21'!$B$11:$B$20,$C29,'Saturday Race 11-20-21'!$AX$11:$AX$20)</f>
        <v>0</v>
      </c>
      <c r="T29" s="174">
        <f>SUMIF('Saturday Race 11-20-21'!$B$11:$B$20,$C29,'Saturday Race 11-20-21'!$AY$11:$AY$20)</f>
        <v>0</v>
      </c>
      <c r="U29" s="174">
        <f>SUMIF('Saturday Race 1-08-22'!$B$11:$B$20,$C29,'Saturday Race 1-08-22'!$AU$11:$AU$20)</f>
        <v>0</v>
      </c>
      <c r="V29" s="174">
        <f>SUMIF('Saturday Race 1-08-22'!$B$11:$B$20,$C29,'Saturday Race 1-08-22'!$AV$11:$AV$20)</f>
        <v>0</v>
      </c>
      <c r="W29" s="174">
        <f>SUMIF('Saturday Race 1-08-22'!$B$11:$B$20,$C29,'Saturday Race 1-08-22'!$AW$11:$AW$20)</f>
        <v>0</v>
      </c>
      <c r="X29" s="174">
        <f>SUMIF('Saturday Race 1-08-22'!$B$11:$B$20,$C29,'Saturday Race 1-08-22'!$AX$11:$AX$20)</f>
        <v>0</v>
      </c>
      <c r="Y29" s="174">
        <f>SUMIF('Saturday Race 1-08-22'!$B$11:$B$20,$C29,'Saturday Race 1-08-22'!$AY$11:$AY$20)</f>
        <v>0</v>
      </c>
      <c r="Z29" s="174">
        <f>SUMIF('Saturday Race 1-22-22'!$B$11:$B$20,$C29,'Saturday Race 1-22-22'!$AU$11:$AU$20)</f>
        <v>0</v>
      </c>
      <c r="AA29" s="174">
        <f>SUMIF('Saturday Race 1-22-22'!$B$11:$B$20,$C29,'Saturday Race 1-22-22'!$AV$11:$AV$20)</f>
        <v>0</v>
      </c>
      <c r="AB29" s="174">
        <f>SUMIF('Saturday Race 1-22-22'!$B$11:$B$20,$C29,'Saturday Race 1-22-22'!$AW$11:$AW$20)</f>
        <v>0</v>
      </c>
      <c r="AC29" s="174">
        <f>SUMIF('Saturday Race 1-22-22'!$B$11:$B$20,$C29,'Saturday Race 1-22-22'!$AX$11:$AX$20)</f>
        <v>0</v>
      </c>
      <c r="AD29" s="174">
        <f>SUMIF('Saturday Race 1-22-22'!$B$11:$B$20,$C29,'Saturday Race 1-22-22'!$AY$11:$AY$20)</f>
        <v>0</v>
      </c>
      <c r="AE29" s="174">
        <f>SUMIF('Sunday Race 2-6-22'!$B$11:$B$20,$C29,'Sunday Race 2-6-22'!$AU$11:$AU$20)</f>
        <v>0</v>
      </c>
      <c r="AF29" s="174">
        <f>SUMIF('Sunday Race 2-6-22'!$B$11:$B$20,$C29,'Sunday Race 2-6-22'!$AV$11:$AV$20)</f>
        <v>0</v>
      </c>
      <c r="AG29" s="174">
        <f>SUMIF('Sunday Race 2-6-22'!$B$11:$B$20,$C29,'Sunday Race 2-6-22'!$AW$11:$AW$20)</f>
        <v>0</v>
      </c>
      <c r="AH29" s="174">
        <f>SUMIF('Sunday Race 2-6-22'!$B$11:$B$20,$C29,'Sunday Race 2-6-22'!$AX$11:$AX$20)</f>
        <v>0</v>
      </c>
      <c r="AI29" s="174">
        <f>SUMIF('Sunday Race 2-6-22'!$B$11:$B$20,$C29,'Sunday Race 2-6-22'!$AY$11:$AY$20)</f>
        <v>0</v>
      </c>
      <c r="AJ29" s="174">
        <f>SUMIF('Sunday Race 2-20-22'!$B$11:$B$26,$C29,'Sunday Race 2-20-22'!$AU$11:$AU$26)</f>
        <v>0</v>
      </c>
      <c r="AK29" s="174">
        <f>SUMIF('Sunday Race 2-20-22'!$B$11:$B$26,$C29,'Sunday Race 2-20-22'!$AV$11:$AV$26)</f>
        <v>0</v>
      </c>
      <c r="AL29" s="174">
        <f>SUMIF('Sunday Race 2-20-22'!$B$11:$B$26,$C29,'Sunday Race 2-20-22'!$AW$11:$AW$26)</f>
        <v>0</v>
      </c>
      <c r="AM29" s="174">
        <f>SUMIF('Sunday Race 2-20-22'!$B$11:$B$26,$C29,'Sunday Race 2-20-22'!$AX$11:$AX$26)</f>
        <v>0</v>
      </c>
      <c r="AN29" s="174">
        <f>SUMIF('Sunday Race 2-20-22'!$B$11:$B$26,$C29,'Sunday Race 2-20-22'!$AY$11:$AY$26)</f>
        <v>0</v>
      </c>
      <c r="AO29" s="174">
        <f>SUMIF('Sunday Race 2-27-22'!$B$11:$B$20,$C29,'Sunday Race 2-27-22'!$AU$11:$AU$20)</f>
        <v>0</v>
      </c>
      <c r="AP29" s="174">
        <f>SUMIF('Sunday Race 2-27-22'!$B$11:$B$20,$C29,'Sunday Race 2-27-22'!$AV$11:$AV$20)</f>
        <v>0</v>
      </c>
      <c r="AQ29" s="174">
        <f>SUMIF('Sunday Race 2-27-22'!$B$11:$B$20,$C29,'Sunday Race 2-27-22'!$AW$11:$AW$20)</f>
        <v>0</v>
      </c>
      <c r="AR29" s="174">
        <f>SUMIF('Sunday Race 2-27-22'!$B$11:$B$20,$C29,'Sunday Race 2-27-22'!$AX$11:$AX$20)</f>
        <v>0</v>
      </c>
      <c r="AS29" s="174">
        <f>SUMIF('Sunday Race 2-27-22'!$B$11:$B$20,$C29,'Sunday Race 2-27-22'!$AY$11:$AY$20)</f>
        <v>0</v>
      </c>
      <c r="AT29" s="174">
        <f>SUMIF('Sunday Race 3-13-22'!$B$11:$B$25,$C29,'Sunday Race 3-13-22'!$AU$11:$AU$25)</f>
        <v>0</v>
      </c>
      <c r="AU29" s="174">
        <f>SUMIF('Sunday Race 3-13-22'!$B$11:$B$25,$C29,'Sunday Race 3-13-22'!$AV$11:$AV$25)</f>
        <v>0</v>
      </c>
      <c r="AV29" s="174">
        <f>SUMIF('Sunday Race 3-13-22'!$B$11:$B$25,$C29,'Sunday Race 3-13-22'!$AW$11:$AW$25)</f>
        <v>0</v>
      </c>
      <c r="AW29" s="174">
        <f>SUMIF('Sunday Race 3-13-22'!$B$11:$B$25,$C29,'Sunday Race 3-13-22'!$AX$11:$AX$25)</f>
        <v>0</v>
      </c>
      <c r="AX29" s="174">
        <f>SUMIF('Sunday Race 3-13-22'!$B$11:$B$25,$C29,'Sunday Race 3-13-22'!$AY$11:$AY$25)</f>
        <v>0</v>
      </c>
      <c r="AY29" s="174">
        <f>SUMIF('Saturday Race 3-19-22'!$B$11:$B$15,$C29,'Saturday Race 3-19-22'!$AU$11:$AU$15)</f>
        <v>0</v>
      </c>
      <c r="AZ29" s="174">
        <f>SUMIF('Saturday Race 3-19-22'!$B$11:$B$15,$C29,'Saturday Race 3-19-22'!$AV$11:$AV$15)</f>
        <v>0</v>
      </c>
      <c r="BA29" s="174">
        <f>SUMIF('Saturday Race 3-19-22'!$B$11:$B$15,$C29,'Saturday Race 3-19-22'!$AW$11:$AW$15)</f>
        <v>0</v>
      </c>
      <c r="BB29" s="174">
        <f>SUMIF('Saturday Race 3-19-22'!$B$11:$B$15,$C29,'Saturday Race 3-19-22'!$AX$11:$AX$15)</f>
        <v>0</v>
      </c>
      <c r="BC29" s="174">
        <f>SUMIF('Saturday Race 3-19-22'!$B$11:$B$15,$C29,'Saturday Race 3-19-22'!$AY$11:$AY$15)</f>
        <v>0</v>
      </c>
      <c r="BD29" s="174">
        <f>SUMIF('Sunday Races 4-10-22'!$B$11:$B$26,$C29,'Sunday Races 4-10-22'!$AU$11:$AU$26)</f>
        <v>0</v>
      </c>
      <c r="BE29" s="174">
        <f>SUMIF('Sunday Races 4-10-22'!$B$11:$B$26,$C29,'Sunday Races 4-10-22'!$AV$11:$AV$26)</f>
        <v>0</v>
      </c>
      <c r="BF29" s="174">
        <f>SUMIF('Sunday Races 4-10-22'!$B$11:$B$26,$C29,'Sunday Races 4-10-22'!$AW$11:$AW$26)</f>
        <v>0</v>
      </c>
      <c r="BG29" s="174">
        <f>SUMIF('Sunday Races 4-10-22'!$B$11:$B$26,$C29,'Sunday Races 4-10-22'!$AX$11:$AX$26)</f>
        <v>0</v>
      </c>
      <c r="BH29" s="174">
        <f>SUMIF('Sunday Races 4-10-22'!$B$11:$B$26,$C29,'Sunday Races 4-10-22'!$AY$11:$AY$26)</f>
        <v>0</v>
      </c>
      <c r="BI29" s="174">
        <f>SUMIF('Sunday Races 5-1-22'!$B$11:$B$28,$C29,'Sunday Races 5-1-22'!$AU$11:$AU$28)</f>
        <v>0</v>
      </c>
      <c r="BJ29" s="174">
        <f>SUMIF('Sunday Races 5-1-22'!$B$11:$B$28,$C29,'Sunday Races 5-1-22'!$AV$11:$AV$28)</f>
        <v>0</v>
      </c>
      <c r="BK29" s="174">
        <f>SUMIF('Sunday Races 5-1-22'!$B$11:$B$28,$C29,'Sunday Races 5-1-22'!$AW$11:$AW$28)</f>
        <v>0</v>
      </c>
      <c r="BL29" s="174">
        <f>SUMIF('Sunday Races 5-1-22'!$B$11:$B$28,$C29,'Sunday Races 5-1-22'!$AX$11:$AX$28)</f>
        <v>0</v>
      </c>
      <c r="BM29" s="174">
        <f>SUMIF('Sunday Races 5-1-22'!$B$11:$B$28,$C29,'Sunday Races 5-1-22'!$AY$11:$AY$28)</f>
        <v>0</v>
      </c>
      <c r="BN29" s="174">
        <f>SUMIF('Sunday Races 6-5-22'!$B$11:$B$28,$C29,'Sunday Races 6-5-22'!$AU$11:$AU$28)</f>
        <v>0</v>
      </c>
      <c r="BO29" s="174">
        <f>SUMIF('Sunday Races 6-5-22'!$B$11:$B$28,$C29,'Sunday Races 6-5-22'!$AV$11:$AV$28)</f>
        <v>0</v>
      </c>
      <c r="BP29" s="174">
        <f>SUMIF('Sunday Races 6-5-22'!$B$11:$B$28,$C29,'Sunday Races 6-5-22'!$AW$11:$AW$28)</f>
        <v>0</v>
      </c>
      <c r="BQ29" s="174">
        <f>SUMIF('Sunday Races 6-5-22'!$B$11:$B$28,$C29,'Sunday Races 6-5-22'!$AX$11:$AX$28)</f>
        <v>0</v>
      </c>
      <c r="BR29" s="174">
        <f>SUMIF('Sunday Races 6-5-22'!$B$11:$B$28,$C29,'Sunday Races 6-5-22'!$AY$11:$AY$28)</f>
        <v>0</v>
      </c>
      <c r="BS29" s="174">
        <f>SUMIF('Sunday Races 6-12-22'!$B$11:$B$24,$C29,'Sunday Races 6-12-22'!$AU$11:$AU$24)</f>
        <v>0</v>
      </c>
      <c r="BT29" s="174">
        <f>SUMIF('Sunday Races 6-12-22'!$B$11:$B$24,$C29,'Sunday Races 6-12-22'!$AV$11:$AV$24)</f>
        <v>0</v>
      </c>
      <c r="BU29" s="174">
        <f>SUMIF('Sunday Races 6-12-22'!$B$11:$B$24,$C29,'Sunday Races 6-12-22'!$AW$11:$AW$24)</f>
        <v>0</v>
      </c>
      <c r="BV29" s="174">
        <f>SUMIF('Sunday Races 6-12-22'!$B$11:$B$24,$C29,'Sunday Races 6-12-22'!$AX$11:$AX$24)</f>
        <v>0</v>
      </c>
      <c r="BW29" s="174">
        <f>SUMIF('Sunday Races 6-12-22'!$B$11:$B$24,$C29,'Sunday Races 6-12-22'!$AY$11:$AY$24)</f>
        <v>0</v>
      </c>
      <c r="BX29" s="174">
        <f>SUMIF('Saturday Races 6-18-22'!$B$11:$B$24,$C29,'Saturday Races 6-18-22'!$AU$11:$AU$24)</f>
        <v>0</v>
      </c>
      <c r="BY29" s="174">
        <f>SUMIF('Saturday Races 6-18-22'!$B$11:$B$24,$C29,'Saturday Races 6-18-22'!$AV$11:$AV$24)</f>
        <v>0</v>
      </c>
      <c r="BZ29" s="174">
        <f>SUMIF('Saturday Races 6-18-22'!$B$11:$B$24,$C29,'Saturday Races 6-18-22'!$AW$11:$AW$24)</f>
        <v>0</v>
      </c>
      <c r="CA29" s="174">
        <f>SUMIF('Saturday Races 6-18-22'!$B$11:$B$24,$C29,'Saturday Races 6-18-22'!$AX$11:$AX$24)</f>
        <v>0</v>
      </c>
      <c r="CB29" s="174">
        <f>SUMIF('Saturday Races 6-18-22'!$B$11:$B$24,$C29,'Saturday Races 6-18-22'!$AY$11:$AY$24)</f>
        <v>0</v>
      </c>
      <c r="CC29" s="174">
        <f>SUMIF('Sunday Races 7-3-22'!$B$11:$B$26,$C29,'Sunday Races 7-3-22'!$AU$11:$AU$26)</f>
        <v>0</v>
      </c>
      <c r="CD29" s="174">
        <f>SUMIF('Sunday Races 7-3-22'!$B$11:$B$26,$C29,'Sunday Races 7-3-22'!$AV$11:$AV$26)</f>
        <v>0</v>
      </c>
      <c r="CE29" s="174">
        <f>SUMIF('Sunday Races 7-3-22'!$B$11:$B$26,$C29,'Sunday Races 7-3-22'!$AW$11:$AW$26)</f>
        <v>0</v>
      </c>
      <c r="CF29" s="174">
        <f>SUMIF('Sunday Races 7-3-22'!$B$11:$B$26,$C29,'Sunday Races 7-3-22'!$AX$11:$AX$26)</f>
        <v>0</v>
      </c>
      <c r="CG29" s="174">
        <f>SUMIF('Sunday Races 7-3-22'!$B$11:$B$26,$C29,'Sunday Races 7-3-22'!$AY$11:$AY$26)</f>
        <v>0</v>
      </c>
      <c r="CH29" s="174">
        <f>SUMIF('Sunday Races 7-31-22'!$B$11:$B$26,$C29,'Sunday Races 7-31-22'!$AU$11:$AU$26)</f>
        <v>0</v>
      </c>
      <c r="CI29" s="174">
        <f>SUMIF('Sunday Races 7-31-22'!$B$11:$B$26,$C29,'Sunday Races 7-31-22'!$AV$11:$AV$26)</f>
        <v>0</v>
      </c>
      <c r="CJ29" s="174">
        <f>SUMIF('Sunday Races 7-31-22'!$B$11:$B$26,$C29,'Sunday Races 7-31-22'!$AW$11:$AW$26)</f>
        <v>0</v>
      </c>
      <c r="CK29" s="174">
        <f>SUMIF('Sunday Races 7-31-22'!$B$11:$B$26,$C29,'Sunday Races 7-31-22'!$AX$11:$AX$26)</f>
        <v>0</v>
      </c>
      <c r="CL29" s="174">
        <f>SUMIF('Sunday Races 7-31-22'!$B$11:$B$26,$C29,'Sunday Races 7-31-22'!$AY$11:$AY$26)</f>
        <v>0</v>
      </c>
      <c r="CM29" s="174">
        <f>SUMIF('Sunday Races 8-14-22'!$B$11:$B$26,$C29,'Sunday Races 8-14-22'!$AU$11:$AU$26)</f>
        <v>0</v>
      </c>
      <c r="CN29" s="174">
        <f>SUMIF('Sunday Races 8-14-22'!$B$11:$B$26,$C29,'Sunday Races 8-14-22'!$AV$11:$AV$26)</f>
        <v>0</v>
      </c>
      <c r="CO29" s="174">
        <f>SUMIF('Sunday Races 8-14-22'!$B$11:$B$26,$C29,'Sunday Races 8-14-22'!$AW$11:$AW$26)</f>
        <v>0</v>
      </c>
      <c r="CP29" s="174">
        <f>SUMIF('Sunday Races 8-14-22'!$B$11:$B$26,$C29,'Sunday Races 8-14-22'!$AX$11:$AX$26)</f>
        <v>0</v>
      </c>
      <c r="CQ29" s="174">
        <f>SUMIF('Sunday Races 8-14-22'!$B$11:$B$26,$C29,'Sunday Races 8-14-22'!$AY$11:$AY$26)</f>
        <v>0</v>
      </c>
      <c r="CR29" s="174">
        <f>SUMIF('Saturday Races 8-20-22'!$B$11:$B$26,$C29,'Saturday Races 8-20-22'!$AU$11:$AU$26)</f>
        <v>0</v>
      </c>
      <c r="CS29" s="174">
        <f>SUMIF('Saturday Races 8-20-22'!$B$11:$B$26,$C29,'Saturday Races 8-20-22'!$AV$11:$AV$26)</f>
        <v>0</v>
      </c>
      <c r="CT29" s="174">
        <f>SUMIF('Saturday Races 8-20-22'!$B$11:$B$26,$C29,'Saturday Races 8-20-22'!$AW$11:$AW$26)</f>
        <v>0</v>
      </c>
      <c r="CU29" s="174">
        <f>SUMIF('Saturday Races 8-20-22'!$B$11:$B$26,$C29,'Saturday Races 8-20-22'!$AX$11:$AX$26)</f>
        <v>0</v>
      </c>
      <c r="CV29" s="174">
        <f>SUMIF('Saturday Races 8-20-22'!$B$11:$B$26,$C29,'Saturday Races 8-20-22'!$AY$11:$AY$26)</f>
        <v>0</v>
      </c>
      <c r="CW29" s="174">
        <f>SUMIF('Sunday Races 9-11-22'!$B$11:$B$20,$C29,'Sunday Races 9-11-22'!$AU$11:$AU$20)</f>
        <v>0</v>
      </c>
      <c r="CX29" s="174">
        <f>SUMIF('Sunday Races 9-11-22'!$B$11:$B$20,$C29,'Sunday Races 9-11-22'!$AV$11:$AV$20)</f>
        <v>0</v>
      </c>
      <c r="CY29" s="174">
        <f>SUMIF('Sunday Races 9-11-22'!$B$11:$B$20,$C29,'Sunday Races 9-11-22'!$AW$11:$AW$20)</f>
        <v>0</v>
      </c>
      <c r="CZ29" s="174">
        <f>SUMIF('Sunday Races 9-11-22'!$B$11:$B$20,$C29,'Sunday Races 9-11-22'!$AX$11:$AX$20)</f>
        <v>0</v>
      </c>
      <c r="DA29" s="174">
        <f>SUMIF('Sunday Races 9-11-22'!$B$11:$B$20,$C29,'Sunday Races 9-11-22'!$AY$11:$AY$20)</f>
        <v>0</v>
      </c>
      <c r="DB29" s="174">
        <f>SUMIF('Sunday Races 10-9-22'!$B$11:$B$21,$C29,'Sunday Races 10-9-22'!$AU$11:$AU$21)</f>
        <v>0</v>
      </c>
      <c r="DC29" s="174">
        <f>SUMIF('Sunday Races 10-9-22'!$B$11:$B$21,$C29,'Sunday Races 10-9-22'!$AV$11:$AV$21)</f>
        <v>0</v>
      </c>
      <c r="DD29" s="174">
        <f>SUMIF('Sunday Races 10-9-22'!$B$11:$B$21,$C29,'Sunday Races 10-9-22'!$AW$11:$AW$21)</f>
        <v>0</v>
      </c>
      <c r="DE29" s="174">
        <f>SUMIF('Sunday Races 10-9-22'!$B$11:$B$21,$C29,'Sunday Races 10-9-22'!$AX$11:$AX$21)</f>
        <v>0</v>
      </c>
      <c r="DF29" s="174">
        <f>SUMIF('Sunday Races 10-9-22'!$B$11:$B$21,$C29,'Sunday Races 10-9-22'!$AY$11:$AY$21)</f>
        <v>0</v>
      </c>
      <c r="DG29" s="174">
        <f>SUMIF('Sunday Races 10-23-22'!$B$11:$B$22,$C29,'Sunday Races 10-23-22'!$AU$11:$AU$22)</f>
        <v>0</v>
      </c>
      <c r="DH29" s="174">
        <f>SUMIF('Sunday Races 10-23-22'!$B$11:$B$22,$C29,'Sunday Races 10-23-22'!$AV$11:$AV$22)</f>
        <v>0</v>
      </c>
      <c r="DI29" s="174">
        <f>SUMIF('Sunday Races 10-23-22'!$B$11:$B$22,$C29,'Sunday Races 10-23-22'!$AW$11:$AW$22)</f>
        <v>0</v>
      </c>
      <c r="DJ29" s="174">
        <f>SUMIF('Sunday Races 10-23-22'!$B$11:$B$22,$C29,'Sunday Races 10-23-22'!$AX$11:$AX$22)</f>
        <v>0</v>
      </c>
      <c r="DK29" s="174">
        <f>SUMIF('Sunday Races 10-23-22'!$B$11:$B$22,$C29,'Sunday Races 10-23-22'!$AY$11:$AY$22)</f>
        <v>0</v>
      </c>
      <c r="DL29" s="175"/>
      <c r="DM29" s="176"/>
      <c r="DN29" s="177">
        <f t="shared" si="28"/>
        <v>3</v>
      </c>
      <c r="DO29" s="177">
        <f t="shared" si="28"/>
        <v>2</v>
      </c>
      <c r="DP29" s="177">
        <f t="shared" si="28"/>
        <v>2</v>
      </c>
      <c r="DQ29" s="177">
        <f t="shared" si="28"/>
        <v>1</v>
      </c>
      <c r="DR29" s="177">
        <f t="shared" si="28"/>
        <v>1</v>
      </c>
      <c r="DS29" s="177">
        <f t="shared" si="28"/>
        <v>0</v>
      </c>
      <c r="DT29" s="177">
        <f t="shared" si="28"/>
        <v>0</v>
      </c>
      <c r="DU29" s="177">
        <f t="shared" si="28"/>
        <v>0</v>
      </c>
      <c r="DV29" s="177">
        <f t="shared" si="28"/>
        <v>0</v>
      </c>
      <c r="DW29" s="177">
        <f t="shared" si="28"/>
        <v>0</v>
      </c>
      <c r="DX29" s="177">
        <f t="shared" si="29"/>
        <v>0</v>
      </c>
      <c r="DY29" s="177">
        <f t="shared" si="29"/>
        <v>0</v>
      </c>
      <c r="DZ29" s="177">
        <f t="shared" si="29"/>
        <v>0</v>
      </c>
      <c r="EA29" s="177">
        <f t="shared" si="29"/>
        <v>0</v>
      </c>
      <c r="EB29" s="177">
        <f t="shared" si="29"/>
        <v>0</v>
      </c>
      <c r="EC29" s="177">
        <f t="shared" si="29"/>
        <v>0</v>
      </c>
      <c r="ED29" s="177">
        <f t="shared" si="29"/>
        <v>0</v>
      </c>
      <c r="EE29" s="177">
        <f t="shared" si="29"/>
        <v>0</v>
      </c>
      <c r="EF29" s="177">
        <f t="shared" si="29"/>
        <v>0</v>
      </c>
      <c r="EG29" s="177">
        <f t="shared" si="29"/>
        <v>0</v>
      </c>
      <c r="EH29" s="177">
        <f t="shared" si="30"/>
        <v>0</v>
      </c>
      <c r="EI29" s="177">
        <f t="shared" si="30"/>
        <v>0</v>
      </c>
      <c r="EJ29" s="177">
        <f t="shared" si="30"/>
        <v>0</v>
      </c>
      <c r="EK29" s="177">
        <f t="shared" si="30"/>
        <v>0</v>
      </c>
      <c r="EL29" s="177">
        <f t="shared" si="30"/>
        <v>0</v>
      </c>
      <c r="EM29" s="177">
        <f t="shared" si="30"/>
        <v>0</v>
      </c>
      <c r="EN29" s="177">
        <f t="shared" si="30"/>
        <v>0</v>
      </c>
      <c r="EO29" s="177">
        <f t="shared" si="30"/>
        <v>0</v>
      </c>
      <c r="EP29" s="177">
        <f t="shared" si="30"/>
        <v>0</v>
      </c>
      <c r="EQ29" s="177">
        <f t="shared" si="30"/>
        <v>0</v>
      </c>
      <c r="ER29" s="177">
        <f t="shared" si="31"/>
        <v>0</v>
      </c>
      <c r="ES29" s="177">
        <f t="shared" si="31"/>
        <v>0</v>
      </c>
      <c r="ET29" s="177">
        <f t="shared" si="31"/>
        <v>0</v>
      </c>
      <c r="EU29" s="177">
        <f t="shared" si="31"/>
        <v>0</v>
      </c>
      <c r="EV29" s="177">
        <f t="shared" si="31"/>
        <v>0</v>
      </c>
      <c r="EW29" s="177">
        <f t="shared" si="31"/>
        <v>0</v>
      </c>
      <c r="EX29" s="177">
        <f t="shared" si="31"/>
        <v>0</v>
      </c>
      <c r="EY29" s="177">
        <f t="shared" si="31"/>
        <v>0</v>
      </c>
      <c r="EZ29" s="177">
        <f t="shared" si="31"/>
        <v>0</v>
      </c>
      <c r="FA29" s="177">
        <f t="shared" si="31"/>
        <v>0</v>
      </c>
      <c r="FB29" s="177">
        <f t="shared" si="32"/>
        <v>0</v>
      </c>
      <c r="FC29" s="177">
        <f t="shared" si="32"/>
        <v>0</v>
      </c>
      <c r="FD29" s="177">
        <f t="shared" si="32"/>
        <v>0</v>
      </c>
      <c r="FE29" s="177">
        <f t="shared" si="32"/>
        <v>0</v>
      </c>
      <c r="FF29" s="177">
        <f t="shared" si="32"/>
        <v>0</v>
      </c>
      <c r="FG29" s="177">
        <f t="shared" si="32"/>
        <v>0</v>
      </c>
      <c r="FH29" s="177">
        <f t="shared" si="32"/>
        <v>0</v>
      </c>
      <c r="FI29" s="177">
        <f t="shared" si="32"/>
        <v>0</v>
      </c>
      <c r="FJ29" s="177">
        <f t="shared" si="32"/>
        <v>0</v>
      </c>
      <c r="FK29" s="177">
        <f t="shared" si="32"/>
        <v>0</v>
      </c>
      <c r="FL29" s="177">
        <f t="shared" si="33"/>
        <v>0</v>
      </c>
      <c r="FM29" s="177">
        <f t="shared" si="33"/>
        <v>0</v>
      </c>
      <c r="FN29" s="177">
        <f t="shared" si="33"/>
        <v>0</v>
      </c>
      <c r="FO29" s="177">
        <f t="shared" si="33"/>
        <v>0</v>
      </c>
      <c r="FP29" s="177">
        <f t="shared" si="33"/>
        <v>0</v>
      </c>
      <c r="FQ29" s="177">
        <f t="shared" si="33"/>
        <v>0</v>
      </c>
      <c r="FR29" s="177">
        <f t="shared" si="33"/>
        <v>0</v>
      </c>
      <c r="FS29" s="177">
        <f t="shared" si="33"/>
        <v>0</v>
      </c>
      <c r="FT29" s="177">
        <f t="shared" si="33"/>
        <v>0</v>
      </c>
      <c r="FU29" s="177">
        <f t="shared" si="33"/>
        <v>0</v>
      </c>
      <c r="FV29" s="177">
        <f t="shared" si="33"/>
        <v>0</v>
      </c>
      <c r="FW29" s="177">
        <f t="shared" si="33"/>
        <v>0</v>
      </c>
      <c r="FX29" s="177">
        <f t="shared" si="33"/>
        <v>0</v>
      </c>
      <c r="FY29" s="177">
        <f t="shared" si="33"/>
        <v>0</v>
      </c>
      <c r="FZ29" s="177">
        <f t="shared" si="33"/>
        <v>0</v>
      </c>
      <c r="GA29" s="177"/>
      <c r="GB29" s="229">
        <f t="shared" si="20"/>
        <v>0</v>
      </c>
      <c r="GC29" s="229">
        <f t="shared" si="21"/>
        <v>0</v>
      </c>
      <c r="GD29" s="174">
        <f>SUMIF('One Day 12-04-21 Scots'!$B$11:$B$24,$C29,'One Day 12-04-21 Scots'!$AU$11:$AU$24)</f>
        <v>0</v>
      </c>
      <c r="GE29" s="174">
        <f>SUMIF('One Day 12-04-21 Scots'!$B$11:$B$24,$C29,'One Day 12-04-21 Scots'!$AV$11:$AV$24)</f>
        <v>0</v>
      </c>
      <c r="GF29" s="174">
        <f>SUMIF('One Day 12-04-21 Scots'!$B$11:$B$24,$C29,'One Day 12-04-21 Scots'!$AW$11:$AW$24)</f>
        <v>0</v>
      </c>
      <c r="GG29" s="174">
        <f>SUMIF('One Day 12-04-21 Scots'!$B$11:$B$24,$C29,'One Day 12-04-21 Scots'!$AX$11:$AX$24)</f>
        <v>0</v>
      </c>
      <c r="GH29" s="174">
        <f>SUMIF('One Day 12-04-21 Scots'!$B$11:$B$24,$C29,'One Day 12-04-21 Scots'!$AY$11:$AY$24)</f>
        <v>0</v>
      </c>
      <c r="GI29" s="174">
        <f>SUMIF('One Day 12-04-21 Thistles'!$B$11:$B$25,$C29,'One Day 12-04-21 Thistles'!$AU$11:$AU$25)</f>
        <v>0</v>
      </c>
      <c r="GJ29" s="174">
        <f>SUMIF('One Day 12-04-21 Thistles'!$B$11:$B$25,$C29,'One Day 12-04-21 Thistles'!$AV$11:$AV$25)</f>
        <v>0</v>
      </c>
      <c r="GK29" s="174">
        <f>SUMIF('One Day 12-04-21 Thistles'!$B$11:$B$25,$C29,'One Day 12-04-21 Thistles'!$AW$11:$AW$25)</f>
        <v>0</v>
      </c>
      <c r="GL29" s="174">
        <f>SUMIF('One Day 12-04-21 Thistles'!$B$11:$B$25,$C29,'One Day 12-04-21 Thistles'!$AX$11:$AX$25)</f>
        <v>0</v>
      </c>
      <c r="GM29" s="174">
        <f>SUMIF('One Day 12-04-21 Thistles'!$B$11:$B$25,$C29,'One Day 12-04-21 Thistles'!$AY$11:$AY$25)</f>
        <v>0</v>
      </c>
      <c r="GN29" s="174">
        <f>SUMIF('Chili One Day 2-12-22 Scots'!$B$11:$B$27,$C29,'Chili One Day 2-12-22 Scots'!$AU$11:$AU$27)</f>
        <v>0</v>
      </c>
      <c r="GO29" s="174">
        <f>SUMIF('Chili One Day 2-12-22 Scots'!$B$11:$B$27,$C29,'Chili One Day 2-12-22 Scots'!$AV$11:$AV$27)</f>
        <v>0</v>
      </c>
      <c r="GP29" s="174">
        <f>SUMIF('Chili One Day 2-12-22 Scots'!$B$11:$B$27,$C29,'Chili One Day 2-12-22 Scots'!$AW$11:$AW$27)</f>
        <v>0</v>
      </c>
      <c r="GQ29" s="174">
        <f>SUMIF('Chili One Day 2-12-22 Scots'!$B$11:$B$27,$C29,'Chili One Day 2-12-22 Scots'!$AX$11:$AX$27)</f>
        <v>0</v>
      </c>
      <c r="GR29" s="174">
        <f>SUMIF('Chili One Day 2-12-22 Scots'!$B$11:$B$27,$C29,'Chili One Day 2-12-22 Scots'!$AY$11:$AY$27)</f>
        <v>0</v>
      </c>
      <c r="GS29" s="174">
        <f>SUMIF('Chili One Day 2-12-22 Thistles'!$B$11:$B$27,$C29,'Chili One Day 2-12-22 Thistles'!$AU$11:$AU$27)</f>
        <v>0</v>
      </c>
      <c r="GT29" s="174">
        <f>SUMIF('Chili One Day 2-12-22 Thistles'!$B$11:$B$27,$C29,'Chili One Day 2-12-22 Thistles'!$AV$11:$AV$27)</f>
        <v>0</v>
      </c>
      <c r="GU29" s="174">
        <f>SUMIF('Chili One Day 2-12-22 Thistles'!$B$11:$B$27,$C29,'Chili One Day 2-12-22 Thistles'!$AW$11:$AW$27)</f>
        <v>0</v>
      </c>
      <c r="GV29" s="174">
        <f>SUMIF('Chili One Day 2-12-22 Thistles'!$B$11:$B$27,$C29,'Chili One Day 2-12-22 Thistles'!$AX$11:$AX$27)</f>
        <v>0</v>
      </c>
      <c r="GW29" s="174">
        <f>SUMIF('Chili One Day 2-12-22 Thistles'!$B$11:$B$27,$C29,'Chili One Day 2-12-22 Thistles'!$AY$11:$AY$27)</f>
        <v>0</v>
      </c>
      <c r="GX29" s="174">
        <f>SUMIF('Ironman One Day 3-5-22 FS'!$B$11:$B$26,$C29,'Ironman One Day 3-5-22 FS'!$AU$11:$AU$26)</f>
        <v>0</v>
      </c>
      <c r="GY29" s="174">
        <f>SUMIF('Ironman One Day 3-5-22 FS'!$B$11:$B$26,$C29,'Ironman One Day 3-5-22 FS'!$AV$11:$AV$26)</f>
        <v>0</v>
      </c>
      <c r="GZ29" s="174">
        <f>SUMIF('Ironman One Day 3-5-22 FS'!$B$11:$B$26,$C29,'Ironman One Day 3-5-22 FS'!$AW$11:$AW$26)</f>
        <v>0</v>
      </c>
      <c r="HA29" s="174">
        <f>SUMIF('Ironman One Day 3-5-22 FS'!$B$11:$B$26,$C29,'Ironman One Day 3-5-22 FS'!$AX$11:$AX$26)</f>
        <v>0</v>
      </c>
      <c r="HB29" s="174">
        <f>SUMIF('Ironman One Day 3-5-22 FS'!$B$11:$B$26,$C29,'Ironman One Day 3-5-22 FS'!$AY$11:$AY$26)</f>
        <v>0</v>
      </c>
      <c r="HC29" s="174">
        <f>SUMIF('Ironman One Day 3-5-22 420'!$B$11:$B$26,$C29,'Ironman One Day 3-5-22 420'!$AU$11:$AU$26)</f>
        <v>0</v>
      </c>
      <c r="HD29" s="174">
        <f>SUMIF('Ironman One Day 3-5-22 420'!$B$11:$B$26,$C29,'Ironman One Day 3-5-22 420'!$AV$11:$AV$26)</f>
        <v>0</v>
      </c>
      <c r="HE29" s="174">
        <f>SUMIF('Ironman One Day 3-5-22 420'!$B$11:$B$26,$C29,'Ironman One Day 3-5-22 420'!$AW$11:$AW$26)</f>
        <v>0</v>
      </c>
      <c r="HF29" s="174">
        <f>SUMIF('Ironman One Day 3-5-22 420'!$B$11:$B$26,$C29,'Ironman One Day 3-5-22 420'!$AX$11:$AX$26)</f>
        <v>0</v>
      </c>
      <c r="HG29" s="174">
        <f>SUMIF('Ironman One Day 3-5-22 420'!$B$11:$B$26,$C29,'Ironman One Day 3-5-22 420'!$AY$11:$AY$26)</f>
        <v>0</v>
      </c>
      <c r="HH29" s="174">
        <f>SUMIF('Easter One Day 4-16-22 FS'!$B$11:$B$25,$C29,'Easter One Day 4-16-22 FS'!$AU$11:$AU$25)</f>
        <v>0</v>
      </c>
      <c r="HI29" s="174">
        <f>SUMIF('Easter One Day 4-16-22 FS'!$B$11:$B$25,$C29,'Easter One Day 4-16-22 FS'!$AV$11:$AV$25)</f>
        <v>0</v>
      </c>
      <c r="HJ29" s="174">
        <f>SUMIF('Easter One Day 4-16-22 FS'!$B$11:$B$25,$C29,'Easter One Day 4-16-22 FS'!$AW$11:$AW$25)</f>
        <v>0</v>
      </c>
      <c r="HK29" s="174">
        <f>SUMIF('Easter One Day 4-16-22 FS'!$B$11:$B$25,$C29,'Easter One Day 4-16-22 FS'!$AX$11:$AX$25)</f>
        <v>0</v>
      </c>
      <c r="HL29" s="174">
        <f>SUMIF('Easter One Day 4-16-22 FS'!$B$11:$B$25,$C29,'Easter One Day 4-16-22 FS'!$AY$11:$AY$25)</f>
        <v>0</v>
      </c>
      <c r="HM29" s="174">
        <f>SUMIF('Easter One Day 4-16-22 TH'!$B$11:$B$25,$C29,'Easter One Day 4-16-22 TH'!$AU$11:$AU$25)</f>
        <v>0</v>
      </c>
      <c r="HN29" s="174">
        <f>SUMIF('Easter One Day 4-16-22 TH'!$B$11:$B$25,$C29,'Easter One Day 4-16-22 TH'!$AV$11:$AV$25)</f>
        <v>0</v>
      </c>
      <c r="HO29" s="174">
        <f>SUMIF('Easter One Day 4-16-22 TH'!$B$11:$B$25,$C29,'Easter One Day 4-16-22 TH'!$AW$11:$AW$25)</f>
        <v>0</v>
      </c>
      <c r="HP29" s="174">
        <f>SUMIF('Easter One Day 4-16-22 TH'!$B$11:$B$25,$C29,'Easter One Day 4-16-22 TH'!$AX$11:$AX$25)</f>
        <v>0</v>
      </c>
      <c r="HQ29" s="174">
        <f>SUMIF('Easter One Day 4-16-22 TH'!$B$11:$B$25,$C29,'Easter One Day 4-16-22 TH'!$AY$11:$AY$25)</f>
        <v>0</v>
      </c>
      <c r="HR29" s="174">
        <f>SUMIF('Long Distance Race 5-7-22'!$B$11:$B$25,$C29,'Long Distance Race 5-7-22'!$AU$11:$AU$25)</f>
        <v>0</v>
      </c>
      <c r="HS29" s="174">
        <f>SUMIF('Long Distance Race 5-7-22'!$B$11:$B$18,$C29,'Long Distance Race 5-7-22'!$AV$11:$AV$18)</f>
        <v>0</v>
      </c>
      <c r="HT29" s="174">
        <f>SUMIF('Long Distance Race 5-7-22'!$B$11:$B$18,$C29,'Long Distance Race 5-7-22'!$AW$11:$AW$18)</f>
        <v>0</v>
      </c>
      <c r="HU29" s="174">
        <f>SUMIF('Long Distance Race 5-7-22'!$B$11:$B$18,$C29,'Long Distance Race 5-7-22'!$AX$11:$AX$18)</f>
        <v>0</v>
      </c>
      <c r="HV29" s="174">
        <f>SUMIF('Long Distance Race 5-7-22'!$B$11:$B$18,$C29,'Long Distance Race 5-7-22'!$AY$11:$AY$18)</f>
        <v>0</v>
      </c>
      <c r="HW29" s="174">
        <f>SUMIF('Memorial Day Regatta 5-28-22 Op'!$B$11:$B$25,$C29,'Memorial Day Regatta 5-28-22 Op'!$AU$11:$AU$25)</f>
        <v>0</v>
      </c>
      <c r="HX29" s="174">
        <f>SUMIF('Memorial Day Regatta 5-28-22 Op'!$B$11:$B$18,$C29,'Memorial Day Regatta 5-28-22 Op'!$AV$11:$AV$18)</f>
        <v>0</v>
      </c>
      <c r="HY29" s="174">
        <f>SUMIF('Memorial Day Regatta 5-28-22 Op'!$B$11:$B$18,$C29,'Memorial Day Regatta 5-28-22 Op'!$AW$11:$AW$18)</f>
        <v>0</v>
      </c>
      <c r="HZ29" s="174">
        <f>SUMIF('Memorial Day Regatta 5-28-22 Op'!$B$11:$B$18,$C29,'Memorial Day Regatta 5-28-22 Op'!$AX$11:$AX$18)</f>
        <v>0</v>
      </c>
      <c r="IA29" s="174">
        <f>SUMIF('Memorial Day Regatta 5-28-22 Op'!$B$11:$B$18,$C29,'Memorial Day Regatta 5-28-22 Op'!$AY$11:$AY$18)</f>
        <v>0</v>
      </c>
      <c r="IB29" s="174">
        <f>SUMIF('Caldwell Cup 6-25-22 TH'!$B$11:$B$25,$C29,'Caldwell Cup 6-25-22 TH'!$AU$11:$AU$25)</f>
        <v>0</v>
      </c>
      <c r="IC29" s="174">
        <f>SUMIF('Caldwell Cup 6-25-22 TH'!$B$11:$B$25,$C29,'Caldwell Cup 6-25-22 TH'!$AV$11:$AV$25)</f>
        <v>0</v>
      </c>
      <c r="ID29" s="174">
        <f>SUMIF('Caldwell Cup 6-25-22 TH'!$B$11:$B$25,$C29,'Caldwell Cup 6-25-22 TH'!$AW$11:$AW$25)</f>
        <v>0</v>
      </c>
      <c r="IE29" s="174">
        <f>SUMIF('Caldwell Cup 6-25-22 TH'!$B$11:$B$25,$C29,'Caldwell Cup 6-25-22 TH'!$AX$11:$AX$25)</f>
        <v>0</v>
      </c>
      <c r="IF29" s="174">
        <f>SUMIF('Caldwell Cup 6-25-22 TH'!$B$11:$B$25,$C29,'Caldwell Cup 6-25-22 TH'!$AY$11:$AY$25)</f>
        <v>0</v>
      </c>
      <c r="IG29" s="174">
        <f>SUMIF('Caldwell Cup 6-25-22 FS'!$B$11:$B$21,$C29,'Caldwell Cup 6-25-22 FS'!$AU$11:$AU$21)</f>
        <v>0</v>
      </c>
      <c r="IH29" s="174">
        <f>SUMIF('Caldwell Cup 6-25-22 FS'!$B$11:$B$21,$C29,'Caldwell Cup 6-25-22 FS'!$AV$11:$AV$21)</f>
        <v>0</v>
      </c>
      <c r="II29" s="174">
        <f>SUMIF('Caldwell Cup 6-25-22 FS'!$B$11:$B$21,$C29,'Caldwell Cup 6-25-22 FS'!$AW$11:$AW$21)</f>
        <v>0</v>
      </c>
      <c r="IJ29" s="174">
        <f>SUMIF('Caldwell Cup 6-25-22 FS'!$B$11:$B$21,$C29,'Caldwell Cup 6-25-22 FS'!$AX$11:$AX$21)</f>
        <v>0</v>
      </c>
      <c r="IK29" s="174">
        <f>SUMIF('Caldwell Cup 6-25-22 FS'!$B$11:$B$21,$C29,'Caldwell Cup 6-25-22 FS'!$AY$11:$AY$21)</f>
        <v>0</v>
      </c>
      <c r="IL29" s="174">
        <f>SUMIF('Caldwell Cup 6-25-22 Lasers'!$B$11:$B$23,$C29,'Caldwell Cup 6-25-22 Lasers'!$AU$11:$AU$23)</f>
        <v>0</v>
      </c>
      <c r="IM29" s="174">
        <f>SUMIF('Caldwell Cup 6-25-22 Lasers'!$B$11:$B$23,$C29,'Caldwell Cup 6-25-22 Lasers'!$AV$11:$AV$23)</f>
        <v>0</v>
      </c>
      <c r="IN29" s="174">
        <f>SUMIF('Caldwell Cup 6-25-22 Lasers'!$B$11:$B$23,$C29,'Caldwell Cup 6-25-22 Lasers'!$AW$11:$AW$23)</f>
        <v>0</v>
      </c>
      <c r="IO29" s="174">
        <f>SUMIF('Caldwell Cup 6-25-22 Lasers'!$B$11:$B$23,$C29,'Caldwell Cup 6-25-22 Lasers'!$AX$11:$AX$23)</f>
        <v>0</v>
      </c>
      <c r="IP29" s="174">
        <f>SUMIF('Caldwell Cup 6-25-22 Lasers'!$B$11:$B$23,$C29,'Caldwell Cup 6-25-22 Lasers'!$AY$11:$AY$23)</f>
        <v>0</v>
      </c>
      <c r="IQ29" s="174">
        <f>SUMIF('Labor Day Regatta 9-3-22 FS'!$B$11:$B$30,$C29,'Labor Day Regatta 9-3-22 FS'!$AU$11:$AU$30)</f>
        <v>0</v>
      </c>
      <c r="IR29" s="174">
        <f>SUMIF('Labor Day Regatta 9-3-22 FS'!$B$11:$B$30,$C29,'Labor Day Regatta 9-3-22 FS'!$AV$11:$AV$30)</f>
        <v>0</v>
      </c>
      <c r="IS29" s="174">
        <f>SUMIF('Labor Day Regatta 9-3-22 FS'!$B$11:$B$30,$C29,'Labor Day Regatta 9-3-22 FS'!$AW$11:$AW$30)</f>
        <v>0</v>
      </c>
      <c r="IT29" s="174">
        <f>SUMIF('Labor Day Regatta 9-3-22 FS'!$B$11:$B$30,$C29,'Labor Day Regatta 9-3-22 FS'!$AX$11:$AX$30)</f>
        <v>0</v>
      </c>
      <c r="IU29" s="174">
        <f>SUMIF('Labor Day Regatta 9-3-22 FS'!$B$11:$B$30,$C29,'Labor Day Regatta 9-3-22 FS'!$AY$11:$AY$30)</f>
        <v>0</v>
      </c>
      <c r="IV29" s="174">
        <f>SUMIF('2022-09-17 Leukemia Cup FS'!$B$11:$B$26,$C29,'2022-09-17 Leukemia Cup FS'!$AU$11:$AU$26)</f>
        <v>0</v>
      </c>
      <c r="IW29" s="174">
        <f>SUMIF('2022-09-17 Leukemia Cup FS'!$B$11:$B$26,$C29,'2022-09-17 Leukemia Cup FS'!$AV$11:$AV$26)</f>
        <v>0</v>
      </c>
      <c r="IX29" s="174">
        <f>SUMIF('2022-09-17 Leukemia Cup FS'!$B$11:$B$26,$C29,'2022-09-17 Leukemia Cup FS'!$AW$11:$AW$26)</f>
        <v>0</v>
      </c>
      <c r="IY29" s="174">
        <f>SUMIF('2022-09-17 Leukemia Cup FS'!$B$11:$B$26,$C29,'2022-09-17 Leukemia Cup FS'!$AX$11:$AX$26)</f>
        <v>0</v>
      </c>
      <c r="IZ29" s="174">
        <f>SUMIF('2022-09-17 Leukemia Cup FS'!$B$11:$B$26,$C29,'2022-09-17 Leukemia Cup FS'!$AY$11:$AY$26)</f>
        <v>0</v>
      </c>
      <c r="JA29" s="174">
        <f>SUMIF('2022-09-17 Leukemia Cup TH'!$B$11:$B$28,$C29,'2022-09-17 Leukemia Cup TH'!$AU$11:$AU$28)</f>
        <v>0</v>
      </c>
      <c r="JB29" s="174">
        <f>SUMIF('2022-09-17 Leukemia Cup TH'!$B$11:$B$28,$C29,'2022-09-17 Leukemia Cup TH'!$AV$11:$AV$28)</f>
        <v>0</v>
      </c>
      <c r="JC29" s="174">
        <f>SUMIF('2022-09-17 Leukemia Cup TH'!$B$11:$B$28,$C29,'2022-09-17 Leukemia Cup TH'!$AW$11:$AW$28)</f>
        <v>0</v>
      </c>
      <c r="JD29" s="174">
        <f>SUMIF('2022-09-17 Leukemia Cup TH'!$B$11:$B$28,$C29,'2022-09-17 Leukemia Cup TH'!$AX$11:$AX$28)</f>
        <v>0</v>
      </c>
      <c r="JE29" s="174">
        <f>SUMIF('2022-09-17 Leukemia Cup TH'!$B$11:$B$28,$C29,'2022-09-17 Leukemia Cup TH'!$AY$11:$AY$28)</f>
        <v>0</v>
      </c>
      <c r="JF29" s="174">
        <f>SUMIF('Smith-Berry LDR 9-24-22'!$B$11:$B$30,$C29,'Smith-Berry LDR 9-24-22'!$AU$11:$AU$30)</f>
        <v>0</v>
      </c>
      <c r="JG29" s="174">
        <f>SUMIF('Smith-Berry LDR 9-24-22'!$B$11:$B$30,$C29,'Smith-Berry LDR 9-24-22'!$AV$11:$AV$30)</f>
        <v>0</v>
      </c>
      <c r="JH29" s="174">
        <f>SUMIF('Smith-Berry LDR 9-24-22'!$B$11:$B$30,$C29,'Smith-Berry LDR 9-24-22'!$AW$11:$AW$30)</f>
        <v>0</v>
      </c>
      <c r="JI29" s="174">
        <f>SUMIF('Smith-Berry LDR 9-24-22'!$B$11:$B$30,$C29,'Smith-Berry LDR 9-24-22'!$AX$11:$AX$30)</f>
        <v>0</v>
      </c>
      <c r="JJ29" s="174">
        <f>SUMIF('Smith-Berry LDR 9-24-22'!$B$11:$B$30,$C29,'Smith-Berry LDR 9-24-22'!$AY$11:$AY$30)</f>
        <v>0</v>
      </c>
      <c r="JK29" s="174">
        <f>SUMIF('Great Scot 10-1-22 Cham'!$B$11:$B$38,$C29,'Great Scot 10-1-22 Cham'!$AU$11:$AU$38)</f>
        <v>0</v>
      </c>
      <c r="JL29" s="174">
        <f>SUMIF('Great Scot 10-1-22 Cham'!$B$11:$B$38,$C29,'Great Scot 10-1-22 Cham'!$AV$11:$AV$38)</f>
        <v>0</v>
      </c>
      <c r="JM29" s="174">
        <f>SUMIF('Great Scot 10-1-22 Cham'!$B$11:$B$38,$C29,'Great Scot 10-1-22 Cham'!$AW$11:$AW$38)</f>
        <v>0</v>
      </c>
      <c r="JN29" s="174">
        <f>SUMIF('Great Scot 10-1-22 Cham'!$B$11:$B$38,$C29,'Great Scot 10-1-22 Cham'!$AX$11:$AX$38)</f>
        <v>0</v>
      </c>
      <c r="JO29" s="174">
        <f>SUMIF('Great Scot 10-1-22 Cham'!$B$11:$B$38,$C29,'Great Scot 10-1-22 Cham'!$AY$11:$AY$38)</f>
        <v>0</v>
      </c>
      <c r="JP29" s="174">
        <f>SUMIF('Great Scot 10-1-22 Chal'!$B$11:$B$28,$C29,'Great Scot 10-1-22 Chal'!$AU$11:$AU$28)</f>
        <v>0</v>
      </c>
      <c r="JQ29" s="174">
        <f>SUMIF('Great Scot 10-1-22 Chal'!$B$11:$B$28,$C29,'Great Scot 10-1-22 Chal'!$AV$11:$AV$28)</f>
        <v>0</v>
      </c>
      <c r="JR29" s="174">
        <f>SUMIF('Great Scot 10-1-22 Chal'!$B$11:$B$28,$C29,'Great Scot 10-1-22 Chal'!$AW$11:$AW$28)</f>
        <v>0</v>
      </c>
      <c r="JS29" s="174">
        <f>SUMIF('Great Scot 10-1-22 Chal'!$B$11:$B$28,$C29,'Great Scot 10-1-22 Chal'!$AX$11:$AX$28)</f>
        <v>0</v>
      </c>
      <c r="JT29" s="174">
        <f>SUMIF('Great Scot 10-1-22 Chal'!$B$11:$B$28,$C29,'Great Scot 10-1-22 Chal'!$AY$11:$AY$28)</f>
        <v>0</v>
      </c>
      <c r="JU29" s="174">
        <f>SUMIF('Great Pumpkin Regatta 10-15-22'!$B$11:$B$54,$C29,'Great Pumpkin Regatta 10-15-22'!$AU$11:$AU$54)</f>
        <v>0</v>
      </c>
      <c r="JV29" s="174">
        <f>SUMIF('Great Pumpkin Regatta 10-15-22'!$B$11:$B$54,$C29,'Great Pumpkin Regatta 10-15-22'!$AV$11:$AV$54)</f>
        <v>0</v>
      </c>
      <c r="JW29" s="174">
        <f>SUMIF('Great Pumpkin Regatta 10-15-22'!$B$11:$B$54,$C29,'Great Pumpkin Regatta 10-15-22'!$AW$11:$AW$54)</f>
        <v>0</v>
      </c>
      <c r="JX29" s="174">
        <f>SUMIF('Great Pumpkin Regatta 10-15-22'!$B$11:$B$54,$C29,'Great Pumpkin Regatta 10-15-22'!$AX$11:$AX$54)</f>
        <v>0</v>
      </c>
      <c r="JY29" s="174">
        <f>SUMIF('Great Pumpkin Regatta 10-15-22'!$B$11:$B$54,$C29,'Great Pumpkin Regatta 10-15-22'!$AY$11:$AY$54)</f>
        <v>0</v>
      </c>
      <c r="JZ29" s="174">
        <f>SUMIF('One Day Regatta 10-29-22 FS'!$B$11:$B$19,$C29,'One Day Regatta 10-29-22 FS'!$AU$11:$AU$19)</f>
        <v>0</v>
      </c>
      <c r="KA29" s="174">
        <f>SUMIF('One Day Regatta 10-29-22 FS'!$B$11:$B$19,$C29,'One Day Regatta 10-29-22 FS'!$AV$11:$AV$19)</f>
        <v>0</v>
      </c>
      <c r="KB29" s="174">
        <f>SUMIF('One Day Regatta 10-29-22 FS'!$B$11:$B$19,$C29,'One Day Regatta 10-29-22 FS'!$AW$11:$AW$19)</f>
        <v>0</v>
      </c>
      <c r="KC29" s="174">
        <f>SUMIF('One Day Regatta 10-29-22 FS'!$B$11:$B$19,$C29,'One Day Regatta 10-29-22 FS'!$AX$11:$AX$19)</f>
        <v>0</v>
      </c>
      <c r="KD29" s="174">
        <f>SUMIF('One Day Regatta 10-29-22 FS'!$B$11:$B$19,$C29,'One Day Regatta 10-29-22 FS'!$AY$11:$AY$19)</f>
        <v>0</v>
      </c>
    </row>
    <row r="30" spans="1:290" ht="15" customHeight="1" x14ac:dyDescent="0.2">
      <c r="A30" s="400" t="s">
        <v>1369</v>
      </c>
      <c r="B30" s="134">
        <f t="shared" si="8"/>
        <v>26</v>
      </c>
      <c r="C30" s="170" t="s">
        <v>777</v>
      </c>
      <c r="D30" s="171">
        <f t="shared" si="9"/>
        <v>4</v>
      </c>
      <c r="E30" s="172">
        <f t="shared" si="10"/>
        <v>8</v>
      </c>
      <c r="F30" s="171">
        <f t="shared" si="11"/>
        <v>8</v>
      </c>
      <c r="G30" s="171">
        <v>0</v>
      </c>
      <c r="H30" s="171">
        <f t="shared" si="12"/>
        <v>8</v>
      </c>
      <c r="I30" s="173">
        <f t="shared" si="13"/>
        <v>0.02</v>
      </c>
      <c r="J30" s="173"/>
      <c r="K30" s="174">
        <f>SUMIF('Saturday Race 11-06-21'!$B$11:$B$21,$C30,'Saturday Race 11-06-21'!$AU$11:$AU$21)</f>
        <v>0</v>
      </c>
      <c r="L30" s="174">
        <f>SUMIF('Saturday Race 11-06-21'!$B$11:$B$21,$C30,'Saturday Race 11-06-21'!$AV$11:$AV$21)</f>
        <v>0</v>
      </c>
      <c r="M30" s="174">
        <f>SUMIF('Saturday Race 11-06-21'!$B$11:$B$21,$C30,'Saturday Race 11-06-21'!$AW$11:$AW$21)</f>
        <v>0</v>
      </c>
      <c r="N30" s="174">
        <f>SUMIF('Saturday Race 11-06-21'!$B$11:$B$21,$C30,'Saturday Race 11-06-21'!$AX$11:$AX$21)</f>
        <v>0</v>
      </c>
      <c r="O30" s="174">
        <f>SUMIF('Saturday Race 11-06-21'!$B$11:$B$21,$C30,'Saturday Race 11-06-21'!$AY$11:$AY$21)</f>
        <v>0</v>
      </c>
      <c r="P30" s="174">
        <f>SUMIF('Saturday Race 11-20-21'!$B$11:$B$20,$C30,'Saturday Race 11-20-21'!$AU$11:$AU$20)</f>
        <v>0</v>
      </c>
      <c r="Q30" s="174">
        <f>SUMIF('Saturday Race 11-20-21'!$B$11:$B$20,$C30,'Saturday Race 11-20-21'!$AV$11:$AV$20)</f>
        <v>0</v>
      </c>
      <c r="R30" s="174">
        <f>SUMIF('Saturday Race 11-20-21'!$B$11:$B$20,$C30,'Saturday Race 11-20-21'!$AW$11:$AW$20)</f>
        <v>0</v>
      </c>
      <c r="S30" s="174">
        <f>SUMIF('Saturday Race 11-20-21'!$B$11:$B$20,$C30,'Saturday Race 11-20-21'!$AX$11:$AX$20)</f>
        <v>0</v>
      </c>
      <c r="T30" s="174">
        <f>SUMIF('Saturday Race 11-20-21'!$B$11:$B$20,$C30,'Saturday Race 11-20-21'!$AY$11:$AY$20)</f>
        <v>0</v>
      </c>
      <c r="U30" s="174">
        <f>SUMIF('Saturday Race 1-08-22'!$B$11:$B$20,$C30,'Saturday Race 1-08-22'!$AU$11:$AU$20)</f>
        <v>0</v>
      </c>
      <c r="V30" s="174">
        <f>SUMIF('Saturday Race 1-08-22'!$B$11:$B$20,$C30,'Saturday Race 1-08-22'!$AV$11:$AV$20)</f>
        <v>0</v>
      </c>
      <c r="W30" s="174">
        <f>SUMIF('Saturday Race 1-08-22'!$B$11:$B$20,$C30,'Saturday Race 1-08-22'!$AW$11:$AW$20)</f>
        <v>0</v>
      </c>
      <c r="X30" s="174">
        <f>SUMIF('Saturday Race 1-08-22'!$B$11:$B$20,$C30,'Saturday Race 1-08-22'!$AX$11:$AX$20)</f>
        <v>0</v>
      </c>
      <c r="Y30" s="174">
        <f>SUMIF('Saturday Race 1-08-22'!$B$11:$B$20,$C30,'Saturday Race 1-08-22'!$AY$11:$AY$20)</f>
        <v>0</v>
      </c>
      <c r="Z30" s="174">
        <f>SUMIF('Saturday Race 1-22-22'!$B$11:$B$20,$C30,'Saturday Race 1-22-22'!$AU$11:$AU$20)</f>
        <v>0</v>
      </c>
      <c r="AA30" s="174">
        <f>SUMIF('Saturday Race 1-22-22'!$B$11:$B$20,$C30,'Saturday Race 1-22-22'!$AV$11:$AV$20)</f>
        <v>0</v>
      </c>
      <c r="AB30" s="174">
        <f>SUMIF('Saturday Race 1-22-22'!$B$11:$B$20,$C30,'Saturday Race 1-22-22'!$AW$11:$AW$20)</f>
        <v>0</v>
      </c>
      <c r="AC30" s="174">
        <f>SUMIF('Saturday Race 1-22-22'!$B$11:$B$20,$C30,'Saturday Race 1-22-22'!$AX$11:$AX$20)</f>
        <v>0</v>
      </c>
      <c r="AD30" s="174">
        <f>SUMIF('Saturday Race 1-22-22'!$B$11:$B$20,$C30,'Saturday Race 1-22-22'!$AY$11:$AY$20)</f>
        <v>0</v>
      </c>
      <c r="AE30" s="174">
        <f>SUMIF('Sunday Race 2-6-22'!$B$11:$B$20,$C30,'Sunday Race 2-6-22'!$AU$11:$AU$20)</f>
        <v>0</v>
      </c>
      <c r="AF30" s="174">
        <f>SUMIF('Sunday Race 2-6-22'!$B$11:$B$20,$C30,'Sunday Race 2-6-22'!$AV$11:$AV$20)</f>
        <v>0</v>
      </c>
      <c r="AG30" s="174">
        <f>SUMIF('Sunday Race 2-6-22'!$B$11:$B$20,$C30,'Sunday Race 2-6-22'!$AW$11:$AW$20)</f>
        <v>0</v>
      </c>
      <c r="AH30" s="174">
        <f>SUMIF('Sunday Race 2-6-22'!$B$11:$B$20,$C30,'Sunday Race 2-6-22'!$AX$11:$AX$20)</f>
        <v>0</v>
      </c>
      <c r="AI30" s="174">
        <f>SUMIF('Sunday Race 2-6-22'!$B$11:$B$20,$C30,'Sunday Race 2-6-22'!$AY$11:$AY$20)</f>
        <v>0</v>
      </c>
      <c r="AJ30" s="174">
        <f>SUMIF('Sunday Race 2-20-22'!$B$11:$B$26,$C30,'Sunday Race 2-20-22'!$AU$11:$AU$26)</f>
        <v>0</v>
      </c>
      <c r="AK30" s="174">
        <f>SUMIF('Sunday Race 2-20-22'!$B$11:$B$26,$C30,'Sunday Race 2-20-22'!$AV$11:$AV$26)</f>
        <v>0</v>
      </c>
      <c r="AL30" s="174">
        <f>SUMIF('Sunday Race 2-20-22'!$B$11:$B$26,$C30,'Sunday Race 2-20-22'!$AW$11:$AW$26)</f>
        <v>0</v>
      </c>
      <c r="AM30" s="174">
        <f>SUMIF('Sunday Race 2-20-22'!$B$11:$B$26,$C30,'Sunday Race 2-20-22'!$AX$11:$AX$26)</f>
        <v>0</v>
      </c>
      <c r="AN30" s="174">
        <f>SUMIF('Sunday Race 2-20-22'!$B$11:$B$26,$C30,'Sunday Race 2-20-22'!$AY$11:$AY$26)</f>
        <v>0</v>
      </c>
      <c r="AO30" s="174">
        <f>SUMIF('Sunday Race 2-27-22'!$B$11:$B$20,$C30,'Sunday Race 2-27-22'!$AU$11:$AU$20)</f>
        <v>0</v>
      </c>
      <c r="AP30" s="174">
        <f>SUMIF('Sunday Race 2-27-22'!$B$11:$B$20,$C30,'Sunday Race 2-27-22'!$AV$11:$AV$20)</f>
        <v>0</v>
      </c>
      <c r="AQ30" s="174">
        <f>SUMIF('Sunday Race 2-27-22'!$B$11:$B$20,$C30,'Sunday Race 2-27-22'!$AW$11:$AW$20)</f>
        <v>0</v>
      </c>
      <c r="AR30" s="174">
        <f>SUMIF('Sunday Race 2-27-22'!$B$11:$B$20,$C30,'Sunday Race 2-27-22'!$AX$11:$AX$20)</f>
        <v>0</v>
      </c>
      <c r="AS30" s="174">
        <f>SUMIF('Sunday Race 2-27-22'!$B$11:$B$20,$C30,'Sunday Race 2-27-22'!$AY$11:$AY$20)</f>
        <v>0</v>
      </c>
      <c r="AT30" s="174">
        <f>SUMIF('Sunday Race 3-13-22'!$B$11:$B$25,$C30,'Sunday Race 3-13-22'!$AU$11:$AU$25)</f>
        <v>0</v>
      </c>
      <c r="AU30" s="174">
        <f>SUMIF('Sunday Race 3-13-22'!$B$11:$B$25,$C30,'Sunday Race 3-13-22'!$AV$11:$AV$25)</f>
        <v>0</v>
      </c>
      <c r="AV30" s="174">
        <f>SUMIF('Sunday Race 3-13-22'!$B$11:$B$25,$C30,'Sunday Race 3-13-22'!$AW$11:$AW$25)</f>
        <v>0</v>
      </c>
      <c r="AW30" s="174">
        <f>SUMIF('Sunday Race 3-13-22'!$B$11:$B$25,$C30,'Sunday Race 3-13-22'!$AX$11:$AX$25)</f>
        <v>0</v>
      </c>
      <c r="AX30" s="174">
        <f>SUMIF('Sunday Race 3-13-22'!$B$11:$B$25,$C30,'Sunday Race 3-13-22'!$AY$11:$AY$25)</f>
        <v>0</v>
      </c>
      <c r="AY30" s="174">
        <f>SUMIF('Saturday Race 3-19-22'!$B$11:$B$15,$C30,'Saturday Race 3-19-22'!$AU$11:$AU$15)</f>
        <v>2</v>
      </c>
      <c r="AZ30" s="174">
        <f>SUMIF('Saturday Race 3-19-22'!$B$11:$B$15,$C30,'Saturday Race 3-19-22'!$AV$11:$AV$15)</f>
        <v>2</v>
      </c>
      <c r="BA30" s="174">
        <f>SUMIF('Saturday Race 3-19-22'!$B$11:$B$15,$C30,'Saturday Race 3-19-22'!$AW$11:$AW$15)</f>
        <v>3</v>
      </c>
      <c r="BB30" s="174">
        <f>SUMIF('Saturday Race 3-19-22'!$B$11:$B$15,$C30,'Saturday Race 3-19-22'!$AX$11:$AX$15)</f>
        <v>1</v>
      </c>
      <c r="BC30" s="174">
        <f>SUMIF('Saturday Race 3-19-22'!$B$11:$B$15,$C30,'Saturday Race 3-19-22'!$AY$11:$AY$15)</f>
        <v>0</v>
      </c>
      <c r="BD30" s="174">
        <f>SUMIF('Sunday Races 4-10-22'!$B$11:$B$26,$C30,'Sunday Races 4-10-22'!$AU$11:$AU$26)</f>
        <v>0</v>
      </c>
      <c r="BE30" s="174">
        <f>SUMIF('Sunday Races 4-10-22'!$B$11:$B$26,$C30,'Sunday Races 4-10-22'!$AV$11:$AV$26)</f>
        <v>0</v>
      </c>
      <c r="BF30" s="174">
        <f>SUMIF('Sunday Races 4-10-22'!$B$11:$B$26,$C30,'Sunday Races 4-10-22'!$AW$11:$AW$26)</f>
        <v>0</v>
      </c>
      <c r="BG30" s="174">
        <f>SUMIF('Sunday Races 4-10-22'!$B$11:$B$26,$C30,'Sunday Races 4-10-22'!$AX$11:$AX$26)</f>
        <v>0</v>
      </c>
      <c r="BH30" s="174">
        <f>SUMIF('Sunday Races 4-10-22'!$B$11:$B$26,$C30,'Sunday Races 4-10-22'!$AY$11:$AY$26)</f>
        <v>0</v>
      </c>
      <c r="BI30" s="174">
        <f>SUMIF('Sunday Races 5-1-22'!$B$11:$B$28,$C30,'Sunday Races 5-1-22'!$AU$11:$AU$28)</f>
        <v>0</v>
      </c>
      <c r="BJ30" s="174">
        <f>SUMIF('Sunday Races 5-1-22'!$B$11:$B$28,$C30,'Sunday Races 5-1-22'!$AV$11:$AV$28)</f>
        <v>0</v>
      </c>
      <c r="BK30" s="174">
        <f>SUMIF('Sunday Races 5-1-22'!$B$11:$B$28,$C30,'Sunday Races 5-1-22'!$AW$11:$AW$28)</f>
        <v>0</v>
      </c>
      <c r="BL30" s="174">
        <f>SUMIF('Sunday Races 5-1-22'!$B$11:$B$28,$C30,'Sunday Races 5-1-22'!$AX$11:$AX$28)</f>
        <v>0</v>
      </c>
      <c r="BM30" s="174">
        <f>SUMIF('Sunday Races 5-1-22'!$B$11:$B$28,$C30,'Sunday Races 5-1-22'!$AY$11:$AY$28)</f>
        <v>0</v>
      </c>
      <c r="BN30" s="174">
        <f>SUMIF('Sunday Races 6-5-22'!$B$11:$B$28,$C30,'Sunday Races 6-5-22'!$AU$11:$AU$28)</f>
        <v>0</v>
      </c>
      <c r="BO30" s="174">
        <f>SUMIF('Sunday Races 6-5-22'!$B$11:$B$28,$C30,'Sunday Races 6-5-22'!$AV$11:$AV$28)</f>
        <v>0</v>
      </c>
      <c r="BP30" s="174">
        <f>SUMIF('Sunday Races 6-5-22'!$B$11:$B$28,$C30,'Sunday Races 6-5-22'!$AW$11:$AW$28)</f>
        <v>0</v>
      </c>
      <c r="BQ30" s="174">
        <f>SUMIF('Sunday Races 6-5-22'!$B$11:$B$28,$C30,'Sunday Races 6-5-22'!$AX$11:$AX$28)</f>
        <v>0</v>
      </c>
      <c r="BR30" s="174">
        <f>SUMIF('Sunday Races 6-5-22'!$B$11:$B$28,$C30,'Sunday Races 6-5-22'!$AY$11:$AY$28)</f>
        <v>0</v>
      </c>
      <c r="BS30" s="174">
        <f>SUMIF('Sunday Races 6-12-22'!$B$11:$B$24,$C30,'Sunday Races 6-12-22'!$AU$11:$AU$24)</f>
        <v>0</v>
      </c>
      <c r="BT30" s="174">
        <f>SUMIF('Sunday Races 6-12-22'!$B$11:$B$24,$C30,'Sunday Races 6-12-22'!$AV$11:$AV$24)</f>
        <v>0</v>
      </c>
      <c r="BU30" s="174">
        <f>SUMIF('Sunday Races 6-12-22'!$B$11:$B$24,$C30,'Sunday Races 6-12-22'!$AW$11:$AW$24)</f>
        <v>0</v>
      </c>
      <c r="BV30" s="174">
        <f>SUMIF('Sunday Races 6-12-22'!$B$11:$B$24,$C30,'Sunday Races 6-12-22'!$AX$11:$AX$24)</f>
        <v>0</v>
      </c>
      <c r="BW30" s="174">
        <f>SUMIF('Sunday Races 6-12-22'!$B$11:$B$24,$C30,'Sunday Races 6-12-22'!$AY$11:$AY$24)</f>
        <v>0</v>
      </c>
      <c r="BX30" s="174">
        <f>SUMIF('Saturday Races 6-18-22'!$B$11:$B$24,$C30,'Saturday Races 6-18-22'!$AU$11:$AU$24)</f>
        <v>0</v>
      </c>
      <c r="BY30" s="174">
        <f>SUMIF('Saturday Races 6-18-22'!$B$11:$B$24,$C30,'Saturday Races 6-18-22'!$AV$11:$AV$24)</f>
        <v>0</v>
      </c>
      <c r="BZ30" s="174">
        <f>SUMIF('Saturday Races 6-18-22'!$B$11:$B$24,$C30,'Saturday Races 6-18-22'!$AW$11:$AW$24)</f>
        <v>0</v>
      </c>
      <c r="CA30" s="174">
        <f>SUMIF('Saturday Races 6-18-22'!$B$11:$B$24,$C30,'Saturday Races 6-18-22'!$AX$11:$AX$24)</f>
        <v>0</v>
      </c>
      <c r="CB30" s="174">
        <f>SUMIF('Saturday Races 6-18-22'!$B$11:$B$24,$C30,'Saturday Races 6-18-22'!$AY$11:$AY$24)</f>
        <v>0</v>
      </c>
      <c r="CC30" s="174">
        <f>SUMIF('Sunday Races 7-3-22'!$B$11:$B$26,$C30,'Sunday Races 7-3-22'!$AU$11:$AU$26)</f>
        <v>0</v>
      </c>
      <c r="CD30" s="174">
        <f>SUMIF('Sunday Races 7-3-22'!$B$11:$B$26,$C30,'Sunday Races 7-3-22'!$AV$11:$AV$26)</f>
        <v>0</v>
      </c>
      <c r="CE30" s="174">
        <f>SUMIF('Sunday Races 7-3-22'!$B$11:$B$26,$C30,'Sunday Races 7-3-22'!$AW$11:$AW$26)</f>
        <v>0</v>
      </c>
      <c r="CF30" s="174">
        <f>SUMIF('Sunday Races 7-3-22'!$B$11:$B$26,$C30,'Sunday Races 7-3-22'!$AX$11:$AX$26)</f>
        <v>0</v>
      </c>
      <c r="CG30" s="174">
        <f>SUMIF('Sunday Races 7-3-22'!$B$11:$B$26,$C30,'Sunday Races 7-3-22'!$AY$11:$AY$26)</f>
        <v>0</v>
      </c>
      <c r="CH30" s="174">
        <f>SUMIF('Sunday Races 7-31-22'!$B$11:$B$26,$C30,'Sunday Races 7-31-22'!$AU$11:$AU$26)</f>
        <v>0</v>
      </c>
      <c r="CI30" s="174">
        <f>SUMIF('Sunday Races 7-31-22'!$B$11:$B$26,$C30,'Sunday Races 7-31-22'!$AV$11:$AV$26)</f>
        <v>0</v>
      </c>
      <c r="CJ30" s="174">
        <f>SUMIF('Sunday Races 7-31-22'!$B$11:$B$26,$C30,'Sunday Races 7-31-22'!$AW$11:$AW$26)</f>
        <v>0</v>
      </c>
      <c r="CK30" s="174">
        <f>SUMIF('Sunday Races 7-31-22'!$B$11:$B$26,$C30,'Sunday Races 7-31-22'!$AX$11:$AX$26)</f>
        <v>0</v>
      </c>
      <c r="CL30" s="174">
        <f>SUMIF('Sunday Races 7-31-22'!$B$11:$B$26,$C30,'Sunday Races 7-31-22'!$AY$11:$AY$26)</f>
        <v>0</v>
      </c>
      <c r="CM30" s="174">
        <f>SUMIF('Sunday Races 8-14-22'!$B$11:$B$26,$C30,'Sunday Races 8-14-22'!$AU$11:$AU$26)</f>
        <v>0</v>
      </c>
      <c r="CN30" s="174">
        <f>SUMIF('Sunday Races 8-14-22'!$B$11:$B$26,$C30,'Sunday Races 8-14-22'!$AV$11:$AV$26)</f>
        <v>0</v>
      </c>
      <c r="CO30" s="174">
        <f>SUMIF('Sunday Races 8-14-22'!$B$11:$B$26,$C30,'Sunday Races 8-14-22'!$AW$11:$AW$26)</f>
        <v>0</v>
      </c>
      <c r="CP30" s="174">
        <f>SUMIF('Sunday Races 8-14-22'!$B$11:$B$26,$C30,'Sunday Races 8-14-22'!$AX$11:$AX$26)</f>
        <v>0</v>
      </c>
      <c r="CQ30" s="174">
        <f>SUMIF('Sunday Races 8-14-22'!$B$11:$B$26,$C30,'Sunday Races 8-14-22'!$AY$11:$AY$26)</f>
        <v>0</v>
      </c>
      <c r="CR30" s="174">
        <f>SUMIF('Saturday Races 8-20-22'!$B$11:$B$26,$C30,'Saturday Races 8-20-22'!$AU$11:$AU$26)</f>
        <v>0</v>
      </c>
      <c r="CS30" s="174">
        <f>SUMIF('Saturday Races 8-20-22'!$B$11:$B$26,$C30,'Saturday Races 8-20-22'!$AV$11:$AV$26)</f>
        <v>0</v>
      </c>
      <c r="CT30" s="174">
        <f>SUMIF('Saturday Races 8-20-22'!$B$11:$B$26,$C30,'Saturday Races 8-20-22'!$AW$11:$AW$26)</f>
        <v>0</v>
      </c>
      <c r="CU30" s="174">
        <f>SUMIF('Saturday Races 8-20-22'!$B$11:$B$26,$C30,'Saturday Races 8-20-22'!$AX$11:$AX$26)</f>
        <v>0</v>
      </c>
      <c r="CV30" s="174">
        <f>SUMIF('Saturday Races 8-20-22'!$B$11:$B$26,$C30,'Saturday Races 8-20-22'!$AY$11:$AY$26)</f>
        <v>0</v>
      </c>
      <c r="CW30" s="174">
        <f>SUMIF('Sunday Races 9-11-22'!$B$11:$B$20,$C30,'Sunday Races 9-11-22'!$AU$11:$AU$20)</f>
        <v>0</v>
      </c>
      <c r="CX30" s="174">
        <f>SUMIF('Sunday Races 9-11-22'!$B$11:$B$20,$C30,'Sunday Races 9-11-22'!$AV$11:$AV$20)</f>
        <v>0</v>
      </c>
      <c r="CY30" s="174">
        <f>SUMIF('Sunday Races 9-11-22'!$B$11:$B$20,$C30,'Sunday Races 9-11-22'!$AW$11:$AW$20)</f>
        <v>0</v>
      </c>
      <c r="CZ30" s="174">
        <f>SUMIF('Sunday Races 9-11-22'!$B$11:$B$20,$C30,'Sunday Races 9-11-22'!$AX$11:$AX$20)</f>
        <v>0</v>
      </c>
      <c r="DA30" s="174">
        <f>SUMIF('Sunday Races 9-11-22'!$B$11:$B$20,$C30,'Sunday Races 9-11-22'!$AY$11:$AY$20)</f>
        <v>0</v>
      </c>
      <c r="DB30" s="174">
        <f>SUMIF('Sunday Races 10-9-22'!$B$11:$B$21,$C30,'Sunday Races 10-9-22'!$AU$11:$AU$21)</f>
        <v>0</v>
      </c>
      <c r="DC30" s="174">
        <f>SUMIF('Sunday Races 10-9-22'!$B$11:$B$21,$C30,'Sunday Races 10-9-22'!$AV$11:$AV$21)</f>
        <v>0</v>
      </c>
      <c r="DD30" s="174">
        <f>SUMIF('Sunday Races 10-9-22'!$B$11:$B$21,$C30,'Sunday Races 10-9-22'!$AW$11:$AW$21)</f>
        <v>0</v>
      </c>
      <c r="DE30" s="174">
        <f>SUMIF('Sunday Races 10-9-22'!$B$11:$B$21,$C30,'Sunday Races 10-9-22'!$AX$11:$AX$21)</f>
        <v>0</v>
      </c>
      <c r="DF30" s="174">
        <f>SUMIF('Sunday Races 10-9-22'!$B$11:$B$21,$C30,'Sunday Races 10-9-22'!$AY$11:$AY$21)</f>
        <v>0</v>
      </c>
      <c r="DG30" s="174">
        <f>SUMIF('Sunday Races 10-23-22'!$B$11:$B$22,$C30,'Sunday Races 10-23-22'!$AU$11:$AU$22)</f>
        <v>0</v>
      </c>
      <c r="DH30" s="174">
        <f>SUMIF('Sunday Races 10-23-22'!$B$11:$B$22,$C30,'Sunday Races 10-23-22'!$AV$11:$AV$22)</f>
        <v>0</v>
      </c>
      <c r="DI30" s="174">
        <f>SUMIF('Sunday Races 10-23-22'!$B$11:$B$22,$C30,'Sunday Races 10-23-22'!$AW$11:$AW$22)</f>
        <v>0</v>
      </c>
      <c r="DJ30" s="174">
        <f>SUMIF('Sunday Races 10-23-22'!$B$11:$B$22,$C30,'Sunday Races 10-23-22'!$AX$11:$AX$22)</f>
        <v>0</v>
      </c>
      <c r="DK30" s="174">
        <f>SUMIF('Sunday Races 10-23-22'!$B$11:$B$22,$C30,'Sunday Races 10-23-22'!$AY$11:$AY$22)</f>
        <v>0</v>
      </c>
      <c r="DL30" s="175"/>
      <c r="DM30" s="176"/>
      <c r="DN30" s="177">
        <f t="shared" si="28"/>
        <v>3</v>
      </c>
      <c r="DO30" s="177">
        <f t="shared" si="28"/>
        <v>2</v>
      </c>
      <c r="DP30" s="177">
        <f t="shared" si="28"/>
        <v>2</v>
      </c>
      <c r="DQ30" s="177">
        <f t="shared" si="28"/>
        <v>1</v>
      </c>
      <c r="DR30" s="177">
        <f t="shared" si="28"/>
        <v>0</v>
      </c>
      <c r="DS30" s="177">
        <f t="shared" si="28"/>
        <v>0</v>
      </c>
      <c r="DT30" s="177">
        <f t="shared" si="28"/>
        <v>0</v>
      </c>
      <c r="DU30" s="177">
        <f t="shared" si="28"/>
        <v>0</v>
      </c>
      <c r="DV30" s="177">
        <f t="shared" si="28"/>
        <v>0</v>
      </c>
      <c r="DW30" s="177">
        <f t="shared" si="28"/>
        <v>0</v>
      </c>
      <c r="DX30" s="177">
        <f t="shared" si="29"/>
        <v>0</v>
      </c>
      <c r="DY30" s="177">
        <f t="shared" si="29"/>
        <v>0</v>
      </c>
      <c r="DZ30" s="177">
        <f t="shared" si="29"/>
        <v>0</v>
      </c>
      <c r="EA30" s="177">
        <f t="shared" si="29"/>
        <v>0</v>
      </c>
      <c r="EB30" s="177">
        <f t="shared" si="29"/>
        <v>0</v>
      </c>
      <c r="EC30" s="177">
        <f t="shared" si="29"/>
        <v>0</v>
      </c>
      <c r="ED30" s="177">
        <f t="shared" si="29"/>
        <v>0</v>
      </c>
      <c r="EE30" s="177">
        <f t="shared" si="29"/>
        <v>0</v>
      </c>
      <c r="EF30" s="177">
        <f t="shared" si="29"/>
        <v>0</v>
      </c>
      <c r="EG30" s="177">
        <f t="shared" si="29"/>
        <v>0</v>
      </c>
      <c r="EH30" s="177">
        <f t="shared" si="30"/>
        <v>0</v>
      </c>
      <c r="EI30" s="177">
        <f t="shared" si="30"/>
        <v>0</v>
      </c>
      <c r="EJ30" s="177">
        <f t="shared" si="30"/>
        <v>0</v>
      </c>
      <c r="EK30" s="177">
        <f t="shared" si="30"/>
        <v>0</v>
      </c>
      <c r="EL30" s="177">
        <f t="shared" si="30"/>
        <v>0</v>
      </c>
      <c r="EM30" s="177">
        <f t="shared" si="30"/>
        <v>0</v>
      </c>
      <c r="EN30" s="177">
        <f t="shared" si="30"/>
        <v>0</v>
      </c>
      <c r="EO30" s="177">
        <f t="shared" si="30"/>
        <v>0</v>
      </c>
      <c r="EP30" s="177">
        <f t="shared" si="30"/>
        <v>0</v>
      </c>
      <c r="EQ30" s="177">
        <f t="shared" si="30"/>
        <v>0</v>
      </c>
      <c r="ER30" s="177">
        <f t="shared" si="31"/>
        <v>0</v>
      </c>
      <c r="ES30" s="177">
        <f t="shared" si="31"/>
        <v>0</v>
      </c>
      <c r="ET30" s="177">
        <f t="shared" si="31"/>
        <v>0</v>
      </c>
      <c r="EU30" s="177">
        <f t="shared" si="31"/>
        <v>0</v>
      </c>
      <c r="EV30" s="177">
        <f t="shared" si="31"/>
        <v>0</v>
      </c>
      <c r="EW30" s="177">
        <f t="shared" si="31"/>
        <v>0</v>
      </c>
      <c r="EX30" s="177">
        <f t="shared" si="31"/>
        <v>0</v>
      </c>
      <c r="EY30" s="177">
        <f t="shared" si="31"/>
        <v>0</v>
      </c>
      <c r="EZ30" s="177">
        <f t="shared" si="31"/>
        <v>0</v>
      </c>
      <c r="FA30" s="177">
        <f t="shared" si="31"/>
        <v>0</v>
      </c>
      <c r="FB30" s="177">
        <f t="shared" si="32"/>
        <v>0</v>
      </c>
      <c r="FC30" s="177">
        <f t="shared" si="32"/>
        <v>0</v>
      </c>
      <c r="FD30" s="177">
        <f t="shared" si="32"/>
        <v>0</v>
      </c>
      <c r="FE30" s="177">
        <f t="shared" si="32"/>
        <v>0</v>
      </c>
      <c r="FF30" s="177">
        <f t="shared" si="32"/>
        <v>0</v>
      </c>
      <c r="FG30" s="177">
        <f t="shared" si="32"/>
        <v>0</v>
      </c>
      <c r="FH30" s="177">
        <f t="shared" si="32"/>
        <v>0</v>
      </c>
      <c r="FI30" s="177">
        <f t="shared" si="32"/>
        <v>0</v>
      </c>
      <c r="FJ30" s="177">
        <f t="shared" si="32"/>
        <v>0</v>
      </c>
      <c r="FK30" s="177">
        <f t="shared" si="32"/>
        <v>0</v>
      </c>
      <c r="FL30" s="177">
        <f t="shared" si="33"/>
        <v>0</v>
      </c>
      <c r="FM30" s="177">
        <f t="shared" si="33"/>
        <v>0</v>
      </c>
      <c r="FN30" s="177">
        <f t="shared" si="33"/>
        <v>0</v>
      </c>
      <c r="FO30" s="177">
        <f t="shared" si="33"/>
        <v>0</v>
      </c>
      <c r="FP30" s="177">
        <f t="shared" si="33"/>
        <v>0</v>
      </c>
      <c r="FQ30" s="177">
        <f t="shared" si="33"/>
        <v>0</v>
      </c>
      <c r="FR30" s="177">
        <f t="shared" si="33"/>
        <v>0</v>
      </c>
      <c r="FS30" s="177">
        <f t="shared" si="33"/>
        <v>0</v>
      </c>
      <c r="FT30" s="177">
        <f t="shared" si="33"/>
        <v>0</v>
      </c>
      <c r="FU30" s="177">
        <f t="shared" si="33"/>
        <v>0</v>
      </c>
      <c r="FV30" s="177">
        <f t="shared" si="33"/>
        <v>0</v>
      </c>
      <c r="FW30" s="177">
        <f t="shared" si="33"/>
        <v>0</v>
      </c>
      <c r="FX30" s="177">
        <f t="shared" si="33"/>
        <v>0</v>
      </c>
      <c r="FY30" s="177">
        <f t="shared" si="33"/>
        <v>0</v>
      </c>
      <c r="FZ30" s="177">
        <f t="shared" si="33"/>
        <v>0</v>
      </c>
      <c r="GA30" s="177"/>
      <c r="GB30" s="229">
        <f t="shared" si="20"/>
        <v>19</v>
      </c>
      <c r="GC30" s="229">
        <f t="shared" si="21"/>
        <v>5</v>
      </c>
      <c r="GD30" s="174">
        <f>SUMIF('One Day 12-04-21 Scots'!$B$11:$B$24,$C30,'One Day 12-04-21 Scots'!$AU$11:$AU$24)</f>
        <v>0</v>
      </c>
      <c r="GE30" s="174">
        <f>SUMIF('One Day 12-04-21 Scots'!$B$11:$B$24,$C30,'One Day 12-04-21 Scots'!$AV$11:$AV$24)</f>
        <v>0</v>
      </c>
      <c r="GF30" s="174">
        <f>SUMIF('One Day 12-04-21 Scots'!$B$11:$B$24,$C30,'One Day 12-04-21 Scots'!$AW$11:$AW$24)</f>
        <v>0</v>
      </c>
      <c r="GG30" s="174">
        <f>SUMIF('One Day 12-04-21 Scots'!$B$11:$B$24,$C30,'One Day 12-04-21 Scots'!$AX$11:$AX$24)</f>
        <v>0</v>
      </c>
      <c r="GH30" s="174">
        <f>SUMIF('One Day 12-04-21 Scots'!$B$11:$B$24,$C30,'One Day 12-04-21 Scots'!$AY$11:$AY$24)</f>
        <v>0</v>
      </c>
      <c r="GI30" s="174">
        <f>SUMIF('One Day 12-04-21 Thistles'!$B$11:$B$25,$C30,'One Day 12-04-21 Thistles'!$AU$11:$AU$25)</f>
        <v>0</v>
      </c>
      <c r="GJ30" s="174">
        <f>SUMIF('One Day 12-04-21 Thistles'!$B$11:$B$25,$C30,'One Day 12-04-21 Thistles'!$AV$11:$AV$25)</f>
        <v>0</v>
      </c>
      <c r="GK30" s="174">
        <f>SUMIF('One Day 12-04-21 Thistles'!$B$11:$B$25,$C30,'One Day 12-04-21 Thistles'!$AW$11:$AW$25)</f>
        <v>0</v>
      </c>
      <c r="GL30" s="174">
        <f>SUMIF('One Day 12-04-21 Thistles'!$B$11:$B$25,$C30,'One Day 12-04-21 Thistles'!$AX$11:$AX$25)</f>
        <v>0</v>
      </c>
      <c r="GM30" s="174">
        <f>SUMIF('One Day 12-04-21 Thistles'!$B$11:$B$25,$C30,'One Day 12-04-21 Thistles'!$AY$11:$AY$25)</f>
        <v>0</v>
      </c>
      <c r="GN30" s="174">
        <f>SUMIF('Chili One Day 2-12-22 Scots'!$B$11:$B$27,$C30,'Chili One Day 2-12-22 Scots'!$AU$11:$AU$27)</f>
        <v>0</v>
      </c>
      <c r="GO30" s="174">
        <f>SUMIF('Chili One Day 2-12-22 Scots'!$B$11:$B$27,$C30,'Chili One Day 2-12-22 Scots'!$AV$11:$AV$27)</f>
        <v>0</v>
      </c>
      <c r="GP30" s="174">
        <f>SUMIF('Chili One Day 2-12-22 Scots'!$B$11:$B$27,$C30,'Chili One Day 2-12-22 Scots'!$AW$11:$AW$27)</f>
        <v>0</v>
      </c>
      <c r="GQ30" s="174">
        <f>SUMIF('Chili One Day 2-12-22 Scots'!$B$11:$B$27,$C30,'Chili One Day 2-12-22 Scots'!$AX$11:$AX$27)</f>
        <v>0</v>
      </c>
      <c r="GR30" s="174">
        <f>SUMIF('Chili One Day 2-12-22 Scots'!$B$11:$B$27,$C30,'Chili One Day 2-12-22 Scots'!$AY$11:$AY$27)</f>
        <v>0</v>
      </c>
      <c r="GS30" s="174">
        <f>SUMIF('Chili One Day 2-12-22 Thistles'!$B$11:$B$27,$C30,'Chili One Day 2-12-22 Thistles'!$AU$11:$AU$27)</f>
        <v>0</v>
      </c>
      <c r="GT30" s="174">
        <f>SUMIF('Chili One Day 2-12-22 Thistles'!$B$11:$B$27,$C30,'Chili One Day 2-12-22 Thistles'!$AV$11:$AV$27)</f>
        <v>0</v>
      </c>
      <c r="GU30" s="174">
        <f>SUMIF('Chili One Day 2-12-22 Thistles'!$B$11:$B$27,$C30,'Chili One Day 2-12-22 Thistles'!$AW$11:$AW$27)</f>
        <v>0</v>
      </c>
      <c r="GV30" s="174">
        <f>SUMIF('Chili One Day 2-12-22 Thistles'!$B$11:$B$27,$C30,'Chili One Day 2-12-22 Thistles'!$AX$11:$AX$27)</f>
        <v>0</v>
      </c>
      <c r="GW30" s="174">
        <f>SUMIF('Chili One Day 2-12-22 Thistles'!$B$11:$B$27,$C30,'Chili One Day 2-12-22 Thistles'!$AY$11:$AY$27)</f>
        <v>0</v>
      </c>
      <c r="GX30" s="174">
        <f>SUMIF('Ironman One Day 3-5-22 FS'!$B$11:$B$26,$C30,'Ironman One Day 3-5-22 FS'!$AU$11:$AU$26)</f>
        <v>8</v>
      </c>
      <c r="GY30" s="174">
        <f>SUMIF('Ironman One Day 3-5-22 FS'!$B$11:$B$26,$C30,'Ironman One Day 3-5-22 FS'!$AV$11:$AV$26)</f>
        <v>0</v>
      </c>
      <c r="GZ30" s="174">
        <f>SUMIF('Ironman One Day 3-5-22 FS'!$B$11:$B$26,$C30,'Ironman One Day 3-5-22 FS'!$AW$11:$AW$26)</f>
        <v>0</v>
      </c>
      <c r="HA30" s="174">
        <f>SUMIF('Ironman One Day 3-5-22 FS'!$B$11:$B$26,$C30,'Ironman One Day 3-5-22 FS'!$AX$11:$AX$26)</f>
        <v>0</v>
      </c>
      <c r="HB30" s="174">
        <f>SUMIF('Ironman One Day 3-5-22 FS'!$B$11:$B$26,$C30,'Ironman One Day 3-5-22 FS'!$AY$11:$AY$26)</f>
        <v>0</v>
      </c>
      <c r="HC30" s="174">
        <f>SUMIF('Ironman One Day 3-5-22 420'!$B$11:$B$26,$C30,'Ironman One Day 3-5-22 420'!$AU$11:$AU$26)</f>
        <v>0</v>
      </c>
      <c r="HD30" s="174">
        <f>SUMIF('Ironman One Day 3-5-22 420'!$B$11:$B$26,$C30,'Ironman One Day 3-5-22 420'!$AV$11:$AV$26)</f>
        <v>0</v>
      </c>
      <c r="HE30" s="174">
        <f>SUMIF('Ironman One Day 3-5-22 420'!$B$11:$B$26,$C30,'Ironman One Day 3-5-22 420'!$AW$11:$AW$26)</f>
        <v>0</v>
      </c>
      <c r="HF30" s="174">
        <f>SUMIF('Ironman One Day 3-5-22 420'!$B$11:$B$26,$C30,'Ironman One Day 3-5-22 420'!$AX$11:$AX$26)</f>
        <v>0</v>
      </c>
      <c r="HG30" s="174">
        <f>SUMIF('Ironman One Day 3-5-22 420'!$B$11:$B$26,$C30,'Ironman One Day 3-5-22 420'!$AY$11:$AY$26)</f>
        <v>0</v>
      </c>
      <c r="HH30" s="174">
        <f>SUMIF('Easter One Day 4-16-22 FS'!$B$11:$B$25,$C30,'Easter One Day 4-16-22 FS'!$AU$11:$AU$25)</f>
        <v>0</v>
      </c>
      <c r="HI30" s="174">
        <f>SUMIF('Easter One Day 4-16-22 FS'!$B$11:$B$25,$C30,'Easter One Day 4-16-22 FS'!$AV$11:$AV$25)</f>
        <v>0</v>
      </c>
      <c r="HJ30" s="174">
        <f>SUMIF('Easter One Day 4-16-22 FS'!$B$11:$B$25,$C30,'Easter One Day 4-16-22 FS'!$AW$11:$AW$25)</f>
        <v>0</v>
      </c>
      <c r="HK30" s="174">
        <f>SUMIF('Easter One Day 4-16-22 FS'!$B$11:$B$25,$C30,'Easter One Day 4-16-22 FS'!$AX$11:$AX$25)</f>
        <v>0</v>
      </c>
      <c r="HL30" s="174">
        <f>SUMIF('Easter One Day 4-16-22 FS'!$B$11:$B$25,$C30,'Easter One Day 4-16-22 FS'!$AY$11:$AY$25)</f>
        <v>0</v>
      </c>
      <c r="HM30" s="174">
        <f>SUMIF('Easter One Day 4-16-22 TH'!$B$11:$B$25,$C30,'Easter One Day 4-16-22 TH'!$AU$11:$AU$25)</f>
        <v>0</v>
      </c>
      <c r="HN30" s="174">
        <f>SUMIF('Easter One Day 4-16-22 TH'!$B$11:$B$25,$C30,'Easter One Day 4-16-22 TH'!$AV$11:$AV$25)</f>
        <v>0</v>
      </c>
      <c r="HO30" s="174">
        <f>SUMIF('Easter One Day 4-16-22 TH'!$B$11:$B$25,$C30,'Easter One Day 4-16-22 TH'!$AW$11:$AW$25)</f>
        <v>0</v>
      </c>
      <c r="HP30" s="174">
        <f>SUMIF('Easter One Day 4-16-22 TH'!$B$11:$B$25,$C30,'Easter One Day 4-16-22 TH'!$AX$11:$AX$25)</f>
        <v>0</v>
      </c>
      <c r="HQ30" s="174">
        <f>SUMIF('Easter One Day 4-16-22 TH'!$B$11:$B$25,$C30,'Easter One Day 4-16-22 TH'!$AY$11:$AY$25)</f>
        <v>0</v>
      </c>
      <c r="HR30" s="174">
        <f>SUMIF('Long Distance Race 5-7-22'!$B$11:$B$25,$C30,'Long Distance Race 5-7-22'!$AU$11:$AU$25)</f>
        <v>0</v>
      </c>
      <c r="HS30" s="174">
        <f>SUMIF('Long Distance Race 5-7-22'!$B$11:$B$18,$C30,'Long Distance Race 5-7-22'!$AV$11:$AV$18)</f>
        <v>0</v>
      </c>
      <c r="HT30" s="174">
        <f>SUMIF('Long Distance Race 5-7-22'!$B$11:$B$18,$C30,'Long Distance Race 5-7-22'!$AW$11:$AW$18)</f>
        <v>0</v>
      </c>
      <c r="HU30" s="174">
        <f>SUMIF('Long Distance Race 5-7-22'!$B$11:$B$18,$C30,'Long Distance Race 5-7-22'!$AX$11:$AX$18)</f>
        <v>0</v>
      </c>
      <c r="HV30" s="174">
        <f>SUMIF('Long Distance Race 5-7-22'!$B$11:$B$18,$C30,'Long Distance Race 5-7-22'!$AY$11:$AY$18)</f>
        <v>0</v>
      </c>
      <c r="HW30" s="174">
        <f>SUMIF('Memorial Day Regatta 5-28-22 Op'!$B$11:$B$25,$C30,'Memorial Day Regatta 5-28-22 Op'!$AU$11:$AU$25)</f>
        <v>0</v>
      </c>
      <c r="HX30" s="174">
        <f>SUMIF('Memorial Day Regatta 5-28-22 Op'!$B$11:$B$18,$C30,'Memorial Day Regatta 5-28-22 Op'!$AV$11:$AV$18)</f>
        <v>0</v>
      </c>
      <c r="HY30" s="174">
        <f>SUMIF('Memorial Day Regatta 5-28-22 Op'!$B$11:$B$18,$C30,'Memorial Day Regatta 5-28-22 Op'!$AW$11:$AW$18)</f>
        <v>0</v>
      </c>
      <c r="HZ30" s="174">
        <f>SUMIF('Memorial Day Regatta 5-28-22 Op'!$B$11:$B$18,$C30,'Memorial Day Regatta 5-28-22 Op'!$AX$11:$AX$18)</f>
        <v>0</v>
      </c>
      <c r="IA30" s="174">
        <f>SUMIF('Memorial Day Regatta 5-28-22 Op'!$B$11:$B$18,$C30,'Memorial Day Regatta 5-28-22 Op'!$AY$11:$AY$18)</f>
        <v>0</v>
      </c>
      <c r="IB30" s="174">
        <f>SUMIF('Caldwell Cup 6-25-22 TH'!$B$11:$B$25,$C30,'Caldwell Cup 6-25-22 TH'!$AU$11:$AU$25)</f>
        <v>0</v>
      </c>
      <c r="IC30" s="174">
        <f>SUMIF('Caldwell Cup 6-25-22 TH'!$B$11:$B$25,$C30,'Caldwell Cup 6-25-22 TH'!$AV$11:$AV$25)</f>
        <v>0</v>
      </c>
      <c r="ID30" s="174">
        <f>SUMIF('Caldwell Cup 6-25-22 TH'!$B$11:$B$25,$C30,'Caldwell Cup 6-25-22 TH'!$AW$11:$AW$25)</f>
        <v>0</v>
      </c>
      <c r="IE30" s="174">
        <f>SUMIF('Caldwell Cup 6-25-22 TH'!$B$11:$B$25,$C30,'Caldwell Cup 6-25-22 TH'!$AX$11:$AX$25)</f>
        <v>0</v>
      </c>
      <c r="IF30" s="174">
        <f>SUMIF('Caldwell Cup 6-25-22 TH'!$B$11:$B$25,$C30,'Caldwell Cup 6-25-22 TH'!$AY$11:$AY$25)</f>
        <v>0</v>
      </c>
      <c r="IG30" s="174">
        <f>SUMIF('Caldwell Cup 6-25-22 FS'!$B$11:$B$21,$C30,'Caldwell Cup 6-25-22 FS'!$AU$11:$AU$21)</f>
        <v>0</v>
      </c>
      <c r="IH30" s="174">
        <f>SUMIF('Caldwell Cup 6-25-22 FS'!$B$11:$B$21,$C30,'Caldwell Cup 6-25-22 FS'!$AV$11:$AV$21)</f>
        <v>0</v>
      </c>
      <c r="II30" s="174">
        <f>SUMIF('Caldwell Cup 6-25-22 FS'!$B$11:$B$21,$C30,'Caldwell Cup 6-25-22 FS'!$AW$11:$AW$21)</f>
        <v>0</v>
      </c>
      <c r="IJ30" s="174">
        <f>SUMIF('Caldwell Cup 6-25-22 FS'!$B$11:$B$21,$C30,'Caldwell Cup 6-25-22 FS'!$AX$11:$AX$21)</f>
        <v>0</v>
      </c>
      <c r="IK30" s="174">
        <f>SUMIF('Caldwell Cup 6-25-22 FS'!$B$11:$B$21,$C30,'Caldwell Cup 6-25-22 FS'!$AY$11:$AY$21)</f>
        <v>0</v>
      </c>
      <c r="IL30" s="174">
        <f>SUMIF('Caldwell Cup 6-25-22 Lasers'!$B$11:$B$23,$C30,'Caldwell Cup 6-25-22 Lasers'!$AU$11:$AU$23)</f>
        <v>2</v>
      </c>
      <c r="IM30" s="174">
        <f>SUMIF('Caldwell Cup 6-25-22 Lasers'!$B$11:$B$23,$C30,'Caldwell Cup 6-25-22 Lasers'!$AV$11:$AV$23)</f>
        <v>3</v>
      </c>
      <c r="IN30" s="174">
        <f>SUMIF('Caldwell Cup 6-25-22 Lasers'!$B$11:$B$23,$C30,'Caldwell Cup 6-25-22 Lasers'!$AW$11:$AW$23)</f>
        <v>3</v>
      </c>
      <c r="IO30" s="174">
        <f>SUMIF('Caldwell Cup 6-25-22 Lasers'!$B$11:$B$23,$C30,'Caldwell Cup 6-25-22 Lasers'!$AX$11:$AX$23)</f>
        <v>3</v>
      </c>
      <c r="IP30" s="174">
        <f>SUMIF('Caldwell Cup 6-25-22 Lasers'!$B$11:$B$23,$C30,'Caldwell Cup 6-25-22 Lasers'!$AY$11:$AY$23)</f>
        <v>0</v>
      </c>
      <c r="IQ30" s="174">
        <f>SUMIF('Labor Day Regatta 9-3-22 FS'!$B$11:$B$30,$C30,'Labor Day Regatta 9-3-22 FS'!$AU$11:$AU$30)</f>
        <v>0</v>
      </c>
      <c r="IR30" s="174">
        <f>SUMIF('Labor Day Regatta 9-3-22 FS'!$B$11:$B$30,$C30,'Labor Day Regatta 9-3-22 FS'!$AV$11:$AV$30)</f>
        <v>0</v>
      </c>
      <c r="IS30" s="174">
        <f>SUMIF('Labor Day Regatta 9-3-22 FS'!$B$11:$B$30,$C30,'Labor Day Regatta 9-3-22 FS'!$AW$11:$AW$30)</f>
        <v>0</v>
      </c>
      <c r="IT30" s="174">
        <f>SUMIF('Labor Day Regatta 9-3-22 FS'!$B$11:$B$30,$C30,'Labor Day Regatta 9-3-22 FS'!$AX$11:$AX$30)</f>
        <v>0</v>
      </c>
      <c r="IU30" s="174">
        <f>SUMIF('Labor Day Regatta 9-3-22 FS'!$B$11:$B$30,$C30,'Labor Day Regatta 9-3-22 FS'!$AY$11:$AY$30)</f>
        <v>0</v>
      </c>
      <c r="IV30" s="174">
        <f>SUMIF('2022-09-17 Leukemia Cup FS'!$B$11:$B$26,$C30,'2022-09-17 Leukemia Cup FS'!$AU$11:$AU$26)</f>
        <v>0</v>
      </c>
      <c r="IW30" s="174">
        <f>SUMIF('2022-09-17 Leukemia Cup FS'!$B$11:$B$26,$C30,'2022-09-17 Leukemia Cup FS'!$AV$11:$AV$26)</f>
        <v>0</v>
      </c>
      <c r="IX30" s="174">
        <f>SUMIF('2022-09-17 Leukemia Cup FS'!$B$11:$B$26,$C30,'2022-09-17 Leukemia Cup FS'!$AW$11:$AW$26)</f>
        <v>0</v>
      </c>
      <c r="IY30" s="174">
        <f>SUMIF('2022-09-17 Leukemia Cup FS'!$B$11:$B$26,$C30,'2022-09-17 Leukemia Cup FS'!$AX$11:$AX$26)</f>
        <v>0</v>
      </c>
      <c r="IZ30" s="174">
        <f>SUMIF('2022-09-17 Leukemia Cup FS'!$B$11:$B$26,$C30,'2022-09-17 Leukemia Cup FS'!$AY$11:$AY$26)</f>
        <v>0</v>
      </c>
      <c r="JA30" s="174">
        <f>SUMIF('2022-09-17 Leukemia Cup TH'!$B$11:$B$28,$C30,'2022-09-17 Leukemia Cup TH'!$AU$11:$AU$28)</f>
        <v>0</v>
      </c>
      <c r="JB30" s="174">
        <f>SUMIF('2022-09-17 Leukemia Cup TH'!$B$11:$B$28,$C30,'2022-09-17 Leukemia Cup TH'!$AV$11:$AV$28)</f>
        <v>0</v>
      </c>
      <c r="JC30" s="174">
        <f>SUMIF('2022-09-17 Leukemia Cup TH'!$B$11:$B$28,$C30,'2022-09-17 Leukemia Cup TH'!$AW$11:$AW$28)</f>
        <v>0</v>
      </c>
      <c r="JD30" s="174">
        <f>SUMIF('2022-09-17 Leukemia Cup TH'!$B$11:$B$28,$C30,'2022-09-17 Leukemia Cup TH'!$AX$11:$AX$28)</f>
        <v>0</v>
      </c>
      <c r="JE30" s="174">
        <f>SUMIF('2022-09-17 Leukemia Cup TH'!$B$11:$B$28,$C30,'2022-09-17 Leukemia Cup TH'!$AY$11:$AY$28)</f>
        <v>0</v>
      </c>
      <c r="JF30" s="174">
        <f>SUMIF('Smith-Berry LDR 9-24-22'!$B$11:$B$30,$C30,'Smith-Berry LDR 9-24-22'!$AU$11:$AU$30)</f>
        <v>0</v>
      </c>
      <c r="JG30" s="174">
        <f>SUMIF('Smith-Berry LDR 9-24-22'!$B$11:$B$30,$C30,'Smith-Berry LDR 9-24-22'!$AV$11:$AV$30)</f>
        <v>0</v>
      </c>
      <c r="JH30" s="174">
        <f>SUMIF('Smith-Berry LDR 9-24-22'!$B$11:$B$30,$C30,'Smith-Berry LDR 9-24-22'!$AW$11:$AW$30)</f>
        <v>0</v>
      </c>
      <c r="JI30" s="174">
        <f>SUMIF('Smith-Berry LDR 9-24-22'!$B$11:$B$30,$C30,'Smith-Berry LDR 9-24-22'!$AX$11:$AX$30)</f>
        <v>0</v>
      </c>
      <c r="JJ30" s="174">
        <f>SUMIF('Smith-Berry LDR 9-24-22'!$B$11:$B$30,$C30,'Smith-Berry LDR 9-24-22'!$AY$11:$AY$30)</f>
        <v>0</v>
      </c>
      <c r="JK30" s="174">
        <f>SUMIF('Great Scot 10-1-22 Cham'!$B$11:$B$38,$C30,'Great Scot 10-1-22 Cham'!$AU$11:$AU$38)</f>
        <v>0</v>
      </c>
      <c r="JL30" s="174">
        <f>SUMIF('Great Scot 10-1-22 Cham'!$B$11:$B$38,$C30,'Great Scot 10-1-22 Cham'!$AV$11:$AV$38)</f>
        <v>0</v>
      </c>
      <c r="JM30" s="174">
        <f>SUMIF('Great Scot 10-1-22 Cham'!$B$11:$B$38,$C30,'Great Scot 10-1-22 Cham'!$AW$11:$AW$38)</f>
        <v>0</v>
      </c>
      <c r="JN30" s="174">
        <f>SUMIF('Great Scot 10-1-22 Cham'!$B$11:$B$38,$C30,'Great Scot 10-1-22 Cham'!$AX$11:$AX$38)</f>
        <v>0</v>
      </c>
      <c r="JO30" s="174">
        <f>SUMIF('Great Scot 10-1-22 Cham'!$B$11:$B$38,$C30,'Great Scot 10-1-22 Cham'!$AY$11:$AY$38)</f>
        <v>0</v>
      </c>
      <c r="JP30" s="174">
        <f>SUMIF('Great Scot 10-1-22 Chal'!$B$11:$B$28,$C30,'Great Scot 10-1-22 Chal'!$AU$11:$AU$28)</f>
        <v>0</v>
      </c>
      <c r="JQ30" s="174">
        <f>SUMIF('Great Scot 10-1-22 Chal'!$B$11:$B$28,$C30,'Great Scot 10-1-22 Chal'!$AV$11:$AV$28)</f>
        <v>0</v>
      </c>
      <c r="JR30" s="174">
        <f>SUMIF('Great Scot 10-1-22 Chal'!$B$11:$B$28,$C30,'Great Scot 10-1-22 Chal'!$AW$11:$AW$28)</f>
        <v>0</v>
      </c>
      <c r="JS30" s="174">
        <f>SUMIF('Great Scot 10-1-22 Chal'!$B$11:$B$28,$C30,'Great Scot 10-1-22 Chal'!$AX$11:$AX$28)</f>
        <v>0</v>
      </c>
      <c r="JT30" s="174">
        <f>SUMIF('Great Scot 10-1-22 Chal'!$B$11:$B$28,$C30,'Great Scot 10-1-22 Chal'!$AY$11:$AY$28)</f>
        <v>0</v>
      </c>
      <c r="JU30" s="174">
        <f>SUMIF('Great Pumpkin Regatta 10-15-22'!$B$11:$B$54,$C30,'Great Pumpkin Regatta 10-15-22'!$AU$11:$AU$54)</f>
        <v>0</v>
      </c>
      <c r="JV30" s="174">
        <f>SUMIF('Great Pumpkin Regatta 10-15-22'!$B$11:$B$54,$C30,'Great Pumpkin Regatta 10-15-22'!$AV$11:$AV$54)</f>
        <v>0</v>
      </c>
      <c r="JW30" s="174">
        <f>SUMIF('Great Pumpkin Regatta 10-15-22'!$B$11:$B$54,$C30,'Great Pumpkin Regatta 10-15-22'!$AW$11:$AW$54)</f>
        <v>0</v>
      </c>
      <c r="JX30" s="174">
        <f>SUMIF('Great Pumpkin Regatta 10-15-22'!$B$11:$B$54,$C30,'Great Pumpkin Regatta 10-15-22'!$AX$11:$AX$54)</f>
        <v>0</v>
      </c>
      <c r="JY30" s="174">
        <f>SUMIF('Great Pumpkin Regatta 10-15-22'!$B$11:$B$54,$C30,'Great Pumpkin Regatta 10-15-22'!$AY$11:$AY$54)</f>
        <v>0</v>
      </c>
      <c r="JZ30" s="174">
        <f>SUMIF('One Day Regatta 10-29-22 FS'!$B$11:$B$19,$C30,'One Day Regatta 10-29-22 FS'!$AU$11:$AU$19)</f>
        <v>0</v>
      </c>
      <c r="KA30" s="174">
        <f>SUMIF('One Day Regatta 10-29-22 FS'!$B$11:$B$19,$C30,'One Day Regatta 10-29-22 FS'!$AV$11:$AV$19)</f>
        <v>0</v>
      </c>
      <c r="KB30" s="174">
        <f>SUMIF('One Day Regatta 10-29-22 FS'!$B$11:$B$19,$C30,'One Day Regatta 10-29-22 FS'!$AW$11:$AW$19)</f>
        <v>0</v>
      </c>
      <c r="KC30" s="174">
        <f>SUMIF('One Day Regatta 10-29-22 FS'!$B$11:$B$19,$C30,'One Day Regatta 10-29-22 FS'!$AX$11:$AX$19)</f>
        <v>0</v>
      </c>
      <c r="KD30" s="174">
        <f>SUMIF('One Day Regatta 10-29-22 FS'!$B$11:$B$19,$C30,'One Day Regatta 10-29-22 FS'!$AY$11:$AY$19)</f>
        <v>0</v>
      </c>
    </row>
    <row r="31" spans="1:290" ht="15" customHeight="1" x14ac:dyDescent="0.2">
      <c r="A31" s="400" t="s">
        <v>1369</v>
      </c>
      <c r="B31" s="134">
        <f t="shared" si="8"/>
        <v>26</v>
      </c>
      <c r="C31" s="170" t="s">
        <v>169</v>
      </c>
      <c r="D31" s="171">
        <f t="shared" si="9"/>
        <v>2</v>
      </c>
      <c r="E31" s="172">
        <f t="shared" si="10"/>
        <v>8</v>
      </c>
      <c r="F31" s="171">
        <f t="shared" si="11"/>
        <v>8</v>
      </c>
      <c r="G31" s="171">
        <v>0</v>
      </c>
      <c r="H31" s="171">
        <f t="shared" si="12"/>
        <v>8</v>
      </c>
      <c r="I31" s="173">
        <f t="shared" si="13"/>
        <v>0.04</v>
      </c>
      <c r="J31" s="173"/>
      <c r="K31" s="174">
        <f>SUMIF('Saturday Race 11-06-21'!$B$11:$B$21,$C31,'Saturday Race 11-06-21'!$AU$11:$AU$21)</f>
        <v>0</v>
      </c>
      <c r="L31" s="174">
        <f>SUMIF('Saturday Race 11-06-21'!$B$11:$B$21,$C31,'Saturday Race 11-06-21'!$AV$11:$AV$21)</f>
        <v>0</v>
      </c>
      <c r="M31" s="174">
        <f>SUMIF('Saturday Race 11-06-21'!$B$11:$B$21,$C31,'Saturday Race 11-06-21'!$AW$11:$AW$21)</f>
        <v>0</v>
      </c>
      <c r="N31" s="174">
        <f>SUMIF('Saturday Race 11-06-21'!$B$11:$B$21,$C31,'Saturday Race 11-06-21'!$AX$11:$AX$21)</f>
        <v>0</v>
      </c>
      <c r="O31" s="174">
        <f>SUMIF('Saturday Race 11-06-21'!$B$11:$B$21,$C31,'Saturday Race 11-06-21'!$AY$11:$AY$21)</f>
        <v>0</v>
      </c>
      <c r="P31" s="174">
        <f>SUMIF('Saturday Race 11-20-21'!$B$11:$B$20,$C31,'Saturday Race 11-20-21'!$AU$11:$AU$20)</f>
        <v>4</v>
      </c>
      <c r="Q31" s="174">
        <f>SUMIF('Saturday Race 11-20-21'!$B$11:$B$20,$C31,'Saturday Race 11-20-21'!$AV$11:$AV$20)</f>
        <v>4</v>
      </c>
      <c r="R31" s="174">
        <f>SUMIF('Saturday Race 11-20-21'!$B$11:$B$20,$C31,'Saturday Race 11-20-21'!$AW$11:$AW$20)</f>
        <v>0</v>
      </c>
      <c r="S31" s="174">
        <f>SUMIF('Saturday Race 11-20-21'!$B$11:$B$20,$C31,'Saturday Race 11-20-21'!$AX$11:$AX$20)</f>
        <v>0</v>
      </c>
      <c r="T31" s="174">
        <f>SUMIF('Saturday Race 11-20-21'!$B$11:$B$20,$C31,'Saturday Race 11-20-21'!$AY$11:$AY$20)</f>
        <v>0</v>
      </c>
      <c r="U31" s="174">
        <f>SUMIF('Saturday Race 1-08-22'!$B$11:$B$20,$C31,'Saturday Race 1-08-22'!$AU$11:$AU$20)</f>
        <v>0</v>
      </c>
      <c r="V31" s="174">
        <f>SUMIF('Saturday Race 1-08-22'!$B$11:$B$20,$C31,'Saturday Race 1-08-22'!$AV$11:$AV$20)</f>
        <v>0</v>
      </c>
      <c r="W31" s="174">
        <f>SUMIF('Saturday Race 1-08-22'!$B$11:$B$20,$C31,'Saturday Race 1-08-22'!$AW$11:$AW$20)</f>
        <v>0</v>
      </c>
      <c r="X31" s="174">
        <f>SUMIF('Saturday Race 1-08-22'!$B$11:$B$20,$C31,'Saturday Race 1-08-22'!$AX$11:$AX$20)</f>
        <v>0</v>
      </c>
      <c r="Y31" s="174">
        <f>SUMIF('Saturday Race 1-08-22'!$B$11:$B$20,$C31,'Saturday Race 1-08-22'!$AY$11:$AY$20)</f>
        <v>0</v>
      </c>
      <c r="Z31" s="174">
        <f>SUMIF('Saturday Race 1-22-22'!$B$11:$B$20,$C31,'Saturday Race 1-22-22'!$AU$11:$AU$20)</f>
        <v>0</v>
      </c>
      <c r="AA31" s="174">
        <f>SUMIF('Saturday Race 1-22-22'!$B$11:$B$20,$C31,'Saturday Race 1-22-22'!$AV$11:$AV$20)</f>
        <v>0</v>
      </c>
      <c r="AB31" s="174">
        <f>SUMIF('Saturday Race 1-22-22'!$B$11:$B$20,$C31,'Saturday Race 1-22-22'!$AW$11:$AW$20)</f>
        <v>0</v>
      </c>
      <c r="AC31" s="174">
        <f>SUMIF('Saturday Race 1-22-22'!$B$11:$B$20,$C31,'Saturday Race 1-22-22'!$AX$11:$AX$20)</f>
        <v>0</v>
      </c>
      <c r="AD31" s="174">
        <f>SUMIF('Saturday Race 1-22-22'!$B$11:$B$20,$C31,'Saturday Race 1-22-22'!$AY$11:$AY$20)</f>
        <v>0</v>
      </c>
      <c r="AE31" s="174">
        <f>SUMIF('Sunday Race 2-6-22'!$B$11:$B$20,$C31,'Sunday Race 2-6-22'!$AU$11:$AU$20)</f>
        <v>0</v>
      </c>
      <c r="AF31" s="174">
        <f>SUMIF('Sunday Race 2-6-22'!$B$11:$B$20,$C31,'Sunday Race 2-6-22'!$AV$11:$AV$20)</f>
        <v>0</v>
      </c>
      <c r="AG31" s="174">
        <f>SUMIF('Sunday Race 2-6-22'!$B$11:$B$20,$C31,'Sunday Race 2-6-22'!$AW$11:$AW$20)</f>
        <v>0</v>
      </c>
      <c r="AH31" s="174">
        <f>SUMIF('Sunday Race 2-6-22'!$B$11:$B$20,$C31,'Sunday Race 2-6-22'!$AX$11:$AX$20)</f>
        <v>0</v>
      </c>
      <c r="AI31" s="174">
        <f>SUMIF('Sunday Race 2-6-22'!$B$11:$B$20,$C31,'Sunday Race 2-6-22'!$AY$11:$AY$20)</f>
        <v>0</v>
      </c>
      <c r="AJ31" s="174">
        <f>SUMIF('Sunday Race 2-20-22'!$B$11:$B$26,$C31,'Sunday Race 2-20-22'!$AU$11:$AU$26)</f>
        <v>0</v>
      </c>
      <c r="AK31" s="174">
        <f>SUMIF('Sunday Race 2-20-22'!$B$11:$B$26,$C31,'Sunday Race 2-20-22'!$AV$11:$AV$26)</f>
        <v>0</v>
      </c>
      <c r="AL31" s="174">
        <f>SUMIF('Sunday Race 2-20-22'!$B$11:$B$26,$C31,'Sunday Race 2-20-22'!$AW$11:$AW$26)</f>
        <v>0</v>
      </c>
      <c r="AM31" s="174">
        <f>SUMIF('Sunday Race 2-20-22'!$B$11:$B$26,$C31,'Sunday Race 2-20-22'!$AX$11:$AX$26)</f>
        <v>0</v>
      </c>
      <c r="AN31" s="174">
        <f>SUMIF('Sunday Race 2-20-22'!$B$11:$B$26,$C31,'Sunday Race 2-20-22'!$AY$11:$AY$26)</f>
        <v>0</v>
      </c>
      <c r="AO31" s="174">
        <f>SUMIF('Sunday Race 2-27-22'!$B$11:$B$20,$C31,'Sunday Race 2-27-22'!$AU$11:$AU$20)</f>
        <v>0</v>
      </c>
      <c r="AP31" s="174">
        <f>SUMIF('Sunday Race 2-27-22'!$B$11:$B$20,$C31,'Sunday Race 2-27-22'!$AV$11:$AV$20)</f>
        <v>0</v>
      </c>
      <c r="AQ31" s="174">
        <f>SUMIF('Sunday Race 2-27-22'!$B$11:$B$20,$C31,'Sunday Race 2-27-22'!$AW$11:$AW$20)</f>
        <v>0</v>
      </c>
      <c r="AR31" s="174">
        <f>SUMIF('Sunday Race 2-27-22'!$B$11:$B$20,$C31,'Sunday Race 2-27-22'!$AX$11:$AX$20)</f>
        <v>0</v>
      </c>
      <c r="AS31" s="174">
        <f>SUMIF('Sunday Race 2-27-22'!$B$11:$B$20,$C31,'Sunday Race 2-27-22'!$AY$11:$AY$20)</f>
        <v>0</v>
      </c>
      <c r="AT31" s="174">
        <f>SUMIF('Sunday Race 3-13-22'!$B$11:$B$25,$C31,'Sunday Race 3-13-22'!$AU$11:$AU$25)</f>
        <v>0</v>
      </c>
      <c r="AU31" s="174">
        <f>SUMIF('Sunday Race 3-13-22'!$B$11:$B$25,$C31,'Sunday Race 3-13-22'!$AV$11:$AV$25)</f>
        <v>0</v>
      </c>
      <c r="AV31" s="174">
        <f>SUMIF('Sunday Race 3-13-22'!$B$11:$B$25,$C31,'Sunday Race 3-13-22'!$AW$11:$AW$25)</f>
        <v>0</v>
      </c>
      <c r="AW31" s="174">
        <f>SUMIF('Sunday Race 3-13-22'!$B$11:$B$25,$C31,'Sunday Race 3-13-22'!$AX$11:$AX$25)</f>
        <v>0</v>
      </c>
      <c r="AX31" s="174">
        <f>SUMIF('Sunday Race 3-13-22'!$B$11:$B$25,$C31,'Sunday Race 3-13-22'!$AY$11:$AY$25)</f>
        <v>0</v>
      </c>
      <c r="AY31" s="174">
        <f>SUMIF('Saturday Race 3-19-22'!$B$11:$B$15,$C31,'Saturday Race 3-19-22'!$AU$11:$AU$15)</f>
        <v>0</v>
      </c>
      <c r="AZ31" s="174">
        <f>SUMIF('Saturday Race 3-19-22'!$B$11:$B$15,$C31,'Saturday Race 3-19-22'!$AV$11:$AV$15)</f>
        <v>0</v>
      </c>
      <c r="BA31" s="174">
        <f>SUMIF('Saturday Race 3-19-22'!$B$11:$B$15,$C31,'Saturday Race 3-19-22'!$AW$11:$AW$15)</f>
        <v>0</v>
      </c>
      <c r="BB31" s="174">
        <f>SUMIF('Saturday Race 3-19-22'!$B$11:$B$15,$C31,'Saturday Race 3-19-22'!$AX$11:$AX$15)</f>
        <v>0</v>
      </c>
      <c r="BC31" s="174">
        <f>SUMIF('Saturday Race 3-19-22'!$B$11:$B$15,$C31,'Saturday Race 3-19-22'!$AY$11:$AY$15)</f>
        <v>0</v>
      </c>
      <c r="BD31" s="174">
        <f>SUMIF('Sunday Races 4-10-22'!$B$11:$B$26,$C31,'Sunday Races 4-10-22'!$AU$11:$AU$26)</f>
        <v>0</v>
      </c>
      <c r="BE31" s="174">
        <f>SUMIF('Sunday Races 4-10-22'!$B$11:$B$26,$C31,'Sunday Races 4-10-22'!$AV$11:$AV$26)</f>
        <v>0</v>
      </c>
      <c r="BF31" s="174">
        <f>SUMIF('Sunday Races 4-10-22'!$B$11:$B$26,$C31,'Sunday Races 4-10-22'!$AW$11:$AW$26)</f>
        <v>0</v>
      </c>
      <c r="BG31" s="174">
        <f>SUMIF('Sunday Races 4-10-22'!$B$11:$B$26,$C31,'Sunday Races 4-10-22'!$AX$11:$AX$26)</f>
        <v>0</v>
      </c>
      <c r="BH31" s="174">
        <f>SUMIF('Sunday Races 4-10-22'!$B$11:$B$26,$C31,'Sunday Races 4-10-22'!$AY$11:$AY$26)</f>
        <v>0</v>
      </c>
      <c r="BI31" s="174">
        <f>SUMIF('Sunday Races 5-1-22'!$B$11:$B$28,$C31,'Sunday Races 5-1-22'!$AU$11:$AU$28)</f>
        <v>0</v>
      </c>
      <c r="BJ31" s="174">
        <f>SUMIF('Sunday Races 5-1-22'!$B$11:$B$28,$C31,'Sunday Races 5-1-22'!$AV$11:$AV$28)</f>
        <v>0</v>
      </c>
      <c r="BK31" s="174">
        <f>SUMIF('Sunday Races 5-1-22'!$B$11:$B$28,$C31,'Sunday Races 5-1-22'!$AW$11:$AW$28)</f>
        <v>0</v>
      </c>
      <c r="BL31" s="174">
        <f>SUMIF('Sunday Races 5-1-22'!$B$11:$B$28,$C31,'Sunday Races 5-1-22'!$AX$11:$AX$28)</f>
        <v>0</v>
      </c>
      <c r="BM31" s="174">
        <f>SUMIF('Sunday Races 5-1-22'!$B$11:$B$28,$C31,'Sunday Races 5-1-22'!$AY$11:$AY$28)</f>
        <v>0</v>
      </c>
      <c r="BN31" s="174">
        <f>SUMIF('Sunday Races 6-5-22'!$B$11:$B$28,$C31,'Sunday Races 6-5-22'!$AU$11:$AU$28)</f>
        <v>0</v>
      </c>
      <c r="BO31" s="174">
        <f>SUMIF('Sunday Races 6-5-22'!$B$11:$B$28,$C31,'Sunday Races 6-5-22'!$AV$11:$AV$28)</f>
        <v>0</v>
      </c>
      <c r="BP31" s="174">
        <f>SUMIF('Sunday Races 6-5-22'!$B$11:$B$28,$C31,'Sunday Races 6-5-22'!$AW$11:$AW$28)</f>
        <v>0</v>
      </c>
      <c r="BQ31" s="174">
        <f>SUMIF('Sunday Races 6-5-22'!$B$11:$B$28,$C31,'Sunday Races 6-5-22'!$AX$11:$AX$28)</f>
        <v>0</v>
      </c>
      <c r="BR31" s="174">
        <f>SUMIF('Sunday Races 6-5-22'!$B$11:$B$28,$C31,'Sunday Races 6-5-22'!$AY$11:$AY$28)</f>
        <v>0</v>
      </c>
      <c r="BS31" s="174">
        <f>SUMIF('Sunday Races 6-12-22'!$B$11:$B$24,$C31,'Sunday Races 6-12-22'!$AU$11:$AU$24)</f>
        <v>0</v>
      </c>
      <c r="BT31" s="174">
        <f>SUMIF('Sunday Races 6-12-22'!$B$11:$B$24,$C31,'Sunday Races 6-12-22'!$AV$11:$AV$24)</f>
        <v>0</v>
      </c>
      <c r="BU31" s="174">
        <f>SUMIF('Sunday Races 6-12-22'!$B$11:$B$24,$C31,'Sunday Races 6-12-22'!$AW$11:$AW$24)</f>
        <v>0</v>
      </c>
      <c r="BV31" s="174">
        <f>SUMIF('Sunday Races 6-12-22'!$B$11:$B$24,$C31,'Sunday Races 6-12-22'!$AX$11:$AX$24)</f>
        <v>0</v>
      </c>
      <c r="BW31" s="174">
        <f>SUMIF('Sunday Races 6-12-22'!$B$11:$B$24,$C31,'Sunday Races 6-12-22'!$AY$11:$AY$24)</f>
        <v>0</v>
      </c>
      <c r="BX31" s="174">
        <f>SUMIF('Saturday Races 6-18-22'!$B$11:$B$24,$C31,'Saturday Races 6-18-22'!$AU$11:$AU$24)</f>
        <v>0</v>
      </c>
      <c r="BY31" s="174">
        <f>SUMIF('Saturday Races 6-18-22'!$B$11:$B$24,$C31,'Saturday Races 6-18-22'!$AV$11:$AV$24)</f>
        <v>0</v>
      </c>
      <c r="BZ31" s="174">
        <f>SUMIF('Saturday Races 6-18-22'!$B$11:$B$24,$C31,'Saturday Races 6-18-22'!$AW$11:$AW$24)</f>
        <v>0</v>
      </c>
      <c r="CA31" s="174">
        <f>SUMIF('Saturday Races 6-18-22'!$B$11:$B$24,$C31,'Saturday Races 6-18-22'!$AX$11:$AX$24)</f>
        <v>0</v>
      </c>
      <c r="CB31" s="174">
        <f>SUMIF('Saturday Races 6-18-22'!$B$11:$B$24,$C31,'Saturday Races 6-18-22'!$AY$11:$AY$24)</f>
        <v>0</v>
      </c>
      <c r="CC31" s="174">
        <f>SUMIF('Sunday Races 7-3-22'!$B$11:$B$26,$C31,'Sunday Races 7-3-22'!$AU$11:$AU$26)</f>
        <v>0</v>
      </c>
      <c r="CD31" s="174">
        <f>SUMIF('Sunday Races 7-3-22'!$B$11:$B$26,$C31,'Sunday Races 7-3-22'!$AV$11:$AV$26)</f>
        <v>0</v>
      </c>
      <c r="CE31" s="174">
        <f>SUMIF('Sunday Races 7-3-22'!$B$11:$B$26,$C31,'Sunday Races 7-3-22'!$AW$11:$AW$26)</f>
        <v>0</v>
      </c>
      <c r="CF31" s="174">
        <f>SUMIF('Sunday Races 7-3-22'!$B$11:$B$26,$C31,'Sunday Races 7-3-22'!$AX$11:$AX$26)</f>
        <v>0</v>
      </c>
      <c r="CG31" s="174">
        <f>SUMIF('Sunday Races 7-3-22'!$B$11:$B$26,$C31,'Sunday Races 7-3-22'!$AY$11:$AY$26)</f>
        <v>0</v>
      </c>
      <c r="CH31" s="174">
        <f>SUMIF('Sunday Races 7-31-22'!$B$11:$B$26,$C31,'Sunday Races 7-31-22'!$AU$11:$AU$26)</f>
        <v>0</v>
      </c>
      <c r="CI31" s="174">
        <f>SUMIF('Sunday Races 7-31-22'!$B$11:$B$26,$C31,'Sunday Races 7-31-22'!$AV$11:$AV$26)</f>
        <v>0</v>
      </c>
      <c r="CJ31" s="174">
        <f>SUMIF('Sunday Races 7-31-22'!$B$11:$B$26,$C31,'Sunday Races 7-31-22'!$AW$11:$AW$26)</f>
        <v>0</v>
      </c>
      <c r="CK31" s="174">
        <f>SUMIF('Sunday Races 7-31-22'!$B$11:$B$26,$C31,'Sunday Races 7-31-22'!$AX$11:$AX$26)</f>
        <v>0</v>
      </c>
      <c r="CL31" s="174">
        <f>SUMIF('Sunday Races 7-31-22'!$B$11:$B$26,$C31,'Sunday Races 7-31-22'!$AY$11:$AY$26)</f>
        <v>0</v>
      </c>
      <c r="CM31" s="174">
        <f>SUMIF('Sunday Races 8-14-22'!$B$11:$B$26,$C31,'Sunday Races 8-14-22'!$AU$11:$AU$26)</f>
        <v>0</v>
      </c>
      <c r="CN31" s="174">
        <f>SUMIF('Sunday Races 8-14-22'!$B$11:$B$26,$C31,'Sunday Races 8-14-22'!$AV$11:$AV$26)</f>
        <v>0</v>
      </c>
      <c r="CO31" s="174">
        <f>SUMIF('Sunday Races 8-14-22'!$B$11:$B$26,$C31,'Sunday Races 8-14-22'!$AW$11:$AW$26)</f>
        <v>0</v>
      </c>
      <c r="CP31" s="174">
        <f>SUMIF('Sunday Races 8-14-22'!$B$11:$B$26,$C31,'Sunday Races 8-14-22'!$AX$11:$AX$26)</f>
        <v>0</v>
      </c>
      <c r="CQ31" s="174">
        <f>SUMIF('Sunday Races 8-14-22'!$B$11:$B$26,$C31,'Sunday Races 8-14-22'!$AY$11:$AY$26)</f>
        <v>0</v>
      </c>
      <c r="CR31" s="174">
        <f>SUMIF('Saturday Races 8-20-22'!$B$11:$B$26,$C31,'Saturday Races 8-20-22'!$AU$11:$AU$26)</f>
        <v>0</v>
      </c>
      <c r="CS31" s="174">
        <f>SUMIF('Saturday Races 8-20-22'!$B$11:$B$26,$C31,'Saturday Races 8-20-22'!$AV$11:$AV$26)</f>
        <v>0</v>
      </c>
      <c r="CT31" s="174">
        <f>SUMIF('Saturday Races 8-20-22'!$B$11:$B$26,$C31,'Saturday Races 8-20-22'!$AW$11:$AW$26)</f>
        <v>0</v>
      </c>
      <c r="CU31" s="174">
        <f>SUMIF('Saturday Races 8-20-22'!$B$11:$B$26,$C31,'Saturday Races 8-20-22'!$AX$11:$AX$26)</f>
        <v>0</v>
      </c>
      <c r="CV31" s="174">
        <f>SUMIF('Saturday Races 8-20-22'!$B$11:$B$26,$C31,'Saturday Races 8-20-22'!$AY$11:$AY$26)</f>
        <v>0</v>
      </c>
      <c r="CW31" s="174">
        <f>SUMIF('Sunday Races 9-11-22'!$B$11:$B$20,$C31,'Sunday Races 9-11-22'!$AU$11:$AU$20)</f>
        <v>0</v>
      </c>
      <c r="CX31" s="174">
        <f>SUMIF('Sunday Races 9-11-22'!$B$11:$B$20,$C31,'Sunday Races 9-11-22'!$AV$11:$AV$20)</f>
        <v>0</v>
      </c>
      <c r="CY31" s="174">
        <f>SUMIF('Sunday Races 9-11-22'!$B$11:$B$20,$C31,'Sunday Races 9-11-22'!$AW$11:$AW$20)</f>
        <v>0</v>
      </c>
      <c r="CZ31" s="174">
        <f>SUMIF('Sunday Races 9-11-22'!$B$11:$B$20,$C31,'Sunday Races 9-11-22'!$AX$11:$AX$20)</f>
        <v>0</v>
      </c>
      <c r="DA31" s="174">
        <f>SUMIF('Sunday Races 9-11-22'!$B$11:$B$20,$C31,'Sunday Races 9-11-22'!$AY$11:$AY$20)</f>
        <v>0</v>
      </c>
      <c r="DB31" s="174">
        <f>SUMIF('Sunday Races 10-9-22'!$B$11:$B$21,$C31,'Sunday Races 10-9-22'!$AU$11:$AU$21)</f>
        <v>0</v>
      </c>
      <c r="DC31" s="174">
        <f>SUMIF('Sunday Races 10-9-22'!$B$11:$B$21,$C31,'Sunday Races 10-9-22'!$AV$11:$AV$21)</f>
        <v>0</v>
      </c>
      <c r="DD31" s="174">
        <f>SUMIF('Sunday Races 10-9-22'!$B$11:$B$21,$C31,'Sunday Races 10-9-22'!$AW$11:$AW$21)</f>
        <v>0</v>
      </c>
      <c r="DE31" s="174">
        <f>SUMIF('Sunday Races 10-9-22'!$B$11:$B$21,$C31,'Sunday Races 10-9-22'!$AX$11:$AX$21)</f>
        <v>0</v>
      </c>
      <c r="DF31" s="174">
        <f>SUMIF('Sunday Races 10-9-22'!$B$11:$B$21,$C31,'Sunday Races 10-9-22'!$AY$11:$AY$21)</f>
        <v>0</v>
      </c>
      <c r="DG31" s="174">
        <f>SUMIF('Sunday Races 10-23-22'!$B$11:$B$22,$C31,'Sunday Races 10-23-22'!$AU$11:$AU$22)</f>
        <v>0</v>
      </c>
      <c r="DH31" s="174">
        <f>SUMIF('Sunday Races 10-23-22'!$B$11:$B$22,$C31,'Sunday Races 10-23-22'!$AV$11:$AV$22)</f>
        <v>0</v>
      </c>
      <c r="DI31" s="174">
        <f>SUMIF('Sunday Races 10-23-22'!$B$11:$B$22,$C31,'Sunday Races 10-23-22'!$AW$11:$AW$22)</f>
        <v>0</v>
      </c>
      <c r="DJ31" s="174">
        <f>SUMIF('Sunday Races 10-23-22'!$B$11:$B$22,$C31,'Sunday Races 10-23-22'!$AX$11:$AX$22)</f>
        <v>0</v>
      </c>
      <c r="DK31" s="174">
        <f>SUMIF('Sunday Races 10-23-22'!$B$11:$B$22,$C31,'Sunday Races 10-23-22'!$AY$11:$AY$22)</f>
        <v>0</v>
      </c>
      <c r="DL31" s="175"/>
      <c r="DM31" s="176"/>
      <c r="DN31" s="177">
        <f t="shared" si="28"/>
        <v>4</v>
      </c>
      <c r="DO31" s="177">
        <f t="shared" si="28"/>
        <v>4</v>
      </c>
      <c r="DP31" s="177">
        <f t="shared" si="28"/>
        <v>0</v>
      </c>
      <c r="DQ31" s="177">
        <f t="shared" si="28"/>
        <v>0</v>
      </c>
      <c r="DR31" s="177">
        <f t="shared" si="28"/>
        <v>0</v>
      </c>
      <c r="DS31" s="177">
        <f t="shared" si="28"/>
        <v>0</v>
      </c>
      <c r="DT31" s="177">
        <f t="shared" si="28"/>
        <v>0</v>
      </c>
      <c r="DU31" s="177">
        <f t="shared" si="28"/>
        <v>0</v>
      </c>
      <c r="DV31" s="177">
        <f t="shared" si="28"/>
        <v>0</v>
      </c>
      <c r="DW31" s="177">
        <f t="shared" si="28"/>
        <v>0</v>
      </c>
      <c r="DX31" s="177">
        <f t="shared" si="29"/>
        <v>0</v>
      </c>
      <c r="DY31" s="177">
        <f t="shared" si="29"/>
        <v>0</v>
      </c>
      <c r="DZ31" s="177">
        <f t="shared" si="29"/>
        <v>0</v>
      </c>
      <c r="EA31" s="177">
        <f t="shared" si="29"/>
        <v>0</v>
      </c>
      <c r="EB31" s="177">
        <f t="shared" si="29"/>
        <v>0</v>
      </c>
      <c r="EC31" s="177">
        <f t="shared" si="29"/>
        <v>0</v>
      </c>
      <c r="ED31" s="177">
        <f t="shared" si="29"/>
        <v>0</v>
      </c>
      <c r="EE31" s="177">
        <f t="shared" si="29"/>
        <v>0</v>
      </c>
      <c r="EF31" s="177">
        <f t="shared" si="29"/>
        <v>0</v>
      </c>
      <c r="EG31" s="177">
        <f t="shared" si="29"/>
        <v>0</v>
      </c>
      <c r="EH31" s="177">
        <f t="shared" si="30"/>
        <v>0</v>
      </c>
      <c r="EI31" s="177">
        <f t="shared" si="30"/>
        <v>0</v>
      </c>
      <c r="EJ31" s="177">
        <f t="shared" si="30"/>
        <v>0</v>
      </c>
      <c r="EK31" s="177">
        <f t="shared" si="30"/>
        <v>0</v>
      </c>
      <c r="EL31" s="177">
        <f t="shared" si="30"/>
        <v>0</v>
      </c>
      <c r="EM31" s="177">
        <f t="shared" si="30"/>
        <v>0</v>
      </c>
      <c r="EN31" s="177">
        <f t="shared" si="30"/>
        <v>0</v>
      </c>
      <c r="EO31" s="177">
        <f t="shared" si="30"/>
        <v>0</v>
      </c>
      <c r="EP31" s="177">
        <f t="shared" si="30"/>
        <v>0</v>
      </c>
      <c r="EQ31" s="177">
        <f t="shared" si="30"/>
        <v>0</v>
      </c>
      <c r="ER31" s="177">
        <f t="shared" si="31"/>
        <v>0</v>
      </c>
      <c r="ES31" s="177">
        <f t="shared" si="31"/>
        <v>0</v>
      </c>
      <c r="ET31" s="177">
        <f t="shared" si="31"/>
        <v>0</v>
      </c>
      <c r="EU31" s="177">
        <f t="shared" si="31"/>
        <v>0</v>
      </c>
      <c r="EV31" s="177">
        <f t="shared" si="31"/>
        <v>0</v>
      </c>
      <c r="EW31" s="177">
        <f t="shared" si="31"/>
        <v>0</v>
      </c>
      <c r="EX31" s="177">
        <f t="shared" si="31"/>
        <v>0</v>
      </c>
      <c r="EY31" s="177">
        <f t="shared" si="31"/>
        <v>0</v>
      </c>
      <c r="EZ31" s="177">
        <f t="shared" si="31"/>
        <v>0</v>
      </c>
      <c r="FA31" s="177">
        <f t="shared" si="31"/>
        <v>0</v>
      </c>
      <c r="FB31" s="177">
        <f t="shared" si="32"/>
        <v>0</v>
      </c>
      <c r="FC31" s="177">
        <f t="shared" si="32"/>
        <v>0</v>
      </c>
      <c r="FD31" s="177">
        <f t="shared" si="32"/>
        <v>0</v>
      </c>
      <c r="FE31" s="177">
        <f t="shared" si="32"/>
        <v>0</v>
      </c>
      <c r="FF31" s="177">
        <f t="shared" si="32"/>
        <v>0</v>
      </c>
      <c r="FG31" s="177">
        <f t="shared" si="32"/>
        <v>0</v>
      </c>
      <c r="FH31" s="177">
        <f t="shared" si="32"/>
        <v>0</v>
      </c>
      <c r="FI31" s="177">
        <f t="shared" si="32"/>
        <v>0</v>
      </c>
      <c r="FJ31" s="177">
        <f t="shared" si="32"/>
        <v>0</v>
      </c>
      <c r="FK31" s="177">
        <f t="shared" si="32"/>
        <v>0</v>
      </c>
      <c r="FL31" s="177">
        <f t="shared" si="33"/>
        <v>0</v>
      </c>
      <c r="FM31" s="177">
        <f t="shared" si="33"/>
        <v>0</v>
      </c>
      <c r="FN31" s="177">
        <f t="shared" si="33"/>
        <v>0</v>
      </c>
      <c r="FO31" s="177">
        <f t="shared" si="33"/>
        <v>0</v>
      </c>
      <c r="FP31" s="177">
        <f t="shared" si="33"/>
        <v>0</v>
      </c>
      <c r="FQ31" s="177">
        <f t="shared" si="33"/>
        <v>0</v>
      </c>
      <c r="FR31" s="177">
        <f t="shared" si="33"/>
        <v>0</v>
      </c>
      <c r="FS31" s="177">
        <f t="shared" si="33"/>
        <v>0</v>
      </c>
      <c r="FT31" s="177">
        <f t="shared" si="33"/>
        <v>0</v>
      </c>
      <c r="FU31" s="177">
        <f t="shared" si="33"/>
        <v>0</v>
      </c>
      <c r="FV31" s="177">
        <f t="shared" si="33"/>
        <v>0</v>
      </c>
      <c r="FW31" s="177">
        <f t="shared" si="33"/>
        <v>0</v>
      </c>
      <c r="FX31" s="177">
        <f t="shared" si="33"/>
        <v>0</v>
      </c>
      <c r="FY31" s="177">
        <f t="shared" si="33"/>
        <v>0</v>
      </c>
      <c r="FZ31" s="177">
        <f t="shared" si="33"/>
        <v>0</v>
      </c>
      <c r="GA31" s="177"/>
      <c r="GB31" s="229">
        <f t="shared" si="20"/>
        <v>0</v>
      </c>
      <c r="GC31" s="229">
        <f t="shared" si="21"/>
        <v>0</v>
      </c>
      <c r="GD31" s="174">
        <f>SUMIF('One Day 12-04-21 Scots'!$B$11:$B$24,$C31,'One Day 12-04-21 Scots'!$AU$11:$AU$24)</f>
        <v>0</v>
      </c>
      <c r="GE31" s="174">
        <f>SUMIF('One Day 12-04-21 Scots'!$B$11:$B$24,$C31,'One Day 12-04-21 Scots'!$AV$11:$AV$24)</f>
        <v>0</v>
      </c>
      <c r="GF31" s="174">
        <f>SUMIF('One Day 12-04-21 Scots'!$B$11:$B$24,$C31,'One Day 12-04-21 Scots'!$AW$11:$AW$24)</f>
        <v>0</v>
      </c>
      <c r="GG31" s="174">
        <f>SUMIF('One Day 12-04-21 Scots'!$B$11:$B$24,$C31,'One Day 12-04-21 Scots'!$AX$11:$AX$24)</f>
        <v>0</v>
      </c>
      <c r="GH31" s="174">
        <f>SUMIF('One Day 12-04-21 Scots'!$B$11:$B$24,$C31,'One Day 12-04-21 Scots'!$AY$11:$AY$24)</f>
        <v>0</v>
      </c>
      <c r="GI31" s="174">
        <f>SUMIF('One Day 12-04-21 Thistles'!$B$11:$B$25,$C31,'One Day 12-04-21 Thistles'!$AU$11:$AU$25)</f>
        <v>0</v>
      </c>
      <c r="GJ31" s="174">
        <f>SUMIF('One Day 12-04-21 Thistles'!$B$11:$B$25,$C31,'One Day 12-04-21 Thistles'!$AV$11:$AV$25)</f>
        <v>0</v>
      </c>
      <c r="GK31" s="174">
        <f>SUMIF('One Day 12-04-21 Thistles'!$B$11:$B$25,$C31,'One Day 12-04-21 Thistles'!$AW$11:$AW$25)</f>
        <v>0</v>
      </c>
      <c r="GL31" s="174">
        <f>SUMIF('One Day 12-04-21 Thistles'!$B$11:$B$25,$C31,'One Day 12-04-21 Thistles'!$AX$11:$AX$25)</f>
        <v>0</v>
      </c>
      <c r="GM31" s="174">
        <f>SUMIF('One Day 12-04-21 Thistles'!$B$11:$B$25,$C31,'One Day 12-04-21 Thistles'!$AY$11:$AY$25)</f>
        <v>0</v>
      </c>
      <c r="GN31" s="174">
        <f>SUMIF('Chili One Day 2-12-22 Scots'!$B$11:$B$27,$C31,'Chili One Day 2-12-22 Scots'!$AU$11:$AU$27)</f>
        <v>0</v>
      </c>
      <c r="GO31" s="174">
        <f>SUMIF('Chili One Day 2-12-22 Scots'!$B$11:$B$27,$C31,'Chili One Day 2-12-22 Scots'!$AV$11:$AV$27)</f>
        <v>0</v>
      </c>
      <c r="GP31" s="174">
        <f>SUMIF('Chili One Day 2-12-22 Scots'!$B$11:$B$27,$C31,'Chili One Day 2-12-22 Scots'!$AW$11:$AW$27)</f>
        <v>0</v>
      </c>
      <c r="GQ31" s="174">
        <f>SUMIF('Chili One Day 2-12-22 Scots'!$B$11:$B$27,$C31,'Chili One Day 2-12-22 Scots'!$AX$11:$AX$27)</f>
        <v>0</v>
      </c>
      <c r="GR31" s="174">
        <f>SUMIF('Chili One Day 2-12-22 Scots'!$B$11:$B$27,$C31,'Chili One Day 2-12-22 Scots'!$AY$11:$AY$27)</f>
        <v>0</v>
      </c>
      <c r="GS31" s="174">
        <f>SUMIF('Chili One Day 2-12-22 Thistles'!$B$11:$B$27,$C31,'Chili One Day 2-12-22 Thistles'!$AU$11:$AU$27)</f>
        <v>0</v>
      </c>
      <c r="GT31" s="174">
        <f>SUMIF('Chili One Day 2-12-22 Thistles'!$B$11:$B$27,$C31,'Chili One Day 2-12-22 Thistles'!$AV$11:$AV$27)</f>
        <v>0</v>
      </c>
      <c r="GU31" s="174">
        <f>SUMIF('Chili One Day 2-12-22 Thistles'!$B$11:$B$27,$C31,'Chili One Day 2-12-22 Thistles'!$AW$11:$AW$27)</f>
        <v>0</v>
      </c>
      <c r="GV31" s="174">
        <f>SUMIF('Chili One Day 2-12-22 Thistles'!$B$11:$B$27,$C31,'Chili One Day 2-12-22 Thistles'!$AX$11:$AX$27)</f>
        <v>0</v>
      </c>
      <c r="GW31" s="174">
        <f>SUMIF('Chili One Day 2-12-22 Thistles'!$B$11:$B$27,$C31,'Chili One Day 2-12-22 Thistles'!$AY$11:$AY$27)</f>
        <v>0</v>
      </c>
      <c r="GX31" s="174">
        <f>SUMIF('Ironman One Day 3-5-22 FS'!$B$11:$B$26,$C31,'Ironman One Day 3-5-22 FS'!$AU$11:$AU$26)</f>
        <v>0</v>
      </c>
      <c r="GY31" s="174">
        <f>SUMIF('Ironman One Day 3-5-22 FS'!$B$11:$B$26,$C31,'Ironman One Day 3-5-22 FS'!$AV$11:$AV$26)</f>
        <v>0</v>
      </c>
      <c r="GZ31" s="174">
        <f>SUMIF('Ironman One Day 3-5-22 FS'!$B$11:$B$26,$C31,'Ironman One Day 3-5-22 FS'!$AW$11:$AW$26)</f>
        <v>0</v>
      </c>
      <c r="HA31" s="174">
        <f>SUMIF('Ironman One Day 3-5-22 FS'!$B$11:$B$26,$C31,'Ironman One Day 3-5-22 FS'!$AX$11:$AX$26)</f>
        <v>0</v>
      </c>
      <c r="HB31" s="174">
        <f>SUMIF('Ironman One Day 3-5-22 FS'!$B$11:$B$26,$C31,'Ironman One Day 3-5-22 FS'!$AY$11:$AY$26)</f>
        <v>0</v>
      </c>
      <c r="HC31" s="174">
        <f>SUMIF('Ironman One Day 3-5-22 420'!$B$11:$B$26,$C31,'Ironman One Day 3-5-22 420'!$AU$11:$AU$26)</f>
        <v>0</v>
      </c>
      <c r="HD31" s="174">
        <f>SUMIF('Ironman One Day 3-5-22 420'!$B$11:$B$26,$C31,'Ironman One Day 3-5-22 420'!$AV$11:$AV$26)</f>
        <v>0</v>
      </c>
      <c r="HE31" s="174">
        <f>SUMIF('Ironman One Day 3-5-22 420'!$B$11:$B$26,$C31,'Ironman One Day 3-5-22 420'!$AW$11:$AW$26)</f>
        <v>0</v>
      </c>
      <c r="HF31" s="174">
        <f>SUMIF('Ironman One Day 3-5-22 420'!$B$11:$B$26,$C31,'Ironman One Day 3-5-22 420'!$AX$11:$AX$26)</f>
        <v>0</v>
      </c>
      <c r="HG31" s="174">
        <f>SUMIF('Ironman One Day 3-5-22 420'!$B$11:$B$26,$C31,'Ironman One Day 3-5-22 420'!$AY$11:$AY$26)</f>
        <v>0</v>
      </c>
      <c r="HH31" s="174">
        <f>SUMIF('Easter One Day 4-16-22 FS'!$B$11:$B$25,$C31,'Easter One Day 4-16-22 FS'!$AU$11:$AU$25)</f>
        <v>0</v>
      </c>
      <c r="HI31" s="174">
        <f>SUMIF('Easter One Day 4-16-22 FS'!$B$11:$B$25,$C31,'Easter One Day 4-16-22 FS'!$AV$11:$AV$25)</f>
        <v>0</v>
      </c>
      <c r="HJ31" s="174">
        <f>SUMIF('Easter One Day 4-16-22 FS'!$B$11:$B$25,$C31,'Easter One Day 4-16-22 FS'!$AW$11:$AW$25)</f>
        <v>0</v>
      </c>
      <c r="HK31" s="174">
        <f>SUMIF('Easter One Day 4-16-22 FS'!$B$11:$B$25,$C31,'Easter One Day 4-16-22 FS'!$AX$11:$AX$25)</f>
        <v>0</v>
      </c>
      <c r="HL31" s="174">
        <f>SUMIF('Easter One Day 4-16-22 FS'!$B$11:$B$25,$C31,'Easter One Day 4-16-22 FS'!$AY$11:$AY$25)</f>
        <v>0</v>
      </c>
      <c r="HM31" s="174">
        <f>SUMIF('Easter One Day 4-16-22 TH'!$B$11:$B$25,$C31,'Easter One Day 4-16-22 TH'!$AU$11:$AU$25)</f>
        <v>0</v>
      </c>
      <c r="HN31" s="174">
        <f>SUMIF('Easter One Day 4-16-22 TH'!$B$11:$B$25,$C31,'Easter One Day 4-16-22 TH'!$AV$11:$AV$25)</f>
        <v>0</v>
      </c>
      <c r="HO31" s="174">
        <f>SUMIF('Easter One Day 4-16-22 TH'!$B$11:$B$25,$C31,'Easter One Day 4-16-22 TH'!$AW$11:$AW$25)</f>
        <v>0</v>
      </c>
      <c r="HP31" s="174">
        <f>SUMIF('Easter One Day 4-16-22 TH'!$B$11:$B$25,$C31,'Easter One Day 4-16-22 TH'!$AX$11:$AX$25)</f>
        <v>0</v>
      </c>
      <c r="HQ31" s="174">
        <f>SUMIF('Easter One Day 4-16-22 TH'!$B$11:$B$25,$C31,'Easter One Day 4-16-22 TH'!$AY$11:$AY$25)</f>
        <v>0</v>
      </c>
      <c r="HR31" s="174">
        <f>SUMIF('Long Distance Race 5-7-22'!$B$11:$B$25,$C31,'Long Distance Race 5-7-22'!$AU$11:$AU$25)</f>
        <v>0</v>
      </c>
      <c r="HS31" s="174">
        <f>SUMIF('Long Distance Race 5-7-22'!$B$11:$B$18,$C31,'Long Distance Race 5-7-22'!$AV$11:$AV$18)</f>
        <v>0</v>
      </c>
      <c r="HT31" s="174">
        <f>SUMIF('Long Distance Race 5-7-22'!$B$11:$B$18,$C31,'Long Distance Race 5-7-22'!$AW$11:$AW$18)</f>
        <v>0</v>
      </c>
      <c r="HU31" s="174">
        <f>SUMIF('Long Distance Race 5-7-22'!$B$11:$B$18,$C31,'Long Distance Race 5-7-22'!$AX$11:$AX$18)</f>
        <v>0</v>
      </c>
      <c r="HV31" s="174">
        <f>SUMIF('Long Distance Race 5-7-22'!$B$11:$B$18,$C31,'Long Distance Race 5-7-22'!$AY$11:$AY$18)</f>
        <v>0</v>
      </c>
      <c r="HW31" s="174">
        <f>SUMIF('Memorial Day Regatta 5-28-22 Op'!$B$11:$B$25,$C31,'Memorial Day Regatta 5-28-22 Op'!$AU$11:$AU$25)</f>
        <v>0</v>
      </c>
      <c r="HX31" s="174">
        <f>SUMIF('Memorial Day Regatta 5-28-22 Op'!$B$11:$B$18,$C31,'Memorial Day Regatta 5-28-22 Op'!$AV$11:$AV$18)</f>
        <v>0</v>
      </c>
      <c r="HY31" s="174">
        <f>SUMIF('Memorial Day Regatta 5-28-22 Op'!$B$11:$B$18,$C31,'Memorial Day Regatta 5-28-22 Op'!$AW$11:$AW$18)</f>
        <v>0</v>
      </c>
      <c r="HZ31" s="174">
        <f>SUMIF('Memorial Day Regatta 5-28-22 Op'!$B$11:$B$18,$C31,'Memorial Day Regatta 5-28-22 Op'!$AX$11:$AX$18)</f>
        <v>0</v>
      </c>
      <c r="IA31" s="174">
        <f>SUMIF('Memorial Day Regatta 5-28-22 Op'!$B$11:$B$18,$C31,'Memorial Day Regatta 5-28-22 Op'!$AY$11:$AY$18)</f>
        <v>0</v>
      </c>
      <c r="IB31" s="174">
        <f>SUMIF('Caldwell Cup 6-25-22 TH'!$B$11:$B$25,$C31,'Caldwell Cup 6-25-22 TH'!$AU$11:$AU$25)</f>
        <v>0</v>
      </c>
      <c r="IC31" s="174">
        <f>SUMIF('Caldwell Cup 6-25-22 TH'!$B$11:$B$25,$C31,'Caldwell Cup 6-25-22 TH'!$AV$11:$AV$25)</f>
        <v>0</v>
      </c>
      <c r="ID31" s="174">
        <f>SUMIF('Caldwell Cup 6-25-22 TH'!$B$11:$B$25,$C31,'Caldwell Cup 6-25-22 TH'!$AW$11:$AW$25)</f>
        <v>0</v>
      </c>
      <c r="IE31" s="174">
        <f>SUMIF('Caldwell Cup 6-25-22 TH'!$B$11:$B$25,$C31,'Caldwell Cup 6-25-22 TH'!$AX$11:$AX$25)</f>
        <v>0</v>
      </c>
      <c r="IF31" s="174">
        <f>SUMIF('Caldwell Cup 6-25-22 TH'!$B$11:$B$25,$C31,'Caldwell Cup 6-25-22 TH'!$AY$11:$AY$25)</f>
        <v>0</v>
      </c>
      <c r="IG31" s="174">
        <f>SUMIF('Caldwell Cup 6-25-22 FS'!$B$11:$B$21,$C31,'Caldwell Cup 6-25-22 FS'!$AU$11:$AU$21)</f>
        <v>0</v>
      </c>
      <c r="IH31" s="174">
        <f>SUMIF('Caldwell Cup 6-25-22 FS'!$B$11:$B$21,$C31,'Caldwell Cup 6-25-22 FS'!$AV$11:$AV$21)</f>
        <v>0</v>
      </c>
      <c r="II31" s="174">
        <f>SUMIF('Caldwell Cup 6-25-22 FS'!$B$11:$B$21,$C31,'Caldwell Cup 6-25-22 FS'!$AW$11:$AW$21)</f>
        <v>0</v>
      </c>
      <c r="IJ31" s="174">
        <f>SUMIF('Caldwell Cup 6-25-22 FS'!$B$11:$B$21,$C31,'Caldwell Cup 6-25-22 FS'!$AX$11:$AX$21)</f>
        <v>0</v>
      </c>
      <c r="IK31" s="174">
        <f>SUMIF('Caldwell Cup 6-25-22 FS'!$B$11:$B$21,$C31,'Caldwell Cup 6-25-22 FS'!$AY$11:$AY$21)</f>
        <v>0</v>
      </c>
      <c r="IL31" s="174">
        <f>SUMIF('Caldwell Cup 6-25-22 Lasers'!$B$11:$B$23,$C31,'Caldwell Cup 6-25-22 Lasers'!$AU$11:$AU$23)</f>
        <v>0</v>
      </c>
      <c r="IM31" s="174">
        <f>SUMIF('Caldwell Cup 6-25-22 Lasers'!$B$11:$B$23,$C31,'Caldwell Cup 6-25-22 Lasers'!$AV$11:$AV$23)</f>
        <v>0</v>
      </c>
      <c r="IN31" s="174">
        <f>SUMIF('Caldwell Cup 6-25-22 Lasers'!$B$11:$B$23,$C31,'Caldwell Cup 6-25-22 Lasers'!$AW$11:$AW$23)</f>
        <v>0</v>
      </c>
      <c r="IO31" s="174">
        <f>SUMIF('Caldwell Cup 6-25-22 Lasers'!$B$11:$B$23,$C31,'Caldwell Cup 6-25-22 Lasers'!$AX$11:$AX$23)</f>
        <v>0</v>
      </c>
      <c r="IP31" s="174">
        <f>SUMIF('Caldwell Cup 6-25-22 Lasers'!$B$11:$B$23,$C31,'Caldwell Cup 6-25-22 Lasers'!$AY$11:$AY$23)</f>
        <v>0</v>
      </c>
      <c r="IQ31" s="174">
        <f>SUMIF('Labor Day Regatta 9-3-22 FS'!$B$11:$B$30,$C31,'Labor Day Regatta 9-3-22 FS'!$AU$11:$AU$30)</f>
        <v>0</v>
      </c>
      <c r="IR31" s="174">
        <f>SUMIF('Labor Day Regatta 9-3-22 FS'!$B$11:$B$30,$C31,'Labor Day Regatta 9-3-22 FS'!$AV$11:$AV$30)</f>
        <v>0</v>
      </c>
      <c r="IS31" s="174">
        <f>SUMIF('Labor Day Regatta 9-3-22 FS'!$B$11:$B$30,$C31,'Labor Day Regatta 9-3-22 FS'!$AW$11:$AW$30)</f>
        <v>0</v>
      </c>
      <c r="IT31" s="174">
        <f>SUMIF('Labor Day Regatta 9-3-22 FS'!$B$11:$B$30,$C31,'Labor Day Regatta 9-3-22 FS'!$AX$11:$AX$30)</f>
        <v>0</v>
      </c>
      <c r="IU31" s="174">
        <f>SUMIF('Labor Day Regatta 9-3-22 FS'!$B$11:$B$30,$C31,'Labor Day Regatta 9-3-22 FS'!$AY$11:$AY$30)</f>
        <v>0</v>
      </c>
      <c r="IV31" s="174">
        <f>SUMIF('2022-09-17 Leukemia Cup FS'!$B$11:$B$26,$C31,'2022-09-17 Leukemia Cup FS'!$AU$11:$AU$26)</f>
        <v>0</v>
      </c>
      <c r="IW31" s="174">
        <f>SUMIF('2022-09-17 Leukemia Cup FS'!$B$11:$B$26,$C31,'2022-09-17 Leukemia Cup FS'!$AV$11:$AV$26)</f>
        <v>0</v>
      </c>
      <c r="IX31" s="174">
        <f>SUMIF('2022-09-17 Leukemia Cup FS'!$B$11:$B$26,$C31,'2022-09-17 Leukemia Cup FS'!$AW$11:$AW$26)</f>
        <v>0</v>
      </c>
      <c r="IY31" s="174">
        <f>SUMIF('2022-09-17 Leukemia Cup FS'!$B$11:$B$26,$C31,'2022-09-17 Leukemia Cup FS'!$AX$11:$AX$26)</f>
        <v>0</v>
      </c>
      <c r="IZ31" s="174">
        <f>SUMIF('2022-09-17 Leukemia Cup FS'!$B$11:$B$26,$C31,'2022-09-17 Leukemia Cup FS'!$AY$11:$AY$26)</f>
        <v>0</v>
      </c>
      <c r="JA31" s="174">
        <f>SUMIF('2022-09-17 Leukemia Cup TH'!$B$11:$B$28,$C31,'2022-09-17 Leukemia Cup TH'!$AU$11:$AU$28)</f>
        <v>0</v>
      </c>
      <c r="JB31" s="174">
        <f>SUMIF('2022-09-17 Leukemia Cup TH'!$B$11:$B$28,$C31,'2022-09-17 Leukemia Cup TH'!$AV$11:$AV$28)</f>
        <v>0</v>
      </c>
      <c r="JC31" s="174">
        <f>SUMIF('2022-09-17 Leukemia Cup TH'!$B$11:$B$28,$C31,'2022-09-17 Leukemia Cup TH'!$AW$11:$AW$28)</f>
        <v>0</v>
      </c>
      <c r="JD31" s="174">
        <f>SUMIF('2022-09-17 Leukemia Cup TH'!$B$11:$B$28,$C31,'2022-09-17 Leukemia Cup TH'!$AX$11:$AX$28)</f>
        <v>0</v>
      </c>
      <c r="JE31" s="174">
        <f>SUMIF('2022-09-17 Leukemia Cup TH'!$B$11:$B$28,$C31,'2022-09-17 Leukemia Cup TH'!$AY$11:$AY$28)</f>
        <v>0</v>
      </c>
      <c r="JF31" s="174">
        <f>SUMIF('Smith-Berry LDR 9-24-22'!$B$11:$B$30,$C31,'Smith-Berry LDR 9-24-22'!$AU$11:$AU$30)</f>
        <v>0</v>
      </c>
      <c r="JG31" s="174">
        <f>SUMIF('Smith-Berry LDR 9-24-22'!$B$11:$B$30,$C31,'Smith-Berry LDR 9-24-22'!$AV$11:$AV$30)</f>
        <v>0</v>
      </c>
      <c r="JH31" s="174">
        <f>SUMIF('Smith-Berry LDR 9-24-22'!$B$11:$B$30,$C31,'Smith-Berry LDR 9-24-22'!$AW$11:$AW$30)</f>
        <v>0</v>
      </c>
      <c r="JI31" s="174">
        <f>SUMIF('Smith-Berry LDR 9-24-22'!$B$11:$B$30,$C31,'Smith-Berry LDR 9-24-22'!$AX$11:$AX$30)</f>
        <v>0</v>
      </c>
      <c r="JJ31" s="174">
        <f>SUMIF('Smith-Berry LDR 9-24-22'!$B$11:$B$30,$C31,'Smith-Berry LDR 9-24-22'!$AY$11:$AY$30)</f>
        <v>0</v>
      </c>
      <c r="JK31" s="174">
        <f>SUMIF('Great Scot 10-1-22 Cham'!$B$11:$B$38,$C31,'Great Scot 10-1-22 Cham'!$AU$11:$AU$38)</f>
        <v>0</v>
      </c>
      <c r="JL31" s="174">
        <f>SUMIF('Great Scot 10-1-22 Cham'!$B$11:$B$38,$C31,'Great Scot 10-1-22 Cham'!$AV$11:$AV$38)</f>
        <v>0</v>
      </c>
      <c r="JM31" s="174">
        <f>SUMIF('Great Scot 10-1-22 Cham'!$B$11:$B$38,$C31,'Great Scot 10-1-22 Cham'!$AW$11:$AW$38)</f>
        <v>0</v>
      </c>
      <c r="JN31" s="174">
        <f>SUMIF('Great Scot 10-1-22 Cham'!$B$11:$B$38,$C31,'Great Scot 10-1-22 Cham'!$AX$11:$AX$38)</f>
        <v>0</v>
      </c>
      <c r="JO31" s="174">
        <f>SUMIF('Great Scot 10-1-22 Cham'!$B$11:$B$38,$C31,'Great Scot 10-1-22 Cham'!$AY$11:$AY$38)</f>
        <v>0</v>
      </c>
      <c r="JP31" s="174">
        <f>SUMIF('Great Scot 10-1-22 Chal'!$B$11:$B$28,$C31,'Great Scot 10-1-22 Chal'!$AU$11:$AU$28)</f>
        <v>0</v>
      </c>
      <c r="JQ31" s="174">
        <f>SUMIF('Great Scot 10-1-22 Chal'!$B$11:$B$28,$C31,'Great Scot 10-1-22 Chal'!$AV$11:$AV$28)</f>
        <v>0</v>
      </c>
      <c r="JR31" s="174">
        <f>SUMIF('Great Scot 10-1-22 Chal'!$B$11:$B$28,$C31,'Great Scot 10-1-22 Chal'!$AW$11:$AW$28)</f>
        <v>0</v>
      </c>
      <c r="JS31" s="174">
        <f>SUMIF('Great Scot 10-1-22 Chal'!$B$11:$B$28,$C31,'Great Scot 10-1-22 Chal'!$AX$11:$AX$28)</f>
        <v>0</v>
      </c>
      <c r="JT31" s="174">
        <f>SUMIF('Great Scot 10-1-22 Chal'!$B$11:$B$28,$C31,'Great Scot 10-1-22 Chal'!$AY$11:$AY$28)</f>
        <v>0</v>
      </c>
      <c r="JU31" s="174">
        <f>SUMIF('Great Pumpkin Regatta 10-15-22'!$B$11:$B$54,$C31,'Great Pumpkin Regatta 10-15-22'!$AU$11:$AU$54)</f>
        <v>0</v>
      </c>
      <c r="JV31" s="174">
        <f>SUMIF('Great Pumpkin Regatta 10-15-22'!$B$11:$B$54,$C31,'Great Pumpkin Regatta 10-15-22'!$AV$11:$AV$54)</f>
        <v>0</v>
      </c>
      <c r="JW31" s="174">
        <f>SUMIF('Great Pumpkin Regatta 10-15-22'!$B$11:$B$54,$C31,'Great Pumpkin Regatta 10-15-22'!$AW$11:$AW$54)</f>
        <v>0</v>
      </c>
      <c r="JX31" s="174">
        <f>SUMIF('Great Pumpkin Regatta 10-15-22'!$B$11:$B$54,$C31,'Great Pumpkin Regatta 10-15-22'!$AX$11:$AX$54)</f>
        <v>0</v>
      </c>
      <c r="JY31" s="174">
        <f>SUMIF('Great Pumpkin Regatta 10-15-22'!$B$11:$B$54,$C31,'Great Pumpkin Regatta 10-15-22'!$AY$11:$AY$54)</f>
        <v>0</v>
      </c>
      <c r="JZ31" s="174">
        <f>SUMIF('One Day Regatta 10-29-22 FS'!$B$11:$B$19,$C31,'One Day Regatta 10-29-22 FS'!$AU$11:$AU$19)</f>
        <v>0</v>
      </c>
      <c r="KA31" s="174">
        <f>SUMIF('One Day Regatta 10-29-22 FS'!$B$11:$B$19,$C31,'One Day Regatta 10-29-22 FS'!$AV$11:$AV$19)</f>
        <v>0</v>
      </c>
      <c r="KB31" s="174">
        <f>SUMIF('One Day Regatta 10-29-22 FS'!$B$11:$B$19,$C31,'One Day Regatta 10-29-22 FS'!$AW$11:$AW$19)</f>
        <v>0</v>
      </c>
      <c r="KC31" s="174">
        <f>SUMIF('One Day Regatta 10-29-22 FS'!$B$11:$B$19,$C31,'One Day Regatta 10-29-22 FS'!$AX$11:$AX$19)</f>
        <v>0</v>
      </c>
      <c r="KD31" s="174">
        <f>SUMIF('One Day Regatta 10-29-22 FS'!$B$11:$B$19,$C31,'One Day Regatta 10-29-22 FS'!$AY$11:$AY$19)</f>
        <v>0</v>
      </c>
    </row>
    <row r="32" spans="1:290" ht="15" customHeight="1" x14ac:dyDescent="0.2">
      <c r="A32" s="400" t="s">
        <v>1369</v>
      </c>
      <c r="B32" s="134">
        <f t="shared" si="8"/>
        <v>28</v>
      </c>
      <c r="C32" s="170" t="s">
        <v>345</v>
      </c>
      <c r="D32" s="171">
        <f t="shared" si="9"/>
        <v>3</v>
      </c>
      <c r="E32" s="172">
        <f t="shared" si="10"/>
        <v>7</v>
      </c>
      <c r="F32" s="171">
        <f t="shared" si="11"/>
        <v>7</v>
      </c>
      <c r="G32" s="171">
        <v>0</v>
      </c>
      <c r="H32" s="171">
        <f t="shared" si="12"/>
        <v>7</v>
      </c>
      <c r="I32" s="173">
        <f t="shared" si="13"/>
        <v>2.3333333333333334E-2</v>
      </c>
      <c r="J32" s="173"/>
      <c r="K32" s="174">
        <f>SUMIF('Saturday Race 11-06-21'!$B$11:$B$21,$C32,'Saturday Race 11-06-21'!$AU$11:$AU$21)</f>
        <v>0</v>
      </c>
      <c r="L32" s="174">
        <f>SUMIF('Saturday Race 11-06-21'!$B$11:$B$21,$C32,'Saturday Race 11-06-21'!$AV$11:$AV$21)</f>
        <v>0</v>
      </c>
      <c r="M32" s="174">
        <f>SUMIF('Saturday Race 11-06-21'!$B$11:$B$21,$C32,'Saturday Race 11-06-21'!$AW$11:$AW$21)</f>
        <v>0</v>
      </c>
      <c r="N32" s="174">
        <f>SUMIF('Saturday Race 11-06-21'!$B$11:$B$21,$C32,'Saturday Race 11-06-21'!$AX$11:$AX$21)</f>
        <v>0</v>
      </c>
      <c r="O32" s="174">
        <f>SUMIF('Saturday Race 11-06-21'!$B$11:$B$21,$C32,'Saturday Race 11-06-21'!$AY$11:$AY$21)</f>
        <v>0</v>
      </c>
      <c r="P32" s="174">
        <f>SUMIF('Saturday Race 11-20-21'!$B$11:$B$20,$C32,'Saturday Race 11-20-21'!$AU$11:$AU$20)</f>
        <v>3</v>
      </c>
      <c r="Q32" s="174">
        <f>SUMIF('Saturday Race 11-20-21'!$B$11:$B$20,$C32,'Saturday Race 11-20-21'!$AV$11:$AV$20)</f>
        <v>0</v>
      </c>
      <c r="R32" s="174">
        <f>SUMIF('Saturday Race 11-20-21'!$B$11:$B$20,$C32,'Saturday Race 11-20-21'!$AW$11:$AW$20)</f>
        <v>0</v>
      </c>
      <c r="S32" s="174">
        <f>SUMIF('Saturday Race 11-20-21'!$B$11:$B$20,$C32,'Saturday Race 11-20-21'!$AX$11:$AX$20)</f>
        <v>0</v>
      </c>
      <c r="T32" s="174">
        <f>SUMIF('Saturday Race 11-20-21'!$B$11:$B$20,$C32,'Saturday Race 11-20-21'!$AY$11:$AY$20)</f>
        <v>0</v>
      </c>
      <c r="U32" s="174">
        <f>SUMIF('Saturday Race 1-08-22'!$B$11:$B$20,$C32,'Saturday Race 1-08-22'!$AU$11:$AU$20)</f>
        <v>2</v>
      </c>
      <c r="V32" s="174">
        <f>SUMIF('Saturday Race 1-08-22'!$B$11:$B$20,$C32,'Saturday Race 1-08-22'!$AV$11:$AV$20)</f>
        <v>2</v>
      </c>
      <c r="W32" s="174">
        <f>SUMIF('Saturday Race 1-08-22'!$B$11:$B$20,$C32,'Saturday Race 1-08-22'!$AW$11:$AW$20)</f>
        <v>0</v>
      </c>
      <c r="X32" s="174">
        <f>SUMIF('Saturday Race 1-08-22'!$B$11:$B$20,$C32,'Saturday Race 1-08-22'!$AX$11:$AX$20)</f>
        <v>0</v>
      </c>
      <c r="Y32" s="174">
        <f>SUMIF('Saturday Race 1-08-22'!$B$11:$B$20,$C32,'Saturday Race 1-08-22'!$AY$11:$AY$20)</f>
        <v>0</v>
      </c>
      <c r="Z32" s="174">
        <f>SUMIF('Saturday Race 1-22-22'!$B$11:$B$20,$C32,'Saturday Race 1-22-22'!$AU$11:$AU$20)</f>
        <v>0</v>
      </c>
      <c r="AA32" s="174">
        <f>SUMIF('Saturday Race 1-22-22'!$B$11:$B$20,$C32,'Saturday Race 1-22-22'!$AV$11:$AV$20)</f>
        <v>0</v>
      </c>
      <c r="AB32" s="174">
        <f>SUMIF('Saturday Race 1-22-22'!$B$11:$B$20,$C32,'Saturday Race 1-22-22'!$AW$11:$AW$20)</f>
        <v>0</v>
      </c>
      <c r="AC32" s="174">
        <f>SUMIF('Saturday Race 1-22-22'!$B$11:$B$20,$C32,'Saturday Race 1-22-22'!$AX$11:$AX$20)</f>
        <v>0</v>
      </c>
      <c r="AD32" s="174">
        <f>SUMIF('Saturday Race 1-22-22'!$B$11:$B$20,$C32,'Saturday Race 1-22-22'!$AY$11:$AY$20)</f>
        <v>0</v>
      </c>
      <c r="AE32" s="174">
        <f>SUMIF('Sunday Race 2-6-22'!$B$11:$B$20,$C32,'Sunday Race 2-6-22'!$AU$11:$AU$20)</f>
        <v>0</v>
      </c>
      <c r="AF32" s="174">
        <f>SUMIF('Sunday Race 2-6-22'!$B$11:$B$20,$C32,'Sunday Race 2-6-22'!$AV$11:$AV$20)</f>
        <v>0</v>
      </c>
      <c r="AG32" s="174">
        <f>SUMIF('Sunday Race 2-6-22'!$B$11:$B$20,$C32,'Sunday Race 2-6-22'!$AW$11:$AW$20)</f>
        <v>0</v>
      </c>
      <c r="AH32" s="174">
        <f>SUMIF('Sunday Race 2-6-22'!$B$11:$B$20,$C32,'Sunday Race 2-6-22'!$AX$11:$AX$20)</f>
        <v>0</v>
      </c>
      <c r="AI32" s="174">
        <f>SUMIF('Sunday Race 2-6-22'!$B$11:$B$20,$C32,'Sunday Race 2-6-22'!$AY$11:$AY$20)</f>
        <v>0</v>
      </c>
      <c r="AJ32" s="174">
        <f>SUMIF('Sunday Race 2-20-22'!$B$11:$B$26,$C32,'Sunday Race 2-20-22'!$AU$11:$AU$26)</f>
        <v>0</v>
      </c>
      <c r="AK32" s="174">
        <f>SUMIF('Sunday Race 2-20-22'!$B$11:$B$26,$C32,'Sunday Race 2-20-22'!$AV$11:$AV$26)</f>
        <v>0</v>
      </c>
      <c r="AL32" s="174">
        <f>SUMIF('Sunday Race 2-20-22'!$B$11:$B$26,$C32,'Sunday Race 2-20-22'!$AW$11:$AW$26)</f>
        <v>0</v>
      </c>
      <c r="AM32" s="174">
        <f>SUMIF('Sunday Race 2-20-22'!$B$11:$B$26,$C32,'Sunday Race 2-20-22'!$AX$11:$AX$26)</f>
        <v>0</v>
      </c>
      <c r="AN32" s="174">
        <f>SUMIF('Sunday Race 2-20-22'!$B$11:$B$26,$C32,'Sunday Race 2-20-22'!$AY$11:$AY$26)</f>
        <v>0</v>
      </c>
      <c r="AO32" s="174">
        <f>SUMIF('Sunday Race 2-27-22'!$B$11:$B$20,$C32,'Sunday Race 2-27-22'!$AU$11:$AU$20)</f>
        <v>0</v>
      </c>
      <c r="AP32" s="174">
        <f>SUMIF('Sunday Race 2-27-22'!$B$11:$B$20,$C32,'Sunday Race 2-27-22'!$AV$11:$AV$20)</f>
        <v>0</v>
      </c>
      <c r="AQ32" s="174">
        <f>SUMIF('Sunday Race 2-27-22'!$B$11:$B$20,$C32,'Sunday Race 2-27-22'!$AW$11:$AW$20)</f>
        <v>0</v>
      </c>
      <c r="AR32" s="174">
        <f>SUMIF('Sunday Race 2-27-22'!$B$11:$B$20,$C32,'Sunday Race 2-27-22'!$AX$11:$AX$20)</f>
        <v>0</v>
      </c>
      <c r="AS32" s="174">
        <f>SUMIF('Sunday Race 2-27-22'!$B$11:$B$20,$C32,'Sunday Race 2-27-22'!$AY$11:$AY$20)</f>
        <v>0</v>
      </c>
      <c r="AT32" s="174">
        <f>SUMIF('Sunday Race 3-13-22'!$B$11:$B$25,$C32,'Sunday Race 3-13-22'!$AU$11:$AU$25)</f>
        <v>0</v>
      </c>
      <c r="AU32" s="174">
        <f>SUMIF('Sunday Race 3-13-22'!$B$11:$B$25,$C32,'Sunday Race 3-13-22'!$AV$11:$AV$25)</f>
        <v>0</v>
      </c>
      <c r="AV32" s="174">
        <f>SUMIF('Sunday Race 3-13-22'!$B$11:$B$25,$C32,'Sunday Race 3-13-22'!$AW$11:$AW$25)</f>
        <v>0</v>
      </c>
      <c r="AW32" s="174">
        <f>SUMIF('Sunday Race 3-13-22'!$B$11:$B$25,$C32,'Sunday Race 3-13-22'!$AX$11:$AX$25)</f>
        <v>0</v>
      </c>
      <c r="AX32" s="174">
        <f>SUMIF('Sunday Race 3-13-22'!$B$11:$B$25,$C32,'Sunday Race 3-13-22'!$AY$11:$AY$25)</f>
        <v>0</v>
      </c>
      <c r="AY32" s="174">
        <f>SUMIF('Saturday Race 3-19-22'!$B$11:$B$15,$C32,'Saturday Race 3-19-22'!$AU$11:$AU$15)</f>
        <v>0</v>
      </c>
      <c r="AZ32" s="174">
        <f>SUMIF('Saturday Race 3-19-22'!$B$11:$B$15,$C32,'Saturday Race 3-19-22'!$AV$11:$AV$15)</f>
        <v>0</v>
      </c>
      <c r="BA32" s="174">
        <f>SUMIF('Saturday Race 3-19-22'!$B$11:$B$15,$C32,'Saturday Race 3-19-22'!$AW$11:$AW$15)</f>
        <v>0</v>
      </c>
      <c r="BB32" s="174">
        <f>SUMIF('Saturday Race 3-19-22'!$B$11:$B$15,$C32,'Saturday Race 3-19-22'!$AX$11:$AX$15)</f>
        <v>0</v>
      </c>
      <c r="BC32" s="174">
        <f>SUMIF('Saturday Race 3-19-22'!$B$11:$B$15,$C32,'Saturday Race 3-19-22'!$AY$11:$AY$15)</f>
        <v>0</v>
      </c>
      <c r="BD32" s="174">
        <f>SUMIF('Sunday Races 4-10-22'!$B$11:$B$26,$C32,'Sunday Races 4-10-22'!$AU$11:$AU$26)</f>
        <v>0</v>
      </c>
      <c r="BE32" s="174">
        <f>SUMIF('Sunday Races 4-10-22'!$B$11:$B$26,$C32,'Sunday Races 4-10-22'!$AV$11:$AV$26)</f>
        <v>0</v>
      </c>
      <c r="BF32" s="174">
        <f>SUMIF('Sunday Races 4-10-22'!$B$11:$B$26,$C32,'Sunday Races 4-10-22'!$AW$11:$AW$26)</f>
        <v>0</v>
      </c>
      <c r="BG32" s="174">
        <f>SUMIF('Sunday Races 4-10-22'!$B$11:$B$26,$C32,'Sunday Races 4-10-22'!$AX$11:$AX$26)</f>
        <v>0</v>
      </c>
      <c r="BH32" s="174">
        <f>SUMIF('Sunday Races 4-10-22'!$B$11:$B$26,$C32,'Sunday Races 4-10-22'!$AY$11:$AY$26)</f>
        <v>0</v>
      </c>
      <c r="BI32" s="174">
        <f>SUMIF('Sunday Races 5-1-22'!$B$11:$B$28,$C32,'Sunday Races 5-1-22'!$AU$11:$AU$28)</f>
        <v>0</v>
      </c>
      <c r="BJ32" s="174">
        <f>SUMIF('Sunday Races 5-1-22'!$B$11:$B$28,$C32,'Sunday Races 5-1-22'!$AV$11:$AV$28)</f>
        <v>0</v>
      </c>
      <c r="BK32" s="174">
        <f>SUMIF('Sunday Races 5-1-22'!$B$11:$B$28,$C32,'Sunday Races 5-1-22'!$AW$11:$AW$28)</f>
        <v>0</v>
      </c>
      <c r="BL32" s="174">
        <f>SUMIF('Sunday Races 5-1-22'!$B$11:$B$28,$C32,'Sunday Races 5-1-22'!$AX$11:$AX$28)</f>
        <v>0</v>
      </c>
      <c r="BM32" s="174">
        <f>SUMIF('Sunday Races 5-1-22'!$B$11:$B$28,$C32,'Sunday Races 5-1-22'!$AY$11:$AY$28)</f>
        <v>0</v>
      </c>
      <c r="BN32" s="174">
        <f>SUMIF('Sunday Races 6-5-22'!$B$11:$B$28,$C32,'Sunday Races 6-5-22'!$AU$11:$AU$28)</f>
        <v>0</v>
      </c>
      <c r="BO32" s="174">
        <f>SUMIF('Sunday Races 6-5-22'!$B$11:$B$28,$C32,'Sunday Races 6-5-22'!$AV$11:$AV$28)</f>
        <v>0</v>
      </c>
      <c r="BP32" s="174">
        <f>SUMIF('Sunday Races 6-5-22'!$B$11:$B$28,$C32,'Sunday Races 6-5-22'!$AW$11:$AW$28)</f>
        <v>0</v>
      </c>
      <c r="BQ32" s="174">
        <f>SUMIF('Sunday Races 6-5-22'!$B$11:$B$28,$C32,'Sunday Races 6-5-22'!$AX$11:$AX$28)</f>
        <v>0</v>
      </c>
      <c r="BR32" s="174">
        <f>SUMIF('Sunday Races 6-5-22'!$B$11:$B$28,$C32,'Sunday Races 6-5-22'!$AY$11:$AY$28)</f>
        <v>0</v>
      </c>
      <c r="BS32" s="174">
        <f>SUMIF('Sunday Races 6-12-22'!$B$11:$B$24,$C32,'Sunday Races 6-12-22'!$AU$11:$AU$24)</f>
        <v>0</v>
      </c>
      <c r="BT32" s="174">
        <f>SUMIF('Sunday Races 6-12-22'!$B$11:$B$24,$C32,'Sunday Races 6-12-22'!$AV$11:$AV$24)</f>
        <v>0</v>
      </c>
      <c r="BU32" s="174">
        <f>SUMIF('Sunday Races 6-12-22'!$B$11:$B$24,$C32,'Sunday Races 6-12-22'!$AW$11:$AW$24)</f>
        <v>0</v>
      </c>
      <c r="BV32" s="174">
        <f>SUMIF('Sunday Races 6-12-22'!$B$11:$B$24,$C32,'Sunday Races 6-12-22'!$AX$11:$AX$24)</f>
        <v>0</v>
      </c>
      <c r="BW32" s="174">
        <f>SUMIF('Sunday Races 6-12-22'!$B$11:$B$24,$C32,'Sunday Races 6-12-22'!$AY$11:$AY$24)</f>
        <v>0</v>
      </c>
      <c r="BX32" s="174">
        <f>SUMIF('Saturday Races 6-18-22'!$B$11:$B$24,$C32,'Saturday Races 6-18-22'!$AU$11:$AU$24)</f>
        <v>0</v>
      </c>
      <c r="BY32" s="174">
        <f>SUMIF('Saturday Races 6-18-22'!$B$11:$B$24,$C32,'Saturday Races 6-18-22'!$AV$11:$AV$24)</f>
        <v>0</v>
      </c>
      <c r="BZ32" s="174">
        <f>SUMIF('Saturday Races 6-18-22'!$B$11:$B$24,$C32,'Saturday Races 6-18-22'!$AW$11:$AW$24)</f>
        <v>0</v>
      </c>
      <c r="CA32" s="174">
        <f>SUMIF('Saturday Races 6-18-22'!$B$11:$B$24,$C32,'Saturday Races 6-18-22'!$AX$11:$AX$24)</f>
        <v>0</v>
      </c>
      <c r="CB32" s="174">
        <f>SUMIF('Saturday Races 6-18-22'!$B$11:$B$24,$C32,'Saturday Races 6-18-22'!$AY$11:$AY$24)</f>
        <v>0</v>
      </c>
      <c r="CC32" s="174">
        <f>SUMIF('Sunday Races 7-3-22'!$B$11:$B$26,$C32,'Sunday Races 7-3-22'!$AU$11:$AU$26)</f>
        <v>0</v>
      </c>
      <c r="CD32" s="174">
        <f>SUMIF('Sunday Races 7-3-22'!$B$11:$B$26,$C32,'Sunday Races 7-3-22'!$AV$11:$AV$26)</f>
        <v>0</v>
      </c>
      <c r="CE32" s="174">
        <f>SUMIF('Sunday Races 7-3-22'!$B$11:$B$26,$C32,'Sunday Races 7-3-22'!$AW$11:$AW$26)</f>
        <v>0</v>
      </c>
      <c r="CF32" s="174">
        <f>SUMIF('Sunday Races 7-3-22'!$B$11:$B$26,$C32,'Sunday Races 7-3-22'!$AX$11:$AX$26)</f>
        <v>0</v>
      </c>
      <c r="CG32" s="174">
        <f>SUMIF('Sunday Races 7-3-22'!$B$11:$B$26,$C32,'Sunday Races 7-3-22'!$AY$11:$AY$26)</f>
        <v>0</v>
      </c>
      <c r="CH32" s="174">
        <f>SUMIF('Sunday Races 7-31-22'!$B$11:$B$26,$C32,'Sunday Races 7-31-22'!$AU$11:$AU$26)</f>
        <v>0</v>
      </c>
      <c r="CI32" s="174">
        <f>SUMIF('Sunday Races 7-31-22'!$B$11:$B$26,$C32,'Sunday Races 7-31-22'!$AV$11:$AV$26)</f>
        <v>0</v>
      </c>
      <c r="CJ32" s="174">
        <f>SUMIF('Sunday Races 7-31-22'!$B$11:$B$26,$C32,'Sunday Races 7-31-22'!$AW$11:$AW$26)</f>
        <v>0</v>
      </c>
      <c r="CK32" s="174">
        <f>SUMIF('Sunday Races 7-31-22'!$B$11:$B$26,$C32,'Sunday Races 7-31-22'!$AX$11:$AX$26)</f>
        <v>0</v>
      </c>
      <c r="CL32" s="174">
        <f>SUMIF('Sunday Races 7-31-22'!$B$11:$B$26,$C32,'Sunday Races 7-31-22'!$AY$11:$AY$26)</f>
        <v>0</v>
      </c>
      <c r="CM32" s="174">
        <f>SUMIF('Sunday Races 8-14-22'!$B$11:$B$26,$C32,'Sunday Races 8-14-22'!$AU$11:$AU$26)</f>
        <v>0</v>
      </c>
      <c r="CN32" s="174">
        <f>SUMIF('Sunday Races 8-14-22'!$B$11:$B$26,$C32,'Sunday Races 8-14-22'!$AV$11:$AV$26)</f>
        <v>0</v>
      </c>
      <c r="CO32" s="174">
        <f>SUMIF('Sunday Races 8-14-22'!$B$11:$B$26,$C32,'Sunday Races 8-14-22'!$AW$11:$AW$26)</f>
        <v>0</v>
      </c>
      <c r="CP32" s="174">
        <f>SUMIF('Sunday Races 8-14-22'!$B$11:$B$26,$C32,'Sunday Races 8-14-22'!$AX$11:$AX$26)</f>
        <v>0</v>
      </c>
      <c r="CQ32" s="174">
        <f>SUMIF('Sunday Races 8-14-22'!$B$11:$B$26,$C32,'Sunday Races 8-14-22'!$AY$11:$AY$26)</f>
        <v>0</v>
      </c>
      <c r="CR32" s="174">
        <f>SUMIF('Saturday Races 8-20-22'!$B$11:$B$26,$C32,'Saturday Races 8-20-22'!$AU$11:$AU$26)</f>
        <v>0</v>
      </c>
      <c r="CS32" s="174">
        <f>SUMIF('Saturday Races 8-20-22'!$B$11:$B$26,$C32,'Saturday Races 8-20-22'!$AV$11:$AV$26)</f>
        <v>0</v>
      </c>
      <c r="CT32" s="174">
        <f>SUMIF('Saturday Races 8-20-22'!$B$11:$B$26,$C32,'Saturday Races 8-20-22'!$AW$11:$AW$26)</f>
        <v>0</v>
      </c>
      <c r="CU32" s="174">
        <f>SUMIF('Saturday Races 8-20-22'!$B$11:$B$26,$C32,'Saturday Races 8-20-22'!$AX$11:$AX$26)</f>
        <v>0</v>
      </c>
      <c r="CV32" s="174">
        <f>SUMIF('Saturday Races 8-20-22'!$B$11:$B$26,$C32,'Saturday Races 8-20-22'!$AY$11:$AY$26)</f>
        <v>0</v>
      </c>
      <c r="CW32" s="174">
        <f>SUMIF('Sunday Races 9-11-22'!$B$11:$B$20,$C32,'Sunday Races 9-11-22'!$AU$11:$AU$20)</f>
        <v>0</v>
      </c>
      <c r="CX32" s="174">
        <f>SUMIF('Sunday Races 9-11-22'!$B$11:$B$20,$C32,'Sunday Races 9-11-22'!$AV$11:$AV$20)</f>
        <v>0</v>
      </c>
      <c r="CY32" s="174">
        <f>SUMIF('Sunday Races 9-11-22'!$B$11:$B$20,$C32,'Sunday Races 9-11-22'!$AW$11:$AW$20)</f>
        <v>0</v>
      </c>
      <c r="CZ32" s="174">
        <f>SUMIF('Sunday Races 9-11-22'!$B$11:$B$20,$C32,'Sunday Races 9-11-22'!$AX$11:$AX$20)</f>
        <v>0</v>
      </c>
      <c r="DA32" s="174">
        <f>SUMIF('Sunday Races 9-11-22'!$B$11:$B$20,$C32,'Sunday Races 9-11-22'!$AY$11:$AY$20)</f>
        <v>0</v>
      </c>
      <c r="DB32" s="174">
        <f>SUMIF('Sunday Races 10-9-22'!$B$11:$B$21,$C32,'Sunday Races 10-9-22'!$AU$11:$AU$21)</f>
        <v>0</v>
      </c>
      <c r="DC32" s="174">
        <f>SUMIF('Sunday Races 10-9-22'!$B$11:$B$21,$C32,'Sunday Races 10-9-22'!$AV$11:$AV$21)</f>
        <v>0</v>
      </c>
      <c r="DD32" s="174">
        <f>SUMIF('Sunday Races 10-9-22'!$B$11:$B$21,$C32,'Sunday Races 10-9-22'!$AW$11:$AW$21)</f>
        <v>0</v>
      </c>
      <c r="DE32" s="174">
        <f>SUMIF('Sunday Races 10-9-22'!$B$11:$B$21,$C32,'Sunday Races 10-9-22'!$AX$11:$AX$21)</f>
        <v>0</v>
      </c>
      <c r="DF32" s="174">
        <f>SUMIF('Sunday Races 10-9-22'!$B$11:$B$21,$C32,'Sunday Races 10-9-22'!$AY$11:$AY$21)</f>
        <v>0</v>
      </c>
      <c r="DG32" s="174">
        <f>SUMIF('Sunday Races 10-23-22'!$B$11:$B$22,$C32,'Sunday Races 10-23-22'!$AU$11:$AU$22)</f>
        <v>0</v>
      </c>
      <c r="DH32" s="174">
        <f>SUMIF('Sunday Races 10-23-22'!$B$11:$B$22,$C32,'Sunday Races 10-23-22'!$AV$11:$AV$22)</f>
        <v>0</v>
      </c>
      <c r="DI32" s="174">
        <f>SUMIF('Sunday Races 10-23-22'!$B$11:$B$22,$C32,'Sunday Races 10-23-22'!$AW$11:$AW$22)</f>
        <v>0</v>
      </c>
      <c r="DJ32" s="174">
        <f>SUMIF('Sunday Races 10-23-22'!$B$11:$B$22,$C32,'Sunday Races 10-23-22'!$AX$11:$AX$22)</f>
        <v>0</v>
      </c>
      <c r="DK32" s="174">
        <f>SUMIF('Sunday Races 10-23-22'!$B$11:$B$22,$C32,'Sunday Races 10-23-22'!$AY$11:$AY$22)</f>
        <v>0</v>
      </c>
      <c r="DL32" s="175"/>
      <c r="DM32" s="176"/>
      <c r="DN32" s="177">
        <f t="shared" si="28"/>
        <v>3</v>
      </c>
      <c r="DO32" s="177">
        <f t="shared" si="28"/>
        <v>2</v>
      </c>
      <c r="DP32" s="177">
        <f t="shared" si="28"/>
        <v>2</v>
      </c>
      <c r="DQ32" s="177">
        <f t="shared" si="28"/>
        <v>0</v>
      </c>
      <c r="DR32" s="177">
        <f t="shared" si="28"/>
        <v>0</v>
      </c>
      <c r="DS32" s="177">
        <f t="shared" si="28"/>
        <v>0</v>
      </c>
      <c r="DT32" s="177">
        <f t="shared" si="28"/>
        <v>0</v>
      </c>
      <c r="DU32" s="177">
        <f t="shared" si="28"/>
        <v>0</v>
      </c>
      <c r="DV32" s="177">
        <f t="shared" si="28"/>
        <v>0</v>
      </c>
      <c r="DW32" s="177">
        <f t="shared" si="28"/>
        <v>0</v>
      </c>
      <c r="DX32" s="177">
        <f t="shared" si="29"/>
        <v>0</v>
      </c>
      <c r="DY32" s="177">
        <f t="shared" si="29"/>
        <v>0</v>
      </c>
      <c r="DZ32" s="177">
        <f t="shared" si="29"/>
        <v>0</v>
      </c>
      <c r="EA32" s="177">
        <f t="shared" si="29"/>
        <v>0</v>
      </c>
      <c r="EB32" s="177">
        <f t="shared" si="29"/>
        <v>0</v>
      </c>
      <c r="EC32" s="177">
        <f t="shared" si="29"/>
        <v>0</v>
      </c>
      <c r="ED32" s="177">
        <f t="shared" si="29"/>
        <v>0</v>
      </c>
      <c r="EE32" s="177">
        <f t="shared" si="29"/>
        <v>0</v>
      </c>
      <c r="EF32" s="177">
        <f t="shared" si="29"/>
        <v>0</v>
      </c>
      <c r="EG32" s="177">
        <f t="shared" si="29"/>
        <v>0</v>
      </c>
      <c r="EH32" s="177">
        <f t="shared" si="30"/>
        <v>0</v>
      </c>
      <c r="EI32" s="177">
        <f t="shared" si="30"/>
        <v>0</v>
      </c>
      <c r="EJ32" s="177">
        <f t="shared" si="30"/>
        <v>0</v>
      </c>
      <c r="EK32" s="177">
        <f t="shared" si="30"/>
        <v>0</v>
      </c>
      <c r="EL32" s="177">
        <f t="shared" si="30"/>
        <v>0</v>
      </c>
      <c r="EM32" s="177">
        <f t="shared" si="30"/>
        <v>0</v>
      </c>
      <c r="EN32" s="177">
        <f t="shared" si="30"/>
        <v>0</v>
      </c>
      <c r="EO32" s="177">
        <f t="shared" si="30"/>
        <v>0</v>
      </c>
      <c r="EP32" s="177">
        <f t="shared" si="30"/>
        <v>0</v>
      </c>
      <c r="EQ32" s="177">
        <f t="shared" si="30"/>
        <v>0</v>
      </c>
      <c r="ER32" s="177">
        <f t="shared" si="31"/>
        <v>0</v>
      </c>
      <c r="ES32" s="177">
        <f t="shared" si="31"/>
        <v>0</v>
      </c>
      <c r="ET32" s="177">
        <f t="shared" si="31"/>
        <v>0</v>
      </c>
      <c r="EU32" s="177">
        <f t="shared" si="31"/>
        <v>0</v>
      </c>
      <c r="EV32" s="177">
        <f t="shared" si="31"/>
        <v>0</v>
      </c>
      <c r="EW32" s="177">
        <f t="shared" si="31"/>
        <v>0</v>
      </c>
      <c r="EX32" s="177">
        <f t="shared" si="31"/>
        <v>0</v>
      </c>
      <c r="EY32" s="177">
        <f t="shared" si="31"/>
        <v>0</v>
      </c>
      <c r="EZ32" s="177">
        <f t="shared" si="31"/>
        <v>0</v>
      </c>
      <c r="FA32" s="177">
        <f t="shared" si="31"/>
        <v>0</v>
      </c>
      <c r="FB32" s="177">
        <f t="shared" si="32"/>
        <v>0</v>
      </c>
      <c r="FC32" s="177">
        <f t="shared" si="32"/>
        <v>0</v>
      </c>
      <c r="FD32" s="177">
        <f t="shared" si="32"/>
        <v>0</v>
      </c>
      <c r="FE32" s="177">
        <f t="shared" si="32"/>
        <v>0</v>
      </c>
      <c r="FF32" s="177">
        <f t="shared" si="32"/>
        <v>0</v>
      </c>
      <c r="FG32" s="177">
        <f t="shared" si="32"/>
        <v>0</v>
      </c>
      <c r="FH32" s="177">
        <f t="shared" si="32"/>
        <v>0</v>
      </c>
      <c r="FI32" s="177">
        <f t="shared" si="32"/>
        <v>0</v>
      </c>
      <c r="FJ32" s="177">
        <f t="shared" si="32"/>
        <v>0</v>
      </c>
      <c r="FK32" s="177">
        <f t="shared" si="32"/>
        <v>0</v>
      </c>
      <c r="FL32" s="177">
        <f t="shared" si="33"/>
        <v>0</v>
      </c>
      <c r="FM32" s="177">
        <f t="shared" si="33"/>
        <v>0</v>
      </c>
      <c r="FN32" s="177">
        <f t="shared" si="33"/>
        <v>0</v>
      </c>
      <c r="FO32" s="177">
        <f t="shared" si="33"/>
        <v>0</v>
      </c>
      <c r="FP32" s="177">
        <f t="shared" si="33"/>
        <v>0</v>
      </c>
      <c r="FQ32" s="177">
        <f t="shared" si="33"/>
        <v>0</v>
      </c>
      <c r="FR32" s="177">
        <f t="shared" si="33"/>
        <v>0</v>
      </c>
      <c r="FS32" s="177">
        <f t="shared" si="33"/>
        <v>0</v>
      </c>
      <c r="FT32" s="177">
        <f t="shared" si="33"/>
        <v>0</v>
      </c>
      <c r="FU32" s="177">
        <f t="shared" si="33"/>
        <v>0</v>
      </c>
      <c r="FV32" s="177">
        <f t="shared" si="33"/>
        <v>0</v>
      </c>
      <c r="FW32" s="177">
        <f t="shared" si="33"/>
        <v>0</v>
      </c>
      <c r="FX32" s="177">
        <f t="shared" si="33"/>
        <v>0</v>
      </c>
      <c r="FY32" s="177">
        <f t="shared" si="33"/>
        <v>0</v>
      </c>
      <c r="FZ32" s="177">
        <f t="shared" si="33"/>
        <v>0</v>
      </c>
      <c r="GA32" s="177"/>
      <c r="GB32" s="229">
        <f t="shared" si="20"/>
        <v>47</v>
      </c>
      <c r="GC32" s="229">
        <f t="shared" si="21"/>
        <v>10</v>
      </c>
      <c r="GD32" s="174">
        <f>SUMIF('One Day 12-04-21 Scots'!$B$11:$B$24,$C32,'One Day 12-04-21 Scots'!$AU$11:$AU$24)</f>
        <v>0</v>
      </c>
      <c r="GE32" s="174">
        <f>SUMIF('One Day 12-04-21 Scots'!$B$11:$B$24,$C32,'One Day 12-04-21 Scots'!$AV$11:$AV$24)</f>
        <v>0</v>
      </c>
      <c r="GF32" s="174">
        <f>SUMIF('One Day 12-04-21 Scots'!$B$11:$B$24,$C32,'One Day 12-04-21 Scots'!$AW$11:$AW$24)</f>
        <v>0</v>
      </c>
      <c r="GG32" s="174">
        <f>SUMIF('One Day 12-04-21 Scots'!$B$11:$B$24,$C32,'One Day 12-04-21 Scots'!$AX$11:$AX$24)</f>
        <v>0</v>
      </c>
      <c r="GH32" s="174">
        <f>SUMIF('One Day 12-04-21 Scots'!$B$11:$B$24,$C32,'One Day 12-04-21 Scots'!$AY$11:$AY$24)</f>
        <v>0</v>
      </c>
      <c r="GI32" s="174">
        <f>SUMIF('One Day 12-04-21 Thistles'!$B$11:$B$25,$C32,'One Day 12-04-21 Thistles'!$AU$11:$AU$25)</f>
        <v>0</v>
      </c>
      <c r="GJ32" s="174">
        <f>SUMIF('One Day 12-04-21 Thistles'!$B$11:$B$25,$C32,'One Day 12-04-21 Thistles'!$AV$11:$AV$25)</f>
        <v>0</v>
      </c>
      <c r="GK32" s="174">
        <f>SUMIF('One Day 12-04-21 Thistles'!$B$11:$B$25,$C32,'One Day 12-04-21 Thistles'!$AW$11:$AW$25)</f>
        <v>0</v>
      </c>
      <c r="GL32" s="174">
        <f>SUMIF('One Day 12-04-21 Thistles'!$B$11:$B$25,$C32,'One Day 12-04-21 Thistles'!$AX$11:$AX$25)</f>
        <v>0</v>
      </c>
      <c r="GM32" s="174">
        <f>SUMIF('One Day 12-04-21 Thistles'!$B$11:$B$25,$C32,'One Day 12-04-21 Thistles'!$AY$11:$AY$25)</f>
        <v>0</v>
      </c>
      <c r="GN32" s="174">
        <f>SUMIF('Chili One Day 2-12-22 Scots'!$B$11:$B$27,$C32,'Chili One Day 2-12-22 Scots'!$AU$11:$AU$27)</f>
        <v>6</v>
      </c>
      <c r="GO32" s="174">
        <f>SUMIF('Chili One Day 2-12-22 Scots'!$B$11:$B$27,$C32,'Chili One Day 2-12-22 Scots'!$AV$11:$AV$27)</f>
        <v>8</v>
      </c>
      <c r="GP32" s="174">
        <f>SUMIF('Chili One Day 2-12-22 Scots'!$B$11:$B$27,$C32,'Chili One Day 2-12-22 Scots'!$AW$11:$AW$27)</f>
        <v>2</v>
      </c>
      <c r="GQ32" s="174">
        <f>SUMIF('Chili One Day 2-12-22 Scots'!$B$11:$B$27,$C32,'Chili One Day 2-12-22 Scots'!$AX$11:$AX$27)</f>
        <v>0</v>
      </c>
      <c r="GR32" s="174">
        <f>SUMIF('Chili One Day 2-12-22 Scots'!$B$11:$B$27,$C32,'Chili One Day 2-12-22 Scots'!$AY$11:$AY$27)</f>
        <v>0</v>
      </c>
      <c r="GS32" s="174">
        <f>SUMIF('Chili One Day 2-12-22 Thistles'!$B$11:$B$27,$C32,'Chili One Day 2-12-22 Thistles'!$AU$11:$AU$27)</f>
        <v>0</v>
      </c>
      <c r="GT32" s="174">
        <f>SUMIF('Chili One Day 2-12-22 Thistles'!$B$11:$B$27,$C32,'Chili One Day 2-12-22 Thistles'!$AV$11:$AV$27)</f>
        <v>0</v>
      </c>
      <c r="GU32" s="174">
        <f>SUMIF('Chili One Day 2-12-22 Thistles'!$B$11:$B$27,$C32,'Chili One Day 2-12-22 Thistles'!$AW$11:$AW$27)</f>
        <v>0</v>
      </c>
      <c r="GV32" s="174">
        <f>SUMIF('Chili One Day 2-12-22 Thistles'!$B$11:$B$27,$C32,'Chili One Day 2-12-22 Thistles'!$AX$11:$AX$27)</f>
        <v>0</v>
      </c>
      <c r="GW32" s="174">
        <f>SUMIF('Chili One Day 2-12-22 Thistles'!$B$11:$B$27,$C32,'Chili One Day 2-12-22 Thistles'!$AY$11:$AY$27)</f>
        <v>0</v>
      </c>
      <c r="GX32" s="174">
        <f>SUMIF('Ironman One Day 3-5-22 FS'!$B$11:$B$26,$C32,'Ironman One Day 3-5-22 FS'!$AU$11:$AU$26)</f>
        <v>0</v>
      </c>
      <c r="GY32" s="174">
        <f>SUMIF('Ironman One Day 3-5-22 FS'!$B$11:$B$26,$C32,'Ironman One Day 3-5-22 FS'!$AV$11:$AV$26)</f>
        <v>0</v>
      </c>
      <c r="GZ32" s="174">
        <f>SUMIF('Ironman One Day 3-5-22 FS'!$B$11:$B$26,$C32,'Ironman One Day 3-5-22 FS'!$AW$11:$AW$26)</f>
        <v>0</v>
      </c>
      <c r="HA32" s="174">
        <f>SUMIF('Ironman One Day 3-5-22 FS'!$B$11:$B$26,$C32,'Ironman One Day 3-5-22 FS'!$AX$11:$AX$26)</f>
        <v>0</v>
      </c>
      <c r="HB32" s="174">
        <f>SUMIF('Ironman One Day 3-5-22 FS'!$B$11:$B$26,$C32,'Ironman One Day 3-5-22 FS'!$AY$11:$AY$26)</f>
        <v>0</v>
      </c>
      <c r="HC32" s="174">
        <f>SUMIF('Ironman One Day 3-5-22 420'!$B$11:$B$26,$C32,'Ironman One Day 3-5-22 420'!$AU$11:$AU$26)</f>
        <v>0</v>
      </c>
      <c r="HD32" s="174">
        <f>SUMIF('Ironman One Day 3-5-22 420'!$B$11:$B$26,$C32,'Ironman One Day 3-5-22 420'!$AV$11:$AV$26)</f>
        <v>0</v>
      </c>
      <c r="HE32" s="174">
        <f>SUMIF('Ironman One Day 3-5-22 420'!$B$11:$B$26,$C32,'Ironman One Day 3-5-22 420'!$AW$11:$AW$26)</f>
        <v>0</v>
      </c>
      <c r="HF32" s="174">
        <f>SUMIF('Ironman One Day 3-5-22 420'!$B$11:$B$26,$C32,'Ironman One Day 3-5-22 420'!$AX$11:$AX$26)</f>
        <v>0</v>
      </c>
      <c r="HG32" s="174">
        <f>SUMIF('Ironman One Day 3-5-22 420'!$B$11:$B$26,$C32,'Ironman One Day 3-5-22 420'!$AY$11:$AY$26)</f>
        <v>0</v>
      </c>
      <c r="HH32" s="174">
        <f>SUMIF('Easter One Day 4-16-22 FS'!$B$11:$B$25,$C32,'Easter One Day 4-16-22 FS'!$AU$11:$AU$25)</f>
        <v>0</v>
      </c>
      <c r="HI32" s="174">
        <f>SUMIF('Easter One Day 4-16-22 FS'!$B$11:$B$25,$C32,'Easter One Day 4-16-22 FS'!$AV$11:$AV$25)</f>
        <v>0</v>
      </c>
      <c r="HJ32" s="174">
        <f>SUMIF('Easter One Day 4-16-22 FS'!$B$11:$B$25,$C32,'Easter One Day 4-16-22 FS'!$AW$11:$AW$25)</f>
        <v>0</v>
      </c>
      <c r="HK32" s="174">
        <f>SUMIF('Easter One Day 4-16-22 FS'!$B$11:$B$25,$C32,'Easter One Day 4-16-22 FS'!$AX$11:$AX$25)</f>
        <v>0</v>
      </c>
      <c r="HL32" s="174">
        <f>SUMIF('Easter One Day 4-16-22 FS'!$B$11:$B$25,$C32,'Easter One Day 4-16-22 FS'!$AY$11:$AY$25)</f>
        <v>0</v>
      </c>
      <c r="HM32" s="174">
        <f>SUMIF('Easter One Day 4-16-22 TH'!$B$11:$B$25,$C32,'Easter One Day 4-16-22 TH'!$AU$11:$AU$25)</f>
        <v>0</v>
      </c>
      <c r="HN32" s="174">
        <f>SUMIF('Easter One Day 4-16-22 TH'!$B$11:$B$25,$C32,'Easter One Day 4-16-22 TH'!$AV$11:$AV$25)</f>
        <v>0</v>
      </c>
      <c r="HO32" s="174">
        <f>SUMIF('Easter One Day 4-16-22 TH'!$B$11:$B$25,$C32,'Easter One Day 4-16-22 TH'!$AW$11:$AW$25)</f>
        <v>0</v>
      </c>
      <c r="HP32" s="174">
        <f>SUMIF('Easter One Day 4-16-22 TH'!$B$11:$B$25,$C32,'Easter One Day 4-16-22 TH'!$AX$11:$AX$25)</f>
        <v>0</v>
      </c>
      <c r="HQ32" s="174">
        <f>SUMIF('Easter One Day 4-16-22 TH'!$B$11:$B$25,$C32,'Easter One Day 4-16-22 TH'!$AY$11:$AY$25)</f>
        <v>0</v>
      </c>
      <c r="HR32" s="174">
        <f>SUMIF('Long Distance Race 5-7-22'!$B$11:$B$25,$C32,'Long Distance Race 5-7-22'!$AU$11:$AU$25)</f>
        <v>6</v>
      </c>
      <c r="HS32" s="174">
        <f>SUMIF('Long Distance Race 5-7-22'!$B$11:$B$18,$C32,'Long Distance Race 5-7-22'!$AV$11:$AV$18)</f>
        <v>0</v>
      </c>
      <c r="HT32" s="174">
        <f>SUMIF('Long Distance Race 5-7-22'!$B$11:$B$18,$C32,'Long Distance Race 5-7-22'!$AW$11:$AW$18)</f>
        <v>0</v>
      </c>
      <c r="HU32" s="174">
        <f>SUMIF('Long Distance Race 5-7-22'!$B$11:$B$18,$C32,'Long Distance Race 5-7-22'!$AX$11:$AX$18)</f>
        <v>0</v>
      </c>
      <c r="HV32" s="174">
        <f>SUMIF('Long Distance Race 5-7-22'!$B$11:$B$18,$C32,'Long Distance Race 5-7-22'!$AY$11:$AY$18)</f>
        <v>0</v>
      </c>
      <c r="HW32" s="174">
        <f>SUMIF('Memorial Day Regatta 5-28-22 Op'!$B$11:$B$25,$C32,'Memorial Day Regatta 5-28-22 Op'!$AU$11:$AU$25)</f>
        <v>0</v>
      </c>
      <c r="HX32" s="174">
        <f>SUMIF('Memorial Day Regatta 5-28-22 Op'!$B$11:$B$18,$C32,'Memorial Day Regatta 5-28-22 Op'!$AV$11:$AV$18)</f>
        <v>0</v>
      </c>
      <c r="HY32" s="174">
        <f>SUMIF('Memorial Day Regatta 5-28-22 Op'!$B$11:$B$18,$C32,'Memorial Day Regatta 5-28-22 Op'!$AW$11:$AW$18)</f>
        <v>0</v>
      </c>
      <c r="HZ32" s="174">
        <f>SUMIF('Memorial Day Regatta 5-28-22 Op'!$B$11:$B$18,$C32,'Memorial Day Regatta 5-28-22 Op'!$AX$11:$AX$18)</f>
        <v>0</v>
      </c>
      <c r="IA32" s="174">
        <f>SUMIF('Memorial Day Regatta 5-28-22 Op'!$B$11:$B$18,$C32,'Memorial Day Regatta 5-28-22 Op'!$AY$11:$AY$18)</f>
        <v>0</v>
      </c>
      <c r="IB32" s="174">
        <f>SUMIF('Caldwell Cup 6-25-22 TH'!$B$11:$B$25,$C32,'Caldwell Cup 6-25-22 TH'!$AU$11:$AU$25)</f>
        <v>0</v>
      </c>
      <c r="IC32" s="174">
        <f>SUMIF('Caldwell Cup 6-25-22 TH'!$B$11:$B$25,$C32,'Caldwell Cup 6-25-22 TH'!$AV$11:$AV$25)</f>
        <v>0</v>
      </c>
      <c r="ID32" s="174">
        <f>SUMIF('Caldwell Cup 6-25-22 TH'!$B$11:$B$25,$C32,'Caldwell Cup 6-25-22 TH'!$AW$11:$AW$25)</f>
        <v>0</v>
      </c>
      <c r="IE32" s="174">
        <f>SUMIF('Caldwell Cup 6-25-22 TH'!$B$11:$B$25,$C32,'Caldwell Cup 6-25-22 TH'!$AX$11:$AX$25)</f>
        <v>0</v>
      </c>
      <c r="IF32" s="174">
        <f>SUMIF('Caldwell Cup 6-25-22 TH'!$B$11:$B$25,$C32,'Caldwell Cup 6-25-22 TH'!$AY$11:$AY$25)</f>
        <v>0</v>
      </c>
      <c r="IG32" s="174">
        <f>SUMIF('Caldwell Cup 6-25-22 FS'!$B$11:$B$21,$C32,'Caldwell Cup 6-25-22 FS'!$AU$11:$AU$21)</f>
        <v>0</v>
      </c>
      <c r="IH32" s="174">
        <f>SUMIF('Caldwell Cup 6-25-22 FS'!$B$11:$B$21,$C32,'Caldwell Cup 6-25-22 FS'!$AV$11:$AV$21)</f>
        <v>0</v>
      </c>
      <c r="II32" s="174">
        <f>SUMIF('Caldwell Cup 6-25-22 FS'!$B$11:$B$21,$C32,'Caldwell Cup 6-25-22 FS'!$AW$11:$AW$21)</f>
        <v>0</v>
      </c>
      <c r="IJ32" s="174">
        <f>SUMIF('Caldwell Cup 6-25-22 FS'!$B$11:$B$21,$C32,'Caldwell Cup 6-25-22 FS'!$AX$11:$AX$21)</f>
        <v>0</v>
      </c>
      <c r="IK32" s="174">
        <f>SUMIF('Caldwell Cup 6-25-22 FS'!$B$11:$B$21,$C32,'Caldwell Cup 6-25-22 FS'!$AY$11:$AY$21)</f>
        <v>0</v>
      </c>
      <c r="IL32" s="174">
        <f>SUMIF('Caldwell Cup 6-25-22 Lasers'!$B$11:$B$23,$C32,'Caldwell Cup 6-25-22 Lasers'!$AU$11:$AU$23)</f>
        <v>0</v>
      </c>
      <c r="IM32" s="174">
        <f>SUMIF('Caldwell Cup 6-25-22 Lasers'!$B$11:$B$23,$C32,'Caldwell Cup 6-25-22 Lasers'!$AV$11:$AV$23)</f>
        <v>0</v>
      </c>
      <c r="IN32" s="174">
        <f>SUMIF('Caldwell Cup 6-25-22 Lasers'!$B$11:$B$23,$C32,'Caldwell Cup 6-25-22 Lasers'!$AW$11:$AW$23)</f>
        <v>0</v>
      </c>
      <c r="IO32" s="174">
        <f>SUMIF('Caldwell Cup 6-25-22 Lasers'!$B$11:$B$23,$C32,'Caldwell Cup 6-25-22 Lasers'!$AX$11:$AX$23)</f>
        <v>0</v>
      </c>
      <c r="IP32" s="174">
        <f>SUMIF('Caldwell Cup 6-25-22 Lasers'!$B$11:$B$23,$C32,'Caldwell Cup 6-25-22 Lasers'!$AY$11:$AY$23)</f>
        <v>0</v>
      </c>
      <c r="IQ32" s="174">
        <f>SUMIF('Labor Day Regatta 9-3-22 FS'!$B$11:$B$30,$C32,'Labor Day Regatta 9-3-22 FS'!$AU$11:$AU$30)</f>
        <v>0</v>
      </c>
      <c r="IR32" s="174">
        <f>SUMIF('Labor Day Regatta 9-3-22 FS'!$B$11:$B$30,$C32,'Labor Day Regatta 9-3-22 FS'!$AV$11:$AV$30)</f>
        <v>0</v>
      </c>
      <c r="IS32" s="174">
        <f>SUMIF('Labor Day Regatta 9-3-22 FS'!$B$11:$B$30,$C32,'Labor Day Regatta 9-3-22 FS'!$AW$11:$AW$30)</f>
        <v>0</v>
      </c>
      <c r="IT32" s="174">
        <f>SUMIF('Labor Day Regatta 9-3-22 FS'!$B$11:$B$30,$C32,'Labor Day Regatta 9-3-22 FS'!$AX$11:$AX$30)</f>
        <v>0</v>
      </c>
      <c r="IU32" s="174">
        <f>SUMIF('Labor Day Regatta 9-3-22 FS'!$B$11:$B$30,$C32,'Labor Day Regatta 9-3-22 FS'!$AY$11:$AY$30)</f>
        <v>0</v>
      </c>
      <c r="IV32" s="174">
        <f>SUMIF('2022-09-17 Leukemia Cup FS'!$B$11:$B$26,$C32,'2022-09-17 Leukemia Cup FS'!$AU$11:$AU$26)</f>
        <v>3</v>
      </c>
      <c r="IW32" s="174">
        <f>SUMIF('2022-09-17 Leukemia Cup FS'!$B$11:$B$26,$C32,'2022-09-17 Leukemia Cup FS'!$AV$11:$AV$26)</f>
        <v>1</v>
      </c>
      <c r="IX32" s="174">
        <f>SUMIF('2022-09-17 Leukemia Cup FS'!$B$11:$B$26,$C32,'2022-09-17 Leukemia Cup FS'!$AW$11:$AW$26)</f>
        <v>0</v>
      </c>
      <c r="IY32" s="174">
        <f>SUMIF('2022-09-17 Leukemia Cup FS'!$B$11:$B$26,$C32,'2022-09-17 Leukemia Cup FS'!$AX$11:$AX$26)</f>
        <v>0</v>
      </c>
      <c r="IZ32" s="174">
        <f>SUMIF('2022-09-17 Leukemia Cup FS'!$B$11:$B$26,$C32,'2022-09-17 Leukemia Cup FS'!$AY$11:$AY$26)</f>
        <v>0</v>
      </c>
      <c r="JA32" s="174">
        <f>SUMIF('2022-09-17 Leukemia Cup TH'!$B$11:$B$28,$C32,'2022-09-17 Leukemia Cup TH'!$AU$11:$AU$28)</f>
        <v>0</v>
      </c>
      <c r="JB32" s="174">
        <f>SUMIF('2022-09-17 Leukemia Cup TH'!$B$11:$B$28,$C32,'2022-09-17 Leukemia Cup TH'!$AV$11:$AV$28)</f>
        <v>0</v>
      </c>
      <c r="JC32" s="174">
        <f>SUMIF('2022-09-17 Leukemia Cup TH'!$B$11:$B$28,$C32,'2022-09-17 Leukemia Cup TH'!$AW$11:$AW$28)</f>
        <v>0</v>
      </c>
      <c r="JD32" s="174">
        <f>SUMIF('2022-09-17 Leukemia Cup TH'!$B$11:$B$28,$C32,'2022-09-17 Leukemia Cup TH'!$AX$11:$AX$28)</f>
        <v>0</v>
      </c>
      <c r="JE32" s="174">
        <f>SUMIF('2022-09-17 Leukemia Cup TH'!$B$11:$B$28,$C32,'2022-09-17 Leukemia Cup TH'!$AY$11:$AY$28)</f>
        <v>0</v>
      </c>
      <c r="JF32" s="174">
        <f>SUMIF('Smith-Berry LDR 9-24-22'!$B$11:$B$30,$C32,'Smith-Berry LDR 9-24-22'!$AU$11:$AU$30)</f>
        <v>0</v>
      </c>
      <c r="JG32" s="174">
        <f>SUMIF('Smith-Berry LDR 9-24-22'!$B$11:$B$30,$C32,'Smith-Berry LDR 9-24-22'!$AV$11:$AV$30)</f>
        <v>0</v>
      </c>
      <c r="JH32" s="174">
        <f>SUMIF('Smith-Berry LDR 9-24-22'!$B$11:$B$30,$C32,'Smith-Berry LDR 9-24-22'!$AW$11:$AW$30)</f>
        <v>0</v>
      </c>
      <c r="JI32" s="174">
        <f>SUMIF('Smith-Berry LDR 9-24-22'!$B$11:$B$30,$C32,'Smith-Berry LDR 9-24-22'!$AX$11:$AX$30)</f>
        <v>0</v>
      </c>
      <c r="JJ32" s="174">
        <f>SUMIF('Smith-Berry LDR 9-24-22'!$B$11:$B$30,$C32,'Smith-Berry LDR 9-24-22'!$AY$11:$AY$30)</f>
        <v>0</v>
      </c>
      <c r="JK32" s="174">
        <f>SUMIF('Great Scot 10-1-22 Cham'!$B$11:$B$38,$C32,'Great Scot 10-1-22 Cham'!$AU$11:$AU$38)</f>
        <v>0</v>
      </c>
      <c r="JL32" s="174">
        <f>SUMIF('Great Scot 10-1-22 Cham'!$B$11:$B$38,$C32,'Great Scot 10-1-22 Cham'!$AV$11:$AV$38)</f>
        <v>0</v>
      </c>
      <c r="JM32" s="174">
        <f>SUMIF('Great Scot 10-1-22 Cham'!$B$11:$B$38,$C32,'Great Scot 10-1-22 Cham'!$AW$11:$AW$38)</f>
        <v>0</v>
      </c>
      <c r="JN32" s="174">
        <f>SUMIF('Great Scot 10-1-22 Cham'!$B$11:$B$38,$C32,'Great Scot 10-1-22 Cham'!$AX$11:$AX$38)</f>
        <v>0</v>
      </c>
      <c r="JO32" s="174">
        <f>SUMIF('Great Scot 10-1-22 Cham'!$B$11:$B$38,$C32,'Great Scot 10-1-22 Cham'!$AY$11:$AY$38)</f>
        <v>0</v>
      </c>
      <c r="JP32" s="174">
        <f>SUMIF('Great Scot 10-1-22 Chal'!$B$11:$B$28,$C32,'Great Scot 10-1-22 Chal'!$AU$11:$AU$28)</f>
        <v>9</v>
      </c>
      <c r="JQ32" s="174">
        <f>SUMIF('Great Scot 10-1-22 Chal'!$B$11:$B$28,$C32,'Great Scot 10-1-22 Chal'!$AV$11:$AV$28)</f>
        <v>1</v>
      </c>
      <c r="JR32" s="174">
        <f>SUMIF('Great Scot 10-1-22 Chal'!$B$11:$B$28,$C32,'Great Scot 10-1-22 Chal'!$AW$11:$AW$28)</f>
        <v>0</v>
      </c>
      <c r="JS32" s="174">
        <f>SUMIF('Great Scot 10-1-22 Chal'!$B$11:$B$28,$C32,'Great Scot 10-1-22 Chal'!$AX$11:$AX$28)</f>
        <v>5</v>
      </c>
      <c r="JT32" s="174">
        <f>SUMIF('Great Scot 10-1-22 Chal'!$B$11:$B$28,$C32,'Great Scot 10-1-22 Chal'!$AY$11:$AY$28)</f>
        <v>6</v>
      </c>
      <c r="JU32" s="174">
        <f>SUMIF('Great Pumpkin Regatta 10-15-22'!$B$11:$B$54,$C32,'Great Pumpkin Regatta 10-15-22'!$AU$11:$AU$54)</f>
        <v>0</v>
      </c>
      <c r="JV32" s="174">
        <f>SUMIF('Great Pumpkin Regatta 10-15-22'!$B$11:$B$54,$C32,'Great Pumpkin Regatta 10-15-22'!$AV$11:$AV$54)</f>
        <v>0</v>
      </c>
      <c r="JW32" s="174">
        <f>SUMIF('Great Pumpkin Regatta 10-15-22'!$B$11:$B$54,$C32,'Great Pumpkin Regatta 10-15-22'!$AW$11:$AW$54)</f>
        <v>0</v>
      </c>
      <c r="JX32" s="174">
        <f>SUMIF('Great Pumpkin Regatta 10-15-22'!$B$11:$B$54,$C32,'Great Pumpkin Regatta 10-15-22'!$AX$11:$AX$54)</f>
        <v>0</v>
      </c>
      <c r="JY32" s="174">
        <f>SUMIF('Great Pumpkin Regatta 10-15-22'!$B$11:$B$54,$C32,'Great Pumpkin Regatta 10-15-22'!$AY$11:$AY$54)</f>
        <v>0</v>
      </c>
      <c r="JZ32" s="174">
        <f>SUMIF('One Day Regatta 10-29-22 FS'!$B$11:$B$19,$C32,'One Day Regatta 10-29-22 FS'!$AU$11:$AU$19)</f>
        <v>0</v>
      </c>
      <c r="KA32" s="174">
        <f>SUMIF('One Day Regatta 10-29-22 FS'!$B$11:$B$19,$C32,'One Day Regatta 10-29-22 FS'!$AV$11:$AV$19)</f>
        <v>0</v>
      </c>
      <c r="KB32" s="174">
        <f>SUMIF('One Day Regatta 10-29-22 FS'!$B$11:$B$19,$C32,'One Day Regatta 10-29-22 FS'!$AW$11:$AW$19)</f>
        <v>0</v>
      </c>
      <c r="KC32" s="174">
        <f>SUMIF('One Day Regatta 10-29-22 FS'!$B$11:$B$19,$C32,'One Day Regatta 10-29-22 FS'!$AX$11:$AX$19)</f>
        <v>0</v>
      </c>
      <c r="KD32" s="174">
        <f>SUMIF('One Day Regatta 10-29-22 FS'!$B$11:$B$19,$C32,'One Day Regatta 10-29-22 FS'!$AY$11:$AY$19)</f>
        <v>0</v>
      </c>
    </row>
    <row r="33" spans="1:290" ht="15" customHeight="1" x14ac:dyDescent="0.2">
      <c r="A33" s="400" t="s">
        <v>1369</v>
      </c>
      <c r="B33" s="134">
        <f t="shared" si="8"/>
        <v>29</v>
      </c>
      <c r="C33" s="103" t="s">
        <v>706</v>
      </c>
      <c r="D33" s="171">
        <f t="shared" si="9"/>
        <v>4</v>
      </c>
      <c r="E33" s="172">
        <f t="shared" si="10"/>
        <v>6</v>
      </c>
      <c r="F33" s="171">
        <f t="shared" si="11"/>
        <v>6</v>
      </c>
      <c r="G33" s="171">
        <v>0</v>
      </c>
      <c r="H33" s="171">
        <f t="shared" si="12"/>
        <v>6</v>
      </c>
      <c r="I33" s="173">
        <f t="shared" si="13"/>
        <v>1.4999999999999999E-2</v>
      </c>
      <c r="J33" s="173"/>
      <c r="K33" s="174">
        <f>SUMIF('Saturday Race 11-06-21'!$B$11:$B$21,$C33,'Saturday Race 11-06-21'!$AU$11:$AU$21)</f>
        <v>0</v>
      </c>
      <c r="L33" s="174">
        <f>SUMIF('Saturday Race 11-06-21'!$B$11:$B$21,$C33,'Saturday Race 11-06-21'!$AV$11:$AV$21)</f>
        <v>0</v>
      </c>
      <c r="M33" s="174">
        <f>SUMIF('Saturday Race 11-06-21'!$B$11:$B$21,$C33,'Saturday Race 11-06-21'!$AW$11:$AW$21)</f>
        <v>0</v>
      </c>
      <c r="N33" s="174">
        <f>SUMIF('Saturday Race 11-06-21'!$B$11:$B$21,$C33,'Saturday Race 11-06-21'!$AX$11:$AX$21)</f>
        <v>0</v>
      </c>
      <c r="O33" s="174">
        <f>SUMIF('Saturday Race 11-06-21'!$B$11:$B$21,$C33,'Saturday Race 11-06-21'!$AY$11:$AY$21)</f>
        <v>0</v>
      </c>
      <c r="P33" s="174">
        <f>SUMIF('Saturday Race 11-20-21'!$B$11:$B$20,$C33,'Saturday Race 11-20-21'!$AU$11:$AU$20)</f>
        <v>0</v>
      </c>
      <c r="Q33" s="174">
        <f>SUMIF('Saturday Race 11-20-21'!$B$11:$B$20,$C33,'Saturday Race 11-20-21'!$AV$11:$AV$20)</f>
        <v>0</v>
      </c>
      <c r="R33" s="174">
        <f>SUMIF('Saturday Race 11-20-21'!$B$11:$B$20,$C33,'Saturday Race 11-20-21'!$AW$11:$AW$20)</f>
        <v>0</v>
      </c>
      <c r="S33" s="174">
        <f>SUMIF('Saturday Race 11-20-21'!$B$11:$B$20,$C33,'Saturday Race 11-20-21'!$AX$11:$AX$20)</f>
        <v>0</v>
      </c>
      <c r="T33" s="174">
        <f>SUMIF('Saturday Race 11-20-21'!$B$11:$B$20,$C33,'Saturday Race 11-20-21'!$AY$11:$AY$20)</f>
        <v>0</v>
      </c>
      <c r="U33" s="174">
        <f>SUMIF('Saturday Race 1-08-22'!$B$11:$B$20,$C33,'Saturday Race 1-08-22'!$AU$11:$AU$20)</f>
        <v>0</v>
      </c>
      <c r="V33" s="174">
        <f>SUMIF('Saturday Race 1-08-22'!$B$11:$B$20,$C33,'Saturday Race 1-08-22'!$AV$11:$AV$20)</f>
        <v>0</v>
      </c>
      <c r="W33" s="174">
        <f>SUMIF('Saturday Race 1-08-22'!$B$11:$B$20,$C33,'Saturday Race 1-08-22'!$AW$11:$AW$20)</f>
        <v>0</v>
      </c>
      <c r="X33" s="174">
        <f>SUMIF('Saturday Race 1-08-22'!$B$11:$B$20,$C33,'Saturday Race 1-08-22'!$AX$11:$AX$20)</f>
        <v>0</v>
      </c>
      <c r="Y33" s="174">
        <f>SUMIF('Saturday Race 1-08-22'!$B$11:$B$20,$C33,'Saturday Race 1-08-22'!$AY$11:$AY$20)</f>
        <v>0</v>
      </c>
      <c r="Z33" s="174">
        <f>SUMIF('Saturday Race 1-22-22'!$B$11:$B$20,$C33,'Saturday Race 1-22-22'!$AU$11:$AU$20)</f>
        <v>0</v>
      </c>
      <c r="AA33" s="174">
        <f>SUMIF('Saturday Race 1-22-22'!$B$11:$B$20,$C33,'Saturday Race 1-22-22'!$AV$11:$AV$20)</f>
        <v>0</v>
      </c>
      <c r="AB33" s="174">
        <f>SUMIF('Saturday Race 1-22-22'!$B$11:$B$20,$C33,'Saturday Race 1-22-22'!$AW$11:$AW$20)</f>
        <v>0</v>
      </c>
      <c r="AC33" s="174">
        <f>SUMIF('Saturday Race 1-22-22'!$B$11:$B$20,$C33,'Saturday Race 1-22-22'!$AX$11:$AX$20)</f>
        <v>0</v>
      </c>
      <c r="AD33" s="174">
        <f>SUMIF('Saturday Race 1-22-22'!$B$11:$B$20,$C33,'Saturday Race 1-22-22'!$AY$11:$AY$20)</f>
        <v>0</v>
      </c>
      <c r="AE33" s="174">
        <f>SUMIF('Sunday Race 2-6-22'!$B$11:$B$20,$C33,'Sunday Race 2-6-22'!$AU$11:$AU$20)</f>
        <v>0</v>
      </c>
      <c r="AF33" s="174">
        <f>SUMIF('Sunday Race 2-6-22'!$B$11:$B$20,$C33,'Sunday Race 2-6-22'!$AV$11:$AV$20)</f>
        <v>0</v>
      </c>
      <c r="AG33" s="174">
        <f>SUMIF('Sunday Race 2-6-22'!$B$11:$B$20,$C33,'Sunday Race 2-6-22'!$AW$11:$AW$20)</f>
        <v>0</v>
      </c>
      <c r="AH33" s="174">
        <f>SUMIF('Sunday Race 2-6-22'!$B$11:$B$20,$C33,'Sunday Race 2-6-22'!$AX$11:$AX$20)</f>
        <v>0</v>
      </c>
      <c r="AI33" s="174">
        <f>SUMIF('Sunday Race 2-6-22'!$B$11:$B$20,$C33,'Sunday Race 2-6-22'!$AY$11:$AY$20)</f>
        <v>0</v>
      </c>
      <c r="AJ33" s="174">
        <f>SUMIF('Sunday Race 2-20-22'!$B$11:$B$26,$C33,'Sunday Race 2-20-22'!$AU$11:$AU$26)</f>
        <v>0</v>
      </c>
      <c r="AK33" s="174">
        <f>SUMIF('Sunday Race 2-20-22'!$B$11:$B$26,$C33,'Sunday Race 2-20-22'!$AV$11:$AV$26)</f>
        <v>0</v>
      </c>
      <c r="AL33" s="174">
        <f>SUMIF('Sunday Race 2-20-22'!$B$11:$B$26,$C33,'Sunday Race 2-20-22'!$AW$11:$AW$26)</f>
        <v>0</v>
      </c>
      <c r="AM33" s="174">
        <f>SUMIF('Sunday Race 2-20-22'!$B$11:$B$26,$C33,'Sunday Race 2-20-22'!$AX$11:$AX$26)</f>
        <v>0</v>
      </c>
      <c r="AN33" s="174">
        <f>SUMIF('Sunday Race 2-20-22'!$B$11:$B$26,$C33,'Sunday Race 2-20-22'!$AY$11:$AY$26)</f>
        <v>0</v>
      </c>
      <c r="AO33" s="174">
        <f>SUMIF('Sunday Race 2-27-22'!$B$11:$B$20,$C33,'Sunday Race 2-27-22'!$AU$11:$AU$20)</f>
        <v>0</v>
      </c>
      <c r="AP33" s="174">
        <f>SUMIF('Sunday Race 2-27-22'!$B$11:$B$20,$C33,'Sunday Race 2-27-22'!$AV$11:$AV$20)</f>
        <v>0</v>
      </c>
      <c r="AQ33" s="174">
        <f>SUMIF('Sunday Race 2-27-22'!$B$11:$B$20,$C33,'Sunday Race 2-27-22'!$AW$11:$AW$20)</f>
        <v>0</v>
      </c>
      <c r="AR33" s="174">
        <f>SUMIF('Sunday Race 2-27-22'!$B$11:$B$20,$C33,'Sunday Race 2-27-22'!$AX$11:$AX$20)</f>
        <v>0</v>
      </c>
      <c r="AS33" s="174">
        <f>SUMIF('Sunday Race 2-27-22'!$B$11:$B$20,$C33,'Sunday Race 2-27-22'!$AY$11:$AY$20)</f>
        <v>0</v>
      </c>
      <c r="AT33" s="174">
        <f>SUMIF('Sunday Race 3-13-22'!$B$11:$B$25,$C33,'Sunday Race 3-13-22'!$AU$11:$AU$25)</f>
        <v>0</v>
      </c>
      <c r="AU33" s="174">
        <f>SUMIF('Sunday Race 3-13-22'!$B$11:$B$25,$C33,'Sunday Race 3-13-22'!$AV$11:$AV$25)</f>
        <v>0</v>
      </c>
      <c r="AV33" s="174">
        <f>SUMIF('Sunday Race 3-13-22'!$B$11:$B$25,$C33,'Sunday Race 3-13-22'!$AW$11:$AW$25)</f>
        <v>0</v>
      </c>
      <c r="AW33" s="174">
        <f>SUMIF('Sunday Race 3-13-22'!$B$11:$B$25,$C33,'Sunday Race 3-13-22'!$AX$11:$AX$25)</f>
        <v>0</v>
      </c>
      <c r="AX33" s="174">
        <f>SUMIF('Sunday Race 3-13-22'!$B$11:$B$25,$C33,'Sunday Race 3-13-22'!$AY$11:$AY$25)</f>
        <v>0</v>
      </c>
      <c r="AY33" s="174">
        <f>SUMIF('Saturday Race 3-19-22'!$B$11:$B$15,$C33,'Saturday Race 3-19-22'!$AU$11:$AU$15)</f>
        <v>1</v>
      </c>
      <c r="AZ33" s="174">
        <f>SUMIF('Saturday Race 3-19-22'!$B$11:$B$15,$C33,'Saturday Race 3-19-22'!$AV$11:$AV$15)</f>
        <v>1</v>
      </c>
      <c r="BA33" s="174">
        <f>SUMIF('Saturday Race 3-19-22'!$B$11:$B$15,$C33,'Saturday Race 3-19-22'!$AW$11:$AW$15)</f>
        <v>2</v>
      </c>
      <c r="BB33" s="174">
        <f>SUMIF('Saturday Race 3-19-22'!$B$11:$B$15,$C33,'Saturday Race 3-19-22'!$AX$11:$AX$15)</f>
        <v>2</v>
      </c>
      <c r="BC33" s="174">
        <f>SUMIF('Saturday Race 3-19-22'!$B$11:$B$15,$C33,'Saturday Race 3-19-22'!$AY$11:$AY$15)</f>
        <v>0</v>
      </c>
      <c r="BD33" s="174">
        <f>SUMIF('Sunday Races 4-10-22'!$B$11:$B$26,$C33,'Sunday Races 4-10-22'!$AU$11:$AU$26)</f>
        <v>0</v>
      </c>
      <c r="BE33" s="174">
        <f>SUMIF('Sunday Races 4-10-22'!$B$11:$B$26,$C33,'Sunday Races 4-10-22'!$AV$11:$AV$26)</f>
        <v>0</v>
      </c>
      <c r="BF33" s="174">
        <f>SUMIF('Sunday Races 4-10-22'!$B$11:$B$26,$C33,'Sunday Races 4-10-22'!$AW$11:$AW$26)</f>
        <v>0</v>
      </c>
      <c r="BG33" s="174">
        <f>SUMIF('Sunday Races 4-10-22'!$B$11:$B$26,$C33,'Sunday Races 4-10-22'!$AX$11:$AX$26)</f>
        <v>0</v>
      </c>
      <c r="BH33" s="174">
        <f>SUMIF('Sunday Races 4-10-22'!$B$11:$B$26,$C33,'Sunday Races 4-10-22'!$AY$11:$AY$26)</f>
        <v>0</v>
      </c>
      <c r="BI33" s="174">
        <f>SUMIF('Sunday Races 5-1-22'!$B$11:$B$28,$C33,'Sunday Races 5-1-22'!$AU$11:$AU$28)</f>
        <v>0</v>
      </c>
      <c r="BJ33" s="174">
        <f>SUMIF('Sunday Races 5-1-22'!$B$11:$B$28,$C33,'Sunday Races 5-1-22'!$AV$11:$AV$28)</f>
        <v>0</v>
      </c>
      <c r="BK33" s="174">
        <f>SUMIF('Sunday Races 5-1-22'!$B$11:$B$28,$C33,'Sunday Races 5-1-22'!$AW$11:$AW$28)</f>
        <v>0</v>
      </c>
      <c r="BL33" s="174">
        <f>SUMIF('Sunday Races 5-1-22'!$B$11:$B$28,$C33,'Sunday Races 5-1-22'!$AX$11:$AX$28)</f>
        <v>0</v>
      </c>
      <c r="BM33" s="174">
        <f>SUMIF('Sunday Races 5-1-22'!$B$11:$B$28,$C33,'Sunday Races 5-1-22'!$AY$11:$AY$28)</f>
        <v>0</v>
      </c>
      <c r="BN33" s="174">
        <f>SUMIF('Sunday Races 6-5-22'!$B$11:$B$28,$C33,'Sunday Races 6-5-22'!$AU$11:$AU$28)</f>
        <v>0</v>
      </c>
      <c r="BO33" s="174">
        <f>SUMIF('Sunday Races 6-5-22'!$B$11:$B$28,$C33,'Sunday Races 6-5-22'!$AV$11:$AV$28)</f>
        <v>0</v>
      </c>
      <c r="BP33" s="174">
        <f>SUMIF('Sunday Races 6-5-22'!$B$11:$B$28,$C33,'Sunday Races 6-5-22'!$AW$11:$AW$28)</f>
        <v>0</v>
      </c>
      <c r="BQ33" s="174">
        <f>SUMIF('Sunday Races 6-5-22'!$B$11:$B$28,$C33,'Sunday Races 6-5-22'!$AX$11:$AX$28)</f>
        <v>0</v>
      </c>
      <c r="BR33" s="174">
        <f>SUMIF('Sunday Races 6-5-22'!$B$11:$B$28,$C33,'Sunday Races 6-5-22'!$AY$11:$AY$28)</f>
        <v>0</v>
      </c>
      <c r="BS33" s="174">
        <f>SUMIF('Sunday Races 6-12-22'!$B$11:$B$24,$C33,'Sunday Races 6-12-22'!$AU$11:$AU$24)</f>
        <v>0</v>
      </c>
      <c r="BT33" s="174">
        <f>SUMIF('Sunday Races 6-12-22'!$B$11:$B$24,$C33,'Sunday Races 6-12-22'!$AV$11:$AV$24)</f>
        <v>0</v>
      </c>
      <c r="BU33" s="174">
        <f>SUMIF('Sunday Races 6-12-22'!$B$11:$B$24,$C33,'Sunday Races 6-12-22'!$AW$11:$AW$24)</f>
        <v>0</v>
      </c>
      <c r="BV33" s="174">
        <f>SUMIF('Sunday Races 6-12-22'!$B$11:$B$24,$C33,'Sunday Races 6-12-22'!$AX$11:$AX$24)</f>
        <v>0</v>
      </c>
      <c r="BW33" s="174">
        <f>SUMIF('Sunday Races 6-12-22'!$B$11:$B$24,$C33,'Sunday Races 6-12-22'!$AY$11:$AY$24)</f>
        <v>0</v>
      </c>
      <c r="BX33" s="174">
        <f>SUMIF('Saturday Races 6-18-22'!$B$11:$B$24,$C33,'Saturday Races 6-18-22'!$AU$11:$AU$24)</f>
        <v>0</v>
      </c>
      <c r="BY33" s="174">
        <f>SUMIF('Saturday Races 6-18-22'!$B$11:$B$24,$C33,'Saturday Races 6-18-22'!$AV$11:$AV$24)</f>
        <v>0</v>
      </c>
      <c r="BZ33" s="174">
        <f>SUMIF('Saturday Races 6-18-22'!$B$11:$B$24,$C33,'Saturday Races 6-18-22'!$AW$11:$AW$24)</f>
        <v>0</v>
      </c>
      <c r="CA33" s="174">
        <f>SUMIF('Saturday Races 6-18-22'!$B$11:$B$24,$C33,'Saturday Races 6-18-22'!$AX$11:$AX$24)</f>
        <v>0</v>
      </c>
      <c r="CB33" s="174">
        <f>SUMIF('Saturday Races 6-18-22'!$B$11:$B$24,$C33,'Saturday Races 6-18-22'!$AY$11:$AY$24)</f>
        <v>0</v>
      </c>
      <c r="CC33" s="174">
        <f>SUMIF('Sunday Races 7-3-22'!$B$11:$B$26,$C33,'Sunday Races 7-3-22'!$AU$11:$AU$26)</f>
        <v>0</v>
      </c>
      <c r="CD33" s="174">
        <f>SUMIF('Sunday Races 7-3-22'!$B$11:$B$26,$C33,'Sunday Races 7-3-22'!$AV$11:$AV$26)</f>
        <v>0</v>
      </c>
      <c r="CE33" s="174">
        <f>SUMIF('Sunday Races 7-3-22'!$B$11:$B$26,$C33,'Sunday Races 7-3-22'!$AW$11:$AW$26)</f>
        <v>0</v>
      </c>
      <c r="CF33" s="174">
        <f>SUMIF('Sunday Races 7-3-22'!$B$11:$B$26,$C33,'Sunday Races 7-3-22'!$AX$11:$AX$26)</f>
        <v>0</v>
      </c>
      <c r="CG33" s="174">
        <f>SUMIF('Sunday Races 7-3-22'!$B$11:$B$26,$C33,'Sunday Races 7-3-22'!$AY$11:$AY$26)</f>
        <v>0</v>
      </c>
      <c r="CH33" s="174">
        <f>SUMIF('Sunday Races 7-31-22'!$B$11:$B$26,$C33,'Sunday Races 7-31-22'!$AU$11:$AU$26)</f>
        <v>0</v>
      </c>
      <c r="CI33" s="174">
        <f>SUMIF('Sunday Races 7-31-22'!$B$11:$B$26,$C33,'Sunday Races 7-31-22'!$AV$11:$AV$26)</f>
        <v>0</v>
      </c>
      <c r="CJ33" s="174">
        <f>SUMIF('Sunday Races 7-31-22'!$B$11:$B$26,$C33,'Sunday Races 7-31-22'!$AW$11:$AW$26)</f>
        <v>0</v>
      </c>
      <c r="CK33" s="174">
        <f>SUMIF('Sunday Races 7-31-22'!$B$11:$B$26,$C33,'Sunday Races 7-31-22'!$AX$11:$AX$26)</f>
        <v>0</v>
      </c>
      <c r="CL33" s="174">
        <f>SUMIF('Sunday Races 7-31-22'!$B$11:$B$26,$C33,'Sunday Races 7-31-22'!$AY$11:$AY$26)</f>
        <v>0</v>
      </c>
      <c r="CM33" s="174">
        <f>SUMIF('Sunday Races 8-14-22'!$B$11:$B$26,$C33,'Sunday Races 8-14-22'!$AU$11:$AU$26)</f>
        <v>0</v>
      </c>
      <c r="CN33" s="174">
        <f>SUMIF('Sunday Races 8-14-22'!$B$11:$B$26,$C33,'Sunday Races 8-14-22'!$AV$11:$AV$26)</f>
        <v>0</v>
      </c>
      <c r="CO33" s="174">
        <f>SUMIF('Sunday Races 8-14-22'!$B$11:$B$26,$C33,'Sunday Races 8-14-22'!$AW$11:$AW$26)</f>
        <v>0</v>
      </c>
      <c r="CP33" s="174">
        <f>SUMIF('Sunday Races 8-14-22'!$B$11:$B$26,$C33,'Sunday Races 8-14-22'!$AX$11:$AX$26)</f>
        <v>0</v>
      </c>
      <c r="CQ33" s="174">
        <f>SUMIF('Sunday Races 8-14-22'!$B$11:$B$26,$C33,'Sunday Races 8-14-22'!$AY$11:$AY$26)</f>
        <v>0</v>
      </c>
      <c r="CR33" s="174">
        <f>SUMIF('Saturday Races 8-20-22'!$B$11:$B$26,$C33,'Saturday Races 8-20-22'!$AU$11:$AU$26)</f>
        <v>0</v>
      </c>
      <c r="CS33" s="174">
        <f>SUMIF('Saturday Races 8-20-22'!$B$11:$B$26,$C33,'Saturday Races 8-20-22'!$AV$11:$AV$26)</f>
        <v>0</v>
      </c>
      <c r="CT33" s="174">
        <f>SUMIF('Saturday Races 8-20-22'!$B$11:$B$26,$C33,'Saturday Races 8-20-22'!$AW$11:$AW$26)</f>
        <v>0</v>
      </c>
      <c r="CU33" s="174">
        <f>SUMIF('Saturday Races 8-20-22'!$B$11:$B$26,$C33,'Saturday Races 8-20-22'!$AX$11:$AX$26)</f>
        <v>0</v>
      </c>
      <c r="CV33" s="174">
        <f>SUMIF('Saturday Races 8-20-22'!$B$11:$B$26,$C33,'Saturday Races 8-20-22'!$AY$11:$AY$26)</f>
        <v>0</v>
      </c>
      <c r="CW33" s="174">
        <f>SUMIF('Sunday Races 9-11-22'!$B$11:$B$20,$C33,'Sunday Races 9-11-22'!$AU$11:$AU$20)</f>
        <v>0</v>
      </c>
      <c r="CX33" s="174">
        <f>SUMIF('Sunday Races 9-11-22'!$B$11:$B$20,$C33,'Sunday Races 9-11-22'!$AV$11:$AV$20)</f>
        <v>0</v>
      </c>
      <c r="CY33" s="174">
        <f>SUMIF('Sunday Races 9-11-22'!$B$11:$B$20,$C33,'Sunday Races 9-11-22'!$AW$11:$AW$20)</f>
        <v>0</v>
      </c>
      <c r="CZ33" s="174">
        <f>SUMIF('Sunday Races 9-11-22'!$B$11:$B$20,$C33,'Sunday Races 9-11-22'!$AX$11:$AX$20)</f>
        <v>0</v>
      </c>
      <c r="DA33" s="174">
        <f>SUMIF('Sunday Races 9-11-22'!$B$11:$B$20,$C33,'Sunday Races 9-11-22'!$AY$11:$AY$20)</f>
        <v>0</v>
      </c>
      <c r="DB33" s="174">
        <f>SUMIF('Sunday Races 10-9-22'!$B$11:$B$21,$C33,'Sunday Races 10-9-22'!$AU$11:$AU$21)</f>
        <v>0</v>
      </c>
      <c r="DC33" s="174">
        <f>SUMIF('Sunday Races 10-9-22'!$B$11:$B$21,$C33,'Sunday Races 10-9-22'!$AV$11:$AV$21)</f>
        <v>0</v>
      </c>
      <c r="DD33" s="174">
        <f>SUMIF('Sunday Races 10-9-22'!$B$11:$B$21,$C33,'Sunday Races 10-9-22'!$AW$11:$AW$21)</f>
        <v>0</v>
      </c>
      <c r="DE33" s="174">
        <f>SUMIF('Sunday Races 10-9-22'!$B$11:$B$21,$C33,'Sunday Races 10-9-22'!$AX$11:$AX$21)</f>
        <v>0</v>
      </c>
      <c r="DF33" s="174">
        <f>SUMIF('Sunday Races 10-9-22'!$B$11:$B$21,$C33,'Sunday Races 10-9-22'!$AY$11:$AY$21)</f>
        <v>0</v>
      </c>
      <c r="DG33" s="174">
        <f>SUMIF('Sunday Races 10-23-22'!$B$11:$B$22,$C33,'Sunday Races 10-23-22'!$AU$11:$AU$22)</f>
        <v>0</v>
      </c>
      <c r="DH33" s="174">
        <f>SUMIF('Sunday Races 10-23-22'!$B$11:$B$22,$C33,'Sunday Races 10-23-22'!$AV$11:$AV$22)</f>
        <v>0</v>
      </c>
      <c r="DI33" s="174">
        <f>SUMIF('Sunday Races 10-23-22'!$B$11:$B$22,$C33,'Sunday Races 10-23-22'!$AW$11:$AW$22)</f>
        <v>0</v>
      </c>
      <c r="DJ33" s="174">
        <f>SUMIF('Sunday Races 10-23-22'!$B$11:$B$22,$C33,'Sunday Races 10-23-22'!$AX$11:$AX$22)</f>
        <v>0</v>
      </c>
      <c r="DK33" s="174">
        <f>SUMIF('Sunday Races 10-23-22'!$B$11:$B$22,$C33,'Sunday Races 10-23-22'!$AY$11:$AY$22)</f>
        <v>0</v>
      </c>
      <c r="DL33" s="175"/>
      <c r="DM33" s="176"/>
      <c r="DN33" s="177">
        <f t="shared" si="28"/>
        <v>2</v>
      </c>
      <c r="DO33" s="177">
        <f t="shared" si="28"/>
        <v>2</v>
      </c>
      <c r="DP33" s="177">
        <f t="shared" si="28"/>
        <v>1</v>
      </c>
      <c r="DQ33" s="177">
        <f t="shared" si="28"/>
        <v>1</v>
      </c>
      <c r="DR33" s="177">
        <f t="shared" si="28"/>
        <v>0</v>
      </c>
      <c r="DS33" s="177">
        <f t="shared" si="28"/>
        <v>0</v>
      </c>
      <c r="DT33" s="177">
        <f t="shared" si="28"/>
        <v>0</v>
      </c>
      <c r="DU33" s="177">
        <f t="shared" si="28"/>
        <v>0</v>
      </c>
      <c r="DV33" s="177">
        <f t="shared" si="28"/>
        <v>0</v>
      </c>
      <c r="DW33" s="177">
        <f t="shared" si="28"/>
        <v>0</v>
      </c>
      <c r="DX33" s="177">
        <f t="shared" si="29"/>
        <v>0</v>
      </c>
      <c r="DY33" s="177">
        <f t="shared" si="29"/>
        <v>0</v>
      </c>
      <c r="DZ33" s="177">
        <f t="shared" si="29"/>
        <v>0</v>
      </c>
      <c r="EA33" s="177">
        <f t="shared" si="29"/>
        <v>0</v>
      </c>
      <c r="EB33" s="177">
        <f t="shared" si="29"/>
        <v>0</v>
      </c>
      <c r="EC33" s="177">
        <f t="shared" si="29"/>
        <v>0</v>
      </c>
      <c r="ED33" s="177">
        <f t="shared" si="29"/>
        <v>0</v>
      </c>
      <c r="EE33" s="177">
        <f t="shared" si="29"/>
        <v>0</v>
      </c>
      <c r="EF33" s="177">
        <f t="shared" si="29"/>
        <v>0</v>
      </c>
      <c r="EG33" s="177">
        <f t="shared" si="29"/>
        <v>0</v>
      </c>
      <c r="EH33" s="177">
        <f t="shared" si="30"/>
        <v>0</v>
      </c>
      <c r="EI33" s="177">
        <f t="shared" si="30"/>
        <v>0</v>
      </c>
      <c r="EJ33" s="177">
        <f t="shared" si="30"/>
        <v>0</v>
      </c>
      <c r="EK33" s="177">
        <f t="shared" si="30"/>
        <v>0</v>
      </c>
      <c r="EL33" s="177">
        <f t="shared" si="30"/>
        <v>0</v>
      </c>
      <c r="EM33" s="177">
        <f t="shared" si="30"/>
        <v>0</v>
      </c>
      <c r="EN33" s="177">
        <f t="shared" si="30"/>
        <v>0</v>
      </c>
      <c r="EO33" s="177">
        <f t="shared" si="30"/>
        <v>0</v>
      </c>
      <c r="EP33" s="177">
        <f t="shared" si="30"/>
        <v>0</v>
      </c>
      <c r="EQ33" s="177">
        <f t="shared" si="30"/>
        <v>0</v>
      </c>
      <c r="ER33" s="177">
        <f t="shared" si="31"/>
        <v>0</v>
      </c>
      <c r="ES33" s="177">
        <f t="shared" si="31"/>
        <v>0</v>
      </c>
      <c r="ET33" s="177">
        <f t="shared" si="31"/>
        <v>0</v>
      </c>
      <c r="EU33" s="177">
        <f t="shared" si="31"/>
        <v>0</v>
      </c>
      <c r="EV33" s="177">
        <f t="shared" si="31"/>
        <v>0</v>
      </c>
      <c r="EW33" s="177">
        <f t="shared" si="31"/>
        <v>0</v>
      </c>
      <c r="EX33" s="177">
        <f t="shared" si="31"/>
        <v>0</v>
      </c>
      <c r="EY33" s="177">
        <f t="shared" si="31"/>
        <v>0</v>
      </c>
      <c r="EZ33" s="177">
        <f t="shared" si="31"/>
        <v>0</v>
      </c>
      <c r="FA33" s="177">
        <f t="shared" si="31"/>
        <v>0</v>
      </c>
      <c r="FB33" s="177">
        <f t="shared" si="32"/>
        <v>0</v>
      </c>
      <c r="FC33" s="177">
        <f t="shared" si="32"/>
        <v>0</v>
      </c>
      <c r="FD33" s="177">
        <f t="shared" si="32"/>
        <v>0</v>
      </c>
      <c r="FE33" s="177">
        <f t="shared" si="32"/>
        <v>0</v>
      </c>
      <c r="FF33" s="177">
        <f t="shared" si="32"/>
        <v>0</v>
      </c>
      <c r="FG33" s="177">
        <f t="shared" si="32"/>
        <v>0</v>
      </c>
      <c r="FH33" s="177">
        <f t="shared" si="32"/>
        <v>0</v>
      </c>
      <c r="FI33" s="177">
        <f t="shared" si="32"/>
        <v>0</v>
      </c>
      <c r="FJ33" s="177">
        <f t="shared" si="32"/>
        <v>0</v>
      </c>
      <c r="FK33" s="177">
        <f t="shared" si="32"/>
        <v>0</v>
      </c>
      <c r="FL33" s="177">
        <f t="shared" si="33"/>
        <v>0</v>
      </c>
      <c r="FM33" s="177">
        <f t="shared" si="33"/>
        <v>0</v>
      </c>
      <c r="FN33" s="177">
        <f t="shared" si="33"/>
        <v>0</v>
      </c>
      <c r="FO33" s="177">
        <f t="shared" si="33"/>
        <v>0</v>
      </c>
      <c r="FP33" s="177">
        <f t="shared" si="33"/>
        <v>0</v>
      </c>
      <c r="FQ33" s="177">
        <f t="shared" si="33"/>
        <v>0</v>
      </c>
      <c r="FR33" s="177">
        <f t="shared" si="33"/>
        <v>0</v>
      </c>
      <c r="FS33" s="177">
        <f t="shared" si="33"/>
        <v>0</v>
      </c>
      <c r="FT33" s="177">
        <f t="shared" si="33"/>
        <v>0</v>
      </c>
      <c r="FU33" s="177">
        <f t="shared" si="33"/>
        <v>0</v>
      </c>
      <c r="FV33" s="177">
        <f t="shared" si="33"/>
        <v>0</v>
      </c>
      <c r="FW33" s="177">
        <f t="shared" si="33"/>
        <v>0</v>
      </c>
      <c r="FX33" s="177">
        <f t="shared" si="33"/>
        <v>0</v>
      </c>
      <c r="FY33" s="177">
        <f t="shared" si="33"/>
        <v>0</v>
      </c>
      <c r="FZ33" s="177">
        <f t="shared" si="33"/>
        <v>0</v>
      </c>
      <c r="GA33" s="177"/>
      <c r="GB33" s="229">
        <f t="shared" si="20"/>
        <v>60</v>
      </c>
      <c r="GC33" s="229">
        <f t="shared" si="21"/>
        <v>11</v>
      </c>
      <c r="GD33" s="174">
        <f>SUMIF('One Day 12-04-21 Scots'!$B$11:$B$24,$C33,'One Day 12-04-21 Scots'!$AU$11:$AU$24)</f>
        <v>0</v>
      </c>
      <c r="GE33" s="174">
        <f>SUMIF('One Day 12-04-21 Scots'!$B$11:$B$24,$C33,'One Day 12-04-21 Scots'!$AV$11:$AV$24)</f>
        <v>0</v>
      </c>
      <c r="GF33" s="174">
        <f>SUMIF('One Day 12-04-21 Scots'!$B$11:$B$24,$C33,'One Day 12-04-21 Scots'!$AW$11:$AW$24)</f>
        <v>0</v>
      </c>
      <c r="GG33" s="174">
        <f>SUMIF('One Day 12-04-21 Scots'!$B$11:$B$24,$C33,'One Day 12-04-21 Scots'!$AX$11:$AX$24)</f>
        <v>0</v>
      </c>
      <c r="GH33" s="174">
        <f>SUMIF('One Day 12-04-21 Scots'!$B$11:$B$24,$C33,'One Day 12-04-21 Scots'!$AY$11:$AY$24)</f>
        <v>0</v>
      </c>
      <c r="GI33" s="174">
        <f>SUMIF('One Day 12-04-21 Thistles'!$B$11:$B$25,$C33,'One Day 12-04-21 Thistles'!$AU$11:$AU$25)</f>
        <v>0</v>
      </c>
      <c r="GJ33" s="174">
        <f>SUMIF('One Day 12-04-21 Thistles'!$B$11:$B$25,$C33,'One Day 12-04-21 Thistles'!$AV$11:$AV$25)</f>
        <v>0</v>
      </c>
      <c r="GK33" s="174">
        <f>SUMIF('One Day 12-04-21 Thistles'!$B$11:$B$25,$C33,'One Day 12-04-21 Thistles'!$AW$11:$AW$25)</f>
        <v>0</v>
      </c>
      <c r="GL33" s="174">
        <f>SUMIF('One Day 12-04-21 Thistles'!$B$11:$B$25,$C33,'One Day 12-04-21 Thistles'!$AX$11:$AX$25)</f>
        <v>0</v>
      </c>
      <c r="GM33" s="174">
        <f>SUMIF('One Day 12-04-21 Thistles'!$B$11:$B$25,$C33,'One Day 12-04-21 Thistles'!$AY$11:$AY$25)</f>
        <v>0</v>
      </c>
      <c r="GN33" s="174">
        <f>SUMIF('Chili One Day 2-12-22 Scots'!$B$11:$B$27,$C33,'Chili One Day 2-12-22 Scots'!$AU$11:$AU$27)</f>
        <v>0</v>
      </c>
      <c r="GO33" s="174">
        <f>SUMIF('Chili One Day 2-12-22 Scots'!$B$11:$B$27,$C33,'Chili One Day 2-12-22 Scots'!$AV$11:$AV$27)</f>
        <v>0</v>
      </c>
      <c r="GP33" s="174">
        <f>SUMIF('Chili One Day 2-12-22 Scots'!$B$11:$B$27,$C33,'Chili One Day 2-12-22 Scots'!$AW$11:$AW$27)</f>
        <v>0</v>
      </c>
      <c r="GQ33" s="174">
        <f>SUMIF('Chili One Day 2-12-22 Scots'!$B$11:$B$27,$C33,'Chili One Day 2-12-22 Scots'!$AX$11:$AX$27)</f>
        <v>0</v>
      </c>
      <c r="GR33" s="174">
        <f>SUMIF('Chili One Day 2-12-22 Scots'!$B$11:$B$27,$C33,'Chili One Day 2-12-22 Scots'!$AY$11:$AY$27)</f>
        <v>0</v>
      </c>
      <c r="GS33" s="174">
        <f>SUMIF('Chili One Day 2-12-22 Thistles'!$B$11:$B$27,$C33,'Chili One Day 2-12-22 Thistles'!$AU$11:$AU$27)</f>
        <v>0</v>
      </c>
      <c r="GT33" s="174">
        <f>SUMIF('Chili One Day 2-12-22 Thistles'!$B$11:$B$27,$C33,'Chili One Day 2-12-22 Thistles'!$AV$11:$AV$27)</f>
        <v>0</v>
      </c>
      <c r="GU33" s="174">
        <f>SUMIF('Chili One Day 2-12-22 Thistles'!$B$11:$B$27,$C33,'Chili One Day 2-12-22 Thistles'!$AW$11:$AW$27)</f>
        <v>0</v>
      </c>
      <c r="GV33" s="174">
        <f>SUMIF('Chili One Day 2-12-22 Thistles'!$B$11:$B$27,$C33,'Chili One Day 2-12-22 Thistles'!$AX$11:$AX$27)</f>
        <v>0</v>
      </c>
      <c r="GW33" s="174">
        <f>SUMIF('Chili One Day 2-12-22 Thistles'!$B$11:$B$27,$C33,'Chili One Day 2-12-22 Thistles'!$AY$11:$AY$27)</f>
        <v>0</v>
      </c>
      <c r="GX33" s="174">
        <f>SUMIF('Ironman One Day 3-5-22 FS'!$B$11:$B$26,$C33,'Ironman One Day 3-5-22 FS'!$AU$11:$AU$26)</f>
        <v>0</v>
      </c>
      <c r="GY33" s="174">
        <f>SUMIF('Ironman One Day 3-5-22 FS'!$B$11:$B$26,$C33,'Ironman One Day 3-5-22 FS'!$AV$11:$AV$26)</f>
        <v>0</v>
      </c>
      <c r="GZ33" s="174">
        <f>SUMIF('Ironman One Day 3-5-22 FS'!$B$11:$B$26,$C33,'Ironman One Day 3-5-22 FS'!$AW$11:$AW$26)</f>
        <v>0</v>
      </c>
      <c r="HA33" s="174">
        <f>SUMIF('Ironman One Day 3-5-22 FS'!$B$11:$B$26,$C33,'Ironman One Day 3-5-22 FS'!$AX$11:$AX$26)</f>
        <v>0</v>
      </c>
      <c r="HB33" s="174">
        <f>SUMIF('Ironman One Day 3-5-22 FS'!$B$11:$B$26,$C33,'Ironman One Day 3-5-22 FS'!$AY$11:$AY$26)</f>
        <v>0</v>
      </c>
      <c r="HC33" s="174">
        <f>SUMIF('Ironman One Day 3-5-22 420'!$B$11:$B$26,$C33,'Ironman One Day 3-5-22 420'!$AU$11:$AU$26)</f>
        <v>0</v>
      </c>
      <c r="HD33" s="174">
        <f>SUMIF('Ironman One Day 3-5-22 420'!$B$11:$B$26,$C33,'Ironman One Day 3-5-22 420'!$AV$11:$AV$26)</f>
        <v>0</v>
      </c>
      <c r="HE33" s="174">
        <f>SUMIF('Ironman One Day 3-5-22 420'!$B$11:$B$26,$C33,'Ironman One Day 3-5-22 420'!$AW$11:$AW$26)</f>
        <v>0</v>
      </c>
      <c r="HF33" s="174">
        <f>SUMIF('Ironman One Day 3-5-22 420'!$B$11:$B$26,$C33,'Ironman One Day 3-5-22 420'!$AX$11:$AX$26)</f>
        <v>0</v>
      </c>
      <c r="HG33" s="174">
        <f>SUMIF('Ironman One Day 3-5-22 420'!$B$11:$B$26,$C33,'Ironman One Day 3-5-22 420'!$AY$11:$AY$26)</f>
        <v>0</v>
      </c>
      <c r="HH33" s="174">
        <f>SUMIF('Easter One Day 4-16-22 FS'!$B$11:$B$25,$C33,'Easter One Day 4-16-22 FS'!$AU$11:$AU$25)</f>
        <v>0</v>
      </c>
      <c r="HI33" s="174">
        <f>SUMIF('Easter One Day 4-16-22 FS'!$B$11:$B$25,$C33,'Easter One Day 4-16-22 FS'!$AV$11:$AV$25)</f>
        <v>0</v>
      </c>
      <c r="HJ33" s="174">
        <f>SUMIF('Easter One Day 4-16-22 FS'!$B$11:$B$25,$C33,'Easter One Day 4-16-22 FS'!$AW$11:$AW$25)</f>
        <v>0</v>
      </c>
      <c r="HK33" s="174">
        <f>SUMIF('Easter One Day 4-16-22 FS'!$B$11:$B$25,$C33,'Easter One Day 4-16-22 FS'!$AX$11:$AX$25)</f>
        <v>0</v>
      </c>
      <c r="HL33" s="174">
        <f>SUMIF('Easter One Day 4-16-22 FS'!$B$11:$B$25,$C33,'Easter One Day 4-16-22 FS'!$AY$11:$AY$25)</f>
        <v>0</v>
      </c>
      <c r="HM33" s="174">
        <f>SUMIF('Easter One Day 4-16-22 TH'!$B$11:$B$25,$C33,'Easter One Day 4-16-22 TH'!$AU$11:$AU$25)</f>
        <v>0</v>
      </c>
      <c r="HN33" s="174">
        <f>SUMIF('Easter One Day 4-16-22 TH'!$B$11:$B$25,$C33,'Easter One Day 4-16-22 TH'!$AV$11:$AV$25)</f>
        <v>0</v>
      </c>
      <c r="HO33" s="174">
        <f>SUMIF('Easter One Day 4-16-22 TH'!$B$11:$B$25,$C33,'Easter One Day 4-16-22 TH'!$AW$11:$AW$25)</f>
        <v>0</v>
      </c>
      <c r="HP33" s="174">
        <f>SUMIF('Easter One Day 4-16-22 TH'!$B$11:$B$25,$C33,'Easter One Day 4-16-22 TH'!$AX$11:$AX$25)</f>
        <v>0</v>
      </c>
      <c r="HQ33" s="174">
        <f>SUMIF('Easter One Day 4-16-22 TH'!$B$11:$B$25,$C33,'Easter One Day 4-16-22 TH'!$AY$11:$AY$25)</f>
        <v>0</v>
      </c>
      <c r="HR33" s="174">
        <f>SUMIF('Long Distance Race 5-7-22'!$B$11:$B$25,$C33,'Long Distance Race 5-7-22'!$AU$11:$AU$25)</f>
        <v>0</v>
      </c>
      <c r="HS33" s="174">
        <f>SUMIF('Long Distance Race 5-7-22'!$B$11:$B$18,$C33,'Long Distance Race 5-7-22'!$AV$11:$AV$18)</f>
        <v>0</v>
      </c>
      <c r="HT33" s="174">
        <f>SUMIF('Long Distance Race 5-7-22'!$B$11:$B$18,$C33,'Long Distance Race 5-7-22'!$AW$11:$AW$18)</f>
        <v>0</v>
      </c>
      <c r="HU33" s="174">
        <f>SUMIF('Long Distance Race 5-7-22'!$B$11:$B$18,$C33,'Long Distance Race 5-7-22'!$AX$11:$AX$18)</f>
        <v>0</v>
      </c>
      <c r="HV33" s="174">
        <f>SUMIF('Long Distance Race 5-7-22'!$B$11:$B$18,$C33,'Long Distance Race 5-7-22'!$AY$11:$AY$18)</f>
        <v>0</v>
      </c>
      <c r="HW33" s="174">
        <f>SUMIF('Memorial Day Regatta 5-28-22 Op'!$B$11:$B$25,$C33,'Memorial Day Regatta 5-28-22 Op'!$AU$11:$AU$25)</f>
        <v>0</v>
      </c>
      <c r="HX33" s="174">
        <f>SUMIF('Memorial Day Regatta 5-28-22 Op'!$B$11:$B$18,$C33,'Memorial Day Regatta 5-28-22 Op'!$AV$11:$AV$18)</f>
        <v>0</v>
      </c>
      <c r="HY33" s="174">
        <f>SUMIF('Memorial Day Regatta 5-28-22 Op'!$B$11:$B$18,$C33,'Memorial Day Regatta 5-28-22 Op'!$AW$11:$AW$18)</f>
        <v>0</v>
      </c>
      <c r="HZ33" s="174">
        <f>SUMIF('Memorial Day Regatta 5-28-22 Op'!$B$11:$B$18,$C33,'Memorial Day Regatta 5-28-22 Op'!$AX$11:$AX$18)</f>
        <v>0</v>
      </c>
      <c r="IA33" s="174">
        <f>SUMIF('Memorial Day Regatta 5-28-22 Op'!$B$11:$B$18,$C33,'Memorial Day Regatta 5-28-22 Op'!$AY$11:$AY$18)</f>
        <v>0</v>
      </c>
      <c r="IB33" s="174">
        <f>SUMIF('Caldwell Cup 6-25-22 TH'!$B$11:$B$25,$C33,'Caldwell Cup 6-25-22 TH'!$AU$11:$AU$25)</f>
        <v>7</v>
      </c>
      <c r="IC33" s="174">
        <f>SUMIF('Caldwell Cup 6-25-22 TH'!$B$11:$B$25,$C33,'Caldwell Cup 6-25-22 TH'!$AV$11:$AV$25)</f>
        <v>9</v>
      </c>
      <c r="ID33" s="174">
        <f>SUMIF('Caldwell Cup 6-25-22 TH'!$B$11:$B$25,$C33,'Caldwell Cup 6-25-22 TH'!$AW$11:$AW$25)</f>
        <v>7</v>
      </c>
      <c r="IE33" s="174">
        <f>SUMIF('Caldwell Cup 6-25-22 TH'!$B$11:$B$25,$C33,'Caldwell Cup 6-25-22 TH'!$AX$11:$AX$25)</f>
        <v>6</v>
      </c>
      <c r="IF33" s="174">
        <f>SUMIF('Caldwell Cup 6-25-22 TH'!$B$11:$B$25,$C33,'Caldwell Cup 6-25-22 TH'!$AY$11:$AY$25)</f>
        <v>0</v>
      </c>
      <c r="IG33" s="174">
        <f>SUMIF('Caldwell Cup 6-25-22 FS'!$B$11:$B$21,$C33,'Caldwell Cup 6-25-22 FS'!$AU$11:$AU$21)</f>
        <v>0</v>
      </c>
      <c r="IH33" s="174">
        <f>SUMIF('Caldwell Cup 6-25-22 FS'!$B$11:$B$21,$C33,'Caldwell Cup 6-25-22 FS'!$AV$11:$AV$21)</f>
        <v>0</v>
      </c>
      <c r="II33" s="174">
        <f>SUMIF('Caldwell Cup 6-25-22 FS'!$B$11:$B$21,$C33,'Caldwell Cup 6-25-22 FS'!$AW$11:$AW$21)</f>
        <v>0</v>
      </c>
      <c r="IJ33" s="174">
        <f>SUMIF('Caldwell Cup 6-25-22 FS'!$B$11:$B$21,$C33,'Caldwell Cup 6-25-22 FS'!$AX$11:$AX$21)</f>
        <v>0</v>
      </c>
      <c r="IK33" s="174">
        <f>SUMIF('Caldwell Cup 6-25-22 FS'!$B$11:$B$21,$C33,'Caldwell Cup 6-25-22 FS'!$AY$11:$AY$21)</f>
        <v>0</v>
      </c>
      <c r="IL33" s="174">
        <f>SUMIF('Caldwell Cup 6-25-22 Lasers'!$B$11:$B$23,$C33,'Caldwell Cup 6-25-22 Lasers'!$AU$11:$AU$23)</f>
        <v>0</v>
      </c>
      <c r="IM33" s="174">
        <f>SUMIF('Caldwell Cup 6-25-22 Lasers'!$B$11:$B$23,$C33,'Caldwell Cup 6-25-22 Lasers'!$AV$11:$AV$23)</f>
        <v>0</v>
      </c>
      <c r="IN33" s="174">
        <f>SUMIF('Caldwell Cup 6-25-22 Lasers'!$B$11:$B$23,$C33,'Caldwell Cup 6-25-22 Lasers'!$AW$11:$AW$23)</f>
        <v>0</v>
      </c>
      <c r="IO33" s="174">
        <f>SUMIF('Caldwell Cup 6-25-22 Lasers'!$B$11:$B$23,$C33,'Caldwell Cup 6-25-22 Lasers'!$AX$11:$AX$23)</f>
        <v>0</v>
      </c>
      <c r="IP33" s="174">
        <f>SUMIF('Caldwell Cup 6-25-22 Lasers'!$B$11:$B$23,$C33,'Caldwell Cup 6-25-22 Lasers'!$AY$11:$AY$23)</f>
        <v>0</v>
      </c>
      <c r="IQ33" s="174">
        <f>SUMIF('Labor Day Regatta 9-3-22 FS'!$B$11:$B$30,$C33,'Labor Day Regatta 9-3-22 FS'!$AU$11:$AU$30)</f>
        <v>0</v>
      </c>
      <c r="IR33" s="174">
        <f>SUMIF('Labor Day Regatta 9-3-22 FS'!$B$11:$B$30,$C33,'Labor Day Regatta 9-3-22 FS'!$AV$11:$AV$30)</f>
        <v>0</v>
      </c>
      <c r="IS33" s="174">
        <f>SUMIF('Labor Day Regatta 9-3-22 FS'!$B$11:$B$30,$C33,'Labor Day Regatta 9-3-22 FS'!$AW$11:$AW$30)</f>
        <v>0</v>
      </c>
      <c r="IT33" s="174">
        <f>SUMIF('Labor Day Regatta 9-3-22 FS'!$B$11:$B$30,$C33,'Labor Day Regatta 9-3-22 FS'!$AX$11:$AX$30)</f>
        <v>0</v>
      </c>
      <c r="IU33" s="174">
        <f>SUMIF('Labor Day Regatta 9-3-22 FS'!$B$11:$B$30,$C33,'Labor Day Regatta 9-3-22 FS'!$AY$11:$AY$30)</f>
        <v>0</v>
      </c>
      <c r="IV33" s="174">
        <f>SUMIF('2022-09-17 Leukemia Cup FS'!$B$11:$B$26,$C33,'2022-09-17 Leukemia Cup FS'!$AU$11:$AU$26)</f>
        <v>0</v>
      </c>
      <c r="IW33" s="174">
        <f>SUMIF('2022-09-17 Leukemia Cup FS'!$B$11:$B$26,$C33,'2022-09-17 Leukemia Cup FS'!$AV$11:$AV$26)</f>
        <v>0</v>
      </c>
      <c r="IX33" s="174">
        <f>SUMIF('2022-09-17 Leukemia Cup FS'!$B$11:$B$26,$C33,'2022-09-17 Leukemia Cup FS'!$AW$11:$AW$26)</f>
        <v>0</v>
      </c>
      <c r="IY33" s="174">
        <f>SUMIF('2022-09-17 Leukemia Cup FS'!$B$11:$B$26,$C33,'2022-09-17 Leukemia Cup FS'!$AX$11:$AX$26)</f>
        <v>0</v>
      </c>
      <c r="IZ33" s="174">
        <f>SUMIF('2022-09-17 Leukemia Cup FS'!$B$11:$B$26,$C33,'2022-09-17 Leukemia Cup FS'!$AY$11:$AY$26)</f>
        <v>0</v>
      </c>
      <c r="JA33" s="174">
        <f>SUMIF('2022-09-17 Leukemia Cup TH'!$B$11:$B$28,$C33,'2022-09-17 Leukemia Cup TH'!$AU$11:$AU$28)</f>
        <v>3</v>
      </c>
      <c r="JB33" s="174">
        <f>SUMIF('2022-09-17 Leukemia Cup TH'!$B$11:$B$28,$C33,'2022-09-17 Leukemia Cup TH'!$AV$11:$AV$28)</f>
        <v>3</v>
      </c>
      <c r="JC33" s="174">
        <f>SUMIF('2022-09-17 Leukemia Cup TH'!$B$11:$B$28,$C33,'2022-09-17 Leukemia Cup TH'!$AW$11:$AW$28)</f>
        <v>0</v>
      </c>
      <c r="JD33" s="174">
        <f>SUMIF('2022-09-17 Leukemia Cup TH'!$B$11:$B$28,$C33,'2022-09-17 Leukemia Cup TH'!$AX$11:$AX$28)</f>
        <v>0</v>
      </c>
      <c r="JE33" s="174">
        <f>SUMIF('2022-09-17 Leukemia Cup TH'!$B$11:$B$28,$C33,'2022-09-17 Leukemia Cup TH'!$AY$11:$AY$28)</f>
        <v>0</v>
      </c>
      <c r="JF33" s="174">
        <f>SUMIF('Smith-Berry LDR 9-24-22'!$B$11:$B$30,$C33,'Smith-Berry LDR 9-24-22'!$AU$11:$AU$30)</f>
        <v>1</v>
      </c>
      <c r="JG33" s="174">
        <f>SUMIF('Smith-Berry LDR 9-24-22'!$B$11:$B$30,$C33,'Smith-Berry LDR 9-24-22'!$AV$11:$AV$30)</f>
        <v>0</v>
      </c>
      <c r="JH33" s="174">
        <f>SUMIF('Smith-Berry LDR 9-24-22'!$B$11:$B$30,$C33,'Smith-Berry LDR 9-24-22'!$AW$11:$AW$30)</f>
        <v>0</v>
      </c>
      <c r="JI33" s="174">
        <f>SUMIF('Smith-Berry LDR 9-24-22'!$B$11:$B$30,$C33,'Smith-Berry LDR 9-24-22'!$AX$11:$AX$30)</f>
        <v>0</v>
      </c>
      <c r="JJ33" s="174">
        <f>SUMIF('Smith-Berry LDR 9-24-22'!$B$11:$B$30,$C33,'Smith-Berry LDR 9-24-22'!$AY$11:$AY$30)</f>
        <v>0</v>
      </c>
      <c r="JK33" s="174">
        <f>SUMIF('Great Scot 10-1-22 Cham'!$B$11:$B$38,$C33,'Great Scot 10-1-22 Cham'!$AU$11:$AU$38)</f>
        <v>0</v>
      </c>
      <c r="JL33" s="174">
        <f>SUMIF('Great Scot 10-1-22 Cham'!$B$11:$B$38,$C33,'Great Scot 10-1-22 Cham'!$AV$11:$AV$38)</f>
        <v>0</v>
      </c>
      <c r="JM33" s="174">
        <f>SUMIF('Great Scot 10-1-22 Cham'!$B$11:$B$38,$C33,'Great Scot 10-1-22 Cham'!$AW$11:$AW$38)</f>
        <v>0</v>
      </c>
      <c r="JN33" s="174">
        <f>SUMIF('Great Scot 10-1-22 Cham'!$B$11:$B$38,$C33,'Great Scot 10-1-22 Cham'!$AX$11:$AX$38)</f>
        <v>0</v>
      </c>
      <c r="JO33" s="174">
        <f>SUMIF('Great Scot 10-1-22 Cham'!$B$11:$B$38,$C33,'Great Scot 10-1-22 Cham'!$AY$11:$AY$38)</f>
        <v>0</v>
      </c>
      <c r="JP33" s="174">
        <f>SUMIF('Great Scot 10-1-22 Chal'!$B$11:$B$28,$C33,'Great Scot 10-1-22 Chal'!$AU$11:$AU$28)</f>
        <v>0</v>
      </c>
      <c r="JQ33" s="174">
        <f>SUMIF('Great Scot 10-1-22 Chal'!$B$11:$B$28,$C33,'Great Scot 10-1-22 Chal'!$AV$11:$AV$28)</f>
        <v>0</v>
      </c>
      <c r="JR33" s="174">
        <f>SUMIF('Great Scot 10-1-22 Chal'!$B$11:$B$28,$C33,'Great Scot 10-1-22 Chal'!$AW$11:$AW$28)</f>
        <v>0</v>
      </c>
      <c r="JS33" s="174">
        <f>SUMIF('Great Scot 10-1-22 Chal'!$B$11:$B$28,$C33,'Great Scot 10-1-22 Chal'!$AX$11:$AX$28)</f>
        <v>0</v>
      </c>
      <c r="JT33" s="174">
        <f>SUMIF('Great Scot 10-1-22 Chal'!$B$11:$B$28,$C33,'Great Scot 10-1-22 Chal'!$AY$11:$AY$28)</f>
        <v>0</v>
      </c>
      <c r="JU33" s="174">
        <f>SUMIF('Great Pumpkin Regatta 10-15-22'!$B$11:$B$54,$C33,'Great Pumpkin Regatta 10-15-22'!$AU$11:$AU$54)</f>
        <v>4</v>
      </c>
      <c r="JV33" s="174">
        <f>SUMIF('Great Pumpkin Regatta 10-15-22'!$B$11:$B$54,$C33,'Great Pumpkin Regatta 10-15-22'!$AV$11:$AV$54)</f>
        <v>3</v>
      </c>
      <c r="JW33" s="174">
        <f>SUMIF('Great Pumpkin Regatta 10-15-22'!$B$11:$B$54,$C33,'Great Pumpkin Regatta 10-15-22'!$AW$11:$AW$54)</f>
        <v>7</v>
      </c>
      <c r="JX33" s="174">
        <f>SUMIF('Great Pumpkin Regatta 10-15-22'!$B$11:$B$54,$C33,'Great Pumpkin Regatta 10-15-22'!$AX$11:$AX$54)</f>
        <v>10</v>
      </c>
      <c r="JY33" s="174">
        <f>SUMIF('Great Pumpkin Regatta 10-15-22'!$B$11:$B$54,$C33,'Great Pumpkin Regatta 10-15-22'!$AY$11:$AY$54)</f>
        <v>0</v>
      </c>
      <c r="JZ33" s="174">
        <f>SUMIF('One Day Regatta 10-29-22 FS'!$B$11:$B$19,$C33,'One Day Regatta 10-29-22 FS'!$AU$11:$AU$19)</f>
        <v>0</v>
      </c>
      <c r="KA33" s="174">
        <f>SUMIF('One Day Regatta 10-29-22 FS'!$B$11:$B$19,$C33,'One Day Regatta 10-29-22 FS'!$AV$11:$AV$19)</f>
        <v>0</v>
      </c>
      <c r="KB33" s="174">
        <f>SUMIF('One Day Regatta 10-29-22 FS'!$B$11:$B$19,$C33,'One Day Regatta 10-29-22 FS'!$AW$11:$AW$19)</f>
        <v>0</v>
      </c>
      <c r="KC33" s="174">
        <f>SUMIF('One Day Regatta 10-29-22 FS'!$B$11:$B$19,$C33,'One Day Regatta 10-29-22 FS'!$AX$11:$AX$19)</f>
        <v>0</v>
      </c>
      <c r="KD33" s="174">
        <f>SUMIF('One Day Regatta 10-29-22 FS'!$B$11:$B$19,$C33,'One Day Regatta 10-29-22 FS'!$AY$11:$AY$19)</f>
        <v>0</v>
      </c>
    </row>
    <row r="34" spans="1:290" ht="15" customHeight="1" x14ac:dyDescent="0.2">
      <c r="A34" s="400" t="s">
        <v>1369</v>
      </c>
      <c r="B34" s="134">
        <f t="shared" si="8"/>
        <v>29</v>
      </c>
      <c r="C34" s="170" t="s">
        <v>850</v>
      </c>
      <c r="D34" s="171">
        <f t="shared" si="9"/>
        <v>3</v>
      </c>
      <c r="E34" s="172">
        <f t="shared" si="10"/>
        <v>6</v>
      </c>
      <c r="F34" s="171">
        <f t="shared" si="11"/>
        <v>6</v>
      </c>
      <c r="G34" s="171">
        <v>0</v>
      </c>
      <c r="H34" s="171">
        <f t="shared" si="12"/>
        <v>6</v>
      </c>
      <c r="I34" s="173">
        <f t="shared" si="13"/>
        <v>0.02</v>
      </c>
      <c r="J34" s="173"/>
      <c r="K34" s="174">
        <f>SUMIF('Saturday Race 11-06-21'!$B$11:$B$21,$C34,'Saturday Race 11-06-21'!$AU$11:$AU$21)</f>
        <v>0</v>
      </c>
      <c r="L34" s="174">
        <f>SUMIF('Saturday Race 11-06-21'!$B$11:$B$21,$C34,'Saturday Race 11-06-21'!$AV$11:$AV$21)</f>
        <v>0</v>
      </c>
      <c r="M34" s="174">
        <f>SUMIF('Saturday Race 11-06-21'!$B$11:$B$21,$C34,'Saturday Race 11-06-21'!$AW$11:$AW$21)</f>
        <v>0</v>
      </c>
      <c r="N34" s="174">
        <f>SUMIF('Saturday Race 11-06-21'!$B$11:$B$21,$C34,'Saturday Race 11-06-21'!$AX$11:$AX$21)</f>
        <v>0</v>
      </c>
      <c r="O34" s="174">
        <f>SUMIF('Saturday Race 11-06-21'!$B$11:$B$21,$C34,'Saturday Race 11-06-21'!$AY$11:$AY$21)</f>
        <v>0</v>
      </c>
      <c r="P34" s="174">
        <f>SUMIF('Saturday Race 11-20-21'!$B$11:$B$20,$C34,'Saturday Race 11-20-21'!$AU$11:$AU$20)</f>
        <v>0</v>
      </c>
      <c r="Q34" s="174">
        <f>SUMIF('Saturday Race 11-20-21'!$B$11:$B$20,$C34,'Saturday Race 11-20-21'!$AV$11:$AV$20)</f>
        <v>0</v>
      </c>
      <c r="R34" s="174">
        <f>SUMIF('Saturday Race 11-20-21'!$B$11:$B$20,$C34,'Saturday Race 11-20-21'!$AW$11:$AW$20)</f>
        <v>0</v>
      </c>
      <c r="S34" s="174">
        <f>SUMIF('Saturday Race 11-20-21'!$B$11:$B$20,$C34,'Saturday Race 11-20-21'!$AX$11:$AX$20)</f>
        <v>0</v>
      </c>
      <c r="T34" s="174">
        <f>SUMIF('Saturday Race 11-20-21'!$B$11:$B$20,$C34,'Saturday Race 11-20-21'!$AY$11:$AY$20)</f>
        <v>0</v>
      </c>
      <c r="U34" s="174">
        <f>SUMIF('Saturday Race 1-08-22'!$B$11:$B$20,$C34,'Saturday Race 1-08-22'!$AU$11:$AU$20)</f>
        <v>0</v>
      </c>
      <c r="V34" s="174">
        <f>SUMIF('Saturday Race 1-08-22'!$B$11:$B$20,$C34,'Saturday Race 1-08-22'!$AV$11:$AV$20)</f>
        <v>0</v>
      </c>
      <c r="W34" s="174">
        <f>SUMIF('Saturday Race 1-08-22'!$B$11:$B$20,$C34,'Saturday Race 1-08-22'!$AW$11:$AW$20)</f>
        <v>0</v>
      </c>
      <c r="X34" s="174">
        <f>SUMIF('Saturday Race 1-08-22'!$B$11:$B$20,$C34,'Saturday Race 1-08-22'!$AX$11:$AX$20)</f>
        <v>0</v>
      </c>
      <c r="Y34" s="174">
        <f>SUMIF('Saturday Race 1-08-22'!$B$11:$B$20,$C34,'Saturday Race 1-08-22'!$AY$11:$AY$20)</f>
        <v>0</v>
      </c>
      <c r="Z34" s="174">
        <f>SUMIF('Saturday Race 1-22-22'!$B$11:$B$20,$C34,'Saturday Race 1-22-22'!$AU$11:$AU$20)</f>
        <v>0</v>
      </c>
      <c r="AA34" s="174">
        <f>SUMIF('Saturday Race 1-22-22'!$B$11:$B$20,$C34,'Saturday Race 1-22-22'!$AV$11:$AV$20)</f>
        <v>0</v>
      </c>
      <c r="AB34" s="174">
        <f>SUMIF('Saturday Race 1-22-22'!$B$11:$B$20,$C34,'Saturday Race 1-22-22'!$AW$11:$AW$20)</f>
        <v>0</v>
      </c>
      <c r="AC34" s="174">
        <f>SUMIF('Saturday Race 1-22-22'!$B$11:$B$20,$C34,'Saturday Race 1-22-22'!$AX$11:$AX$20)</f>
        <v>0</v>
      </c>
      <c r="AD34" s="174">
        <f>SUMIF('Saturday Race 1-22-22'!$B$11:$B$20,$C34,'Saturday Race 1-22-22'!$AY$11:$AY$20)</f>
        <v>0</v>
      </c>
      <c r="AE34" s="174">
        <f>SUMIF('Sunday Race 2-6-22'!$B$11:$B$20,$C34,'Sunday Race 2-6-22'!$AU$11:$AU$20)</f>
        <v>0</v>
      </c>
      <c r="AF34" s="174">
        <f>SUMIF('Sunday Race 2-6-22'!$B$11:$B$20,$C34,'Sunday Race 2-6-22'!$AV$11:$AV$20)</f>
        <v>0</v>
      </c>
      <c r="AG34" s="174">
        <f>SUMIF('Sunday Race 2-6-22'!$B$11:$B$20,$C34,'Sunday Race 2-6-22'!$AW$11:$AW$20)</f>
        <v>0</v>
      </c>
      <c r="AH34" s="174">
        <f>SUMIF('Sunday Race 2-6-22'!$B$11:$B$20,$C34,'Sunday Race 2-6-22'!$AX$11:$AX$20)</f>
        <v>0</v>
      </c>
      <c r="AI34" s="174">
        <f>SUMIF('Sunday Race 2-6-22'!$B$11:$B$20,$C34,'Sunday Race 2-6-22'!$AY$11:$AY$20)</f>
        <v>0</v>
      </c>
      <c r="AJ34" s="174">
        <f>SUMIF('Sunday Race 2-20-22'!$B$11:$B$26,$C34,'Sunday Race 2-20-22'!$AU$11:$AU$26)</f>
        <v>0</v>
      </c>
      <c r="AK34" s="174">
        <f>SUMIF('Sunday Race 2-20-22'!$B$11:$B$26,$C34,'Sunday Race 2-20-22'!$AV$11:$AV$26)</f>
        <v>0</v>
      </c>
      <c r="AL34" s="174">
        <f>SUMIF('Sunday Race 2-20-22'!$B$11:$B$26,$C34,'Sunday Race 2-20-22'!$AW$11:$AW$26)</f>
        <v>0</v>
      </c>
      <c r="AM34" s="174">
        <f>SUMIF('Sunday Race 2-20-22'!$B$11:$B$26,$C34,'Sunday Race 2-20-22'!$AX$11:$AX$26)</f>
        <v>0</v>
      </c>
      <c r="AN34" s="174">
        <f>SUMIF('Sunday Race 2-20-22'!$B$11:$B$26,$C34,'Sunday Race 2-20-22'!$AY$11:$AY$26)</f>
        <v>0</v>
      </c>
      <c r="AO34" s="174">
        <f>SUMIF('Sunday Race 2-27-22'!$B$11:$B$20,$C34,'Sunday Race 2-27-22'!$AU$11:$AU$20)</f>
        <v>0</v>
      </c>
      <c r="AP34" s="174">
        <f>SUMIF('Sunday Race 2-27-22'!$B$11:$B$20,$C34,'Sunday Race 2-27-22'!$AV$11:$AV$20)</f>
        <v>0</v>
      </c>
      <c r="AQ34" s="174">
        <f>SUMIF('Sunday Race 2-27-22'!$B$11:$B$20,$C34,'Sunday Race 2-27-22'!$AW$11:$AW$20)</f>
        <v>0</v>
      </c>
      <c r="AR34" s="174">
        <f>SUMIF('Sunday Race 2-27-22'!$B$11:$B$20,$C34,'Sunday Race 2-27-22'!$AX$11:$AX$20)</f>
        <v>0</v>
      </c>
      <c r="AS34" s="174">
        <f>SUMIF('Sunday Race 2-27-22'!$B$11:$B$20,$C34,'Sunday Race 2-27-22'!$AY$11:$AY$20)</f>
        <v>0</v>
      </c>
      <c r="AT34" s="174">
        <f>SUMIF('Sunday Race 3-13-22'!$B$11:$B$25,$C34,'Sunday Race 3-13-22'!$AU$11:$AU$25)</f>
        <v>0</v>
      </c>
      <c r="AU34" s="174">
        <f>SUMIF('Sunday Race 3-13-22'!$B$11:$B$25,$C34,'Sunday Race 3-13-22'!$AV$11:$AV$25)</f>
        <v>0</v>
      </c>
      <c r="AV34" s="174">
        <f>SUMIF('Sunday Race 3-13-22'!$B$11:$B$25,$C34,'Sunday Race 3-13-22'!$AW$11:$AW$25)</f>
        <v>0</v>
      </c>
      <c r="AW34" s="174">
        <f>SUMIF('Sunday Race 3-13-22'!$B$11:$B$25,$C34,'Sunday Race 3-13-22'!$AX$11:$AX$25)</f>
        <v>0</v>
      </c>
      <c r="AX34" s="174">
        <f>SUMIF('Sunday Race 3-13-22'!$B$11:$B$25,$C34,'Sunday Race 3-13-22'!$AY$11:$AY$25)</f>
        <v>0</v>
      </c>
      <c r="AY34" s="174">
        <f>SUMIF('Saturday Race 3-19-22'!$B$11:$B$15,$C34,'Saturday Race 3-19-22'!$AU$11:$AU$15)</f>
        <v>0</v>
      </c>
      <c r="AZ34" s="174">
        <f>SUMIF('Saturday Race 3-19-22'!$B$11:$B$15,$C34,'Saturday Race 3-19-22'!$AV$11:$AV$15)</f>
        <v>0</v>
      </c>
      <c r="BA34" s="174">
        <f>SUMIF('Saturday Race 3-19-22'!$B$11:$B$15,$C34,'Saturday Race 3-19-22'!$AW$11:$AW$15)</f>
        <v>0</v>
      </c>
      <c r="BB34" s="174">
        <f>SUMIF('Saturday Race 3-19-22'!$B$11:$B$15,$C34,'Saturday Race 3-19-22'!$AX$11:$AX$15)</f>
        <v>0</v>
      </c>
      <c r="BC34" s="174">
        <f>SUMIF('Saturday Race 3-19-22'!$B$11:$B$15,$C34,'Saturday Race 3-19-22'!$AY$11:$AY$15)</f>
        <v>0</v>
      </c>
      <c r="BD34" s="174">
        <f>SUMIF('Sunday Races 4-10-22'!$B$11:$B$26,$C34,'Sunday Races 4-10-22'!$AU$11:$AU$26)</f>
        <v>0</v>
      </c>
      <c r="BE34" s="174">
        <f>SUMIF('Sunday Races 4-10-22'!$B$11:$B$26,$C34,'Sunday Races 4-10-22'!$AV$11:$AV$26)</f>
        <v>0</v>
      </c>
      <c r="BF34" s="174">
        <f>SUMIF('Sunday Races 4-10-22'!$B$11:$B$26,$C34,'Sunday Races 4-10-22'!$AW$11:$AW$26)</f>
        <v>0</v>
      </c>
      <c r="BG34" s="174">
        <f>SUMIF('Sunday Races 4-10-22'!$B$11:$B$26,$C34,'Sunday Races 4-10-22'!$AX$11:$AX$26)</f>
        <v>0</v>
      </c>
      <c r="BH34" s="174">
        <f>SUMIF('Sunday Races 4-10-22'!$B$11:$B$26,$C34,'Sunday Races 4-10-22'!$AY$11:$AY$26)</f>
        <v>0</v>
      </c>
      <c r="BI34" s="174">
        <f>SUMIF('Sunday Races 5-1-22'!$B$11:$B$28,$C34,'Sunday Races 5-1-22'!$AU$11:$AU$28)</f>
        <v>0</v>
      </c>
      <c r="BJ34" s="174">
        <f>SUMIF('Sunday Races 5-1-22'!$B$11:$B$28,$C34,'Sunday Races 5-1-22'!$AV$11:$AV$28)</f>
        <v>0</v>
      </c>
      <c r="BK34" s="174">
        <f>SUMIF('Sunday Races 5-1-22'!$B$11:$B$28,$C34,'Sunday Races 5-1-22'!$AW$11:$AW$28)</f>
        <v>0</v>
      </c>
      <c r="BL34" s="174">
        <f>SUMIF('Sunday Races 5-1-22'!$B$11:$B$28,$C34,'Sunday Races 5-1-22'!$AX$11:$AX$28)</f>
        <v>0</v>
      </c>
      <c r="BM34" s="174">
        <f>SUMIF('Sunday Races 5-1-22'!$B$11:$B$28,$C34,'Sunday Races 5-1-22'!$AY$11:$AY$28)</f>
        <v>0</v>
      </c>
      <c r="BN34" s="174">
        <f>SUMIF('Sunday Races 6-5-22'!$B$11:$B$28,$C34,'Sunday Races 6-5-22'!$AU$11:$AU$28)</f>
        <v>0</v>
      </c>
      <c r="BO34" s="174">
        <f>SUMIF('Sunday Races 6-5-22'!$B$11:$B$28,$C34,'Sunday Races 6-5-22'!$AV$11:$AV$28)</f>
        <v>0</v>
      </c>
      <c r="BP34" s="174">
        <f>SUMIF('Sunday Races 6-5-22'!$B$11:$B$28,$C34,'Sunday Races 6-5-22'!$AW$11:$AW$28)</f>
        <v>0</v>
      </c>
      <c r="BQ34" s="174">
        <f>SUMIF('Sunday Races 6-5-22'!$B$11:$B$28,$C34,'Sunday Races 6-5-22'!$AX$11:$AX$28)</f>
        <v>0</v>
      </c>
      <c r="BR34" s="174">
        <f>SUMIF('Sunday Races 6-5-22'!$B$11:$B$28,$C34,'Sunday Races 6-5-22'!$AY$11:$AY$28)</f>
        <v>0</v>
      </c>
      <c r="BS34" s="174">
        <f>SUMIF('Sunday Races 6-12-22'!$B$11:$B$24,$C34,'Sunday Races 6-12-22'!$AU$11:$AU$24)</f>
        <v>0</v>
      </c>
      <c r="BT34" s="174">
        <f>SUMIF('Sunday Races 6-12-22'!$B$11:$B$24,$C34,'Sunday Races 6-12-22'!$AV$11:$AV$24)</f>
        <v>0</v>
      </c>
      <c r="BU34" s="174">
        <f>SUMIF('Sunday Races 6-12-22'!$B$11:$B$24,$C34,'Sunday Races 6-12-22'!$AW$11:$AW$24)</f>
        <v>0</v>
      </c>
      <c r="BV34" s="174">
        <f>SUMIF('Sunday Races 6-12-22'!$B$11:$B$24,$C34,'Sunday Races 6-12-22'!$AX$11:$AX$24)</f>
        <v>0</v>
      </c>
      <c r="BW34" s="174">
        <f>SUMIF('Sunday Races 6-12-22'!$B$11:$B$24,$C34,'Sunday Races 6-12-22'!$AY$11:$AY$24)</f>
        <v>0</v>
      </c>
      <c r="BX34" s="174">
        <f>SUMIF('Saturday Races 6-18-22'!$B$11:$B$24,$C34,'Saturday Races 6-18-22'!$AU$11:$AU$24)</f>
        <v>0</v>
      </c>
      <c r="BY34" s="174">
        <f>SUMIF('Saturday Races 6-18-22'!$B$11:$B$24,$C34,'Saturday Races 6-18-22'!$AV$11:$AV$24)</f>
        <v>0</v>
      </c>
      <c r="BZ34" s="174">
        <f>SUMIF('Saturday Races 6-18-22'!$B$11:$B$24,$C34,'Saturday Races 6-18-22'!$AW$11:$AW$24)</f>
        <v>0</v>
      </c>
      <c r="CA34" s="174">
        <f>SUMIF('Saturday Races 6-18-22'!$B$11:$B$24,$C34,'Saturday Races 6-18-22'!$AX$11:$AX$24)</f>
        <v>0</v>
      </c>
      <c r="CB34" s="174">
        <f>SUMIF('Saturday Races 6-18-22'!$B$11:$B$24,$C34,'Saturday Races 6-18-22'!$AY$11:$AY$24)</f>
        <v>0</v>
      </c>
      <c r="CC34" s="174">
        <f>SUMIF('Sunday Races 7-3-22'!$B$11:$B$26,$C34,'Sunday Races 7-3-22'!$AU$11:$AU$26)</f>
        <v>0</v>
      </c>
      <c r="CD34" s="174">
        <f>SUMIF('Sunday Races 7-3-22'!$B$11:$B$26,$C34,'Sunday Races 7-3-22'!$AV$11:$AV$26)</f>
        <v>0</v>
      </c>
      <c r="CE34" s="174">
        <f>SUMIF('Sunday Races 7-3-22'!$B$11:$B$26,$C34,'Sunday Races 7-3-22'!$AW$11:$AW$26)</f>
        <v>0</v>
      </c>
      <c r="CF34" s="174">
        <f>SUMIF('Sunday Races 7-3-22'!$B$11:$B$26,$C34,'Sunday Races 7-3-22'!$AX$11:$AX$26)</f>
        <v>0</v>
      </c>
      <c r="CG34" s="174">
        <f>SUMIF('Sunday Races 7-3-22'!$B$11:$B$26,$C34,'Sunday Races 7-3-22'!$AY$11:$AY$26)</f>
        <v>0</v>
      </c>
      <c r="CH34" s="174">
        <f>SUMIF('Sunday Races 7-31-22'!$B$11:$B$26,$C34,'Sunday Races 7-31-22'!$AU$11:$AU$26)</f>
        <v>3</v>
      </c>
      <c r="CI34" s="174">
        <f>SUMIF('Sunday Races 7-31-22'!$B$11:$B$26,$C34,'Sunday Races 7-31-22'!$AV$11:$AV$26)</f>
        <v>2</v>
      </c>
      <c r="CJ34" s="174">
        <f>SUMIF('Sunday Races 7-31-22'!$B$11:$B$26,$C34,'Sunday Races 7-31-22'!$AW$11:$AW$26)</f>
        <v>1</v>
      </c>
      <c r="CK34" s="174">
        <f>SUMIF('Sunday Races 7-31-22'!$B$11:$B$26,$C34,'Sunday Races 7-31-22'!$AX$11:$AX$26)</f>
        <v>0</v>
      </c>
      <c r="CL34" s="174">
        <f>SUMIF('Sunday Races 7-31-22'!$B$11:$B$26,$C34,'Sunday Races 7-31-22'!$AY$11:$AY$26)</f>
        <v>0</v>
      </c>
      <c r="CM34" s="174">
        <f>SUMIF('Sunday Races 8-14-22'!$B$11:$B$26,$C34,'Sunday Races 8-14-22'!$AU$11:$AU$26)</f>
        <v>0</v>
      </c>
      <c r="CN34" s="174">
        <f>SUMIF('Sunday Races 8-14-22'!$B$11:$B$26,$C34,'Sunday Races 8-14-22'!$AV$11:$AV$26)</f>
        <v>0</v>
      </c>
      <c r="CO34" s="174">
        <f>SUMIF('Sunday Races 8-14-22'!$B$11:$B$26,$C34,'Sunday Races 8-14-22'!$AW$11:$AW$26)</f>
        <v>0</v>
      </c>
      <c r="CP34" s="174">
        <f>SUMIF('Sunday Races 8-14-22'!$B$11:$B$26,$C34,'Sunday Races 8-14-22'!$AX$11:$AX$26)</f>
        <v>0</v>
      </c>
      <c r="CQ34" s="174">
        <f>SUMIF('Sunday Races 8-14-22'!$B$11:$B$26,$C34,'Sunday Races 8-14-22'!$AY$11:$AY$26)</f>
        <v>0</v>
      </c>
      <c r="CR34" s="174">
        <f>SUMIF('Saturday Races 8-20-22'!$B$11:$B$26,$C34,'Saturday Races 8-20-22'!$AU$11:$AU$26)</f>
        <v>0</v>
      </c>
      <c r="CS34" s="174">
        <f>SUMIF('Saturday Races 8-20-22'!$B$11:$B$26,$C34,'Saturday Races 8-20-22'!$AV$11:$AV$26)</f>
        <v>0</v>
      </c>
      <c r="CT34" s="174">
        <f>SUMIF('Saturday Races 8-20-22'!$B$11:$B$26,$C34,'Saturday Races 8-20-22'!$AW$11:$AW$26)</f>
        <v>0</v>
      </c>
      <c r="CU34" s="174">
        <f>SUMIF('Saturday Races 8-20-22'!$B$11:$B$26,$C34,'Saturday Races 8-20-22'!$AX$11:$AX$26)</f>
        <v>0</v>
      </c>
      <c r="CV34" s="174">
        <f>SUMIF('Saturday Races 8-20-22'!$B$11:$B$26,$C34,'Saturday Races 8-20-22'!$AY$11:$AY$26)</f>
        <v>0</v>
      </c>
      <c r="CW34" s="174">
        <f>SUMIF('Sunday Races 9-11-22'!$B$11:$B$20,$C34,'Sunday Races 9-11-22'!$AU$11:$AU$20)</f>
        <v>0</v>
      </c>
      <c r="CX34" s="174">
        <f>SUMIF('Sunday Races 9-11-22'!$B$11:$B$20,$C34,'Sunday Races 9-11-22'!$AV$11:$AV$20)</f>
        <v>0</v>
      </c>
      <c r="CY34" s="174">
        <f>SUMIF('Sunday Races 9-11-22'!$B$11:$B$20,$C34,'Sunday Races 9-11-22'!$AW$11:$AW$20)</f>
        <v>0</v>
      </c>
      <c r="CZ34" s="174">
        <f>SUMIF('Sunday Races 9-11-22'!$B$11:$B$20,$C34,'Sunday Races 9-11-22'!$AX$11:$AX$20)</f>
        <v>0</v>
      </c>
      <c r="DA34" s="174">
        <f>SUMIF('Sunday Races 9-11-22'!$B$11:$B$20,$C34,'Sunday Races 9-11-22'!$AY$11:$AY$20)</f>
        <v>0</v>
      </c>
      <c r="DB34" s="174">
        <f>SUMIF('Sunday Races 10-9-22'!$B$11:$B$21,$C34,'Sunday Races 10-9-22'!$AU$11:$AU$21)</f>
        <v>0</v>
      </c>
      <c r="DC34" s="174">
        <f>SUMIF('Sunday Races 10-9-22'!$B$11:$B$21,$C34,'Sunday Races 10-9-22'!$AV$11:$AV$21)</f>
        <v>0</v>
      </c>
      <c r="DD34" s="174">
        <f>SUMIF('Sunday Races 10-9-22'!$B$11:$B$21,$C34,'Sunday Races 10-9-22'!$AW$11:$AW$21)</f>
        <v>0</v>
      </c>
      <c r="DE34" s="174">
        <f>SUMIF('Sunday Races 10-9-22'!$B$11:$B$21,$C34,'Sunday Races 10-9-22'!$AX$11:$AX$21)</f>
        <v>0</v>
      </c>
      <c r="DF34" s="174">
        <f>SUMIF('Sunday Races 10-9-22'!$B$11:$B$21,$C34,'Sunday Races 10-9-22'!$AY$11:$AY$21)</f>
        <v>0</v>
      </c>
      <c r="DG34" s="174">
        <f>SUMIF('Sunday Races 10-23-22'!$B$11:$B$22,$C34,'Sunday Races 10-23-22'!$AU$11:$AU$22)</f>
        <v>0</v>
      </c>
      <c r="DH34" s="174">
        <f>SUMIF('Sunday Races 10-23-22'!$B$11:$B$22,$C34,'Sunday Races 10-23-22'!$AV$11:$AV$22)</f>
        <v>0</v>
      </c>
      <c r="DI34" s="174">
        <f>SUMIF('Sunday Races 10-23-22'!$B$11:$B$22,$C34,'Sunday Races 10-23-22'!$AW$11:$AW$22)</f>
        <v>0</v>
      </c>
      <c r="DJ34" s="174">
        <f>SUMIF('Sunday Races 10-23-22'!$B$11:$B$22,$C34,'Sunday Races 10-23-22'!$AX$11:$AX$22)</f>
        <v>0</v>
      </c>
      <c r="DK34" s="174">
        <f>SUMIF('Sunday Races 10-23-22'!$B$11:$B$22,$C34,'Sunday Races 10-23-22'!$AY$11:$AY$22)</f>
        <v>0</v>
      </c>
      <c r="DL34" s="175"/>
      <c r="DM34" s="176"/>
      <c r="DN34" s="177">
        <f t="shared" si="28"/>
        <v>3</v>
      </c>
      <c r="DO34" s="177">
        <f t="shared" si="28"/>
        <v>2</v>
      </c>
      <c r="DP34" s="177">
        <f t="shared" si="28"/>
        <v>1</v>
      </c>
      <c r="DQ34" s="177">
        <f t="shared" si="28"/>
        <v>0</v>
      </c>
      <c r="DR34" s="177">
        <f t="shared" si="28"/>
        <v>0</v>
      </c>
      <c r="DS34" s="177">
        <f t="shared" si="28"/>
        <v>0</v>
      </c>
      <c r="DT34" s="177">
        <f t="shared" si="28"/>
        <v>0</v>
      </c>
      <c r="DU34" s="177">
        <f t="shared" si="28"/>
        <v>0</v>
      </c>
      <c r="DV34" s="177">
        <f t="shared" si="28"/>
        <v>0</v>
      </c>
      <c r="DW34" s="177">
        <f t="shared" si="28"/>
        <v>0</v>
      </c>
      <c r="DX34" s="177">
        <f t="shared" si="29"/>
        <v>0</v>
      </c>
      <c r="DY34" s="177">
        <f t="shared" si="29"/>
        <v>0</v>
      </c>
      <c r="DZ34" s="177">
        <f t="shared" si="29"/>
        <v>0</v>
      </c>
      <c r="EA34" s="177">
        <f t="shared" si="29"/>
        <v>0</v>
      </c>
      <c r="EB34" s="177">
        <f t="shared" si="29"/>
        <v>0</v>
      </c>
      <c r="EC34" s="177">
        <f t="shared" si="29"/>
        <v>0</v>
      </c>
      <c r="ED34" s="177">
        <f t="shared" si="29"/>
        <v>0</v>
      </c>
      <c r="EE34" s="177">
        <f t="shared" si="29"/>
        <v>0</v>
      </c>
      <c r="EF34" s="177">
        <f t="shared" si="29"/>
        <v>0</v>
      </c>
      <c r="EG34" s="177">
        <f t="shared" si="29"/>
        <v>0</v>
      </c>
      <c r="EH34" s="177">
        <f t="shared" si="30"/>
        <v>0</v>
      </c>
      <c r="EI34" s="177">
        <f t="shared" si="30"/>
        <v>0</v>
      </c>
      <c r="EJ34" s="177">
        <f t="shared" si="30"/>
        <v>0</v>
      </c>
      <c r="EK34" s="177">
        <f t="shared" si="30"/>
        <v>0</v>
      </c>
      <c r="EL34" s="177">
        <f t="shared" si="30"/>
        <v>0</v>
      </c>
      <c r="EM34" s="177">
        <f t="shared" si="30"/>
        <v>0</v>
      </c>
      <c r="EN34" s="177">
        <f t="shared" si="30"/>
        <v>0</v>
      </c>
      <c r="EO34" s="177">
        <f t="shared" si="30"/>
        <v>0</v>
      </c>
      <c r="EP34" s="177">
        <f t="shared" si="30"/>
        <v>0</v>
      </c>
      <c r="EQ34" s="177">
        <f t="shared" si="30"/>
        <v>0</v>
      </c>
      <c r="ER34" s="177">
        <f t="shared" si="31"/>
        <v>0</v>
      </c>
      <c r="ES34" s="177">
        <f t="shared" si="31"/>
        <v>0</v>
      </c>
      <c r="ET34" s="177">
        <f t="shared" si="31"/>
        <v>0</v>
      </c>
      <c r="EU34" s="177">
        <f t="shared" si="31"/>
        <v>0</v>
      </c>
      <c r="EV34" s="177">
        <f t="shared" si="31"/>
        <v>0</v>
      </c>
      <c r="EW34" s="177">
        <f t="shared" si="31"/>
        <v>0</v>
      </c>
      <c r="EX34" s="177">
        <f t="shared" si="31"/>
        <v>0</v>
      </c>
      <c r="EY34" s="177">
        <f t="shared" si="31"/>
        <v>0</v>
      </c>
      <c r="EZ34" s="177">
        <f t="shared" si="31"/>
        <v>0</v>
      </c>
      <c r="FA34" s="177">
        <f t="shared" si="31"/>
        <v>0</v>
      </c>
      <c r="FB34" s="177">
        <f t="shared" si="32"/>
        <v>0</v>
      </c>
      <c r="FC34" s="177">
        <f t="shared" si="32"/>
        <v>0</v>
      </c>
      <c r="FD34" s="177">
        <f t="shared" si="32"/>
        <v>0</v>
      </c>
      <c r="FE34" s="177">
        <f t="shared" si="32"/>
        <v>0</v>
      </c>
      <c r="FF34" s="177">
        <f t="shared" si="32"/>
        <v>0</v>
      </c>
      <c r="FG34" s="177">
        <f t="shared" si="32"/>
        <v>0</v>
      </c>
      <c r="FH34" s="177">
        <f t="shared" si="32"/>
        <v>0</v>
      </c>
      <c r="FI34" s="177">
        <f t="shared" si="32"/>
        <v>0</v>
      </c>
      <c r="FJ34" s="177">
        <f t="shared" si="32"/>
        <v>0</v>
      </c>
      <c r="FK34" s="177">
        <f t="shared" si="32"/>
        <v>0</v>
      </c>
      <c r="FL34" s="177">
        <f t="shared" si="33"/>
        <v>0</v>
      </c>
      <c r="FM34" s="177">
        <f t="shared" si="33"/>
        <v>0</v>
      </c>
      <c r="FN34" s="177">
        <f t="shared" si="33"/>
        <v>0</v>
      </c>
      <c r="FO34" s="177">
        <f t="shared" si="33"/>
        <v>0</v>
      </c>
      <c r="FP34" s="177">
        <f t="shared" si="33"/>
        <v>0</v>
      </c>
      <c r="FQ34" s="177">
        <f t="shared" si="33"/>
        <v>0</v>
      </c>
      <c r="FR34" s="177">
        <f t="shared" si="33"/>
        <v>0</v>
      </c>
      <c r="FS34" s="177">
        <f t="shared" si="33"/>
        <v>0</v>
      </c>
      <c r="FT34" s="177">
        <f t="shared" si="33"/>
        <v>0</v>
      </c>
      <c r="FU34" s="177">
        <f t="shared" si="33"/>
        <v>0</v>
      </c>
      <c r="FV34" s="177">
        <f t="shared" si="33"/>
        <v>0</v>
      </c>
      <c r="FW34" s="177">
        <f t="shared" si="33"/>
        <v>0</v>
      </c>
      <c r="FX34" s="177">
        <f t="shared" si="33"/>
        <v>0</v>
      </c>
      <c r="FY34" s="177">
        <f t="shared" si="33"/>
        <v>0</v>
      </c>
      <c r="FZ34" s="177">
        <f t="shared" si="33"/>
        <v>0</v>
      </c>
      <c r="GA34" s="177"/>
      <c r="GB34" s="229">
        <f t="shared" si="20"/>
        <v>38</v>
      </c>
      <c r="GC34" s="229">
        <f t="shared" si="21"/>
        <v>18</v>
      </c>
      <c r="GD34" s="174">
        <f>SUMIF('One Day 12-04-21 Scots'!$B$11:$B$24,$C34,'One Day 12-04-21 Scots'!$AU$11:$AU$24)</f>
        <v>0</v>
      </c>
      <c r="GE34" s="174">
        <f>SUMIF('One Day 12-04-21 Scots'!$B$11:$B$24,$C34,'One Day 12-04-21 Scots'!$AV$11:$AV$24)</f>
        <v>0</v>
      </c>
      <c r="GF34" s="174">
        <f>SUMIF('One Day 12-04-21 Scots'!$B$11:$B$24,$C34,'One Day 12-04-21 Scots'!$AW$11:$AW$24)</f>
        <v>0</v>
      </c>
      <c r="GG34" s="174">
        <f>SUMIF('One Day 12-04-21 Scots'!$B$11:$B$24,$C34,'One Day 12-04-21 Scots'!$AX$11:$AX$24)</f>
        <v>0</v>
      </c>
      <c r="GH34" s="174">
        <f>SUMIF('One Day 12-04-21 Scots'!$B$11:$B$24,$C34,'One Day 12-04-21 Scots'!$AY$11:$AY$24)</f>
        <v>0</v>
      </c>
      <c r="GI34" s="174">
        <f>SUMIF('One Day 12-04-21 Thistles'!$B$11:$B$25,$C34,'One Day 12-04-21 Thistles'!$AU$11:$AU$25)</f>
        <v>0</v>
      </c>
      <c r="GJ34" s="174">
        <f>SUMIF('One Day 12-04-21 Thistles'!$B$11:$B$25,$C34,'One Day 12-04-21 Thistles'!$AV$11:$AV$25)</f>
        <v>0</v>
      </c>
      <c r="GK34" s="174">
        <f>SUMIF('One Day 12-04-21 Thistles'!$B$11:$B$25,$C34,'One Day 12-04-21 Thistles'!$AW$11:$AW$25)</f>
        <v>0</v>
      </c>
      <c r="GL34" s="174">
        <f>SUMIF('One Day 12-04-21 Thistles'!$B$11:$B$25,$C34,'One Day 12-04-21 Thistles'!$AX$11:$AX$25)</f>
        <v>0</v>
      </c>
      <c r="GM34" s="174">
        <f>SUMIF('One Day 12-04-21 Thistles'!$B$11:$B$25,$C34,'One Day 12-04-21 Thistles'!$AY$11:$AY$25)</f>
        <v>0</v>
      </c>
      <c r="GN34" s="174">
        <f>SUMIF('Chili One Day 2-12-22 Scots'!$B$11:$B$27,$C34,'Chili One Day 2-12-22 Scots'!$AU$11:$AU$27)</f>
        <v>1</v>
      </c>
      <c r="GO34" s="174">
        <f>SUMIF('Chili One Day 2-12-22 Scots'!$B$11:$B$27,$C34,'Chili One Day 2-12-22 Scots'!$AV$11:$AV$27)</f>
        <v>10</v>
      </c>
      <c r="GP34" s="174">
        <f>SUMIF('Chili One Day 2-12-22 Scots'!$B$11:$B$27,$C34,'Chili One Day 2-12-22 Scots'!$AW$11:$AW$27)</f>
        <v>1</v>
      </c>
      <c r="GQ34" s="174">
        <f>SUMIF('Chili One Day 2-12-22 Scots'!$B$11:$B$27,$C34,'Chili One Day 2-12-22 Scots'!$AX$11:$AX$27)</f>
        <v>0</v>
      </c>
      <c r="GR34" s="174">
        <f>SUMIF('Chili One Day 2-12-22 Scots'!$B$11:$B$27,$C34,'Chili One Day 2-12-22 Scots'!$AY$11:$AY$27)</f>
        <v>0</v>
      </c>
      <c r="GS34" s="174">
        <f>SUMIF('Chili One Day 2-12-22 Thistles'!$B$11:$B$27,$C34,'Chili One Day 2-12-22 Thistles'!$AU$11:$AU$27)</f>
        <v>0</v>
      </c>
      <c r="GT34" s="174">
        <f>SUMIF('Chili One Day 2-12-22 Thistles'!$B$11:$B$27,$C34,'Chili One Day 2-12-22 Thistles'!$AV$11:$AV$27)</f>
        <v>0</v>
      </c>
      <c r="GU34" s="174">
        <f>SUMIF('Chili One Day 2-12-22 Thistles'!$B$11:$B$27,$C34,'Chili One Day 2-12-22 Thistles'!$AW$11:$AW$27)</f>
        <v>0</v>
      </c>
      <c r="GV34" s="174">
        <f>SUMIF('Chili One Day 2-12-22 Thistles'!$B$11:$B$27,$C34,'Chili One Day 2-12-22 Thistles'!$AX$11:$AX$27)</f>
        <v>0</v>
      </c>
      <c r="GW34" s="174">
        <f>SUMIF('Chili One Day 2-12-22 Thistles'!$B$11:$B$27,$C34,'Chili One Day 2-12-22 Thistles'!$AY$11:$AY$27)</f>
        <v>0</v>
      </c>
      <c r="GX34" s="174">
        <f>SUMIF('Ironman One Day 3-5-22 FS'!$B$11:$B$26,$C34,'Ironman One Day 3-5-22 FS'!$AU$11:$AU$26)</f>
        <v>0</v>
      </c>
      <c r="GY34" s="174">
        <f>SUMIF('Ironman One Day 3-5-22 FS'!$B$11:$B$26,$C34,'Ironman One Day 3-5-22 FS'!$AV$11:$AV$26)</f>
        <v>0</v>
      </c>
      <c r="GZ34" s="174">
        <f>SUMIF('Ironman One Day 3-5-22 FS'!$B$11:$B$26,$C34,'Ironman One Day 3-5-22 FS'!$AW$11:$AW$26)</f>
        <v>0</v>
      </c>
      <c r="HA34" s="174">
        <f>SUMIF('Ironman One Day 3-5-22 FS'!$B$11:$B$26,$C34,'Ironman One Day 3-5-22 FS'!$AX$11:$AX$26)</f>
        <v>0</v>
      </c>
      <c r="HB34" s="174">
        <f>SUMIF('Ironman One Day 3-5-22 FS'!$B$11:$B$26,$C34,'Ironman One Day 3-5-22 FS'!$AY$11:$AY$26)</f>
        <v>0</v>
      </c>
      <c r="HC34" s="174">
        <f>SUMIF('Ironman One Day 3-5-22 420'!$B$11:$B$26,$C34,'Ironman One Day 3-5-22 420'!$AU$11:$AU$26)</f>
        <v>0</v>
      </c>
      <c r="HD34" s="174">
        <f>SUMIF('Ironman One Day 3-5-22 420'!$B$11:$B$26,$C34,'Ironman One Day 3-5-22 420'!$AV$11:$AV$26)</f>
        <v>0</v>
      </c>
      <c r="HE34" s="174">
        <f>SUMIF('Ironman One Day 3-5-22 420'!$B$11:$B$26,$C34,'Ironman One Day 3-5-22 420'!$AW$11:$AW$26)</f>
        <v>0</v>
      </c>
      <c r="HF34" s="174">
        <f>SUMIF('Ironman One Day 3-5-22 420'!$B$11:$B$26,$C34,'Ironman One Day 3-5-22 420'!$AX$11:$AX$26)</f>
        <v>0</v>
      </c>
      <c r="HG34" s="174">
        <f>SUMIF('Ironman One Day 3-5-22 420'!$B$11:$B$26,$C34,'Ironman One Day 3-5-22 420'!$AY$11:$AY$26)</f>
        <v>0</v>
      </c>
      <c r="HH34" s="174">
        <f>SUMIF('Easter One Day 4-16-22 FS'!$B$11:$B$25,$C34,'Easter One Day 4-16-22 FS'!$AU$11:$AU$25)</f>
        <v>1</v>
      </c>
      <c r="HI34" s="174">
        <f>SUMIF('Easter One Day 4-16-22 FS'!$B$11:$B$25,$C34,'Easter One Day 4-16-22 FS'!$AV$11:$AV$25)</f>
        <v>1</v>
      </c>
      <c r="HJ34" s="174">
        <f>SUMIF('Easter One Day 4-16-22 FS'!$B$11:$B$25,$C34,'Easter One Day 4-16-22 FS'!$AW$11:$AW$25)</f>
        <v>0</v>
      </c>
      <c r="HK34" s="174">
        <f>SUMIF('Easter One Day 4-16-22 FS'!$B$11:$B$25,$C34,'Easter One Day 4-16-22 FS'!$AX$11:$AX$25)</f>
        <v>0</v>
      </c>
      <c r="HL34" s="174">
        <f>SUMIF('Easter One Day 4-16-22 FS'!$B$11:$B$25,$C34,'Easter One Day 4-16-22 FS'!$AY$11:$AY$25)</f>
        <v>0</v>
      </c>
      <c r="HM34" s="174">
        <f>SUMIF('Easter One Day 4-16-22 TH'!$B$11:$B$25,$C34,'Easter One Day 4-16-22 TH'!$AU$11:$AU$25)</f>
        <v>0</v>
      </c>
      <c r="HN34" s="174">
        <f>SUMIF('Easter One Day 4-16-22 TH'!$B$11:$B$25,$C34,'Easter One Day 4-16-22 TH'!$AV$11:$AV$25)</f>
        <v>0</v>
      </c>
      <c r="HO34" s="174">
        <f>SUMIF('Easter One Day 4-16-22 TH'!$B$11:$B$25,$C34,'Easter One Day 4-16-22 TH'!$AW$11:$AW$25)</f>
        <v>0</v>
      </c>
      <c r="HP34" s="174">
        <f>SUMIF('Easter One Day 4-16-22 TH'!$B$11:$B$25,$C34,'Easter One Day 4-16-22 TH'!$AX$11:$AX$25)</f>
        <v>0</v>
      </c>
      <c r="HQ34" s="174">
        <f>SUMIF('Easter One Day 4-16-22 TH'!$B$11:$B$25,$C34,'Easter One Day 4-16-22 TH'!$AY$11:$AY$25)</f>
        <v>0</v>
      </c>
      <c r="HR34" s="174">
        <f>SUMIF('Long Distance Race 5-7-22'!$B$11:$B$25,$C34,'Long Distance Race 5-7-22'!$AU$11:$AU$25)</f>
        <v>4</v>
      </c>
      <c r="HS34" s="174">
        <f>SUMIF('Long Distance Race 5-7-22'!$B$11:$B$18,$C34,'Long Distance Race 5-7-22'!$AV$11:$AV$18)</f>
        <v>0</v>
      </c>
      <c r="HT34" s="174">
        <f>SUMIF('Long Distance Race 5-7-22'!$B$11:$B$18,$C34,'Long Distance Race 5-7-22'!$AW$11:$AW$18)</f>
        <v>0</v>
      </c>
      <c r="HU34" s="174">
        <f>SUMIF('Long Distance Race 5-7-22'!$B$11:$B$18,$C34,'Long Distance Race 5-7-22'!$AX$11:$AX$18)</f>
        <v>0</v>
      </c>
      <c r="HV34" s="174">
        <f>SUMIF('Long Distance Race 5-7-22'!$B$11:$B$18,$C34,'Long Distance Race 5-7-22'!$AY$11:$AY$18)</f>
        <v>0</v>
      </c>
      <c r="HW34" s="174">
        <f>SUMIF('Memorial Day Regatta 5-28-22 Op'!$B$11:$B$25,$C34,'Memorial Day Regatta 5-28-22 Op'!$AU$11:$AU$25)</f>
        <v>0</v>
      </c>
      <c r="HX34" s="174">
        <f>SUMIF('Memorial Day Regatta 5-28-22 Op'!$B$11:$B$18,$C34,'Memorial Day Regatta 5-28-22 Op'!$AV$11:$AV$18)</f>
        <v>0</v>
      </c>
      <c r="HY34" s="174">
        <f>SUMIF('Memorial Day Regatta 5-28-22 Op'!$B$11:$B$18,$C34,'Memorial Day Regatta 5-28-22 Op'!$AW$11:$AW$18)</f>
        <v>0</v>
      </c>
      <c r="HZ34" s="174">
        <f>SUMIF('Memorial Day Regatta 5-28-22 Op'!$B$11:$B$18,$C34,'Memorial Day Regatta 5-28-22 Op'!$AX$11:$AX$18)</f>
        <v>0</v>
      </c>
      <c r="IA34" s="174">
        <f>SUMIF('Memorial Day Regatta 5-28-22 Op'!$B$11:$B$18,$C34,'Memorial Day Regatta 5-28-22 Op'!$AY$11:$AY$18)</f>
        <v>0</v>
      </c>
      <c r="IB34" s="174">
        <f>SUMIF('Caldwell Cup 6-25-22 TH'!$B$11:$B$25,$C34,'Caldwell Cup 6-25-22 TH'!$AU$11:$AU$25)</f>
        <v>0</v>
      </c>
      <c r="IC34" s="174">
        <f>SUMIF('Caldwell Cup 6-25-22 TH'!$B$11:$B$25,$C34,'Caldwell Cup 6-25-22 TH'!$AV$11:$AV$25)</f>
        <v>0</v>
      </c>
      <c r="ID34" s="174">
        <f>SUMIF('Caldwell Cup 6-25-22 TH'!$B$11:$B$25,$C34,'Caldwell Cup 6-25-22 TH'!$AW$11:$AW$25)</f>
        <v>0</v>
      </c>
      <c r="IE34" s="174">
        <f>SUMIF('Caldwell Cup 6-25-22 TH'!$B$11:$B$25,$C34,'Caldwell Cup 6-25-22 TH'!$AX$11:$AX$25)</f>
        <v>0</v>
      </c>
      <c r="IF34" s="174">
        <f>SUMIF('Caldwell Cup 6-25-22 TH'!$B$11:$B$25,$C34,'Caldwell Cup 6-25-22 TH'!$AY$11:$AY$25)</f>
        <v>0</v>
      </c>
      <c r="IG34" s="174">
        <f>SUMIF('Caldwell Cup 6-25-22 FS'!$B$11:$B$21,$C34,'Caldwell Cup 6-25-22 FS'!$AU$11:$AU$21)</f>
        <v>0</v>
      </c>
      <c r="IH34" s="174">
        <f>SUMIF('Caldwell Cup 6-25-22 FS'!$B$11:$B$21,$C34,'Caldwell Cup 6-25-22 FS'!$AV$11:$AV$21)</f>
        <v>0</v>
      </c>
      <c r="II34" s="174">
        <f>SUMIF('Caldwell Cup 6-25-22 FS'!$B$11:$B$21,$C34,'Caldwell Cup 6-25-22 FS'!$AW$11:$AW$21)</f>
        <v>0</v>
      </c>
      <c r="IJ34" s="174">
        <f>SUMIF('Caldwell Cup 6-25-22 FS'!$B$11:$B$21,$C34,'Caldwell Cup 6-25-22 FS'!$AX$11:$AX$21)</f>
        <v>0</v>
      </c>
      <c r="IK34" s="174">
        <f>SUMIF('Caldwell Cup 6-25-22 FS'!$B$11:$B$21,$C34,'Caldwell Cup 6-25-22 FS'!$AY$11:$AY$21)</f>
        <v>0</v>
      </c>
      <c r="IL34" s="174">
        <f>SUMIF('Caldwell Cup 6-25-22 Lasers'!$B$11:$B$23,$C34,'Caldwell Cup 6-25-22 Lasers'!$AU$11:$AU$23)</f>
        <v>0</v>
      </c>
      <c r="IM34" s="174">
        <f>SUMIF('Caldwell Cup 6-25-22 Lasers'!$B$11:$B$23,$C34,'Caldwell Cup 6-25-22 Lasers'!$AV$11:$AV$23)</f>
        <v>0</v>
      </c>
      <c r="IN34" s="174">
        <f>SUMIF('Caldwell Cup 6-25-22 Lasers'!$B$11:$B$23,$C34,'Caldwell Cup 6-25-22 Lasers'!$AW$11:$AW$23)</f>
        <v>0</v>
      </c>
      <c r="IO34" s="174">
        <f>SUMIF('Caldwell Cup 6-25-22 Lasers'!$B$11:$B$23,$C34,'Caldwell Cup 6-25-22 Lasers'!$AX$11:$AX$23)</f>
        <v>0</v>
      </c>
      <c r="IP34" s="174">
        <f>SUMIF('Caldwell Cup 6-25-22 Lasers'!$B$11:$B$23,$C34,'Caldwell Cup 6-25-22 Lasers'!$AY$11:$AY$23)</f>
        <v>0</v>
      </c>
      <c r="IQ34" s="174">
        <f>SUMIF('Labor Day Regatta 9-3-22 FS'!$B$11:$B$30,$C34,'Labor Day Regatta 9-3-22 FS'!$AU$11:$AU$30)</f>
        <v>1</v>
      </c>
      <c r="IR34" s="174">
        <f>SUMIF('Labor Day Regatta 9-3-22 FS'!$B$11:$B$30,$C34,'Labor Day Regatta 9-3-22 FS'!$AV$11:$AV$30)</f>
        <v>2</v>
      </c>
      <c r="IS34" s="174">
        <f>SUMIF('Labor Day Regatta 9-3-22 FS'!$B$11:$B$30,$C34,'Labor Day Regatta 9-3-22 FS'!$AW$11:$AW$30)</f>
        <v>2</v>
      </c>
      <c r="IT34" s="174">
        <f>SUMIF('Labor Day Regatta 9-3-22 FS'!$B$11:$B$30,$C34,'Labor Day Regatta 9-3-22 FS'!$AX$11:$AX$30)</f>
        <v>0</v>
      </c>
      <c r="IU34" s="174">
        <f>SUMIF('Labor Day Regatta 9-3-22 FS'!$B$11:$B$30,$C34,'Labor Day Regatta 9-3-22 FS'!$AY$11:$AY$30)</f>
        <v>0</v>
      </c>
      <c r="IV34" s="174">
        <f>SUMIF('2022-09-17 Leukemia Cup FS'!$B$11:$B$26,$C34,'2022-09-17 Leukemia Cup FS'!$AU$11:$AU$26)</f>
        <v>0</v>
      </c>
      <c r="IW34" s="174">
        <f>SUMIF('2022-09-17 Leukemia Cup FS'!$B$11:$B$26,$C34,'2022-09-17 Leukemia Cup FS'!$AV$11:$AV$26)</f>
        <v>0</v>
      </c>
      <c r="IX34" s="174">
        <f>SUMIF('2022-09-17 Leukemia Cup FS'!$B$11:$B$26,$C34,'2022-09-17 Leukemia Cup FS'!$AW$11:$AW$26)</f>
        <v>0</v>
      </c>
      <c r="IY34" s="174">
        <f>SUMIF('2022-09-17 Leukemia Cup FS'!$B$11:$B$26,$C34,'2022-09-17 Leukemia Cup FS'!$AX$11:$AX$26)</f>
        <v>0</v>
      </c>
      <c r="IZ34" s="174">
        <f>SUMIF('2022-09-17 Leukemia Cup FS'!$B$11:$B$26,$C34,'2022-09-17 Leukemia Cup FS'!$AY$11:$AY$26)</f>
        <v>0</v>
      </c>
      <c r="JA34" s="174">
        <f>SUMIF('2022-09-17 Leukemia Cup TH'!$B$11:$B$28,$C34,'2022-09-17 Leukemia Cup TH'!$AU$11:$AU$28)</f>
        <v>0</v>
      </c>
      <c r="JB34" s="174">
        <f>SUMIF('2022-09-17 Leukemia Cup TH'!$B$11:$B$28,$C34,'2022-09-17 Leukemia Cup TH'!$AV$11:$AV$28)</f>
        <v>0</v>
      </c>
      <c r="JC34" s="174">
        <f>SUMIF('2022-09-17 Leukemia Cup TH'!$B$11:$B$28,$C34,'2022-09-17 Leukemia Cup TH'!$AW$11:$AW$28)</f>
        <v>0</v>
      </c>
      <c r="JD34" s="174">
        <f>SUMIF('2022-09-17 Leukemia Cup TH'!$B$11:$B$28,$C34,'2022-09-17 Leukemia Cup TH'!$AX$11:$AX$28)</f>
        <v>0</v>
      </c>
      <c r="JE34" s="174">
        <f>SUMIF('2022-09-17 Leukemia Cup TH'!$B$11:$B$28,$C34,'2022-09-17 Leukemia Cup TH'!$AY$11:$AY$28)</f>
        <v>0</v>
      </c>
      <c r="JF34" s="174">
        <f>SUMIF('Smith-Berry LDR 9-24-22'!$B$11:$B$30,$C34,'Smith-Berry LDR 9-24-22'!$AU$11:$AU$30)</f>
        <v>0</v>
      </c>
      <c r="JG34" s="174">
        <f>SUMIF('Smith-Berry LDR 9-24-22'!$B$11:$B$30,$C34,'Smith-Berry LDR 9-24-22'!$AV$11:$AV$30)</f>
        <v>0</v>
      </c>
      <c r="JH34" s="174">
        <f>SUMIF('Smith-Berry LDR 9-24-22'!$B$11:$B$30,$C34,'Smith-Berry LDR 9-24-22'!$AW$11:$AW$30)</f>
        <v>0</v>
      </c>
      <c r="JI34" s="174">
        <f>SUMIF('Smith-Berry LDR 9-24-22'!$B$11:$B$30,$C34,'Smith-Berry LDR 9-24-22'!$AX$11:$AX$30)</f>
        <v>0</v>
      </c>
      <c r="JJ34" s="174">
        <f>SUMIF('Smith-Berry LDR 9-24-22'!$B$11:$B$30,$C34,'Smith-Berry LDR 9-24-22'!$AY$11:$AY$30)</f>
        <v>0</v>
      </c>
      <c r="JK34" s="174">
        <f>SUMIF('Great Scot 10-1-22 Cham'!$B$11:$B$38,$C34,'Great Scot 10-1-22 Cham'!$AU$11:$AU$38)</f>
        <v>0</v>
      </c>
      <c r="JL34" s="174">
        <f>SUMIF('Great Scot 10-1-22 Cham'!$B$11:$B$38,$C34,'Great Scot 10-1-22 Cham'!$AV$11:$AV$38)</f>
        <v>0</v>
      </c>
      <c r="JM34" s="174">
        <f>SUMIF('Great Scot 10-1-22 Cham'!$B$11:$B$38,$C34,'Great Scot 10-1-22 Cham'!$AW$11:$AW$38)</f>
        <v>0</v>
      </c>
      <c r="JN34" s="174">
        <f>SUMIF('Great Scot 10-1-22 Cham'!$B$11:$B$38,$C34,'Great Scot 10-1-22 Cham'!$AX$11:$AX$38)</f>
        <v>0</v>
      </c>
      <c r="JO34" s="174">
        <f>SUMIF('Great Scot 10-1-22 Cham'!$B$11:$B$38,$C34,'Great Scot 10-1-22 Cham'!$AY$11:$AY$38)</f>
        <v>0</v>
      </c>
      <c r="JP34" s="174">
        <f>SUMIF('Great Scot 10-1-22 Chal'!$B$11:$B$28,$C34,'Great Scot 10-1-22 Chal'!$AU$11:$AU$28)</f>
        <v>2</v>
      </c>
      <c r="JQ34" s="174">
        <f>SUMIF('Great Scot 10-1-22 Chal'!$B$11:$B$28,$C34,'Great Scot 10-1-22 Chal'!$AV$11:$AV$28)</f>
        <v>4</v>
      </c>
      <c r="JR34" s="174">
        <f>SUMIF('Great Scot 10-1-22 Chal'!$B$11:$B$28,$C34,'Great Scot 10-1-22 Chal'!$AW$11:$AW$28)</f>
        <v>1</v>
      </c>
      <c r="JS34" s="174">
        <f>SUMIF('Great Scot 10-1-22 Chal'!$B$11:$B$28,$C34,'Great Scot 10-1-22 Chal'!$AX$11:$AX$28)</f>
        <v>1</v>
      </c>
      <c r="JT34" s="174">
        <f>SUMIF('Great Scot 10-1-22 Chal'!$B$11:$B$28,$C34,'Great Scot 10-1-22 Chal'!$AY$11:$AY$28)</f>
        <v>1</v>
      </c>
      <c r="JU34" s="174">
        <f>SUMIF('Great Pumpkin Regatta 10-15-22'!$B$11:$B$54,$C34,'Great Pumpkin Regatta 10-15-22'!$AU$11:$AU$54)</f>
        <v>0</v>
      </c>
      <c r="JV34" s="174">
        <f>SUMIF('Great Pumpkin Regatta 10-15-22'!$B$11:$B$54,$C34,'Great Pumpkin Regatta 10-15-22'!$AV$11:$AV$54)</f>
        <v>0</v>
      </c>
      <c r="JW34" s="174">
        <f>SUMIF('Great Pumpkin Regatta 10-15-22'!$B$11:$B$54,$C34,'Great Pumpkin Regatta 10-15-22'!$AW$11:$AW$54)</f>
        <v>0</v>
      </c>
      <c r="JX34" s="174">
        <f>SUMIF('Great Pumpkin Regatta 10-15-22'!$B$11:$B$54,$C34,'Great Pumpkin Regatta 10-15-22'!$AX$11:$AX$54)</f>
        <v>0</v>
      </c>
      <c r="JY34" s="174">
        <f>SUMIF('Great Pumpkin Regatta 10-15-22'!$B$11:$B$54,$C34,'Great Pumpkin Regatta 10-15-22'!$AY$11:$AY$54)</f>
        <v>0</v>
      </c>
      <c r="JZ34" s="174">
        <f>SUMIF('One Day Regatta 10-29-22 FS'!$B$11:$B$19,$C34,'One Day Regatta 10-29-22 FS'!$AU$11:$AU$19)</f>
        <v>1</v>
      </c>
      <c r="KA34" s="174">
        <f>SUMIF('One Day Regatta 10-29-22 FS'!$B$11:$B$19,$C34,'One Day Regatta 10-29-22 FS'!$AV$11:$AV$19)</f>
        <v>1</v>
      </c>
      <c r="KB34" s="174">
        <f>SUMIF('One Day Regatta 10-29-22 FS'!$B$11:$B$19,$C34,'One Day Regatta 10-29-22 FS'!$AW$11:$AW$19)</f>
        <v>1</v>
      </c>
      <c r="KC34" s="174">
        <f>SUMIF('One Day Regatta 10-29-22 FS'!$B$11:$B$19,$C34,'One Day Regatta 10-29-22 FS'!$AX$11:$AX$19)</f>
        <v>3</v>
      </c>
      <c r="KD34" s="174">
        <f>SUMIF('One Day Regatta 10-29-22 FS'!$B$11:$B$19,$C34,'One Day Regatta 10-29-22 FS'!$AY$11:$AY$19)</f>
        <v>0</v>
      </c>
    </row>
    <row r="35" spans="1:290" ht="15" customHeight="1" x14ac:dyDescent="0.2">
      <c r="A35" s="400" t="s">
        <v>1369</v>
      </c>
      <c r="B35" s="134">
        <f t="shared" si="8"/>
        <v>29</v>
      </c>
      <c r="C35" s="170" t="s">
        <v>182</v>
      </c>
      <c r="D35" s="171">
        <f t="shared" si="9"/>
        <v>3</v>
      </c>
      <c r="E35" s="172">
        <f t="shared" si="10"/>
        <v>6</v>
      </c>
      <c r="F35" s="171">
        <f t="shared" si="11"/>
        <v>6</v>
      </c>
      <c r="G35" s="171">
        <v>0</v>
      </c>
      <c r="H35" s="171">
        <f t="shared" si="12"/>
        <v>6</v>
      </c>
      <c r="I35" s="173">
        <f t="shared" si="13"/>
        <v>0.02</v>
      </c>
      <c r="J35" s="173"/>
      <c r="K35" s="174">
        <f>SUMIF('Saturday Race 11-06-21'!$B$11:$B$21,$C35,'Saturday Race 11-06-21'!$AU$11:$AU$21)</f>
        <v>0</v>
      </c>
      <c r="L35" s="174">
        <f>SUMIF('Saturday Race 11-06-21'!$B$11:$B$21,$C35,'Saturday Race 11-06-21'!$AV$11:$AV$21)</f>
        <v>0</v>
      </c>
      <c r="M35" s="174">
        <f>SUMIF('Saturday Race 11-06-21'!$B$11:$B$21,$C35,'Saturday Race 11-06-21'!$AW$11:$AW$21)</f>
        <v>0</v>
      </c>
      <c r="N35" s="174">
        <f>SUMIF('Saturday Race 11-06-21'!$B$11:$B$21,$C35,'Saturday Race 11-06-21'!$AX$11:$AX$21)</f>
        <v>0</v>
      </c>
      <c r="O35" s="174">
        <f>SUMIF('Saturday Race 11-06-21'!$B$11:$B$21,$C35,'Saturday Race 11-06-21'!$AY$11:$AY$21)</f>
        <v>0</v>
      </c>
      <c r="P35" s="174">
        <f>SUMIF('Saturday Race 11-20-21'!$B$11:$B$20,$C35,'Saturday Race 11-20-21'!$AU$11:$AU$20)</f>
        <v>0</v>
      </c>
      <c r="Q35" s="174">
        <f>SUMIF('Saturday Race 11-20-21'!$B$11:$B$20,$C35,'Saturday Race 11-20-21'!$AV$11:$AV$20)</f>
        <v>0</v>
      </c>
      <c r="R35" s="174">
        <f>SUMIF('Saturday Race 11-20-21'!$B$11:$B$20,$C35,'Saturday Race 11-20-21'!$AW$11:$AW$20)</f>
        <v>0</v>
      </c>
      <c r="S35" s="174">
        <f>SUMIF('Saturday Race 11-20-21'!$B$11:$B$20,$C35,'Saturday Race 11-20-21'!$AX$11:$AX$20)</f>
        <v>0</v>
      </c>
      <c r="T35" s="174">
        <f>SUMIF('Saturday Race 11-20-21'!$B$11:$B$20,$C35,'Saturday Race 11-20-21'!$AY$11:$AY$20)</f>
        <v>0</v>
      </c>
      <c r="U35" s="174">
        <f>SUMIF('Saturday Race 1-08-22'!$B$11:$B$20,$C35,'Saturday Race 1-08-22'!$AU$11:$AU$20)</f>
        <v>0</v>
      </c>
      <c r="V35" s="174">
        <f>SUMIF('Saturday Race 1-08-22'!$B$11:$B$20,$C35,'Saturday Race 1-08-22'!$AV$11:$AV$20)</f>
        <v>0</v>
      </c>
      <c r="W35" s="174">
        <f>SUMIF('Saturday Race 1-08-22'!$B$11:$B$20,$C35,'Saturday Race 1-08-22'!$AW$11:$AW$20)</f>
        <v>0</v>
      </c>
      <c r="X35" s="174">
        <f>SUMIF('Saturday Race 1-08-22'!$B$11:$B$20,$C35,'Saturday Race 1-08-22'!$AX$11:$AX$20)</f>
        <v>0</v>
      </c>
      <c r="Y35" s="174">
        <f>SUMIF('Saturday Race 1-08-22'!$B$11:$B$20,$C35,'Saturday Race 1-08-22'!$AY$11:$AY$20)</f>
        <v>0</v>
      </c>
      <c r="Z35" s="174">
        <f>SUMIF('Saturday Race 1-22-22'!$B$11:$B$20,$C35,'Saturday Race 1-22-22'!$AU$11:$AU$20)</f>
        <v>0</v>
      </c>
      <c r="AA35" s="174">
        <f>SUMIF('Saturday Race 1-22-22'!$B$11:$B$20,$C35,'Saturday Race 1-22-22'!$AV$11:$AV$20)</f>
        <v>0</v>
      </c>
      <c r="AB35" s="174">
        <f>SUMIF('Saturday Race 1-22-22'!$B$11:$B$20,$C35,'Saturday Race 1-22-22'!$AW$11:$AW$20)</f>
        <v>0</v>
      </c>
      <c r="AC35" s="174">
        <f>SUMIF('Saturday Race 1-22-22'!$B$11:$B$20,$C35,'Saturday Race 1-22-22'!$AX$11:$AX$20)</f>
        <v>0</v>
      </c>
      <c r="AD35" s="174">
        <f>SUMIF('Saturday Race 1-22-22'!$B$11:$B$20,$C35,'Saturday Race 1-22-22'!$AY$11:$AY$20)</f>
        <v>0</v>
      </c>
      <c r="AE35" s="174">
        <f>SUMIF('Sunday Race 2-6-22'!$B$11:$B$20,$C35,'Sunday Race 2-6-22'!$AU$11:$AU$20)</f>
        <v>0</v>
      </c>
      <c r="AF35" s="174">
        <f>SUMIF('Sunday Race 2-6-22'!$B$11:$B$20,$C35,'Sunday Race 2-6-22'!$AV$11:$AV$20)</f>
        <v>0</v>
      </c>
      <c r="AG35" s="174">
        <f>SUMIF('Sunday Race 2-6-22'!$B$11:$B$20,$C35,'Sunday Race 2-6-22'!$AW$11:$AW$20)</f>
        <v>0</v>
      </c>
      <c r="AH35" s="174">
        <f>SUMIF('Sunday Race 2-6-22'!$B$11:$B$20,$C35,'Sunday Race 2-6-22'!$AX$11:$AX$20)</f>
        <v>0</v>
      </c>
      <c r="AI35" s="174">
        <f>SUMIF('Sunday Race 2-6-22'!$B$11:$B$20,$C35,'Sunday Race 2-6-22'!$AY$11:$AY$20)</f>
        <v>0</v>
      </c>
      <c r="AJ35" s="174">
        <f>SUMIF('Sunday Race 2-20-22'!$B$11:$B$26,$C35,'Sunday Race 2-20-22'!$AU$11:$AU$26)</f>
        <v>0</v>
      </c>
      <c r="AK35" s="174">
        <f>SUMIF('Sunday Race 2-20-22'!$B$11:$B$26,$C35,'Sunday Race 2-20-22'!$AV$11:$AV$26)</f>
        <v>0</v>
      </c>
      <c r="AL35" s="174">
        <f>SUMIF('Sunday Race 2-20-22'!$B$11:$B$26,$C35,'Sunday Race 2-20-22'!$AW$11:$AW$26)</f>
        <v>0</v>
      </c>
      <c r="AM35" s="174">
        <f>SUMIF('Sunday Race 2-20-22'!$B$11:$B$26,$C35,'Sunday Race 2-20-22'!$AX$11:$AX$26)</f>
        <v>0</v>
      </c>
      <c r="AN35" s="174">
        <f>SUMIF('Sunday Race 2-20-22'!$B$11:$B$26,$C35,'Sunday Race 2-20-22'!$AY$11:$AY$26)</f>
        <v>0</v>
      </c>
      <c r="AO35" s="174">
        <f>SUMIF('Sunday Race 2-27-22'!$B$11:$B$20,$C35,'Sunday Race 2-27-22'!$AU$11:$AU$20)</f>
        <v>0</v>
      </c>
      <c r="AP35" s="174">
        <f>SUMIF('Sunday Race 2-27-22'!$B$11:$B$20,$C35,'Sunday Race 2-27-22'!$AV$11:$AV$20)</f>
        <v>0</v>
      </c>
      <c r="AQ35" s="174">
        <f>SUMIF('Sunday Race 2-27-22'!$B$11:$B$20,$C35,'Sunday Race 2-27-22'!$AW$11:$AW$20)</f>
        <v>0</v>
      </c>
      <c r="AR35" s="174">
        <f>SUMIF('Sunday Race 2-27-22'!$B$11:$B$20,$C35,'Sunday Race 2-27-22'!$AX$11:$AX$20)</f>
        <v>0</v>
      </c>
      <c r="AS35" s="174">
        <f>SUMIF('Sunday Race 2-27-22'!$B$11:$B$20,$C35,'Sunday Race 2-27-22'!$AY$11:$AY$20)</f>
        <v>0</v>
      </c>
      <c r="AT35" s="174">
        <f>SUMIF('Sunday Race 3-13-22'!$B$11:$B$25,$C35,'Sunday Race 3-13-22'!$AU$11:$AU$25)</f>
        <v>0</v>
      </c>
      <c r="AU35" s="174">
        <f>SUMIF('Sunday Race 3-13-22'!$B$11:$B$25,$C35,'Sunday Race 3-13-22'!$AV$11:$AV$25)</f>
        <v>2</v>
      </c>
      <c r="AV35" s="174">
        <f>SUMIF('Sunday Race 3-13-22'!$B$11:$B$25,$C35,'Sunday Race 3-13-22'!$AW$11:$AW$25)</f>
        <v>3</v>
      </c>
      <c r="AW35" s="174">
        <f>SUMIF('Sunday Race 3-13-22'!$B$11:$B$25,$C35,'Sunday Race 3-13-22'!$AX$11:$AX$25)</f>
        <v>1</v>
      </c>
      <c r="AX35" s="174">
        <f>SUMIF('Sunday Race 3-13-22'!$B$11:$B$25,$C35,'Sunday Race 3-13-22'!$AY$11:$AY$25)</f>
        <v>0</v>
      </c>
      <c r="AY35" s="174">
        <f>SUMIF('Saturday Race 3-19-22'!$B$11:$B$15,$C35,'Saturday Race 3-19-22'!$AU$11:$AU$15)</f>
        <v>0</v>
      </c>
      <c r="AZ35" s="174">
        <f>SUMIF('Saturday Race 3-19-22'!$B$11:$B$15,$C35,'Saturday Race 3-19-22'!$AV$11:$AV$15)</f>
        <v>0</v>
      </c>
      <c r="BA35" s="174">
        <f>SUMIF('Saturday Race 3-19-22'!$B$11:$B$15,$C35,'Saturday Race 3-19-22'!$AW$11:$AW$15)</f>
        <v>0</v>
      </c>
      <c r="BB35" s="174">
        <f>SUMIF('Saturday Race 3-19-22'!$B$11:$B$15,$C35,'Saturday Race 3-19-22'!$AX$11:$AX$15)</f>
        <v>0</v>
      </c>
      <c r="BC35" s="174">
        <f>SUMIF('Saturday Race 3-19-22'!$B$11:$B$15,$C35,'Saturday Race 3-19-22'!$AY$11:$AY$15)</f>
        <v>0</v>
      </c>
      <c r="BD35" s="174">
        <f>SUMIF('Sunday Races 4-10-22'!$B$11:$B$26,$C35,'Sunday Races 4-10-22'!$AU$11:$AU$26)</f>
        <v>0</v>
      </c>
      <c r="BE35" s="174">
        <f>SUMIF('Sunday Races 4-10-22'!$B$11:$B$26,$C35,'Sunday Races 4-10-22'!$AV$11:$AV$26)</f>
        <v>0</v>
      </c>
      <c r="BF35" s="174">
        <f>SUMIF('Sunday Races 4-10-22'!$B$11:$B$26,$C35,'Sunday Races 4-10-22'!$AW$11:$AW$26)</f>
        <v>0</v>
      </c>
      <c r="BG35" s="174">
        <f>SUMIF('Sunday Races 4-10-22'!$B$11:$B$26,$C35,'Sunday Races 4-10-22'!$AX$11:$AX$26)</f>
        <v>0</v>
      </c>
      <c r="BH35" s="174">
        <f>SUMIF('Sunday Races 4-10-22'!$B$11:$B$26,$C35,'Sunday Races 4-10-22'!$AY$11:$AY$26)</f>
        <v>0</v>
      </c>
      <c r="BI35" s="174">
        <f>SUMIF('Sunday Races 5-1-22'!$B$11:$B$28,$C35,'Sunday Races 5-1-22'!$AU$11:$AU$28)</f>
        <v>0</v>
      </c>
      <c r="BJ35" s="174">
        <f>SUMIF('Sunday Races 5-1-22'!$B$11:$B$28,$C35,'Sunday Races 5-1-22'!$AV$11:$AV$28)</f>
        <v>0</v>
      </c>
      <c r="BK35" s="174">
        <f>SUMIF('Sunday Races 5-1-22'!$B$11:$B$28,$C35,'Sunday Races 5-1-22'!$AW$11:$AW$28)</f>
        <v>0</v>
      </c>
      <c r="BL35" s="174">
        <f>SUMIF('Sunday Races 5-1-22'!$B$11:$B$28,$C35,'Sunday Races 5-1-22'!$AX$11:$AX$28)</f>
        <v>0</v>
      </c>
      <c r="BM35" s="174">
        <f>SUMIF('Sunday Races 5-1-22'!$B$11:$B$28,$C35,'Sunday Races 5-1-22'!$AY$11:$AY$28)</f>
        <v>0</v>
      </c>
      <c r="BN35" s="174">
        <f>SUMIF('Sunday Races 6-5-22'!$B$11:$B$28,$C35,'Sunday Races 6-5-22'!$AU$11:$AU$28)</f>
        <v>0</v>
      </c>
      <c r="BO35" s="174">
        <f>SUMIF('Sunday Races 6-5-22'!$B$11:$B$28,$C35,'Sunday Races 6-5-22'!$AV$11:$AV$28)</f>
        <v>0</v>
      </c>
      <c r="BP35" s="174">
        <f>SUMIF('Sunday Races 6-5-22'!$B$11:$B$28,$C35,'Sunday Races 6-5-22'!$AW$11:$AW$28)</f>
        <v>0</v>
      </c>
      <c r="BQ35" s="174">
        <f>SUMIF('Sunday Races 6-5-22'!$B$11:$B$28,$C35,'Sunday Races 6-5-22'!$AX$11:$AX$28)</f>
        <v>0</v>
      </c>
      <c r="BR35" s="174">
        <f>SUMIF('Sunday Races 6-5-22'!$B$11:$B$28,$C35,'Sunday Races 6-5-22'!$AY$11:$AY$28)</f>
        <v>0</v>
      </c>
      <c r="BS35" s="174">
        <f>SUMIF('Sunday Races 6-12-22'!$B$11:$B$24,$C35,'Sunday Races 6-12-22'!$AU$11:$AU$24)</f>
        <v>0</v>
      </c>
      <c r="BT35" s="174">
        <f>SUMIF('Sunday Races 6-12-22'!$B$11:$B$24,$C35,'Sunday Races 6-12-22'!$AV$11:$AV$24)</f>
        <v>0</v>
      </c>
      <c r="BU35" s="174">
        <f>SUMIF('Sunday Races 6-12-22'!$B$11:$B$24,$C35,'Sunday Races 6-12-22'!$AW$11:$AW$24)</f>
        <v>0</v>
      </c>
      <c r="BV35" s="174">
        <f>SUMIF('Sunday Races 6-12-22'!$B$11:$B$24,$C35,'Sunday Races 6-12-22'!$AX$11:$AX$24)</f>
        <v>0</v>
      </c>
      <c r="BW35" s="174">
        <f>SUMIF('Sunday Races 6-12-22'!$B$11:$B$24,$C35,'Sunday Races 6-12-22'!$AY$11:$AY$24)</f>
        <v>0</v>
      </c>
      <c r="BX35" s="174">
        <f>SUMIF('Saturday Races 6-18-22'!$B$11:$B$24,$C35,'Saturday Races 6-18-22'!$AU$11:$AU$24)</f>
        <v>0</v>
      </c>
      <c r="BY35" s="174">
        <f>SUMIF('Saturday Races 6-18-22'!$B$11:$B$24,$C35,'Saturday Races 6-18-22'!$AV$11:$AV$24)</f>
        <v>0</v>
      </c>
      <c r="BZ35" s="174">
        <f>SUMIF('Saturday Races 6-18-22'!$B$11:$B$24,$C35,'Saturday Races 6-18-22'!$AW$11:$AW$24)</f>
        <v>0</v>
      </c>
      <c r="CA35" s="174">
        <f>SUMIF('Saturday Races 6-18-22'!$B$11:$B$24,$C35,'Saturday Races 6-18-22'!$AX$11:$AX$24)</f>
        <v>0</v>
      </c>
      <c r="CB35" s="174">
        <f>SUMIF('Saturday Races 6-18-22'!$B$11:$B$24,$C35,'Saturday Races 6-18-22'!$AY$11:$AY$24)</f>
        <v>0</v>
      </c>
      <c r="CC35" s="174">
        <f>SUMIF('Sunday Races 7-3-22'!$B$11:$B$26,$C35,'Sunday Races 7-3-22'!$AU$11:$AU$26)</f>
        <v>0</v>
      </c>
      <c r="CD35" s="174">
        <f>SUMIF('Sunday Races 7-3-22'!$B$11:$B$26,$C35,'Sunday Races 7-3-22'!$AV$11:$AV$26)</f>
        <v>0</v>
      </c>
      <c r="CE35" s="174">
        <f>SUMIF('Sunday Races 7-3-22'!$B$11:$B$26,$C35,'Sunday Races 7-3-22'!$AW$11:$AW$26)</f>
        <v>0</v>
      </c>
      <c r="CF35" s="174">
        <f>SUMIF('Sunday Races 7-3-22'!$B$11:$B$26,$C35,'Sunday Races 7-3-22'!$AX$11:$AX$26)</f>
        <v>0</v>
      </c>
      <c r="CG35" s="174">
        <f>SUMIF('Sunday Races 7-3-22'!$B$11:$B$26,$C35,'Sunday Races 7-3-22'!$AY$11:$AY$26)</f>
        <v>0</v>
      </c>
      <c r="CH35" s="174">
        <f>SUMIF('Sunday Races 7-31-22'!$B$11:$B$26,$C35,'Sunday Races 7-31-22'!$AU$11:$AU$26)</f>
        <v>0</v>
      </c>
      <c r="CI35" s="174">
        <f>SUMIF('Sunday Races 7-31-22'!$B$11:$B$26,$C35,'Sunday Races 7-31-22'!$AV$11:$AV$26)</f>
        <v>0</v>
      </c>
      <c r="CJ35" s="174">
        <f>SUMIF('Sunday Races 7-31-22'!$B$11:$B$26,$C35,'Sunday Races 7-31-22'!$AW$11:$AW$26)</f>
        <v>0</v>
      </c>
      <c r="CK35" s="174">
        <f>SUMIF('Sunday Races 7-31-22'!$B$11:$B$26,$C35,'Sunday Races 7-31-22'!$AX$11:$AX$26)</f>
        <v>0</v>
      </c>
      <c r="CL35" s="174">
        <f>SUMIF('Sunday Races 7-31-22'!$B$11:$B$26,$C35,'Sunday Races 7-31-22'!$AY$11:$AY$26)</f>
        <v>0</v>
      </c>
      <c r="CM35" s="174">
        <f>SUMIF('Sunday Races 8-14-22'!$B$11:$B$26,$C35,'Sunday Races 8-14-22'!$AU$11:$AU$26)</f>
        <v>0</v>
      </c>
      <c r="CN35" s="174">
        <f>SUMIF('Sunday Races 8-14-22'!$B$11:$B$26,$C35,'Sunday Races 8-14-22'!$AV$11:$AV$26)</f>
        <v>0</v>
      </c>
      <c r="CO35" s="174">
        <f>SUMIF('Sunday Races 8-14-22'!$B$11:$B$26,$C35,'Sunday Races 8-14-22'!$AW$11:$AW$26)</f>
        <v>0</v>
      </c>
      <c r="CP35" s="174">
        <f>SUMIF('Sunday Races 8-14-22'!$B$11:$B$26,$C35,'Sunday Races 8-14-22'!$AX$11:$AX$26)</f>
        <v>0</v>
      </c>
      <c r="CQ35" s="174">
        <f>SUMIF('Sunday Races 8-14-22'!$B$11:$B$26,$C35,'Sunday Races 8-14-22'!$AY$11:$AY$26)</f>
        <v>0</v>
      </c>
      <c r="CR35" s="174">
        <f>SUMIF('Saturday Races 8-20-22'!$B$11:$B$26,$C35,'Saturday Races 8-20-22'!$AU$11:$AU$26)</f>
        <v>0</v>
      </c>
      <c r="CS35" s="174">
        <f>SUMIF('Saturday Races 8-20-22'!$B$11:$B$26,$C35,'Saturday Races 8-20-22'!$AV$11:$AV$26)</f>
        <v>0</v>
      </c>
      <c r="CT35" s="174">
        <f>SUMIF('Saturday Races 8-20-22'!$B$11:$B$26,$C35,'Saturday Races 8-20-22'!$AW$11:$AW$26)</f>
        <v>0</v>
      </c>
      <c r="CU35" s="174">
        <f>SUMIF('Saturday Races 8-20-22'!$B$11:$B$26,$C35,'Saturday Races 8-20-22'!$AX$11:$AX$26)</f>
        <v>0</v>
      </c>
      <c r="CV35" s="174">
        <f>SUMIF('Saturday Races 8-20-22'!$B$11:$B$26,$C35,'Saturday Races 8-20-22'!$AY$11:$AY$26)</f>
        <v>0</v>
      </c>
      <c r="CW35" s="174">
        <f>SUMIF('Sunday Races 9-11-22'!$B$11:$B$20,$C35,'Sunday Races 9-11-22'!$AU$11:$AU$20)</f>
        <v>0</v>
      </c>
      <c r="CX35" s="174">
        <f>SUMIF('Sunday Races 9-11-22'!$B$11:$B$20,$C35,'Sunday Races 9-11-22'!$AV$11:$AV$20)</f>
        <v>0</v>
      </c>
      <c r="CY35" s="174">
        <f>SUMIF('Sunday Races 9-11-22'!$B$11:$B$20,$C35,'Sunday Races 9-11-22'!$AW$11:$AW$20)</f>
        <v>0</v>
      </c>
      <c r="CZ35" s="174">
        <f>SUMIF('Sunday Races 9-11-22'!$B$11:$B$20,$C35,'Sunday Races 9-11-22'!$AX$11:$AX$20)</f>
        <v>0</v>
      </c>
      <c r="DA35" s="174">
        <f>SUMIF('Sunday Races 9-11-22'!$B$11:$B$20,$C35,'Sunday Races 9-11-22'!$AY$11:$AY$20)</f>
        <v>0</v>
      </c>
      <c r="DB35" s="174">
        <f>SUMIF('Sunday Races 10-9-22'!$B$11:$B$21,$C35,'Sunday Races 10-9-22'!$AU$11:$AU$21)</f>
        <v>0</v>
      </c>
      <c r="DC35" s="174">
        <f>SUMIF('Sunday Races 10-9-22'!$B$11:$B$21,$C35,'Sunday Races 10-9-22'!$AV$11:$AV$21)</f>
        <v>0</v>
      </c>
      <c r="DD35" s="174">
        <f>SUMIF('Sunday Races 10-9-22'!$B$11:$B$21,$C35,'Sunday Races 10-9-22'!$AW$11:$AW$21)</f>
        <v>0</v>
      </c>
      <c r="DE35" s="174">
        <f>SUMIF('Sunday Races 10-9-22'!$B$11:$B$21,$C35,'Sunday Races 10-9-22'!$AX$11:$AX$21)</f>
        <v>0</v>
      </c>
      <c r="DF35" s="174">
        <f>SUMIF('Sunday Races 10-9-22'!$B$11:$B$21,$C35,'Sunday Races 10-9-22'!$AY$11:$AY$21)</f>
        <v>0</v>
      </c>
      <c r="DG35" s="174">
        <f>SUMIF('Sunday Races 10-23-22'!$B$11:$B$22,$C35,'Sunday Races 10-23-22'!$AU$11:$AU$22)</f>
        <v>0</v>
      </c>
      <c r="DH35" s="174">
        <f>SUMIF('Sunday Races 10-23-22'!$B$11:$B$22,$C35,'Sunday Races 10-23-22'!$AV$11:$AV$22)</f>
        <v>0</v>
      </c>
      <c r="DI35" s="174">
        <f>SUMIF('Sunday Races 10-23-22'!$B$11:$B$22,$C35,'Sunday Races 10-23-22'!$AW$11:$AW$22)</f>
        <v>0</v>
      </c>
      <c r="DJ35" s="174">
        <f>SUMIF('Sunday Races 10-23-22'!$B$11:$B$22,$C35,'Sunday Races 10-23-22'!$AX$11:$AX$22)</f>
        <v>0</v>
      </c>
      <c r="DK35" s="174">
        <f>SUMIF('Sunday Races 10-23-22'!$B$11:$B$22,$C35,'Sunday Races 10-23-22'!$AY$11:$AY$22)</f>
        <v>0</v>
      </c>
      <c r="DL35" s="175"/>
      <c r="DM35" s="176"/>
      <c r="DN35" s="177">
        <f t="shared" ref="DN35:DW39" si="34">LARGE($K35:$DL35,DN$3)</f>
        <v>3</v>
      </c>
      <c r="DO35" s="177">
        <f t="shared" si="34"/>
        <v>2</v>
      </c>
      <c r="DP35" s="177">
        <f t="shared" si="34"/>
        <v>1</v>
      </c>
      <c r="DQ35" s="177">
        <f t="shared" si="34"/>
        <v>0</v>
      </c>
      <c r="DR35" s="177">
        <f t="shared" si="34"/>
        <v>0</v>
      </c>
      <c r="DS35" s="177">
        <f t="shared" si="34"/>
        <v>0</v>
      </c>
      <c r="DT35" s="177">
        <f t="shared" si="34"/>
        <v>0</v>
      </c>
      <c r="DU35" s="177">
        <f t="shared" si="34"/>
        <v>0</v>
      </c>
      <c r="DV35" s="177">
        <f t="shared" si="34"/>
        <v>0</v>
      </c>
      <c r="DW35" s="177">
        <f t="shared" si="34"/>
        <v>0</v>
      </c>
      <c r="DX35" s="177">
        <f t="shared" ref="DX35:EG39" si="35">LARGE($K35:$DL35,DX$3)</f>
        <v>0</v>
      </c>
      <c r="DY35" s="177">
        <f t="shared" si="35"/>
        <v>0</v>
      </c>
      <c r="DZ35" s="177">
        <f t="shared" si="35"/>
        <v>0</v>
      </c>
      <c r="EA35" s="177">
        <f t="shared" si="35"/>
        <v>0</v>
      </c>
      <c r="EB35" s="177">
        <f t="shared" si="35"/>
        <v>0</v>
      </c>
      <c r="EC35" s="177">
        <f t="shared" si="35"/>
        <v>0</v>
      </c>
      <c r="ED35" s="177">
        <f t="shared" si="35"/>
        <v>0</v>
      </c>
      <c r="EE35" s="177">
        <f t="shared" si="35"/>
        <v>0</v>
      </c>
      <c r="EF35" s="177">
        <f t="shared" si="35"/>
        <v>0</v>
      </c>
      <c r="EG35" s="177">
        <f t="shared" si="35"/>
        <v>0</v>
      </c>
      <c r="EH35" s="177">
        <f t="shared" ref="EH35:EQ39" si="36">LARGE($K35:$DL35,EH$3)</f>
        <v>0</v>
      </c>
      <c r="EI35" s="177">
        <f t="shared" si="36"/>
        <v>0</v>
      </c>
      <c r="EJ35" s="177">
        <f t="shared" si="36"/>
        <v>0</v>
      </c>
      <c r="EK35" s="177">
        <f t="shared" si="36"/>
        <v>0</v>
      </c>
      <c r="EL35" s="177">
        <f t="shared" si="36"/>
        <v>0</v>
      </c>
      <c r="EM35" s="177">
        <f t="shared" si="36"/>
        <v>0</v>
      </c>
      <c r="EN35" s="177">
        <f t="shared" si="36"/>
        <v>0</v>
      </c>
      <c r="EO35" s="177">
        <f t="shared" si="36"/>
        <v>0</v>
      </c>
      <c r="EP35" s="177">
        <f t="shared" si="36"/>
        <v>0</v>
      </c>
      <c r="EQ35" s="177">
        <f t="shared" si="36"/>
        <v>0</v>
      </c>
      <c r="ER35" s="177">
        <f t="shared" ref="ER35:FA39" si="37">LARGE($K35:$DL35,ER$3)</f>
        <v>0</v>
      </c>
      <c r="ES35" s="177">
        <f t="shared" si="37"/>
        <v>0</v>
      </c>
      <c r="ET35" s="177">
        <f t="shared" si="37"/>
        <v>0</v>
      </c>
      <c r="EU35" s="177">
        <f t="shared" si="37"/>
        <v>0</v>
      </c>
      <c r="EV35" s="177">
        <f t="shared" si="37"/>
        <v>0</v>
      </c>
      <c r="EW35" s="177">
        <f t="shared" si="37"/>
        <v>0</v>
      </c>
      <c r="EX35" s="177">
        <f t="shared" si="37"/>
        <v>0</v>
      </c>
      <c r="EY35" s="177">
        <f t="shared" si="37"/>
        <v>0</v>
      </c>
      <c r="EZ35" s="177">
        <f t="shared" si="37"/>
        <v>0</v>
      </c>
      <c r="FA35" s="177">
        <f t="shared" si="37"/>
        <v>0</v>
      </c>
      <c r="FB35" s="177">
        <f t="shared" ref="FB35:FK39" si="38">LARGE($K35:$DL35,FB$3)</f>
        <v>0</v>
      </c>
      <c r="FC35" s="177">
        <f t="shared" si="38"/>
        <v>0</v>
      </c>
      <c r="FD35" s="177">
        <f t="shared" si="38"/>
        <v>0</v>
      </c>
      <c r="FE35" s="177">
        <f t="shared" si="38"/>
        <v>0</v>
      </c>
      <c r="FF35" s="177">
        <f t="shared" si="38"/>
        <v>0</v>
      </c>
      <c r="FG35" s="177">
        <f t="shared" si="38"/>
        <v>0</v>
      </c>
      <c r="FH35" s="177">
        <f t="shared" si="38"/>
        <v>0</v>
      </c>
      <c r="FI35" s="177">
        <f t="shared" si="38"/>
        <v>0</v>
      </c>
      <c r="FJ35" s="177">
        <f t="shared" si="38"/>
        <v>0</v>
      </c>
      <c r="FK35" s="177">
        <f t="shared" si="38"/>
        <v>0</v>
      </c>
      <c r="FL35" s="177">
        <f t="shared" ref="FL35:FZ39" si="39">LARGE($K35:$DL35,FL$3)</f>
        <v>0</v>
      </c>
      <c r="FM35" s="177">
        <f t="shared" si="39"/>
        <v>0</v>
      </c>
      <c r="FN35" s="177">
        <f t="shared" si="39"/>
        <v>0</v>
      </c>
      <c r="FO35" s="177">
        <f t="shared" si="39"/>
        <v>0</v>
      </c>
      <c r="FP35" s="177">
        <f t="shared" si="39"/>
        <v>0</v>
      </c>
      <c r="FQ35" s="177">
        <f t="shared" si="39"/>
        <v>0</v>
      </c>
      <c r="FR35" s="177">
        <f t="shared" si="39"/>
        <v>0</v>
      </c>
      <c r="FS35" s="177">
        <f t="shared" si="39"/>
        <v>0</v>
      </c>
      <c r="FT35" s="177">
        <f t="shared" si="39"/>
        <v>0</v>
      </c>
      <c r="FU35" s="177">
        <f t="shared" si="39"/>
        <v>0</v>
      </c>
      <c r="FV35" s="177">
        <f t="shared" si="39"/>
        <v>0</v>
      </c>
      <c r="FW35" s="177">
        <f t="shared" si="39"/>
        <v>0</v>
      </c>
      <c r="FX35" s="177">
        <f t="shared" si="39"/>
        <v>0</v>
      </c>
      <c r="FY35" s="177">
        <f t="shared" si="39"/>
        <v>0</v>
      </c>
      <c r="FZ35" s="177">
        <f t="shared" si="39"/>
        <v>0</v>
      </c>
      <c r="GA35" s="177"/>
      <c r="GB35" s="229">
        <f t="shared" si="20"/>
        <v>8</v>
      </c>
      <c r="GC35" s="229">
        <f t="shared" si="21"/>
        <v>3</v>
      </c>
      <c r="GD35" s="174">
        <f>SUMIF('One Day 12-04-21 Scots'!$B$11:$B$24,$C35,'One Day 12-04-21 Scots'!$AU$11:$AU$24)</f>
        <v>0</v>
      </c>
      <c r="GE35" s="174">
        <f>SUMIF('One Day 12-04-21 Scots'!$B$11:$B$24,$C35,'One Day 12-04-21 Scots'!$AV$11:$AV$24)</f>
        <v>0</v>
      </c>
      <c r="GF35" s="174">
        <f>SUMIF('One Day 12-04-21 Scots'!$B$11:$B$24,$C35,'One Day 12-04-21 Scots'!$AW$11:$AW$24)</f>
        <v>0</v>
      </c>
      <c r="GG35" s="174">
        <f>SUMIF('One Day 12-04-21 Scots'!$B$11:$B$24,$C35,'One Day 12-04-21 Scots'!$AX$11:$AX$24)</f>
        <v>0</v>
      </c>
      <c r="GH35" s="174">
        <f>SUMIF('One Day 12-04-21 Scots'!$B$11:$B$24,$C35,'One Day 12-04-21 Scots'!$AY$11:$AY$24)</f>
        <v>0</v>
      </c>
      <c r="GI35" s="174">
        <f>SUMIF('One Day 12-04-21 Thistles'!$B$11:$B$25,$C35,'One Day 12-04-21 Thistles'!$AU$11:$AU$25)</f>
        <v>0</v>
      </c>
      <c r="GJ35" s="174">
        <f>SUMIF('One Day 12-04-21 Thistles'!$B$11:$B$25,$C35,'One Day 12-04-21 Thistles'!$AV$11:$AV$25)</f>
        <v>4</v>
      </c>
      <c r="GK35" s="174">
        <f>SUMIF('One Day 12-04-21 Thistles'!$B$11:$B$25,$C35,'One Day 12-04-21 Thistles'!$AW$11:$AW$25)</f>
        <v>1</v>
      </c>
      <c r="GL35" s="174">
        <f>SUMIF('One Day 12-04-21 Thistles'!$B$11:$B$25,$C35,'One Day 12-04-21 Thistles'!$AX$11:$AX$25)</f>
        <v>3</v>
      </c>
      <c r="GM35" s="174">
        <f>SUMIF('One Day 12-04-21 Thistles'!$B$11:$B$25,$C35,'One Day 12-04-21 Thistles'!$AY$11:$AY$25)</f>
        <v>0</v>
      </c>
      <c r="GN35" s="174">
        <f>SUMIF('Chili One Day 2-12-22 Scots'!$B$11:$B$27,$C35,'Chili One Day 2-12-22 Scots'!$AU$11:$AU$27)</f>
        <v>0</v>
      </c>
      <c r="GO35" s="174">
        <f>SUMIF('Chili One Day 2-12-22 Scots'!$B$11:$B$27,$C35,'Chili One Day 2-12-22 Scots'!$AV$11:$AV$27)</f>
        <v>0</v>
      </c>
      <c r="GP35" s="174">
        <f>SUMIF('Chili One Day 2-12-22 Scots'!$B$11:$B$27,$C35,'Chili One Day 2-12-22 Scots'!$AW$11:$AW$27)</f>
        <v>0</v>
      </c>
      <c r="GQ35" s="174">
        <f>SUMIF('Chili One Day 2-12-22 Scots'!$B$11:$B$27,$C35,'Chili One Day 2-12-22 Scots'!$AX$11:$AX$27)</f>
        <v>0</v>
      </c>
      <c r="GR35" s="174">
        <f>SUMIF('Chili One Day 2-12-22 Scots'!$B$11:$B$27,$C35,'Chili One Day 2-12-22 Scots'!$AY$11:$AY$27)</f>
        <v>0</v>
      </c>
      <c r="GS35" s="174">
        <f>SUMIF('Chili One Day 2-12-22 Thistles'!$B$11:$B$27,$C35,'Chili One Day 2-12-22 Thistles'!$AU$11:$AU$27)</f>
        <v>0</v>
      </c>
      <c r="GT35" s="174">
        <f>SUMIF('Chili One Day 2-12-22 Thistles'!$B$11:$B$27,$C35,'Chili One Day 2-12-22 Thistles'!$AV$11:$AV$27)</f>
        <v>0</v>
      </c>
      <c r="GU35" s="174">
        <f>SUMIF('Chili One Day 2-12-22 Thistles'!$B$11:$B$27,$C35,'Chili One Day 2-12-22 Thistles'!$AW$11:$AW$27)</f>
        <v>0</v>
      </c>
      <c r="GV35" s="174">
        <f>SUMIF('Chili One Day 2-12-22 Thistles'!$B$11:$B$27,$C35,'Chili One Day 2-12-22 Thistles'!$AX$11:$AX$27)</f>
        <v>0</v>
      </c>
      <c r="GW35" s="174">
        <f>SUMIF('Chili One Day 2-12-22 Thistles'!$B$11:$B$27,$C35,'Chili One Day 2-12-22 Thistles'!$AY$11:$AY$27)</f>
        <v>0</v>
      </c>
      <c r="GX35" s="174">
        <f>SUMIF('Ironman One Day 3-5-22 FS'!$B$11:$B$26,$C35,'Ironman One Day 3-5-22 FS'!$AU$11:$AU$26)</f>
        <v>0</v>
      </c>
      <c r="GY35" s="174">
        <f>SUMIF('Ironman One Day 3-5-22 FS'!$B$11:$B$26,$C35,'Ironman One Day 3-5-22 FS'!$AV$11:$AV$26)</f>
        <v>0</v>
      </c>
      <c r="GZ35" s="174">
        <f>SUMIF('Ironman One Day 3-5-22 FS'!$B$11:$B$26,$C35,'Ironman One Day 3-5-22 FS'!$AW$11:$AW$26)</f>
        <v>0</v>
      </c>
      <c r="HA35" s="174">
        <f>SUMIF('Ironman One Day 3-5-22 FS'!$B$11:$B$26,$C35,'Ironman One Day 3-5-22 FS'!$AX$11:$AX$26)</f>
        <v>0</v>
      </c>
      <c r="HB35" s="174">
        <f>SUMIF('Ironman One Day 3-5-22 FS'!$B$11:$B$26,$C35,'Ironman One Day 3-5-22 FS'!$AY$11:$AY$26)</f>
        <v>0</v>
      </c>
      <c r="HC35" s="174">
        <f>SUMIF('Ironman One Day 3-5-22 420'!$B$11:$B$26,$C35,'Ironman One Day 3-5-22 420'!$AU$11:$AU$26)</f>
        <v>0</v>
      </c>
      <c r="HD35" s="174">
        <f>SUMIF('Ironman One Day 3-5-22 420'!$B$11:$B$26,$C35,'Ironman One Day 3-5-22 420'!$AV$11:$AV$26)</f>
        <v>0</v>
      </c>
      <c r="HE35" s="174">
        <f>SUMIF('Ironman One Day 3-5-22 420'!$B$11:$B$26,$C35,'Ironman One Day 3-5-22 420'!$AW$11:$AW$26)</f>
        <v>0</v>
      </c>
      <c r="HF35" s="174">
        <f>SUMIF('Ironman One Day 3-5-22 420'!$B$11:$B$26,$C35,'Ironman One Day 3-5-22 420'!$AX$11:$AX$26)</f>
        <v>0</v>
      </c>
      <c r="HG35" s="174">
        <f>SUMIF('Ironman One Day 3-5-22 420'!$B$11:$B$26,$C35,'Ironman One Day 3-5-22 420'!$AY$11:$AY$26)</f>
        <v>0</v>
      </c>
      <c r="HH35" s="174">
        <f>SUMIF('Easter One Day 4-16-22 FS'!$B$11:$B$25,$C35,'Easter One Day 4-16-22 FS'!$AU$11:$AU$25)</f>
        <v>0</v>
      </c>
      <c r="HI35" s="174">
        <f>SUMIF('Easter One Day 4-16-22 FS'!$B$11:$B$25,$C35,'Easter One Day 4-16-22 FS'!$AV$11:$AV$25)</f>
        <v>0</v>
      </c>
      <c r="HJ35" s="174">
        <f>SUMIF('Easter One Day 4-16-22 FS'!$B$11:$B$25,$C35,'Easter One Day 4-16-22 FS'!$AW$11:$AW$25)</f>
        <v>0</v>
      </c>
      <c r="HK35" s="174">
        <f>SUMIF('Easter One Day 4-16-22 FS'!$B$11:$B$25,$C35,'Easter One Day 4-16-22 FS'!$AX$11:$AX$25)</f>
        <v>0</v>
      </c>
      <c r="HL35" s="174">
        <f>SUMIF('Easter One Day 4-16-22 FS'!$B$11:$B$25,$C35,'Easter One Day 4-16-22 FS'!$AY$11:$AY$25)</f>
        <v>0</v>
      </c>
      <c r="HM35" s="174">
        <f>SUMIF('Easter One Day 4-16-22 TH'!$B$11:$B$25,$C35,'Easter One Day 4-16-22 TH'!$AU$11:$AU$25)</f>
        <v>0</v>
      </c>
      <c r="HN35" s="174">
        <f>SUMIF('Easter One Day 4-16-22 TH'!$B$11:$B$25,$C35,'Easter One Day 4-16-22 TH'!$AV$11:$AV$25)</f>
        <v>0</v>
      </c>
      <c r="HO35" s="174">
        <f>SUMIF('Easter One Day 4-16-22 TH'!$B$11:$B$25,$C35,'Easter One Day 4-16-22 TH'!$AW$11:$AW$25)</f>
        <v>0</v>
      </c>
      <c r="HP35" s="174">
        <f>SUMIF('Easter One Day 4-16-22 TH'!$B$11:$B$25,$C35,'Easter One Day 4-16-22 TH'!$AX$11:$AX$25)</f>
        <v>0</v>
      </c>
      <c r="HQ35" s="174">
        <f>SUMIF('Easter One Day 4-16-22 TH'!$B$11:$B$25,$C35,'Easter One Day 4-16-22 TH'!$AY$11:$AY$25)</f>
        <v>0</v>
      </c>
      <c r="HR35" s="174">
        <f>SUMIF('Long Distance Race 5-7-22'!$B$11:$B$25,$C35,'Long Distance Race 5-7-22'!$AU$11:$AU$25)</f>
        <v>0</v>
      </c>
      <c r="HS35" s="174">
        <f>SUMIF('Long Distance Race 5-7-22'!$B$11:$B$18,$C35,'Long Distance Race 5-7-22'!$AV$11:$AV$18)</f>
        <v>0</v>
      </c>
      <c r="HT35" s="174">
        <f>SUMIF('Long Distance Race 5-7-22'!$B$11:$B$18,$C35,'Long Distance Race 5-7-22'!$AW$11:$AW$18)</f>
        <v>0</v>
      </c>
      <c r="HU35" s="174">
        <f>SUMIF('Long Distance Race 5-7-22'!$B$11:$B$18,$C35,'Long Distance Race 5-7-22'!$AX$11:$AX$18)</f>
        <v>0</v>
      </c>
      <c r="HV35" s="174">
        <f>SUMIF('Long Distance Race 5-7-22'!$B$11:$B$18,$C35,'Long Distance Race 5-7-22'!$AY$11:$AY$18)</f>
        <v>0</v>
      </c>
      <c r="HW35" s="174">
        <f>SUMIF('Memorial Day Regatta 5-28-22 Op'!$B$11:$B$25,$C35,'Memorial Day Regatta 5-28-22 Op'!$AU$11:$AU$25)</f>
        <v>0</v>
      </c>
      <c r="HX35" s="174">
        <f>SUMIF('Memorial Day Regatta 5-28-22 Op'!$B$11:$B$18,$C35,'Memorial Day Regatta 5-28-22 Op'!$AV$11:$AV$18)</f>
        <v>0</v>
      </c>
      <c r="HY35" s="174">
        <f>SUMIF('Memorial Day Regatta 5-28-22 Op'!$B$11:$B$18,$C35,'Memorial Day Regatta 5-28-22 Op'!$AW$11:$AW$18)</f>
        <v>0</v>
      </c>
      <c r="HZ35" s="174">
        <f>SUMIF('Memorial Day Regatta 5-28-22 Op'!$B$11:$B$18,$C35,'Memorial Day Regatta 5-28-22 Op'!$AX$11:$AX$18)</f>
        <v>0</v>
      </c>
      <c r="IA35" s="174">
        <f>SUMIF('Memorial Day Regatta 5-28-22 Op'!$B$11:$B$18,$C35,'Memorial Day Regatta 5-28-22 Op'!$AY$11:$AY$18)</f>
        <v>0</v>
      </c>
      <c r="IB35" s="174">
        <f>SUMIF('Caldwell Cup 6-25-22 TH'!$B$11:$B$25,$C35,'Caldwell Cup 6-25-22 TH'!$AU$11:$AU$25)</f>
        <v>0</v>
      </c>
      <c r="IC35" s="174">
        <f>SUMIF('Caldwell Cup 6-25-22 TH'!$B$11:$B$25,$C35,'Caldwell Cup 6-25-22 TH'!$AV$11:$AV$25)</f>
        <v>0</v>
      </c>
      <c r="ID35" s="174">
        <f>SUMIF('Caldwell Cup 6-25-22 TH'!$B$11:$B$25,$C35,'Caldwell Cup 6-25-22 TH'!$AW$11:$AW$25)</f>
        <v>0</v>
      </c>
      <c r="IE35" s="174">
        <f>SUMIF('Caldwell Cup 6-25-22 TH'!$B$11:$B$25,$C35,'Caldwell Cup 6-25-22 TH'!$AX$11:$AX$25)</f>
        <v>0</v>
      </c>
      <c r="IF35" s="174">
        <f>SUMIF('Caldwell Cup 6-25-22 TH'!$B$11:$B$25,$C35,'Caldwell Cup 6-25-22 TH'!$AY$11:$AY$25)</f>
        <v>0</v>
      </c>
      <c r="IG35" s="174">
        <f>SUMIF('Caldwell Cup 6-25-22 FS'!$B$11:$B$21,$C35,'Caldwell Cup 6-25-22 FS'!$AU$11:$AU$21)</f>
        <v>0</v>
      </c>
      <c r="IH35" s="174">
        <f>SUMIF('Caldwell Cup 6-25-22 FS'!$B$11:$B$21,$C35,'Caldwell Cup 6-25-22 FS'!$AV$11:$AV$21)</f>
        <v>0</v>
      </c>
      <c r="II35" s="174">
        <f>SUMIF('Caldwell Cup 6-25-22 FS'!$B$11:$B$21,$C35,'Caldwell Cup 6-25-22 FS'!$AW$11:$AW$21)</f>
        <v>0</v>
      </c>
      <c r="IJ35" s="174">
        <f>SUMIF('Caldwell Cup 6-25-22 FS'!$B$11:$B$21,$C35,'Caldwell Cup 6-25-22 FS'!$AX$11:$AX$21)</f>
        <v>0</v>
      </c>
      <c r="IK35" s="174">
        <f>SUMIF('Caldwell Cup 6-25-22 FS'!$B$11:$B$21,$C35,'Caldwell Cup 6-25-22 FS'!$AY$11:$AY$21)</f>
        <v>0</v>
      </c>
      <c r="IL35" s="174">
        <f>SUMIF('Caldwell Cup 6-25-22 Lasers'!$B$11:$B$23,$C35,'Caldwell Cup 6-25-22 Lasers'!$AU$11:$AU$23)</f>
        <v>0</v>
      </c>
      <c r="IM35" s="174">
        <f>SUMIF('Caldwell Cup 6-25-22 Lasers'!$B$11:$B$23,$C35,'Caldwell Cup 6-25-22 Lasers'!$AV$11:$AV$23)</f>
        <v>0</v>
      </c>
      <c r="IN35" s="174">
        <f>SUMIF('Caldwell Cup 6-25-22 Lasers'!$B$11:$B$23,$C35,'Caldwell Cup 6-25-22 Lasers'!$AW$11:$AW$23)</f>
        <v>0</v>
      </c>
      <c r="IO35" s="174">
        <f>SUMIF('Caldwell Cup 6-25-22 Lasers'!$B$11:$B$23,$C35,'Caldwell Cup 6-25-22 Lasers'!$AX$11:$AX$23)</f>
        <v>0</v>
      </c>
      <c r="IP35" s="174">
        <f>SUMIF('Caldwell Cup 6-25-22 Lasers'!$B$11:$B$23,$C35,'Caldwell Cup 6-25-22 Lasers'!$AY$11:$AY$23)</f>
        <v>0</v>
      </c>
      <c r="IQ35" s="174">
        <f>SUMIF('Labor Day Regatta 9-3-22 FS'!$B$11:$B$30,$C35,'Labor Day Regatta 9-3-22 FS'!$AU$11:$AU$30)</f>
        <v>0</v>
      </c>
      <c r="IR35" s="174">
        <f>SUMIF('Labor Day Regatta 9-3-22 FS'!$B$11:$B$30,$C35,'Labor Day Regatta 9-3-22 FS'!$AV$11:$AV$30)</f>
        <v>0</v>
      </c>
      <c r="IS35" s="174">
        <f>SUMIF('Labor Day Regatta 9-3-22 FS'!$B$11:$B$30,$C35,'Labor Day Regatta 9-3-22 FS'!$AW$11:$AW$30)</f>
        <v>0</v>
      </c>
      <c r="IT35" s="174">
        <f>SUMIF('Labor Day Regatta 9-3-22 FS'!$B$11:$B$30,$C35,'Labor Day Regatta 9-3-22 FS'!$AX$11:$AX$30)</f>
        <v>0</v>
      </c>
      <c r="IU35" s="174">
        <f>SUMIF('Labor Day Regatta 9-3-22 FS'!$B$11:$B$30,$C35,'Labor Day Regatta 9-3-22 FS'!$AY$11:$AY$30)</f>
        <v>0</v>
      </c>
      <c r="IV35" s="174">
        <f>SUMIF('2022-09-17 Leukemia Cup FS'!$B$11:$B$26,$C35,'2022-09-17 Leukemia Cup FS'!$AU$11:$AU$26)</f>
        <v>0</v>
      </c>
      <c r="IW35" s="174">
        <f>SUMIF('2022-09-17 Leukemia Cup FS'!$B$11:$B$26,$C35,'2022-09-17 Leukemia Cup FS'!$AV$11:$AV$26)</f>
        <v>0</v>
      </c>
      <c r="IX35" s="174">
        <f>SUMIF('2022-09-17 Leukemia Cup FS'!$B$11:$B$26,$C35,'2022-09-17 Leukemia Cup FS'!$AW$11:$AW$26)</f>
        <v>0</v>
      </c>
      <c r="IY35" s="174">
        <f>SUMIF('2022-09-17 Leukemia Cup FS'!$B$11:$B$26,$C35,'2022-09-17 Leukemia Cup FS'!$AX$11:$AX$26)</f>
        <v>0</v>
      </c>
      <c r="IZ35" s="174">
        <f>SUMIF('2022-09-17 Leukemia Cup FS'!$B$11:$B$26,$C35,'2022-09-17 Leukemia Cup FS'!$AY$11:$AY$26)</f>
        <v>0</v>
      </c>
      <c r="JA35" s="174">
        <f>SUMIF('2022-09-17 Leukemia Cup TH'!$B$11:$B$28,$C35,'2022-09-17 Leukemia Cup TH'!$AU$11:$AU$28)</f>
        <v>0</v>
      </c>
      <c r="JB35" s="174">
        <f>SUMIF('2022-09-17 Leukemia Cup TH'!$B$11:$B$28,$C35,'2022-09-17 Leukemia Cup TH'!$AV$11:$AV$28)</f>
        <v>0</v>
      </c>
      <c r="JC35" s="174">
        <f>SUMIF('2022-09-17 Leukemia Cup TH'!$B$11:$B$28,$C35,'2022-09-17 Leukemia Cup TH'!$AW$11:$AW$28)</f>
        <v>0</v>
      </c>
      <c r="JD35" s="174">
        <f>SUMIF('2022-09-17 Leukemia Cup TH'!$B$11:$B$28,$C35,'2022-09-17 Leukemia Cup TH'!$AX$11:$AX$28)</f>
        <v>0</v>
      </c>
      <c r="JE35" s="174">
        <f>SUMIF('2022-09-17 Leukemia Cup TH'!$B$11:$B$28,$C35,'2022-09-17 Leukemia Cup TH'!$AY$11:$AY$28)</f>
        <v>0</v>
      </c>
      <c r="JF35" s="174">
        <f>SUMIF('Smith-Berry LDR 9-24-22'!$B$11:$B$30,$C35,'Smith-Berry LDR 9-24-22'!$AU$11:$AU$30)</f>
        <v>0</v>
      </c>
      <c r="JG35" s="174">
        <f>SUMIF('Smith-Berry LDR 9-24-22'!$B$11:$B$30,$C35,'Smith-Berry LDR 9-24-22'!$AV$11:$AV$30)</f>
        <v>0</v>
      </c>
      <c r="JH35" s="174">
        <f>SUMIF('Smith-Berry LDR 9-24-22'!$B$11:$B$30,$C35,'Smith-Berry LDR 9-24-22'!$AW$11:$AW$30)</f>
        <v>0</v>
      </c>
      <c r="JI35" s="174">
        <f>SUMIF('Smith-Berry LDR 9-24-22'!$B$11:$B$30,$C35,'Smith-Berry LDR 9-24-22'!$AX$11:$AX$30)</f>
        <v>0</v>
      </c>
      <c r="JJ35" s="174">
        <f>SUMIF('Smith-Berry LDR 9-24-22'!$B$11:$B$30,$C35,'Smith-Berry LDR 9-24-22'!$AY$11:$AY$30)</f>
        <v>0</v>
      </c>
      <c r="JK35" s="174">
        <f>SUMIF('Great Scot 10-1-22 Cham'!$B$11:$B$38,$C35,'Great Scot 10-1-22 Cham'!$AU$11:$AU$38)</f>
        <v>0</v>
      </c>
      <c r="JL35" s="174">
        <f>SUMIF('Great Scot 10-1-22 Cham'!$B$11:$B$38,$C35,'Great Scot 10-1-22 Cham'!$AV$11:$AV$38)</f>
        <v>0</v>
      </c>
      <c r="JM35" s="174">
        <f>SUMIF('Great Scot 10-1-22 Cham'!$B$11:$B$38,$C35,'Great Scot 10-1-22 Cham'!$AW$11:$AW$38)</f>
        <v>0</v>
      </c>
      <c r="JN35" s="174">
        <f>SUMIF('Great Scot 10-1-22 Cham'!$B$11:$B$38,$C35,'Great Scot 10-1-22 Cham'!$AX$11:$AX$38)</f>
        <v>0</v>
      </c>
      <c r="JO35" s="174">
        <f>SUMIF('Great Scot 10-1-22 Cham'!$B$11:$B$38,$C35,'Great Scot 10-1-22 Cham'!$AY$11:$AY$38)</f>
        <v>0</v>
      </c>
      <c r="JP35" s="174">
        <f>SUMIF('Great Scot 10-1-22 Chal'!$B$11:$B$28,$C35,'Great Scot 10-1-22 Chal'!$AU$11:$AU$28)</f>
        <v>0</v>
      </c>
      <c r="JQ35" s="174">
        <f>SUMIF('Great Scot 10-1-22 Chal'!$B$11:$B$28,$C35,'Great Scot 10-1-22 Chal'!$AV$11:$AV$28)</f>
        <v>0</v>
      </c>
      <c r="JR35" s="174">
        <f>SUMIF('Great Scot 10-1-22 Chal'!$B$11:$B$28,$C35,'Great Scot 10-1-22 Chal'!$AW$11:$AW$28)</f>
        <v>0</v>
      </c>
      <c r="JS35" s="174">
        <f>SUMIF('Great Scot 10-1-22 Chal'!$B$11:$B$28,$C35,'Great Scot 10-1-22 Chal'!$AX$11:$AX$28)</f>
        <v>0</v>
      </c>
      <c r="JT35" s="174">
        <f>SUMIF('Great Scot 10-1-22 Chal'!$B$11:$B$28,$C35,'Great Scot 10-1-22 Chal'!$AY$11:$AY$28)</f>
        <v>0</v>
      </c>
      <c r="JU35" s="174">
        <f>SUMIF('Great Pumpkin Regatta 10-15-22'!$B$11:$B$54,$C35,'Great Pumpkin Regatta 10-15-22'!$AU$11:$AU$54)</f>
        <v>0</v>
      </c>
      <c r="JV35" s="174">
        <f>SUMIF('Great Pumpkin Regatta 10-15-22'!$B$11:$B$54,$C35,'Great Pumpkin Regatta 10-15-22'!$AV$11:$AV$54)</f>
        <v>0</v>
      </c>
      <c r="JW35" s="174">
        <f>SUMIF('Great Pumpkin Regatta 10-15-22'!$B$11:$B$54,$C35,'Great Pumpkin Regatta 10-15-22'!$AW$11:$AW$54)</f>
        <v>0</v>
      </c>
      <c r="JX35" s="174">
        <f>SUMIF('Great Pumpkin Regatta 10-15-22'!$B$11:$B$54,$C35,'Great Pumpkin Regatta 10-15-22'!$AX$11:$AX$54)</f>
        <v>0</v>
      </c>
      <c r="JY35" s="174">
        <f>SUMIF('Great Pumpkin Regatta 10-15-22'!$B$11:$B$54,$C35,'Great Pumpkin Regatta 10-15-22'!$AY$11:$AY$54)</f>
        <v>0</v>
      </c>
      <c r="JZ35" s="174">
        <f>SUMIF('One Day Regatta 10-29-22 FS'!$B$11:$B$19,$C35,'One Day Regatta 10-29-22 FS'!$AU$11:$AU$19)</f>
        <v>0</v>
      </c>
      <c r="KA35" s="174">
        <f>SUMIF('One Day Regatta 10-29-22 FS'!$B$11:$B$19,$C35,'One Day Regatta 10-29-22 FS'!$AV$11:$AV$19)</f>
        <v>0</v>
      </c>
      <c r="KB35" s="174">
        <f>SUMIF('One Day Regatta 10-29-22 FS'!$B$11:$B$19,$C35,'One Day Regatta 10-29-22 FS'!$AW$11:$AW$19)</f>
        <v>0</v>
      </c>
      <c r="KC35" s="174">
        <f>SUMIF('One Day Regatta 10-29-22 FS'!$B$11:$B$19,$C35,'One Day Regatta 10-29-22 FS'!$AX$11:$AX$19)</f>
        <v>0</v>
      </c>
      <c r="KD35" s="174">
        <f>SUMIF('One Day Regatta 10-29-22 FS'!$B$11:$B$19,$C35,'One Day Regatta 10-29-22 FS'!$AY$11:$AY$19)</f>
        <v>0</v>
      </c>
    </row>
    <row r="36" spans="1:290" ht="15" customHeight="1" x14ac:dyDescent="0.2">
      <c r="A36" s="400" t="s">
        <v>1369</v>
      </c>
      <c r="B36" s="134">
        <f t="shared" si="8"/>
        <v>32</v>
      </c>
      <c r="C36" s="103" t="s">
        <v>761</v>
      </c>
      <c r="D36" s="171">
        <f t="shared" si="9"/>
        <v>3</v>
      </c>
      <c r="E36" s="172">
        <f t="shared" si="10"/>
        <v>4</v>
      </c>
      <c r="F36" s="171">
        <f t="shared" si="11"/>
        <v>4</v>
      </c>
      <c r="G36" s="171">
        <v>0</v>
      </c>
      <c r="H36" s="171">
        <f t="shared" si="12"/>
        <v>4</v>
      </c>
      <c r="I36" s="173">
        <f t="shared" si="13"/>
        <v>1.3333333333333332E-2</v>
      </c>
      <c r="J36" s="173"/>
      <c r="K36" s="174">
        <f>SUMIF('Saturday Race 11-06-21'!$B$11:$B$21,$C36,'Saturday Race 11-06-21'!$AU$11:$AU$21)</f>
        <v>2</v>
      </c>
      <c r="L36" s="174">
        <f>SUMIF('Saturday Race 11-06-21'!$B$11:$B$21,$C36,'Saturday Race 11-06-21'!$AV$11:$AV$21)</f>
        <v>1</v>
      </c>
      <c r="M36" s="174">
        <f>SUMIF('Saturday Race 11-06-21'!$B$11:$B$21,$C36,'Saturday Race 11-06-21'!$AW$11:$AW$21)</f>
        <v>1</v>
      </c>
      <c r="N36" s="174">
        <f>SUMIF('Saturday Race 11-06-21'!$B$11:$B$21,$C36,'Saturday Race 11-06-21'!$AX$11:$AX$21)</f>
        <v>0</v>
      </c>
      <c r="O36" s="174">
        <f>SUMIF('Saturday Race 11-06-21'!$B$11:$B$21,$C36,'Saturday Race 11-06-21'!$AY$11:$AY$21)</f>
        <v>0</v>
      </c>
      <c r="P36" s="174">
        <f>SUMIF('Saturday Race 11-20-21'!$B$11:$B$20,$C36,'Saturday Race 11-20-21'!$AU$11:$AU$20)</f>
        <v>0</v>
      </c>
      <c r="Q36" s="174">
        <f>SUMIF('Saturday Race 11-20-21'!$B$11:$B$20,$C36,'Saturday Race 11-20-21'!$AV$11:$AV$20)</f>
        <v>0</v>
      </c>
      <c r="R36" s="174">
        <f>SUMIF('Saturday Race 11-20-21'!$B$11:$B$20,$C36,'Saturday Race 11-20-21'!$AW$11:$AW$20)</f>
        <v>0</v>
      </c>
      <c r="S36" s="174">
        <f>SUMIF('Saturday Race 11-20-21'!$B$11:$B$20,$C36,'Saturday Race 11-20-21'!$AX$11:$AX$20)</f>
        <v>0</v>
      </c>
      <c r="T36" s="174">
        <f>SUMIF('Saturday Race 11-20-21'!$B$11:$B$20,$C36,'Saturday Race 11-20-21'!$AY$11:$AY$20)</f>
        <v>0</v>
      </c>
      <c r="U36" s="174">
        <f>SUMIF('Saturday Race 1-08-22'!$B$11:$B$20,$C36,'Saturday Race 1-08-22'!$AU$11:$AU$20)</f>
        <v>0</v>
      </c>
      <c r="V36" s="174">
        <f>SUMIF('Saturday Race 1-08-22'!$B$11:$B$20,$C36,'Saturday Race 1-08-22'!$AV$11:$AV$20)</f>
        <v>0</v>
      </c>
      <c r="W36" s="174">
        <f>SUMIF('Saturday Race 1-08-22'!$B$11:$B$20,$C36,'Saturday Race 1-08-22'!$AW$11:$AW$20)</f>
        <v>0</v>
      </c>
      <c r="X36" s="174">
        <f>SUMIF('Saturday Race 1-08-22'!$B$11:$B$20,$C36,'Saturday Race 1-08-22'!$AX$11:$AX$20)</f>
        <v>0</v>
      </c>
      <c r="Y36" s="174">
        <f>SUMIF('Saturday Race 1-08-22'!$B$11:$B$20,$C36,'Saturday Race 1-08-22'!$AY$11:$AY$20)</f>
        <v>0</v>
      </c>
      <c r="Z36" s="174">
        <f>SUMIF('Saturday Race 1-22-22'!$B$11:$B$20,$C36,'Saturday Race 1-22-22'!$AU$11:$AU$20)</f>
        <v>0</v>
      </c>
      <c r="AA36" s="174">
        <f>SUMIF('Saturday Race 1-22-22'!$B$11:$B$20,$C36,'Saturday Race 1-22-22'!$AV$11:$AV$20)</f>
        <v>0</v>
      </c>
      <c r="AB36" s="174">
        <f>SUMIF('Saturday Race 1-22-22'!$B$11:$B$20,$C36,'Saturday Race 1-22-22'!$AW$11:$AW$20)</f>
        <v>0</v>
      </c>
      <c r="AC36" s="174">
        <f>SUMIF('Saturday Race 1-22-22'!$B$11:$B$20,$C36,'Saturday Race 1-22-22'!$AX$11:$AX$20)</f>
        <v>0</v>
      </c>
      <c r="AD36" s="174">
        <f>SUMIF('Saturday Race 1-22-22'!$B$11:$B$20,$C36,'Saturday Race 1-22-22'!$AY$11:$AY$20)</f>
        <v>0</v>
      </c>
      <c r="AE36" s="174">
        <f>SUMIF('Sunday Race 2-6-22'!$B$11:$B$20,$C36,'Sunday Race 2-6-22'!$AU$11:$AU$20)</f>
        <v>0</v>
      </c>
      <c r="AF36" s="174">
        <f>SUMIF('Sunday Race 2-6-22'!$B$11:$B$20,$C36,'Sunday Race 2-6-22'!$AV$11:$AV$20)</f>
        <v>0</v>
      </c>
      <c r="AG36" s="174">
        <f>SUMIF('Sunday Race 2-6-22'!$B$11:$B$20,$C36,'Sunday Race 2-6-22'!$AW$11:$AW$20)</f>
        <v>0</v>
      </c>
      <c r="AH36" s="174">
        <f>SUMIF('Sunday Race 2-6-22'!$B$11:$B$20,$C36,'Sunday Race 2-6-22'!$AX$11:$AX$20)</f>
        <v>0</v>
      </c>
      <c r="AI36" s="174">
        <f>SUMIF('Sunday Race 2-6-22'!$B$11:$B$20,$C36,'Sunday Race 2-6-22'!$AY$11:$AY$20)</f>
        <v>0</v>
      </c>
      <c r="AJ36" s="174">
        <f>SUMIF('Sunday Race 2-20-22'!$B$11:$B$26,$C36,'Sunday Race 2-20-22'!$AU$11:$AU$26)</f>
        <v>0</v>
      </c>
      <c r="AK36" s="174">
        <f>SUMIF('Sunday Race 2-20-22'!$B$11:$B$26,$C36,'Sunday Race 2-20-22'!$AV$11:$AV$26)</f>
        <v>0</v>
      </c>
      <c r="AL36" s="174">
        <f>SUMIF('Sunday Race 2-20-22'!$B$11:$B$26,$C36,'Sunday Race 2-20-22'!$AW$11:$AW$26)</f>
        <v>0</v>
      </c>
      <c r="AM36" s="174">
        <f>SUMIF('Sunday Race 2-20-22'!$B$11:$B$26,$C36,'Sunday Race 2-20-22'!$AX$11:$AX$26)</f>
        <v>0</v>
      </c>
      <c r="AN36" s="174">
        <f>SUMIF('Sunday Race 2-20-22'!$B$11:$B$26,$C36,'Sunday Race 2-20-22'!$AY$11:$AY$26)</f>
        <v>0</v>
      </c>
      <c r="AO36" s="174">
        <f>SUMIF('Sunday Race 2-27-22'!$B$11:$B$20,$C36,'Sunday Race 2-27-22'!$AU$11:$AU$20)</f>
        <v>0</v>
      </c>
      <c r="AP36" s="174">
        <f>SUMIF('Sunday Race 2-27-22'!$B$11:$B$20,$C36,'Sunday Race 2-27-22'!$AV$11:$AV$20)</f>
        <v>0</v>
      </c>
      <c r="AQ36" s="174">
        <f>SUMIF('Sunday Race 2-27-22'!$B$11:$B$20,$C36,'Sunday Race 2-27-22'!$AW$11:$AW$20)</f>
        <v>0</v>
      </c>
      <c r="AR36" s="174">
        <f>SUMIF('Sunday Race 2-27-22'!$B$11:$B$20,$C36,'Sunday Race 2-27-22'!$AX$11:$AX$20)</f>
        <v>0</v>
      </c>
      <c r="AS36" s="174">
        <f>SUMIF('Sunday Race 2-27-22'!$B$11:$B$20,$C36,'Sunday Race 2-27-22'!$AY$11:$AY$20)</f>
        <v>0</v>
      </c>
      <c r="AT36" s="174">
        <f>SUMIF('Sunday Race 3-13-22'!$B$11:$B$25,$C36,'Sunday Race 3-13-22'!$AU$11:$AU$25)</f>
        <v>0</v>
      </c>
      <c r="AU36" s="174">
        <f>SUMIF('Sunday Race 3-13-22'!$B$11:$B$25,$C36,'Sunday Race 3-13-22'!$AV$11:$AV$25)</f>
        <v>0</v>
      </c>
      <c r="AV36" s="174">
        <f>SUMIF('Sunday Race 3-13-22'!$B$11:$B$25,$C36,'Sunday Race 3-13-22'!$AW$11:$AW$25)</f>
        <v>0</v>
      </c>
      <c r="AW36" s="174">
        <f>SUMIF('Sunday Race 3-13-22'!$B$11:$B$25,$C36,'Sunday Race 3-13-22'!$AX$11:$AX$25)</f>
        <v>0</v>
      </c>
      <c r="AX36" s="174">
        <f>SUMIF('Sunday Race 3-13-22'!$B$11:$B$25,$C36,'Sunday Race 3-13-22'!$AY$11:$AY$25)</f>
        <v>0</v>
      </c>
      <c r="AY36" s="174">
        <f>SUMIF('Saturday Race 3-19-22'!$B$11:$B$15,$C36,'Saturday Race 3-19-22'!$AU$11:$AU$15)</f>
        <v>0</v>
      </c>
      <c r="AZ36" s="174">
        <f>SUMIF('Saturday Race 3-19-22'!$B$11:$B$15,$C36,'Saturday Race 3-19-22'!$AV$11:$AV$15)</f>
        <v>0</v>
      </c>
      <c r="BA36" s="174">
        <f>SUMIF('Saturday Race 3-19-22'!$B$11:$B$15,$C36,'Saturday Race 3-19-22'!$AW$11:$AW$15)</f>
        <v>0</v>
      </c>
      <c r="BB36" s="174">
        <f>SUMIF('Saturday Race 3-19-22'!$B$11:$B$15,$C36,'Saturday Race 3-19-22'!$AX$11:$AX$15)</f>
        <v>0</v>
      </c>
      <c r="BC36" s="174">
        <f>SUMIF('Saturday Race 3-19-22'!$B$11:$B$15,$C36,'Saturday Race 3-19-22'!$AY$11:$AY$15)</f>
        <v>0</v>
      </c>
      <c r="BD36" s="174">
        <f>SUMIF('Sunday Races 4-10-22'!$B$11:$B$26,$C36,'Sunday Races 4-10-22'!$AU$11:$AU$26)</f>
        <v>0</v>
      </c>
      <c r="BE36" s="174">
        <f>SUMIF('Sunday Races 4-10-22'!$B$11:$B$26,$C36,'Sunday Races 4-10-22'!$AV$11:$AV$26)</f>
        <v>0</v>
      </c>
      <c r="BF36" s="174">
        <f>SUMIF('Sunday Races 4-10-22'!$B$11:$B$26,$C36,'Sunday Races 4-10-22'!$AW$11:$AW$26)</f>
        <v>0</v>
      </c>
      <c r="BG36" s="174">
        <f>SUMIF('Sunday Races 4-10-22'!$B$11:$B$26,$C36,'Sunday Races 4-10-22'!$AX$11:$AX$26)</f>
        <v>0</v>
      </c>
      <c r="BH36" s="174">
        <f>SUMIF('Sunday Races 4-10-22'!$B$11:$B$26,$C36,'Sunday Races 4-10-22'!$AY$11:$AY$26)</f>
        <v>0</v>
      </c>
      <c r="BI36" s="174">
        <f>SUMIF('Sunday Races 5-1-22'!$B$11:$B$28,$C36,'Sunday Races 5-1-22'!$AU$11:$AU$28)</f>
        <v>0</v>
      </c>
      <c r="BJ36" s="174">
        <f>SUMIF('Sunday Races 5-1-22'!$B$11:$B$28,$C36,'Sunday Races 5-1-22'!$AV$11:$AV$28)</f>
        <v>0</v>
      </c>
      <c r="BK36" s="174">
        <f>SUMIF('Sunday Races 5-1-22'!$B$11:$B$28,$C36,'Sunday Races 5-1-22'!$AW$11:$AW$28)</f>
        <v>0</v>
      </c>
      <c r="BL36" s="174">
        <f>SUMIF('Sunday Races 5-1-22'!$B$11:$B$28,$C36,'Sunday Races 5-1-22'!$AX$11:$AX$28)</f>
        <v>0</v>
      </c>
      <c r="BM36" s="174">
        <f>SUMIF('Sunday Races 5-1-22'!$B$11:$B$28,$C36,'Sunday Races 5-1-22'!$AY$11:$AY$28)</f>
        <v>0</v>
      </c>
      <c r="BN36" s="174">
        <f>SUMIF('Sunday Races 6-5-22'!$B$11:$B$28,$C36,'Sunday Races 6-5-22'!$AU$11:$AU$28)</f>
        <v>0</v>
      </c>
      <c r="BO36" s="174">
        <f>SUMIF('Sunday Races 6-5-22'!$B$11:$B$28,$C36,'Sunday Races 6-5-22'!$AV$11:$AV$28)</f>
        <v>0</v>
      </c>
      <c r="BP36" s="174">
        <f>SUMIF('Sunday Races 6-5-22'!$B$11:$B$28,$C36,'Sunday Races 6-5-22'!$AW$11:$AW$28)</f>
        <v>0</v>
      </c>
      <c r="BQ36" s="174">
        <f>SUMIF('Sunday Races 6-5-22'!$B$11:$B$28,$C36,'Sunday Races 6-5-22'!$AX$11:$AX$28)</f>
        <v>0</v>
      </c>
      <c r="BR36" s="174">
        <f>SUMIF('Sunday Races 6-5-22'!$B$11:$B$28,$C36,'Sunday Races 6-5-22'!$AY$11:$AY$28)</f>
        <v>0</v>
      </c>
      <c r="BS36" s="174">
        <f>SUMIF('Sunday Races 6-12-22'!$B$11:$B$24,$C36,'Sunday Races 6-12-22'!$AU$11:$AU$24)</f>
        <v>0</v>
      </c>
      <c r="BT36" s="174">
        <f>SUMIF('Sunday Races 6-12-22'!$B$11:$B$24,$C36,'Sunday Races 6-12-22'!$AV$11:$AV$24)</f>
        <v>0</v>
      </c>
      <c r="BU36" s="174">
        <f>SUMIF('Sunday Races 6-12-22'!$B$11:$B$24,$C36,'Sunday Races 6-12-22'!$AW$11:$AW$24)</f>
        <v>0</v>
      </c>
      <c r="BV36" s="174">
        <f>SUMIF('Sunday Races 6-12-22'!$B$11:$B$24,$C36,'Sunday Races 6-12-22'!$AX$11:$AX$24)</f>
        <v>0</v>
      </c>
      <c r="BW36" s="174">
        <f>SUMIF('Sunday Races 6-12-22'!$B$11:$B$24,$C36,'Sunday Races 6-12-22'!$AY$11:$AY$24)</f>
        <v>0</v>
      </c>
      <c r="BX36" s="174">
        <f>SUMIF('Saturday Races 6-18-22'!$B$11:$B$24,$C36,'Saturday Races 6-18-22'!$AU$11:$AU$24)</f>
        <v>0</v>
      </c>
      <c r="BY36" s="174">
        <f>SUMIF('Saturday Races 6-18-22'!$B$11:$B$24,$C36,'Saturday Races 6-18-22'!$AV$11:$AV$24)</f>
        <v>0</v>
      </c>
      <c r="BZ36" s="174">
        <f>SUMIF('Saturday Races 6-18-22'!$B$11:$B$24,$C36,'Saturday Races 6-18-22'!$AW$11:$AW$24)</f>
        <v>0</v>
      </c>
      <c r="CA36" s="174">
        <f>SUMIF('Saturday Races 6-18-22'!$B$11:$B$24,$C36,'Saturday Races 6-18-22'!$AX$11:$AX$24)</f>
        <v>0</v>
      </c>
      <c r="CB36" s="174">
        <f>SUMIF('Saturday Races 6-18-22'!$B$11:$B$24,$C36,'Saturday Races 6-18-22'!$AY$11:$AY$24)</f>
        <v>0</v>
      </c>
      <c r="CC36" s="174">
        <f>SUMIF('Sunday Races 7-3-22'!$B$11:$B$26,$C36,'Sunday Races 7-3-22'!$AU$11:$AU$26)</f>
        <v>0</v>
      </c>
      <c r="CD36" s="174">
        <f>SUMIF('Sunday Races 7-3-22'!$B$11:$B$26,$C36,'Sunday Races 7-3-22'!$AV$11:$AV$26)</f>
        <v>0</v>
      </c>
      <c r="CE36" s="174">
        <f>SUMIF('Sunday Races 7-3-22'!$B$11:$B$26,$C36,'Sunday Races 7-3-22'!$AW$11:$AW$26)</f>
        <v>0</v>
      </c>
      <c r="CF36" s="174">
        <f>SUMIF('Sunday Races 7-3-22'!$B$11:$B$26,$C36,'Sunday Races 7-3-22'!$AX$11:$AX$26)</f>
        <v>0</v>
      </c>
      <c r="CG36" s="174">
        <f>SUMIF('Sunday Races 7-3-22'!$B$11:$B$26,$C36,'Sunday Races 7-3-22'!$AY$11:$AY$26)</f>
        <v>0</v>
      </c>
      <c r="CH36" s="174">
        <f>SUMIF('Sunday Races 7-31-22'!$B$11:$B$26,$C36,'Sunday Races 7-31-22'!$AU$11:$AU$26)</f>
        <v>0</v>
      </c>
      <c r="CI36" s="174">
        <f>SUMIF('Sunday Races 7-31-22'!$B$11:$B$26,$C36,'Sunday Races 7-31-22'!$AV$11:$AV$26)</f>
        <v>0</v>
      </c>
      <c r="CJ36" s="174">
        <f>SUMIF('Sunday Races 7-31-22'!$B$11:$B$26,$C36,'Sunday Races 7-31-22'!$AW$11:$AW$26)</f>
        <v>0</v>
      </c>
      <c r="CK36" s="174">
        <f>SUMIF('Sunday Races 7-31-22'!$B$11:$B$26,$C36,'Sunday Races 7-31-22'!$AX$11:$AX$26)</f>
        <v>0</v>
      </c>
      <c r="CL36" s="174">
        <f>SUMIF('Sunday Races 7-31-22'!$B$11:$B$26,$C36,'Sunday Races 7-31-22'!$AY$11:$AY$26)</f>
        <v>0</v>
      </c>
      <c r="CM36" s="174">
        <f>SUMIF('Sunday Races 8-14-22'!$B$11:$B$26,$C36,'Sunday Races 8-14-22'!$AU$11:$AU$26)</f>
        <v>0</v>
      </c>
      <c r="CN36" s="174">
        <f>SUMIF('Sunday Races 8-14-22'!$B$11:$B$26,$C36,'Sunday Races 8-14-22'!$AV$11:$AV$26)</f>
        <v>0</v>
      </c>
      <c r="CO36" s="174">
        <f>SUMIF('Sunday Races 8-14-22'!$B$11:$B$26,$C36,'Sunday Races 8-14-22'!$AW$11:$AW$26)</f>
        <v>0</v>
      </c>
      <c r="CP36" s="174">
        <f>SUMIF('Sunday Races 8-14-22'!$B$11:$B$26,$C36,'Sunday Races 8-14-22'!$AX$11:$AX$26)</f>
        <v>0</v>
      </c>
      <c r="CQ36" s="174">
        <f>SUMIF('Sunday Races 8-14-22'!$B$11:$B$26,$C36,'Sunday Races 8-14-22'!$AY$11:$AY$26)</f>
        <v>0</v>
      </c>
      <c r="CR36" s="174">
        <f>SUMIF('Saturday Races 8-20-22'!$B$11:$B$26,$C36,'Saturday Races 8-20-22'!$AU$11:$AU$26)</f>
        <v>0</v>
      </c>
      <c r="CS36" s="174">
        <f>SUMIF('Saturday Races 8-20-22'!$B$11:$B$26,$C36,'Saturday Races 8-20-22'!$AV$11:$AV$26)</f>
        <v>0</v>
      </c>
      <c r="CT36" s="174">
        <f>SUMIF('Saturday Races 8-20-22'!$B$11:$B$26,$C36,'Saturday Races 8-20-22'!$AW$11:$AW$26)</f>
        <v>0</v>
      </c>
      <c r="CU36" s="174">
        <f>SUMIF('Saturday Races 8-20-22'!$B$11:$B$26,$C36,'Saturday Races 8-20-22'!$AX$11:$AX$26)</f>
        <v>0</v>
      </c>
      <c r="CV36" s="174">
        <f>SUMIF('Saturday Races 8-20-22'!$B$11:$B$26,$C36,'Saturday Races 8-20-22'!$AY$11:$AY$26)</f>
        <v>0</v>
      </c>
      <c r="CW36" s="174">
        <f>SUMIF('Sunday Races 9-11-22'!$B$11:$B$20,$C36,'Sunday Races 9-11-22'!$AU$11:$AU$20)</f>
        <v>0</v>
      </c>
      <c r="CX36" s="174">
        <f>SUMIF('Sunday Races 9-11-22'!$B$11:$B$20,$C36,'Sunday Races 9-11-22'!$AV$11:$AV$20)</f>
        <v>0</v>
      </c>
      <c r="CY36" s="174">
        <f>SUMIF('Sunday Races 9-11-22'!$B$11:$B$20,$C36,'Sunday Races 9-11-22'!$AW$11:$AW$20)</f>
        <v>0</v>
      </c>
      <c r="CZ36" s="174">
        <f>SUMIF('Sunday Races 9-11-22'!$B$11:$B$20,$C36,'Sunday Races 9-11-22'!$AX$11:$AX$20)</f>
        <v>0</v>
      </c>
      <c r="DA36" s="174">
        <f>SUMIF('Sunday Races 9-11-22'!$B$11:$B$20,$C36,'Sunday Races 9-11-22'!$AY$11:$AY$20)</f>
        <v>0</v>
      </c>
      <c r="DB36" s="174">
        <f>SUMIF('Sunday Races 10-9-22'!$B$11:$B$21,$C36,'Sunday Races 10-9-22'!$AU$11:$AU$21)</f>
        <v>0</v>
      </c>
      <c r="DC36" s="174">
        <f>SUMIF('Sunday Races 10-9-22'!$B$11:$B$21,$C36,'Sunday Races 10-9-22'!$AV$11:$AV$21)</f>
        <v>0</v>
      </c>
      <c r="DD36" s="174">
        <f>SUMIF('Sunday Races 10-9-22'!$B$11:$B$21,$C36,'Sunday Races 10-9-22'!$AW$11:$AW$21)</f>
        <v>0</v>
      </c>
      <c r="DE36" s="174">
        <f>SUMIF('Sunday Races 10-9-22'!$B$11:$B$21,$C36,'Sunday Races 10-9-22'!$AX$11:$AX$21)</f>
        <v>0</v>
      </c>
      <c r="DF36" s="174">
        <f>SUMIF('Sunday Races 10-9-22'!$B$11:$B$21,$C36,'Sunday Races 10-9-22'!$AY$11:$AY$21)</f>
        <v>0</v>
      </c>
      <c r="DG36" s="174">
        <f>SUMIF('Sunday Races 10-23-22'!$B$11:$B$22,$C36,'Sunday Races 10-23-22'!$AU$11:$AU$22)</f>
        <v>0</v>
      </c>
      <c r="DH36" s="174">
        <f>SUMIF('Sunday Races 10-23-22'!$B$11:$B$22,$C36,'Sunday Races 10-23-22'!$AV$11:$AV$22)</f>
        <v>0</v>
      </c>
      <c r="DI36" s="174">
        <f>SUMIF('Sunday Races 10-23-22'!$B$11:$B$22,$C36,'Sunday Races 10-23-22'!$AW$11:$AW$22)</f>
        <v>0</v>
      </c>
      <c r="DJ36" s="174">
        <f>SUMIF('Sunday Races 10-23-22'!$B$11:$B$22,$C36,'Sunday Races 10-23-22'!$AX$11:$AX$22)</f>
        <v>0</v>
      </c>
      <c r="DK36" s="174">
        <f>SUMIF('Sunday Races 10-23-22'!$B$11:$B$22,$C36,'Sunday Races 10-23-22'!$AY$11:$AY$22)</f>
        <v>0</v>
      </c>
      <c r="DL36" s="175"/>
      <c r="DM36" s="176"/>
      <c r="DN36" s="177">
        <f t="shared" si="34"/>
        <v>2</v>
      </c>
      <c r="DO36" s="177">
        <f t="shared" si="34"/>
        <v>1</v>
      </c>
      <c r="DP36" s="177">
        <f t="shared" si="34"/>
        <v>1</v>
      </c>
      <c r="DQ36" s="177">
        <f t="shared" si="34"/>
        <v>0</v>
      </c>
      <c r="DR36" s="177">
        <f t="shared" si="34"/>
        <v>0</v>
      </c>
      <c r="DS36" s="177">
        <f t="shared" si="34"/>
        <v>0</v>
      </c>
      <c r="DT36" s="177">
        <f t="shared" si="34"/>
        <v>0</v>
      </c>
      <c r="DU36" s="177">
        <f t="shared" si="34"/>
        <v>0</v>
      </c>
      <c r="DV36" s="177">
        <f t="shared" si="34"/>
        <v>0</v>
      </c>
      <c r="DW36" s="177">
        <f t="shared" si="34"/>
        <v>0</v>
      </c>
      <c r="DX36" s="177">
        <f t="shared" si="35"/>
        <v>0</v>
      </c>
      <c r="DY36" s="177">
        <f t="shared" si="35"/>
        <v>0</v>
      </c>
      <c r="DZ36" s="177">
        <f t="shared" si="35"/>
        <v>0</v>
      </c>
      <c r="EA36" s="177">
        <f t="shared" si="35"/>
        <v>0</v>
      </c>
      <c r="EB36" s="177">
        <f t="shared" si="35"/>
        <v>0</v>
      </c>
      <c r="EC36" s="177">
        <f t="shared" si="35"/>
        <v>0</v>
      </c>
      <c r="ED36" s="177">
        <f t="shared" si="35"/>
        <v>0</v>
      </c>
      <c r="EE36" s="177">
        <f t="shared" si="35"/>
        <v>0</v>
      </c>
      <c r="EF36" s="177">
        <f t="shared" si="35"/>
        <v>0</v>
      </c>
      <c r="EG36" s="177">
        <f t="shared" si="35"/>
        <v>0</v>
      </c>
      <c r="EH36" s="177">
        <f t="shared" si="36"/>
        <v>0</v>
      </c>
      <c r="EI36" s="177">
        <f t="shared" si="36"/>
        <v>0</v>
      </c>
      <c r="EJ36" s="177">
        <f t="shared" si="36"/>
        <v>0</v>
      </c>
      <c r="EK36" s="177">
        <f t="shared" si="36"/>
        <v>0</v>
      </c>
      <c r="EL36" s="177">
        <f t="shared" si="36"/>
        <v>0</v>
      </c>
      <c r="EM36" s="177">
        <f t="shared" si="36"/>
        <v>0</v>
      </c>
      <c r="EN36" s="177">
        <f t="shared" si="36"/>
        <v>0</v>
      </c>
      <c r="EO36" s="177">
        <f t="shared" si="36"/>
        <v>0</v>
      </c>
      <c r="EP36" s="177">
        <f t="shared" si="36"/>
        <v>0</v>
      </c>
      <c r="EQ36" s="177">
        <f t="shared" si="36"/>
        <v>0</v>
      </c>
      <c r="ER36" s="177">
        <f t="shared" si="37"/>
        <v>0</v>
      </c>
      <c r="ES36" s="177">
        <f t="shared" si="37"/>
        <v>0</v>
      </c>
      <c r="ET36" s="177">
        <f t="shared" si="37"/>
        <v>0</v>
      </c>
      <c r="EU36" s="177">
        <f t="shared" si="37"/>
        <v>0</v>
      </c>
      <c r="EV36" s="177">
        <f t="shared" si="37"/>
        <v>0</v>
      </c>
      <c r="EW36" s="177">
        <f t="shared" si="37"/>
        <v>0</v>
      </c>
      <c r="EX36" s="177">
        <f t="shared" si="37"/>
        <v>0</v>
      </c>
      <c r="EY36" s="177">
        <f t="shared" si="37"/>
        <v>0</v>
      </c>
      <c r="EZ36" s="177">
        <f t="shared" si="37"/>
        <v>0</v>
      </c>
      <c r="FA36" s="177">
        <f t="shared" si="37"/>
        <v>0</v>
      </c>
      <c r="FB36" s="177">
        <f t="shared" si="38"/>
        <v>0</v>
      </c>
      <c r="FC36" s="177">
        <f t="shared" si="38"/>
        <v>0</v>
      </c>
      <c r="FD36" s="177">
        <f t="shared" si="38"/>
        <v>0</v>
      </c>
      <c r="FE36" s="177">
        <f t="shared" si="38"/>
        <v>0</v>
      </c>
      <c r="FF36" s="177">
        <f t="shared" si="38"/>
        <v>0</v>
      </c>
      <c r="FG36" s="177">
        <f t="shared" si="38"/>
        <v>0</v>
      </c>
      <c r="FH36" s="177">
        <f t="shared" si="38"/>
        <v>0</v>
      </c>
      <c r="FI36" s="177">
        <f t="shared" si="38"/>
        <v>0</v>
      </c>
      <c r="FJ36" s="177">
        <f t="shared" si="38"/>
        <v>0</v>
      </c>
      <c r="FK36" s="177">
        <f t="shared" si="38"/>
        <v>0</v>
      </c>
      <c r="FL36" s="177">
        <f t="shared" si="39"/>
        <v>0</v>
      </c>
      <c r="FM36" s="177">
        <f t="shared" si="39"/>
        <v>0</v>
      </c>
      <c r="FN36" s="177">
        <f t="shared" si="39"/>
        <v>0</v>
      </c>
      <c r="FO36" s="177">
        <f t="shared" si="39"/>
        <v>0</v>
      </c>
      <c r="FP36" s="177">
        <f t="shared" si="39"/>
        <v>0</v>
      </c>
      <c r="FQ36" s="177">
        <f t="shared" si="39"/>
        <v>0</v>
      </c>
      <c r="FR36" s="177">
        <f t="shared" si="39"/>
        <v>0</v>
      </c>
      <c r="FS36" s="177">
        <f t="shared" si="39"/>
        <v>0</v>
      </c>
      <c r="FT36" s="177">
        <f t="shared" si="39"/>
        <v>0</v>
      </c>
      <c r="FU36" s="177">
        <f t="shared" si="39"/>
        <v>0</v>
      </c>
      <c r="FV36" s="177">
        <f t="shared" si="39"/>
        <v>0</v>
      </c>
      <c r="FW36" s="177">
        <f t="shared" si="39"/>
        <v>0</v>
      </c>
      <c r="FX36" s="177">
        <f t="shared" si="39"/>
        <v>0</v>
      </c>
      <c r="FY36" s="177">
        <f t="shared" si="39"/>
        <v>0</v>
      </c>
      <c r="FZ36" s="177">
        <f t="shared" si="39"/>
        <v>0</v>
      </c>
      <c r="GA36" s="177"/>
      <c r="GB36" s="229">
        <f t="shared" si="20"/>
        <v>34</v>
      </c>
      <c r="GC36" s="229">
        <f t="shared" si="21"/>
        <v>10</v>
      </c>
      <c r="GD36" s="174">
        <f>SUMIF('One Day 12-04-21 Scots'!$B$11:$B$24,$C36,'One Day 12-04-21 Scots'!$AU$11:$AU$24)</f>
        <v>0</v>
      </c>
      <c r="GE36" s="174">
        <f>SUMIF('One Day 12-04-21 Scots'!$B$11:$B$24,$C36,'One Day 12-04-21 Scots'!$AV$11:$AV$24)</f>
        <v>0</v>
      </c>
      <c r="GF36" s="174">
        <f>SUMIF('One Day 12-04-21 Scots'!$B$11:$B$24,$C36,'One Day 12-04-21 Scots'!$AW$11:$AW$24)</f>
        <v>0</v>
      </c>
      <c r="GG36" s="174">
        <f>SUMIF('One Day 12-04-21 Scots'!$B$11:$B$24,$C36,'One Day 12-04-21 Scots'!$AX$11:$AX$24)</f>
        <v>0</v>
      </c>
      <c r="GH36" s="174">
        <f>SUMIF('One Day 12-04-21 Scots'!$B$11:$B$24,$C36,'One Day 12-04-21 Scots'!$AY$11:$AY$24)</f>
        <v>0</v>
      </c>
      <c r="GI36" s="174">
        <f>SUMIF('One Day 12-04-21 Thistles'!$B$11:$B$25,$C36,'One Day 12-04-21 Thistles'!$AU$11:$AU$25)</f>
        <v>0</v>
      </c>
      <c r="GJ36" s="174">
        <f>SUMIF('One Day 12-04-21 Thistles'!$B$11:$B$25,$C36,'One Day 12-04-21 Thistles'!$AV$11:$AV$25)</f>
        <v>0</v>
      </c>
      <c r="GK36" s="174">
        <f>SUMIF('One Day 12-04-21 Thistles'!$B$11:$B$25,$C36,'One Day 12-04-21 Thistles'!$AW$11:$AW$25)</f>
        <v>0</v>
      </c>
      <c r="GL36" s="174">
        <f>SUMIF('One Day 12-04-21 Thistles'!$B$11:$B$25,$C36,'One Day 12-04-21 Thistles'!$AX$11:$AX$25)</f>
        <v>0</v>
      </c>
      <c r="GM36" s="174">
        <f>SUMIF('One Day 12-04-21 Thistles'!$B$11:$B$25,$C36,'One Day 12-04-21 Thistles'!$AY$11:$AY$25)</f>
        <v>0</v>
      </c>
      <c r="GN36" s="174">
        <f>SUMIF('Chili One Day 2-12-22 Scots'!$B$11:$B$27,$C36,'Chili One Day 2-12-22 Scots'!$AU$11:$AU$27)</f>
        <v>5</v>
      </c>
      <c r="GO36" s="174">
        <f>SUMIF('Chili One Day 2-12-22 Scots'!$B$11:$B$27,$C36,'Chili One Day 2-12-22 Scots'!$AV$11:$AV$27)</f>
        <v>3</v>
      </c>
      <c r="GP36" s="174">
        <f>SUMIF('Chili One Day 2-12-22 Scots'!$B$11:$B$27,$C36,'Chili One Day 2-12-22 Scots'!$AW$11:$AW$27)</f>
        <v>5</v>
      </c>
      <c r="GQ36" s="174">
        <f>SUMIF('Chili One Day 2-12-22 Scots'!$B$11:$B$27,$C36,'Chili One Day 2-12-22 Scots'!$AX$11:$AX$27)</f>
        <v>0</v>
      </c>
      <c r="GR36" s="174">
        <f>SUMIF('Chili One Day 2-12-22 Scots'!$B$11:$B$27,$C36,'Chili One Day 2-12-22 Scots'!$AY$11:$AY$27)</f>
        <v>0</v>
      </c>
      <c r="GS36" s="174">
        <f>SUMIF('Chili One Day 2-12-22 Thistles'!$B$11:$B$27,$C36,'Chili One Day 2-12-22 Thistles'!$AU$11:$AU$27)</f>
        <v>0</v>
      </c>
      <c r="GT36" s="174">
        <f>SUMIF('Chili One Day 2-12-22 Thistles'!$B$11:$B$27,$C36,'Chili One Day 2-12-22 Thistles'!$AV$11:$AV$27)</f>
        <v>0</v>
      </c>
      <c r="GU36" s="174">
        <f>SUMIF('Chili One Day 2-12-22 Thistles'!$B$11:$B$27,$C36,'Chili One Day 2-12-22 Thistles'!$AW$11:$AW$27)</f>
        <v>0</v>
      </c>
      <c r="GV36" s="174">
        <f>SUMIF('Chili One Day 2-12-22 Thistles'!$B$11:$B$27,$C36,'Chili One Day 2-12-22 Thistles'!$AX$11:$AX$27)</f>
        <v>0</v>
      </c>
      <c r="GW36" s="174">
        <f>SUMIF('Chili One Day 2-12-22 Thistles'!$B$11:$B$27,$C36,'Chili One Day 2-12-22 Thistles'!$AY$11:$AY$27)</f>
        <v>0</v>
      </c>
      <c r="GX36" s="174">
        <f>SUMIF('Ironman One Day 3-5-22 FS'!$B$11:$B$26,$C36,'Ironman One Day 3-5-22 FS'!$AU$11:$AU$26)</f>
        <v>0</v>
      </c>
      <c r="GY36" s="174">
        <f>SUMIF('Ironman One Day 3-5-22 FS'!$B$11:$B$26,$C36,'Ironman One Day 3-5-22 FS'!$AV$11:$AV$26)</f>
        <v>0</v>
      </c>
      <c r="GZ36" s="174">
        <f>SUMIF('Ironman One Day 3-5-22 FS'!$B$11:$B$26,$C36,'Ironman One Day 3-5-22 FS'!$AW$11:$AW$26)</f>
        <v>0</v>
      </c>
      <c r="HA36" s="174">
        <f>SUMIF('Ironman One Day 3-5-22 FS'!$B$11:$B$26,$C36,'Ironman One Day 3-5-22 FS'!$AX$11:$AX$26)</f>
        <v>0</v>
      </c>
      <c r="HB36" s="174">
        <f>SUMIF('Ironman One Day 3-5-22 FS'!$B$11:$B$26,$C36,'Ironman One Day 3-5-22 FS'!$AY$11:$AY$26)</f>
        <v>0</v>
      </c>
      <c r="HC36" s="174">
        <f>SUMIF('Ironman One Day 3-5-22 420'!$B$11:$B$26,$C36,'Ironman One Day 3-5-22 420'!$AU$11:$AU$26)</f>
        <v>0</v>
      </c>
      <c r="HD36" s="174">
        <f>SUMIF('Ironman One Day 3-5-22 420'!$B$11:$B$26,$C36,'Ironman One Day 3-5-22 420'!$AV$11:$AV$26)</f>
        <v>0</v>
      </c>
      <c r="HE36" s="174">
        <f>SUMIF('Ironman One Day 3-5-22 420'!$B$11:$B$26,$C36,'Ironman One Day 3-5-22 420'!$AW$11:$AW$26)</f>
        <v>0</v>
      </c>
      <c r="HF36" s="174">
        <f>SUMIF('Ironman One Day 3-5-22 420'!$B$11:$B$26,$C36,'Ironman One Day 3-5-22 420'!$AX$11:$AX$26)</f>
        <v>0</v>
      </c>
      <c r="HG36" s="174">
        <f>SUMIF('Ironman One Day 3-5-22 420'!$B$11:$B$26,$C36,'Ironman One Day 3-5-22 420'!$AY$11:$AY$26)</f>
        <v>0</v>
      </c>
      <c r="HH36" s="174">
        <f>SUMIF('Easter One Day 4-16-22 FS'!$B$11:$B$25,$C36,'Easter One Day 4-16-22 FS'!$AU$11:$AU$25)</f>
        <v>0</v>
      </c>
      <c r="HI36" s="174">
        <f>SUMIF('Easter One Day 4-16-22 FS'!$B$11:$B$25,$C36,'Easter One Day 4-16-22 FS'!$AV$11:$AV$25)</f>
        <v>0</v>
      </c>
      <c r="HJ36" s="174">
        <f>SUMIF('Easter One Day 4-16-22 FS'!$B$11:$B$25,$C36,'Easter One Day 4-16-22 FS'!$AW$11:$AW$25)</f>
        <v>0</v>
      </c>
      <c r="HK36" s="174">
        <f>SUMIF('Easter One Day 4-16-22 FS'!$B$11:$B$25,$C36,'Easter One Day 4-16-22 FS'!$AX$11:$AX$25)</f>
        <v>0</v>
      </c>
      <c r="HL36" s="174">
        <f>SUMIF('Easter One Day 4-16-22 FS'!$B$11:$B$25,$C36,'Easter One Day 4-16-22 FS'!$AY$11:$AY$25)</f>
        <v>0</v>
      </c>
      <c r="HM36" s="174">
        <f>SUMIF('Easter One Day 4-16-22 TH'!$B$11:$B$25,$C36,'Easter One Day 4-16-22 TH'!$AU$11:$AU$25)</f>
        <v>0</v>
      </c>
      <c r="HN36" s="174">
        <f>SUMIF('Easter One Day 4-16-22 TH'!$B$11:$B$25,$C36,'Easter One Day 4-16-22 TH'!$AV$11:$AV$25)</f>
        <v>0</v>
      </c>
      <c r="HO36" s="174">
        <f>SUMIF('Easter One Day 4-16-22 TH'!$B$11:$B$25,$C36,'Easter One Day 4-16-22 TH'!$AW$11:$AW$25)</f>
        <v>0</v>
      </c>
      <c r="HP36" s="174">
        <f>SUMIF('Easter One Day 4-16-22 TH'!$B$11:$B$25,$C36,'Easter One Day 4-16-22 TH'!$AX$11:$AX$25)</f>
        <v>0</v>
      </c>
      <c r="HQ36" s="174">
        <f>SUMIF('Easter One Day 4-16-22 TH'!$B$11:$B$25,$C36,'Easter One Day 4-16-22 TH'!$AY$11:$AY$25)</f>
        <v>0</v>
      </c>
      <c r="HR36" s="174">
        <f>SUMIF('Long Distance Race 5-7-22'!$B$11:$B$25,$C36,'Long Distance Race 5-7-22'!$AU$11:$AU$25)</f>
        <v>0</v>
      </c>
      <c r="HS36" s="174">
        <f>SUMIF('Long Distance Race 5-7-22'!$B$11:$B$18,$C36,'Long Distance Race 5-7-22'!$AV$11:$AV$18)</f>
        <v>0</v>
      </c>
      <c r="HT36" s="174">
        <f>SUMIF('Long Distance Race 5-7-22'!$B$11:$B$18,$C36,'Long Distance Race 5-7-22'!$AW$11:$AW$18)</f>
        <v>0</v>
      </c>
      <c r="HU36" s="174">
        <f>SUMIF('Long Distance Race 5-7-22'!$B$11:$B$18,$C36,'Long Distance Race 5-7-22'!$AX$11:$AX$18)</f>
        <v>0</v>
      </c>
      <c r="HV36" s="174">
        <f>SUMIF('Long Distance Race 5-7-22'!$B$11:$B$18,$C36,'Long Distance Race 5-7-22'!$AY$11:$AY$18)</f>
        <v>0</v>
      </c>
      <c r="HW36" s="174">
        <f>SUMIF('Memorial Day Regatta 5-28-22 Op'!$B$11:$B$25,$C36,'Memorial Day Regatta 5-28-22 Op'!$AU$11:$AU$25)</f>
        <v>0</v>
      </c>
      <c r="HX36" s="174">
        <f>SUMIF('Memorial Day Regatta 5-28-22 Op'!$B$11:$B$18,$C36,'Memorial Day Regatta 5-28-22 Op'!$AV$11:$AV$18)</f>
        <v>0</v>
      </c>
      <c r="HY36" s="174">
        <f>SUMIF('Memorial Day Regatta 5-28-22 Op'!$B$11:$B$18,$C36,'Memorial Day Regatta 5-28-22 Op'!$AW$11:$AW$18)</f>
        <v>0</v>
      </c>
      <c r="HZ36" s="174">
        <f>SUMIF('Memorial Day Regatta 5-28-22 Op'!$B$11:$B$18,$C36,'Memorial Day Regatta 5-28-22 Op'!$AX$11:$AX$18)</f>
        <v>0</v>
      </c>
      <c r="IA36" s="174">
        <f>SUMIF('Memorial Day Regatta 5-28-22 Op'!$B$11:$B$18,$C36,'Memorial Day Regatta 5-28-22 Op'!$AY$11:$AY$18)</f>
        <v>0</v>
      </c>
      <c r="IB36" s="174">
        <f>SUMIF('Caldwell Cup 6-25-22 TH'!$B$11:$B$25,$C36,'Caldwell Cup 6-25-22 TH'!$AU$11:$AU$25)</f>
        <v>0</v>
      </c>
      <c r="IC36" s="174">
        <f>SUMIF('Caldwell Cup 6-25-22 TH'!$B$11:$B$25,$C36,'Caldwell Cup 6-25-22 TH'!$AV$11:$AV$25)</f>
        <v>0</v>
      </c>
      <c r="ID36" s="174">
        <f>SUMIF('Caldwell Cup 6-25-22 TH'!$B$11:$B$25,$C36,'Caldwell Cup 6-25-22 TH'!$AW$11:$AW$25)</f>
        <v>0</v>
      </c>
      <c r="IE36" s="174">
        <f>SUMIF('Caldwell Cup 6-25-22 TH'!$B$11:$B$25,$C36,'Caldwell Cup 6-25-22 TH'!$AX$11:$AX$25)</f>
        <v>0</v>
      </c>
      <c r="IF36" s="174">
        <f>SUMIF('Caldwell Cup 6-25-22 TH'!$B$11:$B$25,$C36,'Caldwell Cup 6-25-22 TH'!$AY$11:$AY$25)</f>
        <v>0</v>
      </c>
      <c r="IG36" s="174">
        <f>SUMIF('Caldwell Cup 6-25-22 FS'!$B$11:$B$21,$C36,'Caldwell Cup 6-25-22 FS'!$AU$11:$AU$21)</f>
        <v>0</v>
      </c>
      <c r="IH36" s="174">
        <f>SUMIF('Caldwell Cup 6-25-22 FS'!$B$11:$B$21,$C36,'Caldwell Cup 6-25-22 FS'!$AV$11:$AV$21)</f>
        <v>0</v>
      </c>
      <c r="II36" s="174">
        <f>SUMIF('Caldwell Cup 6-25-22 FS'!$B$11:$B$21,$C36,'Caldwell Cup 6-25-22 FS'!$AW$11:$AW$21)</f>
        <v>0</v>
      </c>
      <c r="IJ36" s="174">
        <f>SUMIF('Caldwell Cup 6-25-22 FS'!$B$11:$B$21,$C36,'Caldwell Cup 6-25-22 FS'!$AX$11:$AX$21)</f>
        <v>0</v>
      </c>
      <c r="IK36" s="174">
        <f>SUMIF('Caldwell Cup 6-25-22 FS'!$B$11:$B$21,$C36,'Caldwell Cup 6-25-22 FS'!$AY$11:$AY$21)</f>
        <v>0</v>
      </c>
      <c r="IL36" s="174">
        <f>SUMIF('Caldwell Cup 6-25-22 Lasers'!$B$11:$B$23,$C36,'Caldwell Cup 6-25-22 Lasers'!$AU$11:$AU$23)</f>
        <v>0</v>
      </c>
      <c r="IM36" s="174">
        <f>SUMIF('Caldwell Cup 6-25-22 Lasers'!$B$11:$B$23,$C36,'Caldwell Cup 6-25-22 Lasers'!$AV$11:$AV$23)</f>
        <v>0</v>
      </c>
      <c r="IN36" s="174">
        <f>SUMIF('Caldwell Cup 6-25-22 Lasers'!$B$11:$B$23,$C36,'Caldwell Cup 6-25-22 Lasers'!$AW$11:$AW$23)</f>
        <v>0</v>
      </c>
      <c r="IO36" s="174">
        <f>SUMIF('Caldwell Cup 6-25-22 Lasers'!$B$11:$B$23,$C36,'Caldwell Cup 6-25-22 Lasers'!$AX$11:$AX$23)</f>
        <v>0</v>
      </c>
      <c r="IP36" s="174">
        <f>SUMIF('Caldwell Cup 6-25-22 Lasers'!$B$11:$B$23,$C36,'Caldwell Cup 6-25-22 Lasers'!$AY$11:$AY$23)</f>
        <v>0</v>
      </c>
      <c r="IQ36" s="174">
        <f>SUMIF('Labor Day Regatta 9-3-22 FS'!$B$11:$B$30,$C36,'Labor Day Regatta 9-3-22 FS'!$AU$11:$AU$30)</f>
        <v>0</v>
      </c>
      <c r="IR36" s="174">
        <f>SUMIF('Labor Day Regatta 9-3-22 FS'!$B$11:$B$30,$C36,'Labor Day Regatta 9-3-22 FS'!$AV$11:$AV$30)</f>
        <v>0</v>
      </c>
      <c r="IS36" s="174">
        <f>SUMIF('Labor Day Regatta 9-3-22 FS'!$B$11:$B$30,$C36,'Labor Day Regatta 9-3-22 FS'!$AW$11:$AW$30)</f>
        <v>0</v>
      </c>
      <c r="IT36" s="174">
        <f>SUMIF('Labor Day Regatta 9-3-22 FS'!$B$11:$B$30,$C36,'Labor Day Regatta 9-3-22 FS'!$AX$11:$AX$30)</f>
        <v>0</v>
      </c>
      <c r="IU36" s="174">
        <f>SUMIF('Labor Day Regatta 9-3-22 FS'!$B$11:$B$30,$C36,'Labor Day Regatta 9-3-22 FS'!$AY$11:$AY$30)</f>
        <v>0</v>
      </c>
      <c r="IV36" s="174">
        <f>SUMIF('2022-09-17 Leukemia Cup FS'!$B$11:$B$26,$C36,'2022-09-17 Leukemia Cup FS'!$AU$11:$AU$26)</f>
        <v>6</v>
      </c>
      <c r="IW36" s="174">
        <f>SUMIF('2022-09-17 Leukemia Cup FS'!$B$11:$B$26,$C36,'2022-09-17 Leukemia Cup FS'!$AV$11:$AV$26)</f>
        <v>4</v>
      </c>
      <c r="IX36" s="174">
        <f>SUMIF('2022-09-17 Leukemia Cup FS'!$B$11:$B$26,$C36,'2022-09-17 Leukemia Cup FS'!$AW$11:$AW$26)</f>
        <v>0</v>
      </c>
      <c r="IY36" s="174">
        <f>SUMIF('2022-09-17 Leukemia Cup FS'!$B$11:$B$26,$C36,'2022-09-17 Leukemia Cup FS'!$AX$11:$AX$26)</f>
        <v>0</v>
      </c>
      <c r="IZ36" s="174">
        <f>SUMIF('2022-09-17 Leukemia Cup FS'!$B$11:$B$26,$C36,'2022-09-17 Leukemia Cup FS'!$AY$11:$AY$26)</f>
        <v>0</v>
      </c>
      <c r="JA36" s="174">
        <f>SUMIF('2022-09-17 Leukemia Cup TH'!$B$11:$B$28,$C36,'2022-09-17 Leukemia Cup TH'!$AU$11:$AU$28)</f>
        <v>0</v>
      </c>
      <c r="JB36" s="174">
        <f>SUMIF('2022-09-17 Leukemia Cup TH'!$B$11:$B$28,$C36,'2022-09-17 Leukemia Cup TH'!$AV$11:$AV$28)</f>
        <v>0</v>
      </c>
      <c r="JC36" s="174">
        <f>SUMIF('2022-09-17 Leukemia Cup TH'!$B$11:$B$28,$C36,'2022-09-17 Leukemia Cup TH'!$AW$11:$AW$28)</f>
        <v>0</v>
      </c>
      <c r="JD36" s="174">
        <f>SUMIF('2022-09-17 Leukemia Cup TH'!$B$11:$B$28,$C36,'2022-09-17 Leukemia Cup TH'!$AX$11:$AX$28)</f>
        <v>0</v>
      </c>
      <c r="JE36" s="174">
        <f>SUMIF('2022-09-17 Leukemia Cup TH'!$B$11:$B$28,$C36,'2022-09-17 Leukemia Cup TH'!$AY$11:$AY$28)</f>
        <v>0</v>
      </c>
      <c r="JF36" s="174">
        <f>SUMIF('Smith-Berry LDR 9-24-22'!$B$11:$B$30,$C36,'Smith-Berry LDR 9-24-22'!$AU$11:$AU$30)</f>
        <v>0</v>
      </c>
      <c r="JG36" s="174">
        <f>SUMIF('Smith-Berry LDR 9-24-22'!$B$11:$B$30,$C36,'Smith-Berry LDR 9-24-22'!$AV$11:$AV$30)</f>
        <v>0</v>
      </c>
      <c r="JH36" s="174">
        <f>SUMIF('Smith-Berry LDR 9-24-22'!$B$11:$B$30,$C36,'Smith-Berry LDR 9-24-22'!$AW$11:$AW$30)</f>
        <v>0</v>
      </c>
      <c r="JI36" s="174">
        <f>SUMIF('Smith-Berry LDR 9-24-22'!$B$11:$B$30,$C36,'Smith-Berry LDR 9-24-22'!$AX$11:$AX$30)</f>
        <v>0</v>
      </c>
      <c r="JJ36" s="174">
        <f>SUMIF('Smith-Berry LDR 9-24-22'!$B$11:$B$30,$C36,'Smith-Berry LDR 9-24-22'!$AY$11:$AY$30)</f>
        <v>0</v>
      </c>
      <c r="JK36" s="174">
        <f>SUMIF('Great Scot 10-1-22 Cham'!$B$11:$B$38,$C36,'Great Scot 10-1-22 Cham'!$AU$11:$AU$38)</f>
        <v>0</v>
      </c>
      <c r="JL36" s="174">
        <f>SUMIF('Great Scot 10-1-22 Cham'!$B$11:$B$38,$C36,'Great Scot 10-1-22 Cham'!$AV$11:$AV$38)</f>
        <v>0</v>
      </c>
      <c r="JM36" s="174">
        <f>SUMIF('Great Scot 10-1-22 Cham'!$B$11:$B$38,$C36,'Great Scot 10-1-22 Cham'!$AW$11:$AW$38)</f>
        <v>0</v>
      </c>
      <c r="JN36" s="174">
        <f>SUMIF('Great Scot 10-1-22 Cham'!$B$11:$B$38,$C36,'Great Scot 10-1-22 Cham'!$AX$11:$AX$38)</f>
        <v>0</v>
      </c>
      <c r="JO36" s="174">
        <f>SUMIF('Great Scot 10-1-22 Cham'!$B$11:$B$38,$C36,'Great Scot 10-1-22 Cham'!$AY$11:$AY$38)</f>
        <v>0</v>
      </c>
      <c r="JP36" s="174">
        <f>SUMIF('Great Scot 10-1-22 Chal'!$B$11:$B$28,$C36,'Great Scot 10-1-22 Chal'!$AU$11:$AU$28)</f>
        <v>1</v>
      </c>
      <c r="JQ36" s="174">
        <f>SUMIF('Great Scot 10-1-22 Chal'!$B$11:$B$28,$C36,'Great Scot 10-1-22 Chal'!$AV$11:$AV$28)</f>
        <v>2</v>
      </c>
      <c r="JR36" s="174">
        <f>SUMIF('Great Scot 10-1-22 Chal'!$B$11:$B$28,$C36,'Great Scot 10-1-22 Chal'!$AW$11:$AW$28)</f>
        <v>2</v>
      </c>
      <c r="JS36" s="174">
        <f>SUMIF('Great Scot 10-1-22 Chal'!$B$11:$B$28,$C36,'Great Scot 10-1-22 Chal'!$AX$11:$AX$28)</f>
        <v>3</v>
      </c>
      <c r="JT36" s="174">
        <f>SUMIF('Great Scot 10-1-22 Chal'!$B$11:$B$28,$C36,'Great Scot 10-1-22 Chal'!$AY$11:$AY$28)</f>
        <v>3</v>
      </c>
      <c r="JU36" s="174">
        <f>SUMIF('Great Pumpkin Regatta 10-15-22'!$B$11:$B$54,$C36,'Great Pumpkin Regatta 10-15-22'!$AU$11:$AU$54)</f>
        <v>0</v>
      </c>
      <c r="JV36" s="174">
        <f>SUMIF('Great Pumpkin Regatta 10-15-22'!$B$11:$B$54,$C36,'Great Pumpkin Regatta 10-15-22'!$AV$11:$AV$54)</f>
        <v>0</v>
      </c>
      <c r="JW36" s="174">
        <f>SUMIF('Great Pumpkin Regatta 10-15-22'!$B$11:$B$54,$C36,'Great Pumpkin Regatta 10-15-22'!$AW$11:$AW$54)</f>
        <v>0</v>
      </c>
      <c r="JX36" s="174">
        <f>SUMIF('Great Pumpkin Regatta 10-15-22'!$B$11:$B$54,$C36,'Great Pumpkin Regatta 10-15-22'!$AX$11:$AX$54)</f>
        <v>0</v>
      </c>
      <c r="JY36" s="174">
        <f>SUMIF('Great Pumpkin Regatta 10-15-22'!$B$11:$B$54,$C36,'Great Pumpkin Regatta 10-15-22'!$AY$11:$AY$54)</f>
        <v>0</v>
      </c>
      <c r="JZ36" s="174">
        <f>SUMIF('One Day Regatta 10-29-22 FS'!$B$11:$B$19,$C36,'One Day Regatta 10-29-22 FS'!$AU$11:$AU$19)</f>
        <v>0</v>
      </c>
      <c r="KA36" s="174">
        <f>SUMIF('One Day Regatta 10-29-22 FS'!$B$11:$B$19,$C36,'One Day Regatta 10-29-22 FS'!$AV$11:$AV$19)</f>
        <v>0</v>
      </c>
      <c r="KB36" s="174">
        <f>SUMIF('One Day Regatta 10-29-22 FS'!$B$11:$B$19,$C36,'One Day Regatta 10-29-22 FS'!$AW$11:$AW$19)</f>
        <v>0</v>
      </c>
      <c r="KC36" s="174">
        <f>SUMIF('One Day Regatta 10-29-22 FS'!$B$11:$B$19,$C36,'One Day Regatta 10-29-22 FS'!$AX$11:$AX$19)</f>
        <v>0</v>
      </c>
      <c r="KD36" s="174">
        <f>SUMIF('One Day Regatta 10-29-22 FS'!$B$11:$B$19,$C36,'One Day Regatta 10-29-22 FS'!$AY$11:$AY$19)</f>
        <v>0</v>
      </c>
    </row>
    <row r="37" spans="1:290" ht="15" customHeight="1" x14ac:dyDescent="0.2">
      <c r="A37" s="400" t="s">
        <v>1369</v>
      </c>
      <c r="B37" s="134">
        <f t="shared" si="8"/>
        <v>33</v>
      </c>
      <c r="C37" s="170" t="s">
        <v>253</v>
      </c>
      <c r="D37" s="171">
        <f t="shared" ref="D37:D39" si="40">COUNTIF(K37:DL37,"&gt;0")</f>
        <v>1</v>
      </c>
      <c r="E37" s="172">
        <f t="shared" ref="E37:E39" si="41">SUM(DN37:GA37)</f>
        <v>3</v>
      </c>
      <c r="F37" s="171">
        <f t="shared" si="11"/>
        <v>3</v>
      </c>
      <c r="G37" s="171">
        <v>0</v>
      </c>
      <c r="H37" s="171">
        <f t="shared" ref="H37:H39" si="42">SUM($DN37:$EH37)</f>
        <v>3</v>
      </c>
      <c r="I37" s="173">
        <f t="shared" ref="I37:I39" si="43">IF(D37=0,0,H37/(D37-G37)/100)</f>
        <v>0.03</v>
      </c>
      <c r="J37" s="173"/>
      <c r="K37" s="174">
        <f>SUMIF('Saturday Race 11-06-21'!$B$11:$B$21,$C37,'Saturday Race 11-06-21'!$AU$11:$AU$21)</f>
        <v>0</v>
      </c>
      <c r="L37" s="174">
        <f>SUMIF('Saturday Race 11-06-21'!$B$11:$B$21,$C37,'Saturday Race 11-06-21'!$AV$11:$AV$21)</f>
        <v>0</v>
      </c>
      <c r="M37" s="174">
        <f>SUMIF('Saturday Race 11-06-21'!$B$11:$B$21,$C37,'Saturday Race 11-06-21'!$AW$11:$AW$21)</f>
        <v>0</v>
      </c>
      <c r="N37" s="174">
        <f>SUMIF('Saturday Race 11-06-21'!$B$11:$B$21,$C37,'Saturday Race 11-06-21'!$AX$11:$AX$21)</f>
        <v>0</v>
      </c>
      <c r="O37" s="174">
        <f>SUMIF('Saturday Race 11-06-21'!$B$11:$B$21,$C37,'Saturday Race 11-06-21'!$AY$11:$AY$21)</f>
        <v>0</v>
      </c>
      <c r="P37" s="174">
        <f>SUMIF('Saturday Race 11-20-21'!$B$11:$B$20,$C37,'Saturday Race 11-20-21'!$AU$11:$AU$20)</f>
        <v>0</v>
      </c>
      <c r="Q37" s="174">
        <f>SUMIF('Saturday Race 11-20-21'!$B$11:$B$20,$C37,'Saturday Race 11-20-21'!$AV$11:$AV$20)</f>
        <v>0</v>
      </c>
      <c r="R37" s="174">
        <f>SUMIF('Saturday Race 11-20-21'!$B$11:$B$20,$C37,'Saturday Race 11-20-21'!$AW$11:$AW$20)</f>
        <v>0</v>
      </c>
      <c r="S37" s="174">
        <f>SUMIF('Saturday Race 11-20-21'!$B$11:$B$20,$C37,'Saturday Race 11-20-21'!$AX$11:$AX$20)</f>
        <v>0</v>
      </c>
      <c r="T37" s="174">
        <f>SUMIF('Saturday Race 11-20-21'!$B$11:$B$20,$C37,'Saturday Race 11-20-21'!$AY$11:$AY$20)</f>
        <v>0</v>
      </c>
      <c r="U37" s="174">
        <f>SUMIF('Saturday Race 1-08-22'!$B$11:$B$20,$C37,'Saturday Race 1-08-22'!$AU$11:$AU$20)</f>
        <v>0</v>
      </c>
      <c r="V37" s="174">
        <f>SUMIF('Saturday Race 1-08-22'!$B$11:$B$20,$C37,'Saturday Race 1-08-22'!$AV$11:$AV$20)</f>
        <v>0</v>
      </c>
      <c r="W37" s="174">
        <f>SUMIF('Saturday Race 1-08-22'!$B$11:$B$20,$C37,'Saturday Race 1-08-22'!$AW$11:$AW$20)</f>
        <v>0</v>
      </c>
      <c r="X37" s="174">
        <f>SUMIF('Saturday Race 1-08-22'!$B$11:$B$20,$C37,'Saturday Race 1-08-22'!$AX$11:$AX$20)</f>
        <v>0</v>
      </c>
      <c r="Y37" s="174">
        <f>SUMIF('Saturday Race 1-08-22'!$B$11:$B$20,$C37,'Saturday Race 1-08-22'!$AY$11:$AY$20)</f>
        <v>0</v>
      </c>
      <c r="Z37" s="174">
        <f>SUMIF('Saturday Race 1-22-22'!$B$11:$B$20,$C37,'Saturday Race 1-22-22'!$AU$11:$AU$20)</f>
        <v>0</v>
      </c>
      <c r="AA37" s="174">
        <f>SUMIF('Saturday Race 1-22-22'!$B$11:$B$20,$C37,'Saturday Race 1-22-22'!$AV$11:$AV$20)</f>
        <v>0</v>
      </c>
      <c r="AB37" s="174">
        <f>SUMIF('Saturday Race 1-22-22'!$B$11:$B$20,$C37,'Saturday Race 1-22-22'!$AW$11:$AW$20)</f>
        <v>0</v>
      </c>
      <c r="AC37" s="174">
        <f>SUMIF('Saturday Race 1-22-22'!$B$11:$B$20,$C37,'Saturday Race 1-22-22'!$AX$11:$AX$20)</f>
        <v>0</v>
      </c>
      <c r="AD37" s="174">
        <f>SUMIF('Saturday Race 1-22-22'!$B$11:$B$20,$C37,'Saturday Race 1-22-22'!$AY$11:$AY$20)</f>
        <v>0</v>
      </c>
      <c r="AE37" s="174">
        <f>SUMIF('Sunday Race 2-6-22'!$B$11:$B$20,$C37,'Sunday Race 2-6-22'!$AU$11:$AU$20)</f>
        <v>0</v>
      </c>
      <c r="AF37" s="174">
        <f>SUMIF('Sunday Race 2-6-22'!$B$11:$B$20,$C37,'Sunday Race 2-6-22'!$AV$11:$AV$20)</f>
        <v>0</v>
      </c>
      <c r="AG37" s="174">
        <f>SUMIF('Sunday Race 2-6-22'!$B$11:$B$20,$C37,'Sunday Race 2-6-22'!$AW$11:$AW$20)</f>
        <v>0</v>
      </c>
      <c r="AH37" s="174">
        <f>SUMIF('Sunday Race 2-6-22'!$B$11:$B$20,$C37,'Sunday Race 2-6-22'!$AX$11:$AX$20)</f>
        <v>0</v>
      </c>
      <c r="AI37" s="174">
        <f>SUMIF('Sunday Race 2-6-22'!$B$11:$B$20,$C37,'Sunday Race 2-6-22'!$AY$11:$AY$20)</f>
        <v>0</v>
      </c>
      <c r="AJ37" s="174">
        <f>SUMIF('Sunday Race 2-20-22'!$B$11:$B$26,$C37,'Sunday Race 2-20-22'!$AU$11:$AU$26)</f>
        <v>0</v>
      </c>
      <c r="AK37" s="174">
        <f>SUMIF('Sunday Race 2-20-22'!$B$11:$B$26,$C37,'Sunday Race 2-20-22'!$AV$11:$AV$26)</f>
        <v>0</v>
      </c>
      <c r="AL37" s="174">
        <f>SUMIF('Sunday Race 2-20-22'!$B$11:$B$26,$C37,'Sunday Race 2-20-22'!$AW$11:$AW$26)</f>
        <v>0</v>
      </c>
      <c r="AM37" s="174">
        <f>SUMIF('Sunday Race 2-20-22'!$B$11:$B$26,$C37,'Sunday Race 2-20-22'!$AX$11:$AX$26)</f>
        <v>0</v>
      </c>
      <c r="AN37" s="174">
        <f>SUMIF('Sunday Race 2-20-22'!$B$11:$B$26,$C37,'Sunday Race 2-20-22'!$AY$11:$AY$26)</f>
        <v>0</v>
      </c>
      <c r="AO37" s="174">
        <f>SUMIF('Sunday Race 2-27-22'!$B$11:$B$20,$C37,'Sunday Race 2-27-22'!$AU$11:$AU$20)</f>
        <v>0</v>
      </c>
      <c r="AP37" s="174">
        <f>SUMIF('Sunday Race 2-27-22'!$B$11:$B$20,$C37,'Sunday Race 2-27-22'!$AV$11:$AV$20)</f>
        <v>0</v>
      </c>
      <c r="AQ37" s="174">
        <f>SUMIF('Sunday Race 2-27-22'!$B$11:$B$20,$C37,'Sunday Race 2-27-22'!$AW$11:$AW$20)</f>
        <v>0</v>
      </c>
      <c r="AR37" s="174">
        <f>SUMIF('Sunday Race 2-27-22'!$B$11:$B$20,$C37,'Sunday Race 2-27-22'!$AX$11:$AX$20)</f>
        <v>0</v>
      </c>
      <c r="AS37" s="174">
        <f>SUMIF('Sunday Race 2-27-22'!$B$11:$B$20,$C37,'Sunday Race 2-27-22'!$AY$11:$AY$20)</f>
        <v>0</v>
      </c>
      <c r="AT37" s="174">
        <f>SUMIF('Sunday Race 3-13-22'!$B$11:$B$25,$C37,'Sunday Race 3-13-22'!$AU$11:$AU$25)</f>
        <v>0</v>
      </c>
      <c r="AU37" s="174">
        <f>SUMIF('Sunday Race 3-13-22'!$B$11:$B$25,$C37,'Sunday Race 3-13-22'!$AV$11:$AV$25)</f>
        <v>0</v>
      </c>
      <c r="AV37" s="174">
        <f>SUMIF('Sunday Race 3-13-22'!$B$11:$B$25,$C37,'Sunday Race 3-13-22'!$AW$11:$AW$25)</f>
        <v>0</v>
      </c>
      <c r="AW37" s="174">
        <f>SUMIF('Sunday Race 3-13-22'!$B$11:$B$25,$C37,'Sunday Race 3-13-22'!$AX$11:$AX$25)</f>
        <v>0</v>
      </c>
      <c r="AX37" s="174">
        <f>SUMIF('Sunday Race 3-13-22'!$B$11:$B$25,$C37,'Sunday Race 3-13-22'!$AY$11:$AY$25)</f>
        <v>0</v>
      </c>
      <c r="AY37" s="174">
        <f>SUMIF('Saturday Race 3-19-22'!$B$11:$B$15,$C37,'Saturday Race 3-19-22'!$AU$11:$AU$15)</f>
        <v>0</v>
      </c>
      <c r="AZ37" s="174">
        <f>SUMIF('Saturday Race 3-19-22'!$B$11:$B$15,$C37,'Saturday Race 3-19-22'!$AV$11:$AV$15)</f>
        <v>0</v>
      </c>
      <c r="BA37" s="174">
        <f>SUMIF('Saturday Race 3-19-22'!$B$11:$B$15,$C37,'Saturday Race 3-19-22'!$AW$11:$AW$15)</f>
        <v>0</v>
      </c>
      <c r="BB37" s="174">
        <f>SUMIF('Saturday Race 3-19-22'!$B$11:$B$15,$C37,'Saturday Race 3-19-22'!$AX$11:$AX$15)</f>
        <v>0</v>
      </c>
      <c r="BC37" s="174">
        <f>SUMIF('Saturday Race 3-19-22'!$B$11:$B$15,$C37,'Saturday Race 3-19-22'!$AY$11:$AY$15)</f>
        <v>0</v>
      </c>
      <c r="BD37" s="174">
        <f>SUMIF('Sunday Races 4-10-22'!$B$11:$B$26,$C37,'Sunday Races 4-10-22'!$AU$11:$AU$26)</f>
        <v>0</v>
      </c>
      <c r="BE37" s="174">
        <f>SUMIF('Sunday Races 4-10-22'!$B$11:$B$26,$C37,'Sunday Races 4-10-22'!$AV$11:$AV$26)</f>
        <v>0</v>
      </c>
      <c r="BF37" s="174">
        <f>SUMIF('Sunday Races 4-10-22'!$B$11:$B$26,$C37,'Sunday Races 4-10-22'!$AW$11:$AW$26)</f>
        <v>3</v>
      </c>
      <c r="BG37" s="174">
        <f>SUMIF('Sunday Races 4-10-22'!$B$11:$B$26,$C37,'Sunday Races 4-10-22'!$AX$11:$AX$26)</f>
        <v>0</v>
      </c>
      <c r="BH37" s="174">
        <f>SUMIF('Sunday Races 4-10-22'!$B$11:$B$26,$C37,'Sunday Races 4-10-22'!$AY$11:$AY$26)</f>
        <v>0</v>
      </c>
      <c r="BI37" s="174">
        <f>SUMIF('Sunday Races 5-1-22'!$B$11:$B$28,$C37,'Sunday Races 5-1-22'!$AU$11:$AU$28)</f>
        <v>0</v>
      </c>
      <c r="BJ37" s="174">
        <f>SUMIF('Sunday Races 5-1-22'!$B$11:$B$28,$C37,'Sunday Races 5-1-22'!$AV$11:$AV$28)</f>
        <v>0</v>
      </c>
      <c r="BK37" s="174">
        <f>SUMIF('Sunday Races 5-1-22'!$B$11:$B$28,$C37,'Sunday Races 5-1-22'!$AW$11:$AW$28)</f>
        <v>0</v>
      </c>
      <c r="BL37" s="174">
        <f>SUMIF('Sunday Races 5-1-22'!$B$11:$B$28,$C37,'Sunday Races 5-1-22'!$AX$11:$AX$28)</f>
        <v>0</v>
      </c>
      <c r="BM37" s="174">
        <f>SUMIF('Sunday Races 5-1-22'!$B$11:$B$28,$C37,'Sunday Races 5-1-22'!$AY$11:$AY$28)</f>
        <v>0</v>
      </c>
      <c r="BN37" s="174">
        <f>SUMIF('Sunday Races 6-5-22'!$B$11:$B$28,$C37,'Sunday Races 6-5-22'!$AU$11:$AU$28)</f>
        <v>0</v>
      </c>
      <c r="BO37" s="174">
        <f>SUMIF('Sunday Races 6-5-22'!$B$11:$B$28,$C37,'Sunday Races 6-5-22'!$AV$11:$AV$28)</f>
        <v>0</v>
      </c>
      <c r="BP37" s="174">
        <f>SUMIF('Sunday Races 6-5-22'!$B$11:$B$28,$C37,'Sunday Races 6-5-22'!$AW$11:$AW$28)</f>
        <v>0</v>
      </c>
      <c r="BQ37" s="174">
        <f>SUMIF('Sunday Races 6-5-22'!$B$11:$B$28,$C37,'Sunday Races 6-5-22'!$AX$11:$AX$28)</f>
        <v>0</v>
      </c>
      <c r="BR37" s="174">
        <f>SUMIF('Sunday Races 6-5-22'!$B$11:$B$28,$C37,'Sunday Races 6-5-22'!$AY$11:$AY$28)</f>
        <v>0</v>
      </c>
      <c r="BS37" s="174">
        <f>SUMIF('Sunday Races 6-12-22'!$B$11:$B$24,$C37,'Sunday Races 6-12-22'!$AU$11:$AU$24)</f>
        <v>0</v>
      </c>
      <c r="BT37" s="174">
        <f>SUMIF('Sunday Races 6-12-22'!$B$11:$B$24,$C37,'Sunday Races 6-12-22'!$AV$11:$AV$24)</f>
        <v>0</v>
      </c>
      <c r="BU37" s="174">
        <f>SUMIF('Sunday Races 6-12-22'!$B$11:$B$24,$C37,'Sunday Races 6-12-22'!$AW$11:$AW$24)</f>
        <v>0</v>
      </c>
      <c r="BV37" s="174">
        <f>SUMIF('Sunday Races 6-12-22'!$B$11:$B$24,$C37,'Sunday Races 6-12-22'!$AX$11:$AX$24)</f>
        <v>0</v>
      </c>
      <c r="BW37" s="174">
        <f>SUMIF('Sunday Races 6-12-22'!$B$11:$B$24,$C37,'Sunday Races 6-12-22'!$AY$11:$AY$24)</f>
        <v>0</v>
      </c>
      <c r="BX37" s="174">
        <f>SUMIF('Saturday Races 6-18-22'!$B$11:$B$24,$C37,'Saturday Races 6-18-22'!$AU$11:$AU$24)</f>
        <v>0</v>
      </c>
      <c r="BY37" s="174">
        <f>SUMIF('Saturday Races 6-18-22'!$B$11:$B$24,$C37,'Saturday Races 6-18-22'!$AV$11:$AV$24)</f>
        <v>0</v>
      </c>
      <c r="BZ37" s="174">
        <f>SUMIF('Saturday Races 6-18-22'!$B$11:$B$24,$C37,'Saturday Races 6-18-22'!$AW$11:$AW$24)</f>
        <v>0</v>
      </c>
      <c r="CA37" s="174">
        <f>SUMIF('Saturday Races 6-18-22'!$B$11:$B$24,$C37,'Saturday Races 6-18-22'!$AX$11:$AX$24)</f>
        <v>0</v>
      </c>
      <c r="CB37" s="174">
        <f>SUMIF('Saturday Races 6-18-22'!$B$11:$B$24,$C37,'Saturday Races 6-18-22'!$AY$11:$AY$24)</f>
        <v>0</v>
      </c>
      <c r="CC37" s="174">
        <f>SUMIF('Sunday Races 7-3-22'!$B$11:$B$26,$C37,'Sunday Races 7-3-22'!$AU$11:$AU$26)</f>
        <v>0</v>
      </c>
      <c r="CD37" s="174">
        <f>SUMIF('Sunday Races 7-3-22'!$B$11:$B$26,$C37,'Sunday Races 7-3-22'!$AV$11:$AV$26)</f>
        <v>0</v>
      </c>
      <c r="CE37" s="174">
        <f>SUMIF('Sunday Races 7-3-22'!$B$11:$B$26,$C37,'Sunday Races 7-3-22'!$AW$11:$AW$26)</f>
        <v>0</v>
      </c>
      <c r="CF37" s="174">
        <f>SUMIF('Sunday Races 7-3-22'!$B$11:$B$26,$C37,'Sunday Races 7-3-22'!$AX$11:$AX$26)</f>
        <v>0</v>
      </c>
      <c r="CG37" s="174">
        <f>SUMIF('Sunday Races 7-3-22'!$B$11:$B$26,$C37,'Sunday Races 7-3-22'!$AY$11:$AY$26)</f>
        <v>0</v>
      </c>
      <c r="CH37" s="174">
        <f>SUMIF('Sunday Races 7-31-22'!$B$11:$B$26,$C37,'Sunday Races 7-31-22'!$AU$11:$AU$26)</f>
        <v>0</v>
      </c>
      <c r="CI37" s="174">
        <f>SUMIF('Sunday Races 7-31-22'!$B$11:$B$26,$C37,'Sunday Races 7-31-22'!$AV$11:$AV$26)</f>
        <v>0</v>
      </c>
      <c r="CJ37" s="174">
        <f>SUMIF('Sunday Races 7-31-22'!$B$11:$B$26,$C37,'Sunday Races 7-31-22'!$AW$11:$AW$26)</f>
        <v>0</v>
      </c>
      <c r="CK37" s="174">
        <f>SUMIF('Sunday Races 7-31-22'!$B$11:$B$26,$C37,'Sunday Races 7-31-22'!$AX$11:$AX$26)</f>
        <v>0</v>
      </c>
      <c r="CL37" s="174">
        <f>SUMIF('Sunday Races 7-31-22'!$B$11:$B$26,$C37,'Sunday Races 7-31-22'!$AY$11:$AY$26)</f>
        <v>0</v>
      </c>
      <c r="CM37" s="174">
        <f>SUMIF('Sunday Races 8-14-22'!$B$11:$B$26,$C37,'Sunday Races 8-14-22'!$AU$11:$AU$26)</f>
        <v>0</v>
      </c>
      <c r="CN37" s="174">
        <f>SUMIF('Sunday Races 8-14-22'!$B$11:$B$26,$C37,'Sunday Races 8-14-22'!$AV$11:$AV$26)</f>
        <v>0</v>
      </c>
      <c r="CO37" s="174">
        <f>SUMIF('Sunday Races 8-14-22'!$B$11:$B$26,$C37,'Sunday Races 8-14-22'!$AW$11:$AW$26)</f>
        <v>0</v>
      </c>
      <c r="CP37" s="174">
        <f>SUMIF('Sunday Races 8-14-22'!$B$11:$B$26,$C37,'Sunday Races 8-14-22'!$AX$11:$AX$26)</f>
        <v>0</v>
      </c>
      <c r="CQ37" s="174">
        <f>SUMIF('Sunday Races 8-14-22'!$B$11:$B$26,$C37,'Sunday Races 8-14-22'!$AY$11:$AY$26)</f>
        <v>0</v>
      </c>
      <c r="CR37" s="174">
        <f>SUMIF('Saturday Races 8-20-22'!$B$11:$B$26,$C37,'Saturday Races 8-20-22'!$AU$11:$AU$26)</f>
        <v>0</v>
      </c>
      <c r="CS37" s="174">
        <f>SUMIF('Saturday Races 8-20-22'!$B$11:$B$26,$C37,'Saturday Races 8-20-22'!$AV$11:$AV$26)</f>
        <v>0</v>
      </c>
      <c r="CT37" s="174">
        <f>SUMIF('Saturday Races 8-20-22'!$B$11:$B$26,$C37,'Saturday Races 8-20-22'!$AW$11:$AW$26)</f>
        <v>0</v>
      </c>
      <c r="CU37" s="174">
        <f>SUMIF('Saturday Races 8-20-22'!$B$11:$B$26,$C37,'Saturday Races 8-20-22'!$AX$11:$AX$26)</f>
        <v>0</v>
      </c>
      <c r="CV37" s="174">
        <f>SUMIF('Saturday Races 8-20-22'!$B$11:$B$26,$C37,'Saturday Races 8-20-22'!$AY$11:$AY$26)</f>
        <v>0</v>
      </c>
      <c r="CW37" s="174">
        <f>SUMIF('Sunday Races 9-11-22'!$B$11:$B$20,$C37,'Sunday Races 9-11-22'!$AU$11:$AU$20)</f>
        <v>0</v>
      </c>
      <c r="CX37" s="174">
        <f>SUMIF('Sunday Races 9-11-22'!$B$11:$B$20,$C37,'Sunday Races 9-11-22'!$AV$11:$AV$20)</f>
        <v>0</v>
      </c>
      <c r="CY37" s="174">
        <f>SUMIF('Sunday Races 9-11-22'!$B$11:$B$20,$C37,'Sunday Races 9-11-22'!$AW$11:$AW$20)</f>
        <v>0</v>
      </c>
      <c r="CZ37" s="174">
        <f>SUMIF('Sunday Races 9-11-22'!$B$11:$B$20,$C37,'Sunday Races 9-11-22'!$AX$11:$AX$20)</f>
        <v>0</v>
      </c>
      <c r="DA37" s="174">
        <f>SUMIF('Sunday Races 9-11-22'!$B$11:$B$20,$C37,'Sunday Races 9-11-22'!$AY$11:$AY$20)</f>
        <v>0</v>
      </c>
      <c r="DB37" s="174">
        <f>SUMIF('Sunday Races 10-9-22'!$B$11:$B$21,$C37,'Sunday Races 10-9-22'!$AU$11:$AU$21)</f>
        <v>0</v>
      </c>
      <c r="DC37" s="174">
        <f>SUMIF('Sunday Races 10-9-22'!$B$11:$B$21,$C37,'Sunday Races 10-9-22'!$AV$11:$AV$21)</f>
        <v>0</v>
      </c>
      <c r="DD37" s="174">
        <f>SUMIF('Sunday Races 10-9-22'!$B$11:$B$21,$C37,'Sunday Races 10-9-22'!$AW$11:$AW$21)</f>
        <v>0</v>
      </c>
      <c r="DE37" s="174">
        <f>SUMIF('Sunday Races 10-9-22'!$B$11:$B$21,$C37,'Sunday Races 10-9-22'!$AX$11:$AX$21)</f>
        <v>0</v>
      </c>
      <c r="DF37" s="174">
        <f>SUMIF('Sunday Races 10-9-22'!$B$11:$B$21,$C37,'Sunday Races 10-9-22'!$AY$11:$AY$21)</f>
        <v>0</v>
      </c>
      <c r="DG37" s="174">
        <f>SUMIF('Sunday Races 10-23-22'!$B$11:$B$22,$C37,'Sunday Races 10-23-22'!$AU$11:$AU$22)</f>
        <v>0</v>
      </c>
      <c r="DH37" s="174">
        <f>SUMIF('Sunday Races 10-23-22'!$B$11:$B$22,$C37,'Sunday Races 10-23-22'!$AV$11:$AV$22)</f>
        <v>0</v>
      </c>
      <c r="DI37" s="174">
        <f>SUMIF('Sunday Races 10-23-22'!$B$11:$B$22,$C37,'Sunday Races 10-23-22'!$AW$11:$AW$22)</f>
        <v>0</v>
      </c>
      <c r="DJ37" s="174">
        <f>SUMIF('Sunday Races 10-23-22'!$B$11:$B$22,$C37,'Sunday Races 10-23-22'!$AX$11:$AX$22)</f>
        <v>0</v>
      </c>
      <c r="DK37" s="174">
        <f>SUMIF('Sunday Races 10-23-22'!$B$11:$B$22,$C37,'Sunday Races 10-23-22'!$AY$11:$AY$22)</f>
        <v>0</v>
      </c>
      <c r="DL37" s="175"/>
      <c r="DM37" s="176"/>
      <c r="DN37" s="177">
        <f t="shared" si="34"/>
        <v>3</v>
      </c>
      <c r="DO37" s="177">
        <f t="shared" si="34"/>
        <v>0</v>
      </c>
      <c r="DP37" s="177">
        <f t="shared" si="34"/>
        <v>0</v>
      </c>
      <c r="DQ37" s="177">
        <f t="shared" si="34"/>
        <v>0</v>
      </c>
      <c r="DR37" s="177">
        <f t="shared" si="34"/>
        <v>0</v>
      </c>
      <c r="DS37" s="177">
        <f t="shared" si="34"/>
        <v>0</v>
      </c>
      <c r="DT37" s="177">
        <f t="shared" si="34"/>
        <v>0</v>
      </c>
      <c r="DU37" s="177">
        <f t="shared" si="34"/>
        <v>0</v>
      </c>
      <c r="DV37" s="177">
        <f t="shared" si="34"/>
        <v>0</v>
      </c>
      <c r="DW37" s="177">
        <f t="shared" si="34"/>
        <v>0</v>
      </c>
      <c r="DX37" s="177">
        <f t="shared" si="35"/>
        <v>0</v>
      </c>
      <c r="DY37" s="177">
        <f t="shared" si="35"/>
        <v>0</v>
      </c>
      <c r="DZ37" s="177">
        <f t="shared" si="35"/>
        <v>0</v>
      </c>
      <c r="EA37" s="177">
        <f t="shared" si="35"/>
        <v>0</v>
      </c>
      <c r="EB37" s="177">
        <f t="shared" si="35"/>
        <v>0</v>
      </c>
      <c r="EC37" s="177">
        <f t="shared" si="35"/>
        <v>0</v>
      </c>
      <c r="ED37" s="177">
        <f t="shared" si="35"/>
        <v>0</v>
      </c>
      <c r="EE37" s="177">
        <f t="shared" si="35"/>
        <v>0</v>
      </c>
      <c r="EF37" s="177">
        <f t="shared" si="35"/>
        <v>0</v>
      </c>
      <c r="EG37" s="177">
        <f t="shared" si="35"/>
        <v>0</v>
      </c>
      <c r="EH37" s="177">
        <f t="shared" si="36"/>
        <v>0</v>
      </c>
      <c r="EI37" s="177">
        <f t="shared" si="36"/>
        <v>0</v>
      </c>
      <c r="EJ37" s="177">
        <f t="shared" si="36"/>
        <v>0</v>
      </c>
      <c r="EK37" s="177">
        <f t="shared" si="36"/>
        <v>0</v>
      </c>
      <c r="EL37" s="177">
        <f t="shared" si="36"/>
        <v>0</v>
      </c>
      <c r="EM37" s="177">
        <f t="shared" si="36"/>
        <v>0</v>
      </c>
      <c r="EN37" s="177">
        <f t="shared" si="36"/>
        <v>0</v>
      </c>
      <c r="EO37" s="177">
        <f t="shared" si="36"/>
        <v>0</v>
      </c>
      <c r="EP37" s="177">
        <f t="shared" si="36"/>
        <v>0</v>
      </c>
      <c r="EQ37" s="177">
        <f t="shared" si="36"/>
        <v>0</v>
      </c>
      <c r="ER37" s="177">
        <f t="shared" si="37"/>
        <v>0</v>
      </c>
      <c r="ES37" s="177">
        <f t="shared" si="37"/>
        <v>0</v>
      </c>
      <c r="ET37" s="177">
        <f t="shared" si="37"/>
        <v>0</v>
      </c>
      <c r="EU37" s="177">
        <f t="shared" si="37"/>
        <v>0</v>
      </c>
      <c r="EV37" s="177">
        <f t="shared" si="37"/>
        <v>0</v>
      </c>
      <c r="EW37" s="177">
        <f t="shared" si="37"/>
        <v>0</v>
      </c>
      <c r="EX37" s="177">
        <f t="shared" si="37"/>
        <v>0</v>
      </c>
      <c r="EY37" s="177">
        <f t="shared" si="37"/>
        <v>0</v>
      </c>
      <c r="EZ37" s="177">
        <f t="shared" si="37"/>
        <v>0</v>
      </c>
      <c r="FA37" s="177">
        <f t="shared" si="37"/>
        <v>0</v>
      </c>
      <c r="FB37" s="177">
        <f t="shared" si="38"/>
        <v>0</v>
      </c>
      <c r="FC37" s="177">
        <f t="shared" si="38"/>
        <v>0</v>
      </c>
      <c r="FD37" s="177">
        <f t="shared" si="38"/>
        <v>0</v>
      </c>
      <c r="FE37" s="177">
        <f t="shared" si="38"/>
        <v>0</v>
      </c>
      <c r="FF37" s="177">
        <f t="shared" si="38"/>
        <v>0</v>
      </c>
      <c r="FG37" s="177">
        <f t="shared" si="38"/>
        <v>0</v>
      </c>
      <c r="FH37" s="177">
        <f t="shared" si="38"/>
        <v>0</v>
      </c>
      <c r="FI37" s="177">
        <f t="shared" si="38"/>
        <v>0</v>
      </c>
      <c r="FJ37" s="177">
        <f t="shared" si="38"/>
        <v>0</v>
      </c>
      <c r="FK37" s="177">
        <f t="shared" si="38"/>
        <v>0</v>
      </c>
      <c r="FL37" s="177">
        <f t="shared" si="39"/>
        <v>0</v>
      </c>
      <c r="FM37" s="177">
        <f t="shared" si="39"/>
        <v>0</v>
      </c>
      <c r="FN37" s="177">
        <f t="shared" si="39"/>
        <v>0</v>
      </c>
      <c r="FO37" s="177">
        <f t="shared" si="39"/>
        <v>0</v>
      </c>
      <c r="FP37" s="177">
        <f t="shared" si="39"/>
        <v>0</v>
      </c>
      <c r="FQ37" s="177">
        <f t="shared" si="39"/>
        <v>0</v>
      </c>
      <c r="FR37" s="177">
        <f t="shared" si="39"/>
        <v>0</v>
      </c>
      <c r="FS37" s="177">
        <f t="shared" si="39"/>
        <v>0</v>
      </c>
      <c r="FT37" s="177">
        <f t="shared" si="39"/>
        <v>0</v>
      </c>
      <c r="FU37" s="177">
        <f t="shared" si="39"/>
        <v>0</v>
      </c>
      <c r="FV37" s="177">
        <f t="shared" si="39"/>
        <v>0</v>
      </c>
      <c r="FW37" s="177">
        <f t="shared" si="39"/>
        <v>0</v>
      </c>
      <c r="FX37" s="177">
        <f t="shared" si="39"/>
        <v>0</v>
      </c>
      <c r="FY37" s="177">
        <f t="shared" si="39"/>
        <v>0</v>
      </c>
      <c r="FZ37" s="177">
        <f t="shared" si="39"/>
        <v>0</v>
      </c>
      <c r="GA37" s="177"/>
      <c r="GB37" s="229">
        <f t="shared" si="20"/>
        <v>41</v>
      </c>
      <c r="GC37" s="229">
        <f t="shared" si="21"/>
        <v>9</v>
      </c>
      <c r="GD37" s="174">
        <f>SUMIF('One Day 12-04-21 Scots'!$B$11:$B$24,$C37,'One Day 12-04-21 Scots'!$AU$11:$AU$24)</f>
        <v>0</v>
      </c>
      <c r="GE37" s="174">
        <f>SUMIF('One Day 12-04-21 Scots'!$B$11:$B$24,$C37,'One Day 12-04-21 Scots'!$AV$11:$AV$24)</f>
        <v>0</v>
      </c>
      <c r="GF37" s="174">
        <f>SUMIF('One Day 12-04-21 Scots'!$B$11:$B$24,$C37,'One Day 12-04-21 Scots'!$AW$11:$AW$24)</f>
        <v>0</v>
      </c>
      <c r="GG37" s="174">
        <f>SUMIF('One Day 12-04-21 Scots'!$B$11:$B$24,$C37,'One Day 12-04-21 Scots'!$AX$11:$AX$24)</f>
        <v>0</v>
      </c>
      <c r="GH37" s="174">
        <f>SUMIF('One Day 12-04-21 Scots'!$B$11:$B$24,$C37,'One Day 12-04-21 Scots'!$AY$11:$AY$24)</f>
        <v>0</v>
      </c>
      <c r="GI37" s="174">
        <f>SUMIF('One Day 12-04-21 Thistles'!$B$11:$B$25,$C37,'One Day 12-04-21 Thistles'!$AU$11:$AU$25)</f>
        <v>0</v>
      </c>
      <c r="GJ37" s="174">
        <f>SUMIF('One Day 12-04-21 Thistles'!$B$11:$B$25,$C37,'One Day 12-04-21 Thistles'!$AV$11:$AV$25)</f>
        <v>0</v>
      </c>
      <c r="GK37" s="174">
        <f>SUMIF('One Day 12-04-21 Thistles'!$B$11:$B$25,$C37,'One Day 12-04-21 Thistles'!$AW$11:$AW$25)</f>
        <v>0</v>
      </c>
      <c r="GL37" s="174">
        <f>SUMIF('One Day 12-04-21 Thistles'!$B$11:$B$25,$C37,'One Day 12-04-21 Thistles'!$AX$11:$AX$25)</f>
        <v>0</v>
      </c>
      <c r="GM37" s="174">
        <f>SUMIF('One Day 12-04-21 Thistles'!$B$11:$B$25,$C37,'One Day 12-04-21 Thistles'!$AY$11:$AY$25)</f>
        <v>0</v>
      </c>
      <c r="GN37" s="174">
        <f>SUMIF('Chili One Day 2-12-22 Scots'!$B$11:$B$27,$C37,'Chili One Day 2-12-22 Scots'!$AU$11:$AU$27)</f>
        <v>4</v>
      </c>
      <c r="GO37" s="174">
        <f>SUMIF('Chili One Day 2-12-22 Scots'!$B$11:$B$27,$C37,'Chili One Day 2-12-22 Scots'!$AV$11:$AV$27)</f>
        <v>1</v>
      </c>
      <c r="GP37" s="174">
        <f>SUMIF('Chili One Day 2-12-22 Scots'!$B$11:$B$27,$C37,'Chili One Day 2-12-22 Scots'!$AW$11:$AW$27)</f>
        <v>10</v>
      </c>
      <c r="GQ37" s="174">
        <f>SUMIF('Chili One Day 2-12-22 Scots'!$B$11:$B$27,$C37,'Chili One Day 2-12-22 Scots'!$AX$11:$AX$27)</f>
        <v>0</v>
      </c>
      <c r="GR37" s="174">
        <f>SUMIF('Chili One Day 2-12-22 Scots'!$B$11:$B$27,$C37,'Chili One Day 2-12-22 Scots'!$AY$11:$AY$27)</f>
        <v>0</v>
      </c>
      <c r="GS37" s="174">
        <f>SUMIF('Chili One Day 2-12-22 Thistles'!$B$11:$B$27,$C37,'Chili One Day 2-12-22 Thistles'!$AU$11:$AU$27)</f>
        <v>0</v>
      </c>
      <c r="GT37" s="174">
        <f>SUMIF('Chili One Day 2-12-22 Thistles'!$B$11:$B$27,$C37,'Chili One Day 2-12-22 Thistles'!$AV$11:$AV$27)</f>
        <v>0</v>
      </c>
      <c r="GU37" s="174">
        <f>SUMIF('Chili One Day 2-12-22 Thistles'!$B$11:$B$27,$C37,'Chili One Day 2-12-22 Thistles'!$AW$11:$AW$27)</f>
        <v>0</v>
      </c>
      <c r="GV37" s="174">
        <f>SUMIF('Chili One Day 2-12-22 Thistles'!$B$11:$B$27,$C37,'Chili One Day 2-12-22 Thistles'!$AX$11:$AX$27)</f>
        <v>0</v>
      </c>
      <c r="GW37" s="174">
        <f>SUMIF('Chili One Day 2-12-22 Thistles'!$B$11:$B$27,$C37,'Chili One Day 2-12-22 Thistles'!$AY$11:$AY$27)</f>
        <v>0</v>
      </c>
      <c r="GX37" s="174">
        <f>SUMIF('Ironman One Day 3-5-22 FS'!$B$11:$B$26,$C37,'Ironman One Day 3-5-22 FS'!$AU$11:$AU$26)</f>
        <v>0</v>
      </c>
      <c r="GY37" s="174">
        <f>SUMIF('Ironman One Day 3-5-22 FS'!$B$11:$B$26,$C37,'Ironman One Day 3-5-22 FS'!$AV$11:$AV$26)</f>
        <v>0</v>
      </c>
      <c r="GZ37" s="174">
        <f>SUMIF('Ironman One Day 3-5-22 FS'!$B$11:$B$26,$C37,'Ironman One Day 3-5-22 FS'!$AW$11:$AW$26)</f>
        <v>0</v>
      </c>
      <c r="HA37" s="174">
        <f>SUMIF('Ironman One Day 3-5-22 FS'!$B$11:$B$26,$C37,'Ironman One Day 3-5-22 FS'!$AX$11:$AX$26)</f>
        <v>0</v>
      </c>
      <c r="HB37" s="174">
        <f>SUMIF('Ironman One Day 3-5-22 FS'!$B$11:$B$26,$C37,'Ironman One Day 3-5-22 FS'!$AY$11:$AY$26)</f>
        <v>0</v>
      </c>
      <c r="HC37" s="174">
        <f>SUMIF('Ironman One Day 3-5-22 420'!$B$11:$B$26,$C37,'Ironman One Day 3-5-22 420'!$AU$11:$AU$26)</f>
        <v>0</v>
      </c>
      <c r="HD37" s="174">
        <f>SUMIF('Ironman One Day 3-5-22 420'!$B$11:$B$26,$C37,'Ironman One Day 3-5-22 420'!$AV$11:$AV$26)</f>
        <v>0</v>
      </c>
      <c r="HE37" s="174">
        <f>SUMIF('Ironman One Day 3-5-22 420'!$B$11:$B$26,$C37,'Ironman One Day 3-5-22 420'!$AW$11:$AW$26)</f>
        <v>0</v>
      </c>
      <c r="HF37" s="174">
        <f>SUMIF('Ironman One Day 3-5-22 420'!$B$11:$B$26,$C37,'Ironman One Day 3-5-22 420'!$AX$11:$AX$26)</f>
        <v>0</v>
      </c>
      <c r="HG37" s="174">
        <f>SUMIF('Ironman One Day 3-5-22 420'!$B$11:$B$26,$C37,'Ironman One Day 3-5-22 420'!$AY$11:$AY$26)</f>
        <v>0</v>
      </c>
      <c r="HH37" s="174">
        <f>SUMIF('Easter One Day 4-16-22 FS'!$B$11:$B$25,$C37,'Easter One Day 4-16-22 FS'!$AU$11:$AU$25)</f>
        <v>0</v>
      </c>
      <c r="HI37" s="174">
        <f>SUMIF('Easter One Day 4-16-22 FS'!$B$11:$B$25,$C37,'Easter One Day 4-16-22 FS'!$AV$11:$AV$25)</f>
        <v>0</v>
      </c>
      <c r="HJ37" s="174">
        <f>SUMIF('Easter One Day 4-16-22 FS'!$B$11:$B$25,$C37,'Easter One Day 4-16-22 FS'!$AW$11:$AW$25)</f>
        <v>0</v>
      </c>
      <c r="HK37" s="174">
        <f>SUMIF('Easter One Day 4-16-22 FS'!$B$11:$B$25,$C37,'Easter One Day 4-16-22 FS'!$AX$11:$AX$25)</f>
        <v>0</v>
      </c>
      <c r="HL37" s="174">
        <f>SUMIF('Easter One Day 4-16-22 FS'!$B$11:$B$25,$C37,'Easter One Day 4-16-22 FS'!$AY$11:$AY$25)</f>
        <v>0</v>
      </c>
      <c r="HM37" s="174">
        <f>SUMIF('Easter One Day 4-16-22 TH'!$B$11:$B$25,$C37,'Easter One Day 4-16-22 TH'!$AU$11:$AU$25)</f>
        <v>3</v>
      </c>
      <c r="HN37" s="174">
        <f>SUMIF('Easter One Day 4-16-22 TH'!$B$11:$B$25,$C37,'Easter One Day 4-16-22 TH'!$AV$11:$AV$25)</f>
        <v>3</v>
      </c>
      <c r="HO37" s="174">
        <f>SUMIF('Easter One Day 4-16-22 TH'!$B$11:$B$25,$C37,'Easter One Day 4-16-22 TH'!$AW$11:$AW$25)</f>
        <v>0</v>
      </c>
      <c r="HP37" s="174">
        <f>SUMIF('Easter One Day 4-16-22 TH'!$B$11:$B$25,$C37,'Easter One Day 4-16-22 TH'!$AX$11:$AX$25)</f>
        <v>0</v>
      </c>
      <c r="HQ37" s="174">
        <f>SUMIF('Easter One Day 4-16-22 TH'!$B$11:$B$25,$C37,'Easter One Day 4-16-22 TH'!$AY$11:$AY$25)</f>
        <v>0</v>
      </c>
      <c r="HR37" s="174">
        <f>SUMIF('Long Distance Race 5-7-22'!$B$11:$B$25,$C37,'Long Distance Race 5-7-22'!$AU$11:$AU$25)</f>
        <v>0</v>
      </c>
      <c r="HS37" s="174">
        <f>SUMIF('Long Distance Race 5-7-22'!$B$11:$B$18,$C37,'Long Distance Race 5-7-22'!$AV$11:$AV$18)</f>
        <v>0</v>
      </c>
      <c r="HT37" s="174">
        <f>SUMIF('Long Distance Race 5-7-22'!$B$11:$B$18,$C37,'Long Distance Race 5-7-22'!$AW$11:$AW$18)</f>
        <v>0</v>
      </c>
      <c r="HU37" s="174">
        <f>SUMIF('Long Distance Race 5-7-22'!$B$11:$B$18,$C37,'Long Distance Race 5-7-22'!$AX$11:$AX$18)</f>
        <v>0</v>
      </c>
      <c r="HV37" s="174">
        <f>SUMIF('Long Distance Race 5-7-22'!$B$11:$B$18,$C37,'Long Distance Race 5-7-22'!$AY$11:$AY$18)</f>
        <v>0</v>
      </c>
      <c r="HW37" s="174">
        <f>SUMIF('Memorial Day Regatta 5-28-22 Op'!$B$11:$B$25,$C37,'Memorial Day Regatta 5-28-22 Op'!$AU$11:$AU$25)</f>
        <v>0</v>
      </c>
      <c r="HX37" s="174">
        <f>SUMIF('Memorial Day Regatta 5-28-22 Op'!$B$11:$B$18,$C37,'Memorial Day Regatta 5-28-22 Op'!$AV$11:$AV$18)</f>
        <v>0</v>
      </c>
      <c r="HY37" s="174">
        <f>SUMIF('Memorial Day Regatta 5-28-22 Op'!$B$11:$B$18,$C37,'Memorial Day Regatta 5-28-22 Op'!$AW$11:$AW$18)</f>
        <v>0</v>
      </c>
      <c r="HZ37" s="174">
        <f>SUMIF('Memorial Day Regatta 5-28-22 Op'!$B$11:$B$18,$C37,'Memorial Day Regatta 5-28-22 Op'!$AX$11:$AX$18)</f>
        <v>0</v>
      </c>
      <c r="IA37" s="174">
        <f>SUMIF('Memorial Day Regatta 5-28-22 Op'!$B$11:$B$18,$C37,'Memorial Day Regatta 5-28-22 Op'!$AY$11:$AY$18)</f>
        <v>0</v>
      </c>
      <c r="IB37" s="174">
        <f>SUMIF('Caldwell Cup 6-25-22 TH'!$B$11:$B$25,$C37,'Caldwell Cup 6-25-22 TH'!$AU$11:$AU$25)</f>
        <v>0</v>
      </c>
      <c r="IC37" s="174">
        <f>SUMIF('Caldwell Cup 6-25-22 TH'!$B$11:$B$25,$C37,'Caldwell Cup 6-25-22 TH'!$AV$11:$AV$25)</f>
        <v>0</v>
      </c>
      <c r="ID37" s="174">
        <f>SUMIF('Caldwell Cup 6-25-22 TH'!$B$11:$B$25,$C37,'Caldwell Cup 6-25-22 TH'!$AW$11:$AW$25)</f>
        <v>0</v>
      </c>
      <c r="IE37" s="174">
        <f>SUMIF('Caldwell Cup 6-25-22 TH'!$B$11:$B$25,$C37,'Caldwell Cup 6-25-22 TH'!$AX$11:$AX$25)</f>
        <v>0</v>
      </c>
      <c r="IF37" s="174">
        <f>SUMIF('Caldwell Cup 6-25-22 TH'!$B$11:$B$25,$C37,'Caldwell Cup 6-25-22 TH'!$AY$11:$AY$25)</f>
        <v>0</v>
      </c>
      <c r="IG37" s="174">
        <f>SUMIF('Caldwell Cup 6-25-22 FS'!$B$11:$B$21,$C37,'Caldwell Cup 6-25-22 FS'!$AU$11:$AU$21)</f>
        <v>0</v>
      </c>
      <c r="IH37" s="174">
        <f>SUMIF('Caldwell Cup 6-25-22 FS'!$B$11:$B$21,$C37,'Caldwell Cup 6-25-22 FS'!$AV$11:$AV$21)</f>
        <v>0</v>
      </c>
      <c r="II37" s="174">
        <f>SUMIF('Caldwell Cup 6-25-22 FS'!$B$11:$B$21,$C37,'Caldwell Cup 6-25-22 FS'!$AW$11:$AW$21)</f>
        <v>0</v>
      </c>
      <c r="IJ37" s="174">
        <f>SUMIF('Caldwell Cup 6-25-22 FS'!$B$11:$B$21,$C37,'Caldwell Cup 6-25-22 FS'!$AX$11:$AX$21)</f>
        <v>0</v>
      </c>
      <c r="IK37" s="174">
        <f>SUMIF('Caldwell Cup 6-25-22 FS'!$B$11:$B$21,$C37,'Caldwell Cup 6-25-22 FS'!$AY$11:$AY$21)</f>
        <v>0</v>
      </c>
      <c r="IL37" s="174">
        <f>SUMIF('Caldwell Cup 6-25-22 Lasers'!$B$11:$B$23,$C37,'Caldwell Cup 6-25-22 Lasers'!$AU$11:$AU$23)</f>
        <v>0</v>
      </c>
      <c r="IM37" s="174">
        <f>SUMIF('Caldwell Cup 6-25-22 Lasers'!$B$11:$B$23,$C37,'Caldwell Cup 6-25-22 Lasers'!$AV$11:$AV$23)</f>
        <v>0</v>
      </c>
      <c r="IN37" s="174">
        <f>SUMIF('Caldwell Cup 6-25-22 Lasers'!$B$11:$B$23,$C37,'Caldwell Cup 6-25-22 Lasers'!$AW$11:$AW$23)</f>
        <v>0</v>
      </c>
      <c r="IO37" s="174">
        <f>SUMIF('Caldwell Cup 6-25-22 Lasers'!$B$11:$B$23,$C37,'Caldwell Cup 6-25-22 Lasers'!$AX$11:$AX$23)</f>
        <v>0</v>
      </c>
      <c r="IP37" s="174">
        <f>SUMIF('Caldwell Cup 6-25-22 Lasers'!$B$11:$B$23,$C37,'Caldwell Cup 6-25-22 Lasers'!$AY$11:$AY$23)</f>
        <v>0</v>
      </c>
      <c r="IQ37" s="174">
        <f>SUMIF('Labor Day Regatta 9-3-22 FS'!$B$11:$B$30,$C37,'Labor Day Regatta 9-3-22 FS'!$AU$11:$AU$30)</f>
        <v>0</v>
      </c>
      <c r="IR37" s="174">
        <f>SUMIF('Labor Day Regatta 9-3-22 FS'!$B$11:$B$30,$C37,'Labor Day Regatta 9-3-22 FS'!$AV$11:$AV$30)</f>
        <v>0</v>
      </c>
      <c r="IS37" s="174">
        <f>SUMIF('Labor Day Regatta 9-3-22 FS'!$B$11:$B$30,$C37,'Labor Day Regatta 9-3-22 FS'!$AW$11:$AW$30)</f>
        <v>0</v>
      </c>
      <c r="IT37" s="174">
        <f>SUMIF('Labor Day Regatta 9-3-22 FS'!$B$11:$B$30,$C37,'Labor Day Regatta 9-3-22 FS'!$AX$11:$AX$30)</f>
        <v>0</v>
      </c>
      <c r="IU37" s="174">
        <f>SUMIF('Labor Day Regatta 9-3-22 FS'!$B$11:$B$30,$C37,'Labor Day Regatta 9-3-22 FS'!$AY$11:$AY$30)</f>
        <v>0</v>
      </c>
      <c r="IV37" s="174">
        <f>SUMIF('2022-09-17 Leukemia Cup FS'!$B$11:$B$26,$C37,'2022-09-17 Leukemia Cup FS'!$AU$11:$AU$26)</f>
        <v>0</v>
      </c>
      <c r="IW37" s="174">
        <f>SUMIF('2022-09-17 Leukemia Cup FS'!$B$11:$B$26,$C37,'2022-09-17 Leukemia Cup FS'!$AV$11:$AV$26)</f>
        <v>0</v>
      </c>
      <c r="IX37" s="174">
        <f>SUMIF('2022-09-17 Leukemia Cup FS'!$B$11:$B$26,$C37,'2022-09-17 Leukemia Cup FS'!$AW$11:$AW$26)</f>
        <v>0</v>
      </c>
      <c r="IY37" s="174">
        <f>SUMIF('2022-09-17 Leukemia Cup FS'!$B$11:$B$26,$C37,'2022-09-17 Leukemia Cup FS'!$AX$11:$AX$26)</f>
        <v>0</v>
      </c>
      <c r="IZ37" s="174">
        <f>SUMIF('2022-09-17 Leukemia Cup FS'!$B$11:$B$26,$C37,'2022-09-17 Leukemia Cup FS'!$AY$11:$AY$26)</f>
        <v>0</v>
      </c>
      <c r="JA37" s="174">
        <f>SUMIF('2022-09-17 Leukemia Cup TH'!$B$11:$B$28,$C37,'2022-09-17 Leukemia Cup TH'!$AU$11:$AU$28)</f>
        <v>0</v>
      </c>
      <c r="JB37" s="174">
        <f>SUMIF('2022-09-17 Leukemia Cup TH'!$B$11:$B$28,$C37,'2022-09-17 Leukemia Cup TH'!$AV$11:$AV$28)</f>
        <v>0</v>
      </c>
      <c r="JC37" s="174">
        <f>SUMIF('2022-09-17 Leukemia Cup TH'!$B$11:$B$28,$C37,'2022-09-17 Leukemia Cup TH'!$AW$11:$AW$28)</f>
        <v>0</v>
      </c>
      <c r="JD37" s="174">
        <f>SUMIF('2022-09-17 Leukemia Cup TH'!$B$11:$B$28,$C37,'2022-09-17 Leukemia Cup TH'!$AX$11:$AX$28)</f>
        <v>0</v>
      </c>
      <c r="JE37" s="174">
        <f>SUMIF('2022-09-17 Leukemia Cup TH'!$B$11:$B$28,$C37,'2022-09-17 Leukemia Cup TH'!$AY$11:$AY$28)</f>
        <v>0</v>
      </c>
      <c r="JF37" s="174">
        <f>SUMIF('Smith-Berry LDR 9-24-22'!$B$11:$B$30,$C37,'Smith-Berry LDR 9-24-22'!$AU$11:$AU$30)</f>
        <v>0</v>
      </c>
      <c r="JG37" s="174">
        <f>SUMIF('Smith-Berry LDR 9-24-22'!$B$11:$B$30,$C37,'Smith-Berry LDR 9-24-22'!$AV$11:$AV$30)</f>
        <v>0</v>
      </c>
      <c r="JH37" s="174">
        <f>SUMIF('Smith-Berry LDR 9-24-22'!$B$11:$B$30,$C37,'Smith-Berry LDR 9-24-22'!$AW$11:$AW$30)</f>
        <v>0</v>
      </c>
      <c r="JI37" s="174">
        <f>SUMIF('Smith-Berry LDR 9-24-22'!$B$11:$B$30,$C37,'Smith-Berry LDR 9-24-22'!$AX$11:$AX$30)</f>
        <v>0</v>
      </c>
      <c r="JJ37" s="174">
        <f>SUMIF('Smith-Berry LDR 9-24-22'!$B$11:$B$30,$C37,'Smith-Berry LDR 9-24-22'!$AY$11:$AY$30)</f>
        <v>0</v>
      </c>
      <c r="JK37" s="174">
        <f>SUMIF('Great Scot 10-1-22 Cham'!$B$11:$B$38,$C37,'Great Scot 10-1-22 Cham'!$AU$11:$AU$38)</f>
        <v>0</v>
      </c>
      <c r="JL37" s="174">
        <f>SUMIF('Great Scot 10-1-22 Cham'!$B$11:$B$38,$C37,'Great Scot 10-1-22 Cham'!$AV$11:$AV$38)</f>
        <v>0</v>
      </c>
      <c r="JM37" s="174">
        <f>SUMIF('Great Scot 10-1-22 Cham'!$B$11:$B$38,$C37,'Great Scot 10-1-22 Cham'!$AW$11:$AW$38)</f>
        <v>0</v>
      </c>
      <c r="JN37" s="174">
        <f>SUMIF('Great Scot 10-1-22 Cham'!$B$11:$B$38,$C37,'Great Scot 10-1-22 Cham'!$AX$11:$AX$38)</f>
        <v>0</v>
      </c>
      <c r="JO37" s="174">
        <f>SUMIF('Great Scot 10-1-22 Cham'!$B$11:$B$38,$C37,'Great Scot 10-1-22 Cham'!$AY$11:$AY$38)</f>
        <v>0</v>
      </c>
      <c r="JP37" s="174">
        <f>SUMIF('Great Scot 10-1-22 Chal'!$B$11:$B$28,$C37,'Great Scot 10-1-22 Chal'!$AU$11:$AU$28)</f>
        <v>0</v>
      </c>
      <c r="JQ37" s="174">
        <f>SUMIF('Great Scot 10-1-22 Chal'!$B$11:$B$28,$C37,'Great Scot 10-1-22 Chal'!$AV$11:$AV$28)</f>
        <v>0</v>
      </c>
      <c r="JR37" s="174">
        <f>SUMIF('Great Scot 10-1-22 Chal'!$B$11:$B$28,$C37,'Great Scot 10-1-22 Chal'!$AW$11:$AW$28)</f>
        <v>0</v>
      </c>
      <c r="JS37" s="174">
        <f>SUMIF('Great Scot 10-1-22 Chal'!$B$11:$B$28,$C37,'Great Scot 10-1-22 Chal'!$AX$11:$AX$28)</f>
        <v>0</v>
      </c>
      <c r="JT37" s="174">
        <f>SUMIF('Great Scot 10-1-22 Chal'!$B$11:$B$28,$C37,'Great Scot 10-1-22 Chal'!$AY$11:$AY$28)</f>
        <v>0</v>
      </c>
      <c r="JU37" s="174">
        <f>SUMIF('Great Pumpkin Regatta 10-15-22'!$B$11:$B$54,$C37,'Great Pumpkin Regatta 10-15-22'!$AU$11:$AU$54)</f>
        <v>0</v>
      </c>
      <c r="JV37" s="174">
        <f>SUMIF('Great Pumpkin Regatta 10-15-22'!$B$11:$B$54,$C37,'Great Pumpkin Regatta 10-15-22'!$AV$11:$AV$54)</f>
        <v>0</v>
      </c>
      <c r="JW37" s="174">
        <f>SUMIF('Great Pumpkin Regatta 10-15-22'!$B$11:$B$54,$C37,'Great Pumpkin Regatta 10-15-22'!$AW$11:$AW$54)</f>
        <v>0</v>
      </c>
      <c r="JX37" s="174">
        <f>SUMIF('Great Pumpkin Regatta 10-15-22'!$B$11:$B$54,$C37,'Great Pumpkin Regatta 10-15-22'!$AX$11:$AX$54)</f>
        <v>0</v>
      </c>
      <c r="JY37" s="174">
        <f>SUMIF('Great Pumpkin Regatta 10-15-22'!$B$11:$B$54,$C37,'Great Pumpkin Regatta 10-15-22'!$AY$11:$AY$54)</f>
        <v>0</v>
      </c>
      <c r="JZ37" s="174">
        <f>SUMIF('One Day Regatta 10-29-22 FS'!$B$11:$B$19,$C37,'One Day Regatta 10-29-22 FS'!$AU$11:$AU$19)</f>
        <v>4</v>
      </c>
      <c r="KA37" s="174">
        <f>SUMIF('One Day Regatta 10-29-22 FS'!$B$11:$B$19,$C37,'One Day Regatta 10-29-22 FS'!$AV$11:$AV$19)</f>
        <v>5</v>
      </c>
      <c r="KB37" s="174">
        <f>SUMIF('One Day Regatta 10-29-22 FS'!$B$11:$B$19,$C37,'One Day Regatta 10-29-22 FS'!$AW$11:$AW$19)</f>
        <v>4</v>
      </c>
      <c r="KC37" s="174">
        <f>SUMIF('One Day Regatta 10-29-22 FS'!$B$11:$B$19,$C37,'One Day Regatta 10-29-22 FS'!$AX$11:$AX$19)</f>
        <v>7</v>
      </c>
      <c r="KD37" s="174">
        <f>SUMIF('One Day Regatta 10-29-22 FS'!$B$11:$B$19,$C37,'One Day Regatta 10-29-22 FS'!$AY$11:$AY$19)</f>
        <v>0</v>
      </c>
    </row>
    <row r="38" spans="1:290" ht="15" customHeight="1" x14ac:dyDescent="0.2">
      <c r="A38" s="400" t="s">
        <v>1369</v>
      </c>
      <c r="B38" s="134">
        <f t="shared" si="8"/>
        <v>34</v>
      </c>
      <c r="C38" s="170" t="s">
        <v>786</v>
      </c>
      <c r="D38" s="171">
        <f t="shared" si="40"/>
        <v>2</v>
      </c>
      <c r="E38" s="172">
        <f t="shared" si="41"/>
        <v>2</v>
      </c>
      <c r="F38" s="171">
        <f t="shared" si="11"/>
        <v>2</v>
      </c>
      <c r="G38" s="171">
        <v>0</v>
      </c>
      <c r="H38" s="171">
        <f t="shared" si="42"/>
        <v>2</v>
      </c>
      <c r="I38" s="173">
        <f t="shared" si="43"/>
        <v>0.01</v>
      </c>
      <c r="J38" s="173"/>
      <c r="K38" s="174">
        <f>SUMIF('Saturday Race 11-06-21'!$B$11:$B$21,$C38,'Saturday Race 11-06-21'!$AU$11:$AU$21)</f>
        <v>0</v>
      </c>
      <c r="L38" s="174">
        <f>SUMIF('Saturday Race 11-06-21'!$B$11:$B$21,$C38,'Saturday Race 11-06-21'!$AV$11:$AV$21)</f>
        <v>0</v>
      </c>
      <c r="M38" s="174">
        <f>SUMIF('Saturday Race 11-06-21'!$B$11:$B$21,$C38,'Saturday Race 11-06-21'!$AW$11:$AW$21)</f>
        <v>0</v>
      </c>
      <c r="N38" s="174">
        <f>SUMIF('Saturday Race 11-06-21'!$B$11:$B$21,$C38,'Saturday Race 11-06-21'!$AX$11:$AX$21)</f>
        <v>0</v>
      </c>
      <c r="O38" s="174">
        <f>SUMIF('Saturday Race 11-06-21'!$B$11:$B$21,$C38,'Saturday Race 11-06-21'!$AY$11:$AY$21)</f>
        <v>0</v>
      </c>
      <c r="P38" s="174">
        <f>SUMIF('Saturday Race 11-20-21'!$B$11:$B$20,$C38,'Saturday Race 11-20-21'!$AU$11:$AU$20)</f>
        <v>0</v>
      </c>
      <c r="Q38" s="174">
        <f>SUMIF('Saturday Race 11-20-21'!$B$11:$B$20,$C38,'Saturday Race 11-20-21'!$AV$11:$AV$20)</f>
        <v>0</v>
      </c>
      <c r="R38" s="174">
        <f>SUMIF('Saturday Race 11-20-21'!$B$11:$B$20,$C38,'Saturday Race 11-20-21'!$AW$11:$AW$20)</f>
        <v>0</v>
      </c>
      <c r="S38" s="174">
        <f>SUMIF('Saturday Race 11-20-21'!$B$11:$B$20,$C38,'Saturday Race 11-20-21'!$AX$11:$AX$20)</f>
        <v>0</v>
      </c>
      <c r="T38" s="174">
        <f>SUMIF('Saturday Race 11-20-21'!$B$11:$B$20,$C38,'Saturday Race 11-20-21'!$AY$11:$AY$20)</f>
        <v>0</v>
      </c>
      <c r="U38" s="174">
        <f>SUMIF('Saturday Race 1-08-22'!$B$11:$B$20,$C38,'Saturday Race 1-08-22'!$AU$11:$AU$20)</f>
        <v>0</v>
      </c>
      <c r="V38" s="174">
        <f>SUMIF('Saturday Race 1-08-22'!$B$11:$B$20,$C38,'Saturday Race 1-08-22'!$AV$11:$AV$20)</f>
        <v>0</v>
      </c>
      <c r="W38" s="174">
        <f>SUMIF('Saturday Race 1-08-22'!$B$11:$B$20,$C38,'Saturday Race 1-08-22'!$AW$11:$AW$20)</f>
        <v>0</v>
      </c>
      <c r="X38" s="174">
        <f>SUMIF('Saturday Race 1-08-22'!$B$11:$B$20,$C38,'Saturday Race 1-08-22'!$AX$11:$AX$20)</f>
        <v>0</v>
      </c>
      <c r="Y38" s="174">
        <f>SUMIF('Saturday Race 1-08-22'!$B$11:$B$20,$C38,'Saturday Race 1-08-22'!$AY$11:$AY$20)</f>
        <v>0</v>
      </c>
      <c r="Z38" s="174">
        <f>SUMIF('Saturday Race 1-22-22'!$B$11:$B$20,$C38,'Saturday Race 1-22-22'!$AU$11:$AU$20)</f>
        <v>0</v>
      </c>
      <c r="AA38" s="174">
        <f>SUMIF('Saturday Race 1-22-22'!$B$11:$B$20,$C38,'Saturday Race 1-22-22'!$AV$11:$AV$20)</f>
        <v>0</v>
      </c>
      <c r="AB38" s="174">
        <f>SUMIF('Saturday Race 1-22-22'!$B$11:$B$20,$C38,'Saturday Race 1-22-22'!$AW$11:$AW$20)</f>
        <v>0</v>
      </c>
      <c r="AC38" s="174">
        <f>SUMIF('Saturday Race 1-22-22'!$B$11:$B$20,$C38,'Saturday Race 1-22-22'!$AX$11:$AX$20)</f>
        <v>0</v>
      </c>
      <c r="AD38" s="174">
        <f>SUMIF('Saturday Race 1-22-22'!$B$11:$B$20,$C38,'Saturday Race 1-22-22'!$AY$11:$AY$20)</f>
        <v>0</v>
      </c>
      <c r="AE38" s="174">
        <f>SUMIF('Sunday Race 2-6-22'!$B$11:$B$20,$C38,'Sunday Race 2-6-22'!$AU$11:$AU$20)</f>
        <v>0</v>
      </c>
      <c r="AF38" s="174">
        <f>SUMIF('Sunday Race 2-6-22'!$B$11:$B$20,$C38,'Sunday Race 2-6-22'!$AV$11:$AV$20)</f>
        <v>0</v>
      </c>
      <c r="AG38" s="174">
        <f>SUMIF('Sunday Race 2-6-22'!$B$11:$B$20,$C38,'Sunday Race 2-6-22'!$AW$11:$AW$20)</f>
        <v>0</v>
      </c>
      <c r="AH38" s="174">
        <f>SUMIF('Sunday Race 2-6-22'!$B$11:$B$20,$C38,'Sunday Race 2-6-22'!$AX$11:$AX$20)</f>
        <v>0</v>
      </c>
      <c r="AI38" s="174">
        <f>SUMIF('Sunday Race 2-6-22'!$B$11:$B$20,$C38,'Sunday Race 2-6-22'!$AY$11:$AY$20)</f>
        <v>0</v>
      </c>
      <c r="AJ38" s="174">
        <f>SUMIF('Sunday Race 2-20-22'!$B$11:$B$26,$C38,'Sunday Race 2-20-22'!$AU$11:$AU$26)</f>
        <v>0</v>
      </c>
      <c r="AK38" s="174">
        <f>SUMIF('Sunday Race 2-20-22'!$B$11:$B$26,$C38,'Sunday Race 2-20-22'!$AV$11:$AV$26)</f>
        <v>0</v>
      </c>
      <c r="AL38" s="174">
        <f>SUMIF('Sunday Race 2-20-22'!$B$11:$B$26,$C38,'Sunday Race 2-20-22'!$AW$11:$AW$26)</f>
        <v>0</v>
      </c>
      <c r="AM38" s="174">
        <f>SUMIF('Sunday Race 2-20-22'!$B$11:$B$26,$C38,'Sunday Race 2-20-22'!$AX$11:$AX$26)</f>
        <v>0</v>
      </c>
      <c r="AN38" s="174">
        <f>SUMIF('Sunday Race 2-20-22'!$B$11:$B$26,$C38,'Sunday Race 2-20-22'!$AY$11:$AY$26)</f>
        <v>0</v>
      </c>
      <c r="AO38" s="174">
        <f>SUMIF('Sunday Race 2-27-22'!$B$11:$B$20,$C38,'Sunday Race 2-27-22'!$AU$11:$AU$20)</f>
        <v>0</v>
      </c>
      <c r="AP38" s="174">
        <f>SUMIF('Sunday Race 2-27-22'!$B$11:$B$20,$C38,'Sunday Race 2-27-22'!$AV$11:$AV$20)</f>
        <v>0</v>
      </c>
      <c r="AQ38" s="174">
        <f>SUMIF('Sunday Race 2-27-22'!$B$11:$B$20,$C38,'Sunday Race 2-27-22'!$AW$11:$AW$20)</f>
        <v>0</v>
      </c>
      <c r="AR38" s="174">
        <f>SUMIF('Sunday Race 2-27-22'!$B$11:$B$20,$C38,'Sunday Race 2-27-22'!$AX$11:$AX$20)</f>
        <v>0</v>
      </c>
      <c r="AS38" s="174">
        <f>SUMIF('Sunday Race 2-27-22'!$B$11:$B$20,$C38,'Sunday Race 2-27-22'!$AY$11:$AY$20)</f>
        <v>0</v>
      </c>
      <c r="AT38" s="174">
        <f>SUMIF('Sunday Race 3-13-22'!$B$11:$B$25,$C38,'Sunday Race 3-13-22'!$AU$11:$AU$25)</f>
        <v>0</v>
      </c>
      <c r="AU38" s="174">
        <f>SUMIF('Sunday Race 3-13-22'!$B$11:$B$25,$C38,'Sunday Race 3-13-22'!$AV$11:$AV$25)</f>
        <v>0</v>
      </c>
      <c r="AV38" s="174">
        <f>SUMIF('Sunday Race 3-13-22'!$B$11:$B$25,$C38,'Sunday Race 3-13-22'!$AW$11:$AW$25)</f>
        <v>0</v>
      </c>
      <c r="AW38" s="174">
        <f>SUMIF('Sunday Race 3-13-22'!$B$11:$B$25,$C38,'Sunday Race 3-13-22'!$AX$11:$AX$25)</f>
        <v>0</v>
      </c>
      <c r="AX38" s="174">
        <f>SUMIF('Sunday Race 3-13-22'!$B$11:$B$25,$C38,'Sunday Race 3-13-22'!$AY$11:$AY$25)</f>
        <v>0</v>
      </c>
      <c r="AY38" s="174">
        <f>SUMIF('Saturday Race 3-19-22'!$B$11:$B$15,$C38,'Saturday Race 3-19-22'!$AU$11:$AU$15)</f>
        <v>0</v>
      </c>
      <c r="AZ38" s="174">
        <f>SUMIF('Saturday Race 3-19-22'!$B$11:$B$15,$C38,'Saturday Race 3-19-22'!$AV$11:$AV$15)</f>
        <v>0</v>
      </c>
      <c r="BA38" s="174">
        <f>SUMIF('Saturday Race 3-19-22'!$B$11:$B$15,$C38,'Saturday Race 3-19-22'!$AW$11:$AW$15)</f>
        <v>0</v>
      </c>
      <c r="BB38" s="174">
        <f>SUMIF('Saturday Race 3-19-22'!$B$11:$B$15,$C38,'Saturday Race 3-19-22'!$AX$11:$AX$15)</f>
        <v>0</v>
      </c>
      <c r="BC38" s="174">
        <f>SUMIF('Saturday Race 3-19-22'!$B$11:$B$15,$C38,'Saturday Race 3-19-22'!$AY$11:$AY$15)</f>
        <v>0</v>
      </c>
      <c r="BD38" s="174">
        <f>SUMIF('Sunday Races 4-10-22'!$B$11:$B$26,$C38,'Sunday Races 4-10-22'!$AU$11:$AU$26)</f>
        <v>0</v>
      </c>
      <c r="BE38" s="174">
        <f>SUMIF('Sunday Races 4-10-22'!$B$11:$B$26,$C38,'Sunday Races 4-10-22'!$AV$11:$AV$26)</f>
        <v>0</v>
      </c>
      <c r="BF38" s="174">
        <f>SUMIF('Sunday Races 4-10-22'!$B$11:$B$26,$C38,'Sunday Races 4-10-22'!$AW$11:$AW$26)</f>
        <v>0</v>
      </c>
      <c r="BG38" s="174">
        <f>SUMIF('Sunday Races 4-10-22'!$B$11:$B$26,$C38,'Sunday Races 4-10-22'!$AX$11:$AX$26)</f>
        <v>0</v>
      </c>
      <c r="BH38" s="174">
        <f>SUMIF('Sunday Races 4-10-22'!$B$11:$B$26,$C38,'Sunday Races 4-10-22'!$AY$11:$AY$26)</f>
        <v>0</v>
      </c>
      <c r="BI38" s="174">
        <f>SUMIF('Sunday Races 5-1-22'!$B$11:$B$28,$C38,'Sunday Races 5-1-22'!$AU$11:$AU$28)</f>
        <v>0</v>
      </c>
      <c r="BJ38" s="174">
        <f>SUMIF('Sunday Races 5-1-22'!$B$11:$B$28,$C38,'Sunday Races 5-1-22'!$AV$11:$AV$28)</f>
        <v>0</v>
      </c>
      <c r="BK38" s="174">
        <f>SUMIF('Sunday Races 5-1-22'!$B$11:$B$28,$C38,'Sunday Races 5-1-22'!$AW$11:$AW$28)</f>
        <v>0</v>
      </c>
      <c r="BL38" s="174">
        <f>SUMIF('Sunday Races 5-1-22'!$B$11:$B$28,$C38,'Sunday Races 5-1-22'!$AX$11:$AX$28)</f>
        <v>0</v>
      </c>
      <c r="BM38" s="174">
        <f>SUMIF('Sunday Races 5-1-22'!$B$11:$B$28,$C38,'Sunday Races 5-1-22'!$AY$11:$AY$28)</f>
        <v>0</v>
      </c>
      <c r="BN38" s="174">
        <f>SUMIF('Sunday Races 6-5-22'!$B$11:$B$28,$C38,'Sunday Races 6-5-22'!$AU$11:$AU$28)</f>
        <v>0</v>
      </c>
      <c r="BO38" s="174">
        <f>SUMIF('Sunday Races 6-5-22'!$B$11:$B$28,$C38,'Sunday Races 6-5-22'!$AV$11:$AV$28)</f>
        <v>0</v>
      </c>
      <c r="BP38" s="174">
        <f>SUMIF('Sunday Races 6-5-22'!$B$11:$B$28,$C38,'Sunday Races 6-5-22'!$AW$11:$AW$28)</f>
        <v>0</v>
      </c>
      <c r="BQ38" s="174">
        <f>SUMIF('Sunday Races 6-5-22'!$B$11:$B$28,$C38,'Sunday Races 6-5-22'!$AX$11:$AX$28)</f>
        <v>0</v>
      </c>
      <c r="BR38" s="174">
        <f>SUMIF('Sunday Races 6-5-22'!$B$11:$B$28,$C38,'Sunday Races 6-5-22'!$AY$11:$AY$28)</f>
        <v>0</v>
      </c>
      <c r="BS38" s="174">
        <f>SUMIF('Sunday Races 6-12-22'!$B$11:$B$24,$C38,'Sunday Races 6-12-22'!$AU$11:$AU$24)</f>
        <v>0</v>
      </c>
      <c r="BT38" s="174">
        <f>SUMIF('Sunday Races 6-12-22'!$B$11:$B$24,$C38,'Sunday Races 6-12-22'!$AV$11:$AV$24)</f>
        <v>0</v>
      </c>
      <c r="BU38" s="174">
        <f>SUMIF('Sunday Races 6-12-22'!$B$11:$B$24,$C38,'Sunday Races 6-12-22'!$AW$11:$AW$24)</f>
        <v>0</v>
      </c>
      <c r="BV38" s="174">
        <f>SUMIF('Sunday Races 6-12-22'!$B$11:$B$24,$C38,'Sunday Races 6-12-22'!$AX$11:$AX$24)</f>
        <v>0</v>
      </c>
      <c r="BW38" s="174">
        <f>SUMIF('Sunday Races 6-12-22'!$B$11:$B$24,$C38,'Sunday Races 6-12-22'!$AY$11:$AY$24)</f>
        <v>0</v>
      </c>
      <c r="BX38" s="174">
        <f>SUMIF('Saturday Races 6-18-22'!$B$11:$B$24,$C38,'Saturday Races 6-18-22'!$AU$11:$AU$24)</f>
        <v>0</v>
      </c>
      <c r="BY38" s="174">
        <f>SUMIF('Saturday Races 6-18-22'!$B$11:$B$24,$C38,'Saturday Races 6-18-22'!$AV$11:$AV$24)</f>
        <v>0</v>
      </c>
      <c r="BZ38" s="174">
        <f>SUMIF('Saturday Races 6-18-22'!$B$11:$B$24,$C38,'Saturday Races 6-18-22'!$AW$11:$AW$24)</f>
        <v>0</v>
      </c>
      <c r="CA38" s="174">
        <f>SUMIF('Saturday Races 6-18-22'!$B$11:$B$24,$C38,'Saturday Races 6-18-22'!$AX$11:$AX$24)</f>
        <v>0</v>
      </c>
      <c r="CB38" s="174">
        <f>SUMIF('Saturday Races 6-18-22'!$B$11:$B$24,$C38,'Saturday Races 6-18-22'!$AY$11:$AY$24)</f>
        <v>0</v>
      </c>
      <c r="CC38" s="174">
        <f>SUMIF('Sunday Races 7-3-22'!$B$11:$B$26,$C38,'Sunday Races 7-3-22'!$AU$11:$AU$26)</f>
        <v>0</v>
      </c>
      <c r="CD38" s="174">
        <f>SUMIF('Sunday Races 7-3-22'!$B$11:$B$26,$C38,'Sunday Races 7-3-22'!$AV$11:$AV$26)</f>
        <v>0</v>
      </c>
      <c r="CE38" s="174">
        <f>SUMIF('Sunday Races 7-3-22'!$B$11:$B$26,$C38,'Sunday Races 7-3-22'!$AW$11:$AW$26)</f>
        <v>0</v>
      </c>
      <c r="CF38" s="174">
        <f>SUMIF('Sunday Races 7-3-22'!$B$11:$B$26,$C38,'Sunday Races 7-3-22'!$AX$11:$AX$26)</f>
        <v>0</v>
      </c>
      <c r="CG38" s="174">
        <f>SUMIF('Sunday Races 7-3-22'!$B$11:$B$26,$C38,'Sunday Races 7-3-22'!$AY$11:$AY$26)</f>
        <v>0</v>
      </c>
      <c r="CH38" s="174">
        <f>SUMIF('Sunday Races 7-31-22'!$B$11:$B$26,$C38,'Sunday Races 7-31-22'!$AU$11:$AU$26)</f>
        <v>0</v>
      </c>
      <c r="CI38" s="174">
        <f>SUMIF('Sunday Races 7-31-22'!$B$11:$B$26,$C38,'Sunday Races 7-31-22'!$AV$11:$AV$26)</f>
        <v>0</v>
      </c>
      <c r="CJ38" s="174">
        <f>SUMIF('Sunday Races 7-31-22'!$B$11:$B$26,$C38,'Sunday Races 7-31-22'!$AW$11:$AW$26)</f>
        <v>0</v>
      </c>
      <c r="CK38" s="174">
        <f>SUMIF('Sunday Races 7-31-22'!$B$11:$B$26,$C38,'Sunday Races 7-31-22'!$AX$11:$AX$26)</f>
        <v>0</v>
      </c>
      <c r="CL38" s="174">
        <f>SUMIF('Sunday Races 7-31-22'!$B$11:$B$26,$C38,'Sunday Races 7-31-22'!$AY$11:$AY$26)</f>
        <v>0</v>
      </c>
      <c r="CM38" s="174">
        <f>SUMIF('Sunday Races 8-14-22'!$B$11:$B$26,$C38,'Sunday Races 8-14-22'!$AU$11:$AU$26)</f>
        <v>0</v>
      </c>
      <c r="CN38" s="174">
        <f>SUMIF('Sunday Races 8-14-22'!$B$11:$B$26,$C38,'Sunday Races 8-14-22'!$AV$11:$AV$26)</f>
        <v>0</v>
      </c>
      <c r="CO38" s="174">
        <f>SUMIF('Sunday Races 8-14-22'!$B$11:$B$26,$C38,'Sunday Races 8-14-22'!$AW$11:$AW$26)</f>
        <v>0</v>
      </c>
      <c r="CP38" s="174">
        <f>SUMIF('Sunday Races 8-14-22'!$B$11:$B$26,$C38,'Sunday Races 8-14-22'!$AX$11:$AX$26)</f>
        <v>0</v>
      </c>
      <c r="CQ38" s="174">
        <f>SUMIF('Sunday Races 8-14-22'!$B$11:$B$26,$C38,'Sunday Races 8-14-22'!$AY$11:$AY$26)</f>
        <v>0</v>
      </c>
      <c r="CR38" s="174">
        <f>SUMIF('Saturday Races 8-20-22'!$B$11:$B$26,$C38,'Saturday Races 8-20-22'!$AU$11:$AU$26)</f>
        <v>1</v>
      </c>
      <c r="CS38" s="174">
        <f>SUMIF('Saturday Races 8-20-22'!$B$11:$B$26,$C38,'Saturday Races 8-20-22'!$AV$11:$AV$26)</f>
        <v>1</v>
      </c>
      <c r="CT38" s="174">
        <f>SUMIF('Saturday Races 8-20-22'!$B$11:$B$26,$C38,'Saturday Races 8-20-22'!$AW$11:$AW$26)</f>
        <v>0</v>
      </c>
      <c r="CU38" s="174">
        <f>SUMIF('Saturday Races 8-20-22'!$B$11:$B$26,$C38,'Saturday Races 8-20-22'!$AX$11:$AX$26)</f>
        <v>0</v>
      </c>
      <c r="CV38" s="174">
        <f>SUMIF('Saturday Races 8-20-22'!$B$11:$B$26,$C38,'Saturday Races 8-20-22'!$AY$11:$AY$26)</f>
        <v>0</v>
      </c>
      <c r="CW38" s="174">
        <f>SUMIF('Sunday Races 9-11-22'!$B$11:$B$20,$C38,'Sunday Races 9-11-22'!$AU$11:$AU$20)</f>
        <v>0</v>
      </c>
      <c r="CX38" s="174">
        <f>SUMIF('Sunday Races 9-11-22'!$B$11:$B$20,$C38,'Sunday Races 9-11-22'!$AV$11:$AV$20)</f>
        <v>0</v>
      </c>
      <c r="CY38" s="174">
        <f>SUMIF('Sunday Races 9-11-22'!$B$11:$B$20,$C38,'Sunday Races 9-11-22'!$AW$11:$AW$20)</f>
        <v>0</v>
      </c>
      <c r="CZ38" s="174">
        <f>SUMIF('Sunday Races 9-11-22'!$B$11:$B$20,$C38,'Sunday Races 9-11-22'!$AX$11:$AX$20)</f>
        <v>0</v>
      </c>
      <c r="DA38" s="174">
        <f>SUMIF('Sunday Races 9-11-22'!$B$11:$B$20,$C38,'Sunday Races 9-11-22'!$AY$11:$AY$20)</f>
        <v>0</v>
      </c>
      <c r="DB38" s="174">
        <f>SUMIF('Sunday Races 10-9-22'!$B$11:$B$21,$C38,'Sunday Races 10-9-22'!$AU$11:$AU$21)</f>
        <v>0</v>
      </c>
      <c r="DC38" s="174">
        <f>SUMIF('Sunday Races 10-9-22'!$B$11:$B$21,$C38,'Sunday Races 10-9-22'!$AV$11:$AV$21)</f>
        <v>0</v>
      </c>
      <c r="DD38" s="174">
        <f>SUMIF('Sunday Races 10-9-22'!$B$11:$B$21,$C38,'Sunday Races 10-9-22'!$AW$11:$AW$21)</f>
        <v>0</v>
      </c>
      <c r="DE38" s="174">
        <f>SUMIF('Sunday Races 10-9-22'!$B$11:$B$21,$C38,'Sunday Races 10-9-22'!$AX$11:$AX$21)</f>
        <v>0</v>
      </c>
      <c r="DF38" s="174">
        <f>SUMIF('Sunday Races 10-9-22'!$B$11:$B$21,$C38,'Sunday Races 10-9-22'!$AY$11:$AY$21)</f>
        <v>0</v>
      </c>
      <c r="DG38" s="174">
        <f>SUMIF('Sunday Races 10-23-22'!$B$11:$B$22,$C38,'Sunday Races 10-23-22'!$AU$11:$AU$22)</f>
        <v>0</v>
      </c>
      <c r="DH38" s="174">
        <f>SUMIF('Sunday Races 10-23-22'!$B$11:$B$22,$C38,'Sunday Races 10-23-22'!$AV$11:$AV$22)</f>
        <v>0</v>
      </c>
      <c r="DI38" s="174">
        <f>SUMIF('Sunday Races 10-23-22'!$B$11:$B$22,$C38,'Sunday Races 10-23-22'!$AW$11:$AW$22)</f>
        <v>0</v>
      </c>
      <c r="DJ38" s="174">
        <f>SUMIF('Sunday Races 10-23-22'!$B$11:$B$22,$C38,'Sunday Races 10-23-22'!$AX$11:$AX$22)</f>
        <v>0</v>
      </c>
      <c r="DK38" s="174">
        <f>SUMIF('Sunday Races 10-23-22'!$B$11:$B$22,$C38,'Sunday Races 10-23-22'!$AY$11:$AY$22)</f>
        <v>0</v>
      </c>
      <c r="DL38" s="175"/>
      <c r="DM38" s="176"/>
      <c r="DN38" s="177">
        <f t="shared" si="34"/>
        <v>1</v>
      </c>
      <c r="DO38" s="177">
        <f t="shared" si="34"/>
        <v>1</v>
      </c>
      <c r="DP38" s="177">
        <f t="shared" si="34"/>
        <v>0</v>
      </c>
      <c r="DQ38" s="177">
        <f t="shared" si="34"/>
        <v>0</v>
      </c>
      <c r="DR38" s="177">
        <f t="shared" si="34"/>
        <v>0</v>
      </c>
      <c r="DS38" s="177">
        <f t="shared" si="34"/>
        <v>0</v>
      </c>
      <c r="DT38" s="177">
        <f t="shared" si="34"/>
        <v>0</v>
      </c>
      <c r="DU38" s="177">
        <f t="shared" si="34"/>
        <v>0</v>
      </c>
      <c r="DV38" s="177">
        <f t="shared" si="34"/>
        <v>0</v>
      </c>
      <c r="DW38" s="177">
        <f t="shared" si="34"/>
        <v>0</v>
      </c>
      <c r="DX38" s="177">
        <f t="shared" si="35"/>
        <v>0</v>
      </c>
      <c r="DY38" s="177">
        <f t="shared" si="35"/>
        <v>0</v>
      </c>
      <c r="DZ38" s="177">
        <f t="shared" si="35"/>
        <v>0</v>
      </c>
      <c r="EA38" s="177">
        <f t="shared" si="35"/>
        <v>0</v>
      </c>
      <c r="EB38" s="177">
        <f t="shared" si="35"/>
        <v>0</v>
      </c>
      <c r="EC38" s="177">
        <f t="shared" si="35"/>
        <v>0</v>
      </c>
      <c r="ED38" s="177">
        <f t="shared" si="35"/>
        <v>0</v>
      </c>
      <c r="EE38" s="177">
        <f t="shared" si="35"/>
        <v>0</v>
      </c>
      <c r="EF38" s="177">
        <f t="shared" si="35"/>
        <v>0</v>
      </c>
      <c r="EG38" s="177">
        <f t="shared" si="35"/>
        <v>0</v>
      </c>
      <c r="EH38" s="177">
        <f t="shared" si="36"/>
        <v>0</v>
      </c>
      <c r="EI38" s="177">
        <f t="shared" si="36"/>
        <v>0</v>
      </c>
      <c r="EJ38" s="177">
        <f t="shared" si="36"/>
        <v>0</v>
      </c>
      <c r="EK38" s="177">
        <f t="shared" si="36"/>
        <v>0</v>
      </c>
      <c r="EL38" s="177">
        <f t="shared" si="36"/>
        <v>0</v>
      </c>
      <c r="EM38" s="177">
        <f t="shared" si="36"/>
        <v>0</v>
      </c>
      <c r="EN38" s="177">
        <f t="shared" si="36"/>
        <v>0</v>
      </c>
      <c r="EO38" s="177">
        <f t="shared" si="36"/>
        <v>0</v>
      </c>
      <c r="EP38" s="177">
        <f t="shared" si="36"/>
        <v>0</v>
      </c>
      <c r="EQ38" s="177">
        <f t="shared" si="36"/>
        <v>0</v>
      </c>
      <c r="ER38" s="177">
        <f t="shared" si="37"/>
        <v>0</v>
      </c>
      <c r="ES38" s="177">
        <f t="shared" si="37"/>
        <v>0</v>
      </c>
      <c r="ET38" s="177">
        <f t="shared" si="37"/>
        <v>0</v>
      </c>
      <c r="EU38" s="177">
        <f t="shared" si="37"/>
        <v>0</v>
      </c>
      <c r="EV38" s="177">
        <f t="shared" si="37"/>
        <v>0</v>
      </c>
      <c r="EW38" s="177">
        <f t="shared" si="37"/>
        <v>0</v>
      </c>
      <c r="EX38" s="177">
        <f t="shared" si="37"/>
        <v>0</v>
      </c>
      <c r="EY38" s="177">
        <f t="shared" si="37"/>
        <v>0</v>
      </c>
      <c r="EZ38" s="177">
        <f t="shared" si="37"/>
        <v>0</v>
      </c>
      <c r="FA38" s="177">
        <f t="shared" si="37"/>
        <v>0</v>
      </c>
      <c r="FB38" s="177">
        <f t="shared" si="38"/>
        <v>0</v>
      </c>
      <c r="FC38" s="177">
        <f t="shared" si="38"/>
        <v>0</v>
      </c>
      <c r="FD38" s="177">
        <f t="shared" si="38"/>
        <v>0</v>
      </c>
      <c r="FE38" s="177">
        <f t="shared" si="38"/>
        <v>0</v>
      </c>
      <c r="FF38" s="177">
        <f t="shared" si="38"/>
        <v>0</v>
      </c>
      <c r="FG38" s="177">
        <f t="shared" si="38"/>
        <v>0</v>
      </c>
      <c r="FH38" s="177">
        <f t="shared" si="38"/>
        <v>0</v>
      </c>
      <c r="FI38" s="177">
        <f t="shared" si="38"/>
        <v>0</v>
      </c>
      <c r="FJ38" s="177">
        <f t="shared" si="38"/>
        <v>0</v>
      </c>
      <c r="FK38" s="177">
        <f t="shared" si="38"/>
        <v>0</v>
      </c>
      <c r="FL38" s="177">
        <f t="shared" si="39"/>
        <v>0</v>
      </c>
      <c r="FM38" s="177">
        <f t="shared" si="39"/>
        <v>0</v>
      </c>
      <c r="FN38" s="177">
        <f t="shared" si="39"/>
        <v>0</v>
      </c>
      <c r="FO38" s="177">
        <f t="shared" si="39"/>
        <v>0</v>
      </c>
      <c r="FP38" s="177">
        <f t="shared" si="39"/>
        <v>0</v>
      </c>
      <c r="FQ38" s="177">
        <f t="shared" si="39"/>
        <v>0</v>
      </c>
      <c r="FR38" s="177">
        <f t="shared" si="39"/>
        <v>0</v>
      </c>
      <c r="FS38" s="177">
        <f t="shared" si="39"/>
        <v>0</v>
      </c>
      <c r="FT38" s="177">
        <f t="shared" si="39"/>
        <v>0</v>
      </c>
      <c r="FU38" s="177">
        <f t="shared" si="39"/>
        <v>0</v>
      </c>
      <c r="FV38" s="177">
        <f t="shared" si="39"/>
        <v>0</v>
      </c>
      <c r="FW38" s="177">
        <f t="shared" si="39"/>
        <v>0</v>
      </c>
      <c r="FX38" s="177">
        <f t="shared" si="39"/>
        <v>0</v>
      </c>
      <c r="FY38" s="177">
        <f t="shared" si="39"/>
        <v>0</v>
      </c>
      <c r="FZ38" s="177">
        <f t="shared" si="39"/>
        <v>0</v>
      </c>
      <c r="GA38" s="177"/>
      <c r="GB38" s="229">
        <f t="shared" si="20"/>
        <v>0</v>
      </c>
      <c r="GC38" s="229">
        <f t="shared" si="21"/>
        <v>0</v>
      </c>
      <c r="GD38" s="174">
        <f>SUMIF('One Day 12-04-21 Scots'!$B$11:$B$24,$C38,'One Day 12-04-21 Scots'!$AU$11:$AU$24)</f>
        <v>0</v>
      </c>
      <c r="GE38" s="174">
        <f>SUMIF('One Day 12-04-21 Scots'!$B$11:$B$24,$C38,'One Day 12-04-21 Scots'!$AV$11:$AV$24)</f>
        <v>0</v>
      </c>
      <c r="GF38" s="174">
        <f>SUMIF('One Day 12-04-21 Scots'!$B$11:$B$24,$C38,'One Day 12-04-21 Scots'!$AW$11:$AW$24)</f>
        <v>0</v>
      </c>
      <c r="GG38" s="174">
        <f>SUMIF('One Day 12-04-21 Scots'!$B$11:$B$24,$C38,'One Day 12-04-21 Scots'!$AX$11:$AX$24)</f>
        <v>0</v>
      </c>
      <c r="GH38" s="174">
        <f>SUMIF('One Day 12-04-21 Scots'!$B$11:$B$24,$C38,'One Day 12-04-21 Scots'!$AY$11:$AY$24)</f>
        <v>0</v>
      </c>
      <c r="GI38" s="174">
        <f>SUMIF('One Day 12-04-21 Thistles'!$B$11:$B$25,$C38,'One Day 12-04-21 Thistles'!$AU$11:$AU$25)</f>
        <v>0</v>
      </c>
      <c r="GJ38" s="174">
        <f>SUMIF('One Day 12-04-21 Thistles'!$B$11:$B$25,$C38,'One Day 12-04-21 Thistles'!$AV$11:$AV$25)</f>
        <v>0</v>
      </c>
      <c r="GK38" s="174">
        <f>SUMIF('One Day 12-04-21 Thistles'!$B$11:$B$25,$C38,'One Day 12-04-21 Thistles'!$AW$11:$AW$25)</f>
        <v>0</v>
      </c>
      <c r="GL38" s="174">
        <f>SUMIF('One Day 12-04-21 Thistles'!$B$11:$B$25,$C38,'One Day 12-04-21 Thistles'!$AX$11:$AX$25)</f>
        <v>0</v>
      </c>
      <c r="GM38" s="174">
        <f>SUMIF('One Day 12-04-21 Thistles'!$B$11:$B$25,$C38,'One Day 12-04-21 Thistles'!$AY$11:$AY$25)</f>
        <v>0</v>
      </c>
      <c r="GN38" s="174">
        <f>SUMIF('Chili One Day 2-12-22 Scots'!$B$11:$B$27,$C38,'Chili One Day 2-12-22 Scots'!$AU$11:$AU$27)</f>
        <v>0</v>
      </c>
      <c r="GO38" s="174">
        <f>SUMIF('Chili One Day 2-12-22 Scots'!$B$11:$B$27,$C38,'Chili One Day 2-12-22 Scots'!$AV$11:$AV$27)</f>
        <v>0</v>
      </c>
      <c r="GP38" s="174">
        <f>SUMIF('Chili One Day 2-12-22 Scots'!$B$11:$B$27,$C38,'Chili One Day 2-12-22 Scots'!$AW$11:$AW$27)</f>
        <v>0</v>
      </c>
      <c r="GQ38" s="174">
        <f>SUMIF('Chili One Day 2-12-22 Scots'!$B$11:$B$27,$C38,'Chili One Day 2-12-22 Scots'!$AX$11:$AX$27)</f>
        <v>0</v>
      </c>
      <c r="GR38" s="174">
        <f>SUMIF('Chili One Day 2-12-22 Scots'!$B$11:$B$27,$C38,'Chili One Day 2-12-22 Scots'!$AY$11:$AY$27)</f>
        <v>0</v>
      </c>
      <c r="GS38" s="174">
        <f>SUMIF('Chili One Day 2-12-22 Thistles'!$B$11:$B$27,$C38,'Chili One Day 2-12-22 Thistles'!$AU$11:$AU$27)</f>
        <v>0</v>
      </c>
      <c r="GT38" s="174">
        <f>SUMIF('Chili One Day 2-12-22 Thistles'!$B$11:$B$27,$C38,'Chili One Day 2-12-22 Thistles'!$AV$11:$AV$27)</f>
        <v>0</v>
      </c>
      <c r="GU38" s="174">
        <f>SUMIF('Chili One Day 2-12-22 Thistles'!$B$11:$B$27,$C38,'Chili One Day 2-12-22 Thistles'!$AW$11:$AW$27)</f>
        <v>0</v>
      </c>
      <c r="GV38" s="174">
        <f>SUMIF('Chili One Day 2-12-22 Thistles'!$B$11:$B$27,$C38,'Chili One Day 2-12-22 Thistles'!$AX$11:$AX$27)</f>
        <v>0</v>
      </c>
      <c r="GW38" s="174">
        <f>SUMIF('Chili One Day 2-12-22 Thistles'!$B$11:$B$27,$C38,'Chili One Day 2-12-22 Thistles'!$AY$11:$AY$27)</f>
        <v>0</v>
      </c>
      <c r="GX38" s="174">
        <f>SUMIF('Ironman One Day 3-5-22 FS'!$B$11:$B$26,$C38,'Ironman One Day 3-5-22 FS'!$AU$11:$AU$26)</f>
        <v>0</v>
      </c>
      <c r="GY38" s="174">
        <f>SUMIF('Ironman One Day 3-5-22 FS'!$B$11:$B$26,$C38,'Ironman One Day 3-5-22 FS'!$AV$11:$AV$26)</f>
        <v>0</v>
      </c>
      <c r="GZ38" s="174">
        <f>SUMIF('Ironman One Day 3-5-22 FS'!$B$11:$B$26,$C38,'Ironman One Day 3-5-22 FS'!$AW$11:$AW$26)</f>
        <v>0</v>
      </c>
      <c r="HA38" s="174">
        <f>SUMIF('Ironman One Day 3-5-22 FS'!$B$11:$B$26,$C38,'Ironman One Day 3-5-22 FS'!$AX$11:$AX$26)</f>
        <v>0</v>
      </c>
      <c r="HB38" s="174">
        <f>SUMIF('Ironman One Day 3-5-22 FS'!$B$11:$B$26,$C38,'Ironman One Day 3-5-22 FS'!$AY$11:$AY$26)</f>
        <v>0</v>
      </c>
      <c r="HC38" s="174">
        <f>SUMIF('Ironman One Day 3-5-22 420'!$B$11:$B$26,$C38,'Ironman One Day 3-5-22 420'!$AU$11:$AU$26)</f>
        <v>0</v>
      </c>
      <c r="HD38" s="174">
        <f>SUMIF('Ironman One Day 3-5-22 420'!$B$11:$B$26,$C38,'Ironman One Day 3-5-22 420'!$AV$11:$AV$26)</f>
        <v>0</v>
      </c>
      <c r="HE38" s="174">
        <f>SUMIF('Ironman One Day 3-5-22 420'!$B$11:$B$26,$C38,'Ironman One Day 3-5-22 420'!$AW$11:$AW$26)</f>
        <v>0</v>
      </c>
      <c r="HF38" s="174">
        <f>SUMIF('Ironman One Day 3-5-22 420'!$B$11:$B$26,$C38,'Ironman One Day 3-5-22 420'!$AX$11:$AX$26)</f>
        <v>0</v>
      </c>
      <c r="HG38" s="174">
        <f>SUMIF('Ironman One Day 3-5-22 420'!$B$11:$B$26,$C38,'Ironman One Day 3-5-22 420'!$AY$11:$AY$26)</f>
        <v>0</v>
      </c>
      <c r="HH38" s="174">
        <f>SUMIF('Easter One Day 4-16-22 FS'!$B$11:$B$25,$C38,'Easter One Day 4-16-22 FS'!$AU$11:$AU$25)</f>
        <v>0</v>
      </c>
      <c r="HI38" s="174">
        <f>SUMIF('Easter One Day 4-16-22 FS'!$B$11:$B$25,$C38,'Easter One Day 4-16-22 FS'!$AV$11:$AV$25)</f>
        <v>0</v>
      </c>
      <c r="HJ38" s="174">
        <f>SUMIF('Easter One Day 4-16-22 FS'!$B$11:$B$25,$C38,'Easter One Day 4-16-22 FS'!$AW$11:$AW$25)</f>
        <v>0</v>
      </c>
      <c r="HK38" s="174">
        <f>SUMIF('Easter One Day 4-16-22 FS'!$B$11:$B$25,$C38,'Easter One Day 4-16-22 FS'!$AX$11:$AX$25)</f>
        <v>0</v>
      </c>
      <c r="HL38" s="174">
        <f>SUMIF('Easter One Day 4-16-22 FS'!$B$11:$B$25,$C38,'Easter One Day 4-16-22 FS'!$AY$11:$AY$25)</f>
        <v>0</v>
      </c>
      <c r="HM38" s="174">
        <f>SUMIF('Easter One Day 4-16-22 TH'!$B$11:$B$25,$C38,'Easter One Day 4-16-22 TH'!$AU$11:$AU$25)</f>
        <v>0</v>
      </c>
      <c r="HN38" s="174">
        <f>SUMIF('Easter One Day 4-16-22 TH'!$B$11:$B$25,$C38,'Easter One Day 4-16-22 TH'!$AV$11:$AV$25)</f>
        <v>0</v>
      </c>
      <c r="HO38" s="174">
        <f>SUMIF('Easter One Day 4-16-22 TH'!$B$11:$B$25,$C38,'Easter One Day 4-16-22 TH'!$AW$11:$AW$25)</f>
        <v>0</v>
      </c>
      <c r="HP38" s="174">
        <f>SUMIF('Easter One Day 4-16-22 TH'!$B$11:$B$25,$C38,'Easter One Day 4-16-22 TH'!$AX$11:$AX$25)</f>
        <v>0</v>
      </c>
      <c r="HQ38" s="174">
        <f>SUMIF('Easter One Day 4-16-22 TH'!$B$11:$B$25,$C38,'Easter One Day 4-16-22 TH'!$AY$11:$AY$25)</f>
        <v>0</v>
      </c>
      <c r="HR38" s="174">
        <f>SUMIF('Long Distance Race 5-7-22'!$B$11:$B$25,$C38,'Long Distance Race 5-7-22'!$AU$11:$AU$25)</f>
        <v>0</v>
      </c>
      <c r="HS38" s="174">
        <f>SUMIF('Long Distance Race 5-7-22'!$B$11:$B$18,$C38,'Long Distance Race 5-7-22'!$AV$11:$AV$18)</f>
        <v>0</v>
      </c>
      <c r="HT38" s="174">
        <f>SUMIF('Long Distance Race 5-7-22'!$B$11:$B$18,$C38,'Long Distance Race 5-7-22'!$AW$11:$AW$18)</f>
        <v>0</v>
      </c>
      <c r="HU38" s="174">
        <f>SUMIF('Long Distance Race 5-7-22'!$B$11:$B$18,$C38,'Long Distance Race 5-7-22'!$AX$11:$AX$18)</f>
        <v>0</v>
      </c>
      <c r="HV38" s="174">
        <f>SUMIF('Long Distance Race 5-7-22'!$B$11:$B$18,$C38,'Long Distance Race 5-7-22'!$AY$11:$AY$18)</f>
        <v>0</v>
      </c>
      <c r="HW38" s="174">
        <f>SUMIF('Memorial Day Regatta 5-28-22 Op'!$B$11:$B$25,$C38,'Memorial Day Regatta 5-28-22 Op'!$AU$11:$AU$25)</f>
        <v>0</v>
      </c>
      <c r="HX38" s="174">
        <f>SUMIF('Memorial Day Regatta 5-28-22 Op'!$B$11:$B$18,$C38,'Memorial Day Regatta 5-28-22 Op'!$AV$11:$AV$18)</f>
        <v>0</v>
      </c>
      <c r="HY38" s="174">
        <f>SUMIF('Memorial Day Regatta 5-28-22 Op'!$B$11:$B$18,$C38,'Memorial Day Regatta 5-28-22 Op'!$AW$11:$AW$18)</f>
        <v>0</v>
      </c>
      <c r="HZ38" s="174">
        <f>SUMIF('Memorial Day Regatta 5-28-22 Op'!$B$11:$B$18,$C38,'Memorial Day Regatta 5-28-22 Op'!$AX$11:$AX$18)</f>
        <v>0</v>
      </c>
      <c r="IA38" s="174">
        <f>SUMIF('Memorial Day Regatta 5-28-22 Op'!$B$11:$B$18,$C38,'Memorial Day Regatta 5-28-22 Op'!$AY$11:$AY$18)</f>
        <v>0</v>
      </c>
      <c r="IB38" s="174">
        <f>SUMIF('Caldwell Cup 6-25-22 TH'!$B$11:$B$25,$C38,'Caldwell Cup 6-25-22 TH'!$AU$11:$AU$25)</f>
        <v>0</v>
      </c>
      <c r="IC38" s="174">
        <f>SUMIF('Caldwell Cup 6-25-22 TH'!$B$11:$B$25,$C38,'Caldwell Cup 6-25-22 TH'!$AV$11:$AV$25)</f>
        <v>0</v>
      </c>
      <c r="ID38" s="174">
        <f>SUMIF('Caldwell Cup 6-25-22 TH'!$B$11:$B$25,$C38,'Caldwell Cup 6-25-22 TH'!$AW$11:$AW$25)</f>
        <v>0</v>
      </c>
      <c r="IE38" s="174">
        <f>SUMIF('Caldwell Cup 6-25-22 TH'!$B$11:$B$25,$C38,'Caldwell Cup 6-25-22 TH'!$AX$11:$AX$25)</f>
        <v>0</v>
      </c>
      <c r="IF38" s="174">
        <f>SUMIF('Caldwell Cup 6-25-22 TH'!$B$11:$B$25,$C38,'Caldwell Cup 6-25-22 TH'!$AY$11:$AY$25)</f>
        <v>0</v>
      </c>
      <c r="IG38" s="174">
        <f>SUMIF('Caldwell Cup 6-25-22 FS'!$B$11:$B$21,$C38,'Caldwell Cup 6-25-22 FS'!$AU$11:$AU$21)</f>
        <v>0</v>
      </c>
      <c r="IH38" s="174">
        <f>SUMIF('Caldwell Cup 6-25-22 FS'!$B$11:$B$21,$C38,'Caldwell Cup 6-25-22 FS'!$AV$11:$AV$21)</f>
        <v>0</v>
      </c>
      <c r="II38" s="174">
        <f>SUMIF('Caldwell Cup 6-25-22 FS'!$B$11:$B$21,$C38,'Caldwell Cup 6-25-22 FS'!$AW$11:$AW$21)</f>
        <v>0</v>
      </c>
      <c r="IJ38" s="174">
        <f>SUMIF('Caldwell Cup 6-25-22 FS'!$B$11:$B$21,$C38,'Caldwell Cup 6-25-22 FS'!$AX$11:$AX$21)</f>
        <v>0</v>
      </c>
      <c r="IK38" s="174">
        <f>SUMIF('Caldwell Cup 6-25-22 FS'!$B$11:$B$21,$C38,'Caldwell Cup 6-25-22 FS'!$AY$11:$AY$21)</f>
        <v>0</v>
      </c>
      <c r="IL38" s="174">
        <f>SUMIF('Caldwell Cup 6-25-22 Lasers'!$B$11:$B$23,$C38,'Caldwell Cup 6-25-22 Lasers'!$AU$11:$AU$23)</f>
        <v>0</v>
      </c>
      <c r="IM38" s="174">
        <f>SUMIF('Caldwell Cup 6-25-22 Lasers'!$B$11:$B$23,$C38,'Caldwell Cup 6-25-22 Lasers'!$AV$11:$AV$23)</f>
        <v>0</v>
      </c>
      <c r="IN38" s="174">
        <f>SUMIF('Caldwell Cup 6-25-22 Lasers'!$B$11:$B$23,$C38,'Caldwell Cup 6-25-22 Lasers'!$AW$11:$AW$23)</f>
        <v>0</v>
      </c>
      <c r="IO38" s="174">
        <f>SUMIF('Caldwell Cup 6-25-22 Lasers'!$B$11:$B$23,$C38,'Caldwell Cup 6-25-22 Lasers'!$AX$11:$AX$23)</f>
        <v>0</v>
      </c>
      <c r="IP38" s="174">
        <f>SUMIF('Caldwell Cup 6-25-22 Lasers'!$B$11:$B$23,$C38,'Caldwell Cup 6-25-22 Lasers'!$AY$11:$AY$23)</f>
        <v>0</v>
      </c>
      <c r="IQ38" s="174">
        <f>SUMIF('Labor Day Regatta 9-3-22 FS'!$B$11:$B$30,$C38,'Labor Day Regatta 9-3-22 FS'!$AU$11:$AU$30)</f>
        <v>0</v>
      </c>
      <c r="IR38" s="174">
        <f>SUMIF('Labor Day Regatta 9-3-22 FS'!$B$11:$B$30,$C38,'Labor Day Regatta 9-3-22 FS'!$AV$11:$AV$30)</f>
        <v>0</v>
      </c>
      <c r="IS38" s="174">
        <f>SUMIF('Labor Day Regatta 9-3-22 FS'!$B$11:$B$30,$C38,'Labor Day Regatta 9-3-22 FS'!$AW$11:$AW$30)</f>
        <v>0</v>
      </c>
      <c r="IT38" s="174">
        <f>SUMIF('Labor Day Regatta 9-3-22 FS'!$B$11:$B$30,$C38,'Labor Day Regatta 9-3-22 FS'!$AX$11:$AX$30)</f>
        <v>0</v>
      </c>
      <c r="IU38" s="174">
        <f>SUMIF('Labor Day Regatta 9-3-22 FS'!$B$11:$B$30,$C38,'Labor Day Regatta 9-3-22 FS'!$AY$11:$AY$30)</f>
        <v>0</v>
      </c>
      <c r="IV38" s="174">
        <f>SUMIF('2022-09-17 Leukemia Cup FS'!$B$11:$B$26,$C38,'2022-09-17 Leukemia Cup FS'!$AU$11:$AU$26)</f>
        <v>0</v>
      </c>
      <c r="IW38" s="174">
        <f>SUMIF('2022-09-17 Leukemia Cup FS'!$B$11:$B$26,$C38,'2022-09-17 Leukemia Cup FS'!$AV$11:$AV$26)</f>
        <v>0</v>
      </c>
      <c r="IX38" s="174">
        <f>SUMIF('2022-09-17 Leukemia Cup FS'!$B$11:$B$26,$C38,'2022-09-17 Leukemia Cup FS'!$AW$11:$AW$26)</f>
        <v>0</v>
      </c>
      <c r="IY38" s="174">
        <f>SUMIF('2022-09-17 Leukemia Cup FS'!$B$11:$B$26,$C38,'2022-09-17 Leukemia Cup FS'!$AX$11:$AX$26)</f>
        <v>0</v>
      </c>
      <c r="IZ38" s="174">
        <f>SUMIF('2022-09-17 Leukemia Cup FS'!$B$11:$B$26,$C38,'2022-09-17 Leukemia Cup FS'!$AY$11:$AY$26)</f>
        <v>0</v>
      </c>
      <c r="JA38" s="174">
        <f>SUMIF('2022-09-17 Leukemia Cup TH'!$B$11:$B$28,$C38,'2022-09-17 Leukemia Cup TH'!$AU$11:$AU$28)</f>
        <v>0</v>
      </c>
      <c r="JB38" s="174">
        <f>SUMIF('2022-09-17 Leukemia Cup TH'!$B$11:$B$28,$C38,'2022-09-17 Leukemia Cup TH'!$AV$11:$AV$28)</f>
        <v>0</v>
      </c>
      <c r="JC38" s="174">
        <f>SUMIF('2022-09-17 Leukemia Cup TH'!$B$11:$B$28,$C38,'2022-09-17 Leukemia Cup TH'!$AW$11:$AW$28)</f>
        <v>0</v>
      </c>
      <c r="JD38" s="174">
        <f>SUMIF('2022-09-17 Leukemia Cup TH'!$B$11:$B$28,$C38,'2022-09-17 Leukemia Cup TH'!$AX$11:$AX$28)</f>
        <v>0</v>
      </c>
      <c r="JE38" s="174">
        <f>SUMIF('2022-09-17 Leukemia Cup TH'!$B$11:$B$28,$C38,'2022-09-17 Leukemia Cup TH'!$AY$11:$AY$28)</f>
        <v>0</v>
      </c>
      <c r="JF38" s="174">
        <f>SUMIF('Smith-Berry LDR 9-24-22'!$B$11:$B$30,$C38,'Smith-Berry LDR 9-24-22'!$AU$11:$AU$30)</f>
        <v>0</v>
      </c>
      <c r="JG38" s="174">
        <f>SUMIF('Smith-Berry LDR 9-24-22'!$B$11:$B$30,$C38,'Smith-Berry LDR 9-24-22'!$AV$11:$AV$30)</f>
        <v>0</v>
      </c>
      <c r="JH38" s="174">
        <f>SUMIF('Smith-Berry LDR 9-24-22'!$B$11:$B$30,$C38,'Smith-Berry LDR 9-24-22'!$AW$11:$AW$30)</f>
        <v>0</v>
      </c>
      <c r="JI38" s="174">
        <f>SUMIF('Smith-Berry LDR 9-24-22'!$B$11:$B$30,$C38,'Smith-Berry LDR 9-24-22'!$AX$11:$AX$30)</f>
        <v>0</v>
      </c>
      <c r="JJ38" s="174">
        <f>SUMIF('Smith-Berry LDR 9-24-22'!$B$11:$B$30,$C38,'Smith-Berry LDR 9-24-22'!$AY$11:$AY$30)</f>
        <v>0</v>
      </c>
      <c r="JK38" s="174">
        <f>SUMIF('Great Scot 10-1-22 Cham'!$B$11:$B$38,$C38,'Great Scot 10-1-22 Cham'!$AU$11:$AU$38)</f>
        <v>0</v>
      </c>
      <c r="JL38" s="174">
        <f>SUMIF('Great Scot 10-1-22 Cham'!$B$11:$B$38,$C38,'Great Scot 10-1-22 Cham'!$AV$11:$AV$38)</f>
        <v>0</v>
      </c>
      <c r="JM38" s="174">
        <f>SUMIF('Great Scot 10-1-22 Cham'!$B$11:$B$38,$C38,'Great Scot 10-1-22 Cham'!$AW$11:$AW$38)</f>
        <v>0</v>
      </c>
      <c r="JN38" s="174">
        <f>SUMIF('Great Scot 10-1-22 Cham'!$B$11:$B$38,$C38,'Great Scot 10-1-22 Cham'!$AX$11:$AX$38)</f>
        <v>0</v>
      </c>
      <c r="JO38" s="174">
        <f>SUMIF('Great Scot 10-1-22 Cham'!$B$11:$B$38,$C38,'Great Scot 10-1-22 Cham'!$AY$11:$AY$38)</f>
        <v>0</v>
      </c>
      <c r="JP38" s="174">
        <f>SUMIF('Great Scot 10-1-22 Chal'!$B$11:$B$28,$C38,'Great Scot 10-1-22 Chal'!$AU$11:$AU$28)</f>
        <v>0</v>
      </c>
      <c r="JQ38" s="174">
        <f>SUMIF('Great Scot 10-1-22 Chal'!$B$11:$B$28,$C38,'Great Scot 10-1-22 Chal'!$AV$11:$AV$28)</f>
        <v>0</v>
      </c>
      <c r="JR38" s="174">
        <f>SUMIF('Great Scot 10-1-22 Chal'!$B$11:$B$28,$C38,'Great Scot 10-1-22 Chal'!$AW$11:$AW$28)</f>
        <v>0</v>
      </c>
      <c r="JS38" s="174">
        <f>SUMIF('Great Scot 10-1-22 Chal'!$B$11:$B$28,$C38,'Great Scot 10-1-22 Chal'!$AX$11:$AX$28)</f>
        <v>0</v>
      </c>
      <c r="JT38" s="174">
        <f>SUMIF('Great Scot 10-1-22 Chal'!$B$11:$B$28,$C38,'Great Scot 10-1-22 Chal'!$AY$11:$AY$28)</f>
        <v>0</v>
      </c>
      <c r="JU38" s="174">
        <f>SUMIF('Great Pumpkin Regatta 10-15-22'!$B$11:$B$54,$C38,'Great Pumpkin Regatta 10-15-22'!$AU$11:$AU$54)</f>
        <v>0</v>
      </c>
      <c r="JV38" s="174">
        <f>SUMIF('Great Pumpkin Regatta 10-15-22'!$B$11:$B$54,$C38,'Great Pumpkin Regatta 10-15-22'!$AV$11:$AV$54)</f>
        <v>0</v>
      </c>
      <c r="JW38" s="174">
        <f>SUMIF('Great Pumpkin Regatta 10-15-22'!$B$11:$B$54,$C38,'Great Pumpkin Regatta 10-15-22'!$AW$11:$AW$54)</f>
        <v>0</v>
      </c>
      <c r="JX38" s="174">
        <f>SUMIF('Great Pumpkin Regatta 10-15-22'!$B$11:$B$54,$C38,'Great Pumpkin Regatta 10-15-22'!$AX$11:$AX$54)</f>
        <v>0</v>
      </c>
      <c r="JY38" s="174">
        <f>SUMIF('Great Pumpkin Regatta 10-15-22'!$B$11:$B$54,$C38,'Great Pumpkin Regatta 10-15-22'!$AY$11:$AY$54)</f>
        <v>0</v>
      </c>
      <c r="JZ38" s="174">
        <f>SUMIF('One Day Regatta 10-29-22 FS'!$B$11:$B$19,$C38,'One Day Regatta 10-29-22 FS'!$AU$11:$AU$19)</f>
        <v>0</v>
      </c>
      <c r="KA38" s="174">
        <f>SUMIF('One Day Regatta 10-29-22 FS'!$B$11:$B$19,$C38,'One Day Regatta 10-29-22 FS'!$AV$11:$AV$19)</f>
        <v>0</v>
      </c>
      <c r="KB38" s="174">
        <f>SUMIF('One Day Regatta 10-29-22 FS'!$B$11:$B$19,$C38,'One Day Regatta 10-29-22 FS'!$AW$11:$AW$19)</f>
        <v>0</v>
      </c>
      <c r="KC38" s="174">
        <f>SUMIF('One Day Regatta 10-29-22 FS'!$B$11:$B$19,$C38,'One Day Regatta 10-29-22 FS'!$AX$11:$AX$19)</f>
        <v>0</v>
      </c>
      <c r="KD38" s="174">
        <f>SUMIF('One Day Regatta 10-29-22 FS'!$B$11:$B$19,$C38,'One Day Regatta 10-29-22 FS'!$AY$11:$AY$19)</f>
        <v>0</v>
      </c>
    </row>
    <row r="39" spans="1:290" ht="15" customHeight="1" x14ac:dyDescent="0.2">
      <c r="A39" s="400" t="s">
        <v>1369</v>
      </c>
      <c r="B39" s="134">
        <f t="shared" si="8"/>
        <v>35</v>
      </c>
      <c r="C39" s="103" t="s">
        <v>982</v>
      </c>
      <c r="D39" s="171">
        <f t="shared" si="40"/>
        <v>1</v>
      </c>
      <c r="E39" s="172">
        <f t="shared" si="41"/>
        <v>1</v>
      </c>
      <c r="F39" s="171">
        <f t="shared" si="11"/>
        <v>1</v>
      </c>
      <c r="G39" s="171">
        <v>0</v>
      </c>
      <c r="H39" s="171">
        <f t="shared" si="42"/>
        <v>1</v>
      </c>
      <c r="I39" s="173">
        <f t="shared" si="43"/>
        <v>0.01</v>
      </c>
      <c r="J39" s="173"/>
      <c r="K39" s="174">
        <f>SUMIF('Saturday Race 11-06-21'!$B$11:$B$21,$C39,'Saturday Race 11-06-21'!$AU$11:$AU$21)</f>
        <v>0</v>
      </c>
      <c r="L39" s="174">
        <f>SUMIF('Saturday Race 11-06-21'!$B$11:$B$21,$C39,'Saturday Race 11-06-21'!$AV$11:$AV$21)</f>
        <v>0</v>
      </c>
      <c r="M39" s="174">
        <f>SUMIF('Saturday Race 11-06-21'!$B$11:$B$21,$C39,'Saturday Race 11-06-21'!$AW$11:$AW$21)</f>
        <v>0</v>
      </c>
      <c r="N39" s="174">
        <f>SUMIF('Saturday Race 11-06-21'!$B$11:$B$21,$C39,'Saturday Race 11-06-21'!$AX$11:$AX$21)</f>
        <v>0</v>
      </c>
      <c r="O39" s="174">
        <f>SUMIF('Saturday Race 11-06-21'!$B$11:$B$21,$C39,'Saturday Race 11-06-21'!$AY$11:$AY$21)</f>
        <v>0</v>
      </c>
      <c r="P39" s="174">
        <f>SUMIF('Saturday Race 11-20-21'!$B$11:$B$20,$C39,'Saturday Race 11-20-21'!$AU$11:$AU$20)</f>
        <v>1</v>
      </c>
      <c r="Q39" s="174">
        <f>SUMIF('Saturday Race 11-20-21'!$B$11:$B$20,$C39,'Saturday Race 11-20-21'!$AV$11:$AV$20)</f>
        <v>0</v>
      </c>
      <c r="R39" s="174">
        <f>SUMIF('Saturday Race 11-20-21'!$B$11:$B$20,$C39,'Saturday Race 11-20-21'!$AW$11:$AW$20)</f>
        <v>0</v>
      </c>
      <c r="S39" s="174">
        <f>SUMIF('Saturday Race 11-20-21'!$B$11:$B$20,$C39,'Saturday Race 11-20-21'!$AX$11:$AX$20)</f>
        <v>0</v>
      </c>
      <c r="T39" s="174">
        <f>SUMIF('Saturday Race 11-20-21'!$B$11:$B$20,$C39,'Saturday Race 11-20-21'!$AY$11:$AY$20)</f>
        <v>0</v>
      </c>
      <c r="U39" s="174">
        <f>SUMIF('Saturday Race 1-08-22'!$B$11:$B$20,$C39,'Saturday Race 1-08-22'!$AU$11:$AU$20)</f>
        <v>0</v>
      </c>
      <c r="V39" s="174">
        <f>SUMIF('Saturday Race 1-08-22'!$B$11:$B$20,$C39,'Saturday Race 1-08-22'!$AV$11:$AV$20)</f>
        <v>0</v>
      </c>
      <c r="W39" s="174">
        <f>SUMIF('Saturday Race 1-08-22'!$B$11:$B$20,$C39,'Saturday Race 1-08-22'!$AW$11:$AW$20)</f>
        <v>0</v>
      </c>
      <c r="X39" s="174">
        <f>SUMIF('Saturday Race 1-08-22'!$B$11:$B$20,$C39,'Saturday Race 1-08-22'!$AX$11:$AX$20)</f>
        <v>0</v>
      </c>
      <c r="Y39" s="174">
        <f>SUMIF('Saturday Race 1-08-22'!$B$11:$B$20,$C39,'Saturday Race 1-08-22'!$AY$11:$AY$20)</f>
        <v>0</v>
      </c>
      <c r="Z39" s="174">
        <f>SUMIF('Saturday Race 1-22-22'!$B$11:$B$20,$C39,'Saturday Race 1-22-22'!$AU$11:$AU$20)</f>
        <v>0</v>
      </c>
      <c r="AA39" s="174">
        <f>SUMIF('Saturday Race 1-22-22'!$B$11:$B$20,$C39,'Saturday Race 1-22-22'!$AV$11:$AV$20)</f>
        <v>0</v>
      </c>
      <c r="AB39" s="174">
        <f>SUMIF('Saturday Race 1-22-22'!$B$11:$B$20,$C39,'Saturday Race 1-22-22'!$AW$11:$AW$20)</f>
        <v>0</v>
      </c>
      <c r="AC39" s="174">
        <f>SUMIF('Saturday Race 1-22-22'!$B$11:$B$20,$C39,'Saturday Race 1-22-22'!$AX$11:$AX$20)</f>
        <v>0</v>
      </c>
      <c r="AD39" s="174">
        <f>SUMIF('Saturday Race 1-22-22'!$B$11:$B$20,$C39,'Saturday Race 1-22-22'!$AY$11:$AY$20)</f>
        <v>0</v>
      </c>
      <c r="AE39" s="174">
        <f>SUMIF('Sunday Race 2-6-22'!$B$11:$B$20,$C39,'Sunday Race 2-6-22'!$AU$11:$AU$20)</f>
        <v>0</v>
      </c>
      <c r="AF39" s="174">
        <f>SUMIF('Sunday Race 2-6-22'!$B$11:$B$20,$C39,'Sunday Race 2-6-22'!$AV$11:$AV$20)</f>
        <v>0</v>
      </c>
      <c r="AG39" s="174">
        <f>SUMIF('Sunday Race 2-6-22'!$B$11:$B$20,$C39,'Sunday Race 2-6-22'!$AW$11:$AW$20)</f>
        <v>0</v>
      </c>
      <c r="AH39" s="174">
        <f>SUMIF('Sunday Race 2-6-22'!$B$11:$B$20,$C39,'Sunday Race 2-6-22'!$AX$11:$AX$20)</f>
        <v>0</v>
      </c>
      <c r="AI39" s="174">
        <f>SUMIF('Sunday Race 2-6-22'!$B$11:$B$20,$C39,'Sunday Race 2-6-22'!$AY$11:$AY$20)</f>
        <v>0</v>
      </c>
      <c r="AJ39" s="174">
        <f>SUMIF('Sunday Race 2-20-22'!$B$11:$B$26,$C39,'Sunday Race 2-20-22'!$AU$11:$AU$26)</f>
        <v>0</v>
      </c>
      <c r="AK39" s="174">
        <f>SUMIF('Sunday Race 2-20-22'!$B$11:$B$26,$C39,'Sunday Race 2-20-22'!$AV$11:$AV$26)</f>
        <v>0</v>
      </c>
      <c r="AL39" s="174">
        <f>SUMIF('Sunday Race 2-20-22'!$B$11:$B$26,$C39,'Sunday Race 2-20-22'!$AW$11:$AW$26)</f>
        <v>0</v>
      </c>
      <c r="AM39" s="174">
        <f>SUMIF('Sunday Race 2-20-22'!$B$11:$B$26,$C39,'Sunday Race 2-20-22'!$AX$11:$AX$26)</f>
        <v>0</v>
      </c>
      <c r="AN39" s="174">
        <f>SUMIF('Sunday Race 2-20-22'!$B$11:$B$26,$C39,'Sunday Race 2-20-22'!$AY$11:$AY$26)</f>
        <v>0</v>
      </c>
      <c r="AO39" s="174">
        <f>SUMIF('Sunday Race 2-27-22'!$B$11:$B$20,$C39,'Sunday Race 2-27-22'!$AU$11:$AU$20)</f>
        <v>0</v>
      </c>
      <c r="AP39" s="174">
        <f>SUMIF('Sunday Race 2-27-22'!$B$11:$B$20,$C39,'Sunday Race 2-27-22'!$AV$11:$AV$20)</f>
        <v>0</v>
      </c>
      <c r="AQ39" s="174">
        <f>SUMIF('Sunday Race 2-27-22'!$B$11:$B$20,$C39,'Sunday Race 2-27-22'!$AW$11:$AW$20)</f>
        <v>0</v>
      </c>
      <c r="AR39" s="174">
        <f>SUMIF('Sunday Race 2-27-22'!$B$11:$B$20,$C39,'Sunday Race 2-27-22'!$AX$11:$AX$20)</f>
        <v>0</v>
      </c>
      <c r="AS39" s="174">
        <f>SUMIF('Sunday Race 2-27-22'!$B$11:$B$20,$C39,'Sunday Race 2-27-22'!$AY$11:$AY$20)</f>
        <v>0</v>
      </c>
      <c r="AT39" s="174">
        <f>SUMIF('Sunday Race 3-13-22'!$B$11:$B$25,$C39,'Sunday Race 3-13-22'!$AU$11:$AU$25)</f>
        <v>0</v>
      </c>
      <c r="AU39" s="174">
        <f>SUMIF('Sunday Race 3-13-22'!$B$11:$B$25,$C39,'Sunday Race 3-13-22'!$AV$11:$AV$25)</f>
        <v>0</v>
      </c>
      <c r="AV39" s="174">
        <f>SUMIF('Sunday Race 3-13-22'!$B$11:$B$25,$C39,'Sunday Race 3-13-22'!$AW$11:$AW$25)</f>
        <v>0</v>
      </c>
      <c r="AW39" s="174">
        <f>SUMIF('Sunday Race 3-13-22'!$B$11:$B$25,$C39,'Sunday Race 3-13-22'!$AX$11:$AX$25)</f>
        <v>0</v>
      </c>
      <c r="AX39" s="174">
        <f>SUMIF('Sunday Race 3-13-22'!$B$11:$B$25,$C39,'Sunday Race 3-13-22'!$AY$11:$AY$25)</f>
        <v>0</v>
      </c>
      <c r="AY39" s="174">
        <f>SUMIF('Saturday Race 3-19-22'!$B$11:$B$15,$C39,'Saturday Race 3-19-22'!$AU$11:$AU$15)</f>
        <v>0</v>
      </c>
      <c r="AZ39" s="174">
        <f>SUMIF('Saturday Race 3-19-22'!$B$11:$B$15,$C39,'Saturday Race 3-19-22'!$AV$11:$AV$15)</f>
        <v>0</v>
      </c>
      <c r="BA39" s="174">
        <f>SUMIF('Saturday Race 3-19-22'!$B$11:$B$15,$C39,'Saturday Race 3-19-22'!$AW$11:$AW$15)</f>
        <v>0</v>
      </c>
      <c r="BB39" s="174">
        <f>SUMIF('Saturday Race 3-19-22'!$B$11:$B$15,$C39,'Saturday Race 3-19-22'!$AX$11:$AX$15)</f>
        <v>0</v>
      </c>
      <c r="BC39" s="174">
        <f>SUMIF('Saturday Race 3-19-22'!$B$11:$B$15,$C39,'Saturday Race 3-19-22'!$AY$11:$AY$15)</f>
        <v>0</v>
      </c>
      <c r="BD39" s="174">
        <f>SUMIF('Sunday Races 4-10-22'!$B$11:$B$26,$C39,'Sunday Races 4-10-22'!$AU$11:$AU$26)</f>
        <v>0</v>
      </c>
      <c r="BE39" s="174">
        <f>SUMIF('Sunday Races 4-10-22'!$B$11:$B$26,$C39,'Sunday Races 4-10-22'!$AV$11:$AV$26)</f>
        <v>0</v>
      </c>
      <c r="BF39" s="174">
        <f>SUMIF('Sunday Races 4-10-22'!$B$11:$B$26,$C39,'Sunday Races 4-10-22'!$AW$11:$AW$26)</f>
        <v>0</v>
      </c>
      <c r="BG39" s="174">
        <f>SUMIF('Sunday Races 4-10-22'!$B$11:$B$26,$C39,'Sunday Races 4-10-22'!$AX$11:$AX$26)</f>
        <v>0</v>
      </c>
      <c r="BH39" s="174">
        <f>SUMIF('Sunday Races 4-10-22'!$B$11:$B$26,$C39,'Sunday Races 4-10-22'!$AY$11:$AY$26)</f>
        <v>0</v>
      </c>
      <c r="BI39" s="174">
        <f>SUMIF('Sunday Races 5-1-22'!$B$11:$B$28,$C39,'Sunday Races 5-1-22'!$AU$11:$AU$28)</f>
        <v>0</v>
      </c>
      <c r="BJ39" s="174">
        <f>SUMIF('Sunday Races 5-1-22'!$B$11:$B$28,$C39,'Sunday Races 5-1-22'!$AV$11:$AV$28)</f>
        <v>0</v>
      </c>
      <c r="BK39" s="174">
        <f>SUMIF('Sunday Races 5-1-22'!$B$11:$B$28,$C39,'Sunday Races 5-1-22'!$AW$11:$AW$28)</f>
        <v>0</v>
      </c>
      <c r="BL39" s="174">
        <f>SUMIF('Sunday Races 5-1-22'!$B$11:$B$28,$C39,'Sunday Races 5-1-22'!$AX$11:$AX$28)</f>
        <v>0</v>
      </c>
      <c r="BM39" s="174">
        <f>SUMIF('Sunday Races 5-1-22'!$B$11:$B$28,$C39,'Sunday Races 5-1-22'!$AY$11:$AY$28)</f>
        <v>0</v>
      </c>
      <c r="BN39" s="174">
        <f>SUMIF('Sunday Races 6-5-22'!$B$11:$B$28,$C39,'Sunday Races 6-5-22'!$AU$11:$AU$28)</f>
        <v>0</v>
      </c>
      <c r="BO39" s="174">
        <f>SUMIF('Sunday Races 6-5-22'!$B$11:$B$28,$C39,'Sunday Races 6-5-22'!$AV$11:$AV$28)</f>
        <v>0</v>
      </c>
      <c r="BP39" s="174">
        <f>SUMIF('Sunday Races 6-5-22'!$B$11:$B$28,$C39,'Sunday Races 6-5-22'!$AW$11:$AW$28)</f>
        <v>0</v>
      </c>
      <c r="BQ39" s="174">
        <f>SUMIF('Sunday Races 6-5-22'!$B$11:$B$28,$C39,'Sunday Races 6-5-22'!$AX$11:$AX$28)</f>
        <v>0</v>
      </c>
      <c r="BR39" s="174">
        <f>SUMIF('Sunday Races 6-5-22'!$B$11:$B$28,$C39,'Sunday Races 6-5-22'!$AY$11:$AY$28)</f>
        <v>0</v>
      </c>
      <c r="BS39" s="174">
        <f>SUMIF('Sunday Races 6-12-22'!$B$11:$B$24,$C39,'Sunday Races 6-12-22'!$AU$11:$AU$24)</f>
        <v>0</v>
      </c>
      <c r="BT39" s="174">
        <f>SUMIF('Sunday Races 6-12-22'!$B$11:$B$24,$C39,'Sunday Races 6-12-22'!$AV$11:$AV$24)</f>
        <v>0</v>
      </c>
      <c r="BU39" s="174">
        <f>SUMIF('Sunday Races 6-12-22'!$B$11:$B$24,$C39,'Sunday Races 6-12-22'!$AW$11:$AW$24)</f>
        <v>0</v>
      </c>
      <c r="BV39" s="174">
        <f>SUMIF('Sunday Races 6-12-22'!$B$11:$B$24,$C39,'Sunday Races 6-12-22'!$AX$11:$AX$24)</f>
        <v>0</v>
      </c>
      <c r="BW39" s="174">
        <f>SUMIF('Sunday Races 6-12-22'!$B$11:$B$24,$C39,'Sunday Races 6-12-22'!$AY$11:$AY$24)</f>
        <v>0</v>
      </c>
      <c r="BX39" s="174">
        <f>SUMIF('Saturday Races 6-18-22'!$B$11:$B$24,$C39,'Saturday Races 6-18-22'!$AU$11:$AU$24)</f>
        <v>0</v>
      </c>
      <c r="BY39" s="174">
        <f>SUMIF('Saturday Races 6-18-22'!$B$11:$B$24,$C39,'Saturday Races 6-18-22'!$AV$11:$AV$24)</f>
        <v>0</v>
      </c>
      <c r="BZ39" s="174">
        <f>SUMIF('Saturday Races 6-18-22'!$B$11:$B$24,$C39,'Saturday Races 6-18-22'!$AW$11:$AW$24)</f>
        <v>0</v>
      </c>
      <c r="CA39" s="174">
        <f>SUMIF('Saturday Races 6-18-22'!$B$11:$B$24,$C39,'Saturday Races 6-18-22'!$AX$11:$AX$24)</f>
        <v>0</v>
      </c>
      <c r="CB39" s="174">
        <f>SUMIF('Saturday Races 6-18-22'!$B$11:$B$24,$C39,'Saturday Races 6-18-22'!$AY$11:$AY$24)</f>
        <v>0</v>
      </c>
      <c r="CC39" s="174">
        <f>SUMIF('Sunday Races 7-3-22'!$B$11:$B$26,$C39,'Sunday Races 7-3-22'!$AU$11:$AU$26)</f>
        <v>0</v>
      </c>
      <c r="CD39" s="174">
        <f>SUMIF('Sunday Races 7-3-22'!$B$11:$B$26,$C39,'Sunday Races 7-3-22'!$AV$11:$AV$26)</f>
        <v>0</v>
      </c>
      <c r="CE39" s="174">
        <f>SUMIF('Sunday Races 7-3-22'!$B$11:$B$26,$C39,'Sunday Races 7-3-22'!$AW$11:$AW$26)</f>
        <v>0</v>
      </c>
      <c r="CF39" s="174">
        <f>SUMIF('Sunday Races 7-3-22'!$B$11:$B$26,$C39,'Sunday Races 7-3-22'!$AX$11:$AX$26)</f>
        <v>0</v>
      </c>
      <c r="CG39" s="174">
        <f>SUMIF('Sunday Races 7-3-22'!$B$11:$B$26,$C39,'Sunday Races 7-3-22'!$AY$11:$AY$26)</f>
        <v>0</v>
      </c>
      <c r="CH39" s="174">
        <f>SUMIF('Sunday Races 7-31-22'!$B$11:$B$26,$C39,'Sunday Races 7-31-22'!$AU$11:$AU$26)</f>
        <v>0</v>
      </c>
      <c r="CI39" s="174">
        <f>SUMIF('Sunday Races 7-31-22'!$B$11:$B$26,$C39,'Sunday Races 7-31-22'!$AV$11:$AV$26)</f>
        <v>0</v>
      </c>
      <c r="CJ39" s="174">
        <f>SUMIF('Sunday Races 7-31-22'!$B$11:$B$26,$C39,'Sunday Races 7-31-22'!$AW$11:$AW$26)</f>
        <v>0</v>
      </c>
      <c r="CK39" s="174">
        <f>SUMIF('Sunday Races 7-31-22'!$B$11:$B$26,$C39,'Sunday Races 7-31-22'!$AX$11:$AX$26)</f>
        <v>0</v>
      </c>
      <c r="CL39" s="174">
        <f>SUMIF('Sunday Races 7-31-22'!$B$11:$B$26,$C39,'Sunday Races 7-31-22'!$AY$11:$AY$26)</f>
        <v>0</v>
      </c>
      <c r="CM39" s="174">
        <f>SUMIF('Sunday Races 8-14-22'!$B$11:$B$26,$C39,'Sunday Races 8-14-22'!$AU$11:$AU$26)</f>
        <v>0</v>
      </c>
      <c r="CN39" s="174">
        <f>SUMIF('Sunday Races 8-14-22'!$B$11:$B$26,$C39,'Sunday Races 8-14-22'!$AV$11:$AV$26)</f>
        <v>0</v>
      </c>
      <c r="CO39" s="174">
        <f>SUMIF('Sunday Races 8-14-22'!$B$11:$B$26,$C39,'Sunday Races 8-14-22'!$AW$11:$AW$26)</f>
        <v>0</v>
      </c>
      <c r="CP39" s="174">
        <f>SUMIF('Sunday Races 8-14-22'!$B$11:$B$26,$C39,'Sunday Races 8-14-22'!$AX$11:$AX$26)</f>
        <v>0</v>
      </c>
      <c r="CQ39" s="174">
        <f>SUMIF('Sunday Races 8-14-22'!$B$11:$B$26,$C39,'Sunday Races 8-14-22'!$AY$11:$AY$26)</f>
        <v>0</v>
      </c>
      <c r="CR39" s="174">
        <f>SUMIF('Saturday Races 8-20-22'!$B$11:$B$26,$C39,'Saturday Races 8-20-22'!$AU$11:$AU$26)</f>
        <v>0</v>
      </c>
      <c r="CS39" s="174">
        <f>SUMIF('Saturday Races 8-20-22'!$B$11:$B$26,$C39,'Saturday Races 8-20-22'!$AV$11:$AV$26)</f>
        <v>0</v>
      </c>
      <c r="CT39" s="174">
        <f>SUMIF('Saturday Races 8-20-22'!$B$11:$B$26,$C39,'Saturday Races 8-20-22'!$AW$11:$AW$26)</f>
        <v>0</v>
      </c>
      <c r="CU39" s="174">
        <f>SUMIF('Saturday Races 8-20-22'!$B$11:$B$26,$C39,'Saturday Races 8-20-22'!$AX$11:$AX$26)</f>
        <v>0</v>
      </c>
      <c r="CV39" s="174">
        <f>SUMIF('Saturday Races 8-20-22'!$B$11:$B$26,$C39,'Saturday Races 8-20-22'!$AY$11:$AY$26)</f>
        <v>0</v>
      </c>
      <c r="CW39" s="174">
        <f>SUMIF('Sunday Races 9-11-22'!$B$11:$B$20,$C39,'Sunday Races 9-11-22'!$AU$11:$AU$20)</f>
        <v>0</v>
      </c>
      <c r="CX39" s="174">
        <f>SUMIF('Sunday Races 9-11-22'!$B$11:$B$20,$C39,'Sunday Races 9-11-22'!$AV$11:$AV$20)</f>
        <v>0</v>
      </c>
      <c r="CY39" s="174">
        <f>SUMIF('Sunday Races 9-11-22'!$B$11:$B$20,$C39,'Sunday Races 9-11-22'!$AW$11:$AW$20)</f>
        <v>0</v>
      </c>
      <c r="CZ39" s="174">
        <f>SUMIF('Sunday Races 9-11-22'!$B$11:$B$20,$C39,'Sunday Races 9-11-22'!$AX$11:$AX$20)</f>
        <v>0</v>
      </c>
      <c r="DA39" s="174">
        <f>SUMIF('Sunday Races 9-11-22'!$B$11:$B$20,$C39,'Sunday Races 9-11-22'!$AY$11:$AY$20)</f>
        <v>0</v>
      </c>
      <c r="DB39" s="174">
        <f>SUMIF('Sunday Races 10-9-22'!$B$11:$B$21,$C39,'Sunday Races 10-9-22'!$AU$11:$AU$21)</f>
        <v>0</v>
      </c>
      <c r="DC39" s="174">
        <f>SUMIF('Sunday Races 10-9-22'!$B$11:$B$21,$C39,'Sunday Races 10-9-22'!$AV$11:$AV$21)</f>
        <v>0</v>
      </c>
      <c r="DD39" s="174">
        <f>SUMIF('Sunday Races 10-9-22'!$B$11:$B$21,$C39,'Sunday Races 10-9-22'!$AW$11:$AW$21)</f>
        <v>0</v>
      </c>
      <c r="DE39" s="174">
        <f>SUMIF('Sunday Races 10-9-22'!$B$11:$B$21,$C39,'Sunday Races 10-9-22'!$AX$11:$AX$21)</f>
        <v>0</v>
      </c>
      <c r="DF39" s="174">
        <f>SUMIF('Sunday Races 10-9-22'!$B$11:$B$21,$C39,'Sunday Races 10-9-22'!$AY$11:$AY$21)</f>
        <v>0</v>
      </c>
      <c r="DG39" s="174">
        <f>SUMIF('Sunday Races 10-23-22'!$B$11:$B$22,$C39,'Sunday Races 10-23-22'!$AU$11:$AU$22)</f>
        <v>0</v>
      </c>
      <c r="DH39" s="174">
        <f>SUMIF('Sunday Races 10-23-22'!$B$11:$B$22,$C39,'Sunday Races 10-23-22'!$AV$11:$AV$22)</f>
        <v>0</v>
      </c>
      <c r="DI39" s="174">
        <f>SUMIF('Sunday Races 10-23-22'!$B$11:$B$22,$C39,'Sunday Races 10-23-22'!$AW$11:$AW$22)</f>
        <v>0</v>
      </c>
      <c r="DJ39" s="174">
        <f>SUMIF('Sunday Races 10-23-22'!$B$11:$B$22,$C39,'Sunday Races 10-23-22'!$AX$11:$AX$22)</f>
        <v>0</v>
      </c>
      <c r="DK39" s="174">
        <f>SUMIF('Sunday Races 10-23-22'!$B$11:$B$22,$C39,'Sunday Races 10-23-22'!$AY$11:$AY$22)</f>
        <v>0</v>
      </c>
      <c r="DL39" s="175"/>
      <c r="DM39" s="176"/>
      <c r="DN39" s="177">
        <f t="shared" si="34"/>
        <v>1</v>
      </c>
      <c r="DO39" s="177">
        <f t="shared" si="34"/>
        <v>0</v>
      </c>
      <c r="DP39" s="177">
        <f t="shared" si="34"/>
        <v>0</v>
      </c>
      <c r="DQ39" s="177">
        <f t="shared" si="34"/>
        <v>0</v>
      </c>
      <c r="DR39" s="177">
        <f t="shared" si="34"/>
        <v>0</v>
      </c>
      <c r="DS39" s="177">
        <f t="shared" si="34"/>
        <v>0</v>
      </c>
      <c r="DT39" s="177">
        <f t="shared" si="34"/>
        <v>0</v>
      </c>
      <c r="DU39" s="177">
        <f t="shared" si="34"/>
        <v>0</v>
      </c>
      <c r="DV39" s="177">
        <f t="shared" si="34"/>
        <v>0</v>
      </c>
      <c r="DW39" s="177">
        <f t="shared" si="34"/>
        <v>0</v>
      </c>
      <c r="DX39" s="177">
        <f t="shared" si="35"/>
        <v>0</v>
      </c>
      <c r="DY39" s="177">
        <f t="shared" si="35"/>
        <v>0</v>
      </c>
      <c r="DZ39" s="177">
        <f t="shared" si="35"/>
        <v>0</v>
      </c>
      <c r="EA39" s="177">
        <f t="shared" si="35"/>
        <v>0</v>
      </c>
      <c r="EB39" s="177">
        <f t="shared" si="35"/>
        <v>0</v>
      </c>
      <c r="EC39" s="177">
        <f t="shared" si="35"/>
        <v>0</v>
      </c>
      <c r="ED39" s="177">
        <f t="shared" si="35"/>
        <v>0</v>
      </c>
      <c r="EE39" s="177">
        <f t="shared" si="35"/>
        <v>0</v>
      </c>
      <c r="EF39" s="177">
        <f t="shared" si="35"/>
        <v>0</v>
      </c>
      <c r="EG39" s="177">
        <f t="shared" si="35"/>
        <v>0</v>
      </c>
      <c r="EH39" s="177">
        <f t="shared" si="36"/>
        <v>0</v>
      </c>
      <c r="EI39" s="177">
        <f t="shared" si="36"/>
        <v>0</v>
      </c>
      <c r="EJ39" s="177">
        <f t="shared" si="36"/>
        <v>0</v>
      </c>
      <c r="EK39" s="177">
        <f t="shared" si="36"/>
        <v>0</v>
      </c>
      <c r="EL39" s="177">
        <f t="shared" si="36"/>
        <v>0</v>
      </c>
      <c r="EM39" s="177">
        <f t="shared" si="36"/>
        <v>0</v>
      </c>
      <c r="EN39" s="177">
        <f t="shared" si="36"/>
        <v>0</v>
      </c>
      <c r="EO39" s="177">
        <f t="shared" si="36"/>
        <v>0</v>
      </c>
      <c r="EP39" s="177">
        <f t="shared" si="36"/>
        <v>0</v>
      </c>
      <c r="EQ39" s="177">
        <f t="shared" si="36"/>
        <v>0</v>
      </c>
      <c r="ER39" s="177">
        <f t="shared" si="37"/>
        <v>0</v>
      </c>
      <c r="ES39" s="177">
        <f t="shared" si="37"/>
        <v>0</v>
      </c>
      <c r="ET39" s="177">
        <f t="shared" si="37"/>
        <v>0</v>
      </c>
      <c r="EU39" s="177">
        <f t="shared" si="37"/>
        <v>0</v>
      </c>
      <c r="EV39" s="177">
        <f t="shared" si="37"/>
        <v>0</v>
      </c>
      <c r="EW39" s="177">
        <f t="shared" si="37"/>
        <v>0</v>
      </c>
      <c r="EX39" s="177">
        <f t="shared" si="37"/>
        <v>0</v>
      </c>
      <c r="EY39" s="177">
        <f t="shared" si="37"/>
        <v>0</v>
      </c>
      <c r="EZ39" s="177">
        <f t="shared" si="37"/>
        <v>0</v>
      </c>
      <c r="FA39" s="177">
        <f t="shared" si="37"/>
        <v>0</v>
      </c>
      <c r="FB39" s="177">
        <f t="shared" si="38"/>
        <v>0</v>
      </c>
      <c r="FC39" s="177">
        <f t="shared" si="38"/>
        <v>0</v>
      </c>
      <c r="FD39" s="177">
        <f t="shared" si="38"/>
        <v>0</v>
      </c>
      <c r="FE39" s="177">
        <f t="shared" si="38"/>
        <v>0</v>
      </c>
      <c r="FF39" s="177">
        <f t="shared" si="38"/>
        <v>0</v>
      </c>
      <c r="FG39" s="177">
        <f t="shared" si="38"/>
        <v>0</v>
      </c>
      <c r="FH39" s="177">
        <f t="shared" si="38"/>
        <v>0</v>
      </c>
      <c r="FI39" s="177">
        <f t="shared" si="38"/>
        <v>0</v>
      </c>
      <c r="FJ39" s="177">
        <f t="shared" si="38"/>
        <v>0</v>
      </c>
      <c r="FK39" s="177">
        <f t="shared" si="38"/>
        <v>0</v>
      </c>
      <c r="FL39" s="177">
        <f t="shared" si="39"/>
        <v>0</v>
      </c>
      <c r="FM39" s="177">
        <f t="shared" si="39"/>
        <v>0</v>
      </c>
      <c r="FN39" s="177">
        <f t="shared" si="39"/>
        <v>0</v>
      </c>
      <c r="FO39" s="177">
        <f t="shared" si="39"/>
        <v>0</v>
      </c>
      <c r="FP39" s="177">
        <f t="shared" si="39"/>
        <v>0</v>
      </c>
      <c r="FQ39" s="177">
        <f t="shared" si="39"/>
        <v>0</v>
      </c>
      <c r="FR39" s="177">
        <f t="shared" si="39"/>
        <v>0</v>
      </c>
      <c r="FS39" s="177">
        <f t="shared" si="39"/>
        <v>0</v>
      </c>
      <c r="FT39" s="177">
        <f t="shared" si="39"/>
        <v>0</v>
      </c>
      <c r="FU39" s="177">
        <f t="shared" si="39"/>
        <v>0</v>
      </c>
      <c r="FV39" s="177">
        <f t="shared" si="39"/>
        <v>0</v>
      </c>
      <c r="FW39" s="177">
        <f t="shared" si="39"/>
        <v>0</v>
      </c>
      <c r="FX39" s="177">
        <f t="shared" si="39"/>
        <v>0</v>
      </c>
      <c r="FY39" s="177">
        <f t="shared" si="39"/>
        <v>0</v>
      </c>
      <c r="FZ39" s="177">
        <f t="shared" si="39"/>
        <v>0</v>
      </c>
      <c r="GA39" s="177"/>
      <c r="GB39" s="229">
        <f t="shared" si="20"/>
        <v>0</v>
      </c>
      <c r="GC39" s="229">
        <f t="shared" si="21"/>
        <v>0</v>
      </c>
      <c r="GD39" s="174">
        <f>SUMIF('One Day 12-04-21 Scots'!$B$11:$B$24,$C39,'One Day 12-04-21 Scots'!$AU$11:$AU$24)</f>
        <v>0</v>
      </c>
      <c r="GE39" s="174">
        <f>SUMIF('One Day 12-04-21 Scots'!$B$11:$B$24,$C39,'One Day 12-04-21 Scots'!$AV$11:$AV$24)</f>
        <v>0</v>
      </c>
      <c r="GF39" s="174">
        <f>SUMIF('One Day 12-04-21 Scots'!$B$11:$B$24,$C39,'One Day 12-04-21 Scots'!$AW$11:$AW$24)</f>
        <v>0</v>
      </c>
      <c r="GG39" s="174">
        <f>SUMIF('One Day 12-04-21 Scots'!$B$11:$B$24,$C39,'One Day 12-04-21 Scots'!$AX$11:$AX$24)</f>
        <v>0</v>
      </c>
      <c r="GH39" s="174">
        <f>SUMIF('One Day 12-04-21 Scots'!$B$11:$B$24,$C39,'One Day 12-04-21 Scots'!$AY$11:$AY$24)</f>
        <v>0</v>
      </c>
      <c r="GI39" s="174">
        <f>SUMIF('One Day 12-04-21 Thistles'!$B$11:$B$25,$C39,'One Day 12-04-21 Thistles'!$AU$11:$AU$25)</f>
        <v>0</v>
      </c>
      <c r="GJ39" s="174">
        <f>SUMIF('One Day 12-04-21 Thistles'!$B$11:$B$25,$C39,'One Day 12-04-21 Thistles'!$AV$11:$AV$25)</f>
        <v>0</v>
      </c>
      <c r="GK39" s="174">
        <f>SUMIF('One Day 12-04-21 Thistles'!$B$11:$B$25,$C39,'One Day 12-04-21 Thistles'!$AW$11:$AW$25)</f>
        <v>0</v>
      </c>
      <c r="GL39" s="174">
        <f>SUMIF('One Day 12-04-21 Thistles'!$B$11:$B$25,$C39,'One Day 12-04-21 Thistles'!$AX$11:$AX$25)</f>
        <v>0</v>
      </c>
      <c r="GM39" s="174">
        <f>SUMIF('One Day 12-04-21 Thistles'!$B$11:$B$25,$C39,'One Day 12-04-21 Thistles'!$AY$11:$AY$25)</f>
        <v>0</v>
      </c>
      <c r="GN39" s="174">
        <f>SUMIF('Chili One Day 2-12-22 Scots'!$B$11:$B$27,$C39,'Chili One Day 2-12-22 Scots'!$AU$11:$AU$27)</f>
        <v>0</v>
      </c>
      <c r="GO39" s="174">
        <f>SUMIF('Chili One Day 2-12-22 Scots'!$B$11:$B$27,$C39,'Chili One Day 2-12-22 Scots'!$AV$11:$AV$27)</f>
        <v>0</v>
      </c>
      <c r="GP39" s="174">
        <f>SUMIF('Chili One Day 2-12-22 Scots'!$B$11:$B$27,$C39,'Chili One Day 2-12-22 Scots'!$AW$11:$AW$27)</f>
        <v>0</v>
      </c>
      <c r="GQ39" s="174">
        <f>SUMIF('Chili One Day 2-12-22 Scots'!$B$11:$B$27,$C39,'Chili One Day 2-12-22 Scots'!$AX$11:$AX$27)</f>
        <v>0</v>
      </c>
      <c r="GR39" s="174">
        <f>SUMIF('Chili One Day 2-12-22 Scots'!$B$11:$B$27,$C39,'Chili One Day 2-12-22 Scots'!$AY$11:$AY$27)</f>
        <v>0</v>
      </c>
      <c r="GS39" s="174">
        <f>SUMIF('Chili One Day 2-12-22 Thistles'!$B$11:$B$27,$C39,'Chili One Day 2-12-22 Thistles'!$AU$11:$AU$27)</f>
        <v>0</v>
      </c>
      <c r="GT39" s="174">
        <f>SUMIF('Chili One Day 2-12-22 Thistles'!$B$11:$B$27,$C39,'Chili One Day 2-12-22 Thistles'!$AV$11:$AV$27)</f>
        <v>0</v>
      </c>
      <c r="GU39" s="174">
        <f>SUMIF('Chili One Day 2-12-22 Thistles'!$B$11:$B$27,$C39,'Chili One Day 2-12-22 Thistles'!$AW$11:$AW$27)</f>
        <v>0</v>
      </c>
      <c r="GV39" s="174">
        <f>SUMIF('Chili One Day 2-12-22 Thistles'!$B$11:$B$27,$C39,'Chili One Day 2-12-22 Thistles'!$AX$11:$AX$27)</f>
        <v>0</v>
      </c>
      <c r="GW39" s="174">
        <f>SUMIF('Chili One Day 2-12-22 Thistles'!$B$11:$B$27,$C39,'Chili One Day 2-12-22 Thistles'!$AY$11:$AY$27)</f>
        <v>0</v>
      </c>
      <c r="GX39" s="174">
        <f>SUMIF('Ironman One Day 3-5-22 FS'!$B$11:$B$26,$C39,'Ironman One Day 3-5-22 FS'!$AU$11:$AU$26)</f>
        <v>0</v>
      </c>
      <c r="GY39" s="174">
        <f>SUMIF('Ironman One Day 3-5-22 FS'!$B$11:$B$26,$C39,'Ironman One Day 3-5-22 FS'!$AV$11:$AV$26)</f>
        <v>0</v>
      </c>
      <c r="GZ39" s="174">
        <f>SUMIF('Ironman One Day 3-5-22 FS'!$B$11:$B$26,$C39,'Ironman One Day 3-5-22 FS'!$AW$11:$AW$26)</f>
        <v>0</v>
      </c>
      <c r="HA39" s="174">
        <f>SUMIF('Ironman One Day 3-5-22 FS'!$B$11:$B$26,$C39,'Ironman One Day 3-5-22 FS'!$AX$11:$AX$26)</f>
        <v>0</v>
      </c>
      <c r="HB39" s="174">
        <f>SUMIF('Ironman One Day 3-5-22 FS'!$B$11:$B$26,$C39,'Ironman One Day 3-5-22 FS'!$AY$11:$AY$26)</f>
        <v>0</v>
      </c>
      <c r="HC39" s="174">
        <f>SUMIF('Ironman One Day 3-5-22 420'!$B$11:$B$26,$C39,'Ironman One Day 3-5-22 420'!$AU$11:$AU$26)</f>
        <v>0</v>
      </c>
      <c r="HD39" s="174">
        <f>SUMIF('Ironman One Day 3-5-22 420'!$B$11:$B$26,$C39,'Ironman One Day 3-5-22 420'!$AV$11:$AV$26)</f>
        <v>0</v>
      </c>
      <c r="HE39" s="174">
        <f>SUMIF('Ironman One Day 3-5-22 420'!$B$11:$B$26,$C39,'Ironman One Day 3-5-22 420'!$AW$11:$AW$26)</f>
        <v>0</v>
      </c>
      <c r="HF39" s="174">
        <f>SUMIF('Ironman One Day 3-5-22 420'!$B$11:$B$26,$C39,'Ironman One Day 3-5-22 420'!$AX$11:$AX$26)</f>
        <v>0</v>
      </c>
      <c r="HG39" s="174">
        <f>SUMIF('Ironman One Day 3-5-22 420'!$B$11:$B$26,$C39,'Ironman One Day 3-5-22 420'!$AY$11:$AY$26)</f>
        <v>0</v>
      </c>
      <c r="HH39" s="174">
        <f>SUMIF('Easter One Day 4-16-22 FS'!$B$11:$B$25,$C39,'Easter One Day 4-16-22 FS'!$AU$11:$AU$25)</f>
        <v>0</v>
      </c>
      <c r="HI39" s="174">
        <f>SUMIF('Easter One Day 4-16-22 FS'!$B$11:$B$25,$C39,'Easter One Day 4-16-22 FS'!$AV$11:$AV$25)</f>
        <v>0</v>
      </c>
      <c r="HJ39" s="174">
        <f>SUMIF('Easter One Day 4-16-22 FS'!$B$11:$B$25,$C39,'Easter One Day 4-16-22 FS'!$AW$11:$AW$25)</f>
        <v>0</v>
      </c>
      <c r="HK39" s="174">
        <f>SUMIF('Easter One Day 4-16-22 FS'!$B$11:$B$25,$C39,'Easter One Day 4-16-22 FS'!$AX$11:$AX$25)</f>
        <v>0</v>
      </c>
      <c r="HL39" s="174">
        <f>SUMIF('Easter One Day 4-16-22 FS'!$B$11:$B$25,$C39,'Easter One Day 4-16-22 FS'!$AY$11:$AY$25)</f>
        <v>0</v>
      </c>
      <c r="HM39" s="174">
        <f>SUMIF('Easter One Day 4-16-22 TH'!$B$11:$B$25,$C39,'Easter One Day 4-16-22 TH'!$AU$11:$AU$25)</f>
        <v>0</v>
      </c>
      <c r="HN39" s="174">
        <f>SUMIF('Easter One Day 4-16-22 TH'!$B$11:$B$25,$C39,'Easter One Day 4-16-22 TH'!$AV$11:$AV$25)</f>
        <v>0</v>
      </c>
      <c r="HO39" s="174">
        <f>SUMIF('Easter One Day 4-16-22 TH'!$B$11:$B$25,$C39,'Easter One Day 4-16-22 TH'!$AW$11:$AW$25)</f>
        <v>0</v>
      </c>
      <c r="HP39" s="174">
        <f>SUMIF('Easter One Day 4-16-22 TH'!$B$11:$B$25,$C39,'Easter One Day 4-16-22 TH'!$AX$11:$AX$25)</f>
        <v>0</v>
      </c>
      <c r="HQ39" s="174">
        <f>SUMIF('Easter One Day 4-16-22 TH'!$B$11:$B$25,$C39,'Easter One Day 4-16-22 TH'!$AY$11:$AY$25)</f>
        <v>0</v>
      </c>
      <c r="HR39" s="174">
        <f>SUMIF('Long Distance Race 5-7-22'!$B$11:$B$25,$C39,'Long Distance Race 5-7-22'!$AU$11:$AU$25)</f>
        <v>0</v>
      </c>
      <c r="HS39" s="174">
        <f>SUMIF('Long Distance Race 5-7-22'!$B$11:$B$18,$C39,'Long Distance Race 5-7-22'!$AV$11:$AV$18)</f>
        <v>0</v>
      </c>
      <c r="HT39" s="174">
        <f>SUMIF('Long Distance Race 5-7-22'!$B$11:$B$18,$C39,'Long Distance Race 5-7-22'!$AW$11:$AW$18)</f>
        <v>0</v>
      </c>
      <c r="HU39" s="174">
        <f>SUMIF('Long Distance Race 5-7-22'!$B$11:$B$18,$C39,'Long Distance Race 5-7-22'!$AX$11:$AX$18)</f>
        <v>0</v>
      </c>
      <c r="HV39" s="174">
        <f>SUMIF('Long Distance Race 5-7-22'!$B$11:$B$18,$C39,'Long Distance Race 5-7-22'!$AY$11:$AY$18)</f>
        <v>0</v>
      </c>
      <c r="HW39" s="174">
        <f>SUMIF('Memorial Day Regatta 5-28-22 Op'!$B$11:$B$25,$C39,'Memorial Day Regatta 5-28-22 Op'!$AU$11:$AU$25)</f>
        <v>0</v>
      </c>
      <c r="HX39" s="174">
        <f>SUMIF('Memorial Day Regatta 5-28-22 Op'!$B$11:$B$18,$C39,'Memorial Day Regatta 5-28-22 Op'!$AV$11:$AV$18)</f>
        <v>0</v>
      </c>
      <c r="HY39" s="174">
        <f>SUMIF('Memorial Day Regatta 5-28-22 Op'!$B$11:$B$18,$C39,'Memorial Day Regatta 5-28-22 Op'!$AW$11:$AW$18)</f>
        <v>0</v>
      </c>
      <c r="HZ39" s="174">
        <f>SUMIF('Memorial Day Regatta 5-28-22 Op'!$B$11:$B$18,$C39,'Memorial Day Regatta 5-28-22 Op'!$AX$11:$AX$18)</f>
        <v>0</v>
      </c>
      <c r="IA39" s="174">
        <f>SUMIF('Memorial Day Regatta 5-28-22 Op'!$B$11:$B$18,$C39,'Memorial Day Regatta 5-28-22 Op'!$AY$11:$AY$18)</f>
        <v>0</v>
      </c>
      <c r="IB39" s="174">
        <f>SUMIF('Caldwell Cup 6-25-22 TH'!$B$11:$B$25,$C39,'Caldwell Cup 6-25-22 TH'!$AU$11:$AU$25)</f>
        <v>0</v>
      </c>
      <c r="IC39" s="174">
        <f>SUMIF('Caldwell Cup 6-25-22 TH'!$B$11:$B$25,$C39,'Caldwell Cup 6-25-22 TH'!$AV$11:$AV$25)</f>
        <v>0</v>
      </c>
      <c r="ID39" s="174">
        <f>SUMIF('Caldwell Cup 6-25-22 TH'!$B$11:$B$25,$C39,'Caldwell Cup 6-25-22 TH'!$AW$11:$AW$25)</f>
        <v>0</v>
      </c>
      <c r="IE39" s="174">
        <f>SUMIF('Caldwell Cup 6-25-22 TH'!$B$11:$B$25,$C39,'Caldwell Cup 6-25-22 TH'!$AX$11:$AX$25)</f>
        <v>0</v>
      </c>
      <c r="IF39" s="174">
        <f>SUMIF('Caldwell Cup 6-25-22 TH'!$B$11:$B$25,$C39,'Caldwell Cup 6-25-22 TH'!$AY$11:$AY$25)</f>
        <v>0</v>
      </c>
      <c r="IG39" s="174">
        <f>SUMIF('Caldwell Cup 6-25-22 FS'!$B$11:$B$21,$C39,'Caldwell Cup 6-25-22 FS'!$AU$11:$AU$21)</f>
        <v>0</v>
      </c>
      <c r="IH39" s="174">
        <f>SUMIF('Caldwell Cup 6-25-22 FS'!$B$11:$B$21,$C39,'Caldwell Cup 6-25-22 FS'!$AV$11:$AV$21)</f>
        <v>0</v>
      </c>
      <c r="II39" s="174">
        <f>SUMIF('Caldwell Cup 6-25-22 FS'!$B$11:$B$21,$C39,'Caldwell Cup 6-25-22 FS'!$AW$11:$AW$21)</f>
        <v>0</v>
      </c>
      <c r="IJ39" s="174">
        <f>SUMIF('Caldwell Cup 6-25-22 FS'!$B$11:$B$21,$C39,'Caldwell Cup 6-25-22 FS'!$AX$11:$AX$21)</f>
        <v>0</v>
      </c>
      <c r="IK39" s="174">
        <f>SUMIF('Caldwell Cup 6-25-22 FS'!$B$11:$B$21,$C39,'Caldwell Cup 6-25-22 FS'!$AY$11:$AY$21)</f>
        <v>0</v>
      </c>
      <c r="IL39" s="174">
        <f>SUMIF('Caldwell Cup 6-25-22 Lasers'!$B$11:$B$23,$C39,'Caldwell Cup 6-25-22 Lasers'!$AU$11:$AU$23)</f>
        <v>0</v>
      </c>
      <c r="IM39" s="174">
        <f>SUMIF('Caldwell Cup 6-25-22 Lasers'!$B$11:$B$23,$C39,'Caldwell Cup 6-25-22 Lasers'!$AV$11:$AV$23)</f>
        <v>0</v>
      </c>
      <c r="IN39" s="174">
        <f>SUMIF('Caldwell Cup 6-25-22 Lasers'!$B$11:$B$23,$C39,'Caldwell Cup 6-25-22 Lasers'!$AW$11:$AW$23)</f>
        <v>0</v>
      </c>
      <c r="IO39" s="174">
        <f>SUMIF('Caldwell Cup 6-25-22 Lasers'!$B$11:$B$23,$C39,'Caldwell Cup 6-25-22 Lasers'!$AX$11:$AX$23)</f>
        <v>0</v>
      </c>
      <c r="IP39" s="174">
        <f>SUMIF('Caldwell Cup 6-25-22 Lasers'!$B$11:$B$23,$C39,'Caldwell Cup 6-25-22 Lasers'!$AY$11:$AY$23)</f>
        <v>0</v>
      </c>
      <c r="IQ39" s="174">
        <f>SUMIF('Labor Day Regatta 9-3-22 FS'!$B$11:$B$30,$C39,'Labor Day Regatta 9-3-22 FS'!$AU$11:$AU$30)</f>
        <v>0</v>
      </c>
      <c r="IR39" s="174">
        <f>SUMIF('Labor Day Regatta 9-3-22 FS'!$B$11:$B$30,$C39,'Labor Day Regatta 9-3-22 FS'!$AV$11:$AV$30)</f>
        <v>0</v>
      </c>
      <c r="IS39" s="174">
        <f>SUMIF('Labor Day Regatta 9-3-22 FS'!$B$11:$B$30,$C39,'Labor Day Regatta 9-3-22 FS'!$AW$11:$AW$30)</f>
        <v>0</v>
      </c>
      <c r="IT39" s="174">
        <f>SUMIF('Labor Day Regatta 9-3-22 FS'!$B$11:$B$30,$C39,'Labor Day Regatta 9-3-22 FS'!$AX$11:$AX$30)</f>
        <v>0</v>
      </c>
      <c r="IU39" s="174">
        <f>SUMIF('Labor Day Regatta 9-3-22 FS'!$B$11:$B$30,$C39,'Labor Day Regatta 9-3-22 FS'!$AY$11:$AY$30)</f>
        <v>0</v>
      </c>
      <c r="IV39" s="174">
        <f>SUMIF('2022-09-17 Leukemia Cup FS'!$B$11:$B$26,$C39,'2022-09-17 Leukemia Cup FS'!$AU$11:$AU$26)</f>
        <v>0</v>
      </c>
      <c r="IW39" s="174">
        <f>SUMIF('2022-09-17 Leukemia Cup FS'!$B$11:$B$26,$C39,'2022-09-17 Leukemia Cup FS'!$AV$11:$AV$26)</f>
        <v>0</v>
      </c>
      <c r="IX39" s="174">
        <f>SUMIF('2022-09-17 Leukemia Cup FS'!$B$11:$B$26,$C39,'2022-09-17 Leukemia Cup FS'!$AW$11:$AW$26)</f>
        <v>0</v>
      </c>
      <c r="IY39" s="174">
        <f>SUMIF('2022-09-17 Leukemia Cup FS'!$B$11:$B$26,$C39,'2022-09-17 Leukemia Cup FS'!$AX$11:$AX$26)</f>
        <v>0</v>
      </c>
      <c r="IZ39" s="174">
        <f>SUMIF('2022-09-17 Leukemia Cup FS'!$B$11:$B$26,$C39,'2022-09-17 Leukemia Cup FS'!$AY$11:$AY$26)</f>
        <v>0</v>
      </c>
      <c r="JA39" s="174">
        <f>SUMIF('2022-09-17 Leukemia Cup TH'!$B$11:$B$28,$C39,'2022-09-17 Leukemia Cup TH'!$AU$11:$AU$28)</f>
        <v>0</v>
      </c>
      <c r="JB39" s="174">
        <f>SUMIF('2022-09-17 Leukemia Cup TH'!$B$11:$B$28,$C39,'2022-09-17 Leukemia Cup TH'!$AV$11:$AV$28)</f>
        <v>0</v>
      </c>
      <c r="JC39" s="174">
        <f>SUMIF('2022-09-17 Leukemia Cup TH'!$B$11:$B$28,$C39,'2022-09-17 Leukemia Cup TH'!$AW$11:$AW$28)</f>
        <v>0</v>
      </c>
      <c r="JD39" s="174">
        <f>SUMIF('2022-09-17 Leukemia Cup TH'!$B$11:$B$28,$C39,'2022-09-17 Leukemia Cup TH'!$AX$11:$AX$28)</f>
        <v>0</v>
      </c>
      <c r="JE39" s="174">
        <f>SUMIF('2022-09-17 Leukemia Cup TH'!$B$11:$B$28,$C39,'2022-09-17 Leukemia Cup TH'!$AY$11:$AY$28)</f>
        <v>0</v>
      </c>
      <c r="JF39" s="174">
        <f>SUMIF('Smith-Berry LDR 9-24-22'!$B$11:$B$30,$C39,'Smith-Berry LDR 9-24-22'!$AU$11:$AU$30)</f>
        <v>0</v>
      </c>
      <c r="JG39" s="174">
        <f>SUMIF('Smith-Berry LDR 9-24-22'!$B$11:$B$30,$C39,'Smith-Berry LDR 9-24-22'!$AV$11:$AV$30)</f>
        <v>0</v>
      </c>
      <c r="JH39" s="174">
        <f>SUMIF('Smith-Berry LDR 9-24-22'!$B$11:$B$30,$C39,'Smith-Berry LDR 9-24-22'!$AW$11:$AW$30)</f>
        <v>0</v>
      </c>
      <c r="JI39" s="174">
        <f>SUMIF('Smith-Berry LDR 9-24-22'!$B$11:$B$30,$C39,'Smith-Berry LDR 9-24-22'!$AX$11:$AX$30)</f>
        <v>0</v>
      </c>
      <c r="JJ39" s="174">
        <f>SUMIF('Smith-Berry LDR 9-24-22'!$B$11:$B$30,$C39,'Smith-Berry LDR 9-24-22'!$AY$11:$AY$30)</f>
        <v>0</v>
      </c>
      <c r="JK39" s="174">
        <f>SUMIF('Great Scot 10-1-22 Cham'!$B$11:$B$38,$C39,'Great Scot 10-1-22 Cham'!$AU$11:$AU$38)</f>
        <v>0</v>
      </c>
      <c r="JL39" s="174">
        <f>SUMIF('Great Scot 10-1-22 Cham'!$B$11:$B$38,$C39,'Great Scot 10-1-22 Cham'!$AV$11:$AV$38)</f>
        <v>0</v>
      </c>
      <c r="JM39" s="174">
        <f>SUMIF('Great Scot 10-1-22 Cham'!$B$11:$B$38,$C39,'Great Scot 10-1-22 Cham'!$AW$11:$AW$38)</f>
        <v>0</v>
      </c>
      <c r="JN39" s="174">
        <f>SUMIF('Great Scot 10-1-22 Cham'!$B$11:$B$38,$C39,'Great Scot 10-1-22 Cham'!$AX$11:$AX$38)</f>
        <v>0</v>
      </c>
      <c r="JO39" s="174">
        <f>SUMIF('Great Scot 10-1-22 Cham'!$B$11:$B$38,$C39,'Great Scot 10-1-22 Cham'!$AY$11:$AY$38)</f>
        <v>0</v>
      </c>
      <c r="JP39" s="174">
        <f>SUMIF('Great Scot 10-1-22 Chal'!$B$11:$B$28,$C39,'Great Scot 10-1-22 Chal'!$AU$11:$AU$28)</f>
        <v>0</v>
      </c>
      <c r="JQ39" s="174">
        <f>SUMIF('Great Scot 10-1-22 Chal'!$B$11:$B$28,$C39,'Great Scot 10-1-22 Chal'!$AV$11:$AV$28)</f>
        <v>0</v>
      </c>
      <c r="JR39" s="174">
        <f>SUMIF('Great Scot 10-1-22 Chal'!$B$11:$B$28,$C39,'Great Scot 10-1-22 Chal'!$AW$11:$AW$28)</f>
        <v>0</v>
      </c>
      <c r="JS39" s="174">
        <f>SUMIF('Great Scot 10-1-22 Chal'!$B$11:$B$28,$C39,'Great Scot 10-1-22 Chal'!$AX$11:$AX$28)</f>
        <v>0</v>
      </c>
      <c r="JT39" s="174">
        <f>SUMIF('Great Scot 10-1-22 Chal'!$B$11:$B$28,$C39,'Great Scot 10-1-22 Chal'!$AY$11:$AY$28)</f>
        <v>0</v>
      </c>
      <c r="JU39" s="174">
        <f>SUMIF('Great Pumpkin Regatta 10-15-22'!$B$11:$B$54,$C39,'Great Pumpkin Regatta 10-15-22'!$AU$11:$AU$54)</f>
        <v>0</v>
      </c>
      <c r="JV39" s="174">
        <f>SUMIF('Great Pumpkin Regatta 10-15-22'!$B$11:$B$54,$C39,'Great Pumpkin Regatta 10-15-22'!$AV$11:$AV$54)</f>
        <v>0</v>
      </c>
      <c r="JW39" s="174">
        <f>SUMIF('Great Pumpkin Regatta 10-15-22'!$B$11:$B$54,$C39,'Great Pumpkin Regatta 10-15-22'!$AW$11:$AW$54)</f>
        <v>0</v>
      </c>
      <c r="JX39" s="174">
        <f>SUMIF('Great Pumpkin Regatta 10-15-22'!$B$11:$B$54,$C39,'Great Pumpkin Regatta 10-15-22'!$AX$11:$AX$54)</f>
        <v>0</v>
      </c>
      <c r="JY39" s="174">
        <f>SUMIF('Great Pumpkin Regatta 10-15-22'!$B$11:$B$54,$C39,'Great Pumpkin Regatta 10-15-22'!$AY$11:$AY$54)</f>
        <v>0</v>
      </c>
      <c r="JZ39" s="174">
        <f>SUMIF('One Day Regatta 10-29-22 FS'!$B$11:$B$19,$C39,'One Day Regatta 10-29-22 FS'!$AU$11:$AU$19)</f>
        <v>0</v>
      </c>
      <c r="KA39" s="174">
        <f>SUMIF('One Day Regatta 10-29-22 FS'!$B$11:$B$19,$C39,'One Day Regatta 10-29-22 FS'!$AV$11:$AV$19)</f>
        <v>0</v>
      </c>
      <c r="KB39" s="174">
        <f>SUMIF('One Day Regatta 10-29-22 FS'!$B$11:$B$19,$C39,'One Day Regatta 10-29-22 FS'!$AW$11:$AW$19)</f>
        <v>0</v>
      </c>
      <c r="KC39" s="174">
        <f>SUMIF('One Day Regatta 10-29-22 FS'!$B$11:$B$19,$C39,'One Day Regatta 10-29-22 FS'!$AX$11:$AX$19)</f>
        <v>0</v>
      </c>
      <c r="KD39" s="174">
        <f>SUMIF('One Day Regatta 10-29-22 FS'!$B$11:$B$19,$C39,'One Day Regatta 10-29-22 FS'!$AY$11:$AY$19)</f>
        <v>0</v>
      </c>
    </row>
    <row r="40" spans="1:290" ht="15" customHeight="1" x14ac:dyDescent="0.2">
      <c r="A40" s="400" t="s">
        <v>1369</v>
      </c>
      <c r="B40" s="134">
        <f t="shared" si="8"/>
        <v>36</v>
      </c>
      <c r="C40" s="170" t="s">
        <v>375</v>
      </c>
      <c r="D40" s="171">
        <f t="shared" ref="D40:D71" si="44">COUNTIF(K40:DL40,"&gt;0")</f>
        <v>0</v>
      </c>
      <c r="E40" s="172">
        <f t="shared" ref="E40:E71" si="45">SUM(DN40:GA40)</f>
        <v>0</v>
      </c>
      <c r="F40" s="171">
        <f t="shared" ref="F40:F71" si="46">SUM($DN40:$EG40)</f>
        <v>0</v>
      </c>
      <c r="G40" s="171">
        <v>0</v>
      </c>
      <c r="H40" s="171">
        <f t="shared" ref="H40:H71" si="47">SUM($DN40:$EH40)</f>
        <v>0</v>
      </c>
      <c r="I40" s="173">
        <f t="shared" ref="I40:I71" si="48">IF(D40=0,0,H40/(D40-G40)/100)</f>
        <v>0</v>
      </c>
      <c r="J40" s="173"/>
      <c r="K40" s="174">
        <f>SUMIF('Saturday Race 11-06-21'!$B$11:$B$21,$C40,'Saturday Race 11-06-21'!$AU$11:$AU$21)</f>
        <v>0</v>
      </c>
      <c r="L40" s="174">
        <f>SUMIF('Saturday Race 11-06-21'!$B$11:$B$21,$C40,'Saturday Race 11-06-21'!$AV$11:$AV$21)</f>
        <v>0</v>
      </c>
      <c r="M40" s="174">
        <f>SUMIF('Saturday Race 11-06-21'!$B$11:$B$21,$C40,'Saturday Race 11-06-21'!$AW$11:$AW$21)</f>
        <v>0</v>
      </c>
      <c r="N40" s="174">
        <f>SUMIF('Saturday Race 11-06-21'!$B$11:$B$21,$C40,'Saturday Race 11-06-21'!$AX$11:$AX$21)</f>
        <v>0</v>
      </c>
      <c r="O40" s="174">
        <f>SUMIF('Saturday Race 11-06-21'!$B$11:$B$21,$C40,'Saturday Race 11-06-21'!$AY$11:$AY$21)</f>
        <v>0</v>
      </c>
      <c r="P40" s="174">
        <f>SUMIF('Saturday Race 11-20-21'!$B$11:$B$20,$C40,'Saturday Race 11-20-21'!$AU$11:$AU$20)</f>
        <v>0</v>
      </c>
      <c r="Q40" s="174">
        <f>SUMIF('Saturday Race 11-20-21'!$B$11:$B$20,$C40,'Saturday Race 11-20-21'!$AV$11:$AV$20)</f>
        <v>0</v>
      </c>
      <c r="R40" s="174">
        <f>SUMIF('Saturday Race 11-20-21'!$B$11:$B$20,$C40,'Saturday Race 11-20-21'!$AW$11:$AW$20)</f>
        <v>0</v>
      </c>
      <c r="S40" s="174">
        <f>SUMIF('Saturday Race 11-20-21'!$B$11:$B$20,$C40,'Saturday Race 11-20-21'!$AX$11:$AX$20)</f>
        <v>0</v>
      </c>
      <c r="T40" s="174">
        <f>SUMIF('Saturday Race 11-20-21'!$B$11:$B$20,$C40,'Saturday Race 11-20-21'!$AY$11:$AY$20)</f>
        <v>0</v>
      </c>
      <c r="U40" s="174">
        <f>SUMIF('Saturday Race 1-08-22'!$B$11:$B$20,$C40,'Saturday Race 1-08-22'!$AU$11:$AU$20)</f>
        <v>0</v>
      </c>
      <c r="V40" s="174">
        <f>SUMIF('Saturday Race 1-08-22'!$B$11:$B$20,$C40,'Saturday Race 1-08-22'!$AV$11:$AV$20)</f>
        <v>0</v>
      </c>
      <c r="W40" s="174">
        <f>SUMIF('Saturday Race 1-08-22'!$B$11:$B$20,$C40,'Saturday Race 1-08-22'!$AW$11:$AW$20)</f>
        <v>0</v>
      </c>
      <c r="X40" s="174">
        <f>SUMIF('Saturday Race 1-08-22'!$B$11:$B$20,$C40,'Saturday Race 1-08-22'!$AX$11:$AX$20)</f>
        <v>0</v>
      </c>
      <c r="Y40" s="174">
        <f>SUMIF('Saturday Race 1-08-22'!$B$11:$B$20,$C40,'Saturday Race 1-08-22'!$AY$11:$AY$20)</f>
        <v>0</v>
      </c>
      <c r="Z40" s="174">
        <f>SUMIF('Saturday Race 1-22-22'!$B$11:$B$20,$C40,'Saturday Race 1-22-22'!$AU$11:$AU$20)</f>
        <v>0</v>
      </c>
      <c r="AA40" s="174">
        <f>SUMIF('Saturday Race 1-22-22'!$B$11:$B$20,$C40,'Saturday Race 1-22-22'!$AV$11:$AV$20)</f>
        <v>0</v>
      </c>
      <c r="AB40" s="174">
        <f>SUMIF('Saturday Race 1-22-22'!$B$11:$B$20,$C40,'Saturday Race 1-22-22'!$AW$11:$AW$20)</f>
        <v>0</v>
      </c>
      <c r="AC40" s="174">
        <f>SUMIF('Saturday Race 1-22-22'!$B$11:$B$20,$C40,'Saturday Race 1-22-22'!$AX$11:$AX$20)</f>
        <v>0</v>
      </c>
      <c r="AD40" s="174">
        <f>SUMIF('Saturday Race 1-22-22'!$B$11:$B$20,$C40,'Saturday Race 1-22-22'!$AY$11:$AY$20)</f>
        <v>0</v>
      </c>
      <c r="AE40" s="174">
        <f>SUMIF('Sunday Race 2-6-22'!$B$11:$B$20,$C40,'Sunday Race 2-6-22'!$AU$11:$AU$20)</f>
        <v>0</v>
      </c>
      <c r="AF40" s="174">
        <f>SUMIF('Sunday Race 2-6-22'!$B$11:$B$20,$C40,'Sunday Race 2-6-22'!$AV$11:$AV$20)</f>
        <v>0</v>
      </c>
      <c r="AG40" s="174">
        <f>SUMIF('Sunday Race 2-6-22'!$B$11:$B$20,$C40,'Sunday Race 2-6-22'!$AW$11:$AW$20)</f>
        <v>0</v>
      </c>
      <c r="AH40" s="174">
        <f>SUMIF('Sunday Race 2-6-22'!$B$11:$B$20,$C40,'Sunday Race 2-6-22'!$AX$11:$AX$20)</f>
        <v>0</v>
      </c>
      <c r="AI40" s="174">
        <f>SUMIF('Sunday Race 2-6-22'!$B$11:$B$20,$C40,'Sunday Race 2-6-22'!$AY$11:$AY$20)</f>
        <v>0</v>
      </c>
      <c r="AJ40" s="174">
        <f>SUMIF('Sunday Race 2-20-22'!$B$11:$B$26,$C40,'Sunday Race 2-20-22'!$AU$11:$AU$26)</f>
        <v>0</v>
      </c>
      <c r="AK40" s="174">
        <f>SUMIF('Sunday Race 2-20-22'!$B$11:$B$26,$C40,'Sunday Race 2-20-22'!$AV$11:$AV$26)</f>
        <v>0</v>
      </c>
      <c r="AL40" s="174">
        <f>SUMIF('Sunday Race 2-20-22'!$B$11:$B$26,$C40,'Sunday Race 2-20-22'!$AW$11:$AW$26)</f>
        <v>0</v>
      </c>
      <c r="AM40" s="174">
        <f>SUMIF('Sunday Race 2-20-22'!$B$11:$B$26,$C40,'Sunday Race 2-20-22'!$AX$11:$AX$26)</f>
        <v>0</v>
      </c>
      <c r="AN40" s="174">
        <f>SUMIF('Sunday Race 2-20-22'!$B$11:$B$26,$C40,'Sunday Race 2-20-22'!$AY$11:$AY$26)</f>
        <v>0</v>
      </c>
      <c r="AO40" s="174">
        <f>SUMIF('Sunday Race 2-27-22'!$B$11:$B$20,$C40,'Sunday Race 2-27-22'!$AU$11:$AU$20)</f>
        <v>0</v>
      </c>
      <c r="AP40" s="174">
        <f>SUMIF('Sunday Race 2-27-22'!$B$11:$B$20,$C40,'Sunday Race 2-27-22'!$AV$11:$AV$20)</f>
        <v>0</v>
      </c>
      <c r="AQ40" s="174">
        <f>SUMIF('Sunday Race 2-27-22'!$B$11:$B$20,$C40,'Sunday Race 2-27-22'!$AW$11:$AW$20)</f>
        <v>0</v>
      </c>
      <c r="AR40" s="174">
        <f>SUMIF('Sunday Race 2-27-22'!$B$11:$B$20,$C40,'Sunday Race 2-27-22'!$AX$11:$AX$20)</f>
        <v>0</v>
      </c>
      <c r="AS40" s="174">
        <f>SUMIF('Sunday Race 2-27-22'!$B$11:$B$20,$C40,'Sunday Race 2-27-22'!$AY$11:$AY$20)</f>
        <v>0</v>
      </c>
      <c r="AT40" s="174">
        <f>SUMIF('Sunday Race 3-13-22'!$B$11:$B$25,$C40,'Sunday Race 3-13-22'!$AU$11:$AU$25)</f>
        <v>0</v>
      </c>
      <c r="AU40" s="174">
        <f>SUMIF('Sunday Race 3-13-22'!$B$11:$B$25,$C40,'Sunday Race 3-13-22'!$AV$11:$AV$25)</f>
        <v>0</v>
      </c>
      <c r="AV40" s="174">
        <f>SUMIF('Sunday Race 3-13-22'!$B$11:$B$25,$C40,'Sunday Race 3-13-22'!$AW$11:$AW$25)</f>
        <v>0</v>
      </c>
      <c r="AW40" s="174">
        <f>SUMIF('Sunday Race 3-13-22'!$B$11:$B$25,$C40,'Sunday Race 3-13-22'!$AX$11:$AX$25)</f>
        <v>0</v>
      </c>
      <c r="AX40" s="174">
        <f>SUMIF('Sunday Race 3-13-22'!$B$11:$B$25,$C40,'Sunday Race 3-13-22'!$AY$11:$AY$25)</f>
        <v>0</v>
      </c>
      <c r="AY40" s="174">
        <f>SUMIF('Saturday Race 3-19-22'!$B$11:$B$15,$C40,'Saturday Race 3-19-22'!$AU$11:$AU$15)</f>
        <v>0</v>
      </c>
      <c r="AZ40" s="174">
        <f>SUMIF('Saturday Race 3-19-22'!$B$11:$B$15,$C40,'Saturday Race 3-19-22'!$AV$11:$AV$15)</f>
        <v>0</v>
      </c>
      <c r="BA40" s="174">
        <f>SUMIF('Saturday Race 3-19-22'!$B$11:$B$15,$C40,'Saturday Race 3-19-22'!$AW$11:$AW$15)</f>
        <v>0</v>
      </c>
      <c r="BB40" s="174">
        <f>SUMIF('Saturday Race 3-19-22'!$B$11:$B$15,$C40,'Saturday Race 3-19-22'!$AX$11:$AX$15)</f>
        <v>0</v>
      </c>
      <c r="BC40" s="174">
        <f>SUMIF('Saturday Race 3-19-22'!$B$11:$B$15,$C40,'Saturday Race 3-19-22'!$AY$11:$AY$15)</f>
        <v>0</v>
      </c>
      <c r="BD40" s="174">
        <f>SUMIF('Sunday Races 4-10-22'!$B$11:$B$26,$C40,'Sunday Races 4-10-22'!$AU$11:$AU$26)</f>
        <v>0</v>
      </c>
      <c r="BE40" s="174">
        <f>SUMIF('Sunday Races 4-10-22'!$B$11:$B$26,$C40,'Sunday Races 4-10-22'!$AV$11:$AV$26)</f>
        <v>0</v>
      </c>
      <c r="BF40" s="174">
        <f>SUMIF('Sunday Races 4-10-22'!$B$11:$B$26,$C40,'Sunday Races 4-10-22'!$AW$11:$AW$26)</f>
        <v>0</v>
      </c>
      <c r="BG40" s="174">
        <f>SUMIF('Sunday Races 4-10-22'!$B$11:$B$26,$C40,'Sunday Races 4-10-22'!$AX$11:$AX$26)</f>
        <v>0</v>
      </c>
      <c r="BH40" s="174">
        <f>SUMIF('Sunday Races 4-10-22'!$B$11:$B$26,$C40,'Sunday Races 4-10-22'!$AY$11:$AY$26)</f>
        <v>0</v>
      </c>
      <c r="BI40" s="174">
        <f>SUMIF('Sunday Races 5-1-22'!$B$11:$B$28,$C40,'Sunday Races 5-1-22'!$AU$11:$AU$28)</f>
        <v>0</v>
      </c>
      <c r="BJ40" s="174">
        <f>SUMIF('Sunday Races 5-1-22'!$B$11:$B$28,$C40,'Sunday Races 5-1-22'!$AV$11:$AV$28)</f>
        <v>0</v>
      </c>
      <c r="BK40" s="174">
        <f>SUMIF('Sunday Races 5-1-22'!$B$11:$B$28,$C40,'Sunday Races 5-1-22'!$AW$11:$AW$28)</f>
        <v>0</v>
      </c>
      <c r="BL40" s="174">
        <f>SUMIF('Sunday Races 5-1-22'!$B$11:$B$28,$C40,'Sunday Races 5-1-22'!$AX$11:$AX$28)</f>
        <v>0</v>
      </c>
      <c r="BM40" s="174">
        <f>SUMIF('Sunday Races 5-1-22'!$B$11:$B$28,$C40,'Sunday Races 5-1-22'!$AY$11:$AY$28)</f>
        <v>0</v>
      </c>
      <c r="BN40" s="174">
        <f>SUMIF('Sunday Races 6-5-22'!$B$11:$B$28,$C40,'Sunday Races 6-5-22'!$AU$11:$AU$28)</f>
        <v>0</v>
      </c>
      <c r="BO40" s="174">
        <f>SUMIF('Sunday Races 6-5-22'!$B$11:$B$28,$C40,'Sunday Races 6-5-22'!$AV$11:$AV$28)</f>
        <v>0</v>
      </c>
      <c r="BP40" s="174">
        <f>SUMIF('Sunday Races 6-5-22'!$B$11:$B$28,$C40,'Sunday Races 6-5-22'!$AW$11:$AW$28)</f>
        <v>0</v>
      </c>
      <c r="BQ40" s="174">
        <f>SUMIF('Sunday Races 6-5-22'!$B$11:$B$28,$C40,'Sunday Races 6-5-22'!$AX$11:$AX$28)</f>
        <v>0</v>
      </c>
      <c r="BR40" s="174">
        <f>SUMIF('Sunday Races 6-5-22'!$B$11:$B$28,$C40,'Sunday Races 6-5-22'!$AY$11:$AY$28)</f>
        <v>0</v>
      </c>
      <c r="BS40" s="174">
        <f>SUMIF('Sunday Races 6-12-22'!$B$11:$B$24,$C40,'Sunday Races 6-12-22'!$AU$11:$AU$24)</f>
        <v>0</v>
      </c>
      <c r="BT40" s="174">
        <f>SUMIF('Sunday Races 6-12-22'!$B$11:$B$24,$C40,'Sunday Races 6-12-22'!$AV$11:$AV$24)</f>
        <v>0</v>
      </c>
      <c r="BU40" s="174">
        <f>SUMIF('Sunday Races 6-12-22'!$B$11:$B$24,$C40,'Sunday Races 6-12-22'!$AW$11:$AW$24)</f>
        <v>0</v>
      </c>
      <c r="BV40" s="174">
        <f>SUMIF('Sunday Races 6-12-22'!$B$11:$B$24,$C40,'Sunday Races 6-12-22'!$AX$11:$AX$24)</f>
        <v>0</v>
      </c>
      <c r="BW40" s="174">
        <f>SUMIF('Sunday Races 6-12-22'!$B$11:$B$24,$C40,'Sunday Races 6-12-22'!$AY$11:$AY$24)</f>
        <v>0</v>
      </c>
      <c r="BX40" s="174">
        <f>SUMIF('Saturday Races 6-18-22'!$B$11:$B$24,$C40,'Saturday Races 6-18-22'!$AU$11:$AU$24)</f>
        <v>0</v>
      </c>
      <c r="BY40" s="174">
        <f>SUMIF('Saturday Races 6-18-22'!$B$11:$B$24,$C40,'Saturday Races 6-18-22'!$AV$11:$AV$24)</f>
        <v>0</v>
      </c>
      <c r="BZ40" s="174">
        <f>SUMIF('Saturday Races 6-18-22'!$B$11:$B$24,$C40,'Saturday Races 6-18-22'!$AW$11:$AW$24)</f>
        <v>0</v>
      </c>
      <c r="CA40" s="174">
        <f>SUMIF('Saturday Races 6-18-22'!$B$11:$B$24,$C40,'Saturday Races 6-18-22'!$AX$11:$AX$24)</f>
        <v>0</v>
      </c>
      <c r="CB40" s="174">
        <f>SUMIF('Saturday Races 6-18-22'!$B$11:$B$24,$C40,'Saturday Races 6-18-22'!$AY$11:$AY$24)</f>
        <v>0</v>
      </c>
      <c r="CC40" s="174">
        <f>SUMIF('Sunday Races 7-3-22'!$B$11:$B$26,$C40,'Sunday Races 7-3-22'!$AU$11:$AU$26)</f>
        <v>0</v>
      </c>
      <c r="CD40" s="174">
        <f>SUMIF('Sunday Races 7-3-22'!$B$11:$B$26,$C40,'Sunday Races 7-3-22'!$AV$11:$AV$26)</f>
        <v>0</v>
      </c>
      <c r="CE40" s="174">
        <f>SUMIF('Sunday Races 7-3-22'!$B$11:$B$26,$C40,'Sunday Races 7-3-22'!$AW$11:$AW$26)</f>
        <v>0</v>
      </c>
      <c r="CF40" s="174">
        <f>SUMIF('Sunday Races 7-3-22'!$B$11:$B$26,$C40,'Sunday Races 7-3-22'!$AX$11:$AX$26)</f>
        <v>0</v>
      </c>
      <c r="CG40" s="174">
        <f>SUMIF('Sunday Races 7-3-22'!$B$11:$B$26,$C40,'Sunday Races 7-3-22'!$AY$11:$AY$26)</f>
        <v>0</v>
      </c>
      <c r="CH40" s="174">
        <f>SUMIF('Sunday Races 7-31-22'!$B$11:$B$26,$C40,'Sunday Races 7-31-22'!$AU$11:$AU$26)</f>
        <v>0</v>
      </c>
      <c r="CI40" s="174">
        <f>SUMIF('Sunday Races 7-31-22'!$B$11:$B$26,$C40,'Sunday Races 7-31-22'!$AV$11:$AV$26)</f>
        <v>0</v>
      </c>
      <c r="CJ40" s="174">
        <f>SUMIF('Sunday Races 7-31-22'!$B$11:$B$26,$C40,'Sunday Races 7-31-22'!$AW$11:$AW$26)</f>
        <v>0</v>
      </c>
      <c r="CK40" s="174">
        <f>SUMIF('Sunday Races 7-31-22'!$B$11:$B$26,$C40,'Sunday Races 7-31-22'!$AX$11:$AX$26)</f>
        <v>0</v>
      </c>
      <c r="CL40" s="174">
        <f>SUMIF('Sunday Races 7-31-22'!$B$11:$B$26,$C40,'Sunday Races 7-31-22'!$AY$11:$AY$26)</f>
        <v>0</v>
      </c>
      <c r="CM40" s="174">
        <f>SUMIF('Sunday Races 8-14-22'!$B$11:$B$26,$C40,'Sunday Races 8-14-22'!$AU$11:$AU$26)</f>
        <v>0</v>
      </c>
      <c r="CN40" s="174">
        <f>SUMIF('Sunday Races 8-14-22'!$B$11:$B$26,$C40,'Sunday Races 8-14-22'!$AV$11:$AV$26)</f>
        <v>0</v>
      </c>
      <c r="CO40" s="174">
        <f>SUMIF('Sunday Races 8-14-22'!$B$11:$B$26,$C40,'Sunday Races 8-14-22'!$AW$11:$AW$26)</f>
        <v>0</v>
      </c>
      <c r="CP40" s="174">
        <f>SUMIF('Sunday Races 8-14-22'!$B$11:$B$26,$C40,'Sunday Races 8-14-22'!$AX$11:$AX$26)</f>
        <v>0</v>
      </c>
      <c r="CQ40" s="174">
        <f>SUMIF('Sunday Races 8-14-22'!$B$11:$B$26,$C40,'Sunday Races 8-14-22'!$AY$11:$AY$26)</f>
        <v>0</v>
      </c>
      <c r="CR40" s="174">
        <f>SUMIF('Saturday Races 8-20-22'!$B$11:$B$26,$C40,'Saturday Races 8-20-22'!$AU$11:$AU$26)</f>
        <v>0</v>
      </c>
      <c r="CS40" s="174">
        <f>SUMIF('Saturday Races 8-20-22'!$B$11:$B$26,$C40,'Saturday Races 8-20-22'!$AV$11:$AV$26)</f>
        <v>0</v>
      </c>
      <c r="CT40" s="174">
        <f>SUMIF('Saturday Races 8-20-22'!$B$11:$B$26,$C40,'Saturday Races 8-20-22'!$AW$11:$AW$26)</f>
        <v>0</v>
      </c>
      <c r="CU40" s="174">
        <f>SUMIF('Saturday Races 8-20-22'!$B$11:$B$26,$C40,'Saturday Races 8-20-22'!$AX$11:$AX$26)</f>
        <v>0</v>
      </c>
      <c r="CV40" s="174">
        <f>SUMIF('Saturday Races 8-20-22'!$B$11:$B$26,$C40,'Saturday Races 8-20-22'!$AY$11:$AY$26)</f>
        <v>0</v>
      </c>
      <c r="CW40" s="174">
        <f>SUMIF('Sunday Races 9-11-22'!$B$11:$B$20,$C40,'Sunday Races 9-11-22'!$AU$11:$AU$20)</f>
        <v>0</v>
      </c>
      <c r="CX40" s="174">
        <f>SUMIF('Sunday Races 9-11-22'!$B$11:$B$20,$C40,'Sunday Races 9-11-22'!$AV$11:$AV$20)</f>
        <v>0</v>
      </c>
      <c r="CY40" s="174">
        <f>SUMIF('Sunday Races 9-11-22'!$B$11:$B$20,$C40,'Sunday Races 9-11-22'!$AW$11:$AW$20)</f>
        <v>0</v>
      </c>
      <c r="CZ40" s="174">
        <f>SUMIF('Sunday Races 9-11-22'!$B$11:$B$20,$C40,'Sunday Races 9-11-22'!$AX$11:$AX$20)</f>
        <v>0</v>
      </c>
      <c r="DA40" s="174">
        <f>SUMIF('Sunday Races 9-11-22'!$B$11:$B$20,$C40,'Sunday Races 9-11-22'!$AY$11:$AY$20)</f>
        <v>0</v>
      </c>
      <c r="DB40" s="174">
        <f>SUMIF('Sunday Races 10-9-22'!$B$11:$B$21,$C40,'Sunday Races 10-9-22'!$AU$11:$AU$21)</f>
        <v>0</v>
      </c>
      <c r="DC40" s="174">
        <f>SUMIF('Sunday Races 10-9-22'!$B$11:$B$21,$C40,'Sunday Races 10-9-22'!$AV$11:$AV$21)</f>
        <v>0</v>
      </c>
      <c r="DD40" s="174">
        <f>SUMIF('Sunday Races 10-9-22'!$B$11:$B$21,$C40,'Sunday Races 10-9-22'!$AW$11:$AW$21)</f>
        <v>0</v>
      </c>
      <c r="DE40" s="174">
        <f>SUMIF('Sunday Races 10-9-22'!$B$11:$B$21,$C40,'Sunday Races 10-9-22'!$AX$11:$AX$21)</f>
        <v>0</v>
      </c>
      <c r="DF40" s="174">
        <f>SUMIF('Sunday Races 10-9-22'!$B$11:$B$21,$C40,'Sunday Races 10-9-22'!$AY$11:$AY$21)</f>
        <v>0</v>
      </c>
      <c r="DG40" s="174">
        <f>SUMIF('Sunday Races 10-23-22'!$B$11:$B$22,$C40,'Sunday Races 10-23-22'!$AU$11:$AU$22)</f>
        <v>0</v>
      </c>
      <c r="DH40" s="174">
        <f>SUMIF('Sunday Races 10-23-22'!$B$11:$B$22,$C40,'Sunday Races 10-23-22'!$AV$11:$AV$22)</f>
        <v>0</v>
      </c>
      <c r="DI40" s="174">
        <f>SUMIF('Sunday Races 10-23-22'!$B$11:$B$22,$C40,'Sunday Races 10-23-22'!$AW$11:$AW$22)</f>
        <v>0</v>
      </c>
      <c r="DJ40" s="174">
        <f>SUMIF('Sunday Races 10-23-22'!$B$11:$B$22,$C40,'Sunday Races 10-23-22'!$AX$11:$AX$22)</f>
        <v>0</v>
      </c>
      <c r="DK40" s="174">
        <f>SUMIF('Sunday Races 10-23-22'!$B$11:$B$22,$C40,'Sunday Races 10-23-22'!$AY$11:$AY$22)</f>
        <v>0</v>
      </c>
      <c r="DL40" s="175"/>
      <c r="DM40" s="176"/>
      <c r="DN40" s="177">
        <f t="shared" ref="DN40:DW49" si="49">LARGE($K40:$DL40,DN$3)</f>
        <v>0</v>
      </c>
      <c r="DO40" s="177">
        <f t="shared" si="49"/>
        <v>0</v>
      </c>
      <c r="DP40" s="177">
        <f t="shared" si="49"/>
        <v>0</v>
      </c>
      <c r="DQ40" s="177">
        <f t="shared" si="49"/>
        <v>0</v>
      </c>
      <c r="DR40" s="177">
        <f t="shared" si="49"/>
        <v>0</v>
      </c>
      <c r="DS40" s="177">
        <f t="shared" si="49"/>
        <v>0</v>
      </c>
      <c r="DT40" s="177">
        <f t="shared" si="49"/>
        <v>0</v>
      </c>
      <c r="DU40" s="177">
        <f t="shared" si="49"/>
        <v>0</v>
      </c>
      <c r="DV40" s="177">
        <f t="shared" si="49"/>
        <v>0</v>
      </c>
      <c r="DW40" s="177">
        <f t="shared" si="49"/>
        <v>0</v>
      </c>
      <c r="DX40" s="177">
        <f t="shared" ref="DX40:EG49" si="50">LARGE($K40:$DL40,DX$3)</f>
        <v>0</v>
      </c>
      <c r="DY40" s="177">
        <f t="shared" si="50"/>
        <v>0</v>
      </c>
      <c r="DZ40" s="177">
        <f t="shared" si="50"/>
        <v>0</v>
      </c>
      <c r="EA40" s="177">
        <f t="shared" si="50"/>
        <v>0</v>
      </c>
      <c r="EB40" s="177">
        <f t="shared" si="50"/>
        <v>0</v>
      </c>
      <c r="EC40" s="177">
        <f t="shared" si="50"/>
        <v>0</v>
      </c>
      <c r="ED40" s="177">
        <f t="shared" si="50"/>
        <v>0</v>
      </c>
      <c r="EE40" s="177">
        <f t="shared" si="50"/>
        <v>0</v>
      </c>
      <c r="EF40" s="177">
        <f t="shared" si="50"/>
        <v>0</v>
      </c>
      <c r="EG40" s="177">
        <f t="shared" si="50"/>
        <v>0</v>
      </c>
      <c r="EH40" s="177">
        <f t="shared" ref="EH40:EQ49" si="51">LARGE($K40:$DL40,EH$3)</f>
        <v>0</v>
      </c>
      <c r="EI40" s="177">
        <f t="shared" si="51"/>
        <v>0</v>
      </c>
      <c r="EJ40" s="177">
        <f t="shared" si="51"/>
        <v>0</v>
      </c>
      <c r="EK40" s="177">
        <f t="shared" si="51"/>
        <v>0</v>
      </c>
      <c r="EL40" s="177">
        <f t="shared" si="51"/>
        <v>0</v>
      </c>
      <c r="EM40" s="177">
        <f t="shared" si="51"/>
        <v>0</v>
      </c>
      <c r="EN40" s="177">
        <f t="shared" si="51"/>
        <v>0</v>
      </c>
      <c r="EO40" s="177">
        <f t="shared" si="51"/>
        <v>0</v>
      </c>
      <c r="EP40" s="177">
        <f t="shared" si="51"/>
        <v>0</v>
      </c>
      <c r="EQ40" s="177">
        <f t="shared" si="51"/>
        <v>0</v>
      </c>
      <c r="ER40" s="177">
        <f t="shared" ref="ER40:FA49" si="52">LARGE($K40:$DL40,ER$3)</f>
        <v>0</v>
      </c>
      <c r="ES40" s="177">
        <f t="shared" si="52"/>
        <v>0</v>
      </c>
      <c r="ET40" s="177">
        <f t="shared" si="52"/>
        <v>0</v>
      </c>
      <c r="EU40" s="177">
        <f t="shared" si="52"/>
        <v>0</v>
      </c>
      <c r="EV40" s="177">
        <f t="shared" si="52"/>
        <v>0</v>
      </c>
      <c r="EW40" s="177">
        <f t="shared" si="52"/>
        <v>0</v>
      </c>
      <c r="EX40" s="177">
        <f t="shared" si="52"/>
        <v>0</v>
      </c>
      <c r="EY40" s="177">
        <f t="shared" si="52"/>
        <v>0</v>
      </c>
      <c r="EZ40" s="177">
        <f t="shared" si="52"/>
        <v>0</v>
      </c>
      <c r="FA40" s="177">
        <f t="shared" si="52"/>
        <v>0</v>
      </c>
      <c r="FB40" s="177">
        <f t="shared" ref="FB40:FK49" si="53">LARGE($K40:$DL40,FB$3)</f>
        <v>0</v>
      </c>
      <c r="FC40" s="177">
        <f t="shared" si="53"/>
        <v>0</v>
      </c>
      <c r="FD40" s="177">
        <f t="shared" si="53"/>
        <v>0</v>
      </c>
      <c r="FE40" s="177">
        <f t="shared" si="53"/>
        <v>0</v>
      </c>
      <c r="FF40" s="177">
        <f t="shared" si="53"/>
        <v>0</v>
      </c>
      <c r="FG40" s="177">
        <f t="shared" si="53"/>
        <v>0</v>
      </c>
      <c r="FH40" s="177">
        <f t="shared" si="53"/>
        <v>0</v>
      </c>
      <c r="FI40" s="177">
        <f t="shared" si="53"/>
        <v>0</v>
      </c>
      <c r="FJ40" s="177">
        <f t="shared" si="53"/>
        <v>0</v>
      </c>
      <c r="FK40" s="177">
        <f t="shared" si="53"/>
        <v>0</v>
      </c>
      <c r="FL40" s="177">
        <f t="shared" ref="FL40:FZ49" si="54">LARGE($K40:$DL40,FL$3)</f>
        <v>0</v>
      </c>
      <c r="FM40" s="177">
        <f t="shared" si="54"/>
        <v>0</v>
      </c>
      <c r="FN40" s="177">
        <f t="shared" si="54"/>
        <v>0</v>
      </c>
      <c r="FO40" s="177">
        <f t="shared" si="54"/>
        <v>0</v>
      </c>
      <c r="FP40" s="177">
        <f t="shared" si="54"/>
        <v>0</v>
      </c>
      <c r="FQ40" s="177">
        <f t="shared" si="54"/>
        <v>0</v>
      </c>
      <c r="FR40" s="177">
        <f t="shared" si="54"/>
        <v>0</v>
      </c>
      <c r="FS40" s="177">
        <f t="shared" si="54"/>
        <v>0</v>
      </c>
      <c r="FT40" s="177">
        <f t="shared" si="54"/>
        <v>0</v>
      </c>
      <c r="FU40" s="177">
        <f t="shared" si="54"/>
        <v>0</v>
      </c>
      <c r="FV40" s="177">
        <f t="shared" si="54"/>
        <v>0</v>
      </c>
      <c r="FW40" s="177">
        <f t="shared" si="54"/>
        <v>0</v>
      </c>
      <c r="FX40" s="177">
        <f t="shared" si="54"/>
        <v>0</v>
      </c>
      <c r="FY40" s="177">
        <f t="shared" si="54"/>
        <v>0</v>
      </c>
      <c r="FZ40" s="177">
        <f t="shared" si="54"/>
        <v>0</v>
      </c>
      <c r="GA40" s="177"/>
      <c r="GB40" s="229">
        <f t="shared" ref="GB40:GB71" si="55">SUM(GD40:KD40)</f>
        <v>188</v>
      </c>
      <c r="GC40" s="229">
        <f t="shared" ref="GC40:GC71" si="56">COUNTIF(GD40:KD40,"&gt;0")</f>
        <v>23</v>
      </c>
      <c r="GD40" s="174">
        <f>SUMIF('One Day 12-04-21 Scots'!$B$11:$B$24,$C40,'One Day 12-04-21 Scots'!$AU$11:$AU$24)</f>
        <v>0</v>
      </c>
      <c r="GE40" s="174">
        <f>SUMIF('One Day 12-04-21 Scots'!$B$11:$B$24,$C40,'One Day 12-04-21 Scots'!$AV$11:$AV$24)</f>
        <v>0</v>
      </c>
      <c r="GF40" s="174">
        <f>SUMIF('One Day 12-04-21 Scots'!$B$11:$B$24,$C40,'One Day 12-04-21 Scots'!$AW$11:$AW$24)</f>
        <v>0</v>
      </c>
      <c r="GG40" s="174">
        <f>SUMIF('One Day 12-04-21 Scots'!$B$11:$B$24,$C40,'One Day 12-04-21 Scots'!$AX$11:$AX$24)</f>
        <v>0</v>
      </c>
      <c r="GH40" s="174">
        <f>SUMIF('One Day 12-04-21 Scots'!$B$11:$B$24,$C40,'One Day 12-04-21 Scots'!$AY$11:$AY$24)</f>
        <v>0</v>
      </c>
      <c r="GI40" s="174">
        <f>SUMIF('One Day 12-04-21 Thistles'!$B$11:$B$25,$C40,'One Day 12-04-21 Thistles'!$AU$11:$AU$25)</f>
        <v>0</v>
      </c>
      <c r="GJ40" s="174">
        <f>SUMIF('One Day 12-04-21 Thistles'!$B$11:$B$25,$C40,'One Day 12-04-21 Thistles'!$AV$11:$AV$25)</f>
        <v>0</v>
      </c>
      <c r="GK40" s="174">
        <f>SUMIF('One Day 12-04-21 Thistles'!$B$11:$B$25,$C40,'One Day 12-04-21 Thistles'!$AW$11:$AW$25)</f>
        <v>0</v>
      </c>
      <c r="GL40" s="174">
        <f>SUMIF('One Day 12-04-21 Thistles'!$B$11:$B$25,$C40,'One Day 12-04-21 Thistles'!$AX$11:$AX$25)</f>
        <v>0</v>
      </c>
      <c r="GM40" s="174">
        <f>SUMIF('One Day 12-04-21 Thistles'!$B$11:$B$25,$C40,'One Day 12-04-21 Thistles'!$AY$11:$AY$25)</f>
        <v>0</v>
      </c>
      <c r="GN40" s="174">
        <f>SUMIF('Chili One Day 2-12-22 Scots'!$B$11:$B$27,$C40,'Chili One Day 2-12-22 Scots'!$AU$11:$AU$27)</f>
        <v>11</v>
      </c>
      <c r="GO40" s="174">
        <f>SUMIF('Chili One Day 2-12-22 Scots'!$B$11:$B$27,$C40,'Chili One Day 2-12-22 Scots'!$AV$11:$AV$27)</f>
        <v>11</v>
      </c>
      <c r="GP40" s="174">
        <f>SUMIF('Chili One Day 2-12-22 Scots'!$B$11:$B$27,$C40,'Chili One Day 2-12-22 Scots'!$AW$11:$AW$27)</f>
        <v>11</v>
      </c>
      <c r="GQ40" s="174">
        <f>SUMIF('Chili One Day 2-12-22 Scots'!$B$11:$B$27,$C40,'Chili One Day 2-12-22 Scots'!$AX$11:$AX$27)</f>
        <v>0</v>
      </c>
      <c r="GR40" s="174">
        <f>SUMIF('Chili One Day 2-12-22 Scots'!$B$11:$B$27,$C40,'Chili One Day 2-12-22 Scots'!$AY$11:$AY$27)</f>
        <v>0</v>
      </c>
      <c r="GS40" s="174">
        <f>SUMIF('Chili One Day 2-12-22 Thistles'!$B$11:$B$27,$C40,'Chili One Day 2-12-22 Thistles'!$AU$11:$AU$27)</f>
        <v>0</v>
      </c>
      <c r="GT40" s="174">
        <f>SUMIF('Chili One Day 2-12-22 Thistles'!$B$11:$B$27,$C40,'Chili One Day 2-12-22 Thistles'!$AV$11:$AV$27)</f>
        <v>0</v>
      </c>
      <c r="GU40" s="174">
        <f>SUMIF('Chili One Day 2-12-22 Thistles'!$B$11:$B$27,$C40,'Chili One Day 2-12-22 Thistles'!$AW$11:$AW$27)</f>
        <v>0</v>
      </c>
      <c r="GV40" s="174">
        <f>SUMIF('Chili One Day 2-12-22 Thistles'!$B$11:$B$27,$C40,'Chili One Day 2-12-22 Thistles'!$AX$11:$AX$27)</f>
        <v>0</v>
      </c>
      <c r="GW40" s="174">
        <f>SUMIF('Chili One Day 2-12-22 Thistles'!$B$11:$B$27,$C40,'Chili One Day 2-12-22 Thistles'!$AY$11:$AY$27)</f>
        <v>0</v>
      </c>
      <c r="GX40" s="174">
        <f>SUMIF('Ironman One Day 3-5-22 FS'!$B$11:$B$26,$C40,'Ironman One Day 3-5-22 FS'!$AU$11:$AU$26)</f>
        <v>0</v>
      </c>
      <c r="GY40" s="174">
        <f>SUMIF('Ironman One Day 3-5-22 FS'!$B$11:$B$26,$C40,'Ironman One Day 3-5-22 FS'!$AV$11:$AV$26)</f>
        <v>0</v>
      </c>
      <c r="GZ40" s="174">
        <f>SUMIF('Ironman One Day 3-5-22 FS'!$B$11:$B$26,$C40,'Ironman One Day 3-5-22 FS'!$AW$11:$AW$26)</f>
        <v>0</v>
      </c>
      <c r="HA40" s="174">
        <f>SUMIF('Ironman One Day 3-5-22 FS'!$B$11:$B$26,$C40,'Ironman One Day 3-5-22 FS'!$AX$11:$AX$26)</f>
        <v>0</v>
      </c>
      <c r="HB40" s="174">
        <f>SUMIF('Ironman One Day 3-5-22 FS'!$B$11:$B$26,$C40,'Ironman One Day 3-5-22 FS'!$AY$11:$AY$26)</f>
        <v>0</v>
      </c>
      <c r="HC40" s="174">
        <f>SUMIF('Ironman One Day 3-5-22 420'!$B$11:$B$26,$C40,'Ironman One Day 3-5-22 420'!$AU$11:$AU$26)</f>
        <v>0</v>
      </c>
      <c r="HD40" s="174">
        <f>SUMIF('Ironman One Day 3-5-22 420'!$B$11:$B$26,$C40,'Ironman One Day 3-5-22 420'!$AV$11:$AV$26)</f>
        <v>0</v>
      </c>
      <c r="HE40" s="174">
        <f>SUMIF('Ironman One Day 3-5-22 420'!$B$11:$B$26,$C40,'Ironman One Day 3-5-22 420'!$AW$11:$AW$26)</f>
        <v>0</v>
      </c>
      <c r="HF40" s="174">
        <f>SUMIF('Ironman One Day 3-5-22 420'!$B$11:$B$26,$C40,'Ironman One Day 3-5-22 420'!$AX$11:$AX$26)</f>
        <v>0</v>
      </c>
      <c r="HG40" s="174">
        <f>SUMIF('Ironman One Day 3-5-22 420'!$B$11:$B$26,$C40,'Ironman One Day 3-5-22 420'!$AY$11:$AY$26)</f>
        <v>0</v>
      </c>
      <c r="HH40" s="174">
        <f>SUMIF('Easter One Day 4-16-22 FS'!$B$11:$B$25,$C40,'Easter One Day 4-16-22 FS'!$AU$11:$AU$25)</f>
        <v>6</v>
      </c>
      <c r="HI40" s="174">
        <f>SUMIF('Easter One Day 4-16-22 FS'!$B$11:$B$25,$C40,'Easter One Day 4-16-22 FS'!$AV$11:$AV$25)</f>
        <v>5</v>
      </c>
      <c r="HJ40" s="174">
        <f>SUMIF('Easter One Day 4-16-22 FS'!$B$11:$B$25,$C40,'Easter One Day 4-16-22 FS'!$AW$11:$AW$25)</f>
        <v>0</v>
      </c>
      <c r="HK40" s="174">
        <f>SUMIF('Easter One Day 4-16-22 FS'!$B$11:$B$25,$C40,'Easter One Day 4-16-22 FS'!$AX$11:$AX$25)</f>
        <v>0</v>
      </c>
      <c r="HL40" s="174">
        <f>SUMIF('Easter One Day 4-16-22 FS'!$B$11:$B$25,$C40,'Easter One Day 4-16-22 FS'!$AY$11:$AY$25)</f>
        <v>0</v>
      </c>
      <c r="HM40" s="174">
        <f>SUMIF('Easter One Day 4-16-22 TH'!$B$11:$B$25,$C40,'Easter One Day 4-16-22 TH'!$AU$11:$AU$25)</f>
        <v>0</v>
      </c>
      <c r="HN40" s="174">
        <f>SUMIF('Easter One Day 4-16-22 TH'!$B$11:$B$25,$C40,'Easter One Day 4-16-22 TH'!$AV$11:$AV$25)</f>
        <v>0</v>
      </c>
      <c r="HO40" s="174">
        <f>SUMIF('Easter One Day 4-16-22 TH'!$B$11:$B$25,$C40,'Easter One Day 4-16-22 TH'!$AW$11:$AW$25)</f>
        <v>0</v>
      </c>
      <c r="HP40" s="174">
        <f>SUMIF('Easter One Day 4-16-22 TH'!$B$11:$B$25,$C40,'Easter One Day 4-16-22 TH'!$AX$11:$AX$25)</f>
        <v>0</v>
      </c>
      <c r="HQ40" s="174">
        <f>SUMIF('Easter One Day 4-16-22 TH'!$B$11:$B$25,$C40,'Easter One Day 4-16-22 TH'!$AY$11:$AY$25)</f>
        <v>0</v>
      </c>
      <c r="HR40" s="174">
        <f>SUMIF('Long Distance Race 5-7-22'!$B$11:$B$25,$C40,'Long Distance Race 5-7-22'!$AU$11:$AU$25)</f>
        <v>0</v>
      </c>
      <c r="HS40" s="174">
        <f>SUMIF('Long Distance Race 5-7-22'!$B$11:$B$18,$C40,'Long Distance Race 5-7-22'!$AV$11:$AV$18)</f>
        <v>0</v>
      </c>
      <c r="HT40" s="174">
        <f>SUMIF('Long Distance Race 5-7-22'!$B$11:$B$18,$C40,'Long Distance Race 5-7-22'!$AW$11:$AW$18)</f>
        <v>0</v>
      </c>
      <c r="HU40" s="174">
        <f>SUMIF('Long Distance Race 5-7-22'!$B$11:$B$18,$C40,'Long Distance Race 5-7-22'!$AX$11:$AX$18)</f>
        <v>0</v>
      </c>
      <c r="HV40" s="174">
        <f>SUMIF('Long Distance Race 5-7-22'!$B$11:$B$18,$C40,'Long Distance Race 5-7-22'!$AY$11:$AY$18)</f>
        <v>0</v>
      </c>
      <c r="HW40" s="174">
        <f>SUMIF('Memorial Day Regatta 5-28-22 Op'!$B$11:$B$25,$C40,'Memorial Day Regatta 5-28-22 Op'!$AU$11:$AU$25)</f>
        <v>0</v>
      </c>
      <c r="HX40" s="174">
        <f>SUMIF('Memorial Day Regatta 5-28-22 Op'!$B$11:$B$18,$C40,'Memorial Day Regatta 5-28-22 Op'!$AV$11:$AV$18)</f>
        <v>0</v>
      </c>
      <c r="HY40" s="174">
        <f>SUMIF('Memorial Day Regatta 5-28-22 Op'!$B$11:$B$18,$C40,'Memorial Day Regatta 5-28-22 Op'!$AW$11:$AW$18)</f>
        <v>0</v>
      </c>
      <c r="HZ40" s="174">
        <f>SUMIF('Memorial Day Regatta 5-28-22 Op'!$B$11:$B$18,$C40,'Memorial Day Regatta 5-28-22 Op'!$AX$11:$AX$18)</f>
        <v>0</v>
      </c>
      <c r="IA40" s="174">
        <f>SUMIF('Memorial Day Regatta 5-28-22 Op'!$B$11:$B$18,$C40,'Memorial Day Regatta 5-28-22 Op'!$AY$11:$AY$18)</f>
        <v>0</v>
      </c>
      <c r="IB40" s="174">
        <f>SUMIF('Caldwell Cup 6-25-22 TH'!$B$11:$B$25,$C40,'Caldwell Cup 6-25-22 TH'!$AU$11:$AU$25)</f>
        <v>0</v>
      </c>
      <c r="IC40" s="174">
        <f>SUMIF('Caldwell Cup 6-25-22 TH'!$B$11:$B$25,$C40,'Caldwell Cup 6-25-22 TH'!$AV$11:$AV$25)</f>
        <v>0</v>
      </c>
      <c r="ID40" s="174">
        <f>SUMIF('Caldwell Cup 6-25-22 TH'!$B$11:$B$25,$C40,'Caldwell Cup 6-25-22 TH'!$AW$11:$AW$25)</f>
        <v>0</v>
      </c>
      <c r="IE40" s="174">
        <f>SUMIF('Caldwell Cup 6-25-22 TH'!$B$11:$B$25,$C40,'Caldwell Cup 6-25-22 TH'!$AX$11:$AX$25)</f>
        <v>0</v>
      </c>
      <c r="IF40" s="174">
        <f>SUMIF('Caldwell Cup 6-25-22 TH'!$B$11:$B$25,$C40,'Caldwell Cup 6-25-22 TH'!$AY$11:$AY$25)</f>
        <v>0</v>
      </c>
      <c r="IG40" s="174">
        <f>SUMIF('Caldwell Cup 6-25-22 FS'!$B$11:$B$21,$C40,'Caldwell Cup 6-25-22 FS'!$AU$11:$AU$21)</f>
        <v>9</v>
      </c>
      <c r="IH40" s="174">
        <f>SUMIF('Caldwell Cup 6-25-22 FS'!$B$11:$B$21,$C40,'Caldwell Cup 6-25-22 FS'!$AV$11:$AV$21)</f>
        <v>10</v>
      </c>
      <c r="II40" s="174">
        <f>SUMIF('Caldwell Cup 6-25-22 FS'!$B$11:$B$21,$C40,'Caldwell Cup 6-25-22 FS'!$AW$11:$AW$21)</f>
        <v>9</v>
      </c>
      <c r="IJ40" s="174">
        <f>SUMIF('Caldwell Cup 6-25-22 FS'!$B$11:$B$21,$C40,'Caldwell Cup 6-25-22 FS'!$AX$11:$AX$21)</f>
        <v>8</v>
      </c>
      <c r="IK40" s="174">
        <f>SUMIF('Caldwell Cup 6-25-22 FS'!$B$11:$B$21,$C40,'Caldwell Cup 6-25-22 FS'!$AY$11:$AY$21)</f>
        <v>0</v>
      </c>
      <c r="IL40" s="174">
        <f>SUMIF('Caldwell Cup 6-25-22 Lasers'!$B$11:$B$23,$C40,'Caldwell Cup 6-25-22 Lasers'!$AU$11:$AU$23)</f>
        <v>0</v>
      </c>
      <c r="IM40" s="174">
        <f>SUMIF('Caldwell Cup 6-25-22 Lasers'!$B$11:$B$23,$C40,'Caldwell Cup 6-25-22 Lasers'!$AV$11:$AV$23)</f>
        <v>0</v>
      </c>
      <c r="IN40" s="174">
        <f>SUMIF('Caldwell Cup 6-25-22 Lasers'!$B$11:$B$23,$C40,'Caldwell Cup 6-25-22 Lasers'!$AW$11:$AW$23)</f>
        <v>0</v>
      </c>
      <c r="IO40" s="174">
        <f>SUMIF('Caldwell Cup 6-25-22 Lasers'!$B$11:$B$23,$C40,'Caldwell Cup 6-25-22 Lasers'!$AX$11:$AX$23)</f>
        <v>0</v>
      </c>
      <c r="IP40" s="174">
        <f>SUMIF('Caldwell Cup 6-25-22 Lasers'!$B$11:$B$23,$C40,'Caldwell Cup 6-25-22 Lasers'!$AY$11:$AY$23)</f>
        <v>0</v>
      </c>
      <c r="IQ40" s="174">
        <f>SUMIF('Labor Day Regatta 9-3-22 FS'!$B$11:$B$30,$C40,'Labor Day Regatta 9-3-22 FS'!$AU$11:$AU$30)</f>
        <v>6</v>
      </c>
      <c r="IR40" s="174">
        <f>SUMIF('Labor Day Regatta 9-3-22 FS'!$B$11:$B$30,$C40,'Labor Day Regatta 9-3-22 FS'!$AV$11:$AV$30)</f>
        <v>6</v>
      </c>
      <c r="IS40" s="174">
        <f>SUMIF('Labor Day Regatta 9-3-22 FS'!$B$11:$B$30,$C40,'Labor Day Regatta 9-3-22 FS'!$AW$11:$AW$30)</f>
        <v>6</v>
      </c>
      <c r="IT40" s="174">
        <f>SUMIF('Labor Day Regatta 9-3-22 FS'!$B$11:$B$30,$C40,'Labor Day Regatta 9-3-22 FS'!$AX$11:$AX$30)</f>
        <v>0</v>
      </c>
      <c r="IU40" s="174">
        <f>SUMIF('Labor Day Regatta 9-3-22 FS'!$B$11:$B$30,$C40,'Labor Day Regatta 9-3-22 FS'!$AY$11:$AY$30)</f>
        <v>0</v>
      </c>
      <c r="IV40" s="174">
        <f>SUMIF('2022-09-17 Leukemia Cup FS'!$B$11:$B$26,$C40,'2022-09-17 Leukemia Cup FS'!$AU$11:$AU$26)</f>
        <v>9</v>
      </c>
      <c r="IW40" s="174">
        <f>SUMIF('2022-09-17 Leukemia Cup FS'!$B$11:$B$26,$C40,'2022-09-17 Leukemia Cup FS'!$AV$11:$AV$26)</f>
        <v>9</v>
      </c>
      <c r="IX40" s="174">
        <f>SUMIF('2022-09-17 Leukemia Cup FS'!$B$11:$B$26,$C40,'2022-09-17 Leukemia Cup FS'!$AW$11:$AW$26)</f>
        <v>0</v>
      </c>
      <c r="IY40" s="174">
        <f>SUMIF('2022-09-17 Leukemia Cup FS'!$B$11:$B$26,$C40,'2022-09-17 Leukemia Cup FS'!$AX$11:$AX$26)</f>
        <v>0</v>
      </c>
      <c r="IZ40" s="174">
        <f>SUMIF('2022-09-17 Leukemia Cup FS'!$B$11:$B$26,$C40,'2022-09-17 Leukemia Cup FS'!$AY$11:$AY$26)</f>
        <v>0</v>
      </c>
      <c r="JA40" s="174">
        <f>SUMIF('2022-09-17 Leukemia Cup TH'!$B$11:$B$28,$C40,'2022-09-17 Leukemia Cup TH'!$AU$11:$AU$28)</f>
        <v>0</v>
      </c>
      <c r="JB40" s="174">
        <f>SUMIF('2022-09-17 Leukemia Cup TH'!$B$11:$B$28,$C40,'2022-09-17 Leukemia Cup TH'!$AV$11:$AV$28)</f>
        <v>0</v>
      </c>
      <c r="JC40" s="174">
        <f>SUMIF('2022-09-17 Leukemia Cup TH'!$B$11:$B$28,$C40,'2022-09-17 Leukemia Cup TH'!$AW$11:$AW$28)</f>
        <v>0</v>
      </c>
      <c r="JD40" s="174">
        <f>SUMIF('2022-09-17 Leukemia Cup TH'!$B$11:$B$28,$C40,'2022-09-17 Leukemia Cup TH'!$AX$11:$AX$28)</f>
        <v>0</v>
      </c>
      <c r="JE40" s="174">
        <f>SUMIF('2022-09-17 Leukemia Cup TH'!$B$11:$B$28,$C40,'2022-09-17 Leukemia Cup TH'!$AY$11:$AY$28)</f>
        <v>0</v>
      </c>
      <c r="JF40" s="174">
        <f>SUMIF('Smith-Berry LDR 9-24-22'!$B$11:$B$30,$C40,'Smith-Berry LDR 9-24-22'!$AU$11:$AU$30)</f>
        <v>0</v>
      </c>
      <c r="JG40" s="174">
        <f>SUMIF('Smith-Berry LDR 9-24-22'!$B$11:$B$30,$C40,'Smith-Berry LDR 9-24-22'!$AV$11:$AV$30)</f>
        <v>0</v>
      </c>
      <c r="JH40" s="174">
        <f>SUMIF('Smith-Berry LDR 9-24-22'!$B$11:$B$30,$C40,'Smith-Berry LDR 9-24-22'!$AW$11:$AW$30)</f>
        <v>0</v>
      </c>
      <c r="JI40" s="174">
        <f>SUMIF('Smith-Berry LDR 9-24-22'!$B$11:$B$30,$C40,'Smith-Berry LDR 9-24-22'!$AX$11:$AX$30)</f>
        <v>0</v>
      </c>
      <c r="JJ40" s="174">
        <f>SUMIF('Smith-Berry LDR 9-24-22'!$B$11:$B$30,$C40,'Smith-Berry LDR 9-24-22'!$AY$11:$AY$30)</f>
        <v>0</v>
      </c>
      <c r="JK40" s="174">
        <f>SUMIF('Great Scot 10-1-22 Cham'!$B$11:$B$38,$C40,'Great Scot 10-1-22 Cham'!$AU$11:$AU$38)</f>
        <v>13</v>
      </c>
      <c r="JL40" s="174">
        <f>SUMIF('Great Scot 10-1-22 Cham'!$B$11:$B$38,$C40,'Great Scot 10-1-22 Cham'!$AV$11:$AV$38)</f>
        <v>7</v>
      </c>
      <c r="JM40" s="174">
        <f>SUMIF('Great Scot 10-1-22 Cham'!$B$11:$B$38,$C40,'Great Scot 10-1-22 Cham'!$AW$11:$AW$38)</f>
        <v>10</v>
      </c>
      <c r="JN40" s="174">
        <f>SUMIF('Great Scot 10-1-22 Cham'!$B$11:$B$38,$C40,'Great Scot 10-1-22 Cham'!$AX$11:$AX$38)</f>
        <v>7</v>
      </c>
      <c r="JO40" s="174">
        <f>SUMIF('Great Scot 10-1-22 Cham'!$B$11:$B$38,$C40,'Great Scot 10-1-22 Cham'!$AY$11:$AY$38)</f>
        <v>8</v>
      </c>
      <c r="JP40" s="174">
        <f>SUMIF('Great Scot 10-1-22 Chal'!$B$11:$B$28,$C40,'Great Scot 10-1-22 Chal'!$AU$11:$AU$28)</f>
        <v>0</v>
      </c>
      <c r="JQ40" s="174">
        <f>SUMIF('Great Scot 10-1-22 Chal'!$B$11:$B$28,$C40,'Great Scot 10-1-22 Chal'!$AV$11:$AV$28)</f>
        <v>0</v>
      </c>
      <c r="JR40" s="174">
        <f>SUMIF('Great Scot 10-1-22 Chal'!$B$11:$B$28,$C40,'Great Scot 10-1-22 Chal'!$AW$11:$AW$28)</f>
        <v>0</v>
      </c>
      <c r="JS40" s="174">
        <f>SUMIF('Great Scot 10-1-22 Chal'!$B$11:$B$28,$C40,'Great Scot 10-1-22 Chal'!$AX$11:$AX$28)</f>
        <v>0</v>
      </c>
      <c r="JT40" s="174">
        <f>SUMIF('Great Scot 10-1-22 Chal'!$B$11:$B$28,$C40,'Great Scot 10-1-22 Chal'!$AY$11:$AY$28)</f>
        <v>0</v>
      </c>
      <c r="JU40" s="174">
        <f>SUMIF('Great Pumpkin Regatta 10-15-22'!$B$11:$B$54,$C40,'Great Pumpkin Regatta 10-15-22'!$AU$11:$AU$54)</f>
        <v>0</v>
      </c>
      <c r="JV40" s="174">
        <f>SUMIF('Great Pumpkin Regatta 10-15-22'!$B$11:$B$54,$C40,'Great Pumpkin Regatta 10-15-22'!$AV$11:$AV$54)</f>
        <v>0</v>
      </c>
      <c r="JW40" s="174">
        <f>SUMIF('Great Pumpkin Regatta 10-15-22'!$B$11:$B$54,$C40,'Great Pumpkin Regatta 10-15-22'!$AW$11:$AW$54)</f>
        <v>0</v>
      </c>
      <c r="JX40" s="174">
        <f>SUMIF('Great Pumpkin Regatta 10-15-22'!$B$11:$B$54,$C40,'Great Pumpkin Regatta 10-15-22'!$AX$11:$AX$54)</f>
        <v>0</v>
      </c>
      <c r="JY40" s="174">
        <f>SUMIF('Great Pumpkin Regatta 10-15-22'!$B$11:$B$54,$C40,'Great Pumpkin Regatta 10-15-22'!$AY$11:$AY$54)</f>
        <v>0</v>
      </c>
      <c r="JZ40" s="174">
        <f>SUMIF('One Day Regatta 10-29-22 FS'!$B$11:$B$19,$C40,'One Day Regatta 10-29-22 FS'!$AU$11:$AU$19)</f>
        <v>7</v>
      </c>
      <c r="KA40" s="174">
        <f>SUMIF('One Day Regatta 10-29-22 FS'!$B$11:$B$19,$C40,'One Day Regatta 10-29-22 FS'!$AV$11:$AV$19)</f>
        <v>7</v>
      </c>
      <c r="KB40" s="174">
        <f>SUMIF('One Day Regatta 10-29-22 FS'!$B$11:$B$19,$C40,'One Day Regatta 10-29-22 FS'!$AW$11:$AW$19)</f>
        <v>7</v>
      </c>
      <c r="KC40" s="174">
        <f>SUMIF('One Day Regatta 10-29-22 FS'!$B$11:$B$19,$C40,'One Day Regatta 10-29-22 FS'!$AX$11:$AX$19)</f>
        <v>6</v>
      </c>
      <c r="KD40" s="174">
        <f>SUMIF('One Day Regatta 10-29-22 FS'!$B$11:$B$19,$C40,'One Day Regatta 10-29-22 FS'!$AY$11:$AY$19)</f>
        <v>0</v>
      </c>
    </row>
    <row r="41" spans="1:290" ht="15" customHeight="1" x14ac:dyDescent="0.2">
      <c r="A41" s="400" t="s">
        <v>1369</v>
      </c>
      <c r="B41" s="134">
        <f t="shared" si="8"/>
        <v>36</v>
      </c>
      <c r="C41" s="170" t="s">
        <v>145</v>
      </c>
      <c r="D41" s="171">
        <f t="shared" si="44"/>
        <v>0</v>
      </c>
      <c r="E41" s="172">
        <f t="shared" si="45"/>
        <v>0</v>
      </c>
      <c r="F41" s="171">
        <f t="shared" si="46"/>
        <v>0</v>
      </c>
      <c r="G41" s="171">
        <v>0</v>
      </c>
      <c r="H41" s="171">
        <f t="shared" si="47"/>
        <v>0</v>
      </c>
      <c r="I41" s="173">
        <f t="shared" si="48"/>
        <v>0</v>
      </c>
      <c r="J41" s="173"/>
      <c r="K41" s="174">
        <f>SUMIF('Saturday Race 11-06-21'!$B$11:$B$21,$C41,'Saturday Race 11-06-21'!$AU$11:$AU$21)</f>
        <v>0</v>
      </c>
      <c r="L41" s="174">
        <f>SUMIF('Saturday Race 11-06-21'!$B$11:$B$21,$C41,'Saturday Race 11-06-21'!$AV$11:$AV$21)</f>
        <v>0</v>
      </c>
      <c r="M41" s="174">
        <f>SUMIF('Saturday Race 11-06-21'!$B$11:$B$21,$C41,'Saturday Race 11-06-21'!$AW$11:$AW$21)</f>
        <v>0</v>
      </c>
      <c r="N41" s="174">
        <f>SUMIF('Saturday Race 11-06-21'!$B$11:$B$21,$C41,'Saturday Race 11-06-21'!$AX$11:$AX$21)</f>
        <v>0</v>
      </c>
      <c r="O41" s="174">
        <f>SUMIF('Saturday Race 11-06-21'!$B$11:$B$21,$C41,'Saturday Race 11-06-21'!$AY$11:$AY$21)</f>
        <v>0</v>
      </c>
      <c r="P41" s="174">
        <f>SUMIF('Saturday Race 11-20-21'!$B$11:$B$20,$C41,'Saturday Race 11-20-21'!$AU$11:$AU$20)</f>
        <v>0</v>
      </c>
      <c r="Q41" s="174">
        <f>SUMIF('Saturday Race 11-20-21'!$B$11:$B$20,$C41,'Saturday Race 11-20-21'!$AV$11:$AV$20)</f>
        <v>0</v>
      </c>
      <c r="R41" s="174">
        <f>SUMIF('Saturday Race 11-20-21'!$B$11:$B$20,$C41,'Saturday Race 11-20-21'!$AW$11:$AW$20)</f>
        <v>0</v>
      </c>
      <c r="S41" s="174">
        <f>SUMIF('Saturday Race 11-20-21'!$B$11:$B$20,$C41,'Saturday Race 11-20-21'!$AX$11:$AX$20)</f>
        <v>0</v>
      </c>
      <c r="T41" s="174">
        <f>SUMIF('Saturday Race 11-20-21'!$B$11:$B$20,$C41,'Saturday Race 11-20-21'!$AY$11:$AY$20)</f>
        <v>0</v>
      </c>
      <c r="U41" s="174">
        <f>SUMIF('Saturday Race 1-08-22'!$B$11:$B$20,$C41,'Saturday Race 1-08-22'!$AU$11:$AU$20)</f>
        <v>0</v>
      </c>
      <c r="V41" s="174">
        <f>SUMIF('Saturday Race 1-08-22'!$B$11:$B$20,$C41,'Saturday Race 1-08-22'!$AV$11:$AV$20)</f>
        <v>0</v>
      </c>
      <c r="W41" s="174">
        <f>SUMIF('Saturday Race 1-08-22'!$B$11:$B$20,$C41,'Saturday Race 1-08-22'!$AW$11:$AW$20)</f>
        <v>0</v>
      </c>
      <c r="X41" s="174">
        <f>SUMIF('Saturday Race 1-08-22'!$B$11:$B$20,$C41,'Saturday Race 1-08-22'!$AX$11:$AX$20)</f>
        <v>0</v>
      </c>
      <c r="Y41" s="174">
        <f>SUMIF('Saturday Race 1-08-22'!$B$11:$B$20,$C41,'Saturday Race 1-08-22'!$AY$11:$AY$20)</f>
        <v>0</v>
      </c>
      <c r="Z41" s="174">
        <f>SUMIF('Saturday Race 1-22-22'!$B$11:$B$20,$C41,'Saturday Race 1-22-22'!$AU$11:$AU$20)</f>
        <v>0</v>
      </c>
      <c r="AA41" s="174">
        <f>SUMIF('Saturday Race 1-22-22'!$B$11:$B$20,$C41,'Saturday Race 1-22-22'!$AV$11:$AV$20)</f>
        <v>0</v>
      </c>
      <c r="AB41" s="174">
        <f>SUMIF('Saturday Race 1-22-22'!$B$11:$B$20,$C41,'Saturday Race 1-22-22'!$AW$11:$AW$20)</f>
        <v>0</v>
      </c>
      <c r="AC41" s="174">
        <f>SUMIF('Saturday Race 1-22-22'!$B$11:$B$20,$C41,'Saturday Race 1-22-22'!$AX$11:$AX$20)</f>
        <v>0</v>
      </c>
      <c r="AD41" s="174">
        <f>SUMIF('Saturday Race 1-22-22'!$B$11:$B$20,$C41,'Saturday Race 1-22-22'!$AY$11:$AY$20)</f>
        <v>0</v>
      </c>
      <c r="AE41" s="174">
        <f>SUMIF('Sunday Race 2-6-22'!$B$11:$B$20,$C41,'Sunday Race 2-6-22'!$AU$11:$AU$20)</f>
        <v>0</v>
      </c>
      <c r="AF41" s="174">
        <f>SUMIF('Sunday Race 2-6-22'!$B$11:$B$20,$C41,'Sunday Race 2-6-22'!$AV$11:$AV$20)</f>
        <v>0</v>
      </c>
      <c r="AG41" s="174">
        <f>SUMIF('Sunday Race 2-6-22'!$B$11:$B$20,$C41,'Sunday Race 2-6-22'!$AW$11:$AW$20)</f>
        <v>0</v>
      </c>
      <c r="AH41" s="174">
        <f>SUMIF('Sunday Race 2-6-22'!$B$11:$B$20,$C41,'Sunday Race 2-6-22'!$AX$11:$AX$20)</f>
        <v>0</v>
      </c>
      <c r="AI41" s="174">
        <f>SUMIF('Sunday Race 2-6-22'!$B$11:$B$20,$C41,'Sunday Race 2-6-22'!$AY$11:$AY$20)</f>
        <v>0</v>
      </c>
      <c r="AJ41" s="174">
        <f>SUMIF('Sunday Race 2-20-22'!$B$11:$B$26,$C41,'Sunday Race 2-20-22'!$AU$11:$AU$26)</f>
        <v>0</v>
      </c>
      <c r="AK41" s="174">
        <f>SUMIF('Sunday Race 2-20-22'!$B$11:$B$26,$C41,'Sunday Race 2-20-22'!$AV$11:$AV$26)</f>
        <v>0</v>
      </c>
      <c r="AL41" s="174">
        <f>SUMIF('Sunday Race 2-20-22'!$B$11:$B$26,$C41,'Sunday Race 2-20-22'!$AW$11:$AW$26)</f>
        <v>0</v>
      </c>
      <c r="AM41" s="174">
        <f>SUMIF('Sunday Race 2-20-22'!$B$11:$B$26,$C41,'Sunday Race 2-20-22'!$AX$11:$AX$26)</f>
        <v>0</v>
      </c>
      <c r="AN41" s="174">
        <f>SUMIF('Sunday Race 2-20-22'!$B$11:$B$26,$C41,'Sunday Race 2-20-22'!$AY$11:$AY$26)</f>
        <v>0</v>
      </c>
      <c r="AO41" s="174">
        <f>SUMIF('Sunday Race 2-27-22'!$B$11:$B$20,$C41,'Sunday Race 2-27-22'!$AU$11:$AU$20)</f>
        <v>0</v>
      </c>
      <c r="AP41" s="174">
        <f>SUMIF('Sunday Race 2-27-22'!$B$11:$B$20,$C41,'Sunday Race 2-27-22'!$AV$11:$AV$20)</f>
        <v>0</v>
      </c>
      <c r="AQ41" s="174">
        <f>SUMIF('Sunday Race 2-27-22'!$B$11:$B$20,$C41,'Sunday Race 2-27-22'!$AW$11:$AW$20)</f>
        <v>0</v>
      </c>
      <c r="AR41" s="174">
        <f>SUMIF('Sunday Race 2-27-22'!$B$11:$B$20,$C41,'Sunday Race 2-27-22'!$AX$11:$AX$20)</f>
        <v>0</v>
      </c>
      <c r="AS41" s="174">
        <f>SUMIF('Sunday Race 2-27-22'!$B$11:$B$20,$C41,'Sunday Race 2-27-22'!$AY$11:$AY$20)</f>
        <v>0</v>
      </c>
      <c r="AT41" s="174">
        <f>SUMIF('Sunday Race 3-13-22'!$B$11:$B$25,$C41,'Sunday Race 3-13-22'!$AU$11:$AU$25)</f>
        <v>0</v>
      </c>
      <c r="AU41" s="174">
        <f>SUMIF('Sunday Race 3-13-22'!$B$11:$B$25,$C41,'Sunday Race 3-13-22'!$AV$11:$AV$25)</f>
        <v>0</v>
      </c>
      <c r="AV41" s="174">
        <f>SUMIF('Sunday Race 3-13-22'!$B$11:$B$25,$C41,'Sunday Race 3-13-22'!$AW$11:$AW$25)</f>
        <v>0</v>
      </c>
      <c r="AW41" s="174">
        <f>SUMIF('Sunday Race 3-13-22'!$B$11:$B$25,$C41,'Sunday Race 3-13-22'!$AX$11:$AX$25)</f>
        <v>0</v>
      </c>
      <c r="AX41" s="174">
        <f>SUMIF('Sunday Race 3-13-22'!$B$11:$B$25,$C41,'Sunday Race 3-13-22'!$AY$11:$AY$25)</f>
        <v>0</v>
      </c>
      <c r="AY41" s="174">
        <f>SUMIF('Saturday Race 3-19-22'!$B$11:$B$15,$C41,'Saturday Race 3-19-22'!$AU$11:$AU$15)</f>
        <v>0</v>
      </c>
      <c r="AZ41" s="174">
        <f>SUMIF('Saturday Race 3-19-22'!$B$11:$B$15,$C41,'Saturday Race 3-19-22'!$AV$11:$AV$15)</f>
        <v>0</v>
      </c>
      <c r="BA41" s="174">
        <f>SUMIF('Saturday Race 3-19-22'!$B$11:$B$15,$C41,'Saturday Race 3-19-22'!$AW$11:$AW$15)</f>
        <v>0</v>
      </c>
      <c r="BB41" s="174">
        <f>SUMIF('Saturday Race 3-19-22'!$B$11:$B$15,$C41,'Saturday Race 3-19-22'!$AX$11:$AX$15)</f>
        <v>0</v>
      </c>
      <c r="BC41" s="174">
        <f>SUMIF('Saturday Race 3-19-22'!$B$11:$B$15,$C41,'Saturday Race 3-19-22'!$AY$11:$AY$15)</f>
        <v>0</v>
      </c>
      <c r="BD41" s="174">
        <f>SUMIF('Sunday Races 4-10-22'!$B$11:$B$26,$C41,'Sunday Races 4-10-22'!$AU$11:$AU$26)</f>
        <v>0</v>
      </c>
      <c r="BE41" s="174">
        <f>SUMIF('Sunday Races 4-10-22'!$B$11:$B$26,$C41,'Sunday Races 4-10-22'!$AV$11:$AV$26)</f>
        <v>0</v>
      </c>
      <c r="BF41" s="174">
        <f>SUMIF('Sunday Races 4-10-22'!$B$11:$B$26,$C41,'Sunday Races 4-10-22'!$AW$11:$AW$26)</f>
        <v>0</v>
      </c>
      <c r="BG41" s="174">
        <f>SUMIF('Sunday Races 4-10-22'!$B$11:$B$26,$C41,'Sunday Races 4-10-22'!$AX$11:$AX$26)</f>
        <v>0</v>
      </c>
      <c r="BH41" s="174">
        <f>SUMIF('Sunday Races 4-10-22'!$B$11:$B$26,$C41,'Sunday Races 4-10-22'!$AY$11:$AY$26)</f>
        <v>0</v>
      </c>
      <c r="BI41" s="174">
        <f>SUMIF('Sunday Races 5-1-22'!$B$11:$B$28,$C41,'Sunday Races 5-1-22'!$AU$11:$AU$28)</f>
        <v>0</v>
      </c>
      <c r="BJ41" s="174">
        <f>SUMIF('Sunday Races 5-1-22'!$B$11:$B$28,$C41,'Sunday Races 5-1-22'!$AV$11:$AV$28)</f>
        <v>0</v>
      </c>
      <c r="BK41" s="174">
        <f>SUMIF('Sunday Races 5-1-22'!$B$11:$B$28,$C41,'Sunday Races 5-1-22'!$AW$11:$AW$28)</f>
        <v>0</v>
      </c>
      <c r="BL41" s="174">
        <f>SUMIF('Sunday Races 5-1-22'!$B$11:$B$28,$C41,'Sunday Races 5-1-22'!$AX$11:$AX$28)</f>
        <v>0</v>
      </c>
      <c r="BM41" s="174">
        <f>SUMIF('Sunday Races 5-1-22'!$B$11:$B$28,$C41,'Sunday Races 5-1-22'!$AY$11:$AY$28)</f>
        <v>0</v>
      </c>
      <c r="BN41" s="174">
        <f>SUMIF('Sunday Races 6-5-22'!$B$11:$B$28,$C41,'Sunday Races 6-5-22'!$AU$11:$AU$28)</f>
        <v>0</v>
      </c>
      <c r="BO41" s="174">
        <f>SUMIF('Sunday Races 6-5-22'!$B$11:$B$28,$C41,'Sunday Races 6-5-22'!$AV$11:$AV$28)</f>
        <v>0</v>
      </c>
      <c r="BP41" s="174">
        <f>SUMIF('Sunday Races 6-5-22'!$B$11:$B$28,$C41,'Sunday Races 6-5-22'!$AW$11:$AW$28)</f>
        <v>0</v>
      </c>
      <c r="BQ41" s="174">
        <f>SUMIF('Sunday Races 6-5-22'!$B$11:$B$28,$C41,'Sunday Races 6-5-22'!$AX$11:$AX$28)</f>
        <v>0</v>
      </c>
      <c r="BR41" s="174">
        <f>SUMIF('Sunday Races 6-5-22'!$B$11:$B$28,$C41,'Sunday Races 6-5-22'!$AY$11:$AY$28)</f>
        <v>0</v>
      </c>
      <c r="BS41" s="174">
        <f>SUMIF('Sunday Races 6-12-22'!$B$11:$B$24,$C41,'Sunday Races 6-12-22'!$AU$11:$AU$24)</f>
        <v>0</v>
      </c>
      <c r="BT41" s="174">
        <f>SUMIF('Sunday Races 6-12-22'!$B$11:$B$24,$C41,'Sunday Races 6-12-22'!$AV$11:$AV$24)</f>
        <v>0</v>
      </c>
      <c r="BU41" s="174">
        <f>SUMIF('Sunday Races 6-12-22'!$B$11:$B$24,$C41,'Sunday Races 6-12-22'!$AW$11:$AW$24)</f>
        <v>0</v>
      </c>
      <c r="BV41" s="174">
        <f>SUMIF('Sunday Races 6-12-22'!$B$11:$B$24,$C41,'Sunday Races 6-12-22'!$AX$11:$AX$24)</f>
        <v>0</v>
      </c>
      <c r="BW41" s="174">
        <f>SUMIF('Sunday Races 6-12-22'!$B$11:$B$24,$C41,'Sunday Races 6-12-22'!$AY$11:$AY$24)</f>
        <v>0</v>
      </c>
      <c r="BX41" s="174">
        <f>SUMIF('Saturday Races 6-18-22'!$B$11:$B$24,$C41,'Saturday Races 6-18-22'!$AU$11:$AU$24)</f>
        <v>0</v>
      </c>
      <c r="BY41" s="174">
        <f>SUMIF('Saturday Races 6-18-22'!$B$11:$B$24,$C41,'Saturday Races 6-18-22'!$AV$11:$AV$24)</f>
        <v>0</v>
      </c>
      <c r="BZ41" s="174">
        <f>SUMIF('Saturday Races 6-18-22'!$B$11:$B$24,$C41,'Saturday Races 6-18-22'!$AW$11:$AW$24)</f>
        <v>0</v>
      </c>
      <c r="CA41" s="174">
        <f>SUMIF('Saturday Races 6-18-22'!$B$11:$B$24,$C41,'Saturday Races 6-18-22'!$AX$11:$AX$24)</f>
        <v>0</v>
      </c>
      <c r="CB41" s="174">
        <f>SUMIF('Saturday Races 6-18-22'!$B$11:$B$24,$C41,'Saturday Races 6-18-22'!$AY$11:$AY$24)</f>
        <v>0</v>
      </c>
      <c r="CC41" s="174">
        <f>SUMIF('Sunday Races 7-3-22'!$B$11:$B$26,$C41,'Sunday Races 7-3-22'!$AU$11:$AU$26)</f>
        <v>0</v>
      </c>
      <c r="CD41" s="174">
        <f>SUMIF('Sunday Races 7-3-22'!$B$11:$B$26,$C41,'Sunday Races 7-3-22'!$AV$11:$AV$26)</f>
        <v>0</v>
      </c>
      <c r="CE41" s="174">
        <f>SUMIF('Sunday Races 7-3-22'!$B$11:$B$26,$C41,'Sunday Races 7-3-22'!$AW$11:$AW$26)</f>
        <v>0</v>
      </c>
      <c r="CF41" s="174">
        <f>SUMIF('Sunday Races 7-3-22'!$B$11:$B$26,$C41,'Sunday Races 7-3-22'!$AX$11:$AX$26)</f>
        <v>0</v>
      </c>
      <c r="CG41" s="174">
        <f>SUMIF('Sunday Races 7-3-22'!$B$11:$B$26,$C41,'Sunday Races 7-3-22'!$AY$11:$AY$26)</f>
        <v>0</v>
      </c>
      <c r="CH41" s="174">
        <f>SUMIF('Sunday Races 7-31-22'!$B$11:$B$26,$C41,'Sunday Races 7-31-22'!$AU$11:$AU$26)</f>
        <v>0</v>
      </c>
      <c r="CI41" s="174">
        <f>SUMIF('Sunday Races 7-31-22'!$B$11:$B$26,$C41,'Sunday Races 7-31-22'!$AV$11:$AV$26)</f>
        <v>0</v>
      </c>
      <c r="CJ41" s="174">
        <f>SUMIF('Sunday Races 7-31-22'!$B$11:$B$26,$C41,'Sunday Races 7-31-22'!$AW$11:$AW$26)</f>
        <v>0</v>
      </c>
      <c r="CK41" s="174">
        <f>SUMIF('Sunday Races 7-31-22'!$B$11:$B$26,$C41,'Sunday Races 7-31-22'!$AX$11:$AX$26)</f>
        <v>0</v>
      </c>
      <c r="CL41" s="174">
        <f>SUMIF('Sunday Races 7-31-22'!$B$11:$B$26,$C41,'Sunday Races 7-31-22'!$AY$11:$AY$26)</f>
        <v>0</v>
      </c>
      <c r="CM41" s="174">
        <f>SUMIF('Sunday Races 8-14-22'!$B$11:$B$26,$C41,'Sunday Races 8-14-22'!$AU$11:$AU$26)</f>
        <v>0</v>
      </c>
      <c r="CN41" s="174">
        <f>SUMIF('Sunday Races 8-14-22'!$B$11:$B$26,$C41,'Sunday Races 8-14-22'!$AV$11:$AV$26)</f>
        <v>0</v>
      </c>
      <c r="CO41" s="174">
        <f>SUMIF('Sunday Races 8-14-22'!$B$11:$B$26,$C41,'Sunday Races 8-14-22'!$AW$11:$AW$26)</f>
        <v>0</v>
      </c>
      <c r="CP41" s="174">
        <f>SUMIF('Sunday Races 8-14-22'!$B$11:$B$26,$C41,'Sunday Races 8-14-22'!$AX$11:$AX$26)</f>
        <v>0</v>
      </c>
      <c r="CQ41" s="174">
        <f>SUMIF('Sunday Races 8-14-22'!$B$11:$B$26,$C41,'Sunday Races 8-14-22'!$AY$11:$AY$26)</f>
        <v>0</v>
      </c>
      <c r="CR41" s="174">
        <f>SUMIF('Saturday Races 8-20-22'!$B$11:$B$26,$C41,'Saturday Races 8-20-22'!$AU$11:$AU$26)</f>
        <v>0</v>
      </c>
      <c r="CS41" s="174">
        <f>SUMIF('Saturday Races 8-20-22'!$B$11:$B$26,$C41,'Saturday Races 8-20-22'!$AV$11:$AV$26)</f>
        <v>0</v>
      </c>
      <c r="CT41" s="174">
        <f>SUMIF('Saturday Races 8-20-22'!$B$11:$B$26,$C41,'Saturday Races 8-20-22'!$AW$11:$AW$26)</f>
        <v>0</v>
      </c>
      <c r="CU41" s="174">
        <f>SUMIF('Saturday Races 8-20-22'!$B$11:$B$26,$C41,'Saturday Races 8-20-22'!$AX$11:$AX$26)</f>
        <v>0</v>
      </c>
      <c r="CV41" s="174">
        <f>SUMIF('Saturday Races 8-20-22'!$B$11:$B$26,$C41,'Saturday Races 8-20-22'!$AY$11:$AY$26)</f>
        <v>0</v>
      </c>
      <c r="CW41" s="174">
        <f>SUMIF('Sunday Races 9-11-22'!$B$11:$B$20,$C41,'Sunday Races 9-11-22'!$AU$11:$AU$20)</f>
        <v>0</v>
      </c>
      <c r="CX41" s="174">
        <f>SUMIF('Sunday Races 9-11-22'!$B$11:$B$20,$C41,'Sunday Races 9-11-22'!$AV$11:$AV$20)</f>
        <v>0</v>
      </c>
      <c r="CY41" s="174">
        <f>SUMIF('Sunday Races 9-11-22'!$B$11:$B$20,$C41,'Sunday Races 9-11-22'!$AW$11:$AW$20)</f>
        <v>0</v>
      </c>
      <c r="CZ41" s="174">
        <f>SUMIF('Sunday Races 9-11-22'!$B$11:$B$20,$C41,'Sunday Races 9-11-22'!$AX$11:$AX$20)</f>
        <v>0</v>
      </c>
      <c r="DA41" s="174">
        <f>SUMIF('Sunday Races 9-11-22'!$B$11:$B$20,$C41,'Sunday Races 9-11-22'!$AY$11:$AY$20)</f>
        <v>0</v>
      </c>
      <c r="DB41" s="174">
        <f>SUMIF('Sunday Races 10-9-22'!$B$11:$B$21,$C41,'Sunday Races 10-9-22'!$AU$11:$AU$21)</f>
        <v>0</v>
      </c>
      <c r="DC41" s="174">
        <f>SUMIF('Sunday Races 10-9-22'!$B$11:$B$21,$C41,'Sunday Races 10-9-22'!$AV$11:$AV$21)</f>
        <v>0</v>
      </c>
      <c r="DD41" s="174">
        <f>SUMIF('Sunday Races 10-9-22'!$B$11:$B$21,$C41,'Sunday Races 10-9-22'!$AW$11:$AW$21)</f>
        <v>0</v>
      </c>
      <c r="DE41" s="174">
        <f>SUMIF('Sunday Races 10-9-22'!$B$11:$B$21,$C41,'Sunday Races 10-9-22'!$AX$11:$AX$21)</f>
        <v>0</v>
      </c>
      <c r="DF41" s="174">
        <f>SUMIF('Sunday Races 10-9-22'!$B$11:$B$21,$C41,'Sunday Races 10-9-22'!$AY$11:$AY$21)</f>
        <v>0</v>
      </c>
      <c r="DG41" s="174">
        <f>SUMIF('Sunday Races 10-23-22'!$B$11:$B$22,$C41,'Sunday Races 10-23-22'!$AU$11:$AU$22)</f>
        <v>0</v>
      </c>
      <c r="DH41" s="174">
        <f>SUMIF('Sunday Races 10-23-22'!$B$11:$B$22,$C41,'Sunday Races 10-23-22'!$AV$11:$AV$22)</f>
        <v>0</v>
      </c>
      <c r="DI41" s="174">
        <f>SUMIF('Sunday Races 10-23-22'!$B$11:$B$22,$C41,'Sunday Races 10-23-22'!$AW$11:$AW$22)</f>
        <v>0</v>
      </c>
      <c r="DJ41" s="174">
        <f>SUMIF('Sunday Races 10-23-22'!$B$11:$B$22,$C41,'Sunday Races 10-23-22'!$AX$11:$AX$22)</f>
        <v>0</v>
      </c>
      <c r="DK41" s="174">
        <f>SUMIF('Sunday Races 10-23-22'!$B$11:$B$22,$C41,'Sunday Races 10-23-22'!$AY$11:$AY$22)</f>
        <v>0</v>
      </c>
      <c r="DL41" s="175"/>
      <c r="DM41" s="176"/>
      <c r="DN41" s="177">
        <f t="shared" si="49"/>
        <v>0</v>
      </c>
      <c r="DO41" s="177">
        <f t="shared" si="49"/>
        <v>0</v>
      </c>
      <c r="DP41" s="177">
        <f t="shared" si="49"/>
        <v>0</v>
      </c>
      <c r="DQ41" s="177">
        <f t="shared" si="49"/>
        <v>0</v>
      </c>
      <c r="DR41" s="177">
        <f t="shared" si="49"/>
        <v>0</v>
      </c>
      <c r="DS41" s="177">
        <f t="shared" si="49"/>
        <v>0</v>
      </c>
      <c r="DT41" s="177">
        <f t="shared" si="49"/>
        <v>0</v>
      </c>
      <c r="DU41" s="177">
        <f t="shared" si="49"/>
        <v>0</v>
      </c>
      <c r="DV41" s="177">
        <f t="shared" si="49"/>
        <v>0</v>
      </c>
      <c r="DW41" s="177">
        <f t="shared" si="49"/>
        <v>0</v>
      </c>
      <c r="DX41" s="177">
        <f t="shared" si="50"/>
        <v>0</v>
      </c>
      <c r="DY41" s="177">
        <f t="shared" si="50"/>
        <v>0</v>
      </c>
      <c r="DZ41" s="177">
        <f t="shared" si="50"/>
        <v>0</v>
      </c>
      <c r="EA41" s="177">
        <f t="shared" si="50"/>
        <v>0</v>
      </c>
      <c r="EB41" s="177">
        <f t="shared" si="50"/>
        <v>0</v>
      </c>
      <c r="EC41" s="177">
        <f t="shared" si="50"/>
        <v>0</v>
      </c>
      <c r="ED41" s="177">
        <f t="shared" si="50"/>
        <v>0</v>
      </c>
      <c r="EE41" s="177">
        <f t="shared" si="50"/>
        <v>0</v>
      </c>
      <c r="EF41" s="177">
        <f t="shared" si="50"/>
        <v>0</v>
      </c>
      <c r="EG41" s="177">
        <f t="shared" si="50"/>
        <v>0</v>
      </c>
      <c r="EH41" s="177">
        <f t="shared" si="51"/>
        <v>0</v>
      </c>
      <c r="EI41" s="177">
        <f t="shared" si="51"/>
        <v>0</v>
      </c>
      <c r="EJ41" s="177">
        <f t="shared" si="51"/>
        <v>0</v>
      </c>
      <c r="EK41" s="177">
        <f t="shared" si="51"/>
        <v>0</v>
      </c>
      <c r="EL41" s="177">
        <f t="shared" si="51"/>
        <v>0</v>
      </c>
      <c r="EM41" s="177">
        <f t="shared" si="51"/>
        <v>0</v>
      </c>
      <c r="EN41" s="177">
        <f t="shared" si="51"/>
        <v>0</v>
      </c>
      <c r="EO41" s="177">
        <f t="shared" si="51"/>
        <v>0</v>
      </c>
      <c r="EP41" s="177">
        <f t="shared" si="51"/>
        <v>0</v>
      </c>
      <c r="EQ41" s="177">
        <f t="shared" si="51"/>
        <v>0</v>
      </c>
      <c r="ER41" s="177">
        <f t="shared" si="52"/>
        <v>0</v>
      </c>
      <c r="ES41" s="177">
        <f t="shared" si="52"/>
        <v>0</v>
      </c>
      <c r="ET41" s="177">
        <f t="shared" si="52"/>
        <v>0</v>
      </c>
      <c r="EU41" s="177">
        <f t="shared" si="52"/>
        <v>0</v>
      </c>
      <c r="EV41" s="177">
        <f t="shared" si="52"/>
        <v>0</v>
      </c>
      <c r="EW41" s="177">
        <f t="shared" si="52"/>
        <v>0</v>
      </c>
      <c r="EX41" s="177">
        <f t="shared" si="52"/>
        <v>0</v>
      </c>
      <c r="EY41" s="177">
        <f t="shared" si="52"/>
        <v>0</v>
      </c>
      <c r="EZ41" s="177">
        <f t="shared" si="52"/>
        <v>0</v>
      </c>
      <c r="FA41" s="177">
        <f t="shared" si="52"/>
        <v>0</v>
      </c>
      <c r="FB41" s="177">
        <f t="shared" si="53"/>
        <v>0</v>
      </c>
      <c r="FC41" s="177">
        <f t="shared" si="53"/>
        <v>0</v>
      </c>
      <c r="FD41" s="177">
        <f t="shared" si="53"/>
        <v>0</v>
      </c>
      <c r="FE41" s="177">
        <f t="shared" si="53"/>
        <v>0</v>
      </c>
      <c r="FF41" s="177">
        <f t="shared" si="53"/>
        <v>0</v>
      </c>
      <c r="FG41" s="177">
        <f t="shared" si="53"/>
        <v>0</v>
      </c>
      <c r="FH41" s="177">
        <f t="shared" si="53"/>
        <v>0</v>
      </c>
      <c r="FI41" s="177">
        <f t="shared" si="53"/>
        <v>0</v>
      </c>
      <c r="FJ41" s="177">
        <f t="shared" si="53"/>
        <v>0</v>
      </c>
      <c r="FK41" s="177">
        <f t="shared" si="53"/>
        <v>0</v>
      </c>
      <c r="FL41" s="177">
        <f t="shared" si="54"/>
        <v>0</v>
      </c>
      <c r="FM41" s="177">
        <f t="shared" si="54"/>
        <v>0</v>
      </c>
      <c r="FN41" s="177">
        <f t="shared" si="54"/>
        <v>0</v>
      </c>
      <c r="FO41" s="177">
        <f t="shared" si="54"/>
        <v>0</v>
      </c>
      <c r="FP41" s="177">
        <f t="shared" si="54"/>
        <v>0</v>
      </c>
      <c r="FQ41" s="177">
        <f t="shared" si="54"/>
        <v>0</v>
      </c>
      <c r="FR41" s="177">
        <f t="shared" si="54"/>
        <v>0</v>
      </c>
      <c r="FS41" s="177">
        <f t="shared" si="54"/>
        <v>0</v>
      </c>
      <c r="FT41" s="177">
        <f t="shared" si="54"/>
        <v>0</v>
      </c>
      <c r="FU41" s="177">
        <f t="shared" si="54"/>
        <v>0</v>
      </c>
      <c r="FV41" s="177">
        <f t="shared" si="54"/>
        <v>0</v>
      </c>
      <c r="FW41" s="177">
        <f t="shared" si="54"/>
        <v>0</v>
      </c>
      <c r="FX41" s="177">
        <f t="shared" si="54"/>
        <v>0</v>
      </c>
      <c r="FY41" s="177">
        <f t="shared" si="54"/>
        <v>0</v>
      </c>
      <c r="FZ41" s="177">
        <f t="shared" si="54"/>
        <v>0</v>
      </c>
      <c r="GA41" s="177"/>
      <c r="GB41" s="229">
        <f t="shared" si="55"/>
        <v>31</v>
      </c>
      <c r="GC41" s="229">
        <f t="shared" si="56"/>
        <v>4</v>
      </c>
      <c r="GD41" s="174">
        <f>SUMIF('One Day 12-04-21 Scots'!$B$11:$B$24,$C41,'One Day 12-04-21 Scots'!$AU$11:$AU$24)</f>
        <v>0</v>
      </c>
      <c r="GE41" s="174">
        <f>SUMIF('One Day 12-04-21 Scots'!$B$11:$B$24,$C41,'One Day 12-04-21 Scots'!$AV$11:$AV$24)</f>
        <v>0</v>
      </c>
      <c r="GF41" s="174">
        <f>SUMIF('One Day 12-04-21 Scots'!$B$11:$B$24,$C41,'One Day 12-04-21 Scots'!$AW$11:$AW$24)</f>
        <v>0</v>
      </c>
      <c r="GG41" s="174">
        <f>SUMIF('One Day 12-04-21 Scots'!$B$11:$B$24,$C41,'One Day 12-04-21 Scots'!$AX$11:$AX$24)</f>
        <v>0</v>
      </c>
      <c r="GH41" s="174">
        <f>SUMIF('One Day 12-04-21 Scots'!$B$11:$B$24,$C41,'One Day 12-04-21 Scots'!$AY$11:$AY$24)</f>
        <v>0</v>
      </c>
      <c r="GI41" s="174">
        <f>SUMIF('One Day 12-04-21 Thistles'!$B$11:$B$25,$C41,'One Day 12-04-21 Thistles'!$AU$11:$AU$25)</f>
        <v>0</v>
      </c>
      <c r="GJ41" s="174">
        <f>SUMIF('One Day 12-04-21 Thistles'!$B$11:$B$25,$C41,'One Day 12-04-21 Thistles'!$AV$11:$AV$25)</f>
        <v>0</v>
      </c>
      <c r="GK41" s="174">
        <f>SUMIF('One Day 12-04-21 Thistles'!$B$11:$B$25,$C41,'One Day 12-04-21 Thistles'!$AW$11:$AW$25)</f>
        <v>0</v>
      </c>
      <c r="GL41" s="174">
        <f>SUMIF('One Day 12-04-21 Thistles'!$B$11:$B$25,$C41,'One Day 12-04-21 Thistles'!$AX$11:$AX$25)</f>
        <v>0</v>
      </c>
      <c r="GM41" s="174">
        <f>SUMIF('One Day 12-04-21 Thistles'!$B$11:$B$25,$C41,'One Day 12-04-21 Thistles'!$AY$11:$AY$25)</f>
        <v>0</v>
      </c>
      <c r="GN41" s="174">
        <f>SUMIF('Chili One Day 2-12-22 Scots'!$B$11:$B$27,$C41,'Chili One Day 2-12-22 Scots'!$AU$11:$AU$27)</f>
        <v>0</v>
      </c>
      <c r="GO41" s="174">
        <f>SUMIF('Chili One Day 2-12-22 Scots'!$B$11:$B$27,$C41,'Chili One Day 2-12-22 Scots'!$AV$11:$AV$27)</f>
        <v>0</v>
      </c>
      <c r="GP41" s="174">
        <f>SUMIF('Chili One Day 2-12-22 Scots'!$B$11:$B$27,$C41,'Chili One Day 2-12-22 Scots'!$AW$11:$AW$27)</f>
        <v>0</v>
      </c>
      <c r="GQ41" s="174">
        <f>SUMIF('Chili One Day 2-12-22 Scots'!$B$11:$B$27,$C41,'Chili One Day 2-12-22 Scots'!$AX$11:$AX$27)</f>
        <v>0</v>
      </c>
      <c r="GR41" s="174">
        <f>SUMIF('Chili One Day 2-12-22 Scots'!$B$11:$B$27,$C41,'Chili One Day 2-12-22 Scots'!$AY$11:$AY$27)</f>
        <v>0</v>
      </c>
      <c r="GS41" s="174">
        <f>SUMIF('Chili One Day 2-12-22 Thistles'!$B$11:$B$27,$C41,'Chili One Day 2-12-22 Thistles'!$AU$11:$AU$27)</f>
        <v>0</v>
      </c>
      <c r="GT41" s="174">
        <f>SUMIF('Chili One Day 2-12-22 Thistles'!$B$11:$B$27,$C41,'Chili One Day 2-12-22 Thistles'!$AV$11:$AV$27)</f>
        <v>0</v>
      </c>
      <c r="GU41" s="174">
        <f>SUMIF('Chili One Day 2-12-22 Thistles'!$B$11:$B$27,$C41,'Chili One Day 2-12-22 Thistles'!$AW$11:$AW$27)</f>
        <v>0</v>
      </c>
      <c r="GV41" s="174">
        <f>SUMIF('Chili One Day 2-12-22 Thistles'!$B$11:$B$27,$C41,'Chili One Day 2-12-22 Thistles'!$AX$11:$AX$27)</f>
        <v>0</v>
      </c>
      <c r="GW41" s="174">
        <f>SUMIF('Chili One Day 2-12-22 Thistles'!$B$11:$B$27,$C41,'Chili One Day 2-12-22 Thistles'!$AY$11:$AY$27)</f>
        <v>0</v>
      </c>
      <c r="GX41" s="174">
        <f>SUMIF('Ironman One Day 3-5-22 FS'!$B$11:$B$26,$C41,'Ironman One Day 3-5-22 FS'!$AU$11:$AU$26)</f>
        <v>0</v>
      </c>
      <c r="GY41" s="174">
        <f>SUMIF('Ironman One Day 3-5-22 FS'!$B$11:$B$26,$C41,'Ironman One Day 3-5-22 FS'!$AV$11:$AV$26)</f>
        <v>0</v>
      </c>
      <c r="GZ41" s="174">
        <f>SUMIF('Ironman One Day 3-5-22 FS'!$B$11:$B$26,$C41,'Ironman One Day 3-5-22 FS'!$AW$11:$AW$26)</f>
        <v>0</v>
      </c>
      <c r="HA41" s="174">
        <f>SUMIF('Ironman One Day 3-5-22 FS'!$B$11:$B$26,$C41,'Ironman One Day 3-5-22 FS'!$AX$11:$AX$26)</f>
        <v>0</v>
      </c>
      <c r="HB41" s="174">
        <f>SUMIF('Ironman One Day 3-5-22 FS'!$B$11:$B$26,$C41,'Ironman One Day 3-5-22 FS'!$AY$11:$AY$26)</f>
        <v>0</v>
      </c>
      <c r="HC41" s="174">
        <f>SUMIF('Ironman One Day 3-5-22 420'!$B$11:$B$26,$C41,'Ironman One Day 3-5-22 420'!$AU$11:$AU$26)</f>
        <v>0</v>
      </c>
      <c r="HD41" s="174">
        <f>SUMIF('Ironman One Day 3-5-22 420'!$B$11:$B$26,$C41,'Ironman One Day 3-5-22 420'!$AV$11:$AV$26)</f>
        <v>0</v>
      </c>
      <c r="HE41" s="174">
        <f>SUMIF('Ironman One Day 3-5-22 420'!$B$11:$B$26,$C41,'Ironman One Day 3-5-22 420'!$AW$11:$AW$26)</f>
        <v>0</v>
      </c>
      <c r="HF41" s="174">
        <f>SUMIF('Ironman One Day 3-5-22 420'!$B$11:$B$26,$C41,'Ironman One Day 3-5-22 420'!$AX$11:$AX$26)</f>
        <v>0</v>
      </c>
      <c r="HG41" s="174">
        <f>SUMIF('Ironman One Day 3-5-22 420'!$B$11:$B$26,$C41,'Ironman One Day 3-5-22 420'!$AY$11:$AY$26)</f>
        <v>0</v>
      </c>
      <c r="HH41" s="174">
        <f>SUMIF('Easter One Day 4-16-22 FS'!$B$11:$B$25,$C41,'Easter One Day 4-16-22 FS'!$AU$11:$AU$25)</f>
        <v>0</v>
      </c>
      <c r="HI41" s="174">
        <f>SUMIF('Easter One Day 4-16-22 FS'!$B$11:$B$25,$C41,'Easter One Day 4-16-22 FS'!$AV$11:$AV$25)</f>
        <v>0</v>
      </c>
      <c r="HJ41" s="174">
        <f>SUMIF('Easter One Day 4-16-22 FS'!$B$11:$B$25,$C41,'Easter One Day 4-16-22 FS'!$AW$11:$AW$25)</f>
        <v>0</v>
      </c>
      <c r="HK41" s="174">
        <f>SUMIF('Easter One Day 4-16-22 FS'!$B$11:$B$25,$C41,'Easter One Day 4-16-22 FS'!$AX$11:$AX$25)</f>
        <v>0</v>
      </c>
      <c r="HL41" s="174">
        <f>SUMIF('Easter One Day 4-16-22 FS'!$B$11:$B$25,$C41,'Easter One Day 4-16-22 FS'!$AY$11:$AY$25)</f>
        <v>0</v>
      </c>
      <c r="HM41" s="174">
        <f>SUMIF('Easter One Day 4-16-22 TH'!$B$11:$B$25,$C41,'Easter One Day 4-16-22 TH'!$AU$11:$AU$25)</f>
        <v>0</v>
      </c>
      <c r="HN41" s="174">
        <f>SUMIF('Easter One Day 4-16-22 TH'!$B$11:$B$25,$C41,'Easter One Day 4-16-22 TH'!$AV$11:$AV$25)</f>
        <v>0</v>
      </c>
      <c r="HO41" s="174">
        <f>SUMIF('Easter One Day 4-16-22 TH'!$B$11:$B$25,$C41,'Easter One Day 4-16-22 TH'!$AW$11:$AW$25)</f>
        <v>0</v>
      </c>
      <c r="HP41" s="174">
        <f>SUMIF('Easter One Day 4-16-22 TH'!$B$11:$B$25,$C41,'Easter One Day 4-16-22 TH'!$AX$11:$AX$25)</f>
        <v>0</v>
      </c>
      <c r="HQ41" s="174">
        <f>SUMIF('Easter One Day 4-16-22 TH'!$B$11:$B$25,$C41,'Easter One Day 4-16-22 TH'!$AY$11:$AY$25)</f>
        <v>0</v>
      </c>
      <c r="HR41" s="174">
        <f>SUMIF('Long Distance Race 5-7-22'!$B$11:$B$25,$C41,'Long Distance Race 5-7-22'!$AU$11:$AU$25)</f>
        <v>0</v>
      </c>
      <c r="HS41" s="174">
        <f>SUMIF('Long Distance Race 5-7-22'!$B$11:$B$18,$C41,'Long Distance Race 5-7-22'!$AV$11:$AV$18)</f>
        <v>0</v>
      </c>
      <c r="HT41" s="174">
        <f>SUMIF('Long Distance Race 5-7-22'!$B$11:$B$18,$C41,'Long Distance Race 5-7-22'!$AW$11:$AW$18)</f>
        <v>0</v>
      </c>
      <c r="HU41" s="174">
        <f>SUMIF('Long Distance Race 5-7-22'!$B$11:$B$18,$C41,'Long Distance Race 5-7-22'!$AX$11:$AX$18)</f>
        <v>0</v>
      </c>
      <c r="HV41" s="174">
        <f>SUMIF('Long Distance Race 5-7-22'!$B$11:$B$18,$C41,'Long Distance Race 5-7-22'!$AY$11:$AY$18)</f>
        <v>0</v>
      </c>
      <c r="HW41" s="174">
        <f>SUMIF('Memorial Day Regatta 5-28-22 Op'!$B$11:$B$25,$C41,'Memorial Day Regatta 5-28-22 Op'!$AU$11:$AU$25)</f>
        <v>0</v>
      </c>
      <c r="HX41" s="174">
        <f>SUMIF('Memorial Day Regatta 5-28-22 Op'!$B$11:$B$18,$C41,'Memorial Day Regatta 5-28-22 Op'!$AV$11:$AV$18)</f>
        <v>0</v>
      </c>
      <c r="HY41" s="174">
        <f>SUMIF('Memorial Day Regatta 5-28-22 Op'!$B$11:$B$18,$C41,'Memorial Day Regatta 5-28-22 Op'!$AW$11:$AW$18)</f>
        <v>0</v>
      </c>
      <c r="HZ41" s="174">
        <f>SUMIF('Memorial Day Regatta 5-28-22 Op'!$B$11:$B$18,$C41,'Memorial Day Regatta 5-28-22 Op'!$AX$11:$AX$18)</f>
        <v>0</v>
      </c>
      <c r="IA41" s="174">
        <f>SUMIF('Memorial Day Regatta 5-28-22 Op'!$B$11:$B$18,$C41,'Memorial Day Regatta 5-28-22 Op'!$AY$11:$AY$18)</f>
        <v>0</v>
      </c>
      <c r="IB41" s="174">
        <f>SUMIF('Caldwell Cup 6-25-22 TH'!$B$11:$B$25,$C41,'Caldwell Cup 6-25-22 TH'!$AU$11:$AU$25)</f>
        <v>9</v>
      </c>
      <c r="IC41" s="174">
        <f>SUMIF('Caldwell Cup 6-25-22 TH'!$B$11:$B$25,$C41,'Caldwell Cup 6-25-22 TH'!$AV$11:$AV$25)</f>
        <v>5</v>
      </c>
      <c r="ID41" s="174">
        <f>SUMIF('Caldwell Cup 6-25-22 TH'!$B$11:$B$25,$C41,'Caldwell Cup 6-25-22 TH'!$AW$11:$AW$25)</f>
        <v>6</v>
      </c>
      <c r="IE41" s="174">
        <f>SUMIF('Caldwell Cup 6-25-22 TH'!$B$11:$B$25,$C41,'Caldwell Cup 6-25-22 TH'!$AX$11:$AX$25)</f>
        <v>11</v>
      </c>
      <c r="IF41" s="174">
        <f>SUMIF('Caldwell Cup 6-25-22 TH'!$B$11:$B$25,$C41,'Caldwell Cup 6-25-22 TH'!$AY$11:$AY$25)</f>
        <v>0</v>
      </c>
      <c r="IG41" s="174">
        <f>SUMIF('Caldwell Cup 6-25-22 FS'!$B$11:$B$21,$C41,'Caldwell Cup 6-25-22 FS'!$AU$11:$AU$21)</f>
        <v>0</v>
      </c>
      <c r="IH41" s="174">
        <f>SUMIF('Caldwell Cup 6-25-22 FS'!$B$11:$B$21,$C41,'Caldwell Cup 6-25-22 FS'!$AV$11:$AV$21)</f>
        <v>0</v>
      </c>
      <c r="II41" s="174">
        <f>SUMIF('Caldwell Cup 6-25-22 FS'!$B$11:$B$21,$C41,'Caldwell Cup 6-25-22 FS'!$AW$11:$AW$21)</f>
        <v>0</v>
      </c>
      <c r="IJ41" s="174">
        <f>SUMIF('Caldwell Cup 6-25-22 FS'!$B$11:$B$21,$C41,'Caldwell Cup 6-25-22 FS'!$AX$11:$AX$21)</f>
        <v>0</v>
      </c>
      <c r="IK41" s="174">
        <f>SUMIF('Caldwell Cup 6-25-22 FS'!$B$11:$B$21,$C41,'Caldwell Cup 6-25-22 FS'!$AY$11:$AY$21)</f>
        <v>0</v>
      </c>
      <c r="IL41" s="174">
        <f>SUMIF('Caldwell Cup 6-25-22 Lasers'!$B$11:$B$23,$C41,'Caldwell Cup 6-25-22 Lasers'!$AU$11:$AU$23)</f>
        <v>0</v>
      </c>
      <c r="IM41" s="174">
        <f>SUMIF('Caldwell Cup 6-25-22 Lasers'!$B$11:$B$23,$C41,'Caldwell Cup 6-25-22 Lasers'!$AV$11:$AV$23)</f>
        <v>0</v>
      </c>
      <c r="IN41" s="174">
        <f>SUMIF('Caldwell Cup 6-25-22 Lasers'!$B$11:$B$23,$C41,'Caldwell Cup 6-25-22 Lasers'!$AW$11:$AW$23)</f>
        <v>0</v>
      </c>
      <c r="IO41" s="174">
        <f>SUMIF('Caldwell Cup 6-25-22 Lasers'!$B$11:$B$23,$C41,'Caldwell Cup 6-25-22 Lasers'!$AX$11:$AX$23)</f>
        <v>0</v>
      </c>
      <c r="IP41" s="174">
        <f>SUMIF('Caldwell Cup 6-25-22 Lasers'!$B$11:$B$23,$C41,'Caldwell Cup 6-25-22 Lasers'!$AY$11:$AY$23)</f>
        <v>0</v>
      </c>
      <c r="IQ41" s="174">
        <f>SUMIF('Labor Day Regatta 9-3-22 FS'!$B$11:$B$30,$C41,'Labor Day Regatta 9-3-22 FS'!$AU$11:$AU$30)</f>
        <v>0</v>
      </c>
      <c r="IR41" s="174">
        <f>SUMIF('Labor Day Regatta 9-3-22 FS'!$B$11:$B$30,$C41,'Labor Day Regatta 9-3-22 FS'!$AV$11:$AV$30)</f>
        <v>0</v>
      </c>
      <c r="IS41" s="174">
        <f>SUMIF('Labor Day Regatta 9-3-22 FS'!$B$11:$B$30,$C41,'Labor Day Regatta 9-3-22 FS'!$AW$11:$AW$30)</f>
        <v>0</v>
      </c>
      <c r="IT41" s="174">
        <f>SUMIF('Labor Day Regatta 9-3-22 FS'!$B$11:$B$30,$C41,'Labor Day Regatta 9-3-22 FS'!$AX$11:$AX$30)</f>
        <v>0</v>
      </c>
      <c r="IU41" s="174">
        <f>SUMIF('Labor Day Regatta 9-3-22 FS'!$B$11:$B$30,$C41,'Labor Day Regatta 9-3-22 FS'!$AY$11:$AY$30)</f>
        <v>0</v>
      </c>
      <c r="IV41" s="174">
        <f>SUMIF('2022-09-17 Leukemia Cup FS'!$B$11:$B$26,$C41,'2022-09-17 Leukemia Cup FS'!$AU$11:$AU$26)</f>
        <v>0</v>
      </c>
      <c r="IW41" s="174">
        <f>SUMIF('2022-09-17 Leukemia Cup FS'!$B$11:$B$26,$C41,'2022-09-17 Leukemia Cup FS'!$AV$11:$AV$26)</f>
        <v>0</v>
      </c>
      <c r="IX41" s="174">
        <f>SUMIF('2022-09-17 Leukemia Cup FS'!$B$11:$B$26,$C41,'2022-09-17 Leukemia Cup FS'!$AW$11:$AW$26)</f>
        <v>0</v>
      </c>
      <c r="IY41" s="174">
        <f>SUMIF('2022-09-17 Leukemia Cup FS'!$B$11:$B$26,$C41,'2022-09-17 Leukemia Cup FS'!$AX$11:$AX$26)</f>
        <v>0</v>
      </c>
      <c r="IZ41" s="174">
        <f>SUMIF('2022-09-17 Leukemia Cup FS'!$B$11:$B$26,$C41,'2022-09-17 Leukemia Cup FS'!$AY$11:$AY$26)</f>
        <v>0</v>
      </c>
      <c r="JA41" s="174">
        <f>SUMIF('2022-09-17 Leukemia Cup TH'!$B$11:$B$28,$C41,'2022-09-17 Leukemia Cup TH'!$AU$11:$AU$28)</f>
        <v>0</v>
      </c>
      <c r="JB41" s="174">
        <f>SUMIF('2022-09-17 Leukemia Cup TH'!$B$11:$B$28,$C41,'2022-09-17 Leukemia Cup TH'!$AV$11:$AV$28)</f>
        <v>0</v>
      </c>
      <c r="JC41" s="174">
        <f>SUMIF('2022-09-17 Leukemia Cup TH'!$B$11:$B$28,$C41,'2022-09-17 Leukemia Cup TH'!$AW$11:$AW$28)</f>
        <v>0</v>
      </c>
      <c r="JD41" s="174">
        <f>SUMIF('2022-09-17 Leukemia Cup TH'!$B$11:$B$28,$C41,'2022-09-17 Leukemia Cup TH'!$AX$11:$AX$28)</f>
        <v>0</v>
      </c>
      <c r="JE41" s="174">
        <f>SUMIF('2022-09-17 Leukemia Cup TH'!$B$11:$B$28,$C41,'2022-09-17 Leukemia Cup TH'!$AY$11:$AY$28)</f>
        <v>0</v>
      </c>
      <c r="JF41" s="174">
        <f>SUMIF('Smith-Berry LDR 9-24-22'!$B$11:$B$30,$C41,'Smith-Berry LDR 9-24-22'!$AU$11:$AU$30)</f>
        <v>0</v>
      </c>
      <c r="JG41" s="174">
        <f>SUMIF('Smith-Berry LDR 9-24-22'!$B$11:$B$30,$C41,'Smith-Berry LDR 9-24-22'!$AV$11:$AV$30)</f>
        <v>0</v>
      </c>
      <c r="JH41" s="174">
        <f>SUMIF('Smith-Berry LDR 9-24-22'!$B$11:$B$30,$C41,'Smith-Berry LDR 9-24-22'!$AW$11:$AW$30)</f>
        <v>0</v>
      </c>
      <c r="JI41" s="174">
        <f>SUMIF('Smith-Berry LDR 9-24-22'!$B$11:$B$30,$C41,'Smith-Berry LDR 9-24-22'!$AX$11:$AX$30)</f>
        <v>0</v>
      </c>
      <c r="JJ41" s="174">
        <f>SUMIF('Smith-Berry LDR 9-24-22'!$B$11:$B$30,$C41,'Smith-Berry LDR 9-24-22'!$AY$11:$AY$30)</f>
        <v>0</v>
      </c>
      <c r="JK41" s="174">
        <f>SUMIF('Great Scot 10-1-22 Cham'!$B$11:$B$38,$C41,'Great Scot 10-1-22 Cham'!$AU$11:$AU$38)</f>
        <v>0</v>
      </c>
      <c r="JL41" s="174">
        <f>SUMIF('Great Scot 10-1-22 Cham'!$B$11:$B$38,$C41,'Great Scot 10-1-22 Cham'!$AV$11:$AV$38)</f>
        <v>0</v>
      </c>
      <c r="JM41" s="174">
        <f>SUMIF('Great Scot 10-1-22 Cham'!$B$11:$B$38,$C41,'Great Scot 10-1-22 Cham'!$AW$11:$AW$38)</f>
        <v>0</v>
      </c>
      <c r="JN41" s="174">
        <f>SUMIF('Great Scot 10-1-22 Cham'!$B$11:$B$38,$C41,'Great Scot 10-1-22 Cham'!$AX$11:$AX$38)</f>
        <v>0</v>
      </c>
      <c r="JO41" s="174">
        <f>SUMIF('Great Scot 10-1-22 Cham'!$B$11:$B$38,$C41,'Great Scot 10-1-22 Cham'!$AY$11:$AY$38)</f>
        <v>0</v>
      </c>
      <c r="JP41" s="174">
        <f>SUMIF('Great Scot 10-1-22 Chal'!$B$11:$B$28,$C41,'Great Scot 10-1-22 Chal'!$AU$11:$AU$28)</f>
        <v>0</v>
      </c>
      <c r="JQ41" s="174">
        <f>SUMIF('Great Scot 10-1-22 Chal'!$B$11:$B$28,$C41,'Great Scot 10-1-22 Chal'!$AV$11:$AV$28)</f>
        <v>0</v>
      </c>
      <c r="JR41" s="174">
        <f>SUMIF('Great Scot 10-1-22 Chal'!$B$11:$B$28,$C41,'Great Scot 10-1-22 Chal'!$AW$11:$AW$28)</f>
        <v>0</v>
      </c>
      <c r="JS41" s="174">
        <f>SUMIF('Great Scot 10-1-22 Chal'!$B$11:$B$28,$C41,'Great Scot 10-1-22 Chal'!$AX$11:$AX$28)</f>
        <v>0</v>
      </c>
      <c r="JT41" s="174">
        <f>SUMIF('Great Scot 10-1-22 Chal'!$B$11:$B$28,$C41,'Great Scot 10-1-22 Chal'!$AY$11:$AY$28)</f>
        <v>0</v>
      </c>
      <c r="JU41" s="174">
        <f>SUMIF('Great Pumpkin Regatta 10-15-22'!$B$11:$B$54,$C41,'Great Pumpkin Regatta 10-15-22'!$AU$11:$AU$54)</f>
        <v>0</v>
      </c>
      <c r="JV41" s="174">
        <f>SUMIF('Great Pumpkin Regatta 10-15-22'!$B$11:$B$54,$C41,'Great Pumpkin Regatta 10-15-22'!$AV$11:$AV$54)</f>
        <v>0</v>
      </c>
      <c r="JW41" s="174">
        <f>SUMIF('Great Pumpkin Regatta 10-15-22'!$B$11:$B$54,$C41,'Great Pumpkin Regatta 10-15-22'!$AW$11:$AW$54)</f>
        <v>0</v>
      </c>
      <c r="JX41" s="174">
        <f>SUMIF('Great Pumpkin Regatta 10-15-22'!$B$11:$B$54,$C41,'Great Pumpkin Regatta 10-15-22'!$AX$11:$AX$54)</f>
        <v>0</v>
      </c>
      <c r="JY41" s="174">
        <f>SUMIF('Great Pumpkin Regatta 10-15-22'!$B$11:$B$54,$C41,'Great Pumpkin Regatta 10-15-22'!$AY$11:$AY$54)</f>
        <v>0</v>
      </c>
      <c r="JZ41" s="174">
        <f>SUMIF('One Day Regatta 10-29-22 FS'!$B$11:$B$19,$C41,'One Day Regatta 10-29-22 FS'!$AU$11:$AU$19)</f>
        <v>0</v>
      </c>
      <c r="KA41" s="174">
        <f>SUMIF('One Day Regatta 10-29-22 FS'!$B$11:$B$19,$C41,'One Day Regatta 10-29-22 FS'!$AV$11:$AV$19)</f>
        <v>0</v>
      </c>
      <c r="KB41" s="174">
        <f>SUMIF('One Day Regatta 10-29-22 FS'!$B$11:$B$19,$C41,'One Day Regatta 10-29-22 FS'!$AW$11:$AW$19)</f>
        <v>0</v>
      </c>
      <c r="KC41" s="174">
        <f>SUMIF('One Day Regatta 10-29-22 FS'!$B$11:$B$19,$C41,'One Day Regatta 10-29-22 FS'!$AX$11:$AX$19)</f>
        <v>0</v>
      </c>
      <c r="KD41" s="174">
        <f>SUMIF('One Day Regatta 10-29-22 FS'!$B$11:$B$19,$C41,'One Day Regatta 10-29-22 FS'!$AY$11:$AY$19)</f>
        <v>0</v>
      </c>
    </row>
    <row r="42" spans="1:290" ht="15" customHeight="1" x14ac:dyDescent="0.2">
      <c r="A42" s="400" t="s">
        <v>1369</v>
      </c>
      <c r="B42" s="134">
        <f t="shared" si="8"/>
        <v>36</v>
      </c>
      <c r="C42" s="170" t="s">
        <v>788</v>
      </c>
      <c r="D42" s="171">
        <f t="shared" si="44"/>
        <v>0</v>
      </c>
      <c r="E42" s="172">
        <f t="shared" si="45"/>
        <v>0</v>
      </c>
      <c r="F42" s="171">
        <f t="shared" si="46"/>
        <v>0</v>
      </c>
      <c r="G42" s="171">
        <v>0</v>
      </c>
      <c r="H42" s="171">
        <f t="shared" si="47"/>
        <v>0</v>
      </c>
      <c r="I42" s="173">
        <f t="shared" si="48"/>
        <v>0</v>
      </c>
      <c r="J42" s="173"/>
      <c r="K42" s="174">
        <f>SUMIF('Saturday Race 11-06-21'!$B$11:$B$21,$C42,'Saturday Race 11-06-21'!$AU$11:$AU$21)</f>
        <v>0</v>
      </c>
      <c r="L42" s="174">
        <f>SUMIF('Saturday Race 11-06-21'!$B$11:$B$21,$C42,'Saturday Race 11-06-21'!$AV$11:$AV$21)</f>
        <v>0</v>
      </c>
      <c r="M42" s="174">
        <f>SUMIF('Saturday Race 11-06-21'!$B$11:$B$21,$C42,'Saturday Race 11-06-21'!$AW$11:$AW$21)</f>
        <v>0</v>
      </c>
      <c r="N42" s="174">
        <f>SUMIF('Saturday Race 11-06-21'!$B$11:$B$21,$C42,'Saturday Race 11-06-21'!$AX$11:$AX$21)</f>
        <v>0</v>
      </c>
      <c r="O42" s="174">
        <f>SUMIF('Saturday Race 11-06-21'!$B$11:$B$21,$C42,'Saturday Race 11-06-21'!$AY$11:$AY$21)</f>
        <v>0</v>
      </c>
      <c r="P42" s="174">
        <f>SUMIF('Saturday Race 11-20-21'!$B$11:$B$20,$C42,'Saturday Race 11-20-21'!$AU$11:$AU$20)</f>
        <v>0</v>
      </c>
      <c r="Q42" s="174">
        <f>SUMIF('Saturday Race 11-20-21'!$B$11:$B$20,$C42,'Saturday Race 11-20-21'!$AV$11:$AV$20)</f>
        <v>0</v>
      </c>
      <c r="R42" s="174">
        <f>SUMIF('Saturday Race 11-20-21'!$B$11:$B$20,$C42,'Saturday Race 11-20-21'!$AW$11:$AW$20)</f>
        <v>0</v>
      </c>
      <c r="S42" s="174">
        <f>SUMIF('Saturday Race 11-20-21'!$B$11:$B$20,$C42,'Saturday Race 11-20-21'!$AX$11:$AX$20)</f>
        <v>0</v>
      </c>
      <c r="T42" s="174">
        <f>SUMIF('Saturday Race 11-20-21'!$B$11:$B$20,$C42,'Saturday Race 11-20-21'!$AY$11:$AY$20)</f>
        <v>0</v>
      </c>
      <c r="U42" s="174">
        <f>SUMIF('Saturday Race 1-08-22'!$B$11:$B$20,$C42,'Saturday Race 1-08-22'!$AU$11:$AU$20)</f>
        <v>0</v>
      </c>
      <c r="V42" s="174">
        <f>SUMIF('Saturday Race 1-08-22'!$B$11:$B$20,$C42,'Saturday Race 1-08-22'!$AV$11:$AV$20)</f>
        <v>0</v>
      </c>
      <c r="W42" s="174">
        <f>SUMIF('Saturday Race 1-08-22'!$B$11:$B$20,$C42,'Saturday Race 1-08-22'!$AW$11:$AW$20)</f>
        <v>0</v>
      </c>
      <c r="X42" s="174">
        <f>SUMIF('Saturday Race 1-08-22'!$B$11:$B$20,$C42,'Saturday Race 1-08-22'!$AX$11:$AX$20)</f>
        <v>0</v>
      </c>
      <c r="Y42" s="174">
        <f>SUMIF('Saturday Race 1-08-22'!$B$11:$B$20,$C42,'Saturday Race 1-08-22'!$AY$11:$AY$20)</f>
        <v>0</v>
      </c>
      <c r="Z42" s="174">
        <f>SUMIF('Saturday Race 1-22-22'!$B$11:$B$20,$C42,'Saturday Race 1-22-22'!$AU$11:$AU$20)</f>
        <v>0</v>
      </c>
      <c r="AA42" s="174">
        <f>SUMIF('Saturday Race 1-22-22'!$B$11:$B$20,$C42,'Saturday Race 1-22-22'!$AV$11:$AV$20)</f>
        <v>0</v>
      </c>
      <c r="AB42" s="174">
        <f>SUMIF('Saturday Race 1-22-22'!$B$11:$B$20,$C42,'Saturday Race 1-22-22'!$AW$11:$AW$20)</f>
        <v>0</v>
      </c>
      <c r="AC42" s="174">
        <f>SUMIF('Saturday Race 1-22-22'!$B$11:$B$20,$C42,'Saturday Race 1-22-22'!$AX$11:$AX$20)</f>
        <v>0</v>
      </c>
      <c r="AD42" s="174">
        <f>SUMIF('Saturday Race 1-22-22'!$B$11:$B$20,$C42,'Saturday Race 1-22-22'!$AY$11:$AY$20)</f>
        <v>0</v>
      </c>
      <c r="AE42" s="174">
        <f>SUMIF('Sunday Race 2-6-22'!$B$11:$B$20,$C42,'Sunday Race 2-6-22'!$AU$11:$AU$20)</f>
        <v>0</v>
      </c>
      <c r="AF42" s="174">
        <f>SUMIF('Sunday Race 2-6-22'!$B$11:$B$20,$C42,'Sunday Race 2-6-22'!$AV$11:$AV$20)</f>
        <v>0</v>
      </c>
      <c r="AG42" s="174">
        <f>SUMIF('Sunday Race 2-6-22'!$B$11:$B$20,$C42,'Sunday Race 2-6-22'!$AW$11:$AW$20)</f>
        <v>0</v>
      </c>
      <c r="AH42" s="174">
        <f>SUMIF('Sunday Race 2-6-22'!$B$11:$B$20,$C42,'Sunday Race 2-6-22'!$AX$11:$AX$20)</f>
        <v>0</v>
      </c>
      <c r="AI42" s="174">
        <f>SUMIF('Sunday Race 2-6-22'!$B$11:$B$20,$C42,'Sunday Race 2-6-22'!$AY$11:$AY$20)</f>
        <v>0</v>
      </c>
      <c r="AJ42" s="174">
        <f>SUMIF('Sunday Race 2-20-22'!$B$11:$B$26,$C42,'Sunday Race 2-20-22'!$AU$11:$AU$26)</f>
        <v>0</v>
      </c>
      <c r="AK42" s="174">
        <f>SUMIF('Sunday Race 2-20-22'!$B$11:$B$26,$C42,'Sunday Race 2-20-22'!$AV$11:$AV$26)</f>
        <v>0</v>
      </c>
      <c r="AL42" s="174">
        <f>SUMIF('Sunday Race 2-20-22'!$B$11:$B$26,$C42,'Sunday Race 2-20-22'!$AW$11:$AW$26)</f>
        <v>0</v>
      </c>
      <c r="AM42" s="174">
        <f>SUMIF('Sunday Race 2-20-22'!$B$11:$B$26,$C42,'Sunday Race 2-20-22'!$AX$11:$AX$26)</f>
        <v>0</v>
      </c>
      <c r="AN42" s="174">
        <f>SUMIF('Sunday Race 2-20-22'!$B$11:$B$26,$C42,'Sunday Race 2-20-22'!$AY$11:$AY$26)</f>
        <v>0</v>
      </c>
      <c r="AO42" s="174">
        <f>SUMIF('Sunday Race 2-27-22'!$B$11:$B$20,$C42,'Sunday Race 2-27-22'!$AU$11:$AU$20)</f>
        <v>0</v>
      </c>
      <c r="AP42" s="174">
        <f>SUMIF('Sunday Race 2-27-22'!$B$11:$B$20,$C42,'Sunday Race 2-27-22'!$AV$11:$AV$20)</f>
        <v>0</v>
      </c>
      <c r="AQ42" s="174">
        <f>SUMIF('Sunday Race 2-27-22'!$B$11:$B$20,$C42,'Sunday Race 2-27-22'!$AW$11:$AW$20)</f>
        <v>0</v>
      </c>
      <c r="AR42" s="174">
        <f>SUMIF('Sunday Race 2-27-22'!$B$11:$B$20,$C42,'Sunday Race 2-27-22'!$AX$11:$AX$20)</f>
        <v>0</v>
      </c>
      <c r="AS42" s="174">
        <f>SUMIF('Sunday Race 2-27-22'!$B$11:$B$20,$C42,'Sunday Race 2-27-22'!$AY$11:$AY$20)</f>
        <v>0</v>
      </c>
      <c r="AT42" s="174">
        <f>SUMIF('Sunday Race 3-13-22'!$B$11:$B$25,$C42,'Sunday Race 3-13-22'!$AU$11:$AU$25)</f>
        <v>0</v>
      </c>
      <c r="AU42" s="174">
        <f>SUMIF('Sunday Race 3-13-22'!$B$11:$B$25,$C42,'Sunday Race 3-13-22'!$AV$11:$AV$25)</f>
        <v>0</v>
      </c>
      <c r="AV42" s="174">
        <f>SUMIF('Sunday Race 3-13-22'!$B$11:$B$25,$C42,'Sunday Race 3-13-22'!$AW$11:$AW$25)</f>
        <v>0</v>
      </c>
      <c r="AW42" s="174">
        <f>SUMIF('Sunday Race 3-13-22'!$B$11:$B$25,$C42,'Sunday Race 3-13-22'!$AX$11:$AX$25)</f>
        <v>0</v>
      </c>
      <c r="AX42" s="174">
        <f>SUMIF('Sunday Race 3-13-22'!$B$11:$B$25,$C42,'Sunday Race 3-13-22'!$AY$11:$AY$25)</f>
        <v>0</v>
      </c>
      <c r="AY42" s="174">
        <f>SUMIF('Saturday Race 3-19-22'!$B$11:$B$15,$C42,'Saturday Race 3-19-22'!$AU$11:$AU$15)</f>
        <v>0</v>
      </c>
      <c r="AZ42" s="174">
        <f>SUMIF('Saturday Race 3-19-22'!$B$11:$B$15,$C42,'Saturday Race 3-19-22'!$AV$11:$AV$15)</f>
        <v>0</v>
      </c>
      <c r="BA42" s="174">
        <f>SUMIF('Saturday Race 3-19-22'!$B$11:$B$15,$C42,'Saturday Race 3-19-22'!$AW$11:$AW$15)</f>
        <v>0</v>
      </c>
      <c r="BB42" s="174">
        <f>SUMIF('Saturday Race 3-19-22'!$B$11:$B$15,$C42,'Saturday Race 3-19-22'!$AX$11:$AX$15)</f>
        <v>0</v>
      </c>
      <c r="BC42" s="174">
        <f>SUMIF('Saturday Race 3-19-22'!$B$11:$B$15,$C42,'Saturday Race 3-19-22'!$AY$11:$AY$15)</f>
        <v>0</v>
      </c>
      <c r="BD42" s="174">
        <f>SUMIF('Sunday Races 4-10-22'!$B$11:$B$26,$C42,'Sunday Races 4-10-22'!$AU$11:$AU$26)</f>
        <v>0</v>
      </c>
      <c r="BE42" s="174">
        <f>SUMIF('Sunday Races 4-10-22'!$B$11:$B$26,$C42,'Sunday Races 4-10-22'!$AV$11:$AV$26)</f>
        <v>0</v>
      </c>
      <c r="BF42" s="174">
        <f>SUMIF('Sunday Races 4-10-22'!$B$11:$B$26,$C42,'Sunday Races 4-10-22'!$AW$11:$AW$26)</f>
        <v>0</v>
      </c>
      <c r="BG42" s="174">
        <f>SUMIF('Sunday Races 4-10-22'!$B$11:$B$26,$C42,'Sunday Races 4-10-22'!$AX$11:$AX$26)</f>
        <v>0</v>
      </c>
      <c r="BH42" s="174">
        <f>SUMIF('Sunday Races 4-10-22'!$B$11:$B$26,$C42,'Sunday Races 4-10-22'!$AY$11:$AY$26)</f>
        <v>0</v>
      </c>
      <c r="BI42" s="174">
        <f>SUMIF('Sunday Races 5-1-22'!$B$11:$B$28,$C42,'Sunday Races 5-1-22'!$AU$11:$AU$28)</f>
        <v>0</v>
      </c>
      <c r="BJ42" s="174">
        <f>SUMIF('Sunday Races 5-1-22'!$B$11:$B$28,$C42,'Sunday Races 5-1-22'!$AV$11:$AV$28)</f>
        <v>0</v>
      </c>
      <c r="BK42" s="174">
        <f>SUMIF('Sunday Races 5-1-22'!$B$11:$B$28,$C42,'Sunday Races 5-1-22'!$AW$11:$AW$28)</f>
        <v>0</v>
      </c>
      <c r="BL42" s="174">
        <f>SUMIF('Sunday Races 5-1-22'!$B$11:$B$28,$C42,'Sunday Races 5-1-22'!$AX$11:$AX$28)</f>
        <v>0</v>
      </c>
      <c r="BM42" s="174">
        <f>SUMIF('Sunday Races 5-1-22'!$B$11:$B$28,$C42,'Sunday Races 5-1-22'!$AY$11:$AY$28)</f>
        <v>0</v>
      </c>
      <c r="BN42" s="174">
        <f>SUMIF('Sunday Races 6-5-22'!$B$11:$B$28,$C42,'Sunday Races 6-5-22'!$AU$11:$AU$28)</f>
        <v>0</v>
      </c>
      <c r="BO42" s="174">
        <f>SUMIF('Sunday Races 6-5-22'!$B$11:$B$28,$C42,'Sunday Races 6-5-22'!$AV$11:$AV$28)</f>
        <v>0</v>
      </c>
      <c r="BP42" s="174">
        <f>SUMIF('Sunday Races 6-5-22'!$B$11:$B$28,$C42,'Sunday Races 6-5-22'!$AW$11:$AW$28)</f>
        <v>0</v>
      </c>
      <c r="BQ42" s="174">
        <f>SUMIF('Sunday Races 6-5-22'!$B$11:$B$28,$C42,'Sunday Races 6-5-22'!$AX$11:$AX$28)</f>
        <v>0</v>
      </c>
      <c r="BR42" s="174">
        <f>SUMIF('Sunday Races 6-5-22'!$B$11:$B$28,$C42,'Sunday Races 6-5-22'!$AY$11:$AY$28)</f>
        <v>0</v>
      </c>
      <c r="BS42" s="174">
        <f>SUMIF('Sunday Races 6-12-22'!$B$11:$B$24,$C42,'Sunday Races 6-12-22'!$AU$11:$AU$24)</f>
        <v>0</v>
      </c>
      <c r="BT42" s="174">
        <f>SUMIF('Sunday Races 6-12-22'!$B$11:$B$24,$C42,'Sunday Races 6-12-22'!$AV$11:$AV$24)</f>
        <v>0</v>
      </c>
      <c r="BU42" s="174">
        <f>SUMIF('Sunday Races 6-12-22'!$B$11:$B$24,$C42,'Sunday Races 6-12-22'!$AW$11:$AW$24)</f>
        <v>0</v>
      </c>
      <c r="BV42" s="174">
        <f>SUMIF('Sunday Races 6-12-22'!$B$11:$B$24,$C42,'Sunday Races 6-12-22'!$AX$11:$AX$24)</f>
        <v>0</v>
      </c>
      <c r="BW42" s="174">
        <f>SUMIF('Sunday Races 6-12-22'!$B$11:$B$24,$C42,'Sunday Races 6-12-22'!$AY$11:$AY$24)</f>
        <v>0</v>
      </c>
      <c r="BX42" s="174">
        <f>SUMIF('Saturday Races 6-18-22'!$B$11:$B$24,$C42,'Saturday Races 6-18-22'!$AU$11:$AU$24)</f>
        <v>0</v>
      </c>
      <c r="BY42" s="174">
        <f>SUMIF('Saturday Races 6-18-22'!$B$11:$B$24,$C42,'Saturday Races 6-18-22'!$AV$11:$AV$24)</f>
        <v>0</v>
      </c>
      <c r="BZ42" s="174">
        <f>SUMIF('Saturday Races 6-18-22'!$B$11:$B$24,$C42,'Saturday Races 6-18-22'!$AW$11:$AW$24)</f>
        <v>0</v>
      </c>
      <c r="CA42" s="174">
        <f>SUMIF('Saturday Races 6-18-22'!$B$11:$B$24,$C42,'Saturday Races 6-18-22'!$AX$11:$AX$24)</f>
        <v>0</v>
      </c>
      <c r="CB42" s="174">
        <f>SUMIF('Saturday Races 6-18-22'!$B$11:$B$24,$C42,'Saturday Races 6-18-22'!$AY$11:$AY$24)</f>
        <v>0</v>
      </c>
      <c r="CC42" s="174">
        <f>SUMIF('Sunday Races 7-3-22'!$B$11:$B$26,$C42,'Sunday Races 7-3-22'!$AU$11:$AU$26)</f>
        <v>0</v>
      </c>
      <c r="CD42" s="174">
        <f>SUMIF('Sunday Races 7-3-22'!$B$11:$B$26,$C42,'Sunday Races 7-3-22'!$AV$11:$AV$26)</f>
        <v>0</v>
      </c>
      <c r="CE42" s="174">
        <f>SUMIF('Sunday Races 7-3-22'!$B$11:$B$26,$C42,'Sunday Races 7-3-22'!$AW$11:$AW$26)</f>
        <v>0</v>
      </c>
      <c r="CF42" s="174">
        <f>SUMIF('Sunday Races 7-3-22'!$B$11:$B$26,$C42,'Sunday Races 7-3-22'!$AX$11:$AX$26)</f>
        <v>0</v>
      </c>
      <c r="CG42" s="174">
        <f>SUMIF('Sunday Races 7-3-22'!$B$11:$B$26,$C42,'Sunday Races 7-3-22'!$AY$11:$AY$26)</f>
        <v>0</v>
      </c>
      <c r="CH42" s="174">
        <f>SUMIF('Sunday Races 7-31-22'!$B$11:$B$26,$C42,'Sunday Races 7-31-22'!$AU$11:$AU$26)</f>
        <v>0</v>
      </c>
      <c r="CI42" s="174">
        <f>SUMIF('Sunday Races 7-31-22'!$B$11:$B$26,$C42,'Sunday Races 7-31-22'!$AV$11:$AV$26)</f>
        <v>0</v>
      </c>
      <c r="CJ42" s="174">
        <f>SUMIF('Sunday Races 7-31-22'!$B$11:$B$26,$C42,'Sunday Races 7-31-22'!$AW$11:$AW$26)</f>
        <v>0</v>
      </c>
      <c r="CK42" s="174">
        <f>SUMIF('Sunday Races 7-31-22'!$B$11:$B$26,$C42,'Sunday Races 7-31-22'!$AX$11:$AX$26)</f>
        <v>0</v>
      </c>
      <c r="CL42" s="174">
        <f>SUMIF('Sunday Races 7-31-22'!$B$11:$B$26,$C42,'Sunday Races 7-31-22'!$AY$11:$AY$26)</f>
        <v>0</v>
      </c>
      <c r="CM42" s="174">
        <f>SUMIF('Sunday Races 8-14-22'!$B$11:$B$26,$C42,'Sunday Races 8-14-22'!$AU$11:$AU$26)</f>
        <v>0</v>
      </c>
      <c r="CN42" s="174">
        <f>SUMIF('Sunday Races 8-14-22'!$B$11:$B$26,$C42,'Sunday Races 8-14-22'!$AV$11:$AV$26)</f>
        <v>0</v>
      </c>
      <c r="CO42" s="174">
        <f>SUMIF('Sunday Races 8-14-22'!$B$11:$B$26,$C42,'Sunday Races 8-14-22'!$AW$11:$AW$26)</f>
        <v>0</v>
      </c>
      <c r="CP42" s="174">
        <f>SUMIF('Sunday Races 8-14-22'!$B$11:$B$26,$C42,'Sunday Races 8-14-22'!$AX$11:$AX$26)</f>
        <v>0</v>
      </c>
      <c r="CQ42" s="174">
        <f>SUMIF('Sunday Races 8-14-22'!$B$11:$B$26,$C42,'Sunday Races 8-14-22'!$AY$11:$AY$26)</f>
        <v>0</v>
      </c>
      <c r="CR42" s="174">
        <f>SUMIF('Saturday Races 8-20-22'!$B$11:$B$26,$C42,'Saturday Races 8-20-22'!$AU$11:$AU$26)</f>
        <v>0</v>
      </c>
      <c r="CS42" s="174">
        <f>SUMIF('Saturday Races 8-20-22'!$B$11:$B$26,$C42,'Saturday Races 8-20-22'!$AV$11:$AV$26)</f>
        <v>0</v>
      </c>
      <c r="CT42" s="174">
        <f>SUMIF('Saturday Races 8-20-22'!$B$11:$B$26,$C42,'Saturday Races 8-20-22'!$AW$11:$AW$26)</f>
        <v>0</v>
      </c>
      <c r="CU42" s="174">
        <f>SUMIF('Saturday Races 8-20-22'!$B$11:$B$26,$C42,'Saturday Races 8-20-22'!$AX$11:$AX$26)</f>
        <v>0</v>
      </c>
      <c r="CV42" s="174">
        <f>SUMIF('Saturday Races 8-20-22'!$B$11:$B$26,$C42,'Saturday Races 8-20-22'!$AY$11:$AY$26)</f>
        <v>0</v>
      </c>
      <c r="CW42" s="174">
        <f>SUMIF('Sunday Races 9-11-22'!$B$11:$B$20,$C42,'Sunday Races 9-11-22'!$AU$11:$AU$20)</f>
        <v>0</v>
      </c>
      <c r="CX42" s="174">
        <f>SUMIF('Sunday Races 9-11-22'!$B$11:$B$20,$C42,'Sunday Races 9-11-22'!$AV$11:$AV$20)</f>
        <v>0</v>
      </c>
      <c r="CY42" s="174">
        <f>SUMIF('Sunday Races 9-11-22'!$B$11:$B$20,$C42,'Sunday Races 9-11-22'!$AW$11:$AW$20)</f>
        <v>0</v>
      </c>
      <c r="CZ42" s="174">
        <f>SUMIF('Sunday Races 9-11-22'!$B$11:$B$20,$C42,'Sunday Races 9-11-22'!$AX$11:$AX$20)</f>
        <v>0</v>
      </c>
      <c r="DA42" s="174">
        <f>SUMIF('Sunday Races 9-11-22'!$B$11:$B$20,$C42,'Sunday Races 9-11-22'!$AY$11:$AY$20)</f>
        <v>0</v>
      </c>
      <c r="DB42" s="174">
        <f>SUMIF('Sunday Races 10-9-22'!$B$11:$B$21,$C42,'Sunday Races 10-9-22'!$AU$11:$AU$21)</f>
        <v>0</v>
      </c>
      <c r="DC42" s="174">
        <f>SUMIF('Sunday Races 10-9-22'!$B$11:$B$21,$C42,'Sunday Races 10-9-22'!$AV$11:$AV$21)</f>
        <v>0</v>
      </c>
      <c r="DD42" s="174">
        <f>SUMIF('Sunday Races 10-9-22'!$B$11:$B$21,$C42,'Sunday Races 10-9-22'!$AW$11:$AW$21)</f>
        <v>0</v>
      </c>
      <c r="DE42" s="174">
        <f>SUMIF('Sunday Races 10-9-22'!$B$11:$B$21,$C42,'Sunday Races 10-9-22'!$AX$11:$AX$21)</f>
        <v>0</v>
      </c>
      <c r="DF42" s="174">
        <f>SUMIF('Sunday Races 10-9-22'!$B$11:$B$21,$C42,'Sunday Races 10-9-22'!$AY$11:$AY$21)</f>
        <v>0</v>
      </c>
      <c r="DG42" s="174">
        <f>SUMIF('Sunday Races 10-23-22'!$B$11:$B$22,$C42,'Sunday Races 10-23-22'!$AU$11:$AU$22)</f>
        <v>0</v>
      </c>
      <c r="DH42" s="174">
        <f>SUMIF('Sunday Races 10-23-22'!$B$11:$B$22,$C42,'Sunday Races 10-23-22'!$AV$11:$AV$22)</f>
        <v>0</v>
      </c>
      <c r="DI42" s="174">
        <f>SUMIF('Sunday Races 10-23-22'!$B$11:$B$22,$C42,'Sunday Races 10-23-22'!$AW$11:$AW$22)</f>
        <v>0</v>
      </c>
      <c r="DJ42" s="174">
        <f>SUMIF('Sunday Races 10-23-22'!$B$11:$B$22,$C42,'Sunday Races 10-23-22'!$AX$11:$AX$22)</f>
        <v>0</v>
      </c>
      <c r="DK42" s="174">
        <f>SUMIF('Sunday Races 10-23-22'!$B$11:$B$22,$C42,'Sunday Races 10-23-22'!$AY$11:$AY$22)</f>
        <v>0</v>
      </c>
      <c r="DL42" s="175"/>
      <c r="DM42" s="176"/>
      <c r="DN42" s="177">
        <f t="shared" si="49"/>
        <v>0</v>
      </c>
      <c r="DO42" s="177">
        <f t="shared" si="49"/>
        <v>0</v>
      </c>
      <c r="DP42" s="177">
        <f t="shared" si="49"/>
        <v>0</v>
      </c>
      <c r="DQ42" s="177">
        <f t="shared" si="49"/>
        <v>0</v>
      </c>
      <c r="DR42" s="177">
        <f t="shared" si="49"/>
        <v>0</v>
      </c>
      <c r="DS42" s="177">
        <f t="shared" si="49"/>
        <v>0</v>
      </c>
      <c r="DT42" s="177">
        <f t="shared" si="49"/>
        <v>0</v>
      </c>
      <c r="DU42" s="177">
        <f t="shared" si="49"/>
        <v>0</v>
      </c>
      <c r="DV42" s="177">
        <f t="shared" si="49"/>
        <v>0</v>
      </c>
      <c r="DW42" s="177">
        <f t="shared" si="49"/>
        <v>0</v>
      </c>
      <c r="DX42" s="177">
        <f t="shared" si="50"/>
        <v>0</v>
      </c>
      <c r="DY42" s="177">
        <f t="shared" si="50"/>
        <v>0</v>
      </c>
      <c r="DZ42" s="177">
        <f t="shared" si="50"/>
        <v>0</v>
      </c>
      <c r="EA42" s="177">
        <f t="shared" si="50"/>
        <v>0</v>
      </c>
      <c r="EB42" s="177">
        <f t="shared" si="50"/>
        <v>0</v>
      </c>
      <c r="EC42" s="177">
        <f t="shared" si="50"/>
        <v>0</v>
      </c>
      <c r="ED42" s="177">
        <f t="shared" si="50"/>
        <v>0</v>
      </c>
      <c r="EE42" s="177">
        <f t="shared" si="50"/>
        <v>0</v>
      </c>
      <c r="EF42" s="177">
        <f t="shared" si="50"/>
        <v>0</v>
      </c>
      <c r="EG42" s="177">
        <f t="shared" si="50"/>
        <v>0</v>
      </c>
      <c r="EH42" s="177">
        <f t="shared" si="51"/>
        <v>0</v>
      </c>
      <c r="EI42" s="177">
        <f t="shared" si="51"/>
        <v>0</v>
      </c>
      <c r="EJ42" s="177">
        <f t="shared" si="51"/>
        <v>0</v>
      </c>
      <c r="EK42" s="177">
        <f t="shared" si="51"/>
        <v>0</v>
      </c>
      <c r="EL42" s="177">
        <f t="shared" si="51"/>
        <v>0</v>
      </c>
      <c r="EM42" s="177">
        <f t="shared" si="51"/>
        <v>0</v>
      </c>
      <c r="EN42" s="177">
        <f t="shared" si="51"/>
        <v>0</v>
      </c>
      <c r="EO42" s="177">
        <f t="shared" si="51"/>
        <v>0</v>
      </c>
      <c r="EP42" s="177">
        <f t="shared" si="51"/>
        <v>0</v>
      </c>
      <c r="EQ42" s="177">
        <f t="shared" si="51"/>
        <v>0</v>
      </c>
      <c r="ER42" s="177">
        <f t="shared" si="52"/>
        <v>0</v>
      </c>
      <c r="ES42" s="177">
        <f t="shared" si="52"/>
        <v>0</v>
      </c>
      <c r="ET42" s="177">
        <f t="shared" si="52"/>
        <v>0</v>
      </c>
      <c r="EU42" s="177">
        <f t="shared" si="52"/>
        <v>0</v>
      </c>
      <c r="EV42" s="177">
        <f t="shared" si="52"/>
        <v>0</v>
      </c>
      <c r="EW42" s="177">
        <f t="shared" si="52"/>
        <v>0</v>
      </c>
      <c r="EX42" s="177">
        <f t="shared" si="52"/>
        <v>0</v>
      </c>
      <c r="EY42" s="177">
        <f t="shared" si="52"/>
        <v>0</v>
      </c>
      <c r="EZ42" s="177">
        <f t="shared" si="52"/>
        <v>0</v>
      </c>
      <c r="FA42" s="177">
        <f t="shared" si="52"/>
        <v>0</v>
      </c>
      <c r="FB42" s="177">
        <f t="shared" si="53"/>
        <v>0</v>
      </c>
      <c r="FC42" s="177">
        <f t="shared" si="53"/>
        <v>0</v>
      </c>
      <c r="FD42" s="177">
        <f t="shared" si="53"/>
        <v>0</v>
      </c>
      <c r="FE42" s="177">
        <f t="shared" si="53"/>
        <v>0</v>
      </c>
      <c r="FF42" s="177">
        <f t="shared" si="53"/>
        <v>0</v>
      </c>
      <c r="FG42" s="177">
        <f t="shared" si="53"/>
        <v>0</v>
      </c>
      <c r="FH42" s="177">
        <f t="shared" si="53"/>
        <v>0</v>
      </c>
      <c r="FI42" s="177">
        <f t="shared" si="53"/>
        <v>0</v>
      </c>
      <c r="FJ42" s="177">
        <f t="shared" si="53"/>
        <v>0</v>
      </c>
      <c r="FK42" s="177">
        <f t="shared" si="53"/>
        <v>0</v>
      </c>
      <c r="FL42" s="177">
        <f t="shared" si="54"/>
        <v>0</v>
      </c>
      <c r="FM42" s="177">
        <f t="shared" si="54"/>
        <v>0</v>
      </c>
      <c r="FN42" s="177">
        <f t="shared" si="54"/>
        <v>0</v>
      </c>
      <c r="FO42" s="177">
        <f t="shared" si="54"/>
        <v>0</v>
      </c>
      <c r="FP42" s="177">
        <f t="shared" si="54"/>
        <v>0</v>
      </c>
      <c r="FQ42" s="177">
        <f t="shared" si="54"/>
        <v>0</v>
      </c>
      <c r="FR42" s="177">
        <f t="shared" si="54"/>
        <v>0</v>
      </c>
      <c r="FS42" s="177">
        <f t="shared" si="54"/>
        <v>0</v>
      </c>
      <c r="FT42" s="177">
        <f t="shared" si="54"/>
        <v>0</v>
      </c>
      <c r="FU42" s="177">
        <f t="shared" si="54"/>
        <v>0</v>
      </c>
      <c r="FV42" s="177">
        <f t="shared" si="54"/>
        <v>0</v>
      </c>
      <c r="FW42" s="177">
        <f t="shared" si="54"/>
        <v>0</v>
      </c>
      <c r="FX42" s="177">
        <f t="shared" si="54"/>
        <v>0</v>
      </c>
      <c r="FY42" s="177">
        <f t="shared" si="54"/>
        <v>0</v>
      </c>
      <c r="FZ42" s="177">
        <f t="shared" si="54"/>
        <v>0</v>
      </c>
      <c r="GA42" s="177"/>
      <c r="GB42" s="229">
        <f t="shared" si="55"/>
        <v>26</v>
      </c>
      <c r="GC42" s="229">
        <f t="shared" si="56"/>
        <v>5</v>
      </c>
      <c r="GD42" s="174">
        <f>SUMIF('One Day 12-04-21 Scots'!$B$11:$B$24,$C42,'One Day 12-04-21 Scots'!$AU$11:$AU$24)</f>
        <v>0</v>
      </c>
      <c r="GE42" s="174">
        <f>SUMIF('One Day 12-04-21 Scots'!$B$11:$B$24,$C42,'One Day 12-04-21 Scots'!$AV$11:$AV$24)</f>
        <v>0</v>
      </c>
      <c r="GF42" s="174">
        <f>SUMIF('One Day 12-04-21 Scots'!$B$11:$B$24,$C42,'One Day 12-04-21 Scots'!$AW$11:$AW$24)</f>
        <v>0</v>
      </c>
      <c r="GG42" s="174">
        <f>SUMIF('One Day 12-04-21 Scots'!$B$11:$B$24,$C42,'One Day 12-04-21 Scots'!$AX$11:$AX$24)</f>
        <v>0</v>
      </c>
      <c r="GH42" s="174">
        <f>SUMIF('One Day 12-04-21 Scots'!$B$11:$B$24,$C42,'One Day 12-04-21 Scots'!$AY$11:$AY$24)</f>
        <v>0</v>
      </c>
      <c r="GI42" s="174">
        <f>SUMIF('One Day 12-04-21 Thistles'!$B$11:$B$25,$C42,'One Day 12-04-21 Thistles'!$AU$11:$AU$25)</f>
        <v>0</v>
      </c>
      <c r="GJ42" s="174">
        <f>SUMIF('One Day 12-04-21 Thistles'!$B$11:$B$25,$C42,'One Day 12-04-21 Thistles'!$AV$11:$AV$25)</f>
        <v>0</v>
      </c>
      <c r="GK42" s="174">
        <f>SUMIF('One Day 12-04-21 Thistles'!$B$11:$B$25,$C42,'One Day 12-04-21 Thistles'!$AW$11:$AW$25)</f>
        <v>0</v>
      </c>
      <c r="GL42" s="174">
        <f>SUMIF('One Day 12-04-21 Thistles'!$B$11:$B$25,$C42,'One Day 12-04-21 Thistles'!$AX$11:$AX$25)</f>
        <v>0</v>
      </c>
      <c r="GM42" s="174">
        <f>SUMIF('One Day 12-04-21 Thistles'!$B$11:$B$25,$C42,'One Day 12-04-21 Thistles'!$AY$11:$AY$25)</f>
        <v>0</v>
      </c>
      <c r="GN42" s="174">
        <f>SUMIF('Chili One Day 2-12-22 Scots'!$B$11:$B$27,$C42,'Chili One Day 2-12-22 Scots'!$AU$11:$AU$27)</f>
        <v>0</v>
      </c>
      <c r="GO42" s="174">
        <f>SUMIF('Chili One Day 2-12-22 Scots'!$B$11:$B$27,$C42,'Chili One Day 2-12-22 Scots'!$AV$11:$AV$27)</f>
        <v>0</v>
      </c>
      <c r="GP42" s="174">
        <f>SUMIF('Chili One Day 2-12-22 Scots'!$B$11:$B$27,$C42,'Chili One Day 2-12-22 Scots'!$AW$11:$AW$27)</f>
        <v>0</v>
      </c>
      <c r="GQ42" s="174">
        <f>SUMIF('Chili One Day 2-12-22 Scots'!$B$11:$B$27,$C42,'Chili One Day 2-12-22 Scots'!$AX$11:$AX$27)</f>
        <v>0</v>
      </c>
      <c r="GR42" s="174">
        <f>SUMIF('Chili One Day 2-12-22 Scots'!$B$11:$B$27,$C42,'Chili One Day 2-12-22 Scots'!$AY$11:$AY$27)</f>
        <v>0</v>
      </c>
      <c r="GS42" s="174">
        <f>SUMIF('Chili One Day 2-12-22 Thistles'!$B$11:$B$27,$C42,'Chili One Day 2-12-22 Thistles'!$AU$11:$AU$27)</f>
        <v>0</v>
      </c>
      <c r="GT42" s="174">
        <f>SUMIF('Chili One Day 2-12-22 Thistles'!$B$11:$B$27,$C42,'Chili One Day 2-12-22 Thistles'!$AV$11:$AV$27)</f>
        <v>0</v>
      </c>
      <c r="GU42" s="174">
        <f>SUMIF('Chili One Day 2-12-22 Thistles'!$B$11:$B$27,$C42,'Chili One Day 2-12-22 Thistles'!$AW$11:$AW$27)</f>
        <v>0</v>
      </c>
      <c r="GV42" s="174">
        <f>SUMIF('Chili One Day 2-12-22 Thistles'!$B$11:$B$27,$C42,'Chili One Day 2-12-22 Thistles'!$AX$11:$AX$27)</f>
        <v>0</v>
      </c>
      <c r="GW42" s="174">
        <f>SUMIF('Chili One Day 2-12-22 Thistles'!$B$11:$B$27,$C42,'Chili One Day 2-12-22 Thistles'!$AY$11:$AY$27)</f>
        <v>0</v>
      </c>
      <c r="GX42" s="174">
        <f>SUMIF('Ironman One Day 3-5-22 FS'!$B$11:$B$26,$C42,'Ironman One Day 3-5-22 FS'!$AU$11:$AU$26)</f>
        <v>0</v>
      </c>
      <c r="GY42" s="174">
        <f>SUMIF('Ironman One Day 3-5-22 FS'!$B$11:$B$26,$C42,'Ironman One Day 3-5-22 FS'!$AV$11:$AV$26)</f>
        <v>0</v>
      </c>
      <c r="GZ42" s="174">
        <f>SUMIF('Ironman One Day 3-5-22 FS'!$B$11:$B$26,$C42,'Ironman One Day 3-5-22 FS'!$AW$11:$AW$26)</f>
        <v>0</v>
      </c>
      <c r="HA42" s="174">
        <f>SUMIF('Ironman One Day 3-5-22 FS'!$B$11:$B$26,$C42,'Ironman One Day 3-5-22 FS'!$AX$11:$AX$26)</f>
        <v>0</v>
      </c>
      <c r="HB42" s="174">
        <f>SUMIF('Ironman One Day 3-5-22 FS'!$B$11:$B$26,$C42,'Ironman One Day 3-5-22 FS'!$AY$11:$AY$26)</f>
        <v>0</v>
      </c>
      <c r="HC42" s="174">
        <f>SUMIF('Ironman One Day 3-5-22 420'!$B$11:$B$26,$C42,'Ironman One Day 3-5-22 420'!$AU$11:$AU$26)</f>
        <v>0</v>
      </c>
      <c r="HD42" s="174">
        <f>SUMIF('Ironman One Day 3-5-22 420'!$B$11:$B$26,$C42,'Ironman One Day 3-5-22 420'!$AV$11:$AV$26)</f>
        <v>0</v>
      </c>
      <c r="HE42" s="174">
        <f>SUMIF('Ironman One Day 3-5-22 420'!$B$11:$B$26,$C42,'Ironman One Day 3-5-22 420'!$AW$11:$AW$26)</f>
        <v>0</v>
      </c>
      <c r="HF42" s="174">
        <f>SUMIF('Ironman One Day 3-5-22 420'!$B$11:$B$26,$C42,'Ironman One Day 3-5-22 420'!$AX$11:$AX$26)</f>
        <v>0</v>
      </c>
      <c r="HG42" s="174">
        <f>SUMIF('Ironman One Day 3-5-22 420'!$B$11:$B$26,$C42,'Ironman One Day 3-5-22 420'!$AY$11:$AY$26)</f>
        <v>0</v>
      </c>
      <c r="HH42" s="174">
        <f>SUMIF('Easter One Day 4-16-22 FS'!$B$11:$B$25,$C42,'Easter One Day 4-16-22 FS'!$AU$11:$AU$25)</f>
        <v>2</v>
      </c>
      <c r="HI42" s="174">
        <f>SUMIF('Easter One Day 4-16-22 FS'!$B$11:$B$25,$C42,'Easter One Day 4-16-22 FS'!$AV$11:$AV$25)</f>
        <v>3</v>
      </c>
      <c r="HJ42" s="174">
        <f>SUMIF('Easter One Day 4-16-22 FS'!$B$11:$B$25,$C42,'Easter One Day 4-16-22 FS'!$AW$11:$AW$25)</f>
        <v>0</v>
      </c>
      <c r="HK42" s="174">
        <f>SUMIF('Easter One Day 4-16-22 FS'!$B$11:$B$25,$C42,'Easter One Day 4-16-22 FS'!$AX$11:$AX$25)</f>
        <v>0</v>
      </c>
      <c r="HL42" s="174">
        <f>SUMIF('Easter One Day 4-16-22 FS'!$B$11:$B$25,$C42,'Easter One Day 4-16-22 FS'!$AY$11:$AY$25)</f>
        <v>0</v>
      </c>
      <c r="HM42" s="174">
        <f>SUMIF('Easter One Day 4-16-22 TH'!$B$11:$B$25,$C42,'Easter One Day 4-16-22 TH'!$AU$11:$AU$25)</f>
        <v>0</v>
      </c>
      <c r="HN42" s="174">
        <f>SUMIF('Easter One Day 4-16-22 TH'!$B$11:$B$25,$C42,'Easter One Day 4-16-22 TH'!$AV$11:$AV$25)</f>
        <v>0</v>
      </c>
      <c r="HO42" s="174">
        <f>SUMIF('Easter One Day 4-16-22 TH'!$B$11:$B$25,$C42,'Easter One Day 4-16-22 TH'!$AW$11:$AW$25)</f>
        <v>0</v>
      </c>
      <c r="HP42" s="174">
        <f>SUMIF('Easter One Day 4-16-22 TH'!$B$11:$B$25,$C42,'Easter One Day 4-16-22 TH'!$AX$11:$AX$25)</f>
        <v>0</v>
      </c>
      <c r="HQ42" s="174">
        <f>SUMIF('Easter One Day 4-16-22 TH'!$B$11:$B$25,$C42,'Easter One Day 4-16-22 TH'!$AY$11:$AY$25)</f>
        <v>0</v>
      </c>
      <c r="HR42" s="174">
        <f>SUMIF('Long Distance Race 5-7-22'!$B$11:$B$25,$C42,'Long Distance Race 5-7-22'!$AU$11:$AU$25)</f>
        <v>0</v>
      </c>
      <c r="HS42" s="174">
        <f>SUMIF('Long Distance Race 5-7-22'!$B$11:$B$18,$C42,'Long Distance Race 5-7-22'!$AV$11:$AV$18)</f>
        <v>0</v>
      </c>
      <c r="HT42" s="174">
        <f>SUMIF('Long Distance Race 5-7-22'!$B$11:$B$18,$C42,'Long Distance Race 5-7-22'!$AW$11:$AW$18)</f>
        <v>0</v>
      </c>
      <c r="HU42" s="174">
        <f>SUMIF('Long Distance Race 5-7-22'!$B$11:$B$18,$C42,'Long Distance Race 5-7-22'!$AX$11:$AX$18)</f>
        <v>0</v>
      </c>
      <c r="HV42" s="174">
        <f>SUMIF('Long Distance Race 5-7-22'!$B$11:$B$18,$C42,'Long Distance Race 5-7-22'!$AY$11:$AY$18)</f>
        <v>0</v>
      </c>
      <c r="HW42" s="174">
        <f>SUMIF('Memorial Day Regatta 5-28-22 Op'!$B$11:$B$25,$C42,'Memorial Day Regatta 5-28-22 Op'!$AU$11:$AU$25)</f>
        <v>0</v>
      </c>
      <c r="HX42" s="174">
        <f>SUMIF('Memorial Day Regatta 5-28-22 Op'!$B$11:$B$18,$C42,'Memorial Day Regatta 5-28-22 Op'!$AV$11:$AV$18)</f>
        <v>0</v>
      </c>
      <c r="HY42" s="174">
        <f>SUMIF('Memorial Day Regatta 5-28-22 Op'!$B$11:$B$18,$C42,'Memorial Day Regatta 5-28-22 Op'!$AW$11:$AW$18)</f>
        <v>0</v>
      </c>
      <c r="HZ42" s="174">
        <f>SUMIF('Memorial Day Regatta 5-28-22 Op'!$B$11:$B$18,$C42,'Memorial Day Regatta 5-28-22 Op'!$AX$11:$AX$18)</f>
        <v>0</v>
      </c>
      <c r="IA42" s="174">
        <f>SUMIF('Memorial Day Regatta 5-28-22 Op'!$B$11:$B$18,$C42,'Memorial Day Regatta 5-28-22 Op'!$AY$11:$AY$18)</f>
        <v>0</v>
      </c>
      <c r="IB42" s="174">
        <f>SUMIF('Caldwell Cup 6-25-22 TH'!$B$11:$B$25,$C42,'Caldwell Cup 6-25-22 TH'!$AU$11:$AU$25)</f>
        <v>0</v>
      </c>
      <c r="IC42" s="174">
        <f>SUMIF('Caldwell Cup 6-25-22 TH'!$B$11:$B$25,$C42,'Caldwell Cup 6-25-22 TH'!$AV$11:$AV$25)</f>
        <v>0</v>
      </c>
      <c r="ID42" s="174">
        <f>SUMIF('Caldwell Cup 6-25-22 TH'!$B$11:$B$25,$C42,'Caldwell Cup 6-25-22 TH'!$AW$11:$AW$25)</f>
        <v>0</v>
      </c>
      <c r="IE42" s="174">
        <f>SUMIF('Caldwell Cup 6-25-22 TH'!$B$11:$B$25,$C42,'Caldwell Cup 6-25-22 TH'!$AX$11:$AX$25)</f>
        <v>0</v>
      </c>
      <c r="IF42" s="174">
        <f>SUMIF('Caldwell Cup 6-25-22 TH'!$B$11:$B$25,$C42,'Caldwell Cup 6-25-22 TH'!$AY$11:$AY$25)</f>
        <v>0</v>
      </c>
      <c r="IG42" s="174">
        <f>SUMIF('Caldwell Cup 6-25-22 FS'!$B$11:$B$21,$C42,'Caldwell Cup 6-25-22 FS'!$AU$11:$AU$21)</f>
        <v>0</v>
      </c>
      <c r="IH42" s="174">
        <f>SUMIF('Caldwell Cup 6-25-22 FS'!$B$11:$B$21,$C42,'Caldwell Cup 6-25-22 FS'!$AV$11:$AV$21)</f>
        <v>0</v>
      </c>
      <c r="II42" s="174">
        <f>SUMIF('Caldwell Cup 6-25-22 FS'!$B$11:$B$21,$C42,'Caldwell Cup 6-25-22 FS'!$AW$11:$AW$21)</f>
        <v>0</v>
      </c>
      <c r="IJ42" s="174">
        <f>SUMIF('Caldwell Cup 6-25-22 FS'!$B$11:$B$21,$C42,'Caldwell Cup 6-25-22 FS'!$AX$11:$AX$21)</f>
        <v>0</v>
      </c>
      <c r="IK42" s="174">
        <f>SUMIF('Caldwell Cup 6-25-22 FS'!$B$11:$B$21,$C42,'Caldwell Cup 6-25-22 FS'!$AY$11:$AY$21)</f>
        <v>0</v>
      </c>
      <c r="IL42" s="174">
        <f>SUMIF('Caldwell Cup 6-25-22 Lasers'!$B$11:$B$23,$C42,'Caldwell Cup 6-25-22 Lasers'!$AU$11:$AU$23)</f>
        <v>0</v>
      </c>
      <c r="IM42" s="174">
        <f>SUMIF('Caldwell Cup 6-25-22 Lasers'!$B$11:$B$23,$C42,'Caldwell Cup 6-25-22 Lasers'!$AV$11:$AV$23)</f>
        <v>0</v>
      </c>
      <c r="IN42" s="174">
        <f>SUMIF('Caldwell Cup 6-25-22 Lasers'!$B$11:$B$23,$C42,'Caldwell Cup 6-25-22 Lasers'!$AW$11:$AW$23)</f>
        <v>0</v>
      </c>
      <c r="IO42" s="174">
        <f>SUMIF('Caldwell Cup 6-25-22 Lasers'!$B$11:$B$23,$C42,'Caldwell Cup 6-25-22 Lasers'!$AX$11:$AX$23)</f>
        <v>0</v>
      </c>
      <c r="IP42" s="174">
        <f>SUMIF('Caldwell Cup 6-25-22 Lasers'!$B$11:$B$23,$C42,'Caldwell Cup 6-25-22 Lasers'!$AY$11:$AY$23)</f>
        <v>0</v>
      </c>
      <c r="IQ42" s="174">
        <f>SUMIF('Labor Day Regatta 9-3-22 FS'!$B$11:$B$30,$C42,'Labor Day Regatta 9-3-22 FS'!$AU$11:$AU$30)</f>
        <v>0</v>
      </c>
      <c r="IR42" s="174">
        <f>SUMIF('Labor Day Regatta 9-3-22 FS'!$B$11:$B$30,$C42,'Labor Day Regatta 9-3-22 FS'!$AV$11:$AV$30)</f>
        <v>0</v>
      </c>
      <c r="IS42" s="174">
        <f>SUMIF('Labor Day Regatta 9-3-22 FS'!$B$11:$B$30,$C42,'Labor Day Regatta 9-3-22 FS'!$AW$11:$AW$30)</f>
        <v>0</v>
      </c>
      <c r="IT42" s="174">
        <f>SUMIF('Labor Day Regatta 9-3-22 FS'!$B$11:$B$30,$C42,'Labor Day Regatta 9-3-22 FS'!$AX$11:$AX$30)</f>
        <v>0</v>
      </c>
      <c r="IU42" s="174">
        <f>SUMIF('Labor Day Regatta 9-3-22 FS'!$B$11:$B$30,$C42,'Labor Day Regatta 9-3-22 FS'!$AY$11:$AY$30)</f>
        <v>0</v>
      </c>
      <c r="IV42" s="174">
        <f>SUMIF('2022-09-17 Leukemia Cup FS'!$B$11:$B$26,$C42,'2022-09-17 Leukemia Cup FS'!$AU$11:$AU$26)</f>
        <v>0</v>
      </c>
      <c r="IW42" s="174">
        <f>SUMIF('2022-09-17 Leukemia Cup FS'!$B$11:$B$26,$C42,'2022-09-17 Leukemia Cup FS'!$AV$11:$AV$26)</f>
        <v>0</v>
      </c>
      <c r="IX42" s="174">
        <f>SUMIF('2022-09-17 Leukemia Cup FS'!$B$11:$B$26,$C42,'2022-09-17 Leukemia Cup FS'!$AW$11:$AW$26)</f>
        <v>0</v>
      </c>
      <c r="IY42" s="174">
        <f>SUMIF('2022-09-17 Leukemia Cup FS'!$B$11:$B$26,$C42,'2022-09-17 Leukemia Cup FS'!$AX$11:$AX$26)</f>
        <v>0</v>
      </c>
      <c r="IZ42" s="174">
        <f>SUMIF('2022-09-17 Leukemia Cup FS'!$B$11:$B$26,$C42,'2022-09-17 Leukemia Cup FS'!$AY$11:$AY$26)</f>
        <v>0</v>
      </c>
      <c r="JA42" s="174">
        <f>SUMIF('2022-09-17 Leukemia Cup TH'!$B$11:$B$28,$C42,'2022-09-17 Leukemia Cup TH'!$AU$11:$AU$28)</f>
        <v>0</v>
      </c>
      <c r="JB42" s="174">
        <f>SUMIF('2022-09-17 Leukemia Cup TH'!$B$11:$B$28,$C42,'2022-09-17 Leukemia Cup TH'!$AV$11:$AV$28)</f>
        <v>0</v>
      </c>
      <c r="JC42" s="174">
        <f>SUMIF('2022-09-17 Leukemia Cup TH'!$B$11:$B$28,$C42,'2022-09-17 Leukemia Cup TH'!$AW$11:$AW$28)</f>
        <v>0</v>
      </c>
      <c r="JD42" s="174">
        <f>SUMIF('2022-09-17 Leukemia Cup TH'!$B$11:$B$28,$C42,'2022-09-17 Leukemia Cup TH'!$AX$11:$AX$28)</f>
        <v>0</v>
      </c>
      <c r="JE42" s="174">
        <f>SUMIF('2022-09-17 Leukemia Cup TH'!$B$11:$B$28,$C42,'2022-09-17 Leukemia Cup TH'!$AY$11:$AY$28)</f>
        <v>0</v>
      </c>
      <c r="JF42" s="174">
        <f>SUMIF('Smith-Berry LDR 9-24-22'!$B$11:$B$30,$C42,'Smith-Berry LDR 9-24-22'!$AU$11:$AU$30)</f>
        <v>0</v>
      </c>
      <c r="JG42" s="174">
        <f>SUMIF('Smith-Berry LDR 9-24-22'!$B$11:$B$30,$C42,'Smith-Berry LDR 9-24-22'!$AV$11:$AV$30)</f>
        <v>0</v>
      </c>
      <c r="JH42" s="174">
        <f>SUMIF('Smith-Berry LDR 9-24-22'!$B$11:$B$30,$C42,'Smith-Berry LDR 9-24-22'!$AW$11:$AW$30)</f>
        <v>0</v>
      </c>
      <c r="JI42" s="174">
        <f>SUMIF('Smith-Berry LDR 9-24-22'!$B$11:$B$30,$C42,'Smith-Berry LDR 9-24-22'!$AX$11:$AX$30)</f>
        <v>0</v>
      </c>
      <c r="JJ42" s="174">
        <f>SUMIF('Smith-Berry LDR 9-24-22'!$B$11:$B$30,$C42,'Smith-Berry LDR 9-24-22'!$AY$11:$AY$30)</f>
        <v>0</v>
      </c>
      <c r="JK42" s="174">
        <f>SUMIF('Great Scot 10-1-22 Cham'!$B$11:$B$38,$C42,'Great Scot 10-1-22 Cham'!$AU$11:$AU$38)</f>
        <v>10</v>
      </c>
      <c r="JL42" s="174">
        <f>SUMIF('Great Scot 10-1-22 Cham'!$B$11:$B$38,$C42,'Great Scot 10-1-22 Cham'!$AV$11:$AV$38)</f>
        <v>5</v>
      </c>
      <c r="JM42" s="174">
        <f>SUMIF('Great Scot 10-1-22 Cham'!$B$11:$B$38,$C42,'Great Scot 10-1-22 Cham'!$AW$11:$AW$38)</f>
        <v>6</v>
      </c>
      <c r="JN42" s="174">
        <f>SUMIF('Great Scot 10-1-22 Cham'!$B$11:$B$38,$C42,'Great Scot 10-1-22 Cham'!$AX$11:$AX$38)</f>
        <v>0</v>
      </c>
      <c r="JO42" s="174">
        <f>SUMIF('Great Scot 10-1-22 Cham'!$B$11:$B$38,$C42,'Great Scot 10-1-22 Cham'!$AY$11:$AY$38)</f>
        <v>0</v>
      </c>
      <c r="JP42" s="174">
        <f>SUMIF('Great Scot 10-1-22 Chal'!$B$11:$B$28,$C42,'Great Scot 10-1-22 Chal'!$AU$11:$AU$28)</f>
        <v>0</v>
      </c>
      <c r="JQ42" s="174">
        <f>SUMIF('Great Scot 10-1-22 Chal'!$B$11:$B$28,$C42,'Great Scot 10-1-22 Chal'!$AV$11:$AV$28)</f>
        <v>0</v>
      </c>
      <c r="JR42" s="174">
        <f>SUMIF('Great Scot 10-1-22 Chal'!$B$11:$B$28,$C42,'Great Scot 10-1-22 Chal'!$AW$11:$AW$28)</f>
        <v>0</v>
      </c>
      <c r="JS42" s="174">
        <f>SUMIF('Great Scot 10-1-22 Chal'!$B$11:$B$28,$C42,'Great Scot 10-1-22 Chal'!$AX$11:$AX$28)</f>
        <v>0</v>
      </c>
      <c r="JT42" s="174">
        <f>SUMIF('Great Scot 10-1-22 Chal'!$B$11:$B$28,$C42,'Great Scot 10-1-22 Chal'!$AY$11:$AY$28)</f>
        <v>0</v>
      </c>
      <c r="JU42" s="174">
        <f>SUMIF('Great Pumpkin Regatta 10-15-22'!$B$11:$B$54,$C42,'Great Pumpkin Regatta 10-15-22'!$AU$11:$AU$54)</f>
        <v>0</v>
      </c>
      <c r="JV42" s="174">
        <f>SUMIF('Great Pumpkin Regatta 10-15-22'!$B$11:$B$54,$C42,'Great Pumpkin Regatta 10-15-22'!$AV$11:$AV$54)</f>
        <v>0</v>
      </c>
      <c r="JW42" s="174">
        <f>SUMIF('Great Pumpkin Regatta 10-15-22'!$B$11:$B$54,$C42,'Great Pumpkin Regatta 10-15-22'!$AW$11:$AW$54)</f>
        <v>0</v>
      </c>
      <c r="JX42" s="174">
        <f>SUMIF('Great Pumpkin Regatta 10-15-22'!$B$11:$B$54,$C42,'Great Pumpkin Regatta 10-15-22'!$AX$11:$AX$54)</f>
        <v>0</v>
      </c>
      <c r="JY42" s="174">
        <f>SUMIF('Great Pumpkin Regatta 10-15-22'!$B$11:$B$54,$C42,'Great Pumpkin Regatta 10-15-22'!$AY$11:$AY$54)</f>
        <v>0</v>
      </c>
      <c r="JZ42" s="174">
        <f>SUMIF('One Day Regatta 10-29-22 FS'!$B$11:$B$19,$C42,'One Day Regatta 10-29-22 FS'!$AU$11:$AU$19)</f>
        <v>0</v>
      </c>
      <c r="KA42" s="174">
        <f>SUMIF('One Day Regatta 10-29-22 FS'!$B$11:$B$19,$C42,'One Day Regatta 10-29-22 FS'!$AV$11:$AV$19)</f>
        <v>0</v>
      </c>
      <c r="KB42" s="174">
        <f>SUMIF('One Day Regatta 10-29-22 FS'!$B$11:$B$19,$C42,'One Day Regatta 10-29-22 FS'!$AW$11:$AW$19)</f>
        <v>0</v>
      </c>
      <c r="KC42" s="174">
        <f>SUMIF('One Day Regatta 10-29-22 FS'!$B$11:$B$19,$C42,'One Day Regatta 10-29-22 FS'!$AX$11:$AX$19)</f>
        <v>0</v>
      </c>
      <c r="KD42" s="174">
        <f>SUMIF('One Day Regatta 10-29-22 FS'!$B$11:$B$19,$C42,'One Day Regatta 10-29-22 FS'!$AY$11:$AY$19)</f>
        <v>0</v>
      </c>
    </row>
    <row r="43" spans="1:290" ht="15" customHeight="1" x14ac:dyDescent="0.2">
      <c r="A43" s="400" t="s">
        <v>1369</v>
      </c>
      <c r="B43" s="134">
        <f t="shared" si="8"/>
        <v>36</v>
      </c>
      <c r="C43" s="170" t="s">
        <v>638</v>
      </c>
      <c r="D43" s="171">
        <f t="shared" si="44"/>
        <v>0</v>
      </c>
      <c r="E43" s="172">
        <f t="shared" si="45"/>
        <v>0</v>
      </c>
      <c r="F43" s="171">
        <f t="shared" si="46"/>
        <v>0</v>
      </c>
      <c r="G43" s="171">
        <v>0</v>
      </c>
      <c r="H43" s="171">
        <f t="shared" si="47"/>
        <v>0</v>
      </c>
      <c r="I43" s="173">
        <f t="shared" si="48"/>
        <v>0</v>
      </c>
      <c r="J43" s="173"/>
      <c r="K43" s="174">
        <f>SUMIF('Saturday Race 11-06-21'!$B$11:$B$21,$C43,'Saturday Race 11-06-21'!$AU$11:$AU$21)</f>
        <v>0</v>
      </c>
      <c r="L43" s="174">
        <f>SUMIF('Saturday Race 11-06-21'!$B$11:$B$21,$C43,'Saturday Race 11-06-21'!$AV$11:$AV$21)</f>
        <v>0</v>
      </c>
      <c r="M43" s="174">
        <f>SUMIF('Saturday Race 11-06-21'!$B$11:$B$21,$C43,'Saturday Race 11-06-21'!$AW$11:$AW$21)</f>
        <v>0</v>
      </c>
      <c r="N43" s="174">
        <f>SUMIF('Saturday Race 11-06-21'!$B$11:$B$21,$C43,'Saturday Race 11-06-21'!$AX$11:$AX$21)</f>
        <v>0</v>
      </c>
      <c r="O43" s="174">
        <f>SUMIF('Saturday Race 11-06-21'!$B$11:$B$21,$C43,'Saturday Race 11-06-21'!$AY$11:$AY$21)</f>
        <v>0</v>
      </c>
      <c r="P43" s="174">
        <f>SUMIF('Saturday Race 11-20-21'!$B$11:$B$20,$C43,'Saturday Race 11-20-21'!$AU$11:$AU$20)</f>
        <v>0</v>
      </c>
      <c r="Q43" s="174">
        <f>SUMIF('Saturday Race 11-20-21'!$B$11:$B$20,$C43,'Saturday Race 11-20-21'!$AV$11:$AV$20)</f>
        <v>0</v>
      </c>
      <c r="R43" s="174">
        <f>SUMIF('Saturday Race 11-20-21'!$B$11:$B$20,$C43,'Saturday Race 11-20-21'!$AW$11:$AW$20)</f>
        <v>0</v>
      </c>
      <c r="S43" s="174">
        <f>SUMIF('Saturday Race 11-20-21'!$B$11:$B$20,$C43,'Saturday Race 11-20-21'!$AX$11:$AX$20)</f>
        <v>0</v>
      </c>
      <c r="T43" s="174">
        <f>SUMIF('Saturday Race 11-20-21'!$B$11:$B$20,$C43,'Saturday Race 11-20-21'!$AY$11:$AY$20)</f>
        <v>0</v>
      </c>
      <c r="U43" s="174">
        <f>SUMIF('Saturday Race 1-08-22'!$B$11:$B$20,$C43,'Saturday Race 1-08-22'!$AU$11:$AU$20)</f>
        <v>0</v>
      </c>
      <c r="V43" s="174">
        <f>SUMIF('Saturday Race 1-08-22'!$B$11:$B$20,$C43,'Saturday Race 1-08-22'!$AV$11:$AV$20)</f>
        <v>0</v>
      </c>
      <c r="W43" s="174">
        <f>SUMIF('Saturday Race 1-08-22'!$B$11:$B$20,$C43,'Saturday Race 1-08-22'!$AW$11:$AW$20)</f>
        <v>0</v>
      </c>
      <c r="X43" s="174">
        <f>SUMIF('Saturday Race 1-08-22'!$B$11:$B$20,$C43,'Saturday Race 1-08-22'!$AX$11:$AX$20)</f>
        <v>0</v>
      </c>
      <c r="Y43" s="174">
        <f>SUMIF('Saturday Race 1-08-22'!$B$11:$B$20,$C43,'Saturday Race 1-08-22'!$AY$11:$AY$20)</f>
        <v>0</v>
      </c>
      <c r="Z43" s="174">
        <f>SUMIF('Saturday Race 1-22-22'!$B$11:$B$20,$C43,'Saturday Race 1-22-22'!$AU$11:$AU$20)</f>
        <v>0</v>
      </c>
      <c r="AA43" s="174">
        <f>SUMIF('Saturday Race 1-22-22'!$B$11:$B$20,$C43,'Saturday Race 1-22-22'!$AV$11:$AV$20)</f>
        <v>0</v>
      </c>
      <c r="AB43" s="174">
        <f>SUMIF('Saturday Race 1-22-22'!$B$11:$B$20,$C43,'Saturday Race 1-22-22'!$AW$11:$AW$20)</f>
        <v>0</v>
      </c>
      <c r="AC43" s="174">
        <f>SUMIF('Saturday Race 1-22-22'!$B$11:$B$20,$C43,'Saturday Race 1-22-22'!$AX$11:$AX$20)</f>
        <v>0</v>
      </c>
      <c r="AD43" s="174">
        <f>SUMIF('Saturday Race 1-22-22'!$B$11:$B$20,$C43,'Saturday Race 1-22-22'!$AY$11:$AY$20)</f>
        <v>0</v>
      </c>
      <c r="AE43" s="174">
        <f>SUMIF('Sunday Race 2-6-22'!$B$11:$B$20,$C43,'Sunday Race 2-6-22'!$AU$11:$AU$20)</f>
        <v>0</v>
      </c>
      <c r="AF43" s="174">
        <f>SUMIF('Sunday Race 2-6-22'!$B$11:$B$20,$C43,'Sunday Race 2-6-22'!$AV$11:$AV$20)</f>
        <v>0</v>
      </c>
      <c r="AG43" s="174">
        <f>SUMIF('Sunday Race 2-6-22'!$B$11:$B$20,$C43,'Sunday Race 2-6-22'!$AW$11:$AW$20)</f>
        <v>0</v>
      </c>
      <c r="AH43" s="174">
        <f>SUMIF('Sunday Race 2-6-22'!$B$11:$B$20,$C43,'Sunday Race 2-6-22'!$AX$11:$AX$20)</f>
        <v>0</v>
      </c>
      <c r="AI43" s="174">
        <f>SUMIF('Sunday Race 2-6-22'!$B$11:$B$20,$C43,'Sunday Race 2-6-22'!$AY$11:$AY$20)</f>
        <v>0</v>
      </c>
      <c r="AJ43" s="174">
        <f>SUMIF('Sunday Race 2-20-22'!$B$11:$B$26,$C43,'Sunday Race 2-20-22'!$AU$11:$AU$26)</f>
        <v>0</v>
      </c>
      <c r="AK43" s="174">
        <f>SUMIF('Sunday Race 2-20-22'!$B$11:$B$26,$C43,'Sunday Race 2-20-22'!$AV$11:$AV$26)</f>
        <v>0</v>
      </c>
      <c r="AL43" s="174">
        <f>SUMIF('Sunday Race 2-20-22'!$B$11:$B$26,$C43,'Sunday Race 2-20-22'!$AW$11:$AW$26)</f>
        <v>0</v>
      </c>
      <c r="AM43" s="174">
        <f>SUMIF('Sunday Race 2-20-22'!$B$11:$B$26,$C43,'Sunday Race 2-20-22'!$AX$11:$AX$26)</f>
        <v>0</v>
      </c>
      <c r="AN43" s="174">
        <f>SUMIF('Sunday Race 2-20-22'!$B$11:$B$26,$C43,'Sunday Race 2-20-22'!$AY$11:$AY$26)</f>
        <v>0</v>
      </c>
      <c r="AO43" s="174">
        <f>SUMIF('Sunday Race 2-27-22'!$B$11:$B$20,$C43,'Sunday Race 2-27-22'!$AU$11:$AU$20)</f>
        <v>0</v>
      </c>
      <c r="AP43" s="174">
        <f>SUMIF('Sunday Race 2-27-22'!$B$11:$B$20,$C43,'Sunday Race 2-27-22'!$AV$11:$AV$20)</f>
        <v>0</v>
      </c>
      <c r="AQ43" s="174">
        <f>SUMIF('Sunday Race 2-27-22'!$B$11:$B$20,$C43,'Sunday Race 2-27-22'!$AW$11:$AW$20)</f>
        <v>0</v>
      </c>
      <c r="AR43" s="174">
        <f>SUMIF('Sunday Race 2-27-22'!$B$11:$B$20,$C43,'Sunday Race 2-27-22'!$AX$11:$AX$20)</f>
        <v>0</v>
      </c>
      <c r="AS43" s="174">
        <f>SUMIF('Sunday Race 2-27-22'!$B$11:$B$20,$C43,'Sunday Race 2-27-22'!$AY$11:$AY$20)</f>
        <v>0</v>
      </c>
      <c r="AT43" s="174">
        <f>SUMIF('Sunday Race 3-13-22'!$B$11:$B$25,$C43,'Sunday Race 3-13-22'!$AU$11:$AU$25)</f>
        <v>0</v>
      </c>
      <c r="AU43" s="174">
        <f>SUMIF('Sunday Race 3-13-22'!$B$11:$B$25,$C43,'Sunday Race 3-13-22'!$AV$11:$AV$25)</f>
        <v>0</v>
      </c>
      <c r="AV43" s="174">
        <f>SUMIF('Sunday Race 3-13-22'!$B$11:$B$25,$C43,'Sunday Race 3-13-22'!$AW$11:$AW$25)</f>
        <v>0</v>
      </c>
      <c r="AW43" s="174">
        <f>SUMIF('Sunday Race 3-13-22'!$B$11:$B$25,$C43,'Sunday Race 3-13-22'!$AX$11:$AX$25)</f>
        <v>0</v>
      </c>
      <c r="AX43" s="174">
        <f>SUMIF('Sunday Race 3-13-22'!$B$11:$B$25,$C43,'Sunday Race 3-13-22'!$AY$11:$AY$25)</f>
        <v>0</v>
      </c>
      <c r="AY43" s="174">
        <f>SUMIF('Saturday Race 3-19-22'!$B$11:$B$15,$C43,'Saturday Race 3-19-22'!$AU$11:$AU$15)</f>
        <v>0</v>
      </c>
      <c r="AZ43" s="174">
        <f>SUMIF('Saturday Race 3-19-22'!$B$11:$B$15,$C43,'Saturday Race 3-19-22'!$AV$11:$AV$15)</f>
        <v>0</v>
      </c>
      <c r="BA43" s="174">
        <f>SUMIF('Saturday Race 3-19-22'!$B$11:$B$15,$C43,'Saturday Race 3-19-22'!$AW$11:$AW$15)</f>
        <v>0</v>
      </c>
      <c r="BB43" s="174">
        <f>SUMIF('Saturday Race 3-19-22'!$B$11:$B$15,$C43,'Saturday Race 3-19-22'!$AX$11:$AX$15)</f>
        <v>0</v>
      </c>
      <c r="BC43" s="174">
        <f>SUMIF('Saturday Race 3-19-22'!$B$11:$B$15,$C43,'Saturday Race 3-19-22'!$AY$11:$AY$15)</f>
        <v>0</v>
      </c>
      <c r="BD43" s="174">
        <f>SUMIF('Sunday Races 4-10-22'!$B$11:$B$26,$C43,'Sunday Races 4-10-22'!$AU$11:$AU$26)</f>
        <v>0</v>
      </c>
      <c r="BE43" s="174">
        <f>SUMIF('Sunday Races 4-10-22'!$B$11:$B$26,$C43,'Sunday Races 4-10-22'!$AV$11:$AV$26)</f>
        <v>0</v>
      </c>
      <c r="BF43" s="174">
        <f>SUMIF('Sunday Races 4-10-22'!$B$11:$B$26,$C43,'Sunday Races 4-10-22'!$AW$11:$AW$26)</f>
        <v>0</v>
      </c>
      <c r="BG43" s="174">
        <f>SUMIF('Sunday Races 4-10-22'!$B$11:$B$26,$C43,'Sunday Races 4-10-22'!$AX$11:$AX$26)</f>
        <v>0</v>
      </c>
      <c r="BH43" s="174">
        <f>SUMIF('Sunday Races 4-10-22'!$B$11:$B$26,$C43,'Sunday Races 4-10-22'!$AY$11:$AY$26)</f>
        <v>0</v>
      </c>
      <c r="BI43" s="174">
        <f>SUMIF('Sunday Races 5-1-22'!$B$11:$B$28,$C43,'Sunday Races 5-1-22'!$AU$11:$AU$28)</f>
        <v>0</v>
      </c>
      <c r="BJ43" s="174">
        <f>SUMIF('Sunday Races 5-1-22'!$B$11:$B$28,$C43,'Sunday Races 5-1-22'!$AV$11:$AV$28)</f>
        <v>0</v>
      </c>
      <c r="BK43" s="174">
        <f>SUMIF('Sunday Races 5-1-22'!$B$11:$B$28,$C43,'Sunday Races 5-1-22'!$AW$11:$AW$28)</f>
        <v>0</v>
      </c>
      <c r="BL43" s="174">
        <f>SUMIF('Sunday Races 5-1-22'!$B$11:$B$28,$C43,'Sunday Races 5-1-22'!$AX$11:$AX$28)</f>
        <v>0</v>
      </c>
      <c r="BM43" s="174">
        <f>SUMIF('Sunday Races 5-1-22'!$B$11:$B$28,$C43,'Sunday Races 5-1-22'!$AY$11:$AY$28)</f>
        <v>0</v>
      </c>
      <c r="BN43" s="174">
        <f>SUMIF('Sunday Races 6-5-22'!$B$11:$B$28,$C43,'Sunday Races 6-5-22'!$AU$11:$AU$28)</f>
        <v>0</v>
      </c>
      <c r="BO43" s="174">
        <f>SUMIF('Sunday Races 6-5-22'!$B$11:$B$28,$C43,'Sunday Races 6-5-22'!$AV$11:$AV$28)</f>
        <v>0</v>
      </c>
      <c r="BP43" s="174">
        <f>SUMIF('Sunday Races 6-5-22'!$B$11:$B$28,$C43,'Sunday Races 6-5-22'!$AW$11:$AW$28)</f>
        <v>0</v>
      </c>
      <c r="BQ43" s="174">
        <f>SUMIF('Sunday Races 6-5-22'!$B$11:$B$28,$C43,'Sunday Races 6-5-22'!$AX$11:$AX$28)</f>
        <v>0</v>
      </c>
      <c r="BR43" s="174">
        <f>SUMIF('Sunday Races 6-5-22'!$B$11:$B$28,$C43,'Sunday Races 6-5-22'!$AY$11:$AY$28)</f>
        <v>0</v>
      </c>
      <c r="BS43" s="174">
        <f>SUMIF('Sunday Races 6-12-22'!$B$11:$B$24,$C43,'Sunday Races 6-12-22'!$AU$11:$AU$24)</f>
        <v>0</v>
      </c>
      <c r="BT43" s="174">
        <f>SUMIF('Sunday Races 6-12-22'!$B$11:$B$24,$C43,'Sunday Races 6-12-22'!$AV$11:$AV$24)</f>
        <v>0</v>
      </c>
      <c r="BU43" s="174">
        <f>SUMIF('Sunday Races 6-12-22'!$B$11:$B$24,$C43,'Sunday Races 6-12-22'!$AW$11:$AW$24)</f>
        <v>0</v>
      </c>
      <c r="BV43" s="174">
        <f>SUMIF('Sunday Races 6-12-22'!$B$11:$B$24,$C43,'Sunday Races 6-12-22'!$AX$11:$AX$24)</f>
        <v>0</v>
      </c>
      <c r="BW43" s="174">
        <f>SUMIF('Sunday Races 6-12-22'!$B$11:$B$24,$C43,'Sunday Races 6-12-22'!$AY$11:$AY$24)</f>
        <v>0</v>
      </c>
      <c r="BX43" s="174">
        <f>SUMIF('Saturday Races 6-18-22'!$B$11:$B$24,$C43,'Saturday Races 6-18-22'!$AU$11:$AU$24)</f>
        <v>0</v>
      </c>
      <c r="BY43" s="174">
        <f>SUMIF('Saturday Races 6-18-22'!$B$11:$B$24,$C43,'Saturday Races 6-18-22'!$AV$11:$AV$24)</f>
        <v>0</v>
      </c>
      <c r="BZ43" s="174">
        <f>SUMIF('Saturday Races 6-18-22'!$B$11:$B$24,$C43,'Saturday Races 6-18-22'!$AW$11:$AW$24)</f>
        <v>0</v>
      </c>
      <c r="CA43" s="174">
        <f>SUMIF('Saturday Races 6-18-22'!$B$11:$B$24,$C43,'Saturday Races 6-18-22'!$AX$11:$AX$24)</f>
        <v>0</v>
      </c>
      <c r="CB43" s="174">
        <f>SUMIF('Saturday Races 6-18-22'!$B$11:$B$24,$C43,'Saturday Races 6-18-22'!$AY$11:$AY$24)</f>
        <v>0</v>
      </c>
      <c r="CC43" s="174">
        <f>SUMIF('Sunday Races 7-3-22'!$B$11:$B$26,$C43,'Sunday Races 7-3-22'!$AU$11:$AU$26)</f>
        <v>0</v>
      </c>
      <c r="CD43" s="174">
        <f>SUMIF('Sunday Races 7-3-22'!$B$11:$B$26,$C43,'Sunday Races 7-3-22'!$AV$11:$AV$26)</f>
        <v>0</v>
      </c>
      <c r="CE43" s="174">
        <f>SUMIF('Sunday Races 7-3-22'!$B$11:$B$26,$C43,'Sunday Races 7-3-22'!$AW$11:$AW$26)</f>
        <v>0</v>
      </c>
      <c r="CF43" s="174">
        <f>SUMIF('Sunday Races 7-3-22'!$B$11:$B$26,$C43,'Sunday Races 7-3-22'!$AX$11:$AX$26)</f>
        <v>0</v>
      </c>
      <c r="CG43" s="174">
        <f>SUMIF('Sunday Races 7-3-22'!$B$11:$B$26,$C43,'Sunday Races 7-3-22'!$AY$11:$AY$26)</f>
        <v>0</v>
      </c>
      <c r="CH43" s="174">
        <f>SUMIF('Sunday Races 7-31-22'!$B$11:$B$26,$C43,'Sunday Races 7-31-22'!$AU$11:$AU$26)</f>
        <v>0</v>
      </c>
      <c r="CI43" s="174">
        <f>SUMIF('Sunday Races 7-31-22'!$B$11:$B$26,$C43,'Sunday Races 7-31-22'!$AV$11:$AV$26)</f>
        <v>0</v>
      </c>
      <c r="CJ43" s="174">
        <f>SUMIF('Sunday Races 7-31-22'!$B$11:$B$26,$C43,'Sunday Races 7-31-22'!$AW$11:$AW$26)</f>
        <v>0</v>
      </c>
      <c r="CK43" s="174">
        <f>SUMIF('Sunday Races 7-31-22'!$B$11:$B$26,$C43,'Sunday Races 7-31-22'!$AX$11:$AX$26)</f>
        <v>0</v>
      </c>
      <c r="CL43" s="174">
        <f>SUMIF('Sunday Races 7-31-22'!$B$11:$B$26,$C43,'Sunday Races 7-31-22'!$AY$11:$AY$26)</f>
        <v>0</v>
      </c>
      <c r="CM43" s="174">
        <f>SUMIF('Sunday Races 8-14-22'!$B$11:$B$26,$C43,'Sunday Races 8-14-22'!$AU$11:$AU$26)</f>
        <v>0</v>
      </c>
      <c r="CN43" s="174">
        <f>SUMIF('Sunday Races 8-14-22'!$B$11:$B$26,$C43,'Sunday Races 8-14-22'!$AV$11:$AV$26)</f>
        <v>0</v>
      </c>
      <c r="CO43" s="174">
        <f>SUMIF('Sunday Races 8-14-22'!$B$11:$B$26,$C43,'Sunday Races 8-14-22'!$AW$11:$AW$26)</f>
        <v>0</v>
      </c>
      <c r="CP43" s="174">
        <f>SUMIF('Sunday Races 8-14-22'!$B$11:$B$26,$C43,'Sunday Races 8-14-22'!$AX$11:$AX$26)</f>
        <v>0</v>
      </c>
      <c r="CQ43" s="174">
        <f>SUMIF('Sunday Races 8-14-22'!$B$11:$B$26,$C43,'Sunday Races 8-14-22'!$AY$11:$AY$26)</f>
        <v>0</v>
      </c>
      <c r="CR43" s="174">
        <f>SUMIF('Saturday Races 8-20-22'!$B$11:$B$26,$C43,'Saturday Races 8-20-22'!$AU$11:$AU$26)</f>
        <v>0</v>
      </c>
      <c r="CS43" s="174">
        <f>SUMIF('Saturday Races 8-20-22'!$B$11:$B$26,$C43,'Saturday Races 8-20-22'!$AV$11:$AV$26)</f>
        <v>0</v>
      </c>
      <c r="CT43" s="174">
        <f>SUMIF('Saturday Races 8-20-22'!$B$11:$B$26,$C43,'Saturday Races 8-20-22'!$AW$11:$AW$26)</f>
        <v>0</v>
      </c>
      <c r="CU43" s="174">
        <f>SUMIF('Saturday Races 8-20-22'!$B$11:$B$26,$C43,'Saturday Races 8-20-22'!$AX$11:$AX$26)</f>
        <v>0</v>
      </c>
      <c r="CV43" s="174">
        <f>SUMIF('Saturday Races 8-20-22'!$B$11:$B$26,$C43,'Saturday Races 8-20-22'!$AY$11:$AY$26)</f>
        <v>0</v>
      </c>
      <c r="CW43" s="174">
        <f>SUMIF('Sunday Races 9-11-22'!$B$11:$B$20,$C43,'Sunday Races 9-11-22'!$AU$11:$AU$20)</f>
        <v>0</v>
      </c>
      <c r="CX43" s="174">
        <f>SUMIF('Sunday Races 9-11-22'!$B$11:$B$20,$C43,'Sunday Races 9-11-22'!$AV$11:$AV$20)</f>
        <v>0</v>
      </c>
      <c r="CY43" s="174">
        <f>SUMIF('Sunday Races 9-11-22'!$B$11:$B$20,$C43,'Sunday Races 9-11-22'!$AW$11:$AW$20)</f>
        <v>0</v>
      </c>
      <c r="CZ43" s="174">
        <f>SUMIF('Sunday Races 9-11-22'!$B$11:$B$20,$C43,'Sunday Races 9-11-22'!$AX$11:$AX$20)</f>
        <v>0</v>
      </c>
      <c r="DA43" s="174">
        <f>SUMIF('Sunday Races 9-11-22'!$B$11:$B$20,$C43,'Sunday Races 9-11-22'!$AY$11:$AY$20)</f>
        <v>0</v>
      </c>
      <c r="DB43" s="174">
        <f>SUMIF('Sunday Races 10-9-22'!$B$11:$B$21,$C43,'Sunday Races 10-9-22'!$AU$11:$AU$21)</f>
        <v>0</v>
      </c>
      <c r="DC43" s="174">
        <f>SUMIF('Sunday Races 10-9-22'!$B$11:$B$21,$C43,'Sunday Races 10-9-22'!$AV$11:$AV$21)</f>
        <v>0</v>
      </c>
      <c r="DD43" s="174">
        <f>SUMIF('Sunday Races 10-9-22'!$B$11:$B$21,$C43,'Sunday Races 10-9-22'!$AW$11:$AW$21)</f>
        <v>0</v>
      </c>
      <c r="DE43" s="174">
        <f>SUMIF('Sunday Races 10-9-22'!$B$11:$B$21,$C43,'Sunday Races 10-9-22'!$AX$11:$AX$21)</f>
        <v>0</v>
      </c>
      <c r="DF43" s="174">
        <f>SUMIF('Sunday Races 10-9-22'!$B$11:$B$21,$C43,'Sunday Races 10-9-22'!$AY$11:$AY$21)</f>
        <v>0</v>
      </c>
      <c r="DG43" s="174">
        <f>SUMIF('Sunday Races 10-23-22'!$B$11:$B$22,$C43,'Sunday Races 10-23-22'!$AU$11:$AU$22)</f>
        <v>0</v>
      </c>
      <c r="DH43" s="174">
        <f>SUMIF('Sunday Races 10-23-22'!$B$11:$B$22,$C43,'Sunday Races 10-23-22'!$AV$11:$AV$22)</f>
        <v>0</v>
      </c>
      <c r="DI43" s="174">
        <f>SUMIF('Sunday Races 10-23-22'!$B$11:$B$22,$C43,'Sunday Races 10-23-22'!$AW$11:$AW$22)</f>
        <v>0</v>
      </c>
      <c r="DJ43" s="174">
        <f>SUMIF('Sunday Races 10-23-22'!$B$11:$B$22,$C43,'Sunday Races 10-23-22'!$AX$11:$AX$22)</f>
        <v>0</v>
      </c>
      <c r="DK43" s="174">
        <f>SUMIF('Sunday Races 10-23-22'!$B$11:$B$22,$C43,'Sunday Races 10-23-22'!$AY$11:$AY$22)</f>
        <v>0</v>
      </c>
      <c r="DL43" s="175"/>
      <c r="DM43" s="176"/>
      <c r="DN43" s="177">
        <f t="shared" si="49"/>
        <v>0</v>
      </c>
      <c r="DO43" s="177">
        <f t="shared" si="49"/>
        <v>0</v>
      </c>
      <c r="DP43" s="177">
        <f t="shared" si="49"/>
        <v>0</v>
      </c>
      <c r="DQ43" s="177">
        <f t="shared" si="49"/>
        <v>0</v>
      </c>
      <c r="DR43" s="177">
        <f t="shared" si="49"/>
        <v>0</v>
      </c>
      <c r="DS43" s="177">
        <f t="shared" si="49"/>
        <v>0</v>
      </c>
      <c r="DT43" s="177">
        <f t="shared" si="49"/>
        <v>0</v>
      </c>
      <c r="DU43" s="177">
        <f t="shared" si="49"/>
        <v>0</v>
      </c>
      <c r="DV43" s="177">
        <f t="shared" si="49"/>
        <v>0</v>
      </c>
      <c r="DW43" s="177">
        <f t="shared" si="49"/>
        <v>0</v>
      </c>
      <c r="DX43" s="177">
        <f t="shared" si="50"/>
        <v>0</v>
      </c>
      <c r="DY43" s="177">
        <f t="shared" si="50"/>
        <v>0</v>
      </c>
      <c r="DZ43" s="177">
        <f t="shared" si="50"/>
        <v>0</v>
      </c>
      <c r="EA43" s="177">
        <f t="shared" si="50"/>
        <v>0</v>
      </c>
      <c r="EB43" s="177">
        <f t="shared" si="50"/>
        <v>0</v>
      </c>
      <c r="EC43" s="177">
        <f t="shared" si="50"/>
        <v>0</v>
      </c>
      <c r="ED43" s="177">
        <f t="shared" si="50"/>
        <v>0</v>
      </c>
      <c r="EE43" s="177">
        <f t="shared" si="50"/>
        <v>0</v>
      </c>
      <c r="EF43" s="177">
        <f t="shared" si="50"/>
        <v>0</v>
      </c>
      <c r="EG43" s="177">
        <f t="shared" si="50"/>
        <v>0</v>
      </c>
      <c r="EH43" s="177">
        <f t="shared" si="51"/>
        <v>0</v>
      </c>
      <c r="EI43" s="177">
        <f t="shared" si="51"/>
        <v>0</v>
      </c>
      <c r="EJ43" s="177">
        <f t="shared" si="51"/>
        <v>0</v>
      </c>
      <c r="EK43" s="177">
        <f t="shared" si="51"/>
        <v>0</v>
      </c>
      <c r="EL43" s="177">
        <f t="shared" si="51"/>
        <v>0</v>
      </c>
      <c r="EM43" s="177">
        <f t="shared" si="51"/>
        <v>0</v>
      </c>
      <c r="EN43" s="177">
        <f t="shared" si="51"/>
        <v>0</v>
      </c>
      <c r="EO43" s="177">
        <f t="shared" si="51"/>
        <v>0</v>
      </c>
      <c r="EP43" s="177">
        <f t="shared" si="51"/>
        <v>0</v>
      </c>
      <c r="EQ43" s="177">
        <f t="shared" si="51"/>
        <v>0</v>
      </c>
      <c r="ER43" s="177">
        <f t="shared" si="52"/>
        <v>0</v>
      </c>
      <c r="ES43" s="177">
        <f t="shared" si="52"/>
        <v>0</v>
      </c>
      <c r="ET43" s="177">
        <f t="shared" si="52"/>
        <v>0</v>
      </c>
      <c r="EU43" s="177">
        <f t="shared" si="52"/>
        <v>0</v>
      </c>
      <c r="EV43" s="177">
        <f t="shared" si="52"/>
        <v>0</v>
      </c>
      <c r="EW43" s="177">
        <f t="shared" si="52"/>
        <v>0</v>
      </c>
      <c r="EX43" s="177">
        <f t="shared" si="52"/>
        <v>0</v>
      </c>
      <c r="EY43" s="177">
        <f t="shared" si="52"/>
        <v>0</v>
      </c>
      <c r="EZ43" s="177">
        <f t="shared" si="52"/>
        <v>0</v>
      </c>
      <c r="FA43" s="177">
        <f t="shared" si="52"/>
        <v>0</v>
      </c>
      <c r="FB43" s="177">
        <f t="shared" si="53"/>
        <v>0</v>
      </c>
      <c r="FC43" s="177">
        <f t="shared" si="53"/>
        <v>0</v>
      </c>
      <c r="FD43" s="177">
        <f t="shared" si="53"/>
        <v>0</v>
      </c>
      <c r="FE43" s="177">
        <f t="shared" si="53"/>
        <v>0</v>
      </c>
      <c r="FF43" s="177">
        <f t="shared" si="53"/>
        <v>0</v>
      </c>
      <c r="FG43" s="177">
        <f t="shared" si="53"/>
        <v>0</v>
      </c>
      <c r="FH43" s="177">
        <f t="shared" si="53"/>
        <v>0</v>
      </c>
      <c r="FI43" s="177">
        <f t="shared" si="53"/>
        <v>0</v>
      </c>
      <c r="FJ43" s="177">
        <f t="shared" si="53"/>
        <v>0</v>
      </c>
      <c r="FK43" s="177">
        <f t="shared" si="53"/>
        <v>0</v>
      </c>
      <c r="FL43" s="177">
        <f t="shared" si="54"/>
        <v>0</v>
      </c>
      <c r="FM43" s="177">
        <f t="shared" si="54"/>
        <v>0</v>
      </c>
      <c r="FN43" s="177">
        <f t="shared" si="54"/>
        <v>0</v>
      </c>
      <c r="FO43" s="177">
        <f t="shared" si="54"/>
        <v>0</v>
      </c>
      <c r="FP43" s="177">
        <f t="shared" si="54"/>
        <v>0</v>
      </c>
      <c r="FQ43" s="177">
        <f t="shared" si="54"/>
        <v>0</v>
      </c>
      <c r="FR43" s="177">
        <f t="shared" si="54"/>
        <v>0</v>
      </c>
      <c r="FS43" s="177">
        <f t="shared" si="54"/>
        <v>0</v>
      </c>
      <c r="FT43" s="177">
        <f t="shared" si="54"/>
        <v>0</v>
      </c>
      <c r="FU43" s="177">
        <f t="shared" si="54"/>
        <v>0</v>
      </c>
      <c r="FV43" s="177">
        <f t="shared" si="54"/>
        <v>0</v>
      </c>
      <c r="FW43" s="177">
        <f t="shared" si="54"/>
        <v>0</v>
      </c>
      <c r="FX43" s="177">
        <f t="shared" si="54"/>
        <v>0</v>
      </c>
      <c r="FY43" s="177">
        <f t="shared" si="54"/>
        <v>0</v>
      </c>
      <c r="FZ43" s="177">
        <f t="shared" si="54"/>
        <v>0</v>
      </c>
      <c r="GA43" s="177"/>
      <c r="GB43" s="229">
        <f t="shared" si="55"/>
        <v>13</v>
      </c>
      <c r="GC43" s="229">
        <f t="shared" si="56"/>
        <v>3</v>
      </c>
      <c r="GD43" s="174">
        <f>SUMIF('One Day 12-04-21 Scots'!$B$11:$B$24,$C43,'One Day 12-04-21 Scots'!$AU$11:$AU$24)</f>
        <v>0</v>
      </c>
      <c r="GE43" s="174">
        <f>SUMIF('One Day 12-04-21 Scots'!$B$11:$B$24,$C43,'One Day 12-04-21 Scots'!$AV$11:$AV$24)</f>
        <v>0</v>
      </c>
      <c r="GF43" s="174">
        <f>SUMIF('One Day 12-04-21 Scots'!$B$11:$B$24,$C43,'One Day 12-04-21 Scots'!$AW$11:$AW$24)</f>
        <v>0</v>
      </c>
      <c r="GG43" s="174">
        <f>SUMIF('One Day 12-04-21 Scots'!$B$11:$B$24,$C43,'One Day 12-04-21 Scots'!$AX$11:$AX$24)</f>
        <v>0</v>
      </c>
      <c r="GH43" s="174">
        <f>SUMIF('One Day 12-04-21 Scots'!$B$11:$B$24,$C43,'One Day 12-04-21 Scots'!$AY$11:$AY$24)</f>
        <v>0</v>
      </c>
      <c r="GI43" s="174">
        <f>SUMIF('One Day 12-04-21 Thistles'!$B$11:$B$25,$C43,'One Day 12-04-21 Thistles'!$AU$11:$AU$25)</f>
        <v>0</v>
      </c>
      <c r="GJ43" s="174">
        <f>SUMIF('One Day 12-04-21 Thistles'!$B$11:$B$25,$C43,'One Day 12-04-21 Thistles'!$AV$11:$AV$25)</f>
        <v>0</v>
      </c>
      <c r="GK43" s="174">
        <f>SUMIF('One Day 12-04-21 Thistles'!$B$11:$B$25,$C43,'One Day 12-04-21 Thistles'!$AW$11:$AW$25)</f>
        <v>0</v>
      </c>
      <c r="GL43" s="174">
        <f>SUMIF('One Day 12-04-21 Thistles'!$B$11:$B$25,$C43,'One Day 12-04-21 Thistles'!$AX$11:$AX$25)</f>
        <v>0</v>
      </c>
      <c r="GM43" s="174">
        <f>SUMIF('One Day 12-04-21 Thistles'!$B$11:$B$25,$C43,'One Day 12-04-21 Thistles'!$AY$11:$AY$25)</f>
        <v>0</v>
      </c>
      <c r="GN43" s="174">
        <f>SUMIF('Chili One Day 2-12-22 Scots'!$B$11:$B$27,$C43,'Chili One Day 2-12-22 Scots'!$AU$11:$AU$27)</f>
        <v>0</v>
      </c>
      <c r="GO43" s="174">
        <f>SUMIF('Chili One Day 2-12-22 Scots'!$B$11:$B$27,$C43,'Chili One Day 2-12-22 Scots'!$AV$11:$AV$27)</f>
        <v>0</v>
      </c>
      <c r="GP43" s="174">
        <f>SUMIF('Chili One Day 2-12-22 Scots'!$B$11:$B$27,$C43,'Chili One Day 2-12-22 Scots'!$AW$11:$AW$27)</f>
        <v>0</v>
      </c>
      <c r="GQ43" s="174">
        <f>SUMIF('Chili One Day 2-12-22 Scots'!$B$11:$B$27,$C43,'Chili One Day 2-12-22 Scots'!$AX$11:$AX$27)</f>
        <v>0</v>
      </c>
      <c r="GR43" s="174">
        <f>SUMIF('Chili One Day 2-12-22 Scots'!$B$11:$B$27,$C43,'Chili One Day 2-12-22 Scots'!$AY$11:$AY$27)</f>
        <v>0</v>
      </c>
      <c r="GS43" s="174">
        <f>SUMIF('Chili One Day 2-12-22 Thistles'!$B$11:$B$27,$C43,'Chili One Day 2-12-22 Thistles'!$AU$11:$AU$27)</f>
        <v>4</v>
      </c>
      <c r="GT43" s="174">
        <f>SUMIF('Chili One Day 2-12-22 Thistles'!$B$11:$B$27,$C43,'Chili One Day 2-12-22 Thistles'!$AV$11:$AV$27)</f>
        <v>4</v>
      </c>
      <c r="GU43" s="174">
        <f>SUMIF('Chili One Day 2-12-22 Thistles'!$B$11:$B$27,$C43,'Chili One Day 2-12-22 Thistles'!$AW$11:$AW$27)</f>
        <v>5</v>
      </c>
      <c r="GV43" s="174">
        <f>SUMIF('Chili One Day 2-12-22 Thistles'!$B$11:$B$27,$C43,'Chili One Day 2-12-22 Thistles'!$AX$11:$AX$27)</f>
        <v>0</v>
      </c>
      <c r="GW43" s="174">
        <f>SUMIF('Chili One Day 2-12-22 Thistles'!$B$11:$B$27,$C43,'Chili One Day 2-12-22 Thistles'!$AY$11:$AY$27)</f>
        <v>0</v>
      </c>
      <c r="GX43" s="174">
        <f>SUMIF('Ironman One Day 3-5-22 FS'!$B$11:$B$26,$C43,'Ironman One Day 3-5-22 FS'!$AU$11:$AU$26)</f>
        <v>0</v>
      </c>
      <c r="GY43" s="174">
        <f>SUMIF('Ironman One Day 3-5-22 FS'!$B$11:$B$26,$C43,'Ironman One Day 3-5-22 FS'!$AV$11:$AV$26)</f>
        <v>0</v>
      </c>
      <c r="GZ43" s="174">
        <f>SUMIF('Ironman One Day 3-5-22 FS'!$B$11:$B$26,$C43,'Ironman One Day 3-5-22 FS'!$AW$11:$AW$26)</f>
        <v>0</v>
      </c>
      <c r="HA43" s="174">
        <f>SUMIF('Ironman One Day 3-5-22 FS'!$B$11:$B$26,$C43,'Ironman One Day 3-5-22 FS'!$AX$11:$AX$26)</f>
        <v>0</v>
      </c>
      <c r="HB43" s="174">
        <f>SUMIF('Ironman One Day 3-5-22 FS'!$B$11:$B$26,$C43,'Ironman One Day 3-5-22 FS'!$AY$11:$AY$26)</f>
        <v>0</v>
      </c>
      <c r="HC43" s="174">
        <f>SUMIF('Ironman One Day 3-5-22 420'!$B$11:$B$26,$C43,'Ironman One Day 3-5-22 420'!$AU$11:$AU$26)</f>
        <v>0</v>
      </c>
      <c r="HD43" s="174">
        <f>SUMIF('Ironman One Day 3-5-22 420'!$B$11:$B$26,$C43,'Ironman One Day 3-5-22 420'!$AV$11:$AV$26)</f>
        <v>0</v>
      </c>
      <c r="HE43" s="174">
        <f>SUMIF('Ironman One Day 3-5-22 420'!$B$11:$B$26,$C43,'Ironman One Day 3-5-22 420'!$AW$11:$AW$26)</f>
        <v>0</v>
      </c>
      <c r="HF43" s="174">
        <f>SUMIF('Ironman One Day 3-5-22 420'!$B$11:$B$26,$C43,'Ironman One Day 3-5-22 420'!$AX$11:$AX$26)</f>
        <v>0</v>
      </c>
      <c r="HG43" s="174">
        <f>SUMIF('Ironman One Day 3-5-22 420'!$B$11:$B$26,$C43,'Ironman One Day 3-5-22 420'!$AY$11:$AY$26)</f>
        <v>0</v>
      </c>
      <c r="HH43" s="174">
        <f>SUMIF('Easter One Day 4-16-22 FS'!$B$11:$B$25,$C43,'Easter One Day 4-16-22 FS'!$AU$11:$AU$25)</f>
        <v>0</v>
      </c>
      <c r="HI43" s="174">
        <f>SUMIF('Easter One Day 4-16-22 FS'!$B$11:$B$25,$C43,'Easter One Day 4-16-22 FS'!$AV$11:$AV$25)</f>
        <v>0</v>
      </c>
      <c r="HJ43" s="174">
        <f>SUMIF('Easter One Day 4-16-22 FS'!$B$11:$B$25,$C43,'Easter One Day 4-16-22 FS'!$AW$11:$AW$25)</f>
        <v>0</v>
      </c>
      <c r="HK43" s="174">
        <f>SUMIF('Easter One Day 4-16-22 FS'!$B$11:$B$25,$C43,'Easter One Day 4-16-22 FS'!$AX$11:$AX$25)</f>
        <v>0</v>
      </c>
      <c r="HL43" s="174">
        <f>SUMIF('Easter One Day 4-16-22 FS'!$B$11:$B$25,$C43,'Easter One Day 4-16-22 FS'!$AY$11:$AY$25)</f>
        <v>0</v>
      </c>
      <c r="HM43" s="174">
        <f>SUMIF('Easter One Day 4-16-22 TH'!$B$11:$B$25,$C43,'Easter One Day 4-16-22 TH'!$AU$11:$AU$25)</f>
        <v>0</v>
      </c>
      <c r="HN43" s="174">
        <f>SUMIF('Easter One Day 4-16-22 TH'!$B$11:$B$25,$C43,'Easter One Day 4-16-22 TH'!$AV$11:$AV$25)</f>
        <v>0</v>
      </c>
      <c r="HO43" s="174">
        <f>SUMIF('Easter One Day 4-16-22 TH'!$B$11:$B$25,$C43,'Easter One Day 4-16-22 TH'!$AW$11:$AW$25)</f>
        <v>0</v>
      </c>
      <c r="HP43" s="174">
        <f>SUMIF('Easter One Day 4-16-22 TH'!$B$11:$B$25,$C43,'Easter One Day 4-16-22 TH'!$AX$11:$AX$25)</f>
        <v>0</v>
      </c>
      <c r="HQ43" s="174">
        <f>SUMIF('Easter One Day 4-16-22 TH'!$B$11:$B$25,$C43,'Easter One Day 4-16-22 TH'!$AY$11:$AY$25)</f>
        <v>0</v>
      </c>
      <c r="HR43" s="174">
        <f>SUMIF('Long Distance Race 5-7-22'!$B$11:$B$25,$C43,'Long Distance Race 5-7-22'!$AU$11:$AU$25)</f>
        <v>0</v>
      </c>
      <c r="HS43" s="174">
        <f>SUMIF('Long Distance Race 5-7-22'!$B$11:$B$18,$C43,'Long Distance Race 5-7-22'!$AV$11:$AV$18)</f>
        <v>0</v>
      </c>
      <c r="HT43" s="174">
        <f>SUMIF('Long Distance Race 5-7-22'!$B$11:$B$18,$C43,'Long Distance Race 5-7-22'!$AW$11:$AW$18)</f>
        <v>0</v>
      </c>
      <c r="HU43" s="174">
        <f>SUMIF('Long Distance Race 5-7-22'!$B$11:$B$18,$C43,'Long Distance Race 5-7-22'!$AX$11:$AX$18)</f>
        <v>0</v>
      </c>
      <c r="HV43" s="174">
        <f>SUMIF('Long Distance Race 5-7-22'!$B$11:$B$18,$C43,'Long Distance Race 5-7-22'!$AY$11:$AY$18)</f>
        <v>0</v>
      </c>
      <c r="HW43" s="174">
        <f>SUMIF('Memorial Day Regatta 5-28-22 Op'!$B$11:$B$25,$C43,'Memorial Day Regatta 5-28-22 Op'!$AU$11:$AU$25)</f>
        <v>0</v>
      </c>
      <c r="HX43" s="174">
        <f>SUMIF('Memorial Day Regatta 5-28-22 Op'!$B$11:$B$18,$C43,'Memorial Day Regatta 5-28-22 Op'!$AV$11:$AV$18)</f>
        <v>0</v>
      </c>
      <c r="HY43" s="174">
        <f>SUMIF('Memorial Day Regatta 5-28-22 Op'!$B$11:$B$18,$C43,'Memorial Day Regatta 5-28-22 Op'!$AW$11:$AW$18)</f>
        <v>0</v>
      </c>
      <c r="HZ43" s="174">
        <f>SUMIF('Memorial Day Regatta 5-28-22 Op'!$B$11:$B$18,$C43,'Memorial Day Regatta 5-28-22 Op'!$AX$11:$AX$18)</f>
        <v>0</v>
      </c>
      <c r="IA43" s="174">
        <f>SUMIF('Memorial Day Regatta 5-28-22 Op'!$B$11:$B$18,$C43,'Memorial Day Regatta 5-28-22 Op'!$AY$11:$AY$18)</f>
        <v>0</v>
      </c>
      <c r="IB43" s="174">
        <f>SUMIF('Caldwell Cup 6-25-22 TH'!$B$11:$B$25,$C43,'Caldwell Cup 6-25-22 TH'!$AU$11:$AU$25)</f>
        <v>0</v>
      </c>
      <c r="IC43" s="174">
        <f>SUMIF('Caldwell Cup 6-25-22 TH'!$B$11:$B$25,$C43,'Caldwell Cup 6-25-22 TH'!$AV$11:$AV$25)</f>
        <v>0</v>
      </c>
      <c r="ID43" s="174">
        <f>SUMIF('Caldwell Cup 6-25-22 TH'!$B$11:$B$25,$C43,'Caldwell Cup 6-25-22 TH'!$AW$11:$AW$25)</f>
        <v>0</v>
      </c>
      <c r="IE43" s="174">
        <f>SUMIF('Caldwell Cup 6-25-22 TH'!$B$11:$B$25,$C43,'Caldwell Cup 6-25-22 TH'!$AX$11:$AX$25)</f>
        <v>0</v>
      </c>
      <c r="IF43" s="174">
        <f>SUMIF('Caldwell Cup 6-25-22 TH'!$B$11:$B$25,$C43,'Caldwell Cup 6-25-22 TH'!$AY$11:$AY$25)</f>
        <v>0</v>
      </c>
      <c r="IG43" s="174">
        <f>SUMIF('Caldwell Cup 6-25-22 FS'!$B$11:$B$21,$C43,'Caldwell Cup 6-25-22 FS'!$AU$11:$AU$21)</f>
        <v>0</v>
      </c>
      <c r="IH43" s="174">
        <f>SUMIF('Caldwell Cup 6-25-22 FS'!$B$11:$B$21,$C43,'Caldwell Cup 6-25-22 FS'!$AV$11:$AV$21)</f>
        <v>0</v>
      </c>
      <c r="II43" s="174">
        <f>SUMIF('Caldwell Cup 6-25-22 FS'!$B$11:$B$21,$C43,'Caldwell Cup 6-25-22 FS'!$AW$11:$AW$21)</f>
        <v>0</v>
      </c>
      <c r="IJ43" s="174">
        <f>SUMIF('Caldwell Cup 6-25-22 FS'!$B$11:$B$21,$C43,'Caldwell Cup 6-25-22 FS'!$AX$11:$AX$21)</f>
        <v>0</v>
      </c>
      <c r="IK43" s="174">
        <f>SUMIF('Caldwell Cup 6-25-22 FS'!$B$11:$B$21,$C43,'Caldwell Cup 6-25-22 FS'!$AY$11:$AY$21)</f>
        <v>0</v>
      </c>
      <c r="IL43" s="174">
        <f>SUMIF('Caldwell Cup 6-25-22 Lasers'!$B$11:$B$23,$C43,'Caldwell Cup 6-25-22 Lasers'!$AU$11:$AU$23)</f>
        <v>0</v>
      </c>
      <c r="IM43" s="174">
        <f>SUMIF('Caldwell Cup 6-25-22 Lasers'!$B$11:$B$23,$C43,'Caldwell Cup 6-25-22 Lasers'!$AV$11:$AV$23)</f>
        <v>0</v>
      </c>
      <c r="IN43" s="174">
        <f>SUMIF('Caldwell Cup 6-25-22 Lasers'!$B$11:$B$23,$C43,'Caldwell Cup 6-25-22 Lasers'!$AW$11:$AW$23)</f>
        <v>0</v>
      </c>
      <c r="IO43" s="174">
        <f>SUMIF('Caldwell Cup 6-25-22 Lasers'!$B$11:$B$23,$C43,'Caldwell Cup 6-25-22 Lasers'!$AX$11:$AX$23)</f>
        <v>0</v>
      </c>
      <c r="IP43" s="174">
        <f>SUMIF('Caldwell Cup 6-25-22 Lasers'!$B$11:$B$23,$C43,'Caldwell Cup 6-25-22 Lasers'!$AY$11:$AY$23)</f>
        <v>0</v>
      </c>
      <c r="IQ43" s="174">
        <f>SUMIF('Labor Day Regatta 9-3-22 FS'!$B$11:$B$30,$C43,'Labor Day Regatta 9-3-22 FS'!$AU$11:$AU$30)</f>
        <v>0</v>
      </c>
      <c r="IR43" s="174">
        <f>SUMIF('Labor Day Regatta 9-3-22 FS'!$B$11:$B$30,$C43,'Labor Day Regatta 9-3-22 FS'!$AV$11:$AV$30)</f>
        <v>0</v>
      </c>
      <c r="IS43" s="174">
        <f>SUMIF('Labor Day Regatta 9-3-22 FS'!$B$11:$B$30,$C43,'Labor Day Regatta 9-3-22 FS'!$AW$11:$AW$30)</f>
        <v>0</v>
      </c>
      <c r="IT43" s="174">
        <f>SUMIF('Labor Day Regatta 9-3-22 FS'!$B$11:$B$30,$C43,'Labor Day Regatta 9-3-22 FS'!$AX$11:$AX$30)</f>
        <v>0</v>
      </c>
      <c r="IU43" s="174">
        <f>SUMIF('Labor Day Regatta 9-3-22 FS'!$B$11:$B$30,$C43,'Labor Day Regatta 9-3-22 FS'!$AY$11:$AY$30)</f>
        <v>0</v>
      </c>
      <c r="IV43" s="174">
        <f>SUMIF('2022-09-17 Leukemia Cup FS'!$B$11:$B$26,$C43,'2022-09-17 Leukemia Cup FS'!$AU$11:$AU$26)</f>
        <v>0</v>
      </c>
      <c r="IW43" s="174">
        <f>SUMIF('2022-09-17 Leukemia Cup FS'!$B$11:$B$26,$C43,'2022-09-17 Leukemia Cup FS'!$AV$11:$AV$26)</f>
        <v>0</v>
      </c>
      <c r="IX43" s="174">
        <f>SUMIF('2022-09-17 Leukemia Cup FS'!$B$11:$B$26,$C43,'2022-09-17 Leukemia Cup FS'!$AW$11:$AW$26)</f>
        <v>0</v>
      </c>
      <c r="IY43" s="174">
        <f>SUMIF('2022-09-17 Leukemia Cup FS'!$B$11:$B$26,$C43,'2022-09-17 Leukemia Cup FS'!$AX$11:$AX$26)</f>
        <v>0</v>
      </c>
      <c r="IZ43" s="174">
        <f>SUMIF('2022-09-17 Leukemia Cup FS'!$B$11:$B$26,$C43,'2022-09-17 Leukemia Cup FS'!$AY$11:$AY$26)</f>
        <v>0</v>
      </c>
      <c r="JA43" s="174">
        <f>SUMIF('2022-09-17 Leukemia Cup TH'!$B$11:$B$28,$C43,'2022-09-17 Leukemia Cup TH'!$AU$11:$AU$28)</f>
        <v>0</v>
      </c>
      <c r="JB43" s="174">
        <f>SUMIF('2022-09-17 Leukemia Cup TH'!$B$11:$B$28,$C43,'2022-09-17 Leukemia Cup TH'!$AV$11:$AV$28)</f>
        <v>0</v>
      </c>
      <c r="JC43" s="174">
        <f>SUMIF('2022-09-17 Leukemia Cup TH'!$B$11:$B$28,$C43,'2022-09-17 Leukemia Cup TH'!$AW$11:$AW$28)</f>
        <v>0</v>
      </c>
      <c r="JD43" s="174">
        <f>SUMIF('2022-09-17 Leukemia Cup TH'!$B$11:$B$28,$C43,'2022-09-17 Leukemia Cup TH'!$AX$11:$AX$28)</f>
        <v>0</v>
      </c>
      <c r="JE43" s="174">
        <f>SUMIF('2022-09-17 Leukemia Cup TH'!$B$11:$B$28,$C43,'2022-09-17 Leukemia Cup TH'!$AY$11:$AY$28)</f>
        <v>0</v>
      </c>
      <c r="JF43" s="174">
        <f>SUMIF('Smith-Berry LDR 9-24-22'!$B$11:$B$30,$C43,'Smith-Berry LDR 9-24-22'!$AU$11:$AU$30)</f>
        <v>0</v>
      </c>
      <c r="JG43" s="174">
        <f>SUMIF('Smith-Berry LDR 9-24-22'!$B$11:$B$30,$C43,'Smith-Berry LDR 9-24-22'!$AV$11:$AV$30)</f>
        <v>0</v>
      </c>
      <c r="JH43" s="174">
        <f>SUMIF('Smith-Berry LDR 9-24-22'!$B$11:$B$30,$C43,'Smith-Berry LDR 9-24-22'!$AW$11:$AW$30)</f>
        <v>0</v>
      </c>
      <c r="JI43" s="174">
        <f>SUMIF('Smith-Berry LDR 9-24-22'!$B$11:$B$30,$C43,'Smith-Berry LDR 9-24-22'!$AX$11:$AX$30)</f>
        <v>0</v>
      </c>
      <c r="JJ43" s="174">
        <f>SUMIF('Smith-Berry LDR 9-24-22'!$B$11:$B$30,$C43,'Smith-Berry LDR 9-24-22'!$AY$11:$AY$30)</f>
        <v>0</v>
      </c>
      <c r="JK43" s="174">
        <f>SUMIF('Great Scot 10-1-22 Cham'!$B$11:$B$38,$C43,'Great Scot 10-1-22 Cham'!$AU$11:$AU$38)</f>
        <v>0</v>
      </c>
      <c r="JL43" s="174">
        <f>SUMIF('Great Scot 10-1-22 Cham'!$B$11:$B$38,$C43,'Great Scot 10-1-22 Cham'!$AV$11:$AV$38)</f>
        <v>0</v>
      </c>
      <c r="JM43" s="174">
        <f>SUMIF('Great Scot 10-1-22 Cham'!$B$11:$B$38,$C43,'Great Scot 10-1-22 Cham'!$AW$11:$AW$38)</f>
        <v>0</v>
      </c>
      <c r="JN43" s="174">
        <f>SUMIF('Great Scot 10-1-22 Cham'!$B$11:$B$38,$C43,'Great Scot 10-1-22 Cham'!$AX$11:$AX$38)</f>
        <v>0</v>
      </c>
      <c r="JO43" s="174">
        <f>SUMIF('Great Scot 10-1-22 Cham'!$B$11:$B$38,$C43,'Great Scot 10-1-22 Cham'!$AY$11:$AY$38)</f>
        <v>0</v>
      </c>
      <c r="JP43" s="174">
        <f>SUMIF('Great Scot 10-1-22 Chal'!$B$11:$B$28,$C43,'Great Scot 10-1-22 Chal'!$AU$11:$AU$28)</f>
        <v>0</v>
      </c>
      <c r="JQ43" s="174">
        <f>SUMIF('Great Scot 10-1-22 Chal'!$B$11:$B$28,$C43,'Great Scot 10-1-22 Chal'!$AV$11:$AV$28)</f>
        <v>0</v>
      </c>
      <c r="JR43" s="174">
        <f>SUMIF('Great Scot 10-1-22 Chal'!$B$11:$B$28,$C43,'Great Scot 10-1-22 Chal'!$AW$11:$AW$28)</f>
        <v>0</v>
      </c>
      <c r="JS43" s="174">
        <f>SUMIF('Great Scot 10-1-22 Chal'!$B$11:$B$28,$C43,'Great Scot 10-1-22 Chal'!$AX$11:$AX$28)</f>
        <v>0</v>
      </c>
      <c r="JT43" s="174">
        <f>SUMIF('Great Scot 10-1-22 Chal'!$B$11:$B$28,$C43,'Great Scot 10-1-22 Chal'!$AY$11:$AY$28)</f>
        <v>0</v>
      </c>
      <c r="JU43" s="174">
        <f>SUMIF('Great Pumpkin Regatta 10-15-22'!$B$11:$B$54,$C43,'Great Pumpkin Regatta 10-15-22'!$AU$11:$AU$54)</f>
        <v>0</v>
      </c>
      <c r="JV43" s="174">
        <f>SUMIF('Great Pumpkin Regatta 10-15-22'!$B$11:$B$54,$C43,'Great Pumpkin Regatta 10-15-22'!$AV$11:$AV$54)</f>
        <v>0</v>
      </c>
      <c r="JW43" s="174">
        <f>SUMIF('Great Pumpkin Regatta 10-15-22'!$B$11:$B$54,$C43,'Great Pumpkin Regatta 10-15-22'!$AW$11:$AW$54)</f>
        <v>0</v>
      </c>
      <c r="JX43" s="174">
        <f>SUMIF('Great Pumpkin Regatta 10-15-22'!$B$11:$B$54,$C43,'Great Pumpkin Regatta 10-15-22'!$AX$11:$AX$54)</f>
        <v>0</v>
      </c>
      <c r="JY43" s="174">
        <f>SUMIF('Great Pumpkin Regatta 10-15-22'!$B$11:$B$54,$C43,'Great Pumpkin Regatta 10-15-22'!$AY$11:$AY$54)</f>
        <v>0</v>
      </c>
      <c r="JZ43" s="174">
        <f>SUMIF('One Day Regatta 10-29-22 FS'!$B$11:$B$19,$C43,'One Day Regatta 10-29-22 FS'!$AU$11:$AU$19)</f>
        <v>0</v>
      </c>
      <c r="KA43" s="174">
        <f>SUMIF('One Day Regatta 10-29-22 FS'!$B$11:$B$19,$C43,'One Day Regatta 10-29-22 FS'!$AV$11:$AV$19)</f>
        <v>0</v>
      </c>
      <c r="KB43" s="174">
        <f>SUMIF('One Day Regatta 10-29-22 FS'!$B$11:$B$19,$C43,'One Day Regatta 10-29-22 FS'!$AW$11:$AW$19)</f>
        <v>0</v>
      </c>
      <c r="KC43" s="174">
        <f>SUMIF('One Day Regatta 10-29-22 FS'!$B$11:$B$19,$C43,'One Day Regatta 10-29-22 FS'!$AX$11:$AX$19)</f>
        <v>0</v>
      </c>
      <c r="KD43" s="174">
        <f>SUMIF('One Day Regatta 10-29-22 FS'!$B$11:$B$19,$C43,'One Day Regatta 10-29-22 FS'!$AY$11:$AY$19)</f>
        <v>0</v>
      </c>
    </row>
    <row r="44" spans="1:290" ht="15" customHeight="1" x14ac:dyDescent="0.2">
      <c r="A44" s="400" t="s">
        <v>1369</v>
      </c>
      <c r="B44" s="134">
        <f t="shared" si="8"/>
        <v>36</v>
      </c>
      <c r="C44" s="170" t="s">
        <v>1220</v>
      </c>
      <c r="D44" s="171">
        <f t="shared" si="44"/>
        <v>0</v>
      </c>
      <c r="E44" s="172">
        <f t="shared" si="45"/>
        <v>0</v>
      </c>
      <c r="F44" s="171">
        <f t="shared" si="46"/>
        <v>0</v>
      </c>
      <c r="G44" s="171">
        <v>0</v>
      </c>
      <c r="H44" s="171">
        <f t="shared" si="47"/>
        <v>0</v>
      </c>
      <c r="I44" s="173">
        <f t="shared" si="48"/>
        <v>0</v>
      </c>
      <c r="J44" s="173"/>
      <c r="K44" s="174">
        <f>SUMIF('Saturday Race 11-06-21'!$B$11:$B$21,$C44,'Saturday Race 11-06-21'!$AU$11:$AU$21)</f>
        <v>0</v>
      </c>
      <c r="L44" s="174">
        <f>SUMIF('Saturday Race 11-06-21'!$B$11:$B$21,$C44,'Saturday Race 11-06-21'!$AV$11:$AV$21)</f>
        <v>0</v>
      </c>
      <c r="M44" s="174">
        <f>SUMIF('Saturday Race 11-06-21'!$B$11:$B$21,$C44,'Saturday Race 11-06-21'!$AW$11:$AW$21)</f>
        <v>0</v>
      </c>
      <c r="N44" s="174">
        <f>SUMIF('Saturday Race 11-06-21'!$B$11:$B$21,$C44,'Saturday Race 11-06-21'!$AX$11:$AX$21)</f>
        <v>0</v>
      </c>
      <c r="O44" s="174">
        <f>SUMIF('Saturday Race 11-06-21'!$B$11:$B$21,$C44,'Saturday Race 11-06-21'!$AY$11:$AY$21)</f>
        <v>0</v>
      </c>
      <c r="P44" s="174">
        <f>SUMIF('Saturday Race 11-20-21'!$B$11:$B$20,$C44,'Saturday Race 11-20-21'!$AU$11:$AU$20)</f>
        <v>0</v>
      </c>
      <c r="Q44" s="174">
        <f>SUMIF('Saturday Race 11-20-21'!$B$11:$B$20,$C44,'Saturday Race 11-20-21'!$AV$11:$AV$20)</f>
        <v>0</v>
      </c>
      <c r="R44" s="174">
        <f>SUMIF('Saturday Race 11-20-21'!$B$11:$B$20,$C44,'Saturday Race 11-20-21'!$AW$11:$AW$20)</f>
        <v>0</v>
      </c>
      <c r="S44" s="174">
        <f>SUMIF('Saturday Race 11-20-21'!$B$11:$B$20,$C44,'Saturday Race 11-20-21'!$AX$11:$AX$20)</f>
        <v>0</v>
      </c>
      <c r="T44" s="174">
        <f>SUMIF('Saturday Race 11-20-21'!$B$11:$B$20,$C44,'Saturday Race 11-20-21'!$AY$11:$AY$20)</f>
        <v>0</v>
      </c>
      <c r="U44" s="174">
        <f>SUMIF('Saturday Race 1-08-22'!$B$11:$B$20,$C44,'Saturday Race 1-08-22'!$AU$11:$AU$20)</f>
        <v>0</v>
      </c>
      <c r="V44" s="174">
        <f>SUMIF('Saturday Race 1-08-22'!$B$11:$B$20,$C44,'Saturday Race 1-08-22'!$AV$11:$AV$20)</f>
        <v>0</v>
      </c>
      <c r="W44" s="174">
        <f>SUMIF('Saturday Race 1-08-22'!$B$11:$B$20,$C44,'Saturday Race 1-08-22'!$AW$11:$AW$20)</f>
        <v>0</v>
      </c>
      <c r="X44" s="174">
        <f>SUMIF('Saturday Race 1-08-22'!$B$11:$B$20,$C44,'Saturday Race 1-08-22'!$AX$11:$AX$20)</f>
        <v>0</v>
      </c>
      <c r="Y44" s="174">
        <f>SUMIF('Saturday Race 1-08-22'!$B$11:$B$20,$C44,'Saturday Race 1-08-22'!$AY$11:$AY$20)</f>
        <v>0</v>
      </c>
      <c r="Z44" s="174">
        <f>SUMIF('Saturday Race 1-22-22'!$B$11:$B$20,$C44,'Saturday Race 1-22-22'!$AU$11:$AU$20)</f>
        <v>0</v>
      </c>
      <c r="AA44" s="174">
        <f>SUMIF('Saturday Race 1-22-22'!$B$11:$B$20,$C44,'Saturday Race 1-22-22'!$AV$11:$AV$20)</f>
        <v>0</v>
      </c>
      <c r="AB44" s="174">
        <f>SUMIF('Saturday Race 1-22-22'!$B$11:$B$20,$C44,'Saturday Race 1-22-22'!$AW$11:$AW$20)</f>
        <v>0</v>
      </c>
      <c r="AC44" s="174">
        <f>SUMIF('Saturday Race 1-22-22'!$B$11:$B$20,$C44,'Saturday Race 1-22-22'!$AX$11:$AX$20)</f>
        <v>0</v>
      </c>
      <c r="AD44" s="174">
        <f>SUMIF('Saturday Race 1-22-22'!$B$11:$B$20,$C44,'Saturday Race 1-22-22'!$AY$11:$AY$20)</f>
        <v>0</v>
      </c>
      <c r="AE44" s="174">
        <f>SUMIF('Sunday Race 2-6-22'!$B$11:$B$20,$C44,'Sunday Race 2-6-22'!$AU$11:$AU$20)</f>
        <v>0</v>
      </c>
      <c r="AF44" s="174">
        <f>SUMIF('Sunday Race 2-6-22'!$B$11:$B$20,$C44,'Sunday Race 2-6-22'!$AV$11:$AV$20)</f>
        <v>0</v>
      </c>
      <c r="AG44" s="174">
        <f>SUMIF('Sunday Race 2-6-22'!$B$11:$B$20,$C44,'Sunday Race 2-6-22'!$AW$11:$AW$20)</f>
        <v>0</v>
      </c>
      <c r="AH44" s="174">
        <f>SUMIF('Sunday Race 2-6-22'!$B$11:$B$20,$C44,'Sunday Race 2-6-22'!$AX$11:$AX$20)</f>
        <v>0</v>
      </c>
      <c r="AI44" s="174">
        <f>SUMIF('Sunday Race 2-6-22'!$B$11:$B$20,$C44,'Sunday Race 2-6-22'!$AY$11:$AY$20)</f>
        <v>0</v>
      </c>
      <c r="AJ44" s="174">
        <f>SUMIF('Sunday Race 2-20-22'!$B$11:$B$26,$C44,'Sunday Race 2-20-22'!$AU$11:$AU$26)</f>
        <v>0</v>
      </c>
      <c r="AK44" s="174">
        <f>SUMIF('Sunday Race 2-20-22'!$B$11:$B$26,$C44,'Sunday Race 2-20-22'!$AV$11:$AV$26)</f>
        <v>0</v>
      </c>
      <c r="AL44" s="174">
        <f>SUMIF('Sunday Race 2-20-22'!$B$11:$B$26,$C44,'Sunday Race 2-20-22'!$AW$11:$AW$26)</f>
        <v>0</v>
      </c>
      <c r="AM44" s="174">
        <f>SUMIF('Sunday Race 2-20-22'!$B$11:$B$26,$C44,'Sunday Race 2-20-22'!$AX$11:$AX$26)</f>
        <v>0</v>
      </c>
      <c r="AN44" s="174">
        <f>SUMIF('Sunday Race 2-20-22'!$B$11:$B$26,$C44,'Sunday Race 2-20-22'!$AY$11:$AY$26)</f>
        <v>0</v>
      </c>
      <c r="AO44" s="174">
        <f>SUMIF('Sunday Race 2-27-22'!$B$11:$B$20,$C44,'Sunday Race 2-27-22'!$AU$11:$AU$20)</f>
        <v>0</v>
      </c>
      <c r="AP44" s="174">
        <f>SUMIF('Sunday Race 2-27-22'!$B$11:$B$20,$C44,'Sunday Race 2-27-22'!$AV$11:$AV$20)</f>
        <v>0</v>
      </c>
      <c r="AQ44" s="174">
        <f>SUMIF('Sunday Race 2-27-22'!$B$11:$B$20,$C44,'Sunday Race 2-27-22'!$AW$11:$AW$20)</f>
        <v>0</v>
      </c>
      <c r="AR44" s="174">
        <f>SUMIF('Sunday Race 2-27-22'!$B$11:$B$20,$C44,'Sunday Race 2-27-22'!$AX$11:$AX$20)</f>
        <v>0</v>
      </c>
      <c r="AS44" s="174">
        <f>SUMIF('Sunday Race 2-27-22'!$B$11:$B$20,$C44,'Sunday Race 2-27-22'!$AY$11:$AY$20)</f>
        <v>0</v>
      </c>
      <c r="AT44" s="174">
        <f>SUMIF('Sunday Race 3-13-22'!$B$11:$B$25,$C44,'Sunday Race 3-13-22'!$AU$11:$AU$25)</f>
        <v>0</v>
      </c>
      <c r="AU44" s="174">
        <f>SUMIF('Sunday Race 3-13-22'!$B$11:$B$25,$C44,'Sunday Race 3-13-22'!$AV$11:$AV$25)</f>
        <v>0</v>
      </c>
      <c r="AV44" s="174">
        <f>SUMIF('Sunday Race 3-13-22'!$B$11:$B$25,$C44,'Sunday Race 3-13-22'!$AW$11:$AW$25)</f>
        <v>0</v>
      </c>
      <c r="AW44" s="174">
        <f>SUMIF('Sunday Race 3-13-22'!$B$11:$B$25,$C44,'Sunday Race 3-13-22'!$AX$11:$AX$25)</f>
        <v>0</v>
      </c>
      <c r="AX44" s="174">
        <f>SUMIF('Sunday Race 3-13-22'!$B$11:$B$25,$C44,'Sunday Race 3-13-22'!$AY$11:$AY$25)</f>
        <v>0</v>
      </c>
      <c r="AY44" s="174">
        <f>SUMIF('Saturday Race 3-19-22'!$B$11:$B$15,$C44,'Saturday Race 3-19-22'!$AU$11:$AU$15)</f>
        <v>0</v>
      </c>
      <c r="AZ44" s="174">
        <f>SUMIF('Saturday Race 3-19-22'!$B$11:$B$15,$C44,'Saturday Race 3-19-22'!$AV$11:$AV$15)</f>
        <v>0</v>
      </c>
      <c r="BA44" s="174">
        <f>SUMIF('Saturday Race 3-19-22'!$B$11:$B$15,$C44,'Saturday Race 3-19-22'!$AW$11:$AW$15)</f>
        <v>0</v>
      </c>
      <c r="BB44" s="174">
        <f>SUMIF('Saturday Race 3-19-22'!$B$11:$B$15,$C44,'Saturday Race 3-19-22'!$AX$11:$AX$15)</f>
        <v>0</v>
      </c>
      <c r="BC44" s="174">
        <f>SUMIF('Saturday Race 3-19-22'!$B$11:$B$15,$C44,'Saturday Race 3-19-22'!$AY$11:$AY$15)</f>
        <v>0</v>
      </c>
      <c r="BD44" s="174">
        <f>SUMIF('Sunday Races 4-10-22'!$B$11:$B$26,$C44,'Sunday Races 4-10-22'!$AU$11:$AU$26)</f>
        <v>0</v>
      </c>
      <c r="BE44" s="174">
        <f>SUMIF('Sunday Races 4-10-22'!$B$11:$B$26,$C44,'Sunday Races 4-10-22'!$AV$11:$AV$26)</f>
        <v>0</v>
      </c>
      <c r="BF44" s="174">
        <f>SUMIF('Sunday Races 4-10-22'!$B$11:$B$26,$C44,'Sunday Races 4-10-22'!$AW$11:$AW$26)</f>
        <v>0</v>
      </c>
      <c r="BG44" s="174">
        <f>SUMIF('Sunday Races 4-10-22'!$B$11:$B$26,$C44,'Sunday Races 4-10-22'!$AX$11:$AX$26)</f>
        <v>0</v>
      </c>
      <c r="BH44" s="174">
        <f>SUMIF('Sunday Races 4-10-22'!$B$11:$B$26,$C44,'Sunday Races 4-10-22'!$AY$11:$AY$26)</f>
        <v>0</v>
      </c>
      <c r="BI44" s="174">
        <f>SUMIF('Sunday Races 5-1-22'!$B$11:$B$28,$C44,'Sunday Races 5-1-22'!$AU$11:$AU$28)</f>
        <v>0</v>
      </c>
      <c r="BJ44" s="174">
        <f>SUMIF('Sunday Races 5-1-22'!$B$11:$B$28,$C44,'Sunday Races 5-1-22'!$AV$11:$AV$28)</f>
        <v>0</v>
      </c>
      <c r="BK44" s="174">
        <f>SUMIF('Sunday Races 5-1-22'!$B$11:$B$28,$C44,'Sunday Races 5-1-22'!$AW$11:$AW$28)</f>
        <v>0</v>
      </c>
      <c r="BL44" s="174">
        <f>SUMIF('Sunday Races 5-1-22'!$B$11:$B$28,$C44,'Sunday Races 5-1-22'!$AX$11:$AX$28)</f>
        <v>0</v>
      </c>
      <c r="BM44" s="174">
        <f>SUMIF('Sunday Races 5-1-22'!$B$11:$B$28,$C44,'Sunday Races 5-1-22'!$AY$11:$AY$28)</f>
        <v>0</v>
      </c>
      <c r="BN44" s="174">
        <f>SUMIF('Sunday Races 6-5-22'!$B$11:$B$28,$C44,'Sunday Races 6-5-22'!$AU$11:$AU$28)</f>
        <v>0</v>
      </c>
      <c r="BO44" s="174">
        <f>SUMIF('Sunday Races 6-5-22'!$B$11:$B$28,$C44,'Sunday Races 6-5-22'!$AV$11:$AV$28)</f>
        <v>0</v>
      </c>
      <c r="BP44" s="174">
        <f>SUMIF('Sunday Races 6-5-22'!$B$11:$B$28,$C44,'Sunday Races 6-5-22'!$AW$11:$AW$28)</f>
        <v>0</v>
      </c>
      <c r="BQ44" s="174">
        <f>SUMIF('Sunday Races 6-5-22'!$B$11:$B$28,$C44,'Sunday Races 6-5-22'!$AX$11:$AX$28)</f>
        <v>0</v>
      </c>
      <c r="BR44" s="174">
        <f>SUMIF('Sunday Races 6-5-22'!$B$11:$B$28,$C44,'Sunday Races 6-5-22'!$AY$11:$AY$28)</f>
        <v>0</v>
      </c>
      <c r="BS44" s="174">
        <f>SUMIF('Sunday Races 6-12-22'!$B$11:$B$24,$C44,'Sunday Races 6-12-22'!$AU$11:$AU$24)</f>
        <v>0</v>
      </c>
      <c r="BT44" s="174">
        <f>SUMIF('Sunday Races 6-12-22'!$B$11:$B$24,$C44,'Sunday Races 6-12-22'!$AV$11:$AV$24)</f>
        <v>0</v>
      </c>
      <c r="BU44" s="174">
        <f>SUMIF('Sunday Races 6-12-22'!$B$11:$B$24,$C44,'Sunday Races 6-12-22'!$AW$11:$AW$24)</f>
        <v>0</v>
      </c>
      <c r="BV44" s="174">
        <f>SUMIF('Sunday Races 6-12-22'!$B$11:$B$24,$C44,'Sunday Races 6-12-22'!$AX$11:$AX$24)</f>
        <v>0</v>
      </c>
      <c r="BW44" s="174">
        <f>SUMIF('Sunday Races 6-12-22'!$B$11:$B$24,$C44,'Sunday Races 6-12-22'!$AY$11:$AY$24)</f>
        <v>0</v>
      </c>
      <c r="BX44" s="174">
        <f>SUMIF('Saturday Races 6-18-22'!$B$11:$B$24,$C44,'Saturday Races 6-18-22'!$AU$11:$AU$24)</f>
        <v>0</v>
      </c>
      <c r="BY44" s="174">
        <f>SUMIF('Saturday Races 6-18-22'!$B$11:$B$24,$C44,'Saturday Races 6-18-22'!$AV$11:$AV$24)</f>
        <v>0</v>
      </c>
      <c r="BZ44" s="174">
        <f>SUMIF('Saturday Races 6-18-22'!$B$11:$B$24,$C44,'Saturday Races 6-18-22'!$AW$11:$AW$24)</f>
        <v>0</v>
      </c>
      <c r="CA44" s="174">
        <f>SUMIF('Saturday Races 6-18-22'!$B$11:$B$24,$C44,'Saturday Races 6-18-22'!$AX$11:$AX$24)</f>
        <v>0</v>
      </c>
      <c r="CB44" s="174">
        <f>SUMIF('Saturday Races 6-18-22'!$B$11:$B$24,$C44,'Saturday Races 6-18-22'!$AY$11:$AY$24)</f>
        <v>0</v>
      </c>
      <c r="CC44" s="174">
        <f>SUMIF('Sunday Races 7-3-22'!$B$11:$B$26,$C44,'Sunday Races 7-3-22'!$AU$11:$AU$26)</f>
        <v>0</v>
      </c>
      <c r="CD44" s="174">
        <f>SUMIF('Sunday Races 7-3-22'!$B$11:$B$26,$C44,'Sunday Races 7-3-22'!$AV$11:$AV$26)</f>
        <v>0</v>
      </c>
      <c r="CE44" s="174">
        <f>SUMIF('Sunday Races 7-3-22'!$B$11:$B$26,$C44,'Sunday Races 7-3-22'!$AW$11:$AW$26)</f>
        <v>0</v>
      </c>
      <c r="CF44" s="174">
        <f>SUMIF('Sunday Races 7-3-22'!$B$11:$B$26,$C44,'Sunday Races 7-3-22'!$AX$11:$AX$26)</f>
        <v>0</v>
      </c>
      <c r="CG44" s="174">
        <f>SUMIF('Sunday Races 7-3-22'!$B$11:$B$26,$C44,'Sunday Races 7-3-22'!$AY$11:$AY$26)</f>
        <v>0</v>
      </c>
      <c r="CH44" s="174">
        <f>SUMIF('Sunday Races 7-31-22'!$B$11:$B$26,$C44,'Sunday Races 7-31-22'!$AU$11:$AU$26)</f>
        <v>0</v>
      </c>
      <c r="CI44" s="174">
        <f>SUMIF('Sunday Races 7-31-22'!$B$11:$B$26,$C44,'Sunday Races 7-31-22'!$AV$11:$AV$26)</f>
        <v>0</v>
      </c>
      <c r="CJ44" s="174">
        <f>SUMIF('Sunday Races 7-31-22'!$B$11:$B$26,$C44,'Sunday Races 7-31-22'!$AW$11:$AW$26)</f>
        <v>0</v>
      </c>
      <c r="CK44" s="174">
        <f>SUMIF('Sunday Races 7-31-22'!$B$11:$B$26,$C44,'Sunday Races 7-31-22'!$AX$11:$AX$26)</f>
        <v>0</v>
      </c>
      <c r="CL44" s="174">
        <f>SUMIF('Sunday Races 7-31-22'!$B$11:$B$26,$C44,'Sunday Races 7-31-22'!$AY$11:$AY$26)</f>
        <v>0</v>
      </c>
      <c r="CM44" s="174">
        <f>SUMIF('Sunday Races 8-14-22'!$B$11:$B$26,$C44,'Sunday Races 8-14-22'!$AU$11:$AU$26)</f>
        <v>0</v>
      </c>
      <c r="CN44" s="174">
        <f>SUMIF('Sunday Races 8-14-22'!$B$11:$B$26,$C44,'Sunday Races 8-14-22'!$AV$11:$AV$26)</f>
        <v>0</v>
      </c>
      <c r="CO44" s="174">
        <f>SUMIF('Sunday Races 8-14-22'!$B$11:$B$26,$C44,'Sunday Races 8-14-22'!$AW$11:$AW$26)</f>
        <v>0</v>
      </c>
      <c r="CP44" s="174">
        <f>SUMIF('Sunday Races 8-14-22'!$B$11:$B$26,$C44,'Sunday Races 8-14-22'!$AX$11:$AX$26)</f>
        <v>0</v>
      </c>
      <c r="CQ44" s="174">
        <f>SUMIF('Sunday Races 8-14-22'!$B$11:$B$26,$C44,'Sunday Races 8-14-22'!$AY$11:$AY$26)</f>
        <v>0</v>
      </c>
      <c r="CR44" s="174">
        <f>SUMIF('Saturday Races 8-20-22'!$B$11:$B$26,$C44,'Saturday Races 8-20-22'!$AU$11:$AU$26)</f>
        <v>0</v>
      </c>
      <c r="CS44" s="174">
        <f>SUMIF('Saturday Races 8-20-22'!$B$11:$B$26,$C44,'Saturday Races 8-20-22'!$AV$11:$AV$26)</f>
        <v>0</v>
      </c>
      <c r="CT44" s="174">
        <f>SUMIF('Saturday Races 8-20-22'!$B$11:$B$26,$C44,'Saturday Races 8-20-22'!$AW$11:$AW$26)</f>
        <v>0</v>
      </c>
      <c r="CU44" s="174">
        <f>SUMIF('Saturday Races 8-20-22'!$B$11:$B$26,$C44,'Saturday Races 8-20-22'!$AX$11:$AX$26)</f>
        <v>0</v>
      </c>
      <c r="CV44" s="174">
        <f>SUMIF('Saturday Races 8-20-22'!$B$11:$B$26,$C44,'Saturday Races 8-20-22'!$AY$11:$AY$26)</f>
        <v>0</v>
      </c>
      <c r="CW44" s="174">
        <f>SUMIF('Sunday Races 9-11-22'!$B$11:$B$20,$C44,'Sunday Races 9-11-22'!$AU$11:$AU$20)</f>
        <v>0</v>
      </c>
      <c r="CX44" s="174">
        <f>SUMIF('Sunday Races 9-11-22'!$B$11:$B$20,$C44,'Sunday Races 9-11-22'!$AV$11:$AV$20)</f>
        <v>0</v>
      </c>
      <c r="CY44" s="174">
        <f>SUMIF('Sunday Races 9-11-22'!$B$11:$B$20,$C44,'Sunday Races 9-11-22'!$AW$11:$AW$20)</f>
        <v>0</v>
      </c>
      <c r="CZ44" s="174">
        <f>SUMIF('Sunday Races 9-11-22'!$B$11:$B$20,$C44,'Sunday Races 9-11-22'!$AX$11:$AX$20)</f>
        <v>0</v>
      </c>
      <c r="DA44" s="174">
        <f>SUMIF('Sunday Races 9-11-22'!$B$11:$B$20,$C44,'Sunday Races 9-11-22'!$AY$11:$AY$20)</f>
        <v>0</v>
      </c>
      <c r="DB44" s="174">
        <f>SUMIF('Sunday Races 10-9-22'!$B$11:$B$21,$C44,'Sunday Races 10-9-22'!$AU$11:$AU$21)</f>
        <v>0</v>
      </c>
      <c r="DC44" s="174">
        <f>SUMIF('Sunday Races 10-9-22'!$B$11:$B$21,$C44,'Sunday Races 10-9-22'!$AV$11:$AV$21)</f>
        <v>0</v>
      </c>
      <c r="DD44" s="174">
        <f>SUMIF('Sunday Races 10-9-22'!$B$11:$B$21,$C44,'Sunday Races 10-9-22'!$AW$11:$AW$21)</f>
        <v>0</v>
      </c>
      <c r="DE44" s="174">
        <f>SUMIF('Sunday Races 10-9-22'!$B$11:$B$21,$C44,'Sunday Races 10-9-22'!$AX$11:$AX$21)</f>
        <v>0</v>
      </c>
      <c r="DF44" s="174">
        <f>SUMIF('Sunday Races 10-9-22'!$B$11:$B$21,$C44,'Sunday Races 10-9-22'!$AY$11:$AY$21)</f>
        <v>0</v>
      </c>
      <c r="DG44" s="174">
        <f>SUMIF('Sunday Races 10-23-22'!$B$11:$B$22,$C44,'Sunday Races 10-23-22'!$AU$11:$AU$22)</f>
        <v>0</v>
      </c>
      <c r="DH44" s="174">
        <f>SUMIF('Sunday Races 10-23-22'!$B$11:$B$22,$C44,'Sunday Races 10-23-22'!$AV$11:$AV$22)</f>
        <v>0</v>
      </c>
      <c r="DI44" s="174">
        <f>SUMIF('Sunday Races 10-23-22'!$B$11:$B$22,$C44,'Sunday Races 10-23-22'!$AW$11:$AW$22)</f>
        <v>0</v>
      </c>
      <c r="DJ44" s="174">
        <f>SUMIF('Sunday Races 10-23-22'!$B$11:$B$22,$C44,'Sunday Races 10-23-22'!$AX$11:$AX$22)</f>
        <v>0</v>
      </c>
      <c r="DK44" s="174">
        <f>SUMIF('Sunday Races 10-23-22'!$B$11:$B$22,$C44,'Sunday Races 10-23-22'!$AY$11:$AY$22)</f>
        <v>0</v>
      </c>
      <c r="DL44" s="175"/>
      <c r="DM44" s="176"/>
      <c r="DN44" s="177">
        <f t="shared" si="49"/>
        <v>0</v>
      </c>
      <c r="DO44" s="177">
        <f t="shared" si="49"/>
        <v>0</v>
      </c>
      <c r="DP44" s="177">
        <f t="shared" si="49"/>
        <v>0</v>
      </c>
      <c r="DQ44" s="177">
        <f t="shared" si="49"/>
        <v>0</v>
      </c>
      <c r="DR44" s="177">
        <f t="shared" si="49"/>
        <v>0</v>
      </c>
      <c r="DS44" s="177">
        <f t="shared" si="49"/>
        <v>0</v>
      </c>
      <c r="DT44" s="177">
        <f t="shared" si="49"/>
        <v>0</v>
      </c>
      <c r="DU44" s="177">
        <f t="shared" si="49"/>
        <v>0</v>
      </c>
      <c r="DV44" s="177">
        <f t="shared" si="49"/>
        <v>0</v>
      </c>
      <c r="DW44" s="177">
        <f t="shared" si="49"/>
        <v>0</v>
      </c>
      <c r="DX44" s="177">
        <f t="shared" si="50"/>
        <v>0</v>
      </c>
      <c r="DY44" s="177">
        <f t="shared" si="50"/>
        <v>0</v>
      </c>
      <c r="DZ44" s="177">
        <f t="shared" si="50"/>
        <v>0</v>
      </c>
      <c r="EA44" s="177">
        <f t="shared" si="50"/>
        <v>0</v>
      </c>
      <c r="EB44" s="177">
        <f t="shared" si="50"/>
        <v>0</v>
      </c>
      <c r="EC44" s="177">
        <f t="shared" si="50"/>
        <v>0</v>
      </c>
      <c r="ED44" s="177">
        <f t="shared" si="50"/>
        <v>0</v>
      </c>
      <c r="EE44" s="177">
        <f t="shared" si="50"/>
        <v>0</v>
      </c>
      <c r="EF44" s="177">
        <f t="shared" si="50"/>
        <v>0</v>
      </c>
      <c r="EG44" s="177">
        <f t="shared" si="50"/>
        <v>0</v>
      </c>
      <c r="EH44" s="177">
        <f t="shared" si="51"/>
        <v>0</v>
      </c>
      <c r="EI44" s="177">
        <f t="shared" si="51"/>
        <v>0</v>
      </c>
      <c r="EJ44" s="177">
        <f t="shared" si="51"/>
        <v>0</v>
      </c>
      <c r="EK44" s="177">
        <f t="shared" si="51"/>
        <v>0</v>
      </c>
      <c r="EL44" s="177">
        <f t="shared" si="51"/>
        <v>0</v>
      </c>
      <c r="EM44" s="177">
        <f t="shared" si="51"/>
        <v>0</v>
      </c>
      <c r="EN44" s="177">
        <f t="shared" si="51"/>
        <v>0</v>
      </c>
      <c r="EO44" s="177">
        <f t="shared" si="51"/>
        <v>0</v>
      </c>
      <c r="EP44" s="177">
        <f t="shared" si="51"/>
        <v>0</v>
      </c>
      <c r="EQ44" s="177">
        <f t="shared" si="51"/>
        <v>0</v>
      </c>
      <c r="ER44" s="177">
        <f t="shared" si="52"/>
        <v>0</v>
      </c>
      <c r="ES44" s="177">
        <f t="shared" si="52"/>
        <v>0</v>
      </c>
      <c r="ET44" s="177">
        <f t="shared" si="52"/>
        <v>0</v>
      </c>
      <c r="EU44" s="177">
        <f t="shared" si="52"/>
        <v>0</v>
      </c>
      <c r="EV44" s="177">
        <f t="shared" si="52"/>
        <v>0</v>
      </c>
      <c r="EW44" s="177">
        <f t="shared" si="52"/>
        <v>0</v>
      </c>
      <c r="EX44" s="177">
        <f t="shared" si="52"/>
        <v>0</v>
      </c>
      <c r="EY44" s="177">
        <f t="shared" si="52"/>
        <v>0</v>
      </c>
      <c r="EZ44" s="177">
        <f t="shared" si="52"/>
        <v>0</v>
      </c>
      <c r="FA44" s="177">
        <f t="shared" si="52"/>
        <v>0</v>
      </c>
      <c r="FB44" s="177">
        <f t="shared" si="53"/>
        <v>0</v>
      </c>
      <c r="FC44" s="177">
        <f t="shared" si="53"/>
        <v>0</v>
      </c>
      <c r="FD44" s="177">
        <f t="shared" si="53"/>
        <v>0</v>
      </c>
      <c r="FE44" s="177">
        <f t="shared" si="53"/>
        <v>0</v>
      </c>
      <c r="FF44" s="177">
        <f t="shared" si="53"/>
        <v>0</v>
      </c>
      <c r="FG44" s="177">
        <f t="shared" si="53"/>
        <v>0</v>
      </c>
      <c r="FH44" s="177">
        <f t="shared" si="53"/>
        <v>0</v>
      </c>
      <c r="FI44" s="177">
        <f t="shared" si="53"/>
        <v>0</v>
      </c>
      <c r="FJ44" s="177">
        <f t="shared" si="53"/>
        <v>0</v>
      </c>
      <c r="FK44" s="177">
        <f t="shared" si="53"/>
        <v>0</v>
      </c>
      <c r="FL44" s="177">
        <f t="shared" si="54"/>
        <v>0</v>
      </c>
      <c r="FM44" s="177">
        <f t="shared" si="54"/>
        <v>0</v>
      </c>
      <c r="FN44" s="177">
        <f t="shared" si="54"/>
        <v>0</v>
      </c>
      <c r="FO44" s="177">
        <f t="shared" si="54"/>
        <v>0</v>
      </c>
      <c r="FP44" s="177">
        <f t="shared" si="54"/>
        <v>0</v>
      </c>
      <c r="FQ44" s="177">
        <f t="shared" si="54"/>
        <v>0</v>
      </c>
      <c r="FR44" s="177">
        <f t="shared" si="54"/>
        <v>0</v>
      </c>
      <c r="FS44" s="177">
        <f t="shared" si="54"/>
        <v>0</v>
      </c>
      <c r="FT44" s="177">
        <f t="shared" si="54"/>
        <v>0</v>
      </c>
      <c r="FU44" s="177">
        <f t="shared" si="54"/>
        <v>0</v>
      </c>
      <c r="FV44" s="177">
        <f t="shared" si="54"/>
        <v>0</v>
      </c>
      <c r="FW44" s="177">
        <f t="shared" si="54"/>
        <v>0</v>
      </c>
      <c r="FX44" s="177">
        <f t="shared" si="54"/>
        <v>0</v>
      </c>
      <c r="FY44" s="177">
        <f t="shared" si="54"/>
        <v>0</v>
      </c>
      <c r="FZ44" s="177">
        <f t="shared" si="54"/>
        <v>0</v>
      </c>
      <c r="GA44" s="177"/>
      <c r="GB44" s="229">
        <f t="shared" si="55"/>
        <v>8</v>
      </c>
      <c r="GC44" s="229">
        <f t="shared" si="56"/>
        <v>4</v>
      </c>
      <c r="GD44" s="174">
        <f>SUMIF('One Day 12-04-21 Scots'!$B$11:$B$24,$C44,'One Day 12-04-21 Scots'!$AU$11:$AU$24)</f>
        <v>0</v>
      </c>
      <c r="GE44" s="174">
        <f>SUMIF('One Day 12-04-21 Scots'!$B$11:$B$24,$C44,'One Day 12-04-21 Scots'!$AV$11:$AV$24)</f>
        <v>0</v>
      </c>
      <c r="GF44" s="174">
        <f>SUMIF('One Day 12-04-21 Scots'!$B$11:$B$24,$C44,'One Day 12-04-21 Scots'!$AW$11:$AW$24)</f>
        <v>0</v>
      </c>
      <c r="GG44" s="174">
        <f>SUMIF('One Day 12-04-21 Scots'!$B$11:$B$24,$C44,'One Day 12-04-21 Scots'!$AX$11:$AX$24)</f>
        <v>0</v>
      </c>
      <c r="GH44" s="174">
        <f>SUMIF('One Day 12-04-21 Scots'!$B$11:$B$24,$C44,'One Day 12-04-21 Scots'!$AY$11:$AY$24)</f>
        <v>0</v>
      </c>
      <c r="GI44" s="174">
        <f>SUMIF('One Day 12-04-21 Thistles'!$B$11:$B$25,$C44,'One Day 12-04-21 Thistles'!$AU$11:$AU$25)</f>
        <v>0</v>
      </c>
      <c r="GJ44" s="174">
        <f>SUMIF('One Day 12-04-21 Thistles'!$B$11:$B$25,$C44,'One Day 12-04-21 Thistles'!$AV$11:$AV$25)</f>
        <v>0</v>
      </c>
      <c r="GK44" s="174">
        <f>SUMIF('One Day 12-04-21 Thistles'!$B$11:$B$25,$C44,'One Day 12-04-21 Thistles'!$AW$11:$AW$25)</f>
        <v>0</v>
      </c>
      <c r="GL44" s="174">
        <f>SUMIF('One Day 12-04-21 Thistles'!$B$11:$B$25,$C44,'One Day 12-04-21 Thistles'!$AX$11:$AX$25)</f>
        <v>0</v>
      </c>
      <c r="GM44" s="174">
        <f>SUMIF('One Day 12-04-21 Thistles'!$B$11:$B$25,$C44,'One Day 12-04-21 Thistles'!$AY$11:$AY$25)</f>
        <v>0</v>
      </c>
      <c r="GN44" s="174">
        <f>SUMIF('Chili One Day 2-12-22 Scots'!$B$11:$B$27,$C44,'Chili One Day 2-12-22 Scots'!$AU$11:$AU$27)</f>
        <v>0</v>
      </c>
      <c r="GO44" s="174">
        <f>SUMIF('Chili One Day 2-12-22 Scots'!$B$11:$B$27,$C44,'Chili One Day 2-12-22 Scots'!$AV$11:$AV$27)</f>
        <v>0</v>
      </c>
      <c r="GP44" s="174">
        <f>SUMIF('Chili One Day 2-12-22 Scots'!$B$11:$B$27,$C44,'Chili One Day 2-12-22 Scots'!$AW$11:$AW$27)</f>
        <v>0</v>
      </c>
      <c r="GQ44" s="174">
        <f>SUMIF('Chili One Day 2-12-22 Scots'!$B$11:$B$27,$C44,'Chili One Day 2-12-22 Scots'!$AX$11:$AX$27)</f>
        <v>0</v>
      </c>
      <c r="GR44" s="174">
        <f>SUMIF('Chili One Day 2-12-22 Scots'!$B$11:$B$27,$C44,'Chili One Day 2-12-22 Scots'!$AY$11:$AY$27)</f>
        <v>0</v>
      </c>
      <c r="GS44" s="174">
        <f>SUMIF('Chili One Day 2-12-22 Thistles'!$B$11:$B$27,$C44,'Chili One Day 2-12-22 Thistles'!$AU$11:$AU$27)</f>
        <v>0</v>
      </c>
      <c r="GT44" s="174">
        <f>SUMIF('Chili One Day 2-12-22 Thistles'!$B$11:$B$27,$C44,'Chili One Day 2-12-22 Thistles'!$AV$11:$AV$27)</f>
        <v>0</v>
      </c>
      <c r="GU44" s="174">
        <f>SUMIF('Chili One Day 2-12-22 Thistles'!$B$11:$B$27,$C44,'Chili One Day 2-12-22 Thistles'!$AW$11:$AW$27)</f>
        <v>0</v>
      </c>
      <c r="GV44" s="174">
        <f>SUMIF('Chili One Day 2-12-22 Thistles'!$B$11:$B$27,$C44,'Chili One Day 2-12-22 Thistles'!$AX$11:$AX$27)</f>
        <v>0</v>
      </c>
      <c r="GW44" s="174">
        <f>SUMIF('Chili One Day 2-12-22 Thistles'!$B$11:$B$27,$C44,'Chili One Day 2-12-22 Thistles'!$AY$11:$AY$27)</f>
        <v>0</v>
      </c>
      <c r="GX44" s="174">
        <f>SUMIF('Ironman One Day 3-5-22 FS'!$B$11:$B$26,$C44,'Ironman One Day 3-5-22 FS'!$AU$11:$AU$26)</f>
        <v>0</v>
      </c>
      <c r="GY44" s="174">
        <f>SUMIF('Ironman One Day 3-5-22 FS'!$B$11:$B$26,$C44,'Ironman One Day 3-5-22 FS'!$AV$11:$AV$26)</f>
        <v>0</v>
      </c>
      <c r="GZ44" s="174">
        <f>SUMIF('Ironman One Day 3-5-22 FS'!$B$11:$B$26,$C44,'Ironman One Day 3-5-22 FS'!$AW$11:$AW$26)</f>
        <v>0</v>
      </c>
      <c r="HA44" s="174">
        <f>SUMIF('Ironman One Day 3-5-22 FS'!$B$11:$B$26,$C44,'Ironman One Day 3-5-22 FS'!$AX$11:$AX$26)</f>
        <v>0</v>
      </c>
      <c r="HB44" s="174">
        <f>SUMIF('Ironman One Day 3-5-22 FS'!$B$11:$B$26,$C44,'Ironman One Day 3-5-22 FS'!$AY$11:$AY$26)</f>
        <v>0</v>
      </c>
      <c r="HC44" s="174">
        <f>SUMIF('Ironman One Day 3-5-22 420'!$B$11:$B$26,$C44,'Ironman One Day 3-5-22 420'!$AU$11:$AU$26)</f>
        <v>0</v>
      </c>
      <c r="HD44" s="174">
        <f>SUMIF('Ironman One Day 3-5-22 420'!$B$11:$B$26,$C44,'Ironman One Day 3-5-22 420'!$AV$11:$AV$26)</f>
        <v>0</v>
      </c>
      <c r="HE44" s="174">
        <f>SUMIF('Ironman One Day 3-5-22 420'!$B$11:$B$26,$C44,'Ironman One Day 3-5-22 420'!$AW$11:$AW$26)</f>
        <v>0</v>
      </c>
      <c r="HF44" s="174">
        <f>SUMIF('Ironman One Day 3-5-22 420'!$B$11:$B$26,$C44,'Ironman One Day 3-5-22 420'!$AX$11:$AX$26)</f>
        <v>0</v>
      </c>
      <c r="HG44" s="174">
        <f>SUMIF('Ironman One Day 3-5-22 420'!$B$11:$B$26,$C44,'Ironman One Day 3-5-22 420'!$AY$11:$AY$26)</f>
        <v>0</v>
      </c>
      <c r="HH44" s="174">
        <f>SUMIF('Easter One Day 4-16-22 FS'!$B$11:$B$25,$C44,'Easter One Day 4-16-22 FS'!$AU$11:$AU$25)</f>
        <v>0</v>
      </c>
      <c r="HI44" s="174">
        <f>SUMIF('Easter One Day 4-16-22 FS'!$B$11:$B$25,$C44,'Easter One Day 4-16-22 FS'!$AV$11:$AV$25)</f>
        <v>0</v>
      </c>
      <c r="HJ44" s="174">
        <f>SUMIF('Easter One Day 4-16-22 FS'!$B$11:$B$25,$C44,'Easter One Day 4-16-22 FS'!$AW$11:$AW$25)</f>
        <v>0</v>
      </c>
      <c r="HK44" s="174">
        <f>SUMIF('Easter One Day 4-16-22 FS'!$B$11:$B$25,$C44,'Easter One Day 4-16-22 FS'!$AX$11:$AX$25)</f>
        <v>0</v>
      </c>
      <c r="HL44" s="174">
        <f>SUMIF('Easter One Day 4-16-22 FS'!$B$11:$B$25,$C44,'Easter One Day 4-16-22 FS'!$AY$11:$AY$25)</f>
        <v>0</v>
      </c>
      <c r="HM44" s="174">
        <f>SUMIF('Easter One Day 4-16-22 TH'!$B$11:$B$25,$C44,'Easter One Day 4-16-22 TH'!$AU$11:$AU$25)</f>
        <v>0</v>
      </c>
      <c r="HN44" s="174">
        <f>SUMIF('Easter One Day 4-16-22 TH'!$B$11:$B$25,$C44,'Easter One Day 4-16-22 TH'!$AV$11:$AV$25)</f>
        <v>0</v>
      </c>
      <c r="HO44" s="174">
        <f>SUMIF('Easter One Day 4-16-22 TH'!$B$11:$B$25,$C44,'Easter One Day 4-16-22 TH'!$AW$11:$AW$25)</f>
        <v>0</v>
      </c>
      <c r="HP44" s="174">
        <f>SUMIF('Easter One Day 4-16-22 TH'!$B$11:$B$25,$C44,'Easter One Day 4-16-22 TH'!$AX$11:$AX$25)</f>
        <v>0</v>
      </c>
      <c r="HQ44" s="174">
        <f>SUMIF('Easter One Day 4-16-22 TH'!$B$11:$B$25,$C44,'Easter One Day 4-16-22 TH'!$AY$11:$AY$25)</f>
        <v>0</v>
      </c>
      <c r="HR44" s="174">
        <f>SUMIF('Long Distance Race 5-7-22'!$B$11:$B$25,$C44,'Long Distance Race 5-7-22'!$AU$11:$AU$25)</f>
        <v>0</v>
      </c>
      <c r="HS44" s="174">
        <f>SUMIF('Long Distance Race 5-7-22'!$B$11:$B$18,$C44,'Long Distance Race 5-7-22'!$AV$11:$AV$18)</f>
        <v>0</v>
      </c>
      <c r="HT44" s="174">
        <f>SUMIF('Long Distance Race 5-7-22'!$B$11:$B$18,$C44,'Long Distance Race 5-7-22'!$AW$11:$AW$18)</f>
        <v>0</v>
      </c>
      <c r="HU44" s="174">
        <f>SUMIF('Long Distance Race 5-7-22'!$B$11:$B$18,$C44,'Long Distance Race 5-7-22'!$AX$11:$AX$18)</f>
        <v>0</v>
      </c>
      <c r="HV44" s="174">
        <f>SUMIF('Long Distance Race 5-7-22'!$B$11:$B$18,$C44,'Long Distance Race 5-7-22'!$AY$11:$AY$18)</f>
        <v>0</v>
      </c>
      <c r="HW44" s="174">
        <f>SUMIF('Memorial Day Regatta 5-28-22 Op'!$B$11:$B$25,$C44,'Memorial Day Regatta 5-28-22 Op'!$AU$11:$AU$25)</f>
        <v>0</v>
      </c>
      <c r="HX44" s="174">
        <f>SUMIF('Memorial Day Regatta 5-28-22 Op'!$B$11:$B$18,$C44,'Memorial Day Regatta 5-28-22 Op'!$AV$11:$AV$18)</f>
        <v>0</v>
      </c>
      <c r="HY44" s="174">
        <f>SUMIF('Memorial Day Regatta 5-28-22 Op'!$B$11:$B$18,$C44,'Memorial Day Regatta 5-28-22 Op'!$AW$11:$AW$18)</f>
        <v>0</v>
      </c>
      <c r="HZ44" s="174">
        <f>SUMIF('Memorial Day Regatta 5-28-22 Op'!$B$11:$B$18,$C44,'Memorial Day Regatta 5-28-22 Op'!$AX$11:$AX$18)</f>
        <v>0</v>
      </c>
      <c r="IA44" s="174">
        <f>SUMIF('Memorial Day Regatta 5-28-22 Op'!$B$11:$B$18,$C44,'Memorial Day Regatta 5-28-22 Op'!$AY$11:$AY$18)</f>
        <v>0</v>
      </c>
      <c r="IB44" s="174">
        <f>SUMIF('Caldwell Cup 6-25-22 TH'!$B$11:$B$25,$C44,'Caldwell Cup 6-25-22 TH'!$AU$11:$AU$25)</f>
        <v>0</v>
      </c>
      <c r="IC44" s="174">
        <f>SUMIF('Caldwell Cup 6-25-22 TH'!$B$11:$B$25,$C44,'Caldwell Cup 6-25-22 TH'!$AV$11:$AV$25)</f>
        <v>0</v>
      </c>
      <c r="ID44" s="174">
        <f>SUMIF('Caldwell Cup 6-25-22 TH'!$B$11:$B$25,$C44,'Caldwell Cup 6-25-22 TH'!$AW$11:$AW$25)</f>
        <v>0</v>
      </c>
      <c r="IE44" s="174">
        <f>SUMIF('Caldwell Cup 6-25-22 TH'!$B$11:$B$25,$C44,'Caldwell Cup 6-25-22 TH'!$AX$11:$AX$25)</f>
        <v>0</v>
      </c>
      <c r="IF44" s="174">
        <f>SUMIF('Caldwell Cup 6-25-22 TH'!$B$11:$B$25,$C44,'Caldwell Cup 6-25-22 TH'!$AY$11:$AY$25)</f>
        <v>0</v>
      </c>
      <c r="IG44" s="174">
        <f>SUMIF('Caldwell Cup 6-25-22 FS'!$B$11:$B$21,$C44,'Caldwell Cup 6-25-22 FS'!$AU$11:$AU$21)</f>
        <v>0</v>
      </c>
      <c r="IH44" s="174">
        <f>SUMIF('Caldwell Cup 6-25-22 FS'!$B$11:$B$21,$C44,'Caldwell Cup 6-25-22 FS'!$AV$11:$AV$21)</f>
        <v>0</v>
      </c>
      <c r="II44" s="174">
        <f>SUMIF('Caldwell Cup 6-25-22 FS'!$B$11:$B$21,$C44,'Caldwell Cup 6-25-22 FS'!$AW$11:$AW$21)</f>
        <v>0</v>
      </c>
      <c r="IJ44" s="174">
        <f>SUMIF('Caldwell Cup 6-25-22 FS'!$B$11:$B$21,$C44,'Caldwell Cup 6-25-22 FS'!$AX$11:$AX$21)</f>
        <v>0</v>
      </c>
      <c r="IK44" s="174">
        <f>SUMIF('Caldwell Cup 6-25-22 FS'!$B$11:$B$21,$C44,'Caldwell Cup 6-25-22 FS'!$AY$11:$AY$21)</f>
        <v>0</v>
      </c>
      <c r="IL44" s="174">
        <f>SUMIF('Caldwell Cup 6-25-22 Lasers'!$B$11:$B$23,$C44,'Caldwell Cup 6-25-22 Lasers'!$AU$11:$AU$23)</f>
        <v>3</v>
      </c>
      <c r="IM44" s="174">
        <f>SUMIF('Caldwell Cup 6-25-22 Lasers'!$B$11:$B$23,$C44,'Caldwell Cup 6-25-22 Lasers'!$AV$11:$AV$23)</f>
        <v>1</v>
      </c>
      <c r="IN44" s="174">
        <f>SUMIF('Caldwell Cup 6-25-22 Lasers'!$B$11:$B$23,$C44,'Caldwell Cup 6-25-22 Lasers'!$AW$11:$AW$23)</f>
        <v>2</v>
      </c>
      <c r="IO44" s="174">
        <f>SUMIF('Caldwell Cup 6-25-22 Lasers'!$B$11:$B$23,$C44,'Caldwell Cup 6-25-22 Lasers'!$AX$11:$AX$23)</f>
        <v>2</v>
      </c>
      <c r="IP44" s="174">
        <f>SUMIF('Caldwell Cup 6-25-22 Lasers'!$B$11:$B$23,$C44,'Caldwell Cup 6-25-22 Lasers'!$AY$11:$AY$23)</f>
        <v>0</v>
      </c>
      <c r="IQ44" s="174">
        <f>SUMIF('Labor Day Regatta 9-3-22 FS'!$B$11:$B$30,$C44,'Labor Day Regatta 9-3-22 FS'!$AU$11:$AU$30)</f>
        <v>0</v>
      </c>
      <c r="IR44" s="174">
        <f>SUMIF('Labor Day Regatta 9-3-22 FS'!$B$11:$B$30,$C44,'Labor Day Regatta 9-3-22 FS'!$AV$11:$AV$30)</f>
        <v>0</v>
      </c>
      <c r="IS44" s="174">
        <f>SUMIF('Labor Day Regatta 9-3-22 FS'!$B$11:$B$30,$C44,'Labor Day Regatta 9-3-22 FS'!$AW$11:$AW$30)</f>
        <v>0</v>
      </c>
      <c r="IT44" s="174">
        <f>SUMIF('Labor Day Regatta 9-3-22 FS'!$B$11:$B$30,$C44,'Labor Day Regatta 9-3-22 FS'!$AX$11:$AX$30)</f>
        <v>0</v>
      </c>
      <c r="IU44" s="174">
        <f>SUMIF('Labor Day Regatta 9-3-22 FS'!$B$11:$B$30,$C44,'Labor Day Regatta 9-3-22 FS'!$AY$11:$AY$30)</f>
        <v>0</v>
      </c>
      <c r="IV44" s="174">
        <f>SUMIF('2022-09-17 Leukemia Cup FS'!$B$11:$B$26,$C44,'2022-09-17 Leukemia Cup FS'!$AU$11:$AU$26)</f>
        <v>0</v>
      </c>
      <c r="IW44" s="174">
        <f>SUMIF('2022-09-17 Leukemia Cup FS'!$B$11:$B$26,$C44,'2022-09-17 Leukemia Cup FS'!$AV$11:$AV$26)</f>
        <v>0</v>
      </c>
      <c r="IX44" s="174">
        <f>SUMIF('2022-09-17 Leukemia Cup FS'!$B$11:$B$26,$C44,'2022-09-17 Leukemia Cup FS'!$AW$11:$AW$26)</f>
        <v>0</v>
      </c>
      <c r="IY44" s="174">
        <f>SUMIF('2022-09-17 Leukemia Cup FS'!$B$11:$B$26,$C44,'2022-09-17 Leukemia Cup FS'!$AX$11:$AX$26)</f>
        <v>0</v>
      </c>
      <c r="IZ44" s="174">
        <f>SUMIF('2022-09-17 Leukemia Cup FS'!$B$11:$B$26,$C44,'2022-09-17 Leukemia Cup FS'!$AY$11:$AY$26)</f>
        <v>0</v>
      </c>
      <c r="JA44" s="174">
        <f>SUMIF('2022-09-17 Leukemia Cup TH'!$B$11:$B$28,$C44,'2022-09-17 Leukemia Cup TH'!$AU$11:$AU$28)</f>
        <v>0</v>
      </c>
      <c r="JB44" s="174">
        <f>SUMIF('2022-09-17 Leukemia Cup TH'!$B$11:$B$28,$C44,'2022-09-17 Leukemia Cup TH'!$AV$11:$AV$28)</f>
        <v>0</v>
      </c>
      <c r="JC44" s="174">
        <f>SUMIF('2022-09-17 Leukemia Cup TH'!$B$11:$B$28,$C44,'2022-09-17 Leukemia Cup TH'!$AW$11:$AW$28)</f>
        <v>0</v>
      </c>
      <c r="JD44" s="174">
        <f>SUMIF('2022-09-17 Leukemia Cup TH'!$B$11:$B$28,$C44,'2022-09-17 Leukemia Cup TH'!$AX$11:$AX$28)</f>
        <v>0</v>
      </c>
      <c r="JE44" s="174">
        <f>SUMIF('2022-09-17 Leukemia Cup TH'!$B$11:$B$28,$C44,'2022-09-17 Leukemia Cup TH'!$AY$11:$AY$28)</f>
        <v>0</v>
      </c>
      <c r="JF44" s="174">
        <f>SUMIF('Smith-Berry LDR 9-24-22'!$B$11:$B$30,$C44,'Smith-Berry LDR 9-24-22'!$AU$11:$AU$30)</f>
        <v>0</v>
      </c>
      <c r="JG44" s="174">
        <f>SUMIF('Smith-Berry LDR 9-24-22'!$B$11:$B$30,$C44,'Smith-Berry LDR 9-24-22'!$AV$11:$AV$30)</f>
        <v>0</v>
      </c>
      <c r="JH44" s="174">
        <f>SUMIF('Smith-Berry LDR 9-24-22'!$B$11:$B$30,$C44,'Smith-Berry LDR 9-24-22'!$AW$11:$AW$30)</f>
        <v>0</v>
      </c>
      <c r="JI44" s="174">
        <f>SUMIF('Smith-Berry LDR 9-24-22'!$B$11:$B$30,$C44,'Smith-Berry LDR 9-24-22'!$AX$11:$AX$30)</f>
        <v>0</v>
      </c>
      <c r="JJ44" s="174">
        <f>SUMIF('Smith-Berry LDR 9-24-22'!$B$11:$B$30,$C44,'Smith-Berry LDR 9-24-22'!$AY$11:$AY$30)</f>
        <v>0</v>
      </c>
      <c r="JK44" s="174">
        <f>SUMIF('Great Scot 10-1-22 Cham'!$B$11:$B$38,$C44,'Great Scot 10-1-22 Cham'!$AU$11:$AU$38)</f>
        <v>0</v>
      </c>
      <c r="JL44" s="174">
        <f>SUMIF('Great Scot 10-1-22 Cham'!$B$11:$B$38,$C44,'Great Scot 10-1-22 Cham'!$AV$11:$AV$38)</f>
        <v>0</v>
      </c>
      <c r="JM44" s="174">
        <f>SUMIF('Great Scot 10-1-22 Cham'!$B$11:$B$38,$C44,'Great Scot 10-1-22 Cham'!$AW$11:$AW$38)</f>
        <v>0</v>
      </c>
      <c r="JN44" s="174">
        <f>SUMIF('Great Scot 10-1-22 Cham'!$B$11:$B$38,$C44,'Great Scot 10-1-22 Cham'!$AX$11:$AX$38)</f>
        <v>0</v>
      </c>
      <c r="JO44" s="174">
        <f>SUMIF('Great Scot 10-1-22 Cham'!$B$11:$B$38,$C44,'Great Scot 10-1-22 Cham'!$AY$11:$AY$38)</f>
        <v>0</v>
      </c>
      <c r="JP44" s="174">
        <f>SUMIF('Great Scot 10-1-22 Chal'!$B$11:$B$28,$C44,'Great Scot 10-1-22 Chal'!$AU$11:$AU$28)</f>
        <v>0</v>
      </c>
      <c r="JQ44" s="174">
        <f>SUMIF('Great Scot 10-1-22 Chal'!$B$11:$B$28,$C44,'Great Scot 10-1-22 Chal'!$AV$11:$AV$28)</f>
        <v>0</v>
      </c>
      <c r="JR44" s="174">
        <f>SUMIF('Great Scot 10-1-22 Chal'!$B$11:$B$28,$C44,'Great Scot 10-1-22 Chal'!$AW$11:$AW$28)</f>
        <v>0</v>
      </c>
      <c r="JS44" s="174">
        <f>SUMIF('Great Scot 10-1-22 Chal'!$B$11:$B$28,$C44,'Great Scot 10-1-22 Chal'!$AX$11:$AX$28)</f>
        <v>0</v>
      </c>
      <c r="JT44" s="174">
        <f>SUMIF('Great Scot 10-1-22 Chal'!$B$11:$B$28,$C44,'Great Scot 10-1-22 Chal'!$AY$11:$AY$28)</f>
        <v>0</v>
      </c>
      <c r="JU44" s="174">
        <f>SUMIF('Great Pumpkin Regatta 10-15-22'!$B$11:$B$54,$C44,'Great Pumpkin Regatta 10-15-22'!$AU$11:$AU$54)</f>
        <v>0</v>
      </c>
      <c r="JV44" s="174">
        <f>SUMIF('Great Pumpkin Regatta 10-15-22'!$B$11:$B$54,$C44,'Great Pumpkin Regatta 10-15-22'!$AV$11:$AV$54)</f>
        <v>0</v>
      </c>
      <c r="JW44" s="174">
        <f>SUMIF('Great Pumpkin Regatta 10-15-22'!$B$11:$B$54,$C44,'Great Pumpkin Regatta 10-15-22'!$AW$11:$AW$54)</f>
        <v>0</v>
      </c>
      <c r="JX44" s="174">
        <f>SUMIF('Great Pumpkin Regatta 10-15-22'!$B$11:$B$54,$C44,'Great Pumpkin Regatta 10-15-22'!$AX$11:$AX$54)</f>
        <v>0</v>
      </c>
      <c r="JY44" s="174">
        <f>SUMIF('Great Pumpkin Regatta 10-15-22'!$B$11:$B$54,$C44,'Great Pumpkin Regatta 10-15-22'!$AY$11:$AY$54)</f>
        <v>0</v>
      </c>
      <c r="JZ44" s="174">
        <f>SUMIF('One Day Regatta 10-29-22 FS'!$B$11:$B$19,$C44,'One Day Regatta 10-29-22 FS'!$AU$11:$AU$19)</f>
        <v>0</v>
      </c>
      <c r="KA44" s="174">
        <f>SUMIF('One Day Regatta 10-29-22 FS'!$B$11:$B$19,$C44,'One Day Regatta 10-29-22 FS'!$AV$11:$AV$19)</f>
        <v>0</v>
      </c>
      <c r="KB44" s="174">
        <f>SUMIF('One Day Regatta 10-29-22 FS'!$B$11:$B$19,$C44,'One Day Regatta 10-29-22 FS'!$AW$11:$AW$19)</f>
        <v>0</v>
      </c>
      <c r="KC44" s="174">
        <f>SUMIF('One Day Regatta 10-29-22 FS'!$B$11:$B$19,$C44,'One Day Regatta 10-29-22 FS'!$AX$11:$AX$19)</f>
        <v>0</v>
      </c>
      <c r="KD44" s="174">
        <f>SUMIF('One Day Regatta 10-29-22 FS'!$B$11:$B$19,$C44,'One Day Regatta 10-29-22 FS'!$AY$11:$AY$19)</f>
        <v>0</v>
      </c>
    </row>
    <row r="45" spans="1:290" ht="15" customHeight="1" x14ac:dyDescent="0.2">
      <c r="A45" s="400" t="s">
        <v>1369</v>
      </c>
      <c r="B45" s="134">
        <f t="shared" si="8"/>
        <v>36</v>
      </c>
      <c r="C45" s="170" t="s">
        <v>790</v>
      </c>
      <c r="D45" s="171">
        <f t="shared" si="44"/>
        <v>0</v>
      </c>
      <c r="E45" s="172">
        <f t="shared" si="45"/>
        <v>0</v>
      </c>
      <c r="F45" s="171">
        <f t="shared" si="46"/>
        <v>0</v>
      </c>
      <c r="G45" s="171">
        <v>0</v>
      </c>
      <c r="H45" s="171">
        <f t="shared" si="47"/>
        <v>0</v>
      </c>
      <c r="I45" s="173">
        <f t="shared" si="48"/>
        <v>0</v>
      </c>
      <c r="J45" s="173"/>
      <c r="K45" s="174">
        <f>SUMIF('Saturday Race 11-06-21'!$B$11:$B$21,$C45,'Saturday Race 11-06-21'!$AU$11:$AU$21)</f>
        <v>0</v>
      </c>
      <c r="L45" s="174">
        <f>SUMIF('Saturday Race 11-06-21'!$B$11:$B$21,$C45,'Saturday Race 11-06-21'!$AV$11:$AV$21)</f>
        <v>0</v>
      </c>
      <c r="M45" s="174">
        <f>SUMIF('Saturday Race 11-06-21'!$B$11:$B$21,$C45,'Saturday Race 11-06-21'!$AW$11:$AW$21)</f>
        <v>0</v>
      </c>
      <c r="N45" s="174">
        <f>SUMIF('Saturday Race 11-06-21'!$B$11:$B$21,$C45,'Saturday Race 11-06-21'!$AX$11:$AX$21)</f>
        <v>0</v>
      </c>
      <c r="O45" s="174">
        <f>SUMIF('Saturday Race 11-06-21'!$B$11:$B$21,$C45,'Saturday Race 11-06-21'!$AY$11:$AY$21)</f>
        <v>0</v>
      </c>
      <c r="P45" s="174">
        <f>SUMIF('Saturday Race 11-20-21'!$B$11:$B$20,$C45,'Saturday Race 11-20-21'!$AU$11:$AU$20)</f>
        <v>0</v>
      </c>
      <c r="Q45" s="174">
        <f>SUMIF('Saturday Race 11-20-21'!$B$11:$B$20,$C45,'Saturday Race 11-20-21'!$AV$11:$AV$20)</f>
        <v>0</v>
      </c>
      <c r="R45" s="174">
        <f>SUMIF('Saturday Race 11-20-21'!$B$11:$B$20,$C45,'Saturday Race 11-20-21'!$AW$11:$AW$20)</f>
        <v>0</v>
      </c>
      <c r="S45" s="174">
        <f>SUMIF('Saturday Race 11-20-21'!$B$11:$B$20,$C45,'Saturday Race 11-20-21'!$AX$11:$AX$20)</f>
        <v>0</v>
      </c>
      <c r="T45" s="174">
        <f>SUMIF('Saturday Race 11-20-21'!$B$11:$B$20,$C45,'Saturday Race 11-20-21'!$AY$11:$AY$20)</f>
        <v>0</v>
      </c>
      <c r="U45" s="174">
        <f>SUMIF('Saturday Race 1-08-22'!$B$11:$B$20,$C45,'Saturday Race 1-08-22'!$AU$11:$AU$20)</f>
        <v>0</v>
      </c>
      <c r="V45" s="174">
        <f>SUMIF('Saturday Race 1-08-22'!$B$11:$B$20,$C45,'Saturday Race 1-08-22'!$AV$11:$AV$20)</f>
        <v>0</v>
      </c>
      <c r="W45" s="174">
        <f>SUMIF('Saturday Race 1-08-22'!$B$11:$B$20,$C45,'Saturday Race 1-08-22'!$AW$11:$AW$20)</f>
        <v>0</v>
      </c>
      <c r="X45" s="174">
        <f>SUMIF('Saturday Race 1-08-22'!$B$11:$B$20,$C45,'Saturday Race 1-08-22'!$AX$11:$AX$20)</f>
        <v>0</v>
      </c>
      <c r="Y45" s="174">
        <f>SUMIF('Saturday Race 1-08-22'!$B$11:$B$20,$C45,'Saturday Race 1-08-22'!$AY$11:$AY$20)</f>
        <v>0</v>
      </c>
      <c r="Z45" s="174">
        <f>SUMIF('Saturday Race 1-22-22'!$B$11:$B$20,$C45,'Saturday Race 1-22-22'!$AU$11:$AU$20)</f>
        <v>0</v>
      </c>
      <c r="AA45" s="174">
        <f>SUMIF('Saturday Race 1-22-22'!$B$11:$B$20,$C45,'Saturday Race 1-22-22'!$AV$11:$AV$20)</f>
        <v>0</v>
      </c>
      <c r="AB45" s="174">
        <f>SUMIF('Saturday Race 1-22-22'!$B$11:$B$20,$C45,'Saturday Race 1-22-22'!$AW$11:$AW$20)</f>
        <v>0</v>
      </c>
      <c r="AC45" s="174">
        <f>SUMIF('Saturday Race 1-22-22'!$B$11:$B$20,$C45,'Saturday Race 1-22-22'!$AX$11:$AX$20)</f>
        <v>0</v>
      </c>
      <c r="AD45" s="174">
        <f>SUMIF('Saturday Race 1-22-22'!$B$11:$B$20,$C45,'Saturday Race 1-22-22'!$AY$11:$AY$20)</f>
        <v>0</v>
      </c>
      <c r="AE45" s="174">
        <f>SUMIF('Sunday Race 2-6-22'!$B$11:$B$20,$C45,'Sunday Race 2-6-22'!$AU$11:$AU$20)</f>
        <v>0</v>
      </c>
      <c r="AF45" s="174">
        <f>SUMIF('Sunday Race 2-6-22'!$B$11:$B$20,$C45,'Sunday Race 2-6-22'!$AV$11:$AV$20)</f>
        <v>0</v>
      </c>
      <c r="AG45" s="174">
        <f>SUMIF('Sunday Race 2-6-22'!$B$11:$B$20,$C45,'Sunday Race 2-6-22'!$AW$11:$AW$20)</f>
        <v>0</v>
      </c>
      <c r="AH45" s="174">
        <f>SUMIF('Sunday Race 2-6-22'!$B$11:$B$20,$C45,'Sunday Race 2-6-22'!$AX$11:$AX$20)</f>
        <v>0</v>
      </c>
      <c r="AI45" s="174">
        <f>SUMIF('Sunday Race 2-6-22'!$B$11:$B$20,$C45,'Sunday Race 2-6-22'!$AY$11:$AY$20)</f>
        <v>0</v>
      </c>
      <c r="AJ45" s="174">
        <f>SUMIF('Sunday Race 2-20-22'!$B$11:$B$26,$C45,'Sunday Race 2-20-22'!$AU$11:$AU$26)</f>
        <v>0</v>
      </c>
      <c r="AK45" s="174">
        <f>SUMIF('Sunday Race 2-20-22'!$B$11:$B$26,$C45,'Sunday Race 2-20-22'!$AV$11:$AV$26)</f>
        <v>0</v>
      </c>
      <c r="AL45" s="174">
        <f>SUMIF('Sunday Race 2-20-22'!$B$11:$B$26,$C45,'Sunday Race 2-20-22'!$AW$11:$AW$26)</f>
        <v>0</v>
      </c>
      <c r="AM45" s="174">
        <f>SUMIF('Sunday Race 2-20-22'!$B$11:$B$26,$C45,'Sunday Race 2-20-22'!$AX$11:$AX$26)</f>
        <v>0</v>
      </c>
      <c r="AN45" s="174">
        <f>SUMIF('Sunday Race 2-20-22'!$B$11:$B$26,$C45,'Sunday Race 2-20-22'!$AY$11:$AY$26)</f>
        <v>0</v>
      </c>
      <c r="AO45" s="174">
        <f>SUMIF('Sunday Race 2-27-22'!$B$11:$B$20,$C45,'Sunday Race 2-27-22'!$AU$11:$AU$20)</f>
        <v>0</v>
      </c>
      <c r="AP45" s="174">
        <f>SUMIF('Sunday Race 2-27-22'!$B$11:$B$20,$C45,'Sunday Race 2-27-22'!$AV$11:$AV$20)</f>
        <v>0</v>
      </c>
      <c r="AQ45" s="174">
        <f>SUMIF('Sunday Race 2-27-22'!$B$11:$B$20,$C45,'Sunday Race 2-27-22'!$AW$11:$AW$20)</f>
        <v>0</v>
      </c>
      <c r="AR45" s="174">
        <f>SUMIF('Sunday Race 2-27-22'!$B$11:$B$20,$C45,'Sunday Race 2-27-22'!$AX$11:$AX$20)</f>
        <v>0</v>
      </c>
      <c r="AS45" s="174">
        <f>SUMIF('Sunday Race 2-27-22'!$B$11:$B$20,$C45,'Sunday Race 2-27-22'!$AY$11:$AY$20)</f>
        <v>0</v>
      </c>
      <c r="AT45" s="174">
        <f>SUMIF('Sunday Race 3-13-22'!$B$11:$B$25,$C45,'Sunday Race 3-13-22'!$AU$11:$AU$25)</f>
        <v>0</v>
      </c>
      <c r="AU45" s="174">
        <f>SUMIF('Sunday Race 3-13-22'!$B$11:$B$25,$C45,'Sunday Race 3-13-22'!$AV$11:$AV$25)</f>
        <v>0</v>
      </c>
      <c r="AV45" s="174">
        <f>SUMIF('Sunday Race 3-13-22'!$B$11:$B$25,$C45,'Sunday Race 3-13-22'!$AW$11:$AW$25)</f>
        <v>0</v>
      </c>
      <c r="AW45" s="174">
        <f>SUMIF('Sunday Race 3-13-22'!$B$11:$B$25,$C45,'Sunday Race 3-13-22'!$AX$11:$AX$25)</f>
        <v>0</v>
      </c>
      <c r="AX45" s="174">
        <f>SUMIF('Sunday Race 3-13-22'!$B$11:$B$25,$C45,'Sunday Race 3-13-22'!$AY$11:$AY$25)</f>
        <v>0</v>
      </c>
      <c r="AY45" s="174">
        <f>SUMIF('Saturday Race 3-19-22'!$B$11:$B$15,$C45,'Saturday Race 3-19-22'!$AU$11:$AU$15)</f>
        <v>0</v>
      </c>
      <c r="AZ45" s="174">
        <f>SUMIF('Saturday Race 3-19-22'!$B$11:$B$15,$C45,'Saturday Race 3-19-22'!$AV$11:$AV$15)</f>
        <v>0</v>
      </c>
      <c r="BA45" s="174">
        <f>SUMIF('Saturday Race 3-19-22'!$B$11:$B$15,$C45,'Saturday Race 3-19-22'!$AW$11:$AW$15)</f>
        <v>0</v>
      </c>
      <c r="BB45" s="174">
        <f>SUMIF('Saturday Race 3-19-22'!$B$11:$B$15,$C45,'Saturday Race 3-19-22'!$AX$11:$AX$15)</f>
        <v>0</v>
      </c>
      <c r="BC45" s="174">
        <f>SUMIF('Saturday Race 3-19-22'!$B$11:$B$15,$C45,'Saturday Race 3-19-22'!$AY$11:$AY$15)</f>
        <v>0</v>
      </c>
      <c r="BD45" s="174">
        <f>SUMIF('Sunday Races 4-10-22'!$B$11:$B$26,$C45,'Sunday Races 4-10-22'!$AU$11:$AU$26)</f>
        <v>0</v>
      </c>
      <c r="BE45" s="174">
        <f>SUMIF('Sunday Races 4-10-22'!$B$11:$B$26,$C45,'Sunday Races 4-10-22'!$AV$11:$AV$26)</f>
        <v>0</v>
      </c>
      <c r="BF45" s="174">
        <f>SUMIF('Sunday Races 4-10-22'!$B$11:$B$26,$C45,'Sunday Races 4-10-22'!$AW$11:$AW$26)</f>
        <v>0</v>
      </c>
      <c r="BG45" s="174">
        <f>SUMIF('Sunday Races 4-10-22'!$B$11:$B$26,$C45,'Sunday Races 4-10-22'!$AX$11:$AX$26)</f>
        <v>0</v>
      </c>
      <c r="BH45" s="174">
        <f>SUMIF('Sunday Races 4-10-22'!$B$11:$B$26,$C45,'Sunday Races 4-10-22'!$AY$11:$AY$26)</f>
        <v>0</v>
      </c>
      <c r="BI45" s="174">
        <f>SUMIF('Sunday Races 5-1-22'!$B$11:$B$28,$C45,'Sunday Races 5-1-22'!$AU$11:$AU$28)</f>
        <v>0</v>
      </c>
      <c r="BJ45" s="174">
        <f>SUMIF('Sunday Races 5-1-22'!$B$11:$B$28,$C45,'Sunday Races 5-1-22'!$AV$11:$AV$28)</f>
        <v>0</v>
      </c>
      <c r="BK45" s="174">
        <f>SUMIF('Sunday Races 5-1-22'!$B$11:$B$28,$C45,'Sunday Races 5-1-22'!$AW$11:$AW$28)</f>
        <v>0</v>
      </c>
      <c r="BL45" s="174">
        <f>SUMIF('Sunday Races 5-1-22'!$B$11:$B$28,$C45,'Sunday Races 5-1-22'!$AX$11:$AX$28)</f>
        <v>0</v>
      </c>
      <c r="BM45" s="174">
        <f>SUMIF('Sunday Races 5-1-22'!$B$11:$B$28,$C45,'Sunday Races 5-1-22'!$AY$11:$AY$28)</f>
        <v>0</v>
      </c>
      <c r="BN45" s="174">
        <f>SUMIF('Sunday Races 6-5-22'!$B$11:$B$28,$C45,'Sunday Races 6-5-22'!$AU$11:$AU$28)</f>
        <v>0</v>
      </c>
      <c r="BO45" s="174">
        <f>SUMIF('Sunday Races 6-5-22'!$B$11:$B$28,$C45,'Sunday Races 6-5-22'!$AV$11:$AV$28)</f>
        <v>0</v>
      </c>
      <c r="BP45" s="174">
        <f>SUMIF('Sunday Races 6-5-22'!$B$11:$B$28,$C45,'Sunday Races 6-5-22'!$AW$11:$AW$28)</f>
        <v>0</v>
      </c>
      <c r="BQ45" s="174">
        <f>SUMIF('Sunday Races 6-5-22'!$B$11:$B$28,$C45,'Sunday Races 6-5-22'!$AX$11:$AX$28)</f>
        <v>0</v>
      </c>
      <c r="BR45" s="174">
        <f>SUMIF('Sunday Races 6-5-22'!$B$11:$B$28,$C45,'Sunday Races 6-5-22'!$AY$11:$AY$28)</f>
        <v>0</v>
      </c>
      <c r="BS45" s="174">
        <f>SUMIF('Sunday Races 6-12-22'!$B$11:$B$24,$C45,'Sunday Races 6-12-22'!$AU$11:$AU$24)</f>
        <v>0</v>
      </c>
      <c r="BT45" s="174">
        <f>SUMIF('Sunday Races 6-12-22'!$B$11:$B$24,$C45,'Sunday Races 6-12-22'!$AV$11:$AV$24)</f>
        <v>0</v>
      </c>
      <c r="BU45" s="174">
        <f>SUMIF('Sunday Races 6-12-22'!$B$11:$B$24,$C45,'Sunday Races 6-12-22'!$AW$11:$AW$24)</f>
        <v>0</v>
      </c>
      <c r="BV45" s="174">
        <f>SUMIF('Sunday Races 6-12-22'!$B$11:$B$24,$C45,'Sunday Races 6-12-22'!$AX$11:$AX$24)</f>
        <v>0</v>
      </c>
      <c r="BW45" s="174">
        <f>SUMIF('Sunday Races 6-12-22'!$B$11:$B$24,$C45,'Sunday Races 6-12-22'!$AY$11:$AY$24)</f>
        <v>0</v>
      </c>
      <c r="BX45" s="174">
        <f>SUMIF('Saturday Races 6-18-22'!$B$11:$B$24,$C45,'Saturday Races 6-18-22'!$AU$11:$AU$24)</f>
        <v>0</v>
      </c>
      <c r="BY45" s="174">
        <f>SUMIF('Saturday Races 6-18-22'!$B$11:$B$24,$C45,'Saturday Races 6-18-22'!$AV$11:$AV$24)</f>
        <v>0</v>
      </c>
      <c r="BZ45" s="174">
        <f>SUMIF('Saturday Races 6-18-22'!$B$11:$B$24,$C45,'Saturday Races 6-18-22'!$AW$11:$AW$24)</f>
        <v>0</v>
      </c>
      <c r="CA45" s="174">
        <f>SUMIF('Saturday Races 6-18-22'!$B$11:$B$24,$C45,'Saturday Races 6-18-22'!$AX$11:$AX$24)</f>
        <v>0</v>
      </c>
      <c r="CB45" s="174">
        <f>SUMIF('Saturday Races 6-18-22'!$B$11:$B$24,$C45,'Saturday Races 6-18-22'!$AY$11:$AY$24)</f>
        <v>0</v>
      </c>
      <c r="CC45" s="174">
        <f>SUMIF('Sunday Races 7-3-22'!$B$11:$B$26,$C45,'Sunday Races 7-3-22'!$AU$11:$AU$26)</f>
        <v>0</v>
      </c>
      <c r="CD45" s="174">
        <f>SUMIF('Sunday Races 7-3-22'!$B$11:$B$26,$C45,'Sunday Races 7-3-22'!$AV$11:$AV$26)</f>
        <v>0</v>
      </c>
      <c r="CE45" s="174">
        <f>SUMIF('Sunday Races 7-3-22'!$B$11:$B$26,$C45,'Sunday Races 7-3-22'!$AW$11:$AW$26)</f>
        <v>0</v>
      </c>
      <c r="CF45" s="174">
        <f>SUMIF('Sunday Races 7-3-22'!$B$11:$B$26,$C45,'Sunday Races 7-3-22'!$AX$11:$AX$26)</f>
        <v>0</v>
      </c>
      <c r="CG45" s="174">
        <f>SUMIF('Sunday Races 7-3-22'!$B$11:$B$26,$C45,'Sunday Races 7-3-22'!$AY$11:$AY$26)</f>
        <v>0</v>
      </c>
      <c r="CH45" s="174">
        <f>SUMIF('Sunday Races 7-31-22'!$B$11:$B$26,$C45,'Sunday Races 7-31-22'!$AU$11:$AU$26)</f>
        <v>0</v>
      </c>
      <c r="CI45" s="174">
        <f>SUMIF('Sunday Races 7-31-22'!$B$11:$B$26,$C45,'Sunday Races 7-31-22'!$AV$11:$AV$26)</f>
        <v>0</v>
      </c>
      <c r="CJ45" s="174">
        <f>SUMIF('Sunday Races 7-31-22'!$B$11:$B$26,$C45,'Sunday Races 7-31-22'!$AW$11:$AW$26)</f>
        <v>0</v>
      </c>
      <c r="CK45" s="174">
        <f>SUMIF('Sunday Races 7-31-22'!$B$11:$B$26,$C45,'Sunday Races 7-31-22'!$AX$11:$AX$26)</f>
        <v>0</v>
      </c>
      <c r="CL45" s="174">
        <f>SUMIF('Sunday Races 7-31-22'!$B$11:$B$26,$C45,'Sunday Races 7-31-22'!$AY$11:$AY$26)</f>
        <v>0</v>
      </c>
      <c r="CM45" s="174">
        <f>SUMIF('Sunday Races 8-14-22'!$B$11:$B$26,$C45,'Sunday Races 8-14-22'!$AU$11:$AU$26)</f>
        <v>0</v>
      </c>
      <c r="CN45" s="174">
        <f>SUMIF('Sunday Races 8-14-22'!$B$11:$B$26,$C45,'Sunday Races 8-14-22'!$AV$11:$AV$26)</f>
        <v>0</v>
      </c>
      <c r="CO45" s="174">
        <f>SUMIF('Sunday Races 8-14-22'!$B$11:$B$26,$C45,'Sunday Races 8-14-22'!$AW$11:$AW$26)</f>
        <v>0</v>
      </c>
      <c r="CP45" s="174">
        <f>SUMIF('Sunday Races 8-14-22'!$B$11:$B$26,$C45,'Sunday Races 8-14-22'!$AX$11:$AX$26)</f>
        <v>0</v>
      </c>
      <c r="CQ45" s="174">
        <f>SUMIF('Sunday Races 8-14-22'!$B$11:$B$26,$C45,'Sunday Races 8-14-22'!$AY$11:$AY$26)</f>
        <v>0</v>
      </c>
      <c r="CR45" s="174">
        <f>SUMIF('Saturday Races 8-20-22'!$B$11:$B$26,$C45,'Saturday Races 8-20-22'!$AU$11:$AU$26)</f>
        <v>0</v>
      </c>
      <c r="CS45" s="174">
        <f>SUMIF('Saturday Races 8-20-22'!$B$11:$B$26,$C45,'Saturday Races 8-20-22'!$AV$11:$AV$26)</f>
        <v>0</v>
      </c>
      <c r="CT45" s="174">
        <f>SUMIF('Saturday Races 8-20-22'!$B$11:$B$26,$C45,'Saturday Races 8-20-22'!$AW$11:$AW$26)</f>
        <v>0</v>
      </c>
      <c r="CU45" s="174">
        <f>SUMIF('Saturday Races 8-20-22'!$B$11:$B$26,$C45,'Saturday Races 8-20-22'!$AX$11:$AX$26)</f>
        <v>0</v>
      </c>
      <c r="CV45" s="174">
        <f>SUMIF('Saturday Races 8-20-22'!$B$11:$B$26,$C45,'Saturday Races 8-20-22'!$AY$11:$AY$26)</f>
        <v>0</v>
      </c>
      <c r="CW45" s="174">
        <f>SUMIF('Sunday Races 9-11-22'!$B$11:$B$20,$C45,'Sunday Races 9-11-22'!$AU$11:$AU$20)</f>
        <v>0</v>
      </c>
      <c r="CX45" s="174">
        <f>SUMIF('Sunday Races 9-11-22'!$B$11:$B$20,$C45,'Sunday Races 9-11-22'!$AV$11:$AV$20)</f>
        <v>0</v>
      </c>
      <c r="CY45" s="174">
        <f>SUMIF('Sunday Races 9-11-22'!$B$11:$B$20,$C45,'Sunday Races 9-11-22'!$AW$11:$AW$20)</f>
        <v>0</v>
      </c>
      <c r="CZ45" s="174">
        <f>SUMIF('Sunday Races 9-11-22'!$B$11:$B$20,$C45,'Sunday Races 9-11-22'!$AX$11:$AX$20)</f>
        <v>0</v>
      </c>
      <c r="DA45" s="174">
        <f>SUMIF('Sunday Races 9-11-22'!$B$11:$B$20,$C45,'Sunday Races 9-11-22'!$AY$11:$AY$20)</f>
        <v>0</v>
      </c>
      <c r="DB45" s="174">
        <f>SUMIF('Sunday Races 10-9-22'!$B$11:$B$21,$C45,'Sunday Races 10-9-22'!$AU$11:$AU$21)</f>
        <v>0</v>
      </c>
      <c r="DC45" s="174">
        <f>SUMIF('Sunday Races 10-9-22'!$B$11:$B$21,$C45,'Sunday Races 10-9-22'!$AV$11:$AV$21)</f>
        <v>0</v>
      </c>
      <c r="DD45" s="174">
        <f>SUMIF('Sunday Races 10-9-22'!$B$11:$B$21,$C45,'Sunday Races 10-9-22'!$AW$11:$AW$21)</f>
        <v>0</v>
      </c>
      <c r="DE45" s="174">
        <f>SUMIF('Sunday Races 10-9-22'!$B$11:$B$21,$C45,'Sunday Races 10-9-22'!$AX$11:$AX$21)</f>
        <v>0</v>
      </c>
      <c r="DF45" s="174">
        <f>SUMIF('Sunday Races 10-9-22'!$B$11:$B$21,$C45,'Sunday Races 10-9-22'!$AY$11:$AY$21)</f>
        <v>0</v>
      </c>
      <c r="DG45" s="174">
        <f>SUMIF('Sunday Races 10-23-22'!$B$11:$B$22,$C45,'Sunday Races 10-23-22'!$AU$11:$AU$22)</f>
        <v>0</v>
      </c>
      <c r="DH45" s="174">
        <f>SUMIF('Sunday Races 10-23-22'!$B$11:$B$22,$C45,'Sunday Races 10-23-22'!$AV$11:$AV$22)</f>
        <v>0</v>
      </c>
      <c r="DI45" s="174">
        <f>SUMIF('Sunday Races 10-23-22'!$B$11:$B$22,$C45,'Sunday Races 10-23-22'!$AW$11:$AW$22)</f>
        <v>0</v>
      </c>
      <c r="DJ45" s="174">
        <f>SUMIF('Sunday Races 10-23-22'!$B$11:$B$22,$C45,'Sunday Races 10-23-22'!$AX$11:$AX$22)</f>
        <v>0</v>
      </c>
      <c r="DK45" s="174">
        <f>SUMIF('Sunday Races 10-23-22'!$B$11:$B$22,$C45,'Sunday Races 10-23-22'!$AY$11:$AY$22)</f>
        <v>0</v>
      </c>
      <c r="DL45" s="175"/>
      <c r="DM45" s="176"/>
      <c r="DN45" s="177">
        <f t="shared" si="49"/>
        <v>0</v>
      </c>
      <c r="DO45" s="177">
        <f t="shared" si="49"/>
        <v>0</v>
      </c>
      <c r="DP45" s="177">
        <f t="shared" si="49"/>
        <v>0</v>
      </c>
      <c r="DQ45" s="177">
        <f t="shared" si="49"/>
        <v>0</v>
      </c>
      <c r="DR45" s="177">
        <f t="shared" si="49"/>
        <v>0</v>
      </c>
      <c r="DS45" s="177">
        <f t="shared" si="49"/>
        <v>0</v>
      </c>
      <c r="DT45" s="177">
        <f t="shared" si="49"/>
        <v>0</v>
      </c>
      <c r="DU45" s="177">
        <f t="shared" si="49"/>
        <v>0</v>
      </c>
      <c r="DV45" s="177">
        <f t="shared" si="49"/>
        <v>0</v>
      </c>
      <c r="DW45" s="177">
        <f t="shared" si="49"/>
        <v>0</v>
      </c>
      <c r="DX45" s="177">
        <f t="shared" si="50"/>
        <v>0</v>
      </c>
      <c r="DY45" s="177">
        <f t="shared" si="50"/>
        <v>0</v>
      </c>
      <c r="DZ45" s="177">
        <f t="shared" si="50"/>
        <v>0</v>
      </c>
      <c r="EA45" s="177">
        <f t="shared" si="50"/>
        <v>0</v>
      </c>
      <c r="EB45" s="177">
        <f t="shared" si="50"/>
        <v>0</v>
      </c>
      <c r="EC45" s="177">
        <f t="shared" si="50"/>
        <v>0</v>
      </c>
      <c r="ED45" s="177">
        <f t="shared" si="50"/>
        <v>0</v>
      </c>
      <c r="EE45" s="177">
        <f t="shared" si="50"/>
        <v>0</v>
      </c>
      <c r="EF45" s="177">
        <f t="shared" si="50"/>
        <v>0</v>
      </c>
      <c r="EG45" s="177">
        <f t="shared" si="50"/>
        <v>0</v>
      </c>
      <c r="EH45" s="177">
        <f t="shared" si="51"/>
        <v>0</v>
      </c>
      <c r="EI45" s="177">
        <f t="shared" si="51"/>
        <v>0</v>
      </c>
      <c r="EJ45" s="177">
        <f t="shared" si="51"/>
        <v>0</v>
      </c>
      <c r="EK45" s="177">
        <f t="shared" si="51"/>
        <v>0</v>
      </c>
      <c r="EL45" s="177">
        <f t="shared" si="51"/>
        <v>0</v>
      </c>
      <c r="EM45" s="177">
        <f t="shared" si="51"/>
        <v>0</v>
      </c>
      <c r="EN45" s="177">
        <f t="shared" si="51"/>
        <v>0</v>
      </c>
      <c r="EO45" s="177">
        <f t="shared" si="51"/>
        <v>0</v>
      </c>
      <c r="EP45" s="177">
        <f t="shared" si="51"/>
        <v>0</v>
      </c>
      <c r="EQ45" s="177">
        <f t="shared" si="51"/>
        <v>0</v>
      </c>
      <c r="ER45" s="177">
        <f t="shared" si="52"/>
        <v>0</v>
      </c>
      <c r="ES45" s="177">
        <f t="shared" si="52"/>
        <v>0</v>
      </c>
      <c r="ET45" s="177">
        <f t="shared" si="52"/>
        <v>0</v>
      </c>
      <c r="EU45" s="177">
        <f t="shared" si="52"/>
        <v>0</v>
      </c>
      <c r="EV45" s="177">
        <f t="shared" si="52"/>
        <v>0</v>
      </c>
      <c r="EW45" s="177">
        <f t="shared" si="52"/>
        <v>0</v>
      </c>
      <c r="EX45" s="177">
        <f t="shared" si="52"/>
        <v>0</v>
      </c>
      <c r="EY45" s="177">
        <f t="shared" si="52"/>
        <v>0</v>
      </c>
      <c r="EZ45" s="177">
        <f t="shared" si="52"/>
        <v>0</v>
      </c>
      <c r="FA45" s="177">
        <f t="shared" si="52"/>
        <v>0</v>
      </c>
      <c r="FB45" s="177">
        <f t="shared" si="53"/>
        <v>0</v>
      </c>
      <c r="FC45" s="177">
        <f t="shared" si="53"/>
        <v>0</v>
      </c>
      <c r="FD45" s="177">
        <f t="shared" si="53"/>
        <v>0</v>
      </c>
      <c r="FE45" s="177">
        <f t="shared" si="53"/>
        <v>0</v>
      </c>
      <c r="FF45" s="177">
        <f t="shared" si="53"/>
        <v>0</v>
      </c>
      <c r="FG45" s="177">
        <f t="shared" si="53"/>
        <v>0</v>
      </c>
      <c r="FH45" s="177">
        <f t="shared" si="53"/>
        <v>0</v>
      </c>
      <c r="FI45" s="177">
        <f t="shared" si="53"/>
        <v>0</v>
      </c>
      <c r="FJ45" s="177">
        <f t="shared" si="53"/>
        <v>0</v>
      </c>
      <c r="FK45" s="177">
        <f t="shared" si="53"/>
        <v>0</v>
      </c>
      <c r="FL45" s="177">
        <f t="shared" si="54"/>
        <v>0</v>
      </c>
      <c r="FM45" s="177">
        <f t="shared" si="54"/>
        <v>0</v>
      </c>
      <c r="FN45" s="177">
        <f t="shared" si="54"/>
        <v>0</v>
      </c>
      <c r="FO45" s="177">
        <f t="shared" si="54"/>
        <v>0</v>
      </c>
      <c r="FP45" s="177">
        <f t="shared" si="54"/>
        <v>0</v>
      </c>
      <c r="FQ45" s="177">
        <f t="shared" si="54"/>
        <v>0</v>
      </c>
      <c r="FR45" s="177">
        <f t="shared" si="54"/>
        <v>0</v>
      </c>
      <c r="FS45" s="177">
        <f t="shared" si="54"/>
        <v>0</v>
      </c>
      <c r="FT45" s="177">
        <f t="shared" si="54"/>
        <v>0</v>
      </c>
      <c r="FU45" s="177">
        <f t="shared" si="54"/>
        <v>0</v>
      </c>
      <c r="FV45" s="177">
        <f t="shared" si="54"/>
        <v>0</v>
      </c>
      <c r="FW45" s="177">
        <f t="shared" si="54"/>
        <v>0</v>
      </c>
      <c r="FX45" s="177">
        <f t="shared" si="54"/>
        <v>0</v>
      </c>
      <c r="FY45" s="177">
        <f t="shared" si="54"/>
        <v>0</v>
      </c>
      <c r="FZ45" s="177">
        <f t="shared" si="54"/>
        <v>0</v>
      </c>
      <c r="GA45" s="177"/>
      <c r="GB45" s="229">
        <f t="shared" si="55"/>
        <v>8</v>
      </c>
      <c r="GC45" s="229">
        <f t="shared" si="56"/>
        <v>3</v>
      </c>
      <c r="GD45" s="174">
        <f>SUMIF('One Day 12-04-21 Scots'!$B$11:$B$24,$C45,'One Day 12-04-21 Scots'!$AU$11:$AU$24)</f>
        <v>0</v>
      </c>
      <c r="GE45" s="174">
        <f>SUMIF('One Day 12-04-21 Scots'!$B$11:$B$24,$C45,'One Day 12-04-21 Scots'!$AV$11:$AV$24)</f>
        <v>0</v>
      </c>
      <c r="GF45" s="174">
        <f>SUMIF('One Day 12-04-21 Scots'!$B$11:$B$24,$C45,'One Day 12-04-21 Scots'!$AW$11:$AW$24)</f>
        <v>0</v>
      </c>
      <c r="GG45" s="174">
        <f>SUMIF('One Day 12-04-21 Scots'!$B$11:$B$24,$C45,'One Day 12-04-21 Scots'!$AX$11:$AX$24)</f>
        <v>0</v>
      </c>
      <c r="GH45" s="174">
        <f>SUMIF('One Day 12-04-21 Scots'!$B$11:$B$24,$C45,'One Day 12-04-21 Scots'!$AY$11:$AY$24)</f>
        <v>0</v>
      </c>
      <c r="GI45" s="174">
        <f>SUMIF('One Day 12-04-21 Thistles'!$B$11:$B$25,$C45,'One Day 12-04-21 Thistles'!$AU$11:$AU$25)</f>
        <v>0</v>
      </c>
      <c r="GJ45" s="174">
        <f>SUMIF('One Day 12-04-21 Thistles'!$B$11:$B$25,$C45,'One Day 12-04-21 Thistles'!$AV$11:$AV$25)</f>
        <v>0</v>
      </c>
      <c r="GK45" s="174">
        <f>SUMIF('One Day 12-04-21 Thistles'!$B$11:$B$25,$C45,'One Day 12-04-21 Thistles'!$AW$11:$AW$25)</f>
        <v>0</v>
      </c>
      <c r="GL45" s="174">
        <f>SUMIF('One Day 12-04-21 Thistles'!$B$11:$B$25,$C45,'One Day 12-04-21 Thistles'!$AX$11:$AX$25)</f>
        <v>0</v>
      </c>
      <c r="GM45" s="174">
        <f>SUMIF('One Day 12-04-21 Thistles'!$B$11:$B$25,$C45,'One Day 12-04-21 Thistles'!$AY$11:$AY$25)</f>
        <v>0</v>
      </c>
      <c r="GN45" s="174">
        <f>SUMIF('Chili One Day 2-12-22 Scots'!$B$11:$B$27,$C45,'Chili One Day 2-12-22 Scots'!$AU$11:$AU$27)</f>
        <v>0</v>
      </c>
      <c r="GO45" s="174">
        <f>SUMIF('Chili One Day 2-12-22 Scots'!$B$11:$B$27,$C45,'Chili One Day 2-12-22 Scots'!$AV$11:$AV$27)</f>
        <v>0</v>
      </c>
      <c r="GP45" s="174">
        <f>SUMIF('Chili One Day 2-12-22 Scots'!$B$11:$B$27,$C45,'Chili One Day 2-12-22 Scots'!$AW$11:$AW$27)</f>
        <v>0</v>
      </c>
      <c r="GQ45" s="174">
        <f>SUMIF('Chili One Day 2-12-22 Scots'!$B$11:$B$27,$C45,'Chili One Day 2-12-22 Scots'!$AX$11:$AX$27)</f>
        <v>0</v>
      </c>
      <c r="GR45" s="174">
        <f>SUMIF('Chili One Day 2-12-22 Scots'!$B$11:$B$27,$C45,'Chili One Day 2-12-22 Scots'!$AY$11:$AY$27)</f>
        <v>0</v>
      </c>
      <c r="GS45" s="174">
        <f>SUMIF('Chili One Day 2-12-22 Thistles'!$B$11:$B$27,$C45,'Chili One Day 2-12-22 Thistles'!$AU$11:$AU$27)</f>
        <v>0</v>
      </c>
      <c r="GT45" s="174">
        <f>SUMIF('Chili One Day 2-12-22 Thistles'!$B$11:$B$27,$C45,'Chili One Day 2-12-22 Thistles'!$AV$11:$AV$27)</f>
        <v>0</v>
      </c>
      <c r="GU45" s="174">
        <f>SUMIF('Chili One Day 2-12-22 Thistles'!$B$11:$B$27,$C45,'Chili One Day 2-12-22 Thistles'!$AW$11:$AW$27)</f>
        <v>0</v>
      </c>
      <c r="GV45" s="174">
        <f>SUMIF('Chili One Day 2-12-22 Thistles'!$B$11:$B$27,$C45,'Chili One Day 2-12-22 Thistles'!$AX$11:$AX$27)</f>
        <v>0</v>
      </c>
      <c r="GW45" s="174">
        <f>SUMIF('Chili One Day 2-12-22 Thistles'!$B$11:$B$27,$C45,'Chili One Day 2-12-22 Thistles'!$AY$11:$AY$27)</f>
        <v>0</v>
      </c>
      <c r="GX45" s="174">
        <f>SUMIF('Ironman One Day 3-5-22 FS'!$B$11:$B$26,$C45,'Ironman One Day 3-5-22 FS'!$AU$11:$AU$26)</f>
        <v>0</v>
      </c>
      <c r="GY45" s="174">
        <f>SUMIF('Ironman One Day 3-5-22 FS'!$B$11:$B$26,$C45,'Ironman One Day 3-5-22 FS'!$AV$11:$AV$26)</f>
        <v>0</v>
      </c>
      <c r="GZ45" s="174">
        <f>SUMIF('Ironman One Day 3-5-22 FS'!$B$11:$B$26,$C45,'Ironman One Day 3-5-22 FS'!$AW$11:$AW$26)</f>
        <v>0</v>
      </c>
      <c r="HA45" s="174">
        <f>SUMIF('Ironman One Day 3-5-22 FS'!$B$11:$B$26,$C45,'Ironman One Day 3-5-22 FS'!$AX$11:$AX$26)</f>
        <v>0</v>
      </c>
      <c r="HB45" s="174">
        <f>SUMIF('Ironman One Day 3-5-22 FS'!$B$11:$B$26,$C45,'Ironman One Day 3-5-22 FS'!$AY$11:$AY$26)</f>
        <v>0</v>
      </c>
      <c r="HC45" s="174">
        <f>SUMIF('Ironman One Day 3-5-22 420'!$B$11:$B$26,$C45,'Ironman One Day 3-5-22 420'!$AU$11:$AU$26)</f>
        <v>0</v>
      </c>
      <c r="HD45" s="174">
        <f>SUMIF('Ironman One Day 3-5-22 420'!$B$11:$B$26,$C45,'Ironman One Day 3-5-22 420'!$AV$11:$AV$26)</f>
        <v>0</v>
      </c>
      <c r="HE45" s="174">
        <f>SUMIF('Ironman One Day 3-5-22 420'!$B$11:$B$26,$C45,'Ironman One Day 3-5-22 420'!$AW$11:$AW$26)</f>
        <v>0</v>
      </c>
      <c r="HF45" s="174">
        <f>SUMIF('Ironman One Day 3-5-22 420'!$B$11:$B$26,$C45,'Ironman One Day 3-5-22 420'!$AX$11:$AX$26)</f>
        <v>0</v>
      </c>
      <c r="HG45" s="174">
        <f>SUMIF('Ironman One Day 3-5-22 420'!$B$11:$B$26,$C45,'Ironman One Day 3-5-22 420'!$AY$11:$AY$26)</f>
        <v>0</v>
      </c>
      <c r="HH45" s="174">
        <f>SUMIF('Easter One Day 4-16-22 FS'!$B$11:$B$25,$C45,'Easter One Day 4-16-22 FS'!$AU$11:$AU$25)</f>
        <v>0</v>
      </c>
      <c r="HI45" s="174">
        <f>SUMIF('Easter One Day 4-16-22 FS'!$B$11:$B$25,$C45,'Easter One Day 4-16-22 FS'!$AV$11:$AV$25)</f>
        <v>0</v>
      </c>
      <c r="HJ45" s="174">
        <f>SUMIF('Easter One Day 4-16-22 FS'!$B$11:$B$25,$C45,'Easter One Day 4-16-22 FS'!$AW$11:$AW$25)</f>
        <v>0</v>
      </c>
      <c r="HK45" s="174">
        <f>SUMIF('Easter One Day 4-16-22 FS'!$B$11:$B$25,$C45,'Easter One Day 4-16-22 FS'!$AX$11:$AX$25)</f>
        <v>0</v>
      </c>
      <c r="HL45" s="174">
        <f>SUMIF('Easter One Day 4-16-22 FS'!$B$11:$B$25,$C45,'Easter One Day 4-16-22 FS'!$AY$11:$AY$25)</f>
        <v>0</v>
      </c>
      <c r="HM45" s="174">
        <f>SUMIF('Easter One Day 4-16-22 TH'!$B$11:$B$25,$C45,'Easter One Day 4-16-22 TH'!$AU$11:$AU$25)</f>
        <v>0</v>
      </c>
      <c r="HN45" s="174">
        <f>SUMIF('Easter One Day 4-16-22 TH'!$B$11:$B$25,$C45,'Easter One Day 4-16-22 TH'!$AV$11:$AV$25)</f>
        <v>0</v>
      </c>
      <c r="HO45" s="174">
        <f>SUMIF('Easter One Day 4-16-22 TH'!$B$11:$B$25,$C45,'Easter One Day 4-16-22 TH'!$AW$11:$AW$25)</f>
        <v>0</v>
      </c>
      <c r="HP45" s="174">
        <f>SUMIF('Easter One Day 4-16-22 TH'!$B$11:$B$25,$C45,'Easter One Day 4-16-22 TH'!$AX$11:$AX$25)</f>
        <v>0</v>
      </c>
      <c r="HQ45" s="174">
        <f>SUMIF('Easter One Day 4-16-22 TH'!$B$11:$B$25,$C45,'Easter One Day 4-16-22 TH'!$AY$11:$AY$25)</f>
        <v>0</v>
      </c>
      <c r="HR45" s="174">
        <f>SUMIF('Long Distance Race 5-7-22'!$B$11:$B$25,$C45,'Long Distance Race 5-7-22'!$AU$11:$AU$25)</f>
        <v>0</v>
      </c>
      <c r="HS45" s="174">
        <f>SUMIF('Long Distance Race 5-7-22'!$B$11:$B$18,$C45,'Long Distance Race 5-7-22'!$AV$11:$AV$18)</f>
        <v>0</v>
      </c>
      <c r="HT45" s="174">
        <f>SUMIF('Long Distance Race 5-7-22'!$B$11:$B$18,$C45,'Long Distance Race 5-7-22'!$AW$11:$AW$18)</f>
        <v>0</v>
      </c>
      <c r="HU45" s="174">
        <f>SUMIF('Long Distance Race 5-7-22'!$B$11:$B$18,$C45,'Long Distance Race 5-7-22'!$AX$11:$AX$18)</f>
        <v>0</v>
      </c>
      <c r="HV45" s="174">
        <f>SUMIF('Long Distance Race 5-7-22'!$B$11:$B$18,$C45,'Long Distance Race 5-7-22'!$AY$11:$AY$18)</f>
        <v>0</v>
      </c>
      <c r="HW45" s="174">
        <f>SUMIF('Memorial Day Regatta 5-28-22 Op'!$B$11:$B$25,$C45,'Memorial Day Regatta 5-28-22 Op'!$AU$11:$AU$25)</f>
        <v>3</v>
      </c>
      <c r="HX45" s="174">
        <f>SUMIF('Memorial Day Regatta 5-28-22 Op'!$B$11:$B$18,$C45,'Memorial Day Regatta 5-28-22 Op'!$AV$11:$AV$18)</f>
        <v>3</v>
      </c>
      <c r="HY45" s="174">
        <f>SUMIF('Memorial Day Regatta 5-28-22 Op'!$B$11:$B$18,$C45,'Memorial Day Regatta 5-28-22 Op'!$AW$11:$AW$18)</f>
        <v>2</v>
      </c>
      <c r="HZ45" s="174">
        <f>SUMIF('Memorial Day Regatta 5-28-22 Op'!$B$11:$B$18,$C45,'Memorial Day Regatta 5-28-22 Op'!$AX$11:$AX$18)</f>
        <v>0</v>
      </c>
      <c r="IA45" s="174">
        <f>SUMIF('Memorial Day Regatta 5-28-22 Op'!$B$11:$B$18,$C45,'Memorial Day Regatta 5-28-22 Op'!$AY$11:$AY$18)</f>
        <v>0</v>
      </c>
      <c r="IB45" s="174">
        <f>SUMIF('Caldwell Cup 6-25-22 TH'!$B$11:$B$25,$C45,'Caldwell Cup 6-25-22 TH'!$AU$11:$AU$25)</f>
        <v>0</v>
      </c>
      <c r="IC45" s="174">
        <f>SUMIF('Caldwell Cup 6-25-22 TH'!$B$11:$B$25,$C45,'Caldwell Cup 6-25-22 TH'!$AV$11:$AV$25)</f>
        <v>0</v>
      </c>
      <c r="ID45" s="174">
        <f>SUMIF('Caldwell Cup 6-25-22 TH'!$B$11:$B$25,$C45,'Caldwell Cup 6-25-22 TH'!$AW$11:$AW$25)</f>
        <v>0</v>
      </c>
      <c r="IE45" s="174">
        <f>SUMIF('Caldwell Cup 6-25-22 TH'!$B$11:$B$25,$C45,'Caldwell Cup 6-25-22 TH'!$AX$11:$AX$25)</f>
        <v>0</v>
      </c>
      <c r="IF45" s="174">
        <f>SUMIF('Caldwell Cup 6-25-22 TH'!$B$11:$B$25,$C45,'Caldwell Cup 6-25-22 TH'!$AY$11:$AY$25)</f>
        <v>0</v>
      </c>
      <c r="IG45" s="174">
        <f>SUMIF('Caldwell Cup 6-25-22 FS'!$B$11:$B$21,$C45,'Caldwell Cup 6-25-22 FS'!$AU$11:$AU$21)</f>
        <v>0</v>
      </c>
      <c r="IH45" s="174">
        <f>SUMIF('Caldwell Cup 6-25-22 FS'!$B$11:$B$21,$C45,'Caldwell Cup 6-25-22 FS'!$AV$11:$AV$21)</f>
        <v>0</v>
      </c>
      <c r="II45" s="174">
        <f>SUMIF('Caldwell Cup 6-25-22 FS'!$B$11:$B$21,$C45,'Caldwell Cup 6-25-22 FS'!$AW$11:$AW$21)</f>
        <v>0</v>
      </c>
      <c r="IJ45" s="174">
        <f>SUMIF('Caldwell Cup 6-25-22 FS'!$B$11:$B$21,$C45,'Caldwell Cup 6-25-22 FS'!$AX$11:$AX$21)</f>
        <v>0</v>
      </c>
      <c r="IK45" s="174">
        <f>SUMIF('Caldwell Cup 6-25-22 FS'!$B$11:$B$21,$C45,'Caldwell Cup 6-25-22 FS'!$AY$11:$AY$21)</f>
        <v>0</v>
      </c>
      <c r="IL45" s="174">
        <f>SUMIF('Caldwell Cup 6-25-22 Lasers'!$B$11:$B$23,$C45,'Caldwell Cup 6-25-22 Lasers'!$AU$11:$AU$23)</f>
        <v>0</v>
      </c>
      <c r="IM45" s="174">
        <f>SUMIF('Caldwell Cup 6-25-22 Lasers'!$B$11:$B$23,$C45,'Caldwell Cup 6-25-22 Lasers'!$AV$11:$AV$23)</f>
        <v>0</v>
      </c>
      <c r="IN45" s="174">
        <f>SUMIF('Caldwell Cup 6-25-22 Lasers'!$B$11:$B$23,$C45,'Caldwell Cup 6-25-22 Lasers'!$AW$11:$AW$23)</f>
        <v>0</v>
      </c>
      <c r="IO45" s="174">
        <f>SUMIF('Caldwell Cup 6-25-22 Lasers'!$B$11:$B$23,$C45,'Caldwell Cup 6-25-22 Lasers'!$AX$11:$AX$23)</f>
        <v>0</v>
      </c>
      <c r="IP45" s="174">
        <f>SUMIF('Caldwell Cup 6-25-22 Lasers'!$B$11:$B$23,$C45,'Caldwell Cup 6-25-22 Lasers'!$AY$11:$AY$23)</f>
        <v>0</v>
      </c>
      <c r="IQ45" s="174">
        <f>SUMIF('Labor Day Regatta 9-3-22 FS'!$B$11:$B$30,$C45,'Labor Day Regatta 9-3-22 FS'!$AU$11:$AU$30)</f>
        <v>0</v>
      </c>
      <c r="IR45" s="174">
        <f>SUMIF('Labor Day Regatta 9-3-22 FS'!$B$11:$B$30,$C45,'Labor Day Regatta 9-3-22 FS'!$AV$11:$AV$30)</f>
        <v>0</v>
      </c>
      <c r="IS45" s="174">
        <f>SUMIF('Labor Day Regatta 9-3-22 FS'!$B$11:$B$30,$C45,'Labor Day Regatta 9-3-22 FS'!$AW$11:$AW$30)</f>
        <v>0</v>
      </c>
      <c r="IT45" s="174">
        <f>SUMIF('Labor Day Regatta 9-3-22 FS'!$B$11:$B$30,$C45,'Labor Day Regatta 9-3-22 FS'!$AX$11:$AX$30)</f>
        <v>0</v>
      </c>
      <c r="IU45" s="174">
        <f>SUMIF('Labor Day Regatta 9-3-22 FS'!$B$11:$B$30,$C45,'Labor Day Regatta 9-3-22 FS'!$AY$11:$AY$30)</f>
        <v>0</v>
      </c>
      <c r="IV45" s="174">
        <f>SUMIF('2022-09-17 Leukemia Cup FS'!$B$11:$B$26,$C45,'2022-09-17 Leukemia Cup FS'!$AU$11:$AU$26)</f>
        <v>0</v>
      </c>
      <c r="IW45" s="174">
        <f>SUMIF('2022-09-17 Leukemia Cup FS'!$B$11:$B$26,$C45,'2022-09-17 Leukemia Cup FS'!$AV$11:$AV$26)</f>
        <v>0</v>
      </c>
      <c r="IX45" s="174">
        <f>SUMIF('2022-09-17 Leukemia Cup FS'!$B$11:$B$26,$C45,'2022-09-17 Leukemia Cup FS'!$AW$11:$AW$26)</f>
        <v>0</v>
      </c>
      <c r="IY45" s="174">
        <f>SUMIF('2022-09-17 Leukemia Cup FS'!$B$11:$B$26,$C45,'2022-09-17 Leukemia Cup FS'!$AX$11:$AX$26)</f>
        <v>0</v>
      </c>
      <c r="IZ45" s="174">
        <f>SUMIF('2022-09-17 Leukemia Cup FS'!$B$11:$B$26,$C45,'2022-09-17 Leukemia Cup FS'!$AY$11:$AY$26)</f>
        <v>0</v>
      </c>
      <c r="JA45" s="174">
        <f>SUMIF('2022-09-17 Leukemia Cup TH'!$B$11:$B$28,$C45,'2022-09-17 Leukemia Cup TH'!$AU$11:$AU$28)</f>
        <v>0</v>
      </c>
      <c r="JB45" s="174">
        <f>SUMIF('2022-09-17 Leukemia Cup TH'!$B$11:$B$28,$C45,'2022-09-17 Leukemia Cup TH'!$AV$11:$AV$28)</f>
        <v>0</v>
      </c>
      <c r="JC45" s="174">
        <f>SUMIF('2022-09-17 Leukemia Cup TH'!$B$11:$B$28,$C45,'2022-09-17 Leukemia Cup TH'!$AW$11:$AW$28)</f>
        <v>0</v>
      </c>
      <c r="JD45" s="174">
        <f>SUMIF('2022-09-17 Leukemia Cup TH'!$B$11:$B$28,$C45,'2022-09-17 Leukemia Cup TH'!$AX$11:$AX$28)</f>
        <v>0</v>
      </c>
      <c r="JE45" s="174">
        <f>SUMIF('2022-09-17 Leukemia Cup TH'!$B$11:$B$28,$C45,'2022-09-17 Leukemia Cup TH'!$AY$11:$AY$28)</f>
        <v>0</v>
      </c>
      <c r="JF45" s="174">
        <f>SUMIF('Smith-Berry LDR 9-24-22'!$B$11:$B$30,$C45,'Smith-Berry LDR 9-24-22'!$AU$11:$AU$30)</f>
        <v>0</v>
      </c>
      <c r="JG45" s="174">
        <f>SUMIF('Smith-Berry LDR 9-24-22'!$B$11:$B$30,$C45,'Smith-Berry LDR 9-24-22'!$AV$11:$AV$30)</f>
        <v>0</v>
      </c>
      <c r="JH45" s="174">
        <f>SUMIF('Smith-Berry LDR 9-24-22'!$B$11:$B$30,$C45,'Smith-Berry LDR 9-24-22'!$AW$11:$AW$30)</f>
        <v>0</v>
      </c>
      <c r="JI45" s="174">
        <f>SUMIF('Smith-Berry LDR 9-24-22'!$B$11:$B$30,$C45,'Smith-Berry LDR 9-24-22'!$AX$11:$AX$30)</f>
        <v>0</v>
      </c>
      <c r="JJ45" s="174">
        <f>SUMIF('Smith-Berry LDR 9-24-22'!$B$11:$B$30,$C45,'Smith-Berry LDR 9-24-22'!$AY$11:$AY$30)</f>
        <v>0</v>
      </c>
      <c r="JK45" s="174">
        <f>SUMIF('Great Scot 10-1-22 Cham'!$B$11:$B$38,$C45,'Great Scot 10-1-22 Cham'!$AU$11:$AU$38)</f>
        <v>0</v>
      </c>
      <c r="JL45" s="174">
        <f>SUMIF('Great Scot 10-1-22 Cham'!$B$11:$B$38,$C45,'Great Scot 10-1-22 Cham'!$AV$11:$AV$38)</f>
        <v>0</v>
      </c>
      <c r="JM45" s="174">
        <f>SUMIF('Great Scot 10-1-22 Cham'!$B$11:$B$38,$C45,'Great Scot 10-1-22 Cham'!$AW$11:$AW$38)</f>
        <v>0</v>
      </c>
      <c r="JN45" s="174">
        <f>SUMIF('Great Scot 10-1-22 Cham'!$B$11:$B$38,$C45,'Great Scot 10-1-22 Cham'!$AX$11:$AX$38)</f>
        <v>0</v>
      </c>
      <c r="JO45" s="174">
        <f>SUMIF('Great Scot 10-1-22 Cham'!$B$11:$B$38,$C45,'Great Scot 10-1-22 Cham'!$AY$11:$AY$38)</f>
        <v>0</v>
      </c>
      <c r="JP45" s="174">
        <f>SUMIF('Great Scot 10-1-22 Chal'!$B$11:$B$28,$C45,'Great Scot 10-1-22 Chal'!$AU$11:$AU$28)</f>
        <v>0</v>
      </c>
      <c r="JQ45" s="174">
        <f>SUMIF('Great Scot 10-1-22 Chal'!$B$11:$B$28,$C45,'Great Scot 10-1-22 Chal'!$AV$11:$AV$28)</f>
        <v>0</v>
      </c>
      <c r="JR45" s="174">
        <f>SUMIF('Great Scot 10-1-22 Chal'!$B$11:$B$28,$C45,'Great Scot 10-1-22 Chal'!$AW$11:$AW$28)</f>
        <v>0</v>
      </c>
      <c r="JS45" s="174">
        <f>SUMIF('Great Scot 10-1-22 Chal'!$B$11:$B$28,$C45,'Great Scot 10-1-22 Chal'!$AX$11:$AX$28)</f>
        <v>0</v>
      </c>
      <c r="JT45" s="174">
        <f>SUMIF('Great Scot 10-1-22 Chal'!$B$11:$B$28,$C45,'Great Scot 10-1-22 Chal'!$AY$11:$AY$28)</f>
        <v>0</v>
      </c>
      <c r="JU45" s="174">
        <f>SUMIF('Great Pumpkin Regatta 10-15-22'!$B$11:$B$54,$C45,'Great Pumpkin Regatta 10-15-22'!$AU$11:$AU$54)</f>
        <v>0</v>
      </c>
      <c r="JV45" s="174">
        <f>SUMIF('Great Pumpkin Regatta 10-15-22'!$B$11:$B$54,$C45,'Great Pumpkin Regatta 10-15-22'!$AV$11:$AV$54)</f>
        <v>0</v>
      </c>
      <c r="JW45" s="174">
        <f>SUMIF('Great Pumpkin Regatta 10-15-22'!$B$11:$B$54,$C45,'Great Pumpkin Regatta 10-15-22'!$AW$11:$AW$54)</f>
        <v>0</v>
      </c>
      <c r="JX45" s="174">
        <f>SUMIF('Great Pumpkin Regatta 10-15-22'!$B$11:$B$54,$C45,'Great Pumpkin Regatta 10-15-22'!$AX$11:$AX$54)</f>
        <v>0</v>
      </c>
      <c r="JY45" s="174">
        <f>SUMIF('Great Pumpkin Regatta 10-15-22'!$B$11:$B$54,$C45,'Great Pumpkin Regatta 10-15-22'!$AY$11:$AY$54)</f>
        <v>0</v>
      </c>
      <c r="JZ45" s="174">
        <f>SUMIF('One Day Regatta 10-29-22 FS'!$B$11:$B$19,$C45,'One Day Regatta 10-29-22 FS'!$AU$11:$AU$19)</f>
        <v>0</v>
      </c>
      <c r="KA45" s="174">
        <f>SUMIF('One Day Regatta 10-29-22 FS'!$B$11:$B$19,$C45,'One Day Regatta 10-29-22 FS'!$AV$11:$AV$19)</f>
        <v>0</v>
      </c>
      <c r="KB45" s="174">
        <f>SUMIF('One Day Regatta 10-29-22 FS'!$B$11:$B$19,$C45,'One Day Regatta 10-29-22 FS'!$AW$11:$AW$19)</f>
        <v>0</v>
      </c>
      <c r="KC45" s="174">
        <f>SUMIF('One Day Regatta 10-29-22 FS'!$B$11:$B$19,$C45,'One Day Regatta 10-29-22 FS'!$AX$11:$AX$19)</f>
        <v>0</v>
      </c>
      <c r="KD45" s="174">
        <f>SUMIF('One Day Regatta 10-29-22 FS'!$B$11:$B$19,$C45,'One Day Regatta 10-29-22 FS'!$AY$11:$AY$19)</f>
        <v>0</v>
      </c>
    </row>
    <row r="46" spans="1:290" ht="15" customHeight="1" x14ac:dyDescent="0.2">
      <c r="A46" s="400" t="s">
        <v>1369</v>
      </c>
      <c r="B46" s="134">
        <f t="shared" si="8"/>
        <v>36</v>
      </c>
      <c r="C46" s="170" t="s">
        <v>783</v>
      </c>
      <c r="D46" s="171">
        <f t="shared" si="44"/>
        <v>0</v>
      </c>
      <c r="E46" s="172">
        <f t="shared" si="45"/>
        <v>0</v>
      </c>
      <c r="F46" s="171">
        <f t="shared" si="46"/>
        <v>0</v>
      </c>
      <c r="G46" s="171">
        <v>0</v>
      </c>
      <c r="H46" s="171">
        <f t="shared" si="47"/>
        <v>0</v>
      </c>
      <c r="I46" s="173">
        <f t="shared" si="48"/>
        <v>0</v>
      </c>
      <c r="J46" s="173"/>
      <c r="K46" s="174">
        <f>SUMIF('Saturday Race 11-06-21'!$B$11:$B$21,$C46,'Saturday Race 11-06-21'!$AU$11:$AU$21)</f>
        <v>0</v>
      </c>
      <c r="L46" s="174">
        <f>SUMIF('Saturday Race 11-06-21'!$B$11:$B$21,$C46,'Saturday Race 11-06-21'!$AV$11:$AV$21)</f>
        <v>0</v>
      </c>
      <c r="M46" s="174">
        <f>SUMIF('Saturday Race 11-06-21'!$B$11:$B$21,$C46,'Saturday Race 11-06-21'!$AW$11:$AW$21)</f>
        <v>0</v>
      </c>
      <c r="N46" s="174">
        <f>SUMIF('Saturday Race 11-06-21'!$B$11:$B$21,$C46,'Saturday Race 11-06-21'!$AX$11:$AX$21)</f>
        <v>0</v>
      </c>
      <c r="O46" s="174">
        <f>SUMIF('Saturday Race 11-06-21'!$B$11:$B$21,$C46,'Saturday Race 11-06-21'!$AY$11:$AY$21)</f>
        <v>0</v>
      </c>
      <c r="P46" s="174">
        <f>SUMIF('Saturday Race 11-20-21'!$B$11:$B$20,$C46,'Saturday Race 11-20-21'!$AU$11:$AU$20)</f>
        <v>0</v>
      </c>
      <c r="Q46" s="174">
        <f>SUMIF('Saturday Race 11-20-21'!$B$11:$B$20,$C46,'Saturday Race 11-20-21'!$AV$11:$AV$20)</f>
        <v>0</v>
      </c>
      <c r="R46" s="174">
        <f>SUMIF('Saturday Race 11-20-21'!$B$11:$B$20,$C46,'Saturday Race 11-20-21'!$AW$11:$AW$20)</f>
        <v>0</v>
      </c>
      <c r="S46" s="174">
        <f>SUMIF('Saturday Race 11-20-21'!$B$11:$B$20,$C46,'Saturday Race 11-20-21'!$AX$11:$AX$20)</f>
        <v>0</v>
      </c>
      <c r="T46" s="174">
        <f>SUMIF('Saturday Race 11-20-21'!$B$11:$B$20,$C46,'Saturday Race 11-20-21'!$AY$11:$AY$20)</f>
        <v>0</v>
      </c>
      <c r="U46" s="174">
        <f>SUMIF('Saturday Race 1-08-22'!$B$11:$B$20,$C46,'Saturday Race 1-08-22'!$AU$11:$AU$20)</f>
        <v>0</v>
      </c>
      <c r="V46" s="174">
        <f>SUMIF('Saturday Race 1-08-22'!$B$11:$B$20,$C46,'Saturday Race 1-08-22'!$AV$11:$AV$20)</f>
        <v>0</v>
      </c>
      <c r="W46" s="174">
        <f>SUMIF('Saturday Race 1-08-22'!$B$11:$B$20,$C46,'Saturday Race 1-08-22'!$AW$11:$AW$20)</f>
        <v>0</v>
      </c>
      <c r="X46" s="174">
        <f>SUMIF('Saturday Race 1-08-22'!$B$11:$B$20,$C46,'Saturday Race 1-08-22'!$AX$11:$AX$20)</f>
        <v>0</v>
      </c>
      <c r="Y46" s="174">
        <f>SUMIF('Saturday Race 1-08-22'!$B$11:$B$20,$C46,'Saturday Race 1-08-22'!$AY$11:$AY$20)</f>
        <v>0</v>
      </c>
      <c r="Z46" s="174">
        <f>SUMIF('Saturday Race 1-22-22'!$B$11:$B$20,$C46,'Saturday Race 1-22-22'!$AU$11:$AU$20)</f>
        <v>0</v>
      </c>
      <c r="AA46" s="174">
        <f>SUMIF('Saturday Race 1-22-22'!$B$11:$B$20,$C46,'Saturday Race 1-22-22'!$AV$11:$AV$20)</f>
        <v>0</v>
      </c>
      <c r="AB46" s="174">
        <f>SUMIF('Saturday Race 1-22-22'!$B$11:$B$20,$C46,'Saturday Race 1-22-22'!$AW$11:$AW$20)</f>
        <v>0</v>
      </c>
      <c r="AC46" s="174">
        <f>SUMIF('Saturday Race 1-22-22'!$B$11:$B$20,$C46,'Saturday Race 1-22-22'!$AX$11:$AX$20)</f>
        <v>0</v>
      </c>
      <c r="AD46" s="174">
        <f>SUMIF('Saturday Race 1-22-22'!$B$11:$B$20,$C46,'Saturday Race 1-22-22'!$AY$11:$AY$20)</f>
        <v>0</v>
      </c>
      <c r="AE46" s="174">
        <f>SUMIF('Sunday Race 2-6-22'!$B$11:$B$20,$C46,'Sunday Race 2-6-22'!$AU$11:$AU$20)</f>
        <v>0</v>
      </c>
      <c r="AF46" s="174">
        <f>SUMIF('Sunday Race 2-6-22'!$B$11:$B$20,$C46,'Sunday Race 2-6-22'!$AV$11:$AV$20)</f>
        <v>0</v>
      </c>
      <c r="AG46" s="174">
        <f>SUMIF('Sunday Race 2-6-22'!$B$11:$B$20,$C46,'Sunday Race 2-6-22'!$AW$11:$AW$20)</f>
        <v>0</v>
      </c>
      <c r="AH46" s="174">
        <f>SUMIF('Sunday Race 2-6-22'!$B$11:$B$20,$C46,'Sunday Race 2-6-22'!$AX$11:$AX$20)</f>
        <v>0</v>
      </c>
      <c r="AI46" s="174">
        <f>SUMIF('Sunday Race 2-6-22'!$B$11:$B$20,$C46,'Sunday Race 2-6-22'!$AY$11:$AY$20)</f>
        <v>0</v>
      </c>
      <c r="AJ46" s="174">
        <f>SUMIF('Sunday Race 2-20-22'!$B$11:$B$26,$C46,'Sunday Race 2-20-22'!$AU$11:$AU$26)</f>
        <v>0</v>
      </c>
      <c r="AK46" s="174">
        <f>SUMIF('Sunday Race 2-20-22'!$B$11:$B$26,$C46,'Sunday Race 2-20-22'!$AV$11:$AV$26)</f>
        <v>0</v>
      </c>
      <c r="AL46" s="174">
        <f>SUMIF('Sunday Race 2-20-22'!$B$11:$B$26,$C46,'Sunday Race 2-20-22'!$AW$11:$AW$26)</f>
        <v>0</v>
      </c>
      <c r="AM46" s="174">
        <f>SUMIF('Sunday Race 2-20-22'!$B$11:$B$26,$C46,'Sunday Race 2-20-22'!$AX$11:$AX$26)</f>
        <v>0</v>
      </c>
      <c r="AN46" s="174">
        <f>SUMIF('Sunday Race 2-20-22'!$B$11:$B$26,$C46,'Sunday Race 2-20-22'!$AY$11:$AY$26)</f>
        <v>0</v>
      </c>
      <c r="AO46" s="174">
        <f>SUMIF('Sunday Race 2-27-22'!$B$11:$B$20,$C46,'Sunday Race 2-27-22'!$AU$11:$AU$20)</f>
        <v>0</v>
      </c>
      <c r="AP46" s="174">
        <f>SUMIF('Sunday Race 2-27-22'!$B$11:$B$20,$C46,'Sunday Race 2-27-22'!$AV$11:$AV$20)</f>
        <v>0</v>
      </c>
      <c r="AQ46" s="174">
        <f>SUMIF('Sunday Race 2-27-22'!$B$11:$B$20,$C46,'Sunday Race 2-27-22'!$AW$11:$AW$20)</f>
        <v>0</v>
      </c>
      <c r="AR46" s="174">
        <f>SUMIF('Sunday Race 2-27-22'!$B$11:$B$20,$C46,'Sunday Race 2-27-22'!$AX$11:$AX$20)</f>
        <v>0</v>
      </c>
      <c r="AS46" s="174">
        <f>SUMIF('Sunday Race 2-27-22'!$B$11:$B$20,$C46,'Sunday Race 2-27-22'!$AY$11:$AY$20)</f>
        <v>0</v>
      </c>
      <c r="AT46" s="174">
        <f>SUMIF('Sunday Race 3-13-22'!$B$11:$B$25,$C46,'Sunday Race 3-13-22'!$AU$11:$AU$25)</f>
        <v>0</v>
      </c>
      <c r="AU46" s="174">
        <f>SUMIF('Sunday Race 3-13-22'!$B$11:$B$25,$C46,'Sunday Race 3-13-22'!$AV$11:$AV$25)</f>
        <v>0</v>
      </c>
      <c r="AV46" s="174">
        <f>SUMIF('Sunday Race 3-13-22'!$B$11:$B$25,$C46,'Sunday Race 3-13-22'!$AW$11:$AW$25)</f>
        <v>0</v>
      </c>
      <c r="AW46" s="174">
        <f>SUMIF('Sunday Race 3-13-22'!$B$11:$B$25,$C46,'Sunday Race 3-13-22'!$AX$11:$AX$25)</f>
        <v>0</v>
      </c>
      <c r="AX46" s="174">
        <f>SUMIF('Sunday Race 3-13-22'!$B$11:$B$25,$C46,'Sunday Race 3-13-22'!$AY$11:$AY$25)</f>
        <v>0</v>
      </c>
      <c r="AY46" s="174">
        <f>SUMIF('Saturday Race 3-19-22'!$B$11:$B$15,$C46,'Saturday Race 3-19-22'!$AU$11:$AU$15)</f>
        <v>0</v>
      </c>
      <c r="AZ46" s="174">
        <f>SUMIF('Saturday Race 3-19-22'!$B$11:$B$15,$C46,'Saturday Race 3-19-22'!$AV$11:$AV$15)</f>
        <v>0</v>
      </c>
      <c r="BA46" s="174">
        <f>SUMIF('Saturday Race 3-19-22'!$B$11:$B$15,$C46,'Saturday Race 3-19-22'!$AW$11:$AW$15)</f>
        <v>0</v>
      </c>
      <c r="BB46" s="174">
        <f>SUMIF('Saturday Race 3-19-22'!$B$11:$B$15,$C46,'Saturday Race 3-19-22'!$AX$11:$AX$15)</f>
        <v>0</v>
      </c>
      <c r="BC46" s="174">
        <f>SUMIF('Saturday Race 3-19-22'!$B$11:$B$15,$C46,'Saturday Race 3-19-22'!$AY$11:$AY$15)</f>
        <v>0</v>
      </c>
      <c r="BD46" s="174">
        <f>SUMIF('Sunday Races 4-10-22'!$B$11:$B$26,$C46,'Sunday Races 4-10-22'!$AU$11:$AU$26)</f>
        <v>0</v>
      </c>
      <c r="BE46" s="174">
        <f>SUMIF('Sunday Races 4-10-22'!$B$11:$B$26,$C46,'Sunday Races 4-10-22'!$AV$11:$AV$26)</f>
        <v>0</v>
      </c>
      <c r="BF46" s="174">
        <f>SUMIF('Sunday Races 4-10-22'!$B$11:$B$26,$C46,'Sunday Races 4-10-22'!$AW$11:$AW$26)</f>
        <v>0</v>
      </c>
      <c r="BG46" s="174">
        <f>SUMIF('Sunday Races 4-10-22'!$B$11:$B$26,$C46,'Sunday Races 4-10-22'!$AX$11:$AX$26)</f>
        <v>0</v>
      </c>
      <c r="BH46" s="174">
        <f>SUMIF('Sunday Races 4-10-22'!$B$11:$B$26,$C46,'Sunday Races 4-10-22'!$AY$11:$AY$26)</f>
        <v>0</v>
      </c>
      <c r="BI46" s="174">
        <f>SUMIF('Sunday Races 5-1-22'!$B$11:$B$28,$C46,'Sunday Races 5-1-22'!$AU$11:$AU$28)</f>
        <v>0</v>
      </c>
      <c r="BJ46" s="174">
        <f>SUMIF('Sunday Races 5-1-22'!$B$11:$B$28,$C46,'Sunday Races 5-1-22'!$AV$11:$AV$28)</f>
        <v>0</v>
      </c>
      <c r="BK46" s="174">
        <f>SUMIF('Sunday Races 5-1-22'!$B$11:$B$28,$C46,'Sunday Races 5-1-22'!$AW$11:$AW$28)</f>
        <v>0</v>
      </c>
      <c r="BL46" s="174">
        <f>SUMIF('Sunday Races 5-1-22'!$B$11:$B$28,$C46,'Sunday Races 5-1-22'!$AX$11:$AX$28)</f>
        <v>0</v>
      </c>
      <c r="BM46" s="174">
        <f>SUMIF('Sunday Races 5-1-22'!$B$11:$B$28,$C46,'Sunday Races 5-1-22'!$AY$11:$AY$28)</f>
        <v>0</v>
      </c>
      <c r="BN46" s="174">
        <f>SUMIF('Sunday Races 6-5-22'!$B$11:$B$28,$C46,'Sunday Races 6-5-22'!$AU$11:$AU$28)</f>
        <v>0</v>
      </c>
      <c r="BO46" s="174">
        <f>SUMIF('Sunday Races 6-5-22'!$B$11:$B$28,$C46,'Sunday Races 6-5-22'!$AV$11:$AV$28)</f>
        <v>0</v>
      </c>
      <c r="BP46" s="174">
        <f>SUMIF('Sunday Races 6-5-22'!$B$11:$B$28,$C46,'Sunday Races 6-5-22'!$AW$11:$AW$28)</f>
        <v>0</v>
      </c>
      <c r="BQ46" s="174">
        <f>SUMIF('Sunday Races 6-5-22'!$B$11:$B$28,$C46,'Sunday Races 6-5-22'!$AX$11:$AX$28)</f>
        <v>0</v>
      </c>
      <c r="BR46" s="174">
        <f>SUMIF('Sunday Races 6-5-22'!$B$11:$B$28,$C46,'Sunday Races 6-5-22'!$AY$11:$AY$28)</f>
        <v>0</v>
      </c>
      <c r="BS46" s="174">
        <f>SUMIF('Sunday Races 6-12-22'!$B$11:$B$24,$C46,'Sunday Races 6-12-22'!$AU$11:$AU$24)</f>
        <v>0</v>
      </c>
      <c r="BT46" s="174">
        <f>SUMIF('Sunday Races 6-12-22'!$B$11:$B$24,$C46,'Sunday Races 6-12-22'!$AV$11:$AV$24)</f>
        <v>0</v>
      </c>
      <c r="BU46" s="174">
        <f>SUMIF('Sunday Races 6-12-22'!$B$11:$B$24,$C46,'Sunday Races 6-12-22'!$AW$11:$AW$24)</f>
        <v>0</v>
      </c>
      <c r="BV46" s="174">
        <f>SUMIF('Sunday Races 6-12-22'!$B$11:$B$24,$C46,'Sunday Races 6-12-22'!$AX$11:$AX$24)</f>
        <v>0</v>
      </c>
      <c r="BW46" s="174">
        <f>SUMIF('Sunday Races 6-12-22'!$B$11:$B$24,$C46,'Sunday Races 6-12-22'!$AY$11:$AY$24)</f>
        <v>0</v>
      </c>
      <c r="BX46" s="174">
        <f>SUMIF('Saturday Races 6-18-22'!$B$11:$B$24,$C46,'Saturday Races 6-18-22'!$AU$11:$AU$24)</f>
        <v>0</v>
      </c>
      <c r="BY46" s="174">
        <f>SUMIF('Saturday Races 6-18-22'!$B$11:$B$24,$C46,'Saturday Races 6-18-22'!$AV$11:$AV$24)</f>
        <v>0</v>
      </c>
      <c r="BZ46" s="174">
        <f>SUMIF('Saturday Races 6-18-22'!$B$11:$B$24,$C46,'Saturday Races 6-18-22'!$AW$11:$AW$24)</f>
        <v>0</v>
      </c>
      <c r="CA46" s="174">
        <f>SUMIF('Saturday Races 6-18-22'!$B$11:$B$24,$C46,'Saturday Races 6-18-22'!$AX$11:$AX$24)</f>
        <v>0</v>
      </c>
      <c r="CB46" s="174">
        <f>SUMIF('Saturday Races 6-18-22'!$B$11:$B$24,$C46,'Saturday Races 6-18-22'!$AY$11:$AY$24)</f>
        <v>0</v>
      </c>
      <c r="CC46" s="174">
        <f>SUMIF('Sunday Races 7-3-22'!$B$11:$B$26,$C46,'Sunday Races 7-3-22'!$AU$11:$AU$26)</f>
        <v>0</v>
      </c>
      <c r="CD46" s="174">
        <f>SUMIF('Sunday Races 7-3-22'!$B$11:$B$26,$C46,'Sunday Races 7-3-22'!$AV$11:$AV$26)</f>
        <v>0</v>
      </c>
      <c r="CE46" s="174">
        <f>SUMIF('Sunday Races 7-3-22'!$B$11:$B$26,$C46,'Sunday Races 7-3-22'!$AW$11:$AW$26)</f>
        <v>0</v>
      </c>
      <c r="CF46" s="174">
        <f>SUMIF('Sunday Races 7-3-22'!$B$11:$B$26,$C46,'Sunday Races 7-3-22'!$AX$11:$AX$26)</f>
        <v>0</v>
      </c>
      <c r="CG46" s="174">
        <f>SUMIF('Sunday Races 7-3-22'!$B$11:$B$26,$C46,'Sunday Races 7-3-22'!$AY$11:$AY$26)</f>
        <v>0</v>
      </c>
      <c r="CH46" s="174">
        <f>SUMIF('Sunday Races 7-31-22'!$B$11:$B$26,$C46,'Sunday Races 7-31-22'!$AU$11:$AU$26)</f>
        <v>0</v>
      </c>
      <c r="CI46" s="174">
        <f>SUMIF('Sunday Races 7-31-22'!$B$11:$B$26,$C46,'Sunday Races 7-31-22'!$AV$11:$AV$26)</f>
        <v>0</v>
      </c>
      <c r="CJ46" s="174">
        <f>SUMIF('Sunday Races 7-31-22'!$B$11:$B$26,$C46,'Sunday Races 7-31-22'!$AW$11:$AW$26)</f>
        <v>0</v>
      </c>
      <c r="CK46" s="174">
        <f>SUMIF('Sunday Races 7-31-22'!$B$11:$B$26,$C46,'Sunday Races 7-31-22'!$AX$11:$AX$26)</f>
        <v>0</v>
      </c>
      <c r="CL46" s="174">
        <f>SUMIF('Sunday Races 7-31-22'!$B$11:$B$26,$C46,'Sunday Races 7-31-22'!$AY$11:$AY$26)</f>
        <v>0</v>
      </c>
      <c r="CM46" s="174">
        <f>SUMIF('Sunday Races 8-14-22'!$B$11:$B$26,$C46,'Sunday Races 8-14-22'!$AU$11:$AU$26)</f>
        <v>0</v>
      </c>
      <c r="CN46" s="174">
        <f>SUMIF('Sunday Races 8-14-22'!$B$11:$B$26,$C46,'Sunday Races 8-14-22'!$AV$11:$AV$26)</f>
        <v>0</v>
      </c>
      <c r="CO46" s="174">
        <f>SUMIF('Sunday Races 8-14-22'!$B$11:$B$26,$C46,'Sunday Races 8-14-22'!$AW$11:$AW$26)</f>
        <v>0</v>
      </c>
      <c r="CP46" s="174">
        <f>SUMIF('Sunday Races 8-14-22'!$B$11:$B$26,$C46,'Sunday Races 8-14-22'!$AX$11:$AX$26)</f>
        <v>0</v>
      </c>
      <c r="CQ46" s="174">
        <f>SUMIF('Sunday Races 8-14-22'!$B$11:$B$26,$C46,'Sunday Races 8-14-22'!$AY$11:$AY$26)</f>
        <v>0</v>
      </c>
      <c r="CR46" s="174">
        <f>SUMIF('Saturday Races 8-20-22'!$B$11:$B$26,$C46,'Saturday Races 8-20-22'!$AU$11:$AU$26)</f>
        <v>0</v>
      </c>
      <c r="CS46" s="174">
        <f>SUMIF('Saturday Races 8-20-22'!$B$11:$B$26,$C46,'Saturday Races 8-20-22'!$AV$11:$AV$26)</f>
        <v>0</v>
      </c>
      <c r="CT46" s="174">
        <f>SUMIF('Saturday Races 8-20-22'!$B$11:$B$26,$C46,'Saturday Races 8-20-22'!$AW$11:$AW$26)</f>
        <v>0</v>
      </c>
      <c r="CU46" s="174">
        <f>SUMIF('Saturday Races 8-20-22'!$B$11:$B$26,$C46,'Saturday Races 8-20-22'!$AX$11:$AX$26)</f>
        <v>0</v>
      </c>
      <c r="CV46" s="174">
        <f>SUMIF('Saturday Races 8-20-22'!$B$11:$B$26,$C46,'Saturday Races 8-20-22'!$AY$11:$AY$26)</f>
        <v>0</v>
      </c>
      <c r="CW46" s="174">
        <f>SUMIF('Sunday Races 9-11-22'!$B$11:$B$20,$C46,'Sunday Races 9-11-22'!$AU$11:$AU$20)</f>
        <v>0</v>
      </c>
      <c r="CX46" s="174">
        <f>SUMIF('Sunday Races 9-11-22'!$B$11:$B$20,$C46,'Sunday Races 9-11-22'!$AV$11:$AV$20)</f>
        <v>0</v>
      </c>
      <c r="CY46" s="174">
        <f>SUMIF('Sunday Races 9-11-22'!$B$11:$B$20,$C46,'Sunday Races 9-11-22'!$AW$11:$AW$20)</f>
        <v>0</v>
      </c>
      <c r="CZ46" s="174">
        <f>SUMIF('Sunday Races 9-11-22'!$B$11:$B$20,$C46,'Sunday Races 9-11-22'!$AX$11:$AX$20)</f>
        <v>0</v>
      </c>
      <c r="DA46" s="174">
        <f>SUMIF('Sunday Races 9-11-22'!$B$11:$B$20,$C46,'Sunday Races 9-11-22'!$AY$11:$AY$20)</f>
        <v>0</v>
      </c>
      <c r="DB46" s="174">
        <f>SUMIF('Sunday Races 10-9-22'!$B$11:$B$21,$C46,'Sunday Races 10-9-22'!$AU$11:$AU$21)</f>
        <v>0</v>
      </c>
      <c r="DC46" s="174">
        <f>SUMIF('Sunday Races 10-9-22'!$B$11:$B$21,$C46,'Sunday Races 10-9-22'!$AV$11:$AV$21)</f>
        <v>0</v>
      </c>
      <c r="DD46" s="174">
        <f>SUMIF('Sunday Races 10-9-22'!$B$11:$B$21,$C46,'Sunday Races 10-9-22'!$AW$11:$AW$21)</f>
        <v>0</v>
      </c>
      <c r="DE46" s="174">
        <f>SUMIF('Sunday Races 10-9-22'!$B$11:$B$21,$C46,'Sunday Races 10-9-22'!$AX$11:$AX$21)</f>
        <v>0</v>
      </c>
      <c r="DF46" s="174">
        <f>SUMIF('Sunday Races 10-9-22'!$B$11:$B$21,$C46,'Sunday Races 10-9-22'!$AY$11:$AY$21)</f>
        <v>0</v>
      </c>
      <c r="DG46" s="174">
        <f>SUMIF('Sunday Races 10-23-22'!$B$11:$B$22,$C46,'Sunday Races 10-23-22'!$AU$11:$AU$22)</f>
        <v>0</v>
      </c>
      <c r="DH46" s="174">
        <f>SUMIF('Sunday Races 10-23-22'!$B$11:$B$22,$C46,'Sunday Races 10-23-22'!$AV$11:$AV$22)</f>
        <v>0</v>
      </c>
      <c r="DI46" s="174">
        <f>SUMIF('Sunday Races 10-23-22'!$B$11:$B$22,$C46,'Sunday Races 10-23-22'!$AW$11:$AW$22)</f>
        <v>0</v>
      </c>
      <c r="DJ46" s="174">
        <f>SUMIF('Sunday Races 10-23-22'!$B$11:$B$22,$C46,'Sunday Races 10-23-22'!$AX$11:$AX$22)</f>
        <v>0</v>
      </c>
      <c r="DK46" s="174">
        <f>SUMIF('Sunday Races 10-23-22'!$B$11:$B$22,$C46,'Sunday Races 10-23-22'!$AY$11:$AY$22)</f>
        <v>0</v>
      </c>
      <c r="DL46" s="175"/>
      <c r="DM46" s="176"/>
      <c r="DN46" s="177">
        <f t="shared" si="49"/>
        <v>0</v>
      </c>
      <c r="DO46" s="177">
        <f t="shared" si="49"/>
        <v>0</v>
      </c>
      <c r="DP46" s="177">
        <f t="shared" si="49"/>
        <v>0</v>
      </c>
      <c r="DQ46" s="177">
        <f t="shared" si="49"/>
        <v>0</v>
      </c>
      <c r="DR46" s="177">
        <f t="shared" si="49"/>
        <v>0</v>
      </c>
      <c r="DS46" s="177">
        <f t="shared" si="49"/>
        <v>0</v>
      </c>
      <c r="DT46" s="177">
        <f t="shared" si="49"/>
        <v>0</v>
      </c>
      <c r="DU46" s="177">
        <f t="shared" si="49"/>
        <v>0</v>
      </c>
      <c r="DV46" s="177">
        <f t="shared" si="49"/>
        <v>0</v>
      </c>
      <c r="DW46" s="177">
        <f t="shared" si="49"/>
        <v>0</v>
      </c>
      <c r="DX46" s="177">
        <f t="shared" si="50"/>
        <v>0</v>
      </c>
      <c r="DY46" s="177">
        <f t="shared" si="50"/>
        <v>0</v>
      </c>
      <c r="DZ46" s="177">
        <f t="shared" si="50"/>
        <v>0</v>
      </c>
      <c r="EA46" s="177">
        <f t="shared" si="50"/>
        <v>0</v>
      </c>
      <c r="EB46" s="177">
        <f t="shared" si="50"/>
        <v>0</v>
      </c>
      <c r="EC46" s="177">
        <f t="shared" si="50"/>
        <v>0</v>
      </c>
      <c r="ED46" s="177">
        <f t="shared" si="50"/>
        <v>0</v>
      </c>
      <c r="EE46" s="177">
        <f t="shared" si="50"/>
        <v>0</v>
      </c>
      <c r="EF46" s="177">
        <f t="shared" si="50"/>
        <v>0</v>
      </c>
      <c r="EG46" s="177">
        <f t="shared" si="50"/>
        <v>0</v>
      </c>
      <c r="EH46" s="177">
        <f t="shared" si="51"/>
        <v>0</v>
      </c>
      <c r="EI46" s="177">
        <f t="shared" si="51"/>
        <v>0</v>
      </c>
      <c r="EJ46" s="177">
        <f t="shared" si="51"/>
        <v>0</v>
      </c>
      <c r="EK46" s="177">
        <f t="shared" si="51"/>
        <v>0</v>
      </c>
      <c r="EL46" s="177">
        <f t="shared" si="51"/>
        <v>0</v>
      </c>
      <c r="EM46" s="177">
        <f t="shared" si="51"/>
        <v>0</v>
      </c>
      <c r="EN46" s="177">
        <f t="shared" si="51"/>
        <v>0</v>
      </c>
      <c r="EO46" s="177">
        <f t="shared" si="51"/>
        <v>0</v>
      </c>
      <c r="EP46" s="177">
        <f t="shared" si="51"/>
        <v>0</v>
      </c>
      <c r="EQ46" s="177">
        <f t="shared" si="51"/>
        <v>0</v>
      </c>
      <c r="ER46" s="177">
        <f t="shared" si="52"/>
        <v>0</v>
      </c>
      <c r="ES46" s="177">
        <f t="shared" si="52"/>
        <v>0</v>
      </c>
      <c r="ET46" s="177">
        <f t="shared" si="52"/>
        <v>0</v>
      </c>
      <c r="EU46" s="177">
        <f t="shared" si="52"/>
        <v>0</v>
      </c>
      <c r="EV46" s="177">
        <f t="shared" si="52"/>
        <v>0</v>
      </c>
      <c r="EW46" s="177">
        <f t="shared" si="52"/>
        <v>0</v>
      </c>
      <c r="EX46" s="177">
        <f t="shared" si="52"/>
        <v>0</v>
      </c>
      <c r="EY46" s="177">
        <f t="shared" si="52"/>
        <v>0</v>
      </c>
      <c r="EZ46" s="177">
        <f t="shared" si="52"/>
        <v>0</v>
      </c>
      <c r="FA46" s="177">
        <f t="shared" si="52"/>
        <v>0</v>
      </c>
      <c r="FB46" s="177">
        <f t="shared" si="53"/>
        <v>0</v>
      </c>
      <c r="FC46" s="177">
        <f t="shared" si="53"/>
        <v>0</v>
      </c>
      <c r="FD46" s="177">
        <f t="shared" si="53"/>
        <v>0</v>
      </c>
      <c r="FE46" s="177">
        <f t="shared" si="53"/>
        <v>0</v>
      </c>
      <c r="FF46" s="177">
        <f t="shared" si="53"/>
        <v>0</v>
      </c>
      <c r="FG46" s="177">
        <f t="shared" si="53"/>
        <v>0</v>
      </c>
      <c r="FH46" s="177">
        <f t="shared" si="53"/>
        <v>0</v>
      </c>
      <c r="FI46" s="177">
        <f t="shared" si="53"/>
        <v>0</v>
      </c>
      <c r="FJ46" s="177">
        <f t="shared" si="53"/>
        <v>0</v>
      </c>
      <c r="FK46" s="177">
        <f t="shared" si="53"/>
        <v>0</v>
      </c>
      <c r="FL46" s="177">
        <f t="shared" si="54"/>
        <v>0</v>
      </c>
      <c r="FM46" s="177">
        <f t="shared" si="54"/>
        <v>0</v>
      </c>
      <c r="FN46" s="177">
        <f t="shared" si="54"/>
        <v>0</v>
      </c>
      <c r="FO46" s="177">
        <f t="shared" si="54"/>
        <v>0</v>
      </c>
      <c r="FP46" s="177">
        <f t="shared" si="54"/>
        <v>0</v>
      </c>
      <c r="FQ46" s="177">
        <f t="shared" si="54"/>
        <v>0</v>
      </c>
      <c r="FR46" s="177">
        <f t="shared" si="54"/>
        <v>0</v>
      </c>
      <c r="FS46" s="177">
        <f t="shared" si="54"/>
        <v>0</v>
      </c>
      <c r="FT46" s="177">
        <f t="shared" si="54"/>
        <v>0</v>
      </c>
      <c r="FU46" s="177">
        <f t="shared" si="54"/>
        <v>0</v>
      </c>
      <c r="FV46" s="177">
        <f t="shared" si="54"/>
        <v>0</v>
      </c>
      <c r="FW46" s="177">
        <f t="shared" si="54"/>
        <v>0</v>
      </c>
      <c r="FX46" s="177">
        <f t="shared" si="54"/>
        <v>0</v>
      </c>
      <c r="FY46" s="177">
        <f t="shared" si="54"/>
        <v>0</v>
      </c>
      <c r="FZ46" s="177">
        <f t="shared" si="54"/>
        <v>0</v>
      </c>
      <c r="GA46" s="177"/>
      <c r="GB46" s="229">
        <f t="shared" si="55"/>
        <v>8</v>
      </c>
      <c r="GC46" s="229">
        <f t="shared" si="56"/>
        <v>3</v>
      </c>
      <c r="GD46" s="174">
        <f>SUMIF('One Day 12-04-21 Scots'!$B$11:$B$24,$C46,'One Day 12-04-21 Scots'!$AU$11:$AU$24)</f>
        <v>0</v>
      </c>
      <c r="GE46" s="174">
        <f>SUMIF('One Day 12-04-21 Scots'!$B$11:$B$24,$C46,'One Day 12-04-21 Scots'!$AV$11:$AV$24)</f>
        <v>0</v>
      </c>
      <c r="GF46" s="174">
        <f>SUMIF('One Day 12-04-21 Scots'!$B$11:$B$24,$C46,'One Day 12-04-21 Scots'!$AW$11:$AW$24)</f>
        <v>0</v>
      </c>
      <c r="GG46" s="174">
        <f>SUMIF('One Day 12-04-21 Scots'!$B$11:$B$24,$C46,'One Day 12-04-21 Scots'!$AX$11:$AX$24)</f>
        <v>0</v>
      </c>
      <c r="GH46" s="174">
        <f>SUMIF('One Day 12-04-21 Scots'!$B$11:$B$24,$C46,'One Day 12-04-21 Scots'!$AY$11:$AY$24)</f>
        <v>0</v>
      </c>
      <c r="GI46" s="174">
        <f>SUMIF('One Day 12-04-21 Thistles'!$B$11:$B$25,$C46,'One Day 12-04-21 Thistles'!$AU$11:$AU$25)</f>
        <v>0</v>
      </c>
      <c r="GJ46" s="174">
        <f>SUMIF('One Day 12-04-21 Thistles'!$B$11:$B$25,$C46,'One Day 12-04-21 Thistles'!$AV$11:$AV$25)</f>
        <v>0</v>
      </c>
      <c r="GK46" s="174">
        <f>SUMIF('One Day 12-04-21 Thistles'!$B$11:$B$25,$C46,'One Day 12-04-21 Thistles'!$AW$11:$AW$25)</f>
        <v>0</v>
      </c>
      <c r="GL46" s="174">
        <f>SUMIF('One Day 12-04-21 Thistles'!$B$11:$B$25,$C46,'One Day 12-04-21 Thistles'!$AX$11:$AX$25)</f>
        <v>0</v>
      </c>
      <c r="GM46" s="174">
        <f>SUMIF('One Day 12-04-21 Thistles'!$B$11:$B$25,$C46,'One Day 12-04-21 Thistles'!$AY$11:$AY$25)</f>
        <v>0</v>
      </c>
      <c r="GN46" s="174">
        <f>SUMIF('Chili One Day 2-12-22 Scots'!$B$11:$B$27,$C46,'Chili One Day 2-12-22 Scots'!$AU$11:$AU$27)</f>
        <v>0</v>
      </c>
      <c r="GO46" s="174">
        <f>SUMIF('Chili One Day 2-12-22 Scots'!$B$11:$B$27,$C46,'Chili One Day 2-12-22 Scots'!$AV$11:$AV$27)</f>
        <v>0</v>
      </c>
      <c r="GP46" s="174">
        <f>SUMIF('Chili One Day 2-12-22 Scots'!$B$11:$B$27,$C46,'Chili One Day 2-12-22 Scots'!$AW$11:$AW$27)</f>
        <v>0</v>
      </c>
      <c r="GQ46" s="174">
        <f>SUMIF('Chili One Day 2-12-22 Scots'!$B$11:$B$27,$C46,'Chili One Day 2-12-22 Scots'!$AX$11:$AX$27)</f>
        <v>0</v>
      </c>
      <c r="GR46" s="174">
        <f>SUMIF('Chili One Day 2-12-22 Scots'!$B$11:$B$27,$C46,'Chili One Day 2-12-22 Scots'!$AY$11:$AY$27)</f>
        <v>0</v>
      </c>
      <c r="GS46" s="174">
        <f>SUMIF('Chili One Day 2-12-22 Thistles'!$B$11:$B$27,$C46,'Chili One Day 2-12-22 Thistles'!$AU$11:$AU$27)</f>
        <v>0</v>
      </c>
      <c r="GT46" s="174">
        <f>SUMIF('Chili One Day 2-12-22 Thistles'!$B$11:$B$27,$C46,'Chili One Day 2-12-22 Thistles'!$AV$11:$AV$27)</f>
        <v>0</v>
      </c>
      <c r="GU46" s="174">
        <f>SUMIF('Chili One Day 2-12-22 Thistles'!$B$11:$B$27,$C46,'Chili One Day 2-12-22 Thistles'!$AW$11:$AW$27)</f>
        <v>0</v>
      </c>
      <c r="GV46" s="174">
        <f>SUMIF('Chili One Day 2-12-22 Thistles'!$B$11:$B$27,$C46,'Chili One Day 2-12-22 Thistles'!$AX$11:$AX$27)</f>
        <v>0</v>
      </c>
      <c r="GW46" s="174">
        <f>SUMIF('Chili One Day 2-12-22 Thistles'!$B$11:$B$27,$C46,'Chili One Day 2-12-22 Thistles'!$AY$11:$AY$27)</f>
        <v>0</v>
      </c>
      <c r="GX46" s="174">
        <f>SUMIF('Ironman One Day 3-5-22 FS'!$B$11:$B$26,$C46,'Ironman One Day 3-5-22 FS'!$AU$11:$AU$26)</f>
        <v>4</v>
      </c>
      <c r="GY46" s="174">
        <f>SUMIF('Ironman One Day 3-5-22 FS'!$B$11:$B$26,$C46,'Ironman One Day 3-5-22 FS'!$AV$11:$AV$26)</f>
        <v>2</v>
      </c>
      <c r="GZ46" s="174">
        <f>SUMIF('Ironman One Day 3-5-22 FS'!$B$11:$B$26,$C46,'Ironman One Day 3-5-22 FS'!$AW$11:$AW$26)</f>
        <v>2</v>
      </c>
      <c r="HA46" s="174">
        <f>SUMIF('Ironman One Day 3-5-22 FS'!$B$11:$B$26,$C46,'Ironman One Day 3-5-22 FS'!$AX$11:$AX$26)</f>
        <v>0</v>
      </c>
      <c r="HB46" s="174">
        <f>SUMIF('Ironman One Day 3-5-22 FS'!$B$11:$B$26,$C46,'Ironman One Day 3-5-22 FS'!$AY$11:$AY$26)</f>
        <v>0</v>
      </c>
      <c r="HC46" s="174">
        <f>SUMIF('Ironman One Day 3-5-22 420'!$B$11:$B$26,$C46,'Ironman One Day 3-5-22 420'!$AU$11:$AU$26)</f>
        <v>0</v>
      </c>
      <c r="HD46" s="174">
        <f>SUMIF('Ironman One Day 3-5-22 420'!$B$11:$B$26,$C46,'Ironman One Day 3-5-22 420'!$AV$11:$AV$26)</f>
        <v>0</v>
      </c>
      <c r="HE46" s="174">
        <f>SUMIF('Ironman One Day 3-5-22 420'!$B$11:$B$26,$C46,'Ironman One Day 3-5-22 420'!$AW$11:$AW$26)</f>
        <v>0</v>
      </c>
      <c r="HF46" s="174">
        <f>SUMIF('Ironman One Day 3-5-22 420'!$B$11:$B$26,$C46,'Ironman One Day 3-5-22 420'!$AX$11:$AX$26)</f>
        <v>0</v>
      </c>
      <c r="HG46" s="174">
        <f>SUMIF('Ironman One Day 3-5-22 420'!$B$11:$B$26,$C46,'Ironman One Day 3-5-22 420'!$AY$11:$AY$26)</f>
        <v>0</v>
      </c>
      <c r="HH46" s="174">
        <f>SUMIF('Easter One Day 4-16-22 FS'!$B$11:$B$25,$C46,'Easter One Day 4-16-22 FS'!$AU$11:$AU$25)</f>
        <v>0</v>
      </c>
      <c r="HI46" s="174">
        <f>SUMIF('Easter One Day 4-16-22 FS'!$B$11:$B$25,$C46,'Easter One Day 4-16-22 FS'!$AV$11:$AV$25)</f>
        <v>0</v>
      </c>
      <c r="HJ46" s="174">
        <f>SUMIF('Easter One Day 4-16-22 FS'!$B$11:$B$25,$C46,'Easter One Day 4-16-22 FS'!$AW$11:$AW$25)</f>
        <v>0</v>
      </c>
      <c r="HK46" s="174">
        <f>SUMIF('Easter One Day 4-16-22 FS'!$B$11:$B$25,$C46,'Easter One Day 4-16-22 FS'!$AX$11:$AX$25)</f>
        <v>0</v>
      </c>
      <c r="HL46" s="174">
        <f>SUMIF('Easter One Day 4-16-22 FS'!$B$11:$B$25,$C46,'Easter One Day 4-16-22 FS'!$AY$11:$AY$25)</f>
        <v>0</v>
      </c>
      <c r="HM46" s="174">
        <f>SUMIF('Easter One Day 4-16-22 TH'!$B$11:$B$25,$C46,'Easter One Day 4-16-22 TH'!$AU$11:$AU$25)</f>
        <v>0</v>
      </c>
      <c r="HN46" s="174">
        <f>SUMIF('Easter One Day 4-16-22 TH'!$B$11:$B$25,$C46,'Easter One Day 4-16-22 TH'!$AV$11:$AV$25)</f>
        <v>0</v>
      </c>
      <c r="HO46" s="174">
        <f>SUMIF('Easter One Day 4-16-22 TH'!$B$11:$B$25,$C46,'Easter One Day 4-16-22 TH'!$AW$11:$AW$25)</f>
        <v>0</v>
      </c>
      <c r="HP46" s="174">
        <f>SUMIF('Easter One Day 4-16-22 TH'!$B$11:$B$25,$C46,'Easter One Day 4-16-22 TH'!$AX$11:$AX$25)</f>
        <v>0</v>
      </c>
      <c r="HQ46" s="174">
        <f>SUMIF('Easter One Day 4-16-22 TH'!$B$11:$B$25,$C46,'Easter One Day 4-16-22 TH'!$AY$11:$AY$25)</f>
        <v>0</v>
      </c>
      <c r="HR46" s="174">
        <f>SUMIF('Long Distance Race 5-7-22'!$B$11:$B$25,$C46,'Long Distance Race 5-7-22'!$AU$11:$AU$25)</f>
        <v>0</v>
      </c>
      <c r="HS46" s="174">
        <f>SUMIF('Long Distance Race 5-7-22'!$B$11:$B$18,$C46,'Long Distance Race 5-7-22'!$AV$11:$AV$18)</f>
        <v>0</v>
      </c>
      <c r="HT46" s="174">
        <f>SUMIF('Long Distance Race 5-7-22'!$B$11:$B$18,$C46,'Long Distance Race 5-7-22'!$AW$11:$AW$18)</f>
        <v>0</v>
      </c>
      <c r="HU46" s="174">
        <f>SUMIF('Long Distance Race 5-7-22'!$B$11:$B$18,$C46,'Long Distance Race 5-7-22'!$AX$11:$AX$18)</f>
        <v>0</v>
      </c>
      <c r="HV46" s="174">
        <f>SUMIF('Long Distance Race 5-7-22'!$B$11:$B$18,$C46,'Long Distance Race 5-7-22'!$AY$11:$AY$18)</f>
        <v>0</v>
      </c>
      <c r="HW46" s="174">
        <f>SUMIF('Memorial Day Regatta 5-28-22 Op'!$B$11:$B$25,$C46,'Memorial Day Regatta 5-28-22 Op'!$AU$11:$AU$25)</f>
        <v>0</v>
      </c>
      <c r="HX46" s="174">
        <f>SUMIF('Memorial Day Regatta 5-28-22 Op'!$B$11:$B$18,$C46,'Memorial Day Regatta 5-28-22 Op'!$AV$11:$AV$18)</f>
        <v>0</v>
      </c>
      <c r="HY46" s="174">
        <f>SUMIF('Memorial Day Regatta 5-28-22 Op'!$B$11:$B$18,$C46,'Memorial Day Regatta 5-28-22 Op'!$AW$11:$AW$18)</f>
        <v>0</v>
      </c>
      <c r="HZ46" s="174">
        <f>SUMIF('Memorial Day Regatta 5-28-22 Op'!$B$11:$B$18,$C46,'Memorial Day Regatta 5-28-22 Op'!$AX$11:$AX$18)</f>
        <v>0</v>
      </c>
      <c r="IA46" s="174">
        <f>SUMIF('Memorial Day Regatta 5-28-22 Op'!$B$11:$B$18,$C46,'Memorial Day Regatta 5-28-22 Op'!$AY$11:$AY$18)</f>
        <v>0</v>
      </c>
      <c r="IB46" s="174">
        <f>SUMIF('Caldwell Cup 6-25-22 TH'!$B$11:$B$25,$C46,'Caldwell Cup 6-25-22 TH'!$AU$11:$AU$25)</f>
        <v>0</v>
      </c>
      <c r="IC46" s="174">
        <f>SUMIF('Caldwell Cup 6-25-22 TH'!$B$11:$B$25,$C46,'Caldwell Cup 6-25-22 TH'!$AV$11:$AV$25)</f>
        <v>0</v>
      </c>
      <c r="ID46" s="174">
        <f>SUMIF('Caldwell Cup 6-25-22 TH'!$B$11:$B$25,$C46,'Caldwell Cup 6-25-22 TH'!$AW$11:$AW$25)</f>
        <v>0</v>
      </c>
      <c r="IE46" s="174">
        <f>SUMIF('Caldwell Cup 6-25-22 TH'!$B$11:$B$25,$C46,'Caldwell Cup 6-25-22 TH'!$AX$11:$AX$25)</f>
        <v>0</v>
      </c>
      <c r="IF46" s="174">
        <f>SUMIF('Caldwell Cup 6-25-22 TH'!$B$11:$B$25,$C46,'Caldwell Cup 6-25-22 TH'!$AY$11:$AY$25)</f>
        <v>0</v>
      </c>
      <c r="IG46" s="174">
        <f>SUMIF('Caldwell Cup 6-25-22 FS'!$B$11:$B$21,$C46,'Caldwell Cup 6-25-22 FS'!$AU$11:$AU$21)</f>
        <v>0</v>
      </c>
      <c r="IH46" s="174">
        <f>SUMIF('Caldwell Cup 6-25-22 FS'!$B$11:$B$21,$C46,'Caldwell Cup 6-25-22 FS'!$AV$11:$AV$21)</f>
        <v>0</v>
      </c>
      <c r="II46" s="174">
        <f>SUMIF('Caldwell Cup 6-25-22 FS'!$B$11:$B$21,$C46,'Caldwell Cup 6-25-22 FS'!$AW$11:$AW$21)</f>
        <v>0</v>
      </c>
      <c r="IJ46" s="174">
        <f>SUMIF('Caldwell Cup 6-25-22 FS'!$B$11:$B$21,$C46,'Caldwell Cup 6-25-22 FS'!$AX$11:$AX$21)</f>
        <v>0</v>
      </c>
      <c r="IK46" s="174">
        <f>SUMIF('Caldwell Cup 6-25-22 FS'!$B$11:$B$21,$C46,'Caldwell Cup 6-25-22 FS'!$AY$11:$AY$21)</f>
        <v>0</v>
      </c>
      <c r="IL46" s="174">
        <f>SUMIF('Caldwell Cup 6-25-22 Lasers'!$B$11:$B$23,$C46,'Caldwell Cup 6-25-22 Lasers'!$AU$11:$AU$23)</f>
        <v>0</v>
      </c>
      <c r="IM46" s="174">
        <f>SUMIF('Caldwell Cup 6-25-22 Lasers'!$B$11:$B$23,$C46,'Caldwell Cup 6-25-22 Lasers'!$AV$11:$AV$23)</f>
        <v>0</v>
      </c>
      <c r="IN46" s="174">
        <f>SUMIF('Caldwell Cup 6-25-22 Lasers'!$B$11:$B$23,$C46,'Caldwell Cup 6-25-22 Lasers'!$AW$11:$AW$23)</f>
        <v>0</v>
      </c>
      <c r="IO46" s="174">
        <f>SUMIF('Caldwell Cup 6-25-22 Lasers'!$B$11:$B$23,$C46,'Caldwell Cup 6-25-22 Lasers'!$AX$11:$AX$23)</f>
        <v>0</v>
      </c>
      <c r="IP46" s="174">
        <f>SUMIF('Caldwell Cup 6-25-22 Lasers'!$B$11:$B$23,$C46,'Caldwell Cup 6-25-22 Lasers'!$AY$11:$AY$23)</f>
        <v>0</v>
      </c>
      <c r="IQ46" s="174">
        <f>SUMIF('Labor Day Regatta 9-3-22 FS'!$B$11:$B$30,$C46,'Labor Day Regatta 9-3-22 FS'!$AU$11:$AU$30)</f>
        <v>0</v>
      </c>
      <c r="IR46" s="174">
        <f>SUMIF('Labor Day Regatta 9-3-22 FS'!$B$11:$B$30,$C46,'Labor Day Regatta 9-3-22 FS'!$AV$11:$AV$30)</f>
        <v>0</v>
      </c>
      <c r="IS46" s="174">
        <f>SUMIF('Labor Day Regatta 9-3-22 FS'!$B$11:$B$30,$C46,'Labor Day Regatta 9-3-22 FS'!$AW$11:$AW$30)</f>
        <v>0</v>
      </c>
      <c r="IT46" s="174">
        <f>SUMIF('Labor Day Regatta 9-3-22 FS'!$B$11:$B$30,$C46,'Labor Day Regatta 9-3-22 FS'!$AX$11:$AX$30)</f>
        <v>0</v>
      </c>
      <c r="IU46" s="174">
        <f>SUMIF('Labor Day Regatta 9-3-22 FS'!$B$11:$B$30,$C46,'Labor Day Regatta 9-3-22 FS'!$AY$11:$AY$30)</f>
        <v>0</v>
      </c>
      <c r="IV46" s="174">
        <f>SUMIF('2022-09-17 Leukemia Cup FS'!$B$11:$B$26,$C46,'2022-09-17 Leukemia Cup FS'!$AU$11:$AU$26)</f>
        <v>0</v>
      </c>
      <c r="IW46" s="174">
        <f>SUMIF('2022-09-17 Leukemia Cup FS'!$B$11:$B$26,$C46,'2022-09-17 Leukemia Cup FS'!$AV$11:$AV$26)</f>
        <v>0</v>
      </c>
      <c r="IX46" s="174">
        <f>SUMIF('2022-09-17 Leukemia Cup FS'!$B$11:$B$26,$C46,'2022-09-17 Leukemia Cup FS'!$AW$11:$AW$26)</f>
        <v>0</v>
      </c>
      <c r="IY46" s="174">
        <f>SUMIF('2022-09-17 Leukemia Cup FS'!$B$11:$B$26,$C46,'2022-09-17 Leukemia Cup FS'!$AX$11:$AX$26)</f>
        <v>0</v>
      </c>
      <c r="IZ46" s="174">
        <f>SUMIF('2022-09-17 Leukemia Cup FS'!$B$11:$B$26,$C46,'2022-09-17 Leukemia Cup FS'!$AY$11:$AY$26)</f>
        <v>0</v>
      </c>
      <c r="JA46" s="174">
        <f>SUMIF('2022-09-17 Leukemia Cup TH'!$B$11:$B$28,$C46,'2022-09-17 Leukemia Cup TH'!$AU$11:$AU$28)</f>
        <v>0</v>
      </c>
      <c r="JB46" s="174">
        <f>SUMIF('2022-09-17 Leukemia Cup TH'!$B$11:$B$28,$C46,'2022-09-17 Leukemia Cup TH'!$AV$11:$AV$28)</f>
        <v>0</v>
      </c>
      <c r="JC46" s="174">
        <f>SUMIF('2022-09-17 Leukemia Cup TH'!$B$11:$B$28,$C46,'2022-09-17 Leukemia Cup TH'!$AW$11:$AW$28)</f>
        <v>0</v>
      </c>
      <c r="JD46" s="174">
        <f>SUMIF('2022-09-17 Leukemia Cup TH'!$B$11:$B$28,$C46,'2022-09-17 Leukemia Cup TH'!$AX$11:$AX$28)</f>
        <v>0</v>
      </c>
      <c r="JE46" s="174">
        <f>SUMIF('2022-09-17 Leukemia Cup TH'!$B$11:$B$28,$C46,'2022-09-17 Leukemia Cup TH'!$AY$11:$AY$28)</f>
        <v>0</v>
      </c>
      <c r="JF46" s="174">
        <f>SUMIF('Smith-Berry LDR 9-24-22'!$B$11:$B$30,$C46,'Smith-Berry LDR 9-24-22'!$AU$11:$AU$30)</f>
        <v>0</v>
      </c>
      <c r="JG46" s="174">
        <f>SUMIF('Smith-Berry LDR 9-24-22'!$B$11:$B$30,$C46,'Smith-Berry LDR 9-24-22'!$AV$11:$AV$30)</f>
        <v>0</v>
      </c>
      <c r="JH46" s="174">
        <f>SUMIF('Smith-Berry LDR 9-24-22'!$B$11:$B$30,$C46,'Smith-Berry LDR 9-24-22'!$AW$11:$AW$30)</f>
        <v>0</v>
      </c>
      <c r="JI46" s="174">
        <f>SUMIF('Smith-Berry LDR 9-24-22'!$B$11:$B$30,$C46,'Smith-Berry LDR 9-24-22'!$AX$11:$AX$30)</f>
        <v>0</v>
      </c>
      <c r="JJ46" s="174">
        <f>SUMIF('Smith-Berry LDR 9-24-22'!$B$11:$B$30,$C46,'Smith-Berry LDR 9-24-22'!$AY$11:$AY$30)</f>
        <v>0</v>
      </c>
      <c r="JK46" s="174">
        <f>SUMIF('Great Scot 10-1-22 Cham'!$B$11:$B$38,$C46,'Great Scot 10-1-22 Cham'!$AU$11:$AU$38)</f>
        <v>0</v>
      </c>
      <c r="JL46" s="174">
        <f>SUMIF('Great Scot 10-1-22 Cham'!$B$11:$B$38,$C46,'Great Scot 10-1-22 Cham'!$AV$11:$AV$38)</f>
        <v>0</v>
      </c>
      <c r="JM46" s="174">
        <f>SUMIF('Great Scot 10-1-22 Cham'!$B$11:$B$38,$C46,'Great Scot 10-1-22 Cham'!$AW$11:$AW$38)</f>
        <v>0</v>
      </c>
      <c r="JN46" s="174">
        <f>SUMIF('Great Scot 10-1-22 Cham'!$B$11:$B$38,$C46,'Great Scot 10-1-22 Cham'!$AX$11:$AX$38)</f>
        <v>0</v>
      </c>
      <c r="JO46" s="174">
        <f>SUMIF('Great Scot 10-1-22 Cham'!$B$11:$B$38,$C46,'Great Scot 10-1-22 Cham'!$AY$11:$AY$38)</f>
        <v>0</v>
      </c>
      <c r="JP46" s="174">
        <f>SUMIF('Great Scot 10-1-22 Chal'!$B$11:$B$28,$C46,'Great Scot 10-1-22 Chal'!$AU$11:$AU$28)</f>
        <v>0</v>
      </c>
      <c r="JQ46" s="174">
        <f>SUMIF('Great Scot 10-1-22 Chal'!$B$11:$B$28,$C46,'Great Scot 10-1-22 Chal'!$AV$11:$AV$28)</f>
        <v>0</v>
      </c>
      <c r="JR46" s="174">
        <f>SUMIF('Great Scot 10-1-22 Chal'!$B$11:$B$28,$C46,'Great Scot 10-1-22 Chal'!$AW$11:$AW$28)</f>
        <v>0</v>
      </c>
      <c r="JS46" s="174">
        <f>SUMIF('Great Scot 10-1-22 Chal'!$B$11:$B$28,$C46,'Great Scot 10-1-22 Chal'!$AX$11:$AX$28)</f>
        <v>0</v>
      </c>
      <c r="JT46" s="174">
        <f>SUMIF('Great Scot 10-1-22 Chal'!$B$11:$B$28,$C46,'Great Scot 10-1-22 Chal'!$AY$11:$AY$28)</f>
        <v>0</v>
      </c>
      <c r="JU46" s="174">
        <f>SUMIF('Great Pumpkin Regatta 10-15-22'!$B$11:$B$54,$C46,'Great Pumpkin Regatta 10-15-22'!$AU$11:$AU$54)</f>
        <v>0</v>
      </c>
      <c r="JV46" s="174">
        <f>SUMIF('Great Pumpkin Regatta 10-15-22'!$B$11:$B$54,$C46,'Great Pumpkin Regatta 10-15-22'!$AV$11:$AV$54)</f>
        <v>0</v>
      </c>
      <c r="JW46" s="174">
        <f>SUMIF('Great Pumpkin Regatta 10-15-22'!$B$11:$B$54,$C46,'Great Pumpkin Regatta 10-15-22'!$AW$11:$AW$54)</f>
        <v>0</v>
      </c>
      <c r="JX46" s="174">
        <f>SUMIF('Great Pumpkin Regatta 10-15-22'!$B$11:$B$54,$C46,'Great Pumpkin Regatta 10-15-22'!$AX$11:$AX$54)</f>
        <v>0</v>
      </c>
      <c r="JY46" s="174">
        <f>SUMIF('Great Pumpkin Regatta 10-15-22'!$B$11:$B$54,$C46,'Great Pumpkin Regatta 10-15-22'!$AY$11:$AY$54)</f>
        <v>0</v>
      </c>
      <c r="JZ46" s="174">
        <f>SUMIF('One Day Regatta 10-29-22 FS'!$B$11:$B$19,$C46,'One Day Regatta 10-29-22 FS'!$AU$11:$AU$19)</f>
        <v>0</v>
      </c>
      <c r="KA46" s="174">
        <f>SUMIF('One Day Regatta 10-29-22 FS'!$B$11:$B$19,$C46,'One Day Regatta 10-29-22 FS'!$AV$11:$AV$19)</f>
        <v>0</v>
      </c>
      <c r="KB46" s="174">
        <f>SUMIF('One Day Regatta 10-29-22 FS'!$B$11:$B$19,$C46,'One Day Regatta 10-29-22 FS'!$AW$11:$AW$19)</f>
        <v>0</v>
      </c>
      <c r="KC46" s="174">
        <f>SUMIF('One Day Regatta 10-29-22 FS'!$B$11:$B$19,$C46,'One Day Regatta 10-29-22 FS'!$AX$11:$AX$19)</f>
        <v>0</v>
      </c>
      <c r="KD46" s="174">
        <f>SUMIF('One Day Regatta 10-29-22 FS'!$B$11:$B$19,$C46,'One Day Regatta 10-29-22 FS'!$AY$11:$AY$19)</f>
        <v>0</v>
      </c>
    </row>
    <row r="47" spans="1:290" ht="15" customHeight="1" x14ac:dyDescent="0.2">
      <c r="A47" s="400" t="s">
        <v>1369</v>
      </c>
      <c r="B47" s="134">
        <f t="shared" si="8"/>
        <v>36</v>
      </c>
      <c r="C47" s="170" t="s">
        <v>176</v>
      </c>
      <c r="D47" s="171">
        <f t="shared" si="44"/>
        <v>0</v>
      </c>
      <c r="E47" s="172">
        <f t="shared" si="45"/>
        <v>0</v>
      </c>
      <c r="F47" s="171">
        <f t="shared" si="46"/>
        <v>0</v>
      </c>
      <c r="G47" s="171">
        <v>0</v>
      </c>
      <c r="H47" s="171">
        <f t="shared" si="47"/>
        <v>0</v>
      </c>
      <c r="I47" s="173">
        <f t="shared" si="48"/>
        <v>0</v>
      </c>
      <c r="J47" s="173"/>
      <c r="K47" s="174">
        <f>SUMIF('Saturday Race 11-06-21'!$B$11:$B$21,$C47,'Saturday Race 11-06-21'!$AU$11:$AU$21)</f>
        <v>0</v>
      </c>
      <c r="L47" s="174">
        <f>SUMIF('Saturday Race 11-06-21'!$B$11:$B$21,$C47,'Saturday Race 11-06-21'!$AV$11:$AV$21)</f>
        <v>0</v>
      </c>
      <c r="M47" s="174">
        <f>SUMIF('Saturday Race 11-06-21'!$B$11:$B$21,$C47,'Saturday Race 11-06-21'!$AW$11:$AW$21)</f>
        <v>0</v>
      </c>
      <c r="N47" s="174">
        <f>SUMIF('Saturday Race 11-06-21'!$B$11:$B$21,$C47,'Saturday Race 11-06-21'!$AX$11:$AX$21)</f>
        <v>0</v>
      </c>
      <c r="O47" s="174">
        <f>SUMIF('Saturday Race 11-06-21'!$B$11:$B$21,$C47,'Saturday Race 11-06-21'!$AY$11:$AY$21)</f>
        <v>0</v>
      </c>
      <c r="P47" s="174">
        <f>SUMIF('Saturday Race 11-20-21'!$B$11:$B$20,$C47,'Saturday Race 11-20-21'!$AU$11:$AU$20)</f>
        <v>0</v>
      </c>
      <c r="Q47" s="174">
        <f>SUMIF('Saturday Race 11-20-21'!$B$11:$B$20,$C47,'Saturday Race 11-20-21'!$AV$11:$AV$20)</f>
        <v>0</v>
      </c>
      <c r="R47" s="174">
        <f>SUMIF('Saturday Race 11-20-21'!$B$11:$B$20,$C47,'Saturday Race 11-20-21'!$AW$11:$AW$20)</f>
        <v>0</v>
      </c>
      <c r="S47" s="174">
        <f>SUMIF('Saturday Race 11-20-21'!$B$11:$B$20,$C47,'Saturday Race 11-20-21'!$AX$11:$AX$20)</f>
        <v>0</v>
      </c>
      <c r="T47" s="174">
        <f>SUMIF('Saturday Race 11-20-21'!$B$11:$B$20,$C47,'Saturday Race 11-20-21'!$AY$11:$AY$20)</f>
        <v>0</v>
      </c>
      <c r="U47" s="174">
        <f>SUMIF('Saturday Race 1-08-22'!$B$11:$B$20,$C47,'Saturday Race 1-08-22'!$AU$11:$AU$20)</f>
        <v>0</v>
      </c>
      <c r="V47" s="174">
        <f>SUMIF('Saturday Race 1-08-22'!$B$11:$B$20,$C47,'Saturday Race 1-08-22'!$AV$11:$AV$20)</f>
        <v>0</v>
      </c>
      <c r="W47" s="174">
        <f>SUMIF('Saturday Race 1-08-22'!$B$11:$B$20,$C47,'Saturday Race 1-08-22'!$AW$11:$AW$20)</f>
        <v>0</v>
      </c>
      <c r="X47" s="174">
        <f>SUMIF('Saturday Race 1-08-22'!$B$11:$B$20,$C47,'Saturday Race 1-08-22'!$AX$11:$AX$20)</f>
        <v>0</v>
      </c>
      <c r="Y47" s="174">
        <f>SUMIF('Saturday Race 1-08-22'!$B$11:$B$20,$C47,'Saturday Race 1-08-22'!$AY$11:$AY$20)</f>
        <v>0</v>
      </c>
      <c r="Z47" s="174">
        <f>SUMIF('Saturday Race 1-22-22'!$B$11:$B$20,$C47,'Saturday Race 1-22-22'!$AU$11:$AU$20)</f>
        <v>0</v>
      </c>
      <c r="AA47" s="174">
        <f>SUMIF('Saturday Race 1-22-22'!$B$11:$B$20,$C47,'Saturday Race 1-22-22'!$AV$11:$AV$20)</f>
        <v>0</v>
      </c>
      <c r="AB47" s="174">
        <f>SUMIF('Saturday Race 1-22-22'!$B$11:$B$20,$C47,'Saturday Race 1-22-22'!$AW$11:$AW$20)</f>
        <v>0</v>
      </c>
      <c r="AC47" s="174">
        <f>SUMIF('Saturday Race 1-22-22'!$B$11:$B$20,$C47,'Saturday Race 1-22-22'!$AX$11:$AX$20)</f>
        <v>0</v>
      </c>
      <c r="AD47" s="174">
        <f>SUMIF('Saturday Race 1-22-22'!$B$11:$B$20,$C47,'Saturday Race 1-22-22'!$AY$11:$AY$20)</f>
        <v>0</v>
      </c>
      <c r="AE47" s="174">
        <f>SUMIF('Sunday Race 2-6-22'!$B$11:$B$20,$C47,'Sunday Race 2-6-22'!$AU$11:$AU$20)</f>
        <v>0</v>
      </c>
      <c r="AF47" s="174">
        <f>SUMIF('Sunday Race 2-6-22'!$B$11:$B$20,$C47,'Sunday Race 2-6-22'!$AV$11:$AV$20)</f>
        <v>0</v>
      </c>
      <c r="AG47" s="174">
        <f>SUMIF('Sunday Race 2-6-22'!$B$11:$B$20,$C47,'Sunday Race 2-6-22'!$AW$11:$AW$20)</f>
        <v>0</v>
      </c>
      <c r="AH47" s="174">
        <f>SUMIF('Sunday Race 2-6-22'!$B$11:$B$20,$C47,'Sunday Race 2-6-22'!$AX$11:$AX$20)</f>
        <v>0</v>
      </c>
      <c r="AI47" s="174">
        <f>SUMIF('Sunday Race 2-6-22'!$B$11:$B$20,$C47,'Sunday Race 2-6-22'!$AY$11:$AY$20)</f>
        <v>0</v>
      </c>
      <c r="AJ47" s="174">
        <f>SUMIF('Sunday Race 2-20-22'!$B$11:$B$26,$C47,'Sunday Race 2-20-22'!$AU$11:$AU$26)</f>
        <v>0</v>
      </c>
      <c r="AK47" s="174">
        <f>SUMIF('Sunday Race 2-20-22'!$B$11:$B$26,$C47,'Sunday Race 2-20-22'!$AV$11:$AV$26)</f>
        <v>0</v>
      </c>
      <c r="AL47" s="174">
        <f>SUMIF('Sunday Race 2-20-22'!$B$11:$B$26,$C47,'Sunday Race 2-20-22'!$AW$11:$AW$26)</f>
        <v>0</v>
      </c>
      <c r="AM47" s="174">
        <f>SUMIF('Sunday Race 2-20-22'!$B$11:$B$26,$C47,'Sunday Race 2-20-22'!$AX$11:$AX$26)</f>
        <v>0</v>
      </c>
      <c r="AN47" s="174">
        <f>SUMIF('Sunday Race 2-20-22'!$B$11:$B$26,$C47,'Sunday Race 2-20-22'!$AY$11:$AY$26)</f>
        <v>0</v>
      </c>
      <c r="AO47" s="174">
        <f>SUMIF('Sunday Race 2-27-22'!$B$11:$B$20,$C47,'Sunday Race 2-27-22'!$AU$11:$AU$20)</f>
        <v>0</v>
      </c>
      <c r="AP47" s="174">
        <f>SUMIF('Sunday Race 2-27-22'!$B$11:$B$20,$C47,'Sunday Race 2-27-22'!$AV$11:$AV$20)</f>
        <v>0</v>
      </c>
      <c r="AQ47" s="174">
        <f>SUMIF('Sunday Race 2-27-22'!$B$11:$B$20,$C47,'Sunday Race 2-27-22'!$AW$11:$AW$20)</f>
        <v>0</v>
      </c>
      <c r="AR47" s="174">
        <f>SUMIF('Sunday Race 2-27-22'!$B$11:$B$20,$C47,'Sunday Race 2-27-22'!$AX$11:$AX$20)</f>
        <v>0</v>
      </c>
      <c r="AS47" s="174">
        <f>SUMIF('Sunday Race 2-27-22'!$B$11:$B$20,$C47,'Sunday Race 2-27-22'!$AY$11:$AY$20)</f>
        <v>0</v>
      </c>
      <c r="AT47" s="174">
        <f>SUMIF('Sunday Race 3-13-22'!$B$11:$B$25,$C47,'Sunday Race 3-13-22'!$AU$11:$AU$25)</f>
        <v>0</v>
      </c>
      <c r="AU47" s="174">
        <f>SUMIF('Sunday Race 3-13-22'!$B$11:$B$25,$C47,'Sunday Race 3-13-22'!$AV$11:$AV$25)</f>
        <v>0</v>
      </c>
      <c r="AV47" s="174">
        <f>SUMIF('Sunday Race 3-13-22'!$B$11:$B$25,$C47,'Sunday Race 3-13-22'!$AW$11:$AW$25)</f>
        <v>0</v>
      </c>
      <c r="AW47" s="174">
        <f>SUMIF('Sunday Race 3-13-22'!$B$11:$B$25,$C47,'Sunday Race 3-13-22'!$AX$11:$AX$25)</f>
        <v>0</v>
      </c>
      <c r="AX47" s="174">
        <f>SUMIF('Sunday Race 3-13-22'!$B$11:$B$25,$C47,'Sunday Race 3-13-22'!$AY$11:$AY$25)</f>
        <v>0</v>
      </c>
      <c r="AY47" s="174">
        <f>SUMIF('Saturday Race 3-19-22'!$B$11:$B$15,$C47,'Saturday Race 3-19-22'!$AU$11:$AU$15)</f>
        <v>0</v>
      </c>
      <c r="AZ47" s="174">
        <f>SUMIF('Saturday Race 3-19-22'!$B$11:$B$15,$C47,'Saturday Race 3-19-22'!$AV$11:$AV$15)</f>
        <v>0</v>
      </c>
      <c r="BA47" s="174">
        <f>SUMIF('Saturday Race 3-19-22'!$B$11:$B$15,$C47,'Saturday Race 3-19-22'!$AW$11:$AW$15)</f>
        <v>0</v>
      </c>
      <c r="BB47" s="174">
        <f>SUMIF('Saturday Race 3-19-22'!$B$11:$B$15,$C47,'Saturday Race 3-19-22'!$AX$11:$AX$15)</f>
        <v>0</v>
      </c>
      <c r="BC47" s="174">
        <f>SUMIF('Saturday Race 3-19-22'!$B$11:$B$15,$C47,'Saturday Race 3-19-22'!$AY$11:$AY$15)</f>
        <v>0</v>
      </c>
      <c r="BD47" s="174">
        <f>SUMIF('Sunday Races 4-10-22'!$B$11:$B$26,$C47,'Sunday Races 4-10-22'!$AU$11:$AU$26)</f>
        <v>0</v>
      </c>
      <c r="BE47" s="174">
        <f>SUMIF('Sunday Races 4-10-22'!$B$11:$B$26,$C47,'Sunday Races 4-10-22'!$AV$11:$AV$26)</f>
        <v>0</v>
      </c>
      <c r="BF47" s="174">
        <f>SUMIF('Sunday Races 4-10-22'!$B$11:$B$26,$C47,'Sunday Races 4-10-22'!$AW$11:$AW$26)</f>
        <v>0</v>
      </c>
      <c r="BG47" s="174">
        <f>SUMIF('Sunday Races 4-10-22'!$B$11:$B$26,$C47,'Sunday Races 4-10-22'!$AX$11:$AX$26)</f>
        <v>0</v>
      </c>
      <c r="BH47" s="174">
        <f>SUMIF('Sunday Races 4-10-22'!$B$11:$B$26,$C47,'Sunday Races 4-10-22'!$AY$11:$AY$26)</f>
        <v>0</v>
      </c>
      <c r="BI47" s="174">
        <f>SUMIF('Sunday Races 5-1-22'!$B$11:$B$28,$C47,'Sunday Races 5-1-22'!$AU$11:$AU$28)</f>
        <v>0</v>
      </c>
      <c r="BJ47" s="174">
        <f>SUMIF('Sunday Races 5-1-22'!$B$11:$B$28,$C47,'Sunday Races 5-1-22'!$AV$11:$AV$28)</f>
        <v>0</v>
      </c>
      <c r="BK47" s="174">
        <f>SUMIF('Sunday Races 5-1-22'!$B$11:$B$28,$C47,'Sunday Races 5-1-22'!$AW$11:$AW$28)</f>
        <v>0</v>
      </c>
      <c r="BL47" s="174">
        <f>SUMIF('Sunday Races 5-1-22'!$B$11:$B$28,$C47,'Sunday Races 5-1-22'!$AX$11:$AX$28)</f>
        <v>0</v>
      </c>
      <c r="BM47" s="174">
        <f>SUMIF('Sunday Races 5-1-22'!$B$11:$B$28,$C47,'Sunday Races 5-1-22'!$AY$11:$AY$28)</f>
        <v>0</v>
      </c>
      <c r="BN47" s="174">
        <f>SUMIF('Sunday Races 6-5-22'!$B$11:$B$28,$C47,'Sunday Races 6-5-22'!$AU$11:$AU$28)</f>
        <v>0</v>
      </c>
      <c r="BO47" s="174">
        <f>SUMIF('Sunday Races 6-5-22'!$B$11:$B$28,$C47,'Sunday Races 6-5-22'!$AV$11:$AV$28)</f>
        <v>0</v>
      </c>
      <c r="BP47" s="174">
        <f>SUMIF('Sunday Races 6-5-22'!$B$11:$B$28,$C47,'Sunday Races 6-5-22'!$AW$11:$AW$28)</f>
        <v>0</v>
      </c>
      <c r="BQ47" s="174">
        <f>SUMIF('Sunday Races 6-5-22'!$B$11:$B$28,$C47,'Sunday Races 6-5-22'!$AX$11:$AX$28)</f>
        <v>0</v>
      </c>
      <c r="BR47" s="174">
        <f>SUMIF('Sunday Races 6-5-22'!$B$11:$B$28,$C47,'Sunday Races 6-5-22'!$AY$11:$AY$28)</f>
        <v>0</v>
      </c>
      <c r="BS47" s="174">
        <f>SUMIF('Sunday Races 6-12-22'!$B$11:$B$24,$C47,'Sunday Races 6-12-22'!$AU$11:$AU$24)</f>
        <v>0</v>
      </c>
      <c r="BT47" s="174">
        <f>SUMIF('Sunday Races 6-12-22'!$B$11:$B$24,$C47,'Sunday Races 6-12-22'!$AV$11:$AV$24)</f>
        <v>0</v>
      </c>
      <c r="BU47" s="174">
        <f>SUMIF('Sunday Races 6-12-22'!$B$11:$B$24,$C47,'Sunday Races 6-12-22'!$AW$11:$AW$24)</f>
        <v>0</v>
      </c>
      <c r="BV47" s="174">
        <f>SUMIF('Sunday Races 6-12-22'!$B$11:$B$24,$C47,'Sunday Races 6-12-22'!$AX$11:$AX$24)</f>
        <v>0</v>
      </c>
      <c r="BW47" s="174">
        <f>SUMIF('Sunday Races 6-12-22'!$B$11:$B$24,$C47,'Sunday Races 6-12-22'!$AY$11:$AY$24)</f>
        <v>0</v>
      </c>
      <c r="BX47" s="174">
        <f>SUMIF('Saturday Races 6-18-22'!$B$11:$B$24,$C47,'Saturday Races 6-18-22'!$AU$11:$AU$24)</f>
        <v>0</v>
      </c>
      <c r="BY47" s="174">
        <f>SUMIF('Saturday Races 6-18-22'!$B$11:$B$24,$C47,'Saturday Races 6-18-22'!$AV$11:$AV$24)</f>
        <v>0</v>
      </c>
      <c r="BZ47" s="174">
        <f>SUMIF('Saturday Races 6-18-22'!$B$11:$B$24,$C47,'Saturday Races 6-18-22'!$AW$11:$AW$24)</f>
        <v>0</v>
      </c>
      <c r="CA47" s="174">
        <f>SUMIF('Saturday Races 6-18-22'!$B$11:$B$24,$C47,'Saturday Races 6-18-22'!$AX$11:$AX$24)</f>
        <v>0</v>
      </c>
      <c r="CB47" s="174">
        <f>SUMIF('Saturday Races 6-18-22'!$B$11:$B$24,$C47,'Saturday Races 6-18-22'!$AY$11:$AY$24)</f>
        <v>0</v>
      </c>
      <c r="CC47" s="174">
        <f>SUMIF('Sunday Races 7-3-22'!$B$11:$B$26,$C47,'Sunday Races 7-3-22'!$AU$11:$AU$26)</f>
        <v>0</v>
      </c>
      <c r="CD47" s="174">
        <f>SUMIF('Sunday Races 7-3-22'!$B$11:$B$26,$C47,'Sunday Races 7-3-22'!$AV$11:$AV$26)</f>
        <v>0</v>
      </c>
      <c r="CE47" s="174">
        <f>SUMIF('Sunday Races 7-3-22'!$B$11:$B$26,$C47,'Sunday Races 7-3-22'!$AW$11:$AW$26)</f>
        <v>0</v>
      </c>
      <c r="CF47" s="174">
        <f>SUMIF('Sunday Races 7-3-22'!$B$11:$B$26,$C47,'Sunday Races 7-3-22'!$AX$11:$AX$26)</f>
        <v>0</v>
      </c>
      <c r="CG47" s="174">
        <f>SUMIF('Sunday Races 7-3-22'!$B$11:$B$26,$C47,'Sunday Races 7-3-22'!$AY$11:$AY$26)</f>
        <v>0</v>
      </c>
      <c r="CH47" s="174">
        <f>SUMIF('Sunday Races 7-31-22'!$B$11:$B$26,$C47,'Sunday Races 7-31-22'!$AU$11:$AU$26)</f>
        <v>0</v>
      </c>
      <c r="CI47" s="174">
        <f>SUMIF('Sunday Races 7-31-22'!$B$11:$B$26,$C47,'Sunday Races 7-31-22'!$AV$11:$AV$26)</f>
        <v>0</v>
      </c>
      <c r="CJ47" s="174">
        <f>SUMIF('Sunday Races 7-31-22'!$B$11:$B$26,$C47,'Sunday Races 7-31-22'!$AW$11:$AW$26)</f>
        <v>0</v>
      </c>
      <c r="CK47" s="174">
        <f>SUMIF('Sunday Races 7-31-22'!$B$11:$B$26,$C47,'Sunday Races 7-31-22'!$AX$11:$AX$26)</f>
        <v>0</v>
      </c>
      <c r="CL47" s="174">
        <f>SUMIF('Sunday Races 7-31-22'!$B$11:$B$26,$C47,'Sunday Races 7-31-22'!$AY$11:$AY$26)</f>
        <v>0</v>
      </c>
      <c r="CM47" s="174">
        <f>SUMIF('Sunday Races 8-14-22'!$B$11:$B$26,$C47,'Sunday Races 8-14-22'!$AU$11:$AU$26)</f>
        <v>0</v>
      </c>
      <c r="CN47" s="174">
        <f>SUMIF('Sunday Races 8-14-22'!$B$11:$B$26,$C47,'Sunday Races 8-14-22'!$AV$11:$AV$26)</f>
        <v>0</v>
      </c>
      <c r="CO47" s="174">
        <f>SUMIF('Sunday Races 8-14-22'!$B$11:$B$26,$C47,'Sunday Races 8-14-22'!$AW$11:$AW$26)</f>
        <v>0</v>
      </c>
      <c r="CP47" s="174">
        <f>SUMIF('Sunday Races 8-14-22'!$B$11:$B$26,$C47,'Sunday Races 8-14-22'!$AX$11:$AX$26)</f>
        <v>0</v>
      </c>
      <c r="CQ47" s="174">
        <f>SUMIF('Sunday Races 8-14-22'!$B$11:$B$26,$C47,'Sunday Races 8-14-22'!$AY$11:$AY$26)</f>
        <v>0</v>
      </c>
      <c r="CR47" s="174">
        <f>SUMIF('Saturday Races 8-20-22'!$B$11:$B$26,$C47,'Saturday Races 8-20-22'!$AU$11:$AU$26)</f>
        <v>0</v>
      </c>
      <c r="CS47" s="174">
        <f>SUMIF('Saturday Races 8-20-22'!$B$11:$B$26,$C47,'Saturday Races 8-20-22'!$AV$11:$AV$26)</f>
        <v>0</v>
      </c>
      <c r="CT47" s="174">
        <f>SUMIF('Saturday Races 8-20-22'!$B$11:$B$26,$C47,'Saturday Races 8-20-22'!$AW$11:$AW$26)</f>
        <v>0</v>
      </c>
      <c r="CU47" s="174">
        <f>SUMIF('Saturday Races 8-20-22'!$B$11:$B$26,$C47,'Saturday Races 8-20-22'!$AX$11:$AX$26)</f>
        <v>0</v>
      </c>
      <c r="CV47" s="174">
        <f>SUMIF('Saturday Races 8-20-22'!$B$11:$B$26,$C47,'Saturday Races 8-20-22'!$AY$11:$AY$26)</f>
        <v>0</v>
      </c>
      <c r="CW47" s="174">
        <f>SUMIF('Sunday Races 9-11-22'!$B$11:$B$20,$C47,'Sunday Races 9-11-22'!$AU$11:$AU$20)</f>
        <v>0</v>
      </c>
      <c r="CX47" s="174">
        <f>SUMIF('Sunday Races 9-11-22'!$B$11:$B$20,$C47,'Sunday Races 9-11-22'!$AV$11:$AV$20)</f>
        <v>0</v>
      </c>
      <c r="CY47" s="174">
        <f>SUMIF('Sunday Races 9-11-22'!$B$11:$B$20,$C47,'Sunday Races 9-11-22'!$AW$11:$AW$20)</f>
        <v>0</v>
      </c>
      <c r="CZ47" s="174">
        <f>SUMIF('Sunday Races 9-11-22'!$B$11:$B$20,$C47,'Sunday Races 9-11-22'!$AX$11:$AX$20)</f>
        <v>0</v>
      </c>
      <c r="DA47" s="174">
        <f>SUMIF('Sunday Races 9-11-22'!$B$11:$B$20,$C47,'Sunday Races 9-11-22'!$AY$11:$AY$20)</f>
        <v>0</v>
      </c>
      <c r="DB47" s="174">
        <f>SUMIF('Sunday Races 10-9-22'!$B$11:$B$21,$C47,'Sunday Races 10-9-22'!$AU$11:$AU$21)</f>
        <v>0</v>
      </c>
      <c r="DC47" s="174">
        <f>SUMIF('Sunday Races 10-9-22'!$B$11:$B$21,$C47,'Sunday Races 10-9-22'!$AV$11:$AV$21)</f>
        <v>0</v>
      </c>
      <c r="DD47" s="174">
        <f>SUMIF('Sunday Races 10-9-22'!$B$11:$B$21,$C47,'Sunday Races 10-9-22'!$AW$11:$AW$21)</f>
        <v>0</v>
      </c>
      <c r="DE47" s="174">
        <f>SUMIF('Sunday Races 10-9-22'!$B$11:$B$21,$C47,'Sunday Races 10-9-22'!$AX$11:$AX$21)</f>
        <v>0</v>
      </c>
      <c r="DF47" s="174">
        <f>SUMIF('Sunday Races 10-9-22'!$B$11:$B$21,$C47,'Sunday Races 10-9-22'!$AY$11:$AY$21)</f>
        <v>0</v>
      </c>
      <c r="DG47" s="174">
        <f>SUMIF('Sunday Races 10-23-22'!$B$11:$B$22,$C47,'Sunday Races 10-23-22'!$AU$11:$AU$22)</f>
        <v>0</v>
      </c>
      <c r="DH47" s="174">
        <f>SUMIF('Sunday Races 10-23-22'!$B$11:$B$22,$C47,'Sunday Races 10-23-22'!$AV$11:$AV$22)</f>
        <v>0</v>
      </c>
      <c r="DI47" s="174">
        <f>SUMIF('Sunday Races 10-23-22'!$B$11:$B$22,$C47,'Sunday Races 10-23-22'!$AW$11:$AW$22)</f>
        <v>0</v>
      </c>
      <c r="DJ47" s="174">
        <f>SUMIF('Sunday Races 10-23-22'!$B$11:$B$22,$C47,'Sunday Races 10-23-22'!$AX$11:$AX$22)</f>
        <v>0</v>
      </c>
      <c r="DK47" s="174">
        <f>SUMIF('Sunday Races 10-23-22'!$B$11:$B$22,$C47,'Sunday Races 10-23-22'!$AY$11:$AY$22)</f>
        <v>0</v>
      </c>
      <c r="DL47" s="175"/>
      <c r="DM47" s="176"/>
      <c r="DN47" s="177">
        <f t="shared" si="49"/>
        <v>0</v>
      </c>
      <c r="DO47" s="177">
        <f t="shared" si="49"/>
        <v>0</v>
      </c>
      <c r="DP47" s="177">
        <f t="shared" si="49"/>
        <v>0</v>
      </c>
      <c r="DQ47" s="177">
        <f t="shared" si="49"/>
        <v>0</v>
      </c>
      <c r="DR47" s="177">
        <f t="shared" si="49"/>
        <v>0</v>
      </c>
      <c r="DS47" s="177">
        <f t="shared" si="49"/>
        <v>0</v>
      </c>
      <c r="DT47" s="177">
        <f t="shared" si="49"/>
        <v>0</v>
      </c>
      <c r="DU47" s="177">
        <f t="shared" si="49"/>
        <v>0</v>
      </c>
      <c r="DV47" s="177">
        <f t="shared" si="49"/>
        <v>0</v>
      </c>
      <c r="DW47" s="177">
        <f t="shared" si="49"/>
        <v>0</v>
      </c>
      <c r="DX47" s="177">
        <f t="shared" si="50"/>
        <v>0</v>
      </c>
      <c r="DY47" s="177">
        <f t="shared" si="50"/>
        <v>0</v>
      </c>
      <c r="DZ47" s="177">
        <f t="shared" si="50"/>
        <v>0</v>
      </c>
      <c r="EA47" s="177">
        <f t="shared" si="50"/>
        <v>0</v>
      </c>
      <c r="EB47" s="177">
        <f t="shared" si="50"/>
        <v>0</v>
      </c>
      <c r="EC47" s="177">
        <f t="shared" si="50"/>
        <v>0</v>
      </c>
      <c r="ED47" s="177">
        <f t="shared" si="50"/>
        <v>0</v>
      </c>
      <c r="EE47" s="177">
        <f t="shared" si="50"/>
        <v>0</v>
      </c>
      <c r="EF47" s="177">
        <f t="shared" si="50"/>
        <v>0</v>
      </c>
      <c r="EG47" s="177">
        <f t="shared" si="50"/>
        <v>0</v>
      </c>
      <c r="EH47" s="177">
        <f t="shared" si="51"/>
        <v>0</v>
      </c>
      <c r="EI47" s="177">
        <f t="shared" si="51"/>
        <v>0</v>
      </c>
      <c r="EJ47" s="177">
        <f t="shared" si="51"/>
        <v>0</v>
      </c>
      <c r="EK47" s="177">
        <f t="shared" si="51"/>
        <v>0</v>
      </c>
      <c r="EL47" s="177">
        <f t="shared" si="51"/>
        <v>0</v>
      </c>
      <c r="EM47" s="177">
        <f t="shared" si="51"/>
        <v>0</v>
      </c>
      <c r="EN47" s="177">
        <f t="shared" si="51"/>
        <v>0</v>
      </c>
      <c r="EO47" s="177">
        <f t="shared" si="51"/>
        <v>0</v>
      </c>
      <c r="EP47" s="177">
        <f t="shared" si="51"/>
        <v>0</v>
      </c>
      <c r="EQ47" s="177">
        <f t="shared" si="51"/>
        <v>0</v>
      </c>
      <c r="ER47" s="177">
        <f t="shared" si="52"/>
        <v>0</v>
      </c>
      <c r="ES47" s="177">
        <f t="shared" si="52"/>
        <v>0</v>
      </c>
      <c r="ET47" s="177">
        <f t="shared" si="52"/>
        <v>0</v>
      </c>
      <c r="EU47" s="177">
        <f t="shared" si="52"/>
        <v>0</v>
      </c>
      <c r="EV47" s="177">
        <f t="shared" si="52"/>
        <v>0</v>
      </c>
      <c r="EW47" s="177">
        <f t="shared" si="52"/>
        <v>0</v>
      </c>
      <c r="EX47" s="177">
        <f t="shared" si="52"/>
        <v>0</v>
      </c>
      <c r="EY47" s="177">
        <f t="shared" si="52"/>
        <v>0</v>
      </c>
      <c r="EZ47" s="177">
        <f t="shared" si="52"/>
        <v>0</v>
      </c>
      <c r="FA47" s="177">
        <f t="shared" si="52"/>
        <v>0</v>
      </c>
      <c r="FB47" s="177">
        <f t="shared" si="53"/>
        <v>0</v>
      </c>
      <c r="FC47" s="177">
        <f t="shared" si="53"/>
        <v>0</v>
      </c>
      <c r="FD47" s="177">
        <f t="shared" si="53"/>
        <v>0</v>
      </c>
      <c r="FE47" s="177">
        <f t="shared" si="53"/>
        <v>0</v>
      </c>
      <c r="FF47" s="177">
        <f t="shared" si="53"/>
        <v>0</v>
      </c>
      <c r="FG47" s="177">
        <f t="shared" si="53"/>
        <v>0</v>
      </c>
      <c r="FH47" s="177">
        <f t="shared" si="53"/>
        <v>0</v>
      </c>
      <c r="FI47" s="177">
        <f t="shared" si="53"/>
        <v>0</v>
      </c>
      <c r="FJ47" s="177">
        <f t="shared" si="53"/>
        <v>0</v>
      </c>
      <c r="FK47" s="177">
        <f t="shared" si="53"/>
        <v>0</v>
      </c>
      <c r="FL47" s="177">
        <f t="shared" si="54"/>
        <v>0</v>
      </c>
      <c r="FM47" s="177">
        <f t="shared" si="54"/>
        <v>0</v>
      </c>
      <c r="FN47" s="177">
        <f t="shared" si="54"/>
        <v>0</v>
      </c>
      <c r="FO47" s="177">
        <f t="shared" si="54"/>
        <v>0</v>
      </c>
      <c r="FP47" s="177">
        <f t="shared" si="54"/>
        <v>0</v>
      </c>
      <c r="FQ47" s="177">
        <f t="shared" si="54"/>
        <v>0</v>
      </c>
      <c r="FR47" s="177">
        <f t="shared" si="54"/>
        <v>0</v>
      </c>
      <c r="FS47" s="177">
        <f t="shared" si="54"/>
        <v>0</v>
      </c>
      <c r="FT47" s="177">
        <f t="shared" si="54"/>
        <v>0</v>
      </c>
      <c r="FU47" s="177">
        <f t="shared" si="54"/>
        <v>0</v>
      </c>
      <c r="FV47" s="177">
        <f t="shared" si="54"/>
        <v>0</v>
      </c>
      <c r="FW47" s="177">
        <f t="shared" si="54"/>
        <v>0</v>
      </c>
      <c r="FX47" s="177">
        <f t="shared" si="54"/>
        <v>0</v>
      </c>
      <c r="FY47" s="177">
        <f t="shared" si="54"/>
        <v>0</v>
      </c>
      <c r="FZ47" s="177">
        <f t="shared" si="54"/>
        <v>0</v>
      </c>
      <c r="GA47" s="177"/>
      <c r="GB47" s="229">
        <f t="shared" si="55"/>
        <v>5</v>
      </c>
      <c r="GC47" s="229">
        <f t="shared" si="56"/>
        <v>3</v>
      </c>
      <c r="GD47" s="174">
        <f>SUMIF('One Day 12-04-21 Scots'!$B$11:$B$24,$C47,'One Day 12-04-21 Scots'!$AU$11:$AU$24)</f>
        <v>0</v>
      </c>
      <c r="GE47" s="174">
        <f>SUMIF('One Day 12-04-21 Scots'!$B$11:$B$24,$C47,'One Day 12-04-21 Scots'!$AV$11:$AV$24)</f>
        <v>0</v>
      </c>
      <c r="GF47" s="174">
        <f>SUMIF('One Day 12-04-21 Scots'!$B$11:$B$24,$C47,'One Day 12-04-21 Scots'!$AW$11:$AW$24)</f>
        <v>0</v>
      </c>
      <c r="GG47" s="174">
        <f>SUMIF('One Day 12-04-21 Scots'!$B$11:$B$24,$C47,'One Day 12-04-21 Scots'!$AX$11:$AX$24)</f>
        <v>0</v>
      </c>
      <c r="GH47" s="174">
        <f>SUMIF('One Day 12-04-21 Scots'!$B$11:$B$24,$C47,'One Day 12-04-21 Scots'!$AY$11:$AY$24)</f>
        <v>0</v>
      </c>
      <c r="GI47" s="174">
        <f>SUMIF('One Day 12-04-21 Thistles'!$B$11:$B$25,$C47,'One Day 12-04-21 Thistles'!$AU$11:$AU$25)</f>
        <v>0</v>
      </c>
      <c r="GJ47" s="174">
        <f>SUMIF('One Day 12-04-21 Thistles'!$B$11:$B$25,$C47,'One Day 12-04-21 Thistles'!$AV$11:$AV$25)</f>
        <v>0</v>
      </c>
      <c r="GK47" s="174">
        <f>SUMIF('One Day 12-04-21 Thistles'!$B$11:$B$25,$C47,'One Day 12-04-21 Thistles'!$AW$11:$AW$25)</f>
        <v>0</v>
      </c>
      <c r="GL47" s="174">
        <f>SUMIF('One Day 12-04-21 Thistles'!$B$11:$B$25,$C47,'One Day 12-04-21 Thistles'!$AX$11:$AX$25)</f>
        <v>0</v>
      </c>
      <c r="GM47" s="174">
        <f>SUMIF('One Day 12-04-21 Thistles'!$B$11:$B$25,$C47,'One Day 12-04-21 Thistles'!$AY$11:$AY$25)</f>
        <v>0</v>
      </c>
      <c r="GN47" s="174">
        <f>SUMIF('Chili One Day 2-12-22 Scots'!$B$11:$B$27,$C47,'Chili One Day 2-12-22 Scots'!$AU$11:$AU$27)</f>
        <v>0</v>
      </c>
      <c r="GO47" s="174">
        <f>SUMIF('Chili One Day 2-12-22 Scots'!$B$11:$B$27,$C47,'Chili One Day 2-12-22 Scots'!$AV$11:$AV$27)</f>
        <v>0</v>
      </c>
      <c r="GP47" s="174">
        <f>SUMIF('Chili One Day 2-12-22 Scots'!$B$11:$B$27,$C47,'Chili One Day 2-12-22 Scots'!$AW$11:$AW$27)</f>
        <v>0</v>
      </c>
      <c r="GQ47" s="174">
        <f>SUMIF('Chili One Day 2-12-22 Scots'!$B$11:$B$27,$C47,'Chili One Day 2-12-22 Scots'!$AX$11:$AX$27)</f>
        <v>0</v>
      </c>
      <c r="GR47" s="174">
        <f>SUMIF('Chili One Day 2-12-22 Scots'!$B$11:$B$27,$C47,'Chili One Day 2-12-22 Scots'!$AY$11:$AY$27)</f>
        <v>0</v>
      </c>
      <c r="GS47" s="174">
        <f>SUMIF('Chili One Day 2-12-22 Thistles'!$B$11:$B$27,$C47,'Chili One Day 2-12-22 Thistles'!$AU$11:$AU$27)</f>
        <v>0</v>
      </c>
      <c r="GT47" s="174">
        <f>SUMIF('Chili One Day 2-12-22 Thistles'!$B$11:$B$27,$C47,'Chili One Day 2-12-22 Thistles'!$AV$11:$AV$27)</f>
        <v>0</v>
      </c>
      <c r="GU47" s="174">
        <f>SUMIF('Chili One Day 2-12-22 Thistles'!$B$11:$B$27,$C47,'Chili One Day 2-12-22 Thistles'!$AW$11:$AW$27)</f>
        <v>0</v>
      </c>
      <c r="GV47" s="174">
        <f>SUMIF('Chili One Day 2-12-22 Thistles'!$B$11:$B$27,$C47,'Chili One Day 2-12-22 Thistles'!$AX$11:$AX$27)</f>
        <v>0</v>
      </c>
      <c r="GW47" s="174">
        <f>SUMIF('Chili One Day 2-12-22 Thistles'!$B$11:$B$27,$C47,'Chili One Day 2-12-22 Thistles'!$AY$11:$AY$27)</f>
        <v>0</v>
      </c>
      <c r="GX47" s="174">
        <f>SUMIF('Ironman One Day 3-5-22 FS'!$B$11:$B$26,$C47,'Ironman One Day 3-5-22 FS'!$AU$11:$AU$26)</f>
        <v>0</v>
      </c>
      <c r="GY47" s="174">
        <f>SUMIF('Ironman One Day 3-5-22 FS'!$B$11:$B$26,$C47,'Ironman One Day 3-5-22 FS'!$AV$11:$AV$26)</f>
        <v>0</v>
      </c>
      <c r="GZ47" s="174">
        <f>SUMIF('Ironman One Day 3-5-22 FS'!$B$11:$B$26,$C47,'Ironman One Day 3-5-22 FS'!$AW$11:$AW$26)</f>
        <v>0</v>
      </c>
      <c r="HA47" s="174">
        <f>SUMIF('Ironman One Day 3-5-22 FS'!$B$11:$B$26,$C47,'Ironman One Day 3-5-22 FS'!$AX$11:$AX$26)</f>
        <v>0</v>
      </c>
      <c r="HB47" s="174">
        <f>SUMIF('Ironman One Day 3-5-22 FS'!$B$11:$B$26,$C47,'Ironman One Day 3-5-22 FS'!$AY$11:$AY$26)</f>
        <v>0</v>
      </c>
      <c r="HC47" s="174">
        <f>SUMIF('Ironman One Day 3-5-22 420'!$B$11:$B$26,$C47,'Ironman One Day 3-5-22 420'!$AU$11:$AU$26)</f>
        <v>0</v>
      </c>
      <c r="HD47" s="174">
        <f>SUMIF('Ironman One Day 3-5-22 420'!$B$11:$B$26,$C47,'Ironman One Day 3-5-22 420'!$AV$11:$AV$26)</f>
        <v>0</v>
      </c>
      <c r="HE47" s="174">
        <f>SUMIF('Ironman One Day 3-5-22 420'!$B$11:$B$26,$C47,'Ironman One Day 3-5-22 420'!$AW$11:$AW$26)</f>
        <v>0</v>
      </c>
      <c r="HF47" s="174">
        <f>SUMIF('Ironman One Day 3-5-22 420'!$B$11:$B$26,$C47,'Ironman One Day 3-5-22 420'!$AX$11:$AX$26)</f>
        <v>0</v>
      </c>
      <c r="HG47" s="174">
        <f>SUMIF('Ironman One Day 3-5-22 420'!$B$11:$B$26,$C47,'Ironman One Day 3-5-22 420'!$AY$11:$AY$26)</f>
        <v>0</v>
      </c>
      <c r="HH47" s="174">
        <f>SUMIF('Easter One Day 4-16-22 FS'!$B$11:$B$25,$C47,'Easter One Day 4-16-22 FS'!$AU$11:$AU$25)</f>
        <v>0</v>
      </c>
      <c r="HI47" s="174">
        <f>SUMIF('Easter One Day 4-16-22 FS'!$B$11:$B$25,$C47,'Easter One Day 4-16-22 FS'!$AV$11:$AV$25)</f>
        <v>0</v>
      </c>
      <c r="HJ47" s="174">
        <f>SUMIF('Easter One Day 4-16-22 FS'!$B$11:$B$25,$C47,'Easter One Day 4-16-22 FS'!$AW$11:$AW$25)</f>
        <v>0</v>
      </c>
      <c r="HK47" s="174">
        <f>SUMIF('Easter One Day 4-16-22 FS'!$B$11:$B$25,$C47,'Easter One Day 4-16-22 FS'!$AX$11:$AX$25)</f>
        <v>0</v>
      </c>
      <c r="HL47" s="174">
        <f>SUMIF('Easter One Day 4-16-22 FS'!$B$11:$B$25,$C47,'Easter One Day 4-16-22 FS'!$AY$11:$AY$25)</f>
        <v>0</v>
      </c>
      <c r="HM47" s="174">
        <f>SUMIF('Easter One Day 4-16-22 TH'!$B$11:$B$25,$C47,'Easter One Day 4-16-22 TH'!$AU$11:$AU$25)</f>
        <v>0</v>
      </c>
      <c r="HN47" s="174">
        <f>SUMIF('Easter One Day 4-16-22 TH'!$B$11:$B$25,$C47,'Easter One Day 4-16-22 TH'!$AV$11:$AV$25)</f>
        <v>0</v>
      </c>
      <c r="HO47" s="174">
        <f>SUMIF('Easter One Day 4-16-22 TH'!$B$11:$B$25,$C47,'Easter One Day 4-16-22 TH'!$AW$11:$AW$25)</f>
        <v>0</v>
      </c>
      <c r="HP47" s="174">
        <f>SUMIF('Easter One Day 4-16-22 TH'!$B$11:$B$25,$C47,'Easter One Day 4-16-22 TH'!$AX$11:$AX$25)</f>
        <v>0</v>
      </c>
      <c r="HQ47" s="174">
        <f>SUMIF('Easter One Day 4-16-22 TH'!$B$11:$B$25,$C47,'Easter One Day 4-16-22 TH'!$AY$11:$AY$25)</f>
        <v>0</v>
      </c>
      <c r="HR47" s="174">
        <f>SUMIF('Long Distance Race 5-7-22'!$B$11:$B$25,$C47,'Long Distance Race 5-7-22'!$AU$11:$AU$25)</f>
        <v>0</v>
      </c>
      <c r="HS47" s="174">
        <f>SUMIF('Long Distance Race 5-7-22'!$B$11:$B$18,$C47,'Long Distance Race 5-7-22'!$AV$11:$AV$18)</f>
        <v>0</v>
      </c>
      <c r="HT47" s="174">
        <f>SUMIF('Long Distance Race 5-7-22'!$B$11:$B$18,$C47,'Long Distance Race 5-7-22'!$AW$11:$AW$18)</f>
        <v>0</v>
      </c>
      <c r="HU47" s="174">
        <f>SUMIF('Long Distance Race 5-7-22'!$B$11:$B$18,$C47,'Long Distance Race 5-7-22'!$AX$11:$AX$18)</f>
        <v>0</v>
      </c>
      <c r="HV47" s="174">
        <f>SUMIF('Long Distance Race 5-7-22'!$B$11:$B$18,$C47,'Long Distance Race 5-7-22'!$AY$11:$AY$18)</f>
        <v>0</v>
      </c>
      <c r="HW47" s="174">
        <f>SUMIF('Memorial Day Regatta 5-28-22 Op'!$B$11:$B$25,$C47,'Memorial Day Regatta 5-28-22 Op'!$AU$11:$AU$25)</f>
        <v>0</v>
      </c>
      <c r="HX47" s="174">
        <f>SUMIF('Memorial Day Regatta 5-28-22 Op'!$B$11:$B$18,$C47,'Memorial Day Regatta 5-28-22 Op'!$AV$11:$AV$18)</f>
        <v>0</v>
      </c>
      <c r="HY47" s="174">
        <f>SUMIF('Memorial Day Regatta 5-28-22 Op'!$B$11:$B$18,$C47,'Memorial Day Regatta 5-28-22 Op'!$AW$11:$AW$18)</f>
        <v>0</v>
      </c>
      <c r="HZ47" s="174">
        <f>SUMIF('Memorial Day Regatta 5-28-22 Op'!$B$11:$B$18,$C47,'Memorial Day Regatta 5-28-22 Op'!$AX$11:$AX$18)</f>
        <v>0</v>
      </c>
      <c r="IA47" s="174">
        <f>SUMIF('Memorial Day Regatta 5-28-22 Op'!$B$11:$B$18,$C47,'Memorial Day Regatta 5-28-22 Op'!$AY$11:$AY$18)</f>
        <v>0</v>
      </c>
      <c r="IB47" s="174">
        <f>SUMIF('Caldwell Cup 6-25-22 TH'!$B$11:$B$25,$C47,'Caldwell Cup 6-25-22 TH'!$AU$11:$AU$25)</f>
        <v>0</v>
      </c>
      <c r="IC47" s="174">
        <f>SUMIF('Caldwell Cup 6-25-22 TH'!$B$11:$B$25,$C47,'Caldwell Cup 6-25-22 TH'!$AV$11:$AV$25)</f>
        <v>2</v>
      </c>
      <c r="ID47" s="174">
        <f>SUMIF('Caldwell Cup 6-25-22 TH'!$B$11:$B$25,$C47,'Caldwell Cup 6-25-22 TH'!$AW$11:$AW$25)</f>
        <v>1</v>
      </c>
      <c r="IE47" s="174">
        <f>SUMIF('Caldwell Cup 6-25-22 TH'!$B$11:$B$25,$C47,'Caldwell Cup 6-25-22 TH'!$AX$11:$AX$25)</f>
        <v>2</v>
      </c>
      <c r="IF47" s="174">
        <f>SUMIF('Caldwell Cup 6-25-22 TH'!$B$11:$B$25,$C47,'Caldwell Cup 6-25-22 TH'!$AY$11:$AY$25)</f>
        <v>0</v>
      </c>
      <c r="IG47" s="174">
        <f>SUMIF('Caldwell Cup 6-25-22 FS'!$B$11:$B$21,$C47,'Caldwell Cup 6-25-22 FS'!$AU$11:$AU$21)</f>
        <v>0</v>
      </c>
      <c r="IH47" s="174">
        <f>SUMIF('Caldwell Cup 6-25-22 FS'!$B$11:$B$21,$C47,'Caldwell Cup 6-25-22 FS'!$AV$11:$AV$21)</f>
        <v>0</v>
      </c>
      <c r="II47" s="174">
        <f>SUMIF('Caldwell Cup 6-25-22 FS'!$B$11:$B$21,$C47,'Caldwell Cup 6-25-22 FS'!$AW$11:$AW$21)</f>
        <v>0</v>
      </c>
      <c r="IJ47" s="174">
        <f>SUMIF('Caldwell Cup 6-25-22 FS'!$B$11:$B$21,$C47,'Caldwell Cup 6-25-22 FS'!$AX$11:$AX$21)</f>
        <v>0</v>
      </c>
      <c r="IK47" s="174">
        <f>SUMIF('Caldwell Cup 6-25-22 FS'!$B$11:$B$21,$C47,'Caldwell Cup 6-25-22 FS'!$AY$11:$AY$21)</f>
        <v>0</v>
      </c>
      <c r="IL47" s="174">
        <f>SUMIF('Caldwell Cup 6-25-22 Lasers'!$B$11:$B$23,$C47,'Caldwell Cup 6-25-22 Lasers'!$AU$11:$AU$23)</f>
        <v>0</v>
      </c>
      <c r="IM47" s="174">
        <f>SUMIF('Caldwell Cup 6-25-22 Lasers'!$B$11:$B$23,$C47,'Caldwell Cup 6-25-22 Lasers'!$AV$11:$AV$23)</f>
        <v>0</v>
      </c>
      <c r="IN47" s="174">
        <f>SUMIF('Caldwell Cup 6-25-22 Lasers'!$B$11:$B$23,$C47,'Caldwell Cup 6-25-22 Lasers'!$AW$11:$AW$23)</f>
        <v>0</v>
      </c>
      <c r="IO47" s="174">
        <f>SUMIF('Caldwell Cup 6-25-22 Lasers'!$B$11:$B$23,$C47,'Caldwell Cup 6-25-22 Lasers'!$AX$11:$AX$23)</f>
        <v>0</v>
      </c>
      <c r="IP47" s="174">
        <f>SUMIF('Caldwell Cup 6-25-22 Lasers'!$B$11:$B$23,$C47,'Caldwell Cup 6-25-22 Lasers'!$AY$11:$AY$23)</f>
        <v>0</v>
      </c>
      <c r="IQ47" s="174">
        <f>SUMIF('Labor Day Regatta 9-3-22 FS'!$B$11:$B$30,$C47,'Labor Day Regatta 9-3-22 FS'!$AU$11:$AU$30)</f>
        <v>0</v>
      </c>
      <c r="IR47" s="174">
        <f>SUMIF('Labor Day Regatta 9-3-22 FS'!$B$11:$B$30,$C47,'Labor Day Regatta 9-3-22 FS'!$AV$11:$AV$30)</f>
        <v>0</v>
      </c>
      <c r="IS47" s="174">
        <f>SUMIF('Labor Day Regatta 9-3-22 FS'!$B$11:$B$30,$C47,'Labor Day Regatta 9-3-22 FS'!$AW$11:$AW$30)</f>
        <v>0</v>
      </c>
      <c r="IT47" s="174">
        <f>SUMIF('Labor Day Regatta 9-3-22 FS'!$B$11:$B$30,$C47,'Labor Day Regatta 9-3-22 FS'!$AX$11:$AX$30)</f>
        <v>0</v>
      </c>
      <c r="IU47" s="174">
        <f>SUMIF('Labor Day Regatta 9-3-22 FS'!$B$11:$B$30,$C47,'Labor Day Regatta 9-3-22 FS'!$AY$11:$AY$30)</f>
        <v>0</v>
      </c>
      <c r="IV47" s="174">
        <f>SUMIF('2022-09-17 Leukemia Cup FS'!$B$11:$B$26,$C47,'2022-09-17 Leukemia Cup FS'!$AU$11:$AU$26)</f>
        <v>0</v>
      </c>
      <c r="IW47" s="174">
        <f>SUMIF('2022-09-17 Leukemia Cup FS'!$B$11:$B$26,$C47,'2022-09-17 Leukemia Cup FS'!$AV$11:$AV$26)</f>
        <v>0</v>
      </c>
      <c r="IX47" s="174">
        <f>SUMIF('2022-09-17 Leukemia Cup FS'!$B$11:$B$26,$C47,'2022-09-17 Leukemia Cup FS'!$AW$11:$AW$26)</f>
        <v>0</v>
      </c>
      <c r="IY47" s="174">
        <f>SUMIF('2022-09-17 Leukemia Cup FS'!$B$11:$B$26,$C47,'2022-09-17 Leukemia Cup FS'!$AX$11:$AX$26)</f>
        <v>0</v>
      </c>
      <c r="IZ47" s="174">
        <f>SUMIF('2022-09-17 Leukemia Cup FS'!$B$11:$B$26,$C47,'2022-09-17 Leukemia Cup FS'!$AY$11:$AY$26)</f>
        <v>0</v>
      </c>
      <c r="JA47" s="174">
        <f>SUMIF('2022-09-17 Leukemia Cup TH'!$B$11:$B$28,$C47,'2022-09-17 Leukemia Cup TH'!$AU$11:$AU$28)</f>
        <v>0</v>
      </c>
      <c r="JB47" s="174">
        <f>SUMIF('2022-09-17 Leukemia Cup TH'!$B$11:$B$28,$C47,'2022-09-17 Leukemia Cup TH'!$AV$11:$AV$28)</f>
        <v>0</v>
      </c>
      <c r="JC47" s="174">
        <f>SUMIF('2022-09-17 Leukemia Cup TH'!$B$11:$B$28,$C47,'2022-09-17 Leukemia Cup TH'!$AW$11:$AW$28)</f>
        <v>0</v>
      </c>
      <c r="JD47" s="174">
        <f>SUMIF('2022-09-17 Leukemia Cup TH'!$B$11:$B$28,$C47,'2022-09-17 Leukemia Cup TH'!$AX$11:$AX$28)</f>
        <v>0</v>
      </c>
      <c r="JE47" s="174">
        <f>SUMIF('2022-09-17 Leukemia Cup TH'!$B$11:$B$28,$C47,'2022-09-17 Leukemia Cup TH'!$AY$11:$AY$28)</f>
        <v>0</v>
      </c>
      <c r="JF47" s="174">
        <f>SUMIF('Smith-Berry LDR 9-24-22'!$B$11:$B$30,$C47,'Smith-Berry LDR 9-24-22'!$AU$11:$AU$30)</f>
        <v>0</v>
      </c>
      <c r="JG47" s="174">
        <f>SUMIF('Smith-Berry LDR 9-24-22'!$B$11:$B$30,$C47,'Smith-Berry LDR 9-24-22'!$AV$11:$AV$30)</f>
        <v>0</v>
      </c>
      <c r="JH47" s="174">
        <f>SUMIF('Smith-Berry LDR 9-24-22'!$B$11:$B$30,$C47,'Smith-Berry LDR 9-24-22'!$AW$11:$AW$30)</f>
        <v>0</v>
      </c>
      <c r="JI47" s="174">
        <f>SUMIF('Smith-Berry LDR 9-24-22'!$B$11:$B$30,$C47,'Smith-Berry LDR 9-24-22'!$AX$11:$AX$30)</f>
        <v>0</v>
      </c>
      <c r="JJ47" s="174">
        <f>SUMIF('Smith-Berry LDR 9-24-22'!$B$11:$B$30,$C47,'Smith-Berry LDR 9-24-22'!$AY$11:$AY$30)</f>
        <v>0</v>
      </c>
      <c r="JK47" s="174">
        <f>SUMIF('Great Scot 10-1-22 Cham'!$B$11:$B$38,$C47,'Great Scot 10-1-22 Cham'!$AU$11:$AU$38)</f>
        <v>0</v>
      </c>
      <c r="JL47" s="174">
        <f>SUMIF('Great Scot 10-1-22 Cham'!$B$11:$B$38,$C47,'Great Scot 10-1-22 Cham'!$AV$11:$AV$38)</f>
        <v>0</v>
      </c>
      <c r="JM47" s="174">
        <f>SUMIF('Great Scot 10-1-22 Cham'!$B$11:$B$38,$C47,'Great Scot 10-1-22 Cham'!$AW$11:$AW$38)</f>
        <v>0</v>
      </c>
      <c r="JN47" s="174">
        <f>SUMIF('Great Scot 10-1-22 Cham'!$B$11:$B$38,$C47,'Great Scot 10-1-22 Cham'!$AX$11:$AX$38)</f>
        <v>0</v>
      </c>
      <c r="JO47" s="174">
        <f>SUMIF('Great Scot 10-1-22 Cham'!$B$11:$B$38,$C47,'Great Scot 10-1-22 Cham'!$AY$11:$AY$38)</f>
        <v>0</v>
      </c>
      <c r="JP47" s="174">
        <f>SUMIF('Great Scot 10-1-22 Chal'!$B$11:$B$28,$C47,'Great Scot 10-1-22 Chal'!$AU$11:$AU$28)</f>
        <v>0</v>
      </c>
      <c r="JQ47" s="174">
        <f>SUMIF('Great Scot 10-1-22 Chal'!$B$11:$B$28,$C47,'Great Scot 10-1-22 Chal'!$AV$11:$AV$28)</f>
        <v>0</v>
      </c>
      <c r="JR47" s="174">
        <f>SUMIF('Great Scot 10-1-22 Chal'!$B$11:$B$28,$C47,'Great Scot 10-1-22 Chal'!$AW$11:$AW$28)</f>
        <v>0</v>
      </c>
      <c r="JS47" s="174">
        <f>SUMIF('Great Scot 10-1-22 Chal'!$B$11:$B$28,$C47,'Great Scot 10-1-22 Chal'!$AX$11:$AX$28)</f>
        <v>0</v>
      </c>
      <c r="JT47" s="174">
        <f>SUMIF('Great Scot 10-1-22 Chal'!$B$11:$B$28,$C47,'Great Scot 10-1-22 Chal'!$AY$11:$AY$28)</f>
        <v>0</v>
      </c>
      <c r="JU47" s="174">
        <f>SUMIF('Great Pumpkin Regatta 10-15-22'!$B$11:$B$54,$C47,'Great Pumpkin Regatta 10-15-22'!$AU$11:$AU$54)</f>
        <v>0</v>
      </c>
      <c r="JV47" s="174">
        <f>SUMIF('Great Pumpkin Regatta 10-15-22'!$B$11:$B$54,$C47,'Great Pumpkin Regatta 10-15-22'!$AV$11:$AV$54)</f>
        <v>0</v>
      </c>
      <c r="JW47" s="174">
        <f>SUMIF('Great Pumpkin Regatta 10-15-22'!$B$11:$B$54,$C47,'Great Pumpkin Regatta 10-15-22'!$AW$11:$AW$54)</f>
        <v>0</v>
      </c>
      <c r="JX47" s="174">
        <f>SUMIF('Great Pumpkin Regatta 10-15-22'!$B$11:$B$54,$C47,'Great Pumpkin Regatta 10-15-22'!$AX$11:$AX$54)</f>
        <v>0</v>
      </c>
      <c r="JY47" s="174">
        <f>SUMIF('Great Pumpkin Regatta 10-15-22'!$B$11:$B$54,$C47,'Great Pumpkin Regatta 10-15-22'!$AY$11:$AY$54)</f>
        <v>0</v>
      </c>
      <c r="JZ47" s="174">
        <f>SUMIF('One Day Regatta 10-29-22 FS'!$B$11:$B$19,$C47,'One Day Regatta 10-29-22 FS'!$AU$11:$AU$19)</f>
        <v>0</v>
      </c>
      <c r="KA47" s="174">
        <f>SUMIF('One Day Regatta 10-29-22 FS'!$B$11:$B$19,$C47,'One Day Regatta 10-29-22 FS'!$AV$11:$AV$19)</f>
        <v>0</v>
      </c>
      <c r="KB47" s="174">
        <f>SUMIF('One Day Regatta 10-29-22 FS'!$B$11:$B$19,$C47,'One Day Regatta 10-29-22 FS'!$AW$11:$AW$19)</f>
        <v>0</v>
      </c>
      <c r="KC47" s="174">
        <f>SUMIF('One Day Regatta 10-29-22 FS'!$B$11:$B$19,$C47,'One Day Regatta 10-29-22 FS'!$AX$11:$AX$19)</f>
        <v>0</v>
      </c>
      <c r="KD47" s="174">
        <f>SUMIF('One Day Regatta 10-29-22 FS'!$B$11:$B$19,$C47,'One Day Regatta 10-29-22 FS'!$AY$11:$AY$19)</f>
        <v>0</v>
      </c>
    </row>
    <row r="48" spans="1:290" ht="15" customHeight="1" x14ac:dyDescent="0.2">
      <c r="A48" s="400" t="s">
        <v>1369</v>
      </c>
      <c r="B48" s="134">
        <f t="shared" si="8"/>
        <v>36</v>
      </c>
      <c r="C48" s="170" t="s">
        <v>1216</v>
      </c>
      <c r="D48" s="171">
        <f t="shared" si="44"/>
        <v>0</v>
      </c>
      <c r="E48" s="172">
        <f t="shared" si="45"/>
        <v>0</v>
      </c>
      <c r="F48" s="171">
        <f t="shared" si="46"/>
        <v>0</v>
      </c>
      <c r="G48" s="171">
        <v>0</v>
      </c>
      <c r="H48" s="171">
        <f t="shared" si="47"/>
        <v>0</v>
      </c>
      <c r="I48" s="173">
        <f t="shared" si="48"/>
        <v>0</v>
      </c>
      <c r="J48" s="173"/>
      <c r="K48" s="174">
        <f>SUMIF('Saturday Race 11-06-21'!$B$11:$B$21,$C48,'Saturday Race 11-06-21'!$AU$11:$AU$21)</f>
        <v>0</v>
      </c>
      <c r="L48" s="174">
        <f>SUMIF('Saturday Race 11-06-21'!$B$11:$B$21,$C48,'Saturday Race 11-06-21'!$AV$11:$AV$21)</f>
        <v>0</v>
      </c>
      <c r="M48" s="174">
        <f>SUMIF('Saturday Race 11-06-21'!$B$11:$B$21,$C48,'Saturday Race 11-06-21'!$AW$11:$AW$21)</f>
        <v>0</v>
      </c>
      <c r="N48" s="174">
        <f>SUMIF('Saturday Race 11-06-21'!$B$11:$B$21,$C48,'Saturday Race 11-06-21'!$AX$11:$AX$21)</f>
        <v>0</v>
      </c>
      <c r="O48" s="174">
        <f>SUMIF('Saturday Race 11-06-21'!$B$11:$B$21,$C48,'Saturday Race 11-06-21'!$AY$11:$AY$21)</f>
        <v>0</v>
      </c>
      <c r="P48" s="174">
        <f>SUMIF('Saturday Race 11-20-21'!$B$11:$B$20,$C48,'Saturday Race 11-20-21'!$AU$11:$AU$20)</f>
        <v>0</v>
      </c>
      <c r="Q48" s="174">
        <f>SUMIF('Saturday Race 11-20-21'!$B$11:$B$20,$C48,'Saturday Race 11-20-21'!$AV$11:$AV$20)</f>
        <v>0</v>
      </c>
      <c r="R48" s="174">
        <f>SUMIF('Saturday Race 11-20-21'!$B$11:$B$20,$C48,'Saturday Race 11-20-21'!$AW$11:$AW$20)</f>
        <v>0</v>
      </c>
      <c r="S48" s="174">
        <f>SUMIF('Saturday Race 11-20-21'!$B$11:$B$20,$C48,'Saturday Race 11-20-21'!$AX$11:$AX$20)</f>
        <v>0</v>
      </c>
      <c r="T48" s="174">
        <f>SUMIF('Saturday Race 11-20-21'!$B$11:$B$20,$C48,'Saturday Race 11-20-21'!$AY$11:$AY$20)</f>
        <v>0</v>
      </c>
      <c r="U48" s="174">
        <f>SUMIF('Saturday Race 1-08-22'!$B$11:$B$20,$C48,'Saturday Race 1-08-22'!$AU$11:$AU$20)</f>
        <v>0</v>
      </c>
      <c r="V48" s="174">
        <f>SUMIF('Saturday Race 1-08-22'!$B$11:$B$20,$C48,'Saturday Race 1-08-22'!$AV$11:$AV$20)</f>
        <v>0</v>
      </c>
      <c r="W48" s="174">
        <f>SUMIF('Saturday Race 1-08-22'!$B$11:$B$20,$C48,'Saturday Race 1-08-22'!$AW$11:$AW$20)</f>
        <v>0</v>
      </c>
      <c r="X48" s="174">
        <f>SUMIF('Saturday Race 1-08-22'!$B$11:$B$20,$C48,'Saturday Race 1-08-22'!$AX$11:$AX$20)</f>
        <v>0</v>
      </c>
      <c r="Y48" s="174">
        <f>SUMIF('Saturday Race 1-08-22'!$B$11:$B$20,$C48,'Saturday Race 1-08-22'!$AY$11:$AY$20)</f>
        <v>0</v>
      </c>
      <c r="Z48" s="174">
        <f>SUMIF('Saturday Race 1-22-22'!$B$11:$B$20,$C48,'Saturday Race 1-22-22'!$AU$11:$AU$20)</f>
        <v>0</v>
      </c>
      <c r="AA48" s="174">
        <f>SUMIF('Saturday Race 1-22-22'!$B$11:$B$20,$C48,'Saturday Race 1-22-22'!$AV$11:$AV$20)</f>
        <v>0</v>
      </c>
      <c r="AB48" s="174">
        <f>SUMIF('Saturday Race 1-22-22'!$B$11:$B$20,$C48,'Saturday Race 1-22-22'!$AW$11:$AW$20)</f>
        <v>0</v>
      </c>
      <c r="AC48" s="174">
        <f>SUMIF('Saturday Race 1-22-22'!$B$11:$B$20,$C48,'Saturday Race 1-22-22'!$AX$11:$AX$20)</f>
        <v>0</v>
      </c>
      <c r="AD48" s="174">
        <f>SUMIF('Saturday Race 1-22-22'!$B$11:$B$20,$C48,'Saturday Race 1-22-22'!$AY$11:$AY$20)</f>
        <v>0</v>
      </c>
      <c r="AE48" s="174">
        <f>SUMIF('Sunday Race 2-6-22'!$B$11:$B$20,$C48,'Sunday Race 2-6-22'!$AU$11:$AU$20)</f>
        <v>0</v>
      </c>
      <c r="AF48" s="174">
        <f>SUMIF('Sunday Race 2-6-22'!$B$11:$B$20,$C48,'Sunday Race 2-6-22'!$AV$11:$AV$20)</f>
        <v>0</v>
      </c>
      <c r="AG48" s="174">
        <f>SUMIF('Sunday Race 2-6-22'!$B$11:$B$20,$C48,'Sunday Race 2-6-22'!$AW$11:$AW$20)</f>
        <v>0</v>
      </c>
      <c r="AH48" s="174">
        <f>SUMIF('Sunday Race 2-6-22'!$B$11:$B$20,$C48,'Sunday Race 2-6-22'!$AX$11:$AX$20)</f>
        <v>0</v>
      </c>
      <c r="AI48" s="174">
        <f>SUMIF('Sunday Race 2-6-22'!$B$11:$B$20,$C48,'Sunday Race 2-6-22'!$AY$11:$AY$20)</f>
        <v>0</v>
      </c>
      <c r="AJ48" s="174">
        <f>SUMIF('Sunday Race 2-20-22'!$B$11:$B$26,$C48,'Sunday Race 2-20-22'!$AU$11:$AU$26)</f>
        <v>0</v>
      </c>
      <c r="AK48" s="174">
        <f>SUMIF('Sunday Race 2-20-22'!$B$11:$B$26,$C48,'Sunday Race 2-20-22'!$AV$11:$AV$26)</f>
        <v>0</v>
      </c>
      <c r="AL48" s="174">
        <f>SUMIF('Sunday Race 2-20-22'!$B$11:$B$26,$C48,'Sunday Race 2-20-22'!$AW$11:$AW$26)</f>
        <v>0</v>
      </c>
      <c r="AM48" s="174">
        <f>SUMIF('Sunday Race 2-20-22'!$B$11:$B$26,$C48,'Sunday Race 2-20-22'!$AX$11:$AX$26)</f>
        <v>0</v>
      </c>
      <c r="AN48" s="174">
        <f>SUMIF('Sunday Race 2-20-22'!$B$11:$B$26,$C48,'Sunday Race 2-20-22'!$AY$11:$AY$26)</f>
        <v>0</v>
      </c>
      <c r="AO48" s="174">
        <f>SUMIF('Sunday Race 2-27-22'!$B$11:$B$20,$C48,'Sunday Race 2-27-22'!$AU$11:$AU$20)</f>
        <v>0</v>
      </c>
      <c r="AP48" s="174">
        <f>SUMIF('Sunday Race 2-27-22'!$B$11:$B$20,$C48,'Sunday Race 2-27-22'!$AV$11:$AV$20)</f>
        <v>0</v>
      </c>
      <c r="AQ48" s="174">
        <f>SUMIF('Sunday Race 2-27-22'!$B$11:$B$20,$C48,'Sunday Race 2-27-22'!$AW$11:$AW$20)</f>
        <v>0</v>
      </c>
      <c r="AR48" s="174">
        <f>SUMIF('Sunday Race 2-27-22'!$B$11:$B$20,$C48,'Sunday Race 2-27-22'!$AX$11:$AX$20)</f>
        <v>0</v>
      </c>
      <c r="AS48" s="174">
        <f>SUMIF('Sunday Race 2-27-22'!$B$11:$B$20,$C48,'Sunday Race 2-27-22'!$AY$11:$AY$20)</f>
        <v>0</v>
      </c>
      <c r="AT48" s="174">
        <f>SUMIF('Sunday Race 3-13-22'!$B$11:$B$25,$C48,'Sunday Race 3-13-22'!$AU$11:$AU$25)</f>
        <v>0</v>
      </c>
      <c r="AU48" s="174">
        <f>SUMIF('Sunday Race 3-13-22'!$B$11:$B$25,$C48,'Sunday Race 3-13-22'!$AV$11:$AV$25)</f>
        <v>0</v>
      </c>
      <c r="AV48" s="174">
        <f>SUMIF('Sunday Race 3-13-22'!$B$11:$B$25,$C48,'Sunday Race 3-13-22'!$AW$11:$AW$25)</f>
        <v>0</v>
      </c>
      <c r="AW48" s="174">
        <f>SUMIF('Sunday Race 3-13-22'!$B$11:$B$25,$C48,'Sunday Race 3-13-22'!$AX$11:$AX$25)</f>
        <v>0</v>
      </c>
      <c r="AX48" s="174">
        <f>SUMIF('Sunday Race 3-13-22'!$B$11:$B$25,$C48,'Sunday Race 3-13-22'!$AY$11:$AY$25)</f>
        <v>0</v>
      </c>
      <c r="AY48" s="174">
        <f>SUMIF('Saturday Race 3-19-22'!$B$11:$B$15,$C48,'Saturday Race 3-19-22'!$AU$11:$AU$15)</f>
        <v>0</v>
      </c>
      <c r="AZ48" s="174">
        <f>SUMIF('Saturday Race 3-19-22'!$B$11:$B$15,$C48,'Saturday Race 3-19-22'!$AV$11:$AV$15)</f>
        <v>0</v>
      </c>
      <c r="BA48" s="174">
        <f>SUMIF('Saturday Race 3-19-22'!$B$11:$B$15,$C48,'Saturday Race 3-19-22'!$AW$11:$AW$15)</f>
        <v>0</v>
      </c>
      <c r="BB48" s="174">
        <f>SUMIF('Saturday Race 3-19-22'!$B$11:$B$15,$C48,'Saturday Race 3-19-22'!$AX$11:$AX$15)</f>
        <v>0</v>
      </c>
      <c r="BC48" s="174">
        <f>SUMIF('Saturday Race 3-19-22'!$B$11:$B$15,$C48,'Saturday Race 3-19-22'!$AY$11:$AY$15)</f>
        <v>0</v>
      </c>
      <c r="BD48" s="174">
        <f>SUMIF('Sunday Races 4-10-22'!$B$11:$B$26,$C48,'Sunday Races 4-10-22'!$AU$11:$AU$26)</f>
        <v>0</v>
      </c>
      <c r="BE48" s="174">
        <f>SUMIF('Sunday Races 4-10-22'!$B$11:$B$26,$C48,'Sunday Races 4-10-22'!$AV$11:$AV$26)</f>
        <v>0</v>
      </c>
      <c r="BF48" s="174">
        <f>SUMIF('Sunday Races 4-10-22'!$B$11:$B$26,$C48,'Sunday Races 4-10-22'!$AW$11:$AW$26)</f>
        <v>0</v>
      </c>
      <c r="BG48" s="174">
        <f>SUMIF('Sunday Races 4-10-22'!$B$11:$B$26,$C48,'Sunday Races 4-10-22'!$AX$11:$AX$26)</f>
        <v>0</v>
      </c>
      <c r="BH48" s="174">
        <f>SUMIF('Sunday Races 4-10-22'!$B$11:$B$26,$C48,'Sunday Races 4-10-22'!$AY$11:$AY$26)</f>
        <v>0</v>
      </c>
      <c r="BI48" s="174">
        <f>SUMIF('Sunday Races 5-1-22'!$B$11:$B$28,$C48,'Sunday Races 5-1-22'!$AU$11:$AU$28)</f>
        <v>0</v>
      </c>
      <c r="BJ48" s="174">
        <f>SUMIF('Sunday Races 5-1-22'!$B$11:$B$28,$C48,'Sunday Races 5-1-22'!$AV$11:$AV$28)</f>
        <v>0</v>
      </c>
      <c r="BK48" s="174">
        <f>SUMIF('Sunday Races 5-1-22'!$B$11:$B$28,$C48,'Sunday Races 5-1-22'!$AW$11:$AW$28)</f>
        <v>0</v>
      </c>
      <c r="BL48" s="174">
        <f>SUMIF('Sunday Races 5-1-22'!$B$11:$B$28,$C48,'Sunday Races 5-1-22'!$AX$11:$AX$28)</f>
        <v>0</v>
      </c>
      <c r="BM48" s="174">
        <f>SUMIF('Sunday Races 5-1-22'!$B$11:$B$28,$C48,'Sunday Races 5-1-22'!$AY$11:$AY$28)</f>
        <v>0</v>
      </c>
      <c r="BN48" s="174">
        <f>SUMIF('Sunday Races 6-5-22'!$B$11:$B$28,$C48,'Sunday Races 6-5-22'!$AU$11:$AU$28)</f>
        <v>0</v>
      </c>
      <c r="BO48" s="174">
        <f>SUMIF('Sunday Races 6-5-22'!$B$11:$B$28,$C48,'Sunday Races 6-5-22'!$AV$11:$AV$28)</f>
        <v>0</v>
      </c>
      <c r="BP48" s="174">
        <f>SUMIF('Sunday Races 6-5-22'!$B$11:$B$28,$C48,'Sunday Races 6-5-22'!$AW$11:$AW$28)</f>
        <v>0</v>
      </c>
      <c r="BQ48" s="174">
        <f>SUMIF('Sunday Races 6-5-22'!$B$11:$B$28,$C48,'Sunday Races 6-5-22'!$AX$11:$AX$28)</f>
        <v>0</v>
      </c>
      <c r="BR48" s="174">
        <f>SUMIF('Sunday Races 6-5-22'!$B$11:$B$28,$C48,'Sunday Races 6-5-22'!$AY$11:$AY$28)</f>
        <v>0</v>
      </c>
      <c r="BS48" s="174">
        <f>SUMIF('Sunday Races 6-12-22'!$B$11:$B$24,$C48,'Sunday Races 6-12-22'!$AU$11:$AU$24)</f>
        <v>0</v>
      </c>
      <c r="BT48" s="174">
        <f>SUMIF('Sunday Races 6-12-22'!$B$11:$B$24,$C48,'Sunday Races 6-12-22'!$AV$11:$AV$24)</f>
        <v>0</v>
      </c>
      <c r="BU48" s="174">
        <f>SUMIF('Sunday Races 6-12-22'!$B$11:$B$24,$C48,'Sunday Races 6-12-22'!$AW$11:$AW$24)</f>
        <v>0</v>
      </c>
      <c r="BV48" s="174">
        <f>SUMIF('Sunday Races 6-12-22'!$B$11:$B$24,$C48,'Sunday Races 6-12-22'!$AX$11:$AX$24)</f>
        <v>0</v>
      </c>
      <c r="BW48" s="174">
        <f>SUMIF('Sunday Races 6-12-22'!$B$11:$B$24,$C48,'Sunday Races 6-12-22'!$AY$11:$AY$24)</f>
        <v>0</v>
      </c>
      <c r="BX48" s="174">
        <f>SUMIF('Saturday Races 6-18-22'!$B$11:$B$24,$C48,'Saturday Races 6-18-22'!$AU$11:$AU$24)</f>
        <v>0</v>
      </c>
      <c r="BY48" s="174">
        <f>SUMIF('Saturday Races 6-18-22'!$B$11:$B$24,$C48,'Saturday Races 6-18-22'!$AV$11:$AV$24)</f>
        <v>0</v>
      </c>
      <c r="BZ48" s="174">
        <f>SUMIF('Saturday Races 6-18-22'!$B$11:$B$24,$C48,'Saturday Races 6-18-22'!$AW$11:$AW$24)</f>
        <v>0</v>
      </c>
      <c r="CA48" s="174">
        <f>SUMIF('Saturday Races 6-18-22'!$B$11:$B$24,$C48,'Saturday Races 6-18-22'!$AX$11:$AX$24)</f>
        <v>0</v>
      </c>
      <c r="CB48" s="174">
        <f>SUMIF('Saturday Races 6-18-22'!$B$11:$B$24,$C48,'Saturday Races 6-18-22'!$AY$11:$AY$24)</f>
        <v>0</v>
      </c>
      <c r="CC48" s="174">
        <f>SUMIF('Sunday Races 7-3-22'!$B$11:$B$26,$C48,'Sunday Races 7-3-22'!$AU$11:$AU$26)</f>
        <v>0</v>
      </c>
      <c r="CD48" s="174">
        <f>SUMIF('Sunday Races 7-3-22'!$B$11:$B$26,$C48,'Sunday Races 7-3-22'!$AV$11:$AV$26)</f>
        <v>0</v>
      </c>
      <c r="CE48" s="174">
        <f>SUMIF('Sunday Races 7-3-22'!$B$11:$B$26,$C48,'Sunday Races 7-3-22'!$AW$11:$AW$26)</f>
        <v>0</v>
      </c>
      <c r="CF48" s="174">
        <f>SUMIF('Sunday Races 7-3-22'!$B$11:$B$26,$C48,'Sunday Races 7-3-22'!$AX$11:$AX$26)</f>
        <v>0</v>
      </c>
      <c r="CG48" s="174">
        <f>SUMIF('Sunday Races 7-3-22'!$B$11:$B$26,$C48,'Sunday Races 7-3-22'!$AY$11:$AY$26)</f>
        <v>0</v>
      </c>
      <c r="CH48" s="174">
        <f>SUMIF('Sunday Races 7-31-22'!$B$11:$B$26,$C48,'Sunday Races 7-31-22'!$AU$11:$AU$26)</f>
        <v>0</v>
      </c>
      <c r="CI48" s="174">
        <f>SUMIF('Sunday Races 7-31-22'!$B$11:$B$26,$C48,'Sunday Races 7-31-22'!$AV$11:$AV$26)</f>
        <v>0</v>
      </c>
      <c r="CJ48" s="174">
        <f>SUMIF('Sunday Races 7-31-22'!$B$11:$B$26,$C48,'Sunday Races 7-31-22'!$AW$11:$AW$26)</f>
        <v>0</v>
      </c>
      <c r="CK48" s="174">
        <f>SUMIF('Sunday Races 7-31-22'!$B$11:$B$26,$C48,'Sunday Races 7-31-22'!$AX$11:$AX$26)</f>
        <v>0</v>
      </c>
      <c r="CL48" s="174">
        <f>SUMIF('Sunday Races 7-31-22'!$B$11:$B$26,$C48,'Sunday Races 7-31-22'!$AY$11:$AY$26)</f>
        <v>0</v>
      </c>
      <c r="CM48" s="174">
        <f>SUMIF('Sunday Races 8-14-22'!$B$11:$B$26,$C48,'Sunday Races 8-14-22'!$AU$11:$AU$26)</f>
        <v>0</v>
      </c>
      <c r="CN48" s="174">
        <f>SUMIF('Sunday Races 8-14-22'!$B$11:$B$26,$C48,'Sunday Races 8-14-22'!$AV$11:$AV$26)</f>
        <v>0</v>
      </c>
      <c r="CO48" s="174">
        <f>SUMIF('Sunday Races 8-14-22'!$B$11:$B$26,$C48,'Sunday Races 8-14-22'!$AW$11:$AW$26)</f>
        <v>0</v>
      </c>
      <c r="CP48" s="174">
        <f>SUMIF('Sunday Races 8-14-22'!$B$11:$B$26,$C48,'Sunday Races 8-14-22'!$AX$11:$AX$26)</f>
        <v>0</v>
      </c>
      <c r="CQ48" s="174">
        <f>SUMIF('Sunday Races 8-14-22'!$B$11:$B$26,$C48,'Sunday Races 8-14-22'!$AY$11:$AY$26)</f>
        <v>0</v>
      </c>
      <c r="CR48" s="174">
        <f>SUMIF('Saturday Races 8-20-22'!$B$11:$B$26,$C48,'Saturday Races 8-20-22'!$AU$11:$AU$26)</f>
        <v>0</v>
      </c>
      <c r="CS48" s="174">
        <f>SUMIF('Saturday Races 8-20-22'!$B$11:$B$26,$C48,'Saturday Races 8-20-22'!$AV$11:$AV$26)</f>
        <v>0</v>
      </c>
      <c r="CT48" s="174">
        <f>SUMIF('Saturday Races 8-20-22'!$B$11:$B$26,$C48,'Saturday Races 8-20-22'!$AW$11:$AW$26)</f>
        <v>0</v>
      </c>
      <c r="CU48" s="174">
        <f>SUMIF('Saturday Races 8-20-22'!$B$11:$B$26,$C48,'Saturday Races 8-20-22'!$AX$11:$AX$26)</f>
        <v>0</v>
      </c>
      <c r="CV48" s="174">
        <f>SUMIF('Saturday Races 8-20-22'!$B$11:$B$26,$C48,'Saturday Races 8-20-22'!$AY$11:$AY$26)</f>
        <v>0</v>
      </c>
      <c r="CW48" s="174">
        <f>SUMIF('Sunday Races 9-11-22'!$B$11:$B$20,$C48,'Sunday Races 9-11-22'!$AU$11:$AU$20)</f>
        <v>0</v>
      </c>
      <c r="CX48" s="174">
        <f>SUMIF('Sunday Races 9-11-22'!$B$11:$B$20,$C48,'Sunday Races 9-11-22'!$AV$11:$AV$20)</f>
        <v>0</v>
      </c>
      <c r="CY48" s="174">
        <f>SUMIF('Sunday Races 9-11-22'!$B$11:$B$20,$C48,'Sunday Races 9-11-22'!$AW$11:$AW$20)</f>
        <v>0</v>
      </c>
      <c r="CZ48" s="174">
        <f>SUMIF('Sunday Races 9-11-22'!$B$11:$B$20,$C48,'Sunday Races 9-11-22'!$AX$11:$AX$20)</f>
        <v>0</v>
      </c>
      <c r="DA48" s="174">
        <f>SUMIF('Sunday Races 9-11-22'!$B$11:$B$20,$C48,'Sunday Races 9-11-22'!$AY$11:$AY$20)</f>
        <v>0</v>
      </c>
      <c r="DB48" s="174">
        <f>SUMIF('Sunday Races 10-9-22'!$B$11:$B$21,$C48,'Sunday Races 10-9-22'!$AU$11:$AU$21)</f>
        <v>0</v>
      </c>
      <c r="DC48" s="174">
        <f>SUMIF('Sunday Races 10-9-22'!$B$11:$B$21,$C48,'Sunday Races 10-9-22'!$AV$11:$AV$21)</f>
        <v>0</v>
      </c>
      <c r="DD48" s="174">
        <f>SUMIF('Sunday Races 10-9-22'!$B$11:$B$21,$C48,'Sunday Races 10-9-22'!$AW$11:$AW$21)</f>
        <v>0</v>
      </c>
      <c r="DE48" s="174">
        <f>SUMIF('Sunday Races 10-9-22'!$B$11:$B$21,$C48,'Sunday Races 10-9-22'!$AX$11:$AX$21)</f>
        <v>0</v>
      </c>
      <c r="DF48" s="174">
        <f>SUMIF('Sunday Races 10-9-22'!$B$11:$B$21,$C48,'Sunday Races 10-9-22'!$AY$11:$AY$21)</f>
        <v>0</v>
      </c>
      <c r="DG48" s="174">
        <f>SUMIF('Sunday Races 10-23-22'!$B$11:$B$22,$C48,'Sunday Races 10-23-22'!$AU$11:$AU$22)</f>
        <v>0</v>
      </c>
      <c r="DH48" s="174">
        <f>SUMIF('Sunday Races 10-23-22'!$B$11:$B$22,$C48,'Sunday Races 10-23-22'!$AV$11:$AV$22)</f>
        <v>0</v>
      </c>
      <c r="DI48" s="174">
        <f>SUMIF('Sunday Races 10-23-22'!$B$11:$B$22,$C48,'Sunday Races 10-23-22'!$AW$11:$AW$22)</f>
        <v>0</v>
      </c>
      <c r="DJ48" s="174">
        <f>SUMIF('Sunday Races 10-23-22'!$B$11:$B$22,$C48,'Sunday Races 10-23-22'!$AX$11:$AX$22)</f>
        <v>0</v>
      </c>
      <c r="DK48" s="174">
        <f>SUMIF('Sunday Races 10-23-22'!$B$11:$B$22,$C48,'Sunday Races 10-23-22'!$AY$11:$AY$22)</f>
        <v>0</v>
      </c>
      <c r="DL48" s="175"/>
      <c r="DM48" s="176"/>
      <c r="DN48" s="177">
        <f t="shared" si="49"/>
        <v>0</v>
      </c>
      <c r="DO48" s="177">
        <f t="shared" si="49"/>
        <v>0</v>
      </c>
      <c r="DP48" s="177">
        <f t="shared" si="49"/>
        <v>0</v>
      </c>
      <c r="DQ48" s="177">
        <f t="shared" si="49"/>
        <v>0</v>
      </c>
      <c r="DR48" s="177">
        <f t="shared" si="49"/>
        <v>0</v>
      </c>
      <c r="DS48" s="177">
        <f t="shared" si="49"/>
        <v>0</v>
      </c>
      <c r="DT48" s="177">
        <f t="shared" si="49"/>
        <v>0</v>
      </c>
      <c r="DU48" s="177">
        <f t="shared" si="49"/>
        <v>0</v>
      </c>
      <c r="DV48" s="177">
        <f t="shared" si="49"/>
        <v>0</v>
      </c>
      <c r="DW48" s="177">
        <f t="shared" si="49"/>
        <v>0</v>
      </c>
      <c r="DX48" s="177">
        <f t="shared" si="50"/>
        <v>0</v>
      </c>
      <c r="DY48" s="177">
        <f t="shared" si="50"/>
        <v>0</v>
      </c>
      <c r="DZ48" s="177">
        <f t="shared" si="50"/>
        <v>0</v>
      </c>
      <c r="EA48" s="177">
        <f t="shared" si="50"/>
        <v>0</v>
      </c>
      <c r="EB48" s="177">
        <f t="shared" si="50"/>
        <v>0</v>
      </c>
      <c r="EC48" s="177">
        <f t="shared" si="50"/>
        <v>0</v>
      </c>
      <c r="ED48" s="177">
        <f t="shared" si="50"/>
        <v>0</v>
      </c>
      <c r="EE48" s="177">
        <f t="shared" si="50"/>
        <v>0</v>
      </c>
      <c r="EF48" s="177">
        <f t="shared" si="50"/>
        <v>0</v>
      </c>
      <c r="EG48" s="177">
        <f t="shared" si="50"/>
        <v>0</v>
      </c>
      <c r="EH48" s="177">
        <f t="shared" si="51"/>
        <v>0</v>
      </c>
      <c r="EI48" s="177">
        <f t="shared" si="51"/>
        <v>0</v>
      </c>
      <c r="EJ48" s="177">
        <f t="shared" si="51"/>
        <v>0</v>
      </c>
      <c r="EK48" s="177">
        <f t="shared" si="51"/>
        <v>0</v>
      </c>
      <c r="EL48" s="177">
        <f t="shared" si="51"/>
        <v>0</v>
      </c>
      <c r="EM48" s="177">
        <f t="shared" si="51"/>
        <v>0</v>
      </c>
      <c r="EN48" s="177">
        <f t="shared" si="51"/>
        <v>0</v>
      </c>
      <c r="EO48" s="177">
        <f t="shared" si="51"/>
        <v>0</v>
      </c>
      <c r="EP48" s="177">
        <f t="shared" si="51"/>
        <v>0</v>
      </c>
      <c r="EQ48" s="177">
        <f t="shared" si="51"/>
        <v>0</v>
      </c>
      <c r="ER48" s="177">
        <f t="shared" si="52"/>
        <v>0</v>
      </c>
      <c r="ES48" s="177">
        <f t="shared" si="52"/>
        <v>0</v>
      </c>
      <c r="ET48" s="177">
        <f t="shared" si="52"/>
        <v>0</v>
      </c>
      <c r="EU48" s="177">
        <f t="shared" si="52"/>
        <v>0</v>
      </c>
      <c r="EV48" s="177">
        <f t="shared" si="52"/>
        <v>0</v>
      </c>
      <c r="EW48" s="177">
        <f t="shared" si="52"/>
        <v>0</v>
      </c>
      <c r="EX48" s="177">
        <f t="shared" si="52"/>
        <v>0</v>
      </c>
      <c r="EY48" s="177">
        <f t="shared" si="52"/>
        <v>0</v>
      </c>
      <c r="EZ48" s="177">
        <f t="shared" si="52"/>
        <v>0</v>
      </c>
      <c r="FA48" s="177">
        <f t="shared" si="52"/>
        <v>0</v>
      </c>
      <c r="FB48" s="177">
        <f t="shared" si="53"/>
        <v>0</v>
      </c>
      <c r="FC48" s="177">
        <f t="shared" si="53"/>
        <v>0</v>
      </c>
      <c r="FD48" s="177">
        <f t="shared" si="53"/>
        <v>0</v>
      </c>
      <c r="FE48" s="177">
        <f t="shared" si="53"/>
        <v>0</v>
      </c>
      <c r="FF48" s="177">
        <f t="shared" si="53"/>
        <v>0</v>
      </c>
      <c r="FG48" s="177">
        <f t="shared" si="53"/>
        <v>0</v>
      </c>
      <c r="FH48" s="177">
        <f t="shared" si="53"/>
        <v>0</v>
      </c>
      <c r="FI48" s="177">
        <f t="shared" si="53"/>
        <v>0</v>
      </c>
      <c r="FJ48" s="177">
        <f t="shared" si="53"/>
        <v>0</v>
      </c>
      <c r="FK48" s="177">
        <f t="shared" si="53"/>
        <v>0</v>
      </c>
      <c r="FL48" s="177">
        <f t="shared" si="54"/>
        <v>0</v>
      </c>
      <c r="FM48" s="177">
        <f t="shared" si="54"/>
        <v>0</v>
      </c>
      <c r="FN48" s="177">
        <f t="shared" si="54"/>
        <v>0</v>
      </c>
      <c r="FO48" s="177">
        <f t="shared" si="54"/>
        <v>0</v>
      </c>
      <c r="FP48" s="177">
        <f t="shared" si="54"/>
        <v>0</v>
      </c>
      <c r="FQ48" s="177">
        <f t="shared" si="54"/>
        <v>0</v>
      </c>
      <c r="FR48" s="177">
        <f t="shared" si="54"/>
        <v>0</v>
      </c>
      <c r="FS48" s="177">
        <f t="shared" si="54"/>
        <v>0</v>
      </c>
      <c r="FT48" s="177">
        <f t="shared" si="54"/>
        <v>0</v>
      </c>
      <c r="FU48" s="177">
        <f t="shared" si="54"/>
        <v>0</v>
      </c>
      <c r="FV48" s="177">
        <f t="shared" si="54"/>
        <v>0</v>
      </c>
      <c r="FW48" s="177">
        <f t="shared" si="54"/>
        <v>0</v>
      </c>
      <c r="FX48" s="177">
        <f t="shared" si="54"/>
        <v>0</v>
      </c>
      <c r="FY48" s="177">
        <f t="shared" si="54"/>
        <v>0</v>
      </c>
      <c r="FZ48" s="177">
        <f t="shared" si="54"/>
        <v>0</v>
      </c>
      <c r="GA48" s="177"/>
      <c r="GB48" s="229">
        <f t="shared" si="55"/>
        <v>5</v>
      </c>
      <c r="GC48" s="229">
        <f t="shared" si="56"/>
        <v>4</v>
      </c>
      <c r="GD48" s="174">
        <f>SUMIF('One Day 12-04-21 Scots'!$B$11:$B$24,$C48,'One Day 12-04-21 Scots'!$AU$11:$AU$24)</f>
        <v>0</v>
      </c>
      <c r="GE48" s="174">
        <f>SUMIF('One Day 12-04-21 Scots'!$B$11:$B$24,$C48,'One Day 12-04-21 Scots'!$AV$11:$AV$24)</f>
        <v>0</v>
      </c>
      <c r="GF48" s="174">
        <f>SUMIF('One Day 12-04-21 Scots'!$B$11:$B$24,$C48,'One Day 12-04-21 Scots'!$AW$11:$AW$24)</f>
        <v>0</v>
      </c>
      <c r="GG48" s="174">
        <f>SUMIF('One Day 12-04-21 Scots'!$B$11:$B$24,$C48,'One Day 12-04-21 Scots'!$AX$11:$AX$24)</f>
        <v>0</v>
      </c>
      <c r="GH48" s="174">
        <f>SUMIF('One Day 12-04-21 Scots'!$B$11:$B$24,$C48,'One Day 12-04-21 Scots'!$AY$11:$AY$24)</f>
        <v>0</v>
      </c>
      <c r="GI48" s="174">
        <f>SUMIF('One Day 12-04-21 Thistles'!$B$11:$B$25,$C48,'One Day 12-04-21 Thistles'!$AU$11:$AU$25)</f>
        <v>0</v>
      </c>
      <c r="GJ48" s="174">
        <f>SUMIF('One Day 12-04-21 Thistles'!$B$11:$B$25,$C48,'One Day 12-04-21 Thistles'!$AV$11:$AV$25)</f>
        <v>0</v>
      </c>
      <c r="GK48" s="174">
        <f>SUMIF('One Day 12-04-21 Thistles'!$B$11:$B$25,$C48,'One Day 12-04-21 Thistles'!$AW$11:$AW$25)</f>
        <v>0</v>
      </c>
      <c r="GL48" s="174">
        <f>SUMIF('One Day 12-04-21 Thistles'!$B$11:$B$25,$C48,'One Day 12-04-21 Thistles'!$AX$11:$AX$25)</f>
        <v>0</v>
      </c>
      <c r="GM48" s="174">
        <f>SUMIF('One Day 12-04-21 Thistles'!$B$11:$B$25,$C48,'One Day 12-04-21 Thistles'!$AY$11:$AY$25)</f>
        <v>0</v>
      </c>
      <c r="GN48" s="174">
        <f>SUMIF('Chili One Day 2-12-22 Scots'!$B$11:$B$27,$C48,'Chili One Day 2-12-22 Scots'!$AU$11:$AU$27)</f>
        <v>0</v>
      </c>
      <c r="GO48" s="174">
        <f>SUMIF('Chili One Day 2-12-22 Scots'!$B$11:$B$27,$C48,'Chili One Day 2-12-22 Scots'!$AV$11:$AV$27)</f>
        <v>0</v>
      </c>
      <c r="GP48" s="174">
        <f>SUMIF('Chili One Day 2-12-22 Scots'!$B$11:$B$27,$C48,'Chili One Day 2-12-22 Scots'!$AW$11:$AW$27)</f>
        <v>0</v>
      </c>
      <c r="GQ48" s="174">
        <f>SUMIF('Chili One Day 2-12-22 Scots'!$B$11:$B$27,$C48,'Chili One Day 2-12-22 Scots'!$AX$11:$AX$27)</f>
        <v>0</v>
      </c>
      <c r="GR48" s="174">
        <f>SUMIF('Chili One Day 2-12-22 Scots'!$B$11:$B$27,$C48,'Chili One Day 2-12-22 Scots'!$AY$11:$AY$27)</f>
        <v>0</v>
      </c>
      <c r="GS48" s="174">
        <f>SUMIF('Chili One Day 2-12-22 Thistles'!$B$11:$B$27,$C48,'Chili One Day 2-12-22 Thistles'!$AU$11:$AU$27)</f>
        <v>0</v>
      </c>
      <c r="GT48" s="174">
        <f>SUMIF('Chili One Day 2-12-22 Thistles'!$B$11:$B$27,$C48,'Chili One Day 2-12-22 Thistles'!$AV$11:$AV$27)</f>
        <v>0</v>
      </c>
      <c r="GU48" s="174">
        <f>SUMIF('Chili One Day 2-12-22 Thistles'!$B$11:$B$27,$C48,'Chili One Day 2-12-22 Thistles'!$AW$11:$AW$27)</f>
        <v>0</v>
      </c>
      <c r="GV48" s="174">
        <f>SUMIF('Chili One Day 2-12-22 Thistles'!$B$11:$B$27,$C48,'Chili One Day 2-12-22 Thistles'!$AX$11:$AX$27)</f>
        <v>0</v>
      </c>
      <c r="GW48" s="174">
        <f>SUMIF('Chili One Day 2-12-22 Thistles'!$B$11:$B$27,$C48,'Chili One Day 2-12-22 Thistles'!$AY$11:$AY$27)</f>
        <v>0</v>
      </c>
      <c r="GX48" s="174">
        <f>SUMIF('Ironman One Day 3-5-22 FS'!$B$11:$B$26,$C48,'Ironman One Day 3-5-22 FS'!$AU$11:$AU$26)</f>
        <v>0</v>
      </c>
      <c r="GY48" s="174">
        <f>SUMIF('Ironman One Day 3-5-22 FS'!$B$11:$B$26,$C48,'Ironman One Day 3-5-22 FS'!$AV$11:$AV$26)</f>
        <v>0</v>
      </c>
      <c r="GZ48" s="174">
        <f>SUMIF('Ironman One Day 3-5-22 FS'!$B$11:$B$26,$C48,'Ironman One Day 3-5-22 FS'!$AW$11:$AW$26)</f>
        <v>0</v>
      </c>
      <c r="HA48" s="174">
        <f>SUMIF('Ironman One Day 3-5-22 FS'!$B$11:$B$26,$C48,'Ironman One Day 3-5-22 FS'!$AX$11:$AX$26)</f>
        <v>0</v>
      </c>
      <c r="HB48" s="174">
        <f>SUMIF('Ironman One Day 3-5-22 FS'!$B$11:$B$26,$C48,'Ironman One Day 3-5-22 FS'!$AY$11:$AY$26)</f>
        <v>0</v>
      </c>
      <c r="HC48" s="174">
        <f>SUMIF('Ironman One Day 3-5-22 420'!$B$11:$B$26,$C48,'Ironman One Day 3-5-22 420'!$AU$11:$AU$26)</f>
        <v>0</v>
      </c>
      <c r="HD48" s="174">
        <f>SUMIF('Ironman One Day 3-5-22 420'!$B$11:$B$26,$C48,'Ironman One Day 3-5-22 420'!$AV$11:$AV$26)</f>
        <v>0</v>
      </c>
      <c r="HE48" s="174">
        <f>SUMIF('Ironman One Day 3-5-22 420'!$B$11:$B$26,$C48,'Ironman One Day 3-5-22 420'!$AW$11:$AW$26)</f>
        <v>0</v>
      </c>
      <c r="HF48" s="174">
        <f>SUMIF('Ironman One Day 3-5-22 420'!$B$11:$B$26,$C48,'Ironman One Day 3-5-22 420'!$AX$11:$AX$26)</f>
        <v>0</v>
      </c>
      <c r="HG48" s="174">
        <f>SUMIF('Ironman One Day 3-5-22 420'!$B$11:$B$26,$C48,'Ironman One Day 3-5-22 420'!$AY$11:$AY$26)</f>
        <v>0</v>
      </c>
      <c r="HH48" s="174">
        <f>SUMIF('Easter One Day 4-16-22 FS'!$B$11:$B$25,$C48,'Easter One Day 4-16-22 FS'!$AU$11:$AU$25)</f>
        <v>0</v>
      </c>
      <c r="HI48" s="174">
        <f>SUMIF('Easter One Day 4-16-22 FS'!$B$11:$B$25,$C48,'Easter One Day 4-16-22 FS'!$AV$11:$AV$25)</f>
        <v>0</v>
      </c>
      <c r="HJ48" s="174">
        <f>SUMIF('Easter One Day 4-16-22 FS'!$B$11:$B$25,$C48,'Easter One Day 4-16-22 FS'!$AW$11:$AW$25)</f>
        <v>0</v>
      </c>
      <c r="HK48" s="174">
        <f>SUMIF('Easter One Day 4-16-22 FS'!$B$11:$B$25,$C48,'Easter One Day 4-16-22 FS'!$AX$11:$AX$25)</f>
        <v>0</v>
      </c>
      <c r="HL48" s="174">
        <f>SUMIF('Easter One Day 4-16-22 FS'!$B$11:$B$25,$C48,'Easter One Day 4-16-22 FS'!$AY$11:$AY$25)</f>
        <v>0</v>
      </c>
      <c r="HM48" s="174">
        <f>SUMIF('Easter One Day 4-16-22 TH'!$B$11:$B$25,$C48,'Easter One Day 4-16-22 TH'!$AU$11:$AU$25)</f>
        <v>0</v>
      </c>
      <c r="HN48" s="174">
        <f>SUMIF('Easter One Day 4-16-22 TH'!$B$11:$B$25,$C48,'Easter One Day 4-16-22 TH'!$AV$11:$AV$25)</f>
        <v>0</v>
      </c>
      <c r="HO48" s="174">
        <f>SUMIF('Easter One Day 4-16-22 TH'!$B$11:$B$25,$C48,'Easter One Day 4-16-22 TH'!$AW$11:$AW$25)</f>
        <v>0</v>
      </c>
      <c r="HP48" s="174">
        <f>SUMIF('Easter One Day 4-16-22 TH'!$B$11:$B$25,$C48,'Easter One Day 4-16-22 TH'!$AX$11:$AX$25)</f>
        <v>0</v>
      </c>
      <c r="HQ48" s="174">
        <f>SUMIF('Easter One Day 4-16-22 TH'!$B$11:$B$25,$C48,'Easter One Day 4-16-22 TH'!$AY$11:$AY$25)</f>
        <v>0</v>
      </c>
      <c r="HR48" s="174">
        <f>SUMIF('Long Distance Race 5-7-22'!$B$11:$B$25,$C48,'Long Distance Race 5-7-22'!$AU$11:$AU$25)</f>
        <v>0</v>
      </c>
      <c r="HS48" s="174">
        <f>SUMIF('Long Distance Race 5-7-22'!$B$11:$B$18,$C48,'Long Distance Race 5-7-22'!$AV$11:$AV$18)</f>
        <v>0</v>
      </c>
      <c r="HT48" s="174">
        <f>SUMIF('Long Distance Race 5-7-22'!$B$11:$B$18,$C48,'Long Distance Race 5-7-22'!$AW$11:$AW$18)</f>
        <v>0</v>
      </c>
      <c r="HU48" s="174">
        <f>SUMIF('Long Distance Race 5-7-22'!$B$11:$B$18,$C48,'Long Distance Race 5-7-22'!$AX$11:$AX$18)</f>
        <v>0</v>
      </c>
      <c r="HV48" s="174">
        <f>SUMIF('Long Distance Race 5-7-22'!$B$11:$B$18,$C48,'Long Distance Race 5-7-22'!$AY$11:$AY$18)</f>
        <v>0</v>
      </c>
      <c r="HW48" s="174">
        <f>SUMIF('Memorial Day Regatta 5-28-22 Op'!$B$11:$B$25,$C48,'Memorial Day Regatta 5-28-22 Op'!$AU$11:$AU$25)</f>
        <v>0</v>
      </c>
      <c r="HX48" s="174">
        <f>SUMIF('Memorial Day Regatta 5-28-22 Op'!$B$11:$B$18,$C48,'Memorial Day Regatta 5-28-22 Op'!$AV$11:$AV$18)</f>
        <v>0</v>
      </c>
      <c r="HY48" s="174">
        <f>SUMIF('Memorial Day Regatta 5-28-22 Op'!$B$11:$B$18,$C48,'Memorial Day Regatta 5-28-22 Op'!$AW$11:$AW$18)</f>
        <v>0</v>
      </c>
      <c r="HZ48" s="174">
        <f>SUMIF('Memorial Day Regatta 5-28-22 Op'!$B$11:$B$18,$C48,'Memorial Day Regatta 5-28-22 Op'!$AX$11:$AX$18)</f>
        <v>0</v>
      </c>
      <c r="IA48" s="174">
        <f>SUMIF('Memorial Day Regatta 5-28-22 Op'!$B$11:$B$18,$C48,'Memorial Day Regatta 5-28-22 Op'!$AY$11:$AY$18)</f>
        <v>0</v>
      </c>
      <c r="IB48" s="174">
        <f>SUMIF('Caldwell Cup 6-25-22 TH'!$B$11:$B$25,$C48,'Caldwell Cup 6-25-22 TH'!$AU$11:$AU$25)</f>
        <v>0</v>
      </c>
      <c r="IC48" s="174">
        <f>SUMIF('Caldwell Cup 6-25-22 TH'!$B$11:$B$25,$C48,'Caldwell Cup 6-25-22 TH'!$AV$11:$AV$25)</f>
        <v>0</v>
      </c>
      <c r="ID48" s="174">
        <f>SUMIF('Caldwell Cup 6-25-22 TH'!$B$11:$B$25,$C48,'Caldwell Cup 6-25-22 TH'!$AW$11:$AW$25)</f>
        <v>0</v>
      </c>
      <c r="IE48" s="174">
        <f>SUMIF('Caldwell Cup 6-25-22 TH'!$B$11:$B$25,$C48,'Caldwell Cup 6-25-22 TH'!$AX$11:$AX$25)</f>
        <v>0</v>
      </c>
      <c r="IF48" s="174">
        <f>SUMIF('Caldwell Cup 6-25-22 TH'!$B$11:$B$25,$C48,'Caldwell Cup 6-25-22 TH'!$AY$11:$AY$25)</f>
        <v>0</v>
      </c>
      <c r="IG48" s="174">
        <f>SUMIF('Caldwell Cup 6-25-22 FS'!$B$11:$B$21,$C48,'Caldwell Cup 6-25-22 FS'!$AU$11:$AU$21)</f>
        <v>0</v>
      </c>
      <c r="IH48" s="174">
        <f>SUMIF('Caldwell Cup 6-25-22 FS'!$B$11:$B$21,$C48,'Caldwell Cup 6-25-22 FS'!$AV$11:$AV$21)</f>
        <v>0</v>
      </c>
      <c r="II48" s="174">
        <f>SUMIF('Caldwell Cup 6-25-22 FS'!$B$11:$B$21,$C48,'Caldwell Cup 6-25-22 FS'!$AW$11:$AW$21)</f>
        <v>0</v>
      </c>
      <c r="IJ48" s="174">
        <f>SUMIF('Caldwell Cup 6-25-22 FS'!$B$11:$B$21,$C48,'Caldwell Cup 6-25-22 FS'!$AX$11:$AX$21)</f>
        <v>0</v>
      </c>
      <c r="IK48" s="174">
        <f>SUMIF('Caldwell Cup 6-25-22 FS'!$B$11:$B$21,$C48,'Caldwell Cup 6-25-22 FS'!$AY$11:$AY$21)</f>
        <v>0</v>
      </c>
      <c r="IL48" s="174">
        <f>SUMIF('Caldwell Cup 6-25-22 Lasers'!$B$11:$B$23,$C48,'Caldwell Cup 6-25-22 Lasers'!$AU$11:$AU$23)</f>
        <v>1</v>
      </c>
      <c r="IM48" s="174">
        <f>SUMIF('Caldwell Cup 6-25-22 Lasers'!$B$11:$B$23,$C48,'Caldwell Cup 6-25-22 Lasers'!$AV$11:$AV$23)</f>
        <v>2</v>
      </c>
      <c r="IN48" s="174">
        <f>SUMIF('Caldwell Cup 6-25-22 Lasers'!$B$11:$B$23,$C48,'Caldwell Cup 6-25-22 Lasers'!$AW$11:$AW$23)</f>
        <v>1</v>
      </c>
      <c r="IO48" s="174">
        <f>SUMIF('Caldwell Cup 6-25-22 Lasers'!$B$11:$B$23,$C48,'Caldwell Cup 6-25-22 Lasers'!$AX$11:$AX$23)</f>
        <v>1</v>
      </c>
      <c r="IP48" s="174">
        <f>SUMIF('Caldwell Cup 6-25-22 Lasers'!$B$11:$B$23,$C48,'Caldwell Cup 6-25-22 Lasers'!$AY$11:$AY$23)</f>
        <v>0</v>
      </c>
      <c r="IQ48" s="174">
        <f>SUMIF('Labor Day Regatta 9-3-22 FS'!$B$11:$B$30,$C48,'Labor Day Regatta 9-3-22 FS'!$AU$11:$AU$30)</f>
        <v>0</v>
      </c>
      <c r="IR48" s="174">
        <f>SUMIF('Labor Day Regatta 9-3-22 FS'!$B$11:$B$30,$C48,'Labor Day Regatta 9-3-22 FS'!$AV$11:$AV$30)</f>
        <v>0</v>
      </c>
      <c r="IS48" s="174">
        <f>SUMIF('Labor Day Regatta 9-3-22 FS'!$B$11:$B$30,$C48,'Labor Day Regatta 9-3-22 FS'!$AW$11:$AW$30)</f>
        <v>0</v>
      </c>
      <c r="IT48" s="174">
        <f>SUMIF('Labor Day Regatta 9-3-22 FS'!$B$11:$B$30,$C48,'Labor Day Regatta 9-3-22 FS'!$AX$11:$AX$30)</f>
        <v>0</v>
      </c>
      <c r="IU48" s="174">
        <f>SUMIF('Labor Day Regatta 9-3-22 FS'!$B$11:$B$30,$C48,'Labor Day Regatta 9-3-22 FS'!$AY$11:$AY$30)</f>
        <v>0</v>
      </c>
      <c r="IV48" s="174">
        <f>SUMIF('2022-09-17 Leukemia Cup FS'!$B$11:$B$26,$C48,'2022-09-17 Leukemia Cup FS'!$AU$11:$AU$26)</f>
        <v>0</v>
      </c>
      <c r="IW48" s="174">
        <f>SUMIF('2022-09-17 Leukemia Cup FS'!$B$11:$B$26,$C48,'2022-09-17 Leukemia Cup FS'!$AV$11:$AV$26)</f>
        <v>0</v>
      </c>
      <c r="IX48" s="174">
        <f>SUMIF('2022-09-17 Leukemia Cup FS'!$B$11:$B$26,$C48,'2022-09-17 Leukemia Cup FS'!$AW$11:$AW$26)</f>
        <v>0</v>
      </c>
      <c r="IY48" s="174">
        <f>SUMIF('2022-09-17 Leukemia Cup FS'!$B$11:$B$26,$C48,'2022-09-17 Leukemia Cup FS'!$AX$11:$AX$26)</f>
        <v>0</v>
      </c>
      <c r="IZ48" s="174">
        <f>SUMIF('2022-09-17 Leukemia Cup FS'!$B$11:$B$26,$C48,'2022-09-17 Leukemia Cup FS'!$AY$11:$AY$26)</f>
        <v>0</v>
      </c>
      <c r="JA48" s="174">
        <f>SUMIF('2022-09-17 Leukemia Cup TH'!$B$11:$B$28,$C48,'2022-09-17 Leukemia Cup TH'!$AU$11:$AU$28)</f>
        <v>0</v>
      </c>
      <c r="JB48" s="174">
        <f>SUMIF('2022-09-17 Leukemia Cup TH'!$B$11:$B$28,$C48,'2022-09-17 Leukemia Cup TH'!$AV$11:$AV$28)</f>
        <v>0</v>
      </c>
      <c r="JC48" s="174">
        <f>SUMIF('2022-09-17 Leukemia Cup TH'!$B$11:$B$28,$C48,'2022-09-17 Leukemia Cup TH'!$AW$11:$AW$28)</f>
        <v>0</v>
      </c>
      <c r="JD48" s="174">
        <f>SUMIF('2022-09-17 Leukemia Cup TH'!$B$11:$B$28,$C48,'2022-09-17 Leukemia Cup TH'!$AX$11:$AX$28)</f>
        <v>0</v>
      </c>
      <c r="JE48" s="174">
        <f>SUMIF('2022-09-17 Leukemia Cup TH'!$B$11:$B$28,$C48,'2022-09-17 Leukemia Cup TH'!$AY$11:$AY$28)</f>
        <v>0</v>
      </c>
      <c r="JF48" s="174">
        <f>SUMIF('Smith-Berry LDR 9-24-22'!$B$11:$B$30,$C48,'Smith-Berry LDR 9-24-22'!$AU$11:$AU$30)</f>
        <v>0</v>
      </c>
      <c r="JG48" s="174">
        <f>SUMIF('Smith-Berry LDR 9-24-22'!$B$11:$B$30,$C48,'Smith-Berry LDR 9-24-22'!$AV$11:$AV$30)</f>
        <v>0</v>
      </c>
      <c r="JH48" s="174">
        <f>SUMIF('Smith-Berry LDR 9-24-22'!$B$11:$B$30,$C48,'Smith-Berry LDR 9-24-22'!$AW$11:$AW$30)</f>
        <v>0</v>
      </c>
      <c r="JI48" s="174">
        <f>SUMIF('Smith-Berry LDR 9-24-22'!$B$11:$B$30,$C48,'Smith-Berry LDR 9-24-22'!$AX$11:$AX$30)</f>
        <v>0</v>
      </c>
      <c r="JJ48" s="174">
        <f>SUMIF('Smith-Berry LDR 9-24-22'!$B$11:$B$30,$C48,'Smith-Berry LDR 9-24-22'!$AY$11:$AY$30)</f>
        <v>0</v>
      </c>
      <c r="JK48" s="174">
        <f>SUMIF('Great Scot 10-1-22 Cham'!$B$11:$B$38,$C48,'Great Scot 10-1-22 Cham'!$AU$11:$AU$38)</f>
        <v>0</v>
      </c>
      <c r="JL48" s="174">
        <f>SUMIF('Great Scot 10-1-22 Cham'!$B$11:$B$38,$C48,'Great Scot 10-1-22 Cham'!$AV$11:$AV$38)</f>
        <v>0</v>
      </c>
      <c r="JM48" s="174">
        <f>SUMIF('Great Scot 10-1-22 Cham'!$B$11:$B$38,$C48,'Great Scot 10-1-22 Cham'!$AW$11:$AW$38)</f>
        <v>0</v>
      </c>
      <c r="JN48" s="174">
        <f>SUMIF('Great Scot 10-1-22 Cham'!$B$11:$B$38,$C48,'Great Scot 10-1-22 Cham'!$AX$11:$AX$38)</f>
        <v>0</v>
      </c>
      <c r="JO48" s="174">
        <f>SUMIF('Great Scot 10-1-22 Cham'!$B$11:$B$38,$C48,'Great Scot 10-1-22 Cham'!$AY$11:$AY$38)</f>
        <v>0</v>
      </c>
      <c r="JP48" s="174">
        <f>SUMIF('Great Scot 10-1-22 Chal'!$B$11:$B$28,$C48,'Great Scot 10-1-22 Chal'!$AU$11:$AU$28)</f>
        <v>0</v>
      </c>
      <c r="JQ48" s="174">
        <f>SUMIF('Great Scot 10-1-22 Chal'!$B$11:$B$28,$C48,'Great Scot 10-1-22 Chal'!$AV$11:$AV$28)</f>
        <v>0</v>
      </c>
      <c r="JR48" s="174">
        <f>SUMIF('Great Scot 10-1-22 Chal'!$B$11:$B$28,$C48,'Great Scot 10-1-22 Chal'!$AW$11:$AW$28)</f>
        <v>0</v>
      </c>
      <c r="JS48" s="174">
        <f>SUMIF('Great Scot 10-1-22 Chal'!$B$11:$B$28,$C48,'Great Scot 10-1-22 Chal'!$AX$11:$AX$28)</f>
        <v>0</v>
      </c>
      <c r="JT48" s="174">
        <f>SUMIF('Great Scot 10-1-22 Chal'!$B$11:$B$28,$C48,'Great Scot 10-1-22 Chal'!$AY$11:$AY$28)</f>
        <v>0</v>
      </c>
      <c r="JU48" s="174">
        <f>SUMIF('Great Pumpkin Regatta 10-15-22'!$B$11:$B$54,$C48,'Great Pumpkin Regatta 10-15-22'!$AU$11:$AU$54)</f>
        <v>0</v>
      </c>
      <c r="JV48" s="174">
        <f>SUMIF('Great Pumpkin Regatta 10-15-22'!$B$11:$B$54,$C48,'Great Pumpkin Regatta 10-15-22'!$AV$11:$AV$54)</f>
        <v>0</v>
      </c>
      <c r="JW48" s="174">
        <f>SUMIF('Great Pumpkin Regatta 10-15-22'!$B$11:$B$54,$C48,'Great Pumpkin Regatta 10-15-22'!$AW$11:$AW$54)</f>
        <v>0</v>
      </c>
      <c r="JX48" s="174">
        <f>SUMIF('Great Pumpkin Regatta 10-15-22'!$B$11:$B$54,$C48,'Great Pumpkin Regatta 10-15-22'!$AX$11:$AX$54)</f>
        <v>0</v>
      </c>
      <c r="JY48" s="174">
        <f>SUMIF('Great Pumpkin Regatta 10-15-22'!$B$11:$B$54,$C48,'Great Pumpkin Regatta 10-15-22'!$AY$11:$AY$54)</f>
        <v>0</v>
      </c>
      <c r="JZ48" s="174">
        <f>SUMIF('One Day Regatta 10-29-22 FS'!$B$11:$B$19,$C48,'One Day Regatta 10-29-22 FS'!$AU$11:$AU$19)</f>
        <v>0</v>
      </c>
      <c r="KA48" s="174">
        <f>SUMIF('One Day Regatta 10-29-22 FS'!$B$11:$B$19,$C48,'One Day Regatta 10-29-22 FS'!$AV$11:$AV$19)</f>
        <v>0</v>
      </c>
      <c r="KB48" s="174">
        <f>SUMIF('One Day Regatta 10-29-22 FS'!$B$11:$B$19,$C48,'One Day Regatta 10-29-22 FS'!$AW$11:$AW$19)</f>
        <v>0</v>
      </c>
      <c r="KC48" s="174">
        <f>SUMIF('One Day Regatta 10-29-22 FS'!$B$11:$B$19,$C48,'One Day Regatta 10-29-22 FS'!$AX$11:$AX$19)</f>
        <v>0</v>
      </c>
      <c r="KD48" s="174">
        <f>SUMIF('One Day Regatta 10-29-22 FS'!$B$11:$B$19,$C48,'One Day Regatta 10-29-22 FS'!$AY$11:$AY$19)</f>
        <v>0</v>
      </c>
    </row>
    <row r="49" spans="1:290" ht="15" customHeight="1" x14ac:dyDescent="0.2">
      <c r="A49" s="400" t="s">
        <v>1369</v>
      </c>
      <c r="B49" s="134">
        <f t="shared" si="8"/>
        <v>36</v>
      </c>
      <c r="C49" s="170" t="s">
        <v>844</v>
      </c>
      <c r="D49" s="171">
        <f t="shared" si="44"/>
        <v>0</v>
      </c>
      <c r="E49" s="172">
        <f t="shared" si="45"/>
        <v>0</v>
      </c>
      <c r="F49" s="171">
        <f t="shared" si="46"/>
        <v>0</v>
      </c>
      <c r="G49" s="171">
        <v>0</v>
      </c>
      <c r="H49" s="171">
        <f t="shared" si="47"/>
        <v>0</v>
      </c>
      <c r="I49" s="173">
        <f t="shared" si="48"/>
        <v>0</v>
      </c>
      <c r="J49" s="173"/>
      <c r="K49" s="174">
        <f>SUMIF('Saturday Race 11-06-21'!$B$11:$B$21,$C49,'Saturday Race 11-06-21'!$AU$11:$AU$21)</f>
        <v>0</v>
      </c>
      <c r="L49" s="174">
        <f>SUMIF('Saturday Race 11-06-21'!$B$11:$B$21,$C49,'Saturday Race 11-06-21'!$AV$11:$AV$21)</f>
        <v>0</v>
      </c>
      <c r="M49" s="174">
        <f>SUMIF('Saturday Race 11-06-21'!$B$11:$B$21,$C49,'Saturday Race 11-06-21'!$AW$11:$AW$21)</f>
        <v>0</v>
      </c>
      <c r="N49" s="174">
        <f>SUMIF('Saturday Race 11-06-21'!$B$11:$B$21,$C49,'Saturday Race 11-06-21'!$AX$11:$AX$21)</f>
        <v>0</v>
      </c>
      <c r="O49" s="174">
        <f>SUMIF('Saturday Race 11-06-21'!$B$11:$B$21,$C49,'Saturday Race 11-06-21'!$AY$11:$AY$21)</f>
        <v>0</v>
      </c>
      <c r="P49" s="174">
        <f>SUMIF('Saturday Race 11-20-21'!$B$11:$B$20,$C49,'Saturday Race 11-20-21'!$AU$11:$AU$20)</f>
        <v>0</v>
      </c>
      <c r="Q49" s="174">
        <f>SUMIF('Saturday Race 11-20-21'!$B$11:$B$20,$C49,'Saturday Race 11-20-21'!$AV$11:$AV$20)</f>
        <v>0</v>
      </c>
      <c r="R49" s="174">
        <f>SUMIF('Saturday Race 11-20-21'!$B$11:$B$20,$C49,'Saturday Race 11-20-21'!$AW$11:$AW$20)</f>
        <v>0</v>
      </c>
      <c r="S49" s="174">
        <f>SUMIF('Saturday Race 11-20-21'!$B$11:$B$20,$C49,'Saturday Race 11-20-21'!$AX$11:$AX$20)</f>
        <v>0</v>
      </c>
      <c r="T49" s="174">
        <f>SUMIF('Saturday Race 11-20-21'!$B$11:$B$20,$C49,'Saturday Race 11-20-21'!$AY$11:$AY$20)</f>
        <v>0</v>
      </c>
      <c r="U49" s="174">
        <f>SUMIF('Saturday Race 1-08-22'!$B$11:$B$20,$C49,'Saturday Race 1-08-22'!$AU$11:$AU$20)</f>
        <v>0</v>
      </c>
      <c r="V49" s="174">
        <f>SUMIF('Saturday Race 1-08-22'!$B$11:$B$20,$C49,'Saturday Race 1-08-22'!$AV$11:$AV$20)</f>
        <v>0</v>
      </c>
      <c r="W49" s="174">
        <f>SUMIF('Saturday Race 1-08-22'!$B$11:$B$20,$C49,'Saturday Race 1-08-22'!$AW$11:$AW$20)</f>
        <v>0</v>
      </c>
      <c r="X49" s="174">
        <f>SUMIF('Saturday Race 1-08-22'!$B$11:$B$20,$C49,'Saturday Race 1-08-22'!$AX$11:$AX$20)</f>
        <v>0</v>
      </c>
      <c r="Y49" s="174">
        <f>SUMIF('Saturday Race 1-08-22'!$B$11:$B$20,$C49,'Saturday Race 1-08-22'!$AY$11:$AY$20)</f>
        <v>0</v>
      </c>
      <c r="Z49" s="174">
        <f>SUMIF('Saturday Race 1-22-22'!$B$11:$B$20,$C49,'Saturday Race 1-22-22'!$AU$11:$AU$20)</f>
        <v>0</v>
      </c>
      <c r="AA49" s="174">
        <f>SUMIF('Saturday Race 1-22-22'!$B$11:$B$20,$C49,'Saturday Race 1-22-22'!$AV$11:$AV$20)</f>
        <v>0</v>
      </c>
      <c r="AB49" s="174">
        <f>SUMIF('Saturday Race 1-22-22'!$B$11:$B$20,$C49,'Saturday Race 1-22-22'!$AW$11:$AW$20)</f>
        <v>0</v>
      </c>
      <c r="AC49" s="174">
        <f>SUMIF('Saturday Race 1-22-22'!$B$11:$B$20,$C49,'Saturday Race 1-22-22'!$AX$11:$AX$20)</f>
        <v>0</v>
      </c>
      <c r="AD49" s="174">
        <f>SUMIF('Saturday Race 1-22-22'!$B$11:$B$20,$C49,'Saturday Race 1-22-22'!$AY$11:$AY$20)</f>
        <v>0</v>
      </c>
      <c r="AE49" s="174">
        <f>SUMIF('Sunday Race 2-6-22'!$B$11:$B$20,$C49,'Sunday Race 2-6-22'!$AU$11:$AU$20)</f>
        <v>0</v>
      </c>
      <c r="AF49" s="174">
        <f>SUMIF('Sunday Race 2-6-22'!$B$11:$B$20,$C49,'Sunday Race 2-6-22'!$AV$11:$AV$20)</f>
        <v>0</v>
      </c>
      <c r="AG49" s="174">
        <f>SUMIF('Sunday Race 2-6-22'!$B$11:$B$20,$C49,'Sunday Race 2-6-22'!$AW$11:$AW$20)</f>
        <v>0</v>
      </c>
      <c r="AH49" s="174">
        <f>SUMIF('Sunday Race 2-6-22'!$B$11:$B$20,$C49,'Sunday Race 2-6-22'!$AX$11:$AX$20)</f>
        <v>0</v>
      </c>
      <c r="AI49" s="174">
        <f>SUMIF('Sunday Race 2-6-22'!$B$11:$B$20,$C49,'Sunday Race 2-6-22'!$AY$11:$AY$20)</f>
        <v>0</v>
      </c>
      <c r="AJ49" s="174">
        <f>SUMIF('Sunday Race 2-20-22'!$B$11:$B$26,$C49,'Sunday Race 2-20-22'!$AU$11:$AU$26)</f>
        <v>0</v>
      </c>
      <c r="AK49" s="174">
        <f>SUMIF('Sunday Race 2-20-22'!$B$11:$B$26,$C49,'Sunday Race 2-20-22'!$AV$11:$AV$26)</f>
        <v>0</v>
      </c>
      <c r="AL49" s="174">
        <f>SUMIF('Sunday Race 2-20-22'!$B$11:$B$26,$C49,'Sunday Race 2-20-22'!$AW$11:$AW$26)</f>
        <v>0</v>
      </c>
      <c r="AM49" s="174">
        <f>SUMIF('Sunday Race 2-20-22'!$B$11:$B$26,$C49,'Sunday Race 2-20-22'!$AX$11:$AX$26)</f>
        <v>0</v>
      </c>
      <c r="AN49" s="174">
        <f>SUMIF('Sunday Race 2-20-22'!$B$11:$B$26,$C49,'Sunday Race 2-20-22'!$AY$11:$AY$26)</f>
        <v>0</v>
      </c>
      <c r="AO49" s="174">
        <f>SUMIF('Sunday Race 2-27-22'!$B$11:$B$20,$C49,'Sunday Race 2-27-22'!$AU$11:$AU$20)</f>
        <v>0</v>
      </c>
      <c r="AP49" s="174">
        <f>SUMIF('Sunday Race 2-27-22'!$B$11:$B$20,$C49,'Sunday Race 2-27-22'!$AV$11:$AV$20)</f>
        <v>0</v>
      </c>
      <c r="AQ49" s="174">
        <f>SUMIF('Sunday Race 2-27-22'!$B$11:$B$20,$C49,'Sunday Race 2-27-22'!$AW$11:$AW$20)</f>
        <v>0</v>
      </c>
      <c r="AR49" s="174">
        <f>SUMIF('Sunday Race 2-27-22'!$B$11:$B$20,$C49,'Sunday Race 2-27-22'!$AX$11:$AX$20)</f>
        <v>0</v>
      </c>
      <c r="AS49" s="174">
        <f>SUMIF('Sunday Race 2-27-22'!$B$11:$B$20,$C49,'Sunday Race 2-27-22'!$AY$11:$AY$20)</f>
        <v>0</v>
      </c>
      <c r="AT49" s="174">
        <f>SUMIF('Sunday Race 3-13-22'!$B$11:$B$25,$C49,'Sunday Race 3-13-22'!$AU$11:$AU$25)</f>
        <v>0</v>
      </c>
      <c r="AU49" s="174">
        <f>SUMIF('Sunday Race 3-13-22'!$B$11:$B$25,$C49,'Sunday Race 3-13-22'!$AV$11:$AV$25)</f>
        <v>0</v>
      </c>
      <c r="AV49" s="174">
        <f>SUMIF('Sunday Race 3-13-22'!$B$11:$B$25,$C49,'Sunday Race 3-13-22'!$AW$11:$AW$25)</f>
        <v>0</v>
      </c>
      <c r="AW49" s="174">
        <f>SUMIF('Sunday Race 3-13-22'!$B$11:$B$25,$C49,'Sunday Race 3-13-22'!$AX$11:$AX$25)</f>
        <v>0</v>
      </c>
      <c r="AX49" s="174">
        <f>SUMIF('Sunday Race 3-13-22'!$B$11:$B$25,$C49,'Sunday Race 3-13-22'!$AY$11:$AY$25)</f>
        <v>0</v>
      </c>
      <c r="AY49" s="174">
        <f>SUMIF('Saturday Race 3-19-22'!$B$11:$B$15,$C49,'Saturday Race 3-19-22'!$AU$11:$AU$15)</f>
        <v>0</v>
      </c>
      <c r="AZ49" s="174">
        <f>SUMIF('Saturday Race 3-19-22'!$B$11:$B$15,$C49,'Saturday Race 3-19-22'!$AV$11:$AV$15)</f>
        <v>0</v>
      </c>
      <c r="BA49" s="174">
        <f>SUMIF('Saturday Race 3-19-22'!$B$11:$B$15,$C49,'Saturday Race 3-19-22'!$AW$11:$AW$15)</f>
        <v>0</v>
      </c>
      <c r="BB49" s="174">
        <f>SUMIF('Saturday Race 3-19-22'!$B$11:$B$15,$C49,'Saturday Race 3-19-22'!$AX$11:$AX$15)</f>
        <v>0</v>
      </c>
      <c r="BC49" s="174">
        <f>SUMIF('Saturday Race 3-19-22'!$B$11:$B$15,$C49,'Saturday Race 3-19-22'!$AY$11:$AY$15)</f>
        <v>0</v>
      </c>
      <c r="BD49" s="174">
        <f>SUMIF('Sunday Races 4-10-22'!$B$11:$B$26,$C49,'Sunday Races 4-10-22'!$AU$11:$AU$26)</f>
        <v>0</v>
      </c>
      <c r="BE49" s="174">
        <f>SUMIF('Sunday Races 4-10-22'!$B$11:$B$26,$C49,'Sunday Races 4-10-22'!$AV$11:$AV$26)</f>
        <v>0</v>
      </c>
      <c r="BF49" s="174">
        <f>SUMIF('Sunday Races 4-10-22'!$B$11:$B$26,$C49,'Sunday Races 4-10-22'!$AW$11:$AW$26)</f>
        <v>0</v>
      </c>
      <c r="BG49" s="174">
        <f>SUMIF('Sunday Races 4-10-22'!$B$11:$B$26,$C49,'Sunday Races 4-10-22'!$AX$11:$AX$26)</f>
        <v>0</v>
      </c>
      <c r="BH49" s="174">
        <f>SUMIF('Sunday Races 4-10-22'!$B$11:$B$26,$C49,'Sunday Races 4-10-22'!$AY$11:$AY$26)</f>
        <v>0</v>
      </c>
      <c r="BI49" s="174">
        <f>SUMIF('Sunday Races 5-1-22'!$B$11:$B$28,$C49,'Sunday Races 5-1-22'!$AU$11:$AU$28)</f>
        <v>0</v>
      </c>
      <c r="BJ49" s="174">
        <f>SUMIF('Sunday Races 5-1-22'!$B$11:$B$28,$C49,'Sunday Races 5-1-22'!$AV$11:$AV$28)</f>
        <v>0</v>
      </c>
      <c r="BK49" s="174">
        <f>SUMIF('Sunday Races 5-1-22'!$B$11:$B$28,$C49,'Sunday Races 5-1-22'!$AW$11:$AW$28)</f>
        <v>0</v>
      </c>
      <c r="BL49" s="174">
        <f>SUMIF('Sunday Races 5-1-22'!$B$11:$B$28,$C49,'Sunday Races 5-1-22'!$AX$11:$AX$28)</f>
        <v>0</v>
      </c>
      <c r="BM49" s="174">
        <f>SUMIF('Sunday Races 5-1-22'!$B$11:$B$28,$C49,'Sunday Races 5-1-22'!$AY$11:$AY$28)</f>
        <v>0</v>
      </c>
      <c r="BN49" s="174">
        <f>SUMIF('Sunday Races 6-5-22'!$B$11:$B$28,$C49,'Sunday Races 6-5-22'!$AU$11:$AU$28)</f>
        <v>0</v>
      </c>
      <c r="BO49" s="174">
        <f>SUMIF('Sunday Races 6-5-22'!$B$11:$B$28,$C49,'Sunday Races 6-5-22'!$AV$11:$AV$28)</f>
        <v>0</v>
      </c>
      <c r="BP49" s="174">
        <f>SUMIF('Sunday Races 6-5-22'!$B$11:$B$28,$C49,'Sunday Races 6-5-22'!$AW$11:$AW$28)</f>
        <v>0</v>
      </c>
      <c r="BQ49" s="174">
        <f>SUMIF('Sunday Races 6-5-22'!$B$11:$B$28,$C49,'Sunday Races 6-5-22'!$AX$11:$AX$28)</f>
        <v>0</v>
      </c>
      <c r="BR49" s="174">
        <f>SUMIF('Sunday Races 6-5-22'!$B$11:$B$28,$C49,'Sunday Races 6-5-22'!$AY$11:$AY$28)</f>
        <v>0</v>
      </c>
      <c r="BS49" s="174">
        <f>SUMIF('Sunday Races 6-12-22'!$B$11:$B$24,$C49,'Sunday Races 6-12-22'!$AU$11:$AU$24)</f>
        <v>0</v>
      </c>
      <c r="BT49" s="174">
        <f>SUMIF('Sunday Races 6-12-22'!$B$11:$B$24,$C49,'Sunday Races 6-12-22'!$AV$11:$AV$24)</f>
        <v>0</v>
      </c>
      <c r="BU49" s="174">
        <f>SUMIF('Sunday Races 6-12-22'!$B$11:$B$24,$C49,'Sunday Races 6-12-22'!$AW$11:$AW$24)</f>
        <v>0</v>
      </c>
      <c r="BV49" s="174">
        <f>SUMIF('Sunday Races 6-12-22'!$B$11:$B$24,$C49,'Sunday Races 6-12-22'!$AX$11:$AX$24)</f>
        <v>0</v>
      </c>
      <c r="BW49" s="174">
        <f>SUMIF('Sunday Races 6-12-22'!$B$11:$B$24,$C49,'Sunday Races 6-12-22'!$AY$11:$AY$24)</f>
        <v>0</v>
      </c>
      <c r="BX49" s="174">
        <f>SUMIF('Saturday Races 6-18-22'!$B$11:$B$24,$C49,'Saturday Races 6-18-22'!$AU$11:$AU$24)</f>
        <v>0</v>
      </c>
      <c r="BY49" s="174">
        <f>SUMIF('Saturday Races 6-18-22'!$B$11:$B$24,$C49,'Saturday Races 6-18-22'!$AV$11:$AV$24)</f>
        <v>0</v>
      </c>
      <c r="BZ49" s="174">
        <f>SUMIF('Saturday Races 6-18-22'!$B$11:$B$24,$C49,'Saturday Races 6-18-22'!$AW$11:$AW$24)</f>
        <v>0</v>
      </c>
      <c r="CA49" s="174">
        <f>SUMIF('Saturday Races 6-18-22'!$B$11:$B$24,$C49,'Saturday Races 6-18-22'!$AX$11:$AX$24)</f>
        <v>0</v>
      </c>
      <c r="CB49" s="174">
        <f>SUMIF('Saturday Races 6-18-22'!$B$11:$B$24,$C49,'Saturday Races 6-18-22'!$AY$11:$AY$24)</f>
        <v>0</v>
      </c>
      <c r="CC49" s="174">
        <f>SUMIF('Sunday Races 7-3-22'!$B$11:$B$26,$C49,'Sunday Races 7-3-22'!$AU$11:$AU$26)</f>
        <v>0</v>
      </c>
      <c r="CD49" s="174">
        <f>SUMIF('Sunday Races 7-3-22'!$B$11:$B$26,$C49,'Sunday Races 7-3-22'!$AV$11:$AV$26)</f>
        <v>0</v>
      </c>
      <c r="CE49" s="174">
        <f>SUMIF('Sunday Races 7-3-22'!$B$11:$B$26,$C49,'Sunday Races 7-3-22'!$AW$11:$AW$26)</f>
        <v>0</v>
      </c>
      <c r="CF49" s="174">
        <f>SUMIF('Sunday Races 7-3-22'!$B$11:$B$26,$C49,'Sunday Races 7-3-22'!$AX$11:$AX$26)</f>
        <v>0</v>
      </c>
      <c r="CG49" s="174">
        <f>SUMIF('Sunday Races 7-3-22'!$B$11:$B$26,$C49,'Sunday Races 7-3-22'!$AY$11:$AY$26)</f>
        <v>0</v>
      </c>
      <c r="CH49" s="174">
        <f>SUMIF('Sunday Races 7-31-22'!$B$11:$B$26,$C49,'Sunday Races 7-31-22'!$AU$11:$AU$26)</f>
        <v>0</v>
      </c>
      <c r="CI49" s="174">
        <f>SUMIF('Sunday Races 7-31-22'!$B$11:$B$26,$C49,'Sunday Races 7-31-22'!$AV$11:$AV$26)</f>
        <v>0</v>
      </c>
      <c r="CJ49" s="174">
        <f>SUMIF('Sunday Races 7-31-22'!$B$11:$B$26,$C49,'Sunday Races 7-31-22'!$AW$11:$AW$26)</f>
        <v>0</v>
      </c>
      <c r="CK49" s="174">
        <f>SUMIF('Sunday Races 7-31-22'!$B$11:$B$26,$C49,'Sunday Races 7-31-22'!$AX$11:$AX$26)</f>
        <v>0</v>
      </c>
      <c r="CL49" s="174">
        <f>SUMIF('Sunday Races 7-31-22'!$B$11:$B$26,$C49,'Sunday Races 7-31-22'!$AY$11:$AY$26)</f>
        <v>0</v>
      </c>
      <c r="CM49" s="174">
        <f>SUMIF('Sunday Races 8-14-22'!$B$11:$B$26,$C49,'Sunday Races 8-14-22'!$AU$11:$AU$26)</f>
        <v>0</v>
      </c>
      <c r="CN49" s="174">
        <f>SUMIF('Sunday Races 8-14-22'!$B$11:$B$26,$C49,'Sunday Races 8-14-22'!$AV$11:$AV$26)</f>
        <v>0</v>
      </c>
      <c r="CO49" s="174">
        <f>SUMIF('Sunday Races 8-14-22'!$B$11:$B$26,$C49,'Sunday Races 8-14-22'!$AW$11:$AW$26)</f>
        <v>0</v>
      </c>
      <c r="CP49" s="174">
        <f>SUMIF('Sunday Races 8-14-22'!$B$11:$B$26,$C49,'Sunday Races 8-14-22'!$AX$11:$AX$26)</f>
        <v>0</v>
      </c>
      <c r="CQ49" s="174">
        <f>SUMIF('Sunday Races 8-14-22'!$B$11:$B$26,$C49,'Sunday Races 8-14-22'!$AY$11:$AY$26)</f>
        <v>0</v>
      </c>
      <c r="CR49" s="174">
        <f>SUMIF('Saturday Races 8-20-22'!$B$11:$B$26,$C49,'Saturday Races 8-20-22'!$AU$11:$AU$26)</f>
        <v>0</v>
      </c>
      <c r="CS49" s="174">
        <f>SUMIF('Saturday Races 8-20-22'!$B$11:$B$26,$C49,'Saturday Races 8-20-22'!$AV$11:$AV$26)</f>
        <v>0</v>
      </c>
      <c r="CT49" s="174">
        <f>SUMIF('Saturday Races 8-20-22'!$B$11:$B$26,$C49,'Saturday Races 8-20-22'!$AW$11:$AW$26)</f>
        <v>0</v>
      </c>
      <c r="CU49" s="174">
        <f>SUMIF('Saturday Races 8-20-22'!$B$11:$B$26,$C49,'Saturday Races 8-20-22'!$AX$11:$AX$26)</f>
        <v>0</v>
      </c>
      <c r="CV49" s="174">
        <f>SUMIF('Saturday Races 8-20-22'!$B$11:$B$26,$C49,'Saturday Races 8-20-22'!$AY$11:$AY$26)</f>
        <v>0</v>
      </c>
      <c r="CW49" s="174">
        <f>SUMIF('Sunday Races 9-11-22'!$B$11:$B$20,$C49,'Sunday Races 9-11-22'!$AU$11:$AU$20)</f>
        <v>0</v>
      </c>
      <c r="CX49" s="174">
        <f>SUMIF('Sunday Races 9-11-22'!$B$11:$B$20,$C49,'Sunday Races 9-11-22'!$AV$11:$AV$20)</f>
        <v>0</v>
      </c>
      <c r="CY49" s="174">
        <f>SUMIF('Sunday Races 9-11-22'!$B$11:$B$20,$C49,'Sunday Races 9-11-22'!$AW$11:$AW$20)</f>
        <v>0</v>
      </c>
      <c r="CZ49" s="174">
        <f>SUMIF('Sunday Races 9-11-22'!$B$11:$B$20,$C49,'Sunday Races 9-11-22'!$AX$11:$AX$20)</f>
        <v>0</v>
      </c>
      <c r="DA49" s="174">
        <f>SUMIF('Sunday Races 9-11-22'!$B$11:$B$20,$C49,'Sunday Races 9-11-22'!$AY$11:$AY$20)</f>
        <v>0</v>
      </c>
      <c r="DB49" s="174">
        <f>SUMIF('Sunday Races 10-9-22'!$B$11:$B$21,$C49,'Sunday Races 10-9-22'!$AU$11:$AU$21)</f>
        <v>0</v>
      </c>
      <c r="DC49" s="174">
        <f>SUMIF('Sunday Races 10-9-22'!$B$11:$B$21,$C49,'Sunday Races 10-9-22'!$AV$11:$AV$21)</f>
        <v>0</v>
      </c>
      <c r="DD49" s="174">
        <f>SUMIF('Sunday Races 10-9-22'!$B$11:$B$21,$C49,'Sunday Races 10-9-22'!$AW$11:$AW$21)</f>
        <v>0</v>
      </c>
      <c r="DE49" s="174">
        <f>SUMIF('Sunday Races 10-9-22'!$B$11:$B$21,$C49,'Sunday Races 10-9-22'!$AX$11:$AX$21)</f>
        <v>0</v>
      </c>
      <c r="DF49" s="174">
        <f>SUMIF('Sunday Races 10-9-22'!$B$11:$B$21,$C49,'Sunday Races 10-9-22'!$AY$11:$AY$21)</f>
        <v>0</v>
      </c>
      <c r="DG49" s="174">
        <f>SUMIF('Sunday Races 10-23-22'!$B$11:$B$22,$C49,'Sunday Races 10-23-22'!$AU$11:$AU$22)</f>
        <v>0</v>
      </c>
      <c r="DH49" s="174">
        <f>SUMIF('Sunday Races 10-23-22'!$B$11:$B$22,$C49,'Sunday Races 10-23-22'!$AV$11:$AV$22)</f>
        <v>0</v>
      </c>
      <c r="DI49" s="174">
        <f>SUMIF('Sunday Races 10-23-22'!$B$11:$B$22,$C49,'Sunday Races 10-23-22'!$AW$11:$AW$22)</f>
        <v>0</v>
      </c>
      <c r="DJ49" s="174">
        <f>SUMIF('Sunday Races 10-23-22'!$B$11:$B$22,$C49,'Sunday Races 10-23-22'!$AX$11:$AX$22)</f>
        <v>0</v>
      </c>
      <c r="DK49" s="174">
        <f>SUMIF('Sunday Races 10-23-22'!$B$11:$B$22,$C49,'Sunday Races 10-23-22'!$AY$11:$AY$22)</f>
        <v>0</v>
      </c>
      <c r="DL49" s="175"/>
      <c r="DM49" s="176"/>
      <c r="DN49" s="177">
        <f t="shared" si="49"/>
        <v>0</v>
      </c>
      <c r="DO49" s="177">
        <f t="shared" si="49"/>
        <v>0</v>
      </c>
      <c r="DP49" s="177">
        <f t="shared" si="49"/>
        <v>0</v>
      </c>
      <c r="DQ49" s="177">
        <f t="shared" si="49"/>
        <v>0</v>
      </c>
      <c r="DR49" s="177">
        <f t="shared" si="49"/>
        <v>0</v>
      </c>
      <c r="DS49" s="177">
        <f t="shared" si="49"/>
        <v>0</v>
      </c>
      <c r="DT49" s="177">
        <f t="shared" si="49"/>
        <v>0</v>
      </c>
      <c r="DU49" s="177">
        <f t="shared" si="49"/>
        <v>0</v>
      </c>
      <c r="DV49" s="177">
        <f t="shared" si="49"/>
        <v>0</v>
      </c>
      <c r="DW49" s="177">
        <f t="shared" si="49"/>
        <v>0</v>
      </c>
      <c r="DX49" s="177">
        <f t="shared" si="50"/>
        <v>0</v>
      </c>
      <c r="DY49" s="177">
        <f t="shared" si="50"/>
        <v>0</v>
      </c>
      <c r="DZ49" s="177">
        <f t="shared" si="50"/>
        <v>0</v>
      </c>
      <c r="EA49" s="177">
        <f t="shared" si="50"/>
        <v>0</v>
      </c>
      <c r="EB49" s="177">
        <f t="shared" si="50"/>
        <v>0</v>
      </c>
      <c r="EC49" s="177">
        <f t="shared" si="50"/>
        <v>0</v>
      </c>
      <c r="ED49" s="177">
        <f t="shared" si="50"/>
        <v>0</v>
      </c>
      <c r="EE49" s="177">
        <f t="shared" si="50"/>
        <v>0</v>
      </c>
      <c r="EF49" s="177">
        <f t="shared" si="50"/>
        <v>0</v>
      </c>
      <c r="EG49" s="177">
        <f t="shared" si="50"/>
        <v>0</v>
      </c>
      <c r="EH49" s="177">
        <f t="shared" si="51"/>
        <v>0</v>
      </c>
      <c r="EI49" s="177">
        <f t="shared" si="51"/>
        <v>0</v>
      </c>
      <c r="EJ49" s="177">
        <f t="shared" si="51"/>
        <v>0</v>
      </c>
      <c r="EK49" s="177">
        <f t="shared" si="51"/>
        <v>0</v>
      </c>
      <c r="EL49" s="177">
        <f t="shared" si="51"/>
        <v>0</v>
      </c>
      <c r="EM49" s="177">
        <f t="shared" si="51"/>
        <v>0</v>
      </c>
      <c r="EN49" s="177">
        <f t="shared" si="51"/>
        <v>0</v>
      </c>
      <c r="EO49" s="177">
        <f t="shared" si="51"/>
        <v>0</v>
      </c>
      <c r="EP49" s="177">
        <f t="shared" si="51"/>
        <v>0</v>
      </c>
      <c r="EQ49" s="177">
        <f t="shared" si="51"/>
        <v>0</v>
      </c>
      <c r="ER49" s="177">
        <f t="shared" si="52"/>
        <v>0</v>
      </c>
      <c r="ES49" s="177">
        <f t="shared" si="52"/>
        <v>0</v>
      </c>
      <c r="ET49" s="177">
        <f t="shared" si="52"/>
        <v>0</v>
      </c>
      <c r="EU49" s="177">
        <f t="shared" si="52"/>
        <v>0</v>
      </c>
      <c r="EV49" s="177">
        <f t="shared" si="52"/>
        <v>0</v>
      </c>
      <c r="EW49" s="177">
        <f t="shared" si="52"/>
        <v>0</v>
      </c>
      <c r="EX49" s="177">
        <f t="shared" si="52"/>
        <v>0</v>
      </c>
      <c r="EY49" s="177">
        <f t="shared" si="52"/>
        <v>0</v>
      </c>
      <c r="EZ49" s="177">
        <f t="shared" si="52"/>
        <v>0</v>
      </c>
      <c r="FA49" s="177">
        <f t="shared" si="52"/>
        <v>0</v>
      </c>
      <c r="FB49" s="177">
        <f t="shared" si="53"/>
        <v>0</v>
      </c>
      <c r="FC49" s="177">
        <f t="shared" si="53"/>
        <v>0</v>
      </c>
      <c r="FD49" s="177">
        <f t="shared" si="53"/>
        <v>0</v>
      </c>
      <c r="FE49" s="177">
        <f t="shared" si="53"/>
        <v>0</v>
      </c>
      <c r="FF49" s="177">
        <f t="shared" si="53"/>
        <v>0</v>
      </c>
      <c r="FG49" s="177">
        <f t="shared" si="53"/>
        <v>0</v>
      </c>
      <c r="FH49" s="177">
        <f t="shared" si="53"/>
        <v>0</v>
      </c>
      <c r="FI49" s="177">
        <f t="shared" si="53"/>
        <v>0</v>
      </c>
      <c r="FJ49" s="177">
        <f t="shared" si="53"/>
        <v>0</v>
      </c>
      <c r="FK49" s="177">
        <f t="shared" si="53"/>
        <v>0</v>
      </c>
      <c r="FL49" s="177">
        <f t="shared" si="54"/>
        <v>0</v>
      </c>
      <c r="FM49" s="177">
        <f t="shared" si="54"/>
        <v>0</v>
      </c>
      <c r="FN49" s="177">
        <f t="shared" si="54"/>
        <v>0</v>
      </c>
      <c r="FO49" s="177">
        <f t="shared" si="54"/>
        <v>0</v>
      </c>
      <c r="FP49" s="177">
        <f t="shared" si="54"/>
        <v>0</v>
      </c>
      <c r="FQ49" s="177">
        <f t="shared" si="54"/>
        <v>0</v>
      </c>
      <c r="FR49" s="177">
        <f t="shared" si="54"/>
        <v>0</v>
      </c>
      <c r="FS49" s="177">
        <f t="shared" si="54"/>
        <v>0</v>
      </c>
      <c r="FT49" s="177">
        <f t="shared" si="54"/>
        <v>0</v>
      </c>
      <c r="FU49" s="177">
        <f t="shared" si="54"/>
        <v>0</v>
      </c>
      <c r="FV49" s="177">
        <f t="shared" si="54"/>
        <v>0</v>
      </c>
      <c r="FW49" s="177">
        <f t="shared" si="54"/>
        <v>0</v>
      </c>
      <c r="FX49" s="177">
        <f t="shared" si="54"/>
        <v>0</v>
      </c>
      <c r="FY49" s="177">
        <f t="shared" si="54"/>
        <v>0</v>
      </c>
      <c r="FZ49" s="177">
        <f t="shared" si="54"/>
        <v>0</v>
      </c>
      <c r="GA49" s="177"/>
      <c r="GB49" s="229">
        <f t="shared" si="55"/>
        <v>3</v>
      </c>
      <c r="GC49" s="229">
        <f t="shared" si="56"/>
        <v>2</v>
      </c>
      <c r="GD49" s="174">
        <f>SUMIF('One Day 12-04-21 Scots'!$B$11:$B$24,$C49,'One Day 12-04-21 Scots'!$AU$11:$AU$24)</f>
        <v>0</v>
      </c>
      <c r="GE49" s="174">
        <f>SUMIF('One Day 12-04-21 Scots'!$B$11:$B$24,$C49,'One Day 12-04-21 Scots'!$AV$11:$AV$24)</f>
        <v>0</v>
      </c>
      <c r="GF49" s="174">
        <f>SUMIF('One Day 12-04-21 Scots'!$B$11:$B$24,$C49,'One Day 12-04-21 Scots'!$AW$11:$AW$24)</f>
        <v>0</v>
      </c>
      <c r="GG49" s="174">
        <f>SUMIF('One Day 12-04-21 Scots'!$B$11:$B$24,$C49,'One Day 12-04-21 Scots'!$AX$11:$AX$24)</f>
        <v>0</v>
      </c>
      <c r="GH49" s="174">
        <f>SUMIF('One Day 12-04-21 Scots'!$B$11:$B$24,$C49,'One Day 12-04-21 Scots'!$AY$11:$AY$24)</f>
        <v>0</v>
      </c>
      <c r="GI49" s="174">
        <f>SUMIF('One Day 12-04-21 Thistles'!$B$11:$B$25,$C49,'One Day 12-04-21 Thistles'!$AU$11:$AU$25)</f>
        <v>0</v>
      </c>
      <c r="GJ49" s="174">
        <f>SUMIF('One Day 12-04-21 Thistles'!$B$11:$B$25,$C49,'One Day 12-04-21 Thistles'!$AV$11:$AV$25)</f>
        <v>0</v>
      </c>
      <c r="GK49" s="174">
        <f>SUMIF('One Day 12-04-21 Thistles'!$B$11:$B$25,$C49,'One Day 12-04-21 Thistles'!$AW$11:$AW$25)</f>
        <v>0</v>
      </c>
      <c r="GL49" s="174">
        <f>SUMIF('One Day 12-04-21 Thistles'!$B$11:$B$25,$C49,'One Day 12-04-21 Thistles'!$AX$11:$AX$25)</f>
        <v>0</v>
      </c>
      <c r="GM49" s="174">
        <f>SUMIF('One Day 12-04-21 Thistles'!$B$11:$B$25,$C49,'One Day 12-04-21 Thistles'!$AY$11:$AY$25)</f>
        <v>0</v>
      </c>
      <c r="GN49" s="174">
        <f>SUMIF('Chili One Day 2-12-22 Scots'!$B$11:$B$27,$C49,'Chili One Day 2-12-22 Scots'!$AU$11:$AU$27)</f>
        <v>0</v>
      </c>
      <c r="GO49" s="174">
        <f>SUMIF('Chili One Day 2-12-22 Scots'!$B$11:$B$27,$C49,'Chili One Day 2-12-22 Scots'!$AV$11:$AV$27)</f>
        <v>0</v>
      </c>
      <c r="GP49" s="174">
        <f>SUMIF('Chili One Day 2-12-22 Scots'!$B$11:$B$27,$C49,'Chili One Day 2-12-22 Scots'!$AW$11:$AW$27)</f>
        <v>0</v>
      </c>
      <c r="GQ49" s="174">
        <f>SUMIF('Chili One Day 2-12-22 Scots'!$B$11:$B$27,$C49,'Chili One Day 2-12-22 Scots'!$AX$11:$AX$27)</f>
        <v>0</v>
      </c>
      <c r="GR49" s="174">
        <f>SUMIF('Chili One Day 2-12-22 Scots'!$B$11:$B$27,$C49,'Chili One Day 2-12-22 Scots'!$AY$11:$AY$27)</f>
        <v>0</v>
      </c>
      <c r="GS49" s="174">
        <f>SUMIF('Chili One Day 2-12-22 Thistles'!$B$11:$B$27,$C49,'Chili One Day 2-12-22 Thistles'!$AU$11:$AU$27)</f>
        <v>0</v>
      </c>
      <c r="GT49" s="174">
        <f>SUMIF('Chili One Day 2-12-22 Thistles'!$B$11:$B$27,$C49,'Chili One Day 2-12-22 Thistles'!$AV$11:$AV$27)</f>
        <v>0</v>
      </c>
      <c r="GU49" s="174">
        <f>SUMIF('Chili One Day 2-12-22 Thistles'!$B$11:$B$27,$C49,'Chili One Day 2-12-22 Thistles'!$AW$11:$AW$27)</f>
        <v>0</v>
      </c>
      <c r="GV49" s="174">
        <f>SUMIF('Chili One Day 2-12-22 Thistles'!$B$11:$B$27,$C49,'Chili One Day 2-12-22 Thistles'!$AX$11:$AX$27)</f>
        <v>0</v>
      </c>
      <c r="GW49" s="174">
        <f>SUMIF('Chili One Day 2-12-22 Thistles'!$B$11:$B$27,$C49,'Chili One Day 2-12-22 Thistles'!$AY$11:$AY$27)</f>
        <v>0</v>
      </c>
      <c r="GX49" s="174">
        <f>SUMIF('Ironman One Day 3-5-22 FS'!$B$11:$B$26,$C49,'Ironman One Day 3-5-22 FS'!$AU$11:$AU$26)</f>
        <v>0</v>
      </c>
      <c r="GY49" s="174">
        <f>SUMIF('Ironman One Day 3-5-22 FS'!$B$11:$B$26,$C49,'Ironman One Day 3-5-22 FS'!$AV$11:$AV$26)</f>
        <v>0</v>
      </c>
      <c r="GZ49" s="174">
        <f>SUMIF('Ironman One Day 3-5-22 FS'!$B$11:$B$26,$C49,'Ironman One Day 3-5-22 FS'!$AW$11:$AW$26)</f>
        <v>0</v>
      </c>
      <c r="HA49" s="174">
        <f>SUMIF('Ironman One Day 3-5-22 FS'!$B$11:$B$26,$C49,'Ironman One Day 3-5-22 FS'!$AX$11:$AX$26)</f>
        <v>0</v>
      </c>
      <c r="HB49" s="174">
        <f>SUMIF('Ironman One Day 3-5-22 FS'!$B$11:$B$26,$C49,'Ironman One Day 3-5-22 FS'!$AY$11:$AY$26)</f>
        <v>0</v>
      </c>
      <c r="HC49" s="174">
        <f>SUMIF('Ironman One Day 3-5-22 420'!$B$11:$B$26,$C49,'Ironman One Day 3-5-22 420'!$AU$11:$AU$26)</f>
        <v>0</v>
      </c>
      <c r="HD49" s="174">
        <f>SUMIF('Ironman One Day 3-5-22 420'!$B$11:$B$26,$C49,'Ironman One Day 3-5-22 420'!$AV$11:$AV$26)</f>
        <v>0</v>
      </c>
      <c r="HE49" s="174">
        <f>SUMIF('Ironman One Day 3-5-22 420'!$B$11:$B$26,$C49,'Ironman One Day 3-5-22 420'!$AW$11:$AW$26)</f>
        <v>0</v>
      </c>
      <c r="HF49" s="174">
        <f>SUMIF('Ironman One Day 3-5-22 420'!$B$11:$B$26,$C49,'Ironman One Day 3-5-22 420'!$AX$11:$AX$26)</f>
        <v>0</v>
      </c>
      <c r="HG49" s="174">
        <f>SUMIF('Ironman One Day 3-5-22 420'!$B$11:$B$26,$C49,'Ironman One Day 3-5-22 420'!$AY$11:$AY$26)</f>
        <v>0</v>
      </c>
      <c r="HH49" s="174">
        <f>SUMIF('Easter One Day 4-16-22 FS'!$B$11:$B$25,$C49,'Easter One Day 4-16-22 FS'!$AU$11:$AU$25)</f>
        <v>0</v>
      </c>
      <c r="HI49" s="174">
        <f>SUMIF('Easter One Day 4-16-22 FS'!$B$11:$B$25,$C49,'Easter One Day 4-16-22 FS'!$AV$11:$AV$25)</f>
        <v>0</v>
      </c>
      <c r="HJ49" s="174">
        <f>SUMIF('Easter One Day 4-16-22 FS'!$B$11:$B$25,$C49,'Easter One Day 4-16-22 FS'!$AW$11:$AW$25)</f>
        <v>0</v>
      </c>
      <c r="HK49" s="174">
        <f>SUMIF('Easter One Day 4-16-22 FS'!$B$11:$B$25,$C49,'Easter One Day 4-16-22 FS'!$AX$11:$AX$25)</f>
        <v>0</v>
      </c>
      <c r="HL49" s="174">
        <f>SUMIF('Easter One Day 4-16-22 FS'!$B$11:$B$25,$C49,'Easter One Day 4-16-22 FS'!$AY$11:$AY$25)</f>
        <v>0</v>
      </c>
      <c r="HM49" s="174">
        <f>SUMIF('Easter One Day 4-16-22 TH'!$B$11:$B$25,$C49,'Easter One Day 4-16-22 TH'!$AU$11:$AU$25)</f>
        <v>0</v>
      </c>
      <c r="HN49" s="174">
        <f>SUMIF('Easter One Day 4-16-22 TH'!$B$11:$B$25,$C49,'Easter One Day 4-16-22 TH'!$AV$11:$AV$25)</f>
        <v>0</v>
      </c>
      <c r="HO49" s="174">
        <f>SUMIF('Easter One Day 4-16-22 TH'!$B$11:$B$25,$C49,'Easter One Day 4-16-22 TH'!$AW$11:$AW$25)</f>
        <v>0</v>
      </c>
      <c r="HP49" s="174">
        <f>SUMIF('Easter One Day 4-16-22 TH'!$B$11:$B$25,$C49,'Easter One Day 4-16-22 TH'!$AX$11:$AX$25)</f>
        <v>0</v>
      </c>
      <c r="HQ49" s="174">
        <f>SUMIF('Easter One Day 4-16-22 TH'!$B$11:$B$25,$C49,'Easter One Day 4-16-22 TH'!$AY$11:$AY$25)</f>
        <v>0</v>
      </c>
      <c r="HR49" s="174">
        <f>SUMIF('Long Distance Race 5-7-22'!$B$11:$B$25,$C49,'Long Distance Race 5-7-22'!$AU$11:$AU$25)</f>
        <v>2</v>
      </c>
      <c r="HS49" s="174">
        <f>SUMIF('Long Distance Race 5-7-22'!$B$11:$B$18,$C49,'Long Distance Race 5-7-22'!$AV$11:$AV$18)</f>
        <v>0</v>
      </c>
      <c r="HT49" s="174">
        <f>SUMIF('Long Distance Race 5-7-22'!$B$11:$B$18,$C49,'Long Distance Race 5-7-22'!$AW$11:$AW$18)</f>
        <v>0</v>
      </c>
      <c r="HU49" s="174">
        <f>SUMIF('Long Distance Race 5-7-22'!$B$11:$B$18,$C49,'Long Distance Race 5-7-22'!$AX$11:$AX$18)</f>
        <v>0</v>
      </c>
      <c r="HV49" s="174">
        <f>SUMIF('Long Distance Race 5-7-22'!$B$11:$B$18,$C49,'Long Distance Race 5-7-22'!$AY$11:$AY$18)</f>
        <v>0</v>
      </c>
      <c r="HW49" s="174">
        <f>SUMIF('Memorial Day Regatta 5-28-22 Op'!$B$11:$B$25,$C49,'Memorial Day Regatta 5-28-22 Op'!$AU$11:$AU$25)</f>
        <v>0</v>
      </c>
      <c r="HX49" s="174">
        <f>SUMIF('Memorial Day Regatta 5-28-22 Op'!$B$11:$B$18,$C49,'Memorial Day Regatta 5-28-22 Op'!$AV$11:$AV$18)</f>
        <v>0</v>
      </c>
      <c r="HY49" s="174">
        <f>SUMIF('Memorial Day Regatta 5-28-22 Op'!$B$11:$B$18,$C49,'Memorial Day Regatta 5-28-22 Op'!$AW$11:$AW$18)</f>
        <v>0</v>
      </c>
      <c r="HZ49" s="174">
        <f>SUMIF('Memorial Day Regatta 5-28-22 Op'!$B$11:$B$18,$C49,'Memorial Day Regatta 5-28-22 Op'!$AX$11:$AX$18)</f>
        <v>0</v>
      </c>
      <c r="IA49" s="174">
        <f>SUMIF('Memorial Day Regatta 5-28-22 Op'!$B$11:$B$18,$C49,'Memorial Day Regatta 5-28-22 Op'!$AY$11:$AY$18)</f>
        <v>0</v>
      </c>
      <c r="IB49" s="174">
        <f>SUMIF('Caldwell Cup 6-25-22 TH'!$B$11:$B$25,$C49,'Caldwell Cup 6-25-22 TH'!$AU$11:$AU$25)</f>
        <v>0</v>
      </c>
      <c r="IC49" s="174">
        <f>SUMIF('Caldwell Cup 6-25-22 TH'!$B$11:$B$25,$C49,'Caldwell Cup 6-25-22 TH'!$AV$11:$AV$25)</f>
        <v>0</v>
      </c>
      <c r="ID49" s="174">
        <f>SUMIF('Caldwell Cup 6-25-22 TH'!$B$11:$B$25,$C49,'Caldwell Cup 6-25-22 TH'!$AW$11:$AW$25)</f>
        <v>0</v>
      </c>
      <c r="IE49" s="174">
        <f>SUMIF('Caldwell Cup 6-25-22 TH'!$B$11:$B$25,$C49,'Caldwell Cup 6-25-22 TH'!$AX$11:$AX$25)</f>
        <v>0</v>
      </c>
      <c r="IF49" s="174">
        <f>SUMIF('Caldwell Cup 6-25-22 TH'!$B$11:$B$25,$C49,'Caldwell Cup 6-25-22 TH'!$AY$11:$AY$25)</f>
        <v>0</v>
      </c>
      <c r="IG49" s="174">
        <f>SUMIF('Caldwell Cup 6-25-22 FS'!$B$11:$B$21,$C49,'Caldwell Cup 6-25-22 FS'!$AU$11:$AU$21)</f>
        <v>0</v>
      </c>
      <c r="IH49" s="174">
        <f>SUMIF('Caldwell Cup 6-25-22 FS'!$B$11:$B$21,$C49,'Caldwell Cup 6-25-22 FS'!$AV$11:$AV$21)</f>
        <v>0</v>
      </c>
      <c r="II49" s="174">
        <f>SUMIF('Caldwell Cup 6-25-22 FS'!$B$11:$B$21,$C49,'Caldwell Cup 6-25-22 FS'!$AW$11:$AW$21)</f>
        <v>0</v>
      </c>
      <c r="IJ49" s="174">
        <f>SUMIF('Caldwell Cup 6-25-22 FS'!$B$11:$B$21,$C49,'Caldwell Cup 6-25-22 FS'!$AX$11:$AX$21)</f>
        <v>0</v>
      </c>
      <c r="IK49" s="174">
        <f>SUMIF('Caldwell Cup 6-25-22 FS'!$B$11:$B$21,$C49,'Caldwell Cup 6-25-22 FS'!$AY$11:$AY$21)</f>
        <v>0</v>
      </c>
      <c r="IL49" s="174">
        <f>SUMIF('Caldwell Cup 6-25-22 Lasers'!$B$11:$B$23,$C49,'Caldwell Cup 6-25-22 Lasers'!$AU$11:$AU$23)</f>
        <v>0</v>
      </c>
      <c r="IM49" s="174">
        <f>SUMIF('Caldwell Cup 6-25-22 Lasers'!$B$11:$B$23,$C49,'Caldwell Cup 6-25-22 Lasers'!$AV$11:$AV$23)</f>
        <v>0</v>
      </c>
      <c r="IN49" s="174">
        <f>SUMIF('Caldwell Cup 6-25-22 Lasers'!$B$11:$B$23,$C49,'Caldwell Cup 6-25-22 Lasers'!$AW$11:$AW$23)</f>
        <v>0</v>
      </c>
      <c r="IO49" s="174">
        <f>SUMIF('Caldwell Cup 6-25-22 Lasers'!$B$11:$B$23,$C49,'Caldwell Cup 6-25-22 Lasers'!$AX$11:$AX$23)</f>
        <v>0</v>
      </c>
      <c r="IP49" s="174">
        <f>SUMIF('Caldwell Cup 6-25-22 Lasers'!$B$11:$B$23,$C49,'Caldwell Cup 6-25-22 Lasers'!$AY$11:$AY$23)</f>
        <v>0</v>
      </c>
      <c r="IQ49" s="174">
        <f>SUMIF('Labor Day Regatta 9-3-22 FS'!$B$11:$B$30,$C49,'Labor Day Regatta 9-3-22 FS'!$AU$11:$AU$30)</f>
        <v>0</v>
      </c>
      <c r="IR49" s="174">
        <f>SUMIF('Labor Day Regatta 9-3-22 FS'!$B$11:$B$30,$C49,'Labor Day Regatta 9-3-22 FS'!$AV$11:$AV$30)</f>
        <v>0</v>
      </c>
      <c r="IS49" s="174">
        <f>SUMIF('Labor Day Regatta 9-3-22 FS'!$B$11:$B$30,$C49,'Labor Day Regatta 9-3-22 FS'!$AW$11:$AW$30)</f>
        <v>0</v>
      </c>
      <c r="IT49" s="174">
        <f>SUMIF('Labor Day Regatta 9-3-22 FS'!$B$11:$B$30,$C49,'Labor Day Regatta 9-3-22 FS'!$AX$11:$AX$30)</f>
        <v>0</v>
      </c>
      <c r="IU49" s="174">
        <f>SUMIF('Labor Day Regatta 9-3-22 FS'!$B$11:$B$30,$C49,'Labor Day Regatta 9-3-22 FS'!$AY$11:$AY$30)</f>
        <v>0</v>
      </c>
      <c r="IV49" s="174">
        <f>SUMIF('2022-09-17 Leukemia Cup FS'!$B$11:$B$26,$C49,'2022-09-17 Leukemia Cup FS'!$AU$11:$AU$26)</f>
        <v>0</v>
      </c>
      <c r="IW49" s="174">
        <f>SUMIF('2022-09-17 Leukemia Cup FS'!$B$11:$B$26,$C49,'2022-09-17 Leukemia Cup FS'!$AV$11:$AV$26)</f>
        <v>0</v>
      </c>
      <c r="IX49" s="174">
        <f>SUMIF('2022-09-17 Leukemia Cup FS'!$B$11:$B$26,$C49,'2022-09-17 Leukemia Cup FS'!$AW$11:$AW$26)</f>
        <v>0</v>
      </c>
      <c r="IY49" s="174">
        <f>SUMIF('2022-09-17 Leukemia Cup FS'!$B$11:$B$26,$C49,'2022-09-17 Leukemia Cup FS'!$AX$11:$AX$26)</f>
        <v>0</v>
      </c>
      <c r="IZ49" s="174">
        <f>SUMIF('2022-09-17 Leukemia Cup FS'!$B$11:$B$26,$C49,'2022-09-17 Leukemia Cup FS'!$AY$11:$AY$26)</f>
        <v>0</v>
      </c>
      <c r="JA49" s="174">
        <f>SUMIF('2022-09-17 Leukemia Cup TH'!$B$11:$B$28,$C49,'2022-09-17 Leukemia Cup TH'!$AU$11:$AU$28)</f>
        <v>0</v>
      </c>
      <c r="JB49" s="174">
        <f>SUMIF('2022-09-17 Leukemia Cup TH'!$B$11:$B$28,$C49,'2022-09-17 Leukemia Cup TH'!$AV$11:$AV$28)</f>
        <v>0</v>
      </c>
      <c r="JC49" s="174">
        <f>SUMIF('2022-09-17 Leukemia Cup TH'!$B$11:$B$28,$C49,'2022-09-17 Leukemia Cup TH'!$AW$11:$AW$28)</f>
        <v>0</v>
      </c>
      <c r="JD49" s="174">
        <f>SUMIF('2022-09-17 Leukemia Cup TH'!$B$11:$B$28,$C49,'2022-09-17 Leukemia Cup TH'!$AX$11:$AX$28)</f>
        <v>0</v>
      </c>
      <c r="JE49" s="174">
        <f>SUMIF('2022-09-17 Leukemia Cup TH'!$B$11:$B$28,$C49,'2022-09-17 Leukemia Cup TH'!$AY$11:$AY$28)</f>
        <v>0</v>
      </c>
      <c r="JF49" s="174">
        <f>SUMIF('Smith-Berry LDR 9-24-22'!$B$11:$B$30,$C49,'Smith-Berry LDR 9-24-22'!$AU$11:$AU$30)</f>
        <v>1</v>
      </c>
      <c r="JG49" s="174">
        <f>SUMIF('Smith-Berry LDR 9-24-22'!$B$11:$B$30,$C49,'Smith-Berry LDR 9-24-22'!$AV$11:$AV$30)</f>
        <v>0</v>
      </c>
      <c r="JH49" s="174">
        <f>SUMIF('Smith-Berry LDR 9-24-22'!$B$11:$B$30,$C49,'Smith-Berry LDR 9-24-22'!$AW$11:$AW$30)</f>
        <v>0</v>
      </c>
      <c r="JI49" s="174">
        <f>SUMIF('Smith-Berry LDR 9-24-22'!$B$11:$B$30,$C49,'Smith-Berry LDR 9-24-22'!$AX$11:$AX$30)</f>
        <v>0</v>
      </c>
      <c r="JJ49" s="174">
        <f>SUMIF('Smith-Berry LDR 9-24-22'!$B$11:$B$30,$C49,'Smith-Berry LDR 9-24-22'!$AY$11:$AY$30)</f>
        <v>0</v>
      </c>
      <c r="JK49" s="174">
        <f>SUMIF('Great Scot 10-1-22 Cham'!$B$11:$B$38,$C49,'Great Scot 10-1-22 Cham'!$AU$11:$AU$38)</f>
        <v>0</v>
      </c>
      <c r="JL49" s="174">
        <f>SUMIF('Great Scot 10-1-22 Cham'!$B$11:$B$38,$C49,'Great Scot 10-1-22 Cham'!$AV$11:$AV$38)</f>
        <v>0</v>
      </c>
      <c r="JM49" s="174">
        <f>SUMIF('Great Scot 10-1-22 Cham'!$B$11:$B$38,$C49,'Great Scot 10-1-22 Cham'!$AW$11:$AW$38)</f>
        <v>0</v>
      </c>
      <c r="JN49" s="174">
        <f>SUMIF('Great Scot 10-1-22 Cham'!$B$11:$B$38,$C49,'Great Scot 10-1-22 Cham'!$AX$11:$AX$38)</f>
        <v>0</v>
      </c>
      <c r="JO49" s="174">
        <f>SUMIF('Great Scot 10-1-22 Cham'!$B$11:$B$38,$C49,'Great Scot 10-1-22 Cham'!$AY$11:$AY$38)</f>
        <v>0</v>
      </c>
      <c r="JP49" s="174">
        <f>SUMIF('Great Scot 10-1-22 Chal'!$B$11:$B$28,$C49,'Great Scot 10-1-22 Chal'!$AU$11:$AU$28)</f>
        <v>0</v>
      </c>
      <c r="JQ49" s="174">
        <f>SUMIF('Great Scot 10-1-22 Chal'!$B$11:$B$28,$C49,'Great Scot 10-1-22 Chal'!$AV$11:$AV$28)</f>
        <v>0</v>
      </c>
      <c r="JR49" s="174">
        <f>SUMIF('Great Scot 10-1-22 Chal'!$B$11:$B$28,$C49,'Great Scot 10-1-22 Chal'!$AW$11:$AW$28)</f>
        <v>0</v>
      </c>
      <c r="JS49" s="174">
        <f>SUMIF('Great Scot 10-1-22 Chal'!$B$11:$B$28,$C49,'Great Scot 10-1-22 Chal'!$AX$11:$AX$28)</f>
        <v>0</v>
      </c>
      <c r="JT49" s="174">
        <f>SUMIF('Great Scot 10-1-22 Chal'!$B$11:$B$28,$C49,'Great Scot 10-1-22 Chal'!$AY$11:$AY$28)</f>
        <v>0</v>
      </c>
      <c r="JU49" s="174">
        <f>SUMIF('Great Pumpkin Regatta 10-15-22'!$B$11:$B$54,$C49,'Great Pumpkin Regatta 10-15-22'!$AU$11:$AU$54)</f>
        <v>0</v>
      </c>
      <c r="JV49" s="174">
        <f>SUMIF('Great Pumpkin Regatta 10-15-22'!$B$11:$B$54,$C49,'Great Pumpkin Regatta 10-15-22'!$AV$11:$AV$54)</f>
        <v>0</v>
      </c>
      <c r="JW49" s="174">
        <f>SUMIF('Great Pumpkin Regatta 10-15-22'!$B$11:$B$54,$C49,'Great Pumpkin Regatta 10-15-22'!$AW$11:$AW$54)</f>
        <v>0</v>
      </c>
      <c r="JX49" s="174">
        <f>SUMIF('Great Pumpkin Regatta 10-15-22'!$B$11:$B$54,$C49,'Great Pumpkin Regatta 10-15-22'!$AX$11:$AX$54)</f>
        <v>0</v>
      </c>
      <c r="JY49" s="174">
        <f>SUMIF('Great Pumpkin Regatta 10-15-22'!$B$11:$B$54,$C49,'Great Pumpkin Regatta 10-15-22'!$AY$11:$AY$54)</f>
        <v>0</v>
      </c>
      <c r="JZ49" s="174">
        <f>SUMIF('One Day Regatta 10-29-22 FS'!$B$11:$B$19,$C49,'One Day Regatta 10-29-22 FS'!$AU$11:$AU$19)</f>
        <v>0</v>
      </c>
      <c r="KA49" s="174">
        <f>SUMIF('One Day Regatta 10-29-22 FS'!$B$11:$B$19,$C49,'One Day Regatta 10-29-22 FS'!$AV$11:$AV$19)</f>
        <v>0</v>
      </c>
      <c r="KB49" s="174">
        <f>SUMIF('One Day Regatta 10-29-22 FS'!$B$11:$B$19,$C49,'One Day Regatta 10-29-22 FS'!$AW$11:$AW$19)</f>
        <v>0</v>
      </c>
      <c r="KC49" s="174">
        <f>SUMIF('One Day Regatta 10-29-22 FS'!$B$11:$B$19,$C49,'One Day Regatta 10-29-22 FS'!$AX$11:$AX$19)</f>
        <v>0</v>
      </c>
      <c r="KD49" s="174">
        <f>SUMIF('One Day Regatta 10-29-22 FS'!$B$11:$B$19,$C49,'One Day Regatta 10-29-22 FS'!$AY$11:$AY$19)</f>
        <v>0</v>
      </c>
    </row>
    <row r="50" spans="1:290" ht="15" customHeight="1" x14ac:dyDescent="0.2">
      <c r="A50" s="400" t="s">
        <v>1369</v>
      </c>
      <c r="B50" s="134">
        <f t="shared" si="8"/>
        <v>36</v>
      </c>
      <c r="C50" s="170" t="s">
        <v>1167</v>
      </c>
      <c r="D50" s="171">
        <f t="shared" si="44"/>
        <v>0</v>
      </c>
      <c r="E50" s="172">
        <f t="shared" si="45"/>
        <v>0</v>
      </c>
      <c r="F50" s="171">
        <f t="shared" si="46"/>
        <v>0</v>
      </c>
      <c r="G50" s="171">
        <v>0</v>
      </c>
      <c r="H50" s="171">
        <f t="shared" si="47"/>
        <v>0</v>
      </c>
      <c r="I50" s="173">
        <f t="shared" si="48"/>
        <v>0</v>
      </c>
      <c r="J50" s="173"/>
      <c r="K50" s="174">
        <f>SUMIF('Saturday Race 11-06-21'!$B$11:$B$21,$C50,'Saturday Race 11-06-21'!$AU$11:$AU$21)</f>
        <v>0</v>
      </c>
      <c r="L50" s="174">
        <f>SUMIF('Saturday Race 11-06-21'!$B$11:$B$21,$C50,'Saturday Race 11-06-21'!$AV$11:$AV$21)</f>
        <v>0</v>
      </c>
      <c r="M50" s="174">
        <f>SUMIF('Saturday Race 11-06-21'!$B$11:$B$21,$C50,'Saturday Race 11-06-21'!$AW$11:$AW$21)</f>
        <v>0</v>
      </c>
      <c r="N50" s="174">
        <f>SUMIF('Saturday Race 11-06-21'!$B$11:$B$21,$C50,'Saturday Race 11-06-21'!$AX$11:$AX$21)</f>
        <v>0</v>
      </c>
      <c r="O50" s="174">
        <f>SUMIF('Saturday Race 11-06-21'!$B$11:$B$21,$C50,'Saturday Race 11-06-21'!$AY$11:$AY$21)</f>
        <v>0</v>
      </c>
      <c r="P50" s="174">
        <f>SUMIF('Saturday Race 11-20-21'!$B$11:$B$20,$C50,'Saturday Race 11-20-21'!$AU$11:$AU$20)</f>
        <v>0</v>
      </c>
      <c r="Q50" s="174">
        <f>SUMIF('Saturday Race 11-20-21'!$B$11:$B$20,$C50,'Saturday Race 11-20-21'!$AV$11:$AV$20)</f>
        <v>0</v>
      </c>
      <c r="R50" s="174">
        <f>SUMIF('Saturday Race 11-20-21'!$B$11:$B$20,$C50,'Saturday Race 11-20-21'!$AW$11:$AW$20)</f>
        <v>0</v>
      </c>
      <c r="S50" s="174">
        <f>SUMIF('Saturday Race 11-20-21'!$B$11:$B$20,$C50,'Saturday Race 11-20-21'!$AX$11:$AX$20)</f>
        <v>0</v>
      </c>
      <c r="T50" s="174">
        <f>SUMIF('Saturday Race 11-20-21'!$B$11:$B$20,$C50,'Saturday Race 11-20-21'!$AY$11:$AY$20)</f>
        <v>0</v>
      </c>
      <c r="U50" s="174">
        <f>SUMIF('Saturday Race 1-08-22'!$B$11:$B$20,$C50,'Saturday Race 1-08-22'!$AU$11:$AU$20)</f>
        <v>0</v>
      </c>
      <c r="V50" s="174">
        <f>SUMIF('Saturday Race 1-08-22'!$B$11:$B$20,$C50,'Saturday Race 1-08-22'!$AV$11:$AV$20)</f>
        <v>0</v>
      </c>
      <c r="W50" s="174">
        <f>SUMIF('Saturday Race 1-08-22'!$B$11:$B$20,$C50,'Saturday Race 1-08-22'!$AW$11:$AW$20)</f>
        <v>0</v>
      </c>
      <c r="X50" s="174">
        <f>SUMIF('Saturday Race 1-08-22'!$B$11:$B$20,$C50,'Saturday Race 1-08-22'!$AX$11:$AX$20)</f>
        <v>0</v>
      </c>
      <c r="Y50" s="174">
        <f>SUMIF('Saturday Race 1-08-22'!$B$11:$B$20,$C50,'Saturday Race 1-08-22'!$AY$11:$AY$20)</f>
        <v>0</v>
      </c>
      <c r="Z50" s="174">
        <f>SUMIF('Saturday Race 1-22-22'!$B$11:$B$20,$C50,'Saturday Race 1-22-22'!$AU$11:$AU$20)</f>
        <v>0</v>
      </c>
      <c r="AA50" s="174">
        <f>SUMIF('Saturday Race 1-22-22'!$B$11:$B$20,$C50,'Saturday Race 1-22-22'!$AV$11:$AV$20)</f>
        <v>0</v>
      </c>
      <c r="AB50" s="174">
        <f>SUMIF('Saturday Race 1-22-22'!$B$11:$B$20,$C50,'Saturday Race 1-22-22'!$AW$11:$AW$20)</f>
        <v>0</v>
      </c>
      <c r="AC50" s="174">
        <f>SUMIF('Saturday Race 1-22-22'!$B$11:$B$20,$C50,'Saturday Race 1-22-22'!$AX$11:$AX$20)</f>
        <v>0</v>
      </c>
      <c r="AD50" s="174">
        <f>SUMIF('Saturday Race 1-22-22'!$B$11:$B$20,$C50,'Saturday Race 1-22-22'!$AY$11:$AY$20)</f>
        <v>0</v>
      </c>
      <c r="AE50" s="174">
        <f>SUMIF('Sunday Race 2-6-22'!$B$11:$B$20,$C50,'Sunday Race 2-6-22'!$AU$11:$AU$20)</f>
        <v>0</v>
      </c>
      <c r="AF50" s="174">
        <f>SUMIF('Sunday Race 2-6-22'!$B$11:$B$20,$C50,'Sunday Race 2-6-22'!$AV$11:$AV$20)</f>
        <v>0</v>
      </c>
      <c r="AG50" s="174">
        <f>SUMIF('Sunday Race 2-6-22'!$B$11:$B$20,$C50,'Sunday Race 2-6-22'!$AW$11:$AW$20)</f>
        <v>0</v>
      </c>
      <c r="AH50" s="174">
        <f>SUMIF('Sunday Race 2-6-22'!$B$11:$B$20,$C50,'Sunday Race 2-6-22'!$AX$11:$AX$20)</f>
        <v>0</v>
      </c>
      <c r="AI50" s="174">
        <f>SUMIF('Sunday Race 2-6-22'!$B$11:$B$20,$C50,'Sunday Race 2-6-22'!$AY$11:$AY$20)</f>
        <v>0</v>
      </c>
      <c r="AJ50" s="174">
        <f>SUMIF('Sunday Race 2-20-22'!$B$11:$B$26,$C50,'Sunday Race 2-20-22'!$AU$11:$AU$26)</f>
        <v>0</v>
      </c>
      <c r="AK50" s="174">
        <f>SUMIF('Sunday Race 2-20-22'!$B$11:$B$26,$C50,'Sunday Race 2-20-22'!$AV$11:$AV$26)</f>
        <v>0</v>
      </c>
      <c r="AL50" s="174">
        <f>SUMIF('Sunday Race 2-20-22'!$B$11:$B$26,$C50,'Sunday Race 2-20-22'!$AW$11:$AW$26)</f>
        <v>0</v>
      </c>
      <c r="AM50" s="174">
        <f>SUMIF('Sunday Race 2-20-22'!$B$11:$B$26,$C50,'Sunday Race 2-20-22'!$AX$11:$AX$26)</f>
        <v>0</v>
      </c>
      <c r="AN50" s="174">
        <f>SUMIF('Sunday Race 2-20-22'!$B$11:$B$26,$C50,'Sunday Race 2-20-22'!$AY$11:$AY$26)</f>
        <v>0</v>
      </c>
      <c r="AO50" s="174">
        <f>SUMIF('Sunday Race 2-27-22'!$B$11:$B$20,$C50,'Sunday Race 2-27-22'!$AU$11:$AU$20)</f>
        <v>0</v>
      </c>
      <c r="AP50" s="174">
        <f>SUMIF('Sunday Race 2-27-22'!$B$11:$B$20,$C50,'Sunday Race 2-27-22'!$AV$11:$AV$20)</f>
        <v>0</v>
      </c>
      <c r="AQ50" s="174">
        <f>SUMIF('Sunday Race 2-27-22'!$B$11:$B$20,$C50,'Sunday Race 2-27-22'!$AW$11:$AW$20)</f>
        <v>0</v>
      </c>
      <c r="AR50" s="174">
        <f>SUMIF('Sunday Race 2-27-22'!$B$11:$B$20,$C50,'Sunday Race 2-27-22'!$AX$11:$AX$20)</f>
        <v>0</v>
      </c>
      <c r="AS50" s="174">
        <f>SUMIF('Sunday Race 2-27-22'!$B$11:$B$20,$C50,'Sunday Race 2-27-22'!$AY$11:$AY$20)</f>
        <v>0</v>
      </c>
      <c r="AT50" s="174">
        <f>SUMIF('Sunday Race 3-13-22'!$B$11:$B$25,$C50,'Sunday Race 3-13-22'!$AU$11:$AU$25)</f>
        <v>0</v>
      </c>
      <c r="AU50" s="174">
        <f>SUMIF('Sunday Race 3-13-22'!$B$11:$B$25,$C50,'Sunday Race 3-13-22'!$AV$11:$AV$25)</f>
        <v>0</v>
      </c>
      <c r="AV50" s="174">
        <f>SUMIF('Sunday Race 3-13-22'!$B$11:$B$25,$C50,'Sunday Race 3-13-22'!$AW$11:$AW$25)</f>
        <v>0</v>
      </c>
      <c r="AW50" s="174">
        <f>SUMIF('Sunday Race 3-13-22'!$B$11:$B$25,$C50,'Sunday Race 3-13-22'!$AX$11:$AX$25)</f>
        <v>0</v>
      </c>
      <c r="AX50" s="174">
        <f>SUMIF('Sunday Race 3-13-22'!$B$11:$B$25,$C50,'Sunday Race 3-13-22'!$AY$11:$AY$25)</f>
        <v>0</v>
      </c>
      <c r="AY50" s="174">
        <f>SUMIF('Saturday Race 3-19-22'!$B$11:$B$15,$C50,'Saturday Race 3-19-22'!$AU$11:$AU$15)</f>
        <v>0</v>
      </c>
      <c r="AZ50" s="174">
        <f>SUMIF('Saturday Race 3-19-22'!$B$11:$B$15,$C50,'Saturday Race 3-19-22'!$AV$11:$AV$15)</f>
        <v>0</v>
      </c>
      <c r="BA50" s="174">
        <f>SUMIF('Saturday Race 3-19-22'!$B$11:$B$15,$C50,'Saturday Race 3-19-22'!$AW$11:$AW$15)</f>
        <v>0</v>
      </c>
      <c r="BB50" s="174">
        <f>SUMIF('Saturday Race 3-19-22'!$B$11:$B$15,$C50,'Saturday Race 3-19-22'!$AX$11:$AX$15)</f>
        <v>0</v>
      </c>
      <c r="BC50" s="174">
        <f>SUMIF('Saturday Race 3-19-22'!$B$11:$B$15,$C50,'Saturday Race 3-19-22'!$AY$11:$AY$15)</f>
        <v>0</v>
      </c>
      <c r="BD50" s="174">
        <f>SUMIF('Sunday Races 4-10-22'!$B$11:$B$26,$C50,'Sunday Races 4-10-22'!$AU$11:$AU$26)</f>
        <v>0</v>
      </c>
      <c r="BE50" s="174">
        <f>SUMIF('Sunday Races 4-10-22'!$B$11:$B$26,$C50,'Sunday Races 4-10-22'!$AV$11:$AV$26)</f>
        <v>0</v>
      </c>
      <c r="BF50" s="174">
        <f>SUMIF('Sunday Races 4-10-22'!$B$11:$B$26,$C50,'Sunday Races 4-10-22'!$AW$11:$AW$26)</f>
        <v>0</v>
      </c>
      <c r="BG50" s="174">
        <f>SUMIF('Sunday Races 4-10-22'!$B$11:$B$26,$C50,'Sunday Races 4-10-22'!$AX$11:$AX$26)</f>
        <v>0</v>
      </c>
      <c r="BH50" s="174">
        <f>SUMIF('Sunday Races 4-10-22'!$B$11:$B$26,$C50,'Sunday Races 4-10-22'!$AY$11:$AY$26)</f>
        <v>0</v>
      </c>
      <c r="BI50" s="174">
        <f>SUMIF('Sunday Races 5-1-22'!$B$11:$B$28,$C50,'Sunday Races 5-1-22'!$AU$11:$AU$28)</f>
        <v>0</v>
      </c>
      <c r="BJ50" s="174">
        <f>SUMIF('Sunday Races 5-1-22'!$B$11:$B$28,$C50,'Sunday Races 5-1-22'!$AV$11:$AV$28)</f>
        <v>0</v>
      </c>
      <c r="BK50" s="174">
        <f>SUMIF('Sunday Races 5-1-22'!$B$11:$B$28,$C50,'Sunday Races 5-1-22'!$AW$11:$AW$28)</f>
        <v>0</v>
      </c>
      <c r="BL50" s="174">
        <f>SUMIF('Sunday Races 5-1-22'!$B$11:$B$28,$C50,'Sunday Races 5-1-22'!$AX$11:$AX$28)</f>
        <v>0</v>
      </c>
      <c r="BM50" s="174">
        <f>SUMIF('Sunday Races 5-1-22'!$B$11:$B$28,$C50,'Sunday Races 5-1-22'!$AY$11:$AY$28)</f>
        <v>0</v>
      </c>
      <c r="BN50" s="174">
        <f>SUMIF('Sunday Races 6-5-22'!$B$11:$B$28,$C50,'Sunday Races 6-5-22'!$AU$11:$AU$28)</f>
        <v>0</v>
      </c>
      <c r="BO50" s="174">
        <f>SUMIF('Sunday Races 6-5-22'!$B$11:$B$28,$C50,'Sunday Races 6-5-22'!$AV$11:$AV$28)</f>
        <v>0</v>
      </c>
      <c r="BP50" s="174">
        <f>SUMIF('Sunday Races 6-5-22'!$B$11:$B$28,$C50,'Sunday Races 6-5-22'!$AW$11:$AW$28)</f>
        <v>0</v>
      </c>
      <c r="BQ50" s="174">
        <f>SUMIF('Sunday Races 6-5-22'!$B$11:$B$28,$C50,'Sunday Races 6-5-22'!$AX$11:$AX$28)</f>
        <v>0</v>
      </c>
      <c r="BR50" s="174">
        <f>SUMIF('Sunday Races 6-5-22'!$B$11:$B$28,$C50,'Sunday Races 6-5-22'!$AY$11:$AY$28)</f>
        <v>0</v>
      </c>
      <c r="BS50" s="174">
        <f>SUMIF('Sunday Races 6-12-22'!$B$11:$B$24,$C50,'Sunday Races 6-12-22'!$AU$11:$AU$24)</f>
        <v>0</v>
      </c>
      <c r="BT50" s="174">
        <f>SUMIF('Sunday Races 6-12-22'!$B$11:$B$24,$C50,'Sunday Races 6-12-22'!$AV$11:$AV$24)</f>
        <v>0</v>
      </c>
      <c r="BU50" s="174">
        <f>SUMIF('Sunday Races 6-12-22'!$B$11:$B$24,$C50,'Sunday Races 6-12-22'!$AW$11:$AW$24)</f>
        <v>0</v>
      </c>
      <c r="BV50" s="174">
        <f>SUMIF('Sunday Races 6-12-22'!$B$11:$B$24,$C50,'Sunday Races 6-12-22'!$AX$11:$AX$24)</f>
        <v>0</v>
      </c>
      <c r="BW50" s="174">
        <f>SUMIF('Sunday Races 6-12-22'!$B$11:$B$24,$C50,'Sunday Races 6-12-22'!$AY$11:$AY$24)</f>
        <v>0</v>
      </c>
      <c r="BX50" s="174">
        <f>SUMIF('Saturday Races 6-18-22'!$B$11:$B$24,$C50,'Saturday Races 6-18-22'!$AU$11:$AU$24)</f>
        <v>0</v>
      </c>
      <c r="BY50" s="174">
        <f>SUMIF('Saturday Races 6-18-22'!$B$11:$B$24,$C50,'Saturday Races 6-18-22'!$AV$11:$AV$24)</f>
        <v>0</v>
      </c>
      <c r="BZ50" s="174">
        <f>SUMIF('Saturday Races 6-18-22'!$B$11:$B$24,$C50,'Saturday Races 6-18-22'!$AW$11:$AW$24)</f>
        <v>0</v>
      </c>
      <c r="CA50" s="174">
        <f>SUMIF('Saturday Races 6-18-22'!$B$11:$B$24,$C50,'Saturday Races 6-18-22'!$AX$11:$AX$24)</f>
        <v>0</v>
      </c>
      <c r="CB50" s="174">
        <f>SUMIF('Saturday Races 6-18-22'!$B$11:$B$24,$C50,'Saturday Races 6-18-22'!$AY$11:$AY$24)</f>
        <v>0</v>
      </c>
      <c r="CC50" s="174">
        <f>SUMIF('Sunday Races 7-3-22'!$B$11:$B$26,$C50,'Sunday Races 7-3-22'!$AU$11:$AU$26)</f>
        <v>0</v>
      </c>
      <c r="CD50" s="174">
        <f>SUMIF('Sunday Races 7-3-22'!$B$11:$B$26,$C50,'Sunday Races 7-3-22'!$AV$11:$AV$26)</f>
        <v>0</v>
      </c>
      <c r="CE50" s="174">
        <f>SUMIF('Sunday Races 7-3-22'!$B$11:$B$26,$C50,'Sunday Races 7-3-22'!$AW$11:$AW$26)</f>
        <v>0</v>
      </c>
      <c r="CF50" s="174">
        <f>SUMIF('Sunday Races 7-3-22'!$B$11:$B$26,$C50,'Sunday Races 7-3-22'!$AX$11:$AX$26)</f>
        <v>0</v>
      </c>
      <c r="CG50" s="174">
        <f>SUMIF('Sunday Races 7-3-22'!$B$11:$B$26,$C50,'Sunday Races 7-3-22'!$AY$11:$AY$26)</f>
        <v>0</v>
      </c>
      <c r="CH50" s="174">
        <f>SUMIF('Sunday Races 7-31-22'!$B$11:$B$26,$C50,'Sunday Races 7-31-22'!$AU$11:$AU$26)</f>
        <v>0</v>
      </c>
      <c r="CI50" s="174">
        <f>SUMIF('Sunday Races 7-31-22'!$B$11:$B$26,$C50,'Sunday Races 7-31-22'!$AV$11:$AV$26)</f>
        <v>0</v>
      </c>
      <c r="CJ50" s="174">
        <f>SUMIF('Sunday Races 7-31-22'!$B$11:$B$26,$C50,'Sunday Races 7-31-22'!$AW$11:$AW$26)</f>
        <v>0</v>
      </c>
      <c r="CK50" s="174">
        <f>SUMIF('Sunday Races 7-31-22'!$B$11:$B$26,$C50,'Sunday Races 7-31-22'!$AX$11:$AX$26)</f>
        <v>0</v>
      </c>
      <c r="CL50" s="174">
        <f>SUMIF('Sunday Races 7-31-22'!$B$11:$B$26,$C50,'Sunday Races 7-31-22'!$AY$11:$AY$26)</f>
        <v>0</v>
      </c>
      <c r="CM50" s="174">
        <f>SUMIF('Sunday Races 8-14-22'!$B$11:$B$26,$C50,'Sunday Races 8-14-22'!$AU$11:$AU$26)</f>
        <v>0</v>
      </c>
      <c r="CN50" s="174">
        <f>SUMIF('Sunday Races 8-14-22'!$B$11:$B$26,$C50,'Sunday Races 8-14-22'!$AV$11:$AV$26)</f>
        <v>0</v>
      </c>
      <c r="CO50" s="174">
        <f>SUMIF('Sunday Races 8-14-22'!$B$11:$B$26,$C50,'Sunday Races 8-14-22'!$AW$11:$AW$26)</f>
        <v>0</v>
      </c>
      <c r="CP50" s="174">
        <f>SUMIF('Sunday Races 8-14-22'!$B$11:$B$26,$C50,'Sunday Races 8-14-22'!$AX$11:$AX$26)</f>
        <v>0</v>
      </c>
      <c r="CQ50" s="174">
        <f>SUMIF('Sunday Races 8-14-22'!$B$11:$B$26,$C50,'Sunday Races 8-14-22'!$AY$11:$AY$26)</f>
        <v>0</v>
      </c>
      <c r="CR50" s="174">
        <f>SUMIF('Saturday Races 8-20-22'!$B$11:$B$26,$C50,'Saturday Races 8-20-22'!$AU$11:$AU$26)</f>
        <v>0</v>
      </c>
      <c r="CS50" s="174">
        <f>SUMIF('Saturday Races 8-20-22'!$B$11:$B$26,$C50,'Saturday Races 8-20-22'!$AV$11:$AV$26)</f>
        <v>0</v>
      </c>
      <c r="CT50" s="174">
        <f>SUMIF('Saturday Races 8-20-22'!$B$11:$B$26,$C50,'Saturday Races 8-20-22'!$AW$11:$AW$26)</f>
        <v>0</v>
      </c>
      <c r="CU50" s="174">
        <f>SUMIF('Saturday Races 8-20-22'!$B$11:$B$26,$C50,'Saturday Races 8-20-22'!$AX$11:$AX$26)</f>
        <v>0</v>
      </c>
      <c r="CV50" s="174">
        <f>SUMIF('Saturday Races 8-20-22'!$B$11:$B$26,$C50,'Saturday Races 8-20-22'!$AY$11:$AY$26)</f>
        <v>0</v>
      </c>
      <c r="CW50" s="174">
        <f>SUMIF('Sunday Races 9-11-22'!$B$11:$B$20,$C50,'Sunday Races 9-11-22'!$AU$11:$AU$20)</f>
        <v>0</v>
      </c>
      <c r="CX50" s="174">
        <f>SUMIF('Sunday Races 9-11-22'!$B$11:$B$20,$C50,'Sunday Races 9-11-22'!$AV$11:$AV$20)</f>
        <v>0</v>
      </c>
      <c r="CY50" s="174">
        <f>SUMIF('Sunday Races 9-11-22'!$B$11:$B$20,$C50,'Sunday Races 9-11-22'!$AW$11:$AW$20)</f>
        <v>0</v>
      </c>
      <c r="CZ50" s="174">
        <f>SUMIF('Sunday Races 9-11-22'!$B$11:$B$20,$C50,'Sunday Races 9-11-22'!$AX$11:$AX$20)</f>
        <v>0</v>
      </c>
      <c r="DA50" s="174">
        <f>SUMIF('Sunday Races 9-11-22'!$B$11:$B$20,$C50,'Sunday Races 9-11-22'!$AY$11:$AY$20)</f>
        <v>0</v>
      </c>
      <c r="DB50" s="174">
        <f>SUMIF('Sunday Races 10-9-22'!$B$11:$B$21,$C50,'Sunday Races 10-9-22'!$AU$11:$AU$21)</f>
        <v>0</v>
      </c>
      <c r="DC50" s="174">
        <f>SUMIF('Sunday Races 10-9-22'!$B$11:$B$21,$C50,'Sunday Races 10-9-22'!$AV$11:$AV$21)</f>
        <v>0</v>
      </c>
      <c r="DD50" s="174">
        <f>SUMIF('Sunday Races 10-9-22'!$B$11:$B$21,$C50,'Sunday Races 10-9-22'!$AW$11:$AW$21)</f>
        <v>0</v>
      </c>
      <c r="DE50" s="174">
        <f>SUMIF('Sunday Races 10-9-22'!$B$11:$B$21,$C50,'Sunday Races 10-9-22'!$AX$11:$AX$21)</f>
        <v>0</v>
      </c>
      <c r="DF50" s="174">
        <f>SUMIF('Sunday Races 10-9-22'!$B$11:$B$21,$C50,'Sunday Races 10-9-22'!$AY$11:$AY$21)</f>
        <v>0</v>
      </c>
      <c r="DG50" s="174">
        <f>SUMIF('Sunday Races 10-23-22'!$B$11:$B$22,$C50,'Sunday Races 10-23-22'!$AU$11:$AU$22)</f>
        <v>0</v>
      </c>
      <c r="DH50" s="174">
        <f>SUMIF('Sunday Races 10-23-22'!$B$11:$B$22,$C50,'Sunday Races 10-23-22'!$AV$11:$AV$22)</f>
        <v>0</v>
      </c>
      <c r="DI50" s="174">
        <f>SUMIF('Sunday Races 10-23-22'!$B$11:$B$22,$C50,'Sunday Races 10-23-22'!$AW$11:$AW$22)</f>
        <v>0</v>
      </c>
      <c r="DJ50" s="174">
        <f>SUMIF('Sunday Races 10-23-22'!$B$11:$B$22,$C50,'Sunday Races 10-23-22'!$AX$11:$AX$22)</f>
        <v>0</v>
      </c>
      <c r="DK50" s="174">
        <f>SUMIF('Sunday Races 10-23-22'!$B$11:$B$22,$C50,'Sunday Races 10-23-22'!$AY$11:$AY$22)</f>
        <v>0</v>
      </c>
      <c r="DL50" s="175"/>
      <c r="DM50" s="176"/>
      <c r="DN50" s="177">
        <f t="shared" ref="DN50:DW59" si="57">LARGE($K50:$DL50,DN$3)</f>
        <v>0</v>
      </c>
      <c r="DO50" s="177">
        <f t="shared" si="57"/>
        <v>0</v>
      </c>
      <c r="DP50" s="177">
        <f t="shared" si="57"/>
        <v>0</v>
      </c>
      <c r="DQ50" s="177">
        <f t="shared" si="57"/>
        <v>0</v>
      </c>
      <c r="DR50" s="177">
        <f t="shared" si="57"/>
        <v>0</v>
      </c>
      <c r="DS50" s="177">
        <f t="shared" si="57"/>
        <v>0</v>
      </c>
      <c r="DT50" s="177">
        <f t="shared" si="57"/>
        <v>0</v>
      </c>
      <c r="DU50" s="177">
        <f t="shared" si="57"/>
        <v>0</v>
      </c>
      <c r="DV50" s="177">
        <f t="shared" si="57"/>
        <v>0</v>
      </c>
      <c r="DW50" s="177">
        <f t="shared" si="57"/>
        <v>0</v>
      </c>
      <c r="DX50" s="177">
        <f t="shared" ref="DX50:EG59" si="58">LARGE($K50:$DL50,DX$3)</f>
        <v>0</v>
      </c>
      <c r="DY50" s="177">
        <f t="shared" si="58"/>
        <v>0</v>
      </c>
      <c r="DZ50" s="177">
        <f t="shared" si="58"/>
        <v>0</v>
      </c>
      <c r="EA50" s="177">
        <f t="shared" si="58"/>
        <v>0</v>
      </c>
      <c r="EB50" s="177">
        <f t="shared" si="58"/>
        <v>0</v>
      </c>
      <c r="EC50" s="177">
        <f t="shared" si="58"/>
        <v>0</v>
      </c>
      <c r="ED50" s="177">
        <f t="shared" si="58"/>
        <v>0</v>
      </c>
      <c r="EE50" s="177">
        <f t="shared" si="58"/>
        <v>0</v>
      </c>
      <c r="EF50" s="177">
        <f t="shared" si="58"/>
        <v>0</v>
      </c>
      <c r="EG50" s="177">
        <f t="shared" si="58"/>
        <v>0</v>
      </c>
      <c r="EH50" s="177">
        <f t="shared" ref="EH50:EQ59" si="59">LARGE($K50:$DL50,EH$3)</f>
        <v>0</v>
      </c>
      <c r="EI50" s="177">
        <f t="shared" si="59"/>
        <v>0</v>
      </c>
      <c r="EJ50" s="177">
        <f t="shared" si="59"/>
        <v>0</v>
      </c>
      <c r="EK50" s="177">
        <f t="shared" si="59"/>
        <v>0</v>
      </c>
      <c r="EL50" s="177">
        <f t="shared" si="59"/>
        <v>0</v>
      </c>
      <c r="EM50" s="177">
        <f t="shared" si="59"/>
        <v>0</v>
      </c>
      <c r="EN50" s="177">
        <f t="shared" si="59"/>
        <v>0</v>
      </c>
      <c r="EO50" s="177">
        <f t="shared" si="59"/>
        <v>0</v>
      </c>
      <c r="EP50" s="177">
        <f t="shared" si="59"/>
        <v>0</v>
      </c>
      <c r="EQ50" s="177">
        <f t="shared" si="59"/>
        <v>0</v>
      </c>
      <c r="ER50" s="177">
        <f t="shared" ref="ER50:FA59" si="60">LARGE($K50:$DL50,ER$3)</f>
        <v>0</v>
      </c>
      <c r="ES50" s="177">
        <f t="shared" si="60"/>
        <v>0</v>
      </c>
      <c r="ET50" s="177">
        <f t="shared" si="60"/>
        <v>0</v>
      </c>
      <c r="EU50" s="177">
        <f t="shared" si="60"/>
        <v>0</v>
      </c>
      <c r="EV50" s="177">
        <f t="shared" si="60"/>
        <v>0</v>
      </c>
      <c r="EW50" s="177">
        <f t="shared" si="60"/>
        <v>0</v>
      </c>
      <c r="EX50" s="177">
        <f t="shared" si="60"/>
        <v>0</v>
      </c>
      <c r="EY50" s="177">
        <f t="shared" si="60"/>
        <v>0</v>
      </c>
      <c r="EZ50" s="177">
        <f t="shared" si="60"/>
        <v>0</v>
      </c>
      <c r="FA50" s="177">
        <f t="shared" si="60"/>
        <v>0</v>
      </c>
      <c r="FB50" s="177">
        <f t="shared" ref="FB50:FK59" si="61">LARGE($K50:$DL50,FB$3)</f>
        <v>0</v>
      </c>
      <c r="FC50" s="177">
        <f t="shared" si="61"/>
        <v>0</v>
      </c>
      <c r="FD50" s="177">
        <f t="shared" si="61"/>
        <v>0</v>
      </c>
      <c r="FE50" s="177">
        <f t="shared" si="61"/>
        <v>0</v>
      </c>
      <c r="FF50" s="177">
        <f t="shared" si="61"/>
        <v>0</v>
      </c>
      <c r="FG50" s="177">
        <f t="shared" si="61"/>
        <v>0</v>
      </c>
      <c r="FH50" s="177">
        <f t="shared" si="61"/>
        <v>0</v>
      </c>
      <c r="FI50" s="177">
        <f t="shared" si="61"/>
        <v>0</v>
      </c>
      <c r="FJ50" s="177">
        <f t="shared" si="61"/>
        <v>0</v>
      </c>
      <c r="FK50" s="177">
        <f t="shared" si="61"/>
        <v>0</v>
      </c>
      <c r="FL50" s="177">
        <f t="shared" ref="FL50:FZ59" si="62">LARGE($K50:$DL50,FL$3)</f>
        <v>0</v>
      </c>
      <c r="FM50" s="177">
        <f t="shared" si="62"/>
        <v>0</v>
      </c>
      <c r="FN50" s="177">
        <f t="shared" si="62"/>
        <v>0</v>
      </c>
      <c r="FO50" s="177">
        <f t="shared" si="62"/>
        <v>0</v>
      </c>
      <c r="FP50" s="177">
        <f t="shared" si="62"/>
        <v>0</v>
      </c>
      <c r="FQ50" s="177">
        <f t="shared" si="62"/>
        <v>0</v>
      </c>
      <c r="FR50" s="177">
        <f t="shared" si="62"/>
        <v>0</v>
      </c>
      <c r="FS50" s="177">
        <f t="shared" si="62"/>
        <v>0</v>
      </c>
      <c r="FT50" s="177">
        <f t="shared" si="62"/>
        <v>0</v>
      </c>
      <c r="FU50" s="177">
        <f t="shared" si="62"/>
        <v>0</v>
      </c>
      <c r="FV50" s="177">
        <f t="shared" si="62"/>
        <v>0</v>
      </c>
      <c r="FW50" s="177">
        <f t="shared" si="62"/>
        <v>0</v>
      </c>
      <c r="FX50" s="177">
        <f t="shared" si="62"/>
        <v>0</v>
      </c>
      <c r="FY50" s="177">
        <f t="shared" si="62"/>
        <v>0</v>
      </c>
      <c r="FZ50" s="177">
        <f t="shared" si="62"/>
        <v>0</v>
      </c>
      <c r="GA50" s="177"/>
      <c r="GB50" s="229">
        <f t="shared" si="55"/>
        <v>1</v>
      </c>
      <c r="GC50" s="229">
        <f t="shared" si="56"/>
        <v>1</v>
      </c>
      <c r="GD50" s="174">
        <f>SUMIF('One Day 12-04-21 Scots'!$B$11:$B$24,$C50,'One Day 12-04-21 Scots'!$AU$11:$AU$24)</f>
        <v>0</v>
      </c>
      <c r="GE50" s="174">
        <f>SUMIF('One Day 12-04-21 Scots'!$B$11:$B$24,$C50,'One Day 12-04-21 Scots'!$AV$11:$AV$24)</f>
        <v>0</v>
      </c>
      <c r="GF50" s="174">
        <f>SUMIF('One Day 12-04-21 Scots'!$B$11:$B$24,$C50,'One Day 12-04-21 Scots'!$AW$11:$AW$24)</f>
        <v>0</v>
      </c>
      <c r="GG50" s="174">
        <f>SUMIF('One Day 12-04-21 Scots'!$B$11:$B$24,$C50,'One Day 12-04-21 Scots'!$AX$11:$AX$24)</f>
        <v>0</v>
      </c>
      <c r="GH50" s="174">
        <f>SUMIF('One Day 12-04-21 Scots'!$B$11:$B$24,$C50,'One Day 12-04-21 Scots'!$AY$11:$AY$24)</f>
        <v>0</v>
      </c>
      <c r="GI50" s="174">
        <f>SUMIF('One Day 12-04-21 Thistles'!$B$11:$B$25,$C50,'One Day 12-04-21 Thistles'!$AU$11:$AU$25)</f>
        <v>0</v>
      </c>
      <c r="GJ50" s="174">
        <f>SUMIF('One Day 12-04-21 Thistles'!$B$11:$B$25,$C50,'One Day 12-04-21 Thistles'!$AV$11:$AV$25)</f>
        <v>0</v>
      </c>
      <c r="GK50" s="174">
        <f>SUMIF('One Day 12-04-21 Thistles'!$B$11:$B$25,$C50,'One Day 12-04-21 Thistles'!$AW$11:$AW$25)</f>
        <v>0</v>
      </c>
      <c r="GL50" s="174">
        <f>SUMIF('One Day 12-04-21 Thistles'!$B$11:$B$25,$C50,'One Day 12-04-21 Thistles'!$AX$11:$AX$25)</f>
        <v>0</v>
      </c>
      <c r="GM50" s="174">
        <f>SUMIF('One Day 12-04-21 Thistles'!$B$11:$B$25,$C50,'One Day 12-04-21 Thistles'!$AY$11:$AY$25)</f>
        <v>0</v>
      </c>
      <c r="GN50" s="174">
        <f>SUMIF('Chili One Day 2-12-22 Scots'!$B$11:$B$27,$C50,'Chili One Day 2-12-22 Scots'!$AU$11:$AU$27)</f>
        <v>0</v>
      </c>
      <c r="GO50" s="174">
        <f>SUMIF('Chili One Day 2-12-22 Scots'!$B$11:$B$27,$C50,'Chili One Day 2-12-22 Scots'!$AV$11:$AV$27)</f>
        <v>0</v>
      </c>
      <c r="GP50" s="174">
        <f>SUMIF('Chili One Day 2-12-22 Scots'!$B$11:$B$27,$C50,'Chili One Day 2-12-22 Scots'!$AW$11:$AW$27)</f>
        <v>0</v>
      </c>
      <c r="GQ50" s="174">
        <f>SUMIF('Chili One Day 2-12-22 Scots'!$B$11:$B$27,$C50,'Chili One Day 2-12-22 Scots'!$AX$11:$AX$27)</f>
        <v>0</v>
      </c>
      <c r="GR50" s="174">
        <f>SUMIF('Chili One Day 2-12-22 Scots'!$B$11:$B$27,$C50,'Chili One Day 2-12-22 Scots'!$AY$11:$AY$27)</f>
        <v>0</v>
      </c>
      <c r="GS50" s="174">
        <f>SUMIF('Chili One Day 2-12-22 Thistles'!$B$11:$B$27,$C50,'Chili One Day 2-12-22 Thistles'!$AU$11:$AU$27)</f>
        <v>0</v>
      </c>
      <c r="GT50" s="174">
        <f>SUMIF('Chili One Day 2-12-22 Thistles'!$B$11:$B$27,$C50,'Chili One Day 2-12-22 Thistles'!$AV$11:$AV$27)</f>
        <v>0</v>
      </c>
      <c r="GU50" s="174">
        <f>SUMIF('Chili One Day 2-12-22 Thistles'!$B$11:$B$27,$C50,'Chili One Day 2-12-22 Thistles'!$AW$11:$AW$27)</f>
        <v>0</v>
      </c>
      <c r="GV50" s="174">
        <f>SUMIF('Chili One Day 2-12-22 Thistles'!$B$11:$B$27,$C50,'Chili One Day 2-12-22 Thistles'!$AX$11:$AX$27)</f>
        <v>0</v>
      </c>
      <c r="GW50" s="174">
        <f>SUMIF('Chili One Day 2-12-22 Thistles'!$B$11:$B$27,$C50,'Chili One Day 2-12-22 Thistles'!$AY$11:$AY$27)</f>
        <v>0</v>
      </c>
      <c r="GX50" s="174">
        <f>SUMIF('Ironman One Day 3-5-22 FS'!$B$11:$B$26,$C50,'Ironman One Day 3-5-22 FS'!$AU$11:$AU$26)</f>
        <v>0</v>
      </c>
      <c r="GY50" s="174">
        <f>SUMIF('Ironman One Day 3-5-22 FS'!$B$11:$B$26,$C50,'Ironman One Day 3-5-22 FS'!$AV$11:$AV$26)</f>
        <v>0</v>
      </c>
      <c r="GZ50" s="174">
        <f>SUMIF('Ironman One Day 3-5-22 FS'!$B$11:$B$26,$C50,'Ironman One Day 3-5-22 FS'!$AW$11:$AW$26)</f>
        <v>0</v>
      </c>
      <c r="HA50" s="174">
        <f>SUMIF('Ironman One Day 3-5-22 FS'!$B$11:$B$26,$C50,'Ironman One Day 3-5-22 FS'!$AX$11:$AX$26)</f>
        <v>0</v>
      </c>
      <c r="HB50" s="174">
        <f>SUMIF('Ironman One Day 3-5-22 FS'!$B$11:$B$26,$C50,'Ironman One Day 3-5-22 FS'!$AY$11:$AY$26)</f>
        <v>0</v>
      </c>
      <c r="HC50" s="174">
        <f>SUMIF('Ironman One Day 3-5-22 420'!$B$11:$B$26,$C50,'Ironman One Day 3-5-22 420'!$AU$11:$AU$26)</f>
        <v>1</v>
      </c>
      <c r="HD50" s="174">
        <f>SUMIF('Ironman One Day 3-5-22 420'!$B$11:$B$26,$C50,'Ironman One Day 3-5-22 420'!$AV$11:$AV$26)</f>
        <v>0</v>
      </c>
      <c r="HE50" s="174">
        <f>SUMIF('Ironman One Day 3-5-22 420'!$B$11:$B$26,$C50,'Ironman One Day 3-5-22 420'!$AW$11:$AW$26)</f>
        <v>0</v>
      </c>
      <c r="HF50" s="174">
        <f>SUMIF('Ironman One Day 3-5-22 420'!$B$11:$B$26,$C50,'Ironman One Day 3-5-22 420'!$AX$11:$AX$26)</f>
        <v>0</v>
      </c>
      <c r="HG50" s="174">
        <f>SUMIF('Ironman One Day 3-5-22 420'!$B$11:$B$26,$C50,'Ironman One Day 3-5-22 420'!$AY$11:$AY$26)</f>
        <v>0</v>
      </c>
      <c r="HH50" s="174">
        <f>SUMIF('Easter One Day 4-16-22 FS'!$B$11:$B$25,$C50,'Easter One Day 4-16-22 FS'!$AU$11:$AU$25)</f>
        <v>0</v>
      </c>
      <c r="HI50" s="174">
        <f>SUMIF('Easter One Day 4-16-22 FS'!$B$11:$B$25,$C50,'Easter One Day 4-16-22 FS'!$AV$11:$AV$25)</f>
        <v>0</v>
      </c>
      <c r="HJ50" s="174">
        <f>SUMIF('Easter One Day 4-16-22 FS'!$B$11:$B$25,$C50,'Easter One Day 4-16-22 FS'!$AW$11:$AW$25)</f>
        <v>0</v>
      </c>
      <c r="HK50" s="174">
        <f>SUMIF('Easter One Day 4-16-22 FS'!$B$11:$B$25,$C50,'Easter One Day 4-16-22 FS'!$AX$11:$AX$25)</f>
        <v>0</v>
      </c>
      <c r="HL50" s="174">
        <f>SUMIF('Easter One Day 4-16-22 FS'!$B$11:$B$25,$C50,'Easter One Day 4-16-22 FS'!$AY$11:$AY$25)</f>
        <v>0</v>
      </c>
      <c r="HM50" s="174">
        <f>SUMIF('Easter One Day 4-16-22 TH'!$B$11:$B$25,$C50,'Easter One Day 4-16-22 TH'!$AU$11:$AU$25)</f>
        <v>0</v>
      </c>
      <c r="HN50" s="174">
        <f>SUMIF('Easter One Day 4-16-22 TH'!$B$11:$B$25,$C50,'Easter One Day 4-16-22 TH'!$AV$11:$AV$25)</f>
        <v>0</v>
      </c>
      <c r="HO50" s="174">
        <f>SUMIF('Easter One Day 4-16-22 TH'!$B$11:$B$25,$C50,'Easter One Day 4-16-22 TH'!$AW$11:$AW$25)</f>
        <v>0</v>
      </c>
      <c r="HP50" s="174">
        <f>SUMIF('Easter One Day 4-16-22 TH'!$B$11:$B$25,$C50,'Easter One Day 4-16-22 TH'!$AX$11:$AX$25)</f>
        <v>0</v>
      </c>
      <c r="HQ50" s="174">
        <f>SUMIF('Easter One Day 4-16-22 TH'!$B$11:$B$25,$C50,'Easter One Day 4-16-22 TH'!$AY$11:$AY$25)</f>
        <v>0</v>
      </c>
      <c r="HR50" s="174">
        <f>SUMIF('Long Distance Race 5-7-22'!$B$11:$B$25,$C50,'Long Distance Race 5-7-22'!$AU$11:$AU$25)</f>
        <v>0</v>
      </c>
      <c r="HS50" s="174">
        <f>SUMIF('Long Distance Race 5-7-22'!$B$11:$B$18,$C50,'Long Distance Race 5-7-22'!$AV$11:$AV$18)</f>
        <v>0</v>
      </c>
      <c r="HT50" s="174">
        <f>SUMIF('Long Distance Race 5-7-22'!$B$11:$B$18,$C50,'Long Distance Race 5-7-22'!$AW$11:$AW$18)</f>
        <v>0</v>
      </c>
      <c r="HU50" s="174">
        <f>SUMIF('Long Distance Race 5-7-22'!$B$11:$B$18,$C50,'Long Distance Race 5-7-22'!$AX$11:$AX$18)</f>
        <v>0</v>
      </c>
      <c r="HV50" s="174">
        <f>SUMIF('Long Distance Race 5-7-22'!$B$11:$B$18,$C50,'Long Distance Race 5-7-22'!$AY$11:$AY$18)</f>
        <v>0</v>
      </c>
      <c r="HW50" s="174">
        <f>SUMIF('Memorial Day Regatta 5-28-22 Op'!$B$11:$B$25,$C50,'Memorial Day Regatta 5-28-22 Op'!$AU$11:$AU$25)</f>
        <v>0</v>
      </c>
      <c r="HX50" s="174">
        <f>SUMIF('Memorial Day Regatta 5-28-22 Op'!$B$11:$B$18,$C50,'Memorial Day Regatta 5-28-22 Op'!$AV$11:$AV$18)</f>
        <v>0</v>
      </c>
      <c r="HY50" s="174">
        <f>SUMIF('Memorial Day Regatta 5-28-22 Op'!$B$11:$B$18,$C50,'Memorial Day Regatta 5-28-22 Op'!$AW$11:$AW$18)</f>
        <v>0</v>
      </c>
      <c r="HZ50" s="174">
        <f>SUMIF('Memorial Day Regatta 5-28-22 Op'!$B$11:$B$18,$C50,'Memorial Day Regatta 5-28-22 Op'!$AX$11:$AX$18)</f>
        <v>0</v>
      </c>
      <c r="IA50" s="174">
        <f>SUMIF('Memorial Day Regatta 5-28-22 Op'!$B$11:$B$18,$C50,'Memorial Day Regatta 5-28-22 Op'!$AY$11:$AY$18)</f>
        <v>0</v>
      </c>
      <c r="IB50" s="174">
        <f>SUMIF('Caldwell Cup 6-25-22 TH'!$B$11:$B$25,$C50,'Caldwell Cup 6-25-22 TH'!$AU$11:$AU$25)</f>
        <v>0</v>
      </c>
      <c r="IC50" s="174">
        <f>SUMIF('Caldwell Cup 6-25-22 TH'!$B$11:$B$25,$C50,'Caldwell Cup 6-25-22 TH'!$AV$11:$AV$25)</f>
        <v>0</v>
      </c>
      <c r="ID50" s="174">
        <f>SUMIF('Caldwell Cup 6-25-22 TH'!$B$11:$B$25,$C50,'Caldwell Cup 6-25-22 TH'!$AW$11:$AW$25)</f>
        <v>0</v>
      </c>
      <c r="IE50" s="174">
        <f>SUMIF('Caldwell Cup 6-25-22 TH'!$B$11:$B$25,$C50,'Caldwell Cup 6-25-22 TH'!$AX$11:$AX$25)</f>
        <v>0</v>
      </c>
      <c r="IF50" s="174">
        <f>SUMIF('Caldwell Cup 6-25-22 TH'!$B$11:$B$25,$C50,'Caldwell Cup 6-25-22 TH'!$AY$11:$AY$25)</f>
        <v>0</v>
      </c>
      <c r="IG50" s="174">
        <f>SUMIF('Caldwell Cup 6-25-22 FS'!$B$11:$B$21,$C50,'Caldwell Cup 6-25-22 FS'!$AU$11:$AU$21)</f>
        <v>0</v>
      </c>
      <c r="IH50" s="174">
        <f>SUMIF('Caldwell Cup 6-25-22 FS'!$B$11:$B$21,$C50,'Caldwell Cup 6-25-22 FS'!$AV$11:$AV$21)</f>
        <v>0</v>
      </c>
      <c r="II50" s="174">
        <f>SUMIF('Caldwell Cup 6-25-22 FS'!$B$11:$B$21,$C50,'Caldwell Cup 6-25-22 FS'!$AW$11:$AW$21)</f>
        <v>0</v>
      </c>
      <c r="IJ50" s="174">
        <f>SUMIF('Caldwell Cup 6-25-22 FS'!$B$11:$B$21,$C50,'Caldwell Cup 6-25-22 FS'!$AX$11:$AX$21)</f>
        <v>0</v>
      </c>
      <c r="IK50" s="174">
        <f>SUMIF('Caldwell Cup 6-25-22 FS'!$B$11:$B$21,$C50,'Caldwell Cup 6-25-22 FS'!$AY$11:$AY$21)</f>
        <v>0</v>
      </c>
      <c r="IL50" s="174">
        <f>SUMIF('Caldwell Cup 6-25-22 Lasers'!$B$11:$B$23,$C50,'Caldwell Cup 6-25-22 Lasers'!$AU$11:$AU$23)</f>
        <v>0</v>
      </c>
      <c r="IM50" s="174">
        <f>SUMIF('Caldwell Cup 6-25-22 Lasers'!$B$11:$B$23,$C50,'Caldwell Cup 6-25-22 Lasers'!$AV$11:$AV$23)</f>
        <v>0</v>
      </c>
      <c r="IN50" s="174">
        <f>SUMIF('Caldwell Cup 6-25-22 Lasers'!$B$11:$B$23,$C50,'Caldwell Cup 6-25-22 Lasers'!$AW$11:$AW$23)</f>
        <v>0</v>
      </c>
      <c r="IO50" s="174">
        <f>SUMIF('Caldwell Cup 6-25-22 Lasers'!$B$11:$B$23,$C50,'Caldwell Cup 6-25-22 Lasers'!$AX$11:$AX$23)</f>
        <v>0</v>
      </c>
      <c r="IP50" s="174">
        <f>SUMIF('Caldwell Cup 6-25-22 Lasers'!$B$11:$B$23,$C50,'Caldwell Cup 6-25-22 Lasers'!$AY$11:$AY$23)</f>
        <v>0</v>
      </c>
      <c r="IQ50" s="174">
        <f>SUMIF('Labor Day Regatta 9-3-22 FS'!$B$11:$B$30,$C50,'Labor Day Regatta 9-3-22 FS'!$AU$11:$AU$30)</f>
        <v>0</v>
      </c>
      <c r="IR50" s="174">
        <f>SUMIF('Labor Day Regatta 9-3-22 FS'!$B$11:$B$30,$C50,'Labor Day Regatta 9-3-22 FS'!$AV$11:$AV$30)</f>
        <v>0</v>
      </c>
      <c r="IS50" s="174">
        <f>SUMIF('Labor Day Regatta 9-3-22 FS'!$B$11:$B$30,$C50,'Labor Day Regatta 9-3-22 FS'!$AW$11:$AW$30)</f>
        <v>0</v>
      </c>
      <c r="IT50" s="174">
        <f>SUMIF('Labor Day Regatta 9-3-22 FS'!$B$11:$B$30,$C50,'Labor Day Regatta 9-3-22 FS'!$AX$11:$AX$30)</f>
        <v>0</v>
      </c>
      <c r="IU50" s="174">
        <f>SUMIF('Labor Day Regatta 9-3-22 FS'!$B$11:$B$30,$C50,'Labor Day Regatta 9-3-22 FS'!$AY$11:$AY$30)</f>
        <v>0</v>
      </c>
      <c r="IV50" s="174">
        <f>SUMIF('2022-09-17 Leukemia Cup FS'!$B$11:$B$26,$C50,'2022-09-17 Leukemia Cup FS'!$AU$11:$AU$26)</f>
        <v>0</v>
      </c>
      <c r="IW50" s="174">
        <f>SUMIF('2022-09-17 Leukemia Cup FS'!$B$11:$B$26,$C50,'2022-09-17 Leukemia Cup FS'!$AV$11:$AV$26)</f>
        <v>0</v>
      </c>
      <c r="IX50" s="174">
        <f>SUMIF('2022-09-17 Leukemia Cup FS'!$B$11:$B$26,$C50,'2022-09-17 Leukemia Cup FS'!$AW$11:$AW$26)</f>
        <v>0</v>
      </c>
      <c r="IY50" s="174">
        <f>SUMIF('2022-09-17 Leukemia Cup FS'!$B$11:$B$26,$C50,'2022-09-17 Leukemia Cup FS'!$AX$11:$AX$26)</f>
        <v>0</v>
      </c>
      <c r="IZ50" s="174">
        <f>SUMIF('2022-09-17 Leukemia Cup FS'!$B$11:$B$26,$C50,'2022-09-17 Leukemia Cup FS'!$AY$11:$AY$26)</f>
        <v>0</v>
      </c>
      <c r="JA50" s="174">
        <f>SUMIF('2022-09-17 Leukemia Cup TH'!$B$11:$B$28,$C50,'2022-09-17 Leukemia Cup TH'!$AU$11:$AU$28)</f>
        <v>0</v>
      </c>
      <c r="JB50" s="174">
        <f>SUMIF('2022-09-17 Leukemia Cup TH'!$B$11:$B$28,$C50,'2022-09-17 Leukemia Cup TH'!$AV$11:$AV$28)</f>
        <v>0</v>
      </c>
      <c r="JC50" s="174">
        <f>SUMIF('2022-09-17 Leukemia Cup TH'!$B$11:$B$28,$C50,'2022-09-17 Leukemia Cup TH'!$AW$11:$AW$28)</f>
        <v>0</v>
      </c>
      <c r="JD50" s="174">
        <f>SUMIF('2022-09-17 Leukemia Cup TH'!$B$11:$B$28,$C50,'2022-09-17 Leukemia Cup TH'!$AX$11:$AX$28)</f>
        <v>0</v>
      </c>
      <c r="JE50" s="174">
        <f>SUMIF('2022-09-17 Leukemia Cup TH'!$B$11:$B$28,$C50,'2022-09-17 Leukemia Cup TH'!$AY$11:$AY$28)</f>
        <v>0</v>
      </c>
      <c r="JF50" s="174">
        <f>SUMIF('Smith-Berry LDR 9-24-22'!$B$11:$B$30,$C50,'Smith-Berry LDR 9-24-22'!$AU$11:$AU$30)</f>
        <v>0</v>
      </c>
      <c r="JG50" s="174">
        <f>SUMIF('Smith-Berry LDR 9-24-22'!$B$11:$B$30,$C50,'Smith-Berry LDR 9-24-22'!$AV$11:$AV$30)</f>
        <v>0</v>
      </c>
      <c r="JH50" s="174">
        <f>SUMIF('Smith-Berry LDR 9-24-22'!$B$11:$B$30,$C50,'Smith-Berry LDR 9-24-22'!$AW$11:$AW$30)</f>
        <v>0</v>
      </c>
      <c r="JI50" s="174">
        <f>SUMIF('Smith-Berry LDR 9-24-22'!$B$11:$B$30,$C50,'Smith-Berry LDR 9-24-22'!$AX$11:$AX$30)</f>
        <v>0</v>
      </c>
      <c r="JJ50" s="174">
        <f>SUMIF('Smith-Berry LDR 9-24-22'!$B$11:$B$30,$C50,'Smith-Berry LDR 9-24-22'!$AY$11:$AY$30)</f>
        <v>0</v>
      </c>
      <c r="JK50" s="174">
        <f>SUMIF('Great Scot 10-1-22 Cham'!$B$11:$B$38,$C50,'Great Scot 10-1-22 Cham'!$AU$11:$AU$38)</f>
        <v>0</v>
      </c>
      <c r="JL50" s="174">
        <f>SUMIF('Great Scot 10-1-22 Cham'!$B$11:$B$38,$C50,'Great Scot 10-1-22 Cham'!$AV$11:$AV$38)</f>
        <v>0</v>
      </c>
      <c r="JM50" s="174">
        <f>SUMIF('Great Scot 10-1-22 Cham'!$B$11:$B$38,$C50,'Great Scot 10-1-22 Cham'!$AW$11:$AW$38)</f>
        <v>0</v>
      </c>
      <c r="JN50" s="174">
        <f>SUMIF('Great Scot 10-1-22 Cham'!$B$11:$B$38,$C50,'Great Scot 10-1-22 Cham'!$AX$11:$AX$38)</f>
        <v>0</v>
      </c>
      <c r="JO50" s="174">
        <f>SUMIF('Great Scot 10-1-22 Cham'!$B$11:$B$38,$C50,'Great Scot 10-1-22 Cham'!$AY$11:$AY$38)</f>
        <v>0</v>
      </c>
      <c r="JP50" s="174">
        <f>SUMIF('Great Scot 10-1-22 Chal'!$B$11:$B$28,$C50,'Great Scot 10-1-22 Chal'!$AU$11:$AU$28)</f>
        <v>0</v>
      </c>
      <c r="JQ50" s="174">
        <f>SUMIF('Great Scot 10-1-22 Chal'!$B$11:$B$28,$C50,'Great Scot 10-1-22 Chal'!$AV$11:$AV$28)</f>
        <v>0</v>
      </c>
      <c r="JR50" s="174">
        <f>SUMIF('Great Scot 10-1-22 Chal'!$B$11:$B$28,$C50,'Great Scot 10-1-22 Chal'!$AW$11:$AW$28)</f>
        <v>0</v>
      </c>
      <c r="JS50" s="174">
        <f>SUMIF('Great Scot 10-1-22 Chal'!$B$11:$B$28,$C50,'Great Scot 10-1-22 Chal'!$AX$11:$AX$28)</f>
        <v>0</v>
      </c>
      <c r="JT50" s="174">
        <f>SUMIF('Great Scot 10-1-22 Chal'!$B$11:$B$28,$C50,'Great Scot 10-1-22 Chal'!$AY$11:$AY$28)</f>
        <v>0</v>
      </c>
      <c r="JU50" s="174">
        <f>SUMIF('Great Pumpkin Regatta 10-15-22'!$B$11:$B$54,$C50,'Great Pumpkin Regatta 10-15-22'!$AU$11:$AU$54)</f>
        <v>0</v>
      </c>
      <c r="JV50" s="174">
        <f>SUMIF('Great Pumpkin Regatta 10-15-22'!$B$11:$B$54,$C50,'Great Pumpkin Regatta 10-15-22'!$AV$11:$AV$54)</f>
        <v>0</v>
      </c>
      <c r="JW50" s="174">
        <f>SUMIF('Great Pumpkin Regatta 10-15-22'!$B$11:$B$54,$C50,'Great Pumpkin Regatta 10-15-22'!$AW$11:$AW$54)</f>
        <v>0</v>
      </c>
      <c r="JX50" s="174">
        <f>SUMIF('Great Pumpkin Regatta 10-15-22'!$B$11:$B$54,$C50,'Great Pumpkin Regatta 10-15-22'!$AX$11:$AX$54)</f>
        <v>0</v>
      </c>
      <c r="JY50" s="174">
        <f>SUMIF('Great Pumpkin Regatta 10-15-22'!$B$11:$B$54,$C50,'Great Pumpkin Regatta 10-15-22'!$AY$11:$AY$54)</f>
        <v>0</v>
      </c>
      <c r="JZ50" s="174">
        <f>SUMIF('One Day Regatta 10-29-22 FS'!$B$11:$B$19,$C50,'One Day Regatta 10-29-22 FS'!$AU$11:$AU$19)</f>
        <v>0</v>
      </c>
      <c r="KA50" s="174">
        <f>SUMIF('One Day Regatta 10-29-22 FS'!$B$11:$B$19,$C50,'One Day Regatta 10-29-22 FS'!$AV$11:$AV$19)</f>
        <v>0</v>
      </c>
      <c r="KB50" s="174">
        <f>SUMIF('One Day Regatta 10-29-22 FS'!$B$11:$B$19,$C50,'One Day Regatta 10-29-22 FS'!$AW$11:$AW$19)</f>
        <v>0</v>
      </c>
      <c r="KC50" s="174">
        <f>SUMIF('One Day Regatta 10-29-22 FS'!$B$11:$B$19,$C50,'One Day Regatta 10-29-22 FS'!$AX$11:$AX$19)</f>
        <v>0</v>
      </c>
      <c r="KD50" s="174">
        <f>SUMIF('One Day Regatta 10-29-22 FS'!$B$11:$B$19,$C50,'One Day Regatta 10-29-22 FS'!$AY$11:$AY$19)</f>
        <v>0</v>
      </c>
    </row>
    <row r="51" spans="1:290" ht="15" customHeight="1" x14ac:dyDescent="0.2">
      <c r="A51" s="400" t="s">
        <v>1369</v>
      </c>
      <c r="B51" s="134">
        <f t="shared" si="8"/>
        <v>36</v>
      </c>
      <c r="C51" s="170" t="s">
        <v>791</v>
      </c>
      <c r="D51" s="171">
        <f t="shared" si="44"/>
        <v>0</v>
      </c>
      <c r="E51" s="172">
        <f t="shared" si="45"/>
        <v>0</v>
      </c>
      <c r="F51" s="171">
        <f t="shared" si="46"/>
        <v>0</v>
      </c>
      <c r="G51" s="171">
        <v>0</v>
      </c>
      <c r="H51" s="171">
        <f t="shared" si="47"/>
        <v>0</v>
      </c>
      <c r="I51" s="173">
        <f t="shared" si="48"/>
        <v>0</v>
      </c>
      <c r="J51" s="173"/>
      <c r="K51" s="174">
        <f>SUMIF('Saturday Race 11-06-21'!$B$11:$B$21,$C51,'Saturday Race 11-06-21'!$AU$11:$AU$21)</f>
        <v>0</v>
      </c>
      <c r="L51" s="174">
        <f>SUMIF('Saturday Race 11-06-21'!$B$11:$B$21,$C51,'Saturday Race 11-06-21'!$AV$11:$AV$21)</f>
        <v>0</v>
      </c>
      <c r="M51" s="174">
        <f>SUMIF('Saturday Race 11-06-21'!$B$11:$B$21,$C51,'Saturday Race 11-06-21'!$AW$11:$AW$21)</f>
        <v>0</v>
      </c>
      <c r="N51" s="174">
        <f>SUMIF('Saturday Race 11-06-21'!$B$11:$B$21,$C51,'Saturday Race 11-06-21'!$AX$11:$AX$21)</f>
        <v>0</v>
      </c>
      <c r="O51" s="174">
        <f>SUMIF('Saturday Race 11-06-21'!$B$11:$B$21,$C51,'Saturday Race 11-06-21'!$AY$11:$AY$21)</f>
        <v>0</v>
      </c>
      <c r="P51" s="174">
        <f>SUMIF('Saturday Race 11-20-21'!$B$11:$B$20,$C51,'Saturday Race 11-20-21'!$AU$11:$AU$20)</f>
        <v>0</v>
      </c>
      <c r="Q51" s="174">
        <f>SUMIF('Saturday Race 11-20-21'!$B$11:$B$20,$C51,'Saturday Race 11-20-21'!$AV$11:$AV$20)</f>
        <v>0</v>
      </c>
      <c r="R51" s="174">
        <f>SUMIF('Saturday Race 11-20-21'!$B$11:$B$20,$C51,'Saturday Race 11-20-21'!$AW$11:$AW$20)</f>
        <v>0</v>
      </c>
      <c r="S51" s="174">
        <f>SUMIF('Saturday Race 11-20-21'!$B$11:$B$20,$C51,'Saturday Race 11-20-21'!$AX$11:$AX$20)</f>
        <v>0</v>
      </c>
      <c r="T51" s="174">
        <f>SUMIF('Saturday Race 11-20-21'!$B$11:$B$20,$C51,'Saturday Race 11-20-21'!$AY$11:$AY$20)</f>
        <v>0</v>
      </c>
      <c r="U51" s="174">
        <f>SUMIF('Saturday Race 1-08-22'!$B$11:$B$20,$C51,'Saturday Race 1-08-22'!$AU$11:$AU$20)</f>
        <v>0</v>
      </c>
      <c r="V51" s="174">
        <f>SUMIF('Saturday Race 1-08-22'!$B$11:$B$20,$C51,'Saturday Race 1-08-22'!$AV$11:$AV$20)</f>
        <v>0</v>
      </c>
      <c r="W51" s="174">
        <f>SUMIF('Saturday Race 1-08-22'!$B$11:$B$20,$C51,'Saturday Race 1-08-22'!$AW$11:$AW$20)</f>
        <v>0</v>
      </c>
      <c r="X51" s="174">
        <f>SUMIF('Saturday Race 1-08-22'!$B$11:$B$20,$C51,'Saturday Race 1-08-22'!$AX$11:$AX$20)</f>
        <v>0</v>
      </c>
      <c r="Y51" s="174">
        <f>SUMIF('Saturday Race 1-08-22'!$B$11:$B$20,$C51,'Saturday Race 1-08-22'!$AY$11:$AY$20)</f>
        <v>0</v>
      </c>
      <c r="Z51" s="174">
        <f>SUMIF('Saturday Race 1-22-22'!$B$11:$B$20,$C51,'Saturday Race 1-22-22'!$AU$11:$AU$20)</f>
        <v>0</v>
      </c>
      <c r="AA51" s="174">
        <f>SUMIF('Saturday Race 1-22-22'!$B$11:$B$20,$C51,'Saturday Race 1-22-22'!$AV$11:$AV$20)</f>
        <v>0</v>
      </c>
      <c r="AB51" s="174">
        <f>SUMIF('Saturday Race 1-22-22'!$B$11:$B$20,$C51,'Saturday Race 1-22-22'!$AW$11:$AW$20)</f>
        <v>0</v>
      </c>
      <c r="AC51" s="174">
        <f>SUMIF('Saturday Race 1-22-22'!$B$11:$B$20,$C51,'Saturday Race 1-22-22'!$AX$11:$AX$20)</f>
        <v>0</v>
      </c>
      <c r="AD51" s="174">
        <f>SUMIF('Saturday Race 1-22-22'!$B$11:$B$20,$C51,'Saturday Race 1-22-22'!$AY$11:$AY$20)</f>
        <v>0</v>
      </c>
      <c r="AE51" s="174">
        <f>SUMIF('Sunday Race 2-6-22'!$B$11:$B$20,$C51,'Sunday Race 2-6-22'!$AU$11:$AU$20)</f>
        <v>0</v>
      </c>
      <c r="AF51" s="174">
        <f>SUMIF('Sunday Race 2-6-22'!$B$11:$B$20,$C51,'Sunday Race 2-6-22'!$AV$11:$AV$20)</f>
        <v>0</v>
      </c>
      <c r="AG51" s="174">
        <f>SUMIF('Sunday Race 2-6-22'!$B$11:$B$20,$C51,'Sunday Race 2-6-22'!$AW$11:$AW$20)</f>
        <v>0</v>
      </c>
      <c r="AH51" s="174">
        <f>SUMIF('Sunday Race 2-6-22'!$B$11:$B$20,$C51,'Sunday Race 2-6-22'!$AX$11:$AX$20)</f>
        <v>0</v>
      </c>
      <c r="AI51" s="174">
        <f>SUMIF('Sunday Race 2-6-22'!$B$11:$B$20,$C51,'Sunday Race 2-6-22'!$AY$11:$AY$20)</f>
        <v>0</v>
      </c>
      <c r="AJ51" s="174">
        <f>SUMIF('Sunday Race 2-20-22'!$B$11:$B$26,$C51,'Sunday Race 2-20-22'!$AU$11:$AU$26)</f>
        <v>0</v>
      </c>
      <c r="AK51" s="174">
        <f>SUMIF('Sunday Race 2-20-22'!$B$11:$B$26,$C51,'Sunday Race 2-20-22'!$AV$11:$AV$26)</f>
        <v>0</v>
      </c>
      <c r="AL51" s="174">
        <f>SUMIF('Sunday Race 2-20-22'!$B$11:$B$26,$C51,'Sunday Race 2-20-22'!$AW$11:$AW$26)</f>
        <v>0</v>
      </c>
      <c r="AM51" s="174">
        <f>SUMIF('Sunday Race 2-20-22'!$B$11:$B$26,$C51,'Sunday Race 2-20-22'!$AX$11:$AX$26)</f>
        <v>0</v>
      </c>
      <c r="AN51" s="174">
        <f>SUMIF('Sunday Race 2-20-22'!$B$11:$B$26,$C51,'Sunday Race 2-20-22'!$AY$11:$AY$26)</f>
        <v>0</v>
      </c>
      <c r="AO51" s="174">
        <f>SUMIF('Sunday Race 2-27-22'!$B$11:$B$20,$C51,'Sunday Race 2-27-22'!$AU$11:$AU$20)</f>
        <v>0</v>
      </c>
      <c r="AP51" s="174">
        <f>SUMIF('Sunday Race 2-27-22'!$B$11:$B$20,$C51,'Sunday Race 2-27-22'!$AV$11:$AV$20)</f>
        <v>0</v>
      </c>
      <c r="AQ51" s="174">
        <f>SUMIF('Sunday Race 2-27-22'!$B$11:$B$20,$C51,'Sunday Race 2-27-22'!$AW$11:$AW$20)</f>
        <v>0</v>
      </c>
      <c r="AR51" s="174">
        <f>SUMIF('Sunday Race 2-27-22'!$B$11:$B$20,$C51,'Sunday Race 2-27-22'!$AX$11:$AX$20)</f>
        <v>0</v>
      </c>
      <c r="AS51" s="174">
        <f>SUMIF('Sunday Race 2-27-22'!$B$11:$B$20,$C51,'Sunday Race 2-27-22'!$AY$11:$AY$20)</f>
        <v>0</v>
      </c>
      <c r="AT51" s="174">
        <f>SUMIF('Sunday Race 3-13-22'!$B$11:$B$25,$C51,'Sunday Race 3-13-22'!$AU$11:$AU$25)</f>
        <v>0</v>
      </c>
      <c r="AU51" s="174">
        <f>SUMIF('Sunday Race 3-13-22'!$B$11:$B$25,$C51,'Sunday Race 3-13-22'!$AV$11:$AV$25)</f>
        <v>0</v>
      </c>
      <c r="AV51" s="174">
        <f>SUMIF('Sunday Race 3-13-22'!$B$11:$B$25,$C51,'Sunday Race 3-13-22'!$AW$11:$AW$25)</f>
        <v>0</v>
      </c>
      <c r="AW51" s="174">
        <f>SUMIF('Sunday Race 3-13-22'!$B$11:$B$25,$C51,'Sunday Race 3-13-22'!$AX$11:$AX$25)</f>
        <v>0</v>
      </c>
      <c r="AX51" s="174">
        <f>SUMIF('Sunday Race 3-13-22'!$B$11:$B$25,$C51,'Sunday Race 3-13-22'!$AY$11:$AY$25)</f>
        <v>0</v>
      </c>
      <c r="AY51" s="174">
        <f>SUMIF('Saturday Race 3-19-22'!$B$11:$B$15,$C51,'Saturday Race 3-19-22'!$AU$11:$AU$15)</f>
        <v>0</v>
      </c>
      <c r="AZ51" s="174">
        <f>SUMIF('Saturday Race 3-19-22'!$B$11:$B$15,$C51,'Saturday Race 3-19-22'!$AV$11:$AV$15)</f>
        <v>0</v>
      </c>
      <c r="BA51" s="174">
        <f>SUMIF('Saturday Race 3-19-22'!$B$11:$B$15,$C51,'Saturday Race 3-19-22'!$AW$11:$AW$15)</f>
        <v>0</v>
      </c>
      <c r="BB51" s="174">
        <f>SUMIF('Saturday Race 3-19-22'!$B$11:$B$15,$C51,'Saturday Race 3-19-22'!$AX$11:$AX$15)</f>
        <v>0</v>
      </c>
      <c r="BC51" s="174">
        <f>SUMIF('Saturday Race 3-19-22'!$B$11:$B$15,$C51,'Saturday Race 3-19-22'!$AY$11:$AY$15)</f>
        <v>0</v>
      </c>
      <c r="BD51" s="174">
        <f>SUMIF('Sunday Races 4-10-22'!$B$11:$B$26,$C51,'Sunday Races 4-10-22'!$AU$11:$AU$26)</f>
        <v>0</v>
      </c>
      <c r="BE51" s="174">
        <f>SUMIF('Sunday Races 4-10-22'!$B$11:$B$26,$C51,'Sunday Races 4-10-22'!$AV$11:$AV$26)</f>
        <v>0</v>
      </c>
      <c r="BF51" s="174">
        <f>SUMIF('Sunday Races 4-10-22'!$B$11:$B$26,$C51,'Sunday Races 4-10-22'!$AW$11:$AW$26)</f>
        <v>0</v>
      </c>
      <c r="BG51" s="174">
        <f>SUMIF('Sunday Races 4-10-22'!$B$11:$B$26,$C51,'Sunday Races 4-10-22'!$AX$11:$AX$26)</f>
        <v>0</v>
      </c>
      <c r="BH51" s="174">
        <f>SUMIF('Sunday Races 4-10-22'!$B$11:$B$26,$C51,'Sunday Races 4-10-22'!$AY$11:$AY$26)</f>
        <v>0</v>
      </c>
      <c r="BI51" s="174">
        <f>SUMIF('Sunday Races 5-1-22'!$B$11:$B$28,$C51,'Sunday Races 5-1-22'!$AU$11:$AU$28)</f>
        <v>0</v>
      </c>
      <c r="BJ51" s="174">
        <f>SUMIF('Sunday Races 5-1-22'!$B$11:$B$28,$C51,'Sunday Races 5-1-22'!$AV$11:$AV$28)</f>
        <v>0</v>
      </c>
      <c r="BK51" s="174">
        <f>SUMIF('Sunday Races 5-1-22'!$B$11:$B$28,$C51,'Sunday Races 5-1-22'!$AW$11:$AW$28)</f>
        <v>0</v>
      </c>
      <c r="BL51" s="174">
        <f>SUMIF('Sunday Races 5-1-22'!$B$11:$B$28,$C51,'Sunday Races 5-1-22'!$AX$11:$AX$28)</f>
        <v>0</v>
      </c>
      <c r="BM51" s="174">
        <f>SUMIF('Sunday Races 5-1-22'!$B$11:$B$28,$C51,'Sunday Races 5-1-22'!$AY$11:$AY$28)</f>
        <v>0</v>
      </c>
      <c r="BN51" s="174">
        <f>SUMIF('Sunday Races 6-5-22'!$B$11:$B$28,$C51,'Sunday Races 6-5-22'!$AU$11:$AU$28)</f>
        <v>0</v>
      </c>
      <c r="BO51" s="174">
        <f>SUMIF('Sunday Races 6-5-22'!$B$11:$B$28,$C51,'Sunday Races 6-5-22'!$AV$11:$AV$28)</f>
        <v>0</v>
      </c>
      <c r="BP51" s="174">
        <f>SUMIF('Sunday Races 6-5-22'!$B$11:$B$28,$C51,'Sunday Races 6-5-22'!$AW$11:$AW$28)</f>
        <v>0</v>
      </c>
      <c r="BQ51" s="174">
        <f>SUMIF('Sunday Races 6-5-22'!$B$11:$B$28,$C51,'Sunday Races 6-5-22'!$AX$11:$AX$28)</f>
        <v>0</v>
      </c>
      <c r="BR51" s="174">
        <f>SUMIF('Sunday Races 6-5-22'!$B$11:$B$28,$C51,'Sunday Races 6-5-22'!$AY$11:$AY$28)</f>
        <v>0</v>
      </c>
      <c r="BS51" s="174">
        <f>SUMIF('Sunday Races 6-12-22'!$B$11:$B$24,$C51,'Sunday Races 6-12-22'!$AU$11:$AU$24)</f>
        <v>0</v>
      </c>
      <c r="BT51" s="174">
        <f>SUMIF('Sunday Races 6-12-22'!$B$11:$B$24,$C51,'Sunday Races 6-12-22'!$AV$11:$AV$24)</f>
        <v>0</v>
      </c>
      <c r="BU51" s="174">
        <f>SUMIF('Sunday Races 6-12-22'!$B$11:$B$24,$C51,'Sunday Races 6-12-22'!$AW$11:$AW$24)</f>
        <v>0</v>
      </c>
      <c r="BV51" s="174">
        <f>SUMIF('Sunday Races 6-12-22'!$B$11:$B$24,$C51,'Sunday Races 6-12-22'!$AX$11:$AX$24)</f>
        <v>0</v>
      </c>
      <c r="BW51" s="174">
        <f>SUMIF('Sunday Races 6-12-22'!$B$11:$B$24,$C51,'Sunday Races 6-12-22'!$AY$11:$AY$24)</f>
        <v>0</v>
      </c>
      <c r="BX51" s="174">
        <f>SUMIF('Saturday Races 6-18-22'!$B$11:$B$24,$C51,'Saturday Races 6-18-22'!$AU$11:$AU$24)</f>
        <v>0</v>
      </c>
      <c r="BY51" s="174">
        <f>SUMIF('Saturday Races 6-18-22'!$B$11:$B$24,$C51,'Saturday Races 6-18-22'!$AV$11:$AV$24)</f>
        <v>0</v>
      </c>
      <c r="BZ51" s="174">
        <f>SUMIF('Saturday Races 6-18-22'!$B$11:$B$24,$C51,'Saturday Races 6-18-22'!$AW$11:$AW$24)</f>
        <v>0</v>
      </c>
      <c r="CA51" s="174">
        <f>SUMIF('Saturday Races 6-18-22'!$B$11:$B$24,$C51,'Saturday Races 6-18-22'!$AX$11:$AX$24)</f>
        <v>0</v>
      </c>
      <c r="CB51" s="174">
        <f>SUMIF('Saturday Races 6-18-22'!$B$11:$B$24,$C51,'Saturday Races 6-18-22'!$AY$11:$AY$24)</f>
        <v>0</v>
      </c>
      <c r="CC51" s="174">
        <f>SUMIF('Sunday Races 7-3-22'!$B$11:$B$26,$C51,'Sunday Races 7-3-22'!$AU$11:$AU$26)</f>
        <v>0</v>
      </c>
      <c r="CD51" s="174">
        <f>SUMIF('Sunday Races 7-3-22'!$B$11:$B$26,$C51,'Sunday Races 7-3-22'!$AV$11:$AV$26)</f>
        <v>0</v>
      </c>
      <c r="CE51" s="174">
        <f>SUMIF('Sunday Races 7-3-22'!$B$11:$B$26,$C51,'Sunday Races 7-3-22'!$AW$11:$AW$26)</f>
        <v>0</v>
      </c>
      <c r="CF51" s="174">
        <f>SUMIF('Sunday Races 7-3-22'!$B$11:$B$26,$C51,'Sunday Races 7-3-22'!$AX$11:$AX$26)</f>
        <v>0</v>
      </c>
      <c r="CG51" s="174">
        <f>SUMIF('Sunday Races 7-3-22'!$B$11:$B$26,$C51,'Sunday Races 7-3-22'!$AY$11:$AY$26)</f>
        <v>0</v>
      </c>
      <c r="CH51" s="174">
        <f>SUMIF('Sunday Races 7-31-22'!$B$11:$B$26,$C51,'Sunday Races 7-31-22'!$AU$11:$AU$26)</f>
        <v>0</v>
      </c>
      <c r="CI51" s="174">
        <f>SUMIF('Sunday Races 7-31-22'!$B$11:$B$26,$C51,'Sunday Races 7-31-22'!$AV$11:$AV$26)</f>
        <v>0</v>
      </c>
      <c r="CJ51" s="174">
        <f>SUMIF('Sunday Races 7-31-22'!$B$11:$B$26,$C51,'Sunday Races 7-31-22'!$AW$11:$AW$26)</f>
        <v>0</v>
      </c>
      <c r="CK51" s="174">
        <f>SUMIF('Sunday Races 7-31-22'!$B$11:$B$26,$C51,'Sunday Races 7-31-22'!$AX$11:$AX$26)</f>
        <v>0</v>
      </c>
      <c r="CL51" s="174">
        <f>SUMIF('Sunday Races 7-31-22'!$B$11:$B$26,$C51,'Sunday Races 7-31-22'!$AY$11:$AY$26)</f>
        <v>0</v>
      </c>
      <c r="CM51" s="174">
        <f>SUMIF('Sunday Races 8-14-22'!$B$11:$B$26,$C51,'Sunday Races 8-14-22'!$AU$11:$AU$26)</f>
        <v>0</v>
      </c>
      <c r="CN51" s="174">
        <f>SUMIF('Sunday Races 8-14-22'!$B$11:$B$26,$C51,'Sunday Races 8-14-22'!$AV$11:$AV$26)</f>
        <v>0</v>
      </c>
      <c r="CO51" s="174">
        <f>SUMIF('Sunday Races 8-14-22'!$B$11:$B$26,$C51,'Sunday Races 8-14-22'!$AW$11:$AW$26)</f>
        <v>0</v>
      </c>
      <c r="CP51" s="174">
        <f>SUMIF('Sunday Races 8-14-22'!$B$11:$B$26,$C51,'Sunday Races 8-14-22'!$AX$11:$AX$26)</f>
        <v>0</v>
      </c>
      <c r="CQ51" s="174">
        <f>SUMIF('Sunday Races 8-14-22'!$B$11:$B$26,$C51,'Sunday Races 8-14-22'!$AY$11:$AY$26)</f>
        <v>0</v>
      </c>
      <c r="CR51" s="174">
        <f>SUMIF('Saturday Races 8-20-22'!$B$11:$B$26,$C51,'Saturday Races 8-20-22'!$AU$11:$AU$26)</f>
        <v>0</v>
      </c>
      <c r="CS51" s="174">
        <f>SUMIF('Saturday Races 8-20-22'!$B$11:$B$26,$C51,'Saturday Races 8-20-22'!$AV$11:$AV$26)</f>
        <v>0</v>
      </c>
      <c r="CT51" s="174">
        <f>SUMIF('Saturday Races 8-20-22'!$B$11:$B$26,$C51,'Saturday Races 8-20-22'!$AW$11:$AW$26)</f>
        <v>0</v>
      </c>
      <c r="CU51" s="174">
        <f>SUMIF('Saturday Races 8-20-22'!$B$11:$B$26,$C51,'Saturday Races 8-20-22'!$AX$11:$AX$26)</f>
        <v>0</v>
      </c>
      <c r="CV51" s="174">
        <f>SUMIF('Saturday Races 8-20-22'!$B$11:$B$26,$C51,'Saturday Races 8-20-22'!$AY$11:$AY$26)</f>
        <v>0</v>
      </c>
      <c r="CW51" s="174">
        <f>SUMIF('Sunday Races 9-11-22'!$B$11:$B$20,$C51,'Sunday Races 9-11-22'!$AU$11:$AU$20)</f>
        <v>0</v>
      </c>
      <c r="CX51" s="174">
        <f>SUMIF('Sunday Races 9-11-22'!$B$11:$B$20,$C51,'Sunday Races 9-11-22'!$AV$11:$AV$20)</f>
        <v>0</v>
      </c>
      <c r="CY51" s="174">
        <f>SUMIF('Sunday Races 9-11-22'!$B$11:$B$20,$C51,'Sunday Races 9-11-22'!$AW$11:$AW$20)</f>
        <v>0</v>
      </c>
      <c r="CZ51" s="174">
        <f>SUMIF('Sunday Races 9-11-22'!$B$11:$B$20,$C51,'Sunday Races 9-11-22'!$AX$11:$AX$20)</f>
        <v>0</v>
      </c>
      <c r="DA51" s="174">
        <f>SUMIF('Sunday Races 9-11-22'!$B$11:$B$20,$C51,'Sunday Races 9-11-22'!$AY$11:$AY$20)</f>
        <v>0</v>
      </c>
      <c r="DB51" s="174">
        <f>SUMIF('Sunday Races 10-9-22'!$B$11:$B$21,$C51,'Sunday Races 10-9-22'!$AU$11:$AU$21)</f>
        <v>0</v>
      </c>
      <c r="DC51" s="174">
        <f>SUMIF('Sunday Races 10-9-22'!$B$11:$B$21,$C51,'Sunday Races 10-9-22'!$AV$11:$AV$21)</f>
        <v>0</v>
      </c>
      <c r="DD51" s="174">
        <f>SUMIF('Sunday Races 10-9-22'!$B$11:$B$21,$C51,'Sunday Races 10-9-22'!$AW$11:$AW$21)</f>
        <v>0</v>
      </c>
      <c r="DE51" s="174">
        <f>SUMIF('Sunday Races 10-9-22'!$B$11:$B$21,$C51,'Sunday Races 10-9-22'!$AX$11:$AX$21)</f>
        <v>0</v>
      </c>
      <c r="DF51" s="174">
        <f>SUMIF('Sunday Races 10-9-22'!$B$11:$B$21,$C51,'Sunday Races 10-9-22'!$AY$11:$AY$21)</f>
        <v>0</v>
      </c>
      <c r="DG51" s="174">
        <f>SUMIF('Sunday Races 10-23-22'!$B$11:$B$22,$C51,'Sunday Races 10-23-22'!$AU$11:$AU$22)</f>
        <v>0</v>
      </c>
      <c r="DH51" s="174">
        <f>SUMIF('Sunday Races 10-23-22'!$B$11:$B$22,$C51,'Sunday Races 10-23-22'!$AV$11:$AV$22)</f>
        <v>0</v>
      </c>
      <c r="DI51" s="174">
        <f>SUMIF('Sunday Races 10-23-22'!$B$11:$B$22,$C51,'Sunday Races 10-23-22'!$AW$11:$AW$22)</f>
        <v>0</v>
      </c>
      <c r="DJ51" s="174">
        <f>SUMIF('Sunday Races 10-23-22'!$B$11:$B$22,$C51,'Sunday Races 10-23-22'!$AX$11:$AX$22)</f>
        <v>0</v>
      </c>
      <c r="DK51" s="174">
        <f>SUMIF('Sunday Races 10-23-22'!$B$11:$B$22,$C51,'Sunday Races 10-23-22'!$AY$11:$AY$22)</f>
        <v>0</v>
      </c>
      <c r="DL51" s="175"/>
      <c r="DM51" s="176"/>
      <c r="DN51" s="177">
        <f t="shared" si="57"/>
        <v>0</v>
      </c>
      <c r="DO51" s="177">
        <f t="shared" si="57"/>
        <v>0</v>
      </c>
      <c r="DP51" s="177">
        <f t="shared" si="57"/>
        <v>0</v>
      </c>
      <c r="DQ51" s="177">
        <f t="shared" si="57"/>
        <v>0</v>
      </c>
      <c r="DR51" s="177">
        <f t="shared" si="57"/>
        <v>0</v>
      </c>
      <c r="DS51" s="177">
        <f t="shared" si="57"/>
        <v>0</v>
      </c>
      <c r="DT51" s="177">
        <f t="shared" si="57"/>
        <v>0</v>
      </c>
      <c r="DU51" s="177">
        <f t="shared" si="57"/>
        <v>0</v>
      </c>
      <c r="DV51" s="177">
        <f t="shared" si="57"/>
        <v>0</v>
      </c>
      <c r="DW51" s="177">
        <f t="shared" si="57"/>
        <v>0</v>
      </c>
      <c r="DX51" s="177">
        <f t="shared" si="58"/>
        <v>0</v>
      </c>
      <c r="DY51" s="177">
        <f t="shared" si="58"/>
        <v>0</v>
      </c>
      <c r="DZ51" s="177">
        <f t="shared" si="58"/>
        <v>0</v>
      </c>
      <c r="EA51" s="177">
        <f t="shared" si="58"/>
        <v>0</v>
      </c>
      <c r="EB51" s="177">
        <f t="shared" si="58"/>
        <v>0</v>
      </c>
      <c r="EC51" s="177">
        <f t="shared" si="58"/>
        <v>0</v>
      </c>
      <c r="ED51" s="177">
        <f t="shared" si="58"/>
        <v>0</v>
      </c>
      <c r="EE51" s="177">
        <f t="shared" si="58"/>
        <v>0</v>
      </c>
      <c r="EF51" s="177">
        <f t="shared" si="58"/>
        <v>0</v>
      </c>
      <c r="EG51" s="177">
        <f t="shared" si="58"/>
        <v>0</v>
      </c>
      <c r="EH51" s="177">
        <f t="shared" si="59"/>
        <v>0</v>
      </c>
      <c r="EI51" s="177">
        <f t="shared" si="59"/>
        <v>0</v>
      </c>
      <c r="EJ51" s="177">
        <f t="shared" si="59"/>
        <v>0</v>
      </c>
      <c r="EK51" s="177">
        <f t="shared" si="59"/>
        <v>0</v>
      </c>
      <c r="EL51" s="177">
        <f t="shared" si="59"/>
        <v>0</v>
      </c>
      <c r="EM51" s="177">
        <f t="shared" si="59"/>
        <v>0</v>
      </c>
      <c r="EN51" s="177">
        <f t="shared" si="59"/>
        <v>0</v>
      </c>
      <c r="EO51" s="177">
        <f t="shared" si="59"/>
        <v>0</v>
      </c>
      <c r="EP51" s="177">
        <f t="shared" si="59"/>
        <v>0</v>
      </c>
      <c r="EQ51" s="177">
        <f t="shared" si="59"/>
        <v>0</v>
      </c>
      <c r="ER51" s="177">
        <f t="shared" si="60"/>
        <v>0</v>
      </c>
      <c r="ES51" s="177">
        <f t="shared" si="60"/>
        <v>0</v>
      </c>
      <c r="ET51" s="177">
        <f t="shared" si="60"/>
        <v>0</v>
      </c>
      <c r="EU51" s="177">
        <f t="shared" si="60"/>
        <v>0</v>
      </c>
      <c r="EV51" s="177">
        <f t="shared" si="60"/>
        <v>0</v>
      </c>
      <c r="EW51" s="177">
        <f t="shared" si="60"/>
        <v>0</v>
      </c>
      <c r="EX51" s="177">
        <f t="shared" si="60"/>
        <v>0</v>
      </c>
      <c r="EY51" s="177">
        <f t="shared" si="60"/>
        <v>0</v>
      </c>
      <c r="EZ51" s="177">
        <f t="shared" si="60"/>
        <v>0</v>
      </c>
      <c r="FA51" s="177">
        <f t="shared" si="60"/>
        <v>0</v>
      </c>
      <c r="FB51" s="177">
        <f t="shared" si="61"/>
        <v>0</v>
      </c>
      <c r="FC51" s="177">
        <f t="shared" si="61"/>
        <v>0</v>
      </c>
      <c r="FD51" s="177">
        <f t="shared" si="61"/>
        <v>0</v>
      </c>
      <c r="FE51" s="177">
        <f t="shared" si="61"/>
        <v>0</v>
      </c>
      <c r="FF51" s="177">
        <f t="shared" si="61"/>
        <v>0</v>
      </c>
      <c r="FG51" s="177">
        <f t="shared" si="61"/>
        <v>0</v>
      </c>
      <c r="FH51" s="177">
        <f t="shared" si="61"/>
        <v>0</v>
      </c>
      <c r="FI51" s="177">
        <f t="shared" si="61"/>
        <v>0</v>
      </c>
      <c r="FJ51" s="177">
        <f t="shared" si="61"/>
        <v>0</v>
      </c>
      <c r="FK51" s="177">
        <f t="shared" si="61"/>
        <v>0</v>
      </c>
      <c r="FL51" s="177">
        <f t="shared" si="62"/>
        <v>0</v>
      </c>
      <c r="FM51" s="177">
        <f t="shared" si="62"/>
        <v>0</v>
      </c>
      <c r="FN51" s="177">
        <f t="shared" si="62"/>
        <v>0</v>
      </c>
      <c r="FO51" s="177">
        <f t="shared" si="62"/>
        <v>0</v>
      </c>
      <c r="FP51" s="177">
        <f t="shared" si="62"/>
        <v>0</v>
      </c>
      <c r="FQ51" s="177">
        <f t="shared" si="62"/>
        <v>0</v>
      </c>
      <c r="FR51" s="177">
        <f t="shared" si="62"/>
        <v>0</v>
      </c>
      <c r="FS51" s="177">
        <f t="shared" si="62"/>
        <v>0</v>
      </c>
      <c r="FT51" s="177">
        <f t="shared" si="62"/>
        <v>0</v>
      </c>
      <c r="FU51" s="177">
        <f t="shared" si="62"/>
        <v>0</v>
      </c>
      <c r="FV51" s="177">
        <f t="shared" si="62"/>
        <v>0</v>
      </c>
      <c r="FW51" s="177">
        <f t="shared" si="62"/>
        <v>0</v>
      </c>
      <c r="FX51" s="177">
        <f t="shared" si="62"/>
        <v>0</v>
      </c>
      <c r="FY51" s="177">
        <f t="shared" si="62"/>
        <v>0</v>
      </c>
      <c r="FZ51" s="177">
        <f t="shared" si="62"/>
        <v>0</v>
      </c>
      <c r="GA51" s="177"/>
      <c r="GB51" s="229">
        <f t="shared" si="55"/>
        <v>1</v>
      </c>
      <c r="GC51" s="229">
        <f t="shared" si="56"/>
        <v>1</v>
      </c>
      <c r="GD51" s="174">
        <f>SUMIF('One Day 12-04-21 Scots'!$B$11:$B$24,$C51,'One Day 12-04-21 Scots'!$AU$11:$AU$24)</f>
        <v>0</v>
      </c>
      <c r="GE51" s="174">
        <f>SUMIF('One Day 12-04-21 Scots'!$B$11:$B$24,$C51,'One Day 12-04-21 Scots'!$AV$11:$AV$24)</f>
        <v>0</v>
      </c>
      <c r="GF51" s="174">
        <f>SUMIF('One Day 12-04-21 Scots'!$B$11:$B$24,$C51,'One Day 12-04-21 Scots'!$AW$11:$AW$24)</f>
        <v>0</v>
      </c>
      <c r="GG51" s="174">
        <f>SUMIF('One Day 12-04-21 Scots'!$B$11:$B$24,$C51,'One Day 12-04-21 Scots'!$AX$11:$AX$24)</f>
        <v>0</v>
      </c>
      <c r="GH51" s="174">
        <f>SUMIF('One Day 12-04-21 Scots'!$B$11:$B$24,$C51,'One Day 12-04-21 Scots'!$AY$11:$AY$24)</f>
        <v>0</v>
      </c>
      <c r="GI51" s="174">
        <f>SUMIF('One Day 12-04-21 Thistles'!$B$11:$B$25,$C51,'One Day 12-04-21 Thistles'!$AU$11:$AU$25)</f>
        <v>0</v>
      </c>
      <c r="GJ51" s="174">
        <f>SUMIF('One Day 12-04-21 Thistles'!$B$11:$B$25,$C51,'One Day 12-04-21 Thistles'!$AV$11:$AV$25)</f>
        <v>0</v>
      </c>
      <c r="GK51" s="174">
        <f>SUMIF('One Day 12-04-21 Thistles'!$B$11:$B$25,$C51,'One Day 12-04-21 Thistles'!$AW$11:$AW$25)</f>
        <v>0</v>
      </c>
      <c r="GL51" s="174">
        <f>SUMIF('One Day 12-04-21 Thistles'!$B$11:$B$25,$C51,'One Day 12-04-21 Thistles'!$AX$11:$AX$25)</f>
        <v>0</v>
      </c>
      <c r="GM51" s="174">
        <f>SUMIF('One Day 12-04-21 Thistles'!$B$11:$B$25,$C51,'One Day 12-04-21 Thistles'!$AY$11:$AY$25)</f>
        <v>0</v>
      </c>
      <c r="GN51" s="174">
        <f>SUMIF('Chili One Day 2-12-22 Scots'!$B$11:$B$27,$C51,'Chili One Day 2-12-22 Scots'!$AU$11:$AU$27)</f>
        <v>0</v>
      </c>
      <c r="GO51" s="174">
        <f>SUMIF('Chili One Day 2-12-22 Scots'!$B$11:$B$27,$C51,'Chili One Day 2-12-22 Scots'!$AV$11:$AV$27)</f>
        <v>0</v>
      </c>
      <c r="GP51" s="174">
        <f>SUMIF('Chili One Day 2-12-22 Scots'!$B$11:$B$27,$C51,'Chili One Day 2-12-22 Scots'!$AW$11:$AW$27)</f>
        <v>0</v>
      </c>
      <c r="GQ51" s="174">
        <f>SUMIF('Chili One Day 2-12-22 Scots'!$B$11:$B$27,$C51,'Chili One Day 2-12-22 Scots'!$AX$11:$AX$27)</f>
        <v>0</v>
      </c>
      <c r="GR51" s="174">
        <f>SUMIF('Chili One Day 2-12-22 Scots'!$B$11:$B$27,$C51,'Chili One Day 2-12-22 Scots'!$AY$11:$AY$27)</f>
        <v>0</v>
      </c>
      <c r="GS51" s="174">
        <f>SUMIF('Chili One Day 2-12-22 Thistles'!$B$11:$B$27,$C51,'Chili One Day 2-12-22 Thistles'!$AU$11:$AU$27)</f>
        <v>0</v>
      </c>
      <c r="GT51" s="174">
        <f>SUMIF('Chili One Day 2-12-22 Thistles'!$B$11:$B$27,$C51,'Chili One Day 2-12-22 Thistles'!$AV$11:$AV$27)</f>
        <v>0</v>
      </c>
      <c r="GU51" s="174">
        <f>SUMIF('Chili One Day 2-12-22 Thistles'!$B$11:$B$27,$C51,'Chili One Day 2-12-22 Thistles'!$AW$11:$AW$27)</f>
        <v>0</v>
      </c>
      <c r="GV51" s="174">
        <f>SUMIF('Chili One Day 2-12-22 Thistles'!$B$11:$B$27,$C51,'Chili One Day 2-12-22 Thistles'!$AX$11:$AX$27)</f>
        <v>0</v>
      </c>
      <c r="GW51" s="174">
        <f>SUMIF('Chili One Day 2-12-22 Thistles'!$B$11:$B$27,$C51,'Chili One Day 2-12-22 Thistles'!$AY$11:$AY$27)</f>
        <v>0</v>
      </c>
      <c r="GX51" s="174">
        <f>SUMIF('Ironman One Day 3-5-22 FS'!$B$11:$B$26,$C51,'Ironman One Day 3-5-22 FS'!$AU$11:$AU$26)</f>
        <v>0</v>
      </c>
      <c r="GY51" s="174">
        <f>SUMIF('Ironman One Day 3-5-22 FS'!$B$11:$B$26,$C51,'Ironman One Day 3-5-22 FS'!$AV$11:$AV$26)</f>
        <v>0</v>
      </c>
      <c r="GZ51" s="174">
        <f>SUMIF('Ironman One Day 3-5-22 FS'!$B$11:$B$26,$C51,'Ironman One Day 3-5-22 FS'!$AW$11:$AW$26)</f>
        <v>0</v>
      </c>
      <c r="HA51" s="174">
        <f>SUMIF('Ironman One Day 3-5-22 FS'!$B$11:$B$26,$C51,'Ironman One Day 3-5-22 FS'!$AX$11:$AX$26)</f>
        <v>0</v>
      </c>
      <c r="HB51" s="174">
        <f>SUMIF('Ironman One Day 3-5-22 FS'!$B$11:$B$26,$C51,'Ironman One Day 3-5-22 FS'!$AY$11:$AY$26)</f>
        <v>0</v>
      </c>
      <c r="HC51" s="174">
        <f>SUMIF('Ironman One Day 3-5-22 420'!$B$11:$B$26,$C51,'Ironman One Day 3-5-22 420'!$AU$11:$AU$26)</f>
        <v>0</v>
      </c>
      <c r="HD51" s="174">
        <f>SUMIF('Ironman One Day 3-5-22 420'!$B$11:$B$26,$C51,'Ironman One Day 3-5-22 420'!$AV$11:$AV$26)</f>
        <v>0</v>
      </c>
      <c r="HE51" s="174">
        <f>SUMIF('Ironman One Day 3-5-22 420'!$B$11:$B$26,$C51,'Ironman One Day 3-5-22 420'!$AW$11:$AW$26)</f>
        <v>0</v>
      </c>
      <c r="HF51" s="174">
        <f>SUMIF('Ironman One Day 3-5-22 420'!$B$11:$B$26,$C51,'Ironman One Day 3-5-22 420'!$AX$11:$AX$26)</f>
        <v>0</v>
      </c>
      <c r="HG51" s="174">
        <f>SUMIF('Ironman One Day 3-5-22 420'!$B$11:$B$26,$C51,'Ironman One Day 3-5-22 420'!$AY$11:$AY$26)</f>
        <v>0</v>
      </c>
      <c r="HH51" s="174">
        <f>SUMIF('Easter One Day 4-16-22 FS'!$B$11:$B$25,$C51,'Easter One Day 4-16-22 FS'!$AU$11:$AU$25)</f>
        <v>0</v>
      </c>
      <c r="HI51" s="174">
        <f>SUMIF('Easter One Day 4-16-22 FS'!$B$11:$B$25,$C51,'Easter One Day 4-16-22 FS'!$AV$11:$AV$25)</f>
        <v>0</v>
      </c>
      <c r="HJ51" s="174">
        <f>SUMIF('Easter One Day 4-16-22 FS'!$B$11:$B$25,$C51,'Easter One Day 4-16-22 FS'!$AW$11:$AW$25)</f>
        <v>0</v>
      </c>
      <c r="HK51" s="174">
        <f>SUMIF('Easter One Day 4-16-22 FS'!$B$11:$B$25,$C51,'Easter One Day 4-16-22 FS'!$AX$11:$AX$25)</f>
        <v>0</v>
      </c>
      <c r="HL51" s="174">
        <f>SUMIF('Easter One Day 4-16-22 FS'!$B$11:$B$25,$C51,'Easter One Day 4-16-22 FS'!$AY$11:$AY$25)</f>
        <v>0</v>
      </c>
      <c r="HM51" s="174">
        <f>SUMIF('Easter One Day 4-16-22 TH'!$B$11:$B$25,$C51,'Easter One Day 4-16-22 TH'!$AU$11:$AU$25)</f>
        <v>0</v>
      </c>
      <c r="HN51" s="174">
        <f>SUMIF('Easter One Day 4-16-22 TH'!$B$11:$B$25,$C51,'Easter One Day 4-16-22 TH'!$AV$11:$AV$25)</f>
        <v>0</v>
      </c>
      <c r="HO51" s="174">
        <f>SUMIF('Easter One Day 4-16-22 TH'!$B$11:$B$25,$C51,'Easter One Day 4-16-22 TH'!$AW$11:$AW$25)</f>
        <v>0</v>
      </c>
      <c r="HP51" s="174">
        <f>SUMIF('Easter One Day 4-16-22 TH'!$B$11:$B$25,$C51,'Easter One Day 4-16-22 TH'!$AX$11:$AX$25)</f>
        <v>0</v>
      </c>
      <c r="HQ51" s="174">
        <f>SUMIF('Easter One Day 4-16-22 TH'!$B$11:$B$25,$C51,'Easter One Day 4-16-22 TH'!$AY$11:$AY$25)</f>
        <v>0</v>
      </c>
      <c r="HR51" s="174">
        <f>SUMIF('Long Distance Race 5-7-22'!$B$11:$B$25,$C51,'Long Distance Race 5-7-22'!$AU$11:$AU$25)</f>
        <v>0</v>
      </c>
      <c r="HS51" s="174">
        <f>SUMIF('Long Distance Race 5-7-22'!$B$11:$B$18,$C51,'Long Distance Race 5-7-22'!$AV$11:$AV$18)</f>
        <v>0</v>
      </c>
      <c r="HT51" s="174">
        <f>SUMIF('Long Distance Race 5-7-22'!$B$11:$B$18,$C51,'Long Distance Race 5-7-22'!$AW$11:$AW$18)</f>
        <v>0</v>
      </c>
      <c r="HU51" s="174">
        <f>SUMIF('Long Distance Race 5-7-22'!$B$11:$B$18,$C51,'Long Distance Race 5-7-22'!$AX$11:$AX$18)</f>
        <v>0</v>
      </c>
      <c r="HV51" s="174">
        <f>SUMIF('Long Distance Race 5-7-22'!$B$11:$B$18,$C51,'Long Distance Race 5-7-22'!$AY$11:$AY$18)</f>
        <v>0</v>
      </c>
      <c r="HW51" s="174">
        <f>SUMIF('Memorial Day Regatta 5-28-22 Op'!$B$11:$B$25,$C51,'Memorial Day Regatta 5-28-22 Op'!$AU$11:$AU$25)</f>
        <v>0</v>
      </c>
      <c r="HX51" s="174">
        <f>SUMIF('Memorial Day Regatta 5-28-22 Op'!$B$11:$B$18,$C51,'Memorial Day Regatta 5-28-22 Op'!$AV$11:$AV$18)</f>
        <v>0</v>
      </c>
      <c r="HY51" s="174">
        <f>SUMIF('Memorial Day Regatta 5-28-22 Op'!$B$11:$B$18,$C51,'Memorial Day Regatta 5-28-22 Op'!$AW$11:$AW$18)</f>
        <v>0</v>
      </c>
      <c r="HZ51" s="174">
        <f>SUMIF('Memorial Day Regatta 5-28-22 Op'!$B$11:$B$18,$C51,'Memorial Day Regatta 5-28-22 Op'!$AX$11:$AX$18)</f>
        <v>0</v>
      </c>
      <c r="IA51" s="174">
        <f>SUMIF('Memorial Day Regatta 5-28-22 Op'!$B$11:$B$18,$C51,'Memorial Day Regatta 5-28-22 Op'!$AY$11:$AY$18)</f>
        <v>0</v>
      </c>
      <c r="IB51" s="174">
        <f>SUMIF('Caldwell Cup 6-25-22 TH'!$B$11:$B$25,$C51,'Caldwell Cup 6-25-22 TH'!$AU$11:$AU$25)</f>
        <v>0</v>
      </c>
      <c r="IC51" s="174">
        <f>SUMIF('Caldwell Cup 6-25-22 TH'!$B$11:$B$25,$C51,'Caldwell Cup 6-25-22 TH'!$AV$11:$AV$25)</f>
        <v>0</v>
      </c>
      <c r="ID51" s="174">
        <f>SUMIF('Caldwell Cup 6-25-22 TH'!$B$11:$B$25,$C51,'Caldwell Cup 6-25-22 TH'!$AW$11:$AW$25)</f>
        <v>0</v>
      </c>
      <c r="IE51" s="174">
        <f>SUMIF('Caldwell Cup 6-25-22 TH'!$B$11:$B$25,$C51,'Caldwell Cup 6-25-22 TH'!$AX$11:$AX$25)</f>
        <v>1</v>
      </c>
      <c r="IF51" s="174">
        <f>SUMIF('Caldwell Cup 6-25-22 TH'!$B$11:$B$25,$C51,'Caldwell Cup 6-25-22 TH'!$AY$11:$AY$25)</f>
        <v>0</v>
      </c>
      <c r="IG51" s="174">
        <f>SUMIF('Caldwell Cup 6-25-22 FS'!$B$11:$B$21,$C51,'Caldwell Cup 6-25-22 FS'!$AU$11:$AU$21)</f>
        <v>0</v>
      </c>
      <c r="IH51" s="174">
        <f>SUMIF('Caldwell Cup 6-25-22 FS'!$B$11:$B$21,$C51,'Caldwell Cup 6-25-22 FS'!$AV$11:$AV$21)</f>
        <v>0</v>
      </c>
      <c r="II51" s="174">
        <f>SUMIF('Caldwell Cup 6-25-22 FS'!$B$11:$B$21,$C51,'Caldwell Cup 6-25-22 FS'!$AW$11:$AW$21)</f>
        <v>0</v>
      </c>
      <c r="IJ51" s="174">
        <f>SUMIF('Caldwell Cup 6-25-22 FS'!$B$11:$B$21,$C51,'Caldwell Cup 6-25-22 FS'!$AX$11:$AX$21)</f>
        <v>0</v>
      </c>
      <c r="IK51" s="174">
        <f>SUMIF('Caldwell Cup 6-25-22 FS'!$B$11:$B$21,$C51,'Caldwell Cup 6-25-22 FS'!$AY$11:$AY$21)</f>
        <v>0</v>
      </c>
      <c r="IL51" s="174">
        <f>SUMIF('Caldwell Cup 6-25-22 Lasers'!$B$11:$B$23,$C51,'Caldwell Cup 6-25-22 Lasers'!$AU$11:$AU$23)</f>
        <v>0</v>
      </c>
      <c r="IM51" s="174">
        <f>SUMIF('Caldwell Cup 6-25-22 Lasers'!$B$11:$B$23,$C51,'Caldwell Cup 6-25-22 Lasers'!$AV$11:$AV$23)</f>
        <v>0</v>
      </c>
      <c r="IN51" s="174">
        <f>SUMIF('Caldwell Cup 6-25-22 Lasers'!$B$11:$B$23,$C51,'Caldwell Cup 6-25-22 Lasers'!$AW$11:$AW$23)</f>
        <v>0</v>
      </c>
      <c r="IO51" s="174">
        <f>SUMIF('Caldwell Cup 6-25-22 Lasers'!$B$11:$B$23,$C51,'Caldwell Cup 6-25-22 Lasers'!$AX$11:$AX$23)</f>
        <v>0</v>
      </c>
      <c r="IP51" s="174">
        <f>SUMIF('Caldwell Cup 6-25-22 Lasers'!$B$11:$B$23,$C51,'Caldwell Cup 6-25-22 Lasers'!$AY$11:$AY$23)</f>
        <v>0</v>
      </c>
      <c r="IQ51" s="174">
        <f>SUMIF('Labor Day Regatta 9-3-22 FS'!$B$11:$B$30,$C51,'Labor Day Regatta 9-3-22 FS'!$AU$11:$AU$30)</f>
        <v>0</v>
      </c>
      <c r="IR51" s="174">
        <f>SUMIF('Labor Day Regatta 9-3-22 FS'!$B$11:$B$30,$C51,'Labor Day Regatta 9-3-22 FS'!$AV$11:$AV$30)</f>
        <v>0</v>
      </c>
      <c r="IS51" s="174">
        <f>SUMIF('Labor Day Regatta 9-3-22 FS'!$B$11:$B$30,$C51,'Labor Day Regatta 9-3-22 FS'!$AW$11:$AW$30)</f>
        <v>0</v>
      </c>
      <c r="IT51" s="174">
        <f>SUMIF('Labor Day Regatta 9-3-22 FS'!$B$11:$B$30,$C51,'Labor Day Regatta 9-3-22 FS'!$AX$11:$AX$30)</f>
        <v>0</v>
      </c>
      <c r="IU51" s="174">
        <f>SUMIF('Labor Day Regatta 9-3-22 FS'!$B$11:$B$30,$C51,'Labor Day Regatta 9-3-22 FS'!$AY$11:$AY$30)</f>
        <v>0</v>
      </c>
      <c r="IV51" s="174">
        <f>SUMIF('2022-09-17 Leukemia Cup FS'!$B$11:$B$26,$C51,'2022-09-17 Leukemia Cup FS'!$AU$11:$AU$26)</f>
        <v>0</v>
      </c>
      <c r="IW51" s="174">
        <f>SUMIF('2022-09-17 Leukemia Cup FS'!$B$11:$B$26,$C51,'2022-09-17 Leukemia Cup FS'!$AV$11:$AV$26)</f>
        <v>0</v>
      </c>
      <c r="IX51" s="174">
        <f>SUMIF('2022-09-17 Leukemia Cup FS'!$B$11:$B$26,$C51,'2022-09-17 Leukemia Cup FS'!$AW$11:$AW$26)</f>
        <v>0</v>
      </c>
      <c r="IY51" s="174">
        <f>SUMIF('2022-09-17 Leukemia Cup FS'!$B$11:$B$26,$C51,'2022-09-17 Leukemia Cup FS'!$AX$11:$AX$26)</f>
        <v>0</v>
      </c>
      <c r="IZ51" s="174">
        <f>SUMIF('2022-09-17 Leukemia Cup FS'!$B$11:$B$26,$C51,'2022-09-17 Leukemia Cup FS'!$AY$11:$AY$26)</f>
        <v>0</v>
      </c>
      <c r="JA51" s="174">
        <f>SUMIF('2022-09-17 Leukemia Cup TH'!$B$11:$B$28,$C51,'2022-09-17 Leukemia Cup TH'!$AU$11:$AU$28)</f>
        <v>0</v>
      </c>
      <c r="JB51" s="174">
        <f>SUMIF('2022-09-17 Leukemia Cup TH'!$B$11:$B$28,$C51,'2022-09-17 Leukemia Cup TH'!$AV$11:$AV$28)</f>
        <v>0</v>
      </c>
      <c r="JC51" s="174">
        <f>SUMIF('2022-09-17 Leukemia Cup TH'!$B$11:$B$28,$C51,'2022-09-17 Leukemia Cup TH'!$AW$11:$AW$28)</f>
        <v>0</v>
      </c>
      <c r="JD51" s="174">
        <f>SUMIF('2022-09-17 Leukemia Cup TH'!$B$11:$B$28,$C51,'2022-09-17 Leukemia Cup TH'!$AX$11:$AX$28)</f>
        <v>0</v>
      </c>
      <c r="JE51" s="174">
        <f>SUMIF('2022-09-17 Leukemia Cup TH'!$B$11:$B$28,$C51,'2022-09-17 Leukemia Cup TH'!$AY$11:$AY$28)</f>
        <v>0</v>
      </c>
      <c r="JF51" s="174">
        <f>SUMIF('Smith-Berry LDR 9-24-22'!$B$11:$B$30,$C51,'Smith-Berry LDR 9-24-22'!$AU$11:$AU$30)</f>
        <v>0</v>
      </c>
      <c r="JG51" s="174">
        <f>SUMIF('Smith-Berry LDR 9-24-22'!$B$11:$B$30,$C51,'Smith-Berry LDR 9-24-22'!$AV$11:$AV$30)</f>
        <v>0</v>
      </c>
      <c r="JH51" s="174">
        <f>SUMIF('Smith-Berry LDR 9-24-22'!$B$11:$B$30,$C51,'Smith-Berry LDR 9-24-22'!$AW$11:$AW$30)</f>
        <v>0</v>
      </c>
      <c r="JI51" s="174">
        <f>SUMIF('Smith-Berry LDR 9-24-22'!$B$11:$B$30,$C51,'Smith-Berry LDR 9-24-22'!$AX$11:$AX$30)</f>
        <v>0</v>
      </c>
      <c r="JJ51" s="174">
        <f>SUMIF('Smith-Berry LDR 9-24-22'!$B$11:$B$30,$C51,'Smith-Berry LDR 9-24-22'!$AY$11:$AY$30)</f>
        <v>0</v>
      </c>
      <c r="JK51" s="174">
        <f>SUMIF('Great Scot 10-1-22 Cham'!$B$11:$B$38,$C51,'Great Scot 10-1-22 Cham'!$AU$11:$AU$38)</f>
        <v>0</v>
      </c>
      <c r="JL51" s="174">
        <f>SUMIF('Great Scot 10-1-22 Cham'!$B$11:$B$38,$C51,'Great Scot 10-1-22 Cham'!$AV$11:$AV$38)</f>
        <v>0</v>
      </c>
      <c r="JM51" s="174">
        <f>SUMIF('Great Scot 10-1-22 Cham'!$B$11:$B$38,$C51,'Great Scot 10-1-22 Cham'!$AW$11:$AW$38)</f>
        <v>0</v>
      </c>
      <c r="JN51" s="174">
        <f>SUMIF('Great Scot 10-1-22 Cham'!$B$11:$B$38,$C51,'Great Scot 10-1-22 Cham'!$AX$11:$AX$38)</f>
        <v>0</v>
      </c>
      <c r="JO51" s="174">
        <f>SUMIF('Great Scot 10-1-22 Cham'!$B$11:$B$38,$C51,'Great Scot 10-1-22 Cham'!$AY$11:$AY$38)</f>
        <v>0</v>
      </c>
      <c r="JP51" s="174">
        <f>SUMIF('Great Scot 10-1-22 Chal'!$B$11:$B$28,$C51,'Great Scot 10-1-22 Chal'!$AU$11:$AU$28)</f>
        <v>0</v>
      </c>
      <c r="JQ51" s="174">
        <f>SUMIF('Great Scot 10-1-22 Chal'!$B$11:$B$28,$C51,'Great Scot 10-1-22 Chal'!$AV$11:$AV$28)</f>
        <v>0</v>
      </c>
      <c r="JR51" s="174">
        <f>SUMIF('Great Scot 10-1-22 Chal'!$B$11:$B$28,$C51,'Great Scot 10-1-22 Chal'!$AW$11:$AW$28)</f>
        <v>0</v>
      </c>
      <c r="JS51" s="174">
        <f>SUMIF('Great Scot 10-1-22 Chal'!$B$11:$B$28,$C51,'Great Scot 10-1-22 Chal'!$AX$11:$AX$28)</f>
        <v>0</v>
      </c>
      <c r="JT51" s="174">
        <f>SUMIF('Great Scot 10-1-22 Chal'!$B$11:$B$28,$C51,'Great Scot 10-1-22 Chal'!$AY$11:$AY$28)</f>
        <v>0</v>
      </c>
      <c r="JU51" s="174">
        <f>SUMIF('Great Pumpkin Regatta 10-15-22'!$B$11:$B$54,$C51,'Great Pumpkin Regatta 10-15-22'!$AU$11:$AU$54)</f>
        <v>0</v>
      </c>
      <c r="JV51" s="174">
        <f>SUMIF('Great Pumpkin Regatta 10-15-22'!$B$11:$B$54,$C51,'Great Pumpkin Regatta 10-15-22'!$AV$11:$AV$54)</f>
        <v>0</v>
      </c>
      <c r="JW51" s="174">
        <f>SUMIF('Great Pumpkin Regatta 10-15-22'!$B$11:$B$54,$C51,'Great Pumpkin Regatta 10-15-22'!$AW$11:$AW$54)</f>
        <v>0</v>
      </c>
      <c r="JX51" s="174">
        <f>SUMIF('Great Pumpkin Regatta 10-15-22'!$B$11:$B$54,$C51,'Great Pumpkin Regatta 10-15-22'!$AX$11:$AX$54)</f>
        <v>0</v>
      </c>
      <c r="JY51" s="174">
        <f>SUMIF('Great Pumpkin Regatta 10-15-22'!$B$11:$B$54,$C51,'Great Pumpkin Regatta 10-15-22'!$AY$11:$AY$54)</f>
        <v>0</v>
      </c>
      <c r="JZ51" s="174">
        <f>SUMIF('One Day Regatta 10-29-22 FS'!$B$11:$B$19,$C51,'One Day Regatta 10-29-22 FS'!$AU$11:$AU$19)</f>
        <v>0</v>
      </c>
      <c r="KA51" s="174">
        <f>SUMIF('One Day Regatta 10-29-22 FS'!$B$11:$B$19,$C51,'One Day Regatta 10-29-22 FS'!$AV$11:$AV$19)</f>
        <v>0</v>
      </c>
      <c r="KB51" s="174">
        <f>SUMIF('One Day Regatta 10-29-22 FS'!$B$11:$B$19,$C51,'One Day Regatta 10-29-22 FS'!$AW$11:$AW$19)</f>
        <v>0</v>
      </c>
      <c r="KC51" s="174">
        <f>SUMIF('One Day Regatta 10-29-22 FS'!$B$11:$B$19,$C51,'One Day Regatta 10-29-22 FS'!$AX$11:$AX$19)</f>
        <v>0</v>
      </c>
      <c r="KD51" s="174">
        <f>SUMIF('One Day Regatta 10-29-22 FS'!$B$11:$B$19,$C51,'One Day Regatta 10-29-22 FS'!$AY$11:$AY$19)</f>
        <v>0</v>
      </c>
    </row>
    <row r="52" spans="1:290" ht="15" customHeight="1" x14ac:dyDescent="0.2">
      <c r="A52" s="400" t="s">
        <v>1369</v>
      </c>
      <c r="B52" s="134">
        <f t="shared" si="8"/>
        <v>36</v>
      </c>
      <c r="C52" s="170" t="s">
        <v>784</v>
      </c>
      <c r="D52" s="171">
        <f t="shared" si="44"/>
        <v>0</v>
      </c>
      <c r="E52" s="172">
        <f t="shared" si="45"/>
        <v>0</v>
      </c>
      <c r="F52" s="171">
        <f t="shared" si="46"/>
        <v>0</v>
      </c>
      <c r="G52" s="171">
        <v>0</v>
      </c>
      <c r="H52" s="171">
        <f t="shared" si="47"/>
        <v>0</v>
      </c>
      <c r="I52" s="173">
        <f t="shared" si="48"/>
        <v>0</v>
      </c>
      <c r="J52" s="173"/>
      <c r="K52" s="174">
        <f>SUMIF('Saturday Race 11-06-21'!$B$11:$B$21,$C52,'Saturday Race 11-06-21'!$AU$11:$AU$21)</f>
        <v>0</v>
      </c>
      <c r="L52" s="174">
        <f>SUMIF('Saturday Race 11-06-21'!$B$11:$B$21,$C52,'Saturday Race 11-06-21'!$AV$11:$AV$21)</f>
        <v>0</v>
      </c>
      <c r="M52" s="174">
        <f>SUMIF('Saturday Race 11-06-21'!$B$11:$B$21,$C52,'Saturday Race 11-06-21'!$AW$11:$AW$21)</f>
        <v>0</v>
      </c>
      <c r="N52" s="174">
        <f>SUMIF('Saturday Race 11-06-21'!$B$11:$B$21,$C52,'Saturday Race 11-06-21'!$AX$11:$AX$21)</f>
        <v>0</v>
      </c>
      <c r="O52" s="174">
        <f>SUMIF('Saturday Race 11-06-21'!$B$11:$B$21,$C52,'Saturday Race 11-06-21'!$AY$11:$AY$21)</f>
        <v>0</v>
      </c>
      <c r="P52" s="174">
        <f>SUMIF('Saturday Race 11-20-21'!$B$11:$B$20,$C52,'Saturday Race 11-20-21'!$AU$11:$AU$20)</f>
        <v>0</v>
      </c>
      <c r="Q52" s="174">
        <f>SUMIF('Saturday Race 11-20-21'!$B$11:$B$20,$C52,'Saturday Race 11-20-21'!$AV$11:$AV$20)</f>
        <v>0</v>
      </c>
      <c r="R52" s="174">
        <f>SUMIF('Saturday Race 11-20-21'!$B$11:$B$20,$C52,'Saturday Race 11-20-21'!$AW$11:$AW$20)</f>
        <v>0</v>
      </c>
      <c r="S52" s="174">
        <f>SUMIF('Saturday Race 11-20-21'!$B$11:$B$20,$C52,'Saturday Race 11-20-21'!$AX$11:$AX$20)</f>
        <v>0</v>
      </c>
      <c r="T52" s="174">
        <f>SUMIF('Saturday Race 11-20-21'!$B$11:$B$20,$C52,'Saturday Race 11-20-21'!$AY$11:$AY$20)</f>
        <v>0</v>
      </c>
      <c r="U52" s="174">
        <f>SUMIF('Saturday Race 1-08-22'!$B$11:$B$20,$C52,'Saturday Race 1-08-22'!$AU$11:$AU$20)</f>
        <v>0</v>
      </c>
      <c r="V52" s="174">
        <f>SUMIF('Saturday Race 1-08-22'!$B$11:$B$20,$C52,'Saturday Race 1-08-22'!$AV$11:$AV$20)</f>
        <v>0</v>
      </c>
      <c r="W52" s="174">
        <f>SUMIF('Saturday Race 1-08-22'!$B$11:$B$20,$C52,'Saturday Race 1-08-22'!$AW$11:$AW$20)</f>
        <v>0</v>
      </c>
      <c r="X52" s="174">
        <f>SUMIF('Saturday Race 1-08-22'!$B$11:$B$20,$C52,'Saturday Race 1-08-22'!$AX$11:$AX$20)</f>
        <v>0</v>
      </c>
      <c r="Y52" s="174">
        <f>SUMIF('Saturday Race 1-08-22'!$B$11:$B$20,$C52,'Saturday Race 1-08-22'!$AY$11:$AY$20)</f>
        <v>0</v>
      </c>
      <c r="Z52" s="174">
        <f>SUMIF('Saturday Race 1-22-22'!$B$11:$B$20,$C52,'Saturday Race 1-22-22'!$AU$11:$AU$20)</f>
        <v>0</v>
      </c>
      <c r="AA52" s="174">
        <f>SUMIF('Saturday Race 1-22-22'!$B$11:$B$20,$C52,'Saturday Race 1-22-22'!$AV$11:$AV$20)</f>
        <v>0</v>
      </c>
      <c r="AB52" s="174">
        <f>SUMIF('Saturday Race 1-22-22'!$B$11:$B$20,$C52,'Saturday Race 1-22-22'!$AW$11:$AW$20)</f>
        <v>0</v>
      </c>
      <c r="AC52" s="174">
        <f>SUMIF('Saturday Race 1-22-22'!$B$11:$B$20,$C52,'Saturday Race 1-22-22'!$AX$11:$AX$20)</f>
        <v>0</v>
      </c>
      <c r="AD52" s="174">
        <f>SUMIF('Saturday Race 1-22-22'!$B$11:$B$20,$C52,'Saturday Race 1-22-22'!$AY$11:$AY$20)</f>
        <v>0</v>
      </c>
      <c r="AE52" s="174">
        <f>SUMIF('Sunday Race 2-6-22'!$B$11:$B$20,$C52,'Sunday Race 2-6-22'!$AU$11:$AU$20)</f>
        <v>0</v>
      </c>
      <c r="AF52" s="174">
        <f>SUMIF('Sunday Race 2-6-22'!$B$11:$B$20,$C52,'Sunday Race 2-6-22'!$AV$11:$AV$20)</f>
        <v>0</v>
      </c>
      <c r="AG52" s="174">
        <f>SUMIF('Sunday Race 2-6-22'!$B$11:$B$20,$C52,'Sunday Race 2-6-22'!$AW$11:$AW$20)</f>
        <v>0</v>
      </c>
      <c r="AH52" s="174">
        <f>SUMIF('Sunday Race 2-6-22'!$B$11:$B$20,$C52,'Sunday Race 2-6-22'!$AX$11:$AX$20)</f>
        <v>0</v>
      </c>
      <c r="AI52" s="174">
        <f>SUMIF('Sunday Race 2-6-22'!$B$11:$B$20,$C52,'Sunday Race 2-6-22'!$AY$11:$AY$20)</f>
        <v>0</v>
      </c>
      <c r="AJ52" s="174">
        <f>SUMIF('Sunday Race 2-20-22'!$B$11:$B$26,$C52,'Sunday Race 2-20-22'!$AU$11:$AU$26)</f>
        <v>0</v>
      </c>
      <c r="AK52" s="174">
        <f>SUMIF('Sunday Race 2-20-22'!$B$11:$B$26,$C52,'Sunday Race 2-20-22'!$AV$11:$AV$26)</f>
        <v>0</v>
      </c>
      <c r="AL52" s="174">
        <f>SUMIF('Sunday Race 2-20-22'!$B$11:$B$26,$C52,'Sunday Race 2-20-22'!$AW$11:$AW$26)</f>
        <v>0</v>
      </c>
      <c r="AM52" s="174">
        <f>SUMIF('Sunday Race 2-20-22'!$B$11:$B$26,$C52,'Sunday Race 2-20-22'!$AX$11:$AX$26)</f>
        <v>0</v>
      </c>
      <c r="AN52" s="174">
        <f>SUMIF('Sunday Race 2-20-22'!$B$11:$B$26,$C52,'Sunday Race 2-20-22'!$AY$11:$AY$26)</f>
        <v>0</v>
      </c>
      <c r="AO52" s="174">
        <f>SUMIF('Sunday Race 2-27-22'!$B$11:$B$20,$C52,'Sunday Race 2-27-22'!$AU$11:$AU$20)</f>
        <v>0</v>
      </c>
      <c r="AP52" s="174">
        <f>SUMIF('Sunday Race 2-27-22'!$B$11:$B$20,$C52,'Sunday Race 2-27-22'!$AV$11:$AV$20)</f>
        <v>0</v>
      </c>
      <c r="AQ52" s="174">
        <f>SUMIF('Sunday Race 2-27-22'!$B$11:$B$20,$C52,'Sunday Race 2-27-22'!$AW$11:$AW$20)</f>
        <v>0</v>
      </c>
      <c r="AR52" s="174">
        <f>SUMIF('Sunday Race 2-27-22'!$B$11:$B$20,$C52,'Sunday Race 2-27-22'!$AX$11:$AX$20)</f>
        <v>0</v>
      </c>
      <c r="AS52" s="174">
        <f>SUMIF('Sunday Race 2-27-22'!$B$11:$B$20,$C52,'Sunday Race 2-27-22'!$AY$11:$AY$20)</f>
        <v>0</v>
      </c>
      <c r="AT52" s="174">
        <f>SUMIF('Sunday Race 3-13-22'!$B$11:$B$25,$C52,'Sunday Race 3-13-22'!$AU$11:$AU$25)</f>
        <v>0</v>
      </c>
      <c r="AU52" s="174">
        <f>SUMIF('Sunday Race 3-13-22'!$B$11:$B$25,$C52,'Sunday Race 3-13-22'!$AV$11:$AV$25)</f>
        <v>0</v>
      </c>
      <c r="AV52" s="174">
        <f>SUMIF('Sunday Race 3-13-22'!$B$11:$B$25,$C52,'Sunday Race 3-13-22'!$AW$11:$AW$25)</f>
        <v>0</v>
      </c>
      <c r="AW52" s="174">
        <f>SUMIF('Sunday Race 3-13-22'!$B$11:$B$25,$C52,'Sunday Race 3-13-22'!$AX$11:$AX$25)</f>
        <v>0</v>
      </c>
      <c r="AX52" s="174">
        <f>SUMIF('Sunday Race 3-13-22'!$B$11:$B$25,$C52,'Sunday Race 3-13-22'!$AY$11:$AY$25)</f>
        <v>0</v>
      </c>
      <c r="AY52" s="174">
        <f>SUMIF('Saturday Race 3-19-22'!$B$11:$B$15,$C52,'Saturday Race 3-19-22'!$AU$11:$AU$15)</f>
        <v>0</v>
      </c>
      <c r="AZ52" s="174">
        <f>SUMIF('Saturday Race 3-19-22'!$B$11:$B$15,$C52,'Saturday Race 3-19-22'!$AV$11:$AV$15)</f>
        <v>0</v>
      </c>
      <c r="BA52" s="174">
        <f>SUMIF('Saturday Race 3-19-22'!$B$11:$B$15,$C52,'Saturday Race 3-19-22'!$AW$11:$AW$15)</f>
        <v>0</v>
      </c>
      <c r="BB52" s="174">
        <f>SUMIF('Saturday Race 3-19-22'!$B$11:$B$15,$C52,'Saturday Race 3-19-22'!$AX$11:$AX$15)</f>
        <v>0</v>
      </c>
      <c r="BC52" s="174">
        <f>SUMIF('Saturday Race 3-19-22'!$B$11:$B$15,$C52,'Saturday Race 3-19-22'!$AY$11:$AY$15)</f>
        <v>0</v>
      </c>
      <c r="BD52" s="174">
        <f>SUMIF('Sunday Races 4-10-22'!$B$11:$B$26,$C52,'Sunday Races 4-10-22'!$AU$11:$AU$26)</f>
        <v>0</v>
      </c>
      <c r="BE52" s="174">
        <f>SUMIF('Sunday Races 4-10-22'!$B$11:$B$26,$C52,'Sunday Races 4-10-22'!$AV$11:$AV$26)</f>
        <v>0</v>
      </c>
      <c r="BF52" s="174">
        <f>SUMIF('Sunday Races 4-10-22'!$B$11:$B$26,$C52,'Sunday Races 4-10-22'!$AW$11:$AW$26)</f>
        <v>0</v>
      </c>
      <c r="BG52" s="174">
        <f>SUMIF('Sunday Races 4-10-22'!$B$11:$B$26,$C52,'Sunday Races 4-10-22'!$AX$11:$AX$26)</f>
        <v>0</v>
      </c>
      <c r="BH52" s="174">
        <f>SUMIF('Sunday Races 4-10-22'!$B$11:$B$26,$C52,'Sunday Races 4-10-22'!$AY$11:$AY$26)</f>
        <v>0</v>
      </c>
      <c r="BI52" s="174">
        <f>SUMIF('Sunday Races 5-1-22'!$B$11:$B$28,$C52,'Sunday Races 5-1-22'!$AU$11:$AU$28)</f>
        <v>0</v>
      </c>
      <c r="BJ52" s="174">
        <f>SUMIF('Sunday Races 5-1-22'!$B$11:$B$28,$C52,'Sunday Races 5-1-22'!$AV$11:$AV$28)</f>
        <v>0</v>
      </c>
      <c r="BK52" s="174">
        <f>SUMIF('Sunday Races 5-1-22'!$B$11:$B$28,$C52,'Sunday Races 5-1-22'!$AW$11:$AW$28)</f>
        <v>0</v>
      </c>
      <c r="BL52" s="174">
        <f>SUMIF('Sunday Races 5-1-22'!$B$11:$B$28,$C52,'Sunday Races 5-1-22'!$AX$11:$AX$28)</f>
        <v>0</v>
      </c>
      <c r="BM52" s="174">
        <f>SUMIF('Sunday Races 5-1-22'!$B$11:$B$28,$C52,'Sunday Races 5-1-22'!$AY$11:$AY$28)</f>
        <v>0</v>
      </c>
      <c r="BN52" s="174">
        <f>SUMIF('Sunday Races 6-5-22'!$B$11:$B$28,$C52,'Sunday Races 6-5-22'!$AU$11:$AU$28)</f>
        <v>0</v>
      </c>
      <c r="BO52" s="174">
        <f>SUMIF('Sunday Races 6-5-22'!$B$11:$B$28,$C52,'Sunday Races 6-5-22'!$AV$11:$AV$28)</f>
        <v>0</v>
      </c>
      <c r="BP52" s="174">
        <f>SUMIF('Sunday Races 6-5-22'!$B$11:$B$28,$C52,'Sunday Races 6-5-22'!$AW$11:$AW$28)</f>
        <v>0</v>
      </c>
      <c r="BQ52" s="174">
        <f>SUMIF('Sunday Races 6-5-22'!$B$11:$B$28,$C52,'Sunday Races 6-5-22'!$AX$11:$AX$28)</f>
        <v>0</v>
      </c>
      <c r="BR52" s="174">
        <f>SUMIF('Sunday Races 6-5-22'!$B$11:$B$28,$C52,'Sunday Races 6-5-22'!$AY$11:$AY$28)</f>
        <v>0</v>
      </c>
      <c r="BS52" s="174">
        <f>SUMIF('Sunday Races 6-12-22'!$B$11:$B$24,$C52,'Sunday Races 6-12-22'!$AU$11:$AU$24)</f>
        <v>0</v>
      </c>
      <c r="BT52" s="174">
        <f>SUMIF('Sunday Races 6-12-22'!$B$11:$B$24,$C52,'Sunday Races 6-12-22'!$AV$11:$AV$24)</f>
        <v>0</v>
      </c>
      <c r="BU52" s="174">
        <f>SUMIF('Sunday Races 6-12-22'!$B$11:$B$24,$C52,'Sunday Races 6-12-22'!$AW$11:$AW$24)</f>
        <v>0</v>
      </c>
      <c r="BV52" s="174">
        <f>SUMIF('Sunday Races 6-12-22'!$B$11:$B$24,$C52,'Sunday Races 6-12-22'!$AX$11:$AX$24)</f>
        <v>0</v>
      </c>
      <c r="BW52" s="174">
        <f>SUMIF('Sunday Races 6-12-22'!$B$11:$B$24,$C52,'Sunday Races 6-12-22'!$AY$11:$AY$24)</f>
        <v>0</v>
      </c>
      <c r="BX52" s="174">
        <f>SUMIF('Saturday Races 6-18-22'!$B$11:$B$24,$C52,'Saturday Races 6-18-22'!$AU$11:$AU$24)</f>
        <v>0</v>
      </c>
      <c r="BY52" s="174">
        <f>SUMIF('Saturday Races 6-18-22'!$B$11:$B$24,$C52,'Saturday Races 6-18-22'!$AV$11:$AV$24)</f>
        <v>0</v>
      </c>
      <c r="BZ52" s="174">
        <f>SUMIF('Saturday Races 6-18-22'!$B$11:$B$24,$C52,'Saturday Races 6-18-22'!$AW$11:$AW$24)</f>
        <v>0</v>
      </c>
      <c r="CA52" s="174">
        <f>SUMIF('Saturday Races 6-18-22'!$B$11:$B$24,$C52,'Saturday Races 6-18-22'!$AX$11:$AX$24)</f>
        <v>0</v>
      </c>
      <c r="CB52" s="174">
        <f>SUMIF('Saturday Races 6-18-22'!$B$11:$B$24,$C52,'Saturday Races 6-18-22'!$AY$11:$AY$24)</f>
        <v>0</v>
      </c>
      <c r="CC52" s="174">
        <f>SUMIF('Sunday Races 7-3-22'!$B$11:$B$26,$C52,'Sunday Races 7-3-22'!$AU$11:$AU$26)</f>
        <v>0</v>
      </c>
      <c r="CD52" s="174">
        <f>SUMIF('Sunday Races 7-3-22'!$B$11:$B$26,$C52,'Sunday Races 7-3-22'!$AV$11:$AV$26)</f>
        <v>0</v>
      </c>
      <c r="CE52" s="174">
        <f>SUMIF('Sunday Races 7-3-22'!$B$11:$B$26,$C52,'Sunday Races 7-3-22'!$AW$11:$AW$26)</f>
        <v>0</v>
      </c>
      <c r="CF52" s="174">
        <f>SUMIF('Sunday Races 7-3-22'!$B$11:$B$26,$C52,'Sunday Races 7-3-22'!$AX$11:$AX$26)</f>
        <v>0</v>
      </c>
      <c r="CG52" s="174">
        <f>SUMIF('Sunday Races 7-3-22'!$B$11:$B$26,$C52,'Sunday Races 7-3-22'!$AY$11:$AY$26)</f>
        <v>0</v>
      </c>
      <c r="CH52" s="174">
        <f>SUMIF('Sunday Races 7-31-22'!$B$11:$B$26,$C52,'Sunday Races 7-31-22'!$AU$11:$AU$26)</f>
        <v>0</v>
      </c>
      <c r="CI52" s="174">
        <f>SUMIF('Sunday Races 7-31-22'!$B$11:$B$26,$C52,'Sunday Races 7-31-22'!$AV$11:$AV$26)</f>
        <v>0</v>
      </c>
      <c r="CJ52" s="174">
        <f>SUMIF('Sunday Races 7-31-22'!$B$11:$B$26,$C52,'Sunday Races 7-31-22'!$AW$11:$AW$26)</f>
        <v>0</v>
      </c>
      <c r="CK52" s="174">
        <f>SUMIF('Sunday Races 7-31-22'!$B$11:$B$26,$C52,'Sunday Races 7-31-22'!$AX$11:$AX$26)</f>
        <v>0</v>
      </c>
      <c r="CL52" s="174">
        <f>SUMIF('Sunday Races 7-31-22'!$B$11:$B$26,$C52,'Sunday Races 7-31-22'!$AY$11:$AY$26)</f>
        <v>0</v>
      </c>
      <c r="CM52" s="174">
        <f>SUMIF('Sunday Races 8-14-22'!$B$11:$B$26,$C52,'Sunday Races 8-14-22'!$AU$11:$AU$26)</f>
        <v>0</v>
      </c>
      <c r="CN52" s="174">
        <f>SUMIF('Sunday Races 8-14-22'!$B$11:$B$26,$C52,'Sunday Races 8-14-22'!$AV$11:$AV$26)</f>
        <v>0</v>
      </c>
      <c r="CO52" s="174">
        <f>SUMIF('Sunday Races 8-14-22'!$B$11:$B$26,$C52,'Sunday Races 8-14-22'!$AW$11:$AW$26)</f>
        <v>0</v>
      </c>
      <c r="CP52" s="174">
        <f>SUMIF('Sunday Races 8-14-22'!$B$11:$B$26,$C52,'Sunday Races 8-14-22'!$AX$11:$AX$26)</f>
        <v>0</v>
      </c>
      <c r="CQ52" s="174">
        <f>SUMIF('Sunday Races 8-14-22'!$B$11:$B$26,$C52,'Sunday Races 8-14-22'!$AY$11:$AY$26)</f>
        <v>0</v>
      </c>
      <c r="CR52" s="174">
        <f>SUMIF('Saturday Races 8-20-22'!$B$11:$B$26,$C52,'Saturday Races 8-20-22'!$AU$11:$AU$26)</f>
        <v>0</v>
      </c>
      <c r="CS52" s="174">
        <f>SUMIF('Saturday Races 8-20-22'!$B$11:$B$26,$C52,'Saturday Races 8-20-22'!$AV$11:$AV$26)</f>
        <v>0</v>
      </c>
      <c r="CT52" s="174">
        <f>SUMIF('Saturday Races 8-20-22'!$B$11:$B$26,$C52,'Saturday Races 8-20-22'!$AW$11:$AW$26)</f>
        <v>0</v>
      </c>
      <c r="CU52" s="174">
        <f>SUMIF('Saturday Races 8-20-22'!$B$11:$B$26,$C52,'Saturday Races 8-20-22'!$AX$11:$AX$26)</f>
        <v>0</v>
      </c>
      <c r="CV52" s="174">
        <f>SUMIF('Saturday Races 8-20-22'!$B$11:$B$26,$C52,'Saturday Races 8-20-22'!$AY$11:$AY$26)</f>
        <v>0</v>
      </c>
      <c r="CW52" s="174">
        <f>SUMIF('Sunday Races 9-11-22'!$B$11:$B$20,$C52,'Sunday Races 9-11-22'!$AU$11:$AU$20)</f>
        <v>0</v>
      </c>
      <c r="CX52" s="174">
        <f>SUMIF('Sunday Races 9-11-22'!$B$11:$B$20,$C52,'Sunday Races 9-11-22'!$AV$11:$AV$20)</f>
        <v>0</v>
      </c>
      <c r="CY52" s="174">
        <f>SUMIF('Sunday Races 9-11-22'!$B$11:$B$20,$C52,'Sunday Races 9-11-22'!$AW$11:$AW$20)</f>
        <v>0</v>
      </c>
      <c r="CZ52" s="174">
        <f>SUMIF('Sunday Races 9-11-22'!$B$11:$B$20,$C52,'Sunday Races 9-11-22'!$AX$11:$AX$20)</f>
        <v>0</v>
      </c>
      <c r="DA52" s="174">
        <f>SUMIF('Sunday Races 9-11-22'!$B$11:$B$20,$C52,'Sunday Races 9-11-22'!$AY$11:$AY$20)</f>
        <v>0</v>
      </c>
      <c r="DB52" s="174">
        <f>SUMIF('Sunday Races 10-9-22'!$B$11:$B$21,$C52,'Sunday Races 10-9-22'!$AU$11:$AU$21)</f>
        <v>0</v>
      </c>
      <c r="DC52" s="174">
        <f>SUMIF('Sunday Races 10-9-22'!$B$11:$B$21,$C52,'Sunday Races 10-9-22'!$AV$11:$AV$21)</f>
        <v>0</v>
      </c>
      <c r="DD52" s="174">
        <f>SUMIF('Sunday Races 10-9-22'!$B$11:$B$21,$C52,'Sunday Races 10-9-22'!$AW$11:$AW$21)</f>
        <v>0</v>
      </c>
      <c r="DE52" s="174">
        <f>SUMIF('Sunday Races 10-9-22'!$B$11:$B$21,$C52,'Sunday Races 10-9-22'!$AX$11:$AX$21)</f>
        <v>0</v>
      </c>
      <c r="DF52" s="174">
        <f>SUMIF('Sunday Races 10-9-22'!$B$11:$B$21,$C52,'Sunday Races 10-9-22'!$AY$11:$AY$21)</f>
        <v>0</v>
      </c>
      <c r="DG52" s="174">
        <f>SUMIF('Sunday Races 10-23-22'!$B$11:$B$22,$C52,'Sunday Races 10-23-22'!$AU$11:$AU$22)</f>
        <v>0</v>
      </c>
      <c r="DH52" s="174">
        <f>SUMIF('Sunday Races 10-23-22'!$B$11:$B$22,$C52,'Sunday Races 10-23-22'!$AV$11:$AV$22)</f>
        <v>0</v>
      </c>
      <c r="DI52" s="174">
        <f>SUMIF('Sunday Races 10-23-22'!$B$11:$B$22,$C52,'Sunday Races 10-23-22'!$AW$11:$AW$22)</f>
        <v>0</v>
      </c>
      <c r="DJ52" s="174">
        <f>SUMIF('Sunday Races 10-23-22'!$B$11:$B$22,$C52,'Sunday Races 10-23-22'!$AX$11:$AX$22)</f>
        <v>0</v>
      </c>
      <c r="DK52" s="174">
        <f>SUMIF('Sunday Races 10-23-22'!$B$11:$B$22,$C52,'Sunday Races 10-23-22'!$AY$11:$AY$22)</f>
        <v>0</v>
      </c>
      <c r="DL52" s="175"/>
      <c r="DM52" s="176"/>
      <c r="DN52" s="177">
        <f t="shared" si="57"/>
        <v>0</v>
      </c>
      <c r="DO52" s="177">
        <f t="shared" si="57"/>
        <v>0</v>
      </c>
      <c r="DP52" s="177">
        <f t="shared" si="57"/>
        <v>0</v>
      </c>
      <c r="DQ52" s="177">
        <f t="shared" si="57"/>
        <v>0</v>
      </c>
      <c r="DR52" s="177">
        <f t="shared" si="57"/>
        <v>0</v>
      </c>
      <c r="DS52" s="177">
        <f t="shared" si="57"/>
        <v>0</v>
      </c>
      <c r="DT52" s="177">
        <f t="shared" si="57"/>
        <v>0</v>
      </c>
      <c r="DU52" s="177">
        <f t="shared" si="57"/>
        <v>0</v>
      </c>
      <c r="DV52" s="177">
        <f t="shared" si="57"/>
        <v>0</v>
      </c>
      <c r="DW52" s="177">
        <f t="shared" si="57"/>
        <v>0</v>
      </c>
      <c r="DX52" s="177">
        <f t="shared" si="58"/>
        <v>0</v>
      </c>
      <c r="DY52" s="177">
        <f t="shared" si="58"/>
        <v>0</v>
      </c>
      <c r="DZ52" s="177">
        <f t="shared" si="58"/>
        <v>0</v>
      </c>
      <c r="EA52" s="177">
        <f t="shared" si="58"/>
        <v>0</v>
      </c>
      <c r="EB52" s="177">
        <f t="shared" si="58"/>
        <v>0</v>
      </c>
      <c r="EC52" s="177">
        <f t="shared" si="58"/>
        <v>0</v>
      </c>
      <c r="ED52" s="177">
        <f t="shared" si="58"/>
        <v>0</v>
      </c>
      <c r="EE52" s="177">
        <f t="shared" si="58"/>
        <v>0</v>
      </c>
      <c r="EF52" s="177">
        <f t="shared" si="58"/>
        <v>0</v>
      </c>
      <c r="EG52" s="177">
        <f t="shared" si="58"/>
        <v>0</v>
      </c>
      <c r="EH52" s="177">
        <f t="shared" si="59"/>
        <v>0</v>
      </c>
      <c r="EI52" s="177">
        <f t="shared" si="59"/>
        <v>0</v>
      </c>
      <c r="EJ52" s="177">
        <f t="shared" si="59"/>
        <v>0</v>
      </c>
      <c r="EK52" s="177">
        <f t="shared" si="59"/>
        <v>0</v>
      </c>
      <c r="EL52" s="177">
        <f t="shared" si="59"/>
        <v>0</v>
      </c>
      <c r="EM52" s="177">
        <f t="shared" si="59"/>
        <v>0</v>
      </c>
      <c r="EN52" s="177">
        <f t="shared" si="59"/>
        <v>0</v>
      </c>
      <c r="EO52" s="177">
        <f t="shared" si="59"/>
        <v>0</v>
      </c>
      <c r="EP52" s="177">
        <f t="shared" si="59"/>
        <v>0</v>
      </c>
      <c r="EQ52" s="177">
        <f t="shared" si="59"/>
        <v>0</v>
      </c>
      <c r="ER52" s="177">
        <f t="shared" si="60"/>
        <v>0</v>
      </c>
      <c r="ES52" s="177">
        <f t="shared" si="60"/>
        <v>0</v>
      </c>
      <c r="ET52" s="177">
        <f t="shared" si="60"/>
        <v>0</v>
      </c>
      <c r="EU52" s="177">
        <f t="shared" si="60"/>
        <v>0</v>
      </c>
      <c r="EV52" s="177">
        <f t="shared" si="60"/>
        <v>0</v>
      </c>
      <c r="EW52" s="177">
        <f t="shared" si="60"/>
        <v>0</v>
      </c>
      <c r="EX52" s="177">
        <f t="shared" si="60"/>
        <v>0</v>
      </c>
      <c r="EY52" s="177">
        <f t="shared" si="60"/>
        <v>0</v>
      </c>
      <c r="EZ52" s="177">
        <f t="shared" si="60"/>
        <v>0</v>
      </c>
      <c r="FA52" s="177">
        <f t="shared" si="60"/>
        <v>0</v>
      </c>
      <c r="FB52" s="177">
        <f t="shared" si="61"/>
        <v>0</v>
      </c>
      <c r="FC52" s="177">
        <f t="shared" si="61"/>
        <v>0</v>
      </c>
      <c r="FD52" s="177">
        <f t="shared" si="61"/>
        <v>0</v>
      </c>
      <c r="FE52" s="177">
        <f t="shared" si="61"/>
        <v>0</v>
      </c>
      <c r="FF52" s="177">
        <f t="shared" si="61"/>
        <v>0</v>
      </c>
      <c r="FG52" s="177">
        <f t="shared" si="61"/>
        <v>0</v>
      </c>
      <c r="FH52" s="177">
        <f t="shared" si="61"/>
        <v>0</v>
      </c>
      <c r="FI52" s="177">
        <f t="shared" si="61"/>
        <v>0</v>
      </c>
      <c r="FJ52" s="177">
        <f t="shared" si="61"/>
        <v>0</v>
      </c>
      <c r="FK52" s="177">
        <f t="shared" si="61"/>
        <v>0</v>
      </c>
      <c r="FL52" s="177">
        <f t="shared" si="62"/>
        <v>0</v>
      </c>
      <c r="FM52" s="177">
        <f t="shared" si="62"/>
        <v>0</v>
      </c>
      <c r="FN52" s="177">
        <f t="shared" si="62"/>
        <v>0</v>
      </c>
      <c r="FO52" s="177">
        <f t="shared" si="62"/>
        <v>0</v>
      </c>
      <c r="FP52" s="177">
        <f t="shared" si="62"/>
        <v>0</v>
      </c>
      <c r="FQ52" s="177">
        <f t="shared" si="62"/>
        <v>0</v>
      </c>
      <c r="FR52" s="177">
        <f t="shared" si="62"/>
        <v>0</v>
      </c>
      <c r="FS52" s="177">
        <f t="shared" si="62"/>
        <v>0</v>
      </c>
      <c r="FT52" s="177">
        <f t="shared" si="62"/>
        <v>0</v>
      </c>
      <c r="FU52" s="177">
        <f t="shared" si="62"/>
        <v>0</v>
      </c>
      <c r="FV52" s="177">
        <f t="shared" si="62"/>
        <v>0</v>
      </c>
      <c r="FW52" s="177">
        <f t="shared" si="62"/>
        <v>0</v>
      </c>
      <c r="FX52" s="177">
        <f t="shared" si="62"/>
        <v>0</v>
      </c>
      <c r="FY52" s="177">
        <f t="shared" si="62"/>
        <v>0</v>
      </c>
      <c r="FZ52" s="177">
        <f t="shared" si="62"/>
        <v>0</v>
      </c>
      <c r="GA52" s="177"/>
      <c r="GB52" s="229">
        <f t="shared" si="55"/>
        <v>1</v>
      </c>
      <c r="GC52" s="229">
        <f t="shared" si="56"/>
        <v>1</v>
      </c>
      <c r="GD52" s="174">
        <f>SUMIF('One Day 12-04-21 Scots'!$B$11:$B$24,$C52,'One Day 12-04-21 Scots'!$AU$11:$AU$24)</f>
        <v>0</v>
      </c>
      <c r="GE52" s="174">
        <f>SUMIF('One Day 12-04-21 Scots'!$B$11:$B$24,$C52,'One Day 12-04-21 Scots'!$AV$11:$AV$24)</f>
        <v>0</v>
      </c>
      <c r="GF52" s="174">
        <f>SUMIF('One Day 12-04-21 Scots'!$B$11:$B$24,$C52,'One Day 12-04-21 Scots'!$AW$11:$AW$24)</f>
        <v>0</v>
      </c>
      <c r="GG52" s="174">
        <f>SUMIF('One Day 12-04-21 Scots'!$B$11:$B$24,$C52,'One Day 12-04-21 Scots'!$AX$11:$AX$24)</f>
        <v>0</v>
      </c>
      <c r="GH52" s="174">
        <f>SUMIF('One Day 12-04-21 Scots'!$B$11:$B$24,$C52,'One Day 12-04-21 Scots'!$AY$11:$AY$24)</f>
        <v>0</v>
      </c>
      <c r="GI52" s="174">
        <f>SUMIF('One Day 12-04-21 Thistles'!$B$11:$B$25,$C52,'One Day 12-04-21 Thistles'!$AU$11:$AU$25)</f>
        <v>0</v>
      </c>
      <c r="GJ52" s="174">
        <f>SUMIF('One Day 12-04-21 Thistles'!$B$11:$B$25,$C52,'One Day 12-04-21 Thistles'!$AV$11:$AV$25)</f>
        <v>0</v>
      </c>
      <c r="GK52" s="174">
        <f>SUMIF('One Day 12-04-21 Thistles'!$B$11:$B$25,$C52,'One Day 12-04-21 Thistles'!$AW$11:$AW$25)</f>
        <v>0</v>
      </c>
      <c r="GL52" s="174">
        <f>SUMIF('One Day 12-04-21 Thistles'!$B$11:$B$25,$C52,'One Day 12-04-21 Thistles'!$AX$11:$AX$25)</f>
        <v>0</v>
      </c>
      <c r="GM52" s="174">
        <f>SUMIF('One Day 12-04-21 Thistles'!$B$11:$B$25,$C52,'One Day 12-04-21 Thistles'!$AY$11:$AY$25)</f>
        <v>0</v>
      </c>
      <c r="GN52" s="174">
        <f>SUMIF('Chili One Day 2-12-22 Scots'!$B$11:$B$27,$C52,'Chili One Day 2-12-22 Scots'!$AU$11:$AU$27)</f>
        <v>0</v>
      </c>
      <c r="GO52" s="174">
        <f>SUMIF('Chili One Day 2-12-22 Scots'!$B$11:$B$27,$C52,'Chili One Day 2-12-22 Scots'!$AV$11:$AV$27)</f>
        <v>0</v>
      </c>
      <c r="GP52" s="174">
        <f>SUMIF('Chili One Day 2-12-22 Scots'!$B$11:$B$27,$C52,'Chili One Day 2-12-22 Scots'!$AW$11:$AW$27)</f>
        <v>0</v>
      </c>
      <c r="GQ52" s="174">
        <f>SUMIF('Chili One Day 2-12-22 Scots'!$B$11:$B$27,$C52,'Chili One Day 2-12-22 Scots'!$AX$11:$AX$27)</f>
        <v>0</v>
      </c>
      <c r="GR52" s="174">
        <f>SUMIF('Chili One Day 2-12-22 Scots'!$B$11:$B$27,$C52,'Chili One Day 2-12-22 Scots'!$AY$11:$AY$27)</f>
        <v>0</v>
      </c>
      <c r="GS52" s="174">
        <f>SUMIF('Chili One Day 2-12-22 Thistles'!$B$11:$B$27,$C52,'Chili One Day 2-12-22 Thistles'!$AU$11:$AU$27)</f>
        <v>0</v>
      </c>
      <c r="GT52" s="174">
        <f>SUMIF('Chili One Day 2-12-22 Thistles'!$B$11:$B$27,$C52,'Chili One Day 2-12-22 Thistles'!$AV$11:$AV$27)</f>
        <v>0</v>
      </c>
      <c r="GU52" s="174">
        <f>SUMIF('Chili One Day 2-12-22 Thistles'!$B$11:$B$27,$C52,'Chili One Day 2-12-22 Thistles'!$AW$11:$AW$27)</f>
        <v>0</v>
      </c>
      <c r="GV52" s="174">
        <f>SUMIF('Chili One Day 2-12-22 Thistles'!$B$11:$B$27,$C52,'Chili One Day 2-12-22 Thistles'!$AX$11:$AX$27)</f>
        <v>0</v>
      </c>
      <c r="GW52" s="174">
        <f>SUMIF('Chili One Day 2-12-22 Thistles'!$B$11:$B$27,$C52,'Chili One Day 2-12-22 Thistles'!$AY$11:$AY$27)</f>
        <v>0</v>
      </c>
      <c r="GX52" s="174">
        <f>SUMIF('Ironman One Day 3-5-22 FS'!$B$11:$B$26,$C52,'Ironman One Day 3-5-22 FS'!$AU$11:$AU$26)</f>
        <v>1</v>
      </c>
      <c r="GY52" s="174">
        <f>SUMIF('Ironman One Day 3-5-22 FS'!$B$11:$B$26,$C52,'Ironman One Day 3-5-22 FS'!$AV$11:$AV$26)</f>
        <v>0</v>
      </c>
      <c r="GZ52" s="174">
        <f>SUMIF('Ironman One Day 3-5-22 FS'!$B$11:$B$26,$C52,'Ironman One Day 3-5-22 FS'!$AW$11:$AW$26)</f>
        <v>0</v>
      </c>
      <c r="HA52" s="174">
        <f>SUMIF('Ironman One Day 3-5-22 FS'!$B$11:$B$26,$C52,'Ironman One Day 3-5-22 FS'!$AX$11:$AX$26)</f>
        <v>0</v>
      </c>
      <c r="HB52" s="174">
        <f>SUMIF('Ironman One Day 3-5-22 FS'!$B$11:$B$26,$C52,'Ironman One Day 3-5-22 FS'!$AY$11:$AY$26)</f>
        <v>0</v>
      </c>
      <c r="HC52" s="174">
        <f>SUMIF('Ironman One Day 3-5-22 420'!$B$11:$B$26,$C52,'Ironman One Day 3-5-22 420'!$AU$11:$AU$26)</f>
        <v>0</v>
      </c>
      <c r="HD52" s="174">
        <f>SUMIF('Ironman One Day 3-5-22 420'!$B$11:$B$26,$C52,'Ironman One Day 3-5-22 420'!$AV$11:$AV$26)</f>
        <v>0</v>
      </c>
      <c r="HE52" s="174">
        <f>SUMIF('Ironman One Day 3-5-22 420'!$B$11:$B$26,$C52,'Ironman One Day 3-5-22 420'!$AW$11:$AW$26)</f>
        <v>0</v>
      </c>
      <c r="HF52" s="174">
        <f>SUMIF('Ironman One Day 3-5-22 420'!$B$11:$B$26,$C52,'Ironman One Day 3-5-22 420'!$AX$11:$AX$26)</f>
        <v>0</v>
      </c>
      <c r="HG52" s="174">
        <f>SUMIF('Ironman One Day 3-5-22 420'!$B$11:$B$26,$C52,'Ironman One Day 3-5-22 420'!$AY$11:$AY$26)</f>
        <v>0</v>
      </c>
      <c r="HH52" s="174">
        <f>SUMIF('Easter One Day 4-16-22 FS'!$B$11:$B$25,$C52,'Easter One Day 4-16-22 FS'!$AU$11:$AU$25)</f>
        <v>0</v>
      </c>
      <c r="HI52" s="174">
        <f>SUMIF('Easter One Day 4-16-22 FS'!$B$11:$B$25,$C52,'Easter One Day 4-16-22 FS'!$AV$11:$AV$25)</f>
        <v>0</v>
      </c>
      <c r="HJ52" s="174">
        <f>SUMIF('Easter One Day 4-16-22 FS'!$B$11:$B$25,$C52,'Easter One Day 4-16-22 FS'!$AW$11:$AW$25)</f>
        <v>0</v>
      </c>
      <c r="HK52" s="174">
        <f>SUMIF('Easter One Day 4-16-22 FS'!$B$11:$B$25,$C52,'Easter One Day 4-16-22 FS'!$AX$11:$AX$25)</f>
        <v>0</v>
      </c>
      <c r="HL52" s="174">
        <f>SUMIF('Easter One Day 4-16-22 FS'!$B$11:$B$25,$C52,'Easter One Day 4-16-22 FS'!$AY$11:$AY$25)</f>
        <v>0</v>
      </c>
      <c r="HM52" s="174">
        <f>SUMIF('Easter One Day 4-16-22 TH'!$B$11:$B$25,$C52,'Easter One Day 4-16-22 TH'!$AU$11:$AU$25)</f>
        <v>0</v>
      </c>
      <c r="HN52" s="174">
        <f>SUMIF('Easter One Day 4-16-22 TH'!$B$11:$B$25,$C52,'Easter One Day 4-16-22 TH'!$AV$11:$AV$25)</f>
        <v>0</v>
      </c>
      <c r="HO52" s="174">
        <f>SUMIF('Easter One Day 4-16-22 TH'!$B$11:$B$25,$C52,'Easter One Day 4-16-22 TH'!$AW$11:$AW$25)</f>
        <v>0</v>
      </c>
      <c r="HP52" s="174">
        <f>SUMIF('Easter One Day 4-16-22 TH'!$B$11:$B$25,$C52,'Easter One Day 4-16-22 TH'!$AX$11:$AX$25)</f>
        <v>0</v>
      </c>
      <c r="HQ52" s="174">
        <f>SUMIF('Easter One Day 4-16-22 TH'!$B$11:$B$25,$C52,'Easter One Day 4-16-22 TH'!$AY$11:$AY$25)</f>
        <v>0</v>
      </c>
      <c r="HR52" s="174">
        <f>SUMIF('Long Distance Race 5-7-22'!$B$11:$B$25,$C52,'Long Distance Race 5-7-22'!$AU$11:$AU$25)</f>
        <v>0</v>
      </c>
      <c r="HS52" s="174">
        <f>SUMIF('Long Distance Race 5-7-22'!$B$11:$B$18,$C52,'Long Distance Race 5-7-22'!$AV$11:$AV$18)</f>
        <v>0</v>
      </c>
      <c r="HT52" s="174">
        <f>SUMIF('Long Distance Race 5-7-22'!$B$11:$B$18,$C52,'Long Distance Race 5-7-22'!$AW$11:$AW$18)</f>
        <v>0</v>
      </c>
      <c r="HU52" s="174">
        <f>SUMIF('Long Distance Race 5-7-22'!$B$11:$B$18,$C52,'Long Distance Race 5-7-22'!$AX$11:$AX$18)</f>
        <v>0</v>
      </c>
      <c r="HV52" s="174">
        <f>SUMIF('Long Distance Race 5-7-22'!$B$11:$B$18,$C52,'Long Distance Race 5-7-22'!$AY$11:$AY$18)</f>
        <v>0</v>
      </c>
      <c r="HW52" s="174">
        <f>SUMIF('Memorial Day Regatta 5-28-22 Op'!$B$11:$B$25,$C52,'Memorial Day Regatta 5-28-22 Op'!$AU$11:$AU$25)</f>
        <v>0</v>
      </c>
      <c r="HX52" s="174">
        <f>SUMIF('Memorial Day Regatta 5-28-22 Op'!$B$11:$B$18,$C52,'Memorial Day Regatta 5-28-22 Op'!$AV$11:$AV$18)</f>
        <v>0</v>
      </c>
      <c r="HY52" s="174">
        <f>SUMIF('Memorial Day Regatta 5-28-22 Op'!$B$11:$B$18,$C52,'Memorial Day Regatta 5-28-22 Op'!$AW$11:$AW$18)</f>
        <v>0</v>
      </c>
      <c r="HZ52" s="174">
        <f>SUMIF('Memorial Day Regatta 5-28-22 Op'!$B$11:$B$18,$C52,'Memorial Day Regatta 5-28-22 Op'!$AX$11:$AX$18)</f>
        <v>0</v>
      </c>
      <c r="IA52" s="174">
        <f>SUMIF('Memorial Day Regatta 5-28-22 Op'!$B$11:$B$18,$C52,'Memorial Day Regatta 5-28-22 Op'!$AY$11:$AY$18)</f>
        <v>0</v>
      </c>
      <c r="IB52" s="174">
        <f>SUMIF('Caldwell Cup 6-25-22 TH'!$B$11:$B$25,$C52,'Caldwell Cup 6-25-22 TH'!$AU$11:$AU$25)</f>
        <v>0</v>
      </c>
      <c r="IC52" s="174">
        <f>SUMIF('Caldwell Cup 6-25-22 TH'!$B$11:$B$25,$C52,'Caldwell Cup 6-25-22 TH'!$AV$11:$AV$25)</f>
        <v>0</v>
      </c>
      <c r="ID52" s="174">
        <f>SUMIF('Caldwell Cup 6-25-22 TH'!$B$11:$B$25,$C52,'Caldwell Cup 6-25-22 TH'!$AW$11:$AW$25)</f>
        <v>0</v>
      </c>
      <c r="IE52" s="174">
        <f>SUMIF('Caldwell Cup 6-25-22 TH'!$B$11:$B$25,$C52,'Caldwell Cup 6-25-22 TH'!$AX$11:$AX$25)</f>
        <v>0</v>
      </c>
      <c r="IF52" s="174">
        <f>SUMIF('Caldwell Cup 6-25-22 TH'!$B$11:$B$25,$C52,'Caldwell Cup 6-25-22 TH'!$AY$11:$AY$25)</f>
        <v>0</v>
      </c>
      <c r="IG52" s="174">
        <f>SUMIF('Caldwell Cup 6-25-22 FS'!$B$11:$B$21,$C52,'Caldwell Cup 6-25-22 FS'!$AU$11:$AU$21)</f>
        <v>0</v>
      </c>
      <c r="IH52" s="174">
        <f>SUMIF('Caldwell Cup 6-25-22 FS'!$B$11:$B$21,$C52,'Caldwell Cup 6-25-22 FS'!$AV$11:$AV$21)</f>
        <v>0</v>
      </c>
      <c r="II52" s="174">
        <f>SUMIF('Caldwell Cup 6-25-22 FS'!$B$11:$B$21,$C52,'Caldwell Cup 6-25-22 FS'!$AW$11:$AW$21)</f>
        <v>0</v>
      </c>
      <c r="IJ52" s="174">
        <f>SUMIF('Caldwell Cup 6-25-22 FS'!$B$11:$B$21,$C52,'Caldwell Cup 6-25-22 FS'!$AX$11:$AX$21)</f>
        <v>0</v>
      </c>
      <c r="IK52" s="174">
        <f>SUMIF('Caldwell Cup 6-25-22 FS'!$B$11:$B$21,$C52,'Caldwell Cup 6-25-22 FS'!$AY$11:$AY$21)</f>
        <v>0</v>
      </c>
      <c r="IL52" s="174">
        <f>SUMIF('Caldwell Cup 6-25-22 Lasers'!$B$11:$B$23,$C52,'Caldwell Cup 6-25-22 Lasers'!$AU$11:$AU$23)</f>
        <v>0</v>
      </c>
      <c r="IM52" s="174">
        <f>SUMIF('Caldwell Cup 6-25-22 Lasers'!$B$11:$B$23,$C52,'Caldwell Cup 6-25-22 Lasers'!$AV$11:$AV$23)</f>
        <v>0</v>
      </c>
      <c r="IN52" s="174">
        <f>SUMIF('Caldwell Cup 6-25-22 Lasers'!$B$11:$B$23,$C52,'Caldwell Cup 6-25-22 Lasers'!$AW$11:$AW$23)</f>
        <v>0</v>
      </c>
      <c r="IO52" s="174">
        <f>SUMIF('Caldwell Cup 6-25-22 Lasers'!$B$11:$B$23,$C52,'Caldwell Cup 6-25-22 Lasers'!$AX$11:$AX$23)</f>
        <v>0</v>
      </c>
      <c r="IP52" s="174">
        <f>SUMIF('Caldwell Cup 6-25-22 Lasers'!$B$11:$B$23,$C52,'Caldwell Cup 6-25-22 Lasers'!$AY$11:$AY$23)</f>
        <v>0</v>
      </c>
      <c r="IQ52" s="174">
        <f>SUMIF('Labor Day Regatta 9-3-22 FS'!$B$11:$B$30,$C52,'Labor Day Regatta 9-3-22 FS'!$AU$11:$AU$30)</f>
        <v>0</v>
      </c>
      <c r="IR52" s="174">
        <f>SUMIF('Labor Day Regatta 9-3-22 FS'!$B$11:$B$30,$C52,'Labor Day Regatta 9-3-22 FS'!$AV$11:$AV$30)</f>
        <v>0</v>
      </c>
      <c r="IS52" s="174">
        <f>SUMIF('Labor Day Regatta 9-3-22 FS'!$B$11:$B$30,$C52,'Labor Day Regatta 9-3-22 FS'!$AW$11:$AW$30)</f>
        <v>0</v>
      </c>
      <c r="IT52" s="174">
        <f>SUMIF('Labor Day Regatta 9-3-22 FS'!$B$11:$B$30,$C52,'Labor Day Regatta 9-3-22 FS'!$AX$11:$AX$30)</f>
        <v>0</v>
      </c>
      <c r="IU52" s="174">
        <f>SUMIF('Labor Day Regatta 9-3-22 FS'!$B$11:$B$30,$C52,'Labor Day Regatta 9-3-22 FS'!$AY$11:$AY$30)</f>
        <v>0</v>
      </c>
      <c r="IV52" s="174">
        <f>SUMIF('2022-09-17 Leukemia Cup FS'!$B$11:$B$26,$C52,'2022-09-17 Leukemia Cup FS'!$AU$11:$AU$26)</f>
        <v>0</v>
      </c>
      <c r="IW52" s="174">
        <f>SUMIF('2022-09-17 Leukemia Cup FS'!$B$11:$B$26,$C52,'2022-09-17 Leukemia Cup FS'!$AV$11:$AV$26)</f>
        <v>0</v>
      </c>
      <c r="IX52" s="174">
        <f>SUMIF('2022-09-17 Leukemia Cup FS'!$B$11:$B$26,$C52,'2022-09-17 Leukemia Cup FS'!$AW$11:$AW$26)</f>
        <v>0</v>
      </c>
      <c r="IY52" s="174">
        <f>SUMIF('2022-09-17 Leukemia Cup FS'!$B$11:$B$26,$C52,'2022-09-17 Leukemia Cup FS'!$AX$11:$AX$26)</f>
        <v>0</v>
      </c>
      <c r="IZ52" s="174">
        <f>SUMIF('2022-09-17 Leukemia Cup FS'!$B$11:$B$26,$C52,'2022-09-17 Leukemia Cup FS'!$AY$11:$AY$26)</f>
        <v>0</v>
      </c>
      <c r="JA52" s="174">
        <f>SUMIF('2022-09-17 Leukemia Cup TH'!$B$11:$B$28,$C52,'2022-09-17 Leukemia Cup TH'!$AU$11:$AU$28)</f>
        <v>0</v>
      </c>
      <c r="JB52" s="174">
        <f>SUMIF('2022-09-17 Leukemia Cup TH'!$B$11:$B$28,$C52,'2022-09-17 Leukemia Cup TH'!$AV$11:$AV$28)</f>
        <v>0</v>
      </c>
      <c r="JC52" s="174">
        <f>SUMIF('2022-09-17 Leukemia Cup TH'!$B$11:$B$28,$C52,'2022-09-17 Leukemia Cup TH'!$AW$11:$AW$28)</f>
        <v>0</v>
      </c>
      <c r="JD52" s="174">
        <f>SUMIF('2022-09-17 Leukemia Cup TH'!$B$11:$B$28,$C52,'2022-09-17 Leukemia Cup TH'!$AX$11:$AX$28)</f>
        <v>0</v>
      </c>
      <c r="JE52" s="174">
        <f>SUMIF('2022-09-17 Leukemia Cup TH'!$B$11:$B$28,$C52,'2022-09-17 Leukemia Cup TH'!$AY$11:$AY$28)</f>
        <v>0</v>
      </c>
      <c r="JF52" s="174">
        <f>SUMIF('Smith-Berry LDR 9-24-22'!$B$11:$B$30,$C52,'Smith-Berry LDR 9-24-22'!$AU$11:$AU$30)</f>
        <v>0</v>
      </c>
      <c r="JG52" s="174">
        <f>SUMIF('Smith-Berry LDR 9-24-22'!$B$11:$B$30,$C52,'Smith-Berry LDR 9-24-22'!$AV$11:$AV$30)</f>
        <v>0</v>
      </c>
      <c r="JH52" s="174">
        <f>SUMIF('Smith-Berry LDR 9-24-22'!$B$11:$B$30,$C52,'Smith-Berry LDR 9-24-22'!$AW$11:$AW$30)</f>
        <v>0</v>
      </c>
      <c r="JI52" s="174">
        <f>SUMIF('Smith-Berry LDR 9-24-22'!$B$11:$B$30,$C52,'Smith-Berry LDR 9-24-22'!$AX$11:$AX$30)</f>
        <v>0</v>
      </c>
      <c r="JJ52" s="174">
        <f>SUMIF('Smith-Berry LDR 9-24-22'!$B$11:$B$30,$C52,'Smith-Berry LDR 9-24-22'!$AY$11:$AY$30)</f>
        <v>0</v>
      </c>
      <c r="JK52" s="174">
        <f>SUMIF('Great Scot 10-1-22 Cham'!$B$11:$B$38,$C52,'Great Scot 10-1-22 Cham'!$AU$11:$AU$38)</f>
        <v>0</v>
      </c>
      <c r="JL52" s="174">
        <f>SUMIF('Great Scot 10-1-22 Cham'!$B$11:$B$38,$C52,'Great Scot 10-1-22 Cham'!$AV$11:$AV$38)</f>
        <v>0</v>
      </c>
      <c r="JM52" s="174">
        <f>SUMIF('Great Scot 10-1-22 Cham'!$B$11:$B$38,$C52,'Great Scot 10-1-22 Cham'!$AW$11:$AW$38)</f>
        <v>0</v>
      </c>
      <c r="JN52" s="174">
        <f>SUMIF('Great Scot 10-1-22 Cham'!$B$11:$B$38,$C52,'Great Scot 10-1-22 Cham'!$AX$11:$AX$38)</f>
        <v>0</v>
      </c>
      <c r="JO52" s="174">
        <f>SUMIF('Great Scot 10-1-22 Cham'!$B$11:$B$38,$C52,'Great Scot 10-1-22 Cham'!$AY$11:$AY$38)</f>
        <v>0</v>
      </c>
      <c r="JP52" s="174">
        <f>SUMIF('Great Scot 10-1-22 Chal'!$B$11:$B$28,$C52,'Great Scot 10-1-22 Chal'!$AU$11:$AU$28)</f>
        <v>0</v>
      </c>
      <c r="JQ52" s="174">
        <f>SUMIF('Great Scot 10-1-22 Chal'!$B$11:$B$28,$C52,'Great Scot 10-1-22 Chal'!$AV$11:$AV$28)</f>
        <v>0</v>
      </c>
      <c r="JR52" s="174">
        <f>SUMIF('Great Scot 10-1-22 Chal'!$B$11:$B$28,$C52,'Great Scot 10-1-22 Chal'!$AW$11:$AW$28)</f>
        <v>0</v>
      </c>
      <c r="JS52" s="174">
        <f>SUMIF('Great Scot 10-1-22 Chal'!$B$11:$B$28,$C52,'Great Scot 10-1-22 Chal'!$AX$11:$AX$28)</f>
        <v>0</v>
      </c>
      <c r="JT52" s="174">
        <f>SUMIF('Great Scot 10-1-22 Chal'!$B$11:$B$28,$C52,'Great Scot 10-1-22 Chal'!$AY$11:$AY$28)</f>
        <v>0</v>
      </c>
      <c r="JU52" s="174">
        <f>SUMIF('Great Pumpkin Regatta 10-15-22'!$B$11:$B$54,$C52,'Great Pumpkin Regatta 10-15-22'!$AU$11:$AU$54)</f>
        <v>0</v>
      </c>
      <c r="JV52" s="174">
        <f>SUMIF('Great Pumpkin Regatta 10-15-22'!$B$11:$B$54,$C52,'Great Pumpkin Regatta 10-15-22'!$AV$11:$AV$54)</f>
        <v>0</v>
      </c>
      <c r="JW52" s="174">
        <f>SUMIF('Great Pumpkin Regatta 10-15-22'!$B$11:$B$54,$C52,'Great Pumpkin Regatta 10-15-22'!$AW$11:$AW$54)</f>
        <v>0</v>
      </c>
      <c r="JX52" s="174">
        <f>SUMIF('Great Pumpkin Regatta 10-15-22'!$B$11:$B$54,$C52,'Great Pumpkin Regatta 10-15-22'!$AX$11:$AX$54)</f>
        <v>0</v>
      </c>
      <c r="JY52" s="174">
        <f>SUMIF('Great Pumpkin Regatta 10-15-22'!$B$11:$B$54,$C52,'Great Pumpkin Regatta 10-15-22'!$AY$11:$AY$54)</f>
        <v>0</v>
      </c>
      <c r="JZ52" s="174">
        <f>SUMIF('One Day Regatta 10-29-22 FS'!$B$11:$B$19,$C52,'One Day Regatta 10-29-22 FS'!$AU$11:$AU$19)</f>
        <v>0</v>
      </c>
      <c r="KA52" s="174">
        <f>SUMIF('One Day Regatta 10-29-22 FS'!$B$11:$B$19,$C52,'One Day Regatta 10-29-22 FS'!$AV$11:$AV$19)</f>
        <v>0</v>
      </c>
      <c r="KB52" s="174">
        <f>SUMIF('One Day Regatta 10-29-22 FS'!$B$11:$B$19,$C52,'One Day Regatta 10-29-22 FS'!$AW$11:$AW$19)</f>
        <v>0</v>
      </c>
      <c r="KC52" s="174">
        <f>SUMIF('One Day Regatta 10-29-22 FS'!$B$11:$B$19,$C52,'One Day Regatta 10-29-22 FS'!$AX$11:$AX$19)</f>
        <v>0</v>
      </c>
      <c r="KD52" s="174">
        <f>SUMIF('One Day Regatta 10-29-22 FS'!$B$11:$B$19,$C52,'One Day Regatta 10-29-22 FS'!$AY$11:$AY$19)</f>
        <v>0</v>
      </c>
    </row>
    <row r="53" spans="1:290" ht="15" customHeight="1" x14ac:dyDescent="0.2">
      <c r="A53" s="400" t="s">
        <v>1369</v>
      </c>
      <c r="B53" s="134">
        <f t="shared" si="8"/>
        <v>36</v>
      </c>
      <c r="C53" s="170" t="s">
        <v>1239</v>
      </c>
      <c r="D53" s="171">
        <f t="shared" si="44"/>
        <v>0</v>
      </c>
      <c r="E53" s="172">
        <f t="shared" si="45"/>
        <v>0</v>
      </c>
      <c r="F53" s="171">
        <f t="shared" si="46"/>
        <v>0</v>
      </c>
      <c r="G53" s="171">
        <v>0</v>
      </c>
      <c r="H53" s="171">
        <f t="shared" si="47"/>
        <v>0</v>
      </c>
      <c r="I53" s="173">
        <f t="shared" si="48"/>
        <v>0</v>
      </c>
      <c r="J53" s="173"/>
      <c r="K53" s="174">
        <f>SUMIF('Saturday Race 11-06-21'!$B$11:$B$21,$C53,'Saturday Race 11-06-21'!$AU$11:$AU$21)</f>
        <v>0</v>
      </c>
      <c r="L53" s="174">
        <f>SUMIF('Saturday Race 11-06-21'!$B$11:$B$21,$C53,'Saturday Race 11-06-21'!$AV$11:$AV$21)</f>
        <v>0</v>
      </c>
      <c r="M53" s="174">
        <f>SUMIF('Saturday Race 11-06-21'!$B$11:$B$21,$C53,'Saturday Race 11-06-21'!$AW$11:$AW$21)</f>
        <v>0</v>
      </c>
      <c r="N53" s="174">
        <f>SUMIF('Saturday Race 11-06-21'!$B$11:$B$21,$C53,'Saturday Race 11-06-21'!$AX$11:$AX$21)</f>
        <v>0</v>
      </c>
      <c r="O53" s="174">
        <f>SUMIF('Saturday Race 11-06-21'!$B$11:$B$21,$C53,'Saturday Race 11-06-21'!$AY$11:$AY$21)</f>
        <v>0</v>
      </c>
      <c r="P53" s="174">
        <f>SUMIF('Saturday Race 11-20-21'!$B$11:$B$20,$C53,'Saturday Race 11-20-21'!$AU$11:$AU$20)</f>
        <v>0</v>
      </c>
      <c r="Q53" s="174">
        <f>SUMIF('Saturday Race 11-20-21'!$B$11:$B$20,$C53,'Saturday Race 11-20-21'!$AV$11:$AV$20)</f>
        <v>0</v>
      </c>
      <c r="R53" s="174">
        <f>SUMIF('Saturday Race 11-20-21'!$B$11:$B$20,$C53,'Saturday Race 11-20-21'!$AW$11:$AW$20)</f>
        <v>0</v>
      </c>
      <c r="S53" s="174">
        <f>SUMIF('Saturday Race 11-20-21'!$B$11:$B$20,$C53,'Saturday Race 11-20-21'!$AX$11:$AX$20)</f>
        <v>0</v>
      </c>
      <c r="T53" s="174">
        <f>SUMIF('Saturday Race 11-20-21'!$B$11:$B$20,$C53,'Saturday Race 11-20-21'!$AY$11:$AY$20)</f>
        <v>0</v>
      </c>
      <c r="U53" s="174">
        <f>SUMIF('Saturday Race 1-08-22'!$B$11:$B$20,$C53,'Saturday Race 1-08-22'!$AU$11:$AU$20)</f>
        <v>0</v>
      </c>
      <c r="V53" s="174">
        <f>SUMIF('Saturday Race 1-08-22'!$B$11:$B$20,$C53,'Saturday Race 1-08-22'!$AV$11:$AV$20)</f>
        <v>0</v>
      </c>
      <c r="W53" s="174">
        <f>SUMIF('Saturday Race 1-08-22'!$B$11:$B$20,$C53,'Saturday Race 1-08-22'!$AW$11:$AW$20)</f>
        <v>0</v>
      </c>
      <c r="X53" s="174">
        <f>SUMIF('Saturday Race 1-08-22'!$B$11:$B$20,$C53,'Saturday Race 1-08-22'!$AX$11:$AX$20)</f>
        <v>0</v>
      </c>
      <c r="Y53" s="174">
        <f>SUMIF('Saturday Race 1-08-22'!$B$11:$B$20,$C53,'Saturday Race 1-08-22'!$AY$11:$AY$20)</f>
        <v>0</v>
      </c>
      <c r="Z53" s="174">
        <f>SUMIF('Saturday Race 1-22-22'!$B$11:$B$20,$C53,'Saturday Race 1-22-22'!$AU$11:$AU$20)</f>
        <v>0</v>
      </c>
      <c r="AA53" s="174">
        <f>SUMIF('Saturday Race 1-22-22'!$B$11:$B$20,$C53,'Saturday Race 1-22-22'!$AV$11:$AV$20)</f>
        <v>0</v>
      </c>
      <c r="AB53" s="174">
        <f>SUMIF('Saturday Race 1-22-22'!$B$11:$B$20,$C53,'Saturday Race 1-22-22'!$AW$11:$AW$20)</f>
        <v>0</v>
      </c>
      <c r="AC53" s="174">
        <f>SUMIF('Saturday Race 1-22-22'!$B$11:$B$20,$C53,'Saturday Race 1-22-22'!$AX$11:$AX$20)</f>
        <v>0</v>
      </c>
      <c r="AD53" s="174">
        <f>SUMIF('Saturday Race 1-22-22'!$B$11:$B$20,$C53,'Saturday Race 1-22-22'!$AY$11:$AY$20)</f>
        <v>0</v>
      </c>
      <c r="AE53" s="174">
        <f>SUMIF('Sunday Race 2-6-22'!$B$11:$B$20,$C53,'Sunday Race 2-6-22'!$AU$11:$AU$20)</f>
        <v>0</v>
      </c>
      <c r="AF53" s="174">
        <f>SUMIF('Sunday Race 2-6-22'!$B$11:$B$20,$C53,'Sunday Race 2-6-22'!$AV$11:$AV$20)</f>
        <v>0</v>
      </c>
      <c r="AG53" s="174">
        <f>SUMIF('Sunday Race 2-6-22'!$B$11:$B$20,$C53,'Sunday Race 2-6-22'!$AW$11:$AW$20)</f>
        <v>0</v>
      </c>
      <c r="AH53" s="174">
        <f>SUMIF('Sunday Race 2-6-22'!$B$11:$B$20,$C53,'Sunday Race 2-6-22'!$AX$11:$AX$20)</f>
        <v>0</v>
      </c>
      <c r="AI53" s="174">
        <f>SUMIF('Sunday Race 2-6-22'!$B$11:$B$20,$C53,'Sunday Race 2-6-22'!$AY$11:$AY$20)</f>
        <v>0</v>
      </c>
      <c r="AJ53" s="174">
        <f>SUMIF('Sunday Race 2-20-22'!$B$11:$B$26,$C53,'Sunday Race 2-20-22'!$AU$11:$AU$26)</f>
        <v>0</v>
      </c>
      <c r="AK53" s="174">
        <f>SUMIF('Sunday Race 2-20-22'!$B$11:$B$26,$C53,'Sunday Race 2-20-22'!$AV$11:$AV$26)</f>
        <v>0</v>
      </c>
      <c r="AL53" s="174">
        <f>SUMIF('Sunday Race 2-20-22'!$B$11:$B$26,$C53,'Sunday Race 2-20-22'!$AW$11:$AW$26)</f>
        <v>0</v>
      </c>
      <c r="AM53" s="174">
        <f>SUMIF('Sunday Race 2-20-22'!$B$11:$B$26,$C53,'Sunday Race 2-20-22'!$AX$11:$AX$26)</f>
        <v>0</v>
      </c>
      <c r="AN53" s="174">
        <f>SUMIF('Sunday Race 2-20-22'!$B$11:$B$26,$C53,'Sunday Race 2-20-22'!$AY$11:$AY$26)</f>
        <v>0</v>
      </c>
      <c r="AO53" s="174">
        <f>SUMIF('Sunday Race 2-27-22'!$B$11:$B$20,$C53,'Sunday Race 2-27-22'!$AU$11:$AU$20)</f>
        <v>0</v>
      </c>
      <c r="AP53" s="174">
        <f>SUMIF('Sunday Race 2-27-22'!$B$11:$B$20,$C53,'Sunday Race 2-27-22'!$AV$11:$AV$20)</f>
        <v>0</v>
      </c>
      <c r="AQ53" s="174">
        <f>SUMIF('Sunday Race 2-27-22'!$B$11:$B$20,$C53,'Sunday Race 2-27-22'!$AW$11:$AW$20)</f>
        <v>0</v>
      </c>
      <c r="AR53" s="174">
        <f>SUMIF('Sunday Race 2-27-22'!$B$11:$B$20,$C53,'Sunday Race 2-27-22'!$AX$11:$AX$20)</f>
        <v>0</v>
      </c>
      <c r="AS53" s="174">
        <f>SUMIF('Sunday Race 2-27-22'!$B$11:$B$20,$C53,'Sunday Race 2-27-22'!$AY$11:$AY$20)</f>
        <v>0</v>
      </c>
      <c r="AT53" s="174">
        <f>SUMIF('Sunday Race 3-13-22'!$B$11:$B$25,$C53,'Sunday Race 3-13-22'!$AU$11:$AU$25)</f>
        <v>0</v>
      </c>
      <c r="AU53" s="174">
        <f>SUMIF('Sunday Race 3-13-22'!$B$11:$B$25,$C53,'Sunday Race 3-13-22'!$AV$11:$AV$25)</f>
        <v>0</v>
      </c>
      <c r="AV53" s="174">
        <f>SUMIF('Sunday Race 3-13-22'!$B$11:$B$25,$C53,'Sunday Race 3-13-22'!$AW$11:$AW$25)</f>
        <v>0</v>
      </c>
      <c r="AW53" s="174">
        <f>SUMIF('Sunday Race 3-13-22'!$B$11:$B$25,$C53,'Sunday Race 3-13-22'!$AX$11:$AX$25)</f>
        <v>0</v>
      </c>
      <c r="AX53" s="174">
        <f>SUMIF('Sunday Race 3-13-22'!$B$11:$B$25,$C53,'Sunday Race 3-13-22'!$AY$11:$AY$25)</f>
        <v>0</v>
      </c>
      <c r="AY53" s="174">
        <f>SUMIF('Saturday Race 3-19-22'!$B$11:$B$15,$C53,'Saturday Race 3-19-22'!$AU$11:$AU$15)</f>
        <v>0</v>
      </c>
      <c r="AZ53" s="174">
        <f>SUMIF('Saturday Race 3-19-22'!$B$11:$B$15,$C53,'Saturday Race 3-19-22'!$AV$11:$AV$15)</f>
        <v>0</v>
      </c>
      <c r="BA53" s="174">
        <f>SUMIF('Saturday Race 3-19-22'!$B$11:$B$15,$C53,'Saturday Race 3-19-22'!$AW$11:$AW$15)</f>
        <v>0</v>
      </c>
      <c r="BB53" s="174">
        <f>SUMIF('Saturday Race 3-19-22'!$B$11:$B$15,$C53,'Saturday Race 3-19-22'!$AX$11:$AX$15)</f>
        <v>0</v>
      </c>
      <c r="BC53" s="174">
        <f>SUMIF('Saturday Race 3-19-22'!$B$11:$B$15,$C53,'Saturday Race 3-19-22'!$AY$11:$AY$15)</f>
        <v>0</v>
      </c>
      <c r="BD53" s="174">
        <f>SUMIF('Sunday Races 4-10-22'!$B$11:$B$26,$C53,'Sunday Races 4-10-22'!$AU$11:$AU$26)</f>
        <v>0</v>
      </c>
      <c r="BE53" s="174">
        <f>SUMIF('Sunday Races 4-10-22'!$B$11:$B$26,$C53,'Sunday Races 4-10-22'!$AV$11:$AV$26)</f>
        <v>0</v>
      </c>
      <c r="BF53" s="174">
        <f>SUMIF('Sunday Races 4-10-22'!$B$11:$B$26,$C53,'Sunday Races 4-10-22'!$AW$11:$AW$26)</f>
        <v>0</v>
      </c>
      <c r="BG53" s="174">
        <f>SUMIF('Sunday Races 4-10-22'!$B$11:$B$26,$C53,'Sunday Races 4-10-22'!$AX$11:$AX$26)</f>
        <v>0</v>
      </c>
      <c r="BH53" s="174">
        <f>SUMIF('Sunday Races 4-10-22'!$B$11:$B$26,$C53,'Sunday Races 4-10-22'!$AY$11:$AY$26)</f>
        <v>0</v>
      </c>
      <c r="BI53" s="174">
        <f>SUMIF('Sunday Races 5-1-22'!$B$11:$B$28,$C53,'Sunday Races 5-1-22'!$AU$11:$AU$28)</f>
        <v>0</v>
      </c>
      <c r="BJ53" s="174">
        <f>SUMIF('Sunday Races 5-1-22'!$B$11:$B$28,$C53,'Sunday Races 5-1-22'!$AV$11:$AV$28)</f>
        <v>0</v>
      </c>
      <c r="BK53" s="174">
        <f>SUMIF('Sunday Races 5-1-22'!$B$11:$B$28,$C53,'Sunday Races 5-1-22'!$AW$11:$AW$28)</f>
        <v>0</v>
      </c>
      <c r="BL53" s="174">
        <f>SUMIF('Sunday Races 5-1-22'!$B$11:$B$28,$C53,'Sunday Races 5-1-22'!$AX$11:$AX$28)</f>
        <v>0</v>
      </c>
      <c r="BM53" s="174">
        <f>SUMIF('Sunday Races 5-1-22'!$B$11:$B$28,$C53,'Sunday Races 5-1-22'!$AY$11:$AY$28)</f>
        <v>0</v>
      </c>
      <c r="BN53" s="174">
        <f>SUMIF('Sunday Races 6-5-22'!$B$11:$B$28,$C53,'Sunday Races 6-5-22'!$AU$11:$AU$28)</f>
        <v>0</v>
      </c>
      <c r="BO53" s="174">
        <f>SUMIF('Sunday Races 6-5-22'!$B$11:$B$28,$C53,'Sunday Races 6-5-22'!$AV$11:$AV$28)</f>
        <v>0</v>
      </c>
      <c r="BP53" s="174">
        <f>SUMIF('Sunday Races 6-5-22'!$B$11:$B$28,$C53,'Sunday Races 6-5-22'!$AW$11:$AW$28)</f>
        <v>0</v>
      </c>
      <c r="BQ53" s="174">
        <f>SUMIF('Sunday Races 6-5-22'!$B$11:$B$28,$C53,'Sunday Races 6-5-22'!$AX$11:$AX$28)</f>
        <v>0</v>
      </c>
      <c r="BR53" s="174">
        <f>SUMIF('Sunday Races 6-5-22'!$B$11:$B$28,$C53,'Sunday Races 6-5-22'!$AY$11:$AY$28)</f>
        <v>0</v>
      </c>
      <c r="BS53" s="174">
        <f>SUMIF('Sunday Races 6-12-22'!$B$11:$B$24,$C53,'Sunday Races 6-12-22'!$AU$11:$AU$24)</f>
        <v>0</v>
      </c>
      <c r="BT53" s="174">
        <f>SUMIF('Sunday Races 6-12-22'!$B$11:$B$24,$C53,'Sunday Races 6-12-22'!$AV$11:$AV$24)</f>
        <v>0</v>
      </c>
      <c r="BU53" s="174">
        <f>SUMIF('Sunday Races 6-12-22'!$B$11:$B$24,$C53,'Sunday Races 6-12-22'!$AW$11:$AW$24)</f>
        <v>0</v>
      </c>
      <c r="BV53" s="174">
        <f>SUMIF('Sunday Races 6-12-22'!$B$11:$B$24,$C53,'Sunday Races 6-12-22'!$AX$11:$AX$24)</f>
        <v>0</v>
      </c>
      <c r="BW53" s="174">
        <f>SUMIF('Sunday Races 6-12-22'!$B$11:$B$24,$C53,'Sunday Races 6-12-22'!$AY$11:$AY$24)</f>
        <v>0</v>
      </c>
      <c r="BX53" s="174">
        <f>SUMIF('Saturday Races 6-18-22'!$B$11:$B$24,$C53,'Saturday Races 6-18-22'!$AU$11:$AU$24)</f>
        <v>0</v>
      </c>
      <c r="BY53" s="174">
        <f>SUMIF('Saturday Races 6-18-22'!$B$11:$B$24,$C53,'Saturday Races 6-18-22'!$AV$11:$AV$24)</f>
        <v>0</v>
      </c>
      <c r="BZ53" s="174">
        <f>SUMIF('Saturday Races 6-18-22'!$B$11:$B$24,$C53,'Saturday Races 6-18-22'!$AW$11:$AW$24)</f>
        <v>0</v>
      </c>
      <c r="CA53" s="174">
        <f>SUMIF('Saturday Races 6-18-22'!$B$11:$B$24,$C53,'Saturday Races 6-18-22'!$AX$11:$AX$24)</f>
        <v>0</v>
      </c>
      <c r="CB53" s="174">
        <f>SUMIF('Saturday Races 6-18-22'!$B$11:$B$24,$C53,'Saturday Races 6-18-22'!$AY$11:$AY$24)</f>
        <v>0</v>
      </c>
      <c r="CC53" s="174">
        <f>SUMIF('Sunday Races 7-3-22'!$B$11:$B$26,$C53,'Sunday Races 7-3-22'!$AU$11:$AU$26)</f>
        <v>0</v>
      </c>
      <c r="CD53" s="174">
        <f>SUMIF('Sunday Races 7-3-22'!$B$11:$B$26,$C53,'Sunday Races 7-3-22'!$AV$11:$AV$26)</f>
        <v>0</v>
      </c>
      <c r="CE53" s="174">
        <f>SUMIF('Sunday Races 7-3-22'!$B$11:$B$26,$C53,'Sunday Races 7-3-22'!$AW$11:$AW$26)</f>
        <v>0</v>
      </c>
      <c r="CF53" s="174">
        <f>SUMIF('Sunday Races 7-3-22'!$B$11:$B$26,$C53,'Sunday Races 7-3-22'!$AX$11:$AX$26)</f>
        <v>0</v>
      </c>
      <c r="CG53" s="174">
        <f>SUMIF('Sunday Races 7-3-22'!$B$11:$B$26,$C53,'Sunday Races 7-3-22'!$AY$11:$AY$26)</f>
        <v>0</v>
      </c>
      <c r="CH53" s="174">
        <f>SUMIF('Sunday Races 7-31-22'!$B$11:$B$26,$C53,'Sunday Races 7-31-22'!$AU$11:$AU$26)</f>
        <v>0</v>
      </c>
      <c r="CI53" s="174">
        <f>SUMIF('Sunday Races 7-31-22'!$B$11:$B$26,$C53,'Sunday Races 7-31-22'!$AV$11:$AV$26)</f>
        <v>0</v>
      </c>
      <c r="CJ53" s="174">
        <f>SUMIF('Sunday Races 7-31-22'!$B$11:$B$26,$C53,'Sunday Races 7-31-22'!$AW$11:$AW$26)</f>
        <v>0</v>
      </c>
      <c r="CK53" s="174">
        <f>SUMIF('Sunday Races 7-31-22'!$B$11:$B$26,$C53,'Sunday Races 7-31-22'!$AX$11:$AX$26)</f>
        <v>0</v>
      </c>
      <c r="CL53" s="174">
        <f>SUMIF('Sunday Races 7-31-22'!$B$11:$B$26,$C53,'Sunday Races 7-31-22'!$AY$11:$AY$26)</f>
        <v>0</v>
      </c>
      <c r="CM53" s="174">
        <f>SUMIF('Sunday Races 8-14-22'!$B$11:$B$26,$C53,'Sunday Races 8-14-22'!$AU$11:$AU$26)</f>
        <v>0</v>
      </c>
      <c r="CN53" s="174">
        <f>SUMIF('Sunday Races 8-14-22'!$B$11:$B$26,$C53,'Sunday Races 8-14-22'!$AV$11:$AV$26)</f>
        <v>0</v>
      </c>
      <c r="CO53" s="174">
        <f>SUMIF('Sunday Races 8-14-22'!$B$11:$B$26,$C53,'Sunday Races 8-14-22'!$AW$11:$AW$26)</f>
        <v>0</v>
      </c>
      <c r="CP53" s="174">
        <f>SUMIF('Sunday Races 8-14-22'!$B$11:$B$26,$C53,'Sunday Races 8-14-22'!$AX$11:$AX$26)</f>
        <v>0</v>
      </c>
      <c r="CQ53" s="174">
        <f>SUMIF('Sunday Races 8-14-22'!$B$11:$B$26,$C53,'Sunday Races 8-14-22'!$AY$11:$AY$26)</f>
        <v>0</v>
      </c>
      <c r="CR53" s="174">
        <f>SUMIF('Saturday Races 8-20-22'!$B$11:$B$26,$C53,'Saturday Races 8-20-22'!$AU$11:$AU$26)</f>
        <v>0</v>
      </c>
      <c r="CS53" s="174">
        <f>SUMIF('Saturday Races 8-20-22'!$B$11:$B$26,$C53,'Saturday Races 8-20-22'!$AV$11:$AV$26)</f>
        <v>0</v>
      </c>
      <c r="CT53" s="174">
        <f>SUMIF('Saturday Races 8-20-22'!$B$11:$B$26,$C53,'Saturday Races 8-20-22'!$AW$11:$AW$26)</f>
        <v>0</v>
      </c>
      <c r="CU53" s="174">
        <f>SUMIF('Saturday Races 8-20-22'!$B$11:$B$26,$C53,'Saturday Races 8-20-22'!$AX$11:$AX$26)</f>
        <v>0</v>
      </c>
      <c r="CV53" s="174">
        <f>SUMIF('Saturday Races 8-20-22'!$B$11:$B$26,$C53,'Saturday Races 8-20-22'!$AY$11:$AY$26)</f>
        <v>0</v>
      </c>
      <c r="CW53" s="174">
        <f>SUMIF('Sunday Races 9-11-22'!$B$11:$B$20,$C53,'Sunday Races 9-11-22'!$AU$11:$AU$20)</f>
        <v>0</v>
      </c>
      <c r="CX53" s="174">
        <f>SUMIF('Sunday Races 9-11-22'!$B$11:$B$20,$C53,'Sunday Races 9-11-22'!$AV$11:$AV$20)</f>
        <v>0</v>
      </c>
      <c r="CY53" s="174">
        <f>SUMIF('Sunday Races 9-11-22'!$B$11:$B$20,$C53,'Sunday Races 9-11-22'!$AW$11:$AW$20)</f>
        <v>0</v>
      </c>
      <c r="CZ53" s="174">
        <f>SUMIF('Sunday Races 9-11-22'!$B$11:$B$20,$C53,'Sunday Races 9-11-22'!$AX$11:$AX$20)</f>
        <v>0</v>
      </c>
      <c r="DA53" s="174">
        <f>SUMIF('Sunday Races 9-11-22'!$B$11:$B$20,$C53,'Sunday Races 9-11-22'!$AY$11:$AY$20)</f>
        <v>0</v>
      </c>
      <c r="DB53" s="174">
        <f>SUMIF('Sunday Races 10-9-22'!$B$11:$B$21,$C53,'Sunday Races 10-9-22'!$AU$11:$AU$21)</f>
        <v>0</v>
      </c>
      <c r="DC53" s="174">
        <f>SUMIF('Sunday Races 10-9-22'!$B$11:$B$21,$C53,'Sunday Races 10-9-22'!$AV$11:$AV$21)</f>
        <v>0</v>
      </c>
      <c r="DD53" s="174">
        <f>SUMIF('Sunday Races 10-9-22'!$B$11:$B$21,$C53,'Sunday Races 10-9-22'!$AW$11:$AW$21)</f>
        <v>0</v>
      </c>
      <c r="DE53" s="174">
        <f>SUMIF('Sunday Races 10-9-22'!$B$11:$B$21,$C53,'Sunday Races 10-9-22'!$AX$11:$AX$21)</f>
        <v>0</v>
      </c>
      <c r="DF53" s="174">
        <f>SUMIF('Sunday Races 10-9-22'!$B$11:$B$21,$C53,'Sunday Races 10-9-22'!$AY$11:$AY$21)</f>
        <v>0</v>
      </c>
      <c r="DG53" s="174">
        <f>SUMIF('Sunday Races 10-23-22'!$B$11:$B$22,$C53,'Sunday Races 10-23-22'!$AU$11:$AU$22)</f>
        <v>0</v>
      </c>
      <c r="DH53" s="174">
        <f>SUMIF('Sunday Races 10-23-22'!$B$11:$B$22,$C53,'Sunday Races 10-23-22'!$AV$11:$AV$22)</f>
        <v>0</v>
      </c>
      <c r="DI53" s="174">
        <f>SUMIF('Sunday Races 10-23-22'!$B$11:$B$22,$C53,'Sunday Races 10-23-22'!$AW$11:$AW$22)</f>
        <v>0</v>
      </c>
      <c r="DJ53" s="174">
        <f>SUMIF('Sunday Races 10-23-22'!$B$11:$B$22,$C53,'Sunday Races 10-23-22'!$AX$11:$AX$22)</f>
        <v>0</v>
      </c>
      <c r="DK53" s="174">
        <f>SUMIF('Sunday Races 10-23-22'!$B$11:$B$22,$C53,'Sunday Races 10-23-22'!$AY$11:$AY$22)</f>
        <v>0</v>
      </c>
      <c r="DL53" s="175"/>
      <c r="DM53" s="176"/>
      <c r="DN53" s="177">
        <f t="shared" si="57"/>
        <v>0</v>
      </c>
      <c r="DO53" s="177">
        <f t="shared" si="57"/>
        <v>0</v>
      </c>
      <c r="DP53" s="177">
        <f t="shared" si="57"/>
        <v>0</v>
      </c>
      <c r="DQ53" s="177">
        <f t="shared" si="57"/>
        <v>0</v>
      </c>
      <c r="DR53" s="177">
        <f t="shared" si="57"/>
        <v>0</v>
      </c>
      <c r="DS53" s="177">
        <f t="shared" si="57"/>
        <v>0</v>
      </c>
      <c r="DT53" s="177">
        <f t="shared" si="57"/>
        <v>0</v>
      </c>
      <c r="DU53" s="177">
        <f t="shared" si="57"/>
        <v>0</v>
      </c>
      <c r="DV53" s="177">
        <f t="shared" si="57"/>
        <v>0</v>
      </c>
      <c r="DW53" s="177">
        <f t="shared" si="57"/>
        <v>0</v>
      </c>
      <c r="DX53" s="177">
        <f t="shared" si="58"/>
        <v>0</v>
      </c>
      <c r="DY53" s="177">
        <f t="shared" si="58"/>
        <v>0</v>
      </c>
      <c r="DZ53" s="177">
        <f t="shared" si="58"/>
        <v>0</v>
      </c>
      <c r="EA53" s="177">
        <f t="shared" si="58"/>
        <v>0</v>
      </c>
      <c r="EB53" s="177">
        <f t="shared" si="58"/>
        <v>0</v>
      </c>
      <c r="EC53" s="177">
        <f t="shared" si="58"/>
        <v>0</v>
      </c>
      <c r="ED53" s="177">
        <f t="shared" si="58"/>
        <v>0</v>
      </c>
      <c r="EE53" s="177">
        <f t="shared" si="58"/>
        <v>0</v>
      </c>
      <c r="EF53" s="177">
        <f t="shared" si="58"/>
        <v>0</v>
      </c>
      <c r="EG53" s="177">
        <f t="shared" si="58"/>
        <v>0</v>
      </c>
      <c r="EH53" s="177">
        <f t="shared" si="59"/>
        <v>0</v>
      </c>
      <c r="EI53" s="177">
        <f t="shared" si="59"/>
        <v>0</v>
      </c>
      <c r="EJ53" s="177">
        <f t="shared" si="59"/>
        <v>0</v>
      </c>
      <c r="EK53" s="177">
        <f t="shared" si="59"/>
        <v>0</v>
      </c>
      <c r="EL53" s="177">
        <f t="shared" si="59"/>
        <v>0</v>
      </c>
      <c r="EM53" s="177">
        <f t="shared" si="59"/>
        <v>0</v>
      </c>
      <c r="EN53" s="177">
        <f t="shared" si="59"/>
        <v>0</v>
      </c>
      <c r="EO53" s="177">
        <f t="shared" si="59"/>
        <v>0</v>
      </c>
      <c r="EP53" s="177">
        <f t="shared" si="59"/>
        <v>0</v>
      </c>
      <c r="EQ53" s="177">
        <f t="shared" si="59"/>
        <v>0</v>
      </c>
      <c r="ER53" s="177">
        <f t="shared" si="60"/>
        <v>0</v>
      </c>
      <c r="ES53" s="177">
        <f t="shared" si="60"/>
        <v>0</v>
      </c>
      <c r="ET53" s="177">
        <f t="shared" si="60"/>
        <v>0</v>
      </c>
      <c r="EU53" s="177">
        <f t="shared" si="60"/>
        <v>0</v>
      </c>
      <c r="EV53" s="177">
        <f t="shared" si="60"/>
        <v>0</v>
      </c>
      <c r="EW53" s="177">
        <f t="shared" si="60"/>
        <v>0</v>
      </c>
      <c r="EX53" s="177">
        <f t="shared" si="60"/>
        <v>0</v>
      </c>
      <c r="EY53" s="177">
        <f t="shared" si="60"/>
        <v>0</v>
      </c>
      <c r="EZ53" s="177">
        <f t="shared" si="60"/>
        <v>0</v>
      </c>
      <c r="FA53" s="177">
        <f t="shared" si="60"/>
        <v>0</v>
      </c>
      <c r="FB53" s="177">
        <f t="shared" si="61"/>
        <v>0</v>
      </c>
      <c r="FC53" s="177">
        <f t="shared" si="61"/>
        <v>0</v>
      </c>
      <c r="FD53" s="177">
        <f t="shared" si="61"/>
        <v>0</v>
      </c>
      <c r="FE53" s="177">
        <f t="shared" si="61"/>
        <v>0</v>
      </c>
      <c r="FF53" s="177">
        <f t="shared" si="61"/>
        <v>0</v>
      </c>
      <c r="FG53" s="177">
        <f t="shared" si="61"/>
        <v>0</v>
      </c>
      <c r="FH53" s="177">
        <f t="shared" si="61"/>
        <v>0</v>
      </c>
      <c r="FI53" s="177">
        <f t="shared" si="61"/>
        <v>0</v>
      </c>
      <c r="FJ53" s="177">
        <f t="shared" si="61"/>
        <v>0</v>
      </c>
      <c r="FK53" s="177">
        <f t="shared" si="61"/>
        <v>0</v>
      </c>
      <c r="FL53" s="177">
        <f t="shared" si="62"/>
        <v>0</v>
      </c>
      <c r="FM53" s="177">
        <f t="shared" si="62"/>
        <v>0</v>
      </c>
      <c r="FN53" s="177">
        <f t="shared" si="62"/>
        <v>0</v>
      </c>
      <c r="FO53" s="177">
        <f t="shared" si="62"/>
        <v>0</v>
      </c>
      <c r="FP53" s="177">
        <f t="shared" si="62"/>
        <v>0</v>
      </c>
      <c r="FQ53" s="177">
        <f t="shared" si="62"/>
        <v>0</v>
      </c>
      <c r="FR53" s="177">
        <f t="shared" si="62"/>
        <v>0</v>
      </c>
      <c r="FS53" s="177">
        <f t="shared" si="62"/>
        <v>0</v>
      </c>
      <c r="FT53" s="177">
        <f t="shared" si="62"/>
        <v>0</v>
      </c>
      <c r="FU53" s="177">
        <f t="shared" si="62"/>
        <v>0</v>
      </c>
      <c r="FV53" s="177">
        <f t="shared" si="62"/>
        <v>0</v>
      </c>
      <c r="FW53" s="177">
        <f t="shared" si="62"/>
        <v>0</v>
      </c>
      <c r="FX53" s="177">
        <f t="shared" si="62"/>
        <v>0</v>
      </c>
      <c r="FY53" s="177">
        <f t="shared" si="62"/>
        <v>0</v>
      </c>
      <c r="FZ53" s="177">
        <f t="shared" si="62"/>
        <v>0</v>
      </c>
      <c r="GA53" s="177"/>
      <c r="GB53" s="229">
        <f t="shared" si="55"/>
        <v>1</v>
      </c>
      <c r="GC53" s="229">
        <f t="shared" si="56"/>
        <v>1</v>
      </c>
      <c r="GD53" s="174">
        <f>SUMIF('One Day 12-04-21 Scots'!$B$11:$B$24,$C53,'One Day 12-04-21 Scots'!$AU$11:$AU$24)</f>
        <v>0</v>
      </c>
      <c r="GE53" s="174">
        <f>SUMIF('One Day 12-04-21 Scots'!$B$11:$B$24,$C53,'One Day 12-04-21 Scots'!$AV$11:$AV$24)</f>
        <v>0</v>
      </c>
      <c r="GF53" s="174">
        <f>SUMIF('One Day 12-04-21 Scots'!$B$11:$B$24,$C53,'One Day 12-04-21 Scots'!$AW$11:$AW$24)</f>
        <v>0</v>
      </c>
      <c r="GG53" s="174">
        <f>SUMIF('One Day 12-04-21 Scots'!$B$11:$B$24,$C53,'One Day 12-04-21 Scots'!$AX$11:$AX$24)</f>
        <v>0</v>
      </c>
      <c r="GH53" s="174">
        <f>SUMIF('One Day 12-04-21 Scots'!$B$11:$B$24,$C53,'One Day 12-04-21 Scots'!$AY$11:$AY$24)</f>
        <v>0</v>
      </c>
      <c r="GI53" s="174">
        <f>SUMIF('One Day 12-04-21 Thistles'!$B$11:$B$25,$C53,'One Day 12-04-21 Thistles'!$AU$11:$AU$25)</f>
        <v>0</v>
      </c>
      <c r="GJ53" s="174">
        <f>SUMIF('One Day 12-04-21 Thistles'!$B$11:$B$25,$C53,'One Day 12-04-21 Thistles'!$AV$11:$AV$25)</f>
        <v>0</v>
      </c>
      <c r="GK53" s="174">
        <f>SUMIF('One Day 12-04-21 Thistles'!$B$11:$B$25,$C53,'One Day 12-04-21 Thistles'!$AW$11:$AW$25)</f>
        <v>0</v>
      </c>
      <c r="GL53" s="174">
        <f>SUMIF('One Day 12-04-21 Thistles'!$B$11:$B$25,$C53,'One Day 12-04-21 Thistles'!$AX$11:$AX$25)</f>
        <v>0</v>
      </c>
      <c r="GM53" s="174">
        <f>SUMIF('One Day 12-04-21 Thistles'!$B$11:$B$25,$C53,'One Day 12-04-21 Thistles'!$AY$11:$AY$25)</f>
        <v>0</v>
      </c>
      <c r="GN53" s="174">
        <f>SUMIF('Chili One Day 2-12-22 Scots'!$B$11:$B$27,$C53,'Chili One Day 2-12-22 Scots'!$AU$11:$AU$27)</f>
        <v>0</v>
      </c>
      <c r="GO53" s="174">
        <f>SUMIF('Chili One Day 2-12-22 Scots'!$B$11:$B$27,$C53,'Chili One Day 2-12-22 Scots'!$AV$11:$AV$27)</f>
        <v>0</v>
      </c>
      <c r="GP53" s="174">
        <f>SUMIF('Chili One Day 2-12-22 Scots'!$B$11:$B$27,$C53,'Chili One Day 2-12-22 Scots'!$AW$11:$AW$27)</f>
        <v>0</v>
      </c>
      <c r="GQ53" s="174">
        <f>SUMIF('Chili One Day 2-12-22 Scots'!$B$11:$B$27,$C53,'Chili One Day 2-12-22 Scots'!$AX$11:$AX$27)</f>
        <v>0</v>
      </c>
      <c r="GR53" s="174">
        <f>SUMIF('Chili One Day 2-12-22 Scots'!$B$11:$B$27,$C53,'Chili One Day 2-12-22 Scots'!$AY$11:$AY$27)</f>
        <v>0</v>
      </c>
      <c r="GS53" s="174">
        <f>SUMIF('Chili One Day 2-12-22 Thistles'!$B$11:$B$27,$C53,'Chili One Day 2-12-22 Thistles'!$AU$11:$AU$27)</f>
        <v>0</v>
      </c>
      <c r="GT53" s="174">
        <f>SUMIF('Chili One Day 2-12-22 Thistles'!$B$11:$B$27,$C53,'Chili One Day 2-12-22 Thistles'!$AV$11:$AV$27)</f>
        <v>0</v>
      </c>
      <c r="GU53" s="174">
        <f>SUMIF('Chili One Day 2-12-22 Thistles'!$B$11:$B$27,$C53,'Chili One Day 2-12-22 Thistles'!$AW$11:$AW$27)</f>
        <v>0</v>
      </c>
      <c r="GV53" s="174">
        <f>SUMIF('Chili One Day 2-12-22 Thistles'!$B$11:$B$27,$C53,'Chili One Day 2-12-22 Thistles'!$AX$11:$AX$27)</f>
        <v>0</v>
      </c>
      <c r="GW53" s="174">
        <f>SUMIF('Chili One Day 2-12-22 Thistles'!$B$11:$B$27,$C53,'Chili One Day 2-12-22 Thistles'!$AY$11:$AY$27)</f>
        <v>0</v>
      </c>
      <c r="GX53" s="174">
        <f>SUMIF('Ironman One Day 3-5-22 FS'!$B$11:$B$26,$C53,'Ironman One Day 3-5-22 FS'!$AU$11:$AU$26)</f>
        <v>0</v>
      </c>
      <c r="GY53" s="174">
        <f>SUMIF('Ironman One Day 3-5-22 FS'!$B$11:$B$26,$C53,'Ironman One Day 3-5-22 FS'!$AV$11:$AV$26)</f>
        <v>0</v>
      </c>
      <c r="GZ53" s="174">
        <f>SUMIF('Ironman One Day 3-5-22 FS'!$B$11:$B$26,$C53,'Ironman One Day 3-5-22 FS'!$AW$11:$AW$26)</f>
        <v>0</v>
      </c>
      <c r="HA53" s="174">
        <f>SUMIF('Ironman One Day 3-5-22 FS'!$B$11:$B$26,$C53,'Ironman One Day 3-5-22 FS'!$AX$11:$AX$26)</f>
        <v>0</v>
      </c>
      <c r="HB53" s="174">
        <f>SUMIF('Ironman One Day 3-5-22 FS'!$B$11:$B$26,$C53,'Ironman One Day 3-5-22 FS'!$AY$11:$AY$26)</f>
        <v>0</v>
      </c>
      <c r="HC53" s="174">
        <f>SUMIF('Ironman One Day 3-5-22 420'!$B$11:$B$26,$C53,'Ironman One Day 3-5-22 420'!$AU$11:$AU$26)</f>
        <v>0</v>
      </c>
      <c r="HD53" s="174">
        <f>SUMIF('Ironman One Day 3-5-22 420'!$B$11:$B$26,$C53,'Ironman One Day 3-5-22 420'!$AV$11:$AV$26)</f>
        <v>0</v>
      </c>
      <c r="HE53" s="174">
        <f>SUMIF('Ironman One Day 3-5-22 420'!$B$11:$B$26,$C53,'Ironman One Day 3-5-22 420'!$AW$11:$AW$26)</f>
        <v>0</v>
      </c>
      <c r="HF53" s="174">
        <f>SUMIF('Ironman One Day 3-5-22 420'!$B$11:$B$26,$C53,'Ironman One Day 3-5-22 420'!$AX$11:$AX$26)</f>
        <v>0</v>
      </c>
      <c r="HG53" s="174">
        <f>SUMIF('Ironman One Day 3-5-22 420'!$B$11:$B$26,$C53,'Ironman One Day 3-5-22 420'!$AY$11:$AY$26)</f>
        <v>0</v>
      </c>
      <c r="HH53" s="174">
        <f>SUMIF('Easter One Day 4-16-22 FS'!$B$11:$B$25,$C53,'Easter One Day 4-16-22 FS'!$AU$11:$AU$25)</f>
        <v>0</v>
      </c>
      <c r="HI53" s="174">
        <f>SUMIF('Easter One Day 4-16-22 FS'!$B$11:$B$25,$C53,'Easter One Day 4-16-22 FS'!$AV$11:$AV$25)</f>
        <v>0</v>
      </c>
      <c r="HJ53" s="174">
        <f>SUMIF('Easter One Day 4-16-22 FS'!$B$11:$B$25,$C53,'Easter One Day 4-16-22 FS'!$AW$11:$AW$25)</f>
        <v>0</v>
      </c>
      <c r="HK53" s="174">
        <f>SUMIF('Easter One Day 4-16-22 FS'!$B$11:$B$25,$C53,'Easter One Day 4-16-22 FS'!$AX$11:$AX$25)</f>
        <v>0</v>
      </c>
      <c r="HL53" s="174">
        <f>SUMIF('Easter One Day 4-16-22 FS'!$B$11:$B$25,$C53,'Easter One Day 4-16-22 FS'!$AY$11:$AY$25)</f>
        <v>0</v>
      </c>
      <c r="HM53" s="174">
        <f>SUMIF('Easter One Day 4-16-22 FS'!$B$11:$B$25,$C53,'Easter One Day 4-16-22 FS'!$AU$11:$AU$25)</f>
        <v>0</v>
      </c>
      <c r="HN53" s="174">
        <f>SUMIF('Easter One Day 4-16-22 FS'!$B$11:$B$25,$C53,'Easter One Day 4-16-22 FS'!$AV$11:$AV$25)</f>
        <v>0</v>
      </c>
      <c r="HO53" s="174">
        <f>SUMIF('Easter One Day 4-16-22 FS'!$B$11:$B$25,$C53,'Easter One Day 4-16-22 FS'!$AW$11:$AW$25)</f>
        <v>0</v>
      </c>
      <c r="HP53" s="174">
        <f>SUMIF('Easter One Day 4-16-22 FS'!$B$11:$B$25,$C53,'Easter One Day 4-16-22 FS'!$AX$11:$AX$25)</f>
        <v>0</v>
      </c>
      <c r="HQ53" s="174">
        <f>SUMIF('Easter One Day 4-16-22 FS'!$B$11:$B$25,$C53,'Easter One Day 4-16-22 FS'!$AY$11:$AY$25)</f>
        <v>0</v>
      </c>
      <c r="HR53" s="174">
        <f>SUMIF('Long Distance Race 5-7-22'!$B$11:$B$25,$C53,'Long Distance Race 5-7-22'!$AU$11:$AU$25)</f>
        <v>0</v>
      </c>
      <c r="HS53" s="174">
        <f>SUMIF('Long Distance Race 5-7-22'!$B$11:$B$18,$C53,'Long Distance Race 5-7-22'!$AV$11:$AV$18)</f>
        <v>0</v>
      </c>
      <c r="HT53" s="174">
        <f>SUMIF('Long Distance Race 5-7-22'!$B$11:$B$18,$C53,'Long Distance Race 5-7-22'!$AW$11:$AW$18)</f>
        <v>0</v>
      </c>
      <c r="HU53" s="174">
        <f>SUMIF('Long Distance Race 5-7-22'!$B$11:$B$18,$C53,'Long Distance Race 5-7-22'!$AX$11:$AX$18)</f>
        <v>0</v>
      </c>
      <c r="HV53" s="174">
        <f>SUMIF('Long Distance Race 5-7-22'!$B$11:$B$18,$C53,'Long Distance Race 5-7-22'!$AY$11:$AY$18)</f>
        <v>0</v>
      </c>
      <c r="HW53" s="174">
        <f>SUMIF('Memorial Day Regatta 5-28-22 Op'!$B$11:$B$25,$C53,'Memorial Day Regatta 5-28-22 Op'!$AU$11:$AU$25)</f>
        <v>0</v>
      </c>
      <c r="HX53" s="174">
        <f>SUMIF('Memorial Day Regatta 5-28-22 Op'!$B$11:$B$18,$C53,'Memorial Day Regatta 5-28-22 Op'!$AV$11:$AV$18)</f>
        <v>0</v>
      </c>
      <c r="HY53" s="174">
        <f>SUMIF('Memorial Day Regatta 5-28-22 Op'!$B$11:$B$18,$C53,'Memorial Day Regatta 5-28-22 Op'!$AW$11:$AW$18)</f>
        <v>0</v>
      </c>
      <c r="HZ53" s="174">
        <f>SUMIF('Memorial Day Regatta 5-28-22 Op'!$B$11:$B$18,$C53,'Memorial Day Regatta 5-28-22 Op'!$AX$11:$AX$18)</f>
        <v>0</v>
      </c>
      <c r="IA53" s="174">
        <f>SUMIF('Memorial Day Regatta 5-28-22 Op'!$B$11:$B$18,$C53,'Memorial Day Regatta 5-28-22 Op'!$AY$11:$AY$18)</f>
        <v>0</v>
      </c>
      <c r="IB53" s="174">
        <f>SUMIF('Caldwell Cup 6-25-22 TH'!$B$11:$B$25,$C53,'Caldwell Cup 6-25-22 TH'!$AU$11:$AU$25)</f>
        <v>0</v>
      </c>
      <c r="IC53" s="174">
        <f>SUMIF('Caldwell Cup 6-25-22 TH'!$B$11:$B$25,$C53,'Caldwell Cup 6-25-22 TH'!$AV$11:$AV$25)</f>
        <v>0</v>
      </c>
      <c r="ID53" s="174">
        <f>SUMIF('Caldwell Cup 6-25-22 TH'!$B$11:$B$25,$C53,'Caldwell Cup 6-25-22 TH'!$AW$11:$AW$25)</f>
        <v>0</v>
      </c>
      <c r="IE53" s="174">
        <f>SUMIF('Caldwell Cup 6-25-22 TH'!$B$11:$B$25,$C53,'Caldwell Cup 6-25-22 TH'!$AX$11:$AX$25)</f>
        <v>0</v>
      </c>
      <c r="IF53" s="174">
        <f>SUMIF('Caldwell Cup 6-25-22 TH'!$B$11:$B$25,$C53,'Caldwell Cup 6-25-22 TH'!$AY$11:$AY$25)</f>
        <v>0</v>
      </c>
      <c r="IG53" s="174">
        <f>SUMIF('Caldwell Cup 6-25-22 FS'!$B$11:$B$21,$C53,'Caldwell Cup 6-25-22 FS'!$AU$11:$AU$21)</f>
        <v>0</v>
      </c>
      <c r="IH53" s="174">
        <f>SUMIF('Caldwell Cup 6-25-22 FS'!$B$11:$B$21,$C53,'Caldwell Cup 6-25-22 FS'!$AV$11:$AV$21)</f>
        <v>0</v>
      </c>
      <c r="II53" s="174">
        <f>SUMIF('Caldwell Cup 6-25-22 FS'!$B$11:$B$21,$C53,'Caldwell Cup 6-25-22 FS'!$AW$11:$AW$21)</f>
        <v>0</v>
      </c>
      <c r="IJ53" s="174">
        <f>SUMIF('Caldwell Cup 6-25-22 FS'!$B$11:$B$21,$C53,'Caldwell Cup 6-25-22 FS'!$AX$11:$AX$21)</f>
        <v>0</v>
      </c>
      <c r="IK53" s="174">
        <f>SUMIF('Caldwell Cup 6-25-22 FS'!$B$11:$B$21,$C53,'Caldwell Cup 6-25-22 FS'!$AY$11:$AY$21)</f>
        <v>0</v>
      </c>
      <c r="IL53" s="174">
        <f>SUMIF('Caldwell Cup 6-25-22 Lasers'!$B$11:$B$23,$C53,'Caldwell Cup 6-25-22 Lasers'!$AU$11:$AU$23)</f>
        <v>0</v>
      </c>
      <c r="IM53" s="174">
        <f>SUMIF('Caldwell Cup 6-25-22 Lasers'!$B$11:$B$23,$C53,'Caldwell Cup 6-25-22 Lasers'!$AV$11:$AV$23)</f>
        <v>0</v>
      </c>
      <c r="IN53" s="174">
        <f>SUMIF('Caldwell Cup 6-25-22 Lasers'!$B$11:$B$23,$C53,'Caldwell Cup 6-25-22 Lasers'!$AW$11:$AW$23)</f>
        <v>0</v>
      </c>
      <c r="IO53" s="174">
        <f>SUMIF('Caldwell Cup 6-25-22 Lasers'!$B$11:$B$23,$C53,'Caldwell Cup 6-25-22 Lasers'!$AX$11:$AX$23)</f>
        <v>0</v>
      </c>
      <c r="IP53" s="174">
        <f>SUMIF('Caldwell Cup 6-25-22 Lasers'!$B$11:$B$23,$C53,'Caldwell Cup 6-25-22 Lasers'!$AY$11:$AY$23)</f>
        <v>0</v>
      </c>
      <c r="IQ53" s="174">
        <f>SUMIF('Labor Day Regatta 9-3-22 FS'!$B$11:$B$30,$C53,'Labor Day Regatta 9-3-22 FS'!$AU$11:$AU$30)</f>
        <v>0</v>
      </c>
      <c r="IR53" s="174">
        <f>SUMIF('Labor Day Regatta 9-3-22 FS'!$B$11:$B$30,$C53,'Labor Day Regatta 9-3-22 FS'!$AV$11:$AV$30)</f>
        <v>0</v>
      </c>
      <c r="IS53" s="174">
        <f>SUMIF('Labor Day Regatta 9-3-22 FS'!$B$11:$B$30,$C53,'Labor Day Regatta 9-3-22 FS'!$AW$11:$AW$30)</f>
        <v>0</v>
      </c>
      <c r="IT53" s="174">
        <f>SUMIF('Labor Day Regatta 9-3-22 FS'!$B$11:$B$30,$C53,'Labor Day Regatta 9-3-22 FS'!$AX$11:$AX$30)</f>
        <v>0</v>
      </c>
      <c r="IU53" s="174">
        <f>SUMIF('Labor Day Regatta 9-3-22 FS'!$B$11:$B$30,$C53,'Labor Day Regatta 9-3-22 FS'!$AY$11:$AY$30)</f>
        <v>0</v>
      </c>
      <c r="IV53" s="174">
        <f>SUMIF('2022-09-17 Leukemia Cup FS'!$B$11:$B$26,$C53,'2022-09-17 Leukemia Cup FS'!$AU$11:$AU$26)</f>
        <v>0</v>
      </c>
      <c r="IW53" s="174">
        <f>SUMIF('2022-09-17 Leukemia Cup FS'!$B$11:$B$26,$C53,'2022-09-17 Leukemia Cup FS'!$AV$11:$AV$26)</f>
        <v>0</v>
      </c>
      <c r="IX53" s="174">
        <f>SUMIF('2022-09-17 Leukemia Cup FS'!$B$11:$B$26,$C53,'2022-09-17 Leukemia Cup FS'!$AW$11:$AW$26)</f>
        <v>0</v>
      </c>
      <c r="IY53" s="174">
        <f>SUMIF('2022-09-17 Leukemia Cup FS'!$B$11:$B$26,$C53,'2022-09-17 Leukemia Cup FS'!$AX$11:$AX$26)</f>
        <v>0</v>
      </c>
      <c r="IZ53" s="174">
        <f>SUMIF('2022-09-17 Leukemia Cup FS'!$B$11:$B$26,$C53,'2022-09-17 Leukemia Cup FS'!$AY$11:$AY$26)</f>
        <v>0</v>
      </c>
      <c r="JA53" s="174">
        <f>SUMIF('2022-09-17 Leukemia Cup TH'!$B$11:$B$28,$C53,'2022-09-17 Leukemia Cup TH'!$AU$11:$AU$28)</f>
        <v>0</v>
      </c>
      <c r="JB53" s="174">
        <f>SUMIF('2022-09-17 Leukemia Cup TH'!$B$11:$B$28,$C53,'2022-09-17 Leukemia Cup TH'!$AV$11:$AV$28)</f>
        <v>0</v>
      </c>
      <c r="JC53" s="174">
        <f>SUMIF('2022-09-17 Leukemia Cup TH'!$B$11:$B$28,$C53,'2022-09-17 Leukemia Cup TH'!$AW$11:$AW$28)</f>
        <v>0</v>
      </c>
      <c r="JD53" s="174">
        <f>SUMIF('2022-09-17 Leukemia Cup TH'!$B$11:$B$28,$C53,'2022-09-17 Leukemia Cup TH'!$AX$11:$AX$28)</f>
        <v>0</v>
      </c>
      <c r="JE53" s="174">
        <f>SUMIF('2022-09-17 Leukemia Cup TH'!$B$11:$B$28,$C53,'2022-09-17 Leukemia Cup TH'!$AY$11:$AY$28)</f>
        <v>0</v>
      </c>
      <c r="JF53" s="174">
        <f>SUMIF('Smith-Berry LDR 9-24-22'!$B$11:$B$30,$C53,'Smith-Berry LDR 9-24-22'!$AU$11:$AU$30)</f>
        <v>1</v>
      </c>
      <c r="JG53" s="174">
        <f>SUMIF('Smith-Berry LDR 9-24-22'!$B$11:$B$30,$C53,'Smith-Berry LDR 9-24-22'!$AV$11:$AV$30)</f>
        <v>0</v>
      </c>
      <c r="JH53" s="174">
        <f>SUMIF('Smith-Berry LDR 9-24-22'!$B$11:$B$30,$C53,'Smith-Berry LDR 9-24-22'!$AW$11:$AW$30)</f>
        <v>0</v>
      </c>
      <c r="JI53" s="174">
        <f>SUMIF('Smith-Berry LDR 9-24-22'!$B$11:$B$30,$C53,'Smith-Berry LDR 9-24-22'!$AX$11:$AX$30)</f>
        <v>0</v>
      </c>
      <c r="JJ53" s="174">
        <f>SUMIF('Smith-Berry LDR 9-24-22'!$B$11:$B$30,$C53,'Smith-Berry LDR 9-24-22'!$AY$11:$AY$30)</f>
        <v>0</v>
      </c>
      <c r="JK53" s="174">
        <f>SUMIF('Great Scot 10-1-22 Cham'!$B$11:$B$38,$C53,'Great Scot 10-1-22 Cham'!$AU$11:$AU$38)</f>
        <v>0</v>
      </c>
      <c r="JL53" s="174">
        <f>SUMIF('Great Scot 10-1-22 Cham'!$B$11:$B$38,$C53,'Great Scot 10-1-22 Cham'!$AV$11:$AV$38)</f>
        <v>0</v>
      </c>
      <c r="JM53" s="174">
        <f>SUMIF('Great Scot 10-1-22 Cham'!$B$11:$B$38,$C53,'Great Scot 10-1-22 Cham'!$AW$11:$AW$38)</f>
        <v>0</v>
      </c>
      <c r="JN53" s="174">
        <f>SUMIF('Great Scot 10-1-22 Cham'!$B$11:$B$38,$C53,'Great Scot 10-1-22 Cham'!$AX$11:$AX$38)</f>
        <v>0</v>
      </c>
      <c r="JO53" s="174">
        <f>SUMIF('Great Scot 10-1-22 Cham'!$B$11:$B$38,$C53,'Great Scot 10-1-22 Cham'!$AY$11:$AY$38)</f>
        <v>0</v>
      </c>
      <c r="JP53" s="174">
        <f>SUMIF('Great Scot 10-1-22 Chal'!$B$11:$B$28,$C53,'Great Scot 10-1-22 Chal'!$AU$11:$AU$28)</f>
        <v>0</v>
      </c>
      <c r="JQ53" s="174">
        <f>SUMIF('Great Scot 10-1-22 Chal'!$B$11:$B$28,$C53,'Great Scot 10-1-22 Chal'!$AV$11:$AV$28)</f>
        <v>0</v>
      </c>
      <c r="JR53" s="174">
        <f>SUMIF('Great Scot 10-1-22 Chal'!$B$11:$B$28,$C53,'Great Scot 10-1-22 Chal'!$AW$11:$AW$28)</f>
        <v>0</v>
      </c>
      <c r="JS53" s="174">
        <f>SUMIF('Great Scot 10-1-22 Chal'!$B$11:$B$28,$C53,'Great Scot 10-1-22 Chal'!$AX$11:$AX$28)</f>
        <v>0</v>
      </c>
      <c r="JT53" s="174">
        <f>SUMIF('Great Scot 10-1-22 Chal'!$B$11:$B$28,$C53,'Great Scot 10-1-22 Chal'!$AY$11:$AY$28)</f>
        <v>0</v>
      </c>
      <c r="JU53" s="174">
        <f>SUMIF('Great Pumpkin Regatta 10-15-22'!$B$11:$B$54,$C53,'Great Pumpkin Regatta 10-15-22'!$AU$11:$AU$54)</f>
        <v>0</v>
      </c>
      <c r="JV53" s="174">
        <f>SUMIF('Great Pumpkin Regatta 10-15-22'!$B$11:$B$54,$C53,'Great Pumpkin Regatta 10-15-22'!$AV$11:$AV$54)</f>
        <v>0</v>
      </c>
      <c r="JW53" s="174">
        <f>SUMIF('Great Pumpkin Regatta 10-15-22'!$B$11:$B$54,$C53,'Great Pumpkin Regatta 10-15-22'!$AW$11:$AW$54)</f>
        <v>0</v>
      </c>
      <c r="JX53" s="174">
        <f>SUMIF('Great Pumpkin Regatta 10-15-22'!$B$11:$B$54,$C53,'Great Pumpkin Regatta 10-15-22'!$AX$11:$AX$54)</f>
        <v>0</v>
      </c>
      <c r="JY53" s="174">
        <f>SUMIF('Great Pumpkin Regatta 10-15-22'!$B$11:$B$54,$C53,'Great Pumpkin Regatta 10-15-22'!$AY$11:$AY$54)</f>
        <v>0</v>
      </c>
      <c r="JZ53" s="174">
        <f>SUMIF('One Day Regatta 10-29-22 FS'!$B$11:$B$19,$C53,'One Day Regatta 10-29-22 FS'!$AU$11:$AU$19)</f>
        <v>0</v>
      </c>
      <c r="KA53" s="174">
        <f>SUMIF('One Day Regatta 10-29-22 FS'!$B$11:$B$19,$C53,'One Day Regatta 10-29-22 FS'!$AV$11:$AV$19)</f>
        <v>0</v>
      </c>
      <c r="KB53" s="174">
        <f>SUMIF('One Day Regatta 10-29-22 FS'!$B$11:$B$19,$C53,'One Day Regatta 10-29-22 FS'!$AW$11:$AW$19)</f>
        <v>0</v>
      </c>
      <c r="KC53" s="174">
        <f>SUMIF('One Day Regatta 10-29-22 FS'!$B$11:$B$19,$C53,'One Day Regatta 10-29-22 FS'!$AX$11:$AX$19)</f>
        <v>0</v>
      </c>
      <c r="KD53" s="174">
        <f>SUMIF('One Day Regatta 10-29-22 FS'!$B$11:$B$19,$C53,'One Day Regatta 10-29-22 FS'!$AY$11:$AY$19)</f>
        <v>0</v>
      </c>
    </row>
    <row r="54" spans="1:290" ht="15" customHeight="1" x14ac:dyDescent="0.2">
      <c r="A54" s="400" t="s">
        <v>1369</v>
      </c>
      <c r="B54" s="134">
        <f t="shared" si="8"/>
        <v>36</v>
      </c>
      <c r="C54" s="170" t="s">
        <v>201</v>
      </c>
      <c r="D54" s="171">
        <f t="shared" si="44"/>
        <v>0</v>
      </c>
      <c r="E54" s="172">
        <f t="shared" si="45"/>
        <v>0</v>
      </c>
      <c r="F54" s="171">
        <f t="shared" si="46"/>
        <v>0</v>
      </c>
      <c r="G54" s="171">
        <v>0</v>
      </c>
      <c r="H54" s="171">
        <f t="shared" si="47"/>
        <v>0</v>
      </c>
      <c r="I54" s="173">
        <f t="shared" si="48"/>
        <v>0</v>
      </c>
      <c r="J54" s="173"/>
      <c r="K54" s="174">
        <f>SUMIF('Saturday Race 11-06-21'!$B$11:$B$21,$C54,'Saturday Race 11-06-21'!$AU$11:$AU$21)</f>
        <v>0</v>
      </c>
      <c r="L54" s="174">
        <f>SUMIF('Saturday Race 11-06-21'!$B$11:$B$21,$C54,'Saturday Race 11-06-21'!$AV$11:$AV$21)</f>
        <v>0</v>
      </c>
      <c r="M54" s="174">
        <f>SUMIF('Saturday Race 11-06-21'!$B$11:$B$21,$C54,'Saturday Race 11-06-21'!$AW$11:$AW$21)</f>
        <v>0</v>
      </c>
      <c r="N54" s="174">
        <f>SUMIF('Saturday Race 11-06-21'!$B$11:$B$21,$C54,'Saturday Race 11-06-21'!$AX$11:$AX$21)</f>
        <v>0</v>
      </c>
      <c r="O54" s="174">
        <f>SUMIF('Saturday Race 11-06-21'!$B$11:$B$21,$C54,'Saturday Race 11-06-21'!$AY$11:$AY$21)</f>
        <v>0</v>
      </c>
      <c r="P54" s="174">
        <f>SUMIF('Saturday Race 11-20-21'!$B$11:$B$20,$C54,'Saturday Race 11-20-21'!$AU$11:$AU$20)</f>
        <v>0</v>
      </c>
      <c r="Q54" s="174">
        <f>SUMIF('Saturday Race 11-20-21'!$B$11:$B$20,$C54,'Saturday Race 11-20-21'!$AV$11:$AV$20)</f>
        <v>0</v>
      </c>
      <c r="R54" s="174">
        <f>SUMIF('Saturday Race 11-20-21'!$B$11:$B$20,$C54,'Saturday Race 11-20-21'!$AW$11:$AW$20)</f>
        <v>0</v>
      </c>
      <c r="S54" s="174">
        <f>SUMIF('Saturday Race 11-20-21'!$B$11:$B$20,$C54,'Saturday Race 11-20-21'!$AX$11:$AX$20)</f>
        <v>0</v>
      </c>
      <c r="T54" s="174">
        <f>SUMIF('Saturday Race 11-20-21'!$B$11:$B$20,$C54,'Saturday Race 11-20-21'!$AY$11:$AY$20)</f>
        <v>0</v>
      </c>
      <c r="U54" s="174">
        <f>SUMIF('Saturday Race 1-08-22'!$B$11:$B$20,$C54,'Saturday Race 1-08-22'!$AU$11:$AU$20)</f>
        <v>0</v>
      </c>
      <c r="V54" s="174">
        <f>SUMIF('Saturday Race 1-08-22'!$B$11:$B$20,$C54,'Saturday Race 1-08-22'!$AV$11:$AV$20)</f>
        <v>0</v>
      </c>
      <c r="W54" s="174">
        <f>SUMIF('Saturday Race 1-08-22'!$B$11:$B$20,$C54,'Saturday Race 1-08-22'!$AW$11:$AW$20)</f>
        <v>0</v>
      </c>
      <c r="X54" s="174">
        <f>SUMIF('Saturday Race 1-08-22'!$B$11:$B$20,$C54,'Saturday Race 1-08-22'!$AX$11:$AX$20)</f>
        <v>0</v>
      </c>
      <c r="Y54" s="174">
        <f>SUMIF('Saturday Race 1-08-22'!$B$11:$B$20,$C54,'Saturday Race 1-08-22'!$AY$11:$AY$20)</f>
        <v>0</v>
      </c>
      <c r="Z54" s="174">
        <f>SUMIF('Saturday Race 1-22-22'!$B$11:$B$20,$C54,'Saturday Race 1-22-22'!$AU$11:$AU$20)</f>
        <v>0</v>
      </c>
      <c r="AA54" s="174">
        <f>SUMIF('Saturday Race 1-22-22'!$B$11:$B$20,$C54,'Saturday Race 1-22-22'!$AV$11:$AV$20)</f>
        <v>0</v>
      </c>
      <c r="AB54" s="174">
        <f>SUMIF('Saturday Race 1-22-22'!$B$11:$B$20,$C54,'Saturday Race 1-22-22'!$AW$11:$AW$20)</f>
        <v>0</v>
      </c>
      <c r="AC54" s="174">
        <f>SUMIF('Saturday Race 1-22-22'!$B$11:$B$20,$C54,'Saturday Race 1-22-22'!$AX$11:$AX$20)</f>
        <v>0</v>
      </c>
      <c r="AD54" s="174">
        <f>SUMIF('Saturday Race 1-22-22'!$B$11:$B$20,$C54,'Saturday Race 1-22-22'!$AY$11:$AY$20)</f>
        <v>0</v>
      </c>
      <c r="AE54" s="174">
        <f>SUMIF('Sunday Race 2-6-22'!$B$11:$B$20,$C54,'Sunday Race 2-6-22'!$AU$11:$AU$20)</f>
        <v>0</v>
      </c>
      <c r="AF54" s="174">
        <f>SUMIF('Sunday Race 2-6-22'!$B$11:$B$20,$C54,'Sunday Race 2-6-22'!$AV$11:$AV$20)</f>
        <v>0</v>
      </c>
      <c r="AG54" s="174">
        <f>SUMIF('Sunday Race 2-6-22'!$B$11:$B$20,$C54,'Sunday Race 2-6-22'!$AW$11:$AW$20)</f>
        <v>0</v>
      </c>
      <c r="AH54" s="174">
        <f>SUMIF('Sunday Race 2-6-22'!$B$11:$B$20,$C54,'Sunday Race 2-6-22'!$AX$11:$AX$20)</f>
        <v>0</v>
      </c>
      <c r="AI54" s="174">
        <f>SUMIF('Sunday Race 2-6-22'!$B$11:$B$20,$C54,'Sunday Race 2-6-22'!$AY$11:$AY$20)</f>
        <v>0</v>
      </c>
      <c r="AJ54" s="174">
        <f>SUMIF('Sunday Race 2-20-22'!$B$11:$B$26,$C54,'Sunday Race 2-20-22'!$AU$11:$AU$26)</f>
        <v>0</v>
      </c>
      <c r="AK54" s="174">
        <f>SUMIF('Sunday Race 2-20-22'!$B$11:$B$26,$C54,'Sunday Race 2-20-22'!$AV$11:$AV$26)</f>
        <v>0</v>
      </c>
      <c r="AL54" s="174">
        <f>SUMIF('Sunday Race 2-20-22'!$B$11:$B$26,$C54,'Sunday Race 2-20-22'!$AW$11:$AW$26)</f>
        <v>0</v>
      </c>
      <c r="AM54" s="174">
        <f>SUMIF('Sunday Race 2-20-22'!$B$11:$B$26,$C54,'Sunday Race 2-20-22'!$AX$11:$AX$26)</f>
        <v>0</v>
      </c>
      <c r="AN54" s="174">
        <f>SUMIF('Sunday Race 2-20-22'!$B$11:$B$26,$C54,'Sunday Race 2-20-22'!$AY$11:$AY$26)</f>
        <v>0</v>
      </c>
      <c r="AO54" s="174">
        <f>SUMIF('Sunday Race 2-27-22'!$B$11:$B$20,$C54,'Sunday Race 2-27-22'!$AU$11:$AU$20)</f>
        <v>0</v>
      </c>
      <c r="AP54" s="174">
        <f>SUMIF('Sunday Race 2-27-22'!$B$11:$B$20,$C54,'Sunday Race 2-27-22'!$AV$11:$AV$20)</f>
        <v>0</v>
      </c>
      <c r="AQ54" s="174">
        <f>SUMIF('Sunday Race 2-27-22'!$B$11:$B$20,$C54,'Sunday Race 2-27-22'!$AW$11:$AW$20)</f>
        <v>0</v>
      </c>
      <c r="AR54" s="174">
        <f>SUMIF('Sunday Race 2-27-22'!$B$11:$B$20,$C54,'Sunday Race 2-27-22'!$AX$11:$AX$20)</f>
        <v>0</v>
      </c>
      <c r="AS54" s="174">
        <f>SUMIF('Sunday Race 2-27-22'!$B$11:$B$20,$C54,'Sunday Race 2-27-22'!$AY$11:$AY$20)</f>
        <v>0</v>
      </c>
      <c r="AT54" s="174">
        <f>SUMIF('Sunday Race 3-13-22'!$B$11:$B$25,$C54,'Sunday Race 3-13-22'!$AU$11:$AU$25)</f>
        <v>0</v>
      </c>
      <c r="AU54" s="174">
        <f>SUMIF('Sunday Race 3-13-22'!$B$11:$B$25,$C54,'Sunday Race 3-13-22'!$AV$11:$AV$25)</f>
        <v>0</v>
      </c>
      <c r="AV54" s="174">
        <f>SUMIF('Sunday Race 3-13-22'!$B$11:$B$25,$C54,'Sunday Race 3-13-22'!$AW$11:$AW$25)</f>
        <v>0</v>
      </c>
      <c r="AW54" s="174">
        <f>SUMIF('Sunday Race 3-13-22'!$B$11:$B$25,$C54,'Sunday Race 3-13-22'!$AX$11:$AX$25)</f>
        <v>0</v>
      </c>
      <c r="AX54" s="174">
        <f>SUMIF('Sunday Race 3-13-22'!$B$11:$B$25,$C54,'Sunday Race 3-13-22'!$AY$11:$AY$25)</f>
        <v>0</v>
      </c>
      <c r="AY54" s="174">
        <f>SUMIF('Saturday Race 3-19-22'!$B$11:$B$15,$C54,'Saturday Race 3-19-22'!$AU$11:$AU$15)</f>
        <v>0</v>
      </c>
      <c r="AZ54" s="174">
        <f>SUMIF('Saturday Race 3-19-22'!$B$11:$B$15,$C54,'Saturday Race 3-19-22'!$AV$11:$AV$15)</f>
        <v>0</v>
      </c>
      <c r="BA54" s="174">
        <f>SUMIF('Saturday Race 3-19-22'!$B$11:$B$15,$C54,'Saturday Race 3-19-22'!$AW$11:$AW$15)</f>
        <v>0</v>
      </c>
      <c r="BB54" s="174">
        <f>SUMIF('Saturday Race 3-19-22'!$B$11:$B$15,$C54,'Saturday Race 3-19-22'!$AX$11:$AX$15)</f>
        <v>0</v>
      </c>
      <c r="BC54" s="174">
        <f>SUMIF('Saturday Race 3-19-22'!$B$11:$B$15,$C54,'Saturday Race 3-19-22'!$AY$11:$AY$15)</f>
        <v>0</v>
      </c>
      <c r="BD54" s="174">
        <f>SUMIF('Sunday Races 4-10-22'!$B$11:$B$26,$C54,'Sunday Races 4-10-22'!$AU$11:$AU$26)</f>
        <v>0</v>
      </c>
      <c r="BE54" s="174">
        <f>SUMIF('Sunday Races 4-10-22'!$B$11:$B$26,$C54,'Sunday Races 4-10-22'!$AV$11:$AV$26)</f>
        <v>0</v>
      </c>
      <c r="BF54" s="174">
        <f>SUMIF('Sunday Races 4-10-22'!$B$11:$B$26,$C54,'Sunday Races 4-10-22'!$AW$11:$AW$26)</f>
        <v>0</v>
      </c>
      <c r="BG54" s="174">
        <f>SUMIF('Sunday Races 4-10-22'!$B$11:$B$26,$C54,'Sunday Races 4-10-22'!$AX$11:$AX$26)</f>
        <v>0</v>
      </c>
      <c r="BH54" s="174">
        <f>SUMIF('Sunday Races 4-10-22'!$B$11:$B$26,$C54,'Sunday Races 4-10-22'!$AY$11:$AY$26)</f>
        <v>0</v>
      </c>
      <c r="BI54" s="174">
        <f>SUMIF('Sunday Races 5-1-22'!$B$11:$B$28,$C54,'Sunday Races 5-1-22'!$AU$11:$AU$28)</f>
        <v>0</v>
      </c>
      <c r="BJ54" s="174">
        <f>SUMIF('Sunday Races 5-1-22'!$B$11:$B$28,$C54,'Sunday Races 5-1-22'!$AV$11:$AV$28)</f>
        <v>0</v>
      </c>
      <c r="BK54" s="174">
        <f>SUMIF('Sunday Races 5-1-22'!$B$11:$B$28,$C54,'Sunday Races 5-1-22'!$AW$11:$AW$28)</f>
        <v>0</v>
      </c>
      <c r="BL54" s="174">
        <f>SUMIF('Sunday Races 5-1-22'!$B$11:$B$28,$C54,'Sunday Races 5-1-22'!$AX$11:$AX$28)</f>
        <v>0</v>
      </c>
      <c r="BM54" s="174">
        <f>SUMIF('Sunday Races 5-1-22'!$B$11:$B$28,$C54,'Sunday Races 5-1-22'!$AY$11:$AY$28)</f>
        <v>0</v>
      </c>
      <c r="BN54" s="174">
        <f>SUMIF('Sunday Races 6-5-22'!$B$11:$B$28,$C54,'Sunday Races 6-5-22'!$AU$11:$AU$28)</f>
        <v>0</v>
      </c>
      <c r="BO54" s="174">
        <f>SUMIF('Sunday Races 6-5-22'!$B$11:$B$28,$C54,'Sunday Races 6-5-22'!$AV$11:$AV$28)</f>
        <v>0</v>
      </c>
      <c r="BP54" s="174">
        <f>SUMIF('Sunday Races 6-5-22'!$B$11:$B$28,$C54,'Sunday Races 6-5-22'!$AW$11:$AW$28)</f>
        <v>0</v>
      </c>
      <c r="BQ54" s="174">
        <f>SUMIF('Sunday Races 6-5-22'!$B$11:$B$28,$C54,'Sunday Races 6-5-22'!$AX$11:$AX$28)</f>
        <v>0</v>
      </c>
      <c r="BR54" s="174">
        <f>SUMIF('Sunday Races 6-5-22'!$B$11:$B$28,$C54,'Sunday Races 6-5-22'!$AY$11:$AY$28)</f>
        <v>0</v>
      </c>
      <c r="BS54" s="174">
        <f>SUMIF('Sunday Races 6-12-22'!$B$11:$B$24,$C54,'Sunday Races 6-12-22'!$AU$11:$AU$24)</f>
        <v>0</v>
      </c>
      <c r="BT54" s="174">
        <f>SUMIF('Sunday Races 6-12-22'!$B$11:$B$24,$C54,'Sunday Races 6-12-22'!$AV$11:$AV$24)</f>
        <v>0</v>
      </c>
      <c r="BU54" s="174">
        <f>SUMIF('Sunday Races 6-12-22'!$B$11:$B$24,$C54,'Sunday Races 6-12-22'!$AW$11:$AW$24)</f>
        <v>0</v>
      </c>
      <c r="BV54" s="174">
        <f>SUMIF('Sunday Races 6-12-22'!$B$11:$B$24,$C54,'Sunday Races 6-12-22'!$AX$11:$AX$24)</f>
        <v>0</v>
      </c>
      <c r="BW54" s="174">
        <f>SUMIF('Sunday Races 6-12-22'!$B$11:$B$24,$C54,'Sunday Races 6-12-22'!$AY$11:$AY$24)</f>
        <v>0</v>
      </c>
      <c r="BX54" s="174">
        <f>SUMIF('Saturday Races 6-18-22'!$B$11:$B$24,$C54,'Saturday Races 6-18-22'!$AU$11:$AU$24)</f>
        <v>0</v>
      </c>
      <c r="BY54" s="174">
        <f>SUMIF('Saturday Races 6-18-22'!$B$11:$B$24,$C54,'Saturday Races 6-18-22'!$AV$11:$AV$24)</f>
        <v>0</v>
      </c>
      <c r="BZ54" s="174">
        <f>SUMIF('Saturday Races 6-18-22'!$B$11:$B$24,$C54,'Saturday Races 6-18-22'!$AW$11:$AW$24)</f>
        <v>0</v>
      </c>
      <c r="CA54" s="174">
        <f>SUMIF('Saturday Races 6-18-22'!$B$11:$B$24,$C54,'Saturday Races 6-18-22'!$AX$11:$AX$24)</f>
        <v>0</v>
      </c>
      <c r="CB54" s="174">
        <f>SUMIF('Saturday Races 6-18-22'!$B$11:$B$24,$C54,'Saturday Races 6-18-22'!$AY$11:$AY$24)</f>
        <v>0</v>
      </c>
      <c r="CC54" s="174">
        <f>SUMIF('Sunday Races 7-3-22'!$B$11:$B$26,$C54,'Sunday Races 7-3-22'!$AU$11:$AU$26)</f>
        <v>0</v>
      </c>
      <c r="CD54" s="174">
        <f>SUMIF('Sunday Races 7-3-22'!$B$11:$B$26,$C54,'Sunday Races 7-3-22'!$AV$11:$AV$26)</f>
        <v>0</v>
      </c>
      <c r="CE54" s="174">
        <f>SUMIF('Sunday Races 7-3-22'!$B$11:$B$26,$C54,'Sunday Races 7-3-22'!$AW$11:$AW$26)</f>
        <v>0</v>
      </c>
      <c r="CF54" s="174">
        <f>SUMIF('Sunday Races 7-3-22'!$B$11:$B$26,$C54,'Sunday Races 7-3-22'!$AX$11:$AX$26)</f>
        <v>0</v>
      </c>
      <c r="CG54" s="174">
        <f>SUMIF('Sunday Races 7-3-22'!$B$11:$B$26,$C54,'Sunday Races 7-3-22'!$AY$11:$AY$26)</f>
        <v>0</v>
      </c>
      <c r="CH54" s="174">
        <f>SUMIF('Sunday Races 7-31-22'!$B$11:$B$26,$C54,'Sunday Races 7-31-22'!$AU$11:$AU$26)</f>
        <v>0</v>
      </c>
      <c r="CI54" s="174">
        <f>SUMIF('Sunday Races 7-31-22'!$B$11:$B$26,$C54,'Sunday Races 7-31-22'!$AV$11:$AV$26)</f>
        <v>0</v>
      </c>
      <c r="CJ54" s="174">
        <f>SUMIF('Sunday Races 7-31-22'!$B$11:$B$26,$C54,'Sunday Races 7-31-22'!$AW$11:$AW$26)</f>
        <v>0</v>
      </c>
      <c r="CK54" s="174">
        <f>SUMIF('Sunday Races 7-31-22'!$B$11:$B$26,$C54,'Sunday Races 7-31-22'!$AX$11:$AX$26)</f>
        <v>0</v>
      </c>
      <c r="CL54" s="174">
        <f>SUMIF('Sunday Races 7-31-22'!$B$11:$B$26,$C54,'Sunday Races 7-31-22'!$AY$11:$AY$26)</f>
        <v>0</v>
      </c>
      <c r="CM54" s="174">
        <f>SUMIF('Sunday Races 8-14-22'!$B$11:$B$26,$C54,'Sunday Races 8-14-22'!$AU$11:$AU$26)</f>
        <v>0</v>
      </c>
      <c r="CN54" s="174">
        <f>SUMIF('Sunday Races 8-14-22'!$B$11:$B$26,$C54,'Sunday Races 8-14-22'!$AV$11:$AV$26)</f>
        <v>0</v>
      </c>
      <c r="CO54" s="174">
        <f>SUMIF('Sunday Races 8-14-22'!$B$11:$B$26,$C54,'Sunday Races 8-14-22'!$AW$11:$AW$26)</f>
        <v>0</v>
      </c>
      <c r="CP54" s="174">
        <f>SUMIF('Sunday Races 8-14-22'!$B$11:$B$26,$C54,'Sunday Races 8-14-22'!$AX$11:$AX$26)</f>
        <v>0</v>
      </c>
      <c r="CQ54" s="174">
        <f>SUMIF('Sunday Races 8-14-22'!$B$11:$B$26,$C54,'Sunday Races 8-14-22'!$AY$11:$AY$26)</f>
        <v>0</v>
      </c>
      <c r="CR54" s="174">
        <f>SUMIF('Saturday Races 8-20-22'!$B$11:$B$26,$C54,'Saturday Races 8-20-22'!$AU$11:$AU$26)</f>
        <v>0</v>
      </c>
      <c r="CS54" s="174">
        <f>SUMIF('Saturday Races 8-20-22'!$B$11:$B$26,$C54,'Saturday Races 8-20-22'!$AV$11:$AV$26)</f>
        <v>0</v>
      </c>
      <c r="CT54" s="174">
        <f>SUMIF('Saturday Races 8-20-22'!$B$11:$B$26,$C54,'Saturday Races 8-20-22'!$AW$11:$AW$26)</f>
        <v>0</v>
      </c>
      <c r="CU54" s="174">
        <f>SUMIF('Saturday Races 8-20-22'!$B$11:$B$26,$C54,'Saturday Races 8-20-22'!$AX$11:$AX$26)</f>
        <v>0</v>
      </c>
      <c r="CV54" s="174">
        <f>SUMIF('Saturday Races 8-20-22'!$B$11:$B$26,$C54,'Saturday Races 8-20-22'!$AY$11:$AY$26)</f>
        <v>0</v>
      </c>
      <c r="CW54" s="174">
        <f>SUMIF('Sunday Races 9-11-22'!$B$11:$B$20,$C54,'Sunday Races 9-11-22'!$AU$11:$AU$20)</f>
        <v>0</v>
      </c>
      <c r="CX54" s="174">
        <f>SUMIF('Sunday Races 9-11-22'!$B$11:$B$20,$C54,'Sunday Races 9-11-22'!$AV$11:$AV$20)</f>
        <v>0</v>
      </c>
      <c r="CY54" s="174">
        <f>SUMIF('Sunday Races 9-11-22'!$B$11:$B$20,$C54,'Sunday Races 9-11-22'!$AW$11:$AW$20)</f>
        <v>0</v>
      </c>
      <c r="CZ54" s="174">
        <f>SUMIF('Sunday Races 9-11-22'!$B$11:$B$20,$C54,'Sunday Races 9-11-22'!$AX$11:$AX$20)</f>
        <v>0</v>
      </c>
      <c r="DA54" s="174">
        <f>SUMIF('Sunday Races 9-11-22'!$B$11:$B$20,$C54,'Sunday Races 9-11-22'!$AY$11:$AY$20)</f>
        <v>0</v>
      </c>
      <c r="DB54" s="174">
        <f>SUMIF('Sunday Races 10-9-22'!$B$11:$B$21,$C54,'Sunday Races 10-9-22'!$AU$11:$AU$21)</f>
        <v>0</v>
      </c>
      <c r="DC54" s="174">
        <f>SUMIF('Sunday Races 10-9-22'!$B$11:$B$21,$C54,'Sunday Races 10-9-22'!$AV$11:$AV$21)</f>
        <v>0</v>
      </c>
      <c r="DD54" s="174">
        <f>SUMIF('Sunday Races 10-9-22'!$B$11:$B$21,$C54,'Sunday Races 10-9-22'!$AW$11:$AW$21)</f>
        <v>0</v>
      </c>
      <c r="DE54" s="174">
        <f>SUMIF('Sunday Races 10-9-22'!$B$11:$B$21,$C54,'Sunday Races 10-9-22'!$AX$11:$AX$21)</f>
        <v>0</v>
      </c>
      <c r="DF54" s="174">
        <f>SUMIF('Sunday Races 10-9-22'!$B$11:$B$21,$C54,'Sunday Races 10-9-22'!$AY$11:$AY$21)</f>
        <v>0</v>
      </c>
      <c r="DG54" s="174">
        <f>SUMIF('Sunday Races 10-23-22'!$B$11:$B$22,$C54,'Sunday Races 10-23-22'!$AU$11:$AU$22)</f>
        <v>0</v>
      </c>
      <c r="DH54" s="174">
        <f>SUMIF('Sunday Races 10-23-22'!$B$11:$B$22,$C54,'Sunday Races 10-23-22'!$AV$11:$AV$22)</f>
        <v>0</v>
      </c>
      <c r="DI54" s="174">
        <f>SUMIF('Sunday Races 10-23-22'!$B$11:$B$22,$C54,'Sunday Races 10-23-22'!$AW$11:$AW$22)</f>
        <v>0</v>
      </c>
      <c r="DJ54" s="174">
        <f>SUMIF('Sunday Races 10-23-22'!$B$11:$B$22,$C54,'Sunday Races 10-23-22'!$AX$11:$AX$22)</f>
        <v>0</v>
      </c>
      <c r="DK54" s="174">
        <f>SUMIF('Sunday Races 10-23-22'!$B$11:$B$22,$C54,'Sunday Races 10-23-22'!$AY$11:$AY$22)</f>
        <v>0</v>
      </c>
      <c r="DL54" s="175"/>
      <c r="DM54" s="176"/>
      <c r="DN54" s="177">
        <f t="shared" si="57"/>
        <v>0</v>
      </c>
      <c r="DO54" s="177">
        <f t="shared" si="57"/>
        <v>0</v>
      </c>
      <c r="DP54" s="177">
        <f t="shared" si="57"/>
        <v>0</v>
      </c>
      <c r="DQ54" s="177">
        <f t="shared" si="57"/>
        <v>0</v>
      </c>
      <c r="DR54" s="177">
        <f t="shared" si="57"/>
        <v>0</v>
      </c>
      <c r="DS54" s="177">
        <f t="shared" si="57"/>
        <v>0</v>
      </c>
      <c r="DT54" s="177">
        <f t="shared" si="57"/>
        <v>0</v>
      </c>
      <c r="DU54" s="177">
        <f t="shared" si="57"/>
        <v>0</v>
      </c>
      <c r="DV54" s="177">
        <f t="shared" si="57"/>
        <v>0</v>
      </c>
      <c r="DW54" s="177">
        <f t="shared" si="57"/>
        <v>0</v>
      </c>
      <c r="DX54" s="177">
        <f t="shared" si="58"/>
        <v>0</v>
      </c>
      <c r="DY54" s="177">
        <f t="shared" si="58"/>
        <v>0</v>
      </c>
      <c r="DZ54" s="177">
        <f t="shared" si="58"/>
        <v>0</v>
      </c>
      <c r="EA54" s="177">
        <f t="shared" si="58"/>
        <v>0</v>
      </c>
      <c r="EB54" s="177">
        <f t="shared" si="58"/>
        <v>0</v>
      </c>
      <c r="EC54" s="177">
        <f t="shared" si="58"/>
        <v>0</v>
      </c>
      <c r="ED54" s="177">
        <f t="shared" si="58"/>
        <v>0</v>
      </c>
      <c r="EE54" s="177">
        <f t="shared" si="58"/>
        <v>0</v>
      </c>
      <c r="EF54" s="177">
        <f t="shared" si="58"/>
        <v>0</v>
      </c>
      <c r="EG54" s="177">
        <f t="shared" si="58"/>
        <v>0</v>
      </c>
      <c r="EH54" s="177">
        <f t="shared" si="59"/>
        <v>0</v>
      </c>
      <c r="EI54" s="177">
        <f t="shared" si="59"/>
        <v>0</v>
      </c>
      <c r="EJ54" s="177">
        <f t="shared" si="59"/>
        <v>0</v>
      </c>
      <c r="EK54" s="177">
        <f t="shared" si="59"/>
        <v>0</v>
      </c>
      <c r="EL54" s="177">
        <f t="shared" si="59"/>
        <v>0</v>
      </c>
      <c r="EM54" s="177">
        <f t="shared" si="59"/>
        <v>0</v>
      </c>
      <c r="EN54" s="177">
        <f t="shared" si="59"/>
        <v>0</v>
      </c>
      <c r="EO54" s="177">
        <f t="shared" si="59"/>
        <v>0</v>
      </c>
      <c r="EP54" s="177">
        <f t="shared" si="59"/>
        <v>0</v>
      </c>
      <c r="EQ54" s="177">
        <f t="shared" si="59"/>
        <v>0</v>
      </c>
      <c r="ER54" s="177">
        <f t="shared" si="60"/>
        <v>0</v>
      </c>
      <c r="ES54" s="177">
        <f t="shared" si="60"/>
        <v>0</v>
      </c>
      <c r="ET54" s="177">
        <f t="shared" si="60"/>
        <v>0</v>
      </c>
      <c r="EU54" s="177">
        <f t="shared" si="60"/>
        <v>0</v>
      </c>
      <c r="EV54" s="177">
        <f t="shared" si="60"/>
        <v>0</v>
      </c>
      <c r="EW54" s="177">
        <f t="shared" si="60"/>
        <v>0</v>
      </c>
      <c r="EX54" s="177">
        <f t="shared" si="60"/>
        <v>0</v>
      </c>
      <c r="EY54" s="177">
        <f t="shared" si="60"/>
        <v>0</v>
      </c>
      <c r="EZ54" s="177">
        <f t="shared" si="60"/>
        <v>0</v>
      </c>
      <c r="FA54" s="177">
        <f t="shared" si="60"/>
        <v>0</v>
      </c>
      <c r="FB54" s="177">
        <f t="shared" si="61"/>
        <v>0</v>
      </c>
      <c r="FC54" s="177">
        <f t="shared" si="61"/>
        <v>0</v>
      </c>
      <c r="FD54" s="177">
        <f t="shared" si="61"/>
        <v>0</v>
      </c>
      <c r="FE54" s="177">
        <f t="shared" si="61"/>
        <v>0</v>
      </c>
      <c r="FF54" s="177">
        <f t="shared" si="61"/>
        <v>0</v>
      </c>
      <c r="FG54" s="177">
        <f t="shared" si="61"/>
        <v>0</v>
      </c>
      <c r="FH54" s="177">
        <f t="shared" si="61"/>
        <v>0</v>
      </c>
      <c r="FI54" s="177">
        <f t="shared" si="61"/>
        <v>0</v>
      </c>
      <c r="FJ54" s="177">
        <f t="shared" si="61"/>
        <v>0</v>
      </c>
      <c r="FK54" s="177">
        <f t="shared" si="61"/>
        <v>0</v>
      </c>
      <c r="FL54" s="177">
        <f t="shared" si="62"/>
        <v>0</v>
      </c>
      <c r="FM54" s="177">
        <f t="shared" si="62"/>
        <v>0</v>
      </c>
      <c r="FN54" s="177">
        <f t="shared" si="62"/>
        <v>0</v>
      </c>
      <c r="FO54" s="177">
        <f t="shared" si="62"/>
        <v>0</v>
      </c>
      <c r="FP54" s="177">
        <f t="shared" si="62"/>
        <v>0</v>
      </c>
      <c r="FQ54" s="177">
        <f t="shared" si="62"/>
        <v>0</v>
      </c>
      <c r="FR54" s="177">
        <f t="shared" si="62"/>
        <v>0</v>
      </c>
      <c r="FS54" s="177">
        <f t="shared" si="62"/>
        <v>0</v>
      </c>
      <c r="FT54" s="177">
        <f t="shared" si="62"/>
        <v>0</v>
      </c>
      <c r="FU54" s="177">
        <f t="shared" si="62"/>
        <v>0</v>
      </c>
      <c r="FV54" s="177">
        <f t="shared" si="62"/>
        <v>0</v>
      </c>
      <c r="FW54" s="177">
        <f t="shared" si="62"/>
        <v>0</v>
      </c>
      <c r="FX54" s="177">
        <f t="shared" si="62"/>
        <v>0</v>
      </c>
      <c r="FY54" s="177">
        <f t="shared" si="62"/>
        <v>0</v>
      </c>
      <c r="FZ54" s="177">
        <f t="shared" si="62"/>
        <v>0</v>
      </c>
      <c r="GA54" s="177"/>
      <c r="GB54" s="229">
        <f t="shared" si="55"/>
        <v>0</v>
      </c>
      <c r="GC54" s="229">
        <f t="shared" si="56"/>
        <v>0</v>
      </c>
      <c r="GD54" s="174">
        <f>SUMIF('One Day 12-04-21 Scots'!$B$11:$B$24,$C54,'One Day 12-04-21 Scots'!$AU$11:$AU$24)</f>
        <v>0</v>
      </c>
      <c r="GE54" s="174">
        <f>SUMIF('One Day 12-04-21 Scots'!$B$11:$B$24,$C54,'One Day 12-04-21 Scots'!$AV$11:$AV$24)</f>
        <v>0</v>
      </c>
      <c r="GF54" s="174">
        <f>SUMIF('One Day 12-04-21 Scots'!$B$11:$B$24,$C54,'One Day 12-04-21 Scots'!$AW$11:$AW$24)</f>
        <v>0</v>
      </c>
      <c r="GG54" s="174">
        <f>SUMIF('One Day 12-04-21 Scots'!$B$11:$B$24,$C54,'One Day 12-04-21 Scots'!$AX$11:$AX$24)</f>
        <v>0</v>
      </c>
      <c r="GH54" s="174">
        <f>SUMIF('One Day 12-04-21 Scots'!$B$11:$B$24,$C54,'One Day 12-04-21 Scots'!$AY$11:$AY$24)</f>
        <v>0</v>
      </c>
      <c r="GI54" s="174">
        <f>SUMIF('One Day 12-04-21 Thistles'!$B$11:$B$25,$C54,'One Day 12-04-21 Thistles'!$AU$11:$AU$25)</f>
        <v>0</v>
      </c>
      <c r="GJ54" s="174">
        <f>SUMIF('One Day 12-04-21 Thistles'!$B$11:$B$25,$C54,'One Day 12-04-21 Thistles'!$AV$11:$AV$25)</f>
        <v>0</v>
      </c>
      <c r="GK54" s="174">
        <f>SUMIF('One Day 12-04-21 Thistles'!$B$11:$B$25,$C54,'One Day 12-04-21 Thistles'!$AW$11:$AW$25)</f>
        <v>0</v>
      </c>
      <c r="GL54" s="174">
        <f>SUMIF('One Day 12-04-21 Thistles'!$B$11:$B$25,$C54,'One Day 12-04-21 Thistles'!$AX$11:$AX$25)</f>
        <v>0</v>
      </c>
      <c r="GM54" s="174">
        <f>SUMIF('One Day 12-04-21 Thistles'!$B$11:$B$25,$C54,'One Day 12-04-21 Thistles'!$AY$11:$AY$25)</f>
        <v>0</v>
      </c>
      <c r="GN54" s="174">
        <f>SUMIF('Chili One Day 2-12-22 Scots'!$B$11:$B$27,$C54,'Chili One Day 2-12-22 Scots'!$AU$11:$AU$27)</f>
        <v>0</v>
      </c>
      <c r="GO54" s="174">
        <f>SUMIF('Chili One Day 2-12-22 Scots'!$B$11:$B$27,$C54,'Chili One Day 2-12-22 Scots'!$AV$11:$AV$27)</f>
        <v>0</v>
      </c>
      <c r="GP54" s="174">
        <f>SUMIF('Chili One Day 2-12-22 Scots'!$B$11:$B$27,$C54,'Chili One Day 2-12-22 Scots'!$AW$11:$AW$27)</f>
        <v>0</v>
      </c>
      <c r="GQ54" s="174">
        <f>SUMIF('Chili One Day 2-12-22 Scots'!$B$11:$B$27,$C54,'Chili One Day 2-12-22 Scots'!$AX$11:$AX$27)</f>
        <v>0</v>
      </c>
      <c r="GR54" s="174">
        <f>SUMIF('Chili One Day 2-12-22 Scots'!$B$11:$B$27,$C54,'Chili One Day 2-12-22 Scots'!$AY$11:$AY$27)</f>
        <v>0</v>
      </c>
      <c r="GS54" s="174">
        <f>SUMIF('Chili One Day 2-12-22 Thistles'!$B$11:$B$27,$C54,'Chili One Day 2-12-22 Thistles'!$AU$11:$AU$27)</f>
        <v>0</v>
      </c>
      <c r="GT54" s="174">
        <f>SUMIF('Chili One Day 2-12-22 Thistles'!$B$11:$B$27,$C54,'Chili One Day 2-12-22 Thistles'!$AV$11:$AV$27)</f>
        <v>0</v>
      </c>
      <c r="GU54" s="174">
        <f>SUMIF('Chili One Day 2-12-22 Thistles'!$B$11:$B$27,$C54,'Chili One Day 2-12-22 Thistles'!$AW$11:$AW$27)</f>
        <v>0</v>
      </c>
      <c r="GV54" s="174">
        <f>SUMIF('Chili One Day 2-12-22 Thistles'!$B$11:$B$27,$C54,'Chili One Day 2-12-22 Thistles'!$AX$11:$AX$27)</f>
        <v>0</v>
      </c>
      <c r="GW54" s="174">
        <f>SUMIF('Chili One Day 2-12-22 Thistles'!$B$11:$B$27,$C54,'Chili One Day 2-12-22 Thistles'!$AY$11:$AY$27)</f>
        <v>0</v>
      </c>
      <c r="GX54" s="174">
        <f>SUMIF('Ironman One Day 3-5-22 FS'!$B$11:$B$26,$C54,'Ironman One Day 3-5-22 FS'!$AU$11:$AU$26)</f>
        <v>0</v>
      </c>
      <c r="GY54" s="174">
        <f>SUMIF('Ironman One Day 3-5-22 FS'!$B$11:$B$26,$C54,'Ironman One Day 3-5-22 FS'!$AV$11:$AV$26)</f>
        <v>0</v>
      </c>
      <c r="GZ54" s="174">
        <f>SUMIF('Ironman One Day 3-5-22 FS'!$B$11:$B$26,$C54,'Ironman One Day 3-5-22 FS'!$AW$11:$AW$26)</f>
        <v>0</v>
      </c>
      <c r="HA54" s="174">
        <f>SUMIF('Ironman One Day 3-5-22 FS'!$B$11:$B$26,$C54,'Ironman One Day 3-5-22 FS'!$AX$11:$AX$26)</f>
        <v>0</v>
      </c>
      <c r="HB54" s="174">
        <f>SUMIF('Ironman One Day 3-5-22 FS'!$B$11:$B$26,$C54,'Ironman One Day 3-5-22 FS'!$AY$11:$AY$26)</f>
        <v>0</v>
      </c>
      <c r="HC54" s="174">
        <f>SUMIF('Ironman One Day 3-5-22 420'!$B$11:$B$26,$C54,'Ironman One Day 3-5-22 420'!$AU$11:$AU$26)</f>
        <v>0</v>
      </c>
      <c r="HD54" s="174">
        <f>SUMIF('Ironman One Day 3-5-22 420'!$B$11:$B$26,$C54,'Ironman One Day 3-5-22 420'!$AV$11:$AV$26)</f>
        <v>0</v>
      </c>
      <c r="HE54" s="174">
        <f>SUMIF('Ironman One Day 3-5-22 420'!$B$11:$B$26,$C54,'Ironman One Day 3-5-22 420'!$AW$11:$AW$26)</f>
        <v>0</v>
      </c>
      <c r="HF54" s="174">
        <f>SUMIF('Ironman One Day 3-5-22 420'!$B$11:$B$26,$C54,'Ironman One Day 3-5-22 420'!$AX$11:$AX$26)</f>
        <v>0</v>
      </c>
      <c r="HG54" s="174">
        <f>SUMIF('Ironman One Day 3-5-22 420'!$B$11:$B$26,$C54,'Ironman One Day 3-5-22 420'!$AY$11:$AY$26)</f>
        <v>0</v>
      </c>
      <c r="HH54" s="174">
        <f>SUMIF('Easter One Day 4-16-22 FS'!$B$11:$B$25,$C54,'Easter One Day 4-16-22 FS'!$AU$11:$AU$25)</f>
        <v>0</v>
      </c>
      <c r="HI54" s="174">
        <f>SUMIF('Easter One Day 4-16-22 FS'!$B$11:$B$25,$C54,'Easter One Day 4-16-22 FS'!$AV$11:$AV$25)</f>
        <v>0</v>
      </c>
      <c r="HJ54" s="174">
        <f>SUMIF('Easter One Day 4-16-22 FS'!$B$11:$B$25,$C54,'Easter One Day 4-16-22 FS'!$AW$11:$AW$25)</f>
        <v>0</v>
      </c>
      <c r="HK54" s="174">
        <f>SUMIF('Easter One Day 4-16-22 FS'!$B$11:$B$25,$C54,'Easter One Day 4-16-22 FS'!$AX$11:$AX$25)</f>
        <v>0</v>
      </c>
      <c r="HL54" s="174">
        <f>SUMIF('Easter One Day 4-16-22 FS'!$B$11:$B$25,$C54,'Easter One Day 4-16-22 FS'!$AY$11:$AY$25)</f>
        <v>0</v>
      </c>
      <c r="HM54" s="174">
        <f>SUMIF('Easter One Day 4-16-22 TH'!$B$11:$B$25,$C54,'Easter One Day 4-16-22 TH'!$AU$11:$AU$25)</f>
        <v>0</v>
      </c>
      <c r="HN54" s="174">
        <f>SUMIF('Easter One Day 4-16-22 TH'!$B$11:$B$25,$C54,'Easter One Day 4-16-22 TH'!$AV$11:$AV$25)</f>
        <v>0</v>
      </c>
      <c r="HO54" s="174">
        <f>SUMIF('Easter One Day 4-16-22 TH'!$B$11:$B$25,$C54,'Easter One Day 4-16-22 TH'!$AW$11:$AW$25)</f>
        <v>0</v>
      </c>
      <c r="HP54" s="174">
        <f>SUMIF('Easter One Day 4-16-22 TH'!$B$11:$B$25,$C54,'Easter One Day 4-16-22 TH'!$AX$11:$AX$25)</f>
        <v>0</v>
      </c>
      <c r="HQ54" s="174">
        <f>SUMIF('Easter One Day 4-16-22 TH'!$B$11:$B$25,$C54,'Easter One Day 4-16-22 TH'!$AY$11:$AY$25)</f>
        <v>0</v>
      </c>
      <c r="HR54" s="174">
        <f>SUMIF('Long Distance Race 5-7-22'!$B$11:$B$25,$C54,'Long Distance Race 5-7-22'!$AU$11:$AU$25)</f>
        <v>0</v>
      </c>
      <c r="HS54" s="174">
        <f>SUMIF('Long Distance Race 5-7-22'!$B$11:$B$18,$C54,'Long Distance Race 5-7-22'!$AV$11:$AV$18)</f>
        <v>0</v>
      </c>
      <c r="HT54" s="174">
        <f>SUMIF('Long Distance Race 5-7-22'!$B$11:$B$18,$C54,'Long Distance Race 5-7-22'!$AW$11:$AW$18)</f>
        <v>0</v>
      </c>
      <c r="HU54" s="174">
        <f>SUMIF('Long Distance Race 5-7-22'!$B$11:$B$18,$C54,'Long Distance Race 5-7-22'!$AX$11:$AX$18)</f>
        <v>0</v>
      </c>
      <c r="HV54" s="174">
        <f>SUMIF('Long Distance Race 5-7-22'!$B$11:$B$18,$C54,'Long Distance Race 5-7-22'!$AY$11:$AY$18)</f>
        <v>0</v>
      </c>
      <c r="HW54" s="174">
        <f>SUMIF('Memorial Day Regatta 5-28-22 Op'!$B$11:$B$25,$C54,'Memorial Day Regatta 5-28-22 Op'!$AU$11:$AU$25)</f>
        <v>0</v>
      </c>
      <c r="HX54" s="174">
        <f>SUMIF('Memorial Day Regatta 5-28-22 Op'!$B$11:$B$18,$C54,'Memorial Day Regatta 5-28-22 Op'!$AV$11:$AV$18)</f>
        <v>0</v>
      </c>
      <c r="HY54" s="174">
        <f>SUMIF('Memorial Day Regatta 5-28-22 Op'!$B$11:$B$18,$C54,'Memorial Day Regatta 5-28-22 Op'!$AW$11:$AW$18)</f>
        <v>0</v>
      </c>
      <c r="HZ54" s="174">
        <f>SUMIF('Memorial Day Regatta 5-28-22 Op'!$B$11:$B$18,$C54,'Memorial Day Regatta 5-28-22 Op'!$AX$11:$AX$18)</f>
        <v>0</v>
      </c>
      <c r="IA54" s="174">
        <f>SUMIF('Memorial Day Regatta 5-28-22 Op'!$B$11:$B$18,$C54,'Memorial Day Regatta 5-28-22 Op'!$AY$11:$AY$18)</f>
        <v>0</v>
      </c>
      <c r="IB54" s="174">
        <f>SUMIF('Caldwell Cup 6-25-22 TH'!$B$11:$B$25,$C54,'Caldwell Cup 6-25-22 TH'!$AU$11:$AU$25)</f>
        <v>0</v>
      </c>
      <c r="IC54" s="174">
        <f>SUMIF('Caldwell Cup 6-25-22 TH'!$B$11:$B$25,$C54,'Caldwell Cup 6-25-22 TH'!$AV$11:$AV$25)</f>
        <v>0</v>
      </c>
      <c r="ID54" s="174">
        <f>SUMIF('Caldwell Cup 6-25-22 TH'!$B$11:$B$25,$C54,'Caldwell Cup 6-25-22 TH'!$AW$11:$AW$25)</f>
        <v>0</v>
      </c>
      <c r="IE54" s="174">
        <f>SUMIF('Caldwell Cup 6-25-22 TH'!$B$11:$B$25,$C54,'Caldwell Cup 6-25-22 TH'!$AX$11:$AX$25)</f>
        <v>0</v>
      </c>
      <c r="IF54" s="174">
        <f>SUMIF('Caldwell Cup 6-25-22 TH'!$B$11:$B$25,$C54,'Caldwell Cup 6-25-22 TH'!$AY$11:$AY$25)</f>
        <v>0</v>
      </c>
      <c r="IG54" s="174">
        <f>SUMIF('Caldwell Cup 6-25-22 FS'!$B$11:$B$21,$C54,'Caldwell Cup 6-25-22 FS'!$AU$11:$AU$21)</f>
        <v>0</v>
      </c>
      <c r="IH54" s="174">
        <f>SUMIF('Caldwell Cup 6-25-22 FS'!$B$11:$B$21,$C54,'Caldwell Cup 6-25-22 FS'!$AV$11:$AV$21)</f>
        <v>0</v>
      </c>
      <c r="II54" s="174">
        <f>SUMIF('Caldwell Cup 6-25-22 FS'!$B$11:$B$21,$C54,'Caldwell Cup 6-25-22 FS'!$AW$11:$AW$21)</f>
        <v>0</v>
      </c>
      <c r="IJ54" s="174">
        <f>SUMIF('Caldwell Cup 6-25-22 FS'!$B$11:$B$21,$C54,'Caldwell Cup 6-25-22 FS'!$AX$11:$AX$21)</f>
        <v>0</v>
      </c>
      <c r="IK54" s="174">
        <f>SUMIF('Caldwell Cup 6-25-22 FS'!$B$11:$B$21,$C54,'Caldwell Cup 6-25-22 FS'!$AY$11:$AY$21)</f>
        <v>0</v>
      </c>
      <c r="IL54" s="174">
        <f>SUMIF('Caldwell Cup 6-25-22 Lasers'!$B$11:$B$23,$C54,'Caldwell Cup 6-25-22 Lasers'!$AU$11:$AU$23)</f>
        <v>0</v>
      </c>
      <c r="IM54" s="174">
        <f>SUMIF('Caldwell Cup 6-25-22 Lasers'!$B$11:$B$23,$C54,'Caldwell Cup 6-25-22 Lasers'!$AV$11:$AV$23)</f>
        <v>0</v>
      </c>
      <c r="IN54" s="174">
        <f>SUMIF('Caldwell Cup 6-25-22 Lasers'!$B$11:$B$23,$C54,'Caldwell Cup 6-25-22 Lasers'!$AW$11:$AW$23)</f>
        <v>0</v>
      </c>
      <c r="IO54" s="174">
        <f>SUMIF('Caldwell Cup 6-25-22 Lasers'!$B$11:$B$23,$C54,'Caldwell Cup 6-25-22 Lasers'!$AX$11:$AX$23)</f>
        <v>0</v>
      </c>
      <c r="IP54" s="174">
        <f>SUMIF('Caldwell Cup 6-25-22 Lasers'!$B$11:$B$23,$C54,'Caldwell Cup 6-25-22 Lasers'!$AY$11:$AY$23)</f>
        <v>0</v>
      </c>
      <c r="IQ54" s="174">
        <f>SUMIF('Labor Day Regatta 9-3-22 FS'!$B$11:$B$30,$C54,'Labor Day Regatta 9-3-22 FS'!$AU$11:$AU$30)</f>
        <v>0</v>
      </c>
      <c r="IR54" s="174">
        <f>SUMIF('Labor Day Regatta 9-3-22 FS'!$B$11:$B$30,$C54,'Labor Day Regatta 9-3-22 FS'!$AV$11:$AV$30)</f>
        <v>0</v>
      </c>
      <c r="IS54" s="174">
        <f>SUMIF('Labor Day Regatta 9-3-22 FS'!$B$11:$B$30,$C54,'Labor Day Regatta 9-3-22 FS'!$AW$11:$AW$30)</f>
        <v>0</v>
      </c>
      <c r="IT54" s="174">
        <f>SUMIF('Labor Day Regatta 9-3-22 FS'!$B$11:$B$30,$C54,'Labor Day Regatta 9-3-22 FS'!$AX$11:$AX$30)</f>
        <v>0</v>
      </c>
      <c r="IU54" s="174">
        <f>SUMIF('Labor Day Regatta 9-3-22 FS'!$B$11:$B$30,$C54,'Labor Day Regatta 9-3-22 FS'!$AY$11:$AY$30)</f>
        <v>0</v>
      </c>
      <c r="IV54" s="174">
        <f>SUMIF('2022-09-17 Leukemia Cup FS'!$B$11:$B$26,$C54,'2022-09-17 Leukemia Cup FS'!$AU$11:$AU$26)</f>
        <v>0</v>
      </c>
      <c r="IW54" s="174">
        <f>SUMIF('2022-09-17 Leukemia Cup FS'!$B$11:$B$26,$C54,'2022-09-17 Leukemia Cup FS'!$AV$11:$AV$26)</f>
        <v>0</v>
      </c>
      <c r="IX54" s="174">
        <f>SUMIF('2022-09-17 Leukemia Cup FS'!$B$11:$B$26,$C54,'2022-09-17 Leukemia Cup FS'!$AW$11:$AW$26)</f>
        <v>0</v>
      </c>
      <c r="IY54" s="174">
        <f>SUMIF('2022-09-17 Leukemia Cup FS'!$B$11:$B$26,$C54,'2022-09-17 Leukemia Cup FS'!$AX$11:$AX$26)</f>
        <v>0</v>
      </c>
      <c r="IZ54" s="174">
        <f>SUMIF('2022-09-17 Leukemia Cup FS'!$B$11:$B$26,$C54,'2022-09-17 Leukemia Cup FS'!$AY$11:$AY$26)</f>
        <v>0</v>
      </c>
      <c r="JA54" s="174">
        <f>SUMIF('2022-09-17 Leukemia Cup TH'!$B$11:$B$28,$C54,'2022-09-17 Leukemia Cup TH'!$AU$11:$AU$28)</f>
        <v>0</v>
      </c>
      <c r="JB54" s="174">
        <f>SUMIF('2022-09-17 Leukemia Cup TH'!$B$11:$B$28,$C54,'2022-09-17 Leukemia Cup TH'!$AV$11:$AV$28)</f>
        <v>0</v>
      </c>
      <c r="JC54" s="174">
        <f>SUMIF('2022-09-17 Leukemia Cup TH'!$B$11:$B$28,$C54,'2022-09-17 Leukemia Cup TH'!$AW$11:$AW$28)</f>
        <v>0</v>
      </c>
      <c r="JD54" s="174">
        <f>SUMIF('2022-09-17 Leukemia Cup TH'!$B$11:$B$28,$C54,'2022-09-17 Leukemia Cup TH'!$AX$11:$AX$28)</f>
        <v>0</v>
      </c>
      <c r="JE54" s="174">
        <f>SUMIF('2022-09-17 Leukemia Cup TH'!$B$11:$B$28,$C54,'2022-09-17 Leukemia Cup TH'!$AY$11:$AY$28)</f>
        <v>0</v>
      </c>
      <c r="JF54" s="174">
        <f>SUMIF('Smith-Berry LDR 9-24-22'!$B$11:$B$30,$C54,'Smith-Berry LDR 9-24-22'!$AU$11:$AU$30)</f>
        <v>0</v>
      </c>
      <c r="JG54" s="174">
        <f>SUMIF('Smith-Berry LDR 9-24-22'!$B$11:$B$30,$C54,'Smith-Berry LDR 9-24-22'!$AV$11:$AV$30)</f>
        <v>0</v>
      </c>
      <c r="JH54" s="174">
        <f>SUMIF('Smith-Berry LDR 9-24-22'!$B$11:$B$30,$C54,'Smith-Berry LDR 9-24-22'!$AW$11:$AW$30)</f>
        <v>0</v>
      </c>
      <c r="JI54" s="174">
        <f>SUMIF('Smith-Berry LDR 9-24-22'!$B$11:$B$30,$C54,'Smith-Berry LDR 9-24-22'!$AX$11:$AX$30)</f>
        <v>0</v>
      </c>
      <c r="JJ54" s="174">
        <f>SUMIF('Smith-Berry LDR 9-24-22'!$B$11:$B$30,$C54,'Smith-Berry LDR 9-24-22'!$AY$11:$AY$30)</f>
        <v>0</v>
      </c>
      <c r="JK54" s="174">
        <f>SUMIF('Great Scot 10-1-22 Cham'!$B$11:$B$38,$C54,'Great Scot 10-1-22 Cham'!$AU$11:$AU$38)</f>
        <v>0</v>
      </c>
      <c r="JL54" s="174">
        <f>SUMIF('Great Scot 10-1-22 Cham'!$B$11:$B$38,$C54,'Great Scot 10-1-22 Cham'!$AV$11:$AV$38)</f>
        <v>0</v>
      </c>
      <c r="JM54" s="174">
        <f>SUMIF('Great Scot 10-1-22 Cham'!$B$11:$B$38,$C54,'Great Scot 10-1-22 Cham'!$AW$11:$AW$38)</f>
        <v>0</v>
      </c>
      <c r="JN54" s="174">
        <f>SUMIF('Great Scot 10-1-22 Cham'!$B$11:$B$38,$C54,'Great Scot 10-1-22 Cham'!$AX$11:$AX$38)</f>
        <v>0</v>
      </c>
      <c r="JO54" s="174">
        <f>SUMIF('Great Scot 10-1-22 Cham'!$B$11:$B$38,$C54,'Great Scot 10-1-22 Cham'!$AY$11:$AY$38)</f>
        <v>0</v>
      </c>
      <c r="JP54" s="174">
        <f>SUMIF('Great Scot 10-1-22 Chal'!$B$11:$B$28,$C54,'Great Scot 10-1-22 Chal'!$AU$11:$AU$28)</f>
        <v>0</v>
      </c>
      <c r="JQ54" s="174">
        <f>SUMIF('Great Scot 10-1-22 Chal'!$B$11:$B$28,$C54,'Great Scot 10-1-22 Chal'!$AV$11:$AV$28)</f>
        <v>0</v>
      </c>
      <c r="JR54" s="174">
        <f>SUMIF('Great Scot 10-1-22 Chal'!$B$11:$B$28,$C54,'Great Scot 10-1-22 Chal'!$AW$11:$AW$28)</f>
        <v>0</v>
      </c>
      <c r="JS54" s="174">
        <f>SUMIF('Great Scot 10-1-22 Chal'!$B$11:$B$28,$C54,'Great Scot 10-1-22 Chal'!$AX$11:$AX$28)</f>
        <v>0</v>
      </c>
      <c r="JT54" s="174">
        <f>SUMIF('Great Scot 10-1-22 Chal'!$B$11:$B$28,$C54,'Great Scot 10-1-22 Chal'!$AY$11:$AY$28)</f>
        <v>0</v>
      </c>
      <c r="JU54" s="174">
        <f>SUMIF('Great Pumpkin Regatta 10-15-22'!$B$11:$B$54,$C54,'Great Pumpkin Regatta 10-15-22'!$AU$11:$AU$54)</f>
        <v>0</v>
      </c>
      <c r="JV54" s="174">
        <f>SUMIF('Great Pumpkin Regatta 10-15-22'!$B$11:$B$54,$C54,'Great Pumpkin Regatta 10-15-22'!$AV$11:$AV$54)</f>
        <v>0</v>
      </c>
      <c r="JW54" s="174">
        <f>SUMIF('Great Pumpkin Regatta 10-15-22'!$B$11:$B$54,$C54,'Great Pumpkin Regatta 10-15-22'!$AW$11:$AW$54)</f>
        <v>0</v>
      </c>
      <c r="JX54" s="174">
        <f>SUMIF('Great Pumpkin Regatta 10-15-22'!$B$11:$B$54,$C54,'Great Pumpkin Regatta 10-15-22'!$AX$11:$AX$54)</f>
        <v>0</v>
      </c>
      <c r="JY54" s="174">
        <f>SUMIF('Great Pumpkin Regatta 10-15-22'!$B$11:$B$54,$C54,'Great Pumpkin Regatta 10-15-22'!$AY$11:$AY$54)</f>
        <v>0</v>
      </c>
      <c r="JZ54" s="174">
        <f>SUMIF('One Day Regatta 10-29-22 FS'!$B$11:$B$19,$C54,'One Day Regatta 10-29-22 FS'!$AU$11:$AU$19)</f>
        <v>0</v>
      </c>
      <c r="KA54" s="174">
        <f>SUMIF('One Day Regatta 10-29-22 FS'!$B$11:$B$19,$C54,'One Day Regatta 10-29-22 FS'!$AV$11:$AV$19)</f>
        <v>0</v>
      </c>
      <c r="KB54" s="174">
        <f>SUMIF('One Day Regatta 10-29-22 FS'!$B$11:$B$19,$C54,'One Day Regatta 10-29-22 FS'!$AW$11:$AW$19)</f>
        <v>0</v>
      </c>
      <c r="KC54" s="174">
        <f>SUMIF('One Day Regatta 10-29-22 FS'!$B$11:$B$19,$C54,'One Day Regatta 10-29-22 FS'!$AX$11:$AX$19)</f>
        <v>0</v>
      </c>
      <c r="KD54" s="174">
        <f>SUMIF('One Day Regatta 10-29-22 FS'!$B$11:$B$19,$C54,'One Day Regatta 10-29-22 FS'!$AY$11:$AY$19)</f>
        <v>0</v>
      </c>
    </row>
    <row r="55" spans="1:290" ht="15" customHeight="1" x14ac:dyDescent="0.2">
      <c r="A55" s="400" t="s">
        <v>1369</v>
      </c>
      <c r="B55" s="134">
        <f t="shared" si="8"/>
        <v>36</v>
      </c>
      <c r="C55" s="170" t="s">
        <v>88</v>
      </c>
      <c r="D55" s="171">
        <f t="shared" si="44"/>
        <v>0</v>
      </c>
      <c r="E55" s="172">
        <f t="shared" si="45"/>
        <v>0</v>
      </c>
      <c r="F55" s="171">
        <f t="shared" si="46"/>
        <v>0</v>
      </c>
      <c r="G55" s="171">
        <v>0</v>
      </c>
      <c r="H55" s="171">
        <f t="shared" si="47"/>
        <v>0</v>
      </c>
      <c r="I55" s="173">
        <f t="shared" si="48"/>
        <v>0</v>
      </c>
      <c r="J55" s="173"/>
      <c r="K55" s="174">
        <f>SUMIF('Saturday Race 11-06-21'!$B$11:$B$21,$C55,'Saturday Race 11-06-21'!$AU$11:$AU$21)</f>
        <v>0</v>
      </c>
      <c r="L55" s="174">
        <f>SUMIF('Saturday Race 11-06-21'!$B$11:$B$21,$C55,'Saturday Race 11-06-21'!$AV$11:$AV$21)</f>
        <v>0</v>
      </c>
      <c r="M55" s="174">
        <f>SUMIF('Saturday Race 11-06-21'!$B$11:$B$21,$C55,'Saturday Race 11-06-21'!$AW$11:$AW$21)</f>
        <v>0</v>
      </c>
      <c r="N55" s="174">
        <f>SUMIF('Saturday Race 11-06-21'!$B$11:$B$21,$C55,'Saturday Race 11-06-21'!$AX$11:$AX$21)</f>
        <v>0</v>
      </c>
      <c r="O55" s="174">
        <f>SUMIF('Saturday Race 11-06-21'!$B$11:$B$21,$C55,'Saturday Race 11-06-21'!$AY$11:$AY$21)</f>
        <v>0</v>
      </c>
      <c r="P55" s="174">
        <f>SUMIF('Saturday Race 11-20-21'!$B$11:$B$20,$C55,'Saturday Race 11-20-21'!$AU$11:$AU$20)</f>
        <v>0</v>
      </c>
      <c r="Q55" s="174">
        <f>SUMIF('Saturday Race 11-20-21'!$B$11:$B$20,$C55,'Saturday Race 11-20-21'!$AV$11:$AV$20)</f>
        <v>0</v>
      </c>
      <c r="R55" s="174">
        <f>SUMIF('Saturday Race 11-20-21'!$B$11:$B$20,$C55,'Saturday Race 11-20-21'!$AW$11:$AW$20)</f>
        <v>0</v>
      </c>
      <c r="S55" s="174">
        <f>SUMIF('Saturday Race 11-20-21'!$B$11:$B$20,$C55,'Saturday Race 11-20-21'!$AX$11:$AX$20)</f>
        <v>0</v>
      </c>
      <c r="T55" s="174">
        <f>SUMIF('Saturday Race 11-20-21'!$B$11:$B$20,$C55,'Saturday Race 11-20-21'!$AY$11:$AY$20)</f>
        <v>0</v>
      </c>
      <c r="U55" s="174">
        <f>SUMIF('Saturday Race 1-08-22'!$B$11:$B$20,$C55,'Saturday Race 1-08-22'!$AU$11:$AU$20)</f>
        <v>0</v>
      </c>
      <c r="V55" s="174">
        <f>SUMIF('Saturday Race 1-08-22'!$B$11:$B$20,$C55,'Saturday Race 1-08-22'!$AV$11:$AV$20)</f>
        <v>0</v>
      </c>
      <c r="W55" s="174">
        <f>SUMIF('Saturday Race 1-08-22'!$B$11:$B$20,$C55,'Saturday Race 1-08-22'!$AW$11:$AW$20)</f>
        <v>0</v>
      </c>
      <c r="X55" s="174">
        <f>SUMIF('Saturday Race 1-08-22'!$B$11:$B$20,$C55,'Saturday Race 1-08-22'!$AX$11:$AX$20)</f>
        <v>0</v>
      </c>
      <c r="Y55" s="174">
        <f>SUMIF('Saturday Race 1-08-22'!$B$11:$B$20,$C55,'Saturday Race 1-08-22'!$AY$11:$AY$20)</f>
        <v>0</v>
      </c>
      <c r="Z55" s="174">
        <f>SUMIF('Saturday Race 1-22-22'!$B$11:$B$20,$C55,'Saturday Race 1-22-22'!$AU$11:$AU$20)</f>
        <v>0</v>
      </c>
      <c r="AA55" s="174">
        <f>SUMIF('Saturday Race 1-22-22'!$B$11:$B$20,$C55,'Saturday Race 1-22-22'!$AV$11:$AV$20)</f>
        <v>0</v>
      </c>
      <c r="AB55" s="174">
        <f>SUMIF('Saturday Race 1-22-22'!$B$11:$B$20,$C55,'Saturday Race 1-22-22'!$AW$11:$AW$20)</f>
        <v>0</v>
      </c>
      <c r="AC55" s="174">
        <f>SUMIF('Saturday Race 1-22-22'!$B$11:$B$20,$C55,'Saturday Race 1-22-22'!$AX$11:$AX$20)</f>
        <v>0</v>
      </c>
      <c r="AD55" s="174">
        <f>SUMIF('Saturday Race 1-22-22'!$B$11:$B$20,$C55,'Saturday Race 1-22-22'!$AY$11:$AY$20)</f>
        <v>0</v>
      </c>
      <c r="AE55" s="174">
        <f>SUMIF('Sunday Race 2-6-22'!$B$11:$B$20,$C55,'Sunday Race 2-6-22'!$AU$11:$AU$20)</f>
        <v>0</v>
      </c>
      <c r="AF55" s="174">
        <f>SUMIF('Sunday Race 2-6-22'!$B$11:$B$20,$C55,'Sunday Race 2-6-22'!$AV$11:$AV$20)</f>
        <v>0</v>
      </c>
      <c r="AG55" s="174">
        <f>SUMIF('Sunday Race 2-6-22'!$B$11:$B$20,$C55,'Sunday Race 2-6-22'!$AW$11:$AW$20)</f>
        <v>0</v>
      </c>
      <c r="AH55" s="174">
        <f>SUMIF('Sunday Race 2-6-22'!$B$11:$B$20,$C55,'Sunday Race 2-6-22'!$AX$11:$AX$20)</f>
        <v>0</v>
      </c>
      <c r="AI55" s="174">
        <f>SUMIF('Sunday Race 2-6-22'!$B$11:$B$20,$C55,'Sunday Race 2-6-22'!$AY$11:$AY$20)</f>
        <v>0</v>
      </c>
      <c r="AJ55" s="174">
        <f>SUMIF('Sunday Race 2-20-22'!$B$11:$B$26,$C55,'Sunday Race 2-20-22'!$AU$11:$AU$26)</f>
        <v>0</v>
      </c>
      <c r="AK55" s="174">
        <f>SUMIF('Sunday Race 2-20-22'!$B$11:$B$26,$C55,'Sunday Race 2-20-22'!$AV$11:$AV$26)</f>
        <v>0</v>
      </c>
      <c r="AL55" s="174">
        <f>SUMIF('Sunday Race 2-20-22'!$B$11:$B$26,$C55,'Sunday Race 2-20-22'!$AW$11:$AW$26)</f>
        <v>0</v>
      </c>
      <c r="AM55" s="174">
        <f>SUMIF('Sunday Race 2-20-22'!$B$11:$B$26,$C55,'Sunday Race 2-20-22'!$AX$11:$AX$26)</f>
        <v>0</v>
      </c>
      <c r="AN55" s="174">
        <f>SUMIF('Sunday Race 2-20-22'!$B$11:$B$26,$C55,'Sunday Race 2-20-22'!$AY$11:$AY$26)</f>
        <v>0</v>
      </c>
      <c r="AO55" s="174">
        <f>SUMIF('Sunday Race 2-27-22'!$B$11:$B$20,$C55,'Sunday Race 2-27-22'!$AU$11:$AU$20)</f>
        <v>0</v>
      </c>
      <c r="AP55" s="174">
        <f>SUMIF('Sunday Race 2-27-22'!$B$11:$B$20,$C55,'Sunday Race 2-27-22'!$AV$11:$AV$20)</f>
        <v>0</v>
      </c>
      <c r="AQ55" s="174">
        <f>SUMIF('Sunday Race 2-27-22'!$B$11:$B$20,$C55,'Sunday Race 2-27-22'!$AW$11:$AW$20)</f>
        <v>0</v>
      </c>
      <c r="AR55" s="174">
        <f>SUMIF('Sunday Race 2-27-22'!$B$11:$B$20,$C55,'Sunday Race 2-27-22'!$AX$11:$AX$20)</f>
        <v>0</v>
      </c>
      <c r="AS55" s="174">
        <f>SUMIF('Sunday Race 2-27-22'!$B$11:$B$20,$C55,'Sunday Race 2-27-22'!$AY$11:$AY$20)</f>
        <v>0</v>
      </c>
      <c r="AT55" s="174">
        <f>SUMIF('Sunday Race 3-13-22'!$B$11:$B$25,$C55,'Sunday Race 3-13-22'!$AU$11:$AU$25)</f>
        <v>0</v>
      </c>
      <c r="AU55" s="174">
        <f>SUMIF('Sunday Race 3-13-22'!$B$11:$B$25,$C55,'Sunday Race 3-13-22'!$AV$11:$AV$25)</f>
        <v>0</v>
      </c>
      <c r="AV55" s="174">
        <f>SUMIF('Sunday Race 3-13-22'!$B$11:$B$25,$C55,'Sunday Race 3-13-22'!$AW$11:$AW$25)</f>
        <v>0</v>
      </c>
      <c r="AW55" s="174">
        <f>SUMIF('Sunday Race 3-13-22'!$B$11:$B$25,$C55,'Sunday Race 3-13-22'!$AX$11:$AX$25)</f>
        <v>0</v>
      </c>
      <c r="AX55" s="174">
        <f>SUMIF('Sunday Race 3-13-22'!$B$11:$B$25,$C55,'Sunday Race 3-13-22'!$AY$11:$AY$25)</f>
        <v>0</v>
      </c>
      <c r="AY55" s="174">
        <f>SUMIF('Saturday Race 3-19-22'!$B$11:$B$15,$C55,'Saturday Race 3-19-22'!$AU$11:$AU$15)</f>
        <v>0</v>
      </c>
      <c r="AZ55" s="174">
        <f>SUMIF('Saturday Race 3-19-22'!$B$11:$B$15,$C55,'Saturday Race 3-19-22'!$AV$11:$AV$15)</f>
        <v>0</v>
      </c>
      <c r="BA55" s="174">
        <f>SUMIF('Saturday Race 3-19-22'!$B$11:$B$15,$C55,'Saturday Race 3-19-22'!$AW$11:$AW$15)</f>
        <v>0</v>
      </c>
      <c r="BB55" s="174">
        <f>SUMIF('Saturday Race 3-19-22'!$B$11:$B$15,$C55,'Saturday Race 3-19-22'!$AX$11:$AX$15)</f>
        <v>0</v>
      </c>
      <c r="BC55" s="174">
        <f>SUMIF('Saturday Race 3-19-22'!$B$11:$B$15,$C55,'Saturday Race 3-19-22'!$AY$11:$AY$15)</f>
        <v>0</v>
      </c>
      <c r="BD55" s="174">
        <f>SUMIF('Sunday Races 4-10-22'!$B$11:$B$26,$C55,'Sunday Races 4-10-22'!$AU$11:$AU$26)</f>
        <v>0</v>
      </c>
      <c r="BE55" s="174">
        <f>SUMIF('Sunday Races 4-10-22'!$B$11:$B$26,$C55,'Sunday Races 4-10-22'!$AV$11:$AV$26)</f>
        <v>0</v>
      </c>
      <c r="BF55" s="174">
        <f>SUMIF('Sunday Races 4-10-22'!$B$11:$B$26,$C55,'Sunday Races 4-10-22'!$AW$11:$AW$26)</f>
        <v>0</v>
      </c>
      <c r="BG55" s="174">
        <f>SUMIF('Sunday Races 4-10-22'!$B$11:$B$26,$C55,'Sunday Races 4-10-22'!$AX$11:$AX$26)</f>
        <v>0</v>
      </c>
      <c r="BH55" s="174">
        <f>SUMIF('Sunday Races 4-10-22'!$B$11:$B$26,$C55,'Sunday Races 4-10-22'!$AY$11:$AY$26)</f>
        <v>0</v>
      </c>
      <c r="BI55" s="174">
        <f>SUMIF('Sunday Races 5-1-22'!$B$11:$B$28,$C55,'Sunday Races 5-1-22'!$AU$11:$AU$28)</f>
        <v>0</v>
      </c>
      <c r="BJ55" s="174">
        <f>SUMIF('Sunday Races 5-1-22'!$B$11:$B$28,$C55,'Sunday Races 5-1-22'!$AV$11:$AV$28)</f>
        <v>0</v>
      </c>
      <c r="BK55" s="174">
        <f>SUMIF('Sunday Races 5-1-22'!$B$11:$B$28,$C55,'Sunday Races 5-1-22'!$AW$11:$AW$28)</f>
        <v>0</v>
      </c>
      <c r="BL55" s="174">
        <f>SUMIF('Sunday Races 5-1-22'!$B$11:$B$28,$C55,'Sunday Races 5-1-22'!$AX$11:$AX$28)</f>
        <v>0</v>
      </c>
      <c r="BM55" s="174">
        <f>SUMIF('Sunday Races 5-1-22'!$B$11:$B$28,$C55,'Sunday Races 5-1-22'!$AY$11:$AY$28)</f>
        <v>0</v>
      </c>
      <c r="BN55" s="174">
        <f>SUMIF('Sunday Races 6-5-22'!$B$11:$B$28,$C55,'Sunday Races 6-5-22'!$AU$11:$AU$28)</f>
        <v>0</v>
      </c>
      <c r="BO55" s="174">
        <f>SUMIF('Sunday Races 6-5-22'!$B$11:$B$28,$C55,'Sunday Races 6-5-22'!$AV$11:$AV$28)</f>
        <v>0</v>
      </c>
      <c r="BP55" s="174">
        <f>SUMIF('Sunday Races 6-5-22'!$B$11:$B$28,$C55,'Sunday Races 6-5-22'!$AW$11:$AW$28)</f>
        <v>0</v>
      </c>
      <c r="BQ55" s="174">
        <f>SUMIF('Sunday Races 6-5-22'!$B$11:$B$28,$C55,'Sunday Races 6-5-22'!$AX$11:$AX$28)</f>
        <v>0</v>
      </c>
      <c r="BR55" s="174">
        <f>SUMIF('Sunday Races 6-5-22'!$B$11:$B$28,$C55,'Sunday Races 6-5-22'!$AY$11:$AY$28)</f>
        <v>0</v>
      </c>
      <c r="BS55" s="174">
        <f>SUMIF('Sunday Races 6-12-22'!$B$11:$B$24,$C55,'Sunday Races 6-12-22'!$AU$11:$AU$24)</f>
        <v>0</v>
      </c>
      <c r="BT55" s="174">
        <f>SUMIF('Sunday Races 6-12-22'!$B$11:$B$24,$C55,'Sunday Races 6-12-22'!$AV$11:$AV$24)</f>
        <v>0</v>
      </c>
      <c r="BU55" s="174">
        <f>SUMIF('Sunday Races 6-12-22'!$B$11:$B$24,$C55,'Sunday Races 6-12-22'!$AW$11:$AW$24)</f>
        <v>0</v>
      </c>
      <c r="BV55" s="174">
        <f>SUMIF('Sunday Races 6-12-22'!$B$11:$B$24,$C55,'Sunday Races 6-12-22'!$AX$11:$AX$24)</f>
        <v>0</v>
      </c>
      <c r="BW55" s="174">
        <f>SUMIF('Sunday Races 6-12-22'!$B$11:$B$24,$C55,'Sunday Races 6-12-22'!$AY$11:$AY$24)</f>
        <v>0</v>
      </c>
      <c r="BX55" s="174">
        <f>SUMIF('Saturday Races 6-18-22'!$B$11:$B$24,$C55,'Saturday Races 6-18-22'!$AU$11:$AU$24)</f>
        <v>0</v>
      </c>
      <c r="BY55" s="174">
        <f>SUMIF('Saturday Races 6-18-22'!$B$11:$B$24,$C55,'Saturday Races 6-18-22'!$AV$11:$AV$24)</f>
        <v>0</v>
      </c>
      <c r="BZ55" s="174">
        <f>SUMIF('Saturday Races 6-18-22'!$B$11:$B$24,$C55,'Saturday Races 6-18-22'!$AW$11:$AW$24)</f>
        <v>0</v>
      </c>
      <c r="CA55" s="174">
        <f>SUMIF('Saturday Races 6-18-22'!$B$11:$B$24,$C55,'Saturday Races 6-18-22'!$AX$11:$AX$24)</f>
        <v>0</v>
      </c>
      <c r="CB55" s="174">
        <f>SUMIF('Saturday Races 6-18-22'!$B$11:$B$24,$C55,'Saturday Races 6-18-22'!$AY$11:$AY$24)</f>
        <v>0</v>
      </c>
      <c r="CC55" s="174">
        <f>SUMIF('Sunday Races 7-3-22'!$B$11:$B$26,$C55,'Sunday Races 7-3-22'!$AU$11:$AU$26)</f>
        <v>0</v>
      </c>
      <c r="CD55" s="174">
        <f>SUMIF('Sunday Races 7-3-22'!$B$11:$B$26,$C55,'Sunday Races 7-3-22'!$AV$11:$AV$26)</f>
        <v>0</v>
      </c>
      <c r="CE55" s="174">
        <f>SUMIF('Sunday Races 7-3-22'!$B$11:$B$26,$C55,'Sunday Races 7-3-22'!$AW$11:$AW$26)</f>
        <v>0</v>
      </c>
      <c r="CF55" s="174">
        <f>SUMIF('Sunday Races 7-3-22'!$B$11:$B$26,$C55,'Sunday Races 7-3-22'!$AX$11:$AX$26)</f>
        <v>0</v>
      </c>
      <c r="CG55" s="174">
        <f>SUMIF('Sunday Races 7-3-22'!$B$11:$B$26,$C55,'Sunday Races 7-3-22'!$AY$11:$AY$26)</f>
        <v>0</v>
      </c>
      <c r="CH55" s="174">
        <f>SUMIF('Sunday Races 7-31-22'!$B$11:$B$26,$C55,'Sunday Races 7-31-22'!$AU$11:$AU$26)</f>
        <v>0</v>
      </c>
      <c r="CI55" s="174">
        <f>SUMIF('Sunday Races 7-31-22'!$B$11:$B$26,$C55,'Sunday Races 7-31-22'!$AV$11:$AV$26)</f>
        <v>0</v>
      </c>
      <c r="CJ55" s="174">
        <f>SUMIF('Sunday Races 7-31-22'!$B$11:$B$26,$C55,'Sunday Races 7-31-22'!$AW$11:$AW$26)</f>
        <v>0</v>
      </c>
      <c r="CK55" s="174">
        <f>SUMIF('Sunday Races 7-31-22'!$B$11:$B$26,$C55,'Sunday Races 7-31-22'!$AX$11:$AX$26)</f>
        <v>0</v>
      </c>
      <c r="CL55" s="174">
        <f>SUMIF('Sunday Races 7-31-22'!$B$11:$B$26,$C55,'Sunday Races 7-31-22'!$AY$11:$AY$26)</f>
        <v>0</v>
      </c>
      <c r="CM55" s="174">
        <f>SUMIF('Sunday Races 8-14-22'!$B$11:$B$26,$C55,'Sunday Races 8-14-22'!$AU$11:$AU$26)</f>
        <v>0</v>
      </c>
      <c r="CN55" s="174">
        <f>SUMIF('Sunday Races 8-14-22'!$B$11:$B$26,$C55,'Sunday Races 8-14-22'!$AV$11:$AV$26)</f>
        <v>0</v>
      </c>
      <c r="CO55" s="174">
        <f>SUMIF('Sunday Races 8-14-22'!$B$11:$B$26,$C55,'Sunday Races 8-14-22'!$AW$11:$AW$26)</f>
        <v>0</v>
      </c>
      <c r="CP55" s="174">
        <f>SUMIF('Sunday Races 8-14-22'!$B$11:$B$26,$C55,'Sunday Races 8-14-22'!$AX$11:$AX$26)</f>
        <v>0</v>
      </c>
      <c r="CQ55" s="174">
        <f>SUMIF('Sunday Races 8-14-22'!$B$11:$B$26,$C55,'Sunday Races 8-14-22'!$AY$11:$AY$26)</f>
        <v>0</v>
      </c>
      <c r="CR55" s="174">
        <f>SUMIF('Saturday Races 8-20-22'!$B$11:$B$26,$C55,'Saturday Races 8-20-22'!$AU$11:$AU$26)</f>
        <v>0</v>
      </c>
      <c r="CS55" s="174">
        <f>SUMIF('Saturday Races 8-20-22'!$B$11:$B$26,$C55,'Saturday Races 8-20-22'!$AV$11:$AV$26)</f>
        <v>0</v>
      </c>
      <c r="CT55" s="174">
        <f>SUMIF('Saturday Races 8-20-22'!$B$11:$B$26,$C55,'Saturday Races 8-20-22'!$AW$11:$AW$26)</f>
        <v>0</v>
      </c>
      <c r="CU55" s="174">
        <f>SUMIF('Saturday Races 8-20-22'!$B$11:$B$26,$C55,'Saturday Races 8-20-22'!$AX$11:$AX$26)</f>
        <v>0</v>
      </c>
      <c r="CV55" s="174">
        <f>SUMIF('Saturday Races 8-20-22'!$B$11:$B$26,$C55,'Saturday Races 8-20-22'!$AY$11:$AY$26)</f>
        <v>0</v>
      </c>
      <c r="CW55" s="174">
        <f>SUMIF('Sunday Races 9-11-22'!$B$11:$B$20,$C55,'Sunday Races 9-11-22'!$AU$11:$AU$20)</f>
        <v>0</v>
      </c>
      <c r="CX55" s="174">
        <f>SUMIF('Sunday Races 9-11-22'!$B$11:$B$20,$C55,'Sunday Races 9-11-22'!$AV$11:$AV$20)</f>
        <v>0</v>
      </c>
      <c r="CY55" s="174">
        <f>SUMIF('Sunday Races 9-11-22'!$B$11:$B$20,$C55,'Sunday Races 9-11-22'!$AW$11:$AW$20)</f>
        <v>0</v>
      </c>
      <c r="CZ55" s="174">
        <f>SUMIF('Sunday Races 9-11-22'!$B$11:$B$20,$C55,'Sunday Races 9-11-22'!$AX$11:$AX$20)</f>
        <v>0</v>
      </c>
      <c r="DA55" s="174">
        <f>SUMIF('Sunday Races 9-11-22'!$B$11:$B$20,$C55,'Sunday Races 9-11-22'!$AY$11:$AY$20)</f>
        <v>0</v>
      </c>
      <c r="DB55" s="174">
        <f>SUMIF('Sunday Races 10-9-22'!$B$11:$B$21,$C55,'Sunday Races 10-9-22'!$AU$11:$AU$21)</f>
        <v>0</v>
      </c>
      <c r="DC55" s="174">
        <f>SUMIF('Sunday Races 10-9-22'!$B$11:$B$21,$C55,'Sunday Races 10-9-22'!$AV$11:$AV$21)</f>
        <v>0</v>
      </c>
      <c r="DD55" s="174">
        <f>SUMIF('Sunday Races 10-9-22'!$B$11:$B$21,$C55,'Sunday Races 10-9-22'!$AW$11:$AW$21)</f>
        <v>0</v>
      </c>
      <c r="DE55" s="174">
        <f>SUMIF('Sunday Races 10-9-22'!$B$11:$B$21,$C55,'Sunday Races 10-9-22'!$AX$11:$AX$21)</f>
        <v>0</v>
      </c>
      <c r="DF55" s="174">
        <f>SUMIF('Sunday Races 10-9-22'!$B$11:$B$21,$C55,'Sunday Races 10-9-22'!$AY$11:$AY$21)</f>
        <v>0</v>
      </c>
      <c r="DG55" s="174">
        <f>SUMIF('Sunday Races 10-23-22'!$B$11:$B$22,$C55,'Sunday Races 10-23-22'!$AU$11:$AU$22)</f>
        <v>0</v>
      </c>
      <c r="DH55" s="174">
        <f>SUMIF('Sunday Races 10-23-22'!$B$11:$B$22,$C55,'Sunday Races 10-23-22'!$AV$11:$AV$22)</f>
        <v>0</v>
      </c>
      <c r="DI55" s="174">
        <f>SUMIF('Sunday Races 10-23-22'!$B$11:$B$22,$C55,'Sunday Races 10-23-22'!$AW$11:$AW$22)</f>
        <v>0</v>
      </c>
      <c r="DJ55" s="174">
        <f>SUMIF('Sunday Races 10-23-22'!$B$11:$B$22,$C55,'Sunday Races 10-23-22'!$AX$11:$AX$22)</f>
        <v>0</v>
      </c>
      <c r="DK55" s="174">
        <f>SUMIF('Sunday Races 10-23-22'!$B$11:$B$22,$C55,'Sunday Races 10-23-22'!$AY$11:$AY$22)</f>
        <v>0</v>
      </c>
      <c r="DL55" s="175"/>
      <c r="DM55" s="176"/>
      <c r="DN55" s="177">
        <f t="shared" si="57"/>
        <v>0</v>
      </c>
      <c r="DO55" s="177">
        <f t="shared" si="57"/>
        <v>0</v>
      </c>
      <c r="DP55" s="177">
        <f t="shared" si="57"/>
        <v>0</v>
      </c>
      <c r="DQ55" s="177">
        <f t="shared" si="57"/>
        <v>0</v>
      </c>
      <c r="DR55" s="177">
        <f t="shared" si="57"/>
        <v>0</v>
      </c>
      <c r="DS55" s="177">
        <f t="shared" si="57"/>
        <v>0</v>
      </c>
      <c r="DT55" s="177">
        <f t="shared" si="57"/>
        <v>0</v>
      </c>
      <c r="DU55" s="177">
        <f t="shared" si="57"/>
        <v>0</v>
      </c>
      <c r="DV55" s="177">
        <f t="shared" si="57"/>
        <v>0</v>
      </c>
      <c r="DW55" s="177">
        <f t="shared" si="57"/>
        <v>0</v>
      </c>
      <c r="DX55" s="177">
        <f t="shared" si="58"/>
        <v>0</v>
      </c>
      <c r="DY55" s="177">
        <f t="shared" si="58"/>
        <v>0</v>
      </c>
      <c r="DZ55" s="177">
        <f t="shared" si="58"/>
        <v>0</v>
      </c>
      <c r="EA55" s="177">
        <f t="shared" si="58"/>
        <v>0</v>
      </c>
      <c r="EB55" s="177">
        <f t="shared" si="58"/>
        <v>0</v>
      </c>
      <c r="EC55" s="177">
        <f t="shared" si="58"/>
        <v>0</v>
      </c>
      <c r="ED55" s="177">
        <f t="shared" si="58"/>
        <v>0</v>
      </c>
      <c r="EE55" s="177">
        <f t="shared" si="58"/>
        <v>0</v>
      </c>
      <c r="EF55" s="177">
        <f t="shared" si="58"/>
        <v>0</v>
      </c>
      <c r="EG55" s="177">
        <f t="shared" si="58"/>
        <v>0</v>
      </c>
      <c r="EH55" s="177">
        <f t="shared" si="59"/>
        <v>0</v>
      </c>
      <c r="EI55" s="177">
        <f t="shared" si="59"/>
        <v>0</v>
      </c>
      <c r="EJ55" s="177">
        <f t="shared" si="59"/>
        <v>0</v>
      </c>
      <c r="EK55" s="177">
        <f t="shared" si="59"/>
        <v>0</v>
      </c>
      <c r="EL55" s="177">
        <f t="shared" si="59"/>
        <v>0</v>
      </c>
      <c r="EM55" s="177">
        <f t="shared" si="59"/>
        <v>0</v>
      </c>
      <c r="EN55" s="177">
        <f t="shared" si="59"/>
        <v>0</v>
      </c>
      <c r="EO55" s="177">
        <f t="shared" si="59"/>
        <v>0</v>
      </c>
      <c r="EP55" s="177">
        <f t="shared" si="59"/>
        <v>0</v>
      </c>
      <c r="EQ55" s="177">
        <f t="shared" si="59"/>
        <v>0</v>
      </c>
      <c r="ER55" s="177">
        <f t="shared" si="60"/>
        <v>0</v>
      </c>
      <c r="ES55" s="177">
        <f t="shared" si="60"/>
        <v>0</v>
      </c>
      <c r="ET55" s="177">
        <f t="shared" si="60"/>
        <v>0</v>
      </c>
      <c r="EU55" s="177">
        <f t="shared" si="60"/>
        <v>0</v>
      </c>
      <c r="EV55" s="177">
        <f t="shared" si="60"/>
        <v>0</v>
      </c>
      <c r="EW55" s="177">
        <f t="shared" si="60"/>
        <v>0</v>
      </c>
      <c r="EX55" s="177">
        <f t="shared" si="60"/>
        <v>0</v>
      </c>
      <c r="EY55" s="177">
        <f t="shared" si="60"/>
        <v>0</v>
      </c>
      <c r="EZ55" s="177">
        <f t="shared" si="60"/>
        <v>0</v>
      </c>
      <c r="FA55" s="177">
        <f t="shared" si="60"/>
        <v>0</v>
      </c>
      <c r="FB55" s="177">
        <f t="shared" si="61"/>
        <v>0</v>
      </c>
      <c r="FC55" s="177">
        <f t="shared" si="61"/>
        <v>0</v>
      </c>
      <c r="FD55" s="177">
        <f t="shared" si="61"/>
        <v>0</v>
      </c>
      <c r="FE55" s="177">
        <f t="shared" si="61"/>
        <v>0</v>
      </c>
      <c r="FF55" s="177">
        <f t="shared" si="61"/>
        <v>0</v>
      </c>
      <c r="FG55" s="177">
        <f t="shared" si="61"/>
        <v>0</v>
      </c>
      <c r="FH55" s="177">
        <f t="shared" si="61"/>
        <v>0</v>
      </c>
      <c r="FI55" s="177">
        <f t="shared" si="61"/>
        <v>0</v>
      </c>
      <c r="FJ55" s="177">
        <f t="shared" si="61"/>
        <v>0</v>
      </c>
      <c r="FK55" s="177">
        <f t="shared" si="61"/>
        <v>0</v>
      </c>
      <c r="FL55" s="177">
        <f t="shared" si="62"/>
        <v>0</v>
      </c>
      <c r="FM55" s="177">
        <f t="shared" si="62"/>
        <v>0</v>
      </c>
      <c r="FN55" s="177">
        <f t="shared" si="62"/>
        <v>0</v>
      </c>
      <c r="FO55" s="177">
        <f t="shared" si="62"/>
        <v>0</v>
      </c>
      <c r="FP55" s="177">
        <f t="shared" si="62"/>
        <v>0</v>
      </c>
      <c r="FQ55" s="177">
        <f t="shared" si="62"/>
        <v>0</v>
      </c>
      <c r="FR55" s="177">
        <f t="shared" si="62"/>
        <v>0</v>
      </c>
      <c r="FS55" s="177">
        <f t="shared" si="62"/>
        <v>0</v>
      </c>
      <c r="FT55" s="177">
        <f t="shared" si="62"/>
        <v>0</v>
      </c>
      <c r="FU55" s="177">
        <f t="shared" si="62"/>
        <v>0</v>
      </c>
      <c r="FV55" s="177">
        <f t="shared" si="62"/>
        <v>0</v>
      </c>
      <c r="FW55" s="177">
        <f t="shared" si="62"/>
        <v>0</v>
      </c>
      <c r="FX55" s="177">
        <f t="shared" si="62"/>
        <v>0</v>
      </c>
      <c r="FY55" s="177">
        <f t="shared" si="62"/>
        <v>0</v>
      </c>
      <c r="FZ55" s="177">
        <f t="shared" si="62"/>
        <v>0</v>
      </c>
      <c r="GA55" s="177"/>
      <c r="GB55" s="229">
        <f t="shared" si="55"/>
        <v>0</v>
      </c>
      <c r="GC55" s="229">
        <f t="shared" si="56"/>
        <v>0</v>
      </c>
      <c r="GD55" s="174">
        <f>SUMIF('One Day 12-04-21 Scots'!$B$11:$B$24,$C55,'One Day 12-04-21 Scots'!$AU$11:$AU$24)</f>
        <v>0</v>
      </c>
      <c r="GE55" s="174">
        <f>SUMIF('One Day 12-04-21 Scots'!$B$11:$B$24,$C55,'One Day 12-04-21 Scots'!$AV$11:$AV$24)</f>
        <v>0</v>
      </c>
      <c r="GF55" s="174">
        <f>SUMIF('One Day 12-04-21 Scots'!$B$11:$B$24,$C55,'One Day 12-04-21 Scots'!$AW$11:$AW$24)</f>
        <v>0</v>
      </c>
      <c r="GG55" s="174">
        <f>SUMIF('One Day 12-04-21 Scots'!$B$11:$B$24,$C55,'One Day 12-04-21 Scots'!$AX$11:$AX$24)</f>
        <v>0</v>
      </c>
      <c r="GH55" s="174">
        <f>SUMIF('One Day 12-04-21 Scots'!$B$11:$B$24,$C55,'One Day 12-04-21 Scots'!$AY$11:$AY$24)</f>
        <v>0</v>
      </c>
      <c r="GI55" s="174">
        <f>SUMIF('One Day 12-04-21 Thistles'!$B$11:$B$25,$C55,'One Day 12-04-21 Thistles'!$AU$11:$AU$25)</f>
        <v>0</v>
      </c>
      <c r="GJ55" s="174">
        <f>SUMIF('One Day 12-04-21 Thistles'!$B$11:$B$25,$C55,'One Day 12-04-21 Thistles'!$AV$11:$AV$25)</f>
        <v>0</v>
      </c>
      <c r="GK55" s="174">
        <f>SUMIF('One Day 12-04-21 Thistles'!$B$11:$B$25,$C55,'One Day 12-04-21 Thistles'!$AW$11:$AW$25)</f>
        <v>0</v>
      </c>
      <c r="GL55" s="174">
        <f>SUMIF('One Day 12-04-21 Thistles'!$B$11:$B$25,$C55,'One Day 12-04-21 Thistles'!$AX$11:$AX$25)</f>
        <v>0</v>
      </c>
      <c r="GM55" s="174">
        <f>SUMIF('One Day 12-04-21 Thistles'!$B$11:$B$25,$C55,'One Day 12-04-21 Thistles'!$AY$11:$AY$25)</f>
        <v>0</v>
      </c>
      <c r="GN55" s="174">
        <f>SUMIF('Chili One Day 2-12-22 Scots'!$B$11:$B$27,$C55,'Chili One Day 2-12-22 Scots'!$AU$11:$AU$27)</f>
        <v>0</v>
      </c>
      <c r="GO55" s="174">
        <f>SUMIF('Chili One Day 2-12-22 Scots'!$B$11:$B$27,$C55,'Chili One Day 2-12-22 Scots'!$AV$11:$AV$27)</f>
        <v>0</v>
      </c>
      <c r="GP55" s="174">
        <f>SUMIF('Chili One Day 2-12-22 Scots'!$B$11:$B$27,$C55,'Chili One Day 2-12-22 Scots'!$AW$11:$AW$27)</f>
        <v>0</v>
      </c>
      <c r="GQ55" s="174">
        <f>SUMIF('Chili One Day 2-12-22 Scots'!$B$11:$B$27,$C55,'Chili One Day 2-12-22 Scots'!$AX$11:$AX$27)</f>
        <v>0</v>
      </c>
      <c r="GR55" s="174">
        <f>SUMIF('Chili One Day 2-12-22 Scots'!$B$11:$B$27,$C55,'Chili One Day 2-12-22 Scots'!$AY$11:$AY$27)</f>
        <v>0</v>
      </c>
      <c r="GS55" s="174">
        <f>SUMIF('Chili One Day 2-12-22 Thistles'!$B$11:$B$27,$C55,'Chili One Day 2-12-22 Thistles'!$AU$11:$AU$27)</f>
        <v>0</v>
      </c>
      <c r="GT55" s="174">
        <f>SUMIF('Chili One Day 2-12-22 Thistles'!$B$11:$B$27,$C55,'Chili One Day 2-12-22 Thistles'!$AV$11:$AV$27)</f>
        <v>0</v>
      </c>
      <c r="GU55" s="174">
        <f>SUMIF('Chili One Day 2-12-22 Thistles'!$B$11:$B$27,$C55,'Chili One Day 2-12-22 Thistles'!$AW$11:$AW$27)</f>
        <v>0</v>
      </c>
      <c r="GV55" s="174">
        <f>SUMIF('Chili One Day 2-12-22 Thistles'!$B$11:$B$27,$C55,'Chili One Day 2-12-22 Thistles'!$AX$11:$AX$27)</f>
        <v>0</v>
      </c>
      <c r="GW55" s="174">
        <f>SUMIF('Chili One Day 2-12-22 Thistles'!$B$11:$B$27,$C55,'Chili One Day 2-12-22 Thistles'!$AY$11:$AY$27)</f>
        <v>0</v>
      </c>
      <c r="GX55" s="174">
        <f>SUMIF('Ironman One Day 3-5-22 FS'!$B$11:$B$26,$C55,'Ironman One Day 3-5-22 FS'!$AU$11:$AU$26)</f>
        <v>0</v>
      </c>
      <c r="GY55" s="174">
        <f>SUMIF('Ironman One Day 3-5-22 FS'!$B$11:$B$26,$C55,'Ironman One Day 3-5-22 FS'!$AV$11:$AV$26)</f>
        <v>0</v>
      </c>
      <c r="GZ55" s="174">
        <f>SUMIF('Ironman One Day 3-5-22 FS'!$B$11:$B$26,$C55,'Ironman One Day 3-5-22 FS'!$AW$11:$AW$26)</f>
        <v>0</v>
      </c>
      <c r="HA55" s="174">
        <f>SUMIF('Ironman One Day 3-5-22 FS'!$B$11:$B$26,$C55,'Ironman One Day 3-5-22 FS'!$AX$11:$AX$26)</f>
        <v>0</v>
      </c>
      <c r="HB55" s="174">
        <f>SUMIF('Ironman One Day 3-5-22 FS'!$B$11:$B$26,$C55,'Ironman One Day 3-5-22 FS'!$AY$11:$AY$26)</f>
        <v>0</v>
      </c>
      <c r="HC55" s="174">
        <f>SUMIF('Ironman One Day 3-5-22 420'!$B$11:$B$26,$C55,'Ironman One Day 3-5-22 420'!$AU$11:$AU$26)</f>
        <v>0</v>
      </c>
      <c r="HD55" s="174">
        <f>SUMIF('Ironman One Day 3-5-22 420'!$B$11:$B$26,$C55,'Ironman One Day 3-5-22 420'!$AV$11:$AV$26)</f>
        <v>0</v>
      </c>
      <c r="HE55" s="174">
        <f>SUMIF('Ironman One Day 3-5-22 420'!$B$11:$B$26,$C55,'Ironman One Day 3-5-22 420'!$AW$11:$AW$26)</f>
        <v>0</v>
      </c>
      <c r="HF55" s="174">
        <f>SUMIF('Ironman One Day 3-5-22 420'!$B$11:$B$26,$C55,'Ironman One Day 3-5-22 420'!$AX$11:$AX$26)</f>
        <v>0</v>
      </c>
      <c r="HG55" s="174">
        <f>SUMIF('Ironman One Day 3-5-22 420'!$B$11:$B$26,$C55,'Ironman One Day 3-5-22 420'!$AY$11:$AY$26)</f>
        <v>0</v>
      </c>
      <c r="HH55" s="174">
        <f>SUMIF('Easter One Day 4-16-22 FS'!$B$11:$B$25,$C55,'Easter One Day 4-16-22 FS'!$AU$11:$AU$25)</f>
        <v>0</v>
      </c>
      <c r="HI55" s="174">
        <f>SUMIF('Easter One Day 4-16-22 FS'!$B$11:$B$25,$C55,'Easter One Day 4-16-22 FS'!$AV$11:$AV$25)</f>
        <v>0</v>
      </c>
      <c r="HJ55" s="174">
        <f>SUMIF('Easter One Day 4-16-22 FS'!$B$11:$B$25,$C55,'Easter One Day 4-16-22 FS'!$AW$11:$AW$25)</f>
        <v>0</v>
      </c>
      <c r="HK55" s="174">
        <f>SUMIF('Easter One Day 4-16-22 FS'!$B$11:$B$25,$C55,'Easter One Day 4-16-22 FS'!$AX$11:$AX$25)</f>
        <v>0</v>
      </c>
      <c r="HL55" s="174">
        <f>SUMIF('Easter One Day 4-16-22 FS'!$B$11:$B$25,$C55,'Easter One Day 4-16-22 FS'!$AY$11:$AY$25)</f>
        <v>0</v>
      </c>
      <c r="HM55" s="174">
        <f>SUMIF('Easter One Day 4-16-22 TH'!$B$11:$B$25,$C55,'Easter One Day 4-16-22 TH'!$AU$11:$AU$25)</f>
        <v>0</v>
      </c>
      <c r="HN55" s="174">
        <f>SUMIF('Easter One Day 4-16-22 TH'!$B$11:$B$25,$C55,'Easter One Day 4-16-22 TH'!$AV$11:$AV$25)</f>
        <v>0</v>
      </c>
      <c r="HO55" s="174">
        <f>SUMIF('Easter One Day 4-16-22 TH'!$B$11:$B$25,$C55,'Easter One Day 4-16-22 TH'!$AW$11:$AW$25)</f>
        <v>0</v>
      </c>
      <c r="HP55" s="174">
        <f>SUMIF('Easter One Day 4-16-22 TH'!$B$11:$B$25,$C55,'Easter One Day 4-16-22 TH'!$AX$11:$AX$25)</f>
        <v>0</v>
      </c>
      <c r="HQ55" s="174">
        <f>SUMIF('Easter One Day 4-16-22 TH'!$B$11:$B$25,$C55,'Easter One Day 4-16-22 TH'!$AY$11:$AY$25)</f>
        <v>0</v>
      </c>
      <c r="HR55" s="174">
        <f>SUMIF('Long Distance Race 5-7-22'!$B$11:$B$25,$C55,'Long Distance Race 5-7-22'!$AU$11:$AU$25)</f>
        <v>0</v>
      </c>
      <c r="HS55" s="174">
        <f>SUMIF('Long Distance Race 5-7-22'!$B$11:$B$18,$C55,'Long Distance Race 5-7-22'!$AV$11:$AV$18)</f>
        <v>0</v>
      </c>
      <c r="HT55" s="174">
        <f>SUMIF('Long Distance Race 5-7-22'!$B$11:$B$18,$C55,'Long Distance Race 5-7-22'!$AW$11:$AW$18)</f>
        <v>0</v>
      </c>
      <c r="HU55" s="174">
        <f>SUMIF('Long Distance Race 5-7-22'!$B$11:$B$18,$C55,'Long Distance Race 5-7-22'!$AX$11:$AX$18)</f>
        <v>0</v>
      </c>
      <c r="HV55" s="174">
        <f>SUMIF('Long Distance Race 5-7-22'!$B$11:$B$18,$C55,'Long Distance Race 5-7-22'!$AY$11:$AY$18)</f>
        <v>0</v>
      </c>
      <c r="HW55" s="174">
        <f>SUMIF('Memorial Day Regatta 5-28-22 Op'!$B$11:$B$25,$C55,'Memorial Day Regatta 5-28-22 Op'!$AU$11:$AU$25)</f>
        <v>0</v>
      </c>
      <c r="HX55" s="174">
        <f>SUMIF('Memorial Day Regatta 5-28-22 Op'!$B$11:$B$18,$C55,'Memorial Day Regatta 5-28-22 Op'!$AV$11:$AV$18)</f>
        <v>0</v>
      </c>
      <c r="HY55" s="174">
        <f>SUMIF('Memorial Day Regatta 5-28-22 Op'!$B$11:$B$18,$C55,'Memorial Day Regatta 5-28-22 Op'!$AW$11:$AW$18)</f>
        <v>0</v>
      </c>
      <c r="HZ55" s="174">
        <f>SUMIF('Memorial Day Regatta 5-28-22 Op'!$B$11:$B$18,$C55,'Memorial Day Regatta 5-28-22 Op'!$AX$11:$AX$18)</f>
        <v>0</v>
      </c>
      <c r="IA55" s="174">
        <f>SUMIF('Memorial Day Regatta 5-28-22 Op'!$B$11:$B$18,$C55,'Memorial Day Regatta 5-28-22 Op'!$AY$11:$AY$18)</f>
        <v>0</v>
      </c>
      <c r="IB55" s="174">
        <f>SUMIF('Caldwell Cup 6-25-22 TH'!$B$11:$B$25,$C55,'Caldwell Cup 6-25-22 TH'!$AU$11:$AU$25)</f>
        <v>0</v>
      </c>
      <c r="IC55" s="174">
        <f>SUMIF('Caldwell Cup 6-25-22 TH'!$B$11:$B$25,$C55,'Caldwell Cup 6-25-22 TH'!$AV$11:$AV$25)</f>
        <v>0</v>
      </c>
      <c r="ID55" s="174">
        <f>SUMIF('Caldwell Cup 6-25-22 TH'!$B$11:$B$25,$C55,'Caldwell Cup 6-25-22 TH'!$AW$11:$AW$25)</f>
        <v>0</v>
      </c>
      <c r="IE55" s="174">
        <f>SUMIF('Caldwell Cup 6-25-22 TH'!$B$11:$B$25,$C55,'Caldwell Cup 6-25-22 TH'!$AX$11:$AX$25)</f>
        <v>0</v>
      </c>
      <c r="IF55" s="174">
        <f>SUMIF('Caldwell Cup 6-25-22 TH'!$B$11:$B$25,$C55,'Caldwell Cup 6-25-22 TH'!$AY$11:$AY$25)</f>
        <v>0</v>
      </c>
      <c r="IG55" s="174">
        <f>SUMIF('Caldwell Cup 6-25-22 FS'!$B$11:$B$21,$C55,'Caldwell Cup 6-25-22 FS'!$AU$11:$AU$21)</f>
        <v>0</v>
      </c>
      <c r="IH55" s="174">
        <f>SUMIF('Caldwell Cup 6-25-22 FS'!$B$11:$B$21,$C55,'Caldwell Cup 6-25-22 FS'!$AV$11:$AV$21)</f>
        <v>0</v>
      </c>
      <c r="II55" s="174">
        <f>SUMIF('Caldwell Cup 6-25-22 FS'!$B$11:$B$21,$C55,'Caldwell Cup 6-25-22 FS'!$AW$11:$AW$21)</f>
        <v>0</v>
      </c>
      <c r="IJ55" s="174">
        <f>SUMIF('Caldwell Cup 6-25-22 FS'!$B$11:$B$21,$C55,'Caldwell Cup 6-25-22 FS'!$AX$11:$AX$21)</f>
        <v>0</v>
      </c>
      <c r="IK55" s="174">
        <f>SUMIF('Caldwell Cup 6-25-22 FS'!$B$11:$B$21,$C55,'Caldwell Cup 6-25-22 FS'!$AY$11:$AY$21)</f>
        <v>0</v>
      </c>
      <c r="IL55" s="174">
        <f>SUMIF('Caldwell Cup 6-25-22 Lasers'!$B$11:$B$23,$C55,'Caldwell Cup 6-25-22 Lasers'!$AU$11:$AU$23)</f>
        <v>0</v>
      </c>
      <c r="IM55" s="174">
        <f>SUMIF('Caldwell Cup 6-25-22 Lasers'!$B$11:$B$23,$C55,'Caldwell Cup 6-25-22 Lasers'!$AV$11:$AV$23)</f>
        <v>0</v>
      </c>
      <c r="IN55" s="174">
        <f>SUMIF('Caldwell Cup 6-25-22 Lasers'!$B$11:$B$23,$C55,'Caldwell Cup 6-25-22 Lasers'!$AW$11:$AW$23)</f>
        <v>0</v>
      </c>
      <c r="IO55" s="174">
        <f>SUMIF('Caldwell Cup 6-25-22 Lasers'!$B$11:$B$23,$C55,'Caldwell Cup 6-25-22 Lasers'!$AX$11:$AX$23)</f>
        <v>0</v>
      </c>
      <c r="IP55" s="174">
        <f>SUMIF('Caldwell Cup 6-25-22 Lasers'!$B$11:$B$23,$C55,'Caldwell Cup 6-25-22 Lasers'!$AY$11:$AY$23)</f>
        <v>0</v>
      </c>
      <c r="IQ55" s="174">
        <f>SUMIF('Labor Day Regatta 9-3-22 FS'!$B$11:$B$30,$C55,'Labor Day Regatta 9-3-22 FS'!$AU$11:$AU$30)</f>
        <v>0</v>
      </c>
      <c r="IR55" s="174">
        <f>SUMIF('Labor Day Regatta 9-3-22 FS'!$B$11:$B$30,$C55,'Labor Day Regatta 9-3-22 FS'!$AV$11:$AV$30)</f>
        <v>0</v>
      </c>
      <c r="IS55" s="174">
        <f>SUMIF('Labor Day Regatta 9-3-22 FS'!$B$11:$B$30,$C55,'Labor Day Regatta 9-3-22 FS'!$AW$11:$AW$30)</f>
        <v>0</v>
      </c>
      <c r="IT55" s="174">
        <f>SUMIF('Labor Day Regatta 9-3-22 FS'!$B$11:$B$30,$C55,'Labor Day Regatta 9-3-22 FS'!$AX$11:$AX$30)</f>
        <v>0</v>
      </c>
      <c r="IU55" s="174">
        <f>SUMIF('Labor Day Regatta 9-3-22 FS'!$B$11:$B$30,$C55,'Labor Day Regatta 9-3-22 FS'!$AY$11:$AY$30)</f>
        <v>0</v>
      </c>
      <c r="IV55" s="174">
        <f>SUMIF('2022-09-17 Leukemia Cup FS'!$B$11:$B$26,$C55,'2022-09-17 Leukemia Cup FS'!$AU$11:$AU$26)</f>
        <v>0</v>
      </c>
      <c r="IW55" s="174">
        <f>SUMIF('2022-09-17 Leukemia Cup FS'!$B$11:$B$26,$C55,'2022-09-17 Leukemia Cup FS'!$AV$11:$AV$26)</f>
        <v>0</v>
      </c>
      <c r="IX55" s="174">
        <f>SUMIF('2022-09-17 Leukemia Cup FS'!$B$11:$B$26,$C55,'2022-09-17 Leukemia Cup FS'!$AW$11:$AW$26)</f>
        <v>0</v>
      </c>
      <c r="IY55" s="174">
        <f>SUMIF('2022-09-17 Leukemia Cup FS'!$B$11:$B$26,$C55,'2022-09-17 Leukemia Cup FS'!$AX$11:$AX$26)</f>
        <v>0</v>
      </c>
      <c r="IZ55" s="174">
        <f>SUMIF('2022-09-17 Leukemia Cup FS'!$B$11:$B$26,$C55,'2022-09-17 Leukemia Cup FS'!$AY$11:$AY$26)</f>
        <v>0</v>
      </c>
      <c r="JA55" s="174">
        <f>SUMIF('2022-09-17 Leukemia Cup TH'!$B$11:$B$28,$C55,'2022-09-17 Leukemia Cup TH'!$AU$11:$AU$28)</f>
        <v>0</v>
      </c>
      <c r="JB55" s="174">
        <f>SUMIF('2022-09-17 Leukemia Cup TH'!$B$11:$B$28,$C55,'2022-09-17 Leukemia Cup TH'!$AV$11:$AV$28)</f>
        <v>0</v>
      </c>
      <c r="JC55" s="174">
        <f>SUMIF('2022-09-17 Leukemia Cup TH'!$B$11:$B$28,$C55,'2022-09-17 Leukemia Cup TH'!$AW$11:$AW$28)</f>
        <v>0</v>
      </c>
      <c r="JD55" s="174">
        <f>SUMIF('2022-09-17 Leukemia Cup TH'!$B$11:$B$28,$C55,'2022-09-17 Leukemia Cup TH'!$AX$11:$AX$28)</f>
        <v>0</v>
      </c>
      <c r="JE55" s="174">
        <f>SUMIF('2022-09-17 Leukemia Cup TH'!$B$11:$B$28,$C55,'2022-09-17 Leukemia Cup TH'!$AY$11:$AY$28)</f>
        <v>0</v>
      </c>
      <c r="JF55" s="174">
        <f>SUMIF('Smith-Berry LDR 9-24-22'!$B$11:$B$30,$C55,'Smith-Berry LDR 9-24-22'!$AU$11:$AU$30)</f>
        <v>0</v>
      </c>
      <c r="JG55" s="174">
        <f>SUMIF('Smith-Berry LDR 9-24-22'!$B$11:$B$30,$C55,'Smith-Berry LDR 9-24-22'!$AV$11:$AV$30)</f>
        <v>0</v>
      </c>
      <c r="JH55" s="174">
        <f>SUMIF('Smith-Berry LDR 9-24-22'!$B$11:$B$30,$C55,'Smith-Berry LDR 9-24-22'!$AW$11:$AW$30)</f>
        <v>0</v>
      </c>
      <c r="JI55" s="174">
        <f>SUMIF('Smith-Berry LDR 9-24-22'!$B$11:$B$30,$C55,'Smith-Berry LDR 9-24-22'!$AX$11:$AX$30)</f>
        <v>0</v>
      </c>
      <c r="JJ55" s="174">
        <f>SUMIF('Smith-Berry LDR 9-24-22'!$B$11:$B$30,$C55,'Smith-Berry LDR 9-24-22'!$AY$11:$AY$30)</f>
        <v>0</v>
      </c>
      <c r="JK55" s="174">
        <f>SUMIF('Great Scot 10-1-22 Cham'!$B$11:$B$38,$C55,'Great Scot 10-1-22 Cham'!$AU$11:$AU$38)</f>
        <v>0</v>
      </c>
      <c r="JL55" s="174">
        <f>SUMIF('Great Scot 10-1-22 Cham'!$B$11:$B$38,$C55,'Great Scot 10-1-22 Cham'!$AV$11:$AV$38)</f>
        <v>0</v>
      </c>
      <c r="JM55" s="174">
        <f>SUMIF('Great Scot 10-1-22 Cham'!$B$11:$B$38,$C55,'Great Scot 10-1-22 Cham'!$AW$11:$AW$38)</f>
        <v>0</v>
      </c>
      <c r="JN55" s="174">
        <f>SUMIF('Great Scot 10-1-22 Cham'!$B$11:$B$38,$C55,'Great Scot 10-1-22 Cham'!$AX$11:$AX$38)</f>
        <v>0</v>
      </c>
      <c r="JO55" s="174">
        <f>SUMIF('Great Scot 10-1-22 Cham'!$B$11:$B$38,$C55,'Great Scot 10-1-22 Cham'!$AY$11:$AY$38)</f>
        <v>0</v>
      </c>
      <c r="JP55" s="174">
        <f>SUMIF('Great Scot 10-1-22 Chal'!$B$11:$B$28,$C55,'Great Scot 10-1-22 Chal'!$AU$11:$AU$28)</f>
        <v>0</v>
      </c>
      <c r="JQ55" s="174">
        <f>SUMIF('Great Scot 10-1-22 Chal'!$B$11:$B$28,$C55,'Great Scot 10-1-22 Chal'!$AV$11:$AV$28)</f>
        <v>0</v>
      </c>
      <c r="JR55" s="174">
        <f>SUMIF('Great Scot 10-1-22 Chal'!$B$11:$B$28,$C55,'Great Scot 10-1-22 Chal'!$AW$11:$AW$28)</f>
        <v>0</v>
      </c>
      <c r="JS55" s="174">
        <f>SUMIF('Great Scot 10-1-22 Chal'!$B$11:$B$28,$C55,'Great Scot 10-1-22 Chal'!$AX$11:$AX$28)</f>
        <v>0</v>
      </c>
      <c r="JT55" s="174">
        <f>SUMIF('Great Scot 10-1-22 Chal'!$B$11:$B$28,$C55,'Great Scot 10-1-22 Chal'!$AY$11:$AY$28)</f>
        <v>0</v>
      </c>
      <c r="JU55" s="174">
        <f>SUMIF('Great Pumpkin Regatta 10-15-22'!$B$11:$B$54,$C55,'Great Pumpkin Regatta 10-15-22'!$AU$11:$AU$54)</f>
        <v>0</v>
      </c>
      <c r="JV55" s="174">
        <f>SUMIF('Great Pumpkin Regatta 10-15-22'!$B$11:$B$54,$C55,'Great Pumpkin Regatta 10-15-22'!$AV$11:$AV$54)</f>
        <v>0</v>
      </c>
      <c r="JW55" s="174">
        <f>SUMIF('Great Pumpkin Regatta 10-15-22'!$B$11:$B$54,$C55,'Great Pumpkin Regatta 10-15-22'!$AW$11:$AW$54)</f>
        <v>0</v>
      </c>
      <c r="JX55" s="174">
        <f>SUMIF('Great Pumpkin Regatta 10-15-22'!$B$11:$B$54,$C55,'Great Pumpkin Regatta 10-15-22'!$AX$11:$AX$54)</f>
        <v>0</v>
      </c>
      <c r="JY55" s="174">
        <f>SUMIF('Great Pumpkin Regatta 10-15-22'!$B$11:$B$54,$C55,'Great Pumpkin Regatta 10-15-22'!$AY$11:$AY$54)</f>
        <v>0</v>
      </c>
      <c r="JZ55" s="174">
        <f>SUMIF('One Day Regatta 10-29-22 FS'!$B$11:$B$19,$C55,'One Day Regatta 10-29-22 FS'!$AU$11:$AU$19)</f>
        <v>0</v>
      </c>
      <c r="KA55" s="174">
        <f>SUMIF('One Day Regatta 10-29-22 FS'!$B$11:$B$19,$C55,'One Day Regatta 10-29-22 FS'!$AV$11:$AV$19)</f>
        <v>0</v>
      </c>
      <c r="KB55" s="174">
        <f>SUMIF('One Day Regatta 10-29-22 FS'!$B$11:$B$19,$C55,'One Day Regatta 10-29-22 FS'!$AW$11:$AW$19)</f>
        <v>0</v>
      </c>
      <c r="KC55" s="174">
        <f>SUMIF('One Day Regatta 10-29-22 FS'!$B$11:$B$19,$C55,'One Day Regatta 10-29-22 FS'!$AX$11:$AX$19)</f>
        <v>0</v>
      </c>
      <c r="KD55" s="174">
        <f>SUMIF('One Day Regatta 10-29-22 FS'!$B$11:$B$19,$C55,'One Day Regatta 10-29-22 FS'!$AY$11:$AY$19)</f>
        <v>0</v>
      </c>
    </row>
    <row r="56" spans="1:290" ht="15" customHeight="1" x14ac:dyDescent="0.2">
      <c r="A56" s="400" t="s">
        <v>1369</v>
      </c>
      <c r="B56" s="134">
        <f t="shared" si="8"/>
        <v>36</v>
      </c>
      <c r="C56" s="170" t="s">
        <v>1243</v>
      </c>
      <c r="D56" s="171">
        <f t="shared" si="44"/>
        <v>0</v>
      </c>
      <c r="E56" s="172">
        <f t="shared" si="45"/>
        <v>0</v>
      </c>
      <c r="F56" s="171">
        <f t="shared" si="46"/>
        <v>0</v>
      </c>
      <c r="G56" s="171">
        <v>0</v>
      </c>
      <c r="H56" s="171">
        <f t="shared" si="47"/>
        <v>0</v>
      </c>
      <c r="I56" s="173">
        <f t="shared" si="48"/>
        <v>0</v>
      </c>
      <c r="J56" s="173"/>
      <c r="K56" s="174">
        <f>SUMIF('Saturday Race 11-06-21'!$B$11:$B$21,$C56,'Saturday Race 11-06-21'!$AU$11:$AU$21)</f>
        <v>0</v>
      </c>
      <c r="L56" s="174">
        <f>SUMIF('Saturday Race 11-06-21'!$B$11:$B$21,$C56,'Saturday Race 11-06-21'!$AV$11:$AV$21)</f>
        <v>0</v>
      </c>
      <c r="M56" s="174">
        <f>SUMIF('Saturday Race 11-06-21'!$B$11:$B$21,$C56,'Saturday Race 11-06-21'!$AW$11:$AW$21)</f>
        <v>0</v>
      </c>
      <c r="N56" s="174">
        <f>SUMIF('Saturday Race 11-06-21'!$B$11:$B$21,$C56,'Saturday Race 11-06-21'!$AX$11:$AX$21)</f>
        <v>0</v>
      </c>
      <c r="O56" s="174">
        <f>SUMIF('Saturday Race 11-06-21'!$B$11:$B$21,$C56,'Saturday Race 11-06-21'!$AY$11:$AY$21)</f>
        <v>0</v>
      </c>
      <c r="P56" s="174">
        <f>SUMIF('Saturday Race 11-20-21'!$B$11:$B$20,$C56,'Saturday Race 11-20-21'!$AU$11:$AU$20)</f>
        <v>0</v>
      </c>
      <c r="Q56" s="174">
        <f>SUMIF('Saturday Race 11-20-21'!$B$11:$B$20,$C56,'Saturday Race 11-20-21'!$AV$11:$AV$20)</f>
        <v>0</v>
      </c>
      <c r="R56" s="174">
        <f>SUMIF('Saturday Race 11-20-21'!$B$11:$B$20,$C56,'Saturday Race 11-20-21'!$AW$11:$AW$20)</f>
        <v>0</v>
      </c>
      <c r="S56" s="174">
        <f>SUMIF('Saturday Race 11-20-21'!$B$11:$B$20,$C56,'Saturday Race 11-20-21'!$AX$11:$AX$20)</f>
        <v>0</v>
      </c>
      <c r="T56" s="174">
        <f>SUMIF('Saturday Race 11-20-21'!$B$11:$B$20,$C56,'Saturday Race 11-20-21'!$AY$11:$AY$20)</f>
        <v>0</v>
      </c>
      <c r="U56" s="174">
        <f>SUMIF('Saturday Race 1-08-22'!$B$11:$B$20,$C56,'Saturday Race 1-08-22'!$AU$11:$AU$20)</f>
        <v>0</v>
      </c>
      <c r="V56" s="174">
        <f>SUMIF('Saturday Race 1-08-22'!$B$11:$B$20,$C56,'Saturday Race 1-08-22'!$AV$11:$AV$20)</f>
        <v>0</v>
      </c>
      <c r="W56" s="174">
        <f>SUMIF('Saturday Race 1-08-22'!$B$11:$B$20,$C56,'Saturday Race 1-08-22'!$AW$11:$AW$20)</f>
        <v>0</v>
      </c>
      <c r="X56" s="174">
        <f>SUMIF('Saturday Race 1-08-22'!$B$11:$B$20,$C56,'Saturday Race 1-08-22'!$AX$11:$AX$20)</f>
        <v>0</v>
      </c>
      <c r="Y56" s="174">
        <f>SUMIF('Saturday Race 1-08-22'!$B$11:$B$20,$C56,'Saturday Race 1-08-22'!$AY$11:$AY$20)</f>
        <v>0</v>
      </c>
      <c r="Z56" s="174">
        <f>SUMIF('Saturday Race 1-22-22'!$B$11:$B$20,$C56,'Saturday Race 1-22-22'!$AU$11:$AU$20)</f>
        <v>0</v>
      </c>
      <c r="AA56" s="174">
        <f>SUMIF('Saturday Race 1-22-22'!$B$11:$B$20,$C56,'Saturday Race 1-22-22'!$AV$11:$AV$20)</f>
        <v>0</v>
      </c>
      <c r="AB56" s="174">
        <f>SUMIF('Saturday Race 1-22-22'!$B$11:$B$20,$C56,'Saturday Race 1-22-22'!$AW$11:$AW$20)</f>
        <v>0</v>
      </c>
      <c r="AC56" s="174">
        <f>SUMIF('Saturday Race 1-22-22'!$B$11:$B$20,$C56,'Saturday Race 1-22-22'!$AX$11:$AX$20)</f>
        <v>0</v>
      </c>
      <c r="AD56" s="174">
        <f>SUMIF('Saturday Race 1-22-22'!$B$11:$B$20,$C56,'Saturday Race 1-22-22'!$AY$11:$AY$20)</f>
        <v>0</v>
      </c>
      <c r="AE56" s="174">
        <f>SUMIF('Sunday Race 2-6-22'!$B$11:$B$20,$C56,'Sunday Race 2-6-22'!$AU$11:$AU$20)</f>
        <v>0</v>
      </c>
      <c r="AF56" s="174">
        <f>SUMIF('Sunday Race 2-6-22'!$B$11:$B$20,$C56,'Sunday Race 2-6-22'!$AV$11:$AV$20)</f>
        <v>0</v>
      </c>
      <c r="AG56" s="174">
        <f>SUMIF('Sunday Race 2-6-22'!$B$11:$B$20,$C56,'Sunday Race 2-6-22'!$AW$11:$AW$20)</f>
        <v>0</v>
      </c>
      <c r="AH56" s="174">
        <f>SUMIF('Sunday Race 2-6-22'!$B$11:$B$20,$C56,'Sunday Race 2-6-22'!$AX$11:$AX$20)</f>
        <v>0</v>
      </c>
      <c r="AI56" s="174">
        <f>SUMIF('Sunday Race 2-6-22'!$B$11:$B$20,$C56,'Sunday Race 2-6-22'!$AY$11:$AY$20)</f>
        <v>0</v>
      </c>
      <c r="AJ56" s="174">
        <f>SUMIF('Sunday Race 2-20-22'!$B$11:$B$26,$C56,'Sunday Race 2-20-22'!$AU$11:$AU$26)</f>
        <v>0</v>
      </c>
      <c r="AK56" s="174">
        <f>SUMIF('Sunday Race 2-20-22'!$B$11:$B$26,$C56,'Sunday Race 2-20-22'!$AV$11:$AV$26)</f>
        <v>0</v>
      </c>
      <c r="AL56" s="174">
        <f>SUMIF('Sunday Race 2-20-22'!$B$11:$B$26,$C56,'Sunday Race 2-20-22'!$AW$11:$AW$26)</f>
        <v>0</v>
      </c>
      <c r="AM56" s="174">
        <f>SUMIF('Sunday Race 2-20-22'!$B$11:$B$26,$C56,'Sunday Race 2-20-22'!$AX$11:$AX$26)</f>
        <v>0</v>
      </c>
      <c r="AN56" s="174">
        <f>SUMIF('Sunday Race 2-20-22'!$B$11:$B$26,$C56,'Sunday Race 2-20-22'!$AY$11:$AY$26)</f>
        <v>0</v>
      </c>
      <c r="AO56" s="174">
        <f>SUMIF('Sunday Race 2-27-22'!$B$11:$B$20,$C56,'Sunday Race 2-27-22'!$AU$11:$AU$20)</f>
        <v>0</v>
      </c>
      <c r="AP56" s="174">
        <f>SUMIF('Sunday Race 2-27-22'!$B$11:$B$20,$C56,'Sunday Race 2-27-22'!$AV$11:$AV$20)</f>
        <v>0</v>
      </c>
      <c r="AQ56" s="174">
        <f>SUMIF('Sunday Race 2-27-22'!$B$11:$B$20,$C56,'Sunday Race 2-27-22'!$AW$11:$AW$20)</f>
        <v>0</v>
      </c>
      <c r="AR56" s="174">
        <f>SUMIF('Sunday Race 2-27-22'!$B$11:$B$20,$C56,'Sunday Race 2-27-22'!$AX$11:$AX$20)</f>
        <v>0</v>
      </c>
      <c r="AS56" s="174">
        <f>SUMIF('Sunday Race 2-27-22'!$B$11:$B$20,$C56,'Sunday Race 2-27-22'!$AY$11:$AY$20)</f>
        <v>0</v>
      </c>
      <c r="AT56" s="174">
        <f>SUMIF('Sunday Race 3-13-22'!$B$11:$B$25,$C56,'Sunday Race 3-13-22'!$AU$11:$AU$25)</f>
        <v>0</v>
      </c>
      <c r="AU56" s="174">
        <f>SUMIF('Sunday Race 3-13-22'!$B$11:$B$25,$C56,'Sunday Race 3-13-22'!$AV$11:$AV$25)</f>
        <v>0</v>
      </c>
      <c r="AV56" s="174">
        <f>SUMIF('Sunday Race 3-13-22'!$B$11:$B$25,$C56,'Sunday Race 3-13-22'!$AW$11:$AW$25)</f>
        <v>0</v>
      </c>
      <c r="AW56" s="174">
        <f>SUMIF('Sunday Race 3-13-22'!$B$11:$B$25,$C56,'Sunday Race 3-13-22'!$AX$11:$AX$25)</f>
        <v>0</v>
      </c>
      <c r="AX56" s="174">
        <f>SUMIF('Sunday Race 3-13-22'!$B$11:$B$25,$C56,'Sunday Race 3-13-22'!$AY$11:$AY$25)</f>
        <v>0</v>
      </c>
      <c r="AY56" s="174">
        <f>SUMIF('Saturday Race 3-19-22'!$B$11:$B$15,$C56,'Saturday Race 3-19-22'!$AU$11:$AU$15)</f>
        <v>0</v>
      </c>
      <c r="AZ56" s="174">
        <f>SUMIF('Saturday Race 3-19-22'!$B$11:$B$15,$C56,'Saturday Race 3-19-22'!$AV$11:$AV$15)</f>
        <v>0</v>
      </c>
      <c r="BA56" s="174">
        <f>SUMIF('Saturday Race 3-19-22'!$B$11:$B$15,$C56,'Saturday Race 3-19-22'!$AW$11:$AW$15)</f>
        <v>0</v>
      </c>
      <c r="BB56" s="174">
        <f>SUMIF('Saturday Race 3-19-22'!$B$11:$B$15,$C56,'Saturday Race 3-19-22'!$AX$11:$AX$15)</f>
        <v>0</v>
      </c>
      <c r="BC56" s="174">
        <f>SUMIF('Saturday Race 3-19-22'!$B$11:$B$15,$C56,'Saturday Race 3-19-22'!$AY$11:$AY$15)</f>
        <v>0</v>
      </c>
      <c r="BD56" s="174">
        <f>SUMIF('Sunday Races 4-10-22'!$B$11:$B$26,$C56,'Sunday Races 4-10-22'!$AU$11:$AU$26)</f>
        <v>0</v>
      </c>
      <c r="BE56" s="174">
        <f>SUMIF('Sunday Races 4-10-22'!$B$11:$B$26,$C56,'Sunday Races 4-10-22'!$AV$11:$AV$26)</f>
        <v>0</v>
      </c>
      <c r="BF56" s="174">
        <f>SUMIF('Sunday Races 4-10-22'!$B$11:$B$26,$C56,'Sunday Races 4-10-22'!$AW$11:$AW$26)</f>
        <v>0</v>
      </c>
      <c r="BG56" s="174">
        <f>SUMIF('Sunday Races 4-10-22'!$B$11:$B$26,$C56,'Sunday Races 4-10-22'!$AX$11:$AX$26)</f>
        <v>0</v>
      </c>
      <c r="BH56" s="174">
        <f>SUMIF('Sunday Races 4-10-22'!$B$11:$B$26,$C56,'Sunday Races 4-10-22'!$AY$11:$AY$26)</f>
        <v>0</v>
      </c>
      <c r="BI56" s="174">
        <f>SUMIF('Sunday Races 5-1-22'!$B$11:$B$28,$C56,'Sunday Races 5-1-22'!$AU$11:$AU$28)</f>
        <v>0</v>
      </c>
      <c r="BJ56" s="174">
        <f>SUMIF('Sunday Races 5-1-22'!$B$11:$B$28,$C56,'Sunday Races 5-1-22'!$AV$11:$AV$28)</f>
        <v>0</v>
      </c>
      <c r="BK56" s="174">
        <f>SUMIF('Sunday Races 5-1-22'!$B$11:$B$28,$C56,'Sunday Races 5-1-22'!$AW$11:$AW$28)</f>
        <v>0</v>
      </c>
      <c r="BL56" s="174">
        <f>SUMIF('Sunday Races 5-1-22'!$B$11:$B$28,$C56,'Sunday Races 5-1-22'!$AX$11:$AX$28)</f>
        <v>0</v>
      </c>
      <c r="BM56" s="174">
        <f>SUMIF('Sunday Races 5-1-22'!$B$11:$B$28,$C56,'Sunday Races 5-1-22'!$AY$11:$AY$28)</f>
        <v>0</v>
      </c>
      <c r="BN56" s="174">
        <f>SUMIF('Sunday Races 6-5-22'!$B$11:$B$28,$C56,'Sunday Races 6-5-22'!$AU$11:$AU$28)</f>
        <v>0</v>
      </c>
      <c r="BO56" s="174">
        <f>SUMIF('Sunday Races 6-5-22'!$B$11:$B$28,$C56,'Sunday Races 6-5-22'!$AV$11:$AV$28)</f>
        <v>0</v>
      </c>
      <c r="BP56" s="174">
        <f>SUMIF('Sunday Races 6-5-22'!$B$11:$B$28,$C56,'Sunday Races 6-5-22'!$AW$11:$AW$28)</f>
        <v>0</v>
      </c>
      <c r="BQ56" s="174">
        <f>SUMIF('Sunday Races 6-5-22'!$B$11:$B$28,$C56,'Sunday Races 6-5-22'!$AX$11:$AX$28)</f>
        <v>0</v>
      </c>
      <c r="BR56" s="174">
        <f>SUMIF('Sunday Races 6-5-22'!$B$11:$B$28,$C56,'Sunday Races 6-5-22'!$AY$11:$AY$28)</f>
        <v>0</v>
      </c>
      <c r="BS56" s="174">
        <f>SUMIF('Sunday Races 6-12-22'!$B$11:$B$24,$C56,'Sunday Races 6-12-22'!$AU$11:$AU$24)</f>
        <v>0</v>
      </c>
      <c r="BT56" s="174">
        <f>SUMIF('Sunday Races 6-12-22'!$B$11:$B$24,$C56,'Sunday Races 6-12-22'!$AV$11:$AV$24)</f>
        <v>0</v>
      </c>
      <c r="BU56" s="174">
        <f>SUMIF('Sunday Races 6-12-22'!$B$11:$B$24,$C56,'Sunday Races 6-12-22'!$AW$11:$AW$24)</f>
        <v>0</v>
      </c>
      <c r="BV56" s="174">
        <f>SUMIF('Sunday Races 6-12-22'!$B$11:$B$24,$C56,'Sunday Races 6-12-22'!$AX$11:$AX$24)</f>
        <v>0</v>
      </c>
      <c r="BW56" s="174">
        <f>SUMIF('Sunday Races 6-12-22'!$B$11:$B$24,$C56,'Sunday Races 6-12-22'!$AY$11:$AY$24)</f>
        <v>0</v>
      </c>
      <c r="BX56" s="174">
        <f>SUMIF('Saturday Races 6-18-22'!$B$11:$B$24,$C56,'Saturday Races 6-18-22'!$AU$11:$AU$24)</f>
        <v>0</v>
      </c>
      <c r="BY56" s="174">
        <f>SUMIF('Saturday Races 6-18-22'!$B$11:$B$24,$C56,'Saturday Races 6-18-22'!$AV$11:$AV$24)</f>
        <v>0</v>
      </c>
      <c r="BZ56" s="174">
        <f>SUMIF('Saturday Races 6-18-22'!$B$11:$B$24,$C56,'Saturday Races 6-18-22'!$AW$11:$AW$24)</f>
        <v>0</v>
      </c>
      <c r="CA56" s="174">
        <f>SUMIF('Saturday Races 6-18-22'!$B$11:$B$24,$C56,'Saturday Races 6-18-22'!$AX$11:$AX$24)</f>
        <v>0</v>
      </c>
      <c r="CB56" s="174">
        <f>SUMIF('Saturday Races 6-18-22'!$B$11:$B$24,$C56,'Saturday Races 6-18-22'!$AY$11:$AY$24)</f>
        <v>0</v>
      </c>
      <c r="CC56" s="174">
        <f>SUMIF('Sunday Races 7-3-22'!$B$11:$B$26,$C56,'Sunday Races 7-3-22'!$AU$11:$AU$26)</f>
        <v>0</v>
      </c>
      <c r="CD56" s="174">
        <f>SUMIF('Sunday Races 7-3-22'!$B$11:$B$26,$C56,'Sunday Races 7-3-22'!$AV$11:$AV$26)</f>
        <v>0</v>
      </c>
      <c r="CE56" s="174">
        <f>SUMIF('Sunday Races 7-3-22'!$B$11:$B$26,$C56,'Sunday Races 7-3-22'!$AW$11:$AW$26)</f>
        <v>0</v>
      </c>
      <c r="CF56" s="174">
        <f>SUMIF('Sunday Races 7-3-22'!$B$11:$B$26,$C56,'Sunday Races 7-3-22'!$AX$11:$AX$26)</f>
        <v>0</v>
      </c>
      <c r="CG56" s="174">
        <f>SUMIF('Sunday Races 7-3-22'!$B$11:$B$26,$C56,'Sunday Races 7-3-22'!$AY$11:$AY$26)</f>
        <v>0</v>
      </c>
      <c r="CH56" s="174">
        <f>SUMIF('Sunday Races 7-31-22'!$B$11:$B$26,$C56,'Sunday Races 7-31-22'!$AU$11:$AU$26)</f>
        <v>0</v>
      </c>
      <c r="CI56" s="174">
        <f>SUMIF('Sunday Races 7-31-22'!$B$11:$B$26,$C56,'Sunday Races 7-31-22'!$AV$11:$AV$26)</f>
        <v>0</v>
      </c>
      <c r="CJ56" s="174">
        <f>SUMIF('Sunday Races 7-31-22'!$B$11:$B$26,$C56,'Sunday Races 7-31-22'!$AW$11:$AW$26)</f>
        <v>0</v>
      </c>
      <c r="CK56" s="174">
        <f>SUMIF('Sunday Races 7-31-22'!$B$11:$B$26,$C56,'Sunday Races 7-31-22'!$AX$11:$AX$26)</f>
        <v>0</v>
      </c>
      <c r="CL56" s="174">
        <f>SUMIF('Sunday Races 7-31-22'!$B$11:$B$26,$C56,'Sunday Races 7-31-22'!$AY$11:$AY$26)</f>
        <v>0</v>
      </c>
      <c r="CM56" s="174">
        <f>SUMIF('Sunday Races 8-14-22'!$B$11:$B$26,$C56,'Sunday Races 8-14-22'!$AU$11:$AU$26)</f>
        <v>0</v>
      </c>
      <c r="CN56" s="174">
        <f>SUMIF('Sunday Races 8-14-22'!$B$11:$B$26,$C56,'Sunday Races 8-14-22'!$AV$11:$AV$26)</f>
        <v>0</v>
      </c>
      <c r="CO56" s="174">
        <f>SUMIF('Sunday Races 8-14-22'!$B$11:$B$26,$C56,'Sunday Races 8-14-22'!$AW$11:$AW$26)</f>
        <v>0</v>
      </c>
      <c r="CP56" s="174">
        <f>SUMIF('Sunday Races 8-14-22'!$B$11:$B$26,$C56,'Sunday Races 8-14-22'!$AX$11:$AX$26)</f>
        <v>0</v>
      </c>
      <c r="CQ56" s="174">
        <f>SUMIF('Sunday Races 8-14-22'!$B$11:$B$26,$C56,'Sunday Races 8-14-22'!$AY$11:$AY$26)</f>
        <v>0</v>
      </c>
      <c r="CR56" s="174">
        <f>SUMIF('Saturday Races 8-20-22'!$B$11:$B$26,$C56,'Saturday Races 8-20-22'!$AU$11:$AU$26)</f>
        <v>0</v>
      </c>
      <c r="CS56" s="174">
        <f>SUMIF('Saturday Races 8-20-22'!$B$11:$B$26,$C56,'Saturday Races 8-20-22'!$AV$11:$AV$26)</f>
        <v>0</v>
      </c>
      <c r="CT56" s="174">
        <f>SUMIF('Saturday Races 8-20-22'!$B$11:$B$26,$C56,'Saturday Races 8-20-22'!$AW$11:$AW$26)</f>
        <v>0</v>
      </c>
      <c r="CU56" s="174">
        <f>SUMIF('Saturday Races 8-20-22'!$B$11:$B$26,$C56,'Saturday Races 8-20-22'!$AX$11:$AX$26)</f>
        <v>0</v>
      </c>
      <c r="CV56" s="174">
        <f>SUMIF('Saturday Races 8-20-22'!$B$11:$B$26,$C56,'Saturday Races 8-20-22'!$AY$11:$AY$26)</f>
        <v>0</v>
      </c>
      <c r="CW56" s="174">
        <f>SUMIF('Sunday Races 9-11-22'!$B$11:$B$20,$C56,'Sunday Races 9-11-22'!$AU$11:$AU$20)</f>
        <v>0</v>
      </c>
      <c r="CX56" s="174">
        <f>SUMIF('Sunday Races 9-11-22'!$B$11:$B$20,$C56,'Sunday Races 9-11-22'!$AV$11:$AV$20)</f>
        <v>0</v>
      </c>
      <c r="CY56" s="174">
        <f>SUMIF('Sunday Races 9-11-22'!$B$11:$B$20,$C56,'Sunday Races 9-11-22'!$AW$11:$AW$20)</f>
        <v>0</v>
      </c>
      <c r="CZ56" s="174">
        <f>SUMIF('Sunday Races 9-11-22'!$B$11:$B$20,$C56,'Sunday Races 9-11-22'!$AX$11:$AX$20)</f>
        <v>0</v>
      </c>
      <c r="DA56" s="174">
        <f>SUMIF('Sunday Races 9-11-22'!$B$11:$B$20,$C56,'Sunday Races 9-11-22'!$AY$11:$AY$20)</f>
        <v>0</v>
      </c>
      <c r="DB56" s="174">
        <f>SUMIF('Sunday Races 10-9-22'!$B$11:$B$21,$C56,'Sunday Races 10-9-22'!$AU$11:$AU$21)</f>
        <v>0</v>
      </c>
      <c r="DC56" s="174">
        <f>SUMIF('Sunday Races 10-9-22'!$B$11:$B$21,$C56,'Sunday Races 10-9-22'!$AV$11:$AV$21)</f>
        <v>0</v>
      </c>
      <c r="DD56" s="174">
        <f>SUMIF('Sunday Races 10-9-22'!$B$11:$B$21,$C56,'Sunday Races 10-9-22'!$AW$11:$AW$21)</f>
        <v>0</v>
      </c>
      <c r="DE56" s="174">
        <f>SUMIF('Sunday Races 10-9-22'!$B$11:$B$21,$C56,'Sunday Races 10-9-22'!$AX$11:$AX$21)</f>
        <v>0</v>
      </c>
      <c r="DF56" s="174">
        <f>SUMIF('Sunday Races 10-9-22'!$B$11:$B$21,$C56,'Sunday Races 10-9-22'!$AY$11:$AY$21)</f>
        <v>0</v>
      </c>
      <c r="DG56" s="174">
        <f>SUMIF('Sunday Races 10-23-22'!$B$11:$B$22,$C56,'Sunday Races 10-23-22'!$AU$11:$AU$22)</f>
        <v>0</v>
      </c>
      <c r="DH56" s="174">
        <f>SUMIF('Sunday Races 10-23-22'!$B$11:$B$22,$C56,'Sunday Races 10-23-22'!$AV$11:$AV$22)</f>
        <v>0</v>
      </c>
      <c r="DI56" s="174">
        <f>SUMIF('Sunday Races 10-23-22'!$B$11:$B$22,$C56,'Sunday Races 10-23-22'!$AW$11:$AW$22)</f>
        <v>0</v>
      </c>
      <c r="DJ56" s="174">
        <f>SUMIF('Sunday Races 10-23-22'!$B$11:$B$22,$C56,'Sunday Races 10-23-22'!$AX$11:$AX$22)</f>
        <v>0</v>
      </c>
      <c r="DK56" s="174">
        <f>SUMIF('Sunday Races 10-23-22'!$B$11:$B$22,$C56,'Sunday Races 10-23-22'!$AY$11:$AY$22)</f>
        <v>0</v>
      </c>
      <c r="DL56" s="175"/>
      <c r="DM56" s="176"/>
      <c r="DN56" s="177">
        <f t="shared" si="57"/>
        <v>0</v>
      </c>
      <c r="DO56" s="177">
        <f t="shared" si="57"/>
        <v>0</v>
      </c>
      <c r="DP56" s="177">
        <f t="shared" si="57"/>
        <v>0</v>
      </c>
      <c r="DQ56" s="177">
        <f t="shared" si="57"/>
        <v>0</v>
      </c>
      <c r="DR56" s="177">
        <f t="shared" si="57"/>
        <v>0</v>
      </c>
      <c r="DS56" s="177">
        <f t="shared" si="57"/>
        <v>0</v>
      </c>
      <c r="DT56" s="177">
        <f t="shared" si="57"/>
        <v>0</v>
      </c>
      <c r="DU56" s="177">
        <f t="shared" si="57"/>
        <v>0</v>
      </c>
      <c r="DV56" s="177">
        <f t="shared" si="57"/>
        <v>0</v>
      </c>
      <c r="DW56" s="177">
        <f t="shared" si="57"/>
        <v>0</v>
      </c>
      <c r="DX56" s="177">
        <f t="shared" si="58"/>
        <v>0</v>
      </c>
      <c r="DY56" s="177">
        <f t="shared" si="58"/>
        <v>0</v>
      </c>
      <c r="DZ56" s="177">
        <f t="shared" si="58"/>
        <v>0</v>
      </c>
      <c r="EA56" s="177">
        <f t="shared" si="58"/>
        <v>0</v>
      </c>
      <c r="EB56" s="177">
        <f t="shared" si="58"/>
        <v>0</v>
      </c>
      <c r="EC56" s="177">
        <f t="shared" si="58"/>
        <v>0</v>
      </c>
      <c r="ED56" s="177">
        <f t="shared" si="58"/>
        <v>0</v>
      </c>
      <c r="EE56" s="177">
        <f t="shared" si="58"/>
        <v>0</v>
      </c>
      <c r="EF56" s="177">
        <f t="shared" si="58"/>
        <v>0</v>
      </c>
      <c r="EG56" s="177">
        <f t="shared" si="58"/>
        <v>0</v>
      </c>
      <c r="EH56" s="177">
        <f t="shared" si="59"/>
        <v>0</v>
      </c>
      <c r="EI56" s="177">
        <f t="shared" si="59"/>
        <v>0</v>
      </c>
      <c r="EJ56" s="177">
        <f t="shared" si="59"/>
        <v>0</v>
      </c>
      <c r="EK56" s="177">
        <f t="shared" si="59"/>
        <v>0</v>
      </c>
      <c r="EL56" s="177">
        <f t="shared" si="59"/>
        <v>0</v>
      </c>
      <c r="EM56" s="177">
        <f t="shared" si="59"/>
        <v>0</v>
      </c>
      <c r="EN56" s="177">
        <f t="shared" si="59"/>
        <v>0</v>
      </c>
      <c r="EO56" s="177">
        <f t="shared" si="59"/>
        <v>0</v>
      </c>
      <c r="EP56" s="177">
        <f t="shared" si="59"/>
        <v>0</v>
      </c>
      <c r="EQ56" s="177">
        <f t="shared" si="59"/>
        <v>0</v>
      </c>
      <c r="ER56" s="177">
        <f t="shared" si="60"/>
        <v>0</v>
      </c>
      <c r="ES56" s="177">
        <f t="shared" si="60"/>
        <v>0</v>
      </c>
      <c r="ET56" s="177">
        <f t="shared" si="60"/>
        <v>0</v>
      </c>
      <c r="EU56" s="177">
        <f t="shared" si="60"/>
        <v>0</v>
      </c>
      <c r="EV56" s="177">
        <f t="shared" si="60"/>
        <v>0</v>
      </c>
      <c r="EW56" s="177">
        <f t="shared" si="60"/>
        <v>0</v>
      </c>
      <c r="EX56" s="177">
        <f t="shared" si="60"/>
        <v>0</v>
      </c>
      <c r="EY56" s="177">
        <f t="shared" si="60"/>
        <v>0</v>
      </c>
      <c r="EZ56" s="177">
        <f t="shared" si="60"/>
        <v>0</v>
      </c>
      <c r="FA56" s="177">
        <f t="shared" si="60"/>
        <v>0</v>
      </c>
      <c r="FB56" s="177">
        <f t="shared" si="61"/>
        <v>0</v>
      </c>
      <c r="FC56" s="177">
        <f t="shared" si="61"/>
        <v>0</v>
      </c>
      <c r="FD56" s="177">
        <f t="shared" si="61"/>
        <v>0</v>
      </c>
      <c r="FE56" s="177">
        <f t="shared" si="61"/>
        <v>0</v>
      </c>
      <c r="FF56" s="177">
        <f t="shared" si="61"/>
        <v>0</v>
      </c>
      <c r="FG56" s="177">
        <f t="shared" si="61"/>
        <v>0</v>
      </c>
      <c r="FH56" s="177">
        <f t="shared" si="61"/>
        <v>0</v>
      </c>
      <c r="FI56" s="177">
        <f t="shared" si="61"/>
        <v>0</v>
      </c>
      <c r="FJ56" s="177">
        <f t="shared" si="61"/>
        <v>0</v>
      </c>
      <c r="FK56" s="177">
        <f t="shared" si="61"/>
        <v>0</v>
      </c>
      <c r="FL56" s="177">
        <f t="shared" si="62"/>
        <v>0</v>
      </c>
      <c r="FM56" s="177">
        <f t="shared" si="62"/>
        <v>0</v>
      </c>
      <c r="FN56" s="177">
        <f t="shared" si="62"/>
        <v>0</v>
      </c>
      <c r="FO56" s="177">
        <f t="shared" si="62"/>
        <v>0</v>
      </c>
      <c r="FP56" s="177">
        <f t="shared" si="62"/>
        <v>0</v>
      </c>
      <c r="FQ56" s="177">
        <f t="shared" si="62"/>
        <v>0</v>
      </c>
      <c r="FR56" s="177">
        <f t="shared" si="62"/>
        <v>0</v>
      </c>
      <c r="FS56" s="177">
        <f t="shared" si="62"/>
        <v>0</v>
      </c>
      <c r="FT56" s="177">
        <f t="shared" si="62"/>
        <v>0</v>
      </c>
      <c r="FU56" s="177">
        <f t="shared" si="62"/>
        <v>0</v>
      </c>
      <c r="FV56" s="177">
        <f t="shared" si="62"/>
        <v>0</v>
      </c>
      <c r="FW56" s="177">
        <f t="shared" si="62"/>
        <v>0</v>
      </c>
      <c r="FX56" s="177">
        <f t="shared" si="62"/>
        <v>0</v>
      </c>
      <c r="FY56" s="177">
        <f t="shared" si="62"/>
        <v>0</v>
      </c>
      <c r="FZ56" s="177">
        <f t="shared" si="62"/>
        <v>0</v>
      </c>
      <c r="GA56" s="177"/>
      <c r="GB56" s="229">
        <f t="shared" si="55"/>
        <v>0</v>
      </c>
      <c r="GC56" s="229">
        <f t="shared" si="56"/>
        <v>0</v>
      </c>
      <c r="GD56" s="174">
        <f>SUMIF('One Day 12-04-21 Scots'!$B$11:$B$24,$C56,'One Day 12-04-21 Scots'!$AU$11:$AU$24)</f>
        <v>0</v>
      </c>
      <c r="GE56" s="174">
        <f>SUMIF('One Day 12-04-21 Scots'!$B$11:$B$24,$C56,'One Day 12-04-21 Scots'!$AV$11:$AV$24)</f>
        <v>0</v>
      </c>
      <c r="GF56" s="174">
        <f>SUMIF('One Day 12-04-21 Scots'!$B$11:$B$24,$C56,'One Day 12-04-21 Scots'!$AW$11:$AW$24)</f>
        <v>0</v>
      </c>
      <c r="GG56" s="174">
        <f>SUMIF('One Day 12-04-21 Scots'!$B$11:$B$24,$C56,'One Day 12-04-21 Scots'!$AX$11:$AX$24)</f>
        <v>0</v>
      </c>
      <c r="GH56" s="174">
        <f>SUMIF('One Day 12-04-21 Scots'!$B$11:$B$24,$C56,'One Day 12-04-21 Scots'!$AY$11:$AY$24)</f>
        <v>0</v>
      </c>
      <c r="GI56" s="174">
        <f>SUMIF('One Day 12-04-21 Thistles'!$B$11:$B$25,$C56,'One Day 12-04-21 Thistles'!$AU$11:$AU$25)</f>
        <v>0</v>
      </c>
      <c r="GJ56" s="174">
        <f>SUMIF('One Day 12-04-21 Thistles'!$B$11:$B$25,$C56,'One Day 12-04-21 Thistles'!$AV$11:$AV$25)</f>
        <v>0</v>
      </c>
      <c r="GK56" s="174">
        <f>SUMIF('One Day 12-04-21 Thistles'!$B$11:$B$25,$C56,'One Day 12-04-21 Thistles'!$AW$11:$AW$25)</f>
        <v>0</v>
      </c>
      <c r="GL56" s="174">
        <f>SUMIF('One Day 12-04-21 Thistles'!$B$11:$B$25,$C56,'One Day 12-04-21 Thistles'!$AX$11:$AX$25)</f>
        <v>0</v>
      </c>
      <c r="GM56" s="174">
        <f>SUMIF('One Day 12-04-21 Thistles'!$B$11:$B$25,$C56,'One Day 12-04-21 Thistles'!$AY$11:$AY$25)</f>
        <v>0</v>
      </c>
      <c r="GN56" s="174">
        <f>SUMIF('Chili One Day 2-12-22 Scots'!$B$11:$B$27,$C56,'Chili One Day 2-12-22 Scots'!$AU$11:$AU$27)</f>
        <v>0</v>
      </c>
      <c r="GO56" s="174">
        <f>SUMIF('Chili One Day 2-12-22 Scots'!$B$11:$B$27,$C56,'Chili One Day 2-12-22 Scots'!$AV$11:$AV$27)</f>
        <v>0</v>
      </c>
      <c r="GP56" s="174">
        <f>SUMIF('Chili One Day 2-12-22 Scots'!$B$11:$B$27,$C56,'Chili One Day 2-12-22 Scots'!$AW$11:$AW$27)</f>
        <v>0</v>
      </c>
      <c r="GQ56" s="174">
        <f>SUMIF('Chili One Day 2-12-22 Scots'!$B$11:$B$27,$C56,'Chili One Day 2-12-22 Scots'!$AX$11:$AX$27)</f>
        <v>0</v>
      </c>
      <c r="GR56" s="174">
        <f>SUMIF('Chili One Day 2-12-22 Scots'!$B$11:$B$27,$C56,'Chili One Day 2-12-22 Scots'!$AY$11:$AY$27)</f>
        <v>0</v>
      </c>
      <c r="GS56" s="174">
        <f>SUMIF('Chili One Day 2-12-22 Thistles'!$B$11:$B$27,$C56,'Chili One Day 2-12-22 Thistles'!$AU$11:$AU$27)</f>
        <v>0</v>
      </c>
      <c r="GT56" s="174">
        <f>SUMIF('Chili One Day 2-12-22 Thistles'!$B$11:$B$27,$C56,'Chili One Day 2-12-22 Thistles'!$AV$11:$AV$27)</f>
        <v>0</v>
      </c>
      <c r="GU56" s="174">
        <f>SUMIF('Chili One Day 2-12-22 Thistles'!$B$11:$B$27,$C56,'Chili One Day 2-12-22 Thistles'!$AW$11:$AW$27)</f>
        <v>0</v>
      </c>
      <c r="GV56" s="174">
        <f>SUMIF('Chili One Day 2-12-22 Thistles'!$B$11:$B$27,$C56,'Chili One Day 2-12-22 Thistles'!$AX$11:$AX$27)</f>
        <v>0</v>
      </c>
      <c r="GW56" s="174">
        <f>SUMIF('Chili One Day 2-12-22 Thistles'!$B$11:$B$27,$C56,'Chili One Day 2-12-22 Thistles'!$AY$11:$AY$27)</f>
        <v>0</v>
      </c>
      <c r="GX56" s="174">
        <f>SUMIF('Ironman One Day 3-5-22 FS'!$B$11:$B$26,$C56,'Ironman One Day 3-5-22 FS'!$AU$11:$AU$26)</f>
        <v>0</v>
      </c>
      <c r="GY56" s="174">
        <f>SUMIF('Ironman One Day 3-5-22 FS'!$B$11:$B$26,$C56,'Ironman One Day 3-5-22 FS'!$AV$11:$AV$26)</f>
        <v>0</v>
      </c>
      <c r="GZ56" s="174">
        <f>SUMIF('Ironman One Day 3-5-22 FS'!$B$11:$B$26,$C56,'Ironman One Day 3-5-22 FS'!$AW$11:$AW$26)</f>
        <v>0</v>
      </c>
      <c r="HA56" s="174">
        <f>SUMIF('Ironman One Day 3-5-22 FS'!$B$11:$B$26,$C56,'Ironman One Day 3-5-22 FS'!$AX$11:$AX$26)</f>
        <v>0</v>
      </c>
      <c r="HB56" s="174">
        <f>SUMIF('Ironman One Day 3-5-22 FS'!$B$11:$B$26,$C56,'Ironman One Day 3-5-22 FS'!$AY$11:$AY$26)</f>
        <v>0</v>
      </c>
      <c r="HC56" s="174">
        <f>SUMIF('Ironman One Day 3-5-22 420'!$B$11:$B$26,$C56,'Ironman One Day 3-5-22 420'!$AU$11:$AU$26)</f>
        <v>0</v>
      </c>
      <c r="HD56" s="174">
        <f>SUMIF('Ironman One Day 3-5-22 420'!$B$11:$B$26,$C56,'Ironman One Day 3-5-22 420'!$AV$11:$AV$26)</f>
        <v>0</v>
      </c>
      <c r="HE56" s="174">
        <f>SUMIF('Ironman One Day 3-5-22 420'!$B$11:$B$26,$C56,'Ironman One Day 3-5-22 420'!$AW$11:$AW$26)</f>
        <v>0</v>
      </c>
      <c r="HF56" s="174">
        <f>SUMIF('Ironman One Day 3-5-22 420'!$B$11:$B$26,$C56,'Ironman One Day 3-5-22 420'!$AX$11:$AX$26)</f>
        <v>0</v>
      </c>
      <c r="HG56" s="174">
        <f>SUMIF('Ironman One Day 3-5-22 420'!$B$11:$B$26,$C56,'Ironman One Day 3-5-22 420'!$AY$11:$AY$26)</f>
        <v>0</v>
      </c>
      <c r="HH56" s="174">
        <f>SUMIF('Easter One Day 4-16-22 FS'!$B$11:$B$25,$C56,'Easter One Day 4-16-22 FS'!$AU$11:$AU$25)</f>
        <v>0</v>
      </c>
      <c r="HI56" s="174">
        <f>SUMIF('Easter One Day 4-16-22 FS'!$B$11:$B$25,$C56,'Easter One Day 4-16-22 FS'!$AV$11:$AV$25)</f>
        <v>0</v>
      </c>
      <c r="HJ56" s="174">
        <f>SUMIF('Easter One Day 4-16-22 FS'!$B$11:$B$25,$C56,'Easter One Day 4-16-22 FS'!$AW$11:$AW$25)</f>
        <v>0</v>
      </c>
      <c r="HK56" s="174">
        <f>SUMIF('Easter One Day 4-16-22 FS'!$B$11:$B$25,$C56,'Easter One Day 4-16-22 FS'!$AX$11:$AX$25)</f>
        <v>0</v>
      </c>
      <c r="HL56" s="174">
        <f>SUMIF('Easter One Day 4-16-22 FS'!$B$11:$B$25,$C56,'Easter One Day 4-16-22 FS'!$AY$11:$AY$25)</f>
        <v>0</v>
      </c>
      <c r="HM56" s="174">
        <f>SUMIF('Easter One Day 4-16-22 TH'!$B$11:$B$25,$C56,'Easter One Day 4-16-22 TH'!$AU$11:$AU$25)</f>
        <v>0</v>
      </c>
      <c r="HN56" s="174">
        <f>SUMIF('Easter One Day 4-16-22 TH'!$B$11:$B$25,$C56,'Easter One Day 4-16-22 TH'!$AV$11:$AV$25)</f>
        <v>0</v>
      </c>
      <c r="HO56" s="174">
        <f>SUMIF('Easter One Day 4-16-22 TH'!$B$11:$B$25,$C56,'Easter One Day 4-16-22 TH'!$AW$11:$AW$25)</f>
        <v>0</v>
      </c>
      <c r="HP56" s="174">
        <f>SUMIF('Easter One Day 4-16-22 TH'!$B$11:$B$25,$C56,'Easter One Day 4-16-22 TH'!$AX$11:$AX$25)</f>
        <v>0</v>
      </c>
      <c r="HQ56" s="174">
        <f>SUMIF('Easter One Day 4-16-22 TH'!$B$11:$B$25,$C56,'Easter One Day 4-16-22 TH'!$AY$11:$AY$25)</f>
        <v>0</v>
      </c>
      <c r="HR56" s="174">
        <f>SUMIF('Long Distance Race 5-7-22'!$B$11:$B$25,$C56,'Long Distance Race 5-7-22'!$AU$11:$AU$25)</f>
        <v>0</v>
      </c>
      <c r="HS56" s="174">
        <f>SUMIF('Long Distance Race 5-7-22'!$B$11:$B$18,$C56,'Long Distance Race 5-7-22'!$AV$11:$AV$18)</f>
        <v>0</v>
      </c>
      <c r="HT56" s="174">
        <f>SUMIF('Long Distance Race 5-7-22'!$B$11:$B$18,$C56,'Long Distance Race 5-7-22'!$AW$11:$AW$18)</f>
        <v>0</v>
      </c>
      <c r="HU56" s="174">
        <f>SUMIF('Long Distance Race 5-7-22'!$B$11:$B$18,$C56,'Long Distance Race 5-7-22'!$AX$11:$AX$18)</f>
        <v>0</v>
      </c>
      <c r="HV56" s="174">
        <f>SUMIF('Long Distance Race 5-7-22'!$B$11:$B$18,$C56,'Long Distance Race 5-7-22'!$AY$11:$AY$18)</f>
        <v>0</v>
      </c>
      <c r="HW56" s="174">
        <f>SUMIF('Memorial Day Regatta 5-28-22 Op'!$B$11:$B$25,$C56,'Memorial Day Regatta 5-28-22 Op'!$AU$11:$AU$25)</f>
        <v>0</v>
      </c>
      <c r="HX56" s="174">
        <f>SUMIF('Memorial Day Regatta 5-28-22 Op'!$B$11:$B$18,$C56,'Memorial Day Regatta 5-28-22 Op'!$AV$11:$AV$18)</f>
        <v>0</v>
      </c>
      <c r="HY56" s="174">
        <f>SUMIF('Memorial Day Regatta 5-28-22 Op'!$B$11:$B$18,$C56,'Memorial Day Regatta 5-28-22 Op'!$AW$11:$AW$18)</f>
        <v>0</v>
      </c>
      <c r="HZ56" s="174">
        <f>SUMIF('Memorial Day Regatta 5-28-22 Op'!$B$11:$B$18,$C56,'Memorial Day Regatta 5-28-22 Op'!$AX$11:$AX$18)</f>
        <v>0</v>
      </c>
      <c r="IA56" s="174">
        <f>SUMIF('Memorial Day Regatta 5-28-22 Op'!$B$11:$B$18,$C56,'Memorial Day Regatta 5-28-22 Op'!$AY$11:$AY$18)</f>
        <v>0</v>
      </c>
      <c r="IB56" s="174">
        <f>SUMIF('Caldwell Cup 6-25-22 TH'!$B$11:$B$25,$C56,'Caldwell Cup 6-25-22 TH'!$AU$11:$AU$25)</f>
        <v>0</v>
      </c>
      <c r="IC56" s="174">
        <f>SUMIF('Caldwell Cup 6-25-22 TH'!$B$11:$B$25,$C56,'Caldwell Cup 6-25-22 TH'!$AV$11:$AV$25)</f>
        <v>0</v>
      </c>
      <c r="ID56" s="174">
        <f>SUMIF('Caldwell Cup 6-25-22 TH'!$B$11:$B$25,$C56,'Caldwell Cup 6-25-22 TH'!$AW$11:$AW$25)</f>
        <v>0</v>
      </c>
      <c r="IE56" s="174">
        <f>SUMIF('Caldwell Cup 6-25-22 TH'!$B$11:$B$25,$C56,'Caldwell Cup 6-25-22 TH'!$AX$11:$AX$25)</f>
        <v>0</v>
      </c>
      <c r="IF56" s="174">
        <f>SUMIF('Caldwell Cup 6-25-22 TH'!$B$11:$B$25,$C56,'Caldwell Cup 6-25-22 TH'!$AY$11:$AY$25)</f>
        <v>0</v>
      </c>
      <c r="IG56" s="174">
        <f>SUMIF('Caldwell Cup 6-25-22 FS'!$B$11:$B$21,$C56,'Caldwell Cup 6-25-22 FS'!$AU$11:$AU$21)</f>
        <v>0</v>
      </c>
      <c r="IH56" s="174">
        <f>SUMIF('Caldwell Cup 6-25-22 FS'!$B$11:$B$21,$C56,'Caldwell Cup 6-25-22 FS'!$AV$11:$AV$21)</f>
        <v>0</v>
      </c>
      <c r="II56" s="174">
        <f>SUMIF('Caldwell Cup 6-25-22 FS'!$B$11:$B$21,$C56,'Caldwell Cup 6-25-22 FS'!$AW$11:$AW$21)</f>
        <v>0</v>
      </c>
      <c r="IJ56" s="174">
        <f>SUMIF('Caldwell Cup 6-25-22 FS'!$B$11:$B$21,$C56,'Caldwell Cup 6-25-22 FS'!$AX$11:$AX$21)</f>
        <v>0</v>
      </c>
      <c r="IK56" s="174">
        <f>SUMIF('Caldwell Cup 6-25-22 FS'!$B$11:$B$21,$C56,'Caldwell Cup 6-25-22 FS'!$AY$11:$AY$21)</f>
        <v>0</v>
      </c>
      <c r="IL56" s="174">
        <f>SUMIF('Caldwell Cup 6-25-22 Lasers'!$B$11:$B$23,$C56,'Caldwell Cup 6-25-22 Lasers'!$AU$11:$AU$23)</f>
        <v>0</v>
      </c>
      <c r="IM56" s="174">
        <f>SUMIF('Caldwell Cup 6-25-22 Lasers'!$B$11:$B$23,$C56,'Caldwell Cup 6-25-22 Lasers'!$AV$11:$AV$23)</f>
        <v>0</v>
      </c>
      <c r="IN56" s="174">
        <f>SUMIF('Caldwell Cup 6-25-22 Lasers'!$B$11:$B$23,$C56,'Caldwell Cup 6-25-22 Lasers'!$AW$11:$AW$23)</f>
        <v>0</v>
      </c>
      <c r="IO56" s="174">
        <f>SUMIF('Caldwell Cup 6-25-22 Lasers'!$B$11:$B$23,$C56,'Caldwell Cup 6-25-22 Lasers'!$AX$11:$AX$23)</f>
        <v>0</v>
      </c>
      <c r="IP56" s="174">
        <f>SUMIF('Caldwell Cup 6-25-22 Lasers'!$B$11:$B$23,$C56,'Caldwell Cup 6-25-22 Lasers'!$AY$11:$AY$23)</f>
        <v>0</v>
      </c>
      <c r="IQ56" s="174">
        <f>SUMIF('Labor Day Regatta 9-3-22 FS'!$B$11:$B$30,$C56,'Labor Day Regatta 9-3-22 FS'!$AU$11:$AU$30)</f>
        <v>0</v>
      </c>
      <c r="IR56" s="174">
        <f>SUMIF('Labor Day Regatta 9-3-22 FS'!$B$11:$B$30,$C56,'Labor Day Regatta 9-3-22 FS'!$AV$11:$AV$30)</f>
        <v>0</v>
      </c>
      <c r="IS56" s="174">
        <f>SUMIF('Labor Day Regatta 9-3-22 FS'!$B$11:$B$30,$C56,'Labor Day Regatta 9-3-22 FS'!$AW$11:$AW$30)</f>
        <v>0</v>
      </c>
      <c r="IT56" s="174">
        <f>SUMIF('Labor Day Regatta 9-3-22 FS'!$B$11:$B$30,$C56,'Labor Day Regatta 9-3-22 FS'!$AX$11:$AX$30)</f>
        <v>0</v>
      </c>
      <c r="IU56" s="174">
        <f>SUMIF('Labor Day Regatta 9-3-22 FS'!$B$11:$B$30,$C56,'Labor Day Regatta 9-3-22 FS'!$AY$11:$AY$30)</f>
        <v>0</v>
      </c>
      <c r="IV56" s="174">
        <f>SUMIF('2022-09-17 Leukemia Cup FS'!$B$11:$B$26,$C56,'2022-09-17 Leukemia Cup FS'!$AU$11:$AU$26)</f>
        <v>0</v>
      </c>
      <c r="IW56" s="174">
        <f>SUMIF('2022-09-17 Leukemia Cup FS'!$B$11:$B$26,$C56,'2022-09-17 Leukemia Cup FS'!$AV$11:$AV$26)</f>
        <v>0</v>
      </c>
      <c r="IX56" s="174">
        <f>SUMIF('2022-09-17 Leukemia Cup FS'!$B$11:$B$26,$C56,'2022-09-17 Leukemia Cup FS'!$AW$11:$AW$26)</f>
        <v>0</v>
      </c>
      <c r="IY56" s="174">
        <f>SUMIF('2022-09-17 Leukemia Cup FS'!$B$11:$B$26,$C56,'2022-09-17 Leukemia Cup FS'!$AX$11:$AX$26)</f>
        <v>0</v>
      </c>
      <c r="IZ56" s="174">
        <f>SUMIF('2022-09-17 Leukemia Cup FS'!$B$11:$B$26,$C56,'2022-09-17 Leukemia Cup FS'!$AY$11:$AY$26)</f>
        <v>0</v>
      </c>
      <c r="JA56" s="174">
        <f>SUMIF('2022-09-17 Leukemia Cup TH'!$B$11:$B$28,$C56,'2022-09-17 Leukemia Cup TH'!$AU$11:$AU$28)</f>
        <v>0</v>
      </c>
      <c r="JB56" s="174">
        <f>SUMIF('2022-09-17 Leukemia Cup TH'!$B$11:$B$28,$C56,'2022-09-17 Leukemia Cup TH'!$AV$11:$AV$28)</f>
        <v>0</v>
      </c>
      <c r="JC56" s="174">
        <f>SUMIF('2022-09-17 Leukemia Cup TH'!$B$11:$B$28,$C56,'2022-09-17 Leukemia Cup TH'!$AW$11:$AW$28)</f>
        <v>0</v>
      </c>
      <c r="JD56" s="174">
        <f>SUMIF('2022-09-17 Leukemia Cup TH'!$B$11:$B$28,$C56,'2022-09-17 Leukemia Cup TH'!$AX$11:$AX$28)</f>
        <v>0</v>
      </c>
      <c r="JE56" s="174">
        <f>SUMIF('2022-09-17 Leukemia Cup TH'!$B$11:$B$28,$C56,'2022-09-17 Leukemia Cup TH'!$AY$11:$AY$28)</f>
        <v>0</v>
      </c>
      <c r="JF56" s="174">
        <f>SUMIF('Smith-Berry LDR 9-24-22'!$B$11:$B$30,$C56,'Smith-Berry LDR 9-24-22'!$AU$11:$AU$30)</f>
        <v>0</v>
      </c>
      <c r="JG56" s="174">
        <f>SUMIF('Smith-Berry LDR 9-24-22'!$B$11:$B$30,$C56,'Smith-Berry LDR 9-24-22'!$AV$11:$AV$30)</f>
        <v>0</v>
      </c>
      <c r="JH56" s="174">
        <f>SUMIF('Smith-Berry LDR 9-24-22'!$B$11:$B$30,$C56,'Smith-Berry LDR 9-24-22'!$AW$11:$AW$30)</f>
        <v>0</v>
      </c>
      <c r="JI56" s="174">
        <f>SUMIF('Smith-Berry LDR 9-24-22'!$B$11:$B$30,$C56,'Smith-Berry LDR 9-24-22'!$AX$11:$AX$30)</f>
        <v>0</v>
      </c>
      <c r="JJ56" s="174">
        <f>SUMIF('Smith-Berry LDR 9-24-22'!$B$11:$B$30,$C56,'Smith-Berry LDR 9-24-22'!$AY$11:$AY$30)</f>
        <v>0</v>
      </c>
      <c r="JK56" s="174">
        <f>SUMIF('Great Scot 10-1-22 Cham'!$B$11:$B$38,$C56,'Great Scot 10-1-22 Cham'!$AU$11:$AU$38)</f>
        <v>0</v>
      </c>
      <c r="JL56" s="174">
        <f>SUMIF('Great Scot 10-1-22 Cham'!$B$11:$B$38,$C56,'Great Scot 10-1-22 Cham'!$AV$11:$AV$38)</f>
        <v>0</v>
      </c>
      <c r="JM56" s="174">
        <f>SUMIF('Great Scot 10-1-22 Cham'!$B$11:$B$38,$C56,'Great Scot 10-1-22 Cham'!$AW$11:$AW$38)</f>
        <v>0</v>
      </c>
      <c r="JN56" s="174">
        <f>SUMIF('Great Scot 10-1-22 Cham'!$B$11:$B$38,$C56,'Great Scot 10-1-22 Cham'!$AX$11:$AX$38)</f>
        <v>0</v>
      </c>
      <c r="JO56" s="174">
        <f>SUMIF('Great Scot 10-1-22 Cham'!$B$11:$B$38,$C56,'Great Scot 10-1-22 Cham'!$AY$11:$AY$38)</f>
        <v>0</v>
      </c>
      <c r="JP56" s="174">
        <f>SUMIF('Great Scot 10-1-22 Chal'!$B$11:$B$28,$C56,'Great Scot 10-1-22 Chal'!$AU$11:$AU$28)</f>
        <v>0</v>
      </c>
      <c r="JQ56" s="174">
        <f>SUMIF('Great Scot 10-1-22 Chal'!$B$11:$B$28,$C56,'Great Scot 10-1-22 Chal'!$AV$11:$AV$28)</f>
        <v>0</v>
      </c>
      <c r="JR56" s="174">
        <f>SUMIF('Great Scot 10-1-22 Chal'!$B$11:$B$28,$C56,'Great Scot 10-1-22 Chal'!$AW$11:$AW$28)</f>
        <v>0</v>
      </c>
      <c r="JS56" s="174">
        <f>SUMIF('Great Scot 10-1-22 Chal'!$B$11:$B$28,$C56,'Great Scot 10-1-22 Chal'!$AX$11:$AX$28)</f>
        <v>0</v>
      </c>
      <c r="JT56" s="174">
        <f>SUMIF('Great Scot 10-1-22 Chal'!$B$11:$B$28,$C56,'Great Scot 10-1-22 Chal'!$AY$11:$AY$28)</f>
        <v>0</v>
      </c>
      <c r="JU56" s="174">
        <f>SUMIF('Great Pumpkin Regatta 10-15-22'!$B$11:$B$54,$C56,'Great Pumpkin Regatta 10-15-22'!$AU$11:$AU$54)</f>
        <v>0</v>
      </c>
      <c r="JV56" s="174">
        <f>SUMIF('Great Pumpkin Regatta 10-15-22'!$B$11:$B$54,$C56,'Great Pumpkin Regatta 10-15-22'!$AV$11:$AV$54)</f>
        <v>0</v>
      </c>
      <c r="JW56" s="174">
        <f>SUMIF('Great Pumpkin Regatta 10-15-22'!$B$11:$B$54,$C56,'Great Pumpkin Regatta 10-15-22'!$AW$11:$AW$54)</f>
        <v>0</v>
      </c>
      <c r="JX56" s="174">
        <f>SUMIF('Great Pumpkin Regatta 10-15-22'!$B$11:$B$54,$C56,'Great Pumpkin Regatta 10-15-22'!$AX$11:$AX$54)</f>
        <v>0</v>
      </c>
      <c r="JY56" s="174">
        <f>SUMIF('Great Pumpkin Regatta 10-15-22'!$B$11:$B$54,$C56,'Great Pumpkin Regatta 10-15-22'!$AY$11:$AY$54)</f>
        <v>0</v>
      </c>
      <c r="JZ56" s="174">
        <f>SUMIF('One Day Regatta 10-29-22 FS'!$B$11:$B$19,$C56,'One Day Regatta 10-29-22 FS'!$AU$11:$AU$19)</f>
        <v>0</v>
      </c>
      <c r="KA56" s="174">
        <f>SUMIF('One Day Regatta 10-29-22 FS'!$B$11:$B$19,$C56,'One Day Regatta 10-29-22 FS'!$AV$11:$AV$19)</f>
        <v>0</v>
      </c>
      <c r="KB56" s="174">
        <f>SUMIF('One Day Regatta 10-29-22 FS'!$B$11:$B$19,$C56,'One Day Regatta 10-29-22 FS'!$AW$11:$AW$19)</f>
        <v>0</v>
      </c>
      <c r="KC56" s="174">
        <f>SUMIF('One Day Regatta 10-29-22 FS'!$B$11:$B$19,$C56,'One Day Regatta 10-29-22 FS'!$AX$11:$AX$19)</f>
        <v>0</v>
      </c>
      <c r="KD56" s="174">
        <f>SUMIF('One Day Regatta 10-29-22 FS'!$B$11:$B$19,$C56,'One Day Regatta 10-29-22 FS'!$AY$11:$AY$19)</f>
        <v>0</v>
      </c>
    </row>
    <row r="57" spans="1:290" ht="15" customHeight="1" x14ac:dyDescent="0.2">
      <c r="A57" s="400" t="s">
        <v>1369</v>
      </c>
      <c r="B57" s="134">
        <f t="shared" si="8"/>
        <v>36</v>
      </c>
      <c r="C57" s="170" t="s">
        <v>282</v>
      </c>
      <c r="D57" s="171">
        <f t="shared" si="44"/>
        <v>0</v>
      </c>
      <c r="E57" s="172">
        <f t="shared" si="45"/>
        <v>0</v>
      </c>
      <c r="F57" s="171">
        <f t="shared" si="46"/>
        <v>0</v>
      </c>
      <c r="G57" s="171">
        <v>0</v>
      </c>
      <c r="H57" s="171">
        <f t="shared" si="47"/>
        <v>0</v>
      </c>
      <c r="I57" s="173">
        <f t="shared" si="48"/>
        <v>0</v>
      </c>
      <c r="J57" s="173"/>
      <c r="K57" s="174">
        <f>SUMIF('Saturday Race 11-06-21'!$B$11:$B$21,$C57,'Saturday Race 11-06-21'!$AU$11:$AU$21)</f>
        <v>0</v>
      </c>
      <c r="L57" s="174">
        <f>SUMIF('Saturday Race 11-06-21'!$B$11:$B$21,$C57,'Saturday Race 11-06-21'!$AV$11:$AV$21)</f>
        <v>0</v>
      </c>
      <c r="M57" s="174">
        <f>SUMIF('Saturday Race 11-06-21'!$B$11:$B$21,$C57,'Saturday Race 11-06-21'!$AW$11:$AW$21)</f>
        <v>0</v>
      </c>
      <c r="N57" s="174">
        <f>SUMIF('Saturday Race 11-06-21'!$B$11:$B$21,$C57,'Saturday Race 11-06-21'!$AX$11:$AX$21)</f>
        <v>0</v>
      </c>
      <c r="O57" s="174">
        <f>SUMIF('Saturday Race 11-06-21'!$B$11:$B$21,$C57,'Saturday Race 11-06-21'!$AY$11:$AY$21)</f>
        <v>0</v>
      </c>
      <c r="P57" s="174">
        <f>SUMIF('Saturday Race 11-20-21'!$B$11:$B$20,$C57,'Saturday Race 11-20-21'!$AU$11:$AU$20)</f>
        <v>0</v>
      </c>
      <c r="Q57" s="174">
        <f>SUMIF('Saturday Race 11-20-21'!$B$11:$B$20,$C57,'Saturday Race 11-20-21'!$AV$11:$AV$20)</f>
        <v>0</v>
      </c>
      <c r="R57" s="174">
        <f>SUMIF('Saturday Race 11-20-21'!$B$11:$B$20,$C57,'Saturday Race 11-20-21'!$AW$11:$AW$20)</f>
        <v>0</v>
      </c>
      <c r="S57" s="174">
        <f>SUMIF('Saturday Race 11-20-21'!$B$11:$B$20,$C57,'Saturday Race 11-20-21'!$AX$11:$AX$20)</f>
        <v>0</v>
      </c>
      <c r="T57" s="174">
        <f>SUMIF('Saturday Race 11-20-21'!$B$11:$B$20,$C57,'Saturday Race 11-20-21'!$AY$11:$AY$20)</f>
        <v>0</v>
      </c>
      <c r="U57" s="174">
        <f>SUMIF('Saturday Race 1-08-22'!$B$11:$B$20,$C57,'Saturday Race 1-08-22'!$AU$11:$AU$20)</f>
        <v>0</v>
      </c>
      <c r="V57" s="174">
        <f>SUMIF('Saturday Race 1-08-22'!$B$11:$B$20,$C57,'Saturday Race 1-08-22'!$AV$11:$AV$20)</f>
        <v>0</v>
      </c>
      <c r="W57" s="174">
        <f>SUMIF('Saturday Race 1-08-22'!$B$11:$B$20,$C57,'Saturday Race 1-08-22'!$AW$11:$AW$20)</f>
        <v>0</v>
      </c>
      <c r="X57" s="174">
        <f>SUMIF('Saturday Race 1-08-22'!$B$11:$B$20,$C57,'Saturday Race 1-08-22'!$AX$11:$AX$20)</f>
        <v>0</v>
      </c>
      <c r="Y57" s="174">
        <f>SUMIF('Saturday Race 1-08-22'!$B$11:$B$20,$C57,'Saturday Race 1-08-22'!$AY$11:$AY$20)</f>
        <v>0</v>
      </c>
      <c r="Z57" s="174">
        <f>SUMIF('Saturday Race 1-22-22'!$B$11:$B$20,$C57,'Saturday Race 1-22-22'!$AU$11:$AU$20)</f>
        <v>0</v>
      </c>
      <c r="AA57" s="174">
        <f>SUMIF('Saturday Race 1-22-22'!$B$11:$B$20,$C57,'Saturday Race 1-22-22'!$AV$11:$AV$20)</f>
        <v>0</v>
      </c>
      <c r="AB57" s="174">
        <f>SUMIF('Saturday Race 1-22-22'!$B$11:$B$20,$C57,'Saturday Race 1-22-22'!$AW$11:$AW$20)</f>
        <v>0</v>
      </c>
      <c r="AC57" s="174">
        <f>SUMIF('Saturday Race 1-22-22'!$B$11:$B$20,$C57,'Saturday Race 1-22-22'!$AX$11:$AX$20)</f>
        <v>0</v>
      </c>
      <c r="AD57" s="174">
        <f>SUMIF('Saturday Race 1-22-22'!$B$11:$B$20,$C57,'Saturday Race 1-22-22'!$AY$11:$AY$20)</f>
        <v>0</v>
      </c>
      <c r="AE57" s="174">
        <f>SUMIF('Sunday Race 2-6-22'!$B$11:$B$20,$C57,'Sunday Race 2-6-22'!$AU$11:$AU$20)</f>
        <v>0</v>
      </c>
      <c r="AF57" s="174">
        <f>SUMIF('Sunday Race 2-6-22'!$B$11:$B$20,$C57,'Sunday Race 2-6-22'!$AV$11:$AV$20)</f>
        <v>0</v>
      </c>
      <c r="AG57" s="174">
        <f>SUMIF('Sunday Race 2-6-22'!$B$11:$B$20,$C57,'Sunday Race 2-6-22'!$AW$11:$AW$20)</f>
        <v>0</v>
      </c>
      <c r="AH57" s="174">
        <f>SUMIF('Sunday Race 2-6-22'!$B$11:$B$20,$C57,'Sunday Race 2-6-22'!$AX$11:$AX$20)</f>
        <v>0</v>
      </c>
      <c r="AI57" s="174">
        <f>SUMIF('Sunday Race 2-6-22'!$B$11:$B$20,$C57,'Sunday Race 2-6-22'!$AY$11:$AY$20)</f>
        <v>0</v>
      </c>
      <c r="AJ57" s="174">
        <f>SUMIF('Sunday Race 2-20-22'!$B$11:$B$26,$C57,'Sunday Race 2-20-22'!$AU$11:$AU$26)</f>
        <v>0</v>
      </c>
      <c r="AK57" s="174">
        <f>SUMIF('Sunday Race 2-20-22'!$B$11:$B$26,$C57,'Sunday Race 2-20-22'!$AV$11:$AV$26)</f>
        <v>0</v>
      </c>
      <c r="AL57" s="174">
        <f>SUMIF('Sunday Race 2-20-22'!$B$11:$B$26,$C57,'Sunday Race 2-20-22'!$AW$11:$AW$26)</f>
        <v>0</v>
      </c>
      <c r="AM57" s="174">
        <f>SUMIF('Sunday Race 2-20-22'!$B$11:$B$26,$C57,'Sunday Race 2-20-22'!$AX$11:$AX$26)</f>
        <v>0</v>
      </c>
      <c r="AN57" s="174">
        <f>SUMIF('Sunday Race 2-20-22'!$B$11:$B$26,$C57,'Sunday Race 2-20-22'!$AY$11:$AY$26)</f>
        <v>0</v>
      </c>
      <c r="AO57" s="174">
        <f>SUMIF('Sunday Race 2-27-22'!$B$11:$B$20,$C57,'Sunday Race 2-27-22'!$AU$11:$AU$20)</f>
        <v>0</v>
      </c>
      <c r="AP57" s="174">
        <f>SUMIF('Sunday Race 2-27-22'!$B$11:$B$20,$C57,'Sunday Race 2-27-22'!$AV$11:$AV$20)</f>
        <v>0</v>
      </c>
      <c r="AQ57" s="174">
        <f>SUMIF('Sunday Race 2-27-22'!$B$11:$B$20,$C57,'Sunday Race 2-27-22'!$AW$11:$AW$20)</f>
        <v>0</v>
      </c>
      <c r="AR57" s="174">
        <f>SUMIF('Sunday Race 2-27-22'!$B$11:$B$20,$C57,'Sunday Race 2-27-22'!$AX$11:$AX$20)</f>
        <v>0</v>
      </c>
      <c r="AS57" s="174">
        <f>SUMIF('Sunday Race 2-27-22'!$B$11:$B$20,$C57,'Sunday Race 2-27-22'!$AY$11:$AY$20)</f>
        <v>0</v>
      </c>
      <c r="AT57" s="174">
        <f>SUMIF('Sunday Race 3-13-22'!$B$11:$B$25,$C57,'Sunday Race 3-13-22'!$AU$11:$AU$25)</f>
        <v>0</v>
      </c>
      <c r="AU57" s="174">
        <f>SUMIF('Sunday Race 3-13-22'!$B$11:$B$25,$C57,'Sunday Race 3-13-22'!$AV$11:$AV$25)</f>
        <v>0</v>
      </c>
      <c r="AV57" s="174">
        <f>SUMIF('Sunday Race 3-13-22'!$B$11:$B$25,$C57,'Sunday Race 3-13-22'!$AW$11:$AW$25)</f>
        <v>0</v>
      </c>
      <c r="AW57" s="174">
        <f>SUMIF('Sunday Race 3-13-22'!$B$11:$B$25,$C57,'Sunday Race 3-13-22'!$AX$11:$AX$25)</f>
        <v>0</v>
      </c>
      <c r="AX57" s="174">
        <f>SUMIF('Sunday Race 3-13-22'!$B$11:$B$25,$C57,'Sunday Race 3-13-22'!$AY$11:$AY$25)</f>
        <v>0</v>
      </c>
      <c r="AY57" s="174">
        <f>SUMIF('Saturday Race 3-19-22'!$B$11:$B$15,$C57,'Saturday Race 3-19-22'!$AU$11:$AU$15)</f>
        <v>0</v>
      </c>
      <c r="AZ57" s="174">
        <f>SUMIF('Saturday Race 3-19-22'!$B$11:$B$15,$C57,'Saturday Race 3-19-22'!$AV$11:$AV$15)</f>
        <v>0</v>
      </c>
      <c r="BA57" s="174">
        <f>SUMIF('Saturday Race 3-19-22'!$B$11:$B$15,$C57,'Saturday Race 3-19-22'!$AW$11:$AW$15)</f>
        <v>0</v>
      </c>
      <c r="BB57" s="174">
        <f>SUMIF('Saturday Race 3-19-22'!$B$11:$B$15,$C57,'Saturday Race 3-19-22'!$AX$11:$AX$15)</f>
        <v>0</v>
      </c>
      <c r="BC57" s="174">
        <f>SUMIF('Saturday Race 3-19-22'!$B$11:$B$15,$C57,'Saturday Race 3-19-22'!$AY$11:$AY$15)</f>
        <v>0</v>
      </c>
      <c r="BD57" s="174">
        <f>SUMIF('Sunday Races 4-10-22'!$B$11:$B$26,$C57,'Sunday Races 4-10-22'!$AU$11:$AU$26)</f>
        <v>0</v>
      </c>
      <c r="BE57" s="174">
        <f>SUMIF('Sunday Races 4-10-22'!$B$11:$B$26,$C57,'Sunday Races 4-10-22'!$AV$11:$AV$26)</f>
        <v>0</v>
      </c>
      <c r="BF57" s="174">
        <f>SUMIF('Sunday Races 4-10-22'!$B$11:$B$26,$C57,'Sunday Races 4-10-22'!$AW$11:$AW$26)</f>
        <v>0</v>
      </c>
      <c r="BG57" s="174">
        <f>SUMIF('Sunday Races 4-10-22'!$B$11:$B$26,$C57,'Sunday Races 4-10-22'!$AX$11:$AX$26)</f>
        <v>0</v>
      </c>
      <c r="BH57" s="174">
        <f>SUMIF('Sunday Races 4-10-22'!$B$11:$B$26,$C57,'Sunday Races 4-10-22'!$AY$11:$AY$26)</f>
        <v>0</v>
      </c>
      <c r="BI57" s="174">
        <f>SUMIF('Sunday Races 5-1-22'!$B$11:$B$28,$C57,'Sunday Races 5-1-22'!$AU$11:$AU$28)</f>
        <v>0</v>
      </c>
      <c r="BJ57" s="174">
        <f>SUMIF('Sunday Races 5-1-22'!$B$11:$B$28,$C57,'Sunday Races 5-1-22'!$AV$11:$AV$28)</f>
        <v>0</v>
      </c>
      <c r="BK57" s="174">
        <f>SUMIF('Sunday Races 5-1-22'!$B$11:$B$28,$C57,'Sunday Races 5-1-22'!$AW$11:$AW$28)</f>
        <v>0</v>
      </c>
      <c r="BL57" s="174">
        <f>SUMIF('Sunday Races 5-1-22'!$B$11:$B$28,$C57,'Sunday Races 5-1-22'!$AX$11:$AX$28)</f>
        <v>0</v>
      </c>
      <c r="BM57" s="174">
        <f>SUMIF('Sunday Races 5-1-22'!$B$11:$B$28,$C57,'Sunday Races 5-1-22'!$AY$11:$AY$28)</f>
        <v>0</v>
      </c>
      <c r="BN57" s="174">
        <f>SUMIF('Sunday Races 6-5-22'!$B$11:$B$28,$C57,'Sunday Races 6-5-22'!$AU$11:$AU$28)</f>
        <v>0</v>
      </c>
      <c r="BO57" s="174">
        <f>SUMIF('Sunday Races 6-5-22'!$B$11:$B$28,$C57,'Sunday Races 6-5-22'!$AV$11:$AV$28)</f>
        <v>0</v>
      </c>
      <c r="BP57" s="174">
        <f>SUMIF('Sunday Races 6-5-22'!$B$11:$B$28,$C57,'Sunday Races 6-5-22'!$AW$11:$AW$28)</f>
        <v>0</v>
      </c>
      <c r="BQ57" s="174">
        <f>SUMIF('Sunday Races 6-5-22'!$B$11:$B$28,$C57,'Sunday Races 6-5-22'!$AX$11:$AX$28)</f>
        <v>0</v>
      </c>
      <c r="BR57" s="174">
        <f>SUMIF('Sunday Races 6-5-22'!$B$11:$B$28,$C57,'Sunday Races 6-5-22'!$AY$11:$AY$28)</f>
        <v>0</v>
      </c>
      <c r="BS57" s="174">
        <f>SUMIF('Sunday Races 6-12-22'!$B$11:$B$24,$C57,'Sunday Races 6-12-22'!$AU$11:$AU$24)</f>
        <v>0</v>
      </c>
      <c r="BT57" s="174">
        <f>SUMIF('Sunday Races 6-12-22'!$B$11:$B$24,$C57,'Sunday Races 6-12-22'!$AV$11:$AV$24)</f>
        <v>0</v>
      </c>
      <c r="BU57" s="174">
        <f>SUMIF('Sunday Races 6-12-22'!$B$11:$B$24,$C57,'Sunday Races 6-12-22'!$AW$11:$AW$24)</f>
        <v>0</v>
      </c>
      <c r="BV57" s="174">
        <f>SUMIF('Sunday Races 6-12-22'!$B$11:$B$24,$C57,'Sunday Races 6-12-22'!$AX$11:$AX$24)</f>
        <v>0</v>
      </c>
      <c r="BW57" s="174">
        <f>SUMIF('Sunday Races 6-12-22'!$B$11:$B$24,$C57,'Sunday Races 6-12-22'!$AY$11:$AY$24)</f>
        <v>0</v>
      </c>
      <c r="BX57" s="174">
        <f>SUMIF('Saturday Races 6-18-22'!$B$11:$B$24,$C57,'Saturday Races 6-18-22'!$AU$11:$AU$24)</f>
        <v>0</v>
      </c>
      <c r="BY57" s="174">
        <f>SUMIF('Saturday Races 6-18-22'!$B$11:$B$24,$C57,'Saturday Races 6-18-22'!$AV$11:$AV$24)</f>
        <v>0</v>
      </c>
      <c r="BZ57" s="174">
        <f>SUMIF('Saturday Races 6-18-22'!$B$11:$B$24,$C57,'Saturday Races 6-18-22'!$AW$11:$AW$24)</f>
        <v>0</v>
      </c>
      <c r="CA57" s="174">
        <f>SUMIF('Saturday Races 6-18-22'!$B$11:$B$24,$C57,'Saturday Races 6-18-22'!$AX$11:$AX$24)</f>
        <v>0</v>
      </c>
      <c r="CB57" s="174">
        <f>SUMIF('Saturday Races 6-18-22'!$B$11:$B$24,$C57,'Saturday Races 6-18-22'!$AY$11:$AY$24)</f>
        <v>0</v>
      </c>
      <c r="CC57" s="174">
        <f>SUMIF('Sunday Races 7-3-22'!$B$11:$B$26,$C57,'Sunday Races 7-3-22'!$AU$11:$AU$26)</f>
        <v>0</v>
      </c>
      <c r="CD57" s="174">
        <f>SUMIF('Sunday Races 7-3-22'!$B$11:$B$26,$C57,'Sunday Races 7-3-22'!$AV$11:$AV$26)</f>
        <v>0</v>
      </c>
      <c r="CE57" s="174">
        <f>SUMIF('Sunday Races 7-3-22'!$B$11:$B$26,$C57,'Sunday Races 7-3-22'!$AW$11:$AW$26)</f>
        <v>0</v>
      </c>
      <c r="CF57" s="174">
        <f>SUMIF('Sunday Races 7-3-22'!$B$11:$B$26,$C57,'Sunday Races 7-3-22'!$AX$11:$AX$26)</f>
        <v>0</v>
      </c>
      <c r="CG57" s="174">
        <f>SUMIF('Sunday Races 7-3-22'!$B$11:$B$26,$C57,'Sunday Races 7-3-22'!$AY$11:$AY$26)</f>
        <v>0</v>
      </c>
      <c r="CH57" s="174">
        <f>SUMIF('Sunday Races 7-31-22'!$B$11:$B$26,$C57,'Sunday Races 7-31-22'!$AU$11:$AU$26)</f>
        <v>0</v>
      </c>
      <c r="CI57" s="174">
        <f>SUMIF('Sunday Races 7-31-22'!$B$11:$B$26,$C57,'Sunday Races 7-31-22'!$AV$11:$AV$26)</f>
        <v>0</v>
      </c>
      <c r="CJ57" s="174">
        <f>SUMIF('Sunday Races 7-31-22'!$B$11:$B$26,$C57,'Sunday Races 7-31-22'!$AW$11:$AW$26)</f>
        <v>0</v>
      </c>
      <c r="CK57" s="174">
        <f>SUMIF('Sunday Races 7-31-22'!$B$11:$B$26,$C57,'Sunday Races 7-31-22'!$AX$11:$AX$26)</f>
        <v>0</v>
      </c>
      <c r="CL57" s="174">
        <f>SUMIF('Sunday Races 7-31-22'!$B$11:$B$26,$C57,'Sunday Races 7-31-22'!$AY$11:$AY$26)</f>
        <v>0</v>
      </c>
      <c r="CM57" s="174">
        <f>SUMIF('Sunday Races 8-14-22'!$B$11:$B$26,$C57,'Sunday Races 8-14-22'!$AU$11:$AU$26)</f>
        <v>0</v>
      </c>
      <c r="CN57" s="174">
        <f>SUMIF('Sunday Races 8-14-22'!$B$11:$B$26,$C57,'Sunday Races 8-14-22'!$AV$11:$AV$26)</f>
        <v>0</v>
      </c>
      <c r="CO57" s="174">
        <f>SUMIF('Sunday Races 8-14-22'!$B$11:$B$26,$C57,'Sunday Races 8-14-22'!$AW$11:$AW$26)</f>
        <v>0</v>
      </c>
      <c r="CP57" s="174">
        <f>SUMIF('Sunday Races 8-14-22'!$B$11:$B$26,$C57,'Sunday Races 8-14-22'!$AX$11:$AX$26)</f>
        <v>0</v>
      </c>
      <c r="CQ57" s="174">
        <f>SUMIF('Sunday Races 8-14-22'!$B$11:$B$26,$C57,'Sunday Races 8-14-22'!$AY$11:$AY$26)</f>
        <v>0</v>
      </c>
      <c r="CR57" s="174">
        <f>SUMIF('Saturday Races 8-20-22'!$B$11:$B$26,$C57,'Saturday Races 8-20-22'!$AU$11:$AU$26)</f>
        <v>0</v>
      </c>
      <c r="CS57" s="174">
        <f>SUMIF('Saturday Races 8-20-22'!$B$11:$B$26,$C57,'Saturday Races 8-20-22'!$AV$11:$AV$26)</f>
        <v>0</v>
      </c>
      <c r="CT57" s="174">
        <f>SUMIF('Saturday Races 8-20-22'!$B$11:$B$26,$C57,'Saturday Races 8-20-22'!$AW$11:$AW$26)</f>
        <v>0</v>
      </c>
      <c r="CU57" s="174">
        <f>SUMIF('Saturday Races 8-20-22'!$B$11:$B$26,$C57,'Saturday Races 8-20-22'!$AX$11:$AX$26)</f>
        <v>0</v>
      </c>
      <c r="CV57" s="174">
        <f>SUMIF('Saturday Races 8-20-22'!$B$11:$B$26,$C57,'Saturday Races 8-20-22'!$AY$11:$AY$26)</f>
        <v>0</v>
      </c>
      <c r="CW57" s="174">
        <f>SUMIF('Sunday Races 9-11-22'!$B$11:$B$20,$C57,'Sunday Races 9-11-22'!$AU$11:$AU$20)</f>
        <v>0</v>
      </c>
      <c r="CX57" s="174">
        <f>SUMIF('Sunday Races 9-11-22'!$B$11:$B$20,$C57,'Sunday Races 9-11-22'!$AV$11:$AV$20)</f>
        <v>0</v>
      </c>
      <c r="CY57" s="174">
        <f>SUMIF('Sunday Races 9-11-22'!$B$11:$B$20,$C57,'Sunday Races 9-11-22'!$AW$11:$AW$20)</f>
        <v>0</v>
      </c>
      <c r="CZ57" s="174">
        <f>SUMIF('Sunday Races 9-11-22'!$B$11:$B$20,$C57,'Sunday Races 9-11-22'!$AX$11:$AX$20)</f>
        <v>0</v>
      </c>
      <c r="DA57" s="174">
        <f>SUMIF('Sunday Races 9-11-22'!$B$11:$B$20,$C57,'Sunday Races 9-11-22'!$AY$11:$AY$20)</f>
        <v>0</v>
      </c>
      <c r="DB57" s="174">
        <f>SUMIF('Sunday Races 10-9-22'!$B$11:$B$21,$C57,'Sunday Races 10-9-22'!$AU$11:$AU$21)</f>
        <v>0</v>
      </c>
      <c r="DC57" s="174">
        <f>SUMIF('Sunday Races 10-9-22'!$B$11:$B$21,$C57,'Sunday Races 10-9-22'!$AV$11:$AV$21)</f>
        <v>0</v>
      </c>
      <c r="DD57" s="174">
        <f>SUMIF('Sunday Races 10-9-22'!$B$11:$B$21,$C57,'Sunday Races 10-9-22'!$AW$11:$AW$21)</f>
        <v>0</v>
      </c>
      <c r="DE57" s="174">
        <f>SUMIF('Sunday Races 10-9-22'!$B$11:$B$21,$C57,'Sunday Races 10-9-22'!$AX$11:$AX$21)</f>
        <v>0</v>
      </c>
      <c r="DF57" s="174">
        <f>SUMIF('Sunday Races 10-9-22'!$B$11:$B$21,$C57,'Sunday Races 10-9-22'!$AY$11:$AY$21)</f>
        <v>0</v>
      </c>
      <c r="DG57" s="174">
        <f>SUMIF('Sunday Races 10-23-22'!$B$11:$B$22,$C57,'Sunday Races 10-23-22'!$AU$11:$AU$22)</f>
        <v>0</v>
      </c>
      <c r="DH57" s="174">
        <f>SUMIF('Sunday Races 10-23-22'!$B$11:$B$22,$C57,'Sunday Races 10-23-22'!$AV$11:$AV$22)</f>
        <v>0</v>
      </c>
      <c r="DI57" s="174">
        <f>SUMIF('Sunday Races 10-23-22'!$B$11:$B$22,$C57,'Sunday Races 10-23-22'!$AW$11:$AW$22)</f>
        <v>0</v>
      </c>
      <c r="DJ57" s="174">
        <f>SUMIF('Sunday Races 10-23-22'!$B$11:$B$22,$C57,'Sunday Races 10-23-22'!$AX$11:$AX$22)</f>
        <v>0</v>
      </c>
      <c r="DK57" s="174">
        <f>SUMIF('Sunday Races 10-23-22'!$B$11:$B$22,$C57,'Sunday Races 10-23-22'!$AY$11:$AY$22)</f>
        <v>0</v>
      </c>
      <c r="DL57" s="175"/>
      <c r="DM57" s="176"/>
      <c r="DN57" s="177">
        <f t="shared" si="57"/>
        <v>0</v>
      </c>
      <c r="DO57" s="177">
        <f t="shared" si="57"/>
        <v>0</v>
      </c>
      <c r="DP57" s="177">
        <f t="shared" si="57"/>
        <v>0</v>
      </c>
      <c r="DQ57" s="177">
        <f t="shared" si="57"/>
        <v>0</v>
      </c>
      <c r="DR57" s="177">
        <f t="shared" si="57"/>
        <v>0</v>
      </c>
      <c r="DS57" s="177">
        <f t="shared" si="57"/>
        <v>0</v>
      </c>
      <c r="DT57" s="177">
        <f t="shared" si="57"/>
        <v>0</v>
      </c>
      <c r="DU57" s="177">
        <f t="shared" si="57"/>
        <v>0</v>
      </c>
      <c r="DV57" s="177">
        <f t="shared" si="57"/>
        <v>0</v>
      </c>
      <c r="DW57" s="177">
        <f t="shared" si="57"/>
        <v>0</v>
      </c>
      <c r="DX57" s="177">
        <f t="shared" si="58"/>
        <v>0</v>
      </c>
      <c r="DY57" s="177">
        <f t="shared" si="58"/>
        <v>0</v>
      </c>
      <c r="DZ57" s="177">
        <f t="shared" si="58"/>
        <v>0</v>
      </c>
      <c r="EA57" s="177">
        <f t="shared" si="58"/>
        <v>0</v>
      </c>
      <c r="EB57" s="177">
        <f t="shared" si="58"/>
        <v>0</v>
      </c>
      <c r="EC57" s="177">
        <f t="shared" si="58"/>
        <v>0</v>
      </c>
      <c r="ED57" s="177">
        <f t="shared" si="58"/>
        <v>0</v>
      </c>
      <c r="EE57" s="177">
        <f t="shared" si="58"/>
        <v>0</v>
      </c>
      <c r="EF57" s="177">
        <f t="shared" si="58"/>
        <v>0</v>
      </c>
      <c r="EG57" s="177">
        <f t="shared" si="58"/>
        <v>0</v>
      </c>
      <c r="EH57" s="177">
        <f t="shared" si="59"/>
        <v>0</v>
      </c>
      <c r="EI57" s="177">
        <f t="shared" si="59"/>
        <v>0</v>
      </c>
      <c r="EJ57" s="177">
        <f t="shared" si="59"/>
        <v>0</v>
      </c>
      <c r="EK57" s="177">
        <f t="shared" si="59"/>
        <v>0</v>
      </c>
      <c r="EL57" s="177">
        <f t="shared" si="59"/>
        <v>0</v>
      </c>
      <c r="EM57" s="177">
        <f t="shared" si="59"/>
        <v>0</v>
      </c>
      <c r="EN57" s="177">
        <f t="shared" si="59"/>
        <v>0</v>
      </c>
      <c r="EO57" s="177">
        <f t="shared" si="59"/>
        <v>0</v>
      </c>
      <c r="EP57" s="177">
        <f t="shared" si="59"/>
        <v>0</v>
      </c>
      <c r="EQ57" s="177">
        <f t="shared" si="59"/>
        <v>0</v>
      </c>
      <c r="ER57" s="177">
        <f t="shared" si="60"/>
        <v>0</v>
      </c>
      <c r="ES57" s="177">
        <f t="shared" si="60"/>
        <v>0</v>
      </c>
      <c r="ET57" s="177">
        <f t="shared" si="60"/>
        <v>0</v>
      </c>
      <c r="EU57" s="177">
        <f t="shared" si="60"/>
        <v>0</v>
      </c>
      <c r="EV57" s="177">
        <f t="shared" si="60"/>
        <v>0</v>
      </c>
      <c r="EW57" s="177">
        <f t="shared" si="60"/>
        <v>0</v>
      </c>
      <c r="EX57" s="177">
        <f t="shared" si="60"/>
        <v>0</v>
      </c>
      <c r="EY57" s="177">
        <f t="shared" si="60"/>
        <v>0</v>
      </c>
      <c r="EZ57" s="177">
        <f t="shared" si="60"/>
        <v>0</v>
      </c>
      <c r="FA57" s="177">
        <f t="shared" si="60"/>
        <v>0</v>
      </c>
      <c r="FB57" s="177">
        <f t="shared" si="61"/>
        <v>0</v>
      </c>
      <c r="FC57" s="177">
        <f t="shared" si="61"/>
        <v>0</v>
      </c>
      <c r="FD57" s="177">
        <f t="shared" si="61"/>
        <v>0</v>
      </c>
      <c r="FE57" s="177">
        <f t="shared" si="61"/>
        <v>0</v>
      </c>
      <c r="FF57" s="177">
        <f t="shared" si="61"/>
        <v>0</v>
      </c>
      <c r="FG57" s="177">
        <f t="shared" si="61"/>
        <v>0</v>
      </c>
      <c r="FH57" s="177">
        <f t="shared" si="61"/>
        <v>0</v>
      </c>
      <c r="FI57" s="177">
        <f t="shared" si="61"/>
        <v>0</v>
      </c>
      <c r="FJ57" s="177">
        <f t="shared" si="61"/>
        <v>0</v>
      </c>
      <c r="FK57" s="177">
        <f t="shared" si="61"/>
        <v>0</v>
      </c>
      <c r="FL57" s="177">
        <f t="shared" si="62"/>
        <v>0</v>
      </c>
      <c r="FM57" s="177">
        <f t="shared" si="62"/>
        <v>0</v>
      </c>
      <c r="FN57" s="177">
        <f t="shared" si="62"/>
        <v>0</v>
      </c>
      <c r="FO57" s="177">
        <f t="shared" si="62"/>
        <v>0</v>
      </c>
      <c r="FP57" s="177">
        <f t="shared" si="62"/>
        <v>0</v>
      </c>
      <c r="FQ57" s="177">
        <f t="shared" si="62"/>
        <v>0</v>
      </c>
      <c r="FR57" s="177">
        <f t="shared" si="62"/>
        <v>0</v>
      </c>
      <c r="FS57" s="177">
        <f t="shared" si="62"/>
        <v>0</v>
      </c>
      <c r="FT57" s="177">
        <f t="shared" si="62"/>
        <v>0</v>
      </c>
      <c r="FU57" s="177">
        <f t="shared" si="62"/>
        <v>0</v>
      </c>
      <c r="FV57" s="177">
        <f t="shared" si="62"/>
        <v>0</v>
      </c>
      <c r="FW57" s="177">
        <f t="shared" si="62"/>
        <v>0</v>
      </c>
      <c r="FX57" s="177">
        <f t="shared" si="62"/>
        <v>0</v>
      </c>
      <c r="FY57" s="177">
        <f t="shared" si="62"/>
        <v>0</v>
      </c>
      <c r="FZ57" s="177">
        <f t="shared" si="62"/>
        <v>0</v>
      </c>
      <c r="GA57" s="177"/>
      <c r="GB57" s="229">
        <f t="shared" si="55"/>
        <v>0</v>
      </c>
      <c r="GC57" s="229">
        <f t="shared" si="56"/>
        <v>0</v>
      </c>
      <c r="GD57" s="174">
        <f>SUMIF('One Day 12-04-21 Scots'!$B$11:$B$24,$C57,'One Day 12-04-21 Scots'!$AU$11:$AU$24)</f>
        <v>0</v>
      </c>
      <c r="GE57" s="174">
        <f>SUMIF('One Day 12-04-21 Scots'!$B$11:$B$24,$C57,'One Day 12-04-21 Scots'!$AV$11:$AV$24)</f>
        <v>0</v>
      </c>
      <c r="GF57" s="174">
        <f>SUMIF('One Day 12-04-21 Scots'!$B$11:$B$24,$C57,'One Day 12-04-21 Scots'!$AW$11:$AW$24)</f>
        <v>0</v>
      </c>
      <c r="GG57" s="174">
        <f>SUMIF('One Day 12-04-21 Scots'!$B$11:$B$24,$C57,'One Day 12-04-21 Scots'!$AX$11:$AX$24)</f>
        <v>0</v>
      </c>
      <c r="GH57" s="174">
        <f>SUMIF('One Day 12-04-21 Scots'!$B$11:$B$24,$C57,'One Day 12-04-21 Scots'!$AY$11:$AY$24)</f>
        <v>0</v>
      </c>
      <c r="GI57" s="174">
        <f>SUMIF('One Day 12-04-21 Thistles'!$B$11:$B$25,$C57,'One Day 12-04-21 Thistles'!$AU$11:$AU$25)</f>
        <v>0</v>
      </c>
      <c r="GJ57" s="174">
        <f>SUMIF('One Day 12-04-21 Thistles'!$B$11:$B$25,$C57,'One Day 12-04-21 Thistles'!$AV$11:$AV$25)</f>
        <v>0</v>
      </c>
      <c r="GK57" s="174">
        <f>SUMIF('One Day 12-04-21 Thistles'!$B$11:$B$25,$C57,'One Day 12-04-21 Thistles'!$AW$11:$AW$25)</f>
        <v>0</v>
      </c>
      <c r="GL57" s="174">
        <f>SUMIF('One Day 12-04-21 Thistles'!$B$11:$B$25,$C57,'One Day 12-04-21 Thistles'!$AX$11:$AX$25)</f>
        <v>0</v>
      </c>
      <c r="GM57" s="174">
        <f>SUMIF('One Day 12-04-21 Thistles'!$B$11:$B$25,$C57,'One Day 12-04-21 Thistles'!$AY$11:$AY$25)</f>
        <v>0</v>
      </c>
      <c r="GN57" s="174">
        <f>SUMIF('Chili One Day 2-12-22 Scots'!$B$11:$B$27,$C57,'Chili One Day 2-12-22 Scots'!$AU$11:$AU$27)</f>
        <v>0</v>
      </c>
      <c r="GO57" s="174">
        <f>SUMIF('Chili One Day 2-12-22 Scots'!$B$11:$B$27,$C57,'Chili One Day 2-12-22 Scots'!$AV$11:$AV$27)</f>
        <v>0</v>
      </c>
      <c r="GP57" s="174">
        <f>SUMIF('Chili One Day 2-12-22 Scots'!$B$11:$B$27,$C57,'Chili One Day 2-12-22 Scots'!$AW$11:$AW$27)</f>
        <v>0</v>
      </c>
      <c r="GQ57" s="174">
        <f>SUMIF('Chili One Day 2-12-22 Scots'!$B$11:$B$27,$C57,'Chili One Day 2-12-22 Scots'!$AX$11:$AX$27)</f>
        <v>0</v>
      </c>
      <c r="GR57" s="174">
        <f>SUMIF('Chili One Day 2-12-22 Scots'!$B$11:$B$27,$C57,'Chili One Day 2-12-22 Scots'!$AY$11:$AY$27)</f>
        <v>0</v>
      </c>
      <c r="GS57" s="174">
        <f>SUMIF('Chili One Day 2-12-22 Thistles'!$B$11:$B$27,$C57,'Chili One Day 2-12-22 Thistles'!$AU$11:$AU$27)</f>
        <v>0</v>
      </c>
      <c r="GT57" s="174">
        <f>SUMIF('Chili One Day 2-12-22 Thistles'!$B$11:$B$27,$C57,'Chili One Day 2-12-22 Thistles'!$AV$11:$AV$27)</f>
        <v>0</v>
      </c>
      <c r="GU57" s="174">
        <f>SUMIF('Chili One Day 2-12-22 Thistles'!$B$11:$B$27,$C57,'Chili One Day 2-12-22 Thistles'!$AW$11:$AW$27)</f>
        <v>0</v>
      </c>
      <c r="GV57" s="174">
        <f>SUMIF('Chili One Day 2-12-22 Thistles'!$B$11:$B$27,$C57,'Chili One Day 2-12-22 Thistles'!$AX$11:$AX$27)</f>
        <v>0</v>
      </c>
      <c r="GW57" s="174">
        <f>SUMIF('Chili One Day 2-12-22 Thistles'!$B$11:$B$27,$C57,'Chili One Day 2-12-22 Thistles'!$AY$11:$AY$27)</f>
        <v>0</v>
      </c>
      <c r="GX57" s="174">
        <f>SUMIF('Ironman One Day 3-5-22 FS'!$B$11:$B$26,$C57,'Ironman One Day 3-5-22 FS'!$AU$11:$AU$26)</f>
        <v>0</v>
      </c>
      <c r="GY57" s="174">
        <f>SUMIF('Ironman One Day 3-5-22 FS'!$B$11:$B$26,$C57,'Ironman One Day 3-5-22 FS'!$AV$11:$AV$26)</f>
        <v>0</v>
      </c>
      <c r="GZ57" s="174">
        <f>SUMIF('Ironman One Day 3-5-22 FS'!$B$11:$B$26,$C57,'Ironman One Day 3-5-22 FS'!$AW$11:$AW$26)</f>
        <v>0</v>
      </c>
      <c r="HA57" s="174">
        <f>SUMIF('Ironman One Day 3-5-22 FS'!$B$11:$B$26,$C57,'Ironman One Day 3-5-22 FS'!$AX$11:$AX$26)</f>
        <v>0</v>
      </c>
      <c r="HB57" s="174">
        <f>SUMIF('Ironman One Day 3-5-22 FS'!$B$11:$B$26,$C57,'Ironman One Day 3-5-22 FS'!$AY$11:$AY$26)</f>
        <v>0</v>
      </c>
      <c r="HC57" s="174">
        <f>SUMIF('Ironman One Day 3-5-22 420'!$B$11:$B$26,$C57,'Ironman One Day 3-5-22 420'!$AU$11:$AU$26)</f>
        <v>0</v>
      </c>
      <c r="HD57" s="174">
        <f>SUMIF('Ironman One Day 3-5-22 420'!$B$11:$B$26,$C57,'Ironman One Day 3-5-22 420'!$AV$11:$AV$26)</f>
        <v>0</v>
      </c>
      <c r="HE57" s="174">
        <f>SUMIF('Ironman One Day 3-5-22 420'!$B$11:$B$26,$C57,'Ironman One Day 3-5-22 420'!$AW$11:$AW$26)</f>
        <v>0</v>
      </c>
      <c r="HF57" s="174">
        <f>SUMIF('Ironman One Day 3-5-22 420'!$B$11:$B$26,$C57,'Ironman One Day 3-5-22 420'!$AX$11:$AX$26)</f>
        <v>0</v>
      </c>
      <c r="HG57" s="174">
        <f>SUMIF('Ironman One Day 3-5-22 420'!$B$11:$B$26,$C57,'Ironman One Day 3-5-22 420'!$AY$11:$AY$26)</f>
        <v>0</v>
      </c>
      <c r="HH57" s="174">
        <f>SUMIF('Easter One Day 4-16-22 FS'!$B$11:$B$25,$C57,'Easter One Day 4-16-22 FS'!$AU$11:$AU$25)</f>
        <v>0</v>
      </c>
      <c r="HI57" s="174">
        <f>SUMIF('Easter One Day 4-16-22 FS'!$B$11:$B$25,$C57,'Easter One Day 4-16-22 FS'!$AV$11:$AV$25)</f>
        <v>0</v>
      </c>
      <c r="HJ57" s="174">
        <f>SUMIF('Easter One Day 4-16-22 FS'!$B$11:$B$25,$C57,'Easter One Day 4-16-22 FS'!$AW$11:$AW$25)</f>
        <v>0</v>
      </c>
      <c r="HK57" s="174">
        <f>SUMIF('Easter One Day 4-16-22 FS'!$B$11:$B$25,$C57,'Easter One Day 4-16-22 FS'!$AX$11:$AX$25)</f>
        <v>0</v>
      </c>
      <c r="HL57" s="174">
        <f>SUMIF('Easter One Day 4-16-22 FS'!$B$11:$B$25,$C57,'Easter One Day 4-16-22 FS'!$AY$11:$AY$25)</f>
        <v>0</v>
      </c>
      <c r="HM57" s="174">
        <f>SUMIF('Easter One Day 4-16-22 TH'!$B$11:$B$25,$C57,'Easter One Day 4-16-22 TH'!$AU$11:$AU$25)</f>
        <v>0</v>
      </c>
      <c r="HN57" s="174">
        <f>SUMIF('Easter One Day 4-16-22 TH'!$B$11:$B$25,$C57,'Easter One Day 4-16-22 TH'!$AV$11:$AV$25)</f>
        <v>0</v>
      </c>
      <c r="HO57" s="174">
        <f>SUMIF('Easter One Day 4-16-22 TH'!$B$11:$B$25,$C57,'Easter One Day 4-16-22 TH'!$AW$11:$AW$25)</f>
        <v>0</v>
      </c>
      <c r="HP57" s="174">
        <f>SUMIF('Easter One Day 4-16-22 TH'!$B$11:$B$25,$C57,'Easter One Day 4-16-22 TH'!$AX$11:$AX$25)</f>
        <v>0</v>
      </c>
      <c r="HQ57" s="174">
        <f>SUMIF('Easter One Day 4-16-22 TH'!$B$11:$B$25,$C57,'Easter One Day 4-16-22 TH'!$AY$11:$AY$25)</f>
        <v>0</v>
      </c>
      <c r="HR57" s="174">
        <f>SUMIF('Long Distance Race 5-7-22'!$B$11:$B$25,$C57,'Long Distance Race 5-7-22'!$AU$11:$AU$25)</f>
        <v>0</v>
      </c>
      <c r="HS57" s="174">
        <f>SUMIF('Long Distance Race 5-7-22'!$B$11:$B$18,$C57,'Long Distance Race 5-7-22'!$AV$11:$AV$18)</f>
        <v>0</v>
      </c>
      <c r="HT57" s="174">
        <f>SUMIF('Long Distance Race 5-7-22'!$B$11:$B$18,$C57,'Long Distance Race 5-7-22'!$AW$11:$AW$18)</f>
        <v>0</v>
      </c>
      <c r="HU57" s="174">
        <f>SUMIF('Long Distance Race 5-7-22'!$B$11:$B$18,$C57,'Long Distance Race 5-7-22'!$AX$11:$AX$18)</f>
        <v>0</v>
      </c>
      <c r="HV57" s="174">
        <f>SUMIF('Long Distance Race 5-7-22'!$B$11:$B$18,$C57,'Long Distance Race 5-7-22'!$AY$11:$AY$18)</f>
        <v>0</v>
      </c>
      <c r="HW57" s="174">
        <f>SUMIF('Memorial Day Regatta 5-28-22 Op'!$B$11:$B$25,$C57,'Memorial Day Regatta 5-28-22 Op'!$AU$11:$AU$25)</f>
        <v>0</v>
      </c>
      <c r="HX57" s="174">
        <f>SUMIF('Memorial Day Regatta 5-28-22 Op'!$B$11:$B$18,$C57,'Memorial Day Regatta 5-28-22 Op'!$AV$11:$AV$18)</f>
        <v>0</v>
      </c>
      <c r="HY57" s="174">
        <f>SUMIF('Memorial Day Regatta 5-28-22 Op'!$B$11:$B$18,$C57,'Memorial Day Regatta 5-28-22 Op'!$AW$11:$AW$18)</f>
        <v>0</v>
      </c>
      <c r="HZ57" s="174">
        <f>SUMIF('Memorial Day Regatta 5-28-22 Op'!$B$11:$B$18,$C57,'Memorial Day Regatta 5-28-22 Op'!$AX$11:$AX$18)</f>
        <v>0</v>
      </c>
      <c r="IA57" s="174">
        <f>SUMIF('Memorial Day Regatta 5-28-22 Op'!$B$11:$B$18,$C57,'Memorial Day Regatta 5-28-22 Op'!$AY$11:$AY$18)</f>
        <v>0</v>
      </c>
      <c r="IB57" s="174">
        <f>SUMIF('Caldwell Cup 6-25-22 TH'!$B$11:$B$25,$C57,'Caldwell Cup 6-25-22 TH'!$AU$11:$AU$25)</f>
        <v>0</v>
      </c>
      <c r="IC57" s="174">
        <f>SUMIF('Caldwell Cup 6-25-22 TH'!$B$11:$B$25,$C57,'Caldwell Cup 6-25-22 TH'!$AV$11:$AV$25)</f>
        <v>0</v>
      </c>
      <c r="ID57" s="174">
        <f>SUMIF('Caldwell Cup 6-25-22 TH'!$B$11:$B$25,$C57,'Caldwell Cup 6-25-22 TH'!$AW$11:$AW$25)</f>
        <v>0</v>
      </c>
      <c r="IE57" s="174">
        <f>SUMIF('Caldwell Cup 6-25-22 TH'!$B$11:$B$25,$C57,'Caldwell Cup 6-25-22 TH'!$AX$11:$AX$25)</f>
        <v>0</v>
      </c>
      <c r="IF57" s="174">
        <f>SUMIF('Caldwell Cup 6-25-22 TH'!$B$11:$B$25,$C57,'Caldwell Cup 6-25-22 TH'!$AY$11:$AY$25)</f>
        <v>0</v>
      </c>
      <c r="IG57" s="174">
        <f>SUMIF('Caldwell Cup 6-25-22 FS'!$B$11:$B$21,$C57,'Caldwell Cup 6-25-22 FS'!$AU$11:$AU$21)</f>
        <v>0</v>
      </c>
      <c r="IH57" s="174">
        <f>SUMIF('Caldwell Cup 6-25-22 FS'!$B$11:$B$21,$C57,'Caldwell Cup 6-25-22 FS'!$AV$11:$AV$21)</f>
        <v>0</v>
      </c>
      <c r="II57" s="174">
        <f>SUMIF('Caldwell Cup 6-25-22 FS'!$B$11:$B$21,$C57,'Caldwell Cup 6-25-22 FS'!$AW$11:$AW$21)</f>
        <v>0</v>
      </c>
      <c r="IJ57" s="174">
        <f>SUMIF('Caldwell Cup 6-25-22 FS'!$B$11:$B$21,$C57,'Caldwell Cup 6-25-22 FS'!$AX$11:$AX$21)</f>
        <v>0</v>
      </c>
      <c r="IK57" s="174">
        <f>SUMIF('Caldwell Cup 6-25-22 FS'!$B$11:$B$21,$C57,'Caldwell Cup 6-25-22 FS'!$AY$11:$AY$21)</f>
        <v>0</v>
      </c>
      <c r="IL57" s="174">
        <f>SUMIF('Caldwell Cup 6-25-22 Lasers'!$B$11:$B$23,$C57,'Caldwell Cup 6-25-22 Lasers'!$AU$11:$AU$23)</f>
        <v>0</v>
      </c>
      <c r="IM57" s="174">
        <f>SUMIF('Caldwell Cup 6-25-22 Lasers'!$B$11:$B$23,$C57,'Caldwell Cup 6-25-22 Lasers'!$AV$11:$AV$23)</f>
        <v>0</v>
      </c>
      <c r="IN57" s="174">
        <f>SUMIF('Caldwell Cup 6-25-22 Lasers'!$B$11:$B$23,$C57,'Caldwell Cup 6-25-22 Lasers'!$AW$11:$AW$23)</f>
        <v>0</v>
      </c>
      <c r="IO57" s="174">
        <f>SUMIF('Caldwell Cup 6-25-22 Lasers'!$B$11:$B$23,$C57,'Caldwell Cup 6-25-22 Lasers'!$AX$11:$AX$23)</f>
        <v>0</v>
      </c>
      <c r="IP57" s="174">
        <f>SUMIF('Caldwell Cup 6-25-22 Lasers'!$B$11:$B$23,$C57,'Caldwell Cup 6-25-22 Lasers'!$AY$11:$AY$23)</f>
        <v>0</v>
      </c>
      <c r="IQ57" s="174">
        <f>SUMIF('Labor Day Regatta 9-3-22 FS'!$B$11:$B$30,$C57,'Labor Day Regatta 9-3-22 FS'!$AU$11:$AU$30)</f>
        <v>0</v>
      </c>
      <c r="IR57" s="174">
        <f>SUMIF('Labor Day Regatta 9-3-22 FS'!$B$11:$B$30,$C57,'Labor Day Regatta 9-3-22 FS'!$AV$11:$AV$30)</f>
        <v>0</v>
      </c>
      <c r="IS57" s="174">
        <f>SUMIF('Labor Day Regatta 9-3-22 FS'!$B$11:$B$30,$C57,'Labor Day Regatta 9-3-22 FS'!$AW$11:$AW$30)</f>
        <v>0</v>
      </c>
      <c r="IT57" s="174">
        <f>SUMIF('Labor Day Regatta 9-3-22 FS'!$B$11:$B$30,$C57,'Labor Day Regatta 9-3-22 FS'!$AX$11:$AX$30)</f>
        <v>0</v>
      </c>
      <c r="IU57" s="174">
        <f>SUMIF('Labor Day Regatta 9-3-22 FS'!$B$11:$B$30,$C57,'Labor Day Regatta 9-3-22 FS'!$AY$11:$AY$30)</f>
        <v>0</v>
      </c>
      <c r="IV57" s="174">
        <f>SUMIF('2022-09-17 Leukemia Cup FS'!$B$11:$B$26,$C57,'2022-09-17 Leukemia Cup FS'!$AU$11:$AU$26)</f>
        <v>0</v>
      </c>
      <c r="IW57" s="174">
        <f>SUMIF('2022-09-17 Leukemia Cup FS'!$B$11:$B$26,$C57,'2022-09-17 Leukemia Cup FS'!$AV$11:$AV$26)</f>
        <v>0</v>
      </c>
      <c r="IX57" s="174">
        <f>SUMIF('2022-09-17 Leukemia Cup FS'!$B$11:$B$26,$C57,'2022-09-17 Leukemia Cup FS'!$AW$11:$AW$26)</f>
        <v>0</v>
      </c>
      <c r="IY57" s="174">
        <f>SUMIF('2022-09-17 Leukemia Cup FS'!$B$11:$B$26,$C57,'2022-09-17 Leukemia Cup FS'!$AX$11:$AX$26)</f>
        <v>0</v>
      </c>
      <c r="IZ57" s="174">
        <f>SUMIF('2022-09-17 Leukemia Cup FS'!$B$11:$B$26,$C57,'2022-09-17 Leukemia Cup FS'!$AY$11:$AY$26)</f>
        <v>0</v>
      </c>
      <c r="JA57" s="174">
        <f>SUMIF('2022-09-17 Leukemia Cup TH'!$B$11:$B$28,$C57,'2022-09-17 Leukemia Cup TH'!$AU$11:$AU$28)</f>
        <v>0</v>
      </c>
      <c r="JB57" s="174">
        <f>SUMIF('2022-09-17 Leukemia Cup TH'!$B$11:$B$28,$C57,'2022-09-17 Leukemia Cup TH'!$AV$11:$AV$28)</f>
        <v>0</v>
      </c>
      <c r="JC57" s="174">
        <f>SUMIF('2022-09-17 Leukemia Cup TH'!$B$11:$B$28,$C57,'2022-09-17 Leukemia Cup TH'!$AW$11:$AW$28)</f>
        <v>0</v>
      </c>
      <c r="JD57" s="174">
        <f>SUMIF('2022-09-17 Leukemia Cup TH'!$B$11:$B$28,$C57,'2022-09-17 Leukemia Cup TH'!$AX$11:$AX$28)</f>
        <v>0</v>
      </c>
      <c r="JE57" s="174">
        <f>SUMIF('2022-09-17 Leukemia Cup TH'!$B$11:$B$28,$C57,'2022-09-17 Leukemia Cup TH'!$AY$11:$AY$28)</f>
        <v>0</v>
      </c>
      <c r="JF57" s="174">
        <f>SUMIF('Smith-Berry LDR 9-24-22'!$B$11:$B$30,$C57,'Smith-Berry LDR 9-24-22'!$AU$11:$AU$30)</f>
        <v>0</v>
      </c>
      <c r="JG57" s="174">
        <f>SUMIF('Smith-Berry LDR 9-24-22'!$B$11:$B$30,$C57,'Smith-Berry LDR 9-24-22'!$AV$11:$AV$30)</f>
        <v>0</v>
      </c>
      <c r="JH57" s="174">
        <f>SUMIF('Smith-Berry LDR 9-24-22'!$B$11:$B$30,$C57,'Smith-Berry LDR 9-24-22'!$AW$11:$AW$30)</f>
        <v>0</v>
      </c>
      <c r="JI57" s="174">
        <f>SUMIF('Smith-Berry LDR 9-24-22'!$B$11:$B$30,$C57,'Smith-Berry LDR 9-24-22'!$AX$11:$AX$30)</f>
        <v>0</v>
      </c>
      <c r="JJ57" s="174">
        <f>SUMIF('Smith-Berry LDR 9-24-22'!$B$11:$B$30,$C57,'Smith-Berry LDR 9-24-22'!$AY$11:$AY$30)</f>
        <v>0</v>
      </c>
      <c r="JK57" s="174">
        <f>SUMIF('Great Scot 10-1-22 Cham'!$B$11:$B$38,$C57,'Great Scot 10-1-22 Cham'!$AU$11:$AU$38)</f>
        <v>0</v>
      </c>
      <c r="JL57" s="174">
        <f>SUMIF('Great Scot 10-1-22 Cham'!$B$11:$B$38,$C57,'Great Scot 10-1-22 Cham'!$AV$11:$AV$38)</f>
        <v>0</v>
      </c>
      <c r="JM57" s="174">
        <f>SUMIF('Great Scot 10-1-22 Cham'!$B$11:$B$38,$C57,'Great Scot 10-1-22 Cham'!$AW$11:$AW$38)</f>
        <v>0</v>
      </c>
      <c r="JN57" s="174">
        <f>SUMIF('Great Scot 10-1-22 Cham'!$B$11:$B$38,$C57,'Great Scot 10-1-22 Cham'!$AX$11:$AX$38)</f>
        <v>0</v>
      </c>
      <c r="JO57" s="174">
        <f>SUMIF('Great Scot 10-1-22 Cham'!$B$11:$B$38,$C57,'Great Scot 10-1-22 Cham'!$AY$11:$AY$38)</f>
        <v>0</v>
      </c>
      <c r="JP57" s="174">
        <f>SUMIF('Great Scot 10-1-22 Chal'!$B$11:$B$28,$C57,'Great Scot 10-1-22 Chal'!$AU$11:$AU$28)</f>
        <v>0</v>
      </c>
      <c r="JQ57" s="174">
        <f>SUMIF('Great Scot 10-1-22 Chal'!$B$11:$B$28,$C57,'Great Scot 10-1-22 Chal'!$AV$11:$AV$28)</f>
        <v>0</v>
      </c>
      <c r="JR57" s="174">
        <f>SUMIF('Great Scot 10-1-22 Chal'!$B$11:$B$28,$C57,'Great Scot 10-1-22 Chal'!$AW$11:$AW$28)</f>
        <v>0</v>
      </c>
      <c r="JS57" s="174">
        <f>SUMIF('Great Scot 10-1-22 Chal'!$B$11:$B$28,$C57,'Great Scot 10-1-22 Chal'!$AX$11:$AX$28)</f>
        <v>0</v>
      </c>
      <c r="JT57" s="174">
        <f>SUMIF('Great Scot 10-1-22 Chal'!$B$11:$B$28,$C57,'Great Scot 10-1-22 Chal'!$AY$11:$AY$28)</f>
        <v>0</v>
      </c>
      <c r="JU57" s="174">
        <f>SUMIF('Great Pumpkin Regatta 10-15-22'!$B$11:$B$54,$C57,'Great Pumpkin Regatta 10-15-22'!$AU$11:$AU$54)</f>
        <v>0</v>
      </c>
      <c r="JV57" s="174">
        <f>SUMIF('Great Pumpkin Regatta 10-15-22'!$B$11:$B$54,$C57,'Great Pumpkin Regatta 10-15-22'!$AV$11:$AV$54)</f>
        <v>0</v>
      </c>
      <c r="JW57" s="174">
        <f>SUMIF('Great Pumpkin Regatta 10-15-22'!$B$11:$B$54,$C57,'Great Pumpkin Regatta 10-15-22'!$AW$11:$AW$54)</f>
        <v>0</v>
      </c>
      <c r="JX57" s="174">
        <f>SUMIF('Great Pumpkin Regatta 10-15-22'!$B$11:$B$54,$C57,'Great Pumpkin Regatta 10-15-22'!$AX$11:$AX$54)</f>
        <v>0</v>
      </c>
      <c r="JY57" s="174">
        <f>SUMIF('Great Pumpkin Regatta 10-15-22'!$B$11:$B$54,$C57,'Great Pumpkin Regatta 10-15-22'!$AY$11:$AY$54)</f>
        <v>0</v>
      </c>
      <c r="JZ57" s="174">
        <f>SUMIF('One Day Regatta 10-29-22 FS'!$B$11:$B$19,$C57,'One Day Regatta 10-29-22 FS'!$AU$11:$AU$19)</f>
        <v>0</v>
      </c>
      <c r="KA57" s="174">
        <f>SUMIF('One Day Regatta 10-29-22 FS'!$B$11:$B$19,$C57,'One Day Regatta 10-29-22 FS'!$AV$11:$AV$19)</f>
        <v>0</v>
      </c>
      <c r="KB57" s="174">
        <f>SUMIF('One Day Regatta 10-29-22 FS'!$B$11:$B$19,$C57,'One Day Regatta 10-29-22 FS'!$AW$11:$AW$19)</f>
        <v>0</v>
      </c>
      <c r="KC57" s="174">
        <f>SUMIF('One Day Regatta 10-29-22 FS'!$B$11:$B$19,$C57,'One Day Regatta 10-29-22 FS'!$AX$11:$AX$19)</f>
        <v>0</v>
      </c>
      <c r="KD57" s="174">
        <f>SUMIF('One Day Regatta 10-29-22 FS'!$B$11:$B$19,$C57,'One Day Regatta 10-29-22 FS'!$AY$11:$AY$19)</f>
        <v>0</v>
      </c>
    </row>
    <row r="58" spans="1:290" ht="15" customHeight="1" x14ac:dyDescent="0.2">
      <c r="A58" s="400" t="s">
        <v>1369</v>
      </c>
      <c r="B58" s="134">
        <f t="shared" si="8"/>
        <v>36</v>
      </c>
      <c r="C58" s="170" t="s">
        <v>975</v>
      </c>
      <c r="D58" s="171">
        <f t="shared" si="44"/>
        <v>0</v>
      </c>
      <c r="E58" s="172">
        <f t="shared" si="45"/>
        <v>0</v>
      </c>
      <c r="F58" s="171">
        <f t="shared" si="46"/>
        <v>0</v>
      </c>
      <c r="G58" s="171">
        <v>0</v>
      </c>
      <c r="H58" s="171">
        <f t="shared" si="47"/>
        <v>0</v>
      </c>
      <c r="I58" s="173">
        <f t="shared" si="48"/>
        <v>0</v>
      </c>
      <c r="J58" s="173"/>
      <c r="K58" s="174">
        <f>SUMIF('Saturday Race 11-06-21'!$B$11:$B$21,$C58,'Saturday Race 11-06-21'!$AU$11:$AU$21)</f>
        <v>0</v>
      </c>
      <c r="L58" s="174">
        <f>SUMIF('Saturday Race 11-06-21'!$B$11:$B$21,$C58,'Saturday Race 11-06-21'!$AV$11:$AV$21)</f>
        <v>0</v>
      </c>
      <c r="M58" s="174">
        <f>SUMIF('Saturday Race 11-06-21'!$B$11:$B$21,$C58,'Saturday Race 11-06-21'!$AW$11:$AW$21)</f>
        <v>0</v>
      </c>
      <c r="N58" s="174">
        <f>SUMIF('Saturday Race 11-06-21'!$B$11:$B$21,$C58,'Saturday Race 11-06-21'!$AX$11:$AX$21)</f>
        <v>0</v>
      </c>
      <c r="O58" s="174">
        <f>SUMIF('Saturday Race 11-06-21'!$B$11:$B$21,$C58,'Saturday Race 11-06-21'!$AY$11:$AY$21)</f>
        <v>0</v>
      </c>
      <c r="P58" s="174">
        <f>SUMIF('Saturday Race 11-20-21'!$B$11:$B$20,$C58,'Saturday Race 11-20-21'!$AU$11:$AU$20)</f>
        <v>0</v>
      </c>
      <c r="Q58" s="174">
        <f>SUMIF('Saturday Race 11-20-21'!$B$11:$B$20,$C58,'Saturday Race 11-20-21'!$AV$11:$AV$20)</f>
        <v>0</v>
      </c>
      <c r="R58" s="174">
        <f>SUMIF('Saturday Race 11-20-21'!$B$11:$B$20,$C58,'Saturday Race 11-20-21'!$AW$11:$AW$20)</f>
        <v>0</v>
      </c>
      <c r="S58" s="174">
        <f>SUMIF('Saturday Race 11-20-21'!$B$11:$B$20,$C58,'Saturday Race 11-20-21'!$AX$11:$AX$20)</f>
        <v>0</v>
      </c>
      <c r="T58" s="174">
        <f>SUMIF('Saturday Race 11-20-21'!$B$11:$B$20,$C58,'Saturday Race 11-20-21'!$AY$11:$AY$20)</f>
        <v>0</v>
      </c>
      <c r="U58" s="174">
        <f>SUMIF('Saturday Race 1-08-22'!$B$11:$B$20,$C58,'Saturday Race 1-08-22'!$AU$11:$AU$20)</f>
        <v>0</v>
      </c>
      <c r="V58" s="174">
        <f>SUMIF('Saturday Race 1-08-22'!$B$11:$B$20,$C58,'Saturday Race 1-08-22'!$AV$11:$AV$20)</f>
        <v>0</v>
      </c>
      <c r="W58" s="174">
        <f>SUMIF('Saturday Race 1-08-22'!$B$11:$B$20,$C58,'Saturday Race 1-08-22'!$AW$11:$AW$20)</f>
        <v>0</v>
      </c>
      <c r="X58" s="174">
        <f>SUMIF('Saturday Race 1-08-22'!$B$11:$B$20,$C58,'Saturday Race 1-08-22'!$AX$11:$AX$20)</f>
        <v>0</v>
      </c>
      <c r="Y58" s="174">
        <f>SUMIF('Saturday Race 1-08-22'!$B$11:$B$20,$C58,'Saturday Race 1-08-22'!$AY$11:$AY$20)</f>
        <v>0</v>
      </c>
      <c r="Z58" s="174">
        <f>SUMIF('Saturday Race 1-22-22'!$B$11:$B$20,$C58,'Saturday Race 1-22-22'!$AU$11:$AU$20)</f>
        <v>0</v>
      </c>
      <c r="AA58" s="174">
        <f>SUMIF('Saturday Race 1-22-22'!$B$11:$B$20,$C58,'Saturday Race 1-22-22'!$AV$11:$AV$20)</f>
        <v>0</v>
      </c>
      <c r="AB58" s="174">
        <f>SUMIF('Saturday Race 1-22-22'!$B$11:$B$20,$C58,'Saturday Race 1-22-22'!$AW$11:$AW$20)</f>
        <v>0</v>
      </c>
      <c r="AC58" s="174">
        <f>SUMIF('Saturday Race 1-22-22'!$B$11:$B$20,$C58,'Saturday Race 1-22-22'!$AX$11:$AX$20)</f>
        <v>0</v>
      </c>
      <c r="AD58" s="174">
        <f>SUMIF('Saturday Race 1-22-22'!$B$11:$B$20,$C58,'Saturday Race 1-22-22'!$AY$11:$AY$20)</f>
        <v>0</v>
      </c>
      <c r="AE58" s="174">
        <f>SUMIF('Sunday Race 2-6-22'!$B$11:$B$20,$C58,'Sunday Race 2-6-22'!$AU$11:$AU$20)</f>
        <v>0</v>
      </c>
      <c r="AF58" s="174">
        <f>SUMIF('Sunday Race 2-6-22'!$B$11:$B$20,$C58,'Sunday Race 2-6-22'!$AV$11:$AV$20)</f>
        <v>0</v>
      </c>
      <c r="AG58" s="174">
        <f>SUMIF('Sunday Race 2-6-22'!$B$11:$B$20,$C58,'Sunday Race 2-6-22'!$AW$11:$AW$20)</f>
        <v>0</v>
      </c>
      <c r="AH58" s="174">
        <f>SUMIF('Sunday Race 2-6-22'!$B$11:$B$20,$C58,'Sunday Race 2-6-22'!$AX$11:$AX$20)</f>
        <v>0</v>
      </c>
      <c r="AI58" s="174">
        <f>SUMIF('Sunday Race 2-6-22'!$B$11:$B$20,$C58,'Sunday Race 2-6-22'!$AY$11:$AY$20)</f>
        <v>0</v>
      </c>
      <c r="AJ58" s="174">
        <f>SUMIF('Sunday Race 2-20-22'!$B$11:$B$26,$C58,'Sunday Race 2-20-22'!$AU$11:$AU$26)</f>
        <v>0</v>
      </c>
      <c r="AK58" s="174">
        <f>SUMIF('Sunday Race 2-20-22'!$B$11:$B$26,$C58,'Sunday Race 2-20-22'!$AV$11:$AV$26)</f>
        <v>0</v>
      </c>
      <c r="AL58" s="174">
        <f>SUMIF('Sunday Race 2-20-22'!$B$11:$B$26,$C58,'Sunday Race 2-20-22'!$AW$11:$AW$26)</f>
        <v>0</v>
      </c>
      <c r="AM58" s="174">
        <f>SUMIF('Sunday Race 2-20-22'!$B$11:$B$26,$C58,'Sunday Race 2-20-22'!$AX$11:$AX$26)</f>
        <v>0</v>
      </c>
      <c r="AN58" s="174">
        <f>SUMIF('Sunday Race 2-20-22'!$B$11:$B$26,$C58,'Sunday Race 2-20-22'!$AY$11:$AY$26)</f>
        <v>0</v>
      </c>
      <c r="AO58" s="174">
        <f>SUMIF('Sunday Race 2-27-22'!$B$11:$B$20,$C58,'Sunday Race 2-27-22'!$AU$11:$AU$20)</f>
        <v>0</v>
      </c>
      <c r="AP58" s="174">
        <f>SUMIF('Sunday Race 2-27-22'!$B$11:$B$20,$C58,'Sunday Race 2-27-22'!$AV$11:$AV$20)</f>
        <v>0</v>
      </c>
      <c r="AQ58" s="174">
        <f>SUMIF('Sunday Race 2-27-22'!$B$11:$B$20,$C58,'Sunday Race 2-27-22'!$AW$11:$AW$20)</f>
        <v>0</v>
      </c>
      <c r="AR58" s="174">
        <f>SUMIF('Sunday Race 2-27-22'!$B$11:$B$20,$C58,'Sunday Race 2-27-22'!$AX$11:$AX$20)</f>
        <v>0</v>
      </c>
      <c r="AS58" s="174">
        <f>SUMIF('Sunday Race 2-27-22'!$B$11:$B$20,$C58,'Sunday Race 2-27-22'!$AY$11:$AY$20)</f>
        <v>0</v>
      </c>
      <c r="AT58" s="174">
        <f>SUMIF('Sunday Race 3-13-22'!$B$11:$B$25,$C58,'Sunday Race 3-13-22'!$AU$11:$AU$25)</f>
        <v>0</v>
      </c>
      <c r="AU58" s="174">
        <f>SUMIF('Sunday Race 3-13-22'!$B$11:$B$25,$C58,'Sunday Race 3-13-22'!$AV$11:$AV$25)</f>
        <v>0</v>
      </c>
      <c r="AV58" s="174">
        <f>SUMIF('Sunday Race 3-13-22'!$B$11:$B$25,$C58,'Sunday Race 3-13-22'!$AW$11:$AW$25)</f>
        <v>0</v>
      </c>
      <c r="AW58" s="174">
        <f>SUMIF('Sunday Race 3-13-22'!$B$11:$B$25,$C58,'Sunday Race 3-13-22'!$AX$11:$AX$25)</f>
        <v>0</v>
      </c>
      <c r="AX58" s="174">
        <f>SUMIF('Sunday Race 3-13-22'!$B$11:$B$25,$C58,'Sunday Race 3-13-22'!$AY$11:$AY$25)</f>
        <v>0</v>
      </c>
      <c r="AY58" s="174">
        <f>SUMIF('Saturday Race 3-19-22'!$B$11:$B$15,$C58,'Saturday Race 3-19-22'!$AU$11:$AU$15)</f>
        <v>0</v>
      </c>
      <c r="AZ58" s="174">
        <f>SUMIF('Saturday Race 3-19-22'!$B$11:$B$15,$C58,'Saturday Race 3-19-22'!$AV$11:$AV$15)</f>
        <v>0</v>
      </c>
      <c r="BA58" s="174">
        <f>SUMIF('Saturday Race 3-19-22'!$B$11:$B$15,$C58,'Saturday Race 3-19-22'!$AW$11:$AW$15)</f>
        <v>0</v>
      </c>
      <c r="BB58" s="174">
        <f>SUMIF('Saturday Race 3-19-22'!$B$11:$B$15,$C58,'Saturday Race 3-19-22'!$AX$11:$AX$15)</f>
        <v>0</v>
      </c>
      <c r="BC58" s="174">
        <f>SUMIF('Saturday Race 3-19-22'!$B$11:$B$15,$C58,'Saturday Race 3-19-22'!$AY$11:$AY$15)</f>
        <v>0</v>
      </c>
      <c r="BD58" s="174">
        <f>SUMIF('Sunday Races 4-10-22'!$B$11:$B$26,$C58,'Sunday Races 4-10-22'!$AU$11:$AU$26)</f>
        <v>0</v>
      </c>
      <c r="BE58" s="174">
        <f>SUMIF('Sunday Races 4-10-22'!$B$11:$B$26,$C58,'Sunday Races 4-10-22'!$AV$11:$AV$26)</f>
        <v>0</v>
      </c>
      <c r="BF58" s="174">
        <f>SUMIF('Sunday Races 4-10-22'!$B$11:$B$26,$C58,'Sunday Races 4-10-22'!$AW$11:$AW$26)</f>
        <v>0</v>
      </c>
      <c r="BG58" s="174">
        <f>SUMIF('Sunday Races 4-10-22'!$B$11:$B$26,$C58,'Sunday Races 4-10-22'!$AX$11:$AX$26)</f>
        <v>0</v>
      </c>
      <c r="BH58" s="174">
        <f>SUMIF('Sunday Races 4-10-22'!$B$11:$B$26,$C58,'Sunday Races 4-10-22'!$AY$11:$AY$26)</f>
        <v>0</v>
      </c>
      <c r="BI58" s="174">
        <f>SUMIF('Sunday Races 5-1-22'!$B$11:$B$28,$C58,'Sunday Races 5-1-22'!$AU$11:$AU$28)</f>
        <v>0</v>
      </c>
      <c r="BJ58" s="174">
        <f>SUMIF('Sunday Races 5-1-22'!$B$11:$B$28,$C58,'Sunday Races 5-1-22'!$AV$11:$AV$28)</f>
        <v>0</v>
      </c>
      <c r="BK58" s="174">
        <f>SUMIF('Sunday Races 5-1-22'!$B$11:$B$28,$C58,'Sunday Races 5-1-22'!$AW$11:$AW$28)</f>
        <v>0</v>
      </c>
      <c r="BL58" s="174">
        <f>SUMIF('Sunday Races 5-1-22'!$B$11:$B$28,$C58,'Sunday Races 5-1-22'!$AX$11:$AX$28)</f>
        <v>0</v>
      </c>
      <c r="BM58" s="174">
        <f>SUMIF('Sunday Races 5-1-22'!$B$11:$B$28,$C58,'Sunday Races 5-1-22'!$AY$11:$AY$28)</f>
        <v>0</v>
      </c>
      <c r="BN58" s="174">
        <f>SUMIF('Sunday Races 6-5-22'!$B$11:$B$28,$C58,'Sunday Races 6-5-22'!$AU$11:$AU$28)</f>
        <v>0</v>
      </c>
      <c r="BO58" s="174">
        <f>SUMIF('Sunday Races 6-5-22'!$B$11:$B$28,$C58,'Sunday Races 6-5-22'!$AV$11:$AV$28)</f>
        <v>0</v>
      </c>
      <c r="BP58" s="174">
        <f>SUMIF('Sunday Races 6-5-22'!$B$11:$B$28,$C58,'Sunday Races 6-5-22'!$AW$11:$AW$28)</f>
        <v>0</v>
      </c>
      <c r="BQ58" s="174">
        <f>SUMIF('Sunday Races 6-5-22'!$B$11:$B$28,$C58,'Sunday Races 6-5-22'!$AX$11:$AX$28)</f>
        <v>0</v>
      </c>
      <c r="BR58" s="174">
        <f>SUMIF('Sunday Races 6-5-22'!$B$11:$B$28,$C58,'Sunday Races 6-5-22'!$AY$11:$AY$28)</f>
        <v>0</v>
      </c>
      <c r="BS58" s="174">
        <f>SUMIF('Sunday Races 6-12-22'!$B$11:$B$24,$C58,'Sunday Races 6-12-22'!$AU$11:$AU$24)</f>
        <v>0</v>
      </c>
      <c r="BT58" s="174">
        <f>SUMIF('Sunday Races 6-12-22'!$B$11:$B$24,$C58,'Sunday Races 6-12-22'!$AV$11:$AV$24)</f>
        <v>0</v>
      </c>
      <c r="BU58" s="174">
        <f>SUMIF('Sunday Races 6-12-22'!$B$11:$B$24,$C58,'Sunday Races 6-12-22'!$AW$11:$AW$24)</f>
        <v>0</v>
      </c>
      <c r="BV58" s="174">
        <f>SUMIF('Sunday Races 6-12-22'!$B$11:$B$24,$C58,'Sunday Races 6-12-22'!$AX$11:$AX$24)</f>
        <v>0</v>
      </c>
      <c r="BW58" s="174">
        <f>SUMIF('Sunday Races 6-12-22'!$B$11:$B$24,$C58,'Sunday Races 6-12-22'!$AY$11:$AY$24)</f>
        <v>0</v>
      </c>
      <c r="BX58" s="174">
        <f>SUMIF('Saturday Races 6-18-22'!$B$11:$B$24,$C58,'Saturday Races 6-18-22'!$AU$11:$AU$24)</f>
        <v>0</v>
      </c>
      <c r="BY58" s="174">
        <f>SUMIF('Saturday Races 6-18-22'!$B$11:$B$24,$C58,'Saturday Races 6-18-22'!$AV$11:$AV$24)</f>
        <v>0</v>
      </c>
      <c r="BZ58" s="174">
        <f>SUMIF('Saturday Races 6-18-22'!$B$11:$B$24,$C58,'Saturday Races 6-18-22'!$AW$11:$AW$24)</f>
        <v>0</v>
      </c>
      <c r="CA58" s="174">
        <f>SUMIF('Saturday Races 6-18-22'!$B$11:$B$24,$C58,'Saturday Races 6-18-22'!$AX$11:$AX$24)</f>
        <v>0</v>
      </c>
      <c r="CB58" s="174">
        <f>SUMIF('Saturday Races 6-18-22'!$B$11:$B$24,$C58,'Saturday Races 6-18-22'!$AY$11:$AY$24)</f>
        <v>0</v>
      </c>
      <c r="CC58" s="174">
        <f>SUMIF('Sunday Races 7-3-22'!$B$11:$B$26,$C58,'Sunday Races 7-3-22'!$AU$11:$AU$26)</f>
        <v>0</v>
      </c>
      <c r="CD58" s="174">
        <f>SUMIF('Sunday Races 7-3-22'!$B$11:$B$26,$C58,'Sunday Races 7-3-22'!$AV$11:$AV$26)</f>
        <v>0</v>
      </c>
      <c r="CE58" s="174">
        <f>SUMIF('Sunday Races 7-3-22'!$B$11:$B$26,$C58,'Sunday Races 7-3-22'!$AW$11:$AW$26)</f>
        <v>0</v>
      </c>
      <c r="CF58" s="174">
        <f>SUMIF('Sunday Races 7-3-22'!$B$11:$B$26,$C58,'Sunday Races 7-3-22'!$AX$11:$AX$26)</f>
        <v>0</v>
      </c>
      <c r="CG58" s="174">
        <f>SUMIF('Sunday Races 7-3-22'!$B$11:$B$26,$C58,'Sunday Races 7-3-22'!$AY$11:$AY$26)</f>
        <v>0</v>
      </c>
      <c r="CH58" s="174">
        <f>SUMIF('Sunday Races 7-31-22'!$B$11:$B$26,$C58,'Sunday Races 7-31-22'!$AU$11:$AU$26)</f>
        <v>0</v>
      </c>
      <c r="CI58" s="174">
        <f>SUMIF('Sunday Races 7-31-22'!$B$11:$B$26,$C58,'Sunday Races 7-31-22'!$AV$11:$AV$26)</f>
        <v>0</v>
      </c>
      <c r="CJ58" s="174">
        <f>SUMIF('Sunday Races 7-31-22'!$B$11:$B$26,$C58,'Sunday Races 7-31-22'!$AW$11:$AW$26)</f>
        <v>0</v>
      </c>
      <c r="CK58" s="174">
        <f>SUMIF('Sunday Races 7-31-22'!$B$11:$B$26,$C58,'Sunday Races 7-31-22'!$AX$11:$AX$26)</f>
        <v>0</v>
      </c>
      <c r="CL58" s="174">
        <f>SUMIF('Sunday Races 7-31-22'!$B$11:$B$26,$C58,'Sunday Races 7-31-22'!$AY$11:$AY$26)</f>
        <v>0</v>
      </c>
      <c r="CM58" s="174">
        <f>SUMIF('Sunday Races 8-14-22'!$B$11:$B$26,$C58,'Sunday Races 8-14-22'!$AU$11:$AU$26)</f>
        <v>0</v>
      </c>
      <c r="CN58" s="174">
        <f>SUMIF('Sunday Races 8-14-22'!$B$11:$B$26,$C58,'Sunday Races 8-14-22'!$AV$11:$AV$26)</f>
        <v>0</v>
      </c>
      <c r="CO58" s="174">
        <f>SUMIF('Sunday Races 8-14-22'!$B$11:$B$26,$C58,'Sunday Races 8-14-22'!$AW$11:$AW$26)</f>
        <v>0</v>
      </c>
      <c r="CP58" s="174">
        <f>SUMIF('Sunday Races 8-14-22'!$B$11:$B$26,$C58,'Sunday Races 8-14-22'!$AX$11:$AX$26)</f>
        <v>0</v>
      </c>
      <c r="CQ58" s="174">
        <f>SUMIF('Sunday Races 8-14-22'!$B$11:$B$26,$C58,'Sunday Races 8-14-22'!$AY$11:$AY$26)</f>
        <v>0</v>
      </c>
      <c r="CR58" s="174">
        <f>SUMIF('Saturday Races 8-20-22'!$B$11:$B$26,$C58,'Saturday Races 8-20-22'!$AU$11:$AU$26)</f>
        <v>0</v>
      </c>
      <c r="CS58" s="174">
        <f>SUMIF('Saturday Races 8-20-22'!$B$11:$B$26,$C58,'Saturday Races 8-20-22'!$AV$11:$AV$26)</f>
        <v>0</v>
      </c>
      <c r="CT58" s="174">
        <f>SUMIF('Saturday Races 8-20-22'!$B$11:$B$26,$C58,'Saturday Races 8-20-22'!$AW$11:$AW$26)</f>
        <v>0</v>
      </c>
      <c r="CU58" s="174">
        <f>SUMIF('Saturday Races 8-20-22'!$B$11:$B$26,$C58,'Saturday Races 8-20-22'!$AX$11:$AX$26)</f>
        <v>0</v>
      </c>
      <c r="CV58" s="174">
        <f>SUMIF('Saturday Races 8-20-22'!$B$11:$B$26,$C58,'Saturday Races 8-20-22'!$AY$11:$AY$26)</f>
        <v>0</v>
      </c>
      <c r="CW58" s="174">
        <f>SUMIF('Sunday Races 9-11-22'!$B$11:$B$20,$C58,'Sunday Races 9-11-22'!$AU$11:$AU$20)</f>
        <v>0</v>
      </c>
      <c r="CX58" s="174">
        <f>SUMIF('Sunday Races 9-11-22'!$B$11:$B$20,$C58,'Sunday Races 9-11-22'!$AV$11:$AV$20)</f>
        <v>0</v>
      </c>
      <c r="CY58" s="174">
        <f>SUMIF('Sunday Races 9-11-22'!$B$11:$B$20,$C58,'Sunday Races 9-11-22'!$AW$11:$AW$20)</f>
        <v>0</v>
      </c>
      <c r="CZ58" s="174">
        <f>SUMIF('Sunday Races 9-11-22'!$B$11:$B$20,$C58,'Sunday Races 9-11-22'!$AX$11:$AX$20)</f>
        <v>0</v>
      </c>
      <c r="DA58" s="174">
        <f>SUMIF('Sunday Races 9-11-22'!$B$11:$B$20,$C58,'Sunday Races 9-11-22'!$AY$11:$AY$20)</f>
        <v>0</v>
      </c>
      <c r="DB58" s="174">
        <f>SUMIF('Sunday Races 10-9-22'!$B$11:$B$21,$C58,'Sunday Races 10-9-22'!$AU$11:$AU$21)</f>
        <v>0</v>
      </c>
      <c r="DC58" s="174">
        <f>SUMIF('Sunday Races 10-9-22'!$B$11:$B$21,$C58,'Sunday Races 10-9-22'!$AV$11:$AV$21)</f>
        <v>0</v>
      </c>
      <c r="DD58" s="174">
        <f>SUMIF('Sunday Races 10-9-22'!$B$11:$B$21,$C58,'Sunday Races 10-9-22'!$AW$11:$AW$21)</f>
        <v>0</v>
      </c>
      <c r="DE58" s="174">
        <f>SUMIF('Sunday Races 10-9-22'!$B$11:$B$21,$C58,'Sunday Races 10-9-22'!$AX$11:$AX$21)</f>
        <v>0</v>
      </c>
      <c r="DF58" s="174">
        <f>SUMIF('Sunday Races 10-9-22'!$B$11:$B$21,$C58,'Sunday Races 10-9-22'!$AY$11:$AY$21)</f>
        <v>0</v>
      </c>
      <c r="DG58" s="174">
        <f>SUMIF('Sunday Races 10-23-22'!$B$11:$B$22,$C58,'Sunday Races 10-23-22'!$AU$11:$AU$22)</f>
        <v>0</v>
      </c>
      <c r="DH58" s="174">
        <f>SUMIF('Sunday Races 10-23-22'!$B$11:$B$22,$C58,'Sunday Races 10-23-22'!$AV$11:$AV$22)</f>
        <v>0</v>
      </c>
      <c r="DI58" s="174">
        <f>SUMIF('Sunday Races 10-23-22'!$B$11:$B$22,$C58,'Sunday Races 10-23-22'!$AW$11:$AW$22)</f>
        <v>0</v>
      </c>
      <c r="DJ58" s="174">
        <f>SUMIF('Sunday Races 10-23-22'!$B$11:$B$22,$C58,'Sunday Races 10-23-22'!$AX$11:$AX$22)</f>
        <v>0</v>
      </c>
      <c r="DK58" s="174">
        <f>SUMIF('Sunday Races 10-23-22'!$B$11:$B$22,$C58,'Sunday Races 10-23-22'!$AY$11:$AY$22)</f>
        <v>0</v>
      </c>
      <c r="DL58" s="175"/>
      <c r="DM58" s="176"/>
      <c r="DN58" s="177">
        <f t="shared" si="57"/>
        <v>0</v>
      </c>
      <c r="DO58" s="177">
        <f t="shared" si="57"/>
        <v>0</v>
      </c>
      <c r="DP58" s="177">
        <f t="shared" si="57"/>
        <v>0</v>
      </c>
      <c r="DQ58" s="177">
        <f t="shared" si="57"/>
        <v>0</v>
      </c>
      <c r="DR58" s="177">
        <f t="shared" si="57"/>
        <v>0</v>
      </c>
      <c r="DS58" s="177">
        <f t="shared" si="57"/>
        <v>0</v>
      </c>
      <c r="DT58" s="177">
        <f t="shared" si="57"/>
        <v>0</v>
      </c>
      <c r="DU58" s="177">
        <f t="shared" si="57"/>
        <v>0</v>
      </c>
      <c r="DV58" s="177">
        <f t="shared" si="57"/>
        <v>0</v>
      </c>
      <c r="DW58" s="177">
        <f t="shared" si="57"/>
        <v>0</v>
      </c>
      <c r="DX58" s="177">
        <f t="shared" si="58"/>
        <v>0</v>
      </c>
      <c r="DY58" s="177">
        <f t="shared" si="58"/>
        <v>0</v>
      </c>
      <c r="DZ58" s="177">
        <f t="shared" si="58"/>
        <v>0</v>
      </c>
      <c r="EA58" s="177">
        <f t="shared" si="58"/>
        <v>0</v>
      </c>
      <c r="EB58" s="177">
        <f t="shared" si="58"/>
        <v>0</v>
      </c>
      <c r="EC58" s="177">
        <f t="shared" si="58"/>
        <v>0</v>
      </c>
      <c r="ED58" s="177">
        <f t="shared" si="58"/>
        <v>0</v>
      </c>
      <c r="EE58" s="177">
        <f t="shared" si="58"/>
        <v>0</v>
      </c>
      <c r="EF58" s="177">
        <f t="shared" si="58"/>
        <v>0</v>
      </c>
      <c r="EG58" s="177">
        <f t="shared" si="58"/>
        <v>0</v>
      </c>
      <c r="EH58" s="177">
        <f t="shared" si="59"/>
        <v>0</v>
      </c>
      <c r="EI58" s="177">
        <f t="shared" si="59"/>
        <v>0</v>
      </c>
      <c r="EJ58" s="177">
        <f t="shared" si="59"/>
        <v>0</v>
      </c>
      <c r="EK58" s="177">
        <f t="shared" si="59"/>
        <v>0</v>
      </c>
      <c r="EL58" s="177">
        <f t="shared" si="59"/>
        <v>0</v>
      </c>
      <c r="EM58" s="177">
        <f t="shared" si="59"/>
        <v>0</v>
      </c>
      <c r="EN58" s="177">
        <f t="shared" si="59"/>
        <v>0</v>
      </c>
      <c r="EO58" s="177">
        <f t="shared" si="59"/>
        <v>0</v>
      </c>
      <c r="EP58" s="177">
        <f t="shared" si="59"/>
        <v>0</v>
      </c>
      <c r="EQ58" s="177">
        <f t="shared" si="59"/>
        <v>0</v>
      </c>
      <c r="ER58" s="177">
        <f t="shared" si="60"/>
        <v>0</v>
      </c>
      <c r="ES58" s="177">
        <f t="shared" si="60"/>
        <v>0</v>
      </c>
      <c r="ET58" s="177">
        <f t="shared" si="60"/>
        <v>0</v>
      </c>
      <c r="EU58" s="177">
        <f t="shared" si="60"/>
        <v>0</v>
      </c>
      <c r="EV58" s="177">
        <f t="shared" si="60"/>
        <v>0</v>
      </c>
      <c r="EW58" s="177">
        <f t="shared" si="60"/>
        <v>0</v>
      </c>
      <c r="EX58" s="177">
        <f t="shared" si="60"/>
        <v>0</v>
      </c>
      <c r="EY58" s="177">
        <f t="shared" si="60"/>
        <v>0</v>
      </c>
      <c r="EZ58" s="177">
        <f t="shared" si="60"/>
        <v>0</v>
      </c>
      <c r="FA58" s="177">
        <f t="shared" si="60"/>
        <v>0</v>
      </c>
      <c r="FB58" s="177">
        <f t="shared" si="61"/>
        <v>0</v>
      </c>
      <c r="FC58" s="177">
        <f t="shared" si="61"/>
        <v>0</v>
      </c>
      <c r="FD58" s="177">
        <f t="shared" si="61"/>
        <v>0</v>
      </c>
      <c r="FE58" s="177">
        <f t="shared" si="61"/>
        <v>0</v>
      </c>
      <c r="FF58" s="177">
        <f t="shared" si="61"/>
        <v>0</v>
      </c>
      <c r="FG58" s="177">
        <f t="shared" si="61"/>
        <v>0</v>
      </c>
      <c r="FH58" s="177">
        <f t="shared" si="61"/>
        <v>0</v>
      </c>
      <c r="FI58" s="177">
        <f t="shared" si="61"/>
        <v>0</v>
      </c>
      <c r="FJ58" s="177">
        <f t="shared" si="61"/>
        <v>0</v>
      </c>
      <c r="FK58" s="177">
        <f t="shared" si="61"/>
        <v>0</v>
      </c>
      <c r="FL58" s="177">
        <f t="shared" si="62"/>
        <v>0</v>
      </c>
      <c r="FM58" s="177">
        <f t="shared" si="62"/>
        <v>0</v>
      </c>
      <c r="FN58" s="177">
        <f t="shared" si="62"/>
        <v>0</v>
      </c>
      <c r="FO58" s="177">
        <f t="shared" si="62"/>
        <v>0</v>
      </c>
      <c r="FP58" s="177">
        <f t="shared" si="62"/>
        <v>0</v>
      </c>
      <c r="FQ58" s="177">
        <f t="shared" si="62"/>
        <v>0</v>
      </c>
      <c r="FR58" s="177">
        <f t="shared" si="62"/>
        <v>0</v>
      </c>
      <c r="FS58" s="177">
        <f t="shared" si="62"/>
        <v>0</v>
      </c>
      <c r="FT58" s="177">
        <f t="shared" si="62"/>
        <v>0</v>
      </c>
      <c r="FU58" s="177">
        <f t="shared" si="62"/>
        <v>0</v>
      </c>
      <c r="FV58" s="177">
        <f t="shared" si="62"/>
        <v>0</v>
      </c>
      <c r="FW58" s="177">
        <f t="shared" si="62"/>
        <v>0</v>
      </c>
      <c r="FX58" s="177">
        <f t="shared" si="62"/>
        <v>0</v>
      </c>
      <c r="FY58" s="177">
        <f t="shared" si="62"/>
        <v>0</v>
      </c>
      <c r="FZ58" s="177">
        <f t="shared" si="62"/>
        <v>0</v>
      </c>
      <c r="GA58" s="177"/>
      <c r="GB58" s="229">
        <f t="shared" si="55"/>
        <v>0</v>
      </c>
      <c r="GC58" s="229">
        <f t="shared" si="56"/>
        <v>0</v>
      </c>
      <c r="GD58" s="174">
        <f>SUMIF('One Day 12-04-21 Scots'!$B$11:$B$24,$C58,'One Day 12-04-21 Scots'!$AU$11:$AU$24)</f>
        <v>0</v>
      </c>
      <c r="GE58" s="174">
        <f>SUMIF('One Day 12-04-21 Scots'!$B$11:$B$24,$C58,'One Day 12-04-21 Scots'!$AV$11:$AV$24)</f>
        <v>0</v>
      </c>
      <c r="GF58" s="174">
        <f>SUMIF('One Day 12-04-21 Scots'!$B$11:$B$24,$C58,'One Day 12-04-21 Scots'!$AW$11:$AW$24)</f>
        <v>0</v>
      </c>
      <c r="GG58" s="174">
        <f>SUMIF('One Day 12-04-21 Scots'!$B$11:$B$24,$C58,'One Day 12-04-21 Scots'!$AX$11:$AX$24)</f>
        <v>0</v>
      </c>
      <c r="GH58" s="174">
        <f>SUMIF('One Day 12-04-21 Scots'!$B$11:$B$24,$C58,'One Day 12-04-21 Scots'!$AY$11:$AY$24)</f>
        <v>0</v>
      </c>
      <c r="GI58" s="174">
        <f>SUMIF('One Day 12-04-21 Thistles'!$B$11:$B$25,$C58,'One Day 12-04-21 Thistles'!$AU$11:$AU$25)</f>
        <v>0</v>
      </c>
      <c r="GJ58" s="174">
        <f>SUMIF('One Day 12-04-21 Thistles'!$B$11:$B$25,$C58,'One Day 12-04-21 Thistles'!$AV$11:$AV$25)</f>
        <v>0</v>
      </c>
      <c r="GK58" s="174">
        <f>SUMIF('One Day 12-04-21 Thistles'!$B$11:$B$25,$C58,'One Day 12-04-21 Thistles'!$AW$11:$AW$25)</f>
        <v>0</v>
      </c>
      <c r="GL58" s="174">
        <f>SUMIF('One Day 12-04-21 Thistles'!$B$11:$B$25,$C58,'One Day 12-04-21 Thistles'!$AX$11:$AX$25)</f>
        <v>0</v>
      </c>
      <c r="GM58" s="174">
        <f>SUMIF('One Day 12-04-21 Thistles'!$B$11:$B$25,$C58,'One Day 12-04-21 Thistles'!$AY$11:$AY$25)</f>
        <v>0</v>
      </c>
      <c r="GN58" s="174">
        <f>SUMIF('Chili One Day 2-12-22 Scots'!$B$11:$B$27,$C58,'Chili One Day 2-12-22 Scots'!$AU$11:$AU$27)</f>
        <v>0</v>
      </c>
      <c r="GO58" s="174">
        <f>SUMIF('Chili One Day 2-12-22 Scots'!$B$11:$B$27,$C58,'Chili One Day 2-12-22 Scots'!$AV$11:$AV$27)</f>
        <v>0</v>
      </c>
      <c r="GP58" s="174">
        <f>SUMIF('Chili One Day 2-12-22 Scots'!$B$11:$B$27,$C58,'Chili One Day 2-12-22 Scots'!$AW$11:$AW$27)</f>
        <v>0</v>
      </c>
      <c r="GQ58" s="174">
        <f>SUMIF('Chili One Day 2-12-22 Scots'!$B$11:$B$27,$C58,'Chili One Day 2-12-22 Scots'!$AX$11:$AX$27)</f>
        <v>0</v>
      </c>
      <c r="GR58" s="174">
        <f>SUMIF('Chili One Day 2-12-22 Scots'!$B$11:$B$27,$C58,'Chili One Day 2-12-22 Scots'!$AY$11:$AY$27)</f>
        <v>0</v>
      </c>
      <c r="GS58" s="174">
        <f>SUMIF('Chili One Day 2-12-22 Thistles'!$B$11:$B$27,$C58,'Chili One Day 2-12-22 Thistles'!$AU$11:$AU$27)</f>
        <v>0</v>
      </c>
      <c r="GT58" s="174">
        <f>SUMIF('Chili One Day 2-12-22 Thistles'!$B$11:$B$27,$C58,'Chili One Day 2-12-22 Thistles'!$AV$11:$AV$27)</f>
        <v>0</v>
      </c>
      <c r="GU58" s="174">
        <f>SUMIF('Chili One Day 2-12-22 Thistles'!$B$11:$B$27,$C58,'Chili One Day 2-12-22 Thistles'!$AW$11:$AW$27)</f>
        <v>0</v>
      </c>
      <c r="GV58" s="174">
        <f>SUMIF('Chili One Day 2-12-22 Thistles'!$B$11:$B$27,$C58,'Chili One Day 2-12-22 Thistles'!$AX$11:$AX$27)</f>
        <v>0</v>
      </c>
      <c r="GW58" s="174">
        <f>SUMIF('Chili One Day 2-12-22 Thistles'!$B$11:$B$27,$C58,'Chili One Day 2-12-22 Thistles'!$AY$11:$AY$27)</f>
        <v>0</v>
      </c>
      <c r="GX58" s="174">
        <f>SUMIF('Ironman One Day 3-5-22 FS'!$B$11:$B$26,$C58,'Ironman One Day 3-5-22 FS'!$AU$11:$AU$26)</f>
        <v>0</v>
      </c>
      <c r="GY58" s="174">
        <f>SUMIF('Ironman One Day 3-5-22 FS'!$B$11:$B$26,$C58,'Ironman One Day 3-5-22 FS'!$AV$11:$AV$26)</f>
        <v>0</v>
      </c>
      <c r="GZ58" s="174">
        <f>SUMIF('Ironman One Day 3-5-22 FS'!$B$11:$B$26,$C58,'Ironman One Day 3-5-22 FS'!$AW$11:$AW$26)</f>
        <v>0</v>
      </c>
      <c r="HA58" s="174">
        <f>SUMIF('Ironman One Day 3-5-22 FS'!$B$11:$B$26,$C58,'Ironman One Day 3-5-22 FS'!$AX$11:$AX$26)</f>
        <v>0</v>
      </c>
      <c r="HB58" s="174">
        <f>SUMIF('Ironman One Day 3-5-22 FS'!$B$11:$B$26,$C58,'Ironman One Day 3-5-22 FS'!$AY$11:$AY$26)</f>
        <v>0</v>
      </c>
      <c r="HC58" s="174">
        <f>SUMIF('Ironman One Day 3-5-22 420'!$B$11:$B$26,$C58,'Ironman One Day 3-5-22 420'!$AU$11:$AU$26)</f>
        <v>0</v>
      </c>
      <c r="HD58" s="174">
        <f>SUMIF('Ironman One Day 3-5-22 420'!$B$11:$B$26,$C58,'Ironman One Day 3-5-22 420'!$AV$11:$AV$26)</f>
        <v>0</v>
      </c>
      <c r="HE58" s="174">
        <f>SUMIF('Ironman One Day 3-5-22 420'!$B$11:$B$26,$C58,'Ironman One Day 3-5-22 420'!$AW$11:$AW$26)</f>
        <v>0</v>
      </c>
      <c r="HF58" s="174">
        <f>SUMIF('Ironman One Day 3-5-22 420'!$B$11:$B$26,$C58,'Ironman One Day 3-5-22 420'!$AX$11:$AX$26)</f>
        <v>0</v>
      </c>
      <c r="HG58" s="174">
        <f>SUMIF('Ironman One Day 3-5-22 420'!$B$11:$B$26,$C58,'Ironman One Day 3-5-22 420'!$AY$11:$AY$26)</f>
        <v>0</v>
      </c>
      <c r="HH58" s="174">
        <f>SUMIF('Easter One Day 4-16-22 FS'!$B$11:$B$25,$C58,'Easter One Day 4-16-22 FS'!$AU$11:$AU$25)</f>
        <v>0</v>
      </c>
      <c r="HI58" s="174">
        <f>SUMIF('Easter One Day 4-16-22 FS'!$B$11:$B$25,$C58,'Easter One Day 4-16-22 FS'!$AV$11:$AV$25)</f>
        <v>0</v>
      </c>
      <c r="HJ58" s="174">
        <f>SUMIF('Easter One Day 4-16-22 FS'!$B$11:$B$25,$C58,'Easter One Day 4-16-22 FS'!$AW$11:$AW$25)</f>
        <v>0</v>
      </c>
      <c r="HK58" s="174">
        <f>SUMIF('Easter One Day 4-16-22 FS'!$B$11:$B$25,$C58,'Easter One Day 4-16-22 FS'!$AX$11:$AX$25)</f>
        <v>0</v>
      </c>
      <c r="HL58" s="174">
        <f>SUMIF('Easter One Day 4-16-22 FS'!$B$11:$B$25,$C58,'Easter One Day 4-16-22 FS'!$AY$11:$AY$25)</f>
        <v>0</v>
      </c>
      <c r="HM58" s="174">
        <f>SUMIF('Easter One Day 4-16-22 TH'!$B$11:$B$25,$C58,'Easter One Day 4-16-22 TH'!$AU$11:$AU$25)</f>
        <v>0</v>
      </c>
      <c r="HN58" s="174">
        <f>SUMIF('Easter One Day 4-16-22 TH'!$B$11:$B$25,$C58,'Easter One Day 4-16-22 TH'!$AV$11:$AV$25)</f>
        <v>0</v>
      </c>
      <c r="HO58" s="174">
        <f>SUMIF('Easter One Day 4-16-22 TH'!$B$11:$B$25,$C58,'Easter One Day 4-16-22 TH'!$AW$11:$AW$25)</f>
        <v>0</v>
      </c>
      <c r="HP58" s="174">
        <f>SUMIF('Easter One Day 4-16-22 TH'!$B$11:$B$25,$C58,'Easter One Day 4-16-22 TH'!$AX$11:$AX$25)</f>
        <v>0</v>
      </c>
      <c r="HQ58" s="174">
        <f>SUMIF('Easter One Day 4-16-22 TH'!$B$11:$B$25,$C58,'Easter One Day 4-16-22 TH'!$AY$11:$AY$25)</f>
        <v>0</v>
      </c>
      <c r="HR58" s="174">
        <f>SUMIF('Long Distance Race 5-7-22'!$B$11:$B$25,$C58,'Long Distance Race 5-7-22'!$AU$11:$AU$25)</f>
        <v>0</v>
      </c>
      <c r="HS58" s="174">
        <f>SUMIF('Long Distance Race 5-7-22'!$B$11:$B$18,$C58,'Long Distance Race 5-7-22'!$AV$11:$AV$18)</f>
        <v>0</v>
      </c>
      <c r="HT58" s="174">
        <f>SUMIF('Long Distance Race 5-7-22'!$B$11:$B$18,$C58,'Long Distance Race 5-7-22'!$AW$11:$AW$18)</f>
        <v>0</v>
      </c>
      <c r="HU58" s="174">
        <f>SUMIF('Long Distance Race 5-7-22'!$B$11:$B$18,$C58,'Long Distance Race 5-7-22'!$AX$11:$AX$18)</f>
        <v>0</v>
      </c>
      <c r="HV58" s="174">
        <f>SUMIF('Long Distance Race 5-7-22'!$B$11:$B$18,$C58,'Long Distance Race 5-7-22'!$AY$11:$AY$18)</f>
        <v>0</v>
      </c>
      <c r="HW58" s="174">
        <f>SUMIF('Memorial Day Regatta 5-28-22 Op'!$B$11:$B$25,$C58,'Memorial Day Regatta 5-28-22 Op'!$AU$11:$AU$25)</f>
        <v>0</v>
      </c>
      <c r="HX58" s="174">
        <f>SUMIF('Memorial Day Regatta 5-28-22 Op'!$B$11:$B$18,$C58,'Memorial Day Regatta 5-28-22 Op'!$AV$11:$AV$18)</f>
        <v>0</v>
      </c>
      <c r="HY58" s="174">
        <f>SUMIF('Memorial Day Regatta 5-28-22 Op'!$B$11:$B$18,$C58,'Memorial Day Regatta 5-28-22 Op'!$AW$11:$AW$18)</f>
        <v>0</v>
      </c>
      <c r="HZ58" s="174">
        <f>SUMIF('Memorial Day Regatta 5-28-22 Op'!$B$11:$B$18,$C58,'Memorial Day Regatta 5-28-22 Op'!$AX$11:$AX$18)</f>
        <v>0</v>
      </c>
      <c r="IA58" s="174">
        <f>SUMIF('Memorial Day Regatta 5-28-22 Op'!$B$11:$B$18,$C58,'Memorial Day Regatta 5-28-22 Op'!$AY$11:$AY$18)</f>
        <v>0</v>
      </c>
      <c r="IB58" s="174">
        <f>SUMIF('Caldwell Cup 6-25-22 TH'!$B$11:$B$25,$C58,'Caldwell Cup 6-25-22 TH'!$AU$11:$AU$25)</f>
        <v>0</v>
      </c>
      <c r="IC58" s="174">
        <f>SUMIF('Caldwell Cup 6-25-22 TH'!$B$11:$B$25,$C58,'Caldwell Cup 6-25-22 TH'!$AV$11:$AV$25)</f>
        <v>0</v>
      </c>
      <c r="ID58" s="174">
        <f>SUMIF('Caldwell Cup 6-25-22 TH'!$B$11:$B$25,$C58,'Caldwell Cup 6-25-22 TH'!$AW$11:$AW$25)</f>
        <v>0</v>
      </c>
      <c r="IE58" s="174">
        <f>SUMIF('Caldwell Cup 6-25-22 TH'!$B$11:$B$25,$C58,'Caldwell Cup 6-25-22 TH'!$AX$11:$AX$25)</f>
        <v>0</v>
      </c>
      <c r="IF58" s="174">
        <f>SUMIF('Caldwell Cup 6-25-22 TH'!$B$11:$B$25,$C58,'Caldwell Cup 6-25-22 TH'!$AY$11:$AY$25)</f>
        <v>0</v>
      </c>
      <c r="IG58" s="174">
        <f>SUMIF('Caldwell Cup 6-25-22 FS'!$B$11:$B$21,$C58,'Caldwell Cup 6-25-22 FS'!$AU$11:$AU$21)</f>
        <v>0</v>
      </c>
      <c r="IH58" s="174">
        <f>SUMIF('Caldwell Cup 6-25-22 FS'!$B$11:$B$21,$C58,'Caldwell Cup 6-25-22 FS'!$AV$11:$AV$21)</f>
        <v>0</v>
      </c>
      <c r="II58" s="174">
        <f>SUMIF('Caldwell Cup 6-25-22 FS'!$B$11:$B$21,$C58,'Caldwell Cup 6-25-22 FS'!$AW$11:$AW$21)</f>
        <v>0</v>
      </c>
      <c r="IJ58" s="174">
        <f>SUMIF('Caldwell Cup 6-25-22 FS'!$B$11:$B$21,$C58,'Caldwell Cup 6-25-22 FS'!$AX$11:$AX$21)</f>
        <v>0</v>
      </c>
      <c r="IK58" s="174">
        <f>SUMIF('Caldwell Cup 6-25-22 FS'!$B$11:$B$21,$C58,'Caldwell Cup 6-25-22 FS'!$AY$11:$AY$21)</f>
        <v>0</v>
      </c>
      <c r="IL58" s="174">
        <f>SUMIF('Caldwell Cup 6-25-22 Lasers'!$B$11:$B$23,$C58,'Caldwell Cup 6-25-22 Lasers'!$AU$11:$AU$23)</f>
        <v>0</v>
      </c>
      <c r="IM58" s="174">
        <f>SUMIF('Caldwell Cup 6-25-22 Lasers'!$B$11:$B$23,$C58,'Caldwell Cup 6-25-22 Lasers'!$AV$11:$AV$23)</f>
        <v>0</v>
      </c>
      <c r="IN58" s="174">
        <f>SUMIF('Caldwell Cup 6-25-22 Lasers'!$B$11:$B$23,$C58,'Caldwell Cup 6-25-22 Lasers'!$AW$11:$AW$23)</f>
        <v>0</v>
      </c>
      <c r="IO58" s="174">
        <f>SUMIF('Caldwell Cup 6-25-22 Lasers'!$B$11:$B$23,$C58,'Caldwell Cup 6-25-22 Lasers'!$AX$11:$AX$23)</f>
        <v>0</v>
      </c>
      <c r="IP58" s="174">
        <f>SUMIF('Caldwell Cup 6-25-22 Lasers'!$B$11:$B$23,$C58,'Caldwell Cup 6-25-22 Lasers'!$AY$11:$AY$23)</f>
        <v>0</v>
      </c>
      <c r="IQ58" s="174">
        <f>SUMIF('Labor Day Regatta 9-3-22 FS'!$B$11:$B$30,$C58,'Labor Day Regatta 9-3-22 FS'!$AU$11:$AU$30)</f>
        <v>0</v>
      </c>
      <c r="IR58" s="174">
        <f>SUMIF('Labor Day Regatta 9-3-22 FS'!$B$11:$B$30,$C58,'Labor Day Regatta 9-3-22 FS'!$AV$11:$AV$30)</f>
        <v>0</v>
      </c>
      <c r="IS58" s="174">
        <f>SUMIF('Labor Day Regatta 9-3-22 FS'!$B$11:$B$30,$C58,'Labor Day Regatta 9-3-22 FS'!$AW$11:$AW$30)</f>
        <v>0</v>
      </c>
      <c r="IT58" s="174">
        <f>SUMIF('Labor Day Regatta 9-3-22 FS'!$B$11:$B$30,$C58,'Labor Day Regatta 9-3-22 FS'!$AX$11:$AX$30)</f>
        <v>0</v>
      </c>
      <c r="IU58" s="174">
        <f>SUMIF('Labor Day Regatta 9-3-22 FS'!$B$11:$B$30,$C58,'Labor Day Regatta 9-3-22 FS'!$AY$11:$AY$30)</f>
        <v>0</v>
      </c>
      <c r="IV58" s="174">
        <f>SUMIF('2022-09-17 Leukemia Cup FS'!$B$11:$B$26,$C58,'2022-09-17 Leukemia Cup FS'!$AU$11:$AU$26)</f>
        <v>0</v>
      </c>
      <c r="IW58" s="174">
        <f>SUMIF('2022-09-17 Leukemia Cup FS'!$B$11:$B$26,$C58,'2022-09-17 Leukemia Cup FS'!$AV$11:$AV$26)</f>
        <v>0</v>
      </c>
      <c r="IX58" s="174">
        <f>SUMIF('2022-09-17 Leukemia Cup FS'!$B$11:$B$26,$C58,'2022-09-17 Leukemia Cup FS'!$AW$11:$AW$26)</f>
        <v>0</v>
      </c>
      <c r="IY58" s="174">
        <f>SUMIF('2022-09-17 Leukemia Cup FS'!$B$11:$B$26,$C58,'2022-09-17 Leukemia Cup FS'!$AX$11:$AX$26)</f>
        <v>0</v>
      </c>
      <c r="IZ58" s="174">
        <f>SUMIF('2022-09-17 Leukemia Cup FS'!$B$11:$B$26,$C58,'2022-09-17 Leukemia Cup FS'!$AY$11:$AY$26)</f>
        <v>0</v>
      </c>
      <c r="JA58" s="174">
        <f>SUMIF('2022-09-17 Leukemia Cup TH'!$B$11:$B$28,$C58,'2022-09-17 Leukemia Cup TH'!$AU$11:$AU$28)</f>
        <v>0</v>
      </c>
      <c r="JB58" s="174">
        <f>SUMIF('2022-09-17 Leukemia Cup TH'!$B$11:$B$28,$C58,'2022-09-17 Leukemia Cup TH'!$AV$11:$AV$28)</f>
        <v>0</v>
      </c>
      <c r="JC58" s="174">
        <f>SUMIF('2022-09-17 Leukemia Cup TH'!$B$11:$B$28,$C58,'2022-09-17 Leukemia Cup TH'!$AW$11:$AW$28)</f>
        <v>0</v>
      </c>
      <c r="JD58" s="174">
        <f>SUMIF('2022-09-17 Leukemia Cup TH'!$B$11:$B$28,$C58,'2022-09-17 Leukemia Cup TH'!$AX$11:$AX$28)</f>
        <v>0</v>
      </c>
      <c r="JE58" s="174">
        <f>SUMIF('2022-09-17 Leukemia Cup TH'!$B$11:$B$28,$C58,'2022-09-17 Leukemia Cup TH'!$AY$11:$AY$28)</f>
        <v>0</v>
      </c>
      <c r="JF58" s="174">
        <f>SUMIF('Smith-Berry LDR 9-24-22'!$B$11:$B$30,$C58,'Smith-Berry LDR 9-24-22'!$AU$11:$AU$30)</f>
        <v>0</v>
      </c>
      <c r="JG58" s="174">
        <f>SUMIF('Smith-Berry LDR 9-24-22'!$B$11:$B$30,$C58,'Smith-Berry LDR 9-24-22'!$AV$11:$AV$30)</f>
        <v>0</v>
      </c>
      <c r="JH58" s="174">
        <f>SUMIF('Smith-Berry LDR 9-24-22'!$B$11:$B$30,$C58,'Smith-Berry LDR 9-24-22'!$AW$11:$AW$30)</f>
        <v>0</v>
      </c>
      <c r="JI58" s="174">
        <f>SUMIF('Smith-Berry LDR 9-24-22'!$B$11:$B$30,$C58,'Smith-Berry LDR 9-24-22'!$AX$11:$AX$30)</f>
        <v>0</v>
      </c>
      <c r="JJ58" s="174">
        <f>SUMIF('Smith-Berry LDR 9-24-22'!$B$11:$B$30,$C58,'Smith-Berry LDR 9-24-22'!$AY$11:$AY$30)</f>
        <v>0</v>
      </c>
      <c r="JK58" s="174">
        <f>SUMIF('Great Scot 10-1-22 Cham'!$B$11:$B$38,$C58,'Great Scot 10-1-22 Cham'!$AU$11:$AU$38)</f>
        <v>0</v>
      </c>
      <c r="JL58" s="174">
        <f>SUMIF('Great Scot 10-1-22 Cham'!$B$11:$B$38,$C58,'Great Scot 10-1-22 Cham'!$AV$11:$AV$38)</f>
        <v>0</v>
      </c>
      <c r="JM58" s="174">
        <f>SUMIF('Great Scot 10-1-22 Cham'!$B$11:$B$38,$C58,'Great Scot 10-1-22 Cham'!$AW$11:$AW$38)</f>
        <v>0</v>
      </c>
      <c r="JN58" s="174">
        <f>SUMIF('Great Scot 10-1-22 Cham'!$B$11:$B$38,$C58,'Great Scot 10-1-22 Cham'!$AX$11:$AX$38)</f>
        <v>0</v>
      </c>
      <c r="JO58" s="174">
        <f>SUMIF('Great Scot 10-1-22 Cham'!$B$11:$B$38,$C58,'Great Scot 10-1-22 Cham'!$AY$11:$AY$38)</f>
        <v>0</v>
      </c>
      <c r="JP58" s="174">
        <f>SUMIF('Great Scot 10-1-22 Chal'!$B$11:$B$28,$C58,'Great Scot 10-1-22 Chal'!$AU$11:$AU$28)</f>
        <v>0</v>
      </c>
      <c r="JQ58" s="174">
        <f>SUMIF('Great Scot 10-1-22 Chal'!$B$11:$B$28,$C58,'Great Scot 10-1-22 Chal'!$AV$11:$AV$28)</f>
        <v>0</v>
      </c>
      <c r="JR58" s="174">
        <f>SUMIF('Great Scot 10-1-22 Chal'!$B$11:$B$28,$C58,'Great Scot 10-1-22 Chal'!$AW$11:$AW$28)</f>
        <v>0</v>
      </c>
      <c r="JS58" s="174">
        <f>SUMIF('Great Scot 10-1-22 Chal'!$B$11:$B$28,$C58,'Great Scot 10-1-22 Chal'!$AX$11:$AX$28)</f>
        <v>0</v>
      </c>
      <c r="JT58" s="174">
        <f>SUMIF('Great Scot 10-1-22 Chal'!$B$11:$B$28,$C58,'Great Scot 10-1-22 Chal'!$AY$11:$AY$28)</f>
        <v>0</v>
      </c>
      <c r="JU58" s="174">
        <f>SUMIF('Great Pumpkin Regatta 10-15-22'!$B$11:$B$54,$C58,'Great Pumpkin Regatta 10-15-22'!$AU$11:$AU$54)</f>
        <v>0</v>
      </c>
      <c r="JV58" s="174">
        <f>SUMIF('Great Pumpkin Regatta 10-15-22'!$B$11:$B$54,$C58,'Great Pumpkin Regatta 10-15-22'!$AV$11:$AV$54)</f>
        <v>0</v>
      </c>
      <c r="JW58" s="174">
        <f>SUMIF('Great Pumpkin Regatta 10-15-22'!$B$11:$B$54,$C58,'Great Pumpkin Regatta 10-15-22'!$AW$11:$AW$54)</f>
        <v>0</v>
      </c>
      <c r="JX58" s="174">
        <f>SUMIF('Great Pumpkin Regatta 10-15-22'!$B$11:$B$54,$C58,'Great Pumpkin Regatta 10-15-22'!$AX$11:$AX$54)</f>
        <v>0</v>
      </c>
      <c r="JY58" s="174">
        <f>SUMIF('Great Pumpkin Regatta 10-15-22'!$B$11:$B$54,$C58,'Great Pumpkin Regatta 10-15-22'!$AY$11:$AY$54)</f>
        <v>0</v>
      </c>
      <c r="JZ58" s="174">
        <f>SUMIF('One Day Regatta 10-29-22 FS'!$B$11:$B$19,$C58,'One Day Regatta 10-29-22 FS'!$AU$11:$AU$19)</f>
        <v>0</v>
      </c>
      <c r="KA58" s="174">
        <f>SUMIF('One Day Regatta 10-29-22 FS'!$B$11:$B$19,$C58,'One Day Regatta 10-29-22 FS'!$AV$11:$AV$19)</f>
        <v>0</v>
      </c>
      <c r="KB58" s="174">
        <f>SUMIF('One Day Regatta 10-29-22 FS'!$B$11:$B$19,$C58,'One Day Regatta 10-29-22 FS'!$AW$11:$AW$19)</f>
        <v>0</v>
      </c>
      <c r="KC58" s="174">
        <f>SUMIF('One Day Regatta 10-29-22 FS'!$B$11:$B$19,$C58,'One Day Regatta 10-29-22 FS'!$AX$11:$AX$19)</f>
        <v>0</v>
      </c>
      <c r="KD58" s="174">
        <f>SUMIF('One Day Regatta 10-29-22 FS'!$B$11:$B$19,$C58,'One Day Regatta 10-29-22 FS'!$AY$11:$AY$19)</f>
        <v>0</v>
      </c>
    </row>
    <row r="59" spans="1:290" ht="15" customHeight="1" x14ac:dyDescent="0.2">
      <c r="A59" s="400" t="s">
        <v>1369</v>
      </c>
      <c r="B59" s="134">
        <f t="shared" si="8"/>
        <v>36</v>
      </c>
      <c r="C59" s="170" t="s">
        <v>198</v>
      </c>
      <c r="D59" s="171">
        <f t="shared" si="44"/>
        <v>0</v>
      </c>
      <c r="E59" s="172">
        <f t="shared" si="45"/>
        <v>0</v>
      </c>
      <c r="F59" s="171">
        <f t="shared" si="46"/>
        <v>0</v>
      </c>
      <c r="G59" s="171">
        <v>0</v>
      </c>
      <c r="H59" s="171">
        <f t="shared" si="47"/>
        <v>0</v>
      </c>
      <c r="I59" s="173">
        <f t="shared" si="48"/>
        <v>0</v>
      </c>
      <c r="J59" s="173"/>
      <c r="K59" s="174">
        <f>SUMIF('Saturday Race 11-06-21'!$B$11:$B$21,$C59,'Saturday Race 11-06-21'!$AU$11:$AU$21)</f>
        <v>0</v>
      </c>
      <c r="L59" s="174">
        <f>SUMIF('Saturday Race 11-06-21'!$B$11:$B$21,$C59,'Saturday Race 11-06-21'!$AV$11:$AV$21)</f>
        <v>0</v>
      </c>
      <c r="M59" s="174">
        <f>SUMIF('Saturday Race 11-06-21'!$B$11:$B$21,$C59,'Saturday Race 11-06-21'!$AW$11:$AW$21)</f>
        <v>0</v>
      </c>
      <c r="N59" s="174">
        <f>SUMIF('Saturday Race 11-06-21'!$B$11:$B$21,$C59,'Saturday Race 11-06-21'!$AX$11:$AX$21)</f>
        <v>0</v>
      </c>
      <c r="O59" s="174">
        <f>SUMIF('Saturday Race 11-06-21'!$B$11:$B$21,$C59,'Saturday Race 11-06-21'!$AY$11:$AY$21)</f>
        <v>0</v>
      </c>
      <c r="P59" s="174">
        <f>SUMIF('Saturday Race 11-20-21'!$B$11:$B$20,$C59,'Saturday Race 11-20-21'!$AU$11:$AU$20)</f>
        <v>0</v>
      </c>
      <c r="Q59" s="174">
        <f>SUMIF('Saturday Race 11-20-21'!$B$11:$B$20,$C59,'Saturday Race 11-20-21'!$AV$11:$AV$20)</f>
        <v>0</v>
      </c>
      <c r="R59" s="174">
        <f>SUMIF('Saturday Race 11-20-21'!$B$11:$B$20,$C59,'Saturday Race 11-20-21'!$AW$11:$AW$20)</f>
        <v>0</v>
      </c>
      <c r="S59" s="174">
        <f>SUMIF('Saturday Race 11-20-21'!$B$11:$B$20,$C59,'Saturday Race 11-20-21'!$AX$11:$AX$20)</f>
        <v>0</v>
      </c>
      <c r="T59" s="174">
        <f>SUMIF('Saturday Race 11-20-21'!$B$11:$B$20,$C59,'Saturday Race 11-20-21'!$AY$11:$AY$20)</f>
        <v>0</v>
      </c>
      <c r="U59" s="174">
        <f>SUMIF('Saturday Race 1-08-22'!$B$11:$B$20,$C59,'Saturday Race 1-08-22'!$AU$11:$AU$20)</f>
        <v>0</v>
      </c>
      <c r="V59" s="174">
        <f>SUMIF('Saturday Race 1-08-22'!$B$11:$B$20,$C59,'Saturday Race 1-08-22'!$AV$11:$AV$20)</f>
        <v>0</v>
      </c>
      <c r="W59" s="174">
        <f>SUMIF('Saturday Race 1-08-22'!$B$11:$B$20,$C59,'Saturday Race 1-08-22'!$AW$11:$AW$20)</f>
        <v>0</v>
      </c>
      <c r="X59" s="174">
        <f>SUMIF('Saturday Race 1-08-22'!$B$11:$B$20,$C59,'Saturday Race 1-08-22'!$AX$11:$AX$20)</f>
        <v>0</v>
      </c>
      <c r="Y59" s="174">
        <f>SUMIF('Saturday Race 1-08-22'!$B$11:$B$20,$C59,'Saturday Race 1-08-22'!$AY$11:$AY$20)</f>
        <v>0</v>
      </c>
      <c r="Z59" s="174">
        <f>SUMIF('Saturday Race 1-22-22'!$B$11:$B$20,$C59,'Saturday Race 1-22-22'!$AU$11:$AU$20)</f>
        <v>0</v>
      </c>
      <c r="AA59" s="174">
        <f>SUMIF('Saturday Race 1-22-22'!$B$11:$B$20,$C59,'Saturday Race 1-22-22'!$AV$11:$AV$20)</f>
        <v>0</v>
      </c>
      <c r="AB59" s="174">
        <f>SUMIF('Saturday Race 1-22-22'!$B$11:$B$20,$C59,'Saturday Race 1-22-22'!$AW$11:$AW$20)</f>
        <v>0</v>
      </c>
      <c r="AC59" s="174">
        <f>SUMIF('Saturday Race 1-22-22'!$B$11:$B$20,$C59,'Saturday Race 1-22-22'!$AX$11:$AX$20)</f>
        <v>0</v>
      </c>
      <c r="AD59" s="174">
        <f>SUMIF('Saturday Race 1-22-22'!$B$11:$B$20,$C59,'Saturday Race 1-22-22'!$AY$11:$AY$20)</f>
        <v>0</v>
      </c>
      <c r="AE59" s="174">
        <f>SUMIF('Sunday Race 2-6-22'!$B$11:$B$20,$C59,'Sunday Race 2-6-22'!$AU$11:$AU$20)</f>
        <v>0</v>
      </c>
      <c r="AF59" s="174">
        <f>SUMIF('Sunday Race 2-6-22'!$B$11:$B$20,$C59,'Sunday Race 2-6-22'!$AV$11:$AV$20)</f>
        <v>0</v>
      </c>
      <c r="AG59" s="174">
        <f>SUMIF('Sunday Race 2-6-22'!$B$11:$B$20,$C59,'Sunday Race 2-6-22'!$AW$11:$AW$20)</f>
        <v>0</v>
      </c>
      <c r="AH59" s="174">
        <f>SUMIF('Sunday Race 2-6-22'!$B$11:$B$20,$C59,'Sunday Race 2-6-22'!$AX$11:$AX$20)</f>
        <v>0</v>
      </c>
      <c r="AI59" s="174">
        <f>SUMIF('Sunday Race 2-6-22'!$B$11:$B$20,$C59,'Sunday Race 2-6-22'!$AY$11:$AY$20)</f>
        <v>0</v>
      </c>
      <c r="AJ59" s="174">
        <f>SUMIF('Sunday Race 2-20-22'!$B$11:$B$26,$C59,'Sunday Race 2-20-22'!$AU$11:$AU$26)</f>
        <v>0</v>
      </c>
      <c r="AK59" s="174">
        <f>SUMIF('Sunday Race 2-20-22'!$B$11:$B$26,$C59,'Sunday Race 2-20-22'!$AV$11:$AV$26)</f>
        <v>0</v>
      </c>
      <c r="AL59" s="174">
        <f>SUMIF('Sunday Race 2-20-22'!$B$11:$B$26,$C59,'Sunday Race 2-20-22'!$AW$11:$AW$26)</f>
        <v>0</v>
      </c>
      <c r="AM59" s="174">
        <f>SUMIF('Sunday Race 2-20-22'!$B$11:$B$26,$C59,'Sunday Race 2-20-22'!$AX$11:$AX$26)</f>
        <v>0</v>
      </c>
      <c r="AN59" s="174">
        <f>SUMIF('Sunday Race 2-20-22'!$B$11:$B$26,$C59,'Sunday Race 2-20-22'!$AY$11:$AY$26)</f>
        <v>0</v>
      </c>
      <c r="AO59" s="174">
        <f>SUMIF('Sunday Race 2-27-22'!$B$11:$B$20,$C59,'Sunday Race 2-27-22'!$AU$11:$AU$20)</f>
        <v>0</v>
      </c>
      <c r="AP59" s="174">
        <f>SUMIF('Sunday Race 2-27-22'!$B$11:$B$20,$C59,'Sunday Race 2-27-22'!$AV$11:$AV$20)</f>
        <v>0</v>
      </c>
      <c r="AQ59" s="174">
        <f>SUMIF('Sunday Race 2-27-22'!$B$11:$B$20,$C59,'Sunday Race 2-27-22'!$AW$11:$AW$20)</f>
        <v>0</v>
      </c>
      <c r="AR59" s="174">
        <f>SUMIF('Sunday Race 2-27-22'!$B$11:$B$20,$C59,'Sunday Race 2-27-22'!$AX$11:$AX$20)</f>
        <v>0</v>
      </c>
      <c r="AS59" s="174">
        <f>SUMIF('Sunday Race 2-27-22'!$B$11:$B$20,$C59,'Sunday Race 2-27-22'!$AY$11:$AY$20)</f>
        <v>0</v>
      </c>
      <c r="AT59" s="174">
        <f>SUMIF('Sunday Race 3-13-22'!$B$11:$B$25,$C59,'Sunday Race 3-13-22'!$AU$11:$AU$25)</f>
        <v>0</v>
      </c>
      <c r="AU59" s="174">
        <f>SUMIF('Sunday Race 3-13-22'!$B$11:$B$25,$C59,'Sunday Race 3-13-22'!$AV$11:$AV$25)</f>
        <v>0</v>
      </c>
      <c r="AV59" s="174">
        <f>SUMIF('Sunday Race 3-13-22'!$B$11:$B$25,$C59,'Sunday Race 3-13-22'!$AW$11:$AW$25)</f>
        <v>0</v>
      </c>
      <c r="AW59" s="174">
        <f>SUMIF('Sunday Race 3-13-22'!$B$11:$B$25,$C59,'Sunday Race 3-13-22'!$AX$11:$AX$25)</f>
        <v>0</v>
      </c>
      <c r="AX59" s="174">
        <f>SUMIF('Sunday Race 3-13-22'!$B$11:$B$25,$C59,'Sunday Race 3-13-22'!$AY$11:$AY$25)</f>
        <v>0</v>
      </c>
      <c r="AY59" s="174">
        <f>SUMIF('Saturday Race 3-19-22'!$B$11:$B$15,$C59,'Saturday Race 3-19-22'!$AU$11:$AU$15)</f>
        <v>0</v>
      </c>
      <c r="AZ59" s="174">
        <f>SUMIF('Saturday Race 3-19-22'!$B$11:$B$15,$C59,'Saturday Race 3-19-22'!$AV$11:$AV$15)</f>
        <v>0</v>
      </c>
      <c r="BA59" s="174">
        <f>SUMIF('Saturday Race 3-19-22'!$B$11:$B$15,$C59,'Saturday Race 3-19-22'!$AW$11:$AW$15)</f>
        <v>0</v>
      </c>
      <c r="BB59" s="174">
        <f>SUMIF('Saturday Race 3-19-22'!$B$11:$B$15,$C59,'Saturday Race 3-19-22'!$AX$11:$AX$15)</f>
        <v>0</v>
      </c>
      <c r="BC59" s="174">
        <f>SUMIF('Saturday Race 3-19-22'!$B$11:$B$15,$C59,'Saturday Race 3-19-22'!$AY$11:$AY$15)</f>
        <v>0</v>
      </c>
      <c r="BD59" s="174">
        <f>SUMIF('Sunday Races 4-10-22'!$B$11:$B$26,$C59,'Sunday Races 4-10-22'!$AU$11:$AU$26)</f>
        <v>0</v>
      </c>
      <c r="BE59" s="174">
        <f>SUMIF('Sunday Races 4-10-22'!$B$11:$B$26,$C59,'Sunday Races 4-10-22'!$AV$11:$AV$26)</f>
        <v>0</v>
      </c>
      <c r="BF59" s="174">
        <f>SUMIF('Sunday Races 4-10-22'!$B$11:$B$26,$C59,'Sunday Races 4-10-22'!$AW$11:$AW$26)</f>
        <v>0</v>
      </c>
      <c r="BG59" s="174">
        <f>SUMIF('Sunday Races 4-10-22'!$B$11:$B$26,$C59,'Sunday Races 4-10-22'!$AX$11:$AX$26)</f>
        <v>0</v>
      </c>
      <c r="BH59" s="174">
        <f>SUMIF('Sunday Races 4-10-22'!$B$11:$B$26,$C59,'Sunday Races 4-10-22'!$AY$11:$AY$26)</f>
        <v>0</v>
      </c>
      <c r="BI59" s="174">
        <f>SUMIF('Sunday Races 5-1-22'!$B$11:$B$28,$C59,'Sunday Races 5-1-22'!$AU$11:$AU$28)</f>
        <v>0</v>
      </c>
      <c r="BJ59" s="174">
        <f>SUMIF('Sunday Races 5-1-22'!$B$11:$B$28,$C59,'Sunday Races 5-1-22'!$AV$11:$AV$28)</f>
        <v>0</v>
      </c>
      <c r="BK59" s="174">
        <f>SUMIF('Sunday Races 5-1-22'!$B$11:$B$28,$C59,'Sunday Races 5-1-22'!$AW$11:$AW$28)</f>
        <v>0</v>
      </c>
      <c r="BL59" s="174">
        <f>SUMIF('Sunday Races 5-1-22'!$B$11:$B$28,$C59,'Sunday Races 5-1-22'!$AX$11:$AX$28)</f>
        <v>0</v>
      </c>
      <c r="BM59" s="174">
        <f>SUMIF('Sunday Races 5-1-22'!$B$11:$B$28,$C59,'Sunday Races 5-1-22'!$AY$11:$AY$28)</f>
        <v>0</v>
      </c>
      <c r="BN59" s="174">
        <f>SUMIF('Sunday Races 6-5-22'!$B$11:$B$28,$C59,'Sunday Races 6-5-22'!$AU$11:$AU$28)</f>
        <v>0</v>
      </c>
      <c r="BO59" s="174">
        <f>SUMIF('Sunday Races 6-5-22'!$B$11:$B$28,$C59,'Sunday Races 6-5-22'!$AV$11:$AV$28)</f>
        <v>0</v>
      </c>
      <c r="BP59" s="174">
        <f>SUMIF('Sunday Races 6-5-22'!$B$11:$B$28,$C59,'Sunday Races 6-5-22'!$AW$11:$AW$28)</f>
        <v>0</v>
      </c>
      <c r="BQ59" s="174">
        <f>SUMIF('Sunday Races 6-5-22'!$B$11:$B$28,$C59,'Sunday Races 6-5-22'!$AX$11:$AX$28)</f>
        <v>0</v>
      </c>
      <c r="BR59" s="174">
        <f>SUMIF('Sunday Races 6-5-22'!$B$11:$B$28,$C59,'Sunday Races 6-5-22'!$AY$11:$AY$28)</f>
        <v>0</v>
      </c>
      <c r="BS59" s="174">
        <f>SUMIF('Sunday Races 6-12-22'!$B$11:$B$24,$C59,'Sunday Races 6-12-22'!$AU$11:$AU$24)</f>
        <v>0</v>
      </c>
      <c r="BT59" s="174">
        <f>SUMIF('Sunday Races 6-12-22'!$B$11:$B$24,$C59,'Sunday Races 6-12-22'!$AV$11:$AV$24)</f>
        <v>0</v>
      </c>
      <c r="BU59" s="174">
        <f>SUMIF('Sunday Races 6-12-22'!$B$11:$B$24,$C59,'Sunday Races 6-12-22'!$AW$11:$AW$24)</f>
        <v>0</v>
      </c>
      <c r="BV59" s="174">
        <f>SUMIF('Sunday Races 6-12-22'!$B$11:$B$24,$C59,'Sunday Races 6-12-22'!$AX$11:$AX$24)</f>
        <v>0</v>
      </c>
      <c r="BW59" s="174">
        <f>SUMIF('Sunday Races 6-12-22'!$B$11:$B$24,$C59,'Sunday Races 6-12-22'!$AY$11:$AY$24)</f>
        <v>0</v>
      </c>
      <c r="BX59" s="174">
        <f>SUMIF('Saturday Races 6-18-22'!$B$11:$B$24,$C59,'Saturday Races 6-18-22'!$AU$11:$AU$24)</f>
        <v>0</v>
      </c>
      <c r="BY59" s="174">
        <f>SUMIF('Saturday Races 6-18-22'!$B$11:$B$24,$C59,'Saturday Races 6-18-22'!$AV$11:$AV$24)</f>
        <v>0</v>
      </c>
      <c r="BZ59" s="174">
        <f>SUMIF('Saturday Races 6-18-22'!$B$11:$B$24,$C59,'Saturday Races 6-18-22'!$AW$11:$AW$24)</f>
        <v>0</v>
      </c>
      <c r="CA59" s="174">
        <f>SUMIF('Saturday Races 6-18-22'!$B$11:$B$24,$C59,'Saturday Races 6-18-22'!$AX$11:$AX$24)</f>
        <v>0</v>
      </c>
      <c r="CB59" s="174">
        <f>SUMIF('Saturday Races 6-18-22'!$B$11:$B$24,$C59,'Saturday Races 6-18-22'!$AY$11:$AY$24)</f>
        <v>0</v>
      </c>
      <c r="CC59" s="174">
        <f>SUMIF('Sunday Races 7-3-22'!$B$11:$B$26,$C59,'Sunday Races 7-3-22'!$AU$11:$AU$26)</f>
        <v>0</v>
      </c>
      <c r="CD59" s="174">
        <f>SUMIF('Sunday Races 7-3-22'!$B$11:$B$26,$C59,'Sunday Races 7-3-22'!$AV$11:$AV$26)</f>
        <v>0</v>
      </c>
      <c r="CE59" s="174">
        <f>SUMIF('Sunday Races 7-3-22'!$B$11:$B$26,$C59,'Sunday Races 7-3-22'!$AW$11:$AW$26)</f>
        <v>0</v>
      </c>
      <c r="CF59" s="174">
        <f>SUMIF('Sunday Races 7-3-22'!$B$11:$B$26,$C59,'Sunday Races 7-3-22'!$AX$11:$AX$26)</f>
        <v>0</v>
      </c>
      <c r="CG59" s="174">
        <f>SUMIF('Sunday Races 7-3-22'!$B$11:$B$26,$C59,'Sunday Races 7-3-22'!$AY$11:$AY$26)</f>
        <v>0</v>
      </c>
      <c r="CH59" s="174">
        <f>SUMIF('Sunday Races 7-31-22'!$B$11:$B$26,$C59,'Sunday Races 7-31-22'!$AU$11:$AU$26)</f>
        <v>0</v>
      </c>
      <c r="CI59" s="174">
        <f>SUMIF('Sunday Races 7-31-22'!$B$11:$B$26,$C59,'Sunday Races 7-31-22'!$AV$11:$AV$26)</f>
        <v>0</v>
      </c>
      <c r="CJ59" s="174">
        <f>SUMIF('Sunday Races 7-31-22'!$B$11:$B$26,$C59,'Sunday Races 7-31-22'!$AW$11:$AW$26)</f>
        <v>0</v>
      </c>
      <c r="CK59" s="174">
        <f>SUMIF('Sunday Races 7-31-22'!$B$11:$B$26,$C59,'Sunday Races 7-31-22'!$AX$11:$AX$26)</f>
        <v>0</v>
      </c>
      <c r="CL59" s="174">
        <f>SUMIF('Sunday Races 7-31-22'!$B$11:$B$26,$C59,'Sunday Races 7-31-22'!$AY$11:$AY$26)</f>
        <v>0</v>
      </c>
      <c r="CM59" s="174">
        <f>SUMIF('Sunday Races 8-14-22'!$B$11:$B$26,$C59,'Sunday Races 8-14-22'!$AU$11:$AU$26)</f>
        <v>0</v>
      </c>
      <c r="CN59" s="174">
        <f>SUMIF('Sunday Races 8-14-22'!$B$11:$B$26,$C59,'Sunday Races 8-14-22'!$AV$11:$AV$26)</f>
        <v>0</v>
      </c>
      <c r="CO59" s="174">
        <f>SUMIF('Sunday Races 8-14-22'!$B$11:$B$26,$C59,'Sunday Races 8-14-22'!$AW$11:$AW$26)</f>
        <v>0</v>
      </c>
      <c r="CP59" s="174">
        <f>SUMIF('Sunday Races 8-14-22'!$B$11:$B$26,$C59,'Sunday Races 8-14-22'!$AX$11:$AX$26)</f>
        <v>0</v>
      </c>
      <c r="CQ59" s="174">
        <f>SUMIF('Sunday Races 8-14-22'!$B$11:$B$26,$C59,'Sunday Races 8-14-22'!$AY$11:$AY$26)</f>
        <v>0</v>
      </c>
      <c r="CR59" s="174">
        <f>SUMIF('Saturday Races 8-20-22'!$B$11:$B$26,$C59,'Saturday Races 8-20-22'!$AU$11:$AU$26)</f>
        <v>0</v>
      </c>
      <c r="CS59" s="174">
        <f>SUMIF('Saturday Races 8-20-22'!$B$11:$B$26,$C59,'Saturday Races 8-20-22'!$AV$11:$AV$26)</f>
        <v>0</v>
      </c>
      <c r="CT59" s="174">
        <f>SUMIF('Saturday Races 8-20-22'!$B$11:$B$26,$C59,'Saturday Races 8-20-22'!$AW$11:$AW$26)</f>
        <v>0</v>
      </c>
      <c r="CU59" s="174">
        <f>SUMIF('Saturday Races 8-20-22'!$B$11:$B$26,$C59,'Saturday Races 8-20-22'!$AX$11:$AX$26)</f>
        <v>0</v>
      </c>
      <c r="CV59" s="174">
        <f>SUMIF('Saturday Races 8-20-22'!$B$11:$B$26,$C59,'Saturday Races 8-20-22'!$AY$11:$AY$26)</f>
        <v>0</v>
      </c>
      <c r="CW59" s="174">
        <f>SUMIF('Sunday Races 9-11-22'!$B$11:$B$20,$C59,'Sunday Races 9-11-22'!$AU$11:$AU$20)</f>
        <v>0</v>
      </c>
      <c r="CX59" s="174">
        <f>SUMIF('Sunday Races 9-11-22'!$B$11:$B$20,$C59,'Sunday Races 9-11-22'!$AV$11:$AV$20)</f>
        <v>0</v>
      </c>
      <c r="CY59" s="174">
        <f>SUMIF('Sunday Races 9-11-22'!$B$11:$B$20,$C59,'Sunday Races 9-11-22'!$AW$11:$AW$20)</f>
        <v>0</v>
      </c>
      <c r="CZ59" s="174">
        <f>SUMIF('Sunday Races 9-11-22'!$B$11:$B$20,$C59,'Sunday Races 9-11-22'!$AX$11:$AX$20)</f>
        <v>0</v>
      </c>
      <c r="DA59" s="174">
        <f>SUMIF('Sunday Races 9-11-22'!$B$11:$B$20,$C59,'Sunday Races 9-11-22'!$AY$11:$AY$20)</f>
        <v>0</v>
      </c>
      <c r="DB59" s="174">
        <f>SUMIF('Sunday Races 10-9-22'!$B$11:$B$21,$C59,'Sunday Races 10-9-22'!$AU$11:$AU$21)</f>
        <v>0</v>
      </c>
      <c r="DC59" s="174">
        <f>SUMIF('Sunday Races 10-9-22'!$B$11:$B$21,$C59,'Sunday Races 10-9-22'!$AV$11:$AV$21)</f>
        <v>0</v>
      </c>
      <c r="DD59" s="174">
        <f>SUMIF('Sunday Races 10-9-22'!$B$11:$B$21,$C59,'Sunday Races 10-9-22'!$AW$11:$AW$21)</f>
        <v>0</v>
      </c>
      <c r="DE59" s="174">
        <f>SUMIF('Sunday Races 10-9-22'!$B$11:$B$21,$C59,'Sunday Races 10-9-22'!$AX$11:$AX$21)</f>
        <v>0</v>
      </c>
      <c r="DF59" s="174">
        <f>SUMIF('Sunday Races 10-9-22'!$B$11:$B$21,$C59,'Sunday Races 10-9-22'!$AY$11:$AY$21)</f>
        <v>0</v>
      </c>
      <c r="DG59" s="174">
        <f>SUMIF('Sunday Races 10-23-22'!$B$11:$B$22,$C59,'Sunday Races 10-23-22'!$AU$11:$AU$22)</f>
        <v>0</v>
      </c>
      <c r="DH59" s="174">
        <f>SUMIF('Sunday Races 10-23-22'!$B$11:$B$22,$C59,'Sunday Races 10-23-22'!$AV$11:$AV$22)</f>
        <v>0</v>
      </c>
      <c r="DI59" s="174">
        <f>SUMIF('Sunday Races 10-23-22'!$B$11:$B$22,$C59,'Sunday Races 10-23-22'!$AW$11:$AW$22)</f>
        <v>0</v>
      </c>
      <c r="DJ59" s="174">
        <f>SUMIF('Sunday Races 10-23-22'!$B$11:$B$22,$C59,'Sunday Races 10-23-22'!$AX$11:$AX$22)</f>
        <v>0</v>
      </c>
      <c r="DK59" s="174">
        <f>SUMIF('Sunday Races 10-23-22'!$B$11:$B$22,$C59,'Sunday Races 10-23-22'!$AY$11:$AY$22)</f>
        <v>0</v>
      </c>
      <c r="DL59" s="175"/>
      <c r="DM59" s="176"/>
      <c r="DN59" s="177">
        <f t="shared" si="57"/>
        <v>0</v>
      </c>
      <c r="DO59" s="177">
        <f t="shared" si="57"/>
        <v>0</v>
      </c>
      <c r="DP59" s="177">
        <f t="shared" si="57"/>
        <v>0</v>
      </c>
      <c r="DQ59" s="177">
        <f t="shared" si="57"/>
        <v>0</v>
      </c>
      <c r="DR59" s="177">
        <f t="shared" si="57"/>
        <v>0</v>
      </c>
      <c r="DS59" s="177">
        <f t="shared" si="57"/>
        <v>0</v>
      </c>
      <c r="DT59" s="177">
        <f t="shared" si="57"/>
        <v>0</v>
      </c>
      <c r="DU59" s="177">
        <f t="shared" si="57"/>
        <v>0</v>
      </c>
      <c r="DV59" s="177">
        <f t="shared" si="57"/>
        <v>0</v>
      </c>
      <c r="DW59" s="177">
        <f t="shared" si="57"/>
        <v>0</v>
      </c>
      <c r="DX59" s="177">
        <f t="shared" si="58"/>
        <v>0</v>
      </c>
      <c r="DY59" s="177">
        <f t="shared" si="58"/>
        <v>0</v>
      </c>
      <c r="DZ59" s="177">
        <f t="shared" si="58"/>
        <v>0</v>
      </c>
      <c r="EA59" s="177">
        <f t="shared" si="58"/>
        <v>0</v>
      </c>
      <c r="EB59" s="177">
        <f t="shared" si="58"/>
        <v>0</v>
      </c>
      <c r="EC59" s="177">
        <f t="shared" si="58"/>
        <v>0</v>
      </c>
      <c r="ED59" s="177">
        <f t="shared" si="58"/>
        <v>0</v>
      </c>
      <c r="EE59" s="177">
        <f t="shared" si="58"/>
        <v>0</v>
      </c>
      <c r="EF59" s="177">
        <f t="shared" si="58"/>
        <v>0</v>
      </c>
      <c r="EG59" s="177">
        <f t="shared" si="58"/>
        <v>0</v>
      </c>
      <c r="EH59" s="177">
        <f t="shared" si="59"/>
        <v>0</v>
      </c>
      <c r="EI59" s="177">
        <f t="shared" si="59"/>
        <v>0</v>
      </c>
      <c r="EJ59" s="177">
        <f t="shared" si="59"/>
        <v>0</v>
      </c>
      <c r="EK59" s="177">
        <f t="shared" si="59"/>
        <v>0</v>
      </c>
      <c r="EL59" s="177">
        <f t="shared" si="59"/>
        <v>0</v>
      </c>
      <c r="EM59" s="177">
        <f t="shared" si="59"/>
        <v>0</v>
      </c>
      <c r="EN59" s="177">
        <f t="shared" si="59"/>
        <v>0</v>
      </c>
      <c r="EO59" s="177">
        <f t="shared" si="59"/>
        <v>0</v>
      </c>
      <c r="EP59" s="177">
        <f t="shared" si="59"/>
        <v>0</v>
      </c>
      <c r="EQ59" s="177">
        <f t="shared" si="59"/>
        <v>0</v>
      </c>
      <c r="ER59" s="177">
        <f t="shared" si="60"/>
        <v>0</v>
      </c>
      <c r="ES59" s="177">
        <f t="shared" si="60"/>
        <v>0</v>
      </c>
      <c r="ET59" s="177">
        <f t="shared" si="60"/>
        <v>0</v>
      </c>
      <c r="EU59" s="177">
        <f t="shared" si="60"/>
        <v>0</v>
      </c>
      <c r="EV59" s="177">
        <f t="shared" si="60"/>
        <v>0</v>
      </c>
      <c r="EW59" s="177">
        <f t="shared" si="60"/>
        <v>0</v>
      </c>
      <c r="EX59" s="177">
        <f t="shared" si="60"/>
        <v>0</v>
      </c>
      <c r="EY59" s="177">
        <f t="shared" si="60"/>
        <v>0</v>
      </c>
      <c r="EZ59" s="177">
        <f t="shared" si="60"/>
        <v>0</v>
      </c>
      <c r="FA59" s="177">
        <f t="shared" si="60"/>
        <v>0</v>
      </c>
      <c r="FB59" s="177">
        <f t="shared" si="61"/>
        <v>0</v>
      </c>
      <c r="FC59" s="177">
        <f t="shared" si="61"/>
        <v>0</v>
      </c>
      <c r="FD59" s="177">
        <f t="shared" si="61"/>
        <v>0</v>
      </c>
      <c r="FE59" s="177">
        <f t="shared" si="61"/>
        <v>0</v>
      </c>
      <c r="FF59" s="177">
        <f t="shared" si="61"/>
        <v>0</v>
      </c>
      <c r="FG59" s="177">
        <f t="shared" si="61"/>
        <v>0</v>
      </c>
      <c r="FH59" s="177">
        <f t="shared" si="61"/>
        <v>0</v>
      </c>
      <c r="FI59" s="177">
        <f t="shared" si="61"/>
        <v>0</v>
      </c>
      <c r="FJ59" s="177">
        <f t="shared" si="61"/>
        <v>0</v>
      </c>
      <c r="FK59" s="177">
        <f t="shared" si="61"/>
        <v>0</v>
      </c>
      <c r="FL59" s="177">
        <f t="shared" si="62"/>
        <v>0</v>
      </c>
      <c r="FM59" s="177">
        <f t="shared" si="62"/>
        <v>0</v>
      </c>
      <c r="FN59" s="177">
        <f t="shared" si="62"/>
        <v>0</v>
      </c>
      <c r="FO59" s="177">
        <f t="shared" si="62"/>
        <v>0</v>
      </c>
      <c r="FP59" s="177">
        <f t="shared" si="62"/>
        <v>0</v>
      </c>
      <c r="FQ59" s="177">
        <f t="shared" si="62"/>
        <v>0</v>
      </c>
      <c r="FR59" s="177">
        <f t="shared" si="62"/>
        <v>0</v>
      </c>
      <c r="FS59" s="177">
        <f t="shared" si="62"/>
        <v>0</v>
      </c>
      <c r="FT59" s="177">
        <f t="shared" si="62"/>
        <v>0</v>
      </c>
      <c r="FU59" s="177">
        <f t="shared" si="62"/>
        <v>0</v>
      </c>
      <c r="FV59" s="177">
        <f t="shared" si="62"/>
        <v>0</v>
      </c>
      <c r="FW59" s="177">
        <f t="shared" si="62"/>
        <v>0</v>
      </c>
      <c r="FX59" s="177">
        <f t="shared" si="62"/>
        <v>0</v>
      </c>
      <c r="FY59" s="177">
        <f t="shared" si="62"/>
        <v>0</v>
      </c>
      <c r="FZ59" s="177">
        <f t="shared" si="62"/>
        <v>0</v>
      </c>
      <c r="GA59" s="177"/>
      <c r="GB59" s="229">
        <f t="shared" si="55"/>
        <v>0</v>
      </c>
      <c r="GC59" s="229">
        <f t="shared" si="56"/>
        <v>0</v>
      </c>
      <c r="GD59" s="174">
        <f>SUMIF('One Day 12-04-21 Scots'!$B$11:$B$24,$C59,'One Day 12-04-21 Scots'!$AU$11:$AU$24)</f>
        <v>0</v>
      </c>
      <c r="GE59" s="174">
        <f>SUMIF('One Day 12-04-21 Scots'!$B$11:$B$24,$C59,'One Day 12-04-21 Scots'!$AV$11:$AV$24)</f>
        <v>0</v>
      </c>
      <c r="GF59" s="174">
        <f>SUMIF('One Day 12-04-21 Scots'!$B$11:$B$24,$C59,'One Day 12-04-21 Scots'!$AW$11:$AW$24)</f>
        <v>0</v>
      </c>
      <c r="GG59" s="174">
        <f>SUMIF('One Day 12-04-21 Scots'!$B$11:$B$24,$C59,'One Day 12-04-21 Scots'!$AX$11:$AX$24)</f>
        <v>0</v>
      </c>
      <c r="GH59" s="174">
        <f>SUMIF('One Day 12-04-21 Scots'!$B$11:$B$24,$C59,'One Day 12-04-21 Scots'!$AY$11:$AY$24)</f>
        <v>0</v>
      </c>
      <c r="GI59" s="174">
        <f>SUMIF('One Day 12-04-21 Thistles'!$B$11:$B$25,$C59,'One Day 12-04-21 Thistles'!$AU$11:$AU$25)</f>
        <v>0</v>
      </c>
      <c r="GJ59" s="174">
        <f>SUMIF('One Day 12-04-21 Thistles'!$B$11:$B$25,$C59,'One Day 12-04-21 Thistles'!$AV$11:$AV$25)</f>
        <v>0</v>
      </c>
      <c r="GK59" s="174">
        <f>SUMIF('One Day 12-04-21 Thistles'!$B$11:$B$25,$C59,'One Day 12-04-21 Thistles'!$AW$11:$AW$25)</f>
        <v>0</v>
      </c>
      <c r="GL59" s="174">
        <f>SUMIF('One Day 12-04-21 Thistles'!$B$11:$B$25,$C59,'One Day 12-04-21 Thistles'!$AX$11:$AX$25)</f>
        <v>0</v>
      </c>
      <c r="GM59" s="174">
        <f>SUMIF('One Day 12-04-21 Thistles'!$B$11:$B$25,$C59,'One Day 12-04-21 Thistles'!$AY$11:$AY$25)</f>
        <v>0</v>
      </c>
      <c r="GN59" s="174">
        <f>SUMIF('Chili One Day 2-12-22 Scots'!$B$11:$B$27,$C59,'Chili One Day 2-12-22 Scots'!$AU$11:$AU$27)</f>
        <v>0</v>
      </c>
      <c r="GO59" s="174">
        <f>SUMIF('Chili One Day 2-12-22 Scots'!$B$11:$B$27,$C59,'Chili One Day 2-12-22 Scots'!$AV$11:$AV$27)</f>
        <v>0</v>
      </c>
      <c r="GP59" s="174">
        <f>SUMIF('Chili One Day 2-12-22 Scots'!$B$11:$B$27,$C59,'Chili One Day 2-12-22 Scots'!$AW$11:$AW$27)</f>
        <v>0</v>
      </c>
      <c r="GQ59" s="174">
        <f>SUMIF('Chili One Day 2-12-22 Scots'!$B$11:$B$27,$C59,'Chili One Day 2-12-22 Scots'!$AX$11:$AX$27)</f>
        <v>0</v>
      </c>
      <c r="GR59" s="174">
        <f>SUMIF('Chili One Day 2-12-22 Scots'!$B$11:$B$27,$C59,'Chili One Day 2-12-22 Scots'!$AY$11:$AY$27)</f>
        <v>0</v>
      </c>
      <c r="GS59" s="174">
        <f>SUMIF('Chili One Day 2-12-22 Thistles'!$B$11:$B$27,$C59,'Chili One Day 2-12-22 Thistles'!$AU$11:$AU$27)</f>
        <v>0</v>
      </c>
      <c r="GT59" s="174">
        <f>SUMIF('Chili One Day 2-12-22 Thistles'!$B$11:$B$27,$C59,'Chili One Day 2-12-22 Thistles'!$AV$11:$AV$27)</f>
        <v>0</v>
      </c>
      <c r="GU59" s="174">
        <f>SUMIF('Chili One Day 2-12-22 Thistles'!$B$11:$B$27,$C59,'Chili One Day 2-12-22 Thistles'!$AW$11:$AW$27)</f>
        <v>0</v>
      </c>
      <c r="GV59" s="174">
        <f>SUMIF('Chili One Day 2-12-22 Thistles'!$B$11:$B$27,$C59,'Chili One Day 2-12-22 Thistles'!$AX$11:$AX$27)</f>
        <v>0</v>
      </c>
      <c r="GW59" s="174">
        <f>SUMIF('Chili One Day 2-12-22 Thistles'!$B$11:$B$27,$C59,'Chili One Day 2-12-22 Thistles'!$AY$11:$AY$27)</f>
        <v>0</v>
      </c>
      <c r="GX59" s="174">
        <f>SUMIF('Ironman One Day 3-5-22 FS'!$B$11:$B$26,$C59,'Ironman One Day 3-5-22 FS'!$AU$11:$AU$26)</f>
        <v>0</v>
      </c>
      <c r="GY59" s="174">
        <f>SUMIF('Ironman One Day 3-5-22 FS'!$B$11:$B$26,$C59,'Ironman One Day 3-5-22 FS'!$AV$11:$AV$26)</f>
        <v>0</v>
      </c>
      <c r="GZ59" s="174">
        <f>SUMIF('Ironman One Day 3-5-22 FS'!$B$11:$B$26,$C59,'Ironman One Day 3-5-22 FS'!$AW$11:$AW$26)</f>
        <v>0</v>
      </c>
      <c r="HA59" s="174">
        <f>SUMIF('Ironman One Day 3-5-22 FS'!$B$11:$B$26,$C59,'Ironman One Day 3-5-22 FS'!$AX$11:$AX$26)</f>
        <v>0</v>
      </c>
      <c r="HB59" s="174">
        <f>SUMIF('Ironman One Day 3-5-22 FS'!$B$11:$B$26,$C59,'Ironman One Day 3-5-22 FS'!$AY$11:$AY$26)</f>
        <v>0</v>
      </c>
      <c r="HC59" s="174">
        <f>SUMIF('Ironman One Day 3-5-22 420'!$B$11:$B$26,$C59,'Ironman One Day 3-5-22 420'!$AU$11:$AU$26)</f>
        <v>0</v>
      </c>
      <c r="HD59" s="174">
        <f>SUMIF('Ironman One Day 3-5-22 420'!$B$11:$B$26,$C59,'Ironman One Day 3-5-22 420'!$AV$11:$AV$26)</f>
        <v>0</v>
      </c>
      <c r="HE59" s="174">
        <f>SUMIF('Ironman One Day 3-5-22 420'!$B$11:$B$26,$C59,'Ironman One Day 3-5-22 420'!$AW$11:$AW$26)</f>
        <v>0</v>
      </c>
      <c r="HF59" s="174">
        <f>SUMIF('Ironman One Day 3-5-22 420'!$B$11:$B$26,$C59,'Ironman One Day 3-5-22 420'!$AX$11:$AX$26)</f>
        <v>0</v>
      </c>
      <c r="HG59" s="174">
        <f>SUMIF('Ironman One Day 3-5-22 420'!$B$11:$B$26,$C59,'Ironman One Day 3-5-22 420'!$AY$11:$AY$26)</f>
        <v>0</v>
      </c>
      <c r="HH59" s="174">
        <f>SUMIF('Easter One Day 4-16-22 FS'!$B$11:$B$25,$C59,'Easter One Day 4-16-22 FS'!$AU$11:$AU$25)</f>
        <v>0</v>
      </c>
      <c r="HI59" s="174">
        <f>SUMIF('Easter One Day 4-16-22 FS'!$B$11:$B$25,$C59,'Easter One Day 4-16-22 FS'!$AV$11:$AV$25)</f>
        <v>0</v>
      </c>
      <c r="HJ59" s="174">
        <f>SUMIF('Easter One Day 4-16-22 FS'!$B$11:$B$25,$C59,'Easter One Day 4-16-22 FS'!$AW$11:$AW$25)</f>
        <v>0</v>
      </c>
      <c r="HK59" s="174">
        <f>SUMIF('Easter One Day 4-16-22 FS'!$B$11:$B$25,$C59,'Easter One Day 4-16-22 FS'!$AX$11:$AX$25)</f>
        <v>0</v>
      </c>
      <c r="HL59" s="174">
        <f>SUMIF('Easter One Day 4-16-22 FS'!$B$11:$B$25,$C59,'Easter One Day 4-16-22 FS'!$AY$11:$AY$25)</f>
        <v>0</v>
      </c>
      <c r="HM59" s="174">
        <f>SUMIF('Easter One Day 4-16-22 TH'!$B$11:$B$25,$C59,'Easter One Day 4-16-22 TH'!$AU$11:$AU$25)</f>
        <v>0</v>
      </c>
      <c r="HN59" s="174">
        <f>SUMIF('Easter One Day 4-16-22 TH'!$B$11:$B$25,$C59,'Easter One Day 4-16-22 TH'!$AV$11:$AV$25)</f>
        <v>0</v>
      </c>
      <c r="HO59" s="174">
        <f>SUMIF('Easter One Day 4-16-22 TH'!$B$11:$B$25,$C59,'Easter One Day 4-16-22 TH'!$AW$11:$AW$25)</f>
        <v>0</v>
      </c>
      <c r="HP59" s="174">
        <f>SUMIF('Easter One Day 4-16-22 TH'!$B$11:$B$25,$C59,'Easter One Day 4-16-22 TH'!$AX$11:$AX$25)</f>
        <v>0</v>
      </c>
      <c r="HQ59" s="174">
        <f>SUMIF('Easter One Day 4-16-22 TH'!$B$11:$B$25,$C59,'Easter One Day 4-16-22 TH'!$AY$11:$AY$25)</f>
        <v>0</v>
      </c>
      <c r="HR59" s="174">
        <f>SUMIF('Long Distance Race 5-7-22'!$B$11:$B$25,$C59,'Long Distance Race 5-7-22'!$AU$11:$AU$25)</f>
        <v>0</v>
      </c>
      <c r="HS59" s="174">
        <f>SUMIF('Long Distance Race 5-7-22'!$B$11:$B$18,$C59,'Long Distance Race 5-7-22'!$AV$11:$AV$18)</f>
        <v>0</v>
      </c>
      <c r="HT59" s="174">
        <f>SUMIF('Long Distance Race 5-7-22'!$B$11:$B$18,$C59,'Long Distance Race 5-7-22'!$AW$11:$AW$18)</f>
        <v>0</v>
      </c>
      <c r="HU59" s="174">
        <f>SUMIF('Long Distance Race 5-7-22'!$B$11:$B$18,$C59,'Long Distance Race 5-7-22'!$AX$11:$AX$18)</f>
        <v>0</v>
      </c>
      <c r="HV59" s="174">
        <f>SUMIF('Long Distance Race 5-7-22'!$B$11:$B$18,$C59,'Long Distance Race 5-7-22'!$AY$11:$AY$18)</f>
        <v>0</v>
      </c>
      <c r="HW59" s="174">
        <f>SUMIF('Memorial Day Regatta 5-28-22 Op'!$B$11:$B$25,$C59,'Memorial Day Regatta 5-28-22 Op'!$AU$11:$AU$25)</f>
        <v>0</v>
      </c>
      <c r="HX59" s="174">
        <f>SUMIF('Memorial Day Regatta 5-28-22 Op'!$B$11:$B$18,$C59,'Memorial Day Regatta 5-28-22 Op'!$AV$11:$AV$18)</f>
        <v>0</v>
      </c>
      <c r="HY59" s="174">
        <f>SUMIF('Memorial Day Regatta 5-28-22 Op'!$B$11:$B$18,$C59,'Memorial Day Regatta 5-28-22 Op'!$AW$11:$AW$18)</f>
        <v>0</v>
      </c>
      <c r="HZ59" s="174">
        <f>SUMIF('Memorial Day Regatta 5-28-22 Op'!$B$11:$B$18,$C59,'Memorial Day Regatta 5-28-22 Op'!$AX$11:$AX$18)</f>
        <v>0</v>
      </c>
      <c r="IA59" s="174">
        <f>SUMIF('Memorial Day Regatta 5-28-22 Op'!$B$11:$B$18,$C59,'Memorial Day Regatta 5-28-22 Op'!$AY$11:$AY$18)</f>
        <v>0</v>
      </c>
      <c r="IB59" s="174">
        <f>SUMIF('Caldwell Cup 6-25-22 TH'!$B$11:$B$25,$C59,'Caldwell Cup 6-25-22 TH'!$AU$11:$AU$25)</f>
        <v>0</v>
      </c>
      <c r="IC59" s="174">
        <f>SUMIF('Caldwell Cup 6-25-22 TH'!$B$11:$B$25,$C59,'Caldwell Cup 6-25-22 TH'!$AV$11:$AV$25)</f>
        <v>0</v>
      </c>
      <c r="ID59" s="174">
        <f>SUMIF('Caldwell Cup 6-25-22 TH'!$B$11:$B$25,$C59,'Caldwell Cup 6-25-22 TH'!$AW$11:$AW$25)</f>
        <v>0</v>
      </c>
      <c r="IE59" s="174">
        <f>SUMIF('Caldwell Cup 6-25-22 TH'!$B$11:$B$25,$C59,'Caldwell Cup 6-25-22 TH'!$AX$11:$AX$25)</f>
        <v>0</v>
      </c>
      <c r="IF59" s="174">
        <f>SUMIF('Caldwell Cup 6-25-22 TH'!$B$11:$B$25,$C59,'Caldwell Cup 6-25-22 TH'!$AY$11:$AY$25)</f>
        <v>0</v>
      </c>
      <c r="IG59" s="174">
        <f>SUMIF('Caldwell Cup 6-25-22 FS'!$B$11:$B$21,$C59,'Caldwell Cup 6-25-22 FS'!$AU$11:$AU$21)</f>
        <v>0</v>
      </c>
      <c r="IH59" s="174">
        <f>SUMIF('Caldwell Cup 6-25-22 FS'!$B$11:$B$21,$C59,'Caldwell Cup 6-25-22 FS'!$AV$11:$AV$21)</f>
        <v>0</v>
      </c>
      <c r="II59" s="174">
        <f>SUMIF('Caldwell Cup 6-25-22 FS'!$B$11:$B$21,$C59,'Caldwell Cup 6-25-22 FS'!$AW$11:$AW$21)</f>
        <v>0</v>
      </c>
      <c r="IJ59" s="174">
        <f>SUMIF('Caldwell Cup 6-25-22 FS'!$B$11:$B$21,$C59,'Caldwell Cup 6-25-22 FS'!$AX$11:$AX$21)</f>
        <v>0</v>
      </c>
      <c r="IK59" s="174">
        <f>SUMIF('Caldwell Cup 6-25-22 FS'!$B$11:$B$21,$C59,'Caldwell Cup 6-25-22 FS'!$AY$11:$AY$21)</f>
        <v>0</v>
      </c>
      <c r="IL59" s="174">
        <f>SUMIF('Caldwell Cup 6-25-22 Lasers'!$B$11:$B$23,$C59,'Caldwell Cup 6-25-22 Lasers'!$AU$11:$AU$23)</f>
        <v>0</v>
      </c>
      <c r="IM59" s="174">
        <f>SUMIF('Caldwell Cup 6-25-22 Lasers'!$B$11:$B$23,$C59,'Caldwell Cup 6-25-22 Lasers'!$AV$11:$AV$23)</f>
        <v>0</v>
      </c>
      <c r="IN59" s="174">
        <f>SUMIF('Caldwell Cup 6-25-22 Lasers'!$B$11:$B$23,$C59,'Caldwell Cup 6-25-22 Lasers'!$AW$11:$AW$23)</f>
        <v>0</v>
      </c>
      <c r="IO59" s="174">
        <f>SUMIF('Caldwell Cup 6-25-22 Lasers'!$B$11:$B$23,$C59,'Caldwell Cup 6-25-22 Lasers'!$AX$11:$AX$23)</f>
        <v>0</v>
      </c>
      <c r="IP59" s="174">
        <f>SUMIF('Caldwell Cup 6-25-22 Lasers'!$B$11:$B$23,$C59,'Caldwell Cup 6-25-22 Lasers'!$AY$11:$AY$23)</f>
        <v>0</v>
      </c>
      <c r="IQ59" s="174">
        <f>SUMIF('Labor Day Regatta 9-3-22 FS'!$B$11:$B$30,$C59,'Labor Day Regatta 9-3-22 FS'!$AU$11:$AU$30)</f>
        <v>0</v>
      </c>
      <c r="IR59" s="174">
        <f>SUMIF('Labor Day Regatta 9-3-22 FS'!$B$11:$B$30,$C59,'Labor Day Regatta 9-3-22 FS'!$AV$11:$AV$30)</f>
        <v>0</v>
      </c>
      <c r="IS59" s="174">
        <f>SUMIF('Labor Day Regatta 9-3-22 FS'!$B$11:$B$30,$C59,'Labor Day Regatta 9-3-22 FS'!$AW$11:$AW$30)</f>
        <v>0</v>
      </c>
      <c r="IT59" s="174">
        <f>SUMIF('Labor Day Regatta 9-3-22 FS'!$B$11:$B$30,$C59,'Labor Day Regatta 9-3-22 FS'!$AX$11:$AX$30)</f>
        <v>0</v>
      </c>
      <c r="IU59" s="174">
        <f>SUMIF('Labor Day Regatta 9-3-22 FS'!$B$11:$B$30,$C59,'Labor Day Regatta 9-3-22 FS'!$AY$11:$AY$30)</f>
        <v>0</v>
      </c>
      <c r="IV59" s="174">
        <f>SUMIF('2022-09-17 Leukemia Cup FS'!$B$11:$B$26,$C59,'2022-09-17 Leukemia Cup FS'!$AU$11:$AU$26)</f>
        <v>0</v>
      </c>
      <c r="IW59" s="174">
        <f>SUMIF('2022-09-17 Leukemia Cup FS'!$B$11:$B$26,$C59,'2022-09-17 Leukemia Cup FS'!$AV$11:$AV$26)</f>
        <v>0</v>
      </c>
      <c r="IX59" s="174">
        <f>SUMIF('2022-09-17 Leukemia Cup FS'!$B$11:$B$26,$C59,'2022-09-17 Leukemia Cup FS'!$AW$11:$AW$26)</f>
        <v>0</v>
      </c>
      <c r="IY59" s="174">
        <f>SUMIF('2022-09-17 Leukemia Cup FS'!$B$11:$B$26,$C59,'2022-09-17 Leukemia Cup FS'!$AX$11:$AX$26)</f>
        <v>0</v>
      </c>
      <c r="IZ59" s="174">
        <f>SUMIF('2022-09-17 Leukemia Cup FS'!$B$11:$B$26,$C59,'2022-09-17 Leukemia Cup FS'!$AY$11:$AY$26)</f>
        <v>0</v>
      </c>
      <c r="JA59" s="174">
        <f>SUMIF('2022-09-17 Leukemia Cup TH'!$B$11:$B$28,$C59,'2022-09-17 Leukemia Cup TH'!$AU$11:$AU$28)</f>
        <v>0</v>
      </c>
      <c r="JB59" s="174">
        <f>SUMIF('2022-09-17 Leukemia Cup TH'!$B$11:$B$28,$C59,'2022-09-17 Leukemia Cup TH'!$AV$11:$AV$28)</f>
        <v>0</v>
      </c>
      <c r="JC59" s="174">
        <f>SUMIF('2022-09-17 Leukemia Cup TH'!$B$11:$B$28,$C59,'2022-09-17 Leukemia Cup TH'!$AW$11:$AW$28)</f>
        <v>0</v>
      </c>
      <c r="JD59" s="174">
        <f>SUMIF('2022-09-17 Leukemia Cup TH'!$B$11:$B$28,$C59,'2022-09-17 Leukemia Cup TH'!$AX$11:$AX$28)</f>
        <v>0</v>
      </c>
      <c r="JE59" s="174">
        <f>SUMIF('2022-09-17 Leukemia Cup TH'!$B$11:$B$28,$C59,'2022-09-17 Leukemia Cup TH'!$AY$11:$AY$28)</f>
        <v>0</v>
      </c>
      <c r="JF59" s="174">
        <f>SUMIF('Smith-Berry LDR 9-24-22'!$B$11:$B$30,$C59,'Smith-Berry LDR 9-24-22'!$AU$11:$AU$30)</f>
        <v>0</v>
      </c>
      <c r="JG59" s="174">
        <f>SUMIF('Smith-Berry LDR 9-24-22'!$B$11:$B$30,$C59,'Smith-Berry LDR 9-24-22'!$AV$11:$AV$30)</f>
        <v>0</v>
      </c>
      <c r="JH59" s="174">
        <f>SUMIF('Smith-Berry LDR 9-24-22'!$B$11:$B$30,$C59,'Smith-Berry LDR 9-24-22'!$AW$11:$AW$30)</f>
        <v>0</v>
      </c>
      <c r="JI59" s="174">
        <f>SUMIF('Smith-Berry LDR 9-24-22'!$B$11:$B$30,$C59,'Smith-Berry LDR 9-24-22'!$AX$11:$AX$30)</f>
        <v>0</v>
      </c>
      <c r="JJ59" s="174">
        <f>SUMIF('Smith-Berry LDR 9-24-22'!$B$11:$B$30,$C59,'Smith-Berry LDR 9-24-22'!$AY$11:$AY$30)</f>
        <v>0</v>
      </c>
      <c r="JK59" s="174">
        <f>SUMIF('Great Scot 10-1-22 Cham'!$B$11:$B$38,$C59,'Great Scot 10-1-22 Cham'!$AU$11:$AU$38)</f>
        <v>0</v>
      </c>
      <c r="JL59" s="174">
        <f>SUMIF('Great Scot 10-1-22 Cham'!$B$11:$B$38,$C59,'Great Scot 10-1-22 Cham'!$AV$11:$AV$38)</f>
        <v>0</v>
      </c>
      <c r="JM59" s="174">
        <f>SUMIF('Great Scot 10-1-22 Cham'!$B$11:$B$38,$C59,'Great Scot 10-1-22 Cham'!$AW$11:$AW$38)</f>
        <v>0</v>
      </c>
      <c r="JN59" s="174">
        <f>SUMIF('Great Scot 10-1-22 Cham'!$B$11:$B$38,$C59,'Great Scot 10-1-22 Cham'!$AX$11:$AX$38)</f>
        <v>0</v>
      </c>
      <c r="JO59" s="174">
        <f>SUMIF('Great Scot 10-1-22 Cham'!$B$11:$B$38,$C59,'Great Scot 10-1-22 Cham'!$AY$11:$AY$38)</f>
        <v>0</v>
      </c>
      <c r="JP59" s="174">
        <f>SUMIF('Great Scot 10-1-22 Chal'!$B$11:$B$28,$C59,'Great Scot 10-1-22 Chal'!$AU$11:$AU$28)</f>
        <v>0</v>
      </c>
      <c r="JQ59" s="174">
        <f>SUMIF('Great Scot 10-1-22 Chal'!$B$11:$B$28,$C59,'Great Scot 10-1-22 Chal'!$AV$11:$AV$28)</f>
        <v>0</v>
      </c>
      <c r="JR59" s="174">
        <f>SUMIF('Great Scot 10-1-22 Chal'!$B$11:$B$28,$C59,'Great Scot 10-1-22 Chal'!$AW$11:$AW$28)</f>
        <v>0</v>
      </c>
      <c r="JS59" s="174">
        <f>SUMIF('Great Scot 10-1-22 Chal'!$B$11:$B$28,$C59,'Great Scot 10-1-22 Chal'!$AX$11:$AX$28)</f>
        <v>0</v>
      </c>
      <c r="JT59" s="174">
        <f>SUMIF('Great Scot 10-1-22 Chal'!$B$11:$B$28,$C59,'Great Scot 10-1-22 Chal'!$AY$11:$AY$28)</f>
        <v>0</v>
      </c>
      <c r="JU59" s="174">
        <f>SUMIF('Great Pumpkin Regatta 10-15-22'!$B$11:$B$54,$C59,'Great Pumpkin Regatta 10-15-22'!$AU$11:$AU$54)</f>
        <v>0</v>
      </c>
      <c r="JV59" s="174">
        <f>SUMIF('Great Pumpkin Regatta 10-15-22'!$B$11:$B$54,$C59,'Great Pumpkin Regatta 10-15-22'!$AV$11:$AV$54)</f>
        <v>0</v>
      </c>
      <c r="JW59" s="174">
        <f>SUMIF('Great Pumpkin Regatta 10-15-22'!$B$11:$B$54,$C59,'Great Pumpkin Regatta 10-15-22'!$AW$11:$AW$54)</f>
        <v>0</v>
      </c>
      <c r="JX59" s="174">
        <f>SUMIF('Great Pumpkin Regatta 10-15-22'!$B$11:$B$54,$C59,'Great Pumpkin Regatta 10-15-22'!$AX$11:$AX$54)</f>
        <v>0</v>
      </c>
      <c r="JY59" s="174">
        <f>SUMIF('Great Pumpkin Regatta 10-15-22'!$B$11:$B$54,$C59,'Great Pumpkin Regatta 10-15-22'!$AY$11:$AY$54)</f>
        <v>0</v>
      </c>
      <c r="JZ59" s="174">
        <f>SUMIF('One Day Regatta 10-29-22 FS'!$B$11:$B$19,$C59,'One Day Regatta 10-29-22 FS'!$AU$11:$AU$19)</f>
        <v>0</v>
      </c>
      <c r="KA59" s="174">
        <f>SUMIF('One Day Regatta 10-29-22 FS'!$B$11:$B$19,$C59,'One Day Regatta 10-29-22 FS'!$AV$11:$AV$19)</f>
        <v>0</v>
      </c>
      <c r="KB59" s="174">
        <f>SUMIF('One Day Regatta 10-29-22 FS'!$B$11:$B$19,$C59,'One Day Regatta 10-29-22 FS'!$AW$11:$AW$19)</f>
        <v>0</v>
      </c>
      <c r="KC59" s="174">
        <f>SUMIF('One Day Regatta 10-29-22 FS'!$B$11:$B$19,$C59,'One Day Regatta 10-29-22 FS'!$AX$11:$AX$19)</f>
        <v>0</v>
      </c>
      <c r="KD59" s="174">
        <f>SUMIF('One Day Regatta 10-29-22 FS'!$B$11:$B$19,$C59,'One Day Regatta 10-29-22 FS'!$AY$11:$AY$19)</f>
        <v>0</v>
      </c>
    </row>
    <row r="60" spans="1:290" ht="15" customHeight="1" x14ac:dyDescent="0.2">
      <c r="A60" s="400" t="s">
        <v>1369</v>
      </c>
      <c r="B60" s="134">
        <f t="shared" si="8"/>
        <v>36</v>
      </c>
      <c r="C60" s="170" t="s">
        <v>477</v>
      </c>
      <c r="D60" s="171">
        <f t="shared" si="44"/>
        <v>0</v>
      </c>
      <c r="E60" s="172">
        <f t="shared" si="45"/>
        <v>0</v>
      </c>
      <c r="F60" s="171">
        <f t="shared" si="46"/>
        <v>0</v>
      </c>
      <c r="G60" s="171">
        <v>0</v>
      </c>
      <c r="H60" s="171">
        <f t="shared" si="47"/>
        <v>0</v>
      </c>
      <c r="I60" s="173">
        <f t="shared" si="48"/>
        <v>0</v>
      </c>
      <c r="J60" s="173"/>
      <c r="K60" s="174">
        <f>SUMIF('Saturday Race 11-06-21'!$B$11:$B$21,$C60,'Saturday Race 11-06-21'!$AU$11:$AU$21)</f>
        <v>0</v>
      </c>
      <c r="L60" s="174">
        <f>SUMIF('Saturday Race 11-06-21'!$B$11:$B$21,$C60,'Saturday Race 11-06-21'!$AV$11:$AV$21)</f>
        <v>0</v>
      </c>
      <c r="M60" s="174">
        <f>SUMIF('Saturday Race 11-06-21'!$B$11:$B$21,$C60,'Saturday Race 11-06-21'!$AW$11:$AW$21)</f>
        <v>0</v>
      </c>
      <c r="N60" s="174">
        <f>SUMIF('Saturday Race 11-06-21'!$B$11:$B$21,$C60,'Saturday Race 11-06-21'!$AX$11:$AX$21)</f>
        <v>0</v>
      </c>
      <c r="O60" s="174">
        <f>SUMIF('Saturday Race 11-06-21'!$B$11:$B$21,$C60,'Saturday Race 11-06-21'!$AY$11:$AY$21)</f>
        <v>0</v>
      </c>
      <c r="P60" s="174">
        <f>SUMIF('Saturday Race 11-20-21'!$B$11:$B$20,$C60,'Saturday Race 11-20-21'!$AU$11:$AU$20)</f>
        <v>0</v>
      </c>
      <c r="Q60" s="174">
        <f>SUMIF('Saturday Race 11-20-21'!$B$11:$B$20,$C60,'Saturday Race 11-20-21'!$AV$11:$AV$20)</f>
        <v>0</v>
      </c>
      <c r="R60" s="174">
        <f>SUMIF('Saturday Race 11-20-21'!$B$11:$B$20,$C60,'Saturday Race 11-20-21'!$AW$11:$AW$20)</f>
        <v>0</v>
      </c>
      <c r="S60" s="174">
        <f>SUMIF('Saturday Race 11-20-21'!$B$11:$B$20,$C60,'Saturday Race 11-20-21'!$AX$11:$AX$20)</f>
        <v>0</v>
      </c>
      <c r="T60" s="174">
        <f>SUMIF('Saturday Race 11-20-21'!$B$11:$B$20,$C60,'Saturday Race 11-20-21'!$AY$11:$AY$20)</f>
        <v>0</v>
      </c>
      <c r="U60" s="174">
        <f>SUMIF('Saturday Race 1-08-22'!$B$11:$B$20,$C60,'Saturday Race 1-08-22'!$AU$11:$AU$20)</f>
        <v>0</v>
      </c>
      <c r="V60" s="174">
        <f>SUMIF('Saturday Race 1-08-22'!$B$11:$B$20,$C60,'Saturday Race 1-08-22'!$AV$11:$AV$20)</f>
        <v>0</v>
      </c>
      <c r="W60" s="174">
        <f>SUMIF('Saturday Race 1-08-22'!$B$11:$B$20,$C60,'Saturday Race 1-08-22'!$AW$11:$AW$20)</f>
        <v>0</v>
      </c>
      <c r="X60" s="174">
        <f>SUMIF('Saturday Race 1-08-22'!$B$11:$B$20,$C60,'Saturday Race 1-08-22'!$AX$11:$AX$20)</f>
        <v>0</v>
      </c>
      <c r="Y60" s="174">
        <f>SUMIF('Saturday Race 1-08-22'!$B$11:$B$20,$C60,'Saturday Race 1-08-22'!$AY$11:$AY$20)</f>
        <v>0</v>
      </c>
      <c r="Z60" s="174">
        <f>SUMIF('Saturday Race 1-22-22'!$B$11:$B$20,$C60,'Saturday Race 1-22-22'!$AU$11:$AU$20)</f>
        <v>0</v>
      </c>
      <c r="AA60" s="174">
        <f>SUMIF('Saturday Race 1-22-22'!$B$11:$B$20,$C60,'Saturday Race 1-22-22'!$AV$11:$AV$20)</f>
        <v>0</v>
      </c>
      <c r="AB60" s="174">
        <f>SUMIF('Saturday Race 1-22-22'!$B$11:$B$20,$C60,'Saturday Race 1-22-22'!$AW$11:$AW$20)</f>
        <v>0</v>
      </c>
      <c r="AC60" s="174">
        <f>SUMIF('Saturday Race 1-22-22'!$B$11:$B$20,$C60,'Saturday Race 1-22-22'!$AX$11:$AX$20)</f>
        <v>0</v>
      </c>
      <c r="AD60" s="174">
        <f>SUMIF('Saturday Race 1-22-22'!$B$11:$B$20,$C60,'Saturday Race 1-22-22'!$AY$11:$AY$20)</f>
        <v>0</v>
      </c>
      <c r="AE60" s="174">
        <f>SUMIF('Sunday Race 2-6-22'!$B$11:$B$20,$C60,'Sunday Race 2-6-22'!$AU$11:$AU$20)</f>
        <v>0</v>
      </c>
      <c r="AF60" s="174">
        <f>SUMIF('Sunday Race 2-6-22'!$B$11:$B$20,$C60,'Sunday Race 2-6-22'!$AV$11:$AV$20)</f>
        <v>0</v>
      </c>
      <c r="AG60" s="174">
        <f>SUMIF('Sunday Race 2-6-22'!$B$11:$B$20,$C60,'Sunday Race 2-6-22'!$AW$11:$AW$20)</f>
        <v>0</v>
      </c>
      <c r="AH60" s="174">
        <f>SUMIF('Sunday Race 2-6-22'!$B$11:$B$20,$C60,'Sunday Race 2-6-22'!$AX$11:$AX$20)</f>
        <v>0</v>
      </c>
      <c r="AI60" s="174">
        <f>SUMIF('Sunday Race 2-6-22'!$B$11:$B$20,$C60,'Sunday Race 2-6-22'!$AY$11:$AY$20)</f>
        <v>0</v>
      </c>
      <c r="AJ60" s="174">
        <f>SUMIF('Sunday Race 2-20-22'!$B$11:$B$26,$C60,'Sunday Race 2-20-22'!$AU$11:$AU$26)</f>
        <v>0</v>
      </c>
      <c r="AK60" s="174">
        <f>SUMIF('Sunday Race 2-20-22'!$B$11:$B$26,$C60,'Sunday Race 2-20-22'!$AV$11:$AV$26)</f>
        <v>0</v>
      </c>
      <c r="AL60" s="174">
        <f>SUMIF('Sunday Race 2-20-22'!$B$11:$B$26,$C60,'Sunday Race 2-20-22'!$AW$11:$AW$26)</f>
        <v>0</v>
      </c>
      <c r="AM60" s="174">
        <f>SUMIF('Sunday Race 2-20-22'!$B$11:$B$26,$C60,'Sunday Race 2-20-22'!$AX$11:$AX$26)</f>
        <v>0</v>
      </c>
      <c r="AN60" s="174">
        <f>SUMIF('Sunday Race 2-20-22'!$B$11:$B$26,$C60,'Sunday Race 2-20-22'!$AY$11:$AY$26)</f>
        <v>0</v>
      </c>
      <c r="AO60" s="174">
        <f>SUMIF('Sunday Race 2-27-22'!$B$11:$B$20,$C60,'Sunday Race 2-27-22'!$AU$11:$AU$20)</f>
        <v>0</v>
      </c>
      <c r="AP60" s="174">
        <f>SUMIF('Sunday Race 2-27-22'!$B$11:$B$20,$C60,'Sunday Race 2-27-22'!$AV$11:$AV$20)</f>
        <v>0</v>
      </c>
      <c r="AQ60" s="174">
        <f>SUMIF('Sunday Race 2-27-22'!$B$11:$B$20,$C60,'Sunday Race 2-27-22'!$AW$11:$AW$20)</f>
        <v>0</v>
      </c>
      <c r="AR60" s="174">
        <f>SUMIF('Sunday Race 2-27-22'!$B$11:$B$20,$C60,'Sunday Race 2-27-22'!$AX$11:$AX$20)</f>
        <v>0</v>
      </c>
      <c r="AS60" s="174">
        <f>SUMIF('Sunday Race 2-27-22'!$B$11:$B$20,$C60,'Sunday Race 2-27-22'!$AY$11:$AY$20)</f>
        <v>0</v>
      </c>
      <c r="AT60" s="174">
        <f>SUMIF('Sunday Race 3-13-22'!$B$11:$B$25,$C60,'Sunday Race 3-13-22'!$AU$11:$AU$25)</f>
        <v>0</v>
      </c>
      <c r="AU60" s="174">
        <f>SUMIF('Sunday Race 3-13-22'!$B$11:$B$25,$C60,'Sunday Race 3-13-22'!$AV$11:$AV$25)</f>
        <v>0</v>
      </c>
      <c r="AV60" s="174">
        <f>SUMIF('Sunday Race 3-13-22'!$B$11:$B$25,$C60,'Sunday Race 3-13-22'!$AW$11:$AW$25)</f>
        <v>0</v>
      </c>
      <c r="AW60" s="174">
        <f>SUMIF('Sunday Race 3-13-22'!$B$11:$B$25,$C60,'Sunday Race 3-13-22'!$AX$11:$AX$25)</f>
        <v>0</v>
      </c>
      <c r="AX60" s="174">
        <f>SUMIF('Sunday Race 3-13-22'!$B$11:$B$25,$C60,'Sunday Race 3-13-22'!$AY$11:$AY$25)</f>
        <v>0</v>
      </c>
      <c r="AY60" s="174">
        <f>SUMIF('Saturday Race 3-19-22'!$B$11:$B$15,$C60,'Saturday Race 3-19-22'!$AU$11:$AU$15)</f>
        <v>0</v>
      </c>
      <c r="AZ60" s="174">
        <f>SUMIF('Saturday Race 3-19-22'!$B$11:$B$15,$C60,'Saturday Race 3-19-22'!$AV$11:$AV$15)</f>
        <v>0</v>
      </c>
      <c r="BA60" s="174">
        <f>SUMIF('Saturday Race 3-19-22'!$B$11:$B$15,$C60,'Saturday Race 3-19-22'!$AW$11:$AW$15)</f>
        <v>0</v>
      </c>
      <c r="BB60" s="174">
        <f>SUMIF('Saturday Race 3-19-22'!$B$11:$B$15,$C60,'Saturday Race 3-19-22'!$AX$11:$AX$15)</f>
        <v>0</v>
      </c>
      <c r="BC60" s="174">
        <f>SUMIF('Saturday Race 3-19-22'!$B$11:$B$15,$C60,'Saturday Race 3-19-22'!$AY$11:$AY$15)</f>
        <v>0</v>
      </c>
      <c r="BD60" s="174">
        <f>SUMIF('Sunday Races 4-10-22'!$B$11:$B$26,$C60,'Sunday Races 4-10-22'!$AU$11:$AU$26)</f>
        <v>0</v>
      </c>
      <c r="BE60" s="174">
        <f>SUMIF('Sunday Races 4-10-22'!$B$11:$B$26,$C60,'Sunday Races 4-10-22'!$AV$11:$AV$26)</f>
        <v>0</v>
      </c>
      <c r="BF60" s="174">
        <f>SUMIF('Sunday Races 4-10-22'!$B$11:$B$26,$C60,'Sunday Races 4-10-22'!$AW$11:$AW$26)</f>
        <v>0</v>
      </c>
      <c r="BG60" s="174">
        <f>SUMIF('Sunday Races 4-10-22'!$B$11:$B$26,$C60,'Sunday Races 4-10-22'!$AX$11:$AX$26)</f>
        <v>0</v>
      </c>
      <c r="BH60" s="174">
        <f>SUMIF('Sunday Races 4-10-22'!$B$11:$B$26,$C60,'Sunday Races 4-10-22'!$AY$11:$AY$26)</f>
        <v>0</v>
      </c>
      <c r="BI60" s="174">
        <f>SUMIF('Sunday Races 5-1-22'!$B$11:$B$28,$C60,'Sunday Races 5-1-22'!$AU$11:$AU$28)</f>
        <v>0</v>
      </c>
      <c r="BJ60" s="174">
        <f>SUMIF('Sunday Races 5-1-22'!$B$11:$B$28,$C60,'Sunday Races 5-1-22'!$AV$11:$AV$28)</f>
        <v>0</v>
      </c>
      <c r="BK60" s="174">
        <f>SUMIF('Sunday Races 5-1-22'!$B$11:$B$28,$C60,'Sunday Races 5-1-22'!$AW$11:$AW$28)</f>
        <v>0</v>
      </c>
      <c r="BL60" s="174">
        <f>SUMIF('Sunday Races 5-1-22'!$B$11:$B$28,$C60,'Sunday Races 5-1-22'!$AX$11:$AX$28)</f>
        <v>0</v>
      </c>
      <c r="BM60" s="174">
        <f>SUMIF('Sunday Races 5-1-22'!$B$11:$B$28,$C60,'Sunday Races 5-1-22'!$AY$11:$AY$28)</f>
        <v>0</v>
      </c>
      <c r="BN60" s="174">
        <f>SUMIF('Sunday Races 6-5-22'!$B$11:$B$28,$C60,'Sunday Races 6-5-22'!$AU$11:$AU$28)</f>
        <v>0</v>
      </c>
      <c r="BO60" s="174">
        <f>SUMIF('Sunday Races 6-5-22'!$B$11:$B$28,$C60,'Sunday Races 6-5-22'!$AV$11:$AV$28)</f>
        <v>0</v>
      </c>
      <c r="BP60" s="174">
        <f>SUMIF('Sunday Races 6-5-22'!$B$11:$B$28,$C60,'Sunday Races 6-5-22'!$AW$11:$AW$28)</f>
        <v>0</v>
      </c>
      <c r="BQ60" s="174">
        <f>SUMIF('Sunday Races 6-5-22'!$B$11:$B$28,$C60,'Sunday Races 6-5-22'!$AX$11:$AX$28)</f>
        <v>0</v>
      </c>
      <c r="BR60" s="174">
        <f>SUMIF('Sunday Races 6-5-22'!$B$11:$B$28,$C60,'Sunday Races 6-5-22'!$AY$11:$AY$28)</f>
        <v>0</v>
      </c>
      <c r="BS60" s="174">
        <f>SUMIF('Sunday Races 6-12-22'!$B$11:$B$24,$C60,'Sunday Races 6-12-22'!$AU$11:$AU$24)</f>
        <v>0</v>
      </c>
      <c r="BT60" s="174">
        <f>SUMIF('Sunday Races 6-12-22'!$B$11:$B$24,$C60,'Sunday Races 6-12-22'!$AV$11:$AV$24)</f>
        <v>0</v>
      </c>
      <c r="BU60" s="174">
        <f>SUMIF('Sunday Races 6-12-22'!$B$11:$B$24,$C60,'Sunday Races 6-12-22'!$AW$11:$AW$24)</f>
        <v>0</v>
      </c>
      <c r="BV60" s="174">
        <f>SUMIF('Sunday Races 6-12-22'!$B$11:$B$24,$C60,'Sunday Races 6-12-22'!$AX$11:$AX$24)</f>
        <v>0</v>
      </c>
      <c r="BW60" s="174">
        <f>SUMIF('Sunday Races 6-12-22'!$B$11:$B$24,$C60,'Sunday Races 6-12-22'!$AY$11:$AY$24)</f>
        <v>0</v>
      </c>
      <c r="BX60" s="174">
        <f>SUMIF('Saturday Races 6-18-22'!$B$11:$B$24,$C60,'Saturday Races 6-18-22'!$AU$11:$AU$24)</f>
        <v>0</v>
      </c>
      <c r="BY60" s="174">
        <f>SUMIF('Saturday Races 6-18-22'!$B$11:$B$24,$C60,'Saturday Races 6-18-22'!$AV$11:$AV$24)</f>
        <v>0</v>
      </c>
      <c r="BZ60" s="174">
        <f>SUMIF('Saturday Races 6-18-22'!$B$11:$B$24,$C60,'Saturday Races 6-18-22'!$AW$11:$AW$24)</f>
        <v>0</v>
      </c>
      <c r="CA60" s="174">
        <f>SUMIF('Saturday Races 6-18-22'!$B$11:$B$24,$C60,'Saturday Races 6-18-22'!$AX$11:$AX$24)</f>
        <v>0</v>
      </c>
      <c r="CB60" s="174">
        <f>SUMIF('Saturday Races 6-18-22'!$B$11:$B$24,$C60,'Saturday Races 6-18-22'!$AY$11:$AY$24)</f>
        <v>0</v>
      </c>
      <c r="CC60" s="174">
        <f>SUMIF('Sunday Races 7-3-22'!$B$11:$B$26,$C60,'Sunday Races 7-3-22'!$AU$11:$AU$26)</f>
        <v>0</v>
      </c>
      <c r="CD60" s="174">
        <f>SUMIF('Sunday Races 7-3-22'!$B$11:$B$26,$C60,'Sunday Races 7-3-22'!$AV$11:$AV$26)</f>
        <v>0</v>
      </c>
      <c r="CE60" s="174">
        <f>SUMIF('Sunday Races 7-3-22'!$B$11:$B$26,$C60,'Sunday Races 7-3-22'!$AW$11:$AW$26)</f>
        <v>0</v>
      </c>
      <c r="CF60" s="174">
        <f>SUMIF('Sunday Races 7-3-22'!$B$11:$B$26,$C60,'Sunday Races 7-3-22'!$AX$11:$AX$26)</f>
        <v>0</v>
      </c>
      <c r="CG60" s="174">
        <f>SUMIF('Sunday Races 7-3-22'!$B$11:$B$26,$C60,'Sunday Races 7-3-22'!$AY$11:$AY$26)</f>
        <v>0</v>
      </c>
      <c r="CH60" s="174">
        <f>SUMIF('Sunday Races 7-31-22'!$B$11:$B$26,$C60,'Sunday Races 7-31-22'!$AU$11:$AU$26)</f>
        <v>0</v>
      </c>
      <c r="CI60" s="174">
        <f>SUMIF('Sunday Races 7-31-22'!$B$11:$B$26,$C60,'Sunday Races 7-31-22'!$AV$11:$AV$26)</f>
        <v>0</v>
      </c>
      <c r="CJ60" s="174">
        <f>SUMIF('Sunday Races 7-31-22'!$B$11:$B$26,$C60,'Sunday Races 7-31-22'!$AW$11:$AW$26)</f>
        <v>0</v>
      </c>
      <c r="CK60" s="174">
        <f>SUMIF('Sunday Races 7-31-22'!$B$11:$B$26,$C60,'Sunday Races 7-31-22'!$AX$11:$AX$26)</f>
        <v>0</v>
      </c>
      <c r="CL60" s="174">
        <f>SUMIF('Sunday Races 7-31-22'!$B$11:$B$26,$C60,'Sunday Races 7-31-22'!$AY$11:$AY$26)</f>
        <v>0</v>
      </c>
      <c r="CM60" s="174">
        <f>SUMIF('Sunday Races 8-14-22'!$B$11:$B$26,$C60,'Sunday Races 8-14-22'!$AU$11:$AU$26)</f>
        <v>0</v>
      </c>
      <c r="CN60" s="174">
        <f>SUMIF('Sunday Races 8-14-22'!$B$11:$B$26,$C60,'Sunday Races 8-14-22'!$AV$11:$AV$26)</f>
        <v>0</v>
      </c>
      <c r="CO60" s="174">
        <f>SUMIF('Sunday Races 8-14-22'!$B$11:$B$26,$C60,'Sunday Races 8-14-22'!$AW$11:$AW$26)</f>
        <v>0</v>
      </c>
      <c r="CP60" s="174">
        <f>SUMIF('Sunday Races 8-14-22'!$B$11:$B$26,$C60,'Sunday Races 8-14-22'!$AX$11:$AX$26)</f>
        <v>0</v>
      </c>
      <c r="CQ60" s="174">
        <f>SUMIF('Sunday Races 8-14-22'!$B$11:$B$26,$C60,'Sunday Races 8-14-22'!$AY$11:$AY$26)</f>
        <v>0</v>
      </c>
      <c r="CR60" s="174">
        <f>SUMIF('Saturday Races 8-20-22'!$B$11:$B$26,$C60,'Saturday Races 8-20-22'!$AU$11:$AU$26)</f>
        <v>0</v>
      </c>
      <c r="CS60" s="174">
        <f>SUMIF('Saturday Races 8-20-22'!$B$11:$B$26,$C60,'Saturday Races 8-20-22'!$AV$11:$AV$26)</f>
        <v>0</v>
      </c>
      <c r="CT60" s="174">
        <f>SUMIF('Saturday Races 8-20-22'!$B$11:$B$26,$C60,'Saturday Races 8-20-22'!$AW$11:$AW$26)</f>
        <v>0</v>
      </c>
      <c r="CU60" s="174">
        <f>SUMIF('Saturday Races 8-20-22'!$B$11:$B$26,$C60,'Saturday Races 8-20-22'!$AX$11:$AX$26)</f>
        <v>0</v>
      </c>
      <c r="CV60" s="174">
        <f>SUMIF('Saturday Races 8-20-22'!$B$11:$B$26,$C60,'Saturday Races 8-20-22'!$AY$11:$AY$26)</f>
        <v>0</v>
      </c>
      <c r="CW60" s="174">
        <f>SUMIF('Sunday Races 9-11-22'!$B$11:$B$20,$C60,'Sunday Races 9-11-22'!$AU$11:$AU$20)</f>
        <v>0</v>
      </c>
      <c r="CX60" s="174">
        <f>SUMIF('Sunday Races 9-11-22'!$B$11:$B$20,$C60,'Sunday Races 9-11-22'!$AV$11:$AV$20)</f>
        <v>0</v>
      </c>
      <c r="CY60" s="174">
        <f>SUMIF('Sunday Races 9-11-22'!$B$11:$B$20,$C60,'Sunday Races 9-11-22'!$AW$11:$AW$20)</f>
        <v>0</v>
      </c>
      <c r="CZ60" s="174">
        <f>SUMIF('Sunday Races 9-11-22'!$B$11:$B$20,$C60,'Sunday Races 9-11-22'!$AX$11:$AX$20)</f>
        <v>0</v>
      </c>
      <c r="DA60" s="174">
        <f>SUMIF('Sunday Races 9-11-22'!$B$11:$B$20,$C60,'Sunday Races 9-11-22'!$AY$11:$AY$20)</f>
        <v>0</v>
      </c>
      <c r="DB60" s="174">
        <f>SUMIF('Sunday Races 10-9-22'!$B$11:$B$21,$C60,'Sunday Races 10-9-22'!$AU$11:$AU$21)</f>
        <v>0</v>
      </c>
      <c r="DC60" s="174">
        <f>SUMIF('Sunday Races 10-9-22'!$B$11:$B$21,$C60,'Sunday Races 10-9-22'!$AV$11:$AV$21)</f>
        <v>0</v>
      </c>
      <c r="DD60" s="174">
        <f>SUMIF('Sunday Races 10-9-22'!$B$11:$B$21,$C60,'Sunday Races 10-9-22'!$AW$11:$AW$21)</f>
        <v>0</v>
      </c>
      <c r="DE60" s="174">
        <f>SUMIF('Sunday Races 10-9-22'!$B$11:$B$21,$C60,'Sunday Races 10-9-22'!$AX$11:$AX$21)</f>
        <v>0</v>
      </c>
      <c r="DF60" s="174">
        <f>SUMIF('Sunday Races 10-9-22'!$B$11:$B$21,$C60,'Sunday Races 10-9-22'!$AY$11:$AY$21)</f>
        <v>0</v>
      </c>
      <c r="DG60" s="174">
        <f>SUMIF('Sunday Races 10-23-22'!$B$11:$B$22,$C60,'Sunday Races 10-23-22'!$AU$11:$AU$22)</f>
        <v>0</v>
      </c>
      <c r="DH60" s="174">
        <f>SUMIF('Sunday Races 10-23-22'!$B$11:$B$22,$C60,'Sunday Races 10-23-22'!$AV$11:$AV$22)</f>
        <v>0</v>
      </c>
      <c r="DI60" s="174">
        <f>SUMIF('Sunday Races 10-23-22'!$B$11:$B$22,$C60,'Sunday Races 10-23-22'!$AW$11:$AW$22)</f>
        <v>0</v>
      </c>
      <c r="DJ60" s="174">
        <f>SUMIF('Sunday Races 10-23-22'!$B$11:$B$22,$C60,'Sunday Races 10-23-22'!$AX$11:$AX$22)</f>
        <v>0</v>
      </c>
      <c r="DK60" s="174">
        <f>SUMIF('Sunday Races 10-23-22'!$B$11:$B$22,$C60,'Sunday Races 10-23-22'!$AY$11:$AY$22)</f>
        <v>0</v>
      </c>
      <c r="DL60" s="175"/>
      <c r="DM60" s="176"/>
      <c r="DN60" s="177">
        <f t="shared" ref="DN60:DW69" si="63">LARGE($K60:$DL60,DN$3)</f>
        <v>0</v>
      </c>
      <c r="DO60" s="177">
        <f t="shared" si="63"/>
        <v>0</v>
      </c>
      <c r="DP60" s="177">
        <f t="shared" si="63"/>
        <v>0</v>
      </c>
      <c r="DQ60" s="177">
        <f t="shared" si="63"/>
        <v>0</v>
      </c>
      <c r="DR60" s="177">
        <f t="shared" si="63"/>
        <v>0</v>
      </c>
      <c r="DS60" s="177">
        <f t="shared" si="63"/>
        <v>0</v>
      </c>
      <c r="DT60" s="177">
        <f t="shared" si="63"/>
        <v>0</v>
      </c>
      <c r="DU60" s="177">
        <f t="shared" si="63"/>
        <v>0</v>
      </c>
      <c r="DV60" s="177">
        <f t="shared" si="63"/>
        <v>0</v>
      </c>
      <c r="DW60" s="177">
        <f t="shared" si="63"/>
        <v>0</v>
      </c>
      <c r="DX60" s="177">
        <f t="shared" ref="DX60:EG69" si="64">LARGE($K60:$DL60,DX$3)</f>
        <v>0</v>
      </c>
      <c r="DY60" s="177">
        <f t="shared" si="64"/>
        <v>0</v>
      </c>
      <c r="DZ60" s="177">
        <f t="shared" si="64"/>
        <v>0</v>
      </c>
      <c r="EA60" s="177">
        <f t="shared" si="64"/>
        <v>0</v>
      </c>
      <c r="EB60" s="177">
        <f t="shared" si="64"/>
        <v>0</v>
      </c>
      <c r="EC60" s="177">
        <f t="shared" si="64"/>
        <v>0</v>
      </c>
      <c r="ED60" s="177">
        <f t="shared" si="64"/>
        <v>0</v>
      </c>
      <c r="EE60" s="177">
        <f t="shared" si="64"/>
        <v>0</v>
      </c>
      <c r="EF60" s="177">
        <f t="shared" si="64"/>
        <v>0</v>
      </c>
      <c r="EG60" s="177">
        <f t="shared" si="64"/>
        <v>0</v>
      </c>
      <c r="EH60" s="177">
        <f t="shared" ref="EH60:EQ69" si="65">LARGE($K60:$DL60,EH$3)</f>
        <v>0</v>
      </c>
      <c r="EI60" s="177">
        <f t="shared" si="65"/>
        <v>0</v>
      </c>
      <c r="EJ60" s="177">
        <f t="shared" si="65"/>
        <v>0</v>
      </c>
      <c r="EK60" s="177">
        <f t="shared" si="65"/>
        <v>0</v>
      </c>
      <c r="EL60" s="177">
        <f t="shared" si="65"/>
        <v>0</v>
      </c>
      <c r="EM60" s="177">
        <f t="shared" si="65"/>
        <v>0</v>
      </c>
      <c r="EN60" s="177">
        <f t="shared" si="65"/>
        <v>0</v>
      </c>
      <c r="EO60" s="177">
        <f t="shared" si="65"/>
        <v>0</v>
      </c>
      <c r="EP60" s="177">
        <f t="shared" si="65"/>
        <v>0</v>
      </c>
      <c r="EQ60" s="177">
        <f t="shared" si="65"/>
        <v>0</v>
      </c>
      <c r="ER60" s="177">
        <f t="shared" ref="ER60:FA69" si="66">LARGE($K60:$DL60,ER$3)</f>
        <v>0</v>
      </c>
      <c r="ES60" s="177">
        <f t="shared" si="66"/>
        <v>0</v>
      </c>
      <c r="ET60" s="177">
        <f t="shared" si="66"/>
        <v>0</v>
      </c>
      <c r="EU60" s="177">
        <f t="shared" si="66"/>
        <v>0</v>
      </c>
      <c r="EV60" s="177">
        <f t="shared" si="66"/>
        <v>0</v>
      </c>
      <c r="EW60" s="177">
        <f t="shared" si="66"/>
        <v>0</v>
      </c>
      <c r="EX60" s="177">
        <f t="shared" si="66"/>
        <v>0</v>
      </c>
      <c r="EY60" s="177">
        <f t="shared" si="66"/>
        <v>0</v>
      </c>
      <c r="EZ60" s="177">
        <f t="shared" si="66"/>
        <v>0</v>
      </c>
      <c r="FA60" s="177">
        <f t="shared" si="66"/>
        <v>0</v>
      </c>
      <c r="FB60" s="177">
        <f t="shared" ref="FB60:FK69" si="67">LARGE($K60:$DL60,FB$3)</f>
        <v>0</v>
      </c>
      <c r="FC60" s="177">
        <f t="shared" si="67"/>
        <v>0</v>
      </c>
      <c r="FD60" s="177">
        <f t="shared" si="67"/>
        <v>0</v>
      </c>
      <c r="FE60" s="177">
        <f t="shared" si="67"/>
        <v>0</v>
      </c>
      <c r="FF60" s="177">
        <f t="shared" si="67"/>
        <v>0</v>
      </c>
      <c r="FG60" s="177">
        <f t="shared" si="67"/>
        <v>0</v>
      </c>
      <c r="FH60" s="177">
        <f t="shared" si="67"/>
        <v>0</v>
      </c>
      <c r="FI60" s="177">
        <f t="shared" si="67"/>
        <v>0</v>
      </c>
      <c r="FJ60" s="177">
        <f t="shared" si="67"/>
        <v>0</v>
      </c>
      <c r="FK60" s="177">
        <f t="shared" si="67"/>
        <v>0</v>
      </c>
      <c r="FL60" s="177">
        <f t="shared" ref="FL60:FZ69" si="68">LARGE($K60:$DL60,FL$3)</f>
        <v>0</v>
      </c>
      <c r="FM60" s="177">
        <f t="shared" si="68"/>
        <v>0</v>
      </c>
      <c r="FN60" s="177">
        <f t="shared" si="68"/>
        <v>0</v>
      </c>
      <c r="FO60" s="177">
        <f t="shared" si="68"/>
        <v>0</v>
      </c>
      <c r="FP60" s="177">
        <f t="shared" si="68"/>
        <v>0</v>
      </c>
      <c r="FQ60" s="177">
        <f t="shared" si="68"/>
        <v>0</v>
      </c>
      <c r="FR60" s="177">
        <f t="shared" si="68"/>
        <v>0</v>
      </c>
      <c r="FS60" s="177">
        <f t="shared" si="68"/>
        <v>0</v>
      </c>
      <c r="FT60" s="177">
        <f t="shared" si="68"/>
        <v>0</v>
      </c>
      <c r="FU60" s="177">
        <f t="shared" si="68"/>
        <v>0</v>
      </c>
      <c r="FV60" s="177">
        <f t="shared" si="68"/>
        <v>0</v>
      </c>
      <c r="FW60" s="177">
        <f t="shared" si="68"/>
        <v>0</v>
      </c>
      <c r="FX60" s="177">
        <f t="shared" si="68"/>
        <v>0</v>
      </c>
      <c r="FY60" s="177">
        <f t="shared" si="68"/>
        <v>0</v>
      </c>
      <c r="FZ60" s="177">
        <f t="shared" si="68"/>
        <v>0</v>
      </c>
      <c r="GA60" s="177"/>
      <c r="GB60" s="229">
        <f t="shared" si="55"/>
        <v>0</v>
      </c>
      <c r="GC60" s="229">
        <f t="shared" si="56"/>
        <v>0</v>
      </c>
      <c r="GD60" s="174">
        <f>SUMIF('One Day 12-04-21 Scots'!$B$11:$B$24,$C60,'One Day 12-04-21 Scots'!$AU$11:$AU$24)</f>
        <v>0</v>
      </c>
      <c r="GE60" s="174">
        <f>SUMIF('One Day 12-04-21 Scots'!$B$11:$B$24,$C60,'One Day 12-04-21 Scots'!$AV$11:$AV$24)</f>
        <v>0</v>
      </c>
      <c r="GF60" s="174">
        <f>SUMIF('One Day 12-04-21 Scots'!$B$11:$B$24,$C60,'One Day 12-04-21 Scots'!$AW$11:$AW$24)</f>
        <v>0</v>
      </c>
      <c r="GG60" s="174">
        <f>SUMIF('One Day 12-04-21 Scots'!$B$11:$B$24,$C60,'One Day 12-04-21 Scots'!$AX$11:$AX$24)</f>
        <v>0</v>
      </c>
      <c r="GH60" s="174">
        <f>SUMIF('One Day 12-04-21 Scots'!$B$11:$B$24,$C60,'One Day 12-04-21 Scots'!$AY$11:$AY$24)</f>
        <v>0</v>
      </c>
      <c r="GI60" s="174">
        <f>SUMIF('One Day 12-04-21 Thistles'!$B$11:$B$25,$C60,'One Day 12-04-21 Thistles'!$AU$11:$AU$25)</f>
        <v>0</v>
      </c>
      <c r="GJ60" s="174">
        <f>SUMIF('One Day 12-04-21 Thistles'!$B$11:$B$25,$C60,'One Day 12-04-21 Thistles'!$AV$11:$AV$25)</f>
        <v>0</v>
      </c>
      <c r="GK60" s="174">
        <f>SUMIF('One Day 12-04-21 Thistles'!$B$11:$B$25,$C60,'One Day 12-04-21 Thistles'!$AW$11:$AW$25)</f>
        <v>0</v>
      </c>
      <c r="GL60" s="174">
        <f>SUMIF('One Day 12-04-21 Thistles'!$B$11:$B$25,$C60,'One Day 12-04-21 Thistles'!$AX$11:$AX$25)</f>
        <v>0</v>
      </c>
      <c r="GM60" s="174">
        <f>SUMIF('One Day 12-04-21 Thistles'!$B$11:$B$25,$C60,'One Day 12-04-21 Thistles'!$AY$11:$AY$25)</f>
        <v>0</v>
      </c>
      <c r="GN60" s="174">
        <f>SUMIF('Chili One Day 2-12-22 Scots'!$B$11:$B$27,$C60,'Chili One Day 2-12-22 Scots'!$AU$11:$AU$27)</f>
        <v>0</v>
      </c>
      <c r="GO60" s="174">
        <f>SUMIF('Chili One Day 2-12-22 Scots'!$B$11:$B$27,$C60,'Chili One Day 2-12-22 Scots'!$AV$11:$AV$27)</f>
        <v>0</v>
      </c>
      <c r="GP60" s="174">
        <f>SUMIF('Chili One Day 2-12-22 Scots'!$B$11:$B$27,$C60,'Chili One Day 2-12-22 Scots'!$AW$11:$AW$27)</f>
        <v>0</v>
      </c>
      <c r="GQ60" s="174">
        <f>SUMIF('Chili One Day 2-12-22 Scots'!$B$11:$B$27,$C60,'Chili One Day 2-12-22 Scots'!$AX$11:$AX$27)</f>
        <v>0</v>
      </c>
      <c r="GR60" s="174">
        <f>SUMIF('Chili One Day 2-12-22 Scots'!$B$11:$B$27,$C60,'Chili One Day 2-12-22 Scots'!$AY$11:$AY$27)</f>
        <v>0</v>
      </c>
      <c r="GS60" s="174">
        <f>SUMIF('Chili One Day 2-12-22 Thistles'!$B$11:$B$27,$C60,'Chili One Day 2-12-22 Thistles'!$AU$11:$AU$27)</f>
        <v>0</v>
      </c>
      <c r="GT60" s="174">
        <f>SUMIF('Chili One Day 2-12-22 Thistles'!$B$11:$B$27,$C60,'Chili One Day 2-12-22 Thistles'!$AV$11:$AV$27)</f>
        <v>0</v>
      </c>
      <c r="GU60" s="174">
        <f>SUMIF('Chili One Day 2-12-22 Thistles'!$B$11:$B$27,$C60,'Chili One Day 2-12-22 Thistles'!$AW$11:$AW$27)</f>
        <v>0</v>
      </c>
      <c r="GV60" s="174">
        <f>SUMIF('Chili One Day 2-12-22 Thistles'!$B$11:$B$27,$C60,'Chili One Day 2-12-22 Thistles'!$AX$11:$AX$27)</f>
        <v>0</v>
      </c>
      <c r="GW60" s="174">
        <f>SUMIF('Chili One Day 2-12-22 Thistles'!$B$11:$B$27,$C60,'Chili One Day 2-12-22 Thistles'!$AY$11:$AY$27)</f>
        <v>0</v>
      </c>
      <c r="GX60" s="174">
        <f>SUMIF('Ironman One Day 3-5-22 FS'!$B$11:$B$26,$C60,'Ironman One Day 3-5-22 FS'!$AU$11:$AU$26)</f>
        <v>0</v>
      </c>
      <c r="GY60" s="174">
        <f>SUMIF('Ironman One Day 3-5-22 FS'!$B$11:$B$26,$C60,'Ironman One Day 3-5-22 FS'!$AV$11:$AV$26)</f>
        <v>0</v>
      </c>
      <c r="GZ60" s="174">
        <f>SUMIF('Ironman One Day 3-5-22 FS'!$B$11:$B$26,$C60,'Ironman One Day 3-5-22 FS'!$AW$11:$AW$26)</f>
        <v>0</v>
      </c>
      <c r="HA60" s="174">
        <f>SUMIF('Ironman One Day 3-5-22 FS'!$B$11:$B$26,$C60,'Ironman One Day 3-5-22 FS'!$AX$11:$AX$26)</f>
        <v>0</v>
      </c>
      <c r="HB60" s="174">
        <f>SUMIF('Ironman One Day 3-5-22 FS'!$B$11:$B$26,$C60,'Ironman One Day 3-5-22 FS'!$AY$11:$AY$26)</f>
        <v>0</v>
      </c>
      <c r="HC60" s="174">
        <f>SUMIF('Ironman One Day 3-5-22 420'!$B$11:$B$26,$C60,'Ironman One Day 3-5-22 420'!$AU$11:$AU$26)</f>
        <v>0</v>
      </c>
      <c r="HD60" s="174">
        <f>SUMIF('Ironman One Day 3-5-22 420'!$B$11:$B$26,$C60,'Ironman One Day 3-5-22 420'!$AV$11:$AV$26)</f>
        <v>0</v>
      </c>
      <c r="HE60" s="174">
        <f>SUMIF('Ironman One Day 3-5-22 420'!$B$11:$B$26,$C60,'Ironman One Day 3-5-22 420'!$AW$11:$AW$26)</f>
        <v>0</v>
      </c>
      <c r="HF60" s="174">
        <f>SUMIF('Ironman One Day 3-5-22 420'!$B$11:$B$26,$C60,'Ironman One Day 3-5-22 420'!$AX$11:$AX$26)</f>
        <v>0</v>
      </c>
      <c r="HG60" s="174">
        <f>SUMIF('Ironman One Day 3-5-22 420'!$B$11:$B$26,$C60,'Ironman One Day 3-5-22 420'!$AY$11:$AY$26)</f>
        <v>0</v>
      </c>
      <c r="HH60" s="174">
        <f>SUMIF('Easter One Day 4-16-22 FS'!$B$11:$B$25,$C60,'Easter One Day 4-16-22 FS'!$AU$11:$AU$25)</f>
        <v>0</v>
      </c>
      <c r="HI60" s="174">
        <f>SUMIF('Easter One Day 4-16-22 FS'!$B$11:$B$25,$C60,'Easter One Day 4-16-22 FS'!$AV$11:$AV$25)</f>
        <v>0</v>
      </c>
      <c r="HJ60" s="174">
        <f>SUMIF('Easter One Day 4-16-22 FS'!$B$11:$B$25,$C60,'Easter One Day 4-16-22 FS'!$AW$11:$AW$25)</f>
        <v>0</v>
      </c>
      <c r="HK60" s="174">
        <f>SUMIF('Easter One Day 4-16-22 FS'!$B$11:$B$25,$C60,'Easter One Day 4-16-22 FS'!$AX$11:$AX$25)</f>
        <v>0</v>
      </c>
      <c r="HL60" s="174">
        <f>SUMIF('Easter One Day 4-16-22 FS'!$B$11:$B$25,$C60,'Easter One Day 4-16-22 FS'!$AY$11:$AY$25)</f>
        <v>0</v>
      </c>
      <c r="HM60" s="174">
        <f>SUMIF('Easter One Day 4-16-22 TH'!$B$11:$B$25,$C60,'Easter One Day 4-16-22 TH'!$AU$11:$AU$25)</f>
        <v>0</v>
      </c>
      <c r="HN60" s="174">
        <f>SUMIF('Easter One Day 4-16-22 TH'!$B$11:$B$25,$C60,'Easter One Day 4-16-22 TH'!$AV$11:$AV$25)</f>
        <v>0</v>
      </c>
      <c r="HO60" s="174">
        <f>SUMIF('Easter One Day 4-16-22 TH'!$B$11:$B$25,$C60,'Easter One Day 4-16-22 TH'!$AW$11:$AW$25)</f>
        <v>0</v>
      </c>
      <c r="HP60" s="174">
        <f>SUMIF('Easter One Day 4-16-22 TH'!$B$11:$B$25,$C60,'Easter One Day 4-16-22 TH'!$AX$11:$AX$25)</f>
        <v>0</v>
      </c>
      <c r="HQ60" s="174">
        <f>SUMIF('Easter One Day 4-16-22 TH'!$B$11:$B$25,$C60,'Easter One Day 4-16-22 TH'!$AY$11:$AY$25)</f>
        <v>0</v>
      </c>
      <c r="HR60" s="174">
        <f>SUMIF('Long Distance Race 5-7-22'!$B$11:$B$25,$C60,'Long Distance Race 5-7-22'!$AU$11:$AU$25)</f>
        <v>0</v>
      </c>
      <c r="HS60" s="174">
        <f>SUMIF('Long Distance Race 5-7-22'!$B$11:$B$18,$C60,'Long Distance Race 5-7-22'!$AV$11:$AV$18)</f>
        <v>0</v>
      </c>
      <c r="HT60" s="174">
        <f>SUMIF('Long Distance Race 5-7-22'!$B$11:$B$18,$C60,'Long Distance Race 5-7-22'!$AW$11:$AW$18)</f>
        <v>0</v>
      </c>
      <c r="HU60" s="174">
        <f>SUMIF('Long Distance Race 5-7-22'!$B$11:$B$18,$C60,'Long Distance Race 5-7-22'!$AX$11:$AX$18)</f>
        <v>0</v>
      </c>
      <c r="HV60" s="174">
        <f>SUMIF('Long Distance Race 5-7-22'!$B$11:$B$18,$C60,'Long Distance Race 5-7-22'!$AY$11:$AY$18)</f>
        <v>0</v>
      </c>
      <c r="HW60" s="174">
        <f>SUMIF('Memorial Day Regatta 5-28-22 Op'!$B$11:$B$25,$C60,'Memorial Day Regatta 5-28-22 Op'!$AU$11:$AU$25)</f>
        <v>0</v>
      </c>
      <c r="HX60" s="174">
        <f>SUMIF('Memorial Day Regatta 5-28-22 Op'!$B$11:$B$18,$C60,'Memorial Day Regatta 5-28-22 Op'!$AV$11:$AV$18)</f>
        <v>0</v>
      </c>
      <c r="HY60" s="174">
        <f>SUMIF('Memorial Day Regatta 5-28-22 Op'!$B$11:$B$18,$C60,'Memorial Day Regatta 5-28-22 Op'!$AW$11:$AW$18)</f>
        <v>0</v>
      </c>
      <c r="HZ60" s="174">
        <f>SUMIF('Memorial Day Regatta 5-28-22 Op'!$B$11:$B$18,$C60,'Memorial Day Regatta 5-28-22 Op'!$AX$11:$AX$18)</f>
        <v>0</v>
      </c>
      <c r="IA60" s="174">
        <f>SUMIF('Memorial Day Regatta 5-28-22 Op'!$B$11:$B$18,$C60,'Memorial Day Regatta 5-28-22 Op'!$AY$11:$AY$18)</f>
        <v>0</v>
      </c>
      <c r="IB60" s="174">
        <f>SUMIF('Caldwell Cup 6-25-22 TH'!$B$11:$B$25,$C60,'Caldwell Cup 6-25-22 TH'!$AU$11:$AU$25)</f>
        <v>0</v>
      </c>
      <c r="IC60" s="174">
        <f>SUMIF('Caldwell Cup 6-25-22 TH'!$B$11:$B$25,$C60,'Caldwell Cup 6-25-22 TH'!$AV$11:$AV$25)</f>
        <v>0</v>
      </c>
      <c r="ID60" s="174">
        <f>SUMIF('Caldwell Cup 6-25-22 TH'!$B$11:$B$25,$C60,'Caldwell Cup 6-25-22 TH'!$AW$11:$AW$25)</f>
        <v>0</v>
      </c>
      <c r="IE60" s="174">
        <f>SUMIF('Caldwell Cup 6-25-22 TH'!$B$11:$B$25,$C60,'Caldwell Cup 6-25-22 TH'!$AX$11:$AX$25)</f>
        <v>0</v>
      </c>
      <c r="IF60" s="174">
        <f>SUMIF('Caldwell Cup 6-25-22 TH'!$B$11:$B$25,$C60,'Caldwell Cup 6-25-22 TH'!$AY$11:$AY$25)</f>
        <v>0</v>
      </c>
      <c r="IG60" s="174">
        <f>SUMIF('Caldwell Cup 6-25-22 FS'!$B$11:$B$21,$C60,'Caldwell Cup 6-25-22 FS'!$AU$11:$AU$21)</f>
        <v>0</v>
      </c>
      <c r="IH60" s="174">
        <f>SUMIF('Caldwell Cup 6-25-22 FS'!$B$11:$B$21,$C60,'Caldwell Cup 6-25-22 FS'!$AV$11:$AV$21)</f>
        <v>0</v>
      </c>
      <c r="II60" s="174">
        <f>SUMIF('Caldwell Cup 6-25-22 FS'!$B$11:$B$21,$C60,'Caldwell Cup 6-25-22 FS'!$AW$11:$AW$21)</f>
        <v>0</v>
      </c>
      <c r="IJ60" s="174">
        <f>SUMIF('Caldwell Cup 6-25-22 FS'!$B$11:$B$21,$C60,'Caldwell Cup 6-25-22 FS'!$AX$11:$AX$21)</f>
        <v>0</v>
      </c>
      <c r="IK60" s="174">
        <f>SUMIF('Caldwell Cup 6-25-22 FS'!$B$11:$B$21,$C60,'Caldwell Cup 6-25-22 FS'!$AY$11:$AY$21)</f>
        <v>0</v>
      </c>
      <c r="IL60" s="174">
        <f>SUMIF('Caldwell Cup 6-25-22 Lasers'!$B$11:$B$23,$C60,'Caldwell Cup 6-25-22 Lasers'!$AU$11:$AU$23)</f>
        <v>0</v>
      </c>
      <c r="IM60" s="174">
        <f>SUMIF('Caldwell Cup 6-25-22 Lasers'!$B$11:$B$23,$C60,'Caldwell Cup 6-25-22 Lasers'!$AV$11:$AV$23)</f>
        <v>0</v>
      </c>
      <c r="IN60" s="174">
        <f>SUMIF('Caldwell Cup 6-25-22 Lasers'!$B$11:$B$23,$C60,'Caldwell Cup 6-25-22 Lasers'!$AW$11:$AW$23)</f>
        <v>0</v>
      </c>
      <c r="IO60" s="174">
        <f>SUMIF('Caldwell Cup 6-25-22 Lasers'!$B$11:$B$23,$C60,'Caldwell Cup 6-25-22 Lasers'!$AX$11:$AX$23)</f>
        <v>0</v>
      </c>
      <c r="IP60" s="174">
        <f>SUMIF('Caldwell Cup 6-25-22 Lasers'!$B$11:$B$23,$C60,'Caldwell Cup 6-25-22 Lasers'!$AY$11:$AY$23)</f>
        <v>0</v>
      </c>
      <c r="IQ60" s="174">
        <f>SUMIF('Labor Day Regatta 9-3-22 FS'!$B$11:$B$30,$C60,'Labor Day Regatta 9-3-22 FS'!$AU$11:$AU$30)</f>
        <v>0</v>
      </c>
      <c r="IR60" s="174">
        <f>SUMIF('Labor Day Regatta 9-3-22 FS'!$B$11:$B$30,$C60,'Labor Day Regatta 9-3-22 FS'!$AV$11:$AV$30)</f>
        <v>0</v>
      </c>
      <c r="IS60" s="174">
        <f>SUMIF('Labor Day Regatta 9-3-22 FS'!$B$11:$B$30,$C60,'Labor Day Regatta 9-3-22 FS'!$AW$11:$AW$30)</f>
        <v>0</v>
      </c>
      <c r="IT60" s="174">
        <f>SUMIF('Labor Day Regatta 9-3-22 FS'!$B$11:$B$30,$C60,'Labor Day Regatta 9-3-22 FS'!$AX$11:$AX$30)</f>
        <v>0</v>
      </c>
      <c r="IU60" s="174">
        <f>SUMIF('Labor Day Regatta 9-3-22 FS'!$B$11:$B$30,$C60,'Labor Day Regatta 9-3-22 FS'!$AY$11:$AY$30)</f>
        <v>0</v>
      </c>
      <c r="IV60" s="174">
        <f>SUMIF('2022-09-17 Leukemia Cup FS'!$B$11:$B$26,$C60,'2022-09-17 Leukemia Cup FS'!$AU$11:$AU$26)</f>
        <v>0</v>
      </c>
      <c r="IW60" s="174">
        <f>SUMIF('2022-09-17 Leukemia Cup FS'!$B$11:$B$26,$C60,'2022-09-17 Leukemia Cup FS'!$AV$11:$AV$26)</f>
        <v>0</v>
      </c>
      <c r="IX60" s="174">
        <f>SUMIF('2022-09-17 Leukemia Cup FS'!$B$11:$B$26,$C60,'2022-09-17 Leukemia Cup FS'!$AW$11:$AW$26)</f>
        <v>0</v>
      </c>
      <c r="IY60" s="174">
        <f>SUMIF('2022-09-17 Leukemia Cup FS'!$B$11:$B$26,$C60,'2022-09-17 Leukemia Cup FS'!$AX$11:$AX$26)</f>
        <v>0</v>
      </c>
      <c r="IZ60" s="174">
        <f>SUMIF('2022-09-17 Leukemia Cup FS'!$B$11:$B$26,$C60,'2022-09-17 Leukemia Cup FS'!$AY$11:$AY$26)</f>
        <v>0</v>
      </c>
      <c r="JA60" s="174">
        <f>SUMIF('2022-09-17 Leukemia Cup TH'!$B$11:$B$28,$C60,'2022-09-17 Leukemia Cup TH'!$AU$11:$AU$28)</f>
        <v>0</v>
      </c>
      <c r="JB60" s="174">
        <f>SUMIF('2022-09-17 Leukemia Cup TH'!$B$11:$B$28,$C60,'2022-09-17 Leukemia Cup TH'!$AV$11:$AV$28)</f>
        <v>0</v>
      </c>
      <c r="JC60" s="174">
        <f>SUMIF('2022-09-17 Leukemia Cup TH'!$B$11:$B$28,$C60,'2022-09-17 Leukemia Cup TH'!$AW$11:$AW$28)</f>
        <v>0</v>
      </c>
      <c r="JD60" s="174">
        <f>SUMIF('2022-09-17 Leukemia Cup TH'!$B$11:$B$28,$C60,'2022-09-17 Leukemia Cup TH'!$AX$11:$AX$28)</f>
        <v>0</v>
      </c>
      <c r="JE60" s="174">
        <f>SUMIF('2022-09-17 Leukemia Cup TH'!$B$11:$B$28,$C60,'2022-09-17 Leukemia Cup TH'!$AY$11:$AY$28)</f>
        <v>0</v>
      </c>
      <c r="JF60" s="174">
        <f>SUMIF('Smith-Berry LDR 9-24-22'!$B$11:$B$30,$C60,'Smith-Berry LDR 9-24-22'!$AU$11:$AU$30)</f>
        <v>0</v>
      </c>
      <c r="JG60" s="174">
        <f>SUMIF('Smith-Berry LDR 9-24-22'!$B$11:$B$30,$C60,'Smith-Berry LDR 9-24-22'!$AV$11:$AV$30)</f>
        <v>0</v>
      </c>
      <c r="JH60" s="174">
        <f>SUMIF('Smith-Berry LDR 9-24-22'!$B$11:$B$30,$C60,'Smith-Berry LDR 9-24-22'!$AW$11:$AW$30)</f>
        <v>0</v>
      </c>
      <c r="JI60" s="174">
        <f>SUMIF('Smith-Berry LDR 9-24-22'!$B$11:$B$30,$C60,'Smith-Berry LDR 9-24-22'!$AX$11:$AX$30)</f>
        <v>0</v>
      </c>
      <c r="JJ60" s="174">
        <f>SUMIF('Smith-Berry LDR 9-24-22'!$B$11:$B$30,$C60,'Smith-Berry LDR 9-24-22'!$AY$11:$AY$30)</f>
        <v>0</v>
      </c>
      <c r="JK60" s="174">
        <f>SUMIF('Great Scot 10-1-22 Cham'!$B$11:$B$38,$C60,'Great Scot 10-1-22 Cham'!$AU$11:$AU$38)</f>
        <v>0</v>
      </c>
      <c r="JL60" s="174">
        <f>SUMIF('Great Scot 10-1-22 Cham'!$B$11:$B$38,$C60,'Great Scot 10-1-22 Cham'!$AV$11:$AV$38)</f>
        <v>0</v>
      </c>
      <c r="JM60" s="174">
        <f>SUMIF('Great Scot 10-1-22 Cham'!$B$11:$B$38,$C60,'Great Scot 10-1-22 Cham'!$AW$11:$AW$38)</f>
        <v>0</v>
      </c>
      <c r="JN60" s="174">
        <f>SUMIF('Great Scot 10-1-22 Cham'!$B$11:$B$38,$C60,'Great Scot 10-1-22 Cham'!$AX$11:$AX$38)</f>
        <v>0</v>
      </c>
      <c r="JO60" s="174">
        <f>SUMIF('Great Scot 10-1-22 Cham'!$B$11:$B$38,$C60,'Great Scot 10-1-22 Cham'!$AY$11:$AY$38)</f>
        <v>0</v>
      </c>
      <c r="JP60" s="174">
        <f>SUMIF('Great Scot 10-1-22 Chal'!$B$11:$B$28,$C60,'Great Scot 10-1-22 Chal'!$AU$11:$AU$28)</f>
        <v>0</v>
      </c>
      <c r="JQ60" s="174">
        <f>SUMIF('Great Scot 10-1-22 Chal'!$B$11:$B$28,$C60,'Great Scot 10-1-22 Chal'!$AV$11:$AV$28)</f>
        <v>0</v>
      </c>
      <c r="JR60" s="174">
        <f>SUMIF('Great Scot 10-1-22 Chal'!$B$11:$B$28,$C60,'Great Scot 10-1-22 Chal'!$AW$11:$AW$28)</f>
        <v>0</v>
      </c>
      <c r="JS60" s="174">
        <f>SUMIF('Great Scot 10-1-22 Chal'!$B$11:$B$28,$C60,'Great Scot 10-1-22 Chal'!$AX$11:$AX$28)</f>
        <v>0</v>
      </c>
      <c r="JT60" s="174">
        <f>SUMIF('Great Scot 10-1-22 Chal'!$B$11:$B$28,$C60,'Great Scot 10-1-22 Chal'!$AY$11:$AY$28)</f>
        <v>0</v>
      </c>
      <c r="JU60" s="174">
        <f>SUMIF('Great Pumpkin Regatta 10-15-22'!$B$11:$B$54,$C60,'Great Pumpkin Regatta 10-15-22'!$AU$11:$AU$54)</f>
        <v>0</v>
      </c>
      <c r="JV60" s="174">
        <f>SUMIF('Great Pumpkin Regatta 10-15-22'!$B$11:$B$54,$C60,'Great Pumpkin Regatta 10-15-22'!$AV$11:$AV$54)</f>
        <v>0</v>
      </c>
      <c r="JW60" s="174">
        <f>SUMIF('Great Pumpkin Regatta 10-15-22'!$B$11:$B$54,$C60,'Great Pumpkin Regatta 10-15-22'!$AW$11:$AW$54)</f>
        <v>0</v>
      </c>
      <c r="JX60" s="174">
        <f>SUMIF('Great Pumpkin Regatta 10-15-22'!$B$11:$B$54,$C60,'Great Pumpkin Regatta 10-15-22'!$AX$11:$AX$54)</f>
        <v>0</v>
      </c>
      <c r="JY60" s="174">
        <f>SUMIF('Great Pumpkin Regatta 10-15-22'!$B$11:$B$54,$C60,'Great Pumpkin Regatta 10-15-22'!$AY$11:$AY$54)</f>
        <v>0</v>
      </c>
      <c r="JZ60" s="174">
        <f>SUMIF('One Day Regatta 10-29-22 FS'!$B$11:$B$19,$C60,'One Day Regatta 10-29-22 FS'!$AU$11:$AU$19)</f>
        <v>0</v>
      </c>
      <c r="KA60" s="174">
        <f>SUMIF('One Day Regatta 10-29-22 FS'!$B$11:$B$19,$C60,'One Day Regatta 10-29-22 FS'!$AV$11:$AV$19)</f>
        <v>0</v>
      </c>
      <c r="KB60" s="174">
        <f>SUMIF('One Day Regatta 10-29-22 FS'!$B$11:$B$19,$C60,'One Day Regatta 10-29-22 FS'!$AW$11:$AW$19)</f>
        <v>0</v>
      </c>
      <c r="KC60" s="174">
        <f>SUMIF('One Day Regatta 10-29-22 FS'!$B$11:$B$19,$C60,'One Day Regatta 10-29-22 FS'!$AX$11:$AX$19)</f>
        <v>0</v>
      </c>
      <c r="KD60" s="174">
        <f>SUMIF('One Day Regatta 10-29-22 FS'!$B$11:$B$19,$C60,'One Day Regatta 10-29-22 FS'!$AY$11:$AY$19)</f>
        <v>0</v>
      </c>
    </row>
    <row r="61" spans="1:290" ht="15" customHeight="1" x14ac:dyDescent="0.2">
      <c r="A61" s="400" t="s">
        <v>1369</v>
      </c>
      <c r="B61" s="134">
        <f t="shared" si="8"/>
        <v>36</v>
      </c>
      <c r="C61" s="170" t="s">
        <v>281</v>
      </c>
      <c r="D61" s="171">
        <f t="shared" si="44"/>
        <v>0</v>
      </c>
      <c r="E61" s="172">
        <f t="shared" si="45"/>
        <v>0</v>
      </c>
      <c r="F61" s="171">
        <f t="shared" si="46"/>
        <v>0</v>
      </c>
      <c r="G61" s="171">
        <v>0</v>
      </c>
      <c r="H61" s="171">
        <f t="shared" si="47"/>
        <v>0</v>
      </c>
      <c r="I61" s="173">
        <f t="shared" si="48"/>
        <v>0</v>
      </c>
      <c r="J61" s="173"/>
      <c r="K61" s="174">
        <f>SUMIF('Saturday Race 11-06-21'!$B$11:$B$21,$C61,'Saturday Race 11-06-21'!$AU$11:$AU$21)</f>
        <v>0</v>
      </c>
      <c r="L61" s="174">
        <f>SUMIF('Saturday Race 11-06-21'!$B$11:$B$21,$C61,'Saturday Race 11-06-21'!$AV$11:$AV$21)</f>
        <v>0</v>
      </c>
      <c r="M61" s="174">
        <f>SUMIF('Saturday Race 11-06-21'!$B$11:$B$21,$C61,'Saturday Race 11-06-21'!$AW$11:$AW$21)</f>
        <v>0</v>
      </c>
      <c r="N61" s="174">
        <f>SUMIF('Saturday Race 11-06-21'!$B$11:$B$21,$C61,'Saturday Race 11-06-21'!$AX$11:$AX$21)</f>
        <v>0</v>
      </c>
      <c r="O61" s="174">
        <f>SUMIF('Saturday Race 11-06-21'!$B$11:$B$21,$C61,'Saturday Race 11-06-21'!$AY$11:$AY$21)</f>
        <v>0</v>
      </c>
      <c r="P61" s="174">
        <f>SUMIF('Saturday Race 11-20-21'!$B$11:$B$20,$C61,'Saturday Race 11-20-21'!$AU$11:$AU$20)</f>
        <v>0</v>
      </c>
      <c r="Q61" s="174">
        <f>SUMIF('Saturday Race 11-20-21'!$B$11:$B$20,$C61,'Saturday Race 11-20-21'!$AV$11:$AV$20)</f>
        <v>0</v>
      </c>
      <c r="R61" s="174">
        <f>SUMIF('Saturday Race 11-20-21'!$B$11:$B$20,$C61,'Saturday Race 11-20-21'!$AW$11:$AW$20)</f>
        <v>0</v>
      </c>
      <c r="S61" s="174">
        <f>SUMIF('Saturday Race 11-20-21'!$B$11:$B$20,$C61,'Saturday Race 11-20-21'!$AX$11:$AX$20)</f>
        <v>0</v>
      </c>
      <c r="T61" s="174">
        <f>SUMIF('Saturday Race 11-20-21'!$B$11:$B$20,$C61,'Saturday Race 11-20-21'!$AY$11:$AY$20)</f>
        <v>0</v>
      </c>
      <c r="U61" s="174">
        <f>SUMIF('Saturday Race 1-08-22'!$B$11:$B$20,$C61,'Saturday Race 1-08-22'!$AU$11:$AU$20)</f>
        <v>0</v>
      </c>
      <c r="V61" s="174">
        <f>SUMIF('Saturday Race 1-08-22'!$B$11:$B$20,$C61,'Saturday Race 1-08-22'!$AV$11:$AV$20)</f>
        <v>0</v>
      </c>
      <c r="W61" s="174">
        <f>SUMIF('Saturday Race 1-08-22'!$B$11:$B$20,$C61,'Saturday Race 1-08-22'!$AW$11:$AW$20)</f>
        <v>0</v>
      </c>
      <c r="X61" s="174">
        <f>SUMIF('Saturday Race 1-08-22'!$B$11:$B$20,$C61,'Saturday Race 1-08-22'!$AX$11:$AX$20)</f>
        <v>0</v>
      </c>
      <c r="Y61" s="174">
        <f>SUMIF('Saturday Race 1-08-22'!$B$11:$B$20,$C61,'Saturday Race 1-08-22'!$AY$11:$AY$20)</f>
        <v>0</v>
      </c>
      <c r="Z61" s="174">
        <f>SUMIF('Saturday Race 1-22-22'!$B$11:$B$20,$C61,'Saturday Race 1-22-22'!$AU$11:$AU$20)</f>
        <v>0</v>
      </c>
      <c r="AA61" s="174">
        <f>SUMIF('Saturday Race 1-22-22'!$B$11:$B$20,$C61,'Saturday Race 1-22-22'!$AV$11:$AV$20)</f>
        <v>0</v>
      </c>
      <c r="AB61" s="174">
        <f>SUMIF('Saturday Race 1-22-22'!$B$11:$B$20,$C61,'Saturday Race 1-22-22'!$AW$11:$AW$20)</f>
        <v>0</v>
      </c>
      <c r="AC61" s="174">
        <f>SUMIF('Saturday Race 1-22-22'!$B$11:$B$20,$C61,'Saturday Race 1-22-22'!$AX$11:$AX$20)</f>
        <v>0</v>
      </c>
      <c r="AD61" s="174">
        <f>SUMIF('Saturday Race 1-22-22'!$B$11:$B$20,$C61,'Saturday Race 1-22-22'!$AY$11:$AY$20)</f>
        <v>0</v>
      </c>
      <c r="AE61" s="174">
        <f>SUMIF('Sunday Race 2-6-22'!$B$11:$B$20,$C61,'Sunday Race 2-6-22'!$AU$11:$AU$20)</f>
        <v>0</v>
      </c>
      <c r="AF61" s="174">
        <f>SUMIF('Sunday Race 2-6-22'!$B$11:$B$20,$C61,'Sunday Race 2-6-22'!$AV$11:$AV$20)</f>
        <v>0</v>
      </c>
      <c r="AG61" s="174">
        <f>SUMIF('Sunday Race 2-6-22'!$B$11:$B$20,$C61,'Sunday Race 2-6-22'!$AW$11:$AW$20)</f>
        <v>0</v>
      </c>
      <c r="AH61" s="174">
        <f>SUMIF('Sunday Race 2-6-22'!$B$11:$B$20,$C61,'Sunday Race 2-6-22'!$AX$11:$AX$20)</f>
        <v>0</v>
      </c>
      <c r="AI61" s="174">
        <f>SUMIF('Sunday Race 2-6-22'!$B$11:$B$20,$C61,'Sunday Race 2-6-22'!$AY$11:$AY$20)</f>
        <v>0</v>
      </c>
      <c r="AJ61" s="174">
        <f>SUMIF('Sunday Race 2-20-22'!$B$11:$B$26,$C61,'Sunday Race 2-20-22'!$AU$11:$AU$26)</f>
        <v>0</v>
      </c>
      <c r="AK61" s="174">
        <f>SUMIF('Sunday Race 2-20-22'!$B$11:$B$26,$C61,'Sunday Race 2-20-22'!$AV$11:$AV$26)</f>
        <v>0</v>
      </c>
      <c r="AL61" s="174">
        <f>SUMIF('Sunday Race 2-20-22'!$B$11:$B$26,$C61,'Sunday Race 2-20-22'!$AW$11:$AW$26)</f>
        <v>0</v>
      </c>
      <c r="AM61" s="174">
        <f>SUMIF('Sunday Race 2-20-22'!$B$11:$B$26,$C61,'Sunday Race 2-20-22'!$AX$11:$AX$26)</f>
        <v>0</v>
      </c>
      <c r="AN61" s="174">
        <f>SUMIF('Sunday Race 2-20-22'!$B$11:$B$26,$C61,'Sunday Race 2-20-22'!$AY$11:$AY$26)</f>
        <v>0</v>
      </c>
      <c r="AO61" s="174">
        <f>SUMIF('Sunday Race 2-27-22'!$B$11:$B$20,$C61,'Sunday Race 2-27-22'!$AU$11:$AU$20)</f>
        <v>0</v>
      </c>
      <c r="AP61" s="174">
        <f>SUMIF('Sunday Race 2-27-22'!$B$11:$B$20,$C61,'Sunday Race 2-27-22'!$AV$11:$AV$20)</f>
        <v>0</v>
      </c>
      <c r="AQ61" s="174">
        <f>SUMIF('Sunday Race 2-27-22'!$B$11:$B$20,$C61,'Sunday Race 2-27-22'!$AW$11:$AW$20)</f>
        <v>0</v>
      </c>
      <c r="AR61" s="174">
        <f>SUMIF('Sunday Race 2-27-22'!$B$11:$B$20,$C61,'Sunday Race 2-27-22'!$AX$11:$AX$20)</f>
        <v>0</v>
      </c>
      <c r="AS61" s="174">
        <f>SUMIF('Sunday Race 2-27-22'!$B$11:$B$20,$C61,'Sunday Race 2-27-22'!$AY$11:$AY$20)</f>
        <v>0</v>
      </c>
      <c r="AT61" s="174">
        <f>SUMIF('Sunday Race 3-13-22'!$B$11:$B$25,$C61,'Sunday Race 3-13-22'!$AU$11:$AU$25)</f>
        <v>0</v>
      </c>
      <c r="AU61" s="174">
        <f>SUMIF('Sunday Race 3-13-22'!$B$11:$B$25,$C61,'Sunday Race 3-13-22'!$AV$11:$AV$25)</f>
        <v>0</v>
      </c>
      <c r="AV61" s="174">
        <f>SUMIF('Sunday Race 3-13-22'!$B$11:$B$25,$C61,'Sunday Race 3-13-22'!$AW$11:$AW$25)</f>
        <v>0</v>
      </c>
      <c r="AW61" s="174">
        <f>SUMIF('Sunday Race 3-13-22'!$B$11:$B$25,$C61,'Sunday Race 3-13-22'!$AX$11:$AX$25)</f>
        <v>0</v>
      </c>
      <c r="AX61" s="174">
        <f>SUMIF('Sunday Race 3-13-22'!$B$11:$B$25,$C61,'Sunday Race 3-13-22'!$AY$11:$AY$25)</f>
        <v>0</v>
      </c>
      <c r="AY61" s="174">
        <f>SUMIF('Saturday Race 3-19-22'!$B$11:$B$15,$C61,'Saturday Race 3-19-22'!$AU$11:$AU$15)</f>
        <v>0</v>
      </c>
      <c r="AZ61" s="174">
        <f>SUMIF('Saturday Race 3-19-22'!$B$11:$B$15,$C61,'Saturday Race 3-19-22'!$AV$11:$AV$15)</f>
        <v>0</v>
      </c>
      <c r="BA61" s="174">
        <f>SUMIF('Saturday Race 3-19-22'!$B$11:$B$15,$C61,'Saturday Race 3-19-22'!$AW$11:$AW$15)</f>
        <v>0</v>
      </c>
      <c r="BB61" s="174">
        <f>SUMIF('Saturday Race 3-19-22'!$B$11:$B$15,$C61,'Saturday Race 3-19-22'!$AX$11:$AX$15)</f>
        <v>0</v>
      </c>
      <c r="BC61" s="174">
        <f>SUMIF('Saturday Race 3-19-22'!$B$11:$B$15,$C61,'Saturday Race 3-19-22'!$AY$11:$AY$15)</f>
        <v>0</v>
      </c>
      <c r="BD61" s="174">
        <f>SUMIF('Sunday Races 4-10-22'!$B$11:$B$26,$C61,'Sunday Races 4-10-22'!$AU$11:$AU$26)</f>
        <v>0</v>
      </c>
      <c r="BE61" s="174">
        <f>SUMIF('Sunday Races 4-10-22'!$B$11:$B$26,$C61,'Sunday Races 4-10-22'!$AV$11:$AV$26)</f>
        <v>0</v>
      </c>
      <c r="BF61" s="174">
        <f>SUMIF('Sunday Races 4-10-22'!$B$11:$B$26,$C61,'Sunday Races 4-10-22'!$AW$11:$AW$26)</f>
        <v>0</v>
      </c>
      <c r="BG61" s="174">
        <f>SUMIF('Sunday Races 4-10-22'!$B$11:$B$26,$C61,'Sunday Races 4-10-22'!$AX$11:$AX$26)</f>
        <v>0</v>
      </c>
      <c r="BH61" s="174">
        <f>SUMIF('Sunday Races 4-10-22'!$B$11:$B$26,$C61,'Sunday Races 4-10-22'!$AY$11:$AY$26)</f>
        <v>0</v>
      </c>
      <c r="BI61" s="174">
        <f>SUMIF('Sunday Races 5-1-22'!$B$11:$B$28,$C61,'Sunday Races 5-1-22'!$AU$11:$AU$28)</f>
        <v>0</v>
      </c>
      <c r="BJ61" s="174">
        <f>SUMIF('Sunday Races 5-1-22'!$B$11:$B$28,$C61,'Sunday Races 5-1-22'!$AV$11:$AV$28)</f>
        <v>0</v>
      </c>
      <c r="BK61" s="174">
        <f>SUMIF('Sunday Races 5-1-22'!$B$11:$B$28,$C61,'Sunday Races 5-1-22'!$AW$11:$AW$28)</f>
        <v>0</v>
      </c>
      <c r="BL61" s="174">
        <f>SUMIF('Sunday Races 5-1-22'!$B$11:$B$28,$C61,'Sunday Races 5-1-22'!$AX$11:$AX$28)</f>
        <v>0</v>
      </c>
      <c r="BM61" s="174">
        <f>SUMIF('Sunday Races 5-1-22'!$B$11:$B$28,$C61,'Sunday Races 5-1-22'!$AY$11:$AY$28)</f>
        <v>0</v>
      </c>
      <c r="BN61" s="174">
        <f>SUMIF('Sunday Races 6-5-22'!$B$11:$B$28,$C61,'Sunday Races 6-5-22'!$AU$11:$AU$28)</f>
        <v>0</v>
      </c>
      <c r="BO61" s="174">
        <f>SUMIF('Sunday Races 6-5-22'!$B$11:$B$28,$C61,'Sunday Races 6-5-22'!$AV$11:$AV$28)</f>
        <v>0</v>
      </c>
      <c r="BP61" s="174">
        <f>SUMIF('Sunday Races 6-5-22'!$B$11:$B$28,$C61,'Sunday Races 6-5-22'!$AW$11:$AW$28)</f>
        <v>0</v>
      </c>
      <c r="BQ61" s="174">
        <f>SUMIF('Sunday Races 6-5-22'!$B$11:$B$28,$C61,'Sunday Races 6-5-22'!$AX$11:$AX$28)</f>
        <v>0</v>
      </c>
      <c r="BR61" s="174">
        <f>SUMIF('Sunday Races 6-5-22'!$B$11:$B$28,$C61,'Sunday Races 6-5-22'!$AY$11:$AY$28)</f>
        <v>0</v>
      </c>
      <c r="BS61" s="174">
        <f>SUMIF('Sunday Races 6-12-22'!$B$11:$B$24,$C61,'Sunday Races 6-12-22'!$AU$11:$AU$24)</f>
        <v>0</v>
      </c>
      <c r="BT61" s="174">
        <f>SUMIF('Sunday Races 6-12-22'!$B$11:$B$24,$C61,'Sunday Races 6-12-22'!$AV$11:$AV$24)</f>
        <v>0</v>
      </c>
      <c r="BU61" s="174">
        <f>SUMIF('Sunday Races 6-12-22'!$B$11:$B$24,$C61,'Sunday Races 6-12-22'!$AW$11:$AW$24)</f>
        <v>0</v>
      </c>
      <c r="BV61" s="174">
        <f>SUMIF('Sunday Races 6-12-22'!$B$11:$B$24,$C61,'Sunday Races 6-12-22'!$AX$11:$AX$24)</f>
        <v>0</v>
      </c>
      <c r="BW61" s="174">
        <f>SUMIF('Sunday Races 6-12-22'!$B$11:$B$24,$C61,'Sunday Races 6-12-22'!$AY$11:$AY$24)</f>
        <v>0</v>
      </c>
      <c r="BX61" s="174">
        <f>SUMIF('Saturday Races 6-18-22'!$B$11:$B$24,$C61,'Saturday Races 6-18-22'!$AU$11:$AU$24)</f>
        <v>0</v>
      </c>
      <c r="BY61" s="174">
        <f>SUMIF('Saturday Races 6-18-22'!$B$11:$B$24,$C61,'Saturday Races 6-18-22'!$AV$11:$AV$24)</f>
        <v>0</v>
      </c>
      <c r="BZ61" s="174">
        <f>SUMIF('Saturday Races 6-18-22'!$B$11:$B$24,$C61,'Saturday Races 6-18-22'!$AW$11:$AW$24)</f>
        <v>0</v>
      </c>
      <c r="CA61" s="174">
        <f>SUMIF('Saturday Races 6-18-22'!$B$11:$B$24,$C61,'Saturday Races 6-18-22'!$AX$11:$AX$24)</f>
        <v>0</v>
      </c>
      <c r="CB61" s="174">
        <f>SUMIF('Saturday Races 6-18-22'!$B$11:$B$24,$C61,'Saturday Races 6-18-22'!$AY$11:$AY$24)</f>
        <v>0</v>
      </c>
      <c r="CC61" s="174">
        <f>SUMIF('Sunday Races 7-3-22'!$B$11:$B$26,$C61,'Sunday Races 7-3-22'!$AU$11:$AU$26)</f>
        <v>0</v>
      </c>
      <c r="CD61" s="174">
        <f>SUMIF('Sunday Races 7-3-22'!$B$11:$B$26,$C61,'Sunday Races 7-3-22'!$AV$11:$AV$26)</f>
        <v>0</v>
      </c>
      <c r="CE61" s="174">
        <f>SUMIF('Sunday Races 7-3-22'!$B$11:$B$26,$C61,'Sunday Races 7-3-22'!$AW$11:$AW$26)</f>
        <v>0</v>
      </c>
      <c r="CF61" s="174">
        <f>SUMIF('Sunday Races 7-3-22'!$B$11:$B$26,$C61,'Sunday Races 7-3-22'!$AX$11:$AX$26)</f>
        <v>0</v>
      </c>
      <c r="CG61" s="174">
        <f>SUMIF('Sunday Races 7-3-22'!$B$11:$B$26,$C61,'Sunday Races 7-3-22'!$AY$11:$AY$26)</f>
        <v>0</v>
      </c>
      <c r="CH61" s="174">
        <f>SUMIF('Sunday Races 7-31-22'!$B$11:$B$26,$C61,'Sunday Races 7-31-22'!$AU$11:$AU$26)</f>
        <v>0</v>
      </c>
      <c r="CI61" s="174">
        <f>SUMIF('Sunday Races 7-31-22'!$B$11:$B$26,$C61,'Sunday Races 7-31-22'!$AV$11:$AV$26)</f>
        <v>0</v>
      </c>
      <c r="CJ61" s="174">
        <f>SUMIF('Sunday Races 7-31-22'!$B$11:$B$26,$C61,'Sunday Races 7-31-22'!$AW$11:$AW$26)</f>
        <v>0</v>
      </c>
      <c r="CK61" s="174">
        <f>SUMIF('Sunday Races 7-31-22'!$B$11:$B$26,$C61,'Sunday Races 7-31-22'!$AX$11:$AX$26)</f>
        <v>0</v>
      </c>
      <c r="CL61" s="174">
        <f>SUMIF('Sunday Races 7-31-22'!$B$11:$B$26,$C61,'Sunday Races 7-31-22'!$AY$11:$AY$26)</f>
        <v>0</v>
      </c>
      <c r="CM61" s="174">
        <f>SUMIF('Sunday Races 8-14-22'!$B$11:$B$26,$C61,'Sunday Races 8-14-22'!$AU$11:$AU$26)</f>
        <v>0</v>
      </c>
      <c r="CN61" s="174">
        <f>SUMIF('Sunday Races 8-14-22'!$B$11:$B$26,$C61,'Sunday Races 8-14-22'!$AV$11:$AV$26)</f>
        <v>0</v>
      </c>
      <c r="CO61" s="174">
        <f>SUMIF('Sunday Races 8-14-22'!$B$11:$B$26,$C61,'Sunday Races 8-14-22'!$AW$11:$AW$26)</f>
        <v>0</v>
      </c>
      <c r="CP61" s="174">
        <f>SUMIF('Sunday Races 8-14-22'!$B$11:$B$26,$C61,'Sunday Races 8-14-22'!$AX$11:$AX$26)</f>
        <v>0</v>
      </c>
      <c r="CQ61" s="174">
        <f>SUMIF('Sunday Races 8-14-22'!$B$11:$B$26,$C61,'Sunday Races 8-14-22'!$AY$11:$AY$26)</f>
        <v>0</v>
      </c>
      <c r="CR61" s="174">
        <f>SUMIF('Saturday Races 8-20-22'!$B$11:$B$26,$C61,'Saturday Races 8-20-22'!$AU$11:$AU$26)</f>
        <v>0</v>
      </c>
      <c r="CS61" s="174">
        <f>SUMIF('Saturday Races 8-20-22'!$B$11:$B$26,$C61,'Saturday Races 8-20-22'!$AV$11:$AV$26)</f>
        <v>0</v>
      </c>
      <c r="CT61" s="174">
        <f>SUMIF('Saturday Races 8-20-22'!$B$11:$B$26,$C61,'Saturday Races 8-20-22'!$AW$11:$AW$26)</f>
        <v>0</v>
      </c>
      <c r="CU61" s="174">
        <f>SUMIF('Saturday Races 8-20-22'!$B$11:$B$26,$C61,'Saturday Races 8-20-22'!$AX$11:$AX$26)</f>
        <v>0</v>
      </c>
      <c r="CV61" s="174">
        <f>SUMIF('Saturday Races 8-20-22'!$B$11:$B$26,$C61,'Saturday Races 8-20-22'!$AY$11:$AY$26)</f>
        <v>0</v>
      </c>
      <c r="CW61" s="174">
        <f>SUMIF('Sunday Races 9-11-22'!$B$11:$B$20,$C61,'Sunday Races 9-11-22'!$AU$11:$AU$20)</f>
        <v>0</v>
      </c>
      <c r="CX61" s="174">
        <f>SUMIF('Sunday Races 9-11-22'!$B$11:$B$20,$C61,'Sunday Races 9-11-22'!$AV$11:$AV$20)</f>
        <v>0</v>
      </c>
      <c r="CY61" s="174">
        <f>SUMIF('Sunday Races 9-11-22'!$B$11:$B$20,$C61,'Sunday Races 9-11-22'!$AW$11:$AW$20)</f>
        <v>0</v>
      </c>
      <c r="CZ61" s="174">
        <f>SUMIF('Sunday Races 9-11-22'!$B$11:$B$20,$C61,'Sunday Races 9-11-22'!$AX$11:$AX$20)</f>
        <v>0</v>
      </c>
      <c r="DA61" s="174">
        <f>SUMIF('Sunday Races 9-11-22'!$B$11:$B$20,$C61,'Sunday Races 9-11-22'!$AY$11:$AY$20)</f>
        <v>0</v>
      </c>
      <c r="DB61" s="174">
        <f>SUMIF('Sunday Races 10-9-22'!$B$11:$B$21,$C61,'Sunday Races 10-9-22'!$AU$11:$AU$21)</f>
        <v>0</v>
      </c>
      <c r="DC61" s="174">
        <f>SUMIF('Sunday Races 10-9-22'!$B$11:$B$21,$C61,'Sunday Races 10-9-22'!$AV$11:$AV$21)</f>
        <v>0</v>
      </c>
      <c r="DD61" s="174">
        <f>SUMIF('Sunday Races 10-9-22'!$B$11:$B$21,$C61,'Sunday Races 10-9-22'!$AW$11:$AW$21)</f>
        <v>0</v>
      </c>
      <c r="DE61" s="174">
        <f>SUMIF('Sunday Races 10-9-22'!$B$11:$B$21,$C61,'Sunday Races 10-9-22'!$AX$11:$AX$21)</f>
        <v>0</v>
      </c>
      <c r="DF61" s="174">
        <f>SUMIF('Sunday Races 10-9-22'!$B$11:$B$21,$C61,'Sunday Races 10-9-22'!$AY$11:$AY$21)</f>
        <v>0</v>
      </c>
      <c r="DG61" s="174">
        <f>SUMIF('Sunday Races 10-23-22'!$B$11:$B$22,$C61,'Sunday Races 10-23-22'!$AU$11:$AU$22)</f>
        <v>0</v>
      </c>
      <c r="DH61" s="174">
        <f>SUMIF('Sunday Races 10-23-22'!$B$11:$B$22,$C61,'Sunday Races 10-23-22'!$AV$11:$AV$22)</f>
        <v>0</v>
      </c>
      <c r="DI61" s="174">
        <f>SUMIF('Sunday Races 10-23-22'!$B$11:$B$22,$C61,'Sunday Races 10-23-22'!$AW$11:$AW$22)</f>
        <v>0</v>
      </c>
      <c r="DJ61" s="174">
        <f>SUMIF('Sunday Races 10-23-22'!$B$11:$B$22,$C61,'Sunday Races 10-23-22'!$AX$11:$AX$22)</f>
        <v>0</v>
      </c>
      <c r="DK61" s="174">
        <f>SUMIF('Sunday Races 10-23-22'!$B$11:$B$22,$C61,'Sunday Races 10-23-22'!$AY$11:$AY$22)</f>
        <v>0</v>
      </c>
      <c r="DL61" s="175"/>
      <c r="DM61" s="176"/>
      <c r="DN61" s="177">
        <f t="shared" si="63"/>
        <v>0</v>
      </c>
      <c r="DO61" s="177">
        <f t="shared" si="63"/>
        <v>0</v>
      </c>
      <c r="DP61" s="177">
        <f t="shared" si="63"/>
        <v>0</v>
      </c>
      <c r="DQ61" s="177">
        <f t="shared" si="63"/>
        <v>0</v>
      </c>
      <c r="DR61" s="177">
        <f t="shared" si="63"/>
        <v>0</v>
      </c>
      <c r="DS61" s="177">
        <f t="shared" si="63"/>
        <v>0</v>
      </c>
      <c r="DT61" s="177">
        <f t="shared" si="63"/>
        <v>0</v>
      </c>
      <c r="DU61" s="177">
        <f t="shared" si="63"/>
        <v>0</v>
      </c>
      <c r="DV61" s="177">
        <f t="shared" si="63"/>
        <v>0</v>
      </c>
      <c r="DW61" s="177">
        <f t="shared" si="63"/>
        <v>0</v>
      </c>
      <c r="DX61" s="177">
        <f t="shared" si="64"/>
        <v>0</v>
      </c>
      <c r="DY61" s="177">
        <f t="shared" si="64"/>
        <v>0</v>
      </c>
      <c r="DZ61" s="177">
        <f t="shared" si="64"/>
        <v>0</v>
      </c>
      <c r="EA61" s="177">
        <f t="shared" si="64"/>
        <v>0</v>
      </c>
      <c r="EB61" s="177">
        <f t="shared" si="64"/>
        <v>0</v>
      </c>
      <c r="EC61" s="177">
        <f t="shared" si="64"/>
        <v>0</v>
      </c>
      <c r="ED61" s="177">
        <f t="shared" si="64"/>
        <v>0</v>
      </c>
      <c r="EE61" s="177">
        <f t="shared" si="64"/>
        <v>0</v>
      </c>
      <c r="EF61" s="177">
        <f t="shared" si="64"/>
        <v>0</v>
      </c>
      <c r="EG61" s="177">
        <f t="shared" si="64"/>
        <v>0</v>
      </c>
      <c r="EH61" s="177">
        <f t="shared" si="65"/>
        <v>0</v>
      </c>
      <c r="EI61" s="177">
        <f t="shared" si="65"/>
        <v>0</v>
      </c>
      <c r="EJ61" s="177">
        <f t="shared" si="65"/>
        <v>0</v>
      </c>
      <c r="EK61" s="177">
        <f t="shared" si="65"/>
        <v>0</v>
      </c>
      <c r="EL61" s="177">
        <f t="shared" si="65"/>
        <v>0</v>
      </c>
      <c r="EM61" s="177">
        <f t="shared" si="65"/>
        <v>0</v>
      </c>
      <c r="EN61" s="177">
        <f t="shared" si="65"/>
        <v>0</v>
      </c>
      <c r="EO61" s="177">
        <f t="shared" si="65"/>
        <v>0</v>
      </c>
      <c r="EP61" s="177">
        <f t="shared" si="65"/>
        <v>0</v>
      </c>
      <c r="EQ61" s="177">
        <f t="shared" si="65"/>
        <v>0</v>
      </c>
      <c r="ER61" s="177">
        <f t="shared" si="66"/>
        <v>0</v>
      </c>
      <c r="ES61" s="177">
        <f t="shared" si="66"/>
        <v>0</v>
      </c>
      <c r="ET61" s="177">
        <f t="shared" si="66"/>
        <v>0</v>
      </c>
      <c r="EU61" s="177">
        <f t="shared" si="66"/>
        <v>0</v>
      </c>
      <c r="EV61" s="177">
        <f t="shared" si="66"/>
        <v>0</v>
      </c>
      <c r="EW61" s="177">
        <f t="shared" si="66"/>
        <v>0</v>
      </c>
      <c r="EX61" s="177">
        <f t="shared" si="66"/>
        <v>0</v>
      </c>
      <c r="EY61" s="177">
        <f t="shared" si="66"/>
        <v>0</v>
      </c>
      <c r="EZ61" s="177">
        <f t="shared" si="66"/>
        <v>0</v>
      </c>
      <c r="FA61" s="177">
        <f t="shared" si="66"/>
        <v>0</v>
      </c>
      <c r="FB61" s="177">
        <f t="shared" si="67"/>
        <v>0</v>
      </c>
      <c r="FC61" s="177">
        <f t="shared" si="67"/>
        <v>0</v>
      </c>
      <c r="FD61" s="177">
        <f t="shared" si="67"/>
        <v>0</v>
      </c>
      <c r="FE61" s="177">
        <f t="shared" si="67"/>
        <v>0</v>
      </c>
      <c r="FF61" s="177">
        <f t="shared" si="67"/>
        <v>0</v>
      </c>
      <c r="FG61" s="177">
        <f t="shared" si="67"/>
        <v>0</v>
      </c>
      <c r="FH61" s="177">
        <f t="shared" si="67"/>
        <v>0</v>
      </c>
      <c r="FI61" s="177">
        <f t="shared" si="67"/>
        <v>0</v>
      </c>
      <c r="FJ61" s="177">
        <f t="shared" si="67"/>
        <v>0</v>
      </c>
      <c r="FK61" s="177">
        <f t="shared" si="67"/>
        <v>0</v>
      </c>
      <c r="FL61" s="177">
        <f t="shared" si="68"/>
        <v>0</v>
      </c>
      <c r="FM61" s="177">
        <f t="shared" si="68"/>
        <v>0</v>
      </c>
      <c r="FN61" s="177">
        <f t="shared" si="68"/>
        <v>0</v>
      </c>
      <c r="FO61" s="177">
        <f t="shared" si="68"/>
        <v>0</v>
      </c>
      <c r="FP61" s="177">
        <f t="shared" si="68"/>
        <v>0</v>
      </c>
      <c r="FQ61" s="177">
        <f t="shared" si="68"/>
        <v>0</v>
      </c>
      <c r="FR61" s="177">
        <f t="shared" si="68"/>
        <v>0</v>
      </c>
      <c r="FS61" s="177">
        <f t="shared" si="68"/>
        <v>0</v>
      </c>
      <c r="FT61" s="177">
        <f t="shared" si="68"/>
        <v>0</v>
      </c>
      <c r="FU61" s="177">
        <f t="shared" si="68"/>
        <v>0</v>
      </c>
      <c r="FV61" s="177">
        <f t="shared" si="68"/>
        <v>0</v>
      </c>
      <c r="FW61" s="177">
        <f t="shared" si="68"/>
        <v>0</v>
      </c>
      <c r="FX61" s="177">
        <f t="shared" si="68"/>
        <v>0</v>
      </c>
      <c r="FY61" s="177">
        <f t="shared" si="68"/>
        <v>0</v>
      </c>
      <c r="FZ61" s="177">
        <f t="shared" si="68"/>
        <v>0</v>
      </c>
      <c r="GA61" s="177"/>
      <c r="GB61" s="229">
        <f t="shared" si="55"/>
        <v>0</v>
      </c>
      <c r="GC61" s="229">
        <f t="shared" si="56"/>
        <v>0</v>
      </c>
      <c r="GD61" s="174">
        <f>SUMIF('One Day 12-04-21 Scots'!$B$11:$B$24,$C61,'One Day 12-04-21 Scots'!$AU$11:$AU$24)</f>
        <v>0</v>
      </c>
      <c r="GE61" s="174">
        <f>SUMIF('One Day 12-04-21 Scots'!$B$11:$B$24,$C61,'One Day 12-04-21 Scots'!$AV$11:$AV$24)</f>
        <v>0</v>
      </c>
      <c r="GF61" s="174">
        <f>SUMIF('One Day 12-04-21 Scots'!$B$11:$B$24,$C61,'One Day 12-04-21 Scots'!$AW$11:$AW$24)</f>
        <v>0</v>
      </c>
      <c r="GG61" s="174">
        <f>SUMIF('One Day 12-04-21 Scots'!$B$11:$B$24,$C61,'One Day 12-04-21 Scots'!$AX$11:$AX$24)</f>
        <v>0</v>
      </c>
      <c r="GH61" s="174">
        <f>SUMIF('One Day 12-04-21 Scots'!$B$11:$B$24,$C61,'One Day 12-04-21 Scots'!$AY$11:$AY$24)</f>
        <v>0</v>
      </c>
      <c r="GI61" s="174">
        <f>SUMIF('One Day 12-04-21 Thistles'!$B$11:$B$25,$C61,'One Day 12-04-21 Thistles'!$AU$11:$AU$25)</f>
        <v>0</v>
      </c>
      <c r="GJ61" s="174">
        <f>SUMIF('One Day 12-04-21 Thistles'!$B$11:$B$25,$C61,'One Day 12-04-21 Thistles'!$AV$11:$AV$25)</f>
        <v>0</v>
      </c>
      <c r="GK61" s="174">
        <f>SUMIF('One Day 12-04-21 Thistles'!$B$11:$B$25,$C61,'One Day 12-04-21 Thistles'!$AW$11:$AW$25)</f>
        <v>0</v>
      </c>
      <c r="GL61" s="174">
        <f>SUMIF('One Day 12-04-21 Thistles'!$B$11:$B$25,$C61,'One Day 12-04-21 Thistles'!$AX$11:$AX$25)</f>
        <v>0</v>
      </c>
      <c r="GM61" s="174">
        <f>SUMIF('One Day 12-04-21 Thistles'!$B$11:$B$25,$C61,'One Day 12-04-21 Thistles'!$AY$11:$AY$25)</f>
        <v>0</v>
      </c>
      <c r="GN61" s="174">
        <f>SUMIF('Chili One Day 2-12-22 Scots'!$B$11:$B$27,$C61,'Chili One Day 2-12-22 Scots'!$AU$11:$AU$27)</f>
        <v>0</v>
      </c>
      <c r="GO61" s="174">
        <f>SUMIF('Chili One Day 2-12-22 Scots'!$B$11:$B$27,$C61,'Chili One Day 2-12-22 Scots'!$AV$11:$AV$27)</f>
        <v>0</v>
      </c>
      <c r="GP61" s="174">
        <f>SUMIF('Chili One Day 2-12-22 Scots'!$B$11:$B$27,$C61,'Chili One Day 2-12-22 Scots'!$AW$11:$AW$27)</f>
        <v>0</v>
      </c>
      <c r="GQ61" s="174">
        <f>SUMIF('Chili One Day 2-12-22 Scots'!$B$11:$B$27,$C61,'Chili One Day 2-12-22 Scots'!$AX$11:$AX$27)</f>
        <v>0</v>
      </c>
      <c r="GR61" s="174">
        <f>SUMIF('Chili One Day 2-12-22 Scots'!$B$11:$B$27,$C61,'Chili One Day 2-12-22 Scots'!$AY$11:$AY$27)</f>
        <v>0</v>
      </c>
      <c r="GS61" s="174">
        <f>SUMIF('Chili One Day 2-12-22 Thistles'!$B$11:$B$27,$C61,'Chili One Day 2-12-22 Thistles'!$AU$11:$AU$27)</f>
        <v>0</v>
      </c>
      <c r="GT61" s="174">
        <f>SUMIF('Chili One Day 2-12-22 Thistles'!$B$11:$B$27,$C61,'Chili One Day 2-12-22 Thistles'!$AV$11:$AV$27)</f>
        <v>0</v>
      </c>
      <c r="GU61" s="174">
        <f>SUMIF('Chili One Day 2-12-22 Thistles'!$B$11:$B$27,$C61,'Chili One Day 2-12-22 Thistles'!$AW$11:$AW$27)</f>
        <v>0</v>
      </c>
      <c r="GV61" s="174">
        <f>SUMIF('Chili One Day 2-12-22 Thistles'!$B$11:$B$27,$C61,'Chili One Day 2-12-22 Thistles'!$AX$11:$AX$27)</f>
        <v>0</v>
      </c>
      <c r="GW61" s="174">
        <f>SUMIF('Chili One Day 2-12-22 Thistles'!$B$11:$B$27,$C61,'Chili One Day 2-12-22 Thistles'!$AY$11:$AY$27)</f>
        <v>0</v>
      </c>
      <c r="GX61" s="174">
        <f>SUMIF('Ironman One Day 3-5-22 FS'!$B$11:$B$26,$C61,'Ironman One Day 3-5-22 FS'!$AU$11:$AU$26)</f>
        <v>0</v>
      </c>
      <c r="GY61" s="174">
        <f>SUMIF('Ironman One Day 3-5-22 FS'!$B$11:$B$26,$C61,'Ironman One Day 3-5-22 FS'!$AV$11:$AV$26)</f>
        <v>0</v>
      </c>
      <c r="GZ61" s="174">
        <f>SUMIF('Ironman One Day 3-5-22 FS'!$B$11:$B$26,$C61,'Ironman One Day 3-5-22 FS'!$AW$11:$AW$26)</f>
        <v>0</v>
      </c>
      <c r="HA61" s="174">
        <f>SUMIF('Ironman One Day 3-5-22 FS'!$B$11:$B$26,$C61,'Ironman One Day 3-5-22 FS'!$AX$11:$AX$26)</f>
        <v>0</v>
      </c>
      <c r="HB61" s="174">
        <f>SUMIF('Ironman One Day 3-5-22 FS'!$B$11:$B$26,$C61,'Ironman One Day 3-5-22 FS'!$AY$11:$AY$26)</f>
        <v>0</v>
      </c>
      <c r="HC61" s="174">
        <f>SUMIF('Ironman One Day 3-5-22 420'!$B$11:$B$26,$C61,'Ironman One Day 3-5-22 420'!$AU$11:$AU$26)</f>
        <v>0</v>
      </c>
      <c r="HD61" s="174">
        <f>SUMIF('Ironman One Day 3-5-22 420'!$B$11:$B$26,$C61,'Ironman One Day 3-5-22 420'!$AV$11:$AV$26)</f>
        <v>0</v>
      </c>
      <c r="HE61" s="174">
        <f>SUMIF('Ironman One Day 3-5-22 420'!$B$11:$B$26,$C61,'Ironman One Day 3-5-22 420'!$AW$11:$AW$26)</f>
        <v>0</v>
      </c>
      <c r="HF61" s="174">
        <f>SUMIF('Ironman One Day 3-5-22 420'!$B$11:$B$26,$C61,'Ironman One Day 3-5-22 420'!$AX$11:$AX$26)</f>
        <v>0</v>
      </c>
      <c r="HG61" s="174">
        <f>SUMIF('Ironman One Day 3-5-22 420'!$B$11:$B$26,$C61,'Ironman One Day 3-5-22 420'!$AY$11:$AY$26)</f>
        <v>0</v>
      </c>
      <c r="HH61" s="174">
        <f>SUMIF('Easter One Day 4-16-22 FS'!$B$11:$B$25,$C61,'Easter One Day 4-16-22 FS'!$AU$11:$AU$25)</f>
        <v>0</v>
      </c>
      <c r="HI61" s="174">
        <f>SUMIF('Easter One Day 4-16-22 FS'!$B$11:$B$25,$C61,'Easter One Day 4-16-22 FS'!$AV$11:$AV$25)</f>
        <v>0</v>
      </c>
      <c r="HJ61" s="174">
        <f>SUMIF('Easter One Day 4-16-22 FS'!$B$11:$B$25,$C61,'Easter One Day 4-16-22 FS'!$AW$11:$AW$25)</f>
        <v>0</v>
      </c>
      <c r="HK61" s="174">
        <f>SUMIF('Easter One Day 4-16-22 FS'!$B$11:$B$25,$C61,'Easter One Day 4-16-22 FS'!$AX$11:$AX$25)</f>
        <v>0</v>
      </c>
      <c r="HL61" s="174">
        <f>SUMIF('Easter One Day 4-16-22 FS'!$B$11:$B$25,$C61,'Easter One Day 4-16-22 FS'!$AY$11:$AY$25)</f>
        <v>0</v>
      </c>
      <c r="HM61" s="174">
        <f>SUMIF('Easter One Day 4-16-22 TH'!$B$11:$B$25,$C61,'Easter One Day 4-16-22 TH'!$AU$11:$AU$25)</f>
        <v>0</v>
      </c>
      <c r="HN61" s="174">
        <f>SUMIF('Easter One Day 4-16-22 TH'!$B$11:$B$25,$C61,'Easter One Day 4-16-22 TH'!$AV$11:$AV$25)</f>
        <v>0</v>
      </c>
      <c r="HO61" s="174">
        <f>SUMIF('Easter One Day 4-16-22 TH'!$B$11:$B$25,$C61,'Easter One Day 4-16-22 TH'!$AW$11:$AW$25)</f>
        <v>0</v>
      </c>
      <c r="HP61" s="174">
        <f>SUMIF('Easter One Day 4-16-22 TH'!$B$11:$B$25,$C61,'Easter One Day 4-16-22 TH'!$AX$11:$AX$25)</f>
        <v>0</v>
      </c>
      <c r="HQ61" s="174">
        <f>SUMIF('Easter One Day 4-16-22 TH'!$B$11:$B$25,$C61,'Easter One Day 4-16-22 TH'!$AY$11:$AY$25)</f>
        <v>0</v>
      </c>
      <c r="HR61" s="174">
        <f>SUMIF('Long Distance Race 5-7-22'!$B$11:$B$25,$C61,'Long Distance Race 5-7-22'!$AU$11:$AU$25)</f>
        <v>0</v>
      </c>
      <c r="HS61" s="174">
        <f>SUMIF('Long Distance Race 5-7-22'!$B$11:$B$18,$C61,'Long Distance Race 5-7-22'!$AV$11:$AV$18)</f>
        <v>0</v>
      </c>
      <c r="HT61" s="174">
        <f>SUMIF('Long Distance Race 5-7-22'!$B$11:$B$18,$C61,'Long Distance Race 5-7-22'!$AW$11:$AW$18)</f>
        <v>0</v>
      </c>
      <c r="HU61" s="174">
        <f>SUMIF('Long Distance Race 5-7-22'!$B$11:$B$18,$C61,'Long Distance Race 5-7-22'!$AX$11:$AX$18)</f>
        <v>0</v>
      </c>
      <c r="HV61" s="174">
        <f>SUMIF('Long Distance Race 5-7-22'!$B$11:$B$18,$C61,'Long Distance Race 5-7-22'!$AY$11:$AY$18)</f>
        <v>0</v>
      </c>
      <c r="HW61" s="174">
        <f>SUMIF('Memorial Day Regatta 5-28-22 Op'!$B$11:$B$25,$C61,'Memorial Day Regatta 5-28-22 Op'!$AU$11:$AU$25)</f>
        <v>0</v>
      </c>
      <c r="HX61" s="174">
        <f>SUMIF('Memorial Day Regatta 5-28-22 Op'!$B$11:$B$18,$C61,'Memorial Day Regatta 5-28-22 Op'!$AV$11:$AV$18)</f>
        <v>0</v>
      </c>
      <c r="HY61" s="174">
        <f>SUMIF('Memorial Day Regatta 5-28-22 Op'!$B$11:$B$18,$C61,'Memorial Day Regatta 5-28-22 Op'!$AW$11:$AW$18)</f>
        <v>0</v>
      </c>
      <c r="HZ61" s="174">
        <f>SUMIF('Memorial Day Regatta 5-28-22 Op'!$B$11:$B$18,$C61,'Memorial Day Regatta 5-28-22 Op'!$AX$11:$AX$18)</f>
        <v>0</v>
      </c>
      <c r="IA61" s="174">
        <f>SUMIF('Memorial Day Regatta 5-28-22 Op'!$B$11:$B$18,$C61,'Memorial Day Regatta 5-28-22 Op'!$AY$11:$AY$18)</f>
        <v>0</v>
      </c>
      <c r="IB61" s="174">
        <f>SUMIF('Caldwell Cup 6-25-22 TH'!$B$11:$B$25,$C61,'Caldwell Cup 6-25-22 TH'!$AU$11:$AU$25)</f>
        <v>0</v>
      </c>
      <c r="IC61" s="174">
        <f>SUMIF('Caldwell Cup 6-25-22 TH'!$B$11:$B$25,$C61,'Caldwell Cup 6-25-22 TH'!$AV$11:$AV$25)</f>
        <v>0</v>
      </c>
      <c r="ID61" s="174">
        <f>SUMIF('Caldwell Cup 6-25-22 TH'!$B$11:$B$25,$C61,'Caldwell Cup 6-25-22 TH'!$AW$11:$AW$25)</f>
        <v>0</v>
      </c>
      <c r="IE61" s="174">
        <f>SUMIF('Caldwell Cup 6-25-22 TH'!$B$11:$B$25,$C61,'Caldwell Cup 6-25-22 TH'!$AX$11:$AX$25)</f>
        <v>0</v>
      </c>
      <c r="IF61" s="174">
        <f>SUMIF('Caldwell Cup 6-25-22 TH'!$B$11:$B$25,$C61,'Caldwell Cup 6-25-22 TH'!$AY$11:$AY$25)</f>
        <v>0</v>
      </c>
      <c r="IG61" s="174">
        <f>SUMIF('Caldwell Cup 6-25-22 FS'!$B$11:$B$21,$C61,'Caldwell Cup 6-25-22 FS'!$AU$11:$AU$21)</f>
        <v>0</v>
      </c>
      <c r="IH61" s="174">
        <f>SUMIF('Caldwell Cup 6-25-22 FS'!$B$11:$B$21,$C61,'Caldwell Cup 6-25-22 FS'!$AV$11:$AV$21)</f>
        <v>0</v>
      </c>
      <c r="II61" s="174">
        <f>SUMIF('Caldwell Cup 6-25-22 FS'!$B$11:$B$21,$C61,'Caldwell Cup 6-25-22 FS'!$AW$11:$AW$21)</f>
        <v>0</v>
      </c>
      <c r="IJ61" s="174">
        <f>SUMIF('Caldwell Cup 6-25-22 FS'!$B$11:$B$21,$C61,'Caldwell Cup 6-25-22 FS'!$AX$11:$AX$21)</f>
        <v>0</v>
      </c>
      <c r="IK61" s="174">
        <f>SUMIF('Caldwell Cup 6-25-22 FS'!$B$11:$B$21,$C61,'Caldwell Cup 6-25-22 FS'!$AY$11:$AY$21)</f>
        <v>0</v>
      </c>
      <c r="IL61" s="174">
        <f>SUMIF('Caldwell Cup 6-25-22 Lasers'!$B$11:$B$23,$C61,'Caldwell Cup 6-25-22 Lasers'!$AU$11:$AU$23)</f>
        <v>0</v>
      </c>
      <c r="IM61" s="174">
        <f>SUMIF('Caldwell Cup 6-25-22 Lasers'!$B$11:$B$23,$C61,'Caldwell Cup 6-25-22 Lasers'!$AV$11:$AV$23)</f>
        <v>0</v>
      </c>
      <c r="IN61" s="174">
        <f>SUMIF('Caldwell Cup 6-25-22 Lasers'!$B$11:$B$23,$C61,'Caldwell Cup 6-25-22 Lasers'!$AW$11:$AW$23)</f>
        <v>0</v>
      </c>
      <c r="IO61" s="174">
        <f>SUMIF('Caldwell Cup 6-25-22 Lasers'!$B$11:$B$23,$C61,'Caldwell Cup 6-25-22 Lasers'!$AX$11:$AX$23)</f>
        <v>0</v>
      </c>
      <c r="IP61" s="174">
        <f>SUMIF('Caldwell Cup 6-25-22 Lasers'!$B$11:$B$23,$C61,'Caldwell Cup 6-25-22 Lasers'!$AY$11:$AY$23)</f>
        <v>0</v>
      </c>
      <c r="IQ61" s="174">
        <f>SUMIF('Labor Day Regatta 9-3-22 FS'!$B$11:$B$30,$C61,'Labor Day Regatta 9-3-22 FS'!$AU$11:$AU$30)</f>
        <v>0</v>
      </c>
      <c r="IR61" s="174">
        <f>SUMIF('Labor Day Regatta 9-3-22 FS'!$B$11:$B$30,$C61,'Labor Day Regatta 9-3-22 FS'!$AV$11:$AV$30)</f>
        <v>0</v>
      </c>
      <c r="IS61" s="174">
        <f>SUMIF('Labor Day Regatta 9-3-22 FS'!$B$11:$B$30,$C61,'Labor Day Regatta 9-3-22 FS'!$AW$11:$AW$30)</f>
        <v>0</v>
      </c>
      <c r="IT61" s="174">
        <f>SUMIF('Labor Day Regatta 9-3-22 FS'!$B$11:$B$30,$C61,'Labor Day Regatta 9-3-22 FS'!$AX$11:$AX$30)</f>
        <v>0</v>
      </c>
      <c r="IU61" s="174">
        <f>SUMIF('Labor Day Regatta 9-3-22 FS'!$B$11:$B$30,$C61,'Labor Day Regatta 9-3-22 FS'!$AY$11:$AY$30)</f>
        <v>0</v>
      </c>
      <c r="IV61" s="174">
        <f>SUMIF('2022-09-17 Leukemia Cup FS'!$B$11:$B$26,$C61,'2022-09-17 Leukemia Cup FS'!$AU$11:$AU$26)</f>
        <v>0</v>
      </c>
      <c r="IW61" s="174">
        <f>SUMIF('2022-09-17 Leukemia Cup FS'!$B$11:$B$26,$C61,'2022-09-17 Leukemia Cup FS'!$AV$11:$AV$26)</f>
        <v>0</v>
      </c>
      <c r="IX61" s="174">
        <f>SUMIF('2022-09-17 Leukemia Cup FS'!$B$11:$B$26,$C61,'2022-09-17 Leukemia Cup FS'!$AW$11:$AW$26)</f>
        <v>0</v>
      </c>
      <c r="IY61" s="174">
        <f>SUMIF('2022-09-17 Leukemia Cup FS'!$B$11:$B$26,$C61,'2022-09-17 Leukemia Cup FS'!$AX$11:$AX$26)</f>
        <v>0</v>
      </c>
      <c r="IZ61" s="174">
        <f>SUMIF('2022-09-17 Leukemia Cup FS'!$B$11:$B$26,$C61,'2022-09-17 Leukemia Cup FS'!$AY$11:$AY$26)</f>
        <v>0</v>
      </c>
      <c r="JA61" s="174">
        <f>SUMIF('2022-09-17 Leukemia Cup TH'!$B$11:$B$28,$C61,'2022-09-17 Leukemia Cup TH'!$AU$11:$AU$28)</f>
        <v>0</v>
      </c>
      <c r="JB61" s="174">
        <f>SUMIF('2022-09-17 Leukemia Cup TH'!$B$11:$B$28,$C61,'2022-09-17 Leukemia Cup TH'!$AV$11:$AV$28)</f>
        <v>0</v>
      </c>
      <c r="JC61" s="174">
        <f>SUMIF('2022-09-17 Leukemia Cup TH'!$B$11:$B$28,$C61,'2022-09-17 Leukemia Cup TH'!$AW$11:$AW$28)</f>
        <v>0</v>
      </c>
      <c r="JD61" s="174">
        <f>SUMIF('2022-09-17 Leukemia Cup TH'!$B$11:$B$28,$C61,'2022-09-17 Leukemia Cup TH'!$AX$11:$AX$28)</f>
        <v>0</v>
      </c>
      <c r="JE61" s="174">
        <f>SUMIF('2022-09-17 Leukemia Cup TH'!$B$11:$B$28,$C61,'2022-09-17 Leukemia Cup TH'!$AY$11:$AY$28)</f>
        <v>0</v>
      </c>
      <c r="JF61" s="174">
        <f>SUMIF('Smith-Berry LDR 9-24-22'!$B$11:$B$30,$C61,'Smith-Berry LDR 9-24-22'!$AU$11:$AU$30)</f>
        <v>0</v>
      </c>
      <c r="JG61" s="174">
        <f>SUMIF('Smith-Berry LDR 9-24-22'!$B$11:$B$30,$C61,'Smith-Berry LDR 9-24-22'!$AV$11:$AV$30)</f>
        <v>0</v>
      </c>
      <c r="JH61" s="174">
        <f>SUMIF('Smith-Berry LDR 9-24-22'!$B$11:$B$30,$C61,'Smith-Berry LDR 9-24-22'!$AW$11:$AW$30)</f>
        <v>0</v>
      </c>
      <c r="JI61" s="174">
        <f>SUMIF('Smith-Berry LDR 9-24-22'!$B$11:$B$30,$C61,'Smith-Berry LDR 9-24-22'!$AX$11:$AX$30)</f>
        <v>0</v>
      </c>
      <c r="JJ61" s="174">
        <f>SUMIF('Smith-Berry LDR 9-24-22'!$B$11:$B$30,$C61,'Smith-Berry LDR 9-24-22'!$AY$11:$AY$30)</f>
        <v>0</v>
      </c>
      <c r="JK61" s="174">
        <f>SUMIF('Great Scot 10-1-22 Cham'!$B$11:$B$38,$C61,'Great Scot 10-1-22 Cham'!$AU$11:$AU$38)</f>
        <v>0</v>
      </c>
      <c r="JL61" s="174">
        <f>SUMIF('Great Scot 10-1-22 Cham'!$B$11:$B$38,$C61,'Great Scot 10-1-22 Cham'!$AV$11:$AV$38)</f>
        <v>0</v>
      </c>
      <c r="JM61" s="174">
        <f>SUMIF('Great Scot 10-1-22 Cham'!$B$11:$B$38,$C61,'Great Scot 10-1-22 Cham'!$AW$11:$AW$38)</f>
        <v>0</v>
      </c>
      <c r="JN61" s="174">
        <f>SUMIF('Great Scot 10-1-22 Cham'!$B$11:$B$38,$C61,'Great Scot 10-1-22 Cham'!$AX$11:$AX$38)</f>
        <v>0</v>
      </c>
      <c r="JO61" s="174">
        <f>SUMIF('Great Scot 10-1-22 Cham'!$B$11:$B$38,$C61,'Great Scot 10-1-22 Cham'!$AY$11:$AY$38)</f>
        <v>0</v>
      </c>
      <c r="JP61" s="174">
        <f>SUMIF('Great Scot 10-1-22 Chal'!$B$11:$B$28,$C61,'Great Scot 10-1-22 Chal'!$AU$11:$AU$28)</f>
        <v>0</v>
      </c>
      <c r="JQ61" s="174">
        <f>SUMIF('Great Scot 10-1-22 Chal'!$B$11:$B$28,$C61,'Great Scot 10-1-22 Chal'!$AV$11:$AV$28)</f>
        <v>0</v>
      </c>
      <c r="JR61" s="174">
        <f>SUMIF('Great Scot 10-1-22 Chal'!$B$11:$B$28,$C61,'Great Scot 10-1-22 Chal'!$AW$11:$AW$28)</f>
        <v>0</v>
      </c>
      <c r="JS61" s="174">
        <f>SUMIF('Great Scot 10-1-22 Chal'!$B$11:$B$28,$C61,'Great Scot 10-1-22 Chal'!$AX$11:$AX$28)</f>
        <v>0</v>
      </c>
      <c r="JT61" s="174">
        <f>SUMIF('Great Scot 10-1-22 Chal'!$B$11:$B$28,$C61,'Great Scot 10-1-22 Chal'!$AY$11:$AY$28)</f>
        <v>0</v>
      </c>
      <c r="JU61" s="174">
        <f>SUMIF('Great Pumpkin Regatta 10-15-22'!$B$11:$B$54,$C61,'Great Pumpkin Regatta 10-15-22'!$AU$11:$AU$54)</f>
        <v>0</v>
      </c>
      <c r="JV61" s="174">
        <f>SUMIF('Great Pumpkin Regatta 10-15-22'!$B$11:$B$54,$C61,'Great Pumpkin Regatta 10-15-22'!$AV$11:$AV$54)</f>
        <v>0</v>
      </c>
      <c r="JW61" s="174">
        <f>SUMIF('Great Pumpkin Regatta 10-15-22'!$B$11:$B$54,$C61,'Great Pumpkin Regatta 10-15-22'!$AW$11:$AW$54)</f>
        <v>0</v>
      </c>
      <c r="JX61" s="174">
        <f>SUMIF('Great Pumpkin Regatta 10-15-22'!$B$11:$B$54,$C61,'Great Pumpkin Regatta 10-15-22'!$AX$11:$AX$54)</f>
        <v>0</v>
      </c>
      <c r="JY61" s="174">
        <f>SUMIF('Great Pumpkin Regatta 10-15-22'!$B$11:$B$54,$C61,'Great Pumpkin Regatta 10-15-22'!$AY$11:$AY$54)</f>
        <v>0</v>
      </c>
      <c r="JZ61" s="174">
        <f>SUMIF('One Day Regatta 10-29-22 FS'!$B$11:$B$19,$C61,'One Day Regatta 10-29-22 FS'!$AU$11:$AU$19)</f>
        <v>0</v>
      </c>
      <c r="KA61" s="174">
        <f>SUMIF('One Day Regatta 10-29-22 FS'!$B$11:$B$19,$C61,'One Day Regatta 10-29-22 FS'!$AV$11:$AV$19)</f>
        <v>0</v>
      </c>
      <c r="KB61" s="174">
        <f>SUMIF('One Day Regatta 10-29-22 FS'!$B$11:$B$19,$C61,'One Day Regatta 10-29-22 FS'!$AW$11:$AW$19)</f>
        <v>0</v>
      </c>
      <c r="KC61" s="174">
        <f>SUMIF('One Day Regatta 10-29-22 FS'!$B$11:$B$19,$C61,'One Day Regatta 10-29-22 FS'!$AX$11:$AX$19)</f>
        <v>0</v>
      </c>
      <c r="KD61" s="174">
        <f>SUMIF('One Day Regatta 10-29-22 FS'!$B$11:$B$19,$C61,'One Day Regatta 10-29-22 FS'!$AY$11:$AY$19)</f>
        <v>0</v>
      </c>
    </row>
    <row r="62" spans="1:290" ht="15" customHeight="1" x14ac:dyDescent="0.2">
      <c r="A62" s="400" t="s">
        <v>1369</v>
      </c>
      <c r="B62" s="134">
        <f t="shared" si="8"/>
        <v>36</v>
      </c>
      <c r="C62" s="170" t="s">
        <v>948</v>
      </c>
      <c r="D62" s="171">
        <f t="shared" si="44"/>
        <v>0</v>
      </c>
      <c r="E62" s="172">
        <f t="shared" si="45"/>
        <v>0</v>
      </c>
      <c r="F62" s="171">
        <f t="shared" si="46"/>
        <v>0</v>
      </c>
      <c r="G62" s="171">
        <v>0</v>
      </c>
      <c r="H62" s="171">
        <f t="shared" si="47"/>
        <v>0</v>
      </c>
      <c r="I62" s="173">
        <f t="shared" si="48"/>
        <v>0</v>
      </c>
      <c r="J62" s="173"/>
      <c r="K62" s="174">
        <f>SUMIF('Saturday Race 11-06-21'!$B$11:$B$21,$C62,'Saturday Race 11-06-21'!$AU$11:$AU$21)</f>
        <v>0</v>
      </c>
      <c r="L62" s="174">
        <f>SUMIF('Saturday Race 11-06-21'!$B$11:$B$21,$C62,'Saturday Race 11-06-21'!$AV$11:$AV$21)</f>
        <v>0</v>
      </c>
      <c r="M62" s="174">
        <f>SUMIF('Saturday Race 11-06-21'!$B$11:$B$21,$C62,'Saturday Race 11-06-21'!$AW$11:$AW$21)</f>
        <v>0</v>
      </c>
      <c r="N62" s="174">
        <f>SUMIF('Saturday Race 11-06-21'!$B$11:$B$21,$C62,'Saturday Race 11-06-21'!$AX$11:$AX$21)</f>
        <v>0</v>
      </c>
      <c r="O62" s="174">
        <f>SUMIF('Saturday Race 11-06-21'!$B$11:$B$21,$C62,'Saturday Race 11-06-21'!$AY$11:$AY$21)</f>
        <v>0</v>
      </c>
      <c r="P62" s="174">
        <f>SUMIF('Saturday Race 11-20-21'!$B$11:$B$20,$C62,'Saturday Race 11-20-21'!$AU$11:$AU$20)</f>
        <v>0</v>
      </c>
      <c r="Q62" s="174">
        <f>SUMIF('Saturday Race 11-20-21'!$B$11:$B$20,$C62,'Saturday Race 11-20-21'!$AV$11:$AV$20)</f>
        <v>0</v>
      </c>
      <c r="R62" s="174">
        <f>SUMIF('Saturday Race 11-20-21'!$B$11:$B$20,$C62,'Saturday Race 11-20-21'!$AW$11:$AW$20)</f>
        <v>0</v>
      </c>
      <c r="S62" s="174">
        <f>SUMIF('Saturday Race 11-20-21'!$B$11:$B$20,$C62,'Saturday Race 11-20-21'!$AX$11:$AX$20)</f>
        <v>0</v>
      </c>
      <c r="T62" s="174">
        <f>SUMIF('Saturday Race 11-20-21'!$B$11:$B$20,$C62,'Saturday Race 11-20-21'!$AY$11:$AY$20)</f>
        <v>0</v>
      </c>
      <c r="U62" s="174">
        <f>SUMIF('Saturday Race 1-08-22'!$B$11:$B$20,$C62,'Saturday Race 1-08-22'!$AU$11:$AU$20)</f>
        <v>0</v>
      </c>
      <c r="V62" s="174">
        <f>SUMIF('Saturday Race 1-08-22'!$B$11:$B$20,$C62,'Saturday Race 1-08-22'!$AV$11:$AV$20)</f>
        <v>0</v>
      </c>
      <c r="W62" s="174">
        <f>SUMIF('Saturday Race 1-08-22'!$B$11:$B$20,$C62,'Saturday Race 1-08-22'!$AW$11:$AW$20)</f>
        <v>0</v>
      </c>
      <c r="X62" s="174">
        <f>SUMIF('Saturday Race 1-08-22'!$B$11:$B$20,$C62,'Saturday Race 1-08-22'!$AX$11:$AX$20)</f>
        <v>0</v>
      </c>
      <c r="Y62" s="174">
        <f>SUMIF('Saturday Race 1-08-22'!$B$11:$B$20,$C62,'Saturday Race 1-08-22'!$AY$11:$AY$20)</f>
        <v>0</v>
      </c>
      <c r="Z62" s="174">
        <f>SUMIF('Saturday Race 1-22-22'!$B$11:$B$20,$C62,'Saturday Race 1-22-22'!$AU$11:$AU$20)</f>
        <v>0</v>
      </c>
      <c r="AA62" s="174">
        <f>SUMIF('Saturday Race 1-22-22'!$B$11:$B$20,$C62,'Saturday Race 1-22-22'!$AV$11:$AV$20)</f>
        <v>0</v>
      </c>
      <c r="AB62" s="174">
        <f>SUMIF('Saturday Race 1-22-22'!$B$11:$B$20,$C62,'Saturday Race 1-22-22'!$AW$11:$AW$20)</f>
        <v>0</v>
      </c>
      <c r="AC62" s="174">
        <f>SUMIF('Saturday Race 1-22-22'!$B$11:$B$20,$C62,'Saturday Race 1-22-22'!$AX$11:$AX$20)</f>
        <v>0</v>
      </c>
      <c r="AD62" s="174">
        <f>SUMIF('Saturday Race 1-22-22'!$B$11:$B$20,$C62,'Saturday Race 1-22-22'!$AY$11:$AY$20)</f>
        <v>0</v>
      </c>
      <c r="AE62" s="174">
        <f>SUMIF('Sunday Race 2-6-22'!$B$11:$B$20,$C62,'Sunday Race 2-6-22'!$AU$11:$AU$20)</f>
        <v>0</v>
      </c>
      <c r="AF62" s="174">
        <f>SUMIF('Sunday Race 2-6-22'!$B$11:$B$20,$C62,'Sunday Race 2-6-22'!$AV$11:$AV$20)</f>
        <v>0</v>
      </c>
      <c r="AG62" s="174">
        <f>SUMIF('Sunday Race 2-6-22'!$B$11:$B$20,$C62,'Sunday Race 2-6-22'!$AW$11:$AW$20)</f>
        <v>0</v>
      </c>
      <c r="AH62" s="174">
        <f>SUMIF('Sunday Race 2-6-22'!$B$11:$B$20,$C62,'Sunday Race 2-6-22'!$AX$11:$AX$20)</f>
        <v>0</v>
      </c>
      <c r="AI62" s="174">
        <f>SUMIF('Sunday Race 2-6-22'!$B$11:$B$20,$C62,'Sunday Race 2-6-22'!$AY$11:$AY$20)</f>
        <v>0</v>
      </c>
      <c r="AJ62" s="174">
        <f>SUMIF('Sunday Race 2-20-22'!$B$11:$B$26,$C62,'Sunday Race 2-20-22'!$AU$11:$AU$26)</f>
        <v>0</v>
      </c>
      <c r="AK62" s="174">
        <f>SUMIF('Sunday Race 2-20-22'!$B$11:$B$26,$C62,'Sunday Race 2-20-22'!$AV$11:$AV$26)</f>
        <v>0</v>
      </c>
      <c r="AL62" s="174">
        <f>SUMIF('Sunday Race 2-20-22'!$B$11:$B$26,$C62,'Sunday Race 2-20-22'!$AW$11:$AW$26)</f>
        <v>0</v>
      </c>
      <c r="AM62" s="174">
        <f>SUMIF('Sunday Race 2-20-22'!$B$11:$B$26,$C62,'Sunday Race 2-20-22'!$AX$11:$AX$26)</f>
        <v>0</v>
      </c>
      <c r="AN62" s="174">
        <f>SUMIF('Sunday Race 2-20-22'!$B$11:$B$26,$C62,'Sunday Race 2-20-22'!$AY$11:$AY$26)</f>
        <v>0</v>
      </c>
      <c r="AO62" s="174">
        <f>SUMIF('Sunday Race 2-27-22'!$B$11:$B$20,$C62,'Sunday Race 2-27-22'!$AU$11:$AU$20)</f>
        <v>0</v>
      </c>
      <c r="AP62" s="174">
        <f>SUMIF('Sunday Race 2-27-22'!$B$11:$B$20,$C62,'Sunday Race 2-27-22'!$AV$11:$AV$20)</f>
        <v>0</v>
      </c>
      <c r="AQ62" s="174">
        <f>SUMIF('Sunday Race 2-27-22'!$B$11:$B$20,$C62,'Sunday Race 2-27-22'!$AW$11:$AW$20)</f>
        <v>0</v>
      </c>
      <c r="AR62" s="174">
        <f>SUMIF('Sunday Race 2-27-22'!$B$11:$B$20,$C62,'Sunday Race 2-27-22'!$AX$11:$AX$20)</f>
        <v>0</v>
      </c>
      <c r="AS62" s="174">
        <f>SUMIF('Sunday Race 2-27-22'!$B$11:$B$20,$C62,'Sunday Race 2-27-22'!$AY$11:$AY$20)</f>
        <v>0</v>
      </c>
      <c r="AT62" s="174">
        <f>SUMIF('Sunday Race 3-13-22'!$B$11:$B$25,$C62,'Sunday Race 3-13-22'!$AU$11:$AU$25)</f>
        <v>0</v>
      </c>
      <c r="AU62" s="174">
        <f>SUMIF('Sunday Race 3-13-22'!$B$11:$B$25,$C62,'Sunday Race 3-13-22'!$AV$11:$AV$25)</f>
        <v>0</v>
      </c>
      <c r="AV62" s="174">
        <f>SUMIF('Sunday Race 3-13-22'!$B$11:$B$25,$C62,'Sunday Race 3-13-22'!$AW$11:$AW$25)</f>
        <v>0</v>
      </c>
      <c r="AW62" s="174">
        <f>SUMIF('Sunday Race 3-13-22'!$B$11:$B$25,$C62,'Sunday Race 3-13-22'!$AX$11:$AX$25)</f>
        <v>0</v>
      </c>
      <c r="AX62" s="174">
        <f>SUMIF('Sunday Race 3-13-22'!$B$11:$B$25,$C62,'Sunday Race 3-13-22'!$AY$11:$AY$25)</f>
        <v>0</v>
      </c>
      <c r="AY62" s="174">
        <f>SUMIF('Saturday Race 3-19-22'!$B$11:$B$15,$C62,'Saturday Race 3-19-22'!$AU$11:$AU$15)</f>
        <v>0</v>
      </c>
      <c r="AZ62" s="174">
        <f>SUMIF('Saturday Race 3-19-22'!$B$11:$B$15,$C62,'Saturday Race 3-19-22'!$AV$11:$AV$15)</f>
        <v>0</v>
      </c>
      <c r="BA62" s="174">
        <f>SUMIF('Saturday Race 3-19-22'!$B$11:$B$15,$C62,'Saturday Race 3-19-22'!$AW$11:$AW$15)</f>
        <v>0</v>
      </c>
      <c r="BB62" s="174">
        <f>SUMIF('Saturday Race 3-19-22'!$B$11:$B$15,$C62,'Saturday Race 3-19-22'!$AX$11:$AX$15)</f>
        <v>0</v>
      </c>
      <c r="BC62" s="174">
        <f>SUMIF('Saturday Race 3-19-22'!$B$11:$B$15,$C62,'Saturday Race 3-19-22'!$AY$11:$AY$15)</f>
        <v>0</v>
      </c>
      <c r="BD62" s="174">
        <f>SUMIF('Sunday Races 4-10-22'!$B$11:$B$26,$C62,'Sunday Races 4-10-22'!$AU$11:$AU$26)</f>
        <v>0</v>
      </c>
      <c r="BE62" s="174">
        <f>SUMIF('Sunday Races 4-10-22'!$B$11:$B$26,$C62,'Sunday Races 4-10-22'!$AV$11:$AV$26)</f>
        <v>0</v>
      </c>
      <c r="BF62" s="174">
        <f>SUMIF('Sunday Races 4-10-22'!$B$11:$B$26,$C62,'Sunday Races 4-10-22'!$AW$11:$AW$26)</f>
        <v>0</v>
      </c>
      <c r="BG62" s="174">
        <f>SUMIF('Sunday Races 4-10-22'!$B$11:$B$26,$C62,'Sunday Races 4-10-22'!$AX$11:$AX$26)</f>
        <v>0</v>
      </c>
      <c r="BH62" s="174">
        <f>SUMIF('Sunday Races 4-10-22'!$B$11:$B$26,$C62,'Sunday Races 4-10-22'!$AY$11:$AY$26)</f>
        <v>0</v>
      </c>
      <c r="BI62" s="174">
        <f>SUMIF('Sunday Races 5-1-22'!$B$11:$B$28,$C62,'Sunday Races 5-1-22'!$AU$11:$AU$28)</f>
        <v>0</v>
      </c>
      <c r="BJ62" s="174">
        <f>SUMIF('Sunday Races 5-1-22'!$B$11:$B$28,$C62,'Sunday Races 5-1-22'!$AV$11:$AV$28)</f>
        <v>0</v>
      </c>
      <c r="BK62" s="174">
        <f>SUMIF('Sunday Races 5-1-22'!$B$11:$B$28,$C62,'Sunday Races 5-1-22'!$AW$11:$AW$28)</f>
        <v>0</v>
      </c>
      <c r="BL62" s="174">
        <f>SUMIF('Sunday Races 5-1-22'!$B$11:$B$28,$C62,'Sunday Races 5-1-22'!$AX$11:$AX$28)</f>
        <v>0</v>
      </c>
      <c r="BM62" s="174">
        <f>SUMIF('Sunday Races 5-1-22'!$B$11:$B$28,$C62,'Sunday Races 5-1-22'!$AY$11:$AY$28)</f>
        <v>0</v>
      </c>
      <c r="BN62" s="174">
        <f>SUMIF('Sunday Races 6-5-22'!$B$11:$B$28,$C62,'Sunday Races 6-5-22'!$AU$11:$AU$28)</f>
        <v>0</v>
      </c>
      <c r="BO62" s="174">
        <f>SUMIF('Sunday Races 6-5-22'!$B$11:$B$28,$C62,'Sunday Races 6-5-22'!$AV$11:$AV$28)</f>
        <v>0</v>
      </c>
      <c r="BP62" s="174">
        <f>SUMIF('Sunday Races 6-5-22'!$B$11:$B$28,$C62,'Sunday Races 6-5-22'!$AW$11:$AW$28)</f>
        <v>0</v>
      </c>
      <c r="BQ62" s="174">
        <f>SUMIF('Sunday Races 6-5-22'!$B$11:$B$28,$C62,'Sunday Races 6-5-22'!$AX$11:$AX$28)</f>
        <v>0</v>
      </c>
      <c r="BR62" s="174">
        <f>SUMIF('Sunday Races 6-5-22'!$B$11:$B$28,$C62,'Sunday Races 6-5-22'!$AY$11:$AY$28)</f>
        <v>0</v>
      </c>
      <c r="BS62" s="174">
        <f>SUMIF('Sunday Races 6-12-22'!$B$11:$B$24,$C62,'Sunday Races 6-12-22'!$AU$11:$AU$24)</f>
        <v>0</v>
      </c>
      <c r="BT62" s="174">
        <f>SUMIF('Sunday Races 6-12-22'!$B$11:$B$24,$C62,'Sunday Races 6-12-22'!$AV$11:$AV$24)</f>
        <v>0</v>
      </c>
      <c r="BU62" s="174">
        <f>SUMIF('Sunday Races 6-12-22'!$B$11:$B$24,$C62,'Sunday Races 6-12-22'!$AW$11:$AW$24)</f>
        <v>0</v>
      </c>
      <c r="BV62" s="174">
        <f>SUMIF('Sunday Races 6-12-22'!$B$11:$B$24,$C62,'Sunday Races 6-12-22'!$AX$11:$AX$24)</f>
        <v>0</v>
      </c>
      <c r="BW62" s="174">
        <f>SUMIF('Sunday Races 6-12-22'!$B$11:$B$24,$C62,'Sunday Races 6-12-22'!$AY$11:$AY$24)</f>
        <v>0</v>
      </c>
      <c r="BX62" s="174">
        <f>SUMIF('Saturday Races 6-18-22'!$B$11:$B$24,$C62,'Saturday Races 6-18-22'!$AU$11:$AU$24)</f>
        <v>0</v>
      </c>
      <c r="BY62" s="174">
        <f>SUMIF('Saturday Races 6-18-22'!$B$11:$B$24,$C62,'Saturday Races 6-18-22'!$AV$11:$AV$24)</f>
        <v>0</v>
      </c>
      <c r="BZ62" s="174">
        <f>SUMIF('Saturday Races 6-18-22'!$B$11:$B$24,$C62,'Saturday Races 6-18-22'!$AW$11:$AW$24)</f>
        <v>0</v>
      </c>
      <c r="CA62" s="174">
        <f>SUMIF('Saturday Races 6-18-22'!$B$11:$B$24,$C62,'Saturday Races 6-18-22'!$AX$11:$AX$24)</f>
        <v>0</v>
      </c>
      <c r="CB62" s="174">
        <f>SUMIF('Saturday Races 6-18-22'!$B$11:$B$24,$C62,'Saturday Races 6-18-22'!$AY$11:$AY$24)</f>
        <v>0</v>
      </c>
      <c r="CC62" s="174">
        <f>SUMIF('Sunday Races 7-3-22'!$B$11:$B$26,$C62,'Sunday Races 7-3-22'!$AU$11:$AU$26)</f>
        <v>0</v>
      </c>
      <c r="CD62" s="174">
        <f>SUMIF('Sunday Races 7-3-22'!$B$11:$B$26,$C62,'Sunday Races 7-3-22'!$AV$11:$AV$26)</f>
        <v>0</v>
      </c>
      <c r="CE62" s="174">
        <f>SUMIF('Sunday Races 7-3-22'!$B$11:$B$26,$C62,'Sunday Races 7-3-22'!$AW$11:$AW$26)</f>
        <v>0</v>
      </c>
      <c r="CF62" s="174">
        <f>SUMIF('Sunday Races 7-3-22'!$B$11:$B$26,$C62,'Sunday Races 7-3-22'!$AX$11:$AX$26)</f>
        <v>0</v>
      </c>
      <c r="CG62" s="174">
        <f>SUMIF('Sunday Races 7-3-22'!$B$11:$B$26,$C62,'Sunday Races 7-3-22'!$AY$11:$AY$26)</f>
        <v>0</v>
      </c>
      <c r="CH62" s="174">
        <f>SUMIF('Sunday Races 7-31-22'!$B$11:$B$26,$C62,'Sunday Races 7-31-22'!$AU$11:$AU$26)</f>
        <v>0</v>
      </c>
      <c r="CI62" s="174">
        <f>SUMIF('Sunday Races 7-31-22'!$B$11:$B$26,$C62,'Sunday Races 7-31-22'!$AV$11:$AV$26)</f>
        <v>0</v>
      </c>
      <c r="CJ62" s="174">
        <f>SUMIF('Sunday Races 7-31-22'!$B$11:$B$26,$C62,'Sunday Races 7-31-22'!$AW$11:$AW$26)</f>
        <v>0</v>
      </c>
      <c r="CK62" s="174">
        <f>SUMIF('Sunday Races 7-31-22'!$B$11:$B$26,$C62,'Sunday Races 7-31-22'!$AX$11:$AX$26)</f>
        <v>0</v>
      </c>
      <c r="CL62" s="174">
        <f>SUMIF('Sunday Races 7-31-22'!$B$11:$B$26,$C62,'Sunday Races 7-31-22'!$AY$11:$AY$26)</f>
        <v>0</v>
      </c>
      <c r="CM62" s="174">
        <f>SUMIF('Sunday Races 8-14-22'!$B$11:$B$26,$C62,'Sunday Races 8-14-22'!$AU$11:$AU$26)</f>
        <v>0</v>
      </c>
      <c r="CN62" s="174">
        <f>SUMIF('Sunday Races 8-14-22'!$B$11:$B$26,$C62,'Sunday Races 8-14-22'!$AV$11:$AV$26)</f>
        <v>0</v>
      </c>
      <c r="CO62" s="174">
        <f>SUMIF('Sunday Races 8-14-22'!$B$11:$B$26,$C62,'Sunday Races 8-14-22'!$AW$11:$AW$26)</f>
        <v>0</v>
      </c>
      <c r="CP62" s="174">
        <f>SUMIF('Sunday Races 8-14-22'!$B$11:$B$26,$C62,'Sunday Races 8-14-22'!$AX$11:$AX$26)</f>
        <v>0</v>
      </c>
      <c r="CQ62" s="174">
        <f>SUMIF('Sunday Races 8-14-22'!$B$11:$B$26,$C62,'Sunday Races 8-14-22'!$AY$11:$AY$26)</f>
        <v>0</v>
      </c>
      <c r="CR62" s="174">
        <f>SUMIF('Saturday Races 8-20-22'!$B$11:$B$26,$C62,'Saturday Races 8-20-22'!$AU$11:$AU$26)</f>
        <v>0</v>
      </c>
      <c r="CS62" s="174">
        <f>SUMIF('Saturday Races 8-20-22'!$B$11:$B$26,$C62,'Saturday Races 8-20-22'!$AV$11:$AV$26)</f>
        <v>0</v>
      </c>
      <c r="CT62" s="174">
        <f>SUMIF('Saturday Races 8-20-22'!$B$11:$B$26,$C62,'Saturday Races 8-20-22'!$AW$11:$AW$26)</f>
        <v>0</v>
      </c>
      <c r="CU62" s="174">
        <f>SUMIF('Saturday Races 8-20-22'!$B$11:$B$26,$C62,'Saturday Races 8-20-22'!$AX$11:$AX$26)</f>
        <v>0</v>
      </c>
      <c r="CV62" s="174">
        <f>SUMIF('Saturday Races 8-20-22'!$B$11:$B$26,$C62,'Saturday Races 8-20-22'!$AY$11:$AY$26)</f>
        <v>0</v>
      </c>
      <c r="CW62" s="174">
        <f>SUMIF('Sunday Races 9-11-22'!$B$11:$B$20,$C62,'Sunday Races 9-11-22'!$AU$11:$AU$20)</f>
        <v>0</v>
      </c>
      <c r="CX62" s="174">
        <f>SUMIF('Sunday Races 9-11-22'!$B$11:$B$20,$C62,'Sunday Races 9-11-22'!$AV$11:$AV$20)</f>
        <v>0</v>
      </c>
      <c r="CY62" s="174">
        <f>SUMIF('Sunday Races 9-11-22'!$B$11:$B$20,$C62,'Sunday Races 9-11-22'!$AW$11:$AW$20)</f>
        <v>0</v>
      </c>
      <c r="CZ62" s="174">
        <f>SUMIF('Sunday Races 9-11-22'!$B$11:$B$20,$C62,'Sunday Races 9-11-22'!$AX$11:$AX$20)</f>
        <v>0</v>
      </c>
      <c r="DA62" s="174">
        <f>SUMIF('Sunday Races 9-11-22'!$B$11:$B$20,$C62,'Sunday Races 9-11-22'!$AY$11:$AY$20)</f>
        <v>0</v>
      </c>
      <c r="DB62" s="174">
        <f>SUMIF('Sunday Races 10-9-22'!$B$11:$B$21,$C62,'Sunday Races 10-9-22'!$AU$11:$AU$21)</f>
        <v>0</v>
      </c>
      <c r="DC62" s="174">
        <f>SUMIF('Sunday Races 10-9-22'!$B$11:$B$21,$C62,'Sunday Races 10-9-22'!$AV$11:$AV$21)</f>
        <v>0</v>
      </c>
      <c r="DD62" s="174">
        <f>SUMIF('Sunday Races 10-9-22'!$B$11:$B$21,$C62,'Sunday Races 10-9-22'!$AW$11:$AW$21)</f>
        <v>0</v>
      </c>
      <c r="DE62" s="174">
        <f>SUMIF('Sunday Races 10-9-22'!$B$11:$B$21,$C62,'Sunday Races 10-9-22'!$AX$11:$AX$21)</f>
        <v>0</v>
      </c>
      <c r="DF62" s="174">
        <f>SUMIF('Sunday Races 10-9-22'!$B$11:$B$21,$C62,'Sunday Races 10-9-22'!$AY$11:$AY$21)</f>
        <v>0</v>
      </c>
      <c r="DG62" s="174">
        <f>SUMIF('Sunday Races 10-23-22'!$B$11:$B$22,$C62,'Sunday Races 10-23-22'!$AU$11:$AU$22)</f>
        <v>0</v>
      </c>
      <c r="DH62" s="174">
        <f>SUMIF('Sunday Races 10-23-22'!$B$11:$B$22,$C62,'Sunday Races 10-23-22'!$AV$11:$AV$22)</f>
        <v>0</v>
      </c>
      <c r="DI62" s="174">
        <f>SUMIF('Sunday Races 10-23-22'!$B$11:$B$22,$C62,'Sunday Races 10-23-22'!$AW$11:$AW$22)</f>
        <v>0</v>
      </c>
      <c r="DJ62" s="174">
        <f>SUMIF('Sunday Races 10-23-22'!$B$11:$B$22,$C62,'Sunday Races 10-23-22'!$AX$11:$AX$22)</f>
        <v>0</v>
      </c>
      <c r="DK62" s="174">
        <f>SUMIF('Sunday Races 10-23-22'!$B$11:$B$22,$C62,'Sunday Races 10-23-22'!$AY$11:$AY$22)</f>
        <v>0</v>
      </c>
      <c r="DL62" s="175"/>
      <c r="DM62" s="176"/>
      <c r="DN62" s="177">
        <f t="shared" si="63"/>
        <v>0</v>
      </c>
      <c r="DO62" s="177">
        <f t="shared" si="63"/>
        <v>0</v>
      </c>
      <c r="DP62" s="177">
        <f t="shared" si="63"/>
        <v>0</v>
      </c>
      <c r="DQ62" s="177">
        <f t="shared" si="63"/>
        <v>0</v>
      </c>
      <c r="DR62" s="177">
        <f t="shared" si="63"/>
        <v>0</v>
      </c>
      <c r="DS62" s="177">
        <f t="shared" si="63"/>
        <v>0</v>
      </c>
      <c r="DT62" s="177">
        <f t="shared" si="63"/>
        <v>0</v>
      </c>
      <c r="DU62" s="177">
        <f t="shared" si="63"/>
        <v>0</v>
      </c>
      <c r="DV62" s="177">
        <f t="shared" si="63"/>
        <v>0</v>
      </c>
      <c r="DW62" s="177">
        <f t="shared" si="63"/>
        <v>0</v>
      </c>
      <c r="DX62" s="177">
        <f t="shared" si="64"/>
        <v>0</v>
      </c>
      <c r="DY62" s="177">
        <f t="shared" si="64"/>
        <v>0</v>
      </c>
      <c r="DZ62" s="177">
        <f t="shared" si="64"/>
        <v>0</v>
      </c>
      <c r="EA62" s="177">
        <f t="shared" si="64"/>
        <v>0</v>
      </c>
      <c r="EB62" s="177">
        <f t="shared" si="64"/>
        <v>0</v>
      </c>
      <c r="EC62" s="177">
        <f t="shared" si="64"/>
        <v>0</v>
      </c>
      <c r="ED62" s="177">
        <f t="shared" si="64"/>
        <v>0</v>
      </c>
      <c r="EE62" s="177">
        <f t="shared" si="64"/>
        <v>0</v>
      </c>
      <c r="EF62" s="177">
        <f t="shared" si="64"/>
        <v>0</v>
      </c>
      <c r="EG62" s="177">
        <f t="shared" si="64"/>
        <v>0</v>
      </c>
      <c r="EH62" s="177">
        <f t="shared" si="65"/>
        <v>0</v>
      </c>
      <c r="EI62" s="177">
        <f t="shared" si="65"/>
        <v>0</v>
      </c>
      <c r="EJ62" s="177">
        <f t="shared" si="65"/>
        <v>0</v>
      </c>
      <c r="EK62" s="177">
        <f t="shared" si="65"/>
        <v>0</v>
      </c>
      <c r="EL62" s="177">
        <f t="shared" si="65"/>
        <v>0</v>
      </c>
      <c r="EM62" s="177">
        <f t="shared" si="65"/>
        <v>0</v>
      </c>
      <c r="EN62" s="177">
        <f t="shared" si="65"/>
        <v>0</v>
      </c>
      <c r="EO62" s="177">
        <f t="shared" si="65"/>
        <v>0</v>
      </c>
      <c r="EP62" s="177">
        <f t="shared" si="65"/>
        <v>0</v>
      </c>
      <c r="EQ62" s="177">
        <f t="shared" si="65"/>
        <v>0</v>
      </c>
      <c r="ER62" s="177">
        <f t="shared" si="66"/>
        <v>0</v>
      </c>
      <c r="ES62" s="177">
        <f t="shared" si="66"/>
        <v>0</v>
      </c>
      <c r="ET62" s="177">
        <f t="shared" si="66"/>
        <v>0</v>
      </c>
      <c r="EU62" s="177">
        <f t="shared" si="66"/>
        <v>0</v>
      </c>
      <c r="EV62" s="177">
        <f t="shared" si="66"/>
        <v>0</v>
      </c>
      <c r="EW62" s="177">
        <f t="shared" si="66"/>
        <v>0</v>
      </c>
      <c r="EX62" s="177">
        <f t="shared" si="66"/>
        <v>0</v>
      </c>
      <c r="EY62" s="177">
        <f t="shared" si="66"/>
        <v>0</v>
      </c>
      <c r="EZ62" s="177">
        <f t="shared" si="66"/>
        <v>0</v>
      </c>
      <c r="FA62" s="177">
        <f t="shared" si="66"/>
        <v>0</v>
      </c>
      <c r="FB62" s="177">
        <f t="shared" si="67"/>
        <v>0</v>
      </c>
      <c r="FC62" s="177">
        <f t="shared" si="67"/>
        <v>0</v>
      </c>
      <c r="FD62" s="177">
        <f t="shared" si="67"/>
        <v>0</v>
      </c>
      <c r="FE62" s="177">
        <f t="shared" si="67"/>
        <v>0</v>
      </c>
      <c r="FF62" s="177">
        <f t="shared" si="67"/>
        <v>0</v>
      </c>
      <c r="FG62" s="177">
        <f t="shared" si="67"/>
        <v>0</v>
      </c>
      <c r="FH62" s="177">
        <f t="shared" si="67"/>
        <v>0</v>
      </c>
      <c r="FI62" s="177">
        <f t="shared" si="67"/>
        <v>0</v>
      </c>
      <c r="FJ62" s="177">
        <f t="shared" si="67"/>
        <v>0</v>
      </c>
      <c r="FK62" s="177">
        <f t="shared" si="67"/>
        <v>0</v>
      </c>
      <c r="FL62" s="177">
        <f t="shared" si="68"/>
        <v>0</v>
      </c>
      <c r="FM62" s="177">
        <f t="shared" si="68"/>
        <v>0</v>
      </c>
      <c r="FN62" s="177">
        <f t="shared" si="68"/>
        <v>0</v>
      </c>
      <c r="FO62" s="177">
        <f t="shared" si="68"/>
        <v>0</v>
      </c>
      <c r="FP62" s="177">
        <f t="shared" si="68"/>
        <v>0</v>
      </c>
      <c r="FQ62" s="177">
        <f t="shared" si="68"/>
        <v>0</v>
      </c>
      <c r="FR62" s="177">
        <f t="shared" si="68"/>
        <v>0</v>
      </c>
      <c r="FS62" s="177">
        <f t="shared" si="68"/>
        <v>0</v>
      </c>
      <c r="FT62" s="177">
        <f t="shared" si="68"/>
        <v>0</v>
      </c>
      <c r="FU62" s="177">
        <f t="shared" si="68"/>
        <v>0</v>
      </c>
      <c r="FV62" s="177">
        <f t="shared" si="68"/>
        <v>0</v>
      </c>
      <c r="FW62" s="177">
        <f t="shared" si="68"/>
        <v>0</v>
      </c>
      <c r="FX62" s="177">
        <f t="shared" si="68"/>
        <v>0</v>
      </c>
      <c r="FY62" s="177">
        <f t="shared" si="68"/>
        <v>0</v>
      </c>
      <c r="FZ62" s="177">
        <f t="shared" si="68"/>
        <v>0</v>
      </c>
      <c r="GA62" s="177"/>
      <c r="GB62" s="229">
        <f t="shared" si="55"/>
        <v>0</v>
      </c>
      <c r="GC62" s="229">
        <f t="shared" si="56"/>
        <v>0</v>
      </c>
      <c r="GD62" s="174">
        <f>SUMIF('One Day 12-04-21 Scots'!$B$11:$B$24,$C62,'One Day 12-04-21 Scots'!$AU$11:$AU$24)</f>
        <v>0</v>
      </c>
      <c r="GE62" s="174">
        <f>SUMIF('One Day 12-04-21 Scots'!$B$11:$B$24,$C62,'One Day 12-04-21 Scots'!$AV$11:$AV$24)</f>
        <v>0</v>
      </c>
      <c r="GF62" s="174">
        <f>SUMIF('One Day 12-04-21 Scots'!$B$11:$B$24,$C62,'One Day 12-04-21 Scots'!$AW$11:$AW$24)</f>
        <v>0</v>
      </c>
      <c r="GG62" s="174">
        <f>SUMIF('One Day 12-04-21 Scots'!$B$11:$B$24,$C62,'One Day 12-04-21 Scots'!$AX$11:$AX$24)</f>
        <v>0</v>
      </c>
      <c r="GH62" s="174">
        <f>SUMIF('One Day 12-04-21 Scots'!$B$11:$B$24,$C62,'One Day 12-04-21 Scots'!$AY$11:$AY$24)</f>
        <v>0</v>
      </c>
      <c r="GI62" s="174">
        <f>SUMIF('One Day 12-04-21 Thistles'!$B$11:$B$25,$C62,'One Day 12-04-21 Thistles'!$AU$11:$AU$25)</f>
        <v>0</v>
      </c>
      <c r="GJ62" s="174">
        <f>SUMIF('One Day 12-04-21 Thistles'!$B$11:$B$25,$C62,'One Day 12-04-21 Thistles'!$AV$11:$AV$25)</f>
        <v>0</v>
      </c>
      <c r="GK62" s="174">
        <f>SUMIF('One Day 12-04-21 Thistles'!$B$11:$B$25,$C62,'One Day 12-04-21 Thistles'!$AW$11:$AW$25)</f>
        <v>0</v>
      </c>
      <c r="GL62" s="174">
        <f>SUMIF('One Day 12-04-21 Thistles'!$B$11:$B$25,$C62,'One Day 12-04-21 Thistles'!$AX$11:$AX$25)</f>
        <v>0</v>
      </c>
      <c r="GM62" s="174">
        <f>SUMIF('One Day 12-04-21 Thistles'!$B$11:$B$25,$C62,'One Day 12-04-21 Thistles'!$AY$11:$AY$25)</f>
        <v>0</v>
      </c>
      <c r="GN62" s="174">
        <f>SUMIF('Chili One Day 2-12-22 Scots'!$B$11:$B$27,$C62,'Chili One Day 2-12-22 Scots'!$AU$11:$AU$27)</f>
        <v>0</v>
      </c>
      <c r="GO62" s="174">
        <f>SUMIF('Chili One Day 2-12-22 Scots'!$B$11:$B$27,$C62,'Chili One Day 2-12-22 Scots'!$AV$11:$AV$27)</f>
        <v>0</v>
      </c>
      <c r="GP62" s="174">
        <f>SUMIF('Chili One Day 2-12-22 Scots'!$B$11:$B$27,$C62,'Chili One Day 2-12-22 Scots'!$AW$11:$AW$27)</f>
        <v>0</v>
      </c>
      <c r="GQ62" s="174">
        <f>SUMIF('Chili One Day 2-12-22 Scots'!$B$11:$B$27,$C62,'Chili One Day 2-12-22 Scots'!$AX$11:$AX$27)</f>
        <v>0</v>
      </c>
      <c r="GR62" s="174">
        <f>SUMIF('Chili One Day 2-12-22 Scots'!$B$11:$B$27,$C62,'Chili One Day 2-12-22 Scots'!$AY$11:$AY$27)</f>
        <v>0</v>
      </c>
      <c r="GS62" s="174">
        <f>SUMIF('Chili One Day 2-12-22 Thistles'!$B$11:$B$27,$C62,'Chili One Day 2-12-22 Thistles'!$AU$11:$AU$27)</f>
        <v>0</v>
      </c>
      <c r="GT62" s="174">
        <f>SUMIF('Chili One Day 2-12-22 Thistles'!$B$11:$B$27,$C62,'Chili One Day 2-12-22 Thistles'!$AV$11:$AV$27)</f>
        <v>0</v>
      </c>
      <c r="GU62" s="174">
        <f>SUMIF('Chili One Day 2-12-22 Thistles'!$B$11:$B$27,$C62,'Chili One Day 2-12-22 Thistles'!$AW$11:$AW$27)</f>
        <v>0</v>
      </c>
      <c r="GV62" s="174">
        <f>SUMIF('Chili One Day 2-12-22 Thistles'!$B$11:$B$27,$C62,'Chili One Day 2-12-22 Thistles'!$AX$11:$AX$27)</f>
        <v>0</v>
      </c>
      <c r="GW62" s="174">
        <f>SUMIF('Chili One Day 2-12-22 Thistles'!$B$11:$B$27,$C62,'Chili One Day 2-12-22 Thistles'!$AY$11:$AY$27)</f>
        <v>0</v>
      </c>
      <c r="GX62" s="174">
        <f>SUMIF('Ironman One Day 3-5-22 FS'!$B$11:$B$26,$C62,'Ironman One Day 3-5-22 FS'!$AU$11:$AU$26)</f>
        <v>0</v>
      </c>
      <c r="GY62" s="174">
        <f>SUMIF('Ironman One Day 3-5-22 FS'!$B$11:$B$26,$C62,'Ironman One Day 3-5-22 FS'!$AV$11:$AV$26)</f>
        <v>0</v>
      </c>
      <c r="GZ62" s="174">
        <f>SUMIF('Ironman One Day 3-5-22 FS'!$B$11:$B$26,$C62,'Ironman One Day 3-5-22 FS'!$AW$11:$AW$26)</f>
        <v>0</v>
      </c>
      <c r="HA62" s="174">
        <f>SUMIF('Ironman One Day 3-5-22 FS'!$B$11:$B$26,$C62,'Ironman One Day 3-5-22 FS'!$AX$11:$AX$26)</f>
        <v>0</v>
      </c>
      <c r="HB62" s="174">
        <f>SUMIF('Ironman One Day 3-5-22 FS'!$B$11:$B$26,$C62,'Ironman One Day 3-5-22 FS'!$AY$11:$AY$26)</f>
        <v>0</v>
      </c>
      <c r="HC62" s="174">
        <f>SUMIF('Ironman One Day 3-5-22 420'!$B$11:$B$26,$C62,'Ironman One Day 3-5-22 420'!$AU$11:$AU$26)</f>
        <v>0</v>
      </c>
      <c r="HD62" s="174">
        <f>SUMIF('Ironman One Day 3-5-22 420'!$B$11:$B$26,$C62,'Ironman One Day 3-5-22 420'!$AV$11:$AV$26)</f>
        <v>0</v>
      </c>
      <c r="HE62" s="174">
        <f>SUMIF('Ironman One Day 3-5-22 420'!$B$11:$B$26,$C62,'Ironman One Day 3-5-22 420'!$AW$11:$AW$26)</f>
        <v>0</v>
      </c>
      <c r="HF62" s="174">
        <f>SUMIF('Ironman One Day 3-5-22 420'!$B$11:$B$26,$C62,'Ironman One Day 3-5-22 420'!$AX$11:$AX$26)</f>
        <v>0</v>
      </c>
      <c r="HG62" s="174">
        <f>SUMIF('Ironman One Day 3-5-22 420'!$B$11:$B$26,$C62,'Ironman One Day 3-5-22 420'!$AY$11:$AY$26)</f>
        <v>0</v>
      </c>
      <c r="HH62" s="174">
        <f>SUMIF('Easter One Day 4-16-22 FS'!$B$11:$B$25,$C62,'Easter One Day 4-16-22 FS'!$AU$11:$AU$25)</f>
        <v>0</v>
      </c>
      <c r="HI62" s="174">
        <f>SUMIF('Easter One Day 4-16-22 FS'!$B$11:$B$25,$C62,'Easter One Day 4-16-22 FS'!$AV$11:$AV$25)</f>
        <v>0</v>
      </c>
      <c r="HJ62" s="174">
        <f>SUMIF('Easter One Day 4-16-22 FS'!$B$11:$B$25,$C62,'Easter One Day 4-16-22 FS'!$AW$11:$AW$25)</f>
        <v>0</v>
      </c>
      <c r="HK62" s="174">
        <f>SUMIF('Easter One Day 4-16-22 FS'!$B$11:$B$25,$C62,'Easter One Day 4-16-22 FS'!$AX$11:$AX$25)</f>
        <v>0</v>
      </c>
      <c r="HL62" s="174">
        <f>SUMIF('Easter One Day 4-16-22 FS'!$B$11:$B$25,$C62,'Easter One Day 4-16-22 FS'!$AY$11:$AY$25)</f>
        <v>0</v>
      </c>
      <c r="HM62" s="174">
        <f>SUMIF('Easter One Day 4-16-22 TH'!$B$11:$B$25,$C62,'Easter One Day 4-16-22 TH'!$AU$11:$AU$25)</f>
        <v>0</v>
      </c>
      <c r="HN62" s="174">
        <f>SUMIF('Easter One Day 4-16-22 TH'!$B$11:$B$25,$C62,'Easter One Day 4-16-22 TH'!$AV$11:$AV$25)</f>
        <v>0</v>
      </c>
      <c r="HO62" s="174">
        <f>SUMIF('Easter One Day 4-16-22 TH'!$B$11:$B$25,$C62,'Easter One Day 4-16-22 TH'!$AW$11:$AW$25)</f>
        <v>0</v>
      </c>
      <c r="HP62" s="174">
        <f>SUMIF('Easter One Day 4-16-22 TH'!$B$11:$B$25,$C62,'Easter One Day 4-16-22 TH'!$AX$11:$AX$25)</f>
        <v>0</v>
      </c>
      <c r="HQ62" s="174">
        <f>SUMIF('Easter One Day 4-16-22 TH'!$B$11:$B$25,$C62,'Easter One Day 4-16-22 TH'!$AY$11:$AY$25)</f>
        <v>0</v>
      </c>
      <c r="HR62" s="174">
        <f>SUMIF('Long Distance Race 5-7-22'!$B$11:$B$25,$C62,'Long Distance Race 5-7-22'!$AU$11:$AU$25)</f>
        <v>0</v>
      </c>
      <c r="HS62" s="174">
        <f>SUMIF('Long Distance Race 5-7-22'!$B$11:$B$18,$C62,'Long Distance Race 5-7-22'!$AV$11:$AV$18)</f>
        <v>0</v>
      </c>
      <c r="HT62" s="174">
        <f>SUMIF('Long Distance Race 5-7-22'!$B$11:$B$18,$C62,'Long Distance Race 5-7-22'!$AW$11:$AW$18)</f>
        <v>0</v>
      </c>
      <c r="HU62" s="174">
        <f>SUMIF('Long Distance Race 5-7-22'!$B$11:$B$18,$C62,'Long Distance Race 5-7-22'!$AX$11:$AX$18)</f>
        <v>0</v>
      </c>
      <c r="HV62" s="174">
        <f>SUMIF('Long Distance Race 5-7-22'!$B$11:$B$18,$C62,'Long Distance Race 5-7-22'!$AY$11:$AY$18)</f>
        <v>0</v>
      </c>
      <c r="HW62" s="174">
        <f>SUMIF('Memorial Day Regatta 5-28-22 Op'!$B$11:$B$25,$C62,'Memorial Day Regatta 5-28-22 Op'!$AU$11:$AU$25)</f>
        <v>0</v>
      </c>
      <c r="HX62" s="174">
        <f>SUMIF('Memorial Day Regatta 5-28-22 Op'!$B$11:$B$18,$C62,'Memorial Day Regatta 5-28-22 Op'!$AV$11:$AV$18)</f>
        <v>0</v>
      </c>
      <c r="HY62" s="174">
        <f>SUMIF('Memorial Day Regatta 5-28-22 Op'!$B$11:$B$18,$C62,'Memorial Day Regatta 5-28-22 Op'!$AW$11:$AW$18)</f>
        <v>0</v>
      </c>
      <c r="HZ62" s="174">
        <f>SUMIF('Memorial Day Regatta 5-28-22 Op'!$B$11:$B$18,$C62,'Memorial Day Regatta 5-28-22 Op'!$AX$11:$AX$18)</f>
        <v>0</v>
      </c>
      <c r="IA62" s="174">
        <f>SUMIF('Memorial Day Regatta 5-28-22 Op'!$B$11:$B$18,$C62,'Memorial Day Regatta 5-28-22 Op'!$AY$11:$AY$18)</f>
        <v>0</v>
      </c>
      <c r="IB62" s="174">
        <f>SUMIF('Caldwell Cup 6-25-22 TH'!$B$11:$B$25,$C62,'Caldwell Cup 6-25-22 TH'!$AU$11:$AU$25)</f>
        <v>0</v>
      </c>
      <c r="IC62" s="174">
        <f>SUMIF('Caldwell Cup 6-25-22 TH'!$B$11:$B$25,$C62,'Caldwell Cup 6-25-22 TH'!$AV$11:$AV$25)</f>
        <v>0</v>
      </c>
      <c r="ID62" s="174">
        <f>SUMIF('Caldwell Cup 6-25-22 TH'!$B$11:$B$25,$C62,'Caldwell Cup 6-25-22 TH'!$AW$11:$AW$25)</f>
        <v>0</v>
      </c>
      <c r="IE62" s="174">
        <f>SUMIF('Caldwell Cup 6-25-22 TH'!$B$11:$B$25,$C62,'Caldwell Cup 6-25-22 TH'!$AX$11:$AX$25)</f>
        <v>0</v>
      </c>
      <c r="IF62" s="174">
        <f>SUMIF('Caldwell Cup 6-25-22 TH'!$B$11:$B$25,$C62,'Caldwell Cup 6-25-22 TH'!$AY$11:$AY$25)</f>
        <v>0</v>
      </c>
      <c r="IG62" s="174">
        <f>SUMIF('Caldwell Cup 6-25-22 FS'!$B$11:$B$21,$C62,'Caldwell Cup 6-25-22 FS'!$AU$11:$AU$21)</f>
        <v>0</v>
      </c>
      <c r="IH62" s="174">
        <f>SUMIF('Caldwell Cup 6-25-22 FS'!$B$11:$B$21,$C62,'Caldwell Cup 6-25-22 FS'!$AV$11:$AV$21)</f>
        <v>0</v>
      </c>
      <c r="II62" s="174">
        <f>SUMIF('Caldwell Cup 6-25-22 FS'!$B$11:$B$21,$C62,'Caldwell Cup 6-25-22 FS'!$AW$11:$AW$21)</f>
        <v>0</v>
      </c>
      <c r="IJ62" s="174">
        <f>SUMIF('Caldwell Cup 6-25-22 FS'!$B$11:$B$21,$C62,'Caldwell Cup 6-25-22 FS'!$AX$11:$AX$21)</f>
        <v>0</v>
      </c>
      <c r="IK62" s="174">
        <f>SUMIF('Caldwell Cup 6-25-22 FS'!$B$11:$B$21,$C62,'Caldwell Cup 6-25-22 FS'!$AY$11:$AY$21)</f>
        <v>0</v>
      </c>
      <c r="IL62" s="174">
        <f>SUMIF('Caldwell Cup 6-25-22 Lasers'!$B$11:$B$23,$C62,'Caldwell Cup 6-25-22 Lasers'!$AU$11:$AU$23)</f>
        <v>0</v>
      </c>
      <c r="IM62" s="174">
        <f>SUMIF('Caldwell Cup 6-25-22 Lasers'!$B$11:$B$23,$C62,'Caldwell Cup 6-25-22 Lasers'!$AV$11:$AV$23)</f>
        <v>0</v>
      </c>
      <c r="IN62" s="174">
        <f>SUMIF('Caldwell Cup 6-25-22 Lasers'!$B$11:$B$23,$C62,'Caldwell Cup 6-25-22 Lasers'!$AW$11:$AW$23)</f>
        <v>0</v>
      </c>
      <c r="IO62" s="174">
        <f>SUMIF('Caldwell Cup 6-25-22 Lasers'!$B$11:$B$23,$C62,'Caldwell Cup 6-25-22 Lasers'!$AX$11:$AX$23)</f>
        <v>0</v>
      </c>
      <c r="IP62" s="174">
        <f>SUMIF('Caldwell Cup 6-25-22 Lasers'!$B$11:$B$23,$C62,'Caldwell Cup 6-25-22 Lasers'!$AY$11:$AY$23)</f>
        <v>0</v>
      </c>
      <c r="IQ62" s="174">
        <f>SUMIF('Labor Day Regatta 9-3-22 FS'!$B$11:$B$30,$C62,'Labor Day Regatta 9-3-22 FS'!$AU$11:$AU$30)</f>
        <v>0</v>
      </c>
      <c r="IR62" s="174">
        <f>SUMIF('Labor Day Regatta 9-3-22 FS'!$B$11:$B$30,$C62,'Labor Day Regatta 9-3-22 FS'!$AV$11:$AV$30)</f>
        <v>0</v>
      </c>
      <c r="IS62" s="174">
        <f>SUMIF('Labor Day Regatta 9-3-22 FS'!$B$11:$B$30,$C62,'Labor Day Regatta 9-3-22 FS'!$AW$11:$AW$30)</f>
        <v>0</v>
      </c>
      <c r="IT62" s="174">
        <f>SUMIF('Labor Day Regatta 9-3-22 FS'!$B$11:$B$30,$C62,'Labor Day Regatta 9-3-22 FS'!$AX$11:$AX$30)</f>
        <v>0</v>
      </c>
      <c r="IU62" s="174">
        <f>SUMIF('Labor Day Regatta 9-3-22 FS'!$B$11:$B$30,$C62,'Labor Day Regatta 9-3-22 FS'!$AY$11:$AY$30)</f>
        <v>0</v>
      </c>
      <c r="IV62" s="174">
        <f>SUMIF('2022-09-17 Leukemia Cup FS'!$B$11:$B$26,$C62,'2022-09-17 Leukemia Cup FS'!$AU$11:$AU$26)</f>
        <v>0</v>
      </c>
      <c r="IW62" s="174">
        <f>SUMIF('2022-09-17 Leukemia Cup FS'!$B$11:$B$26,$C62,'2022-09-17 Leukemia Cup FS'!$AV$11:$AV$26)</f>
        <v>0</v>
      </c>
      <c r="IX62" s="174">
        <f>SUMIF('2022-09-17 Leukemia Cup FS'!$B$11:$B$26,$C62,'2022-09-17 Leukemia Cup FS'!$AW$11:$AW$26)</f>
        <v>0</v>
      </c>
      <c r="IY62" s="174">
        <f>SUMIF('2022-09-17 Leukemia Cup FS'!$B$11:$B$26,$C62,'2022-09-17 Leukemia Cup FS'!$AX$11:$AX$26)</f>
        <v>0</v>
      </c>
      <c r="IZ62" s="174">
        <f>SUMIF('2022-09-17 Leukemia Cup FS'!$B$11:$B$26,$C62,'2022-09-17 Leukemia Cup FS'!$AY$11:$AY$26)</f>
        <v>0</v>
      </c>
      <c r="JA62" s="174">
        <f>SUMIF('2022-09-17 Leukemia Cup TH'!$B$11:$B$28,$C62,'2022-09-17 Leukemia Cup TH'!$AU$11:$AU$28)</f>
        <v>0</v>
      </c>
      <c r="JB62" s="174">
        <f>SUMIF('2022-09-17 Leukemia Cup TH'!$B$11:$B$28,$C62,'2022-09-17 Leukemia Cup TH'!$AV$11:$AV$28)</f>
        <v>0</v>
      </c>
      <c r="JC62" s="174">
        <f>SUMIF('2022-09-17 Leukemia Cup TH'!$B$11:$B$28,$C62,'2022-09-17 Leukemia Cup TH'!$AW$11:$AW$28)</f>
        <v>0</v>
      </c>
      <c r="JD62" s="174">
        <f>SUMIF('2022-09-17 Leukemia Cup TH'!$B$11:$B$28,$C62,'2022-09-17 Leukemia Cup TH'!$AX$11:$AX$28)</f>
        <v>0</v>
      </c>
      <c r="JE62" s="174">
        <f>SUMIF('2022-09-17 Leukemia Cup TH'!$B$11:$B$28,$C62,'2022-09-17 Leukemia Cup TH'!$AY$11:$AY$28)</f>
        <v>0</v>
      </c>
      <c r="JF62" s="174">
        <f>SUMIF('Smith-Berry LDR 9-24-22'!$B$11:$B$30,$C62,'Smith-Berry LDR 9-24-22'!$AU$11:$AU$30)</f>
        <v>0</v>
      </c>
      <c r="JG62" s="174">
        <f>SUMIF('Smith-Berry LDR 9-24-22'!$B$11:$B$30,$C62,'Smith-Berry LDR 9-24-22'!$AV$11:$AV$30)</f>
        <v>0</v>
      </c>
      <c r="JH62" s="174">
        <f>SUMIF('Smith-Berry LDR 9-24-22'!$B$11:$B$30,$C62,'Smith-Berry LDR 9-24-22'!$AW$11:$AW$30)</f>
        <v>0</v>
      </c>
      <c r="JI62" s="174">
        <f>SUMIF('Smith-Berry LDR 9-24-22'!$B$11:$B$30,$C62,'Smith-Berry LDR 9-24-22'!$AX$11:$AX$30)</f>
        <v>0</v>
      </c>
      <c r="JJ62" s="174">
        <f>SUMIF('Smith-Berry LDR 9-24-22'!$B$11:$B$30,$C62,'Smith-Berry LDR 9-24-22'!$AY$11:$AY$30)</f>
        <v>0</v>
      </c>
      <c r="JK62" s="174">
        <f>SUMIF('Great Scot 10-1-22 Cham'!$B$11:$B$38,$C62,'Great Scot 10-1-22 Cham'!$AU$11:$AU$38)</f>
        <v>0</v>
      </c>
      <c r="JL62" s="174">
        <f>SUMIF('Great Scot 10-1-22 Cham'!$B$11:$B$38,$C62,'Great Scot 10-1-22 Cham'!$AV$11:$AV$38)</f>
        <v>0</v>
      </c>
      <c r="JM62" s="174">
        <f>SUMIF('Great Scot 10-1-22 Cham'!$B$11:$B$38,$C62,'Great Scot 10-1-22 Cham'!$AW$11:$AW$38)</f>
        <v>0</v>
      </c>
      <c r="JN62" s="174">
        <f>SUMIF('Great Scot 10-1-22 Cham'!$B$11:$B$38,$C62,'Great Scot 10-1-22 Cham'!$AX$11:$AX$38)</f>
        <v>0</v>
      </c>
      <c r="JO62" s="174">
        <f>SUMIF('Great Scot 10-1-22 Cham'!$B$11:$B$38,$C62,'Great Scot 10-1-22 Cham'!$AY$11:$AY$38)</f>
        <v>0</v>
      </c>
      <c r="JP62" s="174">
        <f>SUMIF('Great Scot 10-1-22 Chal'!$B$11:$B$28,$C62,'Great Scot 10-1-22 Chal'!$AU$11:$AU$28)</f>
        <v>0</v>
      </c>
      <c r="JQ62" s="174">
        <f>SUMIF('Great Scot 10-1-22 Chal'!$B$11:$B$28,$C62,'Great Scot 10-1-22 Chal'!$AV$11:$AV$28)</f>
        <v>0</v>
      </c>
      <c r="JR62" s="174">
        <f>SUMIF('Great Scot 10-1-22 Chal'!$B$11:$B$28,$C62,'Great Scot 10-1-22 Chal'!$AW$11:$AW$28)</f>
        <v>0</v>
      </c>
      <c r="JS62" s="174">
        <f>SUMIF('Great Scot 10-1-22 Chal'!$B$11:$B$28,$C62,'Great Scot 10-1-22 Chal'!$AX$11:$AX$28)</f>
        <v>0</v>
      </c>
      <c r="JT62" s="174">
        <f>SUMIF('Great Scot 10-1-22 Chal'!$B$11:$B$28,$C62,'Great Scot 10-1-22 Chal'!$AY$11:$AY$28)</f>
        <v>0</v>
      </c>
      <c r="JU62" s="174">
        <f>SUMIF('Great Pumpkin Regatta 10-15-22'!$B$11:$B$54,$C62,'Great Pumpkin Regatta 10-15-22'!$AU$11:$AU$54)</f>
        <v>0</v>
      </c>
      <c r="JV62" s="174">
        <f>SUMIF('Great Pumpkin Regatta 10-15-22'!$B$11:$B$54,$C62,'Great Pumpkin Regatta 10-15-22'!$AV$11:$AV$54)</f>
        <v>0</v>
      </c>
      <c r="JW62" s="174">
        <f>SUMIF('Great Pumpkin Regatta 10-15-22'!$B$11:$B$54,$C62,'Great Pumpkin Regatta 10-15-22'!$AW$11:$AW$54)</f>
        <v>0</v>
      </c>
      <c r="JX62" s="174">
        <f>SUMIF('Great Pumpkin Regatta 10-15-22'!$B$11:$B$54,$C62,'Great Pumpkin Regatta 10-15-22'!$AX$11:$AX$54)</f>
        <v>0</v>
      </c>
      <c r="JY62" s="174">
        <f>SUMIF('Great Pumpkin Regatta 10-15-22'!$B$11:$B$54,$C62,'Great Pumpkin Regatta 10-15-22'!$AY$11:$AY$54)</f>
        <v>0</v>
      </c>
      <c r="JZ62" s="174">
        <f>SUMIF('One Day Regatta 10-29-22 FS'!$B$11:$B$19,$C62,'One Day Regatta 10-29-22 FS'!$AU$11:$AU$19)</f>
        <v>0</v>
      </c>
      <c r="KA62" s="174">
        <f>SUMIF('One Day Regatta 10-29-22 FS'!$B$11:$B$19,$C62,'One Day Regatta 10-29-22 FS'!$AV$11:$AV$19)</f>
        <v>0</v>
      </c>
      <c r="KB62" s="174">
        <f>SUMIF('One Day Regatta 10-29-22 FS'!$B$11:$B$19,$C62,'One Day Regatta 10-29-22 FS'!$AW$11:$AW$19)</f>
        <v>0</v>
      </c>
      <c r="KC62" s="174">
        <f>SUMIF('One Day Regatta 10-29-22 FS'!$B$11:$B$19,$C62,'One Day Regatta 10-29-22 FS'!$AX$11:$AX$19)</f>
        <v>0</v>
      </c>
      <c r="KD62" s="174">
        <f>SUMIF('One Day Regatta 10-29-22 FS'!$B$11:$B$19,$C62,'One Day Regatta 10-29-22 FS'!$AY$11:$AY$19)</f>
        <v>0</v>
      </c>
    </row>
    <row r="63" spans="1:290" ht="15" customHeight="1" x14ac:dyDescent="0.2">
      <c r="A63" s="400" t="s">
        <v>1369</v>
      </c>
      <c r="B63" s="134">
        <f t="shared" si="8"/>
        <v>36</v>
      </c>
      <c r="C63" s="170" t="s">
        <v>879</v>
      </c>
      <c r="D63" s="171">
        <f t="shared" si="44"/>
        <v>0</v>
      </c>
      <c r="E63" s="172">
        <f t="shared" si="45"/>
        <v>0</v>
      </c>
      <c r="F63" s="171">
        <f t="shared" si="46"/>
        <v>0</v>
      </c>
      <c r="G63" s="171">
        <v>0</v>
      </c>
      <c r="H63" s="171">
        <f t="shared" si="47"/>
        <v>0</v>
      </c>
      <c r="I63" s="173">
        <f t="shared" si="48"/>
        <v>0</v>
      </c>
      <c r="J63" s="173"/>
      <c r="K63" s="174">
        <f>SUMIF('Saturday Race 11-06-21'!$B$11:$B$21,$C63,'Saturday Race 11-06-21'!$AU$11:$AU$21)</f>
        <v>0</v>
      </c>
      <c r="L63" s="174">
        <f>SUMIF('Saturday Race 11-06-21'!$B$11:$B$21,$C63,'Saturday Race 11-06-21'!$AV$11:$AV$21)</f>
        <v>0</v>
      </c>
      <c r="M63" s="174">
        <f>SUMIF('Saturday Race 11-06-21'!$B$11:$B$21,$C63,'Saturday Race 11-06-21'!$AW$11:$AW$21)</f>
        <v>0</v>
      </c>
      <c r="N63" s="174">
        <f>SUMIF('Saturday Race 11-06-21'!$B$11:$B$21,$C63,'Saturday Race 11-06-21'!$AX$11:$AX$21)</f>
        <v>0</v>
      </c>
      <c r="O63" s="174">
        <f>SUMIF('Saturday Race 11-06-21'!$B$11:$B$21,$C63,'Saturday Race 11-06-21'!$AY$11:$AY$21)</f>
        <v>0</v>
      </c>
      <c r="P63" s="174">
        <f>SUMIF('Saturday Race 11-20-21'!$B$11:$B$20,$C63,'Saturday Race 11-20-21'!$AU$11:$AU$20)</f>
        <v>0</v>
      </c>
      <c r="Q63" s="174">
        <f>SUMIF('Saturday Race 11-20-21'!$B$11:$B$20,$C63,'Saturday Race 11-20-21'!$AV$11:$AV$20)</f>
        <v>0</v>
      </c>
      <c r="R63" s="174">
        <f>SUMIF('Saturday Race 11-20-21'!$B$11:$B$20,$C63,'Saturday Race 11-20-21'!$AW$11:$AW$20)</f>
        <v>0</v>
      </c>
      <c r="S63" s="174">
        <f>SUMIF('Saturday Race 11-20-21'!$B$11:$B$20,$C63,'Saturday Race 11-20-21'!$AX$11:$AX$20)</f>
        <v>0</v>
      </c>
      <c r="T63" s="174">
        <f>SUMIF('Saturday Race 11-20-21'!$B$11:$B$20,$C63,'Saturday Race 11-20-21'!$AY$11:$AY$20)</f>
        <v>0</v>
      </c>
      <c r="U63" s="174">
        <f>SUMIF('Saturday Race 1-08-22'!$B$11:$B$20,$C63,'Saturday Race 1-08-22'!$AU$11:$AU$20)</f>
        <v>0</v>
      </c>
      <c r="V63" s="174">
        <f>SUMIF('Saturday Race 1-08-22'!$B$11:$B$20,$C63,'Saturday Race 1-08-22'!$AV$11:$AV$20)</f>
        <v>0</v>
      </c>
      <c r="W63" s="174">
        <f>SUMIF('Saturday Race 1-08-22'!$B$11:$B$20,$C63,'Saturday Race 1-08-22'!$AW$11:$AW$20)</f>
        <v>0</v>
      </c>
      <c r="X63" s="174">
        <f>SUMIF('Saturday Race 1-08-22'!$B$11:$B$20,$C63,'Saturday Race 1-08-22'!$AX$11:$AX$20)</f>
        <v>0</v>
      </c>
      <c r="Y63" s="174">
        <f>SUMIF('Saturday Race 1-08-22'!$B$11:$B$20,$C63,'Saturday Race 1-08-22'!$AY$11:$AY$20)</f>
        <v>0</v>
      </c>
      <c r="Z63" s="174">
        <f>SUMIF('Saturday Race 1-22-22'!$B$11:$B$20,$C63,'Saturday Race 1-22-22'!$AU$11:$AU$20)</f>
        <v>0</v>
      </c>
      <c r="AA63" s="174">
        <f>SUMIF('Saturday Race 1-22-22'!$B$11:$B$20,$C63,'Saturday Race 1-22-22'!$AV$11:$AV$20)</f>
        <v>0</v>
      </c>
      <c r="AB63" s="174">
        <f>SUMIF('Saturday Race 1-22-22'!$B$11:$B$20,$C63,'Saturday Race 1-22-22'!$AW$11:$AW$20)</f>
        <v>0</v>
      </c>
      <c r="AC63" s="174">
        <f>SUMIF('Saturday Race 1-22-22'!$B$11:$B$20,$C63,'Saturday Race 1-22-22'!$AX$11:$AX$20)</f>
        <v>0</v>
      </c>
      <c r="AD63" s="174">
        <f>SUMIF('Saturday Race 1-22-22'!$B$11:$B$20,$C63,'Saturday Race 1-22-22'!$AY$11:$AY$20)</f>
        <v>0</v>
      </c>
      <c r="AE63" s="174">
        <f>SUMIF('Sunday Race 2-6-22'!$B$11:$B$20,$C63,'Sunday Race 2-6-22'!$AU$11:$AU$20)</f>
        <v>0</v>
      </c>
      <c r="AF63" s="174">
        <f>SUMIF('Sunday Race 2-6-22'!$B$11:$B$20,$C63,'Sunday Race 2-6-22'!$AV$11:$AV$20)</f>
        <v>0</v>
      </c>
      <c r="AG63" s="174">
        <f>SUMIF('Sunday Race 2-6-22'!$B$11:$B$20,$C63,'Sunday Race 2-6-22'!$AW$11:$AW$20)</f>
        <v>0</v>
      </c>
      <c r="AH63" s="174">
        <f>SUMIF('Sunday Race 2-6-22'!$B$11:$B$20,$C63,'Sunday Race 2-6-22'!$AX$11:$AX$20)</f>
        <v>0</v>
      </c>
      <c r="AI63" s="174">
        <f>SUMIF('Sunday Race 2-6-22'!$B$11:$B$20,$C63,'Sunday Race 2-6-22'!$AY$11:$AY$20)</f>
        <v>0</v>
      </c>
      <c r="AJ63" s="174">
        <f>SUMIF('Sunday Race 2-20-22'!$B$11:$B$26,$C63,'Sunday Race 2-20-22'!$AU$11:$AU$26)</f>
        <v>0</v>
      </c>
      <c r="AK63" s="174">
        <f>SUMIF('Sunday Race 2-20-22'!$B$11:$B$26,$C63,'Sunday Race 2-20-22'!$AV$11:$AV$26)</f>
        <v>0</v>
      </c>
      <c r="AL63" s="174">
        <f>SUMIF('Sunday Race 2-20-22'!$B$11:$B$26,$C63,'Sunday Race 2-20-22'!$AW$11:$AW$26)</f>
        <v>0</v>
      </c>
      <c r="AM63" s="174">
        <f>SUMIF('Sunday Race 2-20-22'!$B$11:$B$26,$C63,'Sunday Race 2-20-22'!$AX$11:$AX$26)</f>
        <v>0</v>
      </c>
      <c r="AN63" s="174">
        <f>SUMIF('Sunday Race 2-20-22'!$B$11:$B$26,$C63,'Sunday Race 2-20-22'!$AY$11:$AY$26)</f>
        <v>0</v>
      </c>
      <c r="AO63" s="174">
        <f>SUMIF('Sunday Race 2-27-22'!$B$11:$B$20,$C63,'Sunday Race 2-27-22'!$AU$11:$AU$20)</f>
        <v>0</v>
      </c>
      <c r="AP63" s="174">
        <f>SUMIF('Sunday Race 2-27-22'!$B$11:$B$20,$C63,'Sunday Race 2-27-22'!$AV$11:$AV$20)</f>
        <v>0</v>
      </c>
      <c r="AQ63" s="174">
        <f>SUMIF('Sunday Race 2-27-22'!$B$11:$B$20,$C63,'Sunday Race 2-27-22'!$AW$11:$AW$20)</f>
        <v>0</v>
      </c>
      <c r="AR63" s="174">
        <f>SUMIF('Sunday Race 2-27-22'!$B$11:$B$20,$C63,'Sunday Race 2-27-22'!$AX$11:$AX$20)</f>
        <v>0</v>
      </c>
      <c r="AS63" s="174">
        <f>SUMIF('Sunday Race 2-27-22'!$B$11:$B$20,$C63,'Sunday Race 2-27-22'!$AY$11:$AY$20)</f>
        <v>0</v>
      </c>
      <c r="AT63" s="174">
        <f>SUMIF('Sunday Race 3-13-22'!$B$11:$B$25,$C63,'Sunday Race 3-13-22'!$AU$11:$AU$25)</f>
        <v>0</v>
      </c>
      <c r="AU63" s="174">
        <f>SUMIF('Sunday Race 3-13-22'!$B$11:$B$25,$C63,'Sunday Race 3-13-22'!$AV$11:$AV$25)</f>
        <v>0</v>
      </c>
      <c r="AV63" s="174">
        <f>SUMIF('Sunday Race 3-13-22'!$B$11:$B$25,$C63,'Sunday Race 3-13-22'!$AW$11:$AW$25)</f>
        <v>0</v>
      </c>
      <c r="AW63" s="174">
        <f>SUMIF('Sunday Race 3-13-22'!$B$11:$B$25,$C63,'Sunday Race 3-13-22'!$AX$11:$AX$25)</f>
        <v>0</v>
      </c>
      <c r="AX63" s="174">
        <f>SUMIF('Sunday Race 3-13-22'!$B$11:$B$25,$C63,'Sunday Race 3-13-22'!$AY$11:$AY$25)</f>
        <v>0</v>
      </c>
      <c r="AY63" s="174">
        <f>SUMIF('Saturday Race 3-19-22'!$B$11:$B$15,$C63,'Saturday Race 3-19-22'!$AU$11:$AU$15)</f>
        <v>0</v>
      </c>
      <c r="AZ63" s="174">
        <f>SUMIF('Saturday Race 3-19-22'!$B$11:$B$15,$C63,'Saturday Race 3-19-22'!$AV$11:$AV$15)</f>
        <v>0</v>
      </c>
      <c r="BA63" s="174">
        <f>SUMIF('Saturday Race 3-19-22'!$B$11:$B$15,$C63,'Saturday Race 3-19-22'!$AW$11:$AW$15)</f>
        <v>0</v>
      </c>
      <c r="BB63" s="174">
        <f>SUMIF('Saturday Race 3-19-22'!$B$11:$B$15,$C63,'Saturday Race 3-19-22'!$AX$11:$AX$15)</f>
        <v>0</v>
      </c>
      <c r="BC63" s="174">
        <f>SUMIF('Saturday Race 3-19-22'!$B$11:$B$15,$C63,'Saturday Race 3-19-22'!$AY$11:$AY$15)</f>
        <v>0</v>
      </c>
      <c r="BD63" s="174">
        <f>SUMIF('Sunday Races 4-10-22'!$B$11:$B$26,$C63,'Sunday Races 4-10-22'!$AU$11:$AU$26)</f>
        <v>0</v>
      </c>
      <c r="BE63" s="174">
        <f>SUMIF('Sunday Races 4-10-22'!$B$11:$B$26,$C63,'Sunday Races 4-10-22'!$AV$11:$AV$26)</f>
        <v>0</v>
      </c>
      <c r="BF63" s="174">
        <f>SUMIF('Sunday Races 4-10-22'!$B$11:$B$26,$C63,'Sunday Races 4-10-22'!$AW$11:$AW$26)</f>
        <v>0</v>
      </c>
      <c r="BG63" s="174">
        <f>SUMIF('Sunday Races 4-10-22'!$B$11:$B$26,$C63,'Sunday Races 4-10-22'!$AX$11:$AX$26)</f>
        <v>0</v>
      </c>
      <c r="BH63" s="174">
        <f>SUMIF('Sunday Races 4-10-22'!$B$11:$B$26,$C63,'Sunday Races 4-10-22'!$AY$11:$AY$26)</f>
        <v>0</v>
      </c>
      <c r="BI63" s="174">
        <f>SUMIF('Sunday Races 5-1-22'!$B$11:$B$28,$C63,'Sunday Races 5-1-22'!$AU$11:$AU$28)</f>
        <v>0</v>
      </c>
      <c r="BJ63" s="174">
        <f>SUMIF('Sunday Races 5-1-22'!$B$11:$B$28,$C63,'Sunday Races 5-1-22'!$AV$11:$AV$28)</f>
        <v>0</v>
      </c>
      <c r="BK63" s="174">
        <f>SUMIF('Sunday Races 5-1-22'!$B$11:$B$28,$C63,'Sunday Races 5-1-22'!$AW$11:$AW$28)</f>
        <v>0</v>
      </c>
      <c r="BL63" s="174">
        <f>SUMIF('Sunday Races 5-1-22'!$B$11:$B$28,$C63,'Sunday Races 5-1-22'!$AX$11:$AX$28)</f>
        <v>0</v>
      </c>
      <c r="BM63" s="174">
        <f>SUMIF('Sunday Races 5-1-22'!$B$11:$B$28,$C63,'Sunday Races 5-1-22'!$AY$11:$AY$28)</f>
        <v>0</v>
      </c>
      <c r="BN63" s="174">
        <f>SUMIF('Sunday Races 6-5-22'!$B$11:$B$28,$C63,'Sunday Races 6-5-22'!$AU$11:$AU$28)</f>
        <v>0</v>
      </c>
      <c r="BO63" s="174">
        <f>SUMIF('Sunday Races 6-5-22'!$B$11:$B$28,$C63,'Sunday Races 6-5-22'!$AV$11:$AV$28)</f>
        <v>0</v>
      </c>
      <c r="BP63" s="174">
        <f>SUMIF('Sunday Races 6-5-22'!$B$11:$B$28,$C63,'Sunday Races 6-5-22'!$AW$11:$AW$28)</f>
        <v>0</v>
      </c>
      <c r="BQ63" s="174">
        <f>SUMIF('Sunday Races 6-5-22'!$B$11:$B$28,$C63,'Sunday Races 6-5-22'!$AX$11:$AX$28)</f>
        <v>0</v>
      </c>
      <c r="BR63" s="174">
        <f>SUMIF('Sunday Races 6-5-22'!$B$11:$B$28,$C63,'Sunday Races 6-5-22'!$AY$11:$AY$28)</f>
        <v>0</v>
      </c>
      <c r="BS63" s="174">
        <f>SUMIF('Sunday Races 6-12-22'!$B$11:$B$24,$C63,'Sunday Races 6-12-22'!$AU$11:$AU$24)</f>
        <v>0</v>
      </c>
      <c r="BT63" s="174">
        <f>SUMIF('Sunday Races 6-12-22'!$B$11:$B$24,$C63,'Sunday Races 6-12-22'!$AV$11:$AV$24)</f>
        <v>0</v>
      </c>
      <c r="BU63" s="174">
        <f>SUMIF('Sunday Races 6-12-22'!$B$11:$B$24,$C63,'Sunday Races 6-12-22'!$AW$11:$AW$24)</f>
        <v>0</v>
      </c>
      <c r="BV63" s="174">
        <f>SUMIF('Sunday Races 6-12-22'!$B$11:$B$24,$C63,'Sunday Races 6-12-22'!$AX$11:$AX$24)</f>
        <v>0</v>
      </c>
      <c r="BW63" s="174">
        <f>SUMIF('Sunday Races 6-12-22'!$B$11:$B$24,$C63,'Sunday Races 6-12-22'!$AY$11:$AY$24)</f>
        <v>0</v>
      </c>
      <c r="BX63" s="174">
        <f>SUMIF('Saturday Races 6-18-22'!$B$11:$B$24,$C63,'Saturday Races 6-18-22'!$AU$11:$AU$24)</f>
        <v>0</v>
      </c>
      <c r="BY63" s="174">
        <f>SUMIF('Saturday Races 6-18-22'!$B$11:$B$24,$C63,'Saturday Races 6-18-22'!$AV$11:$AV$24)</f>
        <v>0</v>
      </c>
      <c r="BZ63" s="174">
        <f>SUMIF('Saturday Races 6-18-22'!$B$11:$B$24,$C63,'Saturday Races 6-18-22'!$AW$11:$AW$24)</f>
        <v>0</v>
      </c>
      <c r="CA63" s="174">
        <f>SUMIF('Saturday Races 6-18-22'!$B$11:$B$24,$C63,'Saturday Races 6-18-22'!$AX$11:$AX$24)</f>
        <v>0</v>
      </c>
      <c r="CB63" s="174">
        <f>SUMIF('Saturday Races 6-18-22'!$B$11:$B$24,$C63,'Saturday Races 6-18-22'!$AY$11:$AY$24)</f>
        <v>0</v>
      </c>
      <c r="CC63" s="174">
        <f>SUMIF('Sunday Races 7-3-22'!$B$11:$B$26,$C63,'Sunday Races 7-3-22'!$AU$11:$AU$26)</f>
        <v>0</v>
      </c>
      <c r="CD63" s="174">
        <f>SUMIF('Sunday Races 7-3-22'!$B$11:$B$26,$C63,'Sunday Races 7-3-22'!$AV$11:$AV$26)</f>
        <v>0</v>
      </c>
      <c r="CE63" s="174">
        <f>SUMIF('Sunday Races 7-3-22'!$B$11:$B$26,$C63,'Sunday Races 7-3-22'!$AW$11:$AW$26)</f>
        <v>0</v>
      </c>
      <c r="CF63" s="174">
        <f>SUMIF('Sunday Races 7-3-22'!$B$11:$B$26,$C63,'Sunday Races 7-3-22'!$AX$11:$AX$26)</f>
        <v>0</v>
      </c>
      <c r="CG63" s="174">
        <f>SUMIF('Sunday Races 7-3-22'!$B$11:$B$26,$C63,'Sunday Races 7-3-22'!$AY$11:$AY$26)</f>
        <v>0</v>
      </c>
      <c r="CH63" s="174">
        <f>SUMIF('Sunday Races 7-31-22'!$B$11:$B$26,$C63,'Sunday Races 7-31-22'!$AU$11:$AU$26)</f>
        <v>0</v>
      </c>
      <c r="CI63" s="174">
        <f>SUMIF('Sunday Races 7-31-22'!$B$11:$B$26,$C63,'Sunday Races 7-31-22'!$AV$11:$AV$26)</f>
        <v>0</v>
      </c>
      <c r="CJ63" s="174">
        <f>SUMIF('Sunday Races 7-31-22'!$B$11:$B$26,$C63,'Sunday Races 7-31-22'!$AW$11:$AW$26)</f>
        <v>0</v>
      </c>
      <c r="CK63" s="174">
        <f>SUMIF('Sunday Races 7-31-22'!$B$11:$B$26,$C63,'Sunday Races 7-31-22'!$AX$11:$AX$26)</f>
        <v>0</v>
      </c>
      <c r="CL63" s="174">
        <f>SUMIF('Sunday Races 7-31-22'!$B$11:$B$26,$C63,'Sunday Races 7-31-22'!$AY$11:$AY$26)</f>
        <v>0</v>
      </c>
      <c r="CM63" s="174">
        <f>SUMIF('Sunday Races 8-14-22'!$B$11:$B$26,$C63,'Sunday Races 8-14-22'!$AU$11:$AU$26)</f>
        <v>0</v>
      </c>
      <c r="CN63" s="174">
        <f>SUMIF('Sunday Races 8-14-22'!$B$11:$B$26,$C63,'Sunday Races 8-14-22'!$AV$11:$AV$26)</f>
        <v>0</v>
      </c>
      <c r="CO63" s="174">
        <f>SUMIF('Sunday Races 8-14-22'!$B$11:$B$26,$C63,'Sunday Races 8-14-22'!$AW$11:$AW$26)</f>
        <v>0</v>
      </c>
      <c r="CP63" s="174">
        <f>SUMIF('Sunday Races 8-14-22'!$B$11:$B$26,$C63,'Sunday Races 8-14-22'!$AX$11:$AX$26)</f>
        <v>0</v>
      </c>
      <c r="CQ63" s="174">
        <f>SUMIF('Sunday Races 8-14-22'!$B$11:$B$26,$C63,'Sunday Races 8-14-22'!$AY$11:$AY$26)</f>
        <v>0</v>
      </c>
      <c r="CR63" s="174">
        <f>SUMIF('Saturday Races 8-20-22'!$B$11:$B$26,$C63,'Saturday Races 8-20-22'!$AU$11:$AU$26)</f>
        <v>0</v>
      </c>
      <c r="CS63" s="174">
        <f>SUMIF('Saturday Races 8-20-22'!$B$11:$B$26,$C63,'Saturday Races 8-20-22'!$AV$11:$AV$26)</f>
        <v>0</v>
      </c>
      <c r="CT63" s="174">
        <f>SUMIF('Saturday Races 8-20-22'!$B$11:$B$26,$C63,'Saturday Races 8-20-22'!$AW$11:$AW$26)</f>
        <v>0</v>
      </c>
      <c r="CU63" s="174">
        <f>SUMIF('Saturday Races 8-20-22'!$B$11:$B$26,$C63,'Saturday Races 8-20-22'!$AX$11:$AX$26)</f>
        <v>0</v>
      </c>
      <c r="CV63" s="174">
        <f>SUMIF('Saturday Races 8-20-22'!$B$11:$B$26,$C63,'Saturday Races 8-20-22'!$AY$11:$AY$26)</f>
        <v>0</v>
      </c>
      <c r="CW63" s="174">
        <f>SUMIF('Sunday Races 9-11-22'!$B$11:$B$20,$C63,'Sunday Races 9-11-22'!$AU$11:$AU$20)</f>
        <v>0</v>
      </c>
      <c r="CX63" s="174">
        <f>SUMIF('Sunday Races 9-11-22'!$B$11:$B$20,$C63,'Sunday Races 9-11-22'!$AV$11:$AV$20)</f>
        <v>0</v>
      </c>
      <c r="CY63" s="174">
        <f>SUMIF('Sunday Races 9-11-22'!$B$11:$B$20,$C63,'Sunday Races 9-11-22'!$AW$11:$AW$20)</f>
        <v>0</v>
      </c>
      <c r="CZ63" s="174">
        <f>SUMIF('Sunday Races 9-11-22'!$B$11:$B$20,$C63,'Sunday Races 9-11-22'!$AX$11:$AX$20)</f>
        <v>0</v>
      </c>
      <c r="DA63" s="174">
        <f>SUMIF('Sunday Races 9-11-22'!$B$11:$B$20,$C63,'Sunday Races 9-11-22'!$AY$11:$AY$20)</f>
        <v>0</v>
      </c>
      <c r="DB63" s="174">
        <f>SUMIF('Sunday Races 10-9-22'!$B$11:$B$21,$C63,'Sunday Races 10-9-22'!$AU$11:$AU$21)</f>
        <v>0</v>
      </c>
      <c r="DC63" s="174">
        <f>SUMIF('Sunday Races 10-9-22'!$B$11:$B$21,$C63,'Sunday Races 10-9-22'!$AV$11:$AV$21)</f>
        <v>0</v>
      </c>
      <c r="DD63" s="174">
        <f>SUMIF('Sunday Races 10-9-22'!$B$11:$B$21,$C63,'Sunday Races 10-9-22'!$AW$11:$AW$21)</f>
        <v>0</v>
      </c>
      <c r="DE63" s="174">
        <f>SUMIF('Sunday Races 10-9-22'!$B$11:$B$21,$C63,'Sunday Races 10-9-22'!$AX$11:$AX$21)</f>
        <v>0</v>
      </c>
      <c r="DF63" s="174">
        <f>SUMIF('Sunday Races 10-9-22'!$B$11:$B$21,$C63,'Sunday Races 10-9-22'!$AY$11:$AY$21)</f>
        <v>0</v>
      </c>
      <c r="DG63" s="174">
        <f>SUMIF('Sunday Races 10-23-22'!$B$11:$B$22,$C63,'Sunday Races 10-23-22'!$AU$11:$AU$22)</f>
        <v>0</v>
      </c>
      <c r="DH63" s="174">
        <f>SUMIF('Sunday Races 10-23-22'!$B$11:$B$22,$C63,'Sunday Races 10-23-22'!$AV$11:$AV$22)</f>
        <v>0</v>
      </c>
      <c r="DI63" s="174">
        <f>SUMIF('Sunday Races 10-23-22'!$B$11:$B$22,$C63,'Sunday Races 10-23-22'!$AW$11:$AW$22)</f>
        <v>0</v>
      </c>
      <c r="DJ63" s="174">
        <f>SUMIF('Sunday Races 10-23-22'!$B$11:$B$22,$C63,'Sunday Races 10-23-22'!$AX$11:$AX$22)</f>
        <v>0</v>
      </c>
      <c r="DK63" s="174">
        <f>SUMIF('Sunday Races 10-23-22'!$B$11:$B$22,$C63,'Sunday Races 10-23-22'!$AY$11:$AY$22)</f>
        <v>0</v>
      </c>
      <c r="DL63" s="175"/>
      <c r="DM63" s="176"/>
      <c r="DN63" s="177">
        <f t="shared" si="63"/>
        <v>0</v>
      </c>
      <c r="DO63" s="177">
        <f t="shared" si="63"/>
        <v>0</v>
      </c>
      <c r="DP63" s="177">
        <f t="shared" si="63"/>
        <v>0</v>
      </c>
      <c r="DQ63" s="177">
        <f t="shared" si="63"/>
        <v>0</v>
      </c>
      <c r="DR63" s="177">
        <f t="shared" si="63"/>
        <v>0</v>
      </c>
      <c r="DS63" s="177">
        <f t="shared" si="63"/>
        <v>0</v>
      </c>
      <c r="DT63" s="177">
        <f t="shared" si="63"/>
        <v>0</v>
      </c>
      <c r="DU63" s="177">
        <f t="shared" si="63"/>
        <v>0</v>
      </c>
      <c r="DV63" s="177">
        <f t="shared" si="63"/>
        <v>0</v>
      </c>
      <c r="DW63" s="177">
        <f t="shared" si="63"/>
        <v>0</v>
      </c>
      <c r="DX63" s="177">
        <f t="shared" si="64"/>
        <v>0</v>
      </c>
      <c r="DY63" s="177">
        <f t="shared" si="64"/>
        <v>0</v>
      </c>
      <c r="DZ63" s="177">
        <f t="shared" si="64"/>
        <v>0</v>
      </c>
      <c r="EA63" s="177">
        <f t="shared" si="64"/>
        <v>0</v>
      </c>
      <c r="EB63" s="177">
        <f t="shared" si="64"/>
        <v>0</v>
      </c>
      <c r="EC63" s="177">
        <f t="shared" si="64"/>
        <v>0</v>
      </c>
      <c r="ED63" s="177">
        <f t="shared" si="64"/>
        <v>0</v>
      </c>
      <c r="EE63" s="177">
        <f t="shared" si="64"/>
        <v>0</v>
      </c>
      <c r="EF63" s="177">
        <f t="shared" si="64"/>
        <v>0</v>
      </c>
      <c r="EG63" s="177">
        <f t="shared" si="64"/>
        <v>0</v>
      </c>
      <c r="EH63" s="177">
        <f t="shared" si="65"/>
        <v>0</v>
      </c>
      <c r="EI63" s="177">
        <f t="shared" si="65"/>
        <v>0</v>
      </c>
      <c r="EJ63" s="177">
        <f t="shared" si="65"/>
        <v>0</v>
      </c>
      <c r="EK63" s="177">
        <f t="shared" si="65"/>
        <v>0</v>
      </c>
      <c r="EL63" s="177">
        <f t="shared" si="65"/>
        <v>0</v>
      </c>
      <c r="EM63" s="177">
        <f t="shared" si="65"/>
        <v>0</v>
      </c>
      <c r="EN63" s="177">
        <f t="shared" si="65"/>
        <v>0</v>
      </c>
      <c r="EO63" s="177">
        <f t="shared" si="65"/>
        <v>0</v>
      </c>
      <c r="EP63" s="177">
        <f t="shared" si="65"/>
        <v>0</v>
      </c>
      <c r="EQ63" s="177">
        <f t="shared" si="65"/>
        <v>0</v>
      </c>
      <c r="ER63" s="177">
        <f t="shared" si="66"/>
        <v>0</v>
      </c>
      <c r="ES63" s="177">
        <f t="shared" si="66"/>
        <v>0</v>
      </c>
      <c r="ET63" s="177">
        <f t="shared" si="66"/>
        <v>0</v>
      </c>
      <c r="EU63" s="177">
        <f t="shared" si="66"/>
        <v>0</v>
      </c>
      <c r="EV63" s="177">
        <f t="shared" si="66"/>
        <v>0</v>
      </c>
      <c r="EW63" s="177">
        <f t="shared" si="66"/>
        <v>0</v>
      </c>
      <c r="EX63" s="177">
        <f t="shared" si="66"/>
        <v>0</v>
      </c>
      <c r="EY63" s="177">
        <f t="shared" si="66"/>
        <v>0</v>
      </c>
      <c r="EZ63" s="177">
        <f t="shared" si="66"/>
        <v>0</v>
      </c>
      <c r="FA63" s="177">
        <f t="shared" si="66"/>
        <v>0</v>
      </c>
      <c r="FB63" s="177">
        <f t="shared" si="67"/>
        <v>0</v>
      </c>
      <c r="FC63" s="177">
        <f t="shared" si="67"/>
        <v>0</v>
      </c>
      <c r="FD63" s="177">
        <f t="shared" si="67"/>
        <v>0</v>
      </c>
      <c r="FE63" s="177">
        <f t="shared" si="67"/>
        <v>0</v>
      </c>
      <c r="FF63" s="177">
        <f t="shared" si="67"/>
        <v>0</v>
      </c>
      <c r="FG63" s="177">
        <f t="shared" si="67"/>
        <v>0</v>
      </c>
      <c r="FH63" s="177">
        <f t="shared" si="67"/>
        <v>0</v>
      </c>
      <c r="FI63" s="177">
        <f t="shared" si="67"/>
        <v>0</v>
      </c>
      <c r="FJ63" s="177">
        <f t="shared" si="67"/>
        <v>0</v>
      </c>
      <c r="FK63" s="177">
        <f t="shared" si="67"/>
        <v>0</v>
      </c>
      <c r="FL63" s="177">
        <f t="shared" si="68"/>
        <v>0</v>
      </c>
      <c r="FM63" s="177">
        <f t="shared" si="68"/>
        <v>0</v>
      </c>
      <c r="FN63" s="177">
        <f t="shared" si="68"/>
        <v>0</v>
      </c>
      <c r="FO63" s="177">
        <f t="shared" si="68"/>
        <v>0</v>
      </c>
      <c r="FP63" s="177">
        <f t="shared" si="68"/>
        <v>0</v>
      </c>
      <c r="FQ63" s="177">
        <f t="shared" si="68"/>
        <v>0</v>
      </c>
      <c r="FR63" s="177">
        <f t="shared" si="68"/>
        <v>0</v>
      </c>
      <c r="FS63" s="177">
        <f t="shared" si="68"/>
        <v>0</v>
      </c>
      <c r="FT63" s="177">
        <f t="shared" si="68"/>
        <v>0</v>
      </c>
      <c r="FU63" s="177">
        <f t="shared" si="68"/>
        <v>0</v>
      </c>
      <c r="FV63" s="177">
        <f t="shared" si="68"/>
        <v>0</v>
      </c>
      <c r="FW63" s="177">
        <f t="shared" si="68"/>
        <v>0</v>
      </c>
      <c r="FX63" s="177">
        <f t="shared" si="68"/>
        <v>0</v>
      </c>
      <c r="FY63" s="177">
        <f t="shared" si="68"/>
        <v>0</v>
      </c>
      <c r="FZ63" s="177">
        <f t="shared" si="68"/>
        <v>0</v>
      </c>
      <c r="GA63" s="177"/>
      <c r="GB63" s="229">
        <f t="shared" si="55"/>
        <v>0</v>
      </c>
      <c r="GC63" s="229">
        <f t="shared" si="56"/>
        <v>0</v>
      </c>
      <c r="GD63" s="174">
        <f>SUMIF('One Day 12-04-21 Scots'!$B$11:$B$24,$C63,'One Day 12-04-21 Scots'!$AU$11:$AU$24)</f>
        <v>0</v>
      </c>
      <c r="GE63" s="174">
        <f>SUMIF('One Day 12-04-21 Scots'!$B$11:$B$24,$C63,'One Day 12-04-21 Scots'!$AV$11:$AV$24)</f>
        <v>0</v>
      </c>
      <c r="GF63" s="174">
        <f>SUMIF('One Day 12-04-21 Scots'!$B$11:$B$24,$C63,'One Day 12-04-21 Scots'!$AW$11:$AW$24)</f>
        <v>0</v>
      </c>
      <c r="GG63" s="174">
        <f>SUMIF('One Day 12-04-21 Scots'!$B$11:$B$24,$C63,'One Day 12-04-21 Scots'!$AX$11:$AX$24)</f>
        <v>0</v>
      </c>
      <c r="GH63" s="174">
        <f>SUMIF('One Day 12-04-21 Scots'!$B$11:$B$24,$C63,'One Day 12-04-21 Scots'!$AY$11:$AY$24)</f>
        <v>0</v>
      </c>
      <c r="GI63" s="174">
        <f>SUMIF('One Day 12-04-21 Thistles'!$B$11:$B$25,$C63,'One Day 12-04-21 Thistles'!$AU$11:$AU$25)</f>
        <v>0</v>
      </c>
      <c r="GJ63" s="174">
        <f>SUMIF('One Day 12-04-21 Thistles'!$B$11:$B$25,$C63,'One Day 12-04-21 Thistles'!$AV$11:$AV$25)</f>
        <v>0</v>
      </c>
      <c r="GK63" s="174">
        <f>SUMIF('One Day 12-04-21 Thistles'!$B$11:$B$25,$C63,'One Day 12-04-21 Thistles'!$AW$11:$AW$25)</f>
        <v>0</v>
      </c>
      <c r="GL63" s="174">
        <f>SUMIF('One Day 12-04-21 Thistles'!$B$11:$B$25,$C63,'One Day 12-04-21 Thistles'!$AX$11:$AX$25)</f>
        <v>0</v>
      </c>
      <c r="GM63" s="174">
        <f>SUMIF('One Day 12-04-21 Thistles'!$B$11:$B$25,$C63,'One Day 12-04-21 Thistles'!$AY$11:$AY$25)</f>
        <v>0</v>
      </c>
      <c r="GN63" s="174">
        <f>SUMIF('Chili One Day 2-12-22 Scots'!$B$11:$B$27,$C63,'Chili One Day 2-12-22 Scots'!$AU$11:$AU$27)</f>
        <v>0</v>
      </c>
      <c r="GO63" s="174">
        <f>SUMIF('Chili One Day 2-12-22 Scots'!$B$11:$B$27,$C63,'Chili One Day 2-12-22 Scots'!$AV$11:$AV$27)</f>
        <v>0</v>
      </c>
      <c r="GP63" s="174">
        <f>SUMIF('Chili One Day 2-12-22 Scots'!$B$11:$B$27,$C63,'Chili One Day 2-12-22 Scots'!$AW$11:$AW$27)</f>
        <v>0</v>
      </c>
      <c r="GQ63" s="174">
        <f>SUMIF('Chili One Day 2-12-22 Scots'!$B$11:$B$27,$C63,'Chili One Day 2-12-22 Scots'!$AX$11:$AX$27)</f>
        <v>0</v>
      </c>
      <c r="GR63" s="174">
        <f>SUMIF('Chili One Day 2-12-22 Scots'!$B$11:$B$27,$C63,'Chili One Day 2-12-22 Scots'!$AY$11:$AY$27)</f>
        <v>0</v>
      </c>
      <c r="GS63" s="174">
        <f>SUMIF('Chili One Day 2-12-22 Thistles'!$B$11:$B$27,$C63,'Chili One Day 2-12-22 Thistles'!$AU$11:$AU$27)</f>
        <v>0</v>
      </c>
      <c r="GT63" s="174">
        <f>SUMIF('Chili One Day 2-12-22 Thistles'!$B$11:$B$27,$C63,'Chili One Day 2-12-22 Thistles'!$AV$11:$AV$27)</f>
        <v>0</v>
      </c>
      <c r="GU63" s="174">
        <f>SUMIF('Chili One Day 2-12-22 Thistles'!$B$11:$B$27,$C63,'Chili One Day 2-12-22 Thistles'!$AW$11:$AW$27)</f>
        <v>0</v>
      </c>
      <c r="GV63" s="174">
        <f>SUMIF('Chili One Day 2-12-22 Thistles'!$B$11:$B$27,$C63,'Chili One Day 2-12-22 Thistles'!$AX$11:$AX$27)</f>
        <v>0</v>
      </c>
      <c r="GW63" s="174">
        <f>SUMIF('Chili One Day 2-12-22 Thistles'!$B$11:$B$27,$C63,'Chili One Day 2-12-22 Thistles'!$AY$11:$AY$27)</f>
        <v>0</v>
      </c>
      <c r="GX63" s="174">
        <f>SUMIF('Ironman One Day 3-5-22 FS'!$B$11:$B$26,$C63,'Ironman One Day 3-5-22 FS'!$AU$11:$AU$26)</f>
        <v>0</v>
      </c>
      <c r="GY63" s="174">
        <f>SUMIF('Ironman One Day 3-5-22 FS'!$B$11:$B$26,$C63,'Ironman One Day 3-5-22 FS'!$AV$11:$AV$26)</f>
        <v>0</v>
      </c>
      <c r="GZ63" s="174">
        <f>SUMIF('Ironman One Day 3-5-22 FS'!$B$11:$B$26,$C63,'Ironman One Day 3-5-22 FS'!$AW$11:$AW$26)</f>
        <v>0</v>
      </c>
      <c r="HA63" s="174">
        <f>SUMIF('Ironman One Day 3-5-22 FS'!$B$11:$B$26,$C63,'Ironman One Day 3-5-22 FS'!$AX$11:$AX$26)</f>
        <v>0</v>
      </c>
      <c r="HB63" s="174">
        <f>SUMIF('Ironman One Day 3-5-22 FS'!$B$11:$B$26,$C63,'Ironman One Day 3-5-22 FS'!$AY$11:$AY$26)</f>
        <v>0</v>
      </c>
      <c r="HC63" s="174">
        <f>SUMIF('Ironman One Day 3-5-22 420'!$B$11:$B$26,$C63,'Ironman One Day 3-5-22 420'!$AU$11:$AU$26)</f>
        <v>0</v>
      </c>
      <c r="HD63" s="174">
        <f>SUMIF('Ironman One Day 3-5-22 420'!$B$11:$B$26,$C63,'Ironman One Day 3-5-22 420'!$AV$11:$AV$26)</f>
        <v>0</v>
      </c>
      <c r="HE63" s="174">
        <f>SUMIF('Ironman One Day 3-5-22 420'!$B$11:$B$26,$C63,'Ironman One Day 3-5-22 420'!$AW$11:$AW$26)</f>
        <v>0</v>
      </c>
      <c r="HF63" s="174">
        <f>SUMIF('Ironman One Day 3-5-22 420'!$B$11:$B$26,$C63,'Ironman One Day 3-5-22 420'!$AX$11:$AX$26)</f>
        <v>0</v>
      </c>
      <c r="HG63" s="174">
        <f>SUMIF('Ironman One Day 3-5-22 420'!$B$11:$B$26,$C63,'Ironman One Day 3-5-22 420'!$AY$11:$AY$26)</f>
        <v>0</v>
      </c>
      <c r="HH63" s="174">
        <f>SUMIF('Easter One Day 4-16-22 FS'!$B$11:$B$25,$C63,'Easter One Day 4-16-22 FS'!$AU$11:$AU$25)</f>
        <v>0</v>
      </c>
      <c r="HI63" s="174">
        <f>SUMIF('Easter One Day 4-16-22 FS'!$B$11:$B$25,$C63,'Easter One Day 4-16-22 FS'!$AV$11:$AV$25)</f>
        <v>0</v>
      </c>
      <c r="HJ63" s="174">
        <f>SUMIF('Easter One Day 4-16-22 FS'!$B$11:$B$25,$C63,'Easter One Day 4-16-22 FS'!$AW$11:$AW$25)</f>
        <v>0</v>
      </c>
      <c r="HK63" s="174">
        <f>SUMIF('Easter One Day 4-16-22 FS'!$B$11:$B$25,$C63,'Easter One Day 4-16-22 FS'!$AX$11:$AX$25)</f>
        <v>0</v>
      </c>
      <c r="HL63" s="174">
        <f>SUMIF('Easter One Day 4-16-22 FS'!$B$11:$B$25,$C63,'Easter One Day 4-16-22 FS'!$AY$11:$AY$25)</f>
        <v>0</v>
      </c>
      <c r="HM63" s="174">
        <f>SUMIF('Easter One Day 4-16-22 TH'!$B$11:$B$25,$C63,'Easter One Day 4-16-22 TH'!$AU$11:$AU$25)</f>
        <v>0</v>
      </c>
      <c r="HN63" s="174">
        <f>SUMIF('Easter One Day 4-16-22 TH'!$B$11:$B$25,$C63,'Easter One Day 4-16-22 TH'!$AV$11:$AV$25)</f>
        <v>0</v>
      </c>
      <c r="HO63" s="174">
        <f>SUMIF('Easter One Day 4-16-22 TH'!$B$11:$B$25,$C63,'Easter One Day 4-16-22 TH'!$AW$11:$AW$25)</f>
        <v>0</v>
      </c>
      <c r="HP63" s="174">
        <f>SUMIF('Easter One Day 4-16-22 TH'!$B$11:$B$25,$C63,'Easter One Day 4-16-22 TH'!$AX$11:$AX$25)</f>
        <v>0</v>
      </c>
      <c r="HQ63" s="174">
        <f>SUMIF('Easter One Day 4-16-22 TH'!$B$11:$B$25,$C63,'Easter One Day 4-16-22 TH'!$AY$11:$AY$25)</f>
        <v>0</v>
      </c>
      <c r="HR63" s="174">
        <f>SUMIF('Long Distance Race 5-7-22'!$B$11:$B$25,$C63,'Long Distance Race 5-7-22'!$AU$11:$AU$25)</f>
        <v>0</v>
      </c>
      <c r="HS63" s="174">
        <f>SUMIF('Long Distance Race 5-7-22'!$B$11:$B$18,$C63,'Long Distance Race 5-7-22'!$AV$11:$AV$18)</f>
        <v>0</v>
      </c>
      <c r="HT63" s="174">
        <f>SUMIF('Long Distance Race 5-7-22'!$B$11:$B$18,$C63,'Long Distance Race 5-7-22'!$AW$11:$AW$18)</f>
        <v>0</v>
      </c>
      <c r="HU63" s="174">
        <f>SUMIF('Long Distance Race 5-7-22'!$B$11:$B$18,$C63,'Long Distance Race 5-7-22'!$AX$11:$AX$18)</f>
        <v>0</v>
      </c>
      <c r="HV63" s="174">
        <f>SUMIF('Long Distance Race 5-7-22'!$B$11:$B$18,$C63,'Long Distance Race 5-7-22'!$AY$11:$AY$18)</f>
        <v>0</v>
      </c>
      <c r="HW63" s="174">
        <f>SUMIF('Memorial Day Regatta 5-28-22 Op'!$B$11:$B$25,$C63,'Memorial Day Regatta 5-28-22 Op'!$AU$11:$AU$25)</f>
        <v>0</v>
      </c>
      <c r="HX63" s="174">
        <f>SUMIF('Memorial Day Regatta 5-28-22 Op'!$B$11:$B$18,$C63,'Memorial Day Regatta 5-28-22 Op'!$AV$11:$AV$18)</f>
        <v>0</v>
      </c>
      <c r="HY63" s="174">
        <f>SUMIF('Memorial Day Regatta 5-28-22 Op'!$B$11:$B$18,$C63,'Memorial Day Regatta 5-28-22 Op'!$AW$11:$AW$18)</f>
        <v>0</v>
      </c>
      <c r="HZ63" s="174">
        <f>SUMIF('Memorial Day Regatta 5-28-22 Op'!$B$11:$B$18,$C63,'Memorial Day Regatta 5-28-22 Op'!$AX$11:$AX$18)</f>
        <v>0</v>
      </c>
      <c r="IA63" s="174">
        <f>SUMIF('Memorial Day Regatta 5-28-22 Op'!$B$11:$B$18,$C63,'Memorial Day Regatta 5-28-22 Op'!$AY$11:$AY$18)</f>
        <v>0</v>
      </c>
      <c r="IB63" s="174">
        <f>SUMIF('Caldwell Cup 6-25-22 TH'!$B$11:$B$25,$C63,'Caldwell Cup 6-25-22 TH'!$AU$11:$AU$25)</f>
        <v>0</v>
      </c>
      <c r="IC63" s="174">
        <f>SUMIF('Caldwell Cup 6-25-22 TH'!$B$11:$B$25,$C63,'Caldwell Cup 6-25-22 TH'!$AV$11:$AV$25)</f>
        <v>0</v>
      </c>
      <c r="ID63" s="174">
        <f>SUMIF('Caldwell Cup 6-25-22 TH'!$B$11:$B$25,$C63,'Caldwell Cup 6-25-22 TH'!$AW$11:$AW$25)</f>
        <v>0</v>
      </c>
      <c r="IE63" s="174">
        <f>SUMIF('Caldwell Cup 6-25-22 TH'!$B$11:$B$25,$C63,'Caldwell Cup 6-25-22 TH'!$AX$11:$AX$25)</f>
        <v>0</v>
      </c>
      <c r="IF63" s="174">
        <f>SUMIF('Caldwell Cup 6-25-22 TH'!$B$11:$B$25,$C63,'Caldwell Cup 6-25-22 TH'!$AY$11:$AY$25)</f>
        <v>0</v>
      </c>
      <c r="IG63" s="174">
        <f>SUMIF('Caldwell Cup 6-25-22 FS'!$B$11:$B$21,$C63,'Caldwell Cup 6-25-22 FS'!$AU$11:$AU$21)</f>
        <v>0</v>
      </c>
      <c r="IH63" s="174">
        <f>SUMIF('Caldwell Cup 6-25-22 FS'!$B$11:$B$21,$C63,'Caldwell Cup 6-25-22 FS'!$AV$11:$AV$21)</f>
        <v>0</v>
      </c>
      <c r="II63" s="174">
        <f>SUMIF('Caldwell Cup 6-25-22 FS'!$B$11:$B$21,$C63,'Caldwell Cup 6-25-22 FS'!$AW$11:$AW$21)</f>
        <v>0</v>
      </c>
      <c r="IJ63" s="174">
        <f>SUMIF('Caldwell Cup 6-25-22 FS'!$B$11:$B$21,$C63,'Caldwell Cup 6-25-22 FS'!$AX$11:$AX$21)</f>
        <v>0</v>
      </c>
      <c r="IK63" s="174">
        <f>SUMIF('Caldwell Cup 6-25-22 FS'!$B$11:$B$21,$C63,'Caldwell Cup 6-25-22 FS'!$AY$11:$AY$21)</f>
        <v>0</v>
      </c>
      <c r="IL63" s="174">
        <f>SUMIF('Caldwell Cup 6-25-22 Lasers'!$B$11:$B$23,$C63,'Caldwell Cup 6-25-22 Lasers'!$AU$11:$AU$23)</f>
        <v>0</v>
      </c>
      <c r="IM63" s="174">
        <f>SUMIF('Caldwell Cup 6-25-22 Lasers'!$B$11:$B$23,$C63,'Caldwell Cup 6-25-22 Lasers'!$AV$11:$AV$23)</f>
        <v>0</v>
      </c>
      <c r="IN63" s="174">
        <f>SUMIF('Caldwell Cup 6-25-22 Lasers'!$B$11:$B$23,$C63,'Caldwell Cup 6-25-22 Lasers'!$AW$11:$AW$23)</f>
        <v>0</v>
      </c>
      <c r="IO63" s="174">
        <f>SUMIF('Caldwell Cup 6-25-22 Lasers'!$B$11:$B$23,$C63,'Caldwell Cup 6-25-22 Lasers'!$AX$11:$AX$23)</f>
        <v>0</v>
      </c>
      <c r="IP63" s="174">
        <f>SUMIF('Caldwell Cup 6-25-22 Lasers'!$B$11:$B$23,$C63,'Caldwell Cup 6-25-22 Lasers'!$AY$11:$AY$23)</f>
        <v>0</v>
      </c>
      <c r="IQ63" s="174">
        <f>SUMIF('Labor Day Regatta 9-3-22 FS'!$B$11:$B$30,$C63,'Labor Day Regatta 9-3-22 FS'!$AU$11:$AU$30)</f>
        <v>0</v>
      </c>
      <c r="IR63" s="174">
        <f>SUMIF('Labor Day Regatta 9-3-22 FS'!$B$11:$B$30,$C63,'Labor Day Regatta 9-3-22 FS'!$AV$11:$AV$30)</f>
        <v>0</v>
      </c>
      <c r="IS63" s="174">
        <f>SUMIF('Labor Day Regatta 9-3-22 FS'!$B$11:$B$30,$C63,'Labor Day Regatta 9-3-22 FS'!$AW$11:$AW$30)</f>
        <v>0</v>
      </c>
      <c r="IT63" s="174">
        <f>SUMIF('Labor Day Regatta 9-3-22 FS'!$B$11:$B$30,$C63,'Labor Day Regatta 9-3-22 FS'!$AX$11:$AX$30)</f>
        <v>0</v>
      </c>
      <c r="IU63" s="174">
        <f>SUMIF('Labor Day Regatta 9-3-22 FS'!$B$11:$B$30,$C63,'Labor Day Regatta 9-3-22 FS'!$AY$11:$AY$30)</f>
        <v>0</v>
      </c>
      <c r="IV63" s="174">
        <f>SUMIF('2022-09-17 Leukemia Cup FS'!$B$11:$B$26,$C63,'2022-09-17 Leukemia Cup FS'!$AU$11:$AU$26)</f>
        <v>0</v>
      </c>
      <c r="IW63" s="174">
        <f>SUMIF('2022-09-17 Leukemia Cup FS'!$B$11:$B$26,$C63,'2022-09-17 Leukemia Cup FS'!$AV$11:$AV$26)</f>
        <v>0</v>
      </c>
      <c r="IX63" s="174">
        <f>SUMIF('2022-09-17 Leukemia Cup FS'!$B$11:$B$26,$C63,'2022-09-17 Leukemia Cup FS'!$AW$11:$AW$26)</f>
        <v>0</v>
      </c>
      <c r="IY63" s="174">
        <f>SUMIF('2022-09-17 Leukemia Cup FS'!$B$11:$B$26,$C63,'2022-09-17 Leukemia Cup FS'!$AX$11:$AX$26)</f>
        <v>0</v>
      </c>
      <c r="IZ63" s="174">
        <f>SUMIF('2022-09-17 Leukemia Cup FS'!$B$11:$B$26,$C63,'2022-09-17 Leukemia Cup FS'!$AY$11:$AY$26)</f>
        <v>0</v>
      </c>
      <c r="JA63" s="174">
        <f>SUMIF('2022-09-17 Leukemia Cup TH'!$B$11:$B$28,$C63,'2022-09-17 Leukemia Cup TH'!$AU$11:$AU$28)</f>
        <v>0</v>
      </c>
      <c r="JB63" s="174">
        <f>SUMIF('2022-09-17 Leukemia Cup TH'!$B$11:$B$28,$C63,'2022-09-17 Leukemia Cup TH'!$AV$11:$AV$28)</f>
        <v>0</v>
      </c>
      <c r="JC63" s="174">
        <f>SUMIF('2022-09-17 Leukemia Cup TH'!$B$11:$B$28,$C63,'2022-09-17 Leukemia Cup TH'!$AW$11:$AW$28)</f>
        <v>0</v>
      </c>
      <c r="JD63" s="174">
        <f>SUMIF('2022-09-17 Leukemia Cup TH'!$B$11:$B$28,$C63,'2022-09-17 Leukemia Cup TH'!$AX$11:$AX$28)</f>
        <v>0</v>
      </c>
      <c r="JE63" s="174">
        <f>SUMIF('2022-09-17 Leukemia Cup TH'!$B$11:$B$28,$C63,'2022-09-17 Leukemia Cup TH'!$AY$11:$AY$28)</f>
        <v>0</v>
      </c>
      <c r="JF63" s="174">
        <f>SUMIF('Smith-Berry LDR 9-24-22'!$B$11:$B$30,$C63,'Smith-Berry LDR 9-24-22'!$AU$11:$AU$30)</f>
        <v>0</v>
      </c>
      <c r="JG63" s="174">
        <f>SUMIF('Smith-Berry LDR 9-24-22'!$B$11:$B$30,$C63,'Smith-Berry LDR 9-24-22'!$AV$11:$AV$30)</f>
        <v>0</v>
      </c>
      <c r="JH63" s="174">
        <f>SUMIF('Smith-Berry LDR 9-24-22'!$B$11:$B$30,$C63,'Smith-Berry LDR 9-24-22'!$AW$11:$AW$30)</f>
        <v>0</v>
      </c>
      <c r="JI63" s="174">
        <f>SUMIF('Smith-Berry LDR 9-24-22'!$B$11:$B$30,$C63,'Smith-Berry LDR 9-24-22'!$AX$11:$AX$30)</f>
        <v>0</v>
      </c>
      <c r="JJ63" s="174">
        <f>SUMIF('Smith-Berry LDR 9-24-22'!$B$11:$B$30,$C63,'Smith-Berry LDR 9-24-22'!$AY$11:$AY$30)</f>
        <v>0</v>
      </c>
      <c r="JK63" s="174">
        <f>SUMIF('Great Scot 10-1-22 Cham'!$B$11:$B$38,$C63,'Great Scot 10-1-22 Cham'!$AU$11:$AU$38)</f>
        <v>0</v>
      </c>
      <c r="JL63" s="174">
        <f>SUMIF('Great Scot 10-1-22 Cham'!$B$11:$B$38,$C63,'Great Scot 10-1-22 Cham'!$AV$11:$AV$38)</f>
        <v>0</v>
      </c>
      <c r="JM63" s="174">
        <f>SUMIF('Great Scot 10-1-22 Cham'!$B$11:$B$38,$C63,'Great Scot 10-1-22 Cham'!$AW$11:$AW$38)</f>
        <v>0</v>
      </c>
      <c r="JN63" s="174">
        <f>SUMIF('Great Scot 10-1-22 Cham'!$B$11:$B$38,$C63,'Great Scot 10-1-22 Cham'!$AX$11:$AX$38)</f>
        <v>0</v>
      </c>
      <c r="JO63" s="174">
        <f>SUMIF('Great Scot 10-1-22 Cham'!$B$11:$B$38,$C63,'Great Scot 10-1-22 Cham'!$AY$11:$AY$38)</f>
        <v>0</v>
      </c>
      <c r="JP63" s="174">
        <f>SUMIF('Great Scot 10-1-22 Chal'!$B$11:$B$28,$C63,'Great Scot 10-1-22 Chal'!$AU$11:$AU$28)</f>
        <v>0</v>
      </c>
      <c r="JQ63" s="174">
        <f>SUMIF('Great Scot 10-1-22 Chal'!$B$11:$B$28,$C63,'Great Scot 10-1-22 Chal'!$AV$11:$AV$28)</f>
        <v>0</v>
      </c>
      <c r="JR63" s="174">
        <f>SUMIF('Great Scot 10-1-22 Chal'!$B$11:$B$28,$C63,'Great Scot 10-1-22 Chal'!$AW$11:$AW$28)</f>
        <v>0</v>
      </c>
      <c r="JS63" s="174">
        <f>SUMIF('Great Scot 10-1-22 Chal'!$B$11:$B$28,$C63,'Great Scot 10-1-22 Chal'!$AX$11:$AX$28)</f>
        <v>0</v>
      </c>
      <c r="JT63" s="174">
        <f>SUMIF('Great Scot 10-1-22 Chal'!$B$11:$B$28,$C63,'Great Scot 10-1-22 Chal'!$AY$11:$AY$28)</f>
        <v>0</v>
      </c>
      <c r="JU63" s="174">
        <f>SUMIF('Great Pumpkin Regatta 10-15-22'!$B$11:$B$54,$C63,'Great Pumpkin Regatta 10-15-22'!$AU$11:$AU$54)</f>
        <v>0</v>
      </c>
      <c r="JV63" s="174">
        <f>SUMIF('Great Pumpkin Regatta 10-15-22'!$B$11:$B$54,$C63,'Great Pumpkin Regatta 10-15-22'!$AV$11:$AV$54)</f>
        <v>0</v>
      </c>
      <c r="JW63" s="174">
        <f>SUMIF('Great Pumpkin Regatta 10-15-22'!$B$11:$B$54,$C63,'Great Pumpkin Regatta 10-15-22'!$AW$11:$AW$54)</f>
        <v>0</v>
      </c>
      <c r="JX63" s="174">
        <f>SUMIF('Great Pumpkin Regatta 10-15-22'!$B$11:$B$54,$C63,'Great Pumpkin Regatta 10-15-22'!$AX$11:$AX$54)</f>
        <v>0</v>
      </c>
      <c r="JY63" s="174">
        <f>SUMIF('Great Pumpkin Regatta 10-15-22'!$B$11:$B$54,$C63,'Great Pumpkin Regatta 10-15-22'!$AY$11:$AY$54)</f>
        <v>0</v>
      </c>
      <c r="JZ63" s="174">
        <f>SUMIF('One Day Regatta 10-29-22 FS'!$B$11:$B$19,$C63,'One Day Regatta 10-29-22 FS'!$AU$11:$AU$19)</f>
        <v>0</v>
      </c>
      <c r="KA63" s="174">
        <f>SUMIF('One Day Regatta 10-29-22 FS'!$B$11:$B$19,$C63,'One Day Regatta 10-29-22 FS'!$AV$11:$AV$19)</f>
        <v>0</v>
      </c>
      <c r="KB63" s="174">
        <f>SUMIF('One Day Regatta 10-29-22 FS'!$B$11:$B$19,$C63,'One Day Regatta 10-29-22 FS'!$AW$11:$AW$19)</f>
        <v>0</v>
      </c>
      <c r="KC63" s="174">
        <f>SUMIF('One Day Regatta 10-29-22 FS'!$B$11:$B$19,$C63,'One Day Regatta 10-29-22 FS'!$AX$11:$AX$19)</f>
        <v>0</v>
      </c>
      <c r="KD63" s="174">
        <f>SUMIF('One Day Regatta 10-29-22 FS'!$B$11:$B$19,$C63,'One Day Regatta 10-29-22 FS'!$AY$11:$AY$19)</f>
        <v>0</v>
      </c>
    </row>
    <row r="64" spans="1:290" ht="15" customHeight="1" x14ac:dyDescent="0.2">
      <c r="A64" s="400" t="s">
        <v>1369</v>
      </c>
      <c r="B64" s="134">
        <f t="shared" si="8"/>
        <v>36</v>
      </c>
      <c r="C64" s="170" t="s">
        <v>206</v>
      </c>
      <c r="D64" s="171">
        <f t="shared" si="44"/>
        <v>0</v>
      </c>
      <c r="E64" s="172">
        <f t="shared" si="45"/>
        <v>0</v>
      </c>
      <c r="F64" s="171">
        <f t="shared" si="46"/>
        <v>0</v>
      </c>
      <c r="G64" s="171">
        <v>0</v>
      </c>
      <c r="H64" s="171">
        <f t="shared" si="47"/>
        <v>0</v>
      </c>
      <c r="I64" s="173">
        <f t="shared" si="48"/>
        <v>0</v>
      </c>
      <c r="J64" s="173"/>
      <c r="K64" s="174">
        <f>SUMIF('Saturday Race 11-06-21'!$B$11:$B$21,$C64,'Saturday Race 11-06-21'!$AU$11:$AU$21)</f>
        <v>0</v>
      </c>
      <c r="L64" s="174">
        <f>SUMIF('Saturday Race 11-06-21'!$B$11:$B$21,$C64,'Saturday Race 11-06-21'!$AV$11:$AV$21)</f>
        <v>0</v>
      </c>
      <c r="M64" s="174">
        <f>SUMIF('Saturday Race 11-06-21'!$B$11:$B$21,$C64,'Saturday Race 11-06-21'!$AW$11:$AW$21)</f>
        <v>0</v>
      </c>
      <c r="N64" s="174">
        <f>SUMIF('Saturday Race 11-06-21'!$B$11:$B$21,$C64,'Saturday Race 11-06-21'!$AX$11:$AX$21)</f>
        <v>0</v>
      </c>
      <c r="O64" s="174">
        <f>SUMIF('Saturday Race 11-06-21'!$B$11:$B$21,$C64,'Saturday Race 11-06-21'!$AY$11:$AY$21)</f>
        <v>0</v>
      </c>
      <c r="P64" s="174">
        <f>SUMIF('Saturday Race 11-20-21'!$B$11:$B$20,$C64,'Saturday Race 11-20-21'!$AU$11:$AU$20)</f>
        <v>0</v>
      </c>
      <c r="Q64" s="174">
        <f>SUMIF('Saturday Race 11-20-21'!$B$11:$B$20,$C64,'Saturday Race 11-20-21'!$AV$11:$AV$20)</f>
        <v>0</v>
      </c>
      <c r="R64" s="174">
        <f>SUMIF('Saturday Race 11-20-21'!$B$11:$B$20,$C64,'Saturday Race 11-20-21'!$AW$11:$AW$20)</f>
        <v>0</v>
      </c>
      <c r="S64" s="174">
        <f>SUMIF('Saturday Race 11-20-21'!$B$11:$B$20,$C64,'Saturday Race 11-20-21'!$AX$11:$AX$20)</f>
        <v>0</v>
      </c>
      <c r="T64" s="174">
        <f>SUMIF('Saturday Race 11-20-21'!$B$11:$B$20,$C64,'Saturday Race 11-20-21'!$AY$11:$AY$20)</f>
        <v>0</v>
      </c>
      <c r="U64" s="174">
        <f>SUMIF('Saturday Race 1-08-22'!$B$11:$B$20,$C64,'Saturday Race 1-08-22'!$AU$11:$AU$20)</f>
        <v>0</v>
      </c>
      <c r="V64" s="174">
        <f>SUMIF('Saturday Race 1-08-22'!$B$11:$B$20,$C64,'Saturday Race 1-08-22'!$AV$11:$AV$20)</f>
        <v>0</v>
      </c>
      <c r="W64" s="174">
        <f>SUMIF('Saturday Race 1-08-22'!$B$11:$B$20,$C64,'Saturday Race 1-08-22'!$AW$11:$AW$20)</f>
        <v>0</v>
      </c>
      <c r="X64" s="174">
        <f>SUMIF('Saturday Race 1-08-22'!$B$11:$B$20,$C64,'Saturday Race 1-08-22'!$AX$11:$AX$20)</f>
        <v>0</v>
      </c>
      <c r="Y64" s="174">
        <f>SUMIF('Saturday Race 1-08-22'!$B$11:$B$20,$C64,'Saturday Race 1-08-22'!$AY$11:$AY$20)</f>
        <v>0</v>
      </c>
      <c r="Z64" s="174">
        <f>SUMIF('Saturday Race 1-22-22'!$B$11:$B$20,$C64,'Saturday Race 1-22-22'!$AU$11:$AU$20)</f>
        <v>0</v>
      </c>
      <c r="AA64" s="174">
        <f>SUMIF('Saturday Race 1-22-22'!$B$11:$B$20,$C64,'Saturday Race 1-22-22'!$AV$11:$AV$20)</f>
        <v>0</v>
      </c>
      <c r="AB64" s="174">
        <f>SUMIF('Saturday Race 1-22-22'!$B$11:$B$20,$C64,'Saturday Race 1-22-22'!$AW$11:$AW$20)</f>
        <v>0</v>
      </c>
      <c r="AC64" s="174">
        <f>SUMIF('Saturday Race 1-22-22'!$B$11:$B$20,$C64,'Saturday Race 1-22-22'!$AX$11:$AX$20)</f>
        <v>0</v>
      </c>
      <c r="AD64" s="174">
        <f>SUMIF('Saturday Race 1-22-22'!$B$11:$B$20,$C64,'Saturday Race 1-22-22'!$AY$11:$AY$20)</f>
        <v>0</v>
      </c>
      <c r="AE64" s="174">
        <f>SUMIF('Sunday Race 2-6-22'!$B$11:$B$20,$C64,'Sunday Race 2-6-22'!$AU$11:$AU$20)</f>
        <v>0</v>
      </c>
      <c r="AF64" s="174">
        <f>SUMIF('Sunday Race 2-6-22'!$B$11:$B$20,$C64,'Sunday Race 2-6-22'!$AV$11:$AV$20)</f>
        <v>0</v>
      </c>
      <c r="AG64" s="174">
        <f>SUMIF('Sunday Race 2-6-22'!$B$11:$B$20,$C64,'Sunday Race 2-6-22'!$AW$11:$AW$20)</f>
        <v>0</v>
      </c>
      <c r="AH64" s="174">
        <f>SUMIF('Sunday Race 2-6-22'!$B$11:$B$20,$C64,'Sunday Race 2-6-22'!$AX$11:$AX$20)</f>
        <v>0</v>
      </c>
      <c r="AI64" s="174">
        <f>SUMIF('Sunday Race 2-6-22'!$B$11:$B$20,$C64,'Sunday Race 2-6-22'!$AY$11:$AY$20)</f>
        <v>0</v>
      </c>
      <c r="AJ64" s="174">
        <f>SUMIF('Sunday Race 2-20-22'!$B$11:$B$26,$C64,'Sunday Race 2-20-22'!$AU$11:$AU$26)</f>
        <v>0</v>
      </c>
      <c r="AK64" s="174">
        <f>SUMIF('Sunday Race 2-20-22'!$B$11:$B$26,$C64,'Sunday Race 2-20-22'!$AV$11:$AV$26)</f>
        <v>0</v>
      </c>
      <c r="AL64" s="174">
        <f>SUMIF('Sunday Race 2-20-22'!$B$11:$B$26,$C64,'Sunday Race 2-20-22'!$AW$11:$AW$26)</f>
        <v>0</v>
      </c>
      <c r="AM64" s="174">
        <f>SUMIF('Sunday Race 2-20-22'!$B$11:$B$26,$C64,'Sunday Race 2-20-22'!$AX$11:$AX$26)</f>
        <v>0</v>
      </c>
      <c r="AN64" s="174">
        <f>SUMIF('Sunday Race 2-20-22'!$B$11:$B$26,$C64,'Sunday Race 2-20-22'!$AY$11:$AY$26)</f>
        <v>0</v>
      </c>
      <c r="AO64" s="174">
        <f>SUMIF('Sunday Race 2-27-22'!$B$11:$B$20,$C64,'Sunday Race 2-27-22'!$AU$11:$AU$20)</f>
        <v>0</v>
      </c>
      <c r="AP64" s="174">
        <f>SUMIF('Sunday Race 2-27-22'!$B$11:$B$20,$C64,'Sunday Race 2-27-22'!$AV$11:$AV$20)</f>
        <v>0</v>
      </c>
      <c r="AQ64" s="174">
        <f>SUMIF('Sunday Race 2-27-22'!$B$11:$B$20,$C64,'Sunday Race 2-27-22'!$AW$11:$AW$20)</f>
        <v>0</v>
      </c>
      <c r="AR64" s="174">
        <f>SUMIF('Sunday Race 2-27-22'!$B$11:$B$20,$C64,'Sunday Race 2-27-22'!$AX$11:$AX$20)</f>
        <v>0</v>
      </c>
      <c r="AS64" s="174">
        <f>SUMIF('Sunday Race 2-27-22'!$B$11:$B$20,$C64,'Sunday Race 2-27-22'!$AY$11:$AY$20)</f>
        <v>0</v>
      </c>
      <c r="AT64" s="174">
        <f>SUMIF('Sunday Race 3-13-22'!$B$11:$B$25,$C64,'Sunday Race 3-13-22'!$AU$11:$AU$25)</f>
        <v>0</v>
      </c>
      <c r="AU64" s="174">
        <f>SUMIF('Sunday Race 3-13-22'!$B$11:$B$25,$C64,'Sunday Race 3-13-22'!$AV$11:$AV$25)</f>
        <v>0</v>
      </c>
      <c r="AV64" s="174">
        <f>SUMIF('Sunday Race 3-13-22'!$B$11:$B$25,$C64,'Sunday Race 3-13-22'!$AW$11:$AW$25)</f>
        <v>0</v>
      </c>
      <c r="AW64" s="174">
        <f>SUMIF('Sunday Race 3-13-22'!$B$11:$B$25,$C64,'Sunday Race 3-13-22'!$AX$11:$AX$25)</f>
        <v>0</v>
      </c>
      <c r="AX64" s="174">
        <f>SUMIF('Sunday Race 3-13-22'!$B$11:$B$25,$C64,'Sunday Race 3-13-22'!$AY$11:$AY$25)</f>
        <v>0</v>
      </c>
      <c r="AY64" s="174">
        <f>SUMIF('Saturday Race 3-19-22'!$B$11:$B$15,$C64,'Saturday Race 3-19-22'!$AU$11:$AU$15)</f>
        <v>0</v>
      </c>
      <c r="AZ64" s="174">
        <f>SUMIF('Saturday Race 3-19-22'!$B$11:$B$15,$C64,'Saturday Race 3-19-22'!$AV$11:$AV$15)</f>
        <v>0</v>
      </c>
      <c r="BA64" s="174">
        <f>SUMIF('Saturday Race 3-19-22'!$B$11:$B$15,$C64,'Saturday Race 3-19-22'!$AW$11:$AW$15)</f>
        <v>0</v>
      </c>
      <c r="BB64" s="174">
        <f>SUMIF('Saturday Race 3-19-22'!$B$11:$B$15,$C64,'Saturday Race 3-19-22'!$AX$11:$AX$15)</f>
        <v>0</v>
      </c>
      <c r="BC64" s="174">
        <f>SUMIF('Saturday Race 3-19-22'!$B$11:$B$15,$C64,'Saturday Race 3-19-22'!$AY$11:$AY$15)</f>
        <v>0</v>
      </c>
      <c r="BD64" s="174">
        <f>SUMIF('Sunday Races 4-10-22'!$B$11:$B$26,$C64,'Sunday Races 4-10-22'!$AU$11:$AU$26)</f>
        <v>0</v>
      </c>
      <c r="BE64" s="174">
        <f>SUMIF('Sunday Races 4-10-22'!$B$11:$B$26,$C64,'Sunday Races 4-10-22'!$AV$11:$AV$26)</f>
        <v>0</v>
      </c>
      <c r="BF64" s="174">
        <f>SUMIF('Sunday Races 4-10-22'!$B$11:$B$26,$C64,'Sunday Races 4-10-22'!$AW$11:$AW$26)</f>
        <v>0</v>
      </c>
      <c r="BG64" s="174">
        <f>SUMIF('Sunday Races 4-10-22'!$B$11:$B$26,$C64,'Sunday Races 4-10-22'!$AX$11:$AX$26)</f>
        <v>0</v>
      </c>
      <c r="BH64" s="174">
        <f>SUMIF('Sunday Races 4-10-22'!$B$11:$B$26,$C64,'Sunday Races 4-10-22'!$AY$11:$AY$26)</f>
        <v>0</v>
      </c>
      <c r="BI64" s="174">
        <f>SUMIF('Sunday Races 5-1-22'!$B$11:$B$28,$C64,'Sunday Races 5-1-22'!$AU$11:$AU$28)</f>
        <v>0</v>
      </c>
      <c r="BJ64" s="174">
        <f>SUMIF('Sunday Races 5-1-22'!$B$11:$B$28,$C64,'Sunday Races 5-1-22'!$AV$11:$AV$28)</f>
        <v>0</v>
      </c>
      <c r="BK64" s="174">
        <f>SUMIF('Sunday Races 5-1-22'!$B$11:$B$28,$C64,'Sunday Races 5-1-22'!$AW$11:$AW$28)</f>
        <v>0</v>
      </c>
      <c r="BL64" s="174">
        <f>SUMIF('Sunday Races 5-1-22'!$B$11:$B$28,$C64,'Sunday Races 5-1-22'!$AX$11:$AX$28)</f>
        <v>0</v>
      </c>
      <c r="BM64" s="174">
        <f>SUMIF('Sunday Races 5-1-22'!$B$11:$B$28,$C64,'Sunday Races 5-1-22'!$AY$11:$AY$28)</f>
        <v>0</v>
      </c>
      <c r="BN64" s="174">
        <f>SUMIF('Sunday Races 6-5-22'!$B$11:$B$28,$C64,'Sunday Races 6-5-22'!$AU$11:$AU$28)</f>
        <v>0</v>
      </c>
      <c r="BO64" s="174">
        <f>SUMIF('Sunday Races 6-5-22'!$B$11:$B$28,$C64,'Sunday Races 6-5-22'!$AV$11:$AV$28)</f>
        <v>0</v>
      </c>
      <c r="BP64" s="174">
        <f>SUMIF('Sunday Races 6-5-22'!$B$11:$B$28,$C64,'Sunday Races 6-5-22'!$AW$11:$AW$28)</f>
        <v>0</v>
      </c>
      <c r="BQ64" s="174">
        <f>SUMIF('Sunday Races 6-5-22'!$B$11:$B$28,$C64,'Sunday Races 6-5-22'!$AX$11:$AX$28)</f>
        <v>0</v>
      </c>
      <c r="BR64" s="174">
        <f>SUMIF('Sunday Races 6-5-22'!$B$11:$B$28,$C64,'Sunday Races 6-5-22'!$AY$11:$AY$28)</f>
        <v>0</v>
      </c>
      <c r="BS64" s="174">
        <f>SUMIF('Sunday Races 6-12-22'!$B$11:$B$24,$C64,'Sunday Races 6-12-22'!$AU$11:$AU$24)</f>
        <v>0</v>
      </c>
      <c r="BT64" s="174">
        <f>SUMIF('Sunday Races 6-12-22'!$B$11:$B$24,$C64,'Sunday Races 6-12-22'!$AV$11:$AV$24)</f>
        <v>0</v>
      </c>
      <c r="BU64" s="174">
        <f>SUMIF('Sunday Races 6-12-22'!$B$11:$B$24,$C64,'Sunday Races 6-12-22'!$AW$11:$AW$24)</f>
        <v>0</v>
      </c>
      <c r="BV64" s="174">
        <f>SUMIF('Sunday Races 6-12-22'!$B$11:$B$24,$C64,'Sunday Races 6-12-22'!$AX$11:$AX$24)</f>
        <v>0</v>
      </c>
      <c r="BW64" s="174">
        <f>SUMIF('Sunday Races 6-12-22'!$B$11:$B$24,$C64,'Sunday Races 6-12-22'!$AY$11:$AY$24)</f>
        <v>0</v>
      </c>
      <c r="BX64" s="174">
        <f>SUMIF('Saturday Races 6-18-22'!$B$11:$B$24,$C64,'Saturday Races 6-18-22'!$AU$11:$AU$24)</f>
        <v>0</v>
      </c>
      <c r="BY64" s="174">
        <f>SUMIF('Saturday Races 6-18-22'!$B$11:$B$24,$C64,'Saturday Races 6-18-22'!$AV$11:$AV$24)</f>
        <v>0</v>
      </c>
      <c r="BZ64" s="174">
        <f>SUMIF('Saturday Races 6-18-22'!$B$11:$B$24,$C64,'Saturday Races 6-18-22'!$AW$11:$AW$24)</f>
        <v>0</v>
      </c>
      <c r="CA64" s="174">
        <f>SUMIF('Saturday Races 6-18-22'!$B$11:$B$24,$C64,'Saturday Races 6-18-22'!$AX$11:$AX$24)</f>
        <v>0</v>
      </c>
      <c r="CB64" s="174">
        <f>SUMIF('Saturday Races 6-18-22'!$B$11:$B$24,$C64,'Saturday Races 6-18-22'!$AY$11:$AY$24)</f>
        <v>0</v>
      </c>
      <c r="CC64" s="174">
        <f>SUMIF('Sunday Races 7-3-22'!$B$11:$B$26,$C64,'Sunday Races 7-3-22'!$AU$11:$AU$26)</f>
        <v>0</v>
      </c>
      <c r="CD64" s="174">
        <f>SUMIF('Sunday Races 7-3-22'!$B$11:$B$26,$C64,'Sunday Races 7-3-22'!$AV$11:$AV$26)</f>
        <v>0</v>
      </c>
      <c r="CE64" s="174">
        <f>SUMIF('Sunday Races 7-3-22'!$B$11:$B$26,$C64,'Sunday Races 7-3-22'!$AW$11:$AW$26)</f>
        <v>0</v>
      </c>
      <c r="CF64" s="174">
        <f>SUMIF('Sunday Races 7-3-22'!$B$11:$B$26,$C64,'Sunday Races 7-3-22'!$AX$11:$AX$26)</f>
        <v>0</v>
      </c>
      <c r="CG64" s="174">
        <f>SUMIF('Sunday Races 7-3-22'!$B$11:$B$26,$C64,'Sunday Races 7-3-22'!$AY$11:$AY$26)</f>
        <v>0</v>
      </c>
      <c r="CH64" s="174">
        <f>SUMIF('Sunday Races 7-31-22'!$B$11:$B$26,$C64,'Sunday Races 7-31-22'!$AU$11:$AU$26)</f>
        <v>0</v>
      </c>
      <c r="CI64" s="174">
        <f>SUMIF('Sunday Races 7-31-22'!$B$11:$B$26,$C64,'Sunday Races 7-31-22'!$AV$11:$AV$26)</f>
        <v>0</v>
      </c>
      <c r="CJ64" s="174">
        <f>SUMIF('Sunday Races 7-31-22'!$B$11:$B$26,$C64,'Sunday Races 7-31-22'!$AW$11:$AW$26)</f>
        <v>0</v>
      </c>
      <c r="CK64" s="174">
        <f>SUMIF('Sunday Races 7-31-22'!$B$11:$B$26,$C64,'Sunday Races 7-31-22'!$AX$11:$AX$26)</f>
        <v>0</v>
      </c>
      <c r="CL64" s="174">
        <f>SUMIF('Sunday Races 7-31-22'!$B$11:$B$26,$C64,'Sunday Races 7-31-22'!$AY$11:$AY$26)</f>
        <v>0</v>
      </c>
      <c r="CM64" s="174">
        <f>SUMIF('Sunday Races 8-14-22'!$B$11:$B$26,$C64,'Sunday Races 8-14-22'!$AU$11:$AU$26)</f>
        <v>0</v>
      </c>
      <c r="CN64" s="174">
        <f>SUMIF('Sunday Races 8-14-22'!$B$11:$B$26,$C64,'Sunday Races 8-14-22'!$AV$11:$AV$26)</f>
        <v>0</v>
      </c>
      <c r="CO64" s="174">
        <f>SUMIF('Sunday Races 8-14-22'!$B$11:$B$26,$C64,'Sunday Races 8-14-22'!$AW$11:$AW$26)</f>
        <v>0</v>
      </c>
      <c r="CP64" s="174">
        <f>SUMIF('Sunday Races 8-14-22'!$B$11:$B$26,$C64,'Sunday Races 8-14-22'!$AX$11:$AX$26)</f>
        <v>0</v>
      </c>
      <c r="CQ64" s="174">
        <f>SUMIF('Sunday Races 8-14-22'!$B$11:$B$26,$C64,'Sunday Races 8-14-22'!$AY$11:$AY$26)</f>
        <v>0</v>
      </c>
      <c r="CR64" s="174">
        <f>SUMIF('Saturday Races 8-20-22'!$B$11:$B$26,$C64,'Saturday Races 8-20-22'!$AU$11:$AU$26)</f>
        <v>0</v>
      </c>
      <c r="CS64" s="174">
        <f>SUMIF('Saturday Races 8-20-22'!$B$11:$B$26,$C64,'Saturday Races 8-20-22'!$AV$11:$AV$26)</f>
        <v>0</v>
      </c>
      <c r="CT64" s="174">
        <f>SUMIF('Saturday Races 8-20-22'!$B$11:$B$26,$C64,'Saturday Races 8-20-22'!$AW$11:$AW$26)</f>
        <v>0</v>
      </c>
      <c r="CU64" s="174">
        <f>SUMIF('Saturday Races 8-20-22'!$B$11:$B$26,$C64,'Saturday Races 8-20-22'!$AX$11:$AX$26)</f>
        <v>0</v>
      </c>
      <c r="CV64" s="174">
        <f>SUMIF('Saturday Races 8-20-22'!$B$11:$B$26,$C64,'Saturday Races 8-20-22'!$AY$11:$AY$26)</f>
        <v>0</v>
      </c>
      <c r="CW64" s="174">
        <f>SUMIF('Sunday Races 9-11-22'!$B$11:$B$20,$C64,'Sunday Races 9-11-22'!$AU$11:$AU$20)</f>
        <v>0</v>
      </c>
      <c r="CX64" s="174">
        <f>SUMIF('Sunday Races 9-11-22'!$B$11:$B$20,$C64,'Sunday Races 9-11-22'!$AV$11:$AV$20)</f>
        <v>0</v>
      </c>
      <c r="CY64" s="174">
        <f>SUMIF('Sunday Races 9-11-22'!$B$11:$B$20,$C64,'Sunday Races 9-11-22'!$AW$11:$AW$20)</f>
        <v>0</v>
      </c>
      <c r="CZ64" s="174">
        <f>SUMIF('Sunday Races 9-11-22'!$B$11:$B$20,$C64,'Sunday Races 9-11-22'!$AX$11:$AX$20)</f>
        <v>0</v>
      </c>
      <c r="DA64" s="174">
        <f>SUMIF('Sunday Races 9-11-22'!$B$11:$B$20,$C64,'Sunday Races 9-11-22'!$AY$11:$AY$20)</f>
        <v>0</v>
      </c>
      <c r="DB64" s="174">
        <f>SUMIF('Sunday Races 10-9-22'!$B$11:$B$21,$C64,'Sunday Races 10-9-22'!$AU$11:$AU$21)</f>
        <v>0</v>
      </c>
      <c r="DC64" s="174">
        <f>SUMIF('Sunday Races 10-9-22'!$B$11:$B$21,$C64,'Sunday Races 10-9-22'!$AV$11:$AV$21)</f>
        <v>0</v>
      </c>
      <c r="DD64" s="174">
        <f>SUMIF('Sunday Races 10-9-22'!$B$11:$B$21,$C64,'Sunday Races 10-9-22'!$AW$11:$AW$21)</f>
        <v>0</v>
      </c>
      <c r="DE64" s="174">
        <f>SUMIF('Sunday Races 10-9-22'!$B$11:$B$21,$C64,'Sunday Races 10-9-22'!$AX$11:$AX$21)</f>
        <v>0</v>
      </c>
      <c r="DF64" s="174">
        <f>SUMIF('Sunday Races 10-9-22'!$B$11:$B$21,$C64,'Sunday Races 10-9-22'!$AY$11:$AY$21)</f>
        <v>0</v>
      </c>
      <c r="DG64" s="174">
        <f>SUMIF('Sunday Races 10-23-22'!$B$11:$B$22,$C64,'Sunday Races 10-23-22'!$AU$11:$AU$22)</f>
        <v>0</v>
      </c>
      <c r="DH64" s="174">
        <f>SUMIF('Sunday Races 10-23-22'!$B$11:$B$22,$C64,'Sunday Races 10-23-22'!$AV$11:$AV$22)</f>
        <v>0</v>
      </c>
      <c r="DI64" s="174">
        <f>SUMIF('Sunday Races 10-23-22'!$B$11:$B$22,$C64,'Sunday Races 10-23-22'!$AW$11:$AW$22)</f>
        <v>0</v>
      </c>
      <c r="DJ64" s="174">
        <f>SUMIF('Sunday Races 10-23-22'!$B$11:$B$22,$C64,'Sunday Races 10-23-22'!$AX$11:$AX$22)</f>
        <v>0</v>
      </c>
      <c r="DK64" s="174">
        <f>SUMIF('Sunday Races 10-23-22'!$B$11:$B$22,$C64,'Sunday Races 10-23-22'!$AY$11:$AY$22)</f>
        <v>0</v>
      </c>
      <c r="DL64" s="175"/>
      <c r="DM64" s="176"/>
      <c r="DN64" s="177">
        <f t="shared" si="63"/>
        <v>0</v>
      </c>
      <c r="DO64" s="177">
        <f t="shared" si="63"/>
        <v>0</v>
      </c>
      <c r="DP64" s="177">
        <f t="shared" si="63"/>
        <v>0</v>
      </c>
      <c r="DQ64" s="177">
        <f t="shared" si="63"/>
        <v>0</v>
      </c>
      <c r="DR64" s="177">
        <f t="shared" si="63"/>
        <v>0</v>
      </c>
      <c r="DS64" s="177">
        <f t="shared" si="63"/>
        <v>0</v>
      </c>
      <c r="DT64" s="177">
        <f t="shared" si="63"/>
        <v>0</v>
      </c>
      <c r="DU64" s="177">
        <f t="shared" si="63"/>
        <v>0</v>
      </c>
      <c r="DV64" s="177">
        <f t="shared" si="63"/>
        <v>0</v>
      </c>
      <c r="DW64" s="177">
        <f t="shared" si="63"/>
        <v>0</v>
      </c>
      <c r="DX64" s="177">
        <f t="shared" si="64"/>
        <v>0</v>
      </c>
      <c r="DY64" s="177">
        <f t="shared" si="64"/>
        <v>0</v>
      </c>
      <c r="DZ64" s="177">
        <f t="shared" si="64"/>
        <v>0</v>
      </c>
      <c r="EA64" s="177">
        <f t="shared" si="64"/>
        <v>0</v>
      </c>
      <c r="EB64" s="177">
        <f t="shared" si="64"/>
        <v>0</v>
      </c>
      <c r="EC64" s="177">
        <f t="shared" si="64"/>
        <v>0</v>
      </c>
      <c r="ED64" s="177">
        <f t="shared" si="64"/>
        <v>0</v>
      </c>
      <c r="EE64" s="177">
        <f t="shared" si="64"/>
        <v>0</v>
      </c>
      <c r="EF64" s="177">
        <f t="shared" si="64"/>
        <v>0</v>
      </c>
      <c r="EG64" s="177">
        <f t="shared" si="64"/>
        <v>0</v>
      </c>
      <c r="EH64" s="177">
        <f t="shared" si="65"/>
        <v>0</v>
      </c>
      <c r="EI64" s="177">
        <f t="shared" si="65"/>
        <v>0</v>
      </c>
      <c r="EJ64" s="177">
        <f t="shared" si="65"/>
        <v>0</v>
      </c>
      <c r="EK64" s="177">
        <f t="shared" si="65"/>
        <v>0</v>
      </c>
      <c r="EL64" s="177">
        <f t="shared" si="65"/>
        <v>0</v>
      </c>
      <c r="EM64" s="177">
        <f t="shared" si="65"/>
        <v>0</v>
      </c>
      <c r="EN64" s="177">
        <f t="shared" si="65"/>
        <v>0</v>
      </c>
      <c r="EO64" s="177">
        <f t="shared" si="65"/>
        <v>0</v>
      </c>
      <c r="EP64" s="177">
        <f t="shared" si="65"/>
        <v>0</v>
      </c>
      <c r="EQ64" s="177">
        <f t="shared" si="65"/>
        <v>0</v>
      </c>
      <c r="ER64" s="177">
        <f t="shared" si="66"/>
        <v>0</v>
      </c>
      <c r="ES64" s="177">
        <f t="shared" si="66"/>
        <v>0</v>
      </c>
      <c r="ET64" s="177">
        <f t="shared" si="66"/>
        <v>0</v>
      </c>
      <c r="EU64" s="177">
        <f t="shared" si="66"/>
        <v>0</v>
      </c>
      <c r="EV64" s="177">
        <f t="shared" si="66"/>
        <v>0</v>
      </c>
      <c r="EW64" s="177">
        <f t="shared" si="66"/>
        <v>0</v>
      </c>
      <c r="EX64" s="177">
        <f t="shared" si="66"/>
        <v>0</v>
      </c>
      <c r="EY64" s="177">
        <f t="shared" si="66"/>
        <v>0</v>
      </c>
      <c r="EZ64" s="177">
        <f t="shared" si="66"/>
        <v>0</v>
      </c>
      <c r="FA64" s="177">
        <f t="shared" si="66"/>
        <v>0</v>
      </c>
      <c r="FB64" s="177">
        <f t="shared" si="67"/>
        <v>0</v>
      </c>
      <c r="FC64" s="177">
        <f t="shared" si="67"/>
        <v>0</v>
      </c>
      <c r="FD64" s="177">
        <f t="shared" si="67"/>
        <v>0</v>
      </c>
      <c r="FE64" s="177">
        <f t="shared" si="67"/>
        <v>0</v>
      </c>
      <c r="FF64" s="177">
        <f t="shared" si="67"/>
        <v>0</v>
      </c>
      <c r="FG64" s="177">
        <f t="shared" si="67"/>
        <v>0</v>
      </c>
      <c r="FH64" s="177">
        <f t="shared" si="67"/>
        <v>0</v>
      </c>
      <c r="FI64" s="177">
        <f t="shared" si="67"/>
        <v>0</v>
      </c>
      <c r="FJ64" s="177">
        <f t="shared" si="67"/>
        <v>0</v>
      </c>
      <c r="FK64" s="177">
        <f t="shared" si="67"/>
        <v>0</v>
      </c>
      <c r="FL64" s="177">
        <f t="shared" si="68"/>
        <v>0</v>
      </c>
      <c r="FM64" s="177">
        <f t="shared" si="68"/>
        <v>0</v>
      </c>
      <c r="FN64" s="177">
        <f t="shared" si="68"/>
        <v>0</v>
      </c>
      <c r="FO64" s="177">
        <f t="shared" si="68"/>
        <v>0</v>
      </c>
      <c r="FP64" s="177">
        <f t="shared" si="68"/>
        <v>0</v>
      </c>
      <c r="FQ64" s="177">
        <f t="shared" si="68"/>
        <v>0</v>
      </c>
      <c r="FR64" s="177">
        <f t="shared" si="68"/>
        <v>0</v>
      </c>
      <c r="FS64" s="177">
        <f t="shared" si="68"/>
        <v>0</v>
      </c>
      <c r="FT64" s="177">
        <f t="shared" si="68"/>
        <v>0</v>
      </c>
      <c r="FU64" s="177">
        <f t="shared" si="68"/>
        <v>0</v>
      </c>
      <c r="FV64" s="177">
        <f t="shared" si="68"/>
        <v>0</v>
      </c>
      <c r="FW64" s="177">
        <f t="shared" si="68"/>
        <v>0</v>
      </c>
      <c r="FX64" s="177">
        <f t="shared" si="68"/>
        <v>0</v>
      </c>
      <c r="FY64" s="177">
        <f t="shared" si="68"/>
        <v>0</v>
      </c>
      <c r="FZ64" s="177">
        <f t="shared" si="68"/>
        <v>0</v>
      </c>
      <c r="GA64" s="177"/>
      <c r="GB64" s="229">
        <f t="shared" si="55"/>
        <v>0</v>
      </c>
      <c r="GC64" s="229">
        <f t="shared" si="56"/>
        <v>0</v>
      </c>
      <c r="GD64" s="174">
        <f>SUMIF('One Day 12-04-21 Scots'!$B$11:$B$24,$C64,'One Day 12-04-21 Scots'!$AU$11:$AU$24)</f>
        <v>0</v>
      </c>
      <c r="GE64" s="174">
        <f>SUMIF('One Day 12-04-21 Scots'!$B$11:$B$24,$C64,'One Day 12-04-21 Scots'!$AV$11:$AV$24)</f>
        <v>0</v>
      </c>
      <c r="GF64" s="174">
        <f>SUMIF('One Day 12-04-21 Scots'!$B$11:$B$24,$C64,'One Day 12-04-21 Scots'!$AW$11:$AW$24)</f>
        <v>0</v>
      </c>
      <c r="GG64" s="174">
        <f>SUMIF('One Day 12-04-21 Scots'!$B$11:$B$24,$C64,'One Day 12-04-21 Scots'!$AX$11:$AX$24)</f>
        <v>0</v>
      </c>
      <c r="GH64" s="174">
        <f>SUMIF('One Day 12-04-21 Scots'!$B$11:$B$24,$C64,'One Day 12-04-21 Scots'!$AY$11:$AY$24)</f>
        <v>0</v>
      </c>
      <c r="GI64" s="174">
        <f>SUMIF('One Day 12-04-21 Thistles'!$B$11:$B$25,$C64,'One Day 12-04-21 Thistles'!$AU$11:$AU$25)</f>
        <v>0</v>
      </c>
      <c r="GJ64" s="174">
        <f>SUMIF('One Day 12-04-21 Thistles'!$B$11:$B$25,$C64,'One Day 12-04-21 Thistles'!$AV$11:$AV$25)</f>
        <v>0</v>
      </c>
      <c r="GK64" s="174">
        <f>SUMIF('One Day 12-04-21 Thistles'!$B$11:$B$25,$C64,'One Day 12-04-21 Thistles'!$AW$11:$AW$25)</f>
        <v>0</v>
      </c>
      <c r="GL64" s="174">
        <f>SUMIF('One Day 12-04-21 Thistles'!$B$11:$B$25,$C64,'One Day 12-04-21 Thistles'!$AX$11:$AX$25)</f>
        <v>0</v>
      </c>
      <c r="GM64" s="174">
        <f>SUMIF('One Day 12-04-21 Thistles'!$B$11:$B$25,$C64,'One Day 12-04-21 Thistles'!$AY$11:$AY$25)</f>
        <v>0</v>
      </c>
      <c r="GN64" s="174">
        <f>SUMIF('Chili One Day 2-12-22 Scots'!$B$11:$B$27,$C64,'Chili One Day 2-12-22 Scots'!$AU$11:$AU$27)</f>
        <v>0</v>
      </c>
      <c r="GO64" s="174">
        <f>SUMIF('Chili One Day 2-12-22 Scots'!$B$11:$B$27,$C64,'Chili One Day 2-12-22 Scots'!$AV$11:$AV$27)</f>
        <v>0</v>
      </c>
      <c r="GP64" s="174">
        <f>SUMIF('Chili One Day 2-12-22 Scots'!$B$11:$B$27,$C64,'Chili One Day 2-12-22 Scots'!$AW$11:$AW$27)</f>
        <v>0</v>
      </c>
      <c r="GQ64" s="174">
        <f>SUMIF('Chili One Day 2-12-22 Scots'!$B$11:$B$27,$C64,'Chili One Day 2-12-22 Scots'!$AX$11:$AX$27)</f>
        <v>0</v>
      </c>
      <c r="GR64" s="174">
        <f>SUMIF('Chili One Day 2-12-22 Scots'!$B$11:$B$27,$C64,'Chili One Day 2-12-22 Scots'!$AY$11:$AY$27)</f>
        <v>0</v>
      </c>
      <c r="GS64" s="174">
        <f>SUMIF('Chili One Day 2-12-22 Thistles'!$B$11:$B$27,$C64,'Chili One Day 2-12-22 Thistles'!$AU$11:$AU$27)</f>
        <v>0</v>
      </c>
      <c r="GT64" s="174">
        <f>SUMIF('Chili One Day 2-12-22 Thistles'!$B$11:$B$27,$C64,'Chili One Day 2-12-22 Thistles'!$AV$11:$AV$27)</f>
        <v>0</v>
      </c>
      <c r="GU64" s="174">
        <f>SUMIF('Chili One Day 2-12-22 Thistles'!$B$11:$B$27,$C64,'Chili One Day 2-12-22 Thistles'!$AW$11:$AW$27)</f>
        <v>0</v>
      </c>
      <c r="GV64" s="174">
        <f>SUMIF('Chili One Day 2-12-22 Thistles'!$B$11:$B$27,$C64,'Chili One Day 2-12-22 Thistles'!$AX$11:$AX$27)</f>
        <v>0</v>
      </c>
      <c r="GW64" s="174">
        <f>SUMIF('Chili One Day 2-12-22 Thistles'!$B$11:$B$27,$C64,'Chili One Day 2-12-22 Thistles'!$AY$11:$AY$27)</f>
        <v>0</v>
      </c>
      <c r="GX64" s="174">
        <f>SUMIF('Ironman One Day 3-5-22 FS'!$B$11:$B$26,$C64,'Ironman One Day 3-5-22 FS'!$AU$11:$AU$26)</f>
        <v>0</v>
      </c>
      <c r="GY64" s="174">
        <f>SUMIF('Ironman One Day 3-5-22 FS'!$B$11:$B$26,$C64,'Ironman One Day 3-5-22 FS'!$AV$11:$AV$26)</f>
        <v>0</v>
      </c>
      <c r="GZ64" s="174">
        <f>SUMIF('Ironman One Day 3-5-22 FS'!$B$11:$B$26,$C64,'Ironman One Day 3-5-22 FS'!$AW$11:$AW$26)</f>
        <v>0</v>
      </c>
      <c r="HA64" s="174">
        <f>SUMIF('Ironman One Day 3-5-22 FS'!$B$11:$B$26,$C64,'Ironman One Day 3-5-22 FS'!$AX$11:$AX$26)</f>
        <v>0</v>
      </c>
      <c r="HB64" s="174">
        <f>SUMIF('Ironman One Day 3-5-22 FS'!$B$11:$B$26,$C64,'Ironman One Day 3-5-22 FS'!$AY$11:$AY$26)</f>
        <v>0</v>
      </c>
      <c r="HC64" s="174">
        <f>SUMIF('Ironman One Day 3-5-22 420'!$B$11:$B$26,$C64,'Ironman One Day 3-5-22 420'!$AU$11:$AU$26)</f>
        <v>0</v>
      </c>
      <c r="HD64" s="174">
        <f>SUMIF('Ironman One Day 3-5-22 420'!$B$11:$B$26,$C64,'Ironman One Day 3-5-22 420'!$AV$11:$AV$26)</f>
        <v>0</v>
      </c>
      <c r="HE64" s="174">
        <f>SUMIF('Ironman One Day 3-5-22 420'!$B$11:$B$26,$C64,'Ironman One Day 3-5-22 420'!$AW$11:$AW$26)</f>
        <v>0</v>
      </c>
      <c r="HF64" s="174">
        <f>SUMIF('Ironman One Day 3-5-22 420'!$B$11:$B$26,$C64,'Ironman One Day 3-5-22 420'!$AX$11:$AX$26)</f>
        <v>0</v>
      </c>
      <c r="HG64" s="174">
        <f>SUMIF('Ironman One Day 3-5-22 420'!$B$11:$B$26,$C64,'Ironman One Day 3-5-22 420'!$AY$11:$AY$26)</f>
        <v>0</v>
      </c>
      <c r="HH64" s="174">
        <f>SUMIF('Easter One Day 4-16-22 FS'!$B$11:$B$25,$C64,'Easter One Day 4-16-22 FS'!$AU$11:$AU$25)</f>
        <v>0</v>
      </c>
      <c r="HI64" s="174">
        <f>SUMIF('Easter One Day 4-16-22 FS'!$B$11:$B$25,$C64,'Easter One Day 4-16-22 FS'!$AV$11:$AV$25)</f>
        <v>0</v>
      </c>
      <c r="HJ64" s="174">
        <f>SUMIF('Easter One Day 4-16-22 FS'!$B$11:$B$25,$C64,'Easter One Day 4-16-22 FS'!$AW$11:$AW$25)</f>
        <v>0</v>
      </c>
      <c r="HK64" s="174">
        <f>SUMIF('Easter One Day 4-16-22 FS'!$B$11:$B$25,$C64,'Easter One Day 4-16-22 FS'!$AX$11:$AX$25)</f>
        <v>0</v>
      </c>
      <c r="HL64" s="174">
        <f>SUMIF('Easter One Day 4-16-22 FS'!$B$11:$B$25,$C64,'Easter One Day 4-16-22 FS'!$AY$11:$AY$25)</f>
        <v>0</v>
      </c>
      <c r="HM64" s="174">
        <f>SUMIF('Easter One Day 4-16-22 TH'!$B$11:$B$25,$C64,'Easter One Day 4-16-22 TH'!$AU$11:$AU$25)</f>
        <v>0</v>
      </c>
      <c r="HN64" s="174">
        <f>SUMIF('Easter One Day 4-16-22 TH'!$B$11:$B$25,$C64,'Easter One Day 4-16-22 TH'!$AV$11:$AV$25)</f>
        <v>0</v>
      </c>
      <c r="HO64" s="174">
        <f>SUMIF('Easter One Day 4-16-22 TH'!$B$11:$B$25,$C64,'Easter One Day 4-16-22 TH'!$AW$11:$AW$25)</f>
        <v>0</v>
      </c>
      <c r="HP64" s="174">
        <f>SUMIF('Easter One Day 4-16-22 TH'!$B$11:$B$25,$C64,'Easter One Day 4-16-22 TH'!$AX$11:$AX$25)</f>
        <v>0</v>
      </c>
      <c r="HQ64" s="174">
        <f>SUMIF('Easter One Day 4-16-22 TH'!$B$11:$B$25,$C64,'Easter One Day 4-16-22 TH'!$AY$11:$AY$25)</f>
        <v>0</v>
      </c>
      <c r="HR64" s="174">
        <f>SUMIF('Long Distance Race 5-7-22'!$B$11:$B$25,$C64,'Long Distance Race 5-7-22'!$AU$11:$AU$25)</f>
        <v>0</v>
      </c>
      <c r="HS64" s="174">
        <f>SUMIF('Long Distance Race 5-7-22'!$B$11:$B$18,$C64,'Long Distance Race 5-7-22'!$AV$11:$AV$18)</f>
        <v>0</v>
      </c>
      <c r="HT64" s="174">
        <f>SUMIF('Long Distance Race 5-7-22'!$B$11:$B$18,$C64,'Long Distance Race 5-7-22'!$AW$11:$AW$18)</f>
        <v>0</v>
      </c>
      <c r="HU64" s="174">
        <f>SUMIF('Long Distance Race 5-7-22'!$B$11:$B$18,$C64,'Long Distance Race 5-7-22'!$AX$11:$AX$18)</f>
        <v>0</v>
      </c>
      <c r="HV64" s="174">
        <f>SUMIF('Long Distance Race 5-7-22'!$B$11:$B$18,$C64,'Long Distance Race 5-7-22'!$AY$11:$AY$18)</f>
        <v>0</v>
      </c>
      <c r="HW64" s="174">
        <f>SUMIF('Memorial Day Regatta 5-28-22 Op'!$B$11:$B$25,$C64,'Memorial Day Regatta 5-28-22 Op'!$AU$11:$AU$25)</f>
        <v>0</v>
      </c>
      <c r="HX64" s="174">
        <f>SUMIF('Memorial Day Regatta 5-28-22 Op'!$B$11:$B$18,$C64,'Memorial Day Regatta 5-28-22 Op'!$AV$11:$AV$18)</f>
        <v>0</v>
      </c>
      <c r="HY64" s="174">
        <f>SUMIF('Memorial Day Regatta 5-28-22 Op'!$B$11:$B$18,$C64,'Memorial Day Regatta 5-28-22 Op'!$AW$11:$AW$18)</f>
        <v>0</v>
      </c>
      <c r="HZ64" s="174">
        <f>SUMIF('Memorial Day Regatta 5-28-22 Op'!$B$11:$B$18,$C64,'Memorial Day Regatta 5-28-22 Op'!$AX$11:$AX$18)</f>
        <v>0</v>
      </c>
      <c r="IA64" s="174">
        <f>SUMIF('Memorial Day Regatta 5-28-22 Op'!$B$11:$B$18,$C64,'Memorial Day Regatta 5-28-22 Op'!$AY$11:$AY$18)</f>
        <v>0</v>
      </c>
      <c r="IB64" s="174">
        <f>SUMIF('Caldwell Cup 6-25-22 TH'!$B$11:$B$25,$C64,'Caldwell Cup 6-25-22 TH'!$AU$11:$AU$25)</f>
        <v>0</v>
      </c>
      <c r="IC64" s="174">
        <f>SUMIF('Caldwell Cup 6-25-22 TH'!$B$11:$B$25,$C64,'Caldwell Cup 6-25-22 TH'!$AV$11:$AV$25)</f>
        <v>0</v>
      </c>
      <c r="ID64" s="174">
        <f>SUMIF('Caldwell Cup 6-25-22 TH'!$B$11:$B$25,$C64,'Caldwell Cup 6-25-22 TH'!$AW$11:$AW$25)</f>
        <v>0</v>
      </c>
      <c r="IE64" s="174">
        <f>SUMIF('Caldwell Cup 6-25-22 TH'!$B$11:$B$25,$C64,'Caldwell Cup 6-25-22 TH'!$AX$11:$AX$25)</f>
        <v>0</v>
      </c>
      <c r="IF64" s="174">
        <f>SUMIF('Caldwell Cup 6-25-22 TH'!$B$11:$B$25,$C64,'Caldwell Cup 6-25-22 TH'!$AY$11:$AY$25)</f>
        <v>0</v>
      </c>
      <c r="IG64" s="174">
        <f>SUMIF('Caldwell Cup 6-25-22 FS'!$B$11:$B$21,$C64,'Caldwell Cup 6-25-22 FS'!$AU$11:$AU$21)</f>
        <v>0</v>
      </c>
      <c r="IH64" s="174">
        <f>SUMIF('Caldwell Cup 6-25-22 FS'!$B$11:$B$21,$C64,'Caldwell Cup 6-25-22 FS'!$AV$11:$AV$21)</f>
        <v>0</v>
      </c>
      <c r="II64" s="174">
        <f>SUMIF('Caldwell Cup 6-25-22 FS'!$B$11:$B$21,$C64,'Caldwell Cup 6-25-22 FS'!$AW$11:$AW$21)</f>
        <v>0</v>
      </c>
      <c r="IJ64" s="174">
        <f>SUMIF('Caldwell Cup 6-25-22 FS'!$B$11:$B$21,$C64,'Caldwell Cup 6-25-22 FS'!$AX$11:$AX$21)</f>
        <v>0</v>
      </c>
      <c r="IK64" s="174">
        <f>SUMIF('Caldwell Cup 6-25-22 FS'!$B$11:$B$21,$C64,'Caldwell Cup 6-25-22 FS'!$AY$11:$AY$21)</f>
        <v>0</v>
      </c>
      <c r="IL64" s="174">
        <f>SUMIF('Caldwell Cup 6-25-22 Lasers'!$B$11:$B$23,$C64,'Caldwell Cup 6-25-22 Lasers'!$AU$11:$AU$23)</f>
        <v>0</v>
      </c>
      <c r="IM64" s="174">
        <f>SUMIF('Caldwell Cup 6-25-22 Lasers'!$B$11:$B$23,$C64,'Caldwell Cup 6-25-22 Lasers'!$AV$11:$AV$23)</f>
        <v>0</v>
      </c>
      <c r="IN64" s="174">
        <f>SUMIF('Caldwell Cup 6-25-22 Lasers'!$B$11:$B$23,$C64,'Caldwell Cup 6-25-22 Lasers'!$AW$11:$AW$23)</f>
        <v>0</v>
      </c>
      <c r="IO64" s="174">
        <f>SUMIF('Caldwell Cup 6-25-22 Lasers'!$B$11:$B$23,$C64,'Caldwell Cup 6-25-22 Lasers'!$AX$11:$AX$23)</f>
        <v>0</v>
      </c>
      <c r="IP64" s="174">
        <f>SUMIF('Caldwell Cup 6-25-22 Lasers'!$B$11:$B$23,$C64,'Caldwell Cup 6-25-22 Lasers'!$AY$11:$AY$23)</f>
        <v>0</v>
      </c>
      <c r="IQ64" s="174">
        <f>SUMIF('Labor Day Regatta 9-3-22 FS'!$B$11:$B$30,$C64,'Labor Day Regatta 9-3-22 FS'!$AU$11:$AU$30)</f>
        <v>0</v>
      </c>
      <c r="IR64" s="174">
        <f>SUMIF('Labor Day Regatta 9-3-22 FS'!$B$11:$B$30,$C64,'Labor Day Regatta 9-3-22 FS'!$AV$11:$AV$30)</f>
        <v>0</v>
      </c>
      <c r="IS64" s="174">
        <f>SUMIF('Labor Day Regatta 9-3-22 FS'!$B$11:$B$30,$C64,'Labor Day Regatta 9-3-22 FS'!$AW$11:$AW$30)</f>
        <v>0</v>
      </c>
      <c r="IT64" s="174">
        <f>SUMIF('Labor Day Regatta 9-3-22 FS'!$B$11:$B$30,$C64,'Labor Day Regatta 9-3-22 FS'!$AX$11:$AX$30)</f>
        <v>0</v>
      </c>
      <c r="IU64" s="174">
        <f>SUMIF('Labor Day Regatta 9-3-22 FS'!$B$11:$B$30,$C64,'Labor Day Regatta 9-3-22 FS'!$AY$11:$AY$30)</f>
        <v>0</v>
      </c>
      <c r="IV64" s="174">
        <f>SUMIF('2022-09-17 Leukemia Cup FS'!$B$11:$B$26,$C64,'2022-09-17 Leukemia Cup FS'!$AU$11:$AU$26)</f>
        <v>0</v>
      </c>
      <c r="IW64" s="174">
        <f>SUMIF('2022-09-17 Leukemia Cup FS'!$B$11:$B$26,$C64,'2022-09-17 Leukemia Cup FS'!$AV$11:$AV$26)</f>
        <v>0</v>
      </c>
      <c r="IX64" s="174">
        <f>SUMIF('2022-09-17 Leukemia Cup FS'!$B$11:$B$26,$C64,'2022-09-17 Leukemia Cup FS'!$AW$11:$AW$26)</f>
        <v>0</v>
      </c>
      <c r="IY64" s="174">
        <f>SUMIF('2022-09-17 Leukemia Cup FS'!$B$11:$B$26,$C64,'2022-09-17 Leukemia Cup FS'!$AX$11:$AX$26)</f>
        <v>0</v>
      </c>
      <c r="IZ64" s="174">
        <f>SUMIF('2022-09-17 Leukemia Cup FS'!$B$11:$B$26,$C64,'2022-09-17 Leukemia Cup FS'!$AY$11:$AY$26)</f>
        <v>0</v>
      </c>
      <c r="JA64" s="174">
        <f>SUMIF('2022-09-17 Leukemia Cup TH'!$B$11:$B$28,$C64,'2022-09-17 Leukemia Cup TH'!$AU$11:$AU$28)</f>
        <v>0</v>
      </c>
      <c r="JB64" s="174">
        <f>SUMIF('2022-09-17 Leukemia Cup TH'!$B$11:$B$28,$C64,'2022-09-17 Leukemia Cup TH'!$AV$11:$AV$28)</f>
        <v>0</v>
      </c>
      <c r="JC64" s="174">
        <f>SUMIF('2022-09-17 Leukemia Cup TH'!$B$11:$B$28,$C64,'2022-09-17 Leukemia Cup TH'!$AW$11:$AW$28)</f>
        <v>0</v>
      </c>
      <c r="JD64" s="174">
        <f>SUMIF('2022-09-17 Leukemia Cup TH'!$B$11:$B$28,$C64,'2022-09-17 Leukemia Cup TH'!$AX$11:$AX$28)</f>
        <v>0</v>
      </c>
      <c r="JE64" s="174">
        <f>SUMIF('2022-09-17 Leukemia Cup TH'!$B$11:$B$28,$C64,'2022-09-17 Leukemia Cup TH'!$AY$11:$AY$28)</f>
        <v>0</v>
      </c>
      <c r="JF64" s="174">
        <f>SUMIF('Smith-Berry LDR 9-24-22'!$B$11:$B$30,$C64,'Smith-Berry LDR 9-24-22'!$AU$11:$AU$30)</f>
        <v>0</v>
      </c>
      <c r="JG64" s="174">
        <f>SUMIF('Smith-Berry LDR 9-24-22'!$B$11:$B$30,$C64,'Smith-Berry LDR 9-24-22'!$AV$11:$AV$30)</f>
        <v>0</v>
      </c>
      <c r="JH64" s="174">
        <f>SUMIF('Smith-Berry LDR 9-24-22'!$B$11:$B$30,$C64,'Smith-Berry LDR 9-24-22'!$AW$11:$AW$30)</f>
        <v>0</v>
      </c>
      <c r="JI64" s="174">
        <f>SUMIF('Smith-Berry LDR 9-24-22'!$B$11:$B$30,$C64,'Smith-Berry LDR 9-24-22'!$AX$11:$AX$30)</f>
        <v>0</v>
      </c>
      <c r="JJ64" s="174">
        <f>SUMIF('Smith-Berry LDR 9-24-22'!$B$11:$B$30,$C64,'Smith-Berry LDR 9-24-22'!$AY$11:$AY$30)</f>
        <v>0</v>
      </c>
      <c r="JK64" s="174">
        <f>SUMIF('Great Scot 10-1-22 Cham'!$B$11:$B$38,$C64,'Great Scot 10-1-22 Cham'!$AU$11:$AU$38)</f>
        <v>0</v>
      </c>
      <c r="JL64" s="174">
        <f>SUMIF('Great Scot 10-1-22 Cham'!$B$11:$B$38,$C64,'Great Scot 10-1-22 Cham'!$AV$11:$AV$38)</f>
        <v>0</v>
      </c>
      <c r="JM64" s="174">
        <f>SUMIF('Great Scot 10-1-22 Cham'!$B$11:$B$38,$C64,'Great Scot 10-1-22 Cham'!$AW$11:$AW$38)</f>
        <v>0</v>
      </c>
      <c r="JN64" s="174">
        <f>SUMIF('Great Scot 10-1-22 Cham'!$B$11:$B$38,$C64,'Great Scot 10-1-22 Cham'!$AX$11:$AX$38)</f>
        <v>0</v>
      </c>
      <c r="JO64" s="174">
        <f>SUMIF('Great Scot 10-1-22 Cham'!$B$11:$B$38,$C64,'Great Scot 10-1-22 Cham'!$AY$11:$AY$38)</f>
        <v>0</v>
      </c>
      <c r="JP64" s="174">
        <f>SUMIF('Great Scot 10-1-22 Chal'!$B$11:$B$28,$C64,'Great Scot 10-1-22 Chal'!$AU$11:$AU$28)</f>
        <v>0</v>
      </c>
      <c r="JQ64" s="174">
        <f>SUMIF('Great Scot 10-1-22 Chal'!$B$11:$B$28,$C64,'Great Scot 10-1-22 Chal'!$AV$11:$AV$28)</f>
        <v>0</v>
      </c>
      <c r="JR64" s="174">
        <f>SUMIF('Great Scot 10-1-22 Chal'!$B$11:$B$28,$C64,'Great Scot 10-1-22 Chal'!$AW$11:$AW$28)</f>
        <v>0</v>
      </c>
      <c r="JS64" s="174">
        <f>SUMIF('Great Scot 10-1-22 Chal'!$B$11:$B$28,$C64,'Great Scot 10-1-22 Chal'!$AX$11:$AX$28)</f>
        <v>0</v>
      </c>
      <c r="JT64" s="174">
        <f>SUMIF('Great Scot 10-1-22 Chal'!$B$11:$B$28,$C64,'Great Scot 10-1-22 Chal'!$AY$11:$AY$28)</f>
        <v>0</v>
      </c>
      <c r="JU64" s="174">
        <f>SUMIF('Great Pumpkin Regatta 10-15-22'!$B$11:$B$54,$C64,'Great Pumpkin Regatta 10-15-22'!$AU$11:$AU$54)</f>
        <v>0</v>
      </c>
      <c r="JV64" s="174">
        <f>SUMIF('Great Pumpkin Regatta 10-15-22'!$B$11:$B$54,$C64,'Great Pumpkin Regatta 10-15-22'!$AV$11:$AV$54)</f>
        <v>0</v>
      </c>
      <c r="JW64" s="174">
        <f>SUMIF('Great Pumpkin Regatta 10-15-22'!$B$11:$B$54,$C64,'Great Pumpkin Regatta 10-15-22'!$AW$11:$AW$54)</f>
        <v>0</v>
      </c>
      <c r="JX64" s="174">
        <f>SUMIF('Great Pumpkin Regatta 10-15-22'!$B$11:$B$54,$C64,'Great Pumpkin Regatta 10-15-22'!$AX$11:$AX$54)</f>
        <v>0</v>
      </c>
      <c r="JY64" s="174">
        <f>SUMIF('Great Pumpkin Regatta 10-15-22'!$B$11:$B$54,$C64,'Great Pumpkin Regatta 10-15-22'!$AY$11:$AY$54)</f>
        <v>0</v>
      </c>
      <c r="JZ64" s="174">
        <f>SUMIF('One Day Regatta 10-29-22 FS'!$B$11:$B$19,$C64,'One Day Regatta 10-29-22 FS'!$AU$11:$AU$19)</f>
        <v>0</v>
      </c>
      <c r="KA64" s="174">
        <f>SUMIF('One Day Regatta 10-29-22 FS'!$B$11:$B$19,$C64,'One Day Regatta 10-29-22 FS'!$AV$11:$AV$19)</f>
        <v>0</v>
      </c>
      <c r="KB64" s="174">
        <f>SUMIF('One Day Regatta 10-29-22 FS'!$B$11:$B$19,$C64,'One Day Regatta 10-29-22 FS'!$AW$11:$AW$19)</f>
        <v>0</v>
      </c>
      <c r="KC64" s="174">
        <f>SUMIF('One Day Regatta 10-29-22 FS'!$B$11:$B$19,$C64,'One Day Regatta 10-29-22 FS'!$AX$11:$AX$19)</f>
        <v>0</v>
      </c>
      <c r="KD64" s="174">
        <f>SUMIF('One Day Regatta 10-29-22 FS'!$B$11:$B$19,$C64,'One Day Regatta 10-29-22 FS'!$AY$11:$AY$19)</f>
        <v>0</v>
      </c>
    </row>
    <row r="65" spans="1:290" ht="15" customHeight="1" x14ac:dyDescent="0.2">
      <c r="A65" s="400" t="s">
        <v>1369</v>
      </c>
      <c r="B65" s="134">
        <f t="shared" si="8"/>
        <v>36</v>
      </c>
      <c r="C65" s="170" t="s">
        <v>796</v>
      </c>
      <c r="D65" s="171">
        <f t="shared" si="44"/>
        <v>0</v>
      </c>
      <c r="E65" s="172">
        <f t="shared" si="45"/>
        <v>0</v>
      </c>
      <c r="F65" s="171">
        <f t="shared" si="46"/>
        <v>0</v>
      </c>
      <c r="G65" s="171">
        <v>0</v>
      </c>
      <c r="H65" s="171">
        <f t="shared" si="47"/>
        <v>0</v>
      </c>
      <c r="I65" s="173">
        <f t="shared" si="48"/>
        <v>0</v>
      </c>
      <c r="J65" s="173"/>
      <c r="K65" s="174">
        <f>SUMIF('Saturday Race 11-06-21'!$B$11:$B$21,$C65,'Saturday Race 11-06-21'!$AU$11:$AU$21)</f>
        <v>0</v>
      </c>
      <c r="L65" s="174">
        <f>SUMIF('Saturday Race 11-06-21'!$B$11:$B$21,$C65,'Saturday Race 11-06-21'!$AV$11:$AV$21)</f>
        <v>0</v>
      </c>
      <c r="M65" s="174">
        <f>SUMIF('Saturday Race 11-06-21'!$B$11:$B$21,$C65,'Saturday Race 11-06-21'!$AW$11:$AW$21)</f>
        <v>0</v>
      </c>
      <c r="N65" s="174">
        <f>SUMIF('Saturday Race 11-06-21'!$B$11:$B$21,$C65,'Saturday Race 11-06-21'!$AX$11:$AX$21)</f>
        <v>0</v>
      </c>
      <c r="O65" s="174">
        <f>SUMIF('Saturday Race 11-06-21'!$B$11:$B$21,$C65,'Saturday Race 11-06-21'!$AY$11:$AY$21)</f>
        <v>0</v>
      </c>
      <c r="P65" s="174">
        <f>SUMIF('Saturday Race 11-20-21'!$B$11:$B$20,$C65,'Saturday Race 11-20-21'!$AU$11:$AU$20)</f>
        <v>0</v>
      </c>
      <c r="Q65" s="174">
        <f>SUMIF('Saturday Race 11-20-21'!$B$11:$B$20,$C65,'Saturday Race 11-20-21'!$AV$11:$AV$20)</f>
        <v>0</v>
      </c>
      <c r="R65" s="174">
        <f>SUMIF('Saturday Race 11-20-21'!$B$11:$B$20,$C65,'Saturday Race 11-20-21'!$AW$11:$AW$20)</f>
        <v>0</v>
      </c>
      <c r="S65" s="174">
        <f>SUMIF('Saturday Race 11-20-21'!$B$11:$B$20,$C65,'Saturday Race 11-20-21'!$AX$11:$AX$20)</f>
        <v>0</v>
      </c>
      <c r="T65" s="174">
        <f>SUMIF('Saturday Race 11-20-21'!$B$11:$B$20,$C65,'Saturday Race 11-20-21'!$AY$11:$AY$20)</f>
        <v>0</v>
      </c>
      <c r="U65" s="174">
        <f>SUMIF('Saturday Race 1-08-22'!$B$11:$B$20,$C65,'Saturday Race 1-08-22'!$AU$11:$AU$20)</f>
        <v>0</v>
      </c>
      <c r="V65" s="174">
        <f>SUMIF('Saturday Race 1-08-22'!$B$11:$B$20,$C65,'Saturday Race 1-08-22'!$AV$11:$AV$20)</f>
        <v>0</v>
      </c>
      <c r="W65" s="174">
        <f>SUMIF('Saturday Race 1-08-22'!$B$11:$B$20,$C65,'Saturday Race 1-08-22'!$AW$11:$AW$20)</f>
        <v>0</v>
      </c>
      <c r="X65" s="174">
        <f>SUMIF('Saturday Race 1-08-22'!$B$11:$B$20,$C65,'Saturday Race 1-08-22'!$AX$11:$AX$20)</f>
        <v>0</v>
      </c>
      <c r="Y65" s="174">
        <f>SUMIF('Saturday Race 1-08-22'!$B$11:$B$20,$C65,'Saturday Race 1-08-22'!$AY$11:$AY$20)</f>
        <v>0</v>
      </c>
      <c r="Z65" s="174">
        <f>SUMIF('Saturday Race 1-22-22'!$B$11:$B$20,$C65,'Saturday Race 1-22-22'!$AU$11:$AU$20)</f>
        <v>0</v>
      </c>
      <c r="AA65" s="174">
        <f>SUMIF('Saturday Race 1-22-22'!$B$11:$B$20,$C65,'Saturday Race 1-22-22'!$AV$11:$AV$20)</f>
        <v>0</v>
      </c>
      <c r="AB65" s="174">
        <f>SUMIF('Saturday Race 1-22-22'!$B$11:$B$20,$C65,'Saturday Race 1-22-22'!$AW$11:$AW$20)</f>
        <v>0</v>
      </c>
      <c r="AC65" s="174">
        <f>SUMIF('Saturday Race 1-22-22'!$B$11:$B$20,$C65,'Saturday Race 1-22-22'!$AX$11:$AX$20)</f>
        <v>0</v>
      </c>
      <c r="AD65" s="174">
        <f>SUMIF('Saturday Race 1-22-22'!$B$11:$B$20,$C65,'Saturday Race 1-22-22'!$AY$11:$AY$20)</f>
        <v>0</v>
      </c>
      <c r="AE65" s="174">
        <f>SUMIF('Sunday Race 2-6-22'!$B$11:$B$20,$C65,'Sunday Race 2-6-22'!$AU$11:$AU$20)</f>
        <v>0</v>
      </c>
      <c r="AF65" s="174">
        <f>SUMIF('Sunday Race 2-6-22'!$B$11:$B$20,$C65,'Sunday Race 2-6-22'!$AV$11:$AV$20)</f>
        <v>0</v>
      </c>
      <c r="AG65" s="174">
        <f>SUMIF('Sunday Race 2-6-22'!$B$11:$B$20,$C65,'Sunday Race 2-6-22'!$AW$11:$AW$20)</f>
        <v>0</v>
      </c>
      <c r="AH65" s="174">
        <f>SUMIF('Sunday Race 2-6-22'!$B$11:$B$20,$C65,'Sunday Race 2-6-22'!$AX$11:$AX$20)</f>
        <v>0</v>
      </c>
      <c r="AI65" s="174">
        <f>SUMIF('Sunday Race 2-6-22'!$B$11:$B$20,$C65,'Sunday Race 2-6-22'!$AY$11:$AY$20)</f>
        <v>0</v>
      </c>
      <c r="AJ65" s="174">
        <f>SUMIF('Sunday Race 2-20-22'!$B$11:$B$26,$C65,'Sunday Race 2-20-22'!$AU$11:$AU$26)</f>
        <v>0</v>
      </c>
      <c r="AK65" s="174">
        <f>SUMIF('Sunday Race 2-20-22'!$B$11:$B$26,$C65,'Sunday Race 2-20-22'!$AV$11:$AV$26)</f>
        <v>0</v>
      </c>
      <c r="AL65" s="174">
        <f>SUMIF('Sunday Race 2-20-22'!$B$11:$B$26,$C65,'Sunday Race 2-20-22'!$AW$11:$AW$26)</f>
        <v>0</v>
      </c>
      <c r="AM65" s="174">
        <f>SUMIF('Sunday Race 2-20-22'!$B$11:$B$26,$C65,'Sunday Race 2-20-22'!$AX$11:$AX$26)</f>
        <v>0</v>
      </c>
      <c r="AN65" s="174">
        <f>SUMIF('Sunday Race 2-20-22'!$B$11:$B$26,$C65,'Sunday Race 2-20-22'!$AY$11:$AY$26)</f>
        <v>0</v>
      </c>
      <c r="AO65" s="174">
        <f>SUMIF('Sunday Race 2-27-22'!$B$11:$B$20,$C65,'Sunday Race 2-27-22'!$AU$11:$AU$20)</f>
        <v>0</v>
      </c>
      <c r="AP65" s="174">
        <f>SUMIF('Sunday Race 2-27-22'!$B$11:$B$20,$C65,'Sunday Race 2-27-22'!$AV$11:$AV$20)</f>
        <v>0</v>
      </c>
      <c r="AQ65" s="174">
        <f>SUMIF('Sunday Race 2-27-22'!$B$11:$B$20,$C65,'Sunday Race 2-27-22'!$AW$11:$AW$20)</f>
        <v>0</v>
      </c>
      <c r="AR65" s="174">
        <f>SUMIF('Sunday Race 2-27-22'!$B$11:$B$20,$C65,'Sunday Race 2-27-22'!$AX$11:$AX$20)</f>
        <v>0</v>
      </c>
      <c r="AS65" s="174">
        <f>SUMIF('Sunday Race 2-27-22'!$B$11:$B$20,$C65,'Sunday Race 2-27-22'!$AY$11:$AY$20)</f>
        <v>0</v>
      </c>
      <c r="AT65" s="174">
        <f>SUMIF('Sunday Race 3-13-22'!$B$11:$B$25,$C65,'Sunday Race 3-13-22'!$AU$11:$AU$25)</f>
        <v>0</v>
      </c>
      <c r="AU65" s="174">
        <f>SUMIF('Sunday Race 3-13-22'!$B$11:$B$25,$C65,'Sunday Race 3-13-22'!$AV$11:$AV$25)</f>
        <v>0</v>
      </c>
      <c r="AV65" s="174">
        <f>SUMIF('Sunday Race 3-13-22'!$B$11:$B$25,$C65,'Sunday Race 3-13-22'!$AW$11:$AW$25)</f>
        <v>0</v>
      </c>
      <c r="AW65" s="174">
        <f>SUMIF('Sunday Race 3-13-22'!$B$11:$B$25,$C65,'Sunday Race 3-13-22'!$AX$11:$AX$25)</f>
        <v>0</v>
      </c>
      <c r="AX65" s="174">
        <f>SUMIF('Sunday Race 3-13-22'!$B$11:$B$25,$C65,'Sunday Race 3-13-22'!$AY$11:$AY$25)</f>
        <v>0</v>
      </c>
      <c r="AY65" s="174">
        <f>SUMIF('Saturday Race 3-19-22'!$B$11:$B$15,$C65,'Saturday Race 3-19-22'!$AU$11:$AU$15)</f>
        <v>0</v>
      </c>
      <c r="AZ65" s="174">
        <f>SUMIF('Saturday Race 3-19-22'!$B$11:$B$15,$C65,'Saturday Race 3-19-22'!$AV$11:$AV$15)</f>
        <v>0</v>
      </c>
      <c r="BA65" s="174">
        <f>SUMIF('Saturday Race 3-19-22'!$B$11:$B$15,$C65,'Saturday Race 3-19-22'!$AW$11:$AW$15)</f>
        <v>0</v>
      </c>
      <c r="BB65" s="174">
        <f>SUMIF('Saturday Race 3-19-22'!$B$11:$B$15,$C65,'Saturday Race 3-19-22'!$AX$11:$AX$15)</f>
        <v>0</v>
      </c>
      <c r="BC65" s="174">
        <f>SUMIF('Saturday Race 3-19-22'!$B$11:$B$15,$C65,'Saturday Race 3-19-22'!$AY$11:$AY$15)</f>
        <v>0</v>
      </c>
      <c r="BD65" s="174">
        <f>SUMIF('Sunday Races 4-10-22'!$B$11:$B$26,$C65,'Sunday Races 4-10-22'!$AU$11:$AU$26)</f>
        <v>0</v>
      </c>
      <c r="BE65" s="174">
        <f>SUMIF('Sunday Races 4-10-22'!$B$11:$B$26,$C65,'Sunday Races 4-10-22'!$AV$11:$AV$26)</f>
        <v>0</v>
      </c>
      <c r="BF65" s="174">
        <f>SUMIF('Sunday Races 4-10-22'!$B$11:$B$26,$C65,'Sunday Races 4-10-22'!$AW$11:$AW$26)</f>
        <v>0</v>
      </c>
      <c r="BG65" s="174">
        <f>SUMIF('Sunday Races 4-10-22'!$B$11:$B$26,$C65,'Sunday Races 4-10-22'!$AX$11:$AX$26)</f>
        <v>0</v>
      </c>
      <c r="BH65" s="174">
        <f>SUMIF('Sunday Races 4-10-22'!$B$11:$B$26,$C65,'Sunday Races 4-10-22'!$AY$11:$AY$26)</f>
        <v>0</v>
      </c>
      <c r="BI65" s="174">
        <f>SUMIF('Sunday Races 5-1-22'!$B$11:$B$28,$C65,'Sunday Races 5-1-22'!$AU$11:$AU$28)</f>
        <v>0</v>
      </c>
      <c r="BJ65" s="174">
        <f>SUMIF('Sunday Races 5-1-22'!$B$11:$B$28,$C65,'Sunday Races 5-1-22'!$AV$11:$AV$28)</f>
        <v>0</v>
      </c>
      <c r="BK65" s="174">
        <f>SUMIF('Sunday Races 5-1-22'!$B$11:$B$28,$C65,'Sunday Races 5-1-22'!$AW$11:$AW$28)</f>
        <v>0</v>
      </c>
      <c r="BL65" s="174">
        <f>SUMIF('Sunday Races 5-1-22'!$B$11:$B$28,$C65,'Sunday Races 5-1-22'!$AX$11:$AX$28)</f>
        <v>0</v>
      </c>
      <c r="BM65" s="174">
        <f>SUMIF('Sunday Races 5-1-22'!$B$11:$B$28,$C65,'Sunday Races 5-1-22'!$AY$11:$AY$28)</f>
        <v>0</v>
      </c>
      <c r="BN65" s="174">
        <f>SUMIF('Sunday Races 6-5-22'!$B$11:$B$28,$C65,'Sunday Races 6-5-22'!$AU$11:$AU$28)</f>
        <v>0</v>
      </c>
      <c r="BO65" s="174">
        <f>SUMIF('Sunday Races 6-5-22'!$B$11:$B$28,$C65,'Sunday Races 6-5-22'!$AV$11:$AV$28)</f>
        <v>0</v>
      </c>
      <c r="BP65" s="174">
        <f>SUMIF('Sunday Races 6-5-22'!$B$11:$B$28,$C65,'Sunday Races 6-5-22'!$AW$11:$AW$28)</f>
        <v>0</v>
      </c>
      <c r="BQ65" s="174">
        <f>SUMIF('Sunday Races 6-5-22'!$B$11:$B$28,$C65,'Sunday Races 6-5-22'!$AX$11:$AX$28)</f>
        <v>0</v>
      </c>
      <c r="BR65" s="174">
        <f>SUMIF('Sunday Races 6-5-22'!$B$11:$B$28,$C65,'Sunday Races 6-5-22'!$AY$11:$AY$28)</f>
        <v>0</v>
      </c>
      <c r="BS65" s="174">
        <f>SUMIF('Sunday Races 6-12-22'!$B$11:$B$24,$C65,'Sunday Races 6-12-22'!$AU$11:$AU$24)</f>
        <v>0</v>
      </c>
      <c r="BT65" s="174">
        <f>SUMIF('Sunday Races 6-12-22'!$B$11:$B$24,$C65,'Sunday Races 6-12-22'!$AV$11:$AV$24)</f>
        <v>0</v>
      </c>
      <c r="BU65" s="174">
        <f>SUMIF('Sunday Races 6-12-22'!$B$11:$B$24,$C65,'Sunday Races 6-12-22'!$AW$11:$AW$24)</f>
        <v>0</v>
      </c>
      <c r="BV65" s="174">
        <f>SUMIF('Sunday Races 6-12-22'!$B$11:$B$24,$C65,'Sunday Races 6-12-22'!$AX$11:$AX$24)</f>
        <v>0</v>
      </c>
      <c r="BW65" s="174">
        <f>SUMIF('Sunday Races 6-12-22'!$B$11:$B$24,$C65,'Sunday Races 6-12-22'!$AY$11:$AY$24)</f>
        <v>0</v>
      </c>
      <c r="BX65" s="174">
        <f>SUMIF('Saturday Races 6-18-22'!$B$11:$B$24,$C65,'Saturday Races 6-18-22'!$AU$11:$AU$24)</f>
        <v>0</v>
      </c>
      <c r="BY65" s="174">
        <f>SUMIF('Saturday Races 6-18-22'!$B$11:$B$24,$C65,'Saturday Races 6-18-22'!$AV$11:$AV$24)</f>
        <v>0</v>
      </c>
      <c r="BZ65" s="174">
        <f>SUMIF('Saturday Races 6-18-22'!$B$11:$B$24,$C65,'Saturday Races 6-18-22'!$AW$11:$AW$24)</f>
        <v>0</v>
      </c>
      <c r="CA65" s="174">
        <f>SUMIF('Saturday Races 6-18-22'!$B$11:$B$24,$C65,'Saturday Races 6-18-22'!$AX$11:$AX$24)</f>
        <v>0</v>
      </c>
      <c r="CB65" s="174">
        <f>SUMIF('Saturday Races 6-18-22'!$B$11:$B$24,$C65,'Saturday Races 6-18-22'!$AY$11:$AY$24)</f>
        <v>0</v>
      </c>
      <c r="CC65" s="174">
        <f>SUMIF('Sunday Races 7-3-22'!$B$11:$B$26,$C65,'Sunday Races 7-3-22'!$AU$11:$AU$26)</f>
        <v>0</v>
      </c>
      <c r="CD65" s="174">
        <f>SUMIF('Sunday Races 7-3-22'!$B$11:$B$26,$C65,'Sunday Races 7-3-22'!$AV$11:$AV$26)</f>
        <v>0</v>
      </c>
      <c r="CE65" s="174">
        <f>SUMIF('Sunday Races 7-3-22'!$B$11:$B$26,$C65,'Sunday Races 7-3-22'!$AW$11:$AW$26)</f>
        <v>0</v>
      </c>
      <c r="CF65" s="174">
        <f>SUMIF('Sunday Races 7-3-22'!$B$11:$B$26,$C65,'Sunday Races 7-3-22'!$AX$11:$AX$26)</f>
        <v>0</v>
      </c>
      <c r="CG65" s="174">
        <f>SUMIF('Sunday Races 7-3-22'!$B$11:$B$26,$C65,'Sunday Races 7-3-22'!$AY$11:$AY$26)</f>
        <v>0</v>
      </c>
      <c r="CH65" s="174">
        <f>SUMIF('Sunday Races 7-31-22'!$B$11:$B$26,$C65,'Sunday Races 7-31-22'!$AU$11:$AU$26)</f>
        <v>0</v>
      </c>
      <c r="CI65" s="174">
        <f>SUMIF('Sunday Races 7-31-22'!$B$11:$B$26,$C65,'Sunday Races 7-31-22'!$AV$11:$AV$26)</f>
        <v>0</v>
      </c>
      <c r="CJ65" s="174">
        <f>SUMIF('Sunday Races 7-31-22'!$B$11:$B$26,$C65,'Sunday Races 7-31-22'!$AW$11:$AW$26)</f>
        <v>0</v>
      </c>
      <c r="CK65" s="174">
        <f>SUMIF('Sunday Races 7-31-22'!$B$11:$B$26,$C65,'Sunday Races 7-31-22'!$AX$11:$AX$26)</f>
        <v>0</v>
      </c>
      <c r="CL65" s="174">
        <f>SUMIF('Sunday Races 7-31-22'!$B$11:$B$26,$C65,'Sunday Races 7-31-22'!$AY$11:$AY$26)</f>
        <v>0</v>
      </c>
      <c r="CM65" s="174">
        <f>SUMIF('Sunday Races 8-14-22'!$B$11:$B$26,$C65,'Sunday Races 8-14-22'!$AU$11:$AU$26)</f>
        <v>0</v>
      </c>
      <c r="CN65" s="174">
        <f>SUMIF('Sunday Races 8-14-22'!$B$11:$B$26,$C65,'Sunday Races 8-14-22'!$AV$11:$AV$26)</f>
        <v>0</v>
      </c>
      <c r="CO65" s="174">
        <f>SUMIF('Sunday Races 8-14-22'!$B$11:$B$26,$C65,'Sunday Races 8-14-22'!$AW$11:$AW$26)</f>
        <v>0</v>
      </c>
      <c r="CP65" s="174">
        <f>SUMIF('Sunday Races 8-14-22'!$B$11:$B$26,$C65,'Sunday Races 8-14-22'!$AX$11:$AX$26)</f>
        <v>0</v>
      </c>
      <c r="CQ65" s="174">
        <f>SUMIF('Sunday Races 8-14-22'!$B$11:$B$26,$C65,'Sunday Races 8-14-22'!$AY$11:$AY$26)</f>
        <v>0</v>
      </c>
      <c r="CR65" s="174">
        <f>SUMIF('Saturday Races 8-20-22'!$B$11:$B$26,$C65,'Saturday Races 8-20-22'!$AU$11:$AU$26)</f>
        <v>0</v>
      </c>
      <c r="CS65" s="174">
        <f>SUMIF('Saturday Races 8-20-22'!$B$11:$B$26,$C65,'Saturday Races 8-20-22'!$AV$11:$AV$26)</f>
        <v>0</v>
      </c>
      <c r="CT65" s="174">
        <f>SUMIF('Saturday Races 8-20-22'!$B$11:$B$26,$C65,'Saturday Races 8-20-22'!$AW$11:$AW$26)</f>
        <v>0</v>
      </c>
      <c r="CU65" s="174">
        <f>SUMIF('Saturday Races 8-20-22'!$B$11:$B$26,$C65,'Saturday Races 8-20-22'!$AX$11:$AX$26)</f>
        <v>0</v>
      </c>
      <c r="CV65" s="174">
        <f>SUMIF('Saturday Races 8-20-22'!$B$11:$B$26,$C65,'Saturday Races 8-20-22'!$AY$11:$AY$26)</f>
        <v>0</v>
      </c>
      <c r="CW65" s="174">
        <f>SUMIF('Sunday Races 9-11-22'!$B$11:$B$20,$C65,'Sunday Races 9-11-22'!$AU$11:$AU$20)</f>
        <v>0</v>
      </c>
      <c r="CX65" s="174">
        <f>SUMIF('Sunday Races 9-11-22'!$B$11:$B$20,$C65,'Sunday Races 9-11-22'!$AV$11:$AV$20)</f>
        <v>0</v>
      </c>
      <c r="CY65" s="174">
        <f>SUMIF('Sunday Races 9-11-22'!$B$11:$B$20,$C65,'Sunday Races 9-11-22'!$AW$11:$AW$20)</f>
        <v>0</v>
      </c>
      <c r="CZ65" s="174">
        <f>SUMIF('Sunday Races 9-11-22'!$B$11:$B$20,$C65,'Sunday Races 9-11-22'!$AX$11:$AX$20)</f>
        <v>0</v>
      </c>
      <c r="DA65" s="174">
        <f>SUMIF('Sunday Races 9-11-22'!$B$11:$B$20,$C65,'Sunday Races 9-11-22'!$AY$11:$AY$20)</f>
        <v>0</v>
      </c>
      <c r="DB65" s="174">
        <f>SUMIF('Sunday Races 10-9-22'!$B$11:$B$21,$C65,'Sunday Races 10-9-22'!$AU$11:$AU$21)</f>
        <v>0</v>
      </c>
      <c r="DC65" s="174">
        <f>SUMIF('Sunday Races 10-9-22'!$B$11:$B$21,$C65,'Sunday Races 10-9-22'!$AV$11:$AV$21)</f>
        <v>0</v>
      </c>
      <c r="DD65" s="174">
        <f>SUMIF('Sunday Races 10-9-22'!$B$11:$B$21,$C65,'Sunday Races 10-9-22'!$AW$11:$AW$21)</f>
        <v>0</v>
      </c>
      <c r="DE65" s="174">
        <f>SUMIF('Sunday Races 10-9-22'!$B$11:$B$21,$C65,'Sunday Races 10-9-22'!$AX$11:$AX$21)</f>
        <v>0</v>
      </c>
      <c r="DF65" s="174">
        <f>SUMIF('Sunday Races 10-9-22'!$B$11:$B$21,$C65,'Sunday Races 10-9-22'!$AY$11:$AY$21)</f>
        <v>0</v>
      </c>
      <c r="DG65" s="174">
        <f>SUMIF('Sunday Races 10-23-22'!$B$11:$B$22,$C65,'Sunday Races 10-23-22'!$AU$11:$AU$22)</f>
        <v>0</v>
      </c>
      <c r="DH65" s="174">
        <f>SUMIF('Sunday Races 10-23-22'!$B$11:$B$22,$C65,'Sunday Races 10-23-22'!$AV$11:$AV$22)</f>
        <v>0</v>
      </c>
      <c r="DI65" s="174">
        <f>SUMIF('Sunday Races 10-23-22'!$B$11:$B$22,$C65,'Sunday Races 10-23-22'!$AW$11:$AW$22)</f>
        <v>0</v>
      </c>
      <c r="DJ65" s="174">
        <f>SUMIF('Sunday Races 10-23-22'!$B$11:$B$22,$C65,'Sunday Races 10-23-22'!$AX$11:$AX$22)</f>
        <v>0</v>
      </c>
      <c r="DK65" s="174">
        <f>SUMIF('Sunday Races 10-23-22'!$B$11:$B$22,$C65,'Sunday Races 10-23-22'!$AY$11:$AY$22)</f>
        <v>0</v>
      </c>
      <c r="DL65" s="175"/>
      <c r="DM65" s="176"/>
      <c r="DN65" s="177">
        <f t="shared" si="63"/>
        <v>0</v>
      </c>
      <c r="DO65" s="177">
        <f t="shared" si="63"/>
        <v>0</v>
      </c>
      <c r="DP65" s="177">
        <f t="shared" si="63"/>
        <v>0</v>
      </c>
      <c r="DQ65" s="177">
        <f t="shared" si="63"/>
        <v>0</v>
      </c>
      <c r="DR65" s="177">
        <f t="shared" si="63"/>
        <v>0</v>
      </c>
      <c r="DS65" s="177">
        <f t="shared" si="63"/>
        <v>0</v>
      </c>
      <c r="DT65" s="177">
        <f t="shared" si="63"/>
        <v>0</v>
      </c>
      <c r="DU65" s="177">
        <f t="shared" si="63"/>
        <v>0</v>
      </c>
      <c r="DV65" s="177">
        <f t="shared" si="63"/>
        <v>0</v>
      </c>
      <c r="DW65" s="177">
        <f t="shared" si="63"/>
        <v>0</v>
      </c>
      <c r="DX65" s="177">
        <f t="shared" si="64"/>
        <v>0</v>
      </c>
      <c r="DY65" s="177">
        <f t="shared" si="64"/>
        <v>0</v>
      </c>
      <c r="DZ65" s="177">
        <f t="shared" si="64"/>
        <v>0</v>
      </c>
      <c r="EA65" s="177">
        <f t="shared" si="64"/>
        <v>0</v>
      </c>
      <c r="EB65" s="177">
        <f t="shared" si="64"/>
        <v>0</v>
      </c>
      <c r="EC65" s="177">
        <f t="shared" si="64"/>
        <v>0</v>
      </c>
      <c r="ED65" s="177">
        <f t="shared" si="64"/>
        <v>0</v>
      </c>
      <c r="EE65" s="177">
        <f t="shared" si="64"/>
        <v>0</v>
      </c>
      <c r="EF65" s="177">
        <f t="shared" si="64"/>
        <v>0</v>
      </c>
      <c r="EG65" s="177">
        <f t="shared" si="64"/>
        <v>0</v>
      </c>
      <c r="EH65" s="177">
        <f t="shared" si="65"/>
        <v>0</v>
      </c>
      <c r="EI65" s="177">
        <f t="shared" si="65"/>
        <v>0</v>
      </c>
      <c r="EJ65" s="177">
        <f t="shared" si="65"/>
        <v>0</v>
      </c>
      <c r="EK65" s="177">
        <f t="shared" si="65"/>
        <v>0</v>
      </c>
      <c r="EL65" s="177">
        <f t="shared" si="65"/>
        <v>0</v>
      </c>
      <c r="EM65" s="177">
        <f t="shared" si="65"/>
        <v>0</v>
      </c>
      <c r="EN65" s="177">
        <f t="shared" si="65"/>
        <v>0</v>
      </c>
      <c r="EO65" s="177">
        <f t="shared" si="65"/>
        <v>0</v>
      </c>
      <c r="EP65" s="177">
        <f t="shared" si="65"/>
        <v>0</v>
      </c>
      <c r="EQ65" s="177">
        <f t="shared" si="65"/>
        <v>0</v>
      </c>
      <c r="ER65" s="177">
        <f t="shared" si="66"/>
        <v>0</v>
      </c>
      <c r="ES65" s="177">
        <f t="shared" si="66"/>
        <v>0</v>
      </c>
      <c r="ET65" s="177">
        <f t="shared" si="66"/>
        <v>0</v>
      </c>
      <c r="EU65" s="177">
        <f t="shared" si="66"/>
        <v>0</v>
      </c>
      <c r="EV65" s="177">
        <f t="shared" si="66"/>
        <v>0</v>
      </c>
      <c r="EW65" s="177">
        <f t="shared" si="66"/>
        <v>0</v>
      </c>
      <c r="EX65" s="177">
        <f t="shared" si="66"/>
        <v>0</v>
      </c>
      <c r="EY65" s="177">
        <f t="shared" si="66"/>
        <v>0</v>
      </c>
      <c r="EZ65" s="177">
        <f t="shared" si="66"/>
        <v>0</v>
      </c>
      <c r="FA65" s="177">
        <f t="shared" si="66"/>
        <v>0</v>
      </c>
      <c r="FB65" s="177">
        <f t="shared" si="67"/>
        <v>0</v>
      </c>
      <c r="FC65" s="177">
        <f t="shared" si="67"/>
        <v>0</v>
      </c>
      <c r="FD65" s="177">
        <f t="shared" si="67"/>
        <v>0</v>
      </c>
      <c r="FE65" s="177">
        <f t="shared" si="67"/>
        <v>0</v>
      </c>
      <c r="FF65" s="177">
        <f t="shared" si="67"/>
        <v>0</v>
      </c>
      <c r="FG65" s="177">
        <f t="shared" si="67"/>
        <v>0</v>
      </c>
      <c r="FH65" s="177">
        <f t="shared" si="67"/>
        <v>0</v>
      </c>
      <c r="FI65" s="177">
        <f t="shared" si="67"/>
        <v>0</v>
      </c>
      <c r="FJ65" s="177">
        <f t="shared" si="67"/>
        <v>0</v>
      </c>
      <c r="FK65" s="177">
        <f t="shared" si="67"/>
        <v>0</v>
      </c>
      <c r="FL65" s="177">
        <f t="shared" si="68"/>
        <v>0</v>
      </c>
      <c r="FM65" s="177">
        <f t="shared" si="68"/>
        <v>0</v>
      </c>
      <c r="FN65" s="177">
        <f t="shared" si="68"/>
        <v>0</v>
      </c>
      <c r="FO65" s="177">
        <f t="shared" si="68"/>
        <v>0</v>
      </c>
      <c r="FP65" s="177">
        <f t="shared" si="68"/>
        <v>0</v>
      </c>
      <c r="FQ65" s="177">
        <f t="shared" si="68"/>
        <v>0</v>
      </c>
      <c r="FR65" s="177">
        <f t="shared" si="68"/>
        <v>0</v>
      </c>
      <c r="FS65" s="177">
        <f t="shared" si="68"/>
        <v>0</v>
      </c>
      <c r="FT65" s="177">
        <f t="shared" si="68"/>
        <v>0</v>
      </c>
      <c r="FU65" s="177">
        <f t="shared" si="68"/>
        <v>0</v>
      </c>
      <c r="FV65" s="177">
        <f t="shared" si="68"/>
        <v>0</v>
      </c>
      <c r="FW65" s="177">
        <f t="shared" si="68"/>
        <v>0</v>
      </c>
      <c r="FX65" s="177">
        <f t="shared" si="68"/>
        <v>0</v>
      </c>
      <c r="FY65" s="177">
        <f t="shared" si="68"/>
        <v>0</v>
      </c>
      <c r="FZ65" s="177">
        <f t="shared" si="68"/>
        <v>0</v>
      </c>
      <c r="GA65" s="177"/>
      <c r="GB65" s="229">
        <f t="shared" si="55"/>
        <v>0</v>
      </c>
      <c r="GC65" s="229">
        <f t="shared" si="56"/>
        <v>0</v>
      </c>
      <c r="GD65" s="174">
        <f>SUMIF('One Day 12-04-21 Scots'!$B$11:$B$24,$C65,'One Day 12-04-21 Scots'!$AU$11:$AU$24)</f>
        <v>0</v>
      </c>
      <c r="GE65" s="174">
        <f>SUMIF('One Day 12-04-21 Scots'!$B$11:$B$24,$C65,'One Day 12-04-21 Scots'!$AV$11:$AV$24)</f>
        <v>0</v>
      </c>
      <c r="GF65" s="174">
        <f>SUMIF('One Day 12-04-21 Scots'!$B$11:$B$24,$C65,'One Day 12-04-21 Scots'!$AW$11:$AW$24)</f>
        <v>0</v>
      </c>
      <c r="GG65" s="174">
        <f>SUMIF('One Day 12-04-21 Scots'!$B$11:$B$24,$C65,'One Day 12-04-21 Scots'!$AX$11:$AX$24)</f>
        <v>0</v>
      </c>
      <c r="GH65" s="174">
        <f>SUMIF('One Day 12-04-21 Scots'!$B$11:$B$24,$C65,'One Day 12-04-21 Scots'!$AY$11:$AY$24)</f>
        <v>0</v>
      </c>
      <c r="GI65" s="174">
        <f>SUMIF('One Day 12-04-21 Thistles'!$B$11:$B$25,$C65,'One Day 12-04-21 Thistles'!$AU$11:$AU$25)</f>
        <v>0</v>
      </c>
      <c r="GJ65" s="174">
        <f>SUMIF('One Day 12-04-21 Thistles'!$B$11:$B$25,$C65,'One Day 12-04-21 Thistles'!$AV$11:$AV$25)</f>
        <v>0</v>
      </c>
      <c r="GK65" s="174">
        <f>SUMIF('One Day 12-04-21 Thistles'!$B$11:$B$25,$C65,'One Day 12-04-21 Thistles'!$AW$11:$AW$25)</f>
        <v>0</v>
      </c>
      <c r="GL65" s="174">
        <f>SUMIF('One Day 12-04-21 Thistles'!$B$11:$B$25,$C65,'One Day 12-04-21 Thistles'!$AX$11:$AX$25)</f>
        <v>0</v>
      </c>
      <c r="GM65" s="174">
        <f>SUMIF('One Day 12-04-21 Thistles'!$B$11:$B$25,$C65,'One Day 12-04-21 Thistles'!$AY$11:$AY$25)</f>
        <v>0</v>
      </c>
      <c r="GN65" s="174">
        <f>SUMIF('Chili One Day 2-12-22 Scots'!$B$11:$B$27,$C65,'Chili One Day 2-12-22 Scots'!$AU$11:$AU$27)</f>
        <v>0</v>
      </c>
      <c r="GO65" s="174">
        <f>SUMIF('Chili One Day 2-12-22 Scots'!$B$11:$B$27,$C65,'Chili One Day 2-12-22 Scots'!$AV$11:$AV$27)</f>
        <v>0</v>
      </c>
      <c r="GP65" s="174">
        <f>SUMIF('Chili One Day 2-12-22 Scots'!$B$11:$B$27,$C65,'Chili One Day 2-12-22 Scots'!$AW$11:$AW$27)</f>
        <v>0</v>
      </c>
      <c r="GQ65" s="174">
        <f>SUMIF('Chili One Day 2-12-22 Scots'!$B$11:$B$27,$C65,'Chili One Day 2-12-22 Scots'!$AX$11:$AX$27)</f>
        <v>0</v>
      </c>
      <c r="GR65" s="174">
        <f>SUMIF('Chili One Day 2-12-22 Scots'!$B$11:$B$27,$C65,'Chili One Day 2-12-22 Scots'!$AY$11:$AY$27)</f>
        <v>0</v>
      </c>
      <c r="GS65" s="174">
        <f>SUMIF('Chili One Day 2-12-22 Thistles'!$B$11:$B$27,$C65,'Chili One Day 2-12-22 Thistles'!$AU$11:$AU$27)</f>
        <v>0</v>
      </c>
      <c r="GT65" s="174">
        <f>SUMIF('Chili One Day 2-12-22 Thistles'!$B$11:$B$27,$C65,'Chili One Day 2-12-22 Thistles'!$AV$11:$AV$27)</f>
        <v>0</v>
      </c>
      <c r="GU65" s="174">
        <f>SUMIF('Chili One Day 2-12-22 Thistles'!$B$11:$B$27,$C65,'Chili One Day 2-12-22 Thistles'!$AW$11:$AW$27)</f>
        <v>0</v>
      </c>
      <c r="GV65" s="174">
        <f>SUMIF('Chili One Day 2-12-22 Thistles'!$B$11:$B$27,$C65,'Chili One Day 2-12-22 Thistles'!$AX$11:$AX$27)</f>
        <v>0</v>
      </c>
      <c r="GW65" s="174">
        <f>SUMIF('Chili One Day 2-12-22 Thistles'!$B$11:$B$27,$C65,'Chili One Day 2-12-22 Thistles'!$AY$11:$AY$27)</f>
        <v>0</v>
      </c>
      <c r="GX65" s="174">
        <f>SUMIF('Ironman One Day 3-5-22 FS'!$B$11:$B$26,$C65,'Ironman One Day 3-5-22 FS'!$AU$11:$AU$26)</f>
        <v>0</v>
      </c>
      <c r="GY65" s="174">
        <f>SUMIF('Ironman One Day 3-5-22 FS'!$B$11:$B$26,$C65,'Ironman One Day 3-5-22 FS'!$AV$11:$AV$26)</f>
        <v>0</v>
      </c>
      <c r="GZ65" s="174">
        <f>SUMIF('Ironman One Day 3-5-22 FS'!$B$11:$B$26,$C65,'Ironman One Day 3-5-22 FS'!$AW$11:$AW$26)</f>
        <v>0</v>
      </c>
      <c r="HA65" s="174">
        <f>SUMIF('Ironman One Day 3-5-22 FS'!$B$11:$B$26,$C65,'Ironman One Day 3-5-22 FS'!$AX$11:$AX$26)</f>
        <v>0</v>
      </c>
      <c r="HB65" s="174">
        <f>SUMIF('Ironman One Day 3-5-22 FS'!$B$11:$B$26,$C65,'Ironman One Day 3-5-22 FS'!$AY$11:$AY$26)</f>
        <v>0</v>
      </c>
      <c r="HC65" s="174">
        <f>SUMIF('Ironman One Day 3-5-22 420'!$B$11:$B$26,$C65,'Ironman One Day 3-5-22 420'!$AU$11:$AU$26)</f>
        <v>0</v>
      </c>
      <c r="HD65" s="174">
        <f>SUMIF('Ironman One Day 3-5-22 420'!$B$11:$B$26,$C65,'Ironman One Day 3-5-22 420'!$AV$11:$AV$26)</f>
        <v>0</v>
      </c>
      <c r="HE65" s="174">
        <f>SUMIF('Ironman One Day 3-5-22 420'!$B$11:$B$26,$C65,'Ironman One Day 3-5-22 420'!$AW$11:$AW$26)</f>
        <v>0</v>
      </c>
      <c r="HF65" s="174">
        <f>SUMIF('Ironman One Day 3-5-22 420'!$B$11:$B$26,$C65,'Ironman One Day 3-5-22 420'!$AX$11:$AX$26)</f>
        <v>0</v>
      </c>
      <c r="HG65" s="174">
        <f>SUMIF('Ironman One Day 3-5-22 420'!$B$11:$B$26,$C65,'Ironman One Day 3-5-22 420'!$AY$11:$AY$26)</f>
        <v>0</v>
      </c>
      <c r="HH65" s="174">
        <f>SUMIF('Easter One Day 4-16-22 FS'!$B$11:$B$25,$C65,'Easter One Day 4-16-22 FS'!$AU$11:$AU$25)</f>
        <v>0</v>
      </c>
      <c r="HI65" s="174">
        <f>SUMIF('Easter One Day 4-16-22 FS'!$B$11:$B$25,$C65,'Easter One Day 4-16-22 FS'!$AV$11:$AV$25)</f>
        <v>0</v>
      </c>
      <c r="HJ65" s="174">
        <f>SUMIF('Easter One Day 4-16-22 FS'!$B$11:$B$25,$C65,'Easter One Day 4-16-22 FS'!$AW$11:$AW$25)</f>
        <v>0</v>
      </c>
      <c r="HK65" s="174">
        <f>SUMIF('Easter One Day 4-16-22 FS'!$B$11:$B$25,$C65,'Easter One Day 4-16-22 FS'!$AX$11:$AX$25)</f>
        <v>0</v>
      </c>
      <c r="HL65" s="174">
        <f>SUMIF('Easter One Day 4-16-22 FS'!$B$11:$B$25,$C65,'Easter One Day 4-16-22 FS'!$AY$11:$AY$25)</f>
        <v>0</v>
      </c>
      <c r="HM65" s="174">
        <f>SUMIF('Easter One Day 4-16-22 TH'!$B$11:$B$25,$C65,'Easter One Day 4-16-22 TH'!$AU$11:$AU$25)</f>
        <v>0</v>
      </c>
      <c r="HN65" s="174">
        <f>SUMIF('Easter One Day 4-16-22 TH'!$B$11:$B$25,$C65,'Easter One Day 4-16-22 TH'!$AV$11:$AV$25)</f>
        <v>0</v>
      </c>
      <c r="HO65" s="174">
        <f>SUMIF('Easter One Day 4-16-22 TH'!$B$11:$B$25,$C65,'Easter One Day 4-16-22 TH'!$AW$11:$AW$25)</f>
        <v>0</v>
      </c>
      <c r="HP65" s="174">
        <f>SUMIF('Easter One Day 4-16-22 TH'!$B$11:$B$25,$C65,'Easter One Day 4-16-22 TH'!$AX$11:$AX$25)</f>
        <v>0</v>
      </c>
      <c r="HQ65" s="174">
        <f>SUMIF('Easter One Day 4-16-22 TH'!$B$11:$B$25,$C65,'Easter One Day 4-16-22 TH'!$AY$11:$AY$25)</f>
        <v>0</v>
      </c>
      <c r="HR65" s="174">
        <f>SUMIF('Long Distance Race 5-7-22'!$B$11:$B$25,$C65,'Long Distance Race 5-7-22'!$AU$11:$AU$25)</f>
        <v>0</v>
      </c>
      <c r="HS65" s="174">
        <f>SUMIF('Long Distance Race 5-7-22'!$B$11:$B$18,$C65,'Long Distance Race 5-7-22'!$AV$11:$AV$18)</f>
        <v>0</v>
      </c>
      <c r="HT65" s="174">
        <f>SUMIF('Long Distance Race 5-7-22'!$B$11:$B$18,$C65,'Long Distance Race 5-7-22'!$AW$11:$AW$18)</f>
        <v>0</v>
      </c>
      <c r="HU65" s="174">
        <f>SUMIF('Long Distance Race 5-7-22'!$B$11:$B$18,$C65,'Long Distance Race 5-7-22'!$AX$11:$AX$18)</f>
        <v>0</v>
      </c>
      <c r="HV65" s="174">
        <f>SUMIF('Long Distance Race 5-7-22'!$B$11:$B$18,$C65,'Long Distance Race 5-7-22'!$AY$11:$AY$18)</f>
        <v>0</v>
      </c>
      <c r="HW65" s="174">
        <f>SUMIF('Memorial Day Regatta 5-28-22 Op'!$B$11:$B$25,$C65,'Memorial Day Regatta 5-28-22 Op'!$AU$11:$AU$25)</f>
        <v>0</v>
      </c>
      <c r="HX65" s="174">
        <f>SUMIF('Memorial Day Regatta 5-28-22 Op'!$B$11:$B$18,$C65,'Memorial Day Regatta 5-28-22 Op'!$AV$11:$AV$18)</f>
        <v>0</v>
      </c>
      <c r="HY65" s="174">
        <f>SUMIF('Memorial Day Regatta 5-28-22 Op'!$B$11:$B$18,$C65,'Memorial Day Regatta 5-28-22 Op'!$AW$11:$AW$18)</f>
        <v>0</v>
      </c>
      <c r="HZ65" s="174">
        <f>SUMIF('Memorial Day Regatta 5-28-22 Op'!$B$11:$B$18,$C65,'Memorial Day Regatta 5-28-22 Op'!$AX$11:$AX$18)</f>
        <v>0</v>
      </c>
      <c r="IA65" s="174">
        <f>SUMIF('Memorial Day Regatta 5-28-22 Op'!$B$11:$B$18,$C65,'Memorial Day Regatta 5-28-22 Op'!$AY$11:$AY$18)</f>
        <v>0</v>
      </c>
      <c r="IB65" s="174">
        <f>SUMIF('Caldwell Cup 6-25-22 TH'!$B$11:$B$25,$C65,'Caldwell Cup 6-25-22 TH'!$AU$11:$AU$25)</f>
        <v>0</v>
      </c>
      <c r="IC65" s="174">
        <f>SUMIF('Caldwell Cup 6-25-22 TH'!$B$11:$B$25,$C65,'Caldwell Cup 6-25-22 TH'!$AV$11:$AV$25)</f>
        <v>0</v>
      </c>
      <c r="ID65" s="174">
        <f>SUMIF('Caldwell Cup 6-25-22 TH'!$B$11:$B$25,$C65,'Caldwell Cup 6-25-22 TH'!$AW$11:$AW$25)</f>
        <v>0</v>
      </c>
      <c r="IE65" s="174">
        <f>SUMIF('Caldwell Cup 6-25-22 TH'!$B$11:$B$25,$C65,'Caldwell Cup 6-25-22 TH'!$AX$11:$AX$25)</f>
        <v>0</v>
      </c>
      <c r="IF65" s="174">
        <f>SUMIF('Caldwell Cup 6-25-22 TH'!$B$11:$B$25,$C65,'Caldwell Cup 6-25-22 TH'!$AY$11:$AY$25)</f>
        <v>0</v>
      </c>
      <c r="IG65" s="174">
        <f>SUMIF('Caldwell Cup 6-25-22 FS'!$B$11:$B$21,$C65,'Caldwell Cup 6-25-22 FS'!$AU$11:$AU$21)</f>
        <v>0</v>
      </c>
      <c r="IH65" s="174">
        <f>SUMIF('Caldwell Cup 6-25-22 FS'!$B$11:$B$21,$C65,'Caldwell Cup 6-25-22 FS'!$AV$11:$AV$21)</f>
        <v>0</v>
      </c>
      <c r="II65" s="174">
        <f>SUMIF('Caldwell Cup 6-25-22 FS'!$B$11:$B$21,$C65,'Caldwell Cup 6-25-22 FS'!$AW$11:$AW$21)</f>
        <v>0</v>
      </c>
      <c r="IJ65" s="174">
        <f>SUMIF('Caldwell Cup 6-25-22 FS'!$B$11:$B$21,$C65,'Caldwell Cup 6-25-22 FS'!$AX$11:$AX$21)</f>
        <v>0</v>
      </c>
      <c r="IK65" s="174">
        <f>SUMIF('Caldwell Cup 6-25-22 FS'!$B$11:$B$21,$C65,'Caldwell Cup 6-25-22 FS'!$AY$11:$AY$21)</f>
        <v>0</v>
      </c>
      <c r="IL65" s="174">
        <f>SUMIF('Caldwell Cup 6-25-22 Lasers'!$B$11:$B$23,$C65,'Caldwell Cup 6-25-22 Lasers'!$AU$11:$AU$23)</f>
        <v>0</v>
      </c>
      <c r="IM65" s="174">
        <f>SUMIF('Caldwell Cup 6-25-22 Lasers'!$B$11:$B$23,$C65,'Caldwell Cup 6-25-22 Lasers'!$AV$11:$AV$23)</f>
        <v>0</v>
      </c>
      <c r="IN65" s="174">
        <f>SUMIF('Caldwell Cup 6-25-22 Lasers'!$B$11:$B$23,$C65,'Caldwell Cup 6-25-22 Lasers'!$AW$11:$AW$23)</f>
        <v>0</v>
      </c>
      <c r="IO65" s="174">
        <f>SUMIF('Caldwell Cup 6-25-22 Lasers'!$B$11:$B$23,$C65,'Caldwell Cup 6-25-22 Lasers'!$AX$11:$AX$23)</f>
        <v>0</v>
      </c>
      <c r="IP65" s="174">
        <f>SUMIF('Caldwell Cup 6-25-22 Lasers'!$B$11:$B$23,$C65,'Caldwell Cup 6-25-22 Lasers'!$AY$11:$AY$23)</f>
        <v>0</v>
      </c>
      <c r="IQ65" s="174">
        <f>SUMIF('Labor Day Regatta 9-3-22 FS'!$B$11:$B$30,$C65,'Labor Day Regatta 9-3-22 FS'!$AU$11:$AU$30)</f>
        <v>0</v>
      </c>
      <c r="IR65" s="174">
        <f>SUMIF('Labor Day Regatta 9-3-22 FS'!$B$11:$B$30,$C65,'Labor Day Regatta 9-3-22 FS'!$AV$11:$AV$30)</f>
        <v>0</v>
      </c>
      <c r="IS65" s="174">
        <f>SUMIF('Labor Day Regatta 9-3-22 FS'!$B$11:$B$30,$C65,'Labor Day Regatta 9-3-22 FS'!$AW$11:$AW$30)</f>
        <v>0</v>
      </c>
      <c r="IT65" s="174">
        <f>SUMIF('Labor Day Regatta 9-3-22 FS'!$B$11:$B$30,$C65,'Labor Day Regatta 9-3-22 FS'!$AX$11:$AX$30)</f>
        <v>0</v>
      </c>
      <c r="IU65" s="174">
        <f>SUMIF('Labor Day Regatta 9-3-22 FS'!$B$11:$B$30,$C65,'Labor Day Regatta 9-3-22 FS'!$AY$11:$AY$30)</f>
        <v>0</v>
      </c>
      <c r="IV65" s="174">
        <f>SUMIF('2022-09-17 Leukemia Cup FS'!$B$11:$B$26,$C65,'2022-09-17 Leukemia Cup FS'!$AU$11:$AU$26)</f>
        <v>0</v>
      </c>
      <c r="IW65" s="174">
        <f>SUMIF('2022-09-17 Leukemia Cup FS'!$B$11:$B$26,$C65,'2022-09-17 Leukemia Cup FS'!$AV$11:$AV$26)</f>
        <v>0</v>
      </c>
      <c r="IX65" s="174">
        <f>SUMIF('2022-09-17 Leukemia Cup FS'!$B$11:$B$26,$C65,'2022-09-17 Leukemia Cup FS'!$AW$11:$AW$26)</f>
        <v>0</v>
      </c>
      <c r="IY65" s="174">
        <f>SUMIF('2022-09-17 Leukemia Cup FS'!$B$11:$B$26,$C65,'2022-09-17 Leukemia Cup FS'!$AX$11:$AX$26)</f>
        <v>0</v>
      </c>
      <c r="IZ65" s="174">
        <f>SUMIF('2022-09-17 Leukemia Cup FS'!$B$11:$B$26,$C65,'2022-09-17 Leukemia Cup FS'!$AY$11:$AY$26)</f>
        <v>0</v>
      </c>
      <c r="JA65" s="174">
        <f>SUMIF('2022-09-17 Leukemia Cup TH'!$B$11:$B$28,$C65,'2022-09-17 Leukemia Cup TH'!$AU$11:$AU$28)</f>
        <v>0</v>
      </c>
      <c r="JB65" s="174">
        <f>SUMIF('2022-09-17 Leukemia Cup TH'!$B$11:$B$28,$C65,'2022-09-17 Leukemia Cup TH'!$AV$11:$AV$28)</f>
        <v>0</v>
      </c>
      <c r="JC65" s="174">
        <f>SUMIF('2022-09-17 Leukemia Cup TH'!$B$11:$B$28,$C65,'2022-09-17 Leukemia Cup TH'!$AW$11:$AW$28)</f>
        <v>0</v>
      </c>
      <c r="JD65" s="174">
        <f>SUMIF('2022-09-17 Leukemia Cup TH'!$B$11:$B$28,$C65,'2022-09-17 Leukemia Cup TH'!$AX$11:$AX$28)</f>
        <v>0</v>
      </c>
      <c r="JE65" s="174">
        <f>SUMIF('2022-09-17 Leukemia Cup TH'!$B$11:$B$28,$C65,'2022-09-17 Leukemia Cup TH'!$AY$11:$AY$28)</f>
        <v>0</v>
      </c>
      <c r="JF65" s="174">
        <f>SUMIF('Smith-Berry LDR 9-24-22'!$B$11:$B$30,$C65,'Smith-Berry LDR 9-24-22'!$AU$11:$AU$30)</f>
        <v>0</v>
      </c>
      <c r="JG65" s="174">
        <f>SUMIF('Smith-Berry LDR 9-24-22'!$B$11:$B$30,$C65,'Smith-Berry LDR 9-24-22'!$AV$11:$AV$30)</f>
        <v>0</v>
      </c>
      <c r="JH65" s="174">
        <f>SUMIF('Smith-Berry LDR 9-24-22'!$B$11:$B$30,$C65,'Smith-Berry LDR 9-24-22'!$AW$11:$AW$30)</f>
        <v>0</v>
      </c>
      <c r="JI65" s="174">
        <f>SUMIF('Smith-Berry LDR 9-24-22'!$B$11:$B$30,$C65,'Smith-Berry LDR 9-24-22'!$AX$11:$AX$30)</f>
        <v>0</v>
      </c>
      <c r="JJ65" s="174">
        <f>SUMIF('Smith-Berry LDR 9-24-22'!$B$11:$B$30,$C65,'Smith-Berry LDR 9-24-22'!$AY$11:$AY$30)</f>
        <v>0</v>
      </c>
      <c r="JK65" s="174">
        <f>SUMIF('Great Scot 10-1-22 Cham'!$B$11:$B$38,$C65,'Great Scot 10-1-22 Cham'!$AU$11:$AU$38)</f>
        <v>0</v>
      </c>
      <c r="JL65" s="174">
        <f>SUMIF('Great Scot 10-1-22 Cham'!$B$11:$B$38,$C65,'Great Scot 10-1-22 Cham'!$AV$11:$AV$38)</f>
        <v>0</v>
      </c>
      <c r="JM65" s="174">
        <f>SUMIF('Great Scot 10-1-22 Cham'!$B$11:$B$38,$C65,'Great Scot 10-1-22 Cham'!$AW$11:$AW$38)</f>
        <v>0</v>
      </c>
      <c r="JN65" s="174">
        <f>SUMIF('Great Scot 10-1-22 Cham'!$B$11:$B$38,$C65,'Great Scot 10-1-22 Cham'!$AX$11:$AX$38)</f>
        <v>0</v>
      </c>
      <c r="JO65" s="174">
        <f>SUMIF('Great Scot 10-1-22 Cham'!$B$11:$B$38,$C65,'Great Scot 10-1-22 Cham'!$AY$11:$AY$38)</f>
        <v>0</v>
      </c>
      <c r="JP65" s="174">
        <f>SUMIF('Great Scot 10-1-22 Chal'!$B$11:$B$28,$C65,'Great Scot 10-1-22 Chal'!$AU$11:$AU$28)</f>
        <v>0</v>
      </c>
      <c r="JQ65" s="174">
        <f>SUMIF('Great Scot 10-1-22 Chal'!$B$11:$B$28,$C65,'Great Scot 10-1-22 Chal'!$AV$11:$AV$28)</f>
        <v>0</v>
      </c>
      <c r="JR65" s="174">
        <f>SUMIF('Great Scot 10-1-22 Chal'!$B$11:$B$28,$C65,'Great Scot 10-1-22 Chal'!$AW$11:$AW$28)</f>
        <v>0</v>
      </c>
      <c r="JS65" s="174">
        <f>SUMIF('Great Scot 10-1-22 Chal'!$B$11:$B$28,$C65,'Great Scot 10-1-22 Chal'!$AX$11:$AX$28)</f>
        <v>0</v>
      </c>
      <c r="JT65" s="174">
        <f>SUMIF('Great Scot 10-1-22 Chal'!$B$11:$B$28,$C65,'Great Scot 10-1-22 Chal'!$AY$11:$AY$28)</f>
        <v>0</v>
      </c>
      <c r="JU65" s="174">
        <f>SUMIF('Great Pumpkin Regatta 10-15-22'!$B$11:$B$54,$C65,'Great Pumpkin Regatta 10-15-22'!$AU$11:$AU$54)</f>
        <v>0</v>
      </c>
      <c r="JV65" s="174">
        <f>SUMIF('Great Pumpkin Regatta 10-15-22'!$B$11:$B$54,$C65,'Great Pumpkin Regatta 10-15-22'!$AV$11:$AV$54)</f>
        <v>0</v>
      </c>
      <c r="JW65" s="174">
        <f>SUMIF('Great Pumpkin Regatta 10-15-22'!$B$11:$B$54,$C65,'Great Pumpkin Regatta 10-15-22'!$AW$11:$AW$54)</f>
        <v>0</v>
      </c>
      <c r="JX65" s="174">
        <f>SUMIF('Great Pumpkin Regatta 10-15-22'!$B$11:$B$54,$C65,'Great Pumpkin Regatta 10-15-22'!$AX$11:$AX$54)</f>
        <v>0</v>
      </c>
      <c r="JY65" s="174">
        <f>SUMIF('Great Pumpkin Regatta 10-15-22'!$B$11:$B$54,$C65,'Great Pumpkin Regatta 10-15-22'!$AY$11:$AY$54)</f>
        <v>0</v>
      </c>
      <c r="JZ65" s="174">
        <f>SUMIF('One Day Regatta 10-29-22 FS'!$B$11:$B$19,$C65,'One Day Regatta 10-29-22 FS'!$AU$11:$AU$19)</f>
        <v>0</v>
      </c>
      <c r="KA65" s="174">
        <f>SUMIF('One Day Regatta 10-29-22 FS'!$B$11:$B$19,$C65,'One Day Regatta 10-29-22 FS'!$AV$11:$AV$19)</f>
        <v>0</v>
      </c>
      <c r="KB65" s="174">
        <f>SUMIF('One Day Regatta 10-29-22 FS'!$B$11:$B$19,$C65,'One Day Regatta 10-29-22 FS'!$AW$11:$AW$19)</f>
        <v>0</v>
      </c>
      <c r="KC65" s="174">
        <f>SUMIF('One Day Regatta 10-29-22 FS'!$B$11:$B$19,$C65,'One Day Regatta 10-29-22 FS'!$AX$11:$AX$19)</f>
        <v>0</v>
      </c>
      <c r="KD65" s="174">
        <f>SUMIF('One Day Regatta 10-29-22 FS'!$B$11:$B$19,$C65,'One Day Regatta 10-29-22 FS'!$AY$11:$AY$19)</f>
        <v>0</v>
      </c>
    </row>
    <row r="66" spans="1:290" ht="15" customHeight="1" x14ac:dyDescent="0.2">
      <c r="A66" s="400" t="s">
        <v>1369</v>
      </c>
      <c r="B66" s="134">
        <f t="shared" si="8"/>
        <v>36</v>
      </c>
      <c r="C66" s="170" t="s">
        <v>480</v>
      </c>
      <c r="D66" s="171">
        <f t="shared" si="44"/>
        <v>0</v>
      </c>
      <c r="E66" s="172">
        <f t="shared" si="45"/>
        <v>0</v>
      </c>
      <c r="F66" s="171">
        <f t="shared" si="46"/>
        <v>0</v>
      </c>
      <c r="G66" s="171">
        <v>0</v>
      </c>
      <c r="H66" s="171">
        <f t="shared" si="47"/>
        <v>0</v>
      </c>
      <c r="I66" s="173">
        <f t="shared" si="48"/>
        <v>0</v>
      </c>
      <c r="J66" s="173"/>
      <c r="K66" s="174">
        <f>SUMIF('Saturday Race 11-06-21'!$B$11:$B$21,$C66,'Saturday Race 11-06-21'!$AU$11:$AU$21)</f>
        <v>0</v>
      </c>
      <c r="L66" s="174">
        <f>SUMIF('Saturday Race 11-06-21'!$B$11:$B$21,$C66,'Saturday Race 11-06-21'!$AV$11:$AV$21)</f>
        <v>0</v>
      </c>
      <c r="M66" s="174">
        <f>SUMIF('Saturday Race 11-06-21'!$B$11:$B$21,$C66,'Saturday Race 11-06-21'!$AW$11:$AW$21)</f>
        <v>0</v>
      </c>
      <c r="N66" s="174">
        <f>SUMIF('Saturday Race 11-06-21'!$B$11:$B$21,$C66,'Saturday Race 11-06-21'!$AX$11:$AX$21)</f>
        <v>0</v>
      </c>
      <c r="O66" s="174">
        <f>SUMIF('Saturday Race 11-06-21'!$B$11:$B$21,$C66,'Saturday Race 11-06-21'!$AY$11:$AY$21)</f>
        <v>0</v>
      </c>
      <c r="P66" s="174">
        <f>SUMIF('Saturday Race 11-20-21'!$B$11:$B$20,$C66,'Saturday Race 11-20-21'!$AU$11:$AU$20)</f>
        <v>0</v>
      </c>
      <c r="Q66" s="174">
        <f>SUMIF('Saturday Race 11-20-21'!$B$11:$B$20,$C66,'Saturday Race 11-20-21'!$AV$11:$AV$20)</f>
        <v>0</v>
      </c>
      <c r="R66" s="174">
        <f>SUMIF('Saturday Race 11-20-21'!$B$11:$B$20,$C66,'Saturday Race 11-20-21'!$AW$11:$AW$20)</f>
        <v>0</v>
      </c>
      <c r="S66" s="174">
        <f>SUMIF('Saturday Race 11-20-21'!$B$11:$B$20,$C66,'Saturday Race 11-20-21'!$AX$11:$AX$20)</f>
        <v>0</v>
      </c>
      <c r="T66" s="174">
        <f>SUMIF('Saturday Race 11-20-21'!$B$11:$B$20,$C66,'Saturday Race 11-20-21'!$AY$11:$AY$20)</f>
        <v>0</v>
      </c>
      <c r="U66" s="174">
        <f>SUMIF('Saturday Race 1-08-22'!$B$11:$B$20,$C66,'Saturday Race 1-08-22'!$AU$11:$AU$20)</f>
        <v>0</v>
      </c>
      <c r="V66" s="174">
        <f>SUMIF('Saturday Race 1-08-22'!$B$11:$B$20,$C66,'Saturday Race 1-08-22'!$AV$11:$AV$20)</f>
        <v>0</v>
      </c>
      <c r="W66" s="174">
        <f>SUMIF('Saturday Race 1-08-22'!$B$11:$B$20,$C66,'Saturday Race 1-08-22'!$AW$11:$AW$20)</f>
        <v>0</v>
      </c>
      <c r="X66" s="174">
        <f>SUMIF('Saturday Race 1-08-22'!$B$11:$B$20,$C66,'Saturday Race 1-08-22'!$AX$11:$AX$20)</f>
        <v>0</v>
      </c>
      <c r="Y66" s="174">
        <f>SUMIF('Saturday Race 1-08-22'!$B$11:$B$20,$C66,'Saturday Race 1-08-22'!$AY$11:$AY$20)</f>
        <v>0</v>
      </c>
      <c r="Z66" s="174">
        <f>SUMIF('Saturday Race 1-22-22'!$B$11:$B$20,$C66,'Saturday Race 1-22-22'!$AU$11:$AU$20)</f>
        <v>0</v>
      </c>
      <c r="AA66" s="174">
        <f>SUMIF('Saturday Race 1-22-22'!$B$11:$B$20,$C66,'Saturday Race 1-22-22'!$AV$11:$AV$20)</f>
        <v>0</v>
      </c>
      <c r="AB66" s="174">
        <f>SUMIF('Saturday Race 1-22-22'!$B$11:$B$20,$C66,'Saturday Race 1-22-22'!$AW$11:$AW$20)</f>
        <v>0</v>
      </c>
      <c r="AC66" s="174">
        <f>SUMIF('Saturday Race 1-22-22'!$B$11:$B$20,$C66,'Saturday Race 1-22-22'!$AX$11:$AX$20)</f>
        <v>0</v>
      </c>
      <c r="AD66" s="174">
        <f>SUMIF('Saturday Race 1-22-22'!$B$11:$B$20,$C66,'Saturday Race 1-22-22'!$AY$11:$AY$20)</f>
        <v>0</v>
      </c>
      <c r="AE66" s="174">
        <f>SUMIF('Sunday Race 2-6-22'!$B$11:$B$20,$C66,'Sunday Race 2-6-22'!$AU$11:$AU$20)</f>
        <v>0</v>
      </c>
      <c r="AF66" s="174">
        <f>SUMIF('Sunday Race 2-6-22'!$B$11:$B$20,$C66,'Sunday Race 2-6-22'!$AV$11:$AV$20)</f>
        <v>0</v>
      </c>
      <c r="AG66" s="174">
        <f>SUMIF('Sunday Race 2-6-22'!$B$11:$B$20,$C66,'Sunday Race 2-6-22'!$AW$11:$AW$20)</f>
        <v>0</v>
      </c>
      <c r="AH66" s="174">
        <f>SUMIF('Sunday Race 2-6-22'!$B$11:$B$20,$C66,'Sunday Race 2-6-22'!$AX$11:$AX$20)</f>
        <v>0</v>
      </c>
      <c r="AI66" s="174">
        <f>SUMIF('Sunday Race 2-6-22'!$B$11:$B$20,$C66,'Sunday Race 2-6-22'!$AY$11:$AY$20)</f>
        <v>0</v>
      </c>
      <c r="AJ66" s="174">
        <f>SUMIF('Sunday Race 2-20-22'!$B$11:$B$26,$C66,'Sunday Race 2-20-22'!$AU$11:$AU$26)</f>
        <v>0</v>
      </c>
      <c r="AK66" s="174">
        <f>SUMIF('Sunday Race 2-20-22'!$B$11:$B$26,$C66,'Sunday Race 2-20-22'!$AV$11:$AV$26)</f>
        <v>0</v>
      </c>
      <c r="AL66" s="174">
        <f>SUMIF('Sunday Race 2-20-22'!$B$11:$B$26,$C66,'Sunday Race 2-20-22'!$AW$11:$AW$26)</f>
        <v>0</v>
      </c>
      <c r="AM66" s="174">
        <f>SUMIF('Sunday Race 2-20-22'!$B$11:$B$26,$C66,'Sunday Race 2-20-22'!$AX$11:$AX$26)</f>
        <v>0</v>
      </c>
      <c r="AN66" s="174">
        <f>SUMIF('Sunday Race 2-20-22'!$B$11:$B$26,$C66,'Sunday Race 2-20-22'!$AY$11:$AY$26)</f>
        <v>0</v>
      </c>
      <c r="AO66" s="174">
        <f>SUMIF('Sunday Race 2-27-22'!$B$11:$B$20,$C66,'Sunday Race 2-27-22'!$AU$11:$AU$20)</f>
        <v>0</v>
      </c>
      <c r="AP66" s="174">
        <f>SUMIF('Sunday Race 2-27-22'!$B$11:$B$20,$C66,'Sunday Race 2-27-22'!$AV$11:$AV$20)</f>
        <v>0</v>
      </c>
      <c r="AQ66" s="174">
        <f>SUMIF('Sunday Race 2-27-22'!$B$11:$B$20,$C66,'Sunday Race 2-27-22'!$AW$11:$AW$20)</f>
        <v>0</v>
      </c>
      <c r="AR66" s="174">
        <f>SUMIF('Sunday Race 2-27-22'!$B$11:$B$20,$C66,'Sunday Race 2-27-22'!$AX$11:$AX$20)</f>
        <v>0</v>
      </c>
      <c r="AS66" s="174">
        <f>SUMIF('Sunday Race 2-27-22'!$B$11:$B$20,$C66,'Sunday Race 2-27-22'!$AY$11:$AY$20)</f>
        <v>0</v>
      </c>
      <c r="AT66" s="174">
        <f>SUMIF('Sunday Race 3-13-22'!$B$11:$B$25,$C66,'Sunday Race 3-13-22'!$AU$11:$AU$25)</f>
        <v>0</v>
      </c>
      <c r="AU66" s="174">
        <f>SUMIF('Sunday Race 3-13-22'!$B$11:$B$25,$C66,'Sunday Race 3-13-22'!$AV$11:$AV$25)</f>
        <v>0</v>
      </c>
      <c r="AV66" s="174">
        <f>SUMIF('Sunday Race 3-13-22'!$B$11:$B$25,$C66,'Sunday Race 3-13-22'!$AW$11:$AW$25)</f>
        <v>0</v>
      </c>
      <c r="AW66" s="174">
        <f>SUMIF('Sunday Race 3-13-22'!$B$11:$B$25,$C66,'Sunday Race 3-13-22'!$AX$11:$AX$25)</f>
        <v>0</v>
      </c>
      <c r="AX66" s="174">
        <f>SUMIF('Sunday Race 3-13-22'!$B$11:$B$25,$C66,'Sunday Race 3-13-22'!$AY$11:$AY$25)</f>
        <v>0</v>
      </c>
      <c r="AY66" s="174">
        <f>SUMIF('Saturday Race 3-19-22'!$B$11:$B$15,$C66,'Saturday Race 3-19-22'!$AU$11:$AU$15)</f>
        <v>0</v>
      </c>
      <c r="AZ66" s="174">
        <f>SUMIF('Saturday Race 3-19-22'!$B$11:$B$15,$C66,'Saturday Race 3-19-22'!$AV$11:$AV$15)</f>
        <v>0</v>
      </c>
      <c r="BA66" s="174">
        <f>SUMIF('Saturday Race 3-19-22'!$B$11:$B$15,$C66,'Saturday Race 3-19-22'!$AW$11:$AW$15)</f>
        <v>0</v>
      </c>
      <c r="BB66" s="174">
        <f>SUMIF('Saturday Race 3-19-22'!$B$11:$B$15,$C66,'Saturday Race 3-19-22'!$AX$11:$AX$15)</f>
        <v>0</v>
      </c>
      <c r="BC66" s="174">
        <f>SUMIF('Saturday Race 3-19-22'!$B$11:$B$15,$C66,'Saturday Race 3-19-22'!$AY$11:$AY$15)</f>
        <v>0</v>
      </c>
      <c r="BD66" s="174">
        <f>SUMIF('Sunday Races 4-10-22'!$B$11:$B$26,$C66,'Sunday Races 4-10-22'!$AU$11:$AU$26)</f>
        <v>0</v>
      </c>
      <c r="BE66" s="174">
        <f>SUMIF('Sunday Races 4-10-22'!$B$11:$B$26,$C66,'Sunday Races 4-10-22'!$AV$11:$AV$26)</f>
        <v>0</v>
      </c>
      <c r="BF66" s="174">
        <f>SUMIF('Sunday Races 4-10-22'!$B$11:$B$26,$C66,'Sunday Races 4-10-22'!$AW$11:$AW$26)</f>
        <v>0</v>
      </c>
      <c r="BG66" s="174">
        <f>SUMIF('Sunday Races 4-10-22'!$B$11:$B$26,$C66,'Sunday Races 4-10-22'!$AX$11:$AX$26)</f>
        <v>0</v>
      </c>
      <c r="BH66" s="174">
        <f>SUMIF('Sunday Races 4-10-22'!$B$11:$B$26,$C66,'Sunday Races 4-10-22'!$AY$11:$AY$26)</f>
        <v>0</v>
      </c>
      <c r="BI66" s="174">
        <f>SUMIF('Sunday Races 5-1-22'!$B$11:$B$28,$C66,'Sunday Races 5-1-22'!$AU$11:$AU$28)</f>
        <v>0</v>
      </c>
      <c r="BJ66" s="174">
        <f>SUMIF('Sunday Races 5-1-22'!$B$11:$B$28,$C66,'Sunday Races 5-1-22'!$AV$11:$AV$28)</f>
        <v>0</v>
      </c>
      <c r="BK66" s="174">
        <f>SUMIF('Sunday Races 5-1-22'!$B$11:$B$28,$C66,'Sunday Races 5-1-22'!$AW$11:$AW$28)</f>
        <v>0</v>
      </c>
      <c r="BL66" s="174">
        <f>SUMIF('Sunday Races 5-1-22'!$B$11:$B$28,$C66,'Sunday Races 5-1-22'!$AX$11:$AX$28)</f>
        <v>0</v>
      </c>
      <c r="BM66" s="174">
        <f>SUMIF('Sunday Races 5-1-22'!$B$11:$B$28,$C66,'Sunday Races 5-1-22'!$AY$11:$AY$28)</f>
        <v>0</v>
      </c>
      <c r="BN66" s="174">
        <f>SUMIF('Sunday Races 6-5-22'!$B$11:$B$28,$C66,'Sunday Races 6-5-22'!$AU$11:$AU$28)</f>
        <v>0</v>
      </c>
      <c r="BO66" s="174">
        <f>SUMIF('Sunday Races 6-5-22'!$B$11:$B$28,$C66,'Sunday Races 6-5-22'!$AV$11:$AV$28)</f>
        <v>0</v>
      </c>
      <c r="BP66" s="174">
        <f>SUMIF('Sunday Races 6-5-22'!$B$11:$B$28,$C66,'Sunday Races 6-5-22'!$AW$11:$AW$28)</f>
        <v>0</v>
      </c>
      <c r="BQ66" s="174">
        <f>SUMIF('Sunday Races 6-5-22'!$B$11:$B$28,$C66,'Sunday Races 6-5-22'!$AX$11:$AX$28)</f>
        <v>0</v>
      </c>
      <c r="BR66" s="174">
        <f>SUMIF('Sunday Races 6-5-22'!$B$11:$B$28,$C66,'Sunday Races 6-5-22'!$AY$11:$AY$28)</f>
        <v>0</v>
      </c>
      <c r="BS66" s="174">
        <f>SUMIF('Sunday Races 6-12-22'!$B$11:$B$24,$C66,'Sunday Races 6-12-22'!$AU$11:$AU$24)</f>
        <v>0</v>
      </c>
      <c r="BT66" s="174">
        <f>SUMIF('Sunday Races 6-12-22'!$B$11:$B$24,$C66,'Sunday Races 6-12-22'!$AV$11:$AV$24)</f>
        <v>0</v>
      </c>
      <c r="BU66" s="174">
        <f>SUMIF('Sunday Races 6-12-22'!$B$11:$B$24,$C66,'Sunday Races 6-12-22'!$AW$11:$AW$24)</f>
        <v>0</v>
      </c>
      <c r="BV66" s="174">
        <f>SUMIF('Sunday Races 6-12-22'!$B$11:$B$24,$C66,'Sunday Races 6-12-22'!$AX$11:$AX$24)</f>
        <v>0</v>
      </c>
      <c r="BW66" s="174">
        <f>SUMIF('Sunday Races 6-12-22'!$B$11:$B$24,$C66,'Sunday Races 6-12-22'!$AY$11:$AY$24)</f>
        <v>0</v>
      </c>
      <c r="BX66" s="174">
        <f>SUMIF('Saturday Races 6-18-22'!$B$11:$B$24,$C66,'Saturday Races 6-18-22'!$AU$11:$AU$24)</f>
        <v>0</v>
      </c>
      <c r="BY66" s="174">
        <f>SUMIF('Saturday Races 6-18-22'!$B$11:$B$24,$C66,'Saturday Races 6-18-22'!$AV$11:$AV$24)</f>
        <v>0</v>
      </c>
      <c r="BZ66" s="174">
        <f>SUMIF('Saturday Races 6-18-22'!$B$11:$B$24,$C66,'Saturday Races 6-18-22'!$AW$11:$AW$24)</f>
        <v>0</v>
      </c>
      <c r="CA66" s="174">
        <f>SUMIF('Saturday Races 6-18-22'!$B$11:$B$24,$C66,'Saturday Races 6-18-22'!$AX$11:$AX$24)</f>
        <v>0</v>
      </c>
      <c r="CB66" s="174">
        <f>SUMIF('Saturday Races 6-18-22'!$B$11:$B$24,$C66,'Saturday Races 6-18-22'!$AY$11:$AY$24)</f>
        <v>0</v>
      </c>
      <c r="CC66" s="174">
        <f>SUMIF('Sunday Races 7-3-22'!$B$11:$B$26,$C66,'Sunday Races 7-3-22'!$AU$11:$AU$26)</f>
        <v>0</v>
      </c>
      <c r="CD66" s="174">
        <f>SUMIF('Sunday Races 7-3-22'!$B$11:$B$26,$C66,'Sunday Races 7-3-22'!$AV$11:$AV$26)</f>
        <v>0</v>
      </c>
      <c r="CE66" s="174">
        <f>SUMIF('Sunday Races 7-3-22'!$B$11:$B$26,$C66,'Sunday Races 7-3-22'!$AW$11:$AW$26)</f>
        <v>0</v>
      </c>
      <c r="CF66" s="174">
        <f>SUMIF('Sunday Races 7-3-22'!$B$11:$B$26,$C66,'Sunday Races 7-3-22'!$AX$11:$AX$26)</f>
        <v>0</v>
      </c>
      <c r="CG66" s="174">
        <f>SUMIF('Sunday Races 7-3-22'!$B$11:$B$26,$C66,'Sunday Races 7-3-22'!$AY$11:$AY$26)</f>
        <v>0</v>
      </c>
      <c r="CH66" s="174">
        <f>SUMIF('Sunday Races 7-31-22'!$B$11:$B$26,$C66,'Sunday Races 7-31-22'!$AU$11:$AU$26)</f>
        <v>0</v>
      </c>
      <c r="CI66" s="174">
        <f>SUMIF('Sunday Races 7-31-22'!$B$11:$B$26,$C66,'Sunday Races 7-31-22'!$AV$11:$AV$26)</f>
        <v>0</v>
      </c>
      <c r="CJ66" s="174">
        <f>SUMIF('Sunday Races 7-31-22'!$B$11:$B$26,$C66,'Sunday Races 7-31-22'!$AW$11:$AW$26)</f>
        <v>0</v>
      </c>
      <c r="CK66" s="174">
        <f>SUMIF('Sunday Races 7-31-22'!$B$11:$B$26,$C66,'Sunday Races 7-31-22'!$AX$11:$AX$26)</f>
        <v>0</v>
      </c>
      <c r="CL66" s="174">
        <f>SUMIF('Sunday Races 7-31-22'!$B$11:$B$26,$C66,'Sunday Races 7-31-22'!$AY$11:$AY$26)</f>
        <v>0</v>
      </c>
      <c r="CM66" s="174">
        <f>SUMIF('Sunday Races 8-14-22'!$B$11:$B$26,$C66,'Sunday Races 8-14-22'!$AU$11:$AU$26)</f>
        <v>0</v>
      </c>
      <c r="CN66" s="174">
        <f>SUMIF('Sunday Races 8-14-22'!$B$11:$B$26,$C66,'Sunday Races 8-14-22'!$AV$11:$AV$26)</f>
        <v>0</v>
      </c>
      <c r="CO66" s="174">
        <f>SUMIF('Sunday Races 8-14-22'!$B$11:$B$26,$C66,'Sunday Races 8-14-22'!$AW$11:$AW$26)</f>
        <v>0</v>
      </c>
      <c r="CP66" s="174">
        <f>SUMIF('Sunday Races 8-14-22'!$B$11:$B$26,$C66,'Sunday Races 8-14-22'!$AX$11:$AX$26)</f>
        <v>0</v>
      </c>
      <c r="CQ66" s="174">
        <f>SUMIF('Sunday Races 8-14-22'!$B$11:$B$26,$C66,'Sunday Races 8-14-22'!$AY$11:$AY$26)</f>
        <v>0</v>
      </c>
      <c r="CR66" s="174">
        <f>SUMIF('Saturday Races 8-20-22'!$B$11:$B$26,$C66,'Saturday Races 8-20-22'!$AU$11:$AU$26)</f>
        <v>0</v>
      </c>
      <c r="CS66" s="174">
        <f>SUMIF('Saturday Races 8-20-22'!$B$11:$B$26,$C66,'Saturday Races 8-20-22'!$AV$11:$AV$26)</f>
        <v>0</v>
      </c>
      <c r="CT66" s="174">
        <f>SUMIF('Saturday Races 8-20-22'!$B$11:$B$26,$C66,'Saturday Races 8-20-22'!$AW$11:$AW$26)</f>
        <v>0</v>
      </c>
      <c r="CU66" s="174">
        <f>SUMIF('Saturday Races 8-20-22'!$B$11:$B$26,$C66,'Saturday Races 8-20-22'!$AX$11:$AX$26)</f>
        <v>0</v>
      </c>
      <c r="CV66" s="174">
        <f>SUMIF('Saturday Races 8-20-22'!$B$11:$B$26,$C66,'Saturday Races 8-20-22'!$AY$11:$AY$26)</f>
        <v>0</v>
      </c>
      <c r="CW66" s="174">
        <f>SUMIF('Sunday Races 9-11-22'!$B$11:$B$20,$C66,'Sunday Races 9-11-22'!$AU$11:$AU$20)</f>
        <v>0</v>
      </c>
      <c r="CX66" s="174">
        <f>SUMIF('Sunday Races 9-11-22'!$B$11:$B$20,$C66,'Sunday Races 9-11-22'!$AV$11:$AV$20)</f>
        <v>0</v>
      </c>
      <c r="CY66" s="174">
        <f>SUMIF('Sunday Races 9-11-22'!$B$11:$B$20,$C66,'Sunday Races 9-11-22'!$AW$11:$AW$20)</f>
        <v>0</v>
      </c>
      <c r="CZ66" s="174">
        <f>SUMIF('Sunday Races 9-11-22'!$B$11:$B$20,$C66,'Sunday Races 9-11-22'!$AX$11:$AX$20)</f>
        <v>0</v>
      </c>
      <c r="DA66" s="174">
        <f>SUMIF('Sunday Races 9-11-22'!$B$11:$B$20,$C66,'Sunday Races 9-11-22'!$AY$11:$AY$20)</f>
        <v>0</v>
      </c>
      <c r="DB66" s="174">
        <f>SUMIF('Sunday Races 10-9-22'!$B$11:$B$21,$C66,'Sunday Races 10-9-22'!$AU$11:$AU$21)</f>
        <v>0</v>
      </c>
      <c r="DC66" s="174">
        <f>SUMIF('Sunday Races 10-9-22'!$B$11:$B$21,$C66,'Sunday Races 10-9-22'!$AV$11:$AV$21)</f>
        <v>0</v>
      </c>
      <c r="DD66" s="174">
        <f>SUMIF('Sunday Races 10-9-22'!$B$11:$B$21,$C66,'Sunday Races 10-9-22'!$AW$11:$AW$21)</f>
        <v>0</v>
      </c>
      <c r="DE66" s="174">
        <f>SUMIF('Sunday Races 10-9-22'!$B$11:$B$21,$C66,'Sunday Races 10-9-22'!$AX$11:$AX$21)</f>
        <v>0</v>
      </c>
      <c r="DF66" s="174">
        <f>SUMIF('Sunday Races 10-9-22'!$B$11:$B$21,$C66,'Sunday Races 10-9-22'!$AY$11:$AY$21)</f>
        <v>0</v>
      </c>
      <c r="DG66" s="174">
        <f>SUMIF('Sunday Races 10-23-22'!$B$11:$B$22,$C66,'Sunday Races 10-23-22'!$AU$11:$AU$22)</f>
        <v>0</v>
      </c>
      <c r="DH66" s="174">
        <f>SUMIF('Sunday Races 10-23-22'!$B$11:$B$22,$C66,'Sunday Races 10-23-22'!$AV$11:$AV$22)</f>
        <v>0</v>
      </c>
      <c r="DI66" s="174">
        <f>SUMIF('Sunday Races 10-23-22'!$B$11:$B$22,$C66,'Sunday Races 10-23-22'!$AW$11:$AW$22)</f>
        <v>0</v>
      </c>
      <c r="DJ66" s="174">
        <f>SUMIF('Sunday Races 10-23-22'!$B$11:$B$22,$C66,'Sunday Races 10-23-22'!$AX$11:$AX$22)</f>
        <v>0</v>
      </c>
      <c r="DK66" s="174">
        <f>SUMIF('Sunday Races 10-23-22'!$B$11:$B$22,$C66,'Sunday Races 10-23-22'!$AY$11:$AY$22)</f>
        <v>0</v>
      </c>
      <c r="DL66" s="175"/>
      <c r="DM66" s="176"/>
      <c r="DN66" s="177">
        <f t="shared" si="63"/>
        <v>0</v>
      </c>
      <c r="DO66" s="177">
        <f t="shared" si="63"/>
        <v>0</v>
      </c>
      <c r="DP66" s="177">
        <f t="shared" si="63"/>
        <v>0</v>
      </c>
      <c r="DQ66" s="177">
        <f t="shared" si="63"/>
        <v>0</v>
      </c>
      <c r="DR66" s="177">
        <f t="shared" si="63"/>
        <v>0</v>
      </c>
      <c r="DS66" s="177">
        <f t="shared" si="63"/>
        <v>0</v>
      </c>
      <c r="DT66" s="177">
        <f t="shared" si="63"/>
        <v>0</v>
      </c>
      <c r="DU66" s="177">
        <f t="shared" si="63"/>
        <v>0</v>
      </c>
      <c r="DV66" s="177">
        <f t="shared" si="63"/>
        <v>0</v>
      </c>
      <c r="DW66" s="177">
        <f t="shared" si="63"/>
        <v>0</v>
      </c>
      <c r="DX66" s="177">
        <f t="shared" si="64"/>
        <v>0</v>
      </c>
      <c r="DY66" s="177">
        <f t="shared" si="64"/>
        <v>0</v>
      </c>
      <c r="DZ66" s="177">
        <f t="shared" si="64"/>
        <v>0</v>
      </c>
      <c r="EA66" s="177">
        <f t="shared" si="64"/>
        <v>0</v>
      </c>
      <c r="EB66" s="177">
        <f t="shared" si="64"/>
        <v>0</v>
      </c>
      <c r="EC66" s="177">
        <f t="shared" si="64"/>
        <v>0</v>
      </c>
      <c r="ED66" s="177">
        <f t="shared" si="64"/>
        <v>0</v>
      </c>
      <c r="EE66" s="177">
        <f t="shared" si="64"/>
        <v>0</v>
      </c>
      <c r="EF66" s="177">
        <f t="shared" si="64"/>
        <v>0</v>
      </c>
      <c r="EG66" s="177">
        <f t="shared" si="64"/>
        <v>0</v>
      </c>
      <c r="EH66" s="177">
        <f t="shared" si="65"/>
        <v>0</v>
      </c>
      <c r="EI66" s="177">
        <f t="shared" si="65"/>
        <v>0</v>
      </c>
      <c r="EJ66" s="177">
        <f t="shared" si="65"/>
        <v>0</v>
      </c>
      <c r="EK66" s="177">
        <f t="shared" si="65"/>
        <v>0</v>
      </c>
      <c r="EL66" s="177">
        <f t="shared" si="65"/>
        <v>0</v>
      </c>
      <c r="EM66" s="177">
        <f t="shared" si="65"/>
        <v>0</v>
      </c>
      <c r="EN66" s="177">
        <f t="shared" si="65"/>
        <v>0</v>
      </c>
      <c r="EO66" s="177">
        <f t="shared" si="65"/>
        <v>0</v>
      </c>
      <c r="EP66" s="177">
        <f t="shared" si="65"/>
        <v>0</v>
      </c>
      <c r="EQ66" s="177">
        <f t="shared" si="65"/>
        <v>0</v>
      </c>
      <c r="ER66" s="177">
        <f t="shared" si="66"/>
        <v>0</v>
      </c>
      <c r="ES66" s="177">
        <f t="shared" si="66"/>
        <v>0</v>
      </c>
      <c r="ET66" s="177">
        <f t="shared" si="66"/>
        <v>0</v>
      </c>
      <c r="EU66" s="177">
        <f t="shared" si="66"/>
        <v>0</v>
      </c>
      <c r="EV66" s="177">
        <f t="shared" si="66"/>
        <v>0</v>
      </c>
      <c r="EW66" s="177">
        <f t="shared" si="66"/>
        <v>0</v>
      </c>
      <c r="EX66" s="177">
        <f t="shared" si="66"/>
        <v>0</v>
      </c>
      <c r="EY66" s="177">
        <f t="shared" si="66"/>
        <v>0</v>
      </c>
      <c r="EZ66" s="177">
        <f t="shared" si="66"/>
        <v>0</v>
      </c>
      <c r="FA66" s="177">
        <f t="shared" si="66"/>
        <v>0</v>
      </c>
      <c r="FB66" s="177">
        <f t="shared" si="67"/>
        <v>0</v>
      </c>
      <c r="FC66" s="177">
        <f t="shared" si="67"/>
        <v>0</v>
      </c>
      <c r="FD66" s="177">
        <f t="shared" si="67"/>
        <v>0</v>
      </c>
      <c r="FE66" s="177">
        <f t="shared" si="67"/>
        <v>0</v>
      </c>
      <c r="FF66" s="177">
        <f t="shared" si="67"/>
        <v>0</v>
      </c>
      <c r="FG66" s="177">
        <f t="shared" si="67"/>
        <v>0</v>
      </c>
      <c r="FH66" s="177">
        <f t="shared" si="67"/>
        <v>0</v>
      </c>
      <c r="FI66" s="177">
        <f t="shared" si="67"/>
        <v>0</v>
      </c>
      <c r="FJ66" s="177">
        <f t="shared" si="67"/>
        <v>0</v>
      </c>
      <c r="FK66" s="177">
        <f t="shared" si="67"/>
        <v>0</v>
      </c>
      <c r="FL66" s="177">
        <f t="shared" si="68"/>
        <v>0</v>
      </c>
      <c r="FM66" s="177">
        <f t="shared" si="68"/>
        <v>0</v>
      </c>
      <c r="FN66" s="177">
        <f t="shared" si="68"/>
        <v>0</v>
      </c>
      <c r="FO66" s="177">
        <f t="shared" si="68"/>
        <v>0</v>
      </c>
      <c r="FP66" s="177">
        <f t="shared" si="68"/>
        <v>0</v>
      </c>
      <c r="FQ66" s="177">
        <f t="shared" si="68"/>
        <v>0</v>
      </c>
      <c r="FR66" s="177">
        <f t="shared" si="68"/>
        <v>0</v>
      </c>
      <c r="FS66" s="177">
        <f t="shared" si="68"/>
        <v>0</v>
      </c>
      <c r="FT66" s="177">
        <f t="shared" si="68"/>
        <v>0</v>
      </c>
      <c r="FU66" s="177">
        <f t="shared" si="68"/>
        <v>0</v>
      </c>
      <c r="FV66" s="177">
        <f t="shared" si="68"/>
        <v>0</v>
      </c>
      <c r="FW66" s="177">
        <f t="shared" si="68"/>
        <v>0</v>
      </c>
      <c r="FX66" s="177">
        <f t="shared" si="68"/>
        <v>0</v>
      </c>
      <c r="FY66" s="177">
        <f t="shared" si="68"/>
        <v>0</v>
      </c>
      <c r="FZ66" s="177">
        <f t="shared" si="68"/>
        <v>0</v>
      </c>
      <c r="GA66" s="177"/>
      <c r="GB66" s="229">
        <f t="shared" si="55"/>
        <v>0</v>
      </c>
      <c r="GC66" s="229">
        <f t="shared" si="56"/>
        <v>0</v>
      </c>
      <c r="GD66" s="174">
        <f>SUMIF('One Day 12-04-21 Scots'!$B$11:$B$24,$C66,'One Day 12-04-21 Scots'!$AU$11:$AU$24)</f>
        <v>0</v>
      </c>
      <c r="GE66" s="174">
        <f>SUMIF('One Day 12-04-21 Scots'!$B$11:$B$24,$C66,'One Day 12-04-21 Scots'!$AV$11:$AV$24)</f>
        <v>0</v>
      </c>
      <c r="GF66" s="174">
        <f>SUMIF('One Day 12-04-21 Scots'!$B$11:$B$24,$C66,'One Day 12-04-21 Scots'!$AW$11:$AW$24)</f>
        <v>0</v>
      </c>
      <c r="GG66" s="174">
        <f>SUMIF('One Day 12-04-21 Scots'!$B$11:$B$24,$C66,'One Day 12-04-21 Scots'!$AX$11:$AX$24)</f>
        <v>0</v>
      </c>
      <c r="GH66" s="174">
        <f>SUMIF('One Day 12-04-21 Scots'!$B$11:$B$24,$C66,'One Day 12-04-21 Scots'!$AY$11:$AY$24)</f>
        <v>0</v>
      </c>
      <c r="GI66" s="174">
        <f>SUMIF('One Day 12-04-21 Thistles'!$B$11:$B$25,$C66,'One Day 12-04-21 Thistles'!$AU$11:$AU$25)</f>
        <v>0</v>
      </c>
      <c r="GJ66" s="174">
        <f>SUMIF('One Day 12-04-21 Thistles'!$B$11:$B$25,$C66,'One Day 12-04-21 Thistles'!$AV$11:$AV$25)</f>
        <v>0</v>
      </c>
      <c r="GK66" s="174">
        <f>SUMIF('One Day 12-04-21 Thistles'!$B$11:$B$25,$C66,'One Day 12-04-21 Thistles'!$AW$11:$AW$25)</f>
        <v>0</v>
      </c>
      <c r="GL66" s="174">
        <f>SUMIF('One Day 12-04-21 Thistles'!$B$11:$B$25,$C66,'One Day 12-04-21 Thistles'!$AX$11:$AX$25)</f>
        <v>0</v>
      </c>
      <c r="GM66" s="174">
        <f>SUMIF('One Day 12-04-21 Thistles'!$B$11:$B$25,$C66,'One Day 12-04-21 Thistles'!$AY$11:$AY$25)</f>
        <v>0</v>
      </c>
      <c r="GN66" s="174">
        <f>SUMIF('Chili One Day 2-12-22 Scots'!$B$11:$B$27,$C66,'Chili One Day 2-12-22 Scots'!$AU$11:$AU$27)</f>
        <v>0</v>
      </c>
      <c r="GO66" s="174">
        <f>SUMIF('Chili One Day 2-12-22 Scots'!$B$11:$B$27,$C66,'Chili One Day 2-12-22 Scots'!$AV$11:$AV$27)</f>
        <v>0</v>
      </c>
      <c r="GP66" s="174">
        <f>SUMIF('Chili One Day 2-12-22 Scots'!$B$11:$B$27,$C66,'Chili One Day 2-12-22 Scots'!$AW$11:$AW$27)</f>
        <v>0</v>
      </c>
      <c r="GQ66" s="174">
        <f>SUMIF('Chili One Day 2-12-22 Scots'!$B$11:$B$27,$C66,'Chili One Day 2-12-22 Scots'!$AX$11:$AX$27)</f>
        <v>0</v>
      </c>
      <c r="GR66" s="174">
        <f>SUMIF('Chili One Day 2-12-22 Scots'!$B$11:$B$27,$C66,'Chili One Day 2-12-22 Scots'!$AY$11:$AY$27)</f>
        <v>0</v>
      </c>
      <c r="GS66" s="174">
        <f>SUMIF('Chili One Day 2-12-22 Thistles'!$B$11:$B$27,$C66,'Chili One Day 2-12-22 Thistles'!$AU$11:$AU$27)</f>
        <v>0</v>
      </c>
      <c r="GT66" s="174">
        <f>SUMIF('Chili One Day 2-12-22 Thistles'!$B$11:$B$27,$C66,'Chili One Day 2-12-22 Thistles'!$AV$11:$AV$27)</f>
        <v>0</v>
      </c>
      <c r="GU66" s="174">
        <f>SUMIF('Chili One Day 2-12-22 Thistles'!$B$11:$B$27,$C66,'Chili One Day 2-12-22 Thistles'!$AW$11:$AW$27)</f>
        <v>0</v>
      </c>
      <c r="GV66" s="174">
        <f>SUMIF('Chili One Day 2-12-22 Thistles'!$B$11:$B$27,$C66,'Chili One Day 2-12-22 Thistles'!$AX$11:$AX$27)</f>
        <v>0</v>
      </c>
      <c r="GW66" s="174">
        <f>SUMIF('Chili One Day 2-12-22 Thistles'!$B$11:$B$27,$C66,'Chili One Day 2-12-22 Thistles'!$AY$11:$AY$27)</f>
        <v>0</v>
      </c>
      <c r="GX66" s="174">
        <f>SUMIF('Ironman One Day 3-5-22 FS'!$B$11:$B$26,$C66,'Ironman One Day 3-5-22 FS'!$AU$11:$AU$26)</f>
        <v>0</v>
      </c>
      <c r="GY66" s="174">
        <f>SUMIF('Ironman One Day 3-5-22 FS'!$B$11:$B$26,$C66,'Ironman One Day 3-5-22 FS'!$AV$11:$AV$26)</f>
        <v>0</v>
      </c>
      <c r="GZ66" s="174">
        <f>SUMIF('Ironman One Day 3-5-22 FS'!$B$11:$B$26,$C66,'Ironman One Day 3-5-22 FS'!$AW$11:$AW$26)</f>
        <v>0</v>
      </c>
      <c r="HA66" s="174">
        <f>SUMIF('Ironman One Day 3-5-22 FS'!$B$11:$B$26,$C66,'Ironman One Day 3-5-22 FS'!$AX$11:$AX$26)</f>
        <v>0</v>
      </c>
      <c r="HB66" s="174">
        <f>SUMIF('Ironman One Day 3-5-22 FS'!$B$11:$B$26,$C66,'Ironman One Day 3-5-22 FS'!$AY$11:$AY$26)</f>
        <v>0</v>
      </c>
      <c r="HC66" s="174">
        <f>SUMIF('Ironman One Day 3-5-22 420'!$B$11:$B$26,$C66,'Ironman One Day 3-5-22 420'!$AU$11:$AU$26)</f>
        <v>0</v>
      </c>
      <c r="HD66" s="174">
        <f>SUMIF('Ironman One Day 3-5-22 420'!$B$11:$B$26,$C66,'Ironman One Day 3-5-22 420'!$AV$11:$AV$26)</f>
        <v>0</v>
      </c>
      <c r="HE66" s="174">
        <f>SUMIF('Ironman One Day 3-5-22 420'!$B$11:$B$26,$C66,'Ironman One Day 3-5-22 420'!$AW$11:$AW$26)</f>
        <v>0</v>
      </c>
      <c r="HF66" s="174">
        <f>SUMIF('Ironman One Day 3-5-22 420'!$B$11:$B$26,$C66,'Ironman One Day 3-5-22 420'!$AX$11:$AX$26)</f>
        <v>0</v>
      </c>
      <c r="HG66" s="174">
        <f>SUMIF('Ironman One Day 3-5-22 420'!$B$11:$B$26,$C66,'Ironman One Day 3-5-22 420'!$AY$11:$AY$26)</f>
        <v>0</v>
      </c>
      <c r="HH66" s="174">
        <f>SUMIF('Easter One Day 4-16-22 FS'!$B$11:$B$25,$C66,'Easter One Day 4-16-22 FS'!$AU$11:$AU$25)</f>
        <v>0</v>
      </c>
      <c r="HI66" s="174">
        <f>SUMIF('Easter One Day 4-16-22 FS'!$B$11:$B$25,$C66,'Easter One Day 4-16-22 FS'!$AV$11:$AV$25)</f>
        <v>0</v>
      </c>
      <c r="HJ66" s="174">
        <f>SUMIF('Easter One Day 4-16-22 FS'!$B$11:$B$25,$C66,'Easter One Day 4-16-22 FS'!$AW$11:$AW$25)</f>
        <v>0</v>
      </c>
      <c r="HK66" s="174">
        <f>SUMIF('Easter One Day 4-16-22 FS'!$B$11:$B$25,$C66,'Easter One Day 4-16-22 FS'!$AX$11:$AX$25)</f>
        <v>0</v>
      </c>
      <c r="HL66" s="174">
        <f>SUMIF('Easter One Day 4-16-22 FS'!$B$11:$B$25,$C66,'Easter One Day 4-16-22 FS'!$AY$11:$AY$25)</f>
        <v>0</v>
      </c>
      <c r="HM66" s="174">
        <f>SUMIF('Easter One Day 4-16-22 TH'!$B$11:$B$25,$C66,'Easter One Day 4-16-22 TH'!$AU$11:$AU$25)</f>
        <v>0</v>
      </c>
      <c r="HN66" s="174">
        <f>SUMIF('Easter One Day 4-16-22 TH'!$B$11:$B$25,$C66,'Easter One Day 4-16-22 TH'!$AV$11:$AV$25)</f>
        <v>0</v>
      </c>
      <c r="HO66" s="174">
        <f>SUMIF('Easter One Day 4-16-22 TH'!$B$11:$B$25,$C66,'Easter One Day 4-16-22 TH'!$AW$11:$AW$25)</f>
        <v>0</v>
      </c>
      <c r="HP66" s="174">
        <f>SUMIF('Easter One Day 4-16-22 TH'!$B$11:$B$25,$C66,'Easter One Day 4-16-22 TH'!$AX$11:$AX$25)</f>
        <v>0</v>
      </c>
      <c r="HQ66" s="174">
        <f>SUMIF('Easter One Day 4-16-22 TH'!$B$11:$B$25,$C66,'Easter One Day 4-16-22 TH'!$AY$11:$AY$25)</f>
        <v>0</v>
      </c>
      <c r="HR66" s="174">
        <f>SUMIF('Long Distance Race 5-7-22'!$B$11:$B$25,$C66,'Long Distance Race 5-7-22'!$AU$11:$AU$25)</f>
        <v>0</v>
      </c>
      <c r="HS66" s="174">
        <f>SUMIF('Long Distance Race 5-7-22'!$B$11:$B$18,$C66,'Long Distance Race 5-7-22'!$AV$11:$AV$18)</f>
        <v>0</v>
      </c>
      <c r="HT66" s="174">
        <f>SUMIF('Long Distance Race 5-7-22'!$B$11:$B$18,$C66,'Long Distance Race 5-7-22'!$AW$11:$AW$18)</f>
        <v>0</v>
      </c>
      <c r="HU66" s="174">
        <f>SUMIF('Long Distance Race 5-7-22'!$B$11:$B$18,$C66,'Long Distance Race 5-7-22'!$AX$11:$AX$18)</f>
        <v>0</v>
      </c>
      <c r="HV66" s="174">
        <f>SUMIF('Long Distance Race 5-7-22'!$B$11:$B$18,$C66,'Long Distance Race 5-7-22'!$AY$11:$AY$18)</f>
        <v>0</v>
      </c>
      <c r="HW66" s="174">
        <f>SUMIF('Memorial Day Regatta 5-28-22 Op'!$B$11:$B$25,$C66,'Memorial Day Regatta 5-28-22 Op'!$AU$11:$AU$25)</f>
        <v>0</v>
      </c>
      <c r="HX66" s="174">
        <f>SUMIF('Memorial Day Regatta 5-28-22 Op'!$B$11:$B$18,$C66,'Memorial Day Regatta 5-28-22 Op'!$AV$11:$AV$18)</f>
        <v>0</v>
      </c>
      <c r="HY66" s="174">
        <f>SUMIF('Memorial Day Regatta 5-28-22 Op'!$B$11:$B$18,$C66,'Memorial Day Regatta 5-28-22 Op'!$AW$11:$AW$18)</f>
        <v>0</v>
      </c>
      <c r="HZ66" s="174">
        <f>SUMIF('Memorial Day Regatta 5-28-22 Op'!$B$11:$B$18,$C66,'Memorial Day Regatta 5-28-22 Op'!$AX$11:$AX$18)</f>
        <v>0</v>
      </c>
      <c r="IA66" s="174">
        <f>SUMIF('Memorial Day Regatta 5-28-22 Op'!$B$11:$B$18,$C66,'Memorial Day Regatta 5-28-22 Op'!$AY$11:$AY$18)</f>
        <v>0</v>
      </c>
      <c r="IB66" s="174">
        <f>SUMIF('Caldwell Cup 6-25-22 TH'!$B$11:$B$25,$C66,'Caldwell Cup 6-25-22 TH'!$AU$11:$AU$25)</f>
        <v>0</v>
      </c>
      <c r="IC66" s="174">
        <f>SUMIF('Caldwell Cup 6-25-22 TH'!$B$11:$B$25,$C66,'Caldwell Cup 6-25-22 TH'!$AV$11:$AV$25)</f>
        <v>0</v>
      </c>
      <c r="ID66" s="174">
        <f>SUMIF('Caldwell Cup 6-25-22 TH'!$B$11:$B$25,$C66,'Caldwell Cup 6-25-22 TH'!$AW$11:$AW$25)</f>
        <v>0</v>
      </c>
      <c r="IE66" s="174">
        <f>SUMIF('Caldwell Cup 6-25-22 TH'!$B$11:$B$25,$C66,'Caldwell Cup 6-25-22 TH'!$AX$11:$AX$25)</f>
        <v>0</v>
      </c>
      <c r="IF66" s="174">
        <f>SUMIF('Caldwell Cup 6-25-22 TH'!$B$11:$B$25,$C66,'Caldwell Cup 6-25-22 TH'!$AY$11:$AY$25)</f>
        <v>0</v>
      </c>
      <c r="IG66" s="174">
        <f>SUMIF('Caldwell Cup 6-25-22 FS'!$B$11:$B$21,$C66,'Caldwell Cup 6-25-22 FS'!$AU$11:$AU$21)</f>
        <v>0</v>
      </c>
      <c r="IH66" s="174">
        <f>SUMIF('Caldwell Cup 6-25-22 FS'!$B$11:$B$21,$C66,'Caldwell Cup 6-25-22 FS'!$AV$11:$AV$21)</f>
        <v>0</v>
      </c>
      <c r="II66" s="174">
        <f>SUMIF('Caldwell Cup 6-25-22 FS'!$B$11:$B$21,$C66,'Caldwell Cup 6-25-22 FS'!$AW$11:$AW$21)</f>
        <v>0</v>
      </c>
      <c r="IJ66" s="174">
        <f>SUMIF('Caldwell Cup 6-25-22 FS'!$B$11:$B$21,$C66,'Caldwell Cup 6-25-22 FS'!$AX$11:$AX$21)</f>
        <v>0</v>
      </c>
      <c r="IK66" s="174">
        <f>SUMIF('Caldwell Cup 6-25-22 FS'!$B$11:$B$21,$C66,'Caldwell Cup 6-25-22 FS'!$AY$11:$AY$21)</f>
        <v>0</v>
      </c>
      <c r="IL66" s="174">
        <f>SUMIF('Caldwell Cup 6-25-22 Lasers'!$B$11:$B$23,$C66,'Caldwell Cup 6-25-22 Lasers'!$AU$11:$AU$23)</f>
        <v>0</v>
      </c>
      <c r="IM66" s="174">
        <f>SUMIF('Caldwell Cup 6-25-22 Lasers'!$B$11:$B$23,$C66,'Caldwell Cup 6-25-22 Lasers'!$AV$11:$AV$23)</f>
        <v>0</v>
      </c>
      <c r="IN66" s="174">
        <f>SUMIF('Caldwell Cup 6-25-22 Lasers'!$B$11:$B$23,$C66,'Caldwell Cup 6-25-22 Lasers'!$AW$11:$AW$23)</f>
        <v>0</v>
      </c>
      <c r="IO66" s="174">
        <f>SUMIF('Caldwell Cup 6-25-22 Lasers'!$B$11:$B$23,$C66,'Caldwell Cup 6-25-22 Lasers'!$AX$11:$AX$23)</f>
        <v>0</v>
      </c>
      <c r="IP66" s="174">
        <f>SUMIF('Caldwell Cup 6-25-22 Lasers'!$B$11:$B$23,$C66,'Caldwell Cup 6-25-22 Lasers'!$AY$11:$AY$23)</f>
        <v>0</v>
      </c>
      <c r="IQ66" s="174">
        <f>SUMIF('Labor Day Regatta 9-3-22 FS'!$B$11:$B$30,$C66,'Labor Day Regatta 9-3-22 FS'!$AU$11:$AU$30)</f>
        <v>0</v>
      </c>
      <c r="IR66" s="174">
        <f>SUMIF('Labor Day Regatta 9-3-22 FS'!$B$11:$B$30,$C66,'Labor Day Regatta 9-3-22 FS'!$AV$11:$AV$30)</f>
        <v>0</v>
      </c>
      <c r="IS66" s="174">
        <f>SUMIF('Labor Day Regatta 9-3-22 FS'!$B$11:$B$30,$C66,'Labor Day Regatta 9-3-22 FS'!$AW$11:$AW$30)</f>
        <v>0</v>
      </c>
      <c r="IT66" s="174">
        <f>SUMIF('Labor Day Regatta 9-3-22 FS'!$B$11:$B$30,$C66,'Labor Day Regatta 9-3-22 FS'!$AX$11:$AX$30)</f>
        <v>0</v>
      </c>
      <c r="IU66" s="174">
        <f>SUMIF('Labor Day Regatta 9-3-22 FS'!$B$11:$B$30,$C66,'Labor Day Regatta 9-3-22 FS'!$AY$11:$AY$30)</f>
        <v>0</v>
      </c>
      <c r="IV66" s="174">
        <f>SUMIF('2022-09-17 Leukemia Cup FS'!$B$11:$B$26,$C66,'2022-09-17 Leukemia Cup FS'!$AU$11:$AU$26)</f>
        <v>0</v>
      </c>
      <c r="IW66" s="174">
        <f>SUMIF('2022-09-17 Leukemia Cup FS'!$B$11:$B$26,$C66,'2022-09-17 Leukemia Cup FS'!$AV$11:$AV$26)</f>
        <v>0</v>
      </c>
      <c r="IX66" s="174">
        <f>SUMIF('2022-09-17 Leukemia Cup FS'!$B$11:$B$26,$C66,'2022-09-17 Leukemia Cup FS'!$AW$11:$AW$26)</f>
        <v>0</v>
      </c>
      <c r="IY66" s="174">
        <f>SUMIF('2022-09-17 Leukemia Cup FS'!$B$11:$B$26,$C66,'2022-09-17 Leukemia Cup FS'!$AX$11:$AX$26)</f>
        <v>0</v>
      </c>
      <c r="IZ66" s="174">
        <f>SUMIF('2022-09-17 Leukemia Cup FS'!$B$11:$B$26,$C66,'2022-09-17 Leukemia Cup FS'!$AY$11:$AY$26)</f>
        <v>0</v>
      </c>
      <c r="JA66" s="174">
        <f>SUMIF('2022-09-17 Leukemia Cup TH'!$B$11:$B$28,$C66,'2022-09-17 Leukemia Cup TH'!$AU$11:$AU$28)</f>
        <v>0</v>
      </c>
      <c r="JB66" s="174">
        <f>SUMIF('2022-09-17 Leukemia Cup TH'!$B$11:$B$28,$C66,'2022-09-17 Leukemia Cup TH'!$AV$11:$AV$28)</f>
        <v>0</v>
      </c>
      <c r="JC66" s="174">
        <f>SUMIF('2022-09-17 Leukemia Cup TH'!$B$11:$B$28,$C66,'2022-09-17 Leukemia Cup TH'!$AW$11:$AW$28)</f>
        <v>0</v>
      </c>
      <c r="JD66" s="174">
        <f>SUMIF('2022-09-17 Leukemia Cup TH'!$B$11:$B$28,$C66,'2022-09-17 Leukemia Cup TH'!$AX$11:$AX$28)</f>
        <v>0</v>
      </c>
      <c r="JE66" s="174">
        <f>SUMIF('2022-09-17 Leukemia Cup TH'!$B$11:$B$28,$C66,'2022-09-17 Leukemia Cup TH'!$AY$11:$AY$28)</f>
        <v>0</v>
      </c>
      <c r="JF66" s="174">
        <f>SUMIF('Smith-Berry LDR 9-24-22'!$B$11:$B$30,$C66,'Smith-Berry LDR 9-24-22'!$AU$11:$AU$30)</f>
        <v>0</v>
      </c>
      <c r="JG66" s="174">
        <f>SUMIF('Smith-Berry LDR 9-24-22'!$B$11:$B$30,$C66,'Smith-Berry LDR 9-24-22'!$AV$11:$AV$30)</f>
        <v>0</v>
      </c>
      <c r="JH66" s="174">
        <f>SUMIF('Smith-Berry LDR 9-24-22'!$B$11:$B$30,$C66,'Smith-Berry LDR 9-24-22'!$AW$11:$AW$30)</f>
        <v>0</v>
      </c>
      <c r="JI66" s="174">
        <f>SUMIF('Smith-Berry LDR 9-24-22'!$B$11:$B$30,$C66,'Smith-Berry LDR 9-24-22'!$AX$11:$AX$30)</f>
        <v>0</v>
      </c>
      <c r="JJ66" s="174">
        <f>SUMIF('Smith-Berry LDR 9-24-22'!$B$11:$B$30,$C66,'Smith-Berry LDR 9-24-22'!$AY$11:$AY$30)</f>
        <v>0</v>
      </c>
      <c r="JK66" s="174">
        <f>SUMIF('Great Scot 10-1-22 Cham'!$B$11:$B$38,$C66,'Great Scot 10-1-22 Cham'!$AU$11:$AU$38)</f>
        <v>0</v>
      </c>
      <c r="JL66" s="174">
        <f>SUMIF('Great Scot 10-1-22 Cham'!$B$11:$B$38,$C66,'Great Scot 10-1-22 Cham'!$AV$11:$AV$38)</f>
        <v>0</v>
      </c>
      <c r="JM66" s="174">
        <f>SUMIF('Great Scot 10-1-22 Cham'!$B$11:$B$38,$C66,'Great Scot 10-1-22 Cham'!$AW$11:$AW$38)</f>
        <v>0</v>
      </c>
      <c r="JN66" s="174">
        <f>SUMIF('Great Scot 10-1-22 Cham'!$B$11:$B$38,$C66,'Great Scot 10-1-22 Cham'!$AX$11:$AX$38)</f>
        <v>0</v>
      </c>
      <c r="JO66" s="174">
        <f>SUMIF('Great Scot 10-1-22 Cham'!$B$11:$B$38,$C66,'Great Scot 10-1-22 Cham'!$AY$11:$AY$38)</f>
        <v>0</v>
      </c>
      <c r="JP66" s="174">
        <f>SUMIF('Great Scot 10-1-22 Chal'!$B$11:$B$28,$C66,'Great Scot 10-1-22 Chal'!$AU$11:$AU$28)</f>
        <v>0</v>
      </c>
      <c r="JQ66" s="174">
        <f>SUMIF('Great Scot 10-1-22 Chal'!$B$11:$B$28,$C66,'Great Scot 10-1-22 Chal'!$AV$11:$AV$28)</f>
        <v>0</v>
      </c>
      <c r="JR66" s="174">
        <f>SUMIF('Great Scot 10-1-22 Chal'!$B$11:$B$28,$C66,'Great Scot 10-1-22 Chal'!$AW$11:$AW$28)</f>
        <v>0</v>
      </c>
      <c r="JS66" s="174">
        <f>SUMIF('Great Scot 10-1-22 Chal'!$B$11:$B$28,$C66,'Great Scot 10-1-22 Chal'!$AX$11:$AX$28)</f>
        <v>0</v>
      </c>
      <c r="JT66" s="174">
        <f>SUMIF('Great Scot 10-1-22 Chal'!$B$11:$B$28,$C66,'Great Scot 10-1-22 Chal'!$AY$11:$AY$28)</f>
        <v>0</v>
      </c>
      <c r="JU66" s="174">
        <f>SUMIF('Great Pumpkin Regatta 10-15-22'!$B$11:$B$54,$C66,'Great Pumpkin Regatta 10-15-22'!$AU$11:$AU$54)</f>
        <v>0</v>
      </c>
      <c r="JV66" s="174">
        <f>SUMIF('Great Pumpkin Regatta 10-15-22'!$B$11:$B$54,$C66,'Great Pumpkin Regatta 10-15-22'!$AV$11:$AV$54)</f>
        <v>0</v>
      </c>
      <c r="JW66" s="174">
        <f>SUMIF('Great Pumpkin Regatta 10-15-22'!$B$11:$B$54,$C66,'Great Pumpkin Regatta 10-15-22'!$AW$11:$AW$54)</f>
        <v>0</v>
      </c>
      <c r="JX66" s="174">
        <f>SUMIF('Great Pumpkin Regatta 10-15-22'!$B$11:$B$54,$C66,'Great Pumpkin Regatta 10-15-22'!$AX$11:$AX$54)</f>
        <v>0</v>
      </c>
      <c r="JY66" s="174">
        <f>SUMIF('Great Pumpkin Regatta 10-15-22'!$B$11:$B$54,$C66,'Great Pumpkin Regatta 10-15-22'!$AY$11:$AY$54)</f>
        <v>0</v>
      </c>
      <c r="JZ66" s="174">
        <f>SUMIF('One Day Regatta 10-29-22 FS'!$B$11:$B$19,$C66,'One Day Regatta 10-29-22 FS'!$AU$11:$AU$19)</f>
        <v>0</v>
      </c>
      <c r="KA66" s="174">
        <f>SUMIF('One Day Regatta 10-29-22 FS'!$B$11:$B$19,$C66,'One Day Regatta 10-29-22 FS'!$AV$11:$AV$19)</f>
        <v>0</v>
      </c>
      <c r="KB66" s="174">
        <f>SUMIF('One Day Regatta 10-29-22 FS'!$B$11:$B$19,$C66,'One Day Regatta 10-29-22 FS'!$AW$11:$AW$19)</f>
        <v>0</v>
      </c>
      <c r="KC66" s="174">
        <f>SUMIF('One Day Regatta 10-29-22 FS'!$B$11:$B$19,$C66,'One Day Regatta 10-29-22 FS'!$AX$11:$AX$19)</f>
        <v>0</v>
      </c>
      <c r="KD66" s="174">
        <f>SUMIF('One Day Regatta 10-29-22 FS'!$B$11:$B$19,$C66,'One Day Regatta 10-29-22 FS'!$AY$11:$AY$19)</f>
        <v>0</v>
      </c>
    </row>
    <row r="67" spans="1:290" ht="15" customHeight="1" x14ac:dyDescent="0.2">
      <c r="A67" s="400" t="s">
        <v>1369</v>
      </c>
      <c r="B67" s="134">
        <f t="shared" si="8"/>
        <v>36</v>
      </c>
      <c r="C67" s="170" t="s">
        <v>676</v>
      </c>
      <c r="D67" s="171">
        <f t="shared" si="44"/>
        <v>0</v>
      </c>
      <c r="E67" s="172">
        <f t="shared" si="45"/>
        <v>0</v>
      </c>
      <c r="F67" s="171">
        <f t="shared" si="46"/>
        <v>0</v>
      </c>
      <c r="G67" s="171">
        <v>0</v>
      </c>
      <c r="H67" s="171">
        <f t="shared" si="47"/>
        <v>0</v>
      </c>
      <c r="I67" s="173">
        <f t="shared" si="48"/>
        <v>0</v>
      </c>
      <c r="J67" s="173"/>
      <c r="K67" s="174">
        <f>SUMIF('Saturday Race 11-06-21'!$B$11:$B$21,$C67,'Saturday Race 11-06-21'!$AU$11:$AU$21)</f>
        <v>0</v>
      </c>
      <c r="L67" s="174">
        <f>SUMIF('Saturday Race 11-06-21'!$B$11:$B$21,$C67,'Saturday Race 11-06-21'!$AV$11:$AV$21)</f>
        <v>0</v>
      </c>
      <c r="M67" s="174">
        <f>SUMIF('Saturday Race 11-06-21'!$B$11:$B$21,$C67,'Saturday Race 11-06-21'!$AW$11:$AW$21)</f>
        <v>0</v>
      </c>
      <c r="N67" s="174">
        <f>SUMIF('Saturday Race 11-06-21'!$B$11:$B$21,$C67,'Saturday Race 11-06-21'!$AX$11:$AX$21)</f>
        <v>0</v>
      </c>
      <c r="O67" s="174">
        <f>SUMIF('Saturday Race 11-06-21'!$B$11:$B$21,$C67,'Saturday Race 11-06-21'!$AY$11:$AY$21)</f>
        <v>0</v>
      </c>
      <c r="P67" s="174">
        <f>SUMIF('Saturday Race 11-20-21'!$B$11:$B$20,$C67,'Saturday Race 11-20-21'!$AU$11:$AU$20)</f>
        <v>0</v>
      </c>
      <c r="Q67" s="174">
        <f>SUMIF('Saturday Race 11-20-21'!$B$11:$B$20,$C67,'Saturday Race 11-20-21'!$AV$11:$AV$20)</f>
        <v>0</v>
      </c>
      <c r="R67" s="174">
        <f>SUMIF('Saturday Race 11-20-21'!$B$11:$B$20,$C67,'Saturday Race 11-20-21'!$AW$11:$AW$20)</f>
        <v>0</v>
      </c>
      <c r="S67" s="174">
        <f>SUMIF('Saturday Race 11-20-21'!$B$11:$B$20,$C67,'Saturday Race 11-20-21'!$AX$11:$AX$20)</f>
        <v>0</v>
      </c>
      <c r="T67" s="174">
        <f>SUMIF('Saturday Race 11-20-21'!$B$11:$B$20,$C67,'Saturday Race 11-20-21'!$AY$11:$AY$20)</f>
        <v>0</v>
      </c>
      <c r="U67" s="174">
        <f>SUMIF('Saturday Race 1-08-22'!$B$11:$B$20,$C67,'Saturday Race 1-08-22'!$AU$11:$AU$20)</f>
        <v>0</v>
      </c>
      <c r="V67" s="174">
        <f>SUMIF('Saturday Race 1-08-22'!$B$11:$B$20,$C67,'Saturday Race 1-08-22'!$AV$11:$AV$20)</f>
        <v>0</v>
      </c>
      <c r="W67" s="174">
        <f>SUMIF('Saturday Race 1-08-22'!$B$11:$B$20,$C67,'Saturday Race 1-08-22'!$AW$11:$AW$20)</f>
        <v>0</v>
      </c>
      <c r="X67" s="174">
        <f>SUMIF('Saturday Race 1-08-22'!$B$11:$B$20,$C67,'Saturday Race 1-08-22'!$AX$11:$AX$20)</f>
        <v>0</v>
      </c>
      <c r="Y67" s="174">
        <f>SUMIF('Saturday Race 1-08-22'!$B$11:$B$20,$C67,'Saturday Race 1-08-22'!$AY$11:$AY$20)</f>
        <v>0</v>
      </c>
      <c r="Z67" s="174">
        <f>SUMIF('Saturday Race 1-22-22'!$B$11:$B$20,$C67,'Saturday Race 1-22-22'!$AU$11:$AU$20)</f>
        <v>0</v>
      </c>
      <c r="AA67" s="174">
        <f>SUMIF('Saturday Race 1-22-22'!$B$11:$B$20,$C67,'Saturday Race 1-22-22'!$AV$11:$AV$20)</f>
        <v>0</v>
      </c>
      <c r="AB67" s="174">
        <f>SUMIF('Saturday Race 1-22-22'!$B$11:$B$20,$C67,'Saturday Race 1-22-22'!$AW$11:$AW$20)</f>
        <v>0</v>
      </c>
      <c r="AC67" s="174">
        <f>SUMIF('Saturday Race 1-22-22'!$B$11:$B$20,$C67,'Saturday Race 1-22-22'!$AX$11:$AX$20)</f>
        <v>0</v>
      </c>
      <c r="AD67" s="174">
        <f>SUMIF('Saturday Race 1-22-22'!$B$11:$B$20,$C67,'Saturday Race 1-22-22'!$AY$11:$AY$20)</f>
        <v>0</v>
      </c>
      <c r="AE67" s="174">
        <f>SUMIF('Sunday Race 2-6-22'!$B$11:$B$20,$C67,'Sunday Race 2-6-22'!$AU$11:$AU$20)</f>
        <v>0</v>
      </c>
      <c r="AF67" s="174">
        <f>SUMIF('Sunday Race 2-6-22'!$B$11:$B$20,$C67,'Sunday Race 2-6-22'!$AV$11:$AV$20)</f>
        <v>0</v>
      </c>
      <c r="AG67" s="174">
        <f>SUMIF('Sunday Race 2-6-22'!$B$11:$B$20,$C67,'Sunday Race 2-6-22'!$AW$11:$AW$20)</f>
        <v>0</v>
      </c>
      <c r="AH67" s="174">
        <f>SUMIF('Sunday Race 2-6-22'!$B$11:$B$20,$C67,'Sunday Race 2-6-22'!$AX$11:$AX$20)</f>
        <v>0</v>
      </c>
      <c r="AI67" s="174">
        <f>SUMIF('Sunday Race 2-6-22'!$B$11:$B$20,$C67,'Sunday Race 2-6-22'!$AY$11:$AY$20)</f>
        <v>0</v>
      </c>
      <c r="AJ67" s="174">
        <f>SUMIF('Sunday Race 2-20-22'!$B$11:$B$26,$C67,'Sunday Race 2-20-22'!$AU$11:$AU$26)</f>
        <v>0</v>
      </c>
      <c r="AK67" s="174">
        <f>SUMIF('Sunday Race 2-20-22'!$B$11:$B$26,$C67,'Sunday Race 2-20-22'!$AV$11:$AV$26)</f>
        <v>0</v>
      </c>
      <c r="AL67" s="174">
        <f>SUMIF('Sunday Race 2-20-22'!$B$11:$B$26,$C67,'Sunday Race 2-20-22'!$AW$11:$AW$26)</f>
        <v>0</v>
      </c>
      <c r="AM67" s="174">
        <f>SUMIF('Sunday Race 2-20-22'!$B$11:$B$26,$C67,'Sunday Race 2-20-22'!$AX$11:$AX$26)</f>
        <v>0</v>
      </c>
      <c r="AN67" s="174">
        <f>SUMIF('Sunday Race 2-20-22'!$B$11:$B$26,$C67,'Sunday Race 2-20-22'!$AY$11:$AY$26)</f>
        <v>0</v>
      </c>
      <c r="AO67" s="174">
        <f>SUMIF('Sunday Race 2-27-22'!$B$11:$B$20,$C67,'Sunday Race 2-27-22'!$AU$11:$AU$20)</f>
        <v>0</v>
      </c>
      <c r="AP67" s="174">
        <f>SUMIF('Sunday Race 2-27-22'!$B$11:$B$20,$C67,'Sunday Race 2-27-22'!$AV$11:$AV$20)</f>
        <v>0</v>
      </c>
      <c r="AQ67" s="174">
        <f>SUMIF('Sunday Race 2-27-22'!$B$11:$B$20,$C67,'Sunday Race 2-27-22'!$AW$11:$AW$20)</f>
        <v>0</v>
      </c>
      <c r="AR67" s="174">
        <f>SUMIF('Sunday Race 2-27-22'!$B$11:$B$20,$C67,'Sunday Race 2-27-22'!$AX$11:$AX$20)</f>
        <v>0</v>
      </c>
      <c r="AS67" s="174">
        <f>SUMIF('Sunday Race 2-27-22'!$B$11:$B$20,$C67,'Sunday Race 2-27-22'!$AY$11:$AY$20)</f>
        <v>0</v>
      </c>
      <c r="AT67" s="174">
        <f>SUMIF('Sunday Race 3-13-22'!$B$11:$B$25,$C67,'Sunday Race 3-13-22'!$AU$11:$AU$25)</f>
        <v>0</v>
      </c>
      <c r="AU67" s="174">
        <f>SUMIF('Sunday Race 3-13-22'!$B$11:$B$25,$C67,'Sunday Race 3-13-22'!$AV$11:$AV$25)</f>
        <v>0</v>
      </c>
      <c r="AV67" s="174">
        <f>SUMIF('Sunday Race 3-13-22'!$B$11:$B$25,$C67,'Sunday Race 3-13-22'!$AW$11:$AW$25)</f>
        <v>0</v>
      </c>
      <c r="AW67" s="174">
        <f>SUMIF('Sunday Race 3-13-22'!$B$11:$B$25,$C67,'Sunday Race 3-13-22'!$AX$11:$AX$25)</f>
        <v>0</v>
      </c>
      <c r="AX67" s="174">
        <f>SUMIF('Sunday Race 3-13-22'!$B$11:$B$25,$C67,'Sunday Race 3-13-22'!$AY$11:$AY$25)</f>
        <v>0</v>
      </c>
      <c r="AY67" s="174">
        <f>SUMIF('Saturday Race 3-19-22'!$B$11:$B$15,$C67,'Saturday Race 3-19-22'!$AU$11:$AU$15)</f>
        <v>0</v>
      </c>
      <c r="AZ67" s="174">
        <f>SUMIF('Saturday Race 3-19-22'!$B$11:$B$15,$C67,'Saturday Race 3-19-22'!$AV$11:$AV$15)</f>
        <v>0</v>
      </c>
      <c r="BA67" s="174">
        <f>SUMIF('Saturday Race 3-19-22'!$B$11:$B$15,$C67,'Saturday Race 3-19-22'!$AW$11:$AW$15)</f>
        <v>0</v>
      </c>
      <c r="BB67" s="174">
        <f>SUMIF('Saturday Race 3-19-22'!$B$11:$B$15,$C67,'Saturday Race 3-19-22'!$AX$11:$AX$15)</f>
        <v>0</v>
      </c>
      <c r="BC67" s="174">
        <f>SUMIF('Saturday Race 3-19-22'!$B$11:$B$15,$C67,'Saturday Race 3-19-22'!$AY$11:$AY$15)</f>
        <v>0</v>
      </c>
      <c r="BD67" s="174">
        <f>SUMIF('Sunday Races 4-10-22'!$B$11:$B$26,$C67,'Sunday Races 4-10-22'!$AU$11:$AU$26)</f>
        <v>0</v>
      </c>
      <c r="BE67" s="174">
        <f>SUMIF('Sunday Races 4-10-22'!$B$11:$B$26,$C67,'Sunday Races 4-10-22'!$AV$11:$AV$26)</f>
        <v>0</v>
      </c>
      <c r="BF67" s="174">
        <f>SUMIF('Sunday Races 4-10-22'!$B$11:$B$26,$C67,'Sunday Races 4-10-22'!$AW$11:$AW$26)</f>
        <v>0</v>
      </c>
      <c r="BG67" s="174">
        <f>SUMIF('Sunday Races 4-10-22'!$B$11:$B$26,$C67,'Sunday Races 4-10-22'!$AX$11:$AX$26)</f>
        <v>0</v>
      </c>
      <c r="BH67" s="174">
        <f>SUMIF('Sunday Races 4-10-22'!$B$11:$B$26,$C67,'Sunday Races 4-10-22'!$AY$11:$AY$26)</f>
        <v>0</v>
      </c>
      <c r="BI67" s="174">
        <f>SUMIF('Sunday Races 5-1-22'!$B$11:$B$28,$C67,'Sunday Races 5-1-22'!$AU$11:$AU$28)</f>
        <v>0</v>
      </c>
      <c r="BJ67" s="174">
        <f>SUMIF('Sunday Races 5-1-22'!$B$11:$B$28,$C67,'Sunday Races 5-1-22'!$AV$11:$AV$28)</f>
        <v>0</v>
      </c>
      <c r="BK67" s="174">
        <f>SUMIF('Sunday Races 5-1-22'!$B$11:$B$28,$C67,'Sunday Races 5-1-22'!$AW$11:$AW$28)</f>
        <v>0</v>
      </c>
      <c r="BL67" s="174">
        <f>SUMIF('Sunday Races 5-1-22'!$B$11:$B$28,$C67,'Sunday Races 5-1-22'!$AX$11:$AX$28)</f>
        <v>0</v>
      </c>
      <c r="BM67" s="174">
        <f>SUMIF('Sunday Races 5-1-22'!$B$11:$B$28,$C67,'Sunday Races 5-1-22'!$AY$11:$AY$28)</f>
        <v>0</v>
      </c>
      <c r="BN67" s="174">
        <f>SUMIF('Sunday Races 6-5-22'!$B$11:$B$28,$C67,'Sunday Races 6-5-22'!$AU$11:$AU$28)</f>
        <v>0</v>
      </c>
      <c r="BO67" s="174">
        <f>SUMIF('Sunday Races 6-5-22'!$B$11:$B$28,$C67,'Sunday Races 6-5-22'!$AV$11:$AV$28)</f>
        <v>0</v>
      </c>
      <c r="BP67" s="174">
        <f>SUMIF('Sunday Races 6-5-22'!$B$11:$B$28,$C67,'Sunday Races 6-5-22'!$AW$11:$AW$28)</f>
        <v>0</v>
      </c>
      <c r="BQ67" s="174">
        <f>SUMIF('Sunday Races 6-5-22'!$B$11:$B$28,$C67,'Sunday Races 6-5-22'!$AX$11:$AX$28)</f>
        <v>0</v>
      </c>
      <c r="BR67" s="174">
        <f>SUMIF('Sunday Races 6-5-22'!$B$11:$B$28,$C67,'Sunday Races 6-5-22'!$AY$11:$AY$28)</f>
        <v>0</v>
      </c>
      <c r="BS67" s="174">
        <f>SUMIF('Sunday Races 6-12-22'!$B$11:$B$24,$C67,'Sunday Races 6-12-22'!$AU$11:$AU$24)</f>
        <v>0</v>
      </c>
      <c r="BT67" s="174">
        <f>SUMIF('Sunday Races 6-12-22'!$B$11:$B$24,$C67,'Sunday Races 6-12-22'!$AV$11:$AV$24)</f>
        <v>0</v>
      </c>
      <c r="BU67" s="174">
        <f>SUMIF('Sunday Races 6-12-22'!$B$11:$B$24,$C67,'Sunday Races 6-12-22'!$AW$11:$AW$24)</f>
        <v>0</v>
      </c>
      <c r="BV67" s="174">
        <f>SUMIF('Sunday Races 6-12-22'!$B$11:$B$24,$C67,'Sunday Races 6-12-22'!$AX$11:$AX$24)</f>
        <v>0</v>
      </c>
      <c r="BW67" s="174">
        <f>SUMIF('Sunday Races 6-12-22'!$B$11:$B$24,$C67,'Sunday Races 6-12-22'!$AY$11:$AY$24)</f>
        <v>0</v>
      </c>
      <c r="BX67" s="174">
        <f>SUMIF('Saturday Races 6-18-22'!$B$11:$B$24,$C67,'Saturday Races 6-18-22'!$AU$11:$AU$24)</f>
        <v>0</v>
      </c>
      <c r="BY67" s="174">
        <f>SUMIF('Saturday Races 6-18-22'!$B$11:$B$24,$C67,'Saturday Races 6-18-22'!$AV$11:$AV$24)</f>
        <v>0</v>
      </c>
      <c r="BZ67" s="174">
        <f>SUMIF('Saturday Races 6-18-22'!$B$11:$B$24,$C67,'Saturday Races 6-18-22'!$AW$11:$AW$24)</f>
        <v>0</v>
      </c>
      <c r="CA67" s="174">
        <f>SUMIF('Saturday Races 6-18-22'!$B$11:$B$24,$C67,'Saturday Races 6-18-22'!$AX$11:$AX$24)</f>
        <v>0</v>
      </c>
      <c r="CB67" s="174">
        <f>SUMIF('Saturday Races 6-18-22'!$B$11:$B$24,$C67,'Saturday Races 6-18-22'!$AY$11:$AY$24)</f>
        <v>0</v>
      </c>
      <c r="CC67" s="174">
        <f>SUMIF('Sunday Races 7-3-22'!$B$11:$B$26,$C67,'Sunday Races 7-3-22'!$AU$11:$AU$26)</f>
        <v>0</v>
      </c>
      <c r="CD67" s="174">
        <f>SUMIF('Sunday Races 7-3-22'!$B$11:$B$26,$C67,'Sunday Races 7-3-22'!$AV$11:$AV$26)</f>
        <v>0</v>
      </c>
      <c r="CE67" s="174">
        <f>SUMIF('Sunday Races 7-3-22'!$B$11:$B$26,$C67,'Sunday Races 7-3-22'!$AW$11:$AW$26)</f>
        <v>0</v>
      </c>
      <c r="CF67" s="174">
        <f>SUMIF('Sunday Races 7-3-22'!$B$11:$B$26,$C67,'Sunday Races 7-3-22'!$AX$11:$AX$26)</f>
        <v>0</v>
      </c>
      <c r="CG67" s="174">
        <f>SUMIF('Sunday Races 7-3-22'!$B$11:$B$26,$C67,'Sunday Races 7-3-22'!$AY$11:$AY$26)</f>
        <v>0</v>
      </c>
      <c r="CH67" s="174">
        <f>SUMIF('Sunday Races 7-31-22'!$B$11:$B$26,$C67,'Sunday Races 7-31-22'!$AU$11:$AU$26)</f>
        <v>0</v>
      </c>
      <c r="CI67" s="174">
        <f>SUMIF('Sunday Races 7-31-22'!$B$11:$B$26,$C67,'Sunday Races 7-31-22'!$AV$11:$AV$26)</f>
        <v>0</v>
      </c>
      <c r="CJ67" s="174">
        <f>SUMIF('Sunday Races 7-31-22'!$B$11:$B$26,$C67,'Sunday Races 7-31-22'!$AW$11:$AW$26)</f>
        <v>0</v>
      </c>
      <c r="CK67" s="174">
        <f>SUMIF('Sunday Races 7-31-22'!$B$11:$B$26,$C67,'Sunday Races 7-31-22'!$AX$11:$AX$26)</f>
        <v>0</v>
      </c>
      <c r="CL67" s="174">
        <f>SUMIF('Sunday Races 7-31-22'!$B$11:$B$26,$C67,'Sunday Races 7-31-22'!$AY$11:$AY$26)</f>
        <v>0</v>
      </c>
      <c r="CM67" s="174">
        <f>SUMIF('Sunday Races 8-14-22'!$B$11:$B$26,$C67,'Sunday Races 8-14-22'!$AU$11:$AU$26)</f>
        <v>0</v>
      </c>
      <c r="CN67" s="174">
        <f>SUMIF('Sunday Races 8-14-22'!$B$11:$B$26,$C67,'Sunday Races 8-14-22'!$AV$11:$AV$26)</f>
        <v>0</v>
      </c>
      <c r="CO67" s="174">
        <f>SUMIF('Sunday Races 8-14-22'!$B$11:$B$26,$C67,'Sunday Races 8-14-22'!$AW$11:$AW$26)</f>
        <v>0</v>
      </c>
      <c r="CP67" s="174">
        <f>SUMIF('Sunday Races 8-14-22'!$B$11:$B$26,$C67,'Sunday Races 8-14-22'!$AX$11:$AX$26)</f>
        <v>0</v>
      </c>
      <c r="CQ67" s="174">
        <f>SUMIF('Sunday Races 8-14-22'!$B$11:$B$26,$C67,'Sunday Races 8-14-22'!$AY$11:$AY$26)</f>
        <v>0</v>
      </c>
      <c r="CR67" s="174">
        <f>SUMIF('Saturday Races 8-20-22'!$B$11:$B$26,$C67,'Saturday Races 8-20-22'!$AU$11:$AU$26)</f>
        <v>0</v>
      </c>
      <c r="CS67" s="174">
        <f>SUMIF('Saturday Races 8-20-22'!$B$11:$B$26,$C67,'Saturday Races 8-20-22'!$AV$11:$AV$26)</f>
        <v>0</v>
      </c>
      <c r="CT67" s="174">
        <f>SUMIF('Saturday Races 8-20-22'!$B$11:$B$26,$C67,'Saturday Races 8-20-22'!$AW$11:$AW$26)</f>
        <v>0</v>
      </c>
      <c r="CU67" s="174">
        <f>SUMIF('Saturday Races 8-20-22'!$B$11:$B$26,$C67,'Saturday Races 8-20-22'!$AX$11:$AX$26)</f>
        <v>0</v>
      </c>
      <c r="CV67" s="174">
        <f>SUMIF('Saturday Races 8-20-22'!$B$11:$B$26,$C67,'Saturday Races 8-20-22'!$AY$11:$AY$26)</f>
        <v>0</v>
      </c>
      <c r="CW67" s="174">
        <f>SUMIF('Sunday Races 9-11-22'!$B$11:$B$20,$C67,'Sunday Races 9-11-22'!$AU$11:$AU$20)</f>
        <v>0</v>
      </c>
      <c r="CX67" s="174">
        <f>SUMIF('Sunday Races 9-11-22'!$B$11:$B$20,$C67,'Sunday Races 9-11-22'!$AV$11:$AV$20)</f>
        <v>0</v>
      </c>
      <c r="CY67" s="174">
        <f>SUMIF('Sunday Races 9-11-22'!$B$11:$B$20,$C67,'Sunday Races 9-11-22'!$AW$11:$AW$20)</f>
        <v>0</v>
      </c>
      <c r="CZ67" s="174">
        <f>SUMIF('Sunday Races 9-11-22'!$B$11:$B$20,$C67,'Sunday Races 9-11-22'!$AX$11:$AX$20)</f>
        <v>0</v>
      </c>
      <c r="DA67" s="174">
        <f>SUMIF('Sunday Races 9-11-22'!$B$11:$B$20,$C67,'Sunday Races 9-11-22'!$AY$11:$AY$20)</f>
        <v>0</v>
      </c>
      <c r="DB67" s="174">
        <f>SUMIF('Sunday Races 10-9-22'!$B$11:$B$21,$C67,'Sunday Races 10-9-22'!$AU$11:$AU$21)</f>
        <v>0</v>
      </c>
      <c r="DC67" s="174">
        <f>SUMIF('Sunday Races 10-9-22'!$B$11:$B$21,$C67,'Sunday Races 10-9-22'!$AV$11:$AV$21)</f>
        <v>0</v>
      </c>
      <c r="DD67" s="174">
        <f>SUMIF('Sunday Races 10-9-22'!$B$11:$B$21,$C67,'Sunday Races 10-9-22'!$AW$11:$AW$21)</f>
        <v>0</v>
      </c>
      <c r="DE67" s="174">
        <f>SUMIF('Sunday Races 10-9-22'!$B$11:$B$21,$C67,'Sunday Races 10-9-22'!$AX$11:$AX$21)</f>
        <v>0</v>
      </c>
      <c r="DF67" s="174">
        <f>SUMIF('Sunday Races 10-9-22'!$B$11:$B$21,$C67,'Sunday Races 10-9-22'!$AY$11:$AY$21)</f>
        <v>0</v>
      </c>
      <c r="DG67" s="174">
        <f>SUMIF('Sunday Races 10-23-22'!$B$11:$B$22,$C67,'Sunday Races 10-23-22'!$AU$11:$AU$22)</f>
        <v>0</v>
      </c>
      <c r="DH67" s="174">
        <f>SUMIF('Sunday Races 10-23-22'!$B$11:$B$22,$C67,'Sunday Races 10-23-22'!$AV$11:$AV$22)</f>
        <v>0</v>
      </c>
      <c r="DI67" s="174">
        <f>SUMIF('Sunday Races 10-23-22'!$B$11:$B$22,$C67,'Sunday Races 10-23-22'!$AW$11:$AW$22)</f>
        <v>0</v>
      </c>
      <c r="DJ67" s="174">
        <f>SUMIF('Sunday Races 10-23-22'!$B$11:$B$22,$C67,'Sunday Races 10-23-22'!$AX$11:$AX$22)</f>
        <v>0</v>
      </c>
      <c r="DK67" s="174">
        <f>SUMIF('Sunday Races 10-23-22'!$B$11:$B$22,$C67,'Sunday Races 10-23-22'!$AY$11:$AY$22)</f>
        <v>0</v>
      </c>
      <c r="DL67" s="175"/>
      <c r="DM67" s="176"/>
      <c r="DN67" s="177">
        <f t="shared" si="63"/>
        <v>0</v>
      </c>
      <c r="DO67" s="177">
        <f t="shared" si="63"/>
        <v>0</v>
      </c>
      <c r="DP67" s="177">
        <f t="shared" si="63"/>
        <v>0</v>
      </c>
      <c r="DQ67" s="177">
        <f t="shared" si="63"/>
        <v>0</v>
      </c>
      <c r="DR67" s="177">
        <f t="shared" si="63"/>
        <v>0</v>
      </c>
      <c r="DS67" s="177">
        <f t="shared" si="63"/>
        <v>0</v>
      </c>
      <c r="DT67" s="177">
        <f t="shared" si="63"/>
        <v>0</v>
      </c>
      <c r="DU67" s="177">
        <f t="shared" si="63"/>
        <v>0</v>
      </c>
      <c r="DV67" s="177">
        <f t="shared" si="63"/>
        <v>0</v>
      </c>
      <c r="DW67" s="177">
        <f t="shared" si="63"/>
        <v>0</v>
      </c>
      <c r="DX67" s="177">
        <f t="shared" si="64"/>
        <v>0</v>
      </c>
      <c r="DY67" s="177">
        <f t="shared" si="64"/>
        <v>0</v>
      </c>
      <c r="DZ67" s="177">
        <f t="shared" si="64"/>
        <v>0</v>
      </c>
      <c r="EA67" s="177">
        <f t="shared" si="64"/>
        <v>0</v>
      </c>
      <c r="EB67" s="177">
        <f t="shared" si="64"/>
        <v>0</v>
      </c>
      <c r="EC67" s="177">
        <f t="shared" si="64"/>
        <v>0</v>
      </c>
      <c r="ED67" s="177">
        <f t="shared" si="64"/>
        <v>0</v>
      </c>
      <c r="EE67" s="177">
        <f t="shared" si="64"/>
        <v>0</v>
      </c>
      <c r="EF67" s="177">
        <f t="shared" si="64"/>
        <v>0</v>
      </c>
      <c r="EG67" s="177">
        <f t="shared" si="64"/>
        <v>0</v>
      </c>
      <c r="EH67" s="177">
        <f t="shared" si="65"/>
        <v>0</v>
      </c>
      <c r="EI67" s="177">
        <f t="shared" si="65"/>
        <v>0</v>
      </c>
      <c r="EJ67" s="177">
        <f t="shared" si="65"/>
        <v>0</v>
      </c>
      <c r="EK67" s="177">
        <f t="shared" si="65"/>
        <v>0</v>
      </c>
      <c r="EL67" s="177">
        <f t="shared" si="65"/>
        <v>0</v>
      </c>
      <c r="EM67" s="177">
        <f t="shared" si="65"/>
        <v>0</v>
      </c>
      <c r="EN67" s="177">
        <f t="shared" si="65"/>
        <v>0</v>
      </c>
      <c r="EO67" s="177">
        <f t="shared" si="65"/>
        <v>0</v>
      </c>
      <c r="EP67" s="177">
        <f t="shared" si="65"/>
        <v>0</v>
      </c>
      <c r="EQ67" s="177">
        <f t="shared" si="65"/>
        <v>0</v>
      </c>
      <c r="ER67" s="177">
        <f t="shared" si="66"/>
        <v>0</v>
      </c>
      <c r="ES67" s="177">
        <f t="shared" si="66"/>
        <v>0</v>
      </c>
      <c r="ET67" s="177">
        <f t="shared" si="66"/>
        <v>0</v>
      </c>
      <c r="EU67" s="177">
        <f t="shared" si="66"/>
        <v>0</v>
      </c>
      <c r="EV67" s="177">
        <f t="shared" si="66"/>
        <v>0</v>
      </c>
      <c r="EW67" s="177">
        <f t="shared" si="66"/>
        <v>0</v>
      </c>
      <c r="EX67" s="177">
        <f t="shared" si="66"/>
        <v>0</v>
      </c>
      <c r="EY67" s="177">
        <f t="shared" si="66"/>
        <v>0</v>
      </c>
      <c r="EZ67" s="177">
        <f t="shared" si="66"/>
        <v>0</v>
      </c>
      <c r="FA67" s="177">
        <f t="shared" si="66"/>
        <v>0</v>
      </c>
      <c r="FB67" s="177">
        <f t="shared" si="67"/>
        <v>0</v>
      </c>
      <c r="FC67" s="177">
        <f t="shared" si="67"/>
        <v>0</v>
      </c>
      <c r="FD67" s="177">
        <f t="shared" si="67"/>
        <v>0</v>
      </c>
      <c r="FE67" s="177">
        <f t="shared" si="67"/>
        <v>0</v>
      </c>
      <c r="FF67" s="177">
        <f t="shared" si="67"/>
        <v>0</v>
      </c>
      <c r="FG67" s="177">
        <f t="shared" si="67"/>
        <v>0</v>
      </c>
      <c r="FH67" s="177">
        <f t="shared" si="67"/>
        <v>0</v>
      </c>
      <c r="FI67" s="177">
        <f t="shared" si="67"/>
        <v>0</v>
      </c>
      <c r="FJ67" s="177">
        <f t="shared" si="67"/>
        <v>0</v>
      </c>
      <c r="FK67" s="177">
        <f t="shared" si="67"/>
        <v>0</v>
      </c>
      <c r="FL67" s="177">
        <f t="shared" si="68"/>
        <v>0</v>
      </c>
      <c r="FM67" s="177">
        <f t="shared" si="68"/>
        <v>0</v>
      </c>
      <c r="FN67" s="177">
        <f t="shared" si="68"/>
        <v>0</v>
      </c>
      <c r="FO67" s="177">
        <f t="shared" si="68"/>
        <v>0</v>
      </c>
      <c r="FP67" s="177">
        <f t="shared" si="68"/>
        <v>0</v>
      </c>
      <c r="FQ67" s="177">
        <f t="shared" si="68"/>
        <v>0</v>
      </c>
      <c r="FR67" s="177">
        <f t="shared" si="68"/>
        <v>0</v>
      </c>
      <c r="FS67" s="177">
        <f t="shared" si="68"/>
        <v>0</v>
      </c>
      <c r="FT67" s="177">
        <f t="shared" si="68"/>
        <v>0</v>
      </c>
      <c r="FU67" s="177">
        <f t="shared" si="68"/>
        <v>0</v>
      </c>
      <c r="FV67" s="177">
        <f t="shared" si="68"/>
        <v>0</v>
      </c>
      <c r="FW67" s="177">
        <f t="shared" si="68"/>
        <v>0</v>
      </c>
      <c r="FX67" s="177">
        <f t="shared" si="68"/>
        <v>0</v>
      </c>
      <c r="FY67" s="177">
        <f t="shared" si="68"/>
        <v>0</v>
      </c>
      <c r="FZ67" s="177">
        <f t="shared" si="68"/>
        <v>0</v>
      </c>
      <c r="GA67" s="177"/>
      <c r="GB67" s="229">
        <f t="shared" si="55"/>
        <v>0</v>
      </c>
      <c r="GC67" s="229">
        <f t="shared" si="56"/>
        <v>0</v>
      </c>
      <c r="GD67" s="174">
        <f>SUMIF('One Day 12-04-21 Scots'!$B$11:$B$24,$C67,'One Day 12-04-21 Scots'!$AU$11:$AU$24)</f>
        <v>0</v>
      </c>
      <c r="GE67" s="174">
        <f>SUMIF('One Day 12-04-21 Scots'!$B$11:$B$24,$C67,'One Day 12-04-21 Scots'!$AV$11:$AV$24)</f>
        <v>0</v>
      </c>
      <c r="GF67" s="174">
        <f>SUMIF('One Day 12-04-21 Scots'!$B$11:$B$24,$C67,'One Day 12-04-21 Scots'!$AW$11:$AW$24)</f>
        <v>0</v>
      </c>
      <c r="GG67" s="174">
        <f>SUMIF('One Day 12-04-21 Scots'!$B$11:$B$24,$C67,'One Day 12-04-21 Scots'!$AX$11:$AX$24)</f>
        <v>0</v>
      </c>
      <c r="GH67" s="174">
        <f>SUMIF('One Day 12-04-21 Scots'!$B$11:$B$24,$C67,'One Day 12-04-21 Scots'!$AY$11:$AY$24)</f>
        <v>0</v>
      </c>
      <c r="GI67" s="174">
        <f>SUMIF('One Day 12-04-21 Thistles'!$B$11:$B$25,$C67,'One Day 12-04-21 Thistles'!$AU$11:$AU$25)</f>
        <v>0</v>
      </c>
      <c r="GJ67" s="174">
        <f>SUMIF('One Day 12-04-21 Thistles'!$B$11:$B$25,$C67,'One Day 12-04-21 Thistles'!$AV$11:$AV$25)</f>
        <v>0</v>
      </c>
      <c r="GK67" s="174">
        <f>SUMIF('One Day 12-04-21 Thistles'!$B$11:$B$25,$C67,'One Day 12-04-21 Thistles'!$AW$11:$AW$25)</f>
        <v>0</v>
      </c>
      <c r="GL67" s="174">
        <f>SUMIF('One Day 12-04-21 Thistles'!$B$11:$B$25,$C67,'One Day 12-04-21 Thistles'!$AX$11:$AX$25)</f>
        <v>0</v>
      </c>
      <c r="GM67" s="174">
        <f>SUMIF('One Day 12-04-21 Thistles'!$B$11:$B$25,$C67,'One Day 12-04-21 Thistles'!$AY$11:$AY$25)</f>
        <v>0</v>
      </c>
      <c r="GN67" s="174">
        <f>SUMIF('Chili One Day 2-12-22 Scots'!$B$11:$B$27,$C67,'Chili One Day 2-12-22 Scots'!$AU$11:$AU$27)</f>
        <v>0</v>
      </c>
      <c r="GO67" s="174">
        <f>SUMIF('Chili One Day 2-12-22 Scots'!$B$11:$B$27,$C67,'Chili One Day 2-12-22 Scots'!$AV$11:$AV$27)</f>
        <v>0</v>
      </c>
      <c r="GP67" s="174">
        <f>SUMIF('Chili One Day 2-12-22 Scots'!$B$11:$B$27,$C67,'Chili One Day 2-12-22 Scots'!$AW$11:$AW$27)</f>
        <v>0</v>
      </c>
      <c r="GQ67" s="174">
        <f>SUMIF('Chili One Day 2-12-22 Scots'!$B$11:$B$27,$C67,'Chili One Day 2-12-22 Scots'!$AX$11:$AX$27)</f>
        <v>0</v>
      </c>
      <c r="GR67" s="174">
        <f>SUMIF('Chili One Day 2-12-22 Scots'!$B$11:$B$27,$C67,'Chili One Day 2-12-22 Scots'!$AY$11:$AY$27)</f>
        <v>0</v>
      </c>
      <c r="GS67" s="174">
        <f>SUMIF('Chili One Day 2-12-22 Thistles'!$B$11:$B$27,$C67,'Chili One Day 2-12-22 Thistles'!$AU$11:$AU$27)</f>
        <v>0</v>
      </c>
      <c r="GT67" s="174">
        <f>SUMIF('Chili One Day 2-12-22 Thistles'!$B$11:$B$27,$C67,'Chili One Day 2-12-22 Thistles'!$AV$11:$AV$27)</f>
        <v>0</v>
      </c>
      <c r="GU67" s="174">
        <f>SUMIF('Chili One Day 2-12-22 Thistles'!$B$11:$B$27,$C67,'Chili One Day 2-12-22 Thistles'!$AW$11:$AW$27)</f>
        <v>0</v>
      </c>
      <c r="GV67" s="174">
        <f>SUMIF('Chili One Day 2-12-22 Thistles'!$B$11:$B$27,$C67,'Chili One Day 2-12-22 Thistles'!$AX$11:$AX$27)</f>
        <v>0</v>
      </c>
      <c r="GW67" s="174">
        <f>SUMIF('Chili One Day 2-12-22 Thistles'!$B$11:$B$27,$C67,'Chili One Day 2-12-22 Thistles'!$AY$11:$AY$27)</f>
        <v>0</v>
      </c>
      <c r="GX67" s="174">
        <f>SUMIF('Ironman One Day 3-5-22 FS'!$B$11:$B$26,$C67,'Ironman One Day 3-5-22 FS'!$AU$11:$AU$26)</f>
        <v>0</v>
      </c>
      <c r="GY67" s="174">
        <f>SUMIF('Ironman One Day 3-5-22 FS'!$B$11:$B$26,$C67,'Ironman One Day 3-5-22 FS'!$AV$11:$AV$26)</f>
        <v>0</v>
      </c>
      <c r="GZ67" s="174">
        <f>SUMIF('Ironman One Day 3-5-22 FS'!$B$11:$B$26,$C67,'Ironman One Day 3-5-22 FS'!$AW$11:$AW$26)</f>
        <v>0</v>
      </c>
      <c r="HA67" s="174">
        <f>SUMIF('Ironman One Day 3-5-22 FS'!$B$11:$B$26,$C67,'Ironman One Day 3-5-22 FS'!$AX$11:$AX$26)</f>
        <v>0</v>
      </c>
      <c r="HB67" s="174">
        <f>SUMIF('Ironman One Day 3-5-22 FS'!$B$11:$B$26,$C67,'Ironman One Day 3-5-22 FS'!$AY$11:$AY$26)</f>
        <v>0</v>
      </c>
      <c r="HC67" s="174">
        <f>SUMIF('Ironman One Day 3-5-22 420'!$B$11:$B$26,$C67,'Ironman One Day 3-5-22 420'!$AU$11:$AU$26)</f>
        <v>0</v>
      </c>
      <c r="HD67" s="174">
        <f>SUMIF('Ironman One Day 3-5-22 420'!$B$11:$B$26,$C67,'Ironman One Day 3-5-22 420'!$AV$11:$AV$26)</f>
        <v>0</v>
      </c>
      <c r="HE67" s="174">
        <f>SUMIF('Ironman One Day 3-5-22 420'!$B$11:$B$26,$C67,'Ironman One Day 3-5-22 420'!$AW$11:$AW$26)</f>
        <v>0</v>
      </c>
      <c r="HF67" s="174">
        <f>SUMIF('Ironman One Day 3-5-22 420'!$B$11:$B$26,$C67,'Ironman One Day 3-5-22 420'!$AX$11:$AX$26)</f>
        <v>0</v>
      </c>
      <c r="HG67" s="174">
        <f>SUMIF('Ironman One Day 3-5-22 420'!$B$11:$B$26,$C67,'Ironman One Day 3-5-22 420'!$AY$11:$AY$26)</f>
        <v>0</v>
      </c>
      <c r="HH67" s="174">
        <f>SUMIF('Easter One Day 4-16-22 FS'!$B$11:$B$25,$C67,'Easter One Day 4-16-22 FS'!$AU$11:$AU$25)</f>
        <v>0</v>
      </c>
      <c r="HI67" s="174">
        <f>SUMIF('Easter One Day 4-16-22 FS'!$B$11:$B$25,$C67,'Easter One Day 4-16-22 FS'!$AV$11:$AV$25)</f>
        <v>0</v>
      </c>
      <c r="HJ67" s="174">
        <f>SUMIF('Easter One Day 4-16-22 FS'!$B$11:$B$25,$C67,'Easter One Day 4-16-22 FS'!$AW$11:$AW$25)</f>
        <v>0</v>
      </c>
      <c r="HK67" s="174">
        <f>SUMIF('Easter One Day 4-16-22 FS'!$B$11:$B$25,$C67,'Easter One Day 4-16-22 FS'!$AX$11:$AX$25)</f>
        <v>0</v>
      </c>
      <c r="HL67" s="174">
        <f>SUMIF('Easter One Day 4-16-22 FS'!$B$11:$B$25,$C67,'Easter One Day 4-16-22 FS'!$AY$11:$AY$25)</f>
        <v>0</v>
      </c>
      <c r="HM67" s="174">
        <f>SUMIF('Easter One Day 4-16-22 TH'!$B$11:$B$25,$C67,'Easter One Day 4-16-22 TH'!$AU$11:$AU$25)</f>
        <v>0</v>
      </c>
      <c r="HN67" s="174">
        <f>SUMIF('Easter One Day 4-16-22 TH'!$B$11:$B$25,$C67,'Easter One Day 4-16-22 TH'!$AV$11:$AV$25)</f>
        <v>0</v>
      </c>
      <c r="HO67" s="174">
        <f>SUMIF('Easter One Day 4-16-22 TH'!$B$11:$B$25,$C67,'Easter One Day 4-16-22 TH'!$AW$11:$AW$25)</f>
        <v>0</v>
      </c>
      <c r="HP67" s="174">
        <f>SUMIF('Easter One Day 4-16-22 TH'!$B$11:$B$25,$C67,'Easter One Day 4-16-22 TH'!$AX$11:$AX$25)</f>
        <v>0</v>
      </c>
      <c r="HQ67" s="174">
        <f>SUMIF('Easter One Day 4-16-22 TH'!$B$11:$B$25,$C67,'Easter One Day 4-16-22 TH'!$AY$11:$AY$25)</f>
        <v>0</v>
      </c>
      <c r="HR67" s="174">
        <f>SUMIF('Long Distance Race 5-7-22'!$B$11:$B$25,$C67,'Long Distance Race 5-7-22'!$AU$11:$AU$25)</f>
        <v>0</v>
      </c>
      <c r="HS67" s="174">
        <f>SUMIF('Long Distance Race 5-7-22'!$B$11:$B$18,$C67,'Long Distance Race 5-7-22'!$AV$11:$AV$18)</f>
        <v>0</v>
      </c>
      <c r="HT67" s="174">
        <f>SUMIF('Long Distance Race 5-7-22'!$B$11:$B$18,$C67,'Long Distance Race 5-7-22'!$AW$11:$AW$18)</f>
        <v>0</v>
      </c>
      <c r="HU67" s="174">
        <f>SUMIF('Long Distance Race 5-7-22'!$B$11:$B$18,$C67,'Long Distance Race 5-7-22'!$AX$11:$AX$18)</f>
        <v>0</v>
      </c>
      <c r="HV67" s="174">
        <f>SUMIF('Long Distance Race 5-7-22'!$B$11:$B$18,$C67,'Long Distance Race 5-7-22'!$AY$11:$AY$18)</f>
        <v>0</v>
      </c>
      <c r="HW67" s="174">
        <f>SUMIF('Memorial Day Regatta 5-28-22 Op'!$B$11:$B$25,$C67,'Memorial Day Regatta 5-28-22 Op'!$AU$11:$AU$25)</f>
        <v>0</v>
      </c>
      <c r="HX67" s="174">
        <f>SUMIF('Memorial Day Regatta 5-28-22 Op'!$B$11:$B$18,$C67,'Memorial Day Regatta 5-28-22 Op'!$AV$11:$AV$18)</f>
        <v>0</v>
      </c>
      <c r="HY67" s="174">
        <f>SUMIF('Memorial Day Regatta 5-28-22 Op'!$B$11:$B$18,$C67,'Memorial Day Regatta 5-28-22 Op'!$AW$11:$AW$18)</f>
        <v>0</v>
      </c>
      <c r="HZ67" s="174">
        <f>SUMIF('Memorial Day Regatta 5-28-22 Op'!$B$11:$B$18,$C67,'Memorial Day Regatta 5-28-22 Op'!$AX$11:$AX$18)</f>
        <v>0</v>
      </c>
      <c r="IA67" s="174">
        <f>SUMIF('Memorial Day Regatta 5-28-22 Op'!$B$11:$B$18,$C67,'Memorial Day Regatta 5-28-22 Op'!$AY$11:$AY$18)</f>
        <v>0</v>
      </c>
      <c r="IB67" s="174">
        <f>SUMIF('Caldwell Cup 6-25-22 TH'!$B$11:$B$25,$C67,'Caldwell Cup 6-25-22 TH'!$AU$11:$AU$25)</f>
        <v>0</v>
      </c>
      <c r="IC67" s="174">
        <f>SUMIF('Caldwell Cup 6-25-22 TH'!$B$11:$B$25,$C67,'Caldwell Cup 6-25-22 TH'!$AV$11:$AV$25)</f>
        <v>0</v>
      </c>
      <c r="ID67" s="174">
        <f>SUMIF('Caldwell Cup 6-25-22 TH'!$B$11:$B$25,$C67,'Caldwell Cup 6-25-22 TH'!$AW$11:$AW$25)</f>
        <v>0</v>
      </c>
      <c r="IE67" s="174">
        <f>SUMIF('Caldwell Cup 6-25-22 TH'!$B$11:$B$25,$C67,'Caldwell Cup 6-25-22 TH'!$AX$11:$AX$25)</f>
        <v>0</v>
      </c>
      <c r="IF67" s="174">
        <f>SUMIF('Caldwell Cup 6-25-22 TH'!$B$11:$B$25,$C67,'Caldwell Cup 6-25-22 TH'!$AY$11:$AY$25)</f>
        <v>0</v>
      </c>
      <c r="IG67" s="174">
        <f>SUMIF('Caldwell Cup 6-25-22 FS'!$B$11:$B$21,$C67,'Caldwell Cup 6-25-22 FS'!$AU$11:$AU$21)</f>
        <v>0</v>
      </c>
      <c r="IH67" s="174">
        <f>SUMIF('Caldwell Cup 6-25-22 FS'!$B$11:$B$21,$C67,'Caldwell Cup 6-25-22 FS'!$AV$11:$AV$21)</f>
        <v>0</v>
      </c>
      <c r="II67" s="174">
        <f>SUMIF('Caldwell Cup 6-25-22 FS'!$B$11:$B$21,$C67,'Caldwell Cup 6-25-22 FS'!$AW$11:$AW$21)</f>
        <v>0</v>
      </c>
      <c r="IJ67" s="174">
        <f>SUMIF('Caldwell Cup 6-25-22 FS'!$B$11:$B$21,$C67,'Caldwell Cup 6-25-22 FS'!$AX$11:$AX$21)</f>
        <v>0</v>
      </c>
      <c r="IK67" s="174">
        <f>SUMIF('Caldwell Cup 6-25-22 FS'!$B$11:$B$21,$C67,'Caldwell Cup 6-25-22 FS'!$AY$11:$AY$21)</f>
        <v>0</v>
      </c>
      <c r="IL67" s="174">
        <f>SUMIF('Caldwell Cup 6-25-22 Lasers'!$B$11:$B$23,$C67,'Caldwell Cup 6-25-22 Lasers'!$AU$11:$AU$23)</f>
        <v>0</v>
      </c>
      <c r="IM67" s="174">
        <f>SUMIF('Caldwell Cup 6-25-22 Lasers'!$B$11:$B$23,$C67,'Caldwell Cup 6-25-22 Lasers'!$AV$11:$AV$23)</f>
        <v>0</v>
      </c>
      <c r="IN67" s="174">
        <f>SUMIF('Caldwell Cup 6-25-22 Lasers'!$B$11:$B$23,$C67,'Caldwell Cup 6-25-22 Lasers'!$AW$11:$AW$23)</f>
        <v>0</v>
      </c>
      <c r="IO67" s="174">
        <f>SUMIF('Caldwell Cup 6-25-22 Lasers'!$B$11:$B$23,$C67,'Caldwell Cup 6-25-22 Lasers'!$AX$11:$AX$23)</f>
        <v>0</v>
      </c>
      <c r="IP67" s="174">
        <f>SUMIF('Caldwell Cup 6-25-22 Lasers'!$B$11:$B$23,$C67,'Caldwell Cup 6-25-22 Lasers'!$AY$11:$AY$23)</f>
        <v>0</v>
      </c>
      <c r="IQ67" s="174">
        <f>SUMIF('Labor Day Regatta 9-3-22 FS'!$B$11:$B$30,$C67,'Labor Day Regatta 9-3-22 FS'!$AU$11:$AU$30)</f>
        <v>0</v>
      </c>
      <c r="IR67" s="174">
        <f>SUMIF('Labor Day Regatta 9-3-22 FS'!$B$11:$B$30,$C67,'Labor Day Regatta 9-3-22 FS'!$AV$11:$AV$30)</f>
        <v>0</v>
      </c>
      <c r="IS67" s="174">
        <f>SUMIF('Labor Day Regatta 9-3-22 FS'!$B$11:$B$30,$C67,'Labor Day Regatta 9-3-22 FS'!$AW$11:$AW$30)</f>
        <v>0</v>
      </c>
      <c r="IT67" s="174">
        <f>SUMIF('Labor Day Regatta 9-3-22 FS'!$B$11:$B$30,$C67,'Labor Day Regatta 9-3-22 FS'!$AX$11:$AX$30)</f>
        <v>0</v>
      </c>
      <c r="IU67" s="174">
        <f>SUMIF('Labor Day Regatta 9-3-22 FS'!$B$11:$B$30,$C67,'Labor Day Regatta 9-3-22 FS'!$AY$11:$AY$30)</f>
        <v>0</v>
      </c>
      <c r="IV67" s="174">
        <f>SUMIF('2022-09-17 Leukemia Cup FS'!$B$11:$B$26,$C67,'2022-09-17 Leukemia Cup FS'!$AU$11:$AU$26)</f>
        <v>0</v>
      </c>
      <c r="IW67" s="174">
        <f>SUMIF('2022-09-17 Leukemia Cup FS'!$B$11:$B$26,$C67,'2022-09-17 Leukemia Cup FS'!$AV$11:$AV$26)</f>
        <v>0</v>
      </c>
      <c r="IX67" s="174">
        <f>SUMIF('2022-09-17 Leukemia Cup FS'!$B$11:$B$26,$C67,'2022-09-17 Leukemia Cup FS'!$AW$11:$AW$26)</f>
        <v>0</v>
      </c>
      <c r="IY67" s="174">
        <f>SUMIF('2022-09-17 Leukemia Cup FS'!$B$11:$B$26,$C67,'2022-09-17 Leukemia Cup FS'!$AX$11:$AX$26)</f>
        <v>0</v>
      </c>
      <c r="IZ67" s="174">
        <f>SUMIF('2022-09-17 Leukemia Cup FS'!$B$11:$B$26,$C67,'2022-09-17 Leukemia Cup FS'!$AY$11:$AY$26)</f>
        <v>0</v>
      </c>
      <c r="JA67" s="174">
        <f>SUMIF('2022-09-17 Leukemia Cup TH'!$B$11:$B$28,$C67,'2022-09-17 Leukemia Cup TH'!$AU$11:$AU$28)</f>
        <v>0</v>
      </c>
      <c r="JB67" s="174">
        <f>SUMIF('2022-09-17 Leukemia Cup TH'!$B$11:$B$28,$C67,'2022-09-17 Leukemia Cup TH'!$AV$11:$AV$28)</f>
        <v>0</v>
      </c>
      <c r="JC67" s="174">
        <f>SUMIF('2022-09-17 Leukemia Cup TH'!$B$11:$B$28,$C67,'2022-09-17 Leukemia Cup TH'!$AW$11:$AW$28)</f>
        <v>0</v>
      </c>
      <c r="JD67" s="174">
        <f>SUMIF('2022-09-17 Leukemia Cup TH'!$B$11:$B$28,$C67,'2022-09-17 Leukemia Cup TH'!$AX$11:$AX$28)</f>
        <v>0</v>
      </c>
      <c r="JE67" s="174">
        <f>SUMIF('2022-09-17 Leukemia Cup TH'!$B$11:$B$28,$C67,'2022-09-17 Leukemia Cup TH'!$AY$11:$AY$28)</f>
        <v>0</v>
      </c>
      <c r="JF67" s="174">
        <f>SUMIF('Smith-Berry LDR 9-24-22'!$B$11:$B$30,$C67,'Smith-Berry LDR 9-24-22'!$AU$11:$AU$30)</f>
        <v>0</v>
      </c>
      <c r="JG67" s="174">
        <f>SUMIF('Smith-Berry LDR 9-24-22'!$B$11:$B$30,$C67,'Smith-Berry LDR 9-24-22'!$AV$11:$AV$30)</f>
        <v>0</v>
      </c>
      <c r="JH67" s="174">
        <f>SUMIF('Smith-Berry LDR 9-24-22'!$B$11:$B$30,$C67,'Smith-Berry LDR 9-24-22'!$AW$11:$AW$30)</f>
        <v>0</v>
      </c>
      <c r="JI67" s="174">
        <f>SUMIF('Smith-Berry LDR 9-24-22'!$B$11:$B$30,$C67,'Smith-Berry LDR 9-24-22'!$AX$11:$AX$30)</f>
        <v>0</v>
      </c>
      <c r="JJ67" s="174">
        <f>SUMIF('Smith-Berry LDR 9-24-22'!$B$11:$B$30,$C67,'Smith-Berry LDR 9-24-22'!$AY$11:$AY$30)</f>
        <v>0</v>
      </c>
      <c r="JK67" s="174">
        <f>SUMIF('Great Scot 10-1-22 Cham'!$B$11:$B$38,$C67,'Great Scot 10-1-22 Cham'!$AU$11:$AU$38)</f>
        <v>0</v>
      </c>
      <c r="JL67" s="174">
        <f>SUMIF('Great Scot 10-1-22 Cham'!$B$11:$B$38,$C67,'Great Scot 10-1-22 Cham'!$AV$11:$AV$38)</f>
        <v>0</v>
      </c>
      <c r="JM67" s="174">
        <f>SUMIF('Great Scot 10-1-22 Cham'!$B$11:$B$38,$C67,'Great Scot 10-1-22 Cham'!$AW$11:$AW$38)</f>
        <v>0</v>
      </c>
      <c r="JN67" s="174">
        <f>SUMIF('Great Scot 10-1-22 Cham'!$B$11:$B$38,$C67,'Great Scot 10-1-22 Cham'!$AX$11:$AX$38)</f>
        <v>0</v>
      </c>
      <c r="JO67" s="174">
        <f>SUMIF('Great Scot 10-1-22 Cham'!$B$11:$B$38,$C67,'Great Scot 10-1-22 Cham'!$AY$11:$AY$38)</f>
        <v>0</v>
      </c>
      <c r="JP67" s="174">
        <f>SUMIF('Great Scot 10-1-22 Chal'!$B$11:$B$28,$C67,'Great Scot 10-1-22 Chal'!$AU$11:$AU$28)</f>
        <v>0</v>
      </c>
      <c r="JQ67" s="174">
        <f>SUMIF('Great Scot 10-1-22 Chal'!$B$11:$B$28,$C67,'Great Scot 10-1-22 Chal'!$AV$11:$AV$28)</f>
        <v>0</v>
      </c>
      <c r="JR67" s="174">
        <f>SUMIF('Great Scot 10-1-22 Chal'!$B$11:$B$28,$C67,'Great Scot 10-1-22 Chal'!$AW$11:$AW$28)</f>
        <v>0</v>
      </c>
      <c r="JS67" s="174">
        <f>SUMIF('Great Scot 10-1-22 Chal'!$B$11:$B$28,$C67,'Great Scot 10-1-22 Chal'!$AX$11:$AX$28)</f>
        <v>0</v>
      </c>
      <c r="JT67" s="174">
        <f>SUMIF('Great Scot 10-1-22 Chal'!$B$11:$B$28,$C67,'Great Scot 10-1-22 Chal'!$AY$11:$AY$28)</f>
        <v>0</v>
      </c>
      <c r="JU67" s="174">
        <f>SUMIF('Great Pumpkin Regatta 10-15-22'!$B$11:$B$54,$C67,'Great Pumpkin Regatta 10-15-22'!$AU$11:$AU$54)</f>
        <v>0</v>
      </c>
      <c r="JV67" s="174">
        <f>SUMIF('Great Pumpkin Regatta 10-15-22'!$B$11:$B$54,$C67,'Great Pumpkin Regatta 10-15-22'!$AV$11:$AV$54)</f>
        <v>0</v>
      </c>
      <c r="JW67" s="174">
        <f>SUMIF('Great Pumpkin Regatta 10-15-22'!$B$11:$B$54,$C67,'Great Pumpkin Regatta 10-15-22'!$AW$11:$AW$54)</f>
        <v>0</v>
      </c>
      <c r="JX67" s="174">
        <f>SUMIF('Great Pumpkin Regatta 10-15-22'!$B$11:$B$54,$C67,'Great Pumpkin Regatta 10-15-22'!$AX$11:$AX$54)</f>
        <v>0</v>
      </c>
      <c r="JY67" s="174">
        <f>SUMIF('Great Pumpkin Regatta 10-15-22'!$B$11:$B$54,$C67,'Great Pumpkin Regatta 10-15-22'!$AY$11:$AY$54)</f>
        <v>0</v>
      </c>
      <c r="JZ67" s="174">
        <f>SUMIF('One Day Regatta 10-29-22 FS'!$B$11:$B$19,$C67,'One Day Regatta 10-29-22 FS'!$AU$11:$AU$19)</f>
        <v>0</v>
      </c>
      <c r="KA67" s="174">
        <f>SUMIF('One Day Regatta 10-29-22 FS'!$B$11:$B$19,$C67,'One Day Regatta 10-29-22 FS'!$AV$11:$AV$19)</f>
        <v>0</v>
      </c>
      <c r="KB67" s="174">
        <f>SUMIF('One Day Regatta 10-29-22 FS'!$B$11:$B$19,$C67,'One Day Regatta 10-29-22 FS'!$AW$11:$AW$19)</f>
        <v>0</v>
      </c>
      <c r="KC67" s="174">
        <f>SUMIF('One Day Regatta 10-29-22 FS'!$B$11:$B$19,$C67,'One Day Regatta 10-29-22 FS'!$AX$11:$AX$19)</f>
        <v>0</v>
      </c>
      <c r="KD67" s="174">
        <f>SUMIF('One Day Regatta 10-29-22 FS'!$B$11:$B$19,$C67,'One Day Regatta 10-29-22 FS'!$AY$11:$AY$19)</f>
        <v>0</v>
      </c>
    </row>
    <row r="68" spans="1:290" ht="15" customHeight="1" x14ac:dyDescent="0.2">
      <c r="A68" s="400" t="s">
        <v>1369</v>
      </c>
      <c r="B68" s="134">
        <f t="shared" si="8"/>
        <v>36</v>
      </c>
      <c r="C68" s="170" t="s">
        <v>862</v>
      </c>
      <c r="D68" s="171">
        <f t="shared" si="44"/>
        <v>0</v>
      </c>
      <c r="E68" s="172">
        <f t="shared" si="45"/>
        <v>0</v>
      </c>
      <c r="F68" s="171">
        <f t="shared" si="46"/>
        <v>0</v>
      </c>
      <c r="G68" s="171">
        <v>0</v>
      </c>
      <c r="H68" s="171">
        <f t="shared" si="47"/>
        <v>0</v>
      </c>
      <c r="I68" s="173">
        <f t="shared" si="48"/>
        <v>0</v>
      </c>
      <c r="J68" s="173"/>
      <c r="K68" s="174">
        <f>SUMIF('Saturday Race 11-06-21'!$B$11:$B$21,$C68,'Saturday Race 11-06-21'!$AU$11:$AU$21)</f>
        <v>0</v>
      </c>
      <c r="L68" s="174">
        <f>SUMIF('Saturday Race 11-06-21'!$B$11:$B$21,$C68,'Saturday Race 11-06-21'!$AV$11:$AV$21)</f>
        <v>0</v>
      </c>
      <c r="M68" s="174">
        <f>SUMIF('Saturday Race 11-06-21'!$B$11:$B$21,$C68,'Saturday Race 11-06-21'!$AW$11:$AW$21)</f>
        <v>0</v>
      </c>
      <c r="N68" s="174">
        <f>SUMIF('Saturday Race 11-06-21'!$B$11:$B$21,$C68,'Saturday Race 11-06-21'!$AX$11:$AX$21)</f>
        <v>0</v>
      </c>
      <c r="O68" s="174">
        <f>SUMIF('Saturday Race 11-06-21'!$B$11:$B$21,$C68,'Saturday Race 11-06-21'!$AY$11:$AY$21)</f>
        <v>0</v>
      </c>
      <c r="P68" s="174">
        <f>SUMIF('Saturday Race 11-20-21'!$B$11:$B$20,$C68,'Saturday Race 11-20-21'!$AU$11:$AU$20)</f>
        <v>0</v>
      </c>
      <c r="Q68" s="174">
        <f>SUMIF('Saturday Race 11-20-21'!$B$11:$B$20,$C68,'Saturday Race 11-20-21'!$AV$11:$AV$20)</f>
        <v>0</v>
      </c>
      <c r="R68" s="174">
        <f>SUMIF('Saturday Race 11-20-21'!$B$11:$B$20,$C68,'Saturday Race 11-20-21'!$AW$11:$AW$20)</f>
        <v>0</v>
      </c>
      <c r="S68" s="174">
        <f>SUMIF('Saturday Race 11-20-21'!$B$11:$B$20,$C68,'Saturday Race 11-20-21'!$AX$11:$AX$20)</f>
        <v>0</v>
      </c>
      <c r="T68" s="174">
        <f>SUMIF('Saturday Race 11-20-21'!$B$11:$B$20,$C68,'Saturday Race 11-20-21'!$AY$11:$AY$20)</f>
        <v>0</v>
      </c>
      <c r="U68" s="174">
        <f>SUMIF('Saturday Race 1-08-22'!$B$11:$B$20,$C68,'Saturday Race 1-08-22'!$AU$11:$AU$20)</f>
        <v>0</v>
      </c>
      <c r="V68" s="174">
        <f>SUMIF('Saturday Race 1-08-22'!$B$11:$B$20,$C68,'Saturday Race 1-08-22'!$AV$11:$AV$20)</f>
        <v>0</v>
      </c>
      <c r="W68" s="174">
        <f>SUMIF('Saturday Race 1-08-22'!$B$11:$B$20,$C68,'Saturday Race 1-08-22'!$AW$11:$AW$20)</f>
        <v>0</v>
      </c>
      <c r="X68" s="174">
        <f>SUMIF('Saturday Race 1-08-22'!$B$11:$B$20,$C68,'Saturday Race 1-08-22'!$AX$11:$AX$20)</f>
        <v>0</v>
      </c>
      <c r="Y68" s="174">
        <f>SUMIF('Saturday Race 1-08-22'!$B$11:$B$20,$C68,'Saturday Race 1-08-22'!$AY$11:$AY$20)</f>
        <v>0</v>
      </c>
      <c r="Z68" s="174">
        <f>SUMIF('Saturday Race 1-22-22'!$B$11:$B$20,$C68,'Saturday Race 1-22-22'!$AU$11:$AU$20)</f>
        <v>0</v>
      </c>
      <c r="AA68" s="174">
        <f>SUMIF('Saturday Race 1-22-22'!$B$11:$B$20,$C68,'Saturday Race 1-22-22'!$AV$11:$AV$20)</f>
        <v>0</v>
      </c>
      <c r="AB68" s="174">
        <f>SUMIF('Saturday Race 1-22-22'!$B$11:$B$20,$C68,'Saturday Race 1-22-22'!$AW$11:$AW$20)</f>
        <v>0</v>
      </c>
      <c r="AC68" s="174">
        <f>SUMIF('Saturday Race 1-22-22'!$B$11:$B$20,$C68,'Saturday Race 1-22-22'!$AX$11:$AX$20)</f>
        <v>0</v>
      </c>
      <c r="AD68" s="174">
        <f>SUMIF('Saturday Race 1-22-22'!$B$11:$B$20,$C68,'Saturday Race 1-22-22'!$AY$11:$AY$20)</f>
        <v>0</v>
      </c>
      <c r="AE68" s="174">
        <f>SUMIF('Sunday Race 2-6-22'!$B$11:$B$20,$C68,'Sunday Race 2-6-22'!$AU$11:$AU$20)</f>
        <v>0</v>
      </c>
      <c r="AF68" s="174">
        <f>SUMIF('Sunday Race 2-6-22'!$B$11:$B$20,$C68,'Sunday Race 2-6-22'!$AV$11:$AV$20)</f>
        <v>0</v>
      </c>
      <c r="AG68" s="174">
        <f>SUMIF('Sunday Race 2-6-22'!$B$11:$B$20,$C68,'Sunday Race 2-6-22'!$AW$11:$AW$20)</f>
        <v>0</v>
      </c>
      <c r="AH68" s="174">
        <f>SUMIF('Sunday Race 2-6-22'!$B$11:$B$20,$C68,'Sunday Race 2-6-22'!$AX$11:$AX$20)</f>
        <v>0</v>
      </c>
      <c r="AI68" s="174">
        <f>SUMIF('Sunday Race 2-6-22'!$B$11:$B$20,$C68,'Sunday Race 2-6-22'!$AY$11:$AY$20)</f>
        <v>0</v>
      </c>
      <c r="AJ68" s="174">
        <f>SUMIF('Sunday Race 2-20-22'!$B$11:$B$26,$C68,'Sunday Race 2-20-22'!$AU$11:$AU$26)</f>
        <v>0</v>
      </c>
      <c r="AK68" s="174">
        <f>SUMIF('Sunday Race 2-20-22'!$B$11:$B$26,$C68,'Sunday Race 2-20-22'!$AV$11:$AV$26)</f>
        <v>0</v>
      </c>
      <c r="AL68" s="174">
        <f>SUMIF('Sunday Race 2-20-22'!$B$11:$B$26,$C68,'Sunday Race 2-20-22'!$AW$11:$AW$26)</f>
        <v>0</v>
      </c>
      <c r="AM68" s="174">
        <f>SUMIF('Sunday Race 2-20-22'!$B$11:$B$26,$C68,'Sunday Race 2-20-22'!$AX$11:$AX$26)</f>
        <v>0</v>
      </c>
      <c r="AN68" s="174">
        <f>SUMIF('Sunday Race 2-20-22'!$B$11:$B$26,$C68,'Sunday Race 2-20-22'!$AY$11:$AY$26)</f>
        <v>0</v>
      </c>
      <c r="AO68" s="174">
        <f>SUMIF('Sunday Race 2-27-22'!$B$11:$B$20,$C68,'Sunday Race 2-27-22'!$AU$11:$AU$20)</f>
        <v>0</v>
      </c>
      <c r="AP68" s="174">
        <f>SUMIF('Sunday Race 2-27-22'!$B$11:$B$20,$C68,'Sunday Race 2-27-22'!$AV$11:$AV$20)</f>
        <v>0</v>
      </c>
      <c r="AQ68" s="174">
        <f>SUMIF('Sunday Race 2-27-22'!$B$11:$B$20,$C68,'Sunday Race 2-27-22'!$AW$11:$AW$20)</f>
        <v>0</v>
      </c>
      <c r="AR68" s="174">
        <f>SUMIF('Sunday Race 2-27-22'!$B$11:$B$20,$C68,'Sunday Race 2-27-22'!$AX$11:$AX$20)</f>
        <v>0</v>
      </c>
      <c r="AS68" s="174">
        <f>SUMIF('Sunday Race 2-27-22'!$B$11:$B$20,$C68,'Sunday Race 2-27-22'!$AY$11:$AY$20)</f>
        <v>0</v>
      </c>
      <c r="AT68" s="174">
        <f>SUMIF('Sunday Race 3-13-22'!$B$11:$B$25,$C68,'Sunday Race 3-13-22'!$AU$11:$AU$25)</f>
        <v>0</v>
      </c>
      <c r="AU68" s="174">
        <f>SUMIF('Sunday Race 3-13-22'!$B$11:$B$25,$C68,'Sunday Race 3-13-22'!$AV$11:$AV$25)</f>
        <v>0</v>
      </c>
      <c r="AV68" s="174">
        <f>SUMIF('Sunday Race 3-13-22'!$B$11:$B$25,$C68,'Sunday Race 3-13-22'!$AW$11:$AW$25)</f>
        <v>0</v>
      </c>
      <c r="AW68" s="174">
        <f>SUMIF('Sunday Race 3-13-22'!$B$11:$B$25,$C68,'Sunday Race 3-13-22'!$AX$11:$AX$25)</f>
        <v>0</v>
      </c>
      <c r="AX68" s="174">
        <f>SUMIF('Sunday Race 3-13-22'!$B$11:$B$25,$C68,'Sunday Race 3-13-22'!$AY$11:$AY$25)</f>
        <v>0</v>
      </c>
      <c r="AY68" s="174">
        <f>SUMIF('Saturday Race 3-19-22'!$B$11:$B$15,$C68,'Saturday Race 3-19-22'!$AU$11:$AU$15)</f>
        <v>0</v>
      </c>
      <c r="AZ68" s="174">
        <f>SUMIF('Saturday Race 3-19-22'!$B$11:$B$15,$C68,'Saturday Race 3-19-22'!$AV$11:$AV$15)</f>
        <v>0</v>
      </c>
      <c r="BA68" s="174">
        <f>SUMIF('Saturday Race 3-19-22'!$B$11:$B$15,$C68,'Saturday Race 3-19-22'!$AW$11:$AW$15)</f>
        <v>0</v>
      </c>
      <c r="BB68" s="174">
        <f>SUMIF('Saturday Race 3-19-22'!$B$11:$B$15,$C68,'Saturday Race 3-19-22'!$AX$11:$AX$15)</f>
        <v>0</v>
      </c>
      <c r="BC68" s="174">
        <f>SUMIF('Saturday Race 3-19-22'!$B$11:$B$15,$C68,'Saturday Race 3-19-22'!$AY$11:$AY$15)</f>
        <v>0</v>
      </c>
      <c r="BD68" s="174">
        <f>SUMIF('Sunday Races 4-10-22'!$B$11:$B$26,$C68,'Sunday Races 4-10-22'!$AU$11:$AU$26)</f>
        <v>0</v>
      </c>
      <c r="BE68" s="174">
        <f>SUMIF('Sunday Races 4-10-22'!$B$11:$B$26,$C68,'Sunday Races 4-10-22'!$AV$11:$AV$26)</f>
        <v>0</v>
      </c>
      <c r="BF68" s="174">
        <f>SUMIF('Sunday Races 4-10-22'!$B$11:$B$26,$C68,'Sunday Races 4-10-22'!$AW$11:$AW$26)</f>
        <v>0</v>
      </c>
      <c r="BG68" s="174">
        <f>SUMIF('Sunday Races 4-10-22'!$B$11:$B$26,$C68,'Sunday Races 4-10-22'!$AX$11:$AX$26)</f>
        <v>0</v>
      </c>
      <c r="BH68" s="174">
        <f>SUMIF('Sunday Races 4-10-22'!$B$11:$B$26,$C68,'Sunday Races 4-10-22'!$AY$11:$AY$26)</f>
        <v>0</v>
      </c>
      <c r="BI68" s="174">
        <f>SUMIF('Sunday Races 5-1-22'!$B$11:$B$28,$C68,'Sunday Races 5-1-22'!$AU$11:$AU$28)</f>
        <v>0</v>
      </c>
      <c r="BJ68" s="174">
        <f>SUMIF('Sunday Races 5-1-22'!$B$11:$B$28,$C68,'Sunday Races 5-1-22'!$AV$11:$AV$28)</f>
        <v>0</v>
      </c>
      <c r="BK68" s="174">
        <f>SUMIF('Sunday Races 5-1-22'!$B$11:$B$28,$C68,'Sunday Races 5-1-22'!$AW$11:$AW$28)</f>
        <v>0</v>
      </c>
      <c r="BL68" s="174">
        <f>SUMIF('Sunday Races 5-1-22'!$B$11:$B$28,$C68,'Sunday Races 5-1-22'!$AX$11:$AX$28)</f>
        <v>0</v>
      </c>
      <c r="BM68" s="174">
        <f>SUMIF('Sunday Races 5-1-22'!$B$11:$B$28,$C68,'Sunday Races 5-1-22'!$AY$11:$AY$28)</f>
        <v>0</v>
      </c>
      <c r="BN68" s="174">
        <f>SUMIF('Sunday Races 6-5-22'!$B$11:$B$28,$C68,'Sunday Races 6-5-22'!$AU$11:$AU$28)</f>
        <v>0</v>
      </c>
      <c r="BO68" s="174">
        <f>SUMIF('Sunday Races 6-5-22'!$B$11:$B$28,$C68,'Sunday Races 6-5-22'!$AV$11:$AV$28)</f>
        <v>0</v>
      </c>
      <c r="BP68" s="174">
        <f>SUMIF('Sunday Races 6-5-22'!$B$11:$B$28,$C68,'Sunday Races 6-5-22'!$AW$11:$AW$28)</f>
        <v>0</v>
      </c>
      <c r="BQ68" s="174">
        <f>SUMIF('Sunday Races 6-5-22'!$B$11:$B$28,$C68,'Sunday Races 6-5-22'!$AX$11:$AX$28)</f>
        <v>0</v>
      </c>
      <c r="BR68" s="174">
        <f>SUMIF('Sunday Races 6-5-22'!$B$11:$B$28,$C68,'Sunday Races 6-5-22'!$AY$11:$AY$28)</f>
        <v>0</v>
      </c>
      <c r="BS68" s="174">
        <f>SUMIF('Sunday Races 6-12-22'!$B$11:$B$24,$C68,'Sunday Races 6-12-22'!$AU$11:$AU$24)</f>
        <v>0</v>
      </c>
      <c r="BT68" s="174">
        <f>SUMIF('Sunday Races 6-12-22'!$B$11:$B$24,$C68,'Sunday Races 6-12-22'!$AV$11:$AV$24)</f>
        <v>0</v>
      </c>
      <c r="BU68" s="174">
        <f>SUMIF('Sunday Races 6-12-22'!$B$11:$B$24,$C68,'Sunday Races 6-12-22'!$AW$11:$AW$24)</f>
        <v>0</v>
      </c>
      <c r="BV68" s="174">
        <f>SUMIF('Sunday Races 6-12-22'!$B$11:$B$24,$C68,'Sunday Races 6-12-22'!$AX$11:$AX$24)</f>
        <v>0</v>
      </c>
      <c r="BW68" s="174">
        <f>SUMIF('Sunday Races 6-12-22'!$B$11:$B$24,$C68,'Sunday Races 6-12-22'!$AY$11:$AY$24)</f>
        <v>0</v>
      </c>
      <c r="BX68" s="174">
        <f>SUMIF('Saturday Races 6-18-22'!$B$11:$B$24,$C68,'Saturday Races 6-18-22'!$AU$11:$AU$24)</f>
        <v>0</v>
      </c>
      <c r="BY68" s="174">
        <f>SUMIF('Saturday Races 6-18-22'!$B$11:$B$24,$C68,'Saturday Races 6-18-22'!$AV$11:$AV$24)</f>
        <v>0</v>
      </c>
      <c r="BZ68" s="174">
        <f>SUMIF('Saturday Races 6-18-22'!$B$11:$B$24,$C68,'Saturday Races 6-18-22'!$AW$11:$AW$24)</f>
        <v>0</v>
      </c>
      <c r="CA68" s="174">
        <f>SUMIF('Saturday Races 6-18-22'!$B$11:$B$24,$C68,'Saturday Races 6-18-22'!$AX$11:$AX$24)</f>
        <v>0</v>
      </c>
      <c r="CB68" s="174">
        <f>SUMIF('Saturday Races 6-18-22'!$B$11:$B$24,$C68,'Saturday Races 6-18-22'!$AY$11:$AY$24)</f>
        <v>0</v>
      </c>
      <c r="CC68" s="174">
        <f>SUMIF('Sunday Races 7-3-22'!$B$11:$B$26,$C68,'Sunday Races 7-3-22'!$AU$11:$AU$26)</f>
        <v>0</v>
      </c>
      <c r="CD68" s="174">
        <f>SUMIF('Sunday Races 7-3-22'!$B$11:$B$26,$C68,'Sunday Races 7-3-22'!$AV$11:$AV$26)</f>
        <v>0</v>
      </c>
      <c r="CE68" s="174">
        <f>SUMIF('Sunday Races 7-3-22'!$B$11:$B$26,$C68,'Sunday Races 7-3-22'!$AW$11:$AW$26)</f>
        <v>0</v>
      </c>
      <c r="CF68" s="174">
        <f>SUMIF('Sunday Races 7-3-22'!$B$11:$B$26,$C68,'Sunday Races 7-3-22'!$AX$11:$AX$26)</f>
        <v>0</v>
      </c>
      <c r="CG68" s="174">
        <f>SUMIF('Sunday Races 7-3-22'!$B$11:$B$26,$C68,'Sunday Races 7-3-22'!$AY$11:$AY$26)</f>
        <v>0</v>
      </c>
      <c r="CH68" s="174">
        <f>SUMIF('Sunday Races 7-31-22'!$B$11:$B$26,$C68,'Sunday Races 7-31-22'!$AU$11:$AU$26)</f>
        <v>0</v>
      </c>
      <c r="CI68" s="174">
        <f>SUMIF('Sunday Races 7-31-22'!$B$11:$B$26,$C68,'Sunday Races 7-31-22'!$AV$11:$AV$26)</f>
        <v>0</v>
      </c>
      <c r="CJ68" s="174">
        <f>SUMIF('Sunday Races 7-31-22'!$B$11:$B$26,$C68,'Sunday Races 7-31-22'!$AW$11:$AW$26)</f>
        <v>0</v>
      </c>
      <c r="CK68" s="174">
        <f>SUMIF('Sunday Races 7-31-22'!$B$11:$B$26,$C68,'Sunday Races 7-31-22'!$AX$11:$AX$26)</f>
        <v>0</v>
      </c>
      <c r="CL68" s="174">
        <f>SUMIF('Sunday Races 7-31-22'!$B$11:$B$26,$C68,'Sunday Races 7-31-22'!$AY$11:$AY$26)</f>
        <v>0</v>
      </c>
      <c r="CM68" s="174">
        <f>SUMIF('Sunday Races 8-14-22'!$B$11:$B$26,$C68,'Sunday Races 8-14-22'!$AU$11:$AU$26)</f>
        <v>0</v>
      </c>
      <c r="CN68" s="174">
        <f>SUMIF('Sunday Races 8-14-22'!$B$11:$B$26,$C68,'Sunday Races 8-14-22'!$AV$11:$AV$26)</f>
        <v>0</v>
      </c>
      <c r="CO68" s="174">
        <f>SUMIF('Sunday Races 8-14-22'!$B$11:$B$26,$C68,'Sunday Races 8-14-22'!$AW$11:$AW$26)</f>
        <v>0</v>
      </c>
      <c r="CP68" s="174">
        <f>SUMIF('Sunday Races 8-14-22'!$B$11:$B$26,$C68,'Sunday Races 8-14-22'!$AX$11:$AX$26)</f>
        <v>0</v>
      </c>
      <c r="CQ68" s="174">
        <f>SUMIF('Sunday Races 8-14-22'!$B$11:$B$26,$C68,'Sunday Races 8-14-22'!$AY$11:$AY$26)</f>
        <v>0</v>
      </c>
      <c r="CR68" s="174">
        <f>SUMIF('Saturday Races 8-20-22'!$B$11:$B$26,$C68,'Saturday Races 8-20-22'!$AU$11:$AU$26)</f>
        <v>0</v>
      </c>
      <c r="CS68" s="174">
        <f>SUMIF('Saturday Races 8-20-22'!$B$11:$B$26,$C68,'Saturday Races 8-20-22'!$AV$11:$AV$26)</f>
        <v>0</v>
      </c>
      <c r="CT68" s="174">
        <f>SUMIF('Saturday Races 8-20-22'!$B$11:$B$26,$C68,'Saturday Races 8-20-22'!$AW$11:$AW$26)</f>
        <v>0</v>
      </c>
      <c r="CU68" s="174">
        <f>SUMIF('Saturday Races 8-20-22'!$B$11:$B$26,$C68,'Saturday Races 8-20-22'!$AX$11:$AX$26)</f>
        <v>0</v>
      </c>
      <c r="CV68" s="174">
        <f>SUMIF('Saturday Races 8-20-22'!$B$11:$B$26,$C68,'Saturday Races 8-20-22'!$AY$11:$AY$26)</f>
        <v>0</v>
      </c>
      <c r="CW68" s="174">
        <f>SUMIF('Sunday Races 9-11-22'!$B$11:$B$20,$C68,'Sunday Races 9-11-22'!$AU$11:$AU$20)</f>
        <v>0</v>
      </c>
      <c r="CX68" s="174">
        <f>SUMIF('Sunday Races 9-11-22'!$B$11:$B$20,$C68,'Sunday Races 9-11-22'!$AV$11:$AV$20)</f>
        <v>0</v>
      </c>
      <c r="CY68" s="174">
        <f>SUMIF('Sunday Races 9-11-22'!$B$11:$B$20,$C68,'Sunday Races 9-11-22'!$AW$11:$AW$20)</f>
        <v>0</v>
      </c>
      <c r="CZ68" s="174">
        <f>SUMIF('Sunday Races 9-11-22'!$B$11:$B$20,$C68,'Sunday Races 9-11-22'!$AX$11:$AX$20)</f>
        <v>0</v>
      </c>
      <c r="DA68" s="174">
        <f>SUMIF('Sunday Races 9-11-22'!$B$11:$B$20,$C68,'Sunday Races 9-11-22'!$AY$11:$AY$20)</f>
        <v>0</v>
      </c>
      <c r="DB68" s="174">
        <f>SUMIF('Sunday Races 10-9-22'!$B$11:$B$21,$C68,'Sunday Races 10-9-22'!$AU$11:$AU$21)</f>
        <v>0</v>
      </c>
      <c r="DC68" s="174">
        <f>SUMIF('Sunday Races 10-9-22'!$B$11:$B$21,$C68,'Sunday Races 10-9-22'!$AV$11:$AV$21)</f>
        <v>0</v>
      </c>
      <c r="DD68" s="174">
        <f>SUMIF('Sunday Races 10-9-22'!$B$11:$B$21,$C68,'Sunday Races 10-9-22'!$AW$11:$AW$21)</f>
        <v>0</v>
      </c>
      <c r="DE68" s="174">
        <f>SUMIF('Sunday Races 10-9-22'!$B$11:$B$21,$C68,'Sunday Races 10-9-22'!$AX$11:$AX$21)</f>
        <v>0</v>
      </c>
      <c r="DF68" s="174">
        <f>SUMIF('Sunday Races 10-9-22'!$B$11:$B$21,$C68,'Sunday Races 10-9-22'!$AY$11:$AY$21)</f>
        <v>0</v>
      </c>
      <c r="DG68" s="174">
        <f>SUMIF('Sunday Races 10-23-22'!$B$11:$B$22,$C68,'Sunday Races 10-23-22'!$AU$11:$AU$22)</f>
        <v>0</v>
      </c>
      <c r="DH68" s="174">
        <f>SUMIF('Sunday Races 10-23-22'!$B$11:$B$22,$C68,'Sunday Races 10-23-22'!$AV$11:$AV$22)</f>
        <v>0</v>
      </c>
      <c r="DI68" s="174">
        <f>SUMIF('Sunday Races 10-23-22'!$B$11:$B$22,$C68,'Sunday Races 10-23-22'!$AW$11:$AW$22)</f>
        <v>0</v>
      </c>
      <c r="DJ68" s="174">
        <f>SUMIF('Sunday Races 10-23-22'!$B$11:$B$22,$C68,'Sunday Races 10-23-22'!$AX$11:$AX$22)</f>
        <v>0</v>
      </c>
      <c r="DK68" s="174">
        <f>SUMIF('Sunday Races 10-23-22'!$B$11:$B$22,$C68,'Sunday Races 10-23-22'!$AY$11:$AY$22)</f>
        <v>0</v>
      </c>
      <c r="DL68" s="175"/>
      <c r="DM68" s="176"/>
      <c r="DN68" s="177">
        <f t="shared" si="63"/>
        <v>0</v>
      </c>
      <c r="DO68" s="177">
        <f t="shared" si="63"/>
        <v>0</v>
      </c>
      <c r="DP68" s="177">
        <f t="shared" si="63"/>
        <v>0</v>
      </c>
      <c r="DQ68" s="177">
        <f t="shared" si="63"/>
        <v>0</v>
      </c>
      <c r="DR68" s="177">
        <f t="shared" si="63"/>
        <v>0</v>
      </c>
      <c r="DS68" s="177">
        <f t="shared" si="63"/>
        <v>0</v>
      </c>
      <c r="DT68" s="177">
        <f t="shared" si="63"/>
        <v>0</v>
      </c>
      <c r="DU68" s="177">
        <f t="shared" si="63"/>
        <v>0</v>
      </c>
      <c r="DV68" s="177">
        <f t="shared" si="63"/>
        <v>0</v>
      </c>
      <c r="DW68" s="177">
        <f t="shared" si="63"/>
        <v>0</v>
      </c>
      <c r="DX68" s="177">
        <f t="shared" si="64"/>
        <v>0</v>
      </c>
      <c r="DY68" s="177">
        <f t="shared" si="64"/>
        <v>0</v>
      </c>
      <c r="DZ68" s="177">
        <f t="shared" si="64"/>
        <v>0</v>
      </c>
      <c r="EA68" s="177">
        <f t="shared" si="64"/>
        <v>0</v>
      </c>
      <c r="EB68" s="177">
        <f t="shared" si="64"/>
        <v>0</v>
      </c>
      <c r="EC68" s="177">
        <f t="shared" si="64"/>
        <v>0</v>
      </c>
      <c r="ED68" s="177">
        <f t="shared" si="64"/>
        <v>0</v>
      </c>
      <c r="EE68" s="177">
        <f t="shared" si="64"/>
        <v>0</v>
      </c>
      <c r="EF68" s="177">
        <f t="shared" si="64"/>
        <v>0</v>
      </c>
      <c r="EG68" s="177">
        <f t="shared" si="64"/>
        <v>0</v>
      </c>
      <c r="EH68" s="177">
        <f t="shared" si="65"/>
        <v>0</v>
      </c>
      <c r="EI68" s="177">
        <f t="shared" si="65"/>
        <v>0</v>
      </c>
      <c r="EJ68" s="177">
        <f t="shared" si="65"/>
        <v>0</v>
      </c>
      <c r="EK68" s="177">
        <f t="shared" si="65"/>
        <v>0</v>
      </c>
      <c r="EL68" s="177">
        <f t="shared" si="65"/>
        <v>0</v>
      </c>
      <c r="EM68" s="177">
        <f t="shared" si="65"/>
        <v>0</v>
      </c>
      <c r="EN68" s="177">
        <f t="shared" si="65"/>
        <v>0</v>
      </c>
      <c r="EO68" s="177">
        <f t="shared" si="65"/>
        <v>0</v>
      </c>
      <c r="EP68" s="177">
        <f t="shared" si="65"/>
        <v>0</v>
      </c>
      <c r="EQ68" s="177">
        <f t="shared" si="65"/>
        <v>0</v>
      </c>
      <c r="ER68" s="177">
        <f t="shared" si="66"/>
        <v>0</v>
      </c>
      <c r="ES68" s="177">
        <f t="shared" si="66"/>
        <v>0</v>
      </c>
      <c r="ET68" s="177">
        <f t="shared" si="66"/>
        <v>0</v>
      </c>
      <c r="EU68" s="177">
        <f t="shared" si="66"/>
        <v>0</v>
      </c>
      <c r="EV68" s="177">
        <f t="shared" si="66"/>
        <v>0</v>
      </c>
      <c r="EW68" s="177">
        <f t="shared" si="66"/>
        <v>0</v>
      </c>
      <c r="EX68" s="177">
        <f t="shared" si="66"/>
        <v>0</v>
      </c>
      <c r="EY68" s="177">
        <f t="shared" si="66"/>
        <v>0</v>
      </c>
      <c r="EZ68" s="177">
        <f t="shared" si="66"/>
        <v>0</v>
      </c>
      <c r="FA68" s="177">
        <f t="shared" si="66"/>
        <v>0</v>
      </c>
      <c r="FB68" s="177">
        <f t="shared" si="67"/>
        <v>0</v>
      </c>
      <c r="FC68" s="177">
        <f t="shared" si="67"/>
        <v>0</v>
      </c>
      <c r="FD68" s="177">
        <f t="shared" si="67"/>
        <v>0</v>
      </c>
      <c r="FE68" s="177">
        <f t="shared" si="67"/>
        <v>0</v>
      </c>
      <c r="FF68" s="177">
        <f t="shared" si="67"/>
        <v>0</v>
      </c>
      <c r="FG68" s="177">
        <f t="shared" si="67"/>
        <v>0</v>
      </c>
      <c r="FH68" s="177">
        <f t="shared" si="67"/>
        <v>0</v>
      </c>
      <c r="FI68" s="177">
        <f t="shared" si="67"/>
        <v>0</v>
      </c>
      <c r="FJ68" s="177">
        <f t="shared" si="67"/>
        <v>0</v>
      </c>
      <c r="FK68" s="177">
        <f t="shared" si="67"/>
        <v>0</v>
      </c>
      <c r="FL68" s="177">
        <f t="shared" si="68"/>
        <v>0</v>
      </c>
      <c r="FM68" s="177">
        <f t="shared" si="68"/>
        <v>0</v>
      </c>
      <c r="FN68" s="177">
        <f t="shared" si="68"/>
        <v>0</v>
      </c>
      <c r="FO68" s="177">
        <f t="shared" si="68"/>
        <v>0</v>
      </c>
      <c r="FP68" s="177">
        <f t="shared" si="68"/>
        <v>0</v>
      </c>
      <c r="FQ68" s="177">
        <f t="shared" si="68"/>
        <v>0</v>
      </c>
      <c r="FR68" s="177">
        <f t="shared" si="68"/>
        <v>0</v>
      </c>
      <c r="FS68" s="177">
        <f t="shared" si="68"/>
        <v>0</v>
      </c>
      <c r="FT68" s="177">
        <f t="shared" si="68"/>
        <v>0</v>
      </c>
      <c r="FU68" s="177">
        <f t="shared" si="68"/>
        <v>0</v>
      </c>
      <c r="FV68" s="177">
        <f t="shared" si="68"/>
        <v>0</v>
      </c>
      <c r="FW68" s="177">
        <f t="shared" si="68"/>
        <v>0</v>
      </c>
      <c r="FX68" s="177">
        <f t="shared" si="68"/>
        <v>0</v>
      </c>
      <c r="FY68" s="177">
        <f t="shared" si="68"/>
        <v>0</v>
      </c>
      <c r="FZ68" s="177">
        <f t="shared" si="68"/>
        <v>0</v>
      </c>
      <c r="GA68" s="177"/>
      <c r="GB68" s="229">
        <f t="shared" si="55"/>
        <v>0</v>
      </c>
      <c r="GC68" s="229">
        <f t="shared" si="56"/>
        <v>0</v>
      </c>
      <c r="GD68" s="174">
        <f>SUMIF('One Day 12-04-21 Scots'!$B$11:$B$24,$C68,'One Day 12-04-21 Scots'!$AU$11:$AU$24)</f>
        <v>0</v>
      </c>
      <c r="GE68" s="174">
        <f>SUMIF('One Day 12-04-21 Scots'!$B$11:$B$24,$C68,'One Day 12-04-21 Scots'!$AV$11:$AV$24)</f>
        <v>0</v>
      </c>
      <c r="GF68" s="174">
        <f>SUMIF('One Day 12-04-21 Scots'!$B$11:$B$24,$C68,'One Day 12-04-21 Scots'!$AW$11:$AW$24)</f>
        <v>0</v>
      </c>
      <c r="GG68" s="174">
        <f>SUMIF('One Day 12-04-21 Scots'!$B$11:$B$24,$C68,'One Day 12-04-21 Scots'!$AX$11:$AX$24)</f>
        <v>0</v>
      </c>
      <c r="GH68" s="174">
        <f>SUMIF('One Day 12-04-21 Scots'!$B$11:$B$24,$C68,'One Day 12-04-21 Scots'!$AY$11:$AY$24)</f>
        <v>0</v>
      </c>
      <c r="GI68" s="174">
        <f>SUMIF('One Day 12-04-21 Thistles'!$B$11:$B$25,$C68,'One Day 12-04-21 Thistles'!$AU$11:$AU$25)</f>
        <v>0</v>
      </c>
      <c r="GJ68" s="174">
        <f>SUMIF('One Day 12-04-21 Thistles'!$B$11:$B$25,$C68,'One Day 12-04-21 Thistles'!$AV$11:$AV$25)</f>
        <v>0</v>
      </c>
      <c r="GK68" s="174">
        <f>SUMIF('One Day 12-04-21 Thistles'!$B$11:$B$25,$C68,'One Day 12-04-21 Thistles'!$AW$11:$AW$25)</f>
        <v>0</v>
      </c>
      <c r="GL68" s="174">
        <f>SUMIF('One Day 12-04-21 Thistles'!$B$11:$B$25,$C68,'One Day 12-04-21 Thistles'!$AX$11:$AX$25)</f>
        <v>0</v>
      </c>
      <c r="GM68" s="174">
        <f>SUMIF('One Day 12-04-21 Thistles'!$B$11:$B$25,$C68,'One Day 12-04-21 Thistles'!$AY$11:$AY$25)</f>
        <v>0</v>
      </c>
      <c r="GN68" s="174">
        <f>SUMIF('Chili One Day 2-12-22 Scots'!$B$11:$B$27,$C68,'Chili One Day 2-12-22 Scots'!$AU$11:$AU$27)</f>
        <v>0</v>
      </c>
      <c r="GO68" s="174">
        <f>SUMIF('Chili One Day 2-12-22 Scots'!$B$11:$B$27,$C68,'Chili One Day 2-12-22 Scots'!$AV$11:$AV$27)</f>
        <v>0</v>
      </c>
      <c r="GP68" s="174">
        <f>SUMIF('Chili One Day 2-12-22 Scots'!$B$11:$B$27,$C68,'Chili One Day 2-12-22 Scots'!$AW$11:$AW$27)</f>
        <v>0</v>
      </c>
      <c r="GQ68" s="174">
        <f>SUMIF('Chili One Day 2-12-22 Scots'!$B$11:$B$27,$C68,'Chili One Day 2-12-22 Scots'!$AX$11:$AX$27)</f>
        <v>0</v>
      </c>
      <c r="GR68" s="174">
        <f>SUMIF('Chili One Day 2-12-22 Scots'!$B$11:$B$27,$C68,'Chili One Day 2-12-22 Scots'!$AY$11:$AY$27)</f>
        <v>0</v>
      </c>
      <c r="GS68" s="174">
        <f>SUMIF('Chili One Day 2-12-22 Thistles'!$B$11:$B$27,$C68,'Chili One Day 2-12-22 Thistles'!$AU$11:$AU$27)</f>
        <v>0</v>
      </c>
      <c r="GT68" s="174">
        <f>SUMIF('Chili One Day 2-12-22 Thistles'!$B$11:$B$27,$C68,'Chili One Day 2-12-22 Thistles'!$AV$11:$AV$27)</f>
        <v>0</v>
      </c>
      <c r="GU68" s="174">
        <f>SUMIF('Chili One Day 2-12-22 Thistles'!$B$11:$B$27,$C68,'Chili One Day 2-12-22 Thistles'!$AW$11:$AW$27)</f>
        <v>0</v>
      </c>
      <c r="GV68" s="174">
        <f>SUMIF('Chili One Day 2-12-22 Thistles'!$B$11:$B$27,$C68,'Chili One Day 2-12-22 Thistles'!$AX$11:$AX$27)</f>
        <v>0</v>
      </c>
      <c r="GW68" s="174">
        <f>SUMIF('Chili One Day 2-12-22 Thistles'!$B$11:$B$27,$C68,'Chili One Day 2-12-22 Thistles'!$AY$11:$AY$27)</f>
        <v>0</v>
      </c>
      <c r="GX68" s="174">
        <f>SUMIF('Ironman One Day 3-5-22 FS'!$B$11:$B$26,$C68,'Ironman One Day 3-5-22 FS'!$AU$11:$AU$26)</f>
        <v>0</v>
      </c>
      <c r="GY68" s="174">
        <f>SUMIF('Ironman One Day 3-5-22 FS'!$B$11:$B$26,$C68,'Ironman One Day 3-5-22 FS'!$AV$11:$AV$26)</f>
        <v>0</v>
      </c>
      <c r="GZ68" s="174">
        <f>SUMIF('Ironman One Day 3-5-22 FS'!$B$11:$B$26,$C68,'Ironman One Day 3-5-22 FS'!$AW$11:$AW$26)</f>
        <v>0</v>
      </c>
      <c r="HA68" s="174">
        <f>SUMIF('Ironman One Day 3-5-22 FS'!$B$11:$B$26,$C68,'Ironman One Day 3-5-22 FS'!$AX$11:$AX$26)</f>
        <v>0</v>
      </c>
      <c r="HB68" s="174">
        <f>SUMIF('Ironman One Day 3-5-22 FS'!$B$11:$B$26,$C68,'Ironman One Day 3-5-22 FS'!$AY$11:$AY$26)</f>
        <v>0</v>
      </c>
      <c r="HC68" s="174">
        <f>SUMIF('Ironman One Day 3-5-22 420'!$B$11:$B$26,$C68,'Ironman One Day 3-5-22 420'!$AU$11:$AU$26)</f>
        <v>0</v>
      </c>
      <c r="HD68" s="174">
        <f>SUMIF('Ironman One Day 3-5-22 420'!$B$11:$B$26,$C68,'Ironman One Day 3-5-22 420'!$AV$11:$AV$26)</f>
        <v>0</v>
      </c>
      <c r="HE68" s="174">
        <f>SUMIF('Ironman One Day 3-5-22 420'!$B$11:$B$26,$C68,'Ironman One Day 3-5-22 420'!$AW$11:$AW$26)</f>
        <v>0</v>
      </c>
      <c r="HF68" s="174">
        <f>SUMIF('Ironman One Day 3-5-22 420'!$B$11:$B$26,$C68,'Ironman One Day 3-5-22 420'!$AX$11:$AX$26)</f>
        <v>0</v>
      </c>
      <c r="HG68" s="174">
        <f>SUMIF('Ironman One Day 3-5-22 420'!$B$11:$B$26,$C68,'Ironman One Day 3-5-22 420'!$AY$11:$AY$26)</f>
        <v>0</v>
      </c>
      <c r="HH68" s="174">
        <f>SUMIF('Easter One Day 4-16-22 FS'!$B$11:$B$25,$C68,'Easter One Day 4-16-22 FS'!$AU$11:$AU$25)</f>
        <v>0</v>
      </c>
      <c r="HI68" s="174">
        <f>SUMIF('Easter One Day 4-16-22 FS'!$B$11:$B$25,$C68,'Easter One Day 4-16-22 FS'!$AV$11:$AV$25)</f>
        <v>0</v>
      </c>
      <c r="HJ68" s="174">
        <f>SUMIF('Easter One Day 4-16-22 FS'!$B$11:$B$25,$C68,'Easter One Day 4-16-22 FS'!$AW$11:$AW$25)</f>
        <v>0</v>
      </c>
      <c r="HK68" s="174">
        <f>SUMIF('Easter One Day 4-16-22 FS'!$B$11:$B$25,$C68,'Easter One Day 4-16-22 FS'!$AX$11:$AX$25)</f>
        <v>0</v>
      </c>
      <c r="HL68" s="174">
        <f>SUMIF('Easter One Day 4-16-22 FS'!$B$11:$B$25,$C68,'Easter One Day 4-16-22 FS'!$AY$11:$AY$25)</f>
        <v>0</v>
      </c>
      <c r="HM68" s="174">
        <f>SUMIF('Easter One Day 4-16-22 TH'!$B$11:$B$25,$C68,'Easter One Day 4-16-22 TH'!$AU$11:$AU$25)</f>
        <v>0</v>
      </c>
      <c r="HN68" s="174">
        <f>SUMIF('Easter One Day 4-16-22 TH'!$B$11:$B$25,$C68,'Easter One Day 4-16-22 TH'!$AV$11:$AV$25)</f>
        <v>0</v>
      </c>
      <c r="HO68" s="174">
        <f>SUMIF('Easter One Day 4-16-22 TH'!$B$11:$B$25,$C68,'Easter One Day 4-16-22 TH'!$AW$11:$AW$25)</f>
        <v>0</v>
      </c>
      <c r="HP68" s="174">
        <f>SUMIF('Easter One Day 4-16-22 TH'!$B$11:$B$25,$C68,'Easter One Day 4-16-22 TH'!$AX$11:$AX$25)</f>
        <v>0</v>
      </c>
      <c r="HQ68" s="174">
        <f>SUMIF('Easter One Day 4-16-22 TH'!$B$11:$B$25,$C68,'Easter One Day 4-16-22 TH'!$AY$11:$AY$25)</f>
        <v>0</v>
      </c>
      <c r="HR68" s="174">
        <f>SUMIF('Long Distance Race 5-7-22'!$B$11:$B$25,$C68,'Long Distance Race 5-7-22'!$AU$11:$AU$25)</f>
        <v>0</v>
      </c>
      <c r="HS68" s="174">
        <f>SUMIF('Long Distance Race 5-7-22'!$B$11:$B$18,$C68,'Long Distance Race 5-7-22'!$AV$11:$AV$18)</f>
        <v>0</v>
      </c>
      <c r="HT68" s="174">
        <f>SUMIF('Long Distance Race 5-7-22'!$B$11:$B$18,$C68,'Long Distance Race 5-7-22'!$AW$11:$AW$18)</f>
        <v>0</v>
      </c>
      <c r="HU68" s="174">
        <f>SUMIF('Long Distance Race 5-7-22'!$B$11:$B$18,$C68,'Long Distance Race 5-7-22'!$AX$11:$AX$18)</f>
        <v>0</v>
      </c>
      <c r="HV68" s="174">
        <f>SUMIF('Long Distance Race 5-7-22'!$B$11:$B$18,$C68,'Long Distance Race 5-7-22'!$AY$11:$AY$18)</f>
        <v>0</v>
      </c>
      <c r="HW68" s="174">
        <f>SUMIF('Memorial Day Regatta 5-28-22 Op'!$B$11:$B$25,$C68,'Memorial Day Regatta 5-28-22 Op'!$AU$11:$AU$25)</f>
        <v>0</v>
      </c>
      <c r="HX68" s="174">
        <f>SUMIF('Memorial Day Regatta 5-28-22 Op'!$B$11:$B$18,$C68,'Memorial Day Regatta 5-28-22 Op'!$AV$11:$AV$18)</f>
        <v>0</v>
      </c>
      <c r="HY68" s="174">
        <f>SUMIF('Memorial Day Regatta 5-28-22 Op'!$B$11:$B$18,$C68,'Memorial Day Regatta 5-28-22 Op'!$AW$11:$AW$18)</f>
        <v>0</v>
      </c>
      <c r="HZ68" s="174">
        <f>SUMIF('Memorial Day Regatta 5-28-22 Op'!$B$11:$B$18,$C68,'Memorial Day Regatta 5-28-22 Op'!$AX$11:$AX$18)</f>
        <v>0</v>
      </c>
      <c r="IA68" s="174">
        <f>SUMIF('Memorial Day Regatta 5-28-22 Op'!$B$11:$B$18,$C68,'Memorial Day Regatta 5-28-22 Op'!$AY$11:$AY$18)</f>
        <v>0</v>
      </c>
      <c r="IB68" s="174">
        <f>SUMIF('Caldwell Cup 6-25-22 TH'!$B$11:$B$25,$C68,'Caldwell Cup 6-25-22 TH'!$AU$11:$AU$25)</f>
        <v>0</v>
      </c>
      <c r="IC68" s="174">
        <f>SUMIF('Caldwell Cup 6-25-22 TH'!$B$11:$B$25,$C68,'Caldwell Cup 6-25-22 TH'!$AV$11:$AV$25)</f>
        <v>0</v>
      </c>
      <c r="ID68" s="174">
        <f>SUMIF('Caldwell Cup 6-25-22 TH'!$B$11:$B$25,$C68,'Caldwell Cup 6-25-22 TH'!$AW$11:$AW$25)</f>
        <v>0</v>
      </c>
      <c r="IE68" s="174">
        <f>SUMIF('Caldwell Cup 6-25-22 TH'!$B$11:$B$25,$C68,'Caldwell Cup 6-25-22 TH'!$AX$11:$AX$25)</f>
        <v>0</v>
      </c>
      <c r="IF68" s="174">
        <f>SUMIF('Caldwell Cup 6-25-22 TH'!$B$11:$B$25,$C68,'Caldwell Cup 6-25-22 TH'!$AY$11:$AY$25)</f>
        <v>0</v>
      </c>
      <c r="IG68" s="174">
        <f>SUMIF('Caldwell Cup 6-25-22 FS'!$B$11:$B$21,$C68,'Caldwell Cup 6-25-22 FS'!$AU$11:$AU$21)</f>
        <v>0</v>
      </c>
      <c r="IH68" s="174">
        <f>SUMIF('Caldwell Cup 6-25-22 FS'!$B$11:$B$21,$C68,'Caldwell Cup 6-25-22 FS'!$AV$11:$AV$21)</f>
        <v>0</v>
      </c>
      <c r="II68" s="174">
        <f>SUMIF('Caldwell Cup 6-25-22 FS'!$B$11:$B$21,$C68,'Caldwell Cup 6-25-22 FS'!$AW$11:$AW$21)</f>
        <v>0</v>
      </c>
      <c r="IJ68" s="174">
        <f>SUMIF('Caldwell Cup 6-25-22 FS'!$B$11:$B$21,$C68,'Caldwell Cup 6-25-22 FS'!$AX$11:$AX$21)</f>
        <v>0</v>
      </c>
      <c r="IK68" s="174">
        <f>SUMIF('Caldwell Cup 6-25-22 FS'!$B$11:$B$21,$C68,'Caldwell Cup 6-25-22 FS'!$AY$11:$AY$21)</f>
        <v>0</v>
      </c>
      <c r="IL68" s="174">
        <f>SUMIF('Caldwell Cup 6-25-22 Lasers'!$B$11:$B$23,$C68,'Caldwell Cup 6-25-22 Lasers'!$AU$11:$AU$23)</f>
        <v>0</v>
      </c>
      <c r="IM68" s="174">
        <f>SUMIF('Caldwell Cup 6-25-22 Lasers'!$B$11:$B$23,$C68,'Caldwell Cup 6-25-22 Lasers'!$AV$11:$AV$23)</f>
        <v>0</v>
      </c>
      <c r="IN68" s="174">
        <f>SUMIF('Caldwell Cup 6-25-22 Lasers'!$B$11:$B$23,$C68,'Caldwell Cup 6-25-22 Lasers'!$AW$11:$AW$23)</f>
        <v>0</v>
      </c>
      <c r="IO68" s="174">
        <f>SUMIF('Caldwell Cup 6-25-22 Lasers'!$B$11:$B$23,$C68,'Caldwell Cup 6-25-22 Lasers'!$AX$11:$AX$23)</f>
        <v>0</v>
      </c>
      <c r="IP68" s="174">
        <f>SUMIF('Caldwell Cup 6-25-22 Lasers'!$B$11:$B$23,$C68,'Caldwell Cup 6-25-22 Lasers'!$AY$11:$AY$23)</f>
        <v>0</v>
      </c>
      <c r="IQ68" s="174">
        <f>SUMIF('Labor Day Regatta 9-3-22 FS'!$B$11:$B$30,$C68,'Labor Day Regatta 9-3-22 FS'!$AU$11:$AU$30)</f>
        <v>0</v>
      </c>
      <c r="IR68" s="174">
        <f>SUMIF('Labor Day Regatta 9-3-22 FS'!$B$11:$B$30,$C68,'Labor Day Regatta 9-3-22 FS'!$AV$11:$AV$30)</f>
        <v>0</v>
      </c>
      <c r="IS68" s="174">
        <f>SUMIF('Labor Day Regatta 9-3-22 FS'!$B$11:$B$30,$C68,'Labor Day Regatta 9-3-22 FS'!$AW$11:$AW$30)</f>
        <v>0</v>
      </c>
      <c r="IT68" s="174">
        <f>SUMIF('Labor Day Regatta 9-3-22 FS'!$B$11:$B$30,$C68,'Labor Day Regatta 9-3-22 FS'!$AX$11:$AX$30)</f>
        <v>0</v>
      </c>
      <c r="IU68" s="174">
        <f>SUMIF('Labor Day Regatta 9-3-22 FS'!$B$11:$B$30,$C68,'Labor Day Regatta 9-3-22 FS'!$AY$11:$AY$30)</f>
        <v>0</v>
      </c>
      <c r="IV68" s="174">
        <f>SUMIF('2022-09-17 Leukemia Cup FS'!$B$11:$B$26,$C68,'2022-09-17 Leukemia Cup FS'!$AU$11:$AU$26)</f>
        <v>0</v>
      </c>
      <c r="IW68" s="174">
        <f>SUMIF('2022-09-17 Leukemia Cup FS'!$B$11:$B$26,$C68,'2022-09-17 Leukemia Cup FS'!$AV$11:$AV$26)</f>
        <v>0</v>
      </c>
      <c r="IX68" s="174">
        <f>SUMIF('2022-09-17 Leukemia Cup FS'!$B$11:$B$26,$C68,'2022-09-17 Leukemia Cup FS'!$AW$11:$AW$26)</f>
        <v>0</v>
      </c>
      <c r="IY68" s="174">
        <f>SUMIF('2022-09-17 Leukemia Cup FS'!$B$11:$B$26,$C68,'2022-09-17 Leukemia Cup FS'!$AX$11:$AX$26)</f>
        <v>0</v>
      </c>
      <c r="IZ68" s="174">
        <f>SUMIF('2022-09-17 Leukemia Cup FS'!$B$11:$B$26,$C68,'2022-09-17 Leukemia Cup FS'!$AY$11:$AY$26)</f>
        <v>0</v>
      </c>
      <c r="JA68" s="174">
        <f>SUMIF('2022-09-17 Leukemia Cup TH'!$B$11:$B$28,$C68,'2022-09-17 Leukemia Cup TH'!$AU$11:$AU$28)</f>
        <v>0</v>
      </c>
      <c r="JB68" s="174">
        <f>SUMIF('2022-09-17 Leukemia Cup TH'!$B$11:$B$28,$C68,'2022-09-17 Leukemia Cup TH'!$AV$11:$AV$28)</f>
        <v>0</v>
      </c>
      <c r="JC68" s="174">
        <f>SUMIF('2022-09-17 Leukemia Cup TH'!$B$11:$B$28,$C68,'2022-09-17 Leukemia Cup TH'!$AW$11:$AW$28)</f>
        <v>0</v>
      </c>
      <c r="JD68" s="174">
        <f>SUMIF('2022-09-17 Leukemia Cup TH'!$B$11:$B$28,$C68,'2022-09-17 Leukemia Cup TH'!$AX$11:$AX$28)</f>
        <v>0</v>
      </c>
      <c r="JE68" s="174">
        <f>SUMIF('2022-09-17 Leukemia Cup TH'!$B$11:$B$28,$C68,'2022-09-17 Leukemia Cup TH'!$AY$11:$AY$28)</f>
        <v>0</v>
      </c>
      <c r="JF68" s="174">
        <f>SUMIF('Smith-Berry LDR 9-24-22'!$B$11:$B$30,$C68,'Smith-Berry LDR 9-24-22'!$AU$11:$AU$30)</f>
        <v>0</v>
      </c>
      <c r="JG68" s="174">
        <f>SUMIF('Smith-Berry LDR 9-24-22'!$B$11:$B$30,$C68,'Smith-Berry LDR 9-24-22'!$AV$11:$AV$30)</f>
        <v>0</v>
      </c>
      <c r="JH68" s="174">
        <f>SUMIF('Smith-Berry LDR 9-24-22'!$B$11:$B$30,$C68,'Smith-Berry LDR 9-24-22'!$AW$11:$AW$30)</f>
        <v>0</v>
      </c>
      <c r="JI68" s="174">
        <f>SUMIF('Smith-Berry LDR 9-24-22'!$B$11:$B$30,$C68,'Smith-Berry LDR 9-24-22'!$AX$11:$AX$30)</f>
        <v>0</v>
      </c>
      <c r="JJ68" s="174">
        <f>SUMIF('Smith-Berry LDR 9-24-22'!$B$11:$B$30,$C68,'Smith-Berry LDR 9-24-22'!$AY$11:$AY$30)</f>
        <v>0</v>
      </c>
      <c r="JK68" s="174">
        <f>SUMIF('Great Scot 10-1-22 Cham'!$B$11:$B$38,$C68,'Great Scot 10-1-22 Cham'!$AU$11:$AU$38)</f>
        <v>0</v>
      </c>
      <c r="JL68" s="174">
        <f>SUMIF('Great Scot 10-1-22 Cham'!$B$11:$B$38,$C68,'Great Scot 10-1-22 Cham'!$AV$11:$AV$38)</f>
        <v>0</v>
      </c>
      <c r="JM68" s="174">
        <f>SUMIF('Great Scot 10-1-22 Cham'!$B$11:$B$38,$C68,'Great Scot 10-1-22 Cham'!$AW$11:$AW$38)</f>
        <v>0</v>
      </c>
      <c r="JN68" s="174">
        <f>SUMIF('Great Scot 10-1-22 Cham'!$B$11:$B$38,$C68,'Great Scot 10-1-22 Cham'!$AX$11:$AX$38)</f>
        <v>0</v>
      </c>
      <c r="JO68" s="174">
        <f>SUMIF('Great Scot 10-1-22 Cham'!$B$11:$B$38,$C68,'Great Scot 10-1-22 Cham'!$AY$11:$AY$38)</f>
        <v>0</v>
      </c>
      <c r="JP68" s="174">
        <f>SUMIF('Great Scot 10-1-22 Chal'!$B$11:$B$28,$C68,'Great Scot 10-1-22 Chal'!$AU$11:$AU$28)</f>
        <v>0</v>
      </c>
      <c r="JQ68" s="174">
        <f>SUMIF('Great Scot 10-1-22 Chal'!$B$11:$B$28,$C68,'Great Scot 10-1-22 Chal'!$AV$11:$AV$28)</f>
        <v>0</v>
      </c>
      <c r="JR68" s="174">
        <f>SUMIF('Great Scot 10-1-22 Chal'!$B$11:$B$28,$C68,'Great Scot 10-1-22 Chal'!$AW$11:$AW$28)</f>
        <v>0</v>
      </c>
      <c r="JS68" s="174">
        <f>SUMIF('Great Scot 10-1-22 Chal'!$B$11:$B$28,$C68,'Great Scot 10-1-22 Chal'!$AX$11:$AX$28)</f>
        <v>0</v>
      </c>
      <c r="JT68" s="174">
        <f>SUMIF('Great Scot 10-1-22 Chal'!$B$11:$B$28,$C68,'Great Scot 10-1-22 Chal'!$AY$11:$AY$28)</f>
        <v>0</v>
      </c>
      <c r="JU68" s="174">
        <f>SUMIF('Great Pumpkin Regatta 10-15-22'!$B$11:$B$54,$C68,'Great Pumpkin Regatta 10-15-22'!$AU$11:$AU$54)</f>
        <v>0</v>
      </c>
      <c r="JV68" s="174">
        <f>SUMIF('Great Pumpkin Regatta 10-15-22'!$B$11:$B$54,$C68,'Great Pumpkin Regatta 10-15-22'!$AV$11:$AV$54)</f>
        <v>0</v>
      </c>
      <c r="JW68" s="174">
        <f>SUMIF('Great Pumpkin Regatta 10-15-22'!$B$11:$B$54,$C68,'Great Pumpkin Regatta 10-15-22'!$AW$11:$AW$54)</f>
        <v>0</v>
      </c>
      <c r="JX68" s="174">
        <f>SUMIF('Great Pumpkin Regatta 10-15-22'!$B$11:$B$54,$C68,'Great Pumpkin Regatta 10-15-22'!$AX$11:$AX$54)</f>
        <v>0</v>
      </c>
      <c r="JY68" s="174">
        <f>SUMIF('Great Pumpkin Regatta 10-15-22'!$B$11:$B$54,$C68,'Great Pumpkin Regatta 10-15-22'!$AY$11:$AY$54)</f>
        <v>0</v>
      </c>
      <c r="JZ68" s="174">
        <f>SUMIF('One Day Regatta 10-29-22 FS'!$B$11:$B$19,$C68,'One Day Regatta 10-29-22 FS'!$AU$11:$AU$19)</f>
        <v>0</v>
      </c>
      <c r="KA68" s="174">
        <f>SUMIF('One Day Regatta 10-29-22 FS'!$B$11:$B$19,$C68,'One Day Regatta 10-29-22 FS'!$AV$11:$AV$19)</f>
        <v>0</v>
      </c>
      <c r="KB68" s="174">
        <f>SUMIF('One Day Regatta 10-29-22 FS'!$B$11:$B$19,$C68,'One Day Regatta 10-29-22 FS'!$AW$11:$AW$19)</f>
        <v>0</v>
      </c>
      <c r="KC68" s="174">
        <f>SUMIF('One Day Regatta 10-29-22 FS'!$B$11:$B$19,$C68,'One Day Regatta 10-29-22 FS'!$AX$11:$AX$19)</f>
        <v>0</v>
      </c>
      <c r="KD68" s="174">
        <f>SUMIF('One Day Regatta 10-29-22 FS'!$B$11:$B$19,$C68,'One Day Regatta 10-29-22 FS'!$AY$11:$AY$19)</f>
        <v>0</v>
      </c>
    </row>
    <row r="69" spans="1:290" ht="15" customHeight="1" x14ac:dyDescent="0.2">
      <c r="A69" s="400" t="s">
        <v>1369</v>
      </c>
      <c r="B69" s="134">
        <f t="shared" ref="B69:B132" si="69">RANK(F69,$F$5:$F$205,0)</f>
        <v>36</v>
      </c>
      <c r="C69" s="170" t="s">
        <v>140</v>
      </c>
      <c r="D69" s="171">
        <f t="shared" si="44"/>
        <v>0</v>
      </c>
      <c r="E69" s="172">
        <f t="shared" si="45"/>
        <v>0</v>
      </c>
      <c r="F69" s="171">
        <f t="shared" si="46"/>
        <v>0</v>
      </c>
      <c r="G69" s="171">
        <v>0</v>
      </c>
      <c r="H69" s="171">
        <f t="shared" si="47"/>
        <v>0</v>
      </c>
      <c r="I69" s="173">
        <f t="shared" si="48"/>
        <v>0</v>
      </c>
      <c r="J69" s="173"/>
      <c r="K69" s="174">
        <f>SUMIF('Saturday Race 11-06-21'!$B$11:$B$21,$C69,'Saturday Race 11-06-21'!$AU$11:$AU$21)</f>
        <v>0</v>
      </c>
      <c r="L69" s="174">
        <f>SUMIF('Saturday Race 11-06-21'!$B$11:$B$21,$C69,'Saturday Race 11-06-21'!$AV$11:$AV$21)</f>
        <v>0</v>
      </c>
      <c r="M69" s="174">
        <f>SUMIF('Saturday Race 11-06-21'!$B$11:$B$21,$C69,'Saturday Race 11-06-21'!$AW$11:$AW$21)</f>
        <v>0</v>
      </c>
      <c r="N69" s="174">
        <f>SUMIF('Saturday Race 11-06-21'!$B$11:$B$21,$C69,'Saturday Race 11-06-21'!$AX$11:$AX$21)</f>
        <v>0</v>
      </c>
      <c r="O69" s="174">
        <f>SUMIF('Saturday Race 11-06-21'!$B$11:$B$21,$C69,'Saturday Race 11-06-21'!$AY$11:$AY$21)</f>
        <v>0</v>
      </c>
      <c r="P69" s="174">
        <f>SUMIF('Saturday Race 11-20-21'!$B$11:$B$20,$C69,'Saturday Race 11-20-21'!$AU$11:$AU$20)</f>
        <v>0</v>
      </c>
      <c r="Q69" s="174">
        <f>SUMIF('Saturday Race 11-20-21'!$B$11:$B$20,$C69,'Saturday Race 11-20-21'!$AV$11:$AV$20)</f>
        <v>0</v>
      </c>
      <c r="R69" s="174">
        <f>SUMIF('Saturday Race 11-20-21'!$B$11:$B$20,$C69,'Saturday Race 11-20-21'!$AW$11:$AW$20)</f>
        <v>0</v>
      </c>
      <c r="S69" s="174">
        <f>SUMIF('Saturday Race 11-20-21'!$B$11:$B$20,$C69,'Saturday Race 11-20-21'!$AX$11:$AX$20)</f>
        <v>0</v>
      </c>
      <c r="T69" s="174">
        <f>SUMIF('Saturday Race 11-20-21'!$B$11:$B$20,$C69,'Saturday Race 11-20-21'!$AY$11:$AY$20)</f>
        <v>0</v>
      </c>
      <c r="U69" s="174">
        <f>SUMIF('Saturday Race 1-08-22'!$B$11:$B$20,$C69,'Saturday Race 1-08-22'!$AU$11:$AU$20)</f>
        <v>0</v>
      </c>
      <c r="V69" s="174">
        <f>SUMIF('Saturday Race 1-08-22'!$B$11:$B$20,$C69,'Saturday Race 1-08-22'!$AV$11:$AV$20)</f>
        <v>0</v>
      </c>
      <c r="W69" s="174">
        <f>SUMIF('Saturday Race 1-08-22'!$B$11:$B$20,$C69,'Saturday Race 1-08-22'!$AW$11:$AW$20)</f>
        <v>0</v>
      </c>
      <c r="X69" s="174">
        <f>SUMIF('Saturday Race 1-08-22'!$B$11:$B$20,$C69,'Saturday Race 1-08-22'!$AX$11:$AX$20)</f>
        <v>0</v>
      </c>
      <c r="Y69" s="174">
        <f>SUMIF('Saturday Race 1-08-22'!$B$11:$B$20,$C69,'Saturday Race 1-08-22'!$AY$11:$AY$20)</f>
        <v>0</v>
      </c>
      <c r="Z69" s="174">
        <f>SUMIF('Saturday Race 1-22-22'!$B$11:$B$20,$C69,'Saturday Race 1-22-22'!$AU$11:$AU$20)</f>
        <v>0</v>
      </c>
      <c r="AA69" s="174">
        <f>SUMIF('Saturday Race 1-22-22'!$B$11:$B$20,$C69,'Saturday Race 1-22-22'!$AV$11:$AV$20)</f>
        <v>0</v>
      </c>
      <c r="AB69" s="174">
        <f>SUMIF('Saturday Race 1-22-22'!$B$11:$B$20,$C69,'Saturday Race 1-22-22'!$AW$11:$AW$20)</f>
        <v>0</v>
      </c>
      <c r="AC69" s="174">
        <f>SUMIF('Saturday Race 1-22-22'!$B$11:$B$20,$C69,'Saturday Race 1-22-22'!$AX$11:$AX$20)</f>
        <v>0</v>
      </c>
      <c r="AD69" s="174">
        <f>SUMIF('Saturday Race 1-22-22'!$B$11:$B$20,$C69,'Saturday Race 1-22-22'!$AY$11:$AY$20)</f>
        <v>0</v>
      </c>
      <c r="AE69" s="174">
        <f>SUMIF('Sunday Race 2-6-22'!$B$11:$B$20,$C69,'Sunday Race 2-6-22'!$AU$11:$AU$20)</f>
        <v>0</v>
      </c>
      <c r="AF69" s="174">
        <f>SUMIF('Sunday Race 2-6-22'!$B$11:$B$20,$C69,'Sunday Race 2-6-22'!$AV$11:$AV$20)</f>
        <v>0</v>
      </c>
      <c r="AG69" s="174">
        <f>SUMIF('Sunday Race 2-6-22'!$B$11:$B$20,$C69,'Sunday Race 2-6-22'!$AW$11:$AW$20)</f>
        <v>0</v>
      </c>
      <c r="AH69" s="174">
        <f>SUMIF('Sunday Race 2-6-22'!$B$11:$B$20,$C69,'Sunday Race 2-6-22'!$AX$11:$AX$20)</f>
        <v>0</v>
      </c>
      <c r="AI69" s="174">
        <f>SUMIF('Sunday Race 2-6-22'!$B$11:$B$20,$C69,'Sunday Race 2-6-22'!$AY$11:$AY$20)</f>
        <v>0</v>
      </c>
      <c r="AJ69" s="174">
        <f>SUMIF('Sunday Race 2-20-22'!$B$11:$B$26,$C69,'Sunday Race 2-20-22'!$AU$11:$AU$26)</f>
        <v>0</v>
      </c>
      <c r="AK69" s="174">
        <f>SUMIF('Sunday Race 2-20-22'!$B$11:$B$26,$C69,'Sunday Race 2-20-22'!$AV$11:$AV$26)</f>
        <v>0</v>
      </c>
      <c r="AL69" s="174">
        <f>SUMIF('Sunday Race 2-20-22'!$B$11:$B$26,$C69,'Sunday Race 2-20-22'!$AW$11:$AW$26)</f>
        <v>0</v>
      </c>
      <c r="AM69" s="174">
        <f>SUMIF('Sunday Race 2-20-22'!$B$11:$B$26,$C69,'Sunday Race 2-20-22'!$AX$11:$AX$26)</f>
        <v>0</v>
      </c>
      <c r="AN69" s="174">
        <f>SUMIF('Sunday Race 2-20-22'!$B$11:$B$26,$C69,'Sunday Race 2-20-22'!$AY$11:$AY$26)</f>
        <v>0</v>
      </c>
      <c r="AO69" s="174">
        <f>SUMIF('Sunday Race 2-27-22'!$B$11:$B$20,$C69,'Sunday Race 2-27-22'!$AU$11:$AU$20)</f>
        <v>0</v>
      </c>
      <c r="AP69" s="174">
        <f>SUMIF('Sunday Race 2-27-22'!$B$11:$B$20,$C69,'Sunday Race 2-27-22'!$AV$11:$AV$20)</f>
        <v>0</v>
      </c>
      <c r="AQ69" s="174">
        <f>SUMIF('Sunday Race 2-27-22'!$B$11:$B$20,$C69,'Sunday Race 2-27-22'!$AW$11:$AW$20)</f>
        <v>0</v>
      </c>
      <c r="AR69" s="174">
        <f>SUMIF('Sunday Race 2-27-22'!$B$11:$B$20,$C69,'Sunday Race 2-27-22'!$AX$11:$AX$20)</f>
        <v>0</v>
      </c>
      <c r="AS69" s="174">
        <f>SUMIF('Sunday Race 2-27-22'!$B$11:$B$20,$C69,'Sunday Race 2-27-22'!$AY$11:$AY$20)</f>
        <v>0</v>
      </c>
      <c r="AT69" s="174">
        <f>SUMIF('Sunday Race 3-13-22'!$B$11:$B$25,$C69,'Sunday Race 3-13-22'!$AU$11:$AU$25)</f>
        <v>0</v>
      </c>
      <c r="AU69" s="174">
        <f>SUMIF('Sunday Race 3-13-22'!$B$11:$B$25,$C69,'Sunday Race 3-13-22'!$AV$11:$AV$25)</f>
        <v>0</v>
      </c>
      <c r="AV69" s="174">
        <f>SUMIF('Sunday Race 3-13-22'!$B$11:$B$25,$C69,'Sunday Race 3-13-22'!$AW$11:$AW$25)</f>
        <v>0</v>
      </c>
      <c r="AW69" s="174">
        <f>SUMIF('Sunday Race 3-13-22'!$B$11:$B$25,$C69,'Sunday Race 3-13-22'!$AX$11:$AX$25)</f>
        <v>0</v>
      </c>
      <c r="AX69" s="174">
        <f>SUMIF('Sunday Race 3-13-22'!$B$11:$B$25,$C69,'Sunday Race 3-13-22'!$AY$11:$AY$25)</f>
        <v>0</v>
      </c>
      <c r="AY69" s="174">
        <f>SUMIF('Saturday Race 3-19-22'!$B$11:$B$15,$C69,'Saturday Race 3-19-22'!$AU$11:$AU$15)</f>
        <v>0</v>
      </c>
      <c r="AZ69" s="174">
        <f>SUMIF('Saturday Race 3-19-22'!$B$11:$B$15,$C69,'Saturday Race 3-19-22'!$AV$11:$AV$15)</f>
        <v>0</v>
      </c>
      <c r="BA69" s="174">
        <f>SUMIF('Saturday Race 3-19-22'!$B$11:$B$15,$C69,'Saturday Race 3-19-22'!$AW$11:$AW$15)</f>
        <v>0</v>
      </c>
      <c r="BB69" s="174">
        <f>SUMIF('Saturday Race 3-19-22'!$B$11:$B$15,$C69,'Saturday Race 3-19-22'!$AX$11:$AX$15)</f>
        <v>0</v>
      </c>
      <c r="BC69" s="174">
        <f>SUMIF('Saturday Race 3-19-22'!$B$11:$B$15,$C69,'Saturday Race 3-19-22'!$AY$11:$AY$15)</f>
        <v>0</v>
      </c>
      <c r="BD69" s="174">
        <f>SUMIF('Sunday Races 4-10-22'!$B$11:$B$26,$C69,'Sunday Races 4-10-22'!$AU$11:$AU$26)</f>
        <v>0</v>
      </c>
      <c r="BE69" s="174">
        <f>SUMIF('Sunday Races 4-10-22'!$B$11:$B$26,$C69,'Sunday Races 4-10-22'!$AV$11:$AV$26)</f>
        <v>0</v>
      </c>
      <c r="BF69" s="174">
        <f>SUMIF('Sunday Races 4-10-22'!$B$11:$B$26,$C69,'Sunday Races 4-10-22'!$AW$11:$AW$26)</f>
        <v>0</v>
      </c>
      <c r="BG69" s="174">
        <f>SUMIF('Sunday Races 4-10-22'!$B$11:$B$26,$C69,'Sunday Races 4-10-22'!$AX$11:$AX$26)</f>
        <v>0</v>
      </c>
      <c r="BH69" s="174">
        <f>SUMIF('Sunday Races 4-10-22'!$B$11:$B$26,$C69,'Sunday Races 4-10-22'!$AY$11:$AY$26)</f>
        <v>0</v>
      </c>
      <c r="BI69" s="174">
        <f>SUMIF('Sunday Races 5-1-22'!$B$11:$B$28,$C69,'Sunday Races 5-1-22'!$AU$11:$AU$28)</f>
        <v>0</v>
      </c>
      <c r="BJ69" s="174">
        <f>SUMIF('Sunday Races 5-1-22'!$B$11:$B$28,$C69,'Sunday Races 5-1-22'!$AV$11:$AV$28)</f>
        <v>0</v>
      </c>
      <c r="BK69" s="174">
        <f>SUMIF('Sunday Races 5-1-22'!$B$11:$B$28,$C69,'Sunday Races 5-1-22'!$AW$11:$AW$28)</f>
        <v>0</v>
      </c>
      <c r="BL69" s="174">
        <f>SUMIF('Sunday Races 5-1-22'!$B$11:$B$28,$C69,'Sunday Races 5-1-22'!$AX$11:$AX$28)</f>
        <v>0</v>
      </c>
      <c r="BM69" s="174">
        <f>SUMIF('Sunday Races 5-1-22'!$B$11:$B$28,$C69,'Sunday Races 5-1-22'!$AY$11:$AY$28)</f>
        <v>0</v>
      </c>
      <c r="BN69" s="174">
        <f>SUMIF('Sunday Races 6-5-22'!$B$11:$B$28,$C69,'Sunday Races 6-5-22'!$AU$11:$AU$28)</f>
        <v>0</v>
      </c>
      <c r="BO69" s="174">
        <f>SUMIF('Sunday Races 6-5-22'!$B$11:$B$28,$C69,'Sunday Races 6-5-22'!$AV$11:$AV$28)</f>
        <v>0</v>
      </c>
      <c r="BP69" s="174">
        <f>SUMIF('Sunday Races 6-5-22'!$B$11:$B$28,$C69,'Sunday Races 6-5-22'!$AW$11:$AW$28)</f>
        <v>0</v>
      </c>
      <c r="BQ69" s="174">
        <f>SUMIF('Sunday Races 6-5-22'!$B$11:$B$28,$C69,'Sunday Races 6-5-22'!$AX$11:$AX$28)</f>
        <v>0</v>
      </c>
      <c r="BR69" s="174">
        <f>SUMIF('Sunday Races 6-5-22'!$B$11:$B$28,$C69,'Sunday Races 6-5-22'!$AY$11:$AY$28)</f>
        <v>0</v>
      </c>
      <c r="BS69" s="174">
        <f>SUMIF('Sunday Races 6-12-22'!$B$11:$B$24,$C69,'Sunday Races 6-12-22'!$AU$11:$AU$24)</f>
        <v>0</v>
      </c>
      <c r="BT69" s="174">
        <f>SUMIF('Sunday Races 6-12-22'!$B$11:$B$24,$C69,'Sunday Races 6-12-22'!$AV$11:$AV$24)</f>
        <v>0</v>
      </c>
      <c r="BU69" s="174">
        <f>SUMIF('Sunday Races 6-12-22'!$B$11:$B$24,$C69,'Sunday Races 6-12-22'!$AW$11:$AW$24)</f>
        <v>0</v>
      </c>
      <c r="BV69" s="174">
        <f>SUMIF('Sunday Races 6-12-22'!$B$11:$B$24,$C69,'Sunday Races 6-12-22'!$AX$11:$AX$24)</f>
        <v>0</v>
      </c>
      <c r="BW69" s="174">
        <f>SUMIF('Sunday Races 6-12-22'!$B$11:$B$24,$C69,'Sunday Races 6-12-22'!$AY$11:$AY$24)</f>
        <v>0</v>
      </c>
      <c r="BX69" s="174">
        <f>SUMIF('Saturday Races 6-18-22'!$B$11:$B$24,$C69,'Saturday Races 6-18-22'!$AU$11:$AU$24)</f>
        <v>0</v>
      </c>
      <c r="BY69" s="174">
        <f>SUMIF('Saturday Races 6-18-22'!$B$11:$B$24,$C69,'Saturday Races 6-18-22'!$AV$11:$AV$24)</f>
        <v>0</v>
      </c>
      <c r="BZ69" s="174">
        <f>SUMIF('Saturday Races 6-18-22'!$B$11:$B$24,$C69,'Saturday Races 6-18-22'!$AW$11:$AW$24)</f>
        <v>0</v>
      </c>
      <c r="CA69" s="174">
        <f>SUMIF('Saturday Races 6-18-22'!$B$11:$B$24,$C69,'Saturday Races 6-18-22'!$AX$11:$AX$24)</f>
        <v>0</v>
      </c>
      <c r="CB69" s="174">
        <f>SUMIF('Saturday Races 6-18-22'!$B$11:$B$24,$C69,'Saturday Races 6-18-22'!$AY$11:$AY$24)</f>
        <v>0</v>
      </c>
      <c r="CC69" s="174">
        <f>SUMIF('Sunday Races 7-3-22'!$B$11:$B$26,$C69,'Sunday Races 7-3-22'!$AU$11:$AU$26)</f>
        <v>0</v>
      </c>
      <c r="CD69" s="174">
        <f>SUMIF('Sunday Races 7-3-22'!$B$11:$B$26,$C69,'Sunday Races 7-3-22'!$AV$11:$AV$26)</f>
        <v>0</v>
      </c>
      <c r="CE69" s="174">
        <f>SUMIF('Sunday Races 7-3-22'!$B$11:$B$26,$C69,'Sunday Races 7-3-22'!$AW$11:$AW$26)</f>
        <v>0</v>
      </c>
      <c r="CF69" s="174">
        <f>SUMIF('Sunday Races 7-3-22'!$B$11:$B$26,$C69,'Sunday Races 7-3-22'!$AX$11:$AX$26)</f>
        <v>0</v>
      </c>
      <c r="CG69" s="174">
        <f>SUMIF('Sunday Races 7-3-22'!$B$11:$B$26,$C69,'Sunday Races 7-3-22'!$AY$11:$AY$26)</f>
        <v>0</v>
      </c>
      <c r="CH69" s="174">
        <f>SUMIF('Sunday Races 7-31-22'!$B$11:$B$26,$C69,'Sunday Races 7-31-22'!$AU$11:$AU$26)</f>
        <v>0</v>
      </c>
      <c r="CI69" s="174">
        <f>SUMIF('Sunday Races 7-31-22'!$B$11:$B$26,$C69,'Sunday Races 7-31-22'!$AV$11:$AV$26)</f>
        <v>0</v>
      </c>
      <c r="CJ69" s="174">
        <f>SUMIF('Sunday Races 7-31-22'!$B$11:$B$26,$C69,'Sunday Races 7-31-22'!$AW$11:$AW$26)</f>
        <v>0</v>
      </c>
      <c r="CK69" s="174">
        <f>SUMIF('Sunday Races 7-31-22'!$B$11:$B$26,$C69,'Sunday Races 7-31-22'!$AX$11:$AX$26)</f>
        <v>0</v>
      </c>
      <c r="CL69" s="174">
        <f>SUMIF('Sunday Races 7-31-22'!$B$11:$B$26,$C69,'Sunday Races 7-31-22'!$AY$11:$AY$26)</f>
        <v>0</v>
      </c>
      <c r="CM69" s="174">
        <f>SUMIF('Sunday Races 8-14-22'!$B$11:$B$26,$C69,'Sunday Races 8-14-22'!$AU$11:$AU$26)</f>
        <v>0</v>
      </c>
      <c r="CN69" s="174">
        <f>SUMIF('Sunday Races 8-14-22'!$B$11:$B$26,$C69,'Sunday Races 8-14-22'!$AV$11:$AV$26)</f>
        <v>0</v>
      </c>
      <c r="CO69" s="174">
        <f>SUMIF('Sunday Races 8-14-22'!$B$11:$B$26,$C69,'Sunday Races 8-14-22'!$AW$11:$AW$26)</f>
        <v>0</v>
      </c>
      <c r="CP69" s="174">
        <f>SUMIF('Sunday Races 8-14-22'!$B$11:$B$26,$C69,'Sunday Races 8-14-22'!$AX$11:$AX$26)</f>
        <v>0</v>
      </c>
      <c r="CQ69" s="174">
        <f>SUMIF('Sunday Races 8-14-22'!$B$11:$B$26,$C69,'Sunday Races 8-14-22'!$AY$11:$AY$26)</f>
        <v>0</v>
      </c>
      <c r="CR69" s="174">
        <f>SUMIF('Saturday Races 8-20-22'!$B$11:$B$26,$C69,'Saturday Races 8-20-22'!$AU$11:$AU$26)</f>
        <v>0</v>
      </c>
      <c r="CS69" s="174">
        <f>SUMIF('Saturday Races 8-20-22'!$B$11:$B$26,$C69,'Saturday Races 8-20-22'!$AV$11:$AV$26)</f>
        <v>0</v>
      </c>
      <c r="CT69" s="174">
        <f>SUMIF('Saturday Races 8-20-22'!$B$11:$B$26,$C69,'Saturday Races 8-20-22'!$AW$11:$AW$26)</f>
        <v>0</v>
      </c>
      <c r="CU69" s="174">
        <f>SUMIF('Saturday Races 8-20-22'!$B$11:$B$26,$C69,'Saturday Races 8-20-22'!$AX$11:$AX$26)</f>
        <v>0</v>
      </c>
      <c r="CV69" s="174">
        <f>SUMIF('Saturday Races 8-20-22'!$B$11:$B$26,$C69,'Saturday Races 8-20-22'!$AY$11:$AY$26)</f>
        <v>0</v>
      </c>
      <c r="CW69" s="174">
        <f>SUMIF('Sunday Races 9-11-22'!$B$11:$B$20,$C69,'Sunday Races 9-11-22'!$AU$11:$AU$20)</f>
        <v>0</v>
      </c>
      <c r="CX69" s="174">
        <f>SUMIF('Sunday Races 9-11-22'!$B$11:$B$20,$C69,'Sunday Races 9-11-22'!$AV$11:$AV$20)</f>
        <v>0</v>
      </c>
      <c r="CY69" s="174">
        <f>SUMIF('Sunday Races 9-11-22'!$B$11:$B$20,$C69,'Sunday Races 9-11-22'!$AW$11:$AW$20)</f>
        <v>0</v>
      </c>
      <c r="CZ69" s="174">
        <f>SUMIF('Sunday Races 9-11-22'!$B$11:$B$20,$C69,'Sunday Races 9-11-22'!$AX$11:$AX$20)</f>
        <v>0</v>
      </c>
      <c r="DA69" s="174">
        <f>SUMIF('Sunday Races 9-11-22'!$B$11:$B$20,$C69,'Sunday Races 9-11-22'!$AY$11:$AY$20)</f>
        <v>0</v>
      </c>
      <c r="DB69" s="174">
        <f>SUMIF('Sunday Races 10-9-22'!$B$11:$B$21,$C69,'Sunday Races 10-9-22'!$AU$11:$AU$21)</f>
        <v>0</v>
      </c>
      <c r="DC69" s="174">
        <f>SUMIF('Sunday Races 10-9-22'!$B$11:$B$21,$C69,'Sunday Races 10-9-22'!$AV$11:$AV$21)</f>
        <v>0</v>
      </c>
      <c r="DD69" s="174">
        <f>SUMIF('Sunday Races 10-9-22'!$B$11:$B$21,$C69,'Sunday Races 10-9-22'!$AW$11:$AW$21)</f>
        <v>0</v>
      </c>
      <c r="DE69" s="174">
        <f>SUMIF('Sunday Races 10-9-22'!$B$11:$B$21,$C69,'Sunday Races 10-9-22'!$AX$11:$AX$21)</f>
        <v>0</v>
      </c>
      <c r="DF69" s="174">
        <f>SUMIF('Sunday Races 10-9-22'!$B$11:$B$21,$C69,'Sunday Races 10-9-22'!$AY$11:$AY$21)</f>
        <v>0</v>
      </c>
      <c r="DG69" s="174">
        <f>SUMIF('Sunday Races 10-23-22'!$B$11:$B$22,$C69,'Sunday Races 10-23-22'!$AU$11:$AU$22)</f>
        <v>0</v>
      </c>
      <c r="DH69" s="174">
        <f>SUMIF('Sunday Races 10-23-22'!$B$11:$B$22,$C69,'Sunday Races 10-23-22'!$AV$11:$AV$22)</f>
        <v>0</v>
      </c>
      <c r="DI69" s="174">
        <f>SUMIF('Sunday Races 10-23-22'!$B$11:$B$22,$C69,'Sunday Races 10-23-22'!$AW$11:$AW$22)</f>
        <v>0</v>
      </c>
      <c r="DJ69" s="174">
        <f>SUMIF('Sunday Races 10-23-22'!$B$11:$B$22,$C69,'Sunday Races 10-23-22'!$AX$11:$AX$22)</f>
        <v>0</v>
      </c>
      <c r="DK69" s="174">
        <f>SUMIF('Sunday Races 10-23-22'!$B$11:$B$22,$C69,'Sunday Races 10-23-22'!$AY$11:$AY$22)</f>
        <v>0</v>
      </c>
      <c r="DL69" s="175"/>
      <c r="DM69" s="176"/>
      <c r="DN69" s="177">
        <f t="shared" si="63"/>
        <v>0</v>
      </c>
      <c r="DO69" s="177">
        <f t="shared" si="63"/>
        <v>0</v>
      </c>
      <c r="DP69" s="177">
        <f t="shared" si="63"/>
        <v>0</v>
      </c>
      <c r="DQ69" s="177">
        <f t="shared" si="63"/>
        <v>0</v>
      </c>
      <c r="DR69" s="177">
        <f t="shared" si="63"/>
        <v>0</v>
      </c>
      <c r="DS69" s="177">
        <f t="shared" si="63"/>
        <v>0</v>
      </c>
      <c r="DT69" s="177">
        <f t="shared" si="63"/>
        <v>0</v>
      </c>
      <c r="DU69" s="177">
        <f t="shared" si="63"/>
        <v>0</v>
      </c>
      <c r="DV69" s="177">
        <f t="shared" si="63"/>
        <v>0</v>
      </c>
      <c r="DW69" s="177">
        <f t="shared" si="63"/>
        <v>0</v>
      </c>
      <c r="DX69" s="177">
        <f t="shared" si="64"/>
        <v>0</v>
      </c>
      <c r="DY69" s="177">
        <f t="shared" si="64"/>
        <v>0</v>
      </c>
      <c r="DZ69" s="177">
        <f t="shared" si="64"/>
        <v>0</v>
      </c>
      <c r="EA69" s="177">
        <f t="shared" si="64"/>
        <v>0</v>
      </c>
      <c r="EB69" s="177">
        <f t="shared" si="64"/>
        <v>0</v>
      </c>
      <c r="EC69" s="177">
        <f t="shared" si="64"/>
        <v>0</v>
      </c>
      <c r="ED69" s="177">
        <f t="shared" si="64"/>
        <v>0</v>
      </c>
      <c r="EE69" s="177">
        <f t="shared" si="64"/>
        <v>0</v>
      </c>
      <c r="EF69" s="177">
        <f t="shared" si="64"/>
        <v>0</v>
      </c>
      <c r="EG69" s="177">
        <f t="shared" si="64"/>
        <v>0</v>
      </c>
      <c r="EH69" s="177">
        <f t="shared" si="65"/>
        <v>0</v>
      </c>
      <c r="EI69" s="177">
        <f t="shared" si="65"/>
        <v>0</v>
      </c>
      <c r="EJ69" s="177">
        <f t="shared" si="65"/>
        <v>0</v>
      </c>
      <c r="EK69" s="177">
        <f t="shared" si="65"/>
        <v>0</v>
      </c>
      <c r="EL69" s="177">
        <f t="shared" si="65"/>
        <v>0</v>
      </c>
      <c r="EM69" s="177">
        <f t="shared" si="65"/>
        <v>0</v>
      </c>
      <c r="EN69" s="177">
        <f t="shared" si="65"/>
        <v>0</v>
      </c>
      <c r="EO69" s="177">
        <f t="shared" si="65"/>
        <v>0</v>
      </c>
      <c r="EP69" s="177">
        <f t="shared" si="65"/>
        <v>0</v>
      </c>
      <c r="EQ69" s="177">
        <f t="shared" si="65"/>
        <v>0</v>
      </c>
      <c r="ER69" s="177">
        <f t="shared" si="66"/>
        <v>0</v>
      </c>
      <c r="ES69" s="177">
        <f t="shared" si="66"/>
        <v>0</v>
      </c>
      <c r="ET69" s="177">
        <f t="shared" si="66"/>
        <v>0</v>
      </c>
      <c r="EU69" s="177">
        <f t="shared" si="66"/>
        <v>0</v>
      </c>
      <c r="EV69" s="177">
        <f t="shared" si="66"/>
        <v>0</v>
      </c>
      <c r="EW69" s="177">
        <f t="shared" si="66"/>
        <v>0</v>
      </c>
      <c r="EX69" s="177">
        <f t="shared" si="66"/>
        <v>0</v>
      </c>
      <c r="EY69" s="177">
        <f t="shared" si="66"/>
        <v>0</v>
      </c>
      <c r="EZ69" s="177">
        <f t="shared" si="66"/>
        <v>0</v>
      </c>
      <c r="FA69" s="177">
        <f t="shared" si="66"/>
        <v>0</v>
      </c>
      <c r="FB69" s="177">
        <f t="shared" si="67"/>
        <v>0</v>
      </c>
      <c r="FC69" s="177">
        <f t="shared" si="67"/>
        <v>0</v>
      </c>
      <c r="FD69" s="177">
        <f t="shared" si="67"/>
        <v>0</v>
      </c>
      <c r="FE69" s="177">
        <f t="shared" si="67"/>
        <v>0</v>
      </c>
      <c r="FF69" s="177">
        <f t="shared" si="67"/>
        <v>0</v>
      </c>
      <c r="FG69" s="177">
        <f t="shared" si="67"/>
        <v>0</v>
      </c>
      <c r="FH69" s="177">
        <f t="shared" si="67"/>
        <v>0</v>
      </c>
      <c r="FI69" s="177">
        <f t="shared" si="67"/>
        <v>0</v>
      </c>
      <c r="FJ69" s="177">
        <f t="shared" si="67"/>
        <v>0</v>
      </c>
      <c r="FK69" s="177">
        <f t="shared" si="67"/>
        <v>0</v>
      </c>
      <c r="FL69" s="177">
        <f t="shared" si="68"/>
        <v>0</v>
      </c>
      <c r="FM69" s="177">
        <f t="shared" si="68"/>
        <v>0</v>
      </c>
      <c r="FN69" s="177">
        <f t="shared" si="68"/>
        <v>0</v>
      </c>
      <c r="FO69" s="177">
        <f t="shared" si="68"/>
        <v>0</v>
      </c>
      <c r="FP69" s="177">
        <f t="shared" si="68"/>
        <v>0</v>
      </c>
      <c r="FQ69" s="177">
        <f t="shared" si="68"/>
        <v>0</v>
      </c>
      <c r="FR69" s="177">
        <f t="shared" si="68"/>
        <v>0</v>
      </c>
      <c r="FS69" s="177">
        <f t="shared" si="68"/>
        <v>0</v>
      </c>
      <c r="FT69" s="177">
        <f t="shared" si="68"/>
        <v>0</v>
      </c>
      <c r="FU69" s="177">
        <f t="shared" si="68"/>
        <v>0</v>
      </c>
      <c r="FV69" s="177">
        <f t="shared" si="68"/>
        <v>0</v>
      </c>
      <c r="FW69" s="177">
        <f t="shared" si="68"/>
        <v>0</v>
      </c>
      <c r="FX69" s="177">
        <f t="shared" si="68"/>
        <v>0</v>
      </c>
      <c r="FY69" s="177">
        <f t="shared" si="68"/>
        <v>0</v>
      </c>
      <c r="FZ69" s="177">
        <f t="shared" si="68"/>
        <v>0</v>
      </c>
      <c r="GA69" s="177"/>
      <c r="GB69" s="229">
        <f t="shared" si="55"/>
        <v>0</v>
      </c>
      <c r="GC69" s="229">
        <f t="shared" si="56"/>
        <v>0</v>
      </c>
      <c r="GD69" s="174">
        <f>SUMIF('One Day 12-04-21 Scots'!$B$11:$B$24,$C69,'One Day 12-04-21 Scots'!$AU$11:$AU$24)</f>
        <v>0</v>
      </c>
      <c r="GE69" s="174">
        <f>SUMIF('One Day 12-04-21 Scots'!$B$11:$B$24,$C69,'One Day 12-04-21 Scots'!$AV$11:$AV$24)</f>
        <v>0</v>
      </c>
      <c r="GF69" s="174">
        <f>SUMIF('One Day 12-04-21 Scots'!$B$11:$B$24,$C69,'One Day 12-04-21 Scots'!$AW$11:$AW$24)</f>
        <v>0</v>
      </c>
      <c r="GG69" s="174">
        <f>SUMIF('One Day 12-04-21 Scots'!$B$11:$B$24,$C69,'One Day 12-04-21 Scots'!$AX$11:$AX$24)</f>
        <v>0</v>
      </c>
      <c r="GH69" s="174">
        <f>SUMIF('One Day 12-04-21 Scots'!$B$11:$B$24,$C69,'One Day 12-04-21 Scots'!$AY$11:$AY$24)</f>
        <v>0</v>
      </c>
      <c r="GI69" s="174">
        <f>SUMIF('One Day 12-04-21 Thistles'!$B$11:$B$25,$C69,'One Day 12-04-21 Thistles'!$AU$11:$AU$25)</f>
        <v>0</v>
      </c>
      <c r="GJ69" s="174">
        <f>SUMIF('One Day 12-04-21 Thistles'!$B$11:$B$25,$C69,'One Day 12-04-21 Thistles'!$AV$11:$AV$25)</f>
        <v>0</v>
      </c>
      <c r="GK69" s="174">
        <f>SUMIF('One Day 12-04-21 Thistles'!$B$11:$B$25,$C69,'One Day 12-04-21 Thistles'!$AW$11:$AW$25)</f>
        <v>0</v>
      </c>
      <c r="GL69" s="174">
        <f>SUMIF('One Day 12-04-21 Thistles'!$B$11:$B$25,$C69,'One Day 12-04-21 Thistles'!$AX$11:$AX$25)</f>
        <v>0</v>
      </c>
      <c r="GM69" s="174">
        <f>SUMIF('One Day 12-04-21 Thistles'!$B$11:$B$25,$C69,'One Day 12-04-21 Thistles'!$AY$11:$AY$25)</f>
        <v>0</v>
      </c>
      <c r="GN69" s="174">
        <f>SUMIF('Chili One Day 2-12-22 Scots'!$B$11:$B$27,$C69,'Chili One Day 2-12-22 Scots'!$AU$11:$AU$27)</f>
        <v>0</v>
      </c>
      <c r="GO69" s="174">
        <f>SUMIF('Chili One Day 2-12-22 Scots'!$B$11:$B$27,$C69,'Chili One Day 2-12-22 Scots'!$AV$11:$AV$27)</f>
        <v>0</v>
      </c>
      <c r="GP69" s="174">
        <f>SUMIF('Chili One Day 2-12-22 Scots'!$B$11:$B$27,$C69,'Chili One Day 2-12-22 Scots'!$AW$11:$AW$27)</f>
        <v>0</v>
      </c>
      <c r="GQ69" s="174">
        <f>SUMIF('Chili One Day 2-12-22 Scots'!$B$11:$B$27,$C69,'Chili One Day 2-12-22 Scots'!$AX$11:$AX$27)</f>
        <v>0</v>
      </c>
      <c r="GR69" s="174">
        <f>SUMIF('Chili One Day 2-12-22 Scots'!$B$11:$B$27,$C69,'Chili One Day 2-12-22 Scots'!$AY$11:$AY$27)</f>
        <v>0</v>
      </c>
      <c r="GS69" s="174">
        <f>SUMIF('Chili One Day 2-12-22 Thistles'!$B$11:$B$27,$C69,'Chili One Day 2-12-22 Thistles'!$AU$11:$AU$27)</f>
        <v>0</v>
      </c>
      <c r="GT69" s="174">
        <f>SUMIF('Chili One Day 2-12-22 Thistles'!$B$11:$B$27,$C69,'Chili One Day 2-12-22 Thistles'!$AV$11:$AV$27)</f>
        <v>0</v>
      </c>
      <c r="GU69" s="174">
        <f>SUMIF('Chili One Day 2-12-22 Thistles'!$B$11:$B$27,$C69,'Chili One Day 2-12-22 Thistles'!$AW$11:$AW$27)</f>
        <v>0</v>
      </c>
      <c r="GV69" s="174">
        <f>SUMIF('Chili One Day 2-12-22 Thistles'!$B$11:$B$27,$C69,'Chili One Day 2-12-22 Thistles'!$AX$11:$AX$27)</f>
        <v>0</v>
      </c>
      <c r="GW69" s="174">
        <f>SUMIF('Chili One Day 2-12-22 Thistles'!$B$11:$B$27,$C69,'Chili One Day 2-12-22 Thistles'!$AY$11:$AY$27)</f>
        <v>0</v>
      </c>
      <c r="GX69" s="174">
        <f>SUMIF('Ironman One Day 3-5-22 FS'!$B$11:$B$26,$C69,'Ironman One Day 3-5-22 FS'!$AU$11:$AU$26)</f>
        <v>0</v>
      </c>
      <c r="GY69" s="174">
        <f>SUMIF('Ironman One Day 3-5-22 FS'!$B$11:$B$26,$C69,'Ironman One Day 3-5-22 FS'!$AV$11:$AV$26)</f>
        <v>0</v>
      </c>
      <c r="GZ69" s="174">
        <f>SUMIF('Ironman One Day 3-5-22 FS'!$B$11:$B$26,$C69,'Ironman One Day 3-5-22 FS'!$AW$11:$AW$26)</f>
        <v>0</v>
      </c>
      <c r="HA69" s="174">
        <f>SUMIF('Ironman One Day 3-5-22 FS'!$B$11:$B$26,$C69,'Ironman One Day 3-5-22 FS'!$AX$11:$AX$26)</f>
        <v>0</v>
      </c>
      <c r="HB69" s="174">
        <f>SUMIF('Ironman One Day 3-5-22 FS'!$B$11:$B$26,$C69,'Ironman One Day 3-5-22 FS'!$AY$11:$AY$26)</f>
        <v>0</v>
      </c>
      <c r="HC69" s="174">
        <f>SUMIF('Ironman One Day 3-5-22 420'!$B$11:$B$26,$C69,'Ironman One Day 3-5-22 420'!$AU$11:$AU$26)</f>
        <v>0</v>
      </c>
      <c r="HD69" s="174">
        <f>SUMIF('Ironman One Day 3-5-22 420'!$B$11:$B$26,$C69,'Ironman One Day 3-5-22 420'!$AV$11:$AV$26)</f>
        <v>0</v>
      </c>
      <c r="HE69" s="174">
        <f>SUMIF('Ironman One Day 3-5-22 420'!$B$11:$B$26,$C69,'Ironman One Day 3-5-22 420'!$AW$11:$AW$26)</f>
        <v>0</v>
      </c>
      <c r="HF69" s="174">
        <f>SUMIF('Ironman One Day 3-5-22 420'!$B$11:$B$26,$C69,'Ironman One Day 3-5-22 420'!$AX$11:$AX$26)</f>
        <v>0</v>
      </c>
      <c r="HG69" s="174">
        <f>SUMIF('Ironman One Day 3-5-22 420'!$B$11:$B$26,$C69,'Ironman One Day 3-5-22 420'!$AY$11:$AY$26)</f>
        <v>0</v>
      </c>
      <c r="HH69" s="174">
        <f>SUMIF('Easter One Day 4-16-22 FS'!$B$11:$B$25,$C69,'Easter One Day 4-16-22 FS'!$AU$11:$AU$25)</f>
        <v>0</v>
      </c>
      <c r="HI69" s="174">
        <f>SUMIF('Easter One Day 4-16-22 FS'!$B$11:$B$25,$C69,'Easter One Day 4-16-22 FS'!$AV$11:$AV$25)</f>
        <v>0</v>
      </c>
      <c r="HJ69" s="174">
        <f>SUMIF('Easter One Day 4-16-22 FS'!$B$11:$B$25,$C69,'Easter One Day 4-16-22 FS'!$AW$11:$AW$25)</f>
        <v>0</v>
      </c>
      <c r="HK69" s="174">
        <f>SUMIF('Easter One Day 4-16-22 FS'!$B$11:$B$25,$C69,'Easter One Day 4-16-22 FS'!$AX$11:$AX$25)</f>
        <v>0</v>
      </c>
      <c r="HL69" s="174">
        <f>SUMIF('Easter One Day 4-16-22 FS'!$B$11:$B$25,$C69,'Easter One Day 4-16-22 FS'!$AY$11:$AY$25)</f>
        <v>0</v>
      </c>
      <c r="HM69" s="174">
        <f>SUMIF('Easter One Day 4-16-22 TH'!$B$11:$B$25,$C69,'Easter One Day 4-16-22 TH'!$AU$11:$AU$25)</f>
        <v>0</v>
      </c>
      <c r="HN69" s="174">
        <f>SUMIF('Easter One Day 4-16-22 TH'!$B$11:$B$25,$C69,'Easter One Day 4-16-22 TH'!$AV$11:$AV$25)</f>
        <v>0</v>
      </c>
      <c r="HO69" s="174">
        <f>SUMIF('Easter One Day 4-16-22 TH'!$B$11:$B$25,$C69,'Easter One Day 4-16-22 TH'!$AW$11:$AW$25)</f>
        <v>0</v>
      </c>
      <c r="HP69" s="174">
        <f>SUMIF('Easter One Day 4-16-22 TH'!$B$11:$B$25,$C69,'Easter One Day 4-16-22 TH'!$AX$11:$AX$25)</f>
        <v>0</v>
      </c>
      <c r="HQ69" s="174">
        <f>SUMIF('Easter One Day 4-16-22 TH'!$B$11:$B$25,$C69,'Easter One Day 4-16-22 TH'!$AY$11:$AY$25)</f>
        <v>0</v>
      </c>
      <c r="HR69" s="174">
        <f>SUMIF('Long Distance Race 5-7-22'!$B$11:$B$25,$C69,'Long Distance Race 5-7-22'!$AU$11:$AU$25)</f>
        <v>0</v>
      </c>
      <c r="HS69" s="174">
        <f>SUMIF('Long Distance Race 5-7-22'!$B$11:$B$18,$C69,'Long Distance Race 5-7-22'!$AV$11:$AV$18)</f>
        <v>0</v>
      </c>
      <c r="HT69" s="174">
        <f>SUMIF('Long Distance Race 5-7-22'!$B$11:$B$18,$C69,'Long Distance Race 5-7-22'!$AW$11:$AW$18)</f>
        <v>0</v>
      </c>
      <c r="HU69" s="174">
        <f>SUMIF('Long Distance Race 5-7-22'!$B$11:$B$18,$C69,'Long Distance Race 5-7-22'!$AX$11:$AX$18)</f>
        <v>0</v>
      </c>
      <c r="HV69" s="174">
        <f>SUMIF('Long Distance Race 5-7-22'!$B$11:$B$18,$C69,'Long Distance Race 5-7-22'!$AY$11:$AY$18)</f>
        <v>0</v>
      </c>
      <c r="HW69" s="174">
        <f>SUMIF('Memorial Day Regatta 5-28-22 Op'!$B$11:$B$25,$C69,'Memorial Day Regatta 5-28-22 Op'!$AU$11:$AU$25)</f>
        <v>0</v>
      </c>
      <c r="HX69" s="174">
        <f>SUMIF('Memorial Day Regatta 5-28-22 Op'!$B$11:$B$18,$C69,'Memorial Day Regatta 5-28-22 Op'!$AV$11:$AV$18)</f>
        <v>0</v>
      </c>
      <c r="HY69" s="174">
        <f>SUMIF('Memorial Day Regatta 5-28-22 Op'!$B$11:$B$18,$C69,'Memorial Day Regatta 5-28-22 Op'!$AW$11:$AW$18)</f>
        <v>0</v>
      </c>
      <c r="HZ69" s="174">
        <f>SUMIF('Memorial Day Regatta 5-28-22 Op'!$B$11:$B$18,$C69,'Memorial Day Regatta 5-28-22 Op'!$AX$11:$AX$18)</f>
        <v>0</v>
      </c>
      <c r="IA69" s="174">
        <f>SUMIF('Memorial Day Regatta 5-28-22 Op'!$B$11:$B$18,$C69,'Memorial Day Regatta 5-28-22 Op'!$AY$11:$AY$18)</f>
        <v>0</v>
      </c>
      <c r="IB69" s="174">
        <f>SUMIF('Caldwell Cup 6-25-22 TH'!$B$11:$B$25,$C69,'Caldwell Cup 6-25-22 TH'!$AU$11:$AU$25)</f>
        <v>0</v>
      </c>
      <c r="IC69" s="174">
        <f>SUMIF('Caldwell Cup 6-25-22 TH'!$B$11:$B$25,$C69,'Caldwell Cup 6-25-22 TH'!$AV$11:$AV$25)</f>
        <v>0</v>
      </c>
      <c r="ID69" s="174">
        <f>SUMIF('Caldwell Cup 6-25-22 TH'!$B$11:$B$25,$C69,'Caldwell Cup 6-25-22 TH'!$AW$11:$AW$25)</f>
        <v>0</v>
      </c>
      <c r="IE69" s="174">
        <f>SUMIF('Caldwell Cup 6-25-22 TH'!$B$11:$B$25,$C69,'Caldwell Cup 6-25-22 TH'!$AX$11:$AX$25)</f>
        <v>0</v>
      </c>
      <c r="IF69" s="174">
        <f>SUMIF('Caldwell Cup 6-25-22 TH'!$B$11:$B$25,$C69,'Caldwell Cup 6-25-22 TH'!$AY$11:$AY$25)</f>
        <v>0</v>
      </c>
      <c r="IG69" s="174">
        <f>SUMIF('Caldwell Cup 6-25-22 FS'!$B$11:$B$21,$C69,'Caldwell Cup 6-25-22 FS'!$AU$11:$AU$21)</f>
        <v>0</v>
      </c>
      <c r="IH69" s="174">
        <f>SUMIF('Caldwell Cup 6-25-22 FS'!$B$11:$B$21,$C69,'Caldwell Cup 6-25-22 FS'!$AV$11:$AV$21)</f>
        <v>0</v>
      </c>
      <c r="II69" s="174">
        <f>SUMIF('Caldwell Cup 6-25-22 FS'!$B$11:$B$21,$C69,'Caldwell Cup 6-25-22 FS'!$AW$11:$AW$21)</f>
        <v>0</v>
      </c>
      <c r="IJ69" s="174">
        <f>SUMIF('Caldwell Cup 6-25-22 FS'!$B$11:$B$21,$C69,'Caldwell Cup 6-25-22 FS'!$AX$11:$AX$21)</f>
        <v>0</v>
      </c>
      <c r="IK69" s="174">
        <f>SUMIF('Caldwell Cup 6-25-22 FS'!$B$11:$B$21,$C69,'Caldwell Cup 6-25-22 FS'!$AY$11:$AY$21)</f>
        <v>0</v>
      </c>
      <c r="IL69" s="174">
        <f>SUMIF('Caldwell Cup 6-25-22 Lasers'!$B$11:$B$23,$C69,'Caldwell Cup 6-25-22 Lasers'!$AU$11:$AU$23)</f>
        <v>0</v>
      </c>
      <c r="IM69" s="174">
        <f>SUMIF('Caldwell Cup 6-25-22 Lasers'!$B$11:$B$23,$C69,'Caldwell Cup 6-25-22 Lasers'!$AV$11:$AV$23)</f>
        <v>0</v>
      </c>
      <c r="IN69" s="174">
        <f>SUMIF('Caldwell Cup 6-25-22 Lasers'!$B$11:$B$23,$C69,'Caldwell Cup 6-25-22 Lasers'!$AW$11:$AW$23)</f>
        <v>0</v>
      </c>
      <c r="IO69" s="174">
        <f>SUMIF('Caldwell Cup 6-25-22 Lasers'!$B$11:$B$23,$C69,'Caldwell Cup 6-25-22 Lasers'!$AX$11:$AX$23)</f>
        <v>0</v>
      </c>
      <c r="IP69" s="174">
        <f>SUMIF('Caldwell Cup 6-25-22 Lasers'!$B$11:$B$23,$C69,'Caldwell Cup 6-25-22 Lasers'!$AY$11:$AY$23)</f>
        <v>0</v>
      </c>
      <c r="IQ69" s="174">
        <f>SUMIF('Labor Day Regatta 9-3-22 FS'!$B$11:$B$30,$C69,'Labor Day Regatta 9-3-22 FS'!$AU$11:$AU$30)</f>
        <v>0</v>
      </c>
      <c r="IR69" s="174">
        <f>SUMIF('Labor Day Regatta 9-3-22 FS'!$B$11:$B$30,$C69,'Labor Day Regatta 9-3-22 FS'!$AV$11:$AV$30)</f>
        <v>0</v>
      </c>
      <c r="IS69" s="174">
        <f>SUMIF('Labor Day Regatta 9-3-22 FS'!$B$11:$B$30,$C69,'Labor Day Regatta 9-3-22 FS'!$AW$11:$AW$30)</f>
        <v>0</v>
      </c>
      <c r="IT69" s="174">
        <f>SUMIF('Labor Day Regatta 9-3-22 FS'!$B$11:$B$30,$C69,'Labor Day Regatta 9-3-22 FS'!$AX$11:$AX$30)</f>
        <v>0</v>
      </c>
      <c r="IU69" s="174">
        <f>SUMIF('Labor Day Regatta 9-3-22 FS'!$B$11:$B$30,$C69,'Labor Day Regatta 9-3-22 FS'!$AY$11:$AY$30)</f>
        <v>0</v>
      </c>
      <c r="IV69" s="174">
        <f>SUMIF('2022-09-17 Leukemia Cup FS'!$B$11:$B$26,$C69,'2022-09-17 Leukemia Cup FS'!$AU$11:$AU$26)</f>
        <v>0</v>
      </c>
      <c r="IW69" s="174">
        <f>SUMIF('2022-09-17 Leukemia Cup FS'!$B$11:$B$26,$C69,'2022-09-17 Leukemia Cup FS'!$AV$11:$AV$26)</f>
        <v>0</v>
      </c>
      <c r="IX69" s="174">
        <f>SUMIF('2022-09-17 Leukemia Cup FS'!$B$11:$B$26,$C69,'2022-09-17 Leukemia Cup FS'!$AW$11:$AW$26)</f>
        <v>0</v>
      </c>
      <c r="IY69" s="174">
        <f>SUMIF('2022-09-17 Leukemia Cup FS'!$B$11:$B$26,$C69,'2022-09-17 Leukemia Cup FS'!$AX$11:$AX$26)</f>
        <v>0</v>
      </c>
      <c r="IZ69" s="174">
        <f>SUMIF('2022-09-17 Leukemia Cup FS'!$B$11:$B$26,$C69,'2022-09-17 Leukemia Cup FS'!$AY$11:$AY$26)</f>
        <v>0</v>
      </c>
      <c r="JA69" s="174">
        <f>SUMIF('2022-09-17 Leukemia Cup TH'!$B$11:$B$28,$C69,'2022-09-17 Leukemia Cup TH'!$AU$11:$AU$28)</f>
        <v>0</v>
      </c>
      <c r="JB69" s="174">
        <f>SUMIF('2022-09-17 Leukemia Cup TH'!$B$11:$B$28,$C69,'2022-09-17 Leukemia Cup TH'!$AV$11:$AV$28)</f>
        <v>0</v>
      </c>
      <c r="JC69" s="174">
        <f>SUMIF('2022-09-17 Leukemia Cup TH'!$B$11:$B$28,$C69,'2022-09-17 Leukemia Cup TH'!$AW$11:$AW$28)</f>
        <v>0</v>
      </c>
      <c r="JD69" s="174">
        <f>SUMIF('2022-09-17 Leukemia Cup TH'!$B$11:$B$28,$C69,'2022-09-17 Leukemia Cup TH'!$AX$11:$AX$28)</f>
        <v>0</v>
      </c>
      <c r="JE69" s="174">
        <f>SUMIF('2022-09-17 Leukemia Cup TH'!$B$11:$B$28,$C69,'2022-09-17 Leukemia Cup TH'!$AY$11:$AY$28)</f>
        <v>0</v>
      </c>
      <c r="JF69" s="174">
        <f>SUMIF('Smith-Berry LDR 9-24-22'!$B$11:$B$30,$C69,'Smith-Berry LDR 9-24-22'!$AU$11:$AU$30)</f>
        <v>0</v>
      </c>
      <c r="JG69" s="174">
        <f>SUMIF('Smith-Berry LDR 9-24-22'!$B$11:$B$30,$C69,'Smith-Berry LDR 9-24-22'!$AV$11:$AV$30)</f>
        <v>0</v>
      </c>
      <c r="JH69" s="174">
        <f>SUMIF('Smith-Berry LDR 9-24-22'!$B$11:$B$30,$C69,'Smith-Berry LDR 9-24-22'!$AW$11:$AW$30)</f>
        <v>0</v>
      </c>
      <c r="JI69" s="174">
        <f>SUMIF('Smith-Berry LDR 9-24-22'!$B$11:$B$30,$C69,'Smith-Berry LDR 9-24-22'!$AX$11:$AX$30)</f>
        <v>0</v>
      </c>
      <c r="JJ69" s="174">
        <f>SUMIF('Smith-Berry LDR 9-24-22'!$B$11:$B$30,$C69,'Smith-Berry LDR 9-24-22'!$AY$11:$AY$30)</f>
        <v>0</v>
      </c>
      <c r="JK69" s="174">
        <f>SUMIF('Great Scot 10-1-22 Cham'!$B$11:$B$38,$C69,'Great Scot 10-1-22 Cham'!$AU$11:$AU$38)</f>
        <v>0</v>
      </c>
      <c r="JL69" s="174">
        <f>SUMIF('Great Scot 10-1-22 Cham'!$B$11:$B$38,$C69,'Great Scot 10-1-22 Cham'!$AV$11:$AV$38)</f>
        <v>0</v>
      </c>
      <c r="JM69" s="174">
        <f>SUMIF('Great Scot 10-1-22 Cham'!$B$11:$B$38,$C69,'Great Scot 10-1-22 Cham'!$AW$11:$AW$38)</f>
        <v>0</v>
      </c>
      <c r="JN69" s="174">
        <f>SUMIF('Great Scot 10-1-22 Cham'!$B$11:$B$38,$C69,'Great Scot 10-1-22 Cham'!$AX$11:$AX$38)</f>
        <v>0</v>
      </c>
      <c r="JO69" s="174">
        <f>SUMIF('Great Scot 10-1-22 Cham'!$B$11:$B$38,$C69,'Great Scot 10-1-22 Cham'!$AY$11:$AY$38)</f>
        <v>0</v>
      </c>
      <c r="JP69" s="174">
        <f>SUMIF('Great Scot 10-1-22 Chal'!$B$11:$B$28,$C69,'Great Scot 10-1-22 Chal'!$AU$11:$AU$28)</f>
        <v>0</v>
      </c>
      <c r="JQ69" s="174">
        <f>SUMIF('Great Scot 10-1-22 Chal'!$B$11:$B$28,$C69,'Great Scot 10-1-22 Chal'!$AV$11:$AV$28)</f>
        <v>0</v>
      </c>
      <c r="JR69" s="174">
        <f>SUMIF('Great Scot 10-1-22 Chal'!$B$11:$B$28,$C69,'Great Scot 10-1-22 Chal'!$AW$11:$AW$28)</f>
        <v>0</v>
      </c>
      <c r="JS69" s="174">
        <f>SUMIF('Great Scot 10-1-22 Chal'!$B$11:$B$28,$C69,'Great Scot 10-1-22 Chal'!$AX$11:$AX$28)</f>
        <v>0</v>
      </c>
      <c r="JT69" s="174">
        <f>SUMIF('Great Scot 10-1-22 Chal'!$B$11:$B$28,$C69,'Great Scot 10-1-22 Chal'!$AY$11:$AY$28)</f>
        <v>0</v>
      </c>
      <c r="JU69" s="174">
        <f>SUMIF('Great Pumpkin Regatta 10-15-22'!$B$11:$B$54,$C69,'Great Pumpkin Regatta 10-15-22'!$AU$11:$AU$54)</f>
        <v>0</v>
      </c>
      <c r="JV69" s="174">
        <f>SUMIF('Great Pumpkin Regatta 10-15-22'!$B$11:$B$54,$C69,'Great Pumpkin Regatta 10-15-22'!$AV$11:$AV$54)</f>
        <v>0</v>
      </c>
      <c r="JW69" s="174">
        <f>SUMIF('Great Pumpkin Regatta 10-15-22'!$B$11:$B$54,$C69,'Great Pumpkin Regatta 10-15-22'!$AW$11:$AW$54)</f>
        <v>0</v>
      </c>
      <c r="JX69" s="174">
        <f>SUMIF('Great Pumpkin Regatta 10-15-22'!$B$11:$B$54,$C69,'Great Pumpkin Regatta 10-15-22'!$AX$11:$AX$54)</f>
        <v>0</v>
      </c>
      <c r="JY69" s="174">
        <f>SUMIF('Great Pumpkin Regatta 10-15-22'!$B$11:$B$54,$C69,'Great Pumpkin Regatta 10-15-22'!$AY$11:$AY$54)</f>
        <v>0</v>
      </c>
      <c r="JZ69" s="174">
        <f>SUMIF('One Day Regatta 10-29-22 FS'!$B$11:$B$19,$C69,'One Day Regatta 10-29-22 FS'!$AU$11:$AU$19)</f>
        <v>0</v>
      </c>
      <c r="KA69" s="174">
        <f>SUMIF('One Day Regatta 10-29-22 FS'!$B$11:$B$19,$C69,'One Day Regatta 10-29-22 FS'!$AV$11:$AV$19)</f>
        <v>0</v>
      </c>
      <c r="KB69" s="174">
        <f>SUMIF('One Day Regatta 10-29-22 FS'!$B$11:$B$19,$C69,'One Day Regatta 10-29-22 FS'!$AW$11:$AW$19)</f>
        <v>0</v>
      </c>
      <c r="KC69" s="174">
        <f>SUMIF('One Day Regatta 10-29-22 FS'!$B$11:$B$19,$C69,'One Day Regatta 10-29-22 FS'!$AX$11:$AX$19)</f>
        <v>0</v>
      </c>
      <c r="KD69" s="174">
        <f>SUMIF('One Day Regatta 10-29-22 FS'!$B$11:$B$19,$C69,'One Day Regatta 10-29-22 FS'!$AY$11:$AY$19)</f>
        <v>0</v>
      </c>
    </row>
    <row r="70" spans="1:290" ht="15" customHeight="1" x14ac:dyDescent="0.2">
      <c r="A70" s="400" t="s">
        <v>1369</v>
      </c>
      <c r="B70" s="134">
        <f t="shared" si="69"/>
        <v>36</v>
      </c>
      <c r="C70" s="170" t="s">
        <v>845</v>
      </c>
      <c r="D70" s="171">
        <f t="shared" si="44"/>
        <v>0</v>
      </c>
      <c r="E70" s="172">
        <f t="shared" si="45"/>
        <v>0</v>
      </c>
      <c r="F70" s="171">
        <f t="shared" si="46"/>
        <v>0</v>
      </c>
      <c r="G70" s="171">
        <v>0</v>
      </c>
      <c r="H70" s="171">
        <f t="shared" si="47"/>
        <v>0</v>
      </c>
      <c r="I70" s="173">
        <f t="shared" si="48"/>
        <v>0</v>
      </c>
      <c r="J70" s="173"/>
      <c r="K70" s="174">
        <f>SUMIF('Saturday Race 11-06-21'!$B$11:$B$21,$C70,'Saturday Race 11-06-21'!$AU$11:$AU$21)</f>
        <v>0</v>
      </c>
      <c r="L70" s="174">
        <f>SUMIF('Saturday Race 11-06-21'!$B$11:$B$21,$C70,'Saturday Race 11-06-21'!$AV$11:$AV$21)</f>
        <v>0</v>
      </c>
      <c r="M70" s="174">
        <f>SUMIF('Saturday Race 11-06-21'!$B$11:$B$21,$C70,'Saturday Race 11-06-21'!$AW$11:$AW$21)</f>
        <v>0</v>
      </c>
      <c r="N70" s="174">
        <f>SUMIF('Saturday Race 11-06-21'!$B$11:$B$21,$C70,'Saturday Race 11-06-21'!$AX$11:$AX$21)</f>
        <v>0</v>
      </c>
      <c r="O70" s="174">
        <f>SUMIF('Saturday Race 11-06-21'!$B$11:$B$21,$C70,'Saturday Race 11-06-21'!$AY$11:$AY$21)</f>
        <v>0</v>
      </c>
      <c r="P70" s="174">
        <f>SUMIF('Saturday Race 11-20-21'!$B$11:$B$20,$C70,'Saturday Race 11-20-21'!$AU$11:$AU$20)</f>
        <v>0</v>
      </c>
      <c r="Q70" s="174">
        <f>SUMIF('Saturday Race 11-20-21'!$B$11:$B$20,$C70,'Saturday Race 11-20-21'!$AV$11:$AV$20)</f>
        <v>0</v>
      </c>
      <c r="R70" s="174">
        <f>SUMIF('Saturday Race 11-20-21'!$B$11:$B$20,$C70,'Saturday Race 11-20-21'!$AW$11:$AW$20)</f>
        <v>0</v>
      </c>
      <c r="S70" s="174">
        <f>SUMIF('Saturday Race 11-20-21'!$B$11:$B$20,$C70,'Saturday Race 11-20-21'!$AX$11:$AX$20)</f>
        <v>0</v>
      </c>
      <c r="T70" s="174">
        <f>SUMIF('Saturday Race 11-20-21'!$B$11:$B$20,$C70,'Saturday Race 11-20-21'!$AY$11:$AY$20)</f>
        <v>0</v>
      </c>
      <c r="U70" s="174">
        <f>SUMIF('Saturday Race 1-08-22'!$B$11:$B$20,$C70,'Saturday Race 1-08-22'!$AU$11:$AU$20)</f>
        <v>0</v>
      </c>
      <c r="V70" s="174">
        <f>SUMIF('Saturday Race 1-08-22'!$B$11:$B$20,$C70,'Saturday Race 1-08-22'!$AV$11:$AV$20)</f>
        <v>0</v>
      </c>
      <c r="W70" s="174">
        <f>SUMIF('Saturday Race 1-08-22'!$B$11:$B$20,$C70,'Saturday Race 1-08-22'!$AW$11:$AW$20)</f>
        <v>0</v>
      </c>
      <c r="X70" s="174">
        <f>SUMIF('Saturday Race 1-08-22'!$B$11:$B$20,$C70,'Saturday Race 1-08-22'!$AX$11:$AX$20)</f>
        <v>0</v>
      </c>
      <c r="Y70" s="174">
        <f>SUMIF('Saturday Race 1-08-22'!$B$11:$B$20,$C70,'Saturday Race 1-08-22'!$AY$11:$AY$20)</f>
        <v>0</v>
      </c>
      <c r="Z70" s="174">
        <f>SUMIF('Saturday Race 1-22-22'!$B$11:$B$20,$C70,'Saturday Race 1-22-22'!$AU$11:$AU$20)</f>
        <v>0</v>
      </c>
      <c r="AA70" s="174">
        <f>SUMIF('Saturday Race 1-22-22'!$B$11:$B$20,$C70,'Saturday Race 1-22-22'!$AV$11:$AV$20)</f>
        <v>0</v>
      </c>
      <c r="AB70" s="174">
        <f>SUMIF('Saturday Race 1-22-22'!$B$11:$B$20,$C70,'Saturday Race 1-22-22'!$AW$11:$AW$20)</f>
        <v>0</v>
      </c>
      <c r="AC70" s="174">
        <f>SUMIF('Saturday Race 1-22-22'!$B$11:$B$20,$C70,'Saturday Race 1-22-22'!$AX$11:$AX$20)</f>
        <v>0</v>
      </c>
      <c r="AD70" s="174">
        <f>SUMIF('Saturday Race 1-22-22'!$B$11:$B$20,$C70,'Saturday Race 1-22-22'!$AY$11:$AY$20)</f>
        <v>0</v>
      </c>
      <c r="AE70" s="174">
        <f>SUMIF('Sunday Race 2-6-22'!$B$11:$B$20,$C70,'Sunday Race 2-6-22'!$AU$11:$AU$20)</f>
        <v>0</v>
      </c>
      <c r="AF70" s="174">
        <f>SUMIF('Sunday Race 2-6-22'!$B$11:$B$20,$C70,'Sunday Race 2-6-22'!$AV$11:$AV$20)</f>
        <v>0</v>
      </c>
      <c r="AG70" s="174">
        <f>SUMIF('Sunday Race 2-6-22'!$B$11:$B$20,$C70,'Sunday Race 2-6-22'!$AW$11:$AW$20)</f>
        <v>0</v>
      </c>
      <c r="AH70" s="174">
        <f>SUMIF('Sunday Race 2-6-22'!$B$11:$B$20,$C70,'Sunday Race 2-6-22'!$AX$11:$AX$20)</f>
        <v>0</v>
      </c>
      <c r="AI70" s="174">
        <f>SUMIF('Sunday Race 2-6-22'!$B$11:$B$20,$C70,'Sunday Race 2-6-22'!$AY$11:$AY$20)</f>
        <v>0</v>
      </c>
      <c r="AJ70" s="174">
        <f>SUMIF('Sunday Race 2-20-22'!$B$11:$B$26,$C70,'Sunday Race 2-20-22'!$AU$11:$AU$26)</f>
        <v>0</v>
      </c>
      <c r="AK70" s="174">
        <f>SUMIF('Sunday Race 2-20-22'!$B$11:$B$26,$C70,'Sunday Race 2-20-22'!$AV$11:$AV$26)</f>
        <v>0</v>
      </c>
      <c r="AL70" s="174">
        <f>SUMIF('Sunday Race 2-20-22'!$B$11:$B$26,$C70,'Sunday Race 2-20-22'!$AW$11:$AW$26)</f>
        <v>0</v>
      </c>
      <c r="AM70" s="174">
        <f>SUMIF('Sunday Race 2-20-22'!$B$11:$B$26,$C70,'Sunday Race 2-20-22'!$AX$11:$AX$26)</f>
        <v>0</v>
      </c>
      <c r="AN70" s="174">
        <f>SUMIF('Sunday Race 2-20-22'!$B$11:$B$26,$C70,'Sunday Race 2-20-22'!$AY$11:$AY$26)</f>
        <v>0</v>
      </c>
      <c r="AO70" s="174">
        <f>SUMIF('Sunday Race 2-27-22'!$B$11:$B$20,$C70,'Sunday Race 2-27-22'!$AU$11:$AU$20)</f>
        <v>0</v>
      </c>
      <c r="AP70" s="174">
        <f>SUMIF('Sunday Race 2-27-22'!$B$11:$B$20,$C70,'Sunday Race 2-27-22'!$AV$11:$AV$20)</f>
        <v>0</v>
      </c>
      <c r="AQ70" s="174">
        <f>SUMIF('Sunday Race 2-27-22'!$B$11:$B$20,$C70,'Sunday Race 2-27-22'!$AW$11:$AW$20)</f>
        <v>0</v>
      </c>
      <c r="AR70" s="174">
        <f>SUMIF('Sunday Race 2-27-22'!$B$11:$B$20,$C70,'Sunday Race 2-27-22'!$AX$11:$AX$20)</f>
        <v>0</v>
      </c>
      <c r="AS70" s="174">
        <f>SUMIF('Sunday Race 2-27-22'!$B$11:$B$20,$C70,'Sunday Race 2-27-22'!$AY$11:$AY$20)</f>
        <v>0</v>
      </c>
      <c r="AT70" s="174">
        <f>SUMIF('Sunday Race 3-13-22'!$B$11:$B$25,$C70,'Sunday Race 3-13-22'!$AU$11:$AU$25)</f>
        <v>0</v>
      </c>
      <c r="AU70" s="174">
        <f>SUMIF('Sunday Race 3-13-22'!$B$11:$B$25,$C70,'Sunday Race 3-13-22'!$AV$11:$AV$25)</f>
        <v>0</v>
      </c>
      <c r="AV70" s="174">
        <f>SUMIF('Sunday Race 3-13-22'!$B$11:$B$25,$C70,'Sunday Race 3-13-22'!$AW$11:$AW$25)</f>
        <v>0</v>
      </c>
      <c r="AW70" s="174">
        <f>SUMIF('Sunday Race 3-13-22'!$B$11:$B$25,$C70,'Sunday Race 3-13-22'!$AX$11:$AX$25)</f>
        <v>0</v>
      </c>
      <c r="AX70" s="174">
        <f>SUMIF('Sunday Race 3-13-22'!$B$11:$B$25,$C70,'Sunday Race 3-13-22'!$AY$11:$AY$25)</f>
        <v>0</v>
      </c>
      <c r="AY70" s="174">
        <f>SUMIF('Saturday Race 3-19-22'!$B$11:$B$15,$C70,'Saturday Race 3-19-22'!$AU$11:$AU$15)</f>
        <v>0</v>
      </c>
      <c r="AZ70" s="174">
        <f>SUMIF('Saturday Race 3-19-22'!$B$11:$B$15,$C70,'Saturday Race 3-19-22'!$AV$11:$AV$15)</f>
        <v>0</v>
      </c>
      <c r="BA70" s="174">
        <f>SUMIF('Saturday Race 3-19-22'!$B$11:$B$15,$C70,'Saturday Race 3-19-22'!$AW$11:$AW$15)</f>
        <v>0</v>
      </c>
      <c r="BB70" s="174">
        <f>SUMIF('Saturday Race 3-19-22'!$B$11:$B$15,$C70,'Saturday Race 3-19-22'!$AX$11:$AX$15)</f>
        <v>0</v>
      </c>
      <c r="BC70" s="174">
        <f>SUMIF('Saturday Race 3-19-22'!$B$11:$B$15,$C70,'Saturday Race 3-19-22'!$AY$11:$AY$15)</f>
        <v>0</v>
      </c>
      <c r="BD70" s="174">
        <f>SUMIF('Sunday Races 4-10-22'!$B$11:$B$26,$C70,'Sunday Races 4-10-22'!$AU$11:$AU$26)</f>
        <v>0</v>
      </c>
      <c r="BE70" s="174">
        <f>SUMIF('Sunday Races 4-10-22'!$B$11:$B$26,$C70,'Sunday Races 4-10-22'!$AV$11:$AV$26)</f>
        <v>0</v>
      </c>
      <c r="BF70" s="174">
        <f>SUMIF('Sunday Races 4-10-22'!$B$11:$B$26,$C70,'Sunday Races 4-10-22'!$AW$11:$AW$26)</f>
        <v>0</v>
      </c>
      <c r="BG70" s="174">
        <f>SUMIF('Sunday Races 4-10-22'!$B$11:$B$26,$C70,'Sunday Races 4-10-22'!$AX$11:$AX$26)</f>
        <v>0</v>
      </c>
      <c r="BH70" s="174">
        <f>SUMIF('Sunday Races 4-10-22'!$B$11:$B$26,$C70,'Sunday Races 4-10-22'!$AY$11:$AY$26)</f>
        <v>0</v>
      </c>
      <c r="BI70" s="174">
        <f>SUMIF('Sunday Races 5-1-22'!$B$11:$B$28,$C70,'Sunday Races 5-1-22'!$AU$11:$AU$28)</f>
        <v>0</v>
      </c>
      <c r="BJ70" s="174">
        <f>SUMIF('Sunday Races 5-1-22'!$B$11:$B$28,$C70,'Sunday Races 5-1-22'!$AV$11:$AV$28)</f>
        <v>0</v>
      </c>
      <c r="BK70" s="174">
        <f>SUMIF('Sunday Races 5-1-22'!$B$11:$B$28,$C70,'Sunday Races 5-1-22'!$AW$11:$AW$28)</f>
        <v>0</v>
      </c>
      <c r="BL70" s="174">
        <f>SUMIF('Sunday Races 5-1-22'!$B$11:$B$28,$C70,'Sunday Races 5-1-22'!$AX$11:$AX$28)</f>
        <v>0</v>
      </c>
      <c r="BM70" s="174">
        <f>SUMIF('Sunday Races 5-1-22'!$B$11:$B$28,$C70,'Sunday Races 5-1-22'!$AY$11:$AY$28)</f>
        <v>0</v>
      </c>
      <c r="BN70" s="174">
        <f>SUMIF('Sunday Races 6-5-22'!$B$11:$B$28,$C70,'Sunday Races 6-5-22'!$AU$11:$AU$28)</f>
        <v>0</v>
      </c>
      <c r="BO70" s="174">
        <f>SUMIF('Sunday Races 6-5-22'!$B$11:$B$28,$C70,'Sunday Races 6-5-22'!$AV$11:$AV$28)</f>
        <v>0</v>
      </c>
      <c r="BP70" s="174">
        <f>SUMIF('Sunday Races 6-5-22'!$B$11:$B$28,$C70,'Sunday Races 6-5-22'!$AW$11:$AW$28)</f>
        <v>0</v>
      </c>
      <c r="BQ70" s="174">
        <f>SUMIF('Sunday Races 6-5-22'!$B$11:$B$28,$C70,'Sunday Races 6-5-22'!$AX$11:$AX$28)</f>
        <v>0</v>
      </c>
      <c r="BR70" s="174">
        <f>SUMIF('Sunday Races 6-5-22'!$B$11:$B$28,$C70,'Sunday Races 6-5-22'!$AY$11:$AY$28)</f>
        <v>0</v>
      </c>
      <c r="BS70" s="174">
        <f>SUMIF('Sunday Races 6-12-22'!$B$11:$B$24,$C70,'Sunday Races 6-12-22'!$AU$11:$AU$24)</f>
        <v>0</v>
      </c>
      <c r="BT70" s="174">
        <f>SUMIF('Sunday Races 6-12-22'!$B$11:$B$24,$C70,'Sunday Races 6-12-22'!$AV$11:$AV$24)</f>
        <v>0</v>
      </c>
      <c r="BU70" s="174">
        <f>SUMIF('Sunday Races 6-12-22'!$B$11:$B$24,$C70,'Sunday Races 6-12-22'!$AW$11:$AW$24)</f>
        <v>0</v>
      </c>
      <c r="BV70" s="174">
        <f>SUMIF('Sunday Races 6-12-22'!$B$11:$B$24,$C70,'Sunday Races 6-12-22'!$AX$11:$AX$24)</f>
        <v>0</v>
      </c>
      <c r="BW70" s="174">
        <f>SUMIF('Sunday Races 6-12-22'!$B$11:$B$24,$C70,'Sunday Races 6-12-22'!$AY$11:$AY$24)</f>
        <v>0</v>
      </c>
      <c r="BX70" s="174">
        <f>SUMIF('Saturday Races 6-18-22'!$B$11:$B$24,$C70,'Saturday Races 6-18-22'!$AU$11:$AU$24)</f>
        <v>0</v>
      </c>
      <c r="BY70" s="174">
        <f>SUMIF('Saturday Races 6-18-22'!$B$11:$B$24,$C70,'Saturday Races 6-18-22'!$AV$11:$AV$24)</f>
        <v>0</v>
      </c>
      <c r="BZ70" s="174">
        <f>SUMIF('Saturday Races 6-18-22'!$B$11:$B$24,$C70,'Saturday Races 6-18-22'!$AW$11:$AW$24)</f>
        <v>0</v>
      </c>
      <c r="CA70" s="174">
        <f>SUMIF('Saturday Races 6-18-22'!$B$11:$B$24,$C70,'Saturday Races 6-18-22'!$AX$11:$AX$24)</f>
        <v>0</v>
      </c>
      <c r="CB70" s="174">
        <f>SUMIF('Saturday Races 6-18-22'!$B$11:$B$24,$C70,'Saturday Races 6-18-22'!$AY$11:$AY$24)</f>
        <v>0</v>
      </c>
      <c r="CC70" s="174">
        <f>SUMIF('Sunday Races 7-3-22'!$B$11:$B$26,$C70,'Sunday Races 7-3-22'!$AU$11:$AU$26)</f>
        <v>0</v>
      </c>
      <c r="CD70" s="174">
        <f>SUMIF('Sunday Races 7-3-22'!$B$11:$B$26,$C70,'Sunday Races 7-3-22'!$AV$11:$AV$26)</f>
        <v>0</v>
      </c>
      <c r="CE70" s="174">
        <f>SUMIF('Sunday Races 7-3-22'!$B$11:$B$26,$C70,'Sunday Races 7-3-22'!$AW$11:$AW$26)</f>
        <v>0</v>
      </c>
      <c r="CF70" s="174">
        <f>SUMIF('Sunday Races 7-3-22'!$B$11:$B$26,$C70,'Sunday Races 7-3-22'!$AX$11:$AX$26)</f>
        <v>0</v>
      </c>
      <c r="CG70" s="174">
        <f>SUMIF('Sunday Races 7-3-22'!$B$11:$B$26,$C70,'Sunday Races 7-3-22'!$AY$11:$AY$26)</f>
        <v>0</v>
      </c>
      <c r="CH70" s="174">
        <f>SUMIF('Sunday Races 7-31-22'!$B$11:$B$26,$C70,'Sunday Races 7-31-22'!$AU$11:$AU$26)</f>
        <v>0</v>
      </c>
      <c r="CI70" s="174">
        <f>SUMIF('Sunday Races 7-31-22'!$B$11:$B$26,$C70,'Sunday Races 7-31-22'!$AV$11:$AV$26)</f>
        <v>0</v>
      </c>
      <c r="CJ70" s="174">
        <f>SUMIF('Sunday Races 7-31-22'!$B$11:$B$26,$C70,'Sunday Races 7-31-22'!$AW$11:$AW$26)</f>
        <v>0</v>
      </c>
      <c r="CK70" s="174">
        <f>SUMIF('Sunday Races 7-31-22'!$B$11:$B$26,$C70,'Sunday Races 7-31-22'!$AX$11:$AX$26)</f>
        <v>0</v>
      </c>
      <c r="CL70" s="174">
        <f>SUMIF('Sunday Races 7-31-22'!$B$11:$B$26,$C70,'Sunday Races 7-31-22'!$AY$11:$AY$26)</f>
        <v>0</v>
      </c>
      <c r="CM70" s="174">
        <f>SUMIF('Sunday Races 8-14-22'!$B$11:$B$26,$C70,'Sunday Races 8-14-22'!$AU$11:$AU$26)</f>
        <v>0</v>
      </c>
      <c r="CN70" s="174">
        <f>SUMIF('Sunday Races 8-14-22'!$B$11:$B$26,$C70,'Sunday Races 8-14-22'!$AV$11:$AV$26)</f>
        <v>0</v>
      </c>
      <c r="CO70" s="174">
        <f>SUMIF('Sunday Races 8-14-22'!$B$11:$B$26,$C70,'Sunday Races 8-14-22'!$AW$11:$AW$26)</f>
        <v>0</v>
      </c>
      <c r="CP70" s="174">
        <f>SUMIF('Sunday Races 8-14-22'!$B$11:$B$26,$C70,'Sunday Races 8-14-22'!$AX$11:$AX$26)</f>
        <v>0</v>
      </c>
      <c r="CQ70" s="174">
        <f>SUMIF('Sunday Races 8-14-22'!$B$11:$B$26,$C70,'Sunday Races 8-14-22'!$AY$11:$AY$26)</f>
        <v>0</v>
      </c>
      <c r="CR70" s="174">
        <f>SUMIF('Saturday Races 8-20-22'!$B$11:$B$26,$C70,'Saturday Races 8-20-22'!$AU$11:$AU$26)</f>
        <v>0</v>
      </c>
      <c r="CS70" s="174">
        <f>SUMIF('Saturday Races 8-20-22'!$B$11:$B$26,$C70,'Saturday Races 8-20-22'!$AV$11:$AV$26)</f>
        <v>0</v>
      </c>
      <c r="CT70" s="174">
        <f>SUMIF('Saturday Races 8-20-22'!$B$11:$B$26,$C70,'Saturday Races 8-20-22'!$AW$11:$AW$26)</f>
        <v>0</v>
      </c>
      <c r="CU70" s="174">
        <f>SUMIF('Saturday Races 8-20-22'!$B$11:$B$26,$C70,'Saturday Races 8-20-22'!$AX$11:$AX$26)</f>
        <v>0</v>
      </c>
      <c r="CV70" s="174">
        <f>SUMIF('Saturday Races 8-20-22'!$B$11:$B$26,$C70,'Saturday Races 8-20-22'!$AY$11:$AY$26)</f>
        <v>0</v>
      </c>
      <c r="CW70" s="174">
        <f>SUMIF('Sunday Races 9-11-22'!$B$11:$B$20,$C70,'Sunday Races 9-11-22'!$AU$11:$AU$20)</f>
        <v>0</v>
      </c>
      <c r="CX70" s="174">
        <f>SUMIF('Sunday Races 9-11-22'!$B$11:$B$20,$C70,'Sunday Races 9-11-22'!$AV$11:$AV$20)</f>
        <v>0</v>
      </c>
      <c r="CY70" s="174">
        <f>SUMIF('Sunday Races 9-11-22'!$B$11:$B$20,$C70,'Sunday Races 9-11-22'!$AW$11:$AW$20)</f>
        <v>0</v>
      </c>
      <c r="CZ70" s="174">
        <f>SUMIF('Sunday Races 9-11-22'!$B$11:$B$20,$C70,'Sunday Races 9-11-22'!$AX$11:$AX$20)</f>
        <v>0</v>
      </c>
      <c r="DA70" s="174">
        <f>SUMIF('Sunday Races 9-11-22'!$B$11:$B$20,$C70,'Sunday Races 9-11-22'!$AY$11:$AY$20)</f>
        <v>0</v>
      </c>
      <c r="DB70" s="174">
        <f>SUMIF('Sunday Races 10-9-22'!$B$11:$B$21,$C70,'Sunday Races 10-9-22'!$AU$11:$AU$21)</f>
        <v>0</v>
      </c>
      <c r="DC70" s="174">
        <f>SUMIF('Sunday Races 10-9-22'!$B$11:$B$21,$C70,'Sunday Races 10-9-22'!$AV$11:$AV$21)</f>
        <v>0</v>
      </c>
      <c r="DD70" s="174">
        <f>SUMIF('Sunday Races 10-9-22'!$B$11:$B$21,$C70,'Sunday Races 10-9-22'!$AW$11:$AW$21)</f>
        <v>0</v>
      </c>
      <c r="DE70" s="174">
        <f>SUMIF('Sunday Races 10-9-22'!$B$11:$B$21,$C70,'Sunday Races 10-9-22'!$AX$11:$AX$21)</f>
        <v>0</v>
      </c>
      <c r="DF70" s="174">
        <f>SUMIF('Sunday Races 10-9-22'!$B$11:$B$21,$C70,'Sunday Races 10-9-22'!$AY$11:$AY$21)</f>
        <v>0</v>
      </c>
      <c r="DG70" s="174">
        <f>SUMIF('Sunday Races 10-23-22'!$B$11:$B$22,$C70,'Sunday Races 10-23-22'!$AU$11:$AU$22)</f>
        <v>0</v>
      </c>
      <c r="DH70" s="174">
        <f>SUMIF('Sunday Races 10-23-22'!$B$11:$B$22,$C70,'Sunday Races 10-23-22'!$AV$11:$AV$22)</f>
        <v>0</v>
      </c>
      <c r="DI70" s="174">
        <f>SUMIF('Sunday Races 10-23-22'!$B$11:$B$22,$C70,'Sunday Races 10-23-22'!$AW$11:$AW$22)</f>
        <v>0</v>
      </c>
      <c r="DJ70" s="174">
        <f>SUMIF('Sunday Races 10-23-22'!$B$11:$B$22,$C70,'Sunday Races 10-23-22'!$AX$11:$AX$22)</f>
        <v>0</v>
      </c>
      <c r="DK70" s="174">
        <f>SUMIF('Sunday Races 10-23-22'!$B$11:$B$22,$C70,'Sunday Races 10-23-22'!$AY$11:$AY$22)</f>
        <v>0</v>
      </c>
      <c r="DL70" s="175"/>
      <c r="DM70" s="176"/>
      <c r="DN70" s="177">
        <f t="shared" ref="DN70:DW79" si="70">LARGE($K70:$DL70,DN$3)</f>
        <v>0</v>
      </c>
      <c r="DO70" s="177">
        <f t="shared" si="70"/>
        <v>0</v>
      </c>
      <c r="DP70" s="177">
        <f t="shared" si="70"/>
        <v>0</v>
      </c>
      <c r="DQ70" s="177">
        <f t="shared" si="70"/>
        <v>0</v>
      </c>
      <c r="DR70" s="177">
        <f t="shared" si="70"/>
        <v>0</v>
      </c>
      <c r="DS70" s="177">
        <f t="shared" si="70"/>
        <v>0</v>
      </c>
      <c r="DT70" s="177">
        <f t="shared" si="70"/>
        <v>0</v>
      </c>
      <c r="DU70" s="177">
        <f t="shared" si="70"/>
        <v>0</v>
      </c>
      <c r="DV70" s="177">
        <f t="shared" si="70"/>
        <v>0</v>
      </c>
      <c r="DW70" s="177">
        <f t="shared" si="70"/>
        <v>0</v>
      </c>
      <c r="DX70" s="177">
        <f t="shared" ref="DX70:EG79" si="71">LARGE($K70:$DL70,DX$3)</f>
        <v>0</v>
      </c>
      <c r="DY70" s="177">
        <f t="shared" si="71"/>
        <v>0</v>
      </c>
      <c r="DZ70" s="177">
        <f t="shared" si="71"/>
        <v>0</v>
      </c>
      <c r="EA70" s="177">
        <f t="shared" si="71"/>
        <v>0</v>
      </c>
      <c r="EB70" s="177">
        <f t="shared" si="71"/>
        <v>0</v>
      </c>
      <c r="EC70" s="177">
        <f t="shared" si="71"/>
        <v>0</v>
      </c>
      <c r="ED70" s="177">
        <f t="shared" si="71"/>
        <v>0</v>
      </c>
      <c r="EE70" s="177">
        <f t="shared" si="71"/>
        <v>0</v>
      </c>
      <c r="EF70" s="177">
        <f t="shared" si="71"/>
        <v>0</v>
      </c>
      <c r="EG70" s="177">
        <f t="shared" si="71"/>
        <v>0</v>
      </c>
      <c r="EH70" s="177">
        <f t="shared" ref="EH70:EQ79" si="72">LARGE($K70:$DL70,EH$3)</f>
        <v>0</v>
      </c>
      <c r="EI70" s="177">
        <f t="shared" si="72"/>
        <v>0</v>
      </c>
      <c r="EJ70" s="177">
        <f t="shared" si="72"/>
        <v>0</v>
      </c>
      <c r="EK70" s="177">
        <f t="shared" si="72"/>
        <v>0</v>
      </c>
      <c r="EL70" s="177">
        <f t="shared" si="72"/>
        <v>0</v>
      </c>
      <c r="EM70" s="177">
        <f t="shared" si="72"/>
        <v>0</v>
      </c>
      <c r="EN70" s="177">
        <f t="shared" si="72"/>
        <v>0</v>
      </c>
      <c r="EO70" s="177">
        <f t="shared" si="72"/>
        <v>0</v>
      </c>
      <c r="EP70" s="177">
        <f t="shared" si="72"/>
        <v>0</v>
      </c>
      <c r="EQ70" s="177">
        <f t="shared" si="72"/>
        <v>0</v>
      </c>
      <c r="ER70" s="177">
        <f t="shared" ref="ER70:FA79" si="73">LARGE($K70:$DL70,ER$3)</f>
        <v>0</v>
      </c>
      <c r="ES70" s="177">
        <f t="shared" si="73"/>
        <v>0</v>
      </c>
      <c r="ET70" s="177">
        <f t="shared" si="73"/>
        <v>0</v>
      </c>
      <c r="EU70" s="177">
        <f t="shared" si="73"/>
        <v>0</v>
      </c>
      <c r="EV70" s="177">
        <f t="shared" si="73"/>
        <v>0</v>
      </c>
      <c r="EW70" s="177">
        <f t="shared" si="73"/>
        <v>0</v>
      </c>
      <c r="EX70" s="177">
        <f t="shared" si="73"/>
        <v>0</v>
      </c>
      <c r="EY70" s="177">
        <f t="shared" si="73"/>
        <v>0</v>
      </c>
      <c r="EZ70" s="177">
        <f t="shared" si="73"/>
        <v>0</v>
      </c>
      <c r="FA70" s="177">
        <f t="shared" si="73"/>
        <v>0</v>
      </c>
      <c r="FB70" s="177">
        <f t="shared" ref="FB70:FK79" si="74">LARGE($K70:$DL70,FB$3)</f>
        <v>0</v>
      </c>
      <c r="FC70" s="177">
        <f t="shared" si="74"/>
        <v>0</v>
      </c>
      <c r="FD70" s="177">
        <f t="shared" si="74"/>
        <v>0</v>
      </c>
      <c r="FE70" s="177">
        <f t="shared" si="74"/>
        <v>0</v>
      </c>
      <c r="FF70" s="177">
        <f t="shared" si="74"/>
        <v>0</v>
      </c>
      <c r="FG70" s="177">
        <f t="shared" si="74"/>
        <v>0</v>
      </c>
      <c r="FH70" s="177">
        <f t="shared" si="74"/>
        <v>0</v>
      </c>
      <c r="FI70" s="177">
        <f t="shared" si="74"/>
        <v>0</v>
      </c>
      <c r="FJ70" s="177">
        <f t="shared" si="74"/>
        <v>0</v>
      </c>
      <c r="FK70" s="177">
        <f t="shared" si="74"/>
        <v>0</v>
      </c>
      <c r="FL70" s="177">
        <f t="shared" ref="FL70:FZ79" si="75">LARGE($K70:$DL70,FL$3)</f>
        <v>0</v>
      </c>
      <c r="FM70" s="177">
        <f t="shared" si="75"/>
        <v>0</v>
      </c>
      <c r="FN70" s="177">
        <f t="shared" si="75"/>
        <v>0</v>
      </c>
      <c r="FO70" s="177">
        <f t="shared" si="75"/>
        <v>0</v>
      </c>
      <c r="FP70" s="177">
        <f t="shared" si="75"/>
        <v>0</v>
      </c>
      <c r="FQ70" s="177">
        <f t="shared" si="75"/>
        <v>0</v>
      </c>
      <c r="FR70" s="177">
        <f t="shared" si="75"/>
        <v>0</v>
      </c>
      <c r="FS70" s="177">
        <f t="shared" si="75"/>
        <v>0</v>
      </c>
      <c r="FT70" s="177">
        <f t="shared" si="75"/>
        <v>0</v>
      </c>
      <c r="FU70" s="177">
        <f t="shared" si="75"/>
        <v>0</v>
      </c>
      <c r="FV70" s="177">
        <f t="shared" si="75"/>
        <v>0</v>
      </c>
      <c r="FW70" s="177">
        <f t="shared" si="75"/>
        <v>0</v>
      </c>
      <c r="FX70" s="177">
        <f t="shared" si="75"/>
        <v>0</v>
      </c>
      <c r="FY70" s="177">
        <f t="shared" si="75"/>
        <v>0</v>
      </c>
      <c r="FZ70" s="177">
        <f t="shared" si="75"/>
        <v>0</v>
      </c>
      <c r="GA70" s="177"/>
      <c r="GB70" s="229">
        <f t="shared" si="55"/>
        <v>0</v>
      </c>
      <c r="GC70" s="229">
        <f t="shared" si="56"/>
        <v>0</v>
      </c>
      <c r="GD70" s="174">
        <f>SUMIF('One Day 12-04-21 Scots'!$B$11:$B$24,$C70,'One Day 12-04-21 Scots'!$AU$11:$AU$24)</f>
        <v>0</v>
      </c>
      <c r="GE70" s="174">
        <f>SUMIF('One Day 12-04-21 Scots'!$B$11:$B$24,$C70,'One Day 12-04-21 Scots'!$AV$11:$AV$24)</f>
        <v>0</v>
      </c>
      <c r="GF70" s="174">
        <f>SUMIF('One Day 12-04-21 Scots'!$B$11:$B$24,$C70,'One Day 12-04-21 Scots'!$AW$11:$AW$24)</f>
        <v>0</v>
      </c>
      <c r="GG70" s="174">
        <f>SUMIF('One Day 12-04-21 Scots'!$B$11:$B$24,$C70,'One Day 12-04-21 Scots'!$AX$11:$AX$24)</f>
        <v>0</v>
      </c>
      <c r="GH70" s="174">
        <f>SUMIF('One Day 12-04-21 Scots'!$B$11:$B$24,$C70,'One Day 12-04-21 Scots'!$AY$11:$AY$24)</f>
        <v>0</v>
      </c>
      <c r="GI70" s="174">
        <f>SUMIF('One Day 12-04-21 Thistles'!$B$11:$B$25,$C70,'One Day 12-04-21 Thistles'!$AU$11:$AU$25)</f>
        <v>0</v>
      </c>
      <c r="GJ70" s="174">
        <f>SUMIF('One Day 12-04-21 Thistles'!$B$11:$B$25,$C70,'One Day 12-04-21 Thistles'!$AV$11:$AV$25)</f>
        <v>0</v>
      </c>
      <c r="GK70" s="174">
        <f>SUMIF('One Day 12-04-21 Thistles'!$B$11:$B$25,$C70,'One Day 12-04-21 Thistles'!$AW$11:$AW$25)</f>
        <v>0</v>
      </c>
      <c r="GL70" s="174">
        <f>SUMIF('One Day 12-04-21 Thistles'!$B$11:$B$25,$C70,'One Day 12-04-21 Thistles'!$AX$11:$AX$25)</f>
        <v>0</v>
      </c>
      <c r="GM70" s="174">
        <f>SUMIF('One Day 12-04-21 Thistles'!$B$11:$B$25,$C70,'One Day 12-04-21 Thistles'!$AY$11:$AY$25)</f>
        <v>0</v>
      </c>
      <c r="GN70" s="174">
        <f>SUMIF('Chili One Day 2-12-22 Scots'!$B$11:$B$27,$C70,'Chili One Day 2-12-22 Scots'!$AU$11:$AU$27)</f>
        <v>0</v>
      </c>
      <c r="GO70" s="174">
        <f>SUMIF('Chili One Day 2-12-22 Scots'!$B$11:$B$27,$C70,'Chili One Day 2-12-22 Scots'!$AV$11:$AV$27)</f>
        <v>0</v>
      </c>
      <c r="GP70" s="174">
        <f>SUMIF('Chili One Day 2-12-22 Scots'!$B$11:$B$27,$C70,'Chili One Day 2-12-22 Scots'!$AW$11:$AW$27)</f>
        <v>0</v>
      </c>
      <c r="GQ70" s="174">
        <f>SUMIF('Chili One Day 2-12-22 Scots'!$B$11:$B$27,$C70,'Chili One Day 2-12-22 Scots'!$AX$11:$AX$27)</f>
        <v>0</v>
      </c>
      <c r="GR70" s="174">
        <f>SUMIF('Chili One Day 2-12-22 Scots'!$B$11:$B$27,$C70,'Chili One Day 2-12-22 Scots'!$AY$11:$AY$27)</f>
        <v>0</v>
      </c>
      <c r="GS70" s="174">
        <f>SUMIF('Chili One Day 2-12-22 Thistles'!$B$11:$B$27,$C70,'Chili One Day 2-12-22 Thistles'!$AU$11:$AU$27)</f>
        <v>0</v>
      </c>
      <c r="GT70" s="174">
        <f>SUMIF('Chili One Day 2-12-22 Thistles'!$B$11:$B$27,$C70,'Chili One Day 2-12-22 Thistles'!$AV$11:$AV$27)</f>
        <v>0</v>
      </c>
      <c r="GU70" s="174">
        <f>SUMIF('Chili One Day 2-12-22 Thistles'!$B$11:$B$27,$C70,'Chili One Day 2-12-22 Thistles'!$AW$11:$AW$27)</f>
        <v>0</v>
      </c>
      <c r="GV70" s="174">
        <f>SUMIF('Chili One Day 2-12-22 Thistles'!$B$11:$B$27,$C70,'Chili One Day 2-12-22 Thistles'!$AX$11:$AX$27)</f>
        <v>0</v>
      </c>
      <c r="GW70" s="174">
        <f>SUMIF('Chili One Day 2-12-22 Thistles'!$B$11:$B$27,$C70,'Chili One Day 2-12-22 Thistles'!$AY$11:$AY$27)</f>
        <v>0</v>
      </c>
      <c r="GX70" s="174">
        <f>SUMIF('Ironman One Day 3-5-22 FS'!$B$11:$B$26,$C70,'Ironman One Day 3-5-22 FS'!$AU$11:$AU$26)</f>
        <v>0</v>
      </c>
      <c r="GY70" s="174">
        <f>SUMIF('Ironman One Day 3-5-22 FS'!$B$11:$B$26,$C70,'Ironman One Day 3-5-22 FS'!$AV$11:$AV$26)</f>
        <v>0</v>
      </c>
      <c r="GZ70" s="174">
        <f>SUMIF('Ironman One Day 3-5-22 FS'!$B$11:$B$26,$C70,'Ironman One Day 3-5-22 FS'!$AW$11:$AW$26)</f>
        <v>0</v>
      </c>
      <c r="HA70" s="174">
        <f>SUMIF('Ironman One Day 3-5-22 FS'!$B$11:$B$26,$C70,'Ironman One Day 3-5-22 FS'!$AX$11:$AX$26)</f>
        <v>0</v>
      </c>
      <c r="HB70" s="174">
        <f>SUMIF('Ironman One Day 3-5-22 FS'!$B$11:$B$26,$C70,'Ironman One Day 3-5-22 FS'!$AY$11:$AY$26)</f>
        <v>0</v>
      </c>
      <c r="HC70" s="174">
        <f>SUMIF('Ironman One Day 3-5-22 420'!$B$11:$B$26,$C70,'Ironman One Day 3-5-22 420'!$AU$11:$AU$26)</f>
        <v>0</v>
      </c>
      <c r="HD70" s="174">
        <f>SUMIF('Ironman One Day 3-5-22 420'!$B$11:$B$26,$C70,'Ironman One Day 3-5-22 420'!$AV$11:$AV$26)</f>
        <v>0</v>
      </c>
      <c r="HE70" s="174">
        <f>SUMIF('Ironman One Day 3-5-22 420'!$B$11:$B$26,$C70,'Ironman One Day 3-5-22 420'!$AW$11:$AW$26)</f>
        <v>0</v>
      </c>
      <c r="HF70" s="174">
        <f>SUMIF('Ironman One Day 3-5-22 420'!$B$11:$B$26,$C70,'Ironman One Day 3-5-22 420'!$AX$11:$AX$26)</f>
        <v>0</v>
      </c>
      <c r="HG70" s="174">
        <f>SUMIF('Ironman One Day 3-5-22 420'!$B$11:$B$26,$C70,'Ironman One Day 3-5-22 420'!$AY$11:$AY$26)</f>
        <v>0</v>
      </c>
      <c r="HH70" s="174">
        <f>SUMIF('Easter One Day 4-16-22 FS'!$B$11:$B$25,$C70,'Easter One Day 4-16-22 FS'!$AU$11:$AU$25)</f>
        <v>0</v>
      </c>
      <c r="HI70" s="174">
        <f>SUMIF('Easter One Day 4-16-22 FS'!$B$11:$B$25,$C70,'Easter One Day 4-16-22 FS'!$AV$11:$AV$25)</f>
        <v>0</v>
      </c>
      <c r="HJ70" s="174">
        <f>SUMIF('Easter One Day 4-16-22 FS'!$B$11:$B$25,$C70,'Easter One Day 4-16-22 FS'!$AW$11:$AW$25)</f>
        <v>0</v>
      </c>
      <c r="HK70" s="174">
        <f>SUMIF('Easter One Day 4-16-22 FS'!$B$11:$B$25,$C70,'Easter One Day 4-16-22 FS'!$AX$11:$AX$25)</f>
        <v>0</v>
      </c>
      <c r="HL70" s="174">
        <f>SUMIF('Easter One Day 4-16-22 FS'!$B$11:$B$25,$C70,'Easter One Day 4-16-22 FS'!$AY$11:$AY$25)</f>
        <v>0</v>
      </c>
      <c r="HM70" s="174">
        <f>SUMIF('Easter One Day 4-16-22 TH'!$B$11:$B$25,$C70,'Easter One Day 4-16-22 TH'!$AU$11:$AU$25)</f>
        <v>0</v>
      </c>
      <c r="HN70" s="174">
        <f>SUMIF('Easter One Day 4-16-22 TH'!$B$11:$B$25,$C70,'Easter One Day 4-16-22 TH'!$AV$11:$AV$25)</f>
        <v>0</v>
      </c>
      <c r="HO70" s="174">
        <f>SUMIF('Easter One Day 4-16-22 TH'!$B$11:$B$25,$C70,'Easter One Day 4-16-22 TH'!$AW$11:$AW$25)</f>
        <v>0</v>
      </c>
      <c r="HP70" s="174">
        <f>SUMIF('Easter One Day 4-16-22 TH'!$B$11:$B$25,$C70,'Easter One Day 4-16-22 TH'!$AX$11:$AX$25)</f>
        <v>0</v>
      </c>
      <c r="HQ70" s="174">
        <f>SUMIF('Easter One Day 4-16-22 TH'!$B$11:$B$25,$C70,'Easter One Day 4-16-22 TH'!$AY$11:$AY$25)</f>
        <v>0</v>
      </c>
      <c r="HR70" s="174">
        <f>SUMIF('Long Distance Race 5-7-22'!$B$11:$B$25,$C70,'Long Distance Race 5-7-22'!$AU$11:$AU$25)</f>
        <v>0</v>
      </c>
      <c r="HS70" s="174">
        <f>SUMIF('Long Distance Race 5-7-22'!$B$11:$B$18,$C70,'Long Distance Race 5-7-22'!$AV$11:$AV$18)</f>
        <v>0</v>
      </c>
      <c r="HT70" s="174">
        <f>SUMIF('Long Distance Race 5-7-22'!$B$11:$B$18,$C70,'Long Distance Race 5-7-22'!$AW$11:$AW$18)</f>
        <v>0</v>
      </c>
      <c r="HU70" s="174">
        <f>SUMIF('Long Distance Race 5-7-22'!$B$11:$B$18,$C70,'Long Distance Race 5-7-22'!$AX$11:$AX$18)</f>
        <v>0</v>
      </c>
      <c r="HV70" s="174">
        <f>SUMIF('Long Distance Race 5-7-22'!$B$11:$B$18,$C70,'Long Distance Race 5-7-22'!$AY$11:$AY$18)</f>
        <v>0</v>
      </c>
      <c r="HW70" s="174">
        <f>SUMIF('Memorial Day Regatta 5-28-22 Op'!$B$11:$B$25,$C70,'Memorial Day Regatta 5-28-22 Op'!$AU$11:$AU$25)</f>
        <v>0</v>
      </c>
      <c r="HX70" s="174">
        <f>SUMIF('Memorial Day Regatta 5-28-22 Op'!$B$11:$B$18,$C70,'Memorial Day Regatta 5-28-22 Op'!$AV$11:$AV$18)</f>
        <v>0</v>
      </c>
      <c r="HY70" s="174">
        <f>SUMIF('Memorial Day Regatta 5-28-22 Op'!$B$11:$B$18,$C70,'Memorial Day Regatta 5-28-22 Op'!$AW$11:$AW$18)</f>
        <v>0</v>
      </c>
      <c r="HZ70" s="174">
        <f>SUMIF('Memorial Day Regatta 5-28-22 Op'!$B$11:$B$18,$C70,'Memorial Day Regatta 5-28-22 Op'!$AX$11:$AX$18)</f>
        <v>0</v>
      </c>
      <c r="IA70" s="174">
        <f>SUMIF('Memorial Day Regatta 5-28-22 Op'!$B$11:$B$18,$C70,'Memorial Day Regatta 5-28-22 Op'!$AY$11:$AY$18)</f>
        <v>0</v>
      </c>
      <c r="IB70" s="174">
        <f>SUMIF('Caldwell Cup 6-25-22 TH'!$B$11:$B$25,$C70,'Caldwell Cup 6-25-22 TH'!$AU$11:$AU$25)</f>
        <v>0</v>
      </c>
      <c r="IC70" s="174">
        <f>SUMIF('Caldwell Cup 6-25-22 TH'!$B$11:$B$25,$C70,'Caldwell Cup 6-25-22 TH'!$AV$11:$AV$25)</f>
        <v>0</v>
      </c>
      <c r="ID70" s="174">
        <f>SUMIF('Caldwell Cup 6-25-22 TH'!$B$11:$B$25,$C70,'Caldwell Cup 6-25-22 TH'!$AW$11:$AW$25)</f>
        <v>0</v>
      </c>
      <c r="IE70" s="174">
        <f>SUMIF('Caldwell Cup 6-25-22 TH'!$B$11:$B$25,$C70,'Caldwell Cup 6-25-22 TH'!$AX$11:$AX$25)</f>
        <v>0</v>
      </c>
      <c r="IF70" s="174">
        <f>SUMIF('Caldwell Cup 6-25-22 TH'!$B$11:$B$25,$C70,'Caldwell Cup 6-25-22 TH'!$AY$11:$AY$25)</f>
        <v>0</v>
      </c>
      <c r="IG70" s="174">
        <f>SUMIF('Caldwell Cup 6-25-22 FS'!$B$11:$B$21,$C70,'Caldwell Cup 6-25-22 FS'!$AU$11:$AU$21)</f>
        <v>0</v>
      </c>
      <c r="IH70" s="174">
        <f>SUMIF('Caldwell Cup 6-25-22 FS'!$B$11:$B$21,$C70,'Caldwell Cup 6-25-22 FS'!$AV$11:$AV$21)</f>
        <v>0</v>
      </c>
      <c r="II70" s="174">
        <f>SUMIF('Caldwell Cup 6-25-22 FS'!$B$11:$B$21,$C70,'Caldwell Cup 6-25-22 FS'!$AW$11:$AW$21)</f>
        <v>0</v>
      </c>
      <c r="IJ70" s="174">
        <f>SUMIF('Caldwell Cup 6-25-22 FS'!$B$11:$B$21,$C70,'Caldwell Cup 6-25-22 FS'!$AX$11:$AX$21)</f>
        <v>0</v>
      </c>
      <c r="IK70" s="174">
        <f>SUMIF('Caldwell Cup 6-25-22 FS'!$B$11:$B$21,$C70,'Caldwell Cup 6-25-22 FS'!$AY$11:$AY$21)</f>
        <v>0</v>
      </c>
      <c r="IL70" s="174">
        <f>SUMIF('Caldwell Cup 6-25-22 Lasers'!$B$11:$B$23,$C70,'Caldwell Cup 6-25-22 Lasers'!$AU$11:$AU$23)</f>
        <v>0</v>
      </c>
      <c r="IM70" s="174">
        <f>SUMIF('Caldwell Cup 6-25-22 Lasers'!$B$11:$B$23,$C70,'Caldwell Cup 6-25-22 Lasers'!$AV$11:$AV$23)</f>
        <v>0</v>
      </c>
      <c r="IN70" s="174">
        <f>SUMIF('Caldwell Cup 6-25-22 Lasers'!$B$11:$B$23,$C70,'Caldwell Cup 6-25-22 Lasers'!$AW$11:$AW$23)</f>
        <v>0</v>
      </c>
      <c r="IO70" s="174">
        <f>SUMIF('Caldwell Cup 6-25-22 Lasers'!$B$11:$B$23,$C70,'Caldwell Cup 6-25-22 Lasers'!$AX$11:$AX$23)</f>
        <v>0</v>
      </c>
      <c r="IP70" s="174">
        <f>SUMIF('Caldwell Cup 6-25-22 Lasers'!$B$11:$B$23,$C70,'Caldwell Cup 6-25-22 Lasers'!$AY$11:$AY$23)</f>
        <v>0</v>
      </c>
      <c r="IQ70" s="174">
        <f>SUMIF('Labor Day Regatta 9-3-22 FS'!$B$11:$B$30,$C70,'Labor Day Regatta 9-3-22 FS'!$AU$11:$AU$30)</f>
        <v>0</v>
      </c>
      <c r="IR70" s="174">
        <f>SUMIF('Labor Day Regatta 9-3-22 FS'!$B$11:$B$30,$C70,'Labor Day Regatta 9-3-22 FS'!$AV$11:$AV$30)</f>
        <v>0</v>
      </c>
      <c r="IS70" s="174">
        <f>SUMIF('Labor Day Regatta 9-3-22 FS'!$B$11:$B$30,$C70,'Labor Day Regatta 9-3-22 FS'!$AW$11:$AW$30)</f>
        <v>0</v>
      </c>
      <c r="IT70" s="174">
        <f>SUMIF('Labor Day Regatta 9-3-22 FS'!$B$11:$B$30,$C70,'Labor Day Regatta 9-3-22 FS'!$AX$11:$AX$30)</f>
        <v>0</v>
      </c>
      <c r="IU70" s="174">
        <f>SUMIF('Labor Day Regatta 9-3-22 FS'!$B$11:$B$30,$C70,'Labor Day Regatta 9-3-22 FS'!$AY$11:$AY$30)</f>
        <v>0</v>
      </c>
      <c r="IV70" s="174">
        <f>SUMIF('2022-09-17 Leukemia Cup FS'!$B$11:$B$26,$C70,'2022-09-17 Leukemia Cup FS'!$AU$11:$AU$26)</f>
        <v>0</v>
      </c>
      <c r="IW70" s="174">
        <f>SUMIF('2022-09-17 Leukemia Cup FS'!$B$11:$B$26,$C70,'2022-09-17 Leukemia Cup FS'!$AV$11:$AV$26)</f>
        <v>0</v>
      </c>
      <c r="IX70" s="174">
        <f>SUMIF('2022-09-17 Leukemia Cup FS'!$B$11:$B$26,$C70,'2022-09-17 Leukemia Cup FS'!$AW$11:$AW$26)</f>
        <v>0</v>
      </c>
      <c r="IY70" s="174">
        <f>SUMIF('2022-09-17 Leukemia Cup FS'!$B$11:$B$26,$C70,'2022-09-17 Leukemia Cup FS'!$AX$11:$AX$26)</f>
        <v>0</v>
      </c>
      <c r="IZ70" s="174">
        <f>SUMIF('2022-09-17 Leukemia Cup FS'!$B$11:$B$26,$C70,'2022-09-17 Leukemia Cup FS'!$AY$11:$AY$26)</f>
        <v>0</v>
      </c>
      <c r="JA70" s="174">
        <f>SUMIF('2022-09-17 Leukemia Cup TH'!$B$11:$B$28,$C70,'2022-09-17 Leukemia Cup TH'!$AU$11:$AU$28)</f>
        <v>0</v>
      </c>
      <c r="JB70" s="174">
        <f>SUMIF('2022-09-17 Leukemia Cup TH'!$B$11:$B$28,$C70,'2022-09-17 Leukemia Cup TH'!$AV$11:$AV$28)</f>
        <v>0</v>
      </c>
      <c r="JC70" s="174">
        <f>SUMIF('2022-09-17 Leukemia Cup TH'!$B$11:$B$28,$C70,'2022-09-17 Leukemia Cup TH'!$AW$11:$AW$28)</f>
        <v>0</v>
      </c>
      <c r="JD70" s="174">
        <f>SUMIF('2022-09-17 Leukemia Cup TH'!$B$11:$B$28,$C70,'2022-09-17 Leukemia Cup TH'!$AX$11:$AX$28)</f>
        <v>0</v>
      </c>
      <c r="JE70" s="174">
        <f>SUMIF('2022-09-17 Leukemia Cup TH'!$B$11:$B$28,$C70,'2022-09-17 Leukemia Cup TH'!$AY$11:$AY$28)</f>
        <v>0</v>
      </c>
      <c r="JF70" s="174">
        <f>SUMIF('Smith-Berry LDR 9-24-22'!$B$11:$B$30,$C70,'Smith-Berry LDR 9-24-22'!$AU$11:$AU$30)</f>
        <v>0</v>
      </c>
      <c r="JG70" s="174">
        <f>SUMIF('Smith-Berry LDR 9-24-22'!$B$11:$B$30,$C70,'Smith-Berry LDR 9-24-22'!$AV$11:$AV$30)</f>
        <v>0</v>
      </c>
      <c r="JH70" s="174">
        <f>SUMIF('Smith-Berry LDR 9-24-22'!$B$11:$B$30,$C70,'Smith-Berry LDR 9-24-22'!$AW$11:$AW$30)</f>
        <v>0</v>
      </c>
      <c r="JI70" s="174">
        <f>SUMIF('Smith-Berry LDR 9-24-22'!$B$11:$B$30,$C70,'Smith-Berry LDR 9-24-22'!$AX$11:$AX$30)</f>
        <v>0</v>
      </c>
      <c r="JJ70" s="174">
        <f>SUMIF('Smith-Berry LDR 9-24-22'!$B$11:$B$30,$C70,'Smith-Berry LDR 9-24-22'!$AY$11:$AY$30)</f>
        <v>0</v>
      </c>
      <c r="JK70" s="174">
        <f>SUMIF('Great Scot 10-1-22 Cham'!$B$11:$B$38,$C70,'Great Scot 10-1-22 Cham'!$AU$11:$AU$38)</f>
        <v>0</v>
      </c>
      <c r="JL70" s="174">
        <f>SUMIF('Great Scot 10-1-22 Cham'!$B$11:$B$38,$C70,'Great Scot 10-1-22 Cham'!$AV$11:$AV$38)</f>
        <v>0</v>
      </c>
      <c r="JM70" s="174">
        <f>SUMIF('Great Scot 10-1-22 Cham'!$B$11:$B$38,$C70,'Great Scot 10-1-22 Cham'!$AW$11:$AW$38)</f>
        <v>0</v>
      </c>
      <c r="JN70" s="174">
        <f>SUMIF('Great Scot 10-1-22 Cham'!$B$11:$B$38,$C70,'Great Scot 10-1-22 Cham'!$AX$11:$AX$38)</f>
        <v>0</v>
      </c>
      <c r="JO70" s="174">
        <f>SUMIF('Great Scot 10-1-22 Cham'!$B$11:$B$38,$C70,'Great Scot 10-1-22 Cham'!$AY$11:$AY$38)</f>
        <v>0</v>
      </c>
      <c r="JP70" s="174">
        <f>SUMIF('Great Scot 10-1-22 Chal'!$B$11:$B$28,$C70,'Great Scot 10-1-22 Chal'!$AU$11:$AU$28)</f>
        <v>0</v>
      </c>
      <c r="JQ70" s="174">
        <f>SUMIF('Great Scot 10-1-22 Chal'!$B$11:$B$28,$C70,'Great Scot 10-1-22 Chal'!$AV$11:$AV$28)</f>
        <v>0</v>
      </c>
      <c r="JR70" s="174">
        <f>SUMIF('Great Scot 10-1-22 Chal'!$B$11:$B$28,$C70,'Great Scot 10-1-22 Chal'!$AW$11:$AW$28)</f>
        <v>0</v>
      </c>
      <c r="JS70" s="174">
        <f>SUMIF('Great Scot 10-1-22 Chal'!$B$11:$B$28,$C70,'Great Scot 10-1-22 Chal'!$AX$11:$AX$28)</f>
        <v>0</v>
      </c>
      <c r="JT70" s="174">
        <f>SUMIF('Great Scot 10-1-22 Chal'!$B$11:$B$28,$C70,'Great Scot 10-1-22 Chal'!$AY$11:$AY$28)</f>
        <v>0</v>
      </c>
      <c r="JU70" s="174">
        <f>SUMIF('Great Pumpkin Regatta 10-15-22'!$B$11:$B$54,$C70,'Great Pumpkin Regatta 10-15-22'!$AU$11:$AU$54)</f>
        <v>0</v>
      </c>
      <c r="JV70" s="174">
        <f>SUMIF('Great Pumpkin Regatta 10-15-22'!$B$11:$B$54,$C70,'Great Pumpkin Regatta 10-15-22'!$AV$11:$AV$54)</f>
        <v>0</v>
      </c>
      <c r="JW70" s="174">
        <f>SUMIF('Great Pumpkin Regatta 10-15-22'!$B$11:$B$54,$C70,'Great Pumpkin Regatta 10-15-22'!$AW$11:$AW$54)</f>
        <v>0</v>
      </c>
      <c r="JX70" s="174">
        <f>SUMIF('Great Pumpkin Regatta 10-15-22'!$B$11:$B$54,$C70,'Great Pumpkin Regatta 10-15-22'!$AX$11:$AX$54)</f>
        <v>0</v>
      </c>
      <c r="JY70" s="174">
        <f>SUMIF('Great Pumpkin Regatta 10-15-22'!$B$11:$B$54,$C70,'Great Pumpkin Regatta 10-15-22'!$AY$11:$AY$54)</f>
        <v>0</v>
      </c>
      <c r="JZ70" s="174">
        <f>SUMIF('One Day Regatta 10-29-22 FS'!$B$11:$B$19,$C70,'One Day Regatta 10-29-22 FS'!$AU$11:$AU$19)</f>
        <v>0</v>
      </c>
      <c r="KA70" s="174">
        <f>SUMIF('One Day Regatta 10-29-22 FS'!$B$11:$B$19,$C70,'One Day Regatta 10-29-22 FS'!$AV$11:$AV$19)</f>
        <v>0</v>
      </c>
      <c r="KB70" s="174">
        <f>SUMIF('One Day Regatta 10-29-22 FS'!$B$11:$B$19,$C70,'One Day Regatta 10-29-22 FS'!$AW$11:$AW$19)</f>
        <v>0</v>
      </c>
      <c r="KC70" s="174">
        <f>SUMIF('One Day Regatta 10-29-22 FS'!$B$11:$B$19,$C70,'One Day Regatta 10-29-22 FS'!$AX$11:$AX$19)</f>
        <v>0</v>
      </c>
      <c r="KD70" s="174">
        <f>SUMIF('One Day Regatta 10-29-22 FS'!$B$11:$B$19,$C70,'One Day Regatta 10-29-22 FS'!$AY$11:$AY$19)</f>
        <v>0</v>
      </c>
    </row>
    <row r="71" spans="1:290" ht="15" customHeight="1" x14ac:dyDescent="0.2">
      <c r="A71" s="400" t="s">
        <v>1369</v>
      </c>
      <c r="B71" s="134">
        <f t="shared" si="69"/>
        <v>36</v>
      </c>
      <c r="C71" s="170" t="s">
        <v>880</v>
      </c>
      <c r="D71" s="171">
        <f t="shared" si="44"/>
        <v>0</v>
      </c>
      <c r="E71" s="172">
        <f t="shared" si="45"/>
        <v>0</v>
      </c>
      <c r="F71" s="171">
        <f t="shared" si="46"/>
        <v>0</v>
      </c>
      <c r="G71" s="171">
        <v>0</v>
      </c>
      <c r="H71" s="171">
        <f t="shared" si="47"/>
        <v>0</v>
      </c>
      <c r="I71" s="173">
        <f t="shared" si="48"/>
        <v>0</v>
      </c>
      <c r="J71" s="173"/>
      <c r="K71" s="174">
        <f>SUMIF('Saturday Race 11-06-21'!$B$11:$B$21,$C71,'Saturday Race 11-06-21'!$AU$11:$AU$21)</f>
        <v>0</v>
      </c>
      <c r="L71" s="174">
        <f>SUMIF('Saturday Race 11-06-21'!$B$11:$B$21,$C71,'Saturday Race 11-06-21'!$AV$11:$AV$21)</f>
        <v>0</v>
      </c>
      <c r="M71" s="174">
        <f>SUMIF('Saturday Race 11-06-21'!$B$11:$B$21,$C71,'Saturday Race 11-06-21'!$AW$11:$AW$21)</f>
        <v>0</v>
      </c>
      <c r="N71" s="174">
        <f>SUMIF('Saturday Race 11-06-21'!$B$11:$B$21,$C71,'Saturday Race 11-06-21'!$AX$11:$AX$21)</f>
        <v>0</v>
      </c>
      <c r="O71" s="174">
        <f>SUMIF('Saturday Race 11-06-21'!$B$11:$B$21,$C71,'Saturday Race 11-06-21'!$AY$11:$AY$21)</f>
        <v>0</v>
      </c>
      <c r="P71" s="174">
        <f>SUMIF('Saturday Race 11-20-21'!$B$11:$B$20,$C71,'Saturday Race 11-20-21'!$AU$11:$AU$20)</f>
        <v>0</v>
      </c>
      <c r="Q71" s="174">
        <f>SUMIF('Saturday Race 11-20-21'!$B$11:$B$20,$C71,'Saturday Race 11-20-21'!$AV$11:$AV$20)</f>
        <v>0</v>
      </c>
      <c r="R71" s="174">
        <f>SUMIF('Saturday Race 11-20-21'!$B$11:$B$20,$C71,'Saturday Race 11-20-21'!$AW$11:$AW$20)</f>
        <v>0</v>
      </c>
      <c r="S71" s="174">
        <f>SUMIF('Saturday Race 11-20-21'!$B$11:$B$20,$C71,'Saturday Race 11-20-21'!$AX$11:$AX$20)</f>
        <v>0</v>
      </c>
      <c r="T71" s="174">
        <f>SUMIF('Saturday Race 11-20-21'!$B$11:$B$20,$C71,'Saturday Race 11-20-21'!$AY$11:$AY$20)</f>
        <v>0</v>
      </c>
      <c r="U71" s="174">
        <f>SUMIF('Saturday Race 1-08-22'!$B$11:$B$20,$C71,'Saturday Race 1-08-22'!$AU$11:$AU$20)</f>
        <v>0</v>
      </c>
      <c r="V71" s="174">
        <f>SUMIF('Saturday Race 1-08-22'!$B$11:$B$20,$C71,'Saturday Race 1-08-22'!$AV$11:$AV$20)</f>
        <v>0</v>
      </c>
      <c r="W71" s="174">
        <f>SUMIF('Saturday Race 1-08-22'!$B$11:$B$20,$C71,'Saturday Race 1-08-22'!$AW$11:$AW$20)</f>
        <v>0</v>
      </c>
      <c r="X71" s="174">
        <f>SUMIF('Saturday Race 1-08-22'!$B$11:$B$20,$C71,'Saturday Race 1-08-22'!$AX$11:$AX$20)</f>
        <v>0</v>
      </c>
      <c r="Y71" s="174">
        <f>SUMIF('Saturday Race 1-08-22'!$B$11:$B$20,$C71,'Saturday Race 1-08-22'!$AY$11:$AY$20)</f>
        <v>0</v>
      </c>
      <c r="Z71" s="174">
        <f>SUMIF('Saturday Race 1-22-22'!$B$11:$B$20,$C71,'Saturday Race 1-22-22'!$AU$11:$AU$20)</f>
        <v>0</v>
      </c>
      <c r="AA71" s="174">
        <f>SUMIF('Saturday Race 1-22-22'!$B$11:$B$20,$C71,'Saturday Race 1-22-22'!$AV$11:$AV$20)</f>
        <v>0</v>
      </c>
      <c r="AB71" s="174">
        <f>SUMIF('Saturday Race 1-22-22'!$B$11:$B$20,$C71,'Saturday Race 1-22-22'!$AW$11:$AW$20)</f>
        <v>0</v>
      </c>
      <c r="AC71" s="174">
        <f>SUMIF('Saturday Race 1-22-22'!$B$11:$B$20,$C71,'Saturday Race 1-22-22'!$AX$11:$AX$20)</f>
        <v>0</v>
      </c>
      <c r="AD71" s="174">
        <f>SUMIF('Saturday Race 1-22-22'!$B$11:$B$20,$C71,'Saturday Race 1-22-22'!$AY$11:$AY$20)</f>
        <v>0</v>
      </c>
      <c r="AE71" s="174">
        <f>SUMIF('Sunday Race 2-6-22'!$B$11:$B$20,$C71,'Sunday Race 2-6-22'!$AU$11:$AU$20)</f>
        <v>0</v>
      </c>
      <c r="AF71" s="174">
        <f>SUMIF('Sunday Race 2-6-22'!$B$11:$B$20,$C71,'Sunday Race 2-6-22'!$AV$11:$AV$20)</f>
        <v>0</v>
      </c>
      <c r="AG71" s="174">
        <f>SUMIF('Sunday Race 2-6-22'!$B$11:$B$20,$C71,'Sunday Race 2-6-22'!$AW$11:$AW$20)</f>
        <v>0</v>
      </c>
      <c r="AH71" s="174">
        <f>SUMIF('Sunday Race 2-6-22'!$B$11:$B$20,$C71,'Sunday Race 2-6-22'!$AX$11:$AX$20)</f>
        <v>0</v>
      </c>
      <c r="AI71" s="174">
        <f>SUMIF('Sunday Race 2-6-22'!$B$11:$B$20,$C71,'Sunday Race 2-6-22'!$AY$11:$AY$20)</f>
        <v>0</v>
      </c>
      <c r="AJ71" s="174">
        <f>SUMIF('Sunday Race 2-20-22'!$B$11:$B$26,$C71,'Sunday Race 2-20-22'!$AU$11:$AU$26)</f>
        <v>0</v>
      </c>
      <c r="AK71" s="174">
        <f>SUMIF('Sunday Race 2-20-22'!$B$11:$B$26,$C71,'Sunday Race 2-20-22'!$AV$11:$AV$26)</f>
        <v>0</v>
      </c>
      <c r="AL71" s="174">
        <f>SUMIF('Sunday Race 2-20-22'!$B$11:$B$26,$C71,'Sunday Race 2-20-22'!$AW$11:$AW$26)</f>
        <v>0</v>
      </c>
      <c r="AM71" s="174">
        <f>SUMIF('Sunday Race 2-20-22'!$B$11:$B$26,$C71,'Sunday Race 2-20-22'!$AX$11:$AX$26)</f>
        <v>0</v>
      </c>
      <c r="AN71" s="174">
        <f>SUMIF('Sunday Race 2-20-22'!$B$11:$B$26,$C71,'Sunday Race 2-20-22'!$AY$11:$AY$26)</f>
        <v>0</v>
      </c>
      <c r="AO71" s="174">
        <f>SUMIF('Sunday Race 2-27-22'!$B$11:$B$20,$C71,'Sunday Race 2-27-22'!$AU$11:$AU$20)</f>
        <v>0</v>
      </c>
      <c r="AP71" s="174">
        <f>SUMIF('Sunday Race 2-27-22'!$B$11:$B$20,$C71,'Sunday Race 2-27-22'!$AV$11:$AV$20)</f>
        <v>0</v>
      </c>
      <c r="AQ71" s="174">
        <f>SUMIF('Sunday Race 2-27-22'!$B$11:$B$20,$C71,'Sunday Race 2-27-22'!$AW$11:$AW$20)</f>
        <v>0</v>
      </c>
      <c r="AR71" s="174">
        <f>SUMIF('Sunday Race 2-27-22'!$B$11:$B$20,$C71,'Sunday Race 2-27-22'!$AX$11:$AX$20)</f>
        <v>0</v>
      </c>
      <c r="AS71" s="174">
        <f>SUMIF('Sunday Race 2-27-22'!$B$11:$B$20,$C71,'Sunday Race 2-27-22'!$AY$11:$AY$20)</f>
        <v>0</v>
      </c>
      <c r="AT71" s="174">
        <f>SUMIF('Sunday Race 3-13-22'!$B$11:$B$25,$C71,'Sunday Race 3-13-22'!$AU$11:$AU$25)</f>
        <v>0</v>
      </c>
      <c r="AU71" s="174">
        <f>SUMIF('Sunday Race 3-13-22'!$B$11:$B$25,$C71,'Sunday Race 3-13-22'!$AV$11:$AV$25)</f>
        <v>0</v>
      </c>
      <c r="AV71" s="174">
        <f>SUMIF('Sunday Race 3-13-22'!$B$11:$B$25,$C71,'Sunday Race 3-13-22'!$AW$11:$AW$25)</f>
        <v>0</v>
      </c>
      <c r="AW71" s="174">
        <f>SUMIF('Sunday Race 3-13-22'!$B$11:$B$25,$C71,'Sunday Race 3-13-22'!$AX$11:$AX$25)</f>
        <v>0</v>
      </c>
      <c r="AX71" s="174">
        <f>SUMIF('Sunday Race 3-13-22'!$B$11:$B$25,$C71,'Sunday Race 3-13-22'!$AY$11:$AY$25)</f>
        <v>0</v>
      </c>
      <c r="AY71" s="174">
        <f>SUMIF('Saturday Race 3-19-22'!$B$11:$B$15,$C71,'Saturday Race 3-19-22'!$AU$11:$AU$15)</f>
        <v>0</v>
      </c>
      <c r="AZ71" s="174">
        <f>SUMIF('Saturday Race 3-19-22'!$B$11:$B$15,$C71,'Saturday Race 3-19-22'!$AV$11:$AV$15)</f>
        <v>0</v>
      </c>
      <c r="BA71" s="174">
        <f>SUMIF('Saturday Race 3-19-22'!$B$11:$B$15,$C71,'Saturday Race 3-19-22'!$AW$11:$AW$15)</f>
        <v>0</v>
      </c>
      <c r="BB71" s="174">
        <f>SUMIF('Saturday Race 3-19-22'!$B$11:$B$15,$C71,'Saturday Race 3-19-22'!$AX$11:$AX$15)</f>
        <v>0</v>
      </c>
      <c r="BC71" s="174">
        <f>SUMIF('Saturday Race 3-19-22'!$B$11:$B$15,$C71,'Saturday Race 3-19-22'!$AY$11:$AY$15)</f>
        <v>0</v>
      </c>
      <c r="BD71" s="174">
        <f>SUMIF('Sunday Races 4-10-22'!$B$11:$B$26,$C71,'Sunday Races 4-10-22'!$AU$11:$AU$26)</f>
        <v>0</v>
      </c>
      <c r="BE71" s="174">
        <f>SUMIF('Sunday Races 4-10-22'!$B$11:$B$26,$C71,'Sunday Races 4-10-22'!$AV$11:$AV$26)</f>
        <v>0</v>
      </c>
      <c r="BF71" s="174">
        <f>SUMIF('Sunday Races 4-10-22'!$B$11:$B$26,$C71,'Sunday Races 4-10-22'!$AW$11:$AW$26)</f>
        <v>0</v>
      </c>
      <c r="BG71" s="174">
        <f>SUMIF('Sunday Races 4-10-22'!$B$11:$B$26,$C71,'Sunday Races 4-10-22'!$AX$11:$AX$26)</f>
        <v>0</v>
      </c>
      <c r="BH71" s="174">
        <f>SUMIF('Sunday Races 4-10-22'!$B$11:$B$26,$C71,'Sunday Races 4-10-22'!$AY$11:$AY$26)</f>
        <v>0</v>
      </c>
      <c r="BI71" s="174">
        <f>SUMIF('Sunday Races 5-1-22'!$B$11:$B$28,$C71,'Sunday Races 5-1-22'!$AU$11:$AU$28)</f>
        <v>0</v>
      </c>
      <c r="BJ71" s="174">
        <f>SUMIF('Sunday Races 5-1-22'!$B$11:$B$28,$C71,'Sunday Races 5-1-22'!$AV$11:$AV$28)</f>
        <v>0</v>
      </c>
      <c r="BK71" s="174">
        <f>SUMIF('Sunday Races 5-1-22'!$B$11:$B$28,$C71,'Sunday Races 5-1-22'!$AW$11:$AW$28)</f>
        <v>0</v>
      </c>
      <c r="BL71" s="174">
        <f>SUMIF('Sunday Races 5-1-22'!$B$11:$B$28,$C71,'Sunday Races 5-1-22'!$AX$11:$AX$28)</f>
        <v>0</v>
      </c>
      <c r="BM71" s="174">
        <f>SUMIF('Sunday Races 5-1-22'!$B$11:$B$28,$C71,'Sunday Races 5-1-22'!$AY$11:$AY$28)</f>
        <v>0</v>
      </c>
      <c r="BN71" s="174">
        <f>SUMIF('Sunday Races 6-5-22'!$B$11:$B$28,$C71,'Sunday Races 6-5-22'!$AU$11:$AU$28)</f>
        <v>0</v>
      </c>
      <c r="BO71" s="174">
        <f>SUMIF('Sunday Races 6-5-22'!$B$11:$B$28,$C71,'Sunday Races 6-5-22'!$AV$11:$AV$28)</f>
        <v>0</v>
      </c>
      <c r="BP71" s="174">
        <f>SUMIF('Sunday Races 6-5-22'!$B$11:$B$28,$C71,'Sunday Races 6-5-22'!$AW$11:$AW$28)</f>
        <v>0</v>
      </c>
      <c r="BQ71" s="174">
        <f>SUMIF('Sunday Races 6-5-22'!$B$11:$B$28,$C71,'Sunday Races 6-5-22'!$AX$11:$AX$28)</f>
        <v>0</v>
      </c>
      <c r="BR71" s="174">
        <f>SUMIF('Sunday Races 6-5-22'!$B$11:$B$28,$C71,'Sunday Races 6-5-22'!$AY$11:$AY$28)</f>
        <v>0</v>
      </c>
      <c r="BS71" s="174">
        <f>SUMIF('Sunday Races 6-12-22'!$B$11:$B$24,$C71,'Sunday Races 6-12-22'!$AU$11:$AU$24)</f>
        <v>0</v>
      </c>
      <c r="BT71" s="174">
        <f>SUMIF('Sunday Races 6-12-22'!$B$11:$B$24,$C71,'Sunday Races 6-12-22'!$AV$11:$AV$24)</f>
        <v>0</v>
      </c>
      <c r="BU71" s="174">
        <f>SUMIF('Sunday Races 6-12-22'!$B$11:$B$24,$C71,'Sunday Races 6-12-22'!$AW$11:$AW$24)</f>
        <v>0</v>
      </c>
      <c r="BV71" s="174">
        <f>SUMIF('Sunday Races 6-12-22'!$B$11:$B$24,$C71,'Sunday Races 6-12-22'!$AX$11:$AX$24)</f>
        <v>0</v>
      </c>
      <c r="BW71" s="174">
        <f>SUMIF('Sunday Races 6-12-22'!$B$11:$B$24,$C71,'Sunday Races 6-12-22'!$AY$11:$AY$24)</f>
        <v>0</v>
      </c>
      <c r="BX71" s="174">
        <f>SUMIF('Saturday Races 6-18-22'!$B$11:$B$24,$C71,'Saturday Races 6-18-22'!$AU$11:$AU$24)</f>
        <v>0</v>
      </c>
      <c r="BY71" s="174">
        <f>SUMIF('Saturday Races 6-18-22'!$B$11:$B$24,$C71,'Saturday Races 6-18-22'!$AV$11:$AV$24)</f>
        <v>0</v>
      </c>
      <c r="BZ71" s="174">
        <f>SUMIF('Saturday Races 6-18-22'!$B$11:$B$24,$C71,'Saturday Races 6-18-22'!$AW$11:$AW$24)</f>
        <v>0</v>
      </c>
      <c r="CA71" s="174">
        <f>SUMIF('Saturday Races 6-18-22'!$B$11:$B$24,$C71,'Saturday Races 6-18-22'!$AX$11:$AX$24)</f>
        <v>0</v>
      </c>
      <c r="CB71" s="174">
        <f>SUMIF('Saturday Races 6-18-22'!$B$11:$B$24,$C71,'Saturday Races 6-18-22'!$AY$11:$AY$24)</f>
        <v>0</v>
      </c>
      <c r="CC71" s="174">
        <f>SUMIF('Sunday Races 7-3-22'!$B$11:$B$26,$C71,'Sunday Races 7-3-22'!$AU$11:$AU$26)</f>
        <v>0</v>
      </c>
      <c r="CD71" s="174">
        <f>SUMIF('Sunday Races 7-3-22'!$B$11:$B$26,$C71,'Sunday Races 7-3-22'!$AV$11:$AV$26)</f>
        <v>0</v>
      </c>
      <c r="CE71" s="174">
        <f>SUMIF('Sunday Races 7-3-22'!$B$11:$B$26,$C71,'Sunday Races 7-3-22'!$AW$11:$AW$26)</f>
        <v>0</v>
      </c>
      <c r="CF71" s="174">
        <f>SUMIF('Sunday Races 7-3-22'!$B$11:$B$26,$C71,'Sunday Races 7-3-22'!$AX$11:$AX$26)</f>
        <v>0</v>
      </c>
      <c r="CG71" s="174">
        <f>SUMIF('Sunday Races 7-3-22'!$B$11:$B$26,$C71,'Sunday Races 7-3-22'!$AY$11:$AY$26)</f>
        <v>0</v>
      </c>
      <c r="CH71" s="174">
        <f>SUMIF('Sunday Races 7-31-22'!$B$11:$B$26,$C71,'Sunday Races 7-31-22'!$AU$11:$AU$26)</f>
        <v>0</v>
      </c>
      <c r="CI71" s="174">
        <f>SUMIF('Sunday Races 7-31-22'!$B$11:$B$26,$C71,'Sunday Races 7-31-22'!$AV$11:$AV$26)</f>
        <v>0</v>
      </c>
      <c r="CJ71" s="174">
        <f>SUMIF('Sunday Races 7-31-22'!$B$11:$B$26,$C71,'Sunday Races 7-31-22'!$AW$11:$AW$26)</f>
        <v>0</v>
      </c>
      <c r="CK71" s="174">
        <f>SUMIF('Sunday Races 7-31-22'!$B$11:$B$26,$C71,'Sunday Races 7-31-22'!$AX$11:$AX$26)</f>
        <v>0</v>
      </c>
      <c r="CL71" s="174">
        <f>SUMIF('Sunday Races 7-31-22'!$B$11:$B$26,$C71,'Sunday Races 7-31-22'!$AY$11:$AY$26)</f>
        <v>0</v>
      </c>
      <c r="CM71" s="174">
        <f>SUMIF('Sunday Races 8-14-22'!$B$11:$B$26,$C71,'Sunday Races 8-14-22'!$AU$11:$AU$26)</f>
        <v>0</v>
      </c>
      <c r="CN71" s="174">
        <f>SUMIF('Sunday Races 8-14-22'!$B$11:$B$26,$C71,'Sunday Races 8-14-22'!$AV$11:$AV$26)</f>
        <v>0</v>
      </c>
      <c r="CO71" s="174">
        <f>SUMIF('Sunday Races 8-14-22'!$B$11:$B$26,$C71,'Sunday Races 8-14-22'!$AW$11:$AW$26)</f>
        <v>0</v>
      </c>
      <c r="CP71" s="174">
        <f>SUMIF('Sunday Races 8-14-22'!$B$11:$B$26,$C71,'Sunday Races 8-14-22'!$AX$11:$AX$26)</f>
        <v>0</v>
      </c>
      <c r="CQ71" s="174">
        <f>SUMIF('Sunday Races 8-14-22'!$B$11:$B$26,$C71,'Sunday Races 8-14-22'!$AY$11:$AY$26)</f>
        <v>0</v>
      </c>
      <c r="CR71" s="174">
        <f>SUMIF('Saturday Races 8-20-22'!$B$11:$B$26,$C71,'Saturday Races 8-20-22'!$AU$11:$AU$26)</f>
        <v>0</v>
      </c>
      <c r="CS71" s="174">
        <f>SUMIF('Saturday Races 8-20-22'!$B$11:$B$26,$C71,'Saturday Races 8-20-22'!$AV$11:$AV$26)</f>
        <v>0</v>
      </c>
      <c r="CT71" s="174">
        <f>SUMIF('Saturday Races 8-20-22'!$B$11:$B$26,$C71,'Saturday Races 8-20-22'!$AW$11:$AW$26)</f>
        <v>0</v>
      </c>
      <c r="CU71" s="174">
        <f>SUMIF('Saturday Races 8-20-22'!$B$11:$B$26,$C71,'Saturday Races 8-20-22'!$AX$11:$AX$26)</f>
        <v>0</v>
      </c>
      <c r="CV71" s="174">
        <f>SUMIF('Saturday Races 8-20-22'!$B$11:$B$26,$C71,'Saturday Races 8-20-22'!$AY$11:$AY$26)</f>
        <v>0</v>
      </c>
      <c r="CW71" s="174">
        <f>SUMIF('Sunday Races 9-11-22'!$B$11:$B$20,$C71,'Sunday Races 9-11-22'!$AU$11:$AU$20)</f>
        <v>0</v>
      </c>
      <c r="CX71" s="174">
        <f>SUMIF('Sunday Races 9-11-22'!$B$11:$B$20,$C71,'Sunday Races 9-11-22'!$AV$11:$AV$20)</f>
        <v>0</v>
      </c>
      <c r="CY71" s="174">
        <f>SUMIF('Sunday Races 9-11-22'!$B$11:$B$20,$C71,'Sunday Races 9-11-22'!$AW$11:$AW$20)</f>
        <v>0</v>
      </c>
      <c r="CZ71" s="174">
        <f>SUMIF('Sunday Races 9-11-22'!$B$11:$B$20,$C71,'Sunday Races 9-11-22'!$AX$11:$AX$20)</f>
        <v>0</v>
      </c>
      <c r="DA71" s="174">
        <f>SUMIF('Sunday Races 9-11-22'!$B$11:$B$20,$C71,'Sunday Races 9-11-22'!$AY$11:$AY$20)</f>
        <v>0</v>
      </c>
      <c r="DB71" s="174">
        <f>SUMIF('Sunday Races 10-9-22'!$B$11:$B$21,$C71,'Sunday Races 10-9-22'!$AU$11:$AU$21)</f>
        <v>0</v>
      </c>
      <c r="DC71" s="174">
        <f>SUMIF('Sunday Races 10-9-22'!$B$11:$B$21,$C71,'Sunday Races 10-9-22'!$AV$11:$AV$21)</f>
        <v>0</v>
      </c>
      <c r="DD71" s="174">
        <f>SUMIF('Sunday Races 10-9-22'!$B$11:$B$21,$C71,'Sunday Races 10-9-22'!$AW$11:$AW$21)</f>
        <v>0</v>
      </c>
      <c r="DE71" s="174">
        <f>SUMIF('Sunday Races 10-9-22'!$B$11:$B$21,$C71,'Sunday Races 10-9-22'!$AX$11:$AX$21)</f>
        <v>0</v>
      </c>
      <c r="DF71" s="174">
        <f>SUMIF('Sunday Races 10-9-22'!$B$11:$B$21,$C71,'Sunday Races 10-9-22'!$AY$11:$AY$21)</f>
        <v>0</v>
      </c>
      <c r="DG71" s="174">
        <f>SUMIF('Sunday Races 10-23-22'!$B$11:$B$22,$C71,'Sunday Races 10-23-22'!$AU$11:$AU$22)</f>
        <v>0</v>
      </c>
      <c r="DH71" s="174">
        <f>SUMIF('Sunday Races 10-23-22'!$B$11:$B$22,$C71,'Sunday Races 10-23-22'!$AV$11:$AV$22)</f>
        <v>0</v>
      </c>
      <c r="DI71" s="174">
        <f>SUMIF('Sunday Races 10-23-22'!$B$11:$B$22,$C71,'Sunday Races 10-23-22'!$AW$11:$AW$22)</f>
        <v>0</v>
      </c>
      <c r="DJ71" s="174">
        <f>SUMIF('Sunday Races 10-23-22'!$B$11:$B$22,$C71,'Sunday Races 10-23-22'!$AX$11:$AX$22)</f>
        <v>0</v>
      </c>
      <c r="DK71" s="174">
        <f>SUMIF('Sunday Races 10-23-22'!$B$11:$B$22,$C71,'Sunday Races 10-23-22'!$AY$11:$AY$22)</f>
        <v>0</v>
      </c>
      <c r="DL71" s="175"/>
      <c r="DM71" s="176"/>
      <c r="DN71" s="177">
        <f t="shared" si="70"/>
        <v>0</v>
      </c>
      <c r="DO71" s="177">
        <f t="shared" si="70"/>
        <v>0</v>
      </c>
      <c r="DP71" s="177">
        <f t="shared" si="70"/>
        <v>0</v>
      </c>
      <c r="DQ71" s="177">
        <f t="shared" si="70"/>
        <v>0</v>
      </c>
      <c r="DR71" s="177">
        <f t="shared" si="70"/>
        <v>0</v>
      </c>
      <c r="DS71" s="177">
        <f t="shared" si="70"/>
        <v>0</v>
      </c>
      <c r="DT71" s="177">
        <f t="shared" si="70"/>
        <v>0</v>
      </c>
      <c r="DU71" s="177">
        <f t="shared" si="70"/>
        <v>0</v>
      </c>
      <c r="DV71" s="177">
        <f t="shared" si="70"/>
        <v>0</v>
      </c>
      <c r="DW71" s="177">
        <f t="shared" si="70"/>
        <v>0</v>
      </c>
      <c r="DX71" s="177">
        <f t="shared" si="71"/>
        <v>0</v>
      </c>
      <c r="DY71" s="177">
        <f t="shared" si="71"/>
        <v>0</v>
      </c>
      <c r="DZ71" s="177">
        <f t="shared" si="71"/>
        <v>0</v>
      </c>
      <c r="EA71" s="177">
        <f t="shared" si="71"/>
        <v>0</v>
      </c>
      <c r="EB71" s="177">
        <f t="shared" si="71"/>
        <v>0</v>
      </c>
      <c r="EC71" s="177">
        <f t="shared" si="71"/>
        <v>0</v>
      </c>
      <c r="ED71" s="177">
        <f t="shared" si="71"/>
        <v>0</v>
      </c>
      <c r="EE71" s="177">
        <f t="shared" si="71"/>
        <v>0</v>
      </c>
      <c r="EF71" s="177">
        <f t="shared" si="71"/>
        <v>0</v>
      </c>
      <c r="EG71" s="177">
        <f t="shared" si="71"/>
        <v>0</v>
      </c>
      <c r="EH71" s="177">
        <f t="shared" si="72"/>
        <v>0</v>
      </c>
      <c r="EI71" s="177">
        <f t="shared" si="72"/>
        <v>0</v>
      </c>
      <c r="EJ71" s="177">
        <f t="shared" si="72"/>
        <v>0</v>
      </c>
      <c r="EK71" s="177">
        <f t="shared" si="72"/>
        <v>0</v>
      </c>
      <c r="EL71" s="177">
        <f t="shared" si="72"/>
        <v>0</v>
      </c>
      <c r="EM71" s="177">
        <f t="shared" si="72"/>
        <v>0</v>
      </c>
      <c r="EN71" s="177">
        <f t="shared" si="72"/>
        <v>0</v>
      </c>
      <c r="EO71" s="177">
        <f t="shared" si="72"/>
        <v>0</v>
      </c>
      <c r="EP71" s="177">
        <f t="shared" si="72"/>
        <v>0</v>
      </c>
      <c r="EQ71" s="177">
        <f t="shared" si="72"/>
        <v>0</v>
      </c>
      <c r="ER71" s="177">
        <f t="shared" si="73"/>
        <v>0</v>
      </c>
      <c r="ES71" s="177">
        <f t="shared" si="73"/>
        <v>0</v>
      </c>
      <c r="ET71" s="177">
        <f t="shared" si="73"/>
        <v>0</v>
      </c>
      <c r="EU71" s="177">
        <f t="shared" si="73"/>
        <v>0</v>
      </c>
      <c r="EV71" s="177">
        <f t="shared" si="73"/>
        <v>0</v>
      </c>
      <c r="EW71" s="177">
        <f t="shared" si="73"/>
        <v>0</v>
      </c>
      <c r="EX71" s="177">
        <f t="shared" si="73"/>
        <v>0</v>
      </c>
      <c r="EY71" s="177">
        <f t="shared" si="73"/>
        <v>0</v>
      </c>
      <c r="EZ71" s="177">
        <f t="shared" si="73"/>
        <v>0</v>
      </c>
      <c r="FA71" s="177">
        <f t="shared" si="73"/>
        <v>0</v>
      </c>
      <c r="FB71" s="177">
        <f t="shared" si="74"/>
        <v>0</v>
      </c>
      <c r="FC71" s="177">
        <f t="shared" si="74"/>
        <v>0</v>
      </c>
      <c r="FD71" s="177">
        <f t="shared" si="74"/>
        <v>0</v>
      </c>
      <c r="FE71" s="177">
        <f t="shared" si="74"/>
        <v>0</v>
      </c>
      <c r="FF71" s="177">
        <f t="shared" si="74"/>
        <v>0</v>
      </c>
      <c r="FG71" s="177">
        <f t="shared" si="74"/>
        <v>0</v>
      </c>
      <c r="FH71" s="177">
        <f t="shared" si="74"/>
        <v>0</v>
      </c>
      <c r="FI71" s="177">
        <f t="shared" si="74"/>
        <v>0</v>
      </c>
      <c r="FJ71" s="177">
        <f t="shared" si="74"/>
        <v>0</v>
      </c>
      <c r="FK71" s="177">
        <f t="shared" si="74"/>
        <v>0</v>
      </c>
      <c r="FL71" s="177">
        <f t="shared" si="75"/>
        <v>0</v>
      </c>
      <c r="FM71" s="177">
        <f t="shared" si="75"/>
        <v>0</v>
      </c>
      <c r="FN71" s="177">
        <f t="shared" si="75"/>
        <v>0</v>
      </c>
      <c r="FO71" s="177">
        <f t="shared" si="75"/>
        <v>0</v>
      </c>
      <c r="FP71" s="177">
        <f t="shared" si="75"/>
        <v>0</v>
      </c>
      <c r="FQ71" s="177">
        <f t="shared" si="75"/>
        <v>0</v>
      </c>
      <c r="FR71" s="177">
        <f t="shared" si="75"/>
        <v>0</v>
      </c>
      <c r="FS71" s="177">
        <f t="shared" si="75"/>
        <v>0</v>
      </c>
      <c r="FT71" s="177">
        <f t="shared" si="75"/>
        <v>0</v>
      </c>
      <c r="FU71" s="177">
        <f t="shared" si="75"/>
        <v>0</v>
      </c>
      <c r="FV71" s="177">
        <f t="shared" si="75"/>
        <v>0</v>
      </c>
      <c r="FW71" s="177">
        <f t="shared" si="75"/>
        <v>0</v>
      </c>
      <c r="FX71" s="177">
        <f t="shared" si="75"/>
        <v>0</v>
      </c>
      <c r="FY71" s="177">
        <f t="shared" si="75"/>
        <v>0</v>
      </c>
      <c r="FZ71" s="177">
        <f t="shared" si="75"/>
        <v>0</v>
      </c>
      <c r="GA71" s="177"/>
      <c r="GB71" s="229">
        <f t="shared" si="55"/>
        <v>0</v>
      </c>
      <c r="GC71" s="229">
        <f t="shared" si="56"/>
        <v>0</v>
      </c>
      <c r="GD71" s="174">
        <f>SUMIF('One Day 12-04-21 Scots'!$B$11:$B$24,$C71,'One Day 12-04-21 Scots'!$AU$11:$AU$24)</f>
        <v>0</v>
      </c>
      <c r="GE71" s="174">
        <f>SUMIF('One Day 12-04-21 Scots'!$B$11:$B$24,$C71,'One Day 12-04-21 Scots'!$AV$11:$AV$24)</f>
        <v>0</v>
      </c>
      <c r="GF71" s="174">
        <f>SUMIF('One Day 12-04-21 Scots'!$B$11:$B$24,$C71,'One Day 12-04-21 Scots'!$AW$11:$AW$24)</f>
        <v>0</v>
      </c>
      <c r="GG71" s="174">
        <f>SUMIF('One Day 12-04-21 Scots'!$B$11:$B$24,$C71,'One Day 12-04-21 Scots'!$AX$11:$AX$24)</f>
        <v>0</v>
      </c>
      <c r="GH71" s="174">
        <f>SUMIF('One Day 12-04-21 Scots'!$B$11:$B$24,$C71,'One Day 12-04-21 Scots'!$AY$11:$AY$24)</f>
        <v>0</v>
      </c>
      <c r="GI71" s="174">
        <f>SUMIF('One Day 12-04-21 Thistles'!$B$11:$B$25,$C71,'One Day 12-04-21 Thistles'!$AU$11:$AU$25)</f>
        <v>0</v>
      </c>
      <c r="GJ71" s="174">
        <f>SUMIF('One Day 12-04-21 Thistles'!$B$11:$B$25,$C71,'One Day 12-04-21 Thistles'!$AV$11:$AV$25)</f>
        <v>0</v>
      </c>
      <c r="GK71" s="174">
        <f>SUMIF('One Day 12-04-21 Thistles'!$B$11:$B$25,$C71,'One Day 12-04-21 Thistles'!$AW$11:$AW$25)</f>
        <v>0</v>
      </c>
      <c r="GL71" s="174">
        <f>SUMIF('One Day 12-04-21 Thistles'!$B$11:$B$25,$C71,'One Day 12-04-21 Thistles'!$AX$11:$AX$25)</f>
        <v>0</v>
      </c>
      <c r="GM71" s="174">
        <f>SUMIF('One Day 12-04-21 Thistles'!$B$11:$B$25,$C71,'One Day 12-04-21 Thistles'!$AY$11:$AY$25)</f>
        <v>0</v>
      </c>
      <c r="GN71" s="174">
        <f>SUMIF('Chili One Day 2-12-22 Scots'!$B$11:$B$27,$C71,'Chili One Day 2-12-22 Scots'!$AU$11:$AU$27)</f>
        <v>0</v>
      </c>
      <c r="GO71" s="174">
        <f>SUMIF('Chili One Day 2-12-22 Scots'!$B$11:$B$27,$C71,'Chili One Day 2-12-22 Scots'!$AV$11:$AV$27)</f>
        <v>0</v>
      </c>
      <c r="GP71" s="174">
        <f>SUMIF('Chili One Day 2-12-22 Scots'!$B$11:$B$27,$C71,'Chili One Day 2-12-22 Scots'!$AW$11:$AW$27)</f>
        <v>0</v>
      </c>
      <c r="GQ71" s="174">
        <f>SUMIF('Chili One Day 2-12-22 Scots'!$B$11:$B$27,$C71,'Chili One Day 2-12-22 Scots'!$AX$11:$AX$27)</f>
        <v>0</v>
      </c>
      <c r="GR71" s="174">
        <f>SUMIF('Chili One Day 2-12-22 Scots'!$B$11:$B$27,$C71,'Chili One Day 2-12-22 Scots'!$AY$11:$AY$27)</f>
        <v>0</v>
      </c>
      <c r="GS71" s="174">
        <f>SUMIF('Chili One Day 2-12-22 Thistles'!$B$11:$B$27,$C71,'Chili One Day 2-12-22 Thistles'!$AU$11:$AU$27)</f>
        <v>0</v>
      </c>
      <c r="GT71" s="174">
        <f>SUMIF('Chili One Day 2-12-22 Thistles'!$B$11:$B$27,$C71,'Chili One Day 2-12-22 Thistles'!$AV$11:$AV$27)</f>
        <v>0</v>
      </c>
      <c r="GU71" s="174">
        <f>SUMIF('Chili One Day 2-12-22 Thistles'!$B$11:$B$27,$C71,'Chili One Day 2-12-22 Thistles'!$AW$11:$AW$27)</f>
        <v>0</v>
      </c>
      <c r="GV71" s="174">
        <f>SUMIF('Chili One Day 2-12-22 Thistles'!$B$11:$B$27,$C71,'Chili One Day 2-12-22 Thistles'!$AX$11:$AX$27)</f>
        <v>0</v>
      </c>
      <c r="GW71" s="174">
        <f>SUMIF('Chili One Day 2-12-22 Thistles'!$B$11:$B$27,$C71,'Chili One Day 2-12-22 Thistles'!$AY$11:$AY$27)</f>
        <v>0</v>
      </c>
      <c r="GX71" s="174">
        <f>SUMIF('Ironman One Day 3-5-22 FS'!$B$11:$B$26,$C71,'Ironman One Day 3-5-22 FS'!$AU$11:$AU$26)</f>
        <v>0</v>
      </c>
      <c r="GY71" s="174">
        <f>SUMIF('Ironman One Day 3-5-22 FS'!$B$11:$B$26,$C71,'Ironman One Day 3-5-22 FS'!$AV$11:$AV$26)</f>
        <v>0</v>
      </c>
      <c r="GZ71" s="174">
        <f>SUMIF('Ironman One Day 3-5-22 FS'!$B$11:$B$26,$C71,'Ironman One Day 3-5-22 FS'!$AW$11:$AW$26)</f>
        <v>0</v>
      </c>
      <c r="HA71" s="174">
        <f>SUMIF('Ironman One Day 3-5-22 FS'!$B$11:$B$26,$C71,'Ironman One Day 3-5-22 FS'!$AX$11:$AX$26)</f>
        <v>0</v>
      </c>
      <c r="HB71" s="174">
        <f>SUMIF('Ironman One Day 3-5-22 FS'!$B$11:$B$26,$C71,'Ironman One Day 3-5-22 FS'!$AY$11:$AY$26)</f>
        <v>0</v>
      </c>
      <c r="HC71" s="174">
        <f>SUMIF('Ironman One Day 3-5-22 420'!$B$11:$B$26,$C71,'Ironman One Day 3-5-22 420'!$AU$11:$AU$26)</f>
        <v>0</v>
      </c>
      <c r="HD71" s="174">
        <f>SUMIF('Ironman One Day 3-5-22 420'!$B$11:$B$26,$C71,'Ironman One Day 3-5-22 420'!$AV$11:$AV$26)</f>
        <v>0</v>
      </c>
      <c r="HE71" s="174">
        <f>SUMIF('Ironman One Day 3-5-22 420'!$B$11:$B$26,$C71,'Ironman One Day 3-5-22 420'!$AW$11:$AW$26)</f>
        <v>0</v>
      </c>
      <c r="HF71" s="174">
        <f>SUMIF('Ironman One Day 3-5-22 420'!$B$11:$B$26,$C71,'Ironman One Day 3-5-22 420'!$AX$11:$AX$26)</f>
        <v>0</v>
      </c>
      <c r="HG71" s="174">
        <f>SUMIF('Ironman One Day 3-5-22 420'!$B$11:$B$26,$C71,'Ironman One Day 3-5-22 420'!$AY$11:$AY$26)</f>
        <v>0</v>
      </c>
      <c r="HH71" s="174">
        <f>SUMIF('Easter One Day 4-16-22 FS'!$B$11:$B$25,$C71,'Easter One Day 4-16-22 FS'!$AU$11:$AU$25)</f>
        <v>0</v>
      </c>
      <c r="HI71" s="174">
        <f>SUMIF('Easter One Day 4-16-22 FS'!$B$11:$B$25,$C71,'Easter One Day 4-16-22 FS'!$AV$11:$AV$25)</f>
        <v>0</v>
      </c>
      <c r="HJ71" s="174">
        <f>SUMIF('Easter One Day 4-16-22 FS'!$B$11:$B$25,$C71,'Easter One Day 4-16-22 FS'!$AW$11:$AW$25)</f>
        <v>0</v>
      </c>
      <c r="HK71" s="174">
        <f>SUMIF('Easter One Day 4-16-22 FS'!$B$11:$B$25,$C71,'Easter One Day 4-16-22 FS'!$AX$11:$AX$25)</f>
        <v>0</v>
      </c>
      <c r="HL71" s="174">
        <f>SUMIF('Easter One Day 4-16-22 FS'!$B$11:$B$25,$C71,'Easter One Day 4-16-22 FS'!$AY$11:$AY$25)</f>
        <v>0</v>
      </c>
      <c r="HM71" s="174">
        <f>SUMIF('Easter One Day 4-16-22 TH'!$B$11:$B$25,$C71,'Easter One Day 4-16-22 TH'!$AU$11:$AU$25)</f>
        <v>0</v>
      </c>
      <c r="HN71" s="174">
        <f>SUMIF('Easter One Day 4-16-22 TH'!$B$11:$B$25,$C71,'Easter One Day 4-16-22 TH'!$AV$11:$AV$25)</f>
        <v>0</v>
      </c>
      <c r="HO71" s="174">
        <f>SUMIF('Easter One Day 4-16-22 TH'!$B$11:$B$25,$C71,'Easter One Day 4-16-22 TH'!$AW$11:$AW$25)</f>
        <v>0</v>
      </c>
      <c r="HP71" s="174">
        <f>SUMIF('Easter One Day 4-16-22 TH'!$B$11:$B$25,$C71,'Easter One Day 4-16-22 TH'!$AX$11:$AX$25)</f>
        <v>0</v>
      </c>
      <c r="HQ71" s="174">
        <f>SUMIF('Easter One Day 4-16-22 TH'!$B$11:$B$25,$C71,'Easter One Day 4-16-22 TH'!$AY$11:$AY$25)</f>
        <v>0</v>
      </c>
      <c r="HR71" s="174">
        <f>SUMIF('Long Distance Race 5-7-22'!$B$11:$B$25,$C71,'Long Distance Race 5-7-22'!$AU$11:$AU$25)</f>
        <v>0</v>
      </c>
      <c r="HS71" s="174">
        <f>SUMIF('Long Distance Race 5-7-22'!$B$11:$B$18,$C71,'Long Distance Race 5-7-22'!$AV$11:$AV$18)</f>
        <v>0</v>
      </c>
      <c r="HT71" s="174">
        <f>SUMIF('Long Distance Race 5-7-22'!$B$11:$B$18,$C71,'Long Distance Race 5-7-22'!$AW$11:$AW$18)</f>
        <v>0</v>
      </c>
      <c r="HU71" s="174">
        <f>SUMIF('Long Distance Race 5-7-22'!$B$11:$B$18,$C71,'Long Distance Race 5-7-22'!$AX$11:$AX$18)</f>
        <v>0</v>
      </c>
      <c r="HV71" s="174">
        <f>SUMIF('Long Distance Race 5-7-22'!$B$11:$B$18,$C71,'Long Distance Race 5-7-22'!$AY$11:$AY$18)</f>
        <v>0</v>
      </c>
      <c r="HW71" s="174">
        <f>SUMIF('Memorial Day Regatta 5-28-22 Op'!$B$11:$B$25,$C71,'Memorial Day Regatta 5-28-22 Op'!$AU$11:$AU$25)</f>
        <v>0</v>
      </c>
      <c r="HX71" s="174">
        <f>SUMIF('Memorial Day Regatta 5-28-22 Op'!$B$11:$B$18,$C71,'Memorial Day Regatta 5-28-22 Op'!$AV$11:$AV$18)</f>
        <v>0</v>
      </c>
      <c r="HY71" s="174">
        <f>SUMIF('Memorial Day Regatta 5-28-22 Op'!$B$11:$B$18,$C71,'Memorial Day Regatta 5-28-22 Op'!$AW$11:$AW$18)</f>
        <v>0</v>
      </c>
      <c r="HZ71" s="174">
        <f>SUMIF('Memorial Day Regatta 5-28-22 Op'!$B$11:$B$18,$C71,'Memorial Day Regatta 5-28-22 Op'!$AX$11:$AX$18)</f>
        <v>0</v>
      </c>
      <c r="IA71" s="174">
        <f>SUMIF('Memorial Day Regatta 5-28-22 Op'!$B$11:$B$18,$C71,'Memorial Day Regatta 5-28-22 Op'!$AY$11:$AY$18)</f>
        <v>0</v>
      </c>
      <c r="IB71" s="174">
        <f>SUMIF('Caldwell Cup 6-25-22 TH'!$B$11:$B$25,$C71,'Caldwell Cup 6-25-22 TH'!$AU$11:$AU$25)</f>
        <v>0</v>
      </c>
      <c r="IC71" s="174">
        <f>SUMIF('Caldwell Cup 6-25-22 TH'!$B$11:$B$25,$C71,'Caldwell Cup 6-25-22 TH'!$AV$11:$AV$25)</f>
        <v>0</v>
      </c>
      <c r="ID71" s="174">
        <f>SUMIF('Caldwell Cup 6-25-22 TH'!$B$11:$B$25,$C71,'Caldwell Cup 6-25-22 TH'!$AW$11:$AW$25)</f>
        <v>0</v>
      </c>
      <c r="IE71" s="174">
        <f>SUMIF('Caldwell Cup 6-25-22 TH'!$B$11:$B$25,$C71,'Caldwell Cup 6-25-22 TH'!$AX$11:$AX$25)</f>
        <v>0</v>
      </c>
      <c r="IF71" s="174">
        <f>SUMIF('Caldwell Cup 6-25-22 TH'!$B$11:$B$25,$C71,'Caldwell Cup 6-25-22 TH'!$AY$11:$AY$25)</f>
        <v>0</v>
      </c>
      <c r="IG71" s="174">
        <f>SUMIF('Caldwell Cup 6-25-22 FS'!$B$11:$B$21,$C71,'Caldwell Cup 6-25-22 FS'!$AU$11:$AU$21)</f>
        <v>0</v>
      </c>
      <c r="IH71" s="174">
        <f>SUMIF('Caldwell Cup 6-25-22 FS'!$B$11:$B$21,$C71,'Caldwell Cup 6-25-22 FS'!$AV$11:$AV$21)</f>
        <v>0</v>
      </c>
      <c r="II71" s="174">
        <f>SUMIF('Caldwell Cup 6-25-22 FS'!$B$11:$B$21,$C71,'Caldwell Cup 6-25-22 FS'!$AW$11:$AW$21)</f>
        <v>0</v>
      </c>
      <c r="IJ71" s="174">
        <f>SUMIF('Caldwell Cup 6-25-22 FS'!$B$11:$B$21,$C71,'Caldwell Cup 6-25-22 FS'!$AX$11:$AX$21)</f>
        <v>0</v>
      </c>
      <c r="IK71" s="174">
        <f>SUMIF('Caldwell Cup 6-25-22 FS'!$B$11:$B$21,$C71,'Caldwell Cup 6-25-22 FS'!$AY$11:$AY$21)</f>
        <v>0</v>
      </c>
      <c r="IL71" s="174">
        <f>SUMIF('Caldwell Cup 6-25-22 Lasers'!$B$11:$B$23,$C71,'Caldwell Cup 6-25-22 Lasers'!$AU$11:$AU$23)</f>
        <v>0</v>
      </c>
      <c r="IM71" s="174">
        <f>SUMIF('Caldwell Cup 6-25-22 Lasers'!$B$11:$B$23,$C71,'Caldwell Cup 6-25-22 Lasers'!$AV$11:$AV$23)</f>
        <v>0</v>
      </c>
      <c r="IN71" s="174">
        <f>SUMIF('Caldwell Cup 6-25-22 Lasers'!$B$11:$B$23,$C71,'Caldwell Cup 6-25-22 Lasers'!$AW$11:$AW$23)</f>
        <v>0</v>
      </c>
      <c r="IO71" s="174">
        <f>SUMIF('Caldwell Cup 6-25-22 Lasers'!$B$11:$B$23,$C71,'Caldwell Cup 6-25-22 Lasers'!$AX$11:$AX$23)</f>
        <v>0</v>
      </c>
      <c r="IP71" s="174">
        <f>SUMIF('Caldwell Cup 6-25-22 Lasers'!$B$11:$B$23,$C71,'Caldwell Cup 6-25-22 Lasers'!$AY$11:$AY$23)</f>
        <v>0</v>
      </c>
      <c r="IQ71" s="174">
        <f>SUMIF('Labor Day Regatta 9-3-22 FS'!$B$11:$B$30,$C71,'Labor Day Regatta 9-3-22 FS'!$AU$11:$AU$30)</f>
        <v>0</v>
      </c>
      <c r="IR71" s="174">
        <f>SUMIF('Labor Day Regatta 9-3-22 FS'!$B$11:$B$30,$C71,'Labor Day Regatta 9-3-22 FS'!$AV$11:$AV$30)</f>
        <v>0</v>
      </c>
      <c r="IS71" s="174">
        <f>SUMIF('Labor Day Regatta 9-3-22 FS'!$B$11:$B$30,$C71,'Labor Day Regatta 9-3-22 FS'!$AW$11:$AW$30)</f>
        <v>0</v>
      </c>
      <c r="IT71" s="174">
        <f>SUMIF('Labor Day Regatta 9-3-22 FS'!$B$11:$B$30,$C71,'Labor Day Regatta 9-3-22 FS'!$AX$11:$AX$30)</f>
        <v>0</v>
      </c>
      <c r="IU71" s="174">
        <f>SUMIF('Labor Day Regatta 9-3-22 FS'!$B$11:$B$30,$C71,'Labor Day Regatta 9-3-22 FS'!$AY$11:$AY$30)</f>
        <v>0</v>
      </c>
      <c r="IV71" s="174">
        <f>SUMIF('2022-09-17 Leukemia Cup FS'!$B$11:$B$26,$C71,'2022-09-17 Leukemia Cup FS'!$AU$11:$AU$26)</f>
        <v>0</v>
      </c>
      <c r="IW71" s="174">
        <f>SUMIF('2022-09-17 Leukemia Cup FS'!$B$11:$B$26,$C71,'2022-09-17 Leukemia Cup FS'!$AV$11:$AV$26)</f>
        <v>0</v>
      </c>
      <c r="IX71" s="174">
        <f>SUMIF('2022-09-17 Leukemia Cup FS'!$B$11:$B$26,$C71,'2022-09-17 Leukemia Cup FS'!$AW$11:$AW$26)</f>
        <v>0</v>
      </c>
      <c r="IY71" s="174">
        <f>SUMIF('2022-09-17 Leukemia Cup FS'!$B$11:$B$26,$C71,'2022-09-17 Leukemia Cup FS'!$AX$11:$AX$26)</f>
        <v>0</v>
      </c>
      <c r="IZ71" s="174">
        <f>SUMIF('2022-09-17 Leukemia Cup FS'!$B$11:$B$26,$C71,'2022-09-17 Leukemia Cup FS'!$AY$11:$AY$26)</f>
        <v>0</v>
      </c>
      <c r="JA71" s="174">
        <f>SUMIF('2022-09-17 Leukemia Cup TH'!$B$11:$B$28,$C71,'2022-09-17 Leukemia Cup TH'!$AU$11:$AU$28)</f>
        <v>0</v>
      </c>
      <c r="JB71" s="174">
        <f>SUMIF('2022-09-17 Leukemia Cup TH'!$B$11:$B$28,$C71,'2022-09-17 Leukemia Cup TH'!$AV$11:$AV$28)</f>
        <v>0</v>
      </c>
      <c r="JC71" s="174">
        <f>SUMIF('2022-09-17 Leukemia Cup TH'!$B$11:$B$28,$C71,'2022-09-17 Leukemia Cup TH'!$AW$11:$AW$28)</f>
        <v>0</v>
      </c>
      <c r="JD71" s="174">
        <f>SUMIF('2022-09-17 Leukemia Cup TH'!$B$11:$B$28,$C71,'2022-09-17 Leukemia Cup TH'!$AX$11:$AX$28)</f>
        <v>0</v>
      </c>
      <c r="JE71" s="174">
        <f>SUMIF('2022-09-17 Leukemia Cup TH'!$B$11:$B$28,$C71,'2022-09-17 Leukemia Cup TH'!$AY$11:$AY$28)</f>
        <v>0</v>
      </c>
      <c r="JF71" s="174">
        <f>SUMIF('Smith-Berry LDR 9-24-22'!$B$11:$B$30,$C71,'Smith-Berry LDR 9-24-22'!$AU$11:$AU$30)</f>
        <v>0</v>
      </c>
      <c r="JG71" s="174">
        <f>SUMIF('Smith-Berry LDR 9-24-22'!$B$11:$B$30,$C71,'Smith-Berry LDR 9-24-22'!$AV$11:$AV$30)</f>
        <v>0</v>
      </c>
      <c r="JH71" s="174">
        <f>SUMIF('Smith-Berry LDR 9-24-22'!$B$11:$B$30,$C71,'Smith-Berry LDR 9-24-22'!$AW$11:$AW$30)</f>
        <v>0</v>
      </c>
      <c r="JI71" s="174">
        <f>SUMIF('Smith-Berry LDR 9-24-22'!$B$11:$B$30,$C71,'Smith-Berry LDR 9-24-22'!$AX$11:$AX$30)</f>
        <v>0</v>
      </c>
      <c r="JJ71" s="174">
        <f>SUMIF('Smith-Berry LDR 9-24-22'!$B$11:$B$30,$C71,'Smith-Berry LDR 9-24-22'!$AY$11:$AY$30)</f>
        <v>0</v>
      </c>
      <c r="JK71" s="174">
        <f>SUMIF('Great Scot 10-1-22 Cham'!$B$11:$B$38,$C71,'Great Scot 10-1-22 Cham'!$AU$11:$AU$38)</f>
        <v>0</v>
      </c>
      <c r="JL71" s="174">
        <f>SUMIF('Great Scot 10-1-22 Cham'!$B$11:$B$38,$C71,'Great Scot 10-1-22 Cham'!$AV$11:$AV$38)</f>
        <v>0</v>
      </c>
      <c r="JM71" s="174">
        <f>SUMIF('Great Scot 10-1-22 Cham'!$B$11:$B$38,$C71,'Great Scot 10-1-22 Cham'!$AW$11:$AW$38)</f>
        <v>0</v>
      </c>
      <c r="JN71" s="174">
        <f>SUMIF('Great Scot 10-1-22 Cham'!$B$11:$B$38,$C71,'Great Scot 10-1-22 Cham'!$AX$11:$AX$38)</f>
        <v>0</v>
      </c>
      <c r="JO71" s="174">
        <f>SUMIF('Great Scot 10-1-22 Cham'!$B$11:$B$38,$C71,'Great Scot 10-1-22 Cham'!$AY$11:$AY$38)</f>
        <v>0</v>
      </c>
      <c r="JP71" s="174">
        <f>SUMIF('Great Scot 10-1-22 Chal'!$B$11:$B$28,$C71,'Great Scot 10-1-22 Chal'!$AU$11:$AU$28)</f>
        <v>0</v>
      </c>
      <c r="JQ71" s="174">
        <f>SUMIF('Great Scot 10-1-22 Chal'!$B$11:$B$28,$C71,'Great Scot 10-1-22 Chal'!$AV$11:$AV$28)</f>
        <v>0</v>
      </c>
      <c r="JR71" s="174">
        <f>SUMIF('Great Scot 10-1-22 Chal'!$B$11:$B$28,$C71,'Great Scot 10-1-22 Chal'!$AW$11:$AW$28)</f>
        <v>0</v>
      </c>
      <c r="JS71" s="174">
        <f>SUMIF('Great Scot 10-1-22 Chal'!$B$11:$B$28,$C71,'Great Scot 10-1-22 Chal'!$AX$11:$AX$28)</f>
        <v>0</v>
      </c>
      <c r="JT71" s="174">
        <f>SUMIF('Great Scot 10-1-22 Chal'!$B$11:$B$28,$C71,'Great Scot 10-1-22 Chal'!$AY$11:$AY$28)</f>
        <v>0</v>
      </c>
      <c r="JU71" s="174">
        <f>SUMIF('Great Pumpkin Regatta 10-15-22'!$B$11:$B$54,$C71,'Great Pumpkin Regatta 10-15-22'!$AU$11:$AU$54)</f>
        <v>0</v>
      </c>
      <c r="JV71" s="174">
        <f>SUMIF('Great Pumpkin Regatta 10-15-22'!$B$11:$B$54,$C71,'Great Pumpkin Regatta 10-15-22'!$AV$11:$AV$54)</f>
        <v>0</v>
      </c>
      <c r="JW71" s="174">
        <f>SUMIF('Great Pumpkin Regatta 10-15-22'!$B$11:$B$54,$C71,'Great Pumpkin Regatta 10-15-22'!$AW$11:$AW$54)</f>
        <v>0</v>
      </c>
      <c r="JX71" s="174">
        <f>SUMIF('Great Pumpkin Regatta 10-15-22'!$B$11:$B$54,$C71,'Great Pumpkin Regatta 10-15-22'!$AX$11:$AX$54)</f>
        <v>0</v>
      </c>
      <c r="JY71" s="174">
        <f>SUMIF('Great Pumpkin Regatta 10-15-22'!$B$11:$B$54,$C71,'Great Pumpkin Regatta 10-15-22'!$AY$11:$AY$54)</f>
        <v>0</v>
      </c>
      <c r="JZ71" s="174">
        <f>SUMIF('One Day Regatta 10-29-22 FS'!$B$11:$B$19,$C71,'One Day Regatta 10-29-22 FS'!$AU$11:$AU$19)</f>
        <v>0</v>
      </c>
      <c r="KA71" s="174">
        <f>SUMIF('One Day Regatta 10-29-22 FS'!$B$11:$B$19,$C71,'One Day Regatta 10-29-22 FS'!$AV$11:$AV$19)</f>
        <v>0</v>
      </c>
      <c r="KB71" s="174">
        <f>SUMIF('One Day Regatta 10-29-22 FS'!$B$11:$B$19,$C71,'One Day Regatta 10-29-22 FS'!$AW$11:$AW$19)</f>
        <v>0</v>
      </c>
      <c r="KC71" s="174">
        <f>SUMIF('One Day Regatta 10-29-22 FS'!$B$11:$B$19,$C71,'One Day Regatta 10-29-22 FS'!$AX$11:$AX$19)</f>
        <v>0</v>
      </c>
      <c r="KD71" s="174">
        <f>SUMIF('One Day Regatta 10-29-22 FS'!$B$11:$B$19,$C71,'One Day Regatta 10-29-22 FS'!$AY$11:$AY$19)</f>
        <v>0</v>
      </c>
    </row>
    <row r="72" spans="1:290" ht="15" customHeight="1" x14ac:dyDescent="0.2">
      <c r="A72" s="400" t="s">
        <v>1369</v>
      </c>
      <c r="B72" s="134">
        <f t="shared" si="69"/>
        <v>36</v>
      </c>
      <c r="C72" s="170" t="s">
        <v>129</v>
      </c>
      <c r="D72" s="171">
        <f t="shared" ref="D72:D103" si="76">COUNTIF(K72:DL72,"&gt;0")</f>
        <v>0</v>
      </c>
      <c r="E72" s="172">
        <f t="shared" ref="E72:E103" si="77">SUM(DN72:GA72)</f>
        <v>0</v>
      </c>
      <c r="F72" s="171">
        <f t="shared" ref="F72:F103" si="78">SUM($DN72:$EG72)</f>
        <v>0</v>
      </c>
      <c r="G72" s="171">
        <v>0</v>
      </c>
      <c r="H72" s="171">
        <f t="shared" ref="H72:H103" si="79">SUM($DN72:$EH72)</f>
        <v>0</v>
      </c>
      <c r="I72" s="173">
        <f t="shared" ref="I72:I103" si="80">IF(D72=0,0,H72/(D72-G72)/100)</f>
        <v>0</v>
      </c>
      <c r="J72" s="173"/>
      <c r="K72" s="174">
        <f>SUMIF('Saturday Race 11-06-21'!$B$11:$B$21,$C72,'Saturday Race 11-06-21'!$AU$11:$AU$21)</f>
        <v>0</v>
      </c>
      <c r="L72" s="174">
        <f>SUMIF('Saturday Race 11-06-21'!$B$11:$B$21,$C72,'Saturday Race 11-06-21'!$AV$11:$AV$21)</f>
        <v>0</v>
      </c>
      <c r="M72" s="174">
        <f>SUMIF('Saturday Race 11-06-21'!$B$11:$B$21,$C72,'Saturday Race 11-06-21'!$AW$11:$AW$21)</f>
        <v>0</v>
      </c>
      <c r="N72" s="174">
        <f>SUMIF('Saturday Race 11-06-21'!$B$11:$B$21,$C72,'Saturday Race 11-06-21'!$AX$11:$AX$21)</f>
        <v>0</v>
      </c>
      <c r="O72" s="174">
        <f>SUMIF('Saturday Race 11-06-21'!$B$11:$B$21,$C72,'Saturday Race 11-06-21'!$AY$11:$AY$21)</f>
        <v>0</v>
      </c>
      <c r="P72" s="174">
        <f>SUMIF('Saturday Race 11-20-21'!$B$11:$B$20,$C72,'Saturday Race 11-20-21'!$AU$11:$AU$20)</f>
        <v>0</v>
      </c>
      <c r="Q72" s="174">
        <f>SUMIF('Saturday Race 11-20-21'!$B$11:$B$20,$C72,'Saturday Race 11-20-21'!$AV$11:$AV$20)</f>
        <v>0</v>
      </c>
      <c r="R72" s="174">
        <f>SUMIF('Saturday Race 11-20-21'!$B$11:$B$20,$C72,'Saturday Race 11-20-21'!$AW$11:$AW$20)</f>
        <v>0</v>
      </c>
      <c r="S72" s="174">
        <f>SUMIF('Saturday Race 11-20-21'!$B$11:$B$20,$C72,'Saturday Race 11-20-21'!$AX$11:$AX$20)</f>
        <v>0</v>
      </c>
      <c r="T72" s="174">
        <f>SUMIF('Saturday Race 11-20-21'!$B$11:$B$20,$C72,'Saturday Race 11-20-21'!$AY$11:$AY$20)</f>
        <v>0</v>
      </c>
      <c r="U72" s="174">
        <f>SUMIF('Saturday Race 1-08-22'!$B$11:$B$20,$C72,'Saturday Race 1-08-22'!$AU$11:$AU$20)</f>
        <v>0</v>
      </c>
      <c r="V72" s="174">
        <f>SUMIF('Saturday Race 1-08-22'!$B$11:$B$20,$C72,'Saturday Race 1-08-22'!$AV$11:$AV$20)</f>
        <v>0</v>
      </c>
      <c r="W72" s="174">
        <f>SUMIF('Saturday Race 1-08-22'!$B$11:$B$20,$C72,'Saturday Race 1-08-22'!$AW$11:$AW$20)</f>
        <v>0</v>
      </c>
      <c r="X72" s="174">
        <f>SUMIF('Saturday Race 1-08-22'!$B$11:$B$20,$C72,'Saturday Race 1-08-22'!$AX$11:$AX$20)</f>
        <v>0</v>
      </c>
      <c r="Y72" s="174">
        <f>SUMIF('Saturday Race 1-08-22'!$B$11:$B$20,$C72,'Saturday Race 1-08-22'!$AY$11:$AY$20)</f>
        <v>0</v>
      </c>
      <c r="Z72" s="174">
        <f>SUMIF('Saturday Race 1-22-22'!$B$11:$B$20,$C72,'Saturday Race 1-22-22'!$AU$11:$AU$20)</f>
        <v>0</v>
      </c>
      <c r="AA72" s="174">
        <f>SUMIF('Saturday Race 1-22-22'!$B$11:$B$20,$C72,'Saturday Race 1-22-22'!$AV$11:$AV$20)</f>
        <v>0</v>
      </c>
      <c r="AB72" s="174">
        <f>SUMIF('Saturday Race 1-22-22'!$B$11:$B$20,$C72,'Saturday Race 1-22-22'!$AW$11:$AW$20)</f>
        <v>0</v>
      </c>
      <c r="AC72" s="174">
        <f>SUMIF('Saturday Race 1-22-22'!$B$11:$B$20,$C72,'Saturday Race 1-22-22'!$AX$11:$AX$20)</f>
        <v>0</v>
      </c>
      <c r="AD72" s="174">
        <f>SUMIF('Saturday Race 1-22-22'!$B$11:$B$20,$C72,'Saturday Race 1-22-22'!$AY$11:$AY$20)</f>
        <v>0</v>
      </c>
      <c r="AE72" s="174">
        <f>SUMIF('Sunday Race 2-6-22'!$B$11:$B$20,$C72,'Sunday Race 2-6-22'!$AU$11:$AU$20)</f>
        <v>0</v>
      </c>
      <c r="AF72" s="174">
        <f>SUMIF('Sunday Race 2-6-22'!$B$11:$B$20,$C72,'Sunday Race 2-6-22'!$AV$11:$AV$20)</f>
        <v>0</v>
      </c>
      <c r="AG72" s="174">
        <f>SUMIF('Sunday Race 2-6-22'!$B$11:$B$20,$C72,'Sunday Race 2-6-22'!$AW$11:$AW$20)</f>
        <v>0</v>
      </c>
      <c r="AH72" s="174">
        <f>SUMIF('Sunday Race 2-6-22'!$B$11:$B$20,$C72,'Sunday Race 2-6-22'!$AX$11:$AX$20)</f>
        <v>0</v>
      </c>
      <c r="AI72" s="174">
        <f>SUMIF('Sunday Race 2-6-22'!$B$11:$B$20,$C72,'Sunday Race 2-6-22'!$AY$11:$AY$20)</f>
        <v>0</v>
      </c>
      <c r="AJ72" s="174">
        <f>SUMIF('Sunday Race 2-20-22'!$B$11:$B$26,$C72,'Sunday Race 2-20-22'!$AU$11:$AU$26)</f>
        <v>0</v>
      </c>
      <c r="AK72" s="174">
        <f>SUMIF('Sunday Race 2-20-22'!$B$11:$B$26,$C72,'Sunday Race 2-20-22'!$AV$11:$AV$26)</f>
        <v>0</v>
      </c>
      <c r="AL72" s="174">
        <f>SUMIF('Sunday Race 2-20-22'!$B$11:$B$26,$C72,'Sunday Race 2-20-22'!$AW$11:$AW$26)</f>
        <v>0</v>
      </c>
      <c r="AM72" s="174">
        <f>SUMIF('Sunday Race 2-20-22'!$B$11:$B$26,$C72,'Sunday Race 2-20-22'!$AX$11:$AX$26)</f>
        <v>0</v>
      </c>
      <c r="AN72" s="174">
        <f>SUMIF('Sunday Race 2-20-22'!$B$11:$B$26,$C72,'Sunday Race 2-20-22'!$AY$11:$AY$26)</f>
        <v>0</v>
      </c>
      <c r="AO72" s="174">
        <f>SUMIF('Sunday Race 2-27-22'!$B$11:$B$20,$C72,'Sunday Race 2-27-22'!$AU$11:$AU$20)</f>
        <v>0</v>
      </c>
      <c r="AP72" s="174">
        <f>SUMIF('Sunday Race 2-27-22'!$B$11:$B$20,$C72,'Sunday Race 2-27-22'!$AV$11:$AV$20)</f>
        <v>0</v>
      </c>
      <c r="AQ72" s="174">
        <f>SUMIF('Sunday Race 2-27-22'!$B$11:$B$20,$C72,'Sunday Race 2-27-22'!$AW$11:$AW$20)</f>
        <v>0</v>
      </c>
      <c r="AR72" s="174">
        <f>SUMIF('Sunday Race 2-27-22'!$B$11:$B$20,$C72,'Sunday Race 2-27-22'!$AX$11:$AX$20)</f>
        <v>0</v>
      </c>
      <c r="AS72" s="174">
        <f>SUMIF('Sunday Race 2-27-22'!$B$11:$B$20,$C72,'Sunday Race 2-27-22'!$AY$11:$AY$20)</f>
        <v>0</v>
      </c>
      <c r="AT72" s="174">
        <f>SUMIF('Sunday Race 3-13-22'!$B$11:$B$25,$C72,'Sunday Race 3-13-22'!$AU$11:$AU$25)</f>
        <v>0</v>
      </c>
      <c r="AU72" s="174">
        <f>SUMIF('Sunday Race 3-13-22'!$B$11:$B$25,$C72,'Sunday Race 3-13-22'!$AV$11:$AV$25)</f>
        <v>0</v>
      </c>
      <c r="AV72" s="174">
        <f>SUMIF('Sunday Race 3-13-22'!$B$11:$B$25,$C72,'Sunday Race 3-13-22'!$AW$11:$AW$25)</f>
        <v>0</v>
      </c>
      <c r="AW72" s="174">
        <f>SUMIF('Sunday Race 3-13-22'!$B$11:$B$25,$C72,'Sunday Race 3-13-22'!$AX$11:$AX$25)</f>
        <v>0</v>
      </c>
      <c r="AX72" s="174">
        <f>SUMIF('Sunday Race 3-13-22'!$B$11:$B$25,$C72,'Sunday Race 3-13-22'!$AY$11:$AY$25)</f>
        <v>0</v>
      </c>
      <c r="AY72" s="174">
        <f>SUMIF('Saturday Race 3-19-22'!$B$11:$B$15,$C72,'Saturday Race 3-19-22'!$AU$11:$AU$15)</f>
        <v>0</v>
      </c>
      <c r="AZ72" s="174">
        <f>SUMIF('Saturday Race 3-19-22'!$B$11:$B$15,$C72,'Saturday Race 3-19-22'!$AV$11:$AV$15)</f>
        <v>0</v>
      </c>
      <c r="BA72" s="174">
        <f>SUMIF('Saturday Race 3-19-22'!$B$11:$B$15,$C72,'Saturday Race 3-19-22'!$AW$11:$AW$15)</f>
        <v>0</v>
      </c>
      <c r="BB72" s="174">
        <f>SUMIF('Saturday Race 3-19-22'!$B$11:$B$15,$C72,'Saturday Race 3-19-22'!$AX$11:$AX$15)</f>
        <v>0</v>
      </c>
      <c r="BC72" s="174">
        <f>SUMIF('Saturday Race 3-19-22'!$B$11:$B$15,$C72,'Saturday Race 3-19-22'!$AY$11:$AY$15)</f>
        <v>0</v>
      </c>
      <c r="BD72" s="174">
        <f>SUMIF('Sunday Races 4-10-22'!$B$11:$B$26,$C72,'Sunday Races 4-10-22'!$AU$11:$AU$26)</f>
        <v>0</v>
      </c>
      <c r="BE72" s="174">
        <f>SUMIF('Sunday Races 4-10-22'!$B$11:$B$26,$C72,'Sunday Races 4-10-22'!$AV$11:$AV$26)</f>
        <v>0</v>
      </c>
      <c r="BF72" s="174">
        <f>SUMIF('Sunday Races 4-10-22'!$B$11:$B$26,$C72,'Sunday Races 4-10-22'!$AW$11:$AW$26)</f>
        <v>0</v>
      </c>
      <c r="BG72" s="174">
        <f>SUMIF('Sunday Races 4-10-22'!$B$11:$B$26,$C72,'Sunday Races 4-10-22'!$AX$11:$AX$26)</f>
        <v>0</v>
      </c>
      <c r="BH72" s="174">
        <f>SUMIF('Sunday Races 4-10-22'!$B$11:$B$26,$C72,'Sunday Races 4-10-22'!$AY$11:$AY$26)</f>
        <v>0</v>
      </c>
      <c r="BI72" s="174">
        <f>SUMIF('Sunday Races 5-1-22'!$B$11:$B$28,$C72,'Sunday Races 5-1-22'!$AU$11:$AU$28)</f>
        <v>0</v>
      </c>
      <c r="BJ72" s="174">
        <f>SUMIF('Sunday Races 5-1-22'!$B$11:$B$28,$C72,'Sunday Races 5-1-22'!$AV$11:$AV$28)</f>
        <v>0</v>
      </c>
      <c r="BK72" s="174">
        <f>SUMIF('Sunday Races 5-1-22'!$B$11:$B$28,$C72,'Sunday Races 5-1-22'!$AW$11:$AW$28)</f>
        <v>0</v>
      </c>
      <c r="BL72" s="174">
        <f>SUMIF('Sunday Races 5-1-22'!$B$11:$B$28,$C72,'Sunday Races 5-1-22'!$AX$11:$AX$28)</f>
        <v>0</v>
      </c>
      <c r="BM72" s="174">
        <f>SUMIF('Sunday Races 5-1-22'!$B$11:$B$28,$C72,'Sunday Races 5-1-22'!$AY$11:$AY$28)</f>
        <v>0</v>
      </c>
      <c r="BN72" s="174">
        <f>SUMIF('Sunday Races 6-5-22'!$B$11:$B$28,$C72,'Sunday Races 6-5-22'!$AU$11:$AU$28)</f>
        <v>0</v>
      </c>
      <c r="BO72" s="174">
        <f>SUMIF('Sunday Races 6-5-22'!$B$11:$B$28,$C72,'Sunday Races 6-5-22'!$AV$11:$AV$28)</f>
        <v>0</v>
      </c>
      <c r="BP72" s="174">
        <f>SUMIF('Sunday Races 6-5-22'!$B$11:$B$28,$C72,'Sunday Races 6-5-22'!$AW$11:$AW$28)</f>
        <v>0</v>
      </c>
      <c r="BQ72" s="174">
        <f>SUMIF('Sunday Races 6-5-22'!$B$11:$B$28,$C72,'Sunday Races 6-5-22'!$AX$11:$AX$28)</f>
        <v>0</v>
      </c>
      <c r="BR72" s="174">
        <f>SUMIF('Sunday Races 6-5-22'!$B$11:$B$28,$C72,'Sunday Races 6-5-22'!$AY$11:$AY$28)</f>
        <v>0</v>
      </c>
      <c r="BS72" s="174">
        <f>SUMIF('Sunday Races 6-12-22'!$B$11:$B$24,$C72,'Sunday Races 6-12-22'!$AU$11:$AU$24)</f>
        <v>0</v>
      </c>
      <c r="BT72" s="174">
        <f>SUMIF('Sunday Races 6-12-22'!$B$11:$B$24,$C72,'Sunday Races 6-12-22'!$AV$11:$AV$24)</f>
        <v>0</v>
      </c>
      <c r="BU72" s="174">
        <f>SUMIF('Sunday Races 6-12-22'!$B$11:$B$24,$C72,'Sunday Races 6-12-22'!$AW$11:$AW$24)</f>
        <v>0</v>
      </c>
      <c r="BV72" s="174">
        <f>SUMIF('Sunday Races 6-12-22'!$B$11:$B$24,$C72,'Sunday Races 6-12-22'!$AX$11:$AX$24)</f>
        <v>0</v>
      </c>
      <c r="BW72" s="174">
        <f>SUMIF('Sunday Races 6-12-22'!$B$11:$B$24,$C72,'Sunday Races 6-12-22'!$AY$11:$AY$24)</f>
        <v>0</v>
      </c>
      <c r="BX72" s="174">
        <f>SUMIF('Saturday Races 6-18-22'!$B$11:$B$24,$C72,'Saturday Races 6-18-22'!$AU$11:$AU$24)</f>
        <v>0</v>
      </c>
      <c r="BY72" s="174">
        <f>SUMIF('Saturday Races 6-18-22'!$B$11:$B$24,$C72,'Saturday Races 6-18-22'!$AV$11:$AV$24)</f>
        <v>0</v>
      </c>
      <c r="BZ72" s="174">
        <f>SUMIF('Saturday Races 6-18-22'!$B$11:$B$24,$C72,'Saturday Races 6-18-22'!$AW$11:$AW$24)</f>
        <v>0</v>
      </c>
      <c r="CA72" s="174">
        <f>SUMIF('Saturday Races 6-18-22'!$B$11:$B$24,$C72,'Saturday Races 6-18-22'!$AX$11:$AX$24)</f>
        <v>0</v>
      </c>
      <c r="CB72" s="174">
        <f>SUMIF('Saturday Races 6-18-22'!$B$11:$B$24,$C72,'Saturday Races 6-18-22'!$AY$11:$AY$24)</f>
        <v>0</v>
      </c>
      <c r="CC72" s="174">
        <f>SUMIF('Sunday Races 7-3-22'!$B$11:$B$26,$C72,'Sunday Races 7-3-22'!$AU$11:$AU$26)</f>
        <v>0</v>
      </c>
      <c r="CD72" s="174">
        <f>SUMIF('Sunday Races 7-3-22'!$B$11:$B$26,$C72,'Sunday Races 7-3-22'!$AV$11:$AV$26)</f>
        <v>0</v>
      </c>
      <c r="CE72" s="174">
        <f>SUMIF('Sunday Races 7-3-22'!$B$11:$B$26,$C72,'Sunday Races 7-3-22'!$AW$11:$AW$26)</f>
        <v>0</v>
      </c>
      <c r="CF72" s="174">
        <f>SUMIF('Sunday Races 7-3-22'!$B$11:$B$26,$C72,'Sunday Races 7-3-22'!$AX$11:$AX$26)</f>
        <v>0</v>
      </c>
      <c r="CG72" s="174">
        <f>SUMIF('Sunday Races 7-3-22'!$B$11:$B$26,$C72,'Sunday Races 7-3-22'!$AY$11:$AY$26)</f>
        <v>0</v>
      </c>
      <c r="CH72" s="174">
        <f>SUMIF('Sunday Races 7-31-22'!$B$11:$B$26,$C72,'Sunday Races 7-31-22'!$AU$11:$AU$26)</f>
        <v>0</v>
      </c>
      <c r="CI72" s="174">
        <f>SUMIF('Sunday Races 7-31-22'!$B$11:$B$26,$C72,'Sunday Races 7-31-22'!$AV$11:$AV$26)</f>
        <v>0</v>
      </c>
      <c r="CJ72" s="174">
        <f>SUMIF('Sunday Races 7-31-22'!$B$11:$B$26,$C72,'Sunday Races 7-31-22'!$AW$11:$AW$26)</f>
        <v>0</v>
      </c>
      <c r="CK72" s="174">
        <f>SUMIF('Sunday Races 7-31-22'!$B$11:$B$26,$C72,'Sunday Races 7-31-22'!$AX$11:$AX$26)</f>
        <v>0</v>
      </c>
      <c r="CL72" s="174">
        <f>SUMIF('Sunday Races 7-31-22'!$B$11:$B$26,$C72,'Sunday Races 7-31-22'!$AY$11:$AY$26)</f>
        <v>0</v>
      </c>
      <c r="CM72" s="174">
        <f>SUMIF('Sunday Races 8-14-22'!$B$11:$B$26,$C72,'Sunday Races 8-14-22'!$AU$11:$AU$26)</f>
        <v>0</v>
      </c>
      <c r="CN72" s="174">
        <f>SUMIF('Sunday Races 8-14-22'!$B$11:$B$26,$C72,'Sunday Races 8-14-22'!$AV$11:$AV$26)</f>
        <v>0</v>
      </c>
      <c r="CO72" s="174">
        <f>SUMIF('Sunday Races 8-14-22'!$B$11:$B$26,$C72,'Sunday Races 8-14-22'!$AW$11:$AW$26)</f>
        <v>0</v>
      </c>
      <c r="CP72" s="174">
        <f>SUMIF('Sunday Races 8-14-22'!$B$11:$B$26,$C72,'Sunday Races 8-14-22'!$AX$11:$AX$26)</f>
        <v>0</v>
      </c>
      <c r="CQ72" s="174">
        <f>SUMIF('Sunday Races 8-14-22'!$B$11:$B$26,$C72,'Sunday Races 8-14-22'!$AY$11:$AY$26)</f>
        <v>0</v>
      </c>
      <c r="CR72" s="174">
        <f>SUMIF('Saturday Races 8-20-22'!$B$11:$B$26,$C72,'Saturday Races 8-20-22'!$AU$11:$AU$26)</f>
        <v>0</v>
      </c>
      <c r="CS72" s="174">
        <f>SUMIF('Saturday Races 8-20-22'!$B$11:$B$26,$C72,'Saturday Races 8-20-22'!$AV$11:$AV$26)</f>
        <v>0</v>
      </c>
      <c r="CT72" s="174">
        <f>SUMIF('Saturday Races 8-20-22'!$B$11:$B$26,$C72,'Saturday Races 8-20-22'!$AW$11:$AW$26)</f>
        <v>0</v>
      </c>
      <c r="CU72" s="174">
        <f>SUMIF('Saturday Races 8-20-22'!$B$11:$B$26,$C72,'Saturday Races 8-20-22'!$AX$11:$AX$26)</f>
        <v>0</v>
      </c>
      <c r="CV72" s="174">
        <f>SUMIF('Saturday Races 8-20-22'!$B$11:$B$26,$C72,'Saturday Races 8-20-22'!$AY$11:$AY$26)</f>
        <v>0</v>
      </c>
      <c r="CW72" s="174">
        <f>SUMIF('Sunday Races 9-11-22'!$B$11:$B$20,$C72,'Sunday Races 9-11-22'!$AU$11:$AU$20)</f>
        <v>0</v>
      </c>
      <c r="CX72" s="174">
        <f>SUMIF('Sunday Races 9-11-22'!$B$11:$B$20,$C72,'Sunday Races 9-11-22'!$AV$11:$AV$20)</f>
        <v>0</v>
      </c>
      <c r="CY72" s="174">
        <f>SUMIF('Sunday Races 9-11-22'!$B$11:$B$20,$C72,'Sunday Races 9-11-22'!$AW$11:$AW$20)</f>
        <v>0</v>
      </c>
      <c r="CZ72" s="174">
        <f>SUMIF('Sunday Races 9-11-22'!$B$11:$B$20,$C72,'Sunday Races 9-11-22'!$AX$11:$AX$20)</f>
        <v>0</v>
      </c>
      <c r="DA72" s="174">
        <f>SUMIF('Sunday Races 9-11-22'!$B$11:$B$20,$C72,'Sunday Races 9-11-22'!$AY$11:$AY$20)</f>
        <v>0</v>
      </c>
      <c r="DB72" s="174">
        <f>SUMIF('Sunday Races 10-9-22'!$B$11:$B$21,$C72,'Sunday Races 10-9-22'!$AU$11:$AU$21)</f>
        <v>0</v>
      </c>
      <c r="DC72" s="174">
        <f>SUMIF('Sunday Races 10-9-22'!$B$11:$B$21,$C72,'Sunday Races 10-9-22'!$AV$11:$AV$21)</f>
        <v>0</v>
      </c>
      <c r="DD72" s="174">
        <f>SUMIF('Sunday Races 10-9-22'!$B$11:$B$21,$C72,'Sunday Races 10-9-22'!$AW$11:$AW$21)</f>
        <v>0</v>
      </c>
      <c r="DE72" s="174">
        <f>SUMIF('Sunday Races 10-9-22'!$B$11:$B$21,$C72,'Sunday Races 10-9-22'!$AX$11:$AX$21)</f>
        <v>0</v>
      </c>
      <c r="DF72" s="174">
        <f>SUMIF('Sunday Races 10-9-22'!$B$11:$B$21,$C72,'Sunday Races 10-9-22'!$AY$11:$AY$21)</f>
        <v>0</v>
      </c>
      <c r="DG72" s="174">
        <f>SUMIF('Sunday Races 10-23-22'!$B$11:$B$22,$C72,'Sunday Races 10-23-22'!$AU$11:$AU$22)</f>
        <v>0</v>
      </c>
      <c r="DH72" s="174">
        <f>SUMIF('Sunday Races 10-23-22'!$B$11:$B$22,$C72,'Sunday Races 10-23-22'!$AV$11:$AV$22)</f>
        <v>0</v>
      </c>
      <c r="DI72" s="174">
        <f>SUMIF('Sunday Races 10-23-22'!$B$11:$B$22,$C72,'Sunday Races 10-23-22'!$AW$11:$AW$22)</f>
        <v>0</v>
      </c>
      <c r="DJ72" s="174">
        <f>SUMIF('Sunday Races 10-23-22'!$B$11:$B$22,$C72,'Sunday Races 10-23-22'!$AX$11:$AX$22)</f>
        <v>0</v>
      </c>
      <c r="DK72" s="174">
        <f>SUMIF('Sunday Races 10-23-22'!$B$11:$B$22,$C72,'Sunday Races 10-23-22'!$AY$11:$AY$22)</f>
        <v>0</v>
      </c>
      <c r="DL72" s="175"/>
      <c r="DM72" s="176"/>
      <c r="DN72" s="177">
        <f t="shared" si="70"/>
        <v>0</v>
      </c>
      <c r="DO72" s="177">
        <f t="shared" si="70"/>
        <v>0</v>
      </c>
      <c r="DP72" s="177">
        <f t="shared" si="70"/>
        <v>0</v>
      </c>
      <c r="DQ72" s="177">
        <f t="shared" si="70"/>
        <v>0</v>
      </c>
      <c r="DR72" s="177">
        <f t="shared" si="70"/>
        <v>0</v>
      </c>
      <c r="DS72" s="177">
        <f t="shared" si="70"/>
        <v>0</v>
      </c>
      <c r="DT72" s="177">
        <f t="shared" si="70"/>
        <v>0</v>
      </c>
      <c r="DU72" s="177">
        <f t="shared" si="70"/>
        <v>0</v>
      </c>
      <c r="DV72" s="177">
        <f t="shared" si="70"/>
        <v>0</v>
      </c>
      <c r="DW72" s="177">
        <f t="shared" si="70"/>
        <v>0</v>
      </c>
      <c r="DX72" s="177">
        <f t="shared" si="71"/>
        <v>0</v>
      </c>
      <c r="DY72" s="177">
        <f t="shared" si="71"/>
        <v>0</v>
      </c>
      <c r="DZ72" s="177">
        <f t="shared" si="71"/>
        <v>0</v>
      </c>
      <c r="EA72" s="177">
        <f t="shared" si="71"/>
        <v>0</v>
      </c>
      <c r="EB72" s="177">
        <f t="shared" si="71"/>
        <v>0</v>
      </c>
      <c r="EC72" s="177">
        <f t="shared" si="71"/>
        <v>0</v>
      </c>
      <c r="ED72" s="177">
        <f t="shared" si="71"/>
        <v>0</v>
      </c>
      <c r="EE72" s="177">
        <f t="shared" si="71"/>
        <v>0</v>
      </c>
      <c r="EF72" s="177">
        <f t="shared" si="71"/>
        <v>0</v>
      </c>
      <c r="EG72" s="177">
        <f t="shared" si="71"/>
        <v>0</v>
      </c>
      <c r="EH72" s="177">
        <f t="shared" si="72"/>
        <v>0</v>
      </c>
      <c r="EI72" s="177">
        <f t="shared" si="72"/>
        <v>0</v>
      </c>
      <c r="EJ72" s="177">
        <f t="shared" si="72"/>
        <v>0</v>
      </c>
      <c r="EK72" s="177">
        <f t="shared" si="72"/>
        <v>0</v>
      </c>
      <c r="EL72" s="177">
        <f t="shared" si="72"/>
        <v>0</v>
      </c>
      <c r="EM72" s="177">
        <f t="shared" si="72"/>
        <v>0</v>
      </c>
      <c r="EN72" s="177">
        <f t="shared" si="72"/>
        <v>0</v>
      </c>
      <c r="EO72" s="177">
        <f t="shared" si="72"/>
        <v>0</v>
      </c>
      <c r="EP72" s="177">
        <f t="shared" si="72"/>
        <v>0</v>
      </c>
      <c r="EQ72" s="177">
        <f t="shared" si="72"/>
        <v>0</v>
      </c>
      <c r="ER72" s="177">
        <f t="shared" si="73"/>
        <v>0</v>
      </c>
      <c r="ES72" s="177">
        <f t="shared" si="73"/>
        <v>0</v>
      </c>
      <c r="ET72" s="177">
        <f t="shared" si="73"/>
        <v>0</v>
      </c>
      <c r="EU72" s="177">
        <f t="shared" si="73"/>
        <v>0</v>
      </c>
      <c r="EV72" s="177">
        <f t="shared" si="73"/>
        <v>0</v>
      </c>
      <c r="EW72" s="177">
        <f t="shared" si="73"/>
        <v>0</v>
      </c>
      <c r="EX72" s="177">
        <f t="shared" si="73"/>
        <v>0</v>
      </c>
      <c r="EY72" s="177">
        <f t="shared" si="73"/>
        <v>0</v>
      </c>
      <c r="EZ72" s="177">
        <f t="shared" si="73"/>
        <v>0</v>
      </c>
      <c r="FA72" s="177">
        <f t="shared" si="73"/>
        <v>0</v>
      </c>
      <c r="FB72" s="177">
        <f t="shared" si="74"/>
        <v>0</v>
      </c>
      <c r="FC72" s="177">
        <f t="shared" si="74"/>
        <v>0</v>
      </c>
      <c r="FD72" s="177">
        <f t="shared" si="74"/>
        <v>0</v>
      </c>
      <c r="FE72" s="177">
        <f t="shared" si="74"/>
        <v>0</v>
      </c>
      <c r="FF72" s="177">
        <f t="shared" si="74"/>
        <v>0</v>
      </c>
      <c r="FG72" s="177">
        <f t="shared" si="74"/>
        <v>0</v>
      </c>
      <c r="FH72" s="177">
        <f t="shared" si="74"/>
        <v>0</v>
      </c>
      <c r="FI72" s="177">
        <f t="shared" si="74"/>
        <v>0</v>
      </c>
      <c r="FJ72" s="177">
        <f t="shared" si="74"/>
        <v>0</v>
      </c>
      <c r="FK72" s="177">
        <f t="shared" si="74"/>
        <v>0</v>
      </c>
      <c r="FL72" s="177">
        <f t="shared" si="75"/>
        <v>0</v>
      </c>
      <c r="FM72" s="177">
        <f t="shared" si="75"/>
        <v>0</v>
      </c>
      <c r="FN72" s="177">
        <f t="shared" si="75"/>
        <v>0</v>
      </c>
      <c r="FO72" s="177">
        <f t="shared" si="75"/>
        <v>0</v>
      </c>
      <c r="FP72" s="177">
        <f t="shared" si="75"/>
        <v>0</v>
      </c>
      <c r="FQ72" s="177">
        <f t="shared" si="75"/>
        <v>0</v>
      </c>
      <c r="FR72" s="177">
        <f t="shared" si="75"/>
        <v>0</v>
      </c>
      <c r="FS72" s="177">
        <f t="shared" si="75"/>
        <v>0</v>
      </c>
      <c r="FT72" s="177">
        <f t="shared" si="75"/>
        <v>0</v>
      </c>
      <c r="FU72" s="177">
        <f t="shared" si="75"/>
        <v>0</v>
      </c>
      <c r="FV72" s="177">
        <f t="shared" si="75"/>
        <v>0</v>
      </c>
      <c r="FW72" s="177">
        <f t="shared" si="75"/>
        <v>0</v>
      </c>
      <c r="FX72" s="177">
        <f t="shared" si="75"/>
        <v>0</v>
      </c>
      <c r="FY72" s="177">
        <f t="shared" si="75"/>
        <v>0</v>
      </c>
      <c r="FZ72" s="177">
        <f t="shared" si="75"/>
        <v>0</v>
      </c>
      <c r="GA72" s="177"/>
      <c r="GB72" s="229">
        <f t="shared" ref="GB72:GB103" si="81">SUM(GD72:KD72)</f>
        <v>0</v>
      </c>
      <c r="GC72" s="229">
        <f t="shared" ref="GC72:GC103" si="82">COUNTIF(GD72:KD72,"&gt;0")</f>
        <v>0</v>
      </c>
      <c r="GD72" s="174">
        <f>SUMIF('One Day 12-04-21 Scots'!$B$11:$B$24,$C72,'One Day 12-04-21 Scots'!$AU$11:$AU$24)</f>
        <v>0</v>
      </c>
      <c r="GE72" s="174">
        <f>SUMIF('One Day 12-04-21 Scots'!$B$11:$B$24,$C72,'One Day 12-04-21 Scots'!$AV$11:$AV$24)</f>
        <v>0</v>
      </c>
      <c r="GF72" s="174">
        <f>SUMIF('One Day 12-04-21 Scots'!$B$11:$B$24,$C72,'One Day 12-04-21 Scots'!$AW$11:$AW$24)</f>
        <v>0</v>
      </c>
      <c r="GG72" s="174">
        <f>SUMIF('One Day 12-04-21 Scots'!$B$11:$B$24,$C72,'One Day 12-04-21 Scots'!$AX$11:$AX$24)</f>
        <v>0</v>
      </c>
      <c r="GH72" s="174">
        <f>SUMIF('One Day 12-04-21 Scots'!$B$11:$B$24,$C72,'One Day 12-04-21 Scots'!$AY$11:$AY$24)</f>
        <v>0</v>
      </c>
      <c r="GI72" s="174">
        <f>SUMIF('One Day 12-04-21 Thistles'!$B$11:$B$25,$C72,'One Day 12-04-21 Thistles'!$AU$11:$AU$25)</f>
        <v>0</v>
      </c>
      <c r="GJ72" s="174">
        <f>SUMIF('One Day 12-04-21 Thistles'!$B$11:$B$25,$C72,'One Day 12-04-21 Thistles'!$AV$11:$AV$25)</f>
        <v>0</v>
      </c>
      <c r="GK72" s="174">
        <f>SUMIF('One Day 12-04-21 Thistles'!$B$11:$B$25,$C72,'One Day 12-04-21 Thistles'!$AW$11:$AW$25)</f>
        <v>0</v>
      </c>
      <c r="GL72" s="174">
        <f>SUMIF('One Day 12-04-21 Thistles'!$B$11:$B$25,$C72,'One Day 12-04-21 Thistles'!$AX$11:$AX$25)</f>
        <v>0</v>
      </c>
      <c r="GM72" s="174">
        <f>SUMIF('One Day 12-04-21 Thistles'!$B$11:$B$25,$C72,'One Day 12-04-21 Thistles'!$AY$11:$AY$25)</f>
        <v>0</v>
      </c>
      <c r="GN72" s="174">
        <f>SUMIF('Chili One Day 2-12-22 Scots'!$B$11:$B$27,$C72,'Chili One Day 2-12-22 Scots'!$AU$11:$AU$27)</f>
        <v>0</v>
      </c>
      <c r="GO72" s="174">
        <f>SUMIF('Chili One Day 2-12-22 Scots'!$B$11:$B$27,$C72,'Chili One Day 2-12-22 Scots'!$AV$11:$AV$27)</f>
        <v>0</v>
      </c>
      <c r="GP72" s="174">
        <f>SUMIF('Chili One Day 2-12-22 Scots'!$B$11:$B$27,$C72,'Chili One Day 2-12-22 Scots'!$AW$11:$AW$27)</f>
        <v>0</v>
      </c>
      <c r="GQ72" s="174">
        <f>SUMIF('Chili One Day 2-12-22 Scots'!$B$11:$B$27,$C72,'Chili One Day 2-12-22 Scots'!$AX$11:$AX$27)</f>
        <v>0</v>
      </c>
      <c r="GR72" s="174">
        <f>SUMIF('Chili One Day 2-12-22 Scots'!$B$11:$B$27,$C72,'Chili One Day 2-12-22 Scots'!$AY$11:$AY$27)</f>
        <v>0</v>
      </c>
      <c r="GS72" s="174">
        <f>SUMIF('Chili One Day 2-12-22 Thistles'!$B$11:$B$27,$C72,'Chili One Day 2-12-22 Thistles'!$AU$11:$AU$27)</f>
        <v>0</v>
      </c>
      <c r="GT72" s="174">
        <f>SUMIF('Chili One Day 2-12-22 Thistles'!$B$11:$B$27,$C72,'Chili One Day 2-12-22 Thistles'!$AV$11:$AV$27)</f>
        <v>0</v>
      </c>
      <c r="GU72" s="174">
        <f>SUMIF('Chili One Day 2-12-22 Thistles'!$B$11:$B$27,$C72,'Chili One Day 2-12-22 Thistles'!$AW$11:$AW$27)</f>
        <v>0</v>
      </c>
      <c r="GV72" s="174">
        <f>SUMIF('Chili One Day 2-12-22 Thistles'!$B$11:$B$27,$C72,'Chili One Day 2-12-22 Thistles'!$AX$11:$AX$27)</f>
        <v>0</v>
      </c>
      <c r="GW72" s="174">
        <f>SUMIF('Chili One Day 2-12-22 Thistles'!$B$11:$B$27,$C72,'Chili One Day 2-12-22 Thistles'!$AY$11:$AY$27)</f>
        <v>0</v>
      </c>
      <c r="GX72" s="174">
        <f>SUMIF('Ironman One Day 3-5-22 FS'!$B$11:$B$26,$C72,'Ironman One Day 3-5-22 FS'!$AU$11:$AU$26)</f>
        <v>0</v>
      </c>
      <c r="GY72" s="174">
        <f>SUMIF('Ironman One Day 3-5-22 FS'!$B$11:$B$26,$C72,'Ironman One Day 3-5-22 FS'!$AV$11:$AV$26)</f>
        <v>0</v>
      </c>
      <c r="GZ72" s="174">
        <f>SUMIF('Ironman One Day 3-5-22 FS'!$B$11:$B$26,$C72,'Ironman One Day 3-5-22 FS'!$AW$11:$AW$26)</f>
        <v>0</v>
      </c>
      <c r="HA72" s="174">
        <f>SUMIF('Ironman One Day 3-5-22 FS'!$B$11:$B$26,$C72,'Ironman One Day 3-5-22 FS'!$AX$11:$AX$26)</f>
        <v>0</v>
      </c>
      <c r="HB72" s="174">
        <f>SUMIF('Ironman One Day 3-5-22 FS'!$B$11:$B$26,$C72,'Ironman One Day 3-5-22 FS'!$AY$11:$AY$26)</f>
        <v>0</v>
      </c>
      <c r="HC72" s="174">
        <f>SUMIF('Ironman One Day 3-5-22 420'!$B$11:$B$26,$C72,'Ironman One Day 3-5-22 420'!$AU$11:$AU$26)</f>
        <v>0</v>
      </c>
      <c r="HD72" s="174">
        <f>SUMIF('Ironman One Day 3-5-22 420'!$B$11:$B$26,$C72,'Ironman One Day 3-5-22 420'!$AV$11:$AV$26)</f>
        <v>0</v>
      </c>
      <c r="HE72" s="174">
        <f>SUMIF('Ironman One Day 3-5-22 420'!$B$11:$B$26,$C72,'Ironman One Day 3-5-22 420'!$AW$11:$AW$26)</f>
        <v>0</v>
      </c>
      <c r="HF72" s="174">
        <f>SUMIF('Ironman One Day 3-5-22 420'!$B$11:$B$26,$C72,'Ironman One Day 3-5-22 420'!$AX$11:$AX$26)</f>
        <v>0</v>
      </c>
      <c r="HG72" s="174">
        <f>SUMIF('Ironman One Day 3-5-22 420'!$B$11:$B$26,$C72,'Ironman One Day 3-5-22 420'!$AY$11:$AY$26)</f>
        <v>0</v>
      </c>
      <c r="HH72" s="174">
        <f>SUMIF('Easter One Day 4-16-22 FS'!$B$11:$B$25,$C72,'Easter One Day 4-16-22 FS'!$AU$11:$AU$25)</f>
        <v>0</v>
      </c>
      <c r="HI72" s="174">
        <f>SUMIF('Easter One Day 4-16-22 FS'!$B$11:$B$25,$C72,'Easter One Day 4-16-22 FS'!$AV$11:$AV$25)</f>
        <v>0</v>
      </c>
      <c r="HJ72" s="174">
        <f>SUMIF('Easter One Day 4-16-22 FS'!$B$11:$B$25,$C72,'Easter One Day 4-16-22 FS'!$AW$11:$AW$25)</f>
        <v>0</v>
      </c>
      <c r="HK72" s="174">
        <f>SUMIF('Easter One Day 4-16-22 FS'!$B$11:$B$25,$C72,'Easter One Day 4-16-22 FS'!$AX$11:$AX$25)</f>
        <v>0</v>
      </c>
      <c r="HL72" s="174">
        <f>SUMIF('Easter One Day 4-16-22 FS'!$B$11:$B$25,$C72,'Easter One Day 4-16-22 FS'!$AY$11:$AY$25)</f>
        <v>0</v>
      </c>
      <c r="HM72" s="174">
        <f>SUMIF('Easter One Day 4-16-22 TH'!$B$11:$B$25,$C72,'Easter One Day 4-16-22 TH'!$AU$11:$AU$25)</f>
        <v>0</v>
      </c>
      <c r="HN72" s="174">
        <f>SUMIF('Easter One Day 4-16-22 TH'!$B$11:$B$25,$C72,'Easter One Day 4-16-22 TH'!$AV$11:$AV$25)</f>
        <v>0</v>
      </c>
      <c r="HO72" s="174">
        <f>SUMIF('Easter One Day 4-16-22 TH'!$B$11:$B$25,$C72,'Easter One Day 4-16-22 TH'!$AW$11:$AW$25)</f>
        <v>0</v>
      </c>
      <c r="HP72" s="174">
        <f>SUMIF('Easter One Day 4-16-22 TH'!$B$11:$B$25,$C72,'Easter One Day 4-16-22 TH'!$AX$11:$AX$25)</f>
        <v>0</v>
      </c>
      <c r="HQ72" s="174">
        <f>SUMIF('Easter One Day 4-16-22 TH'!$B$11:$B$25,$C72,'Easter One Day 4-16-22 TH'!$AY$11:$AY$25)</f>
        <v>0</v>
      </c>
      <c r="HR72" s="174">
        <f>SUMIF('Long Distance Race 5-7-22'!$B$11:$B$25,$C72,'Long Distance Race 5-7-22'!$AU$11:$AU$25)</f>
        <v>0</v>
      </c>
      <c r="HS72" s="174">
        <f>SUMIF('Long Distance Race 5-7-22'!$B$11:$B$18,$C72,'Long Distance Race 5-7-22'!$AV$11:$AV$18)</f>
        <v>0</v>
      </c>
      <c r="HT72" s="174">
        <f>SUMIF('Long Distance Race 5-7-22'!$B$11:$B$18,$C72,'Long Distance Race 5-7-22'!$AW$11:$AW$18)</f>
        <v>0</v>
      </c>
      <c r="HU72" s="174">
        <f>SUMIF('Long Distance Race 5-7-22'!$B$11:$B$18,$C72,'Long Distance Race 5-7-22'!$AX$11:$AX$18)</f>
        <v>0</v>
      </c>
      <c r="HV72" s="174">
        <f>SUMIF('Long Distance Race 5-7-22'!$B$11:$B$18,$C72,'Long Distance Race 5-7-22'!$AY$11:$AY$18)</f>
        <v>0</v>
      </c>
      <c r="HW72" s="174">
        <f>SUMIF('Memorial Day Regatta 5-28-22 Op'!$B$11:$B$25,$C72,'Memorial Day Regatta 5-28-22 Op'!$AU$11:$AU$25)</f>
        <v>0</v>
      </c>
      <c r="HX72" s="174">
        <f>SUMIF('Memorial Day Regatta 5-28-22 Op'!$B$11:$B$18,$C72,'Memorial Day Regatta 5-28-22 Op'!$AV$11:$AV$18)</f>
        <v>0</v>
      </c>
      <c r="HY72" s="174">
        <f>SUMIF('Memorial Day Regatta 5-28-22 Op'!$B$11:$B$18,$C72,'Memorial Day Regatta 5-28-22 Op'!$AW$11:$AW$18)</f>
        <v>0</v>
      </c>
      <c r="HZ72" s="174">
        <f>SUMIF('Memorial Day Regatta 5-28-22 Op'!$B$11:$B$18,$C72,'Memorial Day Regatta 5-28-22 Op'!$AX$11:$AX$18)</f>
        <v>0</v>
      </c>
      <c r="IA72" s="174">
        <f>SUMIF('Memorial Day Regatta 5-28-22 Op'!$B$11:$B$18,$C72,'Memorial Day Regatta 5-28-22 Op'!$AY$11:$AY$18)</f>
        <v>0</v>
      </c>
      <c r="IB72" s="174">
        <f>SUMIF('Caldwell Cup 6-25-22 TH'!$B$11:$B$25,$C72,'Caldwell Cup 6-25-22 TH'!$AU$11:$AU$25)</f>
        <v>0</v>
      </c>
      <c r="IC72" s="174">
        <f>SUMIF('Caldwell Cup 6-25-22 TH'!$B$11:$B$25,$C72,'Caldwell Cup 6-25-22 TH'!$AV$11:$AV$25)</f>
        <v>0</v>
      </c>
      <c r="ID72" s="174">
        <f>SUMIF('Caldwell Cup 6-25-22 TH'!$B$11:$B$25,$C72,'Caldwell Cup 6-25-22 TH'!$AW$11:$AW$25)</f>
        <v>0</v>
      </c>
      <c r="IE72" s="174">
        <f>SUMIF('Caldwell Cup 6-25-22 TH'!$B$11:$B$25,$C72,'Caldwell Cup 6-25-22 TH'!$AX$11:$AX$25)</f>
        <v>0</v>
      </c>
      <c r="IF72" s="174">
        <f>SUMIF('Caldwell Cup 6-25-22 TH'!$B$11:$B$25,$C72,'Caldwell Cup 6-25-22 TH'!$AY$11:$AY$25)</f>
        <v>0</v>
      </c>
      <c r="IG72" s="174">
        <f>SUMIF('Caldwell Cup 6-25-22 FS'!$B$11:$B$21,$C72,'Caldwell Cup 6-25-22 FS'!$AU$11:$AU$21)</f>
        <v>0</v>
      </c>
      <c r="IH72" s="174">
        <f>SUMIF('Caldwell Cup 6-25-22 FS'!$B$11:$B$21,$C72,'Caldwell Cup 6-25-22 FS'!$AV$11:$AV$21)</f>
        <v>0</v>
      </c>
      <c r="II72" s="174">
        <f>SUMIF('Caldwell Cup 6-25-22 FS'!$B$11:$B$21,$C72,'Caldwell Cup 6-25-22 FS'!$AW$11:$AW$21)</f>
        <v>0</v>
      </c>
      <c r="IJ72" s="174">
        <f>SUMIF('Caldwell Cup 6-25-22 FS'!$B$11:$B$21,$C72,'Caldwell Cup 6-25-22 FS'!$AX$11:$AX$21)</f>
        <v>0</v>
      </c>
      <c r="IK72" s="174">
        <f>SUMIF('Caldwell Cup 6-25-22 FS'!$B$11:$B$21,$C72,'Caldwell Cup 6-25-22 FS'!$AY$11:$AY$21)</f>
        <v>0</v>
      </c>
      <c r="IL72" s="174">
        <f>SUMIF('Caldwell Cup 6-25-22 Lasers'!$B$11:$B$23,$C72,'Caldwell Cup 6-25-22 Lasers'!$AU$11:$AU$23)</f>
        <v>0</v>
      </c>
      <c r="IM72" s="174">
        <f>SUMIF('Caldwell Cup 6-25-22 Lasers'!$B$11:$B$23,$C72,'Caldwell Cup 6-25-22 Lasers'!$AV$11:$AV$23)</f>
        <v>0</v>
      </c>
      <c r="IN72" s="174">
        <f>SUMIF('Caldwell Cup 6-25-22 Lasers'!$B$11:$B$23,$C72,'Caldwell Cup 6-25-22 Lasers'!$AW$11:$AW$23)</f>
        <v>0</v>
      </c>
      <c r="IO72" s="174">
        <f>SUMIF('Caldwell Cup 6-25-22 Lasers'!$B$11:$B$23,$C72,'Caldwell Cup 6-25-22 Lasers'!$AX$11:$AX$23)</f>
        <v>0</v>
      </c>
      <c r="IP72" s="174">
        <f>SUMIF('Caldwell Cup 6-25-22 Lasers'!$B$11:$B$23,$C72,'Caldwell Cup 6-25-22 Lasers'!$AY$11:$AY$23)</f>
        <v>0</v>
      </c>
      <c r="IQ72" s="174">
        <f>SUMIF('Labor Day Regatta 9-3-22 FS'!$B$11:$B$30,$C72,'Labor Day Regatta 9-3-22 FS'!$AU$11:$AU$30)</f>
        <v>0</v>
      </c>
      <c r="IR72" s="174">
        <f>SUMIF('Labor Day Regatta 9-3-22 FS'!$B$11:$B$30,$C72,'Labor Day Regatta 9-3-22 FS'!$AV$11:$AV$30)</f>
        <v>0</v>
      </c>
      <c r="IS72" s="174">
        <f>SUMIF('Labor Day Regatta 9-3-22 FS'!$B$11:$B$30,$C72,'Labor Day Regatta 9-3-22 FS'!$AW$11:$AW$30)</f>
        <v>0</v>
      </c>
      <c r="IT72" s="174">
        <f>SUMIF('Labor Day Regatta 9-3-22 FS'!$B$11:$B$30,$C72,'Labor Day Regatta 9-3-22 FS'!$AX$11:$AX$30)</f>
        <v>0</v>
      </c>
      <c r="IU72" s="174">
        <f>SUMIF('Labor Day Regatta 9-3-22 FS'!$B$11:$B$30,$C72,'Labor Day Regatta 9-3-22 FS'!$AY$11:$AY$30)</f>
        <v>0</v>
      </c>
      <c r="IV72" s="174">
        <f>SUMIF('2022-09-17 Leukemia Cup FS'!$B$11:$B$26,$C72,'2022-09-17 Leukemia Cup FS'!$AU$11:$AU$26)</f>
        <v>0</v>
      </c>
      <c r="IW72" s="174">
        <f>SUMIF('2022-09-17 Leukemia Cup FS'!$B$11:$B$26,$C72,'2022-09-17 Leukemia Cup FS'!$AV$11:$AV$26)</f>
        <v>0</v>
      </c>
      <c r="IX72" s="174">
        <f>SUMIF('2022-09-17 Leukemia Cup FS'!$B$11:$B$26,$C72,'2022-09-17 Leukemia Cup FS'!$AW$11:$AW$26)</f>
        <v>0</v>
      </c>
      <c r="IY72" s="174">
        <f>SUMIF('2022-09-17 Leukemia Cup FS'!$B$11:$B$26,$C72,'2022-09-17 Leukemia Cup FS'!$AX$11:$AX$26)</f>
        <v>0</v>
      </c>
      <c r="IZ72" s="174">
        <f>SUMIF('2022-09-17 Leukemia Cup FS'!$B$11:$B$26,$C72,'2022-09-17 Leukemia Cup FS'!$AY$11:$AY$26)</f>
        <v>0</v>
      </c>
      <c r="JA72" s="174">
        <f>SUMIF('2022-09-17 Leukemia Cup TH'!$B$11:$B$28,$C72,'2022-09-17 Leukemia Cup TH'!$AU$11:$AU$28)</f>
        <v>0</v>
      </c>
      <c r="JB72" s="174">
        <f>SUMIF('2022-09-17 Leukemia Cup TH'!$B$11:$B$28,$C72,'2022-09-17 Leukemia Cup TH'!$AV$11:$AV$28)</f>
        <v>0</v>
      </c>
      <c r="JC72" s="174">
        <f>SUMIF('2022-09-17 Leukemia Cup TH'!$B$11:$B$28,$C72,'2022-09-17 Leukemia Cup TH'!$AW$11:$AW$28)</f>
        <v>0</v>
      </c>
      <c r="JD72" s="174">
        <f>SUMIF('2022-09-17 Leukemia Cup TH'!$B$11:$B$28,$C72,'2022-09-17 Leukemia Cup TH'!$AX$11:$AX$28)</f>
        <v>0</v>
      </c>
      <c r="JE72" s="174">
        <f>SUMIF('2022-09-17 Leukemia Cup TH'!$B$11:$B$28,$C72,'2022-09-17 Leukemia Cup TH'!$AY$11:$AY$28)</f>
        <v>0</v>
      </c>
      <c r="JF72" s="174">
        <f>SUMIF('Smith-Berry LDR 9-24-22'!$B$11:$B$30,$C72,'Smith-Berry LDR 9-24-22'!$AU$11:$AU$30)</f>
        <v>0</v>
      </c>
      <c r="JG72" s="174">
        <f>SUMIF('Smith-Berry LDR 9-24-22'!$B$11:$B$30,$C72,'Smith-Berry LDR 9-24-22'!$AV$11:$AV$30)</f>
        <v>0</v>
      </c>
      <c r="JH72" s="174">
        <f>SUMIF('Smith-Berry LDR 9-24-22'!$B$11:$B$30,$C72,'Smith-Berry LDR 9-24-22'!$AW$11:$AW$30)</f>
        <v>0</v>
      </c>
      <c r="JI72" s="174">
        <f>SUMIF('Smith-Berry LDR 9-24-22'!$B$11:$B$30,$C72,'Smith-Berry LDR 9-24-22'!$AX$11:$AX$30)</f>
        <v>0</v>
      </c>
      <c r="JJ72" s="174">
        <f>SUMIF('Smith-Berry LDR 9-24-22'!$B$11:$B$30,$C72,'Smith-Berry LDR 9-24-22'!$AY$11:$AY$30)</f>
        <v>0</v>
      </c>
      <c r="JK72" s="174">
        <f>SUMIF('Great Scot 10-1-22 Cham'!$B$11:$B$38,$C72,'Great Scot 10-1-22 Cham'!$AU$11:$AU$38)</f>
        <v>0</v>
      </c>
      <c r="JL72" s="174">
        <f>SUMIF('Great Scot 10-1-22 Cham'!$B$11:$B$38,$C72,'Great Scot 10-1-22 Cham'!$AV$11:$AV$38)</f>
        <v>0</v>
      </c>
      <c r="JM72" s="174">
        <f>SUMIF('Great Scot 10-1-22 Cham'!$B$11:$B$38,$C72,'Great Scot 10-1-22 Cham'!$AW$11:$AW$38)</f>
        <v>0</v>
      </c>
      <c r="JN72" s="174">
        <f>SUMIF('Great Scot 10-1-22 Cham'!$B$11:$B$38,$C72,'Great Scot 10-1-22 Cham'!$AX$11:$AX$38)</f>
        <v>0</v>
      </c>
      <c r="JO72" s="174">
        <f>SUMIF('Great Scot 10-1-22 Cham'!$B$11:$B$38,$C72,'Great Scot 10-1-22 Cham'!$AY$11:$AY$38)</f>
        <v>0</v>
      </c>
      <c r="JP72" s="174">
        <f>SUMIF('Great Scot 10-1-22 Chal'!$B$11:$B$28,$C72,'Great Scot 10-1-22 Chal'!$AU$11:$AU$28)</f>
        <v>0</v>
      </c>
      <c r="JQ72" s="174">
        <f>SUMIF('Great Scot 10-1-22 Chal'!$B$11:$B$28,$C72,'Great Scot 10-1-22 Chal'!$AV$11:$AV$28)</f>
        <v>0</v>
      </c>
      <c r="JR72" s="174">
        <f>SUMIF('Great Scot 10-1-22 Chal'!$B$11:$B$28,$C72,'Great Scot 10-1-22 Chal'!$AW$11:$AW$28)</f>
        <v>0</v>
      </c>
      <c r="JS72" s="174">
        <f>SUMIF('Great Scot 10-1-22 Chal'!$B$11:$B$28,$C72,'Great Scot 10-1-22 Chal'!$AX$11:$AX$28)</f>
        <v>0</v>
      </c>
      <c r="JT72" s="174">
        <f>SUMIF('Great Scot 10-1-22 Chal'!$B$11:$B$28,$C72,'Great Scot 10-1-22 Chal'!$AY$11:$AY$28)</f>
        <v>0</v>
      </c>
      <c r="JU72" s="174">
        <f>SUMIF('Great Pumpkin Regatta 10-15-22'!$B$11:$B$54,$C72,'Great Pumpkin Regatta 10-15-22'!$AU$11:$AU$54)</f>
        <v>0</v>
      </c>
      <c r="JV72" s="174">
        <f>SUMIF('Great Pumpkin Regatta 10-15-22'!$B$11:$B$54,$C72,'Great Pumpkin Regatta 10-15-22'!$AV$11:$AV$54)</f>
        <v>0</v>
      </c>
      <c r="JW72" s="174">
        <f>SUMIF('Great Pumpkin Regatta 10-15-22'!$B$11:$B$54,$C72,'Great Pumpkin Regatta 10-15-22'!$AW$11:$AW$54)</f>
        <v>0</v>
      </c>
      <c r="JX72" s="174">
        <f>SUMIF('Great Pumpkin Regatta 10-15-22'!$B$11:$B$54,$C72,'Great Pumpkin Regatta 10-15-22'!$AX$11:$AX$54)</f>
        <v>0</v>
      </c>
      <c r="JY72" s="174">
        <f>SUMIF('Great Pumpkin Regatta 10-15-22'!$B$11:$B$54,$C72,'Great Pumpkin Regatta 10-15-22'!$AY$11:$AY$54)</f>
        <v>0</v>
      </c>
      <c r="JZ72" s="174">
        <f>SUMIF('One Day Regatta 10-29-22 FS'!$B$11:$B$19,$C72,'One Day Regatta 10-29-22 FS'!$AU$11:$AU$19)</f>
        <v>0</v>
      </c>
      <c r="KA72" s="174">
        <f>SUMIF('One Day Regatta 10-29-22 FS'!$B$11:$B$19,$C72,'One Day Regatta 10-29-22 FS'!$AV$11:$AV$19)</f>
        <v>0</v>
      </c>
      <c r="KB72" s="174">
        <f>SUMIF('One Day Regatta 10-29-22 FS'!$B$11:$B$19,$C72,'One Day Regatta 10-29-22 FS'!$AW$11:$AW$19)</f>
        <v>0</v>
      </c>
      <c r="KC72" s="174">
        <f>SUMIF('One Day Regatta 10-29-22 FS'!$B$11:$B$19,$C72,'One Day Regatta 10-29-22 FS'!$AX$11:$AX$19)</f>
        <v>0</v>
      </c>
      <c r="KD72" s="174">
        <f>SUMIF('One Day Regatta 10-29-22 FS'!$B$11:$B$19,$C72,'One Day Regatta 10-29-22 FS'!$AY$11:$AY$19)</f>
        <v>0</v>
      </c>
    </row>
    <row r="73" spans="1:290" ht="15" customHeight="1" x14ac:dyDescent="0.2">
      <c r="A73" s="400" t="s">
        <v>1369</v>
      </c>
      <c r="B73" s="134">
        <f t="shared" si="69"/>
        <v>36</v>
      </c>
      <c r="C73" s="170" t="s">
        <v>1206</v>
      </c>
      <c r="D73" s="171">
        <f t="shared" si="76"/>
        <v>0</v>
      </c>
      <c r="E73" s="172">
        <f t="shared" si="77"/>
        <v>0</v>
      </c>
      <c r="F73" s="171">
        <f t="shared" si="78"/>
        <v>0</v>
      </c>
      <c r="G73" s="171">
        <v>0</v>
      </c>
      <c r="H73" s="171">
        <f t="shared" si="79"/>
        <v>0</v>
      </c>
      <c r="I73" s="173">
        <f t="shared" si="80"/>
        <v>0</v>
      </c>
      <c r="J73" s="173"/>
      <c r="K73" s="174">
        <f>SUMIF('Saturday Race 11-06-21'!$B$11:$B$21,$C73,'Saturday Race 11-06-21'!$AU$11:$AU$21)</f>
        <v>0</v>
      </c>
      <c r="L73" s="174">
        <f>SUMIF('Saturday Race 11-06-21'!$B$11:$B$21,$C73,'Saturday Race 11-06-21'!$AV$11:$AV$21)</f>
        <v>0</v>
      </c>
      <c r="M73" s="174">
        <f>SUMIF('Saturday Race 11-06-21'!$B$11:$B$21,$C73,'Saturday Race 11-06-21'!$AW$11:$AW$21)</f>
        <v>0</v>
      </c>
      <c r="N73" s="174">
        <f>SUMIF('Saturday Race 11-06-21'!$B$11:$B$21,$C73,'Saturday Race 11-06-21'!$AX$11:$AX$21)</f>
        <v>0</v>
      </c>
      <c r="O73" s="174">
        <f>SUMIF('Saturday Race 11-06-21'!$B$11:$B$21,$C73,'Saturday Race 11-06-21'!$AY$11:$AY$21)</f>
        <v>0</v>
      </c>
      <c r="P73" s="174">
        <f>SUMIF('Saturday Race 11-20-21'!$B$11:$B$20,$C73,'Saturday Race 11-20-21'!$AU$11:$AU$20)</f>
        <v>0</v>
      </c>
      <c r="Q73" s="174">
        <f>SUMIF('Saturday Race 11-20-21'!$B$11:$B$20,$C73,'Saturday Race 11-20-21'!$AV$11:$AV$20)</f>
        <v>0</v>
      </c>
      <c r="R73" s="174">
        <f>SUMIF('Saturday Race 11-20-21'!$B$11:$B$20,$C73,'Saturday Race 11-20-21'!$AW$11:$AW$20)</f>
        <v>0</v>
      </c>
      <c r="S73" s="174">
        <f>SUMIF('Saturday Race 11-20-21'!$B$11:$B$20,$C73,'Saturday Race 11-20-21'!$AX$11:$AX$20)</f>
        <v>0</v>
      </c>
      <c r="T73" s="174">
        <f>SUMIF('Saturday Race 11-20-21'!$B$11:$B$20,$C73,'Saturday Race 11-20-21'!$AY$11:$AY$20)</f>
        <v>0</v>
      </c>
      <c r="U73" s="174">
        <f>SUMIF('Saturday Race 1-08-22'!$B$11:$B$20,$C73,'Saturday Race 1-08-22'!$AU$11:$AU$20)</f>
        <v>0</v>
      </c>
      <c r="V73" s="174">
        <f>SUMIF('Saturday Race 1-08-22'!$B$11:$B$20,$C73,'Saturday Race 1-08-22'!$AV$11:$AV$20)</f>
        <v>0</v>
      </c>
      <c r="W73" s="174">
        <f>SUMIF('Saturday Race 1-08-22'!$B$11:$B$20,$C73,'Saturday Race 1-08-22'!$AW$11:$AW$20)</f>
        <v>0</v>
      </c>
      <c r="X73" s="174">
        <f>SUMIF('Saturday Race 1-08-22'!$B$11:$B$20,$C73,'Saturday Race 1-08-22'!$AX$11:$AX$20)</f>
        <v>0</v>
      </c>
      <c r="Y73" s="174">
        <f>SUMIF('Saturday Race 1-08-22'!$B$11:$B$20,$C73,'Saturday Race 1-08-22'!$AY$11:$AY$20)</f>
        <v>0</v>
      </c>
      <c r="Z73" s="174">
        <f>SUMIF('Saturday Race 1-22-22'!$B$11:$B$20,$C73,'Saturday Race 1-22-22'!$AU$11:$AU$20)</f>
        <v>0</v>
      </c>
      <c r="AA73" s="174">
        <f>SUMIF('Saturday Race 1-22-22'!$B$11:$B$20,$C73,'Saturday Race 1-22-22'!$AV$11:$AV$20)</f>
        <v>0</v>
      </c>
      <c r="AB73" s="174">
        <f>SUMIF('Saturday Race 1-22-22'!$B$11:$B$20,$C73,'Saturday Race 1-22-22'!$AW$11:$AW$20)</f>
        <v>0</v>
      </c>
      <c r="AC73" s="174">
        <f>SUMIF('Saturday Race 1-22-22'!$B$11:$B$20,$C73,'Saturday Race 1-22-22'!$AX$11:$AX$20)</f>
        <v>0</v>
      </c>
      <c r="AD73" s="174">
        <f>SUMIF('Saturday Race 1-22-22'!$B$11:$B$20,$C73,'Saturday Race 1-22-22'!$AY$11:$AY$20)</f>
        <v>0</v>
      </c>
      <c r="AE73" s="174">
        <f>SUMIF('Sunday Race 2-6-22'!$B$11:$B$20,$C73,'Sunday Race 2-6-22'!$AU$11:$AU$20)</f>
        <v>0</v>
      </c>
      <c r="AF73" s="174">
        <f>SUMIF('Sunday Race 2-6-22'!$B$11:$B$20,$C73,'Sunday Race 2-6-22'!$AV$11:$AV$20)</f>
        <v>0</v>
      </c>
      <c r="AG73" s="174">
        <f>SUMIF('Sunday Race 2-6-22'!$B$11:$B$20,$C73,'Sunday Race 2-6-22'!$AW$11:$AW$20)</f>
        <v>0</v>
      </c>
      <c r="AH73" s="174">
        <f>SUMIF('Sunday Race 2-6-22'!$B$11:$B$20,$C73,'Sunday Race 2-6-22'!$AX$11:$AX$20)</f>
        <v>0</v>
      </c>
      <c r="AI73" s="174">
        <f>SUMIF('Sunday Race 2-6-22'!$B$11:$B$20,$C73,'Sunday Race 2-6-22'!$AY$11:$AY$20)</f>
        <v>0</v>
      </c>
      <c r="AJ73" s="174">
        <f>SUMIF('Sunday Race 2-20-22'!$B$11:$B$26,$C73,'Sunday Race 2-20-22'!$AU$11:$AU$26)</f>
        <v>0</v>
      </c>
      <c r="AK73" s="174">
        <f>SUMIF('Sunday Race 2-20-22'!$B$11:$B$26,$C73,'Sunday Race 2-20-22'!$AV$11:$AV$26)</f>
        <v>0</v>
      </c>
      <c r="AL73" s="174">
        <f>SUMIF('Sunday Race 2-20-22'!$B$11:$B$26,$C73,'Sunday Race 2-20-22'!$AW$11:$AW$26)</f>
        <v>0</v>
      </c>
      <c r="AM73" s="174">
        <f>SUMIF('Sunday Race 2-20-22'!$B$11:$B$26,$C73,'Sunday Race 2-20-22'!$AX$11:$AX$26)</f>
        <v>0</v>
      </c>
      <c r="AN73" s="174">
        <f>SUMIF('Sunday Race 2-20-22'!$B$11:$B$26,$C73,'Sunday Race 2-20-22'!$AY$11:$AY$26)</f>
        <v>0</v>
      </c>
      <c r="AO73" s="174">
        <f>SUMIF('Sunday Race 2-27-22'!$B$11:$B$20,$C73,'Sunday Race 2-27-22'!$AU$11:$AU$20)</f>
        <v>0</v>
      </c>
      <c r="AP73" s="174">
        <f>SUMIF('Sunday Race 2-27-22'!$B$11:$B$20,$C73,'Sunday Race 2-27-22'!$AV$11:$AV$20)</f>
        <v>0</v>
      </c>
      <c r="AQ73" s="174">
        <f>SUMIF('Sunday Race 2-27-22'!$B$11:$B$20,$C73,'Sunday Race 2-27-22'!$AW$11:$AW$20)</f>
        <v>0</v>
      </c>
      <c r="AR73" s="174">
        <f>SUMIF('Sunday Race 2-27-22'!$B$11:$B$20,$C73,'Sunday Race 2-27-22'!$AX$11:$AX$20)</f>
        <v>0</v>
      </c>
      <c r="AS73" s="174">
        <f>SUMIF('Sunday Race 2-27-22'!$B$11:$B$20,$C73,'Sunday Race 2-27-22'!$AY$11:$AY$20)</f>
        <v>0</v>
      </c>
      <c r="AT73" s="174">
        <f>SUMIF('Sunday Race 3-13-22'!$B$11:$B$25,$C73,'Sunday Race 3-13-22'!$AU$11:$AU$25)</f>
        <v>0</v>
      </c>
      <c r="AU73" s="174">
        <f>SUMIF('Sunday Race 3-13-22'!$B$11:$B$25,$C73,'Sunday Race 3-13-22'!$AV$11:$AV$25)</f>
        <v>0</v>
      </c>
      <c r="AV73" s="174">
        <f>SUMIF('Sunday Race 3-13-22'!$B$11:$B$25,$C73,'Sunday Race 3-13-22'!$AW$11:$AW$25)</f>
        <v>0</v>
      </c>
      <c r="AW73" s="174">
        <f>SUMIF('Sunday Race 3-13-22'!$B$11:$B$25,$C73,'Sunday Race 3-13-22'!$AX$11:$AX$25)</f>
        <v>0</v>
      </c>
      <c r="AX73" s="174">
        <f>SUMIF('Sunday Race 3-13-22'!$B$11:$B$25,$C73,'Sunday Race 3-13-22'!$AY$11:$AY$25)</f>
        <v>0</v>
      </c>
      <c r="AY73" s="174">
        <f>SUMIF('Saturday Race 3-19-22'!$B$11:$B$15,$C73,'Saturday Race 3-19-22'!$AU$11:$AU$15)</f>
        <v>0</v>
      </c>
      <c r="AZ73" s="174">
        <f>SUMIF('Saturday Race 3-19-22'!$B$11:$B$15,$C73,'Saturday Race 3-19-22'!$AV$11:$AV$15)</f>
        <v>0</v>
      </c>
      <c r="BA73" s="174">
        <f>SUMIF('Saturday Race 3-19-22'!$B$11:$B$15,$C73,'Saturday Race 3-19-22'!$AW$11:$AW$15)</f>
        <v>0</v>
      </c>
      <c r="BB73" s="174">
        <f>SUMIF('Saturday Race 3-19-22'!$B$11:$B$15,$C73,'Saturday Race 3-19-22'!$AX$11:$AX$15)</f>
        <v>0</v>
      </c>
      <c r="BC73" s="174">
        <f>SUMIF('Saturday Race 3-19-22'!$B$11:$B$15,$C73,'Saturday Race 3-19-22'!$AY$11:$AY$15)</f>
        <v>0</v>
      </c>
      <c r="BD73" s="174">
        <f>SUMIF('Sunday Races 4-10-22'!$B$11:$B$26,$C73,'Sunday Races 4-10-22'!$AU$11:$AU$26)</f>
        <v>0</v>
      </c>
      <c r="BE73" s="174">
        <f>SUMIF('Sunday Races 4-10-22'!$B$11:$B$26,$C73,'Sunday Races 4-10-22'!$AV$11:$AV$26)</f>
        <v>0</v>
      </c>
      <c r="BF73" s="174">
        <f>SUMIF('Sunday Races 4-10-22'!$B$11:$B$26,$C73,'Sunday Races 4-10-22'!$AW$11:$AW$26)</f>
        <v>0</v>
      </c>
      <c r="BG73" s="174">
        <f>SUMIF('Sunday Races 4-10-22'!$B$11:$B$26,$C73,'Sunday Races 4-10-22'!$AX$11:$AX$26)</f>
        <v>0</v>
      </c>
      <c r="BH73" s="174">
        <f>SUMIF('Sunday Races 4-10-22'!$B$11:$B$26,$C73,'Sunday Races 4-10-22'!$AY$11:$AY$26)</f>
        <v>0</v>
      </c>
      <c r="BI73" s="174">
        <f>SUMIF('Sunday Races 5-1-22'!$B$11:$B$28,$C73,'Sunday Races 5-1-22'!$AU$11:$AU$28)</f>
        <v>0</v>
      </c>
      <c r="BJ73" s="174">
        <f>SUMIF('Sunday Races 5-1-22'!$B$11:$B$28,$C73,'Sunday Races 5-1-22'!$AV$11:$AV$28)</f>
        <v>0</v>
      </c>
      <c r="BK73" s="174">
        <f>SUMIF('Sunday Races 5-1-22'!$B$11:$B$28,$C73,'Sunday Races 5-1-22'!$AW$11:$AW$28)</f>
        <v>0</v>
      </c>
      <c r="BL73" s="174">
        <f>SUMIF('Sunday Races 5-1-22'!$B$11:$B$28,$C73,'Sunday Races 5-1-22'!$AX$11:$AX$28)</f>
        <v>0</v>
      </c>
      <c r="BM73" s="174">
        <f>SUMIF('Sunday Races 5-1-22'!$B$11:$B$28,$C73,'Sunday Races 5-1-22'!$AY$11:$AY$28)</f>
        <v>0</v>
      </c>
      <c r="BN73" s="174">
        <f>SUMIF('Sunday Races 6-5-22'!$B$11:$B$28,$C73,'Sunday Races 6-5-22'!$AU$11:$AU$28)</f>
        <v>0</v>
      </c>
      <c r="BO73" s="174">
        <f>SUMIF('Sunday Races 6-5-22'!$B$11:$B$28,$C73,'Sunday Races 6-5-22'!$AV$11:$AV$28)</f>
        <v>0</v>
      </c>
      <c r="BP73" s="174">
        <f>SUMIF('Sunday Races 6-5-22'!$B$11:$B$28,$C73,'Sunday Races 6-5-22'!$AW$11:$AW$28)</f>
        <v>0</v>
      </c>
      <c r="BQ73" s="174">
        <f>SUMIF('Sunday Races 6-5-22'!$B$11:$B$28,$C73,'Sunday Races 6-5-22'!$AX$11:$AX$28)</f>
        <v>0</v>
      </c>
      <c r="BR73" s="174">
        <f>SUMIF('Sunday Races 6-5-22'!$B$11:$B$28,$C73,'Sunday Races 6-5-22'!$AY$11:$AY$28)</f>
        <v>0</v>
      </c>
      <c r="BS73" s="174">
        <f>SUMIF('Sunday Races 6-12-22'!$B$11:$B$24,$C73,'Sunday Races 6-12-22'!$AU$11:$AU$24)</f>
        <v>0</v>
      </c>
      <c r="BT73" s="174">
        <f>SUMIF('Sunday Races 6-12-22'!$B$11:$B$24,$C73,'Sunday Races 6-12-22'!$AV$11:$AV$24)</f>
        <v>0</v>
      </c>
      <c r="BU73" s="174">
        <f>SUMIF('Sunday Races 6-12-22'!$B$11:$B$24,$C73,'Sunday Races 6-12-22'!$AW$11:$AW$24)</f>
        <v>0</v>
      </c>
      <c r="BV73" s="174">
        <f>SUMIF('Sunday Races 6-12-22'!$B$11:$B$24,$C73,'Sunday Races 6-12-22'!$AX$11:$AX$24)</f>
        <v>0</v>
      </c>
      <c r="BW73" s="174">
        <f>SUMIF('Sunday Races 6-12-22'!$B$11:$B$24,$C73,'Sunday Races 6-12-22'!$AY$11:$AY$24)</f>
        <v>0</v>
      </c>
      <c r="BX73" s="174">
        <f>SUMIF('Saturday Races 6-18-22'!$B$11:$B$24,$C73,'Saturday Races 6-18-22'!$AU$11:$AU$24)</f>
        <v>0</v>
      </c>
      <c r="BY73" s="174">
        <f>SUMIF('Saturday Races 6-18-22'!$B$11:$B$24,$C73,'Saturday Races 6-18-22'!$AV$11:$AV$24)</f>
        <v>0</v>
      </c>
      <c r="BZ73" s="174">
        <f>SUMIF('Saturday Races 6-18-22'!$B$11:$B$24,$C73,'Saturday Races 6-18-22'!$AW$11:$AW$24)</f>
        <v>0</v>
      </c>
      <c r="CA73" s="174">
        <f>SUMIF('Saturday Races 6-18-22'!$B$11:$B$24,$C73,'Saturday Races 6-18-22'!$AX$11:$AX$24)</f>
        <v>0</v>
      </c>
      <c r="CB73" s="174">
        <f>SUMIF('Saturday Races 6-18-22'!$B$11:$B$24,$C73,'Saturday Races 6-18-22'!$AY$11:$AY$24)</f>
        <v>0</v>
      </c>
      <c r="CC73" s="174">
        <f>SUMIF('Sunday Races 7-3-22'!$B$11:$B$26,$C73,'Sunday Races 7-3-22'!$AU$11:$AU$26)</f>
        <v>0</v>
      </c>
      <c r="CD73" s="174">
        <f>SUMIF('Sunday Races 7-3-22'!$B$11:$B$26,$C73,'Sunday Races 7-3-22'!$AV$11:$AV$26)</f>
        <v>0</v>
      </c>
      <c r="CE73" s="174">
        <f>SUMIF('Sunday Races 7-3-22'!$B$11:$B$26,$C73,'Sunday Races 7-3-22'!$AW$11:$AW$26)</f>
        <v>0</v>
      </c>
      <c r="CF73" s="174">
        <f>SUMIF('Sunday Races 7-3-22'!$B$11:$B$26,$C73,'Sunday Races 7-3-22'!$AX$11:$AX$26)</f>
        <v>0</v>
      </c>
      <c r="CG73" s="174">
        <f>SUMIF('Sunday Races 7-3-22'!$B$11:$B$26,$C73,'Sunday Races 7-3-22'!$AY$11:$AY$26)</f>
        <v>0</v>
      </c>
      <c r="CH73" s="174">
        <f>SUMIF('Sunday Races 7-31-22'!$B$11:$B$26,$C73,'Sunday Races 7-31-22'!$AU$11:$AU$26)</f>
        <v>0</v>
      </c>
      <c r="CI73" s="174">
        <f>SUMIF('Sunday Races 7-31-22'!$B$11:$B$26,$C73,'Sunday Races 7-31-22'!$AV$11:$AV$26)</f>
        <v>0</v>
      </c>
      <c r="CJ73" s="174">
        <f>SUMIF('Sunday Races 7-31-22'!$B$11:$B$26,$C73,'Sunday Races 7-31-22'!$AW$11:$AW$26)</f>
        <v>0</v>
      </c>
      <c r="CK73" s="174">
        <f>SUMIF('Sunday Races 7-31-22'!$B$11:$B$26,$C73,'Sunday Races 7-31-22'!$AX$11:$AX$26)</f>
        <v>0</v>
      </c>
      <c r="CL73" s="174">
        <f>SUMIF('Sunday Races 7-31-22'!$B$11:$B$26,$C73,'Sunday Races 7-31-22'!$AY$11:$AY$26)</f>
        <v>0</v>
      </c>
      <c r="CM73" s="174">
        <f>SUMIF('Sunday Races 8-14-22'!$B$11:$B$26,$C73,'Sunday Races 8-14-22'!$AU$11:$AU$26)</f>
        <v>0</v>
      </c>
      <c r="CN73" s="174">
        <f>SUMIF('Sunday Races 8-14-22'!$B$11:$B$26,$C73,'Sunday Races 8-14-22'!$AV$11:$AV$26)</f>
        <v>0</v>
      </c>
      <c r="CO73" s="174">
        <f>SUMIF('Sunday Races 8-14-22'!$B$11:$B$26,$C73,'Sunday Races 8-14-22'!$AW$11:$AW$26)</f>
        <v>0</v>
      </c>
      <c r="CP73" s="174">
        <f>SUMIF('Sunday Races 8-14-22'!$B$11:$B$26,$C73,'Sunday Races 8-14-22'!$AX$11:$AX$26)</f>
        <v>0</v>
      </c>
      <c r="CQ73" s="174">
        <f>SUMIF('Sunday Races 8-14-22'!$B$11:$B$26,$C73,'Sunday Races 8-14-22'!$AY$11:$AY$26)</f>
        <v>0</v>
      </c>
      <c r="CR73" s="174">
        <f>SUMIF('Saturday Races 8-20-22'!$B$11:$B$26,$C73,'Saturday Races 8-20-22'!$AU$11:$AU$26)</f>
        <v>0</v>
      </c>
      <c r="CS73" s="174">
        <f>SUMIF('Saturday Races 8-20-22'!$B$11:$B$26,$C73,'Saturday Races 8-20-22'!$AV$11:$AV$26)</f>
        <v>0</v>
      </c>
      <c r="CT73" s="174">
        <f>SUMIF('Saturday Races 8-20-22'!$B$11:$B$26,$C73,'Saturday Races 8-20-22'!$AW$11:$AW$26)</f>
        <v>0</v>
      </c>
      <c r="CU73" s="174">
        <f>SUMIF('Saturday Races 8-20-22'!$B$11:$B$26,$C73,'Saturday Races 8-20-22'!$AX$11:$AX$26)</f>
        <v>0</v>
      </c>
      <c r="CV73" s="174">
        <f>SUMIF('Saturday Races 8-20-22'!$B$11:$B$26,$C73,'Saturday Races 8-20-22'!$AY$11:$AY$26)</f>
        <v>0</v>
      </c>
      <c r="CW73" s="174">
        <f>SUMIF('Sunday Races 9-11-22'!$B$11:$B$20,$C73,'Sunday Races 9-11-22'!$AU$11:$AU$20)</f>
        <v>0</v>
      </c>
      <c r="CX73" s="174">
        <f>SUMIF('Sunday Races 9-11-22'!$B$11:$B$20,$C73,'Sunday Races 9-11-22'!$AV$11:$AV$20)</f>
        <v>0</v>
      </c>
      <c r="CY73" s="174">
        <f>SUMIF('Sunday Races 9-11-22'!$B$11:$B$20,$C73,'Sunday Races 9-11-22'!$AW$11:$AW$20)</f>
        <v>0</v>
      </c>
      <c r="CZ73" s="174">
        <f>SUMIF('Sunday Races 9-11-22'!$B$11:$B$20,$C73,'Sunday Races 9-11-22'!$AX$11:$AX$20)</f>
        <v>0</v>
      </c>
      <c r="DA73" s="174">
        <f>SUMIF('Sunday Races 9-11-22'!$B$11:$B$20,$C73,'Sunday Races 9-11-22'!$AY$11:$AY$20)</f>
        <v>0</v>
      </c>
      <c r="DB73" s="174">
        <f>SUMIF('Sunday Races 10-9-22'!$B$11:$B$21,$C73,'Sunday Races 10-9-22'!$AU$11:$AU$21)</f>
        <v>0</v>
      </c>
      <c r="DC73" s="174">
        <f>SUMIF('Sunday Races 10-9-22'!$B$11:$B$21,$C73,'Sunday Races 10-9-22'!$AV$11:$AV$21)</f>
        <v>0</v>
      </c>
      <c r="DD73" s="174">
        <f>SUMIF('Sunday Races 10-9-22'!$B$11:$B$21,$C73,'Sunday Races 10-9-22'!$AW$11:$AW$21)</f>
        <v>0</v>
      </c>
      <c r="DE73" s="174">
        <f>SUMIF('Sunday Races 10-9-22'!$B$11:$B$21,$C73,'Sunday Races 10-9-22'!$AX$11:$AX$21)</f>
        <v>0</v>
      </c>
      <c r="DF73" s="174">
        <f>SUMIF('Sunday Races 10-9-22'!$B$11:$B$21,$C73,'Sunday Races 10-9-22'!$AY$11:$AY$21)</f>
        <v>0</v>
      </c>
      <c r="DG73" s="174">
        <f>SUMIF('Sunday Races 10-23-22'!$B$11:$B$22,$C73,'Sunday Races 10-23-22'!$AU$11:$AU$22)</f>
        <v>0</v>
      </c>
      <c r="DH73" s="174">
        <f>SUMIF('Sunday Races 10-23-22'!$B$11:$B$22,$C73,'Sunday Races 10-23-22'!$AV$11:$AV$22)</f>
        <v>0</v>
      </c>
      <c r="DI73" s="174">
        <f>SUMIF('Sunday Races 10-23-22'!$B$11:$B$22,$C73,'Sunday Races 10-23-22'!$AW$11:$AW$22)</f>
        <v>0</v>
      </c>
      <c r="DJ73" s="174">
        <f>SUMIF('Sunday Races 10-23-22'!$B$11:$B$22,$C73,'Sunday Races 10-23-22'!$AX$11:$AX$22)</f>
        <v>0</v>
      </c>
      <c r="DK73" s="174">
        <f>SUMIF('Sunday Races 10-23-22'!$B$11:$B$22,$C73,'Sunday Races 10-23-22'!$AY$11:$AY$22)</f>
        <v>0</v>
      </c>
      <c r="DL73" s="175"/>
      <c r="DM73" s="176"/>
      <c r="DN73" s="177">
        <f t="shared" si="70"/>
        <v>0</v>
      </c>
      <c r="DO73" s="177">
        <f t="shared" si="70"/>
        <v>0</v>
      </c>
      <c r="DP73" s="177">
        <f t="shared" si="70"/>
        <v>0</v>
      </c>
      <c r="DQ73" s="177">
        <f t="shared" si="70"/>
        <v>0</v>
      </c>
      <c r="DR73" s="177">
        <f t="shared" si="70"/>
        <v>0</v>
      </c>
      <c r="DS73" s="177">
        <f t="shared" si="70"/>
        <v>0</v>
      </c>
      <c r="DT73" s="177">
        <f t="shared" si="70"/>
        <v>0</v>
      </c>
      <c r="DU73" s="177">
        <f t="shared" si="70"/>
        <v>0</v>
      </c>
      <c r="DV73" s="177">
        <f t="shared" si="70"/>
        <v>0</v>
      </c>
      <c r="DW73" s="177">
        <f t="shared" si="70"/>
        <v>0</v>
      </c>
      <c r="DX73" s="177">
        <f t="shared" si="71"/>
        <v>0</v>
      </c>
      <c r="DY73" s="177">
        <f t="shared" si="71"/>
        <v>0</v>
      </c>
      <c r="DZ73" s="177">
        <f t="shared" si="71"/>
        <v>0</v>
      </c>
      <c r="EA73" s="177">
        <f t="shared" si="71"/>
        <v>0</v>
      </c>
      <c r="EB73" s="177">
        <f t="shared" si="71"/>
        <v>0</v>
      </c>
      <c r="EC73" s="177">
        <f t="shared" si="71"/>
        <v>0</v>
      </c>
      <c r="ED73" s="177">
        <f t="shared" si="71"/>
        <v>0</v>
      </c>
      <c r="EE73" s="177">
        <f t="shared" si="71"/>
        <v>0</v>
      </c>
      <c r="EF73" s="177">
        <f t="shared" si="71"/>
        <v>0</v>
      </c>
      <c r="EG73" s="177">
        <f t="shared" si="71"/>
        <v>0</v>
      </c>
      <c r="EH73" s="177">
        <f t="shared" si="72"/>
        <v>0</v>
      </c>
      <c r="EI73" s="177">
        <f t="shared" si="72"/>
        <v>0</v>
      </c>
      <c r="EJ73" s="177">
        <f t="shared" si="72"/>
        <v>0</v>
      </c>
      <c r="EK73" s="177">
        <f t="shared" si="72"/>
        <v>0</v>
      </c>
      <c r="EL73" s="177">
        <f t="shared" si="72"/>
        <v>0</v>
      </c>
      <c r="EM73" s="177">
        <f t="shared" si="72"/>
        <v>0</v>
      </c>
      <c r="EN73" s="177">
        <f t="shared" si="72"/>
        <v>0</v>
      </c>
      <c r="EO73" s="177">
        <f t="shared" si="72"/>
        <v>0</v>
      </c>
      <c r="EP73" s="177">
        <f t="shared" si="72"/>
        <v>0</v>
      </c>
      <c r="EQ73" s="177">
        <f t="shared" si="72"/>
        <v>0</v>
      </c>
      <c r="ER73" s="177">
        <f t="shared" si="73"/>
        <v>0</v>
      </c>
      <c r="ES73" s="177">
        <f t="shared" si="73"/>
        <v>0</v>
      </c>
      <c r="ET73" s="177">
        <f t="shared" si="73"/>
        <v>0</v>
      </c>
      <c r="EU73" s="177">
        <f t="shared" si="73"/>
        <v>0</v>
      </c>
      <c r="EV73" s="177">
        <f t="shared" si="73"/>
        <v>0</v>
      </c>
      <c r="EW73" s="177">
        <f t="shared" si="73"/>
        <v>0</v>
      </c>
      <c r="EX73" s="177">
        <f t="shared" si="73"/>
        <v>0</v>
      </c>
      <c r="EY73" s="177">
        <f t="shared" si="73"/>
        <v>0</v>
      </c>
      <c r="EZ73" s="177">
        <f t="shared" si="73"/>
        <v>0</v>
      </c>
      <c r="FA73" s="177">
        <f t="shared" si="73"/>
        <v>0</v>
      </c>
      <c r="FB73" s="177">
        <f t="shared" si="74"/>
        <v>0</v>
      </c>
      <c r="FC73" s="177">
        <f t="shared" si="74"/>
        <v>0</v>
      </c>
      <c r="FD73" s="177">
        <f t="shared" si="74"/>
        <v>0</v>
      </c>
      <c r="FE73" s="177">
        <f t="shared" si="74"/>
        <v>0</v>
      </c>
      <c r="FF73" s="177">
        <f t="shared" si="74"/>
        <v>0</v>
      </c>
      <c r="FG73" s="177">
        <f t="shared" si="74"/>
        <v>0</v>
      </c>
      <c r="FH73" s="177">
        <f t="shared" si="74"/>
        <v>0</v>
      </c>
      <c r="FI73" s="177">
        <f t="shared" si="74"/>
        <v>0</v>
      </c>
      <c r="FJ73" s="177">
        <f t="shared" si="74"/>
        <v>0</v>
      </c>
      <c r="FK73" s="177">
        <f t="shared" si="74"/>
        <v>0</v>
      </c>
      <c r="FL73" s="177">
        <f t="shared" si="75"/>
        <v>0</v>
      </c>
      <c r="FM73" s="177">
        <f t="shared" si="75"/>
        <v>0</v>
      </c>
      <c r="FN73" s="177">
        <f t="shared" si="75"/>
        <v>0</v>
      </c>
      <c r="FO73" s="177">
        <f t="shared" si="75"/>
        <v>0</v>
      </c>
      <c r="FP73" s="177">
        <f t="shared" si="75"/>
        <v>0</v>
      </c>
      <c r="FQ73" s="177">
        <f t="shared" si="75"/>
        <v>0</v>
      </c>
      <c r="FR73" s="177">
        <f t="shared" si="75"/>
        <v>0</v>
      </c>
      <c r="FS73" s="177">
        <f t="shared" si="75"/>
        <v>0</v>
      </c>
      <c r="FT73" s="177">
        <f t="shared" si="75"/>
        <v>0</v>
      </c>
      <c r="FU73" s="177">
        <f t="shared" si="75"/>
        <v>0</v>
      </c>
      <c r="FV73" s="177">
        <f t="shared" si="75"/>
        <v>0</v>
      </c>
      <c r="FW73" s="177">
        <f t="shared" si="75"/>
        <v>0</v>
      </c>
      <c r="FX73" s="177">
        <f t="shared" si="75"/>
        <v>0</v>
      </c>
      <c r="FY73" s="177">
        <f t="shared" si="75"/>
        <v>0</v>
      </c>
      <c r="FZ73" s="177">
        <f t="shared" si="75"/>
        <v>0</v>
      </c>
      <c r="GA73" s="177"/>
      <c r="GB73" s="229">
        <f t="shared" si="81"/>
        <v>0</v>
      </c>
      <c r="GC73" s="229">
        <f t="shared" si="82"/>
        <v>0</v>
      </c>
      <c r="GD73" s="174">
        <f>SUMIF('One Day 12-04-21 Scots'!$B$11:$B$24,$C73,'One Day 12-04-21 Scots'!$AU$11:$AU$24)</f>
        <v>0</v>
      </c>
      <c r="GE73" s="174">
        <f>SUMIF('One Day 12-04-21 Scots'!$B$11:$B$24,$C73,'One Day 12-04-21 Scots'!$AV$11:$AV$24)</f>
        <v>0</v>
      </c>
      <c r="GF73" s="174">
        <f>SUMIF('One Day 12-04-21 Scots'!$B$11:$B$24,$C73,'One Day 12-04-21 Scots'!$AW$11:$AW$24)</f>
        <v>0</v>
      </c>
      <c r="GG73" s="174">
        <f>SUMIF('One Day 12-04-21 Scots'!$B$11:$B$24,$C73,'One Day 12-04-21 Scots'!$AX$11:$AX$24)</f>
        <v>0</v>
      </c>
      <c r="GH73" s="174">
        <f>SUMIF('One Day 12-04-21 Scots'!$B$11:$B$24,$C73,'One Day 12-04-21 Scots'!$AY$11:$AY$24)</f>
        <v>0</v>
      </c>
      <c r="GI73" s="174">
        <f>SUMIF('One Day 12-04-21 Thistles'!$B$11:$B$25,$C73,'One Day 12-04-21 Thistles'!$AU$11:$AU$25)</f>
        <v>0</v>
      </c>
      <c r="GJ73" s="174">
        <f>SUMIF('One Day 12-04-21 Thistles'!$B$11:$B$25,$C73,'One Day 12-04-21 Thistles'!$AV$11:$AV$25)</f>
        <v>0</v>
      </c>
      <c r="GK73" s="174">
        <f>SUMIF('One Day 12-04-21 Thistles'!$B$11:$B$25,$C73,'One Day 12-04-21 Thistles'!$AW$11:$AW$25)</f>
        <v>0</v>
      </c>
      <c r="GL73" s="174">
        <f>SUMIF('One Day 12-04-21 Thistles'!$B$11:$B$25,$C73,'One Day 12-04-21 Thistles'!$AX$11:$AX$25)</f>
        <v>0</v>
      </c>
      <c r="GM73" s="174">
        <f>SUMIF('One Day 12-04-21 Thistles'!$B$11:$B$25,$C73,'One Day 12-04-21 Thistles'!$AY$11:$AY$25)</f>
        <v>0</v>
      </c>
      <c r="GN73" s="174">
        <f>SUMIF('Chili One Day 2-12-22 Scots'!$B$11:$B$27,$C73,'Chili One Day 2-12-22 Scots'!$AU$11:$AU$27)</f>
        <v>0</v>
      </c>
      <c r="GO73" s="174">
        <f>SUMIF('Chili One Day 2-12-22 Scots'!$B$11:$B$27,$C73,'Chili One Day 2-12-22 Scots'!$AV$11:$AV$27)</f>
        <v>0</v>
      </c>
      <c r="GP73" s="174">
        <f>SUMIF('Chili One Day 2-12-22 Scots'!$B$11:$B$27,$C73,'Chili One Day 2-12-22 Scots'!$AW$11:$AW$27)</f>
        <v>0</v>
      </c>
      <c r="GQ73" s="174">
        <f>SUMIF('Chili One Day 2-12-22 Scots'!$B$11:$B$27,$C73,'Chili One Day 2-12-22 Scots'!$AX$11:$AX$27)</f>
        <v>0</v>
      </c>
      <c r="GR73" s="174">
        <f>SUMIF('Chili One Day 2-12-22 Scots'!$B$11:$B$27,$C73,'Chili One Day 2-12-22 Scots'!$AY$11:$AY$27)</f>
        <v>0</v>
      </c>
      <c r="GS73" s="174">
        <f>SUMIF('Chili One Day 2-12-22 Thistles'!$B$11:$B$27,$C73,'Chili One Day 2-12-22 Thistles'!$AU$11:$AU$27)</f>
        <v>0</v>
      </c>
      <c r="GT73" s="174">
        <f>SUMIF('Chili One Day 2-12-22 Thistles'!$B$11:$B$27,$C73,'Chili One Day 2-12-22 Thistles'!$AV$11:$AV$27)</f>
        <v>0</v>
      </c>
      <c r="GU73" s="174">
        <f>SUMIF('Chili One Day 2-12-22 Thistles'!$B$11:$B$27,$C73,'Chili One Day 2-12-22 Thistles'!$AW$11:$AW$27)</f>
        <v>0</v>
      </c>
      <c r="GV73" s="174">
        <f>SUMIF('Chili One Day 2-12-22 Thistles'!$B$11:$B$27,$C73,'Chili One Day 2-12-22 Thistles'!$AX$11:$AX$27)</f>
        <v>0</v>
      </c>
      <c r="GW73" s="174">
        <f>SUMIF('Chili One Day 2-12-22 Thistles'!$B$11:$B$27,$C73,'Chili One Day 2-12-22 Thistles'!$AY$11:$AY$27)</f>
        <v>0</v>
      </c>
      <c r="GX73" s="174">
        <f>SUMIF('Ironman One Day 3-5-22 FS'!$B$11:$B$26,$C73,'Ironman One Day 3-5-22 FS'!$AU$11:$AU$26)</f>
        <v>0</v>
      </c>
      <c r="GY73" s="174">
        <f>SUMIF('Ironman One Day 3-5-22 FS'!$B$11:$B$26,$C73,'Ironman One Day 3-5-22 FS'!$AV$11:$AV$26)</f>
        <v>0</v>
      </c>
      <c r="GZ73" s="174">
        <f>SUMIF('Ironman One Day 3-5-22 FS'!$B$11:$B$26,$C73,'Ironman One Day 3-5-22 FS'!$AW$11:$AW$26)</f>
        <v>0</v>
      </c>
      <c r="HA73" s="174">
        <f>SUMIF('Ironman One Day 3-5-22 FS'!$B$11:$B$26,$C73,'Ironman One Day 3-5-22 FS'!$AX$11:$AX$26)</f>
        <v>0</v>
      </c>
      <c r="HB73" s="174">
        <f>SUMIF('Ironman One Day 3-5-22 FS'!$B$11:$B$26,$C73,'Ironman One Day 3-5-22 FS'!$AY$11:$AY$26)</f>
        <v>0</v>
      </c>
      <c r="HC73" s="174">
        <f>SUMIF('Ironman One Day 3-5-22 420'!$B$11:$B$26,$C73,'Ironman One Day 3-5-22 420'!$AU$11:$AU$26)</f>
        <v>0</v>
      </c>
      <c r="HD73" s="174">
        <f>SUMIF('Ironman One Day 3-5-22 420'!$B$11:$B$26,$C73,'Ironman One Day 3-5-22 420'!$AV$11:$AV$26)</f>
        <v>0</v>
      </c>
      <c r="HE73" s="174">
        <f>SUMIF('Ironman One Day 3-5-22 420'!$B$11:$B$26,$C73,'Ironman One Day 3-5-22 420'!$AW$11:$AW$26)</f>
        <v>0</v>
      </c>
      <c r="HF73" s="174">
        <f>SUMIF('Ironman One Day 3-5-22 420'!$B$11:$B$26,$C73,'Ironman One Day 3-5-22 420'!$AX$11:$AX$26)</f>
        <v>0</v>
      </c>
      <c r="HG73" s="174">
        <f>SUMIF('Ironman One Day 3-5-22 420'!$B$11:$B$26,$C73,'Ironman One Day 3-5-22 420'!$AY$11:$AY$26)</f>
        <v>0</v>
      </c>
      <c r="HH73" s="174">
        <f>SUMIF('Easter One Day 4-16-22 FS'!$B$11:$B$25,$C73,'Easter One Day 4-16-22 FS'!$AU$11:$AU$25)</f>
        <v>0</v>
      </c>
      <c r="HI73" s="174">
        <f>SUMIF('Easter One Day 4-16-22 FS'!$B$11:$B$25,$C73,'Easter One Day 4-16-22 FS'!$AV$11:$AV$25)</f>
        <v>0</v>
      </c>
      <c r="HJ73" s="174">
        <f>SUMIF('Easter One Day 4-16-22 FS'!$B$11:$B$25,$C73,'Easter One Day 4-16-22 FS'!$AW$11:$AW$25)</f>
        <v>0</v>
      </c>
      <c r="HK73" s="174">
        <f>SUMIF('Easter One Day 4-16-22 FS'!$B$11:$B$25,$C73,'Easter One Day 4-16-22 FS'!$AX$11:$AX$25)</f>
        <v>0</v>
      </c>
      <c r="HL73" s="174">
        <f>SUMIF('Easter One Day 4-16-22 FS'!$B$11:$B$25,$C73,'Easter One Day 4-16-22 FS'!$AY$11:$AY$25)</f>
        <v>0</v>
      </c>
      <c r="HM73" s="174">
        <f>SUMIF('Easter One Day 4-16-22 TH'!$B$11:$B$25,$C73,'Easter One Day 4-16-22 TH'!$AU$11:$AU$25)</f>
        <v>0</v>
      </c>
      <c r="HN73" s="174">
        <f>SUMIF('Easter One Day 4-16-22 TH'!$B$11:$B$25,$C73,'Easter One Day 4-16-22 TH'!$AV$11:$AV$25)</f>
        <v>0</v>
      </c>
      <c r="HO73" s="174">
        <f>SUMIF('Easter One Day 4-16-22 TH'!$B$11:$B$25,$C73,'Easter One Day 4-16-22 TH'!$AW$11:$AW$25)</f>
        <v>0</v>
      </c>
      <c r="HP73" s="174">
        <f>SUMIF('Easter One Day 4-16-22 TH'!$B$11:$B$25,$C73,'Easter One Day 4-16-22 TH'!$AX$11:$AX$25)</f>
        <v>0</v>
      </c>
      <c r="HQ73" s="174">
        <f>SUMIF('Easter One Day 4-16-22 TH'!$B$11:$B$25,$C73,'Easter One Day 4-16-22 TH'!$AY$11:$AY$25)</f>
        <v>0</v>
      </c>
      <c r="HR73" s="174">
        <f>SUMIF('Long Distance Race 5-7-22'!$B$11:$B$25,$C73,'Long Distance Race 5-7-22'!$AU$11:$AU$25)</f>
        <v>0</v>
      </c>
      <c r="HS73" s="174">
        <f>SUMIF('Long Distance Race 5-7-22'!$B$11:$B$18,$C73,'Long Distance Race 5-7-22'!$AV$11:$AV$18)</f>
        <v>0</v>
      </c>
      <c r="HT73" s="174">
        <f>SUMIF('Long Distance Race 5-7-22'!$B$11:$B$18,$C73,'Long Distance Race 5-7-22'!$AW$11:$AW$18)</f>
        <v>0</v>
      </c>
      <c r="HU73" s="174">
        <f>SUMIF('Long Distance Race 5-7-22'!$B$11:$B$18,$C73,'Long Distance Race 5-7-22'!$AX$11:$AX$18)</f>
        <v>0</v>
      </c>
      <c r="HV73" s="174">
        <f>SUMIF('Long Distance Race 5-7-22'!$B$11:$B$18,$C73,'Long Distance Race 5-7-22'!$AY$11:$AY$18)</f>
        <v>0</v>
      </c>
      <c r="HW73" s="174">
        <f>SUMIF('Memorial Day Regatta 5-28-22 Op'!$B$11:$B$25,$C73,'Memorial Day Regatta 5-28-22 Op'!$AU$11:$AU$25)</f>
        <v>0</v>
      </c>
      <c r="HX73" s="174">
        <f>SUMIF('Memorial Day Regatta 5-28-22 Op'!$B$11:$B$18,$C73,'Memorial Day Regatta 5-28-22 Op'!$AV$11:$AV$18)</f>
        <v>0</v>
      </c>
      <c r="HY73" s="174">
        <f>SUMIF('Memorial Day Regatta 5-28-22 Op'!$B$11:$B$18,$C73,'Memorial Day Regatta 5-28-22 Op'!$AW$11:$AW$18)</f>
        <v>0</v>
      </c>
      <c r="HZ73" s="174">
        <f>SUMIF('Memorial Day Regatta 5-28-22 Op'!$B$11:$B$18,$C73,'Memorial Day Regatta 5-28-22 Op'!$AX$11:$AX$18)</f>
        <v>0</v>
      </c>
      <c r="IA73" s="174">
        <f>SUMIF('Memorial Day Regatta 5-28-22 Op'!$B$11:$B$18,$C73,'Memorial Day Regatta 5-28-22 Op'!$AY$11:$AY$18)</f>
        <v>0</v>
      </c>
      <c r="IB73" s="174">
        <f>SUMIF('Caldwell Cup 6-25-22 TH'!$B$11:$B$25,$C73,'Caldwell Cup 6-25-22 TH'!$AU$11:$AU$25)</f>
        <v>0</v>
      </c>
      <c r="IC73" s="174">
        <f>SUMIF('Caldwell Cup 6-25-22 TH'!$B$11:$B$25,$C73,'Caldwell Cup 6-25-22 TH'!$AV$11:$AV$25)</f>
        <v>0</v>
      </c>
      <c r="ID73" s="174">
        <f>SUMIF('Caldwell Cup 6-25-22 TH'!$B$11:$B$25,$C73,'Caldwell Cup 6-25-22 TH'!$AW$11:$AW$25)</f>
        <v>0</v>
      </c>
      <c r="IE73" s="174">
        <f>SUMIF('Caldwell Cup 6-25-22 TH'!$B$11:$B$25,$C73,'Caldwell Cup 6-25-22 TH'!$AX$11:$AX$25)</f>
        <v>0</v>
      </c>
      <c r="IF73" s="174">
        <f>SUMIF('Caldwell Cup 6-25-22 TH'!$B$11:$B$25,$C73,'Caldwell Cup 6-25-22 TH'!$AY$11:$AY$25)</f>
        <v>0</v>
      </c>
      <c r="IG73" s="174">
        <f>SUMIF('Caldwell Cup 6-25-22 FS'!$B$11:$B$21,$C73,'Caldwell Cup 6-25-22 FS'!$AU$11:$AU$21)</f>
        <v>0</v>
      </c>
      <c r="IH73" s="174">
        <f>SUMIF('Caldwell Cup 6-25-22 FS'!$B$11:$B$21,$C73,'Caldwell Cup 6-25-22 FS'!$AV$11:$AV$21)</f>
        <v>0</v>
      </c>
      <c r="II73" s="174">
        <f>SUMIF('Caldwell Cup 6-25-22 FS'!$B$11:$B$21,$C73,'Caldwell Cup 6-25-22 FS'!$AW$11:$AW$21)</f>
        <v>0</v>
      </c>
      <c r="IJ73" s="174">
        <f>SUMIF('Caldwell Cup 6-25-22 FS'!$B$11:$B$21,$C73,'Caldwell Cup 6-25-22 FS'!$AX$11:$AX$21)</f>
        <v>0</v>
      </c>
      <c r="IK73" s="174">
        <f>SUMIF('Caldwell Cup 6-25-22 FS'!$B$11:$B$21,$C73,'Caldwell Cup 6-25-22 FS'!$AY$11:$AY$21)</f>
        <v>0</v>
      </c>
      <c r="IL73" s="174">
        <f>SUMIF('Caldwell Cup 6-25-22 Lasers'!$B$11:$B$23,$C73,'Caldwell Cup 6-25-22 Lasers'!$AU$11:$AU$23)</f>
        <v>0</v>
      </c>
      <c r="IM73" s="174">
        <f>SUMIF('Caldwell Cup 6-25-22 Lasers'!$B$11:$B$23,$C73,'Caldwell Cup 6-25-22 Lasers'!$AV$11:$AV$23)</f>
        <v>0</v>
      </c>
      <c r="IN73" s="174">
        <f>SUMIF('Caldwell Cup 6-25-22 Lasers'!$B$11:$B$23,$C73,'Caldwell Cup 6-25-22 Lasers'!$AW$11:$AW$23)</f>
        <v>0</v>
      </c>
      <c r="IO73" s="174">
        <f>SUMIF('Caldwell Cup 6-25-22 Lasers'!$B$11:$B$23,$C73,'Caldwell Cup 6-25-22 Lasers'!$AX$11:$AX$23)</f>
        <v>0</v>
      </c>
      <c r="IP73" s="174">
        <f>SUMIF('Caldwell Cup 6-25-22 Lasers'!$B$11:$B$23,$C73,'Caldwell Cup 6-25-22 Lasers'!$AY$11:$AY$23)</f>
        <v>0</v>
      </c>
      <c r="IQ73" s="174">
        <f>SUMIF('Labor Day Regatta 9-3-22 FS'!$B$11:$B$30,$C73,'Labor Day Regatta 9-3-22 FS'!$AU$11:$AU$30)</f>
        <v>0</v>
      </c>
      <c r="IR73" s="174">
        <f>SUMIF('Labor Day Regatta 9-3-22 FS'!$B$11:$B$30,$C73,'Labor Day Regatta 9-3-22 FS'!$AV$11:$AV$30)</f>
        <v>0</v>
      </c>
      <c r="IS73" s="174">
        <f>SUMIF('Labor Day Regatta 9-3-22 FS'!$B$11:$B$30,$C73,'Labor Day Regatta 9-3-22 FS'!$AW$11:$AW$30)</f>
        <v>0</v>
      </c>
      <c r="IT73" s="174">
        <f>SUMIF('Labor Day Regatta 9-3-22 FS'!$B$11:$B$30,$C73,'Labor Day Regatta 9-3-22 FS'!$AX$11:$AX$30)</f>
        <v>0</v>
      </c>
      <c r="IU73" s="174">
        <f>SUMIF('Labor Day Regatta 9-3-22 FS'!$B$11:$B$30,$C73,'Labor Day Regatta 9-3-22 FS'!$AY$11:$AY$30)</f>
        <v>0</v>
      </c>
      <c r="IV73" s="174">
        <f>SUMIF('2022-09-17 Leukemia Cup FS'!$B$11:$B$26,$C73,'2022-09-17 Leukemia Cup FS'!$AU$11:$AU$26)</f>
        <v>0</v>
      </c>
      <c r="IW73" s="174">
        <f>SUMIF('2022-09-17 Leukemia Cup FS'!$B$11:$B$26,$C73,'2022-09-17 Leukemia Cup FS'!$AV$11:$AV$26)</f>
        <v>0</v>
      </c>
      <c r="IX73" s="174">
        <f>SUMIF('2022-09-17 Leukemia Cup FS'!$B$11:$B$26,$C73,'2022-09-17 Leukemia Cup FS'!$AW$11:$AW$26)</f>
        <v>0</v>
      </c>
      <c r="IY73" s="174">
        <f>SUMIF('2022-09-17 Leukemia Cup FS'!$B$11:$B$26,$C73,'2022-09-17 Leukemia Cup FS'!$AX$11:$AX$26)</f>
        <v>0</v>
      </c>
      <c r="IZ73" s="174">
        <f>SUMIF('2022-09-17 Leukemia Cup FS'!$B$11:$B$26,$C73,'2022-09-17 Leukemia Cup FS'!$AY$11:$AY$26)</f>
        <v>0</v>
      </c>
      <c r="JA73" s="174">
        <f>SUMIF('2022-09-17 Leukemia Cup TH'!$B$11:$B$28,$C73,'2022-09-17 Leukemia Cup TH'!$AU$11:$AU$28)</f>
        <v>0</v>
      </c>
      <c r="JB73" s="174">
        <f>SUMIF('2022-09-17 Leukemia Cup TH'!$B$11:$B$28,$C73,'2022-09-17 Leukemia Cup TH'!$AV$11:$AV$28)</f>
        <v>0</v>
      </c>
      <c r="JC73" s="174">
        <f>SUMIF('2022-09-17 Leukemia Cup TH'!$B$11:$B$28,$C73,'2022-09-17 Leukemia Cup TH'!$AW$11:$AW$28)</f>
        <v>0</v>
      </c>
      <c r="JD73" s="174">
        <f>SUMIF('2022-09-17 Leukemia Cup TH'!$B$11:$B$28,$C73,'2022-09-17 Leukemia Cup TH'!$AX$11:$AX$28)</f>
        <v>0</v>
      </c>
      <c r="JE73" s="174">
        <f>SUMIF('2022-09-17 Leukemia Cup TH'!$B$11:$B$28,$C73,'2022-09-17 Leukemia Cup TH'!$AY$11:$AY$28)</f>
        <v>0</v>
      </c>
      <c r="JF73" s="174">
        <f>SUMIF('Smith-Berry LDR 9-24-22'!$B$11:$B$30,$C73,'Smith-Berry LDR 9-24-22'!$AU$11:$AU$30)</f>
        <v>0</v>
      </c>
      <c r="JG73" s="174">
        <f>SUMIF('Smith-Berry LDR 9-24-22'!$B$11:$B$30,$C73,'Smith-Berry LDR 9-24-22'!$AV$11:$AV$30)</f>
        <v>0</v>
      </c>
      <c r="JH73" s="174">
        <f>SUMIF('Smith-Berry LDR 9-24-22'!$B$11:$B$30,$C73,'Smith-Berry LDR 9-24-22'!$AW$11:$AW$30)</f>
        <v>0</v>
      </c>
      <c r="JI73" s="174">
        <f>SUMIF('Smith-Berry LDR 9-24-22'!$B$11:$B$30,$C73,'Smith-Berry LDR 9-24-22'!$AX$11:$AX$30)</f>
        <v>0</v>
      </c>
      <c r="JJ73" s="174">
        <f>SUMIF('Smith-Berry LDR 9-24-22'!$B$11:$B$30,$C73,'Smith-Berry LDR 9-24-22'!$AY$11:$AY$30)</f>
        <v>0</v>
      </c>
      <c r="JK73" s="174">
        <f>SUMIF('Great Scot 10-1-22 Cham'!$B$11:$B$38,$C73,'Great Scot 10-1-22 Cham'!$AU$11:$AU$38)</f>
        <v>0</v>
      </c>
      <c r="JL73" s="174">
        <f>SUMIF('Great Scot 10-1-22 Cham'!$B$11:$B$38,$C73,'Great Scot 10-1-22 Cham'!$AV$11:$AV$38)</f>
        <v>0</v>
      </c>
      <c r="JM73" s="174">
        <f>SUMIF('Great Scot 10-1-22 Cham'!$B$11:$B$38,$C73,'Great Scot 10-1-22 Cham'!$AW$11:$AW$38)</f>
        <v>0</v>
      </c>
      <c r="JN73" s="174">
        <f>SUMIF('Great Scot 10-1-22 Cham'!$B$11:$B$38,$C73,'Great Scot 10-1-22 Cham'!$AX$11:$AX$38)</f>
        <v>0</v>
      </c>
      <c r="JO73" s="174">
        <f>SUMIF('Great Scot 10-1-22 Cham'!$B$11:$B$38,$C73,'Great Scot 10-1-22 Cham'!$AY$11:$AY$38)</f>
        <v>0</v>
      </c>
      <c r="JP73" s="174">
        <f>SUMIF('Great Scot 10-1-22 Chal'!$B$11:$B$28,$C73,'Great Scot 10-1-22 Chal'!$AU$11:$AU$28)</f>
        <v>0</v>
      </c>
      <c r="JQ73" s="174">
        <f>SUMIF('Great Scot 10-1-22 Chal'!$B$11:$B$28,$C73,'Great Scot 10-1-22 Chal'!$AV$11:$AV$28)</f>
        <v>0</v>
      </c>
      <c r="JR73" s="174">
        <f>SUMIF('Great Scot 10-1-22 Chal'!$B$11:$B$28,$C73,'Great Scot 10-1-22 Chal'!$AW$11:$AW$28)</f>
        <v>0</v>
      </c>
      <c r="JS73" s="174">
        <f>SUMIF('Great Scot 10-1-22 Chal'!$B$11:$B$28,$C73,'Great Scot 10-1-22 Chal'!$AX$11:$AX$28)</f>
        <v>0</v>
      </c>
      <c r="JT73" s="174">
        <f>SUMIF('Great Scot 10-1-22 Chal'!$B$11:$B$28,$C73,'Great Scot 10-1-22 Chal'!$AY$11:$AY$28)</f>
        <v>0</v>
      </c>
      <c r="JU73" s="174">
        <f>SUMIF('Great Pumpkin Regatta 10-15-22'!$B$11:$B$54,$C73,'Great Pumpkin Regatta 10-15-22'!$AU$11:$AU$54)</f>
        <v>0</v>
      </c>
      <c r="JV73" s="174">
        <f>SUMIF('Great Pumpkin Regatta 10-15-22'!$B$11:$B$54,$C73,'Great Pumpkin Regatta 10-15-22'!$AV$11:$AV$54)</f>
        <v>0</v>
      </c>
      <c r="JW73" s="174">
        <f>SUMIF('Great Pumpkin Regatta 10-15-22'!$B$11:$B$54,$C73,'Great Pumpkin Regatta 10-15-22'!$AW$11:$AW$54)</f>
        <v>0</v>
      </c>
      <c r="JX73" s="174">
        <f>SUMIF('Great Pumpkin Regatta 10-15-22'!$B$11:$B$54,$C73,'Great Pumpkin Regatta 10-15-22'!$AX$11:$AX$54)</f>
        <v>0</v>
      </c>
      <c r="JY73" s="174">
        <f>SUMIF('Great Pumpkin Regatta 10-15-22'!$B$11:$B$54,$C73,'Great Pumpkin Regatta 10-15-22'!$AY$11:$AY$54)</f>
        <v>0</v>
      </c>
      <c r="JZ73" s="174">
        <f>SUMIF('One Day Regatta 10-29-22 FS'!$B$11:$B$19,$C73,'One Day Regatta 10-29-22 FS'!$AU$11:$AU$19)</f>
        <v>0</v>
      </c>
      <c r="KA73" s="174">
        <f>SUMIF('One Day Regatta 10-29-22 FS'!$B$11:$B$19,$C73,'One Day Regatta 10-29-22 FS'!$AV$11:$AV$19)</f>
        <v>0</v>
      </c>
      <c r="KB73" s="174">
        <f>SUMIF('One Day Regatta 10-29-22 FS'!$B$11:$B$19,$C73,'One Day Regatta 10-29-22 FS'!$AW$11:$AW$19)</f>
        <v>0</v>
      </c>
      <c r="KC73" s="174">
        <f>SUMIF('One Day Regatta 10-29-22 FS'!$B$11:$B$19,$C73,'One Day Regatta 10-29-22 FS'!$AX$11:$AX$19)</f>
        <v>0</v>
      </c>
      <c r="KD73" s="174">
        <f>SUMIF('One Day Regatta 10-29-22 FS'!$B$11:$B$19,$C73,'One Day Regatta 10-29-22 FS'!$AY$11:$AY$19)</f>
        <v>0</v>
      </c>
    </row>
    <row r="74" spans="1:290" ht="15" customHeight="1" x14ac:dyDescent="0.2">
      <c r="A74" s="400" t="s">
        <v>1369</v>
      </c>
      <c r="B74" s="134">
        <f t="shared" si="69"/>
        <v>36</v>
      </c>
      <c r="C74" s="170" t="s">
        <v>272</v>
      </c>
      <c r="D74" s="171">
        <f t="shared" si="76"/>
        <v>0</v>
      </c>
      <c r="E74" s="172">
        <f t="shared" si="77"/>
        <v>0</v>
      </c>
      <c r="F74" s="171">
        <f t="shared" si="78"/>
        <v>0</v>
      </c>
      <c r="G74" s="171">
        <v>0</v>
      </c>
      <c r="H74" s="171">
        <f t="shared" si="79"/>
        <v>0</v>
      </c>
      <c r="I74" s="173">
        <f t="shared" si="80"/>
        <v>0</v>
      </c>
      <c r="J74" s="173"/>
      <c r="K74" s="174">
        <f>SUMIF('Saturday Race 11-06-21'!$B$11:$B$21,$C74,'Saturday Race 11-06-21'!$AU$11:$AU$21)</f>
        <v>0</v>
      </c>
      <c r="L74" s="174">
        <f>SUMIF('Saturday Race 11-06-21'!$B$11:$B$21,$C74,'Saturday Race 11-06-21'!$AV$11:$AV$21)</f>
        <v>0</v>
      </c>
      <c r="M74" s="174">
        <f>SUMIF('Saturday Race 11-06-21'!$B$11:$B$21,$C74,'Saturday Race 11-06-21'!$AW$11:$AW$21)</f>
        <v>0</v>
      </c>
      <c r="N74" s="174">
        <f>SUMIF('Saturday Race 11-06-21'!$B$11:$B$21,$C74,'Saturday Race 11-06-21'!$AX$11:$AX$21)</f>
        <v>0</v>
      </c>
      <c r="O74" s="174">
        <f>SUMIF('Saturday Race 11-06-21'!$B$11:$B$21,$C74,'Saturday Race 11-06-21'!$AY$11:$AY$21)</f>
        <v>0</v>
      </c>
      <c r="P74" s="174">
        <f>SUMIF('Saturday Race 11-20-21'!$B$11:$B$20,$C74,'Saturday Race 11-20-21'!$AU$11:$AU$20)</f>
        <v>0</v>
      </c>
      <c r="Q74" s="174">
        <f>SUMIF('Saturday Race 11-20-21'!$B$11:$B$20,$C74,'Saturday Race 11-20-21'!$AV$11:$AV$20)</f>
        <v>0</v>
      </c>
      <c r="R74" s="174">
        <f>SUMIF('Saturday Race 11-20-21'!$B$11:$B$20,$C74,'Saturday Race 11-20-21'!$AW$11:$AW$20)</f>
        <v>0</v>
      </c>
      <c r="S74" s="174">
        <f>SUMIF('Saturday Race 11-20-21'!$B$11:$B$20,$C74,'Saturday Race 11-20-21'!$AX$11:$AX$20)</f>
        <v>0</v>
      </c>
      <c r="T74" s="174">
        <f>SUMIF('Saturday Race 11-20-21'!$B$11:$B$20,$C74,'Saturday Race 11-20-21'!$AY$11:$AY$20)</f>
        <v>0</v>
      </c>
      <c r="U74" s="174">
        <f>SUMIF('Saturday Race 1-08-22'!$B$11:$B$20,$C74,'Saturday Race 1-08-22'!$AU$11:$AU$20)</f>
        <v>0</v>
      </c>
      <c r="V74" s="174">
        <f>SUMIF('Saturday Race 1-08-22'!$B$11:$B$20,$C74,'Saturday Race 1-08-22'!$AV$11:$AV$20)</f>
        <v>0</v>
      </c>
      <c r="W74" s="174">
        <f>SUMIF('Saturday Race 1-08-22'!$B$11:$B$20,$C74,'Saturday Race 1-08-22'!$AW$11:$AW$20)</f>
        <v>0</v>
      </c>
      <c r="X74" s="174">
        <f>SUMIF('Saturday Race 1-08-22'!$B$11:$B$20,$C74,'Saturday Race 1-08-22'!$AX$11:$AX$20)</f>
        <v>0</v>
      </c>
      <c r="Y74" s="174">
        <f>SUMIF('Saturday Race 1-08-22'!$B$11:$B$20,$C74,'Saturday Race 1-08-22'!$AY$11:$AY$20)</f>
        <v>0</v>
      </c>
      <c r="Z74" s="174">
        <f>SUMIF('Saturday Race 1-22-22'!$B$11:$B$20,$C74,'Saturday Race 1-22-22'!$AU$11:$AU$20)</f>
        <v>0</v>
      </c>
      <c r="AA74" s="174">
        <f>SUMIF('Saturday Race 1-22-22'!$B$11:$B$20,$C74,'Saturday Race 1-22-22'!$AV$11:$AV$20)</f>
        <v>0</v>
      </c>
      <c r="AB74" s="174">
        <f>SUMIF('Saturday Race 1-22-22'!$B$11:$B$20,$C74,'Saturday Race 1-22-22'!$AW$11:$AW$20)</f>
        <v>0</v>
      </c>
      <c r="AC74" s="174">
        <f>SUMIF('Saturday Race 1-22-22'!$B$11:$B$20,$C74,'Saturday Race 1-22-22'!$AX$11:$AX$20)</f>
        <v>0</v>
      </c>
      <c r="AD74" s="174">
        <f>SUMIF('Saturday Race 1-22-22'!$B$11:$B$20,$C74,'Saturday Race 1-22-22'!$AY$11:$AY$20)</f>
        <v>0</v>
      </c>
      <c r="AE74" s="174">
        <f>SUMIF('Sunday Race 2-6-22'!$B$11:$B$20,$C74,'Sunday Race 2-6-22'!$AU$11:$AU$20)</f>
        <v>0</v>
      </c>
      <c r="AF74" s="174">
        <f>SUMIF('Sunday Race 2-6-22'!$B$11:$B$20,$C74,'Sunday Race 2-6-22'!$AV$11:$AV$20)</f>
        <v>0</v>
      </c>
      <c r="AG74" s="174">
        <f>SUMIF('Sunday Race 2-6-22'!$B$11:$B$20,$C74,'Sunday Race 2-6-22'!$AW$11:$AW$20)</f>
        <v>0</v>
      </c>
      <c r="AH74" s="174">
        <f>SUMIF('Sunday Race 2-6-22'!$B$11:$B$20,$C74,'Sunday Race 2-6-22'!$AX$11:$AX$20)</f>
        <v>0</v>
      </c>
      <c r="AI74" s="174">
        <f>SUMIF('Sunday Race 2-6-22'!$B$11:$B$20,$C74,'Sunday Race 2-6-22'!$AY$11:$AY$20)</f>
        <v>0</v>
      </c>
      <c r="AJ74" s="174">
        <f>SUMIF('Sunday Race 2-20-22'!$B$11:$B$26,$C74,'Sunday Race 2-20-22'!$AU$11:$AU$26)</f>
        <v>0</v>
      </c>
      <c r="AK74" s="174">
        <f>SUMIF('Sunday Race 2-20-22'!$B$11:$B$26,$C74,'Sunday Race 2-20-22'!$AV$11:$AV$26)</f>
        <v>0</v>
      </c>
      <c r="AL74" s="174">
        <f>SUMIF('Sunday Race 2-20-22'!$B$11:$B$26,$C74,'Sunday Race 2-20-22'!$AW$11:$AW$26)</f>
        <v>0</v>
      </c>
      <c r="AM74" s="174">
        <f>SUMIF('Sunday Race 2-20-22'!$B$11:$B$26,$C74,'Sunday Race 2-20-22'!$AX$11:$AX$26)</f>
        <v>0</v>
      </c>
      <c r="AN74" s="174">
        <f>SUMIF('Sunday Race 2-20-22'!$B$11:$B$26,$C74,'Sunday Race 2-20-22'!$AY$11:$AY$26)</f>
        <v>0</v>
      </c>
      <c r="AO74" s="174">
        <f>SUMIF('Sunday Race 2-27-22'!$B$11:$B$20,$C74,'Sunday Race 2-27-22'!$AU$11:$AU$20)</f>
        <v>0</v>
      </c>
      <c r="AP74" s="174">
        <f>SUMIF('Sunday Race 2-27-22'!$B$11:$B$20,$C74,'Sunday Race 2-27-22'!$AV$11:$AV$20)</f>
        <v>0</v>
      </c>
      <c r="AQ74" s="174">
        <f>SUMIF('Sunday Race 2-27-22'!$B$11:$B$20,$C74,'Sunday Race 2-27-22'!$AW$11:$AW$20)</f>
        <v>0</v>
      </c>
      <c r="AR74" s="174">
        <f>SUMIF('Sunday Race 2-27-22'!$B$11:$B$20,$C74,'Sunday Race 2-27-22'!$AX$11:$AX$20)</f>
        <v>0</v>
      </c>
      <c r="AS74" s="174">
        <f>SUMIF('Sunday Race 2-27-22'!$B$11:$B$20,$C74,'Sunday Race 2-27-22'!$AY$11:$AY$20)</f>
        <v>0</v>
      </c>
      <c r="AT74" s="174">
        <f>SUMIF('Sunday Race 3-13-22'!$B$11:$B$25,$C74,'Sunday Race 3-13-22'!$AU$11:$AU$25)</f>
        <v>0</v>
      </c>
      <c r="AU74" s="174">
        <f>SUMIF('Sunday Race 3-13-22'!$B$11:$B$25,$C74,'Sunday Race 3-13-22'!$AV$11:$AV$25)</f>
        <v>0</v>
      </c>
      <c r="AV74" s="174">
        <f>SUMIF('Sunday Race 3-13-22'!$B$11:$B$25,$C74,'Sunday Race 3-13-22'!$AW$11:$AW$25)</f>
        <v>0</v>
      </c>
      <c r="AW74" s="174">
        <f>SUMIF('Sunday Race 3-13-22'!$B$11:$B$25,$C74,'Sunday Race 3-13-22'!$AX$11:$AX$25)</f>
        <v>0</v>
      </c>
      <c r="AX74" s="174">
        <f>SUMIF('Sunday Race 3-13-22'!$B$11:$B$25,$C74,'Sunday Race 3-13-22'!$AY$11:$AY$25)</f>
        <v>0</v>
      </c>
      <c r="AY74" s="174">
        <f>SUMIF('Saturday Race 3-19-22'!$B$11:$B$15,$C74,'Saturday Race 3-19-22'!$AU$11:$AU$15)</f>
        <v>0</v>
      </c>
      <c r="AZ74" s="174">
        <f>SUMIF('Saturday Race 3-19-22'!$B$11:$B$15,$C74,'Saturday Race 3-19-22'!$AV$11:$AV$15)</f>
        <v>0</v>
      </c>
      <c r="BA74" s="174">
        <f>SUMIF('Saturday Race 3-19-22'!$B$11:$B$15,$C74,'Saturday Race 3-19-22'!$AW$11:$AW$15)</f>
        <v>0</v>
      </c>
      <c r="BB74" s="174">
        <f>SUMIF('Saturday Race 3-19-22'!$B$11:$B$15,$C74,'Saturday Race 3-19-22'!$AX$11:$AX$15)</f>
        <v>0</v>
      </c>
      <c r="BC74" s="174">
        <f>SUMIF('Saturday Race 3-19-22'!$B$11:$B$15,$C74,'Saturday Race 3-19-22'!$AY$11:$AY$15)</f>
        <v>0</v>
      </c>
      <c r="BD74" s="174">
        <f>SUMIF('Sunday Races 4-10-22'!$B$11:$B$26,$C74,'Sunday Races 4-10-22'!$AU$11:$AU$26)</f>
        <v>0</v>
      </c>
      <c r="BE74" s="174">
        <f>SUMIF('Sunday Races 4-10-22'!$B$11:$B$26,$C74,'Sunday Races 4-10-22'!$AV$11:$AV$26)</f>
        <v>0</v>
      </c>
      <c r="BF74" s="174">
        <f>SUMIF('Sunday Races 4-10-22'!$B$11:$B$26,$C74,'Sunday Races 4-10-22'!$AW$11:$AW$26)</f>
        <v>0</v>
      </c>
      <c r="BG74" s="174">
        <f>SUMIF('Sunday Races 4-10-22'!$B$11:$B$26,$C74,'Sunday Races 4-10-22'!$AX$11:$AX$26)</f>
        <v>0</v>
      </c>
      <c r="BH74" s="174">
        <f>SUMIF('Sunday Races 4-10-22'!$B$11:$B$26,$C74,'Sunday Races 4-10-22'!$AY$11:$AY$26)</f>
        <v>0</v>
      </c>
      <c r="BI74" s="174">
        <f>SUMIF('Sunday Races 5-1-22'!$B$11:$B$28,$C74,'Sunday Races 5-1-22'!$AU$11:$AU$28)</f>
        <v>0</v>
      </c>
      <c r="BJ74" s="174">
        <f>SUMIF('Sunday Races 5-1-22'!$B$11:$B$28,$C74,'Sunday Races 5-1-22'!$AV$11:$AV$28)</f>
        <v>0</v>
      </c>
      <c r="BK74" s="174">
        <f>SUMIF('Sunday Races 5-1-22'!$B$11:$B$28,$C74,'Sunday Races 5-1-22'!$AW$11:$AW$28)</f>
        <v>0</v>
      </c>
      <c r="BL74" s="174">
        <f>SUMIF('Sunday Races 5-1-22'!$B$11:$B$28,$C74,'Sunday Races 5-1-22'!$AX$11:$AX$28)</f>
        <v>0</v>
      </c>
      <c r="BM74" s="174">
        <f>SUMIF('Sunday Races 5-1-22'!$B$11:$B$28,$C74,'Sunday Races 5-1-22'!$AY$11:$AY$28)</f>
        <v>0</v>
      </c>
      <c r="BN74" s="174">
        <f>SUMIF('Sunday Races 6-5-22'!$B$11:$B$28,$C74,'Sunday Races 6-5-22'!$AU$11:$AU$28)</f>
        <v>0</v>
      </c>
      <c r="BO74" s="174">
        <f>SUMIF('Sunday Races 6-5-22'!$B$11:$B$28,$C74,'Sunday Races 6-5-22'!$AV$11:$AV$28)</f>
        <v>0</v>
      </c>
      <c r="BP74" s="174">
        <f>SUMIF('Sunday Races 6-5-22'!$B$11:$B$28,$C74,'Sunday Races 6-5-22'!$AW$11:$AW$28)</f>
        <v>0</v>
      </c>
      <c r="BQ74" s="174">
        <f>SUMIF('Sunday Races 6-5-22'!$B$11:$B$28,$C74,'Sunday Races 6-5-22'!$AX$11:$AX$28)</f>
        <v>0</v>
      </c>
      <c r="BR74" s="174">
        <f>SUMIF('Sunday Races 6-5-22'!$B$11:$B$28,$C74,'Sunday Races 6-5-22'!$AY$11:$AY$28)</f>
        <v>0</v>
      </c>
      <c r="BS74" s="174">
        <f>SUMIF('Sunday Races 6-12-22'!$B$11:$B$24,$C74,'Sunday Races 6-12-22'!$AU$11:$AU$24)</f>
        <v>0</v>
      </c>
      <c r="BT74" s="174">
        <f>SUMIF('Sunday Races 6-12-22'!$B$11:$B$24,$C74,'Sunday Races 6-12-22'!$AV$11:$AV$24)</f>
        <v>0</v>
      </c>
      <c r="BU74" s="174">
        <f>SUMIF('Sunday Races 6-12-22'!$B$11:$B$24,$C74,'Sunday Races 6-12-22'!$AW$11:$AW$24)</f>
        <v>0</v>
      </c>
      <c r="BV74" s="174">
        <f>SUMIF('Sunday Races 6-12-22'!$B$11:$B$24,$C74,'Sunday Races 6-12-22'!$AX$11:$AX$24)</f>
        <v>0</v>
      </c>
      <c r="BW74" s="174">
        <f>SUMIF('Sunday Races 6-12-22'!$B$11:$B$24,$C74,'Sunday Races 6-12-22'!$AY$11:$AY$24)</f>
        <v>0</v>
      </c>
      <c r="BX74" s="174">
        <f>SUMIF('Saturday Races 6-18-22'!$B$11:$B$24,$C74,'Saturday Races 6-18-22'!$AU$11:$AU$24)</f>
        <v>0</v>
      </c>
      <c r="BY74" s="174">
        <f>SUMIF('Saturday Races 6-18-22'!$B$11:$B$24,$C74,'Saturday Races 6-18-22'!$AV$11:$AV$24)</f>
        <v>0</v>
      </c>
      <c r="BZ74" s="174">
        <f>SUMIF('Saturday Races 6-18-22'!$B$11:$B$24,$C74,'Saturday Races 6-18-22'!$AW$11:$AW$24)</f>
        <v>0</v>
      </c>
      <c r="CA74" s="174">
        <f>SUMIF('Saturday Races 6-18-22'!$B$11:$B$24,$C74,'Saturday Races 6-18-22'!$AX$11:$AX$24)</f>
        <v>0</v>
      </c>
      <c r="CB74" s="174">
        <f>SUMIF('Saturday Races 6-18-22'!$B$11:$B$24,$C74,'Saturday Races 6-18-22'!$AY$11:$AY$24)</f>
        <v>0</v>
      </c>
      <c r="CC74" s="174">
        <f>SUMIF('Sunday Races 7-3-22'!$B$11:$B$26,$C74,'Sunday Races 7-3-22'!$AU$11:$AU$26)</f>
        <v>0</v>
      </c>
      <c r="CD74" s="174">
        <f>SUMIF('Sunday Races 7-3-22'!$B$11:$B$26,$C74,'Sunday Races 7-3-22'!$AV$11:$AV$26)</f>
        <v>0</v>
      </c>
      <c r="CE74" s="174">
        <f>SUMIF('Sunday Races 7-3-22'!$B$11:$B$26,$C74,'Sunday Races 7-3-22'!$AW$11:$AW$26)</f>
        <v>0</v>
      </c>
      <c r="CF74" s="174">
        <f>SUMIF('Sunday Races 7-3-22'!$B$11:$B$26,$C74,'Sunday Races 7-3-22'!$AX$11:$AX$26)</f>
        <v>0</v>
      </c>
      <c r="CG74" s="174">
        <f>SUMIF('Sunday Races 7-3-22'!$B$11:$B$26,$C74,'Sunday Races 7-3-22'!$AY$11:$AY$26)</f>
        <v>0</v>
      </c>
      <c r="CH74" s="174">
        <f>SUMIF('Sunday Races 7-31-22'!$B$11:$B$26,$C74,'Sunday Races 7-31-22'!$AU$11:$AU$26)</f>
        <v>0</v>
      </c>
      <c r="CI74" s="174">
        <f>SUMIF('Sunday Races 7-31-22'!$B$11:$B$26,$C74,'Sunday Races 7-31-22'!$AV$11:$AV$26)</f>
        <v>0</v>
      </c>
      <c r="CJ74" s="174">
        <f>SUMIF('Sunday Races 7-31-22'!$B$11:$B$26,$C74,'Sunday Races 7-31-22'!$AW$11:$AW$26)</f>
        <v>0</v>
      </c>
      <c r="CK74" s="174">
        <f>SUMIF('Sunday Races 7-31-22'!$B$11:$B$26,$C74,'Sunday Races 7-31-22'!$AX$11:$AX$26)</f>
        <v>0</v>
      </c>
      <c r="CL74" s="174">
        <f>SUMIF('Sunday Races 7-31-22'!$B$11:$B$26,$C74,'Sunday Races 7-31-22'!$AY$11:$AY$26)</f>
        <v>0</v>
      </c>
      <c r="CM74" s="174">
        <f>SUMIF('Sunday Races 8-14-22'!$B$11:$B$26,$C74,'Sunday Races 8-14-22'!$AU$11:$AU$26)</f>
        <v>0</v>
      </c>
      <c r="CN74" s="174">
        <f>SUMIF('Sunday Races 8-14-22'!$B$11:$B$26,$C74,'Sunday Races 8-14-22'!$AV$11:$AV$26)</f>
        <v>0</v>
      </c>
      <c r="CO74" s="174">
        <f>SUMIF('Sunday Races 8-14-22'!$B$11:$B$26,$C74,'Sunday Races 8-14-22'!$AW$11:$AW$26)</f>
        <v>0</v>
      </c>
      <c r="CP74" s="174">
        <f>SUMIF('Sunday Races 8-14-22'!$B$11:$B$26,$C74,'Sunday Races 8-14-22'!$AX$11:$AX$26)</f>
        <v>0</v>
      </c>
      <c r="CQ74" s="174">
        <f>SUMIF('Sunday Races 8-14-22'!$B$11:$B$26,$C74,'Sunday Races 8-14-22'!$AY$11:$AY$26)</f>
        <v>0</v>
      </c>
      <c r="CR74" s="174">
        <f>SUMIF('Saturday Races 8-20-22'!$B$11:$B$26,$C74,'Saturday Races 8-20-22'!$AU$11:$AU$26)</f>
        <v>0</v>
      </c>
      <c r="CS74" s="174">
        <f>SUMIF('Saturday Races 8-20-22'!$B$11:$B$26,$C74,'Saturday Races 8-20-22'!$AV$11:$AV$26)</f>
        <v>0</v>
      </c>
      <c r="CT74" s="174">
        <f>SUMIF('Saturday Races 8-20-22'!$B$11:$B$26,$C74,'Saturday Races 8-20-22'!$AW$11:$AW$26)</f>
        <v>0</v>
      </c>
      <c r="CU74" s="174">
        <f>SUMIF('Saturday Races 8-20-22'!$B$11:$B$26,$C74,'Saturday Races 8-20-22'!$AX$11:$AX$26)</f>
        <v>0</v>
      </c>
      <c r="CV74" s="174">
        <f>SUMIF('Saturday Races 8-20-22'!$B$11:$B$26,$C74,'Saturday Races 8-20-22'!$AY$11:$AY$26)</f>
        <v>0</v>
      </c>
      <c r="CW74" s="174">
        <f>SUMIF('Sunday Races 9-11-22'!$B$11:$B$20,$C74,'Sunday Races 9-11-22'!$AU$11:$AU$20)</f>
        <v>0</v>
      </c>
      <c r="CX74" s="174">
        <f>SUMIF('Sunday Races 9-11-22'!$B$11:$B$20,$C74,'Sunday Races 9-11-22'!$AV$11:$AV$20)</f>
        <v>0</v>
      </c>
      <c r="CY74" s="174">
        <f>SUMIF('Sunday Races 9-11-22'!$B$11:$B$20,$C74,'Sunday Races 9-11-22'!$AW$11:$AW$20)</f>
        <v>0</v>
      </c>
      <c r="CZ74" s="174">
        <f>SUMIF('Sunday Races 9-11-22'!$B$11:$B$20,$C74,'Sunday Races 9-11-22'!$AX$11:$AX$20)</f>
        <v>0</v>
      </c>
      <c r="DA74" s="174">
        <f>SUMIF('Sunday Races 9-11-22'!$B$11:$B$20,$C74,'Sunday Races 9-11-22'!$AY$11:$AY$20)</f>
        <v>0</v>
      </c>
      <c r="DB74" s="174">
        <f>SUMIF('Sunday Races 10-9-22'!$B$11:$B$21,$C74,'Sunday Races 10-9-22'!$AU$11:$AU$21)</f>
        <v>0</v>
      </c>
      <c r="DC74" s="174">
        <f>SUMIF('Sunday Races 10-9-22'!$B$11:$B$21,$C74,'Sunday Races 10-9-22'!$AV$11:$AV$21)</f>
        <v>0</v>
      </c>
      <c r="DD74" s="174">
        <f>SUMIF('Sunday Races 10-9-22'!$B$11:$B$21,$C74,'Sunday Races 10-9-22'!$AW$11:$AW$21)</f>
        <v>0</v>
      </c>
      <c r="DE74" s="174">
        <f>SUMIF('Sunday Races 10-9-22'!$B$11:$B$21,$C74,'Sunday Races 10-9-22'!$AX$11:$AX$21)</f>
        <v>0</v>
      </c>
      <c r="DF74" s="174">
        <f>SUMIF('Sunday Races 10-9-22'!$B$11:$B$21,$C74,'Sunday Races 10-9-22'!$AY$11:$AY$21)</f>
        <v>0</v>
      </c>
      <c r="DG74" s="174">
        <f>SUMIF('Sunday Races 10-23-22'!$B$11:$B$22,$C74,'Sunday Races 10-23-22'!$AU$11:$AU$22)</f>
        <v>0</v>
      </c>
      <c r="DH74" s="174">
        <f>SUMIF('Sunday Races 10-23-22'!$B$11:$B$22,$C74,'Sunday Races 10-23-22'!$AV$11:$AV$22)</f>
        <v>0</v>
      </c>
      <c r="DI74" s="174">
        <f>SUMIF('Sunday Races 10-23-22'!$B$11:$B$22,$C74,'Sunday Races 10-23-22'!$AW$11:$AW$22)</f>
        <v>0</v>
      </c>
      <c r="DJ74" s="174">
        <f>SUMIF('Sunday Races 10-23-22'!$B$11:$B$22,$C74,'Sunday Races 10-23-22'!$AX$11:$AX$22)</f>
        <v>0</v>
      </c>
      <c r="DK74" s="174">
        <f>SUMIF('Sunday Races 10-23-22'!$B$11:$B$22,$C74,'Sunday Races 10-23-22'!$AY$11:$AY$22)</f>
        <v>0</v>
      </c>
      <c r="DL74" s="175"/>
      <c r="DM74" s="176"/>
      <c r="DN74" s="177">
        <f t="shared" si="70"/>
        <v>0</v>
      </c>
      <c r="DO74" s="177">
        <f t="shared" si="70"/>
        <v>0</v>
      </c>
      <c r="DP74" s="177">
        <f t="shared" si="70"/>
        <v>0</v>
      </c>
      <c r="DQ74" s="177">
        <f t="shared" si="70"/>
        <v>0</v>
      </c>
      <c r="DR74" s="177">
        <f t="shared" si="70"/>
        <v>0</v>
      </c>
      <c r="DS74" s="177">
        <f t="shared" si="70"/>
        <v>0</v>
      </c>
      <c r="DT74" s="177">
        <f t="shared" si="70"/>
        <v>0</v>
      </c>
      <c r="DU74" s="177">
        <f t="shared" si="70"/>
        <v>0</v>
      </c>
      <c r="DV74" s="177">
        <f t="shared" si="70"/>
        <v>0</v>
      </c>
      <c r="DW74" s="177">
        <f t="shared" si="70"/>
        <v>0</v>
      </c>
      <c r="DX74" s="177">
        <f t="shared" si="71"/>
        <v>0</v>
      </c>
      <c r="DY74" s="177">
        <f t="shared" si="71"/>
        <v>0</v>
      </c>
      <c r="DZ74" s="177">
        <f t="shared" si="71"/>
        <v>0</v>
      </c>
      <c r="EA74" s="177">
        <f t="shared" si="71"/>
        <v>0</v>
      </c>
      <c r="EB74" s="177">
        <f t="shared" si="71"/>
        <v>0</v>
      </c>
      <c r="EC74" s="177">
        <f t="shared" si="71"/>
        <v>0</v>
      </c>
      <c r="ED74" s="177">
        <f t="shared" si="71"/>
        <v>0</v>
      </c>
      <c r="EE74" s="177">
        <f t="shared" si="71"/>
        <v>0</v>
      </c>
      <c r="EF74" s="177">
        <f t="shared" si="71"/>
        <v>0</v>
      </c>
      <c r="EG74" s="177">
        <f t="shared" si="71"/>
        <v>0</v>
      </c>
      <c r="EH74" s="177">
        <f t="shared" si="72"/>
        <v>0</v>
      </c>
      <c r="EI74" s="177">
        <f t="shared" si="72"/>
        <v>0</v>
      </c>
      <c r="EJ74" s="177">
        <f t="shared" si="72"/>
        <v>0</v>
      </c>
      <c r="EK74" s="177">
        <f t="shared" si="72"/>
        <v>0</v>
      </c>
      <c r="EL74" s="177">
        <f t="shared" si="72"/>
        <v>0</v>
      </c>
      <c r="EM74" s="177">
        <f t="shared" si="72"/>
        <v>0</v>
      </c>
      <c r="EN74" s="177">
        <f t="shared" si="72"/>
        <v>0</v>
      </c>
      <c r="EO74" s="177">
        <f t="shared" si="72"/>
        <v>0</v>
      </c>
      <c r="EP74" s="177">
        <f t="shared" si="72"/>
        <v>0</v>
      </c>
      <c r="EQ74" s="177">
        <f t="shared" si="72"/>
        <v>0</v>
      </c>
      <c r="ER74" s="177">
        <f t="shared" si="73"/>
        <v>0</v>
      </c>
      <c r="ES74" s="177">
        <f t="shared" si="73"/>
        <v>0</v>
      </c>
      <c r="ET74" s="177">
        <f t="shared" si="73"/>
        <v>0</v>
      </c>
      <c r="EU74" s="177">
        <f t="shared" si="73"/>
        <v>0</v>
      </c>
      <c r="EV74" s="177">
        <f t="shared" si="73"/>
        <v>0</v>
      </c>
      <c r="EW74" s="177">
        <f t="shared" si="73"/>
        <v>0</v>
      </c>
      <c r="EX74" s="177">
        <f t="shared" si="73"/>
        <v>0</v>
      </c>
      <c r="EY74" s="177">
        <f t="shared" si="73"/>
        <v>0</v>
      </c>
      <c r="EZ74" s="177">
        <f t="shared" si="73"/>
        <v>0</v>
      </c>
      <c r="FA74" s="177">
        <f t="shared" si="73"/>
        <v>0</v>
      </c>
      <c r="FB74" s="177">
        <f t="shared" si="74"/>
        <v>0</v>
      </c>
      <c r="FC74" s="177">
        <f t="shared" si="74"/>
        <v>0</v>
      </c>
      <c r="FD74" s="177">
        <f t="shared" si="74"/>
        <v>0</v>
      </c>
      <c r="FE74" s="177">
        <f t="shared" si="74"/>
        <v>0</v>
      </c>
      <c r="FF74" s="177">
        <f t="shared" si="74"/>
        <v>0</v>
      </c>
      <c r="FG74" s="177">
        <f t="shared" si="74"/>
        <v>0</v>
      </c>
      <c r="FH74" s="177">
        <f t="shared" si="74"/>
        <v>0</v>
      </c>
      <c r="FI74" s="177">
        <f t="shared" si="74"/>
        <v>0</v>
      </c>
      <c r="FJ74" s="177">
        <f t="shared" si="74"/>
        <v>0</v>
      </c>
      <c r="FK74" s="177">
        <f t="shared" si="74"/>
        <v>0</v>
      </c>
      <c r="FL74" s="177">
        <f t="shared" si="75"/>
        <v>0</v>
      </c>
      <c r="FM74" s="177">
        <f t="shared" si="75"/>
        <v>0</v>
      </c>
      <c r="FN74" s="177">
        <f t="shared" si="75"/>
        <v>0</v>
      </c>
      <c r="FO74" s="177">
        <f t="shared" si="75"/>
        <v>0</v>
      </c>
      <c r="FP74" s="177">
        <f t="shared" si="75"/>
        <v>0</v>
      </c>
      <c r="FQ74" s="177">
        <f t="shared" si="75"/>
        <v>0</v>
      </c>
      <c r="FR74" s="177">
        <f t="shared" si="75"/>
        <v>0</v>
      </c>
      <c r="FS74" s="177">
        <f t="shared" si="75"/>
        <v>0</v>
      </c>
      <c r="FT74" s="177">
        <f t="shared" si="75"/>
        <v>0</v>
      </c>
      <c r="FU74" s="177">
        <f t="shared" si="75"/>
        <v>0</v>
      </c>
      <c r="FV74" s="177">
        <f t="shared" si="75"/>
        <v>0</v>
      </c>
      <c r="FW74" s="177">
        <f t="shared" si="75"/>
        <v>0</v>
      </c>
      <c r="FX74" s="177">
        <f t="shared" si="75"/>
        <v>0</v>
      </c>
      <c r="FY74" s="177">
        <f t="shared" si="75"/>
        <v>0</v>
      </c>
      <c r="FZ74" s="177">
        <f t="shared" si="75"/>
        <v>0</v>
      </c>
      <c r="GA74" s="177"/>
      <c r="GB74" s="229">
        <f t="shared" si="81"/>
        <v>0</v>
      </c>
      <c r="GC74" s="229">
        <f t="shared" si="82"/>
        <v>0</v>
      </c>
      <c r="GD74" s="174">
        <f>SUMIF('One Day 12-04-21 Scots'!$B$11:$B$24,$C74,'One Day 12-04-21 Scots'!$AU$11:$AU$24)</f>
        <v>0</v>
      </c>
      <c r="GE74" s="174">
        <f>SUMIF('One Day 12-04-21 Scots'!$B$11:$B$24,$C74,'One Day 12-04-21 Scots'!$AV$11:$AV$24)</f>
        <v>0</v>
      </c>
      <c r="GF74" s="174">
        <f>SUMIF('One Day 12-04-21 Scots'!$B$11:$B$24,$C74,'One Day 12-04-21 Scots'!$AW$11:$AW$24)</f>
        <v>0</v>
      </c>
      <c r="GG74" s="174">
        <f>SUMIF('One Day 12-04-21 Scots'!$B$11:$B$24,$C74,'One Day 12-04-21 Scots'!$AX$11:$AX$24)</f>
        <v>0</v>
      </c>
      <c r="GH74" s="174">
        <f>SUMIF('One Day 12-04-21 Scots'!$B$11:$B$24,$C74,'One Day 12-04-21 Scots'!$AY$11:$AY$24)</f>
        <v>0</v>
      </c>
      <c r="GI74" s="174">
        <f>SUMIF('One Day 12-04-21 Thistles'!$B$11:$B$25,$C74,'One Day 12-04-21 Thistles'!$AU$11:$AU$25)</f>
        <v>0</v>
      </c>
      <c r="GJ74" s="174">
        <f>SUMIF('One Day 12-04-21 Thistles'!$B$11:$B$25,$C74,'One Day 12-04-21 Thistles'!$AV$11:$AV$25)</f>
        <v>0</v>
      </c>
      <c r="GK74" s="174">
        <f>SUMIF('One Day 12-04-21 Thistles'!$B$11:$B$25,$C74,'One Day 12-04-21 Thistles'!$AW$11:$AW$25)</f>
        <v>0</v>
      </c>
      <c r="GL74" s="174">
        <f>SUMIF('One Day 12-04-21 Thistles'!$B$11:$B$25,$C74,'One Day 12-04-21 Thistles'!$AX$11:$AX$25)</f>
        <v>0</v>
      </c>
      <c r="GM74" s="174">
        <f>SUMIF('One Day 12-04-21 Thistles'!$B$11:$B$25,$C74,'One Day 12-04-21 Thistles'!$AY$11:$AY$25)</f>
        <v>0</v>
      </c>
      <c r="GN74" s="174">
        <f>SUMIF('Chili One Day 2-12-22 Scots'!$B$11:$B$27,$C74,'Chili One Day 2-12-22 Scots'!$AU$11:$AU$27)</f>
        <v>0</v>
      </c>
      <c r="GO74" s="174">
        <f>SUMIF('Chili One Day 2-12-22 Scots'!$B$11:$B$27,$C74,'Chili One Day 2-12-22 Scots'!$AV$11:$AV$27)</f>
        <v>0</v>
      </c>
      <c r="GP74" s="174">
        <f>SUMIF('Chili One Day 2-12-22 Scots'!$B$11:$B$27,$C74,'Chili One Day 2-12-22 Scots'!$AW$11:$AW$27)</f>
        <v>0</v>
      </c>
      <c r="GQ74" s="174">
        <f>SUMIF('Chili One Day 2-12-22 Scots'!$B$11:$B$27,$C74,'Chili One Day 2-12-22 Scots'!$AX$11:$AX$27)</f>
        <v>0</v>
      </c>
      <c r="GR74" s="174">
        <f>SUMIF('Chili One Day 2-12-22 Scots'!$B$11:$B$27,$C74,'Chili One Day 2-12-22 Scots'!$AY$11:$AY$27)</f>
        <v>0</v>
      </c>
      <c r="GS74" s="174">
        <f>SUMIF('Chili One Day 2-12-22 Thistles'!$B$11:$B$27,$C74,'Chili One Day 2-12-22 Thistles'!$AU$11:$AU$27)</f>
        <v>0</v>
      </c>
      <c r="GT74" s="174">
        <f>SUMIF('Chili One Day 2-12-22 Thistles'!$B$11:$B$27,$C74,'Chili One Day 2-12-22 Thistles'!$AV$11:$AV$27)</f>
        <v>0</v>
      </c>
      <c r="GU74" s="174">
        <f>SUMIF('Chili One Day 2-12-22 Thistles'!$B$11:$B$27,$C74,'Chili One Day 2-12-22 Thistles'!$AW$11:$AW$27)</f>
        <v>0</v>
      </c>
      <c r="GV74" s="174">
        <f>SUMIF('Chili One Day 2-12-22 Thistles'!$B$11:$B$27,$C74,'Chili One Day 2-12-22 Thistles'!$AX$11:$AX$27)</f>
        <v>0</v>
      </c>
      <c r="GW74" s="174">
        <f>SUMIF('Chili One Day 2-12-22 Thistles'!$B$11:$B$27,$C74,'Chili One Day 2-12-22 Thistles'!$AY$11:$AY$27)</f>
        <v>0</v>
      </c>
      <c r="GX74" s="174">
        <f>SUMIF('Ironman One Day 3-5-22 FS'!$B$11:$B$26,$C74,'Ironman One Day 3-5-22 FS'!$AU$11:$AU$26)</f>
        <v>0</v>
      </c>
      <c r="GY74" s="174">
        <f>SUMIF('Ironman One Day 3-5-22 FS'!$B$11:$B$26,$C74,'Ironman One Day 3-5-22 FS'!$AV$11:$AV$26)</f>
        <v>0</v>
      </c>
      <c r="GZ74" s="174">
        <f>SUMIF('Ironman One Day 3-5-22 FS'!$B$11:$B$26,$C74,'Ironman One Day 3-5-22 FS'!$AW$11:$AW$26)</f>
        <v>0</v>
      </c>
      <c r="HA74" s="174">
        <f>SUMIF('Ironman One Day 3-5-22 FS'!$B$11:$B$26,$C74,'Ironman One Day 3-5-22 FS'!$AX$11:$AX$26)</f>
        <v>0</v>
      </c>
      <c r="HB74" s="174">
        <f>SUMIF('Ironman One Day 3-5-22 FS'!$B$11:$B$26,$C74,'Ironman One Day 3-5-22 FS'!$AY$11:$AY$26)</f>
        <v>0</v>
      </c>
      <c r="HC74" s="174">
        <f>SUMIF('Ironman One Day 3-5-22 420'!$B$11:$B$26,$C74,'Ironman One Day 3-5-22 420'!$AU$11:$AU$26)</f>
        <v>0</v>
      </c>
      <c r="HD74" s="174">
        <f>SUMIF('Ironman One Day 3-5-22 420'!$B$11:$B$26,$C74,'Ironman One Day 3-5-22 420'!$AV$11:$AV$26)</f>
        <v>0</v>
      </c>
      <c r="HE74" s="174">
        <f>SUMIF('Ironman One Day 3-5-22 420'!$B$11:$B$26,$C74,'Ironman One Day 3-5-22 420'!$AW$11:$AW$26)</f>
        <v>0</v>
      </c>
      <c r="HF74" s="174">
        <f>SUMIF('Ironman One Day 3-5-22 420'!$B$11:$B$26,$C74,'Ironman One Day 3-5-22 420'!$AX$11:$AX$26)</f>
        <v>0</v>
      </c>
      <c r="HG74" s="174">
        <f>SUMIF('Ironman One Day 3-5-22 420'!$B$11:$B$26,$C74,'Ironman One Day 3-5-22 420'!$AY$11:$AY$26)</f>
        <v>0</v>
      </c>
      <c r="HH74" s="174">
        <f>SUMIF('Easter One Day 4-16-22 FS'!$B$11:$B$25,$C74,'Easter One Day 4-16-22 FS'!$AU$11:$AU$25)</f>
        <v>0</v>
      </c>
      <c r="HI74" s="174">
        <f>SUMIF('Easter One Day 4-16-22 FS'!$B$11:$B$25,$C74,'Easter One Day 4-16-22 FS'!$AV$11:$AV$25)</f>
        <v>0</v>
      </c>
      <c r="HJ74" s="174">
        <f>SUMIF('Easter One Day 4-16-22 FS'!$B$11:$B$25,$C74,'Easter One Day 4-16-22 FS'!$AW$11:$AW$25)</f>
        <v>0</v>
      </c>
      <c r="HK74" s="174">
        <f>SUMIF('Easter One Day 4-16-22 FS'!$B$11:$B$25,$C74,'Easter One Day 4-16-22 FS'!$AX$11:$AX$25)</f>
        <v>0</v>
      </c>
      <c r="HL74" s="174">
        <f>SUMIF('Easter One Day 4-16-22 FS'!$B$11:$B$25,$C74,'Easter One Day 4-16-22 FS'!$AY$11:$AY$25)</f>
        <v>0</v>
      </c>
      <c r="HM74" s="174">
        <f>SUMIF('Easter One Day 4-16-22 TH'!$B$11:$B$25,$C74,'Easter One Day 4-16-22 TH'!$AU$11:$AU$25)</f>
        <v>0</v>
      </c>
      <c r="HN74" s="174">
        <f>SUMIF('Easter One Day 4-16-22 TH'!$B$11:$B$25,$C74,'Easter One Day 4-16-22 TH'!$AV$11:$AV$25)</f>
        <v>0</v>
      </c>
      <c r="HO74" s="174">
        <f>SUMIF('Easter One Day 4-16-22 TH'!$B$11:$B$25,$C74,'Easter One Day 4-16-22 TH'!$AW$11:$AW$25)</f>
        <v>0</v>
      </c>
      <c r="HP74" s="174">
        <f>SUMIF('Easter One Day 4-16-22 TH'!$B$11:$B$25,$C74,'Easter One Day 4-16-22 TH'!$AX$11:$AX$25)</f>
        <v>0</v>
      </c>
      <c r="HQ74" s="174">
        <f>SUMIF('Easter One Day 4-16-22 TH'!$B$11:$B$25,$C74,'Easter One Day 4-16-22 TH'!$AY$11:$AY$25)</f>
        <v>0</v>
      </c>
      <c r="HR74" s="174">
        <f>SUMIF('Long Distance Race 5-7-22'!$B$11:$B$25,$C74,'Long Distance Race 5-7-22'!$AU$11:$AU$25)</f>
        <v>0</v>
      </c>
      <c r="HS74" s="174">
        <f>SUMIF('Long Distance Race 5-7-22'!$B$11:$B$18,$C74,'Long Distance Race 5-7-22'!$AV$11:$AV$18)</f>
        <v>0</v>
      </c>
      <c r="HT74" s="174">
        <f>SUMIF('Long Distance Race 5-7-22'!$B$11:$B$18,$C74,'Long Distance Race 5-7-22'!$AW$11:$AW$18)</f>
        <v>0</v>
      </c>
      <c r="HU74" s="174">
        <f>SUMIF('Long Distance Race 5-7-22'!$B$11:$B$18,$C74,'Long Distance Race 5-7-22'!$AX$11:$AX$18)</f>
        <v>0</v>
      </c>
      <c r="HV74" s="174">
        <f>SUMIF('Long Distance Race 5-7-22'!$B$11:$B$18,$C74,'Long Distance Race 5-7-22'!$AY$11:$AY$18)</f>
        <v>0</v>
      </c>
      <c r="HW74" s="174">
        <f>SUMIF('Memorial Day Regatta 5-28-22 Op'!$B$11:$B$25,$C74,'Memorial Day Regatta 5-28-22 Op'!$AU$11:$AU$25)</f>
        <v>0</v>
      </c>
      <c r="HX74" s="174">
        <f>SUMIF('Memorial Day Regatta 5-28-22 Op'!$B$11:$B$18,$C74,'Memorial Day Regatta 5-28-22 Op'!$AV$11:$AV$18)</f>
        <v>0</v>
      </c>
      <c r="HY74" s="174">
        <f>SUMIF('Memorial Day Regatta 5-28-22 Op'!$B$11:$B$18,$C74,'Memorial Day Regatta 5-28-22 Op'!$AW$11:$AW$18)</f>
        <v>0</v>
      </c>
      <c r="HZ74" s="174">
        <f>SUMIF('Memorial Day Regatta 5-28-22 Op'!$B$11:$B$18,$C74,'Memorial Day Regatta 5-28-22 Op'!$AX$11:$AX$18)</f>
        <v>0</v>
      </c>
      <c r="IA74" s="174">
        <f>SUMIF('Memorial Day Regatta 5-28-22 Op'!$B$11:$B$18,$C74,'Memorial Day Regatta 5-28-22 Op'!$AY$11:$AY$18)</f>
        <v>0</v>
      </c>
      <c r="IB74" s="174">
        <f>SUMIF('Caldwell Cup 6-25-22 TH'!$B$11:$B$25,$C74,'Caldwell Cup 6-25-22 TH'!$AU$11:$AU$25)</f>
        <v>0</v>
      </c>
      <c r="IC74" s="174">
        <f>SUMIF('Caldwell Cup 6-25-22 TH'!$B$11:$B$25,$C74,'Caldwell Cup 6-25-22 TH'!$AV$11:$AV$25)</f>
        <v>0</v>
      </c>
      <c r="ID74" s="174">
        <f>SUMIF('Caldwell Cup 6-25-22 TH'!$B$11:$B$25,$C74,'Caldwell Cup 6-25-22 TH'!$AW$11:$AW$25)</f>
        <v>0</v>
      </c>
      <c r="IE74" s="174">
        <f>SUMIF('Caldwell Cup 6-25-22 TH'!$B$11:$B$25,$C74,'Caldwell Cup 6-25-22 TH'!$AX$11:$AX$25)</f>
        <v>0</v>
      </c>
      <c r="IF74" s="174">
        <f>SUMIF('Caldwell Cup 6-25-22 TH'!$B$11:$B$25,$C74,'Caldwell Cup 6-25-22 TH'!$AY$11:$AY$25)</f>
        <v>0</v>
      </c>
      <c r="IG74" s="174">
        <f>SUMIF('Caldwell Cup 6-25-22 FS'!$B$11:$B$21,$C74,'Caldwell Cup 6-25-22 FS'!$AU$11:$AU$21)</f>
        <v>0</v>
      </c>
      <c r="IH74" s="174">
        <f>SUMIF('Caldwell Cup 6-25-22 FS'!$B$11:$B$21,$C74,'Caldwell Cup 6-25-22 FS'!$AV$11:$AV$21)</f>
        <v>0</v>
      </c>
      <c r="II74" s="174">
        <f>SUMIF('Caldwell Cup 6-25-22 FS'!$B$11:$B$21,$C74,'Caldwell Cup 6-25-22 FS'!$AW$11:$AW$21)</f>
        <v>0</v>
      </c>
      <c r="IJ74" s="174">
        <f>SUMIF('Caldwell Cup 6-25-22 FS'!$B$11:$B$21,$C74,'Caldwell Cup 6-25-22 FS'!$AX$11:$AX$21)</f>
        <v>0</v>
      </c>
      <c r="IK74" s="174">
        <f>SUMIF('Caldwell Cup 6-25-22 FS'!$B$11:$B$21,$C74,'Caldwell Cup 6-25-22 FS'!$AY$11:$AY$21)</f>
        <v>0</v>
      </c>
      <c r="IL74" s="174">
        <f>SUMIF('Caldwell Cup 6-25-22 Lasers'!$B$11:$B$23,$C74,'Caldwell Cup 6-25-22 Lasers'!$AU$11:$AU$23)</f>
        <v>0</v>
      </c>
      <c r="IM74" s="174">
        <f>SUMIF('Caldwell Cup 6-25-22 Lasers'!$B$11:$B$23,$C74,'Caldwell Cup 6-25-22 Lasers'!$AV$11:$AV$23)</f>
        <v>0</v>
      </c>
      <c r="IN74" s="174">
        <f>SUMIF('Caldwell Cup 6-25-22 Lasers'!$B$11:$B$23,$C74,'Caldwell Cup 6-25-22 Lasers'!$AW$11:$AW$23)</f>
        <v>0</v>
      </c>
      <c r="IO74" s="174">
        <f>SUMIF('Caldwell Cup 6-25-22 Lasers'!$B$11:$B$23,$C74,'Caldwell Cup 6-25-22 Lasers'!$AX$11:$AX$23)</f>
        <v>0</v>
      </c>
      <c r="IP74" s="174">
        <f>SUMIF('Caldwell Cup 6-25-22 Lasers'!$B$11:$B$23,$C74,'Caldwell Cup 6-25-22 Lasers'!$AY$11:$AY$23)</f>
        <v>0</v>
      </c>
      <c r="IQ74" s="174">
        <f>SUMIF('Labor Day Regatta 9-3-22 FS'!$B$11:$B$30,$C74,'Labor Day Regatta 9-3-22 FS'!$AU$11:$AU$30)</f>
        <v>0</v>
      </c>
      <c r="IR74" s="174">
        <f>SUMIF('Labor Day Regatta 9-3-22 FS'!$B$11:$B$30,$C74,'Labor Day Regatta 9-3-22 FS'!$AV$11:$AV$30)</f>
        <v>0</v>
      </c>
      <c r="IS74" s="174">
        <f>SUMIF('Labor Day Regatta 9-3-22 FS'!$B$11:$B$30,$C74,'Labor Day Regatta 9-3-22 FS'!$AW$11:$AW$30)</f>
        <v>0</v>
      </c>
      <c r="IT74" s="174">
        <f>SUMIF('Labor Day Regatta 9-3-22 FS'!$B$11:$B$30,$C74,'Labor Day Regatta 9-3-22 FS'!$AX$11:$AX$30)</f>
        <v>0</v>
      </c>
      <c r="IU74" s="174">
        <f>SUMIF('Labor Day Regatta 9-3-22 FS'!$B$11:$B$30,$C74,'Labor Day Regatta 9-3-22 FS'!$AY$11:$AY$30)</f>
        <v>0</v>
      </c>
      <c r="IV74" s="174">
        <f>SUMIF('2022-09-17 Leukemia Cup FS'!$B$11:$B$26,$C74,'2022-09-17 Leukemia Cup FS'!$AU$11:$AU$26)</f>
        <v>0</v>
      </c>
      <c r="IW74" s="174">
        <f>SUMIF('2022-09-17 Leukemia Cup FS'!$B$11:$B$26,$C74,'2022-09-17 Leukemia Cup FS'!$AV$11:$AV$26)</f>
        <v>0</v>
      </c>
      <c r="IX74" s="174">
        <f>SUMIF('2022-09-17 Leukemia Cup FS'!$B$11:$B$26,$C74,'2022-09-17 Leukemia Cup FS'!$AW$11:$AW$26)</f>
        <v>0</v>
      </c>
      <c r="IY74" s="174">
        <f>SUMIF('2022-09-17 Leukemia Cup FS'!$B$11:$B$26,$C74,'2022-09-17 Leukemia Cup FS'!$AX$11:$AX$26)</f>
        <v>0</v>
      </c>
      <c r="IZ74" s="174">
        <f>SUMIF('2022-09-17 Leukemia Cup FS'!$B$11:$B$26,$C74,'2022-09-17 Leukemia Cup FS'!$AY$11:$AY$26)</f>
        <v>0</v>
      </c>
      <c r="JA74" s="174">
        <f>SUMIF('2022-09-17 Leukemia Cup TH'!$B$11:$B$28,$C74,'2022-09-17 Leukemia Cup TH'!$AU$11:$AU$28)</f>
        <v>0</v>
      </c>
      <c r="JB74" s="174">
        <f>SUMIF('2022-09-17 Leukemia Cup TH'!$B$11:$B$28,$C74,'2022-09-17 Leukemia Cup TH'!$AV$11:$AV$28)</f>
        <v>0</v>
      </c>
      <c r="JC74" s="174">
        <f>SUMIF('2022-09-17 Leukemia Cup TH'!$B$11:$B$28,$C74,'2022-09-17 Leukemia Cup TH'!$AW$11:$AW$28)</f>
        <v>0</v>
      </c>
      <c r="JD74" s="174">
        <f>SUMIF('2022-09-17 Leukemia Cup TH'!$B$11:$B$28,$C74,'2022-09-17 Leukemia Cup TH'!$AX$11:$AX$28)</f>
        <v>0</v>
      </c>
      <c r="JE74" s="174">
        <f>SUMIF('2022-09-17 Leukemia Cup TH'!$B$11:$B$28,$C74,'2022-09-17 Leukemia Cup TH'!$AY$11:$AY$28)</f>
        <v>0</v>
      </c>
      <c r="JF74" s="174">
        <f>SUMIF('Smith-Berry LDR 9-24-22'!$B$11:$B$30,$C74,'Smith-Berry LDR 9-24-22'!$AU$11:$AU$30)</f>
        <v>0</v>
      </c>
      <c r="JG74" s="174">
        <f>SUMIF('Smith-Berry LDR 9-24-22'!$B$11:$B$30,$C74,'Smith-Berry LDR 9-24-22'!$AV$11:$AV$30)</f>
        <v>0</v>
      </c>
      <c r="JH74" s="174">
        <f>SUMIF('Smith-Berry LDR 9-24-22'!$B$11:$B$30,$C74,'Smith-Berry LDR 9-24-22'!$AW$11:$AW$30)</f>
        <v>0</v>
      </c>
      <c r="JI74" s="174">
        <f>SUMIF('Smith-Berry LDR 9-24-22'!$B$11:$B$30,$C74,'Smith-Berry LDR 9-24-22'!$AX$11:$AX$30)</f>
        <v>0</v>
      </c>
      <c r="JJ74" s="174">
        <f>SUMIF('Smith-Berry LDR 9-24-22'!$B$11:$B$30,$C74,'Smith-Berry LDR 9-24-22'!$AY$11:$AY$30)</f>
        <v>0</v>
      </c>
      <c r="JK74" s="174">
        <f>SUMIF('Great Scot 10-1-22 Cham'!$B$11:$B$38,$C74,'Great Scot 10-1-22 Cham'!$AU$11:$AU$38)</f>
        <v>0</v>
      </c>
      <c r="JL74" s="174">
        <f>SUMIF('Great Scot 10-1-22 Cham'!$B$11:$B$38,$C74,'Great Scot 10-1-22 Cham'!$AV$11:$AV$38)</f>
        <v>0</v>
      </c>
      <c r="JM74" s="174">
        <f>SUMIF('Great Scot 10-1-22 Cham'!$B$11:$B$38,$C74,'Great Scot 10-1-22 Cham'!$AW$11:$AW$38)</f>
        <v>0</v>
      </c>
      <c r="JN74" s="174">
        <f>SUMIF('Great Scot 10-1-22 Cham'!$B$11:$B$38,$C74,'Great Scot 10-1-22 Cham'!$AX$11:$AX$38)</f>
        <v>0</v>
      </c>
      <c r="JO74" s="174">
        <f>SUMIF('Great Scot 10-1-22 Cham'!$B$11:$B$38,$C74,'Great Scot 10-1-22 Cham'!$AY$11:$AY$38)</f>
        <v>0</v>
      </c>
      <c r="JP74" s="174">
        <f>SUMIF('Great Scot 10-1-22 Chal'!$B$11:$B$28,$C74,'Great Scot 10-1-22 Chal'!$AU$11:$AU$28)</f>
        <v>0</v>
      </c>
      <c r="JQ74" s="174">
        <f>SUMIF('Great Scot 10-1-22 Chal'!$B$11:$B$28,$C74,'Great Scot 10-1-22 Chal'!$AV$11:$AV$28)</f>
        <v>0</v>
      </c>
      <c r="JR74" s="174">
        <f>SUMIF('Great Scot 10-1-22 Chal'!$B$11:$B$28,$C74,'Great Scot 10-1-22 Chal'!$AW$11:$AW$28)</f>
        <v>0</v>
      </c>
      <c r="JS74" s="174">
        <f>SUMIF('Great Scot 10-1-22 Chal'!$B$11:$B$28,$C74,'Great Scot 10-1-22 Chal'!$AX$11:$AX$28)</f>
        <v>0</v>
      </c>
      <c r="JT74" s="174">
        <f>SUMIF('Great Scot 10-1-22 Chal'!$B$11:$B$28,$C74,'Great Scot 10-1-22 Chal'!$AY$11:$AY$28)</f>
        <v>0</v>
      </c>
      <c r="JU74" s="174">
        <f>SUMIF('Great Pumpkin Regatta 10-15-22'!$B$11:$B$54,$C74,'Great Pumpkin Regatta 10-15-22'!$AU$11:$AU$54)</f>
        <v>0</v>
      </c>
      <c r="JV74" s="174">
        <f>SUMIF('Great Pumpkin Regatta 10-15-22'!$B$11:$B$54,$C74,'Great Pumpkin Regatta 10-15-22'!$AV$11:$AV$54)</f>
        <v>0</v>
      </c>
      <c r="JW74" s="174">
        <f>SUMIF('Great Pumpkin Regatta 10-15-22'!$B$11:$B$54,$C74,'Great Pumpkin Regatta 10-15-22'!$AW$11:$AW$54)</f>
        <v>0</v>
      </c>
      <c r="JX74" s="174">
        <f>SUMIF('Great Pumpkin Regatta 10-15-22'!$B$11:$B$54,$C74,'Great Pumpkin Regatta 10-15-22'!$AX$11:$AX$54)</f>
        <v>0</v>
      </c>
      <c r="JY74" s="174">
        <f>SUMIF('Great Pumpkin Regatta 10-15-22'!$B$11:$B$54,$C74,'Great Pumpkin Regatta 10-15-22'!$AY$11:$AY$54)</f>
        <v>0</v>
      </c>
      <c r="JZ74" s="174">
        <f>SUMIF('One Day Regatta 10-29-22 FS'!$B$11:$B$19,$C74,'One Day Regatta 10-29-22 FS'!$AU$11:$AU$19)</f>
        <v>0</v>
      </c>
      <c r="KA74" s="174">
        <f>SUMIF('One Day Regatta 10-29-22 FS'!$B$11:$B$19,$C74,'One Day Regatta 10-29-22 FS'!$AV$11:$AV$19)</f>
        <v>0</v>
      </c>
      <c r="KB74" s="174">
        <f>SUMIF('One Day Regatta 10-29-22 FS'!$B$11:$B$19,$C74,'One Day Regatta 10-29-22 FS'!$AW$11:$AW$19)</f>
        <v>0</v>
      </c>
      <c r="KC74" s="174">
        <f>SUMIF('One Day Regatta 10-29-22 FS'!$B$11:$B$19,$C74,'One Day Regatta 10-29-22 FS'!$AX$11:$AX$19)</f>
        <v>0</v>
      </c>
      <c r="KD74" s="174">
        <f>SUMIF('One Day Regatta 10-29-22 FS'!$B$11:$B$19,$C74,'One Day Regatta 10-29-22 FS'!$AY$11:$AY$19)</f>
        <v>0</v>
      </c>
    </row>
    <row r="75" spans="1:290" ht="15" customHeight="1" x14ac:dyDescent="0.2">
      <c r="A75" s="400" t="s">
        <v>1369</v>
      </c>
      <c r="B75" s="134">
        <f t="shared" si="69"/>
        <v>36</v>
      </c>
      <c r="C75" s="170" t="s">
        <v>848</v>
      </c>
      <c r="D75" s="171">
        <f t="shared" si="76"/>
        <v>0</v>
      </c>
      <c r="E75" s="172">
        <f t="shared" si="77"/>
        <v>0</v>
      </c>
      <c r="F75" s="171">
        <f t="shared" si="78"/>
        <v>0</v>
      </c>
      <c r="G75" s="171">
        <v>0</v>
      </c>
      <c r="H75" s="171">
        <f t="shared" si="79"/>
        <v>0</v>
      </c>
      <c r="I75" s="173">
        <f t="shared" si="80"/>
        <v>0</v>
      </c>
      <c r="J75" s="173"/>
      <c r="K75" s="174">
        <f>SUMIF('Saturday Race 11-06-21'!$B$11:$B$21,$C75,'Saturday Race 11-06-21'!$AU$11:$AU$21)</f>
        <v>0</v>
      </c>
      <c r="L75" s="174">
        <f>SUMIF('Saturday Race 11-06-21'!$B$11:$B$21,$C75,'Saturday Race 11-06-21'!$AV$11:$AV$21)</f>
        <v>0</v>
      </c>
      <c r="M75" s="174">
        <f>SUMIF('Saturday Race 11-06-21'!$B$11:$B$21,$C75,'Saturday Race 11-06-21'!$AW$11:$AW$21)</f>
        <v>0</v>
      </c>
      <c r="N75" s="174">
        <f>SUMIF('Saturday Race 11-06-21'!$B$11:$B$21,$C75,'Saturday Race 11-06-21'!$AX$11:$AX$21)</f>
        <v>0</v>
      </c>
      <c r="O75" s="174">
        <f>SUMIF('Saturday Race 11-06-21'!$B$11:$B$21,$C75,'Saturday Race 11-06-21'!$AY$11:$AY$21)</f>
        <v>0</v>
      </c>
      <c r="P75" s="174">
        <f>SUMIF('Saturday Race 11-20-21'!$B$11:$B$20,$C75,'Saturday Race 11-20-21'!$AU$11:$AU$20)</f>
        <v>0</v>
      </c>
      <c r="Q75" s="174">
        <f>SUMIF('Saturday Race 11-20-21'!$B$11:$B$20,$C75,'Saturday Race 11-20-21'!$AV$11:$AV$20)</f>
        <v>0</v>
      </c>
      <c r="R75" s="174">
        <f>SUMIF('Saturday Race 11-20-21'!$B$11:$B$20,$C75,'Saturday Race 11-20-21'!$AW$11:$AW$20)</f>
        <v>0</v>
      </c>
      <c r="S75" s="174">
        <f>SUMIF('Saturday Race 11-20-21'!$B$11:$B$20,$C75,'Saturday Race 11-20-21'!$AX$11:$AX$20)</f>
        <v>0</v>
      </c>
      <c r="T75" s="174">
        <f>SUMIF('Saturday Race 11-20-21'!$B$11:$B$20,$C75,'Saturday Race 11-20-21'!$AY$11:$AY$20)</f>
        <v>0</v>
      </c>
      <c r="U75" s="174">
        <f>SUMIF('Saturday Race 1-08-22'!$B$11:$B$20,$C75,'Saturday Race 1-08-22'!$AU$11:$AU$20)</f>
        <v>0</v>
      </c>
      <c r="V75" s="174">
        <f>SUMIF('Saturday Race 1-08-22'!$B$11:$B$20,$C75,'Saturday Race 1-08-22'!$AV$11:$AV$20)</f>
        <v>0</v>
      </c>
      <c r="W75" s="174">
        <f>SUMIF('Saturday Race 1-08-22'!$B$11:$B$20,$C75,'Saturday Race 1-08-22'!$AW$11:$AW$20)</f>
        <v>0</v>
      </c>
      <c r="X75" s="174">
        <f>SUMIF('Saturday Race 1-08-22'!$B$11:$B$20,$C75,'Saturday Race 1-08-22'!$AX$11:$AX$20)</f>
        <v>0</v>
      </c>
      <c r="Y75" s="174">
        <f>SUMIF('Saturday Race 1-08-22'!$B$11:$B$20,$C75,'Saturday Race 1-08-22'!$AY$11:$AY$20)</f>
        <v>0</v>
      </c>
      <c r="Z75" s="174">
        <f>SUMIF('Saturday Race 1-22-22'!$B$11:$B$20,$C75,'Saturday Race 1-22-22'!$AU$11:$AU$20)</f>
        <v>0</v>
      </c>
      <c r="AA75" s="174">
        <f>SUMIF('Saturday Race 1-22-22'!$B$11:$B$20,$C75,'Saturday Race 1-22-22'!$AV$11:$AV$20)</f>
        <v>0</v>
      </c>
      <c r="AB75" s="174">
        <f>SUMIF('Saturday Race 1-22-22'!$B$11:$B$20,$C75,'Saturday Race 1-22-22'!$AW$11:$AW$20)</f>
        <v>0</v>
      </c>
      <c r="AC75" s="174">
        <f>SUMIF('Saturday Race 1-22-22'!$B$11:$B$20,$C75,'Saturday Race 1-22-22'!$AX$11:$AX$20)</f>
        <v>0</v>
      </c>
      <c r="AD75" s="174">
        <f>SUMIF('Saturday Race 1-22-22'!$B$11:$B$20,$C75,'Saturday Race 1-22-22'!$AY$11:$AY$20)</f>
        <v>0</v>
      </c>
      <c r="AE75" s="174">
        <f>SUMIF('Sunday Race 2-6-22'!$B$11:$B$20,$C75,'Sunday Race 2-6-22'!$AU$11:$AU$20)</f>
        <v>0</v>
      </c>
      <c r="AF75" s="174">
        <f>SUMIF('Sunday Race 2-6-22'!$B$11:$B$20,$C75,'Sunday Race 2-6-22'!$AV$11:$AV$20)</f>
        <v>0</v>
      </c>
      <c r="AG75" s="174">
        <f>SUMIF('Sunday Race 2-6-22'!$B$11:$B$20,$C75,'Sunday Race 2-6-22'!$AW$11:$AW$20)</f>
        <v>0</v>
      </c>
      <c r="AH75" s="174">
        <f>SUMIF('Sunday Race 2-6-22'!$B$11:$B$20,$C75,'Sunday Race 2-6-22'!$AX$11:$AX$20)</f>
        <v>0</v>
      </c>
      <c r="AI75" s="174">
        <f>SUMIF('Sunday Race 2-6-22'!$B$11:$B$20,$C75,'Sunday Race 2-6-22'!$AY$11:$AY$20)</f>
        <v>0</v>
      </c>
      <c r="AJ75" s="174">
        <f>SUMIF('Sunday Race 2-20-22'!$B$11:$B$26,$C75,'Sunday Race 2-20-22'!$AU$11:$AU$26)</f>
        <v>0</v>
      </c>
      <c r="AK75" s="174">
        <f>SUMIF('Sunday Race 2-20-22'!$B$11:$B$26,$C75,'Sunday Race 2-20-22'!$AV$11:$AV$26)</f>
        <v>0</v>
      </c>
      <c r="AL75" s="174">
        <f>SUMIF('Sunday Race 2-20-22'!$B$11:$B$26,$C75,'Sunday Race 2-20-22'!$AW$11:$AW$26)</f>
        <v>0</v>
      </c>
      <c r="AM75" s="174">
        <f>SUMIF('Sunday Race 2-20-22'!$B$11:$B$26,$C75,'Sunday Race 2-20-22'!$AX$11:$AX$26)</f>
        <v>0</v>
      </c>
      <c r="AN75" s="174">
        <f>SUMIF('Sunday Race 2-20-22'!$B$11:$B$26,$C75,'Sunday Race 2-20-22'!$AY$11:$AY$26)</f>
        <v>0</v>
      </c>
      <c r="AO75" s="174">
        <f>SUMIF('Sunday Race 2-27-22'!$B$11:$B$20,$C75,'Sunday Race 2-27-22'!$AU$11:$AU$20)</f>
        <v>0</v>
      </c>
      <c r="AP75" s="174">
        <f>SUMIF('Sunday Race 2-27-22'!$B$11:$B$20,$C75,'Sunday Race 2-27-22'!$AV$11:$AV$20)</f>
        <v>0</v>
      </c>
      <c r="AQ75" s="174">
        <f>SUMIF('Sunday Race 2-27-22'!$B$11:$B$20,$C75,'Sunday Race 2-27-22'!$AW$11:$AW$20)</f>
        <v>0</v>
      </c>
      <c r="AR75" s="174">
        <f>SUMIF('Sunday Race 2-27-22'!$B$11:$B$20,$C75,'Sunday Race 2-27-22'!$AX$11:$AX$20)</f>
        <v>0</v>
      </c>
      <c r="AS75" s="174">
        <f>SUMIF('Sunday Race 2-27-22'!$B$11:$B$20,$C75,'Sunday Race 2-27-22'!$AY$11:$AY$20)</f>
        <v>0</v>
      </c>
      <c r="AT75" s="174">
        <f>SUMIF('Sunday Race 3-13-22'!$B$11:$B$25,$C75,'Sunday Race 3-13-22'!$AU$11:$AU$25)</f>
        <v>0</v>
      </c>
      <c r="AU75" s="174">
        <f>SUMIF('Sunday Race 3-13-22'!$B$11:$B$25,$C75,'Sunday Race 3-13-22'!$AV$11:$AV$25)</f>
        <v>0</v>
      </c>
      <c r="AV75" s="174">
        <f>SUMIF('Sunday Race 3-13-22'!$B$11:$B$25,$C75,'Sunday Race 3-13-22'!$AW$11:$AW$25)</f>
        <v>0</v>
      </c>
      <c r="AW75" s="174">
        <f>SUMIF('Sunday Race 3-13-22'!$B$11:$B$25,$C75,'Sunday Race 3-13-22'!$AX$11:$AX$25)</f>
        <v>0</v>
      </c>
      <c r="AX75" s="174">
        <f>SUMIF('Sunday Race 3-13-22'!$B$11:$B$25,$C75,'Sunday Race 3-13-22'!$AY$11:$AY$25)</f>
        <v>0</v>
      </c>
      <c r="AY75" s="174">
        <f>SUMIF('Saturday Race 3-19-22'!$B$11:$B$15,$C75,'Saturday Race 3-19-22'!$AU$11:$AU$15)</f>
        <v>0</v>
      </c>
      <c r="AZ75" s="174">
        <f>SUMIF('Saturday Race 3-19-22'!$B$11:$B$15,$C75,'Saturday Race 3-19-22'!$AV$11:$AV$15)</f>
        <v>0</v>
      </c>
      <c r="BA75" s="174">
        <f>SUMIF('Saturday Race 3-19-22'!$B$11:$B$15,$C75,'Saturday Race 3-19-22'!$AW$11:$AW$15)</f>
        <v>0</v>
      </c>
      <c r="BB75" s="174">
        <f>SUMIF('Saturday Race 3-19-22'!$B$11:$B$15,$C75,'Saturday Race 3-19-22'!$AX$11:$AX$15)</f>
        <v>0</v>
      </c>
      <c r="BC75" s="174">
        <f>SUMIF('Saturday Race 3-19-22'!$B$11:$B$15,$C75,'Saturday Race 3-19-22'!$AY$11:$AY$15)</f>
        <v>0</v>
      </c>
      <c r="BD75" s="174">
        <f>SUMIF('Sunday Races 4-10-22'!$B$11:$B$26,$C75,'Sunday Races 4-10-22'!$AU$11:$AU$26)</f>
        <v>0</v>
      </c>
      <c r="BE75" s="174">
        <f>SUMIF('Sunday Races 4-10-22'!$B$11:$B$26,$C75,'Sunday Races 4-10-22'!$AV$11:$AV$26)</f>
        <v>0</v>
      </c>
      <c r="BF75" s="174">
        <f>SUMIF('Sunday Races 4-10-22'!$B$11:$B$26,$C75,'Sunday Races 4-10-22'!$AW$11:$AW$26)</f>
        <v>0</v>
      </c>
      <c r="BG75" s="174">
        <f>SUMIF('Sunday Races 4-10-22'!$B$11:$B$26,$C75,'Sunday Races 4-10-22'!$AX$11:$AX$26)</f>
        <v>0</v>
      </c>
      <c r="BH75" s="174">
        <f>SUMIF('Sunday Races 4-10-22'!$B$11:$B$26,$C75,'Sunday Races 4-10-22'!$AY$11:$AY$26)</f>
        <v>0</v>
      </c>
      <c r="BI75" s="174">
        <f>SUMIF('Sunday Races 5-1-22'!$B$11:$B$28,$C75,'Sunday Races 5-1-22'!$AU$11:$AU$28)</f>
        <v>0</v>
      </c>
      <c r="BJ75" s="174">
        <f>SUMIF('Sunday Races 5-1-22'!$B$11:$B$28,$C75,'Sunday Races 5-1-22'!$AV$11:$AV$28)</f>
        <v>0</v>
      </c>
      <c r="BK75" s="174">
        <f>SUMIF('Sunday Races 5-1-22'!$B$11:$B$28,$C75,'Sunday Races 5-1-22'!$AW$11:$AW$28)</f>
        <v>0</v>
      </c>
      <c r="BL75" s="174">
        <f>SUMIF('Sunday Races 5-1-22'!$B$11:$B$28,$C75,'Sunday Races 5-1-22'!$AX$11:$AX$28)</f>
        <v>0</v>
      </c>
      <c r="BM75" s="174">
        <f>SUMIF('Sunday Races 5-1-22'!$B$11:$B$28,$C75,'Sunday Races 5-1-22'!$AY$11:$AY$28)</f>
        <v>0</v>
      </c>
      <c r="BN75" s="174">
        <f>SUMIF('Sunday Races 6-5-22'!$B$11:$B$28,$C75,'Sunday Races 6-5-22'!$AU$11:$AU$28)</f>
        <v>0</v>
      </c>
      <c r="BO75" s="174">
        <f>SUMIF('Sunday Races 6-5-22'!$B$11:$B$28,$C75,'Sunday Races 6-5-22'!$AV$11:$AV$28)</f>
        <v>0</v>
      </c>
      <c r="BP75" s="174">
        <f>SUMIF('Sunday Races 6-5-22'!$B$11:$B$28,$C75,'Sunday Races 6-5-22'!$AW$11:$AW$28)</f>
        <v>0</v>
      </c>
      <c r="BQ75" s="174">
        <f>SUMIF('Sunday Races 6-5-22'!$B$11:$B$28,$C75,'Sunday Races 6-5-22'!$AX$11:$AX$28)</f>
        <v>0</v>
      </c>
      <c r="BR75" s="174">
        <f>SUMIF('Sunday Races 6-5-22'!$B$11:$B$28,$C75,'Sunday Races 6-5-22'!$AY$11:$AY$28)</f>
        <v>0</v>
      </c>
      <c r="BS75" s="174">
        <f>SUMIF('Sunday Races 6-12-22'!$B$11:$B$24,$C75,'Sunday Races 6-12-22'!$AU$11:$AU$24)</f>
        <v>0</v>
      </c>
      <c r="BT75" s="174">
        <f>SUMIF('Sunday Races 6-12-22'!$B$11:$B$24,$C75,'Sunday Races 6-12-22'!$AV$11:$AV$24)</f>
        <v>0</v>
      </c>
      <c r="BU75" s="174">
        <f>SUMIF('Sunday Races 6-12-22'!$B$11:$B$24,$C75,'Sunday Races 6-12-22'!$AW$11:$AW$24)</f>
        <v>0</v>
      </c>
      <c r="BV75" s="174">
        <f>SUMIF('Sunday Races 6-12-22'!$B$11:$B$24,$C75,'Sunday Races 6-12-22'!$AX$11:$AX$24)</f>
        <v>0</v>
      </c>
      <c r="BW75" s="174">
        <f>SUMIF('Sunday Races 6-12-22'!$B$11:$B$24,$C75,'Sunday Races 6-12-22'!$AY$11:$AY$24)</f>
        <v>0</v>
      </c>
      <c r="BX75" s="174">
        <f>SUMIF('Saturday Races 6-18-22'!$B$11:$B$24,$C75,'Saturday Races 6-18-22'!$AU$11:$AU$24)</f>
        <v>0</v>
      </c>
      <c r="BY75" s="174">
        <f>SUMIF('Saturday Races 6-18-22'!$B$11:$B$24,$C75,'Saturday Races 6-18-22'!$AV$11:$AV$24)</f>
        <v>0</v>
      </c>
      <c r="BZ75" s="174">
        <f>SUMIF('Saturday Races 6-18-22'!$B$11:$B$24,$C75,'Saturday Races 6-18-22'!$AW$11:$AW$24)</f>
        <v>0</v>
      </c>
      <c r="CA75" s="174">
        <f>SUMIF('Saturday Races 6-18-22'!$B$11:$B$24,$C75,'Saturday Races 6-18-22'!$AX$11:$AX$24)</f>
        <v>0</v>
      </c>
      <c r="CB75" s="174">
        <f>SUMIF('Saturday Races 6-18-22'!$B$11:$B$24,$C75,'Saturday Races 6-18-22'!$AY$11:$AY$24)</f>
        <v>0</v>
      </c>
      <c r="CC75" s="174">
        <f>SUMIF('Sunday Races 7-3-22'!$B$11:$B$26,$C75,'Sunday Races 7-3-22'!$AU$11:$AU$26)</f>
        <v>0</v>
      </c>
      <c r="CD75" s="174">
        <f>SUMIF('Sunday Races 7-3-22'!$B$11:$B$26,$C75,'Sunday Races 7-3-22'!$AV$11:$AV$26)</f>
        <v>0</v>
      </c>
      <c r="CE75" s="174">
        <f>SUMIF('Sunday Races 7-3-22'!$B$11:$B$26,$C75,'Sunday Races 7-3-22'!$AW$11:$AW$26)</f>
        <v>0</v>
      </c>
      <c r="CF75" s="174">
        <f>SUMIF('Sunday Races 7-3-22'!$B$11:$B$26,$C75,'Sunday Races 7-3-22'!$AX$11:$AX$26)</f>
        <v>0</v>
      </c>
      <c r="CG75" s="174">
        <f>SUMIF('Sunday Races 7-3-22'!$B$11:$B$26,$C75,'Sunday Races 7-3-22'!$AY$11:$AY$26)</f>
        <v>0</v>
      </c>
      <c r="CH75" s="174">
        <f>SUMIF('Sunday Races 7-31-22'!$B$11:$B$26,$C75,'Sunday Races 7-31-22'!$AU$11:$AU$26)</f>
        <v>0</v>
      </c>
      <c r="CI75" s="174">
        <f>SUMIF('Sunday Races 7-31-22'!$B$11:$B$26,$C75,'Sunday Races 7-31-22'!$AV$11:$AV$26)</f>
        <v>0</v>
      </c>
      <c r="CJ75" s="174">
        <f>SUMIF('Sunday Races 7-31-22'!$B$11:$B$26,$C75,'Sunday Races 7-31-22'!$AW$11:$AW$26)</f>
        <v>0</v>
      </c>
      <c r="CK75" s="174">
        <f>SUMIF('Sunday Races 7-31-22'!$B$11:$B$26,$C75,'Sunday Races 7-31-22'!$AX$11:$AX$26)</f>
        <v>0</v>
      </c>
      <c r="CL75" s="174">
        <f>SUMIF('Sunday Races 7-31-22'!$B$11:$B$26,$C75,'Sunday Races 7-31-22'!$AY$11:$AY$26)</f>
        <v>0</v>
      </c>
      <c r="CM75" s="174">
        <f>SUMIF('Sunday Races 8-14-22'!$B$11:$B$26,$C75,'Sunday Races 8-14-22'!$AU$11:$AU$26)</f>
        <v>0</v>
      </c>
      <c r="CN75" s="174">
        <f>SUMIF('Sunday Races 8-14-22'!$B$11:$B$26,$C75,'Sunday Races 8-14-22'!$AV$11:$AV$26)</f>
        <v>0</v>
      </c>
      <c r="CO75" s="174">
        <f>SUMIF('Sunday Races 8-14-22'!$B$11:$B$26,$C75,'Sunday Races 8-14-22'!$AW$11:$AW$26)</f>
        <v>0</v>
      </c>
      <c r="CP75" s="174">
        <f>SUMIF('Sunday Races 8-14-22'!$B$11:$B$26,$C75,'Sunday Races 8-14-22'!$AX$11:$AX$26)</f>
        <v>0</v>
      </c>
      <c r="CQ75" s="174">
        <f>SUMIF('Sunday Races 8-14-22'!$B$11:$B$26,$C75,'Sunday Races 8-14-22'!$AY$11:$AY$26)</f>
        <v>0</v>
      </c>
      <c r="CR75" s="174">
        <f>SUMIF('Saturday Races 8-20-22'!$B$11:$B$26,$C75,'Saturday Races 8-20-22'!$AU$11:$AU$26)</f>
        <v>0</v>
      </c>
      <c r="CS75" s="174">
        <f>SUMIF('Saturday Races 8-20-22'!$B$11:$B$26,$C75,'Saturday Races 8-20-22'!$AV$11:$AV$26)</f>
        <v>0</v>
      </c>
      <c r="CT75" s="174">
        <f>SUMIF('Saturday Races 8-20-22'!$B$11:$B$26,$C75,'Saturday Races 8-20-22'!$AW$11:$AW$26)</f>
        <v>0</v>
      </c>
      <c r="CU75" s="174">
        <f>SUMIF('Saturday Races 8-20-22'!$B$11:$B$26,$C75,'Saturday Races 8-20-22'!$AX$11:$AX$26)</f>
        <v>0</v>
      </c>
      <c r="CV75" s="174">
        <f>SUMIF('Saturday Races 8-20-22'!$B$11:$B$26,$C75,'Saturday Races 8-20-22'!$AY$11:$AY$26)</f>
        <v>0</v>
      </c>
      <c r="CW75" s="174">
        <f>SUMIF('Sunday Races 9-11-22'!$B$11:$B$20,$C75,'Sunday Races 9-11-22'!$AU$11:$AU$20)</f>
        <v>0</v>
      </c>
      <c r="CX75" s="174">
        <f>SUMIF('Sunday Races 9-11-22'!$B$11:$B$20,$C75,'Sunday Races 9-11-22'!$AV$11:$AV$20)</f>
        <v>0</v>
      </c>
      <c r="CY75" s="174">
        <f>SUMIF('Sunday Races 9-11-22'!$B$11:$B$20,$C75,'Sunday Races 9-11-22'!$AW$11:$AW$20)</f>
        <v>0</v>
      </c>
      <c r="CZ75" s="174">
        <f>SUMIF('Sunday Races 9-11-22'!$B$11:$B$20,$C75,'Sunday Races 9-11-22'!$AX$11:$AX$20)</f>
        <v>0</v>
      </c>
      <c r="DA75" s="174">
        <f>SUMIF('Sunday Races 9-11-22'!$B$11:$B$20,$C75,'Sunday Races 9-11-22'!$AY$11:$AY$20)</f>
        <v>0</v>
      </c>
      <c r="DB75" s="174">
        <f>SUMIF('Sunday Races 10-9-22'!$B$11:$B$21,$C75,'Sunday Races 10-9-22'!$AU$11:$AU$21)</f>
        <v>0</v>
      </c>
      <c r="DC75" s="174">
        <f>SUMIF('Sunday Races 10-9-22'!$B$11:$B$21,$C75,'Sunday Races 10-9-22'!$AV$11:$AV$21)</f>
        <v>0</v>
      </c>
      <c r="DD75" s="174">
        <f>SUMIF('Sunday Races 10-9-22'!$B$11:$B$21,$C75,'Sunday Races 10-9-22'!$AW$11:$AW$21)</f>
        <v>0</v>
      </c>
      <c r="DE75" s="174">
        <f>SUMIF('Sunday Races 10-9-22'!$B$11:$B$21,$C75,'Sunday Races 10-9-22'!$AX$11:$AX$21)</f>
        <v>0</v>
      </c>
      <c r="DF75" s="174">
        <f>SUMIF('Sunday Races 10-9-22'!$B$11:$B$21,$C75,'Sunday Races 10-9-22'!$AY$11:$AY$21)</f>
        <v>0</v>
      </c>
      <c r="DG75" s="174">
        <f>SUMIF('Sunday Races 10-23-22'!$B$11:$B$22,$C75,'Sunday Races 10-23-22'!$AU$11:$AU$22)</f>
        <v>0</v>
      </c>
      <c r="DH75" s="174">
        <f>SUMIF('Sunday Races 10-23-22'!$B$11:$B$22,$C75,'Sunday Races 10-23-22'!$AV$11:$AV$22)</f>
        <v>0</v>
      </c>
      <c r="DI75" s="174">
        <f>SUMIF('Sunday Races 10-23-22'!$B$11:$B$22,$C75,'Sunday Races 10-23-22'!$AW$11:$AW$22)</f>
        <v>0</v>
      </c>
      <c r="DJ75" s="174">
        <f>SUMIF('Sunday Races 10-23-22'!$B$11:$B$22,$C75,'Sunday Races 10-23-22'!$AX$11:$AX$22)</f>
        <v>0</v>
      </c>
      <c r="DK75" s="174">
        <f>SUMIF('Sunday Races 10-23-22'!$B$11:$B$22,$C75,'Sunday Races 10-23-22'!$AY$11:$AY$22)</f>
        <v>0</v>
      </c>
      <c r="DL75" s="175"/>
      <c r="DM75" s="176"/>
      <c r="DN75" s="177">
        <f t="shared" si="70"/>
        <v>0</v>
      </c>
      <c r="DO75" s="177">
        <f t="shared" si="70"/>
        <v>0</v>
      </c>
      <c r="DP75" s="177">
        <f t="shared" si="70"/>
        <v>0</v>
      </c>
      <c r="DQ75" s="177">
        <f t="shared" si="70"/>
        <v>0</v>
      </c>
      <c r="DR75" s="177">
        <f t="shared" si="70"/>
        <v>0</v>
      </c>
      <c r="DS75" s="177">
        <f t="shared" si="70"/>
        <v>0</v>
      </c>
      <c r="DT75" s="177">
        <f t="shared" si="70"/>
        <v>0</v>
      </c>
      <c r="DU75" s="177">
        <f t="shared" si="70"/>
        <v>0</v>
      </c>
      <c r="DV75" s="177">
        <f t="shared" si="70"/>
        <v>0</v>
      </c>
      <c r="DW75" s="177">
        <f t="shared" si="70"/>
        <v>0</v>
      </c>
      <c r="DX75" s="177">
        <f t="shared" si="71"/>
        <v>0</v>
      </c>
      <c r="DY75" s="177">
        <f t="shared" si="71"/>
        <v>0</v>
      </c>
      <c r="DZ75" s="177">
        <f t="shared" si="71"/>
        <v>0</v>
      </c>
      <c r="EA75" s="177">
        <f t="shared" si="71"/>
        <v>0</v>
      </c>
      <c r="EB75" s="177">
        <f t="shared" si="71"/>
        <v>0</v>
      </c>
      <c r="EC75" s="177">
        <f t="shared" si="71"/>
        <v>0</v>
      </c>
      <c r="ED75" s="177">
        <f t="shared" si="71"/>
        <v>0</v>
      </c>
      <c r="EE75" s="177">
        <f t="shared" si="71"/>
        <v>0</v>
      </c>
      <c r="EF75" s="177">
        <f t="shared" si="71"/>
        <v>0</v>
      </c>
      <c r="EG75" s="177">
        <f t="shared" si="71"/>
        <v>0</v>
      </c>
      <c r="EH75" s="177">
        <f t="shared" si="72"/>
        <v>0</v>
      </c>
      <c r="EI75" s="177">
        <f t="shared" si="72"/>
        <v>0</v>
      </c>
      <c r="EJ75" s="177">
        <f t="shared" si="72"/>
        <v>0</v>
      </c>
      <c r="EK75" s="177">
        <f t="shared" si="72"/>
        <v>0</v>
      </c>
      <c r="EL75" s="177">
        <f t="shared" si="72"/>
        <v>0</v>
      </c>
      <c r="EM75" s="177">
        <f t="shared" si="72"/>
        <v>0</v>
      </c>
      <c r="EN75" s="177">
        <f t="shared" si="72"/>
        <v>0</v>
      </c>
      <c r="EO75" s="177">
        <f t="shared" si="72"/>
        <v>0</v>
      </c>
      <c r="EP75" s="177">
        <f t="shared" si="72"/>
        <v>0</v>
      </c>
      <c r="EQ75" s="177">
        <f t="shared" si="72"/>
        <v>0</v>
      </c>
      <c r="ER75" s="177">
        <f t="shared" si="73"/>
        <v>0</v>
      </c>
      <c r="ES75" s="177">
        <f t="shared" si="73"/>
        <v>0</v>
      </c>
      <c r="ET75" s="177">
        <f t="shared" si="73"/>
        <v>0</v>
      </c>
      <c r="EU75" s="177">
        <f t="shared" si="73"/>
        <v>0</v>
      </c>
      <c r="EV75" s="177">
        <f t="shared" si="73"/>
        <v>0</v>
      </c>
      <c r="EW75" s="177">
        <f t="shared" si="73"/>
        <v>0</v>
      </c>
      <c r="EX75" s="177">
        <f t="shared" si="73"/>
        <v>0</v>
      </c>
      <c r="EY75" s="177">
        <f t="shared" si="73"/>
        <v>0</v>
      </c>
      <c r="EZ75" s="177">
        <f t="shared" si="73"/>
        <v>0</v>
      </c>
      <c r="FA75" s="177">
        <f t="shared" si="73"/>
        <v>0</v>
      </c>
      <c r="FB75" s="177">
        <f t="shared" si="74"/>
        <v>0</v>
      </c>
      <c r="FC75" s="177">
        <f t="shared" si="74"/>
        <v>0</v>
      </c>
      <c r="FD75" s="177">
        <f t="shared" si="74"/>
        <v>0</v>
      </c>
      <c r="FE75" s="177">
        <f t="shared" si="74"/>
        <v>0</v>
      </c>
      <c r="FF75" s="177">
        <f t="shared" si="74"/>
        <v>0</v>
      </c>
      <c r="FG75" s="177">
        <f t="shared" si="74"/>
        <v>0</v>
      </c>
      <c r="FH75" s="177">
        <f t="shared" si="74"/>
        <v>0</v>
      </c>
      <c r="FI75" s="177">
        <f t="shared" si="74"/>
        <v>0</v>
      </c>
      <c r="FJ75" s="177">
        <f t="shared" si="74"/>
        <v>0</v>
      </c>
      <c r="FK75" s="177">
        <f t="shared" si="74"/>
        <v>0</v>
      </c>
      <c r="FL75" s="177">
        <f t="shared" si="75"/>
        <v>0</v>
      </c>
      <c r="FM75" s="177">
        <f t="shared" si="75"/>
        <v>0</v>
      </c>
      <c r="FN75" s="177">
        <f t="shared" si="75"/>
        <v>0</v>
      </c>
      <c r="FO75" s="177">
        <f t="shared" si="75"/>
        <v>0</v>
      </c>
      <c r="FP75" s="177">
        <f t="shared" si="75"/>
        <v>0</v>
      </c>
      <c r="FQ75" s="177">
        <f t="shared" si="75"/>
        <v>0</v>
      </c>
      <c r="FR75" s="177">
        <f t="shared" si="75"/>
        <v>0</v>
      </c>
      <c r="FS75" s="177">
        <f t="shared" si="75"/>
        <v>0</v>
      </c>
      <c r="FT75" s="177">
        <f t="shared" si="75"/>
        <v>0</v>
      </c>
      <c r="FU75" s="177">
        <f t="shared" si="75"/>
        <v>0</v>
      </c>
      <c r="FV75" s="177">
        <f t="shared" si="75"/>
        <v>0</v>
      </c>
      <c r="FW75" s="177">
        <f t="shared" si="75"/>
        <v>0</v>
      </c>
      <c r="FX75" s="177">
        <f t="shared" si="75"/>
        <v>0</v>
      </c>
      <c r="FY75" s="177">
        <f t="shared" si="75"/>
        <v>0</v>
      </c>
      <c r="FZ75" s="177">
        <f t="shared" si="75"/>
        <v>0</v>
      </c>
      <c r="GA75" s="177"/>
      <c r="GB75" s="229">
        <f t="shared" si="81"/>
        <v>0</v>
      </c>
      <c r="GC75" s="229">
        <f t="shared" si="82"/>
        <v>0</v>
      </c>
      <c r="GD75" s="174">
        <f>SUMIF('One Day 12-04-21 Scots'!$B$11:$B$24,$C75,'One Day 12-04-21 Scots'!$AU$11:$AU$24)</f>
        <v>0</v>
      </c>
      <c r="GE75" s="174">
        <f>SUMIF('One Day 12-04-21 Scots'!$B$11:$B$24,$C75,'One Day 12-04-21 Scots'!$AV$11:$AV$24)</f>
        <v>0</v>
      </c>
      <c r="GF75" s="174">
        <f>SUMIF('One Day 12-04-21 Scots'!$B$11:$B$24,$C75,'One Day 12-04-21 Scots'!$AW$11:$AW$24)</f>
        <v>0</v>
      </c>
      <c r="GG75" s="174">
        <f>SUMIF('One Day 12-04-21 Scots'!$B$11:$B$24,$C75,'One Day 12-04-21 Scots'!$AX$11:$AX$24)</f>
        <v>0</v>
      </c>
      <c r="GH75" s="174">
        <f>SUMIF('One Day 12-04-21 Scots'!$B$11:$B$24,$C75,'One Day 12-04-21 Scots'!$AY$11:$AY$24)</f>
        <v>0</v>
      </c>
      <c r="GI75" s="174">
        <f>SUMIF('One Day 12-04-21 Thistles'!$B$11:$B$25,$C75,'One Day 12-04-21 Thistles'!$AU$11:$AU$25)</f>
        <v>0</v>
      </c>
      <c r="GJ75" s="174">
        <f>SUMIF('One Day 12-04-21 Thistles'!$B$11:$B$25,$C75,'One Day 12-04-21 Thistles'!$AV$11:$AV$25)</f>
        <v>0</v>
      </c>
      <c r="GK75" s="174">
        <f>SUMIF('One Day 12-04-21 Thistles'!$B$11:$B$25,$C75,'One Day 12-04-21 Thistles'!$AW$11:$AW$25)</f>
        <v>0</v>
      </c>
      <c r="GL75" s="174">
        <f>SUMIF('One Day 12-04-21 Thistles'!$B$11:$B$25,$C75,'One Day 12-04-21 Thistles'!$AX$11:$AX$25)</f>
        <v>0</v>
      </c>
      <c r="GM75" s="174">
        <f>SUMIF('One Day 12-04-21 Thistles'!$B$11:$B$25,$C75,'One Day 12-04-21 Thistles'!$AY$11:$AY$25)</f>
        <v>0</v>
      </c>
      <c r="GN75" s="174">
        <f>SUMIF('Chili One Day 2-12-22 Scots'!$B$11:$B$27,$C75,'Chili One Day 2-12-22 Scots'!$AU$11:$AU$27)</f>
        <v>0</v>
      </c>
      <c r="GO75" s="174">
        <f>SUMIF('Chili One Day 2-12-22 Scots'!$B$11:$B$27,$C75,'Chili One Day 2-12-22 Scots'!$AV$11:$AV$27)</f>
        <v>0</v>
      </c>
      <c r="GP75" s="174">
        <f>SUMIF('Chili One Day 2-12-22 Scots'!$B$11:$B$27,$C75,'Chili One Day 2-12-22 Scots'!$AW$11:$AW$27)</f>
        <v>0</v>
      </c>
      <c r="GQ75" s="174">
        <f>SUMIF('Chili One Day 2-12-22 Scots'!$B$11:$B$27,$C75,'Chili One Day 2-12-22 Scots'!$AX$11:$AX$27)</f>
        <v>0</v>
      </c>
      <c r="GR75" s="174">
        <f>SUMIF('Chili One Day 2-12-22 Scots'!$B$11:$B$27,$C75,'Chili One Day 2-12-22 Scots'!$AY$11:$AY$27)</f>
        <v>0</v>
      </c>
      <c r="GS75" s="174">
        <f>SUMIF('Chili One Day 2-12-22 Thistles'!$B$11:$B$27,$C75,'Chili One Day 2-12-22 Thistles'!$AU$11:$AU$27)</f>
        <v>0</v>
      </c>
      <c r="GT75" s="174">
        <f>SUMIF('Chili One Day 2-12-22 Thistles'!$B$11:$B$27,$C75,'Chili One Day 2-12-22 Thistles'!$AV$11:$AV$27)</f>
        <v>0</v>
      </c>
      <c r="GU75" s="174">
        <f>SUMIF('Chili One Day 2-12-22 Thistles'!$B$11:$B$27,$C75,'Chili One Day 2-12-22 Thistles'!$AW$11:$AW$27)</f>
        <v>0</v>
      </c>
      <c r="GV75" s="174">
        <f>SUMIF('Chili One Day 2-12-22 Thistles'!$B$11:$B$27,$C75,'Chili One Day 2-12-22 Thistles'!$AX$11:$AX$27)</f>
        <v>0</v>
      </c>
      <c r="GW75" s="174">
        <f>SUMIF('Chili One Day 2-12-22 Thistles'!$B$11:$B$27,$C75,'Chili One Day 2-12-22 Thistles'!$AY$11:$AY$27)</f>
        <v>0</v>
      </c>
      <c r="GX75" s="174">
        <f>SUMIF('Ironman One Day 3-5-22 FS'!$B$11:$B$26,$C75,'Ironman One Day 3-5-22 FS'!$AU$11:$AU$26)</f>
        <v>0</v>
      </c>
      <c r="GY75" s="174">
        <f>SUMIF('Ironman One Day 3-5-22 FS'!$B$11:$B$26,$C75,'Ironman One Day 3-5-22 FS'!$AV$11:$AV$26)</f>
        <v>0</v>
      </c>
      <c r="GZ75" s="174">
        <f>SUMIF('Ironman One Day 3-5-22 FS'!$B$11:$B$26,$C75,'Ironman One Day 3-5-22 FS'!$AW$11:$AW$26)</f>
        <v>0</v>
      </c>
      <c r="HA75" s="174">
        <f>SUMIF('Ironman One Day 3-5-22 FS'!$B$11:$B$26,$C75,'Ironman One Day 3-5-22 FS'!$AX$11:$AX$26)</f>
        <v>0</v>
      </c>
      <c r="HB75" s="174">
        <f>SUMIF('Ironman One Day 3-5-22 FS'!$B$11:$B$26,$C75,'Ironman One Day 3-5-22 FS'!$AY$11:$AY$26)</f>
        <v>0</v>
      </c>
      <c r="HC75" s="174">
        <f>SUMIF('Ironman One Day 3-5-22 420'!$B$11:$B$26,$C75,'Ironman One Day 3-5-22 420'!$AU$11:$AU$26)</f>
        <v>0</v>
      </c>
      <c r="HD75" s="174">
        <f>SUMIF('Ironman One Day 3-5-22 420'!$B$11:$B$26,$C75,'Ironman One Day 3-5-22 420'!$AV$11:$AV$26)</f>
        <v>0</v>
      </c>
      <c r="HE75" s="174">
        <f>SUMIF('Ironman One Day 3-5-22 420'!$B$11:$B$26,$C75,'Ironman One Day 3-5-22 420'!$AW$11:$AW$26)</f>
        <v>0</v>
      </c>
      <c r="HF75" s="174">
        <f>SUMIF('Ironman One Day 3-5-22 420'!$B$11:$B$26,$C75,'Ironman One Day 3-5-22 420'!$AX$11:$AX$26)</f>
        <v>0</v>
      </c>
      <c r="HG75" s="174">
        <f>SUMIF('Ironman One Day 3-5-22 420'!$B$11:$B$26,$C75,'Ironman One Day 3-5-22 420'!$AY$11:$AY$26)</f>
        <v>0</v>
      </c>
      <c r="HH75" s="174">
        <f>SUMIF('Easter One Day 4-16-22 FS'!$B$11:$B$25,$C75,'Easter One Day 4-16-22 FS'!$AU$11:$AU$25)</f>
        <v>0</v>
      </c>
      <c r="HI75" s="174">
        <f>SUMIF('Easter One Day 4-16-22 FS'!$B$11:$B$25,$C75,'Easter One Day 4-16-22 FS'!$AV$11:$AV$25)</f>
        <v>0</v>
      </c>
      <c r="HJ75" s="174">
        <f>SUMIF('Easter One Day 4-16-22 FS'!$B$11:$B$25,$C75,'Easter One Day 4-16-22 FS'!$AW$11:$AW$25)</f>
        <v>0</v>
      </c>
      <c r="HK75" s="174">
        <f>SUMIF('Easter One Day 4-16-22 FS'!$B$11:$B$25,$C75,'Easter One Day 4-16-22 FS'!$AX$11:$AX$25)</f>
        <v>0</v>
      </c>
      <c r="HL75" s="174">
        <f>SUMIF('Easter One Day 4-16-22 FS'!$B$11:$B$25,$C75,'Easter One Day 4-16-22 FS'!$AY$11:$AY$25)</f>
        <v>0</v>
      </c>
      <c r="HM75" s="174">
        <f>SUMIF('Easter One Day 4-16-22 TH'!$B$11:$B$25,$C75,'Easter One Day 4-16-22 TH'!$AU$11:$AU$25)</f>
        <v>0</v>
      </c>
      <c r="HN75" s="174">
        <f>SUMIF('Easter One Day 4-16-22 TH'!$B$11:$B$25,$C75,'Easter One Day 4-16-22 TH'!$AV$11:$AV$25)</f>
        <v>0</v>
      </c>
      <c r="HO75" s="174">
        <f>SUMIF('Easter One Day 4-16-22 TH'!$B$11:$B$25,$C75,'Easter One Day 4-16-22 TH'!$AW$11:$AW$25)</f>
        <v>0</v>
      </c>
      <c r="HP75" s="174">
        <f>SUMIF('Easter One Day 4-16-22 TH'!$B$11:$B$25,$C75,'Easter One Day 4-16-22 TH'!$AX$11:$AX$25)</f>
        <v>0</v>
      </c>
      <c r="HQ75" s="174">
        <f>SUMIF('Easter One Day 4-16-22 TH'!$B$11:$B$25,$C75,'Easter One Day 4-16-22 TH'!$AY$11:$AY$25)</f>
        <v>0</v>
      </c>
      <c r="HR75" s="174">
        <f>SUMIF('Long Distance Race 5-7-22'!$B$11:$B$25,$C75,'Long Distance Race 5-7-22'!$AU$11:$AU$25)</f>
        <v>0</v>
      </c>
      <c r="HS75" s="174">
        <f>SUMIF('Long Distance Race 5-7-22'!$B$11:$B$18,$C75,'Long Distance Race 5-7-22'!$AV$11:$AV$18)</f>
        <v>0</v>
      </c>
      <c r="HT75" s="174">
        <f>SUMIF('Long Distance Race 5-7-22'!$B$11:$B$18,$C75,'Long Distance Race 5-7-22'!$AW$11:$AW$18)</f>
        <v>0</v>
      </c>
      <c r="HU75" s="174">
        <f>SUMIF('Long Distance Race 5-7-22'!$B$11:$B$18,$C75,'Long Distance Race 5-7-22'!$AX$11:$AX$18)</f>
        <v>0</v>
      </c>
      <c r="HV75" s="174">
        <f>SUMIF('Long Distance Race 5-7-22'!$B$11:$B$18,$C75,'Long Distance Race 5-7-22'!$AY$11:$AY$18)</f>
        <v>0</v>
      </c>
      <c r="HW75" s="174">
        <f>SUMIF('Memorial Day Regatta 5-28-22 Op'!$B$11:$B$25,$C75,'Memorial Day Regatta 5-28-22 Op'!$AU$11:$AU$25)</f>
        <v>0</v>
      </c>
      <c r="HX75" s="174">
        <f>SUMIF('Memorial Day Regatta 5-28-22 Op'!$B$11:$B$18,$C75,'Memorial Day Regatta 5-28-22 Op'!$AV$11:$AV$18)</f>
        <v>0</v>
      </c>
      <c r="HY75" s="174">
        <f>SUMIF('Memorial Day Regatta 5-28-22 Op'!$B$11:$B$18,$C75,'Memorial Day Regatta 5-28-22 Op'!$AW$11:$AW$18)</f>
        <v>0</v>
      </c>
      <c r="HZ75" s="174">
        <f>SUMIF('Memorial Day Regatta 5-28-22 Op'!$B$11:$B$18,$C75,'Memorial Day Regatta 5-28-22 Op'!$AX$11:$AX$18)</f>
        <v>0</v>
      </c>
      <c r="IA75" s="174">
        <f>SUMIF('Memorial Day Regatta 5-28-22 Op'!$B$11:$B$18,$C75,'Memorial Day Regatta 5-28-22 Op'!$AY$11:$AY$18)</f>
        <v>0</v>
      </c>
      <c r="IB75" s="174">
        <f>SUMIF('Caldwell Cup 6-25-22 TH'!$B$11:$B$25,$C75,'Caldwell Cup 6-25-22 TH'!$AU$11:$AU$25)</f>
        <v>0</v>
      </c>
      <c r="IC75" s="174">
        <f>SUMIF('Caldwell Cup 6-25-22 TH'!$B$11:$B$25,$C75,'Caldwell Cup 6-25-22 TH'!$AV$11:$AV$25)</f>
        <v>0</v>
      </c>
      <c r="ID75" s="174">
        <f>SUMIF('Caldwell Cup 6-25-22 TH'!$B$11:$B$25,$C75,'Caldwell Cup 6-25-22 TH'!$AW$11:$AW$25)</f>
        <v>0</v>
      </c>
      <c r="IE75" s="174">
        <f>SUMIF('Caldwell Cup 6-25-22 TH'!$B$11:$B$25,$C75,'Caldwell Cup 6-25-22 TH'!$AX$11:$AX$25)</f>
        <v>0</v>
      </c>
      <c r="IF75" s="174">
        <f>SUMIF('Caldwell Cup 6-25-22 TH'!$B$11:$B$25,$C75,'Caldwell Cup 6-25-22 TH'!$AY$11:$AY$25)</f>
        <v>0</v>
      </c>
      <c r="IG75" s="174">
        <f>SUMIF('Caldwell Cup 6-25-22 FS'!$B$11:$B$21,$C75,'Caldwell Cup 6-25-22 FS'!$AU$11:$AU$21)</f>
        <v>0</v>
      </c>
      <c r="IH75" s="174">
        <f>SUMIF('Caldwell Cup 6-25-22 FS'!$B$11:$B$21,$C75,'Caldwell Cup 6-25-22 FS'!$AV$11:$AV$21)</f>
        <v>0</v>
      </c>
      <c r="II75" s="174">
        <f>SUMIF('Caldwell Cup 6-25-22 FS'!$B$11:$B$21,$C75,'Caldwell Cup 6-25-22 FS'!$AW$11:$AW$21)</f>
        <v>0</v>
      </c>
      <c r="IJ75" s="174">
        <f>SUMIF('Caldwell Cup 6-25-22 FS'!$B$11:$B$21,$C75,'Caldwell Cup 6-25-22 FS'!$AX$11:$AX$21)</f>
        <v>0</v>
      </c>
      <c r="IK75" s="174">
        <f>SUMIF('Caldwell Cup 6-25-22 FS'!$B$11:$B$21,$C75,'Caldwell Cup 6-25-22 FS'!$AY$11:$AY$21)</f>
        <v>0</v>
      </c>
      <c r="IL75" s="174">
        <f>SUMIF('Caldwell Cup 6-25-22 Lasers'!$B$11:$B$23,$C75,'Caldwell Cup 6-25-22 Lasers'!$AU$11:$AU$23)</f>
        <v>0</v>
      </c>
      <c r="IM75" s="174">
        <f>SUMIF('Caldwell Cup 6-25-22 Lasers'!$B$11:$B$23,$C75,'Caldwell Cup 6-25-22 Lasers'!$AV$11:$AV$23)</f>
        <v>0</v>
      </c>
      <c r="IN75" s="174">
        <f>SUMIF('Caldwell Cup 6-25-22 Lasers'!$B$11:$B$23,$C75,'Caldwell Cup 6-25-22 Lasers'!$AW$11:$AW$23)</f>
        <v>0</v>
      </c>
      <c r="IO75" s="174">
        <f>SUMIF('Caldwell Cup 6-25-22 Lasers'!$B$11:$B$23,$C75,'Caldwell Cup 6-25-22 Lasers'!$AX$11:$AX$23)</f>
        <v>0</v>
      </c>
      <c r="IP75" s="174">
        <f>SUMIF('Caldwell Cup 6-25-22 Lasers'!$B$11:$B$23,$C75,'Caldwell Cup 6-25-22 Lasers'!$AY$11:$AY$23)</f>
        <v>0</v>
      </c>
      <c r="IQ75" s="174">
        <f>SUMIF('Labor Day Regatta 9-3-22 FS'!$B$11:$B$30,$C75,'Labor Day Regatta 9-3-22 FS'!$AU$11:$AU$30)</f>
        <v>0</v>
      </c>
      <c r="IR75" s="174">
        <f>SUMIF('Labor Day Regatta 9-3-22 FS'!$B$11:$B$30,$C75,'Labor Day Regatta 9-3-22 FS'!$AV$11:$AV$30)</f>
        <v>0</v>
      </c>
      <c r="IS75" s="174">
        <f>SUMIF('Labor Day Regatta 9-3-22 FS'!$B$11:$B$30,$C75,'Labor Day Regatta 9-3-22 FS'!$AW$11:$AW$30)</f>
        <v>0</v>
      </c>
      <c r="IT75" s="174">
        <f>SUMIF('Labor Day Regatta 9-3-22 FS'!$B$11:$B$30,$C75,'Labor Day Regatta 9-3-22 FS'!$AX$11:$AX$30)</f>
        <v>0</v>
      </c>
      <c r="IU75" s="174">
        <f>SUMIF('Labor Day Regatta 9-3-22 FS'!$B$11:$B$30,$C75,'Labor Day Regatta 9-3-22 FS'!$AY$11:$AY$30)</f>
        <v>0</v>
      </c>
      <c r="IV75" s="174">
        <f>SUMIF('2022-09-17 Leukemia Cup FS'!$B$11:$B$26,$C75,'2022-09-17 Leukemia Cup FS'!$AU$11:$AU$26)</f>
        <v>0</v>
      </c>
      <c r="IW75" s="174">
        <f>SUMIF('2022-09-17 Leukemia Cup FS'!$B$11:$B$26,$C75,'2022-09-17 Leukemia Cup FS'!$AV$11:$AV$26)</f>
        <v>0</v>
      </c>
      <c r="IX75" s="174">
        <f>SUMIF('2022-09-17 Leukemia Cup FS'!$B$11:$B$26,$C75,'2022-09-17 Leukemia Cup FS'!$AW$11:$AW$26)</f>
        <v>0</v>
      </c>
      <c r="IY75" s="174">
        <f>SUMIF('2022-09-17 Leukemia Cup FS'!$B$11:$B$26,$C75,'2022-09-17 Leukemia Cup FS'!$AX$11:$AX$26)</f>
        <v>0</v>
      </c>
      <c r="IZ75" s="174">
        <f>SUMIF('2022-09-17 Leukemia Cup FS'!$B$11:$B$26,$C75,'2022-09-17 Leukemia Cup FS'!$AY$11:$AY$26)</f>
        <v>0</v>
      </c>
      <c r="JA75" s="174">
        <f>SUMIF('2022-09-17 Leukemia Cup TH'!$B$11:$B$28,$C75,'2022-09-17 Leukemia Cup TH'!$AU$11:$AU$28)</f>
        <v>0</v>
      </c>
      <c r="JB75" s="174">
        <f>SUMIF('2022-09-17 Leukemia Cup TH'!$B$11:$B$28,$C75,'2022-09-17 Leukemia Cup TH'!$AV$11:$AV$28)</f>
        <v>0</v>
      </c>
      <c r="JC75" s="174">
        <f>SUMIF('2022-09-17 Leukemia Cup TH'!$B$11:$B$28,$C75,'2022-09-17 Leukemia Cup TH'!$AW$11:$AW$28)</f>
        <v>0</v>
      </c>
      <c r="JD75" s="174">
        <f>SUMIF('2022-09-17 Leukemia Cup TH'!$B$11:$B$28,$C75,'2022-09-17 Leukemia Cup TH'!$AX$11:$AX$28)</f>
        <v>0</v>
      </c>
      <c r="JE75" s="174">
        <f>SUMIF('2022-09-17 Leukemia Cup TH'!$B$11:$B$28,$C75,'2022-09-17 Leukemia Cup TH'!$AY$11:$AY$28)</f>
        <v>0</v>
      </c>
      <c r="JF75" s="174">
        <f>SUMIF('Smith-Berry LDR 9-24-22'!$B$11:$B$30,$C75,'Smith-Berry LDR 9-24-22'!$AU$11:$AU$30)</f>
        <v>0</v>
      </c>
      <c r="JG75" s="174">
        <f>SUMIF('Smith-Berry LDR 9-24-22'!$B$11:$B$30,$C75,'Smith-Berry LDR 9-24-22'!$AV$11:$AV$30)</f>
        <v>0</v>
      </c>
      <c r="JH75" s="174">
        <f>SUMIF('Smith-Berry LDR 9-24-22'!$B$11:$B$30,$C75,'Smith-Berry LDR 9-24-22'!$AW$11:$AW$30)</f>
        <v>0</v>
      </c>
      <c r="JI75" s="174">
        <f>SUMIF('Smith-Berry LDR 9-24-22'!$B$11:$B$30,$C75,'Smith-Berry LDR 9-24-22'!$AX$11:$AX$30)</f>
        <v>0</v>
      </c>
      <c r="JJ75" s="174">
        <f>SUMIF('Smith-Berry LDR 9-24-22'!$B$11:$B$30,$C75,'Smith-Berry LDR 9-24-22'!$AY$11:$AY$30)</f>
        <v>0</v>
      </c>
      <c r="JK75" s="174">
        <f>SUMIF('Great Scot 10-1-22 Cham'!$B$11:$B$38,$C75,'Great Scot 10-1-22 Cham'!$AU$11:$AU$38)</f>
        <v>0</v>
      </c>
      <c r="JL75" s="174">
        <f>SUMIF('Great Scot 10-1-22 Cham'!$B$11:$B$38,$C75,'Great Scot 10-1-22 Cham'!$AV$11:$AV$38)</f>
        <v>0</v>
      </c>
      <c r="JM75" s="174">
        <f>SUMIF('Great Scot 10-1-22 Cham'!$B$11:$B$38,$C75,'Great Scot 10-1-22 Cham'!$AW$11:$AW$38)</f>
        <v>0</v>
      </c>
      <c r="JN75" s="174">
        <f>SUMIF('Great Scot 10-1-22 Cham'!$B$11:$B$38,$C75,'Great Scot 10-1-22 Cham'!$AX$11:$AX$38)</f>
        <v>0</v>
      </c>
      <c r="JO75" s="174">
        <f>SUMIF('Great Scot 10-1-22 Cham'!$B$11:$B$38,$C75,'Great Scot 10-1-22 Cham'!$AY$11:$AY$38)</f>
        <v>0</v>
      </c>
      <c r="JP75" s="174">
        <f>SUMIF('Great Scot 10-1-22 Chal'!$B$11:$B$28,$C75,'Great Scot 10-1-22 Chal'!$AU$11:$AU$28)</f>
        <v>0</v>
      </c>
      <c r="JQ75" s="174">
        <f>SUMIF('Great Scot 10-1-22 Chal'!$B$11:$B$28,$C75,'Great Scot 10-1-22 Chal'!$AV$11:$AV$28)</f>
        <v>0</v>
      </c>
      <c r="JR75" s="174">
        <f>SUMIF('Great Scot 10-1-22 Chal'!$B$11:$B$28,$C75,'Great Scot 10-1-22 Chal'!$AW$11:$AW$28)</f>
        <v>0</v>
      </c>
      <c r="JS75" s="174">
        <f>SUMIF('Great Scot 10-1-22 Chal'!$B$11:$B$28,$C75,'Great Scot 10-1-22 Chal'!$AX$11:$AX$28)</f>
        <v>0</v>
      </c>
      <c r="JT75" s="174">
        <f>SUMIF('Great Scot 10-1-22 Chal'!$B$11:$B$28,$C75,'Great Scot 10-1-22 Chal'!$AY$11:$AY$28)</f>
        <v>0</v>
      </c>
      <c r="JU75" s="174">
        <f>SUMIF('Great Pumpkin Regatta 10-15-22'!$B$11:$B$54,$C75,'Great Pumpkin Regatta 10-15-22'!$AU$11:$AU$54)</f>
        <v>0</v>
      </c>
      <c r="JV75" s="174">
        <f>SUMIF('Great Pumpkin Regatta 10-15-22'!$B$11:$B$54,$C75,'Great Pumpkin Regatta 10-15-22'!$AV$11:$AV$54)</f>
        <v>0</v>
      </c>
      <c r="JW75" s="174">
        <f>SUMIF('Great Pumpkin Regatta 10-15-22'!$B$11:$B$54,$C75,'Great Pumpkin Regatta 10-15-22'!$AW$11:$AW$54)</f>
        <v>0</v>
      </c>
      <c r="JX75" s="174">
        <f>SUMIF('Great Pumpkin Regatta 10-15-22'!$B$11:$B$54,$C75,'Great Pumpkin Regatta 10-15-22'!$AX$11:$AX$54)</f>
        <v>0</v>
      </c>
      <c r="JY75" s="174">
        <f>SUMIF('Great Pumpkin Regatta 10-15-22'!$B$11:$B$54,$C75,'Great Pumpkin Regatta 10-15-22'!$AY$11:$AY$54)</f>
        <v>0</v>
      </c>
      <c r="JZ75" s="174">
        <f>SUMIF('One Day Regatta 10-29-22 FS'!$B$11:$B$19,$C75,'One Day Regatta 10-29-22 FS'!$AU$11:$AU$19)</f>
        <v>0</v>
      </c>
      <c r="KA75" s="174">
        <f>SUMIF('One Day Regatta 10-29-22 FS'!$B$11:$B$19,$C75,'One Day Regatta 10-29-22 FS'!$AV$11:$AV$19)</f>
        <v>0</v>
      </c>
      <c r="KB75" s="174">
        <f>SUMIF('One Day Regatta 10-29-22 FS'!$B$11:$B$19,$C75,'One Day Regatta 10-29-22 FS'!$AW$11:$AW$19)</f>
        <v>0</v>
      </c>
      <c r="KC75" s="174">
        <f>SUMIF('One Day Regatta 10-29-22 FS'!$B$11:$B$19,$C75,'One Day Regatta 10-29-22 FS'!$AX$11:$AX$19)</f>
        <v>0</v>
      </c>
      <c r="KD75" s="174">
        <f>SUMIF('One Day Regatta 10-29-22 FS'!$B$11:$B$19,$C75,'One Day Regatta 10-29-22 FS'!$AY$11:$AY$19)</f>
        <v>0</v>
      </c>
    </row>
    <row r="76" spans="1:290" ht="15" customHeight="1" x14ac:dyDescent="0.2">
      <c r="A76" s="400" t="s">
        <v>1369</v>
      </c>
      <c r="B76" s="134">
        <f t="shared" si="69"/>
        <v>36</v>
      </c>
      <c r="C76" s="103" t="s">
        <v>758</v>
      </c>
      <c r="D76" s="171">
        <f t="shared" si="76"/>
        <v>0</v>
      </c>
      <c r="E76" s="172">
        <f t="shared" si="77"/>
        <v>0</v>
      </c>
      <c r="F76" s="171">
        <f t="shared" si="78"/>
        <v>0</v>
      </c>
      <c r="G76" s="171">
        <v>0</v>
      </c>
      <c r="H76" s="171">
        <f t="shared" si="79"/>
        <v>0</v>
      </c>
      <c r="I76" s="173">
        <f t="shared" si="80"/>
        <v>0</v>
      </c>
      <c r="J76" s="173"/>
      <c r="K76" s="174">
        <f>SUMIF('Saturday Race 11-06-21'!$B$11:$B$21,$C76,'Saturday Race 11-06-21'!$AU$11:$AU$21)</f>
        <v>0</v>
      </c>
      <c r="L76" s="174">
        <f>SUMIF('Saturday Race 11-06-21'!$B$11:$B$21,$C76,'Saturday Race 11-06-21'!$AV$11:$AV$21)</f>
        <v>0</v>
      </c>
      <c r="M76" s="174">
        <f>SUMIF('Saturday Race 11-06-21'!$B$11:$B$21,$C76,'Saturday Race 11-06-21'!$AW$11:$AW$21)</f>
        <v>0</v>
      </c>
      <c r="N76" s="174">
        <f>SUMIF('Saturday Race 11-06-21'!$B$11:$B$21,$C76,'Saturday Race 11-06-21'!$AX$11:$AX$21)</f>
        <v>0</v>
      </c>
      <c r="O76" s="174">
        <f>SUMIF('Saturday Race 11-06-21'!$B$11:$B$21,$C76,'Saturday Race 11-06-21'!$AY$11:$AY$21)</f>
        <v>0</v>
      </c>
      <c r="P76" s="174">
        <f>SUMIF('Saturday Race 11-20-21'!$B$11:$B$20,$C76,'Saturday Race 11-20-21'!$AU$11:$AU$20)</f>
        <v>0</v>
      </c>
      <c r="Q76" s="174">
        <f>SUMIF('Saturday Race 11-20-21'!$B$11:$B$20,$C76,'Saturday Race 11-20-21'!$AV$11:$AV$20)</f>
        <v>0</v>
      </c>
      <c r="R76" s="174">
        <f>SUMIF('Saturday Race 11-20-21'!$B$11:$B$20,$C76,'Saturday Race 11-20-21'!$AW$11:$AW$20)</f>
        <v>0</v>
      </c>
      <c r="S76" s="174">
        <f>SUMIF('Saturday Race 11-20-21'!$B$11:$B$20,$C76,'Saturday Race 11-20-21'!$AX$11:$AX$20)</f>
        <v>0</v>
      </c>
      <c r="T76" s="174">
        <f>SUMIF('Saturday Race 11-20-21'!$B$11:$B$20,$C76,'Saturday Race 11-20-21'!$AY$11:$AY$20)</f>
        <v>0</v>
      </c>
      <c r="U76" s="174">
        <f>SUMIF('Saturday Race 1-08-22'!$B$11:$B$20,$C76,'Saturday Race 1-08-22'!$AU$11:$AU$20)</f>
        <v>0</v>
      </c>
      <c r="V76" s="174">
        <f>SUMIF('Saturday Race 1-08-22'!$B$11:$B$20,$C76,'Saturday Race 1-08-22'!$AV$11:$AV$20)</f>
        <v>0</v>
      </c>
      <c r="W76" s="174">
        <f>SUMIF('Saturday Race 1-08-22'!$B$11:$B$20,$C76,'Saturday Race 1-08-22'!$AW$11:$AW$20)</f>
        <v>0</v>
      </c>
      <c r="X76" s="174">
        <f>SUMIF('Saturday Race 1-08-22'!$B$11:$B$20,$C76,'Saturday Race 1-08-22'!$AX$11:$AX$20)</f>
        <v>0</v>
      </c>
      <c r="Y76" s="174">
        <f>SUMIF('Saturday Race 1-08-22'!$B$11:$B$20,$C76,'Saturday Race 1-08-22'!$AY$11:$AY$20)</f>
        <v>0</v>
      </c>
      <c r="Z76" s="174">
        <f>SUMIF('Saturday Race 1-22-22'!$B$11:$B$20,$C76,'Saturday Race 1-22-22'!$AU$11:$AU$20)</f>
        <v>0</v>
      </c>
      <c r="AA76" s="174">
        <f>SUMIF('Saturday Race 1-22-22'!$B$11:$B$20,$C76,'Saturday Race 1-22-22'!$AV$11:$AV$20)</f>
        <v>0</v>
      </c>
      <c r="AB76" s="174">
        <f>SUMIF('Saturday Race 1-22-22'!$B$11:$B$20,$C76,'Saturday Race 1-22-22'!$AW$11:$AW$20)</f>
        <v>0</v>
      </c>
      <c r="AC76" s="174">
        <f>SUMIF('Saturday Race 1-22-22'!$B$11:$B$20,$C76,'Saturday Race 1-22-22'!$AX$11:$AX$20)</f>
        <v>0</v>
      </c>
      <c r="AD76" s="174">
        <f>SUMIF('Saturday Race 1-22-22'!$B$11:$B$20,$C76,'Saturday Race 1-22-22'!$AY$11:$AY$20)</f>
        <v>0</v>
      </c>
      <c r="AE76" s="174">
        <f>SUMIF('Sunday Race 2-6-22'!$B$11:$B$20,$C76,'Sunday Race 2-6-22'!$AU$11:$AU$20)</f>
        <v>0</v>
      </c>
      <c r="AF76" s="174">
        <f>SUMIF('Sunday Race 2-6-22'!$B$11:$B$20,$C76,'Sunday Race 2-6-22'!$AV$11:$AV$20)</f>
        <v>0</v>
      </c>
      <c r="AG76" s="174">
        <f>SUMIF('Sunday Race 2-6-22'!$B$11:$B$20,$C76,'Sunday Race 2-6-22'!$AW$11:$AW$20)</f>
        <v>0</v>
      </c>
      <c r="AH76" s="174">
        <f>SUMIF('Sunday Race 2-6-22'!$B$11:$B$20,$C76,'Sunday Race 2-6-22'!$AX$11:$AX$20)</f>
        <v>0</v>
      </c>
      <c r="AI76" s="174">
        <f>SUMIF('Sunday Race 2-6-22'!$B$11:$B$20,$C76,'Sunday Race 2-6-22'!$AY$11:$AY$20)</f>
        <v>0</v>
      </c>
      <c r="AJ76" s="174">
        <f>SUMIF('Sunday Race 2-20-22'!$B$11:$B$26,$C76,'Sunday Race 2-20-22'!$AU$11:$AU$26)</f>
        <v>0</v>
      </c>
      <c r="AK76" s="174">
        <f>SUMIF('Sunday Race 2-20-22'!$B$11:$B$26,$C76,'Sunday Race 2-20-22'!$AV$11:$AV$26)</f>
        <v>0</v>
      </c>
      <c r="AL76" s="174">
        <f>SUMIF('Sunday Race 2-20-22'!$B$11:$B$26,$C76,'Sunday Race 2-20-22'!$AW$11:$AW$26)</f>
        <v>0</v>
      </c>
      <c r="AM76" s="174">
        <f>SUMIF('Sunday Race 2-20-22'!$B$11:$B$26,$C76,'Sunday Race 2-20-22'!$AX$11:$AX$26)</f>
        <v>0</v>
      </c>
      <c r="AN76" s="174">
        <f>SUMIF('Sunday Race 2-20-22'!$B$11:$B$26,$C76,'Sunday Race 2-20-22'!$AY$11:$AY$26)</f>
        <v>0</v>
      </c>
      <c r="AO76" s="174">
        <f>SUMIF('Sunday Race 2-27-22'!$B$11:$B$20,$C76,'Sunday Race 2-27-22'!$AU$11:$AU$20)</f>
        <v>0</v>
      </c>
      <c r="AP76" s="174">
        <f>SUMIF('Sunday Race 2-27-22'!$B$11:$B$20,$C76,'Sunday Race 2-27-22'!$AV$11:$AV$20)</f>
        <v>0</v>
      </c>
      <c r="AQ76" s="174">
        <f>SUMIF('Sunday Race 2-27-22'!$B$11:$B$20,$C76,'Sunday Race 2-27-22'!$AW$11:$AW$20)</f>
        <v>0</v>
      </c>
      <c r="AR76" s="174">
        <f>SUMIF('Sunday Race 2-27-22'!$B$11:$B$20,$C76,'Sunday Race 2-27-22'!$AX$11:$AX$20)</f>
        <v>0</v>
      </c>
      <c r="AS76" s="174">
        <f>SUMIF('Sunday Race 2-27-22'!$B$11:$B$20,$C76,'Sunday Race 2-27-22'!$AY$11:$AY$20)</f>
        <v>0</v>
      </c>
      <c r="AT76" s="174">
        <f>SUMIF('Sunday Race 3-13-22'!$B$11:$B$25,$C76,'Sunday Race 3-13-22'!$AU$11:$AU$25)</f>
        <v>0</v>
      </c>
      <c r="AU76" s="174">
        <f>SUMIF('Sunday Race 3-13-22'!$B$11:$B$25,$C76,'Sunday Race 3-13-22'!$AV$11:$AV$25)</f>
        <v>0</v>
      </c>
      <c r="AV76" s="174">
        <f>SUMIF('Sunday Race 3-13-22'!$B$11:$B$25,$C76,'Sunday Race 3-13-22'!$AW$11:$AW$25)</f>
        <v>0</v>
      </c>
      <c r="AW76" s="174">
        <f>SUMIF('Sunday Race 3-13-22'!$B$11:$B$25,$C76,'Sunday Race 3-13-22'!$AX$11:$AX$25)</f>
        <v>0</v>
      </c>
      <c r="AX76" s="174">
        <f>SUMIF('Sunday Race 3-13-22'!$B$11:$B$25,$C76,'Sunday Race 3-13-22'!$AY$11:$AY$25)</f>
        <v>0</v>
      </c>
      <c r="AY76" s="174">
        <f>SUMIF('Saturday Race 3-19-22'!$B$11:$B$15,$C76,'Saturday Race 3-19-22'!$AU$11:$AU$15)</f>
        <v>0</v>
      </c>
      <c r="AZ76" s="174">
        <f>SUMIF('Saturday Race 3-19-22'!$B$11:$B$15,$C76,'Saturday Race 3-19-22'!$AV$11:$AV$15)</f>
        <v>0</v>
      </c>
      <c r="BA76" s="174">
        <f>SUMIF('Saturday Race 3-19-22'!$B$11:$B$15,$C76,'Saturday Race 3-19-22'!$AW$11:$AW$15)</f>
        <v>0</v>
      </c>
      <c r="BB76" s="174">
        <f>SUMIF('Saturday Race 3-19-22'!$B$11:$B$15,$C76,'Saturday Race 3-19-22'!$AX$11:$AX$15)</f>
        <v>0</v>
      </c>
      <c r="BC76" s="174">
        <f>SUMIF('Saturday Race 3-19-22'!$B$11:$B$15,$C76,'Saturday Race 3-19-22'!$AY$11:$AY$15)</f>
        <v>0</v>
      </c>
      <c r="BD76" s="174">
        <f>SUMIF('Sunday Races 4-10-22'!$B$11:$B$26,$C76,'Sunday Races 4-10-22'!$AU$11:$AU$26)</f>
        <v>0</v>
      </c>
      <c r="BE76" s="174">
        <f>SUMIF('Sunday Races 4-10-22'!$B$11:$B$26,$C76,'Sunday Races 4-10-22'!$AV$11:$AV$26)</f>
        <v>0</v>
      </c>
      <c r="BF76" s="174">
        <f>SUMIF('Sunday Races 4-10-22'!$B$11:$B$26,$C76,'Sunday Races 4-10-22'!$AW$11:$AW$26)</f>
        <v>0</v>
      </c>
      <c r="BG76" s="174">
        <f>SUMIF('Sunday Races 4-10-22'!$B$11:$B$26,$C76,'Sunday Races 4-10-22'!$AX$11:$AX$26)</f>
        <v>0</v>
      </c>
      <c r="BH76" s="174">
        <f>SUMIF('Sunday Races 4-10-22'!$B$11:$B$26,$C76,'Sunday Races 4-10-22'!$AY$11:$AY$26)</f>
        <v>0</v>
      </c>
      <c r="BI76" s="174">
        <f>SUMIF('Sunday Races 5-1-22'!$B$11:$B$28,$C76,'Sunday Races 5-1-22'!$AU$11:$AU$28)</f>
        <v>0</v>
      </c>
      <c r="BJ76" s="174">
        <f>SUMIF('Sunday Races 5-1-22'!$B$11:$B$28,$C76,'Sunday Races 5-1-22'!$AV$11:$AV$28)</f>
        <v>0</v>
      </c>
      <c r="BK76" s="174">
        <f>SUMIF('Sunday Races 5-1-22'!$B$11:$B$28,$C76,'Sunday Races 5-1-22'!$AW$11:$AW$28)</f>
        <v>0</v>
      </c>
      <c r="BL76" s="174">
        <f>SUMIF('Sunday Races 5-1-22'!$B$11:$B$28,$C76,'Sunday Races 5-1-22'!$AX$11:$AX$28)</f>
        <v>0</v>
      </c>
      <c r="BM76" s="174">
        <f>SUMIF('Sunday Races 5-1-22'!$B$11:$B$28,$C76,'Sunday Races 5-1-22'!$AY$11:$AY$28)</f>
        <v>0</v>
      </c>
      <c r="BN76" s="174">
        <f>SUMIF('Sunday Races 6-5-22'!$B$11:$B$28,$C76,'Sunday Races 6-5-22'!$AU$11:$AU$28)</f>
        <v>0</v>
      </c>
      <c r="BO76" s="174">
        <f>SUMIF('Sunday Races 6-5-22'!$B$11:$B$28,$C76,'Sunday Races 6-5-22'!$AV$11:$AV$28)</f>
        <v>0</v>
      </c>
      <c r="BP76" s="174">
        <f>SUMIF('Sunday Races 6-5-22'!$B$11:$B$28,$C76,'Sunday Races 6-5-22'!$AW$11:$AW$28)</f>
        <v>0</v>
      </c>
      <c r="BQ76" s="174">
        <f>SUMIF('Sunday Races 6-5-22'!$B$11:$B$28,$C76,'Sunday Races 6-5-22'!$AX$11:$AX$28)</f>
        <v>0</v>
      </c>
      <c r="BR76" s="174">
        <f>SUMIF('Sunday Races 6-5-22'!$B$11:$B$28,$C76,'Sunday Races 6-5-22'!$AY$11:$AY$28)</f>
        <v>0</v>
      </c>
      <c r="BS76" s="174">
        <f>SUMIF('Sunday Races 6-12-22'!$B$11:$B$24,$C76,'Sunday Races 6-12-22'!$AU$11:$AU$24)</f>
        <v>0</v>
      </c>
      <c r="BT76" s="174">
        <f>SUMIF('Sunday Races 6-12-22'!$B$11:$B$24,$C76,'Sunday Races 6-12-22'!$AV$11:$AV$24)</f>
        <v>0</v>
      </c>
      <c r="BU76" s="174">
        <f>SUMIF('Sunday Races 6-12-22'!$B$11:$B$24,$C76,'Sunday Races 6-12-22'!$AW$11:$AW$24)</f>
        <v>0</v>
      </c>
      <c r="BV76" s="174">
        <f>SUMIF('Sunday Races 6-12-22'!$B$11:$B$24,$C76,'Sunday Races 6-12-22'!$AX$11:$AX$24)</f>
        <v>0</v>
      </c>
      <c r="BW76" s="174">
        <f>SUMIF('Sunday Races 6-12-22'!$B$11:$B$24,$C76,'Sunday Races 6-12-22'!$AY$11:$AY$24)</f>
        <v>0</v>
      </c>
      <c r="BX76" s="174">
        <f>SUMIF('Saturday Races 6-18-22'!$B$11:$B$24,$C76,'Saturday Races 6-18-22'!$AU$11:$AU$24)</f>
        <v>0</v>
      </c>
      <c r="BY76" s="174">
        <f>SUMIF('Saturday Races 6-18-22'!$B$11:$B$24,$C76,'Saturday Races 6-18-22'!$AV$11:$AV$24)</f>
        <v>0</v>
      </c>
      <c r="BZ76" s="174">
        <f>SUMIF('Saturday Races 6-18-22'!$B$11:$B$24,$C76,'Saturday Races 6-18-22'!$AW$11:$AW$24)</f>
        <v>0</v>
      </c>
      <c r="CA76" s="174">
        <f>SUMIF('Saturday Races 6-18-22'!$B$11:$B$24,$C76,'Saturday Races 6-18-22'!$AX$11:$AX$24)</f>
        <v>0</v>
      </c>
      <c r="CB76" s="174">
        <f>SUMIF('Saturday Races 6-18-22'!$B$11:$B$24,$C76,'Saturday Races 6-18-22'!$AY$11:$AY$24)</f>
        <v>0</v>
      </c>
      <c r="CC76" s="174">
        <f>SUMIF('Sunday Races 7-3-22'!$B$11:$B$26,$C76,'Sunday Races 7-3-22'!$AU$11:$AU$26)</f>
        <v>0</v>
      </c>
      <c r="CD76" s="174">
        <f>SUMIF('Sunday Races 7-3-22'!$B$11:$B$26,$C76,'Sunday Races 7-3-22'!$AV$11:$AV$26)</f>
        <v>0</v>
      </c>
      <c r="CE76" s="174">
        <f>SUMIF('Sunday Races 7-3-22'!$B$11:$B$26,$C76,'Sunday Races 7-3-22'!$AW$11:$AW$26)</f>
        <v>0</v>
      </c>
      <c r="CF76" s="174">
        <f>SUMIF('Sunday Races 7-3-22'!$B$11:$B$26,$C76,'Sunday Races 7-3-22'!$AX$11:$AX$26)</f>
        <v>0</v>
      </c>
      <c r="CG76" s="174">
        <f>SUMIF('Sunday Races 7-3-22'!$B$11:$B$26,$C76,'Sunday Races 7-3-22'!$AY$11:$AY$26)</f>
        <v>0</v>
      </c>
      <c r="CH76" s="174">
        <f>SUMIF('Sunday Races 7-31-22'!$B$11:$B$26,$C76,'Sunday Races 7-31-22'!$AU$11:$AU$26)</f>
        <v>0</v>
      </c>
      <c r="CI76" s="174">
        <f>SUMIF('Sunday Races 7-31-22'!$B$11:$B$26,$C76,'Sunday Races 7-31-22'!$AV$11:$AV$26)</f>
        <v>0</v>
      </c>
      <c r="CJ76" s="174">
        <f>SUMIF('Sunday Races 7-31-22'!$B$11:$B$26,$C76,'Sunday Races 7-31-22'!$AW$11:$AW$26)</f>
        <v>0</v>
      </c>
      <c r="CK76" s="174">
        <f>SUMIF('Sunday Races 7-31-22'!$B$11:$B$26,$C76,'Sunday Races 7-31-22'!$AX$11:$AX$26)</f>
        <v>0</v>
      </c>
      <c r="CL76" s="174">
        <f>SUMIF('Sunday Races 7-31-22'!$B$11:$B$26,$C76,'Sunday Races 7-31-22'!$AY$11:$AY$26)</f>
        <v>0</v>
      </c>
      <c r="CM76" s="174">
        <f>SUMIF('Sunday Races 8-14-22'!$B$11:$B$26,$C76,'Sunday Races 8-14-22'!$AU$11:$AU$26)</f>
        <v>0</v>
      </c>
      <c r="CN76" s="174">
        <f>SUMIF('Sunday Races 8-14-22'!$B$11:$B$26,$C76,'Sunday Races 8-14-22'!$AV$11:$AV$26)</f>
        <v>0</v>
      </c>
      <c r="CO76" s="174">
        <f>SUMIF('Sunday Races 8-14-22'!$B$11:$B$26,$C76,'Sunday Races 8-14-22'!$AW$11:$AW$26)</f>
        <v>0</v>
      </c>
      <c r="CP76" s="174">
        <f>SUMIF('Sunday Races 8-14-22'!$B$11:$B$26,$C76,'Sunday Races 8-14-22'!$AX$11:$AX$26)</f>
        <v>0</v>
      </c>
      <c r="CQ76" s="174">
        <f>SUMIF('Sunday Races 8-14-22'!$B$11:$B$26,$C76,'Sunday Races 8-14-22'!$AY$11:$AY$26)</f>
        <v>0</v>
      </c>
      <c r="CR76" s="174">
        <f>SUMIF('Saturday Races 8-20-22'!$B$11:$B$26,$C76,'Saturday Races 8-20-22'!$AU$11:$AU$26)</f>
        <v>0</v>
      </c>
      <c r="CS76" s="174">
        <f>SUMIF('Saturday Races 8-20-22'!$B$11:$B$26,$C76,'Saturday Races 8-20-22'!$AV$11:$AV$26)</f>
        <v>0</v>
      </c>
      <c r="CT76" s="174">
        <f>SUMIF('Saturday Races 8-20-22'!$B$11:$B$26,$C76,'Saturday Races 8-20-22'!$AW$11:$AW$26)</f>
        <v>0</v>
      </c>
      <c r="CU76" s="174">
        <f>SUMIF('Saturday Races 8-20-22'!$B$11:$B$26,$C76,'Saturday Races 8-20-22'!$AX$11:$AX$26)</f>
        <v>0</v>
      </c>
      <c r="CV76" s="174">
        <f>SUMIF('Saturday Races 8-20-22'!$B$11:$B$26,$C76,'Saturday Races 8-20-22'!$AY$11:$AY$26)</f>
        <v>0</v>
      </c>
      <c r="CW76" s="174">
        <f>SUMIF('Sunday Races 9-11-22'!$B$11:$B$20,$C76,'Sunday Races 9-11-22'!$AU$11:$AU$20)</f>
        <v>0</v>
      </c>
      <c r="CX76" s="174">
        <f>SUMIF('Sunday Races 9-11-22'!$B$11:$B$20,$C76,'Sunday Races 9-11-22'!$AV$11:$AV$20)</f>
        <v>0</v>
      </c>
      <c r="CY76" s="174">
        <f>SUMIF('Sunday Races 9-11-22'!$B$11:$B$20,$C76,'Sunday Races 9-11-22'!$AW$11:$AW$20)</f>
        <v>0</v>
      </c>
      <c r="CZ76" s="174">
        <f>SUMIF('Sunday Races 9-11-22'!$B$11:$B$20,$C76,'Sunday Races 9-11-22'!$AX$11:$AX$20)</f>
        <v>0</v>
      </c>
      <c r="DA76" s="174">
        <f>SUMIF('Sunday Races 9-11-22'!$B$11:$B$20,$C76,'Sunday Races 9-11-22'!$AY$11:$AY$20)</f>
        <v>0</v>
      </c>
      <c r="DB76" s="174">
        <f>SUMIF('Sunday Races 10-9-22'!$B$11:$B$21,$C76,'Sunday Races 10-9-22'!$AU$11:$AU$21)</f>
        <v>0</v>
      </c>
      <c r="DC76" s="174">
        <f>SUMIF('Sunday Races 10-9-22'!$B$11:$B$21,$C76,'Sunday Races 10-9-22'!$AV$11:$AV$21)</f>
        <v>0</v>
      </c>
      <c r="DD76" s="174">
        <f>SUMIF('Sunday Races 10-9-22'!$B$11:$B$21,$C76,'Sunday Races 10-9-22'!$AW$11:$AW$21)</f>
        <v>0</v>
      </c>
      <c r="DE76" s="174">
        <f>SUMIF('Sunday Races 10-9-22'!$B$11:$B$21,$C76,'Sunday Races 10-9-22'!$AX$11:$AX$21)</f>
        <v>0</v>
      </c>
      <c r="DF76" s="174">
        <f>SUMIF('Sunday Races 10-9-22'!$B$11:$B$21,$C76,'Sunday Races 10-9-22'!$AY$11:$AY$21)</f>
        <v>0</v>
      </c>
      <c r="DG76" s="174">
        <f>SUMIF('Sunday Races 10-23-22'!$B$11:$B$22,$C76,'Sunday Races 10-23-22'!$AU$11:$AU$22)</f>
        <v>0</v>
      </c>
      <c r="DH76" s="174">
        <f>SUMIF('Sunday Races 10-23-22'!$B$11:$B$22,$C76,'Sunday Races 10-23-22'!$AV$11:$AV$22)</f>
        <v>0</v>
      </c>
      <c r="DI76" s="174">
        <f>SUMIF('Sunday Races 10-23-22'!$B$11:$B$22,$C76,'Sunday Races 10-23-22'!$AW$11:$AW$22)</f>
        <v>0</v>
      </c>
      <c r="DJ76" s="174">
        <f>SUMIF('Sunday Races 10-23-22'!$B$11:$B$22,$C76,'Sunday Races 10-23-22'!$AX$11:$AX$22)</f>
        <v>0</v>
      </c>
      <c r="DK76" s="174">
        <f>SUMIF('Sunday Races 10-23-22'!$B$11:$B$22,$C76,'Sunday Races 10-23-22'!$AY$11:$AY$22)</f>
        <v>0</v>
      </c>
      <c r="DL76" s="175"/>
      <c r="DM76" s="176"/>
      <c r="DN76" s="177">
        <f t="shared" si="70"/>
        <v>0</v>
      </c>
      <c r="DO76" s="177">
        <f t="shared" si="70"/>
        <v>0</v>
      </c>
      <c r="DP76" s="177">
        <f t="shared" si="70"/>
        <v>0</v>
      </c>
      <c r="DQ76" s="177">
        <f t="shared" si="70"/>
        <v>0</v>
      </c>
      <c r="DR76" s="177">
        <f t="shared" si="70"/>
        <v>0</v>
      </c>
      <c r="DS76" s="177">
        <f t="shared" si="70"/>
        <v>0</v>
      </c>
      <c r="DT76" s="177">
        <f t="shared" si="70"/>
        <v>0</v>
      </c>
      <c r="DU76" s="177">
        <f t="shared" si="70"/>
        <v>0</v>
      </c>
      <c r="DV76" s="177">
        <f t="shared" si="70"/>
        <v>0</v>
      </c>
      <c r="DW76" s="177">
        <f t="shared" si="70"/>
        <v>0</v>
      </c>
      <c r="DX76" s="177">
        <f t="shared" si="71"/>
        <v>0</v>
      </c>
      <c r="DY76" s="177">
        <f t="shared" si="71"/>
        <v>0</v>
      </c>
      <c r="DZ76" s="177">
        <f t="shared" si="71"/>
        <v>0</v>
      </c>
      <c r="EA76" s="177">
        <f t="shared" si="71"/>
        <v>0</v>
      </c>
      <c r="EB76" s="177">
        <f t="shared" si="71"/>
        <v>0</v>
      </c>
      <c r="EC76" s="177">
        <f t="shared" si="71"/>
        <v>0</v>
      </c>
      <c r="ED76" s="177">
        <f t="shared" si="71"/>
        <v>0</v>
      </c>
      <c r="EE76" s="177">
        <f t="shared" si="71"/>
        <v>0</v>
      </c>
      <c r="EF76" s="177">
        <f t="shared" si="71"/>
        <v>0</v>
      </c>
      <c r="EG76" s="177">
        <f t="shared" si="71"/>
        <v>0</v>
      </c>
      <c r="EH76" s="177">
        <f t="shared" si="72"/>
        <v>0</v>
      </c>
      <c r="EI76" s="177">
        <f t="shared" si="72"/>
        <v>0</v>
      </c>
      <c r="EJ76" s="177">
        <f t="shared" si="72"/>
        <v>0</v>
      </c>
      <c r="EK76" s="177">
        <f t="shared" si="72"/>
        <v>0</v>
      </c>
      <c r="EL76" s="177">
        <f t="shared" si="72"/>
        <v>0</v>
      </c>
      <c r="EM76" s="177">
        <f t="shared" si="72"/>
        <v>0</v>
      </c>
      <c r="EN76" s="177">
        <f t="shared" si="72"/>
        <v>0</v>
      </c>
      <c r="EO76" s="177">
        <f t="shared" si="72"/>
        <v>0</v>
      </c>
      <c r="EP76" s="177">
        <f t="shared" si="72"/>
        <v>0</v>
      </c>
      <c r="EQ76" s="177">
        <f t="shared" si="72"/>
        <v>0</v>
      </c>
      <c r="ER76" s="177">
        <f t="shared" si="73"/>
        <v>0</v>
      </c>
      <c r="ES76" s="177">
        <f t="shared" si="73"/>
        <v>0</v>
      </c>
      <c r="ET76" s="177">
        <f t="shared" si="73"/>
        <v>0</v>
      </c>
      <c r="EU76" s="177">
        <f t="shared" si="73"/>
        <v>0</v>
      </c>
      <c r="EV76" s="177">
        <f t="shared" si="73"/>
        <v>0</v>
      </c>
      <c r="EW76" s="177">
        <f t="shared" si="73"/>
        <v>0</v>
      </c>
      <c r="EX76" s="177">
        <f t="shared" si="73"/>
        <v>0</v>
      </c>
      <c r="EY76" s="177">
        <f t="shared" si="73"/>
        <v>0</v>
      </c>
      <c r="EZ76" s="177">
        <f t="shared" si="73"/>
        <v>0</v>
      </c>
      <c r="FA76" s="177">
        <f t="shared" si="73"/>
        <v>0</v>
      </c>
      <c r="FB76" s="177">
        <f t="shared" si="74"/>
        <v>0</v>
      </c>
      <c r="FC76" s="177">
        <f t="shared" si="74"/>
        <v>0</v>
      </c>
      <c r="FD76" s="177">
        <f t="shared" si="74"/>
        <v>0</v>
      </c>
      <c r="FE76" s="177">
        <f t="shared" si="74"/>
        <v>0</v>
      </c>
      <c r="FF76" s="177">
        <f t="shared" si="74"/>
        <v>0</v>
      </c>
      <c r="FG76" s="177">
        <f t="shared" si="74"/>
        <v>0</v>
      </c>
      <c r="FH76" s="177">
        <f t="shared" si="74"/>
        <v>0</v>
      </c>
      <c r="FI76" s="177">
        <f t="shared" si="74"/>
        <v>0</v>
      </c>
      <c r="FJ76" s="177">
        <f t="shared" si="74"/>
        <v>0</v>
      </c>
      <c r="FK76" s="177">
        <f t="shared" si="74"/>
        <v>0</v>
      </c>
      <c r="FL76" s="177">
        <f t="shared" si="75"/>
        <v>0</v>
      </c>
      <c r="FM76" s="177">
        <f t="shared" si="75"/>
        <v>0</v>
      </c>
      <c r="FN76" s="177">
        <f t="shared" si="75"/>
        <v>0</v>
      </c>
      <c r="FO76" s="177">
        <f t="shared" si="75"/>
        <v>0</v>
      </c>
      <c r="FP76" s="177">
        <f t="shared" si="75"/>
        <v>0</v>
      </c>
      <c r="FQ76" s="177">
        <f t="shared" si="75"/>
        <v>0</v>
      </c>
      <c r="FR76" s="177">
        <f t="shared" si="75"/>
        <v>0</v>
      </c>
      <c r="FS76" s="177">
        <f t="shared" si="75"/>
        <v>0</v>
      </c>
      <c r="FT76" s="177">
        <f t="shared" si="75"/>
        <v>0</v>
      </c>
      <c r="FU76" s="177">
        <f t="shared" si="75"/>
        <v>0</v>
      </c>
      <c r="FV76" s="177">
        <f t="shared" si="75"/>
        <v>0</v>
      </c>
      <c r="FW76" s="177">
        <f t="shared" si="75"/>
        <v>0</v>
      </c>
      <c r="FX76" s="177">
        <f t="shared" si="75"/>
        <v>0</v>
      </c>
      <c r="FY76" s="177">
        <f t="shared" si="75"/>
        <v>0</v>
      </c>
      <c r="FZ76" s="177">
        <f t="shared" si="75"/>
        <v>0</v>
      </c>
      <c r="GA76" s="177"/>
      <c r="GB76" s="229">
        <f t="shared" si="81"/>
        <v>0</v>
      </c>
      <c r="GC76" s="229">
        <f t="shared" si="82"/>
        <v>0</v>
      </c>
      <c r="GD76" s="174">
        <f>SUMIF('One Day 12-04-21 Scots'!$B$11:$B$24,$C76,'One Day 12-04-21 Scots'!$AU$11:$AU$24)</f>
        <v>0</v>
      </c>
      <c r="GE76" s="174">
        <f>SUMIF('One Day 12-04-21 Scots'!$B$11:$B$24,$C76,'One Day 12-04-21 Scots'!$AV$11:$AV$24)</f>
        <v>0</v>
      </c>
      <c r="GF76" s="174">
        <f>SUMIF('One Day 12-04-21 Scots'!$B$11:$B$24,$C76,'One Day 12-04-21 Scots'!$AW$11:$AW$24)</f>
        <v>0</v>
      </c>
      <c r="GG76" s="174">
        <f>SUMIF('One Day 12-04-21 Scots'!$B$11:$B$24,$C76,'One Day 12-04-21 Scots'!$AX$11:$AX$24)</f>
        <v>0</v>
      </c>
      <c r="GH76" s="174">
        <f>SUMIF('One Day 12-04-21 Scots'!$B$11:$B$24,$C76,'One Day 12-04-21 Scots'!$AY$11:$AY$24)</f>
        <v>0</v>
      </c>
      <c r="GI76" s="174">
        <f>SUMIF('One Day 12-04-21 Thistles'!$B$11:$B$25,$C76,'One Day 12-04-21 Thistles'!$AU$11:$AU$25)</f>
        <v>0</v>
      </c>
      <c r="GJ76" s="174">
        <f>SUMIF('One Day 12-04-21 Thistles'!$B$11:$B$25,$C76,'One Day 12-04-21 Thistles'!$AV$11:$AV$25)</f>
        <v>0</v>
      </c>
      <c r="GK76" s="174">
        <f>SUMIF('One Day 12-04-21 Thistles'!$B$11:$B$25,$C76,'One Day 12-04-21 Thistles'!$AW$11:$AW$25)</f>
        <v>0</v>
      </c>
      <c r="GL76" s="174">
        <f>SUMIF('One Day 12-04-21 Thistles'!$B$11:$B$25,$C76,'One Day 12-04-21 Thistles'!$AX$11:$AX$25)</f>
        <v>0</v>
      </c>
      <c r="GM76" s="174">
        <f>SUMIF('One Day 12-04-21 Thistles'!$B$11:$B$25,$C76,'One Day 12-04-21 Thistles'!$AY$11:$AY$25)</f>
        <v>0</v>
      </c>
      <c r="GN76" s="174">
        <f>SUMIF('Chili One Day 2-12-22 Scots'!$B$11:$B$27,$C76,'Chili One Day 2-12-22 Scots'!$AU$11:$AU$27)</f>
        <v>0</v>
      </c>
      <c r="GO76" s="174">
        <f>SUMIF('Chili One Day 2-12-22 Scots'!$B$11:$B$27,$C76,'Chili One Day 2-12-22 Scots'!$AV$11:$AV$27)</f>
        <v>0</v>
      </c>
      <c r="GP76" s="174">
        <f>SUMIF('Chili One Day 2-12-22 Scots'!$B$11:$B$27,$C76,'Chili One Day 2-12-22 Scots'!$AW$11:$AW$27)</f>
        <v>0</v>
      </c>
      <c r="GQ76" s="174">
        <f>SUMIF('Chili One Day 2-12-22 Scots'!$B$11:$B$27,$C76,'Chili One Day 2-12-22 Scots'!$AX$11:$AX$27)</f>
        <v>0</v>
      </c>
      <c r="GR76" s="174">
        <f>SUMIF('Chili One Day 2-12-22 Scots'!$B$11:$B$27,$C76,'Chili One Day 2-12-22 Scots'!$AY$11:$AY$27)</f>
        <v>0</v>
      </c>
      <c r="GS76" s="174">
        <f>SUMIF('Chili One Day 2-12-22 Thistles'!$B$11:$B$27,$C76,'Chili One Day 2-12-22 Thistles'!$AU$11:$AU$27)</f>
        <v>0</v>
      </c>
      <c r="GT76" s="174">
        <f>SUMIF('Chili One Day 2-12-22 Thistles'!$B$11:$B$27,$C76,'Chili One Day 2-12-22 Thistles'!$AV$11:$AV$27)</f>
        <v>0</v>
      </c>
      <c r="GU76" s="174">
        <f>SUMIF('Chili One Day 2-12-22 Thistles'!$B$11:$B$27,$C76,'Chili One Day 2-12-22 Thistles'!$AW$11:$AW$27)</f>
        <v>0</v>
      </c>
      <c r="GV76" s="174">
        <f>SUMIF('Chili One Day 2-12-22 Thistles'!$B$11:$B$27,$C76,'Chili One Day 2-12-22 Thistles'!$AX$11:$AX$27)</f>
        <v>0</v>
      </c>
      <c r="GW76" s="174">
        <f>SUMIF('Chili One Day 2-12-22 Thistles'!$B$11:$B$27,$C76,'Chili One Day 2-12-22 Thistles'!$AY$11:$AY$27)</f>
        <v>0</v>
      </c>
      <c r="GX76" s="174">
        <f>SUMIF('Ironman One Day 3-5-22 FS'!$B$11:$B$26,$C76,'Ironman One Day 3-5-22 FS'!$AU$11:$AU$26)</f>
        <v>0</v>
      </c>
      <c r="GY76" s="174">
        <f>SUMIF('Ironman One Day 3-5-22 FS'!$B$11:$B$26,$C76,'Ironman One Day 3-5-22 FS'!$AV$11:$AV$26)</f>
        <v>0</v>
      </c>
      <c r="GZ76" s="174">
        <f>SUMIF('Ironman One Day 3-5-22 FS'!$B$11:$B$26,$C76,'Ironman One Day 3-5-22 FS'!$AW$11:$AW$26)</f>
        <v>0</v>
      </c>
      <c r="HA76" s="174">
        <f>SUMIF('Ironman One Day 3-5-22 FS'!$B$11:$B$26,$C76,'Ironman One Day 3-5-22 FS'!$AX$11:$AX$26)</f>
        <v>0</v>
      </c>
      <c r="HB76" s="174">
        <f>SUMIF('Ironman One Day 3-5-22 FS'!$B$11:$B$26,$C76,'Ironman One Day 3-5-22 FS'!$AY$11:$AY$26)</f>
        <v>0</v>
      </c>
      <c r="HC76" s="174">
        <f>SUMIF('Ironman One Day 3-5-22 420'!$B$11:$B$26,$C76,'Ironman One Day 3-5-22 420'!$AU$11:$AU$26)</f>
        <v>0</v>
      </c>
      <c r="HD76" s="174">
        <f>SUMIF('Ironman One Day 3-5-22 420'!$B$11:$B$26,$C76,'Ironman One Day 3-5-22 420'!$AV$11:$AV$26)</f>
        <v>0</v>
      </c>
      <c r="HE76" s="174">
        <f>SUMIF('Ironman One Day 3-5-22 420'!$B$11:$B$26,$C76,'Ironman One Day 3-5-22 420'!$AW$11:$AW$26)</f>
        <v>0</v>
      </c>
      <c r="HF76" s="174">
        <f>SUMIF('Ironman One Day 3-5-22 420'!$B$11:$B$26,$C76,'Ironman One Day 3-5-22 420'!$AX$11:$AX$26)</f>
        <v>0</v>
      </c>
      <c r="HG76" s="174">
        <f>SUMIF('Ironman One Day 3-5-22 420'!$B$11:$B$26,$C76,'Ironman One Day 3-5-22 420'!$AY$11:$AY$26)</f>
        <v>0</v>
      </c>
      <c r="HH76" s="174">
        <f>SUMIF('Easter One Day 4-16-22 FS'!$B$11:$B$25,$C76,'Easter One Day 4-16-22 FS'!$AU$11:$AU$25)</f>
        <v>0</v>
      </c>
      <c r="HI76" s="174">
        <f>SUMIF('Easter One Day 4-16-22 FS'!$B$11:$B$25,$C76,'Easter One Day 4-16-22 FS'!$AV$11:$AV$25)</f>
        <v>0</v>
      </c>
      <c r="HJ76" s="174">
        <f>SUMIF('Easter One Day 4-16-22 FS'!$B$11:$B$25,$C76,'Easter One Day 4-16-22 FS'!$AW$11:$AW$25)</f>
        <v>0</v>
      </c>
      <c r="HK76" s="174">
        <f>SUMIF('Easter One Day 4-16-22 FS'!$B$11:$B$25,$C76,'Easter One Day 4-16-22 FS'!$AX$11:$AX$25)</f>
        <v>0</v>
      </c>
      <c r="HL76" s="174">
        <f>SUMIF('Easter One Day 4-16-22 FS'!$B$11:$B$25,$C76,'Easter One Day 4-16-22 FS'!$AY$11:$AY$25)</f>
        <v>0</v>
      </c>
      <c r="HM76" s="174">
        <f>SUMIF('Easter One Day 4-16-22 TH'!$B$11:$B$25,$C76,'Easter One Day 4-16-22 TH'!$AU$11:$AU$25)</f>
        <v>0</v>
      </c>
      <c r="HN76" s="174">
        <f>SUMIF('Easter One Day 4-16-22 TH'!$B$11:$B$25,$C76,'Easter One Day 4-16-22 TH'!$AV$11:$AV$25)</f>
        <v>0</v>
      </c>
      <c r="HO76" s="174">
        <f>SUMIF('Easter One Day 4-16-22 TH'!$B$11:$B$25,$C76,'Easter One Day 4-16-22 TH'!$AW$11:$AW$25)</f>
        <v>0</v>
      </c>
      <c r="HP76" s="174">
        <f>SUMIF('Easter One Day 4-16-22 TH'!$B$11:$B$25,$C76,'Easter One Day 4-16-22 TH'!$AX$11:$AX$25)</f>
        <v>0</v>
      </c>
      <c r="HQ76" s="174">
        <f>SUMIF('Easter One Day 4-16-22 TH'!$B$11:$B$25,$C76,'Easter One Day 4-16-22 TH'!$AY$11:$AY$25)</f>
        <v>0</v>
      </c>
      <c r="HR76" s="174">
        <f>SUMIF('Long Distance Race 5-7-22'!$B$11:$B$25,$C76,'Long Distance Race 5-7-22'!$AU$11:$AU$25)</f>
        <v>0</v>
      </c>
      <c r="HS76" s="174">
        <f>SUMIF('Long Distance Race 5-7-22'!$B$11:$B$18,$C76,'Long Distance Race 5-7-22'!$AV$11:$AV$18)</f>
        <v>0</v>
      </c>
      <c r="HT76" s="174">
        <f>SUMIF('Long Distance Race 5-7-22'!$B$11:$B$18,$C76,'Long Distance Race 5-7-22'!$AW$11:$AW$18)</f>
        <v>0</v>
      </c>
      <c r="HU76" s="174">
        <f>SUMIF('Long Distance Race 5-7-22'!$B$11:$B$18,$C76,'Long Distance Race 5-7-22'!$AX$11:$AX$18)</f>
        <v>0</v>
      </c>
      <c r="HV76" s="174">
        <f>SUMIF('Long Distance Race 5-7-22'!$B$11:$B$18,$C76,'Long Distance Race 5-7-22'!$AY$11:$AY$18)</f>
        <v>0</v>
      </c>
      <c r="HW76" s="174">
        <f>SUMIF('Memorial Day Regatta 5-28-22 Op'!$B$11:$B$25,$C76,'Memorial Day Regatta 5-28-22 Op'!$AU$11:$AU$25)</f>
        <v>0</v>
      </c>
      <c r="HX76" s="174">
        <f>SUMIF('Memorial Day Regatta 5-28-22 Op'!$B$11:$B$18,$C76,'Memorial Day Regatta 5-28-22 Op'!$AV$11:$AV$18)</f>
        <v>0</v>
      </c>
      <c r="HY76" s="174">
        <f>SUMIF('Memorial Day Regatta 5-28-22 Op'!$B$11:$B$18,$C76,'Memorial Day Regatta 5-28-22 Op'!$AW$11:$AW$18)</f>
        <v>0</v>
      </c>
      <c r="HZ76" s="174">
        <f>SUMIF('Memorial Day Regatta 5-28-22 Op'!$B$11:$B$18,$C76,'Memorial Day Regatta 5-28-22 Op'!$AX$11:$AX$18)</f>
        <v>0</v>
      </c>
      <c r="IA76" s="174">
        <f>SUMIF('Memorial Day Regatta 5-28-22 Op'!$B$11:$B$18,$C76,'Memorial Day Regatta 5-28-22 Op'!$AY$11:$AY$18)</f>
        <v>0</v>
      </c>
      <c r="IB76" s="174">
        <f>SUMIF('Caldwell Cup 6-25-22 TH'!$B$11:$B$25,$C76,'Caldwell Cup 6-25-22 TH'!$AU$11:$AU$25)</f>
        <v>0</v>
      </c>
      <c r="IC76" s="174">
        <f>SUMIF('Caldwell Cup 6-25-22 TH'!$B$11:$B$25,$C76,'Caldwell Cup 6-25-22 TH'!$AV$11:$AV$25)</f>
        <v>0</v>
      </c>
      <c r="ID76" s="174">
        <f>SUMIF('Caldwell Cup 6-25-22 TH'!$B$11:$B$25,$C76,'Caldwell Cup 6-25-22 TH'!$AW$11:$AW$25)</f>
        <v>0</v>
      </c>
      <c r="IE76" s="174">
        <f>SUMIF('Caldwell Cup 6-25-22 TH'!$B$11:$B$25,$C76,'Caldwell Cup 6-25-22 TH'!$AX$11:$AX$25)</f>
        <v>0</v>
      </c>
      <c r="IF76" s="174">
        <f>SUMIF('Caldwell Cup 6-25-22 TH'!$B$11:$B$25,$C76,'Caldwell Cup 6-25-22 TH'!$AY$11:$AY$25)</f>
        <v>0</v>
      </c>
      <c r="IG76" s="174">
        <f>SUMIF('Caldwell Cup 6-25-22 FS'!$B$11:$B$21,$C76,'Caldwell Cup 6-25-22 FS'!$AU$11:$AU$21)</f>
        <v>0</v>
      </c>
      <c r="IH76" s="174">
        <f>SUMIF('Caldwell Cup 6-25-22 FS'!$B$11:$B$21,$C76,'Caldwell Cup 6-25-22 FS'!$AV$11:$AV$21)</f>
        <v>0</v>
      </c>
      <c r="II76" s="174">
        <f>SUMIF('Caldwell Cup 6-25-22 FS'!$B$11:$B$21,$C76,'Caldwell Cup 6-25-22 FS'!$AW$11:$AW$21)</f>
        <v>0</v>
      </c>
      <c r="IJ76" s="174">
        <f>SUMIF('Caldwell Cup 6-25-22 FS'!$B$11:$B$21,$C76,'Caldwell Cup 6-25-22 FS'!$AX$11:$AX$21)</f>
        <v>0</v>
      </c>
      <c r="IK76" s="174">
        <f>SUMIF('Caldwell Cup 6-25-22 FS'!$B$11:$B$21,$C76,'Caldwell Cup 6-25-22 FS'!$AY$11:$AY$21)</f>
        <v>0</v>
      </c>
      <c r="IL76" s="174">
        <f>SUMIF('Caldwell Cup 6-25-22 Lasers'!$B$11:$B$23,$C76,'Caldwell Cup 6-25-22 Lasers'!$AU$11:$AU$23)</f>
        <v>0</v>
      </c>
      <c r="IM76" s="174">
        <f>SUMIF('Caldwell Cup 6-25-22 Lasers'!$B$11:$B$23,$C76,'Caldwell Cup 6-25-22 Lasers'!$AV$11:$AV$23)</f>
        <v>0</v>
      </c>
      <c r="IN76" s="174">
        <f>SUMIF('Caldwell Cup 6-25-22 Lasers'!$B$11:$B$23,$C76,'Caldwell Cup 6-25-22 Lasers'!$AW$11:$AW$23)</f>
        <v>0</v>
      </c>
      <c r="IO76" s="174">
        <f>SUMIF('Caldwell Cup 6-25-22 Lasers'!$B$11:$B$23,$C76,'Caldwell Cup 6-25-22 Lasers'!$AX$11:$AX$23)</f>
        <v>0</v>
      </c>
      <c r="IP76" s="174">
        <f>SUMIF('Caldwell Cup 6-25-22 Lasers'!$B$11:$B$23,$C76,'Caldwell Cup 6-25-22 Lasers'!$AY$11:$AY$23)</f>
        <v>0</v>
      </c>
      <c r="IQ76" s="174">
        <f>SUMIF('Labor Day Regatta 9-3-22 FS'!$B$11:$B$30,$C76,'Labor Day Regatta 9-3-22 FS'!$AU$11:$AU$30)</f>
        <v>0</v>
      </c>
      <c r="IR76" s="174">
        <f>SUMIF('Labor Day Regatta 9-3-22 FS'!$B$11:$B$30,$C76,'Labor Day Regatta 9-3-22 FS'!$AV$11:$AV$30)</f>
        <v>0</v>
      </c>
      <c r="IS76" s="174">
        <f>SUMIF('Labor Day Regatta 9-3-22 FS'!$B$11:$B$30,$C76,'Labor Day Regatta 9-3-22 FS'!$AW$11:$AW$30)</f>
        <v>0</v>
      </c>
      <c r="IT76" s="174">
        <f>SUMIF('Labor Day Regatta 9-3-22 FS'!$B$11:$B$30,$C76,'Labor Day Regatta 9-3-22 FS'!$AX$11:$AX$30)</f>
        <v>0</v>
      </c>
      <c r="IU76" s="174">
        <f>SUMIF('Labor Day Regatta 9-3-22 FS'!$B$11:$B$30,$C76,'Labor Day Regatta 9-3-22 FS'!$AY$11:$AY$30)</f>
        <v>0</v>
      </c>
      <c r="IV76" s="174">
        <f>SUMIF('2022-09-17 Leukemia Cup FS'!$B$11:$B$26,$C76,'2022-09-17 Leukemia Cup FS'!$AU$11:$AU$26)</f>
        <v>0</v>
      </c>
      <c r="IW76" s="174">
        <f>SUMIF('2022-09-17 Leukemia Cup FS'!$B$11:$B$26,$C76,'2022-09-17 Leukemia Cup FS'!$AV$11:$AV$26)</f>
        <v>0</v>
      </c>
      <c r="IX76" s="174">
        <f>SUMIF('2022-09-17 Leukemia Cup FS'!$B$11:$B$26,$C76,'2022-09-17 Leukemia Cup FS'!$AW$11:$AW$26)</f>
        <v>0</v>
      </c>
      <c r="IY76" s="174">
        <f>SUMIF('2022-09-17 Leukemia Cup FS'!$B$11:$B$26,$C76,'2022-09-17 Leukemia Cup FS'!$AX$11:$AX$26)</f>
        <v>0</v>
      </c>
      <c r="IZ76" s="174">
        <f>SUMIF('2022-09-17 Leukemia Cup FS'!$B$11:$B$26,$C76,'2022-09-17 Leukemia Cup FS'!$AY$11:$AY$26)</f>
        <v>0</v>
      </c>
      <c r="JA76" s="174">
        <f>SUMIF('2022-09-17 Leukemia Cup TH'!$B$11:$B$28,$C76,'2022-09-17 Leukemia Cup TH'!$AU$11:$AU$28)</f>
        <v>0</v>
      </c>
      <c r="JB76" s="174">
        <f>SUMIF('2022-09-17 Leukemia Cup TH'!$B$11:$B$28,$C76,'2022-09-17 Leukemia Cup TH'!$AV$11:$AV$28)</f>
        <v>0</v>
      </c>
      <c r="JC76" s="174">
        <f>SUMIF('2022-09-17 Leukemia Cup TH'!$B$11:$B$28,$C76,'2022-09-17 Leukemia Cup TH'!$AW$11:$AW$28)</f>
        <v>0</v>
      </c>
      <c r="JD76" s="174">
        <f>SUMIF('2022-09-17 Leukemia Cup TH'!$B$11:$B$28,$C76,'2022-09-17 Leukemia Cup TH'!$AX$11:$AX$28)</f>
        <v>0</v>
      </c>
      <c r="JE76" s="174">
        <f>SUMIF('2022-09-17 Leukemia Cup TH'!$B$11:$B$28,$C76,'2022-09-17 Leukemia Cup TH'!$AY$11:$AY$28)</f>
        <v>0</v>
      </c>
      <c r="JF76" s="174">
        <f>SUMIF('Smith-Berry LDR 9-24-22'!$B$11:$B$30,$C76,'Smith-Berry LDR 9-24-22'!$AU$11:$AU$30)</f>
        <v>0</v>
      </c>
      <c r="JG76" s="174">
        <f>SUMIF('Smith-Berry LDR 9-24-22'!$B$11:$B$30,$C76,'Smith-Berry LDR 9-24-22'!$AV$11:$AV$30)</f>
        <v>0</v>
      </c>
      <c r="JH76" s="174">
        <f>SUMIF('Smith-Berry LDR 9-24-22'!$B$11:$B$30,$C76,'Smith-Berry LDR 9-24-22'!$AW$11:$AW$30)</f>
        <v>0</v>
      </c>
      <c r="JI76" s="174">
        <f>SUMIF('Smith-Berry LDR 9-24-22'!$B$11:$B$30,$C76,'Smith-Berry LDR 9-24-22'!$AX$11:$AX$30)</f>
        <v>0</v>
      </c>
      <c r="JJ76" s="174">
        <f>SUMIF('Smith-Berry LDR 9-24-22'!$B$11:$B$30,$C76,'Smith-Berry LDR 9-24-22'!$AY$11:$AY$30)</f>
        <v>0</v>
      </c>
      <c r="JK76" s="174">
        <f>SUMIF('Great Scot 10-1-22 Cham'!$B$11:$B$38,$C76,'Great Scot 10-1-22 Cham'!$AU$11:$AU$38)</f>
        <v>0</v>
      </c>
      <c r="JL76" s="174">
        <f>SUMIF('Great Scot 10-1-22 Cham'!$B$11:$B$38,$C76,'Great Scot 10-1-22 Cham'!$AV$11:$AV$38)</f>
        <v>0</v>
      </c>
      <c r="JM76" s="174">
        <f>SUMIF('Great Scot 10-1-22 Cham'!$B$11:$B$38,$C76,'Great Scot 10-1-22 Cham'!$AW$11:$AW$38)</f>
        <v>0</v>
      </c>
      <c r="JN76" s="174">
        <f>SUMIF('Great Scot 10-1-22 Cham'!$B$11:$B$38,$C76,'Great Scot 10-1-22 Cham'!$AX$11:$AX$38)</f>
        <v>0</v>
      </c>
      <c r="JO76" s="174">
        <f>SUMIF('Great Scot 10-1-22 Cham'!$B$11:$B$38,$C76,'Great Scot 10-1-22 Cham'!$AY$11:$AY$38)</f>
        <v>0</v>
      </c>
      <c r="JP76" s="174">
        <f>SUMIF('Great Scot 10-1-22 Chal'!$B$11:$B$28,$C76,'Great Scot 10-1-22 Chal'!$AU$11:$AU$28)</f>
        <v>0</v>
      </c>
      <c r="JQ76" s="174">
        <f>SUMIF('Great Scot 10-1-22 Chal'!$B$11:$B$28,$C76,'Great Scot 10-1-22 Chal'!$AV$11:$AV$28)</f>
        <v>0</v>
      </c>
      <c r="JR76" s="174">
        <f>SUMIF('Great Scot 10-1-22 Chal'!$B$11:$B$28,$C76,'Great Scot 10-1-22 Chal'!$AW$11:$AW$28)</f>
        <v>0</v>
      </c>
      <c r="JS76" s="174">
        <f>SUMIF('Great Scot 10-1-22 Chal'!$B$11:$B$28,$C76,'Great Scot 10-1-22 Chal'!$AX$11:$AX$28)</f>
        <v>0</v>
      </c>
      <c r="JT76" s="174">
        <f>SUMIF('Great Scot 10-1-22 Chal'!$B$11:$B$28,$C76,'Great Scot 10-1-22 Chal'!$AY$11:$AY$28)</f>
        <v>0</v>
      </c>
      <c r="JU76" s="174">
        <f>SUMIF('Great Pumpkin Regatta 10-15-22'!$B$11:$B$54,$C76,'Great Pumpkin Regatta 10-15-22'!$AU$11:$AU$54)</f>
        <v>0</v>
      </c>
      <c r="JV76" s="174">
        <f>SUMIF('Great Pumpkin Regatta 10-15-22'!$B$11:$B$54,$C76,'Great Pumpkin Regatta 10-15-22'!$AV$11:$AV$54)</f>
        <v>0</v>
      </c>
      <c r="JW76" s="174">
        <f>SUMIF('Great Pumpkin Regatta 10-15-22'!$B$11:$B$54,$C76,'Great Pumpkin Regatta 10-15-22'!$AW$11:$AW$54)</f>
        <v>0</v>
      </c>
      <c r="JX76" s="174">
        <f>SUMIF('Great Pumpkin Regatta 10-15-22'!$B$11:$B$54,$C76,'Great Pumpkin Regatta 10-15-22'!$AX$11:$AX$54)</f>
        <v>0</v>
      </c>
      <c r="JY76" s="174">
        <f>SUMIF('Great Pumpkin Regatta 10-15-22'!$B$11:$B$54,$C76,'Great Pumpkin Regatta 10-15-22'!$AY$11:$AY$54)</f>
        <v>0</v>
      </c>
      <c r="JZ76" s="174">
        <f>SUMIF('One Day Regatta 10-29-22 FS'!$B$11:$B$19,$C76,'One Day Regatta 10-29-22 FS'!$AU$11:$AU$19)</f>
        <v>0</v>
      </c>
      <c r="KA76" s="174">
        <f>SUMIF('One Day Regatta 10-29-22 FS'!$B$11:$B$19,$C76,'One Day Regatta 10-29-22 FS'!$AV$11:$AV$19)</f>
        <v>0</v>
      </c>
      <c r="KB76" s="174">
        <f>SUMIF('One Day Regatta 10-29-22 FS'!$B$11:$B$19,$C76,'One Day Regatta 10-29-22 FS'!$AW$11:$AW$19)</f>
        <v>0</v>
      </c>
      <c r="KC76" s="174">
        <f>SUMIF('One Day Regatta 10-29-22 FS'!$B$11:$B$19,$C76,'One Day Regatta 10-29-22 FS'!$AX$11:$AX$19)</f>
        <v>0</v>
      </c>
      <c r="KD76" s="174">
        <f>SUMIF('One Day Regatta 10-29-22 FS'!$B$11:$B$19,$C76,'One Day Regatta 10-29-22 FS'!$AY$11:$AY$19)</f>
        <v>0</v>
      </c>
    </row>
    <row r="77" spans="1:290" ht="15" customHeight="1" x14ac:dyDescent="0.2">
      <c r="A77" s="400" t="s">
        <v>1369</v>
      </c>
      <c r="B77" s="134">
        <f t="shared" si="69"/>
        <v>36</v>
      </c>
      <c r="C77" s="170" t="s">
        <v>603</v>
      </c>
      <c r="D77" s="171">
        <f t="shared" si="76"/>
        <v>0</v>
      </c>
      <c r="E77" s="172">
        <f t="shared" si="77"/>
        <v>0</v>
      </c>
      <c r="F77" s="171">
        <f t="shared" si="78"/>
        <v>0</v>
      </c>
      <c r="G77" s="171">
        <v>0</v>
      </c>
      <c r="H77" s="171">
        <f t="shared" si="79"/>
        <v>0</v>
      </c>
      <c r="I77" s="173">
        <f t="shared" si="80"/>
        <v>0</v>
      </c>
      <c r="J77" s="173"/>
      <c r="K77" s="174">
        <f>SUMIF('Saturday Race 11-06-21'!$B$11:$B$21,$C77,'Saturday Race 11-06-21'!$AU$11:$AU$21)</f>
        <v>0</v>
      </c>
      <c r="L77" s="174">
        <f>SUMIF('Saturday Race 11-06-21'!$B$11:$B$21,$C77,'Saturday Race 11-06-21'!$AV$11:$AV$21)</f>
        <v>0</v>
      </c>
      <c r="M77" s="174">
        <f>SUMIF('Saturday Race 11-06-21'!$B$11:$B$21,$C77,'Saturday Race 11-06-21'!$AW$11:$AW$21)</f>
        <v>0</v>
      </c>
      <c r="N77" s="174">
        <f>SUMIF('Saturday Race 11-06-21'!$B$11:$B$21,$C77,'Saturday Race 11-06-21'!$AX$11:$AX$21)</f>
        <v>0</v>
      </c>
      <c r="O77" s="174">
        <f>SUMIF('Saturday Race 11-06-21'!$B$11:$B$21,$C77,'Saturday Race 11-06-21'!$AY$11:$AY$21)</f>
        <v>0</v>
      </c>
      <c r="P77" s="174">
        <f>SUMIF('Saturday Race 11-20-21'!$B$11:$B$20,$C77,'Saturday Race 11-20-21'!$AU$11:$AU$20)</f>
        <v>0</v>
      </c>
      <c r="Q77" s="174">
        <f>SUMIF('Saturday Race 11-20-21'!$B$11:$B$20,$C77,'Saturday Race 11-20-21'!$AV$11:$AV$20)</f>
        <v>0</v>
      </c>
      <c r="R77" s="174">
        <f>SUMIF('Saturday Race 11-20-21'!$B$11:$B$20,$C77,'Saturday Race 11-20-21'!$AW$11:$AW$20)</f>
        <v>0</v>
      </c>
      <c r="S77" s="174">
        <f>SUMIF('Saturday Race 11-20-21'!$B$11:$B$20,$C77,'Saturday Race 11-20-21'!$AX$11:$AX$20)</f>
        <v>0</v>
      </c>
      <c r="T77" s="174">
        <f>SUMIF('Saturday Race 11-20-21'!$B$11:$B$20,$C77,'Saturday Race 11-20-21'!$AY$11:$AY$20)</f>
        <v>0</v>
      </c>
      <c r="U77" s="174">
        <f>SUMIF('Saturday Race 1-08-22'!$B$11:$B$20,$C77,'Saturday Race 1-08-22'!$AU$11:$AU$20)</f>
        <v>0</v>
      </c>
      <c r="V77" s="174">
        <f>SUMIF('Saturday Race 1-08-22'!$B$11:$B$20,$C77,'Saturday Race 1-08-22'!$AV$11:$AV$20)</f>
        <v>0</v>
      </c>
      <c r="W77" s="174">
        <f>SUMIF('Saturday Race 1-08-22'!$B$11:$B$20,$C77,'Saturday Race 1-08-22'!$AW$11:$AW$20)</f>
        <v>0</v>
      </c>
      <c r="X77" s="174">
        <f>SUMIF('Saturday Race 1-08-22'!$B$11:$B$20,$C77,'Saturday Race 1-08-22'!$AX$11:$AX$20)</f>
        <v>0</v>
      </c>
      <c r="Y77" s="174">
        <f>SUMIF('Saturday Race 1-08-22'!$B$11:$B$20,$C77,'Saturday Race 1-08-22'!$AY$11:$AY$20)</f>
        <v>0</v>
      </c>
      <c r="Z77" s="174">
        <f>SUMIF('Saturday Race 1-22-22'!$B$11:$B$20,$C77,'Saturday Race 1-22-22'!$AU$11:$AU$20)</f>
        <v>0</v>
      </c>
      <c r="AA77" s="174">
        <f>SUMIF('Saturday Race 1-22-22'!$B$11:$B$20,$C77,'Saturday Race 1-22-22'!$AV$11:$AV$20)</f>
        <v>0</v>
      </c>
      <c r="AB77" s="174">
        <f>SUMIF('Saturday Race 1-22-22'!$B$11:$B$20,$C77,'Saturday Race 1-22-22'!$AW$11:$AW$20)</f>
        <v>0</v>
      </c>
      <c r="AC77" s="174">
        <f>SUMIF('Saturday Race 1-22-22'!$B$11:$B$20,$C77,'Saturday Race 1-22-22'!$AX$11:$AX$20)</f>
        <v>0</v>
      </c>
      <c r="AD77" s="174">
        <f>SUMIF('Saturday Race 1-22-22'!$B$11:$B$20,$C77,'Saturday Race 1-22-22'!$AY$11:$AY$20)</f>
        <v>0</v>
      </c>
      <c r="AE77" s="174">
        <f>SUMIF('Sunday Race 2-6-22'!$B$11:$B$20,$C77,'Sunday Race 2-6-22'!$AU$11:$AU$20)</f>
        <v>0</v>
      </c>
      <c r="AF77" s="174">
        <f>SUMIF('Sunday Race 2-6-22'!$B$11:$B$20,$C77,'Sunday Race 2-6-22'!$AV$11:$AV$20)</f>
        <v>0</v>
      </c>
      <c r="AG77" s="174">
        <f>SUMIF('Sunday Race 2-6-22'!$B$11:$B$20,$C77,'Sunday Race 2-6-22'!$AW$11:$AW$20)</f>
        <v>0</v>
      </c>
      <c r="AH77" s="174">
        <f>SUMIF('Sunday Race 2-6-22'!$B$11:$B$20,$C77,'Sunday Race 2-6-22'!$AX$11:$AX$20)</f>
        <v>0</v>
      </c>
      <c r="AI77" s="174">
        <f>SUMIF('Sunday Race 2-6-22'!$B$11:$B$20,$C77,'Sunday Race 2-6-22'!$AY$11:$AY$20)</f>
        <v>0</v>
      </c>
      <c r="AJ77" s="174">
        <f>SUMIF('Sunday Race 2-20-22'!$B$11:$B$26,$C77,'Sunday Race 2-20-22'!$AU$11:$AU$26)</f>
        <v>0</v>
      </c>
      <c r="AK77" s="174">
        <f>SUMIF('Sunday Race 2-20-22'!$B$11:$B$26,$C77,'Sunday Race 2-20-22'!$AV$11:$AV$26)</f>
        <v>0</v>
      </c>
      <c r="AL77" s="174">
        <f>SUMIF('Sunday Race 2-20-22'!$B$11:$B$26,$C77,'Sunday Race 2-20-22'!$AW$11:$AW$26)</f>
        <v>0</v>
      </c>
      <c r="AM77" s="174">
        <f>SUMIF('Sunday Race 2-20-22'!$B$11:$B$26,$C77,'Sunday Race 2-20-22'!$AX$11:$AX$26)</f>
        <v>0</v>
      </c>
      <c r="AN77" s="174">
        <f>SUMIF('Sunday Race 2-20-22'!$B$11:$B$26,$C77,'Sunday Race 2-20-22'!$AY$11:$AY$26)</f>
        <v>0</v>
      </c>
      <c r="AO77" s="174">
        <f>SUMIF('Sunday Race 2-27-22'!$B$11:$B$20,$C77,'Sunday Race 2-27-22'!$AU$11:$AU$20)</f>
        <v>0</v>
      </c>
      <c r="AP77" s="174">
        <f>SUMIF('Sunday Race 2-27-22'!$B$11:$B$20,$C77,'Sunday Race 2-27-22'!$AV$11:$AV$20)</f>
        <v>0</v>
      </c>
      <c r="AQ77" s="174">
        <f>SUMIF('Sunday Race 2-27-22'!$B$11:$B$20,$C77,'Sunday Race 2-27-22'!$AW$11:$AW$20)</f>
        <v>0</v>
      </c>
      <c r="AR77" s="174">
        <f>SUMIF('Sunday Race 2-27-22'!$B$11:$B$20,$C77,'Sunday Race 2-27-22'!$AX$11:$AX$20)</f>
        <v>0</v>
      </c>
      <c r="AS77" s="174">
        <f>SUMIF('Sunday Race 2-27-22'!$B$11:$B$20,$C77,'Sunday Race 2-27-22'!$AY$11:$AY$20)</f>
        <v>0</v>
      </c>
      <c r="AT77" s="174">
        <f>SUMIF('Sunday Race 3-13-22'!$B$11:$B$25,$C77,'Sunday Race 3-13-22'!$AU$11:$AU$25)</f>
        <v>0</v>
      </c>
      <c r="AU77" s="174">
        <f>SUMIF('Sunday Race 3-13-22'!$B$11:$B$25,$C77,'Sunday Race 3-13-22'!$AV$11:$AV$25)</f>
        <v>0</v>
      </c>
      <c r="AV77" s="174">
        <f>SUMIF('Sunday Race 3-13-22'!$B$11:$B$25,$C77,'Sunday Race 3-13-22'!$AW$11:$AW$25)</f>
        <v>0</v>
      </c>
      <c r="AW77" s="174">
        <f>SUMIF('Sunday Race 3-13-22'!$B$11:$B$25,$C77,'Sunday Race 3-13-22'!$AX$11:$AX$25)</f>
        <v>0</v>
      </c>
      <c r="AX77" s="174">
        <f>SUMIF('Sunday Race 3-13-22'!$B$11:$B$25,$C77,'Sunday Race 3-13-22'!$AY$11:$AY$25)</f>
        <v>0</v>
      </c>
      <c r="AY77" s="174">
        <f>SUMIF('Saturday Race 3-19-22'!$B$11:$B$15,$C77,'Saturday Race 3-19-22'!$AU$11:$AU$15)</f>
        <v>0</v>
      </c>
      <c r="AZ77" s="174">
        <f>SUMIF('Saturday Race 3-19-22'!$B$11:$B$15,$C77,'Saturday Race 3-19-22'!$AV$11:$AV$15)</f>
        <v>0</v>
      </c>
      <c r="BA77" s="174">
        <f>SUMIF('Saturday Race 3-19-22'!$B$11:$B$15,$C77,'Saturday Race 3-19-22'!$AW$11:$AW$15)</f>
        <v>0</v>
      </c>
      <c r="BB77" s="174">
        <f>SUMIF('Saturday Race 3-19-22'!$B$11:$B$15,$C77,'Saturday Race 3-19-22'!$AX$11:$AX$15)</f>
        <v>0</v>
      </c>
      <c r="BC77" s="174">
        <f>SUMIF('Saturday Race 3-19-22'!$B$11:$B$15,$C77,'Saturday Race 3-19-22'!$AY$11:$AY$15)</f>
        <v>0</v>
      </c>
      <c r="BD77" s="174">
        <f>SUMIF('Sunday Races 4-10-22'!$B$11:$B$26,$C77,'Sunday Races 4-10-22'!$AU$11:$AU$26)</f>
        <v>0</v>
      </c>
      <c r="BE77" s="174">
        <f>SUMIF('Sunday Races 4-10-22'!$B$11:$B$26,$C77,'Sunday Races 4-10-22'!$AV$11:$AV$26)</f>
        <v>0</v>
      </c>
      <c r="BF77" s="174">
        <f>SUMIF('Sunday Races 4-10-22'!$B$11:$B$26,$C77,'Sunday Races 4-10-22'!$AW$11:$AW$26)</f>
        <v>0</v>
      </c>
      <c r="BG77" s="174">
        <f>SUMIF('Sunday Races 4-10-22'!$B$11:$B$26,$C77,'Sunday Races 4-10-22'!$AX$11:$AX$26)</f>
        <v>0</v>
      </c>
      <c r="BH77" s="174">
        <f>SUMIF('Sunday Races 4-10-22'!$B$11:$B$26,$C77,'Sunday Races 4-10-22'!$AY$11:$AY$26)</f>
        <v>0</v>
      </c>
      <c r="BI77" s="174">
        <f>SUMIF('Sunday Races 5-1-22'!$B$11:$B$28,$C77,'Sunday Races 5-1-22'!$AU$11:$AU$28)</f>
        <v>0</v>
      </c>
      <c r="BJ77" s="174">
        <f>SUMIF('Sunday Races 5-1-22'!$B$11:$B$28,$C77,'Sunday Races 5-1-22'!$AV$11:$AV$28)</f>
        <v>0</v>
      </c>
      <c r="BK77" s="174">
        <f>SUMIF('Sunday Races 5-1-22'!$B$11:$B$28,$C77,'Sunday Races 5-1-22'!$AW$11:$AW$28)</f>
        <v>0</v>
      </c>
      <c r="BL77" s="174">
        <f>SUMIF('Sunday Races 5-1-22'!$B$11:$B$28,$C77,'Sunday Races 5-1-22'!$AX$11:$AX$28)</f>
        <v>0</v>
      </c>
      <c r="BM77" s="174">
        <f>SUMIF('Sunday Races 5-1-22'!$B$11:$B$28,$C77,'Sunday Races 5-1-22'!$AY$11:$AY$28)</f>
        <v>0</v>
      </c>
      <c r="BN77" s="174">
        <f>SUMIF('Sunday Races 6-5-22'!$B$11:$B$28,$C77,'Sunday Races 6-5-22'!$AU$11:$AU$28)</f>
        <v>0</v>
      </c>
      <c r="BO77" s="174">
        <f>SUMIF('Sunday Races 6-5-22'!$B$11:$B$28,$C77,'Sunday Races 6-5-22'!$AV$11:$AV$28)</f>
        <v>0</v>
      </c>
      <c r="BP77" s="174">
        <f>SUMIF('Sunday Races 6-5-22'!$B$11:$B$28,$C77,'Sunday Races 6-5-22'!$AW$11:$AW$28)</f>
        <v>0</v>
      </c>
      <c r="BQ77" s="174">
        <f>SUMIF('Sunday Races 6-5-22'!$B$11:$B$28,$C77,'Sunday Races 6-5-22'!$AX$11:$AX$28)</f>
        <v>0</v>
      </c>
      <c r="BR77" s="174">
        <f>SUMIF('Sunday Races 6-5-22'!$B$11:$B$28,$C77,'Sunday Races 6-5-22'!$AY$11:$AY$28)</f>
        <v>0</v>
      </c>
      <c r="BS77" s="174">
        <f>SUMIF('Sunday Races 6-12-22'!$B$11:$B$24,$C77,'Sunday Races 6-12-22'!$AU$11:$AU$24)</f>
        <v>0</v>
      </c>
      <c r="BT77" s="174">
        <f>SUMIF('Sunday Races 6-12-22'!$B$11:$B$24,$C77,'Sunday Races 6-12-22'!$AV$11:$AV$24)</f>
        <v>0</v>
      </c>
      <c r="BU77" s="174">
        <f>SUMIF('Sunday Races 6-12-22'!$B$11:$B$24,$C77,'Sunday Races 6-12-22'!$AW$11:$AW$24)</f>
        <v>0</v>
      </c>
      <c r="BV77" s="174">
        <f>SUMIF('Sunday Races 6-12-22'!$B$11:$B$24,$C77,'Sunday Races 6-12-22'!$AX$11:$AX$24)</f>
        <v>0</v>
      </c>
      <c r="BW77" s="174">
        <f>SUMIF('Sunday Races 6-12-22'!$B$11:$B$24,$C77,'Sunday Races 6-12-22'!$AY$11:$AY$24)</f>
        <v>0</v>
      </c>
      <c r="BX77" s="174">
        <f>SUMIF('Saturday Races 6-18-22'!$B$11:$B$24,$C77,'Saturday Races 6-18-22'!$AU$11:$AU$24)</f>
        <v>0</v>
      </c>
      <c r="BY77" s="174">
        <f>SUMIF('Saturday Races 6-18-22'!$B$11:$B$24,$C77,'Saturday Races 6-18-22'!$AV$11:$AV$24)</f>
        <v>0</v>
      </c>
      <c r="BZ77" s="174">
        <f>SUMIF('Saturday Races 6-18-22'!$B$11:$B$24,$C77,'Saturday Races 6-18-22'!$AW$11:$AW$24)</f>
        <v>0</v>
      </c>
      <c r="CA77" s="174">
        <f>SUMIF('Saturday Races 6-18-22'!$B$11:$B$24,$C77,'Saturday Races 6-18-22'!$AX$11:$AX$24)</f>
        <v>0</v>
      </c>
      <c r="CB77" s="174">
        <f>SUMIF('Saturday Races 6-18-22'!$B$11:$B$24,$C77,'Saturday Races 6-18-22'!$AY$11:$AY$24)</f>
        <v>0</v>
      </c>
      <c r="CC77" s="174">
        <f>SUMIF('Sunday Races 7-3-22'!$B$11:$B$26,$C77,'Sunday Races 7-3-22'!$AU$11:$AU$26)</f>
        <v>0</v>
      </c>
      <c r="CD77" s="174">
        <f>SUMIF('Sunday Races 7-3-22'!$B$11:$B$26,$C77,'Sunday Races 7-3-22'!$AV$11:$AV$26)</f>
        <v>0</v>
      </c>
      <c r="CE77" s="174">
        <f>SUMIF('Sunday Races 7-3-22'!$B$11:$B$26,$C77,'Sunday Races 7-3-22'!$AW$11:$AW$26)</f>
        <v>0</v>
      </c>
      <c r="CF77" s="174">
        <f>SUMIF('Sunday Races 7-3-22'!$B$11:$B$26,$C77,'Sunday Races 7-3-22'!$AX$11:$AX$26)</f>
        <v>0</v>
      </c>
      <c r="CG77" s="174">
        <f>SUMIF('Sunday Races 7-3-22'!$B$11:$B$26,$C77,'Sunday Races 7-3-22'!$AY$11:$AY$26)</f>
        <v>0</v>
      </c>
      <c r="CH77" s="174">
        <f>SUMIF('Sunday Races 7-31-22'!$B$11:$B$26,$C77,'Sunday Races 7-31-22'!$AU$11:$AU$26)</f>
        <v>0</v>
      </c>
      <c r="CI77" s="174">
        <f>SUMIF('Sunday Races 7-31-22'!$B$11:$B$26,$C77,'Sunday Races 7-31-22'!$AV$11:$AV$26)</f>
        <v>0</v>
      </c>
      <c r="CJ77" s="174">
        <f>SUMIF('Sunday Races 7-31-22'!$B$11:$B$26,$C77,'Sunday Races 7-31-22'!$AW$11:$AW$26)</f>
        <v>0</v>
      </c>
      <c r="CK77" s="174">
        <f>SUMIF('Sunday Races 7-31-22'!$B$11:$B$26,$C77,'Sunday Races 7-31-22'!$AX$11:$AX$26)</f>
        <v>0</v>
      </c>
      <c r="CL77" s="174">
        <f>SUMIF('Sunday Races 7-31-22'!$B$11:$B$26,$C77,'Sunday Races 7-31-22'!$AY$11:$AY$26)</f>
        <v>0</v>
      </c>
      <c r="CM77" s="174">
        <f>SUMIF('Sunday Races 8-14-22'!$B$11:$B$26,$C77,'Sunday Races 8-14-22'!$AU$11:$AU$26)</f>
        <v>0</v>
      </c>
      <c r="CN77" s="174">
        <f>SUMIF('Sunday Races 8-14-22'!$B$11:$B$26,$C77,'Sunday Races 8-14-22'!$AV$11:$AV$26)</f>
        <v>0</v>
      </c>
      <c r="CO77" s="174">
        <f>SUMIF('Sunday Races 8-14-22'!$B$11:$B$26,$C77,'Sunday Races 8-14-22'!$AW$11:$AW$26)</f>
        <v>0</v>
      </c>
      <c r="CP77" s="174">
        <f>SUMIF('Sunday Races 8-14-22'!$B$11:$B$26,$C77,'Sunday Races 8-14-22'!$AX$11:$AX$26)</f>
        <v>0</v>
      </c>
      <c r="CQ77" s="174">
        <f>SUMIF('Sunday Races 8-14-22'!$B$11:$B$26,$C77,'Sunday Races 8-14-22'!$AY$11:$AY$26)</f>
        <v>0</v>
      </c>
      <c r="CR77" s="174">
        <f>SUMIF('Saturday Races 8-20-22'!$B$11:$B$26,$C77,'Saturday Races 8-20-22'!$AU$11:$AU$26)</f>
        <v>0</v>
      </c>
      <c r="CS77" s="174">
        <f>SUMIF('Saturday Races 8-20-22'!$B$11:$B$26,$C77,'Saturday Races 8-20-22'!$AV$11:$AV$26)</f>
        <v>0</v>
      </c>
      <c r="CT77" s="174">
        <f>SUMIF('Saturday Races 8-20-22'!$B$11:$B$26,$C77,'Saturday Races 8-20-22'!$AW$11:$AW$26)</f>
        <v>0</v>
      </c>
      <c r="CU77" s="174">
        <f>SUMIF('Saturday Races 8-20-22'!$B$11:$B$26,$C77,'Saturday Races 8-20-22'!$AX$11:$AX$26)</f>
        <v>0</v>
      </c>
      <c r="CV77" s="174">
        <f>SUMIF('Saturday Races 8-20-22'!$B$11:$B$26,$C77,'Saturday Races 8-20-22'!$AY$11:$AY$26)</f>
        <v>0</v>
      </c>
      <c r="CW77" s="174">
        <f>SUMIF('Sunday Races 9-11-22'!$B$11:$B$20,$C77,'Sunday Races 9-11-22'!$AU$11:$AU$20)</f>
        <v>0</v>
      </c>
      <c r="CX77" s="174">
        <f>SUMIF('Sunday Races 9-11-22'!$B$11:$B$20,$C77,'Sunday Races 9-11-22'!$AV$11:$AV$20)</f>
        <v>0</v>
      </c>
      <c r="CY77" s="174">
        <f>SUMIF('Sunday Races 9-11-22'!$B$11:$B$20,$C77,'Sunday Races 9-11-22'!$AW$11:$AW$20)</f>
        <v>0</v>
      </c>
      <c r="CZ77" s="174">
        <f>SUMIF('Sunday Races 9-11-22'!$B$11:$B$20,$C77,'Sunday Races 9-11-22'!$AX$11:$AX$20)</f>
        <v>0</v>
      </c>
      <c r="DA77" s="174">
        <f>SUMIF('Sunday Races 9-11-22'!$B$11:$B$20,$C77,'Sunday Races 9-11-22'!$AY$11:$AY$20)</f>
        <v>0</v>
      </c>
      <c r="DB77" s="174">
        <f>SUMIF('Sunday Races 10-9-22'!$B$11:$B$21,$C77,'Sunday Races 10-9-22'!$AU$11:$AU$21)</f>
        <v>0</v>
      </c>
      <c r="DC77" s="174">
        <f>SUMIF('Sunday Races 10-9-22'!$B$11:$B$21,$C77,'Sunday Races 10-9-22'!$AV$11:$AV$21)</f>
        <v>0</v>
      </c>
      <c r="DD77" s="174">
        <f>SUMIF('Sunday Races 10-9-22'!$B$11:$B$21,$C77,'Sunday Races 10-9-22'!$AW$11:$AW$21)</f>
        <v>0</v>
      </c>
      <c r="DE77" s="174">
        <f>SUMIF('Sunday Races 10-9-22'!$B$11:$B$21,$C77,'Sunday Races 10-9-22'!$AX$11:$AX$21)</f>
        <v>0</v>
      </c>
      <c r="DF77" s="174">
        <f>SUMIF('Sunday Races 10-9-22'!$B$11:$B$21,$C77,'Sunday Races 10-9-22'!$AY$11:$AY$21)</f>
        <v>0</v>
      </c>
      <c r="DG77" s="174">
        <f>SUMIF('Sunday Races 10-23-22'!$B$11:$B$22,$C77,'Sunday Races 10-23-22'!$AU$11:$AU$22)</f>
        <v>0</v>
      </c>
      <c r="DH77" s="174">
        <f>SUMIF('Sunday Races 10-23-22'!$B$11:$B$22,$C77,'Sunday Races 10-23-22'!$AV$11:$AV$22)</f>
        <v>0</v>
      </c>
      <c r="DI77" s="174">
        <f>SUMIF('Sunday Races 10-23-22'!$B$11:$B$22,$C77,'Sunday Races 10-23-22'!$AW$11:$AW$22)</f>
        <v>0</v>
      </c>
      <c r="DJ77" s="174">
        <f>SUMIF('Sunday Races 10-23-22'!$B$11:$B$22,$C77,'Sunday Races 10-23-22'!$AX$11:$AX$22)</f>
        <v>0</v>
      </c>
      <c r="DK77" s="174">
        <f>SUMIF('Sunday Races 10-23-22'!$B$11:$B$22,$C77,'Sunday Races 10-23-22'!$AY$11:$AY$22)</f>
        <v>0</v>
      </c>
      <c r="DL77" s="175"/>
      <c r="DM77" s="176"/>
      <c r="DN77" s="177">
        <f t="shared" si="70"/>
        <v>0</v>
      </c>
      <c r="DO77" s="177">
        <f t="shared" si="70"/>
        <v>0</v>
      </c>
      <c r="DP77" s="177">
        <f t="shared" si="70"/>
        <v>0</v>
      </c>
      <c r="DQ77" s="177">
        <f t="shared" si="70"/>
        <v>0</v>
      </c>
      <c r="DR77" s="177">
        <f t="shared" si="70"/>
        <v>0</v>
      </c>
      <c r="DS77" s="177">
        <f t="shared" si="70"/>
        <v>0</v>
      </c>
      <c r="DT77" s="177">
        <f t="shared" si="70"/>
        <v>0</v>
      </c>
      <c r="DU77" s="177">
        <f t="shared" si="70"/>
        <v>0</v>
      </c>
      <c r="DV77" s="177">
        <f t="shared" si="70"/>
        <v>0</v>
      </c>
      <c r="DW77" s="177">
        <f t="shared" si="70"/>
        <v>0</v>
      </c>
      <c r="DX77" s="177">
        <f t="shared" si="71"/>
        <v>0</v>
      </c>
      <c r="DY77" s="177">
        <f t="shared" si="71"/>
        <v>0</v>
      </c>
      <c r="DZ77" s="177">
        <f t="shared" si="71"/>
        <v>0</v>
      </c>
      <c r="EA77" s="177">
        <f t="shared" si="71"/>
        <v>0</v>
      </c>
      <c r="EB77" s="177">
        <f t="shared" si="71"/>
        <v>0</v>
      </c>
      <c r="EC77" s="177">
        <f t="shared" si="71"/>
        <v>0</v>
      </c>
      <c r="ED77" s="177">
        <f t="shared" si="71"/>
        <v>0</v>
      </c>
      <c r="EE77" s="177">
        <f t="shared" si="71"/>
        <v>0</v>
      </c>
      <c r="EF77" s="177">
        <f t="shared" si="71"/>
        <v>0</v>
      </c>
      <c r="EG77" s="177">
        <f t="shared" si="71"/>
        <v>0</v>
      </c>
      <c r="EH77" s="177">
        <f t="shared" si="72"/>
        <v>0</v>
      </c>
      <c r="EI77" s="177">
        <f t="shared" si="72"/>
        <v>0</v>
      </c>
      <c r="EJ77" s="177">
        <f t="shared" si="72"/>
        <v>0</v>
      </c>
      <c r="EK77" s="177">
        <f t="shared" si="72"/>
        <v>0</v>
      </c>
      <c r="EL77" s="177">
        <f t="shared" si="72"/>
        <v>0</v>
      </c>
      <c r="EM77" s="177">
        <f t="shared" si="72"/>
        <v>0</v>
      </c>
      <c r="EN77" s="177">
        <f t="shared" si="72"/>
        <v>0</v>
      </c>
      <c r="EO77" s="177">
        <f t="shared" si="72"/>
        <v>0</v>
      </c>
      <c r="EP77" s="177">
        <f t="shared" si="72"/>
        <v>0</v>
      </c>
      <c r="EQ77" s="177">
        <f t="shared" si="72"/>
        <v>0</v>
      </c>
      <c r="ER77" s="177">
        <f t="shared" si="73"/>
        <v>0</v>
      </c>
      <c r="ES77" s="177">
        <f t="shared" si="73"/>
        <v>0</v>
      </c>
      <c r="ET77" s="177">
        <f t="shared" si="73"/>
        <v>0</v>
      </c>
      <c r="EU77" s="177">
        <f t="shared" si="73"/>
        <v>0</v>
      </c>
      <c r="EV77" s="177">
        <f t="shared" si="73"/>
        <v>0</v>
      </c>
      <c r="EW77" s="177">
        <f t="shared" si="73"/>
        <v>0</v>
      </c>
      <c r="EX77" s="177">
        <f t="shared" si="73"/>
        <v>0</v>
      </c>
      <c r="EY77" s="177">
        <f t="shared" si="73"/>
        <v>0</v>
      </c>
      <c r="EZ77" s="177">
        <f t="shared" si="73"/>
        <v>0</v>
      </c>
      <c r="FA77" s="177">
        <f t="shared" si="73"/>
        <v>0</v>
      </c>
      <c r="FB77" s="177">
        <f t="shared" si="74"/>
        <v>0</v>
      </c>
      <c r="FC77" s="177">
        <f t="shared" si="74"/>
        <v>0</v>
      </c>
      <c r="FD77" s="177">
        <f t="shared" si="74"/>
        <v>0</v>
      </c>
      <c r="FE77" s="177">
        <f t="shared" si="74"/>
        <v>0</v>
      </c>
      <c r="FF77" s="177">
        <f t="shared" si="74"/>
        <v>0</v>
      </c>
      <c r="FG77" s="177">
        <f t="shared" si="74"/>
        <v>0</v>
      </c>
      <c r="FH77" s="177">
        <f t="shared" si="74"/>
        <v>0</v>
      </c>
      <c r="FI77" s="177">
        <f t="shared" si="74"/>
        <v>0</v>
      </c>
      <c r="FJ77" s="177">
        <f t="shared" si="74"/>
        <v>0</v>
      </c>
      <c r="FK77" s="177">
        <f t="shared" si="74"/>
        <v>0</v>
      </c>
      <c r="FL77" s="177">
        <f t="shared" si="75"/>
        <v>0</v>
      </c>
      <c r="FM77" s="177">
        <f t="shared" si="75"/>
        <v>0</v>
      </c>
      <c r="FN77" s="177">
        <f t="shared" si="75"/>
        <v>0</v>
      </c>
      <c r="FO77" s="177">
        <f t="shared" si="75"/>
        <v>0</v>
      </c>
      <c r="FP77" s="177">
        <f t="shared" si="75"/>
        <v>0</v>
      </c>
      <c r="FQ77" s="177">
        <f t="shared" si="75"/>
        <v>0</v>
      </c>
      <c r="FR77" s="177">
        <f t="shared" si="75"/>
        <v>0</v>
      </c>
      <c r="FS77" s="177">
        <f t="shared" si="75"/>
        <v>0</v>
      </c>
      <c r="FT77" s="177">
        <f t="shared" si="75"/>
        <v>0</v>
      </c>
      <c r="FU77" s="177">
        <f t="shared" si="75"/>
        <v>0</v>
      </c>
      <c r="FV77" s="177">
        <f t="shared" si="75"/>
        <v>0</v>
      </c>
      <c r="FW77" s="177">
        <f t="shared" si="75"/>
        <v>0</v>
      </c>
      <c r="FX77" s="177">
        <f t="shared" si="75"/>
        <v>0</v>
      </c>
      <c r="FY77" s="177">
        <f t="shared" si="75"/>
        <v>0</v>
      </c>
      <c r="FZ77" s="177">
        <f t="shared" si="75"/>
        <v>0</v>
      </c>
      <c r="GA77" s="177"/>
      <c r="GB77" s="229">
        <f t="shared" si="81"/>
        <v>0</v>
      </c>
      <c r="GC77" s="229">
        <f t="shared" si="82"/>
        <v>0</v>
      </c>
      <c r="GD77" s="174">
        <f>SUMIF('One Day 12-04-21 Scots'!$B$11:$B$24,$C77,'One Day 12-04-21 Scots'!$AU$11:$AU$24)</f>
        <v>0</v>
      </c>
      <c r="GE77" s="174">
        <f>SUMIF('One Day 12-04-21 Scots'!$B$11:$B$24,$C77,'One Day 12-04-21 Scots'!$AV$11:$AV$24)</f>
        <v>0</v>
      </c>
      <c r="GF77" s="174">
        <f>SUMIF('One Day 12-04-21 Scots'!$B$11:$B$24,$C77,'One Day 12-04-21 Scots'!$AW$11:$AW$24)</f>
        <v>0</v>
      </c>
      <c r="GG77" s="174">
        <f>SUMIF('One Day 12-04-21 Scots'!$B$11:$B$24,$C77,'One Day 12-04-21 Scots'!$AX$11:$AX$24)</f>
        <v>0</v>
      </c>
      <c r="GH77" s="174">
        <f>SUMIF('One Day 12-04-21 Scots'!$B$11:$B$24,$C77,'One Day 12-04-21 Scots'!$AY$11:$AY$24)</f>
        <v>0</v>
      </c>
      <c r="GI77" s="174">
        <f>SUMIF('One Day 12-04-21 Thistles'!$B$11:$B$25,$C77,'One Day 12-04-21 Thistles'!$AU$11:$AU$25)</f>
        <v>0</v>
      </c>
      <c r="GJ77" s="174">
        <f>SUMIF('One Day 12-04-21 Thistles'!$B$11:$B$25,$C77,'One Day 12-04-21 Thistles'!$AV$11:$AV$25)</f>
        <v>0</v>
      </c>
      <c r="GK77" s="174">
        <f>SUMIF('One Day 12-04-21 Thistles'!$B$11:$B$25,$C77,'One Day 12-04-21 Thistles'!$AW$11:$AW$25)</f>
        <v>0</v>
      </c>
      <c r="GL77" s="174">
        <f>SUMIF('One Day 12-04-21 Thistles'!$B$11:$B$25,$C77,'One Day 12-04-21 Thistles'!$AX$11:$AX$25)</f>
        <v>0</v>
      </c>
      <c r="GM77" s="174">
        <f>SUMIF('One Day 12-04-21 Thistles'!$B$11:$B$25,$C77,'One Day 12-04-21 Thistles'!$AY$11:$AY$25)</f>
        <v>0</v>
      </c>
      <c r="GN77" s="174">
        <f>SUMIF('Chili One Day 2-12-22 Scots'!$B$11:$B$27,$C77,'Chili One Day 2-12-22 Scots'!$AU$11:$AU$27)</f>
        <v>0</v>
      </c>
      <c r="GO77" s="174">
        <f>SUMIF('Chili One Day 2-12-22 Scots'!$B$11:$B$27,$C77,'Chili One Day 2-12-22 Scots'!$AV$11:$AV$27)</f>
        <v>0</v>
      </c>
      <c r="GP77" s="174">
        <f>SUMIF('Chili One Day 2-12-22 Scots'!$B$11:$B$27,$C77,'Chili One Day 2-12-22 Scots'!$AW$11:$AW$27)</f>
        <v>0</v>
      </c>
      <c r="GQ77" s="174">
        <f>SUMIF('Chili One Day 2-12-22 Scots'!$B$11:$B$27,$C77,'Chili One Day 2-12-22 Scots'!$AX$11:$AX$27)</f>
        <v>0</v>
      </c>
      <c r="GR77" s="174">
        <f>SUMIF('Chili One Day 2-12-22 Scots'!$B$11:$B$27,$C77,'Chili One Day 2-12-22 Scots'!$AY$11:$AY$27)</f>
        <v>0</v>
      </c>
      <c r="GS77" s="174">
        <f>SUMIF('Chili One Day 2-12-22 Thistles'!$B$11:$B$27,$C77,'Chili One Day 2-12-22 Thistles'!$AU$11:$AU$27)</f>
        <v>0</v>
      </c>
      <c r="GT77" s="174">
        <f>SUMIF('Chili One Day 2-12-22 Thistles'!$B$11:$B$27,$C77,'Chili One Day 2-12-22 Thistles'!$AV$11:$AV$27)</f>
        <v>0</v>
      </c>
      <c r="GU77" s="174">
        <f>SUMIF('Chili One Day 2-12-22 Thistles'!$B$11:$B$27,$C77,'Chili One Day 2-12-22 Thistles'!$AW$11:$AW$27)</f>
        <v>0</v>
      </c>
      <c r="GV77" s="174">
        <f>SUMIF('Chili One Day 2-12-22 Thistles'!$B$11:$B$27,$C77,'Chili One Day 2-12-22 Thistles'!$AX$11:$AX$27)</f>
        <v>0</v>
      </c>
      <c r="GW77" s="174">
        <f>SUMIF('Chili One Day 2-12-22 Thistles'!$B$11:$B$27,$C77,'Chili One Day 2-12-22 Thistles'!$AY$11:$AY$27)</f>
        <v>0</v>
      </c>
      <c r="GX77" s="174">
        <f>SUMIF('Ironman One Day 3-5-22 FS'!$B$11:$B$26,$C77,'Ironman One Day 3-5-22 FS'!$AU$11:$AU$26)</f>
        <v>0</v>
      </c>
      <c r="GY77" s="174">
        <f>SUMIF('Ironman One Day 3-5-22 FS'!$B$11:$B$26,$C77,'Ironman One Day 3-5-22 FS'!$AV$11:$AV$26)</f>
        <v>0</v>
      </c>
      <c r="GZ77" s="174">
        <f>SUMIF('Ironman One Day 3-5-22 FS'!$B$11:$B$26,$C77,'Ironman One Day 3-5-22 FS'!$AW$11:$AW$26)</f>
        <v>0</v>
      </c>
      <c r="HA77" s="174">
        <f>SUMIF('Ironman One Day 3-5-22 FS'!$B$11:$B$26,$C77,'Ironman One Day 3-5-22 FS'!$AX$11:$AX$26)</f>
        <v>0</v>
      </c>
      <c r="HB77" s="174">
        <f>SUMIF('Ironman One Day 3-5-22 FS'!$B$11:$B$26,$C77,'Ironman One Day 3-5-22 FS'!$AY$11:$AY$26)</f>
        <v>0</v>
      </c>
      <c r="HC77" s="174">
        <f>SUMIF('Ironman One Day 3-5-22 420'!$B$11:$B$26,$C77,'Ironman One Day 3-5-22 420'!$AU$11:$AU$26)</f>
        <v>0</v>
      </c>
      <c r="HD77" s="174">
        <f>SUMIF('Ironman One Day 3-5-22 420'!$B$11:$B$26,$C77,'Ironman One Day 3-5-22 420'!$AV$11:$AV$26)</f>
        <v>0</v>
      </c>
      <c r="HE77" s="174">
        <f>SUMIF('Ironman One Day 3-5-22 420'!$B$11:$B$26,$C77,'Ironman One Day 3-5-22 420'!$AW$11:$AW$26)</f>
        <v>0</v>
      </c>
      <c r="HF77" s="174">
        <f>SUMIF('Ironman One Day 3-5-22 420'!$B$11:$B$26,$C77,'Ironman One Day 3-5-22 420'!$AX$11:$AX$26)</f>
        <v>0</v>
      </c>
      <c r="HG77" s="174">
        <f>SUMIF('Ironman One Day 3-5-22 420'!$B$11:$B$26,$C77,'Ironman One Day 3-5-22 420'!$AY$11:$AY$26)</f>
        <v>0</v>
      </c>
      <c r="HH77" s="174">
        <f>SUMIF('Easter One Day 4-16-22 FS'!$B$11:$B$25,$C77,'Easter One Day 4-16-22 FS'!$AU$11:$AU$25)</f>
        <v>0</v>
      </c>
      <c r="HI77" s="174">
        <f>SUMIF('Easter One Day 4-16-22 FS'!$B$11:$B$25,$C77,'Easter One Day 4-16-22 FS'!$AV$11:$AV$25)</f>
        <v>0</v>
      </c>
      <c r="HJ77" s="174">
        <f>SUMIF('Easter One Day 4-16-22 FS'!$B$11:$B$25,$C77,'Easter One Day 4-16-22 FS'!$AW$11:$AW$25)</f>
        <v>0</v>
      </c>
      <c r="HK77" s="174">
        <f>SUMIF('Easter One Day 4-16-22 FS'!$B$11:$B$25,$C77,'Easter One Day 4-16-22 FS'!$AX$11:$AX$25)</f>
        <v>0</v>
      </c>
      <c r="HL77" s="174">
        <f>SUMIF('Easter One Day 4-16-22 FS'!$B$11:$B$25,$C77,'Easter One Day 4-16-22 FS'!$AY$11:$AY$25)</f>
        <v>0</v>
      </c>
      <c r="HM77" s="174">
        <f>SUMIF('Easter One Day 4-16-22 TH'!$B$11:$B$25,$C77,'Easter One Day 4-16-22 TH'!$AU$11:$AU$25)</f>
        <v>0</v>
      </c>
      <c r="HN77" s="174">
        <f>SUMIF('Easter One Day 4-16-22 TH'!$B$11:$B$25,$C77,'Easter One Day 4-16-22 TH'!$AV$11:$AV$25)</f>
        <v>0</v>
      </c>
      <c r="HO77" s="174">
        <f>SUMIF('Easter One Day 4-16-22 TH'!$B$11:$B$25,$C77,'Easter One Day 4-16-22 TH'!$AW$11:$AW$25)</f>
        <v>0</v>
      </c>
      <c r="HP77" s="174">
        <f>SUMIF('Easter One Day 4-16-22 TH'!$B$11:$B$25,$C77,'Easter One Day 4-16-22 TH'!$AX$11:$AX$25)</f>
        <v>0</v>
      </c>
      <c r="HQ77" s="174">
        <f>SUMIF('Easter One Day 4-16-22 TH'!$B$11:$B$25,$C77,'Easter One Day 4-16-22 TH'!$AY$11:$AY$25)</f>
        <v>0</v>
      </c>
      <c r="HR77" s="174">
        <f>SUMIF('Long Distance Race 5-7-22'!$B$11:$B$25,$C77,'Long Distance Race 5-7-22'!$AU$11:$AU$25)</f>
        <v>0</v>
      </c>
      <c r="HS77" s="174">
        <f>SUMIF('Long Distance Race 5-7-22'!$B$11:$B$18,$C77,'Long Distance Race 5-7-22'!$AV$11:$AV$18)</f>
        <v>0</v>
      </c>
      <c r="HT77" s="174">
        <f>SUMIF('Long Distance Race 5-7-22'!$B$11:$B$18,$C77,'Long Distance Race 5-7-22'!$AW$11:$AW$18)</f>
        <v>0</v>
      </c>
      <c r="HU77" s="174">
        <f>SUMIF('Long Distance Race 5-7-22'!$B$11:$B$18,$C77,'Long Distance Race 5-7-22'!$AX$11:$AX$18)</f>
        <v>0</v>
      </c>
      <c r="HV77" s="174">
        <f>SUMIF('Long Distance Race 5-7-22'!$B$11:$B$18,$C77,'Long Distance Race 5-7-22'!$AY$11:$AY$18)</f>
        <v>0</v>
      </c>
      <c r="HW77" s="174">
        <f>SUMIF('Memorial Day Regatta 5-28-22 Op'!$B$11:$B$25,$C77,'Memorial Day Regatta 5-28-22 Op'!$AU$11:$AU$25)</f>
        <v>0</v>
      </c>
      <c r="HX77" s="174">
        <f>SUMIF('Memorial Day Regatta 5-28-22 Op'!$B$11:$B$18,$C77,'Memorial Day Regatta 5-28-22 Op'!$AV$11:$AV$18)</f>
        <v>0</v>
      </c>
      <c r="HY77" s="174">
        <f>SUMIF('Memorial Day Regatta 5-28-22 Op'!$B$11:$B$18,$C77,'Memorial Day Regatta 5-28-22 Op'!$AW$11:$AW$18)</f>
        <v>0</v>
      </c>
      <c r="HZ77" s="174">
        <f>SUMIF('Memorial Day Regatta 5-28-22 Op'!$B$11:$B$18,$C77,'Memorial Day Regatta 5-28-22 Op'!$AX$11:$AX$18)</f>
        <v>0</v>
      </c>
      <c r="IA77" s="174">
        <f>SUMIF('Memorial Day Regatta 5-28-22 Op'!$B$11:$B$18,$C77,'Memorial Day Regatta 5-28-22 Op'!$AY$11:$AY$18)</f>
        <v>0</v>
      </c>
      <c r="IB77" s="174">
        <f>SUMIF('Caldwell Cup 6-25-22 TH'!$B$11:$B$25,$C77,'Caldwell Cup 6-25-22 TH'!$AU$11:$AU$25)</f>
        <v>0</v>
      </c>
      <c r="IC77" s="174">
        <f>SUMIF('Caldwell Cup 6-25-22 TH'!$B$11:$B$25,$C77,'Caldwell Cup 6-25-22 TH'!$AV$11:$AV$25)</f>
        <v>0</v>
      </c>
      <c r="ID77" s="174">
        <f>SUMIF('Caldwell Cup 6-25-22 TH'!$B$11:$B$25,$C77,'Caldwell Cup 6-25-22 TH'!$AW$11:$AW$25)</f>
        <v>0</v>
      </c>
      <c r="IE77" s="174">
        <f>SUMIF('Caldwell Cup 6-25-22 TH'!$B$11:$B$25,$C77,'Caldwell Cup 6-25-22 TH'!$AX$11:$AX$25)</f>
        <v>0</v>
      </c>
      <c r="IF77" s="174">
        <f>SUMIF('Caldwell Cup 6-25-22 TH'!$B$11:$B$25,$C77,'Caldwell Cup 6-25-22 TH'!$AY$11:$AY$25)</f>
        <v>0</v>
      </c>
      <c r="IG77" s="174">
        <f>SUMIF('Caldwell Cup 6-25-22 FS'!$B$11:$B$21,$C77,'Caldwell Cup 6-25-22 FS'!$AU$11:$AU$21)</f>
        <v>0</v>
      </c>
      <c r="IH77" s="174">
        <f>SUMIF('Caldwell Cup 6-25-22 FS'!$B$11:$B$21,$C77,'Caldwell Cup 6-25-22 FS'!$AV$11:$AV$21)</f>
        <v>0</v>
      </c>
      <c r="II77" s="174">
        <f>SUMIF('Caldwell Cup 6-25-22 FS'!$B$11:$B$21,$C77,'Caldwell Cup 6-25-22 FS'!$AW$11:$AW$21)</f>
        <v>0</v>
      </c>
      <c r="IJ77" s="174">
        <f>SUMIF('Caldwell Cup 6-25-22 FS'!$B$11:$B$21,$C77,'Caldwell Cup 6-25-22 FS'!$AX$11:$AX$21)</f>
        <v>0</v>
      </c>
      <c r="IK77" s="174">
        <f>SUMIF('Caldwell Cup 6-25-22 FS'!$B$11:$B$21,$C77,'Caldwell Cup 6-25-22 FS'!$AY$11:$AY$21)</f>
        <v>0</v>
      </c>
      <c r="IL77" s="174">
        <f>SUMIF('Caldwell Cup 6-25-22 Lasers'!$B$11:$B$23,$C77,'Caldwell Cup 6-25-22 Lasers'!$AU$11:$AU$23)</f>
        <v>0</v>
      </c>
      <c r="IM77" s="174">
        <f>SUMIF('Caldwell Cup 6-25-22 Lasers'!$B$11:$B$23,$C77,'Caldwell Cup 6-25-22 Lasers'!$AV$11:$AV$23)</f>
        <v>0</v>
      </c>
      <c r="IN77" s="174">
        <f>SUMIF('Caldwell Cup 6-25-22 Lasers'!$B$11:$B$23,$C77,'Caldwell Cup 6-25-22 Lasers'!$AW$11:$AW$23)</f>
        <v>0</v>
      </c>
      <c r="IO77" s="174">
        <f>SUMIF('Caldwell Cup 6-25-22 Lasers'!$B$11:$B$23,$C77,'Caldwell Cup 6-25-22 Lasers'!$AX$11:$AX$23)</f>
        <v>0</v>
      </c>
      <c r="IP77" s="174">
        <f>SUMIF('Caldwell Cup 6-25-22 Lasers'!$B$11:$B$23,$C77,'Caldwell Cup 6-25-22 Lasers'!$AY$11:$AY$23)</f>
        <v>0</v>
      </c>
      <c r="IQ77" s="174">
        <f>SUMIF('Labor Day Regatta 9-3-22 FS'!$B$11:$B$30,$C77,'Labor Day Regatta 9-3-22 FS'!$AU$11:$AU$30)</f>
        <v>0</v>
      </c>
      <c r="IR77" s="174">
        <f>SUMIF('Labor Day Regatta 9-3-22 FS'!$B$11:$B$30,$C77,'Labor Day Regatta 9-3-22 FS'!$AV$11:$AV$30)</f>
        <v>0</v>
      </c>
      <c r="IS77" s="174">
        <f>SUMIF('Labor Day Regatta 9-3-22 FS'!$B$11:$B$30,$C77,'Labor Day Regatta 9-3-22 FS'!$AW$11:$AW$30)</f>
        <v>0</v>
      </c>
      <c r="IT77" s="174">
        <f>SUMIF('Labor Day Regatta 9-3-22 FS'!$B$11:$B$30,$C77,'Labor Day Regatta 9-3-22 FS'!$AX$11:$AX$30)</f>
        <v>0</v>
      </c>
      <c r="IU77" s="174">
        <f>SUMIF('Labor Day Regatta 9-3-22 FS'!$B$11:$B$30,$C77,'Labor Day Regatta 9-3-22 FS'!$AY$11:$AY$30)</f>
        <v>0</v>
      </c>
      <c r="IV77" s="174">
        <f>SUMIF('2022-09-17 Leukemia Cup FS'!$B$11:$B$26,$C77,'2022-09-17 Leukemia Cup FS'!$AU$11:$AU$26)</f>
        <v>0</v>
      </c>
      <c r="IW77" s="174">
        <f>SUMIF('2022-09-17 Leukemia Cup FS'!$B$11:$B$26,$C77,'2022-09-17 Leukemia Cup FS'!$AV$11:$AV$26)</f>
        <v>0</v>
      </c>
      <c r="IX77" s="174">
        <f>SUMIF('2022-09-17 Leukemia Cup FS'!$B$11:$B$26,$C77,'2022-09-17 Leukemia Cup FS'!$AW$11:$AW$26)</f>
        <v>0</v>
      </c>
      <c r="IY77" s="174">
        <f>SUMIF('2022-09-17 Leukemia Cup FS'!$B$11:$B$26,$C77,'2022-09-17 Leukemia Cup FS'!$AX$11:$AX$26)</f>
        <v>0</v>
      </c>
      <c r="IZ77" s="174">
        <f>SUMIF('2022-09-17 Leukemia Cup FS'!$B$11:$B$26,$C77,'2022-09-17 Leukemia Cup FS'!$AY$11:$AY$26)</f>
        <v>0</v>
      </c>
      <c r="JA77" s="174">
        <f>SUMIF('2022-09-17 Leukemia Cup TH'!$B$11:$B$28,$C77,'2022-09-17 Leukemia Cup TH'!$AU$11:$AU$28)</f>
        <v>0</v>
      </c>
      <c r="JB77" s="174">
        <f>SUMIF('2022-09-17 Leukemia Cup TH'!$B$11:$B$28,$C77,'2022-09-17 Leukemia Cup TH'!$AV$11:$AV$28)</f>
        <v>0</v>
      </c>
      <c r="JC77" s="174">
        <f>SUMIF('2022-09-17 Leukemia Cup TH'!$B$11:$B$28,$C77,'2022-09-17 Leukemia Cup TH'!$AW$11:$AW$28)</f>
        <v>0</v>
      </c>
      <c r="JD77" s="174">
        <f>SUMIF('2022-09-17 Leukemia Cup TH'!$B$11:$B$28,$C77,'2022-09-17 Leukemia Cup TH'!$AX$11:$AX$28)</f>
        <v>0</v>
      </c>
      <c r="JE77" s="174">
        <f>SUMIF('2022-09-17 Leukemia Cup TH'!$B$11:$B$28,$C77,'2022-09-17 Leukemia Cup TH'!$AY$11:$AY$28)</f>
        <v>0</v>
      </c>
      <c r="JF77" s="174">
        <f>SUMIF('Smith-Berry LDR 9-24-22'!$B$11:$B$30,$C77,'Smith-Berry LDR 9-24-22'!$AU$11:$AU$30)</f>
        <v>0</v>
      </c>
      <c r="JG77" s="174">
        <f>SUMIF('Smith-Berry LDR 9-24-22'!$B$11:$B$30,$C77,'Smith-Berry LDR 9-24-22'!$AV$11:$AV$30)</f>
        <v>0</v>
      </c>
      <c r="JH77" s="174">
        <f>SUMIF('Smith-Berry LDR 9-24-22'!$B$11:$B$30,$C77,'Smith-Berry LDR 9-24-22'!$AW$11:$AW$30)</f>
        <v>0</v>
      </c>
      <c r="JI77" s="174">
        <f>SUMIF('Smith-Berry LDR 9-24-22'!$B$11:$B$30,$C77,'Smith-Berry LDR 9-24-22'!$AX$11:$AX$30)</f>
        <v>0</v>
      </c>
      <c r="JJ77" s="174">
        <f>SUMIF('Smith-Berry LDR 9-24-22'!$B$11:$B$30,$C77,'Smith-Berry LDR 9-24-22'!$AY$11:$AY$30)</f>
        <v>0</v>
      </c>
      <c r="JK77" s="174">
        <f>SUMIF('Great Scot 10-1-22 Cham'!$B$11:$B$38,$C77,'Great Scot 10-1-22 Cham'!$AU$11:$AU$38)</f>
        <v>0</v>
      </c>
      <c r="JL77" s="174">
        <f>SUMIF('Great Scot 10-1-22 Cham'!$B$11:$B$38,$C77,'Great Scot 10-1-22 Cham'!$AV$11:$AV$38)</f>
        <v>0</v>
      </c>
      <c r="JM77" s="174">
        <f>SUMIF('Great Scot 10-1-22 Cham'!$B$11:$B$38,$C77,'Great Scot 10-1-22 Cham'!$AW$11:$AW$38)</f>
        <v>0</v>
      </c>
      <c r="JN77" s="174">
        <f>SUMIF('Great Scot 10-1-22 Cham'!$B$11:$B$38,$C77,'Great Scot 10-1-22 Cham'!$AX$11:$AX$38)</f>
        <v>0</v>
      </c>
      <c r="JO77" s="174">
        <f>SUMIF('Great Scot 10-1-22 Cham'!$B$11:$B$38,$C77,'Great Scot 10-1-22 Cham'!$AY$11:$AY$38)</f>
        <v>0</v>
      </c>
      <c r="JP77" s="174">
        <f>SUMIF('Great Scot 10-1-22 Chal'!$B$11:$B$28,$C77,'Great Scot 10-1-22 Chal'!$AU$11:$AU$28)</f>
        <v>0</v>
      </c>
      <c r="JQ77" s="174">
        <f>SUMIF('Great Scot 10-1-22 Chal'!$B$11:$B$28,$C77,'Great Scot 10-1-22 Chal'!$AV$11:$AV$28)</f>
        <v>0</v>
      </c>
      <c r="JR77" s="174">
        <f>SUMIF('Great Scot 10-1-22 Chal'!$B$11:$B$28,$C77,'Great Scot 10-1-22 Chal'!$AW$11:$AW$28)</f>
        <v>0</v>
      </c>
      <c r="JS77" s="174">
        <f>SUMIF('Great Scot 10-1-22 Chal'!$B$11:$B$28,$C77,'Great Scot 10-1-22 Chal'!$AX$11:$AX$28)</f>
        <v>0</v>
      </c>
      <c r="JT77" s="174">
        <f>SUMIF('Great Scot 10-1-22 Chal'!$B$11:$B$28,$C77,'Great Scot 10-1-22 Chal'!$AY$11:$AY$28)</f>
        <v>0</v>
      </c>
      <c r="JU77" s="174">
        <f>SUMIF('Great Pumpkin Regatta 10-15-22'!$B$11:$B$54,$C77,'Great Pumpkin Regatta 10-15-22'!$AU$11:$AU$54)</f>
        <v>0</v>
      </c>
      <c r="JV77" s="174">
        <f>SUMIF('Great Pumpkin Regatta 10-15-22'!$B$11:$B$54,$C77,'Great Pumpkin Regatta 10-15-22'!$AV$11:$AV$54)</f>
        <v>0</v>
      </c>
      <c r="JW77" s="174">
        <f>SUMIF('Great Pumpkin Regatta 10-15-22'!$B$11:$B$54,$C77,'Great Pumpkin Regatta 10-15-22'!$AW$11:$AW$54)</f>
        <v>0</v>
      </c>
      <c r="JX77" s="174">
        <f>SUMIF('Great Pumpkin Regatta 10-15-22'!$B$11:$B$54,$C77,'Great Pumpkin Regatta 10-15-22'!$AX$11:$AX$54)</f>
        <v>0</v>
      </c>
      <c r="JY77" s="174">
        <f>SUMIF('Great Pumpkin Regatta 10-15-22'!$B$11:$B$54,$C77,'Great Pumpkin Regatta 10-15-22'!$AY$11:$AY$54)</f>
        <v>0</v>
      </c>
      <c r="JZ77" s="174">
        <f>SUMIF('One Day Regatta 10-29-22 FS'!$B$11:$B$19,$C77,'One Day Regatta 10-29-22 FS'!$AU$11:$AU$19)</f>
        <v>0</v>
      </c>
      <c r="KA77" s="174">
        <f>SUMIF('One Day Regatta 10-29-22 FS'!$B$11:$B$19,$C77,'One Day Regatta 10-29-22 FS'!$AV$11:$AV$19)</f>
        <v>0</v>
      </c>
      <c r="KB77" s="174">
        <f>SUMIF('One Day Regatta 10-29-22 FS'!$B$11:$B$19,$C77,'One Day Regatta 10-29-22 FS'!$AW$11:$AW$19)</f>
        <v>0</v>
      </c>
      <c r="KC77" s="174">
        <f>SUMIF('One Day Regatta 10-29-22 FS'!$B$11:$B$19,$C77,'One Day Regatta 10-29-22 FS'!$AX$11:$AX$19)</f>
        <v>0</v>
      </c>
      <c r="KD77" s="174">
        <f>SUMIF('One Day Regatta 10-29-22 FS'!$B$11:$B$19,$C77,'One Day Regatta 10-29-22 FS'!$AY$11:$AY$19)</f>
        <v>0</v>
      </c>
    </row>
    <row r="78" spans="1:290" ht="15" customHeight="1" x14ac:dyDescent="0.2">
      <c r="A78" s="400" t="s">
        <v>1369</v>
      </c>
      <c r="B78" s="134">
        <f t="shared" si="69"/>
        <v>36</v>
      </c>
      <c r="C78" s="103" t="s">
        <v>741</v>
      </c>
      <c r="D78" s="171">
        <f t="shared" si="76"/>
        <v>0</v>
      </c>
      <c r="E78" s="172">
        <f t="shared" si="77"/>
        <v>0</v>
      </c>
      <c r="F78" s="171">
        <f t="shared" si="78"/>
        <v>0</v>
      </c>
      <c r="G78" s="171">
        <v>0</v>
      </c>
      <c r="H78" s="171">
        <f t="shared" si="79"/>
        <v>0</v>
      </c>
      <c r="I78" s="173">
        <f t="shared" si="80"/>
        <v>0</v>
      </c>
      <c r="J78" s="173"/>
      <c r="K78" s="174">
        <f>SUMIF('Saturday Race 11-06-21'!$B$11:$B$21,$C78,'Saturday Race 11-06-21'!$AU$11:$AU$21)</f>
        <v>0</v>
      </c>
      <c r="L78" s="174">
        <f>SUMIF('Saturday Race 11-06-21'!$B$11:$B$21,$C78,'Saturday Race 11-06-21'!$AV$11:$AV$21)</f>
        <v>0</v>
      </c>
      <c r="M78" s="174">
        <f>SUMIF('Saturday Race 11-06-21'!$B$11:$B$21,$C78,'Saturday Race 11-06-21'!$AW$11:$AW$21)</f>
        <v>0</v>
      </c>
      <c r="N78" s="174">
        <f>SUMIF('Saturday Race 11-06-21'!$B$11:$B$21,$C78,'Saturday Race 11-06-21'!$AX$11:$AX$21)</f>
        <v>0</v>
      </c>
      <c r="O78" s="174">
        <f>SUMIF('Saturday Race 11-06-21'!$B$11:$B$21,$C78,'Saturday Race 11-06-21'!$AY$11:$AY$21)</f>
        <v>0</v>
      </c>
      <c r="P78" s="174">
        <f>SUMIF('Saturday Race 11-20-21'!$B$11:$B$20,$C78,'Saturday Race 11-20-21'!$AU$11:$AU$20)</f>
        <v>0</v>
      </c>
      <c r="Q78" s="174">
        <f>SUMIF('Saturday Race 11-20-21'!$B$11:$B$20,$C78,'Saturday Race 11-20-21'!$AV$11:$AV$20)</f>
        <v>0</v>
      </c>
      <c r="R78" s="174">
        <f>SUMIF('Saturday Race 11-20-21'!$B$11:$B$20,$C78,'Saturday Race 11-20-21'!$AW$11:$AW$20)</f>
        <v>0</v>
      </c>
      <c r="S78" s="174">
        <f>SUMIF('Saturday Race 11-20-21'!$B$11:$B$20,$C78,'Saturday Race 11-20-21'!$AX$11:$AX$20)</f>
        <v>0</v>
      </c>
      <c r="T78" s="174">
        <f>SUMIF('Saturday Race 11-20-21'!$B$11:$B$20,$C78,'Saturday Race 11-20-21'!$AY$11:$AY$20)</f>
        <v>0</v>
      </c>
      <c r="U78" s="174">
        <f>SUMIF('Saturday Race 1-08-22'!$B$11:$B$20,$C78,'Saturday Race 1-08-22'!$AU$11:$AU$20)</f>
        <v>0</v>
      </c>
      <c r="V78" s="174">
        <f>SUMIF('Saturday Race 1-08-22'!$B$11:$B$20,$C78,'Saturday Race 1-08-22'!$AV$11:$AV$20)</f>
        <v>0</v>
      </c>
      <c r="W78" s="174">
        <f>SUMIF('Saturday Race 1-08-22'!$B$11:$B$20,$C78,'Saturday Race 1-08-22'!$AW$11:$AW$20)</f>
        <v>0</v>
      </c>
      <c r="X78" s="174">
        <f>SUMIF('Saturday Race 1-08-22'!$B$11:$B$20,$C78,'Saturday Race 1-08-22'!$AX$11:$AX$20)</f>
        <v>0</v>
      </c>
      <c r="Y78" s="174">
        <f>SUMIF('Saturday Race 1-08-22'!$B$11:$B$20,$C78,'Saturday Race 1-08-22'!$AY$11:$AY$20)</f>
        <v>0</v>
      </c>
      <c r="Z78" s="174">
        <f>SUMIF('Saturday Race 1-22-22'!$B$11:$B$20,$C78,'Saturday Race 1-22-22'!$AU$11:$AU$20)</f>
        <v>0</v>
      </c>
      <c r="AA78" s="174">
        <f>SUMIF('Saturday Race 1-22-22'!$B$11:$B$20,$C78,'Saturday Race 1-22-22'!$AV$11:$AV$20)</f>
        <v>0</v>
      </c>
      <c r="AB78" s="174">
        <f>SUMIF('Saturday Race 1-22-22'!$B$11:$B$20,$C78,'Saturday Race 1-22-22'!$AW$11:$AW$20)</f>
        <v>0</v>
      </c>
      <c r="AC78" s="174">
        <f>SUMIF('Saturday Race 1-22-22'!$B$11:$B$20,$C78,'Saturday Race 1-22-22'!$AX$11:$AX$20)</f>
        <v>0</v>
      </c>
      <c r="AD78" s="174">
        <f>SUMIF('Saturday Race 1-22-22'!$B$11:$B$20,$C78,'Saturday Race 1-22-22'!$AY$11:$AY$20)</f>
        <v>0</v>
      </c>
      <c r="AE78" s="174">
        <f>SUMIF('Sunday Race 2-6-22'!$B$11:$B$20,$C78,'Sunday Race 2-6-22'!$AU$11:$AU$20)</f>
        <v>0</v>
      </c>
      <c r="AF78" s="174">
        <f>SUMIF('Sunday Race 2-6-22'!$B$11:$B$20,$C78,'Sunday Race 2-6-22'!$AV$11:$AV$20)</f>
        <v>0</v>
      </c>
      <c r="AG78" s="174">
        <f>SUMIF('Sunday Race 2-6-22'!$B$11:$B$20,$C78,'Sunday Race 2-6-22'!$AW$11:$AW$20)</f>
        <v>0</v>
      </c>
      <c r="AH78" s="174">
        <f>SUMIF('Sunday Race 2-6-22'!$B$11:$B$20,$C78,'Sunday Race 2-6-22'!$AX$11:$AX$20)</f>
        <v>0</v>
      </c>
      <c r="AI78" s="174">
        <f>SUMIF('Sunday Race 2-6-22'!$B$11:$B$20,$C78,'Sunday Race 2-6-22'!$AY$11:$AY$20)</f>
        <v>0</v>
      </c>
      <c r="AJ78" s="174">
        <f>SUMIF('Sunday Race 2-20-22'!$B$11:$B$26,$C78,'Sunday Race 2-20-22'!$AU$11:$AU$26)</f>
        <v>0</v>
      </c>
      <c r="AK78" s="174">
        <f>SUMIF('Sunday Race 2-20-22'!$B$11:$B$26,$C78,'Sunday Race 2-20-22'!$AV$11:$AV$26)</f>
        <v>0</v>
      </c>
      <c r="AL78" s="174">
        <f>SUMIF('Sunday Race 2-20-22'!$B$11:$B$26,$C78,'Sunday Race 2-20-22'!$AW$11:$AW$26)</f>
        <v>0</v>
      </c>
      <c r="AM78" s="174">
        <f>SUMIF('Sunday Race 2-20-22'!$B$11:$B$26,$C78,'Sunday Race 2-20-22'!$AX$11:$AX$26)</f>
        <v>0</v>
      </c>
      <c r="AN78" s="174">
        <f>SUMIF('Sunday Race 2-20-22'!$B$11:$B$26,$C78,'Sunday Race 2-20-22'!$AY$11:$AY$26)</f>
        <v>0</v>
      </c>
      <c r="AO78" s="174">
        <f>SUMIF('Sunday Race 2-27-22'!$B$11:$B$20,$C78,'Sunday Race 2-27-22'!$AU$11:$AU$20)</f>
        <v>0</v>
      </c>
      <c r="AP78" s="174">
        <f>SUMIF('Sunday Race 2-27-22'!$B$11:$B$20,$C78,'Sunday Race 2-27-22'!$AV$11:$AV$20)</f>
        <v>0</v>
      </c>
      <c r="AQ78" s="174">
        <f>SUMIF('Sunday Race 2-27-22'!$B$11:$B$20,$C78,'Sunday Race 2-27-22'!$AW$11:$AW$20)</f>
        <v>0</v>
      </c>
      <c r="AR78" s="174">
        <f>SUMIF('Sunday Race 2-27-22'!$B$11:$B$20,$C78,'Sunday Race 2-27-22'!$AX$11:$AX$20)</f>
        <v>0</v>
      </c>
      <c r="AS78" s="174">
        <f>SUMIF('Sunday Race 2-27-22'!$B$11:$B$20,$C78,'Sunday Race 2-27-22'!$AY$11:$AY$20)</f>
        <v>0</v>
      </c>
      <c r="AT78" s="174">
        <f>SUMIF('Sunday Race 3-13-22'!$B$11:$B$25,$C78,'Sunday Race 3-13-22'!$AU$11:$AU$25)</f>
        <v>0</v>
      </c>
      <c r="AU78" s="174">
        <f>SUMIF('Sunday Race 3-13-22'!$B$11:$B$25,$C78,'Sunday Race 3-13-22'!$AV$11:$AV$25)</f>
        <v>0</v>
      </c>
      <c r="AV78" s="174">
        <f>SUMIF('Sunday Race 3-13-22'!$B$11:$B$25,$C78,'Sunday Race 3-13-22'!$AW$11:$AW$25)</f>
        <v>0</v>
      </c>
      <c r="AW78" s="174">
        <f>SUMIF('Sunday Race 3-13-22'!$B$11:$B$25,$C78,'Sunday Race 3-13-22'!$AX$11:$AX$25)</f>
        <v>0</v>
      </c>
      <c r="AX78" s="174">
        <f>SUMIF('Sunday Race 3-13-22'!$B$11:$B$25,$C78,'Sunday Race 3-13-22'!$AY$11:$AY$25)</f>
        <v>0</v>
      </c>
      <c r="AY78" s="174">
        <f>SUMIF('Saturday Race 3-19-22'!$B$11:$B$15,$C78,'Saturday Race 3-19-22'!$AU$11:$AU$15)</f>
        <v>0</v>
      </c>
      <c r="AZ78" s="174">
        <f>SUMIF('Saturday Race 3-19-22'!$B$11:$B$15,$C78,'Saturday Race 3-19-22'!$AV$11:$AV$15)</f>
        <v>0</v>
      </c>
      <c r="BA78" s="174">
        <f>SUMIF('Saturday Race 3-19-22'!$B$11:$B$15,$C78,'Saturday Race 3-19-22'!$AW$11:$AW$15)</f>
        <v>0</v>
      </c>
      <c r="BB78" s="174">
        <f>SUMIF('Saturday Race 3-19-22'!$B$11:$B$15,$C78,'Saturday Race 3-19-22'!$AX$11:$AX$15)</f>
        <v>0</v>
      </c>
      <c r="BC78" s="174">
        <f>SUMIF('Saturday Race 3-19-22'!$B$11:$B$15,$C78,'Saturday Race 3-19-22'!$AY$11:$AY$15)</f>
        <v>0</v>
      </c>
      <c r="BD78" s="174">
        <f>SUMIF('Sunday Races 4-10-22'!$B$11:$B$26,$C78,'Sunday Races 4-10-22'!$AU$11:$AU$26)</f>
        <v>0</v>
      </c>
      <c r="BE78" s="174">
        <f>SUMIF('Sunday Races 4-10-22'!$B$11:$B$26,$C78,'Sunday Races 4-10-22'!$AV$11:$AV$26)</f>
        <v>0</v>
      </c>
      <c r="BF78" s="174">
        <f>SUMIF('Sunday Races 4-10-22'!$B$11:$B$26,$C78,'Sunday Races 4-10-22'!$AW$11:$AW$26)</f>
        <v>0</v>
      </c>
      <c r="BG78" s="174">
        <f>SUMIF('Sunday Races 4-10-22'!$B$11:$B$26,$C78,'Sunday Races 4-10-22'!$AX$11:$AX$26)</f>
        <v>0</v>
      </c>
      <c r="BH78" s="174">
        <f>SUMIF('Sunday Races 4-10-22'!$B$11:$B$26,$C78,'Sunday Races 4-10-22'!$AY$11:$AY$26)</f>
        <v>0</v>
      </c>
      <c r="BI78" s="174">
        <f>SUMIF('Sunday Races 5-1-22'!$B$11:$B$28,$C78,'Sunday Races 5-1-22'!$AU$11:$AU$28)</f>
        <v>0</v>
      </c>
      <c r="BJ78" s="174">
        <f>SUMIF('Sunday Races 5-1-22'!$B$11:$B$28,$C78,'Sunday Races 5-1-22'!$AV$11:$AV$28)</f>
        <v>0</v>
      </c>
      <c r="BK78" s="174">
        <f>SUMIF('Sunday Races 5-1-22'!$B$11:$B$28,$C78,'Sunday Races 5-1-22'!$AW$11:$AW$28)</f>
        <v>0</v>
      </c>
      <c r="BL78" s="174">
        <f>SUMIF('Sunday Races 5-1-22'!$B$11:$B$28,$C78,'Sunday Races 5-1-22'!$AX$11:$AX$28)</f>
        <v>0</v>
      </c>
      <c r="BM78" s="174">
        <f>SUMIF('Sunday Races 5-1-22'!$B$11:$B$28,$C78,'Sunday Races 5-1-22'!$AY$11:$AY$28)</f>
        <v>0</v>
      </c>
      <c r="BN78" s="174">
        <f>SUMIF('Sunday Races 6-5-22'!$B$11:$B$28,$C78,'Sunday Races 6-5-22'!$AU$11:$AU$28)</f>
        <v>0</v>
      </c>
      <c r="BO78" s="174">
        <f>SUMIF('Sunday Races 6-5-22'!$B$11:$B$28,$C78,'Sunday Races 6-5-22'!$AV$11:$AV$28)</f>
        <v>0</v>
      </c>
      <c r="BP78" s="174">
        <f>SUMIF('Sunday Races 6-5-22'!$B$11:$B$28,$C78,'Sunday Races 6-5-22'!$AW$11:$AW$28)</f>
        <v>0</v>
      </c>
      <c r="BQ78" s="174">
        <f>SUMIF('Sunday Races 6-5-22'!$B$11:$B$28,$C78,'Sunday Races 6-5-22'!$AX$11:$AX$28)</f>
        <v>0</v>
      </c>
      <c r="BR78" s="174">
        <f>SUMIF('Sunday Races 6-5-22'!$B$11:$B$28,$C78,'Sunday Races 6-5-22'!$AY$11:$AY$28)</f>
        <v>0</v>
      </c>
      <c r="BS78" s="174">
        <f>SUMIF('Sunday Races 6-12-22'!$B$11:$B$24,$C78,'Sunday Races 6-12-22'!$AU$11:$AU$24)</f>
        <v>0</v>
      </c>
      <c r="BT78" s="174">
        <f>SUMIF('Sunday Races 6-12-22'!$B$11:$B$24,$C78,'Sunday Races 6-12-22'!$AV$11:$AV$24)</f>
        <v>0</v>
      </c>
      <c r="BU78" s="174">
        <f>SUMIF('Sunday Races 6-12-22'!$B$11:$B$24,$C78,'Sunday Races 6-12-22'!$AW$11:$AW$24)</f>
        <v>0</v>
      </c>
      <c r="BV78" s="174">
        <f>SUMIF('Sunday Races 6-12-22'!$B$11:$B$24,$C78,'Sunday Races 6-12-22'!$AX$11:$AX$24)</f>
        <v>0</v>
      </c>
      <c r="BW78" s="174">
        <f>SUMIF('Sunday Races 6-12-22'!$B$11:$B$24,$C78,'Sunday Races 6-12-22'!$AY$11:$AY$24)</f>
        <v>0</v>
      </c>
      <c r="BX78" s="174">
        <f>SUMIF('Saturday Races 6-18-22'!$B$11:$B$24,$C78,'Saturday Races 6-18-22'!$AU$11:$AU$24)</f>
        <v>0</v>
      </c>
      <c r="BY78" s="174">
        <f>SUMIF('Saturday Races 6-18-22'!$B$11:$B$24,$C78,'Saturday Races 6-18-22'!$AV$11:$AV$24)</f>
        <v>0</v>
      </c>
      <c r="BZ78" s="174">
        <f>SUMIF('Saturday Races 6-18-22'!$B$11:$B$24,$C78,'Saturday Races 6-18-22'!$AW$11:$AW$24)</f>
        <v>0</v>
      </c>
      <c r="CA78" s="174">
        <f>SUMIF('Saturday Races 6-18-22'!$B$11:$B$24,$C78,'Saturday Races 6-18-22'!$AX$11:$AX$24)</f>
        <v>0</v>
      </c>
      <c r="CB78" s="174">
        <f>SUMIF('Saturday Races 6-18-22'!$B$11:$B$24,$C78,'Saturday Races 6-18-22'!$AY$11:$AY$24)</f>
        <v>0</v>
      </c>
      <c r="CC78" s="174">
        <f>SUMIF('Sunday Races 7-3-22'!$B$11:$B$26,$C78,'Sunday Races 7-3-22'!$AU$11:$AU$26)</f>
        <v>0</v>
      </c>
      <c r="CD78" s="174">
        <f>SUMIF('Sunday Races 7-3-22'!$B$11:$B$26,$C78,'Sunday Races 7-3-22'!$AV$11:$AV$26)</f>
        <v>0</v>
      </c>
      <c r="CE78" s="174">
        <f>SUMIF('Sunday Races 7-3-22'!$B$11:$B$26,$C78,'Sunday Races 7-3-22'!$AW$11:$AW$26)</f>
        <v>0</v>
      </c>
      <c r="CF78" s="174">
        <f>SUMIF('Sunday Races 7-3-22'!$B$11:$B$26,$C78,'Sunday Races 7-3-22'!$AX$11:$AX$26)</f>
        <v>0</v>
      </c>
      <c r="CG78" s="174">
        <f>SUMIF('Sunday Races 7-3-22'!$B$11:$B$26,$C78,'Sunday Races 7-3-22'!$AY$11:$AY$26)</f>
        <v>0</v>
      </c>
      <c r="CH78" s="174">
        <f>SUMIF('Sunday Races 7-31-22'!$B$11:$B$26,$C78,'Sunday Races 7-31-22'!$AU$11:$AU$26)</f>
        <v>0</v>
      </c>
      <c r="CI78" s="174">
        <f>SUMIF('Sunday Races 7-31-22'!$B$11:$B$26,$C78,'Sunday Races 7-31-22'!$AV$11:$AV$26)</f>
        <v>0</v>
      </c>
      <c r="CJ78" s="174">
        <f>SUMIF('Sunday Races 7-31-22'!$B$11:$B$26,$C78,'Sunday Races 7-31-22'!$AW$11:$AW$26)</f>
        <v>0</v>
      </c>
      <c r="CK78" s="174">
        <f>SUMIF('Sunday Races 7-31-22'!$B$11:$B$26,$C78,'Sunday Races 7-31-22'!$AX$11:$AX$26)</f>
        <v>0</v>
      </c>
      <c r="CL78" s="174">
        <f>SUMIF('Sunday Races 7-31-22'!$B$11:$B$26,$C78,'Sunday Races 7-31-22'!$AY$11:$AY$26)</f>
        <v>0</v>
      </c>
      <c r="CM78" s="174">
        <f>SUMIF('Sunday Races 8-14-22'!$B$11:$B$26,$C78,'Sunday Races 8-14-22'!$AU$11:$AU$26)</f>
        <v>0</v>
      </c>
      <c r="CN78" s="174">
        <f>SUMIF('Sunday Races 8-14-22'!$B$11:$B$26,$C78,'Sunday Races 8-14-22'!$AV$11:$AV$26)</f>
        <v>0</v>
      </c>
      <c r="CO78" s="174">
        <f>SUMIF('Sunday Races 8-14-22'!$B$11:$B$26,$C78,'Sunday Races 8-14-22'!$AW$11:$AW$26)</f>
        <v>0</v>
      </c>
      <c r="CP78" s="174">
        <f>SUMIF('Sunday Races 8-14-22'!$B$11:$B$26,$C78,'Sunday Races 8-14-22'!$AX$11:$AX$26)</f>
        <v>0</v>
      </c>
      <c r="CQ78" s="174">
        <f>SUMIF('Sunday Races 8-14-22'!$B$11:$B$26,$C78,'Sunday Races 8-14-22'!$AY$11:$AY$26)</f>
        <v>0</v>
      </c>
      <c r="CR78" s="174">
        <f>SUMIF('Saturday Races 8-20-22'!$B$11:$B$26,$C78,'Saturday Races 8-20-22'!$AU$11:$AU$26)</f>
        <v>0</v>
      </c>
      <c r="CS78" s="174">
        <f>SUMIF('Saturday Races 8-20-22'!$B$11:$B$26,$C78,'Saturday Races 8-20-22'!$AV$11:$AV$26)</f>
        <v>0</v>
      </c>
      <c r="CT78" s="174">
        <f>SUMIF('Saturday Races 8-20-22'!$B$11:$B$26,$C78,'Saturday Races 8-20-22'!$AW$11:$AW$26)</f>
        <v>0</v>
      </c>
      <c r="CU78" s="174">
        <f>SUMIF('Saturday Races 8-20-22'!$B$11:$B$26,$C78,'Saturday Races 8-20-22'!$AX$11:$AX$26)</f>
        <v>0</v>
      </c>
      <c r="CV78" s="174">
        <f>SUMIF('Saturday Races 8-20-22'!$B$11:$B$26,$C78,'Saturday Races 8-20-22'!$AY$11:$AY$26)</f>
        <v>0</v>
      </c>
      <c r="CW78" s="174">
        <f>SUMIF('Sunday Races 9-11-22'!$B$11:$B$20,$C78,'Sunday Races 9-11-22'!$AU$11:$AU$20)</f>
        <v>0</v>
      </c>
      <c r="CX78" s="174">
        <f>SUMIF('Sunday Races 9-11-22'!$B$11:$B$20,$C78,'Sunday Races 9-11-22'!$AV$11:$AV$20)</f>
        <v>0</v>
      </c>
      <c r="CY78" s="174">
        <f>SUMIF('Sunday Races 9-11-22'!$B$11:$B$20,$C78,'Sunday Races 9-11-22'!$AW$11:$AW$20)</f>
        <v>0</v>
      </c>
      <c r="CZ78" s="174">
        <f>SUMIF('Sunday Races 9-11-22'!$B$11:$B$20,$C78,'Sunday Races 9-11-22'!$AX$11:$AX$20)</f>
        <v>0</v>
      </c>
      <c r="DA78" s="174">
        <f>SUMIF('Sunday Races 9-11-22'!$B$11:$B$20,$C78,'Sunday Races 9-11-22'!$AY$11:$AY$20)</f>
        <v>0</v>
      </c>
      <c r="DB78" s="174">
        <f>SUMIF('Sunday Races 10-9-22'!$B$11:$B$21,$C78,'Sunday Races 10-9-22'!$AU$11:$AU$21)</f>
        <v>0</v>
      </c>
      <c r="DC78" s="174">
        <f>SUMIF('Sunday Races 10-9-22'!$B$11:$B$21,$C78,'Sunday Races 10-9-22'!$AV$11:$AV$21)</f>
        <v>0</v>
      </c>
      <c r="DD78" s="174">
        <f>SUMIF('Sunday Races 10-9-22'!$B$11:$B$21,$C78,'Sunday Races 10-9-22'!$AW$11:$AW$21)</f>
        <v>0</v>
      </c>
      <c r="DE78" s="174">
        <f>SUMIF('Sunday Races 10-9-22'!$B$11:$B$21,$C78,'Sunday Races 10-9-22'!$AX$11:$AX$21)</f>
        <v>0</v>
      </c>
      <c r="DF78" s="174">
        <f>SUMIF('Sunday Races 10-9-22'!$B$11:$B$21,$C78,'Sunday Races 10-9-22'!$AY$11:$AY$21)</f>
        <v>0</v>
      </c>
      <c r="DG78" s="174">
        <f>SUMIF('Sunday Races 10-23-22'!$B$11:$B$22,$C78,'Sunday Races 10-23-22'!$AU$11:$AU$22)</f>
        <v>0</v>
      </c>
      <c r="DH78" s="174">
        <f>SUMIF('Sunday Races 10-23-22'!$B$11:$B$22,$C78,'Sunday Races 10-23-22'!$AV$11:$AV$22)</f>
        <v>0</v>
      </c>
      <c r="DI78" s="174">
        <f>SUMIF('Sunday Races 10-23-22'!$B$11:$B$22,$C78,'Sunday Races 10-23-22'!$AW$11:$AW$22)</f>
        <v>0</v>
      </c>
      <c r="DJ78" s="174">
        <f>SUMIF('Sunday Races 10-23-22'!$B$11:$B$22,$C78,'Sunday Races 10-23-22'!$AX$11:$AX$22)</f>
        <v>0</v>
      </c>
      <c r="DK78" s="174">
        <f>SUMIF('Sunday Races 10-23-22'!$B$11:$B$22,$C78,'Sunday Races 10-23-22'!$AY$11:$AY$22)</f>
        <v>0</v>
      </c>
      <c r="DL78" s="175"/>
      <c r="DM78" s="176"/>
      <c r="DN78" s="177">
        <f t="shared" si="70"/>
        <v>0</v>
      </c>
      <c r="DO78" s="177">
        <f t="shared" si="70"/>
        <v>0</v>
      </c>
      <c r="DP78" s="177">
        <f t="shared" si="70"/>
        <v>0</v>
      </c>
      <c r="DQ78" s="177">
        <f t="shared" si="70"/>
        <v>0</v>
      </c>
      <c r="DR78" s="177">
        <f t="shared" si="70"/>
        <v>0</v>
      </c>
      <c r="DS78" s="177">
        <f t="shared" si="70"/>
        <v>0</v>
      </c>
      <c r="DT78" s="177">
        <f t="shared" si="70"/>
        <v>0</v>
      </c>
      <c r="DU78" s="177">
        <f t="shared" si="70"/>
        <v>0</v>
      </c>
      <c r="DV78" s="177">
        <f t="shared" si="70"/>
        <v>0</v>
      </c>
      <c r="DW78" s="177">
        <f t="shared" si="70"/>
        <v>0</v>
      </c>
      <c r="DX78" s="177">
        <f t="shared" si="71"/>
        <v>0</v>
      </c>
      <c r="DY78" s="177">
        <f t="shared" si="71"/>
        <v>0</v>
      </c>
      <c r="DZ78" s="177">
        <f t="shared" si="71"/>
        <v>0</v>
      </c>
      <c r="EA78" s="177">
        <f t="shared" si="71"/>
        <v>0</v>
      </c>
      <c r="EB78" s="177">
        <f t="shared" si="71"/>
        <v>0</v>
      </c>
      <c r="EC78" s="177">
        <f t="shared" si="71"/>
        <v>0</v>
      </c>
      <c r="ED78" s="177">
        <f t="shared" si="71"/>
        <v>0</v>
      </c>
      <c r="EE78" s="177">
        <f t="shared" si="71"/>
        <v>0</v>
      </c>
      <c r="EF78" s="177">
        <f t="shared" si="71"/>
        <v>0</v>
      </c>
      <c r="EG78" s="177">
        <f t="shared" si="71"/>
        <v>0</v>
      </c>
      <c r="EH78" s="177">
        <f t="shared" si="72"/>
        <v>0</v>
      </c>
      <c r="EI78" s="177">
        <f t="shared" si="72"/>
        <v>0</v>
      </c>
      <c r="EJ78" s="177">
        <f t="shared" si="72"/>
        <v>0</v>
      </c>
      <c r="EK78" s="177">
        <f t="shared" si="72"/>
        <v>0</v>
      </c>
      <c r="EL78" s="177">
        <f t="shared" si="72"/>
        <v>0</v>
      </c>
      <c r="EM78" s="177">
        <f t="shared" si="72"/>
        <v>0</v>
      </c>
      <c r="EN78" s="177">
        <f t="shared" si="72"/>
        <v>0</v>
      </c>
      <c r="EO78" s="177">
        <f t="shared" si="72"/>
        <v>0</v>
      </c>
      <c r="EP78" s="177">
        <f t="shared" si="72"/>
        <v>0</v>
      </c>
      <c r="EQ78" s="177">
        <f t="shared" si="72"/>
        <v>0</v>
      </c>
      <c r="ER78" s="177">
        <f t="shared" si="73"/>
        <v>0</v>
      </c>
      <c r="ES78" s="177">
        <f t="shared" si="73"/>
        <v>0</v>
      </c>
      <c r="ET78" s="177">
        <f t="shared" si="73"/>
        <v>0</v>
      </c>
      <c r="EU78" s="177">
        <f t="shared" si="73"/>
        <v>0</v>
      </c>
      <c r="EV78" s="177">
        <f t="shared" si="73"/>
        <v>0</v>
      </c>
      <c r="EW78" s="177">
        <f t="shared" si="73"/>
        <v>0</v>
      </c>
      <c r="EX78" s="177">
        <f t="shared" si="73"/>
        <v>0</v>
      </c>
      <c r="EY78" s="177">
        <f t="shared" si="73"/>
        <v>0</v>
      </c>
      <c r="EZ78" s="177">
        <f t="shared" si="73"/>
        <v>0</v>
      </c>
      <c r="FA78" s="177">
        <f t="shared" si="73"/>
        <v>0</v>
      </c>
      <c r="FB78" s="177">
        <f t="shared" si="74"/>
        <v>0</v>
      </c>
      <c r="FC78" s="177">
        <f t="shared" si="74"/>
        <v>0</v>
      </c>
      <c r="FD78" s="177">
        <f t="shared" si="74"/>
        <v>0</v>
      </c>
      <c r="FE78" s="177">
        <f t="shared" si="74"/>
        <v>0</v>
      </c>
      <c r="FF78" s="177">
        <f t="shared" si="74"/>
        <v>0</v>
      </c>
      <c r="FG78" s="177">
        <f t="shared" si="74"/>
        <v>0</v>
      </c>
      <c r="FH78" s="177">
        <f t="shared" si="74"/>
        <v>0</v>
      </c>
      <c r="FI78" s="177">
        <f t="shared" si="74"/>
        <v>0</v>
      </c>
      <c r="FJ78" s="177">
        <f t="shared" si="74"/>
        <v>0</v>
      </c>
      <c r="FK78" s="177">
        <f t="shared" si="74"/>
        <v>0</v>
      </c>
      <c r="FL78" s="177">
        <f t="shared" si="75"/>
        <v>0</v>
      </c>
      <c r="FM78" s="177">
        <f t="shared" si="75"/>
        <v>0</v>
      </c>
      <c r="FN78" s="177">
        <f t="shared" si="75"/>
        <v>0</v>
      </c>
      <c r="FO78" s="177">
        <f t="shared" si="75"/>
        <v>0</v>
      </c>
      <c r="FP78" s="177">
        <f t="shared" si="75"/>
        <v>0</v>
      </c>
      <c r="FQ78" s="177">
        <f t="shared" si="75"/>
        <v>0</v>
      </c>
      <c r="FR78" s="177">
        <f t="shared" si="75"/>
        <v>0</v>
      </c>
      <c r="FS78" s="177">
        <f t="shared" si="75"/>
        <v>0</v>
      </c>
      <c r="FT78" s="177">
        <f t="shared" si="75"/>
        <v>0</v>
      </c>
      <c r="FU78" s="177">
        <f t="shared" si="75"/>
        <v>0</v>
      </c>
      <c r="FV78" s="177">
        <f t="shared" si="75"/>
        <v>0</v>
      </c>
      <c r="FW78" s="177">
        <f t="shared" si="75"/>
        <v>0</v>
      </c>
      <c r="FX78" s="177">
        <f t="shared" si="75"/>
        <v>0</v>
      </c>
      <c r="FY78" s="177">
        <f t="shared" si="75"/>
        <v>0</v>
      </c>
      <c r="FZ78" s="177">
        <f t="shared" si="75"/>
        <v>0</v>
      </c>
      <c r="GA78" s="177"/>
      <c r="GB78" s="229">
        <f t="shared" si="81"/>
        <v>0</v>
      </c>
      <c r="GC78" s="229">
        <f t="shared" si="82"/>
        <v>0</v>
      </c>
      <c r="GD78" s="174">
        <f>SUMIF('One Day 12-04-21 Scots'!$B$11:$B$24,$C78,'One Day 12-04-21 Scots'!$AU$11:$AU$24)</f>
        <v>0</v>
      </c>
      <c r="GE78" s="174">
        <f>SUMIF('One Day 12-04-21 Scots'!$B$11:$B$24,$C78,'One Day 12-04-21 Scots'!$AV$11:$AV$24)</f>
        <v>0</v>
      </c>
      <c r="GF78" s="174">
        <f>SUMIF('One Day 12-04-21 Scots'!$B$11:$B$24,$C78,'One Day 12-04-21 Scots'!$AW$11:$AW$24)</f>
        <v>0</v>
      </c>
      <c r="GG78" s="174">
        <f>SUMIF('One Day 12-04-21 Scots'!$B$11:$B$24,$C78,'One Day 12-04-21 Scots'!$AX$11:$AX$24)</f>
        <v>0</v>
      </c>
      <c r="GH78" s="174">
        <f>SUMIF('One Day 12-04-21 Scots'!$B$11:$B$24,$C78,'One Day 12-04-21 Scots'!$AY$11:$AY$24)</f>
        <v>0</v>
      </c>
      <c r="GI78" s="174">
        <f>SUMIF('One Day 12-04-21 Thistles'!$B$11:$B$25,$C78,'One Day 12-04-21 Thistles'!$AU$11:$AU$25)</f>
        <v>0</v>
      </c>
      <c r="GJ78" s="174">
        <f>SUMIF('One Day 12-04-21 Thistles'!$B$11:$B$25,$C78,'One Day 12-04-21 Thistles'!$AV$11:$AV$25)</f>
        <v>0</v>
      </c>
      <c r="GK78" s="174">
        <f>SUMIF('One Day 12-04-21 Thistles'!$B$11:$B$25,$C78,'One Day 12-04-21 Thistles'!$AW$11:$AW$25)</f>
        <v>0</v>
      </c>
      <c r="GL78" s="174">
        <f>SUMIF('One Day 12-04-21 Thistles'!$B$11:$B$25,$C78,'One Day 12-04-21 Thistles'!$AX$11:$AX$25)</f>
        <v>0</v>
      </c>
      <c r="GM78" s="174">
        <f>SUMIF('One Day 12-04-21 Thistles'!$B$11:$B$25,$C78,'One Day 12-04-21 Thistles'!$AY$11:$AY$25)</f>
        <v>0</v>
      </c>
      <c r="GN78" s="174">
        <f>SUMIF('Chili One Day 2-12-22 Scots'!$B$11:$B$27,$C78,'Chili One Day 2-12-22 Scots'!$AU$11:$AU$27)</f>
        <v>0</v>
      </c>
      <c r="GO78" s="174">
        <f>SUMIF('Chili One Day 2-12-22 Scots'!$B$11:$B$27,$C78,'Chili One Day 2-12-22 Scots'!$AV$11:$AV$27)</f>
        <v>0</v>
      </c>
      <c r="GP78" s="174">
        <f>SUMIF('Chili One Day 2-12-22 Scots'!$B$11:$B$27,$C78,'Chili One Day 2-12-22 Scots'!$AW$11:$AW$27)</f>
        <v>0</v>
      </c>
      <c r="GQ78" s="174">
        <f>SUMIF('Chili One Day 2-12-22 Scots'!$B$11:$B$27,$C78,'Chili One Day 2-12-22 Scots'!$AX$11:$AX$27)</f>
        <v>0</v>
      </c>
      <c r="GR78" s="174">
        <f>SUMIF('Chili One Day 2-12-22 Scots'!$B$11:$B$27,$C78,'Chili One Day 2-12-22 Scots'!$AY$11:$AY$27)</f>
        <v>0</v>
      </c>
      <c r="GS78" s="174">
        <f>SUMIF('Chili One Day 2-12-22 Thistles'!$B$11:$B$27,$C78,'Chili One Day 2-12-22 Thistles'!$AU$11:$AU$27)</f>
        <v>0</v>
      </c>
      <c r="GT78" s="174">
        <f>SUMIF('Chili One Day 2-12-22 Thistles'!$B$11:$B$27,$C78,'Chili One Day 2-12-22 Thistles'!$AV$11:$AV$27)</f>
        <v>0</v>
      </c>
      <c r="GU78" s="174">
        <f>SUMIF('Chili One Day 2-12-22 Thistles'!$B$11:$B$27,$C78,'Chili One Day 2-12-22 Thistles'!$AW$11:$AW$27)</f>
        <v>0</v>
      </c>
      <c r="GV78" s="174">
        <f>SUMIF('Chili One Day 2-12-22 Thistles'!$B$11:$B$27,$C78,'Chili One Day 2-12-22 Thistles'!$AX$11:$AX$27)</f>
        <v>0</v>
      </c>
      <c r="GW78" s="174">
        <f>SUMIF('Chili One Day 2-12-22 Thistles'!$B$11:$B$27,$C78,'Chili One Day 2-12-22 Thistles'!$AY$11:$AY$27)</f>
        <v>0</v>
      </c>
      <c r="GX78" s="174">
        <f>SUMIF('Ironman One Day 3-5-22 FS'!$B$11:$B$26,$C78,'Ironman One Day 3-5-22 FS'!$AU$11:$AU$26)</f>
        <v>0</v>
      </c>
      <c r="GY78" s="174">
        <f>SUMIF('Ironman One Day 3-5-22 FS'!$B$11:$B$26,$C78,'Ironman One Day 3-5-22 FS'!$AV$11:$AV$26)</f>
        <v>0</v>
      </c>
      <c r="GZ78" s="174">
        <f>SUMIF('Ironman One Day 3-5-22 FS'!$B$11:$B$26,$C78,'Ironman One Day 3-5-22 FS'!$AW$11:$AW$26)</f>
        <v>0</v>
      </c>
      <c r="HA78" s="174">
        <f>SUMIF('Ironman One Day 3-5-22 FS'!$B$11:$B$26,$C78,'Ironman One Day 3-5-22 FS'!$AX$11:$AX$26)</f>
        <v>0</v>
      </c>
      <c r="HB78" s="174">
        <f>SUMIF('Ironman One Day 3-5-22 FS'!$B$11:$B$26,$C78,'Ironman One Day 3-5-22 FS'!$AY$11:$AY$26)</f>
        <v>0</v>
      </c>
      <c r="HC78" s="174">
        <f>SUMIF('Ironman One Day 3-5-22 420'!$B$11:$B$26,$C78,'Ironman One Day 3-5-22 420'!$AU$11:$AU$26)</f>
        <v>0</v>
      </c>
      <c r="HD78" s="174">
        <f>SUMIF('Ironman One Day 3-5-22 420'!$B$11:$B$26,$C78,'Ironman One Day 3-5-22 420'!$AV$11:$AV$26)</f>
        <v>0</v>
      </c>
      <c r="HE78" s="174">
        <f>SUMIF('Ironman One Day 3-5-22 420'!$B$11:$B$26,$C78,'Ironman One Day 3-5-22 420'!$AW$11:$AW$26)</f>
        <v>0</v>
      </c>
      <c r="HF78" s="174">
        <f>SUMIF('Ironman One Day 3-5-22 420'!$B$11:$B$26,$C78,'Ironman One Day 3-5-22 420'!$AX$11:$AX$26)</f>
        <v>0</v>
      </c>
      <c r="HG78" s="174">
        <f>SUMIF('Ironman One Day 3-5-22 420'!$B$11:$B$26,$C78,'Ironman One Day 3-5-22 420'!$AY$11:$AY$26)</f>
        <v>0</v>
      </c>
      <c r="HH78" s="174">
        <f>SUMIF('Easter One Day 4-16-22 FS'!$B$11:$B$25,$C78,'Easter One Day 4-16-22 FS'!$AU$11:$AU$25)</f>
        <v>0</v>
      </c>
      <c r="HI78" s="174">
        <f>SUMIF('Easter One Day 4-16-22 FS'!$B$11:$B$25,$C78,'Easter One Day 4-16-22 FS'!$AV$11:$AV$25)</f>
        <v>0</v>
      </c>
      <c r="HJ78" s="174">
        <f>SUMIF('Easter One Day 4-16-22 FS'!$B$11:$B$25,$C78,'Easter One Day 4-16-22 FS'!$AW$11:$AW$25)</f>
        <v>0</v>
      </c>
      <c r="HK78" s="174">
        <f>SUMIF('Easter One Day 4-16-22 FS'!$B$11:$B$25,$C78,'Easter One Day 4-16-22 FS'!$AX$11:$AX$25)</f>
        <v>0</v>
      </c>
      <c r="HL78" s="174">
        <f>SUMIF('Easter One Day 4-16-22 FS'!$B$11:$B$25,$C78,'Easter One Day 4-16-22 FS'!$AY$11:$AY$25)</f>
        <v>0</v>
      </c>
      <c r="HM78" s="174">
        <f>SUMIF('Easter One Day 4-16-22 TH'!$B$11:$B$25,$C78,'Easter One Day 4-16-22 TH'!$AU$11:$AU$25)</f>
        <v>0</v>
      </c>
      <c r="HN78" s="174">
        <f>SUMIF('Easter One Day 4-16-22 TH'!$B$11:$B$25,$C78,'Easter One Day 4-16-22 TH'!$AV$11:$AV$25)</f>
        <v>0</v>
      </c>
      <c r="HO78" s="174">
        <f>SUMIF('Easter One Day 4-16-22 TH'!$B$11:$B$25,$C78,'Easter One Day 4-16-22 TH'!$AW$11:$AW$25)</f>
        <v>0</v>
      </c>
      <c r="HP78" s="174">
        <f>SUMIF('Easter One Day 4-16-22 TH'!$B$11:$B$25,$C78,'Easter One Day 4-16-22 TH'!$AX$11:$AX$25)</f>
        <v>0</v>
      </c>
      <c r="HQ78" s="174">
        <f>SUMIF('Easter One Day 4-16-22 TH'!$B$11:$B$25,$C78,'Easter One Day 4-16-22 TH'!$AY$11:$AY$25)</f>
        <v>0</v>
      </c>
      <c r="HR78" s="174">
        <f>SUMIF('Long Distance Race 5-7-22'!$B$11:$B$25,$C78,'Long Distance Race 5-7-22'!$AU$11:$AU$25)</f>
        <v>0</v>
      </c>
      <c r="HS78" s="174">
        <f>SUMIF('Long Distance Race 5-7-22'!$B$11:$B$18,$C78,'Long Distance Race 5-7-22'!$AV$11:$AV$18)</f>
        <v>0</v>
      </c>
      <c r="HT78" s="174">
        <f>SUMIF('Long Distance Race 5-7-22'!$B$11:$B$18,$C78,'Long Distance Race 5-7-22'!$AW$11:$AW$18)</f>
        <v>0</v>
      </c>
      <c r="HU78" s="174">
        <f>SUMIF('Long Distance Race 5-7-22'!$B$11:$B$18,$C78,'Long Distance Race 5-7-22'!$AX$11:$AX$18)</f>
        <v>0</v>
      </c>
      <c r="HV78" s="174">
        <f>SUMIF('Long Distance Race 5-7-22'!$B$11:$B$18,$C78,'Long Distance Race 5-7-22'!$AY$11:$AY$18)</f>
        <v>0</v>
      </c>
      <c r="HW78" s="174">
        <f>SUMIF('Memorial Day Regatta 5-28-22 Op'!$B$11:$B$25,$C78,'Memorial Day Regatta 5-28-22 Op'!$AU$11:$AU$25)</f>
        <v>0</v>
      </c>
      <c r="HX78" s="174">
        <f>SUMIF('Memorial Day Regatta 5-28-22 Op'!$B$11:$B$18,$C78,'Memorial Day Regatta 5-28-22 Op'!$AV$11:$AV$18)</f>
        <v>0</v>
      </c>
      <c r="HY78" s="174">
        <f>SUMIF('Memorial Day Regatta 5-28-22 Op'!$B$11:$B$18,$C78,'Memorial Day Regatta 5-28-22 Op'!$AW$11:$AW$18)</f>
        <v>0</v>
      </c>
      <c r="HZ78" s="174">
        <f>SUMIF('Memorial Day Regatta 5-28-22 Op'!$B$11:$B$18,$C78,'Memorial Day Regatta 5-28-22 Op'!$AX$11:$AX$18)</f>
        <v>0</v>
      </c>
      <c r="IA78" s="174">
        <f>SUMIF('Memorial Day Regatta 5-28-22 Op'!$B$11:$B$18,$C78,'Memorial Day Regatta 5-28-22 Op'!$AY$11:$AY$18)</f>
        <v>0</v>
      </c>
      <c r="IB78" s="174">
        <f>SUMIF('Caldwell Cup 6-25-22 TH'!$B$11:$B$25,$C78,'Caldwell Cup 6-25-22 TH'!$AU$11:$AU$25)</f>
        <v>0</v>
      </c>
      <c r="IC78" s="174">
        <f>SUMIF('Caldwell Cup 6-25-22 TH'!$B$11:$B$25,$C78,'Caldwell Cup 6-25-22 TH'!$AV$11:$AV$25)</f>
        <v>0</v>
      </c>
      <c r="ID78" s="174">
        <f>SUMIF('Caldwell Cup 6-25-22 TH'!$B$11:$B$25,$C78,'Caldwell Cup 6-25-22 TH'!$AW$11:$AW$25)</f>
        <v>0</v>
      </c>
      <c r="IE78" s="174">
        <f>SUMIF('Caldwell Cup 6-25-22 TH'!$B$11:$B$25,$C78,'Caldwell Cup 6-25-22 TH'!$AX$11:$AX$25)</f>
        <v>0</v>
      </c>
      <c r="IF78" s="174">
        <f>SUMIF('Caldwell Cup 6-25-22 TH'!$B$11:$B$25,$C78,'Caldwell Cup 6-25-22 TH'!$AY$11:$AY$25)</f>
        <v>0</v>
      </c>
      <c r="IG78" s="174">
        <f>SUMIF('Caldwell Cup 6-25-22 FS'!$B$11:$B$21,$C78,'Caldwell Cup 6-25-22 FS'!$AU$11:$AU$21)</f>
        <v>0</v>
      </c>
      <c r="IH78" s="174">
        <f>SUMIF('Caldwell Cup 6-25-22 FS'!$B$11:$B$21,$C78,'Caldwell Cup 6-25-22 FS'!$AV$11:$AV$21)</f>
        <v>0</v>
      </c>
      <c r="II78" s="174">
        <f>SUMIF('Caldwell Cup 6-25-22 FS'!$B$11:$B$21,$C78,'Caldwell Cup 6-25-22 FS'!$AW$11:$AW$21)</f>
        <v>0</v>
      </c>
      <c r="IJ78" s="174">
        <f>SUMIF('Caldwell Cup 6-25-22 FS'!$B$11:$B$21,$C78,'Caldwell Cup 6-25-22 FS'!$AX$11:$AX$21)</f>
        <v>0</v>
      </c>
      <c r="IK78" s="174">
        <f>SUMIF('Caldwell Cup 6-25-22 FS'!$B$11:$B$21,$C78,'Caldwell Cup 6-25-22 FS'!$AY$11:$AY$21)</f>
        <v>0</v>
      </c>
      <c r="IL78" s="174">
        <f>SUMIF('Caldwell Cup 6-25-22 Lasers'!$B$11:$B$23,$C78,'Caldwell Cup 6-25-22 Lasers'!$AU$11:$AU$23)</f>
        <v>0</v>
      </c>
      <c r="IM78" s="174">
        <f>SUMIF('Caldwell Cup 6-25-22 Lasers'!$B$11:$B$23,$C78,'Caldwell Cup 6-25-22 Lasers'!$AV$11:$AV$23)</f>
        <v>0</v>
      </c>
      <c r="IN78" s="174">
        <f>SUMIF('Caldwell Cup 6-25-22 Lasers'!$B$11:$B$23,$C78,'Caldwell Cup 6-25-22 Lasers'!$AW$11:$AW$23)</f>
        <v>0</v>
      </c>
      <c r="IO78" s="174">
        <f>SUMIF('Caldwell Cup 6-25-22 Lasers'!$B$11:$B$23,$C78,'Caldwell Cup 6-25-22 Lasers'!$AX$11:$AX$23)</f>
        <v>0</v>
      </c>
      <c r="IP78" s="174">
        <f>SUMIF('Caldwell Cup 6-25-22 Lasers'!$B$11:$B$23,$C78,'Caldwell Cup 6-25-22 Lasers'!$AY$11:$AY$23)</f>
        <v>0</v>
      </c>
      <c r="IQ78" s="174">
        <f>SUMIF('Labor Day Regatta 9-3-22 FS'!$B$11:$B$30,$C78,'Labor Day Regatta 9-3-22 FS'!$AU$11:$AU$30)</f>
        <v>0</v>
      </c>
      <c r="IR78" s="174">
        <f>SUMIF('Labor Day Regatta 9-3-22 FS'!$B$11:$B$30,$C78,'Labor Day Regatta 9-3-22 FS'!$AV$11:$AV$30)</f>
        <v>0</v>
      </c>
      <c r="IS78" s="174">
        <f>SUMIF('Labor Day Regatta 9-3-22 FS'!$B$11:$B$30,$C78,'Labor Day Regatta 9-3-22 FS'!$AW$11:$AW$30)</f>
        <v>0</v>
      </c>
      <c r="IT78" s="174">
        <f>SUMIF('Labor Day Regatta 9-3-22 FS'!$B$11:$B$30,$C78,'Labor Day Regatta 9-3-22 FS'!$AX$11:$AX$30)</f>
        <v>0</v>
      </c>
      <c r="IU78" s="174">
        <f>SUMIF('Labor Day Regatta 9-3-22 FS'!$B$11:$B$30,$C78,'Labor Day Regatta 9-3-22 FS'!$AY$11:$AY$30)</f>
        <v>0</v>
      </c>
      <c r="IV78" s="174">
        <f>SUMIF('2022-09-17 Leukemia Cup FS'!$B$11:$B$26,$C78,'2022-09-17 Leukemia Cup FS'!$AU$11:$AU$26)</f>
        <v>0</v>
      </c>
      <c r="IW78" s="174">
        <f>SUMIF('2022-09-17 Leukemia Cup FS'!$B$11:$B$26,$C78,'2022-09-17 Leukemia Cup FS'!$AV$11:$AV$26)</f>
        <v>0</v>
      </c>
      <c r="IX78" s="174">
        <f>SUMIF('2022-09-17 Leukemia Cup FS'!$B$11:$B$26,$C78,'2022-09-17 Leukemia Cup FS'!$AW$11:$AW$26)</f>
        <v>0</v>
      </c>
      <c r="IY78" s="174">
        <f>SUMIF('2022-09-17 Leukemia Cup FS'!$B$11:$B$26,$C78,'2022-09-17 Leukemia Cup FS'!$AX$11:$AX$26)</f>
        <v>0</v>
      </c>
      <c r="IZ78" s="174">
        <f>SUMIF('2022-09-17 Leukemia Cup FS'!$B$11:$B$26,$C78,'2022-09-17 Leukemia Cup FS'!$AY$11:$AY$26)</f>
        <v>0</v>
      </c>
      <c r="JA78" s="174">
        <f>SUMIF('2022-09-17 Leukemia Cup TH'!$B$11:$B$28,$C78,'2022-09-17 Leukemia Cup TH'!$AU$11:$AU$28)</f>
        <v>0</v>
      </c>
      <c r="JB78" s="174">
        <f>SUMIF('2022-09-17 Leukemia Cup TH'!$B$11:$B$28,$C78,'2022-09-17 Leukemia Cup TH'!$AV$11:$AV$28)</f>
        <v>0</v>
      </c>
      <c r="JC78" s="174">
        <f>SUMIF('2022-09-17 Leukemia Cup TH'!$B$11:$B$28,$C78,'2022-09-17 Leukemia Cup TH'!$AW$11:$AW$28)</f>
        <v>0</v>
      </c>
      <c r="JD78" s="174">
        <f>SUMIF('2022-09-17 Leukemia Cup TH'!$B$11:$B$28,$C78,'2022-09-17 Leukemia Cup TH'!$AX$11:$AX$28)</f>
        <v>0</v>
      </c>
      <c r="JE78" s="174">
        <f>SUMIF('2022-09-17 Leukemia Cup TH'!$B$11:$B$28,$C78,'2022-09-17 Leukemia Cup TH'!$AY$11:$AY$28)</f>
        <v>0</v>
      </c>
      <c r="JF78" s="174">
        <f>SUMIF('Smith-Berry LDR 9-24-22'!$B$11:$B$30,$C78,'Smith-Berry LDR 9-24-22'!$AU$11:$AU$30)</f>
        <v>0</v>
      </c>
      <c r="JG78" s="174">
        <f>SUMIF('Smith-Berry LDR 9-24-22'!$B$11:$B$30,$C78,'Smith-Berry LDR 9-24-22'!$AV$11:$AV$30)</f>
        <v>0</v>
      </c>
      <c r="JH78" s="174">
        <f>SUMIF('Smith-Berry LDR 9-24-22'!$B$11:$B$30,$C78,'Smith-Berry LDR 9-24-22'!$AW$11:$AW$30)</f>
        <v>0</v>
      </c>
      <c r="JI78" s="174">
        <f>SUMIF('Smith-Berry LDR 9-24-22'!$B$11:$B$30,$C78,'Smith-Berry LDR 9-24-22'!$AX$11:$AX$30)</f>
        <v>0</v>
      </c>
      <c r="JJ78" s="174">
        <f>SUMIF('Smith-Berry LDR 9-24-22'!$B$11:$B$30,$C78,'Smith-Berry LDR 9-24-22'!$AY$11:$AY$30)</f>
        <v>0</v>
      </c>
      <c r="JK78" s="174">
        <f>SUMIF('Great Scot 10-1-22 Cham'!$B$11:$B$38,$C78,'Great Scot 10-1-22 Cham'!$AU$11:$AU$38)</f>
        <v>0</v>
      </c>
      <c r="JL78" s="174">
        <f>SUMIF('Great Scot 10-1-22 Cham'!$B$11:$B$38,$C78,'Great Scot 10-1-22 Cham'!$AV$11:$AV$38)</f>
        <v>0</v>
      </c>
      <c r="JM78" s="174">
        <f>SUMIF('Great Scot 10-1-22 Cham'!$B$11:$B$38,$C78,'Great Scot 10-1-22 Cham'!$AW$11:$AW$38)</f>
        <v>0</v>
      </c>
      <c r="JN78" s="174">
        <f>SUMIF('Great Scot 10-1-22 Cham'!$B$11:$B$38,$C78,'Great Scot 10-1-22 Cham'!$AX$11:$AX$38)</f>
        <v>0</v>
      </c>
      <c r="JO78" s="174">
        <f>SUMIF('Great Scot 10-1-22 Cham'!$B$11:$B$38,$C78,'Great Scot 10-1-22 Cham'!$AY$11:$AY$38)</f>
        <v>0</v>
      </c>
      <c r="JP78" s="174">
        <f>SUMIF('Great Scot 10-1-22 Chal'!$B$11:$B$28,$C78,'Great Scot 10-1-22 Chal'!$AU$11:$AU$28)</f>
        <v>0</v>
      </c>
      <c r="JQ78" s="174">
        <f>SUMIF('Great Scot 10-1-22 Chal'!$B$11:$B$28,$C78,'Great Scot 10-1-22 Chal'!$AV$11:$AV$28)</f>
        <v>0</v>
      </c>
      <c r="JR78" s="174">
        <f>SUMIF('Great Scot 10-1-22 Chal'!$B$11:$B$28,$C78,'Great Scot 10-1-22 Chal'!$AW$11:$AW$28)</f>
        <v>0</v>
      </c>
      <c r="JS78" s="174">
        <f>SUMIF('Great Scot 10-1-22 Chal'!$B$11:$B$28,$C78,'Great Scot 10-1-22 Chal'!$AX$11:$AX$28)</f>
        <v>0</v>
      </c>
      <c r="JT78" s="174">
        <f>SUMIF('Great Scot 10-1-22 Chal'!$B$11:$B$28,$C78,'Great Scot 10-1-22 Chal'!$AY$11:$AY$28)</f>
        <v>0</v>
      </c>
      <c r="JU78" s="174">
        <f>SUMIF('Great Pumpkin Regatta 10-15-22'!$B$11:$B$54,$C78,'Great Pumpkin Regatta 10-15-22'!$AU$11:$AU$54)</f>
        <v>0</v>
      </c>
      <c r="JV78" s="174">
        <f>SUMIF('Great Pumpkin Regatta 10-15-22'!$B$11:$B$54,$C78,'Great Pumpkin Regatta 10-15-22'!$AV$11:$AV$54)</f>
        <v>0</v>
      </c>
      <c r="JW78" s="174">
        <f>SUMIF('Great Pumpkin Regatta 10-15-22'!$B$11:$B$54,$C78,'Great Pumpkin Regatta 10-15-22'!$AW$11:$AW$54)</f>
        <v>0</v>
      </c>
      <c r="JX78" s="174">
        <f>SUMIF('Great Pumpkin Regatta 10-15-22'!$B$11:$B$54,$C78,'Great Pumpkin Regatta 10-15-22'!$AX$11:$AX$54)</f>
        <v>0</v>
      </c>
      <c r="JY78" s="174">
        <f>SUMIF('Great Pumpkin Regatta 10-15-22'!$B$11:$B$54,$C78,'Great Pumpkin Regatta 10-15-22'!$AY$11:$AY$54)</f>
        <v>0</v>
      </c>
      <c r="JZ78" s="174">
        <f>SUMIF('One Day Regatta 10-29-22 FS'!$B$11:$B$19,$C78,'One Day Regatta 10-29-22 FS'!$AU$11:$AU$19)</f>
        <v>0</v>
      </c>
      <c r="KA78" s="174">
        <f>SUMIF('One Day Regatta 10-29-22 FS'!$B$11:$B$19,$C78,'One Day Regatta 10-29-22 FS'!$AV$11:$AV$19)</f>
        <v>0</v>
      </c>
      <c r="KB78" s="174">
        <f>SUMIF('One Day Regatta 10-29-22 FS'!$B$11:$B$19,$C78,'One Day Regatta 10-29-22 FS'!$AW$11:$AW$19)</f>
        <v>0</v>
      </c>
      <c r="KC78" s="174">
        <f>SUMIF('One Day Regatta 10-29-22 FS'!$B$11:$B$19,$C78,'One Day Regatta 10-29-22 FS'!$AX$11:$AX$19)</f>
        <v>0</v>
      </c>
      <c r="KD78" s="174">
        <f>SUMIF('One Day Regatta 10-29-22 FS'!$B$11:$B$19,$C78,'One Day Regatta 10-29-22 FS'!$AY$11:$AY$19)</f>
        <v>0</v>
      </c>
    </row>
    <row r="79" spans="1:290" ht="15" customHeight="1" x14ac:dyDescent="0.2">
      <c r="A79" s="400" t="s">
        <v>1369</v>
      </c>
      <c r="B79" s="134">
        <f t="shared" si="69"/>
        <v>36</v>
      </c>
      <c r="C79" s="170" t="s">
        <v>476</v>
      </c>
      <c r="D79" s="171">
        <f t="shared" si="76"/>
        <v>0</v>
      </c>
      <c r="E79" s="172">
        <f t="shared" si="77"/>
        <v>0</v>
      </c>
      <c r="F79" s="171">
        <f t="shared" si="78"/>
        <v>0</v>
      </c>
      <c r="G79" s="171">
        <v>0</v>
      </c>
      <c r="H79" s="171">
        <f t="shared" si="79"/>
        <v>0</v>
      </c>
      <c r="I79" s="173">
        <f t="shared" si="80"/>
        <v>0</v>
      </c>
      <c r="J79" s="173"/>
      <c r="K79" s="174">
        <f>SUMIF('Saturday Race 11-06-21'!$B$11:$B$21,$C79,'Saturday Race 11-06-21'!$AU$11:$AU$21)</f>
        <v>0</v>
      </c>
      <c r="L79" s="174">
        <f>SUMIF('Saturday Race 11-06-21'!$B$11:$B$21,$C79,'Saturday Race 11-06-21'!$AV$11:$AV$21)</f>
        <v>0</v>
      </c>
      <c r="M79" s="174">
        <f>SUMIF('Saturday Race 11-06-21'!$B$11:$B$21,$C79,'Saturday Race 11-06-21'!$AW$11:$AW$21)</f>
        <v>0</v>
      </c>
      <c r="N79" s="174">
        <f>SUMIF('Saturday Race 11-06-21'!$B$11:$B$21,$C79,'Saturday Race 11-06-21'!$AX$11:$AX$21)</f>
        <v>0</v>
      </c>
      <c r="O79" s="174">
        <f>SUMIF('Saturday Race 11-06-21'!$B$11:$B$21,$C79,'Saturday Race 11-06-21'!$AY$11:$AY$21)</f>
        <v>0</v>
      </c>
      <c r="P79" s="174">
        <f>SUMIF('Saturday Race 11-20-21'!$B$11:$B$20,$C79,'Saturday Race 11-20-21'!$AU$11:$AU$20)</f>
        <v>0</v>
      </c>
      <c r="Q79" s="174">
        <f>SUMIF('Saturday Race 11-20-21'!$B$11:$B$20,$C79,'Saturday Race 11-20-21'!$AV$11:$AV$20)</f>
        <v>0</v>
      </c>
      <c r="R79" s="174">
        <f>SUMIF('Saturday Race 11-20-21'!$B$11:$B$20,$C79,'Saturday Race 11-20-21'!$AW$11:$AW$20)</f>
        <v>0</v>
      </c>
      <c r="S79" s="174">
        <f>SUMIF('Saturday Race 11-20-21'!$B$11:$B$20,$C79,'Saturday Race 11-20-21'!$AX$11:$AX$20)</f>
        <v>0</v>
      </c>
      <c r="T79" s="174">
        <f>SUMIF('Saturday Race 11-20-21'!$B$11:$B$20,$C79,'Saturday Race 11-20-21'!$AY$11:$AY$20)</f>
        <v>0</v>
      </c>
      <c r="U79" s="174">
        <f>SUMIF('Saturday Race 1-08-22'!$B$11:$B$20,$C79,'Saturday Race 1-08-22'!$AU$11:$AU$20)</f>
        <v>0</v>
      </c>
      <c r="V79" s="174">
        <f>SUMIF('Saturday Race 1-08-22'!$B$11:$B$20,$C79,'Saturday Race 1-08-22'!$AV$11:$AV$20)</f>
        <v>0</v>
      </c>
      <c r="W79" s="174">
        <f>SUMIF('Saturday Race 1-08-22'!$B$11:$B$20,$C79,'Saturday Race 1-08-22'!$AW$11:$AW$20)</f>
        <v>0</v>
      </c>
      <c r="X79" s="174">
        <f>SUMIF('Saturday Race 1-08-22'!$B$11:$B$20,$C79,'Saturday Race 1-08-22'!$AX$11:$AX$20)</f>
        <v>0</v>
      </c>
      <c r="Y79" s="174">
        <f>SUMIF('Saturday Race 1-08-22'!$B$11:$B$20,$C79,'Saturday Race 1-08-22'!$AY$11:$AY$20)</f>
        <v>0</v>
      </c>
      <c r="Z79" s="174">
        <f>SUMIF('Saturday Race 1-22-22'!$B$11:$B$20,$C79,'Saturday Race 1-22-22'!$AU$11:$AU$20)</f>
        <v>0</v>
      </c>
      <c r="AA79" s="174">
        <f>SUMIF('Saturday Race 1-22-22'!$B$11:$B$20,$C79,'Saturday Race 1-22-22'!$AV$11:$AV$20)</f>
        <v>0</v>
      </c>
      <c r="AB79" s="174">
        <f>SUMIF('Saturday Race 1-22-22'!$B$11:$B$20,$C79,'Saturday Race 1-22-22'!$AW$11:$AW$20)</f>
        <v>0</v>
      </c>
      <c r="AC79" s="174">
        <f>SUMIF('Saturday Race 1-22-22'!$B$11:$B$20,$C79,'Saturday Race 1-22-22'!$AX$11:$AX$20)</f>
        <v>0</v>
      </c>
      <c r="AD79" s="174">
        <f>SUMIF('Saturday Race 1-22-22'!$B$11:$B$20,$C79,'Saturday Race 1-22-22'!$AY$11:$AY$20)</f>
        <v>0</v>
      </c>
      <c r="AE79" s="174">
        <f>SUMIF('Sunday Race 2-6-22'!$B$11:$B$20,$C79,'Sunday Race 2-6-22'!$AU$11:$AU$20)</f>
        <v>0</v>
      </c>
      <c r="AF79" s="174">
        <f>SUMIF('Sunday Race 2-6-22'!$B$11:$B$20,$C79,'Sunday Race 2-6-22'!$AV$11:$AV$20)</f>
        <v>0</v>
      </c>
      <c r="AG79" s="174">
        <f>SUMIF('Sunday Race 2-6-22'!$B$11:$B$20,$C79,'Sunday Race 2-6-22'!$AW$11:$AW$20)</f>
        <v>0</v>
      </c>
      <c r="AH79" s="174">
        <f>SUMIF('Sunday Race 2-6-22'!$B$11:$B$20,$C79,'Sunday Race 2-6-22'!$AX$11:$AX$20)</f>
        <v>0</v>
      </c>
      <c r="AI79" s="174">
        <f>SUMIF('Sunday Race 2-6-22'!$B$11:$B$20,$C79,'Sunday Race 2-6-22'!$AY$11:$AY$20)</f>
        <v>0</v>
      </c>
      <c r="AJ79" s="174">
        <f>SUMIF('Sunday Race 2-20-22'!$B$11:$B$26,$C79,'Sunday Race 2-20-22'!$AU$11:$AU$26)</f>
        <v>0</v>
      </c>
      <c r="AK79" s="174">
        <f>SUMIF('Sunday Race 2-20-22'!$B$11:$B$26,$C79,'Sunday Race 2-20-22'!$AV$11:$AV$26)</f>
        <v>0</v>
      </c>
      <c r="AL79" s="174">
        <f>SUMIF('Sunday Race 2-20-22'!$B$11:$B$26,$C79,'Sunday Race 2-20-22'!$AW$11:$AW$26)</f>
        <v>0</v>
      </c>
      <c r="AM79" s="174">
        <f>SUMIF('Sunday Race 2-20-22'!$B$11:$B$26,$C79,'Sunday Race 2-20-22'!$AX$11:$AX$26)</f>
        <v>0</v>
      </c>
      <c r="AN79" s="174">
        <f>SUMIF('Sunday Race 2-20-22'!$B$11:$B$26,$C79,'Sunday Race 2-20-22'!$AY$11:$AY$26)</f>
        <v>0</v>
      </c>
      <c r="AO79" s="174">
        <f>SUMIF('Sunday Race 2-27-22'!$B$11:$B$20,$C79,'Sunday Race 2-27-22'!$AU$11:$AU$20)</f>
        <v>0</v>
      </c>
      <c r="AP79" s="174">
        <f>SUMIF('Sunday Race 2-27-22'!$B$11:$B$20,$C79,'Sunday Race 2-27-22'!$AV$11:$AV$20)</f>
        <v>0</v>
      </c>
      <c r="AQ79" s="174">
        <f>SUMIF('Sunday Race 2-27-22'!$B$11:$B$20,$C79,'Sunday Race 2-27-22'!$AW$11:$AW$20)</f>
        <v>0</v>
      </c>
      <c r="AR79" s="174">
        <f>SUMIF('Sunday Race 2-27-22'!$B$11:$B$20,$C79,'Sunday Race 2-27-22'!$AX$11:$AX$20)</f>
        <v>0</v>
      </c>
      <c r="AS79" s="174">
        <f>SUMIF('Sunday Race 2-27-22'!$B$11:$B$20,$C79,'Sunday Race 2-27-22'!$AY$11:$AY$20)</f>
        <v>0</v>
      </c>
      <c r="AT79" s="174">
        <f>SUMIF('Sunday Race 3-13-22'!$B$11:$B$25,$C79,'Sunday Race 3-13-22'!$AU$11:$AU$25)</f>
        <v>0</v>
      </c>
      <c r="AU79" s="174">
        <f>SUMIF('Sunday Race 3-13-22'!$B$11:$B$25,$C79,'Sunday Race 3-13-22'!$AV$11:$AV$25)</f>
        <v>0</v>
      </c>
      <c r="AV79" s="174">
        <f>SUMIF('Sunday Race 3-13-22'!$B$11:$B$25,$C79,'Sunday Race 3-13-22'!$AW$11:$AW$25)</f>
        <v>0</v>
      </c>
      <c r="AW79" s="174">
        <f>SUMIF('Sunday Race 3-13-22'!$B$11:$B$25,$C79,'Sunday Race 3-13-22'!$AX$11:$AX$25)</f>
        <v>0</v>
      </c>
      <c r="AX79" s="174">
        <f>SUMIF('Sunday Race 3-13-22'!$B$11:$B$25,$C79,'Sunday Race 3-13-22'!$AY$11:$AY$25)</f>
        <v>0</v>
      </c>
      <c r="AY79" s="174">
        <f>SUMIF('Saturday Race 3-19-22'!$B$11:$B$15,$C79,'Saturday Race 3-19-22'!$AU$11:$AU$15)</f>
        <v>0</v>
      </c>
      <c r="AZ79" s="174">
        <f>SUMIF('Saturday Race 3-19-22'!$B$11:$B$15,$C79,'Saturday Race 3-19-22'!$AV$11:$AV$15)</f>
        <v>0</v>
      </c>
      <c r="BA79" s="174">
        <f>SUMIF('Saturday Race 3-19-22'!$B$11:$B$15,$C79,'Saturday Race 3-19-22'!$AW$11:$AW$15)</f>
        <v>0</v>
      </c>
      <c r="BB79" s="174">
        <f>SUMIF('Saturday Race 3-19-22'!$B$11:$B$15,$C79,'Saturday Race 3-19-22'!$AX$11:$AX$15)</f>
        <v>0</v>
      </c>
      <c r="BC79" s="174">
        <f>SUMIF('Saturday Race 3-19-22'!$B$11:$B$15,$C79,'Saturday Race 3-19-22'!$AY$11:$AY$15)</f>
        <v>0</v>
      </c>
      <c r="BD79" s="174">
        <f>SUMIF('Sunday Races 4-10-22'!$B$11:$B$26,$C79,'Sunday Races 4-10-22'!$AU$11:$AU$26)</f>
        <v>0</v>
      </c>
      <c r="BE79" s="174">
        <f>SUMIF('Sunday Races 4-10-22'!$B$11:$B$26,$C79,'Sunday Races 4-10-22'!$AV$11:$AV$26)</f>
        <v>0</v>
      </c>
      <c r="BF79" s="174">
        <f>SUMIF('Sunday Races 4-10-22'!$B$11:$B$26,$C79,'Sunday Races 4-10-22'!$AW$11:$AW$26)</f>
        <v>0</v>
      </c>
      <c r="BG79" s="174">
        <f>SUMIF('Sunday Races 4-10-22'!$B$11:$B$26,$C79,'Sunday Races 4-10-22'!$AX$11:$AX$26)</f>
        <v>0</v>
      </c>
      <c r="BH79" s="174">
        <f>SUMIF('Sunday Races 4-10-22'!$B$11:$B$26,$C79,'Sunday Races 4-10-22'!$AY$11:$AY$26)</f>
        <v>0</v>
      </c>
      <c r="BI79" s="174">
        <f>SUMIF('Sunday Races 5-1-22'!$B$11:$B$28,$C79,'Sunday Races 5-1-22'!$AU$11:$AU$28)</f>
        <v>0</v>
      </c>
      <c r="BJ79" s="174">
        <f>SUMIF('Sunday Races 5-1-22'!$B$11:$B$28,$C79,'Sunday Races 5-1-22'!$AV$11:$AV$28)</f>
        <v>0</v>
      </c>
      <c r="BK79" s="174">
        <f>SUMIF('Sunday Races 5-1-22'!$B$11:$B$28,$C79,'Sunday Races 5-1-22'!$AW$11:$AW$28)</f>
        <v>0</v>
      </c>
      <c r="BL79" s="174">
        <f>SUMIF('Sunday Races 5-1-22'!$B$11:$B$28,$C79,'Sunday Races 5-1-22'!$AX$11:$AX$28)</f>
        <v>0</v>
      </c>
      <c r="BM79" s="174">
        <f>SUMIF('Sunday Races 5-1-22'!$B$11:$B$28,$C79,'Sunday Races 5-1-22'!$AY$11:$AY$28)</f>
        <v>0</v>
      </c>
      <c r="BN79" s="174">
        <f>SUMIF('Sunday Races 6-5-22'!$B$11:$B$28,$C79,'Sunday Races 6-5-22'!$AU$11:$AU$28)</f>
        <v>0</v>
      </c>
      <c r="BO79" s="174">
        <f>SUMIF('Sunday Races 6-5-22'!$B$11:$B$28,$C79,'Sunday Races 6-5-22'!$AV$11:$AV$28)</f>
        <v>0</v>
      </c>
      <c r="BP79" s="174">
        <f>SUMIF('Sunday Races 6-5-22'!$B$11:$B$28,$C79,'Sunday Races 6-5-22'!$AW$11:$AW$28)</f>
        <v>0</v>
      </c>
      <c r="BQ79" s="174">
        <f>SUMIF('Sunday Races 6-5-22'!$B$11:$B$28,$C79,'Sunday Races 6-5-22'!$AX$11:$AX$28)</f>
        <v>0</v>
      </c>
      <c r="BR79" s="174">
        <f>SUMIF('Sunday Races 6-5-22'!$B$11:$B$28,$C79,'Sunday Races 6-5-22'!$AY$11:$AY$28)</f>
        <v>0</v>
      </c>
      <c r="BS79" s="174">
        <f>SUMIF('Sunday Races 6-12-22'!$B$11:$B$24,$C79,'Sunday Races 6-12-22'!$AU$11:$AU$24)</f>
        <v>0</v>
      </c>
      <c r="BT79" s="174">
        <f>SUMIF('Sunday Races 6-12-22'!$B$11:$B$24,$C79,'Sunday Races 6-12-22'!$AV$11:$AV$24)</f>
        <v>0</v>
      </c>
      <c r="BU79" s="174">
        <f>SUMIF('Sunday Races 6-12-22'!$B$11:$B$24,$C79,'Sunday Races 6-12-22'!$AW$11:$AW$24)</f>
        <v>0</v>
      </c>
      <c r="BV79" s="174">
        <f>SUMIF('Sunday Races 6-12-22'!$B$11:$B$24,$C79,'Sunday Races 6-12-22'!$AX$11:$AX$24)</f>
        <v>0</v>
      </c>
      <c r="BW79" s="174">
        <f>SUMIF('Sunday Races 6-12-22'!$B$11:$B$24,$C79,'Sunday Races 6-12-22'!$AY$11:$AY$24)</f>
        <v>0</v>
      </c>
      <c r="BX79" s="174">
        <f>SUMIF('Saturday Races 6-18-22'!$B$11:$B$24,$C79,'Saturday Races 6-18-22'!$AU$11:$AU$24)</f>
        <v>0</v>
      </c>
      <c r="BY79" s="174">
        <f>SUMIF('Saturday Races 6-18-22'!$B$11:$B$24,$C79,'Saturday Races 6-18-22'!$AV$11:$AV$24)</f>
        <v>0</v>
      </c>
      <c r="BZ79" s="174">
        <f>SUMIF('Saturday Races 6-18-22'!$B$11:$B$24,$C79,'Saturday Races 6-18-22'!$AW$11:$AW$24)</f>
        <v>0</v>
      </c>
      <c r="CA79" s="174">
        <f>SUMIF('Saturday Races 6-18-22'!$B$11:$B$24,$C79,'Saturday Races 6-18-22'!$AX$11:$AX$24)</f>
        <v>0</v>
      </c>
      <c r="CB79" s="174">
        <f>SUMIF('Saturday Races 6-18-22'!$B$11:$B$24,$C79,'Saturday Races 6-18-22'!$AY$11:$AY$24)</f>
        <v>0</v>
      </c>
      <c r="CC79" s="174">
        <f>SUMIF('Sunday Races 7-3-22'!$B$11:$B$26,$C79,'Sunday Races 7-3-22'!$AU$11:$AU$26)</f>
        <v>0</v>
      </c>
      <c r="CD79" s="174">
        <f>SUMIF('Sunday Races 7-3-22'!$B$11:$B$26,$C79,'Sunday Races 7-3-22'!$AV$11:$AV$26)</f>
        <v>0</v>
      </c>
      <c r="CE79" s="174">
        <f>SUMIF('Sunday Races 7-3-22'!$B$11:$B$26,$C79,'Sunday Races 7-3-22'!$AW$11:$AW$26)</f>
        <v>0</v>
      </c>
      <c r="CF79" s="174">
        <f>SUMIF('Sunday Races 7-3-22'!$B$11:$B$26,$C79,'Sunday Races 7-3-22'!$AX$11:$AX$26)</f>
        <v>0</v>
      </c>
      <c r="CG79" s="174">
        <f>SUMIF('Sunday Races 7-3-22'!$B$11:$B$26,$C79,'Sunday Races 7-3-22'!$AY$11:$AY$26)</f>
        <v>0</v>
      </c>
      <c r="CH79" s="174">
        <f>SUMIF('Sunday Races 7-31-22'!$B$11:$B$26,$C79,'Sunday Races 7-31-22'!$AU$11:$AU$26)</f>
        <v>0</v>
      </c>
      <c r="CI79" s="174">
        <f>SUMIF('Sunday Races 7-31-22'!$B$11:$B$26,$C79,'Sunday Races 7-31-22'!$AV$11:$AV$26)</f>
        <v>0</v>
      </c>
      <c r="CJ79" s="174">
        <f>SUMIF('Sunday Races 7-31-22'!$B$11:$B$26,$C79,'Sunday Races 7-31-22'!$AW$11:$AW$26)</f>
        <v>0</v>
      </c>
      <c r="CK79" s="174">
        <f>SUMIF('Sunday Races 7-31-22'!$B$11:$B$26,$C79,'Sunday Races 7-31-22'!$AX$11:$AX$26)</f>
        <v>0</v>
      </c>
      <c r="CL79" s="174">
        <f>SUMIF('Sunday Races 7-31-22'!$B$11:$B$26,$C79,'Sunday Races 7-31-22'!$AY$11:$AY$26)</f>
        <v>0</v>
      </c>
      <c r="CM79" s="174">
        <f>SUMIF('Sunday Races 8-14-22'!$B$11:$B$26,$C79,'Sunday Races 8-14-22'!$AU$11:$AU$26)</f>
        <v>0</v>
      </c>
      <c r="CN79" s="174">
        <f>SUMIF('Sunday Races 8-14-22'!$B$11:$B$26,$C79,'Sunday Races 8-14-22'!$AV$11:$AV$26)</f>
        <v>0</v>
      </c>
      <c r="CO79" s="174">
        <f>SUMIF('Sunday Races 8-14-22'!$B$11:$B$26,$C79,'Sunday Races 8-14-22'!$AW$11:$AW$26)</f>
        <v>0</v>
      </c>
      <c r="CP79" s="174">
        <f>SUMIF('Sunday Races 8-14-22'!$B$11:$B$26,$C79,'Sunday Races 8-14-22'!$AX$11:$AX$26)</f>
        <v>0</v>
      </c>
      <c r="CQ79" s="174">
        <f>SUMIF('Sunday Races 8-14-22'!$B$11:$B$26,$C79,'Sunday Races 8-14-22'!$AY$11:$AY$26)</f>
        <v>0</v>
      </c>
      <c r="CR79" s="174">
        <f>SUMIF('Saturday Races 8-20-22'!$B$11:$B$26,$C79,'Saturday Races 8-20-22'!$AU$11:$AU$26)</f>
        <v>0</v>
      </c>
      <c r="CS79" s="174">
        <f>SUMIF('Saturday Races 8-20-22'!$B$11:$B$26,$C79,'Saturday Races 8-20-22'!$AV$11:$AV$26)</f>
        <v>0</v>
      </c>
      <c r="CT79" s="174">
        <f>SUMIF('Saturday Races 8-20-22'!$B$11:$B$26,$C79,'Saturday Races 8-20-22'!$AW$11:$AW$26)</f>
        <v>0</v>
      </c>
      <c r="CU79" s="174">
        <f>SUMIF('Saturday Races 8-20-22'!$B$11:$B$26,$C79,'Saturday Races 8-20-22'!$AX$11:$AX$26)</f>
        <v>0</v>
      </c>
      <c r="CV79" s="174">
        <f>SUMIF('Saturday Races 8-20-22'!$B$11:$B$26,$C79,'Saturday Races 8-20-22'!$AY$11:$AY$26)</f>
        <v>0</v>
      </c>
      <c r="CW79" s="174">
        <f>SUMIF('Sunday Races 9-11-22'!$B$11:$B$20,$C79,'Sunday Races 9-11-22'!$AU$11:$AU$20)</f>
        <v>0</v>
      </c>
      <c r="CX79" s="174">
        <f>SUMIF('Sunday Races 9-11-22'!$B$11:$B$20,$C79,'Sunday Races 9-11-22'!$AV$11:$AV$20)</f>
        <v>0</v>
      </c>
      <c r="CY79" s="174">
        <f>SUMIF('Sunday Races 9-11-22'!$B$11:$B$20,$C79,'Sunday Races 9-11-22'!$AW$11:$AW$20)</f>
        <v>0</v>
      </c>
      <c r="CZ79" s="174">
        <f>SUMIF('Sunday Races 9-11-22'!$B$11:$B$20,$C79,'Sunday Races 9-11-22'!$AX$11:$AX$20)</f>
        <v>0</v>
      </c>
      <c r="DA79" s="174">
        <f>SUMIF('Sunday Races 9-11-22'!$B$11:$B$20,$C79,'Sunday Races 9-11-22'!$AY$11:$AY$20)</f>
        <v>0</v>
      </c>
      <c r="DB79" s="174">
        <f>SUMIF('Sunday Races 10-9-22'!$B$11:$B$21,$C79,'Sunday Races 10-9-22'!$AU$11:$AU$21)</f>
        <v>0</v>
      </c>
      <c r="DC79" s="174">
        <f>SUMIF('Sunday Races 10-9-22'!$B$11:$B$21,$C79,'Sunday Races 10-9-22'!$AV$11:$AV$21)</f>
        <v>0</v>
      </c>
      <c r="DD79" s="174">
        <f>SUMIF('Sunday Races 10-9-22'!$B$11:$B$21,$C79,'Sunday Races 10-9-22'!$AW$11:$AW$21)</f>
        <v>0</v>
      </c>
      <c r="DE79" s="174">
        <f>SUMIF('Sunday Races 10-9-22'!$B$11:$B$21,$C79,'Sunday Races 10-9-22'!$AX$11:$AX$21)</f>
        <v>0</v>
      </c>
      <c r="DF79" s="174">
        <f>SUMIF('Sunday Races 10-9-22'!$B$11:$B$21,$C79,'Sunday Races 10-9-22'!$AY$11:$AY$21)</f>
        <v>0</v>
      </c>
      <c r="DG79" s="174">
        <f>SUMIF('Sunday Races 10-23-22'!$B$11:$B$22,$C79,'Sunday Races 10-23-22'!$AU$11:$AU$22)</f>
        <v>0</v>
      </c>
      <c r="DH79" s="174">
        <f>SUMIF('Sunday Races 10-23-22'!$B$11:$B$22,$C79,'Sunday Races 10-23-22'!$AV$11:$AV$22)</f>
        <v>0</v>
      </c>
      <c r="DI79" s="174">
        <f>SUMIF('Sunday Races 10-23-22'!$B$11:$B$22,$C79,'Sunday Races 10-23-22'!$AW$11:$AW$22)</f>
        <v>0</v>
      </c>
      <c r="DJ79" s="174">
        <f>SUMIF('Sunday Races 10-23-22'!$B$11:$B$22,$C79,'Sunday Races 10-23-22'!$AX$11:$AX$22)</f>
        <v>0</v>
      </c>
      <c r="DK79" s="174">
        <f>SUMIF('Sunday Races 10-23-22'!$B$11:$B$22,$C79,'Sunday Races 10-23-22'!$AY$11:$AY$22)</f>
        <v>0</v>
      </c>
      <c r="DL79" s="175"/>
      <c r="DM79" s="176"/>
      <c r="DN79" s="177">
        <f t="shared" si="70"/>
        <v>0</v>
      </c>
      <c r="DO79" s="177">
        <f t="shared" si="70"/>
        <v>0</v>
      </c>
      <c r="DP79" s="177">
        <f t="shared" si="70"/>
        <v>0</v>
      </c>
      <c r="DQ79" s="177">
        <f t="shared" si="70"/>
        <v>0</v>
      </c>
      <c r="DR79" s="177">
        <f t="shared" si="70"/>
        <v>0</v>
      </c>
      <c r="DS79" s="177">
        <f t="shared" si="70"/>
        <v>0</v>
      </c>
      <c r="DT79" s="177">
        <f t="shared" si="70"/>
        <v>0</v>
      </c>
      <c r="DU79" s="177">
        <f t="shared" si="70"/>
        <v>0</v>
      </c>
      <c r="DV79" s="177">
        <f t="shared" si="70"/>
        <v>0</v>
      </c>
      <c r="DW79" s="177">
        <f t="shared" si="70"/>
        <v>0</v>
      </c>
      <c r="DX79" s="177">
        <f t="shared" si="71"/>
        <v>0</v>
      </c>
      <c r="DY79" s="177">
        <f t="shared" si="71"/>
        <v>0</v>
      </c>
      <c r="DZ79" s="177">
        <f t="shared" si="71"/>
        <v>0</v>
      </c>
      <c r="EA79" s="177">
        <f t="shared" si="71"/>
        <v>0</v>
      </c>
      <c r="EB79" s="177">
        <f t="shared" si="71"/>
        <v>0</v>
      </c>
      <c r="EC79" s="177">
        <f t="shared" si="71"/>
        <v>0</v>
      </c>
      <c r="ED79" s="177">
        <f t="shared" si="71"/>
        <v>0</v>
      </c>
      <c r="EE79" s="177">
        <f t="shared" si="71"/>
        <v>0</v>
      </c>
      <c r="EF79" s="177">
        <f t="shared" si="71"/>
        <v>0</v>
      </c>
      <c r="EG79" s="177">
        <f t="shared" si="71"/>
        <v>0</v>
      </c>
      <c r="EH79" s="177">
        <f t="shared" si="72"/>
        <v>0</v>
      </c>
      <c r="EI79" s="177">
        <f t="shared" si="72"/>
        <v>0</v>
      </c>
      <c r="EJ79" s="177">
        <f t="shared" si="72"/>
        <v>0</v>
      </c>
      <c r="EK79" s="177">
        <f t="shared" si="72"/>
        <v>0</v>
      </c>
      <c r="EL79" s="177">
        <f t="shared" si="72"/>
        <v>0</v>
      </c>
      <c r="EM79" s="177">
        <f t="shared" si="72"/>
        <v>0</v>
      </c>
      <c r="EN79" s="177">
        <f t="shared" si="72"/>
        <v>0</v>
      </c>
      <c r="EO79" s="177">
        <f t="shared" si="72"/>
        <v>0</v>
      </c>
      <c r="EP79" s="177">
        <f t="shared" si="72"/>
        <v>0</v>
      </c>
      <c r="EQ79" s="177">
        <f t="shared" si="72"/>
        <v>0</v>
      </c>
      <c r="ER79" s="177">
        <f t="shared" si="73"/>
        <v>0</v>
      </c>
      <c r="ES79" s="177">
        <f t="shared" si="73"/>
        <v>0</v>
      </c>
      <c r="ET79" s="177">
        <f t="shared" si="73"/>
        <v>0</v>
      </c>
      <c r="EU79" s="177">
        <f t="shared" si="73"/>
        <v>0</v>
      </c>
      <c r="EV79" s="177">
        <f t="shared" si="73"/>
        <v>0</v>
      </c>
      <c r="EW79" s="177">
        <f t="shared" si="73"/>
        <v>0</v>
      </c>
      <c r="EX79" s="177">
        <f t="shared" si="73"/>
        <v>0</v>
      </c>
      <c r="EY79" s="177">
        <f t="shared" si="73"/>
        <v>0</v>
      </c>
      <c r="EZ79" s="177">
        <f t="shared" si="73"/>
        <v>0</v>
      </c>
      <c r="FA79" s="177">
        <f t="shared" si="73"/>
        <v>0</v>
      </c>
      <c r="FB79" s="177">
        <f t="shared" si="74"/>
        <v>0</v>
      </c>
      <c r="FC79" s="177">
        <f t="shared" si="74"/>
        <v>0</v>
      </c>
      <c r="FD79" s="177">
        <f t="shared" si="74"/>
        <v>0</v>
      </c>
      <c r="FE79" s="177">
        <f t="shared" si="74"/>
        <v>0</v>
      </c>
      <c r="FF79" s="177">
        <f t="shared" si="74"/>
        <v>0</v>
      </c>
      <c r="FG79" s="177">
        <f t="shared" si="74"/>
        <v>0</v>
      </c>
      <c r="FH79" s="177">
        <f t="shared" si="74"/>
        <v>0</v>
      </c>
      <c r="FI79" s="177">
        <f t="shared" si="74"/>
        <v>0</v>
      </c>
      <c r="FJ79" s="177">
        <f t="shared" si="74"/>
        <v>0</v>
      </c>
      <c r="FK79" s="177">
        <f t="shared" si="74"/>
        <v>0</v>
      </c>
      <c r="FL79" s="177">
        <f t="shared" si="75"/>
        <v>0</v>
      </c>
      <c r="FM79" s="177">
        <f t="shared" si="75"/>
        <v>0</v>
      </c>
      <c r="FN79" s="177">
        <f t="shared" si="75"/>
        <v>0</v>
      </c>
      <c r="FO79" s="177">
        <f t="shared" si="75"/>
        <v>0</v>
      </c>
      <c r="FP79" s="177">
        <f t="shared" si="75"/>
        <v>0</v>
      </c>
      <c r="FQ79" s="177">
        <f t="shared" si="75"/>
        <v>0</v>
      </c>
      <c r="FR79" s="177">
        <f t="shared" si="75"/>
        <v>0</v>
      </c>
      <c r="FS79" s="177">
        <f t="shared" si="75"/>
        <v>0</v>
      </c>
      <c r="FT79" s="177">
        <f t="shared" si="75"/>
        <v>0</v>
      </c>
      <c r="FU79" s="177">
        <f t="shared" si="75"/>
        <v>0</v>
      </c>
      <c r="FV79" s="177">
        <f t="shared" si="75"/>
        <v>0</v>
      </c>
      <c r="FW79" s="177">
        <f t="shared" si="75"/>
        <v>0</v>
      </c>
      <c r="FX79" s="177">
        <f t="shared" si="75"/>
        <v>0</v>
      </c>
      <c r="FY79" s="177">
        <f t="shared" si="75"/>
        <v>0</v>
      </c>
      <c r="FZ79" s="177">
        <f t="shared" si="75"/>
        <v>0</v>
      </c>
      <c r="GA79" s="177"/>
      <c r="GB79" s="229">
        <f t="shared" si="81"/>
        <v>0</v>
      </c>
      <c r="GC79" s="229">
        <f t="shared" si="82"/>
        <v>0</v>
      </c>
      <c r="GD79" s="174">
        <f>SUMIF('One Day 12-04-21 Scots'!$B$11:$B$24,$C79,'One Day 12-04-21 Scots'!$AU$11:$AU$24)</f>
        <v>0</v>
      </c>
      <c r="GE79" s="174">
        <f>SUMIF('One Day 12-04-21 Scots'!$B$11:$B$24,$C79,'One Day 12-04-21 Scots'!$AV$11:$AV$24)</f>
        <v>0</v>
      </c>
      <c r="GF79" s="174">
        <f>SUMIF('One Day 12-04-21 Scots'!$B$11:$B$24,$C79,'One Day 12-04-21 Scots'!$AW$11:$AW$24)</f>
        <v>0</v>
      </c>
      <c r="GG79" s="174">
        <f>SUMIF('One Day 12-04-21 Scots'!$B$11:$B$24,$C79,'One Day 12-04-21 Scots'!$AX$11:$AX$24)</f>
        <v>0</v>
      </c>
      <c r="GH79" s="174">
        <f>SUMIF('One Day 12-04-21 Scots'!$B$11:$B$24,$C79,'One Day 12-04-21 Scots'!$AY$11:$AY$24)</f>
        <v>0</v>
      </c>
      <c r="GI79" s="174">
        <f>SUMIF('One Day 12-04-21 Thistles'!$B$11:$B$25,$C79,'One Day 12-04-21 Thistles'!$AU$11:$AU$25)</f>
        <v>0</v>
      </c>
      <c r="GJ79" s="174">
        <f>SUMIF('One Day 12-04-21 Thistles'!$B$11:$B$25,$C79,'One Day 12-04-21 Thistles'!$AV$11:$AV$25)</f>
        <v>0</v>
      </c>
      <c r="GK79" s="174">
        <f>SUMIF('One Day 12-04-21 Thistles'!$B$11:$B$25,$C79,'One Day 12-04-21 Thistles'!$AW$11:$AW$25)</f>
        <v>0</v>
      </c>
      <c r="GL79" s="174">
        <f>SUMIF('One Day 12-04-21 Thistles'!$B$11:$B$25,$C79,'One Day 12-04-21 Thistles'!$AX$11:$AX$25)</f>
        <v>0</v>
      </c>
      <c r="GM79" s="174">
        <f>SUMIF('One Day 12-04-21 Thistles'!$B$11:$B$25,$C79,'One Day 12-04-21 Thistles'!$AY$11:$AY$25)</f>
        <v>0</v>
      </c>
      <c r="GN79" s="174">
        <f>SUMIF('Chili One Day 2-12-22 Scots'!$B$11:$B$27,$C79,'Chili One Day 2-12-22 Scots'!$AU$11:$AU$27)</f>
        <v>0</v>
      </c>
      <c r="GO79" s="174">
        <f>SUMIF('Chili One Day 2-12-22 Scots'!$B$11:$B$27,$C79,'Chili One Day 2-12-22 Scots'!$AV$11:$AV$27)</f>
        <v>0</v>
      </c>
      <c r="GP79" s="174">
        <f>SUMIF('Chili One Day 2-12-22 Scots'!$B$11:$B$27,$C79,'Chili One Day 2-12-22 Scots'!$AW$11:$AW$27)</f>
        <v>0</v>
      </c>
      <c r="GQ79" s="174">
        <f>SUMIF('Chili One Day 2-12-22 Scots'!$B$11:$B$27,$C79,'Chili One Day 2-12-22 Scots'!$AX$11:$AX$27)</f>
        <v>0</v>
      </c>
      <c r="GR79" s="174">
        <f>SUMIF('Chili One Day 2-12-22 Scots'!$B$11:$B$27,$C79,'Chili One Day 2-12-22 Scots'!$AY$11:$AY$27)</f>
        <v>0</v>
      </c>
      <c r="GS79" s="174">
        <f>SUMIF('Chili One Day 2-12-22 Thistles'!$B$11:$B$27,$C79,'Chili One Day 2-12-22 Thistles'!$AU$11:$AU$27)</f>
        <v>0</v>
      </c>
      <c r="GT79" s="174">
        <f>SUMIF('Chili One Day 2-12-22 Thistles'!$B$11:$B$27,$C79,'Chili One Day 2-12-22 Thistles'!$AV$11:$AV$27)</f>
        <v>0</v>
      </c>
      <c r="GU79" s="174">
        <f>SUMIF('Chili One Day 2-12-22 Thistles'!$B$11:$B$27,$C79,'Chili One Day 2-12-22 Thistles'!$AW$11:$AW$27)</f>
        <v>0</v>
      </c>
      <c r="GV79" s="174">
        <f>SUMIF('Chili One Day 2-12-22 Thistles'!$B$11:$B$27,$C79,'Chili One Day 2-12-22 Thistles'!$AX$11:$AX$27)</f>
        <v>0</v>
      </c>
      <c r="GW79" s="174">
        <f>SUMIF('Chili One Day 2-12-22 Thistles'!$B$11:$B$27,$C79,'Chili One Day 2-12-22 Thistles'!$AY$11:$AY$27)</f>
        <v>0</v>
      </c>
      <c r="GX79" s="174">
        <f>SUMIF('Ironman One Day 3-5-22 FS'!$B$11:$B$26,$C79,'Ironman One Day 3-5-22 FS'!$AU$11:$AU$26)</f>
        <v>0</v>
      </c>
      <c r="GY79" s="174">
        <f>SUMIF('Ironman One Day 3-5-22 FS'!$B$11:$B$26,$C79,'Ironman One Day 3-5-22 FS'!$AV$11:$AV$26)</f>
        <v>0</v>
      </c>
      <c r="GZ79" s="174">
        <f>SUMIF('Ironman One Day 3-5-22 FS'!$B$11:$B$26,$C79,'Ironman One Day 3-5-22 FS'!$AW$11:$AW$26)</f>
        <v>0</v>
      </c>
      <c r="HA79" s="174">
        <f>SUMIF('Ironman One Day 3-5-22 FS'!$B$11:$B$26,$C79,'Ironman One Day 3-5-22 FS'!$AX$11:$AX$26)</f>
        <v>0</v>
      </c>
      <c r="HB79" s="174">
        <f>SUMIF('Ironman One Day 3-5-22 FS'!$B$11:$B$26,$C79,'Ironman One Day 3-5-22 FS'!$AY$11:$AY$26)</f>
        <v>0</v>
      </c>
      <c r="HC79" s="174">
        <f>SUMIF('Ironman One Day 3-5-22 420'!$B$11:$B$26,$C79,'Ironman One Day 3-5-22 420'!$AU$11:$AU$26)</f>
        <v>0</v>
      </c>
      <c r="HD79" s="174">
        <f>SUMIF('Ironman One Day 3-5-22 420'!$B$11:$B$26,$C79,'Ironman One Day 3-5-22 420'!$AV$11:$AV$26)</f>
        <v>0</v>
      </c>
      <c r="HE79" s="174">
        <f>SUMIF('Ironman One Day 3-5-22 420'!$B$11:$B$26,$C79,'Ironman One Day 3-5-22 420'!$AW$11:$AW$26)</f>
        <v>0</v>
      </c>
      <c r="HF79" s="174">
        <f>SUMIF('Ironman One Day 3-5-22 420'!$B$11:$B$26,$C79,'Ironman One Day 3-5-22 420'!$AX$11:$AX$26)</f>
        <v>0</v>
      </c>
      <c r="HG79" s="174">
        <f>SUMIF('Ironman One Day 3-5-22 420'!$B$11:$B$26,$C79,'Ironman One Day 3-5-22 420'!$AY$11:$AY$26)</f>
        <v>0</v>
      </c>
      <c r="HH79" s="174">
        <f>SUMIF('Easter One Day 4-16-22 FS'!$B$11:$B$25,$C79,'Easter One Day 4-16-22 FS'!$AU$11:$AU$25)</f>
        <v>0</v>
      </c>
      <c r="HI79" s="174">
        <f>SUMIF('Easter One Day 4-16-22 FS'!$B$11:$B$25,$C79,'Easter One Day 4-16-22 FS'!$AV$11:$AV$25)</f>
        <v>0</v>
      </c>
      <c r="HJ79" s="174">
        <f>SUMIF('Easter One Day 4-16-22 FS'!$B$11:$B$25,$C79,'Easter One Day 4-16-22 FS'!$AW$11:$AW$25)</f>
        <v>0</v>
      </c>
      <c r="HK79" s="174">
        <f>SUMIF('Easter One Day 4-16-22 FS'!$B$11:$B$25,$C79,'Easter One Day 4-16-22 FS'!$AX$11:$AX$25)</f>
        <v>0</v>
      </c>
      <c r="HL79" s="174">
        <f>SUMIF('Easter One Day 4-16-22 FS'!$B$11:$B$25,$C79,'Easter One Day 4-16-22 FS'!$AY$11:$AY$25)</f>
        <v>0</v>
      </c>
      <c r="HM79" s="174">
        <f>SUMIF('Easter One Day 4-16-22 TH'!$B$11:$B$25,$C79,'Easter One Day 4-16-22 TH'!$AU$11:$AU$25)</f>
        <v>0</v>
      </c>
      <c r="HN79" s="174">
        <f>SUMIF('Easter One Day 4-16-22 TH'!$B$11:$B$25,$C79,'Easter One Day 4-16-22 TH'!$AV$11:$AV$25)</f>
        <v>0</v>
      </c>
      <c r="HO79" s="174">
        <f>SUMIF('Easter One Day 4-16-22 TH'!$B$11:$B$25,$C79,'Easter One Day 4-16-22 TH'!$AW$11:$AW$25)</f>
        <v>0</v>
      </c>
      <c r="HP79" s="174">
        <f>SUMIF('Easter One Day 4-16-22 TH'!$B$11:$B$25,$C79,'Easter One Day 4-16-22 TH'!$AX$11:$AX$25)</f>
        <v>0</v>
      </c>
      <c r="HQ79" s="174">
        <f>SUMIF('Easter One Day 4-16-22 TH'!$B$11:$B$25,$C79,'Easter One Day 4-16-22 TH'!$AY$11:$AY$25)</f>
        <v>0</v>
      </c>
      <c r="HR79" s="174">
        <f>SUMIF('Long Distance Race 5-7-22'!$B$11:$B$25,$C79,'Long Distance Race 5-7-22'!$AU$11:$AU$25)</f>
        <v>0</v>
      </c>
      <c r="HS79" s="174">
        <f>SUMIF('Long Distance Race 5-7-22'!$B$11:$B$18,$C79,'Long Distance Race 5-7-22'!$AV$11:$AV$18)</f>
        <v>0</v>
      </c>
      <c r="HT79" s="174">
        <f>SUMIF('Long Distance Race 5-7-22'!$B$11:$B$18,$C79,'Long Distance Race 5-7-22'!$AW$11:$AW$18)</f>
        <v>0</v>
      </c>
      <c r="HU79" s="174">
        <f>SUMIF('Long Distance Race 5-7-22'!$B$11:$B$18,$C79,'Long Distance Race 5-7-22'!$AX$11:$AX$18)</f>
        <v>0</v>
      </c>
      <c r="HV79" s="174">
        <f>SUMIF('Long Distance Race 5-7-22'!$B$11:$B$18,$C79,'Long Distance Race 5-7-22'!$AY$11:$AY$18)</f>
        <v>0</v>
      </c>
      <c r="HW79" s="174">
        <f>SUMIF('Memorial Day Regatta 5-28-22 Op'!$B$11:$B$25,$C79,'Memorial Day Regatta 5-28-22 Op'!$AU$11:$AU$25)</f>
        <v>0</v>
      </c>
      <c r="HX79" s="174">
        <f>SUMIF('Memorial Day Regatta 5-28-22 Op'!$B$11:$B$18,$C79,'Memorial Day Regatta 5-28-22 Op'!$AV$11:$AV$18)</f>
        <v>0</v>
      </c>
      <c r="HY79" s="174">
        <f>SUMIF('Memorial Day Regatta 5-28-22 Op'!$B$11:$B$18,$C79,'Memorial Day Regatta 5-28-22 Op'!$AW$11:$AW$18)</f>
        <v>0</v>
      </c>
      <c r="HZ79" s="174">
        <f>SUMIF('Memorial Day Regatta 5-28-22 Op'!$B$11:$B$18,$C79,'Memorial Day Regatta 5-28-22 Op'!$AX$11:$AX$18)</f>
        <v>0</v>
      </c>
      <c r="IA79" s="174">
        <f>SUMIF('Memorial Day Regatta 5-28-22 Op'!$B$11:$B$18,$C79,'Memorial Day Regatta 5-28-22 Op'!$AY$11:$AY$18)</f>
        <v>0</v>
      </c>
      <c r="IB79" s="174">
        <f>SUMIF('Caldwell Cup 6-25-22 TH'!$B$11:$B$25,$C79,'Caldwell Cup 6-25-22 TH'!$AU$11:$AU$25)</f>
        <v>0</v>
      </c>
      <c r="IC79" s="174">
        <f>SUMIF('Caldwell Cup 6-25-22 TH'!$B$11:$B$25,$C79,'Caldwell Cup 6-25-22 TH'!$AV$11:$AV$25)</f>
        <v>0</v>
      </c>
      <c r="ID79" s="174">
        <f>SUMIF('Caldwell Cup 6-25-22 TH'!$B$11:$B$25,$C79,'Caldwell Cup 6-25-22 TH'!$AW$11:$AW$25)</f>
        <v>0</v>
      </c>
      <c r="IE79" s="174">
        <f>SUMIF('Caldwell Cup 6-25-22 TH'!$B$11:$B$25,$C79,'Caldwell Cup 6-25-22 TH'!$AX$11:$AX$25)</f>
        <v>0</v>
      </c>
      <c r="IF79" s="174">
        <f>SUMIF('Caldwell Cup 6-25-22 TH'!$B$11:$B$25,$C79,'Caldwell Cup 6-25-22 TH'!$AY$11:$AY$25)</f>
        <v>0</v>
      </c>
      <c r="IG79" s="174">
        <f>SUMIF('Caldwell Cup 6-25-22 FS'!$B$11:$B$21,$C79,'Caldwell Cup 6-25-22 FS'!$AU$11:$AU$21)</f>
        <v>0</v>
      </c>
      <c r="IH79" s="174">
        <f>SUMIF('Caldwell Cup 6-25-22 FS'!$B$11:$B$21,$C79,'Caldwell Cup 6-25-22 FS'!$AV$11:$AV$21)</f>
        <v>0</v>
      </c>
      <c r="II79" s="174">
        <f>SUMIF('Caldwell Cup 6-25-22 FS'!$B$11:$B$21,$C79,'Caldwell Cup 6-25-22 FS'!$AW$11:$AW$21)</f>
        <v>0</v>
      </c>
      <c r="IJ79" s="174">
        <f>SUMIF('Caldwell Cup 6-25-22 FS'!$B$11:$B$21,$C79,'Caldwell Cup 6-25-22 FS'!$AX$11:$AX$21)</f>
        <v>0</v>
      </c>
      <c r="IK79" s="174">
        <f>SUMIF('Caldwell Cup 6-25-22 FS'!$B$11:$B$21,$C79,'Caldwell Cup 6-25-22 FS'!$AY$11:$AY$21)</f>
        <v>0</v>
      </c>
      <c r="IL79" s="174">
        <f>SUMIF('Caldwell Cup 6-25-22 Lasers'!$B$11:$B$23,$C79,'Caldwell Cup 6-25-22 Lasers'!$AU$11:$AU$23)</f>
        <v>0</v>
      </c>
      <c r="IM79" s="174">
        <f>SUMIF('Caldwell Cup 6-25-22 Lasers'!$B$11:$B$23,$C79,'Caldwell Cup 6-25-22 Lasers'!$AV$11:$AV$23)</f>
        <v>0</v>
      </c>
      <c r="IN79" s="174">
        <f>SUMIF('Caldwell Cup 6-25-22 Lasers'!$B$11:$B$23,$C79,'Caldwell Cup 6-25-22 Lasers'!$AW$11:$AW$23)</f>
        <v>0</v>
      </c>
      <c r="IO79" s="174">
        <f>SUMIF('Caldwell Cup 6-25-22 Lasers'!$B$11:$B$23,$C79,'Caldwell Cup 6-25-22 Lasers'!$AX$11:$AX$23)</f>
        <v>0</v>
      </c>
      <c r="IP79" s="174">
        <f>SUMIF('Caldwell Cup 6-25-22 Lasers'!$B$11:$B$23,$C79,'Caldwell Cup 6-25-22 Lasers'!$AY$11:$AY$23)</f>
        <v>0</v>
      </c>
      <c r="IQ79" s="174">
        <f>SUMIF('Labor Day Regatta 9-3-22 FS'!$B$11:$B$30,$C79,'Labor Day Regatta 9-3-22 FS'!$AU$11:$AU$30)</f>
        <v>0</v>
      </c>
      <c r="IR79" s="174">
        <f>SUMIF('Labor Day Regatta 9-3-22 FS'!$B$11:$B$30,$C79,'Labor Day Regatta 9-3-22 FS'!$AV$11:$AV$30)</f>
        <v>0</v>
      </c>
      <c r="IS79" s="174">
        <f>SUMIF('Labor Day Regatta 9-3-22 FS'!$B$11:$B$30,$C79,'Labor Day Regatta 9-3-22 FS'!$AW$11:$AW$30)</f>
        <v>0</v>
      </c>
      <c r="IT79" s="174">
        <f>SUMIF('Labor Day Regatta 9-3-22 FS'!$B$11:$B$30,$C79,'Labor Day Regatta 9-3-22 FS'!$AX$11:$AX$30)</f>
        <v>0</v>
      </c>
      <c r="IU79" s="174">
        <f>SUMIF('Labor Day Regatta 9-3-22 FS'!$B$11:$B$30,$C79,'Labor Day Regatta 9-3-22 FS'!$AY$11:$AY$30)</f>
        <v>0</v>
      </c>
      <c r="IV79" s="174">
        <f>SUMIF('2022-09-17 Leukemia Cup FS'!$B$11:$B$26,$C79,'2022-09-17 Leukemia Cup FS'!$AU$11:$AU$26)</f>
        <v>0</v>
      </c>
      <c r="IW79" s="174">
        <f>SUMIF('2022-09-17 Leukemia Cup FS'!$B$11:$B$26,$C79,'2022-09-17 Leukemia Cup FS'!$AV$11:$AV$26)</f>
        <v>0</v>
      </c>
      <c r="IX79" s="174">
        <f>SUMIF('2022-09-17 Leukemia Cup FS'!$B$11:$B$26,$C79,'2022-09-17 Leukemia Cup FS'!$AW$11:$AW$26)</f>
        <v>0</v>
      </c>
      <c r="IY79" s="174">
        <f>SUMIF('2022-09-17 Leukemia Cup FS'!$B$11:$B$26,$C79,'2022-09-17 Leukemia Cup FS'!$AX$11:$AX$26)</f>
        <v>0</v>
      </c>
      <c r="IZ79" s="174">
        <f>SUMIF('2022-09-17 Leukemia Cup FS'!$B$11:$B$26,$C79,'2022-09-17 Leukemia Cup FS'!$AY$11:$AY$26)</f>
        <v>0</v>
      </c>
      <c r="JA79" s="174">
        <f>SUMIF('2022-09-17 Leukemia Cup TH'!$B$11:$B$28,$C79,'2022-09-17 Leukemia Cup TH'!$AU$11:$AU$28)</f>
        <v>0</v>
      </c>
      <c r="JB79" s="174">
        <f>SUMIF('2022-09-17 Leukemia Cup TH'!$B$11:$B$28,$C79,'2022-09-17 Leukemia Cup TH'!$AV$11:$AV$28)</f>
        <v>0</v>
      </c>
      <c r="JC79" s="174">
        <f>SUMIF('2022-09-17 Leukemia Cup TH'!$B$11:$B$28,$C79,'2022-09-17 Leukemia Cup TH'!$AW$11:$AW$28)</f>
        <v>0</v>
      </c>
      <c r="JD79" s="174">
        <f>SUMIF('2022-09-17 Leukemia Cup TH'!$B$11:$B$28,$C79,'2022-09-17 Leukemia Cup TH'!$AX$11:$AX$28)</f>
        <v>0</v>
      </c>
      <c r="JE79" s="174">
        <f>SUMIF('2022-09-17 Leukemia Cup TH'!$B$11:$B$28,$C79,'2022-09-17 Leukemia Cup TH'!$AY$11:$AY$28)</f>
        <v>0</v>
      </c>
      <c r="JF79" s="174">
        <f>SUMIF('Smith-Berry LDR 9-24-22'!$B$11:$B$30,$C79,'Smith-Berry LDR 9-24-22'!$AU$11:$AU$30)</f>
        <v>0</v>
      </c>
      <c r="JG79" s="174">
        <f>SUMIF('Smith-Berry LDR 9-24-22'!$B$11:$B$30,$C79,'Smith-Berry LDR 9-24-22'!$AV$11:$AV$30)</f>
        <v>0</v>
      </c>
      <c r="JH79" s="174">
        <f>SUMIF('Smith-Berry LDR 9-24-22'!$B$11:$B$30,$C79,'Smith-Berry LDR 9-24-22'!$AW$11:$AW$30)</f>
        <v>0</v>
      </c>
      <c r="JI79" s="174">
        <f>SUMIF('Smith-Berry LDR 9-24-22'!$B$11:$B$30,$C79,'Smith-Berry LDR 9-24-22'!$AX$11:$AX$30)</f>
        <v>0</v>
      </c>
      <c r="JJ79" s="174">
        <f>SUMIF('Smith-Berry LDR 9-24-22'!$B$11:$B$30,$C79,'Smith-Berry LDR 9-24-22'!$AY$11:$AY$30)</f>
        <v>0</v>
      </c>
      <c r="JK79" s="174">
        <f>SUMIF('Great Scot 10-1-22 Cham'!$B$11:$B$38,$C79,'Great Scot 10-1-22 Cham'!$AU$11:$AU$38)</f>
        <v>0</v>
      </c>
      <c r="JL79" s="174">
        <f>SUMIF('Great Scot 10-1-22 Cham'!$B$11:$B$38,$C79,'Great Scot 10-1-22 Cham'!$AV$11:$AV$38)</f>
        <v>0</v>
      </c>
      <c r="JM79" s="174">
        <f>SUMIF('Great Scot 10-1-22 Cham'!$B$11:$B$38,$C79,'Great Scot 10-1-22 Cham'!$AW$11:$AW$38)</f>
        <v>0</v>
      </c>
      <c r="JN79" s="174">
        <f>SUMIF('Great Scot 10-1-22 Cham'!$B$11:$B$38,$C79,'Great Scot 10-1-22 Cham'!$AX$11:$AX$38)</f>
        <v>0</v>
      </c>
      <c r="JO79" s="174">
        <f>SUMIF('Great Scot 10-1-22 Cham'!$B$11:$B$38,$C79,'Great Scot 10-1-22 Cham'!$AY$11:$AY$38)</f>
        <v>0</v>
      </c>
      <c r="JP79" s="174">
        <f>SUMIF('Great Scot 10-1-22 Chal'!$B$11:$B$28,$C79,'Great Scot 10-1-22 Chal'!$AU$11:$AU$28)</f>
        <v>0</v>
      </c>
      <c r="JQ79" s="174">
        <f>SUMIF('Great Scot 10-1-22 Chal'!$B$11:$B$28,$C79,'Great Scot 10-1-22 Chal'!$AV$11:$AV$28)</f>
        <v>0</v>
      </c>
      <c r="JR79" s="174">
        <f>SUMIF('Great Scot 10-1-22 Chal'!$B$11:$B$28,$C79,'Great Scot 10-1-22 Chal'!$AW$11:$AW$28)</f>
        <v>0</v>
      </c>
      <c r="JS79" s="174">
        <f>SUMIF('Great Scot 10-1-22 Chal'!$B$11:$B$28,$C79,'Great Scot 10-1-22 Chal'!$AX$11:$AX$28)</f>
        <v>0</v>
      </c>
      <c r="JT79" s="174">
        <f>SUMIF('Great Scot 10-1-22 Chal'!$B$11:$B$28,$C79,'Great Scot 10-1-22 Chal'!$AY$11:$AY$28)</f>
        <v>0</v>
      </c>
      <c r="JU79" s="174">
        <f>SUMIF('Great Pumpkin Regatta 10-15-22'!$B$11:$B$54,$C79,'Great Pumpkin Regatta 10-15-22'!$AU$11:$AU$54)</f>
        <v>0</v>
      </c>
      <c r="JV79" s="174">
        <f>SUMIF('Great Pumpkin Regatta 10-15-22'!$B$11:$B$54,$C79,'Great Pumpkin Regatta 10-15-22'!$AV$11:$AV$54)</f>
        <v>0</v>
      </c>
      <c r="JW79" s="174">
        <f>SUMIF('Great Pumpkin Regatta 10-15-22'!$B$11:$B$54,$C79,'Great Pumpkin Regatta 10-15-22'!$AW$11:$AW$54)</f>
        <v>0</v>
      </c>
      <c r="JX79" s="174">
        <f>SUMIF('Great Pumpkin Regatta 10-15-22'!$B$11:$B$54,$C79,'Great Pumpkin Regatta 10-15-22'!$AX$11:$AX$54)</f>
        <v>0</v>
      </c>
      <c r="JY79" s="174">
        <f>SUMIF('Great Pumpkin Regatta 10-15-22'!$B$11:$B$54,$C79,'Great Pumpkin Regatta 10-15-22'!$AY$11:$AY$54)</f>
        <v>0</v>
      </c>
      <c r="JZ79" s="174">
        <f>SUMIF('One Day Regatta 10-29-22 FS'!$B$11:$B$19,$C79,'One Day Regatta 10-29-22 FS'!$AU$11:$AU$19)</f>
        <v>0</v>
      </c>
      <c r="KA79" s="174">
        <f>SUMIF('One Day Regatta 10-29-22 FS'!$B$11:$B$19,$C79,'One Day Regatta 10-29-22 FS'!$AV$11:$AV$19)</f>
        <v>0</v>
      </c>
      <c r="KB79" s="174">
        <f>SUMIF('One Day Regatta 10-29-22 FS'!$B$11:$B$19,$C79,'One Day Regatta 10-29-22 FS'!$AW$11:$AW$19)</f>
        <v>0</v>
      </c>
      <c r="KC79" s="174">
        <f>SUMIF('One Day Regatta 10-29-22 FS'!$B$11:$B$19,$C79,'One Day Regatta 10-29-22 FS'!$AX$11:$AX$19)</f>
        <v>0</v>
      </c>
      <c r="KD79" s="174">
        <f>SUMIF('One Day Regatta 10-29-22 FS'!$B$11:$B$19,$C79,'One Day Regatta 10-29-22 FS'!$AY$11:$AY$19)</f>
        <v>0</v>
      </c>
    </row>
    <row r="80" spans="1:290" ht="15" customHeight="1" x14ac:dyDescent="0.2">
      <c r="A80" s="400" t="s">
        <v>1369</v>
      </c>
      <c r="B80" s="134">
        <f t="shared" si="69"/>
        <v>36</v>
      </c>
      <c r="C80" s="170" t="s">
        <v>751</v>
      </c>
      <c r="D80" s="171">
        <f t="shared" si="76"/>
        <v>0</v>
      </c>
      <c r="E80" s="172">
        <f t="shared" si="77"/>
        <v>0</v>
      </c>
      <c r="F80" s="171">
        <f t="shared" si="78"/>
        <v>0</v>
      </c>
      <c r="G80" s="171">
        <v>0</v>
      </c>
      <c r="H80" s="171">
        <f t="shared" si="79"/>
        <v>0</v>
      </c>
      <c r="I80" s="173">
        <f t="shared" si="80"/>
        <v>0</v>
      </c>
      <c r="J80" s="173"/>
      <c r="K80" s="174">
        <f>SUMIF('Saturday Race 11-06-21'!$B$11:$B$21,$C80,'Saturday Race 11-06-21'!$AU$11:$AU$21)</f>
        <v>0</v>
      </c>
      <c r="L80" s="174">
        <f>SUMIF('Saturday Race 11-06-21'!$B$11:$B$21,$C80,'Saturday Race 11-06-21'!$AV$11:$AV$21)</f>
        <v>0</v>
      </c>
      <c r="M80" s="174">
        <f>SUMIF('Saturday Race 11-06-21'!$B$11:$B$21,$C80,'Saturday Race 11-06-21'!$AW$11:$AW$21)</f>
        <v>0</v>
      </c>
      <c r="N80" s="174">
        <f>SUMIF('Saturday Race 11-06-21'!$B$11:$B$21,$C80,'Saturday Race 11-06-21'!$AX$11:$AX$21)</f>
        <v>0</v>
      </c>
      <c r="O80" s="174">
        <f>SUMIF('Saturday Race 11-06-21'!$B$11:$B$21,$C80,'Saturday Race 11-06-21'!$AY$11:$AY$21)</f>
        <v>0</v>
      </c>
      <c r="P80" s="174">
        <f>SUMIF('Saturday Race 11-20-21'!$B$11:$B$20,$C80,'Saturday Race 11-20-21'!$AU$11:$AU$20)</f>
        <v>0</v>
      </c>
      <c r="Q80" s="174">
        <f>SUMIF('Saturday Race 11-20-21'!$B$11:$B$20,$C80,'Saturday Race 11-20-21'!$AV$11:$AV$20)</f>
        <v>0</v>
      </c>
      <c r="R80" s="174">
        <f>SUMIF('Saturday Race 11-20-21'!$B$11:$B$20,$C80,'Saturday Race 11-20-21'!$AW$11:$AW$20)</f>
        <v>0</v>
      </c>
      <c r="S80" s="174">
        <f>SUMIF('Saturday Race 11-20-21'!$B$11:$B$20,$C80,'Saturday Race 11-20-21'!$AX$11:$AX$20)</f>
        <v>0</v>
      </c>
      <c r="T80" s="174">
        <f>SUMIF('Saturday Race 11-20-21'!$B$11:$B$20,$C80,'Saturday Race 11-20-21'!$AY$11:$AY$20)</f>
        <v>0</v>
      </c>
      <c r="U80" s="174">
        <f>SUMIF('Saturday Race 1-08-22'!$B$11:$B$20,$C80,'Saturday Race 1-08-22'!$AU$11:$AU$20)</f>
        <v>0</v>
      </c>
      <c r="V80" s="174">
        <f>SUMIF('Saturday Race 1-08-22'!$B$11:$B$20,$C80,'Saturday Race 1-08-22'!$AV$11:$AV$20)</f>
        <v>0</v>
      </c>
      <c r="W80" s="174">
        <f>SUMIF('Saturday Race 1-08-22'!$B$11:$B$20,$C80,'Saturday Race 1-08-22'!$AW$11:$AW$20)</f>
        <v>0</v>
      </c>
      <c r="X80" s="174">
        <f>SUMIF('Saturday Race 1-08-22'!$B$11:$B$20,$C80,'Saturday Race 1-08-22'!$AX$11:$AX$20)</f>
        <v>0</v>
      </c>
      <c r="Y80" s="174">
        <f>SUMIF('Saturday Race 1-08-22'!$B$11:$B$20,$C80,'Saturday Race 1-08-22'!$AY$11:$AY$20)</f>
        <v>0</v>
      </c>
      <c r="Z80" s="174">
        <f>SUMIF('Saturday Race 1-22-22'!$B$11:$B$20,$C80,'Saturday Race 1-22-22'!$AU$11:$AU$20)</f>
        <v>0</v>
      </c>
      <c r="AA80" s="174">
        <f>SUMIF('Saturday Race 1-22-22'!$B$11:$B$20,$C80,'Saturday Race 1-22-22'!$AV$11:$AV$20)</f>
        <v>0</v>
      </c>
      <c r="AB80" s="174">
        <f>SUMIF('Saturday Race 1-22-22'!$B$11:$B$20,$C80,'Saturday Race 1-22-22'!$AW$11:$AW$20)</f>
        <v>0</v>
      </c>
      <c r="AC80" s="174">
        <f>SUMIF('Saturday Race 1-22-22'!$B$11:$B$20,$C80,'Saturday Race 1-22-22'!$AX$11:$AX$20)</f>
        <v>0</v>
      </c>
      <c r="AD80" s="174">
        <f>SUMIF('Saturday Race 1-22-22'!$B$11:$B$20,$C80,'Saturday Race 1-22-22'!$AY$11:$AY$20)</f>
        <v>0</v>
      </c>
      <c r="AE80" s="174">
        <f>SUMIF('Sunday Race 2-6-22'!$B$11:$B$20,$C80,'Sunday Race 2-6-22'!$AU$11:$AU$20)</f>
        <v>0</v>
      </c>
      <c r="AF80" s="174">
        <f>SUMIF('Sunday Race 2-6-22'!$B$11:$B$20,$C80,'Sunday Race 2-6-22'!$AV$11:$AV$20)</f>
        <v>0</v>
      </c>
      <c r="AG80" s="174">
        <f>SUMIF('Sunday Race 2-6-22'!$B$11:$B$20,$C80,'Sunday Race 2-6-22'!$AW$11:$AW$20)</f>
        <v>0</v>
      </c>
      <c r="AH80" s="174">
        <f>SUMIF('Sunday Race 2-6-22'!$B$11:$B$20,$C80,'Sunday Race 2-6-22'!$AX$11:$AX$20)</f>
        <v>0</v>
      </c>
      <c r="AI80" s="174">
        <f>SUMIF('Sunday Race 2-6-22'!$B$11:$B$20,$C80,'Sunday Race 2-6-22'!$AY$11:$AY$20)</f>
        <v>0</v>
      </c>
      <c r="AJ80" s="174">
        <f>SUMIF('Sunday Race 2-20-22'!$B$11:$B$26,$C80,'Sunday Race 2-20-22'!$AU$11:$AU$26)</f>
        <v>0</v>
      </c>
      <c r="AK80" s="174">
        <f>SUMIF('Sunday Race 2-20-22'!$B$11:$B$26,$C80,'Sunday Race 2-20-22'!$AV$11:$AV$26)</f>
        <v>0</v>
      </c>
      <c r="AL80" s="174">
        <f>SUMIF('Sunday Race 2-20-22'!$B$11:$B$26,$C80,'Sunday Race 2-20-22'!$AW$11:$AW$26)</f>
        <v>0</v>
      </c>
      <c r="AM80" s="174">
        <f>SUMIF('Sunday Race 2-20-22'!$B$11:$B$26,$C80,'Sunday Race 2-20-22'!$AX$11:$AX$26)</f>
        <v>0</v>
      </c>
      <c r="AN80" s="174">
        <f>SUMIF('Sunday Race 2-20-22'!$B$11:$B$26,$C80,'Sunday Race 2-20-22'!$AY$11:$AY$26)</f>
        <v>0</v>
      </c>
      <c r="AO80" s="174">
        <f>SUMIF('Sunday Race 2-27-22'!$B$11:$B$20,$C80,'Sunday Race 2-27-22'!$AU$11:$AU$20)</f>
        <v>0</v>
      </c>
      <c r="AP80" s="174">
        <f>SUMIF('Sunday Race 2-27-22'!$B$11:$B$20,$C80,'Sunday Race 2-27-22'!$AV$11:$AV$20)</f>
        <v>0</v>
      </c>
      <c r="AQ80" s="174">
        <f>SUMIF('Sunday Race 2-27-22'!$B$11:$B$20,$C80,'Sunday Race 2-27-22'!$AW$11:$AW$20)</f>
        <v>0</v>
      </c>
      <c r="AR80" s="174">
        <f>SUMIF('Sunday Race 2-27-22'!$B$11:$B$20,$C80,'Sunday Race 2-27-22'!$AX$11:$AX$20)</f>
        <v>0</v>
      </c>
      <c r="AS80" s="174">
        <f>SUMIF('Sunday Race 2-27-22'!$B$11:$B$20,$C80,'Sunday Race 2-27-22'!$AY$11:$AY$20)</f>
        <v>0</v>
      </c>
      <c r="AT80" s="174">
        <f>SUMIF('Sunday Race 3-13-22'!$B$11:$B$25,$C80,'Sunday Race 3-13-22'!$AU$11:$AU$25)</f>
        <v>0</v>
      </c>
      <c r="AU80" s="174">
        <f>SUMIF('Sunday Race 3-13-22'!$B$11:$B$25,$C80,'Sunday Race 3-13-22'!$AV$11:$AV$25)</f>
        <v>0</v>
      </c>
      <c r="AV80" s="174">
        <f>SUMIF('Sunday Race 3-13-22'!$B$11:$B$25,$C80,'Sunday Race 3-13-22'!$AW$11:$AW$25)</f>
        <v>0</v>
      </c>
      <c r="AW80" s="174">
        <f>SUMIF('Sunday Race 3-13-22'!$B$11:$B$25,$C80,'Sunday Race 3-13-22'!$AX$11:$AX$25)</f>
        <v>0</v>
      </c>
      <c r="AX80" s="174">
        <f>SUMIF('Sunday Race 3-13-22'!$B$11:$B$25,$C80,'Sunday Race 3-13-22'!$AY$11:$AY$25)</f>
        <v>0</v>
      </c>
      <c r="AY80" s="174">
        <f>SUMIF('Saturday Race 3-19-22'!$B$11:$B$15,$C80,'Saturday Race 3-19-22'!$AU$11:$AU$15)</f>
        <v>0</v>
      </c>
      <c r="AZ80" s="174">
        <f>SUMIF('Saturday Race 3-19-22'!$B$11:$B$15,$C80,'Saturday Race 3-19-22'!$AV$11:$AV$15)</f>
        <v>0</v>
      </c>
      <c r="BA80" s="174">
        <f>SUMIF('Saturday Race 3-19-22'!$B$11:$B$15,$C80,'Saturday Race 3-19-22'!$AW$11:$AW$15)</f>
        <v>0</v>
      </c>
      <c r="BB80" s="174">
        <f>SUMIF('Saturday Race 3-19-22'!$B$11:$B$15,$C80,'Saturday Race 3-19-22'!$AX$11:$AX$15)</f>
        <v>0</v>
      </c>
      <c r="BC80" s="174">
        <f>SUMIF('Saturday Race 3-19-22'!$B$11:$B$15,$C80,'Saturday Race 3-19-22'!$AY$11:$AY$15)</f>
        <v>0</v>
      </c>
      <c r="BD80" s="174">
        <f>SUMIF('Sunday Races 4-10-22'!$B$11:$B$26,$C80,'Sunday Races 4-10-22'!$AU$11:$AU$26)</f>
        <v>0</v>
      </c>
      <c r="BE80" s="174">
        <f>SUMIF('Sunday Races 4-10-22'!$B$11:$B$26,$C80,'Sunday Races 4-10-22'!$AV$11:$AV$26)</f>
        <v>0</v>
      </c>
      <c r="BF80" s="174">
        <f>SUMIF('Sunday Races 4-10-22'!$B$11:$B$26,$C80,'Sunday Races 4-10-22'!$AW$11:$AW$26)</f>
        <v>0</v>
      </c>
      <c r="BG80" s="174">
        <f>SUMIF('Sunday Races 4-10-22'!$B$11:$B$26,$C80,'Sunday Races 4-10-22'!$AX$11:$AX$26)</f>
        <v>0</v>
      </c>
      <c r="BH80" s="174">
        <f>SUMIF('Sunday Races 4-10-22'!$B$11:$B$26,$C80,'Sunday Races 4-10-22'!$AY$11:$AY$26)</f>
        <v>0</v>
      </c>
      <c r="BI80" s="174">
        <f>SUMIF('Sunday Races 5-1-22'!$B$11:$B$28,$C80,'Sunday Races 5-1-22'!$AU$11:$AU$28)</f>
        <v>0</v>
      </c>
      <c r="BJ80" s="174">
        <f>SUMIF('Sunday Races 5-1-22'!$B$11:$B$28,$C80,'Sunday Races 5-1-22'!$AV$11:$AV$28)</f>
        <v>0</v>
      </c>
      <c r="BK80" s="174">
        <f>SUMIF('Sunday Races 5-1-22'!$B$11:$B$28,$C80,'Sunday Races 5-1-22'!$AW$11:$AW$28)</f>
        <v>0</v>
      </c>
      <c r="BL80" s="174">
        <f>SUMIF('Sunday Races 5-1-22'!$B$11:$B$28,$C80,'Sunday Races 5-1-22'!$AX$11:$AX$28)</f>
        <v>0</v>
      </c>
      <c r="BM80" s="174">
        <f>SUMIF('Sunday Races 5-1-22'!$B$11:$B$28,$C80,'Sunday Races 5-1-22'!$AY$11:$AY$28)</f>
        <v>0</v>
      </c>
      <c r="BN80" s="174">
        <f>SUMIF('Sunday Races 6-5-22'!$B$11:$B$28,$C80,'Sunday Races 6-5-22'!$AU$11:$AU$28)</f>
        <v>0</v>
      </c>
      <c r="BO80" s="174">
        <f>SUMIF('Sunday Races 6-5-22'!$B$11:$B$28,$C80,'Sunday Races 6-5-22'!$AV$11:$AV$28)</f>
        <v>0</v>
      </c>
      <c r="BP80" s="174">
        <f>SUMIF('Sunday Races 6-5-22'!$B$11:$B$28,$C80,'Sunday Races 6-5-22'!$AW$11:$AW$28)</f>
        <v>0</v>
      </c>
      <c r="BQ80" s="174">
        <f>SUMIF('Sunday Races 6-5-22'!$B$11:$B$28,$C80,'Sunday Races 6-5-22'!$AX$11:$AX$28)</f>
        <v>0</v>
      </c>
      <c r="BR80" s="174">
        <f>SUMIF('Sunday Races 6-5-22'!$B$11:$B$28,$C80,'Sunday Races 6-5-22'!$AY$11:$AY$28)</f>
        <v>0</v>
      </c>
      <c r="BS80" s="174">
        <f>SUMIF('Sunday Races 6-12-22'!$B$11:$B$24,$C80,'Sunday Races 6-12-22'!$AU$11:$AU$24)</f>
        <v>0</v>
      </c>
      <c r="BT80" s="174">
        <f>SUMIF('Sunday Races 6-12-22'!$B$11:$B$24,$C80,'Sunday Races 6-12-22'!$AV$11:$AV$24)</f>
        <v>0</v>
      </c>
      <c r="BU80" s="174">
        <f>SUMIF('Sunday Races 6-12-22'!$B$11:$B$24,$C80,'Sunday Races 6-12-22'!$AW$11:$AW$24)</f>
        <v>0</v>
      </c>
      <c r="BV80" s="174">
        <f>SUMIF('Sunday Races 6-12-22'!$B$11:$B$24,$C80,'Sunday Races 6-12-22'!$AX$11:$AX$24)</f>
        <v>0</v>
      </c>
      <c r="BW80" s="174">
        <f>SUMIF('Sunday Races 6-12-22'!$B$11:$B$24,$C80,'Sunday Races 6-12-22'!$AY$11:$AY$24)</f>
        <v>0</v>
      </c>
      <c r="BX80" s="174">
        <f>SUMIF('Saturday Races 6-18-22'!$B$11:$B$24,$C80,'Saturday Races 6-18-22'!$AU$11:$AU$24)</f>
        <v>0</v>
      </c>
      <c r="BY80" s="174">
        <f>SUMIF('Saturday Races 6-18-22'!$B$11:$B$24,$C80,'Saturday Races 6-18-22'!$AV$11:$AV$24)</f>
        <v>0</v>
      </c>
      <c r="BZ80" s="174">
        <f>SUMIF('Saturday Races 6-18-22'!$B$11:$B$24,$C80,'Saturday Races 6-18-22'!$AW$11:$AW$24)</f>
        <v>0</v>
      </c>
      <c r="CA80" s="174">
        <f>SUMIF('Saturday Races 6-18-22'!$B$11:$B$24,$C80,'Saturday Races 6-18-22'!$AX$11:$AX$24)</f>
        <v>0</v>
      </c>
      <c r="CB80" s="174">
        <f>SUMIF('Saturday Races 6-18-22'!$B$11:$B$24,$C80,'Saturday Races 6-18-22'!$AY$11:$AY$24)</f>
        <v>0</v>
      </c>
      <c r="CC80" s="174">
        <f>SUMIF('Sunday Races 7-3-22'!$B$11:$B$26,$C80,'Sunday Races 7-3-22'!$AU$11:$AU$26)</f>
        <v>0</v>
      </c>
      <c r="CD80" s="174">
        <f>SUMIF('Sunday Races 7-3-22'!$B$11:$B$26,$C80,'Sunday Races 7-3-22'!$AV$11:$AV$26)</f>
        <v>0</v>
      </c>
      <c r="CE80" s="174">
        <f>SUMIF('Sunday Races 7-3-22'!$B$11:$B$26,$C80,'Sunday Races 7-3-22'!$AW$11:$AW$26)</f>
        <v>0</v>
      </c>
      <c r="CF80" s="174">
        <f>SUMIF('Sunday Races 7-3-22'!$B$11:$B$26,$C80,'Sunday Races 7-3-22'!$AX$11:$AX$26)</f>
        <v>0</v>
      </c>
      <c r="CG80" s="174">
        <f>SUMIF('Sunday Races 7-3-22'!$B$11:$B$26,$C80,'Sunday Races 7-3-22'!$AY$11:$AY$26)</f>
        <v>0</v>
      </c>
      <c r="CH80" s="174">
        <f>SUMIF('Sunday Races 7-31-22'!$B$11:$B$26,$C80,'Sunday Races 7-31-22'!$AU$11:$AU$26)</f>
        <v>0</v>
      </c>
      <c r="CI80" s="174">
        <f>SUMIF('Sunday Races 7-31-22'!$B$11:$B$26,$C80,'Sunday Races 7-31-22'!$AV$11:$AV$26)</f>
        <v>0</v>
      </c>
      <c r="CJ80" s="174">
        <f>SUMIF('Sunday Races 7-31-22'!$B$11:$B$26,$C80,'Sunday Races 7-31-22'!$AW$11:$AW$26)</f>
        <v>0</v>
      </c>
      <c r="CK80" s="174">
        <f>SUMIF('Sunday Races 7-31-22'!$B$11:$B$26,$C80,'Sunday Races 7-31-22'!$AX$11:$AX$26)</f>
        <v>0</v>
      </c>
      <c r="CL80" s="174">
        <f>SUMIF('Sunday Races 7-31-22'!$B$11:$B$26,$C80,'Sunday Races 7-31-22'!$AY$11:$AY$26)</f>
        <v>0</v>
      </c>
      <c r="CM80" s="174">
        <f>SUMIF('Sunday Races 8-14-22'!$B$11:$B$26,$C80,'Sunday Races 8-14-22'!$AU$11:$AU$26)</f>
        <v>0</v>
      </c>
      <c r="CN80" s="174">
        <f>SUMIF('Sunday Races 8-14-22'!$B$11:$B$26,$C80,'Sunday Races 8-14-22'!$AV$11:$AV$26)</f>
        <v>0</v>
      </c>
      <c r="CO80" s="174">
        <f>SUMIF('Sunday Races 8-14-22'!$B$11:$B$26,$C80,'Sunday Races 8-14-22'!$AW$11:$AW$26)</f>
        <v>0</v>
      </c>
      <c r="CP80" s="174">
        <f>SUMIF('Sunday Races 8-14-22'!$B$11:$B$26,$C80,'Sunday Races 8-14-22'!$AX$11:$AX$26)</f>
        <v>0</v>
      </c>
      <c r="CQ80" s="174">
        <f>SUMIF('Sunday Races 8-14-22'!$B$11:$B$26,$C80,'Sunday Races 8-14-22'!$AY$11:$AY$26)</f>
        <v>0</v>
      </c>
      <c r="CR80" s="174">
        <f>SUMIF('Saturday Races 8-20-22'!$B$11:$B$26,$C80,'Saturday Races 8-20-22'!$AU$11:$AU$26)</f>
        <v>0</v>
      </c>
      <c r="CS80" s="174">
        <f>SUMIF('Saturday Races 8-20-22'!$B$11:$B$26,$C80,'Saturday Races 8-20-22'!$AV$11:$AV$26)</f>
        <v>0</v>
      </c>
      <c r="CT80" s="174">
        <f>SUMIF('Saturday Races 8-20-22'!$B$11:$B$26,$C80,'Saturday Races 8-20-22'!$AW$11:$AW$26)</f>
        <v>0</v>
      </c>
      <c r="CU80" s="174">
        <f>SUMIF('Saturday Races 8-20-22'!$B$11:$B$26,$C80,'Saturday Races 8-20-22'!$AX$11:$AX$26)</f>
        <v>0</v>
      </c>
      <c r="CV80" s="174">
        <f>SUMIF('Saturday Races 8-20-22'!$B$11:$B$26,$C80,'Saturday Races 8-20-22'!$AY$11:$AY$26)</f>
        <v>0</v>
      </c>
      <c r="CW80" s="174">
        <f>SUMIF('Sunday Races 9-11-22'!$B$11:$B$20,$C80,'Sunday Races 9-11-22'!$AU$11:$AU$20)</f>
        <v>0</v>
      </c>
      <c r="CX80" s="174">
        <f>SUMIF('Sunday Races 9-11-22'!$B$11:$B$20,$C80,'Sunday Races 9-11-22'!$AV$11:$AV$20)</f>
        <v>0</v>
      </c>
      <c r="CY80" s="174">
        <f>SUMIF('Sunday Races 9-11-22'!$B$11:$B$20,$C80,'Sunday Races 9-11-22'!$AW$11:$AW$20)</f>
        <v>0</v>
      </c>
      <c r="CZ80" s="174">
        <f>SUMIF('Sunday Races 9-11-22'!$B$11:$B$20,$C80,'Sunday Races 9-11-22'!$AX$11:$AX$20)</f>
        <v>0</v>
      </c>
      <c r="DA80" s="174">
        <f>SUMIF('Sunday Races 9-11-22'!$B$11:$B$20,$C80,'Sunday Races 9-11-22'!$AY$11:$AY$20)</f>
        <v>0</v>
      </c>
      <c r="DB80" s="174">
        <f>SUMIF('Sunday Races 10-9-22'!$B$11:$B$21,$C80,'Sunday Races 10-9-22'!$AU$11:$AU$21)</f>
        <v>0</v>
      </c>
      <c r="DC80" s="174">
        <f>SUMIF('Sunday Races 10-9-22'!$B$11:$B$21,$C80,'Sunday Races 10-9-22'!$AV$11:$AV$21)</f>
        <v>0</v>
      </c>
      <c r="DD80" s="174">
        <f>SUMIF('Sunday Races 10-9-22'!$B$11:$B$21,$C80,'Sunday Races 10-9-22'!$AW$11:$AW$21)</f>
        <v>0</v>
      </c>
      <c r="DE80" s="174">
        <f>SUMIF('Sunday Races 10-9-22'!$B$11:$B$21,$C80,'Sunday Races 10-9-22'!$AX$11:$AX$21)</f>
        <v>0</v>
      </c>
      <c r="DF80" s="174">
        <f>SUMIF('Sunday Races 10-9-22'!$B$11:$B$21,$C80,'Sunday Races 10-9-22'!$AY$11:$AY$21)</f>
        <v>0</v>
      </c>
      <c r="DG80" s="174">
        <f>SUMIF('Sunday Races 10-23-22'!$B$11:$B$22,$C80,'Sunday Races 10-23-22'!$AU$11:$AU$22)</f>
        <v>0</v>
      </c>
      <c r="DH80" s="174">
        <f>SUMIF('Sunday Races 10-23-22'!$B$11:$B$22,$C80,'Sunday Races 10-23-22'!$AV$11:$AV$22)</f>
        <v>0</v>
      </c>
      <c r="DI80" s="174">
        <f>SUMIF('Sunday Races 10-23-22'!$B$11:$B$22,$C80,'Sunday Races 10-23-22'!$AW$11:$AW$22)</f>
        <v>0</v>
      </c>
      <c r="DJ80" s="174">
        <f>SUMIF('Sunday Races 10-23-22'!$B$11:$B$22,$C80,'Sunday Races 10-23-22'!$AX$11:$AX$22)</f>
        <v>0</v>
      </c>
      <c r="DK80" s="174">
        <f>SUMIF('Sunday Races 10-23-22'!$B$11:$B$22,$C80,'Sunday Races 10-23-22'!$AY$11:$AY$22)</f>
        <v>0</v>
      </c>
      <c r="DL80" s="175"/>
      <c r="DM80" s="176"/>
      <c r="DN80" s="177">
        <f t="shared" ref="DN80:DW89" si="83">LARGE($K80:$DL80,DN$3)</f>
        <v>0</v>
      </c>
      <c r="DO80" s="177">
        <f t="shared" si="83"/>
        <v>0</v>
      </c>
      <c r="DP80" s="177">
        <f t="shared" si="83"/>
        <v>0</v>
      </c>
      <c r="DQ80" s="177">
        <f t="shared" si="83"/>
        <v>0</v>
      </c>
      <c r="DR80" s="177">
        <f t="shared" si="83"/>
        <v>0</v>
      </c>
      <c r="DS80" s="177">
        <f t="shared" si="83"/>
        <v>0</v>
      </c>
      <c r="DT80" s="177">
        <f t="shared" si="83"/>
        <v>0</v>
      </c>
      <c r="DU80" s="177">
        <f t="shared" si="83"/>
        <v>0</v>
      </c>
      <c r="DV80" s="177">
        <f t="shared" si="83"/>
        <v>0</v>
      </c>
      <c r="DW80" s="177">
        <f t="shared" si="83"/>
        <v>0</v>
      </c>
      <c r="DX80" s="177">
        <f t="shared" ref="DX80:EG89" si="84">LARGE($K80:$DL80,DX$3)</f>
        <v>0</v>
      </c>
      <c r="DY80" s="177">
        <f t="shared" si="84"/>
        <v>0</v>
      </c>
      <c r="DZ80" s="177">
        <f t="shared" si="84"/>
        <v>0</v>
      </c>
      <c r="EA80" s="177">
        <f t="shared" si="84"/>
        <v>0</v>
      </c>
      <c r="EB80" s="177">
        <f t="shared" si="84"/>
        <v>0</v>
      </c>
      <c r="EC80" s="177">
        <f t="shared" si="84"/>
        <v>0</v>
      </c>
      <c r="ED80" s="177">
        <f t="shared" si="84"/>
        <v>0</v>
      </c>
      <c r="EE80" s="177">
        <f t="shared" si="84"/>
        <v>0</v>
      </c>
      <c r="EF80" s="177">
        <f t="shared" si="84"/>
        <v>0</v>
      </c>
      <c r="EG80" s="177">
        <f t="shared" si="84"/>
        <v>0</v>
      </c>
      <c r="EH80" s="177">
        <f t="shared" ref="EH80:EQ89" si="85">LARGE($K80:$DL80,EH$3)</f>
        <v>0</v>
      </c>
      <c r="EI80" s="177">
        <f t="shared" si="85"/>
        <v>0</v>
      </c>
      <c r="EJ80" s="177">
        <f t="shared" si="85"/>
        <v>0</v>
      </c>
      <c r="EK80" s="177">
        <f t="shared" si="85"/>
        <v>0</v>
      </c>
      <c r="EL80" s="177">
        <f t="shared" si="85"/>
        <v>0</v>
      </c>
      <c r="EM80" s="177">
        <f t="shared" si="85"/>
        <v>0</v>
      </c>
      <c r="EN80" s="177">
        <f t="shared" si="85"/>
        <v>0</v>
      </c>
      <c r="EO80" s="177">
        <f t="shared" si="85"/>
        <v>0</v>
      </c>
      <c r="EP80" s="177">
        <f t="shared" si="85"/>
        <v>0</v>
      </c>
      <c r="EQ80" s="177">
        <f t="shared" si="85"/>
        <v>0</v>
      </c>
      <c r="ER80" s="177">
        <f t="shared" ref="ER80:FA89" si="86">LARGE($K80:$DL80,ER$3)</f>
        <v>0</v>
      </c>
      <c r="ES80" s="177">
        <f t="shared" si="86"/>
        <v>0</v>
      </c>
      <c r="ET80" s="177">
        <f t="shared" si="86"/>
        <v>0</v>
      </c>
      <c r="EU80" s="177">
        <f t="shared" si="86"/>
        <v>0</v>
      </c>
      <c r="EV80" s="177">
        <f t="shared" si="86"/>
        <v>0</v>
      </c>
      <c r="EW80" s="177">
        <f t="shared" si="86"/>
        <v>0</v>
      </c>
      <c r="EX80" s="177">
        <f t="shared" si="86"/>
        <v>0</v>
      </c>
      <c r="EY80" s="177">
        <f t="shared" si="86"/>
        <v>0</v>
      </c>
      <c r="EZ80" s="177">
        <f t="shared" si="86"/>
        <v>0</v>
      </c>
      <c r="FA80" s="177">
        <f t="shared" si="86"/>
        <v>0</v>
      </c>
      <c r="FB80" s="177">
        <f t="shared" ref="FB80:FK89" si="87">LARGE($K80:$DL80,FB$3)</f>
        <v>0</v>
      </c>
      <c r="FC80" s="177">
        <f t="shared" si="87"/>
        <v>0</v>
      </c>
      <c r="FD80" s="177">
        <f t="shared" si="87"/>
        <v>0</v>
      </c>
      <c r="FE80" s="177">
        <f t="shared" si="87"/>
        <v>0</v>
      </c>
      <c r="FF80" s="177">
        <f t="shared" si="87"/>
        <v>0</v>
      </c>
      <c r="FG80" s="177">
        <f t="shared" si="87"/>
        <v>0</v>
      </c>
      <c r="FH80" s="177">
        <f t="shared" si="87"/>
        <v>0</v>
      </c>
      <c r="FI80" s="177">
        <f t="shared" si="87"/>
        <v>0</v>
      </c>
      <c r="FJ80" s="177">
        <f t="shared" si="87"/>
        <v>0</v>
      </c>
      <c r="FK80" s="177">
        <f t="shared" si="87"/>
        <v>0</v>
      </c>
      <c r="FL80" s="177">
        <f t="shared" ref="FL80:FZ89" si="88">LARGE($K80:$DL80,FL$3)</f>
        <v>0</v>
      </c>
      <c r="FM80" s="177">
        <f t="shared" si="88"/>
        <v>0</v>
      </c>
      <c r="FN80" s="177">
        <f t="shared" si="88"/>
        <v>0</v>
      </c>
      <c r="FO80" s="177">
        <f t="shared" si="88"/>
        <v>0</v>
      </c>
      <c r="FP80" s="177">
        <f t="shared" si="88"/>
        <v>0</v>
      </c>
      <c r="FQ80" s="177">
        <f t="shared" si="88"/>
        <v>0</v>
      </c>
      <c r="FR80" s="177">
        <f t="shared" si="88"/>
        <v>0</v>
      </c>
      <c r="FS80" s="177">
        <f t="shared" si="88"/>
        <v>0</v>
      </c>
      <c r="FT80" s="177">
        <f t="shared" si="88"/>
        <v>0</v>
      </c>
      <c r="FU80" s="177">
        <f t="shared" si="88"/>
        <v>0</v>
      </c>
      <c r="FV80" s="177">
        <f t="shared" si="88"/>
        <v>0</v>
      </c>
      <c r="FW80" s="177">
        <f t="shared" si="88"/>
        <v>0</v>
      </c>
      <c r="FX80" s="177">
        <f t="shared" si="88"/>
        <v>0</v>
      </c>
      <c r="FY80" s="177">
        <f t="shared" si="88"/>
        <v>0</v>
      </c>
      <c r="FZ80" s="177">
        <f t="shared" si="88"/>
        <v>0</v>
      </c>
      <c r="GA80" s="177"/>
      <c r="GB80" s="229">
        <f t="shared" si="81"/>
        <v>0</v>
      </c>
      <c r="GC80" s="229">
        <f t="shared" si="82"/>
        <v>0</v>
      </c>
      <c r="GD80" s="174">
        <f>SUMIF('One Day 12-04-21 Scots'!$B$11:$B$24,$C80,'One Day 12-04-21 Scots'!$AU$11:$AU$24)</f>
        <v>0</v>
      </c>
      <c r="GE80" s="174">
        <f>SUMIF('One Day 12-04-21 Scots'!$B$11:$B$24,$C80,'One Day 12-04-21 Scots'!$AV$11:$AV$24)</f>
        <v>0</v>
      </c>
      <c r="GF80" s="174">
        <f>SUMIF('One Day 12-04-21 Scots'!$B$11:$B$24,$C80,'One Day 12-04-21 Scots'!$AW$11:$AW$24)</f>
        <v>0</v>
      </c>
      <c r="GG80" s="174">
        <f>SUMIF('One Day 12-04-21 Scots'!$B$11:$B$24,$C80,'One Day 12-04-21 Scots'!$AX$11:$AX$24)</f>
        <v>0</v>
      </c>
      <c r="GH80" s="174">
        <f>SUMIF('One Day 12-04-21 Scots'!$B$11:$B$24,$C80,'One Day 12-04-21 Scots'!$AY$11:$AY$24)</f>
        <v>0</v>
      </c>
      <c r="GI80" s="174">
        <f>SUMIF('One Day 12-04-21 Thistles'!$B$11:$B$25,$C80,'One Day 12-04-21 Thistles'!$AU$11:$AU$25)</f>
        <v>0</v>
      </c>
      <c r="GJ80" s="174">
        <f>SUMIF('One Day 12-04-21 Thistles'!$B$11:$B$25,$C80,'One Day 12-04-21 Thistles'!$AV$11:$AV$25)</f>
        <v>0</v>
      </c>
      <c r="GK80" s="174">
        <f>SUMIF('One Day 12-04-21 Thistles'!$B$11:$B$25,$C80,'One Day 12-04-21 Thistles'!$AW$11:$AW$25)</f>
        <v>0</v>
      </c>
      <c r="GL80" s="174">
        <f>SUMIF('One Day 12-04-21 Thistles'!$B$11:$B$25,$C80,'One Day 12-04-21 Thistles'!$AX$11:$AX$25)</f>
        <v>0</v>
      </c>
      <c r="GM80" s="174">
        <f>SUMIF('One Day 12-04-21 Thistles'!$B$11:$B$25,$C80,'One Day 12-04-21 Thistles'!$AY$11:$AY$25)</f>
        <v>0</v>
      </c>
      <c r="GN80" s="174">
        <f>SUMIF('Chili One Day 2-12-22 Scots'!$B$11:$B$27,$C80,'Chili One Day 2-12-22 Scots'!$AU$11:$AU$27)</f>
        <v>0</v>
      </c>
      <c r="GO80" s="174">
        <f>SUMIF('Chili One Day 2-12-22 Scots'!$B$11:$B$27,$C80,'Chili One Day 2-12-22 Scots'!$AV$11:$AV$27)</f>
        <v>0</v>
      </c>
      <c r="GP80" s="174">
        <f>SUMIF('Chili One Day 2-12-22 Scots'!$B$11:$B$27,$C80,'Chili One Day 2-12-22 Scots'!$AW$11:$AW$27)</f>
        <v>0</v>
      </c>
      <c r="GQ80" s="174">
        <f>SUMIF('Chili One Day 2-12-22 Scots'!$B$11:$B$27,$C80,'Chili One Day 2-12-22 Scots'!$AX$11:$AX$27)</f>
        <v>0</v>
      </c>
      <c r="GR80" s="174">
        <f>SUMIF('Chili One Day 2-12-22 Scots'!$B$11:$B$27,$C80,'Chili One Day 2-12-22 Scots'!$AY$11:$AY$27)</f>
        <v>0</v>
      </c>
      <c r="GS80" s="174">
        <f>SUMIF('Chili One Day 2-12-22 Thistles'!$B$11:$B$27,$C80,'Chili One Day 2-12-22 Thistles'!$AU$11:$AU$27)</f>
        <v>0</v>
      </c>
      <c r="GT80" s="174">
        <f>SUMIF('Chili One Day 2-12-22 Thistles'!$B$11:$B$27,$C80,'Chili One Day 2-12-22 Thistles'!$AV$11:$AV$27)</f>
        <v>0</v>
      </c>
      <c r="GU80" s="174">
        <f>SUMIF('Chili One Day 2-12-22 Thistles'!$B$11:$B$27,$C80,'Chili One Day 2-12-22 Thistles'!$AW$11:$AW$27)</f>
        <v>0</v>
      </c>
      <c r="GV80" s="174">
        <f>SUMIF('Chili One Day 2-12-22 Thistles'!$B$11:$B$27,$C80,'Chili One Day 2-12-22 Thistles'!$AX$11:$AX$27)</f>
        <v>0</v>
      </c>
      <c r="GW80" s="174">
        <f>SUMIF('Chili One Day 2-12-22 Thistles'!$B$11:$B$27,$C80,'Chili One Day 2-12-22 Thistles'!$AY$11:$AY$27)</f>
        <v>0</v>
      </c>
      <c r="GX80" s="174">
        <f>SUMIF('Ironman One Day 3-5-22 FS'!$B$11:$B$26,$C80,'Ironman One Day 3-5-22 FS'!$AU$11:$AU$26)</f>
        <v>0</v>
      </c>
      <c r="GY80" s="174">
        <f>SUMIF('Ironman One Day 3-5-22 FS'!$B$11:$B$26,$C80,'Ironman One Day 3-5-22 FS'!$AV$11:$AV$26)</f>
        <v>0</v>
      </c>
      <c r="GZ80" s="174">
        <f>SUMIF('Ironman One Day 3-5-22 FS'!$B$11:$B$26,$C80,'Ironman One Day 3-5-22 FS'!$AW$11:$AW$26)</f>
        <v>0</v>
      </c>
      <c r="HA80" s="174">
        <f>SUMIF('Ironman One Day 3-5-22 FS'!$B$11:$B$26,$C80,'Ironman One Day 3-5-22 FS'!$AX$11:$AX$26)</f>
        <v>0</v>
      </c>
      <c r="HB80" s="174">
        <f>SUMIF('Ironman One Day 3-5-22 FS'!$B$11:$B$26,$C80,'Ironman One Day 3-5-22 FS'!$AY$11:$AY$26)</f>
        <v>0</v>
      </c>
      <c r="HC80" s="174">
        <f>SUMIF('Ironman One Day 3-5-22 420'!$B$11:$B$26,$C80,'Ironman One Day 3-5-22 420'!$AU$11:$AU$26)</f>
        <v>0</v>
      </c>
      <c r="HD80" s="174">
        <f>SUMIF('Ironman One Day 3-5-22 420'!$B$11:$B$26,$C80,'Ironman One Day 3-5-22 420'!$AV$11:$AV$26)</f>
        <v>0</v>
      </c>
      <c r="HE80" s="174">
        <f>SUMIF('Ironman One Day 3-5-22 420'!$B$11:$B$26,$C80,'Ironman One Day 3-5-22 420'!$AW$11:$AW$26)</f>
        <v>0</v>
      </c>
      <c r="HF80" s="174">
        <f>SUMIF('Ironman One Day 3-5-22 420'!$B$11:$B$26,$C80,'Ironman One Day 3-5-22 420'!$AX$11:$AX$26)</f>
        <v>0</v>
      </c>
      <c r="HG80" s="174">
        <f>SUMIF('Ironman One Day 3-5-22 420'!$B$11:$B$26,$C80,'Ironman One Day 3-5-22 420'!$AY$11:$AY$26)</f>
        <v>0</v>
      </c>
      <c r="HH80" s="174">
        <f>SUMIF('Easter One Day 4-16-22 FS'!$B$11:$B$25,$C80,'Easter One Day 4-16-22 FS'!$AU$11:$AU$25)</f>
        <v>0</v>
      </c>
      <c r="HI80" s="174">
        <f>SUMIF('Easter One Day 4-16-22 FS'!$B$11:$B$25,$C80,'Easter One Day 4-16-22 FS'!$AV$11:$AV$25)</f>
        <v>0</v>
      </c>
      <c r="HJ80" s="174">
        <f>SUMIF('Easter One Day 4-16-22 FS'!$B$11:$B$25,$C80,'Easter One Day 4-16-22 FS'!$AW$11:$AW$25)</f>
        <v>0</v>
      </c>
      <c r="HK80" s="174">
        <f>SUMIF('Easter One Day 4-16-22 FS'!$B$11:$B$25,$C80,'Easter One Day 4-16-22 FS'!$AX$11:$AX$25)</f>
        <v>0</v>
      </c>
      <c r="HL80" s="174">
        <f>SUMIF('Easter One Day 4-16-22 FS'!$B$11:$B$25,$C80,'Easter One Day 4-16-22 FS'!$AY$11:$AY$25)</f>
        <v>0</v>
      </c>
      <c r="HM80" s="174">
        <f>SUMIF('Easter One Day 4-16-22 TH'!$B$11:$B$25,$C80,'Easter One Day 4-16-22 TH'!$AU$11:$AU$25)</f>
        <v>0</v>
      </c>
      <c r="HN80" s="174">
        <f>SUMIF('Easter One Day 4-16-22 TH'!$B$11:$B$25,$C80,'Easter One Day 4-16-22 TH'!$AV$11:$AV$25)</f>
        <v>0</v>
      </c>
      <c r="HO80" s="174">
        <f>SUMIF('Easter One Day 4-16-22 TH'!$B$11:$B$25,$C80,'Easter One Day 4-16-22 TH'!$AW$11:$AW$25)</f>
        <v>0</v>
      </c>
      <c r="HP80" s="174">
        <f>SUMIF('Easter One Day 4-16-22 TH'!$B$11:$B$25,$C80,'Easter One Day 4-16-22 TH'!$AX$11:$AX$25)</f>
        <v>0</v>
      </c>
      <c r="HQ80" s="174">
        <f>SUMIF('Easter One Day 4-16-22 TH'!$B$11:$B$25,$C80,'Easter One Day 4-16-22 TH'!$AY$11:$AY$25)</f>
        <v>0</v>
      </c>
      <c r="HR80" s="174">
        <f>SUMIF('Long Distance Race 5-7-22'!$B$11:$B$25,$C80,'Long Distance Race 5-7-22'!$AU$11:$AU$25)</f>
        <v>0</v>
      </c>
      <c r="HS80" s="174">
        <f>SUMIF('Long Distance Race 5-7-22'!$B$11:$B$18,$C80,'Long Distance Race 5-7-22'!$AV$11:$AV$18)</f>
        <v>0</v>
      </c>
      <c r="HT80" s="174">
        <f>SUMIF('Long Distance Race 5-7-22'!$B$11:$B$18,$C80,'Long Distance Race 5-7-22'!$AW$11:$AW$18)</f>
        <v>0</v>
      </c>
      <c r="HU80" s="174">
        <f>SUMIF('Long Distance Race 5-7-22'!$B$11:$B$18,$C80,'Long Distance Race 5-7-22'!$AX$11:$AX$18)</f>
        <v>0</v>
      </c>
      <c r="HV80" s="174">
        <f>SUMIF('Long Distance Race 5-7-22'!$B$11:$B$18,$C80,'Long Distance Race 5-7-22'!$AY$11:$AY$18)</f>
        <v>0</v>
      </c>
      <c r="HW80" s="174">
        <f>SUMIF('Memorial Day Regatta 5-28-22 Op'!$B$11:$B$25,$C80,'Memorial Day Regatta 5-28-22 Op'!$AU$11:$AU$25)</f>
        <v>0</v>
      </c>
      <c r="HX80" s="174">
        <f>SUMIF('Memorial Day Regatta 5-28-22 Op'!$B$11:$B$18,$C80,'Memorial Day Regatta 5-28-22 Op'!$AV$11:$AV$18)</f>
        <v>0</v>
      </c>
      <c r="HY80" s="174">
        <f>SUMIF('Memorial Day Regatta 5-28-22 Op'!$B$11:$B$18,$C80,'Memorial Day Regatta 5-28-22 Op'!$AW$11:$AW$18)</f>
        <v>0</v>
      </c>
      <c r="HZ80" s="174">
        <f>SUMIF('Memorial Day Regatta 5-28-22 Op'!$B$11:$B$18,$C80,'Memorial Day Regatta 5-28-22 Op'!$AX$11:$AX$18)</f>
        <v>0</v>
      </c>
      <c r="IA80" s="174">
        <f>SUMIF('Memorial Day Regatta 5-28-22 Op'!$B$11:$B$18,$C80,'Memorial Day Regatta 5-28-22 Op'!$AY$11:$AY$18)</f>
        <v>0</v>
      </c>
      <c r="IB80" s="174">
        <f>SUMIF('Caldwell Cup 6-25-22 TH'!$B$11:$B$25,$C80,'Caldwell Cup 6-25-22 TH'!$AU$11:$AU$25)</f>
        <v>0</v>
      </c>
      <c r="IC80" s="174">
        <f>SUMIF('Caldwell Cup 6-25-22 TH'!$B$11:$B$25,$C80,'Caldwell Cup 6-25-22 TH'!$AV$11:$AV$25)</f>
        <v>0</v>
      </c>
      <c r="ID80" s="174">
        <f>SUMIF('Caldwell Cup 6-25-22 TH'!$B$11:$B$25,$C80,'Caldwell Cup 6-25-22 TH'!$AW$11:$AW$25)</f>
        <v>0</v>
      </c>
      <c r="IE80" s="174">
        <f>SUMIF('Caldwell Cup 6-25-22 TH'!$B$11:$B$25,$C80,'Caldwell Cup 6-25-22 TH'!$AX$11:$AX$25)</f>
        <v>0</v>
      </c>
      <c r="IF80" s="174">
        <f>SUMIF('Caldwell Cup 6-25-22 TH'!$B$11:$B$25,$C80,'Caldwell Cup 6-25-22 TH'!$AY$11:$AY$25)</f>
        <v>0</v>
      </c>
      <c r="IG80" s="174">
        <f>SUMIF('Caldwell Cup 6-25-22 FS'!$B$11:$B$21,$C80,'Caldwell Cup 6-25-22 FS'!$AU$11:$AU$21)</f>
        <v>0</v>
      </c>
      <c r="IH80" s="174">
        <f>SUMIF('Caldwell Cup 6-25-22 FS'!$B$11:$B$21,$C80,'Caldwell Cup 6-25-22 FS'!$AV$11:$AV$21)</f>
        <v>0</v>
      </c>
      <c r="II80" s="174">
        <f>SUMIF('Caldwell Cup 6-25-22 FS'!$B$11:$B$21,$C80,'Caldwell Cup 6-25-22 FS'!$AW$11:$AW$21)</f>
        <v>0</v>
      </c>
      <c r="IJ80" s="174">
        <f>SUMIF('Caldwell Cup 6-25-22 FS'!$B$11:$B$21,$C80,'Caldwell Cup 6-25-22 FS'!$AX$11:$AX$21)</f>
        <v>0</v>
      </c>
      <c r="IK80" s="174">
        <f>SUMIF('Caldwell Cup 6-25-22 FS'!$B$11:$B$21,$C80,'Caldwell Cup 6-25-22 FS'!$AY$11:$AY$21)</f>
        <v>0</v>
      </c>
      <c r="IL80" s="174">
        <f>SUMIF('Caldwell Cup 6-25-22 Lasers'!$B$11:$B$23,$C80,'Caldwell Cup 6-25-22 Lasers'!$AU$11:$AU$23)</f>
        <v>0</v>
      </c>
      <c r="IM80" s="174">
        <f>SUMIF('Caldwell Cup 6-25-22 Lasers'!$B$11:$B$23,$C80,'Caldwell Cup 6-25-22 Lasers'!$AV$11:$AV$23)</f>
        <v>0</v>
      </c>
      <c r="IN80" s="174">
        <f>SUMIF('Caldwell Cup 6-25-22 Lasers'!$B$11:$B$23,$C80,'Caldwell Cup 6-25-22 Lasers'!$AW$11:$AW$23)</f>
        <v>0</v>
      </c>
      <c r="IO80" s="174">
        <f>SUMIF('Caldwell Cup 6-25-22 Lasers'!$B$11:$B$23,$C80,'Caldwell Cup 6-25-22 Lasers'!$AX$11:$AX$23)</f>
        <v>0</v>
      </c>
      <c r="IP80" s="174">
        <f>SUMIF('Caldwell Cup 6-25-22 Lasers'!$B$11:$B$23,$C80,'Caldwell Cup 6-25-22 Lasers'!$AY$11:$AY$23)</f>
        <v>0</v>
      </c>
      <c r="IQ80" s="174">
        <f>SUMIF('Labor Day Regatta 9-3-22 FS'!$B$11:$B$30,$C80,'Labor Day Regatta 9-3-22 FS'!$AU$11:$AU$30)</f>
        <v>0</v>
      </c>
      <c r="IR80" s="174">
        <f>SUMIF('Labor Day Regatta 9-3-22 FS'!$B$11:$B$30,$C80,'Labor Day Regatta 9-3-22 FS'!$AV$11:$AV$30)</f>
        <v>0</v>
      </c>
      <c r="IS80" s="174">
        <f>SUMIF('Labor Day Regatta 9-3-22 FS'!$B$11:$B$30,$C80,'Labor Day Regatta 9-3-22 FS'!$AW$11:$AW$30)</f>
        <v>0</v>
      </c>
      <c r="IT80" s="174">
        <f>SUMIF('Labor Day Regatta 9-3-22 FS'!$B$11:$B$30,$C80,'Labor Day Regatta 9-3-22 FS'!$AX$11:$AX$30)</f>
        <v>0</v>
      </c>
      <c r="IU80" s="174">
        <f>SUMIF('Labor Day Regatta 9-3-22 FS'!$B$11:$B$30,$C80,'Labor Day Regatta 9-3-22 FS'!$AY$11:$AY$30)</f>
        <v>0</v>
      </c>
      <c r="IV80" s="174">
        <f>SUMIF('2022-09-17 Leukemia Cup FS'!$B$11:$B$26,$C80,'2022-09-17 Leukemia Cup FS'!$AU$11:$AU$26)</f>
        <v>0</v>
      </c>
      <c r="IW80" s="174">
        <f>SUMIF('2022-09-17 Leukemia Cup FS'!$B$11:$B$26,$C80,'2022-09-17 Leukemia Cup FS'!$AV$11:$AV$26)</f>
        <v>0</v>
      </c>
      <c r="IX80" s="174">
        <f>SUMIF('2022-09-17 Leukemia Cup FS'!$B$11:$B$26,$C80,'2022-09-17 Leukemia Cup FS'!$AW$11:$AW$26)</f>
        <v>0</v>
      </c>
      <c r="IY80" s="174">
        <f>SUMIF('2022-09-17 Leukemia Cup FS'!$B$11:$B$26,$C80,'2022-09-17 Leukemia Cup FS'!$AX$11:$AX$26)</f>
        <v>0</v>
      </c>
      <c r="IZ80" s="174">
        <f>SUMIF('2022-09-17 Leukemia Cup FS'!$B$11:$B$26,$C80,'2022-09-17 Leukemia Cup FS'!$AY$11:$AY$26)</f>
        <v>0</v>
      </c>
      <c r="JA80" s="174">
        <f>SUMIF('2022-09-17 Leukemia Cup TH'!$B$11:$B$28,$C80,'2022-09-17 Leukemia Cup TH'!$AU$11:$AU$28)</f>
        <v>0</v>
      </c>
      <c r="JB80" s="174">
        <f>SUMIF('2022-09-17 Leukemia Cup TH'!$B$11:$B$28,$C80,'2022-09-17 Leukemia Cup TH'!$AV$11:$AV$28)</f>
        <v>0</v>
      </c>
      <c r="JC80" s="174">
        <f>SUMIF('2022-09-17 Leukemia Cup TH'!$B$11:$B$28,$C80,'2022-09-17 Leukemia Cup TH'!$AW$11:$AW$28)</f>
        <v>0</v>
      </c>
      <c r="JD80" s="174">
        <f>SUMIF('2022-09-17 Leukemia Cup TH'!$B$11:$B$28,$C80,'2022-09-17 Leukemia Cup TH'!$AX$11:$AX$28)</f>
        <v>0</v>
      </c>
      <c r="JE80" s="174">
        <f>SUMIF('2022-09-17 Leukemia Cup TH'!$B$11:$B$28,$C80,'2022-09-17 Leukemia Cup TH'!$AY$11:$AY$28)</f>
        <v>0</v>
      </c>
      <c r="JF80" s="174">
        <f>SUMIF('Smith-Berry LDR 9-24-22'!$B$11:$B$30,$C80,'Smith-Berry LDR 9-24-22'!$AU$11:$AU$30)</f>
        <v>0</v>
      </c>
      <c r="JG80" s="174">
        <f>SUMIF('Smith-Berry LDR 9-24-22'!$B$11:$B$30,$C80,'Smith-Berry LDR 9-24-22'!$AV$11:$AV$30)</f>
        <v>0</v>
      </c>
      <c r="JH80" s="174">
        <f>SUMIF('Smith-Berry LDR 9-24-22'!$B$11:$B$30,$C80,'Smith-Berry LDR 9-24-22'!$AW$11:$AW$30)</f>
        <v>0</v>
      </c>
      <c r="JI80" s="174">
        <f>SUMIF('Smith-Berry LDR 9-24-22'!$B$11:$B$30,$C80,'Smith-Berry LDR 9-24-22'!$AX$11:$AX$30)</f>
        <v>0</v>
      </c>
      <c r="JJ80" s="174">
        <f>SUMIF('Smith-Berry LDR 9-24-22'!$B$11:$B$30,$C80,'Smith-Berry LDR 9-24-22'!$AY$11:$AY$30)</f>
        <v>0</v>
      </c>
      <c r="JK80" s="174">
        <f>SUMIF('Great Scot 10-1-22 Cham'!$B$11:$B$38,$C80,'Great Scot 10-1-22 Cham'!$AU$11:$AU$38)</f>
        <v>0</v>
      </c>
      <c r="JL80" s="174">
        <f>SUMIF('Great Scot 10-1-22 Cham'!$B$11:$B$38,$C80,'Great Scot 10-1-22 Cham'!$AV$11:$AV$38)</f>
        <v>0</v>
      </c>
      <c r="JM80" s="174">
        <f>SUMIF('Great Scot 10-1-22 Cham'!$B$11:$B$38,$C80,'Great Scot 10-1-22 Cham'!$AW$11:$AW$38)</f>
        <v>0</v>
      </c>
      <c r="JN80" s="174">
        <f>SUMIF('Great Scot 10-1-22 Cham'!$B$11:$B$38,$C80,'Great Scot 10-1-22 Cham'!$AX$11:$AX$38)</f>
        <v>0</v>
      </c>
      <c r="JO80" s="174">
        <f>SUMIF('Great Scot 10-1-22 Cham'!$B$11:$B$38,$C80,'Great Scot 10-1-22 Cham'!$AY$11:$AY$38)</f>
        <v>0</v>
      </c>
      <c r="JP80" s="174">
        <f>SUMIF('Great Scot 10-1-22 Chal'!$B$11:$B$28,$C80,'Great Scot 10-1-22 Chal'!$AU$11:$AU$28)</f>
        <v>0</v>
      </c>
      <c r="JQ80" s="174">
        <f>SUMIF('Great Scot 10-1-22 Chal'!$B$11:$B$28,$C80,'Great Scot 10-1-22 Chal'!$AV$11:$AV$28)</f>
        <v>0</v>
      </c>
      <c r="JR80" s="174">
        <f>SUMIF('Great Scot 10-1-22 Chal'!$B$11:$B$28,$C80,'Great Scot 10-1-22 Chal'!$AW$11:$AW$28)</f>
        <v>0</v>
      </c>
      <c r="JS80" s="174">
        <f>SUMIF('Great Scot 10-1-22 Chal'!$B$11:$B$28,$C80,'Great Scot 10-1-22 Chal'!$AX$11:$AX$28)</f>
        <v>0</v>
      </c>
      <c r="JT80" s="174">
        <f>SUMIF('Great Scot 10-1-22 Chal'!$B$11:$B$28,$C80,'Great Scot 10-1-22 Chal'!$AY$11:$AY$28)</f>
        <v>0</v>
      </c>
      <c r="JU80" s="174">
        <f>SUMIF('Great Pumpkin Regatta 10-15-22'!$B$11:$B$54,$C80,'Great Pumpkin Regatta 10-15-22'!$AU$11:$AU$54)</f>
        <v>0</v>
      </c>
      <c r="JV80" s="174">
        <f>SUMIF('Great Pumpkin Regatta 10-15-22'!$B$11:$B$54,$C80,'Great Pumpkin Regatta 10-15-22'!$AV$11:$AV$54)</f>
        <v>0</v>
      </c>
      <c r="JW80" s="174">
        <f>SUMIF('Great Pumpkin Regatta 10-15-22'!$B$11:$B$54,$C80,'Great Pumpkin Regatta 10-15-22'!$AW$11:$AW$54)</f>
        <v>0</v>
      </c>
      <c r="JX80" s="174">
        <f>SUMIF('Great Pumpkin Regatta 10-15-22'!$B$11:$B$54,$C80,'Great Pumpkin Regatta 10-15-22'!$AX$11:$AX$54)</f>
        <v>0</v>
      </c>
      <c r="JY80" s="174">
        <f>SUMIF('Great Pumpkin Regatta 10-15-22'!$B$11:$B$54,$C80,'Great Pumpkin Regatta 10-15-22'!$AY$11:$AY$54)</f>
        <v>0</v>
      </c>
      <c r="JZ80" s="174">
        <f>SUMIF('One Day Regatta 10-29-22 FS'!$B$11:$B$19,$C80,'One Day Regatta 10-29-22 FS'!$AU$11:$AU$19)</f>
        <v>0</v>
      </c>
      <c r="KA80" s="174">
        <f>SUMIF('One Day Regatta 10-29-22 FS'!$B$11:$B$19,$C80,'One Day Regatta 10-29-22 FS'!$AV$11:$AV$19)</f>
        <v>0</v>
      </c>
      <c r="KB80" s="174">
        <f>SUMIF('One Day Regatta 10-29-22 FS'!$B$11:$B$19,$C80,'One Day Regatta 10-29-22 FS'!$AW$11:$AW$19)</f>
        <v>0</v>
      </c>
      <c r="KC80" s="174">
        <f>SUMIF('One Day Regatta 10-29-22 FS'!$B$11:$B$19,$C80,'One Day Regatta 10-29-22 FS'!$AX$11:$AX$19)</f>
        <v>0</v>
      </c>
      <c r="KD80" s="174">
        <f>SUMIF('One Day Regatta 10-29-22 FS'!$B$11:$B$19,$C80,'One Day Regatta 10-29-22 FS'!$AY$11:$AY$19)</f>
        <v>0</v>
      </c>
    </row>
    <row r="81" spans="1:290" ht="15" customHeight="1" x14ac:dyDescent="0.2">
      <c r="A81" s="400" t="s">
        <v>1369</v>
      </c>
      <c r="B81" s="134">
        <f t="shared" si="69"/>
        <v>36</v>
      </c>
      <c r="C81" s="170" t="s">
        <v>760</v>
      </c>
      <c r="D81" s="171">
        <f t="shared" si="76"/>
        <v>0</v>
      </c>
      <c r="E81" s="172">
        <f t="shared" si="77"/>
        <v>0</v>
      </c>
      <c r="F81" s="171">
        <f t="shared" si="78"/>
        <v>0</v>
      </c>
      <c r="G81" s="171">
        <v>0</v>
      </c>
      <c r="H81" s="171">
        <f t="shared" si="79"/>
        <v>0</v>
      </c>
      <c r="I81" s="173">
        <f t="shared" si="80"/>
        <v>0</v>
      </c>
      <c r="J81" s="173"/>
      <c r="K81" s="174">
        <f>SUMIF('Saturday Race 11-06-21'!$B$11:$B$21,$C81,'Saturday Race 11-06-21'!$AU$11:$AU$21)</f>
        <v>0</v>
      </c>
      <c r="L81" s="174">
        <f>SUMIF('Saturday Race 11-06-21'!$B$11:$B$21,$C81,'Saturday Race 11-06-21'!$AV$11:$AV$21)</f>
        <v>0</v>
      </c>
      <c r="M81" s="174">
        <f>SUMIF('Saturday Race 11-06-21'!$B$11:$B$21,$C81,'Saturday Race 11-06-21'!$AW$11:$AW$21)</f>
        <v>0</v>
      </c>
      <c r="N81" s="174">
        <f>SUMIF('Saturday Race 11-06-21'!$B$11:$B$21,$C81,'Saturday Race 11-06-21'!$AX$11:$AX$21)</f>
        <v>0</v>
      </c>
      <c r="O81" s="174">
        <f>SUMIF('Saturday Race 11-06-21'!$B$11:$B$21,$C81,'Saturday Race 11-06-21'!$AY$11:$AY$21)</f>
        <v>0</v>
      </c>
      <c r="P81" s="174">
        <f>SUMIF('Saturday Race 11-20-21'!$B$11:$B$20,$C81,'Saturday Race 11-20-21'!$AU$11:$AU$20)</f>
        <v>0</v>
      </c>
      <c r="Q81" s="174">
        <f>SUMIF('Saturday Race 11-20-21'!$B$11:$B$20,$C81,'Saturday Race 11-20-21'!$AV$11:$AV$20)</f>
        <v>0</v>
      </c>
      <c r="R81" s="174">
        <f>SUMIF('Saturday Race 11-20-21'!$B$11:$B$20,$C81,'Saturday Race 11-20-21'!$AW$11:$AW$20)</f>
        <v>0</v>
      </c>
      <c r="S81" s="174">
        <f>SUMIF('Saturday Race 11-20-21'!$B$11:$B$20,$C81,'Saturday Race 11-20-21'!$AX$11:$AX$20)</f>
        <v>0</v>
      </c>
      <c r="T81" s="174">
        <f>SUMIF('Saturday Race 11-20-21'!$B$11:$B$20,$C81,'Saturday Race 11-20-21'!$AY$11:$AY$20)</f>
        <v>0</v>
      </c>
      <c r="U81" s="174">
        <f>SUMIF('Saturday Race 1-08-22'!$B$11:$B$20,$C81,'Saturday Race 1-08-22'!$AU$11:$AU$20)</f>
        <v>0</v>
      </c>
      <c r="V81" s="174">
        <f>SUMIF('Saturday Race 1-08-22'!$B$11:$B$20,$C81,'Saturday Race 1-08-22'!$AV$11:$AV$20)</f>
        <v>0</v>
      </c>
      <c r="W81" s="174">
        <f>SUMIF('Saturday Race 1-08-22'!$B$11:$B$20,$C81,'Saturday Race 1-08-22'!$AW$11:$AW$20)</f>
        <v>0</v>
      </c>
      <c r="X81" s="174">
        <f>SUMIF('Saturday Race 1-08-22'!$B$11:$B$20,$C81,'Saturday Race 1-08-22'!$AX$11:$AX$20)</f>
        <v>0</v>
      </c>
      <c r="Y81" s="174">
        <f>SUMIF('Saturday Race 1-08-22'!$B$11:$B$20,$C81,'Saturday Race 1-08-22'!$AY$11:$AY$20)</f>
        <v>0</v>
      </c>
      <c r="Z81" s="174">
        <f>SUMIF('Saturday Race 1-22-22'!$B$11:$B$20,$C81,'Saturday Race 1-22-22'!$AU$11:$AU$20)</f>
        <v>0</v>
      </c>
      <c r="AA81" s="174">
        <f>SUMIF('Saturday Race 1-22-22'!$B$11:$B$20,$C81,'Saturday Race 1-22-22'!$AV$11:$AV$20)</f>
        <v>0</v>
      </c>
      <c r="AB81" s="174">
        <f>SUMIF('Saturday Race 1-22-22'!$B$11:$B$20,$C81,'Saturday Race 1-22-22'!$AW$11:$AW$20)</f>
        <v>0</v>
      </c>
      <c r="AC81" s="174">
        <f>SUMIF('Saturday Race 1-22-22'!$B$11:$B$20,$C81,'Saturday Race 1-22-22'!$AX$11:$AX$20)</f>
        <v>0</v>
      </c>
      <c r="AD81" s="174">
        <f>SUMIF('Saturday Race 1-22-22'!$B$11:$B$20,$C81,'Saturday Race 1-22-22'!$AY$11:$AY$20)</f>
        <v>0</v>
      </c>
      <c r="AE81" s="174">
        <f>SUMIF('Sunday Race 2-6-22'!$B$11:$B$20,$C81,'Sunday Race 2-6-22'!$AU$11:$AU$20)</f>
        <v>0</v>
      </c>
      <c r="AF81" s="174">
        <f>SUMIF('Sunday Race 2-6-22'!$B$11:$B$20,$C81,'Sunday Race 2-6-22'!$AV$11:$AV$20)</f>
        <v>0</v>
      </c>
      <c r="AG81" s="174">
        <f>SUMIF('Sunday Race 2-6-22'!$B$11:$B$20,$C81,'Sunday Race 2-6-22'!$AW$11:$AW$20)</f>
        <v>0</v>
      </c>
      <c r="AH81" s="174">
        <f>SUMIF('Sunday Race 2-6-22'!$B$11:$B$20,$C81,'Sunday Race 2-6-22'!$AX$11:$AX$20)</f>
        <v>0</v>
      </c>
      <c r="AI81" s="174">
        <f>SUMIF('Sunday Race 2-6-22'!$B$11:$B$20,$C81,'Sunday Race 2-6-22'!$AY$11:$AY$20)</f>
        <v>0</v>
      </c>
      <c r="AJ81" s="174">
        <f>SUMIF('Sunday Race 2-20-22'!$B$11:$B$26,$C81,'Sunday Race 2-20-22'!$AU$11:$AU$26)</f>
        <v>0</v>
      </c>
      <c r="AK81" s="174">
        <f>SUMIF('Sunday Race 2-20-22'!$B$11:$B$26,$C81,'Sunday Race 2-20-22'!$AV$11:$AV$26)</f>
        <v>0</v>
      </c>
      <c r="AL81" s="174">
        <f>SUMIF('Sunday Race 2-20-22'!$B$11:$B$26,$C81,'Sunday Race 2-20-22'!$AW$11:$AW$26)</f>
        <v>0</v>
      </c>
      <c r="AM81" s="174">
        <f>SUMIF('Sunday Race 2-20-22'!$B$11:$B$26,$C81,'Sunday Race 2-20-22'!$AX$11:$AX$26)</f>
        <v>0</v>
      </c>
      <c r="AN81" s="174">
        <f>SUMIF('Sunday Race 2-20-22'!$B$11:$B$26,$C81,'Sunday Race 2-20-22'!$AY$11:$AY$26)</f>
        <v>0</v>
      </c>
      <c r="AO81" s="174">
        <f>SUMIF('Sunday Race 2-27-22'!$B$11:$B$20,$C81,'Sunday Race 2-27-22'!$AU$11:$AU$20)</f>
        <v>0</v>
      </c>
      <c r="AP81" s="174">
        <f>SUMIF('Sunday Race 2-27-22'!$B$11:$B$20,$C81,'Sunday Race 2-27-22'!$AV$11:$AV$20)</f>
        <v>0</v>
      </c>
      <c r="AQ81" s="174">
        <f>SUMIF('Sunday Race 2-27-22'!$B$11:$B$20,$C81,'Sunday Race 2-27-22'!$AW$11:$AW$20)</f>
        <v>0</v>
      </c>
      <c r="AR81" s="174">
        <f>SUMIF('Sunday Race 2-27-22'!$B$11:$B$20,$C81,'Sunday Race 2-27-22'!$AX$11:$AX$20)</f>
        <v>0</v>
      </c>
      <c r="AS81" s="174">
        <f>SUMIF('Sunday Race 2-27-22'!$B$11:$B$20,$C81,'Sunday Race 2-27-22'!$AY$11:$AY$20)</f>
        <v>0</v>
      </c>
      <c r="AT81" s="174">
        <f>SUMIF('Sunday Race 3-13-22'!$B$11:$B$25,$C81,'Sunday Race 3-13-22'!$AU$11:$AU$25)</f>
        <v>0</v>
      </c>
      <c r="AU81" s="174">
        <f>SUMIF('Sunday Race 3-13-22'!$B$11:$B$25,$C81,'Sunday Race 3-13-22'!$AV$11:$AV$25)</f>
        <v>0</v>
      </c>
      <c r="AV81" s="174">
        <f>SUMIF('Sunday Race 3-13-22'!$B$11:$B$25,$C81,'Sunday Race 3-13-22'!$AW$11:$AW$25)</f>
        <v>0</v>
      </c>
      <c r="AW81" s="174">
        <f>SUMIF('Sunday Race 3-13-22'!$B$11:$B$25,$C81,'Sunday Race 3-13-22'!$AX$11:$AX$25)</f>
        <v>0</v>
      </c>
      <c r="AX81" s="174">
        <f>SUMIF('Sunday Race 3-13-22'!$B$11:$B$25,$C81,'Sunday Race 3-13-22'!$AY$11:$AY$25)</f>
        <v>0</v>
      </c>
      <c r="AY81" s="174">
        <f>SUMIF('Saturday Race 3-19-22'!$B$11:$B$15,$C81,'Saturday Race 3-19-22'!$AU$11:$AU$15)</f>
        <v>0</v>
      </c>
      <c r="AZ81" s="174">
        <f>SUMIF('Saturday Race 3-19-22'!$B$11:$B$15,$C81,'Saturday Race 3-19-22'!$AV$11:$AV$15)</f>
        <v>0</v>
      </c>
      <c r="BA81" s="174">
        <f>SUMIF('Saturday Race 3-19-22'!$B$11:$B$15,$C81,'Saturday Race 3-19-22'!$AW$11:$AW$15)</f>
        <v>0</v>
      </c>
      <c r="BB81" s="174">
        <f>SUMIF('Saturday Race 3-19-22'!$B$11:$B$15,$C81,'Saturday Race 3-19-22'!$AX$11:$AX$15)</f>
        <v>0</v>
      </c>
      <c r="BC81" s="174">
        <f>SUMIF('Saturday Race 3-19-22'!$B$11:$B$15,$C81,'Saturday Race 3-19-22'!$AY$11:$AY$15)</f>
        <v>0</v>
      </c>
      <c r="BD81" s="174">
        <f>SUMIF('Sunday Races 4-10-22'!$B$11:$B$26,$C81,'Sunday Races 4-10-22'!$AU$11:$AU$26)</f>
        <v>0</v>
      </c>
      <c r="BE81" s="174">
        <f>SUMIF('Sunday Races 4-10-22'!$B$11:$B$26,$C81,'Sunday Races 4-10-22'!$AV$11:$AV$26)</f>
        <v>0</v>
      </c>
      <c r="BF81" s="174">
        <f>SUMIF('Sunday Races 4-10-22'!$B$11:$B$26,$C81,'Sunday Races 4-10-22'!$AW$11:$AW$26)</f>
        <v>0</v>
      </c>
      <c r="BG81" s="174">
        <f>SUMIF('Sunday Races 4-10-22'!$B$11:$B$26,$C81,'Sunday Races 4-10-22'!$AX$11:$AX$26)</f>
        <v>0</v>
      </c>
      <c r="BH81" s="174">
        <f>SUMIF('Sunday Races 4-10-22'!$B$11:$B$26,$C81,'Sunday Races 4-10-22'!$AY$11:$AY$26)</f>
        <v>0</v>
      </c>
      <c r="BI81" s="174">
        <f>SUMIF('Sunday Races 5-1-22'!$B$11:$B$28,$C81,'Sunday Races 5-1-22'!$AU$11:$AU$28)</f>
        <v>0</v>
      </c>
      <c r="BJ81" s="174">
        <f>SUMIF('Sunday Races 5-1-22'!$B$11:$B$28,$C81,'Sunday Races 5-1-22'!$AV$11:$AV$28)</f>
        <v>0</v>
      </c>
      <c r="BK81" s="174">
        <f>SUMIF('Sunday Races 5-1-22'!$B$11:$B$28,$C81,'Sunday Races 5-1-22'!$AW$11:$AW$28)</f>
        <v>0</v>
      </c>
      <c r="BL81" s="174">
        <f>SUMIF('Sunday Races 5-1-22'!$B$11:$B$28,$C81,'Sunday Races 5-1-22'!$AX$11:$AX$28)</f>
        <v>0</v>
      </c>
      <c r="BM81" s="174">
        <f>SUMIF('Sunday Races 5-1-22'!$B$11:$B$28,$C81,'Sunday Races 5-1-22'!$AY$11:$AY$28)</f>
        <v>0</v>
      </c>
      <c r="BN81" s="174">
        <f>SUMIF('Sunday Races 6-5-22'!$B$11:$B$28,$C81,'Sunday Races 6-5-22'!$AU$11:$AU$28)</f>
        <v>0</v>
      </c>
      <c r="BO81" s="174">
        <f>SUMIF('Sunday Races 6-5-22'!$B$11:$B$28,$C81,'Sunday Races 6-5-22'!$AV$11:$AV$28)</f>
        <v>0</v>
      </c>
      <c r="BP81" s="174">
        <f>SUMIF('Sunday Races 6-5-22'!$B$11:$B$28,$C81,'Sunday Races 6-5-22'!$AW$11:$AW$28)</f>
        <v>0</v>
      </c>
      <c r="BQ81" s="174">
        <f>SUMIF('Sunday Races 6-5-22'!$B$11:$B$28,$C81,'Sunday Races 6-5-22'!$AX$11:$AX$28)</f>
        <v>0</v>
      </c>
      <c r="BR81" s="174">
        <f>SUMIF('Sunday Races 6-5-22'!$B$11:$B$28,$C81,'Sunday Races 6-5-22'!$AY$11:$AY$28)</f>
        <v>0</v>
      </c>
      <c r="BS81" s="174">
        <f>SUMIF('Sunday Races 6-12-22'!$B$11:$B$24,$C81,'Sunday Races 6-12-22'!$AU$11:$AU$24)</f>
        <v>0</v>
      </c>
      <c r="BT81" s="174">
        <f>SUMIF('Sunday Races 6-12-22'!$B$11:$B$24,$C81,'Sunday Races 6-12-22'!$AV$11:$AV$24)</f>
        <v>0</v>
      </c>
      <c r="BU81" s="174">
        <f>SUMIF('Sunday Races 6-12-22'!$B$11:$B$24,$C81,'Sunday Races 6-12-22'!$AW$11:$AW$24)</f>
        <v>0</v>
      </c>
      <c r="BV81" s="174">
        <f>SUMIF('Sunday Races 6-12-22'!$B$11:$B$24,$C81,'Sunday Races 6-12-22'!$AX$11:$AX$24)</f>
        <v>0</v>
      </c>
      <c r="BW81" s="174">
        <f>SUMIF('Sunday Races 6-12-22'!$B$11:$B$24,$C81,'Sunday Races 6-12-22'!$AY$11:$AY$24)</f>
        <v>0</v>
      </c>
      <c r="BX81" s="174">
        <f>SUMIF('Saturday Races 6-18-22'!$B$11:$B$24,$C81,'Saturday Races 6-18-22'!$AU$11:$AU$24)</f>
        <v>0</v>
      </c>
      <c r="BY81" s="174">
        <f>SUMIF('Saturday Races 6-18-22'!$B$11:$B$24,$C81,'Saturday Races 6-18-22'!$AV$11:$AV$24)</f>
        <v>0</v>
      </c>
      <c r="BZ81" s="174">
        <f>SUMIF('Saturday Races 6-18-22'!$B$11:$B$24,$C81,'Saturday Races 6-18-22'!$AW$11:$AW$24)</f>
        <v>0</v>
      </c>
      <c r="CA81" s="174">
        <f>SUMIF('Saturday Races 6-18-22'!$B$11:$B$24,$C81,'Saturday Races 6-18-22'!$AX$11:$AX$24)</f>
        <v>0</v>
      </c>
      <c r="CB81" s="174">
        <f>SUMIF('Saturday Races 6-18-22'!$B$11:$B$24,$C81,'Saturday Races 6-18-22'!$AY$11:$AY$24)</f>
        <v>0</v>
      </c>
      <c r="CC81" s="174">
        <f>SUMIF('Sunday Races 7-3-22'!$B$11:$B$26,$C81,'Sunday Races 7-3-22'!$AU$11:$AU$26)</f>
        <v>0</v>
      </c>
      <c r="CD81" s="174">
        <f>SUMIF('Sunday Races 7-3-22'!$B$11:$B$26,$C81,'Sunday Races 7-3-22'!$AV$11:$AV$26)</f>
        <v>0</v>
      </c>
      <c r="CE81" s="174">
        <f>SUMIF('Sunday Races 7-3-22'!$B$11:$B$26,$C81,'Sunday Races 7-3-22'!$AW$11:$AW$26)</f>
        <v>0</v>
      </c>
      <c r="CF81" s="174">
        <f>SUMIF('Sunday Races 7-3-22'!$B$11:$B$26,$C81,'Sunday Races 7-3-22'!$AX$11:$AX$26)</f>
        <v>0</v>
      </c>
      <c r="CG81" s="174">
        <f>SUMIF('Sunday Races 7-3-22'!$B$11:$B$26,$C81,'Sunday Races 7-3-22'!$AY$11:$AY$26)</f>
        <v>0</v>
      </c>
      <c r="CH81" s="174">
        <f>SUMIF('Sunday Races 7-31-22'!$B$11:$B$26,$C81,'Sunday Races 7-31-22'!$AU$11:$AU$26)</f>
        <v>0</v>
      </c>
      <c r="CI81" s="174">
        <f>SUMIF('Sunday Races 7-31-22'!$B$11:$B$26,$C81,'Sunday Races 7-31-22'!$AV$11:$AV$26)</f>
        <v>0</v>
      </c>
      <c r="CJ81" s="174">
        <f>SUMIF('Sunday Races 7-31-22'!$B$11:$B$26,$C81,'Sunday Races 7-31-22'!$AW$11:$AW$26)</f>
        <v>0</v>
      </c>
      <c r="CK81" s="174">
        <f>SUMIF('Sunday Races 7-31-22'!$B$11:$B$26,$C81,'Sunday Races 7-31-22'!$AX$11:$AX$26)</f>
        <v>0</v>
      </c>
      <c r="CL81" s="174">
        <f>SUMIF('Sunday Races 7-31-22'!$B$11:$B$26,$C81,'Sunday Races 7-31-22'!$AY$11:$AY$26)</f>
        <v>0</v>
      </c>
      <c r="CM81" s="174">
        <f>SUMIF('Sunday Races 8-14-22'!$B$11:$B$26,$C81,'Sunday Races 8-14-22'!$AU$11:$AU$26)</f>
        <v>0</v>
      </c>
      <c r="CN81" s="174">
        <f>SUMIF('Sunday Races 8-14-22'!$B$11:$B$26,$C81,'Sunday Races 8-14-22'!$AV$11:$AV$26)</f>
        <v>0</v>
      </c>
      <c r="CO81" s="174">
        <f>SUMIF('Sunday Races 8-14-22'!$B$11:$B$26,$C81,'Sunday Races 8-14-22'!$AW$11:$AW$26)</f>
        <v>0</v>
      </c>
      <c r="CP81" s="174">
        <f>SUMIF('Sunday Races 8-14-22'!$B$11:$B$26,$C81,'Sunday Races 8-14-22'!$AX$11:$AX$26)</f>
        <v>0</v>
      </c>
      <c r="CQ81" s="174">
        <f>SUMIF('Sunday Races 8-14-22'!$B$11:$B$26,$C81,'Sunday Races 8-14-22'!$AY$11:$AY$26)</f>
        <v>0</v>
      </c>
      <c r="CR81" s="174">
        <f>SUMIF('Saturday Races 8-20-22'!$B$11:$B$26,$C81,'Saturday Races 8-20-22'!$AU$11:$AU$26)</f>
        <v>0</v>
      </c>
      <c r="CS81" s="174">
        <f>SUMIF('Saturday Races 8-20-22'!$B$11:$B$26,$C81,'Saturday Races 8-20-22'!$AV$11:$AV$26)</f>
        <v>0</v>
      </c>
      <c r="CT81" s="174">
        <f>SUMIF('Saturday Races 8-20-22'!$B$11:$B$26,$C81,'Saturday Races 8-20-22'!$AW$11:$AW$26)</f>
        <v>0</v>
      </c>
      <c r="CU81" s="174">
        <f>SUMIF('Saturday Races 8-20-22'!$B$11:$B$26,$C81,'Saturday Races 8-20-22'!$AX$11:$AX$26)</f>
        <v>0</v>
      </c>
      <c r="CV81" s="174">
        <f>SUMIF('Saturday Races 8-20-22'!$B$11:$B$26,$C81,'Saturday Races 8-20-22'!$AY$11:$AY$26)</f>
        <v>0</v>
      </c>
      <c r="CW81" s="174">
        <f>SUMIF('Sunday Races 9-11-22'!$B$11:$B$20,$C81,'Sunday Races 9-11-22'!$AU$11:$AU$20)</f>
        <v>0</v>
      </c>
      <c r="CX81" s="174">
        <f>SUMIF('Sunday Races 9-11-22'!$B$11:$B$20,$C81,'Sunday Races 9-11-22'!$AV$11:$AV$20)</f>
        <v>0</v>
      </c>
      <c r="CY81" s="174">
        <f>SUMIF('Sunday Races 9-11-22'!$B$11:$B$20,$C81,'Sunday Races 9-11-22'!$AW$11:$AW$20)</f>
        <v>0</v>
      </c>
      <c r="CZ81" s="174">
        <f>SUMIF('Sunday Races 9-11-22'!$B$11:$B$20,$C81,'Sunday Races 9-11-22'!$AX$11:$AX$20)</f>
        <v>0</v>
      </c>
      <c r="DA81" s="174">
        <f>SUMIF('Sunday Races 9-11-22'!$B$11:$B$20,$C81,'Sunday Races 9-11-22'!$AY$11:$AY$20)</f>
        <v>0</v>
      </c>
      <c r="DB81" s="174">
        <f>SUMIF('Sunday Races 10-9-22'!$B$11:$B$21,$C81,'Sunday Races 10-9-22'!$AU$11:$AU$21)</f>
        <v>0</v>
      </c>
      <c r="DC81" s="174">
        <f>SUMIF('Sunday Races 10-9-22'!$B$11:$B$21,$C81,'Sunday Races 10-9-22'!$AV$11:$AV$21)</f>
        <v>0</v>
      </c>
      <c r="DD81" s="174">
        <f>SUMIF('Sunday Races 10-9-22'!$B$11:$B$21,$C81,'Sunday Races 10-9-22'!$AW$11:$AW$21)</f>
        <v>0</v>
      </c>
      <c r="DE81" s="174">
        <f>SUMIF('Sunday Races 10-9-22'!$B$11:$B$21,$C81,'Sunday Races 10-9-22'!$AX$11:$AX$21)</f>
        <v>0</v>
      </c>
      <c r="DF81" s="174">
        <f>SUMIF('Sunday Races 10-9-22'!$B$11:$B$21,$C81,'Sunday Races 10-9-22'!$AY$11:$AY$21)</f>
        <v>0</v>
      </c>
      <c r="DG81" s="174">
        <f>SUMIF('Sunday Races 10-23-22'!$B$11:$B$22,$C81,'Sunday Races 10-23-22'!$AU$11:$AU$22)</f>
        <v>0</v>
      </c>
      <c r="DH81" s="174">
        <f>SUMIF('Sunday Races 10-23-22'!$B$11:$B$22,$C81,'Sunday Races 10-23-22'!$AV$11:$AV$22)</f>
        <v>0</v>
      </c>
      <c r="DI81" s="174">
        <f>SUMIF('Sunday Races 10-23-22'!$B$11:$B$22,$C81,'Sunday Races 10-23-22'!$AW$11:$AW$22)</f>
        <v>0</v>
      </c>
      <c r="DJ81" s="174">
        <f>SUMIF('Sunday Races 10-23-22'!$B$11:$B$22,$C81,'Sunday Races 10-23-22'!$AX$11:$AX$22)</f>
        <v>0</v>
      </c>
      <c r="DK81" s="174">
        <f>SUMIF('Sunday Races 10-23-22'!$B$11:$B$22,$C81,'Sunday Races 10-23-22'!$AY$11:$AY$22)</f>
        <v>0</v>
      </c>
      <c r="DL81" s="175"/>
      <c r="DM81" s="176"/>
      <c r="DN81" s="177">
        <f t="shared" si="83"/>
        <v>0</v>
      </c>
      <c r="DO81" s="177">
        <f t="shared" si="83"/>
        <v>0</v>
      </c>
      <c r="DP81" s="177">
        <f t="shared" si="83"/>
        <v>0</v>
      </c>
      <c r="DQ81" s="177">
        <f t="shared" si="83"/>
        <v>0</v>
      </c>
      <c r="DR81" s="177">
        <f t="shared" si="83"/>
        <v>0</v>
      </c>
      <c r="DS81" s="177">
        <f t="shared" si="83"/>
        <v>0</v>
      </c>
      <c r="DT81" s="177">
        <f t="shared" si="83"/>
        <v>0</v>
      </c>
      <c r="DU81" s="177">
        <f t="shared" si="83"/>
        <v>0</v>
      </c>
      <c r="DV81" s="177">
        <f t="shared" si="83"/>
        <v>0</v>
      </c>
      <c r="DW81" s="177">
        <f t="shared" si="83"/>
        <v>0</v>
      </c>
      <c r="DX81" s="177">
        <f t="shared" si="84"/>
        <v>0</v>
      </c>
      <c r="DY81" s="177">
        <f t="shared" si="84"/>
        <v>0</v>
      </c>
      <c r="DZ81" s="177">
        <f t="shared" si="84"/>
        <v>0</v>
      </c>
      <c r="EA81" s="177">
        <f t="shared" si="84"/>
        <v>0</v>
      </c>
      <c r="EB81" s="177">
        <f t="shared" si="84"/>
        <v>0</v>
      </c>
      <c r="EC81" s="177">
        <f t="shared" si="84"/>
        <v>0</v>
      </c>
      <c r="ED81" s="177">
        <f t="shared" si="84"/>
        <v>0</v>
      </c>
      <c r="EE81" s="177">
        <f t="shared" si="84"/>
        <v>0</v>
      </c>
      <c r="EF81" s="177">
        <f t="shared" si="84"/>
        <v>0</v>
      </c>
      <c r="EG81" s="177">
        <f t="shared" si="84"/>
        <v>0</v>
      </c>
      <c r="EH81" s="177">
        <f t="shared" si="85"/>
        <v>0</v>
      </c>
      <c r="EI81" s="177">
        <f t="shared" si="85"/>
        <v>0</v>
      </c>
      <c r="EJ81" s="177">
        <f t="shared" si="85"/>
        <v>0</v>
      </c>
      <c r="EK81" s="177">
        <f t="shared" si="85"/>
        <v>0</v>
      </c>
      <c r="EL81" s="177">
        <f t="shared" si="85"/>
        <v>0</v>
      </c>
      <c r="EM81" s="177">
        <f t="shared" si="85"/>
        <v>0</v>
      </c>
      <c r="EN81" s="177">
        <f t="shared" si="85"/>
        <v>0</v>
      </c>
      <c r="EO81" s="177">
        <f t="shared" si="85"/>
        <v>0</v>
      </c>
      <c r="EP81" s="177">
        <f t="shared" si="85"/>
        <v>0</v>
      </c>
      <c r="EQ81" s="177">
        <f t="shared" si="85"/>
        <v>0</v>
      </c>
      <c r="ER81" s="177">
        <f t="shared" si="86"/>
        <v>0</v>
      </c>
      <c r="ES81" s="177">
        <f t="shared" si="86"/>
        <v>0</v>
      </c>
      <c r="ET81" s="177">
        <f t="shared" si="86"/>
        <v>0</v>
      </c>
      <c r="EU81" s="177">
        <f t="shared" si="86"/>
        <v>0</v>
      </c>
      <c r="EV81" s="177">
        <f t="shared" si="86"/>
        <v>0</v>
      </c>
      <c r="EW81" s="177">
        <f t="shared" si="86"/>
        <v>0</v>
      </c>
      <c r="EX81" s="177">
        <f t="shared" si="86"/>
        <v>0</v>
      </c>
      <c r="EY81" s="177">
        <f t="shared" si="86"/>
        <v>0</v>
      </c>
      <c r="EZ81" s="177">
        <f t="shared" si="86"/>
        <v>0</v>
      </c>
      <c r="FA81" s="177">
        <f t="shared" si="86"/>
        <v>0</v>
      </c>
      <c r="FB81" s="177">
        <f t="shared" si="87"/>
        <v>0</v>
      </c>
      <c r="FC81" s="177">
        <f t="shared" si="87"/>
        <v>0</v>
      </c>
      <c r="FD81" s="177">
        <f t="shared" si="87"/>
        <v>0</v>
      </c>
      <c r="FE81" s="177">
        <f t="shared" si="87"/>
        <v>0</v>
      </c>
      <c r="FF81" s="177">
        <f t="shared" si="87"/>
        <v>0</v>
      </c>
      <c r="FG81" s="177">
        <f t="shared" si="87"/>
        <v>0</v>
      </c>
      <c r="FH81" s="177">
        <f t="shared" si="87"/>
        <v>0</v>
      </c>
      <c r="FI81" s="177">
        <f t="shared" si="87"/>
        <v>0</v>
      </c>
      <c r="FJ81" s="177">
        <f t="shared" si="87"/>
        <v>0</v>
      </c>
      <c r="FK81" s="177">
        <f t="shared" si="87"/>
        <v>0</v>
      </c>
      <c r="FL81" s="177">
        <f t="shared" si="88"/>
        <v>0</v>
      </c>
      <c r="FM81" s="177">
        <f t="shared" si="88"/>
        <v>0</v>
      </c>
      <c r="FN81" s="177">
        <f t="shared" si="88"/>
        <v>0</v>
      </c>
      <c r="FO81" s="177">
        <f t="shared" si="88"/>
        <v>0</v>
      </c>
      <c r="FP81" s="177">
        <f t="shared" si="88"/>
        <v>0</v>
      </c>
      <c r="FQ81" s="177">
        <f t="shared" si="88"/>
        <v>0</v>
      </c>
      <c r="FR81" s="177">
        <f t="shared" si="88"/>
        <v>0</v>
      </c>
      <c r="FS81" s="177">
        <f t="shared" si="88"/>
        <v>0</v>
      </c>
      <c r="FT81" s="177">
        <f t="shared" si="88"/>
        <v>0</v>
      </c>
      <c r="FU81" s="177">
        <f t="shared" si="88"/>
        <v>0</v>
      </c>
      <c r="FV81" s="177">
        <f t="shared" si="88"/>
        <v>0</v>
      </c>
      <c r="FW81" s="177">
        <f t="shared" si="88"/>
        <v>0</v>
      </c>
      <c r="FX81" s="177">
        <f t="shared" si="88"/>
        <v>0</v>
      </c>
      <c r="FY81" s="177">
        <f t="shared" si="88"/>
        <v>0</v>
      </c>
      <c r="FZ81" s="177">
        <f t="shared" si="88"/>
        <v>0</v>
      </c>
      <c r="GA81" s="177"/>
      <c r="GB81" s="229">
        <f t="shared" si="81"/>
        <v>0</v>
      </c>
      <c r="GC81" s="229">
        <f t="shared" si="82"/>
        <v>0</v>
      </c>
      <c r="GD81" s="174">
        <f>SUMIF('One Day 12-04-21 Scots'!$B$11:$B$24,$C81,'One Day 12-04-21 Scots'!$AU$11:$AU$24)</f>
        <v>0</v>
      </c>
      <c r="GE81" s="174">
        <f>SUMIF('One Day 12-04-21 Scots'!$B$11:$B$24,$C81,'One Day 12-04-21 Scots'!$AV$11:$AV$24)</f>
        <v>0</v>
      </c>
      <c r="GF81" s="174">
        <f>SUMIF('One Day 12-04-21 Scots'!$B$11:$B$24,$C81,'One Day 12-04-21 Scots'!$AW$11:$AW$24)</f>
        <v>0</v>
      </c>
      <c r="GG81" s="174">
        <f>SUMIF('One Day 12-04-21 Scots'!$B$11:$B$24,$C81,'One Day 12-04-21 Scots'!$AX$11:$AX$24)</f>
        <v>0</v>
      </c>
      <c r="GH81" s="174">
        <f>SUMIF('One Day 12-04-21 Scots'!$B$11:$B$24,$C81,'One Day 12-04-21 Scots'!$AY$11:$AY$24)</f>
        <v>0</v>
      </c>
      <c r="GI81" s="174">
        <f>SUMIF('One Day 12-04-21 Thistles'!$B$11:$B$25,$C81,'One Day 12-04-21 Thistles'!$AU$11:$AU$25)</f>
        <v>0</v>
      </c>
      <c r="GJ81" s="174">
        <f>SUMIF('One Day 12-04-21 Thistles'!$B$11:$B$25,$C81,'One Day 12-04-21 Thistles'!$AV$11:$AV$25)</f>
        <v>0</v>
      </c>
      <c r="GK81" s="174">
        <f>SUMIF('One Day 12-04-21 Thistles'!$B$11:$B$25,$C81,'One Day 12-04-21 Thistles'!$AW$11:$AW$25)</f>
        <v>0</v>
      </c>
      <c r="GL81" s="174">
        <f>SUMIF('One Day 12-04-21 Thistles'!$B$11:$B$25,$C81,'One Day 12-04-21 Thistles'!$AX$11:$AX$25)</f>
        <v>0</v>
      </c>
      <c r="GM81" s="174">
        <f>SUMIF('One Day 12-04-21 Thistles'!$B$11:$B$25,$C81,'One Day 12-04-21 Thistles'!$AY$11:$AY$25)</f>
        <v>0</v>
      </c>
      <c r="GN81" s="174">
        <f>SUMIF('Chili One Day 2-12-22 Scots'!$B$11:$B$27,$C81,'Chili One Day 2-12-22 Scots'!$AU$11:$AU$27)</f>
        <v>0</v>
      </c>
      <c r="GO81" s="174">
        <f>SUMIF('Chili One Day 2-12-22 Scots'!$B$11:$B$27,$C81,'Chili One Day 2-12-22 Scots'!$AV$11:$AV$27)</f>
        <v>0</v>
      </c>
      <c r="GP81" s="174">
        <f>SUMIF('Chili One Day 2-12-22 Scots'!$B$11:$B$27,$C81,'Chili One Day 2-12-22 Scots'!$AW$11:$AW$27)</f>
        <v>0</v>
      </c>
      <c r="GQ81" s="174">
        <f>SUMIF('Chili One Day 2-12-22 Scots'!$B$11:$B$27,$C81,'Chili One Day 2-12-22 Scots'!$AX$11:$AX$27)</f>
        <v>0</v>
      </c>
      <c r="GR81" s="174">
        <f>SUMIF('Chili One Day 2-12-22 Scots'!$B$11:$B$27,$C81,'Chili One Day 2-12-22 Scots'!$AY$11:$AY$27)</f>
        <v>0</v>
      </c>
      <c r="GS81" s="174">
        <f>SUMIF('Chili One Day 2-12-22 Thistles'!$B$11:$B$27,$C81,'Chili One Day 2-12-22 Thistles'!$AU$11:$AU$27)</f>
        <v>0</v>
      </c>
      <c r="GT81" s="174">
        <f>SUMIF('Chili One Day 2-12-22 Thistles'!$B$11:$B$27,$C81,'Chili One Day 2-12-22 Thistles'!$AV$11:$AV$27)</f>
        <v>0</v>
      </c>
      <c r="GU81" s="174">
        <f>SUMIF('Chili One Day 2-12-22 Thistles'!$B$11:$B$27,$C81,'Chili One Day 2-12-22 Thistles'!$AW$11:$AW$27)</f>
        <v>0</v>
      </c>
      <c r="GV81" s="174">
        <f>SUMIF('Chili One Day 2-12-22 Thistles'!$B$11:$B$27,$C81,'Chili One Day 2-12-22 Thistles'!$AX$11:$AX$27)</f>
        <v>0</v>
      </c>
      <c r="GW81" s="174">
        <f>SUMIF('Chili One Day 2-12-22 Thistles'!$B$11:$B$27,$C81,'Chili One Day 2-12-22 Thistles'!$AY$11:$AY$27)</f>
        <v>0</v>
      </c>
      <c r="GX81" s="174">
        <f>SUMIF('Ironman One Day 3-5-22 FS'!$B$11:$B$26,$C81,'Ironman One Day 3-5-22 FS'!$AU$11:$AU$26)</f>
        <v>0</v>
      </c>
      <c r="GY81" s="174">
        <f>SUMIF('Ironman One Day 3-5-22 FS'!$B$11:$B$26,$C81,'Ironman One Day 3-5-22 FS'!$AV$11:$AV$26)</f>
        <v>0</v>
      </c>
      <c r="GZ81" s="174">
        <f>SUMIF('Ironman One Day 3-5-22 FS'!$B$11:$B$26,$C81,'Ironman One Day 3-5-22 FS'!$AW$11:$AW$26)</f>
        <v>0</v>
      </c>
      <c r="HA81" s="174">
        <f>SUMIF('Ironman One Day 3-5-22 FS'!$B$11:$B$26,$C81,'Ironman One Day 3-5-22 FS'!$AX$11:$AX$26)</f>
        <v>0</v>
      </c>
      <c r="HB81" s="174">
        <f>SUMIF('Ironman One Day 3-5-22 FS'!$B$11:$B$26,$C81,'Ironman One Day 3-5-22 FS'!$AY$11:$AY$26)</f>
        <v>0</v>
      </c>
      <c r="HC81" s="174">
        <f>SUMIF('Ironman One Day 3-5-22 420'!$B$11:$B$26,$C81,'Ironman One Day 3-5-22 420'!$AU$11:$AU$26)</f>
        <v>0</v>
      </c>
      <c r="HD81" s="174">
        <f>SUMIF('Ironman One Day 3-5-22 420'!$B$11:$B$26,$C81,'Ironman One Day 3-5-22 420'!$AV$11:$AV$26)</f>
        <v>0</v>
      </c>
      <c r="HE81" s="174">
        <f>SUMIF('Ironman One Day 3-5-22 420'!$B$11:$B$26,$C81,'Ironman One Day 3-5-22 420'!$AW$11:$AW$26)</f>
        <v>0</v>
      </c>
      <c r="HF81" s="174">
        <f>SUMIF('Ironman One Day 3-5-22 420'!$B$11:$B$26,$C81,'Ironman One Day 3-5-22 420'!$AX$11:$AX$26)</f>
        <v>0</v>
      </c>
      <c r="HG81" s="174">
        <f>SUMIF('Ironman One Day 3-5-22 420'!$B$11:$B$26,$C81,'Ironman One Day 3-5-22 420'!$AY$11:$AY$26)</f>
        <v>0</v>
      </c>
      <c r="HH81" s="174">
        <f>SUMIF('Easter One Day 4-16-22 FS'!$B$11:$B$25,$C81,'Easter One Day 4-16-22 FS'!$AU$11:$AU$25)</f>
        <v>0</v>
      </c>
      <c r="HI81" s="174">
        <f>SUMIF('Easter One Day 4-16-22 FS'!$B$11:$B$25,$C81,'Easter One Day 4-16-22 FS'!$AV$11:$AV$25)</f>
        <v>0</v>
      </c>
      <c r="HJ81" s="174">
        <f>SUMIF('Easter One Day 4-16-22 FS'!$B$11:$B$25,$C81,'Easter One Day 4-16-22 FS'!$AW$11:$AW$25)</f>
        <v>0</v>
      </c>
      <c r="HK81" s="174">
        <f>SUMIF('Easter One Day 4-16-22 FS'!$B$11:$B$25,$C81,'Easter One Day 4-16-22 FS'!$AX$11:$AX$25)</f>
        <v>0</v>
      </c>
      <c r="HL81" s="174">
        <f>SUMIF('Easter One Day 4-16-22 FS'!$B$11:$B$25,$C81,'Easter One Day 4-16-22 FS'!$AY$11:$AY$25)</f>
        <v>0</v>
      </c>
      <c r="HM81" s="174">
        <f>SUMIF('Easter One Day 4-16-22 TH'!$B$11:$B$25,$C81,'Easter One Day 4-16-22 TH'!$AU$11:$AU$25)</f>
        <v>0</v>
      </c>
      <c r="HN81" s="174">
        <f>SUMIF('Easter One Day 4-16-22 TH'!$B$11:$B$25,$C81,'Easter One Day 4-16-22 TH'!$AV$11:$AV$25)</f>
        <v>0</v>
      </c>
      <c r="HO81" s="174">
        <f>SUMIF('Easter One Day 4-16-22 TH'!$B$11:$B$25,$C81,'Easter One Day 4-16-22 TH'!$AW$11:$AW$25)</f>
        <v>0</v>
      </c>
      <c r="HP81" s="174">
        <f>SUMIF('Easter One Day 4-16-22 TH'!$B$11:$B$25,$C81,'Easter One Day 4-16-22 TH'!$AX$11:$AX$25)</f>
        <v>0</v>
      </c>
      <c r="HQ81" s="174">
        <f>SUMIF('Easter One Day 4-16-22 TH'!$B$11:$B$25,$C81,'Easter One Day 4-16-22 TH'!$AY$11:$AY$25)</f>
        <v>0</v>
      </c>
      <c r="HR81" s="174">
        <f>SUMIF('Long Distance Race 5-7-22'!$B$11:$B$25,$C81,'Long Distance Race 5-7-22'!$AU$11:$AU$25)</f>
        <v>0</v>
      </c>
      <c r="HS81" s="174">
        <f>SUMIF('Long Distance Race 5-7-22'!$B$11:$B$18,$C81,'Long Distance Race 5-7-22'!$AV$11:$AV$18)</f>
        <v>0</v>
      </c>
      <c r="HT81" s="174">
        <f>SUMIF('Long Distance Race 5-7-22'!$B$11:$B$18,$C81,'Long Distance Race 5-7-22'!$AW$11:$AW$18)</f>
        <v>0</v>
      </c>
      <c r="HU81" s="174">
        <f>SUMIF('Long Distance Race 5-7-22'!$B$11:$B$18,$C81,'Long Distance Race 5-7-22'!$AX$11:$AX$18)</f>
        <v>0</v>
      </c>
      <c r="HV81" s="174">
        <f>SUMIF('Long Distance Race 5-7-22'!$B$11:$B$18,$C81,'Long Distance Race 5-7-22'!$AY$11:$AY$18)</f>
        <v>0</v>
      </c>
      <c r="HW81" s="174">
        <f>SUMIF('Memorial Day Regatta 5-28-22 Op'!$B$11:$B$25,$C81,'Memorial Day Regatta 5-28-22 Op'!$AU$11:$AU$25)</f>
        <v>0</v>
      </c>
      <c r="HX81" s="174">
        <f>SUMIF('Memorial Day Regatta 5-28-22 Op'!$B$11:$B$18,$C81,'Memorial Day Regatta 5-28-22 Op'!$AV$11:$AV$18)</f>
        <v>0</v>
      </c>
      <c r="HY81" s="174">
        <f>SUMIF('Memorial Day Regatta 5-28-22 Op'!$B$11:$B$18,$C81,'Memorial Day Regatta 5-28-22 Op'!$AW$11:$AW$18)</f>
        <v>0</v>
      </c>
      <c r="HZ81" s="174">
        <f>SUMIF('Memorial Day Regatta 5-28-22 Op'!$B$11:$B$18,$C81,'Memorial Day Regatta 5-28-22 Op'!$AX$11:$AX$18)</f>
        <v>0</v>
      </c>
      <c r="IA81" s="174">
        <f>SUMIF('Memorial Day Regatta 5-28-22 Op'!$B$11:$B$18,$C81,'Memorial Day Regatta 5-28-22 Op'!$AY$11:$AY$18)</f>
        <v>0</v>
      </c>
      <c r="IB81" s="174">
        <f>SUMIF('Caldwell Cup 6-25-22 TH'!$B$11:$B$25,$C81,'Caldwell Cup 6-25-22 TH'!$AU$11:$AU$25)</f>
        <v>0</v>
      </c>
      <c r="IC81" s="174">
        <f>SUMIF('Caldwell Cup 6-25-22 TH'!$B$11:$B$25,$C81,'Caldwell Cup 6-25-22 TH'!$AV$11:$AV$25)</f>
        <v>0</v>
      </c>
      <c r="ID81" s="174">
        <f>SUMIF('Caldwell Cup 6-25-22 TH'!$B$11:$B$25,$C81,'Caldwell Cup 6-25-22 TH'!$AW$11:$AW$25)</f>
        <v>0</v>
      </c>
      <c r="IE81" s="174">
        <f>SUMIF('Caldwell Cup 6-25-22 TH'!$B$11:$B$25,$C81,'Caldwell Cup 6-25-22 TH'!$AX$11:$AX$25)</f>
        <v>0</v>
      </c>
      <c r="IF81" s="174">
        <f>SUMIF('Caldwell Cup 6-25-22 TH'!$B$11:$B$25,$C81,'Caldwell Cup 6-25-22 TH'!$AY$11:$AY$25)</f>
        <v>0</v>
      </c>
      <c r="IG81" s="174">
        <f>SUMIF('Caldwell Cup 6-25-22 FS'!$B$11:$B$21,$C81,'Caldwell Cup 6-25-22 FS'!$AU$11:$AU$21)</f>
        <v>0</v>
      </c>
      <c r="IH81" s="174">
        <f>SUMIF('Caldwell Cup 6-25-22 FS'!$B$11:$B$21,$C81,'Caldwell Cup 6-25-22 FS'!$AV$11:$AV$21)</f>
        <v>0</v>
      </c>
      <c r="II81" s="174">
        <f>SUMIF('Caldwell Cup 6-25-22 FS'!$B$11:$B$21,$C81,'Caldwell Cup 6-25-22 FS'!$AW$11:$AW$21)</f>
        <v>0</v>
      </c>
      <c r="IJ81" s="174">
        <f>SUMIF('Caldwell Cup 6-25-22 FS'!$B$11:$B$21,$C81,'Caldwell Cup 6-25-22 FS'!$AX$11:$AX$21)</f>
        <v>0</v>
      </c>
      <c r="IK81" s="174">
        <f>SUMIF('Caldwell Cup 6-25-22 FS'!$B$11:$B$21,$C81,'Caldwell Cup 6-25-22 FS'!$AY$11:$AY$21)</f>
        <v>0</v>
      </c>
      <c r="IL81" s="174">
        <f>SUMIF('Caldwell Cup 6-25-22 Lasers'!$B$11:$B$23,$C81,'Caldwell Cup 6-25-22 Lasers'!$AU$11:$AU$23)</f>
        <v>0</v>
      </c>
      <c r="IM81" s="174">
        <f>SUMIF('Caldwell Cup 6-25-22 Lasers'!$B$11:$B$23,$C81,'Caldwell Cup 6-25-22 Lasers'!$AV$11:$AV$23)</f>
        <v>0</v>
      </c>
      <c r="IN81" s="174">
        <f>SUMIF('Caldwell Cup 6-25-22 Lasers'!$B$11:$B$23,$C81,'Caldwell Cup 6-25-22 Lasers'!$AW$11:$AW$23)</f>
        <v>0</v>
      </c>
      <c r="IO81" s="174">
        <f>SUMIF('Caldwell Cup 6-25-22 Lasers'!$B$11:$B$23,$C81,'Caldwell Cup 6-25-22 Lasers'!$AX$11:$AX$23)</f>
        <v>0</v>
      </c>
      <c r="IP81" s="174">
        <f>SUMIF('Caldwell Cup 6-25-22 Lasers'!$B$11:$B$23,$C81,'Caldwell Cup 6-25-22 Lasers'!$AY$11:$AY$23)</f>
        <v>0</v>
      </c>
      <c r="IQ81" s="174">
        <f>SUMIF('Labor Day Regatta 9-3-22 FS'!$B$11:$B$30,$C81,'Labor Day Regatta 9-3-22 FS'!$AU$11:$AU$30)</f>
        <v>0</v>
      </c>
      <c r="IR81" s="174">
        <f>SUMIF('Labor Day Regatta 9-3-22 FS'!$B$11:$B$30,$C81,'Labor Day Regatta 9-3-22 FS'!$AV$11:$AV$30)</f>
        <v>0</v>
      </c>
      <c r="IS81" s="174">
        <f>SUMIF('Labor Day Regatta 9-3-22 FS'!$B$11:$B$30,$C81,'Labor Day Regatta 9-3-22 FS'!$AW$11:$AW$30)</f>
        <v>0</v>
      </c>
      <c r="IT81" s="174">
        <f>SUMIF('Labor Day Regatta 9-3-22 FS'!$B$11:$B$30,$C81,'Labor Day Regatta 9-3-22 FS'!$AX$11:$AX$30)</f>
        <v>0</v>
      </c>
      <c r="IU81" s="174">
        <f>SUMIF('Labor Day Regatta 9-3-22 FS'!$B$11:$B$30,$C81,'Labor Day Regatta 9-3-22 FS'!$AY$11:$AY$30)</f>
        <v>0</v>
      </c>
      <c r="IV81" s="174">
        <f>SUMIF('2022-09-17 Leukemia Cup FS'!$B$11:$B$26,$C81,'2022-09-17 Leukemia Cup FS'!$AU$11:$AU$26)</f>
        <v>0</v>
      </c>
      <c r="IW81" s="174">
        <f>SUMIF('2022-09-17 Leukemia Cup FS'!$B$11:$B$26,$C81,'2022-09-17 Leukemia Cup FS'!$AV$11:$AV$26)</f>
        <v>0</v>
      </c>
      <c r="IX81" s="174">
        <f>SUMIF('2022-09-17 Leukemia Cup FS'!$B$11:$B$26,$C81,'2022-09-17 Leukemia Cup FS'!$AW$11:$AW$26)</f>
        <v>0</v>
      </c>
      <c r="IY81" s="174">
        <f>SUMIF('2022-09-17 Leukemia Cup FS'!$B$11:$B$26,$C81,'2022-09-17 Leukemia Cup FS'!$AX$11:$AX$26)</f>
        <v>0</v>
      </c>
      <c r="IZ81" s="174">
        <f>SUMIF('2022-09-17 Leukemia Cup FS'!$B$11:$B$26,$C81,'2022-09-17 Leukemia Cup FS'!$AY$11:$AY$26)</f>
        <v>0</v>
      </c>
      <c r="JA81" s="174">
        <f>SUMIF('2022-09-17 Leukemia Cup TH'!$B$11:$B$28,$C81,'2022-09-17 Leukemia Cup TH'!$AU$11:$AU$28)</f>
        <v>0</v>
      </c>
      <c r="JB81" s="174">
        <f>SUMIF('2022-09-17 Leukemia Cup TH'!$B$11:$B$28,$C81,'2022-09-17 Leukemia Cup TH'!$AV$11:$AV$28)</f>
        <v>0</v>
      </c>
      <c r="JC81" s="174">
        <f>SUMIF('2022-09-17 Leukemia Cup TH'!$B$11:$B$28,$C81,'2022-09-17 Leukemia Cup TH'!$AW$11:$AW$28)</f>
        <v>0</v>
      </c>
      <c r="JD81" s="174">
        <f>SUMIF('2022-09-17 Leukemia Cup TH'!$B$11:$B$28,$C81,'2022-09-17 Leukemia Cup TH'!$AX$11:$AX$28)</f>
        <v>0</v>
      </c>
      <c r="JE81" s="174">
        <f>SUMIF('2022-09-17 Leukemia Cup TH'!$B$11:$B$28,$C81,'2022-09-17 Leukemia Cup TH'!$AY$11:$AY$28)</f>
        <v>0</v>
      </c>
      <c r="JF81" s="174">
        <f>SUMIF('Smith-Berry LDR 9-24-22'!$B$11:$B$30,$C81,'Smith-Berry LDR 9-24-22'!$AU$11:$AU$30)</f>
        <v>0</v>
      </c>
      <c r="JG81" s="174">
        <f>SUMIF('Smith-Berry LDR 9-24-22'!$B$11:$B$30,$C81,'Smith-Berry LDR 9-24-22'!$AV$11:$AV$30)</f>
        <v>0</v>
      </c>
      <c r="JH81" s="174">
        <f>SUMIF('Smith-Berry LDR 9-24-22'!$B$11:$B$30,$C81,'Smith-Berry LDR 9-24-22'!$AW$11:$AW$30)</f>
        <v>0</v>
      </c>
      <c r="JI81" s="174">
        <f>SUMIF('Smith-Berry LDR 9-24-22'!$B$11:$B$30,$C81,'Smith-Berry LDR 9-24-22'!$AX$11:$AX$30)</f>
        <v>0</v>
      </c>
      <c r="JJ81" s="174">
        <f>SUMIF('Smith-Berry LDR 9-24-22'!$B$11:$B$30,$C81,'Smith-Berry LDR 9-24-22'!$AY$11:$AY$30)</f>
        <v>0</v>
      </c>
      <c r="JK81" s="174">
        <f>SUMIF('Great Scot 10-1-22 Cham'!$B$11:$B$38,$C81,'Great Scot 10-1-22 Cham'!$AU$11:$AU$38)</f>
        <v>0</v>
      </c>
      <c r="JL81" s="174">
        <f>SUMIF('Great Scot 10-1-22 Cham'!$B$11:$B$38,$C81,'Great Scot 10-1-22 Cham'!$AV$11:$AV$38)</f>
        <v>0</v>
      </c>
      <c r="JM81" s="174">
        <f>SUMIF('Great Scot 10-1-22 Cham'!$B$11:$B$38,$C81,'Great Scot 10-1-22 Cham'!$AW$11:$AW$38)</f>
        <v>0</v>
      </c>
      <c r="JN81" s="174">
        <f>SUMIF('Great Scot 10-1-22 Cham'!$B$11:$B$38,$C81,'Great Scot 10-1-22 Cham'!$AX$11:$AX$38)</f>
        <v>0</v>
      </c>
      <c r="JO81" s="174">
        <f>SUMIF('Great Scot 10-1-22 Cham'!$B$11:$B$38,$C81,'Great Scot 10-1-22 Cham'!$AY$11:$AY$38)</f>
        <v>0</v>
      </c>
      <c r="JP81" s="174">
        <f>SUMIF('Great Scot 10-1-22 Chal'!$B$11:$B$28,$C81,'Great Scot 10-1-22 Chal'!$AU$11:$AU$28)</f>
        <v>0</v>
      </c>
      <c r="JQ81" s="174">
        <f>SUMIF('Great Scot 10-1-22 Chal'!$B$11:$B$28,$C81,'Great Scot 10-1-22 Chal'!$AV$11:$AV$28)</f>
        <v>0</v>
      </c>
      <c r="JR81" s="174">
        <f>SUMIF('Great Scot 10-1-22 Chal'!$B$11:$B$28,$C81,'Great Scot 10-1-22 Chal'!$AW$11:$AW$28)</f>
        <v>0</v>
      </c>
      <c r="JS81" s="174">
        <f>SUMIF('Great Scot 10-1-22 Chal'!$B$11:$B$28,$C81,'Great Scot 10-1-22 Chal'!$AX$11:$AX$28)</f>
        <v>0</v>
      </c>
      <c r="JT81" s="174">
        <f>SUMIF('Great Scot 10-1-22 Chal'!$B$11:$B$28,$C81,'Great Scot 10-1-22 Chal'!$AY$11:$AY$28)</f>
        <v>0</v>
      </c>
      <c r="JU81" s="174">
        <f>SUMIF('Great Pumpkin Regatta 10-15-22'!$B$11:$B$54,$C81,'Great Pumpkin Regatta 10-15-22'!$AU$11:$AU$54)</f>
        <v>0</v>
      </c>
      <c r="JV81" s="174">
        <f>SUMIF('Great Pumpkin Regatta 10-15-22'!$B$11:$B$54,$C81,'Great Pumpkin Regatta 10-15-22'!$AV$11:$AV$54)</f>
        <v>0</v>
      </c>
      <c r="JW81" s="174">
        <f>SUMIF('Great Pumpkin Regatta 10-15-22'!$B$11:$B$54,$C81,'Great Pumpkin Regatta 10-15-22'!$AW$11:$AW$54)</f>
        <v>0</v>
      </c>
      <c r="JX81" s="174">
        <f>SUMIF('Great Pumpkin Regatta 10-15-22'!$B$11:$B$54,$C81,'Great Pumpkin Regatta 10-15-22'!$AX$11:$AX$54)</f>
        <v>0</v>
      </c>
      <c r="JY81" s="174">
        <f>SUMIF('Great Pumpkin Regatta 10-15-22'!$B$11:$B$54,$C81,'Great Pumpkin Regatta 10-15-22'!$AY$11:$AY$54)</f>
        <v>0</v>
      </c>
      <c r="JZ81" s="174">
        <f>SUMIF('One Day Regatta 10-29-22 FS'!$B$11:$B$19,$C81,'One Day Regatta 10-29-22 FS'!$AU$11:$AU$19)</f>
        <v>0</v>
      </c>
      <c r="KA81" s="174">
        <f>SUMIF('One Day Regatta 10-29-22 FS'!$B$11:$B$19,$C81,'One Day Regatta 10-29-22 FS'!$AV$11:$AV$19)</f>
        <v>0</v>
      </c>
      <c r="KB81" s="174">
        <f>SUMIF('One Day Regatta 10-29-22 FS'!$B$11:$B$19,$C81,'One Day Regatta 10-29-22 FS'!$AW$11:$AW$19)</f>
        <v>0</v>
      </c>
      <c r="KC81" s="174">
        <f>SUMIF('One Day Regatta 10-29-22 FS'!$B$11:$B$19,$C81,'One Day Regatta 10-29-22 FS'!$AX$11:$AX$19)</f>
        <v>0</v>
      </c>
      <c r="KD81" s="174">
        <f>SUMIF('One Day Regatta 10-29-22 FS'!$B$11:$B$19,$C81,'One Day Regatta 10-29-22 FS'!$AY$11:$AY$19)</f>
        <v>0</v>
      </c>
    </row>
    <row r="82" spans="1:290" ht="15" customHeight="1" x14ac:dyDescent="0.2">
      <c r="A82" s="400" t="s">
        <v>1369</v>
      </c>
      <c r="B82" s="134">
        <f t="shared" si="69"/>
        <v>36</v>
      </c>
      <c r="C82" s="170" t="s">
        <v>842</v>
      </c>
      <c r="D82" s="171">
        <f t="shared" si="76"/>
        <v>0</v>
      </c>
      <c r="E82" s="172">
        <f t="shared" si="77"/>
        <v>0</v>
      </c>
      <c r="F82" s="171">
        <f t="shared" si="78"/>
        <v>0</v>
      </c>
      <c r="G82" s="171">
        <v>0</v>
      </c>
      <c r="H82" s="171">
        <f t="shared" si="79"/>
        <v>0</v>
      </c>
      <c r="I82" s="173">
        <f t="shared" si="80"/>
        <v>0</v>
      </c>
      <c r="J82" s="173"/>
      <c r="K82" s="174">
        <f>SUMIF('Saturday Race 11-06-21'!$B$11:$B$21,$C82,'Saturday Race 11-06-21'!$AU$11:$AU$21)</f>
        <v>0</v>
      </c>
      <c r="L82" s="174">
        <f>SUMIF('Saturday Race 11-06-21'!$B$11:$B$21,$C82,'Saturday Race 11-06-21'!$AV$11:$AV$21)</f>
        <v>0</v>
      </c>
      <c r="M82" s="174">
        <f>SUMIF('Saturday Race 11-06-21'!$B$11:$B$21,$C82,'Saturday Race 11-06-21'!$AW$11:$AW$21)</f>
        <v>0</v>
      </c>
      <c r="N82" s="174">
        <f>SUMIF('Saturday Race 11-06-21'!$B$11:$B$21,$C82,'Saturday Race 11-06-21'!$AX$11:$AX$21)</f>
        <v>0</v>
      </c>
      <c r="O82" s="174">
        <f>SUMIF('Saturday Race 11-06-21'!$B$11:$B$21,$C82,'Saturday Race 11-06-21'!$AY$11:$AY$21)</f>
        <v>0</v>
      </c>
      <c r="P82" s="174">
        <f>SUMIF('Saturday Race 11-20-21'!$B$11:$B$20,$C82,'Saturday Race 11-20-21'!$AU$11:$AU$20)</f>
        <v>0</v>
      </c>
      <c r="Q82" s="174">
        <f>SUMIF('Saturday Race 11-20-21'!$B$11:$B$20,$C82,'Saturday Race 11-20-21'!$AV$11:$AV$20)</f>
        <v>0</v>
      </c>
      <c r="R82" s="174">
        <f>SUMIF('Saturday Race 11-20-21'!$B$11:$B$20,$C82,'Saturday Race 11-20-21'!$AW$11:$AW$20)</f>
        <v>0</v>
      </c>
      <c r="S82" s="174">
        <f>SUMIF('Saturday Race 11-20-21'!$B$11:$B$20,$C82,'Saturday Race 11-20-21'!$AX$11:$AX$20)</f>
        <v>0</v>
      </c>
      <c r="T82" s="174">
        <f>SUMIF('Saturday Race 11-20-21'!$B$11:$B$20,$C82,'Saturday Race 11-20-21'!$AY$11:$AY$20)</f>
        <v>0</v>
      </c>
      <c r="U82" s="174">
        <f>SUMIF('Saturday Race 1-08-22'!$B$11:$B$20,$C82,'Saturday Race 1-08-22'!$AU$11:$AU$20)</f>
        <v>0</v>
      </c>
      <c r="V82" s="174">
        <f>SUMIF('Saturday Race 1-08-22'!$B$11:$B$20,$C82,'Saturday Race 1-08-22'!$AV$11:$AV$20)</f>
        <v>0</v>
      </c>
      <c r="W82" s="174">
        <f>SUMIF('Saturday Race 1-08-22'!$B$11:$B$20,$C82,'Saturday Race 1-08-22'!$AW$11:$AW$20)</f>
        <v>0</v>
      </c>
      <c r="X82" s="174">
        <f>SUMIF('Saturday Race 1-08-22'!$B$11:$B$20,$C82,'Saturday Race 1-08-22'!$AX$11:$AX$20)</f>
        <v>0</v>
      </c>
      <c r="Y82" s="174">
        <f>SUMIF('Saturday Race 1-08-22'!$B$11:$B$20,$C82,'Saturday Race 1-08-22'!$AY$11:$AY$20)</f>
        <v>0</v>
      </c>
      <c r="Z82" s="174">
        <f>SUMIF('Saturday Race 1-22-22'!$B$11:$B$20,$C82,'Saturday Race 1-22-22'!$AU$11:$AU$20)</f>
        <v>0</v>
      </c>
      <c r="AA82" s="174">
        <f>SUMIF('Saturday Race 1-22-22'!$B$11:$B$20,$C82,'Saturday Race 1-22-22'!$AV$11:$AV$20)</f>
        <v>0</v>
      </c>
      <c r="AB82" s="174">
        <f>SUMIF('Saturday Race 1-22-22'!$B$11:$B$20,$C82,'Saturday Race 1-22-22'!$AW$11:$AW$20)</f>
        <v>0</v>
      </c>
      <c r="AC82" s="174">
        <f>SUMIF('Saturday Race 1-22-22'!$B$11:$B$20,$C82,'Saturday Race 1-22-22'!$AX$11:$AX$20)</f>
        <v>0</v>
      </c>
      <c r="AD82" s="174">
        <f>SUMIF('Saturday Race 1-22-22'!$B$11:$B$20,$C82,'Saturday Race 1-22-22'!$AY$11:$AY$20)</f>
        <v>0</v>
      </c>
      <c r="AE82" s="174">
        <f>SUMIF('Sunday Race 2-6-22'!$B$11:$B$20,$C82,'Sunday Race 2-6-22'!$AU$11:$AU$20)</f>
        <v>0</v>
      </c>
      <c r="AF82" s="174">
        <f>SUMIF('Sunday Race 2-6-22'!$B$11:$B$20,$C82,'Sunday Race 2-6-22'!$AV$11:$AV$20)</f>
        <v>0</v>
      </c>
      <c r="AG82" s="174">
        <f>SUMIF('Sunday Race 2-6-22'!$B$11:$B$20,$C82,'Sunday Race 2-6-22'!$AW$11:$AW$20)</f>
        <v>0</v>
      </c>
      <c r="AH82" s="174">
        <f>SUMIF('Sunday Race 2-6-22'!$B$11:$B$20,$C82,'Sunday Race 2-6-22'!$AX$11:$AX$20)</f>
        <v>0</v>
      </c>
      <c r="AI82" s="174">
        <f>SUMIF('Sunday Race 2-6-22'!$B$11:$B$20,$C82,'Sunday Race 2-6-22'!$AY$11:$AY$20)</f>
        <v>0</v>
      </c>
      <c r="AJ82" s="174">
        <f>SUMIF('Sunday Race 2-20-22'!$B$11:$B$26,$C82,'Sunday Race 2-20-22'!$AU$11:$AU$26)</f>
        <v>0</v>
      </c>
      <c r="AK82" s="174">
        <f>SUMIF('Sunday Race 2-20-22'!$B$11:$B$26,$C82,'Sunday Race 2-20-22'!$AV$11:$AV$26)</f>
        <v>0</v>
      </c>
      <c r="AL82" s="174">
        <f>SUMIF('Sunday Race 2-20-22'!$B$11:$B$26,$C82,'Sunday Race 2-20-22'!$AW$11:$AW$26)</f>
        <v>0</v>
      </c>
      <c r="AM82" s="174">
        <f>SUMIF('Sunday Race 2-20-22'!$B$11:$B$26,$C82,'Sunday Race 2-20-22'!$AX$11:$AX$26)</f>
        <v>0</v>
      </c>
      <c r="AN82" s="174">
        <f>SUMIF('Sunday Race 2-20-22'!$B$11:$B$26,$C82,'Sunday Race 2-20-22'!$AY$11:$AY$26)</f>
        <v>0</v>
      </c>
      <c r="AO82" s="174">
        <f>SUMIF('Sunday Race 2-27-22'!$B$11:$B$20,$C82,'Sunday Race 2-27-22'!$AU$11:$AU$20)</f>
        <v>0</v>
      </c>
      <c r="AP82" s="174">
        <f>SUMIF('Sunday Race 2-27-22'!$B$11:$B$20,$C82,'Sunday Race 2-27-22'!$AV$11:$AV$20)</f>
        <v>0</v>
      </c>
      <c r="AQ82" s="174">
        <f>SUMIF('Sunday Race 2-27-22'!$B$11:$B$20,$C82,'Sunday Race 2-27-22'!$AW$11:$AW$20)</f>
        <v>0</v>
      </c>
      <c r="AR82" s="174">
        <f>SUMIF('Sunday Race 2-27-22'!$B$11:$B$20,$C82,'Sunday Race 2-27-22'!$AX$11:$AX$20)</f>
        <v>0</v>
      </c>
      <c r="AS82" s="174">
        <f>SUMIF('Sunday Race 2-27-22'!$B$11:$B$20,$C82,'Sunday Race 2-27-22'!$AY$11:$AY$20)</f>
        <v>0</v>
      </c>
      <c r="AT82" s="174">
        <f>SUMIF('Sunday Race 3-13-22'!$B$11:$B$25,$C82,'Sunday Race 3-13-22'!$AU$11:$AU$25)</f>
        <v>0</v>
      </c>
      <c r="AU82" s="174">
        <f>SUMIF('Sunday Race 3-13-22'!$B$11:$B$25,$C82,'Sunday Race 3-13-22'!$AV$11:$AV$25)</f>
        <v>0</v>
      </c>
      <c r="AV82" s="174">
        <f>SUMIF('Sunday Race 3-13-22'!$B$11:$B$25,$C82,'Sunday Race 3-13-22'!$AW$11:$AW$25)</f>
        <v>0</v>
      </c>
      <c r="AW82" s="174">
        <f>SUMIF('Sunday Race 3-13-22'!$B$11:$B$25,$C82,'Sunday Race 3-13-22'!$AX$11:$AX$25)</f>
        <v>0</v>
      </c>
      <c r="AX82" s="174">
        <f>SUMIF('Sunday Race 3-13-22'!$B$11:$B$25,$C82,'Sunday Race 3-13-22'!$AY$11:$AY$25)</f>
        <v>0</v>
      </c>
      <c r="AY82" s="174">
        <f>SUMIF('Saturday Race 3-19-22'!$B$11:$B$15,$C82,'Saturday Race 3-19-22'!$AU$11:$AU$15)</f>
        <v>0</v>
      </c>
      <c r="AZ82" s="174">
        <f>SUMIF('Saturday Race 3-19-22'!$B$11:$B$15,$C82,'Saturday Race 3-19-22'!$AV$11:$AV$15)</f>
        <v>0</v>
      </c>
      <c r="BA82" s="174">
        <f>SUMIF('Saturday Race 3-19-22'!$B$11:$B$15,$C82,'Saturday Race 3-19-22'!$AW$11:$AW$15)</f>
        <v>0</v>
      </c>
      <c r="BB82" s="174">
        <f>SUMIF('Saturday Race 3-19-22'!$B$11:$B$15,$C82,'Saturday Race 3-19-22'!$AX$11:$AX$15)</f>
        <v>0</v>
      </c>
      <c r="BC82" s="174">
        <f>SUMIF('Saturday Race 3-19-22'!$B$11:$B$15,$C82,'Saturday Race 3-19-22'!$AY$11:$AY$15)</f>
        <v>0</v>
      </c>
      <c r="BD82" s="174">
        <f>SUMIF('Sunday Races 4-10-22'!$B$11:$B$26,$C82,'Sunday Races 4-10-22'!$AU$11:$AU$26)</f>
        <v>0</v>
      </c>
      <c r="BE82" s="174">
        <f>SUMIF('Sunday Races 4-10-22'!$B$11:$B$26,$C82,'Sunday Races 4-10-22'!$AV$11:$AV$26)</f>
        <v>0</v>
      </c>
      <c r="BF82" s="174">
        <f>SUMIF('Sunday Races 4-10-22'!$B$11:$B$26,$C82,'Sunday Races 4-10-22'!$AW$11:$AW$26)</f>
        <v>0</v>
      </c>
      <c r="BG82" s="174">
        <f>SUMIF('Sunday Races 4-10-22'!$B$11:$B$26,$C82,'Sunday Races 4-10-22'!$AX$11:$AX$26)</f>
        <v>0</v>
      </c>
      <c r="BH82" s="174">
        <f>SUMIF('Sunday Races 4-10-22'!$B$11:$B$26,$C82,'Sunday Races 4-10-22'!$AY$11:$AY$26)</f>
        <v>0</v>
      </c>
      <c r="BI82" s="174">
        <f>SUMIF('Sunday Races 5-1-22'!$B$11:$B$28,$C82,'Sunday Races 5-1-22'!$AU$11:$AU$28)</f>
        <v>0</v>
      </c>
      <c r="BJ82" s="174">
        <f>SUMIF('Sunday Races 5-1-22'!$B$11:$B$28,$C82,'Sunday Races 5-1-22'!$AV$11:$AV$28)</f>
        <v>0</v>
      </c>
      <c r="BK82" s="174">
        <f>SUMIF('Sunday Races 5-1-22'!$B$11:$B$28,$C82,'Sunday Races 5-1-22'!$AW$11:$AW$28)</f>
        <v>0</v>
      </c>
      <c r="BL82" s="174">
        <f>SUMIF('Sunday Races 5-1-22'!$B$11:$B$28,$C82,'Sunday Races 5-1-22'!$AX$11:$AX$28)</f>
        <v>0</v>
      </c>
      <c r="BM82" s="174">
        <f>SUMIF('Sunday Races 5-1-22'!$B$11:$B$28,$C82,'Sunday Races 5-1-22'!$AY$11:$AY$28)</f>
        <v>0</v>
      </c>
      <c r="BN82" s="174">
        <f>SUMIF('Sunday Races 6-5-22'!$B$11:$B$28,$C82,'Sunday Races 6-5-22'!$AU$11:$AU$28)</f>
        <v>0</v>
      </c>
      <c r="BO82" s="174">
        <f>SUMIF('Sunday Races 6-5-22'!$B$11:$B$28,$C82,'Sunday Races 6-5-22'!$AV$11:$AV$28)</f>
        <v>0</v>
      </c>
      <c r="BP82" s="174">
        <f>SUMIF('Sunday Races 6-5-22'!$B$11:$B$28,$C82,'Sunday Races 6-5-22'!$AW$11:$AW$28)</f>
        <v>0</v>
      </c>
      <c r="BQ82" s="174">
        <f>SUMIF('Sunday Races 6-5-22'!$B$11:$B$28,$C82,'Sunday Races 6-5-22'!$AX$11:$AX$28)</f>
        <v>0</v>
      </c>
      <c r="BR82" s="174">
        <f>SUMIF('Sunday Races 6-5-22'!$B$11:$B$28,$C82,'Sunday Races 6-5-22'!$AY$11:$AY$28)</f>
        <v>0</v>
      </c>
      <c r="BS82" s="174">
        <f>SUMIF('Sunday Races 6-12-22'!$B$11:$B$24,$C82,'Sunday Races 6-12-22'!$AU$11:$AU$24)</f>
        <v>0</v>
      </c>
      <c r="BT82" s="174">
        <f>SUMIF('Sunday Races 6-12-22'!$B$11:$B$24,$C82,'Sunday Races 6-12-22'!$AV$11:$AV$24)</f>
        <v>0</v>
      </c>
      <c r="BU82" s="174">
        <f>SUMIF('Sunday Races 6-12-22'!$B$11:$B$24,$C82,'Sunday Races 6-12-22'!$AW$11:$AW$24)</f>
        <v>0</v>
      </c>
      <c r="BV82" s="174">
        <f>SUMIF('Sunday Races 6-12-22'!$B$11:$B$24,$C82,'Sunday Races 6-12-22'!$AX$11:$AX$24)</f>
        <v>0</v>
      </c>
      <c r="BW82" s="174">
        <f>SUMIF('Sunday Races 6-12-22'!$B$11:$B$24,$C82,'Sunday Races 6-12-22'!$AY$11:$AY$24)</f>
        <v>0</v>
      </c>
      <c r="BX82" s="174">
        <f>SUMIF('Saturday Races 6-18-22'!$B$11:$B$24,$C82,'Saturday Races 6-18-22'!$AU$11:$AU$24)</f>
        <v>0</v>
      </c>
      <c r="BY82" s="174">
        <f>SUMIF('Saturday Races 6-18-22'!$B$11:$B$24,$C82,'Saturday Races 6-18-22'!$AV$11:$AV$24)</f>
        <v>0</v>
      </c>
      <c r="BZ82" s="174">
        <f>SUMIF('Saturday Races 6-18-22'!$B$11:$B$24,$C82,'Saturday Races 6-18-22'!$AW$11:$AW$24)</f>
        <v>0</v>
      </c>
      <c r="CA82" s="174">
        <f>SUMIF('Saturday Races 6-18-22'!$B$11:$B$24,$C82,'Saturday Races 6-18-22'!$AX$11:$AX$24)</f>
        <v>0</v>
      </c>
      <c r="CB82" s="174">
        <f>SUMIF('Saturday Races 6-18-22'!$B$11:$B$24,$C82,'Saturday Races 6-18-22'!$AY$11:$AY$24)</f>
        <v>0</v>
      </c>
      <c r="CC82" s="174">
        <f>SUMIF('Sunday Races 7-3-22'!$B$11:$B$26,$C82,'Sunday Races 7-3-22'!$AU$11:$AU$26)</f>
        <v>0</v>
      </c>
      <c r="CD82" s="174">
        <f>SUMIF('Sunday Races 7-3-22'!$B$11:$B$26,$C82,'Sunday Races 7-3-22'!$AV$11:$AV$26)</f>
        <v>0</v>
      </c>
      <c r="CE82" s="174">
        <f>SUMIF('Sunday Races 7-3-22'!$B$11:$B$26,$C82,'Sunday Races 7-3-22'!$AW$11:$AW$26)</f>
        <v>0</v>
      </c>
      <c r="CF82" s="174">
        <f>SUMIF('Sunday Races 7-3-22'!$B$11:$B$26,$C82,'Sunday Races 7-3-22'!$AX$11:$AX$26)</f>
        <v>0</v>
      </c>
      <c r="CG82" s="174">
        <f>SUMIF('Sunday Races 7-3-22'!$B$11:$B$26,$C82,'Sunday Races 7-3-22'!$AY$11:$AY$26)</f>
        <v>0</v>
      </c>
      <c r="CH82" s="174">
        <f>SUMIF('Sunday Races 7-31-22'!$B$11:$B$26,$C82,'Sunday Races 7-31-22'!$AU$11:$AU$26)</f>
        <v>0</v>
      </c>
      <c r="CI82" s="174">
        <f>SUMIF('Sunday Races 7-31-22'!$B$11:$B$26,$C82,'Sunday Races 7-31-22'!$AV$11:$AV$26)</f>
        <v>0</v>
      </c>
      <c r="CJ82" s="174">
        <f>SUMIF('Sunday Races 7-31-22'!$B$11:$B$26,$C82,'Sunday Races 7-31-22'!$AW$11:$AW$26)</f>
        <v>0</v>
      </c>
      <c r="CK82" s="174">
        <f>SUMIF('Sunday Races 7-31-22'!$B$11:$B$26,$C82,'Sunday Races 7-31-22'!$AX$11:$AX$26)</f>
        <v>0</v>
      </c>
      <c r="CL82" s="174">
        <f>SUMIF('Sunday Races 7-31-22'!$B$11:$B$26,$C82,'Sunday Races 7-31-22'!$AY$11:$AY$26)</f>
        <v>0</v>
      </c>
      <c r="CM82" s="174">
        <f>SUMIF('Sunday Races 8-14-22'!$B$11:$B$26,$C82,'Sunday Races 8-14-22'!$AU$11:$AU$26)</f>
        <v>0</v>
      </c>
      <c r="CN82" s="174">
        <f>SUMIF('Sunday Races 8-14-22'!$B$11:$B$26,$C82,'Sunday Races 8-14-22'!$AV$11:$AV$26)</f>
        <v>0</v>
      </c>
      <c r="CO82" s="174">
        <f>SUMIF('Sunday Races 8-14-22'!$B$11:$B$26,$C82,'Sunday Races 8-14-22'!$AW$11:$AW$26)</f>
        <v>0</v>
      </c>
      <c r="CP82" s="174">
        <f>SUMIF('Sunday Races 8-14-22'!$B$11:$B$26,$C82,'Sunday Races 8-14-22'!$AX$11:$AX$26)</f>
        <v>0</v>
      </c>
      <c r="CQ82" s="174">
        <f>SUMIF('Sunday Races 8-14-22'!$B$11:$B$26,$C82,'Sunday Races 8-14-22'!$AY$11:$AY$26)</f>
        <v>0</v>
      </c>
      <c r="CR82" s="174">
        <f>SUMIF('Saturday Races 8-20-22'!$B$11:$B$26,$C82,'Saturday Races 8-20-22'!$AU$11:$AU$26)</f>
        <v>0</v>
      </c>
      <c r="CS82" s="174">
        <f>SUMIF('Saturday Races 8-20-22'!$B$11:$B$26,$C82,'Saturday Races 8-20-22'!$AV$11:$AV$26)</f>
        <v>0</v>
      </c>
      <c r="CT82" s="174">
        <f>SUMIF('Saturday Races 8-20-22'!$B$11:$B$26,$C82,'Saturday Races 8-20-22'!$AW$11:$AW$26)</f>
        <v>0</v>
      </c>
      <c r="CU82" s="174">
        <f>SUMIF('Saturday Races 8-20-22'!$B$11:$B$26,$C82,'Saturday Races 8-20-22'!$AX$11:$AX$26)</f>
        <v>0</v>
      </c>
      <c r="CV82" s="174">
        <f>SUMIF('Saturday Races 8-20-22'!$B$11:$B$26,$C82,'Saturday Races 8-20-22'!$AY$11:$AY$26)</f>
        <v>0</v>
      </c>
      <c r="CW82" s="174">
        <f>SUMIF('Sunday Races 9-11-22'!$B$11:$B$20,$C82,'Sunday Races 9-11-22'!$AU$11:$AU$20)</f>
        <v>0</v>
      </c>
      <c r="CX82" s="174">
        <f>SUMIF('Sunday Races 9-11-22'!$B$11:$B$20,$C82,'Sunday Races 9-11-22'!$AV$11:$AV$20)</f>
        <v>0</v>
      </c>
      <c r="CY82" s="174">
        <f>SUMIF('Sunday Races 9-11-22'!$B$11:$B$20,$C82,'Sunday Races 9-11-22'!$AW$11:$AW$20)</f>
        <v>0</v>
      </c>
      <c r="CZ82" s="174">
        <f>SUMIF('Sunday Races 9-11-22'!$B$11:$B$20,$C82,'Sunday Races 9-11-22'!$AX$11:$AX$20)</f>
        <v>0</v>
      </c>
      <c r="DA82" s="174">
        <f>SUMIF('Sunday Races 9-11-22'!$B$11:$B$20,$C82,'Sunday Races 9-11-22'!$AY$11:$AY$20)</f>
        <v>0</v>
      </c>
      <c r="DB82" s="174">
        <f>SUMIF('Sunday Races 10-9-22'!$B$11:$B$21,$C82,'Sunday Races 10-9-22'!$AU$11:$AU$21)</f>
        <v>0</v>
      </c>
      <c r="DC82" s="174">
        <f>SUMIF('Sunday Races 10-9-22'!$B$11:$B$21,$C82,'Sunday Races 10-9-22'!$AV$11:$AV$21)</f>
        <v>0</v>
      </c>
      <c r="DD82" s="174">
        <f>SUMIF('Sunday Races 10-9-22'!$B$11:$B$21,$C82,'Sunday Races 10-9-22'!$AW$11:$AW$21)</f>
        <v>0</v>
      </c>
      <c r="DE82" s="174">
        <f>SUMIF('Sunday Races 10-9-22'!$B$11:$B$21,$C82,'Sunday Races 10-9-22'!$AX$11:$AX$21)</f>
        <v>0</v>
      </c>
      <c r="DF82" s="174">
        <f>SUMIF('Sunday Races 10-9-22'!$B$11:$B$21,$C82,'Sunday Races 10-9-22'!$AY$11:$AY$21)</f>
        <v>0</v>
      </c>
      <c r="DG82" s="174">
        <f>SUMIF('Sunday Races 10-23-22'!$B$11:$B$22,$C82,'Sunday Races 10-23-22'!$AU$11:$AU$22)</f>
        <v>0</v>
      </c>
      <c r="DH82" s="174">
        <f>SUMIF('Sunday Races 10-23-22'!$B$11:$B$22,$C82,'Sunday Races 10-23-22'!$AV$11:$AV$22)</f>
        <v>0</v>
      </c>
      <c r="DI82" s="174">
        <f>SUMIF('Sunday Races 10-23-22'!$B$11:$B$22,$C82,'Sunday Races 10-23-22'!$AW$11:$AW$22)</f>
        <v>0</v>
      </c>
      <c r="DJ82" s="174">
        <f>SUMIF('Sunday Races 10-23-22'!$B$11:$B$22,$C82,'Sunday Races 10-23-22'!$AX$11:$AX$22)</f>
        <v>0</v>
      </c>
      <c r="DK82" s="174">
        <f>SUMIF('Sunday Races 10-23-22'!$B$11:$B$22,$C82,'Sunday Races 10-23-22'!$AY$11:$AY$22)</f>
        <v>0</v>
      </c>
      <c r="DL82" s="175"/>
      <c r="DM82" s="176"/>
      <c r="DN82" s="177">
        <f t="shared" si="83"/>
        <v>0</v>
      </c>
      <c r="DO82" s="177">
        <f t="shared" si="83"/>
        <v>0</v>
      </c>
      <c r="DP82" s="177">
        <f t="shared" si="83"/>
        <v>0</v>
      </c>
      <c r="DQ82" s="177">
        <f t="shared" si="83"/>
        <v>0</v>
      </c>
      <c r="DR82" s="177">
        <f t="shared" si="83"/>
        <v>0</v>
      </c>
      <c r="DS82" s="177">
        <f t="shared" si="83"/>
        <v>0</v>
      </c>
      <c r="DT82" s="177">
        <f t="shared" si="83"/>
        <v>0</v>
      </c>
      <c r="DU82" s="177">
        <f t="shared" si="83"/>
        <v>0</v>
      </c>
      <c r="DV82" s="177">
        <f t="shared" si="83"/>
        <v>0</v>
      </c>
      <c r="DW82" s="177">
        <f t="shared" si="83"/>
        <v>0</v>
      </c>
      <c r="DX82" s="177">
        <f t="shared" si="84"/>
        <v>0</v>
      </c>
      <c r="DY82" s="177">
        <f t="shared" si="84"/>
        <v>0</v>
      </c>
      <c r="DZ82" s="177">
        <f t="shared" si="84"/>
        <v>0</v>
      </c>
      <c r="EA82" s="177">
        <f t="shared" si="84"/>
        <v>0</v>
      </c>
      <c r="EB82" s="177">
        <f t="shared" si="84"/>
        <v>0</v>
      </c>
      <c r="EC82" s="177">
        <f t="shared" si="84"/>
        <v>0</v>
      </c>
      <c r="ED82" s="177">
        <f t="shared" si="84"/>
        <v>0</v>
      </c>
      <c r="EE82" s="177">
        <f t="shared" si="84"/>
        <v>0</v>
      </c>
      <c r="EF82" s="177">
        <f t="shared" si="84"/>
        <v>0</v>
      </c>
      <c r="EG82" s="177">
        <f t="shared" si="84"/>
        <v>0</v>
      </c>
      <c r="EH82" s="177">
        <f t="shared" si="85"/>
        <v>0</v>
      </c>
      <c r="EI82" s="177">
        <f t="shared" si="85"/>
        <v>0</v>
      </c>
      <c r="EJ82" s="177">
        <f t="shared" si="85"/>
        <v>0</v>
      </c>
      <c r="EK82" s="177">
        <f t="shared" si="85"/>
        <v>0</v>
      </c>
      <c r="EL82" s="177">
        <f t="shared" si="85"/>
        <v>0</v>
      </c>
      <c r="EM82" s="177">
        <f t="shared" si="85"/>
        <v>0</v>
      </c>
      <c r="EN82" s="177">
        <f t="shared" si="85"/>
        <v>0</v>
      </c>
      <c r="EO82" s="177">
        <f t="shared" si="85"/>
        <v>0</v>
      </c>
      <c r="EP82" s="177">
        <f t="shared" si="85"/>
        <v>0</v>
      </c>
      <c r="EQ82" s="177">
        <f t="shared" si="85"/>
        <v>0</v>
      </c>
      <c r="ER82" s="177">
        <f t="shared" si="86"/>
        <v>0</v>
      </c>
      <c r="ES82" s="177">
        <f t="shared" si="86"/>
        <v>0</v>
      </c>
      <c r="ET82" s="177">
        <f t="shared" si="86"/>
        <v>0</v>
      </c>
      <c r="EU82" s="177">
        <f t="shared" si="86"/>
        <v>0</v>
      </c>
      <c r="EV82" s="177">
        <f t="shared" si="86"/>
        <v>0</v>
      </c>
      <c r="EW82" s="177">
        <f t="shared" si="86"/>
        <v>0</v>
      </c>
      <c r="EX82" s="177">
        <f t="shared" si="86"/>
        <v>0</v>
      </c>
      <c r="EY82" s="177">
        <f t="shared" si="86"/>
        <v>0</v>
      </c>
      <c r="EZ82" s="177">
        <f t="shared" si="86"/>
        <v>0</v>
      </c>
      <c r="FA82" s="177">
        <f t="shared" si="86"/>
        <v>0</v>
      </c>
      <c r="FB82" s="177">
        <f t="shared" si="87"/>
        <v>0</v>
      </c>
      <c r="FC82" s="177">
        <f t="shared" si="87"/>
        <v>0</v>
      </c>
      <c r="FD82" s="177">
        <f t="shared" si="87"/>
        <v>0</v>
      </c>
      <c r="FE82" s="177">
        <f t="shared" si="87"/>
        <v>0</v>
      </c>
      <c r="FF82" s="177">
        <f t="shared" si="87"/>
        <v>0</v>
      </c>
      <c r="FG82" s="177">
        <f t="shared" si="87"/>
        <v>0</v>
      </c>
      <c r="FH82" s="177">
        <f t="shared" si="87"/>
        <v>0</v>
      </c>
      <c r="FI82" s="177">
        <f t="shared" si="87"/>
        <v>0</v>
      </c>
      <c r="FJ82" s="177">
        <f t="shared" si="87"/>
        <v>0</v>
      </c>
      <c r="FK82" s="177">
        <f t="shared" si="87"/>
        <v>0</v>
      </c>
      <c r="FL82" s="177">
        <f t="shared" si="88"/>
        <v>0</v>
      </c>
      <c r="FM82" s="177">
        <f t="shared" si="88"/>
        <v>0</v>
      </c>
      <c r="FN82" s="177">
        <f t="shared" si="88"/>
        <v>0</v>
      </c>
      <c r="FO82" s="177">
        <f t="shared" si="88"/>
        <v>0</v>
      </c>
      <c r="FP82" s="177">
        <f t="shared" si="88"/>
        <v>0</v>
      </c>
      <c r="FQ82" s="177">
        <f t="shared" si="88"/>
        <v>0</v>
      </c>
      <c r="FR82" s="177">
        <f t="shared" si="88"/>
        <v>0</v>
      </c>
      <c r="FS82" s="177">
        <f t="shared" si="88"/>
        <v>0</v>
      </c>
      <c r="FT82" s="177">
        <f t="shared" si="88"/>
        <v>0</v>
      </c>
      <c r="FU82" s="177">
        <f t="shared" si="88"/>
        <v>0</v>
      </c>
      <c r="FV82" s="177">
        <f t="shared" si="88"/>
        <v>0</v>
      </c>
      <c r="FW82" s="177">
        <f t="shared" si="88"/>
        <v>0</v>
      </c>
      <c r="FX82" s="177">
        <f t="shared" si="88"/>
        <v>0</v>
      </c>
      <c r="FY82" s="177">
        <f t="shared" si="88"/>
        <v>0</v>
      </c>
      <c r="FZ82" s="177">
        <f t="shared" si="88"/>
        <v>0</v>
      </c>
      <c r="GA82" s="177"/>
      <c r="GB82" s="229">
        <f t="shared" si="81"/>
        <v>0</v>
      </c>
      <c r="GC82" s="229">
        <f t="shared" si="82"/>
        <v>0</v>
      </c>
      <c r="GD82" s="174">
        <f>SUMIF('One Day 12-04-21 Scots'!$B$11:$B$24,$C82,'One Day 12-04-21 Scots'!$AU$11:$AU$24)</f>
        <v>0</v>
      </c>
      <c r="GE82" s="174">
        <f>SUMIF('One Day 12-04-21 Scots'!$B$11:$B$24,$C82,'One Day 12-04-21 Scots'!$AV$11:$AV$24)</f>
        <v>0</v>
      </c>
      <c r="GF82" s="174">
        <f>SUMIF('One Day 12-04-21 Scots'!$B$11:$B$24,$C82,'One Day 12-04-21 Scots'!$AW$11:$AW$24)</f>
        <v>0</v>
      </c>
      <c r="GG82" s="174">
        <f>SUMIF('One Day 12-04-21 Scots'!$B$11:$B$24,$C82,'One Day 12-04-21 Scots'!$AX$11:$AX$24)</f>
        <v>0</v>
      </c>
      <c r="GH82" s="174">
        <f>SUMIF('One Day 12-04-21 Scots'!$B$11:$B$24,$C82,'One Day 12-04-21 Scots'!$AY$11:$AY$24)</f>
        <v>0</v>
      </c>
      <c r="GI82" s="174">
        <f>SUMIF('One Day 12-04-21 Thistles'!$B$11:$B$25,$C82,'One Day 12-04-21 Thistles'!$AU$11:$AU$25)</f>
        <v>0</v>
      </c>
      <c r="GJ82" s="174">
        <f>SUMIF('One Day 12-04-21 Thistles'!$B$11:$B$25,$C82,'One Day 12-04-21 Thistles'!$AV$11:$AV$25)</f>
        <v>0</v>
      </c>
      <c r="GK82" s="174">
        <f>SUMIF('One Day 12-04-21 Thistles'!$B$11:$B$25,$C82,'One Day 12-04-21 Thistles'!$AW$11:$AW$25)</f>
        <v>0</v>
      </c>
      <c r="GL82" s="174">
        <f>SUMIF('One Day 12-04-21 Thistles'!$B$11:$B$25,$C82,'One Day 12-04-21 Thistles'!$AX$11:$AX$25)</f>
        <v>0</v>
      </c>
      <c r="GM82" s="174">
        <f>SUMIF('One Day 12-04-21 Thistles'!$B$11:$B$25,$C82,'One Day 12-04-21 Thistles'!$AY$11:$AY$25)</f>
        <v>0</v>
      </c>
      <c r="GN82" s="174">
        <f>SUMIF('Chili One Day 2-12-22 Scots'!$B$11:$B$27,$C82,'Chili One Day 2-12-22 Scots'!$AU$11:$AU$27)</f>
        <v>0</v>
      </c>
      <c r="GO82" s="174">
        <f>SUMIF('Chili One Day 2-12-22 Scots'!$B$11:$B$27,$C82,'Chili One Day 2-12-22 Scots'!$AV$11:$AV$27)</f>
        <v>0</v>
      </c>
      <c r="GP82" s="174">
        <f>SUMIF('Chili One Day 2-12-22 Scots'!$B$11:$B$27,$C82,'Chili One Day 2-12-22 Scots'!$AW$11:$AW$27)</f>
        <v>0</v>
      </c>
      <c r="GQ82" s="174">
        <f>SUMIF('Chili One Day 2-12-22 Scots'!$B$11:$B$27,$C82,'Chili One Day 2-12-22 Scots'!$AX$11:$AX$27)</f>
        <v>0</v>
      </c>
      <c r="GR82" s="174">
        <f>SUMIF('Chili One Day 2-12-22 Scots'!$B$11:$B$27,$C82,'Chili One Day 2-12-22 Scots'!$AY$11:$AY$27)</f>
        <v>0</v>
      </c>
      <c r="GS82" s="174">
        <f>SUMIF('Chili One Day 2-12-22 Thistles'!$B$11:$B$27,$C82,'Chili One Day 2-12-22 Thistles'!$AU$11:$AU$27)</f>
        <v>0</v>
      </c>
      <c r="GT82" s="174">
        <f>SUMIF('Chili One Day 2-12-22 Thistles'!$B$11:$B$27,$C82,'Chili One Day 2-12-22 Thistles'!$AV$11:$AV$27)</f>
        <v>0</v>
      </c>
      <c r="GU82" s="174">
        <f>SUMIF('Chili One Day 2-12-22 Thistles'!$B$11:$B$27,$C82,'Chili One Day 2-12-22 Thistles'!$AW$11:$AW$27)</f>
        <v>0</v>
      </c>
      <c r="GV82" s="174">
        <f>SUMIF('Chili One Day 2-12-22 Thistles'!$B$11:$B$27,$C82,'Chili One Day 2-12-22 Thistles'!$AX$11:$AX$27)</f>
        <v>0</v>
      </c>
      <c r="GW82" s="174">
        <f>SUMIF('Chili One Day 2-12-22 Thistles'!$B$11:$B$27,$C82,'Chili One Day 2-12-22 Thistles'!$AY$11:$AY$27)</f>
        <v>0</v>
      </c>
      <c r="GX82" s="174">
        <f>SUMIF('Ironman One Day 3-5-22 FS'!$B$11:$B$26,$C82,'Ironman One Day 3-5-22 FS'!$AU$11:$AU$26)</f>
        <v>0</v>
      </c>
      <c r="GY82" s="174">
        <f>SUMIF('Ironman One Day 3-5-22 FS'!$B$11:$B$26,$C82,'Ironman One Day 3-5-22 FS'!$AV$11:$AV$26)</f>
        <v>0</v>
      </c>
      <c r="GZ82" s="174">
        <f>SUMIF('Ironman One Day 3-5-22 FS'!$B$11:$B$26,$C82,'Ironman One Day 3-5-22 FS'!$AW$11:$AW$26)</f>
        <v>0</v>
      </c>
      <c r="HA82" s="174">
        <f>SUMIF('Ironman One Day 3-5-22 FS'!$B$11:$B$26,$C82,'Ironman One Day 3-5-22 FS'!$AX$11:$AX$26)</f>
        <v>0</v>
      </c>
      <c r="HB82" s="174">
        <f>SUMIF('Ironman One Day 3-5-22 FS'!$B$11:$B$26,$C82,'Ironman One Day 3-5-22 FS'!$AY$11:$AY$26)</f>
        <v>0</v>
      </c>
      <c r="HC82" s="174">
        <f>SUMIF('Ironman One Day 3-5-22 420'!$B$11:$B$26,$C82,'Ironman One Day 3-5-22 420'!$AU$11:$AU$26)</f>
        <v>0</v>
      </c>
      <c r="HD82" s="174">
        <f>SUMIF('Ironman One Day 3-5-22 420'!$B$11:$B$26,$C82,'Ironman One Day 3-5-22 420'!$AV$11:$AV$26)</f>
        <v>0</v>
      </c>
      <c r="HE82" s="174">
        <f>SUMIF('Ironman One Day 3-5-22 420'!$B$11:$B$26,$C82,'Ironman One Day 3-5-22 420'!$AW$11:$AW$26)</f>
        <v>0</v>
      </c>
      <c r="HF82" s="174">
        <f>SUMIF('Ironman One Day 3-5-22 420'!$B$11:$B$26,$C82,'Ironman One Day 3-5-22 420'!$AX$11:$AX$26)</f>
        <v>0</v>
      </c>
      <c r="HG82" s="174">
        <f>SUMIF('Ironman One Day 3-5-22 420'!$B$11:$B$26,$C82,'Ironman One Day 3-5-22 420'!$AY$11:$AY$26)</f>
        <v>0</v>
      </c>
      <c r="HH82" s="174">
        <f>SUMIF('Easter One Day 4-16-22 FS'!$B$11:$B$25,$C82,'Easter One Day 4-16-22 FS'!$AU$11:$AU$25)</f>
        <v>0</v>
      </c>
      <c r="HI82" s="174">
        <f>SUMIF('Easter One Day 4-16-22 FS'!$B$11:$B$25,$C82,'Easter One Day 4-16-22 FS'!$AV$11:$AV$25)</f>
        <v>0</v>
      </c>
      <c r="HJ82" s="174">
        <f>SUMIF('Easter One Day 4-16-22 FS'!$B$11:$B$25,$C82,'Easter One Day 4-16-22 FS'!$AW$11:$AW$25)</f>
        <v>0</v>
      </c>
      <c r="HK82" s="174">
        <f>SUMIF('Easter One Day 4-16-22 FS'!$B$11:$B$25,$C82,'Easter One Day 4-16-22 FS'!$AX$11:$AX$25)</f>
        <v>0</v>
      </c>
      <c r="HL82" s="174">
        <f>SUMIF('Easter One Day 4-16-22 FS'!$B$11:$B$25,$C82,'Easter One Day 4-16-22 FS'!$AY$11:$AY$25)</f>
        <v>0</v>
      </c>
      <c r="HM82" s="174">
        <f>SUMIF('Easter One Day 4-16-22 TH'!$B$11:$B$25,$C82,'Easter One Day 4-16-22 TH'!$AU$11:$AU$25)</f>
        <v>0</v>
      </c>
      <c r="HN82" s="174">
        <f>SUMIF('Easter One Day 4-16-22 TH'!$B$11:$B$25,$C82,'Easter One Day 4-16-22 TH'!$AV$11:$AV$25)</f>
        <v>0</v>
      </c>
      <c r="HO82" s="174">
        <f>SUMIF('Easter One Day 4-16-22 TH'!$B$11:$B$25,$C82,'Easter One Day 4-16-22 TH'!$AW$11:$AW$25)</f>
        <v>0</v>
      </c>
      <c r="HP82" s="174">
        <f>SUMIF('Easter One Day 4-16-22 TH'!$B$11:$B$25,$C82,'Easter One Day 4-16-22 TH'!$AX$11:$AX$25)</f>
        <v>0</v>
      </c>
      <c r="HQ82" s="174">
        <f>SUMIF('Easter One Day 4-16-22 TH'!$B$11:$B$25,$C82,'Easter One Day 4-16-22 TH'!$AY$11:$AY$25)</f>
        <v>0</v>
      </c>
      <c r="HR82" s="174">
        <f>SUMIF('Long Distance Race 5-7-22'!$B$11:$B$25,$C82,'Long Distance Race 5-7-22'!$AU$11:$AU$25)</f>
        <v>0</v>
      </c>
      <c r="HS82" s="174">
        <f>SUMIF('Long Distance Race 5-7-22'!$B$11:$B$18,$C82,'Long Distance Race 5-7-22'!$AV$11:$AV$18)</f>
        <v>0</v>
      </c>
      <c r="HT82" s="174">
        <f>SUMIF('Long Distance Race 5-7-22'!$B$11:$B$18,$C82,'Long Distance Race 5-7-22'!$AW$11:$AW$18)</f>
        <v>0</v>
      </c>
      <c r="HU82" s="174">
        <f>SUMIF('Long Distance Race 5-7-22'!$B$11:$B$18,$C82,'Long Distance Race 5-7-22'!$AX$11:$AX$18)</f>
        <v>0</v>
      </c>
      <c r="HV82" s="174">
        <f>SUMIF('Long Distance Race 5-7-22'!$B$11:$B$18,$C82,'Long Distance Race 5-7-22'!$AY$11:$AY$18)</f>
        <v>0</v>
      </c>
      <c r="HW82" s="174">
        <f>SUMIF('Memorial Day Regatta 5-28-22 Op'!$B$11:$B$25,$C82,'Memorial Day Regatta 5-28-22 Op'!$AU$11:$AU$25)</f>
        <v>0</v>
      </c>
      <c r="HX82" s="174">
        <f>SUMIF('Memorial Day Regatta 5-28-22 Op'!$B$11:$B$18,$C82,'Memorial Day Regatta 5-28-22 Op'!$AV$11:$AV$18)</f>
        <v>0</v>
      </c>
      <c r="HY82" s="174">
        <f>SUMIF('Memorial Day Regatta 5-28-22 Op'!$B$11:$B$18,$C82,'Memorial Day Regatta 5-28-22 Op'!$AW$11:$AW$18)</f>
        <v>0</v>
      </c>
      <c r="HZ82" s="174">
        <f>SUMIF('Memorial Day Regatta 5-28-22 Op'!$B$11:$B$18,$C82,'Memorial Day Regatta 5-28-22 Op'!$AX$11:$AX$18)</f>
        <v>0</v>
      </c>
      <c r="IA82" s="174">
        <f>SUMIF('Memorial Day Regatta 5-28-22 Op'!$B$11:$B$18,$C82,'Memorial Day Regatta 5-28-22 Op'!$AY$11:$AY$18)</f>
        <v>0</v>
      </c>
      <c r="IB82" s="174">
        <f>SUMIF('Caldwell Cup 6-25-22 TH'!$B$11:$B$25,$C82,'Caldwell Cup 6-25-22 TH'!$AU$11:$AU$25)</f>
        <v>0</v>
      </c>
      <c r="IC82" s="174">
        <f>SUMIF('Caldwell Cup 6-25-22 TH'!$B$11:$B$25,$C82,'Caldwell Cup 6-25-22 TH'!$AV$11:$AV$25)</f>
        <v>0</v>
      </c>
      <c r="ID82" s="174">
        <f>SUMIF('Caldwell Cup 6-25-22 TH'!$B$11:$B$25,$C82,'Caldwell Cup 6-25-22 TH'!$AW$11:$AW$25)</f>
        <v>0</v>
      </c>
      <c r="IE82" s="174">
        <f>SUMIF('Caldwell Cup 6-25-22 TH'!$B$11:$B$25,$C82,'Caldwell Cup 6-25-22 TH'!$AX$11:$AX$25)</f>
        <v>0</v>
      </c>
      <c r="IF82" s="174">
        <f>SUMIF('Caldwell Cup 6-25-22 TH'!$B$11:$B$25,$C82,'Caldwell Cup 6-25-22 TH'!$AY$11:$AY$25)</f>
        <v>0</v>
      </c>
      <c r="IG82" s="174">
        <f>SUMIF('Caldwell Cup 6-25-22 FS'!$B$11:$B$21,$C82,'Caldwell Cup 6-25-22 FS'!$AU$11:$AU$21)</f>
        <v>0</v>
      </c>
      <c r="IH82" s="174">
        <f>SUMIF('Caldwell Cup 6-25-22 FS'!$B$11:$B$21,$C82,'Caldwell Cup 6-25-22 FS'!$AV$11:$AV$21)</f>
        <v>0</v>
      </c>
      <c r="II82" s="174">
        <f>SUMIF('Caldwell Cup 6-25-22 FS'!$B$11:$B$21,$C82,'Caldwell Cup 6-25-22 FS'!$AW$11:$AW$21)</f>
        <v>0</v>
      </c>
      <c r="IJ82" s="174">
        <f>SUMIF('Caldwell Cup 6-25-22 FS'!$B$11:$B$21,$C82,'Caldwell Cup 6-25-22 FS'!$AX$11:$AX$21)</f>
        <v>0</v>
      </c>
      <c r="IK82" s="174">
        <f>SUMIF('Caldwell Cup 6-25-22 FS'!$B$11:$B$21,$C82,'Caldwell Cup 6-25-22 FS'!$AY$11:$AY$21)</f>
        <v>0</v>
      </c>
      <c r="IL82" s="174">
        <f>SUMIF('Caldwell Cup 6-25-22 Lasers'!$B$11:$B$23,$C82,'Caldwell Cup 6-25-22 Lasers'!$AU$11:$AU$23)</f>
        <v>0</v>
      </c>
      <c r="IM82" s="174">
        <f>SUMIF('Caldwell Cup 6-25-22 Lasers'!$B$11:$B$23,$C82,'Caldwell Cup 6-25-22 Lasers'!$AV$11:$AV$23)</f>
        <v>0</v>
      </c>
      <c r="IN82" s="174">
        <f>SUMIF('Caldwell Cup 6-25-22 Lasers'!$B$11:$B$23,$C82,'Caldwell Cup 6-25-22 Lasers'!$AW$11:$AW$23)</f>
        <v>0</v>
      </c>
      <c r="IO82" s="174">
        <f>SUMIF('Caldwell Cup 6-25-22 Lasers'!$B$11:$B$23,$C82,'Caldwell Cup 6-25-22 Lasers'!$AX$11:$AX$23)</f>
        <v>0</v>
      </c>
      <c r="IP82" s="174">
        <f>SUMIF('Caldwell Cup 6-25-22 Lasers'!$B$11:$B$23,$C82,'Caldwell Cup 6-25-22 Lasers'!$AY$11:$AY$23)</f>
        <v>0</v>
      </c>
      <c r="IQ82" s="174">
        <f>SUMIF('Labor Day Regatta 9-3-22 FS'!$B$11:$B$30,$C82,'Labor Day Regatta 9-3-22 FS'!$AU$11:$AU$30)</f>
        <v>0</v>
      </c>
      <c r="IR82" s="174">
        <f>SUMIF('Labor Day Regatta 9-3-22 FS'!$B$11:$B$30,$C82,'Labor Day Regatta 9-3-22 FS'!$AV$11:$AV$30)</f>
        <v>0</v>
      </c>
      <c r="IS82" s="174">
        <f>SUMIF('Labor Day Regatta 9-3-22 FS'!$B$11:$B$30,$C82,'Labor Day Regatta 9-3-22 FS'!$AW$11:$AW$30)</f>
        <v>0</v>
      </c>
      <c r="IT82" s="174">
        <f>SUMIF('Labor Day Regatta 9-3-22 FS'!$B$11:$B$30,$C82,'Labor Day Regatta 9-3-22 FS'!$AX$11:$AX$30)</f>
        <v>0</v>
      </c>
      <c r="IU82" s="174">
        <f>SUMIF('Labor Day Regatta 9-3-22 FS'!$B$11:$B$30,$C82,'Labor Day Regatta 9-3-22 FS'!$AY$11:$AY$30)</f>
        <v>0</v>
      </c>
      <c r="IV82" s="174">
        <f>SUMIF('2022-09-17 Leukemia Cup FS'!$B$11:$B$26,$C82,'2022-09-17 Leukemia Cup FS'!$AU$11:$AU$26)</f>
        <v>0</v>
      </c>
      <c r="IW82" s="174">
        <f>SUMIF('2022-09-17 Leukemia Cup FS'!$B$11:$B$26,$C82,'2022-09-17 Leukemia Cup FS'!$AV$11:$AV$26)</f>
        <v>0</v>
      </c>
      <c r="IX82" s="174">
        <f>SUMIF('2022-09-17 Leukemia Cup FS'!$B$11:$B$26,$C82,'2022-09-17 Leukemia Cup FS'!$AW$11:$AW$26)</f>
        <v>0</v>
      </c>
      <c r="IY82" s="174">
        <f>SUMIF('2022-09-17 Leukemia Cup FS'!$B$11:$B$26,$C82,'2022-09-17 Leukemia Cup FS'!$AX$11:$AX$26)</f>
        <v>0</v>
      </c>
      <c r="IZ82" s="174">
        <f>SUMIF('2022-09-17 Leukemia Cup FS'!$B$11:$B$26,$C82,'2022-09-17 Leukemia Cup FS'!$AY$11:$AY$26)</f>
        <v>0</v>
      </c>
      <c r="JA82" s="174">
        <f>SUMIF('2022-09-17 Leukemia Cup TH'!$B$11:$B$28,$C82,'2022-09-17 Leukemia Cup TH'!$AU$11:$AU$28)</f>
        <v>0</v>
      </c>
      <c r="JB82" s="174">
        <f>SUMIF('2022-09-17 Leukemia Cup TH'!$B$11:$B$28,$C82,'2022-09-17 Leukemia Cup TH'!$AV$11:$AV$28)</f>
        <v>0</v>
      </c>
      <c r="JC82" s="174">
        <f>SUMIF('2022-09-17 Leukemia Cup TH'!$B$11:$B$28,$C82,'2022-09-17 Leukemia Cup TH'!$AW$11:$AW$28)</f>
        <v>0</v>
      </c>
      <c r="JD82" s="174">
        <f>SUMIF('2022-09-17 Leukemia Cup TH'!$B$11:$B$28,$C82,'2022-09-17 Leukemia Cup TH'!$AX$11:$AX$28)</f>
        <v>0</v>
      </c>
      <c r="JE82" s="174">
        <f>SUMIF('2022-09-17 Leukemia Cup TH'!$B$11:$B$28,$C82,'2022-09-17 Leukemia Cup TH'!$AY$11:$AY$28)</f>
        <v>0</v>
      </c>
      <c r="JF82" s="174">
        <f>SUMIF('Smith-Berry LDR 9-24-22'!$B$11:$B$30,$C82,'Smith-Berry LDR 9-24-22'!$AU$11:$AU$30)</f>
        <v>0</v>
      </c>
      <c r="JG82" s="174">
        <f>SUMIF('Smith-Berry LDR 9-24-22'!$B$11:$B$30,$C82,'Smith-Berry LDR 9-24-22'!$AV$11:$AV$30)</f>
        <v>0</v>
      </c>
      <c r="JH82" s="174">
        <f>SUMIF('Smith-Berry LDR 9-24-22'!$B$11:$B$30,$C82,'Smith-Berry LDR 9-24-22'!$AW$11:$AW$30)</f>
        <v>0</v>
      </c>
      <c r="JI82" s="174">
        <f>SUMIF('Smith-Berry LDR 9-24-22'!$B$11:$B$30,$C82,'Smith-Berry LDR 9-24-22'!$AX$11:$AX$30)</f>
        <v>0</v>
      </c>
      <c r="JJ82" s="174">
        <f>SUMIF('Smith-Berry LDR 9-24-22'!$B$11:$B$30,$C82,'Smith-Berry LDR 9-24-22'!$AY$11:$AY$30)</f>
        <v>0</v>
      </c>
      <c r="JK82" s="174">
        <f>SUMIF('Great Scot 10-1-22 Cham'!$B$11:$B$38,$C82,'Great Scot 10-1-22 Cham'!$AU$11:$AU$38)</f>
        <v>0</v>
      </c>
      <c r="JL82" s="174">
        <f>SUMIF('Great Scot 10-1-22 Cham'!$B$11:$B$38,$C82,'Great Scot 10-1-22 Cham'!$AV$11:$AV$38)</f>
        <v>0</v>
      </c>
      <c r="JM82" s="174">
        <f>SUMIF('Great Scot 10-1-22 Cham'!$B$11:$B$38,$C82,'Great Scot 10-1-22 Cham'!$AW$11:$AW$38)</f>
        <v>0</v>
      </c>
      <c r="JN82" s="174">
        <f>SUMIF('Great Scot 10-1-22 Cham'!$B$11:$B$38,$C82,'Great Scot 10-1-22 Cham'!$AX$11:$AX$38)</f>
        <v>0</v>
      </c>
      <c r="JO82" s="174">
        <f>SUMIF('Great Scot 10-1-22 Cham'!$B$11:$B$38,$C82,'Great Scot 10-1-22 Cham'!$AY$11:$AY$38)</f>
        <v>0</v>
      </c>
      <c r="JP82" s="174">
        <f>SUMIF('Great Scot 10-1-22 Chal'!$B$11:$B$28,$C82,'Great Scot 10-1-22 Chal'!$AU$11:$AU$28)</f>
        <v>0</v>
      </c>
      <c r="JQ82" s="174">
        <f>SUMIF('Great Scot 10-1-22 Chal'!$B$11:$B$28,$C82,'Great Scot 10-1-22 Chal'!$AV$11:$AV$28)</f>
        <v>0</v>
      </c>
      <c r="JR82" s="174">
        <f>SUMIF('Great Scot 10-1-22 Chal'!$B$11:$B$28,$C82,'Great Scot 10-1-22 Chal'!$AW$11:$AW$28)</f>
        <v>0</v>
      </c>
      <c r="JS82" s="174">
        <f>SUMIF('Great Scot 10-1-22 Chal'!$B$11:$B$28,$C82,'Great Scot 10-1-22 Chal'!$AX$11:$AX$28)</f>
        <v>0</v>
      </c>
      <c r="JT82" s="174">
        <f>SUMIF('Great Scot 10-1-22 Chal'!$B$11:$B$28,$C82,'Great Scot 10-1-22 Chal'!$AY$11:$AY$28)</f>
        <v>0</v>
      </c>
      <c r="JU82" s="174">
        <f>SUMIF('Great Pumpkin Regatta 10-15-22'!$B$11:$B$54,$C82,'Great Pumpkin Regatta 10-15-22'!$AU$11:$AU$54)</f>
        <v>0</v>
      </c>
      <c r="JV82" s="174">
        <f>SUMIF('Great Pumpkin Regatta 10-15-22'!$B$11:$B$54,$C82,'Great Pumpkin Regatta 10-15-22'!$AV$11:$AV$54)</f>
        <v>0</v>
      </c>
      <c r="JW82" s="174">
        <f>SUMIF('Great Pumpkin Regatta 10-15-22'!$B$11:$B$54,$C82,'Great Pumpkin Regatta 10-15-22'!$AW$11:$AW$54)</f>
        <v>0</v>
      </c>
      <c r="JX82" s="174">
        <f>SUMIF('Great Pumpkin Regatta 10-15-22'!$B$11:$B$54,$C82,'Great Pumpkin Regatta 10-15-22'!$AX$11:$AX$54)</f>
        <v>0</v>
      </c>
      <c r="JY82" s="174">
        <f>SUMIF('Great Pumpkin Regatta 10-15-22'!$B$11:$B$54,$C82,'Great Pumpkin Regatta 10-15-22'!$AY$11:$AY$54)</f>
        <v>0</v>
      </c>
      <c r="JZ82" s="174">
        <f>SUMIF('One Day Regatta 10-29-22 FS'!$B$11:$B$19,$C82,'One Day Regatta 10-29-22 FS'!$AU$11:$AU$19)</f>
        <v>0</v>
      </c>
      <c r="KA82" s="174">
        <f>SUMIF('One Day Regatta 10-29-22 FS'!$B$11:$B$19,$C82,'One Day Regatta 10-29-22 FS'!$AV$11:$AV$19)</f>
        <v>0</v>
      </c>
      <c r="KB82" s="174">
        <f>SUMIF('One Day Regatta 10-29-22 FS'!$B$11:$B$19,$C82,'One Day Regatta 10-29-22 FS'!$AW$11:$AW$19)</f>
        <v>0</v>
      </c>
      <c r="KC82" s="174">
        <f>SUMIF('One Day Regatta 10-29-22 FS'!$B$11:$B$19,$C82,'One Day Regatta 10-29-22 FS'!$AX$11:$AX$19)</f>
        <v>0</v>
      </c>
      <c r="KD82" s="174">
        <f>SUMIF('One Day Regatta 10-29-22 FS'!$B$11:$B$19,$C82,'One Day Regatta 10-29-22 FS'!$AY$11:$AY$19)</f>
        <v>0</v>
      </c>
    </row>
    <row r="83" spans="1:290" ht="15" customHeight="1" x14ac:dyDescent="0.2">
      <c r="A83" s="400" t="s">
        <v>1369</v>
      </c>
      <c r="B83" s="134">
        <f t="shared" si="69"/>
        <v>36</v>
      </c>
      <c r="C83" s="170" t="s">
        <v>188</v>
      </c>
      <c r="D83" s="171">
        <f t="shared" si="76"/>
        <v>0</v>
      </c>
      <c r="E83" s="172">
        <f t="shared" si="77"/>
        <v>0</v>
      </c>
      <c r="F83" s="171">
        <f t="shared" si="78"/>
        <v>0</v>
      </c>
      <c r="G83" s="171">
        <v>0</v>
      </c>
      <c r="H83" s="171">
        <f t="shared" si="79"/>
        <v>0</v>
      </c>
      <c r="I83" s="173">
        <f t="shared" si="80"/>
        <v>0</v>
      </c>
      <c r="J83" s="173"/>
      <c r="K83" s="174">
        <f>SUMIF('Saturday Race 11-06-21'!$B$11:$B$21,$C83,'Saturday Race 11-06-21'!$AU$11:$AU$21)</f>
        <v>0</v>
      </c>
      <c r="L83" s="174">
        <f>SUMIF('Saturday Race 11-06-21'!$B$11:$B$21,$C83,'Saturday Race 11-06-21'!$AV$11:$AV$21)</f>
        <v>0</v>
      </c>
      <c r="M83" s="174">
        <f>SUMIF('Saturday Race 11-06-21'!$B$11:$B$21,$C83,'Saturday Race 11-06-21'!$AW$11:$AW$21)</f>
        <v>0</v>
      </c>
      <c r="N83" s="174">
        <f>SUMIF('Saturday Race 11-06-21'!$B$11:$B$21,$C83,'Saturday Race 11-06-21'!$AX$11:$AX$21)</f>
        <v>0</v>
      </c>
      <c r="O83" s="174">
        <f>SUMIF('Saturday Race 11-06-21'!$B$11:$B$21,$C83,'Saturday Race 11-06-21'!$AY$11:$AY$21)</f>
        <v>0</v>
      </c>
      <c r="P83" s="174">
        <f>SUMIF('Saturday Race 11-20-21'!$B$11:$B$20,$C83,'Saturday Race 11-20-21'!$AU$11:$AU$20)</f>
        <v>0</v>
      </c>
      <c r="Q83" s="174">
        <f>SUMIF('Saturday Race 11-20-21'!$B$11:$B$20,$C83,'Saturday Race 11-20-21'!$AV$11:$AV$20)</f>
        <v>0</v>
      </c>
      <c r="R83" s="174">
        <f>SUMIF('Saturday Race 11-20-21'!$B$11:$B$20,$C83,'Saturday Race 11-20-21'!$AW$11:$AW$20)</f>
        <v>0</v>
      </c>
      <c r="S83" s="174">
        <f>SUMIF('Saturday Race 11-20-21'!$B$11:$B$20,$C83,'Saturday Race 11-20-21'!$AX$11:$AX$20)</f>
        <v>0</v>
      </c>
      <c r="T83" s="174">
        <f>SUMIF('Saturday Race 11-20-21'!$B$11:$B$20,$C83,'Saturday Race 11-20-21'!$AY$11:$AY$20)</f>
        <v>0</v>
      </c>
      <c r="U83" s="174">
        <f>SUMIF('Saturday Race 1-08-22'!$B$11:$B$20,$C83,'Saturday Race 1-08-22'!$AU$11:$AU$20)</f>
        <v>0</v>
      </c>
      <c r="V83" s="174">
        <f>SUMIF('Saturday Race 1-08-22'!$B$11:$B$20,$C83,'Saturday Race 1-08-22'!$AV$11:$AV$20)</f>
        <v>0</v>
      </c>
      <c r="W83" s="174">
        <f>SUMIF('Saturday Race 1-08-22'!$B$11:$B$20,$C83,'Saturday Race 1-08-22'!$AW$11:$AW$20)</f>
        <v>0</v>
      </c>
      <c r="X83" s="174">
        <f>SUMIF('Saturday Race 1-08-22'!$B$11:$B$20,$C83,'Saturday Race 1-08-22'!$AX$11:$AX$20)</f>
        <v>0</v>
      </c>
      <c r="Y83" s="174">
        <f>SUMIF('Saturday Race 1-08-22'!$B$11:$B$20,$C83,'Saturday Race 1-08-22'!$AY$11:$AY$20)</f>
        <v>0</v>
      </c>
      <c r="Z83" s="174">
        <f>SUMIF('Saturday Race 1-22-22'!$B$11:$B$20,$C83,'Saturday Race 1-22-22'!$AU$11:$AU$20)</f>
        <v>0</v>
      </c>
      <c r="AA83" s="174">
        <f>SUMIF('Saturday Race 1-22-22'!$B$11:$B$20,$C83,'Saturday Race 1-22-22'!$AV$11:$AV$20)</f>
        <v>0</v>
      </c>
      <c r="AB83" s="174">
        <f>SUMIF('Saturday Race 1-22-22'!$B$11:$B$20,$C83,'Saturday Race 1-22-22'!$AW$11:$AW$20)</f>
        <v>0</v>
      </c>
      <c r="AC83" s="174">
        <f>SUMIF('Saturday Race 1-22-22'!$B$11:$B$20,$C83,'Saturday Race 1-22-22'!$AX$11:$AX$20)</f>
        <v>0</v>
      </c>
      <c r="AD83" s="174">
        <f>SUMIF('Saturday Race 1-22-22'!$B$11:$B$20,$C83,'Saturday Race 1-22-22'!$AY$11:$AY$20)</f>
        <v>0</v>
      </c>
      <c r="AE83" s="174">
        <f>SUMIF('Sunday Race 2-6-22'!$B$11:$B$20,$C83,'Sunday Race 2-6-22'!$AU$11:$AU$20)</f>
        <v>0</v>
      </c>
      <c r="AF83" s="174">
        <f>SUMIF('Sunday Race 2-6-22'!$B$11:$B$20,$C83,'Sunday Race 2-6-22'!$AV$11:$AV$20)</f>
        <v>0</v>
      </c>
      <c r="AG83" s="174">
        <f>SUMIF('Sunday Race 2-6-22'!$B$11:$B$20,$C83,'Sunday Race 2-6-22'!$AW$11:$AW$20)</f>
        <v>0</v>
      </c>
      <c r="AH83" s="174">
        <f>SUMIF('Sunday Race 2-6-22'!$B$11:$B$20,$C83,'Sunday Race 2-6-22'!$AX$11:$AX$20)</f>
        <v>0</v>
      </c>
      <c r="AI83" s="174">
        <f>SUMIF('Sunday Race 2-6-22'!$B$11:$B$20,$C83,'Sunday Race 2-6-22'!$AY$11:$AY$20)</f>
        <v>0</v>
      </c>
      <c r="AJ83" s="174">
        <f>SUMIF('Sunday Race 2-20-22'!$B$11:$B$26,$C83,'Sunday Race 2-20-22'!$AU$11:$AU$26)</f>
        <v>0</v>
      </c>
      <c r="AK83" s="174">
        <f>SUMIF('Sunday Race 2-20-22'!$B$11:$B$26,$C83,'Sunday Race 2-20-22'!$AV$11:$AV$26)</f>
        <v>0</v>
      </c>
      <c r="AL83" s="174">
        <f>SUMIF('Sunday Race 2-20-22'!$B$11:$B$26,$C83,'Sunday Race 2-20-22'!$AW$11:$AW$26)</f>
        <v>0</v>
      </c>
      <c r="AM83" s="174">
        <f>SUMIF('Sunday Race 2-20-22'!$B$11:$B$26,$C83,'Sunday Race 2-20-22'!$AX$11:$AX$26)</f>
        <v>0</v>
      </c>
      <c r="AN83" s="174">
        <f>SUMIF('Sunday Race 2-20-22'!$B$11:$B$26,$C83,'Sunday Race 2-20-22'!$AY$11:$AY$26)</f>
        <v>0</v>
      </c>
      <c r="AO83" s="174">
        <f>SUMIF('Sunday Race 2-27-22'!$B$11:$B$20,$C83,'Sunday Race 2-27-22'!$AU$11:$AU$20)</f>
        <v>0</v>
      </c>
      <c r="AP83" s="174">
        <f>SUMIF('Sunday Race 2-27-22'!$B$11:$B$20,$C83,'Sunday Race 2-27-22'!$AV$11:$AV$20)</f>
        <v>0</v>
      </c>
      <c r="AQ83" s="174">
        <f>SUMIF('Sunday Race 2-27-22'!$B$11:$B$20,$C83,'Sunday Race 2-27-22'!$AW$11:$AW$20)</f>
        <v>0</v>
      </c>
      <c r="AR83" s="174">
        <f>SUMIF('Sunday Race 2-27-22'!$B$11:$B$20,$C83,'Sunday Race 2-27-22'!$AX$11:$AX$20)</f>
        <v>0</v>
      </c>
      <c r="AS83" s="174">
        <f>SUMIF('Sunday Race 2-27-22'!$B$11:$B$20,$C83,'Sunday Race 2-27-22'!$AY$11:$AY$20)</f>
        <v>0</v>
      </c>
      <c r="AT83" s="174">
        <f>SUMIF('Sunday Race 3-13-22'!$B$11:$B$25,$C83,'Sunday Race 3-13-22'!$AU$11:$AU$25)</f>
        <v>0</v>
      </c>
      <c r="AU83" s="174">
        <f>SUMIF('Sunday Race 3-13-22'!$B$11:$B$25,$C83,'Sunday Race 3-13-22'!$AV$11:$AV$25)</f>
        <v>0</v>
      </c>
      <c r="AV83" s="174">
        <f>SUMIF('Sunday Race 3-13-22'!$B$11:$B$25,$C83,'Sunday Race 3-13-22'!$AW$11:$AW$25)</f>
        <v>0</v>
      </c>
      <c r="AW83" s="174">
        <f>SUMIF('Sunday Race 3-13-22'!$B$11:$B$25,$C83,'Sunday Race 3-13-22'!$AX$11:$AX$25)</f>
        <v>0</v>
      </c>
      <c r="AX83" s="174">
        <f>SUMIF('Sunday Race 3-13-22'!$B$11:$B$25,$C83,'Sunday Race 3-13-22'!$AY$11:$AY$25)</f>
        <v>0</v>
      </c>
      <c r="AY83" s="174">
        <f>SUMIF('Saturday Race 3-19-22'!$B$11:$B$15,$C83,'Saturday Race 3-19-22'!$AU$11:$AU$15)</f>
        <v>0</v>
      </c>
      <c r="AZ83" s="174">
        <f>SUMIF('Saturday Race 3-19-22'!$B$11:$B$15,$C83,'Saturday Race 3-19-22'!$AV$11:$AV$15)</f>
        <v>0</v>
      </c>
      <c r="BA83" s="174">
        <f>SUMIF('Saturday Race 3-19-22'!$B$11:$B$15,$C83,'Saturday Race 3-19-22'!$AW$11:$AW$15)</f>
        <v>0</v>
      </c>
      <c r="BB83" s="174">
        <f>SUMIF('Saturday Race 3-19-22'!$B$11:$B$15,$C83,'Saturday Race 3-19-22'!$AX$11:$AX$15)</f>
        <v>0</v>
      </c>
      <c r="BC83" s="174">
        <f>SUMIF('Saturday Race 3-19-22'!$B$11:$B$15,$C83,'Saturday Race 3-19-22'!$AY$11:$AY$15)</f>
        <v>0</v>
      </c>
      <c r="BD83" s="174">
        <f>SUMIF('Sunday Races 4-10-22'!$B$11:$B$26,$C83,'Sunday Races 4-10-22'!$AU$11:$AU$26)</f>
        <v>0</v>
      </c>
      <c r="BE83" s="174">
        <f>SUMIF('Sunday Races 4-10-22'!$B$11:$B$26,$C83,'Sunday Races 4-10-22'!$AV$11:$AV$26)</f>
        <v>0</v>
      </c>
      <c r="BF83" s="174">
        <f>SUMIF('Sunday Races 4-10-22'!$B$11:$B$26,$C83,'Sunday Races 4-10-22'!$AW$11:$AW$26)</f>
        <v>0</v>
      </c>
      <c r="BG83" s="174">
        <f>SUMIF('Sunday Races 4-10-22'!$B$11:$B$26,$C83,'Sunday Races 4-10-22'!$AX$11:$AX$26)</f>
        <v>0</v>
      </c>
      <c r="BH83" s="174">
        <f>SUMIF('Sunday Races 4-10-22'!$B$11:$B$26,$C83,'Sunday Races 4-10-22'!$AY$11:$AY$26)</f>
        <v>0</v>
      </c>
      <c r="BI83" s="174">
        <f>SUMIF('Sunday Races 5-1-22'!$B$11:$B$28,$C83,'Sunday Races 5-1-22'!$AU$11:$AU$28)</f>
        <v>0</v>
      </c>
      <c r="BJ83" s="174">
        <f>SUMIF('Sunday Races 5-1-22'!$B$11:$B$28,$C83,'Sunday Races 5-1-22'!$AV$11:$AV$28)</f>
        <v>0</v>
      </c>
      <c r="BK83" s="174">
        <f>SUMIF('Sunday Races 5-1-22'!$B$11:$B$28,$C83,'Sunday Races 5-1-22'!$AW$11:$AW$28)</f>
        <v>0</v>
      </c>
      <c r="BL83" s="174">
        <f>SUMIF('Sunday Races 5-1-22'!$B$11:$B$28,$C83,'Sunday Races 5-1-22'!$AX$11:$AX$28)</f>
        <v>0</v>
      </c>
      <c r="BM83" s="174">
        <f>SUMIF('Sunday Races 5-1-22'!$B$11:$B$28,$C83,'Sunday Races 5-1-22'!$AY$11:$AY$28)</f>
        <v>0</v>
      </c>
      <c r="BN83" s="174">
        <f>SUMIF('Sunday Races 6-5-22'!$B$11:$B$28,$C83,'Sunday Races 6-5-22'!$AU$11:$AU$28)</f>
        <v>0</v>
      </c>
      <c r="BO83" s="174">
        <f>SUMIF('Sunday Races 6-5-22'!$B$11:$B$28,$C83,'Sunday Races 6-5-22'!$AV$11:$AV$28)</f>
        <v>0</v>
      </c>
      <c r="BP83" s="174">
        <f>SUMIF('Sunday Races 6-5-22'!$B$11:$B$28,$C83,'Sunday Races 6-5-22'!$AW$11:$AW$28)</f>
        <v>0</v>
      </c>
      <c r="BQ83" s="174">
        <f>SUMIF('Sunday Races 6-5-22'!$B$11:$B$28,$C83,'Sunday Races 6-5-22'!$AX$11:$AX$28)</f>
        <v>0</v>
      </c>
      <c r="BR83" s="174">
        <f>SUMIF('Sunday Races 6-5-22'!$B$11:$B$28,$C83,'Sunday Races 6-5-22'!$AY$11:$AY$28)</f>
        <v>0</v>
      </c>
      <c r="BS83" s="174">
        <f>SUMIF('Sunday Races 6-12-22'!$B$11:$B$24,$C83,'Sunday Races 6-12-22'!$AU$11:$AU$24)</f>
        <v>0</v>
      </c>
      <c r="BT83" s="174">
        <f>SUMIF('Sunday Races 6-12-22'!$B$11:$B$24,$C83,'Sunday Races 6-12-22'!$AV$11:$AV$24)</f>
        <v>0</v>
      </c>
      <c r="BU83" s="174">
        <f>SUMIF('Sunday Races 6-12-22'!$B$11:$B$24,$C83,'Sunday Races 6-12-22'!$AW$11:$AW$24)</f>
        <v>0</v>
      </c>
      <c r="BV83" s="174">
        <f>SUMIF('Sunday Races 6-12-22'!$B$11:$B$24,$C83,'Sunday Races 6-12-22'!$AX$11:$AX$24)</f>
        <v>0</v>
      </c>
      <c r="BW83" s="174">
        <f>SUMIF('Sunday Races 6-12-22'!$B$11:$B$24,$C83,'Sunday Races 6-12-22'!$AY$11:$AY$24)</f>
        <v>0</v>
      </c>
      <c r="BX83" s="174">
        <f>SUMIF('Saturday Races 6-18-22'!$B$11:$B$24,$C83,'Saturday Races 6-18-22'!$AU$11:$AU$24)</f>
        <v>0</v>
      </c>
      <c r="BY83" s="174">
        <f>SUMIF('Saturday Races 6-18-22'!$B$11:$B$24,$C83,'Saturday Races 6-18-22'!$AV$11:$AV$24)</f>
        <v>0</v>
      </c>
      <c r="BZ83" s="174">
        <f>SUMIF('Saturday Races 6-18-22'!$B$11:$B$24,$C83,'Saturday Races 6-18-22'!$AW$11:$AW$24)</f>
        <v>0</v>
      </c>
      <c r="CA83" s="174">
        <f>SUMIF('Saturday Races 6-18-22'!$B$11:$B$24,$C83,'Saturday Races 6-18-22'!$AX$11:$AX$24)</f>
        <v>0</v>
      </c>
      <c r="CB83" s="174">
        <f>SUMIF('Saturday Races 6-18-22'!$B$11:$B$24,$C83,'Saturday Races 6-18-22'!$AY$11:$AY$24)</f>
        <v>0</v>
      </c>
      <c r="CC83" s="174">
        <f>SUMIF('Sunday Races 7-3-22'!$B$11:$B$26,$C83,'Sunday Races 7-3-22'!$AU$11:$AU$26)</f>
        <v>0</v>
      </c>
      <c r="CD83" s="174">
        <f>SUMIF('Sunday Races 7-3-22'!$B$11:$B$26,$C83,'Sunday Races 7-3-22'!$AV$11:$AV$26)</f>
        <v>0</v>
      </c>
      <c r="CE83" s="174">
        <f>SUMIF('Sunday Races 7-3-22'!$B$11:$B$26,$C83,'Sunday Races 7-3-22'!$AW$11:$AW$26)</f>
        <v>0</v>
      </c>
      <c r="CF83" s="174">
        <f>SUMIF('Sunday Races 7-3-22'!$B$11:$B$26,$C83,'Sunday Races 7-3-22'!$AX$11:$AX$26)</f>
        <v>0</v>
      </c>
      <c r="CG83" s="174">
        <f>SUMIF('Sunday Races 7-3-22'!$B$11:$B$26,$C83,'Sunday Races 7-3-22'!$AY$11:$AY$26)</f>
        <v>0</v>
      </c>
      <c r="CH83" s="174">
        <f>SUMIF('Sunday Races 7-31-22'!$B$11:$B$26,$C83,'Sunday Races 7-31-22'!$AU$11:$AU$26)</f>
        <v>0</v>
      </c>
      <c r="CI83" s="174">
        <f>SUMIF('Sunday Races 7-31-22'!$B$11:$B$26,$C83,'Sunday Races 7-31-22'!$AV$11:$AV$26)</f>
        <v>0</v>
      </c>
      <c r="CJ83" s="174">
        <f>SUMIF('Sunday Races 7-31-22'!$B$11:$B$26,$C83,'Sunday Races 7-31-22'!$AW$11:$AW$26)</f>
        <v>0</v>
      </c>
      <c r="CK83" s="174">
        <f>SUMIF('Sunday Races 7-31-22'!$B$11:$B$26,$C83,'Sunday Races 7-31-22'!$AX$11:$AX$26)</f>
        <v>0</v>
      </c>
      <c r="CL83" s="174">
        <f>SUMIF('Sunday Races 7-31-22'!$B$11:$B$26,$C83,'Sunday Races 7-31-22'!$AY$11:$AY$26)</f>
        <v>0</v>
      </c>
      <c r="CM83" s="174">
        <f>SUMIF('Sunday Races 8-14-22'!$B$11:$B$26,$C83,'Sunday Races 8-14-22'!$AU$11:$AU$26)</f>
        <v>0</v>
      </c>
      <c r="CN83" s="174">
        <f>SUMIF('Sunday Races 8-14-22'!$B$11:$B$26,$C83,'Sunday Races 8-14-22'!$AV$11:$AV$26)</f>
        <v>0</v>
      </c>
      <c r="CO83" s="174">
        <f>SUMIF('Sunday Races 8-14-22'!$B$11:$B$26,$C83,'Sunday Races 8-14-22'!$AW$11:$AW$26)</f>
        <v>0</v>
      </c>
      <c r="CP83" s="174">
        <f>SUMIF('Sunday Races 8-14-22'!$B$11:$B$26,$C83,'Sunday Races 8-14-22'!$AX$11:$AX$26)</f>
        <v>0</v>
      </c>
      <c r="CQ83" s="174">
        <f>SUMIF('Sunday Races 8-14-22'!$B$11:$B$26,$C83,'Sunday Races 8-14-22'!$AY$11:$AY$26)</f>
        <v>0</v>
      </c>
      <c r="CR83" s="174">
        <f>SUMIF('Saturday Races 8-20-22'!$B$11:$B$26,$C83,'Saturday Races 8-20-22'!$AU$11:$AU$26)</f>
        <v>0</v>
      </c>
      <c r="CS83" s="174">
        <f>SUMIF('Saturday Races 8-20-22'!$B$11:$B$26,$C83,'Saturday Races 8-20-22'!$AV$11:$AV$26)</f>
        <v>0</v>
      </c>
      <c r="CT83" s="174">
        <f>SUMIF('Saturday Races 8-20-22'!$B$11:$B$26,$C83,'Saturday Races 8-20-22'!$AW$11:$AW$26)</f>
        <v>0</v>
      </c>
      <c r="CU83" s="174">
        <f>SUMIF('Saturday Races 8-20-22'!$B$11:$B$26,$C83,'Saturday Races 8-20-22'!$AX$11:$AX$26)</f>
        <v>0</v>
      </c>
      <c r="CV83" s="174">
        <f>SUMIF('Saturday Races 8-20-22'!$B$11:$B$26,$C83,'Saturday Races 8-20-22'!$AY$11:$AY$26)</f>
        <v>0</v>
      </c>
      <c r="CW83" s="174">
        <f>SUMIF('Sunday Races 9-11-22'!$B$11:$B$20,$C83,'Sunday Races 9-11-22'!$AU$11:$AU$20)</f>
        <v>0</v>
      </c>
      <c r="CX83" s="174">
        <f>SUMIF('Sunday Races 9-11-22'!$B$11:$B$20,$C83,'Sunday Races 9-11-22'!$AV$11:$AV$20)</f>
        <v>0</v>
      </c>
      <c r="CY83" s="174">
        <f>SUMIF('Sunday Races 9-11-22'!$B$11:$B$20,$C83,'Sunday Races 9-11-22'!$AW$11:$AW$20)</f>
        <v>0</v>
      </c>
      <c r="CZ83" s="174">
        <f>SUMIF('Sunday Races 9-11-22'!$B$11:$B$20,$C83,'Sunday Races 9-11-22'!$AX$11:$AX$20)</f>
        <v>0</v>
      </c>
      <c r="DA83" s="174">
        <f>SUMIF('Sunday Races 9-11-22'!$B$11:$B$20,$C83,'Sunday Races 9-11-22'!$AY$11:$AY$20)</f>
        <v>0</v>
      </c>
      <c r="DB83" s="174">
        <f>SUMIF('Sunday Races 10-9-22'!$B$11:$B$21,$C83,'Sunday Races 10-9-22'!$AU$11:$AU$21)</f>
        <v>0</v>
      </c>
      <c r="DC83" s="174">
        <f>SUMIF('Sunday Races 10-9-22'!$B$11:$B$21,$C83,'Sunday Races 10-9-22'!$AV$11:$AV$21)</f>
        <v>0</v>
      </c>
      <c r="DD83" s="174">
        <f>SUMIF('Sunday Races 10-9-22'!$B$11:$B$21,$C83,'Sunday Races 10-9-22'!$AW$11:$AW$21)</f>
        <v>0</v>
      </c>
      <c r="DE83" s="174">
        <f>SUMIF('Sunday Races 10-9-22'!$B$11:$B$21,$C83,'Sunday Races 10-9-22'!$AX$11:$AX$21)</f>
        <v>0</v>
      </c>
      <c r="DF83" s="174">
        <f>SUMIF('Sunday Races 10-9-22'!$B$11:$B$21,$C83,'Sunday Races 10-9-22'!$AY$11:$AY$21)</f>
        <v>0</v>
      </c>
      <c r="DG83" s="174">
        <f>SUMIF('Sunday Races 10-23-22'!$B$11:$B$22,$C83,'Sunday Races 10-23-22'!$AU$11:$AU$22)</f>
        <v>0</v>
      </c>
      <c r="DH83" s="174">
        <f>SUMIF('Sunday Races 10-23-22'!$B$11:$B$22,$C83,'Sunday Races 10-23-22'!$AV$11:$AV$22)</f>
        <v>0</v>
      </c>
      <c r="DI83" s="174">
        <f>SUMIF('Sunday Races 10-23-22'!$B$11:$B$22,$C83,'Sunday Races 10-23-22'!$AW$11:$AW$22)</f>
        <v>0</v>
      </c>
      <c r="DJ83" s="174">
        <f>SUMIF('Sunday Races 10-23-22'!$B$11:$B$22,$C83,'Sunday Races 10-23-22'!$AX$11:$AX$22)</f>
        <v>0</v>
      </c>
      <c r="DK83" s="174">
        <f>SUMIF('Sunday Races 10-23-22'!$B$11:$B$22,$C83,'Sunday Races 10-23-22'!$AY$11:$AY$22)</f>
        <v>0</v>
      </c>
      <c r="DL83" s="175"/>
      <c r="DM83" s="176"/>
      <c r="DN83" s="177">
        <f t="shared" si="83"/>
        <v>0</v>
      </c>
      <c r="DO83" s="177">
        <f t="shared" si="83"/>
        <v>0</v>
      </c>
      <c r="DP83" s="177">
        <f t="shared" si="83"/>
        <v>0</v>
      </c>
      <c r="DQ83" s="177">
        <f t="shared" si="83"/>
        <v>0</v>
      </c>
      <c r="DR83" s="177">
        <f t="shared" si="83"/>
        <v>0</v>
      </c>
      <c r="DS83" s="177">
        <f t="shared" si="83"/>
        <v>0</v>
      </c>
      <c r="DT83" s="177">
        <f t="shared" si="83"/>
        <v>0</v>
      </c>
      <c r="DU83" s="177">
        <f t="shared" si="83"/>
        <v>0</v>
      </c>
      <c r="DV83" s="177">
        <f t="shared" si="83"/>
        <v>0</v>
      </c>
      <c r="DW83" s="177">
        <f t="shared" si="83"/>
        <v>0</v>
      </c>
      <c r="DX83" s="177">
        <f t="shared" si="84"/>
        <v>0</v>
      </c>
      <c r="DY83" s="177">
        <f t="shared" si="84"/>
        <v>0</v>
      </c>
      <c r="DZ83" s="177">
        <f t="shared" si="84"/>
        <v>0</v>
      </c>
      <c r="EA83" s="177">
        <f t="shared" si="84"/>
        <v>0</v>
      </c>
      <c r="EB83" s="177">
        <f t="shared" si="84"/>
        <v>0</v>
      </c>
      <c r="EC83" s="177">
        <f t="shared" si="84"/>
        <v>0</v>
      </c>
      <c r="ED83" s="177">
        <f t="shared" si="84"/>
        <v>0</v>
      </c>
      <c r="EE83" s="177">
        <f t="shared" si="84"/>
        <v>0</v>
      </c>
      <c r="EF83" s="177">
        <f t="shared" si="84"/>
        <v>0</v>
      </c>
      <c r="EG83" s="177">
        <f t="shared" si="84"/>
        <v>0</v>
      </c>
      <c r="EH83" s="177">
        <f t="shared" si="85"/>
        <v>0</v>
      </c>
      <c r="EI83" s="177">
        <f t="shared" si="85"/>
        <v>0</v>
      </c>
      <c r="EJ83" s="177">
        <f t="shared" si="85"/>
        <v>0</v>
      </c>
      <c r="EK83" s="177">
        <f t="shared" si="85"/>
        <v>0</v>
      </c>
      <c r="EL83" s="177">
        <f t="shared" si="85"/>
        <v>0</v>
      </c>
      <c r="EM83" s="177">
        <f t="shared" si="85"/>
        <v>0</v>
      </c>
      <c r="EN83" s="177">
        <f t="shared" si="85"/>
        <v>0</v>
      </c>
      <c r="EO83" s="177">
        <f t="shared" si="85"/>
        <v>0</v>
      </c>
      <c r="EP83" s="177">
        <f t="shared" si="85"/>
        <v>0</v>
      </c>
      <c r="EQ83" s="177">
        <f t="shared" si="85"/>
        <v>0</v>
      </c>
      <c r="ER83" s="177">
        <f t="shared" si="86"/>
        <v>0</v>
      </c>
      <c r="ES83" s="177">
        <f t="shared" si="86"/>
        <v>0</v>
      </c>
      <c r="ET83" s="177">
        <f t="shared" si="86"/>
        <v>0</v>
      </c>
      <c r="EU83" s="177">
        <f t="shared" si="86"/>
        <v>0</v>
      </c>
      <c r="EV83" s="177">
        <f t="shared" si="86"/>
        <v>0</v>
      </c>
      <c r="EW83" s="177">
        <f t="shared" si="86"/>
        <v>0</v>
      </c>
      <c r="EX83" s="177">
        <f t="shared" si="86"/>
        <v>0</v>
      </c>
      <c r="EY83" s="177">
        <f t="shared" si="86"/>
        <v>0</v>
      </c>
      <c r="EZ83" s="177">
        <f t="shared" si="86"/>
        <v>0</v>
      </c>
      <c r="FA83" s="177">
        <f t="shared" si="86"/>
        <v>0</v>
      </c>
      <c r="FB83" s="177">
        <f t="shared" si="87"/>
        <v>0</v>
      </c>
      <c r="FC83" s="177">
        <f t="shared" si="87"/>
        <v>0</v>
      </c>
      <c r="FD83" s="177">
        <f t="shared" si="87"/>
        <v>0</v>
      </c>
      <c r="FE83" s="177">
        <f t="shared" si="87"/>
        <v>0</v>
      </c>
      <c r="FF83" s="177">
        <f t="shared" si="87"/>
        <v>0</v>
      </c>
      <c r="FG83" s="177">
        <f t="shared" si="87"/>
        <v>0</v>
      </c>
      <c r="FH83" s="177">
        <f t="shared" si="87"/>
        <v>0</v>
      </c>
      <c r="FI83" s="177">
        <f t="shared" si="87"/>
        <v>0</v>
      </c>
      <c r="FJ83" s="177">
        <f t="shared" si="87"/>
        <v>0</v>
      </c>
      <c r="FK83" s="177">
        <f t="shared" si="87"/>
        <v>0</v>
      </c>
      <c r="FL83" s="177">
        <f t="shared" si="88"/>
        <v>0</v>
      </c>
      <c r="FM83" s="177">
        <f t="shared" si="88"/>
        <v>0</v>
      </c>
      <c r="FN83" s="177">
        <f t="shared" si="88"/>
        <v>0</v>
      </c>
      <c r="FO83" s="177">
        <f t="shared" si="88"/>
        <v>0</v>
      </c>
      <c r="FP83" s="177">
        <f t="shared" si="88"/>
        <v>0</v>
      </c>
      <c r="FQ83" s="177">
        <f t="shared" si="88"/>
        <v>0</v>
      </c>
      <c r="FR83" s="177">
        <f t="shared" si="88"/>
        <v>0</v>
      </c>
      <c r="FS83" s="177">
        <f t="shared" si="88"/>
        <v>0</v>
      </c>
      <c r="FT83" s="177">
        <f t="shared" si="88"/>
        <v>0</v>
      </c>
      <c r="FU83" s="177">
        <f t="shared" si="88"/>
        <v>0</v>
      </c>
      <c r="FV83" s="177">
        <f t="shared" si="88"/>
        <v>0</v>
      </c>
      <c r="FW83" s="177">
        <f t="shared" si="88"/>
        <v>0</v>
      </c>
      <c r="FX83" s="177">
        <f t="shared" si="88"/>
        <v>0</v>
      </c>
      <c r="FY83" s="177">
        <f t="shared" si="88"/>
        <v>0</v>
      </c>
      <c r="FZ83" s="177">
        <f t="shared" si="88"/>
        <v>0</v>
      </c>
      <c r="GA83" s="177"/>
      <c r="GB83" s="229">
        <f t="shared" si="81"/>
        <v>0</v>
      </c>
      <c r="GC83" s="229">
        <f t="shared" si="82"/>
        <v>0</v>
      </c>
      <c r="GD83" s="174">
        <f>SUMIF('One Day 12-04-21 Scots'!$B$11:$B$24,$C83,'One Day 12-04-21 Scots'!$AU$11:$AU$24)</f>
        <v>0</v>
      </c>
      <c r="GE83" s="174">
        <f>SUMIF('One Day 12-04-21 Scots'!$B$11:$B$24,$C83,'One Day 12-04-21 Scots'!$AV$11:$AV$24)</f>
        <v>0</v>
      </c>
      <c r="GF83" s="174">
        <f>SUMIF('One Day 12-04-21 Scots'!$B$11:$B$24,$C83,'One Day 12-04-21 Scots'!$AW$11:$AW$24)</f>
        <v>0</v>
      </c>
      <c r="GG83" s="174">
        <f>SUMIF('One Day 12-04-21 Scots'!$B$11:$B$24,$C83,'One Day 12-04-21 Scots'!$AX$11:$AX$24)</f>
        <v>0</v>
      </c>
      <c r="GH83" s="174">
        <f>SUMIF('One Day 12-04-21 Scots'!$B$11:$B$24,$C83,'One Day 12-04-21 Scots'!$AY$11:$AY$24)</f>
        <v>0</v>
      </c>
      <c r="GI83" s="174">
        <f>SUMIF('One Day 12-04-21 Thistles'!$B$11:$B$25,$C83,'One Day 12-04-21 Thistles'!$AU$11:$AU$25)</f>
        <v>0</v>
      </c>
      <c r="GJ83" s="174">
        <f>SUMIF('One Day 12-04-21 Thistles'!$B$11:$B$25,$C83,'One Day 12-04-21 Thistles'!$AV$11:$AV$25)</f>
        <v>0</v>
      </c>
      <c r="GK83" s="174">
        <f>SUMIF('One Day 12-04-21 Thistles'!$B$11:$B$25,$C83,'One Day 12-04-21 Thistles'!$AW$11:$AW$25)</f>
        <v>0</v>
      </c>
      <c r="GL83" s="174">
        <f>SUMIF('One Day 12-04-21 Thistles'!$B$11:$B$25,$C83,'One Day 12-04-21 Thistles'!$AX$11:$AX$25)</f>
        <v>0</v>
      </c>
      <c r="GM83" s="174">
        <f>SUMIF('One Day 12-04-21 Thistles'!$B$11:$B$25,$C83,'One Day 12-04-21 Thistles'!$AY$11:$AY$25)</f>
        <v>0</v>
      </c>
      <c r="GN83" s="174">
        <f>SUMIF('Chili One Day 2-12-22 Scots'!$B$11:$B$27,$C83,'Chili One Day 2-12-22 Scots'!$AU$11:$AU$27)</f>
        <v>0</v>
      </c>
      <c r="GO83" s="174">
        <f>SUMIF('Chili One Day 2-12-22 Scots'!$B$11:$B$27,$C83,'Chili One Day 2-12-22 Scots'!$AV$11:$AV$27)</f>
        <v>0</v>
      </c>
      <c r="GP83" s="174">
        <f>SUMIF('Chili One Day 2-12-22 Scots'!$B$11:$B$27,$C83,'Chili One Day 2-12-22 Scots'!$AW$11:$AW$27)</f>
        <v>0</v>
      </c>
      <c r="GQ83" s="174">
        <f>SUMIF('Chili One Day 2-12-22 Scots'!$B$11:$B$27,$C83,'Chili One Day 2-12-22 Scots'!$AX$11:$AX$27)</f>
        <v>0</v>
      </c>
      <c r="GR83" s="174">
        <f>SUMIF('Chili One Day 2-12-22 Scots'!$B$11:$B$27,$C83,'Chili One Day 2-12-22 Scots'!$AY$11:$AY$27)</f>
        <v>0</v>
      </c>
      <c r="GS83" s="174">
        <f>SUMIF('Chili One Day 2-12-22 Thistles'!$B$11:$B$27,$C83,'Chili One Day 2-12-22 Thistles'!$AU$11:$AU$27)</f>
        <v>0</v>
      </c>
      <c r="GT83" s="174">
        <f>SUMIF('Chili One Day 2-12-22 Thistles'!$B$11:$B$27,$C83,'Chili One Day 2-12-22 Thistles'!$AV$11:$AV$27)</f>
        <v>0</v>
      </c>
      <c r="GU83" s="174">
        <f>SUMIF('Chili One Day 2-12-22 Thistles'!$B$11:$B$27,$C83,'Chili One Day 2-12-22 Thistles'!$AW$11:$AW$27)</f>
        <v>0</v>
      </c>
      <c r="GV83" s="174">
        <f>SUMIF('Chili One Day 2-12-22 Thistles'!$B$11:$B$27,$C83,'Chili One Day 2-12-22 Thistles'!$AX$11:$AX$27)</f>
        <v>0</v>
      </c>
      <c r="GW83" s="174">
        <f>SUMIF('Chili One Day 2-12-22 Thistles'!$B$11:$B$27,$C83,'Chili One Day 2-12-22 Thistles'!$AY$11:$AY$27)</f>
        <v>0</v>
      </c>
      <c r="GX83" s="174">
        <f>SUMIF('Ironman One Day 3-5-22 FS'!$B$11:$B$26,$C83,'Ironman One Day 3-5-22 FS'!$AU$11:$AU$26)</f>
        <v>0</v>
      </c>
      <c r="GY83" s="174">
        <f>SUMIF('Ironman One Day 3-5-22 FS'!$B$11:$B$26,$C83,'Ironman One Day 3-5-22 FS'!$AV$11:$AV$26)</f>
        <v>0</v>
      </c>
      <c r="GZ83" s="174">
        <f>SUMIF('Ironman One Day 3-5-22 FS'!$B$11:$B$26,$C83,'Ironman One Day 3-5-22 FS'!$AW$11:$AW$26)</f>
        <v>0</v>
      </c>
      <c r="HA83" s="174">
        <f>SUMIF('Ironman One Day 3-5-22 FS'!$B$11:$B$26,$C83,'Ironman One Day 3-5-22 FS'!$AX$11:$AX$26)</f>
        <v>0</v>
      </c>
      <c r="HB83" s="174">
        <f>SUMIF('Ironman One Day 3-5-22 FS'!$B$11:$B$26,$C83,'Ironman One Day 3-5-22 FS'!$AY$11:$AY$26)</f>
        <v>0</v>
      </c>
      <c r="HC83" s="174">
        <f>SUMIF('Ironman One Day 3-5-22 420'!$B$11:$B$26,$C83,'Ironman One Day 3-5-22 420'!$AU$11:$AU$26)</f>
        <v>0</v>
      </c>
      <c r="HD83" s="174">
        <f>SUMIF('Ironman One Day 3-5-22 420'!$B$11:$B$26,$C83,'Ironman One Day 3-5-22 420'!$AV$11:$AV$26)</f>
        <v>0</v>
      </c>
      <c r="HE83" s="174">
        <f>SUMIF('Ironman One Day 3-5-22 420'!$B$11:$B$26,$C83,'Ironman One Day 3-5-22 420'!$AW$11:$AW$26)</f>
        <v>0</v>
      </c>
      <c r="HF83" s="174">
        <f>SUMIF('Ironman One Day 3-5-22 420'!$B$11:$B$26,$C83,'Ironman One Day 3-5-22 420'!$AX$11:$AX$26)</f>
        <v>0</v>
      </c>
      <c r="HG83" s="174">
        <f>SUMIF('Ironman One Day 3-5-22 420'!$B$11:$B$26,$C83,'Ironman One Day 3-5-22 420'!$AY$11:$AY$26)</f>
        <v>0</v>
      </c>
      <c r="HH83" s="174">
        <f>SUMIF('Easter One Day 4-16-22 FS'!$B$11:$B$25,$C83,'Easter One Day 4-16-22 FS'!$AU$11:$AU$25)</f>
        <v>0</v>
      </c>
      <c r="HI83" s="174">
        <f>SUMIF('Easter One Day 4-16-22 FS'!$B$11:$B$25,$C83,'Easter One Day 4-16-22 FS'!$AV$11:$AV$25)</f>
        <v>0</v>
      </c>
      <c r="HJ83" s="174">
        <f>SUMIF('Easter One Day 4-16-22 FS'!$B$11:$B$25,$C83,'Easter One Day 4-16-22 FS'!$AW$11:$AW$25)</f>
        <v>0</v>
      </c>
      <c r="HK83" s="174">
        <f>SUMIF('Easter One Day 4-16-22 FS'!$B$11:$B$25,$C83,'Easter One Day 4-16-22 FS'!$AX$11:$AX$25)</f>
        <v>0</v>
      </c>
      <c r="HL83" s="174">
        <f>SUMIF('Easter One Day 4-16-22 FS'!$B$11:$B$25,$C83,'Easter One Day 4-16-22 FS'!$AY$11:$AY$25)</f>
        <v>0</v>
      </c>
      <c r="HM83" s="174">
        <f>SUMIF('Easter One Day 4-16-22 TH'!$B$11:$B$25,$C83,'Easter One Day 4-16-22 TH'!$AU$11:$AU$25)</f>
        <v>0</v>
      </c>
      <c r="HN83" s="174">
        <f>SUMIF('Easter One Day 4-16-22 TH'!$B$11:$B$25,$C83,'Easter One Day 4-16-22 TH'!$AV$11:$AV$25)</f>
        <v>0</v>
      </c>
      <c r="HO83" s="174">
        <f>SUMIF('Easter One Day 4-16-22 TH'!$B$11:$B$25,$C83,'Easter One Day 4-16-22 TH'!$AW$11:$AW$25)</f>
        <v>0</v>
      </c>
      <c r="HP83" s="174">
        <f>SUMIF('Easter One Day 4-16-22 TH'!$B$11:$B$25,$C83,'Easter One Day 4-16-22 TH'!$AX$11:$AX$25)</f>
        <v>0</v>
      </c>
      <c r="HQ83" s="174">
        <f>SUMIF('Easter One Day 4-16-22 TH'!$B$11:$B$25,$C83,'Easter One Day 4-16-22 TH'!$AY$11:$AY$25)</f>
        <v>0</v>
      </c>
      <c r="HR83" s="174">
        <f>SUMIF('Long Distance Race 5-7-22'!$B$11:$B$25,$C83,'Long Distance Race 5-7-22'!$AU$11:$AU$25)</f>
        <v>0</v>
      </c>
      <c r="HS83" s="174">
        <f>SUMIF('Long Distance Race 5-7-22'!$B$11:$B$18,$C83,'Long Distance Race 5-7-22'!$AV$11:$AV$18)</f>
        <v>0</v>
      </c>
      <c r="HT83" s="174">
        <f>SUMIF('Long Distance Race 5-7-22'!$B$11:$B$18,$C83,'Long Distance Race 5-7-22'!$AW$11:$AW$18)</f>
        <v>0</v>
      </c>
      <c r="HU83" s="174">
        <f>SUMIF('Long Distance Race 5-7-22'!$B$11:$B$18,$C83,'Long Distance Race 5-7-22'!$AX$11:$AX$18)</f>
        <v>0</v>
      </c>
      <c r="HV83" s="174">
        <f>SUMIF('Long Distance Race 5-7-22'!$B$11:$B$18,$C83,'Long Distance Race 5-7-22'!$AY$11:$AY$18)</f>
        <v>0</v>
      </c>
      <c r="HW83" s="174">
        <f>SUMIF('Memorial Day Regatta 5-28-22 Op'!$B$11:$B$25,$C83,'Memorial Day Regatta 5-28-22 Op'!$AU$11:$AU$25)</f>
        <v>0</v>
      </c>
      <c r="HX83" s="174">
        <f>SUMIF('Memorial Day Regatta 5-28-22 Op'!$B$11:$B$18,$C83,'Memorial Day Regatta 5-28-22 Op'!$AV$11:$AV$18)</f>
        <v>0</v>
      </c>
      <c r="HY83" s="174">
        <f>SUMIF('Memorial Day Regatta 5-28-22 Op'!$B$11:$B$18,$C83,'Memorial Day Regatta 5-28-22 Op'!$AW$11:$AW$18)</f>
        <v>0</v>
      </c>
      <c r="HZ83" s="174">
        <f>SUMIF('Memorial Day Regatta 5-28-22 Op'!$B$11:$B$18,$C83,'Memorial Day Regatta 5-28-22 Op'!$AX$11:$AX$18)</f>
        <v>0</v>
      </c>
      <c r="IA83" s="174">
        <f>SUMIF('Memorial Day Regatta 5-28-22 Op'!$B$11:$B$18,$C83,'Memorial Day Regatta 5-28-22 Op'!$AY$11:$AY$18)</f>
        <v>0</v>
      </c>
      <c r="IB83" s="174">
        <f>SUMIF('Caldwell Cup 6-25-22 TH'!$B$11:$B$25,$C83,'Caldwell Cup 6-25-22 TH'!$AU$11:$AU$25)</f>
        <v>0</v>
      </c>
      <c r="IC83" s="174">
        <f>SUMIF('Caldwell Cup 6-25-22 TH'!$B$11:$B$25,$C83,'Caldwell Cup 6-25-22 TH'!$AV$11:$AV$25)</f>
        <v>0</v>
      </c>
      <c r="ID83" s="174">
        <f>SUMIF('Caldwell Cup 6-25-22 TH'!$B$11:$B$25,$C83,'Caldwell Cup 6-25-22 TH'!$AW$11:$AW$25)</f>
        <v>0</v>
      </c>
      <c r="IE83" s="174">
        <f>SUMIF('Caldwell Cup 6-25-22 TH'!$B$11:$B$25,$C83,'Caldwell Cup 6-25-22 TH'!$AX$11:$AX$25)</f>
        <v>0</v>
      </c>
      <c r="IF83" s="174">
        <f>SUMIF('Caldwell Cup 6-25-22 TH'!$B$11:$B$25,$C83,'Caldwell Cup 6-25-22 TH'!$AY$11:$AY$25)</f>
        <v>0</v>
      </c>
      <c r="IG83" s="174">
        <f>SUMIF('Caldwell Cup 6-25-22 FS'!$B$11:$B$21,$C83,'Caldwell Cup 6-25-22 FS'!$AU$11:$AU$21)</f>
        <v>0</v>
      </c>
      <c r="IH83" s="174">
        <f>SUMIF('Caldwell Cup 6-25-22 FS'!$B$11:$B$21,$C83,'Caldwell Cup 6-25-22 FS'!$AV$11:$AV$21)</f>
        <v>0</v>
      </c>
      <c r="II83" s="174">
        <f>SUMIF('Caldwell Cup 6-25-22 FS'!$B$11:$B$21,$C83,'Caldwell Cup 6-25-22 FS'!$AW$11:$AW$21)</f>
        <v>0</v>
      </c>
      <c r="IJ83" s="174">
        <f>SUMIF('Caldwell Cup 6-25-22 FS'!$B$11:$B$21,$C83,'Caldwell Cup 6-25-22 FS'!$AX$11:$AX$21)</f>
        <v>0</v>
      </c>
      <c r="IK83" s="174">
        <f>SUMIF('Caldwell Cup 6-25-22 FS'!$B$11:$B$21,$C83,'Caldwell Cup 6-25-22 FS'!$AY$11:$AY$21)</f>
        <v>0</v>
      </c>
      <c r="IL83" s="174">
        <f>SUMIF('Caldwell Cup 6-25-22 Lasers'!$B$11:$B$23,$C83,'Caldwell Cup 6-25-22 Lasers'!$AU$11:$AU$23)</f>
        <v>0</v>
      </c>
      <c r="IM83" s="174">
        <f>SUMIF('Caldwell Cup 6-25-22 Lasers'!$B$11:$B$23,$C83,'Caldwell Cup 6-25-22 Lasers'!$AV$11:$AV$23)</f>
        <v>0</v>
      </c>
      <c r="IN83" s="174">
        <f>SUMIF('Caldwell Cup 6-25-22 Lasers'!$B$11:$B$23,$C83,'Caldwell Cup 6-25-22 Lasers'!$AW$11:$AW$23)</f>
        <v>0</v>
      </c>
      <c r="IO83" s="174">
        <f>SUMIF('Caldwell Cup 6-25-22 Lasers'!$B$11:$B$23,$C83,'Caldwell Cup 6-25-22 Lasers'!$AX$11:$AX$23)</f>
        <v>0</v>
      </c>
      <c r="IP83" s="174">
        <f>SUMIF('Caldwell Cup 6-25-22 Lasers'!$B$11:$B$23,$C83,'Caldwell Cup 6-25-22 Lasers'!$AY$11:$AY$23)</f>
        <v>0</v>
      </c>
      <c r="IQ83" s="174">
        <f>SUMIF('Labor Day Regatta 9-3-22 FS'!$B$11:$B$30,$C83,'Labor Day Regatta 9-3-22 FS'!$AU$11:$AU$30)</f>
        <v>0</v>
      </c>
      <c r="IR83" s="174">
        <f>SUMIF('Labor Day Regatta 9-3-22 FS'!$B$11:$B$30,$C83,'Labor Day Regatta 9-3-22 FS'!$AV$11:$AV$30)</f>
        <v>0</v>
      </c>
      <c r="IS83" s="174">
        <f>SUMIF('Labor Day Regatta 9-3-22 FS'!$B$11:$B$30,$C83,'Labor Day Regatta 9-3-22 FS'!$AW$11:$AW$30)</f>
        <v>0</v>
      </c>
      <c r="IT83" s="174">
        <f>SUMIF('Labor Day Regatta 9-3-22 FS'!$B$11:$B$30,$C83,'Labor Day Regatta 9-3-22 FS'!$AX$11:$AX$30)</f>
        <v>0</v>
      </c>
      <c r="IU83" s="174">
        <f>SUMIF('Labor Day Regatta 9-3-22 FS'!$B$11:$B$30,$C83,'Labor Day Regatta 9-3-22 FS'!$AY$11:$AY$30)</f>
        <v>0</v>
      </c>
      <c r="IV83" s="174">
        <f>SUMIF('2022-09-17 Leukemia Cup FS'!$B$11:$B$26,$C83,'2022-09-17 Leukemia Cup FS'!$AU$11:$AU$26)</f>
        <v>0</v>
      </c>
      <c r="IW83" s="174">
        <f>SUMIF('2022-09-17 Leukemia Cup FS'!$B$11:$B$26,$C83,'2022-09-17 Leukemia Cup FS'!$AV$11:$AV$26)</f>
        <v>0</v>
      </c>
      <c r="IX83" s="174">
        <f>SUMIF('2022-09-17 Leukemia Cup FS'!$B$11:$B$26,$C83,'2022-09-17 Leukemia Cup FS'!$AW$11:$AW$26)</f>
        <v>0</v>
      </c>
      <c r="IY83" s="174">
        <f>SUMIF('2022-09-17 Leukemia Cup FS'!$B$11:$B$26,$C83,'2022-09-17 Leukemia Cup FS'!$AX$11:$AX$26)</f>
        <v>0</v>
      </c>
      <c r="IZ83" s="174">
        <f>SUMIF('2022-09-17 Leukemia Cup FS'!$B$11:$B$26,$C83,'2022-09-17 Leukemia Cup FS'!$AY$11:$AY$26)</f>
        <v>0</v>
      </c>
      <c r="JA83" s="174">
        <f>SUMIF('2022-09-17 Leukemia Cup TH'!$B$11:$B$28,$C83,'2022-09-17 Leukemia Cup TH'!$AU$11:$AU$28)</f>
        <v>0</v>
      </c>
      <c r="JB83" s="174">
        <f>SUMIF('2022-09-17 Leukemia Cup TH'!$B$11:$B$28,$C83,'2022-09-17 Leukemia Cup TH'!$AV$11:$AV$28)</f>
        <v>0</v>
      </c>
      <c r="JC83" s="174">
        <f>SUMIF('2022-09-17 Leukemia Cup TH'!$B$11:$B$28,$C83,'2022-09-17 Leukemia Cup TH'!$AW$11:$AW$28)</f>
        <v>0</v>
      </c>
      <c r="JD83" s="174">
        <f>SUMIF('2022-09-17 Leukemia Cup TH'!$B$11:$B$28,$C83,'2022-09-17 Leukemia Cup TH'!$AX$11:$AX$28)</f>
        <v>0</v>
      </c>
      <c r="JE83" s="174">
        <f>SUMIF('2022-09-17 Leukemia Cup TH'!$B$11:$B$28,$C83,'2022-09-17 Leukemia Cup TH'!$AY$11:$AY$28)</f>
        <v>0</v>
      </c>
      <c r="JF83" s="174">
        <f>SUMIF('Smith-Berry LDR 9-24-22'!$B$11:$B$30,$C83,'Smith-Berry LDR 9-24-22'!$AU$11:$AU$30)</f>
        <v>0</v>
      </c>
      <c r="JG83" s="174">
        <f>SUMIF('Smith-Berry LDR 9-24-22'!$B$11:$B$30,$C83,'Smith-Berry LDR 9-24-22'!$AV$11:$AV$30)</f>
        <v>0</v>
      </c>
      <c r="JH83" s="174">
        <f>SUMIF('Smith-Berry LDR 9-24-22'!$B$11:$B$30,$C83,'Smith-Berry LDR 9-24-22'!$AW$11:$AW$30)</f>
        <v>0</v>
      </c>
      <c r="JI83" s="174">
        <f>SUMIF('Smith-Berry LDR 9-24-22'!$B$11:$B$30,$C83,'Smith-Berry LDR 9-24-22'!$AX$11:$AX$30)</f>
        <v>0</v>
      </c>
      <c r="JJ83" s="174">
        <f>SUMIF('Smith-Berry LDR 9-24-22'!$B$11:$B$30,$C83,'Smith-Berry LDR 9-24-22'!$AY$11:$AY$30)</f>
        <v>0</v>
      </c>
      <c r="JK83" s="174">
        <f>SUMIF('Great Scot 10-1-22 Cham'!$B$11:$B$38,$C83,'Great Scot 10-1-22 Cham'!$AU$11:$AU$38)</f>
        <v>0</v>
      </c>
      <c r="JL83" s="174">
        <f>SUMIF('Great Scot 10-1-22 Cham'!$B$11:$B$38,$C83,'Great Scot 10-1-22 Cham'!$AV$11:$AV$38)</f>
        <v>0</v>
      </c>
      <c r="JM83" s="174">
        <f>SUMIF('Great Scot 10-1-22 Cham'!$B$11:$B$38,$C83,'Great Scot 10-1-22 Cham'!$AW$11:$AW$38)</f>
        <v>0</v>
      </c>
      <c r="JN83" s="174">
        <f>SUMIF('Great Scot 10-1-22 Cham'!$B$11:$B$38,$C83,'Great Scot 10-1-22 Cham'!$AX$11:$AX$38)</f>
        <v>0</v>
      </c>
      <c r="JO83" s="174">
        <f>SUMIF('Great Scot 10-1-22 Cham'!$B$11:$B$38,$C83,'Great Scot 10-1-22 Cham'!$AY$11:$AY$38)</f>
        <v>0</v>
      </c>
      <c r="JP83" s="174">
        <f>SUMIF('Great Scot 10-1-22 Chal'!$B$11:$B$28,$C83,'Great Scot 10-1-22 Chal'!$AU$11:$AU$28)</f>
        <v>0</v>
      </c>
      <c r="JQ83" s="174">
        <f>SUMIF('Great Scot 10-1-22 Chal'!$B$11:$B$28,$C83,'Great Scot 10-1-22 Chal'!$AV$11:$AV$28)</f>
        <v>0</v>
      </c>
      <c r="JR83" s="174">
        <f>SUMIF('Great Scot 10-1-22 Chal'!$B$11:$B$28,$C83,'Great Scot 10-1-22 Chal'!$AW$11:$AW$28)</f>
        <v>0</v>
      </c>
      <c r="JS83" s="174">
        <f>SUMIF('Great Scot 10-1-22 Chal'!$B$11:$B$28,$C83,'Great Scot 10-1-22 Chal'!$AX$11:$AX$28)</f>
        <v>0</v>
      </c>
      <c r="JT83" s="174">
        <f>SUMIF('Great Scot 10-1-22 Chal'!$B$11:$B$28,$C83,'Great Scot 10-1-22 Chal'!$AY$11:$AY$28)</f>
        <v>0</v>
      </c>
      <c r="JU83" s="174">
        <f>SUMIF('Great Pumpkin Regatta 10-15-22'!$B$11:$B$54,$C83,'Great Pumpkin Regatta 10-15-22'!$AU$11:$AU$54)</f>
        <v>0</v>
      </c>
      <c r="JV83" s="174">
        <f>SUMIF('Great Pumpkin Regatta 10-15-22'!$B$11:$B$54,$C83,'Great Pumpkin Regatta 10-15-22'!$AV$11:$AV$54)</f>
        <v>0</v>
      </c>
      <c r="JW83" s="174">
        <f>SUMIF('Great Pumpkin Regatta 10-15-22'!$B$11:$B$54,$C83,'Great Pumpkin Regatta 10-15-22'!$AW$11:$AW$54)</f>
        <v>0</v>
      </c>
      <c r="JX83" s="174">
        <f>SUMIF('Great Pumpkin Regatta 10-15-22'!$B$11:$B$54,$C83,'Great Pumpkin Regatta 10-15-22'!$AX$11:$AX$54)</f>
        <v>0</v>
      </c>
      <c r="JY83" s="174">
        <f>SUMIF('Great Pumpkin Regatta 10-15-22'!$B$11:$B$54,$C83,'Great Pumpkin Regatta 10-15-22'!$AY$11:$AY$54)</f>
        <v>0</v>
      </c>
      <c r="JZ83" s="174">
        <f>SUMIF('One Day Regatta 10-29-22 FS'!$B$11:$B$19,$C83,'One Day Regatta 10-29-22 FS'!$AU$11:$AU$19)</f>
        <v>0</v>
      </c>
      <c r="KA83" s="174">
        <f>SUMIF('One Day Regatta 10-29-22 FS'!$B$11:$B$19,$C83,'One Day Regatta 10-29-22 FS'!$AV$11:$AV$19)</f>
        <v>0</v>
      </c>
      <c r="KB83" s="174">
        <f>SUMIF('One Day Regatta 10-29-22 FS'!$B$11:$B$19,$C83,'One Day Regatta 10-29-22 FS'!$AW$11:$AW$19)</f>
        <v>0</v>
      </c>
      <c r="KC83" s="174">
        <f>SUMIF('One Day Regatta 10-29-22 FS'!$B$11:$B$19,$C83,'One Day Regatta 10-29-22 FS'!$AX$11:$AX$19)</f>
        <v>0</v>
      </c>
      <c r="KD83" s="174">
        <f>SUMIF('One Day Regatta 10-29-22 FS'!$B$11:$B$19,$C83,'One Day Regatta 10-29-22 FS'!$AY$11:$AY$19)</f>
        <v>0</v>
      </c>
    </row>
    <row r="84" spans="1:290" ht="15" customHeight="1" x14ac:dyDescent="0.2">
      <c r="A84" s="400" t="s">
        <v>1369</v>
      </c>
      <c r="B84" s="134">
        <f t="shared" si="69"/>
        <v>36</v>
      </c>
      <c r="C84" s="170" t="s">
        <v>160</v>
      </c>
      <c r="D84" s="171">
        <f t="shared" si="76"/>
        <v>0</v>
      </c>
      <c r="E84" s="172">
        <f t="shared" si="77"/>
        <v>0</v>
      </c>
      <c r="F84" s="171">
        <f t="shared" si="78"/>
        <v>0</v>
      </c>
      <c r="G84" s="171">
        <v>0</v>
      </c>
      <c r="H84" s="171">
        <f t="shared" si="79"/>
        <v>0</v>
      </c>
      <c r="I84" s="173">
        <f t="shared" si="80"/>
        <v>0</v>
      </c>
      <c r="J84" s="173"/>
      <c r="K84" s="174">
        <f>SUMIF('Saturday Race 11-06-21'!$B$11:$B$21,$C84,'Saturday Race 11-06-21'!$AU$11:$AU$21)</f>
        <v>0</v>
      </c>
      <c r="L84" s="174">
        <f>SUMIF('Saturday Race 11-06-21'!$B$11:$B$21,$C84,'Saturday Race 11-06-21'!$AV$11:$AV$21)</f>
        <v>0</v>
      </c>
      <c r="M84" s="174">
        <f>SUMIF('Saturday Race 11-06-21'!$B$11:$B$21,$C84,'Saturday Race 11-06-21'!$AW$11:$AW$21)</f>
        <v>0</v>
      </c>
      <c r="N84" s="174">
        <f>SUMIF('Saturday Race 11-06-21'!$B$11:$B$21,$C84,'Saturday Race 11-06-21'!$AX$11:$AX$21)</f>
        <v>0</v>
      </c>
      <c r="O84" s="174">
        <f>SUMIF('Saturday Race 11-06-21'!$B$11:$B$21,$C84,'Saturday Race 11-06-21'!$AY$11:$AY$21)</f>
        <v>0</v>
      </c>
      <c r="P84" s="174">
        <f>SUMIF('Saturday Race 11-20-21'!$B$11:$B$20,$C84,'Saturday Race 11-20-21'!$AU$11:$AU$20)</f>
        <v>0</v>
      </c>
      <c r="Q84" s="174">
        <f>SUMIF('Saturday Race 11-20-21'!$B$11:$B$20,$C84,'Saturday Race 11-20-21'!$AV$11:$AV$20)</f>
        <v>0</v>
      </c>
      <c r="R84" s="174">
        <f>SUMIF('Saturday Race 11-20-21'!$B$11:$B$20,$C84,'Saturday Race 11-20-21'!$AW$11:$AW$20)</f>
        <v>0</v>
      </c>
      <c r="S84" s="174">
        <f>SUMIF('Saturday Race 11-20-21'!$B$11:$B$20,$C84,'Saturday Race 11-20-21'!$AX$11:$AX$20)</f>
        <v>0</v>
      </c>
      <c r="T84" s="174">
        <f>SUMIF('Saturday Race 11-20-21'!$B$11:$B$20,$C84,'Saturday Race 11-20-21'!$AY$11:$AY$20)</f>
        <v>0</v>
      </c>
      <c r="U84" s="174">
        <f>SUMIF('Saturday Race 1-08-22'!$B$11:$B$20,$C84,'Saturday Race 1-08-22'!$AU$11:$AU$20)</f>
        <v>0</v>
      </c>
      <c r="V84" s="174">
        <f>SUMIF('Saturday Race 1-08-22'!$B$11:$B$20,$C84,'Saturday Race 1-08-22'!$AV$11:$AV$20)</f>
        <v>0</v>
      </c>
      <c r="W84" s="174">
        <f>SUMIF('Saturday Race 1-08-22'!$B$11:$B$20,$C84,'Saturday Race 1-08-22'!$AW$11:$AW$20)</f>
        <v>0</v>
      </c>
      <c r="X84" s="174">
        <f>SUMIF('Saturday Race 1-08-22'!$B$11:$B$20,$C84,'Saturday Race 1-08-22'!$AX$11:$AX$20)</f>
        <v>0</v>
      </c>
      <c r="Y84" s="174">
        <f>SUMIF('Saturday Race 1-08-22'!$B$11:$B$20,$C84,'Saturday Race 1-08-22'!$AY$11:$AY$20)</f>
        <v>0</v>
      </c>
      <c r="Z84" s="174">
        <f>SUMIF('Saturday Race 1-22-22'!$B$11:$B$20,$C84,'Saturday Race 1-22-22'!$AU$11:$AU$20)</f>
        <v>0</v>
      </c>
      <c r="AA84" s="174">
        <f>SUMIF('Saturday Race 1-22-22'!$B$11:$B$20,$C84,'Saturday Race 1-22-22'!$AV$11:$AV$20)</f>
        <v>0</v>
      </c>
      <c r="AB84" s="174">
        <f>SUMIF('Saturday Race 1-22-22'!$B$11:$B$20,$C84,'Saturday Race 1-22-22'!$AW$11:$AW$20)</f>
        <v>0</v>
      </c>
      <c r="AC84" s="174">
        <f>SUMIF('Saturday Race 1-22-22'!$B$11:$B$20,$C84,'Saturday Race 1-22-22'!$AX$11:$AX$20)</f>
        <v>0</v>
      </c>
      <c r="AD84" s="174">
        <f>SUMIF('Saturday Race 1-22-22'!$B$11:$B$20,$C84,'Saturday Race 1-22-22'!$AY$11:$AY$20)</f>
        <v>0</v>
      </c>
      <c r="AE84" s="174">
        <f>SUMIF('Sunday Race 2-6-22'!$B$11:$B$20,$C84,'Sunday Race 2-6-22'!$AU$11:$AU$20)</f>
        <v>0</v>
      </c>
      <c r="AF84" s="174">
        <f>SUMIF('Sunday Race 2-6-22'!$B$11:$B$20,$C84,'Sunday Race 2-6-22'!$AV$11:$AV$20)</f>
        <v>0</v>
      </c>
      <c r="AG84" s="174">
        <f>SUMIF('Sunday Race 2-6-22'!$B$11:$B$20,$C84,'Sunday Race 2-6-22'!$AW$11:$AW$20)</f>
        <v>0</v>
      </c>
      <c r="AH84" s="174">
        <f>SUMIF('Sunday Race 2-6-22'!$B$11:$B$20,$C84,'Sunday Race 2-6-22'!$AX$11:$AX$20)</f>
        <v>0</v>
      </c>
      <c r="AI84" s="174">
        <f>SUMIF('Sunday Race 2-6-22'!$B$11:$B$20,$C84,'Sunday Race 2-6-22'!$AY$11:$AY$20)</f>
        <v>0</v>
      </c>
      <c r="AJ84" s="174">
        <f>SUMIF('Sunday Race 2-20-22'!$B$11:$B$26,$C84,'Sunday Race 2-20-22'!$AU$11:$AU$26)</f>
        <v>0</v>
      </c>
      <c r="AK84" s="174">
        <f>SUMIF('Sunday Race 2-20-22'!$B$11:$B$26,$C84,'Sunday Race 2-20-22'!$AV$11:$AV$26)</f>
        <v>0</v>
      </c>
      <c r="AL84" s="174">
        <f>SUMIF('Sunday Race 2-20-22'!$B$11:$B$26,$C84,'Sunday Race 2-20-22'!$AW$11:$AW$26)</f>
        <v>0</v>
      </c>
      <c r="AM84" s="174">
        <f>SUMIF('Sunday Race 2-20-22'!$B$11:$B$26,$C84,'Sunday Race 2-20-22'!$AX$11:$AX$26)</f>
        <v>0</v>
      </c>
      <c r="AN84" s="174">
        <f>SUMIF('Sunday Race 2-20-22'!$B$11:$B$26,$C84,'Sunday Race 2-20-22'!$AY$11:$AY$26)</f>
        <v>0</v>
      </c>
      <c r="AO84" s="174">
        <f>SUMIF('Sunday Race 2-27-22'!$B$11:$B$20,$C84,'Sunday Race 2-27-22'!$AU$11:$AU$20)</f>
        <v>0</v>
      </c>
      <c r="AP84" s="174">
        <f>SUMIF('Sunday Race 2-27-22'!$B$11:$B$20,$C84,'Sunday Race 2-27-22'!$AV$11:$AV$20)</f>
        <v>0</v>
      </c>
      <c r="AQ84" s="174">
        <f>SUMIF('Sunday Race 2-27-22'!$B$11:$B$20,$C84,'Sunday Race 2-27-22'!$AW$11:$AW$20)</f>
        <v>0</v>
      </c>
      <c r="AR84" s="174">
        <f>SUMIF('Sunday Race 2-27-22'!$B$11:$B$20,$C84,'Sunday Race 2-27-22'!$AX$11:$AX$20)</f>
        <v>0</v>
      </c>
      <c r="AS84" s="174">
        <f>SUMIF('Sunday Race 2-27-22'!$B$11:$B$20,$C84,'Sunday Race 2-27-22'!$AY$11:$AY$20)</f>
        <v>0</v>
      </c>
      <c r="AT84" s="174">
        <f>SUMIF('Sunday Race 3-13-22'!$B$11:$B$25,$C84,'Sunday Race 3-13-22'!$AU$11:$AU$25)</f>
        <v>0</v>
      </c>
      <c r="AU84" s="174">
        <f>SUMIF('Sunday Race 3-13-22'!$B$11:$B$25,$C84,'Sunday Race 3-13-22'!$AV$11:$AV$25)</f>
        <v>0</v>
      </c>
      <c r="AV84" s="174">
        <f>SUMIF('Sunday Race 3-13-22'!$B$11:$B$25,$C84,'Sunday Race 3-13-22'!$AW$11:$AW$25)</f>
        <v>0</v>
      </c>
      <c r="AW84" s="174">
        <f>SUMIF('Sunday Race 3-13-22'!$B$11:$B$25,$C84,'Sunday Race 3-13-22'!$AX$11:$AX$25)</f>
        <v>0</v>
      </c>
      <c r="AX84" s="174">
        <f>SUMIF('Sunday Race 3-13-22'!$B$11:$B$25,$C84,'Sunday Race 3-13-22'!$AY$11:$AY$25)</f>
        <v>0</v>
      </c>
      <c r="AY84" s="174">
        <f>SUMIF('Saturday Race 3-19-22'!$B$11:$B$15,$C84,'Saturday Race 3-19-22'!$AU$11:$AU$15)</f>
        <v>0</v>
      </c>
      <c r="AZ84" s="174">
        <f>SUMIF('Saturday Race 3-19-22'!$B$11:$B$15,$C84,'Saturday Race 3-19-22'!$AV$11:$AV$15)</f>
        <v>0</v>
      </c>
      <c r="BA84" s="174">
        <f>SUMIF('Saturday Race 3-19-22'!$B$11:$B$15,$C84,'Saturday Race 3-19-22'!$AW$11:$AW$15)</f>
        <v>0</v>
      </c>
      <c r="BB84" s="174">
        <f>SUMIF('Saturday Race 3-19-22'!$B$11:$B$15,$C84,'Saturday Race 3-19-22'!$AX$11:$AX$15)</f>
        <v>0</v>
      </c>
      <c r="BC84" s="174">
        <f>SUMIF('Saturday Race 3-19-22'!$B$11:$B$15,$C84,'Saturday Race 3-19-22'!$AY$11:$AY$15)</f>
        <v>0</v>
      </c>
      <c r="BD84" s="174">
        <f>SUMIF('Sunday Races 4-10-22'!$B$11:$B$26,$C84,'Sunday Races 4-10-22'!$AU$11:$AU$26)</f>
        <v>0</v>
      </c>
      <c r="BE84" s="174">
        <f>SUMIF('Sunday Races 4-10-22'!$B$11:$B$26,$C84,'Sunday Races 4-10-22'!$AV$11:$AV$26)</f>
        <v>0</v>
      </c>
      <c r="BF84" s="174">
        <f>SUMIF('Sunday Races 4-10-22'!$B$11:$B$26,$C84,'Sunday Races 4-10-22'!$AW$11:$AW$26)</f>
        <v>0</v>
      </c>
      <c r="BG84" s="174">
        <f>SUMIF('Sunday Races 4-10-22'!$B$11:$B$26,$C84,'Sunday Races 4-10-22'!$AX$11:$AX$26)</f>
        <v>0</v>
      </c>
      <c r="BH84" s="174">
        <f>SUMIF('Sunday Races 4-10-22'!$B$11:$B$26,$C84,'Sunday Races 4-10-22'!$AY$11:$AY$26)</f>
        <v>0</v>
      </c>
      <c r="BI84" s="174">
        <f>SUMIF('Sunday Races 5-1-22'!$B$11:$B$28,$C84,'Sunday Races 5-1-22'!$AU$11:$AU$28)</f>
        <v>0</v>
      </c>
      <c r="BJ84" s="174">
        <f>SUMIF('Sunday Races 5-1-22'!$B$11:$B$28,$C84,'Sunday Races 5-1-22'!$AV$11:$AV$28)</f>
        <v>0</v>
      </c>
      <c r="BK84" s="174">
        <f>SUMIF('Sunday Races 5-1-22'!$B$11:$B$28,$C84,'Sunday Races 5-1-22'!$AW$11:$AW$28)</f>
        <v>0</v>
      </c>
      <c r="BL84" s="174">
        <f>SUMIF('Sunday Races 5-1-22'!$B$11:$B$28,$C84,'Sunday Races 5-1-22'!$AX$11:$AX$28)</f>
        <v>0</v>
      </c>
      <c r="BM84" s="174">
        <f>SUMIF('Sunday Races 5-1-22'!$B$11:$B$28,$C84,'Sunday Races 5-1-22'!$AY$11:$AY$28)</f>
        <v>0</v>
      </c>
      <c r="BN84" s="174">
        <f>SUMIF('Sunday Races 6-5-22'!$B$11:$B$28,$C84,'Sunday Races 6-5-22'!$AU$11:$AU$28)</f>
        <v>0</v>
      </c>
      <c r="BO84" s="174">
        <f>SUMIF('Sunday Races 6-5-22'!$B$11:$B$28,$C84,'Sunday Races 6-5-22'!$AV$11:$AV$28)</f>
        <v>0</v>
      </c>
      <c r="BP84" s="174">
        <f>SUMIF('Sunday Races 6-5-22'!$B$11:$B$28,$C84,'Sunday Races 6-5-22'!$AW$11:$AW$28)</f>
        <v>0</v>
      </c>
      <c r="BQ84" s="174">
        <f>SUMIF('Sunday Races 6-5-22'!$B$11:$B$28,$C84,'Sunday Races 6-5-22'!$AX$11:$AX$28)</f>
        <v>0</v>
      </c>
      <c r="BR84" s="174">
        <f>SUMIF('Sunday Races 6-5-22'!$B$11:$B$28,$C84,'Sunday Races 6-5-22'!$AY$11:$AY$28)</f>
        <v>0</v>
      </c>
      <c r="BS84" s="174">
        <f>SUMIF('Sunday Races 6-12-22'!$B$11:$B$24,$C84,'Sunday Races 6-12-22'!$AU$11:$AU$24)</f>
        <v>0</v>
      </c>
      <c r="BT84" s="174">
        <f>SUMIF('Sunday Races 6-12-22'!$B$11:$B$24,$C84,'Sunday Races 6-12-22'!$AV$11:$AV$24)</f>
        <v>0</v>
      </c>
      <c r="BU84" s="174">
        <f>SUMIF('Sunday Races 6-12-22'!$B$11:$B$24,$C84,'Sunday Races 6-12-22'!$AW$11:$AW$24)</f>
        <v>0</v>
      </c>
      <c r="BV84" s="174">
        <f>SUMIF('Sunday Races 6-12-22'!$B$11:$B$24,$C84,'Sunday Races 6-12-22'!$AX$11:$AX$24)</f>
        <v>0</v>
      </c>
      <c r="BW84" s="174">
        <f>SUMIF('Sunday Races 6-12-22'!$B$11:$B$24,$C84,'Sunday Races 6-12-22'!$AY$11:$AY$24)</f>
        <v>0</v>
      </c>
      <c r="BX84" s="174">
        <f>SUMIF('Saturday Races 6-18-22'!$B$11:$B$24,$C84,'Saturday Races 6-18-22'!$AU$11:$AU$24)</f>
        <v>0</v>
      </c>
      <c r="BY84" s="174">
        <f>SUMIF('Saturday Races 6-18-22'!$B$11:$B$24,$C84,'Saturday Races 6-18-22'!$AV$11:$AV$24)</f>
        <v>0</v>
      </c>
      <c r="BZ84" s="174">
        <f>SUMIF('Saturday Races 6-18-22'!$B$11:$B$24,$C84,'Saturday Races 6-18-22'!$AW$11:$AW$24)</f>
        <v>0</v>
      </c>
      <c r="CA84" s="174">
        <f>SUMIF('Saturday Races 6-18-22'!$B$11:$B$24,$C84,'Saturday Races 6-18-22'!$AX$11:$AX$24)</f>
        <v>0</v>
      </c>
      <c r="CB84" s="174">
        <f>SUMIF('Saturday Races 6-18-22'!$B$11:$B$24,$C84,'Saturday Races 6-18-22'!$AY$11:$AY$24)</f>
        <v>0</v>
      </c>
      <c r="CC84" s="174">
        <f>SUMIF('Sunday Races 7-3-22'!$B$11:$B$26,$C84,'Sunday Races 7-3-22'!$AU$11:$AU$26)</f>
        <v>0</v>
      </c>
      <c r="CD84" s="174">
        <f>SUMIF('Sunday Races 7-3-22'!$B$11:$B$26,$C84,'Sunday Races 7-3-22'!$AV$11:$AV$26)</f>
        <v>0</v>
      </c>
      <c r="CE84" s="174">
        <f>SUMIF('Sunday Races 7-3-22'!$B$11:$B$26,$C84,'Sunday Races 7-3-22'!$AW$11:$AW$26)</f>
        <v>0</v>
      </c>
      <c r="CF84" s="174">
        <f>SUMIF('Sunday Races 7-3-22'!$B$11:$B$26,$C84,'Sunday Races 7-3-22'!$AX$11:$AX$26)</f>
        <v>0</v>
      </c>
      <c r="CG84" s="174">
        <f>SUMIF('Sunday Races 7-3-22'!$B$11:$B$26,$C84,'Sunday Races 7-3-22'!$AY$11:$AY$26)</f>
        <v>0</v>
      </c>
      <c r="CH84" s="174">
        <f>SUMIF('Sunday Races 7-31-22'!$B$11:$B$26,$C84,'Sunday Races 7-31-22'!$AU$11:$AU$26)</f>
        <v>0</v>
      </c>
      <c r="CI84" s="174">
        <f>SUMIF('Sunday Races 7-31-22'!$B$11:$B$26,$C84,'Sunday Races 7-31-22'!$AV$11:$AV$26)</f>
        <v>0</v>
      </c>
      <c r="CJ84" s="174">
        <f>SUMIF('Sunday Races 7-31-22'!$B$11:$B$26,$C84,'Sunday Races 7-31-22'!$AW$11:$AW$26)</f>
        <v>0</v>
      </c>
      <c r="CK84" s="174">
        <f>SUMIF('Sunday Races 7-31-22'!$B$11:$B$26,$C84,'Sunday Races 7-31-22'!$AX$11:$AX$26)</f>
        <v>0</v>
      </c>
      <c r="CL84" s="174">
        <f>SUMIF('Sunday Races 7-31-22'!$B$11:$B$26,$C84,'Sunday Races 7-31-22'!$AY$11:$AY$26)</f>
        <v>0</v>
      </c>
      <c r="CM84" s="174">
        <f>SUMIF('Sunday Races 8-14-22'!$B$11:$B$26,$C84,'Sunday Races 8-14-22'!$AU$11:$AU$26)</f>
        <v>0</v>
      </c>
      <c r="CN84" s="174">
        <f>SUMIF('Sunday Races 8-14-22'!$B$11:$B$26,$C84,'Sunday Races 8-14-22'!$AV$11:$AV$26)</f>
        <v>0</v>
      </c>
      <c r="CO84" s="174">
        <f>SUMIF('Sunday Races 8-14-22'!$B$11:$B$26,$C84,'Sunday Races 8-14-22'!$AW$11:$AW$26)</f>
        <v>0</v>
      </c>
      <c r="CP84" s="174">
        <f>SUMIF('Sunday Races 8-14-22'!$B$11:$B$26,$C84,'Sunday Races 8-14-22'!$AX$11:$AX$26)</f>
        <v>0</v>
      </c>
      <c r="CQ84" s="174">
        <f>SUMIF('Sunday Races 8-14-22'!$B$11:$B$26,$C84,'Sunday Races 8-14-22'!$AY$11:$AY$26)</f>
        <v>0</v>
      </c>
      <c r="CR84" s="174">
        <f>SUMIF('Saturday Races 8-20-22'!$B$11:$B$26,$C84,'Saturday Races 8-20-22'!$AU$11:$AU$26)</f>
        <v>0</v>
      </c>
      <c r="CS84" s="174">
        <f>SUMIF('Saturday Races 8-20-22'!$B$11:$B$26,$C84,'Saturday Races 8-20-22'!$AV$11:$AV$26)</f>
        <v>0</v>
      </c>
      <c r="CT84" s="174">
        <f>SUMIF('Saturday Races 8-20-22'!$B$11:$B$26,$C84,'Saturday Races 8-20-22'!$AW$11:$AW$26)</f>
        <v>0</v>
      </c>
      <c r="CU84" s="174">
        <f>SUMIF('Saturday Races 8-20-22'!$B$11:$B$26,$C84,'Saturday Races 8-20-22'!$AX$11:$AX$26)</f>
        <v>0</v>
      </c>
      <c r="CV84" s="174">
        <f>SUMIF('Saturday Races 8-20-22'!$B$11:$B$26,$C84,'Saturday Races 8-20-22'!$AY$11:$AY$26)</f>
        <v>0</v>
      </c>
      <c r="CW84" s="174">
        <f>SUMIF('Sunday Races 9-11-22'!$B$11:$B$20,$C84,'Sunday Races 9-11-22'!$AU$11:$AU$20)</f>
        <v>0</v>
      </c>
      <c r="CX84" s="174">
        <f>SUMIF('Sunday Races 9-11-22'!$B$11:$B$20,$C84,'Sunday Races 9-11-22'!$AV$11:$AV$20)</f>
        <v>0</v>
      </c>
      <c r="CY84" s="174">
        <f>SUMIF('Sunday Races 9-11-22'!$B$11:$B$20,$C84,'Sunday Races 9-11-22'!$AW$11:$AW$20)</f>
        <v>0</v>
      </c>
      <c r="CZ84" s="174">
        <f>SUMIF('Sunday Races 9-11-22'!$B$11:$B$20,$C84,'Sunday Races 9-11-22'!$AX$11:$AX$20)</f>
        <v>0</v>
      </c>
      <c r="DA84" s="174">
        <f>SUMIF('Sunday Races 9-11-22'!$B$11:$B$20,$C84,'Sunday Races 9-11-22'!$AY$11:$AY$20)</f>
        <v>0</v>
      </c>
      <c r="DB84" s="174">
        <f>SUMIF('Sunday Races 10-9-22'!$B$11:$B$21,$C84,'Sunday Races 10-9-22'!$AU$11:$AU$21)</f>
        <v>0</v>
      </c>
      <c r="DC84" s="174">
        <f>SUMIF('Sunday Races 10-9-22'!$B$11:$B$21,$C84,'Sunday Races 10-9-22'!$AV$11:$AV$21)</f>
        <v>0</v>
      </c>
      <c r="DD84" s="174">
        <f>SUMIF('Sunday Races 10-9-22'!$B$11:$B$21,$C84,'Sunday Races 10-9-22'!$AW$11:$AW$21)</f>
        <v>0</v>
      </c>
      <c r="DE84" s="174">
        <f>SUMIF('Sunday Races 10-9-22'!$B$11:$B$21,$C84,'Sunday Races 10-9-22'!$AX$11:$AX$21)</f>
        <v>0</v>
      </c>
      <c r="DF84" s="174">
        <f>SUMIF('Sunday Races 10-9-22'!$B$11:$B$21,$C84,'Sunday Races 10-9-22'!$AY$11:$AY$21)</f>
        <v>0</v>
      </c>
      <c r="DG84" s="174">
        <f>SUMIF('Sunday Races 10-23-22'!$B$11:$B$22,$C84,'Sunday Races 10-23-22'!$AU$11:$AU$22)</f>
        <v>0</v>
      </c>
      <c r="DH84" s="174">
        <f>SUMIF('Sunday Races 10-23-22'!$B$11:$B$22,$C84,'Sunday Races 10-23-22'!$AV$11:$AV$22)</f>
        <v>0</v>
      </c>
      <c r="DI84" s="174">
        <f>SUMIF('Sunday Races 10-23-22'!$B$11:$B$22,$C84,'Sunday Races 10-23-22'!$AW$11:$AW$22)</f>
        <v>0</v>
      </c>
      <c r="DJ84" s="174">
        <f>SUMIF('Sunday Races 10-23-22'!$B$11:$B$22,$C84,'Sunday Races 10-23-22'!$AX$11:$AX$22)</f>
        <v>0</v>
      </c>
      <c r="DK84" s="174">
        <f>SUMIF('Sunday Races 10-23-22'!$B$11:$B$22,$C84,'Sunday Races 10-23-22'!$AY$11:$AY$22)</f>
        <v>0</v>
      </c>
      <c r="DL84" s="175"/>
      <c r="DM84" s="176"/>
      <c r="DN84" s="177">
        <f t="shared" si="83"/>
        <v>0</v>
      </c>
      <c r="DO84" s="177">
        <f t="shared" si="83"/>
        <v>0</v>
      </c>
      <c r="DP84" s="177">
        <f t="shared" si="83"/>
        <v>0</v>
      </c>
      <c r="DQ84" s="177">
        <f t="shared" si="83"/>
        <v>0</v>
      </c>
      <c r="DR84" s="177">
        <f t="shared" si="83"/>
        <v>0</v>
      </c>
      <c r="DS84" s="177">
        <f t="shared" si="83"/>
        <v>0</v>
      </c>
      <c r="DT84" s="177">
        <f t="shared" si="83"/>
        <v>0</v>
      </c>
      <c r="DU84" s="177">
        <f t="shared" si="83"/>
        <v>0</v>
      </c>
      <c r="DV84" s="177">
        <f t="shared" si="83"/>
        <v>0</v>
      </c>
      <c r="DW84" s="177">
        <f t="shared" si="83"/>
        <v>0</v>
      </c>
      <c r="DX84" s="177">
        <f t="shared" si="84"/>
        <v>0</v>
      </c>
      <c r="DY84" s="177">
        <f t="shared" si="84"/>
        <v>0</v>
      </c>
      <c r="DZ84" s="177">
        <f t="shared" si="84"/>
        <v>0</v>
      </c>
      <c r="EA84" s="177">
        <f t="shared" si="84"/>
        <v>0</v>
      </c>
      <c r="EB84" s="177">
        <f t="shared" si="84"/>
        <v>0</v>
      </c>
      <c r="EC84" s="177">
        <f t="shared" si="84"/>
        <v>0</v>
      </c>
      <c r="ED84" s="177">
        <f t="shared" si="84"/>
        <v>0</v>
      </c>
      <c r="EE84" s="177">
        <f t="shared" si="84"/>
        <v>0</v>
      </c>
      <c r="EF84" s="177">
        <f t="shared" si="84"/>
        <v>0</v>
      </c>
      <c r="EG84" s="177">
        <f t="shared" si="84"/>
        <v>0</v>
      </c>
      <c r="EH84" s="177">
        <f t="shared" si="85"/>
        <v>0</v>
      </c>
      <c r="EI84" s="177">
        <f t="shared" si="85"/>
        <v>0</v>
      </c>
      <c r="EJ84" s="177">
        <f t="shared" si="85"/>
        <v>0</v>
      </c>
      <c r="EK84" s="177">
        <f t="shared" si="85"/>
        <v>0</v>
      </c>
      <c r="EL84" s="177">
        <f t="shared" si="85"/>
        <v>0</v>
      </c>
      <c r="EM84" s="177">
        <f t="shared" si="85"/>
        <v>0</v>
      </c>
      <c r="EN84" s="177">
        <f t="shared" si="85"/>
        <v>0</v>
      </c>
      <c r="EO84" s="177">
        <f t="shared" si="85"/>
        <v>0</v>
      </c>
      <c r="EP84" s="177">
        <f t="shared" si="85"/>
        <v>0</v>
      </c>
      <c r="EQ84" s="177">
        <f t="shared" si="85"/>
        <v>0</v>
      </c>
      <c r="ER84" s="177">
        <f t="shared" si="86"/>
        <v>0</v>
      </c>
      <c r="ES84" s="177">
        <f t="shared" si="86"/>
        <v>0</v>
      </c>
      <c r="ET84" s="177">
        <f t="shared" si="86"/>
        <v>0</v>
      </c>
      <c r="EU84" s="177">
        <f t="shared" si="86"/>
        <v>0</v>
      </c>
      <c r="EV84" s="177">
        <f t="shared" si="86"/>
        <v>0</v>
      </c>
      <c r="EW84" s="177">
        <f t="shared" si="86"/>
        <v>0</v>
      </c>
      <c r="EX84" s="177">
        <f t="shared" si="86"/>
        <v>0</v>
      </c>
      <c r="EY84" s="177">
        <f t="shared" si="86"/>
        <v>0</v>
      </c>
      <c r="EZ84" s="177">
        <f t="shared" si="86"/>
        <v>0</v>
      </c>
      <c r="FA84" s="177">
        <f t="shared" si="86"/>
        <v>0</v>
      </c>
      <c r="FB84" s="177">
        <f t="shared" si="87"/>
        <v>0</v>
      </c>
      <c r="FC84" s="177">
        <f t="shared" si="87"/>
        <v>0</v>
      </c>
      <c r="FD84" s="177">
        <f t="shared" si="87"/>
        <v>0</v>
      </c>
      <c r="FE84" s="177">
        <f t="shared" si="87"/>
        <v>0</v>
      </c>
      <c r="FF84" s="177">
        <f t="shared" si="87"/>
        <v>0</v>
      </c>
      <c r="FG84" s="177">
        <f t="shared" si="87"/>
        <v>0</v>
      </c>
      <c r="FH84" s="177">
        <f t="shared" si="87"/>
        <v>0</v>
      </c>
      <c r="FI84" s="177">
        <f t="shared" si="87"/>
        <v>0</v>
      </c>
      <c r="FJ84" s="177">
        <f t="shared" si="87"/>
        <v>0</v>
      </c>
      <c r="FK84" s="177">
        <f t="shared" si="87"/>
        <v>0</v>
      </c>
      <c r="FL84" s="177">
        <f t="shared" si="88"/>
        <v>0</v>
      </c>
      <c r="FM84" s="177">
        <f t="shared" si="88"/>
        <v>0</v>
      </c>
      <c r="FN84" s="177">
        <f t="shared" si="88"/>
        <v>0</v>
      </c>
      <c r="FO84" s="177">
        <f t="shared" si="88"/>
        <v>0</v>
      </c>
      <c r="FP84" s="177">
        <f t="shared" si="88"/>
        <v>0</v>
      </c>
      <c r="FQ84" s="177">
        <f t="shared" si="88"/>
        <v>0</v>
      </c>
      <c r="FR84" s="177">
        <f t="shared" si="88"/>
        <v>0</v>
      </c>
      <c r="FS84" s="177">
        <f t="shared" si="88"/>
        <v>0</v>
      </c>
      <c r="FT84" s="177">
        <f t="shared" si="88"/>
        <v>0</v>
      </c>
      <c r="FU84" s="177">
        <f t="shared" si="88"/>
        <v>0</v>
      </c>
      <c r="FV84" s="177">
        <f t="shared" si="88"/>
        <v>0</v>
      </c>
      <c r="FW84" s="177">
        <f t="shared" si="88"/>
        <v>0</v>
      </c>
      <c r="FX84" s="177">
        <f t="shared" si="88"/>
        <v>0</v>
      </c>
      <c r="FY84" s="177">
        <f t="shared" si="88"/>
        <v>0</v>
      </c>
      <c r="FZ84" s="177">
        <f t="shared" si="88"/>
        <v>0</v>
      </c>
      <c r="GA84" s="177"/>
      <c r="GB84" s="229">
        <f t="shared" si="81"/>
        <v>0</v>
      </c>
      <c r="GC84" s="229">
        <f t="shared" si="82"/>
        <v>0</v>
      </c>
      <c r="GD84" s="174">
        <f>SUMIF('One Day 12-04-21 Scots'!$B$11:$B$24,$C84,'One Day 12-04-21 Scots'!$AU$11:$AU$24)</f>
        <v>0</v>
      </c>
      <c r="GE84" s="174">
        <f>SUMIF('One Day 12-04-21 Scots'!$B$11:$B$24,$C84,'One Day 12-04-21 Scots'!$AV$11:$AV$24)</f>
        <v>0</v>
      </c>
      <c r="GF84" s="174">
        <f>SUMIF('One Day 12-04-21 Scots'!$B$11:$B$24,$C84,'One Day 12-04-21 Scots'!$AW$11:$AW$24)</f>
        <v>0</v>
      </c>
      <c r="GG84" s="174">
        <f>SUMIF('One Day 12-04-21 Scots'!$B$11:$B$24,$C84,'One Day 12-04-21 Scots'!$AX$11:$AX$24)</f>
        <v>0</v>
      </c>
      <c r="GH84" s="174">
        <f>SUMIF('One Day 12-04-21 Scots'!$B$11:$B$24,$C84,'One Day 12-04-21 Scots'!$AY$11:$AY$24)</f>
        <v>0</v>
      </c>
      <c r="GI84" s="174">
        <f>SUMIF('One Day 12-04-21 Thistles'!$B$11:$B$25,$C84,'One Day 12-04-21 Thistles'!$AU$11:$AU$25)</f>
        <v>0</v>
      </c>
      <c r="GJ84" s="174">
        <f>SUMIF('One Day 12-04-21 Thistles'!$B$11:$B$25,$C84,'One Day 12-04-21 Thistles'!$AV$11:$AV$25)</f>
        <v>0</v>
      </c>
      <c r="GK84" s="174">
        <f>SUMIF('One Day 12-04-21 Thistles'!$B$11:$B$25,$C84,'One Day 12-04-21 Thistles'!$AW$11:$AW$25)</f>
        <v>0</v>
      </c>
      <c r="GL84" s="174">
        <f>SUMIF('One Day 12-04-21 Thistles'!$B$11:$B$25,$C84,'One Day 12-04-21 Thistles'!$AX$11:$AX$25)</f>
        <v>0</v>
      </c>
      <c r="GM84" s="174">
        <f>SUMIF('One Day 12-04-21 Thistles'!$B$11:$B$25,$C84,'One Day 12-04-21 Thistles'!$AY$11:$AY$25)</f>
        <v>0</v>
      </c>
      <c r="GN84" s="174">
        <f>SUMIF('Chili One Day 2-12-22 Scots'!$B$11:$B$27,$C84,'Chili One Day 2-12-22 Scots'!$AU$11:$AU$27)</f>
        <v>0</v>
      </c>
      <c r="GO84" s="174">
        <f>SUMIF('Chili One Day 2-12-22 Scots'!$B$11:$B$27,$C84,'Chili One Day 2-12-22 Scots'!$AV$11:$AV$27)</f>
        <v>0</v>
      </c>
      <c r="GP84" s="174">
        <f>SUMIF('Chili One Day 2-12-22 Scots'!$B$11:$B$27,$C84,'Chili One Day 2-12-22 Scots'!$AW$11:$AW$27)</f>
        <v>0</v>
      </c>
      <c r="GQ84" s="174">
        <f>SUMIF('Chili One Day 2-12-22 Scots'!$B$11:$B$27,$C84,'Chili One Day 2-12-22 Scots'!$AX$11:$AX$27)</f>
        <v>0</v>
      </c>
      <c r="GR84" s="174">
        <f>SUMIF('Chili One Day 2-12-22 Scots'!$B$11:$B$27,$C84,'Chili One Day 2-12-22 Scots'!$AY$11:$AY$27)</f>
        <v>0</v>
      </c>
      <c r="GS84" s="174">
        <f>SUMIF('Chili One Day 2-12-22 Thistles'!$B$11:$B$27,$C84,'Chili One Day 2-12-22 Thistles'!$AU$11:$AU$27)</f>
        <v>0</v>
      </c>
      <c r="GT84" s="174">
        <f>SUMIF('Chili One Day 2-12-22 Thistles'!$B$11:$B$27,$C84,'Chili One Day 2-12-22 Thistles'!$AV$11:$AV$27)</f>
        <v>0</v>
      </c>
      <c r="GU84" s="174">
        <f>SUMIF('Chili One Day 2-12-22 Thistles'!$B$11:$B$27,$C84,'Chili One Day 2-12-22 Thistles'!$AW$11:$AW$27)</f>
        <v>0</v>
      </c>
      <c r="GV84" s="174">
        <f>SUMIF('Chili One Day 2-12-22 Thistles'!$B$11:$B$27,$C84,'Chili One Day 2-12-22 Thistles'!$AX$11:$AX$27)</f>
        <v>0</v>
      </c>
      <c r="GW84" s="174">
        <f>SUMIF('Chili One Day 2-12-22 Thistles'!$B$11:$B$27,$C84,'Chili One Day 2-12-22 Thistles'!$AY$11:$AY$27)</f>
        <v>0</v>
      </c>
      <c r="GX84" s="174">
        <f>SUMIF('Ironman One Day 3-5-22 FS'!$B$11:$B$26,$C84,'Ironman One Day 3-5-22 FS'!$AU$11:$AU$26)</f>
        <v>0</v>
      </c>
      <c r="GY84" s="174">
        <f>SUMIF('Ironman One Day 3-5-22 FS'!$B$11:$B$26,$C84,'Ironman One Day 3-5-22 FS'!$AV$11:$AV$26)</f>
        <v>0</v>
      </c>
      <c r="GZ84" s="174">
        <f>SUMIF('Ironman One Day 3-5-22 FS'!$B$11:$B$26,$C84,'Ironman One Day 3-5-22 FS'!$AW$11:$AW$26)</f>
        <v>0</v>
      </c>
      <c r="HA84" s="174">
        <f>SUMIF('Ironman One Day 3-5-22 FS'!$B$11:$B$26,$C84,'Ironman One Day 3-5-22 FS'!$AX$11:$AX$26)</f>
        <v>0</v>
      </c>
      <c r="HB84" s="174">
        <f>SUMIF('Ironman One Day 3-5-22 FS'!$B$11:$B$26,$C84,'Ironman One Day 3-5-22 FS'!$AY$11:$AY$26)</f>
        <v>0</v>
      </c>
      <c r="HC84" s="174">
        <f>SUMIF('Ironman One Day 3-5-22 420'!$B$11:$B$26,$C84,'Ironman One Day 3-5-22 420'!$AU$11:$AU$26)</f>
        <v>0</v>
      </c>
      <c r="HD84" s="174">
        <f>SUMIF('Ironman One Day 3-5-22 420'!$B$11:$B$26,$C84,'Ironman One Day 3-5-22 420'!$AV$11:$AV$26)</f>
        <v>0</v>
      </c>
      <c r="HE84" s="174">
        <f>SUMIF('Ironman One Day 3-5-22 420'!$B$11:$B$26,$C84,'Ironman One Day 3-5-22 420'!$AW$11:$AW$26)</f>
        <v>0</v>
      </c>
      <c r="HF84" s="174">
        <f>SUMIF('Ironman One Day 3-5-22 420'!$B$11:$B$26,$C84,'Ironman One Day 3-5-22 420'!$AX$11:$AX$26)</f>
        <v>0</v>
      </c>
      <c r="HG84" s="174">
        <f>SUMIF('Ironman One Day 3-5-22 420'!$B$11:$B$26,$C84,'Ironman One Day 3-5-22 420'!$AY$11:$AY$26)</f>
        <v>0</v>
      </c>
      <c r="HH84" s="174">
        <f>SUMIF('Easter One Day 4-16-22 FS'!$B$11:$B$25,$C84,'Easter One Day 4-16-22 FS'!$AU$11:$AU$25)</f>
        <v>0</v>
      </c>
      <c r="HI84" s="174">
        <f>SUMIF('Easter One Day 4-16-22 FS'!$B$11:$B$25,$C84,'Easter One Day 4-16-22 FS'!$AV$11:$AV$25)</f>
        <v>0</v>
      </c>
      <c r="HJ84" s="174">
        <f>SUMIF('Easter One Day 4-16-22 FS'!$B$11:$B$25,$C84,'Easter One Day 4-16-22 FS'!$AW$11:$AW$25)</f>
        <v>0</v>
      </c>
      <c r="HK84" s="174">
        <f>SUMIF('Easter One Day 4-16-22 FS'!$B$11:$B$25,$C84,'Easter One Day 4-16-22 FS'!$AX$11:$AX$25)</f>
        <v>0</v>
      </c>
      <c r="HL84" s="174">
        <f>SUMIF('Easter One Day 4-16-22 FS'!$B$11:$B$25,$C84,'Easter One Day 4-16-22 FS'!$AY$11:$AY$25)</f>
        <v>0</v>
      </c>
      <c r="HM84" s="174">
        <f>SUMIF('Easter One Day 4-16-22 TH'!$B$11:$B$25,$C84,'Easter One Day 4-16-22 TH'!$AU$11:$AU$25)</f>
        <v>0</v>
      </c>
      <c r="HN84" s="174">
        <f>SUMIF('Easter One Day 4-16-22 TH'!$B$11:$B$25,$C84,'Easter One Day 4-16-22 TH'!$AV$11:$AV$25)</f>
        <v>0</v>
      </c>
      <c r="HO84" s="174">
        <f>SUMIF('Easter One Day 4-16-22 TH'!$B$11:$B$25,$C84,'Easter One Day 4-16-22 TH'!$AW$11:$AW$25)</f>
        <v>0</v>
      </c>
      <c r="HP84" s="174">
        <f>SUMIF('Easter One Day 4-16-22 TH'!$B$11:$B$25,$C84,'Easter One Day 4-16-22 TH'!$AX$11:$AX$25)</f>
        <v>0</v>
      </c>
      <c r="HQ84" s="174">
        <f>SUMIF('Easter One Day 4-16-22 TH'!$B$11:$B$25,$C84,'Easter One Day 4-16-22 TH'!$AY$11:$AY$25)</f>
        <v>0</v>
      </c>
      <c r="HR84" s="174">
        <f>SUMIF('Long Distance Race 5-7-22'!$B$11:$B$25,$C84,'Long Distance Race 5-7-22'!$AU$11:$AU$25)</f>
        <v>0</v>
      </c>
      <c r="HS84" s="174">
        <f>SUMIF('Long Distance Race 5-7-22'!$B$11:$B$18,$C84,'Long Distance Race 5-7-22'!$AV$11:$AV$18)</f>
        <v>0</v>
      </c>
      <c r="HT84" s="174">
        <f>SUMIF('Long Distance Race 5-7-22'!$B$11:$B$18,$C84,'Long Distance Race 5-7-22'!$AW$11:$AW$18)</f>
        <v>0</v>
      </c>
      <c r="HU84" s="174">
        <f>SUMIF('Long Distance Race 5-7-22'!$B$11:$B$18,$C84,'Long Distance Race 5-7-22'!$AX$11:$AX$18)</f>
        <v>0</v>
      </c>
      <c r="HV84" s="174">
        <f>SUMIF('Long Distance Race 5-7-22'!$B$11:$B$18,$C84,'Long Distance Race 5-7-22'!$AY$11:$AY$18)</f>
        <v>0</v>
      </c>
      <c r="HW84" s="174">
        <f>SUMIF('Memorial Day Regatta 5-28-22 Op'!$B$11:$B$25,$C84,'Memorial Day Regatta 5-28-22 Op'!$AU$11:$AU$25)</f>
        <v>0</v>
      </c>
      <c r="HX84" s="174">
        <f>SUMIF('Memorial Day Regatta 5-28-22 Op'!$B$11:$B$18,$C84,'Memorial Day Regatta 5-28-22 Op'!$AV$11:$AV$18)</f>
        <v>0</v>
      </c>
      <c r="HY84" s="174">
        <f>SUMIF('Memorial Day Regatta 5-28-22 Op'!$B$11:$B$18,$C84,'Memorial Day Regatta 5-28-22 Op'!$AW$11:$AW$18)</f>
        <v>0</v>
      </c>
      <c r="HZ84" s="174">
        <f>SUMIF('Memorial Day Regatta 5-28-22 Op'!$B$11:$B$18,$C84,'Memorial Day Regatta 5-28-22 Op'!$AX$11:$AX$18)</f>
        <v>0</v>
      </c>
      <c r="IA84" s="174">
        <f>SUMIF('Memorial Day Regatta 5-28-22 Op'!$B$11:$B$18,$C84,'Memorial Day Regatta 5-28-22 Op'!$AY$11:$AY$18)</f>
        <v>0</v>
      </c>
      <c r="IB84" s="174">
        <f>SUMIF('Caldwell Cup 6-25-22 TH'!$B$11:$B$25,$C84,'Caldwell Cup 6-25-22 TH'!$AU$11:$AU$25)</f>
        <v>0</v>
      </c>
      <c r="IC84" s="174">
        <f>SUMIF('Caldwell Cup 6-25-22 TH'!$B$11:$B$25,$C84,'Caldwell Cup 6-25-22 TH'!$AV$11:$AV$25)</f>
        <v>0</v>
      </c>
      <c r="ID84" s="174">
        <f>SUMIF('Caldwell Cup 6-25-22 TH'!$B$11:$B$25,$C84,'Caldwell Cup 6-25-22 TH'!$AW$11:$AW$25)</f>
        <v>0</v>
      </c>
      <c r="IE84" s="174">
        <f>SUMIF('Caldwell Cup 6-25-22 TH'!$B$11:$B$25,$C84,'Caldwell Cup 6-25-22 TH'!$AX$11:$AX$25)</f>
        <v>0</v>
      </c>
      <c r="IF84" s="174">
        <f>SUMIF('Caldwell Cup 6-25-22 TH'!$B$11:$B$25,$C84,'Caldwell Cup 6-25-22 TH'!$AY$11:$AY$25)</f>
        <v>0</v>
      </c>
      <c r="IG84" s="174">
        <f>SUMIF('Caldwell Cup 6-25-22 FS'!$B$11:$B$21,$C84,'Caldwell Cup 6-25-22 FS'!$AU$11:$AU$21)</f>
        <v>0</v>
      </c>
      <c r="IH84" s="174">
        <f>SUMIF('Caldwell Cup 6-25-22 FS'!$B$11:$B$21,$C84,'Caldwell Cup 6-25-22 FS'!$AV$11:$AV$21)</f>
        <v>0</v>
      </c>
      <c r="II84" s="174">
        <f>SUMIF('Caldwell Cup 6-25-22 FS'!$B$11:$B$21,$C84,'Caldwell Cup 6-25-22 FS'!$AW$11:$AW$21)</f>
        <v>0</v>
      </c>
      <c r="IJ84" s="174">
        <f>SUMIF('Caldwell Cup 6-25-22 FS'!$B$11:$B$21,$C84,'Caldwell Cup 6-25-22 FS'!$AX$11:$AX$21)</f>
        <v>0</v>
      </c>
      <c r="IK84" s="174">
        <f>SUMIF('Caldwell Cup 6-25-22 FS'!$B$11:$B$21,$C84,'Caldwell Cup 6-25-22 FS'!$AY$11:$AY$21)</f>
        <v>0</v>
      </c>
      <c r="IL84" s="174">
        <f>SUMIF('Caldwell Cup 6-25-22 Lasers'!$B$11:$B$23,$C84,'Caldwell Cup 6-25-22 Lasers'!$AU$11:$AU$23)</f>
        <v>0</v>
      </c>
      <c r="IM84" s="174">
        <f>SUMIF('Caldwell Cup 6-25-22 Lasers'!$B$11:$B$23,$C84,'Caldwell Cup 6-25-22 Lasers'!$AV$11:$AV$23)</f>
        <v>0</v>
      </c>
      <c r="IN84" s="174">
        <f>SUMIF('Caldwell Cup 6-25-22 Lasers'!$B$11:$B$23,$C84,'Caldwell Cup 6-25-22 Lasers'!$AW$11:$AW$23)</f>
        <v>0</v>
      </c>
      <c r="IO84" s="174">
        <f>SUMIF('Caldwell Cup 6-25-22 Lasers'!$B$11:$B$23,$C84,'Caldwell Cup 6-25-22 Lasers'!$AX$11:$AX$23)</f>
        <v>0</v>
      </c>
      <c r="IP84" s="174">
        <f>SUMIF('Caldwell Cup 6-25-22 Lasers'!$B$11:$B$23,$C84,'Caldwell Cup 6-25-22 Lasers'!$AY$11:$AY$23)</f>
        <v>0</v>
      </c>
      <c r="IQ84" s="174">
        <f>SUMIF('Labor Day Regatta 9-3-22 FS'!$B$11:$B$30,$C84,'Labor Day Regatta 9-3-22 FS'!$AU$11:$AU$30)</f>
        <v>0</v>
      </c>
      <c r="IR84" s="174">
        <f>SUMIF('Labor Day Regatta 9-3-22 FS'!$B$11:$B$30,$C84,'Labor Day Regatta 9-3-22 FS'!$AV$11:$AV$30)</f>
        <v>0</v>
      </c>
      <c r="IS84" s="174">
        <f>SUMIF('Labor Day Regatta 9-3-22 FS'!$B$11:$B$30,$C84,'Labor Day Regatta 9-3-22 FS'!$AW$11:$AW$30)</f>
        <v>0</v>
      </c>
      <c r="IT84" s="174">
        <f>SUMIF('Labor Day Regatta 9-3-22 FS'!$B$11:$B$30,$C84,'Labor Day Regatta 9-3-22 FS'!$AX$11:$AX$30)</f>
        <v>0</v>
      </c>
      <c r="IU84" s="174">
        <f>SUMIF('Labor Day Regatta 9-3-22 FS'!$B$11:$B$30,$C84,'Labor Day Regatta 9-3-22 FS'!$AY$11:$AY$30)</f>
        <v>0</v>
      </c>
      <c r="IV84" s="174">
        <f>SUMIF('2022-09-17 Leukemia Cup FS'!$B$11:$B$26,$C84,'2022-09-17 Leukemia Cup FS'!$AU$11:$AU$26)</f>
        <v>0</v>
      </c>
      <c r="IW84" s="174">
        <f>SUMIF('2022-09-17 Leukemia Cup FS'!$B$11:$B$26,$C84,'2022-09-17 Leukemia Cup FS'!$AV$11:$AV$26)</f>
        <v>0</v>
      </c>
      <c r="IX84" s="174">
        <f>SUMIF('2022-09-17 Leukemia Cup FS'!$B$11:$B$26,$C84,'2022-09-17 Leukemia Cup FS'!$AW$11:$AW$26)</f>
        <v>0</v>
      </c>
      <c r="IY84" s="174">
        <f>SUMIF('2022-09-17 Leukemia Cup FS'!$B$11:$B$26,$C84,'2022-09-17 Leukemia Cup FS'!$AX$11:$AX$26)</f>
        <v>0</v>
      </c>
      <c r="IZ84" s="174">
        <f>SUMIF('2022-09-17 Leukemia Cup FS'!$B$11:$B$26,$C84,'2022-09-17 Leukemia Cup FS'!$AY$11:$AY$26)</f>
        <v>0</v>
      </c>
      <c r="JA84" s="174">
        <f>SUMIF('2022-09-17 Leukemia Cup TH'!$B$11:$B$28,$C84,'2022-09-17 Leukemia Cup TH'!$AU$11:$AU$28)</f>
        <v>0</v>
      </c>
      <c r="JB84" s="174">
        <f>SUMIF('2022-09-17 Leukemia Cup TH'!$B$11:$B$28,$C84,'2022-09-17 Leukemia Cup TH'!$AV$11:$AV$28)</f>
        <v>0</v>
      </c>
      <c r="JC84" s="174">
        <f>SUMIF('2022-09-17 Leukemia Cup TH'!$B$11:$B$28,$C84,'2022-09-17 Leukemia Cup TH'!$AW$11:$AW$28)</f>
        <v>0</v>
      </c>
      <c r="JD84" s="174">
        <f>SUMIF('2022-09-17 Leukemia Cup TH'!$B$11:$B$28,$C84,'2022-09-17 Leukemia Cup TH'!$AX$11:$AX$28)</f>
        <v>0</v>
      </c>
      <c r="JE84" s="174">
        <f>SUMIF('2022-09-17 Leukemia Cup TH'!$B$11:$B$28,$C84,'2022-09-17 Leukemia Cup TH'!$AY$11:$AY$28)</f>
        <v>0</v>
      </c>
      <c r="JF84" s="174">
        <f>SUMIF('Smith-Berry LDR 9-24-22'!$B$11:$B$30,$C84,'Smith-Berry LDR 9-24-22'!$AU$11:$AU$30)</f>
        <v>0</v>
      </c>
      <c r="JG84" s="174">
        <f>SUMIF('Smith-Berry LDR 9-24-22'!$B$11:$B$30,$C84,'Smith-Berry LDR 9-24-22'!$AV$11:$AV$30)</f>
        <v>0</v>
      </c>
      <c r="JH84" s="174">
        <f>SUMIF('Smith-Berry LDR 9-24-22'!$B$11:$B$30,$C84,'Smith-Berry LDR 9-24-22'!$AW$11:$AW$30)</f>
        <v>0</v>
      </c>
      <c r="JI84" s="174">
        <f>SUMIF('Smith-Berry LDR 9-24-22'!$B$11:$B$30,$C84,'Smith-Berry LDR 9-24-22'!$AX$11:$AX$30)</f>
        <v>0</v>
      </c>
      <c r="JJ84" s="174">
        <f>SUMIF('Smith-Berry LDR 9-24-22'!$B$11:$B$30,$C84,'Smith-Berry LDR 9-24-22'!$AY$11:$AY$30)</f>
        <v>0</v>
      </c>
      <c r="JK84" s="174">
        <f>SUMIF('Great Scot 10-1-22 Cham'!$B$11:$B$38,$C84,'Great Scot 10-1-22 Cham'!$AU$11:$AU$38)</f>
        <v>0</v>
      </c>
      <c r="JL84" s="174">
        <f>SUMIF('Great Scot 10-1-22 Cham'!$B$11:$B$38,$C84,'Great Scot 10-1-22 Cham'!$AV$11:$AV$38)</f>
        <v>0</v>
      </c>
      <c r="JM84" s="174">
        <f>SUMIF('Great Scot 10-1-22 Cham'!$B$11:$B$38,$C84,'Great Scot 10-1-22 Cham'!$AW$11:$AW$38)</f>
        <v>0</v>
      </c>
      <c r="JN84" s="174">
        <f>SUMIF('Great Scot 10-1-22 Cham'!$B$11:$B$38,$C84,'Great Scot 10-1-22 Cham'!$AX$11:$AX$38)</f>
        <v>0</v>
      </c>
      <c r="JO84" s="174">
        <f>SUMIF('Great Scot 10-1-22 Cham'!$B$11:$B$38,$C84,'Great Scot 10-1-22 Cham'!$AY$11:$AY$38)</f>
        <v>0</v>
      </c>
      <c r="JP84" s="174">
        <f>SUMIF('Great Scot 10-1-22 Chal'!$B$11:$B$28,$C84,'Great Scot 10-1-22 Chal'!$AU$11:$AU$28)</f>
        <v>0</v>
      </c>
      <c r="JQ84" s="174">
        <f>SUMIF('Great Scot 10-1-22 Chal'!$B$11:$B$28,$C84,'Great Scot 10-1-22 Chal'!$AV$11:$AV$28)</f>
        <v>0</v>
      </c>
      <c r="JR84" s="174">
        <f>SUMIF('Great Scot 10-1-22 Chal'!$B$11:$B$28,$C84,'Great Scot 10-1-22 Chal'!$AW$11:$AW$28)</f>
        <v>0</v>
      </c>
      <c r="JS84" s="174">
        <f>SUMIF('Great Scot 10-1-22 Chal'!$B$11:$B$28,$C84,'Great Scot 10-1-22 Chal'!$AX$11:$AX$28)</f>
        <v>0</v>
      </c>
      <c r="JT84" s="174">
        <f>SUMIF('Great Scot 10-1-22 Chal'!$B$11:$B$28,$C84,'Great Scot 10-1-22 Chal'!$AY$11:$AY$28)</f>
        <v>0</v>
      </c>
      <c r="JU84" s="174">
        <f>SUMIF('Great Pumpkin Regatta 10-15-22'!$B$11:$B$54,$C84,'Great Pumpkin Regatta 10-15-22'!$AU$11:$AU$54)</f>
        <v>0</v>
      </c>
      <c r="JV84" s="174">
        <f>SUMIF('Great Pumpkin Regatta 10-15-22'!$B$11:$B$54,$C84,'Great Pumpkin Regatta 10-15-22'!$AV$11:$AV$54)</f>
        <v>0</v>
      </c>
      <c r="JW84" s="174">
        <f>SUMIF('Great Pumpkin Regatta 10-15-22'!$B$11:$B$54,$C84,'Great Pumpkin Regatta 10-15-22'!$AW$11:$AW$54)</f>
        <v>0</v>
      </c>
      <c r="JX84" s="174">
        <f>SUMIF('Great Pumpkin Regatta 10-15-22'!$B$11:$B$54,$C84,'Great Pumpkin Regatta 10-15-22'!$AX$11:$AX$54)</f>
        <v>0</v>
      </c>
      <c r="JY84" s="174">
        <f>SUMIF('Great Pumpkin Regatta 10-15-22'!$B$11:$B$54,$C84,'Great Pumpkin Regatta 10-15-22'!$AY$11:$AY$54)</f>
        <v>0</v>
      </c>
      <c r="JZ84" s="174">
        <f>SUMIF('One Day Regatta 10-29-22 FS'!$B$11:$B$19,$C84,'One Day Regatta 10-29-22 FS'!$AU$11:$AU$19)</f>
        <v>0</v>
      </c>
      <c r="KA84" s="174">
        <f>SUMIF('One Day Regatta 10-29-22 FS'!$B$11:$B$19,$C84,'One Day Regatta 10-29-22 FS'!$AV$11:$AV$19)</f>
        <v>0</v>
      </c>
      <c r="KB84" s="174">
        <f>SUMIF('One Day Regatta 10-29-22 FS'!$B$11:$B$19,$C84,'One Day Regatta 10-29-22 FS'!$AW$11:$AW$19)</f>
        <v>0</v>
      </c>
      <c r="KC84" s="174">
        <f>SUMIF('One Day Regatta 10-29-22 FS'!$B$11:$B$19,$C84,'One Day Regatta 10-29-22 FS'!$AX$11:$AX$19)</f>
        <v>0</v>
      </c>
      <c r="KD84" s="174">
        <f>SUMIF('One Day Regatta 10-29-22 FS'!$B$11:$B$19,$C84,'One Day Regatta 10-29-22 FS'!$AY$11:$AY$19)</f>
        <v>0</v>
      </c>
    </row>
    <row r="85" spans="1:290" ht="15" customHeight="1" x14ac:dyDescent="0.2">
      <c r="A85" s="400" t="s">
        <v>1369</v>
      </c>
      <c r="B85" s="134">
        <f t="shared" si="69"/>
        <v>36</v>
      </c>
      <c r="C85" s="170" t="s">
        <v>211</v>
      </c>
      <c r="D85" s="171">
        <f t="shared" si="76"/>
        <v>0</v>
      </c>
      <c r="E85" s="172">
        <f t="shared" si="77"/>
        <v>0</v>
      </c>
      <c r="F85" s="171">
        <f t="shared" si="78"/>
        <v>0</v>
      </c>
      <c r="G85" s="171">
        <v>0</v>
      </c>
      <c r="H85" s="171">
        <f t="shared" si="79"/>
        <v>0</v>
      </c>
      <c r="I85" s="173">
        <f t="shared" si="80"/>
        <v>0</v>
      </c>
      <c r="J85" s="173"/>
      <c r="K85" s="174">
        <f>SUMIF('Saturday Race 11-06-21'!$B$11:$B$21,$C85,'Saturday Race 11-06-21'!$AU$11:$AU$21)</f>
        <v>0</v>
      </c>
      <c r="L85" s="174">
        <f>SUMIF('Saturday Race 11-06-21'!$B$11:$B$21,$C85,'Saturday Race 11-06-21'!$AV$11:$AV$21)</f>
        <v>0</v>
      </c>
      <c r="M85" s="174">
        <f>SUMIF('Saturday Race 11-06-21'!$B$11:$B$21,$C85,'Saturday Race 11-06-21'!$AW$11:$AW$21)</f>
        <v>0</v>
      </c>
      <c r="N85" s="174">
        <f>SUMIF('Saturday Race 11-06-21'!$B$11:$B$21,$C85,'Saturday Race 11-06-21'!$AX$11:$AX$21)</f>
        <v>0</v>
      </c>
      <c r="O85" s="174">
        <f>SUMIF('Saturday Race 11-06-21'!$B$11:$B$21,$C85,'Saturday Race 11-06-21'!$AY$11:$AY$21)</f>
        <v>0</v>
      </c>
      <c r="P85" s="174">
        <f>SUMIF('Saturday Race 11-20-21'!$B$11:$B$20,$C85,'Saturday Race 11-20-21'!$AU$11:$AU$20)</f>
        <v>0</v>
      </c>
      <c r="Q85" s="174">
        <f>SUMIF('Saturday Race 11-20-21'!$B$11:$B$20,$C85,'Saturday Race 11-20-21'!$AV$11:$AV$20)</f>
        <v>0</v>
      </c>
      <c r="R85" s="174">
        <f>SUMIF('Saturday Race 11-20-21'!$B$11:$B$20,$C85,'Saturday Race 11-20-21'!$AW$11:$AW$20)</f>
        <v>0</v>
      </c>
      <c r="S85" s="174">
        <f>SUMIF('Saturday Race 11-20-21'!$B$11:$B$20,$C85,'Saturday Race 11-20-21'!$AX$11:$AX$20)</f>
        <v>0</v>
      </c>
      <c r="T85" s="174">
        <f>SUMIF('Saturday Race 11-20-21'!$B$11:$B$20,$C85,'Saturday Race 11-20-21'!$AY$11:$AY$20)</f>
        <v>0</v>
      </c>
      <c r="U85" s="174">
        <f>SUMIF('Saturday Race 1-08-22'!$B$11:$B$20,$C85,'Saturday Race 1-08-22'!$AU$11:$AU$20)</f>
        <v>0</v>
      </c>
      <c r="V85" s="174">
        <f>SUMIF('Saturday Race 1-08-22'!$B$11:$B$20,$C85,'Saturday Race 1-08-22'!$AV$11:$AV$20)</f>
        <v>0</v>
      </c>
      <c r="W85" s="174">
        <f>SUMIF('Saturday Race 1-08-22'!$B$11:$B$20,$C85,'Saturday Race 1-08-22'!$AW$11:$AW$20)</f>
        <v>0</v>
      </c>
      <c r="X85" s="174">
        <f>SUMIF('Saturday Race 1-08-22'!$B$11:$B$20,$C85,'Saturday Race 1-08-22'!$AX$11:$AX$20)</f>
        <v>0</v>
      </c>
      <c r="Y85" s="174">
        <f>SUMIF('Saturday Race 1-08-22'!$B$11:$B$20,$C85,'Saturday Race 1-08-22'!$AY$11:$AY$20)</f>
        <v>0</v>
      </c>
      <c r="Z85" s="174">
        <f>SUMIF('Saturday Race 1-22-22'!$B$11:$B$20,$C85,'Saturday Race 1-22-22'!$AU$11:$AU$20)</f>
        <v>0</v>
      </c>
      <c r="AA85" s="174">
        <f>SUMIF('Saturday Race 1-22-22'!$B$11:$B$20,$C85,'Saturday Race 1-22-22'!$AV$11:$AV$20)</f>
        <v>0</v>
      </c>
      <c r="AB85" s="174">
        <f>SUMIF('Saturday Race 1-22-22'!$B$11:$B$20,$C85,'Saturday Race 1-22-22'!$AW$11:$AW$20)</f>
        <v>0</v>
      </c>
      <c r="AC85" s="174">
        <f>SUMIF('Saturday Race 1-22-22'!$B$11:$B$20,$C85,'Saturday Race 1-22-22'!$AX$11:$AX$20)</f>
        <v>0</v>
      </c>
      <c r="AD85" s="174">
        <f>SUMIF('Saturday Race 1-22-22'!$B$11:$B$20,$C85,'Saturday Race 1-22-22'!$AY$11:$AY$20)</f>
        <v>0</v>
      </c>
      <c r="AE85" s="174">
        <f>SUMIF('Sunday Race 2-6-22'!$B$11:$B$20,$C85,'Sunday Race 2-6-22'!$AU$11:$AU$20)</f>
        <v>0</v>
      </c>
      <c r="AF85" s="174">
        <f>SUMIF('Sunday Race 2-6-22'!$B$11:$B$20,$C85,'Sunday Race 2-6-22'!$AV$11:$AV$20)</f>
        <v>0</v>
      </c>
      <c r="AG85" s="174">
        <f>SUMIF('Sunday Race 2-6-22'!$B$11:$B$20,$C85,'Sunday Race 2-6-22'!$AW$11:$AW$20)</f>
        <v>0</v>
      </c>
      <c r="AH85" s="174">
        <f>SUMIF('Sunday Race 2-6-22'!$B$11:$B$20,$C85,'Sunday Race 2-6-22'!$AX$11:$AX$20)</f>
        <v>0</v>
      </c>
      <c r="AI85" s="174">
        <f>SUMIF('Sunday Race 2-6-22'!$B$11:$B$20,$C85,'Sunday Race 2-6-22'!$AY$11:$AY$20)</f>
        <v>0</v>
      </c>
      <c r="AJ85" s="174">
        <f>SUMIF('Sunday Race 2-20-22'!$B$11:$B$26,$C85,'Sunday Race 2-20-22'!$AU$11:$AU$26)</f>
        <v>0</v>
      </c>
      <c r="AK85" s="174">
        <f>SUMIF('Sunday Race 2-20-22'!$B$11:$B$26,$C85,'Sunday Race 2-20-22'!$AV$11:$AV$26)</f>
        <v>0</v>
      </c>
      <c r="AL85" s="174">
        <f>SUMIF('Sunday Race 2-20-22'!$B$11:$B$26,$C85,'Sunday Race 2-20-22'!$AW$11:$AW$26)</f>
        <v>0</v>
      </c>
      <c r="AM85" s="174">
        <f>SUMIF('Sunday Race 2-20-22'!$B$11:$B$26,$C85,'Sunday Race 2-20-22'!$AX$11:$AX$26)</f>
        <v>0</v>
      </c>
      <c r="AN85" s="174">
        <f>SUMIF('Sunday Race 2-20-22'!$B$11:$B$26,$C85,'Sunday Race 2-20-22'!$AY$11:$AY$26)</f>
        <v>0</v>
      </c>
      <c r="AO85" s="174">
        <f>SUMIF('Sunday Race 2-27-22'!$B$11:$B$20,$C85,'Sunday Race 2-27-22'!$AU$11:$AU$20)</f>
        <v>0</v>
      </c>
      <c r="AP85" s="174">
        <f>SUMIF('Sunday Race 2-27-22'!$B$11:$B$20,$C85,'Sunday Race 2-27-22'!$AV$11:$AV$20)</f>
        <v>0</v>
      </c>
      <c r="AQ85" s="174">
        <f>SUMIF('Sunday Race 2-27-22'!$B$11:$B$20,$C85,'Sunday Race 2-27-22'!$AW$11:$AW$20)</f>
        <v>0</v>
      </c>
      <c r="AR85" s="174">
        <f>SUMIF('Sunday Race 2-27-22'!$B$11:$B$20,$C85,'Sunday Race 2-27-22'!$AX$11:$AX$20)</f>
        <v>0</v>
      </c>
      <c r="AS85" s="174">
        <f>SUMIF('Sunday Race 2-27-22'!$B$11:$B$20,$C85,'Sunday Race 2-27-22'!$AY$11:$AY$20)</f>
        <v>0</v>
      </c>
      <c r="AT85" s="174">
        <f>SUMIF('Sunday Race 3-13-22'!$B$11:$B$25,$C85,'Sunday Race 3-13-22'!$AU$11:$AU$25)</f>
        <v>0</v>
      </c>
      <c r="AU85" s="174">
        <f>SUMIF('Sunday Race 3-13-22'!$B$11:$B$25,$C85,'Sunday Race 3-13-22'!$AV$11:$AV$25)</f>
        <v>0</v>
      </c>
      <c r="AV85" s="174">
        <f>SUMIF('Sunday Race 3-13-22'!$B$11:$B$25,$C85,'Sunday Race 3-13-22'!$AW$11:$AW$25)</f>
        <v>0</v>
      </c>
      <c r="AW85" s="174">
        <f>SUMIF('Sunday Race 3-13-22'!$B$11:$B$25,$C85,'Sunday Race 3-13-22'!$AX$11:$AX$25)</f>
        <v>0</v>
      </c>
      <c r="AX85" s="174">
        <f>SUMIF('Sunday Race 3-13-22'!$B$11:$B$25,$C85,'Sunday Race 3-13-22'!$AY$11:$AY$25)</f>
        <v>0</v>
      </c>
      <c r="AY85" s="174">
        <f>SUMIF('Saturday Race 3-19-22'!$B$11:$B$15,$C85,'Saturday Race 3-19-22'!$AU$11:$AU$15)</f>
        <v>0</v>
      </c>
      <c r="AZ85" s="174">
        <f>SUMIF('Saturday Race 3-19-22'!$B$11:$B$15,$C85,'Saturday Race 3-19-22'!$AV$11:$AV$15)</f>
        <v>0</v>
      </c>
      <c r="BA85" s="174">
        <f>SUMIF('Saturday Race 3-19-22'!$B$11:$B$15,$C85,'Saturday Race 3-19-22'!$AW$11:$AW$15)</f>
        <v>0</v>
      </c>
      <c r="BB85" s="174">
        <f>SUMIF('Saturday Race 3-19-22'!$B$11:$B$15,$C85,'Saturday Race 3-19-22'!$AX$11:$AX$15)</f>
        <v>0</v>
      </c>
      <c r="BC85" s="174">
        <f>SUMIF('Saturday Race 3-19-22'!$B$11:$B$15,$C85,'Saturday Race 3-19-22'!$AY$11:$AY$15)</f>
        <v>0</v>
      </c>
      <c r="BD85" s="174">
        <f>SUMIF('Sunday Races 4-10-22'!$B$11:$B$26,$C85,'Sunday Races 4-10-22'!$AU$11:$AU$26)</f>
        <v>0</v>
      </c>
      <c r="BE85" s="174">
        <f>SUMIF('Sunday Races 4-10-22'!$B$11:$B$26,$C85,'Sunday Races 4-10-22'!$AV$11:$AV$26)</f>
        <v>0</v>
      </c>
      <c r="BF85" s="174">
        <f>SUMIF('Sunday Races 4-10-22'!$B$11:$B$26,$C85,'Sunday Races 4-10-22'!$AW$11:$AW$26)</f>
        <v>0</v>
      </c>
      <c r="BG85" s="174">
        <f>SUMIF('Sunday Races 4-10-22'!$B$11:$B$26,$C85,'Sunday Races 4-10-22'!$AX$11:$AX$26)</f>
        <v>0</v>
      </c>
      <c r="BH85" s="174">
        <f>SUMIF('Sunday Races 4-10-22'!$B$11:$B$26,$C85,'Sunday Races 4-10-22'!$AY$11:$AY$26)</f>
        <v>0</v>
      </c>
      <c r="BI85" s="174">
        <f>SUMIF('Sunday Races 5-1-22'!$B$11:$B$28,$C85,'Sunday Races 5-1-22'!$AU$11:$AU$28)</f>
        <v>0</v>
      </c>
      <c r="BJ85" s="174">
        <f>SUMIF('Sunday Races 5-1-22'!$B$11:$B$28,$C85,'Sunday Races 5-1-22'!$AV$11:$AV$28)</f>
        <v>0</v>
      </c>
      <c r="BK85" s="174">
        <f>SUMIF('Sunday Races 5-1-22'!$B$11:$B$28,$C85,'Sunday Races 5-1-22'!$AW$11:$AW$28)</f>
        <v>0</v>
      </c>
      <c r="BL85" s="174">
        <f>SUMIF('Sunday Races 5-1-22'!$B$11:$B$28,$C85,'Sunday Races 5-1-22'!$AX$11:$AX$28)</f>
        <v>0</v>
      </c>
      <c r="BM85" s="174">
        <f>SUMIF('Sunday Races 5-1-22'!$B$11:$B$28,$C85,'Sunday Races 5-1-22'!$AY$11:$AY$28)</f>
        <v>0</v>
      </c>
      <c r="BN85" s="174">
        <f>SUMIF('Sunday Races 6-5-22'!$B$11:$B$28,$C85,'Sunday Races 6-5-22'!$AU$11:$AU$28)</f>
        <v>0</v>
      </c>
      <c r="BO85" s="174">
        <f>SUMIF('Sunday Races 6-5-22'!$B$11:$B$28,$C85,'Sunday Races 6-5-22'!$AV$11:$AV$28)</f>
        <v>0</v>
      </c>
      <c r="BP85" s="174">
        <f>SUMIF('Sunday Races 6-5-22'!$B$11:$B$28,$C85,'Sunday Races 6-5-22'!$AW$11:$AW$28)</f>
        <v>0</v>
      </c>
      <c r="BQ85" s="174">
        <f>SUMIF('Sunday Races 6-5-22'!$B$11:$B$28,$C85,'Sunday Races 6-5-22'!$AX$11:$AX$28)</f>
        <v>0</v>
      </c>
      <c r="BR85" s="174">
        <f>SUMIF('Sunday Races 6-5-22'!$B$11:$B$28,$C85,'Sunday Races 6-5-22'!$AY$11:$AY$28)</f>
        <v>0</v>
      </c>
      <c r="BS85" s="174">
        <f>SUMIF('Sunday Races 6-12-22'!$B$11:$B$24,$C85,'Sunday Races 6-12-22'!$AU$11:$AU$24)</f>
        <v>0</v>
      </c>
      <c r="BT85" s="174">
        <f>SUMIF('Sunday Races 6-12-22'!$B$11:$B$24,$C85,'Sunday Races 6-12-22'!$AV$11:$AV$24)</f>
        <v>0</v>
      </c>
      <c r="BU85" s="174">
        <f>SUMIF('Sunday Races 6-12-22'!$B$11:$B$24,$C85,'Sunday Races 6-12-22'!$AW$11:$AW$24)</f>
        <v>0</v>
      </c>
      <c r="BV85" s="174">
        <f>SUMIF('Sunday Races 6-12-22'!$B$11:$B$24,$C85,'Sunday Races 6-12-22'!$AX$11:$AX$24)</f>
        <v>0</v>
      </c>
      <c r="BW85" s="174">
        <f>SUMIF('Sunday Races 6-12-22'!$B$11:$B$24,$C85,'Sunday Races 6-12-22'!$AY$11:$AY$24)</f>
        <v>0</v>
      </c>
      <c r="BX85" s="174">
        <f>SUMIF('Saturday Races 6-18-22'!$B$11:$B$24,$C85,'Saturday Races 6-18-22'!$AU$11:$AU$24)</f>
        <v>0</v>
      </c>
      <c r="BY85" s="174">
        <f>SUMIF('Saturday Races 6-18-22'!$B$11:$B$24,$C85,'Saturday Races 6-18-22'!$AV$11:$AV$24)</f>
        <v>0</v>
      </c>
      <c r="BZ85" s="174">
        <f>SUMIF('Saturday Races 6-18-22'!$B$11:$B$24,$C85,'Saturday Races 6-18-22'!$AW$11:$AW$24)</f>
        <v>0</v>
      </c>
      <c r="CA85" s="174">
        <f>SUMIF('Saturday Races 6-18-22'!$B$11:$B$24,$C85,'Saturday Races 6-18-22'!$AX$11:$AX$24)</f>
        <v>0</v>
      </c>
      <c r="CB85" s="174">
        <f>SUMIF('Saturday Races 6-18-22'!$B$11:$B$24,$C85,'Saturday Races 6-18-22'!$AY$11:$AY$24)</f>
        <v>0</v>
      </c>
      <c r="CC85" s="174">
        <f>SUMIF('Sunday Races 7-3-22'!$B$11:$B$26,$C85,'Sunday Races 7-3-22'!$AU$11:$AU$26)</f>
        <v>0</v>
      </c>
      <c r="CD85" s="174">
        <f>SUMIF('Sunday Races 7-3-22'!$B$11:$B$26,$C85,'Sunday Races 7-3-22'!$AV$11:$AV$26)</f>
        <v>0</v>
      </c>
      <c r="CE85" s="174">
        <f>SUMIF('Sunday Races 7-3-22'!$B$11:$B$26,$C85,'Sunday Races 7-3-22'!$AW$11:$AW$26)</f>
        <v>0</v>
      </c>
      <c r="CF85" s="174">
        <f>SUMIF('Sunday Races 7-3-22'!$B$11:$B$26,$C85,'Sunday Races 7-3-22'!$AX$11:$AX$26)</f>
        <v>0</v>
      </c>
      <c r="CG85" s="174">
        <f>SUMIF('Sunday Races 7-3-22'!$B$11:$B$26,$C85,'Sunday Races 7-3-22'!$AY$11:$AY$26)</f>
        <v>0</v>
      </c>
      <c r="CH85" s="174">
        <f>SUMIF('Sunday Races 7-31-22'!$B$11:$B$26,$C85,'Sunday Races 7-31-22'!$AU$11:$AU$26)</f>
        <v>0</v>
      </c>
      <c r="CI85" s="174">
        <f>SUMIF('Sunday Races 7-31-22'!$B$11:$B$26,$C85,'Sunday Races 7-31-22'!$AV$11:$AV$26)</f>
        <v>0</v>
      </c>
      <c r="CJ85" s="174">
        <f>SUMIF('Sunday Races 7-31-22'!$B$11:$B$26,$C85,'Sunday Races 7-31-22'!$AW$11:$AW$26)</f>
        <v>0</v>
      </c>
      <c r="CK85" s="174">
        <f>SUMIF('Sunday Races 7-31-22'!$B$11:$B$26,$C85,'Sunday Races 7-31-22'!$AX$11:$AX$26)</f>
        <v>0</v>
      </c>
      <c r="CL85" s="174">
        <f>SUMIF('Sunday Races 7-31-22'!$B$11:$B$26,$C85,'Sunday Races 7-31-22'!$AY$11:$AY$26)</f>
        <v>0</v>
      </c>
      <c r="CM85" s="174">
        <f>SUMIF('Sunday Races 8-14-22'!$B$11:$B$26,$C85,'Sunday Races 8-14-22'!$AU$11:$AU$26)</f>
        <v>0</v>
      </c>
      <c r="CN85" s="174">
        <f>SUMIF('Sunday Races 8-14-22'!$B$11:$B$26,$C85,'Sunday Races 8-14-22'!$AV$11:$AV$26)</f>
        <v>0</v>
      </c>
      <c r="CO85" s="174">
        <f>SUMIF('Sunday Races 8-14-22'!$B$11:$B$26,$C85,'Sunday Races 8-14-22'!$AW$11:$AW$26)</f>
        <v>0</v>
      </c>
      <c r="CP85" s="174">
        <f>SUMIF('Sunday Races 8-14-22'!$B$11:$B$26,$C85,'Sunday Races 8-14-22'!$AX$11:$AX$26)</f>
        <v>0</v>
      </c>
      <c r="CQ85" s="174">
        <f>SUMIF('Sunday Races 8-14-22'!$B$11:$B$26,$C85,'Sunday Races 8-14-22'!$AY$11:$AY$26)</f>
        <v>0</v>
      </c>
      <c r="CR85" s="174">
        <f>SUMIF('Saturday Races 8-20-22'!$B$11:$B$26,$C85,'Saturday Races 8-20-22'!$AU$11:$AU$26)</f>
        <v>0</v>
      </c>
      <c r="CS85" s="174">
        <f>SUMIF('Saturday Races 8-20-22'!$B$11:$B$26,$C85,'Saturday Races 8-20-22'!$AV$11:$AV$26)</f>
        <v>0</v>
      </c>
      <c r="CT85" s="174">
        <f>SUMIF('Saturday Races 8-20-22'!$B$11:$B$26,$C85,'Saturday Races 8-20-22'!$AW$11:$AW$26)</f>
        <v>0</v>
      </c>
      <c r="CU85" s="174">
        <f>SUMIF('Saturday Races 8-20-22'!$B$11:$B$26,$C85,'Saturday Races 8-20-22'!$AX$11:$AX$26)</f>
        <v>0</v>
      </c>
      <c r="CV85" s="174">
        <f>SUMIF('Saturday Races 8-20-22'!$B$11:$B$26,$C85,'Saturday Races 8-20-22'!$AY$11:$AY$26)</f>
        <v>0</v>
      </c>
      <c r="CW85" s="174">
        <f>SUMIF('Sunday Races 9-11-22'!$B$11:$B$20,$C85,'Sunday Races 9-11-22'!$AU$11:$AU$20)</f>
        <v>0</v>
      </c>
      <c r="CX85" s="174">
        <f>SUMIF('Sunday Races 9-11-22'!$B$11:$B$20,$C85,'Sunday Races 9-11-22'!$AV$11:$AV$20)</f>
        <v>0</v>
      </c>
      <c r="CY85" s="174">
        <f>SUMIF('Sunday Races 9-11-22'!$B$11:$B$20,$C85,'Sunday Races 9-11-22'!$AW$11:$AW$20)</f>
        <v>0</v>
      </c>
      <c r="CZ85" s="174">
        <f>SUMIF('Sunday Races 9-11-22'!$B$11:$B$20,$C85,'Sunday Races 9-11-22'!$AX$11:$AX$20)</f>
        <v>0</v>
      </c>
      <c r="DA85" s="174">
        <f>SUMIF('Sunday Races 9-11-22'!$B$11:$B$20,$C85,'Sunday Races 9-11-22'!$AY$11:$AY$20)</f>
        <v>0</v>
      </c>
      <c r="DB85" s="174">
        <f>SUMIF('Sunday Races 10-9-22'!$B$11:$B$21,$C85,'Sunday Races 10-9-22'!$AU$11:$AU$21)</f>
        <v>0</v>
      </c>
      <c r="DC85" s="174">
        <f>SUMIF('Sunday Races 10-9-22'!$B$11:$B$21,$C85,'Sunday Races 10-9-22'!$AV$11:$AV$21)</f>
        <v>0</v>
      </c>
      <c r="DD85" s="174">
        <f>SUMIF('Sunday Races 10-9-22'!$B$11:$B$21,$C85,'Sunday Races 10-9-22'!$AW$11:$AW$21)</f>
        <v>0</v>
      </c>
      <c r="DE85" s="174">
        <f>SUMIF('Sunday Races 10-9-22'!$B$11:$B$21,$C85,'Sunday Races 10-9-22'!$AX$11:$AX$21)</f>
        <v>0</v>
      </c>
      <c r="DF85" s="174">
        <f>SUMIF('Sunday Races 10-9-22'!$B$11:$B$21,$C85,'Sunday Races 10-9-22'!$AY$11:$AY$21)</f>
        <v>0</v>
      </c>
      <c r="DG85" s="174">
        <f>SUMIF('Sunday Races 10-23-22'!$B$11:$B$22,$C85,'Sunday Races 10-23-22'!$AU$11:$AU$22)</f>
        <v>0</v>
      </c>
      <c r="DH85" s="174">
        <f>SUMIF('Sunday Races 10-23-22'!$B$11:$B$22,$C85,'Sunday Races 10-23-22'!$AV$11:$AV$22)</f>
        <v>0</v>
      </c>
      <c r="DI85" s="174">
        <f>SUMIF('Sunday Races 10-23-22'!$B$11:$B$22,$C85,'Sunday Races 10-23-22'!$AW$11:$AW$22)</f>
        <v>0</v>
      </c>
      <c r="DJ85" s="174">
        <f>SUMIF('Sunday Races 10-23-22'!$B$11:$B$22,$C85,'Sunday Races 10-23-22'!$AX$11:$AX$22)</f>
        <v>0</v>
      </c>
      <c r="DK85" s="174">
        <f>SUMIF('Sunday Races 10-23-22'!$B$11:$B$22,$C85,'Sunday Races 10-23-22'!$AY$11:$AY$22)</f>
        <v>0</v>
      </c>
      <c r="DL85" s="175"/>
      <c r="DM85" s="176"/>
      <c r="DN85" s="177">
        <f t="shared" si="83"/>
        <v>0</v>
      </c>
      <c r="DO85" s="177">
        <f t="shared" si="83"/>
        <v>0</v>
      </c>
      <c r="DP85" s="177">
        <f t="shared" si="83"/>
        <v>0</v>
      </c>
      <c r="DQ85" s="177">
        <f t="shared" si="83"/>
        <v>0</v>
      </c>
      <c r="DR85" s="177">
        <f t="shared" si="83"/>
        <v>0</v>
      </c>
      <c r="DS85" s="177">
        <f t="shared" si="83"/>
        <v>0</v>
      </c>
      <c r="DT85" s="177">
        <f t="shared" si="83"/>
        <v>0</v>
      </c>
      <c r="DU85" s="177">
        <f t="shared" si="83"/>
        <v>0</v>
      </c>
      <c r="DV85" s="177">
        <f t="shared" si="83"/>
        <v>0</v>
      </c>
      <c r="DW85" s="177">
        <f t="shared" si="83"/>
        <v>0</v>
      </c>
      <c r="DX85" s="177">
        <f t="shared" si="84"/>
        <v>0</v>
      </c>
      <c r="DY85" s="177">
        <f t="shared" si="84"/>
        <v>0</v>
      </c>
      <c r="DZ85" s="177">
        <f t="shared" si="84"/>
        <v>0</v>
      </c>
      <c r="EA85" s="177">
        <f t="shared" si="84"/>
        <v>0</v>
      </c>
      <c r="EB85" s="177">
        <f t="shared" si="84"/>
        <v>0</v>
      </c>
      <c r="EC85" s="177">
        <f t="shared" si="84"/>
        <v>0</v>
      </c>
      <c r="ED85" s="177">
        <f t="shared" si="84"/>
        <v>0</v>
      </c>
      <c r="EE85" s="177">
        <f t="shared" si="84"/>
        <v>0</v>
      </c>
      <c r="EF85" s="177">
        <f t="shared" si="84"/>
        <v>0</v>
      </c>
      <c r="EG85" s="177">
        <f t="shared" si="84"/>
        <v>0</v>
      </c>
      <c r="EH85" s="177">
        <f t="shared" si="85"/>
        <v>0</v>
      </c>
      <c r="EI85" s="177">
        <f t="shared" si="85"/>
        <v>0</v>
      </c>
      <c r="EJ85" s="177">
        <f t="shared" si="85"/>
        <v>0</v>
      </c>
      <c r="EK85" s="177">
        <f t="shared" si="85"/>
        <v>0</v>
      </c>
      <c r="EL85" s="177">
        <f t="shared" si="85"/>
        <v>0</v>
      </c>
      <c r="EM85" s="177">
        <f t="shared" si="85"/>
        <v>0</v>
      </c>
      <c r="EN85" s="177">
        <f t="shared" si="85"/>
        <v>0</v>
      </c>
      <c r="EO85" s="177">
        <f t="shared" si="85"/>
        <v>0</v>
      </c>
      <c r="EP85" s="177">
        <f t="shared" si="85"/>
        <v>0</v>
      </c>
      <c r="EQ85" s="177">
        <f t="shared" si="85"/>
        <v>0</v>
      </c>
      <c r="ER85" s="177">
        <f t="shared" si="86"/>
        <v>0</v>
      </c>
      <c r="ES85" s="177">
        <f t="shared" si="86"/>
        <v>0</v>
      </c>
      <c r="ET85" s="177">
        <f t="shared" si="86"/>
        <v>0</v>
      </c>
      <c r="EU85" s="177">
        <f t="shared" si="86"/>
        <v>0</v>
      </c>
      <c r="EV85" s="177">
        <f t="shared" si="86"/>
        <v>0</v>
      </c>
      <c r="EW85" s="177">
        <f t="shared" si="86"/>
        <v>0</v>
      </c>
      <c r="EX85" s="177">
        <f t="shared" si="86"/>
        <v>0</v>
      </c>
      <c r="EY85" s="177">
        <f t="shared" si="86"/>
        <v>0</v>
      </c>
      <c r="EZ85" s="177">
        <f t="shared" si="86"/>
        <v>0</v>
      </c>
      <c r="FA85" s="177">
        <f t="shared" si="86"/>
        <v>0</v>
      </c>
      <c r="FB85" s="177">
        <f t="shared" si="87"/>
        <v>0</v>
      </c>
      <c r="FC85" s="177">
        <f t="shared" si="87"/>
        <v>0</v>
      </c>
      <c r="FD85" s="177">
        <f t="shared" si="87"/>
        <v>0</v>
      </c>
      <c r="FE85" s="177">
        <f t="shared" si="87"/>
        <v>0</v>
      </c>
      <c r="FF85" s="177">
        <f t="shared" si="87"/>
        <v>0</v>
      </c>
      <c r="FG85" s="177">
        <f t="shared" si="87"/>
        <v>0</v>
      </c>
      <c r="FH85" s="177">
        <f t="shared" si="87"/>
        <v>0</v>
      </c>
      <c r="FI85" s="177">
        <f t="shared" si="87"/>
        <v>0</v>
      </c>
      <c r="FJ85" s="177">
        <f t="shared" si="87"/>
        <v>0</v>
      </c>
      <c r="FK85" s="177">
        <f t="shared" si="87"/>
        <v>0</v>
      </c>
      <c r="FL85" s="177">
        <f t="shared" si="88"/>
        <v>0</v>
      </c>
      <c r="FM85" s="177">
        <f t="shared" si="88"/>
        <v>0</v>
      </c>
      <c r="FN85" s="177">
        <f t="shared" si="88"/>
        <v>0</v>
      </c>
      <c r="FO85" s="177">
        <f t="shared" si="88"/>
        <v>0</v>
      </c>
      <c r="FP85" s="177">
        <f t="shared" si="88"/>
        <v>0</v>
      </c>
      <c r="FQ85" s="177">
        <f t="shared" si="88"/>
        <v>0</v>
      </c>
      <c r="FR85" s="177">
        <f t="shared" si="88"/>
        <v>0</v>
      </c>
      <c r="FS85" s="177">
        <f t="shared" si="88"/>
        <v>0</v>
      </c>
      <c r="FT85" s="177">
        <f t="shared" si="88"/>
        <v>0</v>
      </c>
      <c r="FU85" s="177">
        <f t="shared" si="88"/>
        <v>0</v>
      </c>
      <c r="FV85" s="177">
        <f t="shared" si="88"/>
        <v>0</v>
      </c>
      <c r="FW85" s="177">
        <f t="shared" si="88"/>
        <v>0</v>
      </c>
      <c r="FX85" s="177">
        <f t="shared" si="88"/>
        <v>0</v>
      </c>
      <c r="FY85" s="177">
        <f t="shared" si="88"/>
        <v>0</v>
      </c>
      <c r="FZ85" s="177">
        <f t="shared" si="88"/>
        <v>0</v>
      </c>
      <c r="GA85" s="177"/>
      <c r="GB85" s="229">
        <f t="shared" si="81"/>
        <v>0</v>
      </c>
      <c r="GC85" s="229">
        <f t="shared" si="82"/>
        <v>0</v>
      </c>
      <c r="GD85" s="174">
        <f>SUMIF('One Day 12-04-21 Scots'!$B$11:$B$24,$C85,'One Day 12-04-21 Scots'!$AU$11:$AU$24)</f>
        <v>0</v>
      </c>
      <c r="GE85" s="174">
        <f>SUMIF('One Day 12-04-21 Scots'!$B$11:$B$24,$C85,'One Day 12-04-21 Scots'!$AV$11:$AV$24)</f>
        <v>0</v>
      </c>
      <c r="GF85" s="174">
        <f>SUMIF('One Day 12-04-21 Scots'!$B$11:$B$24,$C85,'One Day 12-04-21 Scots'!$AW$11:$AW$24)</f>
        <v>0</v>
      </c>
      <c r="GG85" s="174">
        <f>SUMIF('One Day 12-04-21 Scots'!$B$11:$B$24,$C85,'One Day 12-04-21 Scots'!$AX$11:$AX$24)</f>
        <v>0</v>
      </c>
      <c r="GH85" s="174">
        <f>SUMIF('One Day 12-04-21 Scots'!$B$11:$B$24,$C85,'One Day 12-04-21 Scots'!$AY$11:$AY$24)</f>
        <v>0</v>
      </c>
      <c r="GI85" s="174">
        <f>SUMIF('One Day 12-04-21 Thistles'!$B$11:$B$25,$C85,'One Day 12-04-21 Thistles'!$AU$11:$AU$25)</f>
        <v>0</v>
      </c>
      <c r="GJ85" s="174">
        <f>SUMIF('One Day 12-04-21 Thistles'!$B$11:$B$25,$C85,'One Day 12-04-21 Thistles'!$AV$11:$AV$25)</f>
        <v>0</v>
      </c>
      <c r="GK85" s="174">
        <f>SUMIF('One Day 12-04-21 Thistles'!$B$11:$B$25,$C85,'One Day 12-04-21 Thistles'!$AW$11:$AW$25)</f>
        <v>0</v>
      </c>
      <c r="GL85" s="174">
        <f>SUMIF('One Day 12-04-21 Thistles'!$B$11:$B$25,$C85,'One Day 12-04-21 Thistles'!$AX$11:$AX$25)</f>
        <v>0</v>
      </c>
      <c r="GM85" s="174">
        <f>SUMIF('One Day 12-04-21 Thistles'!$B$11:$B$25,$C85,'One Day 12-04-21 Thistles'!$AY$11:$AY$25)</f>
        <v>0</v>
      </c>
      <c r="GN85" s="174">
        <f>SUMIF('Chili One Day 2-12-22 Scots'!$B$11:$B$27,$C85,'Chili One Day 2-12-22 Scots'!$AU$11:$AU$27)</f>
        <v>0</v>
      </c>
      <c r="GO85" s="174">
        <f>SUMIF('Chili One Day 2-12-22 Scots'!$B$11:$B$27,$C85,'Chili One Day 2-12-22 Scots'!$AV$11:$AV$27)</f>
        <v>0</v>
      </c>
      <c r="GP85" s="174">
        <f>SUMIF('Chili One Day 2-12-22 Scots'!$B$11:$B$27,$C85,'Chili One Day 2-12-22 Scots'!$AW$11:$AW$27)</f>
        <v>0</v>
      </c>
      <c r="GQ85" s="174">
        <f>SUMIF('Chili One Day 2-12-22 Scots'!$B$11:$B$27,$C85,'Chili One Day 2-12-22 Scots'!$AX$11:$AX$27)</f>
        <v>0</v>
      </c>
      <c r="GR85" s="174">
        <f>SUMIF('Chili One Day 2-12-22 Scots'!$B$11:$B$27,$C85,'Chili One Day 2-12-22 Scots'!$AY$11:$AY$27)</f>
        <v>0</v>
      </c>
      <c r="GS85" s="174">
        <f>SUMIF('Chili One Day 2-12-22 Thistles'!$B$11:$B$27,$C85,'Chili One Day 2-12-22 Thistles'!$AU$11:$AU$27)</f>
        <v>0</v>
      </c>
      <c r="GT85" s="174">
        <f>SUMIF('Chili One Day 2-12-22 Thistles'!$B$11:$B$27,$C85,'Chili One Day 2-12-22 Thistles'!$AV$11:$AV$27)</f>
        <v>0</v>
      </c>
      <c r="GU85" s="174">
        <f>SUMIF('Chili One Day 2-12-22 Thistles'!$B$11:$B$27,$C85,'Chili One Day 2-12-22 Thistles'!$AW$11:$AW$27)</f>
        <v>0</v>
      </c>
      <c r="GV85" s="174">
        <f>SUMIF('Chili One Day 2-12-22 Thistles'!$B$11:$B$27,$C85,'Chili One Day 2-12-22 Thistles'!$AX$11:$AX$27)</f>
        <v>0</v>
      </c>
      <c r="GW85" s="174">
        <f>SUMIF('Chili One Day 2-12-22 Thistles'!$B$11:$B$27,$C85,'Chili One Day 2-12-22 Thistles'!$AY$11:$AY$27)</f>
        <v>0</v>
      </c>
      <c r="GX85" s="174">
        <f>SUMIF('Ironman One Day 3-5-22 FS'!$B$11:$B$26,$C85,'Ironman One Day 3-5-22 FS'!$AU$11:$AU$26)</f>
        <v>0</v>
      </c>
      <c r="GY85" s="174">
        <f>SUMIF('Ironman One Day 3-5-22 FS'!$B$11:$B$26,$C85,'Ironman One Day 3-5-22 FS'!$AV$11:$AV$26)</f>
        <v>0</v>
      </c>
      <c r="GZ85" s="174">
        <f>SUMIF('Ironman One Day 3-5-22 FS'!$B$11:$B$26,$C85,'Ironman One Day 3-5-22 FS'!$AW$11:$AW$26)</f>
        <v>0</v>
      </c>
      <c r="HA85" s="174">
        <f>SUMIF('Ironman One Day 3-5-22 FS'!$B$11:$B$26,$C85,'Ironman One Day 3-5-22 FS'!$AX$11:$AX$26)</f>
        <v>0</v>
      </c>
      <c r="HB85" s="174">
        <f>SUMIF('Ironman One Day 3-5-22 FS'!$B$11:$B$26,$C85,'Ironman One Day 3-5-22 FS'!$AY$11:$AY$26)</f>
        <v>0</v>
      </c>
      <c r="HC85" s="174">
        <f>SUMIF('Ironman One Day 3-5-22 420'!$B$11:$B$26,$C85,'Ironman One Day 3-5-22 420'!$AU$11:$AU$26)</f>
        <v>0</v>
      </c>
      <c r="HD85" s="174">
        <f>SUMIF('Ironman One Day 3-5-22 420'!$B$11:$B$26,$C85,'Ironman One Day 3-5-22 420'!$AV$11:$AV$26)</f>
        <v>0</v>
      </c>
      <c r="HE85" s="174">
        <f>SUMIF('Ironman One Day 3-5-22 420'!$B$11:$B$26,$C85,'Ironman One Day 3-5-22 420'!$AW$11:$AW$26)</f>
        <v>0</v>
      </c>
      <c r="HF85" s="174">
        <f>SUMIF('Ironman One Day 3-5-22 420'!$B$11:$B$26,$C85,'Ironman One Day 3-5-22 420'!$AX$11:$AX$26)</f>
        <v>0</v>
      </c>
      <c r="HG85" s="174">
        <f>SUMIF('Ironman One Day 3-5-22 420'!$B$11:$B$26,$C85,'Ironman One Day 3-5-22 420'!$AY$11:$AY$26)</f>
        <v>0</v>
      </c>
      <c r="HH85" s="174">
        <f>SUMIF('Easter One Day 4-16-22 FS'!$B$11:$B$25,$C85,'Easter One Day 4-16-22 FS'!$AU$11:$AU$25)</f>
        <v>0</v>
      </c>
      <c r="HI85" s="174">
        <f>SUMIF('Easter One Day 4-16-22 FS'!$B$11:$B$25,$C85,'Easter One Day 4-16-22 FS'!$AV$11:$AV$25)</f>
        <v>0</v>
      </c>
      <c r="HJ85" s="174">
        <f>SUMIF('Easter One Day 4-16-22 FS'!$B$11:$B$25,$C85,'Easter One Day 4-16-22 FS'!$AW$11:$AW$25)</f>
        <v>0</v>
      </c>
      <c r="HK85" s="174">
        <f>SUMIF('Easter One Day 4-16-22 FS'!$B$11:$B$25,$C85,'Easter One Day 4-16-22 FS'!$AX$11:$AX$25)</f>
        <v>0</v>
      </c>
      <c r="HL85" s="174">
        <f>SUMIF('Easter One Day 4-16-22 FS'!$B$11:$B$25,$C85,'Easter One Day 4-16-22 FS'!$AY$11:$AY$25)</f>
        <v>0</v>
      </c>
      <c r="HM85" s="174">
        <f>SUMIF('Easter One Day 4-16-22 TH'!$B$11:$B$25,$C85,'Easter One Day 4-16-22 TH'!$AU$11:$AU$25)</f>
        <v>0</v>
      </c>
      <c r="HN85" s="174">
        <f>SUMIF('Easter One Day 4-16-22 TH'!$B$11:$B$25,$C85,'Easter One Day 4-16-22 TH'!$AV$11:$AV$25)</f>
        <v>0</v>
      </c>
      <c r="HO85" s="174">
        <f>SUMIF('Easter One Day 4-16-22 TH'!$B$11:$B$25,$C85,'Easter One Day 4-16-22 TH'!$AW$11:$AW$25)</f>
        <v>0</v>
      </c>
      <c r="HP85" s="174">
        <f>SUMIF('Easter One Day 4-16-22 TH'!$B$11:$B$25,$C85,'Easter One Day 4-16-22 TH'!$AX$11:$AX$25)</f>
        <v>0</v>
      </c>
      <c r="HQ85" s="174">
        <f>SUMIF('Easter One Day 4-16-22 TH'!$B$11:$B$25,$C85,'Easter One Day 4-16-22 TH'!$AY$11:$AY$25)</f>
        <v>0</v>
      </c>
      <c r="HR85" s="174">
        <f>SUMIF('Long Distance Race 5-7-22'!$B$11:$B$25,$C85,'Long Distance Race 5-7-22'!$AU$11:$AU$25)</f>
        <v>0</v>
      </c>
      <c r="HS85" s="174">
        <f>SUMIF('Long Distance Race 5-7-22'!$B$11:$B$18,$C85,'Long Distance Race 5-7-22'!$AV$11:$AV$18)</f>
        <v>0</v>
      </c>
      <c r="HT85" s="174">
        <f>SUMIF('Long Distance Race 5-7-22'!$B$11:$B$18,$C85,'Long Distance Race 5-7-22'!$AW$11:$AW$18)</f>
        <v>0</v>
      </c>
      <c r="HU85" s="174">
        <f>SUMIF('Long Distance Race 5-7-22'!$B$11:$B$18,$C85,'Long Distance Race 5-7-22'!$AX$11:$AX$18)</f>
        <v>0</v>
      </c>
      <c r="HV85" s="174">
        <f>SUMIF('Long Distance Race 5-7-22'!$B$11:$B$18,$C85,'Long Distance Race 5-7-22'!$AY$11:$AY$18)</f>
        <v>0</v>
      </c>
      <c r="HW85" s="174">
        <f>SUMIF('Memorial Day Regatta 5-28-22 Op'!$B$11:$B$25,$C85,'Memorial Day Regatta 5-28-22 Op'!$AU$11:$AU$25)</f>
        <v>0</v>
      </c>
      <c r="HX85" s="174">
        <f>SUMIF('Memorial Day Regatta 5-28-22 Op'!$B$11:$B$18,$C85,'Memorial Day Regatta 5-28-22 Op'!$AV$11:$AV$18)</f>
        <v>0</v>
      </c>
      <c r="HY85" s="174">
        <f>SUMIF('Memorial Day Regatta 5-28-22 Op'!$B$11:$B$18,$C85,'Memorial Day Regatta 5-28-22 Op'!$AW$11:$AW$18)</f>
        <v>0</v>
      </c>
      <c r="HZ85" s="174">
        <f>SUMIF('Memorial Day Regatta 5-28-22 Op'!$B$11:$B$18,$C85,'Memorial Day Regatta 5-28-22 Op'!$AX$11:$AX$18)</f>
        <v>0</v>
      </c>
      <c r="IA85" s="174">
        <f>SUMIF('Memorial Day Regatta 5-28-22 Op'!$B$11:$B$18,$C85,'Memorial Day Regatta 5-28-22 Op'!$AY$11:$AY$18)</f>
        <v>0</v>
      </c>
      <c r="IB85" s="174">
        <f>SUMIF('Caldwell Cup 6-25-22 TH'!$B$11:$B$25,$C85,'Caldwell Cup 6-25-22 TH'!$AU$11:$AU$25)</f>
        <v>0</v>
      </c>
      <c r="IC85" s="174">
        <f>SUMIF('Caldwell Cup 6-25-22 TH'!$B$11:$B$25,$C85,'Caldwell Cup 6-25-22 TH'!$AV$11:$AV$25)</f>
        <v>0</v>
      </c>
      <c r="ID85" s="174">
        <f>SUMIF('Caldwell Cup 6-25-22 TH'!$B$11:$B$25,$C85,'Caldwell Cup 6-25-22 TH'!$AW$11:$AW$25)</f>
        <v>0</v>
      </c>
      <c r="IE85" s="174">
        <f>SUMIF('Caldwell Cup 6-25-22 TH'!$B$11:$B$25,$C85,'Caldwell Cup 6-25-22 TH'!$AX$11:$AX$25)</f>
        <v>0</v>
      </c>
      <c r="IF85" s="174">
        <f>SUMIF('Caldwell Cup 6-25-22 TH'!$B$11:$B$25,$C85,'Caldwell Cup 6-25-22 TH'!$AY$11:$AY$25)</f>
        <v>0</v>
      </c>
      <c r="IG85" s="174">
        <f>SUMIF('Caldwell Cup 6-25-22 FS'!$B$11:$B$21,$C85,'Caldwell Cup 6-25-22 FS'!$AU$11:$AU$21)</f>
        <v>0</v>
      </c>
      <c r="IH85" s="174">
        <f>SUMIF('Caldwell Cup 6-25-22 FS'!$B$11:$B$21,$C85,'Caldwell Cup 6-25-22 FS'!$AV$11:$AV$21)</f>
        <v>0</v>
      </c>
      <c r="II85" s="174">
        <f>SUMIF('Caldwell Cup 6-25-22 FS'!$B$11:$B$21,$C85,'Caldwell Cup 6-25-22 FS'!$AW$11:$AW$21)</f>
        <v>0</v>
      </c>
      <c r="IJ85" s="174">
        <f>SUMIF('Caldwell Cup 6-25-22 FS'!$B$11:$B$21,$C85,'Caldwell Cup 6-25-22 FS'!$AX$11:$AX$21)</f>
        <v>0</v>
      </c>
      <c r="IK85" s="174">
        <f>SUMIF('Caldwell Cup 6-25-22 FS'!$B$11:$B$21,$C85,'Caldwell Cup 6-25-22 FS'!$AY$11:$AY$21)</f>
        <v>0</v>
      </c>
      <c r="IL85" s="174">
        <f>SUMIF('Caldwell Cup 6-25-22 Lasers'!$B$11:$B$23,$C85,'Caldwell Cup 6-25-22 Lasers'!$AU$11:$AU$23)</f>
        <v>0</v>
      </c>
      <c r="IM85" s="174">
        <f>SUMIF('Caldwell Cup 6-25-22 Lasers'!$B$11:$B$23,$C85,'Caldwell Cup 6-25-22 Lasers'!$AV$11:$AV$23)</f>
        <v>0</v>
      </c>
      <c r="IN85" s="174">
        <f>SUMIF('Caldwell Cup 6-25-22 Lasers'!$B$11:$B$23,$C85,'Caldwell Cup 6-25-22 Lasers'!$AW$11:$AW$23)</f>
        <v>0</v>
      </c>
      <c r="IO85" s="174">
        <f>SUMIF('Caldwell Cup 6-25-22 Lasers'!$B$11:$B$23,$C85,'Caldwell Cup 6-25-22 Lasers'!$AX$11:$AX$23)</f>
        <v>0</v>
      </c>
      <c r="IP85" s="174">
        <f>SUMIF('Caldwell Cup 6-25-22 Lasers'!$B$11:$B$23,$C85,'Caldwell Cup 6-25-22 Lasers'!$AY$11:$AY$23)</f>
        <v>0</v>
      </c>
      <c r="IQ85" s="174">
        <f>SUMIF('Labor Day Regatta 9-3-22 FS'!$B$11:$B$30,$C85,'Labor Day Regatta 9-3-22 FS'!$AU$11:$AU$30)</f>
        <v>0</v>
      </c>
      <c r="IR85" s="174">
        <f>SUMIF('Labor Day Regatta 9-3-22 FS'!$B$11:$B$30,$C85,'Labor Day Regatta 9-3-22 FS'!$AV$11:$AV$30)</f>
        <v>0</v>
      </c>
      <c r="IS85" s="174">
        <f>SUMIF('Labor Day Regatta 9-3-22 FS'!$B$11:$B$30,$C85,'Labor Day Regatta 9-3-22 FS'!$AW$11:$AW$30)</f>
        <v>0</v>
      </c>
      <c r="IT85" s="174">
        <f>SUMIF('Labor Day Regatta 9-3-22 FS'!$B$11:$B$30,$C85,'Labor Day Regatta 9-3-22 FS'!$AX$11:$AX$30)</f>
        <v>0</v>
      </c>
      <c r="IU85" s="174">
        <f>SUMIF('Labor Day Regatta 9-3-22 FS'!$B$11:$B$30,$C85,'Labor Day Regatta 9-3-22 FS'!$AY$11:$AY$30)</f>
        <v>0</v>
      </c>
      <c r="IV85" s="174">
        <f>SUMIF('2022-09-17 Leukemia Cup FS'!$B$11:$B$26,$C85,'2022-09-17 Leukemia Cup FS'!$AU$11:$AU$26)</f>
        <v>0</v>
      </c>
      <c r="IW85" s="174">
        <f>SUMIF('2022-09-17 Leukemia Cup FS'!$B$11:$B$26,$C85,'2022-09-17 Leukemia Cup FS'!$AV$11:$AV$26)</f>
        <v>0</v>
      </c>
      <c r="IX85" s="174">
        <f>SUMIF('2022-09-17 Leukemia Cup FS'!$B$11:$B$26,$C85,'2022-09-17 Leukemia Cup FS'!$AW$11:$AW$26)</f>
        <v>0</v>
      </c>
      <c r="IY85" s="174">
        <f>SUMIF('2022-09-17 Leukemia Cup FS'!$B$11:$B$26,$C85,'2022-09-17 Leukemia Cup FS'!$AX$11:$AX$26)</f>
        <v>0</v>
      </c>
      <c r="IZ85" s="174">
        <f>SUMIF('2022-09-17 Leukemia Cup FS'!$B$11:$B$26,$C85,'2022-09-17 Leukemia Cup FS'!$AY$11:$AY$26)</f>
        <v>0</v>
      </c>
      <c r="JA85" s="174">
        <f>SUMIF('2022-09-17 Leukemia Cup TH'!$B$11:$B$28,$C85,'2022-09-17 Leukemia Cup TH'!$AU$11:$AU$28)</f>
        <v>0</v>
      </c>
      <c r="JB85" s="174">
        <f>SUMIF('2022-09-17 Leukemia Cup TH'!$B$11:$B$28,$C85,'2022-09-17 Leukemia Cup TH'!$AV$11:$AV$28)</f>
        <v>0</v>
      </c>
      <c r="JC85" s="174">
        <f>SUMIF('2022-09-17 Leukemia Cup TH'!$B$11:$B$28,$C85,'2022-09-17 Leukemia Cup TH'!$AW$11:$AW$28)</f>
        <v>0</v>
      </c>
      <c r="JD85" s="174">
        <f>SUMIF('2022-09-17 Leukemia Cup TH'!$B$11:$B$28,$C85,'2022-09-17 Leukemia Cup TH'!$AX$11:$AX$28)</f>
        <v>0</v>
      </c>
      <c r="JE85" s="174">
        <f>SUMIF('2022-09-17 Leukemia Cup TH'!$B$11:$B$28,$C85,'2022-09-17 Leukemia Cup TH'!$AY$11:$AY$28)</f>
        <v>0</v>
      </c>
      <c r="JF85" s="174">
        <f>SUMIF('Smith-Berry LDR 9-24-22'!$B$11:$B$30,$C85,'Smith-Berry LDR 9-24-22'!$AU$11:$AU$30)</f>
        <v>0</v>
      </c>
      <c r="JG85" s="174">
        <f>SUMIF('Smith-Berry LDR 9-24-22'!$B$11:$B$30,$C85,'Smith-Berry LDR 9-24-22'!$AV$11:$AV$30)</f>
        <v>0</v>
      </c>
      <c r="JH85" s="174">
        <f>SUMIF('Smith-Berry LDR 9-24-22'!$B$11:$B$30,$C85,'Smith-Berry LDR 9-24-22'!$AW$11:$AW$30)</f>
        <v>0</v>
      </c>
      <c r="JI85" s="174">
        <f>SUMIF('Smith-Berry LDR 9-24-22'!$B$11:$B$30,$C85,'Smith-Berry LDR 9-24-22'!$AX$11:$AX$30)</f>
        <v>0</v>
      </c>
      <c r="JJ85" s="174">
        <f>SUMIF('Smith-Berry LDR 9-24-22'!$B$11:$B$30,$C85,'Smith-Berry LDR 9-24-22'!$AY$11:$AY$30)</f>
        <v>0</v>
      </c>
      <c r="JK85" s="174">
        <f>SUMIF('Great Scot 10-1-22 Cham'!$B$11:$B$38,$C85,'Great Scot 10-1-22 Cham'!$AU$11:$AU$38)</f>
        <v>0</v>
      </c>
      <c r="JL85" s="174">
        <f>SUMIF('Great Scot 10-1-22 Cham'!$B$11:$B$38,$C85,'Great Scot 10-1-22 Cham'!$AV$11:$AV$38)</f>
        <v>0</v>
      </c>
      <c r="JM85" s="174">
        <f>SUMIF('Great Scot 10-1-22 Cham'!$B$11:$B$38,$C85,'Great Scot 10-1-22 Cham'!$AW$11:$AW$38)</f>
        <v>0</v>
      </c>
      <c r="JN85" s="174">
        <f>SUMIF('Great Scot 10-1-22 Cham'!$B$11:$B$38,$C85,'Great Scot 10-1-22 Cham'!$AX$11:$AX$38)</f>
        <v>0</v>
      </c>
      <c r="JO85" s="174">
        <f>SUMIF('Great Scot 10-1-22 Cham'!$B$11:$B$38,$C85,'Great Scot 10-1-22 Cham'!$AY$11:$AY$38)</f>
        <v>0</v>
      </c>
      <c r="JP85" s="174">
        <f>SUMIF('Great Scot 10-1-22 Chal'!$B$11:$B$28,$C85,'Great Scot 10-1-22 Chal'!$AU$11:$AU$28)</f>
        <v>0</v>
      </c>
      <c r="JQ85" s="174">
        <f>SUMIF('Great Scot 10-1-22 Chal'!$B$11:$B$28,$C85,'Great Scot 10-1-22 Chal'!$AV$11:$AV$28)</f>
        <v>0</v>
      </c>
      <c r="JR85" s="174">
        <f>SUMIF('Great Scot 10-1-22 Chal'!$B$11:$B$28,$C85,'Great Scot 10-1-22 Chal'!$AW$11:$AW$28)</f>
        <v>0</v>
      </c>
      <c r="JS85" s="174">
        <f>SUMIF('Great Scot 10-1-22 Chal'!$B$11:$B$28,$C85,'Great Scot 10-1-22 Chal'!$AX$11:$AX$28)</f>
        <v>0</v>
      </c>
      <c r="JT85" s="174">
        <f>SUMIF('Great Scot 10-1-22 Chal'!$B$11:$B$28,$C85,'Great Scot 10-1-22 Chal'!$AY$11:$AY$28)</f>
        <v>0</v>
      </c>
      <c r="JU85" s="174">
        <f>SUMIF('Great Pumpkin Regatta 10-15-22'!$B$11:$B$54,$C85,'Great Pumpkin Regatta 10-15-22'!$AU$11:$AU$54)</f>
        <v>0</v>
      </c>
      <c r="JV85" s="174">
        <f>SUMIF('Great Pumpkin Regatta 10-15-22'!$B$11:$B$54,$C85,'Great Pumpkin Regatta 10-15-22'!$AV$11:$AV$54)</f>
        <v>0</v>
      </c>
      <c r="JW85" s="174">
        <f>SUMIF('Great Pumpkin Regatta 10-15-22'!$B$11:$B$54,$C85,'Great Pumpkin Regatta 10-15-22'!$AW$11:$AW$54)</f>
        <v>0</v>
      </c>
      <c r="JX85" s="174">
        <f>SUMIF('Great Pumpkin Regatta 10-15-22'!$B$11:$B$54,$C85,'Great Pumpkin Regatta 10-15-22'!$AX$11:$AX$54)</f>
        <v>0</v>
      </c>
      <c r="JY85" s="174">
        <f>SUMIF('Great Pumpkin Regatta 10-15-22'!$B$11:$B$54,$C85,'Great Pumpkin Regatta 10-15-22'!$AY$11:$AY$54)</f>
        <v>0</v>
      </c>
      <c r="JZ85" s="174">
        <f>SUMIF('One Day Regatta 10-29-22 FS'!$B$11:$B$19,$C85,'One Day Regatta 10-29-22 FS'!$AU$11:$AU$19)</f>
        <v>0</v>
      </c>
      <c r="KA85" s="174">
        <f>SUMIF('One Day Regatta 10-29-22 FS'!$B$11:$B$19,$C85,'One Day Regatta 10-29-22 FS'!$AV$11:$AV$19)</f>
        <v>0</v>
      </c>
      <c r="KB85" s="174">
        <f>SUMIF('One Day Regatta 10-29-22 FS'!$B$11:$B$19,$C85,'One Day Regatta 10-29-22 FS'!$AW$11:$AW$19)</f>
        <v>0</v>
      </c>
      <c r="KC85" s="174">
        <f>SUMIF('One Day Regatta 10-29-22 FS'!$B$11:$B$19,$C85,'One Day Regatta 10-29-22 FS'!$AX$11:$AX$19)</f>
        <v>0</v>
      </c>
      <c r="KD85" s="174">
        <f>SUMIF('One Day Regatta 10-29-22 FS'!$B$11:$B$19,$C85,'One Day Regatta 10-29-22 FS'!$AY$11:$AY$19)</f>
        <v>0</v>
      </c>
    </row>
    <row r="86" spans="1:290" ht="15" customHeight="1" x14ac:dyDescent="0.2">
      <c r="A86" s="400" t="s">
        <v>1369</v>
      </c>
      <c r="B86" s="134">
        <f t="shared" si="69"/>
        <v>36</v>
      </c>
      <c r="C86" s="170" t="s">
        <v>264</v>
      </c>
      <c r="D86" s="171">
        <f t="shared" si="76"/>
        <v>0</v>
      </c>
      <c r="E86" s="172">
        <f t="shared" si="77"/>
        <v>0</v>
      </c>
      <c r="F86" s="171">
        <f t="shared" si="78"/>
        <v>0</v>
      </c>
      <c r="G86" s="171">
        <v>0</v>
      </c>
      <c r="H86" s="171">
        <f t="shared" si="79"/>
        <v>0</v>
      </c>
      <c r="I86" s="173">
        <f t="shared" si="80"/>
        <v>0</v>
      </c>
      <c r="J86" s="173"/>
      <c r="K86" s="174">
        <f>SUMIF('Saturday Race 11-06-21'!$B$11:$B$21,$C86,'Saturday Race 11-06-21'!$AU$11:$AU$21)</f>
        <v>0</v>
      </c>
      <c r="L86" s="174">
        <f>SUMIF('Saturday Race 11-06-21'!$B$11:$B$21,$C86,'Saturday Race 11-06-21'!$AV$11:$AV$21)</f>
        <v>0</v>
      </c>
      <c r="M86" s="174">
        <f>SUMIF('Saturday Race 11-06-21'!$B$11:$B$21,$C86,'Saturday Race 11-06-21'!$AW$11:$AW$21)</f>
        <v>0</v>
      </c>
      <c r="N86" s="174">
        <f>SUMIF('Saturday Race 11-06-21'!$B$11:$B$21,$C86,'Saturday Race 11-06-21'!$AX$11:$AX$21)</f>
        <v>0</v>
      </c>
      <c r="O86" s="174">
        <f>SUMIF('Saturday Race 11-06-21'!$B$11:$B$21,$C86,'Saturday Race 11-06-21'!$AY$11:$AY$21)</f>
        <v>0</v>
      </c>
      <c r="P86" s="174">
        <f>SUMIF('Saturday Race 11-20-21'!$B$11:$B$20,$C86,'Saturday Race 11-20-21'!$AU$11:$AU$20)</f>
        <v>0</v>
      </c>
      <c r="Q86" s="174">
        <f>SUMIF('Saturday Race 11-20-21'!$B$11:$B$20,$C86,'Saturday Race 11-20-21'!$AV$11:$AV$20)</f>
        <v>0</v>
      </c>
      <c r="R86" s="174">
        <f>SUMIF('Saturday Race 11-20-21'!$B$11:$B$20,$C86,'Saturday Race 11-20-21'!$AW$11:$AW$20)</f>
        <v>0</v>
      </c>
      <c r="S86" s="174">
        <f>SUMIF('Saturday Race 11-20-21'!$B$11:$B$20,$C86,'Saturday Race 11-20-21'!$AX$11:$AX$20)</f>
        <v>0</v>
      </c>
      <c r="T86" s="174">
        <f>SUMIF('Saturday Race 11-20-21'!$B$11:$B$20,$C86,'Saturday Race 11-20-21'!$AY$11:$AY$20)</f>
        <v>0</v>
      </c>
      <c r="U86" s="174">
        <f>SUMIF('Saturday Race 1-08-22'!$B$11:$B$20,$C86,'Saturday Race 1-08-22'!$AU$11:$AU$20)</f>
        <v>0</v>
      </c>
      <c r="V86" s="174">
        <f>SUMIF('Saturday Race 1-08-22'!$B$11:$B$20,$C86,'Saturday Race 1-08-22'!$AV$11:$AV$20)</f>
        <v>0</v>
      </c>
      <c r="W86" s="174">
        <f>SUMIF('Saturday Race 1-08-22'!$B$11:$B$20,$C86,'Saturday Race 1-08-22'!$AW$11:$AW$20)</f>
        <v>0</v>
      </c>
      <c r="X86" s="174">
        <f>SUMIF('Saturday Race 1-08-22'!$B$11:$B$20,$C86,'Saturday Race 1-08-22'!$AX$11:$AX$20)</f>
        <v>0</v>
      </c>
      <c r="Y86" s="174">
        <f>SUMIF('Saturday Race 1-08-22'!$B$11:$B$20,$C86,'Saturday Race 1-08-22'!$AY$11:$AY$20)</f>
        <v>0</v>
      </c>
      <c r="Z86" s="174">
        <f>SUMIF('Saturday Race 1-22-22'!$B$11:$B$20,$C86,'Saturday Race 1-22-22'!$AU$11:$AU$20)</f>
        <v>0</v>
      </c>
      <c r="AA86" s="174">
        <f>SUMIF('Saturday Race 1-22-22'!$B$11:$B$20,$C86,'Saturday Race 1-22-22'!$AV$11:$AV$20)</f>
        <v>0</v>
      </c>
      <c r="AB86" s="174">
        <f>SUMIF('Saturday Race 1-22-22'!$B$11:$B$20,$C86,'Saturday Race 1-22-22'!$AW$11:$AW$20)</f>
        <v>0</v>
      </c>
      <c r="AC86" s="174">
        <f>SUMIF('Saturday Race 1-22-22'!$B$11:$B$20,$C86,'Saturday Race 1-22-22'!$AX$11:$AX$20)</f>
        <v>0</v>
      </c>
      <c r="AD86" s="174">
        <f>SUMIF('Saturday Race 1-22-22'!$B$11:$B$20,$C86,'Saturday Race 1-22-22'!$AY$11:$AY$20)</f>
        <v>0</v>
      </c>
      <c r="AE86" s="174">
        <f>SUMIF('Sunday Race 2-6-22'!$B$11:$B$20,$C86,'Sunday Race 2-6-22'!$AU$11:$AU$20)</f>
        <v>0</v>
      </c>
      <c r="AF86" s="174">
        <f>SUMIF('Sunday Race 2-6-22'!$B$11:$B$20,$C86,'Sunday Race 2-6-22'!$AV$11:$AV$20)</f>
        <v>0</v>
      </c>
      <c r="AG86" s="174">
        <f>SUMIF('Sunday Race 2-6-22'!$B$11:$B$20,$C86,'Sunday Race 2-6-22'!$AW$11:$AW$20)</f>
        <v>0</v>
      </c>
      <c r="AH86" s="174">
        <f>SUMIF('Sunday Race 2-6-22'!$B$11:$B$20,$C86,'Sunday Race 2-6-22'!$AX$11:$AX$20)</f>
        <v>0</v>
      </c>
      <c r="AI86" s="174">
        <f>SUMIF('Sunday Race 2-6-22'!$B$11:$B$20,$C86,'Sunday Race 2-6-22'!$AY$11:$AY$20)</f>
        <v>0</v>
      </c>
      <c r="AJ86" s="174">
        <f>SUMIF('Sunday Race 2-20-22'!$B$11:$B$26,$C86,'Sunday Race 2-20-22'!$AU$11:$AU$26)</f>
        <v>0</v>
      </c>
      <c r="AK86" s="174">
        <f>SUMIF('Sunday Race 2-20-22'!$B$11:$B$26,$C86,'Sunday Race 2-20-22'!$AV$11:$AV$26)</f>
        <v>0</v>
      </c>
      <c r="AL86" s="174">
        <f>SUMIF('Sunday Race 2-20-22'!$B$11:$B$26,$C86,'Sunday Race 2-20-22'!$AW$11:$AW$26)</f>
        <v>0</v>
      </c>
      <c r="AM86" s="174">
        <f>SUMIF('Sunday Race 2-20-22'!$B$11:$B$26,$C86,'Sunday Race 2-20-22'!$AX$11:$AX$26)</f>
        <v>0</v>
      </c>
      <c r="AN86" s="174">
        <f>SUMIF('Sunday Race 2-20-22'!$B$11:$B$26,$C86,'Sunday Race 2-20-22'!$AY$11:$AY$26)</f>
        <v>0</v>
      </c>
      <c r="AO86" s="174">
        <f>SUMIF('Sunday Race 2-27-22'!$B$11:$B$20,$C86,'Sunday Race 2-27-22'!$AU$11:$AU$20)</f>
        <v>0</v>
      </c>
      <c r="AP86" s="174">
        <f>SUMIF('Sunday Race 2-27-22'!$B$11:$B$20,$C86,'Sunday Race 2-27-22'!$AV$11:$AV$20)</f>
        <v>0</v>
      </c>
      <c r="AQ86" s="174">
        <f>SUMIF('Sunday Race 2-27-22'!$B$11:$B$20,$C86,'Sunday Race 2-27-22'!$AW$11:$AW$20)</f>
        <v>0</v>
      </c>
      <c r="AR86" s="174">
        <f>SUMIF('Sunday Race 2-27-22'!$B$11:$B$20,$C86,'Sunday Race 2-27-22'!$AX$11:$AX$20)</f>
        <v>0</v>
      </c>
      <c r="AS86" s="174">
        <f>SUMIF('Sunday Race 2-27-22'!$B$11:$B$20,$C86,'Sunday Race 2-27-22'!$AY$11:$AY$20)</f>
        <v>0</v>
      </c>
      <c r="AT86" s="174">
        <f>SUMIF('Sunday Race 3-13-22'!$B$11:$B$25,$C86,'Sunday Race 3-13-22'!$AU$11:$AU$25)</f>
        <v>0</v>
      </c>
      <c r="AU86" s="174">
        <f>SUMIF('Sunday Race 3-13-22'!$B$11:$B$25,$C86,'Sunday Race 3-13-22'!$AV$11:$AV$25)</f>
        <v>0</v>
      </c>
      <c r="AV86" s="174">
        <f>SUMIF('Sunday Race 3-13-22'!$B$11:$B$25,$C86,'Sunday Race 3-13-22'!$AW$11:$AW$25)</f>
        <v>0</v>
      </c>
      <c r="AW86" s="174">
        <f>SUMIF('Sunday Race 3-13-22'!$B$11:$B$25,$C86,'Sunday Race 3-13-22'!$AX$11:$AX$25)</f>
        <v>0</v>
      </c>
      <c r="AX86" s="174">
        <f>SUMIF('Sunday Race 3-13-22'!$B$11:$B$25,$C86,'Sunday Race 3-13-22'!$AY$11:$AY$25)</f>
        <v>0</v>
      </c>
      <c r="AY86" s="174">
        <f>SUMIF('Saturday Race 3-19-22'!$B$11:$B$15,$C86,'Saturday Race 3-19-22'!$AU$11:$AU$15)</f>
        <v>0</v>
      </c>
      <c r="AZ86" s="174">
        <f>SUMIF('Saturday Race 3-19-22'!$B$11:$B$15,$C86,'Saturday Race 3-19-22'!$AV$11:$AV$15)</f>
        <v>0</v>
      </c>
      <c r="BA86" s="174">
        <f>SUMIF('Saturday Race 3-19-22'!$B$11:$B$15,$C86,'Saturday Race 3-19-22'!$AW$11:$AW$15)</f>
        <v>0</v>
      </c>
      <c r="BB86" s="174">
        <f>SUMIF('Saturday Race 3-19-22'!$B$11:$B$15,$C86,'Saturday Race 3-19-22'!$AX$11:$AX$15)</f>
        <v>0</v>
      </c>
      <c r="BC86" s="174">
        <f>SUMIF('Saturday Race 3-19-22'!$B$11:$B$15,$C86,'Saturday Race 3-19-22'!$AY$11:$AY$15)</f>
        <v>0</v>
      </c>
      <c r="BD86" s="174">
        <f>SUMIF('Sunday Races 4-10-22'!$B$11:$B$26,$C86,'Sunday Races 4-10-22'!$AU$11:$AU$26)</f>
        <v>0</v>
      </c>
      <c r="BE86" s="174">
        <f>SUMIF('Sunday Races 4-10-22'!$B$11:$B$26,$C86,'Sunday Races 4-10-22'!$AV$11:$AV$26)</f>
        <v>0</v>
      </c>
      <c r="BF86" s="174">
        <f>SUMIF('Sunday Races 4-10-22'!$B$11:$B$26,$C86,'Sunday Races 4-10-22'!$AW$11:$AW$26)</f>
        <v>0</v>
      </c>
      <c r="BG86" s="174">
        <f>SUMIF('Sunday Races 4-10-22'!$B$11:$B$26,$C86,'Sunday Races 4-10-22'!$AX$11:$AX$26)</f>
        <v>0</v>
      </c>
      <c r="BH86" s="174">
        <f>SUMIF('Sunday Races 4-10-22'!$B$11:$B$26,$C86,'Sunday Races 4-10-22'!$AY$11:$AY$26)</f>
        <v>0</v>
      </c>
      <c r="BI86" s="174">
        <f>SUMIF('Sunday Races 5-1-22'!$B$11:$B$28,$C86,'Sunday Races 5-1-22'!$AU$11:$AU$28)</f>
        <v>0</v>
      </c>
      <c r="BJ86" s="174">
        <f>SUMIF('Sunday Races 5-1-22'!$B$11:$B$28,$C86,'Sunday Races 5-1-22'!$AV$11:$AV$28)</f>
        <v>0</v>
      </c>
      <c r="BK86" s="174">
        <f>SUMIF('Sunday Races 5-1-22'!$B$11:$B$28,$C86,'Sunday Races 5-1-22'!$AW$11:$AW$28)</f>
        <v>0</v>
      </c>
      <c r="BL86" s="174">
        <f>SUMIF('Sunday Races 5-1-22'!$B$11:$B$28,$C86,'Sunday Races 5-1-22'!$AX$11:$AX$28)</f>
        <v>0</v>
      </c>
      <c r="BM86" s="174">
        <f>SUMIF('Sunday Races 5-1-22'!$B$11:$B$28,$C86,'Sunday Races 5-1-22'!$AY$11:$AY$28)</f>
        <v>0</v>
      </c>
      <c r="BN86" s="174">
        <f>SUMIF('Sunday Races 6-5-22'!$B$11:$B$28,$C86,'Sunday Races 6-5-22'!$AU$11:$AU$28)</f>
        <v>0</v>
      </c>
      <c r="BO86" s="174">
        <f>SUMIF('Sunday Races 6-5-22'!$B$11:$B$28,$C86,'Sunday Races 6-5-22'!$AV$11:$AV$28)</f>
        <v>0</v>
      </c>
      <c r="BP86" s="174">
        <f>SUMIF('Sunday Races 6-5-22'!$B$11:$B$28,$C86,'Sunday Races 6-5-22'!$AW$11:$AW$28)</f>
        <v>0</v>
      </c>
      <c r="BQ86" s="174">
        <f>SUMIF('Sunday Races 6-5-22'!$B$11:$B$28,$C86,'Sunday Races 6-5-22'!$AX$11:$AX$28)</f>
        <v>0</v>
      </c>
      <c r="BR86" s="174">
        <f>SUMIF('Sunday Races 6-5-22'!$B$11:$B$28,$C86,'Sunday Races 6-5-22'!$AY$11:$AY$28)</f>
        <v>0</v>
      </c>
      <c r="BS86" s="174">
        <f>SUMIF('Sunday Races 6-12-22'!$B$11:$B$24,$C86,'Sunday Races 6-12-22'!$AU$11:$AU$24)</f>
        <v>0</v>
      </c>
      <c r="BT86" s="174">
        <f>SUMIF('Sunday Races 6-12-22'!$B$11:$B$24,$C86,'Sunday Races 6-12-22'!$AV$11:$AV$24)</f>
        <v>0</v>
      </c>
      <c r="BU86" s="174">
        <f>SUMIF('Sunday Races 6-12-22'!$B$11:$B$24,$C86,'Sunday Races 6-12-22'!$AW$11:$AW$24)</f>
        <v>0</v>
      </c>
      <c r="BV86" s="174">
        <f>SUMIF('Sunday Races 6-12-22'!$B$11:$B$24,$C86,'Sunday Races 6-12-22'!$AX$11:$AX$24)</f>
        <v>0</v>
      </c>
      <c r="BW86" s="174">
        <f>SUMIF('Sunday Races 6-12-22'!$B$11:$B$24,$C86,'Sunday Races 6-12-22'!$AY$11:$AY$24)</f>
        <v>0</v>
      </c>
      <c r="BX86" s="174">
        <f>SUMIF('Saturday Races 6-18-22'!$B$11:$B$24,$C86,'Saturday Races 6-18-22'!$AU$11:$AU$24)</f>
        <v>0</v>
      </c>
      <c r="BY86" s="174">
        <f>SUMIF('Saturday Races 6-18-22'!$B$11:$B$24,$C86,'Saturday Races 6-18-22'!$AV$11:$AV$24)</f>
        <v>0</v>
      </c>
      <c r="BZ86" s="174">
        <f>SUMIF('Saturday Races 6-18-22'!$B$11:$B$24,$C86,'Saturday Races 6-18-22'!$AW$11:$AW$24)</f>
        <v>0</v>
      </c>
      <c r="CA86" s="174">
        <f>SUMIF('Saturday Races 6-18-22'!$B$11:$B$24,$C86,'Saturday Races 6-18-22'!$AX$11:$AX$24)</f>
        <v>0</v>
      </c>
      <c r="CB86" s="174">
        <f>SUMIF('Saturday Races 6-18-22'!$B$11:$B$24,$C86,'Saturday Races 6-18-22'!$AY$11:$AY$24)</f>
        <v>0</v>
      </c>
      <c r="CC86" s="174">
        <f>SUMIF('Sunday Races 7-3-22'!$B$11:$B$26,$C86,'Sunday Races 7-3-22'!$AU$11:$AU$26)</f>
        <v>0</v>
      </c>
      <c r="CD86" s="174">
        <f>SUMIF('Sunday Races 7-3-22'!$B$11:$B$26,$C86,'Sunday Races 7-3-22'!$AV$11:$AV$26)</f>
        <v>0</v>
      </c>
      <c r="CE86" s="174">
        <f>SUMIF('Sunday Races 7-3-22'!$B$11:$B$26,$C86,'Sunday Races 7-3-22'!$AW$11:$AW$26)</f>
        <v>0</v>
      </c>
      <c r="CF86" s="174">
        <f>SUMIF('Sunday Races 7-3-22'!$B$11:$B$26,$C86,'Sunday Races 7-3-22'!$AX$11:$AX$26)</f>
        <v>0</v>
      </c>
      <c r="CG86" s="174">
        <f>SUMIF('Sunday Races 7-3-22'!$B$11:$B$26,$C86,'Sunday Races 7-3-22'!$AY$11:$AY$26)</f>
        <v>0</v>
      </c>
      <c r="CH86" s="174">
        <f>SUMIF('Sunday Races 7-31-22'!$B$11:$B$26,$C86,'Sunday Races 7-31-22'!$AU$11:$AU$26)</f>
        <v>0</v>
      </c>
      <c r="CI86" s="174">
        <f>SUMIF('Sunday Races 7-31-22'!$B$11:$B$26,$C86,'Sunday Races 7-31-22'!$AV$11:$AV$26)</f>
        <v>0</v>
      </c>
      <c r="CJ86" s="174">
        <f>SUMIF('Sunday Races 7-31-22'!$B$11:$B$26,$C86,'Sunday Races 7-31-22'!$AW$11:$AW$26)</f>
        <v>0</v>
      </c>
      <c r="CK86" s="174">
        <f>SUMIF('Sunday Races 7-31-22'!$B$11:$B$26,$C86,'Sunday Races 7-31-22'!$AX$11:$AX$26)</f>
        <v>0</v>
      </c>
      <c r="CL86" s="174">
        <f>SUMIF('Sunday Races 7-31-22'!$B$11:$B$26,$C86,'Sunday Races 7-31-22'!$AY$11:$AY$26)</f>
        <v>0</v>
      </c>
      <c r="CM86" s="174">
        <f>SUMIF('Sunday Races 8-14-22'!$B$11:$B$26,$C86,'Sunday Races 8-14-22'!$AU$11:$AU$26)</f>
        <v>0</v>
      </c>
      <c r="CN86" s="174">
        <f>SUMIF('Sunday Races 8-14-22'!$B$11:$B$26,$C86,'Sunday Races 8-14-22'!$AV$11:$AV$26)</f>
        <v>0</v>
      </c>
      <c r="CO86" s="174">
        <f>SUMIF('Sunday Races 8-14-22'!$B$11:$B$26,$C86,'Sunday Races 8-14-22'!$AW$11:$AW$26)</f>
        <v>0</v>
      </c>
      <c r="CP86" s="174">
        <f>SUMIF('Sunday Races 8-14-22'!$B$11:$B$26,$C86,'Sunday Races 8-14-22'!$AX$11:$AX$26)</f>
        <v>0</v>
      </c>
      <c r="CQ86" s="174">
        <f>SUMIF('Sunday Races 8-14-22'!$B$11:$B$26,$C86,'Sunday Races 8-14-22'!$AY$11:$AY$26)</f>
        <v>0</v>
      </c>
      <c r="CR86" s="174">
        <f>SUMIF('Saturday Races 8-20-22'!$B$11:$B$26,$C86,'Saturday Races 8-20-22'!$AU$11:$AU$26)</f>
        <v>0</v>
      </c>
      <c r="CS86" s="174">
        <f>SUMIF('Saturday Races 8-20-22'!$B$11:$B$26,$C86,'Saturday Races 8-20-22'!$AV$11:$AV$26)</f>
        <v>0</v>
      </c>
      <c r="CT86" s="174">
        <f>SUMIF('Saturday Races 8-20-22'!$B$11:$B$26,$C86,'Saturday Races 8-20-22'!$AW$11:$AW$26)</f>
        <v>0</v>
      </c>
      <c r="CU86" s="174">
        <f>SUMIF('Saturday Races 8-20-22'!$B$11:$B$26,$C86,'Saturday Races 8-20-22'!$AX$11:$AX$26)</f>
        <v>0</v>
      </c>
      <c r="CV86" s="174">
        <f>SUMIF('Saturday Races 8-20-22'!$B$11:$B$26,$C86,'Saturday Races 8-20-22'!$AY$11:$AY$26)</f>
        <v>0</v>
      </c>
      <c r="CW86" s="174">
        <f>SUMIF('Sunday Races 9-11-22'!$B$11:$B$20,$C86,'Sunday Races 9-11-22'!$AU$11:$AU$20)</f>
        <v>0</v>
      </c>
      <c r="CX86" s="174">
        <f>SUMIF('Sunday Races 9-11-22'!$B$11:$B$20,$C86,'Sunday Races 9-11-22'!$AV$11:$AV$20)</f>
        <v>0</v>
      </c>
      <c r="CY86" s="174">
        <f>SUMIF('Sunday Races 9-11-22'!$B$11:$B$20,$C86,'Sunday Races 9-11-22'!$AW$11:$AW$20)</f>
        <v>0</v>
      </c>
      <c r="CZ86" s="174">
        <f>SUMIF('Sunday Races 9-11-22'!$B$11:$B$20,$C86,'Sunday Races 9-11-22'!$AX$11:$AX$20)</f>
        <v>0</v>
      </c>
      <c r="DA86" s="174">
        <f>SUMIF('Sunday Races 9-11-22'!$B$11:$B$20,$C86,'Sunday Races 9-11-22'!$AY$11:$AY$20)</f>
        <v>0</v>
      </c>
      <c r="DB86" s="174">
        <f>SUMIF('Sunday Races 10-9-22'!$B$11:$B$21,$C86,'Sunday Races 10-9-22'!$AU$11:$AU$21)</f>
        <v>0</v>
      </c>
      <c r="DC86" s="174">
        <f>SUMIF('Sunday Races 10-9-22'!$B$11:$B$21,$C86,'Sunday Races 10-9-22'!$AV$11:$AV$21)</f>
        <v>0</v>
      </c>
      <c r="DD86" s="174">
        <f>SUMIF('Sunday Races 10-9-22'!$B$11:$B$21,$C86,'Sunday Races 10-9-22'!$AW$11:$AW$21)</f>
        <v>0</v>
      </c>
      <c r="DE86" s="174">
        <f>SUMIF('Sunday Races 10-9-22'!$B$11:$B$21,$C86,'Sunday Races 10-9-22'!$AX$11:$AX$21)</f>
        <v>0</v>
      </c>
      <c r="DF86" s="174">
        <f>SUMIF('Sunday Races 10-9-22'!$B$11:$B$21,$C86,'Sunday Races 10-9-22'!$AY$11:$AY$21)</f>
        <v>0</v>
      </c>
      <c r="DG86" s="174">
        <f>SUMIF('Sunday Races 10-23-22'!$B$11:$B$22,$C86,'Sunday Races 10-23-22'!$AU$11:$AU$22)</f>
        <v>0</v>
      </c>
      <c r="DH86" s="174">
        <f>SUMIF('Sunday Races 10-23-22'!$B$11:$B$22,$C86,'Sunday Races 10-23-22'!$AV$11:$AV$22)</f>
        <v>0</v>
      </c>
      <c r="DI86" s="174">
        <f>SUMIF('Sunday Races 10-23-22'!$B$11:$B$22,$C86,'Sunday Races 10-23-22'!$AW$11:$AW$22)</f>
        <v>0</v>
      </c>
      <c r="DJ86" s="174">
        <f>SUMIF('Sunday Races 10-23-22'!$B$11:$B$22,$C86,'Sunday Races 10-23-22'!$AX$11:$AX$22)</f>
        <v>0</v>
      </c>
      <c r="DK86" s="174">
        <f>SUMIF('Sunday Races 10-23-22'!$B$11:$B$22,$C86,'Sunday Races 10-23-22'!$AY$11:$AY$22)</f>
        <v>0</v>
      </c>
      <c r="DL86" s="175"/>
      <c r="DM86" s="176"/>
      <c r="DN86" s="177">
        <f t="shared" si="83"/>
        <v>0</v>
      </c>
      <c r="DO86" s="177">
        <f t="shared" si="83"/>
        <v>0</v>
      </c>
      <c r="DP86" s="177">
        <f t="shared" si="83"/>
        <v>0</v>
      </c>
      <c r="DQ86" s="177">
        <f t="shared" si="83"/>
        <v>0</v>
      </c>
      <c r="DR86" s="177">
        <f t="shared" si="83"/>
        <v>0</v>
      </c>
      <c r="DS86" s="177">
        <f t="shared" si="83"/>
        <v>0</v>
      </c>
      <c r="DT86" s="177">
        <f t="shared" si="83"/>
        <v>0</v>
      </c>
      <c r="DU86" s="177">
        <f t="shared" si="83"/>
        <v>0</v>
      </c>
      <c r="DV86" s="177">
        <f t="shared" si="83"/>
        <v>0</v>
      </c>
      <c r="DW86" s="177">
        <f t="shared" si="83"/>
        <v>0</v>
      </c>
      <c r="DX86" s="177">
        <f t="shared" si="84"/>
        <v>0</v>
      </c>
      <c r="DY86" s="177">
        <f t="shared" si="84"/>
        <v>0</v>
      </c>
      <c r="DZ86" s="177">
        <f t="shared" si="84"/>
        <v>0</v>
      </c>
      <c r="EA86" s="177">
        <f t="shared" si="84"/>
        <v>0</v>
      </c>
      <c r="EB86" s="177">
        <f t="shared" si="84"/>
        <v>0</v>
      </c>
      <c r="EC86" s="177">
        <f t="shared" si="84"/>
        <v>0</v>
      </c>
      <c r="ED86" s="177">
        <f t="shared" si="84"/>
        <v>0</v>
      </c>
      <c r="EE86" s="177">
        <f t="shared" si="84"/>
        <v>0</v>
      </c>
      <c r="EF86" s="177">
        <f t="shared" si="84"/>
        <v>0</v>
      </c>
      <c r="EG86" s="177">
        <f t="shared" si="84"/>
        <v>0</v>
      </c>
      <c r="EH86" s="177">
        <f t="shared" si="85"/>
        <v>0</v>
      </c>
      <c r="EI86" s="177">
        <f t="shared" si="85"/>
        <v>0</v>
      </c>
      <c r="EJ86" s="177">
        <f t="shared" si="85"/>
        <v>0</v>
      </c>
      <c r="EK86" s="177">
        <f t="shared" si="85"/>
        <v>0</v>
      </c>
      <c r="EL86" s="177">
        <f t="shared" si="85"/>
        <v>0</v>
      </c>
      <c r="EM86" s="177">
        <f t="shared" si="85"/>
        <v>0</v>
      </c>
      <c r="EN86" s="177">
        <f t="shared" si="85"/>
        <v>0</v>
      </c>
      <c r="EO86" s="177">
        <f t="shared" si="85"/>
        <v>0</v>
      </c>
      <c r="EP86" s="177">
        <f t="shared" si="85"/>
        <v>0</v>
      </c>
      <c r="EQ86" s="177">
        <f t="shared" si="85"/>
        <v>0</v>
      </c>
      <c r="ER86" s="177">
        <f t="shared" si="86"/>
        <v>0</v>
      </c>
      <c r="ES86" s="177">
        <f t="shared" si="86"/>
        <v>0</v>
      </c>
      <c r="ET86" s="177">
        <f t="shared" si="86"/>
        <v>0</v>
      </c>
      <c r="EU86" s="177">
        <f t="shared" si="86"/>
        <v>0</v>
      </c>
      <c r="EV86" s="177">
        <f t="shared" si="86"/>
        <v>0</v>
      </c>
      <c r="EW86" s="177">
        <f t="shared" si="86"/>
        <v>0</v>
      </c>
      <c r="EX86" s="177">
        <f t="shared" si="86"/>
        <v>0</v>
      </c>
      <c r="EY86" s="177">
        <f t="shared" si="86"/>
        <v>0</v>
      </c>
      <c r="EZ86" s="177">
        <f t="shared" si="86"/>
        <v>0</v>
      </c>
      <c r="FA86" s="177">
        <f t="shared" si="86"/>
        <v>0</v>
      </c>
      <c r="FB86" s="177">
        <f t="shared" si="87"/>
        <v>0</v>
      </c>
      <c r="FC86" s="177">
        <f t="shared" si="87"/>
        <v>0</v>
      </c>
      <c r="FD86" s="177">
        <f t="shared" si="87"/>
        <v>0</v>
      </c>
      <c r="FE86" s="177">
        <f t="shared" si="87"/>
        <v>0</v>
      </c>
      <c r="FF86" s="177">
        <f t="shared" si="87"/>
        <v>0</v>
      </c>
      <c r="FG86" s="177">
        <f t="shared" si="87"/>
        <v>0</v>
      </c>
      <c r="FH86" s="177">
        <f t="shared" si="87"/>
        <v>0</v>
      </c>
      <c r="FI86" s="177">
        <f t="shared" si="87"/>
        <v>0</v>
      </c>
      <c r="FJ86" s="177">
        <f t="shared" si="87"/>
        <v>0</v>
      </c>
      <c r="FK86" s="177">
        <f t="shared" si="87"/>
        <v>0</v>
      </c>
      <c r="FL86" s="177">
        <f t="shared" si="88"/>
        <v>0</v>
      </c>
      <c r="FM86" s="177">
        <f t="shared" si="88"/>
        <v>0</v>
      </c>
      <c r="FN86" s="177">
        <f t="shared" si="88"/>
        <v>0</v>
      </c>
      <c r="FO86" s="177">
        <f t="shared" si="88"/>
        <v>0</v>
      </c>
      <c r="FP86" s="177">
        <f t="shared" si="88"/>
        <v>0</v>
      </c>
      <c r="FQ86" s="177">
        <f t="shared" si="88"/>
        <v>0</v>
      </c>
      <c r="FR86" s="177">
        <f t="shared" si="88"/>
        <v>0</v>
      </c>
      <c r="FS86" s="177">
        <f t="shared" si="88"/>
        <v>0</v>
      </c>
      <c r="FT86" s="177">
        <f t="shared" si="88"/>
        <v>0</v>
      </c>
      <c r="FU86" s="177">
        <f t="shared" si="88"/>
        <v>0</v>
      </c>
      <c r="FV86" s="177">
        <f t="shared" si="88"/>
        <v>0</v>
      </c>
      <c r="FW86" s="177">
        <f t="shared" si="88"/>
        <v>0</v>
      </c>
      <c r="FX86" s="177">
        <f t="shared" si="88"/>
        <v>0</v>
      </c>
      <c r="FY86" s="177">
        <f t="shared" si="88"/>
        <v>0</v>
      </c>
      <c r="FZ86" s="177">
        <f t="shared" si="88"/>
        <v>0</v>
      </c>
      <c r="GA86" s="177"/>
      <c r="GB86" s="229">
        <f t="shared" si="81"/>
        <v>0</v>
      </c>
      <c r="GC86" s="229">
        <f t="shared" si="82"/>
        <v>0</v>
      </c>
      <c r="GD86" s="174">
        <f>SUMIF('One Day 12-04-21 Scots'!$B$11:$B$24,$C86,'One Day 12-04-21 Scots'!$AU$11:$AU$24)</f>
        <v>0</v>
      </c>
      <c r="GE86" s="174">
        <f>SUMIF('One Day 12-04-21 Scots'!$B$11:$B$24,$C86,'One Day 12-04-21 Scots'!$AV$11:$AV$24)</f>
        <v>0</v>
      </c>
      <c r="GF86" s="174">
        <f>SUMIF('One Day 12-04-21 Scots'!$B$11:$B$24,$C86,'One Day 12-04-21 Scots'!$AW$11:$AW$24)</f>
        <v>0</v>
      </c>
      <c r="GG86" s="174">
        <f>SUMIF('One Day 12-04-21 Scots'!$B$11:$B$24,$C86,'One Day 12-04-21 Scots'!$AX$11:$AX$24)</f>
        <v>0</v>
      </c>
      <c r="GH86" s="174">
        <f>SUMIF('One Day 12-04-21 Scots'!$B$11:$B$24,$C86,'One Day 12-04-21 Scots'!$AY$11:$AY$24)</f>
        <v>0</v>
      </c>
      <c r="GI86" s="174">
        <f>SUMIF('One Day 12-04-21 Thistles'!$B$11:$B$25,$C86,'One Day 12-04-21 Thistles'!$AU$11:$AU$25)</f>
        <v>0</v>
      </c>
      <c r="GJ86" s="174">
        <f>SUMIF('One Day 12-04-21 Thistles'!$B$11:$B$25,$C86,'One Day 12-04-21 Thistles'!$AV$11:$AV$25)</f>
        <v>0</v>
      </c>
      <c r="GK86" s="174">
        <f>SUMIF('One Day 12-04-21 Thistles'!$B$11:$B$25,$C86,'One Day 12-04-21 Thistles'!$AW$11:$AW$25)</f>
        <v>0</v>
      </c>
      <c r="GL86" s="174">
        <f>SUMIF('One Day 12-04-21 Thistles'!$B$11:$B$25,$C86,'One Day 12-04-21 Thistles'!$AX$11:$AX$25)</f>
        <v>0</v>
      </c>
      <c r="GM86" s="174">
        <f>SUMIF('One Day 12-04-21 Thistles'!$B$11:$B$25,$C86,'One Day 12-04-21 Thistles'!$AY$11:$AY$25)</f>
        <v>0</v>
      </c>
      <c r="GN86" s="174">
        <f>SUMIF('Chili One Day 2-12-22 Scots'!$B$11:$B$27,$C86,'Chili One Day 2-12-22 Scots'!$AU$11:$AU$27)</f>
        <v>0</v>
      </c>
      <c r="GO86" s="174">
        <f>SUMIF('Chili One Day 2-12-22 Scots'!$B$11:$B$27,$C86,'Chili One Day 2-12-22 Scots'!$AV$11:$AV$27)</f>
        <v>0</v>
      </c>
      <c r="GP86" s="174">
        <f>SUMIF('Chili One Day 2-12-22 Scots'!$B$11:$B$27,$C86,'Chili One Day 2-12-22 Scots'!$AW$11:$AW$27)</f>
        <v>0</v>
      </c>
      <c r="GQ86" s="174">
        <f>SUMIF('Chili One Day 2-12-22 Scots'!$B$11:$B$27,$C86,'Chili One Day 2-12-22 Scots'!$AX$11:$AX$27)</f>
        <v>0</v>
      </c>
      <c r="GR86" s="174">
        <f>SUMIF('Chili One Day 2-12-22 Scots'!$B$11:$B$27,$C86,'Chili One Day 2-12-22 Scots'!$AY$11:$AY$27)</f>
        <v>0</v>
      </c>
      <c r="GS86" s="174">
        <f>SUMIF('Chili One Day 2-12-22 Thistles'!$B$11:$B$27,$C86,'Chili One Day 2-12-22 Thistles'!$AU$11:$AU$27)</f>
        <v>0</v>
      </c>
      <c r="GT86" s="174">
        <f>SUMIF('Chili One Day 2-12-22 Thistles'!$B$11:$B$27,$C86,'Chili One Day 2-12-22 Thistles'!$AV$11:$AV$27)</f>
        <v>0</v>
      </c>
      <c r="GU86" s="174">
        <f>SUMIF('Chili One Day 2-12-22 Thistles'!$B$11:$B$27,$C86,'Chili One Day 2-12-22 Thistles'!$AW$11:$AW$27)</f>
        <v>0</v>
      </c>
      <c r="GV86" s="174">
        <f>SUMIF('Chili One Day 2-12-22 Thistles'!$B$11:$B$27,$C86,'Chili One Day 2-12-22 Thistles'!$AX$11:$AX$27)</f>
        <v>0</v>
      </c>
      <c r="GW86" s="174">
        <f>SUMIF('Chili One Day 2-12-22 Thistles'!$B$11:$B$27,$C86,'Chili One Day 2-12-22 Thistles'!$AY$11:$AY$27)</f>
        <v>0</v>
      </c>
      <c r="GX86" s="174">
        <f>SUMIF('Ironman One Day 3-5-22 FS'!$B$11:$B$26,$C86,'Ironman One Day 3-5-22 FS'!$AU$11:$AU$26)</f>
        <v>0</v>
      </c>
      <c r="GY86" s="174">
        <f>SUMIF('Ironman One Day 3-5-22 FS'!$B$11:$B$26,$C86,'Ironman One Day 3-5-22 FS'!$AV$11:$AV$26)</f>
        <v>0</v>
      </c>
      <c r="GZ86" s="174">
        <f>SUMIF('Ironman One Day 3-5-22 FS'!$B$11:$B$26,$C86,'Ironman One Day 3-5-22 FS'!$AW$11:$AW$26)</f>
        <v>0</v>
      </c>
      <c r="HA86" s="174">
        <f>SUMIF('Ironman One Day 3-5-22 FS'!$B$11:$B$26,$C86,'Ironman One Day 3-5-22 FS'!$AX$11:$AX$26)</f>
        <v>0</v>
      </c>
      <c r="HB86" s="174">
        <f>SUMIF('Ironman One Day 3-5-22 FS'!$B$11:$B$26,$C86,'Ironman One Day 3-5-22 FS'!$AY$11:$AY$26)</f>
        <v>0</v>
      </c>
      <c r="HC86" s="174">
        <f>SUMIF('Ironman One Day 3-5-22 420'!$B$11:$B$26,$C86,'Ironman One Day 3-5-22 420'!$AU$11:$AU$26)</f>
        <v>0</v>
      </c>
      <c r="HD86" s="174">
        <f>SUMIF('Ironman One Day 3-5-22 420'!$B$11:$B$26,$C86,'Ironman One Day 3-5-22 420'!$AV$11:$AV$26)</f>
        <v>0</v>
      </c>
      <c r="HE86" s="174">
        <f>SUMIF('Ironman One Day 3-5-22 420'!$B$11:$B$26,$C86,'Ironman One Day 3-5-22 420'!$AW$11:$AW$26)</f>
        <v>0</v>
      </c>
      <c r="HF86" s="174">
        <f>SUMIF('Ironman One Day 3-5-22 420'!$B$11:$B$26,$C86,'Ironman One Day 3-5-22 420'!$AX$11:$AX$26)</f>
        <v>0</v>
      </c>
      <c r="HG86" s="174">
        <f>SUMIF('Ironman One Day 3-5-22 420'!$B$11:$B$26,$C86,'Ironman One Day 3-5-22 420'!$AY$11:$AY$26)</f>
        <v>0</v>
      </c>
      <c r="HH86" s="174">
        <f>SUMIF('Easter One Day 4-16-22 FS'!$B$11:$B$25,$C86,'Easter One Day 4-16-22 FS'!$AU$11:$AU$25)</f>
        <v>0</v>
      </c>
      <c r="HI86" s="174">
        <f>SUMIF('Easter One Day 4-16-22 FS'!$B$11:$B$25,$C86,'Easter One Day 4-16-22 FS'!$AV$11:$AV$25)</f>
        <v>0</v>
      </c>
      <c r="HJ86" s="174">
        <f>SUMIF('Easter One Day 4-16-22 FS'!$B$11:$B$25,$C86,'Easter One Day 4-16-22 FS'!$AW$11:$AW$25)</f>
        <v>0</v>
      </c>
      <c r="HK86" s="174">
        <f>SUMIF('Easter One Day 4-16-22 FS'!$B$11:$B$25,$C86,'Easter One Day 4-16-22 FS'!$AX$11:$AX$25)</f>
        <v>0</v>
      </c>
      <c r="HL86" s="174">
        <f>SUMIF('Easter One Day 4-16-22 FS'!$B$11:$B$25,$C86,'Easter One Day 4-16-22 FS'!$AY$11:$AY$25)</f>
        <v>0</v>
      </c>
      <c r="HM86" s="174">
        <f>SUMIF('Easter One Day 4-16-22 TH'!$B$11:$B$25,$C86,'Easter One Day 4-16-22 TH'!$AU$11:$AU$25)</f>
        <v>0</v>
      </c>
      <c r="HN86" s="174">
        <f>SUMIF('Easter One Day 4-16-22 TH'!$B$11:$B$25,$C86,'Easter One Day 4-16-22 TH'!$AV$11:$AV$25)</f>
        <v>0</v>
      </c>
      <c r="HO86" s="174">
        <f>SUMIF('Easter One Day 4-16-22 TH'!$B$11:$B$25,$C86,'Easter One Day 4-16-22 TH'!$AW$11:$AW$25)</f>
        <v>0</v>
      </c>
      <c r="HP86" s="174">
        <f>SUMIF('Easter One Day 4-16-22 TH'!$B$11:$B$25,$C86,'Easter One Day 4-16-22 TH'!$AX$11:$AX$25)</f>
        <v>0</v>
      </c>
      <c r="HQ86" s="174">
        <f>SUMIF('Easter One Day 4-16-22 TH'!$B$11:$B$25,$C86,'Easter One Day 4-16-22 TH'!$AY$11:$AY$25)</f>
        <v>0</v>
      </c>
      <c r="HR86" s="174">
        <f>SUMIF('Long Distance Race 5-7-22'!$B$11:$B$25,$C86,'Long Distance Race 5-7-22'!$AU$11:$AU$25)</f>
        <v>0</v>
      </c>
      <c r="HS86" s="174">
        <f>SUMIF('Long Distance Race 5-7-22'!$B$11:$B$18,$C86,'Long Distance Race 5-7-22'!$AV$11:$AV$18)</f>
        <v>0</v>
      </c>
      <c r="HT86" s="174">
        <f>SUMIF('Long Distance Race 5-7-22'!$B$11:$B$18,$C86,'Long Distance Race 5-7-22'!$AW$11:$AW$18)</f>
        <v>0</v>
      </c>
      <c r="HU86" s="174">
        <f>SUMIF('Long Distance Race 5-7-22'!$B$11:$B$18,$C86,'Long Distance Race 5-7-22'!$AX$11:$AX$18)</f>
        <v>0</v>
      </c>
      <c r="HV86" s="174">
        <f>SUMIF('Long Distance Race 5-7-22'!$B$11:$B$18,$C86,'Long Distance Race 5-7-22'!$AY$11:$AY$18)</f>
        <v>0</v>
      </c>
      <c r="HW86" s="174">
        <f>SUMIF('Memorial Day Regatta 5-28-22 Op'!$B$11:$B$25,$C86,'Memorial Day Regatta 5-28-22 Op'!$AU$11:$AU$25)</f>
        <v>0</v>
      </c>
      <c r="HX86" s="174">
        <f>SUMIF('Memorial Day Regatta 5-28-22 Op'!$B$11:$B$18,$C86,'Memorial Day Regatta 5-28-22 Op'!$AV$11:$AV$18)</f>
        <v>0</v>
      </c>
      <c r="HY86" s="174">
        <f>SUMIF('Memorial Day Regatta 5-28-22 Op'!$B$11:$B$18,$C86,'Memorial Day Regatta 5-28-22 Op'!$AW$11:$AW$18)</f>
        <v>0</v>
      </c>
      <c r="HZ86" s="174">
        <f>SUMIF('Memorial Day Regatta 5-28-22 Op'!$B$11:$B$18,$C86,'Memorial Day Regatta 5-28-22 Op'!$AX$11:$AX$18)</f>
        <v>0</v>
      </c>
      <c r="IA86" s="174">
        <f>SUMIF('Memorial Day Regatta 5-28-22 Op'!$B$11:$B$18,$C86,'Memorial Day Regatta 5-28-22 Op'!$AY$11:$AY$18)</f>
        <v>0</v>
      </c>
      <c r="IB86" s="174">
        <f>SUMIF('Caldwell Cup 6-25-22 TH'!$B$11:$B$25,$C86,'Caldwell Cup 6-25-22 TH'!$AU$11:$AU$25)</f>
        <v>0</v>
      </c>
      <c r="IC86" s="174">
        <f>SUMIF('Caldwell Cup 6-25-22 TH'!$B$11:$B$25,$C86,'Caldwell Cup 6-25-22 TH'!$AV$11:$AV$25)</f>
        <v>0</v>
      </c>
      <c r="ID86" s="174">
        <f>SUMIF('Caldwell Cup 6-25-22 TH'!$B$11:$B$25,$C86,'Caldwell Cup 6-25-22 TH'!$AW$11:$AW$25)</f>
        <v>0</v>
      </c>
      <c r="IE86" s="174">
        <f>SUMIF('Caldwell Cup 6-25-22 TH'!$B$11:$B$25,$C86,'Caldwell Cup 6-25-22 TH'!$AX$11:$AX$25)</f>
        <v>0</v>
      </c>
      <c r="IF86" s="174">
        <f>SUMIF('Caldwell Cup 6-25-22 TH'!$B$11:$B$25,$C86,'Caldwell Cup 6-25-22 TH'!$AY$11:$AY$25)</f>
        <v>0</v>
      </c>
      <c r="IG86" s="174">
        <f>SUMIF('Caldwell Cup 6-25-22 FS'!$B$11:$B$21,$C86,'Caldwell Cup 6-25-22 FS'!$AU$11:$AU$21)</f>
        <v>0</v>
      </c>
      <c r="IH86" s="174">
        <f>SUMIF('Caldwell Cup 6-25-22 FS'!$B$11:$B$21,$C86,'Caldwell Cup 6-25-22 FS'!$AV$11:$AV$21)</f>
        <v>0</v>
      </c>
      <c r="II86" s="174">
        <f>SUMIF('Caldwell Cup 6-25-22 FS'!$B$11:$B$21,$C86,'Caldwell Cup 6-25-22 FS'!$AW$11:$AW$21)</f>
        <v>0</v>
      </c>
      <c r="IJ86" s="174">
        <f>SUMIF('Caldwell Cup 6-25-22 FS'!$B$11:$B$21,$C86,'Caldwell Cup 6-25-22 FS'!$AX$11:$AX$21)</f>
        <v>0</v>
      </c>
      <c r="IK86" s="174">
        <f>SUMIF('Caldwell Cup 6-25-22 FS'!$B$11:$B$21,$C86,'Caldwell Cup 6-25-22 FS'!$AY$11:$AY$21)</f>
        <v>0</v>
      </c>
      <c r="IL86" s="174">
        <f>SUMIF('Caldwell Cup 6-25-22 Lasers'!$B$11:$B$23,$C86,'Caldwell Cup 6-25-22 Lasers'!$AU$11:$AU$23)</f>
        <v>0</v>
      </c>
      <c r="IM86" s="174">
        <f>SUMIF('Caldwell Cup 6-25-22 Lasers'!$B$11:$B$23,$C86,'Caldwell Cup 6-25-22 Lasers'!$AV$11:$AV$23)</f>
        <v>0</v>
      </c>
      <c r="IN86" s="174">
        <f>SUMIF('Caldwell Cup 6-25-22 Lasers'!$B$11:$B$23,$C86,'Caldwell Cup 6-25-22 Lasers'!$AW$11:$AW$23)</f>
        <v>0</v>
      </c>
      <c r="IO86" s="174">
        <f>SUMIF('Caldwell Cup 6-25-22 Lasers'!$B$11:$B$23,$C86,'Caldwell Cup 6-25-22 Lasers'!$AX$11:$AX$23)</f>
        <v>0</v>
      </c>
      <c r="IP86" s="174">
        <f>SUMIF('Caldwell Cup 6-25-22 Lasers'!$B$11:$B$23,$C86,'Caldwell Cup 6-25-22 Lasers'!$AY$11:$AY$23)</f>
        <v>0</v>
      </c>
      <c r="IQ86" s="174">
        <f>SUMIF('Labor Day Regatta 9-3-22 FS'!$B$11:$B$30,$C86,'Labor Day Regatta 9-3-22 FS'!$AU$11:$AU$30)</f>
        <v>0</v>
      </c>
      <c r="IR86" s="174">
        <f>SUMIF('Labor Day Regatta 9-3-22 FS'!$B$11:$B$30,$C86,'Labor Day Regatta 9-3-22 FS'!$AV$11:$AV$30)</f>
        <v>0</v>
      </c>
      <c r="IS86" s="174">
        <f>SUMIF('Labor Day Regatta 9-3-22 FS'!$B$11:$B$30,$C86,'Labor Day Regatta 9-3-22 FS'!$AW$11:$AW$30)</f>
        <v>0</v>
      </c>
      <c r="IT86" s="174">
        <f>SUMIF('Labor Day Regatta 9-3-22 FS'!$B$11:$B$30,$C86,'Labor Day Regatta 9-3-22 FS'!$AX$11:$AX$30)</f>
        <v>0</v>
      </c>
      <c r="IU86" s="174">
        <f>SUMIF('Labor Day Regatta 9-3-22 FS'!$B$11:$B$30,$C86,'Labor Day Regatta 9-3-22 FS'!$AY$11:$AY$30)</f>
        <v>0</v>
      </c>
      <c r="IV86" s="174">
        <f>SUMIF('2022-09-17 Leukemia Cup FS'!$B$11:$B$26,$C86,'2022-09-17 Leukemia Cup FS'!$AU$11:$AU$26)</f>
        <v>0</v>
      </c>
      <c r="IW86" s="174">
        <f>SUMIF('2022-09-17 Leukemia Cup FS'!$B$11:$B$26,$C86,'2022-09-17 Leukemia Cup FS'!$AV$11:$AV$26)</f>
        <v>0</v>
      </c>
      <c r="IX86" s="174">
        <f>SUMIF('2022-09-17 Leukemia Cup FS'!$B$11:$B$26,$C86,'2022-09-17 Leukemia Cup FS'!$AW$11:$AW$26)</f>
        <v>0</v>
      </c>
      <c r="IY86" s="174">
        <f>SUMIF('2022-09-17 Leukemia Cup FS'!$B$11:$B$26,$C86,'2022-09-17 Leukemia Cup FS'!$AX$11:$AX$26)</f>
        <v>0</v>
      </c>
      <c r="IZ86" s="174">
        <f>SUMIF('2022-09-17 Leukemia Cup FS'!$B$11:$B$26,$C86,'2022-09-17 Leukemia Cup FS'!$AY$11:$AY$26)</f>
        <v>0</v>
      </c>
      <c r="JA86" s="174">
        <f>SUMIF('2022-09-17 Leukemia Cup TH'!$B$11:$B$28,$C86,'2022-09-17 Leukemia Cup TH'!$AU$11:$AU$28)</f>
        <v>0</v>
      </c>
      <c r="JB86" s="174">
        <f>SUMIF('2022-09-17 Leukemia Cup TH'!$B$11:$B$28,$C86,'2022-09-17 Leukemia Cup TH'!$AV$11:$AV$28)</f>
        <v>0</v>
      </c>
      <c r="JC86" s="174">
        <f>SUMIF('2022-09-17 Leukemia Cup TH'!$B$11:$B$28,$C86,'2022-09-17 Leukemia Cup TH'!$AW$11:$AW$28)</f>
        <v>0</v>
      </c>
      <c r="JD86" s="174">
        <f>SUMIF('2022-09-17 Leukemia Cup TH'!$B$11:$B$28,$C86,'2022-09-17 Leukemia Cup TH'!$AX$11:$AX$28)</f>
        <v>0</v>
      </c>
      <c r="JE86" s="174">
        <f>SUMIF('2022-09-17 Leukemia Cup TH'!$B$11:$B$28,$C86,'2022-09-17 Leukemia Cup TH'!$AY$11:$AY$28)</f>
        <v>0</v>
      </c>
      <c r="JF86" s="174">
        <f>SUMIF('Smith-Berry LDR 9-24-22'!$B$11:$B$30,$C86,'Smith-Berry LDR 9-24-22'!$AU$11:$AU$30)</f>
        <v>0</v>
      </c>
      <c r="JG86" s="174">
        <f>SUMIF('Smith-Berry LDR 9-24-22'!$B$11:$B$30,$C86,'Smith-Berry LDR 9-24-22'!$AV$11:$AV$30)</f>
        <v>0</v>
      </c>
      <c r="JH86" s="174">
        <f>SUMIF('Smith-Berry LDR 9-24-22'!$B$11:$B$30,$C86,'Smith-Berry LDR 9-24-22'!$AW$11:$AW$30)</f>
        <v>0</v>
      </c>
      <c r="JI86" s="174">
        <f>SUMIF('Smith-Berry LDR 9-24-22'!$B$11:$B$30,$C86,'Smith-Berry LDR 9-24-22'!$AX$11:$AX$30)</f>
        <v>0</v>
      </c>
      <c r="JJ86" s="174">
        <f>SUMIF('Smith-Berry LDR 9-24-22'!$B$11:$B$30,$C86,'Smith-Berry LDR 9-24-22'!$AY$11:$AY$30)</f>
        <v>0</v>
      </c>
      <c r="JK86" s="174">
        <f>SUMIF('Great Scot 10-1-22 Cham'!$B$11:$B$38,$C86,'Great Scot 10-1-22 Cham'!$AU$11:$AU$38)</f>
        <v>0</v>
      </c>
      <c r="JL86" s="174">
        <f>SUMIF('Great Scot 10-1-22 Cham'!$B$11:$B$38,$C86,'Great Scot 10-1-22 Cham'!$AV$11:$AV$38)</f>
        <v>0</v>
      </c>
      <c r="JM86" s="174">
        <f>SUMIF('Great Scot 10-1-22 Cham'!$B$11:$B$38,$C86,'Great Scot 10-1-22 Cham'!$AW$11:$AW$38)</f>
        <v>0</v>
      </c>
      <c r="JN86" s="174">
        <f>SUMIF('Great Scot 10-1-22 Cham'!$B$11:$B$38,$C86,'Great Scot 10-1-22 Cham'!$AX$11:$AX$38)</f>
        <v>0</v>
      </c>
      <c r="JO86" s="174">
        <f>SUMIF('Great Scot 10-1-22 Cham'!$B$11:$B$38,$C86,'Great Scot 10-1-22 Cham'!$AY$11:$AY$38)</f>
        <v>0</v>
      </c>
      <c r="JP86" s="174">
        <f>SUMIF('Great Scot 10-1-22 Chal'!$B$11:$B$28,$C86,'Great Scot 10-1-22 Chal'!$AU$11:$AU$28)</f>
        <v>0</v>
      </c>
      <c r="JQ86" s="174">
        <f>SUMIF('Great Scot 10-1-22 Chal'!$B$11:$B$28,$C86,'Great Scot 10-1-22 Chal'!$AV$11:$AV$28)</f>
        <v>0</v>
      </c>
      <c r="JR86" s="174">
        <f>SUMIF('Great Scot 10-1-22 Chal'!$B$11:$B$28,$C86,'Great Scot 10-1-22 Chal'!$AW$11:$AW$28)</f>
        <v>0</v>
      </c>
      <c r="JS86" s="174">
        <f>SUMIF('Great Scot 10-1-22 Chal'!$B$11:$B$28,$C86,'Great Scot 10-1-22 Chal'!$AX$11:$AX$28)</f>
        <v>0</v>
      </c>
      <c r="JT86" s="174">
        <f>SUMIF('Great Scot 10-1-22 Chal'!$B$11:$B$28,$C86,'Great Scot 10-1-22 Chal'!$AY$11:$AY$28)</f>
        <v>0</v>
      </c>
      <c r="JU86" s="174">
        <f>SUMIF('Great Pumpkin Regatta 10-15-22'!$B$11:$B$54,$C86,'Great Pumpkin Regatta 10-15-22'!$AU$11:$AU$54)</f>
        <v>0</v>
      </c>
      <c r="JV86" s="174">
        <f>SUMIF('Great Pumpkin Regatta 10-15-22'!$B$11:$B$54,$C86,'Great Pumpkin Regatta 10-15-22'!$AV$11:$AV$54)</f>
        <v>0</v>
      </c>
      <c r="JW86" s="174">
        <f>SUMIF('Great Pumpkin Regatta 10-15-22'!$B$11:$B$54,$C86,'Great Pumpkin Regatta 10-15-22'!$AW$11:$AW$54)</f>
        <v>0</v>
      </c>
      <c r="JX86" s="174">
        <f>SUMIF('Great Pumpkin Regatta 10-15-22'!$B$11:$B$54,$C86,'Great Pumpkin Regatta 10-15-22'!$AX$11:$AX$54)</f>
        <v>0</v>
      </c>
      <c r="JY86" s="174">
        <f>SUMIF('Great Pumpkin Regatta 10-15-22'!$B$11:$B$54,$C86,'Great Pumpkin Regatta 10-15-22'!$AY$11:$AY$54)</f>
        <v>0</v>
      </c>
      <c r="JZ86" s="174">
        <f>SUMIF('One Day Regatta 10-29-22 FS'!$B$11:$B$19,$C86,'One Day Regatta 10-29-22 FS'!$AU$11:$AU$19)</f>
        <v>0</v>
      </c>
      <c r="KA86" s="174">
        <f>SUMIF('One Day Regatta 10-29-22 FS'!$B$11:$B$19,$C86,'One Day Regatta 10-29-22 FS'!$AV$11:$AV$19)</f>
        <v>0</v>
      </c>
      <c r="KB86" s="174">
        <f>SUMIF('One Day Regatta 10-29-22 FS'!$B$11:$B$19,$C86,'One Day Regatta 10-29-22 FS'!$AW$11:$AW$19)</f>
        <v>0</v>
      </c>
      <c r="KC86" s="174">
        <f>SUMIF('One Day Regatta 10-29-22 FS'!$B$11:$B$19,$C86,'One Day Regatta 10-29-22 FS'!$AX$11:$AX$19)</f>
        <v>0</v>
      </c>
      <c r="KD86" s="174">
        <f>SUMIF('One Day Regatta 10-29-22 FS'!$B$11:$B$19,$C86,'One Day Regatta 10-29-22 FS'!$AY$11:$AY$19)</f>
        <v>0</v>
      </c>
    </row>
    <row r="87" spans="1:290" ht="15" customHeight="1" x14ac:dyDescent="0.2">
      <c r="A87" s="400" t="s">
        <v>1369</v>
      </c>
      <c r="B87" s="134">
        <f t="shared" si="69"/>
        <v>36</v>
      </c>
      <c r="C87" s="170" t="s">
        <v>471</v>
      </c>
      <c r="D87" s="171">
        <f t="shared" si="76"/>
        <v>0</v>
      </c>
      <c r="E87" s="172">
        <f t="shared" si="77"/>
        <v>0</v>
      </c>
      <c r="F87" s="171">
        <f t="shared" si="78"/>
        <v>0</v>
      </c>
      <c r="G87" s="171">
        <v>0</v>
      </c>
      <c r="H87" s="171">
        <f t="shared" si="79"/>
        <v>0</v>
      </c>
      <c r="I87" s="173">
        <f t="shared" si="80"/>
        <v>0</v>
      </c>
      <c r="J87" s="173"/>
      <c r="K87" s="174">
        <f>SUMIF('Saturday Race 11-06-21'!$B$11:$B$21,$C87,'Saturday Race 11-06-21'!$AU$11:$AU$21)</f>
        <v>0</v>
      </c>
      <c r="L87" s="174">
        <f>SUMIF('Saturday Race 11-06-21'!$B$11:$B$21,$C87,'Saturday Race 11-06-21'!$AV$11:$AV$21)</f>
        <v>0</v>
      </c>
      <c r="M87" s="174">
        <f>SUMIF('Saturday Race 11-06-21'!$B$11:$B$21,$C87,'Saturday Race 11-06-21'!$AW$11:$AW$21)</f>
        <v>0</v>
      </c>
      <c r="N87" s="174">
        <f>SUMIF('Saturday Race 11-06-21'!$B$11:$B$21,$C87,'Saturday Race 11-06-21'!$AX$11:$AX$21)</f>
        <v>0</v>
      </c>
      <c r="O87" s="174">
        <f>SUMIF('Saturday Race 11-06-21'!$B$11:$B$21,$C87,'Saturday Race 11-06-21'!$AY$11:$AY$21)</f>
        <v>0</v>
      </c>
      <c r="P87" s="174">
        <f>SUMIF('Saturday Race 11-20-21'!$B$11:$B$20,$C87,'Saturday Race 11-20-21'!$AU$11:$AU$20)</f>
        <v>0</v>
      </c>
      <c r="Q87" s="174">
        <f>SUMIF('Saturday Race 11-20-21'!$B$11:$B$20,$C87,'Saturday Race 11-20-21'!$AV$11:$AV$20)</f>
        <v>0</v>
      </c>
      <c r="R87" s="174">
        <f>SUMIF('Saturday Race 11-20-21'!$B$11:$B$20,$C87,'Saturday Race 11-20-21'!$AW$11:$AW$20)</f>
        <v>0</v>
      </c>
      <c r="S87" s="174">
        <f>SUMIF('Saturday Race 11-20-21'!$B$11:$B$20,$C87,'Saturday Race 11-20-21'!$AX$11:$AX$20)</f>
        <v>0</v>
      </c>
      <c r="T87" s="174">
        <f>SUMIF('Saturday Race 11-20-21'!$B$11:$B$20,$C87,'Saturday Race 11-20-21'!$AY$11:$AY$20)</f>
        <v>0</v>
      </c>
      <c r="U87" s="174">
        <f>SUMIF('Saturday Race 1-08-22'!$B$11:$B$20,$C87,'Saturday Race 1-08-22'!$AU$11:$AU$20)</f>
        <v>0</v>
      </c>
      <c r="V87" s="174">
        <f>SUMIF('Saturday Race 1-08-22'!$B$11:$B$20,$C87,'Saturday Race 1-08-22'!$AV$11:$AV$20)</f>
        <v>0</v>
      </c>
      <c r="W87" s="174">
        <f>SUMIF('Saturday Race 1-08-22'!$B$11:$B$20,$C87,'Saturday Race 1-08-22'!$AW$11:$AW$20)</f>
        <v>0</v>
      </c>
      <c r="X87" s="174">
        <f>SUMIF('Saturday Race 1-08-22'!$B$11:$B$20,$C87,'Saturday Race 1-08-22'!$AX$11:$AX$20)</f>
        <v>0</v>
      </c>
      <c r="Y87" s="174">
        <f>SUMIF('Saturday Race 1-08-22'!$B$11:$B$20,$C87,'Saturday Race 1-08-22'!$AY$11:$AY$20)</f>
        <v>0</v>
      </c>
      <c r="Z87" s="174">
        <f>SUMIF('Saturday Race 1-22-22'!$B$11:$B$20,$C87,'Saturday Race 1-22-22'!$AU$11:$AU$20)</f>
        <v>0</v>
      </c>
      <c r="AA87" s="174">
        <f>SUMIF('Saturday Race 1-22-22'!$B$11:$B$20,$C87,'Saturday Race 1-22-22'!$AV$11:$AV$20)</f>
        <v>0</v>
      </c>
      <c r="AB87" s="174">
        <f>SUMIF('Saturday Race 1-22-22'!$B$11:$B$20,$C87,'Saturday Race 1-22-22'!$AW$11:$AW$20)</f>
        <v>0</v>
      </c>
      <c r="AC87" s="174">
        <f>SUMIF('Saturday Race 1-22-22'!$B$11:$B$20,$C87,'Saturday Race 1-22-22'!$AX$11:$AX$20)</f>
        <v>0</v>
      </c>
      <c r="AD87" s="174">
        <f>SUMIF('Saturday Race 1-22-22'!$B$11:$B$20,$C87,'Saturday Race 1-22-22'!$AY$11:$AY$20)</f>
        <v>0</v>
      </c>
      <c r="AE87" s="174">
        <f>SUMIF('Sunday Race 2-6-22'!$B$11:$B$20,$C87,'Sunday Race 2-6-22'!$AU$11:$AU$20)</f>
        <v>0</v>
      </c>
      <c r="AF87" s="174">
        <f>SUMIF('Sunday Race 2-6-22'!$B$11:$B$20,$C87,'Sunday Race 2-6-22'!$AV$11:$AV$20)</f>
        <v>0</v>
      </c>
      <c r="AG87" s="174">
        <f>SUMIF('Sunday Race 2-6-22'!$B$11:$B$20,$C87,'Sunday Race 2-6-22'!$AW$11:$AW$20)</f>
        <v>0</v>
      </c>
      <c r="AH87" s="174">
        <f>SUMIF('Sunday Race 2-6-22'!$B$11:$B$20,$C87,'Sunday Race 2-6-22'!$AX$11:$AX$20)</f>
        <v>0</v>
      </c>
      <c r="AI87" s="174">
        <f>SUMIF('Sunday Race 2-6-22'!$B$11:$B$20,$C87,'Sunday Race 2-6-22'!$AY$11:$AY$20)</f>
        <v>0</v>
      </c>
      <c r="AJ87" s="174">
        <f>SUMIF('Sunday Race 2-20-22'!$B$11:$B$26,$C87,'Sunday Race 2-20-22'!$AU$11:$AU$26)</f>
        <v>0</v>
      </c>
      <c r="AK87" s="174">
        <f>SUMIF('Sunday Race 2-20-22'!$B$11:$B$26,$C87,'Sunday Race 2-20-22'!$AV$11:$AV$26)</f>
        <v>0</v>
      </c>
      <c r="AL87" s="174">
        <f>SUMIF('Sunday Race 2-20-22'!$B$11:$B$26,$C87,'Sunday Race 2-20-22'!$AW$11:$AW$26)</f>
        <v>0</v>
      </c>
      <c r="AM87" s="174">
        <f>SUMIF('Sunday Race 2-20-22'!$B$11:$B$26,$C87,'Sunday Race 2-20-22'!$AX$11:$AX$26)</f>
        <v>0</v>
      </c>
      <c r="AN87" s="174">
        <f>SUMIF('Sunday Race 2-20-22'!$B$11:$B$26,$C87,'Sunday Race 2-20-22'!$AY$11:$AY$26)</f>
        <v>0</v>
      </c>
      <c r="AO87" s="174">
        <f>SUMIF('Sunday Race 2-27-22'!$B$11:$B$20,$C87,'Sunday Race 2-27-22'!$AU$11:$AU$20)</f>
        <v>0</v>
      </c>
      <c r="AP87" s="174">
        <f>SUMIF('Sunday Race 2-27-22'!$B$11:$B$20,$C87,'Sunday Race 2-27-22'!$AV$11:$AV$20)</f>
        <v>0</v>
      </c>
      <c r="AQ87" s="174">
        <f>SUMIF('Sunday Race 2-27-22'!$B$11:$B$20,$C87,'Sunday Race 2-27-22'!$AW$11:$AW$20)</f>
        <v>0</v>
      </c>
      <c r="AR87" s="174">
        <f>SUMIF('Sunday Race 2-27-22'!$B$11:$B$20,$C87,'Sunday Race 2-27-22'!$AX$11:$AX$20)</f>
        <v>0</v>
      </c>
      <c r="AS87" s="174">
        <f>SUMIF('Sunday Race 2-27-22'!$B$11:$B$20,$C87,'Sunday Race 2-27-22'!$AY$11:$AY$20)</f>
        <v>0</v>
      </c>
      <c r="AT87" s="174">
        <f>SUMIF('Sunday Race 3-13-22'!$B$11:$B$25,$C87,'Sunday Race 3-13-22'!$AU$11:$AU$25)</f>
        <v>0</v>
      </c>
      <c r="AU87" s="174">
        <f>SUMIF('Sunday Race 3-13-22'!$B$11:$B$25,$C87,'Sunday Race 3-13-22'!$AV$11:$AV$25)</f>
        <v>0</v>
      </c>
      <c r="AV87" s="174">
        <f>SUMIF('Sunday Race 3-13-22'!$B$11:$B$25,$C87,'Sunday Race 3-13-22'!$AW$11:$AW$25)</f>
        <v>0</v>
      </c>
      <c r="AW87" s="174">
        <f>SUMIF('Sunday Race 3-13-22'!$B$11:$B$25,$C87,'Sunday Race 3-13-22'!$AX$11:$AX$25)</f>
        <v>0</v>
      </c>
      <c r="AX87" s="174">
        <f>SUMIF('Sunday Race 3-13-22'!$B$11:$B$25,$C87,'Sunday Race 3-13-22'!$AY$11:$AY$25)</f>
        <v>0</v>
      </c>
      <c r="AY87" s="174">
        <f>SUMIF('Saturday Race 3-19-22'!$B$11:$B$15,$C87,'Saturday Race 3-19-22'!$AU$11:$AU$15)</f>
        <v>0</v>
      </c>
      <c r="AZ87" s="174">
        <f>SUMIF('Saturday Race 3-19-22'!$B$11:$B$15,$C87,'Saturday Race 3-19-22'!$AV$11:$AV$15)</f>
        <v>0</v>
      </c>
      <c r="BA87" s="174">
        <f>SUMIF('Saturday Race 3-19-22'!$B$11:$B$15,$C87,'Saturday Race 3-19-22'!$AW$11:$AW$15)</f>
        <v>0</v>
      </c>
      <c r="BB87" s="174">
        <f>SUMIF('Saturday Race 3-19-22'!$B$11:$B$15,$C87,'Saturday Race 3-19-22'!$AX$11:$AX$15)</f>
        <v>0</v>
      </c>
      <c r="BC87" s="174">
        <f>SUMIF('Saturday Race 3-19-22'!$B$11:$B$15,$C87,'Saturday Race 3-19-22'!$AY$11:$AY$15)</f>
        <v>0</v>
      </c>
      <c r="BD87" s="174">
        <f>SUMIF('Sunday Races 4-10-22'!$B$11:$B$26,$C87,'Sunday Races 4-10-22'!$AU$11:$AU$26)</f>
        <v>0</v>
      </c>
      <c r="BE87" s="174">
        <f>SUMIF('Sunday Races 4-10-22'!$B$11:$B$26,$C87,'Sunday Races 4-10-22'!$AV$11:$AV$26)</f>
        <v>0</v>
      </c>
      <c r="BF87" s="174">
        <f>SUMIF('Sunday Races 4-10-22'!$B$11:$B$26,$C87,'Sunday Races 4-10-22'!$AW$11:$AW$26)</f>
        <v>0</v>
      </c>
      <c r="BG87" s="174">
        <f>SUMIF('Sunday Races 4-10-22'!$B$11:$B$26,$C87,'Sunday Races 4-10-22'!$AX$11:$AX$26)</f>
        <v>0</v>
      </c>
      <c r="BH87" s="174">
        <f>SUMIF('Sunday Races 4-10-22'!$B$11:$B$26,$C87,'Sunday Races 4-10-22'!$AY$11:$AY$26)</f>
        <v>0</v>
      </c>
      <c r="BI87" s="174">
        <f>SUMIF('Sunday Races 5-1-22'!$B$11:$B$28,$C87,'Sunday Races 5-1-22'!$AU$11:$AU$28)</f>
        <v>0</v>
      </c>
      <c r="BJ87" s="174">
        <f>SUMIF('Sunday Races 5-1-22'!$B$11:$B$28,$C87,'Sunday Races 5-1-22'!$AV$11:$AV$28)</f>
        <v>0</v>
      </c>
      <c r="BK87" s="174">
        <f>SUMIF('Sunday Races 5-1-22'!$B$11:$B$28,$C87,'Sunday Races 5-1-22'!$AW$11:$AW$28)</f>
        <v>0</v>
      </c>
      <c r="BL87" s="174">
        <f>SUMIF('Sunday Races 5-1-22'!$B$11:$B$28,$C87,'Sunday Races 5-1-22'!$AX$11:$AX$28)</f>
        <v>0</v>
      </c>
      <c r="BM87" s="174">
        <f>SUMIF('Sunday Races 5-1-22'!$B$11:$B$28,$C87,'Sunday Races 5-1-22'!$AY$11:$AY$28)</f>
        <v>0</v>
      </c>
      <c r="BN87" s="174">
        <f>SUMIF('Sunday Races 6-5-22'!$B$11:$B$28,$C87,'Sunday Races 6-5-22'!$AU$11:$AU$28)</f>
        <v>0</v>
      </c>
      <c r="BO87" s="174">
        <f>SUMIF('Sunday Races 6-5-22'!$B$11:$B$28,$C87,'Sunday Races 6-5-22'!$AV$11:$AV$28)</f>
        <v>0</v>
      </c>
      <c r="BP87" s="174">
        <f>SUMIF('Sunday Races 6-5-22'!$B$11:$B$28,$C87,'Sunday Races 6-5-22'!$AW$11:$AW$28)</f>
        <v>0</v>
      </c>
      <c r="BQ87" s="174">
        <f>SUMIF('Sunday Races 6-5-22'!$B$11:$B$28,$C87,'Sunday Races 6-5-22'!$AX$11:$AX$28)</f>
        <v>0</v>
      </c>
      <c r="BR87" s="174">
        <f>SUMIF('Sunday Races 6-5-22'!$B$11:$B$28,$C87,'Sunday Races 6-5-22'!$AY$11:$AY$28)</f>
        <v>0</v>
      </c>
      <c r="BS87" s="174">
        <f>SUMIF('Sunday Races 6-12-22'!$B$11:$B$24,$C87,'Sunday Races 6-12-22'!$AU$11:$AU$24)</f>
        <v>0</v>
      </c>
      <c r="BT87" s="174">
        <f>SUMIF('Sunday Races 6-12-22'!$B$11:$B$24,$C87,'Sunday Races 6-12-22'!$AV$11:$AV$24)</f>
        <v>0</v>
      </c>
      <c r="BU87" s="174">
        <f>SUMIF('Sunday Races 6-12-22'!$B$11:$B$24,$C87,'Sunday Races 6-12-22'!$AW$11:$AW$24)</f>
        <v>0</v>
      </c>
      <c r="BV87" s="174">
        <f>SUMIF('Sunday Races 6-12-22'!$B$11:$B$24,$C87,'Sunday Races 6-12-22'!$AX$11:$AX$24)</f>
        <v>0</v>
      </c>
      <c r="BW87" s="174">
        <f>SUMIF('Sunday Races 6-12-22'!$B$11:$B$24,$C87,'Sunday Races 6-12-22'!$AY$11:$AY$24)</f>
        <v>0</v>
      </c>
      <c r="BX87" s="174">
        <f>SUMIF('Saturday Races 6-18-22'!$B$11:$B$24,$C87,'Saturday Races 6-18-22'!$AU$11:$AU$24)</f>
        <v>0</v>
      </c>
      <c r="BY87" s="174">
        <f>SUMIF('Saturday Races 6-18-22'!$B$11:$B$24,$C87,'Saturday Races 6-18-22'!$AV$11:$AV$24)</f>
        <v>0</v>
      </c>
      <c r="BZ87" s="174">
        <f>SUMIF('Saturday Races 6-18-22'!$B$11:$B$24,$C87,'Saturday Races 6-18-22'!$AW$11:$AW$24)</f>
        <v>0</v>
      </c>
      <c r="CA87" s="174">
        <f>SUMIF('Saturday Races 6-18-22'!$B$11:$B$24,$C87,'Saturday Races 6-18-22'!$AX$11:$AX$24)</f>
        <v>0</v>
      </c>
      <c r="CB87" s="174">
        <f>SUMIF('Saturday Races 6-18-22'!$B$11:$B$24,$C87,'Saturday Races 6-18-22'!$AY$11:$AY$24)</f>
        <v>0</v>
      </c>
      <c r="CC87" s="174">
        <f>SUMIF('Sunday Races 7-3-22'!$B$11:$B$26,$C87,'Sunday Races 7-3-22'!$AU$11:$AU$26)</f>
        <v>0</v>
      </c>
      <c r="CD87" s="174">
        <f>SUMIF('Sunday Races 7-3-22'!$B$11:$B$26,$C87,'Sunday Races 7-3-22'!$AV$11:$AV$26)</f>
        <v>0</v>
      </c>
      <c r="CE87" s="174">
        <f>SUMIF('Sunday Races 7-3-22'!$B$11:$B$26,$C87,'Sunday Races 7-3-22'!$AW$11:$AW$26)</f>
        <v>0</v>
      </c>
      <c r="CF87" s="174">
        <f>SUMIF('Sunday Races 7-3-22'!$B$11:$B$26,$C87,'Sunday Races 7-3-22'!$AX$11:$AX$26)</f>
        <v>0</v>
      </c>
      <c r="CG87" s="174">
        <f>SUMIF('Sunday Races 7-3-22'!$B$11:$B$26,$C87,'Sunday Races 7-3-22'!$AY$11:$AY$26)</f>
        <v>0</v>
      </c>
      <c r="CH87" s="174">
        <f>SUMIF('Sunday Races 7-31-22'!$B$11:$B$26,$C87,'Sunday Races 7-31-22'!$AU$11:$AU$26)</f>
        <v>0</v>
      </c>
      <c r="CI87" s="174">
        <f>SUMIF('Sunday Races 7-31-22'!$B$11:$B$26,$C87,'Sunday Races 7-31-22'!$AV$11:$AV$26)</f>
        <v>0</v>
      </c>
      <c r="CJ87" s="174">
        <f>SUMIF('Sunday Races 7-31-22'!$B$11:$B$26,$C87,'Sunday Races 7-31-22'!$AW$11:$AW$26)</f>
        <v>0</v>
      </c>
      <c r="CK87" s="174">
        <f>SUMIF('Sunday Races 7-31-22'!$B$11:$B$26,$C87,'Sunday Races 7-31-22'!$AX$11:$AX$26)</f>
        <v>0</v>
      </c>
      <c r="CL87" s="174">
        <f>SUMIF('Sunday Races 7-31-22'!$B$11:$B$26,$C87,'Sunday Races 7-31-22'!$AY$11:$AY$26)</f>
        <v>0</v>
      </c>
      <c r="CM87" s="174">
        <f>SUMIF('Sunday Races 8-14-22'!$B$11:$B$26,$C87,'Sunday Races 8-14-22'!$AU$11:$AU$26)</f>
        <v>0</v>
      </c>
      <c r="CN87" s="174">
        <f>SUMIF('Sunday Races 8-14-22'!$B$11:$B$26,$C87,'Sunday Races 8-14-22'!$AV$11:$AV$26)</f>
        <v>0</v>
      </c>
      <c r="CO87" s="174">
        <f>SUMIF('Sunday Races 8-14-22'!$B$11:$B$26,$C87,'Sunday Races 8-14-22'!$AW$11:$AW$26)</f>
        <v>0</v>
      </c>
      <c r="CP87" s="174">
        <f>SUMIF('Sunday Races 8-14-22'!$B$11:$B$26,$C87,'Sunday Races 8-14-22'!$AX$11:$AX$26)</f>
        <v>0</v>
      </c>
      <c r="CQ87" s="174">
        <f>SUMIF('Sunday Races 8-14-22'!$B$11:$B$26,$C87,'Sunday Races 8-14-22'!$AY$11:$AY$26)</f>
        <v>0</v>
      </c>
      <c r="CR87" s="174">
        <f>SUMIF('Saturday Races 8-20-22'!$B$11:$B$26,$C87,'Saturday Races 8-20-22'!$AU$11:$AU$26)</f>
        <v>0</v>
      </c>
      <c r="CS87" s="174">
        <f>SUMIF('Saturday Races 8-20-22'!$B$11:$B$26,$C87,'Saturday Races 8-20-22'!$AV$11:$AV$26)</f>
        <v>0</v>
      </c>
      <c r="CT87" s="174">
        <f>SUMIF('Saturday Races 8-20-22'!$B$11:$B$26,$C87,'Saturday Races 8-20-22'!$AW$11:$AW$26)</f>
        <v>0</v>
      </c>
      <c r="CU87" s="174">
        <f>SUMIF('Saturday Races 8-20-22'!$B$11:$B$26,$C87,'Saturday Races 8-20-22'!$AX$11:$AX$26)</f>
        <v>0</v>
      </c>
      <c r="CV87" s="174">
        <f>SUMIF('Saturday Races 8-20-22'!$B$11:$B$26,$C87,'Saturday Races 8-20-22'!$AY$11:$AY$26)</f>
        <v>0</v>
      </c>
      <c r="CW87" s="174">
        <f>SUMIF('Sunday Races 9-11-22'!$B$11:$B$20,$C87,'Sunday Races 9-11-22'!$AU$11:$AU$20)</f>
        <v>0</v>
      </c>
      <c r="CX87" s="174">
        <f>SUMIF('Sunday Races 9-11-22'!$B$11:$B$20,$C87,'Sunday Races 9-11-22'!$AV$11:$AV$20)</f>
        <v>0</v>
      </c>
      <c r="CY87" s="174">
        <f>SUMIF('Sunday Races 9-11-22'!$B$11:$B$20,$C87,'Sunday Races 9-11-22'!$AW$11:$AW$20)</f>
        <v>0</v>
      </c>
      <c r="CZ87" s="174">
        <f>SUMIF('Sunday Races 9-11-22'!$B$11:$B$20,$C87,'Sunday Races 9-11-22'!$AX$11:$AX$20)</f>
        <v>0</v>
      </c>
      <c r="DA87" s="174">
        <f>SUMIF('Sunday Races 9-11-22'!$B$11:$B$20,$C87,'Sunday Races 9-11-22'!$AY$11:$AY$20)</f>
        <v>0</v>
      </c>
      <c r="DB87" s="174">
        <f>SUMIF('Sunday Races 10-9-22'!$B$11:$B$21,$C87,'Sunday Races 10-9-22'!$AU$11:$AU$21)</f>
        <v>0</v>
      </c>
      <c r="DC87" s="174">
        <f>SUMIF('Sunday Races 10-9-22'!$B$11:$B$21,$C87,'Sunday Races 10-9-22'!$AV$11:$AV$21)</f>
        <v>0</v>
      </c>
      <c r="DD87" s="174">
        <f>SUMIF('Sunday Races 10-9-22'!$B$11:$B$21,$C87,'Sunday Races 10-9-22'!$AW$11:$AW$21)</f>
        <v>0</v>
      </c>
      <c r="DE87" s="174">
        <f>SUMIF('Sunday Races 10-9-22'!$B$11:$B$21,$C87,'Sunday Races 10-9-22'!$AX$11:$AX$21)</f>
        <v>0</v>
      </c>
      <c r="DF87" s="174">
        <f>SUMIF('Sunday Races 10-9-22'!$B$11:$B$21,$C87,'Sunday Races 10-9-22'!$AY$11:$AY$21)</f>
        <v>0</v>
      </c>
      <c r="DG87" s="174">
        <f>SUMIF('Sunday Races 10-23-22'!$B$11:$B$22,$C87,'Sunday Races 10-23-22'!$AU$11:$AU$22)</f>
        <v>0</v>
      </c>
      <c r="DH87" s="174">
        <f>SUMIF('Sunday Races 10-23-22'!$B$11:$B$22,$C87,'Sunday Races 10-23-22'!$AV$11:$AV$22)</f>
        <v>0</v>
      </c>
      <c r="DI87" s="174">
        <f>SUMIF('Sunday Races 10-23-22'!$B$11:$B$22,$C87,'Sunday Races 10-23-22'!$AW$11:$AW$22)</f>
        <v>0</v>
      </c>
      <c r="DJ87" s="174">
        <f>SUMIF('Sunday Races 10-23-22'!$B$11:$B$22,$C87,'Sunday Races 10-23-22'!$AX$11:$AX$22)</f>
        <v>0</v>
      </c>
      <c r="DK87" s="174">
        <f>SUMIF('Sunday Races 10-23-22'!$B$11:$B$22,$C87,'Sunday Races 10-23-22'!$AY$11:$AY$22)</f>
        <v>0</v>
      </c>
      <c r="DL87" s="175"/>
      <c r="DM87" s="176"/>
      <c r="DN87" s="177">
        <f t="shared" si="83"/>
        <v>0</v>
      </c>
      <c r="DO87" s="177">
        <f t="shared" si="83"/>
        <v>0</v>
      </c>
      <c r="DP87" s="177">
        <f t="shared" si="83"/>
        <v>0</v>
      </c>
      <c r="DQ87" s="177">
        <f t="shared" si="83"/>
        <v>0</v>
      </c>
      <c r="DR87" s="177">
        <f t="shared" si="83"/>
        <v>0</v>
      </c>
      <c r="DS87" s="177">
        <f t="shared" si="83"/>
        <v>0</v>
      </c>
      <c r="DT87" s="177">
        <f t="shared" si="83"/>
        <v>0</v>
      </c>
      <c r="DU87" s="177">
        <f t="shared" si="83"/>
        <v>0</v>
      </c>
      <c r="DV87" s="177">
        <f t="shared" si="83"/>
        <v>0</v>
      </c>
      <c r="DW87" s="177">
        <f t="shared" si="83"/>
        <v>0</v>
      </c>
      <c r="DX87" s="177">
        <f t="shared" si="84"/>
        <v>0</v>
      </c>
      <c r="DY87" s="177">
        <f t="shared" si="84"/>
        <v>0</v>
      </c>
      <c r="DZ87" s="177">
        <f t="shared" si="84"/>
        <v>0</v>
      </c>
      <c r="EA87" s="177">
        <f t="shared" si="84"/>
        <v>0</v>
      </c>
      <c r="EB87" s="177">
        <f t="shared" si="84"/>
        <v>0</v>
      </c>
      <c r="EC87" s="177">
        <f t="shared" si="84"/>
        <v>0</v>
      </c>
      <c r="ED87" s="177">
        <f t="shared" si="84"/>
        <v>0</v>
      </c>
      <c r="EE87" s="177">
        <f t="shared" si="84"/>
        <v>0</v>
      </c>
      <c r="EF87" s="177">
        <f t="shared" si="84"/>
        <v>0</v>
      </c>
      <c r="EG87" s="177">
        <f t="shared" si="84"/>
        <v>0</v>
      </c>
      <c r="EH87" s="177">
        <f t="shared" si="85"/>
        <v>0</v>
      </c>
      <c r="EI87" s="177">
        <f t="shared" si="85"/>
        <v>0</v>
      </c>
      <c r="EJ87" s="177">
        <f t="shared" si="85"/>
        <v>0</v>
      </c>
      <c r="EK87" s="177">
        <f t="shared" si="85"/>
        <v>0</v>
      </c>
      <c r="EL87" s="177">
        <f t="shared" si="85"/>
        <v>0</v>
      </c>
      <c r="EM87" s="177">
        <f t="shared" si="85"/>
        <v>0</v>
      </c>
      <c r="EN87" s="177">
        <f t="shared" si="85"/>
        <v>0</v>
      </c>
      <c r="EO87" s="177">
        <f t="shared" si="85"/>
        <v>0</v>
      </c>
      <c r="EP87" s="177">
        <f t="shared" si="85"/>
        <v>0</v>
      </c>
      <c r="EQ87" s="177">
        <f t="shared" si="85"/>
        <v>0</v>
      </c>
      <c r="ER87" s="177">
        <f t="shared" si="86"/>
        <v>0</v>
      </c>
      <c r="ES87" s="177">
        <f t="shared" si="86"/>
        <v>0</v>
      </c>
      <c r="ET87" s="177">
        <f t="shared" si="86"/>
        <v>0</v>
      </c>
      <c r="EU87" s="177">
        <f t="shared" si="86"/>
        <v>0</v>
      </c>
      <c r="EV87" s="177">
        <f t="shared" si="86"/>
        <v>0</v>
      </c>
      <c r="EW87" s="177">
        <f t="shared" si="86"/>
        <v>0</v>
      </c>
      <c r="EX87" s="177">
        <f t="shared" si="86"/>
        <v>0</v>
      </c>
      <c r="EY87" s="177">
        <f t="shared" si="86"/>
        <v>0</v>
      </c>
      <c r="EZ87" s="177">
        <f t="shared" si="86"/>
        <v>0</v>
      </c>
      <c r="FA87" s="177">
        <f t="shared" si="86"/>
        <v>0</v>
      </c>
      <c r="FB87" s="177">
        <f t="shared" si="87"/>
        <v>0</v>
      </c>
      <c r="FC87" s="177">
        <f t="shared" si="87"/>
        <v>0</v>
      </c>
      <c r="FD87" s="177">
        <f t="shared" si="87"/>
        <v>0</v>
      </c>
      <c r="FE87" s="177">
        <f t="shared" si="87"/>
        <v>0</v>
      </c>
      <c r="FF87" s="177">
        <f t="shared" si="87"/>
        <v>0</v>
      </c>
      <c r="FG87" s="177">
        <f t="shared" si="87"/>
        <v>0</v>
      </c>
      <c r="FH87" s="177">
        <f t="shared" si="87"/>
        <v>0</v>
      </c>
      <c r="FI87" s="177">
        <f t="shared" si="87"/>
        <v>0</v>
      </c>
      <c r="FJ87" s="177">
        <f t="shared" si="87"/>
        <v>0</v>
      </c>
      <c r="FK87" s="177">
        <f t="shared" si="87"/>
        <v>0</v>
      </c>
      <c r="FL87" s="177">
        <f t="shared" si="88"/>
        <v>0</v>
      </c>
      <c r="FM87" s="177">
        <f t="shared" si="88"/>
        <v>0</v>
      </c>
      <c r="FN87" s="177">
        <f t="shared" si="88"/>
        <v>0</v>
      </c>
      <c r="FO87" s="177">
        <f t="shared" si="88"/>
        <v>0</v>
      </c>
      <c r="FP87" s="177">
        <f t="shared" si="88"/>
        <v>0</v>
      </c>
      <c r="FQ87" s="177">
        <f t="shared" si="88"/>
        <v>0</v>
      </c>
      <c r="FR87" s="177">
        <f t="shared" si="88"/>
        <v>0</v>
      </c>
      <c r="FS87" s="177">
        <f t="shared" si="88"/>
        <v>0</v>
      </c>
      <c r="FT87" s="177">
        <f t="shared" si="88"/>
        <v>0</v>
      </c>
      <c r="FU87" s="177">
        <f t="shared" si="88"/>
        <v>0</v>
      </c>
      <c r="FV87" s="177">
        <f t="shared" si="88"/>
        <v>0</v>
      </c>
      <c r="FW87" s="177">
        <f t="shared" si="88"/>
        <v>0</v>
      </c>
      <c r="FX87" s="177">
        <f t="shared" si="88"/>
        <v>0</v>
      </c>
      <c r="FY87" s="177">
        <f t="shared" si="88"/>
        <v>0</v>
      </c>
      <c r="FZ87" s="177">
        <f t="shared" si="88"/>
        <v>0</v>
      </c>
      <c r="GA87" s="177"/>
      <c r="GB87" s="229">
        <f t="shared" si="81"/>
        <v>0</v>
      </c>
      <c r="GC87" s="229">
        <f t="shared" si="82"/>
        <v>0</v>
      </c>
      <c r="GD87" s="174">
        <f>SUMIF('One Day 12-04-21 Scots'!$B$11:$B$24,$C87,'One Day 12-04-21 Scots'!$AU$11:$AU$24)</f>
        <v>0</v>
      </c>
      <c r="GE87" s="174">
        <f>SUMIF('One Day 12-04-21 Scots'!$B$11:$B$24,$C87,'One Day 12-04-21 Scots'!$AV$11:$AV$24)</f>
        <v>0</v>
      </c>
      <c r="GF87" s="174">
        <f>SUMIF('One Day 12-04-21 Scots'!$B$11:$B$24,$C87,'One Day 12-04-21 Scots'!$AW$11:$AW$24)</f>
        <v>0</v>
      </c>
      <c r="GG87" s="174">
        <f>SUMIF('One Day 12-04-21 Scots'!$B$11:$B$24,$C87,'One Day 12-04-21 Scots'!$AX$11:$AX$24)</f>
        <v>0</v>
      </c>
      <c r="GH87" s="174">
        <f>SUMIF('One Day 12-04-21 Scots'!$B$11:$B$24,$C87,'One Day 12-04-21 Scots'!$AY$11:$AY$24)</f>
        <v>0</v>
      </c>
      <c r="GI87" s="174">
        <f>SUMIF('One Day 12-04-21 Thistles'!$B$11:$B$25,$C87,'One Day 12-04-21 Thistles'!$AU$11:$AU$25)</f>
        <v>0</v>
      </c>
      <c r="GJ87" s="174">
        <f>SUMIF('One Day 12-04-21 Thistles'!$B$11:$B$25,$C87,'One Day 12-04-21 Thistles'!$AV$11:$AV$25)</f>
        <v>0</v>
      </c>
      <c r="GK87" s="174">
        <f>SUMIF('One Day 12-04-21 Thistles'!$B$11:$B$25,$C87,'One Day 12-04-21 Thistles'!$AW$11:$AW$25)</f>
        <v>0</v>
      </c>
      <c r="GL87" s="174">
        <f>SUMIF('One Day 12-04-21 Thistles'!$B$11:$B$25,$C87,'One Day 12-04-21 Thistles'!$AX$11:$AX$25)</f>
        <v>0</v>
      </c>
      <c r="GM87" s="174">
        <f>SUMIF('One Day 12-04-21 Thistles'!$B$11:$B$25,$C87,'One Day 12-04-21 Thistles'!$AY$11:$AY$25)</f>
        <v>0</v>
      </c>
      <c r="GN87" s="174">
        <f>SUMIF('Chili One Day 2-12-22 Scots'!$B$11:$B$27,$C87,'Chili One Day 2-12-22 Scots'!$AU$11:$AU$27)</f>
        <v>0</v>
      </c>
      <c r="GO87" s="174">
        <f>SUMIF('Chili One Day 2-12-22 Scots'!$B$11:$B$27,$C87,'Chili One Day 2-12-22 Scots'!$AV$11:$AV$27)</f>
        <v>0</v>
      </c>
      <c r="GP87" s="174">
        <f>SUMIF('Chili One Day 2-12-22 Scots'!$B$11:$B$27,$C87,'Chili One Day 2-12-22 Scots'!$AW$11:$AW$27)</f>
        <v>0</v>
      </c>
      <c r="GQ87" s="174">
        <f>SUMIF('Chili One Day 2-12-22 Scots'!$B$11:$B$27,$C87,'Chili One Day 2-12-22 Scots'!$AX$11:$AX$27)</f>
        <v>0</v>
      </c>
      <c r="GR87" s="174">
        <f>SUMIF('Chili One Day 2-12-22 Scots'!$B$11:$B$27,$C87,'Chili One Day 2-12-22 Scots'!$AY$11:$AY$27)</f>
        <v>0</v>
      </c>
      <c r="GS87" s="174">
        <f>SUMIF('Chili One Day 2-12-22 Thistles'!$B$11:$B$27,$C87,'Chili One Day 2-12-22 Thistles'!$AU$11:$AU$27)</f>
        <v>0</v>
      </c>
      <c r="GT87" s="174">
        <f>SUMIF('Chili One Day 2-12-22 Thistles'!$B$11:$B$27,$C87,'Chili One Day 2-12-22 Thistles'!$AV$11:$AV$27)</f>
        <v>0</v>
      </c>
      <c r="GU87" s="174">
        <f>SUMIF('Chili One Day 2-12-22 Thistles'!$B$11:$B$27,$C87,'Chili One Day 2-12-22 Thistles'!$AW$11:$AW$27)</f>
        <v>0</v>
      </c>
      <c r="GV87" s="174">
        <f>SUMIF('Chili One Day 2-12-22 Thistles'!$B$11:$B$27,$C87,'Chili One Day 2-12-22 Thistles'!$AX$11:$AX$27)</f>
        <v>0</v>
      </c>
      <c r="GW87" s="174">
        <f>SUMIF('Chili One Day 2-12-22 Thistles'!$B$11:$B$27,$C87,'Chili One Day 2-12-22 Thistles'!$AY$11:$AY$27)</f>
        <v>0</v>
      </c>
      <c r="GX87" s="174">
        <f>SUMIF('Ironman One Day 3-5-22 FS'!$B$11:$B$26,$C87,'Ironman One Day 3-5-22 FS'!$AU$11:$AU$26)</f>
        <v>0</v>
      </c>
      <c r="GY87" s="174">
        <f>SUMIF('Ironman One Day 3-5-22 FS'!$B$11:$B$26,$C87,'Ironman One Day 3-5-22 FS'!$AV$11:$AV$26)</f>
        <v>0</v>
      </c>
      <c r="GZ87" s="174">
        <f>SUMIF('Ironman One Day 3-5-22 FS'!$B$11:$B$26,$C87,'Ironman One Day 3-5-22 FS'!$AW$11:$AW$26)</f>
        <v>0</v>
      </c>
      <c r="HA87" s="174">
        <f>SUMIF('Ironman One Day 3-5-22 FS'!$B$11:$B$26,$C87,'Ironman One Day 3-5-22 FS'!$AX$11:$AX$26)</f>
        <v>0</v>
      </c>
      <c r="HB87" s="174">
        <f>SUMIF('Ironman One Day 3-5-22 FS'!$B$11:$B$26,$C87,'Ironman One Day 3-5-22 FS'!$AY$11:$AY$26)</f>
        <v>0</v>
      </c>
      <c r="HC87" s="174">
        <f>SUMIF('Ironman One Day 3-5-22 420'!$B$11:$B$26,$C87,'Ironman One Day 3-5-22 420'!$AU$11:$AU$26)</f>
        <v>0</v>
      </c>
      <c r="HD87" s="174">
        <f>SUMIF('Ironman One Day 3-5-22 420'!$B$11:$B$26,$C87,'Ironman One Day 3-5-22 420'!$AV$11:$AV$26)</f>
        <v>0</v>
      </c>
      <c r="HE87" s="174">
        <f>SUMIF('Ironman One Day 3-5-22 420'!$B$11:$B$26,$C87,'Ironman One Day 3-5-22 420'!$AW$11:$AW$26)</f>
        <v>0</v>
      </c>
      <c r="HF87" s="174">
        <f>SUMIF('Ironman One Day 3-5-22 420'!$B$11:$B$26,$C87,'Ironman One Day 3-5-22 420'!$AX$11:$AX$26)</f>
        <v>0</v>
      </c>
      <c r="HG87" s="174">
        <f>SUMIF('Ironman One Day 3-5-22 420'!$B$11:$B$26,$C87,'Ironman One Day 3-5-22 420'!$AY$11:$AY$26)</f>
        <v>0</v>
      </c>
      <c r="HH87" s="174">
        <f>SUMIF('Easter One Day 4-16-22 FS'!$B$11:$B$25,$C87,'Easter One Day 4-16-22 FS'!$AU$11:$AU$25)</f>
        <v>0</v>
      </c>
      <c r="HI87" s="174">
        <f>SUMIF('Easter One Day 4-16-22 FS'!$B$11:$B$25,$C87,'Easter One Day 4-16-22 FS'!$AV$11:$AV$25)</f>
        <v>0</v>
      </c>
      <c r="HJ87" s="174">
        <f>SUMIF('Easter One Day 4-16-22 FS'!$B$11:$B$25,$C87,'Easter One Day 4-16-22 FS'!$AW$11:$AW$25)</f>
        <v>0</v>
      </c>
      <c r="HK87" s="174">
        <f>SUMIF('Easter One Day 4-16-22 FS'!$B$11:$B$25,$C87,'Easter One Day 4-16-22 FS'!$AX$11:$AX$25)</f>
        <v>0</v>
      </c>
      <c r="HL87" s="174">
        <f>SUMIF('Easter One Day 4-16-22 FS'!$B$11:$B$25,$C87,'Easter One Day 4-16-22 FS'!$AY$11:$AY$25)</f>
        <v>0</v>
      </c>
      <c r="HM87" s="174">
        <f>SUMIF('Easter One Day 4-16-22 TH'!$B$11:$B$25,$C87,'Easter One Day 4-16-22 TH'!$AU$11:$AU$25)</f>
        <v>0</v>
      </c>
      <c r="HN87" s="174">
        <f>SUMIF('Easter One Day 4-16-22 TH'!$B$11:$B$25,$C87,'Easter One Day 4-16-22 TH'!$AV$11:$AV$25)</f>
        <v>0</v>
      </c>
      <c r="HO87" s="174">
        <f>SUMIF('Easter One Day 4-16-22 TH'!$B$11:$B$25,$C87,'Easter One Day 4-16-22 TH'!$AW$11:$AW$25)</f>
        <v>0</v>
      </c>
      <c r="HP87" s="174">
        <f>SUMIF('Easter One Day 4-16-22 TH'!$B$11:$B$25,$C87,'Easter One Day 4-16-22 TH'!$AX$11:$AX$25)</f>
        <v>0</v>
      </c>
      <c r="HQ87" s="174">
        <f>SUMIF('Easter One Day 4-16-22 TH'!$B$11:$B$25,$C87,'Easter One Day 4-16-22 TH'!$AY$11:$AY$25)</f>
        <v>0</v>
      </c>
      <c r="HR87" s="174">
        <f>SUMIF('Long Distance Race 5-7-22'!$B$11:$B$25,$C87,'Long Distance Race 5-7-22'!$AU$11:$AU$25)</f>
        <v>0</v>
      </c>
      <c r="HS87" s="174">
        <f>SUMIF('Long Distance Race 5-7-22'!$B$11:$B$18,$C87,'Long Distance Race 5-7-22'!$AV$11:$AV$18)</f>
        <v>0</v>
      </c>
      <c r="HT87" s="174">
        <f>SUMIF('Long Distance Race 5-7-22'!$B$11:$B$18,$C87,'Long Distance Race 5-7-22'!$AW$11:$AW$18)</f>
        <v>0</v>
      </c>
      <c r="HU87" s="174">
        <f>SUMIF('Long Distance Race 5-7-22'!$B$11:$B$18,$C87,'Long Distance Race 5-7-22'!$AX$11:$AX$18)</f>
        <v>0</v>
      </c>
      <c r="HV87" s="174">
        <f>SUMIF('Long Distance Race 5-7-22'!$B$11:$B$18,$C87,'Long Distance Race 5-7-22'!$AY$11:$AY$18)</f>
        <v>0</v>
      </c>
      <c r="HW87" s="174">
        <f>SUMIF('Memorial Day Regatta 5-28-22 Op'!$B$11:$B$25,$C87,'Memorial Day Regatta 5-28-22 Op'!$AU$11:$AU$25)</f>
        <v>0</v>
      </c>
      <c r="HX87" s="174">
        <f>SUMIF('Memorial Day Regatta 5-28-22 Op'!$B$11:$B$18,$C87,'Memorial Day Regatta 5-28-22 Op'!$AV$11:$AV$18)</f>
        <v>0</v>
      </c>
      <c r="HY87" s="174">
        <f>SUMIF('Memorial Day Regatta 5-28-22 Op'!$B$11:$B$18,$C87,'Memorial Day Regatta 5-28-22 Op'!$AW$11:$AW$18)</f>
        <v>0</v>
      </c>
      <c r="HZ87" s="174">
        <f>SUMIF('Memorial Day Regatta 5-28-22 Op'!$B$11:$B$18,$C87,'Memorial Day Regatta 5-28-22 Op'!$AX$11:$AX$18)</f>
        <v>0</v>
      </c>
      <c r="IA87" s="174">
        <f>SUMIF('Memorial Day Regatta 5-28-22 Op'!$B$11:$B$18,$C87,'Memorial Day Regatta 5-28-22 Op'!$AY$11:$AY$18)</f>
        <v>0</v>
      </c>
      <c r="IB87" s="174">
        <f>SUMIF('Caldwell Cup 6-25-22 TH'!$B$11:$B$25,$C87,'Caldwell Cup 6-25-22 TH'!$AU$11:$AU$25)</f>
        <v>0</v>
      </c>
      <c r="IC87" s="174">
        <f>SUMIF('Caldwell Cup 6-25-22 TH'!$B$11:$B$25,$C87,'Caldwell Cup 6-25-22 TH'!$AV$11:$AV$25)</f>
        <v>0</v>
      </c>
      <c r="ID87" s="174">
        <f>SUMIF('Caldwell Cup 6-25-22 TH'!$B$11:$B$25,$C87,'Caldwell Cup 6-25-22 TH'!$AW$11:$AW$25)</f>
        <v>0</v>
      </c>
      <c r="IE87" s="174">
        <f>SUMIF('Caldwell Cup 6-25-22 TH'!$B$11:$B$25,$C87,'Caldwell Cup 6-25-22 TH'!$AX$11:$AX$25)</f>
        <v>0</v>
      </c>
      <c r="IF87" s="174">
        <f>SUMIF('Caldwell Cup 6-25-22 TH'!$B$11:$B$25,$C87,'Caldwell Cup 6-25-22 TH'!$AY$11:$AY$25)</f>
        <v>0</v>
      </c>
      <c r="IG87" s="174">
        <f>SUMIF('Caldwell Cup 6-25-22 FS'!$B$11:$B$21,$C87,'Caldwell Cup 6-25-22 FS'!$AU$11:$AU$21)</f>
        <v>0</v>
      </c>
      <c r="IH87" s="174">
        <f>SUMIF('Caldwell Cup 6-25-22 FS'!$B$11:$B$21,$C87,'Caldwell Cup 6-25-22 FS'!$AV$11:$AV$21)</f>
        <v>0</v>
      </c>
      <c r="II87" s="174">
        <f>SUMIF('Caldwell Cup 6-25-22 FS'!$B$11:$B$21,$C87,'Caldwell Cup 6-25-22 FS'!$AW$11:$AW$21)</f>
        <v>0</v>
      </c>
      <c r="IJ87" s="174">
        <f>SUMIF('Caldwell Cup 6-25-22 FS'!$B$11:$B$21,$C87,'Caldwell Cup 6-25-22 FS'!$AX$11:$AX$21)</f>
        <v>0</v>
      </c>
      <c r="IK87" s="174">
        <f>SUMIF('Caldwell Cup 6-25-22 FS'!$B$11:$B$21,$C87,'Caldwell Cup 6-25-22 FS'!$AY$11:$AY$21)</f>
        <v>0</v>
      </c>
      <c r="IL87" s="174">
        <f>SUMIF('Caldwell Cup 6-25-22 Lasers'!$B$11:$B$23,$C87,'Caldwell Cup 6-25-22 Lasers'!$AU$11:$AU$23)</f>
        <v>0</v>
      </c>
      <c r="IM87" s="174">
        <f>SUMIF('Caldwell Cup 6-25-22 Lasers'!$B$11:$B$23,$C87,'Caldwell Cup 6-25-22 Lasers'!$AV$11:$AV$23)</f>
        <v>0</v>
      </c>
      <c r="IN87" s="174">
        <f>SUMIF('Caldwell Cup 6-25-22 Lasers'!$B$11:$B$23,$C87,'Caldwell Cup 6-25-22 Lasers'!$AW$11:$AW$23)</f>
        <v>0</v>
      </c>
      <c r="IO87" s="174">
        <f>SUMIF('Caldwell Cup 6-25-22 Lasers'!$B$11:$B$23,$C87,'Caldwell Cup 6-25-22 Lasers'!$AX$11:$AX$23)</f>
        <v>0</v>
      </c>
      <c r="IP87" s="174">
        <f>SUMIF('Caldwell Cup 6-25-22 Lasers'!$B$11:$B$23,$C87,'Caldwell Cup 6-25-22 Lasers'!$AY$11:$AY$23)</f>
        <v>0</v>
      </c>
      <c r="IQ87" s="174">
        <f>SUMIF('Labor Day Regatta 9-3-22 FS'!$B$11:$B$30,$C87,'Labor Day Regatta 9-3-22 FS'!$AU$11:$AU$30)</f>
        <v>0</v>
      </c>
      <c r="IR87" s="174">
        <f>SUMIF('Labor Day Regatta 9-3-22 FS'!$B$11:$B$30,$C87,'Labor Day Regatta 9-3-22 FS'!$AV$11:$AV$30)</f>
        <v>0</v>
      </c>
      <c r="IS87" s="174">
        <f>SUMIF('Labor Day Regatta 9-3-22 FS'!$B$11:$B$30,$C87,'Labor Day Regatta 9-3-22 FS'!$AW$11:$AW$30)</f>
        <v>0</v>
      </c>
      <c r="IT87" s="174">
        <f>SUMIF('Labor Day Regatta 9-3-22 FS'!$B$11:$B$30,$C87,'Labor Day Regatta 9-3-22 FS'!$AX$11:$AX$30)</f>
        <v>0</v>
      </c>
      <c r="IU87" s="174">
        <f>SUMIF('Labor Day Regatta 9-3-22 FS'!$B$11:$B$30,$C87,'Labor Day Regatta 9-3-22 FS'!$AY$11:$AY$30)</f>
        <v>0</v>
      </c>
      <c r="IV87" s="174">
        <f>SUMIF('2022-09-17 Leukemia Cup FS'!$B$11:$B$26,$C87,'2022-09-17 Leukemia Cup FS'!$AU$11:$AU$26)</f>
        <v>0</v>
      </c>
      <c r="IW87" s="174">
        <f>SUMIF('2022-09-17 Leukemia Cup FS'!$B$11:$B$26,$C87,'2022-09-17 Leukemia Cup FS'!$AV$11:$AV$26)</f>
        <v>0</v>
      </c>
      <c r="IX87" s="174">
        <f>SUMIF('2022-09-17 Leukemia Cup FS'!$B$11:$B$26,$C87,'2022-09-17 Leukemia Cup FS'!$AW$11:$AW$26)</f>
        <v>0</v>
      </c>
      <c r="IY87" s="174">
        <f>SUMIF('2022-09-17 Leukemia Cup FS'!$B$11:$B$26,$C87,'2022-09-17 Leukemia Cup FS'!$AX$11:$AX$26)</f>
        <v>0</v>
      </c>
      <c r="IZ87" s="174">
        <f>SUMIF('2022-09-17 Leukemia Cup FS'!$B$11:$B$26,$C87,'2022-09-17 Leukemia Cup FS'!$AY$11:$AY$26)</f>
        <v>0</v>
      </c>
      <c r="JA87" s="174">
        <f>SUMIF('2022-09-17 Leukemia Cup TH'!$B$11:$B$28,$C87,'2022-09-17 Leukemia Cup TH'!$AU$11:$AU$28)</f>
        <v>0</v>
      </c>
      <c r="JB87" s="174">
        <f>SUMIF('2022-09-17 Leukemia Cup TH'!$B$11:$B$28,$C87,'2022-09-17 Leukemia Cup TH'!$AV$11:$AV$28)</f>
        <v>0</v>
      </c>
      <c r="JC87" s="174">
        <f>SUMIF('2022-09-17 Leukemia Cup TH'!$B$11:$B$28,$C87,'2022-09-17 Leukemia Cup TH'!$AW$11:$AW$28)</f>
        <v>0</v>
      </c>
      <c r="JD87" s="174">
        <f>SUMIF('2022-09-17 Leukemia Cup TH'!$B$11:$B$28,$C87,'2022-09-17 Leukemia Cup TH'!$AX$11:$AX$28)</f>
        <v>0</v>
      </c>
      <c r="JE87" s="174">
        <f>SUMIF('2022-09-17 Leukemia Cup TH'!$B$11:$B$28,$C87,'2022-09-17 Leukemia Cup TH'!$AY$11:$AY$28)</f>
        <v>0</v>
      </c>
      <c r="JF87" s="174">
        <f>SUMIF('Smith-Berry LDR 9-24-22'!$B$11:$B$30,$C87,'Smith-Berry LDR 9-24-22'!$AU$11:$AU$30)</f>
        <v>0</v>
      </c>
      <c r="JG87" s="174">
        <f>SUMIF('Smith-Berry LDR 9-24-22'!$B$11:$B$30,$C87,'Smith-Berry LDR 9-24-22'!$AV$11:$AV$30)</f>
        <v>0</v>
      </c>
      <c r="JH87" s="174">
        <f>SUMIF('Smith-Berry LDR 9-24-22'!$B$11:$B$30,$C87,'Smith-Berry LDR 9-24-22'!$AW$11:$AW$30)</f>
        <v>0</v>
      </c>
      <c r="JI87" s="174">
        <f>SUMIF('Smith-Berry LDR 9-24-22'!$B$11:$B$30,$C87,'Smith-Berry LDR 9-24-22'!$AX$11:$AX$30)</f>
        <v>0</v>
      </c>
      <c r="JJ87" s="174">
        <f>SUMIF('Smith-Berry LDR 9-24-22'!$B$11:$B$30,$C87,'Smith-Berry LDR 9-24-22'!$AY$11:$AY$30)</f>
        <v>0</v>
      </c>
      <c r="JK87" s="174">
        <f>SUMIF('Great Scot 10-1-22 Cham'!$B$11:$B$38,$C87,'Great Scot 10-1-22 Cham'!$AU$11:$AU$38)</f>
        <v>0</v>
      </c>
      <c r="JL87" s="174">
        <f>SUMIF('Great Scot 10-1-22 Cham'!$B$11:$B$38,$C87,'Great Scot 10-1-22 Cham'!$AV$11:$AV$38)</f>
        <v>0</v>
      </c>
      <c r="JM87" s="174">
        <f>SUMIF('Great Scot 10-1-22 Cham'!$B$11:$B$38,$C87,'Great Scot 10-1-22 Cham'!$AW$11:$AW$38)</f>
        <v>0</v>
      </c>
      <c r="JN87" s="174">
        <f>SUMIF('Great Scot 10-1-22 Cham'!$B$11:$B$38,$C87,'Great Scot 10-1-22 Cham'!$AX$11:$AX$38)</f>
        <v>0</v>
      </c>
      <c r="JO87" s="174">
        <f>SUMIF('Great Scot 10-1-22 Cham'!$B$11:$B$38,$C87,'Great Scot 10-1-22 Cham'!$AY$11:$AY$38)</f>
        <v>0</v>
      </c>
      <c r="JP87" s="174">
        <f>SUMIF('Great Scot 10-1-22 Chal'!$B$11:$B$28,$C87,'Great Scot 10-1-22 Chal'!$AU$11:$AU$28)</f>
        <v>0</v>
      </c>
      <c r="JQ87" s="174">
        <f>SUMIF('Great Scot 10-1-22 Chal'!$B$11:$B$28,$C87,'Great Scot 10-1-22 Chal'!$AV$11:$AV$28)</f>
        <v>0</v>
      </c>
      <c r="JR87" s="174">
        <f>SUMIF('Great Scot 10-1-22 Chal'!$B$11:$B$28,$C87,'Great Scot 10-1-22 Chal'!$AW$11:$AW$28)</f>
        <v>0</v>
      </c>
      <c r="JS87" s="174">
        <f>SUMIF('Great Scot 10-1-22 Chal'!$B$11:$B$28,$C87,'Great Scot 10-1-22 Chal'!$AX$11:$AX$28)</f>
        <v>0</v>
      </c>
      <c r="JT87" s="174">
        <f>SUMIF('Great Scot 10-1-22 Chal'!$B$11:$B$28,$C87,'Great Scot 10-1-22 Chal'!$AY$11:$AY$28)</f>
        <v>0</v>
      </c>
      <c r="JU87" s="174">
        <f>SUMIF('Great Pumpkin Regatta 10-15-22'!$B$11:$B$54,$C87,'Great Pumpkin Regatta 10-15-22'!$AU$11:$AU$54)</f>
        <v>0</v>
      </c>
      <c r="JV87" s="174">
        <f>SUMIF('Great Pumpkin Regatta 10-15-22'!$B$11:$B$54,$C87,'Great Pumpkin Regatta 10-15-22'!$AV$11:$AV$54)</f>
        <v>0</v>
      </c>
      <c r="JW87" s="174">
        <f>SUMIF('Great Pumpkin Regatta 10-15-22'!$B$11:$B$54,$C87,'Great Pumpkin Regatta 10-15-22'!$AW$11:$AW$54)</f>
        <v>0</v>
      </c>
      <c r="JX87" s="174">
        <f>SUMIF('Great Pumpkin Regatta 10-15-22'!$B$11:$B$54,$C87,'Great Pumpkin Regatta 10-15-22'!$AX$11:$AX$54)</f>
        <v>0</v>
      </c>
      <c r="JY87" s="174">
        <f>SUMIF('Great Pumpkin Regatta 10-15-22'!$B$11:$B$54,$C87,'Great Pumpkin Regatta 10-15-22'!$AY$11:$AY$54)</f>
        <v>0</v>
      </c>
      <c r="JZ87" s="174">
        <f>SUMIF('One Day Regatta 10-29-22 FS'!$B$11:$B$19,$C87,'One Day Regatta 10-29-22 FS'!$AU$11:$AU$19)</f>
        <v>0</v>
      </c>
      <c r="KA87" s="174">
        <f>SUMIF('One Day Regatta 10-29-22 FS'!$B$11:$B$19,$C87,'One Day Regatta 10-29-22 FS'!$AV$11:$AV$19)</f>
        <v>0</v>
      </c>
      <c r="KB87" s="174">
        <f>SUMIF('One Day Regatta 10-29-22 FS'!$B$11:$B$19,$C87,'One Day Regatta 10-29-22 FS'!$AW$11:$AW$19)</f>
        <v>0</v>
      </c>
      <c r="KC87" s="174">
        <f>SUMIF('One Day Regatta 10-29-22 FS'!$B$11:$B$19,$C87,'One Day Regatta 10-29-22 FS'!$AX$11:$AX$19)</f>
        <v>0</v>
      </c>
      <c r="KD87" s="174">
        <f>SUMIF('One Day Regatta 10-29-22 FS'!$B$11:$B$19,$C87,'One Day Regatta 10-29-22 FS'!$AY$11:$AY$19)</f>
        <v>0</v>
      </c>
    </row>
    <row r="88" spans="1:290" ht="15" customHeight="1" x14ac:dyDescent="0.2">
      <c r="A88" s="400" t="s">
        <v>1369</v>
      </c>
      <c r="B88" s="134">
        <f t="shared" si="69"/>
        <v>36</v>
      </c>
      <c r="C88" s="170" t="s">
        <v>164</v>
      </c>
      <c r="D88" s="171">
        <f t="shared" si="76"/>
        <v>0</v>
      </c>
      <c r="E88" s="172">
        <f t="shared" si="77"/>
        <v>0</v>
      </c>
      <c r="F88" s="171">
        <f t="shared" si="78"/>
        <v>0</v>
      </c>
      <c r="G88" s="171">
        <v>0</v>
      </c>
      <c r="H88" s="171">
        <f t="shared" si="79"/>
        <v>0</v>
      </c>
      <c r="I88" s="173">
        <f t="shared" si="80"/>
        <v>0</v>
      </c>
      <c r="J88" s="173"/>
      <c r="K88" s="174">
        <f>SUMIF('Saturday Race 11-06-21'!$B$11:$B$21,$C88,'Saturday Race 11-06-21'!$AU$11:$AU$21)</f>
        <v>0</v>
      </c>
      <c r="L88" s="174">
        <f>SUMIF('Saturday Race 11-06-21'!$B$11:$B$21,$C88,'Saturday Race 11-06-21'!$AV$11:$AV$21)</f>
        <v>0</v>
      </c>
      <c r="M88" s="174">
        <f>SUMIF('Saturday Race 11-06-21'!$B$11:$B$21,$C88,'Saturday Race 11-06-21'!$AW$11:$AW$21)</f>
        <v>0</v>
      </c>
      <c r="N88" s="174">
        <f>SUMIF('Saturday Race 11-06-21'!$B$11:$B$21,$C88,'Saturday Race 11-06-21'!$AX$11:$AX$21)</f>
        <v>0</v>
      </c>
      <c r="O88" s="174">
        <f>SUMIF('Saturday Race 11-06-21'!$B$11:$B$21,$C88,'Saturday Race 11-06-21'!$AY$11:$AY$21)</f>
        <v>0</v>
      </c>
      <c r="P88" s="174">
        <f>SUMIF('Saturday Race 11-20-21'!$B$11:$B$20,$C88,'Saturday Race 11-20-21'!$AU$11:$AU$20)</f>
        <v>0</v>
      </c>
      <c r="Q88" s="174">
        <f>SUMIF('Saturday Race 11-20-21'!$B$11:$B$20,$C88,'Saturday Race 11-20-21'!$AV$11:$AV$20)</f>
        <v>0</v>
      </c>
      <c r="R88" s="174">
        <f>SUMIF('Saturday Race 11-20-21'!$B$11:$B$20,$C88,'Saturday Race 11-20-21'!$AW$11:$AW$20)</f>
        <v>0</v>
      </c>
      <c r="S88" s="174">
        <f>SUMIF('Saturday Race 11-20-21'!$B$11:$B$20,$C88,'Saturday Race 11-20-21'!$AX$11:$AX$20)</f>
        <v>0</v>
      </c>
      <c r="T88" s="174">
        <f>SUMIF('Saturday Race 11-20-21'!$B$11:$B$20,$C88,'Saturday Race 11-20-21'!$AY$11:$AY$20)</f>
        <v>0</v>
      </c>
      <c r="U88" s="174">
        <f>SUMIF('Saturday Race 1-08-22'!$B$11:$B$20,$C88,'Saturday Race 1-08-22'!$AU$11:$AU$20)</f>
        <v>0</v>
      </c>
      <c r="V88" s="174">
        <f>SUMIF('Saturday Race 1-08-22'!$B$11:$B$20,$C88,'Saturday Race 1-08-22'!$AV$11:$AV$20)</f>
        <v>0</v>
      </c>
      <c r="W88" s="174">
        <f>SUMIF('Saturday Race 1-08-22'!$B$11:$B$20,$C88,'Saturday Race 1-08-22'!$AW$11:$AW$20)</f>
        <v>0</v>
      </c>
      <c r="X88" s="174">
        <f>SUMIF('Saturday Race 1-08-22'!$B$11:$B$20,$C88,'Saturday Race 1-08-22'!$AX$11:$AX$20)</f>
        <v>0</v>
      </c>
      <c r="Y88" s="174">
        <f>SUMIF('Saturday Race 1-08-22'!$B$11:$B$20,$C88,'Saturday Race 1-08-22'!$AY$11:$AY$20)</f>
        <v>0</v>
      </c>
      <c r="Z88" s="174">
        <f>SUMIF('Saturday Race 1-22-22'!$B$11:$B$20,$C88,'Saturday Race 1-22-22'!$AU$11:$AU$20)</f>
        <v>0</v>
      </c>
      <c r="AA88" s="174">
        <f>SUMIF('Saturday Race 1-22-22'!$B$11:$B$20,$C88,'Saturday Race 1-22-22'!$AV$11:$AV$20)</f>
        <v>0</v>
      </c>
      <c r="AB88" s="174">
        <f>SUMIF('Saturday Race 1-22-22'!$B$11:$B$20,$C88,'Saturday Race 1-22-22'!$AW$11:$AW$20)</f>
        <v>0</v>
      </c>
      <c r="AC88" s="174">
        <f>SUMIF('Saturday Race 1-22-22'!$B$11:$B$20,$C88,'Saturday Race 1-22-22'!$AX$11:$AX$20)</f>
        <v>0</v>
      </c>
      <c r="AD88" s="174">
        <f>SUMIF('Saturday Race 1-22-22'!$B$11:$B$20,$C88,'Saturday Race 1-22-22'!$AY$11:$AY$20)</f>
        <v>0</v>
      </c>
      <c r="AE88" s="174">
        <f>SUMIF('Sunday Race 2-6-22'!$B$11:$B$20,$C88,'Sunday Race 2-6-22'!$AU$11:$AU$20)</f>
        <v>0</v>
      </c>
      <c r="AF88" s="174">
        <f>SUMIF('Sunday Race 2-6-22'!$B$11:$B$20,$C88,'Sunday Race 2-6-22'!$AV$11:$AV$20)</f>
        <v>0</v>
      </c>
      <c r="AG88" s="174">
        <f>SUMIF('Sunday Race 2-6-22'!$B$11:$B$20,$C88,'Sunday Race 2-6-22'!$AW$11:$AW$20)</f>
        <v>0</v>
      </c>
      <c r="AH88" s="174">
        <f>SUMIF('Sunday Race 2-6-22'!$B$11:$B$20,$C88,'Sunday Race 2-6-22'!$AX$11:$AX$20)</f>
        <v>0</v>
      </c>
      <c r="AI88" s="174">
        <f>SUMIF('Sunday Race 2-6-22'!$B$11:$B$20,$C88,'Sunday Race 2-6-22'!$AY$11:$AY$20)</f>
        <v>0</v>
      </c>
      <c r="AJ88" s="174">
        <f>SUMIF('Sunday Race 2-20-22'!$B$11:$B$26,$C88,'Sunday Race 2-20-22'!$AU$11:$AU$26)</f>
        <v>0</v>
      </c>
      <c r="AK88" s="174">
        <f>SUMIF('Sunday Race 2-20-22'!$B$11:$B$26,$C88,'Sunday Race 2-20-22'!$AV$11:$AV$26)</f>
        <v>0</v>
      </c>
      <c r="AL88" s="174">
        <f>SUMIF('Sunday Race 2-20-22'!$B$11:$B$26,$C88,'Sunday Race 2-20-22'!$AW$11:$AW$26)</f>
        <v>0</v>
      </c>
      <c r="AM88" s="174">
        <f>SUMIF('Sunday Race 2-20-22'!$B$11:$B$26,$C88,'Sunday Race 2-20-22'!$AX$11:$AX$26)</f>
        <v>0</v>
      </c>
      <c r="AN88" s="174">
        <f>SUMIF('Sunday Race 2-20-22'!$B$11:$B$26,$C88,'Sunday Race 2-20-22'!$AY$11:$AY$26)</f>
        <v>0</v>
      </c>
      <c r="AO88" s="174">
        <f>SUMIF('Sunday Race 2-27-22'!$B$11:$B$20,$C88,'Sunday Race 2-27-22'!$AU$11:$AU$20)</f>
        <v>0</v>
      </c>
      <c r="AP88" s="174">
        <f>SUMIF('Sunday Race 2-27-22'!$B$11:$B$20,$C88,'Sunday Race 2-27-22'!$AV$11:$AV$20)</f>
        <v>0</v>
      </c>
      <c r="AQ88" s="174">
        <f>SUMIF('Sunday Race 2-27-22'!$B$11:$B$20,$C88,'Sunday Race 2-27-22'!$AW$11:$AW$20)</f>
        <v>0</v>
      </c>
      <c r="AR88" s="174">
        <f>SUMIF('Sunday Race 2-27-22'!$B$11:$B$20,$C88,'Sunday Race 2-27-22'!$AX$11:$AX$20)</f>
        <v>0</v>
      </c>
      <c r="AS88" s="174">
        <f>SUMIF('Sunday Race 2-27-22'!$B$11:$B$20,$C88,'Sunday Race 2-27-22'!$AY$11:$AY$20)</f>
        <v>0</v>
      </c>
      <c r="AT88" s="174">
        <f>SUMIF('Sunday Race 3-13-22'!$B$11:$B$25,$C88,'Sunday Race 3-13-22'!$AU$11:$AU$25)</f>
        <v>0</v>
      </c>
      <c r="AU88" s="174">
        <f>SUMIF('Sunday Race 3-13-22'!$B$11:$B$25,$C88,'Sunday Race 3-13-22'!$AV$11:$AV$25)</f>
        <v>0</v>
      </c>
      <c r="AV88" s="174">
        <f>SUMIF('Sunday Race 3-13-22'!$B$11:$B$25,$C88,'Sunday Race 3-13-22'!$AW$11:$AW$25)</f>
        <v>0</v>
      </c>
      <c r="AW88" s="174">
        <f>SUMIF('Sunday Race 3-13-22'!$B$11:$B$25,$C88,'Sunday Race 3-13-22'!$AX$11:$AX$25)</f>
        <v>0</v>
      </c>
      <c r="AX88" s="174">
        <f>SUMIF('Sunday Race 3-13-22'!$B$11:$B$25,$C88,'Sunday Race 3-13-22'!$AY$11:$AY$25)</f>
        <v>0</v>
      </c>
      <c r="AY88" s="174">
        <f>SUMIF('Saturday Race 3-19-22'!$B$11:$B$15,$C88,'Saturday Race 3-19-22'!$AU$11:$AU$15)</f>
        <v>0</v>
      </c>
      <c r="AZ88" s="174">
        <f>SUMIF('Saturday Race 3-19-22'!$B$11:$B$15,$C88,'Saturday Race 3-19-22'!$AV$11:$AV$15)</f>
        <v>0</v>
      </c>
      <c r="BA88" s="174">
        <f>SUMIF('Saturday Race 3-19-22'!$B$11:$B$15,$C88,'Saturday Race 3-19-22'!$AW$11:$AW$15)</f>
        <v>0</v>
      </c>
      <c r="BB88" s="174">
        <f>SUMIF('Saturday Race 3-19-22'!$B$11:$B$15,$C88,'Saturday Race 3-19-22'!$AX$11:$AX$15)</f>
        <v>0</v>
      </c>
      <c r="BC88" s="174">
        <f>SUMIF('Saturday Race 3-19-22'!$B$11:$B$15,$C88,'Saturday Race 3-19-22'!$AY$11:$AY$15)</f>
        <v>0</v>
      </c>
      <c r="BD88" s="174">
        <f>SUMIF('Sunday Races 4-10-22'!$B$11:$B$26,$C88,'Sunday Races 4-10-22'!$AU$11:$AU$26)</f>
        <v>0</v>
      </c>
      <c r="BE88" s="174">
        <f>SUMIF('Sunday Races 4-10-22'!$B$11:$B$26,$C88,'Sunday Races 4-10-22'!$AV$11:$AV$26)</f>
        <v>0</v>
      </c>
      <c r="BF88" s="174">
        <f>SUMIF('Sunday Races 4-10-22'!$B$11:$B$26,$C88,'Sunday Races 4-10-22'!$AW$11:$AW$26)</f>
        <v>0</v>
      </c>
      <c r="BG88" s="174">
        <f>SUMIF('Sunday Races 4-10-22'!$B$11:$B$26,$C88,'Sunday Races 4-10-22'!$AX$11:$AX$26)</f>
        <v>0</v>
      </c>
      <c r="BH88" s="174">
        <f>SUMIF('Sunday Races 4-10-22'!$B$11:$B$26,$C88,'Sunday Races 4-10-22'!$AY$11:$AY$26)</f>
        <v>0</v>
      </c>
      <c r="BI88" s="174">
        <f>SUMIF('Sunday Races 5-1-22'!$B$11:$B$28,$C88,'Sunday Races 5-1-22'!$AU$11:$AU$28)</f>
        <v>0</v>
      </c>
      <c r="BJ88" s="174">
        <f>SUMIF('Sunday Races 5-1-22'!$B$11:$B$28,$C88,'Sunday Races 5-1-22'!$AV$11:$AV$28)</f>
        <v>0</v>
      </c>
      <c r="BK88" s="174">
        <f>SUMIF('Sunday Races 5-1-22'!$B$11:$B$28,$C88,'Sunday Races 5-1-22'!$AW$11:$AW$28)</f>
        <v>0</v>
      </c>
      <c r="BL88" s="174">
        <f>SUMIF('Sunday Races 5-1-22'!$B$11:$B$28,$C88,'Sunday Races 5-1-22'!$AX$11:$AX$28)</f>
        <v>0</v>
      </c>
      <c r="BM88" s="174">
        <f>SUMIF('Sunday Races 5-1-22'!$B$11:$B$28,$C88,'Sunday Races 5-1-22'!$AY$11:$AY$28)</f>
        <v>0</v>
      </c>
      <c r="BN88" s="174">
        <f>SUMIF('Sunday Races 6-5-22'!$B$11:$B$28,$C88,'Sunday Races 6-5-22'!$AU$11:$AU$28)</f>
        <v>0</v>
      </c>
      <c r="BO88" s="174">
        <f>SUMIF('Sunday Races 6-5-22'!$B$11:$B$28,$C88,'Sunday Races 6-5-22'!$AV$11:$AV$28)</f>
        <v>0</v>
      </c>
      <c r="BP88" s="174">
        <f>SUMIF('Sunday Races 6-5-22'!$B$11:$B$28,$C88,'Sunday Races 6-5-22'!$AW$11:$AW$28)</f>
        <v>0</v>
      </c>
      <c r="BQ88" s="174">
        <f>SUMIF('Sunday Races 6-5-22'!$B$11:$B$28,$C88,'Sunday Races 6-5-22'!$AX$11:$AX$28)</f>
        <v>0</v>
      </c>
      <c r="BR88" s="174">
        <f>SUMIF('Sunday Races 6-5-22'!$B$11:$B$28,$C88,'Sunday Races 6-5-22'!$AY$11:$AY$28)</f>
        <v>0</v>
      </c>
      <c r="BS88" s="174">
        <f>SUMIF('Sunday Races 6-12-22'!$B$11:$B$24,$C88,'Sunday Races 6-12-22'!$AU$11:$AU$24)</f>
        <v>0</v>
      </c>
      <c r="BT88" s="174">
        <f>SUMIF('Sunday Races 6-12-22'!$B$11:$B$24,$C88,'Sunday Races 6-12-22'!$AV$11:$AV$24)</f>
        <v>0</v>
      </c>
      <c r="BU88" s="174">
        <f>SUMIF('Sunday Races 6-12-22'!$B$11:$B$24,$C88,'Sunday Races 6-12-22'!$AW$11:$AW$24)</f>
        <v>0</v>
      </c>
      <c r="BV88" s="174">
        <f>SUMIF('Sunday Races 6-12-22'!$B$11:$B$24,$C88,'Sunday Races 6-12-22'!$AX$11:$AX$24)</f>
        <v>0</v>
      </c>
      <c r="BW88" s="174">
        <f>SUMIF('Sunday Races 6-12-22'!$B$11:$B$24,$C88,'Sunday Races 6-12-22'!$AY$11:$AY$24)</f>
        <v>0</v>
      </c>
      <c r="BX88" s="174">
        <f>SUMIF('Saturday Races 6-18-22'!$B$11:$B$24,$C88,'Saturday Races 6-18-22'!$AU$11:$AU$24)</f>
        <v>0</v>
      </c>
      <c r="BY88" s="174">
        <f>SUMIF('Saturday Races 6-18-22'!$B$11:$B$24,$C88,'Saturday Races 6-18-22'!$AV$11:$AV$24)</f>
        <v>0</v>
      </c>
      <c r="BZ88" s="174">
        <f>SUMIF('Saturday Races 6-18-22'!$B$11:$B$24,$C88,'Saturday Races 6-18-22'!$AW$11:$AW$24)</f>
        <v>0</v>
      </c>
      <c r="CA88" s="174">
        <f>SUMIF('Saturday Races 6-18-22'!$B$11:$B$24,$C88,'Saturday Races 6-18-22'!$AX$11:$AX$24)</f>
        <v>0</v>
      </c>
      <c r="CB88" s="174">
        <f>SUMIF('Saturday Races 6-18-22'!$B$11:$B$24,$C88,'Saturday Races 6-18-22'!$AY$11:$AY$24)</f>
        <v>0</v>
      </c>
      <c r="CC88" s="174">
        <f>SUMIF('Sunday Races 7-3-22'!$B$11:$B$26,$C88,'Sunday Races 7-3-22'!$AU$11:$AU$26)</f>
        <v>0</v>
      </c>
      <c r="CD88" s="174">
        <f>SUMIF('Sunday Races 7-3-22'!$B$11:$B$26,$C88,'Sunday Races 7-3-22'!$AV$11:$AV$26)</f>
        <v>0</v>
      </c>
      <c r="CE88" s="174">
        <f>SUMIF('Sunday Races 7-3-22'!$B$11:$B$26,$C88,'Sunday Races 7-3-22'!$AW$11:$AW$26)</f>
        <v>0</v>
      </c>
      <c r="CF88" s="174">
        <f>SUMIF('Sunday Races 7-3-22'!$B$11:$B$26,$C88,'Sunday Races 7-3-22'!$AX$11:$AX$26)</f>
        <v>0</v>
      </c>
      <c r="CG88" s="174">
        <f>SUMIF('Sunday Races 7-3-22'!$B$11:$B$26,$C88,'Sunday Races 7-3-22'!$AY$11:$AY$26)</f>
        <v>0</v>
      </c>
      <c r="CH88" s="174">
        <f>SUMIF('Sunday Races 7-31-22'!$B$11:$B$26,$C88,'Sunday Races 7-31-22'!$AU$11:$AU$26)</f>
        <v>0</v>
      </c>
      <c r="CI88" s="174">
        <f>SUMIF('Sunday Races 7-31-22'!$B$11:$B$26,$C88,'Sunday Races 7-31-22'!$AV$11:$AV$26)</f>
        <v>0</v>
      </c>
      <c r="CJ88" s="174">
        <f>SUMIF('Sunday Races 7-31-22'!$B$11:$B$26,$C88,'Sunday Races 7-31-22'!$AW$11:$AW$26)</f>
        <v>0</v>
      </c>
      <c r="CK88" s="174">
        <f>SUMIF('Sunday Races 7-31-22'!$B$11:$B$26,$C88,'Sunday Races 7-31-22'!$AX$11:$AX$26)</f>
        <v>0</v>
      </c>
      <c r="CL88" s="174">
        <f>SUMIF('Sunday Races 7-31-22'!$B$11:$B$26,$C88,'Sunday Races 7-31-22'!$AY$11:$AY$26)</f>
        <v>0</v>
      </c>
      <c r="CM88" s="174">
        <f>SUMIF('Sunday Races 8-14-22'!$B$11:$B$26,$C88,'Sunday Races 8-14-22'!$AU$11:$AU$26)</f>
        <v>0</v>
      </c>
      <c r="CN88" s="174">
        <f>SUMIF('Sunday Races 8-14-22'!$B$11:$B$26,$C88,'Sunday Races 8-14-22'!$AV$11:$AV$26)</f>
        <v>0</v>
      </c>
      <c r="CO88" s="174">
        <f>SUMIF('Sunday Races 8-14-22'!$B$11:$B$26,$C88,'Sunday Races 8-14-22'!$AW$11:$AW$26)</f>
        <v>0</v>
      </c>
      <c r="CP88" s="174">
        <f>SUMIF('Sunday Races 8-14-22'!$B$11:$B$26,$C88,'Sunday Races 8-14-22'!$AX$11:$AX$26)</f>
        <v>0</v>
      </c>
      <c r="CQ88" s="174">
        <f>SUMIF('Sunday Races 8-14-22'!$B$11:$B$26,$C88,'Sunday Races 8-14-22'!$AY$11:$AY$26)</f>
        <v>0</v>
      </c>
      <c r="CR88" s="174">
        <f>SUMIF('Saturday Races 8-20-22'!$B$11:$B$26,$C88,'Saturday Races 8-20-22'!$AU$11:$AU$26)</f>
        <v>0</v>
      </c>
      <c r="CS88" s="174">
        <f>SUMIF('Saturday Races 8-20-22'!$B$11:$B$26,$C88,'Saturday Races 8-20-22'!$AV$11:$AV$26)</f>
        <v>0</v>
      </c>
      <c r="CT88" s="174">
        <f>SUMIF('Saturday Races 8-20-22'!$B$11:$B$26,$C88,'Saturday Races 8-20-22'!$AW$11:$AW$26)</f>
        <v>0</v>
      </c>
      <c r="CU88" s="174">
        <f>SUMIF('Saturday Races 8-20-22'!$B$11:$B$26,$C88,'Saturday Races 8-20-22'!$AX$11:$AX$26)</f>
        <v>0</v>
      </c>
      <c r="CV88" s="174">
        <f>SUMIF('Saturday Races 8-20-22'!$B$11:$B$26,$C88,'Saturday Races 8-20-22'!$AY$11:$AY$26)</f>
        <v>0</v>
      </c>
      <c r="CW88" s="174">
        <f>SUMIF('Sunday Races 9-11-22'!$B$11:$B$20,$C88,'Sunday Races 9-11-22'!$AU$11:$AU$20)</f>
        <v>0</v>
      </c>
      <c r="CX88" s="174">
        <f>SUMIF('Sunday Races 9-11-22'!$B$11:$B$20,$C88,'Sunday Races 9-11-22'!$AV$11:$AV$20)</f>
        <v>0</v>
      </c>
      <c r="CY88" s="174">
        <f>SUMIF('Sunday Races 9-11-22'!$B$11:$B$20,$C88,'Sunday Races 9-11-22'!$AW$11:$AW$20)</f>
        <v>0</v>
      </c>
      <c r="CZ88" s="174">
        <f>SUMIF('Sunday Races 9-11-22'!$B$11:$B$20,$C88,'Sunday Races 9-11-22'!$AX$11:$AX$20)</f>
        <v>0</v>
      </c>
      <c r="DA88" s="174">
        <f>SUMIF('Sunday Races 9-11-22'!$B$11:$B$20,$C88,'Sunday Races 9-11-22'!$AY$11:$AY$20)</f>
        <v>0</v>
      </c>
      <c r="DB88" s="174">
        <f>SUMIF('Sunday Races 10-9-22'!$B$11:$B$21,$C88,'Sunday Races 10-9-22'!$AU$11:$AU$21)</f>
        <v>0</v>
      </c>
      <c r="DC88" s="174">
        <f>SUMIF('Sunday Races 10-9-22'!$B$11:$B$21,$C88,'Sunday Races 10-9-22'!$AV$11:$AV$21)</f>
        <v>0</v>
      </c>
      <c r="DD88" s="174">
        <f>SUMIF('Sunday Races 10-9-22'!$B$11:$B$21,$C88,'Sunday Races 10-9-22'!$AW$11:$AW$21)</f>
        <v>0</v>
      </c>
      <c r="DE88" s="174">
        <f>SUMIF('Sunday Races 10-9-22'!$B$11:$B$21,$C88,'Sunday Races 10-9-22'!$AX$11:$AX$21)</f>
        <v>0</v>
      </c>
      <c r="DF88" s="174">
        <f>SUMIF('Sunday Races 10-9-22'!$B$11:$B$21,$C88,'Sunday Races 10-9-22'!$AY$11:$AY$21)</f>
        <v>0</v>
      </c>
      <c r="DG88" s="174">
        <f>SUMIF('Sunday Races 10-23-22'!$B$11:$B$22,$C88,'Sunday Races 10-23-22'!$AU$11:$AU$22)</f>
        <v>0</v>
      </c>
      <c r="DH88" s="174">
        <f>SUMIF('Sunday Races 10-23-22'!$B$11:$B$22,$C88,'Sunday Races 10-23-22'!$AV$11:$AV$22)</f>
        <v>0</v>
      </c>
      <c r="DI88" s="174">
        <f>SUMIF('Sunday Races 10-23-22'!$B$11:$B$22,$C88,'Sunday Races 10-23-22'!$AW$11:$AW$22)</f>
        <v>0</v>
      </c>
      <c r="DJ88" s="174">
        <f>SUMIF('Sunday Races 10-23-22'!$B$11:$B$22,$C88,'Sunday Races 10-23-22'!$AX$11:$AX$22)</f>
        <v>0</v>
      </c>
      <c r="DK88" s="174">
        <f>SUMIF('Sunday Races 10-23-22'!$B$11:$B$22,$C88,'Sunday Races 10-23-22'!$AY$11:$AY$22)</f>
        <v>0</v>
      </c>
      <c r="DL88" s="175"/>
      <c r="DM88" s="176"/>
      <c r="DN88" s="177">
        <f t="shared" si="83"/>
        <v>0</v>
      </c>
      <c r="DO88" s="177">
        <f t="shared" si="83"/>
        <v>0</v>
      </c>
      <c r="DP88" s="177">
        <f t="shared" si="83"/>
        <v>0</v>
      </c>
      <c r="DQ88" s="177">
        <f t="shared" si="83"/>
        <v>0</v>
      </c>
      <c r="DR88" s="177">
        <f t="shared" si="83"/>
        <v>0</v>
      </c>
      <c r="DS88" s="177">
        <f t="shared" si="83"/>
        <v>0</v>
      </c>
      <c r="DT88" s="177">
        <f t="shared" si="83"/>
        <v>0</v>
      </c>
      <c r="DU88" s="177">
        <f t="shared" si="83"/>
        <v>0</v>
      </c>
      <c r="DV88" s="177">
        <f t="shared" si="83"/>
        <v>0</v>
      </c>
      <c r="DW88" s="177">
        <f t="shared" si="83"/>
        <v>0</v>
      </c>
      <c r="DX88" s="177">
        <f t="shared" si="84"/>
        <v>0</v>
      </c>
      <c r="DY88" s="177">
        <f t="shared" si="84"/>
        <v>0</v>
      </c>
      <c r="DZ88" s="177">
        <f t="shared" si="84"/>
        <v>0</v>
      </c>
      <c r="EA88" s="177">
        <f t="shared" si="84"/>
        <v>0</v>
      </c>
      <c r="EB88" s="177">
        <f t="shared" si="84"/>
        <v>0</v>
      </c>
      <c r="EC88" s="177">
        <f t="shared" si="84"/>
        <v>0</v>
      </c>
      <c r="ED88" s="177">
        <f t="shared" si="84"/>
        <v>0</v>
      </c>
      <c r="EE88" s="177">
        <f t="shared" si="84"/>
        <v>0</v>
      </c>
      <c r="EF88" s="177">
        <f t="shared" si="84"/>
        <v>0</v>
      </c>
      <c r="EG88" s="177">
        <f t="shared" si="84"/>
        <v>0</v>
      </c>
      <c r="EH88" s="177">
        <f t="shared" si="85"/>
        <v>0</v>
      </c>
      <c r="EI88" s="177">
        <f t="shared" si="85"/>
        <v>0</v>
      </c>
      <c r="EJ88" s="177">
        <f t="shared" si="85"/>
        <v>0</v>
      </c>
      <c r="EK88" s="177">
        <f t="shared" si="85"/>
        <v>0</v>
      </c>
      <c r="EL88" s="177">
        <f t="shared" si="85"/>
        <v>0</v>
      </c>
      <c r="EM88" s="177">
        <f t="shared" si="85"/>
        <v>0</v>
      </c>
      <c r="EN88" s="177">
        <f t="shared" si="85"/>
        <v>0</v>
      </c>
      <c r="EO88" s="177">
        <f t="shared" si="85"/>
        <v>0</v>
      </c>
      <c r="EP88" s="177">
        <f t="shared" si="85"/>
        <v>0</v>
      </c>
      <c r="EQ88" s="177">
        <f t="shared" si="85"/>
        <v>0</v>
      </c>
      <c r="ER88" s="177">
        <f t="shared" si="86"/>
        <v>0</v>
      </c>
      <c r="ES88" s="177">
        <f t="shared" si="86"/>
        <v>0</v>
      </c>
      <c r="ET88" s="177">
        <f t="shared" si="86"/>
        <v>0</v>
      </c>
      <c r="EU88" s="177">
        <f t="shared" si="86"/>
        <v>0</v>
      </c>
      <c r="EV88" s="177">
        <f t="shared" si="86"/>
        <v>0</v>
      </c>
      <c r="EW88" s="177">
        <f t="shared" si="86"/>
        <v>0</v>
      </c>
      <c r="EX88" s="177">
        <f t="shared" si="86"/>
        <v>0</v>
      </c>
      <c r="EY88" s="177">
        <f t="shared" si="86"/>
        <v>0</v>
      </c>
      <c r="EZ88" s="177">
        <f t="shared" si="86"/>
        <v>0</v>
      </c>
      <c r="FA88" s="177">
        <f t="shared" si="86"/>
        <v>0</v>
      </c>
      <c r="FB88" s="177">
        <f t="shared" si="87"/>
        <v>0</v>
      </c>
      <c r="FC88" s="177">
        <f t="shared" si="87"/>
        <v>0</v>
      </c>
      <c r="FD88" s="177">
        <f t="shared" si="87"/>
        <v>0</v>
      </c>
      <c r="FE88" s="177">
        <f t="shared" si="87"/>
        <v>0</v>
      </c>
      <c r="FF88" s="177">
        <f t="shared" si="87"/>
        <v>0</v>
      </c>
      <c r="FG88" s="177">
        <f t="shared" si="87"/>
        <v>0</v>
      </c>
      <c r="FH88" s="177">
        <f t="shared" si="87"/>
        <v>0</v>
      </c>
      <c r="FI88" s="177">
        <f t="shared" si="87"/>
        <v>0</v>
      </c>
      <c r="FJ88" s="177">
        <f t="shared" si="87"/>
        <v>0</v>
      </c>
      <c r="FK88" s="177">
        <f t="shared" si="87"/>
        <v>0</v>
      </c>
      <c r="FL88" s="177">
        <f t="shared" si="88"/>
        <v>0</v>
      </c>
      <c r="FM88" s="177">
        <f t="shared" si="88"/>
        <v>0</v>
      </c>
      <c r="FN88" s="177">
        <f t="shared" si="88"/>
        <v>0</v>
      </c>
      <c r="FO88" s="177">
        <f t="shared" si="88"/>
        <v>0</v>
      </c>
      <c r="FP88" s="177">
        <f t="shared" si="88"/>
        <v>0</v>
      </c>
      <c r="FQ88" s="177">
        <f t="shared" si="88"/>
        <v>0</v>
      </c>
      <c r="FR88" s="177">
        <f t="shared" si="88"/>
        <v>0</v>
      </c>
      <c r="FS88" s="177">
        <f t="shared" si="88"/>
        <v>0</v>
      </c>
      <c r="FT88" s="177">
        <f t="shared" si="88"/>
        <v>0</v>
      </c>
      <c r="FU88" s="177">
        <f t="shared" si="88"/>
        <v>0</v>
      </c>
      <c r="FV88" s="177">
        <f t="shared" si="88"/>
        <v>0</v>
      </c>
      <c r="FW88" s="177">
        <f t="shared" si="88"/>
        <v>0</v>
      </c>
      <c r="FX88" s="177">
        <f t="shared" si="88"/>
        <v>0</v>
      </c>
      <c r="FY88" s="177">
        <f t="shared" si="88"/>
        <v>0</v>
      </c>
      <c r="FZ88" s="177">
        <f t="shared" si="88"/>
        <v>0</v>
      </c>
      <c r="GA88" s="177"/>
      <c r="GB88" s="229">
        <f t="shared" si="81"/>
        <v>0</v>
      </c>
      <c r="GC88" s="229">
        <f t="shared" si="82"/>
        <v>0</v>
      </c>
      <c r="GD88" s="174">
        <f>SUMIF('One Day 12-04-21 Scots'!$B$11:$B$24,$C88,'One Day 12-04-21 Scots'!$AU$11:$AU$24)</f>
        <v>0</v>
      </c>
      <c r="GE88" s="174">
        <f>SUMIF('One Day 12-04-21 Scots'!$B$11:$B$24,$C88,'One Day 12-04-21 Scots'!$AV$11:$AV$24)</f>
        <v>0</v>
      </c>
      <c r="GF88" s="174">
        <f>SUMIF('One Day 12-04-21 Scots'!$B$11:$B$24,$C88,'One Day 12-04-21 Scots'!$AW$11:$AW$24)</f>
        <v>0</v>
      </c>
      <c r="GG88" s="174">
        <f>SUMIF('One Day 12-04-21 Scots'!$B$11:$B$24,$C88,'One Day 12-04-21 Scots'!$AX$11:$AX$24)</f>
        <v>0</v>
      </c>
      <c r="GH88" s="174">
        <f>SUMIF('One Day 12-04-21 Scots'!$B$11:$B$24,$C88,'One Day 12-04-21 Scots'!$AY$11:$AY$24)</f>
        <v>0</v>
      </c>
      <c r="GI88" s="174">
        <f>SUMIF('One Day 12-04-21 Thistles'!$B$11:$B$25,$C88,'One Day 12-04-21 Thistles'!$AU$11:$AU$25)</f>
        <v>0</v>
      </c>
      <c r="GJ88" s="174">
        <f>SUMIF('One Day 12-04-21 Thistles'!$B$11:$B$25,$C88,'One Day 12-04-21 Thistles'!$AV$11:$AV$25)</f>
        <v>0</v>
      </c>
      <c r="GK88" s="174">
        <f>SUMIF('One Day 12-04-21 Thistles'!$B$11:$B$25,$C88,'One Day 12-04-21 Thistles'!$AW$11:$AW$25)</f>
        <v>0</v>
      </c>
      <c r="GL88" s="174">
        <f>SUMIF('One Day 12-04-21 Thistles'!$B$11:$B$25,$C88,'One Day 12-04-21 Thistles'!$AX$11:$AX$25)</f>
        <v>0</v>
      </c>
      <c r="GM88" s="174">
        <f>SUMIF('One Day 12-04-21 Thistles'!$B$11:$B$25,$C88,'One Day 12-04-21 Thistles'!$AY$11:$AY$25)</f>
        <v>0</v>
      </c>
      <c r="GN88" s="174">
        <f>SUMIF('Chili One Day 2-12-22 Scots'!$B$11:$B$27,$C88,'Chili One Day 2-12-22 Scots'!$AU$11:$AU$27)</f>
        <v>0</v>
      </c>
      <c r="GO88" s="174">
        <f>SUMIF('Chili One Day 2-12-22 Scots'!$B$11:$B$27,$C88,'Chili One Day 2-12-22 Scots'!$AV$11:$AV$27)</f>
        <v>0</v>
      </c>
      <c r="GP88" s="174">
        <f>SUMIF('Chili One Day 2-12-22 Scots'!$B$11:$B$27,$C88,'Chili One Day 2-12-22 Scots'!$AW$11:$AW$27)</f>
        <v>0</v>
      </c>
      <c r="GQ88" s="174">
        <f>SUMIF('Chili One Day 2-12-22 Scots'!$B$11:$B$27,$C88,'Chili One Day 2-12-22 Scots'!$AX$11:$AX$27)</f>
        <v>0</v>
      </c>
      <c r="GR88" s="174">
        <f>SUMIF('Chili One Day 2-12-22 Scots'!$B$11:$B$27,$C88,'Chili One Day 2-12-22 Scots'!$AY$11:$AY$27)</f>
        <v>0</v>
      </c>
      <c r="GS88" s="174">
        <f>SUMIF('Chili One Day 2-12-22 Thistles'!$B$11:$B$27,$C88,'Chili One Day 2-12-22 Thistles'!$AU$11:$AU$27)</f>
        <v>0</v>
      </c>
      <c r="GT88" s="174">
        <f>SUMIF('Chili One Day 2-12-22 Thistles'!$B$11:$B$27,$C88,'Chili One Day 2-12-22 Thistles'!$AV$11:$AV$27)</f>
        <v>0</v>
      </c>
      <c r="GU88" s="174">
        <f>SUMIF('Chili One Day 2-12-22 Thistles'!$B$11:$B$27,$C88,'Chili One Day 2-12-22 Thistles'!$AW$11:$AW$27)</f>
        <v>0</v>
      </c>
      <c r="GV88" s="174">
        <f>SUMIF('Chili One Day 2-12-22 Thistles'!$B$11:$B$27,$C88,'Chili One Day 2-12-22 Thistles'!$AX$11:$AX$27)</f>
        <v>0</v>
      </c>
      <c r="GW88" s="174">
        <f>SUMIF('Chili One Day 2-12-22 Thistles'!$B$11:$B$27,$C88,'Chili One Day 2-12-22 Thistles'!$AY$11:$AY$27)</f>
        <v>0</v>
      </c>
      <c r="GX88" s="174">
        <f>SUMIF('Ironman One Day 3-5-22 FS'!$B$11:$B$26,$C88,'Ironman One Day 3-5-22 FS'!$AU$11:$AU$26)</f>
        <v>0</v>
      </c>
      <c r="GY88" s="174">
        <f>SUMIF('Ironman One Day 3-5-22 FS'!$B$11:$B$26,$C88,'Ironman One Day 3-5-22 FS'!$AV$11:$AV$26)</f>
        <v>0</v>
      </c>
      <c r="GZ88" s="174">
        <f>SUMIF('Ironman One Day 3-5-22 FS'!$B$11:$B$26,$C88,'Ironman One Day 3-5-22 FS'!$AW$11:$AW$26)</f>
        <v>0</v>
      </c>
      <c r="HA88" s="174">
        <f>SUMIF('Ironman One Day 3-5-22 FS'!$B$11:$B$26,$C88,'Ironman One Day 3-5-22 FS'!$AX$11:$AX$26)</f>
        <v>0</v>
      </c>
      <c r="HB88" s="174">
        <f>SUMIF('Ironman One Day 3-5-22 FS'!$B$11:$B$26,$C88,'Ironman One Day 3-5-22 FS'!$AY$11:$AY$26)</f>
        <v>0</v>
      </c>
      <c r="HC88" s="174">
        <f>SUMIF('Ironman One Day 3-5-22 420'!$B$11:$B$26,$C88,'Ironman One Day 3-5-22 420'!$AU$11:$AU$26)</f>
        <v>0</v>
      </c>
      <c r="HD88" s="174">
        <f>SUMIF('Ironman One Day 3-5-22 420'!$B$11:$B$26,$C88,'Ironman One Day 3-5-22 420'!$AV$11:$AV$26)</f>
        <v>0</v>
      </c>
      <c r="HE88" s="174">
        <f>SUMIF('Ironman One Day 3-5-22 420'!$B$11:$B$26,$C88,'Ironman One Day 3-5-22 420'!$AW$11:$AW$26)</f>
        <v>0</v>
      </c>
      <c r="HF88" s="174">
        <f>SUMIF('Ironman One Day 3-5-22 420'!$B$11:$B$26,$C88,'Ironman One Day 3-5-22 420'!$AX$11:$AX$26)</f>
        <v>0</v>
      </c>
      <c r="HG88" s="174">
        <f>SUMIF('Ironman One Day 3-5-22 420'!$B$11:$B$26,$C88,'Ironman One Day 3-5-22 420'!$AY$11:$AY$26)</f>
        <v>0</v>
      </c>
      <c r="HH88" s="174">
        <f>SUMIF('Easter One Day 4-16-22 FS'!$B$11:$B$25,$C88,'Easter One Day 4-16-22 FS'!$AU$11:$AU$25)</f>
        <v>0</v>
      </c>
      <c r="HI88" s="174">
        <f>SUMIF('Easter One Day 4-16-22 FS'!$B$11:$B$25,$C88,'Easter One Day 4-16-22 FS'!$AV$11:$AV$25)</f>
        <v>0</v>
      </c>
      <c r="HJ88" s="174">
        <f>SUMIF('Easter One Day 4-16-22 FS'!$B$11:$B$25,$C88,'Easter One Day 4-16-22 FS'!$AW$11:$AW$25)</f>
        <v>0</v>
      </c>
      <c r="HK88" s="174">
        <f>SUMIF('Easter One Day 4-16-22 FS'!$B$11:$B$25,$C88,'Easter One Day 4-16-22 FS'!$AX$11:$AX$25)</f>
        <v>0</v>
      </c>
      <c r="HL88" s="174">
        <f>SUMIF('Easter One Day 4-16-22 FS'!$B$11:$B$25,$C88,'Easter One Day 4-16-22 FS'!$AY$11:$AY$25)</f>
        <v>0</v>
      </c>
      <c r="HM88" s="174">
        <f>SUMIF('Easter One Day 4-16-22 TH'!$B$11:$B$25,$C88,'Easter One Day 4-16-22 TH'!$AU$11:$AU$25)</f>
        <v>0</v>
      </c>
      <c r="HN88" s="174">
        <f>SUMIF('Easter One Day 4-16-22 TH'!$B$11:$B$25,$C88,'Easter One Day 4-16-22 TH'!$AV$11:$AV$25)</f>
        <v>0</v>
      </c>
      <c r="HO88" s="174">
        <f>SUMIF('Easter One Day 4-16-22 TH'!$B$11:$B$25,$C88,'Easter One Day 4-16-22 TH'!$AW$11:$AW$25)</f>
        <v>0</v>
      </c>
      <c r="HP88" s="174">
        <f>SUMIF('Easter One Day 4-16-22 TH'!$B$11:$B$25,$C88,'Easter One Day 4-16-22 TH'!$AX$11:$AX$25)</f>
        <v>0</v>
      </c>
      <c r="HQ88" s="174">
        <f>SUMIF('Easter One Day 4-16-22 TH'!$B$11:$B$25,$C88,'Easter One Day 4-16-22 TH'!$AY$11:$AY$25)</f>
        <v>0</v>
      </c>
      <c r="HR88" s="174">
        <f>SUMIF('Long Distance Race 5-7-22'!$B$11:$B$25,$C88,'Long Distance Race 5-7-22'!$AU$11:$AU$25)</f>
        <v>0</v>
      </c>
      <c r="HS88" s="174">
        <f>SUMIF('Long Distance Race 5-7-22'!$B$11:$B$18,$C88,'Long Distance Race 5-7-22'!$AV$11:$AV$18)</f>
        <v>0</v>
      </c>
      <c r="HT88" s="174">
        <f>SUMIF('Long Distance Race 5-7-22'!$B$11:$B$18,$C88,'Long Distance Race 5-7-22'!$AW$11:$AW$18)</f>
        <v>0</v>
      </c>
      <c r="HU88" s="174">
        <f>SUMIF('Long Distance Race 5-7-22'!$B$11:$B$18,$C88,'Long Distance Race 5-7-22'!$AX$11:$AX$18)</f>
        <v>0</v>
      </c>
      <c r="HV88" s="174">
        <f>SUMIF('Long Distance Race 5-7-22'!$B$11:$B$18,$C88,'Long Distance Race 5-7-22'!$AY$11:$AY$18)</f>
        <v>0</v>
      </c>
      <c r="HW88" s="174">
        <f>SUMIF('Memorial Day Regatta 5-28-22 Op'!$B$11:$B$25,$C88,'Memorial Day Regatta 5-28-22 Op'!$AU$11:$AU$25)</f>
        <v>0</v>
      </c>
      <c r="HX88" s="174">
        <f>SUMIF('Memorial Day Regatta 5-28-22 Op'!$B$11:$B$18,$C88,'Memorial Day Regatta 5-28-22 Op'!$AV$11:$AV$18)</f>
        <v>0</v>
      </c>
      <c r="HY88" s="174">
        <f>SUMIF('Memorial Day Regatta 5-28-22 Op'!$B$11:$B$18,$C88,'Memorial Day Regatta 5-28-22 Op'!$AW$11:$AW$18)</f>
        <v>0</v>
      </c>
      <c r="HZ88" s="174">
        <f>SUMIF('Memorial Day Regatta 5-28-22 Op'!$B$11:$B$18,$C88,'Memorial Day Regatta 5-28-22 Op'!$AX$11:$AX$18)</f>
        <v>0</v>
      </c>
      <c r="IA88" s="174">
        <f>SUMIF('Memorial Day Regatta 5-28-22 Op'!$B$11:$B$18,$C88,'Memorial Day Regatta 5-28-22 Op'!$AY$11:$AY$18)</f>
        <v>0</v>
      </c>
      <c r="IB88" s="174">
        <f>SUMIF('Caldwell Cup 6-25-22 TH'!$B$11:$B$25,$C88,'Caldwell Cup 6-25-22 TH'!$AU$11:$AU$25)</f>
        <v>0</v>
      </c>
      <c r="IC88" s="174">
        <f>SUMIF('Caldwell Cup 6-25-22 TH'!$B$11:$B$25,$C88,'Caldwell Cup 6-25-22 TH'!$AV$11:$AV$25)</f>
        <v>0</v>
      </c>
      <c r="ID88" s="174">
        <f>SUMIF('Caldwell Cup 6-25-22 TH'!$B$11:$B$25,$C88,'Caldwell Cup 6-25-22 TH'!$AW$11:$AW$25)</f>
        <v>0</v>
      </c>
      <c r="IE88" s="174">
        <f>SUMIF('Caldwell Cup 6-25-22 TH'!$B$11:$B$25,$C88,'Caldwell Cup 6-25-22 TH'!$AX$11:$AX$25)</f>
        <v>0</v>
      </c>
      <c r="IF88" s="174">
        <f>SUMIF('Caldwell Cup 6-25-22 TH'!$B$11:$B$25,$C88,'Caldwell Cup 6-25-22 TH'!$AY$11:$AY$25)</f>
        <v>0</v>
      </c>
      <c r="IG88" s="174">
        <f>SUMIF('Caldwell Cup 6-25-22 FS'!$B$11:$B$21,$C88,'Caldwell Cup 6-25-22 FS'!$AU$11:$AU$21)</f>
        <v>0</v>
      </c>
      <c r="IH88" s="174">
        <f>SUMIF('Caldwell Cup 6-25-22 FS'!$B$11:$B$21,$C88,'Caldwell Cup 6-25-22 FS'!$AV$11:$AV$21)</f>
        <v>0</v>
      </c>
      <c r="II88" s="174">
        <f>SUMIF('Caldwell Cup 6-25-22 FS'!$B$11:$B$21,$C88,'Caldwell Cup 6-25-22 FS'!$AW$11:$AW$21)</f>
        <v>0</v>
      </c>
      <c r="IJ88" s="174">
        <f>SUMIF('Caldwell Cup 6-25-22 FS'!$B$11:$B$21,$C88,'Caldwell Cup 6-25-22 FS'!$AX$11:$AX$21)</f>
        <v>0</v>
      </c>
      <c r="IK88" s="174">
        <f>SUMIF('Caldwell Cup 6-25-22 FS'!$B$11:$B$21,$C88,'Caldwell Cup 6-25-22 FS'!$AY$11:$AY$21)</f>
        <v>0</v>
      </c>
      <c r="IL88" s="174">
        <f>SUMIF('Caldwell Cup 6-25-22 Lasers'!$B$11:$B$23,$C88,'Caldwell Cup 6-25-22 Lasers'!$AU$11:$AU$23)</f>
        <v>0</v>
      </c>
      <c r="IM88" s="174">
        <f>SUMIF('Caldwell Cup 6-25-22 Lasers'!$B$11:$B$23,$C88,'Caldwell Cup 6-25-22 Lasers'!$AV$11:$AV$23)</f>
        <v>0</v>
      </c>
      <c r="IN88" s="174">
        <f>SUMIF('Caldwell Cup 6-25-22 Lasers'!$B$11:$B$23,$C88,'Caldwell Cup 6-25-22 Lasers'!$AW$11:$AW$23)</f>
        <v>0</v>
      </c>
      <c r="IO88" s="174">
        <f>SUMIF('Caldwell Cup 6-25-22 Lasers'!$B$11:$B$23,$C88,'Caldwell Cup 6-25-22 Lasers'!$AX$11:$AX$23)</f>
        <v>0</v>
      </c>
      <c r="IP88" s="174">
        <f>SUMIF('Caldwell Cup 6-25-22 Lasers'!$B$11:$B$23,$C88,'Caldwell Cup 6-25-22 Lasers'!$AY$11:$AY$23)</f>
        <v>0</v>
      </c>
      <c r="IQ88" s="174">
        <f>SUMIF('Labor Day Regatta 9-3-22 FS'!$B$11:$B$30,$C88,'Labor Day Regatta 9-3-22 FS'!$AU$11:$AU$30)</f>
        <v>0</v>
      </c>
      <c r="IR88" s="174">
        <f>SUMIF('Labor Day Regatta 9-3-22 FS'!$B$11:$B$30,$C88,'Labor Day Regatta 9-3-22 FS'!$AV$11:$AV$30)</f>
        <v>0</v>
      </c>
      <c r="IS88" s="174">
        <f>SUMIF('Labor Day Regatta 9-3-22 FS'!$B$11:$B$30,$C88,'Labor Day Regatta 9-3-22 FS'!$AW$11:$AW$30)</f>
        <v>0</v>
      </c>
      <c r="IT88" s="174">
        <f>SUMIF('Labor Day Regatta 9-3-22 FS'!$B$11:$B$30,$C88,'Labor Day Regatta 9-3-22 FS'!$AX$11:$AX$30)</f>
        <v>0</v>
      </c>
      <c r="IU88" s="174">
        <f>SUMIF('Labor Day Regatta 9-3-22 FS'!$B$11:$B$30,$C88,'Labor Day Regatta 9-3-22 FS'!$AY$11:$AY$30)</f>
        <v>0</v>
      </c>
      <c r="IV88" s="174">
        <f>SUMIF('2022-09-17 Leukemia Cup FS'!$B$11:$B$26,$C88,'2022-09-17 Leukemia Cup FS'!$AU$11:$AU$26)</f>
        <v>0</v>
      </c>
      <c r="IW88" s="174">
        <f>SUMIF('2022-09-17 Leukemia Cup FS'!$B$11:$B$26,$C88,'2022-09-17 Leukemia Cup FS'!$AV$11:$AV$26)</f>
        <v>0</v>
      </c>
      <c r="IX88" s="174">
        <f>SUMIF('2022-09-17 Leukemia Cup FS'!$B$11:$B$26,$C88,'2022-09-17 Leukemia Cup FS'!$AW$11:$AW$26)</f>
        <v>0</v>
      </c>
      <c r="IY88" s="174">
        <f>SUMIF('2022-09-17 Leukemia Cup FS'!$B$11:$B$26,$C88,'2022-09-17 Leukemia Cup FS'!$AX$11:$AX$26)</f>
        <v>0</v>
      </c>
      <c r="IZ88" s="174">
        <f>SUMIF('2022-09-17 Leukemia Cup FS'!$B$11:$B$26,$C88,'2022-09-17 Leukemia Cup FS'!$AY$11:$AY$26)</f>
        <v>0</v>
      </c>
      <c r="JA88" s="174">
        <f>SUMIF('2022-09-17 Leukemia Cup TH'!$B$11:$B$28,$C88,'2022-09-17 Leukemia Cup TH'!$AU$11:$AU$28)</f>
        <v>0</v>
      </c>
      <c r="JB88" s="174">
        <f>SUMIF('2022-09-17 Leukemia Cup TH'!$B$11:$B$28,$C88,'2022-09-17 Leukemia Cup TH'!$AV$11:$AV$28)</f>
        <v>0</v>
      </c>
      <c r="JC88" s="174">
        <f>SUMIF('2022-09-17 Leukemia Cup TH'!$B$11:$B$28,$C88,'2022-09-17 Leukemia Cup TH'!$AW$11:$AW$28)</f>
        <v>0</v>
      </c>
      <c r="JD88" s="174">
        <f>SUMIF('2022-09-17 Leukemia Cup TH'!$B$11:$B$28,$C88,'2022-09-17 Leukemia Cup TH'!$AX$11:$AX$28)</f>
        <v>0</v>
      </c>
      <c r="JE88" s="174">
        <f>SUMIF('2022-09-17 Leukemia Cup TH'!$B$11:$B$28,$C88,'2022-09-17 Leukemia Cup TH'!$AY$11:$AY$28)</f>
        <v>0</v>
      </c>
      <c r="JF88" s="174">
        <f>SUMIF('Smith-Berry LDR 9-24-22'!$B$11:$B$30,$C88,'Smith-Berry LDR 9-24-22'!$AU$11:$AU$30)</f>
        <v>0</v>
      </c>
      <c r="JG88" s="174">
        <f>SUMIF('Smith-Berry LDR 9-24-22'!$B$11:$B$30,$C88,'Smith-Berry LDR 9-24-22'!$AV$11:$AV$30)</f>
        <v>0</v>
      </c>
      <c r="JH88" s="174">
        <f>SUMIF('Smith-Berry LDR 9-24-22'!$B$11:$B$30,$C88,'Smith-Berry LDR 9-24-22'!$AW$11:$AW$30)</f>
        <v>0</v>
      </c>
      <c r="JI88" s="174">
        <f>SUMIF('Smith-Berry LDR 9-24-22'!$B$11:$B$30,$C88,'Smith-Berry LDR 9-24-22'!$AX$11:$AX$30)</f>
        <v>0</v>
      </c>
      <c r="JJ88" s="174">
        <f>SUMIF('Smith-Berry LDR 9-24-22'!$B$11:$B$30,$C88,'Smith-Berry LDR 9-24-22'!$AY$11:$AY$30)</f>
        <v>0</v>
      </c>
      <c r="JK88" s="174">
        <f>SUMIF('Great Scot 10-1-22 Cham'!$B$11:$B$38,$C88,'Great Scot 10-1-22 Cham'!$AU$11:$AU$38)</f>
        <v>0</v>
      </c>
      <c r="JL88" s="174">
        <f>SUMIF('Great Scot 10-1-22 Cham'!$B$11:$B$38,$C88,'Great Scot 10-1-22 Cham'!$AV$11:$AV$38)</f>
        <v>0</v>
      </c>
      <c r="JM88" s="174">
        <f>SUMIF('Great Scot 10-1-22 Cham'!$B$11:$B$38,$C88,'Great Scot 10-1-22 Cham'!$AW$11:$AW$38)</f>
        <v>0</v>
      </c>
      <c r="JN88" s="174">
        <f>SUMIF('Great Scot 10-1-22 Cham'!$B$11:$B$38,$C88,'Great Scot 10-1-22 Cham'!$AX$11:$AX$38)</f>
        <v>0</v>
      </c>
      <c r="JO88" s="174">
        <f>SUMIF('Great Scot 10-1-22 Cham'!$B$11:$B$38,$C88,'Great Scot 10-1-22 Cham'!$AY$11:$AY$38)</f>
        <v>0</v>
      </c>
      <c r="JP88" s="174">
        <f>SUMIF('Great Scot 10-1-22 Chal'!$B$11:$B$28,$C88,'Great Scot 10-1-22 Chal'!$AU$11:$AU$28)</f>
        <v>0</v>
      </c>
      <c r="JQ88" s="174">
        <f>SUMIF('Great Scot 10-1-22 Chal'!$B$11:$B$28,$C88,'Great Scot 10-1-22 Chal'!$AV$11:$AV$28)</f>
        <v>0</v>
      </c>
      <c r="JR88" s="174">
        <f>SUMIF('Great Scot 10-1-22 Chal'!$B$11:$B$28,$C88,'Great Scot 10-1-22 Chal'!$AW$11:$AW$28)</f>
        <v>0</v>
      </c>
      <c r="JS88" s="174">
        <f>SUMIF('Great Scot 10-1-22 Chal'!$B$11:$B$28,$C88,'Great Scot 10-1-22 Chal'!$AX$11:$AX$28)</f>
        <v>0</v>
      </c>
      <c r="JT88" s="174">
        <f>SUMIF('Great Scot 10-1-22 Chal'!$B$11:$B$28,$C88,'Great Scot 10-1-22 Chal'!$AY$11:$AY$28)</f>
        <v>0</v>
      </c>
      <c r="JU88" s="174">
        <f>SUMIF('Great Pumpkin Regatta 10-15-22'!$B$11:$B$54,$C88,'Great Pumpkin Regatta 10-15-22'!$AU$11:$AU$54)</f>
        <v>0</v>
      </c>
      <c r="JV88" s="174">
        <f>SUMIF('Great Pumpkin Regatta 10-15-22'!$B$11:$B$54,$C88,'Great Pumpkin Regatta 10-15-22'!$AV$11:$AV$54)</f>
        <v>0</v>
      </c>
      <c r="JW88" s="174">
        <f>SUMIF('Great Pumpkin Regatta 10-15-22'!$B$11:$B$54,$C88,'Great Pumpkin Regatta 10-15-22'!$AW$11:$AW$54)</f>
        <v>0</v>
      </c>
      <c r="JX88" s="174">
        <f>SUMIF('Great Pumpkin Regatta 10-15-22'!$B$11:$B$54,$C88,'Great Pumpkin Regatta 10-15-22'!$AX$11:$AX$54)</f>
        <v>0</v>
      </c>
      <c r="JY88" s="174">
        <f>SUMIF('Great Pumpkin Regatta 10-15-22'!$B$11:$B$54,$C88,'Great Pumpkin Regatta 10-15-22'!$AY$11:$AY$54)</f>
        <v>0</v>
      </c>
      <c r="JZ88" s="174">
        <f>SUMIF('One Day Regatta 10-29-22 FS'!$B$11:$B$19,$C88,'One Day Regatta 10-29-22 FS'!$AU$11:$AU$19)</f>
        <v>0</v>
      </c>
      <c r="KA88" s="174">
        <f>SUMIF('One Day Regatta 10-29-22 FS'!$B$11:$B$19,$C88,'One Day Regatta 10-29-22 FS'!$AV$11:$AV$19)</f>
        <v>0</v>
      </c>
      <c r="KB88" s="174">
        <f>SUMIF('One Day Regatta 10-29-22 FS'!$B$11:$B$19,$C88,'One Day Regatta 10-29-22 FS'!$AW$11:$AW$19)</f>
        <v>0</v>
      </c>
      <c r="KC88" s="174">
        <f>SUMIF('One Day Regatta 10-29-22 FS'!$B$11:$B$19,$C88,'One Day Regatta 10-29-22 FS'!$AX$11:$AX$19)</f>
        <v>0</v>
      </c>
      <c r="KD88" s="174">
        <f>SUMIF('One Day Regatta 10-29-22 FS'!$B$11:$B$19,$C88,'One Day Regatta 10-29-22 FS'!$AY$11:$AY$19)</f>
        <v>0</v>
      </c>
    </row>
    <row r="89" spans="1:290" ht="15" customHeight="1" x14ac:dyDescent="0.2">
      <c r="A89" s="400" t="s">
        <v>1369</v>
      </c>
      <c r="B89" s="134">
        <f t="shared" si="69"/>
        <v>36</v>
      </c>
      <c r="C89" s="170" t="s">
        <v>810</v>
      </c>
      <c r="D89" s="171">
        <f t="shared" si="76"/>
        <v>0</v>
      </c>
      <c r="E89" s="172">
        <f t="shared" si="77"/>
        <v>0</v>
      </c>
      <c r="F89" s="171">
        <f t="shared" si="78"/>
        <v>0</v>
      </c>
      <c r="G89" s="171">
        <v>0</v>
      </c>
      <c r="H89" s="171">
        <f t="shared" si="79"/>
        <v>0</v>
      </c>
      <c r="I89" s="173">
        <f t="shared" si="80"/>
        <v>0</v>
      </c>
      <c r="J89" s="173"/>
      <c r="K89" s="174">
        <f>SUMIF('Saturday Race 11-06-21'!$B$11:$B$21,$C89,'Saturday Race 11-06-21'!$AU$11:$AU$21)</f>
        <v>0</v>
      </c>
      <c r="L89" s="174">
        <f>SUMIF('Saturday Race 11-06-21'!$B$11:$B$21,$C89,'Saturday Race 11-06-21'!$AV$11:$AV$21)</f>
        <v>0</v>
      </c>
      <c r="M89" s="174">
        <f>SUMIF('Saturday Race 11-06-21'!$B$11:$B$21,$C89,'Saturday Race 11-06-21'!$AW$11:$AW$21)</f>
        <v>0</v>
      </c>
      <c r="N89" s="174">
        <f>SUMIF('Saturday Race 11-06-21'!$B$11:$B$21,$C89,'Saturday Race 11-06-21'!$AX$11:$AX$21)</f>
        <v>0</v>
      </c>
      <c r="O89" s="174">
        <f>SUMIF('Saturday Race 11-06-21'!$B$11:$B$21,$C89,'Saturday Race 11-06-21'!$AY$11:$AY$21)</f>
        <v>0</v>
      </c>
      <c r="P89" s="174">
        <f>SUMIF('Saturday Race 11-20-21'!$B$11:$B$20,$C89,'Saturday Race 11-20-21'!$AU$11:$AU$20)</f>
        <v>0</v>
      </c>
      <c r="Q89" s="174">
        <f>SUMIF('Saturday Race 11-20-21'!$B$11:$B$20,$C89,'Saturday Race 11-20-21'!$AV$11:$AV$20)</f>
        <v>0</v>
      </c>
      <c r="R89" s="174">
        <f>SUMIF('Saturday Race 11-20-21'!$B$11:$B$20,$C89,'Saturday Race 11-20-21'!$AW$11:$AW$20)</f>
        <v>0</v>
      </c>
      <c r="S89" s="174">
        <f>SUMIF('Saturday Race 11-20-21'!$B$11:$B$20,$C89,'Saturday Race 11-20-21'!$AX$11:$AX$20)</f>
        <v>0</v>
      </c>
      <c r="T89" s="174">
        <f>SUMIF('Saturday Race 11-20-21'!$B$11:$B$20,$C89,'Saturday Race 11-20-21'!$AY$11:$AY$20)</f>
        <v>0</v>
      </c>
      <c r="U89" s="174">
        <f>SUMIF('Saturday Race 1-08-22'!$B$11:$B$20,$C89,'Saturday Race 1-08-22'!$AU$11:$AU$20)</f>
        <v>0</v>
      </c>
      <c r="V89" s="174">
        <f>SUMIF('Saturday Race 1-08-22'!$B$11:$B$20,$C89,'Saturday Race 1-08-22'!$AV$11:$AV$20)</f>
        <v>0</v>
      </c>
      <c r="W89" s="174">
        <f>SUMIF('Saturday Race 1-08-22'!$B$11:$B$20,$C89,'Saturday Race 1-08-22'!$AW$11:$AW$20)</f>
        <v>0</v>
      </c>
      <c r="X89" s="174">
        <f>SUMIF('Saturday Race 1-08-22'!$B$11:$B$20,$C89,'Saturday Race 1-08-22'!$AX$11:$AX$20)</f>
        <v>0</v>
      </c>
      <c r="Y89" s="174">
        <f>SUMIF('Saturday Race 1-08-22'!$B$11:$B$20,$C89,'Saturday Race 1-08-22'!$AY$11:$AY$20)</f>
        <v>0</v>
      </c>
      <c r="Z89" s="174">
        <f>SUMIF('Saturday Race 1-22-22'!$B$11:$B$20,$C89,'Saturday Race 1-22-22'!$AU$11:$AU$20)</f>
        <v>0</v>
      </c>
      <c r="AA89" s="174">
        <f>SUMIF('Saturday Race 1-22-22'!$B$11:$B$20,$C89,'Saturday Race 1-22-22'!$AV$11:$AV$20)</f>
        <v>0</v>
      </c>
      <c r="AB89" s="174">
        <f>SUMIF('Saturday Race 1-22-22'!$B$11:$B$20,$C89,'Saturday Race 1-22-22'!$AW$11:$AW$20)</f>
        <v>0</v>
      </c>
      <c r="AC89" s="174">
        <f>SUMIF('Saturday Race 1-22-22'!$B$11:$B$20,$C89,'Saturday Race 1-22-22'!$AX$11:$AX$20)</f>
        <v>0</v>
      </c>
      <c r="AD89" s="174">
        <f>SUMIF('Saturday Race 1-22-22'!$B$11:$B$20,$C89,'Saturday Race 1-22-22'!$AY$11:$AY$20)</f>
        <v>0</v>
      </c>
      <c r="AE89" s="174">
        <f>SUMIF('Sunday Race 2-6-22'!$B$11:$B$20,$C89,'Sunday Race 2-6-22'!$AU$11:$AU$20)</f>
        <v>0</v>
      </c>
      <c r="AF89" s="174">
        <f>SUMIF('Sunday Race 2-6-22'!$B$11:$B$20,$C89,'Sunday Race 2-6-22'!$AV$11:$AV$20)</f>
        <v>0</v>
      </c>
      <c r="AG89" s="174">
        <f>SUMIF('Sunday Race 2-6-22'!$B$11:$B$20,$C89,'Sunday Race 2-6-22'!$AW$11:$AW$20)</f>
        <v>0</v>
      </c>
      <c r="AH89" s="174">
        <f>SUMIF('Sunday Race 2-6-22'!$B$11:$B$20,$C89,'Sunday Race 2-6-22'!$AX$11:$AX$20)</f>
        <v>0</v>
      </c>
      <c r="AI89" s="174">
        <f>SUMIF('Sunday Race 2-6-22'!$B$11:$B$20,$C89,'Sunday Race 2-6-22'!$AY$11:$AY$20)</f>
        <v>0</v>
      </c>
      <c r="AJ89" s="174">
        <f>SUMIF('Sunday Race 2-20-22'!$B$11:$B$26,$C89,'Sunday Race 2-20-22'!$AU$11:$AU$26)</f>
        <v>0</v>
      </c>
      <c r="AK89" s="174">
        <f>SUMIF('Sunday Race 2-20-22'!$B$11:$B$26,$C89,'Sunday Race 2-20-22'!$AV$11:$AV$26)</f>
        <v>0</v>
      </c>
      <c r="AL89" s="174">
        <f>SUMIF('Sunday Race 2-20-22'!$B$11:$B$26,$C89,'Sunday Race 2-20-22'!$AW$11:$AW$26)</f>
        <v>0</v>
      </c>
      <c r="AM89" s="174">
        <f>SUMIF('Sunday Race 2-20-22'!$B$11:$B$26,$C89,'Sunday Race 2-20-22'!$AX$11:$AX$26)</f>
        <v>0</v>
      </c>
      <c r="AN89" s="174">
        <f>SUMIF('Sunday Race 2-20-22'!$B$11:$B$26,$C89,'Sunday Race 2-20-22'!$AY$11:$AY$26)</f>
        <v>0</v>
      </c>
      <c r="AO89" s="174">
        <f>SUMIF('Sunday Race 2-27-22'!$B$11:$B$20,$C89,'Sunday Race 2-27-22'!$AU$11:$AU$20)</f>
        <v>0</v>
      </c>
      <c r="AP89" s="174">
        <f>SUMIF('Sunday Race 2-27-22'!$B$11:$B$20,$C89,'Sunday Race 2-27-22'!$AV$11:$AV$20)</f>
        <v>0</v>
      </c>
      <c r="AQ89" s="174">
        <f>SUMIF('Sunday Race 2-27-22'!$B$11:$B$20,$C89,'Sunday Race 2-27-22'!$AW$11:$AW$20)</f>
        <v>0</v>
      </c>
      <c r="AR89" s="174">
        <f>SUMIF('Sunday Race 2-27-22'!$B$11:$B$20,$C89,'Sunday Race 2-27-22'!$AX$11:$AX$20)</f>
        <v>0</v>
      </c>
      <c r="AS89" s="174">
        <f>SUMIF('Sunday Race 2-27-22'!$B$11:$B$20,$C89,'Sunday Race 2-27-22'!$AY$11:$AY$20)</f>
        <v>0</v>
      </c>
      <c r="AT89" s="174">
        <f>SUMIF('Sunday Race 3-13-22'!$B$11:$B$25,$C89,'Sunday Race 3-13-22'!$AU$11:$AU$25)</f>
        <v>0</v>
      </c>
      <c r="AU89" s="174">
        <f>SUMIF('Sunday Race 3-13-22'!$B$11:$B$25,$C89,'Sunday Race 3-13-22'!$AV$11:$AV$25)</f>
        <v>0</v>
      </c>
      <c r="AV89" s="174">
        <f>SUMIF('Sunday Race 3-13-22'!$B$11:$B$25,$C89,'Sunday Race 3-13-22'!$AW$11:$AW$25)</f>
        <v>0</v>
      </c>
      <c r="AW89" s="174">
        <f>SUMIF('Sunday Race 3-13-22'!$B$11:$B$25,$C89,'Sunday Race 3-13-22'!$AX$11:$AX$25)</f>
        <v>0</v>
      </c>
      <c r="AX89" s="174">
        <f>SUMIF('Sunday Race 3-13-22'!$B$11:$B$25,$C89,'Sunday Race 3-13-22'!$AY$11:$AY$25)</f>
        <v>0</v>
      </c>
      <c r="AY89" s="174">
        <f>SUMIF('Saturday Race 3-19-22'!$B$11:$B$15,$C89,'Saturday Race 3-19-22'!$AU$11:$AU$15)</f>
        <v>0</v>
      </c>
      <c r="AZ89" s="174">
        <f>SUMIF('Saturday Race 3-19-22'!$B$11:$B$15,$C89,'Saturday Race 3-19-22'!$AV$11:$AV$15)</f>
        <v>0</v>
      </c>
      <c r="BA89" s="174">
        <f>SUMIF('Saturday Race 3-19-22'!$B$11:$B$15,$C89,'Saturday Race 3-19-22'!$AW$11:$AW$15)</f>
        <v>0</v>
      </c>
      <c r="BB89" s="174">
        <f>SUMIF('Saturday Race 3-19-22'!$B$11:$B$15,$C89,'Saturday Race 3-19-22'!$AX$11:$AX$15)</f>
        <v>0</v>
      </c>
      <c r="BC89" s="174">
        <f>SUMIF('Saturday Race 3-19-22'!$B$11:$B$15,$C89,'Saturday Race 3-19-22'!$AY$11:$AY$15)</f>
        <v>0</v>
      </c>
      <c r="BD89" s="174">
        <f>SUMIF('Sunday Races 4-10-22'!$B$11:$B$26,$C89,'Sunday Races 4-10-22'!$AU$11:$AU$26)</f>
        <v>0</v>
      </c>
      <c r="BE89" s="174">
        <f>SUMIF('Sunday Races 4-10-22'!$B$11:$B$26,$C89,'Sunday Races 4-10-22'!$AV$11:$AV$26)</f>
        <v>0</v>
      </c>
      <c r="BF89" s="174">
        <f>SUMIF('Sunday Races 4-10-22'!$B$11:$B$26,$C89,'Sunday Races 4-10-22'!$AW$11:$AW$26)</f>
        <v>0</v>
      </c>
      <c r="BG89" s="174">
        <f>SUMIF('Sunday Races 4-10-22'!$B$11:$B$26,$C89,'Sunday Races 4-10-22'!$AX$11:$AX$26)</f>
        <v>0</v>
      </c>
      <c r="BH89" s="174">
        <f>SUMIF('Sunday Races 4-10-22'!$B$11:$B$26,$C89,'Sunday Races 4-10-22'!$AY$11:$AY$26)</f>
        <v>0</v>
      </c>
      <c r="BI89" s="174">
        <f>SUMIF('Sunday Races 5-1-22'!$B$11:$B$28,$C89,'Sunday Races 5-1-22'!$AU$11:$AU$28)</f>
        <v>0</v>
      </c>
      <c r="BJ89" s="174">
        <f>SUMIF('Sunday Races 5-1-22'!$B$11:$B$28,$C89,'Sunday Races 5-1-22'!$AV$11:$AV$28)</f>
        <v>0</v>
      </c>
      <c r="BK89" s="174">
        <f>SUMIF('Sunday Races 5-1-22'!$B$11:$B$28,$C89,'Sunday Races 5-1-22'!$AW$11:$AW$28)</f>
        <v>0</v>
      </c>
      <c r="BL89" s="174">
        <f>SUMIF('Sunday Races 5-1-22'!$B$11:$B$28,$C89,'Sunday Races 5-1-22'!$AX$11:$AX$28)</f>
        <v>0</v>
      </c>
      <c r="BM89" s="174">
        <f>SUMIF('Sunday Races 5-1-22'!$B$11:$B$28,$C89,'Sunday Races 5-1-22'!$AY$11:$AY$28)</f>
        <v>0</v>
      </c>
      <c r="BN89" s="174">
        <f>SUMIF('Sunday Races 6-5-22'!$B$11:$B$28,$C89,'Sunday Races 6-5-22'!$AU$11:$AU$28)</f>
        <v>0</v>
      </c>
      <c r="BO89" s="174">
        <f>SUMIF('Sunday Races 6-5-22'!$B$11:$B$28,$C89,'Sunday Races 6-5-22'!$AV$11:$AV$28)</f>
        <v>0</v>
      </c>
      <c r="BP89" s="174">
        <f>SUMIF('Sunday Races 6-5-22'!$B$11:$B$28,$C89,'Sunday Races 6-5-22'!$AW$11:$AW$28)</f>
        <v>0</v>
      </c>
      <c r="BQ89" s="174">
        <f>SUMIF('Sunday Races 6-5-22'!$B$11:$B$28,$C89,'Sunday Races 6-5-22'!$AX$11:$AX$28)</f>
        <v>0</v>
      </c>
      <c r="BR89" s="174">
        <f>SUMIF('Sunday Races 6-5-22'!$B$11:$B$28,$C89,'Sunday Races 6-5-22'!$AY$11:$AY$28)</f>
        <v>0</v>
      </c>
      <c r="BS89" s="174">
        <f>SUMIF('Sunday Races 6-12-22'!$B$11:$B$24,$C89,'Sunday Races 6-12-22'!$AU$11:$AU$24)</f>
        <v>0</v>
      </c>
      <c r="BT89" s="174">
        <f>SUMIF('Sunday Races 6-12-22'!$B$11:$B$24,$C89,'Sunday Races 6-12-22'!$AV$11:$AV$24)</f>
        <v>0</v>
      </c>
      <c r="BU89" s="174">
        <f>SUMIF('Sunday Races 6-12-22'!$B$11:$B$24,$C89,'Sunday Races 6-12-22'!$AW$11:$AW$24)</f>
        <v>0</v>
      </c>
      <c r="BV89" s="174">
        <f>SUMIF('Sunday Races 6-12-22'!$B$11:$B$24,$C89,'Sunday Races 6-12-22'!$AX$11:$AX$24)</f>
        <v>0</v>
      </c>
      <c r="BW89" s="174">
        <f>SUMIF('Sunday Races 6-12-22'!$B$11:$B$24,$C89,'Sunday Races 6-12-22'!$AY$11:$AY$24)</f>
        <v>0</v>
      </c>
      <c r="BX89" s="174">
        <f>SUMIF('Saturday Races 6-18-22'!$B$11:$B$24,$C89,'Saturday Races 6-18-22'!$AU$11:$AU$24)</f>
        <v>0</v>
      </c>
      <c r="BY89" s="174">
        <f>SUMIF('Saturday Races 6-18-22'!$B$11:$B$24,$C89,'Saturday Races 6-18-22'!$AV$11:$AV$24)</f>
        <v>0</v>
      </c>
      <c r="BZ89" s="174">
        <f>SUMIF('Saturday Races 6-18-22'!$B$11:$B$24,$C89,'Saturday Races 6-18-22'!$AW$11:$AW$24)</f>
        <v>0</v>
      </c>
      <c r="CA89" s="174">
        <f>SUMIF('Saturday Races 6-18-22'!$B$11:$B$24,$C89,'Saturday Races 6-18-22'!$AX$11:$AX$24)</f>
        <v>0</v>
      </c>
      <c r="CB89" s="174">
        <f>SUMIF('Saturday Races 6-18-22'!$B$11:$B$24,$C89,'Saturday Races 6-18-22'!$AY$11:$AY$24)</f>
        <v>0</v>
      </c>
      <c r="CC89" s="174">
        <f>SUMIF('Sunday Races 7-3-22'!$B$11:$B$26,$C89,'Sunday Races 7-3-22'!$AU$11:$AU$26)</f>
        <v>0</v>
      </c>
      <c r="CD89" s="174">
        <f>SUMIF('Sunday Races 7-3-22'!$B$11:$B$26,$C89,'Sunday Races 7-3-22'!$AV$11:$AV$26)</f>
        <v>0</v>
      </c>
      <c r="CE89" s="174">
        <f>SUMIF('Sunday Races 7-3-22'!$B$11:$B$26,$C89,'Sunday Races 7-3-22'!$AW$11:$AW$26)</f>
        <v>0</v>
      </c>
      <c r="CF89" s="174">
        <f>SUMIF('Sunday Races 7-3-22'!$B$11:$B$26,$C89,'Sunday Races 7-3-22'!$AX$11:$AX$26)</f>
        <v>0</v>
      </c>
      <c r="CG89" s="174">
        <f>SUMIF('Sunday Races 7-3-22'!$B$11:$B$26,$C89,'Sunday Races 7-3-22'!$AY$11:$AY$26)</f>
        <v>0</v>
      </c>
      <c r="CH89" s="174">
        <f>SUMIF('Sunday Races 7-31-22'!$B$11:$B$26,$C89,'Sunday Races 7-31-22'!$AU$11:$AU$26)</f>
        <v>0</v>
      </c>
      <c r="CI89" s="174">
        <f>SUMIF('Sunday Races 7-31-22'!$B$11:$B$26,$C89,'Sunday Races 7-31-22'!$AV$11:$AV$26)</f>
        <v>0</v>
      </c>
      <c r="CJ89" s="174">
        <f>SUMIF('Sunday Races 7-31-22'!$B$11:$B$26,$C89,'Sunday Races 7-31-22'!$AW$11:$AW$26)</f>
        <v>0</v>
      </c>
      <c r="CK89" s="174">
        <f>SUMIF('Sunday Races 7-31-22'!$B$11:$B$26,$C89,'Sunday Races 7-31-22'!$AX$11:$AX$26)</f>
        <v>0</v>
      </c>
      <c r="CL89" s="174">
        <f>SUMIF('Sunday Races 7-31-22'!$B$11:$B$26,$C89,'Sunday Races 7-31-22'!$AY$11:$AY$26)</f>
        <v>0</v>
      </c>
      <c r="CM89" s="174">
        <f>SUMIF('Sunday Races 8-14-22'!$B$11:$B$26,$C89,'Sunday Races 8-14-22'!$AU$11:$AU$26)</f>
        <v>0</v>
      </c>
      <c r="CN89" s="174">
        <f>SUMIF('Sunday Races 8-14-22'!$B$11:$B$26,$C89,'Sunday Races 8-14-22'!$AV$11:$AV$26)</f>
        <v>0</v>
      </c>
      <c r="CO89" s="174">
        <f>SUMIF('Sunday Races 8-14-22'!$B$11:$B$26,$C89,'Sunday Races 8-14-22'!$AW$11:$AW$26)</f>
        <v>0</v>
      </c>
      <c r="CP89" s="174">
        <f>SUMIF('Sunday Races 8-14-22'!$B$11:$B$26,$C89,'Sunday Races 8-14-22'!$AX$11:$AX$26)</f>
        <v>0</v>
      </c>
      <c r="CQ89" s="174">
        <f>SUMIF('Sunday Races 8-14-22'!$B$11:$B$26,$C89,'Sunday Races 8-14-22'!$AY$11:$AY$26)</f>
        <v>0</v>
      </c>
      <c r="CR89" s="174">
        <f>SUMIF('Saturday Races 8-20-22'!$B$11:$B$26,$C89,'Saturday Races 8-20-22'!$AU$11:$AU$26)</f>
        <v>0</v>
      </c>
      <c r="CS89" s="174">
        <f>SUMIF('Saturday Races 8-20-22'!$B$11:$B$26,$C89,'Saturday Races 8-20-22'!$AV$11:$AV$26)</f>
        <v>0</v>
      </c>
      <c r="CT89" s="174">
        <f>SUMIF('Saturday Races 8-20-22'!$B$11:$B$26,$C89,'Saturday Races 8-20-22'!$AW$11:$AW$26)</f>
        <v>0</v>
      </c>
      <c r="CU89" s="174">
        <f>SUMIF('Saturday Races 8-20-22'!$B$11:$B$26,$C89,'Saturday Races 8-20-22'!$AX$11:$AX$26)</f>
        <v>0</v>
      </c>
      <c r="CV89" s="174">
        <f>SUMIF('Saturday Races 8-20-22'!$B$11:$B$26,$C89,'Saturday Races 8-20-22'!$AY$11:$AY$26)</f>
        <v>0</v>
      </c>
      <c r="CW89" s="174">
        <f>SUMIF('Sunday Races 9-11-22'!$B$11:$B$20,$C89,'Sunday Races 9-11-22'!$AU$11:$AU$20)</f>
        <v>0</v>
      </c>
      <c r="CX89" s="174">
        <f>SUMIF('Sunday Races 9-11-22'!$B$11:$B$20,$C89,'Sunday Races 9-11-22'!$AV$11:$AV$20)</f>
        <v>0</v>
      </c>
      <c r="CY89" s="174">
        <f>SUMIF('Sunday Races 9-11-22'!$B$11:$B$20,$C89,'Sunday Races 9-11-22'!$AW$11:$AW$20)</f>
        <v>0</v>
      </c>
      <c r="CZ89" s="174">
        <f>SUMIF('Sunday Races 9-11-22'!$B$11:$B$20,$C89,'Sunday Races 9-11-22'!$AX$11:$AX$20)</f>
        <v>0</v>
      </c>
      <c r="DA89" s="174">
        <f>SUMIF('Sunday Races 9-11-22'!$B$11:$B$20,$C89,'Sunday Races 9-11-22'!$AY$11:$AY$20)</f>
        <v>0</v>
      </c>
      <c r="DB89" s="174">
        <f>SUMIF('Sunday Races 10-9-22'!$B$11:$B$21,$C89,'Sunday Races 10-9-22'!$AU$11:$AU$21)</f>
        <v>0</v>
      </c>
      <c r="DC89" s="174">
        <f>SUMIF('Sunday Races 10-9-22'!$B$11:$B$21,$C89,'Sunday Races 10-9-22'!$AV$11:$AV$21)</f>
        <v>0</v>
      </c>
      <c r="DD89" s="174">
        <f>SUMIF('Sunday Races 10-9-22'!$B$11:$B$21,$C89,'Sunday Races 10-9-22'!$AW$11:$AW$21)</f>
        <v>0</v>
      </c>
      <c r="DE89" s="174">
        <f>SUMIF('Sunday Races 10-9-22'!$B$11:$B$21,$C89,'Sunday Races 10-9-22'!$AX$11:$AX$21)</f>
        <v>0</v>
      </c>
      <c r="DF89" s="174">
        <f>SUMIF('Sunday Races 10-9-22'!$B$11:$B$21,$C89,'Sunday Races 10-9-22'!$AY$11:$AY$21)</f>
        <v>0</v>
      </c>
      <c r="DG89" s="174">
        <f>SUMIF('Sunday Races 10-23-22'!$B$11:$B$22,$C89,'Sunday Races 10-23-22'!$AU$11:$AU$22)</f>
        <v>0</v>
      </c>
      <c r="DH89" s="174">
        <f>SUMIF('Sunday Races 10-23-22'!$B$11:$B$22,$C89,'Sunday Races 10-23-22'!$AV$11:$AV$22)</f>
        <v>0</v>
      </c>
      <c r="DI89" s="174">
        <f>SUMIF('Sunday Races 10-23-22'!$B$11:$B$22,$C89,'Sunday Races 10-23-22'!$AW$11:$AW$22)</f>
        <v>0</v>
      </c>
      <c r="DJ89" s="174">
        <f>SUMIF('Sunday Races 10-23-22'!$B$11:$B$22,$C89,'Sunday Races 10-23-22'!$AX$11:$AX$22)</f>
        <v>0</v>
      </c>
      <c r="DK89" s="174">
        <f>SUMIF('Sunday Races 10-23-22'!$B$11:$B$22,$C89,'Sunday Races 10-23-22'!$AY$11:$AY$22)</f>
        <v>0</v>
      </c>
      <c r="DL89" s="175"/>
      <c r="DM89" s="176"/>
      <c r="DN89" s="177">
        <f t="shared" si="83"/>
        <v>0</v>
      </c>
      <c r="DO89" s="177">
        <f t="shared" si="83"/>
        <v>0</v>
      </c>
      <c r="DP89" s="177">
        <f t="shared" si="83"/>
        <v>0</v>
      </c>
      <c r="DQ89" s="177">
        <f t="shared" si="83"/>
        <v>0</v>
      </c>
      <c r="DR89" s="177">
        <f t="shared" si="83"/>
        <v>0</v>
      </c>
      <c r="DS89" s="177">
        <f t="shared" si="83"/>
        <v>0</v>
      </c>
      <c r="DT89" s="177">
        <f t="shared" si="83"/>
        <v>0</v>
      </c>
      <c r="DU89" s="177">
        <f t="shared" si="83"/>
        <v>0</v>
      </c>
      <c r="DV89" s="177">
        <f t="shared" si="83"/>
        <v>0</v>
      </c>
      <c r="DW89" s="177">
        <f t="shared" si="83"/>
        <v>0</v>
      </c>
      <c r="DX89" s="177">
        <f t="shared" si="84"/>
        <v>0</v>
      </c>
      <c r="DY89" s="177">
        <f t="shared" si="84"/>
        <v>0</v>
      </c>
      <c r="DZ89" s="177">
        <f t="shared" si="84"/>
        <v>0</v>
      </c>
      <c r="EA89" s="177">
        <f t="shared" si="84"/>
        <v>0</v>
      </c>
      <c r="EB89" s="177">
        <f t="shared" si="84"/>
        <v>0</v>
      </c>
      <c r="EC89" s="177">
        <f t="shared" si="84"/>
        <v>0</v>
      </c>
      <c r="ED89" s="177">
        <f t="shared" si="84"/>
        <v>0</v>
      </c>
      <c r="EE89" s="177">
        <f t="shared" si="84"/>
        <v>0</v>
      </c>
      <c r="EF89" s="177">
        <f t="shared" si="84"/>
        <v>0</v>
      </c>
      <c r="EG89" s="177">
        <f t="shared" si="84"/>
        <v>0</v>
      </c>
      <c r="EH89" s="177">
        <f t="shared" si="85"/>
        <v>0</v>
      </c>
      <c r="EI89" s="177">
        <f t="shared" si="85"/>
        <v>0</v>
      </c>
      <c r="EJ89" s="177">
        <f t="shared" si="85"/>
        <v>0</v>
      </c>
      <c r="EK89" s="177">
        <f t="shared" si="85"/>
        <v>0</v>
      </c>
      <c r="EL89" s="177">
        <f t="shared" si="85"/>
        <v>0</v>
      </c>
      <c r="EM89" s="177">
        <f t="shared" si="85"/>
        <v>0</v>
      </c>
      <c r="EN89" s="177">
        <f t="shared" si="85"/>
        <v>0</v>
      </c>
      <c r="EO89" s="177">
        <f t="shared" si="85"/>
        <v>0</v>
      </c>
      <c r="EP89" s="177">
        <f t="shared" si="85"/>
        <v>0</v>
      </c>
      <c r="EQ89" s="177">
        <f t="shared" si="85"/>
        <v>0</v>
      </c>
      <c r="ER89" s="177">
        <f t="shared" si="86"/>
        <v>0</v>
      </c>
      <c r="ES89" s="177">
        <f t="shared" si="86"/>
        <v>0</v>
      </c>
      <c r="ET89" s="177">
        <f t="shared" si="86"/>
        <v>0</v>
      </c>
      <c r="EU89" s="177">
        <f t="shared" si="86"/>
        <v>0</v>
      </c>
      <c r="EV89" s="177">
        <f t="shared" si="86"/>
        <v>0</v>
      </c>
      <c r="EW89" s="177">
        <f t="shared" si="86"/>
        <v>0</v>
      </c>
      <c r="EX89" s="177">
        <f t="shared" si="86"/>
        <v>0</v>
      </c>
      <c r="EY89" s="177">
        <f t="shared" si="86"/>
        <v>0</v>
      </c>
      <c r="EZ89" s="177">
        <f t="shared" si="86"/>
        <v>0</v>
      </c>
      <c r="FA89" s="177">
        <f t="shared" si="86"/>
        <v>0</v>
      </c>
      <c r="FB89" s="177">
        <f t="shared" si="87"/>
        <v>0</v>
      </c>
      <c r="FC89" s="177">
        <f t="shared" si="87"/>
        <v>0</v>
      </c>
      <c r="FD89" s="177">
        <f t="shared" si="87"/>
        <v>0</v>
      </c>
      <c r="FE89" s="177">
        <f t="shared" si="87"/>
        <v>0</v>
      </c>
      <c r="FF89" s="177">
        <f t="shared" si="87"/>
        <v>0</v>
      </c>
      <c r="FG89" s="177">
        <f t="shared" si="87"/>
        <v>0</v>
      </c>
      <c r="FH89" s="177">
        <f t="shared" si="87"/>
        <v>0</v>
      </c>
      <c r="FI89" s="177">
        <f t="shared" si="87"/>
        <v>0</v>
      </c>
      <c r="FJ89" s="177">
        <f t="shared" si="87"/>
        <v>0</v>
      </c>
      <c r="FK89" s="177">
        <f t="shared" si="87"/>
        <v>0</v>
      </c>
      <c r="FL89" s="177">
        <f t="shared" si="88"/>
        <v>0</v>
      </c>
      <c r="FM89" s="177">
        <f t="shared" si="88"/>
        <v>0</v>
      </c>
      <c r="FN89" s="177">
        <f t="shared" si="88"/>
        <v>0</v>
      </c>
      <c r="FO89" s="177">
        <f t="shared" si="88"/>
        <v>0</v>
      </c>
      <c r="FP89" s="177">
        <f t="shared" si="88"/>
        <v>0</v>
      </c>
      <c r="FQ89" s="177">
        <f t="shared" si="88"/>
        <v>0</v>
      </c>
      <c r="FR89" s="177">
        <f t="shared" si="88"/>
        <v>0</v>
      </c>
      <c r="FS89" s="177">
        <f t="shared" si="88"/>
        <v>0</v>
      </c>
      <c r="FT89" s="177">
        <f t="shared" si="88"/>
        <v>0</v>
      </c>
      <c r="FU89" s="177">
        <f t="shared" si="88"/>
        <v>0</v>
      </c>
      <c r="FV89" s="177">
        <f t="shared" si="88"/>
        <v>0</v>
      </c>
      <c r="FW89" s="177">
        <f t="shared" si="88"/>
        <v>0</v>
      </c>
      <c r="FX89" s="177">
        <f t="shared" si="88"/>
        <v>0</v>
      </c>
      <c r="FY89" s="177">
        <f t="shared" si="88"/>
        <v>0</v>
      </c>
      <c r="FZ89" s="177">
        <f t="shared" si="88"/>
        <v>0</v>
      </c>
      <c r="GA89" s="177"/>
      <c r="GB89" s="229">
        <f t="shared" si="81"/>
        <v>0</v>
      </c>
      <c r="GC89" s="229">
        <f t="shared" si="82"/>
        <v>0</v>
      </c>
      <c r="GD89" s="174">
        <f>SUMIF('One Day 12-04-21 Scots'!$B$11:$B$24,$C89,'One Day 12-04-21 Scots'!$AU$11:$AU$24)</f>
        <v>0</v>
      </c>
      <c r="GE89" s="174">
        <f>SUMIF('One Day 12-04-21 Scots'!$B$11:$B$24,$C89,'One Day 12-04-21 Scots'!$AV$11:$AV$24)</f>
        <v>0</v>
      </c>
      <c r="GF89" s="174">
        <f>SUMIF('One Day 12-04-21 Scots'!$B$11:$B$24,$C89,'One Day 12-04-21 Scots'!$AW$11:$AW$24)</f>
        <v>0</v>
      </c>
      <c r="GG89" s="174">
        <f>SUMIF('One Day 12-04-21 Scots'!$B$11:$B$24,$C89,'One Day 12-04-21 Scots'!$AX$11:$AX$24)</f>
        <v>0</v>
      </c>
      <c r="GH89" s="174">
        <f>SUMIF('One Day 12-04-21 Scots'!$B$11:$B$24,$C89,'One Day 12-04-21 Scots'!$AY$11:$AY$24)</f>
        <v>0</v>
      </c>
      <c r="GI89" s="174">
        <f>SUMIF('One Day 12-04-21 Thistles'!$B$11:$B$25,$C89,'One Day 12-04-21 Thistles'!$AU$11:$AU$25)</f>
        <v>0</v>
      </c>
      <c r="GJ89" s="174">
        <f>SUMIF('One Day 12-04-21 Thistles'!$B$11:$B$25,$C89,'One Day 12-04-21 Thistles'!$AV$11:$AV$25)</f>
        <v>0</v>
      </c>
      <c r="GK89" s="174">
        <f>SUMIF('One Day 12-04-21 Thistles'!$B$11:$B$25,$C89,'One Day 12-04-21 Thistles'!$AW$11:$AW$25)</f>
        <v>0</v>
      </c>
      <c r="GL89" s="174">
        <f>SUMIF('One Day 12-04-21 Thistles'!$B$11:$B$25,$C89,'One Day 12-04-21 Thistles'!$AX$11:$AX$25)</f>
        <v>0</v>
      </c>
      <c r="GM89" s="174">
        <f>SUMIF('One Day 12-04-21 Thistles'!$B$11:$B$25,$C89,'One Day 12-04-21 Thistles'!$AY$11:$AY$25)</f>
        <v>0</v>
      </c>
      <c r="GN89" s="174">
        <f>SUMIF('Chili One Day 2-12-22 Scots'!$B$11:$B$27,$C89,'Chili One Day 2-12-22 Scots'!$AU$11:$AU$27)</f>
        <v>0</v>
      </c>
      <c r="GO89" s="174">
        <f>SUMIF('Chili One Day 2-12-22 Scots'!$B$11:$B$27,$C89,'Chili One Day 2-12-22 Scots'!$AV$11:$AV$27)</f>
        <v>0</v>
      </c>
      <c r="GP89" s="174">
        <f>SUMIF('Chili One Day 2-12-22 Scots'!$B$11:$B$27,$C89,'Chili One Day 2-12-22 Scots'!$AW$11:$AW$27)</f>
        <v>0</v>
      </c>
      <c r="GQ89" s="174">
        <f>SUMIF('Chili One Day 2-12-22 Scots'!$B$11:$B$27,$C89,'Chili One Day 2-12-22 Scots'!$AX$11:$AX$27)</f>
        <v>0</v>
      </c>
      <c r="GR89" s="174">
        <f>SUMIF('Chili One Day 2-12-22 Scots'!$B$11:$B$27,$C89,'Chili One Day 2-12-22 Scots'!$AY$11:$AY$27)</f>
        <v>0</v>
      </c>
      <c r="GS89" s="174">
        <f>SUMIF('Chili One Day 2-12-22 Thistles'!$B$11:$B$27,$C89,'Chili One Day 2-12-22 Thistles'!$AU$11:$AU$27)</f>
        <v>0</v>
      </c>
      <c r="GT89" s="174">
        <f>SUMIF('Chili One Day 2-12-22 Thistles'!$B$11:$B$27,$C89,'Chili One Day 2-12-22 Thistles'!$AV$11:$AV$27)</f>
        <v>0</v>
      </c>
      <c r="GU89" s="174">
        <f>SUMIF('Chili One Day 2-12-22 Thistles'!$B$11:$B$27,$C89,'Chili One Day 2-12-22 Thistles'!$AW$11:$AW$27)</f>
        <v>0</v>
      </c>
      <c r="GV89" s="174">
        <f>SUMIF('Chili One Day 2-12-22 Thistles'!$B$11:$B$27,$C89,'Chili One Day 2-12-22 Thistles'!$AX$11:$AX$27)</f>
        <v>0</v>
      </c>
      <c r="GW89" s="174">
        <f>SUMIF('Chili One Day 2-12-22 Thistles'!$B$11:$B$27,$C89,'Chili One Day 2-12-22 Thistles'!$AY$11:$AY$27)</f>
        <v>0</v>
      </c>
      <c r="GX89" s="174">
        <f>SUMIF('Ironman One Day 3-5-22 FS'!$B$11:$B$26,$C89,'Ironman One Day 3-5-22 FS'!$AU$11:$AU$26)</f>
        <v>0</v>
      </c>
      <c r="GY89" s="174">
        <f>SUMIF('Ironman One Day 3-5-22 FS'!$B$11:$B$26,$C89,'Ironman One Day 3-5-22 FS'!$AV$11:$AV$26)</f>
        <v>0</v>
      </c>
      <c r="GZ89" s="174">
        <f>SUMIF('Ironman One Day 3-5-22 FS'!$B$11:$B$26,$C89,'Ironman One Day 3-5-22 FS'!$AW$11:$AW$26)</f>
        <v>0</v>
      </c>
      <c r="HA89" s="174">
        <f>SUMIF('Ironman One Day 3-5-22 FS'!$B$11:$B$26,$C89,'Ironman One Day 3-5-22 FS'!$AX$11:$AX$26)</f>
        <v>0</v>
      </c>
      <c r="HB89" s="174">
        <f>SUMIF('Ironman One Day 3-5-22 FS'!$B$11:$B$26,$C89,'Ironman One Day 3-5-22 FS'!$AY$11:$AY$26)</f>
        <v>0</v>
      </c>
      <c r="HC89" s="174">
        <f>SUMIF('Ironman One Day 3-5-22 420'!$B$11:$B$26,$C89,'Ironman One Day 3-5-22 420'!$AU$11:$AU$26)</f>
        <v>0</v>
      </c>
      <c r="HD89" s="174">
        <f>SUMIF('Ironman One Day 3-5-22 420'!$B$11:$B$26,$C89,'Ironman One Day 3-5-22 420'!$AV$11:$AV$26)</f>
        <v>0</v>
      </c>
      <c r="HE89" s="174">
        <f>SUMIF('Ironman One Day 3-5-22 420'!$B$11:$B$26,$C89,'Ironman One Day 3-5-22 420'!$AW$11:$AW$26)</f>
        <v>0</v>
      </c>
      <c r="HF89" s="174">
        <f>SUMIF('Ironman One Day 3-5-22 420'!$B$11:$B$26,$C89,'Ironman One Day 3-5-22 420'!$AX$11:$AX$26)</f>
        <v>0</v>
      </c>
      <c r="HG89" s="174">
        <f>SUMIF('Ironman One Day 3-5-22 420'!$B$11:$B$26,$C89,'Ironman One Day 3-5-22 420'!$AY$11:$AY$26)</f>
        <v>0</v>
      </c>
      <c r="HH89" s="174">
        <f>SUMIF('Easter One Day 4-16-22 FS'!$B$11:$B$25,$C89,'Easter One Day 4-16-22 FS'!$AU$11:$AU$25)</f>
        <v>0</v>
      </c>
      <c r="HI89" s="174">
        <f>SUMIF('Easter One Day 4-16-22 FS'!$B$11:$B$25,$C89,'Easter One Day 4-16-22 FS'!$AV$11:$AV$25)</f>
        <v>0</v>
      </c>
      <c r="HJ89" s="174">
        <f>SUMIF('Easter One Day 4-16-22 FS'!$B$11:$B$25,$C89,'Easter One Day 4-16-22 FS'!$AW$11:$AW$25)</f>
        <v>0</v>
      </c>
      <c r="HK89" s="174">
        <f>SUMIF('Easter One Day 4-16-22 FS'!$B$11:$B$25,$C89,'Easter One Day 4-16-22 FS'!$AX$11:$AX$25)</f>
        <v>0</v>
      </c>
      <c r="HL89" s="174">
        <f>SUMIF('Easter One Day 4-16-22 FS'!$B$11:$B$25,$C89,'Easter One Day 4-16-22 FS'!$AY$11:$AY$25)</f>
        <v>0</v>
      </c>
      <c r="HM89" s="174">
        <f>SUMIF('Easter One Day 4-16-22 TH'!$B$11:$B$25,$C89,'Easter One Day 4-16-22 TH'!$AU$11:$AU$25)</f>
        <v>0</v>
      </c>
      <c r="HN89" s="174">
        <f>SUMIF('Easter One Day 4-16-22 TH'!$B$11:$B$25,$C89,'Easter One Day 4-16-22 TH'!$AV$11:$AV$25)</f>
        <v>0</v>
      </c>
      <c r="HO89" s="174">
        <f>SUMIF('Easter One Day 4-16-22 TH'!$B$11:$B$25,$C89,'Easter One Day 4-16-22 TH'!$AW$11:$AW$25)</f>
        <v>0</v>
      </c>
      <c r="HP89" s="174">
        <f>SUMIF('Easter One Day 4-16-22 TH'!$B$11:$B$25,$C89,'Easter One Day 4-16-22 TH'!$AX$11:$AX$25)</f>
        <v>0</v>
      </c>
      <c r="HQ89" s="174">
        <f>SUMIF('Easter One Day 4-16-22 TH'!$B$11:$B$25,$C89,'Easter One Day 4-16-22 TH'!$AY$11:$AY$25)</f>
        <v>0</v>
      </c>
      <c r="HR89" s="174">
        <f>SUMIF('Long Distance Race 5-7-22'!$B$11:$B$25,$C89,'Long Distance Race 5-7-22'!$AU$11:$AU$25)</f>
        <v>0</v>
      </c>
      <c r="HS89" s="174">
        <f>SUMIF('Long Distance Race 5-7-22'!$B$11:$B$18,$C89,'Long Distance Race 5-7-22'!$AV$11:$AV$18)</f>
        <v>0</v>
      </c>
      <c r="HT89" s="174">
        <f>SUMIF('Long Distance Race 5-7-22'!$B$11:$B$18,$C89,'Long Distance Race 5-7-22'!$AW$11:$AW$18)</f>
        <v>0</v>
      </c>
      <c r="HU89" s="174">
        <f>SUMIF('Long Distance Race 5-7-22'!$B$11:$B$18,$C89,'Long Distance Race 5-7-22'!$AX$11:$AX$18)</f>
        <v>0</v>
      </c>
      <c r="HV89" s="174">
        <f>SUMIF('Long Distance Race 5-7-22'!$B$11:$B$18,$C89,'Long Distance Race 5-7-22'!$AY$11:$AY$18)</f>
        <v>0</v>
      </c>
      <c r="HW89" s="174">
        <f>SUMIF('Memorial Day Regatta 5-28-22 Op'!$B$11:$B$25,$C89,'Memorial Day Regatta 5-28-22 Op'!$AU$11:$AU$25)</f>
        <v>0</v>
      </c>
      <c r="HX89" s="174">
        <f>SUMIF('Memorial Day Regatta 5-28-22 Op'!$B$11:$B$18,$C89,'Memorial Day Regatta 5-28-22 Op'!$AV$11:$AV$18)</f>
        <v>0</v>
      </c>
      <c r="HY89" s="174">
        <f>SUMIF('Memorial Day Regatta 5-28-22 Op'!$B$11:$B$18,$C89,'Memorial Day Regatta 5-28-22 Op'!$AW$11:$AW$18)</f>
        <v>0</v>
      </c>
      <c r="HZ89" s="174">
        <f>SUMIF('Memorial Day Regatta 5-28-22 Op'!$B$11:$B$18,$C89,'Memorial Day Regatta 5-28-22 Op'!$AX$11:$AX$18)</f>
        <v>0</v>
      </c>
      <c r="IA89" s="174">
        <f>SUMIF('Memorial Day Regatta 5-28-22 Op'!$B$11:$B$18,$C89,'Memorial Day Regatta 5-28-22 Op'!$AY$11:$AY$18)</f>
        <v>0</v>
      </c>
      <c r="IB89" s="174">
        <f>SUMIF('Caldwell Cup 6-25-22 TH'!$B$11:$B$25,$C89,'Caldwell Cup 6-25-22 TH'!$AU$11:$AU$25)</f>
        <v>0</v>
      </c>
      <c r="IC89" s="174">
        <f>SUMIF('Caldwell Cup 6-25-22 TH'!$B$11:$B$25,$C89,'Caldwell Cup 6-25-22 TH'!$AV$11:$AV$25)</f>
        <v>0</v>
      </c>
      <c r="ID89" s="174">
        <f>SUMIF('Caldwell Cup 6-25-22 TH'!$B$11:$B$25,$C89,'Caldwell Cup 6-25-22 TH'!$AW$11:$AW$25)</f>
        <v>0</v>
      </c>
      <c r="IE89" s="174">
        <f>SUMIF('Caldwell Cup 6-25-22 TH'!$B$11:$B$25,$C89,'Caldwell Cup 6-25-22 TH'!$AX$11:$AX$25)</f>
        <v>0</v>
      </c>
      <c r="IF89" s="174">
        <f>SUMIF('Caldwell Cup 6-25-22 TH'!$B$11:$B$25,$C89,'Caldwell Cup 6-25-22 TH'!$AY$11:$AY$25)</f>
        <v>0</v>
      </c>
      <c r="IG89" s="174">
        <f>SUMIF('Caldwell Cup 6-25-22 FS'!$B$11:$B$21,$C89,'Caldwell Cup 6-25-22 FS'!$AU$11:$AU$21)</f>
        <v>0</v>
      </c>
      <c r="IH89" s="174">
        <f>SUMIF('Caldwell Cup 6-25-22 FS'!$B$11:$B$21,$C89,'Caldwell Cup 6-25-22 FS'!$AV$11:$AV$21)</f>
        <v>0</v>
      </c>
      <c r="II89" s="174">
        <f>SUMIF('Caldwell Cup 6-25-22 FS'!$B$11:$B$21,$C89,'Caldwell Cup 6-25-22 FS'!$AW$11:$AW$21)</f>
        <v>0</v>
      </c>
      <c r="IJ89" s="174">
        <f>SUMIF('Caldwell Cup 6-25-22 FS'!$B$11:$B$21,$C89,'Caldwell Cup 6-25-22 FS'!$AX$11:$AX$21)</f>
        <v>0</v>
      </c>
      <c r="IK89" s="174">
        <f>SUMIF('Caldwell Cup 6-25-22 FS'!$B$11:$B$21,$C89,'Caldwell Cup 6-25-22 FS'!$AY$11:$AY$21)</f>
        <v>0</v>
      </c>
      <c r="IL89" s="174">
        <f>SUMIF('Caldwell Cup 6-25-22 Lasers'!$B$11:$B$23,$C89,'Caldwell Cup 6-25-22 Lasers'!$AU$11:$AU$23)</f>
        <v>0</v>
      </c>
      <c r="IM89" s="174">
        <f>SUMIF('Caldwell Cup 6-25-22 Lasers'!$B$11:$B$23,$C89,'Caldwell Cup 6-25-22 Lasers'!$AV$11:$AV$23)</f>
        <v>0</v>
      </c>
      <c r="IN89" s="174">
        <f>SUMIF('Caldwell Cup 6-25-22 Lasers'!$B$11:$B$23,$C89,'Caldwell Cup 6-25-22 Lasers'!$AW$11:$AW$23)</f>
        <v>0</v>
      </c>
      <c r="IO89" s="174">
        <f>SUMIF('Caldwell Cup 6-25-22 Lasers'!$B$11:$B$23,$C89,'Caldwell Cup 6-25-22 Lasers'!$AX$11:$AX$23)</f>
        <v>0</v>
      </c>
      <c r="IP89" s="174">
        <f>SUMIF('Caldwell Cup 6-25-22 Lasers'!$B$11:$B$23,$C89,'Caldwell Cup 6-25-22 Lasers'!$AY$11:$AY$23)</f>
        <v>0</v>
      </c>
      <c r="IQ89" s="174">
        <f>SUMIF('Labor Day Regatta 9-3-22 FS'!$B$11:$B$30,$C89,'Labor Day Regatta 9-3-22 FS'!$AU$11:$AU$30)</f>
        <v>0</v>
      </c>
      <c r="IR89" s="174">
        <f>SUMIF('Labor Day Regatta 9-3-22 FS'!$B$11:$B$30,$C89,'Labor Day Regatta 9-3-22 FS'!$AV$11:$AV$30)</f>
        <v>0</v>
      </c>
      <c r="IS89" s="174">
        <f>SUMIF('Labor Day Regatta 9-3-22 FS'!$B$11:$B$30,$C89,'Labor Day Regatta 9-3-22 FS'!$AW$11:$AW$30)</f>
        <v>0</v>
      </c>
      <c r="IT89" s="174">
        <f>SUMIF('Labor Day Regatta 9-3-22 FS'!$B$11:$B$30,$C89,'Labor Day Regatta 9-3-22 FS'!$AX$11:$AX$30)</f>
        <v>0</v>
      </c>
      <c r="IU89" s="174">
        <f>SUMIF('Labor Day Regatta 9-3-22 FS'!$B$11:$B$30,$C89,'Labor Day Regatta 9-3-22 FS'!$AY$11:$AY$30)</f>
        <v>0</v>
      </c>
      <c r="IV89" s="174">
        <f>SUMIF('2022-09-17 Leukemia Cup FS'!$B$11:$B$26,$C89,'2022-09-17 Leukemia Cup FS'!$AU$11:$AU$26)</f>
        <v>0</v>
      </c>
      <c r="IW89" s="174">
        <f>SUMIF('2022-09-17 Leukemia Cup FS'!$B$11:$B$26,$C89,'2022-09-17 Leukemia Cup FS'!$AV$11:$AV$26)</f>
        <v>0</v>
      </c>
      <c r="IX89" s="174">
        <f>SUMIF('2022-09-17 Leukemia Cup FS'!$B$11:$B$26,$C89,'2022-09-17 Leukemia Cup FS'!$AW$11:$AW$26)</f>
        <v>0</v>
      </c>
      <c r="IY89" s="174">
        <f>SUMIF('2022-09-17 Leukemia Cup FS'!$B$11:$B$26,$C89,'2022-09-17 Leukemia Cup FS'!$AX$11:$AX$26)</f>
        <v>0</v>
      </c>
      <c r="IZ89" s="174">
        <f>SUMIF('2022-09-17 Leukemia Cup FS'!$B$11:$B$26,$C89,'2022-09-17 Leukemia Cup FS'!$AY$11:$AY$26)</f>
        <v>0</v>
      </c>
      <c r="JA89" s="174">
        <f>SUMIF('2022-09-17 Leukemia Cup TH'!$B$11:$B$28,$C89,'2022-09-17 Leukemia Cup TH'!$AU$11:$AU$28)</f>
        <v>0</v>
      </c>
      <c r="JB89" s="174">
        <f>SUMIF('2022-09-17 Leukemia Cup TH'!$B$11:$B$28,$C89,'2022-09-17 Leukemia Cup TH'!$AV$11:$AV$28)</f>
        <v>0</v>
      </c>
      <c r="JC89" s="174">
        <f>SUMIF('2022-09-17 Leukemia Cup TH'!$B$11:$B$28,$C89,'2022-09-17 Leukemia Cup TH'!$AW$11:$AW$28)</f>
        <v>0</v>
      </c>
      <c r="JD89" s="174">
        <f>SUMIF('2022-09-17 Leukemia Cup TH'!$B$11:$B$28,$C89,'2022-09-17 Leukemia Cup TH'!$AX$11:$AX$28)</f>
        <v>0</v>
      </c>
      <c r="JE89" s="174">
        <f>SUMIF('2022-09-17 Leukemia Cup TH'!$B$11:$B$28,$C89,'2022-09-17 Leukemia Cup TH'!$AY$11:$AY$28)</f>
        <v>0</v>
      </c>
      <c r="JF89" s="174">
        <f>SUMIF('Smith-Berry LDR 9-24-22'!$B$11:$B$30,$C89,'Smith-Berry LDR 9-24-22'!$AU$11:$AU$30)</f>
        <v>0</v>
      </c>
      <c r="JG89" s="174">
        <f>SUMIF('Smith-Berry LDR 9-24-22'!$B$11:$B$30,$C89,'Smith-Berry LDR 9-24-22'!$AV$11:$AV$30)</f>
        <v>0</v>
      </c>
      <c r="JH89" s="174">
        <f>SUMIF('Smith-Berry LDR 9-24-22'!$B$11:$B$30,$C89,'Smith-Berry LDR 9-24-22'!$AW$11:$AW$30)</f>
        <v>0</v>
      </c>
      <c r="JI89" s="174">
        <f>SUMIF('Smith-Berry LDR 9-24-22'!$B$11:$B$30,$C89,'Smith-Berry LDR 9-24-22'!$AX$11:$AX$30)</f>
        <v>0</v>
      </c>
      <c r="JJ89" s="174">
        <f>SUMIF('Smith-Berry LDR 9-24-22'!$B$11:$B$30,$C89,'Smith-Berry LDR 9-24-22'!$AY$11:$AY$30)</f>
        <v>0</v>
      </c>
      <c r="JK89" s="174">
        <f>SUMIF('Great Scot 10-1-22 Cham'!$B$11:$B$38,$C89,'Great Scot 10-1-22 Cham'!$AU$11:$AU$38)</f>
        <v>0</v>
      </c>
      <c r="JL89" s="174">
        <f>SUMIF('Great Scot 10-1-22 Cham'!$B$11:$B$38,$C89,'Great Scot 10-1-22 Cham'!$AV$11:$AV$38)</f>
        <v>0</v>
      </c>
      <c r="JM89" s="174">
        <f>SUMIF('Great Scot 10-1-22 Cham'!$B$11:$B$38,$C89,'Great Scot 10-1-22 Cham'!$AW$11:$AW$38)</f>
        <v>0</v>
      </c>
      <c r="JN89" s="174">
        <f>SUMIF('Great Scot 10-1-22 Cham'!$B$11:$B$38,$C89,'Great Scot 10-1-22 Cham'!$AX$11:$AX$38)</f>
        <v>0</v>
      </c>
      <c r="JO89" s="174">
        <f>SUMIF('Great Scot 10-1-22 Cham'!$B$11:$B$38,$C89,'Great Scot 10-1-22 Cham'!$AY$11:$AY$38)</f>
        <v>0</v>
      </c>
      <c r="JP89" s="174">
        <f>SUMIF('Great Scot 10-1-22 Chal'!$B$11:$B$28,$C89,'Great Scot 10-1-22 Chal'!$AU$11:$AU$28)</f>
        <v>0</v>
      </c>
      <c r="JQ89" s="174">
        <f>SUMIF('Great Scot 10-1-22 Chal'!$B$11:$B$28,$C89,'Great Scot 10-1-22 Chal'!$AV$11:$AV$28)</f>
        <v>0</v>
      </c>
      <c r="JR89" s="174">
        <f>SUMIF('Great Scot 10-1-22 Chal'!$B$11:$B$28,$C89,'Great Scot 10-1-22 Chal'!$AW$11:$AW$28)</f>
        <v>0</v>
      </c>
      <c r="JS89" s="174">
        <f>SUMIF('Great Scot 10-1-22 Chal'!$B$11:$B$28,$C89,'Great Scot 10-1-22 Chal'!$AX$11:$AX$28)</f>
        <v>0</v>
      </c>
      <c r="JT89" s="174">
        <f>SUMIF('Great Scot 10-1-22 Chal'!$B$11:$B$28,$C89,'Great Scot 10-1-22 Chal'!$AY$11:$AY$28)</f>
        <v>0</v>
      </c>
      <c r="JU89" s="174">
        <f>SUMIF('Great Pumpkin Regatta 10-15-22'!$B$11:$B$54,$C89,'Great Pumpkin Regatta 10-15-22'!$AU$11:$AU$54)</f>
        <v>0</v>
      </c>
      <c r="JV89" s="174">
        <f>SUMIF('Great Pumpkin Regatta 10-15-22'!$B$11:$B$54,$C89,'Great Pumpkin Regatta 10-15-22'!$AV$11:$AV$54)</f>
        <v>0</v>
      </c>
      <c r="JW89" s="174">
        <f>SUMIF('Great Pumpkin Regatta 10-15-22'!$B$11:$B$54,$C89,'Great Pumpkin Regatta 10-15-22'!$AW$11:$AW$54)</f>
        <v>0</v>
      </c>
      <c r="JX89" s="174">
        <f>SUMIF('Great Pumpkin Regatta 10-15-22'!$B$11:$B$54,$C89,'Great Pumpkin Regatta 10-15-22'!$AX$11:$AX$54)</f>
        <v>0</v>
      </c>
      <c r="JY89" s="174">
        <f>SUMIF('Great Pumpkin Regatta 10-15-22'!$B$11:$B$54,$C89,'Great Pumpkin Regatta 10-15-22'!$AY$11:$AY$54)</f>
        <v>0</v>
      </c>
      <c r="JZ89" s="174">
        <f>SUMIF('One Day Regatta 10-29-22 FS'!$B$11:$B$19,$C89,'One Day Regatta 10-29-22 FS'!$AU$11:$AU$19)</f>
        <v>0</v>
      </c>
      <c r="KA89" s="174">
        <f>SUMIF('One Day Regatta 10-29-22 FS'!$B$11:$B$19,$C89,'One Day Regatta 10-29-22 FS'!$AV$11:$AV$19)</f>
        <v>0</v>
      </c>
      <c r="KB89" s="174">
        <f>SUMIF('One Day Regatta 10-29-22 FS'!$B$11:$B$19,$C89,'One Day Regatta 10-29-22 FS'!$AW$11:$AW$19)</f>
        <v>0</v>
      </c>
      <c r="KC89" s="174">
        <f>SUMIF('One Day Regatta 10-29-22 FS'!$B$11:$B$19,$C89,'One Day Regatta 10-29-22 FS'!$AX$11:$AX$19)</f>
        <v>0</v>
      </c>
      <c r="KD89" s="174">
        <f>SUMIF('One Day Regatta 10-29-22 FS'!$B$11:$B$19,$C89,'One Day Regatta 10-29-22 FS'!$AY$11:$AY$19)</f>
        <v>0</v>
      </c>
    </row>
    <row r="90" spans="1:290" ht="15" customHeight="1" x14ac:dyDescent="0.2">
      <c r="A90" s="400" t="s">
        <v>1369</v>
      </c>
      <c r="B90" s="134">
        <f t="shared" si="69"/>
        <v>36</v>
      </c>
      <c r="C90" s="103" t="s">
        <v>840</v>
      </c>
      <c r="D90" s="171">
        <f t="shared" si="76"/>
        <v>0</v>
      </c>
      <c r="E90" s="172">
        <f t="shared" si="77"/>
        <v>0</v>
      </c>
      <c r="F90" s="171">
        <f t="shared" si="78"/>
        <v>0</v>
      </c>
      <c r="G90" s="171">
        <v>0</v>
      </c>
      <c r="H90" s="171">
        <f t="shared" si="79"/>
        <v>0</v>
      </c>
      <c r="I90" s="173">
        <f t="shared" si="80"/>
        <v>0</v>
      </c>
      <c r="J90" s="173"/>
      <c r="K90" s="174">
        <f>SUMIF('Saturday Race 11-06-21'!$B$11:$B$21,$C90,'Saturday Race 11-06-21'!$AU$11:$AU$21)</f>
        <v>0</v>
      </c>
      <c r="L90" s="174">
        <f>SUMIF('Saturday Race 11-06-21'!$B$11:$B$21,$C90,'Saturday Race 11-06-21'!$AV$11:$AV$21)</f>
        <v>0</v>
      </c>
      <c r="M90" s="174">
        <f>SUMIF('Saturday Race 11-06-21'!$B$11:$B$21,$C90,'Saturday Race 11-06-21'!$AW$11:$AW$21)</f>
        <v>0</v>
      </c>
      <c r="N90" s="174">
        <f>SUMIF('Saturday Race 11-06-21'!$B$11:$B$21,$C90,'Saturday Race 11-06-21'!$AX$11:$AX$21)</f>
        <v>0</v>
      </c>
      <c r="O90" s="174">
        <f>SUMIF('Saturday Race 11-06-21'!$B$11:$B$21,$C90,'Saturday Race 11-06-21'!$AY$11:$AY$21)</f>
        <v>0</v>
      </c>
      <c r="P90" s="174">
        <f>SUMIF('Saturday Race 11-20-21'!$B$11:$B$20,$C90,'Saturday Race 11-20-21'!$AU$11:$AU$20)</f>
        <v>0</v>
      </c>
      <c r="Q90" s="174">
        <f>SUMIF('Saturday Race 11-20-21'!$B$11:$B$20,$C90,'Saturday Race 11-20-21'!$AV$11:$AV$20)</f>
        <v>0</v>
      </c>
      <c r="R90" s="174">
        <f>SUMIF('Saturday Race 11-20-21'!$B$11:$B$20,$C90,'Saturday Race 11-20-21'!$AW$11:$AW$20)</f>
        <v>0</v>
      </c>
      <c r="S90" s="174">
        <f>SUMIF('Saturday Race 11-20-21'!$B$11:$B$20,$C90,'Saturday Race 11-20-21'!$AX$11:$AX$20)</f>
        <v>0</v>
      </c>
      <c r="T90" s="174">
        <f>SUMIF('Saturday Race 11-20-21'!$B$11:$B$20,$C90,'Saturday Race 11-20-21'!$AY$11:$AY$20)</f>
        <v>0</v>
      </c>
      <c r="U90" s="174">
        <f>SUMIF('Saturday Race 1-08-22'!$B$11:$B$20,$C90,'Saturday Race 1-08-22'!$AU$11:$AU$20)</f>
        <v>0</v>
      </c>
      <c r="V90" s="174">
        <f>SUMIF('Saturday Race 1-08-22'!$B$11:$B$20,$C90,'Saturday Race 1-08-22'!$AV$11:$AV$20)</f>
        <v>0</v>
      </c>
      <c r="W90" s="174">
        <f>SUMIF('Saturday Race 1-08-22'!$B$11:$B$20,$C90,'Saturday Race 1-08-22'!$AW$11:$AW$20)</f>
        <v>0</v>
      </c>
      <c r="X90" s="174">
        <f>SUMIF('Saturday Race 1-08-22'!$B$11:$B$20,$C90,'Saturday Race 1-08-22'!$AX$11:$AX$20)</f>
        <v>0</v>
      </c>
      <c r="Y90" s="174">
        <f>SUMIF('Saturday Race 1-08-22'!$B$11:$B$20,$C90,'Saturday Race 1-08-22'!$AY$11:$AY$20)</f>
        <v>0</v>
      </c>
      <c r="Z90" s="174">
        <f>SUMIF('Saturday Race 1-22-22'!$B$11:$B$20,$C90,'Saturday Race 1-22-22'!$AU$11:$AU$20)</f>
        <v>0</v>
      </c>
      <c r="AA90" s="174">
        <f>SUMIF('Saturday Race 1-22-22'!$B$11:$B$20,$C90,'Saturday Race 1-22-22'!$AV$11:$AV$20)</f>
        <v>0</v>
      </c>
      <c r="AB90" s="174">
        <f>SUMIF('Saturday Race 1-22-22'!$B$11:$B$20,$C90,'Saturday Race 1-22-22'!$AW$11:$AW$20)</f>
        <v>0</v>
      </c>
      <c r="AC90" s="174">
        <f>SUMIF('Saturday Race 1-22-22'!$B$11:$B$20,$C90,'Saturday Race 1-22-22'!$AX$11:$AX$20)</f>
        <v>0</v>
      </c>
      <c r="AD90" s="174">
        <f>SUMIF('Saturday Race 1-22-22'!$B$11:$B$20,$C90,'Saturday Race 1-22-22'!$AY$11:$AY$20)</f>
        <v>0</v>
      </c>
      <c r="AE90" s="174">
        <f>SUMIF('Sunday Race 2-6-22'!$B$11:$B$20,$C90,'Sunday Race 2-6-22'!$AU$11:$AU$20)</f>
        <v>0</v>
      </c>
      <c r="AF90" s="174">
        <f>SUMIF('Sunday Race 2-6-22'!$B$11:$B$20,$C90,'Sunday Race 2-6-22'!$AV$11:$AV$20)</f>
        <v>0</v>
      </c>
      <c r="AG90" s="174">
        <f>SUMIF('Sunday Race 2-6-22'!$B$11:$B$20,$C90,'Sunday Race 2-6-22'!$AW$11:$AW$20)</f>
        <v>0</v>
      </c>
      <c r="AH90" s="174">
        <f>SUMIF('Sunday Race 2-6-22'!$B$11:$B$20,$C90,'Sunday Race 2-6-22'!$AX$11:$AX$20)</f>
        <v>0</v>
      </c>
      <c r="AI90" s="174">
        <f>SUMIF('Sunday Race 2-6-22'!$B$11:$B$20,$C90,'Sunday Race 2-6-22'!$AY$11:$AY$20)</f>
        <v>0</v>
      </c>
      <c r="AJ90" s="174">
        <f>SUMIF('Sunday Race 2-20-22'!$B$11:$B$26,$C90,'Sunday Race 2-20-22'!$AU$11:$AU$26)</f>
        <v>0</v>
      </c>
      <c r="AK90" s="174">
        <f>SUMIF('Sunday Race 2-20-22'!$B$11:$B$26,$C90,'Sunday Race 2-20-22'!$AV$11:$AV$26)</f>
        <v>0</v>
      </c>
      <c r="AL90" s="174">
        <f>SUMIF('Sunday Race 2-20-22'!$B$11:$B$26,$C90,'Sunday Race 2-20-22'!$AW$11:$AW$26)</f>
        <v>0</v>
      </c>
      <c r="AM90" s="174">
        <f>SUMIF('Sunday Race 2-20-22'!$B$11:$B$26,$C90,'Sunday Race 2-20-22'!$AX$11:$AX$26)</f>
        <v>0</v>
      </c>
      <c r="AN90" s="174">
        <f>SUMIF('Sunday Race 2-20-22'!$B$11:$B$26,$C90,'Sunday Race 2-20-22'!$AY$11:$AY$26)</f>
        <v>0</v>
      </c>
      <c r="AO90" s="174">
        <f>SUMIF('Sunday Race 2-27-22'!$B$11:$B$20,$C90,'Sunday Race 2-27-22'!$AU$11:$AU$20)</f>
        <v>0</v>
      </c>
      <c r="AP90" s="174">
        <f>SUMIF('Sunday Race 2-27-22'!$B$11:$B$20,$C90,'Sunday Race 2-27-22'!$AV$11:$AV$20)</f>
        <v>0</v>
      </c>
      <c r="AQ90" s="174">
        <f>SUMIF('Sunday Race 2-27-22'!$B$11:$B$20,$C90,'Sunday Race 2-27-22'!$AW$11:$AW$20)</f>
        <v>0</v>
      </c>
      <c r="AR90" s="174">
        <f>SUMIF('Sunday Race 2-27-22'!$B$11:$B$20,$C90,'Sunday Race 2-27-22'!$AX$11:$AX$20)</f>
        <v>0</v>
      </c>
      <c r="AS90" s="174">
        <f>SUMIF('Sunday Race 2-27-22'!$B$11:$B$20,$C90,'Sunday Race 2-27-22'!$AY$11:$AY$20)</f>
        <v>0</v>
      </c>
      <c r="AT90" s="174">
        <f>SUMIF('Sunday Race 3-13-22'!$B$11:$B$25,$C90,'Sunday Race 3-13-22'!$AU$11:$AU$25)</f>
        <v>0</v>
      </c>
      <c r="AU90" s="174">
        <f>SUMIF('Sunday Race 3-13-22'!$B$11:$B$25,$C90,'Sunday Race 3-13-22'!$AV$11:$AV$25)</f>
        <v>0</v>
      </c>
      <c r="AV90" s="174">
        <f>SUMIF('Sunday Race 3-13-22'!$B$11:$B$25,$C90,'Sunday Race 3-13-22'!$AW$11:$AW$25)</f>
        <v>0</v>
      </c>
      <c r="AW90" s="174">
        <f>SUMIF('Sunday Race 3-13-22'!$B$11:$B$25,$C90,'Sunday Race 3-13-22'!$AX$11:$AX$25)</f>
        <v>0</v>
      </c>
      <c r="AX90" s="174">
        <f>SUMIF('Sunday Race 3-13-22'!$B$11:$B$25,$C90,'Sunday Race 3-13-22'!$AY$11:$AY$25)</f>
        <v>0</v>
      </c>
      <c r="AY90" s="174">
        <f>SUMIF('Saturday Race 3-19-22'!$B$11:$B$15,$C90,'Saturday Race 3-19-22'!$AU$11:$AU$15)</f>
        <v>0</v>
      </c>
      <c r="AZ90" s="174">
        <f>SUMIF('Saturday Race 3-19-22'!$B$11:$B$15,$C90,'Saturday Race 3-19-22'!$AV$11:$AV$15)</f>
        <v>0</v>
      </c>
      <c r="BA90" s="174">
        <f>SUMIF('Saturday Race 3-19-22'!$B$11:$B$15,$C90,'Saturday Race 3-19-22'!$AW$11:$AW$15)</f>
        <v>0</v>
      </c>
      <c r="BB90" s="174">
        <f>SUMIF('Saturday Race 3-19-22'!$B$11:$B$15,$C90,'Saturday Race 3-19-22'!$AX$11:$AX$15)</f>
        <v>0</v>
      </c>
      <c r="BC90" s="174">
        <f>SUMIF('Saturday Race 3-19-22'!$B$11:$B$15,$C90,'Saturday Race 3-19-22'!$AY$11:$AY$15)</f>
        <v>0</v>
      </c>
      <c r="BD90" s="174">
        <f>SUMIF('Sunday Races 4-10-22'!$B$11:$B$26,$C90,'Sunday Races 4-10-22'!$AU$11:$AU$26)</f>
        <v>0</v>
      </c>
      <c r="BE90" s="174">
        <f>SUMIF('Sunday Races 4-10-22'!$B$11:$B$26,$C90,'Sunday Races 4-10-22'!$AV$11:$AV$26)</f>
        <v>0</v>
      </c>
      <c r="BF90" s="174">
        <f>SUMIF('Sunday Races 4-10-22'!$B$11:$B$26,$C90,'Sunday Races 4-10-22'!$AW$11:$AW$26)</f>
        <v>0</v>
      </c>
      <c r="BG90" s="174">
        <f>SUMIF('Sunday Races 4-10-22'!$B$11:$B$26,$C90,'Sunday Races 4-10-22'!$AX$11:$AX$26)</f>
        <v>0</v>
      </c>
      <c r="BH90" s="174">
        <f>SUMIF('Sunday Races 4-10-22'!$B$11:$B$26,$C90,'Sunday Races 4-10-22'!$AY$11:$AY$26)</f>
        <v>0</v>
      </c>
      <c r="BI90" s="174">
        <f>SUMIF('Sunday Races 5-1-22'!$B$11:$B$28,$C90,'Sunday Races 5-1-22'!$AU$11:$AU$28)</f>
        <v>0</v>
      </c>
      <c r="BJ90" s="174">
        <f>SUMIF('Sunday Races 5-1-22'!$B$11:$B$28,$C90,'Sunday Races 5-1-22'!$AV$11:$AV$28)</f>
        <v>0</v>
      </c>
      <c r="BK90" s="174">
        <f>SUMIF('Sunday Races 5-1-22'!$B$11:$B$28,$C90,'Sunday Races 5-1-22'!$AW$11:$AW$28)</f>
        <v>0</v>
      </c>
      <c r="BL90" s="174">
        <f>SUMIF('Sunday Races 5-1-22'!$B$11:$B$28,$C90,'Sunday Races 5-1-22'!$AX$11:$AX$28)</f>
        <v>0</v>
      </c>
      <c r="BM90" s="174">
        <f>SUMIF('Sunday Races 5-1-22'!$B$11:$B$28,$C90,'Sunday Races 5-1-22'!$AY$11:$AY$28)</f>
        <v>0</v>
      </c>
      <c r="BN90" s="174">
        <f>SUMIF('Sunday Races 6-5-22'!$B$11:$B$28,$C90,'Sunday Races 6-5-22'!$AU$11:$AU$28)</f>
        <v>0</v>
      </c>
      <c r="BO90" s="174">
        <f>SUMIF('Sunday Races 6-5-22'!$B$11:$B$28,$C90,'Sunday Races 6-5-22'!$AV$11:$AV$28)</f>
        <v>0</v>
      </c>
      <c r="BP90" s="174">
        <f>SUMIF('Sunday Races 6-5-22'!$B$11:$B$28,$C90,'Sunday Races 6-5-22'!$AW$11:$AW$28)</f>
        <v>0</v>
      </c>
      <c r="BQ90" s="174">
        <f>SUMIF('Sunday Races 6-5-22'!$B$11:$B$28,$C90,'Sunday Races 6-5-22'!$AX$11:$AX$28)</f>
        <v>0</v>
      </c>
      <c r="BR90" s="174">
        <f>SUMIF('Sunday Races 6-5-22'!$B$11:$B$28,$C90,'Sunday Races 6-5-22'!$AY$11:$AY$28)</f>
        <v>0</v>
      </c>
      <c r="BS90" s="174">
        <f>SUMIF('Sunday Races 6-12-22'!$B$11:$B$24,$C90,'Sunday Races 6-12-22'!$AU$11:$AU$24)</f>
        <v>0</v>
      </c>
      <c r="BT90" s="174">
        <f>SUMIF('Sunday Races 6-12-22'!$B$11:$B$24,$C90,'Sunday Races 6-12-22'!$AV$11:$AV$24)</f>
        <v>0</v>
      </c>
      <c r="BU90" s="174">
        <f>SUMIF('Sunday Races 6-12-22'!$B$11:$B$24,$C90,'Sunday Races 6-12-22'!$AW$11:$AW$24)</f>
        <v>0</v>
      </c>
      <c r="BV90" s="174">
        <f>SUMIF('Sunday Races 6-12-22'!$B$11:$B$24,$C90,'Sunday Races 6-12-22'!$AX$11:$AX$24)</f>
        <v>0</v>
      </c>
      <c r="BW90" s="174">
        <f>SUMIF('Sunday Races 6-12-22'!$B$11:$B$24,$C90,'Sunday Races 6-12-22'!$AY$11:$AY$24)</f>
        <v>0</v>
      </c>
      <c r="BX90" s="174">
        <f>SUMIF('Saturday Races 6-18-22'!$B$11:$B$24,$C90,'Saturday Races 6-18-22'!$AU$11:$AU$24)</f>
        <v>0</v>
      </c>
      <c r="BY90" s="174">
        <f>SUMIF('Saturday Races 6-18-22'!$B$11:$B$24,$C90,'Saturday Races 6-18-22'!$AV$11:$AV$24)</f>
        <v>0</v>
      </c>
      <c r="BZ90" s="174">
        <f>SUMIF('Saturday Races 6-18-22'!$B$11:$B$24,$C90,'Saturday Races 6-18-22'!$AW$11:$AW$24)</f>
        <v>0</v>
      </c>
      <c r="CA90" s="174">
        <f>SUMIF('Saturday Races 6-18-22'!$B$11:$B$24,$C90,'Saturday Races 6-18-22'!$AX$11:$AX$24)</f>
        <v>0</v>
      </c>
      <c r="CB90" s="174">
        <f>SUMIF('Saturday Races 6-18-22'!$B$11:$B$24,$C90,'Saturday Races 6-18-22'!$AY$11:$AY$24)</f>
        <v>0</v>
      </c>
      <c r="CC90" s="174">
        <f>SUMIF('Sunday Races 7-3-22'!$B$11:$B$26,$C90,'Sunday Races 7-3-22'!$AU$11:$AU$26)</f>
        <v>0</v>
      </c>
      <c r="CD90" s="174">
        <f>SUMIF('Sunday Races 7-3-22'!$B$11:$B$26,$C90,'Sunday Races 7-3-22'!$AV$11:$AV$26)</f>
        <v>0</v>
      </c>
      <c r="CE90" s="174">
        <f>SUMIF('Sunday Races 7-3-22'!$B$11:$B$26,$C90,'Sunday Races 7-3-22'!$AW$11:$AW$26)</f>
        <v>0</v>
      </c>
      <c r="CF90" s="174">
        <f>SUMIF('Sunday Races 7-3-22'!$B$11:$B$26,$C90,'Sunday Races 7-3-22'!$AX$11:$AX$26)</f>
        <v>0</v>
      </c>
      <c r="CG90" s="174">
        <f>SUMIF('Sunday Races 7-3-22'!$B$11:$B$26,$C90,'Sunday Races 7-3-22'!$AY$11:$AY$26)</f>
        <v>0</v>
      </c>
      <c r="CH90" s="174">
        <f>SUMIF('Sunday Races 7-31-22'!$B$11:$B$26,$C90,'Sunday Races 7-31-22'!$AU$11:$AU$26)</f>
        <v>0</v>
      </c>
      <c r="CI90" s="174">
        <f>SUMIF('Sunday Races 7-31-22'!$B$11:$B$26,$C90,'Sunday Races 7-31-22'!$AV$11:$AV$26)</f>
        <v>0</v>
      </c>
      <c r="CJ90" s="174">
        <f>SUMIF('Sunday Races 7-31-22'!$B$11:$B$26,$C90,'Sunday Races 7-31-22'!$AW$11:$AW$26)</f>
        <v>0</v>
      </c>
      <c r="CK90" s="174">
        <f>SUMIF('Sunday Races 7-31-22'!$B$11:$B$26,$C90,'Sunday Races 7-31-22'!$AX$11:$AX$26)</f>
        <v>0</v>
      </c>
      <c r="CL90" s="174">
        <f>SUMIF('Sunday Races 7-31-22'!$B$11:$B$26,$C90,'Sunday Races 7-31-22'!$AY$11:$AY$26)</f>
        <v>0</v>
      </c>
      <c r="CM90" s="174">
        <f>SUMIF('Sunday Races 8-14-22'!$B$11:$B$26,$C90,'Sunday Races 8-14-22'!$AU$11:$AU$26)</f>
        <v>0</v>
      </c>
      <c r="CN90" s="174">
        <f>SUMIF('Sunday Races 8-14-22'!$B$11:$B$26,$C90,'Sunday Races 8-14-22'!$AV$11:$AV$26)</f>
        <v>0</v>
      </c>
      <c r="CO90" s="174">
        <f>SUMIF('Sunday Races 8-14-22'!$B$11:$B$26,$C90,'Sunday Races 8-14-22'!$AW$11:$AW$26)</f>
        <v>0</v>
      </c>
      <c r="CP90" s="174">
        <f>SUMIF('Sunday Races 8-14-22'!$B$11:$B$26,$C90,'Sunday Races 8-14-22'!$AX$11:$AX$26)</f>
        <v>0</v>
      </c>
      <c r="CQ90" s="174">
        <f>SUMIF('Sunday Races 8-14-22'!$B$11:$B$26,$C90,'Sunday Races 8-14-22'!$AY$11:$AY$26)</f>
        <v>0</v>
      </c>
      <c r="CR90" s="174">
        <f>SUMIF('Saturday Races 8-20-22'!$B$11:$B$26,$C90,'Saturday Races 8-20-22'!$AU$11:$AU$26)</f>
        <v>0</v>
      </c>
      <c r="CS90" s="174">
        <f>SUMIF('Saturday Races 8-20-22'!$B$11:$B$26,$C90,'Saturday Races 8-20-22'!$AV$11:$AV$26)</f>
        <v>0</v>
      </c>
      <c r="CT90" s="174">
        <f>SUMIF('Saturday Races 8-20-22'!$B$11:$B$26,$C90,'Saturday Races 8-20-22'!$AW$11:$AW$26)</f>
        <v>0</v>
      </c>
      <c r="CU90" s="174">
        <f>SUMIF('Saturday Races 8-20-22'!$B$11:$B$26,$C90,'Saturday Races 8-20-22'!$AX$11:$AX$26)</f>
        <v>0</v>
      </c>
      <c r="CV90" s="174">
        <f>SUMIF('Saturday Races 8-20-22'!$B$11:$B$26,$C90,'Saturday Races 8-20-22'!$AY$11:$AY$26)</f>
        <v>0</v>
      </c>
      <c r="CW90" s="174">
        <f>SUMIF('Sunday Races 9-11-22'!$B$11:$B$20,$C90,'Sunday Races 9-11-22'!$AU$11:$AU$20)</f>
        <v>0</v>
      </c>
      <c r="CX90" s="174">
        <f>SUMIF('Sunday Races 9-11-22'!$B$11:$B$20,$C90,'Sunday Races 9-11-22'!$AV$11:$AV$20)</f>
        <v>0</v>
      </c>
      <c r="CY90" s="174">
        <f>SUMIF('Sunday Races 9-11-22'!$B$11:$B$20,$C90,'Sunday Races 9-11-22'!$AW$11:$AW$20)</f>
        <v>0</v>
      </c>
      <c r="CZ90" s="174">
        <f>SUMIF('Sunday Races 9-11-22'!$B$11:$B$20,$C90,'Sunday Races 9-11-22'!$AX$11:$AX$20)</f>
        <v>0</v>
      </c>
      <c r="DA90" s="174">
        <f>SUMIF('Sunday Races 9-11-22'!$B$11:$B$20,$C90,'Sunday Races 9-11-22'!$AY$11:$AY$20)</f>
        <v>0</v>
      </c>
      <c r="DB90" s="174">
        <f>SUMIF('Sunday Races 10-9-22'!$B$11:$B$21,$C90,'Sunday Races 10-9-22'!$AU$11:$AU$21)</f>
        <v>0</v>
      </c>
      <c r="DC90" s="174">
        <f>SUMIF('Sunday Races 10-9-22'!$B$11:$B$21,$C90,'Sunday Races 10-9-22'!$AV$11:$AV$21)</f>
        <v>0</v>
      </c>
      <c r="DD90" s="174">
        <f>SUMIF('Sunday Races 10-9-22'!$B$11:$B$21,$C90,'Sunday Races 10-9-22'!$AW$11:$AW$21)</f>
        <v>0</v>
      </c>
      <c r="DE90" s="174">
        <f>SUMIF('Sunday Races 10-9-22'!$B$11:$B$21,$C90,'Sunday Races 10-9-22'!$AX$11:$AX$21)</f>
        <v>0</v>
      </c>
      <c r="DF90" s="174">
        <f>SUMIF('Sunday Races 10-9-22'!$B$11:$B$21,$C90,'Sunday Races 10-9-22'!$AY$11:$AY$21)</f>
        <v>0</v>
      </c>
      <c r="DG90" s="174">
        <f>SUMIF('Sunday Races 10-23-22'!$B$11:$B$22,$C90,'Sunday Races 10-23-22'!$AU$11:$AU$22)</f>
        <v>0</v>
      </c>
      <c r="DH90" s="174">
        <f>SUMIF('Sunday Races 10-23-22'!$B$11:$B$22,$C90,'Sunday Races 10-23-22'!$AV$11:$AV$22)</f>
        <v>0</v>
      </c>
      <c r="DI90" s="174">
        <f>SUMIF('Sunday Races 10-23-22'!$B$11:$B$22,$C90,'Sunday Races 10-23-22'!$AW$11:$AW$22)</f>
        <v>0</v>
      </c>
      <c r="DJ90" s="174">
        <f>SUMIF('Sunday Races 10-23-22'!$B$11:$B$22,$C90,'Sunday Races 10-23-22'!$AX$11:$AX$22)</f>
        <v>0</v>
      </c>
      <c r="DK90" s="174">
        <f>SUMIF('Sunday Races 10-23-22'!$B$11:$B$22,$C90,'Sunday Races 10-23-22'!$AY$11:$AY$22)</f>
        <v>0</v>
      </c>
      <c r="DL90" s="175"/>
      <c r="DM90" s="176"/>
      <c r="DN90" s="177">
        <f t="shared" ref="DN90:DW99" si="89">LARGE($K90:$DL90,DN$3)</f>
        <v>0</v>
      </c>
      <c r="DO90" s="177">
        <f t="shared" si="89"/>
        <v>0</v>
      </c>
      <c r="DP90" s="177">
        <f t="shared" si="89"/>
        <v>0</v>
      </c>
      <c r="DQ90" s="177">
        <f t="shared" si="89"/>
        <v>0</v>
      </c>
      <c r="DR90" s="177">
        <f t="shared" si="89"/>
        <v>0</v>
      </c>
      <c r="DS90" s="177">
        <f t="shared" si="89"/>
        <v>0</v>
      </c>
      <c r="DT90" s="177">
        <f t="shared" si="89"/>
        <v>0</v>
      </c>
      <c r="DU90" s="177">
        <f t="shared" si="89"/>
        <v>0</v>
      </c>
      <c r="DV90" s="177">
        <f t="shared" si="89"/>
        <v>0</v>
      </c>
      <c r="DW90" s="177">
        <f t="shared" si="89"/>
        <v>0</v>
      </c>
      <c r="DX90" s="177">
        <f t="shared" ref="DX90:EG99" si="90">LARGE($K90:$DL90,DX$3)</f>
        <v>0</v>
      </c>
      <c r="DY90" s="177">
        <f t="shared" si="90"/>
        <v>0</v>
      </c>
      <c r="DZ90" s="177">
        <f t="shared" si="90"/>
        <v>0</v>
      </c>
      <c r="EA90" s="177">
        <f t="shared" si="90"/>
        <v>0</v>
      </c>
      <c r="EB90" s="177">
        <f t="shared" si="90"/>
        <v>0</v>
      </c>
      <c r="EC90" s="177">
        <f t="shared" si="90"/>
        <v>0</v>
      </c>
      <c r="ED90" s="177">
        <f t="shared" si="90"/>
        <v>0</v>
      </c>
      <c r="EE90" s="177">
        <f t="shared" si="90"/>
        <v>0</v>
      </c>
      <c r="EF90" s="177">
        <f t="shared" si="90"/>
        <v>0</v>
      </c>
      <c r="EG90" s="177">
        <f t="shared" si="90"/>
        <v>0</v>
      </c>
      <c r="EH90" s="177">
        <f t="shared" ref="EH90:EQ99" si="91">LARGE($K90:$DL90,EH$3)</f>
        <v>0</v>
      </c>
      <c r="EI90" s="177">
        <f t="shared" si="91"/>
        <v>0</v>
      </c>
      <c r="EJ90" s="177">
        <f t="shared" si="91"/>
        <v>0</v>
      </c>
      <c r="EK90" s="177">
        <f t="shared" si="91"/>
        <v>0</v>
      </c>
      <c r="EL90" s="177">
        <f t="shared" si="91"/>
        <v>0</v>
      </c>
      <c r="EM90" s="177">
        <f t="shared" si="91"/>
        <v>0</v>
      </c>
      <c r="EN90" s="177">
        <f t="shared" si="91"/>
        <v>0</v>
      </c>
      <c r="EO90" s="177">
        <f t="shared" si="91"/>
        <v>0</v>
      </c>
      <c r="EP90" s="177">
        <f t="shared" si="91"/>
        <v>0</v>
      </c>
      <c r="EQ90" s="177">
        <f t="shared" si="91"/>
        <v>0</v>
      </c>
      <c r="ER90" s="177">
        <f t="shared" ref="ER90:FA99" si="92">LARGE($K90:$DL90,ER$3)</f>
        <v>0</v>
      </c>
      <c r="ES90" s="177">
        <f t="shared" si="92"/>
        <v>0</v>
      </c>
      <c r="ET90" s="177">
        <f t="shared" si="92"/>
        <v>0</v>
      </c>
      <c r="EU90" s="177">
        <f t="shared" si="92"/>
        <v>0</v>
      </c>
      <c r="EV90" s="177">
        <f t="shared" si="92"/>
        <v>0</v>
      </c>
      <c r="EW90" s="177">
        <f t="shared" si="92"/>
        <v>0</v>
      </c>
      <c r="EX90" s="177">
        <f t="shared" si="92"/>
        <v>0</v>
      </c>
      <c r="EY90" s="177">
        <f t="shared" si="92"/>
        <v>0</v>
      </c>
      <c r="EZ90" s="177">
        <f t="shared" si="92"/>
        <v>0</v>
      </c>
      <c r="FA90" s="177">
        <f t="shared" si="92"/>
        <v>0</v>
      </c>
      <c r="FB90" s="177">
        <f t="shared" ref="FB90:FK99" si="93">LARGE($K90:$DL90,FB$3)</f>
        <v>0</v>
      </c>
      <c r="FC90" s="177">
        <f t="shared" si="93"/>
        <v>0</v>
      </c>
      <c r="FD90" s="177">
        <f t="shared" si="93"/>
        <v>0</v>
      </c>
      <c r="FE90" s="177">
        <f t="shared" si="93"/>
        <v>0</v>
      </c>
      <c r="FF90" s="177">
        <f t="shared" si="93"/>
        <v>0</v>
      </c>
      <c r="FG90" s="177">
        <f t="shared" si="93"/>
        <v>0</v>
      </c>
      <c r="FH90" s="177">
        <f t="shared" si="93"/>
        <v>0</v>
      </c>
      <c r="FI90" s="177">
        <f t="shared" si="93"/>
        <v>0</v>
      </c>
      <c r="FJ90" s="177">
        <f t="shared" si="93"/>
        <v>0</v>
      </c>
      <c r="FK90" s="177">
        <f t="shared" si="93"/>
        <v>0</v>
      </c>
      <c r="FL90" s="177">
        <f t="shared" ref="FL90:FZ99" si="94">LARGE($K90:$DL90,FL$3)</f>
        <v>0</v>
      </c>
      <c r="FM90" s="177">
        <f t="shared" si="94"/>
        <v>0</v>
      </c>
      <c r="FN90" s="177">
        <f t="shared" si="94"/>
        <v>0</v>
      </c>
      <c r="FO90" s="177">
        <f t="shared" si="94"/>
        <v>0</v>
      </c>
      <c r="FP90" s="177">
        <f t="shared" si="94"/>
        <v>0</v>
      </c>
      <c r="FQ90" s="177">
        <f t="shared" si="94"/>
        <v>0</v>
      </c>
      <c r="FR90" s="177">
        <f t="shared" si="94"/>
        <v>0</v>
      </c>
      <c r="FS90" s="177">
        <f t="shared" si="94"/>
        <v>0</v>
      </c>
      <c r="FT90" s="177">
        <f t="shared" si="94"/>
        <v>0</v>
      </c>
      <c r="FU90" s="177">
        <f t="shared" si="94"/>
        <v>0</v>
      </c>
      <c r="FV90" s="177">
        <f t="shared" si="94"/>
        <v>0</v>
      </c>
      <c r="FW90" s="177">
        <f t="shared" si="94"/>
        <v>0</v>
      </c>
      <c r="FX90" s="177">
        <f t="shared" si="94"/>
        <v>0</v>
      </c>
      <c r="FY90" s="177">
        <f t="shared" si="94"/>
        <v>0</v>
      </c>
      <c r="FZ90" s="177">
        <f t="shared" si="94"/>
        <v>0</v>
      </c>
      <c r="GA90" s="177"/>
      <c r="GB90" s="229">
        <f t="shared" si="81"/>
        <v>0</v>
      </c>
      <c r="GC90" s="229">
        <f t="shared" si="82"/>
        <v>0</v>
      </c>
      <c r="GD90" s="174">
        <f>SUMIF('One Day 12-04-21 Scots'!$B$11:$B$24,$C90,'One Day 12-04-21 Scots'!$AU$11:$AU$24)</f>
        <v>0</v>
      </c>
      <c r="GE90" s="174">
        <f>SUMIF('One Day 12-04-21 Scots'!$B$11:$B$24,$C90,'One Day 12-04-21 Scots'!$AV$11:$AV$24)</f>
        <v>0</v>
      </c>
      <c r="GF90" s="174">
        <f>SUMIF('One Day 12-04-21 Scots'!$B$11:$B$24,$C90,'One Day 12-04-21 Scots'!$AW$11:$AW$24)</f>
        <v>0</v>
      </c>
      <c r="GG90" s="174">
        <f>SUMIF('One Day 12-04-21 Scots'!$B$11:$B$24,$C90,'One Day 12-04-21 Scots'!$AX$11:$AX$24)</f>
        <v>0</v>
      </c>
      <c r="GH90" s="174">
        <f>SUMIF('One Day 12-04-21 Scots'!$B$11:$B$24,$C90,'One Day 12-04-21 Scots'!$AY$11:$AY$24)</f>
        <v>0</v>
      </c>
      <c r="GI90" s="174">
        <f>SUMIF('One Day 12-04-21 Thistles'!$B$11:$B$25,$C90,'One Day 12-04-21 Thistles'!$AU$11:$AU$25)</f>
        <v>0</v>
      </c>
      <c r="GJ90" s="174">
        <f>SUMIF('One Day 12-04-21 Thistles'!$B$11:$B$25,$C90,'One Day 12-04-21 Thistles'!$AV$11:$AV$25)</f>
        <v>0</v>
      </c>
      <c r="GK90" s="174">
        <f>SUMIF('One Day 12-04-21 Thistles'!$B$11:$B$25,$C90,'One Day 12-04-21 Thistles'!$AW$11:$AW$25)</f>
        <v>0</v>
      </c>
      <c r="GL90" s="174">
        <f>SUMIF('One Day 12-04-21 Thistles'!$B$11:$B$25,$C90,'One Day 12-04-21 Thistles'!$AX$11:$AX$25)</f>
        <v>0</v>
      </c>
      <c r="GM90" s="174">
        <f>SUMIF('One Day 12-04-21 Thistles'!$B$11:$B$25,$C90,'One Day 12-04-21 Thistles'!$AY$11:$AY$25)</f>
        <v>0</v>
      </c>
      <c r="GN90" s="174">
        <f>SUMIF('Chili One Day 2-12-22 Scots'!$B$11:$B$27,$C90,'Chili One Day 2-12-22 Scots'!$AU$11:$AU$27)</f>
        <v>0</v>
      </c>
      <c r="GO90" s="174">
        <f>SUMIF('Chili One Day 2-12-22 Scots'!$B$11:$B$27,$C90,'Chili One Day 2-12-22 Scots'!$AV$11:$AV$27)</f>
        <v>0</v>
      </c>
      <c r="GP90" s="174">
        <f>SUMIF('Chili One Day 2-12-22 Scots'!$B$11:$B$27,$C90,'Chili One Day 2-12-22 Scots'!$AW$11:$AW$27)</f>
        <v>0</v>
      </c>
      <c r="GQ90" s="174">
        <f>SUMIF('Chili One Day 2-12-22 Scots'!$B$11:$B$27,$C90,'Chili One Day 2-12-22 Scots'!$AX$11:$AX$27)</f>
        <v>0</v>
      </c>
      <c r="GR90" s="174">
        <f>SUMIF('Chili One Day 2-12-22 Scots'!$B$11:$B$27,$C90,'Chili One Day 2-12-22 Scots'!$AY$11:$AY$27)</f>
        <v>0</v>
      </c>
      <c r="GS90" s="174">
        <f>SUMIF('Chili One Day 2-12-22 Thistles'!$B$11:$B$27,$C90,'Chili One Day 2-12-22 Thistles'!$AU$11:$AU$27)</f>
        <v>0</v>
      </c>
      <c r="GT90" s="174">
        <f>SUMIF('Chili One Day 2-12-22 Thistles'!$B$11:$B$27,$C90,'Chili One Day 2-12-22 Thistles'!$AV$11:$AV$27)</f>
        <v>0</v>
      </c>
      <c r="GU90" s="174">
        <f>SUMIF('Chili One Day 2-12-22 Thistles'!$B$11:$B$27,$C90,'Chili One Day 2-12-22 Thistles'!$AW$11:$AW$27)</f>
        <v>0</v>
      </c>
      <c r="GV90" s="174">
        <f>SUMIF('Chili One Day 2-12-22 Thistles'!$B$11:$B$27,$C90,'Chili One Day 2-12-22 Thistles'!$AX$11:$AX$27)</f>
        <v>0</v>
      </c>
      <c r="GW90" s="174">
        <f>SUMIF('Chili One Day 2-12-22 Thistles'!$B$11:$B$27,$C90,'Chili One Day 2-12-22 Thistles'!$AY$11:$AY$27)</f>
        <v>0</v>
      </c>
      <c r="GX90" s="174">
        <f>SUMIF('Ironman One Day 3-5-22 FS'!$B$11:$B$26,$C90,'Ironman One Day 3-5-22 FS'!$AU$11:$AU$26)</f>
        <v>0</v>
      </c>
      <c r="GY90" s="174">
        <f>SUMIF('Ironman One Day 3-5-22 FS'!$B$11:$B$26,$C90,'Ironman One Day 3-5-22 FS'!$AV$11:$AV$26)</f>
        <v>0</v>
      </c>
      <c r="GZ90" s="174">
        <f>SUMIF('Ironman One Day 3-5-22 FS'!$B$11:$B$26,$C90,'Ironman One Day 3-5-22 FS'!$AW$11:$AW$26)</f>
        <v>0</v>
      </c>
      <c r="HA90" s="174">
        <f>SUMIF('Ironman One Day 3-5-22 FS'!$B$11:$B$26,$C90,'Ironman One Day 3-5-22 FS'!$AX$11:$AX$26)</f>
        <v>0</v>
      </c>
      <c r="HB90" s="174">
        <f>SUMIF('Ironman One Day 3-5-22 FS'!$B$11:$B$26,$C90,'Ironman One Day 3-5-22 FS'!$AY$11:$AY$26)</f>
        <v>0</v>
      </c>
      <c r="HC90" s="174">
        <f>SUMIF('Ironman One Day 3-5-22 420'!$B$11:$B$26,$C90,'Ironman One Day 3-5-22 420'!$AU$11:$AU$26)</f>
        <v>0</v>
      </c>
      <c r="HD90" s="174">
        <f>SUMIF('Ironman One Day 3-5-22 420'!$B$11:$B$26,$C90,'Ironman One Day 3-5-22 420'!$AV$11:$AV$26)</f>
        <v>0</v>
      </c>
      <c r="HE90" s="174">
        <f>SUMIF('Ironman One Day 3-5-22 420'!$B$11:$B$26,$C90,'Ironman One Day 3-5-22 420'!$AW$11:$AW$26)</f>
        <v>0</v>
      </c>
      <c r="HF90" s="174">
        <f>SUMIF('Ironman One Day 3-5-22 420'!$B$11:$B$26,$C90,'Ironman One Day 3-5-22 420'!$AX$11:$AX$26)</f>
        <v>0</v>
      </c>
      <c r="HG90" s="174">
        <f>SUMIF('Ironman One Day 3-5-22 420'!$B$11:$B$26,$C90,'Ironman One Day 3-5-22 420'!$AY$11:$AY$26)</f>
        <v>0</v>
      </c>
      <c r="HH90" s="174">
        <f>SUMIF('Easter One Day 4-16-22 FS'!$B$11:$B$25,$C90,'Easter One Day 4-16-22 FS'!$AU$11:$AU$25)</f>
        <v>0</v>
      </c>
      <c r="HI90" s="174">
        <f>SUMIF('Easter One Day 4-16-22 FS'!$B$11:$B$25,$C90,'Easter One Day 4-16-22 FS'!$AV$11:$AV$25)</f>
        <v>0</v>
      </c>
      <c r="HJ90" s="174">
        <f>SUMIF('Easter One Day 4-16-22 FS'!$B$11:$B$25,$C90,'Easter One Day 4-16-22 FS'!$AW$11:$AW$25)</f>
        <v>0</v>
      </c>
      <c r="HK90" s="174">
        <f>SUMIF('Easter One Day 4-16-22 FS'!$B$11:$B$25,$C90,'Easter One Day 4-16-22 FS'!$AX$11:$AX$25)</f>
        <v>0</v>
      </c>
      <c r="HL90" s="174">
        <f>SUMIF('Easter One Day 4-16-22 FS'!$B$11:$B$25,$C90,'Easter One Day 4-16-22 FS'!$AY$11:$AY$25)</f>
        <v>0</v>
      </c>
      <c r="HM90" s="174">
        <f>SUMIF('Easter One Day 4-16-22 TH'!$B$11:$B$25,$C90,'Easter One Day 4-16-22 TH'!$AU$11:$AU$25)</f>
        <v>0</v>
      </c>
      <c r="HN90" s="174">
        <f>SUMIF('Easter One Day 4-16-22 TH'!$B$11:$B$25,$C90,'Easter One Day 4-16-22 TH'!$AV$11:$AV$25)</f>
        <v>0</v>
      </c>
      <c r="HO90" s="174">
        <f>SUMIF('Easter One Day 4-16-22 TH'!$B$11:$B$25,$C90,'Easter One Day 4-16-22 TH'!$AW$11:$AW$25)</f>
        <v>0</v>
      </c>
      <c r="HP90" s="174">
        <f>SUMIF('Easter One Day 4-16-22 TH'!$B$11:$B$25,$C90,'Easter One Day 4-16-22 TH'!$AX$11:$AX$25)</f>
        <v>0</v>
      </c>
      <c r="HQ90" s="174">
        <f>SUMIF('Easter One Day 4-16-22 TH'!$B$11:$B$25,$C90,'Easter One Day 4-16-22 TH'!$AY$11:$AY$25)</f>
        <v>0</v>
      </c>
      <c r="HR90" s="174">
        <f>SUMIF('Long Distance Race 5-7-22'!$B$11:$B$25,$C90,'Long Distance Race 5-7-22'!$AU$11:$AU$25)</f>
        <v>0</v>
      </c>
      <c r="HS90" s="174">
        <f>SUMIF('Long Distance Race 5-7-22'!$B$11:$B$18,$C90,'Long Distance Race 5-7-22'!$AV$11:$AV$18)</f>
        <v>0</v>
      </c>
      <c r="HT90" s="174">
        <f>SUMIF('Long Distance Race 5-7-22'!$B$11:$B$18,$C90,'Long Distance Race 5-7-22'!$AW$11:$AW$18)</f>
        <v>0</v>
      </c>
      <c r="HU90" s="174">
        <f>SUMIF('Long Distance Race 5-7-22'!$B$11:$B$18,$C90,'Long Distance Race 5-7-22'!$AX$11:$AX$18)</f>
        <v>0</v>
      </c>
      <c r="HV90" s="174">
        <f>SUMIF('Long Distance Race 5-7-22'!$B$11:$B$18,$C90,'Long Distance Race 5-7-22'!$AY$11:$AY$18)</f>
        <v>0</v>
      </c>
      <c r="HW90" s="174">
        <f>SUMIF('Memorial Day Regatta 5-28-22 Op'!$B$11:$B$25,$C90,'Memorial Day Regatta 5-28-22 Op'!$AU$11:$AU$25)</f>
        <v>0</v>
      </c>
      <c r="HX90" s="174">
        <f>SUMIF('Memorial Day Regatta 5-28-22 Op'!$B$11:$B$18,$C90,'Memorial Day Regatta 5-28-22 Op'!$AV$11:$AV$18)</f>
        <v>0</v>
      </c>
      <c r="HY90" s="174">
        <f>SUMIF('Memorial Day Regatta 5-28-22 Op'!$B$11:$B$18,$C90,'Memorial Day Regatta 5-28-22 Op'!$AW$11:$AW$18)</f>
        <v>0</v>
      </c>
      <c r="HZ90" s="174">
        <f>SUMIF('Memorial Day Regatta 5-28-22 Op'!$B$11:$B$18,$C90,'Memorial Day Regatta 5-28-22 Op'!$AX$11:$AX$18)</f>
        <v>0</v>
      </c>
      <c r="IA90" s="174">
        <f>SUMIF('Memorial Day Regatta 5-28-22 Op'!$B$11:$B$18,$C90,'Memorial Day Regatta 5-28-22 Op'!$AY$11:$AY$18)</f>
        <v>0</v>
      </c>
      <c r="IB90" s="174">
        <f>SUMIF('Caldwell Cup 6-25-22 TH'!$B$11:$B$25,$C90,'Caldwell Cup 6-25-22 TH'!$AU$11:$AU$25)</f>
        <v>0</v>
      </c>
      <c r="IC90" s="174">
        <f>SUMIF('Caldwell Cup 6-25-22 TH'!$B$11:$B$25,$C90,'Caldwell Cup 6-25-22 TH'!$AV$11:$AV$25)</f>
        <v>0</v>
      </c>
      <c r="ID90" s="174">
        <f>SUMIF('Caldwell Cup 6-25-22 TH'!$B$11:$B$25,$C90,'Caldwell Cup 6-25-22 TH'!$AW$11:$AW$25)</f>
        <v>0</v>
      </c>
      <c r="IE90" s="174">
        <f>SUMIF('Caldwell Cup 6-25-22 TH'!$B$11:$B$25,$C90,'Caldwell Cup 6-25-22 TH'!$AX$11:$AX$25)</f>
        <v>0</v>
      </c>
      <c r="IF90" s="174">
        <f>SUMIF('Caldwell Cup 6-25-22 TH'!$B$11:$B$25,$C90,'Caldwell Cup 6-25-22 TH'!$AY$11:$AY$25)</f>
        <v>0</v>
      </c>
      <c r="IG90" s="174">
        <f>SUMIF('Caldwell Cup 6-25-22 FS'!$B$11:$B$21,$C90,'Caldwell Cup 6-25-22 FS'!$AU$11:$AU$21)</f>
        <v>0</v>
      </c>
      <c r="IH90" s="174">
        <f>SUMIF('Caldwell Cup 6-25-22 FS'!$B$11:$B$21,$C90,'Caldwell Cup 6-25-22 FS'!$AV$11:$AV$21)</f>
        <v>0</v>
      </c>
      <c r="II90" s="174">
        <f>SUMIF('Caldwell Cup 6-25-22 FS'!$B$11:$B$21,$C90,'Caldwell Cup 6-25-22 FS'!$AW$11:$AW$21)</f>
        <v>0</v>
      </c>
      <c r="IJ90" s="174">
        <f>SUMIF('Caldwell Cup 6-25-22 FS'!$B$11:$B$21,$C90,'Caldwell Cup 6-25-22 FS'!$AX$11:$AX$21)</f>
        <v>0</v>
      </c>
      <c r="IK90" s="174">
        <f>SUMIF('Caldwell Cup 6-25-22 FS'!$B$11:$B$21,$C90,'Caldwell Cup 6-25-22 FS'!$AY$11:$AY$21)</f>
        <v>0</v>
      </c>
      <c r="IL90" s="174">
        <f>SUMIF('Caldwell Cup 6-25-22 Lasers'!$B$11:$B$23,$C90,'Caldwell Cup 6-25-22 Lasers'!$AU$11:$AU$23)</f>
        <v>0</v>
      </c>
      <c r="IM90" s="174">
        <f>SUMIF('Caldwell Cup 6-25-22 Lasers'!$B$11:$B$23,$C90,'Caldwell Cup 6-25-22 Lasers'!$AV$11:$AV$23)</f>
        <v>0</v>
      </c>
      <c r="IN90" s="174">
        <f>SUMIF('Caldwell Cup 6-25-22 Lasers'!$B$11:$B$23,$C90,'Caldwell Cup 6-25-22 Lasers'!$AW$11:$AW$23)</f>
        <v>0</v>
      </c>
      <c r="IO90" s="174">
        <f>SUMIF('Caldwell Cup 6-25-22 Lasers'!$B$11:$B$23,$C90,'Caldwell Cup 6-25-22 Lasers'!$AX$11:$AX$23)</f>
        <v>0</v>
      </c>
      <c r="IP90" s="174">
        <f>SUMIF('Caldwell Cup 6-25-22 Lasers'!$B$11:$B$23,$C90,'Caldwell Cup 6-25-22 Lasers'!$AY$11:$AY$23)</f>
        <v>0</v>
      </c>
      <c r="IQ90" s="174">
        <f>SUMIF('Labor Day Regatta 9-3-22 FS'!$B$11:$B$30,$C90,'Labor Day Regatta 9-3-22 FS'!$AU$11:$AU$30)</f>
        <v>0</v>
      </c>
      <c r="IR90" s="174">
        <f>SUMIF('Labor Day Regatta 9-3-22 FS'!$B$11:$B$30,$C90,'Labor Day Regatta 9-3-22 FS'!$AV$11:$AV$30)</f>
        <v>0</v>
      </c>
      <c r="IS90" s="174">
        <f>SUMIF('Labor Day Regatta 9-3-22 FS'!$B$11:$B$30,$C90,'Labor Day Regatta 9-3-22 FS'!$AW$11:$AW$30)</f>
        <v>0</v>
      </c>
      <c r="IT90" s="174">
        <f>SUMIF('Labor Day Regatta 9-3-22 FS'!$B$11:$B$30,$C90,'Labor Day Regatta 9-3-22 FS'!$AX$11:$AX$30)</f>
        <v>0</v>
      </c>
      <c r="IU90" s="174">
        <f>SUMIF('Labor Day Regatta 9-3-22 FS'!$B$11:$B$30,$C90,'Labor Day Regatta 9-3-22 FS'!$AY$11:$AY$30)</f>
        <v>0</v>
      </c>
      <c r="IV90" s="174">
        <f>SUMIF('2022-09-17 Leukemia Cup FS'!$B$11:$B$26,$C90,'2022-09-17 Leukemia Cup FS'!$AU$11:$AU$26)</f>
        <v>0</v>
      </c>
      <c r="IW90" s="174">
        <f>SUMIF('2022-09-17 Leukemia Cup FS'!$B$11:$B$26,$C90,'2022-09-17 Leukemia Cup FS'!$AV$11:$AV$26)</f>
        <v>0</v>
      </c>
      <c r="IX90" s="174">
        <f>SUMIF('2022-09-17 Leukemia Cup FS'!$B$11:$B$26,$C90,'2022-09-17 Leukemia Cup FS'!$AW$11:$AW$26)</f>
        <v>0</v>
      </c>
      <c r="IY90" s="174">
        <f>SUMIF('2022-09-17 Leukemia Cup FS'!$B$11:$B$26,$C90,'2022-09-17 Leukemia Cup FS'!$AX$11:$AX$26)</f>
        <v>0</v>
      </c>
      <c r="IZ90" s="174">
        <f>SUMIF('2022-09-17 Leukemia Cup FS'!$B$11:$B$26,$C90,'2022-09-17 Leukemia Cup FS'!$AY$11:$AY$26)</f>
        <v>0</v>
      </c>
      <c r="JA90" s="174">
        <f>SUMIF('2022-09-17 Leukemia Cup TH'!$B$11:$B$28,$C90,'2022-09-17 Leukemia Cup TH'!$AU$11:$AU$28)</f>
        <v>0</v>
      </c>
      <c r="JB90" s="174">
        <f>SUMIF('2022-09-17 Leukemia Cup TH'!$B$11:$B$28,$C90,'2022-09-17 Leukemia Cup TH'!$AV$11:$AV$28)</f>
        <v>0</v>
      </c>
      <c r="JC90" s="174">
        <f>SUMIF('2022-09-17 Leukemia Cup TH'!$B$11:$B$28,$C90,'2022-09-17 Leukemia Cup TH'!$AW$11:$AW$28)</f>
        <v>0</v>
      </c>
      <c r="JD90" s="174">
        <f>SUMIF('2022-09-17 Leukemia Cup TH'!$B$11:$B$28,$C90,'2022-09-17 Leukemia Cup TH'!$AX$11:$AX$28)</f>
        <v>0</v>
      </c>
      <c r="JE90" s="174">
        <f>SUMIF('2022-09-17 Leukemia Cup TH'!$B$11:$B$28,$C90,'2022-09-17 Leukemia Cup TH'!$AY$11:$AY$28)</f>
        <v>0</v>
      </c>
      <c r="JF90" s="174">
        <f>SUMIF('Smith-Berry LDR 9-24-22'!$B$11:$B$30,$C90,'Smith-Berry LDR 9-24-22'!$AU$11:$AU$30)</f>
        <v>0</v>
      </c>
      <c r="JG90" s="174">
        <f>SUMIF('Smith-Berry LDR 9-24-22'!$B$11:$B$30,$C90,'Smith-Berry LDR 9-24-22'!$AV$11:$AV$30)</f>
        <v>0</v>
      </c>
      <c r="JH90" s="174">
        <f>SUMIF('Smith-Berry LDR 9-24-22'!$B$11:$B$30,$C90,'Smith-Berry LDR 9-24-22'!$AW$11:$AW$30)</f>
        <v>0</v>
      </c>
      <c r="JI90" s="174">
        <f>SUMIF('Smith-Berry LDR 9-24-22'!$B$11:$B$30,$C90,'Smith-Berry LDR 9-24-22'!$AX$11:$AX$30)</f>
        <v>0</v>
      </c>
      <c r="JJ90" s="174">
        <f>SUMIF('Smith-Berry LDR 9-24-22'!$B$11:$B$30,$C90,'Smith-Berry LDR 9-24-22'!$AY$11:$AY$30)</f>
        <v>0</v>
      </c>
      <c r="JK90" s="174">
        <f>SUMIF('Great Scot 10-1-22 Cham'!$B$11:$B$38,$C90,'Great Scot 10-1-22 Cham'!$AU$11:$AU$38)</f>
        <v>0</v>
      </c>
      <c r="JL90" s="174">
        <f>SUMIF('Great Scot 10-1-22 Cham'!$B$11:$B$38,$C90,'Great Scot 10-1-22 Cham'!$AV$11:$AV$38)</f>
        <v>0</v>
      </c>
      <c r="JM90" s="174">
        <f>SUMIF('Great Scot 10-1-22 Cham'!$B$11:$B$38,$C90,'Great Scot 10-1-22 Cham'!$AW$11:$AW$38)</f>
        <v>0</v>
      </c>
      <c r="JN90" s="174">
        <f>SUMIF('Great Scot 10-1-22 Cham'!$B$11:$B$38,$C90,'Great Scot 10-1-22 Cham'!$AX$11:$AX$38)</f>
        <v>0</v>
      </c>
      <c r="JO90" s="174">
        <f>SUMIF('Great Scot 10-1-22 Cham'!$B$11:$B$38,$C90,'Great Scot 10-1-22 Cham'!$AY$11:$AY$38)</f>
        <v>0</v>
      </c>
      <c r="JP90" s="174">
        <f>SUMIF('Great Scot 10-1-22 Chal'!$B$11:$B$28,$C90,'Great Scot 10-1-22 Chal'!$AU$11:$AU$28)</f>
        <v>0</v>
      </c>
      <c r="JQ90" s="174">
        <f>SUMIF('Great Scot 10-1-22 Chal'!$B$11:$B$28,$C90,'Great Scot 10-1-22 Chal'!$AV$11:$AV$28)</f>
        <v>0</v>
      </c>
      <c r="JR90" s="174">
        <f>SUMIF('Great Scot 10-1-22 Chal'!$B$11:$B$28,$C90,'Great Scot 10-1-22 Chal'!$AW$11:$AW$28)</f>
        <v>0</v>
      </c>
      <c r="JS90" s="174">
        <f>SUMIF('Great Scot 10-1-22 Chal'!$B$11:$B$28,$C90,'Great Scot 10-1-22 Chal'!$AX$11:$AX$28)</f>
        <v>0</v>
      </c>
      <c r="JT90" s="174">
        <f>SUMIF('Great Scot 10-1-22 Chal'!$B$11:$B$28,$C90,'Great Scot 10-1-22 Chal'!$AY$11:$AY$28)</f>
        <v>0</v>
      </c>
      <c r="JU90" s="174">
        <f>SUMIF('Great Pumpkin Regatta 10-15-22'!$B$11:$B$54,$C90,'Great Pumpkin Regatta 10-15-22'!$AU$11:$AU$54)</f>
        <v>0</v>
      </c>
      <c r="JV90" s="174">
        <f>SUMIF('Great Pumpkin Regatta 10-15-22'!$B$11:$B$54,$C90,'Great Pumpkin Regatta 10-15-22'!$AV$11:$AV$54)</f>
        <v>0</v>
      </c>
      <c r="JW90" s="174">
        <f>SUMIF('Great Pumpkin Regatta 10-15-22'!$B$11:$B$54,$C90,'Great Pumpkin Regatta 10-15-22'!$AW$11:$AW$54)</f>
        <v>0</v>
      </c>
      <c r="JX90" s="174">
        <f>SUMIF('Great Pumpkin Regatta 10-15-22'!$B$11:$B$54,$C90,'Great Pumpkin Regatta 10-15-22'!$AX$11:$AX$54)</f>
        <v>0</v>
      </c>
      <c r="JY90" s="174">
        <f>SUMIF('Great Pumpkin Regatta 10-15-22'!$B$11:$B$54,$C90,'Great Pumpkin Regatta 10-15-22'!$AY$11:$AY$54)</f>
        <v>0</v>
      </c>
      <c r="JZ90" s="174">
        <f>SUMIF('One Day Regatta 10-29-22 FS'!$B$11:$B$19,$C90,'One Day Regatta 10-29-22 FS'!$AU$11:$AU$19)</f>
        <v>0</v>
      </c>
      <c r="KA90" s="174">
        <f>SUMIF('One Day Regatta 10-29-22 FS'!$B$11:$B$19,$C90,'One Day Regatta 10-29-22 FS'!$AV$11:$AV$19)</f>
        <v>0</v>
      </c>
      <c r="KB90" s="174">
        <f>SUMIF('One Day Regatta 10-29-22 FS'!$B$11:$B$19,$C90,'One Day Regatta 10-29-22 FS'!$AW$11:$AW$19)</f>
        <v>0</v>
      </c>
      <c r="KC90" s="174">
        <f>SUMIF('One Day Regatta 10-29-22 FS'!$B$11:$B$19,$C90,'One Day Regatta 10-29-22 FS'!$AX$11:$AX$19)</f>
        <v>0</v>
      </c>
      <c r="KD90" s="174">
        <f>SUMIF('One Day Regatta 10-29-22 FS'!$B$11:$B$19,$C90,'One Day Regatta 10-29-22 FS'!$AY$11:$AY$19)</f>
        <v>0</v>
      </c>
    </row>
    <row r="91" spans="1:290" ht="15" customHeight="1" x14ac:dyDescent="0.2">
      <c r="A91" s="400" t="s">
        <v>1369</v>
      </c>
      <c r="B91" s="134">
        <f t="shared" si="69"/>
        <v>36</v>
      </c>
      <c r="C91" s="103" t="s">
        <v>839</v>
      </c>
      <c r="D91" s="171">
        <f t="shared" si="76"/>
        <v>0</v>
      </c>
      <c r="E91" s="172">
        <f t="shared" si="77"/>
        <v>0</v>
      </c>
      <c r="F91" s="171">
        <f t="shared" si="78"/>
        <v>0</v>
      </c>
      <c r="G91" s="171">
        <v>0</v>
      </c>
      <c r="H91" s="171">
        <f t="shared" si="79"/>
        <v>0</v>
      </c>
      <c r="I91" s="173">
        <f t="shared" si="80"/>
        <v>0</v>
      </c>
      <c r="J91" s="173"/>
      <c r="K91" s="174">
        <f>SUMIF('Saturday Race 11-06-21'!$B$11:$B$21,$C91,'Saturday Race 11-06-21'!$AU$11:$AU$21)</f>
        <v>0</v>
      </c>
      <c r="L91" s="174">
        <f>SUMIF('Saturday Race 11-06-21'!$B$11:$B$21,$C91,'Saturday Race 11-06-21'!$AV$11:$AV$21)</f>
        <v>0</v>
      </c>
      <c r="M91" s="174">
        <f>SUMIF('Saturday Race 11-06-21'!$B$11:$B$21,$C91,'Saturday Race 11-06-21'!$AW$11:$AW$21)</f>
        <v>0</v>
      </c>
      <c r="N91" s="174">
        <f>SUMIF('Saturday Race 11-06-21'!$B$11:$B$21,$C91,'Saturday Race 11-06-21'!$AX$11:$AX$21)</f>
        <v>0</v>
      </c>
      <c r="O91" s="174">
        <f>SUMIF('Saturday Race 11-06-21'!$B$11:$B$21,$C91,'Saturday Race 11-06-21'!$AY$11:$AY$21)</f>
        <v>0</v>
      </c>
      <c r="P91" s="174">
        <f>SUMIF('Saturday Race 11-20-21'!$B$11:$B$20,$C91,'Saturday Race 11-20-21'!$AU$11:$AU$20)</f>
        <v>0</v>
      </c>
      <c r="Q91" s="174">
        <f>SUMIF('Saturday Race 11-20-21'!$B$11:$B$20,$C91,'Saturday Race 11-20-21'!$AV$11:$AV$20)</f>
        <v>0</v>
      </c>
      <c r="R91" s="174">
        <f>SUMIF('Saturday Race 11-20-21'!$B$11:$B$20,$C91,'Saturday Race 11-20-21'!$AW$11:$AW$20)</f>
        <v>0</v>
      </c>
      <c r="S91" s="174">
        <f>SUMIF('Saturday Race 11-20-21'!$B$11:$B$20,$C91,'Saturday Race 11-20-21'!$AX$11:$AX$20)</f>
        <v>0</v>
      </c>
      <c r="T91" s="174">
        <f>SUMIF('Saturday Race 11-20-21'!$B$11:$B$20,$C91,'Saturday Race 11-20-21'!$AY$11:$AY$20)</f>
        <v>0</v>
      </c>
      <c r="U91" s="174">
        <f>SUMIF('Saturday Race 1-08-22'!$B$11:$B$20,$C91,'Saturday Race 1-08-22'!$AU$11:$AU$20)</f>
        <v>0</v>
      </c>
      <c r="V91" s="174">
        <f>SUMIF('Saturday Race 1-08-22'!$B$11:$B$20,$C91,'Saturday Race 1-08-22'!$AV$11:$AV$20)</f>
        <v>0</v>
      </c>
      <c r="W91" s="174">
        <f>SUMIF('Saturday Race 1-08-22'!$B$11:$B$20,$C91,'Saturday Race 1-08-22'!$AW$11:$AW$20)</f>
        <v>0</v>
      </c>
      <c r="X91" s="174">
        <f>SUMIF('Saturday Race 1-08-22'!$B$11:$B$20,$C91,'Saturday Race 1-08-22'!$AX$11:$AX$20)</f>
        <v>0</v>
      </c>
      <c r="Y91" s="174">
        <f>SUMIF('Saturday Race 1-08-22'!$B$11:$B$20,$C91,'Saturday Race 1-08-22'!$AY$11:$AY$20)</f>
        <v>0</v>
      </c>
      <c r="Z91" s="174">
        <f>SUMIF('Saturday Race 1-22-22'!$B$11:$B$20,$C91,'Saturday Race 1-22-22'!$AU$11:$AU$20)</f>
        <v>0</v>
      </c>
      <c r="AA91" s="174">
        <f>SUMIF('Saturday Race 1-22-22'!$B$11:$B$20,$C91,'Saturday Race 1-22-22'!$AV$11:$AV$20)</f>
        <v>0</v>
      </c>
      <c r="AB91" s="174">
        <f>SUMIF('Saturday Race 1-22-22'!$B$11:$B$20,$C91,'Saturday Race 1-22-22'!$AW$11:$AW$20)</f>
        <v>0</v>
      </c>
      <c r="AC91" s="174">
        <f>SUMIF('Saturday Race 1-22-22'!$B$11:$B$20,$C91,'Saturday Race 1-22-22'!$AX$11:$AX$20)</f>
        <v>0</v>
      </c>
      <c r="AD91" s="174">
        <f>SUMIF('Saturday Race 1-22-22'!$B$11:$B$20,$C91,'Saturday Race 1-22-22'!$AY$11:$AY$20)</f>
        <v>0</v>
      </c>
      <c r="AE91" s="174">
        <f>SUMIF('Sunday Race 2-6-22'!$B$11:$B$20,$C91,'Sunday Race 2-6-22'!$AU$11:$AU$20)</f>
        <v>0</v>
      </c>
      <c r="AF91" s="174">
        <f>SUMIF('Sunday Race 2-6-22'!$B$11:$B$20,$C91,'Sunday Race 2-6-22'!$AV$11:$AV$20)</f>
        <v>0</v>
      </c>
      <c r="AG91" s="174">
        <f>SUMIF('Sunday Race 2-6-22'!$B$11:$B$20,$C91,'Sunday Race 2-6-22'!$AW$11:$AW$20)</f>
        <v>0</v>
      </c>
      <c r="AH91" s="174">
        <f>SUMIF('Sunday Race 2-6-22'!$B$11:$B$20,$C91,'Sunday Race 2-6-22'!$AX$11:$AX$20)</f>
        <v>0</v>
      </c>
      <c r="AI91" s="174">
        <f>SUMIF('Sunday Race 2-6-22'!$B$11:$B$20,$C91,'Sunday Race 2-6-22'!$AY$11:$AY$20)</f>
        <v>0</v>
      </c>
      <c r="AJ91" s="174">
        <f>SUMIF('Sunday Race 2-20-22'!$B$11:$B$26,$C91,'Sunday Race 2-20-22'!$AU$11:$AU$26)</f>
        <v>0</v>
      </c>
      <c r="AK91" s="174">
        <f>SUMIF('Sunday Race 2-20-22'!$B$11:$B$26,$C91,'Sunday Race 2-20-22'!$AV$11:$AV$26)</f>
        <v>0</v>
      </c>
      <c r="AL91" s="174">
        <f>SUMIF('Sunday Race 2-20-22'!$B$11:$B$26,$C91,'Sunday Race 2-20-22'!$AW$11:$AW$26)</f>
        <v>0</v>
      </c>
      <c r="AM91" s="174">
        <f>SUMIF('Sunday Race 2-20-22'!$B$11:$B$26,$C91,'Sunday Race 2-20-22'!$AX$11:$AX$26)</f>
        <v>0</v>
      </c>
      <c r="AN91" s="174">
        <f>SUMIF('Sunday Race 2-20-22'!$B$11:$B$26,$C91,'Sunday Race 2-20-22'!$AY$11:$AY$26)</f>
        <v>0</v>
      </c>
      <c r="AO91" s="174">
        <f>SUMIF('Sunday Race 2-27-22'!$B$11:$B$20,$C91,'Sunday Race 2-27-22'!$AU$11:$AU$20)</f>
        <v>0</v>
      </c>
      <c r="AP91" s="174">
        <f>SUMIF('Sunday Race 2-27-22'!$B$11:$B$20,$C91,'Sunday Race 2-27-22'!$AV$11:$AV$20)</f>
        <v>0</v>
      </c>
      <c r="AQ91" s="174">
        <f>SUMIF('Sunday Race 2-27-22'!$B$11:$B$20,$C91,'Sunday Race 2-27-22'!$AW$11:$AW$20)</f>
        <v>0</v>
      </c>
      <c r="AR91" s="174">
        <f>SUMIF('Sunday Race 2-27-22'!$B$11:$B$20,$C91,'Sunday Race 2-27-22'!$AX$11:$AX$20)</f>
        <v>0</v>
      </c>
      <c r="AS91" s="174">
        <f>SUMIF('Sunday Race 2-27-22'!$B$11:$B$20,$C91,'Sunday Race 2-27-22'!$AY$11:$AY$20)</f>
        <v>0</v>
      </c>
      <c r="AT91" s="174">
        <f>SUMIF('Sunday Race 3-13-22'!$B$11:$B$25,$C91,'Sunday Race 3-13-22'!$AU$11:$AU$25)</f>
        <v>0</v>
      </c>
      <c r="AU91" s="174">
        <f>SUMIF('Sunday Race 3-13-22'!$B$11:$B$25,$C91,'Sunday Race 3-13-22'!$AV$11:$AV$25)</f>
        <v>0</v>
      </c>
      <c r="AV91" s="174">
        <f>SUMIF('Sunday Race 3-13-22'!$B$11:$B$25,$C91,'Sunday Race 3-13-22'!$AW$11:$AW$25)</f>
        <v>0</v>
      </c>
      <c r="AW91" s="174">
        <f>SUMIF('Sunday Race 3-13-22'!$B$11:$B$25,$C91,'Sunday Race 3-13-22'!$AX$11:$AX$25)</f>
        <v>0</v>
      </c>
      <c r="AX91" s="174">
        <f>SUMIF('Sunday Race 3-13-22'!$B$11:$B$25,$C91,'Sunday Race 3-13-22'!$AY$11:$AY$25)</f>
        <v>0</v>
      </c>
      <c r="AY91" s="174">
        <f>SUMIF('Saturday Race 3-19-22'!$B$11:$B$15,$C91,'Saturday Race 3-19-22'!$AU$11:$AU$15)</f>
        <v>0</v>
      </c>
      <c r="AZ91" s="174">
        <f>SUMIF('Saturday Race 3-19-22'!$B$11:$B$15,$C91,'Saturday Race 3-19-22'!$AV$11:$AV$15)</f>
        <v>0</v>
      </c>
      <c r="BA91" s="174">
        <f>SUMIF('Saturday Race 3-19-22'!$B$11:$B$15,$C91,'Saturday Race 3-19-22'!$AW$11:$AW$15)</f>
        <v>0</v>
      </c>
      <c r="BB91" s="174">
        <f>SUMIF('Saturday Race 3-19-22'!$B$11:$B$15,$C91,'Saturday Race 3-19-22'!$AX$11:$AX$15)</f>
        <v>0</v>
      </c>
      <c r="BC91" s="174">
        <f>SUMIF('Saturday Race 3-19-22'!$B$11:$B$15,$C91,'Saturday Race 3-19-22'!$AY$11:$AY$15)</f>
        <v>0</v>
      </c>
      <c r="BD91" s="174">
        <f>SUMIF('Sunday Races 4-10-22'!$B$11:$B$26,$C91,'Sunday Races 4-10-22'!$AU$11:$AU$26)</f>
        <v>0</v>
      </c>
      <c r="BE91" s="174">
        <f>SUMIF('Sunday Races 4-10-22'!$B$11:$B$26,$C91,'Sunday Races 4-10-22'!$AV$11:$AV$26)</f>
        <v>0</v>
      </c>
      <c r="BF91" s="174">
        <f>SUMIF('Sunday Races 4-10-22'!$B$11:$B$26,$C91,'Sunday Races 4-10-22'!$AW$11:$AW$26)</f>
        <v>0</v>
      </c>
      <c r="BG91" s="174">
        <f>SUMIF('Sunday Races 4-10-22'!$B$11:$B$26,$C91,'Sunday Races 4-10-22'!$AX$11:$AX$26)</f>
        <v>0</v>
      </c>
      <c r="BH91" s="174">
        <f>SUMIF('Sunday Races 4-10-22'!$B$11:$B$26,$C91,'Sunday Races 4-10-22'!$AY$11:$AY$26)</f>
        <v>0</v>
      </c>
      <c r="BI91" s="174">
        <f>SUMIF('Sunday Races 5-1-22'!$B$11:$B$28,$C91,'Sunday Races 5-1-22'!$AU$11:$AU$28)</f>
        <v>0</v>
      </c>
      <c r="BJ91" s="174">
        <f>SUMIF('Sunday Races 5-1-22'!$B$11:$B$28,$C91,'Sunday Races 5-1-22'!$AV$11:$AV$28)</f>
        <v>0</v>
      </c>
      <c r="BK91" s="174">
        <f>SUMIF('Sunday Races 5-1-22'!$B$11:$B$28,$C91,'Sunday Races 5-1-22'!$AW$11:$AW$28)</f>
        <v>0</v>
      </c>
      <c r="BL91" s="174">
        <f>SUMIF('Sunday Races 5-1-22'!$B$11:$B$28,$C91,'Sunday Races 5-1-22'!$AX$11:$AX$28)</f>
        <v>0</v>
      </c>
      <c r="BM91" s="174">
        <f>SUMIF('Sunday Races 5-1-22'!$B$11:$B$28,$C91,'Sunday Races 5-1-22'!$AY$11:$AY$28)</f>
        <v>0</v>
      </c>
      <c r="BN91" s="174">
        <f>SUMIF('Sunday Races 6-5-22'!$B$11:$B$28,$C91,'Sunday Races 6-5-22'!$AU$11:$AU$28)</f>
        <v>0</v>
      </c>
      <c r="BO91" s="174">
        <f>SUMIF('Sunday Races 6-5-22'!$B$11:$B$28,$C91,'Sunday Races 6-5-22'!$AV$11:$AV$28)</f>
        <v>0</v>
      </c>
      <c r="BP91" s="174">
        <f>SUMIF('Sunday Races 6-5-22'!$B$11:$B$28,$C91,'Sunday Races 6-5-22'!$AW$11:$AW$28)</f>
        <v>0</v>
      </c>
      <c r="BQ91" s="174">
        <f>SUMIF('Sunday Races 6-5-22'!$B$11:$B$28,$C91,'Sunday Races 6-5-22'!$AX$11:$AX$28)</f>
        <v>0</v>
      </c>
      <c r="BR91" s="174">
        <f>SUMIF('Sunday Races 6-5-22'!$B$11:$B$28,$C91,'Sunday Races 6-5-22'!$AY$11:$AY$28)</f>
        <v>0</v>
      </c>
      <c r="BS91" s="174">
        <f>SUMIF('Sunday Races 6-12-22'!$B$11:$B$24,$C91,'Sunday Races 6-12-22'!$AU$11:$AU$24)</f>
        <v>0</v>
      </c>
      <c r="BT91" s="174">
        <f>SUMIF('Sunday Races 6-12-22'!$B$11:$B$24,$C91,'Sunday Races 6-12-22'!$AV$11:$AV$24)</f>
        <v>0</v>
      </c>
      <c r="BU91" s="174">
        <f>SUMIF('Sunday Races 6-12-22'!$B$11:$B$24,$C91,'Sunday Races 6-12-22'!$AW$11:$AW$24)</f>
        <v>0</v>
      </c>
      <c r="BV91" s="174">
        <f>SUMIF('Sunday Races 6-12-22'!$B$11:$B$24,$C91,'Sunday Races 6-12-22'!$AX$11:$AX$24)</f>
        <v>0</v>
      </c>
      <c r="BW91" s="174">
        <f>SUMIF('Sunday Races 6-12-22'!$B$11:$B$24,$C91,'Sunday Races 6-12-22'!$AY$11:$AY$24)</f>
        <v>0</v>
      </c>
      <c r="BX91" s="174">
        <f>SUMIF('Saturday Races 6-18-22'!$B$11:$B$24,$C91,'Saturday Races 6-18-22'!$AU$11:$AU$24)</f>
        <v>0</v>
      </c>
      <c r="BY91" s="174">
        <f>SUMIF('Saturday Races 6-18-22'!$B$11:$B$24,$C91,'Saturday Races 6-18-22'!$AV$11:$AV$24)</f>
        <v>0</v>
      </c>
      <c r="BZ91" s="174">
        <f>SUMIF('Saturday Races 6-18-22'!$B$11:$B$24,$C91,'Saturday Races 6-18-22'!$AW$11:$AW$24)</f>
        <v>0</v>
      </c>
      <c r="CA91" s="174">
        <f>SUMIF('Saturday Races 6-18-22'!$B$11:$B$24,$C91,'Saturday Races 6-18-22'!$AX$11:$AX$24)</f>
        <v>0</v>
      </c>
      <c r="CB91" s="174">
        <f>SUMIF('Saturday Races 6-18-22'!$B$11:$B$24,$C91,'Saturday Races 6-18-22'!$AY$11:$AY$24)</f>
        <v>0</v>
      </c>
      <c r="CC91" s="174">
        <f>SUMIF('Sunday Races 7-3-22'!$B$11:$B$26,$C91,'Sunday Races 7-3-22'!$AU$11:$AU$26)</f>
        <v>0</v>
      </c>
      <c r="CD91" s="174">
        <f>SUMIF('Sunday Races 7-3-22'!$B$11:$B$26,$C91,'Sunday Races 7-3-22'!$AV$11:$AV$26)</f>
        <v>0</v>
      </c>
      <c r="CE91" s="174">
        <f>SUMIF('Sunday Races 7-3-22'!$B$11:$B$26,$C91,'Sunday Races 7-3-22'!$AW$11:$AW$26)</f>
        <v>0</v>
      </c>
      <c r="CF91" s="174">
        <f>SUMIF('Sunday Races 7-3-22'!$B$11:$B$26,$C91,'Sunday Races 7-3-22'!$AX$11:$AX$26)</f>
        <v>0</v>
      </c>
      <c r="CG91" s="174">
        <f>SUMIF('Sunday Races 7-3-22'!$B$11:$B$26,$C91,'Sunday Races 7-3-22'!$AY$11:$AY$26)</f>
        <v>0</v>
      </c>
      <c r="CH91" s="174">
        <f>SUMIF('Sunday Races 7-31-22'!$B$11:$B$26,$C91,'Sunday Races 7-31-22'!$AU$11:$AU$26)</f>
        <v>0</v>
      </c>
      <c r="CI91" s="174">
        <f>SUMIF('Sunday Races 7-31-22'!$B$11:$B$26,$C91,'Sunday Races 7-31-22'!$AV$11:$AV$26)</f>
        <v>0</v>
      </c>
      <c r="CJ91" s="174">
        <f>SUMIF('Sunday Races 7-31-22'!$B$11:$B$26,$C91,'Sunday Races 7-31-22'!$AW$11:$AW$26)</f>
        <v>0</v>
      </c>
      <c r="CK91" s="174">
        <f>SUMIF('Sunday Races 7-31-22'!$B$11:$B$26,$C91,'Sunday Races 7-31-22'!$AX$11:$AX$26)</f>
        <v>0</v>
      </c>
      <c r="CL91" s="174">
        <f>SUMIF('Sunday Races 7-31-22'!$B$11:$B$26,$C91,'Sunday Races 7-31-22'!$AY$11:$AY$26)</f>
        <v>0</v>
      </c>
      <c r="CM91" s="174">
        <f>SUMIF('Sunday Races 8-14-22'!$B$11:$B$26,$C91,'Sunday Races 8-14-22'!$AU$11:$AU$26)</f>
        <v>0</v>
      </c>
      <c r="CN91" s="174">
        <f>SUMIF('Sunday Races 8-14-22'!$B$11:$B$26,$C91,'Sunday Races 8-14-22'!$AV$11:$AV$26)</f>
        <v>0</v>
      </c>
      <c r="CO91" s="174">
        <f>SUMIF('Sunday Races 8-14-22'!$B$11:$B$26,$C91,'Sunday Races 8-14-22'!$AW$11:$AW$26)</f>
        <v>0</v>
      </c>
      <c r="CP91" s="174">
        <f>SUMIF('Sunday Races 8-14-22'!$B$11:$B$26,$C91,'Sunday Races 8-14-22'!$AX$11:$AX$26)</f>
        <v>0</v>
      </c>
      <c r="CQ91" s="174">
        <f>SUMIF('Sunday Races 8-14-22'!$B$11:$B$26,$C91,'Sunday Races 8-14-22'!$AY$11:$AY$26)</f>
        <v>0</v>
      </c>
      <c r="CR91" s="174">
        <f>SUMIF('Saturday Races 8-20-22'!$B$11:$B$26,$C91,'Saturday Races 8-20-22'!$AU$11:$AU$26)</f>
        <v>0</v>
      </c>
      <c r="CS91" s="174">
        <f>SUMIF('Saturday Races 8-20-22'!$B$11:$B$26,$C91,'Saturday Races 8-20-22'!$AV$11:$AV$26)</f>
        <v>0</v>
      </c>
      <c r="CT91" s="174">
        <f>SUMIF('Saturday Races 8-20-22'!$B$11:$B$26,$C91,'Saturday Races 8-20-22'!$AW$11:$AW$26)</f>
        <v>0</v>
      </c>
      <c r="CU91" s="174">
        <f>SUMIF('Saturday Races 8-20-22'!$B$11:$B$26,$C91,'Saturday Races 8-20-22'!$AX$11:$AX$26)</f>
        <v>0</v>
      </c>
      <c r="CV91" s="174">
        <f>SUMIF('Saturday Races 8-20-22'!$B$11:$B$26,$C91,'Saturday Races 8-20-22'!$AY$11:$AY$26)</f>
        <v>0</v>
      </c>
      <c r="CW91" s="174">
        <f>SUMIF('Sunday Races 9-11-22'!$B$11:$B$20,$C91,'Sunday Races 9-11-22'!$AU$11:$AU$20)</f>
        <v>0</v>
      </c>
      <c r="CX91" s="174">
        <f>SUMIF('Sunday Races 9-11-22'!$B$11:$B$20,$C91,'Sunday Races 9-11-22'!$AV$11:$AV$20)</f>
        <v>0</v>
      </c>
      <c r="CY91" s="174">
        <f>SUMIF('Sunday Races 9-11-22'!$B$11:$B$20,$C91,'Sunday Races 9-11-22'!$AW$11:$AW$20)</f>
        <v>0</v>
      </c>
      <c r="CZ91" s="174">
        <f>SUMIF('Sunday Races 9-11-22'!$B$11:$B$20,$C91,'Sunday Races 9-11-22'!$AX$11:$AX$20)</f>
        <v>0</v>
      </c>
      <c r="DA91" s="174">
        <f>SUMIF('Sunday Races 9-11-22'!$B$11:$B$20,$C91,'Sunday Races 9-11-22'!$AY$11:$AY$20)</f>
        <v>0</v>
      </c>
      <c r="DB91" s="174">
        <f>SUMIF('Sunday Races 10-9-22'!$B$11:$B$21,$C91,'Sunday Races 10-9-22'!$AU$11:$AU$21)</f>
        <v>0</v>
      </c>
      <c r="DC91" s="174">
        <f>SUMIF('Sunday Races 10-9-22'!$B$11:$B$21,$C91,'Sunday Races 10-9-22'!$AV$11:$AV$21)</f>
        <v>0</v>
      </c>
      <c r="DD91" s="174">
        <f>SUMIF('Sunday Races 10-9-22'!$B$11:$B$21,$C91,'Sunday Races 10-9-22'!$AW$11:$AW$21)</f>
        <v>0</v>
      </c>
      <c r="DE91" s="174">
        <f>SUMIF('Sunday Races 10-9-22'!$B$11:$B$21,$C91,'Sunday Races 10-9-22'!$AX$11:$AX$21)</f>
        <v>0</v>
      </c>
      <c r="DF91" s="174">
        <f>SUMIF('Sunday Races 10-9-22'!$B$11:$B$21,$C91,'Sunday Races 10-9-22'!$AY$11:$AY$21)</f>
        <v>0</v>
      </c>
      <c r="DG91" s="174">
        <f>SUMIF('Sunday Races 10-23-22'!$B$11:$B$22,$C91,'Sunday Races 10-23-22'!$AU$11:$AU$22)</f>
        <v>0</v>
      </c>
      <c r="DH91" s="174">
        <f>SUMIF('Sunday Races 10-23-22'!$B$11:$B$22,$C91,'Sunday Races 10-23-22'!$AV$11:$AV$22)</f>
        <v>0</v>
      </c>
      <c r="DI91" s="174">
        <f>SUMIF('Sunday Races 10-23-22'!$B$11:$B$22,$C91,'Sunday Races 10-23-22'!$AW$11:$AW$22)</f>
        <v>0</v>
      </c>
      <c r="DJ91" s="174">
        <f>SUMIF('Sunday Races 10-23-22'!$B$11:$B$22,$C91,'Sunday Races 10-23-22'!$AX$11:$AX$22)</f>
        <v>0</v>
      </c>
      <c r="DK91" s="174">
        <f>SUMIF('Sunday Races 10-23-22'!$B$11:$B$22,$C91,'Sunday Races 10-23-22'!$AY$11:$AY$22)</f>
        <v>0</v>
      </c>
      <c r="DL91" s="175"/>
      <c r="DM91" s="176"/>
      <c r="DN91" s="177">
        <f t="shared" si="89"/>
        <v>0</v>
      </c>
      <c r="DO91" s="177">
        <f t="shared" si="89"/>
        <v>0</v>
      </c>
      <c r="DP91" s="177">
        <f t="shared" si="89"/>
        <v>0</v>
      </c>
      <c r="DQ91" s="177">
        <f t="shared" si="89"/>
        <v>0</v>
      </c>
      <c r="DR91" s="177">
        <f t="shared" si="89"/>
        <v>0</v>
      </c>
      <c r="DS91" s="177">
        <f t="shared" si="89"/>
        <v>0</v>
      </c>
      <c r="DT91" s="177">
        <f t="shared" si="89"/>
        <v>0</v>
      </c>
      <c r="DU91" s="177">
        <f t="shared" si="89"/>
        <v>0</v>
      </c>
      <c r="DV91" s="177">
        <f t="shared" si="89"/>
        <v>0</v>
      </c>
      <c r="DW91" s="177">
        <f t="shared" si="89"/>
        <v>0</v>
      </c>
      <c r="DX91" s="177">
        <f t="shared" si="90"/>
        <v>0</v>
      </c>
      <c r="DY91" s="177">
        <f t="shared" si="90"/>
        <v>0</v>
      </c>
      <c r="DZ91" s="177">
        <f t="shared" si="90"/>
        <v>0</v>
      </c>
      <c r="EA91" s="177">
        <f t="shared" si="90"/>
        <v>0</v>
      </c>
      <c r="EB91" s="177">
        <f t="shared" si="90"/>
        <v>0</v>
      </c>
      <c r="EC91" s="177">
        <f t="shared" si="90"/>
        <v>0</v>
      </c>
      <c r="ED91" s="177">
        <f t="shared" si="90"/>
        <v>0</v>
      </c>
      <c r="EE91" s="177">
        <f t="shared" si="90"/>
        <v>0</v>
      </c>
      <c r="EF91" s="177">
        <f t="shared" si="90"/>
        <v>0</v>
      </c>
      <c r="EG91" s="177">
        <f t="shared" si="90"/>
        <v>0</v>
      </c>
      <c r="EH91" s="177">
        <f t="shared" si="91"/>
        <v>0</v>
      </c>
      <c r="EI91" s="177">
        <f t="shared" si="91"/>
        <v>0</v>
      </c>
      <c r="EJ91" s="177">
        <f t="shared" si="91"/>
        <v>0</v>
      </c>
      <c r="EK91" s="177">
        <f t="shared" si="91"/>
        <v>0</v>
      </c>
      <c r="EL91" s="177">
        <f t="shared" si="91"/>
        <v>0</v>
      </c>
      <c r="EM91" s="177">
        <f t="shared" si="91"/>
        <v>0</v>
      </c>
      <c r="EN91" s="177">
        <f t="shared" si="91"/>
        <v>0</v>
      </c>
      <c r="EO91" s="177">
        <f t="shared" si="91"/>
        <v>0</v>
      </c>
      <c r="EP91" s="177">
        <f t="shared" si="91"/>
        <v>0</v>
      </c>
      <c r="EQ91" s="177">
        <f t="shared" si="91"/>
        <v>0</v>
      </c>
      <c r="ER91" s="177">
        <f t="shared" si="92"/>
        <v>0</v>
      </c>
      <c r="ES91" s="177">
        <f t="shared" si="92"/>
        <v>0</v>
      </c>
      <c r="ET91" s="177">
        <f t="shared" si="92"/>
        <v>0</v>
      </c>
      <c r="EU91" s="177">
        <f t="shared" si="92"/>
        <v>0</v>
      </c>
      <c r="EV91" s="177">
        <f t="shared" si="92"/>
        <v>0</v>
      </c>
      <c r="EW91" s="177">
        <f t="shared" si="92"/>
        <v>0</v>
      </c>
      <c r="EX91" s="177">
        <f t="shared" si="92"/>
        <v>0</v>
      </c>
      <c r="EY91" s="177">
        <f t="shared" si="92"/>
        <v>0</v>
      </c>
      <c r="EZ91" s="177">
        <f t="shared" si="92"/>
        <v>0</v>
      </c>
      <c r="FA91" s="177">
        <f t="shared" si="92"/>
        <v>0</v>
      </c>
      <c r="FB91" s="177">
        <f t="shared" si="93"/>
        <v>0</v>
      </c>
      <c r="FC91" s="177">
        <f t="shared" si="93"/>
        <v>0</v>
      </c>
      <c r="FD91" s="177">
        <f t="shared" si="93"/>
        <v>0</v>
      </c>
      <c r="FE91" s="177">
        <f t="shared" si="93"/>
        <v>0</v>
      </c>
      <c r="FF91" s="177">
        <f t="shared" si="93"/>
        <v>0</v>
      </c>
      <c r="FG91" s="177">
        <f t="shared" si="93"/>
        <v>0</v>
      </c>
      <c r="FH91" s="177">
        <f t="shared" si="93"/>
        <v>0</v>
      </c>
      <c r="FI91" s="177">
        <f t="shared" si="93"/>
        <v>0</v>
      </c>
      <c r="FJ91" s="177">
        <f t="shared" si="93"/>
        <v>0</v>
      </c>
      <c r="FK91" s="177">
        <f t="shared" si="93"/>
        <v>0</v>
      </c>
      <c r="FL91" s="177">
        <f t="shared" si="94"/>
        <v>0</v>
      </c>
      <c r="FM91" s="177">
        <f t="shared" si="94"/>
        <v>0</v>
      </c>
      <c r="FN91" s="177">
        <f t="shared" si="94"/>
        <v>0</v>
      </c>
      <c r="FO91" s="177">
        <f t="shared" si="94"/>
        <v>0</v>
      </c>
      <c r="FP91" s="177">
        <f t="shared" si="94"/>
        <v>0</v>
      </c>
      <c r="FQ91" s="177">
        <f t="shared" si="94"/>
        <v>0</v>
      </c>
      <c r="FR91" s="177">
        <f t="shared" si="94"/>
        <v>0</v>
      </c>
      <c r="FS91" s="177">
        <f t="shared" si="94"/>
        <v>0</v>
      </c>
      <c r="FT91" s="177">
        <f t="shared" si="94"/>
        <v>0</v>
      </c>
      <c r="FU91" s="177">
        <f t="shared" si="94"/>
        <v>0</v>
      </c>
      <c r="FV91" s="177">
        <f t="shared" si="94"/>
        <v>0</v>
      </c>
      <c r="FW91" s="177">
        <f t="shared" si="94"/>
        <v>0</v>
      </c>
      <c r="FX91" s="177">
        <f t="shared" si="94"/>
        <v>0</v>
      </c>
      <c r="FY91" s="177">
        <f t="shared" si="94"/>
        <v>0</v>
      </c>
      <c r="FZ91" s="177">
        <f t="shared" si="94"/>
        <v>0</v>
      </c>
      <c r="GA91" s="177"/>
      <c r="GB91" s="229">
        <f t="shared" si="81"/>
        <v>0</v>
      </c>
      <c r="GC91" s="229">
        <f t="shared" si="82"/>
        <v>0</v>
      </c>
      <c r="GD91" s="174">
        <f>SUMIF('One Day 12-04-21 Scots'!$B$11:$B$24,$C91,'One Day 12-04-21 Scots'!$AU$11:$AU$24)</f>
        <v>0</v>
      </c>
      <c r="GE91" s="174">
        <f>SUMIF('One Day 12-04-21 Scots'!$B$11:$B$24,$C91,'One Day 12-04-21 Scots'!$AV$11:$AV$24)</f>
        <v>0</v>
      </c>
      <c r="GF91" s="174">
        <f>SUMIF('One Day 12-04-21 Scots'!$B$11:$B$24,$C91,'One Day 12-04-21 Scots'!$AW$11:$AW$24)</f>
        <v>0</v>
      </c>
      <c r="GG91" s="174">
        <f>SUMIF('One Day 12-04-21 Scots'!$B$11:$B$24,$C91,'One Day 12-04-21 Scots'!$AX$11:$AX$24)</f>
        <v>0</v>
      </c>
      <c r="GH91" s="174">
        <f>SUMIF('One Day 12-04-21 Scots'!$B$11:$B$24,$C91,'One Day 12-04-21 Scots'!$AY$11:$AY$24)</f>
        <v>0</v>
      </c>
      <c r="GI91" s="174">
        <f>SUMIF('One Day 12-04-21 Thistles'!$B$11:$B$25,$C91,'One Day 12-04-21 Thistles'!$AU$11:$AU$25)</f>
        <v>0</v>
      </c>
      <c r="GJ91" s="174">
        <f>SUMIF('One Day 12-04-21 Thistles'!$B$11:$B$25,$C91,'One Day 12-04-21 Thistles'!$AV$11:$AV$25)</f>
        <v>0</v>
      </c>
      <c r="GK91" s="174">
        <f>SUMIF('One Day 12-04-21 Thistles'!$B$11:$B$25,$C91,'One Day 12-04-21 Thistles'!$AW$11:$AW$25)</f>
        <v>0</v>
      </c>
      <c r="GL91" s="174">
        <f>SUMIF('One Day 12-04-21 Thistles'!$B$11:$B$25,$C91,'One Day 12-04-21 Thistles'!$AX$11:$AX$25)</f>
        <v>0</v>
      </c>
      <c r="GM91" s="174">
        <f>SUMIF('One Day 12-04-21 Thistles'!$B$11:$B$25,$C91,'One Day 12-04-21 Thistles'!$AY$11:$AY$25)</f>
        <v>0</v>
      </c>
      <c r="GN91" s="174">
        <f>SUMIF('Chili One Day 2-12-22 Scots'!$B$11:$B$27,$C91,'Chili One Day 2-12-22 Scots'!$AU$11:$AU$27)</f>
        <v>0</v>
      </c>
      <c r="GO91" s="174">
        <f>SUMIF('Chili One Day 2-12-22 Scots'!$B$11:$B$27,$C91,'Chili One Day 2-12-22 Scots'!$AV$11:$AV$27)</f>
        <v>0</v>
      </c>
      <c r="GP91" s="174">
        <f>SUMIF('Chili One Day 2-12-22 Scots'!$B$11:$B$27,$C91,'Chili One Day 2-12-22 Scots'!$AW$11:$AW$27)</f>
        <v>0</v>
      </c>
      <c r="GQ91" s="174">
        <f>SUMIF('Chili One Day 2-12-22 Scots'!$B$11:$B$27,$C91,'Chili One Day 2-12-22 Scots'!$AX$11:$AX$27)</f>
        <v>0</v>
      </c>
      <c r="GR91" s="174">
        <f>SUMIF('Chili One Day 2-12-22 Scots'!$B$11:$B$27,$C91,'Chili One Day 2-12-22 Scots'!$AY$11:$AY$27)</f>
        <v>0</v>
      </c>
      <c r="GS91" s="174">
        <f>SUMIF('Chili One Day 2-12-22 Thistles'!$B$11:$B$27,$C91,'Chili One Day 2-12-22 Thistles'!$AU$11:$AU$27)</f>
        <v>0</v>
      </c>
      <c r="GT91" s="174">
        <f>SUMIF('Chili One Day 2-12-22 Thistles'!$B$11:$B$27,$C91,'Chili One Day 2-12-22 Thistles'!$AV$11:$AV$27)</f>
        <v>0</v>
      </c>
      <c r="GU91" s="174">
        <f>SUMIF('Chili One Day 2-12-22 Thistles'!$B$11:$B$27,$C91,'Chili One Day 2-12-22 Thistles'!$AW$11:$AW$27)</f>
        <v>0</v>
      </c>
      <c r="GV91" s="174">
        <f>SUMIF('Chili One Day 2-12-22 Thistles'!$B$11:$B$27,$C91,'Chili One Day 2-12-22 Thistles'!$AX$11:$AX$27)</f>
        <v>0</v>
      </c>
      <c r="GW91" s="174">
        <f>SUMIF('Chili One Day 2-12-22 Thistles'!$B$11:$B$27,$C91,'Chili One Day 2-12-22 Thistles'!$AY$11:$AY$27)</f>
        <v>0</v>
      </c>
      <c r="GX91" s="174">
        <f>SUMIF('Ironman One Day 3-5-22 FS'!$B$11:$B$26,$C91,'Ironman One Day 3-5-22 FS'!$AU$11:$AU$26)</f>
        <v>0</v>
      </c>
      <c r="GY91" s="174">
        <f>SUMIF('Ironman One Day 3-5-22 FS'!$B$11:$B$26,$C91,'Ironman One Day 3-5-22 FS'!$AV$11:$AV$26)</f>
        <v>0</v>
      </c>
      <c r="GZ91" s="174">
        <f>SUMIF('Ironman One Day 3-5-22 FS'!$B$11:$B$26,$C91,'Ironman One Day 3-5-22 FS'!$AW$11:$AW$26)</f>
        <v>0</v>
      </c>
      <c r="HA91" s="174">
        <f>SUMIF('Ironman One Day 3-5-22 FS'!$B$11:$B$26,$C91,'Ironman One Day 3-5-22 FS'!$AX$11:$AX$26)</f>
        <v>0</v>
      </c>
      <c r="HB91" s="174">
        <f>SUMIF('Ironman One Day 3-5-22 FS'!$B$11:$B$26,$C91,'Ironman One Day 3-5-22 FS'!$AY$11:$AY$26)</f>
        <v>0</v>
      </c>
      <c r="HC91" s="174">
        <f>SUMIF('Ironman One Day 3-5-22 420'!$B$11:$B$26,$C91,'Ironman One Day 3-5-22 420'!$AU$11:$AU$26)</f>
        <v>0</v>
      </c>
      <c r="HD91" s="174">
        <f>SUMIF('Ironman One Day 3-5-22 420'!$B$11:$B$26,$C91,'Ironman One Day 3-5-22 420'!$AV$11:$AV$26)</f>
        <v>0</v>
      </c>
      <c r="HE91" s="174">
        <f>SUMIF('Ironman One Day 3-5-22 420'!$B$11:$B$26,$C91,'Ironman One Day 3-5-22 420'!$AW$11:$AW$26)</f>
        <v>0</v>
      </c>
      <c r="HF91" s="174">
        <f>SUMIF('Ironman One Day 3-5-22 420'!$B$11:$B$26,$C91,'Ironman One Day 3-5-22 420'!$AX$11:$AX$26)</f>
        <v>0</v>
      </c>
      <c r="HG91" s="174">
        <f>SUMIF('Ironman One Day 3-5-22 420'!$B$11:$B$26,$C91,'Ironman One Day 3-5-22 420'!$AY$11:$AY$26)</f>
        <v>0</v>
      </c>
      <c r="HH91" s="174">
        <f>SUMIF('Easter One Day 4-16-22 FS'!$B$11:$B$25,$C91,'Easter One Day 4-16-22 FS'!$AU$11:$AU$25)</f>
        <v>0</v>
      </c>
      <c r="HI91" s="174">
        <f>SUMIF('Easter One Day 4-16-22 FS'!$B$11:$B$25,$C91,'Easter One Day 4-16-22 FS'!$AV$11:$AV$25)</f>
        <v>0</v>
      </c>
      <c r="HJ91" s="174">
        <f>SUMIF('Easter One Day 4-16-22 FS'!$B$11:$B$25,$C91,'Easter One Day 4-16-22 FS'!$AW$11:$AW$25)</f>
        <v>0</v>
      </c>
      <c r="HK91" s="174">
        <f>SUMIF('Easter One Day 4-16-22 FS'!$B$11:$B$25,$C91,'Easter One Day 4-16-22 FS'!$AX$11:$AX$25)</f>
        <v>0</v>
      </c>
      <c r="HL91" s="174">
        <f>SUMIF('Easter One Day 4-16-22 FS'!$B$11:$B$25,$C91,'Easter One Day 4-16-22 FS'!$AY$11:$AY$25)</f>
        <v>0</v>
      </c>
      <c r="HM91" s="174">
        <f>SUMIF('Easter One Day 4-16-22 TH'!$B$11:$B$25,$C91,'Easter One Day 4-16-22 TH'!$AU$11:$AU$25)</f>
        <v>0</v>
      </c>
      <c r="HN91" s="174">
        <f>SUMIF('Easter One Day 4-16-22 TH'!$B$11:$B$25,$C91,'Easter One Day 4-16-22 TH'!$AV$11:$AV$25)</f>
        <v>0</v>
      </c>
      <c r="HO91" s="174">
        <f>SUMIF('Easter One Day 4-16-22 TH'!$B$11:$B$25,$C91,'Easter One Day 4-16-22 TH'!$AW$11:$AW$25)</f>
        <v>0</v>
      </c>
      <c r="HP91" s="174">
        <f>SUMIF('Easter One Day 4-16-22 TH'!$B$11:$B$25,$C91,'Easter One Day 4-16-22 TH'!$AX$11:$AX$25)</f>
        <v>0</v>
      </c>
      <c r="HQ91" s="174">
        <f>SUMIF('Easter One Day 4-16-22 TH'!$B$11:$B$25,$C91,'Easter One Day 4-16-22 TH'!$AY$11:$AY$25)</f>
        <v>0</v>
      </c>
      <c r="HR91" s="174">
        <f>SUMIF('Long Distance Race 5-7-22'!$B$11:$B$25,$C91,'Long Distance Race 5-7-22'!$AU$11:$AU$25)</f>
        <v>0</v>
      </c>
      <c r="HS91" s="174">
        <f>SUMIF('Long Distance Race 5-7-22'!$B$11:$B$18,$C91,'Long Distance Race 5-7-22'!$AV$11:$AV$18)</f>
        <v>0</v>
      </c>
      <c r="HT91" s="174">
        <f>SUMIF('Long Distance Race 5-7-22'!$B$11:$B$18,$C91,'Long Distance Race 5-7-22'!$AW$11:$AW$18)</f>
        <v>0</v>
      </c>
      <c r="HU91" s="174">
        <f>SUMIF('Long Distance Race 5-7-22'!$B$11:$B$18,$C91,'Long Distance Race 5-7-22'!$AX$11:$AX$18)</f>
        <v>0</v>
      </c>
      <c r="HV91" s="174">
        <f>SUMIF('Long Distance Race 5-7-22'!$B$11:$B$18,$C91,'Long Distance Race 5-7-22'!$AY$11:$AY$18)</f>
        <v>0</v>
      </c>
      <c r="HW91" s="174">
        <f>SUMIF('Memorial Day Regatta 5-28-22 Op'!$B$11:$B$25,$C91,'Memorial Day Regatta 5-28-22 Op'!$AU$11:$AU$25)</f>
        <v>0</v>
      </c>
      <c r="HX91" s="174">
        <f>SUMIF('Memorial Day Regatta 5-28-22 Op'!$B$11:$B$18,$C91,'Memorial Day Regatta 5-28-22 Op'!$AV$11:$AV$18)</f>
        <v>0</v>
      </c>
      <c r="HY91" s="174">
        <f>SUMIF('Memorial Day Regatta 5-28-22 Op'!$B$11:$B$18,$C91,'Memorial Day Regatta 5-28-22 Op'!$AW$11:$AW$18)</f>
        <v>0</v>
      </c>
      <c r="HZ91" s="174">
        <f>SUMIF('Memorial Day Regatta 5-28-22 Op'!$B$11:$B$18,$C91,'Memorial Day Regatta 5-28-22 Op'!$AX$11:$AX$18)</f>
        <v>0</v>
      </c>
      <c r="IA91" s="174">
        <f>SUMIF('Memorial Day Regatta 5-28-22 Op'!$B$11:$B$18,$C91,'Memorial Day Regatta 5-28-22 Op'!$AY$11:$AY$18)</f>
        <v>0</v>
      </c>
      <c r="IB91" s="174">
        <f>SUMIF('Caldwell Cup 6-25-22 TH'!$B$11:$B$25,$C91,'Caldwell Cup 6-25-22 TH'!$AU$11:$AU$25)</f>
        <v>0</v>
      </c>
      <c r="IC91" s="174">
        <f>SUMIF('Caldwell Cup 6-25-22 TH'!$B$11:$B$25,$C91,'Caldwell Cup 6-25-22 TH'!$AV$11:$AV$25)</f>
        <v>0</v>
      </c>
      <c r="ID91" s="174">
        <f>SUMIF('Caldwell Cup 6-25-22 TH'!$B$11:$B$25,$C91,'Caldwell Cup 6-25-22 TH'!$AW$11:$AW$25)</f>
        <v>0</v>
      </c>
      <c r="IE91" s="174">
        <f>SUMIF('Caldwell Cup 6-25-22 TH'!$B$11:$B$25,$C91,'Caldwell Cup 6-25-22 TH'!$AX$11:$AX$25)</f>
        <v>0</v>
      </c>
      <c r="IF91" s="174">
        <f>SUMIF('Caldwell Cup 6-25-22 TH'!$B$11:$B$25,$C91,'Caldwell Cup 6-25-22 TH'!$AY$11:$AY$25)</f>
        <v>0</v>
      </c>
      <c r="IG91" s="174">
        <f>SUMIF('Caldwell Cup 6-25-22 FS'!$B$11:$B$21,$C91,'Caldwell Cup 6-25-22 FS'!$AU$11:$AU$21)</f>
        <v>0</v>
      </c>
      <c r="IH91" s="174">
        <f>SUMIF('Caldwell Cup 6-25-22 FS'!$B$11:$B$21,$C91,'Caldwell Cup 6-25-22 FS'!$AV$11:$AV$21)</f>
        <v>0</v>
      </c>
      <c r="II91" s="174">
        <f>SUMIF('Caldwell Cup 6-25-22 FS'!$B$11:$B$21,$C91,'Caldwell Cup 6-25-22 FS'!$AW$11:$AW$21)</f>
        <v>0</v>
      </c>
      <c r="IJ91" s="174">
        <f>SUMIF('Caldwell Cup 6-25-22 FS'!$B$11:$B$21,$C91,'Caldwell Cup 6-25-22 FS'!$AX$11:$AX$21)</f>
        <v>0</v>
      </c>
      <c r="IK91" s="174">
        <f>SUMIF('Caldwell Cup 6-25-22 FS'!$B$11:$B$21,$C91,'Caldwell Cup 6-25-22 FS'!$AY$11:$AY$21)</f>
        <v>0</v>
      </c>
      <c r="IL91" s="174">
        <f>SUMIF('Caldwell Cup 6-25-22 Lasers'!$B$11:$B$23,$C91,'Caldwell Cup 6-25-22 Lasers'!$AU$11:$AU$23)</f>
        <v>0</v>
      </c>
      <c r="IM91" s="174">
        <f>SUMIF('Caldwell Cup 6-25-22 Lasers'!$B$11:$B$23,$C91,'Caldwell Cup 6-25-22 Lasers'!$AV$11:$AV$23)</f>
        <v>0</v>
      </c>
      <c r="IN91" s="174">
        <f>SUMIF('Caldwell Cup 6-25-22 Lasers'!$B$11:$B$23,$C91,'Caldwell Cup 6-25-22 Lasers'!$AW$11:$AW$23)</f>
        <v>0</v>
      </c>
      <c r="IO91" s="174">
        <f>SUMIF('Caldwell Cup 6-25-22 Lasers'!$B$11:$B$23,$C91,'Caldwell Cup 6-25-22 Lasers'!$AX$11:$AX$23)</f>
        <v>0</v>
      </c>
      <c r="IP91" s="174">
        <f>SUMIF('Caldwell Cup 6-25-22 Lasers'!$B$11:$B$23,$C91,'Caldwell Cup 6-25-22 Lasers'!$AY$11:$AY$23)</f>
        <v>0</v>
      </c>
      <c r="IQ91" s="174">
        <f>SUMIF('Labor Day Regatta 9-3-22 FS'!$B$11:$B$30,$C91,'Labor Day Regatta 9-3-22 FS'!$AU$11:$AU$30)</f>
        <v>0</v>
      </c>
      <c r="IR91" s="174">
        <f>SUMIF('Labor Day Regatta 9-3-22 FS'!$B$11:$B$30,$C91,'Labor Day Regatta 9-3-22 FS'!$AV$11:$AV$30)</f>
        <v>0</v>
      </c>
      <c r="IS91" s="174">
        <f>SUMIF('Labor Day Regatta 9-3-22 FS'!$B$11:$B$30,$C91,'Labor Day Regatta 9-3-22 FS'!$AW$11:$AW$30)</f>
        <v>0</v>
      </c>
      <c r="IT91" s="174">
        <f>SUMIF('Labor Day Regatta 9-3-22 FS'!$B$11:$B$30,$C91,'Labor Day Regatta 9-3-22 FS'!$AX$11:$AX$30)</f>
        <v>0</v>
      </c>
      <c r="IU91" s="174">
        <f>SUMIF('Labor Day Regatta 9-3-22 FS'!$B$11:$B$30,$C91,'Labor Day Regatta 9-3-22 FS'!$AY$11:$AY$30)</f>
        <v>0</v>
      </c>
      <c r="IV91" s="174">
        <f>SUMIF('2022-09-17 Leukemia Cup FS'!$B$11:$B$26,$C91,'2022-09-17 Leukemia Cup FS'!$AU$11:$AU$26)</f>
        <v>0</v>
      </c>
      <c r="IW91" s="174">
        <f>SUMIF('2022-09-17 Leukemia Cup FS'!$B$11:$B$26,$C91,'2022-09-17 Leukemia Cup FS'!$AV$11:$AV$26)</f>
        <v>0</v>
      </c>
      <c r="IX91" s="174">
        <f>SUMIF('2022-09-17 Leukemia Cup FS'!$B$11:$B$26,$C91,'2022-09-17 Leukemia Cup FS'!$AW$11:$AW$26)</f>
        <v>0</v>
      </c>
      <c r="IY91" s="174">
        <f>SUMIF('2022-09-17 Leukemia Cup FS'!$B$11:$B$26,$C91,'2022-09-17 Leukemia Cup FS'!$AX$11:$AX$26)</f>
        <v>0</v>
      </c>
      <c r="IZ91" s="174">
        <f>SUMIF('2022-09-17 Leukemia Cup FS'!$B$11:$B$26,$C91,'2022-09-17 Leukemia Cup FS'!$AY$11:$AY$26)</f>
        <v>0</v>
      </c>
      <c r="JA91" s="174">
        <f>SUMIF('2022-09-17 Leukemia Cup TH'!$B$11:$B$28,$C91,'2022-09-17 Leukemia Cup TH'!$AU$11:$AU$28)</f>
        <v>0</v>
      </c>
      <c r="JB91" s="174">
        <f>SUMIF('2022-09-17 Leukemia Cup TH'!$B$11:$B$28,$C91,'2022-09-17 Leukemia Cup TH'!$AV$11:$AV$28)</f>
        <v>0</v>
      </c>
      <c r="JC91" s="174">
        <f>SUMIF('2022-09-17 Leukemia Cup TH'!$B$11:$B$28,$C91,'2022-09-17 Leukemia Cup TH'!$AW$11:$AW$28)</f>
        <v>0</v>
      </c>
      <c r="JD91" s="174">
        <f>SUMIF('2022-09-17 Leukemia Cup TH'!$B$11:$B$28,$C91,'2022-09-17 Leukemia Cup TH'!$AX$11:$AX$28)</f>
        <v>0</v>
      </c>
      <c r="JE91" s="174">
        <f>SUMIF('2022-09-17 Leukemia Cup TH'!$B$11:$B$28,$C91,'2022-09-17 Leukemia Cup TH'!$AY$11:$AY$28)</f>
        <v>0</v>
      </c>
      <c r="JF91" s="174">
        <f>SUMIF('Smith-Berry LDR 9-24-22'!$B$11:$B$30,$C91,'Smith-Berry LDR 9-24-22'!$AU$11:$AU$30)</f>
        <v>0</v>
      </c>
      <c r="JG91" s="174">
        <f>SUMIF('Smith-Berry LDR 9-24-22'!$B$11:$B$30,$C91,'Smith-Berry LDR 9-24-22'!$AV$11:$AV$30)</f>
        <v>0</v>
      </c>
      <c r="JH91" s="174">
        <f>SUMIF('Smith-Berry LDR 9-24-22'!$B$11:$B$30,$C91,'Smith-Berry LDR 9-24-22'!$AW$11:$AW$30)</f>
        <v>0</v>
      </c>
      <c r="JI91" s="174">
        <f>SUMIF('Smith-Berry LDR 9-24-22'!$B$11:$B$30,$C91,'Smith-Berry LDR 9-24-22'!$AX$11:$AX$30)</f>
        <v>0</v>
      </c>
      <c r="JJ91" s="174">
        <f>SUMIF('Smith-Berry LDR 9-24-22'!$B$11:$B$30,$C91,'Smith-Berry LDR 9-24-22'!$AY$11:$AY$30)</f>
        <v>0</v>
      </c>
      <c r="JK91" s="174">
        <f>SUMIF('Great Scot 10-1-22 Cham'!$B$11:$B$38,$C91,'Great Scot 10-1-22 Cham'!$AU$11:$AU$38)</f>
        <v>0</v>
      </c>
      <c r="JL91" s="174">
        <f>SUMIF('Great Scot 10-1-22 Cham'!$B$11:$B$38,$C91,'Great Scot 10-1-22 Cham'!$AV$11:$AV$38)</f>
        <v>0</v>
      </c>
      <c r="JM91" s="174">
        <f>SUMIF('Great Scot 10-1-22 Cham'!$B$11:$B$38,$C91,'Great Scot 10-1-22 Cham'!$AW$11:$AW$38)</f>
        <v>0</v>
      </c>
      <c r="JN91" s="174">
        <f>SUMIF('Great Scot 10-1-22 Cham'!$B$11:$B$38,$C91,'Great Scot 10-1-22 Cham'!$AX$11:$AX$38)</f>
        <v>0</v>
      </c>
      <c r="JO91" s="174">
        <f>SUMIF('Great Scot 10-1-22 Cham'!$B$11:$B$38,$C91,'Great Scot 10-1-22 Cham'!$AY$11:$AY$38)</f>
        <v>0</v>
      </c>
      <c r="JP91" s="174">
        <f>SUMIF('Great Scot 10-1-22 Chal'!$B$11:$B$28,$C91,'Great Scot 10-1-22 Chal'!$AU$11:$AU$28)</f>
        <v>0</v>
      </c>
      <c r="JQ91" s="174">
        <f>SUMIF('Great Scot 10-1-22 Chal'!$B$11:$B$28,$C91,'Great Scot 10-1-22 Chal'!$AV$11:$AV$28)</f>
        <v>0</v>
      </c>
      <c r="JR91" s="174">
        <f>SUMIF('Great Scot 10-1-22 Chal'!$B$11:$B$28,$C91,'Great Scot 10-1-22 Chal'!$AW$11:$AW$28)</f>
        <v>0</v>
      </c>
      <c r="JS91" s="174">
        <f>SUMIF('Great Scot 10-1-22 Chal'!$B$11:$B$28,$C91,'Great Scot 10-1-22 Chal'!$AX$11:$AX$28)</f>
        <v>0</v>
      </c>
      <c r="JT91" s="174">
        <f>SUMIF('Great Scot 10-1-22 Chal'!$B$11:$B$28,$C91,'Great Scot 10-1-22 Chal'!$AY$11:$AY$28)</f>
        <v>0</v>
      </c>
      <c r="JU91" s="174">
        <f>SUMIF('Great Pumpkin Regatta 10-15-22'!$B$11:$B$54,$C91,'Great Pumpkin Regatta 10-15-22'!$AU$11:$AU$54)</f>
        <v>0</v>
      </c>
      <c r="JV91" s="174">
        <f>SUMIF('Great Pumpkin Regatta 10-15-22'!$B$11:$B$54,$C91,'Great Pumpkin Regatta 10-15-22'!$AV$11:$AV$54)</f>
        <v>0</v>
      </c>
      <c r="JW91" s="174">
        <f>SUMIF('Great Pumpkin Regatta 10-15-22'!$B$11:$B$54,$C91,'Great Pumpkin Regatta 10-15-22'!$AW$11:$AW$54)</f>
        <v>0</v>
      </c>
      <c r="JX91" s="174">
        <f>SUMIF('Great Pumpkin Regatta 10-15-22'!$B$11:$B$54,$C91,'Great Pumpkin Regatta 10-15-22'!$AX$11:$AX$54)</f>
        <v>0</v>
      </c>
      <c r="JY91" s="174">
        <f>SUMIF('Great Pumpkin Regatta 10-15-22'!$B$11:$B$54,$C91,'Great Pumpkin Regatta 10-15-22'!$AY$11:$AY$54)</f>
        <v>0</v>
      </c>
      <c r="JZ91" s="174">
        <f>SUMIF('One Day Regatta 10-29-22 FS'!$B$11:$B$19,$C91,'One Day Regatta 10-29-22 FS'!$AU$11:$AU$19)</f>
        <v>0</v>
      </c>
      <c r="KA91" s="174">
        <f>SUMIF('One Day Regatta 10-29-22 FS'!$B$11:$B$19,$C91,'One Day Regatta 10-29-22 FS'!$AV$11:$AV$19)</f>
        <v>0</v>
      </c>
      <c r="KB91" s="174">
        <f>SUMIF('One Day Regatta 10-29-22 FS'!$B$11:$B$19,$C91,'One Day Regatta 10-29-22 FS'!$AW$11:$AW$19)</f>
        <v>0</v>
      </c>
      <c r="KC91" s="174">
        <f>SUMIF('One Day Regatta 10-29-22 FS'!$B$11:$B$19,$C91,'One Day Regatta 10-29-22 FS'!$AX$11:$AX$19)</f>
        <v>0</v>
      </c>
      <c r="KD91" s="174">
        <f>SUMIF('One Day Regatta 10-29-22 FS'!$B$11:$B$19,$C91,'One Day Regatta 10-29-22 FS'!$AY$11:$AY$19)</f>
        <v>0</v>
      </c>
    </row>
    <row r="92" spans="1:290" ht="15" customHeight="1" x14ac:dyDescent="0.2">
      <c r="A92" s="400" t="s">
        <v>1369</v>
      </c>
      <c r="B92" s="134">
        <f t="shared" si="69"/>
        <v>36</v>
      </c>
      <c r="C92" s="170" t="s">
        <v>180</v>
      </c>
      <c r="D92" s="171">
        <f t="shared" si="76"/>
        <v>0</v>
      </c>
      <c r="E92" s="172">
        <f t="shared" si="77"/>
        <v>0</v>
      </c>
      <c r="F92" s="171">
        <f t="shared" si="78"/>
        <v>0</v>
      </c>
      <c r="G92" s="171">
        <v>0</v>
      </c>
      <c r="H92" s="171">
        <f t="shared" si="79"/>
        <v>0</v>
      </c>
      <c r="I92" s="173">
        <f t="shared" si="80"/>
        <v>0</v>
      </c>
      <c r="J92" s="173"/>
      <c r="K92" s="174">
        <f>SUMIF('Saturday Race 11-06-21'!$B$11:$B$21,$C92,'Saturday Race 11-06-21'!$AU$11:$AU$21)</f>
        <v>0</v>
      </c>
      <c r="L92" s="174">
        <f>SUMIF('Saturday Race 11-06-21'!$B$11:$B$21,$C92,'Saturday Race 11-06-21'!$AV$11:$AV$21)</f>
        <v>0</v>
      </c>
      <c r="M92" s="174">
        <f>SUMIF('Saturday Race 11-06-21'!$B$11:$B$21,$C92,'Saturday Race 11-06-21'!$AW$11:$AW$21)</f>
        <v>0</v>
      </c>
      <c r="N92" s="174">
        <f>SUMIF('Saturday Race 11-06-21'!$B$11:$B$21,$C92,'Saturday Race 11-06-21'!$AX$11:$AX$21)</f>
        <v>0</v>
      </c>
      <c r="O92" s="174">
        <f>SUMIF('Saturday Race 11-06-21'!$B$11:$B$21,$C92,'Saturday Race 11-06-21'!$AY$11:$AY$21)</f>
        <v>0</v>
      </c>
      <c r="P92" s="174">
        <f>SUMIF('Saturday Race 11-20-21'!$B$11:$B$20,$C92,'Saturday Race 11-20-21'!$AU$11:$AU$20)</f>
        <v>0</v>
      </c>
      <c r="Q92" s="174">
        <f>SUMIF('Saturday Race 11-20-21'!$B$11:$B$20,$C92,'Saturday Race 11-20-21'!$AV$11:$AV$20)</f>
        <v>0</v>
      </c>
      <c r="R92" s="174">
        <f>SUMIF('Saturday Race 11-20-21'!$B$11:$B$20,$C92,'Saturday Race 11-20-21'!$AW$11:$AW$20)</f>
        <v>0</v>
      </c>
      <c r="S92" s="174">
        <f>SUMIF('Saturday Race 11-20-21'!$B$11:$B$20,$C92,'Saturday Race 11-20-21'!$AX$11:$AX$20)</f>
        <v>0</v>
      </c>
      <c r="T92" s="174">
        <f>SUMIF('Saturday Race 11-20-21'!$B$11:$B$20,$C92,'Saturday Race 11-20-21'!$AY$11:$AY$20)</f>
        <v>0</v>
      </c>
      <c r="U92" s="174">
        <f>SUMIF('Saturday Race 1-08-22'!$B$11:$B$20,$C92,'Saturday Race 1-08-22'!$AU$11:$AU$20)</f>
        <v>0</v>
      </c>
      <c r="V92" s="174">
        <f>SUMIF('Saturday Race 1-08-22'!$B$11:$B$20,$C92,'Saturday Race 1-08-22'!$AV$11:$AV$20)</f>
        <v>0</v>
      </c>
      <c r="W92" s="174">
        <f>SUMIF('Saturday Race 1-08-22'!$B$11:$B$20,$C92,'Saturday Race 1-08-22'!$AW$11:$AW$20)</f>
        <v>0</v>
      </c>
      <c r="X92" s="174">
        <f>SUMIF('Saturday Race 1-08-22'!$B$11:$B$20,$C92,'Saturday Race 1-08-22'!$AX$11:$AX$20)</f>
        <v>0</v>
      </c>
      <c r="Y92" s="174">
        <f>SUMIF('Saturday Race 1-08-22'!$B$11:$B$20,$C92,'Saturday Race 1-08-22'!$AY$11:$AY$20)</f>
        <v>0</v>
      </c>
      <c r="Z92" s="174">
        <f>SUMIF('Saturday Race 1-22-22'!$B$11:$B$20,$C92,'Saturday Race 1-22-22'!$AU$11:$AU$20)</f>
        <v>0</v>
      </c>
      <c r="AA92" s="174">
        <f>SUMIF('Saturday Race 1-22-22'!$B$11:$B$20,$C92,'Saturday Race 1-22-22'!$AV$11:$AV$20)</f>
        <v>0</v>
      </c>
      <c r="AB92" s="174">
        <f>SUMIF('Saturday Race 1-22-22'!$B$11:$B$20,$C92,'Saturday Race 1-22-22'!$AW$11:$AW$20)</f>
        <v>0</v>
      </c>
      <c r="AC92" s="174">
        <f>SUMIF('Saturday Race 1-22-22'!$B$11:$B$20,$C92,'Saturday Race 1-22-22'!$AX$11:$AX$20)</f>
        <v>0</v>
      </c>
      <c r="AD92" s="174">
        <f>SUMIF('Saturday Race 1-22-22'!$B$11:$B$20,$C92,'Saturday Race 1-22-22'!$AY$11:$AY$20)</f>
        <v>0</v>
      </c>
      <c r="AE92" s="174">
        <f>SUMIF('Sunday Race 2-6-22'!$B$11:$B$20,$C92,'Sunday Race 2-6-22'!$AU$11:$AU$20)</f>
        <v>0</v>
      </c>
      <c r="AF92" s="174">
        <f>SUMIF('Sunday Race 2-6-22'!$B$11:$B$20,$C92,'Sunday Race 2-6-22'!$AV$11:$AV$20)</f>
        <v>0</v>
      </c>
      <c r="AG92" s="174">
        <f>SUMIF('Sunday Race 2-6-22'!$B$11:$B$20,$C92,'Sunday Race 2-6-22'!$AW$11:$AW$20)</f>
        <v>0</v>
      </c>
      <c r="AH92" s="174">
        <f>SUMIF('Sunday Race 2-6-22'!$B$11:$B$20,$C92,'Sunday Race 2-6-22'!$AX$11:$AX$20)</f>
        <v>0</v>
      </c>
      <c r="AI92" s="174">
        <f>SUMIF('Sunday Race 2-6-22'!$B$11:$B$20,$C92,'Sunday Race 2-6-22'!$AY$11:$AY$20)</f>
        <v>0</v>
      </c>
      <c r="AJ92" s="174">
        <f>SUMIF('Sunday Race 2-20-22'!$B$11:$B$26,$C92,'Sunday Race 2-20-22'!$AU$11:$AU$26)</f>
        <v>0</v>
      </c>
      <c r="AK92" s="174">
        <f>SUMIF('Sunday Race 2-20-22'!$B$11:$B$26,$C92,'Sunday Race 2-20-22'!$AV$11:$AV$26)</f>
        <v>0</v>
      </c>
      <c r="AL92" s="174">
        <f>SUMIF('Sunday Race 2-20-22'!$B$11:$B$26,$C92,'Sunday Race 2-20-22'!$AW$11:$AW$26)</f>
        <v>0</v>
      </c>
      <c r="AM92" s="174">
        <f>SUMIF('Sunday Race 2-20-22'!$B$11:$B$26,$C92,'Sunday Race 2-20-22'!$AX$11:$AX$26)</f>
        <v>0</v>
      </c>
      <c r="AN92" s="174">
        <f>SUMIF('Sunday Race 2-20-22'!$B$11:$B$26,$C92,'Sunday Race 2-20-22'!$AY$11:$AY$26)</f>
        <v>0</v>
      </c>
      <c r="AO92" s="174">
        <f>SUMIF('Sunday Race 2-27-22'!$B$11:$B$20,$C92,'Sunday Race 2-27-22'!$AU$11:$AU$20)</f>
        <v>0</v>
      </c>
      <c r="AP92" s="174">
        <f>SUMIF('Sunday Race 2-27-22'!$B$11:$B$20,$C92,'Sunday Race 2-27-22'!$AV$11:$AV$20)</f>
        <v>0</v>
      </c>
      <c r="AQ92" s="174">
        <f>SUMIF('Sunday Race 2-27-22'!$B$11:$B$20,$C92,'Sunday Race 2-27-22'!$AW$11:$AW$20)</f>
        <v>0</v>
      </c>
      <c r="AR92" s="174">
        <f>SUMIF('Sunday Race 2-27-22'!$B$11:$B$20,$C92,'Sunday Race 2-27-22'!$AX$11:$AX$20)</f>
        <v>0</v>
      </c>
      <c r="AS92" s="174">
        <f>SUMIF('Sunday Race 2-27-22'!$B$11:$B$20,$C92,'Sunday Race 2-27-22'!$AY$11:$AY$20)</f>
        <v>0</v>
      </c>
      <c r="AT92" s="174">
        <f>SUMIF('Sunday Race 3-13-22'!$B$11:$B$25,$C92,'Sunday Race 3-13-22'!$AU$11:$AU$25)</f>
        <v>0</v>
      </c>
      <c r="AU92" s="174">
        <f>SUMIF('Sunday Race 3-13-22'!$B$11:$B$25,$C92,'Sunday Race 3-13-22'!$AV$11:$AV$25)</f>
        <v>0</v>
      </c>
      <c r="AV92" s="174">
        <f>SUMIF('Sunday Race 3-13-22'!$B$11:$B$25,$C92,'Sunday Race 3-13-22'!$AW$11:$AW$25)</f>
        <v>0</v>
      </c>
      <c r="AW92" s="174">
        <f>SUMIF('Sunday Race 3-13-22'!$B$11:$B$25,$C92,'Sunday Race 3-13-22'!$AX$11:$AX$25)</f>
        <v>0</v>
      </c>
      <c r="AX92" s="174">
        <f>SUMIF('Sunday Race 3-13-22'!$B$11:$B$25,$C92,'Sunday Race 3-13-22'!$AY$11:$AY$25)</f>
        <v>0</v>
      </c>
      <c r="AY92" s="174">
        <f>SUMIF('Saturday Race 3-19-22'!$B$11:$B$15,$C92,'Saturday Race 3-19-22'!$AU$11:$AU$15)</f>
        <v>0</v>
      </c>
      <c r="AZ92" s="174">
        <f>SUMIF('Saturday Race 3-19-22'!$B$11:$B$15,$C92,'Saturday Race 3-19-22'!$AV$11:$AV$15)</f>
        <v>0</v>
      </c>
      <c r="BA92" s="174">
        <f>SUMIF('Saturday Race 3-19-22'!$B$11:$B$15,$C92,'Saturday Race 3-19-22'!$AW$11:$AW$15)</f>
        <v>0</v>
      </c>
      <c r="BB92" s="174">
        <f>SUMIF('Saturday Race 3-19-22'!$B$11:$B$15,$C92,'Saturday Race 3-19-22'!$AX$11:$AX$15)</f>
        <v>0</v>
      </c>
      <c r="BC92" s="174">
        <f>SUMIF('Saturday Race 3-19-22'!$B$11:$B$15,$C92,'Saturday Race 3-19-22'!$AY$11:$AY$15)</f>
        <v>0</v>
      </c>
      <c r="BD92" s="174">
        <f>SUMIF('Sunday Races 4-10-22'!$B$11:$B$26,$C92,'Sunday Races 4-10-22'!$AU$11:$AU$26)</f>
        <v>0</v>
      </c>
      <c r="BE92" s="174">
        <f>SUMIF('Sunday Races 4-10-22'!$B$11:$B$26,$C92,'Sunday Races 4-10-22'!$AV$11:$AV$26)</f>
        <v>0</v>
      </c>
      <c r="BF92" s="174">
        <f>SUMIF('Sunday Races 4-10-22'!$B$11:$B$26,$C92,'Sunday Races 4-10-22'!$AW$11:$AW$26)</f>
        <v>0</v>
      </c>
      <c r="BG92" s="174">
        <f>SUMIF('Sunday Races 4-10-22'!$B$11:$B$26,$C92,'Sunday Races 4-10-22'!$AX$11:$AX$26)</f>
        <v>0</v>
      </c>
      <c r="BH92" s="174">
        <f>SUMIF('Sunday Races 4-10-22'!$B$11:$B$26,$C92,'Sunday Races 4-10-22'!$AY$11:$AY$26)</f>
        <v>0</v>
      </c>
      <c r="BI92" s="174">
        <f>SUMIF('Sunday Races 5-1-22'!$B$11:$B$28,$C92,'Sunday Races 5-1-22'!$AU$11:$AU$28)</f>
        <v>0</v>
      </c>
      <c r="BJ92" s="174">
        <f>SUMIF('Sunday Races 5-1-22'!$B$11:$B$28,$C92,'Sunday Races 5-1-22'!$AV$11:$AV$28)</f>
        <v>0</v>
      </c>
      <c r="BK92" s="174">
        <f>SUMIF('Sunday Races 5-1-22'!$B$11:$B$28,$C92,'Sunday Races 5-1-22'!$AW$11:$AW$28)</f>
        <v>0</v>
      </c>
      <c r="BL92" s="174">
        <f>SUMIF('Sunday Races 5-1-22'!$B$11:$B$28,$C92,'Sunday Races 5-1-22'!$AX$11:$AX$28)</f>
        <v>0</v>
      </c>
      <c r="BM92" s="174">
        <f>SUMIF('Sunday Races 5-1-22'!$B$11:$B$28,$C92,'Sunday Races 5-1-22'!$AY$11:$AY$28)</f>
        <v>0</v>
      </c>
      <c r="BN92" s="174">
        <f>SUMIF('Sunday Races 6-5-22'!$B$11:$B$28,$C92,'Sunday Races 6-5-22'!$AU$11:$AU$28)</f>
        <v>0</v>
      </c>
      <c r="BO92" s="174">
        <f>SUMIF('Sunday Races 6-5-22'!$B$11:$B$28,$C92,'Sunday Races 6-5-22'!$AV$11:$AV$28)</f>
        <v>0</v>
      </c>
      <c r="BP92" s="174">
        <f>SUMIF('Sunday Races 6-5-22'!$B$11:$B$28,$C92,'Sunday Races 6-5-22'!$AW$11:$AW$28)</f>
        <v>0</v>
      </c>
      <c r="BQ92" s="174">
        <f>SUMIF('Sunday Races 6-5-22'!$B$11:$B$28,$C92,'Sunday Races 6-5-22'!$AX$11:$AX$28)</f>
        <v>0</v>
      </c>
      <c r="BR92" s="174">
        <f>SUMIF('Sunday Races 6-5-22'!$B$11:$B$28,$C92,'Sunday Races 6-5-22'!$AY$11:$AY$28)</f>
        <v>0</v>
      </c>
      <c r="BS92" s="174">
        <f>SUMIF('Sunday Races 6-12-22'!$B$11:$B$24,$C92,'Sunday Races 6-12-22'!$AU$11:$AU$24)</f>
        <v>0</v>
      </c>
      <c r="BT92" s="174">
        <f>SUMIF('Sunday Races 6-12-22'!$B$11:$B$24,$C92,'Sunday Races 6-12-22'!$AV$11:$AV$24)</f>
        <v>0</v>
      </c>
      <c r="BU92" s="174">
        <f>SUMIF('Sunday Races 6-12-22'!$B$11:$B$24,$C92,'Sunday Races 6-12-22'!$AW$11:$AW$24)</f>
        <v>0</v>
      </c>
      <c r="BV92" s="174">
        <f>SUMIF('Sunday Races 6-12-22'!$B$11:$B$24,$C92,'Sunday Races 6-12-22'!$AX$11:$AX$24)</f>
        <v>0</v>
      </c>
      <c r="BW92" s="174">
        <f>SUMIF('Sunday Races 6-12-22'!$B$11:$B$24,$C92,'Sunday Races 6-12-22'!$AY$11:$AY$24)</f>
        <v>0</v>
      </c>
      <c r="BX92" s="174">
        <f>SUMIF('Saturday Races 6-18-22'!$B$11:$B$24,$C92,'Saturday Races 6-18-22'!$AU$11:$AU$24)</f>
        <v>0</v>
      </c>
      <c r="BY92" s="174">
        <f>SUMIF('Saturday Races 6-18-22'!$B$11:$B$24,$C92,'Saturday Races 6-18-22'!$AV$11:$AV$24)</f>
        <v>0</v>
      </c>
      <c r="BZ92" s="174">
        <f>SUMIF('Saturday Races 6-18-22'!$B$11:$B$24,$C92,'Saturday Races 6-18-22'!$AW$11:$AW$24)</f>
        <v>0</v>
      </c>
      <c r="CA92" s="174">
        <f>SUMIF('Saturday Races 6-18-22'!$B$11:$B$24,$C92,'Saturday Races 6-18-22'!$AX$11:$AX$24)</f>
        <v>0</v>
      </c>
      <c r="CB92" s="174">
        <f>SUMIF('Saturday Races 6-18-22'!$B$11:$B$24,$C92,'Saturday Races 6-18-22'!$AY$11:$AY$24)</f>
        <v>0</v>
      </c>
      <c r="CC92" s="174">
        <f>SUMIF('Sunday Races 7-3-22'!$B$11:$B$26,$C92,'Sunday Races 7-3-22'!$AU$11:$AU$26)</f>
        <v>0</v>
      </c>
      <c r="CD92" s="174">
        <f>SUMIF('Sunday Races 7-3-22'!$B$11:$B$26,$C92,'Sunday Races 7-3-22'!$AV$11:$AV$26)</f>
        <v>0</v>
      </c>
      <c r="CE92" s="174">
        <f>SUMIF('Sunday Races 7-3-22'!$B$11:$B$26,$C92,'Sunday Races 7-3-22'!$AW$11:$AW$26)</f>
        <v>0</v>
      </c>
      <c r="CF92" s="174">
        <f>SUMIF('Sunday Races 7-3-22'!$B$11:$B$26,$C92,'Sunday Races 7-3-22'!$AX$11:$AX$26)</f>
        <v>0</v>
      </c>
      <c r="CG92" s="174">
        <f>SUMIF('Sunday Races 7-3-22'!$B$11:$B$26,$C92,'Sunday Races 7-3-22'!$AY$11:$AY$26)</f>
        <v>0</v>
      </c>
      <c r="CH92" s="174">
        <f>SUMIF('Sunday Races 7-31-22'!$B$11:$B$26,$C92,'Sunday Races 7-31-22'!$AU$11:$AU$26)</f>
        <v>0</v>
      </c>
      <c r="CI92" s="174">
        <f>SUMIF('Sunday Races 7-31-22'!$B$11:$B$26,$C92,'Sunday Races 7-31-22'!$AV$11:$AV$26)</f>
        <v>0</v>
      </c>
      <c r="CJ92" s="174">
        <f>SUMIF('Sunday Races 7-31-22'!$B$11:$B$26,$C92,'Sunday Races 7-31-22'!$AW$11:$AW$26)</f>
        <v>0</v>
      </c>
      <c r="CK92" s="174">
        <f>SUMIF('Sunday Races 7-31-22'!$B$11:$B$26,$C92,'Sunday Races 7-31-22'!$AX$11:$AX$26)</f>
        <v>0</v>
      </c>
      <c r="CL92" s="174">
        <f>SUMIF('Sunday Races 7-31-22'!$B$11:$B$26,$C92,'Sunday Races 7-31-22'!$AY$11:$AY$26)</f>
        <v>0</v>
      </c>
      <c r="CM92" s="174">
        <f>SUMIF('Sunday Races 8-14-22'!$B$11:$B$26,$C92,'Sunday Races 8-14-22'!$AU$11:$AU$26)</f>
        <v>0</v>
      </c>
      <c r="CN92" s="174">
        <f>SUMIF('Sunday Races 8-14-22'!$B$11:$B$26,$C92,'Sunday Races 8-14-22'!$AV$11:$AV$26)</f>
        <v>0</v>
      </c>
      <c r="CO92" s="174">
        <f>SUMIF('Sunday Races 8-14-22'!$B$11:$B$26,$C92,'Sunday Races 8-14-22'!$AW$11:$AW$26)</f>
        <v>0</v>
      </c>
      <c r="CP92" s="174">
        <f>SUMIF('Sunday Races 8-14-22'!$B$11:$B$26,$C92,'Sunday Races 8-14-22'!$AX$11:$AX$26)</f>
        <v>0</v>
      </c>
      <c r="CQ92" s="174">
        <f>SUMIF('Sunday Races 8-14-22'!$B$11:$B$26,$C92,'Sunday Races 8-14-22'!$AY$11:$AY$26)</f>
        <v>0</v>
      </c>
      <c r="CR92" s="174">
        <f>SUMIF('Saturday Races 8-20-22'!$B$11:$B$26,$C92,'Saturday Races 8-20-22'!$AU$11:$AU$26)</f>
        <v>0</v>
      </c>
      <c r="CS92" s="174">
        <f>SUMIF('Saturday Races 8-20-22'!$B$11:$B$26,$C92,'Saturday Races 8-20-22'!$AV$11:$AV$26)</f>
        <v>0</v>
      </c>
      <c r="CT92" s="174">
        <f>SUMIF('Saturday Races 8-20-22'!$B$11:$B$26,$C92,'Saturday Races 8-20-22'!$AW$11:$AW$26)</f>
        <v>0</v>
      </c>
      <c r="CU92" s="174">
        <f>SUMIF('Saturday Races 8-20-22'!$B$11:$B$26,$C92,'Saturday Races 8-20-22'!$AX$11:$AX$26)</f>
        <v>0</v>
      </c>
      <c r="CV92" s="174">
        <f>SUMIF('Saturday Races 8-20-22'!$B$11:$B$26,$C92,'Saturday Races 8-20-22'!$AY$11:$AY$26)</f>
        <v>0</v>
      </c>
      <c r="CW92" s="174">
        <f>SUMIF('Sunday Races 9-11-22'!$B$11:$B$20,$C92,'Sunday Races 9-11-22'!$AU$11:$AU$20)</f>
        <v>0</v>
      </c>
      <c r="CX92" s="174">
        <f>SUMIF('Sunday Races 9-11-22'!$B$11:$B$20,$C92,'Sunday Races 9-11-22'!$AV$11:$AV$20)</f>
        <v>0</v>
      </c>
      <c r="CY92" s="174">
        <f>SUMIF('Sunday Races 9-11-22'!$B$11:$B$20,$C92,'Sunday Races 9-11-22'!$AW$11:$AW$20)</f>
        <v>0</v>
      </c>
      <c r="CZ92" s="174">
        <f>SUMIF('Sunday Races 9-11-22'!$B$11:$B$20,$C92,'Sunday Races 9-11-22'!$AX$11:$AX$20)</f>
        <v>0</v>
      </c>
      <c r="DA92" s="174">
        <f>SUMIF('Sunday Races 9-11-22'!$B$11:$B$20,$C92,'Sunday Races 9-11-22'!$AY$11:$AY$20)</f>
        <v>0</v>
      </c>
      <c r="DB92" s="174">
        <f>SUMIF('Sunday Races 10-9-22'!$B$11:$B$21,$C92,'Sunday Races 10-9-22'!$AU$11:$AU$21)</f>
        <v>0</v>
      </c>
      <c r="DC92" s="174">
        <f>SUMIF('Sunday Races 10-9-22'!$B$11:$B$21,$C92,'Sunday Races 10-9-22'!$AV$11:$AV$21)</f>
        <v>0</v>
      </c>
      <c r="DD92" s="174">
        <f>SUMIF('Sunday Races 10-9-22'!$B$11:$B$21,$C92,'Sunday Races 10-9-22'!$AW$11:$AW$21)</f>
        <v>0</v>
      </c>
      <c r="DE92" s="174">
        <f>SUMIF('Sunday Races 10-9-22'!$B$11:$B$21,$C92,'Sunday Races 10-9-22'!$AX$11:$AX$21)</f>
        <v>0</v>
      </c>
      <c r="DF92" s="174">
        <f>SUMIF('Sunday Races 10-9-22'!$B$11:$B$21,$C92,'Sunday Races 10-9-22'!$AY$11:$AY$21)</f>
        <v>0</v>
      </c>
      <c r="DG92" s="174">
        <f>SUMIF('Sunday Races 10-23-22'!$B$11:$B$22,$C92,'Sunday Races 10-23-22'!$AU$11:$AU$22)</f>
        <v>0</v>
      </c>
      <c r="DH92" s="174">
        <f>SUMIF('Sunday Races 10-23-22'!$B$11:$B$22,$C92,'Sunday Races 10-23-22'!$AV$11:$AV$22)</f>
        <v>0</v>
      </c>
      <c r="DI92" s="174">
        <f>SUMIF('Sunday Races 10-23-22'!$B$11:$B$22,$C92,'Sunday Races 10-23-22'!$AW$11:$AW$22)</f>
        <v>0</v>
      </c>
      <c r="DJ92" s="174">
        <f>SUMIF('Sunday Races 10-23-22'!$B$11:$B$22,$C92,'Sunday Races 10-23-22'!$AX$11:$AX$22)</f>
        <v>0</v>
      </c>
      <c r="DK92" s="174">
        <f>SUMIF('Sunday Races 10-23-22'!$B$11:$B$22,$C92,'Sunday Races 10-23-22'!$AY$11:$AY$22)</f>
        <v>0</v>
      </c>
      <c r="DL92" s="175"/>
      <c r="DM92" s="176"/>
      <c r="DN92" s="177">
        <f t="shared" si="89"/>
        <v>0</v>
      </c>
      <c r="DO92" s="177">
        <f t="shared" si="89"/>
        <v>0</v>
      </c>
      <c r="DP92" s="177">
        <f t="shared" si="89"/>
        <v>0</v>
      </c>
      <c r="DQ92" s="177">
        <f t="shared" si="89"/>
        <v>0</v>
      </c>
      <c r="DR92" s="177">
        <f t="shared" si="89"/>
        <v>0</v>
      </c>
      <c r="DS92" s="177">
        <f t="shared" si="89"/>
        <v>0</v>
      </c>
      <c r="DT92" s="177">
        <f t="shared" si="89"/>
        <v>0</v>
      </c>
      <c r="DU92" s="177">
        <f t="shared" si="89"/>
        <v>0</v>
      </c>
      <c r="DV92" s="177">
        <f t="shared" si="89"/>
        <v>0</v>
      </c>
      <c r="DW92" s="177">
        <f t="shared" si="89"/>
        <v>0</v>
      </c>
      <c r="DX92" s="177">
        <f t="shared" si="90"/>
        <v>0</v>
      </c>
      <c r="DY92" s="177">
        <f t="shared" si="90"/>
        <v>0</v>
      </c>
      <c r="DZ92" s="177">
        <f t="shared" si="90"/>
        <v>0</v>
      </c>
      <c r="EA92" s="177">
        <f t="shared" si="90"/>
        <v>0</v>
      </c>
      <c r="EB92" s="177">
        <f t="shared" si="90"/>
        <v>0</v>
      </c>
      <c r="EC92" s="177">
        <f t="shared" si="90"/>
        <v>0</v>
      </c>
      <c r="ED92" s="177">
        <f t="shared" si="90"/>
        <v>0</v>
      </c>
      <c r="EE92" s="177">
        <f t="shared" si="90"/>
        <v>0</v>
      </c>
      <c r="EF92" s="177">
        <f t="shared" si="90"/>
        <v>0</v>
      </c>
      <c r="EG92" s="177">
        <f t="shared" si="90"/>
        <v>0</v>
      </c>
      <c r="EH92" s="177">
        <f t="shared" si="91"/>
        <v>0</v>
      </c>
      <c r="EI92" s="177">
        <f t="shared" si="91"/>
        <v>0</v>
      </c>
      <c r="EJ92" s="177">
        <f t="shared" si="91"/>
        <v>0</v>
      </c>
      <c r="EK92" s="177">
        <f t="shared" si="91"/>
        <v>0</v>
      </c>
      <c r="EL92" s="177">
        <f t="shared" si="91"/>
        <v>0</v>
      </c>
      <c r="EM92" s="177">
        <f t="shared" si="91"/>
        <v>0</v>
      </c>
      <c r="EN92" s="177">
        <f t="shared" si="91"/>
        <v>0</v>
      </c>
      <c r="EO92" s="177">
        <f t="shared" si="91"/>
        <v>0</v>
      </c>
      <c r="EP92" s="177">
        <f t="shared" si="91"/>
        <v>0</v>
      </c>
      <c r="EQ92" s="177">
        <f t="shared" si="91"/>
        <v>0</v>
      </c>
      <c r="ER92" s="177">
        <f t="shared" si="92"/>
        <v>0</v>
      </c>
      <c r="ES92" s="177">
        <f t="shared" si="92"/>
        <v>0</v>
      </c>
      <c r="ET92" s="177">
        <f t="shared" si="92"/>
        <v>0</v>
      </c>
      <c r="EU92" s="177">
        <f t="shared" si="92"/>
        <v>0</v>
      </c>
      <c r="EV92" s="177">
        <f t="shared" si="92"/>
        <v>0</v>
      </c>
      <c r="EW92" s="177">
        <f t="shared" si="92"/>
        <v>0</v>
      </c>
      <c r="EX92" s="177">
        <f t="shared" si="92"/>
        <v>0</v>
      </c>
      <c r="EY92" s="177">
        <f t="shared" si="92"/>
        <v>0</v>
      </c>
      <c r="EZ92" s="177">
        <f t="shared" si="92"/>
        <v>0</v>
      </c>
      <c r="FA92" s="177">
        <f t="shared" si="92"/>
        <v>0</v>
      </c>
      <c r="FB92" s="177">
        <f t="shared" si="93"/>
        <v>0</v>
      </c>
      <c r="FC92" s="177">
        <f t="shared" si="93"/>
        <v>0</v>
      </c>
      <c r="FD92" s="177">
        <f t="shared" si="93"/>
        <v>0</v>
      </c>
      <c r="FE92" s="177">
        <f t="shared" si="93"/>
        <v>0</v>
      </c>
      <c r="FF92" s="177">
        <f t="shared" si="93"/>
        <v>0</v>
      </c>
      <c r="FG92" s="177">
        <f t="shared" si="93"/>
        <v>0</v>
      </c>
      <c r="FH92" s="177">
        <f t="shared" si="93"/>
        <v>0</v>
      </c>
      <c r="FI92" s="177">
        <f t="shared" si="93"/>
        <v>0</v>
      </c>
      <c r="FJ92" s="177">
        <f t="shared" si="93"/>
        <v>0</v>
      </c>
      <c r="FK92" s="177">
        <f t="shared" si="93"/>
        <v>0</v>
      </c>
      <c r="FL92" s="177">
        <f t="shared" si="94"/>
        <v>0</v>
      </c>
      <c r="FM92" s="177">
        <f t="shared" si="94"/>
        <v>0</v>
      </c>
      <c r="FN92" s="177">
        <f t="shared" si="94"/>
        <v>0</v>
      </c>
      <c r="FO92" s="177">
        <f t="shared" si="94"/>
        <v>0</v>
      </c>
      <c r="FP92" s="177">
        <f t="shared" si="94"/>
        <v>0</v>
      </c>
      <c r="FQ92" s="177">
        <f t="shared" si="94"/>
        <v>0</v>
      </c>
      <c r="FR92" s="177">
        <f t="shared" si="94"/>
        <v>0</v>
      </c>
      <c r="FS92" s="177">
        <f t="shared" si="94"/>
        <v>0</v>
      </c>
      <c r="FT92" s="177">
        <f t="shared" si="94"/>
        <v>0</v>
      </c>
      <c r="FU92" s="177">
        <f t="shared" si="94"/>
        <v>0</v>
      </c>
      <c r="FV92" s="177">
        <f t="shared" si="94"/>
        <v>0</v>
      </c>
      <c r="FW92" s="177">
        <f t="shared" si="94"/>
        <v>0</v>
      </c>
      <c r="FX92" s="177">
        <f t="shared" si="94"/>
        <v>0</v>
      </c>
      <c r="FY92" s="177">
        <f t="shared" si="94"/>
        <v>0</v>
      </c>
      <c r="FZ92" s="177">
        <f t="shared" si="94"/>
        <v>0</v>
      </c>
      <c r="GA92" s="177"/>
      <c r="GB92" s="229">
        <f t="shared" si="81"/>
        <v>0</v>
      </c>
      <c r="GC92" s="229">
        <f t="shared" si="82"/>
        <v>0</v>
      </c>
      <c r="GD92" s="174">
        <f>SUMIF('One Day 12-04-21 Scots'!$B$11:$B$24,$C92,'One Day 12-04-21 Scots'!$AU$11:$AU$24)</f>
        <v>0</v>
      </c>
      <c r="GE92" s="174">
        <f>SUMIF('One Day 12-04-21 Scots'!$B$11:$B$24,$C92,'One Day 12-04-21 Scots'!$AV$11:$AV$24)</f>
        <v>0</v>
      </c>
      <c r="GF92" s="174">
        <f>SUMIF('One Day 12-04-21 Scots'!$B$11:$B$24,$C92,'One Day 12-04-21 Scots'!$AW$11:$AW$24)</f>
        <v>0</v>
      </c>
      <c r="GG92" s="174">
        <f>SUMIF('One Day 12-04-21 Scots'!$B$11:$B$24,$C92,'One Day 12-04-21 Scots'!$AX$11:$AX$24)</f>
        <v>0</v>
      </c>
      <c r="GH92" s="174">
        <f>SUMIF('One Day 12-04-21 Scots'!$B$11:$B$24,$C92,'One Day 12-04-21 Scots'!$AY$11:$AY$24)</f>
        <v>0</v>
      </c>
      <c r="GI92" s="174">
        <f>SUMIF('One Day 12-04-21 Thistles'!$B$11:$B$25,$C92,'One Day 12-04-21 Thistles'!$AU$11:$AU$25)</f>
        <v>0</v>
      </c>
      <c r="GJ92" s="174">
        <f>SUMIF('One Day 12-04-21 Thistles'!$B$11:$B$25,$C92,'One Day 12-04-21 Thistles'!$AV$11:$AV$25)</f>
        <v>0</v>
      </c>
      <c r="GK92" s="174">
        <f>SUMIF('One Day 12-04-21 Thistles'!$B$11:$B$25,$C92,'One Day 12-04-21 Thistles'!$AW$11:$AW$25)</f>
        <v>0</v>
      </c>
      <c r="GL92" s="174">
        <f>SUMIF('One Day 12-04-21 Thistles'!$B$11:$B$25,$C92,'One Day 12-04-21 Thistles'!$AX$11:$AX$25)</f>
        <v>0</v>
      </c>
      <c r="GM92" s="174">
        <f>SUMIF('One Day 12-04-21 Thistles'!$B$11:$B$25,$C92,'One Day 12-04-21 Thistles'!$AY$11:$AY$25)</f>
        <v>0</v>
      </c>
      <c r="GN92" s="174">
        <f>SUMIF('Chili One Day 2-12-22 Scots'!$B$11:$B$27,$C92,'Chili One Day 2-12-22 Scots'!$AU$11:$AU$27)</f>
        <v>0</v>
      </c>
      <c r="GO92" s="174">
        <f>SUMIF('Chili One Day 2-12-22 Scots'!$B$11:$B$27,$C92,'Chili One Day 2-12-22 Scots'!$AV$11:$AV$27)</f>
        <v>0</v>
      </c>
      <c r="GP92" s="174">
        <f>SUMIF('Chili One Day 2-12-22 Scots'!$B$11:$B$27,$C92,'Chili One Day 2-12-22 Scots'!$AW$11:$AW$27)</f>
        <v>0</v>
      </c>
      <c r="GQ92" s="174">
        <f>SUMIF('Chili One Day 2-12-22 Scots'!$B$11:$B$27,$C92,'Chili One Day 2-12-22 Scots'!$AX$11:$AX$27)</f>
        <v>0</v>
      </c>
      <c r="GR92" s="174">
        <f>SUMIF('Chili One Day 2-12-22 Scots'!$B$11:$B$27,$C92,'Chili One Day 2-12-22 Scots'!$AY$11:$AY$27)</f>
        <v>0</v>
      </c>
      <c r="GS92" s="174">
        <f>SUMIF('Chili One Day 2-12-22 Thistles'!$B$11:$B$27,$C92,'Chili One Day 2-12-22 Thistles'!$AU$11:$AU$27)</f>
        <v>0</v>
      </c>
      <c r="GT92" s="174">
        <f>SUMIF('Chili One Day 2-12-22 Thistles'!$B$11:$B$27,$C92,'Chili One Day 2-12-22 Thistles'!$AV$11:$AV$27)</f>
        <v>0</v>
      </c>
      <c r="GU92" s="174">
        <f>SUMIF('Chili One Day 2-12-22 Thistles'!$B$11:$B$27,$C92,'Chili One Day 2-12-22 Thistles'!$AW$11:$AW$27)</f>
        <v>0</v>
      </c>
      <c r="GV92" s="174">
        <f>SUMIF('Chili One Day 2-12-22 Thistles'!$B$11:$B$27,$C92,'Chili One Day 2-12-22 Thistles'!$AX$11:$AX$27)</f>
        <v>0</v>
      </c>
      <c r="GW92" s="174">
        <f>SUMIF('Chili One Day 2-12-22 Thistles'!$B$11:$B$27,$C92,'Chili One Day 2-12-22 Thistles'!$AY$11:$AY$27)</f>
        <v>0</v>
      </c>
      <c r="GX92" s="174">
        <f>SUMIF('Ironman One Day 3-5-22 FS'!$B$11:$B$26,$C92,'Ironman One Day 3-5-22 FS'!$AU$11:$AU$26)</f>
        <v>0</v>
      </c>
      <c r="GY92" s="174">
        <f>SUMIF('Ironman One Day 3-5-22 FS'!$B$11:$B$26,$C92,'Ironman One Day 3-5-22 FS'!$AV$11:$AV$26)</f>
        <v>0</v>
      </c>
      <c r="GZ92" s="174">
        <f>SUMIF('Ironman One Day 3-5-22 FS'!$B$11:$B$26,$C92,'Ironman One Day 3-5-22 FS'!$AW$11:$AW$26)</f>
        <v>0</v>
      </c>
      <c r="HA92" s="174">
        <f>SUMIF('Ironman One Day 3-5-22 FS'!$B$11:$B$26,$C92,'Ironman One Day 3-5-22 FS'!$AX$11:$AX$26)</f>
        <v>0</v>
      </c>
      <c r="HB92" s="174">
        <f>SUMIF('Ironman One Day 3-5-22 FS'!$B$11:$B$26,$C92,'Ironman One Day 3-5-22 FS'!$AY$11:$AY$26)</f>
        <v>0</v>
      </c>
      <c r="HC92" s="174">
        <f>SUMIF('Ironman One Day 3-5-22 420'!$B$11:$B$26,$C92,'Ironman One Day 3-5-22 420'!$AU$11:$AU$26)</f>
        <v>0</v>
      </c>
      <c r="HD92" s="174">
        <f>SUMIF('Ironman One Day 3-5-22 420'!$B$11:$B$26,$C92,'Ironman One Day 3-5-22 420'!$AV$11:$AV$26)</f>
        <v>0</v>
      </c>
      <c r="HE92" s="174">
        <f>SUMIF('Ironman One Day 3-5-22 420'!$B$11:$B$26,$C92,'Ironman One Day 3-5-22 420'!$AW$11:$AW$26)</f>
        <v>0</v>
      </c>
      <c r="HF92" s="174">
        <f>SUMIF('Ironman One Day 3-5-22 420'!$B$11:$B$26,$C92,'Ironman One Day 3-5-22 420'!$AX$11:$AX$26)</f>
        <v>0</v>
      </c>
      <c r="HG92" s="174">
        <f>SUMIF('Ironman One Day 3-5-22 420'!$B$11:$B$26,$C92,'Ironman One Day 3-5-22 420'!$AY$11:$AY$26)</f>
        <v>0</v>
      </c>
      <c r="HH92" s="174">
        <f>SUMIF('Easter One Day 4-16-22 FS'!$B$11:$B$25,$C92,'Easter One Day 4-16-22 FS'!$AU$11:$AU$25)</f>
        <v>0</v>
      </c>
      <c r="HI92" s="174">
        <f>SUMIF('Easter One Day 4-16-22 FS'!$B$11:$B$25,$C92,'Easter One Day 4-16-22 FS'!$AV$11:$AV$25)</f>
        <v>0</v>
      </c>
      <c r="HJ92" s="174">
        <f>SUMIF('Easter One Day 4-16-22 FS'!$B$11:$B$25,$C92,'Easter One Day 4-16-22 FS'!$AW$11:$AW$25)</f>
        <v>0</v>
      </c>
      <c r="HK92" s="174">
        <f>SUMIF('Easter One Day 4-16-22 FS'!$B$11:$B$25,$C92,'Easter One Day 4-16-22 FS'!$AX$11:$AX$25)</f>
        <v>0</v>
      </c>
      <c r="HL92" s="174">
        <f>SUMIF('Easter One Day 4-16-22 FS'!$B$11:$B$25,$C92,'Easter One Day 4-16-22 FS'!$AY$11:$AY$25)</f>
        <v>0</v>
      </c>
      <c r="HM92" s="174">
        <f>SUMIF('Easter One Day 4-16-22 TH'!$B$11:$B$25,$C92,'Easter One Day 4-16-22 TH'!$AU$11:$AU$25)</f>
        <v>0</v>
      </c>
      <c r="HN92" s="174">
        <f>SUMIF('Easter One Day 4-16-22 TH'!$B$11:$B$25,$C92,'Easter One Day 4-16-22 TH'!$AV$11:$AV$25)</f>
        <v>0</v>
      </c>
      <c r="HO92" s="174">
        <f>SUMIF('Easter One Day 4-16-22 TH'!$B$11:$B$25,$C92,'Easter One Day 4-16-22 TH'!$AW$11:$AW$25)</f>
        <v>0</v>
      </c>
      <c r="HP92" s="174">
        <f>SUMIF('Easter One Day 4-16-22 TH'!$B$11:$B$25,$C92,'Easter One Day 4-16-22 TH'!$AX$11:$AX$25)</f>
        <v>0</v>
      </c>
      <c r="HQ92" s="174">
        <f>SUMIF('Easter One Day 4-16-22 TH'!$B$11:$B$25,$C92,'Easter One Day 4-16-22 TH'!$AY$11:$AY$25)</f>
        <v>0</v>
      </c>
      <c r="HR92" s="174">
        <f>SUMIF('Long Distance Race 5-7-22'!$B$11:$B$25,$C92,'Long Distance Race 5-7-22'!$AU$11:$AU$25)</f>
        <v>0</v>
      </c>
      <c r="HS92" s="174">
        <f>SUMIF('Long Distance Race 5-7-22'!$B$11:$B$18,$C92,'Long Distance Race 5-7-22'!$AV$11:$AV$18)</f>
        <v>0</v>
      </c>
      <c r="HT92" s="174">
        <f>SUMIF('Long Distance Race 5-7-22'!$B$11:$B$18,$C92,'Long Distance Race 5-7-22'!$AW$11:$AW$18)</f>
        <v>0</v>
      </c>
      <c r="HU92" s="174">
        <f>SUMIF('Long Distance Race 5-7-22'!$B$11:$B$18,$C92,'Long Distance Race 5-7-22'!$AX$11:$AX$18)</f>
        <v>0</v>
      </c>
      <c r="HV92" s="174">
        <f>SUMIF('Long Distance Race 5-7-22'!$B$11:$B$18,$C92,'Long Distance Race 5-7-22'!$AY$11:$AY$18)</f>
        <v>0</v>
      </c>
      <c r="HW92" s="174">
        <f>SUMIF('Memorial Day Regatta 5-28-22 Op'!$B$11:$B$25,$C92,'Memorial Day Regatta 5-28-22 Op'!$AU$11:$AU$25)</f>
        <v>0</v>
      </c>
      <c r="HX92" s="174">
        <f>SUMIF('Memorial Day Regatta 5-28-22 Op'!$B$11:$B$18,$C92,'Memorial Day Regatta 5-28-22 Op'!$AV$11:$AV$18)</f>
        <v>0</v>
      </c>
      <c r="HY92" s="174">
        <f>SUMIF('Memorial Day Regatta 5-28-22 Op'!$B$11:$B$18,$C92,'Memorial Day Regatta 5-28-22 Op'!$AW$11:$AW$18)</f>
        <v>0</v>
      </c>
      <c r="HZ92" s="174">
        <f>SUMIF('Memorial Day Regatta 5-28-22 Op'!$B$11:$B$18,$C92,'Memorial Day Regatta 5-28-22 Op'!$AX$11:$AX$18)</f>
        <v>0</v>
      </c>
      <c r="IA92" s="174">
        <f>SUMIF('Memorial Day Regatta 5-28-22 Op'!$B$11:$B$18,$C92,'Memorial Day Regatta 5-28-22 Op'!$AY$11:$AY$18)</f>
        <v>0</v>
      </c>
      <c r="IB92" s="174">
        <f>SUMIF('Caldwell Cup 6-25-22 TH'!$B$11:$B$25,$C92,'Caldwell Cup 6-25-22 TH'!$AU$11:$AU$25)</f>
        <v>0</v>
      </c>
      <c r="IC92" s="174">
        <f>SUMIF('Caldwell Cup 6-25-22 TH'!$B$11:$B$25,$C92,'Caldwell Cup 6-25-22 TH'!$AV$11:$AV$25)</f>
        <v>0</v>
      </c>
      <c r="ID92" s="174">
        <f>SUMIF('Caldwell Cup 6-25-22 TH'!$B$11:$B$25,$C92,'Caldwell Cup 6-25-22 TH'!$AW$11:$AW$25)</f>
        <v>0</v>
      </c>
      <c r="IE92" s="174">
        <f>SUMIF('Caldwell Cup 6-25-22 TH'!$B$11:$B$25,$C92,'Caldwell Cup 6-25-22 TH'!$AX$11:$AX$25)</f>
        <v>0</v>
      </c>
      <c r="IF92" s="174">
        <f>SUMIF('Caldwell Cup 6-25-22 TH'!$B$11:$B$25,$C92,'Caldwell Cup 6-25-22 TH'!$AY$11:$AY$25)</f>
        <v>0</v>
      </c>
      <c r="IG92" s="174">
        <f>SUMIF('Caldwell Cup 6-25-22 FS'!$B$11:$B$21,$C92,'Caldwell Cup 6-25-22 FS'!$AU$11:$AU$21)</f>
        <v>0</v>
      </c>
      <c r="IH92" s="174">
        <f>SUMIF('Caldwell Cup 6-25-22 FS'!$B$11:$B$21,$C92,'Caldwell Cup 6-25-22 FS'!$AV$11:$AV$21)</f>
        <v>0</v>
      </c>
      <c r="II92" s="174">
        <f>SUMIF('Caldwell Cup 6-25-22 FS'!$B$11:$B$21,$C92,'Caldwell Cup 6-25-22 FS'!$AW$11:$AW$21)</f>
        <v>0</v>
      </c>
      <c r="IJ92" s="174">
        <f>SUMIF('Caldwell Cup 6-25-22 FS'!$B$11:$B$21,$C92,'Caldwell Cup 6-25-22 FS'!$AX$11:$AX$21)</f>
        <v>0</v>
      </c>
      <c r="IK92" s="174">
        <f>SUMIF('Caldwell Cup 6-25-22 FS'!$B$11:$B$21,$C92,'Caldwell Cup 6-25-22 FS'!$AY$11:$AY$21)</f>
        <v>0</v>
      </c>
      <c r="IL92" s="174">
        <f>SUMIF('Caldwell Cup 6-25-22 Lasers'!$B$11:$B$23,$C92,'Caldwell Cup 6-25-22 Lasers'!$AU$11:$AU$23)</f>
        <v>0</v>
      </c>
      <c r="IM92" s="174">
        <f>SUMIF('Caldwell Cup 6-25-22 Lasers'!$B$11:$B$23,$C92,'Caldwell Cup 6-25-22 Lasers'!$AV$11:$AV$23)</f>
        <v>0</v>
      </c>
      <c r="IN92" s="174">
        <f>SUMIF('Caldwell Cup 6-25-22 Lasers'!$B$11:$B$23,$C92,'Caldwell Cup 6-25-22 Lasers'!$AW$11:$AW$23)</f>
        <v>0</v>
      </c>
      <c r="IO92" s="174">
        <f>SUMIF('Caldwell Cup 6-25-22 Lasers'!$B$11:$B$23,$C92,'Caldwell Cup 6-25-22 Lasers'!$AX$11:$AX$23)</f>
        <v>0</v>
      </c>
      <c r="IP92" s="174">
        <f>SUMIF('Caldwell Cup 6-25-22 Lasers'!$B$11:$B$23,$C92,'Caldwell Cup 6-25-22 Lasers'!$AY$11:$AY$23)</f>
        <v>0</v>
      </c>
      <c r="IQ92" s="174">
        <f>SUMIF('Labor Day Regatta 9-3-22 FS'!$B$11:$B$30,$C92,'Labor Day Regatta 9-3-22 FS'!$AU$11:$AU$30)</f>
        <v>0</v>
      </c>
      <c r="IR92" s="174">
        <f>SUMIF('Labor Day Regatta 9-3-22 FS'!$B$11:$B$30,$C92,'Labor Day Regatta 9-3-22 FS'!$AV$11:$AV$30)</f>
        <v>0</v>
      </c>
      <c r="IS92" s="174">
        <f>SUMIF('Labor Day Regatta 9-3-22 FS'!$B$11:$B$30,$C92,'Labor Day Regatta 9-3-22 FS'!$AW$11:$AW$30)</f>
        <v>0</v>
      </c>
      <c r="IT92" s="174">
        <f>SUMIF('Labor Day Regatta 9-3-22 FS'!$B$11:$B$30,$C92,'Labor Day Regatta 9-3-22 FS'!$AX$11:$AX$30)</f>
        <v>0</v>
      </c>
      <c r="IU92" s="174">
        <f>SUMIF('Labor Day Regatta 9-3-22 FS'!$B$11:$B$30,$C92,'Labor Day Regatta 9-3-22 FS'!$AY$11:$AY$30)</f>
        <v>0</v>
      </c>
      <c r="IV92" s="174">
        <f>SUMIF('2022-09-17 Leukemia Cup FS'!$B$11:$B$26,$C92,'2022-09-17 Leukemia Cup FS'!$AU$11:$AU$26)</f>
        <v>0</v>
      </c>
      <c r="IW92" s="174">
        <f>SUMIF('2022-09-17 Leukemia Cup FS'!$B$11:$B$26,$C92,'2022-09-17 Leukemia Cup FS'!$AV$11:$AV$26)</f>
        <v>0</v>
      </c>
      <c r="IX92" s="174">
        <f>SUMIF('2022-09-17 Leukemia Cup FS'!$B$11:$B$26,$C92,'2022-09-17 Leukemia Cup FS'!$AW$11:$AW$26)</f>
        <v>0</v>
      </c>
      <c r="IY92" s="174">
        <f>SUMIF('2022-09-17 Leukemia Cup FS'!$B$11:$B$26,$C92,'2022-09-17 Leukemia Cup FS'!$AX$11:$AX$26)</f>
        <v>0</v>
      </c>
      <c r="IZ92" s="174">
        <f>SUMIF('2022-09-17 Leukemia Cup FS'!$B$11:$B$26,$C92,'2022-09-17 Leukemia Cup FS'!$AY$11:$AY$26)</f>
        <v>0</v>
      </c>
      <c r="JA92" s="174">
        <f>SUMIF('2022-09-17 Leukemia Cup TH'!$B$11:$B$28,$C92,'2022-09-17 Leukemia Cup TH'!$AU$11:$AU$28)</f>
        <v>0</v>
      </c>
      <c r="JB92" s="174">
        <f>SUMIF('2022-09-17 Leukemia Cup TH'!$B$11:$B$28,$C92,'2022-09-17 Leukemia Cup TH'!$AV$11:$AV$28)</f>
        <v>0</v>
      </c>
      <c r="JC92" s="174">
        <f>SUMIF('2022-09-17 Leukemia Cup TH'!$B$11:$B$28,$C92,'2022-09-17 Leukemia Cup TH'!$AW$11:$AW$28)</f>
        <v>0</v>
      </c>
      <c r="JD92" s="174">
        <f>SUMIF('2022-09-17 Leukemia Cup TH'!$B$11:$B$28,$C92,'2022-09-17 Leukemia Cup TH'!$AX$11:$AX$28)</f>
        <v>0</v>
      </c>
      <c r="JE92" s="174">
        <f>SUMIF('2022-09-17 Leukemia Cup TH'!$B$11:$B$28,$C92,'2022-09-17 Leukemia Cup TH'!$AY$11:$AY$28)</f>
        <v>0</v>
      </c>
      <c r="JF92" s="174">
        <f>SUMIF('Smith-Berry LDR 9-24-22'!$B$11:$B$30,$C92,'Smith-Berry LDR 9-24-22'!$AU$11:$AU$30)</f>
        <v>0</v>
      </c>
      <c r="JG92" s="174">
        <f>SUMIF('Smith-Berry LDR 9-24-22'!$B$11:$B$30,$C92,'Smith-Berry LDR 9-24-22'!$AV$11:$AV$30)</f>
        <v>0</v>
      </c>
      <c r="JH92" s="174">
        <f>SUMIF('Smith-Berry LDR 9-24-22'!$B$11:$B$30,$C92,'Smith-Berry LDR 9-24-22'!$AW$11:$AW$30)</f>
        <v>0</v>
      </c>
      <c r="JI92" s="174">
        <f>SUMIF('Smith-Berry LDR 9-24-22'!$B$11:$B$30,$C92,'Smith-Berry LDR 9-24-22'!$AX$11:$AX$30)</f>
        <v>0</v>
      </c>
      <c r="JJ92" s="174">
        <f>SUMIF('Smith-Berry LDR 9-24-22'!$B$11:$B$30,$C92,'Smith-Berry LDR 9-24-22'!$AY$11:$AY$30)</f>
        <v>0</v>
      </c>
      <c r="JK92" s="174">
        <f>SUMIF('Great Scot 10-1-22 Cham'!$B$11:$B$38,$C92,'Great Scot 10-1-22 Cham'!$AU$11:$AU$38)</f>
        <v>0</v>
      </c>
      <c r="JL92" s="174">
        <f>SUMIF('Great Scot 10-1-22 Cham'!$B$11:$B$38,$C92,'Great Scot 10-1-22 Cham'!$AV$11:$AV$38)</f>
        <v>0</v>
      </c>
      <c r="JM92" s="174">
        <f>SUMIF('Great Scot 10-1-22 Cham'!$B$11:$B$38,$C92,'Great Scot 10-1-22 Cham'!$AW$11:$AW$38)</f>
        <v>0</v>
      </c>
      <c r="JN92" s="174">
        <f>SUMIF('Great Scot 10-1-22 Cham'!$B$11:$B$38,$C92,'Great Scot 10-1-22 Cham'!$AX$11:$AX$38)</f>
        <v>0</v>
      </c>
      <c r="JO92" s="174">
        <f>SUMIF('Great Scot 10-1-22 Cham'!$B$11:$B$38,$C92,'Great Scot 10-1-22 Cham'!$AY$11:$AY$38)</f>
        <v>0</v>
      </c>
      <c r="JP92" s="174">
        <f>SUMIF('Great Scot 10-1-22 Chal'!$B$11:$B$28,$C92,'Great Scot 10-1-22 Chal'!$AU$11:$AU$28)</f>
        <v>0</v>
      </c>
      <c r="JQ92" s="174">
        <f>SUMIF('Great Scot 10-1-22 Chal'!$B$11:$B$28,$C92,'Great Scot 10-1-22 Chal'!$AV$11:$AV$28)</f>
        <v>0</v>
      </c>
      <c r="JR92" s="174">
        <f>SUMIF('Great Scot 10-1-22 Chal'!$B$11:$B$28,$C92,'Great Scot 10-1-22 Chal'!$AW$11:$AW$28)</f>
        <v>0</v>
      </c>
      <c r="JS92" s="174">
        <f>SUMIF('Great Scot 10-1-22 Chal'!$B$11:$B$28,$C92,'Great Scot 10-1-22 Chal'!$AX$11:$AX$28)</f>
        <v>0</v>
      </c>
      <c r="JT92" s="174">
        <f>SUMIF('Great Scot 10-1-22 Chal'!$B$11:$B$28,$C92,'Great Scot 10-1-22 Chal'!$AY$11:$AY$28)</f>
        <v>0</v>
      </c>
      <c r="JU92" s="174">
        <f>SUMIF('Great Pumpkin Regatta 10-15-22'!$B$11:$B$54,$C92,'Great Pumpkin Regatta 10-15-22'!$AU$11:$AU$54)</f>
        <v>0</v>
      </c>
      <c r="JV92" s="174">
        <f>SUMIF('Great Pumpkin Regatta 10-15-22'!$B$11:$B$54,$C92,'Great Pumpkin Regatta 10-15-22'!$AV$11:$AV$54)</f>
        <v>0</v>
      </c>
      <c r="JW92" s="174">
        <f>SUMIF('Great Pumpkin Regatta 10-15-22'!$B$11:$B$54,$C92,'Great Pumpkin Regatta 10-15-22'!$AW$11:$AW$54)</f>
        <v>0</v>
      </c>
      <c r="JX92" s="174">
        <f>SUMIF('Great Pumpkin Regatta 10-15-22'!$B$11:$B$54,$C92,'Great Pumpkin Regatta 10-15-22'!$AX$11:$AX$54)</f>
        <v>0</v>
      </c>
      <c r="JY92" s="174">
        <f>SUMIF('Great Pumpkin Regatta 10-15-22'!$B$11:$B$54,$C92,'Great Pumpkin Regatta 10-15-22'!$AY$11:$AY$54)</f>
        <v>0</v>
      </c>
      <c r="JZ92" s="174">
        <f>SUMIF('One Day Regatta 10-29-22 FS'!$B$11:$B$19,$C92,'One Day Regatta 10-29-22 FS'!$AU$11:$AU$19)</f>
        <v>0</v>
      </c>
      <c r="KA92" s="174">
        <f>SUMIF('One Day Regatta 10-29-22 FS'!$B$11:$B$19,$C92,'One Day Regatta 10-29-22 FS'!$AV$11:$AV$19)</f>
        <v>0</v>
      </c>
      <c r="KB92" s="174">
        <f>SUMIF('One Day Regatta 10-29-22 FS'!$B$11:$B$19,$C92,'One Day Regatta 10-29-22 FS'!$AW$11:$AW$19)</f>
        <v>0</v>
      </c>
      <c r="KC92" s="174">
        <f>SUMIF('One Day Regatta 10-29-22 FS'!$B$11:$B$19,$C92,'One Day Regatta 10-29-22 FS'!$AX$11:$AX$19)</f>
        <v>0</v>
      </c>
      <c r="KD92" s="174">
        <f>SUMIF('One Day Regatta 10-29-22 FS'!$B$11:$B$19,$C92,'One Day Regatta 10-29-22 FS'!$AY$11:$AY$19)</f>
        <v>0</v>
      </c>
    </row>
    <row r="93" spans="1:290" ht="15" customHeight="1" x14ac:dyDescent="0.2">
      <c r="A93" s="400" t="s">
        <v>1369</v>
      </c>
      <c r="B93" s="134">
        <f t="shared" si="69"/>
        <v>36</v>
      </c>
      <c r="C93" s="170" t="s">
        <v>262</v>
      </c>
      <c r="D93" s="171">
        <f t="shared" si="76"/>
        <v>0</v>
      </c>
      <c r="E93" s="172">
        <f t="shared" si="77"/>
        <v>0</v>
      </c>
      <c r="F93" s="171">
        <f t="shared" si="78"/>
        <v>0</v>
      </c>
      <c r="G93" s="171">
        <v>0</v>
      </c>
      <c r="H93" s="171">
        <f t="shared" si="79"/>
        <v>0</v>
      </c>
      <c r="I93" s="173">
        <f t="shared" si="80"/>
        <v>0</v>
      </c>
      <c r="J93" s="173"/>
      <c r="K93" s="174">
        <f>SUMIF('Saturday Race 11-06-21'!$B$11:$B$21,$C93,'Saturday Race 11-06-21'!$AU$11:$AU$21)</f>
        <v>0</v>
      </c>
      <c r="L93" s="174">
        <f>SUMIF('Saturday Race 11-06-21'!$B$11:$B$21,$C93,'Saturday Race 11-06-21'!$AV$11:$AV$21)</f>
        <v>0</v>
      </c>
      <c r="M93" s="174">
        <f>SUMIF('Saturday Race 11-06-21'!$B$11:$B$21,$C93,'Saturday Race 11-06-21'!$AW$11:$AW$21)</f>
        <v>0</v>
      </c>
      <c r="N93" s="174">
        <f>SUMIF('Saturday Race 11-06-21'!$B$11:$B$21,$C93,'Saturday Race 11-06-21'!$AX$11:$AX$21)</f>
        <v>0</v>
      </c>
      <c r="O93" s="174">
        <f>SUMIF('Saturday Race 11-06-21'!$B$11:$B$21,$C93,'Saturday Race 11-06-21'!$AY$11:$AY$21)</f>
        <v>0</v>
      </c>
      <c r="P93" s="174">
        <f>SUMIF('Saturday Race 11-20-21'!$B$11:$B$20,$C93,'Saturday Race 11-20-21'!$AU$11:$AU$20)</f>
        <v>0</v>
      </c>
      <c r="Q93" s="174">
        <f>SUMIF('Saturday Race 11-20-21'!$B$11:$B$20,$C93,'Saturday Race 11-20-21'!$AV$11:$AV$20)</f>
        <v>0</v>
      </c>
      <c r="R93" s="174">
        <f>SUMIF('Saturday Race 11-20-21'!$B$11:$B$20,$C93,'Saturday Race 11-20-21'!$AW$11:$AW$20)</f>
        <v>0</v>
      </c>
      <c r="S93" s="174">
        <f>SUMIF('Saturday Race 11-20-21'!$B$11:$B$20,$C93,'Saturday Race 11-20-21'!$AX$11:$AX$20)</f>
        <v>0</v>
      </c>
      <c r="T93" s="174">
        <f>SUMIF('Saturday Race 11-20-21'!$B$11:$B$20,$C93,'Saturday Race 11-20-21'!$AY$11:$AY$20)</f>
        <v>0</v>
      </c>
      <c r="U93" s="174">
        <f>SUMIF('Saturday Race 1-08-22'!$B$11:$B$20,$C93,'Saturday Race 1-08-22'!$AU$11:$AU$20)</f>
        <v>0</v>
      </c>
      <c r="V93" s="174">
        <f>SUMIF('Saturday Race 1-08-22'!$B$11:$B$20,$C93,'Saturday Race 1-08-22'!$AV$11:$AV$20)</f>
        <v>0</v>
      </c>
      <c r="W93" s="174">
        <f>SUMIF('Saturday Race 1-08-22'!$B$11:$B$20,$C93,'Saturday Race 1-08-22'!$AW$11:$AW$20)</f>
        <v>0</v>
      </c>
      <c r="X93" s="174">
        <f>SUMIF('Saturday Race 1-08-22'!$B$11:$B$20,$C93,'Saturday Race 1-08-22'!$AX$11:$AX$20)</f>
        <v>0</v>
      </c>
      <c r="Y93" s="174">
        <f>SUMIF('Saturday Race 1-08-22'!$B$11:$B$20,$C93,'Saturday Race 1-08-22'!$AY$11:$AY$20)</f>
        <v>0</v>
      </c>
      <c r="Z93" s="174">
        <f>SUMIF('Saturday Race 1-22-22'!$B$11:$B$20,$C93,'Saturday Race 1-22-22'!$AU$11:$AU$20)</f>
        <v>0</v>
      </c>
      <c r="AA93" s="174">
        <f>SUMIF('Saturday Race 1-22-22'!$B$11:$B$20,$C93,'Saturday Race 1-22-22'!$AV$11:$AV$20)</f>
        <v>0</v>
      </c>
      <c r="AB93" s="174">
        <f>SUMIF('Saturday Race 1-22-22'!$B$11:$B$20,$C93,'Saturday Race 1-22-22'!$AW$11:$AW$20)</f>
        <v>0</v>
      </c>
      <c r="AC93" s="174">
        <f>SUMIF('Saturday Race 1-22-22'!$B$11:$B$20,$C93,'Saturday Race 1-22-22'!$AX$11:$AX$20)</f>
        <v>0</v>
      </c>
      <c r="AD93" s="174">
        <f>SUMIF('Saturday Race 1-22-22'!$B$11:$B$20,$C93,'Saturday Race 1-22-22'!$AY$11:$AY$20)</f>
        <v>0</v>
      </c>
      <c r="AE93" s="174">
        <f>SUMIF('Sunday Race 2-6-22'!$B$11:$B$20,$C93,'Sunday Race 2-6-22'!$AU$11:$AU$20)</f>
        <v>0</v>
      </c>
      <c r="AF93" s="174">
        <f>SUMIF('Sunday Race 2-6-22'!$B$11:$B$20,$C93,'Sunday Race 2-6-22'!$AV$11:$AV$20)</f>
        <v>0</v>
      </c>
      <c r="AG93" s="174">
        <f>SUMIF('Sunday Race 2-6-22'!$B$11:$B$20,$C93,'Sunday Race 2-6-22'!$AW$11:$AW$20)</f>
        <v>0</v>
      </c>
      <c r="AH93" s="174">
        <f>SUMIF('Sunday Race 2-6-22'!$B$11:$B$20,$C93,'Sunday Race 2-6-22'!$AX$11:$AX$20)</f>
        <v>0</v>
      </c>
      <c r="AI93" s="174">
        <f>SUMIF('Sunday Race 2-6-22'!$B$11:$B$20,$C93,'Sunday Race 2-6-22'!$AY$11:$AY$20)</f>
        <v>0</v>
      </c>
      <c r="AJ93" s="174">
        <f>SUMIF('Sunday Race 2-20-22'!$B$11:$B$26,$C93,'Sunday Race 2-20-22'!$AU$11:$AU$26)</f>
        <v>0</v>
      </c>
      <c r="AK93" s="174">
        <f>SUMIF('Sunday Race 2-20-22'!$B$11:$B$26,$C93,'Sunday Race 2-20-22'!$AV$11:$AV$26)</f>
        <v>0</v>
      </c>
      <c r="AL93" s="174">
        <f>SUMIF('Sunday Race 2-20-22'!$B$11:$B$26,$C93,'Sunday Race 2-20-22'!$AW$11:$AW$26)</f>
        <v>0</v>
      </c>
      <c r="AM93" s="174">
        <f>SUMIF('Sunday Race 2-20-22'!$B$11:$B$26,$C93,'Sunday Race 2-20-22'!$AX$11:$AX$26)</f>
        <v>0</v>
      </c>
      <c r="AN93" s="174">
        <f>SUMIF('Sunday Race 2-20-22'!$B$11:$B$26,$C93,'Sunday Race 2-20-22'!$AY$11:$AY$26)</f>
        <v>0</v>
      </c>
      <c r="AO93" s="174">
        <f>SUMIF('Sunday Race 2-27-22'!$B$11:$B$20,$C93,'Sunday Race 2-27-22'!$AU$11:$AU$20)</f>
        <v>0</v>
      </c>
      <c r="AP93" s="174">
        <f>SUMIF('Sunday Race 2-27-22'!$B$11:$B$20,$C93,'Sunday Race 2-27-22'!$AV$11:$AV$20)</f>
        <v>0</v>
      </c>
      <c r="AQ93" s="174">
        <f>SUMIF('Sunday Race 2-27-22'!$B$11:$B$20,$C93,'Sunday Race 2-27-22'!$AW$11:$AW$20)</f>
        <v>0</v>
      </c>
      <c r="AR93" s="174">
        <f>SUMIF('Sunday Race 2-27-22'!$B$11:$B$20,$C93,'Sunday Race 2-27-22'!$AX$11:$AX$20)</f>
        <v>0</v>
      </c>
      <c r="AS93" s="174">
        <f>SUMIF('Sunday Race 2-27-22'!$B$11:$B$20,$C93,'Sunday Race 2-27-22'!$AY$11:$AY$20)</f>
        <v>0</v>
      </c>
      <c r="AT93" s="174">
        <f>SUMIF('Sunday Race 3-13-22'!$B$11:$B$25,$C93,'Sunday Race 3-13-22'!$AU$11:$AU$25)</f>
        <v>0</v>
      </c>
      <c r="AU93" s="174">
        <f>SUMIF('Sunday Race 3-13-22'!$B$11:$B$25,$C93,'Sunday Race 3-13-22'!$AV$11:$AV$25)</f>
        <v>0</v>
      </c>
      <c r="AV93" s="174">
        <f>SUMIF('Sunday Race 3-13-22'!$B$11:$B$25,$C93,'Sunday Race 3-13-22'!$AW$11:$AW$25)</f>
        <v>0</v>
      </c>
      <c r="AW93" s="174">
        <f>SUMIF('Sunday Race 3-13-22'!$B$11:$B$25,$C93,'Sunday Race 3-13-22'!$AX$11:$AX$25)</f>
        <v>0</v>
      </c>
      <c r="AX93" s="174">
        <f>SUMIF('Sunday Race 3-13-22'!$B$11:$B$25,$C93,'Sunday Race 3-13-22'!$AY$11:$AY$25)</f>
        <v>0</v>
      </c>
      <c r="AY93" s="174">
        <f>SUMIF('Saturday Race 3-19-22'!$B$11:$B$15,$C93,'Saturday Race 3-19-22'!$AU$11:$AU$15)</f>
        <v>0</v>
      </c>
      <c r="AZ93" s="174">
        <f>SUMIF('Saturday Race 3-19-22'!$B$11:$B$15,$C93,'Saturday Race 3-19-22'!$AV$11:$AV$15)</f>
        <v>0</v>
      </c>
      <c r="BA93" s="174">
        <f>SUMIF('Saturday Race 3-19-22'!$B$11:$B$15,$C93,'Saturday Race 3-19-22'!$AW$11:$AW$15)</f>
        <v>0</v>
      </c>
      <c r="BB93" s="174">
        <f>SUMIF('Saturday Race 3-19-22'!$B$11:$B$15,$C93,'Saturday Race 3-19-22'!$AX$11:$AX$15)</f>
        <v>0</v>
      </c>
      <c r="BC93" s="174">
        <f>SUMIF('Saturday Race 3-19-22'!$B$11:$B$15,$C93,'Saturday Race 3-19-22'!$AY$11:$AY$15)</f>
        <v>0</v>
      </c>
      <c r="BD93" s="174">
        <f>SUMIF('Sunday Races 4-10-22'!$B$11:$B$26,$C93,'Sunday Races 4-10-22'!$AU$11:$AU$26)</f>
        <v>0</v>
      </c>
      <c r="BE93" s="174">
        <f>SUMIF('Sunday Races 4-10-22'!$B$11:$B$26,$C93,'Sunday Races 4-10-22'!$AV$11:$AV$26)</f>
        <v>0</v>
      </c>
      <c r="BF93" s="174">
        <f>SUMIF('Sunday Races 4-10-22'!$B$11:$B$26,$C93,'Sunday Races 4-10-22'!$AW$11:$AW$26)</f>
        <v>0</v>
      </c>
      <c r="BG93" s="174">
        <f>SUMIF('Sunday Races 4-10-22'!$B$11:$B$26,$C93,'Sunday Races 4-10-22'!$AX$11:$AX$26)</f>
        <v>0</v>
      </c>
      <c r="BH93" s="174">
        <f>SUMIF('Sunday Races 4-10-22'!$B$11:$B$26,$C93,'Sunday Races 4-10-22'!$AY$11:$AY$26)</f>
        <v>0</v>
      </c>
      <c r="BI93" s="174">
        <f>SUMIF('Sunday Races 5-1-22'!$B$11:$B$28,$C93,'Sunday Races 5-1-22'!$AU$11:$AU$28)</f>
        <v>0</v>
      </c>
      <c r="BJ93" s="174">
        <f>SUMIF('Sunday Races 5-1-22'!$B$11:$B$28,$C93,'Sunday Races 5-1-22'!$AV$11:$AV$28)</f>
        <v>0</v>
      </c>
      <c r="BK93" s="174">
        <f>SUMIF('Sunday Races 5-1-22'!$B$11:$B$28,$C93,'Sunday Races 5-1-22'!$AW$11:$AW$28)</f>
        <v>0</v>
      </c>
      <c r="BL93" s="174">
        <f>SUMIF('Sunday Races 5-1-22'!$B$11:$B$28,$C93,'Sunday Races 5-1-22'!$AX$11:$AX$28)</f>
        <v>0</v>
      </c>
      <c r="BM93" s="174">
        <f>SUMIF('Sunday Races 5-1-22'!$B$11:$B$28,$C93,'Sunday Races 5-1-22'!$AY$11:$AY$28)</f>
        <v>0</v>
      </c>
      <c r="BN93" s="174">
        <f>SUMIF('Sunday Races 6-5-22'!$B$11:$B$28,$C93,'Sunday Races 6-5-22'!$AU$11:$AU$28)</f>
        <v>0</v>
      </c>
      <c r="BO93" s="174">
        <f>SUMIF('Sunday Races 6-5-22'!$B$11:$B$28,$C93,'Sunday Races 6-5-22'!$AV$11:$AV$28)</f>
        <v>0</v>
      </c>
      <c r="BP93" s="174">
        <f>SUMIF('Sunday Races 6-5-22'!$B$11:$B$28,$C93,'Sunday Races 6-5-22'!$AW$11:$AW$28)</f>
        <v>0</v>
      </c>
      <c r="BQ93" s="174">
        <f>SUMIF('Sunday Races 6-5-22'!$B$11:$B$28,$C93,'Sunday Races 6-5-22'!$AX$11:$AX$28)</f>
        <v>0</v>
      </c>
      <c r="BR93" s="174">
        <f>SUMIF('Sunday Races 6-5-22'!$B$11:$B$28,$C93,'Sunday Races 6-5-22'!$AY$11:$AY$28)</f>
        <v>0</v>
      </c>
      <c r="BS93" s="174">
        <f>SUMIF('Sunday Races 6-12-22'!$B$11:$B$24,$C93,'Sunday Races 6-12-22'!$AU$11:$AU$24)</f>
        <v>0</v>
      </c>
      <c r="BT93" s="174">
        <f>SUMIF('Sunday Races 6-12-22'!$B$11:$B$24,$C93,'Sunday Races 6-12-22'!$AV$11:$AV$24)</f>
        <v>0</v>
      </c>
      <c r="BU93" s="174">
        <f>SUMIF('Sunday Races 6-12-22'!$B$11:$B$24,$C93,'Sunday Races 6-12-22'!$AW$11:$AW$24)</f>
        <v>0</v>
      </c>
      <c r="BV93" s="174">
        <f>SUMIF('Sunday Races 6-12-22'!$B$11:$B$24,$C93,'Sunday Races 6-12-22'!$AX$11:$AX$24)</f>
        <v>0</v>
      </c>
      <c r="BW93" s="174">
        <f>SUMIF('Sunday Races 6-12-22'!$B$11:$B$24,$C93,'Sunday Races 6-12-22'!$AY$11:$AY$24)</f>
        <v>0</v>
      </c>
      <c r="BX93" s="174">
        <f>SUMIF('Saturday Races 6-18-22'!$B$11:$B$24,$C93,'Saturday Races 6-18-22'!$AU$11:$AU$24)</f>
        <v>0</v>
      </c>
      <c r="BY93" s="174">
        <f>SUMIF('Saturday Races 6-18-22'!$B$11:$B$24,$C93,'Saturday Races 6-18-22'!$AV$11:$AV$24)</f>
        <v>0</v>
      </c>
      <c r="BZ93" s="174">
        <f>SUMIF('Saturday Races 6-18-22'!$B$11:$B$24,$C93,'Saturday Races 6-18-22'!$AW$11:$AW$24)</f>
        <v>0</v>
      </c>
      <c r="CA93" s="174">
        <f>SUMIF('Saturday Races 6-18-22'!$B$11:$B$24,$C93,'Saturday Races 6-18-22'!$AX$11:$AX$24)</f>
        <v>0</v>
      </c>
      <c r="CB93" s="174">
        <f>SUMIF('Saturday Races 6-18-22'!$B$11:$B$24,$C93,'Saturday Races 6-18-22'!$AY$11:$AY$24)</f>
        <v>0</v>
      </c>
      <c r="CC93" s="174">
        <f>SUMIF('Sunday Races 7-3-22'!$B$11:$B$26,$C93,'Sunday Races 7-3-22'!$AU$11:$AU$26)</f>
        <v>0</v>
      </c>
      <c r="CD93" s="174">
        <f>SUMIF('Sunday Races 7-3-22'!$B$11:$B$26,$C93,'Sunday Races 7-3-22'!$AV$11:$AV$26)</f>
        <v>0</v>
      </c>
      <c r="CE93" s="174">
        <f>SUMIF('Sunday Races 7-3-22'!$B$11:$B$26,$C93,'Sunday Races 7-3-22'!$AW$11:$AW$26)</f>
        <v>0</v>
      </c>
      <c r="CF93" s="174">
        <f>SUMIF('Sunday Races 7-3-22'!$B$11:$B$26,$C93,'Sunday Races 7-3-22'!$AX$11:$AX$26)</f>
        <v>0</v>
      </c>
      <c r="CG93" s="174">
        <f>SUMIF('Sunday Races 7-3-22'!$B$11:$B$26,$C93,'Sunday Races 7-3-22'!$AY$11:$AY$26)</f>
        <v>0</v>
      </c>
      <c r="CH93" s="174">
        <f>SUMIF('Sunday Races 7-31-22'!$B$11:$B$26,$C93,'Sunday Races 7-31-22'!$AU$11:$AU$26)</f>
        <v>0</v>
      </c>
      <c r="CI93" s="174">
        <f>SUMIF('Sunday Races 7-31-22'!$B$11:$B$26,$C93,'Sunday Races 7-31-22'!$AV$11:$AV$26)</f>
        <v>0</v>
      </c>
      <c r="CJ93" s="174">
        <f>SUMIF('Sunday Races 7-31-22'!$B$11:$B$26,$C93,'Sunday Races 7-31-22'!$AW$11:$AW$26)</f>
        <v>0</v>
      </c>
      <c r="CK93" s="174">
        <f>SUMIF('Sunday Races 7-31-22'!$B$11:$B$26,$C93,'Sunday Races 7-31-22'!$AX$11:$AX$26)</f>
        <v>0</v>
      </c>
      <c r="CL93" s="174">
        <f>SUMIF('Sunday Races 7-31-22'!$B$11:$B$26,$C93,'Sunday Races 7-31-22'!$AY$11:$AY$26)</f>
        <v>0</v>
      </c>
      <c r="CM93" s="174">
        <f>SUMIF('Sunday Races 8-14-22'!$B$11:$B$26,$C93,'Sunday Races 8-14-22'!$AU$11:$AU$26)</f>
        <v>0</v>
      </c>
      <c r="CN93" s="174">
        <f>SUMIF('Sunday Races 8-14-22'!$B$11:$B$26,$C93,'Sunday Races 8-14-22'!$AV$11:$AV$26)</f>
        <v>0</v>
      </c>
      <c r="CO93" s="174">
        <f>SUMIF('Sunday Races 8-14-22'!$B$11:$B$26,$C93,'Sunday Races 8-14-22'!$AW$11:$AW$26)</f>
        <v>0</v>
      </c>
      <c r="CP93" s="174">
        <f>SUMIF('Sunday Races 8-14-22'!$B$11:$B$26,$C93,'Sunday Races 8-14-22'!$AX$11:$AX$26)</f>
        <v>0</v>
      </c>
      <c r="CQ93" s="174">
        <f>SUMIF('Sunday Races 8-14-22'!$B$11:$B$26,$C93,'Sunday Races 8-14-22'!$AY$11:$AY$26)</f>
        <v>0</v>
      </c>
      <c r="CR93" s="174">
        <f>SUMIF('Saturday Races 8-20-22'!$B$11:$B$26,$C93,'Saturday Races 8-20-22'!$AU$11:$AU$26)</f>
        <v>0</v>
      </c>
      <c r="CS93" s="174">
        <f>SUMIF('Saturday Races 8-20-22'!$B$11:$B$26,$C93,'Saturday Races 8-20-22'!$AV$11:$AV$26)</f>
        <v>0</v>
      </c>
      <c r="CT93" s="174">
        <f>SUMIF('Saturday Races 8-20-22'!$B$11:$B$26,$C93,'Saturday Races 8-20-22'!$AW$11:$AW$26)</f>
        <v>0</v>
      </c>
      <c r="CU93" s="174">
        <f>SUMIF('Saturday Races 8-20-22'!$B$11:$B$26,$C93,'Saturday Races 8-20-22'!$AX$11:$AX$26)</f>
        <v>0</v>
      </c>
      <c r="CV93" s="174">
        <f>SUMIF('Saturday Races 8-20-22'!$B$11:$B$26,$C93,'Saturday Races 8-20-22'!$AY$11:$AY$26)</f>
        <v>0</v>
      </c>
      <c r="CW93" s="174">
        <f>SUMIF('Sunday Races 9-11-22'!$B$11:$B$20,$C93,'Sunday Races 9-11-22'!$AU$11:$AU$20)</f>
        <v>0</v>
      </c>
      <c r="CX93" s="174">
        <f>SUMIF('Sunday Races 9-11-22'!$B$11:$B$20,$C93,'Sunday Races 9-11-22'!$AV$11:$AV$20)</f>
        <v>0</v>
      </c>
      <c r="CY93" s="174">
        <f>SUMIF('Sunday Races 9-11-22'!$B$11:$B$20,$C93,'Sunday Races 9-11-22'!$AW$11:$AW$20)</f>
        <v>0</v>
      </c>
      <c r="CZ93" s="174">
        <f>SUMIF('Sunday Races 9-11-22'!$B$11:$B$20,$C93,'Sunday Races 9-11-22'!$AX$11:$AX$20)</f>
        <v>0</v>
      </c>
      <c r="DA93" s="174">
        <f>SUMIF('Sunday Races 9-11-22'!$B$11:$B$20,$C93,'Sunday Races 9-11-22'!$AY$11:$AY$20)</f>
        <v>0</v>
      </c>
      <c r="DB93" s="174">
        <f>SUMIF('Sunday Races 10-9-22'!$B$11:$B$21,$C93,'Sunday Races 10-9-22'!$AU$11:$AU$21)</f>
        <v>0</v>
      </c>
      <c r="DC93" s="174">
        <f>SUMIF('Sunday Races 10-9-22'!$B$11:$B$21,$C93,'Sunday Races 10-9-22'!$AV$11:$AV$21)</f>
        <v>0</v>
      </c>
      <c r="DD93" s="174">
        <f>SUMIF('Sunday Races 10-9-22'!$B$11:$B$21,$C93,'Sunday Races 10-9-22'!$AW$11:$AW$21)</f>
        <v>0</v>
      </c>
      <c r="DE93" s="174">
        <f>SUMIF('Sunday Races 10-9-22'!$B$11:$B$21,$C93,'Sunday Races 10-9-22'!$AX$11:$AX$21)</f>
        <v>0</v>
      </c>
      <c r="DF93" s="174">
        <f>SUMIF('Sunday Races 10-9-22'!$B$11:$B$21,$C93,'Sunday Races 10-9-22'!$AY$11:$AY$21)</f>
        <v>0</v>
      </c>
      <c r="DG93" s="174">
        <f>SUMIF('Sunday Races 10-23-22'!$B$11:$B$22,$C93,'Sunday Races 10-23-22'!$AU$11:$AU$22)</f>
        <v>0</v>
      </c>
      <c r="DH93" s="174">
        <f>SUMIF('Sunday Races 10-23-22'!$B$11:$B$22,$C93,'Sunday Races 10-23-22'!$AV$11:$AV$22)</f>
        <v>0</v>
      </c>
      <c r="DI93" s="174">
        <f>SUMIF('Sunday Races 10-23-22'!$B$11:$B$22,$C93,'Sunday Races 10-23-22'!$AW$11:$AW$22)</f>
        <v>0</v>
      </c>
      <c r="DJ93" s="174">
        <f>SUMIF('Sunday Races 10-23-22'!$B$11:$B$22,$C93,'Sunday Races 10-23-22'!$AX$11:$AX$22)</f>
        <v>0</v>
      </c>
      <c r="DK93" s="174">
        <f>SUMIF('Sunday Races 10-23-22'!$B$11:$B$22,$C93,'Sunday Races 10-23-22'!$AY$11:$AY$22)</f>
        <v>0</v>
      </c>
      <c r="DL93" s="175"/>
      <c r="DM93" s="176"/>
      <c r="DN93" s="177">
        <f t="shared" si="89"/>
        <v>0</v>
      </c>
      <c r="DO93" s="177">
        <f t="shared" si="89"/>
        <v>0</v>
      </c>
      <c r="DP93" s="177">
        <f t="shared" si="89"/>
        <v>0</v>
      </c>
      <c r="DQ93" s="177">
        <f t="shared" si="89"/>
        <v>0</v>
      </c>
      <c r="DR93" s="177">
        <f t="shared" si="89"/>
        <v>0</v>
      </c>
      <c r="DS93" s="177">
        <f t="shared" si="89"/>
        <v>0</v>
      </c>
      <c r="DT93" s="177">
        <f t="shared" si="89"/>
        <v>0</v>
      </c>
      <c r="DU93" s="177">
        <f t="shared" si="89"/>
        <v>0</v>
      </c>
      <c r="DV93" s="177">
        <f t="shared" si="89"/>
        <v>0</v>
      </c>
      <c r="DW93" s="177">
        <f t="shared" si="89"/>
        <v>0</v>
      </c>
      <c r="DX93" s="177">
        <f t="shared" si="90"/>
        <v>0</v>
      </c>
      <c r="DY93" s="177">
        <f t="shared" si="90"/>
        <v>0</v>
      </c>
      <c r="DZ93" s="177">
        <f t="shared" si="90"/>
        <v>0</v>
      </c>
      <c r="EA93" s="177">
        <f t="shared" si="90"/>
        <v>0</v>
      </c>
      <c r="EB93" s="177">
        <f t="shared" si="90"/>
        <v>0</v>
      </c>
      <c r="EC93" s="177">
        <f t="shared" si="90"/>
        <v>0</v>
      </c>
      <c r="ED93" s="177">
        <f t="shared" si="90"/>
        <v>0</v>
      </c>
      <c r="EE93" s="177">
        <f t="shared" si="90"/>
        <v>0</v>
      </c>
      <c r="EF93" s="177">
        <f t="shared" si="90"/>
        <v>0</v>
      </c>
      <c r="EG93" s="177">
        <f t="shared" si="90"/>
        <v>0</v>
      </c>
      <c r="EH93" s="177">
        <f t="shared" si="91"/>
        <v>0</v>
      </c>
      <c r="EI93" s="177">
        <f t="shared" si="91"/>
        <v>0</v>
      </c>
      <c r="EJ93" s="177">
        <f t="shared" si="91"/>
        <v>0</v>
      </c>
      <c r="EK93" s="177">
        <f t="shared" si="91"/>
        <v>0</v>
      </c>
      <c r="EL93" s="177">
        <f t="shared" si="91"/>
        <v>0</v>
      </c>
      <c r="EM93" s="177">
        <f t="shared" si="91"/>
        <v>0</v>
      </c>
      <c r="EN93" s="177">
        <f t="shared" si="91"/>
        <v>0</v>
      </c>
      <c r="EO93" s="177">
        <f t="shared" si="91"/>
        <v>0</v>
      </c>
      <c r="EP93" s="177">
        <f t="shared" si="91"/>
        <v>0</v>
      </c>
      <c r="EQ93" s="177">
        <f t="shared" si="91"/>
        <v>0</v>
      </c>
      <c r="ER93" s="177">
        <f t="shared" si="92"/>
        <v>0</v>
      </c>
      <c r="ES93" s="177">
        <f t="shared" si="92"/>
        <v>0</v>
      </c>
      <c r="ET93" s="177">
        <f t="shared" si="92"/>
        <v>0</v>
      </c>
      <c r="EU93" s="177">
        <f t="shared" si="92"/>
        <v>0</v>
      </c>
      <c r="EV93" s="177">
        <f t="shared" si="92"/>
        <v>0</v>
      </c>
      <c r="EW93" s="177">
        <f t="shared" si="92"/>
        <v>0</v>
      </c>
      <c r="EX93" s="177">
        <f t="shared" si="92"/>
        <v>0</v>
      </c>
      <c r="EY93" s="177">
        <f t="shared" si="92"/>
        <v>0</v>
      </c>
      <c r="EZ93" s="177">
        <f t="shared" si="92"/>
        <v>0</v>
      </c>
      <c r="FA93" s="177">
        <f t="shared" si="92"/>
        <v>0</v>
      </c>
      <c r="FB93" s="177">
        <f t="shared" si="93"/>
        <v>0</v>
      </c>
      <c r="FC93" s="177">
        <f t="shared" si="93"/>
        <v>0</v>
      </c>
      <c r="FD93" s="177">
        <f t="shared" si="93"/>
        <v>0</v>
      </c>
      <c r="FE93" s="177">
        <f t="shared" si="93"/>
        <v>0</v>
      </c>
      <c r="FF93" s="177">
        <f t="shared" si="93"/>
        <v>0</v>
      </c>
      <c r="FG93" s="177">
        <f t="shared" si="93"/>
        <v>0</v>
      </c>
      <c r="FH93" s="177">
        <f t="shared" si="93"/>
        <v>0</v>
      </c>
      <c r="FI93" s="177">
        <f t="shared" si="93"/>
        <v>0</v>
      </c>
      <c r="FJ93" s="177">
        <f t="shared" si="93"/>
        <v>0</v>
      </c>
      <c r="FK93" s="177">
        <f t="shared" si="93"/>
        <v>0</v>
      </c>
      <c r="FL93" s="177">
        <f t="shared" si="94"/>
        <v>0</v>
      </c>
      <c r="FM93" s="177">
        <f t="shared" si="94"/>
        <v>0</v>
      </c>
      <c r="FN93" s="177">
        <f t="shared" si="94"/>
        <v>0</v>
      </c>
      <c r="FO93" s="177">
        <f t="shared" si="94"/>
        <v>0</v>
      </c>
      <c r="FP93" s="177">
        <f t="shared" si="94"/>
        <v>0</v>
      </c>
      <c r="FQ93" s="177">
        <f t="shared" si="94"/>
        <v>0</v>
      </c>
      <c r="FR93" s="177">
        <f t="shared" si="94"/>
        <v>0</v>
      </c>
      <c r="FS93" s="177">
        <f t="shared" si="94"/>
        <v>0</v>
      </c>
      <c r="FT93" s="177">
        <f t="shared" si="94"/>
        <v>0</v>
      </c>
      <c r="FU93" s="177">
        <f t="shared" si="94"/>
        <v>0</v>
      </c>
      <c r="FV93" s="177">
        <f t="shared" si="94"/>
        <v>0</v>
      </c>
      <c r="FW93" s="177">
        <f t="shared" si="94"/>
        <v>0</v>
      </c>
      <c r="FX93" s="177">
        <f t="shared" si="94"/>
        <v>0</v>
      </c>
      <c r="FY93" s="177">
        <f t="shared" si="94"/>
        <v>0</v>
      </c>
      <c r="FZ93" s="177">
        <f t="shared" si="94"/>
        <v>0</v>
      </c>
      <c r="GA93" s="177"/>
      <c r="GB93" s="229">
        <f t="shared" si="81"/>
        <v>0</v>
      </c>
      <c r="GC93" s="229">
        <f t="shared" si="82"/>
        <v>0</v>
      </c>
      <c r="GD93" s="174">
        <f>SUMIF('One Day 12-04-21 Scots'!$B$11:$B$24,$C93,'One Day 12-04-21 Scots'!$AU$11:$AU$24)</f>
        <v>0</v>
      </c>
      <c r="GE93" s="174">
        <f>SUMIF('One Day 12-04-21 Scots'!$B$11:$B$24,$C93,'One Day 12-04-21 Scots'!$AV$11:$AV$24)</f>
        <v>0</v>
      </c>
      <c r="GF93" s="174">
        <f>SUMIF('One Day 12-04-21 Scots'!$B$11:$B$24,$C93,'One Day 12-04-21 Scots'!$AW$11:$AW$24)</f>
        <v>0</v>
      </c>
      <c r="GG93" s="174">
        <f>SUMIF('One Day 12-04-21 Scots'!$B$11:$B$24,$C93,'One Day 12-04-21 Scots'!$AX$11:$AX$24)</f>
        <v>0</v>
      </c>
      <c r="GH93" s="174">
        <f>SUMIF('One Day 12-04-21 Scots'!$B$11:$B$24,$C93,'One Day 12-04-21 Scots'!$AY$11:$AY$24)</f>
        <v>0</v>
      </c>
      <c r="GI93" s="174">
        <f>SUMIF('One Day 12-04-21 Thistles'!$B$11:$B$25,$C93,'One Day 12-04-21 Thistles'!$AU$11:$AU$25)</f>
        <v>0</v>
      </c>
      <c r="GJ93" s="174">
        <f>SUMIF('One Day 12-04-21 Thistles'!$B$11:$B$25,$C93,'One Day 12-04-21 Thistles'!$AV$11:$AV$25)</f>
        <v>0</v>
      </c>
      <c r="GK93" s="174">
        <f>SUMIF('One Day 12-04-21 Thistles'!$B$11:$B$25,$C93,'One Day 12-04-21 Thistles'!$AW$11:$AW$25)</f>
        <v>0</v>
      </c>
      <c r="GL93" s="174">
        <f>SUMIF('One Day 12-04-21 Thistles'!$B$11:$B$25,$C93,'One Day 12-04-21 Thistles'!$AX$11:$AX$25)</f>
        <v>0</v>
      </c>
      <c r="GM93" s="174">
        <f>SUMIF('One Day 12-04-21 Thistles'!$B$11:$B$25,$C93,'One Day 12-04-21 Thistles'!$AY$11:$AY$25)</f>
        <v>0</v>
      </c>
      <c r="GN93" s="174">
        <f>SUMIF('Chili One Day 2-12-22 Scots'!$B$11:$B$27,$C93,'Chili One Day 2-12-22 Scots'!$AU$11:$AU$27)</f>
        <v>0</v>
      </c>
      <c r="GO93" s="174">
        <f>SUMIF('Chili One Day 2-12-22 Scots'!$B$11:$B$27,$C93,'Chili One Day 2-12-22 Scots'!$AV$11:$AV$27)</f>
        <v>0</v>
      </c>
      <c r="GP93" s="174">
        <f>SUMIF('Chili One Day 2-12-22 Scots'!$B$11:$B$27,$C93,'Chili One Day 2-12-22 Scots'!$AW$11:$AW$27)</f>
        <v>0</v>
      </c>
      <c r="GQ93" s="174">
        <f>SUMIF('Chili One Day 2-12-22 Scots'!$B$11:$B$27,$C93,'Chili One Day 2-12-22 Scots'!$AX$11:$AX$27)</f>
        <v>0</v>
      </c>
      <c r="GR93" s="174">
        <f>SUMIF('Chili One Day 2-12-22 Scots'!$B$11:$B$27,$C93,'Chili One Day 2-12-22 Scots'!$AY$11:$AY$27)</f>
        <v>0</v>
      </c>
      <c r="GS93" s="174">
        <f>SUMIF('Chili One Day 2-12-22 Thistles'!$B$11:$B$27,$C93,'Chili One Day 2-12-22 Thistles'!$AU$11:$AU$27)</f>
        <v>0</v>
      </c>
      <c r="GT93" s="174">
        <f>SUMIF('Chili One Day 2-12-22 Thistles'!$B$11:$B$27,$C93,'Chili One Day 2-12-22 Thistles'!$AV$11:$AV$27)</f>
        <v>0</v>
      </c>
      <c r="GU93" s="174">
        <f>SUMIF('Chili One Day 2-12-22 Thistles'!$B$11:$B$27,$C93,'Chili One Day 2-12-22 Thistles'!$AW$11:$AW$27)</f>
        <v>0</v>
      </c>
      <c r="GV93" s="174">
        <f>SUMIF('Chili One Day 2-12-22 Thistles'!$B$11:$B$27,$C93,'Chili One Day 2-12-22 Thistles'!$AX$11:$AX$27)</f>
        <v>0</v>
      </c>
      <c r="GW93" s="174">
        <f>SUMIF('Chili One Day 2-12-22 Thistles'!$B$11:$B$27,$C93,'Chili One Day 2-12-22 Thistles'!$AY$11:$AY$27)</f>
        <v>0</v>
      </c>
      <c r="GX93" s="174">
        <f>SUMIF('Ironman One Day 3-5-22 FS'!$B$11:$B$26,$C93,'Ironman One Day 3-5-22 FS'!$AU$11:$AU$26)</f>
        <v>0</v>
      </c>
      <c r="GY93" s="174">
        <f>SUMIF('Ironman One Day 3-5-22 FS'!$B$11:$B$26,$C93,'Ironman One Day 3-5-22 FS'!$AV$11:$AV$26)</f>
        <v>0</v>
      </c>
      <c r="GZ93" s="174">
        <f>SUMIF('Ironman One Day 3-5-22 FS'!$B$11:$B$26,$C93,'Ironman One Day 3-5-22 FS'!$AW$11:$AW$26)</f>
        <v>0</v>
      </c>
      <c r="HA93" s="174">
        <f>SUMIF('Ironman One Day 3-5-22 FS'!$B$11:$B$26,$C93,'Ironman One Day 3-5-22 FS'!$AX$11:$AX$26)</f>
        <v>0</v>
      </c>
      <c r="HB93" s="174">
        <f>SUMIF('Ironman One Day 3-5-22 FS'!$B$11:$B$26,$C93,'Ironman One Day 3-5-22 FS'!$AY$11:$AY$26)</f>
        <v>0</v>
      </c>
      <c r="HC93" s="174">
        <f>SUMIF('Ironman One Day 3-5-22 420'!$B$11:$B$26,$C93,'Ironman One Day 3-5-22 420'!$AU$11:$AU$26)</f>
        <v>0</v>
      </c>
      <c r="HD93" s="174">
        <f>SUMIF('Ironman One Day 3-5-22 420'!$B$11:$B$26,$C93,'Ironman One Day 3-5-22 420'!$AV$11:$AV$26)</f>
        <v>0</v>
      </c>
      <c r="HE93" s="174">
        <f>SUMIF('Ironman One Day 3-5-22 420'!$B$11:$B$26,$C93,'Ironman One Day 3-5-22 420'!$AW$11:$AW$26)</f>
        <v>0</v>
      </c>
      <c r="HF93" s="174">
        <f>SUMIF('Ironman One Day 3-5-22 420'!$B$11:$B$26,$C93,'Ironman One Day 3-5-22 420'!$AX$11:$AX$26)</f>
        <v>0</v>
      </c>
      <c r="HG93" s="174">
        <f>SUMIF('Ironman One Day 3-5-22 420'!$B$11:$B$26,$C93,'Ironman One Day 3-5-22 420'!$AY$11:$AY$26)</f>
        <v>0</v>
      </c>
      <c r="HH93" s="174">
        <f>SUMIF('Easter One Day 4-16-22 FS'!$B$11:$B$25,$C93,'Easter One Day 4-16-22 FS'!$AU$11:$AU$25)</f>
        <v>0</v>
      </c>
      <c r="HI93" s="174">
        <f>SUMIF('Easter One Day 4-16-22 FS'!$B$11:$B$25,$C93,'Easter One Day 4-16-22 FS'!$AV$11:$AV$25)</f>
        <v>0</v>
      </c>
      <c r="HJ93" s="174">
        <f>SUMIF('Easter One Day 4-16-22 FS'!$B$11:$B$25,$C93,'Easter One Day 4-16-22 FS'!$AW$11:$AW$25)</f>
        <v>0</v>
      </c>
      <c r="HK93" s="174">
        <f>SUMIF('Easter One Day 4-16-22 FS'!$B$11:$B$25,$C93,'Easter One Day 4-16-22 FS'!$AX$11:$AX$25)</f>
        <v>0</v>
      </c>
      <c r="HL93" s="174">
        <f>SUMIF('Easter One Day 4-16-22 FS'!$B$11:$B$25,$C93,'Easter One Day 4-16-22 FS'!$AY$11:$AY$25)</f>
        <v>0</v>
      </c>
      <c r="HM93" s="174">
        <f>SUMIF('Easter One Day 4-16-22 TH'!$B$11:$B$25,$C93,'Easter One Day 4-16-22 TH'!$AU$11:$AU$25)</f>
        <v>0</v>
      </c>
      <c r="HN93" s="174">
        <f>SUMIF('Easter One Day 4-16-22 TH'!$B$11:$B$25,$C93,'Easter One Day 4-16-22 TH'!$AV$11:$AV$25)</f>
        <v>0</v>
      </c>
      <c r="HO93" s="174">
        <f>SUMIF('Easter One Day 4-16-22 TH'!$B$11:$B$25,$C93,'Easter One Day 4-16-22 TH'!$AW$11:$AW$25)</f>
        <v>0</v>
      </c>
      <c r="HP93" s="174">
        <f>SUMIF('Easter One Day 4-16-22 TH'!$B$11:$B$25,$C93,'Easter One Day 4-16-22 TH'!$AX$11:$AX$25)</f>
        <v>0</v>
      </c>
      <c r="HQ93" s="174">
        <f>SUMIF('Easter One Day 4-16-22 TH'!$B$11:$B$25,$C93,'Easter One Day 4-16-22 TH'!$AY$11:$AY$25)</f>
        <v>0</v>
      </c>
      <c r="HR93" s="174">
        <f>SUMIF('Long Distance Race 5-7-22'!$B$11:$B$25,$C93,'Long Distance Race 5-7-22'!$AU$11:$AU$25)</f>
        <v>0</v>
      </c>
      <c r="HS93" s="174">
        <f>SUMIF('Long Distance Race 5-7-22'!$B$11:$B$18,$C93,'Long Distance Race 5-7-22'!$AV$11:$AV$18)</f>
        <v>0</v>
      </c>
      <c r="HT93" s="174">
        <f>SUMIF('Long Distance Race 5-7-22'!$B$11:$B$18,$C93,'Long Distance Race 5-7-22'!$AW$11:$AW$18)</f>
        <v>0</v>
      </c>
      <c r="HU93" s="174">
        <f>SUMIF('Long Distance Race 5-7-22'!$B$11:$B$18,$C93,'Long Distance Race 5-7-22'!$AX$11:$AX$18)</f>
        <v>0</v>
      </c>
      <c r="HV93" s="174">
        <f>SUMIF('Long Distance Race 5-7-22'!$B$11:$B$18,$C93,'Long Distance Race 5-7-22'!$AY$11:$AY$18)</f>
        <v>0</v>
      </c>
      <c r="HW93" s="174">
        <f>SUMIF('Memorial Day Regatta 5-28-22 Op'!$B$11:$B$25,$C93,'Memorial Day Regatta 5-28-22 Op'!$AU$11:$AU$25)</f>
        <v>0</v>
      </c>
      <c r="HX93" s="174">
        <f>SUMIF('Memorial Day Regatta 5-28-22 Op'!$B$11:$B$18,$C93,'Memorial Day Regatta 5-28-22 Op'!$AV$11:$AV$18)</f>
        <v>0</v>
      </c>
      <c r="HY93" s="174">
        <f>SUMIF('Memorial Day Regatta 5-28-22 Op'!$B$11:$B$18,$C93,'Memorial Day Regatta 5-28-22 Op'!$AW$11:$AW$18)</f>
        <v>0</v>
      </c>
      <c r="HZ93" s="174">
        <f>SUMIF('Memorial Day Regatta 5-28-22 Op'!$B$11:$B$18,$C93,'Memorial Day Regatta 5-28-22 Op'!$AX$11:$AX$18)</f>
        <v>0</v>
      </c>
      <c r="IA93" s="174">
        <f>SUMIF('Memorial Day Regatta 5-28-22 Op'!$B$11:$B$18,$C93,'Memorial Day Regatta 5-28-22 Op'!$AY$11:$AY$18)</f>
        <v>0</v>
      </c>
      <c r="IB93" s="174">
        <f>SUMIF('Caldwell Cup 6-25-22 TH'!$B$11:$B$25,$C93,'Caldwell Cup 6-25-22 TH'!$AU$11:$AU$25)</f>
        <v>0</v>
      </c>
      <c r="IC93" s="174">
        <f>SUMIF('Caldwell Cup 6-25-22 TH'!$B$11:$B$25,$C93,'Caldwell Cup 6-25-22 TH'!$AV$11:$AV$25)</f>
        <v>0</v>
      </c>
      <c r="ID93" s="174">
        <f>SUMIF('Caldwell Cup 6-25-22 TH'!$B$11:$B$25,$C93,'Caldwell Cup 6-25-22 TH'!$AW$11:$AW$25)</f>
        <v>0</v>
      </c>
      <c r="IE93" s="174">
        <f>SUMIF('Caldwell Cup 6-25-22 TH'!$B$11:$B$25,$C93,'Caldwell Cup 6-25-22 TH'!$AX$11:$AX$25)</f>
        <v>0</v>
      </c>
      <c r="IF93" s="174">
        <f>SUMIF('Caldwell Cup 6-25-22 TH'!$B$11:$B$25,$C93,'Caldwell Cup 6-25-22 TH'!$AY$11:$AY$25)</f>
        <v>0</v>
      </c>
      <c r="IG93" s="174">
        <f>SUMIF('Caldwell Cup 6-25-22 FS'!$B$11:$B$21,$C93,'Caldwell Cup 6-25-22 FS'!$AU$11:$AU$21)</f>
        <v>0</v>
      </c>
      <c r="IH93" s="174">
        <f>SUMIF('Caldwell Cup 6-25-22 FS'!$B$11:$B$21,$C93,'Caldwell Cup 6-25-22 FS'!$AV$11:$AV$21)</f>
        <v>0</v>
      </c>
      <c r="II93" s="174">
        <f>SUMIF('Caldwell Cup 6-25-22 FS'!$B$11:$B$21,$C93,'Caldwell Cup 6-25-22 FS'!$AW$11:$AW$21)</f>
        <v>0</v>
      </c>
      <c r="IJ93" s="174">
        <f>SUMIF('Caldwell Cup 6-25-22 FS'!$B$11:$B$21,$C93,'Caldwell Cup 6-25-22 FS'!$AX$11:$AX$21)</f>
        <v>0</v>
      </c>
      <c r="IK93" s="174">
        <f>SUMIF('Caldwell Cup 6-25-22 FS'!$B$11:$B$21,$C93,'Caldwell Cup 6-25-22 FS'!$AY$11:$AY$21)</f>
        <v>0</v>
      </c>
      <c r="IL93" s="174">
        <f>SUMIF('Caldwell Cup 6-25-22 Lasers'!$B$11:$B$23,$C93,'Caldwell Cup 6-25-22 Lasers'!$AU$11:$AU$23)</f>
        <v>0</v>
      </c>
      <c r="IM93" s="174">
        <f>SUMIF('Caldwell Cup 6-25-22 Lasers'!$B$11:$B$23,$C93,'Caldwell Cup 6-25-22 Lasers'!$AV$11:$AV$23)</f>
        <v>0</v>
      </c>
      <c r="IN93" s="174">
        <f>SUMIF('Caldwell Cup 6-25-22 Lasers'!$B$11:$B$23,$C93,'Caldwell Cup 6-25-22 Lasers'!$AW$11:$AW$23)</f>
        <v>0</v>
      </c>
      <c r="IO93" s="174">
        <f>SUMIF('Caldwell Cup 6-25-22 Lasers'!$B$11:$B$23,$C93,'Caldwell Cup 6-25-22 Lasers'!$AX$11:$AX$23)</f>
        <v>0</v>
      </c>
      <c r="IP93" s="174">
        <f>SUMIF('Caldwell Cup 6-25-22 Lasers'!$B$11:$B$23,$C93,'Caldwell Cup 6-25-22 Lasers'!$AY$11:$AY$23)</f>
        <v>0</v>
      </c>
      <c r="IQ93" s="174">
        <f>SUMIF('Labor Day Regatta 9-3-22 FS'!$B$11:$B$30,$C93,'Labor Day Regatta 9-3-22 FS'!$AU$11:$AU$30)</f>
        <v>0</v>
      </c>
      <c r="IR93" s="174">
        <f>SUMIF('Labor Day Regatta 9-3-22 FS'!$B$11:$B$30,$C93,'Labor Day Regatta 9-3-22 FS'!$AV$11:$AV$30)</f>
        <v>0</v>
      </c>
      <c r="IS93" s="174">
        <f>SUMIF('Labor Day Regatta 9-3-22 FS'!$B$11:$B$30,$C93,'Labor Day Regatta 9-3-22 FS'!$AW$11:$AW$30)</f>
        <v>0</v>
      </c>
      <c r="IT93" s="174">
        <f>SUMIF('Labor Day Regatta 9-3-22 FS'!$B$11:$B$30,$C93,'Labor Day Regatta 9-3-22 FS'!$AX$11:$AX$30)</f>
        <v>0</v>
      </c>
      <c r="IU93" s="174">
        <f>SUMIF('Labor Day Regatta 9-3-22 FS'!$B$11:$B$30,$C93,'Labor Day Regatta 9-3-22 FS'!$AY$11:$AY$30)</f>
        <v>0</v>
      </c>
      <c r="IV93" s="174">
        <f>SUMIF('2022-09-17 Leukemia Cup FS'!$B$11:$B$26,$C93,'2022-09-17 Leukemia Cup FS'!$AU$11:$AU$26)</f>
        <v>0</v>
      </c>
      <c r="IW93" s="174">
        <f>SUMIF('2022-09-17 Leukemia Cup FS'!$B$11:$B$26,$C93,'2022-09-17 Leukemia Cup FS'!$AV$11:$AV$26)</f>
        <v>0</v>
      </c>
      <c r="IX93" s="174">
        <f>SUMIF('2022-09-17 Leukemia Cup FS'!$B$11:$B$26,$C93,'2022-09-17 Leukemia Cup FS'!$AW$11:$AW$26)</f>
        <v>0</v>
      </c>
      <c r="IY93" s="174">
        <f>SUMIF('2022-09-17 Leukemia Cup FS'!$B$11:$B$26,$C93,'2022-09-17 Leukemia Cup FS'!$AX$11:$AX$26)</f>
        <v>0</v>
      </c>
      <c r="IZ93" s="174">
        <f>SUMIF('2022-09-17 Leukemia Cup FS'!$B$11:$B$26,$C93,'2022-09-17 Leukemia Cup FS'!$AY$11:$AY$26)</f>
        <v>0</v>
      </c>
      <c r="JA93" s="174">
        <f>SUMIF('2022-09-17 Leukemia Cup TH'!$B$11:$B$28,$C93,'2022-09-17 Leukemia Cup TH'!$AU$11:$AU$28)</f>
        <v>0</v>
      </c>
      <c r="JB93" s="174">
        <f>SUMIF('2022-09-17 Leukemia Cup TH'!$B$11:$B$28,$C93,'2022-09-17 Leukemia Cup TH'!$AV$11:$AV$28)</f>
        <v>0</v>
      </c>
      <c r="JC93" s="174">
        <f>SUMIF('2022-09-17 Leukemia Cup TH'!$B$11:$B$28,$C93,'2022-09-17 Leukemia Cup TH'!$AW$11:$AW$28)</f>
        <v>0</v>
      </c>
      <c r="JD93" s="174">
        <f>SUMIF('2022-09-17 Leukemia Cup TH'!$B$11:$B$28,$C93,'2022-09-17 Leukemia Cup TH'!$AX$11:$AX$28)</f>
        <v>0</v>
      </c>
      <c r="JE93" s="174">
        <f>SUMIF('2022-09-17 Leukemia Cup TH'!$B$11:$B$28,$C93,'2022-09-17 Leukemia Cup TH'!$AY$11:$AY$28)</f>
        <v>0</v>
      </c>
      <c r="JF93" s="174">
        <f>SUMIF('Smith-Berry LDR 9-24-22'!$B$11:$B$30,$C93,'Smith-Berry LDR 9-24-22'!$AU$11:$AU$30)</f>
        <v>0</v>
      </c>
      <c r="JG93" s="174">
        <f>SUMIF('Smith-Berry LDR 9-24-22'!$B$11:$B$30,$C93,'Smith-Berry LDR 9-24-22'!$AV$11:$AV$30)</f>
        <v>0</v>
      </c>
      <c r="JH93" s="174">
        <f>SUMIF('Smith-Berry LDR 9-24-22'!$B$11:$B$30,$C93,'Smith-Berry LDR 9-24-22'!$AW$11:$AW$30)</f>
        <v>0</v>
      </c>
      <c r="JI93" s="174">
        <f>SUMIF('Smith-Berry LDR 9-24-22'!$B$11:$B$30,$C93,'Smith-Berry LDR 9-24-22'!$AX$11:$AX$30)</f>
        <v>0</v>
      </c>
      <c r="JJ93" s="174">
        <f>SUMIF('Smith-Berry LDR 9-24-22'!$B$11:$B$30,$C93,'Smith-Berry LDR 9-24-22'!$AY$11:$AY$30)</f>
        <v>0</v>
      </c>
      <c r="JK93" s="174">
        <f>SUMIF('Great Scot 10-1-22 Cham'!$B$11:$B$38,$C93,'Great Scot 10-1-22 Cham'!$AU$11:$AU$38)</f>
        <v>0</v>
      </c>
      <c r="JL93" s="174">
        <f>SUMIF('Great Scot 10-1-22 Cham'!$B$11:$B$38,$C93,'Great Scot 10-1-22 Cham'!$AV$11:$AV$38)</f>
        <v>0</v>
      </c>
      <c r="JM93" s="174">
        <f>SUMIF('Great Scot 10-1-22 Cham'!$B$11:$B$38,$C93,'Great Scot 10-1-22 Cham'!$AW$11:$AW$38)</f>
        <v>0</v>
      </c>
      <c r="JN93" s="174">
        <f>SUMIF('Great Scot 10-1-22 Cham'!$B$11:$B$38,$C93,'Great Scot 10-1-22 Cham'!$AX$11:$AX$38)</f>
        <v>0</v>
      </c>
      <c r="JO93" s="174">
        <f>SUMIF('Great Scot 10-1-22 Cham'!$B$11:$B$38,$C93,'Great Scot 10-1-22 Cham'!$AY$11:$AY$38)</f>
        <v>0</v>
      </c>
      <c r="JP93" s="174">
        <f>SUMIF('Great Scot 10-1-22 Chal'!$B$11:$B$28,$C93,'Great Scot 10-1-22 Chal'!$AU$11:$AU$28)</f>
        <v>0</v>
      </c>
      <c r="JQ93" s="174">
        <f>SUMIF('Great Scot 10-1-22 Chal'!$B$11:$B$28,$C93,'Great Scot 10-1-22 Chal'!$AV$11:$AV$28)</f>
        <v>0</v>
      </c>
      <c r="JR93" s="174">
        <f>SUMIF('Great Scot 10-1-22 Chal'!$B$11:$B$28,$C93,'Great Scot 10-1-22 Chal'!$AW$11:$AW$28)</f>
        <v>0</v>
      </c>
      <c r="JS93" s="174">
        <f>SUMIF('Great Scot 10-1-22 Chal'!$B$11:$B$28,$C93,'Great Scot 10-1-22 Chal'!$AX$11:$AX$28)</f>
        <v>0</v>
      </c>
      <c r="JT93" s="174">
        <f>SUMIF('Great Scot 10-1-22 Chal'!$B$11:$B$28,$C93,'Great Scot 10-1-22 Chal'!$AY$11:$AY$28)</f>
        <v>0</v>
      </c>
      <c r="JU93" s="174">
        <f>SUMIF('Great Pumpkin Regatta 10-15-22'!$B$11:$B$54,$C93,'Great Pumpkin Regatta 10-15-22'!$AU$11:$AU$54)</f>
        <v>0</v>
      </c>
      <c r="JV93" s="174">
        <f>SUMIF('Great Pumpkin Regatta 10-15-22'!$B$11:$B$54,$C93,'Great Pumpkin Regatta 10-15-22'!$AV$11:$AV$54)</f>
        <v>0</v>
      </c>
      <c r="JW93" s="174">
        <f>SUMIF('Great Pumpkin Regatta 10-15-22'!$B$11:$B$54,$C93,'Great Pumpkin Regatta 10-15-22'!$AW$11:$AW$54)</f>
        <v>0</v>
      </c>
      <c r="JX93" s="174">
        <f>SUMIF('Great Pumpkin Regatta 10-15-22'!$B$11:$B$54,$C93,'Great Pumpkin Regatta 10-15-22'!$AX$11:$AX$54)</f>
        <v>0</v>
      </c>
      <c r="JY93" s="174">
        <f>SUMIF('Great Pumpkin Regatta 10-15-22'!$B$11:$B$54,$C93,'Great Pumpkin Regatta 10-15-22'!$AY$11:$AY$54)</f>
        <v>0</v>
      </c>
      <c r="JZ93" s="174">
        <f>SUMIF('One Day Regatta 10-29-22 FS'!$B$11:$B$19,$C93,'One Day Regatta 10-29-22 FS'!$AU$11:$AU$19)</f>
        <v>0</v>
      </c>
      <c r="KA93" s="174">
        <f>SUMIF('One Day Regatta 10-29-22 FS'!$B$11:$B$19,$C93,'One Day Regatta 10-29-22 FS'!$AV$11:$AV$19)</f>
        <v>0</v>
      </c>
      <c r="KB93" s="174">
        <f>SUMIF('One Day Regatta 10-29-22 FS'!$B$11:$B$19,$C93,'One Day Regatta 10-29-22 FS'!$AW$11:$AW$19)</f>
        <v>0</v>
      </c>
      <c r="KC93" s="174">
        <f>SUMIF('One Day Regatta 10-29-22 FS'!$B$11:$B$19,$C93,'One Day Regatta 10-29-22 FS'!$AX$11:$AX$19)</f>
        <v>0</v>
      </c>
      <c r="KD93" s="174">
        <f>SUMIF('One Day Regatta 10-29-22 FS'!$B$11:$B$19,$C93,'One Day Regatta 10-29-22 FS'!$AY$11:$AY$19)</f>
        <v>0</v>
      </c>
    </row>
    <row r="94" spans="1:290" ht="15" customHeight="1" x14ac:dyDescent="0.2">
      <c r="A94" s="400" t="s">
        <v>1369</v>
      </c>
      <c r="B94" s="134">
        <f t="shared" si="69"/>
        <v>36</v>
      </c>
      <c r="C94" s="170" t="s">
        <v>151</v>
      </c>
      <c r="D94" s="171">
        <f t="shared" si="76"/>
        <v>0</v>
      </c>
      <c r="E94" s="172">
        <f t="shared" si="77"/>
        <v>0</v>
      </c>
      <c r="F94" s="171">
        <f t="shared" si="78"/>
        <v>0</v>
      </c>
      <c r="G94" s="171">
        <v>0</v>
      </c>
      <c r="H94" s="171">
        <f t="shared" si="79"/>
        <v>0</v>
      </c>
      <c r="I94" s="173">
        <f t="shared" si="80"/>
        <v>0</v>
      </c>
      <c r="J94" s="173"/>
      <c r="K94" s="174">
        <f>SUMIF('Saturday Race 11-06-21'!$B$11:$B$21,$C94,'Saturday Race 11-06-21'!$AU$11:$AU$21)</f>
        <v>0</v>
      </c>
      <c r="L94" s="174">
        <f>SUMIF('Saturday Race 11-06-21'!$B$11:$B$21,$C94,'Saturday Race 11-06-21'!$AV$11:$AV$21)</f>
        <v>0</v>
      </c>
      <c r="M94" s="174">
        <f>SUMIF('Saturday Race 11-06-21'!$B$11:$B$21,$C94,'Saturday Race 11-06-21'!$AW$11:$AW$21)</f>
        <v>0</v>
      </c>
      <c r="N94" s="174">
        <f>SUMIF('Saturday Race 11-06-21'!$B$11:$B$21,$C94,'Saturday Race 11-06-21'!$AX$11:$AX$21)</f>
        <v>0</v>
      </c>
      <c r="O94" s="174">
        <f>SUMIF('Saturday Race 11-06-21'!$B$11:$B$21,$C94,'Saturday Race 11-06-21'!$AY$11:$AY$21)</f>
        <v>0</v>
      </c>
      <c r="P94" s="174">
        <f>SUMIF('Saturday Race 11-20-21'!$B$11:$B$20,$C94,'Saturday Race 11-20-21'!$AU$11:$AU$20)</f>
        <v>0</v>
      </c>
      <c r="Q94" s="174">
        <f>SUMIF('Saturday Race 11-20-21'!$B$11:$B$20,$C94,'Saturday Race 11-20-21'!$AV$11:$AV$20)</f>
        <v>0</v>
      </c>
      <c r="R94" s="174">
        <f>SUMIF('Saturday Race 11-20-21'!$B$11:$B$20,$C94,'Saturday Race 11-20-21'!$AW$11:$AW$20)</f>
        <v>0</v>
      </c>
      <c r="S94" s="174">
        <f>SUMIF('Saturday Race 11-20-21'!$B$11:$B$20,$C94,'Saturday Race 11-20-21'!$AX$11:$AX$20)</f>
        <v>0</v>
      </c>
      <c r="T94" s="174">
        <f>SUMIF('Saturday Race 11-20-21'!$B$11:$B$20,$C94,'Saturday Race 11-20-21'!$AY$11:$AY$20)</f>
        <v>0</v>
      </c>
      <c r="U94" s="174">
        <f>SUMIF('Saturday Race 1-08-22'!$B$11:$B$20,$C94,'Saturday Race 1-08-22'!$AU$11:$AU$20)</f>
        <v>0</v>
      </c>
      <c r="V94" s="174">
        <f>SUMIF('Saturday Race 1-08-22'!$B$11:$B$20,$C94,'Saturday Race 1-08-22'!$AV$11:$AV$20)</f>
        <v>0</v>
      </c>
      <c r="W94" s="174">
        <f>SUMIF('Saturday Race 1-08-22'!$B$11:$B$20,$C94,'Saturday Race 1-08-22'!$AW$11:$AW$20)</f>
        <v>0</v>
      </c>
      <c r="X94" s="174">
        <f>SUMIF('Saturday Race 1-08-22'!$B$11:$B$20,$C94,'Saturday Race 1-08-22'!$AX$11:$AX$20)</f>
        <v>0</v>
      </c>
      <c r="Y94" s="174">
        <f>SUMIF('Saturday Race 1-08-22'!$B$11:$B$20,$C94,'Saturday Race 1-08-22'!$AY$11:$AY$20)</f>
        <v>0</v>
      </c>
      <c r="Z94" s="174">
        <f>SUMIF('Saturday Race 1-22-22'!$B$11:$B$20,$C94,'Saturday Race 1-22-22'!$AU$11:$AU$20)</f>
        <v>0</v>
      </c>
      <c r="AA94" s="174">
        <f>SUMIF('Saturday Race 1-22-22'!$B$11:$B$20,$C94,'Saturday Race 1-22-22'!$AV$11:$AV$20)</f>
        <v>0</v>
      </c>
      <c r="AB94" s="174">
        <f>SUMIF('Saturday Race 1-22-22'!$B$11:$B$20,$C94,'Saturday Race 1-22-22'!$AW$11:$AW$20)</f>
        <v>0</v>
      </c>
      <c r="AC94" s="174">
        <f>SUMIF('Saturday Race 1-22-22'!$B$11:$B$20,$C94,'Saturday Race 1-22-22'!$AX$11:$AX$20)</f>
        <v>0</v>
      </c>
      <c r="AD94" s="174">
        <f>SUMIF('Saturday Race 1-22-22'!$B$11:$B$20,$C94,'Saturday Race 1-22-22'!$AY$11:$AY$20)</f>
        <v>0</v>
      </c>
      <c r="AE94" s="174">
        <f>SUMIF('Sunday Race 2-6-22'!$B$11:$B$20,$C94,'Sunday Race 2-6-22'!$AU$11:$AU$20)</f>
        <v>0</v>
      </c>
      <c r="AF94" s="174">
        <f>SUMIF('Sunday Race 2-6-22'!$B$11:$B$20,$C94,'Sunday Race 2-6-22'!$AV$11:$AV$20)</f>
        <v>0</v>
      </c>
      <c r="AG94" s="174">
        <f>SUMIF('Sunday Race 2-6-22'!$B$11:$B$20,$C94,'Sunday Race 2-6-22'!$AW$11:$AW$20)</f>
        <v>0</v>
      </c>
      <c r="AH94" s="174">
        <f>SUMIF('Sunday Race 2-6-22'!$B$11:$B$20,$C94,'Sunday Race 2-6-22'!$AX$11:$AX$20)</f>
        <v>0</v>
      </c>
      <c r="AI94" s="174">
        <f>SUMIF('Sunday Race 2-6-22'!$B$11:$B$20,$C94,'Sunday Race 2-6-22'!$AY$11:$AY$20)</f>
        <v>0</v>
      </c>
      <c r="AJ94" s="174">
        <f>SUMIF('Sunday Race 2-20-22'!$B$11:$B$26,$C94,'Sunday Race 2-20-22'!$AU$11:$AU$26)</f>
        <v>0</v>
      </c>
      <c r="AK94" s="174">
        <f>SUMIF('Sunday Race 2-20-22'!$B$11:$B$26,$C94,'Sunday Race 2-20-22'!$AV$11:$AV$26)</f>
        <v>0</v>
      </c>
      <c r="AL94" s="174">
        <f>SUMIF('Sunday Race 2-20-22'!$B$11:$B$26,$C94,'Sunday Race 2-20-22'!$AW$11:$AW$26)</f>
        <v>0</v>
      </c>
      <c r="AM94" s="174">
        <f>SUMIF('Sunday Race 2-20-22'!$B$11:$B$26,$C94,'Sunday Race 2-20-22'!$AX$11:$AX$26)</f>
        <v>0</v>
      </c>
      <c r="AN94" s="174">
        <f>SUMIF('Sunday Race 2-20-22'!$B$11:$B$26,$C94,'Sunday Race 2-20-22'!$AY$11:$AY$26)</f>
        <v>0</v>
      </c>
      <c r="AO94" s="174">
        <f>SUMIF('Sunday Race 2-27-22'!$B$11:$B$20,$C94,'Sunday Race 2-27-22'!$AU$11:$AU$20)</f>
        <v>0</v>
      </c>
      <c r="AP94" s="174">
        <f>SUMIF('Sunday Race 2-27-22'!$B$11:$B$20,$C94,'Sunday Race 2-27-22'!$AV$11:$AV$20)</f>
        <v>0</v>
      </c>
      <c r="AQ94" s="174">
        <f>SUMIF('Sunday Race 2-27-22'!$B$11:$B$20,$C94,'Sunday Race 2-27-22'!$AW$11:$AW$20)</f>
        <v>0</v>
      </c>
      <c r="AR94" s="174">
        <f>SUMIF('Sunday Race 2-27-22'!$B$11:$B$20,$C94,'Sunday Race 2-27-22'!$AX$11:$AX$20)</f>
        <v>0</v>
      </c>
      <c r="AS94" s="174">
        <f>SUMIF('Sunday Race 2-27-22'!$B$11:$B$20,$C94,'Sunday Race 2-27-22'!$AY$11:$AY$20)</f>
        <v>0</v>
      </c>
      <c r="AT94" s="174">
        <f>SUMIF('Sunday Race 3-13-22'!$B$11:$B$25,$C94,'Sunday Race 3-13-22'!$AU$11:$AU$25)</f>
        <v>0</v>
      </c>
      <c r="AU94" s="174">
        <f>SUMIF('Sunday Race 3-13-22'!$B$11:$B$25,$C94,'Sunday Race 3-13-22'!$AV$11:$AV$25)</f>
        <v>0</v>
      </c>
      <c r="AV94" s="174">
        <f>SUMIF('Sunday Race 3-13-22'!$B$11:$B$25,$C94,'Sunday Race 3-13-22'!$AW$11:$AW$25)</f>
        <v>0</v>
      </c>
      <c r="AW94" s="174">
        <f>SUMIF('Sunday Race 3-13-22'!$B$11:$B$25,$C94,'Sunday Race 3-13-22'!$AX$11:$AX$25)</f>
        <v>0</v>
      </c>
      <c r="AX94" s="174">
        <f>SUMIF('Sunday Race 3-13-22'!$B$11:$B$25,$C94,'Sunday Race 3-13-22'!$AY$11:$AY$25)</f>
        <v>0</v>
      </c>
      <c r="AY94" s="174">
        <f>SUMIF('Saturday Race 3-19-22'!$B$11:$B$15,$C94,'Saturday Race 3-19-22'!$AU$11:$AU$15)</f>
        <v>0</v>
      </c>
      <c r="AZ94" s="174">
        <f>SUMIF('Saturday Race 3-19-22'!$B$11:$B$15,$C94,'Saturday Race 3-19-22'!$AV$11:$AV$15)</f>
        <v>0</v>
      </c>
      <c r="BA94" s="174">
        <f>SUMIF('Saturday Race 3-19-22'!$B$11:$B$15,$C94,'Saturday Race 3-19-22'!$AW$11:$AW$15)</f>
        <v>0</v>
      </c>
      <c r="BB94" s="174">
        <f>SUMIF('Saturday Race 3-19-22'!$B$11:$B$15,$C94,'Saturday Race 3-19-22'!$AX$11:$AX$15)</f>
        <v>0</v>
      </c>
      <c r="BC94" s="174">
        <f>SUMIF('Saturday Race 3-19-22'!$B$11:$B$15,$C94,'Saturday Race 3-19-22'!$AY$11:$AY$15)</f>
        <v>0</v>
      </c>
      <c r="BD94" s="174">
        <f>SUMIF('Sunday Races 4-10-22'!$B$11:$B$26,$C94,'Sunday Races 4-10-22'!$AU$11:$AU$26)</f>
        <v>0</v>
      </c>
      <c r="BE94" s="174">
        <f>SUMIF('Sunday Races 4-10-22'!$B$11:$B$26,$C94,'Sunday Races 4-10-22'!$AV$11:$AV$26)</f>
        <v>0</v>
      </c>
      <c r="BF94" s="174">
        <f>SUMIF('Sunday Races 4-10-22'!$B$11:$B$26,$C94,'Sunday Races 4-10-22'!$AW$11:$AW$26)</f>
        <v>0</v>
      </c>
      <c r="BG94" s="174">
        <f>SUMIF('Sunday Races 4-10-22'!$B$11:$B$26,$C94,'Sunday Races 4-10-22'!$AX$11:$AX$26)</f>
        <v>0</v>
      </c>
      <c r="BH94" s="174">
        <f>SUMIF('Sunday Races 4-10-22'!$B$11:$B$26,$C94,'Sunday Races 4-10-22'!$AY$11:$AY$26)</f>
        <v>0</v>
      </c>
      <c r="BI94" s="174">
        <f>SUMIF('Sunday Races 5-1-22'!$B$11:$B$28,$C94,'Sunday Races 5-1-22'!$AU$11:$AU$28)</f>
        <v>0</v>
      </c>
      <c r="BJ94" s="174">
        <f>SUMIF('Sunday Races 5-1-22'!$B$11:$B$28,$C94,'Sunday Races 5-1-22'!$AV$11:$AV$28)</f>
        <v>0</v>
      </c>
      <c r="BK94" s="174">
        <f>SUMIF('Sunday Races 5-1-22'!$B$11:$B$28,$C94,'Sunday Races 5-1-22'!$AW$11:$AW$28)</f>
        <v>0</v>
      </c>
      <c r="BL94" s="174">
        <f>SUMIF('Sunday Races 5-1-22'!$B$11:$B$28,$C94,'Sunday Races 5-1-22'!$AX$11:$AX$28)</f>
        <v>0</v>
      </c>
      <c r="BM94" s="174">
        <f>SUMIF('Sunday Races 5-1-22'!$B$11:$B$28,$C94,'Sunday Races 5-1-22'!$AY$11:$AY$28)</f>
        <v>0</v>
      </c>
      <c r="BN94" s="174">
        <f>SUMIF('Sunday Races 6-5-22'!$B$11:$B$28,$C94,'Sunday Races 6-5-22'!$AU$11:$AU$28)</f>
        <v>0</v>
      </c>
      <c r="BO94" s="174">
        <f>SUMIF('Sunday Races 6-5-22'!$B$11:$B$28,$C94,'Sunday Races 6-5-22'!$AV$11:$AV$28)</f>
        <v>0</v>
      </c>
      <c r="BP94" s="174">
        <f>SUMIF('Sunday Races 6-5-22'!$B$11:$B$28,$C94,'Sunday Races 6-5-22'!$AW$11:$AW$28)</f>
        <v>0</v>
      </c>
      <c r="BQ94" s="174">
        <f>SUMIF('Sunday Races 6-5-22'!$B$11:$B$28,$C94,'Sunday Races 6-5-22'!$AX$11:$AX$28)</f>
        <v>0</v>
      </c>
      <c r="BR94" s="174">
        <f>SUMIF('Sunday Races 6-5-22'!$B$11:$B$28,$C94,'Sunday Races 6-5-22'!$AY$11:$AY$28)</f>
        <v>0</v>
      </c>
      <c r="BS94" s="174">
        <f>SUMIF('Sunday Races 6-12-22'!$B$11:$B$24,$C94,'Sunday Races 6-12-22'!$AU$11:$AU$24)</f>
        <v>0</v>
      </c>
      <c r="BT94" s="174">
        <f>SUMIF('Sunday Races 6-12-22'!$B$11:$B$24,$C94,'Sunday Races 6-12-22'!$AV$11:$AV$24)</f>
        <v>0</v>
      </c>
      <c r="BU94" s="174">
        <f>SUMIF('Sunday Races 6-12-22'!$B$11:$B$24,$C94,'Sunday Races 6-12-22'!$AW$11:$AW$24)</f>
        <v>0</v>
      </c>
      <c r="BV94" s="174">
        <f>SUMIF('Sunday Races 6-12-22'!$B$11:$B$24,$C94,'Sunday Races 6-12-22'!$AX$11:$AX$24)</f>
        <v>0</v>
      </c>
      <c r="BW94" s="174">
        <f>SUMIF('Sunday Races 6-12-22'!$B$11:$B$24,$C94,'Sunday Races 6-12-22'!$AY$11:$AY$24)</f>
        <v>0</v>
      </c>
      <c r="BX94" s="174">
        <f>SUMIF('Saturday Races 6-18-22'!$B$11:$B$24,$C94,'Saturday Races 6-18-22'!$AU$11:$AU$24)</f>
        <v>0</v>
      </c>
      <c r="BY94" s="174">
        <f>SUMIF('Saturday Races 6-18-22'!$B$11:$B$24,$C94,'Saturday Races 6-18-22'!$AV$11:$AV$24)</f>
        <v>0</v>
      </c>
      <c r="BZ94" s="174">
        <f>SUMIF('Saturday Races 6-18-22'!$B$11:$B$24,$C94,'Saturday Races 6-18-22'!$AW$11:$AW$24)</f>
        <v>0</v>
      </c>
      <c r="CA94" s="174">
        <f>SUMIF('Saturday Races 6-18-22'!$B$11:$B$24,$C94,'Saturday Races 6-18-22'!$AX$11:$AX$24)</f>
        <v>0</v>
      </c>
      <c r="CB94" s="174">
        <f>SUMIF('Saturday Races 6-18-22'!$B$11:$B$24,$C94,'Saturday Races 6-18-22'!$AY$11:$AY$24)</f>
        <v>0</v>
      </c>
      <c r="CC94" s="174">
        <f>SUMIF('Sunday Races 7-3-22'!$B$11:$B$26,$C94,'Sunday Races 7-3-22'!$AU$11:$AU$26)</f>
        <v>0</v>
      </c>
      <c r="CD94" s="174">
        <f>SUMIF('Sunday Races 7-3-22'!$B$11:$B$26,$C94,'Sunday Races 7-3-22'!$AV$11:$AV$26)</f>
        <v>0</v>
      </c>
      <c r="CE94" s="174">
        <f>SUMIF('Sunday Races 7-3-22'!$B$11:$B$26,$C94,'Sunday Races 7-3-22'!$AW$11:$AW$26)</f>
        <v>0</v>
      </c>
      <c r="CF94" s="174">
        <f>SUMIF('Sunday Races 7-3-22'!$B$11:$B$26,$C94,'Sunday Races 7-3-22'!$AX$11:$AX$26)</f>
        <v>0</v>
      </c>
      <c r="CG94" s="174">
        <f>SUMIF('Sunday Races 7-3-22'!$B$11:$B$26,$C94,'Sunday Races 7-3-22'!$AY$11:$AY$26)</f>
        <v>0</v>
      </c>
      <c r="CH94" s="174">
        <f>SUMIF('Sunday Races 7-31-22'!$B$11:$B$26,$C94,'Sunday Races 7-31-22'!$AU$11:$AU$26)</f>
        <v>0</v>
      </c>
      <c r="CI94" s="174">
        <f>SUMIF('Sunday Races 7-31-22'!$B$11:$B$26,$C94,'Sunday Races 7-31-22'!$AV$11:$AV$26)</f>
        <v>0</v>
      </c>
      <c r="CJ94" s="174">
        <f>SUMIF('Sunday Races 7-31-22'!$B$11:$B$26,$C94,'Sunday Races 7-31-22'!$AW$11:$AW$26)</f>
        <v>0</v>
      </c>
      <c r="CK94" s="174">
        <f>SUMIF('Sunday Races 7-31-22'!$B$11:$B$26,$C94,'Sunday Races 7-31-22'!$AX$11:$AX$26)</f>
        <v>0</v>
      </c>
      <c r="CL94" s="174">
        <f>SUMIF('Sunday Races 7-31-22'!$B$11:$B$26,$C94,'Sunday Races 7-31-22'!$AY$11:$AY$26)</f>
        <v>0</v>
      </c>
      <c r="CM94" s="174">
        <f>SUMIF('Sunday Races 8-14-22'!$B$11:$B$26,$C94,'Sunday Races 8-14-22'!$AU$11:$AU$26)</f>
        <v>0</v>
      </c>
      <c r="CN94" s="174">
        <f>SUMIF('Sunday Races 8-14-22'!$B$11:$B$26,$C94,'Sunday Races 8-14-22'!$AV$11:$AV$26)</f>
        <v>0</v>
      </c>
      <c r="CO94" s="174">
        <f>SUMIF('Sunday Races 8-14-22'!$B$11:$B$26,$C94,'Sunday Races 8-14-22'!$AW$11:$AW$26)</f>
        <v>0</v>
      </c>
      <c r="CP94" s="174">
        <f>SUMIF('Sunday Races 8-14-22'!$B$11:$B$26,$C94,'Sunday Races 8-14-22'!$AX$11:$AX$26)</f>
        <v>0</v>
      </c>
      <c r="CQ94" s="174">
        <f>SUMIF('Sunday Races 8-14-22'!$B$11:$B$26,$C94,'Sunday Races 8-14-22'!$AY$11:$AY$26)</f>
        <v>0</v>
      </c>
      <c r="CR94" s="174">
        <f>SUMIF('Saturday Races 8-20-22'!$B$11:$B$26,$C94,'Saturday Races 8-20-22'!$AU$11:$AU$26)</f>
        <v>0</v>
      </c>
      <c r="CS94" s="174">
        <f>SUMIF('Saturday Races 8-20-22'!$B$11:$B$26,$C94,'Saturday Races 8-20-22'!$AV$11:$AV$26)</f>
        <v>0</v>
      </c>
      <c r="CT94" s="174">
        <f>SUMIF('Saturday Races 8-20-22'!$B$11:$B$26,$C94,'Saturday Races 8-20-22'!$AW$11:$AW$26)</f>
        <v>0</v>
      </c>
      <c r="CU94" s="174">
        <f>SUMIF('Saturday Races 8-20-22'!$B$11:$B$26,$C94,'Saturday Races 8-20-22'!$AX$11:$AX$26)</f>
        <v>0</v>
      </c>
      <c r="CV94" s="174">
        <f>SUMIF('Saturday Races 8-20-22'!$B$11:$B$26,$C94,'Saturday Races 8-20-22'!$AY$11:$AY$26)</f>
        <v>0</v>
      </c>
      <c r="CW94" s="174">
        <f>SUMIF('Sunday Races 9-11-22'!$B$11:$B$20,$C94,'Sunday Races 9-11-22'!$AU$11:$AU$20)</f>
        <v>0</v>
      </c>
      <c r="CX94" s="174">
        <f>SUMIF('Sunday Races 9-11-22'!$B$11:$B$20,$C94,'Sunday Races 9-11-22'!$AV$11:$AV$20)</f>
        <v>0</v>
      </c>
      <c r="CY94" s="174">
        <f>SUMIF('Sunday Races 9-11-22'!$B$11:$B$20,$C94,'Sunday Races 9-11-22'!$AW$11:$AW$20)</f>
        <v>0</v>
      </c>
      <c r="CZ94" s="174">
        <f>SUMIF('Sunday Races 9-11-22'!$B$11:$B$20,$C94,'Sunday Races 9-11-22'!$AX$11:$AX$20)</f>
        <v>0</v>
      </c>
      <c r="DA94" s="174">
        <f>SUMIF('Sunday Races 9-11-22'!$B$11:$B$20,$C94,'Sunday Races 9-11-22'!$AY$11:$AY$20)</f>
        <v>0</v>
      </c>
      <c r="DB94" s="174">
        <f>SUMIF('Sunday Races 10-9-22'!$B$11:$B$21,$C94,'Sunday Races 10-9-22'!$AU$11:$AU$21)</f>
        <v>0</v>
      </c>
      <c r="DC94" s="174">
        <f>SUMIF('Sunday Races 10-9-22'!$B$11:$B$21,$C94,'Sunday Races 10-9-22'!$AV$11:$AV$21)</f>
        <v>0</v>
      </c>
      <c r="DD94" s="174">
        <f>SUMIF('Sunday Races 10-9-22'!$B$11:$B$21,$C94,'Sunday Races 10-9-22'!$AW$11:$AW$21)</f>
        <v>0</v>
      </c>
      <c r="DE94" s="174">
        <f>SUMIF('Sunday Races 10-9-22'!$B$11:$B$21,$C94,'Sunday Races 10-9-22'!$AX$11:$AX$21)</f>
        <v>0</v>
      </c>
      <c r="DF94" s="174">
        <f>SUMIF('Sunday Races 10-9-22'!$B$11:$B$21,$C94,'Sunday Races 10-9-22'!$AY$11:$AY$21)</f>
        <v>0</v>
      </c>
      <c r="DG94" s="174">
        <f>SUMIF('Sunday Races 10-23-22'!$B$11:$B$22,$C94,'Sunday Races 10-23-22'!$AU$11:$AU$22)</f>
        <v>0</v>
      </c>
      <c r="DH94" s="174">
        <f>SUMIF('Sunday Races 10-23-22'!$B$11:$B$22,$C94,'Sunday Races 10-23-22'!$AV$11:$AV$22)</f>
        <v>0</v>
      </c>
      <c r="DI94" s="174">
        <f>SUMIF('Sunday Races 10-23-22'!$B$11:$B$22,$C94,'Sunday Races 10-23-22'!$AW$11:$AW$22)</f>
        <v>0</v>
      </c>
      <c r="DJ94" s="174">
        <f>SUMIF('Sunday Races 10-23-22'!$B$11:$B$22,$C94,'Sunday Races 10-23-22'!$AX$11:$AX$22)</f>
        <v>0</v>
      </c>
      <c r="DK94" s="174">
        <f>SUMIF('Sunday Races 10-23-22'!$B$11:$B$22,$C94,'Sunday Races 10-23-22'!$AY$11:$AY$22)</f>
        <v>0</v>
      </c>
      <c r="DL94" s="175"/>
      <c r="DM94" s="176"/>
      <c r="DN94" s="177">
        <f t="shared" si="89"/>
        <v>0</v>
      </c>
      <c r="DO94" s="177">
        <f t="shared" si="89"/>
        <v>0</v>
      </c>
      <c r="DP94" s="177">
        <f t="shared" si="89"/>
        <v>0</v>
      </c>
      <c r="DQ94" s="177">
        <f t="shared" si="89"/>
        <v>0</v>
      </c>
      <c r="DR94" s="177">
        <f t="shared" si="89"/>
        <v>0</v>
      </c>
      <c r="DS94" s="177">
        <f t="shared" si="89"/>
        <v>0</v>
      </c>
      <c r="DT94" s="177">
        <f t="shared" si="89"/>
        <v>0</v>
      </c>
      <c r="DU94" s="177">
        <f t="shared" si="89"/>
        <v>0</v>
      </c>
      <c r="DV94" s="177">
        <f t="shared" si="89"/>
        <v>0</v>
      </c>
      <c r="DW94" s="177">
        <f t="shared" si="89"/>
        <v>0</v>
      </c>
      <c r="DX94" s="177">
        <f t="shared" si="90"/>
        <v>0</v>
      </c>
      <c r="DY94" s="177">
        <f t="shared" si="90"/>
        <v>0</v>
      </c>
      <c r="DZ94" s="177">
        <f t="shared" si="90"/>
        <v>0</v>
      </c>
      <c r="EA94" s="177">
        <f t="shared" si="90"/>
        <v>0</v>
      </c>
      <c r="EB94" s="177">
        <f t="shared" si="90"/>
        <v>0</v>
      </c>
      <c r="EC94" s="177">
        <f t="shared" si="90"/>
        <v>0</v>
      </c>
      <c r="ED94" s="177">
        <f t="shared" si="90"/>
        <v>0</v>
      </c>
      <c r="EE94" s="177">
        <f t="shared" si="90"/>
        <v>0</v>
      </c>
      <c r="EF94" s="177">
        <f t="shared" si="90"/>
        <v>0</v>
      </c>
      <c r="EG94" s="177">
        <f t="shared" si="90"/>
        <v>0</v>
      </c>
      <c r="EH94" s="177">
        <f t="shared" si="91"/>
        <v>0</v>
      </c>
      <c r="EI94" s="177">
        <f t="shared" si="91"/>
        <v>0</v>
      </c>
      <c r="EJ94" s="177">
        <f t="shared" si="91"/>
        <v>0</v>
      </c>
      <c r="EK94" s="177">
        <f t="shared" si="91"/>
        <v>0</v>
      </c>
      <c r="EL94" s="177">
        <f t="shared" si="91"/>
        <v>0</v>
      </c>
      <c r="EM94" s="177">
        <f t="shared" si="91"/>
        <v>0</v>
      </c>
      <c r="EN94" s="177">
        <f t="shared" si="91"/>
        <v>0</v>
      </c>
      <c r="EO94" s="177">
        <f t="shared" si="91"/>
        <v>0</v>
      </c>
      <c r="EP94" s="177">
        <f t="shared" si="91"/>
        <v>0</v>
      </c>
      <c r="EQ94" s="177">
        <f t="shared" si="91"/>
        <v>0</v>
      </c>
      <c r="ER94" s="177">
        <f t="shared" si="92"/>
        <v>0</v>
      </c>
      <c r="ES94" s="177">
        <f t="shared" si="92"/>
        <v>0</v>
      </c>
      <c r="ET94" s="177">
        <f t="shared" si="92"/>
        <v>0</v>
      </c>
      <c r="EU94" s="177">
        <f t="shared" si="92"/>
        <v>0</v>
      </c>
      <c r="EV94" s="177">
        <f t="shared" si="92"/>
        <v>0</v>
      </c>
      <c r="EW94" s="177">
        <f t="shared" si="92"/>
        <v>0</v>
      </c>
      <c r="EX94" s="177">
        <f t="shared" si="92"/>
        <v>0</v>
      </c>
      <c r="EY94" s="177">
        <f t="shared" si="92"/>
        <v>0</v>
      </c>
      <c r="EZ94" s="177">
        <f t="shared" si="92"/>
        <v>0</v>
      </c>
      <c r="FA94" s="177">
        <f t="shared" si="92"/>
        <v>0</v>
      </c>
      <c r="FB94" s="177">
        <f t="shared" si="93"/>
        <v>0</v>
      </c>
      <c r="FC94" s="177">
        <f t="shared" si="93"/>
        <v>0</v>
      </c>
      <c r="FD94" s="177">
        <f t="shared" si="93"/>
        <v>0</v>
      </c>
      <c r="FE94" s="177">
        <f t="shared" si="93"/>
        <v>0</v>
      </c>
      <c r="FF94" s="177">
        <f t="shared" si="93"/>
        <v>0</v>
      </c>
      <c r="FG94" s="177">
        <f t="shared" si="93"/>
        <v>0</v>
      </c>
      <c r="FH94" s="177">
        <f t="shared" si="93"/>
        <v>0</v>
      </c>
      <c r="FI94" s="177">
        <f t="shared" si="93"/>
        <v>0</v>
      </c>
      <c r="FJ94" s="177">
        <f t="shared" si="93"/>
        <v>0</v>
      </c>
      <c r="FK94" s="177">
        <f t="shared" si="93"/>
        <v>0</v>
      </c>
      <c r="FL94" s="177">
        <f t="shared" si="94"/>
        <v>0</v>
      </c>
      <c r="FM94" s="177">
        <f t="shared" si="94"/>
        <v>0</v>
      </c>
      <c r="FN94" s="177">
        <f t="shared" si="94"/>
        <v>0</v>
      </c>
      <c r="FO94" s="177">
        <f t="shared" si="94"/>
        <v>0</v>
      </c>
      <c r="FP94" s="177">
        <f t="shared" si="94"/>
        <v>0</v>
      </c>
      <c r="FQ94" s="177">
        <f t="shared" si="94"/>
        <v>0</v>
      </c>
      <c r="FR94" s="177">
        <f t="shared" si="94"/>
        <v>0</v>
      </c>
      <c r="FS94" s="177">
        <f t="shared" si="94"/>
        <v>0</v>
      </c>
      <c r="FT94" s="177">
        <f t="shared" si="94"/>
        <v>0</v>
      </c>
      <c r="FU94" s="177">
        <f t="shared" si="94"/>
        <v>0</v>
      </c>
      <c r="FV94" s="177">
        <f t="shared" si="94"/>
        <v>0</v>
      </c>
      <c r="FW94" s="177">
        <f t="shared" si="94"/>
        <v>0</v>
      </c>
      <c r="FX94" s="177">
        <f t="shared" si="94"/>
        <v>0</v>
      </c>
      <c r="FY94" s="177">
        <f t="shared" si="94"/>
        <v>0</v>
      </c>
      <c r="FZ94" s="177">
        <f t="shared" si="94"/>
        <v>0</v>
      </c>
      <c r="GA94" s="177"/>
      <c r="GB94" s="229">
        <f t="shared" si="81"/>
        <v>0</v>
      </c>
      <c r="GC94" s="229">
        <f t="shared" si="82"/>
        <v>0</v>
      </c>
      <c r="GD94" s="174">
        <f>SUMIF('One Day 12-04-21 Scots'!$B$11:$B$24,$C94,'One Day 12-04-21 Scots'!$AU$11:$AU$24)</f>
        <v>0</v>
      </c>
      <c r="GE94" s="174">
        <f>SUMIF('One Day 12-04-21 Scots'!$B$11:$B$24,$C94,'One Day 12-04-21 Scots'!$AV$11:$AV$24)</f>
        <v>0</v>
      </c>
      <c r="GF94" s="174">
        <f>SUMIF('One Day 12-04-21 Scots'!$B$11:$B$24,$C94,'One Day 12-04-21 Scots'!$AW$11:$AW$24)</f>
        <v>0</v>
      </c>
      <c r="GG94" s="174">
        <f>SUMIF('One Day 12-04-21 Scots'!$B$11:$B$24,$C94,'One Day 12-04-21 Scots'!$AX$11:$AX$24)</f>
        <v>0</v>
      </c>
      <c r="GH94" s="174">
        <f>SUMIF('One Day 12-04-21 Scots'!$B$11:$B$24,$C94,'One Day 12-04-21 Scots'!$AY$11:$AY$24)</f>
        <v>0</v>
      </c>
      <c r="GI94" s="174">
        <f>SUMIF('One Day 12-04-21 Thistles'!$B$11:$B$25,$C94,'One Day 12-04-21 Thistles'!$AU$11:$AU$25)</f>
        <v>0</v>
      </c>
      <c r="GJ94" s="174">
        <f>SUMIF('One Day 12-04-21 Thistles'!$B$11:$B$25,$C94,'One Day 12-04-21 Thistles'!$AV$11:$AV$25)</f>
        <v>0</v>
      </c>
      <c r="GK94" s="174">
        <f>SUMIF('One Day 12-04-21 Thistles'!$B$11:$B$25,$C94,'One Day 12-04-21 Thistles'!$AW$11:$AW$25)</f>
        <v>0</v>
      </c>
      <c r="GL94" s="174">
        <f>SUMIF('One Day 12-04-21 Thistles'!$B$11:$B$25,$C94,'One Day 12-04-21 Thistles'!$AX$11:$AX$25)</f>
        <v>0</v>
      </c>
      <c r="GM94" s="174">
        <f>SUMIF('One Day 12-04-21 Thistles'!$B$11:$B$25,$C94,'One Day 12-04-21 Thistles'!$AY$11:$AY$25)</f>
        <v>0</v>
      </c>
      <c r="GN94" s="174">
        <f>SUMIF('Chili One Day 2-12-22 Scots'!$B$11:$B$27,$C94,'Chili One Day 2-12-22 Scots'!$AU$11:$AU$27)</f>
        <v>0</v>
      </c>
      <c r="GO94" s="174">
        <f>SUMIF('Chili One Day 2-12-22 Scots'!$B$11:$B$27,$C94,'Chili One Day 2-12-22 Scots'!$AV$11:$AV$27)</f>
        <v>0</v>
      </c>
      <c r="GP94" s="174">
        <f>SUMIF('Chili One Day 2-12-22 Scots'!$B$11:$B$27,$C94,'Chili One Day 2-12-22 Scots'!$AW$11:$AW$27)</f>
        <v>0</v>
      </c>
      <c r="GQ94" s="174">
        <f>SUMIF('Chili One Day 2-12-22 Scots'!$B$11:$B$27,$C94,'Chili One Day 2-12-22 Scots'!$AX$11:$AX$27)</f>
        <v>0</v>
      </c>
      <c r="GR94" s="174">
        <f>SUMIF('Chili One Day 2-12-22 Scots'!$B$11:$B$27,$C94,'Chili One Day 2-12-22 Scots'!$AY$11:$AY$27)</f>
        <v>0</v>
      </c>
      <c r="GS94" s="174">
        <f>SUMIF('Chili One Day 2-12-22 Thistles'!$B$11:$B$27,$C94,'Chili One Day 2-12-22 Thistles'!$AU$11:$AU$27)</f>
        <v>0</v>
      </c>
      <c r="GT94" s="174">
        <f>SUMIF('Chili One Day 2-12-22 Thistles'!$B$11:$B$27,$C94,'Chili One Day 2-12-22 Thistles'!$AV$11:$AV$27)</f>
        <v>0</v>
      </c>
      <c r="GU94" s="174">
        <f>SUMIF('Chili One Day 2-12-22 Thistles'!$B$11:$B$27,$C94,'Chili One Day 2-12-22 Thistles'!$AW$11:$AW$27)</f>
        <v>0</v>
      </c>
      <c r="GV94" s="174">
        <f>SUMIF('Chili One Day 2-12-22 Thistles'!$B$11:$B$27,$C94,'Chili One Day 2-12-22 Thistles'!$AX$11:$AX$27)</f>
        <v>0</v>
      </c>
      <c r="GW94" s="174">
        <f>SUMIF('Chili One Day 2-12-22 Thistles'!$B$11:$B$27,$C94,'Chili One Day 2-12-22 Thistles'!$AY$11:$AY$27)</f>
        <v>0</v>
      </c>
      <c r="GX94" s="174">
        <f>SUMIF('Ironman One Day 3-5-22 FS'!$B$11:$B$26,$C94,'Ironman One Day 3-5-22 FS'!$AU$11:$AU$26)</f>
        <v>0</v>
      </c>
      <c r="GY94" s="174">
        <f>SUMIF('Ironman One Day 3-5-22 FS'!$B$11:$B$26,$C94,'Ironman One Day 3-5-22 FS'!$AV$11:$AV$26)</f>
        <v>0</v>
      </c>
      <c r="GZ94" s="174">
        <f>SUMIF('Ironman One Day 3-5-22 FS'!$B$11:$B$26,$C94,'Ironman One Day 3-5-22 FS'!$AW$11:$AW$26)</f>
        <v>0</v>
      </c>
      <c r="HA94" s="174">
        <f>SUMIF('Ironman One Day 3-5-22 FS'!$B$11:$B$26,$C94,'Ironman One Day 3-5-22 FS'!$AX$11:$AX$26)</f>
        <v>0</v>
      </c>
      <c r="HB94" s="174">
        <f>SUMIF('Ironman One Day 3-5-22 FS'!$B$11:$B$26,$C94,'Ironman One Day 3-5-22 FS'!$AY$11:$AY$26)</f>
        <v>0</v>
      </c>
      <c r="HC94" s="174">
        <f>SUMIF('Ironman One Day 3-5-22 420'!$B$11:$B$26,$C94,'Ironman One Day 3-5-22 420'!$AU$11:$AU$26)</f>
        <v>0</v>
      </c>
      <c r="HD94" s="174">
        <f>SUMIF('Ironman One Day 3-5-22 420'!$B$11:$B$26,$C94,'Ironman One Day 3-5-22 420'!$AV$11:$AV$26)</f>
        <v>0</v>
      </c>
      <c r="HE94" s="174">
        <f>SUMIF('Ironman One Day 3-5-22 420'!$B$11:$B$26,$C94,'Ironman One Day 3-5-22 420'!$AW$11:$AW$26)</f>
        <v>0</v>
      </c>
      <c r="HF94" s="174">
        <f>SUMIF('Ironman One Day 3-5-22 420'!$B$11:$B$26,$C94,'Ironman One Day 3-5-22 420'!$AX$11:$AX$26)</f>
        <v>0</v>
      </c>
      <c r="HG94" s="174">
        <f>SUMIF('Ironman One Day 3-5-22 420'!$B$11:$B$26,$C94,'Ironman One Day 3-5-22 420'!$AY$11:$AY$26)</f>
        <v>0</v>
      </c>
      <c r="HH94" s="174">
        <f>SUMIF('Easter One Day 4-16-22 FS'!$B$11:$B$25,$C94,'Easter One Day 4-16-22 FS'!$AU$11:$AU$25)</f>
        <v>0</v>
      </c>
      <c r="HI94" s="174">
        <f>SUMIF('Easter One Day 4-16-22 FS'!$B$11:$B$25,$C94,'Easter One Day 4-16-22 FS'!$AV$11:$AV$25)</f>
        <v>0</v>
      </c>
      <c r="HJ94" s="174">
        <f>SUMIF('Easter One Day 4-16-22 FS'!$B$11:$B$25,$C94,'Easter One Day 4-16-22 FS'!$AW$11:$AW$25)</f>
        <v>0</v>
      </c>
      <c r="HK94" s="174">
        <f>SUMIF('Easter One Day 4-16-22 FS'!$B$11:$B$25,$C94,'Easter One Day 4-16-22 FS'!$AX$11:$AX$25)</f>
        <v>0</v>
      </c>
      <c r="HL94" s="174">
        <f>SUMIF('Easter One Day 4-16-22 FS'!$B$11:$B$25,$C94,'Easter One Day 4-16-22 FS'!$AY$11:$AY$25)</f>
        <v>0</v>
      </c>
      <c r="HM94" s="174">
        <f>SUMIF('Easter One Day 4-16-22 TH'!$B$11:$B$25,$C94,'Easter One Day 4-16-22 TH'!$AU$11:$AU$25)</f>
        <v>0</v>
      </c>
      <c r="HN94" s="174">
        <f>SUMIF('Easter One Day 4-16-22 TH'!$B$11:$B$25,$C94,'Easter One Day 4-16-22 TH'!$AV$11:$AV$25)</f>
        <v>0</v>
      </c>
      <c r="HO94" s="174">
        <f>SUMIF('Easter One Day 4-16-22 TH'!$B$11:$B$25,$C94,'Easter One Day 4-16-22 TH'!$AW$11:$AW$25)</f>
        <v>0</v>
      </c>
      <c r="HP94" s="174">
        <f>SUMIF('Easter One Day 4-16-22 TH'!$B$11:$B$25,$C94,'Easter One Day 4-16-22 TH'!$AX$11:$AX$25)</f>
        <v>0</v>
      </c>
      <c r="HQ94" s="174">
        <f>SUMIF('Easter One Day 4-16-22 TH'!$B$11:$B$25,$C94,'Easter One Day 4-16-22 TH'!$AY$11:$AY$25)</f>
        <v>0</v>
      </c>
      <c r="HR94" s="174">
        <f>SUMIF('Long Distance Race 5-7-22'!$B$11:$B$25,$C94,'Long Distance Race 5-7-22'!$AU$11:$AU$25)</f>
        <v>0</v>
      </c>
      <c r="HS94" s="174">
        <f>SUMIF('Long Distance Race 5-7-22'!$B$11:$B$18,$C94,'Long Distance Race 5-7-22'!$AV$11:$AV$18)</f>
        <v>0</v>
      </c>
      <c r="HT94" s="174">
        <f>SUMIF('Long Distance Race 5-7-22'!$B$11:$B$18,$C94,'Long Distance Race 5-7-22'!$AW$11:$AW$18)</f>
        <v>0</v>
      </c>
      <c r="HU94" s="174">
        <f>SUMIF('Long Distance Race 5-7-22'!$B$11:$B$18,$C94,'Long Distance Race 5-7-22'!$AX$11:$AX$18)</f>
        <v>0</v>
      </c>
      <c r="HV94" s="174">
        <f>SUMIF('Long Distance Race 5-7-22'!$B$11:$B$18,$C94,'Long Distance Race 5-7-22'!$AY$11:$AY$18)</f>
        <v>0</v>
      </c>
      <c r="HW94" s="174">
        <f>SUMIF('Memorial Day Regatta 5-28-22 Op'!$B$11:$B$25,$C94,'Memorial Day Regatta 5-28-22 Op'!$AU$11:$AU$25)</f>
        <v>0</v>
      </c>
      <c r="HX94" s="174">
        <f>SUMIF('Memorial Day Regatta 5-28-22 Op'!$B$11:$B$18,$C94,'Memorial Day Regatta 5-28-22 Op'!$AV$11:$AV$18)</f>
        <v>0</v>
      </c>
      <c r="HY94" s="174">
        <f>SUMIF('Memorial Day Regatta 5-28-22 Op'!$B$11:$B$18,$C94,'Memorial Day Regatta 5-28-22 Op'!$AW$11:$AW$18)</f>
        <v>0</v>
      </c>
      <c r="HZ94" s="174">
        <f>SUMIF('Memorial Day Regatta 5-28-22 Op'!$B$11:$B$18,$C94,'Memorial Day Regatta 5-28-22 Op'!$AX$11:$AX$18)</f>
        <v>0</v>
      </c>
      <c r="IA94" s="174">
        <f>SUMIF('Memorial Day Regatta 5-28-22 Op'!$B$11:$B$18,$C94,'Memorial Day Regatta 5-28-22 Op'!$AY$11:$AY$18)</f>
        <v>0</v>
      </c>
      <c r="IB94" s="174">
        <f>SUMIF('Caldwell Cup 6-25-22 TH'!$B$11:$B$25,$C94,'Caldwell Cup 6-25-22 TH'!$AU$11:$AU$25)</f>
        <v>0</v>
      </c>
      <c r="IC94" s="174">
        <f>SUMIF('Caldwell Cup 6-25-22 TH'!$B$11:$B$25,$C94,'Caldwell Cup 6-25-22 TH'!$AV$11:$AV$25)</f>
        <v>0</v>
      </c>
      <c r="ID94" s="174">
        <f>SUMIF('Caldwell Cup 6-25-22 TH'!$B$11:$B$25,$C94,'Caldwell Cup 6-25-22 TH'!$AW$11:$AW$25)</f>
        <v>0</v>
      </c>
      <c r="IE94" s="174">
        <f>SUMIF('Caldwell Cup 6-25-22 TH'!$B$11:$B$25,$C94,'Caldwell Cup 6-25-22 TH'!$AX$11:$AX$25)</f>
        <v>0</v>
      </c>
      <c r="IF94" s="174">
        <f>SUMIF('Caldwell Cup 6-25-22 TH'!$B$11:$B$25,$C94,'Caldwell Cup 6-25-22 TH'!$AY$11:$AY$25)</f>
        <v>0</v>
      </c>
      <c r="IG94" s="174">
        <f>SUMIF('Caldwell Cup 6-25-22 FS'!$B$11:$B$21,$C94,'Caldwell Cup 6-25-22 FS'!$AU$11:$AU$21)</f>
        <v>0</v>
      </c>
      <c r="IH94" s="174">
        <f>SUMIF('Caldwell Cup 6-25-22 FS'!$B$11:$B$21,$C94,'Caldwell Cup 6-25-22 FS'!$AV$11:$AV$21)</f>
        <v>0</v>
      </c>
      <c r="II94" s="174">
        <f>SUMIF('Caldwell Cup 6-25-22 FS'!$B$11:$B$21,$C94,'Caldwell Cup 6-25-22 FS'!$AW$11:$AW$21)</f>
        <v>0</v>
      </c>
      <c r="IJ94" s="174">
        <f>SUMIF('Caldwell Cup 6-25-22 FS'!$B$11:$B$21,$C94,'Caldwell Cup 6-25-22 FS'!$AX$11:$AX$21)</f>
        <v>0</v>
      </c>
      <c r="IK94" s="174">
        <f>SUMIF('Caldwell Cup 6-25-22 FS'!$B$11:$B$21,$C94,'Caldwell Cup 6-25-22 FS'!$AY$11:$AY$21)</f>
        <v>0</v>
      </c>
      <c r="IL94" s="174">
        <f>SUMIF('Caldwell Cup 6-25-22 Lasers'!$B$11:$B$23,$C94,'Caldwell Cup 6-25-22 Lasers'!$AU$11:$AU$23)</f>
        <v>0</v>
      </c>
      <c r="IM94" s="174">
        <f>SUMIF('Caldwell Cup 6-25-22 Lasers'!$B$11:$B$23,$C94,'Caldwell Cup 6-25-22 Lasers'!$AV$11:$AV$23)</f>
        <v>0</v>
      </c>
      <c r="IN94" s="174">
        <f>SUMIF('Caldwell Cup 6-25-22 Lasers'!$B$11:$B$23,$C94,'Caldwell Cup 6-25-22 Lasers'!$AW$11:$AW$23)</f>
        <v>0</v>
      </c>
      <c r="IO94" s="174">
        <f>SUMIF('Caldwell Cup 6-25-22 Lasers'!$B$11:$B$23,$C94,'Caldwell Cup 6-25-22 Lasers'!$AX$11:$AX$23)</f>
        <v>0</v>
      </c>
      <c r="IP94" s="174">
        <f>SUMIF('Caldwell Cup 6-25-22 Lasers'!$B$11:$B$23,$C94,'Caldwell Cup 6-25-22 Lasers'!$AY$11:$AY$23)</f>
        <v>0</v>
      </c>
      <c r="IQ94" s="174">
        <f>SUMIF('Labor Day Regatta 9-3-22 FS'!$B$11:$B$30,$C94,'Labor Day Regatta 9-3-22 FS'!$AU$11:$AU$30)</f>
        <v>0</v>
      </c>
      <c r="IR94" s="174">
        <f>SUMIF('Labor Day Regatta 9-3-22 FS'!$B$11:$B$30,$C94,'Labor Day Regatta 9-3-22 FS'!$AV$11:$AV$30)</f>
        <v>0</v>
      </c>
      <c r="IS94" s="174">
        <f>SUMIF('Labor Day Regatta 9-3-22 FS'!$B$11:$B$30,$C94,'Labor Day Regatta 9-3-22 FS'!$AW$11:$AW$30)</f>
        <v>0</v>
      </c>
      <c r="IT94" s="174">
        <f>SUMIF('Labor Day Regatta 9-3-22 FS'!$B$11:$B$30,$C94,'Labor Day Regatta 9-3-22 FS'!$AX$11:$AX$30)</f>
        <v>0</v>
      </c>
      <c r="IU94" s="174">
        <f>SUMIF('Labor Day Regatta 9-3-22 FS'!$B$11:$B$30,$C94,'Labor Day Regatta 9-3-22 FS'!$AY$11:$AY$30)</f>
        <v>0</v>
      </c>
      <c r="IV94" s="174">
        <f>SUMIF('2022-09-17 Leukemia Cup FS'!$B$11:$B$26,$C94,'2022-09-17 Leukemia Cup FS'!$AU$11:$AU$26)</f>
        <v>0</v>
      </c>
      <c r="IW94" s="174">
        <f>SUMIF('2022-09-17 Leukemia Cup FS'!$B$11:$B$26,$C94,'2022-09-17 Leukemia Cup FS'!$AV$11:$AV$26)</f>
        <v>0</v>
      </c>
      <c r="IX94" s="174">
        <f>SUMIF('2022-09-17 Leukemia Cup FS'!$B$11:$B$26,$C94,'2022-09-17 Leukemia Cup FS'!$AW$11:$AW$26)</f>
        <v>0</v>
      </c>
      <c r="IY94" s="174">
        <f>SUMIF('2022-09-17 Leukemia Cup FS'!$B$11:$B$26,$C94,'2022-09-17 Leukemia Cup FS'!$AX$11:$AX$26)</f>
        <v>0</v>
      </c>
      <c r="IZ94" s="174">
        <f>SUMIF('2022-09-17 Leukemia Cup FS'!$B$11:$B$26,$C94,'2022-09-17 Leukemia Cup FS'!$AY$11:$AY$26)</f>
        <v>0</v>
      </c>
      <c r="JA94" s="174">
        <f>SUMIF('2022-09-17 Leukemia Cup TH'!$B$11:$B$28,$C94,'2022-09-17 Leukemia Cup TH'!$AU$11:$AU$28)</f>
        <v>0</v>
      </c>
      <c r="JB94" s="174">
        <f>SUMIF('2022-09-17 Leukemia Cup TH'!$B$11:$B$28,$C94,'2022-09-17 Leukemia Cup TH'!$AV$11:$AV$28)</f>
        <v>0</v>
      </c>
      <c r="JC94" s="174">
        <f>SUMIF('2022-09-17 Leukemia Cup TH'!$B$11:$B$28,$C94,'2022-09-17 Leukemia Cup TH'!$AW$11:$AW$28)</f>
        <v>0</v>
      </c>
      <c r="JD94" s="174">
        <f>SUMIF('2022-09-17 Leukemia Cup TH'!$B$11:$B$28,$C94,'2022-09-17 Leukemia Cup TH'!$AX$11:$AX$28)</f>
        <v>0</v>
      </c>
      <c r="JE94" s="174">
        <f>SUMIF('2022-09-17 Leukemia Cup TH'!$B$11:$B$28,$C94,'2022-09-17 Leukemia Cup TH'!$AY$11:$AY$28)</f>
        <v>0</v>
      </c>
      <c r="JF94" s="174">
        <f>SUMIF('Smith-Berry LDR 9-24-22'!$B$11:$B$30,$C94,'Smith-Berry LDR 9-24-22'!$AU$11:$AU$30)</f>
        <v>0</v>
      </c>
      <c r="JG94" s="174">
        <f>SUMIF('Smith-Berry LDR 9-24-22'!$B$11:$B$30,$C94,'Smith-Berry LDR 9-24-22'!$AV$11:$AV$30)</f>
        <v>0</v>
      </c>
      <c r="JH94" s="174">
        <f>SUMIF('Smith-Berry LDR 9-24-22'!$B$11:$B$30,$C94,'Smith-Berry LDR 9-24-22'!$AW$11:$AW$30)</f>
        <v>0</v>
      </c>
      <c r="JI94" s="174">
        <f>SUMIF('Smith-Berry LDR 9-24-22'!$B$11:$B$30,$C94,'Smith-Berry LDR 9-24-22'!$AX$11:$AX$30)</f>
        <v>0</v>
      </c>
      <c r="JJ94" s="174">
        <f>SUMIF('Smith-Berry LDR 9-24-22'!$B$11:$B$30,$C94,'Smith-Berry LDR 9-24-22'!$AY$11:$AY$30)</f>
        <v>0</v>
      </c>
      <c r="JK94" s="174">
        <f>SUMIF('Great Scot 10-1-22 Cham'!$B$11:$B$38,$C94,'Great Scot 10-1-22 Cham'!$AU$11:$AU$38)</f>
        <v>0</v>
      </c>
      <c r="JL94" s="174">
        <f>SUMIF('Great Scot 10-1-22 Cham'!$B$11:$B$38,$C94,'Great Scot 10-1-22 Cham'!$AV$11:$AV$38)</f>
        <v>0</v>
      </c>
      <c r="JM94" s="174">
        <f>SUMIF('Great Scot 10-1-22 Cham'!$B$11:$B$38,$C94,'Great Scot 10-1-22 Cham'!$AW$11:$AW$38)</f>
        <v>0</v>
      </c>
      <c r="JN94" s="174">
        <f>SUMIF('Great Scot 10-1-22 Cham'!$B$11:$B$38,$C94,'Great Scot 10-1-22 Cham'!$AX$11:$AX$38)</f>
        <v>0</v>
      </c>
      <c r="JO94" s="174">
        <f>SUMIF('Great Scot 10-1-22 Cham'!$B$11:$B$38,$C94,'Great Scot 10-1-22 Cham'!$AY$11:$AY$38)</f>
        <v>0</v>
      </c>
      <c r="JP94" s="174">
        <f>SUMIF('Great Scot 10-1-22 Chal'!$B$11:$B$28,$C94,'Great Scot 10-1-22 Chal'!$AU$11:$AU$28)</f>
        <v>0</v>
      </c>
      <c r="JQ94" s="174">
        <f>SUMIF('Great Scot 10-1-22 Chal'!$B$11:$B$28,$C94,'Great Scot 10-1-22 Chal'!$AV$11:$AV$28)</f>
        <v>0</v>
      </c>
      <c r="JR94" s="174">
        <f>SUMIF('Great Scot 10-1-22 Chal'!$B$11:$B$28,$C94,'Great Scot 10-1-22 Chal'!$AW$11:$AW$28)</f>
        <v>0</v>
      </c>
      <c r="JS94" s="174">
        <f>SUMIF('Great Scot 10-1-22 Chal'!$B$11:$B$28,$C94,'Great Scot 10-1-22 Chal'!$AX$11:$AX$28)</f>
        <v>0</v>
      </c>
      <c r="JT94" s="174">
        <f>SUMIF('Great Scot 10-1-22 Chal'!$B$11:$B$28,$C94,'Great Scot 10-1-22 Chal'!$AY$11:$AY$28)</f>
        <v>0</v>
      </c>
      <c r="JU94" s="174">
        <f>SUMIF('Great Pumpkin Regatta 10-15-22'!$B$11:$B$54,$C94,'Great Pumpkin Regatta 10-15-22'!$AU$11:$AU$54)</f>
        <v>0</v>
      </c>
      <c r="JV94" s="174">
        <f>SUMIF('Great Pumpkin Regatta 10-15-22'!$B$11:$B$54,$C94,'Great Pumpkin Regatta 10-15-22'!$AV$11:$AV$54)</f>
        <v>0</v>
      </c>
      <c r="JW94" s="174">
        <f>SUMIF('Great Pumpkin Regatta 10-15-22'!$B$11:$B$54,$C94,'Great Pumpkin Regatta 10-15-22'!$AW$11:$AW$54)</f>
        <v>0</v>
      </c>
      <c r="JX94" s="174">
        <f>SUMIF('Great Pumpkin Regatta 10-15-22'!$B$11:$B$54,$C94,'Great Pumpkin Regatta 10-15-22'!$AX$11:$AX$54)</f>
        <v>0</v>
      </c>
      <c r="JY94" s="174">
        <f>SUMIF('Great Pumpkin Regatta 10-15-22'!$B$11:$B$54,$C94,'Great Pumpkin Regatta 10-15-22'!$AY$11:$AY$54)</f>
        <v>0</v>
      </c>
      <c r="JZ94" s="174">
        <f>SUMIF('One Day Regatta 10-29-22 FS'!$B$11:$B$19,$C94,'One Day Regatta 10-29-22 FS'!$AU$11:$AU$19)</f>
        <v>0</v>
      </c>
      <c r="KA94" s="174">
        <f>SUMIF('One Day Regatta 10-29-22 FS'!$B$11:$B$19,$C94,'One Day Regatta 10-29-22 FS'!$AV$11:$AV$19)</f>
        <v>0</v>
      </c>
      <c r="KB94" s="174">
        <f>SUMIF('One Day Regatta 10-29-22 FS'!$B$11:$B$19,$C94,'One Day Regatta 10-29-22 FS'!$AW$11:$AW$19)</f>
        <v>0</v>
      </c>
      <c r="KC94" s="174">
        <f>SUMIF('One Day Regatta 10-29-22 FS'!$B$11:$B$19,$C94,'One Day Regatta 10-29-22 FS'!$AX$11:$AX$19)</f>
        <v>0</v>
      </c>
      <c r="KD94" s="174">
        <f>SUMIF('One Day Regatta 10-29-22 FS'!$B$11:$B$19,$C94,'One Day Regatta 10-29-22 FS'!$AY$11:$AY$19)</f>
        <v>0</v>
      </c>
    </row>
    <row r="95" spans="1:290" ht="15" customHeight="1" x14ac:dyDescent="0.2">
      <c r="A95" s="400" t="s">
        <v>1369</v>
      </c>
      <c r="B95" s="134">
        <f t="shared" si="69"/>
        <v>36</v>
      </c>
      <c r="C95" s="170" t="s">
        <v>221</v>
      </c>
      <c r="D95" s="171">
        <f t="shared" si="76"/>
        <v>0</v>
      </c>
      <c r="E95" s="172">
        <f t="shared" si="77"/>
        <v>0</v>
      </c>
      <c r="F95" s="171">
        <f t="shared" si="78"/>
        <v>0</v>
      </c>
      <c r="G95" s="171">
        <v>0</v>
      </c>
      <c r="H95" s="171">
        <f t="shared" si="79"/>
        <v>0</v>
      </c>
      <c r="I95" s="173">
        <f t="shared" si="80"/>
        <v>0</v>
      </c>
      <c r="J95" s="173"/>
      <c r="K95" s="174">
        <f>SUMIF('Saturday Race 11-06-21'!$B$11:$B$21,$C95,'Saturday Race 11-06-21'!$AU$11:$AU$21)</f>
        <v>0</v>
      </c>
      <c r="L95" s="174">
        <f>SUMIF('Saturday Race 11-06-21'!$B$11:$B$21,$C95,'Saturday Race 11-06-21'!$AV$11:$AV$21)</f>
        <v>0</v>
      </c>
      <c r="M95" s="174">
        <f>SUMIF('Saturday Race 11-06-21'!$B$11:$B$21,$C95,'Saturday Race 11-06-21'!$AW$11:$AW$21)</f>
        <v>0</v>
      </c>
      <c r="N95" s="174">
        <f>SUMIF('Saturday Race 11-06-21'!$B$11:$B$21,$C95,'Saturday Race 11-06-21'!$AX$11:$AX$21)</f>
        <v>0</v>
      </c>
      <c r="O95" s="174">
        <f>SUMIF('Saturday Race 11-06-21'!$B$11:$B$21,$C95,'Saturday Race 11-06-21'!$AY$11:$AY$21)</f>
        <v>0</v>
      </c>
      <c r="P95" s="174">
        <f>SUMIF('Saturday Race 11-20-21'!$B$11:$B$20,$C95,'Saturday Race 11-20-21'!$AU$11:$AU$20)</f>
        <v>0</v>
      </c>
      <c r="Q95" s="174">
        <f>SUMIF('Saturday Race 11-20-21'!$B$11:$B$20,$C95,'Saturday Race 11-20-21'!$AV$11:$AV$20)</f>
        <v>0</v>
      </c>
      <c r="R95" s="174">
        <f>SUMIF('Saturday Race 11-20-21'!$B$11:$B$20,$C95,'Saturday Race 11-20-21'!$AW$11:$AW$20)</f>
        <v>0</v>
      </c>
      <c r="S95" s="174">
        <f>SUMIF('Saturday Race 11-20-21'!$B$11:$B$20,$C95,'Saturday Race 11-20-21'!$AX$11:$AX$20)</f>
        <v>0</v>
      </c>
      <c r="T95" s="174">
        <f>SUMIF('Saturday Race 11-20-21'!$B$11:$B$20,$C95,'Saturday Race 11-20-21'!$AY$11:$AY$20)</f>
        <v>0</v>
      </c>
      <c r="U95" s="174">
        <f>SUMIF('Saturday Race 1-08-22'!$B$11:$B$20,$C95,'Saturday Race 1-08-22'!$AU$11:$AU$20)</f>
        <v>0</v>
      </c>
      <c r="V95" s="174">
        <f>SUMIF('Saturday Race 1-08-22'!$B$11:$B$20,$C95,'Saturday Race 1-08-22'!$AV$11:$AV$20)</f>
        <v>0</v>
      </c>
      <c r="W95" s="174">
        <f>SUMIF('Saturday Race 1-08-22'!$B$11:$B$20,$C95,'Saturday Race 1-08-22'!$AW$11:$AW$20)</f>
        <v>0</v>
      </c>
      <c r="X95" s="174">
        <f>SUMIF('Saturday Race 1-08-22'!$B$11:$B$20,$C95,'Saturday Race 1-08-22'!$AX$11:$AX$20)</f>
        <v>0</v>
      </c>
      <c r="Y95" s="174">
        <f>SUMIF('Saturday Race 1-08-22'!$B$11:$B$20,$C95,'Saturday Race 1-08-22'!$AY$11:$AY$20)</f>
        <v>0</v>
      </c>
      <c r="Z95" s="174">
        <f>SUMIF('Saturday Race 1-22-22'!$B$11:$B$20,$C95,'Saturday Race 1-22-22'!$AU$11:$AU$20)</f>
        <v>0</v>
      </c>
      <c r="AA95" s="174">
        <f>SUMIF('Saturday Race 1-22-22'!$B$11:$B$20,$C95,'Saturday Race 1-22-22'!$AV$11:$AV$20)</f>
        <v>0</v>
      </c>
      <c r="AB95" s="174">
        <f>SUMIF('Saturday Race 1-22-22'!$B$11:$B$20,$C95,'Saturday Race 1-22-22'!$AW$11:$AW$20)</f>
        <v>0</v>
      </c>
      <c r="AC95" s="174">
        <f>SUMIF('Saturday Race 1-22-22'!$B$11:$B$20,$C95,'Saturday Race 1-22-22'!$AX$11:$AX$20)</f>
        <v>0</v>
      </c>
      <c r="AD95" s="174">
        <f>SUMIF('Saturday Race 1-22-22'!$B$11:$B$20,$C95,'Saturday Race 1-22-22'!$AY$11:$AY$20)</f>
        <v>0</v>
      </c>
      <c r="AE95" s="174">
        <f>SUMIF('Sunday Race 2-6-22'!$B$11:$B$20,$C95,'Sunday Race 2-6-22'!$AU$11:$AU$20)</f>
        <v>0</v>
      </c>
      <c r="AF95" s="174">
        <f>SUMIF('Sunday Race 2-6-22'!$B$11:$B$20,$C95,'Sunday Race 2-6-22'!$AV$11:$AV$20)</f>
        <v>0</v>
      </c>
      <c r="AG95" s="174">
        <f>SUMIF('Sunday Race 2-6-22'!$B$11:$B$20,$C95,'Sunday Race 2-6-22'!$AW$11:$AW$20)</f>
        <v>0</v>
      </c>
      <c r="AH95" s="174">
        <f>SUMIF('Sunday Race 2-6-22'!$B$11:$B$20,$C95,'Sunday Race 2-6-22'!$AX$11:$AX$20)</f>
        <v>0</v>
      </c>
      <c r="AI95" s="174">
        <f>SUMIF('Sunday Race 2-6-22'!$B$11:$B$20,$C95,'Sunday Race 2-6-22'!$AY$11:$AY$20)</f>
        <v>0</v>
      </c>
      <c r="AJ95" s="174">
        <f>SUMIF('Sunday Race 2-20-22'!$B$11:$B$26,$C95,'Sunday Race 2-20-22'!$AU$11:$AU$26)</f>
        <v>0</v>
      </c>
      <c r="AK95" s="174">
        <f>SUMIF('Sunday Race 2-20-22'!$B$11:$B$26,$C95,'Sunday Race 2-20-22'!$AV$11:$AV$26)</f>
        <v>0</v>
      </c>
      <c r="AL95" s="174">
        <f>SUMIF('Sunday Race 2-20-22'!$B$11:$B$26,$C95,'Sunday Race 2-20-22'!$AW$11:$AW$26)</f>
        <v>0</v>
      </c>
      <c r="AM95" s="174">
        <f>SUMIF('Sunday Race 2-20-22'!$B$11:$B$26,$C95,'Sunday Race 2-20-22'!$AX$11:$AX$26)</f>
        <v>0</v>
      </c>
      <c r="AN95" s="174">
        <f>SUMIF('Sunday Race 2-20-22'!$B$11:$B$26,$C95,'Sunday Race 2-20-22'!$AY$11:$AY$26)</f>
        <v>0</v>
      </c>
      <c r="AO95" s="174">
        <f>SUMIF('Sunday Race 2-27-22'!$B$11:$B$20,$C95,'Sunday Race 2-27-22'!$AU$11:$AU$20)</f>
        <v>0</v>
      </c>
      <c r="AP95" s="174">
        <f>SUMIF('Sunday Race 2-27-22'!$B$11:$B$20,$C95,'Sunday Race 2-27-22'!$AV$11:$AV$20)</f>
        <v>0</v>
      </c>
      <c r="AQ95" s="174">
        <f>SUMIF('Sunday Race 2-27-22'!$B$11:$B$20,$C95,'Sunday Race 2-27-22'!$AW$11:$AW$20)</f>
        <v>0</v>
      </c>
      <c r="AR95" s="174">
        <f>SUMIF('Sunday Race 2-27-22'!$B$11:$B$20,$C95,'Sunday Race 2-27-22'!$AX$11:$AX$20)</f>
        <v>0</v>
      </c>
      <c r="AS95" s="174">
        <f>SUMIF('Sunday Race 2-27-22'!$B$11:$B$20,$C95,'Sunday Race 2-27-22'!$AY$11:$AY$20)</f>
        <v>0</v>
      </c>
      <c r="AT95" s="174">
        <f>SUMIF('Sunday Race 3-13-22'!$B$11:$B$25,$C95,'Sunday Race 3-13-22'!$AU$11:$AU$25)</f>
        <v>0</v>
      </c>
      <c r="AU95" s="174">
        <f>SUMIF('Sunday Race 3-13-22'!$B$11:$B$25,$C95,'Sunday Race 3-13-22'!$AV$11:$AV$25)</f>
        <v>0</v>
      </c>
      <c r="AV95" s="174">
        <f>SUMIF('Sunday Race 3-13-22'!$B$11:$B$25,$C95,'Sunday Race 3-13-22'!$AW$11:$AW$25)</f>
        <v>0</v>
      </c>
      <c r="AW95" s="174">
        <f>SUMIF('Sunday Race 3-13-22'!$B$11:$B$25,$C95,'Sunday Race 3-13-22'!$AX$11:$AX$25)</f>
        <v>0</v>
      </c>
      <c r="AX95" s="174">
        <f>SUMIF('Sunday Race 3-13-22'!$B$11:$B$25,$C95,'Sunday Race 3-13-22'!$AY$11:$AY$25)</f>
        <v>0</v>
      </c>
      <c r="AY95" s="174">
        <f>SUMIF('Saturday Race 3-19-22'!$B$11:$B$15,$C95,'Saturday Race 3-19-22'!$AU$11:$AU$15)</f>
        <v>0</v>
      </c>
      <c r="AZ95" s="174">
        <f>SUMIF('Saturday Race 3-19-22'!$B$11:$B$15,$C95,'Saturday Race 3-19-22'!$AV$11:$AV$15)</f>
        <v>0</v>
      </c>
      <c r="BA95" s="174">
        <f>SUMIF('Saturday Race 3-19-22'!$B$11:$B$15,$C95,'Saturday Race 3-19-22'!$AW$11:$AW$15)</f>
        <v>0</v>
      </c>
      <c r="BB95" s="174">
        <f>SUMIF('Saturday Race 3-19-22'!$B$11:$B$15,$C95,'Saturday Race 3-19-22'!$AX$11:$AX$15)</f>
        <v>0</v>
      </c>
      <c r="BC95" s="174">
        <f>SUMIF('Saturday Race 3-19-22'!$B$11:$B$15,$C95,'Saturday Race 3-19-22'!$AY$11:$AY$15)</f>
        <v>0</v>
      </c>
      <c r="BD95" s="174">
        <f>SUMIF('Sunday Races 4-10-22'!$B$11:$B$26,$C95,'Sunday Races 4-10-22'!$AU$11:$AU$26)</f>
        <v>0</v>
      </c>
      <c r="BE95" s="174">
        <f>SUMIF('Sunday Races 4-10-22'!$B$11:$B$26,$C95,'Sunday Races 4-10-22'!$AV$11:$AV$26)</f>
        <v>0</v>
      </c>
      <c r="BF95" s="174">
        <f>SUMIF('Sunday Races 4-10-22'!$B$11:$B$26,$C95,'Sunday Races 4-10-22'!$AW$11:$AW$26)</f>
        <v>0</v>
      </c>
      <c r="BG95" s="174">
        <f>SUMIF('Sunday Races 4-10-22'!$B$11:$B$26,$C95,'Sunday Races 4-10-22'!$AX$11:$AX$26)</f>
        <v>0</v>
      </c>
      <c r="BH95" s="174">
        <f>SUMIF('Sunday Races 4-10-22'!$B$11:$B$26,$C95,'Sunday Races 4-10-22'!$AY$11:$AY$26)</f>
        <v>0</v>
      </c>
      <c r="BI95" s="174">
        <f>SUMIF('Sunday Races 5-1-22'!$B$11:$B$28,$C95,'Sunday Races 5-1-22'!$AU$11:$AU$28)</f>
        <v>0</v>
      </c>
      <c r="BJ95" s="174">
        <f>SUMIF('Sunday Races 5-1-22'!$B$11:$B$28,$C95,'Sunday Races 5-1-22'!$AV$11:$AV$28)</f>
        <v>0</v>
      </c>
      <c r="BK95" s="174">
        <f>SUMIF('Sunday Races 5-1-22'!$B$11:$B$28,$C95,'Sunday Races 5-1-22'!$AW$11:$AW$28)</f>
        <v>0</v>
      </c>
      <c r="BL95" s="174">
        <f>SUMIF('Sunday Races 5-1-22'!$B$11:$B$28,$C95,'Sunday Races 5-1-22'!$AX$11:$AX$28)</f>
        <v>0</v>
      </c>
      <c r="BM95" s="174">
        <f>SUMIF('Sunday Races 5-1-22'!$B$11:$B$28,$C95,'Sunday Races 5-1-22'!$AY$11:$AY$28)</f>
        <v>0</v>
      </c>
      <c r="BN95" s="174">
        <f>SUMIF('Sunday Races 6-5-22'!$B$11:$B$28,$C95,'Sunday Races 6-5-22'!$AU$11:$AU$28)</f>
        <v>0</v>
      </c>
      <c r="BO95" s="174">
        <f>SUMIF('Sunday Races 6-5-22'!$B$11:$B$28,$C95,'Sunday Races 6-5-22'!$AV$11:$AV$28)</f>
        <v>0</v>
      </c>
      <c r="BP95" s="174">
        <f>SUMIF('Sunday Races 6-5-22'!$B$11:$B$28,$C95,'Sunday Races 6-5-22'!$AW$11:$AW$28)</f>
        <v>0</v>
      </c>
      <c r="BQ95" s="174">
        <f>SUMIF('Sunday Races 6-5-22'!$B$11:$B$28,$C95,'Sunday Races 6-5-22'!$AX$11:$AX$28)</f>
        <v>0</v>
      </c>
      <c r="BR95" s="174">
        <f>SUMIF('Sunday Races 6-5-22'!$B$11:$B$28,$C95,'Sunday Races 6-5-22'!$AY$11:$AY$28)</f>
        <v>0</v>
      </c>
      <c r="BS95" s="174">
        <f>SUMIF('Sunday Races 6-12-22'!$B$11:$B$24,$C95,'Sunday Races 6-12-22'!$AU$11:$AU$24)</f>
        <v>0</v>
      </c>
      <c r="BT95" s="174">
        <f>SUMIF('Sunday Races 6-12-22'!$B$11:$B$24,$C95,'Sunday Races 6-12-22'!$AV$11:$AV$24)</f>
        <v>0</v>
      </c>
      <c r="BU95" s="174">
        <f>SUMIF('Sunday Races 6-12-22'!$B$11:$B$24,$C95,'Sunday Races 6-12-22'!$AW$11:$AW$24)</f>
        <v>0</v>
      </c>
      <c r="BV95" s="174">
        <f>SUMIF('Sunday Races 6-12-22'!$B$11:$B$24,$C95,'Sunday Races 6-12-22'!$AX$11:$AX$24)</f>
        <v>0</v>
      </c>
      <c r="BW95" s="174">
        <f>SUMIF('Sunday Races 6-12-22'!$B$11:$B$24,$C95,'Sunday Races 6-12-22'!$AY$11:$AY$24)</f>
        <v>0</v>
      </c>
      <c r="BX95" s="174">
        <f>SUMIF('Saturday Races 6-18-22'!$B$11:$B$24,$C95,'Saturday Races 6-18-22'!$AU$11:$AU$24)</f>
        <v>0</v>
      </c>
      <c r="BY95" s="174">
        <f>SUMIF('Saturday Races 6-18-22'!$B$11:$B$24,$C95,'Saturday Races 6-18-22'!$AV$11:$AV$24)</f>
        <v>0</v>
      </c>
      <c r="BZ95" s="174">
        <f>SUMIF('Saturday Races 6-18-22'!$B$11:$B$24,$C95,'Saturday Races 6-18-22'!$AW$11:$AW$24)</f>
        <v>0</v>
      </c>
      <c r="CA95" s="174">
        <f>SUMIF('Saturday Races 6-18-22'!$B$11:$B$24,$C95,'Saturday Races 6-18-22'!$AX$11:$AX$24)</f>
        <v>0</v>
      </c>
      <c r="CB95" s="174">
        <f>SUMIF('Saturday Races 6-18-22'!$B$11:$B$24,$C95,'Saturday Races 6-18-22'!$AY$11:$AY$24)</f>
        <v>0</v>
      </c>
      <c r="CC95" s="174">
        <f>SUMIF('Sunday Races 7-3-22'!$B$11:$B$26,$C95,'Sunday Races 7-3-22'!$AU$11:$AU$26)</f>
        <v>0</v>
      </c>
      <c r="CD95" s="174">
        <f>SUMIF('Sunday Races 7-3-22'!$B$11:$B$26,$C95,'Sunday Races 7-3-22'!$AV$11:$AV$26)</f>
        <v>0</v>
      </c>
      <c r="CE95" s="174">
        <f>SUMIF('Sunday Races 7-3-22'!$B$11:$B$26,$C95,'Sunday Races 7-3-22'!$AW$11:$AW$26)</f>
        <v>0</v>
      </c>
      <c r="CF95" s="174">
        <f>SUMIF('Sunday Races 7-3-22'!$B$11:$B$26,$C95,'Sunday Races 7-3-22'!$AX$11:$AX$26)</f>
        <v>0</v>
      </c>
      <c r="CG95" s="174">
        <f>SUMIF('Sunday Races 7-3-22'!$B$11:$B$26,$C95,'Sunday Races 7-3-22'!$AY$11:$AY$26)</f>
        <v>0</v>
      </c>
      <c r="CH95" s="174">
        <f>SUMIF('Sunday Races 7-31-22'!$B$11:$B$26,$C95,'Sunday Races 7-31-22'!$AU$11:$AU$26)</f>
        <v>0</v>
      </c>
      <c r="CI95" s="174">
        <f>SUMIF('Sunday Races 7-31-22'!$B$11:$B$26,$C95,'Sunday Races 7-31-22'!$AV$11:$AV$26)</f>
        <v>0</v>
      </c>
      <c r="CJ95" s="174">
        <f>SUMIF('Sunday Races 7-31-22'!$B$11:$B$26,$C95,'Sunday Races 7-31-22'!$AW$11:$AW$26)</f>
        <v>0</v>
      </c>
      <c r="CK95" s="174">
        <f>SUMIF('Sunday Races 7-31-22'!$B$11:$B$26,$C95,'Sunday Races 7-31-22'!$AX$11:$AX$26)</f>
        <v>0</v>
      </c>
      <c r="CL95" s="174">
        <f>SUMIF('Sunday Races 7-31-22'!$B$11:$B$26,$C95,'Sunday Races 7-31-22'!$AY$11:$AY$26)</f>
        <v>0</v>
      </c>
      <c r="CM95" s="174">
        <f>SUMIF('Sunday Races 8-14-22'!$B$11:$B$26,$C95,'Sunday Races 8-14-22'!$AU$11:$AU$26)</f>
        <v>0</v>
      </c>
      <c r="CN95" s="174">
        <f>SUMIF('Sunday Races 8-14-22'!$B$11:$B$26,$C95,'Sunday Races 8-14-22'!$AV$11:$AV$26)</f>
        <v>0</v>
      </c>
      <c r="CO95" s="174">
        <f>SUMIF('Sunday Races 8-14-22'!$B$11:$B$26,$C95,'Sunday Races 8-14-22'!$AW$11:$AW$26)</f>
        <v>0</v>
      </c>
      <c r="CP95" s="174">
        <f>SUMIF('Sunday Races 8-14-22'!$B$11:$B$26,$C95,'Sunday Races 8-14-22'!$AX$11:$AX$26)</f>
        <v>0</v>
      </c>
      <c r="CQ95" s="174">
        <f>SUMIF('Sunday Races 8-14-22'!$B$11:$B$26,$C95,'Sunday Races 8-14-22'!$AY$11:$AY$26)</f>
        <v>0</v>
      </c>
      <c r="CR95" s="174">
        <f>SUMIF('Saturday Races 8-20-22'!$B$11:$B$26,$C95,'Saturday Races 8-20-22'!$AU$11:$AU$26)</f>
        <v>0</v>
      </c>
      <c r="CS95" s="174">
        <f>SUMIF('Saturday Races 8-20-22'!$B$11:$B$26,$C95,'Saturday Races 8-20-22'!$AV$11:$AV$26)</f>
        <v>0</v>
      </c>
      <c r="CT95" s="174">
        <f>SUMIF('Saturday Races 8-20-22'!$B$11:$B$26,$C95,'Saturday Races 8-20-22'!$AW$11:$AW$26)</f>
        <v>0</v>
      </c>
      <c r="CU95" s="174">
        <f>SUMIF('Saturday Races 8-20-22'!$B$11:$B$26,$C95,'Saturday Races 8-20-22'!$AX$11:$AX$26)</f>
        <v>0</v>
      </c>
      <c r="CV95" s="174">
        <f>SUMIF('Saturday Races 8-20-22'!$B$11:$B$26,$C95,'Saturday Races 8-20-22'!$AY$11:$AY$26)</f>
        <v>0</v>
      </c>
      <c r="CW95" s="174">
        <f>SUMIF('Sunday Races 9-11-22'!$B$11:$B$20,$C95,'Sunday Races 9-11-22'!$AU$11:$AU$20)</f>
        <v>0</v>
      </c>
      <c r="CX95" s="174">
        <f>SUMIF('Sunday Races 9-11-22'!$B$11:$B$20,$C95,'Sunday Races 9-11-22'!$AV$11:$AV$20)</f>
        <v>0</v>
      </c>
      <c r="CY95" s="174">
        <f>SUMIF('Sunday Races 9-11-22'!$B$11:$B$20,$C95,'Sunday Races 9-11-22'!$AW$11:$AW$20)</f>
        <v>0</v>
      </c>
      <c r="CZ95" s="174">
        <f>SUMIF('Sunday Races 9-11-22'!$B$11:$B$20,$C95,'Sunday Races 9-11-22'!$AX$11:$AX$20)</f>
        <v>0</v>
      </c>
      <c r="DA95" s="174">
        <f>SUMIF('Sunday Races 9-11-22'!$B$11:$B$20,$C95,'Sunday Races 9-11-22'!$AY$11:$AY$20)</f>
        <v>0</v>
      </c>
      <c r="DB95" s="174">
        <f>SUMIF('Sunday Races 10-9-22'!$B$11:$B$21,$C95,'Sunday Races 10-9-22'!$AU$11:$AU$21)</f>
        <v>0</v>
      </c>
      <c r="DC95" s="174">
        <f>SUMIF('Sunday Races 10-9-22'!$B$11:$B$21,$C95,'Sunday Races 10-9-22'!$AV$11:$AV$21)</f>
        <v>0</v>
      </c>
      <c r="DD95" s="174">
        <f>SUMIF('Sunday Races 10-9-22'!$B$11:$B$21,$C95,'Sunday Races 10-9-22'!$AW$11:$AW$21)</f>
        <v>0</v>
      </c>
      <c r="DE95" s="174">
        <f>SUMIF('Sunday Races 10-9-22'!$B$11:$B$21,$C95,'Sunday Races 10-9-22'!$AX$11:$AX$21)</f>
        <v>0</v>
      </c>
      <c r="DF95" s="174">
        <f>SUMIF('Sunday Races 10-9-22'!$B$11:$B$21,$C95,'Sunday Races 10-9-22'!$AY$11:$AY$21)</f>
        <v>0</v>
      </c>
      <c r="DG95" s="174">
        <f>SUMIF('Sunday Races 10-23-22'!$B$11:$B$22,$C95,'Sunday Races 10-23-22'!$AU$11:$AU$22)</f>
        <v>0</v>
      </c>
      <c r="DH95" s="174">
        <f>SUMIF('Sunday Races 10-23-22'!$B$11:$B$22,$C95,'Sunday Races 10-23-22'!$AV$11:$AV$22)</f>
        <v>0</v>
      </c>
      <c r="DI95" s="174">
        <f>SUMIF('Sunday Races 10-23-22'!$B$11:$B$22,$C95,'Sunday Races 10-23-22'!$AW$11:$AW$22)</f>
        <v>0</v>
      </c>
      <c r="DJ95" s="174">
        <f>SUMIF('Sunday Races 10-23-22'!$B$11:$B$22,$C95,'Sunday Races 10-23-22'!$AX$11:$AX$22)</f>
        <v>0</v>
      </c>
      <c r="DK95" s="174">
        <f>SUMIF('Sunday Races 10-23-22'!$B$11:$B$22,$C95,'Sunday Races 10-23-22'!$AY$11:$AY$22)</f>
        <v>0</v>
      </c>
      <c r="DL95" s="175"/>
      <c r="DM95" s="176"/>
      <c r="DN95" s="177">
        <f t="shared" si="89"/>
        <v>0</v>
      </c>
      <c r="DO95" s="177">
        <f t="shared" si="89"/>
        <v>0</v>
      </c>
      <c r="DP95" s="177">
        <f t="shared" si="89"/>
        <v>0</v>
      </c>
      <c r="DQ95" s="177">
        <f t="shared" si="89"/>
        <v>0</v>
      </c>
      <c r="DR95" s="177">
        <f t="shared" si="89"/>
        <v>0</v>
      </c>
      <c r="DS95" s="177">
        <f t="shared" si="89"/>
        <v>0</v>
      </c>
      <c r="DT95" s="177">
        <f t="shared" si="89"/>
        <v>0</v>
      </c>
      <c r="DU95" s="177">
        <f t="shared" si="89"/>
        <v>0</v>
      </c>
      <c r="DV95" s="177">
        <f t="shared" si="89"/>
        <v>0</v>
      </c>
      <c r="DW95" s="177">
        <f t="shared" si="89"/>
        <v>0</v>
      </c>
      <c r="DX95" s="177">
        <f t="shared" si="90"/>
        <v>0</v>
      </c>
      <c r="DY95" s="177">
        <f t="shared" si="90"/>
        <v>0</v>
      </c>
      <c r="DZ95" s="177">
        <f t="shared" si="90"/>
        <v>0</v>
      </c>
      <c r="EA95" s="177">
        <f t="shared" si="90"/>
        <v>0</v>
      </c>
      <c r="EB95" s="177">
        <f t="shared" si="90"/>
        <v>0</v>
      </c>
      <c r="EC95" s="177">
        <f t="shared" si="90"/>
        <v>0</v>
      </c>
      <c r="ED95" s="177">
        <f t="shared" si="90"/>
        <v>0</v>
      </c>
      <c r="EE95" s="177">
        <f t="shared" si="90"/>
        <v>0</v>
      </c>
      <c r="EF95" s="177">
        <f t="shared" si="90"/>
        <v>0</v>
      </c>
      <c r="EG95" s="177">
        <f t="shared" si="90"/>
        <v>0</v>
      </c>
      <c r="EH95" s="177">
        <f t="shared" si="91"/>
        <v>0</v>
      </c>
      <c r="EI95" s="177">
        <f t="shared" si="91"/>
        <v>0</v>
      </c>
      <c r="EJ95" s="177">
        <f t="shared" si="91"/>
        <v>0</v>
      </c>
      <c r="EK95" s="177">
        <f t="shared" si="91"/>
        <v>0</v>
      </c>
      <c r="EL95" s="177">
        <f t="shared" si="91"/>
        <v>0</v>
      </c>
      <c r="EM95" s="177">
        <f t="shared" si="91"/>
        <v>0</v>
      </c>
      <c r="EN95" s="177">
        <f t="shared" si="91"/>
        <v>0</v>
      </c>
      <c r="EO95" s="177">
        <f t="shared" si="91"/>
        <v>0</v>
      </c>
      <c r="EP95" s="177">
        <f t="shared" si="91"/>
        <v>0</v>
      </c>
      <c r="EQ95" s="177">
        <f t="shared" si="91"/>
        <v>0</v>
      </c>
      <c r="ER95" s="177">
        <f t="shared" si="92"/>
        <v>0</v>
      </c>
      <c r="ES95" s="177">
        <f t="shared" si="92"/>
        <v>0</v>
      </c>
      <c r="ET95" s="177">
        <f t="shared" si="92"/>
        <v>0</v>
      </c>
      <c r="EU95" s="177">
        <f t="shared" si="92"/>
        <v>0</v>
      </c>
      <c r="EV95" s="177">
        <f t="shared" si="92"/>
        <v>0</v>
      </c>
      <c r="EW95" s="177">
        <f t="shared" si="92"/>
        <v>0</v>
      </c>
      <c r="EX95" s="177">
        <f t="shared" si="92"/>
        <v>0</v>
      </c>
      <c r="EY95" s="177">
        <f t="shared" si="92"/>
        <v>0</v>
      </c>
      <c r="EZ95" s="177">
        <f t="shared" si="92"/>
        <v>0</v>
      </c>
      <c r="FA95" s="177">
        <f t="shared" si="92"/>
        <v>0</v>
      </c>
      <c r="FB95" s="177">
        <f t="shared" si="93"/>
        <v>0</v>
      </c>
      <c r="FC95" s="177">
        <f t="shared" si="93"/>
        <v>0</v>
      </c>
      <c r="FD95" s="177">
        <f t="shared" si="93"/>
        <v>0</v>
      </c>
      <c r="FE95" s="177">
        <f t="shared" si="93"/>
        <v>0</v>
      </c>
      <c r="FF95" s="177">
        <f t="shared" si="93"/>
        <v>0</v>
      </c>
      <c r="FG95" s="177">
        <f t="shared" si="93"/>
        <v>0</v>
      </c>
      <c r="FH95" s="177">
        <f t="shared" si="93"/>
        <v>0</v>
      </c>
      <c r="FI95" s="177">
        <f t="shared" si="93"/>
        <v>0</v>
      </c>
      <c r="FJ95" s="177">
        <f t="shared" si="93"/>
        <v>0</v>
      </c>
      <c r="FK95" s="177">
        <f t="shared" si="93"/>
        <v>0</v>
      </c>
      <c r="FL95" s="177">
        <f t="shared" si="94"/>
        <v>0</v>
      </c>
      <c r="FM95" s="177">
        <f t="shared" si="94"/>
        <v>0</v>
      </c>
      <c r="FN95" s="177">
        <f t="shared" si="94"/>
        <v>0</v>
      </c>
      <c r="FO95" s="177">
        <f t="shared" si="94"/>
        <v>0</v>
      </c>
      <c r="FP95" s="177">
        <f t="shared" si="94"/>
        <v>0</v>
      </c>
      <c r="FQ95" s="177">
        <f t="shared" si="94"/>
        <v>0</v>
      </c>
      <c r="FR95" s="177">
        <f t="shared" si="94"/>
        <v>0</v>
      </c>
      <c r="FS95" s="177">
        <f t="shared" si="94"/>
        <v>0</v>
      </c>
      <c r="FT95" s="177">
        <f t="shared" si="94"/>
        <v>0</v>
      </c>
      <c r="FU95" s="177">
        <f t="shared" si="94"/>
        <v>0</v>
      </c>
      <c r="FV95" s="177">
        <f t="shared" si="94"/>
        <v>0</v>
      </c>
      <c r="FW95" s="177">
        <f t="shared" si="94"/>
        <v>0</v>
      </c>
      <c r="FX95" s="177">
        <f t="shared" si="94"/>
        <v>0</v>
      </c>
      <c r="FY95" s="177">
        <f t="shared" si="94"/>
        <v>0</v>
      </c>
      <c r="FZ95" s="177">
        <f t="shared" si="94"/>
        <v>0</v>
      </c>
      <c r="GA95" s="177"/>
      <c r="GB95" s="229">
        <f t="shared" si="81"/>
        <v>0</v>
      </c>
      <c r="GC95" s="229">
        <f t="shared" si="82"/>
        <v>0</v>
      </c>
      <c r="GD95" s="174">
        <f>SUMIF('One Day 12-04-21 Scots'!$B$11:$B$24,$C95,'One Day 12-04-21 Scots'!$AU$11:$AU$24)</f>
        <v>0</v>
      </c>
      <c r="GE95" s="174">
        <f>SUMIF('One Day 12-04-21 Scots'!$B$11:$B$24,$C95,'One Day 12-04-21 Scots'!$AV$11:$AV$24)</f>
        <v>0</v>
      </c>
      <c r="GF95" s="174">
        <f>SUMIF('One Day 12-04-21 Scots'!$B$11:$B$24,$C95,'One Day 12-04-21 Scots'!$AW$11:$AW$24)</f>
        <v>0</v>
      </c>
      <c r="GG95" s="174">
        <f>SUMIF('One Day 12-04-21 Scots'!$B$11:$B$24,$C95,'One Day 12-04-21 Scots'!$AX$11:$AX$24)</f>
        <v>0</v>
      </c>
      <c r="GH95" s="174">
        <f>SUMIF('One Day 12-04-21 Scots'!$B$11:$B$24,$C95,'One Day 12-04-21 Scots'!$AY$11:$AY$24)</f>
        <v>0</v>
      </c>
      <c r="GI95" s="174">
        <f>SUMIF('One Day 12-04-21 Thistles'!$B$11:$B$25,$C95,'One Day 12-04-21 Thistles'!$AU$11:$AU$25)</f>
        <v>0</v>
      </c>
      <c r="GJ95" s="174">
        <f>SUMIF('One Day 12-04-21 Thistles'!$B$11:$B$25,$C95,'One Day 12-04-21 Thistles'!$AV$11:$AV$25)</f>
        <v>0</v>
      </c>
      <c r="GK95" s="174">
        <f>SUMIF('One Day 12-04-21 Thistles'!$B$11:$B$25,$C95,'One Day 12-04-21 Thistles'!$AW$11:$AW$25)</f>
        <v>0</v>
      </c>
      <c r="GL95" s="174">
        <f>SUMIF('One Day 12-04-21 Thistles'!$B$11:$B$25,$C95,'One Day 12-04-21 Thistles'!$AX$11:$AX$25)</f>
        <v>0</v>
      </c>
      <c r="GM95" s="174">
        <f>SUMIF('One Day 12-04-21 Thistles'!$B$11:$B$25,$C95,'One Day 12-04-21 Thistles'!$AY$11:$AY$25)</f>
        <v>0</v>
      </c>
      <c r="GN95" s="174">
        <f>SUMIF('Chili One Day 2-12-22 Scots'!$B$11:$B$27,$C95,'Chili One Day 2-12-22 Scots'!$AU$11:$AU$27)</f>
        <v>0</v>
      </c>
      <c r="GO95" s="174">
        <f>SUMIF('Chili One Day 2-12-22 Scots'!$B$11:$B$27,$C95,'Chili One Day 2-12-22 Scots'!$AV$11:$AV$27)</f>
        <v>0</v>
      </c>
      <c r="GP95" s="174">
        <f>SUMIF('Chili One Day 2-12-22 Scots'!$B$11:$B$27,$C95,'Chili One Day 2-12-22 Scots'!$AW$11:$AW$27)</f>
        <v>0</v>
      </c>
      <c r="GQ95" s="174">
        <f>SUMIF('Chili One Day 2-12-22 Scots'!$B$11:$B$27,$C95,'Chili One Day 2-12-22 Scots'!$AX$11:$AX$27)</f>
        <v>0</v>
      </c>
      <c r="GR95" s="174">
        <f>SUMIF('Chili One Day 2-12-22 Scots'!$B$11:$B$27,$C95,'Chili One Day 2-12-22 Scots'!$AY$11:$AY$27)</f>
        <v>0</v>
      </c>
      <c r="GS95" s="174">
        <f>SUMIF('Chili One Day 2-12-22 Thistles'!$B$11:$B$27,$C95,'Chili One Day 2-12-22 Thistles'!$AU$11:$AU$27)</f>
        <v>0</v>
      </c>
      <c r="GT95" s="174">
        <f>SUMIF('Chili One Day 2-12-22 Thistles'!$B$11:$B$27,$C95,'Chili One Day 2-12-22 Thistles'!$AV$11:$AV$27)</f>
        <v>0</v>
      </c>
      <c r="GU95" s="174">
        <f>SUMIF('Chili One Day 2-12-22 Thistles'!$B$11:$B$27,$C95,'Chili One Day 2-12-22 Thistles'!$AW$11:$AW$27)</f>
        <v>0</v>
      </c>
      <c r="GV95" s="174">
        <f>SUMIF('Chili One Day 2-12-22 Thistles'!$B$11:$B$27,$C95,'Chili One Day 2-12-22 Thistles'!$AX$11:$AX$27)</f>
        <v>0</v>
      </c>
      <c r="GW95" s="174">
        <f>SUMIF('Chili One Day 2-12-22 Thistles'!$B$11:$B$27,$C95,'Chili One Day 2-12-22 Thistles'!$AY$11:$AY$27)</f>
        <v>0</v>
      </c>
      <c r="GX95" s="174">
        <f>SUMIF('Ironman One Day 3-5-22 FS'!$B$11:$B$26,$C95,'Ironman One Day 3-5-22 FS'!$AU$11:$AU$26)</f>
        <v>0</v>
      </c>
      <c r="GY95" s="174">
        <f>SUMIF('Ironman One Day 3-5-22 FS'!$B$11:$B$26,$C95,'Ironman One Day 3-5-22 FS'!$AV$11:$AV$26)</f>
        <v>0</v>
      </c>
      <c r="GZ95" s="174">
        <f>SUMIF('Ironman One Day 3-5-22 FS'!$B$11:$B$26,$C95,'Ironman One Day 3-5-22 FS'!$AW$11:$AW$26)</f>
        <v>0</v>
      </c>
      <c r="HA95" s="174">
        <f>SUMIF('Ironman One Day 3-5-22 FS'!$B$11:$B$26,$C95,'Ironman One Day 3-5-22 FS'!$AX$11:$AX$26)</f>
        <v>0</v>
      </c>
      <c r="HB95" s="174">
        <f>SUMIF('Ironman One Day 3-5-22 FS'!$B$11:$B$26,$C95,'Ironman One Day 3-5-22 FS'!$AY$11:$AY$26)</f>
        <v>0</v>
      </c>
      <c r="HC95" s="174">
        <f>SUMIF('Ironman One Day 3-5-22 420'!$B$11:$B$26,$C95,'Ironman One Day 3-5-22 420'!$AU$11:$AU$26)</f>
        <v>0</v>
      </c>
      <c r="HD95" s="174">
        <f>SUMIF('Ironman One Day 3-5-22 420'!$B$11:$B$26,$C95,'Ironman One Day 3-5-22 420'!$AV$11:$AV$26)</f>
        <v>0</v>
      </c>
      <c r="HE95" s="174">
        <f>SUMIF('Ironman One Day 3-5-22 420'!$B$11:$B$26,$C95,'Ironman One Day 3-5-22 420'!$AW$11:$AW$26)</f>
        <v>0</v>
      </c>
      <c r="HF95" s="174">
        <f>SUMIF('Ironman One Day 3-5-22 420'!$B$11:$B$26,$C95,'Ironman One Day 3-5-22 420'!$AX$11:$AX$26)</f>
        <v>0</v>
      </c>
      <c r="HG95" s="174">
        <f>SUMIF('Ironman One Day 3-5-22 420'!$B$11:$B$26,$C95,'Ironman One Day 3-5-22 420'!$AY$11:$AY$26)</f>
        <v>0</v>
      </c>
      <c r="HH95" s="174">
        <f>SUMIF('Easter One Day 4-16-22 FS'!$B$11:$B$25,$C95,'Easter One Day 4-16-22 FS'!$AU$11:$AU$25)</f>
        <v>0</v>
      </c>
      <c r="HI95" s="174">
        <f>SUMIF('Easter One Day 4-16-22 FS'!$B$11:$B$25,$C95,'Easter One Day 4-16-22 FS'!$AV$11:$AV$25)</f>
        <v>0</v>
      </c>
      <c r="HJ95" s="174">
        <f>SUMIF('Easter One Day 4-16-22 FS'!$B$11:$B$25,$C95,'Easter One Day 4-16-22 FS'!$AW$11:$AW$25)</f>
        <v>0</v>
      </c>
      <c r="HK95" s="174">
        <f>SUMIF('Easter One Day 4-16-22 FS'!$B$11:$B$25,$C95,'Easter One Day 4-16-22 FS'!$AX$11:$AX$25)</f>
        <v>0</v>
      </c>
      <c r="HL95" s="174">
        <f>SUMIF('Easter One Day 4-16-22 FS'!$B$11:$B$25,$C95,'Easter One Day 4-16-22 FS'!$AY$11:$AY$25)</f>
        <v>0</v>
      </c>
      <c r="HM95" s="174">
        <f>SUMIF('Easter One Day 4-16-22 TH'!$B$11:$B$25,$C95,'Easter One Day 4-16-22 TH'!$AU$11:$AU$25)</f>
        <v>0</v>
      </c>
      <c r="HN95" s="174">
        <f>SUMIF('Easter One Day 4-16-22 TH'!$B$11:$B$25,$C95,'Easter One Day 4-16-22 TH'!$AV$11:$AV$25)</f>
        <v>0</v>
      </c>
      <c r="HO95" s="174">
        <f>SUMIF('Easter One Day 4-16-22 TH'!$B$11:$B$25,$C95,'Easter One Day 4-16-22 TH'!$AW$11:$AW$25)</f>
        <v>0</v>
      </c>
      <c r="HP95" s="174">
        <f>SUMIF('Easter One Day 4-16-22 TH'!$B$11:$B$25,$C95,'Easter One Day 4-16-22 TH'!$AX$11:$AX$25)</f>
        <v>0</v>
      </c>
      <c r="HQ95" s="174">
        <f>SUMIF('Easter One Day 4-16-22 TH'!$B$11:$B$25,$C95,'Easter One Day 4-16-22 TH'!$AY$11:$AY$25)</f>
        <v>0</v>
      </c>
      <c r="HR95" s="174">
        <f>SUMIF('Long Distance Race 5-7-22'!$B$11:$B$25,$C95,'Long Distance Race 5-7-22'!$AU$11:$AU$25)</f>
        <v>0</v>
      </c>
      <c r="HS95" s="174">
        <f>SUMIF('Long Distance Race 5-7-22'!$B$11:$B$18,$C95,'Long Distance Race 5-7-22'!$AV$11:$AV$18)</f>
        <v>0</v>
      </c>
      <c r="HT95" s="174">
        <f>SUMIF('Long Distance Race 5-7-22'!$B$11:$B$18,$C95,'Long Distance Race 5-7-22'!$AW$11:$AW$18)</f>
        <v>0</v>
      </c>
      <c r="HU95" s="174">
        <f>SUMIF('Long Distance Race 5-7-22'!$B$11:$B$18,$C95,'Long Distance Race 5-7-22'!$AX$11:$AX$18)</f>
        <v>0</v>
      </c>
      <c r="HV95" s="174">
        <f>SUMIF('Long Distance Race 5-7-22'!$B$11:$B$18,$C95,'Long Distance Race 5-7-22'!$AY$11:$AY$18)</f>
        <v>0</v>
      </c>
      <c r="HW95" s="174">
        <f>SUMIF('Memorial Day Regatta 5-28-22 Op'!$B$11:$B$25,$C95,'Memorial Day Regatta 5-28-22 Op'!$AU$11:$AU$25)</f>
        <v>0</v>
      </c>
      <c r="HX95" s="174">
        <f>SUMIF('Memorial Day Regatta 5-28-22 Op'!$B$11:$B$18,$C95,'Memorial Day Regatta 5-28-22 Op'!$AV$11:$AV$18)</f>
        <v>0</v>
      </c>
      <c r="HY95" s="174">
        <f>SUMIF('Memorial Day Regatta 5-28-22 Op'!$B$11:$B$18,$C95,'Memorial Day Regatta 5-28-22 Op'!$AW$11:$AW$18)</f>
        <v>0</v>
      </c>
      <c r="HZ95" s="174">
        <f>SUMIF('Memorial Day Regatta 5-28-22 Op'!$B$11:$B$18,$C95,'Memorial Day Regatta 5-28-22 Op'!$AX$11:$AX$18)</f>
        <v>0</v>
      </c>
      <c r="IA95" s="174">
        <f>SUMIF('Memorial Day Regatta 5-28-22 Op'!$B$11:$B$18,$C95,'Memorial Day Regatta 5-28-22 Op'!$AY$11:$AY$18)</f>
        <v>0</v>
      </c>
      <c r="IB95" s="174">
        <f>SUMIF('Caldwell Cup 6-25-22 TH'!$B$11:$B$25,$C95,'Caldwell Cup 6-25-22 TH'!$AU$11:$AU$25)</f>
        <v>0</v>
      </c>
      <c r="IC95" s="174">
        <f>SUMIF('Caldwell Cup 6-25-22 TH'!$B$11:$B$25,$C95,'Caldwell Cup 6-25-22 TH'!$AV$11:$AV$25)</f>
        <v>0</v>
      </c>
      <c r="ID95" s="174">
        <f>SUMIF('Caldwell Cup 6-25-22 TH'!$B$11:$B$25,$C95,'Caldwell Cup 6-25-22 TH'!$AW$11:$AW$25)</f>
        <v>0</v>
      </c>
      <c r="IE95" s="174">
        <f>SUMIF('Caldwell Cup 6-25-22 TH'!$B$11:$B$25,$C95,'Caldwell Cup 6-25-22 TH'!$AX$11:$AX$25)</f>
        <v>0</v>
      </c>
      <c r="IF95" s="174">
        <f>SUMIF('Caldwell Cup 6-25-22 TH'!$B$11:$B$25,$C95,'Caldwell Cup 6-25-22 TH'!$AY$11:$AY$25)</f>
        <v>0</v>
      </c>
      <c r="IG95" s="174">
        <f>SUMIF('Caldwell Cup 6-25-22 FS'!$B$11:$B$21,$C95,'Caldwell Cup 6-25-22 FS'!$AU$11:$AU$21)</f>
        <v>0</v>
      </c>
      <c r="IH95" s="174">
        <f>SUMIF('Caldwell Cup 6-25-22 FS'!$B$11:$B$21,$C95,'Caldwell Cup 6-25-22 FS'!$AV$11:$AV$21)</f>
        <v>0</v>
      </c>
      <c r="II95" s="174">
        <f>SUMIF('Caldwell Cup 6-25-22 FS'!$B$11:$B$21,$C95,'Caldwell Cup 6-25-22 FS'!$AW$11:$AW$21)</f>
        <v>0</v>
      </c>
      <c r="IJ95" s="174">
        <f>SUMIF('Caldwell Cup 6-25-22 FS'!$B$11:$B$21,$C95,'Caldwell Cup 6-25-22 FS'!$AX$11:$AX$21)</f>
        <v>0</v>
      </c>
      <c r="IK95" s="174">
        <f>SUMIF('Caldwell Cup 6-25-22 FS'!$B$11:$B$21,$C95,'Caldwell Cup 6-25-22 FS'!$AY$11:$AY$21)</f>
        <v>0</v>
      </c>
      <c r="IL95" s="174">
        <f>SUMIF('Caldwell Cup 6-25-22 Lasers'!$B$11:$B$23,$C95,'Caldwell Cup 6-25-22 Lasers'!$AU$11:$AU$23)</f>
        <v>0</v>
      </c>
      <c r="IM95" s="174">
        <f>SUMIF('Caldwell Cup 6-25-22 Lasers'!$B$11:$B$23,$C95,'Caldwell Cup 6-25-22 Lasers'!$AV$11:$AV$23)</f>
        <v>0</v>
      </c>
      <c r="IN95" s="174">
        <f>SUMIF('Caldwell Cup 6-25-22 Lasers'!$B$11:$B$23,$C95,'Caldwell Cup 6-25-22 Lasers'!$AW$11:$AW$23)</f>
        <v>0</v>
      </c>
      <c r="IO95" s="174">
        <f>SUMIF('Caldwell Cup 6-25-22 Lasers'!$B$11:$B$23,$C95,'Caldwell Cup 6-25-22 Lasers'!$AX$11:$AX$23)</f>
        <v>0</v>
      </c>
      <c r="IP95" s="174">
        <f>SUMIF('Caldwell Cup 6-25-22 Lasers'!$B$11:$B$23,$C95,'Caldwell Cup 6-25-22 Lasers'!$AY$11:$AY$23)</f>
        <v>0</v>
      </c>
      <c r="IQ95" s="174">
        <f>SUMIF('Labor Day Regatta 9-3-22 FS'!$B$11:$B$30,$C95,'Labor Day Regatta 9-3-22 FS'!$AU$11:$AU$30)</f>
        <v>0</v>
      </c>
      <c r="IR95" s="174">
        <f>SUMIF('Labor Day Regatta 9-3-22 FS'!$B$11:$B$30,$C95,'Labor Day Regatta 9-3-22 FS'!$AV$11:$AV$30)</f>
        <v>0</v>
      </c>
      <c r="IS95" s="174">
        <f>SUMIF('Labor Day Regatta 9-3-22 FS'!$B$11:$B$30,$C95,'Labor Day Regatta 9-3-22 FS'!$AW$11:$AW$30)</f>
        <v>0</v>
      </c>
      <c r="IT95" s="174">
        <f>SUMIF('Labor Day Regatta 9-3-22 FS'!$B$11:$B$30,$C95,'Labor Day Regatta 9-3-22 FS'!$AX$11:$AX$30)</f>
        <v>0</v>
      </c>
      <c r="IU95" s="174">
        <f>SUMIF('Labor Day Regatta 9-3-22 FS'!$B$11:$B$30,$C95,'Labor Day Regatta 9-3-22 FS'!$AY$11:$AY$30)</f>
        <v>0</v>
      </c>
      <c r="IV95" s="174">
        <f>SUMIF('2022-09-17 Leukemia Cup FS'!$B$11:$B$26,$C95,'2022-09-17 Leukemia Cup FS'!$AU$11:$AU$26)</f>
        <v>0</v>
      </c>
      <c r="IW95" s="174">
        <f>SUMIF('2022-09-17 Leukemia Cup FS'!$B$11:$B$26,$C95,'2022-09-17 Leukemia Cup FS'!$AV$11:$AV$26)</f>
        <v>0</v>
      </c>
      <c r="IX95" s="174">
        <f>SUMIF('2022-09-17 Leukemia Cup FS'!$B$11:$B$26,$C95,'2022-09-17 Leukemia Cup FS'!$AW$11:$AW$26)</f>
        <v>0</v>
      </c>
      <c r="IY95" s="174">
        <f>SUMIF('2022-09-17 Leukemia Cup FS'!$B$11:$B$26,$C95,'2022-09-17 Leukemia Cup FS'!$AX$11:$AX$26)</f>
        <v>0</v>
      </c>
      <c r="IZ95" s="174">
        <f>SUMIF('2022-09-17 Leukemia Cup FS'!$B$11:$B$26,$C95,'2022-09-17 Leukemia Cup FS'!$AY$11:$AY$26)</f>
        <v>0</v>
      </c>
      <c r="JA95" s="174">
        <f>SUMIF('2022-09-17 Leukemia Cup TH'!$B$11:$B$28,$C95,'2022-09-17 Leukemia Cup TH'!$AU$11:$AU$28)</f>
        <v>0</v>
      </c>
      <c r="JB95" s="174">
        <f>SUMIF('2022-09-17 Leukemia Cup TH'!$B$11:$B$28,$C95,'2022-09-17 Leukemia Cup TH'!$AV$11:$AV$28)</f>
        <v>0</v>
      </c>
      <c r="JC95" s="174">
        <f>SUMIF('2022-09-17 Leukemia Cup TH'!$B$11:$B$28,$C95,'2022-09-17 Leukemia Cup TH'!$AW$11:$AW$28)</f>
        <v>0</v>
      </c>
      <c r="JD95" s="174">
        <f>SUMIF('2022-09-17 Leukemia Cup TH'!$B$11:$B$28,$C95,'2022-09-17 Leukemia Cup TH'!$AX$11:$AX$28)</f>
        <v>0</v>
      </c>
      <c r="JE95" s="174">
        <f>SUMIF('2022-09-17 Leukemia Cup TH'!$B$11:$B$28,$C95,'2022-09-17 Leukemia Cup TH'!$AY$11:$AY$28)</f>
        <v>0</v>
      </c>
      <c r="JF95" s="174">
        <f>SUMIF('Smith-Berry LDR 9-24-22'!$B$11:$B$30,$C95,'Smith-Berry LDR 9-24-22'!$AU$11:$AU$30)</f>
        <v>0</v>
      </c>
      <c r="JG95" s="174">
        <f>SUMIF('Smith-Berry LDR 9-24-22'!$B$11:$B$30,$C95,'Smith-Berry LDR 9-24-22'!$AV$11:$AV$30)</f>
        <v>0</v>
      </c>
      <c r="JH95" s="174">
        <f>SUMIF('Smith-Berry LDR 9-24-22'!$B$11:$B$30,$C95,'Smith-Berry LDR 9-24-22'!$AW$11:$AW$30)</f>
        <v>0</v>
      </c>
      <c r="JI95" s="174">
        <f>SUMIF('Smith-Berry LDR 9-24-22'!$B$11:$B$30,$C95,'Smith-Berry LDR 9-24-22'!$AX$11:$AX$30)</f>
        <v>0</v>
      </c>
      <c r="JJ95" s="174">
        <f>SUMIF('Smith-Berry LDR 9-24-22'!$B$11:$B$30,$C95,'Smith-Berry LDR 9-24-22'!$AY$11:$AY$30)</f>
        <v>0</v>
      </c>
      <c r="JK95" s="174">
        <f>SUMIF('Great Scot 10-1-22 Cham'!$B$11:$B$38,$C95,'Great Scot 10-1-22 Cham'!$AU$11:$AU$38)</f>
        <v>0</v>
      </c>
      <c r="JL95" s="174">
        <f>SUMIF('Great Scot 10-1-22 Cham'!$B$11:$B$38,$C95,'Great Scot 10-1-22 Cham'!$AV$11:$AV$38)</f>
        <v>0</v>
      </c>
      <c r="JM95" s="174">
        <f>SUMIF('Great Scot 10-1-22 Cham'!$B$11:$B$38,$C95,'Great Scot 10-1-22 Cham'!$AW$11:$AW$38)</f>
        <v>0</v>
      </c>
      <c r="JN95" s="174">
        <f>SUMIF('Great Scot 10-1-22 Cham'!$B$11:$B$38,$C95,'Great Scot 10-1-22 Cham'!$AX$11:$AX$38)</f>
        <v>0</v>
      </c>
      <c r="JO95" s="174">
        <f>SUMIF('Great Scot 10-1-22 Cham'!$B$11:$B$38,$C95,'Great Scot 10-1-22 Cham'!$AY$11:$AY$38)</f>
        <v>0</v>
      </c>
      <c r="JP95" s="174">
        <f>SUMIF('Great Scot 10-1-22 Chal'!$B$11:$B$28,$C95,'Great Scot 10-1-22 Chal'!$AU$11:$AU$28)</f>
        <v>0</v>
      </c>
      <c r="JQ95" s="174">
        <f>SUMIF('Great Scot 10-1-22 Chal'!$B$11:$B$28,$C95,'Great Scot 10-1-22 Chal'!$AV$11:$AV$28)</f>
        <v>0</v>
      </c>
      <c r="JR95" s="174">
        <f>SUMIF('Great Scot 10-1-22 Chal'!$B$11:$B$28,$C95,'Great Scot 10-1-22 Chal'!$AW$11:$AW$28)</f>
        <v>0</v>
      </c>
      <c r="JS95" s="174">
        <f>SUMIF('Great Scot 10-1-22 Chal'!$B$11:$B$28,$C95,'Great Scot 10-1-22 Chal'!$AX$11:$AX$28)</f>
        <v>0</v>
      </c>
      <c r="JT95" s="174">
        <f>SUMIF('Great Scot 10-1-22 Chal'!$B$11:$B$28,$C95,'Great Scot 10-1-22 Chal'!$AY$11:$AY$28)</f>
        <v>0</v>
      </c>
      <c r="JU95" s="174">
        <f>SUMIF('Great Pumpkin Regatta 10-15-22'!$B$11:$B$54,$C95,'Great Pumpkin Regatta 10-15-22'!$AU$11:$AU$54)</f>
        <v>0</v>
      </c>
      <c r="JV95" s="174">
        <f>SUMIF('Great Pumpkin Regatta 10-15-22'!$B$11:$B$54,$C95,'Great Pumpkin Regatta 10-15-22'!$AV$11:$AV$54)</f>
        <v>0</v>
      </c>
      <c r="JW95" s="174">
        <f>SUMIF('Great Pumpkin Regatta 10-15-22'!$B$11:$B$54,$C95,'Great Pumpkin Regatta 10-15-22'!$AW$11:$AW$54)</f>
        <v>0</v>
      </c>
      <c r="JX95" s="174">
        <f>SUMIF('Great Pumpkin Regatta 10-15-22'!$B$11:$B$54,$C95,'Great Pumpkin Regatta 10-15-22'!$AX$11:$AX$54)</f>
        <v>0</v>
      </c>
      <c r="JY95" s="174">
        <f>SUMIF('Great Pumpkin Regatta 10-15-22'!$B$11:$B$54,$C95,'Great Pumpkin Regatta 10-15-22'!$AY$11:$AY$54)</f>
        <v>0</v>
      </c>
      <c r="JZ95" s="174">
        <f>SUMIF('One Day Regatta 10-29-22 FS'!$B$11:$B$19,$C95,'One Day Regatta 10-29-22 FS'!$AU$11:$AU$19)</f>
        <v>0</v>
      </c>
      <c r="KA95" s="174">
        <f>SUMIF('One Day Regatta 10-29-22 FS'!$B$11:$B$19,$C95,'One Day Regatta 10-29-22 FS'!$AV$11:$AV$19)</f>
        <v>0</v>
      </c>
      <c r="KB95" s="174">
        <f>SUMIF('One Day Regatta 10-29-22 FS'!$B$11:$B$19,$C95,'One Day Regatta 10-29-22 FS'!$AW$11:$AW$19)</f>
        <v>0</v>
      </c>
      <c r="KC95" s="174">
        <f>SUMIF('One Day Regatta 10-29-22 FS'!$B$11:$B$19,$C95,'One Day Regatta 10-29-22 FS'!$AX$11:$AX$19)</f>
        <v>0</v>
      </c>
      <c r="KD95" s="174">
        <f>SUMIF('One Day Regatta 10-29-22 FS'!$B$11:$B$19,$C95,'One Day Regatta 10-29-22 FS'!$AY$11:$AY$19)</f>
        <v>0</v>
      </c>
    </row>
    <row r="96" spans="1:290" ht="15" customHeight="1" x14ac:dyDescent="0.2">
      <c r="A96" s="400" t="s">
        <v>1369</v>
      </c>
      <c r="B96" s="134">
        <f t="shared" si="69"/>
        <v>36</v>
      </c>
      <c r="C96" s="170" t="s">
        <v>274</v>
      </c>
      <c r="D96" s="171">
        <f t="shared" si="76"/>
        <v>0</v>
      </c>
      <c r="E96" s="172">
        <f t="shared" si="77"/>
        <v>0</v>
      </c>
      <c r="F96" s="171">
        <f t="shared" si="78"/>
        <v>0</v>
      </c>
      <c r="G96" s="171">
        <v>0</v>
      </c>
      <c r="H96" s="171">
        <f t="shared" si="79"/>
        <v>0</v>
      </c>
      <c r="I96" s="173">
        <f t="shared" si="80"/>
        <v>0</v>
      </c>
      <c r="J96" s="173"/>
      <c r="K96" s="174">
        <f>SUMIF('Saturday Race 11-06-21'!$B$11:$B$21,$C96,'Saturday Race 11-06-21'!$AU$11:$AU$21)</f>
        <v>0</v>
      </c>
      <c r="L96" s="174">
        <f>SUMIF('Saturday Race 11-06-21'!$B$11:$B$21,$C96,'Saturday Race 11-06-21'!$AV$11:$AV$21)</f>
        <v>0</v>
      </c>
      <c r="M96" s="174">
        <f>SUMIF('Saturday Race 11-06-21'!$B$11:$B$21,$C96,'Saturday Race 11-06-21'!$AW$11:$AW$21)</f>
        <v>0</v>
      </c>
      <c r="N96" s="174">
        <f>SUMIF('Saturday Race 11-06-21'!$B$11:$B$21,$C96,'Saturday Race 11-06-21'!$AX$11:$AX$21)</f>
        <v>0</v>
      </c>
      <c r="O96" s="174">
        <f>SUMIF('Saturday Race 11-06-21'!$B$11:$B$21,$C96,'Saturday Race 11-06-21'!$AY$11:$AY$21)</f>
        <v>0</v>
      </c>
      <c r="P96" s="174">
        <f>SUMIF('Saturday Race 11-20-21'!$B$11:$B$20,$C96,'Saturday Race 11-20-21'!$AU$11:$AU$20)</f>
        <v>0</v>
      </c>
      <c r="Q96" s="174">
        <f>SUMIF('Saturday Race 11-20-21'!$B$11:$B$20,$C96,'Saturday Race 11-20-21'!$AV$11:$AV$20)</f>
        <v>0</v>
      </c>
      <c r="R96" s="174">
        <f>SUMIF('Saturday Race 11-20-21'!$B$11:$B$20,$C96,'Saturday Race 11-20-21'!$AW$11:$AW$20)</f>
        <v>0</v>
      </c>
      <c r="S96" s="174">
        <f>SUMIF('Saturday Race 11-20-21'!$B$11:$B$20,$C96,'Saturday Race 11-20-21'!$AX$11:$AX$20)</f>
        <v>0</v>
      </c>
      <c r="T96" s="174">
        <f>SUMIF('Saturday Race 11-20-21'!$B$11:$B$20,$C96,'Saturday Race 11-20-21'!$AY$11:$AY$20)</f>
        <v>0</v>
      </c>
      <c r="U96" s="174">
        <f>SUMIF('Saturday Race 1-08-22'!$B$11:$B$20,$C96,'Saturday Race 1-08-22'!$AU$11:$AU$20)</f>
        <v>0</v>
      </c>
      <c r="V96" s="174">
        <f>SUMIF('Saturday Race 1-08-22'!$B$11:$B$20,$C96,'Saturday Race 1-08-22'!$AV$11:$AV$20)</f>
        <v>0</v>
      </c>
      <c r="W96" s="174">
        <f>SUMIF('Saturday Race 1-08-22'!$B$11:$B$20,$C96,'Saturday Race 1-08-22'!$AW$11:$AW$20)</f>
        <v>0</v>
      </c>
      <c r="X96" s="174">
        <f>SUMIF('Saturday Race 1-08-22'!$B$11:$B$20,$C96,'Saturday Race 1-08-22'!$AX$11:$AX$20)</f>
        <v>0</v>
      </c>
      <c r="Y96" s="174">
        <f>SUMIF('Saturday Race 1-08-22'!$B$11:$B$20,$C96,'Saturday Race 1-08-22'!$AY$11:$AY$20)</f>
        <v>0</v>
      </c>
      <c r="Z96" s="174">
        <f>SUMIF('Saturday Race 1-22-22'!$B$11:$B$20,$C96,'Saturday Race 1-22-22'!$AU$11:$AU$20)</f>
        <v>0</v>
      </c>
      <c r="AA96" s="174">
        <f>SUMIF('Saturday Race 1-22-22'!$B$11:$B$20,$C96,'Saturday Race 1-22-22'!$AV$11:$AV$20)</f>
        <v>0</v>
      </c>
      <c r="AB96" s="174">
        <f>SUMIF('Saturday Race 1-22-22'!$B$11:$B$20,$C96,'Saturday Race 1-22-22'!$AW$11:$AW$20)</f>
        <v>0</v>
      </c>
      <c r="AC96" s="174">
        <f>SUMIF('Saturday Race 1-22-22'!$B$11:$B$20,$C96,'Saturday Race 1-22-22'!$AX$11:$AX$20)</f>
        <v>0</v>
      </c>
      <c r="AD96" s="174">
        <f>SUMIF('Saturday Race 1-22-22'!$B$11:$B$20,$C96,'Saturday Race 1-22-22'!$AY$11:$AY$20)</f>
        <v>0</v>
      </c>
      <c r="AE96" s="174">
        <f>SUMIF('Sunday Race 2-6-22'!$B$11:$B$20,$C96,'Sunday Race 2-6-22'!$AU$11:$AU$20)</f>
        <v>0</v>
      </c>
      <c r="AF96" s="174">
        <f>SUMIF('Sunday Race 2-6-22'!$B$11:$B$20,$C96,'Sunday Race 2-6-22'!$AV$11:$AV$20)</f>
        <v>0</v>
      </c>
      <c r="AG96" s="174">
        <f>SUMIF('Sunday Race 2-6-22'!$B$11:$B$20,$C96,'Sunday Race 2-6-22'!$AW$11:$AW$20)</f>
        <v>0</v>
      </c>
      <c r="AH96" s="174">
        <f>SUMIF('Sunday Race 2-6-22'!$B$11:$B$20,$C96,'Sunday Race 2-6-22'!$AX$11:$AX$20)</f>
        <v>0</v>
      </c>
      <c r="AI96" s="174">
        <f>SUMIF('Sunday Race 2-6-22'!$B$11:$B$20,$C96,'Sunday Race 2-6-22'!$AY$11:$AY$20)</f>
        <v>0</v>
      </c>
      <c r="AJ96" s="174">
        <f>SUMIF('Sunday Race 2-20-22'!$B$11:$B$26,$C96,'Sunday Race 2-20-22'!$AU$11:$AU$26)</f>
        <v>0</v>
      </c>
      <c r="AK96" s="174">
        <f>SUMIF('Sunday Race 2-20-22'!$B$11:$B$26,$C96,'Sunday Race 2-20-22'!$AV$11:$AV$26)</f>
        <v>0</v>
      </c>
      <c r="AL96" s="174">
        <f>SUMIF('Sunday Race 2-20-22'!$B$11:$B$26,$C96,'Sunday Race 2-20-22'!$AW$11:$AW$26)</f>
        <v>0</v>
      </c>
      <c r="AM96" s="174">
        <f>SUMIF('Sunday Race 2-20-22'!$B$11:$B$26,$C96,'Sunday Race 2-20-22'!$AX$11:$AX$26)</f>
        <v>0</v>
      </c>
      <c r="AN96" s="174">
        <f>SUMIF('Sunday Race 2-20-22'!$B$11:$B$26,$C96,'Sunday Race 2-20-22'!$AY$11:$AY$26)</f>
        <v>0</v>
      </c>
      <c r="AO96" s="174">
        <f>SUMIF('Sunday Race 2-27-22'!$B$11:$B$20,$C96,'Sunday Race 2-27-22'!$AU$11:$AU$20)</f>
        <v>0</v>
      </c>
      <c r="AP96" s="174">
        <f>SUMIF('Sunday Race 2-27-22'!$B$11:$B$20,$C96,'Sunday Race 2-27-22'!$AV$11:$AV$20)</f>
        <v>0</v>
      </c>
      <c r="AQ96" s="174">
        <f>SUMIF('Sunday Race 2-27-22'!$B$11:$B$20,$C96,'Sunday Race 2-27-22'!$AW$11:$AW$20)</f>
        <v>0</v>
      </c>
      <c r="AR96" s="174">
        <f>SUMIF('Sunday Race 2-27-22'!$B$11:$B$20,$C96,'Sunday Race 2-27-22'!$AX$11:$AX$20)</f>
        <v>0</v>
      </c>
      <c r="AS96" s="174">
        <f>SUMIF('Sunday Race 2-27-22'!$B$11:$B$20,$C96,'Sunday Race 2-27-22'!$AY$11:$AY$20)</f>
        <v>0</v>
      </c>
      <c r="AT96" s="174">
        <f>SUMIF('Sunday Race 3-13-22'!$B$11:$B$25,$C96,'Sunday Race 3-13-22'!$AU$11:$AU$25)</f>
        <v>0</v>
      </c>
      <c r="AU96" s="174">
        <f>SUMIF('Sunday Race 3-13-22'!$B$11:$B$25,$C96,'Sunday Race 3-13-22'!$AV$11:$AV$25)</f>
        <v>0</v>
      </c>
      <c r="AV96" s="174">
        <f>SUMIF('Sunday Race 3-13-22'!$B$11:$B$25,$C96,'Sunday Race 3-13-22'!$AW$11:$AW$25)</f>
        <v>0</v>
      </c>
      <c r="AW96" s="174">
        <f>SUMIF('Sunday Race 3-13-22'!$B$11:$B$25,$C96,'Sunday Race 3-13-22'!$AX$11:$AX$25)</f>
        <v>0</v>
      </c>
      <c r="AX96" s="174">
        <f>SUMIF('Sunday Race 3-13-22'!$B$11:$B$25,$C96,'Sunday Race 3-13-22'!$AY$11:$AY$25)</f>
        <v>0</v>
      </c>
      <c r="AY96" s="174">
        <f>SUMIF('Saturday Race 3-19-22'!$B$11:$B$15,$C96,'Saturday Race 3-19-22'!$AU$11:$AU$15)</f>
        <v>0</v>
      </c>
      <c r="AZ96" s="174">
        <f>SUMIF('Saturday Race 3-19-22'!$B$11:$B$15,$C96,'Saturday Race 3-19-22'!$AV$11:$AV$15)</f>
        <v>0</v>
      </c>
      <c r="BA96" s="174">
        <f>SUMIF('Saturday Race 3-19-22'!$B$11:$B$15,$C96,'Saturday Race 3-19-22'!$AW$11:$AW$15)</f>
        <v>0</v>
      </c>
      <c r="BB96" s="174">
        <f>SUMIF('Saturday Race 3-19-22'!$B$11:$B$15,$C96,'Saturday Race 3-19-22'!$AX$11:$AX$15)</f>
        <v>0</v>
      </c>
      <c r="BC96" s="174">
        <f>SUMIF('Saturday Race 3-19-22'!$B$11:$B$15,$C96,'Saturday Race 3-19-22'!$AY$11:$AY$15)</f>
        <v>0</v>
      </c>
      <c r="BD96" s="174">
        <f>SUMIF('Sunday Races 4-10-22'!$B$11:$B$26,$C96,'Sunday Races 4-10-22'!$AU$11:$AU$26)</f>
        <v>0</v>
      </c>
      <c r="BE96" s="174">
        <f>SUMIF('Sunday Races 4-10-22'!$B$11:$B$26,$C96,'Sunday Races 4-10-22'!$AV$11:$AV$26)</f>
        <v>0</v>
      </c>
      <c r="BF96" s="174">
        <f>SUMIF('Sunday Races 4-10-22'!$B$11:$B$26,$C96,'Sunday Races 4-10-22'!$AW$11:$AW$26)</f>
        <v>0</v>
      </c>
      <c r="BG96" s="174">
        <f>SUMIF('Sunday Races 4-10-22'!$B$11:$B$26,$C96,'Sunday Races 4-10-22'!$AX$11:$AX$26)</f>
        <v>0</v>
      </c>
      <c r="BH96" s="174">
        <f>SUMIF('Sunday Races 4-10-22'!$B$11:$B$26,$C96,'Sunday Races 4-10-22'!$AY$11:$AY$26)</f>
        <v>0</v>
      </c>
      <c r="BI96" s="174">
        <f>SUMIF('Sunday Races 5-1-22'!$B$11:$B$28,$C96,'Sunday Races 5-1-22'!$AU$11:$AU$28)</f>
        <v>0</v>
      </c>
      <c r="BJ96" s="174">
        <f>SUMIF('Sunday Races 5-1-22'!$B$11:$B$28,$C96,'Sunday Races 5-1-22'!$AV$11:$AV$28)</f>
        <v>0</v>
      </c>
      <c r="BK96" s="174">
        <f>SUMIF('Sunday Races 5-1-22'!$B$11:$B$28,$C96,'Sunday Races 5-1-22'!$AW$11:$AW$28)</f>
        <v>0</v>
      </c>
      <c r="BL96" s="174">
        <f>SUMIF('Sunday Races 5-1-22'!$B$11:$B$28,$C96,'Sunday Races 5-1-22'!$AX$11:$AX$28)</f>
        <v>0</v>
      </c>
      <c r="BM96" s="174">
        <f>SUMIF('Sunday Races 5-1-22'!$B$11:$B$28,$C96,'Sunday Races 5-1-22'!$AY$11:$AY$28)</f>
        <v>0</v>
      </c>
      <c r="BN96" s="174">
        <f>SUMIF('Sunday Races 6-5-22'!$B$11:$B$28,$C96,'Sunday Races 6-5-22'!$AU$11:$AU$28)</f>
        <v>0</v>
      </c>
      <c r="BO96" s="174">
        <f>SUMIF('Sunday Races 6-5-22'!$B$11:$B$28,$C96,'Sunday Races 6-5-22'!$AV$11:$AV$28)</f>
        <v>0</v>
      </c>
      <c r="BP96" s="174">
        <f>SUMIF('Sunday Races 6-5-22'!$B$11:$B$28,$C96,'Sunday Races 6-5-22'!$AW$11:$AW$28)</f>
        <v>0</v>
      </c>
      <c r="BQ96" s="174">
        <f>SUMIF('Sunday Races 6-5-22'!$B$11:$B$28,$C96,'Sunday Races 6-5-22'!$AX$11:$AX$28)</f>
        <v>0</v>
      </c>
      <c r="BR96" s="174">
        <f>SUMIF('Sunday Races 6-5-22'!$B$11:$B$28,$C96,'Sunday Races 6-5-22'!$AY$11:$AY$28)</f>
        <v>0</v>
      </c>
      <c r="BS96" s="174">
        <f>SUMIF('Sunday Races 6-12-22'!$B$11:$B$24,$C96,'Sunday Races 6-12-22'!$AU$11:$AU$24)</f>
        <v>0</v>
      </c>
      <c r="BT96" s="174">
        <f>SUMIF('Sunday Races 6-12-22'!$B$11:$B$24,$C96,'Sunday Races 6-12-22'!$AV$11:$AV$24)</f>
        <v>0</v>
      </c>
      <c r="BU96" s="174">
        <f>SUMIF('Sunday Races 6-12-22'!$B$11:$B$24,$C96,'Sunday Races 6-12-22'!$AW$11:$AW$24)</f>
        <v>0</v>
      </c>
      <c r="BV96" s="174">
        <f>SUMIF('Sunday Races 6-12-22'!$B$11:$B$24,$C96,'Sunday Races 6-12-22'!$AX$11:$AX$24)</f>
        <v>0</v>
      </c>
      <c r="BW96" s="174">
        <f>SUMIF('Sunday Races 6-12-22'!$B$11:$B$24,$C96,'Sunday Races 6-12-22'!$AY$11:$AY$24)</f>
        <v>0</v>
      </c>
      <c r="BX96" s="174">
        <f>SUMIF('Saturday Races 6-18-22'!$B$11:$B$24,$C96,'Saturday Races 6-18-22'!$AU$11:$AU$24)</f>
        <v>0</v>
      </c>
      <c r="BY96" s="174">
        <f>SUMIF('Saturday Races 6-18-22'!$B$11:$B$24,$C96,'Saturday Races 6-18-22'!$AV$11:$AV$24)</f>
        <v>0</v>
      </c>
      <c r="BZ96" s="174">
        <f>SUMIF('Saturday Races 6-18-22'!$B$11:$B$24,$C96,'Saturday Races 6-18-22'!$AW$11:$AW$24)</f>
        <v>0</v>
      </c>
      <c r="CA96" s="174">
        <f>SUMIF('Saturday Races 6-18-22'!$B$11:$B$24,$C96,'Saturday Races 6-18-22'!$AX$11:$AX$24)</f>
        <v>0</v>
      </c>
      <c r="CB96" s="174">
        <f>SUMIF('Saturday Races 6-18-22'!$B$11:$B$24,$C96,'Saturday Races 6-18-22'!$AY$11:$AY$24)</f>
        <v>0</v>
      </c>
      <c r="CC96" s="174">
        <f>SUMIF('Sunday Races 7-3-22'!$B$11:$B$26,$C96,'Sunday Races 7-3-22'!$AU$11:$AU$26)</f>
        <v>0</v>
      </c>
      <c r="CD96" s="174">
        <f>SUMIF('Sunday Races 7-3-22'!$B$11:$B$26,$C96,'Sunday Races 7-3-22'!$AV$11:$AV$26)</f>
        <v>0</v>
      </c>
      <c r="CE96" s="174">
        <f>SUMIF('Sunday Races 7-3-22'!$B$11:$B$26,$C96,'Sunday Races 7-3-22'!$AW$11:$AW$26)</f>
        <v>0</v>
      </c>
      <c r="CF96" s="174">
        <f>SUMIF('Sunday Races 7-3-22'!$B$11:$B$26,$C96,'Sunday Races 7-3-22'!$AX$11:$AX$26)</f>
        <v>0</v>
      </c>
      <c r="CG96" s="174">
        <f>SUMIF('Sunday Races 7-3-22'!$B$11:$B$26,$C96,'Sunday Races 7-3-22'!$AY$11:$AY$26)</f>
        <v>0</v>
      </c>
      <c r="CH96" s="174">
        <f>SUMIF('Sunday Races 7-31-22'!$B$11:$B$26,$C96,'Sunday Races 7-31-22'!$AU$11:$AU$26)</f>
        <v>0</v>
      </c>
      <c r="CI96" s="174">
        <f>SUMIF('Sunday Races 7-31-22'!$B$11:$B$26,$C96,'Sunday Races 7-31-22'!$AV$11:$AV$26)</f>
        <v>0</v>
      </c>
      <c r="CJ96" s="174">
        <f>SUMIF('Sunday Races 7-31-22'!$B$11:$B$26,$C96,'Sunday Races 7-31-22'!$AW$11:$AW$26)</f>
        <v>0</v>
      </c>
      <c r="CK96" s="174">
        <f>SUMIF('Sunday Races 7-31-22'!$B$11:$B$26,$C96,'Sunday Races 7-31-22'!$AX$11:$AX$26)</f>
        <v>0</v>
      </c>
      <c r="CL96" s="174">
        <f>SUMIF('Sunday Races 7-31-22'!$B$11:$B$26,$C96,'Sunday Races 7-31-22'!$AY$11:$AY$26)</f>
        <v>0</v>
      </c>
      <c r="CM96" s="174">
        <f>SUMIF('Sunday Races 8-14-22'!$B$11:$B$26,$C96,'Sunday Races 8-14-22'!$AU$11:$AU$26)</f>
        <v>0</v>
      </c>
      <c r="CN96" s="174">
        <f>SUMIF('Sunday Races 8-14-22'!$B$11:$B$26,$C96,'Sunday Races 8-14-22'!$AV$11:$AV$26)</f>
        <v>0</v>
      </c>
      <c r="CO96" s="174">
        <f>SUMIF('Sunday Races 8-14-22'!$B$11:$B$26,$C96,'Sunday Races 8-14-22'!$AW$11:$AW$26)</f>
        <v>0</v>
      </c>
      <c r="CP96" s="174">
        <f>SUMIF('Sunday Races 8-14-22'!$B$11:$B$26,$C96,'Sunday Races 8-14-22'!$AX$11:$AX$26)</f>
        <v>0</v>
      </c>
      <c r="CQ96" s="174">
        <f>SUMIF('Sunday Races 8-14-22'!$B$11:$B$26,$C96,'Sunday Races 8-14-22'!$AY$11:$AY$26)</f>
        <v>0</v>
      </c>
      <c r="CR96" s="174">
        <f>SUMIF('Saturday Races 8-20-22'!$B$11:$B$26,$C96,'Saturday Races 8-20-22'!$AU$11:$AU$26)</f>
        <v>0</v>
      </c>
      <c r="CS96" s="174">
        <f>SUMIF('Saturday Races 8-20-22'!$B$11:$B$26,$C96,'Saturday Races 8-20-22'!$AV$11:$AV$26)</f>
        <v>0</v>
      </c>
      <c r="CT96" s="174">
        <f>SUMIF('Saturday Races 8-20-22'!$B$11:$B$26,$C96,'Saturday Races 8-20-22'!$AW$11:$AW$26)</f>
        <v>0</v>
      </c>
      <c r="CU96" s="174">
        <f>SUMIF('Saturday Races 8-20-22'!$B$11:$B$26,$C96,'Saturday Races 8-20-22'!$AX$11:$AX$26)</f>
        <v>0</v>
      </c>
      <c r="CV96" s="174">
        <f>SUMIF('Saturday Races 8-20-22'!$B$11:$B$26,$C96,'Saturday Races 8-20-22'!$AY$11:$AY$26)</f>
        <v>0</v>
      </c>
      <c r="CW96" s="174">
        <f>SUMIF('Sunday Races 9-11-22'!$B$11:$B$20,$C96,'Sunday Races 9-11-22'!$AU$11:$AU$20)</f>
        <v>0</v>
      </c>
      <c r="CX96" s="174">
        <f>SUMIF('Sunday Races 9-11-22'!$B$11:$B$20,$C96,'Sunday Races 9-11-22'!$AV$11:$AV$20)</f>
        <v>0</v>
      </c>
      <c r="CY96" s="174">
        <f>SUMIF('Sunday Races 9-11-22'!$B$11:$B$20,$C96,'Sunday Races 9-11-22'!$AW$11:$AW$20)</f>
        <v>0</v>
      </c>
      <c r="CZ96" s="174">
        <f>SUMIF('Sunday Races 9-11-22'!$B$11:$B$20,$C96,'Sunday Races 9-11-22'!$AX$11:$AX$20)</f>
        <v>0</v>
      </c>
      <c r="DA96" s="174">
        <f>SUMIF('Sunday Races 9-11-22'!$B$11:$B$20,$C96,'Sunday Races 9-11-22'!$AY$11:$AY$20)</f>
        <v>0</v>
      </c>
      <c r="DB96" s="174">
        <f>SUMIF('Sunday Races 10-9-22'!$B$11:$B$21,$C96,'Sunday Races 10-9-22'!$AU$11:$AU$21)</f>
        <v>0</v>
      </c>
      <c r="DC96" s="174">
        <f>SUMIF('Sunday Races 10-9-22'!$B$11:$B$21,$C96,'Sunday Races 10-9-22'!$AV$11:$AV$21)</f>
        <v>0</v>
      </c>
      <c r="DD96" s="174">
        <f>SUMIF('Sunday Races 10-9-22'!$B$11:$B$21,$C96,'Sunday Races 10-9-22'!$AW$11:$AW$21)</f>
        <v>0</v>
      </c>
      <c r="DE96" s="174">
        <f>SUMIF('Sunday Races 10-9-22'!$B$11:$B$21,$C96,'Sunday Races 10-9-22'!$AX$11:$AX$21)</f>
        <v>0</v>
      </c>
      <c r="DF96" s="174">
        <f>SUMIF('Sunday Races 10-9-22'!$B$11:$B$21,$C96,'Sunday Races 10-9-22'!$AY$11:$AY$21)</f>
        <v>0</v>
      </c>
      <c r="DG96" s="174">
        <f>SUMIF('Sunday Races 10-23-22'!$B$11:$B$22,$C96,'Sunday Races 10-23-22'!$AU$11:$AU$22)</f>
        <v>0</v>
      </c>
      <c r="DH96" s="174">
        <f>SUMIF('Sunday Races 10-23-22'!$B$11:$B$22,$C96,'Sunday Races 10-23-22'!$AV$11:$AV$22)</f>
        <v>0</v>
      </c>
      <c r="DI96" s="174">
        <f>SUMIF('Sunday Races 10-23-22'!$B$11:$B$22,$C96,'Sunday Races 10-23-22'!$AW$11:$AW$22)</f>
        <v>0</v>
      </c>
      <c r="DJ96" s="174">
        <f>SUMIF('Sunday Races 10-23-22'!$B$11:$B$22,$C96,'Sunday Races 10-23-22'!$AX$11:$AX$22)</f>
        <v>0</v>
      </c>
      <c r="DK96" s="174">
        <f>SUMIF('Sunday Races 10-23-22'!$B$11:$B$22,$C96,'Sunday Races 10-23-22'!$AY$11:$AY$22)</f>
        <v>0</v>
      </c>
      <c r="DL96" s="175"/>
      <c r="DM96" s="176"/>
      <c r="DN96" s="177">
        <f t="shared" si="89"/>
        <v>0</v>
      </c>
      <c r="DO96" s="177">
        <f t="shared" si="89"/>
        <v>0</v>
      </c>
      <c r="DP96" s="177">
        <f t="shared" si="89"/>
        <v>0</v>
      </c>
      <c r="DQ96" s="177">
        <f t="shared" si="89"/>
        <v>0</v>
      </c>
      <c r="DR96" s="177">
        <f t="shared" si="89"/>
        <v>0</v>
      </c>
      <c r="DS96" s="177">
        <f t="shared" si="89"/>
        <v>0</v>
      </c>
      <c r="DT96" s="177">
        <f t="shared" si="89"/>
        <v>0</v>
      </c>
      <c r="DU96" s="177">
        <f t="shared" si="89"/>
        <v>0</v>
      </c>
      <c r="DV96" s="177">
        <f t="shared" si="89"/>
        <v>0</v>
      </c>
      <c r="DW96" s="177">
        <f t="shared" si="89"/>
        <v>0</v>
      </c>
      <c r="DX96" s="177">
        <f t="shared" si="90"/>
        <v>0</v>
      </c>
      <c r="DY96" s="177">
        <f t="shared" si="90"/>
        <v>0</v>
      </c>
      <c r="DZ96" s="177">
        <f t="shared" si="90"/>
        <v>0</v>
      </c>
      <c r="EA96" s="177">
        <f t="shared" si="90"/>
        <v>0</v>
      </c>
      <c r="EB96" s="177">
        <f t="shared" si="90"/>
        <v>0</v>
      </c>
      <c r="EC96" s="177">
        <f t="shared" si="90"/>
        <v>0</v>
      </c>
      <c r="ED96" s="177">
        <f t="shared" si="90"/>
        <v>0</v>
      </c>
      <c r="EE96" s="177">
        <f t="shared" si="90"/>
        <v>0</v>
      </c>
      <c r="EF96" s="177">
        <f t="shared" si="90"/>
        <v>0</v>
      </c>
      <c r="EG96" s="177">
        <f t="shared" si="90"/>
        <v>0</v>
      </c>
      <c r="EH96" s="177">
        <f t="shared" si="91"/>
        <v>0</v>
      </c>
      <c r="EI96" s="177">
        <f t="shared" si="91"/>
        <v>0</v>
      </c>
      <c r="EJ96" s="177">
        <f t="shared" si="91"/>
        <v>0</v>
      </c>
      <c r="EK96" s="177">
        <f t="shared" si="91"/>
        <v>0</v>
      </c>
      <c r="EL96" s="177">
        <f t="shared" si="91"/>
        <v>0</v>
      </c>
      <c r="EM96" s="177">
        <f t="shared" si="91"/>
        <v>0</v>
      </c>
      <c r="EN96" s="177">
        <f t="shared" si="91"/>
        <v>0</v>
      </c>
      <c r="EO96" s="177">
        <f t="shared" si="91"/>
        <v>0</v>
      </c>
      <c r="EP96" s="177">
        <f t="shared" si="91"/>
        <v>0</v>
      </c>
      <c r="EQ96" s="177">
        <f t="shared" si="91"/>
        <v>0</v>
      </c>
      <c r="ER96" s="177">
        <f t="shared" si="92"/>
        <v>0</v>
      </c>
      <c r="ES96" s="177">
        <f t="shared" si="92"/>
        <v>0</v>
      </c>
      <c r="ET96" s="177">
        <f t="shared" si="92"/>
        <v>0</v>
      </c>
      <c r="EU96" s="177">
        <f t="shared" si="92"/>
        <v>0</v>
      </c>
      <c r="EV96" s="177">
        <f t="shared" si="92"/>
        <v>0</v>
      </c>
      <c r="EW96" s="177">
        <f t="shared" si="92"/>
        <v>0</v>
      </c>
      <c r="EX96" s="177">
        <f t="shared" si="92"/>
        <v>0</v>
      </c>
      <c r="EY96" s="177">
        <f t="shared" si="92"/>
        <v>0</v>
      </c>
      <c r="EZ96" s="177">
        <f t="shared" si="92"/>
        <v>0</v>
      </c>
      <c r="FA96" s="177">
        <f t="shared" si="92"/>
        <v>0</v>
      </c>
      <c r="FB96" s="177">
        <f t="shared" si="93"/>
        <v>0</v>
      </c>
      <c r="FC96" s="177">
        <f t="shared" si="93"/>
        <v>0</v>
      </c>
      <c r="FD96" s="177">
        <f t="shared" si="93"/>
        <v>0</v>
      </c>
      <c r="FE96" s="177">
        <f t="shared" si="93"/>
        <v>0</v>
      </c>
      <c r="FF96" s="177">
        <f t="shared" si="93"/>
        <v>0</v>
      </c>
      <c r="FG96" s="177">
        <f t="shared" si="93"/>
        <v>0</v>
      </c>
      <c r="FH96" s="177">
        <f t="shared" si="93"/>
        <v>0</v>
      </c>
      <c r="FI96" s="177">
        <f t="shared" si="93"/>
        <v>0</v>
      </c>
      <c r="FJ96" s="177">
        <f t="shared" si="93"/>
        <v>0</v>
      </c>
      <c r="FK96" s="177">
        <f t="shared" si="93"/>
        <v>0</v>
      </c>
      <c r="FL96" s="177">
        <f t="shared" si="94"/>
        <v>0</v>
      </c>
      <c r="FM96" s="177">
        <f t="shared" si="94"/>
        <v>0</v>
      </c>
      <c r="FN96" s="177">
        <f t="shared" si="94"/>
        <v>0</v>
      </c>
      <c r="FO96" s="177">
        <f t="shared" si="94"/>
        <v>0</v>
      </c>
      <c r="FP96" s="177">
        <f t="shared" si="94"/>
        <v>0</v>
      </c>
      <c r="FQ96" s="177">
        <f t="shared" si="94"/>
        <v>0</v>
      </c>
      <c r="FR96" s="177">
        <f t="shared" si="94"/>
        <v>0</v>
      </c>
      <c r="FS96" s="177">
        <f t="shared" si="94"/>
        <v>0</v>
      </c>
      <c r="FT96" s="177">
        <f t="shared" si="94"/>
        <v>0</v>
      </c>
      <c r="FU96" s="177">
        <f t="shared" si="94"/>
        <v>0</v>
      </c>
      <c r="FV96" s="177">
        <f t="shared" si="94"/>
        <v>0</v>
      </c>
      <c r="FW96" s="177">
        <f t="shared" si="94"/>
        <v>0</v>
      </c>
      <c r="FX96" s="177">
        <f t="shared" si="94"/>
        <v>0</v>
      </c>
      <c r="FY96" s="177">
        <f t="shared" si="94"/>
        <v>0</v>
      </c>
      <c r="FZ96" s="177">
        <f t="shared" si="94"/>
        <v>0</v>
      </c>
      <c r="GA96" s="177"/>
      <c r="GB96" s="229">
        <f t="shared" si="81"/>
        <v>0</v>
      </c>
      <c r="GC96" s="229">
        <f t="shared" si="82"/>
        <v>0</v>
      </c>
      <c r="GD96" s="174">
        <f>SUMIF('One Day 12-04-21 Scots'!$B$11:$B$24,$C96,'One Day 12-04-21 Scots'!$AU$11:$AU$24)</f>
        <v>0</v>
      </c>
      <c r="GE96" s="174">
        <f>SUMIF('One Day 12-04-21 Scots'!$B$11:$B$24,$C96,'One Day 12-04-21 Scots'!$AV$11:$AV$24)</f>
        <v>0</v>
      </c>
      <c r="GF96" s="174">
        <f>SUMIF('One Day 12-04-21 Scots'!$B$11:$B$24,$C96,'One Day 12-04-21 Scots'!$AW$11:$AW$24)</f>
        <v>0</v>
      </c>
      <c r="GG96" s="174">
        <f>SUMIF('One Day 12-04-21 Scots'!$B$11:$B$24,$C96,'One Day 12-04-21 Scots'!$AX$11:$AX$24)</f>
        <v>0</v>
      </c>
      <c r="GH96" s="174">
        <f>SUMIF('One Day 12-04-21 Scots'!$B$11:$B$24,$C96,'One Day 12-04-21 Scots'!$AY$11:$AY$24)</f>
        <v>0</v>
      </c>
      <c r="GI96" s="174">
        <f>SUMIF('One Day 12-04-21 Thistles'!$B$11:$B$25,$C96,'One Day 12-04-21 Thistles'!$AU$11:$AU$25)</f>
        <v>0</v>
      </c>
      <c r="GJ96" s="174">
        <f>SUMIF('One Day 12-04-21 Thistles'!$B$11:$B$25,$C96,'One Day 12-04-21 Thistles'!$AV$11:$AV$25)</f>
        <v>0</v>
      </c>
      <c r="GK96" s="174">
        <f>SUMIF('One Day 12-04-21 Thistles'!$B$11:$B$25,$C96,'One Day 12-04-21 Thistles'!$AW$11:$AW$25)</f>
        <v>0</v>
      </c>
      <c r="GL96" s="174">
        <f>SUMIF('One Day 12-04-21 Thistles'!$B$11:$B$25,$C96,'One Day 12-04-21 Thistles'!$AX$11:$AX$25)</f>
        <v>0</v>
      </c>
      <c r="GM96" s="174">
        <f>SUMIF('One Day 12-04-21 Thistles'!$B$11:$B$25,$C96,'One Day 12-04-21 Thistles'!$AY$11:$AY$25)</f>
        <v>0</v>
      </c>
      <c r="GN96" s="174">
        <f>SUMIF('Chili One Day 2-12-22 Scots'!$B$11:$B$27,$C96,'Chili One Day 2-12-22 Scots'!$AU$11:$AU$27)</f>
        <v>0</v>
      </c>
      <c r="GO96" s="174">
        <f>SUMIF('Chili One Day 2-12-22 Scots'!$B$11:$B$27,$C96,'Chili One Day 2-12-22 Scots'!$AV$11:$AV$27)</f>
        <v>0</v>
      </c>
      <c r="GP96" s="174">
        <f>SUMIF('Chili One Day 2-12-22 Scots'!$B$11:$B$27,$C96,'Chili One Day 2-12-22 Scots'!$AW$11:$AW$27)</f>
        <v>0</v>
      </c>
      <c r="GQ96" s="174">
        <f>SUMIF('Chili One Day 2-12-22 Scots'!$B$11:$B$27,$C96,'Chili One Day 2-12-22 Scots'!$AX$11:$AX$27)</f>
        <v>0</v>
      </c>
      <c r="GR96" s="174">
        <f>SUMIF('Chili One Day 2-12-22 Scots'!$B$11:$B$27,$C96,'Chili One Day 2-12-22 Scots'!$AY$11:$AY$27)</f>
        <v>0</v>
      </c>
      <c r="GS96" s="174">
        <f>SUMIF('Chili One Day 2-12-22 Thistles'!$B$11:$B$27,$C96,'Chili One Day 2-12-22 Thistles'!$AU$11:$AU$27)</f>
        <v>0</v>
      </c>
      <c r="GT96" s="174">
        <f>SUMIF('Chili One Day 2-12-22 Thistles'!$B$11:$B$27,$C96,'Chili One Day 2-12-22 Thistles'!$AV$11:$AV$27)</f>
        <v>0</v>
      </c>
      <c r="GU96" s="174">
        <f>SUMIF('Chili One Day 2-12-22 Thistles'!$B$11:$B$27,$C96,'Chili One Day 2-12-22 Thistles'!$AW$11:$AW$27)</f>
        <v>0</v>
      </c>
      <c r="GV96" s="174">
        <f>SUMIF('Chili One Day 2-12-22 Thistles'!$B$11:$B$27,$C96,'Chili One Day 2-12-22 Thistles'!$AX$11:$AX$27)</f>
        <v>0</v>
      </c>
      <c r="GW96" s="174">
        <f>SUMIF('Chili One Day 2-12-22 Thistles'!$B$11:$B$27,$C96,'Chili One Day 2-12-22 Thistles'!$AY$11:$AY$27)</f>
        <v>0</v>
      </c>
      <c r="GX96" s="174">
        <f>SUMIF('Ironman One Day 3-5-22 FS'!$B$11:$B$26,$C96,'Ironman One Day 3-5-22 FS'!$AU$11:$AU$26)</f>
        <v>0</v>
      </c>
      <c r="GY96" s="174">
        <f>SUMIF('Ironman One Day 3-5-22 FS'!$B$11:$B$26,$C96,'Ironman One Day 3-5-22 FS'!$AV$11:$AV$26)</f>
        <v>0</v>
      </c>
      <c r="GZ96" s="174">
        <f>SUMIF('Ironman One Day 3-5-22 FS'!$B$11:$B$26,$C96,'Ironman One Day 3-5-22 FS'!$AW$11:$AW$26)</f>
        <v>0</v>
      </c>
      <c r="HA96" s="174">
        <f>SUMIF('Ironman One Day 3-5-22 FS'!$B$11:$B$26,$C96,'Ironman One Day 3-5-22 FS'!$AX$11:$AX$26)</f>
        <v>0</v>
      </c>
      <c r="HB96" s="174">
        <f>SUMIF('Ironman One Day 3-5-22 FS'!$B$11:$B$26,$C96,'Ironman One Day 3-5-22 FS'!$AY$11:$AY$26)</f>
        <v>0</v>
      </c>
      <c r="HC96" s="174">
        <f>SUMIF('Ironman One Day 3-5-22 420'!$B$11:$B$26,$C96,'Ironman One Day 3-5-22 420'!$AU$11:$AU$26)</f>
        <v>0</v>
      </c>
      <c r="HD96" s="174">
        <f>SUMIF('Ironman One Day 3-5-22 420'!$B$11:$B$26,$C96,'Ironman One Day 3-5-22 420'!$AV$11:$AV$26)</f>
        <v>0</v>
      </c>
      <c r="HE96" s="174">
        <f>SUMIF('Ironman One Day 3-5-22 420'!$B$11:$B$26,$C96,'Ironman One Day 3-5-22 420'!$AW$11:$AW$26)</f>
        <v>0</v>
      </c>
      <c r="HF96" s="174">
        <f>SUMIF('Ironman One Day 3-5-22 420'!$B$11:$B$26,$C96,'Ironman One Day 3-5-22 420'!$AX$11:$AX$26)</f>
        <v>0</v>
      </c>
      <c r="HG96" s="174">
        <f>SUMIF('Ironman One Day 3-5-22 420'!$B$11:$B$26,$C96,'Ironman One Day 3-5-22 420'!$AY$11:$AY$26)</f>
        <v>0</v>
      </c>
      <c r="HH96" s="174">
        <f>SUMIF('Easter One Day 4-16-22 FS'!$B$11:$B$25,$C96,'Easter One Day 4-16-22 FS'!$AU$11:$AU$25)</f>
        <v>0</v>
      </c>
      <c r="HI96" s="174">
        <f>SUMIF('Easter One Day 4-16-22 FS'!$B$11:$B$25,$C96,'Easter One Day 4-16-22 FS'!$AV$11:$AV$25)</f>
        <v>0</v>
      </c>
      <c r="HJ96" s="174">
        <f>SUMIF('Easter One Day 4-16-22 FS'!$B$11:$B$25,$C96,'Easter One Day 4-16-22 FS'!$AW$11:$AW$25)</f>
        <v>0</v>
      </c>
      <c r="HK96" s="174">
        <f>SUMIF('Easter One Day 4-16-22 FS'!$B$11:$B$25,$C96,'Easter One Day 4-16-22 FS'!$AX$11:$AX$25)</f>
        <v>0</v>
      </c>
      <c r="HL96" s="174">
        <f>SUMIF('Easter One Day 4-16-22 FS'!$B$11:$B$25,$C96,'Easter One Day 4-16-22 FS'!$AY$11:$AY$25)</f>
        <v>0</v>
      </c>
      <c r="HM96" s="174">
        <f>SUMIF('Easter One Day 4-16-22 TH'!$B$11:$B$25,$C96,'Easter One Day 4-16-22 TH'!$AU$11:$AU$25)</f>
        <v>0</v>
      </c>
      <c r="HN96" s="174">
        <f>SUMIF('Easter One Day 4-16-22 TH'!$B$11:$B$25,$C96,'Easter One Day 4-16-22 TH'!$AV$11:$AV$25)</f>
        <v>0</v>
      </c>
      <c r="HO96" s="174">
        <f>SUMIF('Easter One Day 4-16-22 TH'!$B$11:$B$25,$C96,'Easter One Day 4-16-22 TH'!$AW$11:$AW$25)</f>
        <v>0</v>
      </c>
      <c r="HP96" s="174">
        <f>SUMIF('Easter One Day 4-16-22 TH'!$B$11:$B$25,$C96,'Easter One Day 4-16-22 TH'!$AX$11:$AX$25)</f>
        <v>0</v>
      </c>
      <c r="HQ96" s="174">
        <f>SUMIF('Easter One Day 4-16-22 TH'!$B$11:$B$25,$C96,'Easter One Day 4-16-22 TH'!$AY$11:$AY$25)</f>
        <v>0</v>
      </c>
      <c r="HR96" s="174">
        <f>SUMIF('Long Distance Race 5-7-22'!$B$11:$B$25,$C96,'Long Distance Race 5-7-22'!$AU$11:$AU$25)</f>
        <v>0</v>
      </c>
      <c r="HS96" s="174">
        <f>SUMIF('Long Distance Race 5-7-22'!$B$11:$B$18,$C96,'Long Distance Race 5-7-22'!$AV$11:$AV$18)</f>
        <v>0</v>
      </c>
      <c r="HT96" s="174">
        <f>SUMIF('Long Distance Race 5-7-22'!$B$11:$B$18,$C96,'Long Distance Race 5-7-22'!$AW$11:$AW$18)</f>
        <v>0</v>
      </c>
      <c r="HU96" s="174">
        <f>SUMIF('Long Distance Race 5-7-22'!$B$11:$B$18,$C96,'Long Distance Race 5-7-22'!$AX$11:$AX$18)</f>
        <v>0</v>
      </c>
      <c r="HV96" s="174">
        <f>SUMIF('Long Distance Race 5-7-22'!$B$11:$B$18,$C96,'Long Distance Race 5-7-22'!$AY$11:$AY$18)</f>
        <v>0</v>
      </c>
      <c r="HW96" s="174">
        <f>SUMIF('Memorial Day Regatta 5-28-22 Op'!$B$11:$B$25,$C96,'Memorial Day Regatta 5-28-22 Op'!$AU$11:$AU$25)</f>
        <v>0</v>
      </c>
      <c r="HX96" s="174">
        <f>SUMIF('Memorial Day Regatta 5-28-22 Op'!$B$11:$B$18,$C96,'Memorial Day Regatta 5-28-22 Op'!$AV$11:$AV$18)</f>
        <v>0</v>
      </c>
      <c r="HY96" s="174">
        <f>SUMIF('Memorial Day Regatta 5-28-22 Op'!$B$11:$B$18,$C96,'Memorial Day Regatta 5-28-22 Op'!$AW$11:$AW$18)</f>
        <v>0</v>
      </c>
      <c r="HZ96" s="174">
        <f>SUMIF('Memorial Day Regatta 5-28-22 Op'!$B$11:$B$18,$C96,'Memorial Day Regatta 5-28-22 Op'!$AX$11:$AX$18)</f>
        <v>0</v>
      </c>
      <c r="IA96" s="174">
        <f>SUMIF('Memorial Day Regatta 5-28-22 Op'!$B$11:$B$18,$C96,'Memorial Day Regatta 5-28-22 Op'!$AY$11:$AY$18)</f>
        <v>0</v>
      </c>
      <c r="IB96" s="174">
        <f>SUMIF('Caldwell Cup 6-25-22 TH'!$B$11:$B$25,$C96,'Caldwell Cup 6-25-22 TH'!$AU$11:$AU$25)</f>
        <v>0</v>
      </c>
      <c r="IC96" s="174">
        <f>SUMIF('Caldwell Cup 6-25-22 TH'!$B$11:$B$25,$C96,'Caldwell Cup 6-25-22 TH'!$AV$11:$AV$25)</f>
        <v>0</v>
      </c>
      <c r="ID96" s="174">
        <f>SUMIF('Caldwell Cup 6-25-22 TH'!$B$11:$B$25,$C96,'Caldwell Cup 6-25-22 TH'!$AW$11:$AW$25)</f>
        <v>0</v>
      </c>
      <c r="IE96" s="174">
        <f>SUMIF('Caldwell Cup 6-25-22 TH'!$B$11:$B$25,$C96,'Caldwell Cup 6-25-22 TH'!$AX$11:$AX$25)</f>
        <v>0</v>
      </c>
      <c r="IF96" s="174">
        <f>SUMIF('Caldwell Cup 6-25-22 TH'!$B$11:$B$25,$C96,'Caldwell Cup 6-25-22 TH'!$AY$11:$AY$25)</f>
        <v>0</v>
      </c>
      <c r="IG96" s="174">
        <f>SUMIF('Caldwell Cup 6-25-22 FS'!$B$11:$B$21,$C96,'Caldwell Cup 6-25-22 FS'!$AU$11:$AU$21)</f>
        <v>0</v>
      </c>
      <c r="IH96" s="174">
        <f>SUMIF('Caldwell Cup 6-25-22 FS'!$B$11:$B$21,$C96,'Caldwell Cup 6-25-22 FS'!$AV$11:$AV$21)</f>
        <v>0</v>
      </c>
      <c r="II96" s="174">
        <f>SUMIF('Caldwell Cup 6-25-22 FS'!$B$11:$B$21,$C96,'Caldwell Cup 6-25-22 FS'!$AW$11:$AW$21)</f>
        <v>0</v>
      </c>
      <c r="IJ96" s="174">
        <f>SUMIF('Caldwell Cup 6-25-22 FS'!$B$11:$B$21,$C96,'Caldwell Cup 6-25-22 FS'!$AX$11:$AX$21)</f>
        <v>0</v>
      </c>
      <c r="IK96" s="174">
        <f>SUMIF('Caldwell Cup 6-25-22 FS'!$B$11:$B$21,$C96,'Caldwell Cup 6-25-22 FS'!$AY$11:$AY$21)</f>
        <v>0</v>
      </c>
      <c r="IL96" s="174">
        <f>SUMIF('Caldwell Cup 6-25-22 Lasers'!$B$11:$B$23,$C96,'Caldwell Cup 6-25-22 Lasers'!$AU$11:$AU$23)</f>
        <v>0</v>
      </c>
      <c r="IM96" s="174">
        <f>SUMIF('Caldwell Cup 6-25-22 Lasers'!$B$11:$B$23,$C96,'Caldwell Cup 6-25-22 Lasers'!$AV$11:$AV$23)</f>
        <v>0</v>
      </c>
      <c r="IN96" s="174">
        <f>SUMIF('Caldwell Cup 6-25-22 Lasers'!$B$11:$B$23,$C96,'Caldwell Cup 6-25-22 Lasers'!$AW$11:$AW$23)</f>
        <v>0</v>
      </c>
      <c r="IO96" s="174">
        <f>SUMIF('Caldwell Cup 6-25-22 Lasers'!$B$11:$B$23,$C96,'Caldwell Cup 6-25-22 Lasers'!$AX$11:$AX$23)</f>
        <v>0</v>
      </c>
      <c r="IP96" s="174">
        <f>SUMIF('Caldwell Cup 6-25-22 Lasers'!$B$11:$B$23,$C96,'Caldwell Cup 6-25-22 Lasers'!$AY$11:$AY$23)</f>
        <v>0</v>
      </c>
      <c r="IQ96" s="174">
        <f>SUMIF('Labor Day Regatta 9-3-22 FS'!$B$11:$B$30,$C96,'Labor Day Regatta 9-3-22 FS'!$AU$11:$AU$30)</f>
        <v>0</v>
      </c>
      <c r="IR96" s="174">
        <f>SUMIF('Labor Day Regatta 9-3-22 FS'!$B$11:$B$30,$C96,'Labor Day Regatta 9-3-22 FS'!$AV$11:$AV$30)</f>
        <v>0</v>
      </c>
      <c r="IS96" s="174">
        <f>SUMIF('Labor Day Regatta 9-3-22 FS'!$B$11:$B$30,$C96,'Labor Day Regatta 9-3-22 FS'!$AW$11:$AW$30)</f>
        <v>0</v>
      </c>
      <c r="IT96" s="174">
        <f>SUMIF('Labor Day Regatta 9-3-22 FS'!$B$11:$B$30,$C96,'Labor Day Regatta 9-3-22 FS'!$AX$11:$AX$30)</f>
        <v>0</v>
      </c>
      <c r="IU96" s="174">
        <f>SUMIF('Labor Day Regatta 9-3-22 FS'!$B$11:$B$30,$C96,'Labor Day Regatta 9-3-22 FS'!$AY$11:$AY$30)</f>
        <v>0</v>
      </c>
      <c r="IV96" s="174">
        <f>SUMIF('2022-09-17 Leukemia Cup FS'!$B$11:$B$26,$C96,'2022-09-17 Leukemia Cup FS'!$AU$11:$AU$26)</f>
        <v>0</v>
      </c>
      <c r="IW96" s="174">
        <f>SUMIF('2022-09-17 Leukemia Cup FS'!$B$11:$B$26,$C96,'2022-09-17 Leukemia Cup FS'!$AV$11:$AV$26)</f>
        <v>0</v>
      </c>
      <c r="IX96" s="174">
        <f>SUMIF('2022-09-17 Leukemia Cup FS'!$B$11:$B$26,$C96,'2022-09-17 Leukemia Cup FS'!$AW$11:$AW$26)</f>
        <v>0</v>
      </c>
      <c r="IY96" s="174">
        <f>SUMIF('2022-09-17 Leukemia Cup FS'!$B$11:$B$26,$C96,'2022-09-17 Leukemia Cup FS'!$AX$11:$AX$26)</f>
        <v>0</v>
      </c>
      <c r="IZ96" s="174">
        <f>SUMIF('2022-09-17 Leukemia Cup FS'!$B$11:$B$26,$C96,'2022-09-17 Leukemia Cup FS'!$AY$11:$AY$26)</f>
        <v>0</v>
      </c>
      <c r="JA96" s="174">
        <f>SUMIF('2022-09-17 Leukemia Cup TH'!$B$11:$B$28,$C96,'2022-09-17 Leukemia Cup TH'!$AU$11:$AU$28)</f>
        <v>0</v>
      </c>
      <c r="JB96" s="174">
        <f>SUMIF('2022-09-17 Leukemia Cup TH'!$B$11:$B$28,$C96,'2022-09-17 Leukemia Cup TH'!$AV$11:$AV$28)</f>
        <v>0</v>
      </c>
      <c r="JC96" s="174">
        <f>SUMIF('2022-09-17 Leukemia Cup TH'!$B$11:$B$28,$C96,'2022-09-17 Leukemia Cup TH'!$AW$11:$AW$28)</f>
        <v>0</v>
      </c>
      <c r="JD96" s="174">
        <f>SUMIF('2022-09-17 Leukemia Cup TH'!$B$11:$B$28,$C96,'2022-09-17 Leukemia Cup TH'!$AX$11:$AX$28)</f>
        <v>0</v>
      </c>
      <c r="JE96" s="174">
        <f>SUMIF('2022-09-17 Leukemia Cup TH'!$B$11:$B$28,$C96,'2022-09-17 Leukemia Cup TH'!$AY$11:$AY$28)</f>
        <v>0</v>
      </c>
      <c r="JF96" s="174">
        <f>SUMIF('Smith-Berry LDR 9-24-22'!$B$11:$B$30,$C96,'Smith-Berry LDR 9-24-22'!$AU$11:$AU$30)</f>
        <v>0</v>
      </c>
      <c r="JG96" s="174">
        <f>SUMIF('Smith-Berry LDR 9-24-22'!$B$11:$B$30,$C96,'Smith-Berry LDR 9-24-22'!$AV$11:$AV$30)</f>
        <v>0</v>
      </c>
      <c r="JH96" s="174">
        <f>SUMIF('Smith-Berry LDR 9-24-22'!$B$11:$B$30,$C96,'Smith-Berry LDR 9-24-22'!$AW$11:$AW$30)</f>
        <v>0</v>
      </c>
      <c r="JI96" s="174">
        <f>SUMIF('Smith-Berry LDR 9-24-22'!$B$11:$B$30,$C96,'Smith-Berry LDR 9-24-22'!$AX$11:$AX$30)</f>
        <v>0</v>
      </c>
      <c r="JJ96" s="174">
        <f>SUMIF('Smith-Berry LDR 9-24-22'!$B$11:$B$30,$C96,'Smith-Berry LDR 9-24-22'!$AY$11:$AY$30)</f>
        <v>0</v>
      </c>
      <c r="JK96" s="174">
        <f>SUMIF('Great Scot 10-1-22 Cham'!$B$11:$B$38,$C96,'Great Scot 10-1-22 Cham'!$AU$11:$AU$38)</f>
        <v>0</v>
      </c>
      <c r="JL96" s="174">
        <f>SUMIF('Great Scot 10-1-22 Cham'!$B$11:$B$38,$C96,'Great Scot 10-1-22 Cham'!$AV$11:$AV$38)</f>
        <v>0</v>
      </c>
      <c r="JM96" s="174">
        <f>SUMIF('Great Scot 10-1-22 Cham'!$B$11:$B$38,$C96,'Great Scot 10-1-22 Cham'!$AW$11:$AW$38)</f>
        <v>0</v>
      </c>
      <c r="JN96" s="174">
        <f>SUMIF('Great Scot 10-1-22 Cham'!$B$11:$B$38,$C96,'Great Scot 10-1-22 Cham'!$AX$11:$AX$38)</f>
        <v>0</v>
      </c>
      <c r="JO96" s="174">
        <f>SUMIF('Great Scot 10-1-22 Cham'!$B$11:$B$38,$C96,'Great Scot 10-1-22 Cham'!$AY$11:$AY$38)</f>
        <v>0</v>
      </c>
      <c r="JP96" s="174">
        <f>SUMIF('Great Scot 10-1-22 Chal'!$B$11:$B$28,$C96,'Great Scot 10-1-22 Chal'!$AU$11:$AU$28)</f>
        <v>0</v>
      </c>
      <c r="JQ96" s="174">
        <f>SUMIF('Great Scot 10-1-22 Chal'!$B$11:$B$28,$C96,'Great Scot 10-1-22 Chal'!$AV$11:$AV$28)</f>
        <v>0</v>
      </c>
      <c r="JR96" s="174">
        <f>SUMIF('Great Scot 10-1-22 Chal'!$B$11:$B$28,$C96,'Great Scot 10-1-22 Chal'!$AW$11:$AW$28)</f>
        <v>0</v>
      </c>
      <c r="JS96" s="174">
        <f>SUMIF('Great Scot 10-1-22 Chal'!$B$11:$B$28,$C96,'Great Scot 10-1-22 Chal'!$AX$11:$AX$28)</f>
        <v>0</v>
      </c>
      <c r="JT96" s="174">
        <f>SUMIF('Great Scot 10-1-22 Chal'!$B$11:$B$28,$C96,'Great Scot 10-1-22 Chal'!$AY$11:$AY$28)</f>
        <v>0</v>
      </c>
      <c r="JU96" s="174">
        <f>SUMIF('Great Pumpkin Regatta 10-15-22'!$B$11:$B$54,$C96,'Great Pumpkin Regatta 10-15-22'!$AU$11:$AU$54)</f>
        <v>0</v>
      </c>
      <c r="JV96" s="174">
        <f>SUMIF('Great Pumpkin Regatta 10-15-22'!$B$11:$B$54,$C96,'Great Pumpkin Regatta 10-15-22'!$AV$11:$AV$54)</f>
        <v>0</v>
      </c>
      <c r="JW96" s="174">
        <f>SUMIF('Great Pumpkin Regatta 10-15-22'!$B$11:$B$54,$C96,'Great Pumpkin Regatta 10-15-22'!$AW$11:$AW$54)</f>
        <v>0</v>
      </c>
      <c r="JX96" s="174">
        <f>SUMIF('Great Pumpkin Regatta 10-15-22'!$B$11:$B$54,$C96,'Great Pumpkin Regatta 10-15-22'!$AX$11:$AX$54)</f>
        <v>0</v>
      </c>
      <c r="JY96" s="174">
        <f>SUMIF('Great Pumpkin Regatta 10-15-22'!$B$11:$B$54,$C96,'Great Pumpkin Regatta 10-15-22'!$AY$11:$AY$54)</f>
        <v>0</v>
      </c>
      <c r="JZ96" s="174">
        <f>SUMIF('One Day Regatta 10-29-22 FS'!$B$11:$B$19,$C96,'One Day Regatta 10-29-22 FS'!$AU$11:$AU$19)</f>
        <v>0</v>
      </c>
      <c r="KA96" s="174">
        <f>SUMIF('One Day Regatta 10-29-22 FS'!$B$11:$B$19,$C96,'One Day Regatta 10-29-22 FS'!$AV$11:$AV$19)</f>
        <v>0</v>
      </c>
      <c r="KB96" s="174">
        <f>SUMIF('One Day Regatta 10-29-22 FS'!$B$11:$B$19,$C96,'One Day Regatta 10-29-22 FS'!$AW$11:$AW$19)</f>
        <v>0</v>
      </c>
      <c r="KC96" s="174">
        <f>SUMIF('One Day Regatta 10-29-22 FS'!$B$11:$B$19,$C96,'One Day Regatta 10-29-22 FS'!$AX$11:$AX$19)</f>
        <v>0</v>
      </c>
      <c r="KD96" s="174">
        <f>SUMIF('One Day Regatta 10-29-22 FS'!$B$11:$B$19,$C96,'One Day Regatta 10-29-22 FS'!$AY$11:$AY$19)</f>
        <v>0</v>
      </c>
    </row>
    <row r="97" spans="1:290" ht="15" customHeight="1" x14ac:dyDescent="0.2">
      <c r="A97" s="400" t="s">
        <v>1369</v>
      </c>
      <c r="B97" s="134">
        <f t="shared" si="69"/>
        <v>36</v>
      </c>
      <c r="C97" s="170" t="s">
        <v>192</v>
      </c>
      <c r="D97" s="171">
        <f t="shared" si="76"/>
        <v>0</v>
      </c>
      <c r="E97" s="172">
        <f t="shared" si="77"/>
        <v>0</v>
      </c>
      <c r="F97" s="171">
        <f t="shared" si="78"/>
        <v>0</v>
      </c>
      <c r="G97" s="171">
        <v>0</v>
      </c>
      <c r="H97" s="171">
        <f t="shared" si="79"/>
        <v>0</v>
      </c>
      <c r="I97" s="173">
        <f t="shared" si="80"/>
        <v>0</v>
      </c>
      <c r="J97" s="173"/>
      <c r="K97" s="174">
        <f>SUMIF('Saturday Race 11-06-21'!$B$11:$B$21,$C97,'Saturday Race 11-06-21'!$AU$11:$AU$21)</f>
        <v>0</v>
      </c>
      <c r="L97" s="174">
        <f>SUMIF('Saturday Race 11-06-21'!$B$11:$B$21,$C97,'Saturday Race 11-06-21'!$AV$11:$AV$21)</f>
        <v>0</v>
      </c>
      <c r="M97" s="174">
        <f>SUMIF('Saturday Race 11-06-21'!$B$11:$B$21,$C97,'Saturday Race 11-06-21'!$AW$11:$AW$21)</f>
        <v>0</v>
      </c>
      <c r="N97" s="174">
        <f>SUMIF('Saturday Race 11-06-21'!$B$11:$B$21,$C97,'Saturday Race 11-06-21'!$AX$11:$AX$21)</f>
        <v>0</v>
      </c>
      <c r="O97" s="174">
        <f>SUMIF('Saturday Race 11-06-21'!$B$11:$B$21,$C97,'Saturday Race 11-06-21'!$AY$11:$AY$21)</f>
        <v>0</v>
      </c>
      <c r="P97" s="174">
        <f>SUMIF('Saturday Race 11-20-21'!$B$11:$B$20,$C97,'Saturday Race 11-20-21'!$AU$11:$AU$20)</f>
        <v>0</v>
      </c>
      <c r="Q97" s="174">
        <f>SUMIF('Saturday Race 11-20-21'!$B$11:$B$20,$C97,'Saturday Race 11-20-21'!$AV$11:$AV$20)</f>
        <v>0</v>
      </c>
      <c r="R97" s="174">
        <f>SUMIF('Saturday Race 11-20-21'!$B$11:$B$20,$C97,'Saturday Race 11-20-21'!$AW$11:$AW$20)</f>
        <v>0</v>
      </c>
      <c r="S97" s="174">
        <f>SUMIF('Saturday Race 11-20-21'!$B$11:$B$20,$C97,'Saturday Race 11-20-21'!$AX$11:$AX$20)</f>
        <v>0</v>
      </c>
      <c r="T97" s="174">
        <f>SUMIF('Saturday Race 11-20-21'!$B$11:$B$20,$C97,'Saturday Race 11-20-21'!$AY$11:$AY$20)</f>
        <v>0</v>
      </c>
      <c r="U97" s="174">
        <f>SUMIF('Saturday Race 1-08-22'!$B$11:$B$20,$C97,'Saturday Race 1-08-22'!$AU$11:$AU$20)</f>
        <v>0</v>
      </c>
      <c r="V97" s="174">
        <f>SUMIF('Saturday Race 1-08-22'!$B$11:$B$20,$C97,'Saturday Race 1-08-22'!$AV$11:$AV$20)</f>
        <v>0</v>
      </c>
      <c r="W97" s="174">
        <f>SUMIF('Saturday Race 1-08-22'!$B$11:$B$20,$C97,'Saturday Race 1-08-22'!$AW$11:$AW$20)</f>
        <v>0</v>
      </c>
      <c r="X97" s="174">
        <f>SUMIF('Saturday Race 1-08-22'!$B$11:$B$20,$C97,'Saturday Race 1-08-22'!$AX$11:$AX$20)</f>
        <v>0</v>
      </c>
      <c r="Y97" s="174">
        <f>SUMIF('Saturday Race 1-08-22'!$B$11:$B$20,$C97,'Saturday Race 1-08-22'!$AY$11:$AY$20)</f>
        <v>0</v>
      </c>
      <c r="Z97" s="174">
        <f>SUMIF('Saturday Race 1-22-22'!$B$11:$B$20,$C97,'Saturday Race 1-22-22'!$AU$11:$AU$20)</f>
        <v>0</v>
      </c>
      <c r="AA97" s="174">
        <f>SUMIF('Saturday Race 1-22-22'!$B$11:$B$20,$C97,'Saturday Race 1-22-22'!$AV$11:$AV$20)</f>
        <v>0</v>
      </c>
      <c r="AB97" s="174">
        <f>SUMIF('Saturday Race 1-22-22'!$B$11:$B$20,$C97,'Saturday Race 1-22-22'!$AW$11:$AW$20)</f>
        <v>0</v>
      </c>
      <c r="AC97" s="174">
        <f>SUMIF('Saturday Race 1-22-22'!$B$11:$B$20,$C97,'Saturday Race 1-22-22'!$AX$11:$AX$20)</f>
        <v>0</v>
      </c>
      <c r="AD97" s="174">
        <f>SUMIF('Saturday Race 1-22-22'!$B$11:$B$20,$C97,'Saturday Race 1-22-22'!$AY$11:$AY$20)</f>
        <v>0</v>
      </c>
      <c r="AE97" s="174">
        <f>SUMIF('Sunday Race 2-6-22'!$B$11:$B$20,$C97,'Sunday Race 2-6-22'!$AU$11:$AU$20)</f>
        <v>0</v>
      </c>
      <c r="AF97" s="174">
        <f>SUMIF('Sunday Race 2-6-22'!$B$11:$B$20,$C97,'Sunday Race 2-6-22'!$AV$11:$AV$20)</f>
        <v>0</v>
      </c>
      <c r="AG97" s="174">
        <f>SUMIF('Sunday Race 2-6-22'!$B$11:$B$20,$C97,'Sunday Race 2-6-22'!$AW$11:$AW$20)</f>
        <v>0</v>
      </c>
      <c r="AH97" s="174">
        <f>SUMIF('Sunday Race 2-6-22'!$B$11:$B$20,$C97,'Sunday Race 2-6-22'!$AX$11:$AX$20)</f>
        <v>0</v>
      </c>
      <c r="AI97" s="174">
        <f>SUMIF('Sunday Race 2-6-22'!$B$11:$B$20,$C97,'Sunday Race 2-6-22'!$AY$11:$AY$20)</f>
        <v>0</v>
      </c>
      <c r="AJ97" s="174">
        <f>SUMIF('Sunday Race 2-20-22'!$B$11:$B$26,$C97,'Sunday Race 2-20-22'!$AU$11:$AU$26)</f>
        <v>0</v>
      </c>
      <c r="AK97" s="174">
        <f>SUMIF('Sunday Race 2-20-22'!$B$11:$B$26,$C97,'Sunday Race 2-20-22'!$AV$11:$AV$26)</f>
        <v>0</v>
      </c>
      <c r="AL97" s="174">
        <f>SUMIF('Sunday Race 2-20-22'!$B$11:$B$26,$C97,'Sunday Race 2-20-22'!$AW$11:$AW$26)</f>
        <v>0</v>
      </c>
      <c r="AM97" s="174">
        <f>SUMIF('Sunday Race 2-20-22'!$B$11:$B$26,$C97,'Sunday Race 2-20-22'!$AX$11:$AX$26)</f>
        <v>0</v>
      </c>
      <c r="AN97" s="174">
        <f>SUMIF('Sunday Race 2-20-22'!$B$11:$B$26,$C97,'Sunday Race 2-20-22'!$AY$11:$AY$26)</f>
        <v>0</v>
      </c>
      <c r="AO97" s="174">
        <f>SUMIF('Sunday Race 2-27-22'!$B$11:$B$20,$C97,'Sunday Race 2-27-22'!$AU$11:$AU$20)</f>
        <v>0</v>
      </c>
      <c r="AP97" s="174">
        <f>SUMIF('Sunday Race 2-27-22'!$B$11:$B$20,$C97,'Sunday Race 2-27-22'!$AV$11:$AV$20)</f>
        <v>0</v>
      </c>
      <c r="AQ97" s="174">
        <f>SUMIF('Sunday Race 2-27-22'!$B$11:$B$20,$C97,'Sunday Race 2-27-22'!$AW$11:$AW$20)</f>
        <v>0</v>
      </c>
      <c r="AR97" s="174">
        <f>SUMIF('Sunday Race 2-27-22'!$B$11:$B$20,$C97,'Sunday Race 2-27-22'!$AX$11:$AX$20)</f>
        <v>0</v>
      </c>
      <c r="AS97" s="174">
        <f>SUMIF('Sunday Race 2-27-22'!$B$11:$B$20,$C97,'Sunday Race 2-27-22'!$AY$11:$AY$20)</f>
        <v>0</v>
      </c>
      <c r="AT97" s="174">
        <f>SUMIF('Sunday Race 3-13-22'!$B$11:$B$25,$C97,'Sunday Race 3-13-22'!$AU$11:$AU$25)</f>
        <v>0</v>
      </c>
      <c r="AU97" s="174">
        <f>SUMIF('Sunday Race 3-13-22'!$B$11:$B$25,$C97,'Sunday Race 3-13-22'!$AV$11:$AV$25)</f>
        <v>0</v>
      </c>
      <c r="AV97" s="174">
        <f>SUMIF('Sunday Race 3-13-22'!$B$11:$B$25,$C97,'Sunday Race 3-13-22'!$AW$11:$AW$25)</f>
        <v>0</v>
      </c>
      <c r="AW97" s="174">
        <f>SUMIF('Sunday Race 3-13-22'!$B$11:$B$25,$C97,'Sunday Race 3-13-22'!$AX$11:$AX$25)</f>
        <v>0</v>
      </c>
      <c r="AX97" s="174">
        <f>SUMIF('Sunday Race 3-13-22'!$B$11:$B$25,$C97,'Sunday Race 3-13-22'!$AY$11:$AY$25)</f>
        <v>0</v>
      </c>
      <c r="AY97" s="174">
        <f>SUMIF('Saturday Race 3-19-22'!$B$11:$B$15,$C97,'Saturday Race 3-19-22'!$AU$11:$AU$15)</f>
        <v>0</v>
      </c>
      <c r="AZ97" s="174">
        <f>SUMIF('Saturday Race 3-19-22'!$B$11:$B$15,$C97,'Saturday Race 3-19-22'!$AV$11:$AV$15)</f>
        <v>0</v>
      </c>
      <c r="BA97" s="174">
        <f>SUMIF('Saturday Race 3-19-22'!$B$11:$B$15,$C97,'Saturday Race 3-19-22'!$AW$11:$AW$15)</f>
        <v>0</v>
      </c>
      <c r="BB97" s="174">
        <f>SUMIF('Saturday Race 3-19-22'!$B$11:$B$15,$C97,'Saturday Race 3-19-22'!$AX$11:$AX$15)</f>
        <v>0</v>
      </c>
      <c r="BC97" s="174">
        <f>SUMIF('Saturday Race 3-19-22'!$B$11:$B$15,$C97,'Saturday Race 3-19-22'!$AY$11:$AY$15)</f>
        <v>0</v>
      </c>
      <c r="BD97" s="174">
        <f>SUMIF('Sunday Races 4-10-22'!$B$11:$B$26,$C97,'Sunday Races 4-10-22'!$AU$11:$AU$26)</f>
        <v>0</v>
      </c>
      <c r="BE97" s="174">
        <f>SUMIF('Sunday Races 4-10-22'!$B$11:$B$26,$C97,'Sunday Races 4-10-22'!$AV$11:$AV$26)</f>
        <v>0</v>
      </c>
      <c r="BF97" s="174">
        <f>SUMIF('Sunday Races 4-10-22'!$B$11:$B$26,$C97,'Sunday Races 4-10-22'!$AW$11:$AW$26)</f>
        <v>0</v>
      </c>
      <c r="BG97" s="174">
        <f>SUMIF('Sunday Races 4-10-22'!$B$11:$B$26,$C97,'Sunday Races 4-10-22'!$AX$11:$AX$26)</f>
        <v>0</v>
      </c>
      <c r="BH97" s="174">
        <f>SUMIF('Sunday Races 4-10-22'!$B$11:$B$26,$C97,'Sunday Races 4-10-22'!$AY$11:$AY$26)</f>
        <v>0</v>
      </c>
      <c r="BI97" s="174">
        <f>SUMIF('Sunday Races 5-1-22'!$B$11:$B$28,$C97,'Sunday Races 5-1-22'!$AU$11:$AU$28)</f>
        <v>0</v>
      </c>
      <c r="BJ97" s="174">
        <f>SUMIF('Sunday Races 5-1-22'!$B$11:$B$28,$C97,'Sunday Races 5-1-22'!$AV$11:$AV$28)</f>
        <v>0</v>
      </c>
      <c r="BK97" s="174">
        <f>SUMIF('Sunday Races 5-1-22'!$B$11:$B$28,$C97,'Sunday Races 5-1-22'!$AW$11:$AW$28)</f>
        <v>0</v>
      </c>
      <c r="BL97" s="174">
        <f>SUMIF('Sunday Races 5-1-22'!$B$11:$B$28,$C97,'Sunday Races 5-1-22'!$AX$11:$AX$28)</f>
        <v>0</v>
      </c>
      <c r="BM97" s="174">
        <f>SUMIF('Sunday Races 5-1-22'!$B$11:$B$28,$C97,'Sunday Races 5-1-22'!$AY$11:$AY$28)</f>
        <v>0</v>
      </c>
      <c r="BN97" s="174">
        <f>SUMIF('Sunday Races 6-5-22'!$B$11:$B$28,$C97,'Sunday Races 6-5-22'!$AU$11:$AU$28)</f>
        <v>0</v>
      </c>
      <c r="BO97" s="174">
        <f>SUMIF('Sunday Races 6-5-22'!$B$11:$B$28,$C97,'Sunday Races 6-5-22'!$AV$11:$AV$28)</f>
        <v>0</v>
      </c>
      <c r="BP97" s="174">
        <f>SUMIF('Sunday Races 6-5-22'!$B$11:$B$28,$C97,'Sunday Races 6-5-22'!$AW$11:$AW$28)</f>
        <v>0</v>
      </c>
      <c r="BQ97" s="174">
        <f>SUMIF('Sunday Races 6-5-22'!$B$11:$B$28,$C97,'Sunday Races 6-5-22'!$AX$11:$AX$28)</f>
        <v>0</v>
      </c>
      <c r="BR97" s="174">
        <f>SUMIF('Sunday Races 6-5-22'!$B$11:$B$28,$C97,'Sunday Races 6-5-22'!$AY$11:$AY$28)</f>
        <v>0</v>
      </c>
      <c r="BS97" s="174">
        <f>SUMIF('Sunday Races 6-12-22'!$B$11:$B$24,$C97,'Sunday Races 6-12-22'!$AU$11:$AU$24)</f>
        <v>0</v>
      </c>
      <c r="BT97" s="174">
        <f>SUMIF('Sunday Races 6-12-22'!$B$11:$B$24,$C97,'Sunday Races 6-12-22'!$AV$11:$AV$24)</f>
        <v>0</v>
      </c>
      <c r="BU97" s="174">
        <f>SUMIF('Sunday Races 6-12-22'!$B$11:$B$24,$C97,'Sunday Races 6-12-22'!$AW$11:$AW$24)</f>
        <v>0</v>
      </c>
      <c r="BV97" s="174">
        <f>SUMIF('Sunday Races 6-12-22'!$B$11:$B$24,$C97,'Sunday Races 6-12-22'!$AX$11:$AX$24)</f>
        <v>0</v>
      </c>
      <c r="BW97" s="174">
        <f>SUMIF('Sunday Races 6-12-22'!$B$11:$B$24,$C97,'Sunday Races 6-12-22'!$AY$11:$AY$24)</f>
        <v>0</v>
      </c>
      <c r="BX97" s="174">
        <f>SUMIF('Saturday Races 6-18-22'!$B$11:$B$24,$C97,'Saturday Races 6-18-22'!$AU$11:$AU$24)</f>
        <v>0</v>
      </c>
      <c r="BY97" s="174">
        <f>SUMIF('Saturday Races 6-18-22'!$B$11:$B$24,$C97,'Saturday Races 6-18-22'!$AV$11:$AV$24)</f>
        <v>0</v>
      </c>
      <c r="BZ97" s="174">
        <f>SUMIF('Saturday Races 6-18-22'!$B$11:$B$24,$C97,'Saturday Races 6-18-22'!$AW$11:$AW$24)</f>
        <v>0</v>
      </c>
      <c r="CA97" s="174">
        <f>SUMIF('Saturday Races 6-18-22'!$B$11:$B$24,$C97,'Saturday Races 6-18-22'!$AX$11:$AX$24)</f>
        <v>0</v>
      </c>
      <c r="CB97" s="174">
        <f>SUMIF('Saturday Races 6-18-22'!$B$11:$B$24,$C97,'Saturday Races 6-18-22'!$AY$11:$AY$24)</f>
        <v>0</v>
      </c>
      <c r="CC97" s="174">
        <f>SUMIF('Sunday Races 7-3-22'!$B$11:$B$26,$C97,'Sunday Races 7-3-22'!$AU$11:$AU$26)</f>
        <v>0</v>
      </c>
      <c r="CD97" s="174">
        <f>SUMIF('Sunday Races 7-3-22'!$B$11:$B$26,$C97,'Sunday Races 7-3-22'!$AV$11:$AV$26)</f>
        <v>0</v>
      </c>
      <c r="CE97" s="174">
        <f>SUMIF('Sunday Races 7-3-22'!$B$11:$B$26,$C97,'Sunday Races 7-3-22'!$AW$11:$AW$26)</f>
        <v>0</v>
      </c>
      <c r="CF97" s="174">
        <f>SUMIF('Sunday Races 7-3-22'!$B$11:$B$26,$C97,'Sunday Races 7-3-22'!$AX$11:$AX$26)</f>
        <v>0</v>
      </c>
      <c r="CG97" s="174">
        <f>SUMIF('Sunday Races 7-3-22'!$B$11:$B$26,$C97,'Sunday Races 7-3-22'!$AY$11:$AY$26)</f>
        <v>0</v>
      </c>
      <c r="CH97" s="174">
        <f>SUMIF('Sunday Races 7-31-22'!$B$11:$B$26,$C97,'Sunday Races 7-31-22'!$AU$11:$AU$26)</f>
        <v>0</v>
      </c>
      <c r="CI97" s="174">
        <f>SUMIF('Sunday Races 7-31-22'!$B$11:$B$26,$C97,'Sunday Races 7-31-22'!$AV$11:$AV$26)</f>
        <v>0</v>
      </c>
      <c r="CJ97" s="174">
        <f>SUMIF('Sunday Races 7-31-22'!$B$11:$B$26,$C97,'Sunday Races 7-31-22'!$AW$11:$AW$26)</f>
        <v>0</v>
      </c>
      <c r="CK97" s="174">
        <f>SUMIF('Sunday Races 7-31-22'!$B$11:$B$26,$C97,'Sunday Races 7-31-22'!$AX$11:$AX$26)</f>
        <v>0</v>
      </c>
      <c r="CL97" s="174">
        <f>SUMIF('Sunday Races 7-31-22'!$B$11:$B$26,$C97,'Sunday Races 7-31-22'!$AY$11:$AY$26)</f>
        <v>0</v>
      </c>
      <c r="CM97" s="174">
        <f>SUMIF('Sunday Races 8-14-22'!$B$11:$B$26,$C97,'Sunday Races 8-14-22'!$AU$11:$AU$26)</f>
        <v>0</v>
      </c>
      <c r="CN97" s="174">
        <f>SUMIF('Sunday Races 8-14-22'!$B$11:$B$26,$C97,'Sunday Races 8-14-22'!$AV$11:$AV$26)</f>
        <v>0</v>
      </c>
      <c r="CO97" s="174">
        <f>SUMIF('Sunday Races 8-14-22'!$B$11:$B$26,$C97,'Sunday Races 8-14-22'!$AW$11:$AW$26)</f>
        <v>0</v>
      </c>
      <c r="CP97" s="174">
        <f>SUMIF('Sunday Races 8-14-22'!$B$11:$B$26,$C97,'Sunday Races 8-14-22'!$AX$11:$AX$26)</f>
        <v>0</v>
      </c>
      <c r="CQ97" s="174">
        <f>SUMIF('Sunday Races 8-14-22'!$B$11:$B$26,$C97,'Sunday Races 8-14-22'!$AY$11:$AY$26)</f>
        <v>0</v>
      </c>
      <c r="CR97" s="174">
        <f>SUMIF('Saturday Races 8-20-22'!$B$11:$B$26,$C97,'Saturday Races 8-20-22'!$AU$11:$AU$26)</f>
        <v>0</v>
      </c>
      <c r="CS97" s="174">
        <f>SUMIF('Saturday Races 8-20-22'!$B$11:$B$26,$C97,'Saturday Races 8-20-22'!$AV$11:$AV$26)</f>
        <v>0</v>
      </c>
      <c r="CT97" s="174">
        <f>SUMIF('Saturday Races 8-20-22'!$B$11:$B$26,$C97,'Saturday Races 8-20-22'!$AW$11:$AW$26)</f>
        <v>0</v>
      </c>
      <c r="CU97" s="174">
        <f>SUMIF('Saturday Races 8-20-22'!$B$11:$B$26,$C97,'Saturday Races 8-20-22'!$AX$11:$AX$26)</f>
        <v>0</v>
      </c>
      <c r="CV97" s="174">
        <f>SUMIF('Saturday Races 8-20-22'!$B$11:$B$26,$C97,'Saturday Races 8-20-22'!$AY$11:$AY$26)</f>
        <v>0</v>
      </c>
      <c r="CW97" s="174">
        <f>SUMIF('Sunday Races 9-11-22'!$B$11:$B$20,$C97,'Sunday Races 9-11-22'!$AU$11:$AU$20)</f>
        <v>0</v>
      </c>
      <c r="CX97" s="174">
        <f>SUMIF('Sunday Races 9-11-22'!$B$11:$B$20,$C97,'Sunday Races 9-11-22'!$AV$11:$AV$20)</f>
        <v>0</v>
      </c>
      <c r="CY97" s="174">
        <f>SUMIF('Sunday Races 9-11-22'!$B$11:$B$20,$C97,'Sunday Races 9-11-22'!$AW$11:$AW$20)</f>
        <v>0</v>
      </c>
      <c r="CZ97" s="174">
        <f>SUMIF('Sunday Races 9-11-22'!$B$11:$B$20,$C97,'Sunday Races 9-11-22'!$AX$11:$AX$20)</f>
        <v>0</v>
      </c>
      <c r="DA97" s="174">
        <f>SUMIF('Sunday Races 9-11-22'!$B$11:$B$20,$C97,'Sunday Races 9-11-22'!$AY$11:$AY$20)</f>
        <v>0</v>
      </c>
      <c r="DB97" s="174">
        <f>SUMIF('Sunday Races 10-9-22'!$B$11:$B$21,$C97,'Sunday Races 10-9-22'!$AU$11:$AU$21)</f>
        <v>0</v>
      </c>
      <c r="DC97" s="174">
        <f>SUMIF('Sunday Races 10-9-22'!$B$11:$B$21,$C97,'Sunday Races 10-9-22'!$AV$11:$AV$21)</f>
        <v>0</v>
      </c>
      <c r="DD97" s="174">
        <f>SUMIF('Sunday Races 10-9-22'!$B$11:$B$21,$C97,'Sunday Races 10-9-22'!$AW$11:$AW$21)</f>
        <v>0</v>
      </c>
      <c r="DE97" s="174">
        <f>SUMIF('Sunday Races 10-9-22'!$B$11:$B$21,$C97,'Sunday Races 10-9-22'!$AX$11:$AX$21)</f>
        <v>0</v>
      </c>
      <c r="DF97" s="174">
        <f>SUMIF('Sunday Races 10-9-22'!$B$11:$B$21,$C97,'Sunday Races 10-9-22'!$AY$11:$AY$21)</f>
        <v>0</v>
      </c>
      <c r="DG97" s="174">
        <f>SUMIF('Sunday Races 10-23-22'!$B$11:$B$22,$C97,'Sunday Races 10-23-22'!$AU$11:$AU$22)</f>
        <v>0</v>
      </c>
      <c r="DH97" s="174">
        <f>SUMIF('Sunday Races 10-23-22'!$B$11:$B$22,$C97,'Sunday Races 10-23-22'!$AV$11:$AV$22)</f>
        <v>0</v>
      </c>
      <c r="DI97" s="174">
        <f>SUMIF('Sunday Races 10-23-22'!$B$11:$B$22,$C97,'Sunday Races 10-23-22'!$AW$11:$AW$22)</f>
        <v>0</v>
      </c>
      <c r="DJ97" s="174">
        <f>SUMIF('Sunday Races 10-23-22'!$B$11:$B$22,$C97,'Sunday Races 10-23-22'!$AX$11:$AX$22)</f>
        <v>0</v>
      </c>
      <c r="DK97" s="174">
        <f>SUMIF('Sunday Races 10-23-22'!$B$11:$B$22,$C97,'Sunday Races 10-23-22'!$AY$11:$AY$22)</f>
        <v>0</v>
      </c>
      <c r="DL97" s="175"/>
      <c r="DM97" s="176"/>
      <c r="DN97" s="177">
        <f t="shared" si="89"/>
        <v>0</v>
      </c>
      <c r="DO97" s="177">
        <f t="shared" si="89"/>
        <v>0</v>
      </c>
      <c r="DP97" s="177">
        <f t="shared" si="89"/>
        <v>0</v>
      </c>
      <c r="DQ97" s="177">
        <f t="shared" si="89"/>
        <v>0</v>
      </c>
      <c r="DR97" s="177">
        <f t="shared" si="89"/>
        <v>0</v>
      </c>
      <c r="DS97" s="177">
        <f t="shared" si="89"/>
        <v>0</v>
      </c>
      <c r="DT97" s="177">
        <f t="shared" si="89"/>
        <v>0</v>
      </c>
      <c r="DU97" s="177">
        <f t="shared" si="89"/>
        <v>0</v>
      </c>
      <c r="DV97" s="177">
        <f t="shared" si="89"/>
        <v>0</v>
      </c>
      <c r="DW97" s="177">
        <f t="shared" si="89"/>
        <v>0</v>
      </c>
      <c r="DX97" s="177">
        <f t="shared" si="90"/>
        <v>0</v>
      </c>
      <c r="DY97" s="177">
        <f t="shared" si="90"/>
        <v>0</v>
      </c>
      <c r="DZ97" s="177">
        <f t="shared" si="90"/>
        <v>0</v>
      </c>
      <c r="EA97" s="177">
        <f t="shared" si="90"/>
        <v>0</v>
      </c>
      <c r="EB97" s="177">
        <f t="shared" si="90"/>
        <v>0</v>
      </c>
      <c r="EC97" s="177">
        <f t="shared" si="90"/>
        <v>0</v>
      </c>
      <c r="ED97" s="177">
        <f t="shared" si="90"/>
        <v>0</v>
      </c>
      <c r="EE97" s="177">
        <f t="shared" si="90"/>
        <v>0</v>
      </c>
      <c r="EF97" s="177">
        <f t="shared" si="90"/>
        <v>0</v>
      </c>
      <c r="EG97" s="177">
        <f t="shared" si="90"/>
        <v>0</v>
      </c>
      <c r="EH97" s="177">
        <f t="shared" si="91"/>
        <v>0</v>
      </c>
      <c r="EI97" s="177">
        <f t="shared" si="91"/>
        <v>0</v>
      </c>
      <c r="EJ97" s="177">
        <f t="shared" si="91"/>
        <v>0</v>
      </c>
      <c r="EK97" s="177">
        <f t="shared" si="91"/>
        <v>0</v>
      </c>
      <c r="EL97" s="177">
        <f t="shared" si="91"/>
        <v>0</v>
      </c>
      <c r="EM97" s="177">
        <f t="shared" si="91"/>
        <v>0</v>
      </c>
      <c r="EN97" s="177">
        <f t="shared" si="91"/>
        <v>0</v>
      </c>
      <c r="EO97" s="177">
        <f t="shared" si="91"/>
        <v>0</v>
      </c>
      <c r="EP97" s="177">
        <f t="shared" si="91"/>
        <v>0</v>
      </c>
      <c r="EQ97" s="177">
        <f t="shared" si="91"/>
        <v>0</v>
      </c>
      <c r="ER97" s="177">
        <f t="shared" si="92"/>
        <v>0</v>
      </c>
      <c r="ES97" s="177">
        <f t="shared" si="92"/>
        <v>0</v>
      </c>
      <c r="ET97" s="177">
        <f t="shared" si="92"/>
        <v>0</v>
      </c>
      <c r="EU97" s="177">
        <f t="shared" si="92"/>
        <v>0</v>
      </c>
      <c r="EV97" s="177">
        <f t="shared" si="92"/>
        <v>0</v>
      </c>
      <c r="EW97" s="177">
        <f t="shared" si="92"/>
        <v>0</v>
      </c>
      <c r="EX97" s="177">
        <f t="shared" si="92"/>
        <v>0</v>
      </c>
      <c r="EY97" s="177">
        <f t="shared" si="92"/>
        <v>0</v>
      </c>
      <c r="EZ97" s="177">
        <f t="shared" si="92"/>
        <v>0</v>
      </c>
      <c r="FA97" s="177">
        <f t="shared" si="92"/>
        <v>0</v>
      </c>
      <c r="FB97" s="177">
        <f t="shared" si="93"/>
        <v>0</v>
      </c>
      <c r="FC97" s="177">
        <f t="shared" si="93"/>
        <v>0</v>
      </c>
      <c r="FD97" s="177">
        <f t="shared" si="93"/>
        <v>0</v>
      </c>
      <c r="FE97" s="177">
        <f t="shared" si="93"/>
        <v>0</v>
      </c>
      <c r="FF97" s="177">
        <f t="shared" si="93"/>
        <v>0</v>
      </c>
      <c r="FG97" s="177">
        <f t="shared" si="93"/>
        <v>0</v>
      </c>
      <c r="FH97" s="177">
        <f t="shared" si="93"/>
        <v>0</v>
      </c>
      <c r="FI97" s="177">
        <f t="shared" si="93"/>
        <v>0</v>
      </c>
      <c r="FJ97" s="177">
        <f t="shared" si="93"/>
        <v>0</v>
      </c>
      <c r="FK97" s="177">
        <f t="shared" si="93"/>
        <v>0</v>
      </c>
      <c r="FL97" s="177">
        <f t="shared" si="94"/>
        <v>0</v>
      </c>
      <c r="FM97" s="177">
        <f t="shared" si="94"/>
        <v>0</v>
      </c>
      <c r="FN97" s="177">
        <f t="shared" si="94"/>
        <v>0</v>
      </c>
      <c r="FO97" s="177">
        <f t="shared" si="94"/>
        <v>0</v>
      </c>
      <c r="FP97" s="177">
        <f t="shared" si="94"/>
        <v>0</v>
      </c>
      <c r="FQ97" s="177">
        <f t="shared" si="94"/>
        <v>0</v>
      </c>
      <c r="FR97" s="177">
        <f t="shared" si="94"/>
        <v>0</v>
      </c>
      <c r="FS97" s="177">
        <f t="shared" si="94"/>
        <v>0</v>
      </c>
      <c r="FT97" s="177">
        <f t="shared" si="94"/>
        <v>0</v>
      </c>
      <c r="FU97" s="177">
        <f t="shared" si="94"/>
        <v>0</v>
      </c>
      <c r="FV97" s="177">
        <f t="shared" si="94"/>
        <v>0</v>
      </c>
      <c r="FW97" s="177">
        <f t="shared" si="94"/>
        <v>0</v>
      </c>
      <c r="FX97" s="177">
        <f t="shared" si="94"/>
        <v>0</v>
      </c>
      <c r="FY97" s="177">
        <f t="shared" si="94"/>
        <v>0</v>
      </c>
      <c r="FZ97" s="177">
        <f t="shared" si="94"/>
        <v>0</v>
      </c>
      <c r="GA97" s="177"/>
      <c r="GB97" s="229">
        <f t="shared" si="81"/>
        <v>0</v>
      </c>
      <c r="GC97" s="229">
        <f t="shared" si="82"/>
        <v>0</v>
      </c>
      <c r="GD97" s="174">
        <f>SUMIF('One Day 12-04-21 Scots'!$B$11:$B$24,$C97,'One Day 12-04-21 Scots'!$AU$11:$AU$24)</f>
        <v>0</v>
      </c>
      <c r="GE97" s="174">
        <f>SUMIF('One Day 12-04-21 Scots'!$B$11:$B$24,$C97,'One Day 12-04-21 Scots'!$AV$11:$AV$24)</f>
        <v>0</v>
      </c>
      <c r="GF97" s="174">
        <f>SUMIF('One Day 12-04-21 Scots'!$B$11:$B$24,$C97,'One Day 12-04-21 Scots'!$AW$11:$AW$24)</f>
        <v>0</v>
      </c>
      <c r="GG97" s="174">
        <f>SUMIF('One Day 12-04-21 Scots'!$B$11:$B$24,$C97,'One Day 12-04-21 Scots'!$AX$11:$AX$24)</f>
        <v>0</v>
      </c>
      <c r="GH97" s="174">
        <f>SUMIF('One Day 12-04-21 Scots'!$B$11:$B$24,$C97,'One Day 12-04-21 Scots'!$AY$11:$AY$24)</f>
        <v>0</v>
      </c>
      <c r="GI97" s="174">
        <f>SUMIF('One Day 12-04-21 Thistles'!$B$11:$B$25,$C97,'One Day 12-04-21 Thistles'!$AU$11:$AU$25)</f>
        <v>0</v>
      </c>
      <c r="GJ97" s="174">
        <f>SUMIF('One Day 12-04-21 Thistles'!$B$11:$B$25,$C97,'One Day 12-04-21 Thistles'!$AV$11:$AV$25)</f>
        <v>0</v>
      </c>
      <c r="GK97" s="174">
        <f>SUMIF('One Day 12-04-21 Thistles'!$B$11:$B$25,$C97,'One Day 12-04-21 Thistles'!$AW$11:$AW$25)</f>
        <v>0</v>
      </c>
      <c r="GL97" s="174">
        <f>SUMIF('One Day 12-04-21 Thistles'!$B$11:$B$25,$C97,'One Day 12-04-21 Thistles'!$AX$11:$AX$25)</f>
        <v>0</v>
      </c>
      <c r="GM97" s="174">
        <f>SUMIF('One Day 12-04-21 Thistles'!$B$11:$B$25,$C97,'One Day 12-04-21 Thistles'!$AY$11:$AY$25)</f>
        <v>0</v>
      </c>
      <c r="GN97" s="174">
        <f>SUMIF('Chili One Day 2-12-22 Scots'!$B$11:$B$27,$C97,'Chili One Day 2-12-22 Scots'!$AU$11:$AU$27)</f>
        <v>0</v>
      </c>
      <c r="GO97" s="174">
        <f>SUMIF('Chili One Day 2-12-22 Scots'!$B$11:$B$27,$C97,'Chili One Day 2-12-22 Scots'!$AV$11:$AV$27)</f>
        <v>0</v>
      </c>
      <c r="GP97" s="174">
        <f>SUMIF('Chili One Day 2-12-22 Scots'!$B$11:$B$27,$C97,'Chili One Day 2-12-22 Scots'!$AW$11:$AW$27)</f>
        <v>0</v>
      </c>
      <c r="GQ97" s="174">
        <f>SUMIF('Chili One Day 2-12-22 Scots'!$B$11:$B$27,$C97,'Chili One Day 2-12-22 Scots'!$AX$11:$AX$27)</f>
        <v>0</v>
      </c>
      <c r="GR97" s="174">
        <f>SUMIF('Chili One Day 2-12-22 Scots'!$B$11:$B$27,$C97,'Chili One Day 2-12-22 Scots'!$AY$11:$AY$27)</f>
        <v>0</v>
      </c>
      <c r="GS97" s="174">
        <f>SUMIF('Chili One Day 2-12-22 Thistles'!$B$11:$B$27,$C97,'Chili One Day 2-12-22 Thistles'!$AU$11:$AU$27)</f>
        <v>0</v>
      </c>
      <c r="GT97" s="174">
        <f>SUMIF('Chili One Day 2-12-22 Thistles'!$B$11:$B$27,$C97,'Chili One Day 2-12-22 Thistles'!$AV$11:$AV$27)</f>
        <v>0</v>
      </c>
      <c r="GU97" s="174">
        <f>SUMIF('Chili One Day 2-12-22 Thistles'!$B$11:$B$27,$C97,'Chili One Day 2-12-22 Thistles'!$AW$11:$AW$27)</f>
        <v>0</v>
      </c>
      <c r="GV97" s="174">
        <f>SUMIF('Chili One Day 2-12-22 Thistles'!$B$11:$B$27,$C97,'Chili One Day 2-12-22 Thistles'!$AX$11:$AX$27)</f>
        <v>0</v>
      </c>
      <c r="GW97" s="174">
        <f>SUMIF('Chili One Day 2-12-22 Thistles'!$B$11:$B$27,$C97,'Chili One Day 2-12-22 Thistles'!$AY$11:$AY$27)</f>
        <v>0</v>
      </c>
      <c r="GX97" s="174">
        <f>SUMIF('Ironman One Day 3-5-22 FS'!$B$11:$B$26,$C97,'Ironman One Day 3-5-22 FS'!$AU$11:$AU$26)</f>
        <v>0</v>
      </c>
      <c r="GY97" s="174">
        <f>SUMIF('Ironman One Day 3-5-22 FS'!$B$11:$B$26,$C97,'Ironman One Day 3-5-22 FS'!$AV$11:$AV$26)</f>
        <v>0</v>
      </c>
      <c r="GZ97" s="174">
        <f>SUMIF('Ironman One Day 3-5-22 FS'!$B$11:$B$26,$C97,'Ironman One Day 3-5-22 FS'!$AW$11:$AW$26)</f>
        <v>0</v>
      </c>
      <c r="HA97" s="174">
        <f>SUMIF('Ironman One Day 3-5-22 FS'!$B$11:$B$26,$C97,'Ironman One Day 3-5-22 FS'!$AX$11:$AX$26)</f>
        <v>0</v>
      </c>
      <c r="HB97" s="174">
        <f>SUMIF('Ironman One Day 3-5-22 FS'!$B$11:$B$26,$C97,'Ironman One Day 3-5-22 FS'!$AY$11:$AY$26)</f>
        <v>0</v>
      </c>
      <c r="HC97" s="174">
        <f>SUMIF('Ironman One Day 3-5-22 420'!$B$11:$B$26,$C97,'Ironman One Day 3-5-22 420'!$AU$11:$AU$26)</f>
        <v>0</v>
      </c>
      <c r="HD97" s="174">
        <f>SUMIF('Ironman One Day 3-5-22 420'!$B$11:$B$26,$C97,'Ironman One Day 3-5-22 420'!$AV$11:$AV$26)</f>
        <v>0</v>
      </c>
      <c r="HE97" s="174">
        <f>SUMIF('Ironman One Day 3-5-22 420'!$B$11:$B$26,$C97,'Ironman One Day 3-5-22 420'!$AW$11:$AW$26)</f>
        <v>0</v>
      </c>
      <c r="HF97" s="174">
        <f>SUMIF('Ironman One Day 3-5-22 420'!$B$11:$B$26,$C97,'Ironman One Day 3-5-22 420'!$AX$11:$AX$26)</f>
        <v>0</v>
      </c>
      <c r="HG97" s="174">
        <f>SUMIF('Ironman One Day 3-5-22 420'!$B$11:$B$26,$C97,'Ironman One Day 3-5-22 420'!$AY$11:$AY$26)</f>
        <v>0</v>
      </c>
      <c r="HH97" s="174">
        <f>SUMIF('Easter One Day 4-16-22 FS'!$B$11:$B$25,$C97,'Easter One Day 4-16-22 FS'!$AU$11:$AU$25)</f>
        <v>0</v>
      </c>
      <c r="HI97" s="174">
        <f>SUMIF('Easter One Day 4-16-22 FS'!$B$11:$B$25,$C97,'Easter One Day 4-16-22 FS'!$AV$11:$AV$25)</f>
        <v>0</v>
      </c>
      <c r="HJ97" s="174">
        <f>SUMIF('Easter One Day 4-16-22 FS'!$B$11:$B$25,$C97,'Easter One Day 4-16-22 FS'!$AW$11:$AW$25)</f>
        <v>0</v>
      </c>
      <c r="HK97" s="174">
        <f>SUMIF('Easter One Day 4-16-22 FS'!$B$11:$B$25,$C97,'Easter One Day 4-16-22 FS'!$AX$11:$AX$25)</f>
        <v>0</v>
      </c>
      <c r="HL97" s="174">
        <f>SUMIF('Easter One Day 4-16-22 FS'!$B$11:$B$25,$C97,'Easter One Day 4-16-22 FS'!$AY$11:$AY$25)</f>
        <v>0</v>
      </c>
      <c r="HM97" s="174">
        <f>SUMIF('Easter One Day 4-16-22 TH'!$B$11:$B$25,$C97,'Easter One Day 4-16-22 TH'!$AU$11:$AU$25)</f>
        <v>0</v>
      </c>
      <c r="HN97" s="174">
        <f>SUMIF('Easter One Day 4-16-22 TH'!$B$11:$B$25,$C97,'Easter One Day 4-16-22 TH'!$AV$11:$AV$25)</f>
        <v>0</v>
      </c>
      <c r="HO97" s="174">
        <f>SUMIF('Easter One Day 4-16-22 TH'!$B$11:$B$25,$C97,'Easter One Day 4-16-22 TH'!$AW$11:$AW$25)</f>
        <v>0</v>
      </c>
      <c r="HP97" s="174">
        <f>SUMIF('Easter One Day 4-16-22 TH'!$B$11:$B$25,$C97,'Easter One Day 4-16-22 TH'!$AX$11:$AX$25)</f>
        <v>0</v>
      </c>
      <c r="HQ97" s="174">
        <f>SUMIF('Easter One Day 4-16-22 TH'!$B$11:$B$25,$C97,'Easter One Day 4-16-22 TH'!$AY$11:$AY$25)</f>
        <v>0</v>
      </c>
      <c r="HR97" s="174">
        <f>SUMIF('Long Distance Race 5-7-22'!$B$11:$B$25,$C97,'Long Distance Race 5-7-22'!$AU$11:$AU$25)</f>
        <v>0</v>
      </c>
      <c r="HS97" s="174">
        <f>SUMIF('Long Distance Race 5-7-22'!$B$11:$B$18,$C97,'Long Distance Race 5-7-22'!$AV$11:$AV$18)</f>
        <v>0</v>
      </c>
      <c r="HT97" s="174">
        <f>SUMIF('Long Distance Race 5-7-22'!$B$11:$B$18,$C97,'Long Distance Race 5-7-22'!$AW$11:$AW$18)</f>
        <v>0</v>
      </c>
      <c r="HU97" s="174">
        <f>SUMIF('Long Distance Race 5-7-22'!$B$11:$B$18,$C97,'Long Distance Race 5-7-22'!$AX$11:$AX$18)</f>
        <v>0</v>
      </c>
      <c r="HV97" s="174">
        <f>SUMIF('Long Distance Race 5-7-22'!$B$11:$B$18,$C97,'Long Distance Race 5-7-22'!$AY$11:$AY$18)</f>
        <v>0</v>
      </c>
      <c r="HW97" s="174">
        <f>SUMIF('Memorial Day Regatta 5-28-22 Op'!$B$11:$B$25,$C97,'Memorial Day Regatta 5-28-22 Op'!$AU$11:$AU$25)</f>
        <v>0</v>
      </c>
      <c r="HX97" s="174">
        <f>SUMIF('Memorial Day Regatta 5-28-22 Op'!$B$11:$B$18,$C97,'Memorial Day Regatta 5-28-22 Op'!$AV$11:$AV$18)</f>
        <v>0</v>
      </c>
      <c r="HY97" s="174">
        <f>SUMIF('Memorial Day Regatta 5-28-22 Op'!$B$11:$B$18,$C97,'Memorial Day Regatta 5-28-22 Op'!$AW$11:$AW$18)</f>
        <v>0</v>
      </c>
      <c r="HZ97" s="174">
        <f>SUMIF('Memorial Day Regatta 5-28-22 Op'!$B$11:$B$18,$C97,'Memorial Day Regatta 5-28-22 Op'!$AX$11:$AX$18)</f>
        <v>0</v>
      </c>
      <c r="IA97" s="174">
        <f>SUMIF('Memorial Day Regatta 5-28-22 Op'!$B$11:$B$18,$C97,'Memorial Day Regatta 5-28-22 Op'!$AY$11:$AY$18)</f>
        <v>0</v>
      </c>
      <c r="IB97" s="174">
        <f>SUMIF('Caldwell Cup 6-25-22 TH'!$B$11:$B$25,$C97,'Caldwell Cup 6-25-22 TH'!$AU$11:$AU$25)</f>
        <v>0</v>
      </c>
      <c r="IC97" s="174">
        <f>SUMIF('Caldwell Cup 6-25-22 TH'!$B$11:$B$25,$C97,'Caldwell Cup 6-25-22 TH'!$AV$11:$AV$25)</f>
        <v>0</v>
      </c>
      <c r="ID97" s="174">
        <f>SUMIF('Caldwell Cup 6-25-22 TH'!$B$11:$B$25,$C97,'Caldwell Cup 6-25-22 TH'!$AW$11:$AW$25)</f>
        <v>0</v>
      </c>
      <c r="IE97" s="174">
        <f>SUMIF('Caldwell Cup 6-25-22 TH'!$B$11:$B$25,$C97,'Caldwell Cup 6-25-22 TH'!$AX$11:$AX$25)</f>
        <v>0</v>
      </c>
      <c r="IF97" s="174">
        <f>SUMIF('Caldwell Cup 6-25-22 TH'!$B$11:$B$25,$C97,'Caldwell Cup 6-25-22 TH'!$AY$11:$AY$25)</f>
        <v>0</v>
      </c>
      <c r="IG97" s="174">
        <f>SUMIF('Caldwell Cup 6-25-22 FS'!$B$11:$B$21,$C97,'Caldwell Cup 6-25-22 FS'!$AU$11:$AU$21)</f>
        <v>0</v>
      </c>
      <c r="IH97" s="174">
        <f>SUMIF('Caldwell Cup 6-25-22 FS'!$B$11:$B$21,$C97,'Caldwell Cup 6-25-22 FS'!$AV$11:$AV$21)</f>
        <v>0</v>
      </c>
      <c r="II97" s="174">
        <f>SUMIF('Caldwell Cup 6-25-22 FS'!$B$11:$B$21,$C97,'Caldwell Cup 6-25-22 FS'!$AW$11:$AW$21)</f>
        <v>0</v>
      </c>
      <c r="IJ97" s="174">
        <f>SUMIF('Caldwell Cup 6-25-22 FS'!$B$11:$B$21,$C97,'Caldwell Cup 6-25-22 FS'!$AX$11:$AX$21)</f>
        <v>0</v>
      </c>
      <c r="IK97" s="174">
        <f>SUMIF('Caldwell Cup 6-25-22 FS'!$B$11:$B$21,$C97,'Caldwell Cup 6-25-22 FS'!$AY$11:$AY$21)</f>
        <v>0</v>
      </c>
      <c r="IL97" s="174">
        <f>SUMIF('Caldwell Cup 6-25-22 Lasers'!$B$11:$B$23,$C97,'Caldwell Cup 6-25-22 Lasers'!$AU$11:$AU$23)</f>
        <v>0</v>
      </c>
      <c r="IM97" s="174">
        <f>SUMIF('Caldwell Cup 6-25-22 Lasers'!$B$11:$B$23,$C97,'Caldwell Cup 6-25-22 Lasers'!$AV$11:$AV$23)</f>
        <v>0</v>
      </c>
      <c r="IN97" s="174">
        <f>SUMIF('Caldwell Cup 6-25-22 Lasers'!$B$11:$B$23,$C97,'Caldwell Cup 6-25-22 Lasers'!$AW$11:$AW$23)</f>
        <v>0</v>
      </c>
      <c r="IO97" s="174">
        <f>SUMIF('Caldwell Cup 6-25-22 Lasers'!$B$11:$B$23,$C97,'Caldwell Cup 6-25-22 Lasers'!$AX$11:$AX$23)</f>
        <v>0</v>
      </c>
      <c r="IP97" s="174">
        <f>SUMIF('Caldwell Cup 6-25-22 Lasers'!$B$11:$B$23,$C97,'Caldwell Cup 6-25-22 Lasers'!$AY$11:$AY$23)</f>
        <v>0</v>
      </c>
      <c r="IQ97" s="174">
        <f>SUMIF('Labor Day Regatta 9-3-22 FS'!$B$11:$B$30,$C97,'Labor Day Regatta 9-3-22 FS'!$AU$11:$AU$30)</f>
        <v>0</v>
      </c>
      <c r="IR97" s="174">
        <f>SUMIF('Labor Day Regatta 9-3-22 FS'!$B$11:$B$30,$C97,'Labor Day Regatta 9-3-22 FS'!$AV$11:$AV$30)</f>
        <v>0</v>
      </c>
      <c r="IS97" s="174">
        <f>SUMIF('Labor Day Regatta 9-3-22 FS'!$B$11:$B$30,$C97,'Labor Day Regatta 9-3-22 FS'!$AW$11:$AW$30)</f>
        <v>0</v>
      </c>
      <c r="IT97" s="174">
        <f>SUMIF('Labor Day Regatta 9-3-22 FS'!$B$11:$B$30,$C97,'Labor Day Regatta 9-3-22 FS'!$AX$11:$AX$30)</f>
        <v>0</v>
      </c>
      <c r="IU97" s="174">
        <f>SUMIF('Labor Day Regatta 9-3-22 FS'!$B$11:$B$30,$C97,'Labor Day Regatta 9-3-22 FS'!$AY$11:$AY$30)</f>
        <v>0</v>
      </c>
      <c r="IV97" s="174">
        <f>SUMIF('2022-09-17 Leukemia Cup FS'!$B$11:$B$26,$C97,'2022-09-17 Leukemia Cup FS'!$AU$11:$AU$26)</f>
        <v>0</v>
      </c>
      <c r="IW97" s="174">
        <f>SUMIF('2022-09-17 Leukemia Cup FS'!$B$11:$B$26,$C97,'2022-09-17 Leukemia Cup FS'!$AV$11:$AV$26)</f>
        <v>0</v>
      </c>
      <c r="IX97" s="174">
        <f>SUMIF('2022-09-17 Leukemia Cup FS'!$B$11:$B$26,$C97,'2022-09-17 Leukemia Cup FS'!$AW$11:$AW$26)</f>
        <v>0</v>
      </c>
      <c r="IY97" s="174">
        <f>SUMIF('2022-09-17 Leukemia Cup FS'!$B$11:$B$26,$C97,'2022-09-17 Leukemia Cup FS'!$AX$11:$AX$26)</f>
        <v>0</v>
      </c>
      <c r="IZ97" s="174">
        <f>SUMIF('2022-09-17 Leukemia Cup FS'!$B$11:$B$26,$C97,'2022-09-17 Leukemia Cup FS'!$AY$11:$AY$26)</f>
        <v>0</v>
      </c>
      <c r="JA97" s="174">
        <f>SUMIF('2022-09-17 Leukemia Cup TH'!$B$11:$B$28,$C97,'2022-09-17 Leukemia Cup TH'!$AU$11:$AU$28)</f>
        <v>0</v>
      </c>
      <c r="JB97" s="174">
        <f>SUMIF('2022-09-17 Leukemia Cup TH'!$B$11:$B$28,$C97,'2022-09-17 Leukemia Cup TH'!$AV$11:$AV$28)</f>
        <v>0</v>
      </c>
      <c r="JC97" s="174">
        <f>SUMIF('2022-09-17 Leukemia Cup TH'!$B$11:$B$28,$C97,'2022-09-17 Leukemia Cup TH'!$AW$11:$AW$28)</f>
        <v>0</v>
      </c>
      <c r="JD97" s="174">
        <f>SUMIF('2022-09-17 Leukemia Cup TH'!$B$11:$B$28,$C97,'2022-09-17 Leukemia Cup TH'!$AX$11:$AX$28)</f>
        <v>0</v>
      </c>
      <c r="JE97" s="174">
        <f>SUMIF('2022-09-17 Leukemia Cup TH'!$B$11:$B$28,$C97,'2022-09-17 Leukemia Cup TH'!$AY$11:$AY$28)</f>
        <v>0</v>
      </c>
      <c r="JF97" s="174">
        <f>SUMIF('Smith-Berry LDR 9-24-22'!$B$11:$B$30,$C97,'Smith-Berry LDR 9-24-22'!$AU$11:$AU$30)</f>
        <v>0</v>
      </c>
      <c r="JG97" s="174">
        <f>SUMIF('Smith-Berry LDR 9-24-22'!$B$11:$B$30,$C97,'Smith-Berry LDR 9-24-22'!$AV$11:$AV$30)</f>
        <v>0</v>
      </c>
      <c r="JH97" s="174">
        <f>SUMIF('Smith-Berry LDR 9-24-22'!$B$11:$B$30,$C97,'Smith-Berry LDR 9-24-22'!$AW$11:$AW$30)</f>
        <v>0</v>
      </c>
      <c r="JI97" s="174">
        <f>SUMIF('Smith-Berry LDR 9-24-22'!$B$11:$B$30,$C97,'Smith-Berry LDR 9-24-22'!$AX$11:$AX$30)</f>
        <v>0</v>
      </c>
      <c r="JJ97" s="174">
        <f>SUMIF('Smith-Berry LDR 9-24-22'!$B$11:$B$30,$C97,'Smith-Berry LDR 9-24-22'!$AY$11:$AY$30)</f>
        <v>0</v>
      </c>
      <c r="JK97" s="174">
        <f>SUMIF('Great Scot 10-1-22 Cham'!$B$11:$B$38,$C97,'Great Scot 10-1-22 Cham'!$AU$11:$AU$38)</f>
        <v>0</v>
      </c>
      <c r="JL97" s="174">
        <f>SUMIF('Great Scot 10-1-22 Cham'!$B$11:$B$38,$C97,'Great Scot 10-1-22 Cham'!$AV$11:$AV$38)</f>
        <v>0</v>
      </c>
      <c r="JM97" s="174">
        <f>SUMIF('Great Scot 10-1-22 Cham'!$B$11:$B$38,$C97,'Great Scot 10-1-22 Cham'!$AW$11:$AW$38)</f>
        <v>0</v>
      </c>
      <c r="JN97" s="174">
        <f>SUMIF('Great Scot 10-1-22 Cham'!$B$11:$B$38,$C97,'Great Scot 10-1-22 Cham'!$AX$11:$AX$38)</f>
        <v>0</v>
      </c>
      <c r="JO97" s="174">
        <f>SUMIF('Great Scot 10-1-22 Cham'!$B$11:$B$38,$C97,'Great Scot 10-1-22 Cham'!$AY$11:$AY$38)</f>
        <v>0</v>
      </c>
      <c r="JP97" s="174">
        <f>SUMIF('Great Scot 10-1-22 Chal'!$B$11:$B$28,$C97,'Great Scot 10-1-22 Chal'!$AU$11:$AU$28)</f>
        <v>0</v>
      </c>
      <c r="JQ97" s="174">
        <f>SUMIF('Great Scot 10-1-22 Chal'!$B$11:$B$28,$C97,'Great Scot 10-1-22 Chal'!$AV$11:$AV$28)</f>
        <v>0</v>
      </c>
      <c r="JR97" s="174">
        <f>SUMIF('Great Scot 10-1-22 Chal'!$B$11:$B$28,$C97,'Great Scot 10-1-22 Chal'!$AW$11:$AW$28)</f>
        <v>0</v>
      </c>
      <c r="JS97" s="174">
        <f>SUMIF('Great Scot 10-1-22 Chal'!$B$11:$B$28,$C97,'Great Scot 10-1-22 Chal'!$AX$11:$AX$28)</f>
        <v>0</v>
      </c>
      <c r="JT97" s="174">
        <f>SUMIF('Great Scot 10-1-22 Chal'!$B$11:$B$28,$C97,'Great Scot 10-1-22 Chal'!$AY$11:$AY$28)</f>
        <v>0</v>
      </c>
      <c r="JU97" s="174">
        <f>SUMIF('Great Pumpkin Regatta 10-15-22'!$B$11:$B$54,$C97,'Great Pumpkin Regatta 10-15-22'!$AU$11:$AU$54)</f>
        <v>0</v>
      </c>
      <c r="JV97" s="174">
        <f>SUMIF('Great Pumpkin Regatta 10-15-22'!$B$11:$B$54,$C97,'Great Pumpkin Regatta 10-15-22'!$AV$11:$AV$54)</f>
        <v>0</v>
      </c>
      <c r="JW97" s="174">
        <f>SUMIF('Great Pumpkin Regatta 10-15-22'!$B$11:$B$54,$C97,'Great Pumpkin Regatta 10-15-22'!$AW$11:$AW$54)</f>
        <v>0</v>
      </c>
      <c r="JX97" s="174">
        <f>SUMIF('Great Pumpkin Regatta 10-15-22'!$B$11:$B$54,$C97,'Great Pumpkin Regatta 10-15-22'!$AX$11:$AX$54)</f>
        <v>0</v>
      </c>
      <c r="JY97" s="174">
        <f>SUMIF('Great Pumpkin Regatta 10-15-22'!$B$11:$B$54,$C97,'Great Pumpkin Regatta 10-15-22'!$AY$11:$AY$54)</f>
        <v>0</v>
      </c>
      <c r="JZ97" s="174">
        <f>SUMIF('One Day Regatta 10-29-22 FS'!$B$11:$B$19,$C97,'One Day Regatta 10-29-22 FS'!$AU$11:$AU$19)</f>
        <v>0</v>
      </c>
      <c r="KA97" s="174">
        <f>SUMIF('One Day Regatta 10-29-22 FS'!$B$11:$B$19,$C97,'One Day Regatta 10-29-22 FS'!$AV$11:$AV$19)</f>
        <v>0</v>
      </c>
      <c r="KB97" s="174">
        <f>SUMIF('One Day Regatta 10-29-22 FS'!$B$11:$B$19,$C97,'One Day Regatta 10-29-22 FS'!$AW$11:$AW$19)</f>
        <v>0</v>
      </c>
      <c r="KC97" s="174">
        <f>SUMIF('One Day Regatta 10-29-22 FS'!$B$11:$B$19,$C97,'One Day Regatta 10-29-22 FS'!$AX$11:$AX$19)</f>
        <v>0</v>
      </c>
      <c r="KD97" s="174">
        <f>SUMIF('One Day Regatta 10-29-22 FS'!$B$11:$B$19,$C97,'One Day Regatta 10-29-22 FS'!$AY$11:$AY$19)</f>
        <v>0</v>
      </c>
    </row>
    <row r="98" spans="1:290" ht="15" customHeight="1" x14ac:dyDescent="0.2">
      <c r="A98" s="400" t="s">
        <v>1369</v>
      </c>
      <c r="B98" s="134">
        <f t="shared" si="69"/>
        <v>36</v>
      </c>
      <c r="C98" s="170" t="s">
        <v>478</v>
      </c>
      <c r="D98" s="171">
        <f t="shared" si="76"/>
        <v>0</v>
      </c>
      <c r="E98" s="172">
        <f t="shared" si="77"/>
        <v>0</v>
      </c>
      <c r="F98" s="171">
        <f t="shared" si="78"/>
        <v>0</v>
      </c>
      <c r="G98" s="171">
        <v>0</v>
      </c>
      <c r="H98" s="171">
        <f t="shared" si="79"/>
        <v>0</v>
      </c>
      <c r="I98" s="173">
        <f t="shared" si="80"/>
        <v>0</v>
      </c>
      <c r="J98" s="173"/>
      <c r="K98" s="174">
        <f>SUMIF('Saturday Race 11-06-21'!$B$11:$B$21,$C98,'Saturday Race 11-06-21'!$AU$11:$AU$21)</f>
        <v>0</v>
      </c>
      <c r="L98" s="174">
        <f>SUMIF('Saturday Race 11-06-21'!$B$11:$B$21,$C98,'Saturday Race 11-06-21'!$AV$11:$AV$21)</f>
        <v>0</v>
      </c>
      <c r="M98" s="174">
        <f>SUMIF('Saturday Race 11-06-21'!$B$11:$B$21,$C98,'Saturday Race 11-06-21'!$AW$11:$AW$21)</f>
        <v>0</v>
      </c>
      <c r="N98" s="174">
        <f>SUMIF('Saturday Race 11-06-21'!$B$11:$B$21,$C98,'Saturday Race 11-06-21'!$AX$11:$AX$21)</f>
        <v>0</v>
      </c>
      <c r="O98" s="174">
        <f>SUMIF('Saturday Race 11-06-21'!$B$11:$B$21,$C98,'Saturday Race 11-06-21'!$AY$11:$AY$21)</f>
        <v>0</v>
      </c>
      <c r="P98" s="174">
        <f>SUMIF('Saturday Race 11-20-21'!$B$11:$B$20,$C98,'Saturday Race 11-20-21'!$AU$11:$AU$20)</f>
        <v>0</v>
      </c>
      <c r="Q98" s="174">
        <f>SUMIF('Saturday Race 11-20-21'!$B$11:$B$20,$C98,'Saturday Race 11-20-21'!$AV$11:$AV$20)</f>
        <v>0</v>
      </c>
      <c r="R98" s="174">
        <f>SUMIF('Saturday Race 11-20-21'!$B$11:$B$20,$C98,'Saturday Race 11-20-21'!$AW$11:$AW$20)</f>
        <v>0</v>
      </c>
      <c r="S98" s="174">
        <f>SUMIF('Saturday Race 11-20-21'!$B$11:$B$20,$C98,'Saturday Race 11-20-21'!$AX$11:$AX$20)</f>
        <v>0</v>
      </c>
      <c r="T98" s="174">
        <f>SUMIF('Saturday Race 11-20-21'!$B$11:$B$20,$C98,'Saturday Race 11-20-21'!$AY$11:$AY$20)</f>
        <v>0</v>
      </c>
      <c r="U98" s="174">
        <f>SUMIF('Saturday Race 1-08-22'!$B$11:$B$20,$C98,'Saturday Race 1-08-22'!$AU$11:$AU$20)</f>
        <v>0</v>
      </c>
      <c r="V98" s="174">
        <f>SUMIF('Saturday Race 1-08-22'!$B$11:$B$20,$C98,'Saturday Race 1-08-22'!$AV$11:$AV$20)</f>
        <v>0</v>
      </c>
      <c r="W98" s="174">
        <f>SUMIF('Saturday Race 1-08-22'!$B$11:$B$20,$C98,'Saturday Race 1-08-22'!$AW$11:$AW$20)</f>
        <v>0</v>
      </c>
      <c r="X98" s="174">
        <f>SUMIF('Saturday Race 1-08-22'!$B$11:$B$20,$C98,'Saturday Race 1-08-22'!$AX$11:$AX$20)</f>
        <v>0</v>
      </c>
      <c r="Y98" s="174">
        <f>SUMIF('Saturday Race 1-08-22'!$B$11:$B$20,$C98,'Saturday Race 1-08-22'!$AY$11:$AY$20)</f>
        <v>0</v>
      </c>
      <c r="Z98" s="174">
        <f>SUMIF('Saturday Race 1-22-22'!$B$11:$B$20,$C98,'Saturday Race 1-22-22'!$AU$11:$AU$20)</f>
        <v>0</v>
      </c>
      <c r="AA98" s="174">
        <f>SUMIF('Saturday Race 1-22-22'!$B$11:$B$20,$C98,'Saturday Race 1-22-22'!$AV$11:$AV$20)</f>
        <v>0</v>
      </c>
      <c r="AB98" s="174">
        <f>SUMIF('Saturday Race 1-22-22'!$B$11:$B$20,$C98,'Saturday Race 1-22-22'!$AW$11:$AW$20)</f>
        <v>0</v>
      </c>
      <c r="AC98" s="174">
        <f>SUMIF('Saturday Race 1-22-22'!$B$11:$B$20,$C98,'Saturday Race 1-22-22'!$AX$11:$AX$20)</f>
        <v>0</v>
      </c>
      <c r="AD98" s="174">
        <f>SUMIF('Saturday Race 1-22-22'!$B$11:$B$20,$C98,'Saturday Race 1-22-22'!$AY$11:$AY$20)</f>
        <v>0</v>
      </c>
      <c r="AE98" s="174">
        <f>SUMIF('Sunday Race 2-6-22'!$B$11:$B$20,$C98,'Sunday Race 2-6-22'!$AU$11:$AU$20)</f>
        <v>0</v>
      </c>
      <c r="AF98" s="174">
        <f>SUMIF('Sunday Race 2-6-22'!$B$11:$B$20,$C98,'Sunday Race 2-6-22'!$AV$11:$AV$20)</f>
        <v>0</v>
      </c>
      <c r="AG98" s="174">
        <f>SUMIF('Sunday Race 2-6-22'!$B$11:$B$20,$C98,'Sunday Race 2-6-22'!$AW$11:$AW$20)</f>
        <v>0</v>
      </c>
      <c r="AH98" s="174">
        <f>SUMIF('Sunday Race 2-6-22'!$B$11:$B$20,$C98,'Sunday Race 2-6-22'!$AX$11:$AX$20)</f>
        <v>0</v>
      </c>
      <c r="AI98" s="174">
        <f>SUMIF('Sunday Race 2-6-22'!$B$11:$B$20,$C98,'Sunday Race 2-6-22'!$AY$11:$AY$20)</f>
        <v>0</v>
      </c>
      <c r="AJ98" s="174">
        <f>SUMIF('Sunday Race 2-20-22'!$B$11:$B$26,$C98,'Sunday Race 2-20-22'!$AU$11:$AU$26)</f>
        <v>0</v>
      </c>
      <c r="AK98" s="174">
        <f>SUMIF('Sunday Race 2-20-22'!$B$11:$B$26,$C98,'Sunday Race 2-20-22'!$AV$11:$AV$26)</f>
        <v>0</v>
      </c>
      <c r="AL98" s="174">
        <f>SUMIF('Sunday Race 2-20-22'!$B$11:$B$26,$C98,'Sunday Race 2-20-22'!$AW$11:$AW$26)</f>
        <v>0</v>
      </c>
      <c r="AM98" s="174">
        <f>SUMIF('Sunday Race 2-20-22'!$B$11:$B$26,$C98,'Sunday Race 2-20-22'!$AX$11:$AX$26)</f>
        <v>0</v>
      </c>
      <c r="AN98" s="174">
        <f>SUMIF('Sunday Race 2-20-22'!$B$11:$B$26,$C98,'Sunday Race 2-20-22'!$AY$11:$AY$26)</f>
        <v>0</v>
      </c>
      <c r="AO98" s="174">
        <f>SUMIF('Sunday Race 2-27-22'!$B$11:$B$20,$C98,'Sunday Race 2-27-22'!$AU$11:$AU$20)</f>
        <v>0</v>
      </c>
      <c r="AP98" s="174">
        <f>SUMIF('Sunday Race 2-27-22'!$B$11:$B$20,$C98,'Sunday Race 2-27-22'!$AV$11:$AV$20)</f>
        <v>0</v>
      </c>
      <c r="AQ98" s="174">
        <f>SUMIF('Sunday Race 2-27-22'!$B$11:$B$20,$C98,'Sunday Race 2-27-22'!$AW$11:$AW$20)</f>
        <v>0</v>
      </c>
      <c r="AR98" s="174">
        <f>SUMIF('Sunday Race 2-27-22'!$B$11:$B$20,$C98,'Sunday Race 2-27-22'!$AX$11:$AX$20)</f>
        <v>0</v>
      </c>
      <c r="AS98" s="174">
        <f>SUMIF('Sunday Race 2-27-22'!$B$11:$B$20,$C98,'Sunday Race 2-27-22'!$AY$11:$AY$20)</f>
        <v>0</v>
      </c>
      <c r="AT98" s="174">
        <f>SUMIF('Sunday Race 3-13-22'!$B$11:$B$25,$C98,'Sunday Race 3-13-22'!$AU$11:$AU$25)</f>
        <v>0</v>
      </c>
      <c r="AU98" s="174">
        <f>SUMIF('Sunday Race 3-13-22'!$B$11:$B$25,$C98,'Sunday Race 3-13-22'!$AV$11:$AV$25)</f>
        <v>0</v>
      </c>
      <c r="AV98" s="174">
        <f>SUMIF('Sunday Race 3-13-22'!$B$11:$B$25,$C98,'Sunday Race 3-13-22'!$AW$11:$AW$25)</f>
        <v>0</v>
      </c>
      <c r="AW98" s="174">
        <f>SUMIF('Sunday Race 3-13-22'!$B$11:$B$25,$C98,'Sunday Race 3-13-22'!$AX$11:$AX$25)</f>
        <v>0</v>
      </c>
      <c r="AX98" s="174">
        <f>SUMIF('Sunday Race 3-13-22'!$B$11:$B$25,$C98,'Sunday Race 3-13-22'!$AY$11:$AY$25)</f>
        <v>0</v>
      </c>
      <c r="AY98" s="174">
        <f>SUMIF('Saturday Race 3-19-22'!$B$11:$B$15,$C98,'Saturday Race 3-19-22'!$AU$11:$AU$15)</f>
        <v>0</v>
      </c>
      <c r="AZ98" s="174">
        <f>SUMIF('Saturday Race 3-19-22'!$B$11:$B$15,$C98,'Saturday Race 3-19-22'!$AV$11:$AV$15)</f>
        <v>0</v>
      </c>
      <c r="BA98" s="174">
        <f>SUMIF('Saturday Race 3-19-22'!$B$11:$B$15,$C98,'Saturday Race 3-19-22'!$AW$11:$AW$15)</f>
        <v>0</v>
      </c>
      <c r="BB98" s="174">
        <f>SUMIF('Saturday Race 3-19-22'!$B$11:$B$15,$C98,'Saturday Race 3-19-22'!$AX$11:$AX$15)</f>
        <v>0</v>
      </c>
      <c r="BC98" s="174">
        <f>SUMIF('Saturday Race 3-19-22'!$B$11:$B$15,$C98,'Saturday Race 3-19-22'!$AY$11:$AY$15)</f>
        <v>0</v>
      </c>
      <c r="BD98" s="174">
        <f>SUMIF('Sunday Races 4-10-22'!$B$11:$B$26,$C98,'Sunday Races 4-10-22'!$AU$11:$AU$26)</f>
        <v>0</v>
      </c>
      <c r="BE98" s="174">
        <f>SUMIF('Sunday Races 4-10-22'!$B$11:$B$26,$C98,'Sunday Races 4-10-22'!$AV$11:$AV$26)</f>
        <v>0</v>
      </c>
      <c r="BF98" s="174">
        <f>SUMIF('Sunday Races 4-10-22'!$B$11:$B$26,$C98,'Sunday Races 4-10-22'!$AW$11:$AW$26)</f>
        <v>0</v>
      </c>
      <c r="BG98" s="174">
        <f>SUMIF('Sunday Races 4-10-22'!$B$11:$B$26,$C98,'Sunday Races 4-10-22'!$AX$11:$AX$26)</f>
        <v>0</v>
      </c>
      <c r="BH98" s="174">
        <f>SUMIF('Sunday Races 4-10-22'!$B$11:$B$26,$C98,'Sunday Races 4-10-22'!$AY$11:$AY$26)</f>
        <v>0</v>
      </c>
      <c r="BI98" s="174">
        <f>SUMIF('Sunday Races 5-1-22'!$B$11:$B$28,$C98,'Sunday Races 5-1-22'!$AU$11:$AU$28)</f>
        <v>0</v>
      </c>
      <c r="BJ98" s="174">
        <f>SUMIF('Sunday Races 5-1-22'!$B$11:$B$28,$C98,'Sunday Races 5-1-22'!$AV$11:$AV$28)</f>
        <v>0</v>
      </c>
      <c r="BK98" s="174">
        <f>SUMIF('Sunday Races 5-1-22'!$B$11:$B$28,$C98,'Sunday Races 5-1-22'!$AW$11:$AW$28)</f>
        <v>0</v>
      </c>
      <c r="BL98" s="174">
        <f>SUMIF('Sunday Races 5-1-22'!$B$11:$B$28,$C98,'Sunday Races 5-1-22'!$AX$11:$AX$28)</f>
        <v>0</v>
      </c>
      <c r="BM98" s="174">
        <f>SUMIF('Sunday Races 5-1-22'!$B$11:$B$28,$C98,'Sunday Races 5-1-22'!$AY$11:$AY$28)</f>
        <v>0</v>
      </c>
      <c r="BN98" s="174">
        <f>SUMIF('Sunday Races 6-5-22'!$B$11:$B$28,$C98,'Sunday Races 6-5-22'!$AU$11:$AU$28)</f>
        <v>0</v>
      </c>
      <c r="BO98" s="174">
        <f>SUMIF('Sunday Races 6-5-22'!$B$11:$B$28,$C98,'Sunday Races 6-5-22'!$AV$11:$AV$28)</f>
        <v>0</v>
      </c>
      <c r="BP98" s="174">
        <f>SUMIF('Sunday Races 6-5-22'!$B$11:$B$28,$C98,'Sunday Races 6-5-22'!$AW$11:$AW$28)</f>
        <v>0</v>
      </c>
      <c r="BQ98" s="174">
        <f>SUMIF('Sunday Races 6-5-22'!$B$11:$B$28,$C98,'Sunday Races 6-5-22'!$AX$11:$AX$28)</f>
        <v>0</v>
      </c>
      <c r="BR98" s="174">
        <f>SUMIF('Sunday Races 6-5-22'!$B$11:$B$28,$C98,'Sunday Races 6-5-22'!$AY$11:$AY$28)</f>
        <v>0</v>
      </c>
      <c r="BS98" s="174">
        <f>SUMIF('Sunday Races 6-12-22'!$B$11:$B$24,$C98,'Sunday Races 6-12-22'!$AU$11:$AU$24)</f>
        <v>0</v>
      </c>
      <c r="BT98" s="174">
        <f>SUMIF('Sunday Races 6-12-22'!$B$11:$B$24,$C98,'Sunday Races 6-12-22'!$AV$11:$AV$24)</f>
        <v>0</v>
      </c>
      <c r="BU98" s="174">
        <f>SUMIF('Sunday Races 6-12-22'!$B$11:$B$24,$C98,'Sunday Races 6-12-22'!$AW$11:$AW$24)</f>
        <v>0</v>
      </c>
      <c r="BV98" s="174">
        <f>SUMIF('Sunday Races 6-12-22'!$B$11:$B$24,$C98,'Sunday Races 6-12-22'!$AX$11:$AX$24)</f>
        <v>0</v>
      </c>
      <c r="BW98" s="174">
        <f>SUMIF('Sunday Races 6-12-22'!$B$11:$B$24,$C98,'Sunday Races 6-12-22'!$AY$11:$AY$24)</f>
        <v>0</v>
      </c>
      <c r="BX98" s="174">
        <f>SUMIF('Saturday Races 6-18-22'!$B$11:$B$24,$C98,'Saturday Races 6-18-22'!$AU$11:$AU$24)</f>
        <v>0</v>
      </c>
      <c r="BY98" s="174">
        <f>SUMIF('Saturday Races 6-18-22'!$B$11:$B$24,$C98,'Saturday Races 6-18-22'!$AV$11:$AV$24)</f>
        <v>0</v>
      </c>
      <c r="BZ98" s="174">
        <f>SUMIF('Saturday Races 6-18-22'!$B$11:$B$24,$C98,'Saturday Races 6-18-22'!$AW$11:$AW$24)</f>
        <v>0</v>
      </c>
      <c r="CA98" s="174">
        <f>SUMIF('Saturday Races 6-18-22'!$B$11:$B$24,$C98,'Saturday Races 6-18-22'!$AX$11:$AX$24)</f>
        <v>0</v>
      </c>
      <c r="CB98" s="174">
        <f>SUMIF('Saturday Races 6-18-22'!$B$11:$B$24,$C98,'Saturday Races 6-18-22'!$AY$11:$AY$24)</f>
        <v>0</v>
      </c>
      <c r="CC98" s="174">
        <f>SUMIF('Sunday Races 7-3-22'!$B$11:$B$26,$C98,'Sunday Races 7-3-22'!$AU$11:$AU$26)</f>
        <v>0</v>
      </c>
      <c r="CD98" s="174">
        <f>SUMIF('Sunday Races 7-3-22'!$B$11:$B$26,$C98,'Sunday Races 7-3-22'!$AV$11:$AV$26)</f>
        <v>0</v>
      </c>
      <c r="CE98" s="174">
        <f>SUMIF('Sunday Races 7-3-22'!$B$11:$B$26,$C98,'Sunday Races 7-3-22'!$AW$11:$AW$26)</f>
        <v>0</v>
      </c>
      <c r="CF98" s="174">
        <f>SUMIF('Sunday Races 7-3-22'!$B$11:$B$26,$C98,'Sunday Races 7-3-22'!$AX$11:$AX$26)</f>
        <v>0</v>
      </c>
      <c r="CG98" s="174">
        <f>SUMIF('Sunday Races 7-3-22'!$B$11:$B$26,$C98,'Sunday Races 7-3-22'!$AY$11:$AY$26)</f>
        <v>0</v>
      </c>
      <c r="CH98" s="174">
        <f>SUMIF('Sunday Races 7-31-22'!$B$11:$B$26,$C98,'Sunday Races 7-31-22'!$AU$11:$AU$26)</f>
        <v>0</v>
      </c>
      <c r="CI98" s="174">
        <f>SUMIF('Sunday Races 7-31-22'!$B$11:$B$26,$C98,'Sunday Races 7-31-22'!$AV$11:$AV$26)</f>
        <v>0</v>
      </c>
      <c r="CJ98" s="174">
        <f>SUMIF('Sunday Races 7-31-22'!$B$11:$B$26,$C98,'Sunday Races 7-31-22'!$AW$11:$AW$26)</f>
        <v>0</v>
      </c>
      <c r="CK98" s="174">
        <f>SUMIF('Sunday Races 7-31-22'!$B$11:$B$26,$C98,'Sunday Races 7-31-22'!$AX$11:$AX$26)</f>
        <v>0</v>
      </c>
      <c r="CL98" s="174">
        <f>SUMIF('Sunday Races 7-31-22'!$B$11:$B$26,$C98,'Sunday Races 7-31-22'!$AY$11:$AY$26)</f>
        <v>0</v>
      </c>
      <c r="CM98" s="174">
        <f>SUMIF('Sunday Races 8-14-22'!$B$11:$B$26,$C98,'Sunday Races 8-14-22'!$AU$11:$AU$26)</f>
        <v>0</v>
      </c>
      <c r="CN98" s="174">
        <f>SUMIF('Sunday Races 8-14-22'!$B$11:$B$26,$C98,'Sunday Races 8-14-22'!$AV$11:$AV$26)</f>
        <v>0</v>
      </c>
      <c r="CO98" s="174">
        <f>SUMIF('Sunday Races 8-14-22'!$B$11:$B$26,$C98,'Sunday Races 8-14-22'!$AW$11:$AW$26)</f>
        <v>0</v>
      </c>
      <c r="CP98" s="174">
        <f>SUMIF('Sunday Races 8-14-22'!$B$11:$B$26,$C98,'Sunday Races 8-14-22'!$AX$11:$AX$26)</f>
        <v>0</v>
      </c>
      <c r="CQ98" s="174">
        <f>SUMIF('Sunday Races 8-14-22'!$B$11:$B$26,$C98,'Sunday Races 8-14-22'!$AY$11:$AY$26)</f>
        <v>0</v>
      </c>
      <c r="CR98" s="174">
        <f>SUMIF('Saturday Races 8-20-22'!$B$11:$B$26,$C98,'Saturday Races 8-20-22'!$AU$11:$AU$26)</f>
        <v>0</v>
      </c>
      <c r="CS98" s="174">
        <f>SUMIF('Saturday Races 8-20-22'!$B$11:$B$26,$C98,'Saturday Races 8-20-22'!$AV$11:$AV$26)</f>
        <v>0</v>
      </c>
      <c r="CT98" s="174">
        <f>SUMIF('Saturday Races 8-20-22'!$B$11:$B$26,$C98,'Saturday Races 8-20-22'!$AW$11:$AW$26)</f>
        <v>0</v>
      </c>
      <c r="CU98" s="174">
        <f>SUMIF('Saturday Races 8-20-22'!$B$11:$B$26,$C98,'Saturday Races 8-20-22'!$AX$11:$AX$26)</f>
        <v>0</v>
      </c>
      <c r="CV98" s="174">
        <f>SUMIF('Saturday Races 8-20-22'!$B$11:$B$26,$C98,'Saturday Races 8-20-22'!$AY$11:$AY$26)</f>
        <v>0</v>
      </c>
      <c r="CW98" s="174">
        <f>SUMIF('Sunday Races 9-11-22'!$B$11:$B$20,$C98,'Sunday Races 9-11-22'!$AU$11:$AU$20)</f>
        <v>0</v>
      </c>
      <c r="CX98" s="174">
        <f>SUMIF('Sunday Races 9-11-22'!$B$11:$B$20,$C98,'Sunday Races 9-11-22'!$AV$11:$AV$20)</f>
        <v>0</v>
      </c>
      <c r="CY98" s="174">
        <f>SUMIF('Sunday Races 9-11-22'!$B$11:$B$20,$C98,'Sunday Races 9-11-22'!$AW$11:$AW$20)</f>
        <v>0</v>
      </c>
      <c r="CZ98" s="174">
        <f>SUMIF('Sunday Races 9-11-22'!$B$11:$B$20,$C98,'Sunday Races 9-11-22'!$AX$11:$AX$20)</f>
        <v>0</v>
      </c>
      <c r="DA98" s="174">
        <f>SUMIF('Sunday Races 9-11-22'!$B$11:$B$20,$C98,'Sunday Races 9-11-22'!$AY$11:$AY$20)</f>
        <v>0</v>
      </c>
      <c r="DB98" s="174">
        <f>SUMIF('Sunday Races 10-9-22'!$B$11:$B$21,$C98,'Sunday Races 10-9-22'!$AU$11:$AU$21)</f>
        <v>0</v>
      </c>
      <c r="DC98" s="174">
        <f>SUMIF('Sunday Races 10-9-22'!$B$11:$B$21,$C98,'Sunday Races 10-9-22'!$AV$11:$AV$21)</f>
        <v>0</v>
      </c>
      <c r="DD98" s="174">
        <f>SUMIF('Sunday Races 10-9-22'!$B$11:$B$21,$C98,'Sunday Races 10-9-22'!$AW$11:$AW$21)</f>
        <v>0</v>
      </c>
      <c r="DE98" s="174">
        <f>SUMIF('Sunday Races 10-9-22'!$B$11:$B$21,$C98,'Sunday Races 10-9-22'!$AX$11:$AX$21)</f>
        <v>0</v>
      </c>
      <c r="DF98" s="174">
        <f>SUMIF('Sunday Races 10-9-22'!$B$11:$B$21,$C98,'Sunday Races 10-9-22'!$AY$11:$AY$21)</f>
        <v>0</v>
      </c>
      <c r="DG98" s="174">
        <f>SUMIF('Sunday Races 10-23-22'!$B$11:$B$22,$C98,'Sunday Races 10-23-22'!$AU$11:$AU$22)</f>
        <v>0</v>
      </c>
      <c r="DH98" s="174">
        <f>SUMIF('Sunday Races 10-23-22'!$B$11:$B$22,$C98,'Sunday Races 10-23-22'!$AV$11:$AV$22)</f>
        <v>0</v>
      </c>
      <c r="DI98" s="174">
        <f>SUMIF('Sunday Races 10-23-22'!$B$11:$B$22,$C98,'Sunday Races 10-23-22'!$AW$11:$AW$22)</f>
        <v>0</v>
      </c>
      <c r="DJ98" s="174">
        <f>SUMIF('Sunday Races 10-23-22'!$B$11:$B$22,$C98,'Sunday Races 10-23-22'!$AX$11:$AX$22)</f>
        <v>0</v>
      </c>
      <c r="DK98" s="174">
        <f>SUMIF('Sunday Races 10-23-22'!$B$11:$B$22,$C98,'Sunday Races 10-23-22'!$AY$11:$AY$22)</f>
        <v>0</v>
      </c>
      <c r="DL98" s="175"/>
      <c r="DM98" s="176"/>
      <c r="DN98" s="177">
        <f t="shared" si="89"/>
        <v>0</v>
      </c>
      <c r="DO98" s="177">
        <f t="shared" si="89"/>
        <v>0</v>
      </c>
      <c r="DP98" s="177">
        <f t="shared" si="89"/>
        <v>0</v>
      </c>
      <c r="DQ98" s="177">
        <f t="shared" si="89"/>
        <v>0</v>
      </c>
      <c r="DR98" s="177">
        <f t="shared" si="89"/>
        <v>0</v>
      </c>
      <c r="DS98" s="177">
        <f t="shared" si="89"/>
        <v>0</v>
      </c>
      <c r="DT98" s="177">
        <f t="shared" si="89"/>
        <v>0</v>
      </c>
      <c r="DU98" s="177">
        <f t="shared" si="89"/>
        <v>0</v>
      </c>
      <c r="DV98" s="177">
        <f t="shared" si="89"/>
        <v>0</v>
      </c>
      <c r="DW98" s="177">
        <f t="shared" si="89"/>
        <v>0</v>
      </c>
      <c r="DX98" s="177">
        <f t="shared" si="90"/>
        <v>0</v>
      </c>
      <c r="DY98" s="177">
        <f t="shared" si="90"/>
        <v>0</v>
      </c>
      <c r="DZ98" s="177">
        <f t="shared" si="90"/>
        <v>0</v>
      </c>
      <c r="EA98" s="177">
        <f t="shared" si="90"/>
        <v>0</v>
      </c>
      <c r="EB98" s="177">
        <f t="shared" si="90"/>
        <v>0</v>
      </c>
      <c r="EC98" s="177">
        <f t="shared" si="90"/>
        <v>0</v>
      </c>
      <c r="ED98" s="177">
        <f t="shared" si="90"/>
        <v>0</v>
      </c>
      <c r="EE98" s="177">
        <f t="shared" si="90"/>
        <v>0</v>
      </c>
      <c r="EF98" s="177">
        <f t="shared" si="90"/>
        <v>0</v>
      </c>
      <c r="EG98" s="177">
        <f t="shared" si="90"/>
        <v>0</v>
      </c>
      <c r="EH98" s="177">
        <f t="shared" si="91"/>
        <v>0</v>
      </c>
      <c r="EI98" s="177">
        <f t="shared" si="91"/>
        <v>0</v>
      </c>
      <c r="EJ98" s="177">
        <f t="shared" si="91"/>
        <v>0</v>
      </c>
      <c r="EK98" s="177">
        <f t="shared" si="91"/>
        <v>0</v>
      </c>
      <c r="EL98" s="177">
        <f t="shared" si="91"/>
        <v>0</v>
      </c>
      <c r="EM98" s="177">
        <f t="shared" si="91"/>
        <v>0</v>
      </c>
      <c r="EN98" s="177">
        <f t="shared" si="91"/>
        <v>0</v>
      </c>
      <c r="EO98" s="177">
        <f t="shared" si="91"/>
        <v>0</v>
      </c>
      <c r="EP98" s="177">
        <f t="shared" si="91"/>
        <v>0</v>
      </c>
      <c r="EQ98" s="177">
        <f t="shared" si="91"/>
        <v>0</v>
      </c>
      <c r="ER98" s="177">
        <f t="shared" si="92"/>
        <v>0</v>
      </c>
      <c r="ES98" s="177">
        <f t="shared" si="92"/>
        <v>0</v>
      </c>
      <c r="ET98" s="177">
        <f t="shared" si="92"/>
        <v>0</v>
      </c>
      <c r="EU98" s="177">
        <f t="shared" si="92"/>
        <v>0</v>
      </c>
      <c r="EV98" s="177">
        <f t="shared" si="92"/>
        <v>0</v>
      </c>
      <c r="EW98" s="177">
        <f t="shared" si="92"/>
        <v>0</v>
      </c>
      <c r="EX98" s="177">
        <f t="shared" si="92"/>
        <v>0</v>
      </c>
      <c r="EY98" s="177">
        <f t="shared" si="92"/>
        <v>0</v>
      </c>
      <c r="EZ98" s="177">
        <f t="shared" si="92"/>
        <v>0</v>
      </c>
      <c r="FA98" s="177">
        <f t="shared" si="92"/>
        <v>0</v>
      </c>
      <c r="FB98" s="177">
        <f t="shared" si="93"/>
        <v>0</v>
      </c>
      <c r="FC98" s="177">
        <f t="shared" si="93"/>
        <v>0</v>
      </c>
      <c r="FD98" s="177">
        <f t="shared" si="93"/>
        <v>0</v>
      </c>
      <c r="FE98" s="177">
        <f t="shared" si="93"/>
        <v>0</v>
      </c>
      <c r="FF98" s="177">
        <f t="shared" si="93"/>
        <v>0</v>
      </c>
      <c r="FG98" s="177">
        <f t="shared" si="93"/>
        <v>0</v>
      </c>
      <c r="FH98" s="177">
        <f t="shared" si="93"/>
        <v>0</v>
      </c>
      <c r="FI98" s="177">
        <f t="shared" si="93"/>
        <v>0</v>
      </c>
      <c r="FJ98" s="177">
        <f t="shared" si="93"/>
        <v>0</v>
      </c>
      <c r="FK98" s="177">
        <f t="shared" si="93"/>
        <v>0</v>
      </c>
      <c r="FL98" s="177">
        <f t="shared" si="94"/>
        <v>0</v>
      </c>
      <c r="FM98" s="177">
        <f t="shared" si="94"/>
        <v>0</v>
      </c>
      <c r="FN98" s="177">
        <f t="shared" si="94"/>
        <v>0</v>
      </c>
      <c r="FO98" s="177">
        <f t="shared" si="94"/>
        <v>0</v>
      </c>
      <c r="FP98" s="177">
        <f t="shared" si="94"/>
        <v>0</v>
      </c>
      <c r="FQ98" s="177">
        <f t="shared" si="94"/>
        <v>0</v>
      </c>
      <c r="FR98" s="177">
        <f t="shared" si="94"/>
        <v>0</v>
      </c>
      <c r="FS98" s="177">
        <f t="shared" si="94"/>
        <v>0</v>
      </c>
      <c r="FT98" s="177">
        <f t="shared" si="94"/>
        <v>0</v>
      </c>
      <c r="FU98" s="177">
        <f t="shared" si="94"/>
        <v>0</v>
      </c>
      <c r="FV98" s="177">
        <f t="shared" si="94"/>
        <v>0</v>
      </c>
      <c r="FW98" s="177">
        <f t="shared" si="94"/>
        <v>0</v>
      </c>
      <c r="FX98" s="177">
        <f t="shared" si="94"/>
        <v>0</v>
      </c>
      <c r="FY98" s="177">
        <f t="shared" si="94"/>
        <v>0</v>
      </c>
      <c r="FZ98" s="177">
        <f t="shared" si="94"/>
        <v>0</v>
      </c>
      <c r="GA98" s="177"/>
      <c r="GB98" s="229">
        <f t="shared" si="81"/>
        <v>0</v>
      </c>
      <c r="GC98" s="229">
        <f t="shared" si="82"/>
        <v>0</v>
      </c>
      <c r="GD98" s="174">
        <f>SUMIF('One Day 12-04-21 Scots'!$B$11:$B$24,$C98,'One Day 12-04-21 Scots'!$AU$11:$AU$24)</f>
        <v>0</v>
      </c>
      <c r="GE98" s="174">
        <f>SUMIF('One Day 12-04-21 Scots'!$B$11:$B$24,$C98,'One Day 12-04-21 Scots'!$AV$11:$AV$24)</f>
        <v>0</v>
      </c>
      <c r="GF98" s="174">
        <f>SUMIF('One Day 12-04-21 Scots'!$B$11:$B$24,$C98,'One Day 12-04-21 Scots'!$AW$11:$AW$24)</f>
        <v>0</v>
      </c>
      <c r="GG98" s="174">
        <f>SUMIF('One Day 12-04-21 Scots'!$B$11:$B$24,$C98,'One Day 12-04-21 Scots'!$AX$11:$AX$24)</f>
        <v>0</v>
      </c>
      <c r="GH98" s="174">
        <f>SUMIF('One Day 12-04-21 Scots'!$B$11:$B$24,$C98,'One Day 12-04-21 Scots'!$AY$11:$AY$24)</f>
        <v>0</v>
      </c>
      <c r="GI98" s="174">
        <f>SUMIF('One Day 12-04-21 Thistles'!$B$11:$B$25,$C98,'One Day 12-04-21 Thistles'!$AU$11:$AU$25)</f>
        <v>0</v>
      </c>
      <c r="GJ98" s="174">
        <f>SUMIF('One Day 12-04-21 Thistles'!$B$11:$B$25,$C98,'One Day 12-04-21 Thistles'!$AV$11:$AV$25)</f>
        <v>0</v>
      </c>
      <c r="GK98" s="174">
        <f>SUMIF('One Day 12-04-21 Thistles'!$B$11:$B$25,$C98,'One Day 12-04-21 Thistles'!$AW$11:$AW$25)</f>
        <v>0</v>
      </c>
      <c r="GL98" s="174">
        <f>SUMIF('One Day 12-04-21 Thistles'!$B$11:$B$25,$C98,'One Day 12-04-21 Thistles'!$AX$11:$AX$25)</f>
        <v>0</v>
      </c>
      <c r="GM98" s="174">
        <f>SUMIF('One Day 12-04-21 Thistles'!$B$11:$B$25,$C98,'One Day 12-04-21 Thistles'!$AY$11:$AY$25)</f>
        <v>0</v>
      </c>
      <c r="GN98" s="174">
        <f>SUMIF('Chili One Day 2-12-22 Scots'!$B$11:$B$27,$C98,'Chili One Day 2-12-22 Scots'!$AU$11:$AU$27)</f>
        <v>0</v>
      </c>
      <c r="GO98" s="174">
        <f>SUMIF('Chili One Day 2-12-22 Scots'!$B$11:$B$27,$C98,'Chili One Day 2-12-22 Scots'!$AV$11:$AV$27)</f>
        <v>0</v>
      </c>
      <c r="GP98" s="174">
        <f>SUMIF('Chili One Day 2-12-22 Scots'!$B$11:$B$27,$C98,'Chili One Day 2-12-22 Scots'!$AW$11:$AW$27)</f>
        <v>0</v>
      </c>
      <c r="GQ98" s="174">
        <f>SUMIF('Chili One Day 2-12-22 Scots'!$B$11:$B$27,$C98,'Chili One Day 2-12-22 Scots'!$AX$11:$AX$27)</f>
        <v>0</v>
      </c>
      <c r="GR98" s="174">
        <f>SUMIF('Chili One Day 2-12-22 Scots'!$B$11:$B$27,$C98,'Chili One Day 2-12-22 Scots'!$AY$11:$AY$27)</f>
        <v>0</v>
      </c>
      <c r="GS98" s="174">
        <f>SUMIF('Chili One Day 2-12-22 Thistles'!$B$11:$B$27,$C98,'Chili One Day 2-12-22 Thistles'!$AU$11:$AU$27)</f>
        <v>0</v>
      </c>
      <c r="GT98" s="174">
        <f>SUMIF('Chili One Day 2-12-22 Thistles'!$B$11:$B$27,$C98,'Chili One Day 2-12-22 Thistles'!$AV$11:$AV$27)</f>
        <v>0</v>
      </c>
      <c r="GU98" s="174">
        <f>SUMIF('Chili One Day 2-12-22 Thistles'!$B$11:$B$27,$C98,'Chili One Day 2-12-22 Thistles'!$AW$11:$AW$27)</f>
        <v>0</v>
      </c>
      <c r="GV98" s="174">
        <f>SUMIF('Chili One Day 2-12-22 Thistles'!$B$11:$B$27,$C98,'Chili One Day 2-12-22 Thistles'!$AX$11:$AX$27)</f>
        <v>0</v>
      </c>
      <c r="GW98" s="174">
        <f>SUMIF('Chili One Day 2-12-22 Thistles'!$B$11:$B$27,$C98,'Chili One Day 2-12-22 Thistles'!$AY$11:$AY$27)</f>
        <v>0</v>
      </c>
      <c r="GX98" s="174">
        <f>SUMIF('Ironman One Day 3-5-22 FS'!$B$11:$B$26,$C98,'Ironman One Day 3-5-22 FS'!$AU$11:$AU$26)</f>
        <v>0</v>
      </c>
      <c r="GY98" s="174">
        <f>SUMIF('Ironman One Day 3-5-22 FS'!$B$11:$B$26,$C98,'Ironman One Day 3-5-22 FS'!$AV$11:$AV$26)</f>
        <v>0</v>
      </c>
      <c r="GZ98" s="174">
        <f>SUMIF('Ironman One Day 3-5-22 FS'!$B$11:$B$26,$C98,'Ironman One Day 3-5-22 FS'!$AW$11:$AW$26)</f>
        <v>0</v>
      </c>
      <c r="HA98" s="174">
        <f>SUMIF('Ironman One Day 3-5-22 FS'!$B$11:$B$26,$C98,'Ironman One Day 3-5-22 FS'!$AX$11:$AX$26)</f>
        <v>0</v>
      </c>
      <c r="HB98" s="174">
        <f>SUMIF('Ironman One Day 3-5-22 FS'!$B$11:$B$26,$C98,'Ironman One Day 3-5-22 FS'!$AY$11:$AY$26)</f>
        <v>0</v>
      </c>
      <c r="HC98" s="174">
        <f>SUMIF('Ironman One Day 3-5-22 420'!$B$11:$B$26,$C98,'Ironman One Day 3-5-22 420'!$AU$11:$AU$26)</f>
        <v>0</v>
      </c>
      <c r="HD98" s="174">
        <f>SUMIF('Ironman One Day 3-5-22 420'!$B$11:$B$26,$C98,'Ironman One Day 3-5-22 420'!$AV$11:$AV$26)</f>
        <v>0</v>
      </c>
      <c r="HE98" s="174">
        <f>SUMIF('Ironman One Day 3-5-22 420'!$B$11:$B$26,$C98,'Ironman One Day 3-5-22 420'!$AW$11:$AW$26)</f>
        <v>0</v>
      </c>
      <c r="HF98" s="174">
        <f>SUMIF('Ironman One Day 3-5-22 420'!$B$11:$B$26,$C98,'Ironman One Day 3-5-22 420'!$AX$11:$AX$26)</f>
        <v>0</v>
      </c>
      <c r="HG98" s="174">
        <f>SUMIF('Ironman One Day 3-5-22 420'!$B$11:$B$26,$C98,'Ironman One Day 3-5-22 420'!$AY$11:$AY$26)</f>
        <v>0</v>
      </c>
      <c r="HH98" s="174">
        <f>SUMIF('Easter One Day 4-16-22 FS'!$B$11:$B$25,$C98,'Easter One Day 4-16-22 FS'!$AU$11:$AU$25)</f>
        <v>0</v>
      </c>
      <c r="HI98" s="174">
        <f>SUMIF('Easter One Day 4-16-22 FS'!$B$11:$B$25,$C98,'Easter One Day 4-16-22 FS'!$AV$11:$AV$25)</f>
        <v>0</v>
      </c>
      <c r="HJ98" s="174">
        <f>SUMIF('Easter One Day 4-16-22 FS'!$B$11:$B$25,$C98,'Easter One Day 4-16-22 FS'!$AW$11:$AW$25)</f>
        <v>0</v>
      </c>
      <c r="HK98" s="174">
        <f>SUMIF('Easter One Day 4-16-22 FS'!$B$11:$B$25,$C98,'Easter One Day 4-16-22 FS'!$AX$11:$AX$25)</f>
        <v>0</v>
      </c>
      <c r="HL98" s="174">
        <f>SUMIF('Easter One Day 4-16-22 FS'!$B$11:$B$25,$C98,'Easter One Day 4-16-22 FS'!$AY$11:$AY$25)</f>
        <v>0</v>
      </c>
      <c r="HM98" s="174">
        <f>SUMIF('Easter One Day 4-16-22 TH'!$B$11:$B$25,$C98,'Easter One Day 4-16-22 TH'!$AU$11:$AU$25)</f>
        <v>0</v>
      </c>
      <c r="HN98" s="174">
        <f>SUMIF('Easter One Day 4-16-22 TH'!$B$11:$B$25,$C98,'Easter One Day 4-16-22 TH'!$AV$11:$AV$25)</f>
        <v>0</v>
      </c>
      <c r="HO98" s="174">
        <f>SUMIF('Easter One Day 4-16-22 TH'!$B$11:$B$25,$C98,'Easter One Day 4-16-22 TH'!$AW$11:$AW$25)</f>
        <v>0</v>
      </c>
      <c r="HP98" s="174">
        <f>SUMIF('Easter One Day 4-16-22 TH'!$B$11:$B$25,$C98,'Easter One Day 4-16-22 TH'!$AX$11:$AX$25)</f>
        <v>0</v>
      </c>
      <c r="HQ98" s="174">
        <f>SUMIF('Easter One Day 4-16-22 TH'!$B$11:$B$25,$C98,'Easter One Day 4-16-22 TH'!$AY$11:$AY$25)</f>
        <v>0</v>
      </c>
      <c r="HR98" s="174">
        <f>SUMIF('Long Distance Race 5-7-22'!$B$11:$B$25,$C98,'Long Distance Race 5-7-22'!$AU$11:$AU$25)</f>
        <v>0</v>
      </c>
      <c r="HS98" s="174">
        <f>SUMIF('Long Distance Race 5-7-22'!$B$11:$B$18,$C98,'Long Distance Race 5-7-22'!$AV$11:$AV$18)</f>
        <v>0</v>
      </c>
      <c r="HT98" s="174">
        <f>SUMIF('Long Distance Race 5-7-22'!$B$11:$B$18,$C98,'Long Distance Race 5-7-22'!$AW$11:$AW$18)</f>
        <v>0</v>
      </c>
      <c r="HU98" s="174">
        <f>SUMIF('Long Distance Race 5-7-22'!$B$11:$B$18,$C98,'Long Distance Race 5-7-22'!$AX$11:$AX$18)</f>
        <v>0</v>
      </c>
      <c r="HV98" s="174">
        <f>SUMIF('Long Distance Race 5-7-22'!$B$11:$B$18,$C98,'Long Distance Race 5-7-22'!$AY$11:$AY$18)</f>
        <v>0</v>
      </c>
      <c r="HW98" s="174">
        <f>SUMIF('Memorial Day Regatta 5-28-22 Op'!$B$11:$B$25,$C98,'Memorial Day Regatta 5-28-22 Op'!$AU$11:$AU$25)</f>
        <v>0</v>
      </c>
      <c r="HX98" s="174">
        <f>SUMIF('Memorial Day Regatta 5-28-22 Op'!$B$11:$B$18,$C98,'Memorial Day Regatta 5-28-22 Op'!$AV$11:$AV$18)</f>
        <v>0</v>
      </c>
      <c r="HY98" s="174">
        <f>SUMIF('Memorial Day Regatta 5-28-22 Op'!$B$11:$B$18,$C98,'Memorial Day Regatta 5-28-22 Op'!$AW$11:$AW$18)</f>
        <v>0</v>
      </c>
      <c r="HZ98" s="174">
        <f>SUMIF('Memorial Day Regatta 5-28-22 Op'!$B$11:$B$18,$C98,'Memorial Day Regatta 5-28-22 Op'!$AX$11:$AX$18)</f>
        <v>0</v>
      </c>
      <c r="IA98" s="174">
        <f>SUMIF('Memorial Day Regatta 5-28-22 Op'!$B$11:$B$18,$C98,'Memorial Day Regatta 5-28-22 Op'!$AY$11:$AY$18)</f>
        <v>0</v>
      </c>
      <c r="IB98" s="174">
        <f>SUMIF('Caldwell Cup 6-25-22 TH'!$B$11:$B$25,$C98,'Caldwell Cup 6-25-22 TH'!$AU$11:$AU$25)</f>
        <v>0</v>
      </c>
      <c r="IC98" s="174">
        <f>SUMIF('Caldwell Cup 6-25-22 TH'!$B$11:$B$25,$C98,'Caldwell Cup 6-25-22 TH'!$AV$11:$AV$25)</f>
        <v>0</v>
      </c>
      <c r="ID98" s="174">
        <f>SUMIF('Caldwell Cup 6-25-22 TH'!$B$11:$B$25,$C98,'Caldwell Cup 6-25-22 TH'!$AW$11:$AW$25)</f>
        <v>0</v>
      </c>
      <c r="IE98" s="174">
        <f>SUMIF('Caldwell Cup 6-25-22 TH'!$B$11:$B$25,$C98,'Caldwell Cup 6-25-22 TH'!$AX$11:$AX$25)</f>
        <v>0</v>
      </c>
      <c r="IF98" s="174">
        <f>SUMIF('Caldwell Cup 6-25-22 TH'!$B$11:$B$25,$C98,'Caldwell Cup 6-25-22 TH'!$AY$11:$AY$25)</f>
        <v>0</v>
      </c>
      <c r="IG98" s="174">
        <f>SUMIF('Caldwell Cup 6-25-22 FS'!$B$11:$B$21,$C98,'Caldwell Cup 6-25-22 FS'!$AU$11:$AU$21)</f>
        <v>0</v>
      </c>
      <c r="IH98" s="174">
        <f>SUMIF('Caldwell Cup 6-25-22 FS'!$B$11:$B$21,$C98,'Caldwell Cup 6-25-22 FS'!$AV$11:$AV$21)</f>
        <v>0</v>
      </c>
      <c r="II98" s="174">
        <f>SUMIF('Caldwell Cup 6-25-22 FS'!$B$11:$B$21,$C98,'Caldwell Cup 6-25-22 FS'!$AW$11:$AW$21)</f>
        <v>0</v>
      </c>
      <c r="IJ98" s="174">
        <f>SUMIF('Caldwell Cup 6-25-22 FS'!$B$11:$B$21,$C98,'Caldwell Cup 6-25-22 FS'!$AX$11:$AX$21)</f>
        <v>0</v>
      </c>
      <c r="IK98" s="174">
        <f>SUMIF('Caldwell Cup 6-25-22 FS'!$B$11:$B$21,$C98,'Caldwell Cup 6-25-22 FS'!$AY$11:$AY$21)</f>
        <v>0</v>
      </c>
      <c r="IL98" s="174">
        <f>SUMIF('Caldwell Cup 6-25-22 Lasers'!$B$11:$B$23,$C98,'Caldwell Cup 6-25-22 Lasers'!$AU$11:$AU$23)</f>
        <v>0</v>
      </c>
      <c r="IM98" s="174">
        <f>SUMIF('Caldwell Cup 6-25-22 Lasers'!$B$11:$B$23,$C98,'Caldwell Cup 6-25-22 Lasers'!$AV$11:$AV$23)</f>
        <v>0</v>
      </c>
      <c r="IN98" s="174">
        <f>SUMIF('Caldwell Cup 6-25-22 Lasers'!$B$11:$B$23,$C98,'Caldwell Cup 6-25-22 Lasers'!$AW$11:$AW$23)</f>
        <v>0</v>
      </c>
      <c r="IO98" s="174">
        <f>SUMIF('Caldwell Cup 6-25-22 Lasers'!$B$11:$B$23,$C98,'Caldwell Cup 6-25-22 Lasers'!$AX$11:$AX$23)</f>
        <v>0</v>
      </c>
      <c r="IP98" s="174">
        <f>SUMIF('Caldwell Cup 6-25-22 Lasers'!$B$11:$B$23,$C98,'Caldwell Cup 6-25-22 Lasers'!$AY$11:$AY$23)</f>
        <v>0</v>
      </c>
      <c r="IQ98" s="174">
        <f>SUMIF('Labor Day Regatta 9-3-22 FS'!$B$11:$B$30,$C98,'Labor Day Regatta 9-3-22 FS'!$AU$11:$AU$30)</f>
        <v>0</v>
      </c>
      <c r="IR98" s="174">
        <f>SUMIF('Labor Day Regatta 9-3-22 FS'!$B$11:$B$30,$C98,'Labor Day Regatta 9-3-22 FS'!$AV$11:$AV$30)</f>
        <v>0</v>
      </c>
      <c r="IS98" s="174">
        <f>SUMIF('Labor Day Regatta 9-3-22 FS'!$B$11:$B$30,$C98,'Labor Day Regatta 9-3-22 FS'!$AW$11:$AW$30)</f>
        <v>0</v>
      </c>
      <c r="IT98" s="174">
        <f>SUMIF('Labor Day Regatta 9-3-22 FS'!$B$11:$B$30,$C98,'Labor Day Regatta 9-3-22 FS'!$AX$11:$AX$30)</f>
        <v>0</v>
      </c>
      <c r="IU98" s="174">
        <f>SUMIF('Labor Day Regatta 9-3-22 FS'!$B$11:$B$30,$C98,'Labor Day Regatta 9-3-22 FS'!$AY$11:$AY$30)</f>
        <v>0</v>
      </c>
      <c r="IV98" s="174">
        <f>SUMIF('2022-09-17 Leukemia Cup FS'!$B$11:$B$26,$C98,'2022-09-17 Leukemia Cup FS'!$AU$11:$AU$26)</f>
        <v>0</v>
      </c>
      <c r="IW98" s="174">
        <f>SUMIF('2022-09-17 Leukemia Cup FS'!$B$11:$B$26,$C98,'2022-09-17 Leukemia Cup FS'!$AV$11:$AV$26)</f>
        <v>0</v>
      </c>
      <c r="IX98" s="174">
        <f>SUMIF('2022-09-17 Leukemia Cup FS'!$B$11:$B$26,$C98,'2022-09-17 Leukemia Cup FS'!$AW$11:$AW$26)</f>
        <v>0</v>
      </c>
      <c r="IY98" s="174">
        <f>SUMIF('2022-09-17 Leukemia Cup FS'!$B$11:$B$26,$C98,'2022-09-17 Leukemia Cup FS'!$AX$11:$AX$26)</f>
        <v>0</v>
      </c>
      <c r="IZ98" s="174">
        <f>SUMIF('2022-09-17 Leukemia Cup FS'!$B$11:$B$26,$C98,'2022-09-17 Leukemia Cup FS'!$AY$11:$AY$26)</f>
        <v>0</v>
      </c>
      <c r="JA98" s="174">
        <f>SUMIF('2022-09-17 Leukemia Cup TH'!$B$11:$B$28,$C98,'2022-09-17 Leukemia Cup TH'!$AU$11:$AU$28)</f>
        <v>0</v>
      </c>
      <c r="JB98" s="174">
        <f>SUMIF('2022-09-17 Leukemia Cup TH'!$B$11:$B$28,$C98,'2022-09-17 Leukemia Cup TH'!$AV$11:$AV$28)</f>
        <v>0</v>
      </c>
      <c r="JC98" s="174">
        <f>SUMIF('2022-09-17 Leukemia Cup TH'!$B$11:$B$28,$C98,'2022-09-17 Leukemia Cup TH'!$AW$11:$AW$28)</f>
        <v>0</v>
      </c>
      <c r="JD98" s="174">
        <f>SUMIF('2022-09-17 Leukemia Cup TH'!$B$11:$B$28,$C98,'2022-09-17 Leukemia Cup TH'!$AX$11:$AX$28)</f>
        <v>0</v>
      </c>
      <c r="JE98" s="174">
        <f>SUMIF('2022-09-17 Leukemia Cup TH'!$B$11:$B$28,$C98,'2022-09-17 Leukemia Cup TH'!$AY$11:$AY$28)</f>
        <v>0</v>
      </c>
      <c r="JF98" s="174">
        <f>SUMIF('Smith-Berry LDR 9-24-22'!$B$11:$B$30,$C98,'Smith-Berry LDR 9-24-22'!$AU$11:$AU$30)</f>
        <v>0</v>
      </c>
      <c r="JG98" s="174">
        <f>SUMIF('Smith-Berry LDR 9-24-22'!$B$11:$B$30,$C98,'Smith-Berry LDR 9-24-22'!$AV$11:$AV$30)</f>
        <v>0</v>
      </c>
      <c r="JH98" s="174">
        <f>SUMIF('Smith-Berry LDR 9-24-22'!$B$11:$B$30,$C98,'Smith-Berry LDR 9-24-22'!$AW$11:$AW$30)</f>
        <v>0</v>
      </c>
      <c r="JI98" s="174">
        <f>SUMIF('Smith-Berry LDR 9-24-22'!$B$11:$B$30,$C98,'Smith-Berry LDR 9-24-22'!$AX$11:$AX$30)</f>
        <v>0</v>
      </c>
      <c r="JJ98" s="174">
        <f>SUMIF('Smith-Berry LDR 9-24-22'!$B$11:$B$30,$C98,'Smith-Berry LDR 9-24-22'!$AY$11:$AY$30)</f>
        <v>0</v>
      </c>
      <c r="JK98" s="174">
        <f>SUMIF('Great Scot 10-1-22 Cham'!$B$11:$B$38,$C98,'Great Scot 10-1-22 Cham'!$AU$11:$AU$38)</f>
        <v>0</v>
      </c>
      <c r="JL98" s="174">
        <f>SUMIF('Great Scot 10-1-22 Cham'!$B$11:$B$38,$C98,'Great Scot 10-1-22 Cham'!$AV$11:$AV$38)</f>
        <v>0</v>
      </c>
      <c r="JM98" s="174">
        <f>SUMIF('Great Scot 10-1-22 Cham'!$B$11:$B$38,$C98,'Great Scot 10-1-22 Cham'!$AW$11:$AW$38)</f>
        <v>0</v>
      </c>
      <c r="JN98" s="174">
        <f>SUMIF('Great Scot 10-1-22 Cham'!$B$11:$B$38,$C98,'Great Scot 10-1-22 Cham'!$AX$11:$AX$38)</f>
        <v>0</v>
      </c>
      <c r="JO98" s="174">
        <f>SUMIF('Great Scot 10-1-22 Cham'!$B$11:$B$38,$C98,'Great Scot 10-1-22 Cham'!$AY$11:$AY$38)</f>
        <v>0</v>
      </c>
      <c r="JP98" s="174">
        <f>SUMIF('Great Scot 10-1-22 Chal'!$B$11:$B$28,$C98,'Great Scot 10-1-22 Chal'!$AU$11:$AU$28)</f>
        <v>0</v>
      </c>
      <c r="JQ98" s="174">
        <f>SUMIF('Great Scot 10-1-22 Chal'!$B$11:$B$28,$C98,'Great Scot 10-1-22 Chal'!$AV$11:$AV$28)</f>
        <v>0</v>
      </c>
      <c r="JR98" s="174">
        <f>SUMIF('Great Scot 10-1-22 Chal'!$B$11:$B$28,$C98,'Great Scot 10-1-22 Chal'!$AW$11:$AW$28)</f>
        <v>0</v>
      </c>
      <c r="JS98" s="174">
        <f>SUMIF('Great Scot 10-1-22 Chal'!$B$11:$B$28,$C98,'Great Scot 10-1-22 Chal'!$AX$11:$AX$28)</f>
        <v>0</v>
      </c>
      <c r="JT98" s="174">
        <f>SUMIF('Great Scot 10-1-22 Chal'!$B$11:$B$28,$C98,'Great Scot 10-1-22 Chal'!$AY$11:$AY$28)</f>
        <v>0</v>
      </c>
      <c r="JU98" s="174">
        <f>SUMIF('Great Pumpkin Regatta 10-15-22'!$B$11:$B$54,$C98,'Great Pumpkin Regatta 10-15-22'!$AU$11:$AU$54)</f>
        <v>0</v>
      </c>
      <c r="JV98" s="174">
        <f>SUMIF('Great Pumpkin Regatta 10-15-22'!$B$11:$B$54,$C98,'Great Pumpkin Regatta 10-15-22'!$AV$11:$AV$54)</f>
        <v>0</v>
      </c>
      <c r="JW98" s="174">
        <f>SUMIF('Great Pumpkin Regatta 10-15-22'!$B$11:$B$54,$C98,'Great Pumpkin Regatta 10-15-22'!$AW$11:$AW$54)</f>
        <v>0</v>
      </c>
      <c r="JX98" s="174">
        <f>SUMIF('Great Pumpkin Regatta 10-15-22'!$B$11:$B$54,$C98,'Great Pumpkin Regatta 10-15-22'!$AX$11:$AX$54)</f>
        <v>0</v>
      </c>
      <c r="JY98" s="174">
        <f>SUMIF('Great Pumpkin Regatta 10-15-22'!$B$11:$B$54,$C98,'Great Pumpkin Regatta 10-15-22'!$AY$11:$AY$54)</f>
        <v>0</v>
      </c>
      <c r="JZ98" s="174">
        <f>SUMIF('One Day Regatta 10-29-22 FS'!$B$11:$B$19,$C98,'One Day Regatta 10-29-22 FS'!$AU$11:$AU$19)</f>
        <v>0</v>
      </c>
      <c r="KA98" s="174">
        <f>SUMIF('One Day Regatta 10-29-22 FS'!$B$11:$B$19,$C98,'One Day Regatta 10-29-22 FS'!$AV$11:$AV$19)</f>
        <v>0</v>
      </c>
      <c r="KB98" s="174">
        <f>SUMIF('One Day Regatta 10-29-22 FS'!$B$11:$B$19,$C98,'One Day Regatta 10-29-22 FS'!$AW$11:$AW$19)</f>
        <v>0</v>
      </c>
      <c r="KC98" s="174">
        <f>SUMIF('One Day Regatta 10-29-22 FS'!$B$11:$B$19,$C98,'One Day Regatta 10-29-22 FS'!$AX$11:$AX$19)</f>
        <v>0</v>
      </c>
      <c r="KD98" s="174">
        <f>SUMIF('One Day Regatta 10-29-22 FS'!$B$11:$B$19,$C98,'One Day Regatta 10-29-22 FS'!$AY$11:$AY$19)</f>
        <v>0</v>
      </c>
    </row>
    <row r="99" spans="1:290" ht="15" customHeight="1" x14ac:dyDescent="0.2">
      <c r="A99" s="400" t="s">
        <v>1369</v>
      </c>
      <c r="B99" s="134">
        <f t="shared" si="69"/>
        <v>36</v>
      </c>
      <c r="C99" s="170" t="s">
        <v>576</v>
      </c>
      <c r="D99" s="171">
        <f t="shared" si="76"/>
        <v>0</v>
      </c>
      <c r="E99" s="172">
        <f t="shared" si="77"/>
        <v>0</v>
      </c>
      <c r="F99" s="171">
        <f t="shared" si="78"/>
        <v>0</v>
      </c>
      <c r="G99" s="171">
        <v>0</v>
      </c>
      <c r="H99" s="171">
        <f t="shared" si="79"/>
        <v>0</v>
      </c>
      <c r="I99" s="173">
        <f t="shared" si="80"/>
        <v>0</v>
      </c>
      <c r="J99" s="173"/>
      <c r="K99" s="174">
        <f>SUMIF('Saturday Race 11-06-21'!$B$11:$B$21,$C99,'Saturday Race 11-06-21'!$AU$11:$AU$21)</f>
        <v>0</v>
      </c>
      <c r="L99" s="174">
        <f>SUMIF('Saturday Race 11-06-21'!$B$11:$B$21,$C99,'Saturday Race 11-06-21'!$AV$11:$AV$21)</f>
        <v>0</v>
      </c>
      <c r="M99" s="174">
        <f>SUMIF('Saturday Race 11-06-21'!$B$11:$B$21,$C99,'Saturday Race 11-06-21'!$AW$11:$AW$21)</f>
        <v>0</v>
      </c>
      <c r="N99" s="174">
        <f>SUMIF('Saturday Race 11-06-21'!$B$11:$B$21,$C99,'Saturday Race 11-06-21'!$AX$11:$AX$21)</f>
        <v>0</v>
      </c>
      <c r="O99" s="174">
        <f>SUMIF('Saturday Race 11-06-21'!$B$11:$B$21,$C99,'Saturday Race 11-06-21'!$AY$11:$AY$21)</f>
        <v>0</v>
      </c>
      <c r="P99" s="174">
        <f>SUMIF('Saturday Race 11-20-21'!$B$11:$B$20,$C99,'Saturday Race 11-20-21'!$AU$11:$AU$20)</f>
        <v>0</v>
      </c>
      <c r="Q99" s="174">
        <f>SUMIF('Saturday Race 11-20-21'!$B$11:$B$20,$C99,'Saturday Race 11-20-21'!$AV$11:$AV$20)</f>
        <v>0</v>
      </c>
      <c r="R99" s="174">
        <f>SUMIF('Saturday Race 11-20-21'!$B$11:$B$20,$C99,'Saturday Race 11-20-21'!$AW$11:$AW$20)</f>
        <v>0</v>
      </c>
      <c r="S99" s="174">
        <f>SUMIF('Saturday Race 11-20-21'!$B$11:$B$20,$C99,'Saturday Race 11-20-21'!$AX$11:$AX$20)</f>
        <v>0</v>
      </c>
      <c r="T99" s="174">
        <f>SUMIF('Saturday Race 11-20-21'!$B$11:$B$20,$C99,'Saturday Race 11-20-21'!$AY$11:$AY$20)</f>
        <v>0</v>
      </c>
      <c r="U99" s="174">
        <f>SUMIF('Saturday Race 1-08-22'!$B$11:$B$20,$C99,'Saturday Race 1-08-22'!$AU$11:$AU$20)</f>
        <v>0</v>
      </c>
      <c r="V99" s="174">
        <f>SUMIF('Saturday Race 1-08-22'!$B$11:$B$20,$C99,'Saturday Race 1-08-22'!$AV$11:$AV$20)</f>
        <v>0</v>
      </c>
      <c r="W99" s="174">
        <f>SUMIF('Saturday Race 1-08-22'!$B$11:$B$20,$C99,'Saturday Race 1-08-22'!$AW$11:$AW$20)</f>
        <v>0</v>
      </c>
      <c r="X99" s="174">
        <f>SUMIF('Saturday Race 1-08-22'!$B$11:$B$20,$C99,'Saturday Race 1-08-22'!$AX$11:$AX$20)</f>
        <v>0</v>
      </c>
      <c r="Y99" s="174">
        <f>SUMIF('Saturday Race 1-08-22'!$B$11:$B$20,$C99,'Saturday Race 1-08-22'!$AY$11:$AY$20)</f>
        <v>0</v>
      </c>
      <c r="Z99" s="174">
        <f>SUMIF('Saturday Race 1-22-22'!$B$11:$B$20,$C99,'Saturday Race 1-22-22'!$AU$11:$AU$20)</f>
        <v>0</v>
      </c>
      <c r="AA99" s="174">
        <f>SUMIF('Saturday Race 1-22-22'!$B$11:$B$20,$C99,'Saturday Race 1-22-22'!$AV$11:$AV$20)</f>
        <v>0</v>
      </c>
      <c r="AB99" s="174">
        <f>SUMIF('Saturday Race 1-22-22'!$B$11:$B$20,$C99,'Saturday Race 1-22-22'!$AW$11:$AW$20)</f>
        <v>0</v>
      </c>
      <c r="AC99" s="174">
        <f>SUMIF('Saturday Race 1-22-22'!$B$11:$B$20,$C99,'Saturday Race 1-22-22'!$AX$11:$AX$20)</f>
        <v>0</v>
      </c>
      <c r="AD99" s="174">
        <f>SUMIF('Saturday Race 1-22-22'!$B$11:$B$20,$C99,'Saturday Race 1-22-22'!$AY$11:$AY$20)</f>
        <v>0</v>
      </c>
      <c r="AE99" s="174">
        <f>SUMIF('Sunday Race 2-6-22'!$B$11:$B$20,$C99,'Sunday Race 2-6-22'!$AU$11:$AU$20)</f>
        <v>0</v>
      </c>
      <c r="AF99" s="174">
        <f>SUMIF('Sunday Race 2-6-22'!$B$11:$B$20,$C99,'Sunday Race 2-6-22'!$AV$11:$AV$20)</f>
        <v>0</v>
      </c>
      <c r="AG99" s="174">
        <f>SUMIF('Sunday Race 2-6-22'!$B$11:$B$20,$C99,'Sunday Race 2-6-22'!$AW$11:$AW$20)</f>
        <v>0</v>
      </c>
      <c r="AH99" s="174">
        <f>SUMIF('Sunday Race 2-6-22'!$B$11:$B$20,$C99,'Sunday Race 2-6-22'!$AX$11:$AX$20)</f>
        <v>0</v>
      </c>
      <c r="AI99" s="174">
        <f>SUMIF('Sunday Race 2-6-22'!$B$11:$B$20,$C99,'Sunday Race 2-6-22'!$AY$11:$AY$20)</f>
        <v>0</v>
      </c>
      <c r="AJ99" s="174">
        <f>SUMIF('Sunday Race 2-20-22'!$B$11:$B$26,$C99,'Sunday Race 2-20-22'!$AU$11:$AU$26)</f>
        <v>0</v>
      </c>
      <c r="AK99" s="174">
        <f>SUMIF('Sunday Race 2-20-22'!$B$11:$B$26,$C99,'Sunday Race 2-20-22'!$AV$11:$AV$26)</f>
        <v>0</v>
      </c>
      <c r="AL99" s="174">
        <f>SUMIF('Sunday Race 2-20-22'!$B$11:$B$26,$C99,'Sunday Race 2-20-22'!$AW$11:$AW$26)</f>
        <v>0</v>
      </c>
      <c r="AM99" s="174">
        <f>SUMIF('Sunday Race 2-20-22'!$B$11:$B$26,$C99,'Sunday Race 2-20-22'!$AX$11:$AX$26)</f>
        <v>0</v>
      </c>
      <c r="AN99" s="174">
        <f>SUMIF('Sunday Race 2-20-22'!$B$11:$B$26,$C99,'Sunday Race 2-20-22'!$AY$11:$AY$26)</f>
        <v>0</v>
      </c>
      <c r="AO99" s="174">
        <f>SUMIF('Sunday Race 2-27-22'!$B$11:$B$20,$C99,'Sunday Race 2-27-22'!$AU$11:$AU$20)</f>
        <v>0</v>
      </c>
      <c r="AP99" s="174">
        <f>SUMIF('Sunday Race 2-27-22'!$B$11:$B$20,$C99,'Sunday Race 2-27-22'!$AV$11:$AV$20)</f>
        <v>0</v>
      </c>
      <c r="AQ99" s="174">
        <f>SUMIF('Sunday Race 2-27-22'!$B$11:$B$20,$C99,'Sunday Race 2-27-22'!$AW$11:$AW$20)</f>
        <v>0</v>
      </c>
      <c r="AR99" s="174">
        <f>SUMIF('Sunday Race 2-27-22'!$B$11:$B$20,$C99,'Sunday Race 2-27-22'!$AX$11:$AX$20)</f>
        <v>0</v>
      </c>
      <c r="AS99" s="174">
        <f>SUMIF('Sunday Race 2-27-22'!$B$11:$B$20,$C99,'Sunday Race 2-27-22'!$AY$11:$AY$20)</f>
        <v>0</v>
      </c>
      <c r="AT99" s="174">
        <f>SUMIF('Sunday Race 3-13-22'!$B$11:$B$25,$C99,'Sunday Race 3-13-22'!$AU$11:$AU$25)</f>
        <v>0</v>
      </c>
      <c r="AU99" s="174">
        <f>SUMIF('Sunday Race 3-13-22'!$B$11:$B$25,$C99,'Sunday Race 3-13-22'!$AV$11:$AV$25)</f>
        <v>0</v>
      </c>
      <c r="AV99" s="174">
        <f>SUMIF('Sunday Race 3-13-22'!$B$11:$B$25,$C99,'Sunday Race 3-13-22'!$AW$11:$AW$25)</f>
        <v>0</v>
      </c>
      <c r="AW99" s="174">
        <f>SUMIF('Sunday Race 3-13-22'!$B$11:$B$25,$C99,'Sunday Race 3-13-22'!$AX$11:$AX$25)</f>
        <v>0</v>
      </c>
      <c r="AX99" s="174">
        <f>SUMIF('Sunday Race 3-13-22'!$B$11:$B$25,$C99,'Sunday Race 3-13-22'!$AY$11:$AY$25)</f>
        <v>0</v>
      </c>
      <c r="AY99" s="174">
        <f>SUMIF('Saturday Race 3-19-22'!$B$11:$B$15,$C99,'Saturday Race 3-19-22'!$AU$11:$AU$15)</f>
        <v>0</v>
      </c>
      <c r="AZ99" s="174">
        <f>SUMIF('Saturday Race 3-19-22'!$B$11:$B$15,$C99,'Saturday Race 3-19-22'!$AV$11:$AV$15)</f>
        <v>0</v>
      </c>
      <c r="BA99" s="174">
        <f>SUMIF('Saturday Race 3-19-22'!$B$11:$B$15,$C99,'Saturday Race 3-19-22'!$AW$11:$AW$15)</f>
        <v>0</v>
      </c>
      <c r="BB99" s="174">
        <f>SUMIF('Saturday Race 3-19-22'!$B$11:$B$15,$C99,'Saturday Race 3-19-22'!$AX$11:$AX$15)</f>
        <v>0</v>
      </c>
      <c r="BC99" s="174">
        <f>SUMIF('Saturday Race 3-19-22'!$B$11:$B$15,$C99,'Saturday Race 3-19-22'!$AY$11:$AY$15)</f>
        <v>0</v>
      </c>
      <c r="BD99" s="174">
        <f>SUMIF('Sunday Races 4-10-22'!$B$11:$B$26,$C99,'Sunday Races 4-10-22'!$AU$11:$AU$26)</f>
        <v>0</v>
      </c>
      <c r="BE99" s="174">
        <f>SUMIF('Sunday Races 4-10-22'!$B$11:$B$26,$C99,'Sunday Races 4-10-22'!$AV$11:$AV$26)</f>
        <v>0</v>
      </c>
      <c r="BF99" s="174">
        <f>SUMIF('Sunday Races 4-10-22'!$B$11:$B$26,$C99,'Sunday Races 4-10-22'!$AW$11:$AW$26)</f>
        <v>0</v>
      </c>
      <c r="BG99" s="174">
        <f>SUMIF('Sunday Races 4-10-22'!$B$11:$B$26,$C99,'Sunday Races 4-10-22'!$AX$11:$AX$26)</f>
        <v>0</v>
      </c>
      <c r="BH99" s="174">
        <f>SUMIF('Sunday Races 4-10-22'!$B$11:$B$26,$C99,'Sunday Races 4-10-22'!$AY$11:$AY$26)</f>
        <v>0</v>
      </c>
      <c r="BI99" s="174">
        <f>SUMIF('Sunday Races 5-1-22'!$B$11:$B$28,$C99,'Sunday Races 5-1-22'!$AU$11:$AU$28)</f>
        <v>0</v>
      </c>
      <c r="BJ99" s="174">
        <f>SUMIF('Sunday Races 5-1-22'!$B$11:$B$28,$C99,'Sunday Races 5-1-22'!$AV$11:$AV$28)</f>
        <v>0</v>
      </c>
      <c r="BK99" s="174">
        <f>SUMIF('Sunday Races 5-1-22'!$B$11:$B$28,$C99,'Sunday Races 5-1-22'!$AW$11:$AW$28)</f>
        <v>0</v>
      </c>
      <c r="BL99" s="174">
        <f>SUMIF('Sunday Races 5-1-22'!$B$11:$B$28,$C99,'Sunday Races 5-1-22'!$AX$11:$AX$28)</f>
        <v>0</v>
      </c>
      <c r="BM99" s="174">
        <f>SUMIF('Sunday Races 5-1-22'!$B$11:$B$28,$C99,'Sunday Races 5-1-22'!$AY$11:$AY$28)</f>
        <v>0</v>
      </c>
      <c r="BN99" s="174">
        <f>SUMIF('Sunday Races 6-5-22'!$B$11:$B$28,$C99,'Sunday Races 6-5-22'!$AU$11:$AU$28)</f>
        <v>0</v>
      </c>
      <c r="BO99" s="174">
        <f>SUMIF('Sunday Races 6-5-22'!$B$11:$B$28,$C99,'Sunday Races 6-5-22'!$AV$11:$AV$28)</f>
        <v>0</v>
      </c>
      <c r="BP99" s="174">
        <f>SUMIF('Sunday Races 6-5-22'!$B$11:$B$28,$C99,'Sunday Races 6-5-22'!$AW$11:$AW$28)</f>
        <v>0</v>
      </c>
      <c r="BQ99" s="174">
        <f>SUMIF('Sunday Races 6-5-22'!$B$11:$B$28,$C99,'Sunday Races 6-5-22'!$AX$11:$AX$28)</f>
        <v>0</v>
      </c>
      <c r="BR99" s="174">
        <f>SUMIF('Sunday Races 6-5-22'!$B$11:$B$28,$C99,'Sunday Races 6-5-22'!$AY$11:$AY$28)</f>
        <v>0</v>
      </c>
      <c r="BS99" s="174">
        <f>SUMIF('Sunday Races 6-12-22'!$B$11:$B$24,$C99,'Sunday Races 6-12-22'!$AU$11:$AU$24)</f>
        <v>0</v>
      </c>
      <c r="BT99" s="174">
        <f>SUMIF('Sunday Races 6-12-22'!$B$11:$B$24,$C99,'Sunday Races 6-12-22'!$AV$11:$AV$24)</f>
        <v>0</v>
      </c>
      <c r="BU99" s="174">
        <f>SUMIF('Sunday Races 6-12-22'!$B$11:$B$24,$C99,'Sunday Races 6-12-22'!$AW$11:$AW$24)</f>
        <v>0</v>
      </c>
      <c r="BV99" s="174">
        <f>SUMIF('Sunday Races 6-12-22'!$B$11:$B$24,$C99,'Sunday Races 6-12-22'!$AX$11:$AX$24)</f>
        <v>0</v>
      </c>
      <c r="BW99" s="174">
        <f>SUMIF('Sunday Races 6-12-22'!$B$11:$B$24,$C99,'Sunday Races 6-12-22'!$AY$11:$AY$24)</f>
        <v>0</v>
      </c>
      <c r="BX99" s="174">
        <f>SUMIF('Saturday Races 6-18-22'!$B$11:$B$24,$C99,'Saturday Races 6-18-22'!$AU$11:$AU$24)</f>
        <v>0</v>
      </c>
      <c r="BY99" s="174">
        <f>SUMIF('Saturday Races 6-18-22'!$B$11:$B$24,$C99,'Saturday Races 6-18-22'!$AV$11:$AV$24)</f>
        <v>0</v>
      </c>
      <c r="BZ99" s="174">
        <f>SUMIF('Saturday Races 6-18-22'!$B$11:$B$24,$C99,'Saturday Races 6-18-22'!$AW$11:$AW$24)</f>
        <v>0</v>
      </c>
      <c r="CA99" s="174">
        <f>SUMIF('Saturday Races 6-18-22'!$B$11:$B$24,$C99,'Saturday Races 6-18-22'!$AX$11:$AX$24)</f>
        <v>0</v>
      </c>
      <c r="CB99" s="174">
        <f>SUMIF('Saturday Races 6-18-22'!$B$11:$B$24,$C99,'Saturday Races 6-18-22'!$AY$11:$AY$24)</f>
        <v>0</v>
      </c>
      <c r="CC99" s="174">
        <f>SUMIF('Sunday Races 7-3-22'!$B$11:$B$26,$C99,'Sunday Races 7-3-22'!$AU$11:$AU$26)</f>
        <v>0</v>
      </c>
      <c r="CD99" s="174">
        <f>SUMIF('Sunday Races 7-3-22'!$B$11:$B$26,$C99,'Sunday Races 7-3-22'!$AV$11:$AV$26)</f>
        <v>0</v>
      </c>
      <c r="CE99" s="174">
        <f>SUMIF('Sunday Races 7-3-22'!$B$11:$B$26,$C99,'Sunday Races 7-3-22'!$AW$11:$AW$26)</f>
        <v>0</v>
      </c>
      <c r="CF99" s="174">
        <f>SUMIF('Sunday Races 7-3-22'!$B$11:$B$26,$C99,'Sunday Races 7-3-22'!$AX$11:$AX$26)</f>
        <v>0</v>
      </c>
      <c r="CG99" s="174">
        <f>SUMIF('Sunday Races 7-3-22'!$B$11:$B$26,$C99,'Sunday Races 7-3-22'!$AY$11:$AY$26)</f>
        <v>0</v>
      </c>
      <c r="CH99" s="174">
        <f>SUMIF('Sunday Races 7-31-22'!$B$11:$B$26,$C99,'Sunday Races 7-31-22'!$AU$11:$AU$26)</f>
        <v>0</v>
      </c>
      <c r="CI99" s="174">
        <f>SUMIF('Sunday Races 7-31-22'!$B$11:$B$26,$C99,'Sunday Races 7-31-22'!$AV$11:$AV$26)</f>
        <v>0</v>
      </c>
      <c r="CJ99" s="174">
        <f>SUMIF('Sunday Races 7-31-22'!$B$11:$B$26,$C99,'Sunday Races 7-31-22'!$AW$11:$AW$26)</f>
        <v>0</v>
      </c>
      <c r="CK99" s="174">
        <f>SUMIF('Sunday Races 7-31-22'!$B$11:$B$26,$C99,'Sunday Races 7-31-22'!$AX$11:$AX$26)</f>
        <v>0</v>
      </c>
      <c r="CL99" s="174">
        <f>SUMIF('Sunday Races 7-31-22'!$B$11:$B$26,$C99,'Sunday Races 7-31-22'!$AY$11:$AY$26)</f>
        <v>0</v>
      </c>
      <c r="CM99" s="174">
        <f>SUMIF('Sunday Races 8-14-22'!$B$11:$B$26,$C99,'Sunday Races 8-14-22'!$AU$11:$AU$26)</f>
        <v>0</v>
      </c>
      <c r="CN99" s="174">
        <f>SUMIF('Sunday Races 8-14-22'!$B$11:$B$26,$C99,'Sunday Races 8-14-22'!$AV$11:$AV$26)</f>
        <v>0</v>
      </c>
      <c r="CO99" s="174">
        <f>SUMIF('Sunday Races 8-14-22'!$B$11:$B$26,$C99,'Sunday Races 8-14-22'!$AW$11:$AW$26)</f>
        <v>0</v>
      </c>
      <c r="CP99" s="174">
        <f>SUMIF('Sunday Races 8-14-22'!$B$11:$B$26,$C99,'Sunday Races 8-14-22'!$AX$11:$AX$26)</f>
        <v>0</v>
      </c>
      <c r="CQ99" s="174">
        <f>SUMIF('Sunday Races 8-14-22'!$B$11:$B$26,$C99,'Sunday Races 8-14-22'!$AY$11:$AY$26)</f>
        <v>0</v>
      </c>
      <c r="CR99" s="174">
        <f>SUMIF('Saturday Races 8-20-22'!$B$11:$B$26,$C99,'Saturday Races 8-20-22'!$AU$11:$AU$26)</f>
        <v>0</v>
      </c>
      <c r="CS99" s="174">
        <f>SUMIF('Saturday Races 8-20-22'!$B$11:$B$26,$C99,'Saturday Races 8-20-22'!$AV$11:$AV$26)</f>
        <v>0</v>
      </c>
      <c r="CT99" s="174">
        <f>SUMIF('Saturday Races 8-20-22'!$B$11:$B$26,$C99,'Saturday Races 8-20-22'!$AW$11:$AW$26)</f>
        <v>0</v>
      </c>
      <c r="CU99" s="174">
        <f>SUMIF('Saturday Races 8-20-22'!$B$11:$B$26,$C99,'Saturday Races 8-20-22'!$AX$11:$AX$26)</f>
        <v>0</v>
      </c>
      <c r="CV99" s="174">
        <f>SUMIF('Saturday Races 8-20-22'!$B$11:$B$26,$C99,'Saturday Races 8-20-22'!$AY$11:$AY$26)</f>
        <v>0</v>
      </c>
      <c r="CW99" s="174">
        <f>SUMIF('Sunday Races 9-11-22'!$B$11:$B$20,$C99,'Sunday Races 9-11-22'!$AU$11:$AU$20)</f>
        <v>0</v>
      </c>
      <c r="CX99" s="174">
        <f>SUMIF('Sunday Races 9-11-22'!$B$11:$B$20,$C99,'Sunday Races 9-11-22'!$AV$11:$AV$20)</f>
        <v>0</v>
      </c>
      <c r="CY99" s="174">
        <f>SUMIF('Sunday Races 9-11-22'!$B$11:$B$20,$C99,'Sunday Races 9-11-22'!$AW$11:$AW$20)</f>
        <v>0</v>
      </c>
      <c r="CZ99" s="174">
        <f>SUMIF('Sunday Races 9-11-22'!$B$11:$B$20,$C99,'Sunday Races 9-11-22'!$AX$11:$AX$20)</f>
        <v>0</v>
      </c>
      <c r="DA99" s="174">
        <f>SUMIF('Sunday Races 9-11-22'!$B$11:$B$20,$C99,'Sunday Races 9-11-22'!$AY$11:$AY$20)</f>
        <v>0</v>
      </c>
      <c r="DB99" s="174">
        <f>SUMIF('Sunday Races 10-9-22'!$B$11:$B$21,$C99,'Sunday Races 10-9-22'!$AU$11:$AU$21)</f>
        <v>0</v>
      </c>
      <c r="DC99" s="174">
        <f>SUMIF('Sunday Races 10-9-22'!$B$11:$B$21,$C99,'Sunday Races 10-9-22'!$AV$11:$AV$21)</f>
        <v>0</v>
      </c>
      <c r="DD99" s="174">
        <f>SUMIF('Sunday Races 10-9-22'!$B$11:$B$21,$C99,'Sunday Races 10-9-22'!$AW$11:$AW$21)</f>
        <v>0</v>
      </c>
      <c r="DE99" s="174">
        <f>SUMIF('Sunday Races 10-9-22'!$B$11:$B$21,$C99,'Sunday Races 10-9-22'!$AX$11:$AX$21)</f>
        <v>0</v>
      </c>
      <c r="DF99" s="174">
        <f>SUMIF('Sunday Races 10-9-22'!$B$11:$B$21,$C99,'Sunday Races 10-9-22'!$AY$11:$AY$21)</f>
        <v>0</v>
      </c>
      <c r="DG99" s="174">
        <f>SUMIF('Sunday Races 10-23-22'!$B$11:$B$22,$C99,'Sunday Races 10-23-22'!$AU$11:$AU$22)</f>
        <v>0</v>
      </c>
      <c r="DH99" s="174">
        <f>SUMIF('Sunday Races 10-23-22'!$B$11:$B$22,$C99,'Sunday Races 10-23-22'!$AV$11:$AV$22)</f>
        <v>0</v>
      </c>
      <c r="DI99" s="174">
        <f>SUMIF('Sunday Races 10-23-22'!$B$11:$B$22,$C99,'Sunday Races 10-23-22'!$AW$11:$AW$22)</f>
        <v>0</v>
      </c>
      <c r="DJ99" s="174">
        <f>SUMIF('Sunday Races 10-23-22'!$B$11:$B$22,$C99,'Sunday Races 10-23-22'!$AX$11:$AX$22)</f>
        <v>0</v>
      </c>
      <c r="DK99" s="174">
        <f>SUMIF('Sunday Races 10-23-22'!$B$11:$B$22,$C99,'Sunday Races 10-23-22'!$AY$11:$AY$22)</f>
        <v>0</v>
      </c>
      <c r="DL99" s="175"/>
      <c r="DM99" s="176"/>
      <c r="DN99" s="177">
        <f t="shared" si="89"/>
        <v>0</v>
      </c>
      <c r="DO99" s="177">
        <f t="shared" si="89"/>
        <v>0</v>
      </c>
      <c r="DP99" s="177">
        <f t="shared" si="89"/>
        <v>0</v>
      </c>
      <c r="DQ99" s="177">
        <f t="shared" si="89"/>
        <v>0</v>
      </c>
      <c r="DR99" s="177">
        <f t="shared" si="89"/>
        <v>0</v>
      </c>
      <c r="DS99" s="177">
        <f t="shared" si="89"/>
        <v>0</v>
      </c>
      <c r="DT99" s="177">
        <f t="shared" si="89"/>
        <v>0</v>
      </c>
      <c r="DU99" s="177">
        <f t="shared" si="89"/>
        <v>0</v>
      </c>
      <c r="DV99" s="177">
        <f t="shared" si="89"/>
        <v>0</v>
      </c>
      <c r="DW99" s="177">
        <f t="shared" si="89"/>
        <v>0</v>
      </c>
      <c r="DX99" s="177">
        <f t="shared" si="90"/>
        <v>0</v>
      </c>
      <c r="DY99" s="177">
        <f t="shared" si="90"/>
        <v>0</v>
      </c>
      <c r="DZ99" s="177">
        <f t="shared" si="90"/>
        <v>0</v>
      </c>
      <c r="EA99" s="177">
        <f t="shared" si="90"/>
        <v>0</v>
      </c>
      <c r="EB99" s="177">
        <f t="shared" si="90"/>
        <v>0</v>
      </c>
      <c r="EC99" s="177">
        <f t="shared" si="90"/>
        <v>0</v>
      </c>
      <c r="ED99" s="177">
        <f t="shared" si="90"/>
        <v>0</v>
      </c>
      <c r="EE99" s="177">
        <f t="shared" si="90"/>
        <v>0</v>
      </c>
      <c r="EF99" s="177">
        <f t="shared" si="90"/>
        <v>0</v>
      </c>
      <c r="EG99" s="177">
        <f t="shared" si="90"/>
        <v>0</v>
      </c>
      <c r="EH99" s="177">
        <f t="shared" si="91"/>
        <v>0</v>
      </c>
      <c r="EI99" s="177">
        <f t="shared" si="91"/>
        <v>0</v>
      </c>
      <c r="EJ99" s="177">
        <f t="shared" si="91"/>
        <v>0</v>
      </c>
      <c r="EK99" s="177">
        <f t="shared" si="91"/>
        <v>0</v>
      </c>
      <c r="EL99" s="177">
        <f t="shared" si="91"/>
        <v>0</v>
      </c>
      <c r="EM99" s="177">
        <f t="shared" si="91"/>
        <v>0</v>
      </c>
      <c r="EN99" s="177">
        <f t="shared" si="91"/>
        <v>0</v>
      </c>
      <c r="EO99" s="177">
        <f t="shared" si="91"/>
        <v>0</v>
      </c>
      <c r="EP99" s="177">
        <f t="shared" si="91"/>
        <v>0</v>
      </c>
      <c r="EQ99" s="177">
        <f t="shared" si="91"/>
        <v>0</v>
      </c>
      <c r="ER99" s="177">
        <f t="shared" si="92"/>
        <v>0</v>
      </c>
      <c r="ES99" s="177">
        <f t="shared" si="92"/>
        <v>0</v>
      </c>
      <c r="ET99" s="177">
        <f t="shared" si="92"/>
        <v>0</v>
      </c>
      <c r="EU99" s="177">
        <f t="shared" si="92"/>
        <v>0</v>
      </c>
      <c r="EV99" s="177">
        <f t="shared" si="92"/>
        <v>0</v>
      </c>
      <c r="EW99" s="177">
        <f t="shared" si="92"/>
        <v>0</v>
      </c>
      <c r="EX99" s="177">
        <f t="shared" si="92"/>
        <v>0</v>
      </c>
      <c r="EY99" s="177">
        <f t="shared" si="92"/>
        <v>0</v>
      </c>
      <c r="EZ99" s="177">
        <f t="shared" si="92"/>
        <v>0</v>
      </c>
      <c r="FA99" s="177">
        <f t="shared" si="92"/>
        <v>0</v>
      </c>
      <c r="FB99" s="177">
        <f t="shared" si="93"/>
        <v>0</v>
      </c>
      <c r="FC99" s="177">
        <f t="shared" si="93"/>
        <v>0</v>
      </c>
      <c r="FD99" s="177">
        <f t="shared" si="93"/>
        <v>0</v>
      </c>
      <c r="FE99" s="177">
        <f t="shared" si="93"/>
        <v>0</v>
      </c>
      <c r="FF99" s="177">
        <f t="shared" si="93"/>
        <v>0</v>
      </c>
      <c r="FG99" s="177">
        <f t="shared" si="93"/>
        <v>0</v>
      </c>
      <c r="FH99" s="177">
        <f t="shared" si="93"/>
        <v>0</v>
      </c>
      <c r="FI99" s="177">
        <f t="shared" si="93"/>
        <v>0</v>
      </c>
      <c r="FJ99" s="177">
        <f t="shared" si="93"/>
        <v>0</v>
      </c>
      <c r="FK99" s="177">
        <f t="shared" si="93"/>
        <v>0</v>
      </c>
      <c r="FL99" s="177">
        <f t="shared" si="94"/>
        <v>0</v>
      </c>
      <c r="FM99" s="177">
        <f t="shared" si="94"/>
        <v>0</v>
      </c>
      <c r="FN99" s="177">
        <f t="shared" si="94"/>
        <v>0</v>
      </c>
      <c r="FO99" s="177">
        <f t="shared" si="94"/>
        <v>0</v>
      </c>
      <c r="FP99" s="177">
        <f t="shared" si="94"/>
        <v>0</v>
      </c>
      <c r="FQ99" s="177">
        <f t="shared" si="94"/>
        <v>0</v>
      </c>
      <c r="FR99" s="177">
        <f t="shared" si="94"/>
        <v>0</v>
      </c>
      <c r="FS99" s="177">
        <f t="shared" si="94"/>
        <v>0</v>
      </c>
      <c r="FT99" s="177">
        <f t="shared" si="94"/>
        <v>0</v>
      </c>
      <c r="FU99" s="177">
        <f t="shared" si="94"/>
        <v>0</v>
      </c>
      <c r="FV99" s="177">
        <f t="shared" si="94"/>
        <v>0</v>
      </c>
      <c r="FW99" s="177">
        <f t="shared" si="94"/>
        <v>0</v>
      </c>
      <c r="FX99" s="177">
        <f t="shared" si="94"/>
        <v>0</v>
      </c>
      <c r="FY99" s="177">
        <f t="shared" si="94"/>
        <v>0</v>
      </c>
      <c r="FZ99" s="177">
        <f t="shared" si="94"/>
        <v>0</v>
      </c>
      <c r="GA99" s="177"/>
      <c r="GB99" s="229">
        <f t="shared" si="81"/>
        <v>0</v>
      </c>
      <c r="GC99" s="229">
        <f t="shared" si="82"/>
        <v>0</v>
      </c>
      <c r="GD99" s="174">
        <f>SUMIF('One Day 12-04-21 Scots'!$B$11:$B$24,$C99,'One Day 12-04-21 Scots'!$AU$11:$AU$24)</f>
        <v>0</v>
      </c>
      <c r="GE99" s="174">
        <f>SUMIF('One Day 12-04-21 Scots'!$B$11:$B$24,$C99,'One Day 12-04-21 Scots'!$AV$11:$AV$24)</f>
        <v>0</v>
      </c>
      <c r="GF99" s="174">
        <f>SUMIF('One Day 12-04-21 Scots'!$B$11:$B$24,$C99,'One Day 12-04-21 Scots'!$AW$11:$AW$24)</f>
        <v>0</v>
      </c>
      <c r="GG99" s="174">
        <f>SUMIF('One Day 12-04-21 Scots'!$B$11:$B$24,$C99,'One Day 12-04-21 Scots'!$AX$11:$AX$24)</f>
        <v>0</v>
      </c>
      <c r="GH99" s="174">
        <f>SUMIF('One Day 12-04-21 Scots'!$B$11:$B$24,$C99,'One Day 12-04-21 Scots'!$AY$11:$AY$24)</f>
        <v>0</v>
      </c>
      <c r="GI99" s="174">
        <f>SUMIF('One Day 12-04-21 Thistles'!$B$11:$B$25,$C99,'One Day 12-04-21 Thistles'!$AU$11:$AU$25)</f>
        <v>0</v>
      </c>
      <c r="GJ99" s="174">
        <f>SUMIF('One Day 12-04-21 Thistles'!$B$11:$B$25,$C99,'One Day 12-04-21 Thistles'!$AV$11:$AV$25)</f>
        <v>0</v>
      </c>
      <c r="GK99" s="174">
        <f>SUMIF('One Day 12-04-21 Thistles'!$B$11:$B$25,$C99,'One Day 12-04-21 Thistles'!$AW$11:$AW$25)</f>
        <v>0</v>
      </c>
      <c r="GL99" s="174">
        <f>SUMIF('One Day 12-04-21 Thistles'!$B$11:$B$25,$C99,'One Day 12-04-21 Thistles'!$AX$11:$AX$25)</f>
        <v>0</v>
      </c>
      <c r="GM99" s="174">
        <f>SUMIF('One Day 12-04-21 Thistles'!$B$11:$B$25,$C99,'One Day 12-04-21 Thistles'!$AY$11:$AY$25)</f>
        <v>0</v>
      </c>
      <c r="GN99" s="174">
        <f>SUMIF('Chili One Day 2-12-22 Scots'!$B$11:$B$27,$C99,'Chili One Day 2-12-22 Scots'!$AU$11:$AU$27)</f>
        <v>0</v>
      </c>
      <c r="GO99" s="174">
        <f>SUMIF('Chili One Day 2-12-22 Scots'!$B$11:$B$27,$C99,'Chili One Day 2-12-22 Scots'!$AV$11:$AV$27)</f>
        <v>0</v>
      </c>
      <c r="GP99" s="174">
        <f>SUMIF('Chili One Day 2-12-22 Scots'!$B$11:$B$27,$C99,'Chili One Day 2-12-22 Scots'!$AW$11:$AW$27)</f>
        <v>0</v>
      </c>
      <c r="GQ99" s="174">
        <f>SUMIF('Chili One Day 2-12-22 Scots'!$B$11:$B$27,$C99,'Chili One Day 2-12-22 Scots'!$AX$11:$AX$27)</f>
        <v>0</v>
      </c>
      <c r="GR99" s="174">
        <f>SUMIF('Chili One Day 2-12-22 Scots'!$B$11:$B$27,$C99,'Chili One Day 2-12-22 Scots'!$AY$11:$AY$27)</f>
        <v>0</v>
      </c>
      <c r="GS99" s="174">
        <f>SUMIF('Chili One Day 2-12-22 Thistles'!$B$11:$B$27,$C99,'Chili One Day 2-12-22 Thistles'!$AU$11:$AU$27)</f>
        <v>0</v>
      </c>
      <c r="GT99" s="174">
        <f>SUMIF('Chili One Day 2-12-22 Thistles'!$B$11:$B$27,$C99,'Chili One Day 2-12-22 Thistles'!$AV$11:$AV$27)</f>
        <v>0</v>
      </c>
      <c r="GU99" s="174">
        <f>SUMIF('Chili One Day 2-12-22 Thistles'!$B$11:$B$27,$C99,'Chili One Day 2-12-22 Thistles'!$AW$11:$AW$27)</f>
        <v>0</v>
      </c>
      <c r="GV99" s="174">
        <f>SUMIF('Chili One Day 2-12-22 Thistles'!$B$11:$B$27,$C99,'Chili One Day 2-12-22 Thistles'!$AX$11:$AX$27)</f>
        <v>0</v>
      </c>
      <c r="GW99" s="174">
        <f>SUMIF('Chili One Day 2-12-22 Thistles'!$B$11:$B$27,$C99,'Chili One Day 2-12-22 Thistles'!$AY$11:$AY$27)</f>
        <v>0</v>
      </c>
      <c r="GX99" s="174">
        <f>SUMIF('Ironman One Day 3-5-22 FS'!$B$11:$B$26,$C99,'Ironman One Day 3-5-22 FS'!$AU$11:$AU$26)</f>
        <v>0</v>
      </c>
      <c r="GY99" s="174">
        <f>SUMIF('Ironman One Day 3-5-22 FS'!$B$11:$B$26,$C99,'Ironman One Day 3-5-22 FS'!$AV$11:$AV$26)</f>
        <v>0</v>
      </c>
      <c r="GZ99" s="174">
        <f>SUMIF('Ironman One Day 3-5-22 FS'!$B$11:$B$26,$C99,'Ironman One Day 3-5-22 FS'!$AW$11:$AW$26)</f>
        <v>0</v>
      </c>
      <c r="HA99" s="174">
        <f>SUMIF('Ironman One Day 3-5-22 FS'!$B$11:$B$26,$C99,'Ironman One Day 3-5-22 FS'!$AX$11:$AX$26)</f>
        <v>0</v>
      </c>
      <c r="HB99" s="174">
        <f>SUMIF('Ironman One Day 3-5-22 FS'!$B$11:$B$26,$C99,'Ironman One Day 3-5-22 FS'!$AY$11:$AY$26)</f>
        <v>0</v>
      </c>
      <c r="HC99" s="174">
        <f>SUMIF('Ironman One Day 3-5-22 420'!$B$11:$B$26,$C99,'Ironman One Day 3-5-22 420'!$AU$11:$AU$26)</f>
        <v>0</v>
      </c>
      <c r="HD99" s="174">
        <f>SUMIF('Ironman One Day 3-5-22 420'!$B$11:$B$26,$C99,'Ironman One Day 3-5-22 420'!$AV$11:$AV$26)</f>
        <v>0</v>
      </c>
      <c r="HE99" s="174">
        <f>SUMIF('Ironman One Day 3-5-22 420'!$B$11:$B$26,$C99,'Ironman One Day 3-5-22 420'!$AW$11:$AW$26)</f>
        <v>0</v>
      </c>
      <c r="HF99" s="174">
        <f>SUMIF('Ironman One Day 3-5-22 420'!$B$11:$B$26,$C99,'Ironman One Day 3-5-22 420'!$AX$11:$AX$26)</f>
        <v>0</v>
      </c>
      <c r="HG99" s="174">
        <f>SUMIF('Ironman One Day 3-5-22 420'!$B$11:$B$26,$C99,'Ironman One Day 3-5-22 420'!$AY$11:$AY$26)</f>
        <v>0</v>
      </c>
      <c r="HH99" s="174">
        <f>SUMIF('Easter One Day 4-16-22 FS'!$B$11:$B$25,$C99,'Easter One Day 4-16-22 FS'!$AU$11:$AU$25)</f>
        <v>0</v>
      </c>
      <c r="HI99" s="174">
        <f>SUMIF('Easter One Day 4-16-22 FS'!$B$11:$B$25,$C99,'Easter One Day 4-16-22 FS'!$AV$11:$AV$25)</f>
        <v>0</v>
      </c>
      <c r="HJ99" s="174">
        <f>SUMIF('Easter One Day 4-16-22 FS'!$B$11:$B$25,$C99,'Easter One Day 4-16-22 FS'!$AW$11:$AW$25)</f>
        <v>0</v>
      </c>
      <c r="HK99" s="174">
        <f>SUMIF('Easter One Day 4-16-22 FS'!$B$11:$B$25,$C99,'Easter One Day 4-16-22 FS'!$AX$11:$AX$25)</f>
        <v>0</v>
      </c>
      <c r="HL99" s="174">
        <f>SUMIF('Easter One Day 4-16-22 FS'!$B$11:$B$25,$C99,'Easter One Day 4-16-22 FS'!$AY$11:$AY$25)</f>
        <v>0</v>
      </c>
      <c r="HM99" s="174">
        <f>SUMIF('Easter One Day 4-16-22 TH'!$B$11:$B$25,$C99,'Easter One Day 4-16-22 TH'!$AU$11:$AU$25)</f>
        <v>0</v>
      </c>
      <c r="HN99" s="174">
        <f>SUMIF('Easter One Day 4-16-22 TH'!$B$11:$B$25,$C99,'Easter One Day 4-16-22 TH'!$AV$11:$AV$25)</f>
        <v>0</v>
      </c>
      <c r="HO99" s="174">
        <f>SUMIF('Easter One Day 4-16-22 TH'!$B$11:$B$25,$C99,'Easter One Day 4-16-22 TH'!$AW$11:$AW$25)</f>
        <v>0</v>
      </c>
      <c r="HP99" s="174">
        <f>SUMIF('Easter One Day 4-16-22 TH'!$B$11:$B$25,$C99,'Easter One Day 4-16-22 TH'!$AX$11:$AX$25)</f>
        <v>0</v>
      </c>
      <c r="HQ99" s="174">
        <f>SUMIF('Easter One Day 4-16-22 TH'!$B$11:$B$25,$C99,'Easter One Day 4-16-22 TH'!$AY$11:$AY$25)</f>
        <v>0</v>
      </c>
      <c r="HR99" s="174">
        <f>SUMIF('Long Distance Race 5-7-22'!$B$11:$B$25,$C99,'Long Distance Race 5-7-22'!$AU$11:$AU$25)</f>
        <v>0</v>
      </c>
      <c r="HS99" s="174">
        <f>SUMIF('Long Distance Race 5-7-22'!$B$11:$B$18,$C99,'Long Distance Race 5-7-22'!$AV$11:$AV$18)</f>
        <v>0</v>
      </c>
      <c r="HT99" s="174">
        <f>SUMIF('Long Distance Race 5-7-22'!$B$11:$B$18,$C99,'Long Distance Race 5-7-22'!$AW$11:$AW$18)</f>
        <v>0</v>
      </c>
      <c r="HU99" s="174">
        <f>SUMIF('Long Distance Race 5-7-22'!$B$11:$B$18,$C99,'Long Distance Race 5-7-22'!$AX$11:$AX$18)</f>
        <v>0</v>
      </c>
      <c r="HV99" s="174">
        <f>SUMIF('Long Distance Race 5-7-22'!$B$11:$B$18,$C99,'Long Distance Race 5-7-22'!$AY$11:$AY$18)</f>
        <v>0</v>
      </c>
      <c r="HW99" s="174">
        <f>SUMIF('Memorial Day Regatta 5-28-22 Op'!$B$11:$B$25,$C99,'Memorial Day Regatta 5-28-22 Op'!$AU$11:$AU$25)</f>
        <v>0</v>
      </c>
      <c r="HX99" s="174">
        <f>SUMIF('Memorial Day Regatta 5-28-22 Op'!$B$11:$B$18,$C99,'Memorial Day Regatta 5-28-22 Op'!$AV$11:$AV$18)</f>
        <v>0</v>
      </c>
      <c r="HY99" s="174">
        <f>SUMIF('Memorial Day Regatta 5-28-22 Op'!$B$11:$B$18,$C99,'Memorial Day Regatta 5-28-22 Op'!$AW$11:$AW$18)</f>
        <v>0</v>
      </c>
      <c r="HZ99" s="174">
        <f>SUMIF('Memorial Day Regatta 5-28-22 Op'!$B$11:$B$18,$C99,'Memorial Day Regatta 5-28-22 Op'!$AX$11:$AX$18)</f>
        <v>0</v>
      </c>
      <c r="IA99" s="174">
        <f>SUMIF('Memorial Day Regatta 5-28-22 Op'!$B$11:$B$18,$C99,'Memorial Day Regatta 5-28-22 Op'!$AY$11:$AY$18)</f>
        <v>0</v>
      </c>
      <c r="IB99" s="174">
        <f>SUMIF('Caldwell Cup 6-25-22 TH'!$B$11:$B$25,$C99,'Caldwell Cup 6-25-22 TH'!$AU$11:$AU$25)</f>
        <v>0</v>
      </c>
      <c r="IC99" s="174">
        <f>SUMIF('Caldwell Cup 6-25-22 TH'!$B$11:$B$25,$C99,'Caldwell Cup 6-25-22 TH'!$AV$11:$AV$25)</f>
        <v>0</v>
      </c>
      <c r="ID99" s="174">
        <f>SUMIF('Caldwell Cup 6-25-22 TH'!$B$11:$B$25,$C99,'Caldwell Cup 6-25-22 TH'!$AW$11:$AW$25)</f>
        <v>0</v>
      </c>
      <c r="IE99" s="174">
        <f>SUMIF('Caldwell Cup 6-25-22 TH'!$B$11:$B$25,$C99,'Caldwell Cup 6-25-22 TH'!$AX$11:$AX$25)</f>
        <v>0</v>
      </c>
      <c r="IF99" s="174">
        <f>SUMIF('Caldwell Cup 6-25-22 TH'!$B$11:$B$25,$C99,'Caldwell Cup 6-25-22 TH'!$AY$11:$AY$25)</f>
        <v>0</v>
      </c>
      <c r="IG99" s="174">
        <f>SUMIF('Caldwell Cup 6-25-22 FS'!$B$11:$B$21,$C99,'Caldwell Cup 6-25-22 FS'!$AU$11:$AU$21)</f>
        <v>0</v>
      </c>
      <c r="IH99" s="174">
        <f>SUMIF('Caldwell Cup 6-25-22 FS'!$B$11:$B$21,$C99,'Caldwell Cup 6-25-22 FS'!$AV$11:$AV$21)</f>
        <v>0</v>
      </c>
      <c r="II99" s="174">
        <f>SUMIF('Caldwell Cup 6-25-22 FS'!$B$11:$B$21,$C99,'Caldwell Cup 6-25-22 FS'!$AW$11:$AW$21)</f>
        <v>0</v>
      </c>
      <c r="IJ99" s="174">
        <f>SUMIF('Caldwell Cup 6-25-22 FS'!$B$11:$B$21,$C99,'Caldwell Cup 6-25-22 FS'!$AX$11:$AX$21)</f>
        <v>0</v>
      </c>
      <c r="IK99" s="174">
        <f>SUMIF('Caldwell Cup 6-25-22 FS'!$B$11:$B$21,$C99,'Caldwell Cup 6-25-22 FS'!$AY$11:$AY$21)</f>
        <v>0</v>
      </c>
      <c r="IL99" s="174">
        <f>SUMIF('Caldwell Cup 6-25-22 Lasers'!$B$11:$B$23,$C99,'Caldwell Cup 6-25-22 Lasers'!$AU$11:$AU$23)</f>
        <v>0</v>
      </c>
      <c r="IM99" s="174">
        <f>SUMIF('Caldwell Cup 6-25-22 Lasers'!$B$11:$B$23,$C99,'Caldwell Cup 6-25-22 Lasers'!$AV$11:$AV$23)</f>
        <v>0</v>
      </c>
      <c r="IN99" s="174">
        <f>SUMIF('Caldwell Cup 6-25-22 Lasers'!$B$11:$B$23,$C99,'Caldwell Cup 6-25-22 Lasers'!$AW$11:$AW$23)</f>
        <v>0</v>
      </c>
      <c r="IO99" s="174">
        <f>SUMIF('Caldwell Cup 6-25-22 Lasers'!$B$11:$B$23,$C99,'Caldwell Cup 6-25-22 Lasers'!$AX$11:$AX$23)</f>
        <v>0</v>
      </c>
      <c r="IP99" s="174">
        <f>SUMIF('Caldwell Cup 6-25-22 Lasers'!$B$11:$B$23,$C99,'Caldwell Cup 6-25-22 Lasers'!$AY$11:$AY$23)</f>
        <v>0</v>
      </c>
      <c r="IQ99" s="174">
        <f>SUMIF('Labor Day Regatta 9-3-22 FS'!$B$11:$B$30,$C99,'Labor Day Regatta 9-3-22 FS'!$AU$11:$AU$30)</f>
        <v>0</v>
      </c>
      <c r="IR99" s="174">
        <f>SUMIF('Labor Day Regatta 9-3-22 FS'!$B$11:$B$30,$C99,'Labor Day Regatta 9-3-22 FS'!$AV$11:$AV$30)</f>
        <v>0</v>
      </c>
      <c r="IS99" s="174">
        <f>SUMIF('Labor Day Regatta 9-3-22 FS'!$B$11:$B$30,$C99,'Labor Day Regatta 9-3-22 FS'!$AW$11:$AW$30)</f>
        <v>0</v>
      </c>
      <c r="IT99" s="174">
        <f>SUMIF('Labor Day Regatta 9-3-22 FS'!$B$11:$B$30,$C99,'Labor Day Regatta 9-3-22 FS'!$AX$11:$AX$30)</f>
        <v>0</v>
      </c>
      <c r="IU99" s="174">
        <f>SUMIF('Labor Day Regatta 9-3-22 FS'!$B$11:$B$30,$C99,'Labor Day Regatta 9-3-22 FS'!$AY$11:$AY$30)</f>
        <v>0</v>
      </c>
      <c r="IV99" s="174">
        <f>SUMIF('2022-09-17 Leukemia Cup FS'!$B$11:$B$26,$C99,'2022-09-17 Leukemia Cup FS'!$AU$11:$AU$26)</f>
        <v>0</v>
      </c>
      <c r="IW99" s="174">
        <f>SUMIF('2022-09-17 Leukemia Cup FS'!$B$11:$B$26,$C99,'2022-09-17 Leukemia Cup FS'!$AV$11:$AV$26)</f>
        <v>0</v>
      </c>
      <c r="IX99" s="174">
        <f>SUMIF('2022-09-17 Leukemia Cup FS'!$B$11:$B$26,$C99,'2022-09-17 Leukemia Cup FS'!$AW$11:$AW$26)</f>
        <v>0</v>
      </c>
      <c r="IY99" s="174">
        <f>SUMIF('2022-09-17 Leukemia Cup FS'!$B$11:$B$26,$C99,'2022-09-17 Leukemia Cup FS'!$AX$11:$AX$26)</f>
        <v>0</v>
      </c>
      <c r="IZ99" s="174">
        <f>SUMIF('2022-09-17 Leukemia Cup FS'!$B$11:$B$26,$C99,'2022-09-17 Leukemia Cup FS'!$AY$11:$AY$26)</f>
        <v>0</v>
      </c>
      <c r="JA99" s="174">
        <f>SUMIF('2022-09-17 Leukemia Cup TH'!$B$11:$B$28,$C99,'2022-09-17 Leukemia Cup TH'!$AU$11:$AU$28)</f>
        <v>0</v>
      </c>
      <c r="JB99" s="174">
        <f>SUMIF('2022-09-17 Leukemia Cup TH'!$B$11:$B$28,$C99,'2022-09-17 Leukemia Cup TH'!$AV$11:$AV$28)</f>
        <v>0</v>
      </c>
      <c r="JC99" s="174">
        <f>SUMIF('2022-09-17 Leukemia Cup TH'!$B$11:$B$28,$C99,'2022-09-17 Leukemia Cup TH'!$AW$11:$AW$28)</f>
        <v>0</v>
      </c>
      <c r="JD99" s="174">
        <f>SUMIF('2022-09-17 Leukemia Cup TH'!$B$11:$B$28,$C99,'2022-09-17 Leukemia Cup TH'!$AX$11:$AX$28)</f>
        <v>0</v>
      </c>
      <c r="JE99" s="174">
        <f>SUMIF('2022-09-17 Leukemia Cup TH'!$B$11:$B$28,$C99,'2022-09-17 Leukemia Cup TH'!$AY$11:$AY$28)</f>
        <v>0</v>
      </c>
      <c r="JF99" s="174">
        <f>SUMIF('Smith-Berry LDR 9-24-22'!$B$11:$B$30,$C99,'Smith-Berry LDR 9-24-22'!$AU$11:$AU$30)</f>
        <v>0</v>
      </c>
      <c r="JG99" s="174">
        <f>SUMIF('Smith-Berry LDR 9-24-22'!$B$11:$B$30,$C99,'Smith-Berry LDR 9-24-22'!$AV$11:$AV$30)</f>
        <v>0</v>
      </c>
      <c r="JH99" s="174">
        <f>SUMIF('Smith-Berry LDR 9-24-22'!$B$11:$B$30,$C99,'Smith-Berry LDR 9-24-22'!$AW$11:$AW$30)</f>
        <v>0</v>
      </c>
      <c r="JI99" s="174">
        <f>SUMIF('Smith-Berry LDR 9-24-22'!$B$11:$B$30,$C99,'Smith-Berry LDR 9-24-22'!$AX$11:$AX$30)</f>
        <v>0</v>
      </c>
      <c r="JJ99" s="174">
        <f>SUMIF('Smith-Berry LDR 9-24-22'!$B$11:$B$30,$C99,'Smith-Berry LDR 9-24-22'!$AY$11:$AY$30)</f>
        <v>0</v>
      </c>
      <c r="JK99" s="174">
        <f>SUMIF('Great Scot 10-1-22 Cham'!$B$11:$B$38,$C99,'Great Scot 10-1-22 Cham'!$AU$11:$AU$38)</f>
        <v>0</v>
      </c>
      <c r="JL99" s="174">
        <f>SUMIF('Great Scot 10-1-22 Cham'!$B$11:$B$38,$C99,'Great Scot 10-1-22 Cham'!$AV$11:$AV$38)</f>
        <v>0</v>
      </c>
      <c r="JM99" s="174">
        <f>SUMIF('Great Scot 10-1-22 Cham'!$B$11:$B$38,$C99,'Great Scot 10-1-22 Cham'!$AW$11:$AW$38)</f>
        <v>0</v>
      </c>
      <c r="JN99" s="174">
        <f>SUMIF('Great Scot 10-1-22 Cham'!$B$11:$B$38,$C99,'Great Scot 10-1-22 Cham'!$AX$11:$AX$38)</f>
        <v>0</v>
      </c>
      <c r="JO99" s="174">
        <f>SUMIF('Great Scot 10-1-22 Cham'!$B$11:$B$38,$C99,'Great Scot 10-1-22 Cham'!$AY$11:$AY$38)</f>
        <v>0</v>
      </c>
      <c r="JP99" s="174">
        <f>SUMIF('Great Scot 10-1-22 Chal'!$B$11:$B$28,$C99,'Great Scot 10-1-22 Chal'!$AU$11:$AU$28)</f>
        <v>0</v>
      </c>
      <c r="JQ99" s="174">
        <f>SUMIF('Great Scot 10-1-22 Chal'!$B$11:$B$28,$C99,'Great Scot 10-1-22 Chal'!$AV$11:$AV$28)</f>
        <v>0</v>
      </c>
      <c r="JR99" s="174">
        <f>SUMIF('Great Scot 10-1-22 Chal'!$B$11:$B$28,$C99,'Great Scot 10-1-22 Chal'!$AW$11:$AW$28)</f>
        <v>0</v>
      </c>
      <c r="JS99" s="174">
        <f>SUMIF('Great Scot 10-1-22 Chal'!$B$11:$B$28,$C99,'Great Scot 10-1-22 Chal'!$AX$11:$AX$28)</f>
        <v>0</v>
      </c>
      <c r="JT99" s="174">
        <f>SUMIF('Great Scot 10-1-22 Chal'!$B$11:$B$28,$C99,'Great Scot 10-1-22 Chal'!$AY$11:$AY$28)</f>
        <v>0</v>
      </c>
      <c r="JU99" s="174">
        <f>SUMIF('Great Pumpkin Regatta 10-15-22'!$B$11:$B$54,$C99,'Great Pumpkin Regatta 10-15-22'!$AU$11:$AU$54)</f>
        <v>0</v>
      </c>
      <c r="JV99" s="174">
        <f>SUMIF('Great Pumpkin Regatta 10-15-22'!$B$11:$B$54,$C99,'Great Pumpkin Regatta 10-15-22'!$AV$11:$AV$54)</f>
        <v>0</v>
      </c>
      <c r="JW99" s="174">
        <f>SUMIF('Great Pumpkin Regatta 10-15-22'!$B$11:$B$54,$C99,'Great Pumpkin Regatta 10-15-22'!$AW$11:$AW$54)</f>
        <v>0</v>
      </c>
      <c r="JX99" s="174">
        <f>SUMIF('Great Pumpkin Regatta 10-15-22'!$B$11:$B$54,$C99,'Great Pumpkin Regatta 10-15-22'!$AX$11:$AX$54)</f>
        <v>0</v>
      </c>
      <c r="JY99" s="174">
        <f>SUMIF('Great Pumpkin Regatta 10-15-22'!$B$11:$B$54,$C99,'Great Pumpkin Regatta 10-15-22'!$AY$11:$AY$54)</f>
        <v>0</v>
      </c>
      <c r="JZ99" s="174">
        <f>SUMIF('One Day Regatta 10-29-22 FS'!$B$11:$B$19,$C99,'One Day Regatta 10-29-22 FS'!$AU$11:$AU$19)</f>
        <v>0</v>
      </c>
      <c r="KA99" s="174">
        <f>SUMIF('One Day Regatta 10-29-22 FS'!$B$11:$B$19,$C99,'One Day Regatta 10-29-22 FS'!$AV$11:$AV$19)</f>
        <v>0</v>
      </c>
      <c r="KB99" s="174">
        <f>SUMIF('One Day Regatta 10-29-22 FS'!$B$11:$B$19,$C99,'One Day Regatta 10-29-22 FS'!$AW$11:$AW$19)</f>
        <v>0</v>
      </c>
      <c r="KC99" s="174">
        <f>SUMIF('One Day Regatta 10-29-22 FS'!$B$11:$B$19,$C99,'One Day Regatta 10-29-22 FS'!$AX$11:$AX$19)</f>
        <v>0</v>
      </c>
      <c r="KD99" s="174">
        <f>SUMIF('One Day Regatta 10-29-22 FS'!$B$11:$B$19,$C99,'One Day Regatta 10-29-22 FS'!$AY$11:$AY$19)</f>
        <v>0</v>
      </c>
    </row>
    <row r="100" spans="1:290" ht="15" customHeight="1" x14ac:dyDescent="0.2">
      <c r="A100" s="400" t="s">
        <v>1369</v>
      </c>
      <c r="B100" s="134">
        <f t="shared" si="69"/>
        <v>36</v>
      </c>
      <c r="C100" s="170" t="s">
        <v>263</v>
      </c>
      <c r="D100" s="171">
        <f t="shared" si="76"/>
        <v>0</v>
      </c>
      <c r="E100" s="172">
        <f t="shared" si="77"/>
        <v>0</v>
      </c>
      <c r="F100" s="171">
        <f t="shared" si="78"/>
        <v>0</v>
      </c>
      <c r="G100" s="171">
        <v>0</v>
      </c>
      <c r="H100" s="171">
        <f t="shared" si="79"/>
        <v>0</v>
      </c>
      <c r="I100" s="173">
        <f t="shared" si="80"/>
        <v>0</v>
      </c>
      <c r="J100" s="173"/>
      <c r="K100" s="174">
        <f>SUMIF('Saturday Race 11-06-21'!$B$11:$B$21,$C100,'Saturday Race 11-06-21'!$AU$11:$AU$21)</f>
        <v>0</v>
      </c>
      <c r="L100" s="174">
        <f>SUMIF('Saturday Race 11-06-21'!$B$11:$B$21,$C100,'Saturday Race 11-06-21'!$AV$11:$AV$21)</f>
        <v>0</v>
      </c>
      <c r="M100" s="174">
        <f>SUMIF('Saturday Race 11-06-21'!$B$11:$B$21,$C100,'Saturday Race 11-06-21'!$AW$11:$AW$21)</f>
        <v>0</v>
      </c>
      <c r="N100" s="174">
        <f>SUMIF('Saturday Race 11-06-21'!$B$11:$B$21,$C100,'Saturday Race 11-06-21'!$AX$11:$AX$21)</f>
        <v>0</v>
      </c>
      <c r="O100" s="174">
        <f>SUMIF('Saturday Race 11-06-21'!$B$11:$B$21,$C100,'Saturday Race 11-06-21'!$AY$11:$AY$21)</f>
        <v>0</v>
      </c>
      <c r="P100" s="174">
        <f>SUMIF('Saturday Race 11-20-21'!$B$11:$B$20,$C100,'Saturday Race 11-20-21'!$AU$11:$AU$20)</f>
        <v>0</v>
      </c>
      <c r="Q100" s="174">
        <f>SUMIF('Saturday Race 11-20-21'!$B$11:$B$20,$C100,'Saturday Race 11-20-21'!$AV$11:$AV$20)</f>
        <v>0</v>
      </c>
      <c r="R100" s="174">
        <f>SUMIF('Saturday Race 11-20-21'!$B$11:$B$20,$C100,'Saturday Race 11-20-21'!$AW$11:$AW$20)</f>
        <v>0</v>
      </c>
      <c r="S100" s="174">
        <f>SUMIF('Saturday Race 11-20-21'!$B$11:$B$20,$C100,'Saturday Race 11-20-21'!$AX$11:$AX$20)</f>
        <v>0</v>
      </c>
      <c r="T100" s="174">
        <f>SUMIF('Saturday Race 11-20-21'!$B$11:$B$20,$C100,'Saturday Race 11-20-21'!$AY$11:$AY$20)</f>
        <v>0</v>
      </c>
      <c r="U100" s="174">
        <f>SUMIF('Saturday Race 1-08-22'!$B$11:$B$20,$C100,'Saturday Race 1-08-22'!$AU$11:$AU$20)</f>
        <v>0</v>
      </c>
      <c r="V100" s="174">
        <f>SUMIF('Saturday Race 1-08-22'!$B$11:$B$20,$C100,'Saturday Race 1-08-22'!$AV$11:$AV$20)</f>
        <v>0</v>
      </c>
      <c r="W100" s="174">
        <f>SUMIF('Saturday Race 1-08-22'!$B$11:$B$20,$C100,'Saturday Race 1-08-22'!$AW$11:$AW$20)</f>
        <v>0</v>
      </c>
      <c r="X100" s="174">
        <f>SUMIF('Saturday Race 1-08-22'!$B$11:$B$20,$C100,'Saturday Race 1-08-22'!$AX$11:$AX$20)</f>
        <v>0</v>
      </c>
      <c r="Y100" s="174">
        <f>SUMIF('Saturday Race 1-08-22'!$B$11:$B$20,$C100,'Saturday Race 1-08-22'!$AY$11:$AY$20)</f>
        <v>0</v>
      </c>
      <c r="Z100" s="174">
        <f>SUMIF('Saturday Race 1-22-22'!$B$11:$B$20,$C100,'Saturday Race 1-22-22'!$AU$11:$AU$20)</f>
        <v>0</v>
      </c>
      <c r="AA100" s="174">
        <f>SUMIF('Saturday Race 1-22-22'!$B$11:$B$20,$C100,'Saturday Race 1-22-22'!$AV$11:$AV$20)</f>
        <v>0</v>
      </c>
      <c r="AB100" s="174">
        <f>SUMIF('Saturday Race 1-22-22'!$B$11:$B$20,$C100,'Saturday Race 1-22-22'!$AW$11:$AW$20)</f>
        <v>0</v>
      </c>
      <c r="AC100" s="174">
        <f>SUMIF('Saturday Race 1-22-22'!$B$11:$B$20,$C100,'Saturday Race 1-22-22'!$AX$11:$AX$20)</f>
        <v>0</v>
      </c>
      <c r="AD100" s="174">
        <f>SUMIF('Saturday Race 1-22-22'!$B$11:$B$20,$C100,'Saturday Race 1-22-22'!$AY$11:$AY$20)</f>
        <v>0</v>
      </c>
      <c r="AE100" s="174">
        <f>SUMIF('Sunday Race 2-6-22'!$B$11:$B$20,$C100,'Sunday Race 2-6-22'!$AU$11:$AU$20)</f>
        <v>0</v>
      </c>
      <c r="AF100" s="174">
        <f>SUMIF('Sunday Race 2-6-22'!$B$11:$B$20,$C100,'Sunday Race 2-6-22'!$AV$11:$AV$20)</f>
        <v>0</v>
      </c>
      <c r="AG100" s="174">
        <f>SUMIF('Sunday Race 2-6-22'!$B$11:$B$20,$C100,'Sunday Race 2-6-22'!$AW$11:$AW$20)</f>
        <v>0</v>
      </c>
      <c r="AH100" s="174">
        <f>SUMIF('Sunday Race 2-6-22'!$B$11:$B$20,$C100,'Sunday Race 2-6-22'!$AX$11:$AX$20)</f>
        <v>0</v>
      </c>
      <c r="AI100" s="174">
        <f>SUMIF('Sunday Race 2-6-22'!$B$11:$B$20,$C100,'Sunday Race 2-6-22'!$AY$11:$AY$20)</f>
        <v>0</v>
      </c>
      <c r="AJ100" s="174">
        <f>SUMIF('Sunday Race 2-20-22'!$B$11:$B$26,$C100,'Sunday Race 2-20-22'!$AU$11:$AU$26)</f>
        <v>0</v>
      </c>
      <c r="AK100" s="174">
        <f>SUMIF('Sunday Race 2-20-22'!$B$11:$B$26,$C100,'Sunday Race 2-20-22'!$AV$11:$AV$26)</f>
        <v>0</v>
      </c>
      <c r="AL100" s="174">
        <f>SUMIF('Sunday Race 2-20-22'!$B$11:$B$26,$C100,'Sunday Race 2-20-22'!$AW$11:$AW$26)</f>
        <v>0</v>
      </c>
      <c r="AM100" s="174">
        <f>SUMIF('Sunday Race 2-20-22'!$B$11:$B$26,$C100,'Sunday Race 2-20-22'!$AX$11:$AX$26)</f>
        <v>0</v>
      </c>
      <c r="AN100" s="174">
        <f>SUMIF('Sunday Race 2-20-22'!$B$11:$B$26,$C100,'Sunday Race 2-20-22'!$AY$11:$AY$26)</f>
        <v>0</v>
      </c>
      <c r="AO100" s="174">
        <f>SUMIF('Sunday Race 2-27-22'!$B$11:$B$20,$C100,'Sunday Race 2-27-22'!$AU$11:$AU$20)</f>
        <v>0</v>
      </c>
      <c r="AP100" s="174">
        <f>SUMIF('Sunday Race 2-27-22'!$B$11:$B$20,$C100,'Sunday Race 2-27-22'!$AV$11:$AV$20)</f>
        <v>0</v>
      </c>
      <c r="AQ100" s="174">
        <f>SUMIF('Sunday Race 2-27-22'!$B$11:$B$20,$C100,'Sunday Race 2-27-22'!$AW$11:$AW$20)</f>
        <v>0</v>
      </c>
      <c r="AR100" s="174">
        <f>SUMIF('Sunday Race 2-27-22'!$B$11:$B$20,$C100,'Sunday Race 2-27-22'!$AX$11:$AX$20)</f>
        <v>0</v>
      </c>
      <c r="AS100" s="174">
        <f>SUMIF('Sunday Race 2-27-22'!$B$11:$B$20,$C100,'Sunday Race 2-27-22'!$AY$11:$AY$20)</f>
        <v>0</v>
      </c>
      <c r="AT100" s="174">
        <f>SUMIF('Sunday Race 3-13-22'!$B$11:$B$25,$C100,'Sunday Race 3-13-22'!$AU$11:$AU$25)</f>
        <v>0</v>
      </c>
      <c r="AU100" s="174">
        <f>SUMIF('Sunday Race 3-13-22'!$B$11:$B$25,$C100,'Sunday Race 3-13-22'!$AV$11:$AV$25)</f>
        <v>0</v>
      </c>
      <c r="AV100" s="174">
        <f>SUMIF('Sunday Race 3-13-22'!$B$11:$B$25,$C100,'Sunday Race 3-13-22'!$AW$11:$AW$25)</f>
        <v>0</v>
      </c>
      <c r="AW100" s="174">
        <f>SUMIF('Sunday Race 3-13-22'!$B$11:$B$25,$C100,'Sunday Race 3-13-22'!$AX$11:$AX$25)</f>
        <v>0</v>
      </c>
      <c r="AX100" s="174">
        <f>SUMIF('Sunday Race 3-13-22'!$B$11:$B$25,$C100,'Sunday Race 3-13-22'!$AY$11:$AY$25)</f>
        <v>0</v>
      </c>
      <c r="AY100" s="174">
        <f>SUMIF('Saturday Race 3-19-22'!$B$11:$B$15,$C100,'Saturday Race 3-19-22'!$AU$11:$AU$15)</f>
        <v>0</v>
      </c>
      <c r="AZ100" s="174">
        <f>SUMIF('Saturday Race 3-19-22'!$B$11:$B$15,$C100,'Saturday Race 3-19-22'!$AV$11:$AV$15)</f>
        <v>0</v>
      </c>
      <c r="BA100" s="174">
        <f>SUMIF('Saturday Race 3-19-22'!$B$11:$B$15,$C100,'Saturday Race 3-19-22'!$AW$11:$AW$15)</f>
        <v>0</v>
      </c>
      <c r="BB100" s="174">
        <f>SUMIF('Saturday Race 3-19-22'!$B$11:$B$15,$C100,'Saturday Race 3-19-22'!$AX$11:$AX$15)</f>
        <v>0</v>
      </c>
      <c r="BC100" s="174">
        <f>SUMIF('Saturday Race 3-19-22'!$B$11:$B$15,$C100,'Saturday Race 3-19-22'!$AY$11:$AY$15)</f>
        <v>0</v>
      </c>
      <c r="BD100" s="174">
        <f>SUMIF('Sunday Races 4-10-22'!$B$11:$B$26,$C100,'Sunday Races 4-10-22'!$AU$11:$AU$26)</f>
        <v>0</v>
      </c>
      <c r="BE100" s="174">
        <f>SUMIF('Sunday Races 4-10-22'!$B$11:$B$26,$C100,'Sunday Races 4-10-22'!$AV$11:$AV$26)</f>
        <v>0</v>
      </c>
      <c r="BF100" s="174">
        <f>SUMIF('Sunday Races 4-10-22'!$B$11:$B$26,$C100,'Sunday Races 4-10-22'!$AW$11:$AW$26)</f>
        <v>0</v>
      </c>
      <c r="BG100" s="174">
        <f>SUMIF('Sunday Races 4-10-22'!$B$11:$B$26,$C100,'Sunday Races 4-10-22'!$AX$11:$AX$26)</f>
        <v>0</v>
      </c>
      <c r="BH100" s="174">
        <f>SUMIF('Sunday Races 4-10-22'!$B$11:$B$26,$C100,'Sunday Races 4-10-22'!$AY$11:$AY$26)</f>
        <v>0</v>
      </c>
      <c r="BI100" s="174">
        <f>SUMIF('Sunday Races 5-1-22'!$B$11:$B$28,$C100,'Sunday Races 5-1-22'!$AU$11:$AU$28)</f>
        <v>0</v>
      </c>
      <c r="BJ100" s="174">
        <f>SUMIF('Sunday Races 5-1-22'!$B$11:$B$28,$C100,'Sunday Races 5-1-22'!$AV$11:$AV$28)</f>
        <v>0</v>
      </c>
      <c r="BK100" s="174">
        <f>SUMIF('Sunday Races 5-1-22'!$B$11:$B$28,$C100,'Sunday Races 5-1-22'!$AW$11:$AW$28)</f>
        <v>0</v>
      </c>
      <c r="BL100" s="174">
        <f>SUMIF('Sunday Races 5-1-22'!$B$11:$B$28,$C100,'Sunday Races 5-1-22'!$AX$11:$AX$28)</f>
        <v>0</v>
      </c>
      <c r="BM100" s="174">
        <f>SUMIF('Sunday Races 5-1-22'!$B$11:$B$28,$C100,'Sunday Races 5-1-22'!$AY$11:$AY$28)</f>
        <v>0</v>
      </c>
      <c r="BN100" s="174">
        <f>SUMIF('Sunday Races 6-5-22'!$B$11:$B$28,$C100,'Sunday Races 6-5-22'!$AU$11:$AU$28)</f>
        <v>0</v>
      </c>
      <c r="BO100" s="174">
        <f>SUMIF('Sunday Races 6-5-22'!$B$11:$B$28,$C100,'Sunday Races 6-5-22'!$AV$11:$AV$28)</f>
        <v>0</v>
      </c>
      <c r="BP100" s="174">
        <f>SUMIF('Sunday Races 6-5-22'!$B$11:$B$28,$C100,'Sunday Races 6-5-22'!$AW$11:$AW$28)</f>
        <v>0</v>
      </c>
      <c r="BQ100" s="174">
        <f>SUMIF('Sunday Races 6-5-22'!$B$11:$B$28,$C100,'Sunday Races 6-5-22'!$AX$11:$AX$28)</f>
        <v>0</v>
      </c>
      <c r="BR100" s="174">
        <f>SUMIF('Sunday Races 6-5-22'!$B$11:$B$28,$C100,'Sunday Races 6-5-22'!$AY$11:$AY$28)</f>
        <v>0</v>
      </c>
      <c r="BS100" s="174">
        <f>SUMIF('Sunday Races 6-12-22'!$B$11:$B$24,$C100,'Sunday Races 6-12-22'!$AU$11:$AU$24)</f>
        <v>0</v>
      </c>
      <c r="BT100" s="174">
        <f>SUMIF('Sunday Races 6-12-22'!$B$11:$B$24,$C100,'Sunday Races 6-12-22'!$AV$11:$AV$24)</f>
        <v>0</v>
      </c>
      <c r="BU100" s="174">
        <f>SUMIF('Sunday Races 6-12-22'!$B$11:$B$24,$C100,'Sunday Races 6-12-22'!$AW$11:$AW$24)</f>
        <v>0</v>
      </c>
      <c r="BV100" s="174">
        <f>SUMIF('Sunday Races 6-12-22'!$B$11:$B$24,$C100,'Sunday Races 6-12-22'!$AX$11:$AX$24)</f>
        <v>0</v>
      </c>
      <c r="BW100" s="174">
        <f>SUMIF('Sunday Races 6-12-22'!$B$11:$B$24,$C100,'Sunday Races 6-12-22'!$AY$11:$AY$24)</f>
        <v>0</v>
      </c>
      <c r="BX100" s="174">
        <f>SUMIF('Saturday Races 6-18-22'!$B$11:$B$24,$C100,'Saturday Races 6-18-22'!$AU$11:$AU$24)</f>
        <v>0</v>
      </c>
      <c r="BY100" s="174">
        <f>SUMIF('Saturday Races 6-18-22'!$B$11:$B$24,$C100,'Saturday Races 6-18-22'!$AV$11:$AV$24)</f>
        <v>0</v>
      </c>
      <c r="BZ100" s="174">
        <f>SUMIF('Saturday Races 6-18-22'!$B$11:$B$24,$C100,'Saturday Races 6-18-22'!$AW$11:$AW$24)</f>
        <v>0</v>
      </c>
      <c r="CA100" s="174">
        <f>SUMIF('Saturday Races 6-18-22'!$B$11:$B$24,$C100,'Saturday Races 6-18-22'!$AX$11:$AX$24)</f>
        <v>0</v>
      </c>
      <c r="CB100" s="174">
        <f>SUMIF('Saturday Races 6-18-22'!$B$11:$B$24,$C100,'Saturday Races 6-18-22'!$AY$11:$AY$24)</f>
        <v>0</v>
      </c>
      <c r="CC100" s="174">
        <f>SUMIF('Sunday Races 7-3-22'!$B$11:$B$26,$C100,'Sunday Races 7-3-22'!$AU$11:$AU$26)</f>
        <v>0</v>
      </c>
      <c r="CD100" s="174">
        <f>SUMIF('Sunday Races 7-3-22'!$B$11:$B$26,$C100,'Sunday Races 7-3-22'!$AV$11:$AV$26)</f>
        <v>0</v>
      </c>
      <c r="CE100" s="174">
        <f>SUMIF('Sunday Races 7-3-22'!$B$11:$B$26,$C100,'Sunday Races 7-3-22'!$AW$11:$AW$26)</f>
        <v>0</v>
      </c>
      <c r="CF100" s="174">
        <f>SUMIF('Sunday Races 7-3-22'!$B$11:$B$26,$C100,'Sunday Races 7-3-22'!$AX$11:$AX$26)</f>
        <v>0</v>
      </c>
      <c r="CG100" s="174">
        <f>SUMIF('Sunday Races 7-3-22'!$B$11:$B$26,$C100,'Sunday Races 7-3-22'!$AY$11:$AY$26)</f>
        <v>0</v>
      </c>
      <c r="CH100" s="174">
        <f>SUMIF('Sunday Races 7-31-22'!$B$11:$B$26,$C100,'Sunday Races 7-31-22'!$AU$11:$AU$26)</f>
        <v>0</v>
      </c>
      <c r="CI100" s="174">
        <f>SUMIF('Sunday Races 7-31-22'!$B$11:$B$26,$C100,'Sunday Races 7-31-22'!$AV$11:$AV$26)</f>
        <v>0</v>
      </c>
      <c r="CJ100" s="174">
        <f>SUMIF('Sunday Races 7-31-22'!$B$11:$B$26,$C100,'Sunday Races 7-31-22'!$AW$11:$AW$26)</f>
        <v>0</v>
      </c>
      <c r="CK100" s="174">
        <f>SUMIF('Sunday Races 7-31-22'!$B$11:$B$26,$C100,'Sunday Races 7-31-22'!$AX$11:$AX$26)</f>
        <v>0</v>
      </c>
      <c r="CL100" s="174">
        <f>SUMIF('Sunday Races 7-31-22'!$B$11:$B$26,$C100,'Sunday Races 7-31-22'!$AY$11:$AY$26)</f>
        <v>0</v>
      </c>
      <c r="CM100" s="174">
        <f>SUMIF('Sunday Races 8-14-22'!$B$11:$B$26,$C100,'Sunday Races 8-14-22'!$AU$11:$AU$26)</f>
        <v>0</v>
      </c>
      <c r="CN100" s="174">
        <f>SUMIF('Sunday Races 8-14-22'!$B$11:$B$26,$C100,'Sunday Races 8-14-22'!$AV$11:$AV$26)</f>
        <v>0</v>
      </c>
      <c r="CO100" s="174">
        <f>SUMIF('Sunday Races 8-14-22'!$B$11:$B$26,$C100,'Sunday Races 8-14-22'!$AW$11:$AW$26)</f>
        <v>0</v>
      </c>
      <c r="CP100" s="174">
        <f>SUMIF('Sunday Races 8-14-22'!$B$11:$B$26,$C100,'Sunday Races 8-14-22'!$AX$11:$AX$26)</f>
        <v>0</v>
      </c>
      <c r="CQ100" s="174">
        <f>SUMIF('Sunday Races 8-14-22'!$B$11:$B$26,$C100,'Sunday Races 8-14-22'!$AY$11:$AY$26)</f>
        <v>0</v>
      </c>
      <c r="CR100" s="174">
        <f>SUMIF('Saturday Races 8-20-22'!$B$11:$B$26,$C100,'Saturday Races 8-20-22'!$AU$11:$AU$26)</f>
        <v>0</v>
      </c>
      <c r="CS100" s="174">
        <f>SUMIF('Saturday Races 8-20-22'!$B$11:$B$26,$C100,'Saturday Races 8-20-22'!$AV$11:$AV$26)</f>
        <v>0</v>
      </c>
      <c r="CT100" s="174">
        <f>SUMIF('Saturday Races 8-20-22'!$B$11:$B$26,$C100,'Saturday Races 8-20-22'!$AW$11:$AW$26)</f>
        <v>0</v>
      </c>
      <c r="CU100" s="174">
        <f>SUMIF('Saturday Races 8-20-22'!$B$11:$B$26,$C100,'Saturday Races 8-20-22'!$AX$11:$AX$26)</f>
        <v>0</v>
      </c>
      <c r="CV100" s="174">
        <f>SUMIF('Saturday Races 8-20-22'!$B$11:$B$26,$C100,'Saturday Races 8-20-22'!$AY$11:$AY$26)</f>
        <v>0</v>
      </c>
      <c r="CW100" s="174">
        <f>SUMIF('Sunday Races 9-11-22'!$B$11:$B$20,$C100,'Sunday Races 9-11-22'!$AU$11:$AU$20)</f>
        <v>0</v>
      </c>
      <c r="CX100" s="174">
        <f>SUMIF('Sunday Races 9-11-22'!$B$11:$B$20,$C100,'Sunday Races 9-11-22'!$AV$11:$AV$20)</f>
        <v>0</v>
      </c>
      <c r="CY100" s="174">
        <f>SUMIF('Sunday Races 9-11-22'!$B$11:$B$20,$C100,'Sunday Races 9-11-22'!$AW$11:$AW$20)</f>
        <v>0</v>
      </c>
      <c r="CZ100" s="174">
        <f>SUMIF('Sunday Races 9-11-22'!$B$11:$B$20,$C100,'Sunday Races 9-11-22'!$AX$11:$AX$20)</f>
        <v>0</v>
      </c>
      <c r="DA100" s="174">
        <f>SUMIF('Sunday Races 9-11-22'!$B$11:$B$20,$C100,'Sunday Races 9-11-22'!$AY$11:$AY$20)</f>
        <v>0</v>
      </c>
      <c r="DB100" s="174">
        <f>SUMIF('Sunday Races 10-9-22'!$B$11:$B$21,$C100,'Sunday Races 10-9-22'!$AU$11:$AU$21)</f>
        <v>0</v>
      </c>
      <c r="DC100" s="174">
        <f>SUMIF('Sunday Races 10-9-22'!$B$11:$B$21,$C100,'Sunday Races 10-9-22'!$AV$11:$AV$21)</f>
        <v>0</v>
      </c>
      <c r="DD100" s="174">
        <f>SUMIF('Sunday Races 10-9-22'!$B$11:$B$21,$C100,'Sunday Races 10-9-22'!$AW$11:$AW$21)</f>
        <v>0</v>
      </c>
      <c r="DE100" s="174">
        <f>SUMIF('Sunday Races 10-9-22'!$B$11:$B$21,$C100,'Sunday Races 10-9-22'!$AX$11:$AX$21)</f>
        <v>0</v>
      </c>
      <c r="DF100" s="174">
        <f>SUMIF('Sunday Races 10-9-22'!$B$11:$B$21,$C100,'Sunday Races 10-9-22'!$AY$11:$AY$21)</f>
        <v>0</v>
      </c>
      <c r="DG100" s="174">
        <f>SUMIF('Sunday Races 10-23-22'!$B$11:$B$22,$C100,'Sunday Races 10-23-22'!$AU$11:$AU$22)</f>
        <v>0</v>
      </c>
      <c r="DH100" s="174">
        <f>SUMIF('Sunday Races 10-23-22'!$B$11:$B$22,$C100,'Sunday Races 10-23-22'!$AV$11:$AV$22)</f>
        <v>0</v>
      </c>
      <c r="DI100" s="174">
        <f>SUMIF('Sunday Races 10-23-22'!$B$11:$B$22,$C100,'Sunday Races 10-23-22'!$AW$11:$AW$22)</f>
        <v>0</v>
      </c>
      <c r="DJ100" s="174">
        <f>SUMIF('Sunday Races 10-23-22'!$B$11:$B$22,$C100,'Sunday Races 10-23-22'!$AX$11:$AX$22)</f>
        <v>0</v>
      </c>
      <c r="DK100" s="174">
        <f>SUMIF('Sunday Races 10-23-22'!$B$11:$B$22,$C100,'Sunday Races 10-23-22'!$AY$11:$AY$22)</f>
        <v>0</v>
      </c>
      <c r="DL100" s="175"/>
      <c r="DM100" s="176"/>
      <c r="DN100" s="177">
        <f t="shared" ref="DN100:DW109" si="95">LARGE($K100:$DL100,DN$3)</f>
        <v>0</v>
      </c>
      <c r="DO100" s="177">
        <f t="shared" si="95"/>
        <v>0</v>
      </c>
      <c r="DP100" s="177">
        <f t="shared" si="95"/>
        <v>0</v>
      </c>
      <c r="DQ100" s="177">
        <f t="shared" si="95"/>
        <v>0</v>
      </c>
      <c r="DR100" s="177">
        <f t="shared" si="95"/>
        <v>0</v>
      </c>
      <c r="DS100" s="177">
        <f t="shared" si="95"/>
        <v>0</v>
      </c>
      <c r="DT100" s="177">
        <f t="shared" si="95"/>
        <v>0</v>
      </c>
      <c r="DU100" s="177">
        <f t="shared" si="95"/>
        <v>0</v>
      </c>
      <c r="DV100" s="177">
        <f t="shared" si="95"/>
        <v>0</v>
      </c>
      <c r="DW100" s="177">
        <f t="shared" si="95"/>
        <v>0</v>
      </c>
      <c r="DX100" s="177">
        <f t="shared" ref="DX100:EG109" si="96">LARGE($K100:$DL100,DX$3)</f>
        <v>0</v>
      </c>
      <c r="DY100" s="177">
        <f t="shared" si="96"/>
        <v>0</v>
      </c>
      <c r="DZ100" s="177">
        <f t="shared" si="96"/>
        <v>0</v>
      </c>
      <c r="EA100" s="177">
        <f t="shared" si="96"/>
        <v>0</v>
      </c>
      <c r="EB100" s="177">
        <f t="shared" si="96"/>
        <v>0</v>
      </c>
      <c r="EC100" s="177">
        <f t="shared" si="96"/>
        <v>0</v>
      </c>
      <c r="ED100" s="177">
        <f t="shared" si="96"/>
        <v>0</v>
      </c>
      <c r="EE100" s="177">
        <f t="shared" si="96"/>
        <v>0</v>
      </c>
      <c r="EF100" s="177">
        <f t="shared" si="96"/>
        <v>0</v>
      </c>
      <c r="EG100" s="177">
        <f t="shared" si="96"/>
        <v>0</v>
      </c>
      <c r="EH100" s="177">
        <f t="shared" ref="EH100:EQ109" si="97">LARGE($K100:$DL100,EH$3)</f>
        <v>0</v>
      </c>
      <c r="EI100" s="177">
        <f t="shared" si="97"/>
        <v>0</v>
      </c>
      <c r="EJ100" s="177">
        <f t="shared" si="97"/>
        <v>0</v>
      </c>
      <c r="EK100" s="177">
        <f t="shared" si="97"/>
        <v>0</v>
      </c>
      <c r="EL100" s="177">
        <f t="shared" si="97"/>
        <v>0</v>
      </c>
      <c r="EM100" s="177">
        <f t="shared" si="97"/>
        <v>0</v>
      </c>
      <c r="EN100" s="177">
        <f t="shared" si="97"/>
        <v>0</v>
      </c>
      <c r="EO100" s="177">
        <f t="shared" si="97"/>
        <v>0</v>
      </c>
      <c r="EP100" s="177">
        <f t="shared" si="97"/>
        <v>0</v>
      </c>
      <c r="EQ100" s="177">
        <f t="shared" si="97"/>
        <v>0</v>
      </c>
      <c r="ER100" s="177">
        <f t="shared" ref="ER100:FA109" si="98">LARGE($K100:$DL100,ER$3)</f>
        <v>0</v>
      </c>
      <c r="ES100" s="177">
        <f t="shared" si="98"/>
        <v>0</v>
      </c>
      <c r="ET100" s="177">
        <f t="shared" si="98"/>
        <v>0</v>
      </c>
      <c r="EU100" s="177">
        <f t="shared" si="98"/>
        <v>0</v>
      </c>
      <c r="EV100" s="177">
        <f t="shared" si="98"/>
        <v>0</v>
      </c>
      <c r="EW100" s="177">
        <f t="shared" si="98"/>
        <v>0</v>
      </c>
      <c r="EX100" s="177">
        <f t="shared" si="98"/>
        <v>0</v>
      </c>
      <c r="EY100" s="177">
        <f t="shared" si="98"/>
        <v>0</v>
      </c>
      <c r="EZ100" s="177">
        <f t="shared" si="98"/>
        <v>0</v>
      </c>
      <c r="FA100" s="177">
        <f t="shared" si="98"/>
        <v>0</v>
      </c>
      <c r="FB100" s="177">
        <f t="shared" ref="FB100:FK109" si="99">LARGE($K100:$DL100,FB$3)</f>
        <v>0</v>
      </c>
      <c r="FC100" s="177">
        <f t="shared" si="99"/>
        <v>0</v>
      </c>
      <c r="FD100" s="177">
        <f t="shared" si="99"/>
        <v>0</v>
      </c>
      <c r="FE100" s="177">
        <f t="shared" si="99"/>
        <v>0</v>
      </c>
      <c r="FF100" s="177">
        <f t="shared" si="99"/>
        <v>0</v>
      </c>
      <c r="FG100" s="177">
        <f t="shared" si="99"/>
        <v>0</v>
      </c>
      <c r="FH100" s="177">
        <f t="shared" si="99"/>
        <v>0</v>
      </c>
      <c r="FI100" s="177">
        <f t="shared" si="99"/>
        <v>0</v>
      </c>
      <c r="FJ100" s="177">
        <f t="shared" si="99"/>
        <v>0</v>
      </c>
      <c r="FK100" s="177">
        <f t="shared" si="99"/>
        <v>0</v>
      </c>
      <c r="FL100" s="177">
        <f t="shared" ref="FL100:FZ109" si="100">LARGE($K100:$DL100,FL$3)</f>
        <v>0</v>
      </c>
      <c r="FM100" s="177">
        <f t="shared" si="100"/>
        <v>0</v>
      </c>
      <c r="FN100" s="177">
        <f t="shared" si="100"/>
        <v>0</v>
      </c>
      <c r="FO100" s="177">
        <f t="shared" si="100"/>
        <v>0</v>
      </c>
      <c r="FP100" s="177">
        <f t="shared" si="100"/>
        <v>0</v>
      </c>
      <c r="FQ100" s="177">
        <f t="shared" si="100"/>
        <v>0</v>
      </c>
      <c r="FR100" s="177">
        <f t="shared" si="100"/>
        <v>0</v>
      </c>
      <c r="FS100" s="177">
        <f t="shared" si="100"/>
        <v>0</v>
      </c>
      <c r="FT100" s="177">
        <f t="shared" si="100"/>
        <v>0</v>
      </c>
      <c r="FU100" s="177">
        <f t="shared" si="100"/>
        <v>0</v>
      </c>
      <c r="FV100" s="177">
        <f t="shared" si="100"/>
        <v>0</v>
      </c>
      <c r="FW100" s="177">
        <f t="shared" si="100"/>
        <v>0</v>
      </c>
      <c r="FX100" s="177">
        <f t="shared" si="100"/>
        <v>0</v>
      </c>
      <c r="FY100" s="177">
        <f t="shared" si="100"/>
        <v>0</v>
      </c>
      <c r="FZ100" s="177">
        <f t="shared" si="100"/>
        <v>0</v>
      </c>
      <c r="GA100" s="177"/>
      <c r="GB100" s="229">
        <f t="shared" si="81"/>
        <v>0</v>
      </c>
      <c r="GC100" s="229">
        <f t="shared" si="82"/>
        <v>0</v>
      </c>
      <c r="GD100" s="174">
        <f>SUMIF('One Day 12-04-21 Scots'!$B$11:$B$24,$C100,'One Day 12-04-21 Scots'!$AU$11:$AU$24)</f>
        <v>0</v>
      </c>
      <c r="GE100" s="174">
        <f>SUMIF('One Day 12-04-21 Scots'!$B$11:$B$24,$C100,'One Day 12-04-21 Scots'!$AV$11:$AV$24)</f>
        <v>0</v>
      </c>
      <c r="GF100" s="174">
        <f>SUMIF('One Day 12-04-21 Scots'!$B$11:$B$24,$C100,'One Day 12-04-21 Scots'!$AW$11:$AW$24)</f>
        <v>0</v>
      </c>
      <c r="GG100" s="174">
        <f>SUMIF('One Day 12-04-21 Scots'!$B$11:$B$24,$C100,'One Day 12-04-21 Scots'!$AX$11:$AX$24)</f>
        <v>0</v>
      </c>
      <c r="GH100" s="174">
        <f>SUMIF('One Day 12-04-21 Scots'!$B$11:$B$24,$C100,'One Day 12-04-21 Scots'!$AY$11:$AY$24)</f>
        <v>0</v>
      </c>
      <c r="GI100" s="174">
        <f>SUMIF('One Day 12-04-21 Thistles'!$B$11:$B$25,$C100,'One Day 12-04-21 Thistles'!$AU$11:$AU$25)</f>
        <v>0</v>
      </c>
      <c r="GJ100" s="174">
        <f>SUMIF('One Day 12-04-21 Thistles'!$B$11:$B$25,$C100,'One Day 12-04-21 Thistles'!$AV$11:$AV$25)</f>
        <v>0</v>
      </c>
      <c r="GK100" s="174">
        <f>SUMIF('One Day 12-04-21 Thistles'!$B$11:$B$25,$C100,'One Day 12-04-21 Thistles'!$AW$11:$AW$25)</f>
        <v>0</v>
      </c>
      <c r="GL100" s="174">
        <f>SUMIF('One Day 12-04-21 Thistles'!$B$11:$B$25,$C100,'One Day 12-04-21 Thistles'!$AX$11:$AX$25)</f>
        <v>0</v>
      </c>
      <c r="GM100" s="174">
        <f>SUMIF('One Day 12-04-21 Thistles'!$B$11:$B$25,$C100,'One Day 12-04-21 Thistles'!$AY$11:$AY$25)</f>
        <v>0</v>
      </c>
      <c r="GN100" s="174">
        <f>SUMIF('Chili One Day 2-12-22 Scots'!$B$11:$B$27,$C100,'Chili One Day 2-12-22 Scots'!$AU$11:$AU$27)</f>
        <v>0</v>
      </c>
      <c r="GO100" s="174">
        <f>SUMIF('Chili One Day 2-12-22 Scots'!$B$11:$B$27,$C100,'Chili One Day 2-12-22 Scots'!$AV$11:$AV$27)</f>
        <v>0</v>
      </c>
      <c r="GP100" s="174">
        <f>SUMIF('Chili One Day 2-12-22 Scots'!$B$11:$B$27,$C100,'Chili One Day 2-12-22 Scots'!$AW$11:$AW$27)</f>
        <v>0</v>
      </c>
      <c r="GQ100" s="174">
        <f>SUMIF('Chili One Day 2-12-22 Scots'!$B$11:$B$27,$C100,'Chili One Day 2-12-22 Scots'!$AX$11:$AX$27)</f>
        <v>0</v>
      </c>
      <c r="GR100" s="174">
        <f>SUMIF('Chili One Day 2-12-22 Scots'!$B$11:$B$27,$C100,'Chili One Day 2-12-22 Scots'!$AY$11:$AY$27)</f>
        <v>0</v>
      </c>
      <c r="GS100" s="174">
        <f>SUMIF('Chili One Day 2-12-22 Thistles'!$B$11:$B$27,$C100,'Chili One Day 2-12-22 Thistles'!$AU$11:$AU$27)</f>
        <v>0</v>
      </c>
      <c r="GT100" s="174">
        <f>SUMIF('Chili One Day 2-12-22 Thistles'!$B$11:$B$27,$C100,'Chili One Day 2-12-22 Thistles'!$AV$11:$AV$27)</f>
        <v>0</v>
      </c>
      <c r="GU100" s="174">
        <f>SUMIF('Chili One Day 2-12-22 Thistles'!$B$11:$B$27,$C100,'Chili One Day 2-12-22 Thistles'!$AW$11:$AW$27)</f>
        <v>0</v>
      </c>
      <c r="GV100" s="174">
        <f>SUMIF('Chili One Day 2-12-22 Thistles'!$B$11:$B$27,$C100,'Chili One Day 2-12-22 Thistles'!$AX$11:$AX$27)</f>
        <v>0</v>
      </c>
      <c r="GW100" s="174">
        <f>SUMIF('Chili One Day 2-12-22 Thistles'!$B$11:$B$27,$C100,'Chili One Day 2-12-22 Thistles'!$AY$11:$AY$27)</f>
        <v>0</v>
      </c>
      <c r="GX100" s="174">
        <f>SUMIF('Ironman One Day 3-5-22 FS'!$B$11:$B$26,$C100,'Ironman One Day 3-5-22 FS'!$AU$11:$AU$26)</f>
        <v>0</v>
      </c>
      <c r="GY100" s="174">
        <f>SUMIF('Ironman One Day 3-5-22 FS'!$B$11:$B$26,$C100,'Ironman One Day 3-5-22 FS'!$AV$11:$AV$26)</f>
        <v>0</v>
      </c>
      <c r="GZ100" s="174">
        <f>SUMIF('Ironman One Day 3-5-22 FS'!$B$11:$B$26,$C100,'Ironman One Day 3-5-22 FS'!$AW$11:$AW$26)</f>
        <v>0</v>
      </c>
      <c r="HA100" s="174">
        <f>SUMIF('Ironman One Day 3-5-22 FS'!$B$11:$B$26,$C100,'Ironman One Day 3-5-22 FS'!$AX$11:$AX$26)</f>
        <v>0</v>
      </c>
      <c r="HB100" s="174">
        <f>SUMIF('Ironman One Day 3-5-22 FS'!$B$11:$B$26,$C100,'Ironman One Day 3-5-22 FS'!$AY$11:$AY$26)</f>
        <v>0</v>
      </c>
      <c r="HC100" s="174">
        <f>SUMIF('Ironman One Day 3-5-22 420'!$B$11:$B$26,$C100,'Ironman One Day 3-5-22 420'!$AU$11:$AU$26)</f>
        <v>0</v>
      </c>
      <c r="HD100" s="174">
        <f>SUMIF('Ironman One Day 3-5-22 420'!$B$11:$B$26,$C100,'Ironman One Day 3-5-22 420'!$AV$11:$AV$26)</f>
        <v>0</v>
      </c>
      <c r="HE100" s="174">
        <f>SUMIF('Ironman One Day 3-5-22 420'!$B$11:$B$26,$C100,'Ironman One Day 3-5-22 420'!$AW$11:$AW$26)</f>
        <v>0</v>
      </c>
      <c r="HF100" s="174">
        <f>SUMIF('Ironman One Day 3-5-22 420'!$B$11:$B$26,$C100,'Ironman One Day 3-5-22 420'!$AX$11:$AX$26)</f>
        <v>0</v>
      </c>
      <c r="HG100" s="174">
        <f>SUMIF('Ironman One Day 3-5-22 420'!$B$11:$B$26,$C100,'Ironman One Day 3-5-22 420'!$AY$11:$AY$26)</f>
        <v>0</v>
      </c>
      <c r="HH100" s="174">
        <f>SUMIF('Easter One Day 4-16-22 FS'!$B$11:$B$25,$C100,'Easter One Day 4-16-22 FS'!$AU$11:$AU$25)</f>
        <v>0</v>
      </c>
      <c r="HI100" s="174">
        <f>SUMIF('Easter One Day 4-16-22 FS'!$B$11:$B$25,$C100,'Easter One Day 4-16-22 FS'!$AV$11:$AV$25)</f>
        <v>0</v>
      </c>
      <c r="HJ100" s="174">
        <f>SUMIF('Easter One Day 4-16-22 FS'!$B$11:$B$25,$C100,'Easter One Day 4-16-22 FS'!$AW$11:$AW$25)</f>
        <v>0</v>
      </c>
      <c r="HK100" s="174">
        <f>SUMIF('Easter One Day 4-16-22 FS'!$B$11:$B$25,$C100,'Easter One Day 4-16-22 FS'!$AX$11:$AX$25)</f>
        <v>0</v>
      </c>
      <c r="HL100" s="174">
        <f>SUMIF('Easter One Day 4-16-22 FS'!$B$11:$B$25,$C100,'Easter One Day 4-16-22 FS'!$AY$11:$AY$25)</f>
        <v>0</v>
      </c>
      <c r="HM100" s="174">
        <f>SUMIF('Easter One Day 4-16-22 TH'!$B$11:$B$25,$C100,'Easter One Day 4-16-22 TH'!$AU$11:$AU$25)</f>
        <v>0</v>
      </c>
      <c r="HN100" s="174">
        <f>SUMIF('Easter One Day 4-16-22 TH'!$B$11:$B$25,$C100,'Easter One Day 4-16-22 TH'!$AV$11:$AV$25)</f>
        <v>0</v>
      </c>
      <c r="HO100" s="174">
        <f>SUMIF('Easter One Day 4-16-22 TH'!$B$11:$B$25,$C100,'Easter One Day 4-16-22 TH'!$AW$11:$AW$25)</f>
        <v>0</v>
      </c>
      <c r="HP100" s="174">
        <f>SUMIF('Easter One Day 4-16-22 TH'!$B$11:$B$25,$C100,'Easter One Day 4-16-22 TH'!$AX$11:$AX$25)</f>
        <v>0</v>
      </c>
      <c r="HQ100" s="174">
        <f>SUMIF('Easter One Day 4-16-22 TH'!$B$11:$B$25,$C100,'Easter One Day 4-16-22 TH'!$AY$11:$AY$25)</f>
        <v>0</v>
      </c>
      <c r="HR100" s="174">
        <f>SUMIF('Long Distance Race 5-7-22'!$B$11:$B$25,$C100,'Long Distance Race 5-7-22'!$AU$11:$AU$25)</f>
        <v>0</v>
      </c>
      <c r="HS100" s="174">
        <f>SUMIF('Long Distance Race 5-7-22'!$B$11:$B$18,$C100,'Long Distance Race 5-7-22'!$AV$11:$AV$18)</f>
        <v>0</v>
      </c>
      <c r="HT100" s="174">
        <f>SUMIF('Long Distance Race 5-7-22'!$B$11:$B$18,$C100,'Long Distance Race 5-7-22'!$AW$11:$AW$18)</f>
        <v>0</v>
      </c>
      <c r="HU100" s="174">
        <f>SUMIF('Long Distance Race 5-7-22'!$B$11:$B$18,$C100,'Long Distance Race 5-7-22'!$AX$11:$AX$18)</f>
        <v>0</v>
      </c>
      <c r="HV100" s="174">
        <f>SUMIF('Long Distance Race 5-7-22'!$B$11:$B$18,$C100,'Long Distance Race 5-7-22'!$AY$11:$AY$18)</f>
        <v>0</v>
      </c>
      <c r="HW100" s="174">
        <f>SUMIF('Memorial Day Regatta 5-28-22 Op'!$B$11:$B$25,$C100,'Memorial Day Regatta 5-28-22 Op'!$AU$11:$AU$25)</f>
        <v>0</v>
      </c>
      <c r="HX100" s="174">
        <f>SUMIF('Memorial Day Regatta 5-28-22 Op'!$B$11:$B$18,$C100,'Memorial Day Regatta 5-28-22 Op'!$AV$11:$AV$18)</f>
        <v>0</v>
      </c>
      <c r="HY100" s="174">
        <f>SUMIF('Memorial Day Regatta 5-28-22 Op'!$B$11:$B$18,$C100,'Memorial Day Regatta 5-28-22 Op'!$AW$11:$AW$18)</f>
        <v>0</v>
      </c>
      <c r="HZ100" s="174">
        <f>SUMIF('Memorial Day Regatta 5-28-22 Op'!$B$11:$B$18,$C100,'Memorial Day Regatta 5-28-22 Op'!$AX$11:$AX$18)</f>
        <v>0</v>
      </c>
      <c r="IA100" s="174">
        <f>SUMIF('Memorial Day Regatta 5-28-22 Op'!$B$11:$B$18,$C100,'Memorial Day Regatta 5-28-22 Op'!$AY$11:$AY$18)</f>
        <v>0</v>
      </c>
      <c r="IB100" s="174">
        <f>SUMIF('Caldwell Cup 6-25-22 TH'!$B$11:$B$25,$C100,'Caldwell Cup 6-25-22 TH'!$AU$11:$AU$25)</f>
        <v>0</v>
      </c>
      <c r="IC100" s="174">
        <f>SUMIF('Caldwell Cup 6-25-22 TH'!$B$11:$B$25,$C100,'Caldwell Cup 6-25-22 TH'!$AV$11:$AV$25)</f>
        <v>0</v>
      </c>
      <c r="ID100" s="174">
        <f>SUMIF('Caldwell Cup 6-25-22 TH'!$B$11:$B$25,$C100,'Caldwell Cup 6-25-22 TH'!$AW$11:$AW$25)</f>
        <v>0</v>
      </c>
      <c r="IE100" s="174">
        <f>SUMIF('Caldwell Cup 6-25-22 TH'!$B$11:$B$25,$C100,'Caldwell Cup 6-25-22 TH'!$AX$11:$AX$25)</f>
        <v>0</v>
      </c>
      <c r="IF100" s="174">
        <f>SUMIF('Caldwell Cup 6-25-22 TH'!$B$11:$B$25,$C100,'Caldwell Cup 6-25-22 TH'!$AY$11:$AY$25)</f>
        <v>0</v>
      </c>
      <c r="IG100" s="174">
        <f>SUMIF('Caldwell Cup 6-25-22 FS'!$B$11:$B$21,$C100,'Caldwell Cup 6-25-22 FS'!$AU$11:$AU$21)</f>
        <v>0</v>
      </c>
      <c r="IH100" s="174">
        <f>SUMIF('Caldwell Cup 6-25-22 FS'!$B$11:$B$21,$C100,'Caldwell Cup 6-25-22 FS'!$AV$11:$AV$21)</f>
        <v>0</v>
      </c>
      <c r="II100" s="174">
        <f>SUMIF('Caldwell Cup 6-25-22 FS'!$B$11:$B$21,$C100,'Caldwell Cup 6-25-22 FS'!$AW$11:$AW$21)</f>
        <v>0</v>
      </c>
      <c r="IJ100" s="174">
        <f>SUMIF('Caldwell Cup 6-25-22 FS'!$B$11:$B$21,$C100,'Caldwell Cup 6-25-22 FS'!$AX$11:$AX$21)</f>
        <v>0</v>
      </c>
      <c r="IK100" s="174">
        <f>SUMIF('Caldwell Cup 6-25-22 FS'!$B$11:$B$21,$C100,'Caldwell Cup 6-25-22 FS'!$AY$11:$AY$21)</f>
        <v>0</v>
      </c>
      <c r="IL100" s="174">
        <f>SUMIF('Caldwell Cup 6-25-22 Lasers'!$B$11:$B$23,$C100,'Caldwell Cup 6-25-22 Lasers'!$AU$11:$AU$23)</f>
        <v>0</v>
      </c>
      <c r="IM100" s="174">
        <f>SUMIF('Caldwell Cup 6-25-22 Lasers'!$B$11:$B$23,$C100,'Caldwell Cup 6-25-22 Lasers'!$AV$11:$AV$23)</f>
        <v>0</v>
      </c>
      <c r="IN100" s="174">
        <f>SUMIF('Caldwell Cup 6-25-22 Lasers'!$B$11:$B$23,$C100,'Caldwell Cup 6-25-22 Lasers'!$AW$11:$AW$23)</f>
        <v>0</v>
      </c>
      <c r="IO100" s="174">
        <f>SUMIF('Caldwell Cup 6-25-22 Lasers'!$B$11:$B$23,$C100,'Caldwell Cup 6-25-22 Lasers'!$AX$11:$AX$23)</f>
        <v>0</v>
      </c>
      <c r="IP100" s="174">
        <f>SUMIF('Caldwell Cup 6-25-22 Lasers'!$B$11:$B$23,$C100,'Caldwell Cup 6-25-22 Lasers'!$AY$11:$AY$23)</f>
        <v>0</v>
      </c>
      <c r="IQ100" s="174">
        <f>SUMIF('Labor Day Regatta 9-3-22 FS'!$B$11:$B$30,$C100,'Labor Day Regatta 9-3-22 FS'!$AU$11:$AU$30)</f>
        <v>0</v>
      </c>
      <c r="IR100" s="174">
        <f>SUMIF('Labor Day Regatta 9-3-22 FS'!$B$11:$B$30,$C100,'Labor Day Regatta 9-3-22 FS'!$AV$11:$AV$30)</f>
        <v>0</v>
      </c>
      <c r="IS100" s="174">
        <f>SUMIF('Labor Day Regatta 9-3-22 FS'!$B$11:$B$30,$C100,'Labor Day Regatta 9-3-22 FS'!$AW$11:$AW$30)</f>
        <v>0</v>
      </c>
      <c r="IT100" s="174">
        <f>SUMIF('Labor Day Regatta 9-3-22 FS'!$B$11:$B$30,$C100,'Labor Day Regatta 9-3-22 FS'!$AX$11:$AX$30)</f>
        <v>0</v>
      </c>
      <c r="IU100" s="174">
        <f>SUMIF('Labor Day Regatta 9-3-22 FS'!$B$11:$B$30,$C100,'Labor Day Regatta 9-3-22 FS'!$AY$11:$AY$30)</f>
        <v>0</v>
      </c>
      <c r="IV100" s="174">
        <f>SUMIF('2022-09-17 Leukemia Cup FS'!$B$11:$B$26,$C100,'2022-09-17 Leukemia Cup FS'!$AU$11:$AU$26)</f>
        <v>0</v>
      </c>
      <c r="IW100" s="174">
        <f>SUMIF('2022-09-17 Leukemia Cup FS'!$B$11:$B$26,$C100,'2022-09-17 Leukemia Cup FS'!$AV$11:$AV$26)</f>
        <v>0</v>
      </c>
      <c r="IX100" s="174">
        <f>SUMIF('2022-09-17 Leukemia Cup FS'!$B$11:$B$26,$C100,'2022-09-17 Leukemia Cup FS'!$AW$11:$AW$26)</f>
        <v>0</v>
      </c>
      <c r="IY100" s="174">
        <f>SUMIF('2022-09-17 Leukemia Cup FS'!$B$11:$B$26,$C100,'2022-09-17 Leukemia Cup FS'!$AX$11:$AX$26)</f>
        <v>0</v>
      </c>
      <c r="IZ100" s="174">
        <f>SUMIF('2022-09-17 Leukemia Cup FS'!$B$11:$B$26,$C100,'2022-09-17 Leukemia Cup FS'!$AY$11:$AY$26)</f>
        <v>0</v>
      </c>
      <c r="JA100" s="174">
        <f>SUMIF('2022-09-17 Leukemia Cup TH'!$B$11:$B$28,$C100,'2022-09-17 Leukemia Cup TH'!$AU$11:$AU$28)</f>
        <v>0</v>
      </c>
      <c r="JB100" s="174">
        <f>SUMIF('2022-09-17 Leukemia Cup TH'!$B$11:$B$28,$C100,'2022-09-17 Leukemia Cup TH'!$AV$11:$AV$28)</f>
        <v>0</v>
      </c>
      <c r="JC100" s="174">
        <f>SUMIF('2022-09-17 Leukemia Cup TH'!$B$11:$B$28,$C100,'2022-09-17 Leukemia Cup TH'!$AW$11:$AW$28)</f>
        <v>0</v>
      </c>
      <c r="JD100" s="174">
        <f>SUMIF('2022-09-17 Leukemia Cup TH'!$B$11:$B$28,$C100,'2022-09-17 Leukemia Cup TH'!$AX$11:$AX$28)</f>
        <v>0</v>
      </c>
      <c r="JE100" s="174">
        <f>SUMIF('2022-09-17 Leukemia Cup TH'!$B$11:$B$28,$C100,'2022-09-17 Leukemia Cup TH'!$AY$11:$AY$28)</f>
        <v>0</v>
      </c>
      <c r="JF100" s="174">
        <f>SUMIF('Smith-Berry LDR 9-24-22'!$B$11:$B$30,$C100,'Smith-Berry LDR 9-24-22'!$AU$11:$AU$30)</f>
        <v>0</v>
      </c>
      <c r="JG100" s="174">
        <f>SUMIF('Smith-Berry LDR 9-24-22'!$B$11:$B$30,$C100,'Smith-Berry LDR 9-24-22'!$AV$11:$AV$30)</f>
        <v>0</v>
      </c>
      <c r="JH100" s="174">
        <f>SUMIF('Smith-Berry LDR 9-24-22'!$B$11:$B$30,$C100,'Smith-Berry LDR 9-24-22'!$AW$11:$AW$30)</f>
        <v>0</v>
      </c>
      <c r="JI100" s="174">
        <f>SUMIF('Smith-Berry LDR 9-24-22'!$B$11:$B$30,$C100,'Smith-Berry LDR 9-24-22'!$AX$11:$AX$30)</f>
        <v>0</v>
      </c>
      <c r="JJ100" s="174">
        <f>SUMIF('Smith-Berry LDR 9-24-22'!$B$11:$B$30,$C100,'Smith-Berry LDR 9-24-22'!$AY$11:$AY$30)</f>
        <v>0</v>
      </c>
      <c r="JK100" s="174">
        <f>SUMIF('Great Scot 10-1-22 Cham'!$B$11:$B$38,$C100,'Great Scot 10-1-22 Cham'!$AU$11:$AU$38)</f>
        <v>0</v>
      </c>
      <c r="JL100" s="174">
        <f>SUMIF('Great Scot 10-1-22 Cham'!$B$11:$B$38,$C100,'Great Scot 10-1-22 Cham'!$AV$11:$AV$38)</f>
        <v>0</v>
      </c>
      <c r="JM100" s="174">
        <f>SUMIF('Great Scot 10-1-22 Cham'!$B$11:$B$38,$C100,'Great Scot 10-1-22 Cham'!$AW$11:$AW$38)</f>
        <v>0</v>
      </c>
      <c r="JN100" s="174">
        <f>SUMIF('Great Scot 10-1-22 Cham'!$B$11:$B$38,$C100,'Great Scot 10-1-22 Cham'!$AX$11:$AX$38)</f>
        <v>0</v>
      </c>
      <c r="JO100" s="174">
        <f>SUMIF('Great Scot 10-1-22 Cham'!$B$11:$B$38,$C100,'Great Scot 10-1-22 Cham'!$AY$11:$AY$38)</f>
        <v>0</v>
      </c>
      <c r="JP100" s="174">
        <f>SUMIF('Great Scot 10-1-22 Chal'!$B$11:$B$28,$C100,'Great Scot 10-1-22 Chal'!$AU$11:$AU$28)</f>
        <v>0</v>
      </c>
      <c r="JQ100" s="174">
        <f>SUMIF('Great Scot 10-1-22 Chal'!$B$11:$B$28,$C100,'Great Scot 10-1-22 Chal'!$AV$11:$AV$28)</f>
        <v>0</v>
      </c>
      <c r="JR100" s="174">
        <f>SUMIF('Great Scot 10-1-22 Chal'!$B$11:$B$28,$C100,'Great Scot 10-1-22 Chal'!$AW$11:$AW$28)</f>
        <v>0</v>
      </c>
      <c r="JS100" s="174">
        <f>SUMIF('Great Scot 10-1-22 Chal'!$B$11:$B$28,$C100,'Great Scot 10-1-22 Chal'!$AX$11:$AX$28)</f>
        <v>0</v>
      </c>
      <c r="JT100" s="174">
        <f>SUMIF('Great Scot 10-1-22 Chal'!$B$11:$B$28,$C100,'Great Scot 10-1-22 Chal'!$AY$11:$AY$28)</f>
        <v>0</v>
      </c>
      <c r="JU100" s="174">
        <f>SUMIF('Great Pumpkin Regatta 10-15-22'!$B$11:$B$54,$C100,'Great Pumpkin Regatta 10-15-22'!$AU$11:$AU$54)</f>
        <v>0</v>
      </c>
      <c r="JV100" s="174">
        <f>SUMIF('Great Pumpkin Regatta 10-15-22'!$B$11:$B$54,$C100,'Great Pumpkin Regatta 10-15-22'!$AV$11:$AV$54)</f>
        <v>0</v>
      </c>
      <c r="JW100" s="174">
        <f>SUMIF('Great Pumpkin Regatta 10-15-22'!$B$11:$B$54,$C100,'Great Pumpkin Regatta 10-15-22'!$AW$11:$AW$54)</f>
        <v>0</v>
      </c>
      <c r="JX100" s="174">
        <f>SUMIF('Great Pumpkin Regatta 10-15-22'!$B$11:$B$54,$C100,'Great Pumpkin Regatta 10-15-22'!$AX$11:$AX$54)</f>
        <v>0</v>
      </c>
      <c r="JY100" s="174">
        <f>SUMIF('Great Pumpkin Regatta 10-15-22'!$B$11:$B$54,$C100,'Great Pumpkin Regatta 10-15-22'!$AY$11:$AY$54)</f>
        <v>0</v>
      </c>
      <c r="JZ100" s="174">
        <f>SUMIF('One Day Regatta 10-29-22 FS'!$B$11:$B$19,$C100,'One Day Regatta 10-29-22 FS'!$AU$11:$AU$19)</f>
        <v>0</v>
      </c>
      <c r="KA100" s="174">
        <f>SUMIF('One Day Regatta 10-29-22 FS'!$B$11:$B$19,$C100,'One Day Regatta 10-29-22 FS'!$AV$11:$AV$19)</f>
        <v>0</v>
      </c>
      <c r="KB100" s="174">
        <f>SUMIF('One Day Regatta 10-29-22 FS'!$B$11:$B$19,$C100,'One Day Regatta 10-29-22 FS'!$AW$11:$AW$19)</f>
        <v>0</v>
      </c>
      <c r="KC100" s="174">
        <f>SUMIF('One Day Regatta 10-29-22 FS'!$B$11:$B$19,$C100,'One Day Regatta 10-29-22 FS'!$AX$11:$AX$19)</f>
        <v>0</v>
      </c>
      <c r="KD100" s="174">
        <f>SUMIF('One Day Regatta 10-29-22 FS'!$B$11:$B$19,$C100,'One Day Regatta 10-29-22 FS'!$AY$11:$AY$19)</f>
        <v>0</v>
      </c>
    </row>
    <row r="101" spans="1:290" ht="15" customHeight="1" x14ac:dyDescent="0.2">
      <c r="A101" s="400" t="s">
        <v>1369</v>
      </c>
      <c r="B101" s="134">
        <f t="shared" si="69"/>
        <v>36</v>
      </c>
      <c r="C101" s="170" t="s">
        <v>785</v>
      </c>
      <c r="D101" s="171">
        <f t="shared" si="76"/>
        <v>0</v>
      </c>
      <c r="E101" s="172">
        <f t="shared" si="77"/>
        <v>0</v>
      </c>
      <c r="F101" s="171">
        <f t="shared" si="78"/>
        <v>0</v>
      </c>
      <c r="G101" s="171">
        <v>0</v>
      </c>
      <c r="H101" s="171">
        <f t="shared" si="79"/>
        <v>0</v>
      </c>
      <c r="I101" s="173">
        <f t="shared" si="80"/>
        <v>0</v>
      </c>
      <c r="J101" s="173"/>
      <c r="K101" s="174">
        <f>SUMIF('Saturday Race 11-06-21'!$B$11:$B$21,$C101,'Saturday Race 11-06-21'!$AU$11:$AU$21)</f>
        <v>0</v>
      </c>
      <c r="L101" s="174">
        <f>SUMIF('Saturday Race 11-06-21'!$B$11:$B$21,$C101,'Saturday Race 11-06-21'!$AV$11:$AV$21)</f>
        <v>0</v>
      </c>
      <c r="M101" s="174">
        <f>SUMIF('Saturday Race 11-06-21'!$B$11:$B$21,$C101,'Saturday Race 11-06-21'!$AW$11:$AW$21)</f>
        <v>0</v>
      </c>
      <c r="N101" s="174">
        <f>SUMIF('Saturday Race 11-06-21'!$B$11:$B$21,$C101,'Saturday Race 11-06-21'!$AX$11:$AX$21)</f>
        <v>0</v>
      </c>
      <c r="O101" s="174">
        <f>SUMIF('Saturday Race 11-06-21'!$B$11:$B$21,$C101,'Saturday Race 11-06-21'!$AY$11:$AY$21)</f>
        <v>0</v>
      </c>
      <c r="P101" s="174">
        <f>SUMIF('Saturday Race 11-20-21'!$B$11:$B$20,$C101,'Saturday Race 11-20-21'!$AU$11:$AU$20)</f>
        <v>0</v>
      </c>
      <c r="Q101" s="174">
        <f>SUMIF('Saturday Race 11-20-21'!$B$11:$B$20,$C101,'Saturday Race 11-20-21'!$AV$11:$AV$20)</f>
        <v>0</v>
      </c>
      <c r="R101" s="174">
        <f>SUMIF('Saturday Race 11-20-21'!$B$11:$B$20,$C101,'Saturday Race 11-20-21'!$AW$11:$AW$20)</f>
        <v>0</v>
      </c>
      <c r="S101" s="174">
        <f>SUMIF('Saturday Race 11-20-21'!$B$11:$B$20,$C101,'Saturday Race 11-20-21'!$AX$11:$AX$20)</f>
        <v>0</v>
      </c>
      <c r="T101" s="174">
        <f>SUMIF('Saturday Race 11-20-21'!$B$11:$B$20,$C101,'Saturday Race 11-20-21'!$AY$11:$AY$20)</f>
        <v>0</v>
      </c>
      <c r="U101" s="174">
        <f>SUMIF('Saturday Race 1-08-22'!$B$11:$B$20,$C101,'Saturday Race 1-08-22'!$AU$11:$AU$20)</f>
        <v>0</v>
      </c>
      <c r="V101" s="174">
        <f>SUMIF('Saturday Race 1-08-22'!$B$11:$B$20,$C101,'Saturday Race 1-08-22'!$AV$11:$AV$20)</f>
        <v>0</v>
      </c>
      <c r="W101" s="174">
        <f>SUMIF('Saturday Race 1-08-22'!$B$11:$B$20,$C101,'Saturday Race 1-08-22'!$AW$11:$AW$20)</f>
        <v>0</v>
      </c>
      <c r="X101" s="174">
        <f>SUMIF('Saturday Race 1-08-22'!$B$11:$B$20,$C101,'Saturday Race 1-08-22'!$AX$11:$AX$20)</f>
        <v>0</v>
      </c>
      <c r="Y101" s="174">
        <f>SUMIF('Saturday Race 1-08-22'!$B$11:$B$20,$C101,'Saturday Race 1-08-22'!$AY$11:$AY$20)</f>
        <v>0</v>
      </c>
      <c r="Z101" s="174">
        <f>SUMIF('Saturday Race 1-22-22'!$B$11:$B$20,$C101,'Saturday Race 1-22-22'!$AU$11:$AU$20)</f>
        <v>0</v>
      </c>
      <c r="AA101" s="174">
        <f>SUMIF('Saturday Race 1-22-22'!$B$11:$B$20,$C101,'Saturday Race 1-22-22'!$AV$11:$AV$20)</f>
        <v>0</v>
      </c>
      <c r="AB101" s="174">
        <f>SUMIF('Saturday Race 1-22-22'!$B$11:$B$20,$C101,'Saturday Race 1-22-22'!$AW$11:$AW$20)</f>
        <v>0</v>
      </c>
      <c r="AC101" s="174">
        <f>SUMIF('Saturday Race 1-22-22'!$B$11:$B$20,$C101,'Saturday Race 1-22-22'!$AX$11:$AX$20)</f>
        <v>0</v>
      </c>
      <c r="AD101" s="174">
        <f>SUMIF('Saturday Race 1-22-22'!$B$11:$B$20,$C101,'Saturday Race 1-22-22'!$AY$11:$AY$20)</f>
        <v>0</v>
      </c>
      <c r="AE101" s="174">
        <f>SUMIF('Sunday Race 2-6-22'!$B$11:$B$20,$C101,'Sunday Race 2-6-22'!$AU$11:$AU$20)</f>
        <v>0</v>
      </c>
      <c r="AF101" s="174">
        <f>SUMIF('Sunday Race 2-6-22'!$B$11:$B$20,$C101,'Sunday Race 2-6-22'!$AV$11:$AV$20)</f>
        <v>0</v>
      </c>
      <c r="AG101" s="174">
        <f>SUMIF('Sunday Race 2-6-22'!$B$11:$B$20,$C101,'Sunday Race 2-6-22'!$AW$11:$AW$20)</f>
        <v>0</v>
      </c>
      <c r="AH101" s="174">
        <f>SUMIF('Sunday Race 2-6-22'!$B$11:$B$20,$C101,'Sunday Race 2-6-22'!$AX$11:$AX$20)</f>
        <v>0</v>
      </c>
      <c r="AI101" s="174">
        <f>SUMIF('Sunday Race 2-6-22'!$B$11:$B$20,$C101,'Sunday Race 2-6-22'!$AY$11:$AY$20)</f>
        <v>0</v>
      </c>
      <c r="AJ101" s="174">
        <f>SUMIF('Sunday Race 2-20-22'!$B$11:$B$26,$C101,'Sunday Race 2-20-22'!$AU$11:$AU$26)</f>
        <v>0</v>
      </c>
      <c r="AK101" s="174">
        <f>SUMIF('Sunday Race 2-20-22'!$B$11:$B$26,$C101,'Sunday Race 2-20-22'!$AV$11:$AV$26)</f>
        <v>0</v>
      </c>
      <c r="AL101" s="174">
        <f>SUMIF('Sunday Race 2-20-22'!$B$11:$B$26,$C101,'Sunday Race 2-20-22'!$AW$11:$AW$26)</f>
        <v>0</v>
      </c>
      <c r="AM101" s="174">
        <f>SUMIF('Sunday Race 2-20-22'!$B$11:$B$26,$C101,'Sunday Race 2-20-22'!$AX$11:$AX$26)</f>
        <v>0</v>
      </c>
      <c r="AN101" s="174">
        <f>SUMIF('Sunday Race 2-20-22'!$B$11:$B$26,$C101,'Sunday Race 2-20-22'!$AY$11:$AY$26)</f>
        <v>0</v>
      </c>
      <c r="AO101" s="174">
        <f>SUMIF('Sunday Race 2-27-22'!$B$11:$B$20,$C101,'Sunday Race 2-27-22'!$AU$11:$AU$20)</f>
        <v>0</v>
      </c>
      <c r="AP101" s="174">
        <f>SUMIF('Sunday Race 2-27-22'!$B$11:$B$20,$C101,'Sunday Race 2-27-22'!$AV$11:$AV$20)</f>
        <v>0</v>
      </c>
      <c r="AQ101" s="174">
        <f>SUMIF('Sunday Race 2-27-22'!$B$11:$B$20,$C101,'Sunday Race 2-27-22'!$AW$11:$AW$20)</f>
        <v>0</v>
      </c>
      <c r="AR101" s="174">
        <f>SUMIF('Sunday Race 2-27-22'!$B$11:$B$20,$C101,'Sunday Race 2-27-22'!$AX$11:$AX$20)</f>
        <v>0</v>
      </c>
      <c r="AS101" s="174">
        <f>SUMIF('Sunday Race 2-27-22'!$B$11:$B$20,$C101,'Sunday Race 2-27-22'!$AY$11:$AY$20)</f>
        <v>0</v>
      </c>
      <c r="AT101" s="174">
        <f>SUMIF('Sunday Race 3-13-22'!$B$11:$B$25,$C101,'Sunday Race 3-13-22'!$AU$11:$AU$25)</f>
        <v>0</v>
      </c>
      <c r="AU101" s="174">
        <f>SUMIF('Sunday Race 3-13-22'!$B$11:$B$25,$C101,'Sunday Race 3-13-22'!$AV$11:$AV$25)</f>
        <v>0</v>
      </c>
      <c r="AV101" s="174">
        <f>SUMIF('Sunday Race 3-13-22'!$B$11:$B$25,$C101,'Sunday Race 3-13-22'!$AW$11:$AW$25)</f>
        <v>0</v>
      </c>
      <c r="AW101" s="174">
        <f>SUMIF('Sunday Race 3-13-22'!$B$11:$B$25,$C101,'Sunday Race 3-13-22'!$AX$11:$AX$25)</f>
        <v>0</v>
      </c>
      <c r="AX101" s="174">
        <f>SUMIF('Sunday Race 3-13-22'!$B$11:$B$25,$C101,'Sunday Race 3-13-22'!$AY$11:$AY$25)</f>
        <v>0</v>
      </c>
      <c r="AY101" s="174">
        <f>SUMIF('Saturday Race 3-19-22'!$B$11:$B$15,$C101,'Saturday Race 3-19-22'!$AU$11:$AU$15)</f>
        <v>0</v>
      </c>
      <c r="AZ101" s="174">
        <f>SUMIF('Saturday Race 3-19-22'!$B$11:$B$15,$C101,'Saturday Race 3-19-22'!$AV$11:$AV$15)</f>
        <v>0</v>
      </c>
      <c r="BA101" s="174">
        <f>SUMIF('Saturday Race 3-19-22'!$B$11:$B$15,$C101,'Saturday Race 3-19-22'!$AW$11:$AW$15)</f>
        <v>0</v>
      </c>
      <c r="BB101" s="174">
        <f>SUMIF('Saturday Race 3-19-22'!$B$11:$B$15,$C101,'Saturday Race 3-19-22'!$AX$11:$AX$15)</f>
        <v>0</v>
      </c>
      <c r="BC101" s="174">
        <f>SUMIF('Saturday Race 3-19-22'!$B$11:$B$15,$C101,'Saturday Race 3-19-22'!$AY$11:$AY$15)</f>
        <v>0</v>
      </c>
      <c r="BD101" s="174">
        <f>SUMIF('Sunday Races 4-10-22'!$B$11:$B$26,$C101,'Sunday Races 4-10-22'!$AU$11:$AU$26)</f>
        <v>0</v>
      </c>
      <c r="BE101" s="174">
        <f>SUMIF('Sunday Races 4-10-22'!$B$11:$B$26,$C101,'Sunday Races 4-10-22'!$AV$11:$AV$26)</f>
        <v>0</v>
      </c>
      <c r="BF101" s="174">
        <f>SUMIF('Sunday Races 4-10-22'!$B$11:$B$26,$C101,'Sunday Races 4-10-22'!$AW$11:$AW$26)</f>
        <v>0</v>
      </c>
      <c r="BG101" s="174">
        <f>SUMIF('Sunday Races 4-10-22'!$B$11:$B$26,$C101,'Sunday Races 4-10-22'!$AX$11:$AX$26)</f>
        <v>0</v>
      </c>
      <c r="BH101" s="174">
        <f>SUMIF('Sunday Races 4-10-22'!$B$11:$B$26,$C101,'Sunday Races 4-10-22'!$AY$11:$AY$26)</f>
        <v>0</v>
      </c>
      <c r="BI101" s="174">
        <f>SUMIF('Sunday Races 5-1-22'!$B$11:$B$28,$C101,'Sunday Races 5-1-22'!$AU$11:$AU$28)</f>
        <v>0</v>
      </c>
      <c r="BJ101" s="174">
        <f>SUMIF('Sunday Races 5-1-22'!$B$11:$B$28,$C101,'Sunday Races 5-1-22'!$AV$11:$AV$28)</f>
        <v>0</v>
      </c>
      <c r="BK101" s="174">
        <f>SUMIF('Sunday Races 5-1-22'!$B$11:$B$28,$C101,'Sunday Races 5-1-22'!$AW$11:$AW$28)</f>
        <v>0</v>
      </c>
      <c r="BL101" s="174">
        <f>SUMIF('Sunday Races 5-1-22'!$B$11:$B$28,$C101,'Sunday Races 5-1-22'!$AX$11:$AX$28)</f>
        <v>0</v>
      </c>
      <c r="BM101" s="174">
        <f>SUMIF('Sunday Races 5-1-22'!$B$11:$B$28,$C101,'Sunday Races 5-1-22'!$AY$11:$AY$28)</f>
        <v>0</v>
      </c>
      <c r="BN101" s="174">
        <f>SUMIF('Sunday Races 6-5-22'!$B$11:$B$28,$C101,'Sunday Races 6-5-22'!$AU$11:$AU$28)</f>
        <v>0</v>
      </c>
      <c r="BO101" s="174">
        <f>SUMIF('Sunday Races 6-5-22'!$B$11:$B$28,$C101,'Sunday Races 6-5-22'!$AV$11:$AV$28)</f>
        <v>0</v>
      </c>
      <c r="BP101" s="174">
        <f>SUMIF('Sunday Races 6-5-22'!$B$11:$B$28,$C101,'Sunday Races 6-5-22'!$AW$11:$AW$28)</f>
        <v>0</v>
      </c>
      <c r="BQ101" s="174">
        <f>SUMIF('Sunday Races 6-5-22'!$B$11:$B$28,$C101,'Sunday Races 6-5-22'!$AX$11:$AX$28)</f>
        <v>0</v>
      </c>
      <c r="BR101" s="174">
        <f>SUMIF('Sunday Races 6-5-22'!$B$11:$B$28,$C101,'Sunday Races 6-5-22'!$AY$11:$AY$28)</f>
        <v>0</v>
      </c>
      <c r="BS101" s="174">
        <f>SUMIF('Sunday Races 6-12-22'!$B$11:$B$24,$C101,'Sunday Races 6-12-22'!$AU$11:$AU$24)</f>
        <v>0</v>
      </c>
      <c r="BT101" s="174">
        <f>SUMIF('Sunday Races 6-12-22'!$B$11:$B$24,$C101,'Sunday Races 6-12-22'!$AV$11:$AV$24)</f>
        <v>0</v>
      </c>
      <c r="BU101" s="174">
        <f>SUMIF('Sunday Races 6-12-22'!$B$11:$B$24,$C101,'Sunday Races 6-12-22'!$AW$11:$AW$24)</f>
        <v>0</v>
      </c>
      <c r="BV101" s="174">
        <f>SUMIF('Sunday Races 6-12-22'!$B$11:$B$24,$C101,'Sunday Races 6-12-22'!$AX$11:$AX$24)</f>
        <v>0</v>
      </c>
      <c r="BW101" s="174">
        <f>SUMIF('Sunday Races 6-12-22'!$B$11:$B$24,$C101,'Sunday Races 6-12-22'!$AY$11:$AY$24)</f>
        <v>0</v>
      </c>
      <c r="BX101" s="174">
        <f>SUMIF('Saturday Races 6-18-22'!$B$11:$B$24,$C101,'Saturday Races 6-18-22'!$AU$11:$AU$24)</f>
        <v>0</v>
      </c>
      <c r="BY101" s="174">
        <f>SUMIF('Saturday Races 6-18-22'!$B$11:$B$24,$C101,'Saturday Races 6-18-22'!$AV$11:$AV$24)</f>
        <v>0</v>
      </c>
      <c r="BZ101" s="174">
        <f>SUMIF('Saturday Races 6-18-22'!$B$11:$B$24,$C101,'Saturday Races 6-18-22'!$AW$11:$AW$24)</f>
        <v>0</v>
      </c>
      <c r="CA101" s="174">
        <f>SUMIF('Saturday Races 6-18-22'!$B$11:$B$24,$C101,'Saturday Races 6-18-22'!$AX$11:$AX$24)</f>
        <v>0</v>
      </c>
      <c r="CB101" s="174">
        <f>SUMIF('Saturday Races 6-18-22'!$B$11:$B$24,$C101,'Saturday Races 6-18-22'!$AY$11:$AY$24)</f>
        <v>0</v>
      </c>
      <c r="CC101" s="174">
        <f>SUMIF('Sunday Races 7-3-22'!$B$11:$B$26,$C101,'Sunday Races 7-3-22'!$AU$11:$AU$26)</f>
        <v>0</v>
      </c>
      <c r="CD101" s="174">
        <f>SUMIF('Sunday Races 7-3-22'!$B$11:$B$26,$C101,'Sunday Races 7-3-22'!$AV$11:$AV$26)</f>
        <v>0</v>
      </c>
      <c r="CE101" s="174">
        <f>SUMIF('Sunday Races 7-3-22'!$B$11:$B$26,$C101,'Sunday Races 7-3-22'!$AW$11:$AW$26)</f>
        <v>0</v>
      </c>
      <c r="CF101" s="174">
        <f>SUMIF('Sunday Races 7-3-22'!$B$11:$B$26,$C101,'Sunday Races 7-3-22'!$AX$11:$AX$26)</f>
        <v>0</v>
      </c>
      <c r="CG101" s="174">
        <f>SUMIF('Sunday Races 7-3-22'!$B$11:$B$26,$C101,'Sunday Races 7-3-22'!$AY$11:$AY$26)</f>
        <v>0</v>
      </c>
      <c r="CH101" s="174">
        <f>SUMIF('Sunday Races 7-31-22'!$B$11:$B$26,$C101,'Sunday Races 7-31-22'!$AU$11:$AU$26)</f>
        <v>0</v>
      </c>
      <c r="CI101" s="174">
        <f>SUMIF('Sunday Races 7-31-22'!$B$11:$B$26,$C101,'Sunday Races 7-31-22'!$AV$11:$AV$26)</f>
        <v>0</v>
      </c>
      <c r="CJ101" s="174">
        <f>SUMIF('Sunday Races 7-31-22'!$B$11:$B$26,$C101,'Sunday Races 7-31-22'!$AW$11:$AW$26)</f>
        <v>0</v>
      </c>
      <c r="CK101" s="174">
        <f>SUMIF('Sunday Races 7-31-22'!$B$11:$B$26,$C101,'Sunday Races 7-31-22'!$AX$11:$AX$26)</f>
        <v>0</v>
      </c>
      <c r="CL101" s="174">
        <f>SUMIF('Sunday Races 7-31-22'!$B$11:$B$26,$C101,'Sunday Races 7-31-22'!$AY$11:$AY$26)</f>
        <v>0</v>
      </c>
      <c r="CM101" s="174">
        <f>SUMIF('Sunday Races 8-14-22'!$B$11:$B$26,$C101,'Sunday Races 8-14-22'!$AU$11:$AU$26)</f>
        <v>0</v>
      </c>
      <c r="CN101" s="174">
        <f>SUMIF('Sunday Races 8-14-22'!$B$11:$B$26,$C101,'Sunday Races 8-14-22'!$AV$11:$AV$26)</f>
        <v>0</v>
      </c>
      <c r="CO101" s="174">
        <f>SUMIF('Sunday Races 8-14-22'!$B$11:$B$26,$C101,'Sunday Races 8-14-22'!$AW$11:$AW$26)</f>
        <v>0</v>
      </c>
      <c r="CP101" s="174">
        <f>SUMIF('Sunday Races 8-14-22'!$B$11:$B$26,$C101,'Sunday Races 8-14-22'!$AX$11:$AX$26)</f>
        <v>0</v>
      </c>
      <c r="CQ101" s="174">
        <f>SUMIF('Sunday Races 8-14-22'!$B$11:$B$26,$C101,'Sunday Races 8-14-22'!$AY$11:$AY$26)</f>
        <v>0</v>
      </c>
      <c r="CR101" s="174">
        <f>SUMIF('Saturday Races 8-20-22'!$B$11:$B$26,$C101,'Saturday Races 8-20-22'!$AU$11:$AU$26)</f>
        <v>0</v>
      </c>
      <c r="CS101" s="174">
        <f>SUMIF('Saturday Races 8-20-22'!$B$11:$B$26,$C101,'Saturday Races 8-20-22'!$AV$11:$AV$26)</f>
        <v>0</v>
      </c>
      <c r="CT101" s="174">
        <f>SUMIF('Saturday Races 8-20-22'!$B$11:$B$26,$C101,'Saturday Races 8-20-22'!$AW$11:$AW$26)</f>
        <v>0</v>
      </c>
      <c r="CU101" s="174">
        <f>SUMIF('Saturday Races 8-20-22'!$B$11:$B$26,$C101,'Saturday Races 8-20-22'!$AX$11:$AX$26)</f>
        <v>0</v>
      </c>
      <c r="CV101" s="174">
        <f>SUMIF('Saturday Races 8-20-22'!$B$11:$B$26,$C101,'Saturday Races 8-20-22'!$AY$11:$AY$26)</f>
        <v>0</v>
      </c>
      <c r="CW101" s="174">
        <f>SUMIF('Sunday Races 9-11-22'!$B$11:$B$20,$C101,'Sunday Races 9-11-22'!$AU$11:$AU$20)</f>
        <v>0</v>
      </c>
      <c r="CX101" s="174">
        <f>SUMIF('Sunday Races 9-11-22'!$B$11:$B$20,$C101,'Sunday Races 9-11-22'!$AV$11:$AV$20)</f>
        <v>0</v>
      </c>
      <c r="CY101" s="174">
        <f>SUMIF('Sunday Races 9-11-22'!$B$11:$B$20,$C101,'Sunday Races 9-11-22'!$AW$11:$AW$20)</f>
        <v>0</v>
      </c>
      <c r="CZ101" s="174">
        <f>SUMIF('Sunday Races 9-11-22'!$B$11:$B$20,$C101,'Sunday Races 9-11-22'!$AX$11:$AX$20)</f>
        <v>0</v>
      </c>
      <c r="DA101" s="174">
        <f>SUMIF('Sunday Races 9-11-22'!$B$11:$B$20,$C101,'Sunday Races 9-11-22'!$AY$11:$AY$20)</f>
        <v>0</v>
      </c>
      <c r="DB101" s="174">
        <f>SUMIF('Sunday Races 10-9-22'!$B$11:$B$21,$C101,'Sunday Races 10-9-22'!$AU$11:$AU$21)</f>
        <v>0</v>
      </c>
      <c r="DC101" s="174">
        <f>SUMIF('Sunday Races 10-9-22'!$B$11:$B$21,$C101,'Sunday Races 10-9-22'!$AV$11:$AV$21)</f>
        <v>0</v>
      </c>
      <c r="DD101" s="174">
        <f>SUMIF('Sunday Races 10-9-22'!$B$11:$B$21,$C101,'Sunday Races 10-9-22'!$AW$11:$AW$21)</f>
        <v>0</v>
      </c>
      <c r="DE101" s="174">
        <f>SUMIF('Sunday Races 10-9-22'!$B$11:$B$21,$C101,'Sunday Races 10-9-22'!$AX$11:$AX$21)</f>
        <v>0</v>
      </c>
      <c r="DF101" s="174">
        <f>SUMIF('Sunday Races 10-9-22'!$B$11:$B$21,$C101,'Sunday Races 10-9-22'!$AY$11:$AY$21)</f>
        <v>0</v>
      </c>
      <c r="DG101" s="174">
        <f>SUMIF('Sunday Races 10-23-22'!$B$11:$B$22,$C101,'Sunday Races 10-23-22'!$AU$11:$AU$22)</f>
        <v>0</v>
      </c>
      <c r="DH101" s="174">
        <f>SUMIF('Sunday Races 10-23-22'!$B$11:$B$22,$C101,'Sunday Races 10-23-22'!$AV$11:$AV$22)</f>
        <v>0</v>
      </c>
      <c r="DI101" s="174">
        <f>SUMIF('Sunday Races 10-23-22'!$B$11:$B$22,$C101,'Sunday Races 10-23-22'!$AW$11:$AW$22)</f>
        <v>0</v>
      </c>
      <c r="DJ101" s="174">
        <f>SUMIF('Sunday Races 10-23-22'!$B$11:$B$22,$C101,'Sunday Races 10-23-22'!$AX$11:$AX$22)</f>
        <v>0</v>
      </c>
      <c r="DK101" s="174">
        <f>SUMIF('Sunday Races 10-23-22'!$B$11:$B$22,$C101,'Sunday Races 10-23-22'!$AY$11:$AY$22)</f>
        <v>0</v>
      </c>
      <c r="DL101" s="175"/>
      <c r="DM101" s="176"/>
      <c r="DN101" s="177">
        <f t="shared" si="95"/>
        <v>0</v>
      </c>
      <c r="DO101" s="177">
        <f t="shared" si="95"/>
        <v>0</v>
      </c>
      <c r="DP101" s="177">
        <f t="shared" si="95"/>
        <v>0</v>
      </c>
      <c r="DQ101" s="177">
        <f t="shared" si="95"/>
        <v>0</v>
      </c>
      <c r="DR101" s="177">
        <f t="shared" si="95"/>
        <v>0</v>
      </c>
      <c r="DS101" s="177">
        <f t="shared" si="95"/>
        <v>0</v>
      </c>
      <c r="DT101" s="177">
        <f t="shared" si="95"/>
        <v>0</v>
      </c>
      <c r="DU101" s="177">
        <f t="shared" si="95"/>
        <v>0</v>
      </c>
      <c r="DV101" s="177">
        <f t="shared" si="95"/>
        <v>0</v>
      </c>
      <c r="DW101" s="177">
        <f t="shared" si="95"/>
        <v>0</v>
      </c>
      <c r="DX101" s="177">
        <f t="shared" si="96"/>
        <v>0</v>
      </c>
      <c r="DY101" s="177">
        <f t="shared" si="96"/>
        <v>0</v>
      </c>
      <c r="DZ101" s="177">
        <f t="shared" si="96"/>
        <v>0</v>
      </c>
      <c r="EA101" s="177">
        <f t="shared" si="96"/>
        <v>0</v>
      </c>
      <c r="EB101" s="177">
        <f t="shared" si="96"/>
        <v>0</v>
      </c>
      <c r="EC101" s="177">
        <f t="shared" si="96"/>
        <v>0</v>
      </c>
      <c r="ED101" s="177">
        <f t="shared" si="96"/>
        <v>0</v>
      </c>
      <c r="EE101" s="177">
        <f t="shared" si="96"/>
        <v>0</v>
      </c>
      <c r="EF101" s="177">
        <f t="shared" si="96"/>
        <v>0</v>
      </c>
      <c r="EG101" s="177">
        <f t="shared" si="96"/>
        <v>0</v>
      </c>
      <c r="EH101" s="177">
        <f t="shared" si="97"/>
        <v>0</v>
      </c>
      <c r="EI101" s="177">
        <f t="shared" si="97"/>
        <v>0</v>
      </c>
      <c r="EJ101" s="177">
        <f t="shared" si="97"/>
        <v>0</v>
      </c>
      <c r="EK101" s="177">
        <f t="shared" si="97"/>
        <v>0</v>
      </c>
      <c r="EL101" s="177">
        <f t="shared" si="97"/>
        <v>0</v>
      </c>
      <c r="EM101" s="177">
        <f t="shared" si="97"/>
        <v>0</v>
      </c>
      <c r="EN101" s="177">
        <f t="shared" si="97"/>
        <v>0</v>
      </c>
      <c r="EO101" s="177">
        <f t="shared" si="97"/>
        <v>0</v>
      </c>
      <c r="EP101" s="177">
        <f t="shared" si="97"/>
        <v>0</v>
      </c>
      <c r="EQ101" s="177">
        <f t="shared" si="97"/>
        <v>0</v>
      </c>
      <c r="ER101" s="177">
        <f t="shared" si="98"/>
        <v>0</v>
      </c>
      <c r="ES101" s="177">
        <f t="shared" si="98"/>
        <v>0</v>
      </c>
      <c r="ET101" s="177">
        <f t="shared" si="98"/>
        <v>0</v>
      </c>
      <c r="EU101" s="177">
        <f t="shared" si="98"/>
        <v>0</v>
      </c>
      <c r="EV101" s="177">
        <f t="shared" si="98"/>
        <v>0</v>
      </c>
      <c r="EW101" s="177">
        <f t="shared" si="98"/>
        <v>0</v>
      </c>
      <c r="EX101" s="177">
        <f t="shared" si="98"/>
        <v>0</v>
      </c>
      <c r="EY101" s="177">
        <f t="shared" si="98"/>
        <v>0</v>
      </c>
      <c r="EZ101" s="177">
        <f t="shared" si="98"/>
        <v>0</v>
      </c>
      <c r="FA101" s="177">
        <f t="shared" si="98"/>
        <v>0</v>
      </c>
      <c r="FB101" s="177">
        <f t="shared" si="99"/>
        <v>0</v>
      </c>
      <c r="FC101" s="177">
        <f t="shared" si="99"/>
        <v>0</v>
      </c>
      <c r="FD101" s="177">
        <f t="shared" si="99"/>
        <v>0</v>
      </c>
      <c r="FE101" s="177">
        <f t="shared" si="99"/>
        <v>0</v>
      </c>
      <c r="FF101" s="177">
        <f t="shared" si="99"/>
        <v>0</v>
      </c>
      <c r="FG101" s="177">
        <f t="shared" si="99"/>
        <v>0</v>
      </c>
      <c r="FH101" s="177">
        <f t="shared" si="99"/>
        <v>0</v>
      </c>
      <c r="FI101" s="177">
        <f t="shared" si="99"/>
        <v>0</v>
      </c>
      <c r="FJ101" s="177">
        <f t="shared" si="99"/>
        <v>0</v>
      </c>
      <c r="FK101" s="177">
        <f t="shared" si="99"/>
        <v>0</v>
      </c>
      <c r="FL101" s="177">
        <f t="shared" si="100"/>
        <v>0</v>
      </c>
      <c r="FM101" s="177">
        <f t="shared" si="100"/>
        <v>0</v>
      </c>
      <c r="FN101" s="177">
        <f t="shared" si="100"/>
        <v>0</v>
      </c>
      <c r="FO101" s="177">
        <f t="shared" si="100"/>
        <v>0</v>
      </c>
      <c r="FP101" s="177">
        <f t="shared" si="100"/>
        <v>0</v>
      </c>
      <c r="FQ101" s="177">
        <f t="shared" si="100"/>
        <v>0</v>
      </c>
      <c r="FR101" s="177">
        <f t="shared" si="100"/>
        <v>0</v>
      </c>
      <c r="FS101" s="177">
        <f t="shared" si="100"/>
        <v>0</v>
      </c>
      <c r="FT101" s="177">
        <f t="shared" si="100"/>
        <v>0</v>
      </c>
      <c r="FU101" s="177">
        <f t="shared" si="100"/>
        <v>0</v>
      </c>
      <c r="FV101" s="177">
        <f t="shared" si="100"/>
        <v>0</v>
      </c>
      <c r="FW101" s="177">
        <f t="shared" si="100"/>
        <v>0</v>
      </c>
      <c r="FX101" s="177">
        <f t="shared" si="100"/>
        <v>0</v>
      </c>
      <c r="FY101" s="177">
        <f t="shared" si="100"/>
        <v>0</v>
      </c>
      <c r="FZ101" s="177">
        <f t="shared" si="100"/>
        <v>0</v>
      </c>
      <c r="GA101" s="177"/>
      <c r="GB101" s="229">
        <f t="shared" si="81"/>
        <v>0</v>
      </c>
      <c r="GC101" s="229">
        <f t="shared" si="82"/>
        <v>0</v>
      </c>
      <c r="GD101" s="174">
        <f>SUMIF('One Day 12-04-21 Scots'!$B$11:$B$24,$C101,'One Day 12-04-21 Scots'!$AU$11:$AU$24)</f>
        <v>0</v>
      </c>
      <c r="GE101" s="174">
        <f>SUMIF('One Day 12-04-21 Scots'!$B$11:$B$24,$C101,'One Day 12-04-21 Scots'!$AV$11:$AV$24)</f>
        <v>0</v>
      </c>
      <c r="GF101" s="174">
        <f>SUMIF('One Day 12-04-21 Scots'!$B$11:$B$24,$C101,'One Day 12-04-21 Scots'!$AW$11:$AW$24)</f>
        <v>0</v>
      </c>
      <c r="GG101" s="174">
        <f>SUMIF('One Day 12-04-21 Scots'!$B$11:$B$24,$C101,'One Day 12-04-21 Scots'!$AX$11:$AX$24)</f>
        <v>0</v>
      </c>
      <c r="GH101" s="174">
        <f>SUMIF('One Day 12-04-21 Scots'!$B$11:$B$24,$C101,'One Day 12-04-21 Scots'!$AY$11:$AY$24)</f>
        <v>0</v>
      </c>
      <c r="GI101" s="174">
        <f>SUMIF('One Day 12-04-21 Thistles'!$B$11:$B$25,$C101,'One Day 12-04-21 Thistles'!$AU$11:$AU$25)</f>
        <v>0</v>
      </c>
      <c r="GJ101" s="174">
        <f>SUMIF('One Day 12-04-21 Thistles'!$B$11:$B$25,$C101,'One Day 12-04-21 Thistles'!$AV$11:$AV$25)</f>
        <v>0</v>
      </c>
      <c r="GK101" s="174">
        <f>SUMIF('One Day 12-04-21 Thistles'!$B$11:$B$25,$C101,'One Day 12-04-21 Thistles'!$AW$11:$AW$25)</f>
        <v>0</v>
      </c>
      <c r="GL101" s="174">
        <f>SUMIF('One Day 12-04-21 Thistles'!$B$11:$B$25,$C101,'One Day 12-04-21 Thistles'!$AX$11:$AX$25)</f>
        <v>0</v>
      </c>
      <c r="GM101" s="174">
        <f>SUMIF('One Day 12-04-21 Thistles'!$B$11:$B$25,$C101,'One Day 12-04-21 Thistles'!$AY$11:$AY$25)</f>
        <v>0</v>
      </c>
      <c r="GN101" s="174">
        <f>SUMIF('Chili One Day 2-12-22 Scots'!$B$11:$B$27,$C101,'Chili One Day 2-12-22 Scots'!$AU$11:$AU$27)</f>
        <v>0</v>
      </c>
      <c r="GO101" s="174">
        <f>SUMIF('Chili One Day 2-12-22 Scots'!$B$11:$B$27,$C101,'Chili One Day 2-12-22 Scots'!$AV$11:$AV$27)</f>
        <v>0</v>
      </c>
      <c r="GP101" s="174">
        <f>SUMIF('Chili One Day 2-12-22 Scots'!$B$11:$B$27,$C101,'Chili One Day 2-12-22 Scots'!$AW$11:$AW$27)</f>
        <v>0</v>
      </c>
      <c r="GQ101" s="174">
        <f>SUMIF('Chili One Day 2-12-22 Scots'!$B$11:$B$27,$C101,'Chili One Day 2-12-22 Scots'!$AX$11:$AX$27)</f>
        <v>0</v>
      </c>
      <c r="GR101" s="174">
        <f>SUMIF('Chili One Day 2-12-22 Scots'!$B$11:$B$27,$C101,'Chili One Day 2-12-22 Scots'!$AY$11:$AY$27)</f>
        <v>0</v>
      </c>
      <c r="GS101" s="174">
        <f>SUMIF('Chili One Day 2-12-22 Thistles'!$B$11:$B$27,$C101,'Chili One Day 2-12-22 Thistles'!$AU$11:$AU$27)</f>
        <v>0</v>
      </c>
      <c r="GT101" s="174">
        <f>SUMIF('Chili One Day 2-12-22 Thistles'!$B$11:$B$27,$C101,'Chili One Day 2-12-22 Thistles'!$AV$11:$AV$27)</f>
        <v>0</v>
      </c>
      <c r="GU101" s="174">
        <f>SUMIF('Chili One Day 2-12-22 Thistles'!$B$11:$B$27,$C101,'Chili One Day 2-12-22 Thistles'!$AW$11:$AW$27)</f>
        <v>0</v>
      </c>
      <c r="GV101" s="174">
        <f>SUMIF('Chili One Day 2-12-22 Thistles'!$B$11:$B$27,$C101,'Chili One Day 2-12-22 Thistles'!$AX$11:$AX$27)</f>
        <v>0</v>
      </c>
      <c r="GW101" s="174">
        <f>SUMIF('Chili One Day 2-12-22 Thistles'!$B$11:$B$27,$C101,'Chili One Day 2-12-22 Thistles'!$AY$11:$AY$27)</f>
        <v>0</v>
      </c>
      <c r="GX101" s="174">
        <f>SUMIF('Ironman One Day 3-5-22 FS'!$B$11:$B$26,$C101,'Ironman One Day 3-5-22 FS'!$AU$11:$AU$26)</f>
        <v>0</v>
      </c>
      <c r="GY101" s="174">
        <f>SUMIF('Ironman One Day 3-5-22 FS'!$B$11:$B$26,$C101,'Ironman One Day 3-5-22 FS'!$AV$11:$AV$26)</f>
        <v>0</v>
      </c>
      <c r="GZ101" s="174">
        <f>SUMIF('Ironman One Day 3-5-22 FS'!$B$11:$B$26,$C101,'Ironman One Day 3-5-22 FS'!$AW$11:$AW$26)</f>
        <v>0</v>
      </c>
      <c r="HA101" s="174">
        <f>SUMIF('Ironman One Day 3-5-22 FS'!$B$11:$B$26,$C101,'Ironman One Day 3-5-22 FS'!$AX$11:$AX$26)</f>
        <v>0</v>
      </c>
      <c r="HB101" s="174">
        <f>SUMIF('Ironman One Day 3-5-22 FS'!$B$11:$B$26,$C101,'Ironman One Day 3-5-22 FS'!$AY$11:$AY$26)</f>
        <v>0</v>
      </c>
      <c r="HC101" s="174">
        <f>SUMIF('Ironman One Day 3-5-22 420'!$B$11:$B$26,$C101,'Ironman One Day 3-5-22 420'!$AU$11:$AU$26)</f>
        <v>0</v>
      </c>
      <c r="HD101" s="174">
        <f>SUMIF('Ironman One Day 3-5-22 420'!$B$11:$B$26,$C101,'Ironman One Day 3-5-22 420'!$AV$11:$AV$26)</f>
        <v>0</v>
      </c>
      <c r="HE101" s="174">
        <f>SUMIF('Ironman One Day 3-5-22 420'!$B$11:$B$26,$C101,'Ironman One Day 3-5-22 420'!$AW$11:$AW$26)</f>
        <v>0</v>
      </c>
      <c r="HF101" s="174">
        <f>SUMIF('Ironman One Day 3-5-22 420'!$B$11:$B$26,$C101,'Ironman One Day 3-5-22 420'!$AX$11:$AX$26)</f>
        <v>0</v>
      </c>
      <c r="HG101" s="174">
        <f>SUMIF('Ironman One Day 3-5-22 420'!$B$11:$B$26,$C101,'Ironman One Day 3-5-22 420'!$AY$11:$AY$26)</f>
        <v>0</v>
      </c>
      <c r="HH101" s="174">
        <f>SUMIF('Easter One Day 4-16-22 FS'!$B$11:$B$25,$C101,'Easter One Day 4-16-22 FS'!$AU$11:$AU$25)</f>
        <v>0</v>
      </c>
      <c r="HI101" s="174">
        <f>SUMIF('Easter One Day 4-16-22 FS'!$B$11:$B$25,$C101,'Easter One Day 4-16-22 FS'!$AV$11:$AV$25)</f>
        <v>0</v>
      </c>
      <c r="HJ101" s="174">
        <f>SUMIF('Easter One Day 4-16-22 FS'!$B$11:$B$25,$C101,'Easter One Day 4-16-22 FS'!$AW$11:$AW$25)</f>
        <v>0</v>
      </c>
      <c r="HK101" s="174">
        <f>SUMIF('Easter One Day 4-16-22 FS'!$B$11:$B$25,$C101,'Easter One Day 4-16-22 FS'!$AX$11:$AX$25)</f>
        <v>0</v>
      </c>
      <c r="HL101" s="174">
        <f>SUMIF('Easter One Day 4-16-22 FS'!$B$11:$B$25,$C101,'Easter One Day 4-16-22 FS'!$AY$11:$AY$25)</f>
        <v>0</v>
      </c>
      <c r="HM101" s="174">
        <f>SUMIF('Easter One Day 4-16-22 TH'!$B$11:$B$25,$C101,'Easter One Day 4-16-22 TH'!$AU$11:$AU$25)</f>
        <v>0</v>
      </c>
      <c r="HN101" s="174">
        <f>SUMIF('Easter One Day 4-16-22 TH'!$B$11:$B$25,$C101,'Easter One Day 4-16-22 TH'!$AV$11:$AV$25)</f>
        <v>0</v>
      </c>
      <c r="HO101" s="174">
        <f>SUMIF('Easter One Day 4-16-22 TH'!$B$11:$B$25,$C101,'Easter One Day 4-16-22 TH'!$AW$11:$AW$25)</f>
        <v>0</v>
      </c>
      <c r="HP101" s="174">
        <f>SUMIF('Easter One Day 4-16-22 TH'!$B$11:$B$25,$C101,'Easter One Day 4-16-22 TH'!$AX$11:$AX$25)</f>
        <v>0</v>
      </c>
      <c r="HQ101" s="174">
        <f>SUMIF('Easter One Day 4-16-22 TH'!$B$11:$B$25,$C101,'Easter One Day 4-16-22 TH'!$AY$11:$AY$25)</f>
        <v>0</v>
      </c>
      <c r="HR101" s="174">
        <f>SUMIF('Long Distance Race 5-7-22'!$B$11:$B$25,$C101,'Long Distance Race 5-7-22'!$AU$11:$AU$25)</f>
        <v>0</v>
      </c>
      <c r="HS101" s="174">
        <f>SUMIF('Long Distance Race 5-7-22'!$B$11:$B$18,$C101,'Long Distance Race 5-7-22'!$AV$11:$AV$18)</f>
        <v>0</v>
      </c>
      <c r="HT101" s="174">
        <f>SUMIF('Long Distance Race 5-7-22'!$B$11:$B$18,$C101,'Long Distance Race 5-7-22'!$AW$11:$AW$18)</f>
        <v>0</v>
      </c>
      <c r="HU101" s="174">
        <f>SUMIF('Long Distance Race 5-7-22'!$B$11:$B$18,$C101,'Long Distance Race 5-7-22'!$AX$11:$AX$18)</f>
        <v>0</v>
      </c>
      <c r="HV101" s="174">
        <f>SUMIF('Long Distance Race 5-7-22'!$B$11:$B$18,$C101,'Long Distance Race 5-7-22'!$AY$11:$AY$18)</f>
        <v>0</v>
      </c>
      <c r="HW101" s="174">
        <f>SUMIF('Memorial Day Regatta 5-28-22 Op'!$B$11:$B$25,$C101,'Memorial Day Regatta 5-28-22 Op'!$AU$11:$AU$25)</f>
        <v>0</v>
      </c>
      <c r="HX101" s="174">
        <f>SUMIF('Memorial Day Regatta 5-28-22 Op'!$B$11:$B$18,$C101,'Memorial Day Regatta 5-28-22 Op'!$AV$11:$AV$18)</f>
        <v>0</v>
      </c>
      <c r="HY101" s="174">
        <f>SUMIF('Memorial Day Regatta 5-28-22 Op'!$B$11:$B$18,$C101,'Memorial Day Regatta 5-28-22 Op'!$AW$11:$AW$18)</f>
        <v>0</v>
      </c>
      <c r="HZ101" s="174">
        <f>SUMIF('Memorial Day Regatta 5-28-22 Op'!$B$11:$B$18,$C101,'Memorial Day Regatta 5-28-22 Op'!$AX$11:$AX$18)</f>
        <v>0</v>
      </c>
      <c r="IA101" s="174">
        <f>SUMIF('Memorial Day Regatta 5-28-22 Op'!$B$11:$B$18,$C101,'Memorial Day Regatta 5-28-22 Op'!$AY$11:$AY$18)</f>
        <v>0</v>
      </c>
      <c r="IB101" s="174">
        <f>SUMIF('Caldwell Cup 6-25-22 TH'!$B$11:$B$25,$C101,'Caldwell Cup 6-25-22 TH'!$AU$11:$AU$25)</f>
        <v>0</v>
      </c>
      <c r="IC101" s="174">
        <f>SUMIF('Caldwell Cup 6-25-22 TH'!$B$11:$B$25,$C101,'Caldwell Cup 6-25-22 TH'!$AV$11:$AV$25)</f>
        <v>0</v>
      </c>
      <c r="ID101" s="174">
        <f>SUMIF('Caldwell Cup 6-25-22 TH'!$B$11:$B$25,$C101,'Caldwell Cup 6-25-22 TH'!$AW$11:$AW$25)</f>
        <v>0</v>
      </c>
      <c r="IE101" s="174">
        <f>SUMIF('Caldwell Cup 6-25-22 TH'!$B$11:$B$25,$C101,'Caldwell Cup 6-25-22 TH'!$AX$11:$AX$25)</f>
        <v>0</v>
      </c>
      <c r="IF101" s="174">
        <f>SUMIF('Caldwell Cup 6-25-22 TH'!$B$11:$B$25,$C101,'Caldwell Cup 6-25-22 TH'!$AY$11:$AY$25)</f>
        <v>0</v>
      </c>
      <c r="IG101" s="174">
        <f>SUMIF('Caldwell Cup 6-25-22 FS'!$B$11:$B$21,$C101,'Caldwell Cup 6-25-22 FS'!$AU$11:$AU$21)</f>
        <v>0</v>
      </c>
      <c r="IH101" s="174">
        <f>SUMIF('Caldwell Cup 6-25-22 FS'!$B$11:$B$21,$C101,'Caldwell Cup 6-25-22 FS'!$AV$11:$AV$21)</f>
        <v>0</v>
      </c>
      <c r="II101" s="174">
        <f>SUMIF('Caldwell Cup 6-25-22 FS'!$B$11:$B$21,$C101,'Caldwell Cup 6-25-22 FS'!$AW$11:$AW$21)</f>
        <v>0</v>
      </c>
      <c r="IJ101" s="174">
        <f>SUMIF('Caldwell Cup 6-25-22 FS'!$B$11:$B$21,$C101,'Caldwell Cup 6-25-22 FS'!$AX$11:$AX$21)</f>
        <v>0</v>
      </c>
      <c r="IK101" s="174">
        <f>SUMIF('Caldwell Cup 6-25-22 FS'!$B$11:$B$21,$C101,'Caldwell Cup 6-25-22 FS'!$AY$11:$AY$21)</f>
        <v>0</v>
      </c>
      <c r="IL101" s="174">
        <f>SUMIF('Caldwell Cup 6-25-22 Lasers'!$B$11:$B$23,$C101,'Caldwell Cup 6-25-22 Lasers'!$AU$11:$AU$23)</f>
        <v>0</v>
      </c>
      <c r="IM101" s="174">
        <f>SUMIF('Caldwell Cup 6-25-22 Lasers'!$B$11:$B$23,$C101,'Caldwell Cup 6-25-22 Lasers'!$AV$11:$AV$23)</f>
        <v>0</v>
      </c>
      <c r="IN101" s="174">
        <f>SUMIF('Caldwell Cup 6-25-22 Lasers'!$B$11:$B$23,$C101,'Caldwell Cup 6-25-22 Lasers'!$AW$11:$AW$23)</f>
        <v>0</v>
      </c>
      <c r="IO101" s="174">
        <f>SUMIF('Caldwell Cup 6-25-22 Lasers'!$B$11:$B$23,$C101,'Caldwell Cup 6-25-22 Lasers'!$AX$11:$AX$23)</f>
        <v>0</v>
      </c>
      <c r="IP101" s="174">
        <f>SUMIF('Caldwell Cup 6-25-22 Lasers'!$B$11:$B$23,$C101,'Caldwell Cup 6-25-22 Lasers'!$AY$11:$AY$23)</f>
        <v>0</v>
      </c>
      <c r="IQ101" s="174">
        <f>SUMIF('Labor Day Regatta 9-3-22 FS'!$B$11:$B$30,$C101,'Labor Day Regatta 9-3-22 FS'!$AU$11:$AU$30)</f>
        <v>0</v>
      </c>
      <c r="IR101" s="174">
        <f>SUMIF('Labor Day Regatta 9-3-22 FS'!$B$11:$B$30,$C101,'Labor Day Regatta 9-3-22 FS'!$AV$11:$AV$30)</f>
        <v>0</v>
      </c>
      <c r="IS101" s="174">
        <f>SUMIF('Labor Day Regatta 9-3-22 FS'!$B$11:$B$30,$C101,'Labor Day Regatta 9-3-22 FS'!$AW$11:$AW$30)</f>
        <v>0</v>
      </c>
      <c r="IT101" s="174">
        <f>SUMIF('Labor Day Regatta 9-3-22 FS'!$B$11:$B$30,$C101,'Labor Day Regatta 9-3-22 FS'!$AX$11:$AX$30)</f>
        <v>0</v>
      </c>
      <c r="IU101" s="174">
        <f>SUMIF('Labor Day Regatta 9-3-22 FS'!$B$11:$B$30,$C101,'Labor Day Regatta 9-3-22 FS'!$AY$11:$AY$30)</f>
        <v>0</v>
      </c>
      <c r="IV101" s="174">
        <f>SUMIF('2022-09-17 Leukemia Cup FS'!$B$11:$B$26,$C101,'2022-09-17 Leukemia Cup FS'!$AU$11:$AU$26)</f>
        <v>0</v>
      </c>
      <c r="IW101" s="174">
        <f>SUMIF('2022-09-17 Leukemia Cup FS'!$B$11:$B$26,$C101,'2022-09-17 Leukemia Cup FS'!$AV$11:$AV$26)</f>
        <v>0</v>
      </c>
      <c r="IX101" s="174">
        <f>SUMIF('2022-09-17 Leukemia Cup FS'!$B$11:$B$26,$C101,'2022-09-17 Leukemia Cup FS'!$AW$11:$AW$26)</f>
        <v>0</v>
      </c>
      <c r="IY101" s="174">
        <f>SUMIF('2022-09-17 Leukemia Cup FS'!$B$11:$B$26,$C101,'2022-09-17 Leukemia Cup FS'!$AX$11:$AX$26)</f>
        <v>0</v>
      </c>
      <c r="IZ101" s="174">
        <f>SUMIF('2022-09-17 Leukemia Cup FS'!$B$11:$B$26,$C101,'2022-09-17 Leukemia Cup FS'!$AY$11:$AY$26)</f>
        <v>0</v>
      </c>
      <c r="JA101" s="174">
        <f>SUMIF('2022-09-17 Leukemia Cup TH'!$B$11:$B$28,$C101,'2022-09-17 Leukemia Cup TH'!$AU$11:$AU$28)</f>
        <v>0</v>
      </c>
      <c r="JB101" s="174">
        <f>SUMIF('2022-09-17 Leukemia Cup TH'!$B$11:$B$28,$C101,'2022-09-17 Leukemia Cup TH'!$AV$11:$AV$28)</f>
        <v>0</v>
      </c>
      <c r="JC101" s="174">
        <f>SUMIF('2022-09-17 Leukemia Cup TH'!$B$11:$B$28,$C101,'2022-09-17 Leukemia Cup TH'!$AW$11:$AW$28)</f>
        <v>0</v>
      </c>
      <c r="JD101" s="174">
        <f>SUMIF('2022-09-17 Leukemia Cup TH'!$B$11:$B$28,$C101,'2022-09-17 Leukemia Cup TH'!$AX$11:$AX$28)</f>
        <v>0</v>
      </c>
      <c r="JE101" s="174">
        <f>SUMIF('2022-09-17 Leukemia Cup TH'!$B$11:$B$28,$C101,'2022-09-17 Leukemia Cup TH'!$AY$11:$AY$28)</f>
        <v>0</v>
      </c>
      <c r="JF101" s="174">
        <f>SUMIF('Smith-Berry LDR 9-24-22'!$B$11:$B$30,$C101,'Smith-Berry LDR 9-24-22'!$AU$11:$AU$30)</f>
        <v>0</v>
      </c>
      <c r="JG101" s="174">
        <f>SUMIF('Smith-Berry LDR 9-24-22'!$B$11:$B$30,$C101,'Smith-Berry LDR 9-24-22'!$AV$11:$AV$30)</f>
        <v>0</v>
      </c>
      <c r="JH101" s="174">
        <f>SUMIF('Smith-Berry LDR 9-24-22'!$B$11:$B$30,$C101,'Smith-Berry LDR 9-24-22'!$AW$11:$AW$30)</f>
        <v>0</v>
      </c>
      <c r="JI101" s="174">
        <f>SUMIF('Smith-Berry LDR 9-24-22'!$B$11:$B$30,$C101,'Smith-Berry LDR 9-24-22'!$AX$11:$AX$30)</f>
        <v>0</v>
      </c>
      <c r="JJ101" s="174">
        <f>SUMIF('Smith-Berry LDR 9-24-22'!$B$11:$B$30,$C101,'Smith-Berry LDR 9-24-22'!$AY$11:$AY$30)</f>
        <v>0</v>
      </c>
      <c r="JK101" s="174">
        <f>SUMIF('Great Scot 10-1-22 Cham'!$B$11:$B$38,$C101,'Great Scot 10-1-22 Cham'!$AU$11:$AU$38)</f>
        <v>0</v>
      </c>
      <c r="JL101" s="174">
        <f>SUMIF('Great Scot 10-1-22 Cham'!$B$11:$B$38,$C101,'Great Scot 10-1-22 Cham'!$AV$11:$AV$38)</f>
        <v>0</v>
      </c>
      <c r="JM101" s="174">
        <f>SUMIF('Great Scot 10-1-22 Cham'!$B$11:$B$38,$C101,'Great Scot 10-1-22 Cham'!$AW$11:$AW$38)</f>
        <v>0</v>
      </c>
      <c r="JN101" s="174">
        <f>SUMIF('Great Scot 10-1-22 Cham'!$B$11:$B$38,$C101,'Great Scot 10-1-22 Cham'!$AX$11:$AX$38)</f>
        <v>0</v>
      </c>
      <c r="JO101" s="174">
        <f>SUMIF('Great Scot 10-1-22 Cham'!$B$11:$B$38,$C101,'Great Scot 10-1-22 Cham'!$AY$11:$AY$38)</f>
        <v>0</v>
      </c>
      <c r="JP101" s="174">
        <f>SUMIF('Great Scot 10-1-22 Chal'!$B$11:$B$28,$C101,'Great Scot 10-1-22 Chal'!$AU$11:$AU$28)</f>
        <v>0</v>
      </c>
      <c r="JQ101" s="174">
        <f>SUMIF('Great Scot 10-1-22 Chal'!$B$11:$B$28,$C101,'Great Scot 10-1-22 Chal'!$AV$11:$AV$28)</f>
        <v>0</v>
      </c>
      <c r="JR101" s="174">
        <f>SUMIF('Great Scot 10-1-22 Chal'!$B$11:$B$28,$C101,'Great Scot 10-1-22 Chal'!$AW$11:$AW$28)</f>
        <v>0</v>
      </c>
      <c r="JS101" s="174">
        <f>SUMIF('Great Scot 10-1-22 Chal'!$B$11:$B$28,$C101,'Great Scot 10-1-22 Chal'!$AX$11:$AX$28)</f>
        <v>0</v>
      </c>
      <c r="JT101" s="174">
        <f>SUMIF('Great Scot 10-1-22 Chal'!$B$11:$B$28,$C101,'Great Scot 10-1-22 Chal'!$AY$11:$AY$28)</f>
        <v>0</v>
      </c>
      <c r="JU101" s="174">
        <f>SUMIF('Great Pumpkin Regatta 10-15-22'!$B$11:$B$54,$C101,'Great Pumpkin Regatta 10-15-22'!$AU$11:$AU$54)</f>
        <v>0</v>
      </c>
      <c r="JV101" s="174">
        <f>SUMIF('Great Pumpkin Regatta 10-15-22'!$B$11:$B$54,$C101,'Great Pumpkin Regatta 10-15-22'!$AV$11:$AV$54)</f>
        <v>0</v>
      </c>
      <c r="JW101" s="174">
        <f>SUMIF('Great Pumpkin Regatta 10-15-22'!$B$11:$B$54,$C101,'Great Pumpkin Regatta 10-15-22'!$AW$11:$AW$54)</f>
        <v>0</v>
      </c>
      <c r="JX101" s="174">
        <f>SUMIF('Great Pumpkin Regatta 10-15-22'!$B$11:$B$54,$C101,'Great Pumpkin Regatta 10-15-22'!$AX$11:$AX$54)</f>
        <v>0</v>
      </c>
      <c r="JY101" s="174">
        <f>SUMIF('Great Pumpkin Regatta 10-15-22'!$B$11:$B$54,$C101,'Great Pumpkin Regatta 10-15-22'!$AY$11:$AY$54)</f>
        <v>0</v>
      </c>
      <c r="JZ101" s="174">
        <f>SUMIF('One Day Regatta 10-29-22 FS'!$B$11:$B$19,$C101,'One Day Regatta 10-29-22 FS'!$AU$11:$AU$19)</f>
        <v>0</v>
      </c>
      <c r="KA101" s="174">
        <f>SUMIF('One Day Regatta 10-29-22 FS'!$B$11:$B$19,$C101,'One Day Regatta 10-29-22 FS'!$AV$11:$AV$19)</f>
        <v>0</v>
      </c>
      <c r="KB101" s="174">
        <f>SUMIF('One Day Regatta 10-29-22 FS'!$B$11:$B$19,$C101,'One Day Regatta 10-29-22 FS'!$AW$11:$AW$19)</f>
        <v>0</v>
      </c>
      <c r="KC101" s="174">
        <f>SUMIF('One Day Regatta 10-29-22 FS'!$B$11:$B$19,$C101,'One Day Regatta 10-29-22 FS'!$AX$11:$AX$19)</f>
        <v>0</v>
      </c>
      <c r="KD101" s="174">
        <f>SUMIF('One Day Regatta 10-29-22 FS'!$B$11:$B$19,$C101,'One Day Regatta 10-29-22 FS'!$AY$11:$AY$19)</f>
        <v>0</v>
      </c>
    </row>
    <row r="102" spans="1:290" ht="15" customHeight="1" x14ac:dyDescent="0.2">
      <c r="A102" s="400" t="s">
        <v>1369</v>
      </c>
      <c r="B102" s="134">
        <f t="shared" si="69"/>
        <v>36</v>
      </c>
      <c r="C102" s="170" t="s">
        <v>779</v>
      </c>
      <c r="D102" s="171">
        <f t="shared" si="76"/>
        <v>0</v>
      </c>
      <c r="E102" s="172">
        <f t="shared" si="77"/>
        <v>0</v>
      </c>
      <c r="F102" s="171">
        <f t="shared" si="78"/>
        <v>0</v>
      </c>
      <c r="G102" s="171">
        <v>0</v>
      </c>
      <c r="H102" s="171">
        <f t="shared" si="79"/>
        <v>0</v>
      </c>
      <c r="I102" s="173">
        <f t="shared" si="80"/>
        <v>0</v>
      </c>
      <c r="J102" s="173"/>
      <c r="K102" s="174">
        <f>SUMIF('Saturday Race 11-06-21'!$B$11:$B$21,$C102,'Saturday Race 11-06-21'!$AU$11:$AU$21)</f>
        <v>0</v>
      </c>
      <c r="L102" s="174">
        <f>SUMIF('Saturday Race 11-06-21'!$B$11:$B$21,$C102,'Saturday Race 11-06-21'!$AV$11:$AV$21)</f>
        <v>0</v>
      </c>
      <c r="M102" s="174">
        <f>SUMIF('Saturday Race 11-06-21'!$B$11:$B$21,$C102,'Saturday Race 11-06-21'!$AW$11:$AW$21)</f>
        <v>0</v>
      </c>
      <c r="N102" s="174">
        <f>SUMIF('Saturday Race 11-06-21'!$B$11:$B$21,$C102,'Saturday Race 11-06-21'!$AX$11:$AX$21)</f>
        <v>0</v>
      </c>
      <c r="O102" s="174">
        <f>SUMIF('Saturday Race 11-06-21'!$B$11:$B$21,$C102,'Saturday Race 11-06-21'!$AY$11:$AY$21)</f>
        <v>0</v>
      </c>
      <c r="P102" s="174">
        <f>SUMIF('Saturday Race 11-20-21'!$B$11:$B$20,$C102,'Saturday Race 11-20-21'!$AU$11:$AU$20)</f>
        <v>0</v>
      </c>
      <c r="Q102" s="174">
        <f>SUMIF('Saturday Race 11-20-21'!$B$11:$B$20,$C102,'Saturday Race 11-20-21'!$AV$11:$AV$20)</f>
        <v>0</v>
      </c>
      <c r="R102" s="174">
        <f>SUMIF('Saturday Race 11-20-21'!$B$11:$B$20,$C102,'Saturday Race 11-20-21'!$AW$11:$AW$20)</f>
        <v>0</v>
      </c>
      <c r="S102" s="174">
        <f>SUMIF('Saturday Race 11-20-21'!$B$11:$B$20,$C102,'Saturday Race 11-20-21'!$AX$11:$AX$20)</f>
        <v>0</v>
      </c>
      <c r="T102" s="174">
        <f>SUMIF('Saturday Race 11-20-21'!$B$11:$B$20,$C102,'Saturday Race 11-20-21'!$AY$11:$AY$20)</f>
        <v>0</v>
      </c>
      <c r="U102" s="174">
        <f>SUMIF('Saturday Race 1-08-22'!$B$11:$B$20,$C102,'Saturday Race 1-08-22'!$AU$11:$AU$20)</f>
        <v>0</v>
      </c>
      <c r="V102" s="174">
        <f>SUMIF('Saturday Race 1-08-22'!$B$11:$B$20,$C102,'Saturday Race 1-08-22'!$AV$11:$AV$20)</f>
        <v>0</v>
      </c>
      <c r="W102" s="174">
        <f>SUMIF('Saturday Race 1-08-22'!$B$11:$B$20,$C102,'Saturday Race 1-08-22'!$AW$11:$AW$20)</f>
        <v>0</v>
      </c>
      <c r="X102" s="174">
        <f>SUMIF('Saturday Race 1-08-22'!$B$11:$B$20,$C102,'Saturday Race 1-08-22'!$AX$11:$AX$20)</f>
        <v>0</v>
      </c>
      <c r="Y102" s="174">
        <f>SUMIF('Saturday Race 1-08-22'!$B$11:$B$20,$C102,'Saturday Race 1-08-22'!$AY$11:$AY$20)</f>
        <v>0</v>
      </c>
      <c r="Z102" s="174">
        <f>SUMIF('Saturday Race 1-22-22'!$B$11:$B$20,$C102,'Saturday Race 1-22-22'!$AU$11:$AU$20)</f>
        <v>0</v>
      </c>
      <c r="AA102" s="174">
        <f>SUMIF('Saturday Race 1-22-22'!$B$11:$B$20,$C102,'Saturday Race 1-22-22'!$AV$11:$AV$20)</f>
        <v>0</v>
      </c>
      <c r="AB102" s="174">
        <f>SUMIF('Saturday Race 1-22-22'!$B$11:$B$20,$C102,'Saturday Race 1-22-22'!$AW$11:$AW$20)</f>
        <v>0</v>
      </c>
      <c r="AC102" s="174">
        <f>SUMIF('Saturday Race 1-22-22'!$B$11:$B$20,$C102,'Saturday Race 1-22-22'!$AX$11:$AX$20)</f>
        <v>0</v>
      </c>
      <c r="AD102" s="174">
        <f>SUMIF('Saturday Race 1-22-22'!$B$11:$B$20,$C102,'Saturday Race 1-22-22'!$AY$11:$AY$20)</f>
        <v>0</v>
      </c>
      <c r="AE102" s="174">
        <f>SUMIF('Sunday Race 2-6-22'!$B$11:$B$20,$C102,'Sunday Race 2-6-22'!$AU$11:$AU$20)</f>
        <v>0</v>
      </c>
      <c r="AF102" s="174">
        <f>SUMIF('Sunday Race 2-6-22'!$B$11:$B$20,$C102,'Sunday Race 2-6-22'!$AV$11:$AV$20)</f>
        <v>0</v>
      </c>
      <c r="AG102" s="174">
        <f>SUMIF('Sunday Race 2-6-22'!$B$11:$B$20,$C102,'Sunday Race 2-6-22'!$AW$11:$AW$20)</f>
        <v>0</v>
      </c>
      <c r="AH102" s="174">
        <f>SUMIF('Sunday Race 2-6-22'!$B$11:$B$20,$C102,'Sunday Race 2-6-22'!$AX$11:$AX$20)</f>
        <v>0</v>
      </c>
      <c r="AI102" s="174">
        <f>SUMIF('Sunday Race 2-6-22'!$B$11:$B$20,$C102,'Sunday Race 2-6-22'!$AY$11:$AY$20)</f>
        <v>0</v>
      </c>
      <c r="AJ102" s="174">
        <f>SUMIF('Sunday Race 2-20-22'!$B$11:$B$26,$C102,'Sunday Race 2-20-22'!$AU$11:$AU$26)</f>
        <v>0</v>
      </c>
      <c r="AK102" s="174">
        <f>SUMIF('Sunday Race 2-20-22'!$B$11:$B$26,$C102,'Sunday Race 2-20-22'!$AV$11:$AV$26)</f>
        <v>0</v>
      </c>
      <c r="AL102" s="174">
        <f>SUMIF('Sunday Race 2-20-22'!$B$11:$B$26,$C102,'Sunday Race 2-20-22'!$AW$11:$AW$26)</f>
        <v>0</v>
      </c>
      <c r="AM102" s="174">
        <f>SUMIF('Sunday Race 2-20-22'!$B$11:$B$26,$C102,'Sunday Race 2-20-22'!$AX$11:$AX$26)</f>
        <v>0</v>
      </c>
      <c r="AN102" s="174">
        <f>SUMIF('Sunday Race 2-20-22'!$B$11:$B$26,$C102,'Sunday Race 2-20-22'!$AY$11:$AY$26)</f>
        <v>0</v>
      </c>
      <c r="AO102" s="174">
        <f>SUMIF('Sunday Race 2-27-22'!$B$11:$B$20,$C102,'Sunday Race 2-27-22'!$AU$11:$AU$20)</f>
        <v>0</v>
      </c>
      <c r="AP102" s="174">
        <f>SUMIF('Sunday Race 2-27-22'!$B$11:$B$20,$C102,'Sunday Race 2-27-22'!$AV$11:$AV$20)</f>
        <v>0</v>
      </c>
      <c r="AQ102" s="174">
        <f>SUMIF('Sunday Race 2-27-22'!$B$11:$B$20,$C102,'Sunday Race 2-27-22'!$AW$11:$AW$20)</f>
        <v>0</v>
      </c>
      <c r="AR102" s="174">
        <f>SUMIF('Sunday Race 2-27-22'!$B$11:$B$20,$C102,'Sunday Race 2-27-22'!$AX$11:$AX$20)</f>
        <v>0</v>
      </c>
      <c r="AS102" s="174">
        <f>SUMIF('Sunday Race 2-27-22'!$B$11:$B$20,$C102,'Sunday Race 2-27-22'!$AY$11:$AY$20)</f>
        <v>0</v>
      </c>
      <c r="AT102" s="174">
        <f>SUMIF('Sunday Race 3-13-22'!$B$11:$B$25,$C102,'Sunday Race 3-13-22'!$AU$11:$AU$25)</f>
        <v>0</v>
      </c>
      <c r="AU102" s="174">
        <f>SUMIF('Sunday Race 3-13-22'!$B$11:$B$25,$C102,'Sunday Race 3-13-22'!$AV$11:$AV$25)</f>
        <v>0</v>
      </c>
      <c r="AV102" s="174">
        <f>SUMIF('Sunday Race 3-13-22'!$B$11:$B$25,$C102,'Sunday Race 3-13-22'!$AW$11:$AW$25)</f>
        <v>0</v>
      </c>
      <c r="AW102" s="174">
        <f>SUMIF('Sunday Race 3-13-22'!$B$11:$B$25,$C102,'Sunday Race 3-13-22'!$AX$11:$AX$25)</f>
        <v>0</v>
      </c>
      <c r="AX102" s="174">
        <f>SUMIF('Sunday Race 3-13-22'!$B$11:$B$25,$C102,'Sunday Race 3-13-22'!$AY$11:$AY$25)</f>
        <v>0</v>
      </c>
      <c r="AY102" s="174">
        <f>SUMIF('Saturday Race 3-19-22'!$B$11:$B$15,$C102,'Saturday Race 3-19-22'!$AU$11:$AU$15)</f>
        <v>0</v>
      </c>
      <c r="AZ102" s="174">
        <f>SUMIF('Saturday Race 3-19-22'!$B$11:$B$15,$C102,'Saturday Race 3-19-22'!$AV$11:$AV$15)</f>
        <v>0</v>
      </c>
      <c r="BA102" s="174">
        <f>SUMIF('Saturday Race 3-19-22'!$B$11:$B$15,$C102,'Saturday Race 3-19-22'!$AW$11:$AW$15)</f>
        <v>0</v>
      </c>
      <c r="BB102" s="174">
        <f>SUMIF('Saturday Race 3-19-22'!$B$11:$B$15,$C102,'Saturday Race 3-19-22'!$AX$11:$AX$15)</f>
        <v>0</v>
      </c>
      <c r="BC102" s="174">
        <f>SUMIF('Saturday Race 3-19-22'!$B$11:$B$15,$C102,'Saturday Race 3-19-22'!$AY$11:$AY$15)</f>
        <v>0</v>
      </c>
      <c r="BD102" s="174">
        <f>SUMIF('Sunday Races 4-10-22'!$B$11:$B$26,$C102,'Sunday Races 4-10-22'!$AU$11:$AU$26)</f>
        <v>0</v>
      </c>
      <c r="BE102" s="174">
        <f>SUMIF('Sunday Races 4-10-22'!$B$11:$B$26,$C102,'Sunday Races 4-10-22'!$AV$11:$AV$26)</f>
        <v>0</v>
      </c>
      <c r="BF102" s="174">
        <f>SUMIF('Sunday Races 4-10-22'!$B$11:$B$26,$C102,'Sunday Races 4-10-22'!$AW$11:$AW$26)</f>
        <v>0</v>
      </c>
      <c r="BG102" s="174">
        <f>SUMIF('Sunday Races 4-10-22'!$B$11:$B$26,$C102,'Sunday Races 4-10-22'!$AX$11:$AX$26)</f>
        <v>0</v>
      </c>
      <c r="BH102" s="174">
        <f>SUMIF('Sunday Races 4-10-22'!$B$11:$B$26,$C102,'Sunday Races 4-10-22'!$AY$11:$AY$26)</f>
        <v>0</v>
      </c>
      <c r="BI102" s="174">
        <f>SUMIF('Sunday Races 5-1-22'!$B$11:$B$28,$C102,'Sunday Races 5-1-22'!$AU$11:$AU$28)</f>
        <v>0</v>
      </c>
      <c r="BJ102" s="174">
        <f>SUMIF('Sunday Races 5-1-22'!$B$11:$B$28,$C102,'Sunday Races 5-1-22'!$AV$11:$AV$28)</f>
        <v>0</v>
      </c>
      <c r="BK102" s="174">
        <f>SUMIF('Sunday Races 5-1-22'!$B$11:$B$28,$C102,'Sunday Races 5-1-22'!$AW$11:$AW$28)</f>
        <v>0</v>
      </c>
      <c r="BL102" s="174">
        <f>SUMIF('Sunday Races 5-1-22'!$B$11:$B$28,$C102,'Sunday Races 5-1-22'!$AX$11:$AX$28)</f>
        <v>0</v>
      </c>
      <c r="BM102" s="174">
        <f>SUMIF('Sunday Races 5-1-22'!$B$11:$B$28,$C102,'Sunday Races 5-1-22'!$AY$11:$AY$28)</f>
        <v>0</v>
      </c>
      <c r="BN102" s="174">
        <f>SUMIF('Sunday Races 6-5-22'!$B$11:$B$28,$C102,'Sunday Races 6-5-22'!$AU$11:$AU$28)</f>
        <v>0</v>
      </c>
      <c r="BO102" s="174">
        <f>SUMIF('Sunday Races 6-5-22'!$B$11:$B$28,$C102,'Sunday Races 6-5-22'!$AV$11:$AV$28)</f>
        <v>0</v>
      </c>
      <c r="BP102" s="174">
        <f>SUMIF('Sunday Races 6-5-22'!$B$11:$B$28,$C102,'Sunday Races 6-5-22'!$AW$11:$AW$28)</f>
        <v>0</v>
      </c>
      <c r="BQ102" s="174">
        <f>SUMIF('Sunday Races 6-5-22'!$B$11:$B$28,$C102,'Sunday Races 6-5-22'!$AX$11:$AX$28)</f>
        <v>0</v>
      </c>
      <c r="BR102" s="174">
        <f>SUMIF('Sunday Races 6-5-22'!$B$11:$B$28,$C102,'Sunday Races 6-5-22'!$AY$11:$AY$28)</f>
        <v>0</v>
      </c>
      <c r="BS102" s="174">
        <f>SUMIF('Sunday Races 6-12-22'!$B$11:$B$24,$C102,'Sunday Races 6-12-22'!$AU$11:$AU$24)</f>
        <v>0</v>
      </c>
      <c r="BT102" s="174">
        <f>SUMIF('Sunday Races 6-12-22'!$B$11:$B$24,$C102,'Sunday Races 6-12-22'!$AV$11:$AV$24)</f>
        <v>0</v>
      </c>
      <c r="BU102" s="174">
        <f>SUMIF('Sunday Races 6-12-22'!$B$11:$B$24,$C102,'Sunday Races 6-12-22'!$AW$11:$AW$24)</f>
        <v>0</v>
      </c>
      <c r="BV102" s="174">
        <f>SUMIF('Sunday Races 6-12-22'!$B$11:$B$24,$C102,'Sunday Races 6-12-22'!$AX$11:$AX$24)</f>
        <v>0</v>
      </c>
      <c r="BW102" s="174">
        <f>SUMIF('Sunday Races 6-12-22'!$B$11:$B$24,$C102,'Sunday Races 6-12-22'!$AY$11:$AY$24)</f>
        <v>0</v>
      </c>
      <c r="BX102" s="174">
        <f>SUMIF('Saturday Races 6-18-22'!$B$11:$B$24,$C102,'Saturday Races 6-18-22'!$AU$11:$AU$24)</f>
        <v>0</v>
      </c>
      <c r="BY102" s="174">
        <f>SUMIF('Saturday Races 6-18-22'!$B$11:$B$24,$C102,'Saturday Races 6-18-22'!$AV$11:$AV$24)</f>
        <v>0</v>
      </c>
      <c r="BZ102" s="174">
        <f>SUMIF('Saturday Races 6-18-22'!$B$11:$B$24,$C102,'Saturday Races 6-18-22'!$AW$11:$AW$24)</f>
        <v>0</v>
      </c>
      <c r="CA102" s="174">
        <f>SUMIF('Saturday Races 6-18-22'!$B$11:$B$24,$C102,'Saturday Races 6-18-22'!$AX$11:$AX$24)</f>
        <v>0</v>
      </c>
      <c r="CB102" s="174">
        <f>SUMIF('Saturday Races 6-18-22'!$B$11:$B$24,$C102,'Saturday Races 6-18-22'!$AY$11:$AY$24)</f>
        <v>0</v>
      </c>
      <c r="CC102" s="174">
        <f>SUMIF('Sunday Races 7-3-22'!$B$11:$B$26,$C102,'Sunday Races 7-3-22'!$AU$11:$AU$26)</f>
        <v>0</v>
      </c>
      <c r="CD102" s="174">
        <f>SUMIF('Sunday Races 7-3-22'!$B$11:$B$26,$C102,'Sunday Races 7-3-22'!$AV$11:$AV$26)</f>
        <v>0</v>
      </c>
      <c r="CE102" s="174">
        <f>SUMIF('Sunday Races 7-3-22'!$B$11:$B$26,$C102,'Sunday Races 7-3-22'!$AW$11:$AW$26)</f>
        <v>0</v>
      </c>
      <c r="CF102" s="174">
        <f>SUMIF('Sunday Races 7-3-22'!$B$11:$B$26,$C102,'Sunday Races 7-3-22'!$AX$11:$AX$26)</f>
        <v>0</v>
      </c>
      <c r="CG102" s="174">
        <f>SUMIF('Sunday Races 7-3-22'!$B$11:$B$26,$C102,'Sunday Races 7-3-22'!$AY$11:$AY$26)</f>
        <v>0</v>
      </c>
      <c r="CH102" s="174">
        <f>SUMIF('Sunday Races 7-31-22'!$B$11:$B$26,$C102,'Sunday Races 7-31-22'!$AU$11:$AU$26)</f>
        <v>0</v>
      </c>
      <c r="CI102" s="174">
        <f>SUMIF('Sunday Races 7-31-22'!$B$11:$B$26,$C102,'Sunday Races 7-31-22'!$AV$11:$AV$26)</f>
        <v>0</v>
      </c>
      <c r="CJ102" s="174">
        <f>SUMIF('Sunday Races 7-31-22'!$B$11:$B$26,$C102,'Sunday Races 7-31-22'!$AW$11:$AW$26)</f>
        <v>0</v>
      </c>
      <c r="CK102" s="174">
        <f>SUMIF('Sunday Races 7-31-22'!$B$11:$B$26,$C102,'Sunday Races 7-31-22'!$AX$11:$AX$26)</f>
        <v>0</v>
      </c>
      <c r="CL102" s="174">
        <f>SUMIF('Sunday Races 7-31-22'!$B$11:$B$26,$C102,'Sunday Races 7-31-22'!$AY$11:$AY$26)</f>
        <v>0</v>
      </c>
      <c r="CM102" s="174">
        <f>SUMIF('Sunday Races 8-14-22'!$B$11:$B$26,$C102,'Sunday Races 8-14-22'!$AU$11:$AU$26)</f>
        <v>0</v>
      </c>
      <c r="CN102" s="174">
        <f>SUMIF('Sunday Races 8-14-22'!$B$11:$B$26,$C102,'Sunday Races 8-14-22'!$AV$11:$AV$26)</f>
        <v>0</v>
      </c>
      <c r="CO102" s="174">
        <f>SUMIF('Sunday Races 8-14-22'!$B$11:$B$26,$C102,'Sunday Races 8-14-22'!$AW$11:$AW$26)</f>
        <v>0</v>
      </c>
      <c r="CP102" s="174">
        <f>SUMIF('Sunday Races 8-14-22'!$B$11:$B$26,$C102,'Sunday Races 8-14-22'!$AX$11:$AX$26)</f>
        <v>0</v>
      </c>
      <c r="CQ102" s="174">
        <f>SUMIF('Sunday Races 8-14-22'!$B$11:$B$26,$C102,'Sunday Races 8-14-22'!$AY$11:$AY$26)</f>
        <v>0</v>
      </c>
      <c r="CR102" s="174">
        <f>SUMIF('Saturday Races 8-20-22'!$B$11:$B$26,$C102,'Saturday Races 8-20-22'!$AU$11:$AU$26)</f>
        <v>0</v>
      </c>
      <c r="CS102" s="174">
        <f>SUMIF('Saturday Races 8-20-22'!$B$11:$B$26,$C102,'Saturday Races 8-20-22'!$AV$11:$AV$26)</f>
        <v>0</v>
      </c>
      <c r="CT102" s="174">
        <f>SUMIF('Saturday Races 8-20-22'!$B$11:$B$26,$C102,'Saturday Races 8-20-22'!$AW$11:$AW$26)</f>
        <v>0</v>
      </c>
      <c r="CU102" s="174">
        <f>SUMIF('Saturday Races 8-20-22'!$B$11:$B$26,$C102,'Saturday Races 8-20-22'!$AX$11:$AX$26)</f>
        <v>0</v>
      </c>
      <c r="CV102" s="174">
        <f>SUMIF('Saturday Races 8-20-22'!$B$11:$B$26,$C102,'Saturday Races 8-20-22'!$AY$11:$AY$26)</f>
        <v>0</v>
      </c>
      <c r="CW102" s="174">
        <f>SUMIF('Sunday Races 9-11-22'!$B$11:$B$20,$C102,'Sunday Races 9-11-22'!$AU$11:$AU$20)</f>
        <v>0</v>
      </c>
      <c r="CX102" s="174">
        <f>SUMIF('Sunday Races 9-11-22'!$B$11:$B$20,$C102,'Sunday Races 9-11-22'!$AV$11:$AV$20)</f>
        <v>0</v>
      </c>
      <c r="CY102" s="174">
        <f>SUMIF('Sunday Races 9-11-22'!$B$11:$B$20,$C102,'Sunday Races 9-11-22'!$AW$11:$AW$20)</f>
        <v>0</v>
      </c>
      <c r="CZ102" s="174">
        <f>SUMIF('Sunday Races 9-11-22'!$B$11:$B$20,$C102,'Sunday Races 9-11-22'!$AX$11:$AX$20)</f>
        <v>0</v>
      </c>
      <c r="DA102" s="174">
        <f>SUMIF('Sunday Races 9-11-22'!$B$11:$B$20,$C102,'Sunday Races 9-11-22'!$AY$11:$AY$20)</f>
        <v>0</v>
      </c>
      <c r="DB102" s="174">
        <f>SUMIF('Sunday Races 10-9-22'!$B$11:$B$21,$C102,'Sunday Races 10-9-22'!$AU$11:$AU$21)</f>
        <v>0</v>
      </c>
      <c r="DC102" s="174">
        <f>SUMIF('Sunday Races 10-9-22'!$B$11:$B$21,$C102,'Sunday Races 10-9-22'!$AV$11:$AV$21)</f>
        <v>0</v>
      </c>
      <c r="DD102" s="174">
        <f>SUMIF('Sunday Races 10-9-22'!$B$11:$B$21,$C102,'Sunday Races 10-9-22'!$AW$11:$AW$21)</f>
        <v>0</v>
      </c>
      <c r="DE102" s="174">
        <f>SUMIF('Sunday Races 10-9-22'!$B$11:$B$21,$C102,'Sunday Races 10-9-22'!$AX$11:$AX$21)</f>
        <v>0</v>
      </c>
      <c r="DF102" s="174">
        <f>SUMIF('Sunday Races 10-9-22'!$B$11:$B$21,$C102,'Sunday Races 10-9-22'!$AY$11:$AY$21)</f>
        <v>0</v>
      </c>
      <c r="DG102" s="174">
        <f>SUMIF('Sunday Races 10-23-22'!$B$11:$B$22,$C102,'Sunday Races 10-23-22'!$AU$11:$AU$22)</f>
        <v>0</v>
      </c>
      <c r="DH102" s="174">
        <f>SUMIF('Sunday Races 10-23-22'!$B$11:$B$22,$C102,'Sunday Races 10-23-22'!$AV$11:$AV$22)</f>
        <v>0</v>
      </c>
      <c r="DI102" s="174">
        <f>SUMIF('Sunday Races 10-23-22'!$B$11:$B$22,$C102,'Sunday Races 10-23-22'!$AW$11:$AW$22)</f>
        <v>0</v>
      </c>
      <c r="DJ102" s="174">
        <f>SUMIF('Sunday Races 10-23-22'!$B$11:$B$22,$C102,'Sunday Races 10-23-22'!$AX$11:$AX$22)</f>
        <v>0</v>
      </c>
      <c r="DK102" s="174">
        <f>SUMIF('Sunday Races 10-23-22'!$B$11:$B$22,$C102,'Sunday Races 10-23-22'!$AY$11:$AY$22)</f>
        <v>0</v>
      </c>
      <c r="DL102" s="175"/>
      <c r="DM102" s="176"/>
      <c r="DN102" s="177">
        <f t="shared" si="95"/>
        <v>0</v>
      </c>
      <c r="DO102" s="177">
        <f t="shared" si="95"/>
        <v>0</v>
      </c>
      <c r="DP102" s="177">
        <f t="shared" si="95"/>
        <v>0</v>
      </c>
      <c r="DQ102" s="177">
        <f t="shared" si="95"/>
        <v>0</v>
      </c>
      <c r="DR102" s="177">
        <f t="shared" si="95"/>
        <v>0</v>
      </c>
      <c r="DS102" s="177">
        <f t="shared" si="95"/>
        <v>0</v>
      </c>
      <c r="DT102" s="177">
        <f t="shared" si="95"/>
        <v>0</v>
      </c>
      <c r="DU102" s="177">
        <f t="shared" si="95"/>
        <v>0</v>
      </c>
      <c r="DV102" s="177">
        <f t="shared" si="95"/>
        <v>0</v>
      </c>
      <c r="DW102" s="177">
        <f t="shared" si="95"/>
        <v>0</v>
      </c>
      <c r="DX102" s="177">
        <f t="shared" si="96"/>
        <v>0</v>
      </c>
      <c r="DY102" s="177">
        <f t="shared" si="96"/>
        <v>0</v>
      </c>
      <c r="DZ102" s="177">
        <f t="shared" si="96"/>
        <v>0</v>
      </c>
      <c r="EA102" s="177">
        <f t="shared" si="96"/>
        <v>0</v>
      </c>
      <c r="EB102" s="177">
        <f t="shared" si="96"/>
        <v>0</v>
      </c>
      <c r="EC102" s="177">
        <f t="shared" si="96"/>
        <v>0</v>
      </c>
      <c r="ED102" s="177">
        <f t="shared" si="96"/>
        <v>0</v>
      </c>
      <c r="EE102" s="177">
        <f t="shared" si="96"/>
        <v>0</v>
      </c>
      <c r="EF102" s="177">
        <f t="shared" si="96"/>
        <v>0</v>
      </c>
      <c r="EG102" s="177">
        <f t="shared" si="96"/>
        <v>0</v>
      </c>
      <c r="EH102" s="177">
        <f t="shared" si="97"/>
        <v>0</v>
      </c>
      <c r="EI102" s="177">
        <f t="shared" si="97"/>
        <v>0</v>
      </c>
      <c r="EJ102" s="177">
        <f t="shared" si="97"/>
        <v>0</v>
      </c>
      <c r="EK102" s="177">
        <f t="shared" si="97"/>
        <v>0</v>
      </c>
      <c r="EL102" s="177">
        <f t="shared" si="97"/>
        <v>0</v>
      </c>
      <c r="EM102" s="177">
        <f t="shared" si="97"/>
        <v>0</v>
      </c>
      <c r="EN102" s="177">
        <f t="shared" si="97"/>
        <v>0</v>
      </c>
      <c r="EO102" s="177">
        <f t="shared" si="97"/>
        <v>0</v>
      </c>
      <c r="EP102" s="177">
        <f t="shared" si="97"/>
        <v>0</v>
      </c>
      <c r="EQ102" s="177">
        <f t="shared" si="97"/>
        <v>0</v>
      </c>
      <c r="ER102" s="177">
        <f t="shared" si="98"/>
        <v>0</v>
      </c>
      <c r="ES102" s="177">
        <f t="shared" si="98"/>
        <v>0</v>
      </c>
      <c r="ET102" s="177">
        <f t="shared" si="98"/>
        <v>0</v>
      </c>
      <c r="EU102" s="177">
        <f t="shared" si="98"/>
        <v>0</v>
      </c>
      <c r="EV102" s="177">
        <f t="shared" si="98"/>
        <v>0</v>
      </c>
      <c r="EW102" s="177">
        <f t="shared" si="98"/>
        <v>0</v>
      </c>
      <c r="EX102" s="177">
        <f t="shared" si="98"/>
        <v>0</v>
      </c>
      <c r="EY102" s="177">
        <f t="shared" si="98"/>
        <v>0</v>
      </c>
      <c r="EZ102" s="177">
        <f t="shared" si="98"/>
        <v>0</v>
      </c>
      <c r="FA102" s="177">
        <f t="shared" si="98"/>
        <v>0</v>
      </c>
      <c r="FB102" s="177">
        <f t="shared" si="99"/>
        <v>0</v>
      </c>
      <c r="FC102" s="177">
        <f t="shared" si="99"/>
        <v>0</v>
      </c>
      <c r="FD102" s="177">
        <f t="shared" si="99"/>
        <v>0</v>
      </c>
      <c r="FE102" s="177">
        <f t="shared" si="99"/>
        <v>0</v>
      </c>
      <c r="FF102" s="177">
        <f t="shared" si="99"/>
        <v>0</v>
      </c>
      <c r="FG102" s="177">
        <f t="shared" si="99"/>
        <v>0</v>
      </c>
      <c r="FH102" s="177">
        <f t="shared" si="99"/>
        <v>0</v>
      </c>
      <c r="FI102" s="177">
        <f t="shared" si="99"/>
        <v>0</v>
      </c>
      <c r="FJ102" s="177">
        <f t="shared" si="99"/>
        <v>0</v>
      </c>
      <c r="FK102" s="177">
        <f t="shared" si="99"/>
        <v>0</v>
      </c>
      <c r="FL102" s="177">
        <f t="shared" si="100"/>
        <v>0</v>
      </c>
      <c r="FM102" s="177">
        <f t="shared" si="100"/>
        <v>0</v>
      </c>
      <c r="FN102" s="177">
        <f t="shared" si="100"/>
        <v>0</v>
      </c>
      <c r="FO102" s="177">
        <f t="shared" si="100"/>
        <v>0</v>
      </c>
      <c r="FP102" s="177">
        <f t="shared" si="100"/>
        <v>0</v>
      </c>
      <c r="FQ102" s="177">
        <f t="shared" si="100"/>
        <v>0</v>
      </c>
      <c r="FR102" s="177">
        <f t="shared" si="100"/>
        <v>0</v>
      </c>
      <c r="FS102" s="177">
        <f t="shared" si="100"/>
        <v>0</v>
      </c>
      <c r="FT102" s="177">
        <f t="shared" si="100"/>
        <v>0</v>
      </c>
      <c r="FU102" s="177">
        <f t="shared" si="100"/>
        <v>0</v>
      </c>
      <c r="FV102" s="177">
        <f t="shared" si="100"/>
        <v>0</v>
      </c>
      <c r="FW102" s="177">
        <f t="shared" si="100"/>
        <v>0</v>
      </c>
      <c r="FX102" s="177">
        <f t="shared" si="100"/>
        <v>0</v>
      </c>
      <c r="FY102" s="177">
        <f t="shared" si="100"/>
        <v>0</v>
      </c>
      <c r="FZ102" s="177">
        <f t="shared" si="100"/>
        <v>0</v>
      </c>
      <c r="GA102" s="177"/>
      <c r="GB102" s="229">
        <f t="shared" si="81"/>
        <v>0</v>
      </c>
      <c r="GC102" s="229">
        <f t="shared" si="82"/>
        <v>0</v>
      </c>
      <c r="GD102" s="174">
        <f>SUMIF('One Day 12-04-21 Scots'!$B$11:$B$24,$C102,'One Day 12-04-21 Scots'!$AU$11:$AU$24)</f>
        <v>0</v>
      </c>
      <c r="GE102" s="174">
        <f>SUMIF('One Day 12-04-21 Scots'!$B$11:$B$24,$C102,'One Day 12-04-21 Scots'!$AV$11:$AV$24)</f>
        <v>0</v>
      </c>
      <c r="GF102" s="174">
        <f>SUMIF('One Day 12-04-21 Scots'!$B$11:$B$24,$C102,'One Day 12-04-21 Scots'!$AW$11:$AW$24)</f>
        <v>0</v>
      </c>
      <c r="GG102" s="174">
        <f>SUMIF('One Day 12-04-21 Scots'!$B$11:$B$24,$C102,'One Day 12-04-21 Scots'!$AX$11:$AX$24)</f>
        <v>0</v>
      </c>
      <c r="GH102" s="174">
        <f>SUMIF('One Day 12-04-21 Scots'!$B$11:$B$24,$C102,'One Day 12-04-21 Scots'!$AY$11:$AY$24)</f>
        <v>0</v>
      </c>
      <c r="GI102" s="174">
        <f>SUMIF('One Day 12-04-21 Thistles'!$B$11:$B$25,$C102,'One Day 12-04-21 Thistles'!$AU$11:$AU$25)</f>
        <v>0</v>
      </c>
      <c r="GJ102" s="174">
        <f>SUMIF('One Day 12-04-21 Thistles'!$B$11:$B$25,$C102,'One Day 12-04-21 Thistles'!$AV$11:$AV$25)</f>
        <v>0</v>
      </c>
      <c r="GK102" s="174">
        <f>SUMIF('One Day 12-04-21 Thistles'!$B$11:$B$25,$C102,'One Day 12-04-21 Thistles'!$AW$11:$AW$25)</f>
        <v>0</v>
      </c>
      <c r="GL102" s="174">
        <f>SUMIF('One Day 12-04-21 Thistles'!$B$11:$B$25,$C102,'One Day 12-04-21 Thistles'!$AX$11:$AX$25)</f>
        <v>0</v>
      </c>
      <c r="GM102" s="174">
        <f>SUMIF('One Day 12-04-21 Thistles'!$B$11:$B$25,$C102,'One Day 12-04-21 Thistles'!$AY$11:$AY$25)</f>
        <v>0</v>
      </c>
      <c r="GN102" s="174">
        <f>SUMIF('Chili One Day 2-12-22 Scots'!$B$11:$B$27,$C102,'Chili One Day 2-12-22 Scots'!$AU$11:$AU$27)</f>
        <v>0</v>
      </c>
      <c r="GO102" s="174">
        <f>SUMIF('Chili One Day 2-12-22 Scots'!$B$11:$B$27,$C102,'Chili One Day 2-12-22 Scots'!$AV$11:$AV$27)</f>
        <v>0</v>
      </c>
      <c r="GP102" s="174">
        <f>SUMIF('Chili One Day 2-12-22 Scots'!$B$11:$B$27,$C102,'Chili One Day 2-12-22 Scots'!$AW$11:$AW$27)</f>
        <v>0</v>
      </c>
      <c r="GQ102" s="174">
        <f>SUMIF('Chili One Day 2-12-22 Scots'!$B$11:$B$27,$C102,'Chili One Day 2-12-22 Scots'!$AX$11:$AX$27)</f>
        <v>0</v>
      </c>
      <c r="GR102" s="174">
        <f>SUMIF('Chili One Day 2-12-22 Scots'!$B$11:$B$27,$C102,'Chili One Day 2-12-22 Scots'!$AY$11:$AY$27)</f>
        <v>0</v>
      </c>
      <c r="GS102" s="174">
        <f>SUMIF('Chili One Day 2-12-22 Thistles'!$B$11:$B$27,$C102,'Chili One Day 2-12-22 Thistles'!$AU$11:$AU$27)</f>
        <v>0</v>
      </c>
      <c r="GT102" s="174">
        <f>SUMIF('Chili One Day 2-12-22 Thistles'!$B$11:$B$27,$C102,'Chili One Day 2-12-22 Thistles'!$AV$11:$AV$27)</f>
        <v>0</v>
      </c>
      <c r="GU102" s="174">
        <f>SUMIF('Chili One Day 2-12-22 Thistles'!$B$11:$B$27,$C102,'Chili One Day 2-12-22 Thistles'!$AW$11:$AW$27)</f>
        <v>0</v>
      </c>
      <c r="GV102" s="174">
        <f>SUMIF('Chili One Day 2-12-22 Thistles'!$B$11:$B$27,$C102,'Chili One Day 2-12-22 Thistles'!$AX$11:$AX$27)</f>
        <v>0</v>
      </c>
      <c r="GW102" s="174">
        <f>SUMIF('Chili One Day 2-12-22 Thistles'!$B$11:$B$27,$C102,'Chili One Day 2-12-22 Thistles'!$AY$11:$AY$27)</f>
        <v>0</v>
      </c>
      <c r="GX102" s="174">
        <f>SUMIF('Ironman One Day 3-5-22 FS'!$B$11:$B$26,$C102,'Ironman One Day 3-5-22 FS'!$AU$11:$AU$26)</f>
        <v>0</v>
      </c>
      <c r="GY102" s="174">
        <f>SUMIF('Ironman One Day 3-5-22 FS'!$B$11:$B$26,$C102,'Ironman One Day 3-5-22 FS'!$AV$11:$AV$26)</f>
        <v>0</v>
      </c>
      <c r="GZ102" s="174">
        <f>SUMIF('Ironman One Day 3-5-22 FS'!$B$11:$B$26,$C102,'Ironman One Day 3-5-22 FS'!$AW$11:$AW$26)</f>
        <v>0</v>
      </c>
      <c r="HA102" s="174">
        <f>SUMIF('Ironman One Day 3-5-22 FS'!$B$11:$B$26,$C102,'Ironman One Day 3-5-22 FS'!$AX$11:$AX$26)</f>
        <v>0</v>
      </c>
      <c r="HB102" s="174">
        <f>SUMIF('Ironman One Day 3-5-22 FS'!$B$11:$B$26,$C102,'Ironman One Day 3-5-22 FS'!$AY$11:$AY$26)</f>
        <v>0</v>
      </c>
      <c r="HC102" s="174">
        <f>SUMIF('Ironman One Day 3-5-22 420'!$B$11:$B$26,$C102,'Ironman One Day 3-5-22 420'!$AU$11:$AU$26)</f>
        <v>0</v>
      </c>
      <c r="HD102" s="174">
        <f>SUMIF('Ironman One Day 3-5-22 420'!$B$11:$B$26,$C102,'Ironman One Day 3-5-22 420'!$AV$11:$AV$26)</f>
        <v>0</v>
      </c>
      <c r="HE102" s="174">
        <f>SUMIF('Ironman One Day 3-5-22 420'!$B$11:$B$26,$C102,'Ironman One Day 3-5-22 420'!$AW$11:$AW$26)</f>
        <v>0</v>
      </c>
      <c r="HF102" s="174">
        <f>SUMIF('Ironman One Day 3-5-22 420'!$B$11:$B$26,$C102,'Ironman One Day 3-5-22 420'!$AX$11:$AX$26)</f>
        <v>0</v>
      </c>
      <c r="HG102" s="174">
        <f>SUMIF('Ironman One Day 3-5-22 420'!$B$11:$B$26,$C102,'Ironman One Day 3-5-22 420'!$AY$11:$AY$26)</f>
        <v>0</v>
      </c>
      <c r="HH102" s="174">
        <f>SUMIF('Easter One Day 4-16-22 FS'!$B$11:$B$25,$C102,'Easter One Day 4-16-22 FS'!$AU$11:$AU$25)</f>
        <v>0</v>
      </c>
      <c r="HI102" s="174">
        <f>SUMIF('Easter One Day 4-16-22 FS'!$B$11:$B$25,$C102,'Easter One Day 4-16-22 FS'!$AV$11:$AV$25)</f>
        <v>0</v>
      </c>
      <c r="HJ102" s="174">
        <f>SUMIF('Easter One Day 4-16-22 FS'!$B$11:$B$25,$C102,'Easter One Day 4-16-22 FS'!$AW$11:$AW$25)</f>
        <v>0</v>
      </c>
      <c r="HK102" s="174">
        <f>SUMIF('Easter One Day 4-16-22 FS'!$B$11:$B$25,$C102,'Easter One Day 4-16-22 FS'!$AX$11:$AX$25)</f>
        <v>0</v>
      </c>
      <c r="HL102" s="174">
        <f>SUMIF('Easter One Day 4-16-22 FS'!$B$11:$B$25,$C102,'Easter One Day 4-16-22 FS'!$AY$11:$AY$25)</f>
        <v>0</v>
      </c>
      <c r="HM102" s="174">
        <f>SUMIF('Easter One Day 4-16-22 TH'!$B$11:$B$25,$C102,'Easter One Day 4-16-22 TH'!$AU$11:$AU$25)</f>
        <v>0</v>
      </c>
      <c r="HN102" s="174">
        <f>SUMIF('Easter One Day 4-16-22 TH'!$B$11:$B$25,$C102,'Easter One Day 4-16-22 TH'!$AV$11:$AV$25)</f>
        <v>0</v>
      </c>
      <c r="HO102" s="174">
        <f>SUMIF('Easter One Day 4-16-22 TH'!$B$11:$B$25,$C102,'Easter One Day 4-16-22 TH'!$AW$11:$AW$25)</f>
        <v>0</v>
      </c>
      <c r="HP102" s="174">
        <f>SUMIF('Easter One Day 4-16-22 TH'!$B$11:$B$25,$C102,'Easter One Day 4-16-22 TH'!$AX$11:$AX$25)</f>
        <v>0</v>
      </c>
      <c r="HQ102" s="174">
        <f>SUMIF('Easter One Day 4-16-22 TH'!$B$11:$B$25,$C102,'Easter One Day 4-16-22 TH'!$AY$11:$AY$25)</f>
        <v>0</v>
      </c>
      <c r="HR102" s="174">
        <f>SUMIF('Long Distance Race 5-7-22'!$B$11:$B$25,$C102,'Long Distance Race 5-7-22'!$AU$11:$AU$25)</f>
        <v>0</v>
      </c>
      <c r="HS102" s="174">
        <f>SUMIF('Long Distance Race 5-7-22'!$B$11:$B$18,$C102,'Long Distance Race 5-7-22'!$AV$11:$AV$18)</f>
        <v>0</v>
      </c>
      <c r="HT102" s="174">
        <f>SUMIF('Long Distance Race 5-7-22'!$B$11:$B$18,$C102,'Long Distance Race 5-7-22'!$AW$11:$AW$18)</f>
        <v>0</v>
      </c>
      <c r="HU102" s="174">
        <f>SUMIF('Long Distance Race 5-7-22'!$B$11:$B$18,$C102,'Long Distance Race 5-7-22'!$AX$11:$AX$18)</f>
        <v>0</v>
      </c>
      <c r="HV102" s="174">
        <f>SUMIF('Long Distance Race 5-7-22'!$B$11:$B$18,$C102,'Long Distance Race 5-7-22'!$AY$11:$AY$18)</f>
        <v>0</v>
      </c>
      <c r="HW102" s="174">
        <f>SUMIF('Memorial Day Regatta 5-28-22 Op'!$B$11:$B$25,$C102,'Memorial Day Regatta 5-28-22 Op'!$AU$11:$AU$25)</f>
        <v>0</v>
      </c>
      <c r="HX102" s="174">
        <f>SUMIF('Memorial Day Regatta 5-28-22 Op'!$B$11:$B$18,$C102,'Memorial Day Regatta 5-28-22 Op'!$AV$11:$AV$18)</f>
        <v>0</v>
      </c>
      <c r="HY102" s="174">
        <f>SUMIF('Memorial Day Regatta 5-28-22 Op'!$B$11:$B$18,$C102,'Memorial Day Regatta 5-28-22 Op'!$AW$11:$AW$18)</f>
        <v>0</v>
      </c>
      <c r="HZ102" s="174">
        <f>SUMIF('Memorial Day Regatta 5-28-22 Op'!$B$11:$B$18,$C102,'Memorial Day Regatta 5-28-22 Op'!$AX$11:$AX$18)</f>
        <v>0</v>
      </c>
      <c r="IA102" s="174">
        <f>SUMIF('Memorial Day Regatta 5-28-22 Op'!$B$11:$B$18,$C102,'Memorial Day Regatta 5-28-22 Op'!$AY$11:$AY$18)</f>
        <v>0</v>
      </c>
      <c r="IB102" s="174">
        <f>SUMIF('Caldwell Cup 6-25-22 TH'!$B$11:$B$25,$C102,'Caldwell Cup 6-25-22 TH'!$AU$11:$AU$25)</f>
        <v>0</v>
      </c>
      <c r="IC102" s="174">
        <f>SUMIF('Caldwell Cup 6-25-22 TH'!$B$11:$B$25,$C102,'Caldwell Cup 6-25-22 TH'!$AV$11:$AV$25)</f>
        <v>0</v>
      </c>
      <c r="ID102" s="174">
        <f>SUMIF('Caldwell Cup 6-25-22 TH'!$B$11:$B$25,$C102,'Caldwell Cup 6-25-22 TH'!$AW$11:$AW$25)</f>
        <v>0</v>
      </c>
      <c r="IE102" s="174">
        <f>SUMIF('Caldwell Cup 6-25-22 TH'!$B$11:$B$25,$C102,'Caldwell Cup 6-25-22 TH'!$AX$11:$AX$25)</f>
        <v>0</v>
      </c>
      <c r="IF102" s="174">
        <f>SUMIF('Caldwell Cup 6-25-22 TH'!$B$11:$B$25,$C102,'Caldwell Cup 6-25-22 TH'!$AY$11:$AY$25)</f>
        <v>0</v>
      </c>
      <c r="IG102" s="174">
        <f>SUMIF('Caldwell Cup 6-25-22 FS'!$B$11:$B$21,$C102,'Caldwell Cup 6-25-22 FS'!$AU$11:$AU$21)</f>
        <v>0</v>
      </c>
      <c r="IH102" s="174">
        <f>SUMIF('Caldwell Cup 6-25-22 FS'!$B$11:$B$21,$C102,'Caldwell Cup 6-25-22 FS'!$AV$11:$AV$21)</f>
        <v>0</v>
      </c>
      <c r="II102" s="174">
        <f>SUMIF('Caldwell Cup 6-25-22 FS'!$B$11:$B$21,$C102,'Caldwell Cup 6-25-22 FS'!$AW$11:$AW$21)</f>
        <v>0</v>
      </c>
      <c r="IJ102" s="174">
        <f>SUMIF('Caldwell Cup 6-25-22 FS'!$B$11:$B$21,$C102,'Caldwell Cup 6-25-22 FS'!$AX$11:$AX$21)</f>
        <v>0</v>
      </c>
      <c r="IK102" s="174">
        <f>SUMIF('Caldwell Cup 6-25-22 FS'!$B$11:$B$21,$C102,'Caldwell Cup 6-25-22 FS'!$AY$11:$AY$21)</f>
        <v>0</v>
      </c>
      <c r="IL102" s="174">
        <f>SUMIF('Caldwell Cup 6-25-22 Lasers'!$B$11:$B$23,$C102,'Caldwell Cup 6-25-22 Lasers'!$AU$11:$AU$23)</f>
        <v>0</v>
      </c>
      <c r="IM102" s="174">
        <f>SUMIF('Caldwell Cup 6-25-22 Lasers'!$B$11:$B$23,$C102,'Caldwell Cup 6-25-22 Lasers'!$AV$11:$AV$23)</f>
        <v>0</v>
      </c>
      <c r="IN102" s="174">
        <f>SUMIF('Caldwell Cup 6-25-22 Lasers'!$B$11:$B$23,$C102,'Caldwell Cup 6-25-22 Lasers'!$AW$11:$AW$23)</f>
        <v>0</v>
      </c>
      <c r="IO102" s="174">
        <f>SUMIF('Caldwell Cup 6-25-22 Lasers'!$B$11:$B$23,$C102,'Caldwell Cup 6-25-22 Lasers'!$AX$11:$AX$23)</f>
        <v>0</v>
      </c>
      <c r="IP102" s="174">
        <f>SUMIF('Caldwell Cup 6-25-22 Lasers'!$B$11:$B$23,$C102,'Caldwell Cup 6-25-22 Lasers'!$AY$11:$AY$23)</f>
        <v>0</v>
      </c>
      <c r="IQ102" s="174">
        <f>SUMIF('Labor Day Regatta 9-3-22 FS'!$B$11:$B$30,$C102,'Labor Day Regatta 9-3-22 FS'!$AU$11:$AU$30)</f>
        <v>0</v>
      </c>
      <c r="IR102" s="174">
        <f>SUMIF('Labor Day Regatta 9-3-22 FS'!$B$11:$B$30,$C102,'Labor Day Regatta 9-3-22 FS'!$AV$11:$AV$30)</f>
        <v>0</v>
      </c>
      <c r="IS102" s="174">
        <f>SUMIF('Labor Day Regatta 9-3-22 FS'!$B$11:$B$30,$C102,'Labor Day Regatta 9-3-22 FS'!$AW$11:$AW$30)</f>
        <v>0</v>
      </c>
      <c r="IT102" s="174">
        <f>SUMIF('Labor Day Regatta 9-3-22 FS'!$B$11:$B$30,$C102,'Labor Day Regatta 9-3-22 FS'!$AX$11:$AX$30)</f>
        <v>0</v>
      </c>
      <c r="IU102" s="174">
        <f>SUMIF('Labor Day Regatta 9-3-22 FS'!$B$11:$B$30,$C102,'Labor Day Regatta 9-3-22 FS'!$AY$11:$AY$30)</f>
        <v>0</v>
      </c>
      <c r="IV102" s="174">
        <f>SUMIF('2022-09-17 Leukemia Cup FS'!$B$11:$B$26,$C102,'2022-09-17 Leukemia Cup FS'!$AU$11:$AU$26)</f>
        <v>0</v>
      </c>
      <c r="IW102" s="174">
        <f>SUMIF('2022-09-17 Leukemia Cup FS'!$B$11:$B$26,$C102,'2022-09-17 Leukemia Cup FS'!$AV$11:$AV$26)</f>
        <v>0</v>
      </c>
      <c r="IX102" s="174">
        <f>SUMIF('2022-09-17 Leukemia Cup FS'!$B$11:$B$26,$C102,'2022-09-17 Leukemia Cup FS'!$AW$11:$AW$26)</f>
        <v>0</v>
      </c>
      <c r="IY102" s="174">
        <f>SUMIF('2022-09-17 Leukemia Cup FS'!$B$11:$B$26,$C102,'2022-09-17 Leukemia Cup FS'!$AX$11:$AX$26)</f>
        <v>0</v>
      </c>
      <c r="IZ102" s="174">
        <f>SUMIF('2022-09-17 Leukemia Cup FS'!$B$11:$B$26,$C102,'2022-09-17 Leukemia Cup FS'!$AY$11:$AY$26)</f>
        <v>0</v>
      </c>
      <c r="JA102" s="174">
        <f>SUMIF('2022-09-17 Leukemia Cup TH'!$B$11:$B$28,$C102,'2022-09-17 Leukemia Cup TH'!$AU$11:$AU$28)</f>
        <v>0</v>
      </c>
      <c r="JB102" s="174">
        <f>SUMIF('2022-09-17 Leukemia Cup TH'!$B$11:$B$28,$C102,'2022-09-17 Leukemia Cup TH'!$AV$11:$AV$28)</f>
        <v>0</v>
      </c>
      <c r="JC102" s="174">
        <f>SUMIF('2022-09-17 Leukemia Cup TH'!$B$11:$B$28,$C102,'2022-09-17 Leukemia Cup TH'!$AW$11:$AW$28)</f>
        <v>0</v>
      </c>
      <c r="JD102" s="174">
        <f>SUMIF('2022-09-17 Leukemia Cup TH'!$B$11:$B$28,$C102,'2022-09-17 Leukemia Cup TH'!$AX$11:$AX$28)</f>
        <v>0</v>
      </c>
      <c r="JE102" s="174">
        <f>SUMIF('2022-09-17 Leukemia Cup TH'!$B$11:$B$28,$C102,'2022-09-17 Leukemia Cup TH'!$AY$11:$AY$28)</f>
        <v>0</v>
      </c>
      <c r="JF102" s="174">
        <f>SUMIF('Smith-Berry LDR 9-24-22'!$B$11:$B$30,$C102,'Smith-Berry LDR 9-24-22'!$AU$11:$AU$30)</f>
        <v>0</v>
      </c>
      <c r="JG102" s="174">
        <f>SUMIF('Smith-Berry LDR 9-24-22'!$B$11:$B$30,$C102,'Smith-Berry LDR 9-24-22'!$AV$11:$AV$30)</f>
        <v>0</v>
      </c>
      <c r="JH102" s="174">
        <f>SUMIF('Smith-Berry LDR 9-24-22'!$B$11:$B$30,$C102,'Smith-Berry LDR 9-24-22'!$AW$11:$AW$30)</f>
        <v>0</v>
      </c>
      <c r="JI102" s="174">
        <f>SUMIF('Smith-Berry LDR 9-24-22'!$B$11:$B$30,$C102,'Smith-Berry LDR 9-24-22'!$AX$11:$AX$30)</f>
        <v>0</v>
      </c>
      <c r="JJ102" s="174">
        <f>SUMIF('Smith-Berry LDR 9-24-22'!$B$11:$B$30,$C102,'Smith-Berry LDR 9-24-22'!$AY$11:$AY$30)</f>
        <v>0</v>
      </c>
      <c r="JK102" s="174">
        <f>SUMIF('Great Scot 10-1-22 Cham'!$B$11:$B$38,$C102,'Great Scot 10-1-22 Cham'!$AU$11:$AU$38)</f>
        <v>0</v>
      </c>
      <c r="JL102" s="174">
        <f>SUMIF('Great Scot 10-1-22 Cham'!$B$11:$B$38,$C102,'Great Scot 10-1-22 Cham'!$AV$11:$AV$38)</f>
        <v>0</v>
      </c>
      <c r="JM102" s="174">
        <f>SUMIF('Great Scot 10-1-22 Cham'!$B$11:$B$38,$C102,'Great Scot 10-1-22 Cham'!$AW$11:$AW$38)</f>
        <v>0</v>
      </c>
      <c r="JN102" s="174">
        <f>SUMIF('Great Scot 10-1-22 Cham'!$B$11:$B$38,$C102,'Great Scot 10-1-22 Cham'!$AX$11:$AX$38)</f>
        <v>0</v>
      </c>
      <c r="JO102" s="174">
        <f>SUMIF('Great Scot 10-1-22 Cham'!$B$11:$B$38,$C102,'Great Scot 10-1-22 Cham'!$AY$11:$AY$38)</f>
        <v>0</v>
      </c>
      <c r="JP102" s="174">
        <f>SUMIF('Great Scot 10-1-22 Chal'!$B$11:$B$28,$C102,'Great Scot 10-1-22 Chal'!$AU$11:$AU$28)</f>
        <v>0</v>
      </c>
      <c r="JQ102" s="174">
        <f>SUMIF('Great Scot 10-1-22 Chal'!$B$11:$B$28,$C102,'Great Scot 10-1-22 Chal'!$AV$11:$AV$28)</f>
        <v>0</v>
      </c>
      <c r="JR102" s="174">
        <f>SUMIF('Great Scot 10-1-22 Chal'!$B$11:$B$28,$C102,'Great Scot 10-1-22 Chal'!$AW$11:$AW$28)</f>
        <v>0</v>
      </c>
      <c r="JS102" s="174">
        <f>SUMIF('Great Scot 10-1-22 Chal'!$B$11:$B$28,$C102,'Great Scot 10-1-22 Chal'!$AX$11:$AX$28)</f>
        <v>0</v>
      </c>
      <c r="JT102" s="174">
        <f>SUMIF('Great Scot 10-1-22 Chal'!$B$11:$B$28,$C102,'Great Scot 10-1-22 Chal'!$AY$11:$AY$28)</f>
        <v>0</v>
      </c>
      <c r="JU102" s="174">
        <f>SUMIF('Great Pumpkin Regatta 10-15-22'!$B$11:$B$54,$C102,'Great Pumpkin Regatta 10-15-22'!$AU$11:$AU$54)</f>
        <v>0</v>
      </c>
      <c r="JV102" s="174">
        <f>SUMIF('Great Pumpkin Regatta 10-15-22'!$B$11:$B$54,$C102,'Great Pumpkin Regatta 10-15-22'!$AV$11:$AV$54)</f>
        <v>0</v>
      </c>
      <c r="JW102" s="174">
        <f>SUMIF('Great Pumpkin Regatta 10-15-22'!$B$11:$B$54,$C102,'Great Pumpkin Regatta 10-15-22'!$AW$11:$AW$54)</f>
        <v>0</v>
      </c>
      <c r="JX102" s="174">
        <f>SUMIF('Great Pumpkin Regatta 10-15-22'!$B$11:$B$54,$C102,'Great Pumpkin Regatta 10-15-22'!$AX$11:$AX$54)</f>
        <v>0</v>
      </c>
      <c r="JY102" s="174">
        <f>SUMIF('Great Pumpkin Regatta 10-15-22'!$B$11:$B$54,$C102,'Great Pumpkin Regatta 10-15-22'!$AY$11:$AY$54)</f>
        <v>0</v>
      </c>
      <c r="JZ102" s="174">
        <f>SUMIF('One Day Regatta 10-29-22 FS'!$B$11:$B$19,$C102,'One Day Regatta 10-29-22 FS'!$AU$11:$AU$19)</f>
        <v>0</v>
      </c>
      <c r="KA102" s="174">
        <f>SUMIF('One Day Regatta 10-29-22 FS'!$B$11:$B$19,$C102,'One Day Regatta 10-29-22 FS'!$AV$11:$AV$19)</f>
        <v>0</v>
      </c>
      <c r="KB102" s="174">
        <f>SUMIF('One Day Regatta 10-29-22 FS'!$B$11:$B$19,$C102,'One Day Regatta 10-29-22 FS'!$AW$11:$AW$19)</f>
        <v>0</v>
      </c>
      <c r="KC102" s="174">
        <f>SUMIF('One Day Regatta 10-29-22 FS'!$B$11:$B$19,$C102,'One Day Regatta 10-29-22 FS'!$AX$11:$AX$19)</f>
        <v>0</v>
      </c>
      <c r="KD102" s="174">
        <f>SUMIF('One Day Regatta 10-29-22 FS'!$B$11:$B$19,$C102,'One Day Regatta 10-29-22 FS'!$AY$11:$AY$19)</f>
        <v>0</v>
      </c>
    </row>
    <row r="103" spans="1:290" ht="15" customHeight="1" x14ac:dyDescent="0.2">
      <c r="A103" s="400" t="s">
        <v>1369</v>
      </c>
      <c r="B103" s="134">
        <f t="shared" si="69"/>
        <v>36</v>
      </c>
      <c r="C103" s="103" t="s">
        <v>871</v>
      </c>
      <c r="D103" s="171">
        <f t="shared" si="76"/>
        <v>0</v>
      </c>
      <c r="E103" s="172">
        <f t="shared" si="77"/>
        <v>0</v>
      </c>
      <c r="F103" s="171">
        <f t="shared" si="78"/>
        <v>0</v>
      </c>
      <c r="G103" s="171">
        <v>0</v>
      </c>
      <c r="H103" s="171">
        <f t="shared" si="79"/>
        <v>0</v>
      </c>
      <c r="I103" s="173">
        <f t="shared" si="80"/>
        <v>0</v>
      </c>
      <c r="J103" s="173"/>
      <c r="K103" s="174">
        <f>SUMIF('Saturday Race 11-06-21'!$B$11:$B$21,$C103,'Saturday Race 11-06-21'!$AU$11:$AU$21)</f>
        <v>0</v>
      </c>
      <c r="L103" s="174">
        <f>SUMIF('Saturday Race 11-06-21'!$B$11:$B$21,$C103,'Saturday Race 11-06-21'!$AV$11:$AV$21)</f>
        <v>0</v>
      </c>
      <c r="M103" s="174">
        <f>SUMIF('Saturday Race 11-06-21'!$B$11:$B$21,$C103,'Saturday Race 11-06-21'!$AW$11:$AW$21)</f>
        <v>0</v>
      </c>
      <c r="N103" s="174">
        <f>SUMIF('Saturday Race 11-06-21'!$B$11:$B$21,$C103,'Saturday Race 11-06-21'!$AX$11:$AX$21)</f>
        <v>0</v>
      </c>
      <c r="O103" s="174">
        <f>SUMIF('Saturday Race 11-06-21'!$B$11:$B$21,$C103,'Saturday Race 11-06-21'!$AY$11:$AY$21)</f>
        <v>0</v>
      </c>
      <c r="P103" s="174">
        <f>SUMIF('Saturday Race 11-20-21'!$B$11:$B$20,$C103,'Saturday Race 11-20-21'!$AU$11:$AU$20)</f>
        <v>0</v>
      </c>
      <c r="Q103" s="174">
        <f>SUMIF('Saturday Race 11-20-21'!$B$11:$B$20,$C103,'Saturday Race 11-20-21'!$AV$11:$AV$20)</f>
        <v>0</v>
      </c>
      <c r="R103" s="174">
        <f>SUMIF('Saturday Race 11-20-21'!$B$11:$B$20,$C103,'Saturday Race 11-20-21'!$AW$11:$AW$20)</f>
        <v>0</v>
      </c>
      <c r="S103" s="174">
        <f>SUMIF('Saturday Race 11-20-21'!$B$11:$B$20,$C103,'Saturday Race 11-20-21'!$AX$11:$AX$20)</f>
        <v>0</v>
      </c>
      <c r="T103" s="174">
        <f>SUMIF('Saturday Race 11-20-21'!$B$11:$B$20,$C103,'Saturday Race 11-20-21'!$AY$11:$AY$20)</f>
        <v>0</v>
      </c>
      <c r="U103" s="174">
        <f>SUMIF('Saturday Race 1-08-22'!$B$11:$B$20,$C103,'Saturday Race 1-08-22'!$AU$11:$AU$20)</f>
        <v>0</v>
      </c>
      <c r="V103" s="174">
        <f>SUMIF('Saturday Race 1-08-22'!$B$11:$B$20,$C103,'Saturday Race 1-08-22'!$AV$11:$AV$20)</f>
        <v>0</v>
      </c>
      <c r="W103" s="174">
        <f>SUMIF('Saturday Race 1-08-22'!$B$11:$B$20,$C103,'Saturday Race 1-08-22'!$AW$11:$AW$20)</f>
        <v>0</v>
      </c>
      <c r="X103" s="174">
        <f>SUMIF('Saturday Race 1-08-22'!$B$11:$B$20,$C103,'Saturday Race 1-08-22'!$AX$11:$AX$20)</f>
        <v>0</v>
      </c>
      <c r="Y103" s="174">
        <f>SUMIF('Saturday Race 1-08-22'!$B$11:$B$20,$C103,'Saturday Race 1-08-22'!$AY$11:$AY$20)</f>
        <v>0</v>
      </c>
      <c r="Z103" s="174">
        <f>SUMIF('Saturday Race 1-22-22'!$B$11:$B$20,$C103,'Saturday Race 1-22-22'!$AU$11:$AU$20)</f>
        <v>0</v>
      </c>
      <c r="AA103" s="174">
        <f>SUMIF('Saturday Race 1-22-22'!$B$11:$B$20,$C103,'Saturday Race 1-22-22'!$AV$11:$AV$20)</f>
        <v>0</v>
      </c>
      <c r="AB103" s="174">
        <f>SUMIF('Saturday Race 1-22-22'!$B$11:$B$20,$C103,'Saturday Race 1-22-22'!$AW$11:$AW$20)</f>
        <v>0</v>
      </c>
      <c r="AC103" s="174">
        <f>SUMIF('Saturday Race 1-22-22'!$B$11:$B$20,$C103,'Saturday Race 1-22-22'!$AX$11:$AX$20)</f>
        <v>0</v>
      </c>
      <c r="AD103" s="174">
        <f>SUMIF('Saturday Race 1-22-22'!$B$11:$B$20,$C103,'Saturday Race 1-22-22'!$AY$11:$AY$20)</f>
        <v>0</v>
      </c>
      <c r="AE103" s="174">
        <f>SUMIF('Sunday Race 2-6-22'!$B$11:$B$20,$C103,'Sunday Race 2-6-22'!$AU$11:$AU$20)</f>
        <v>0</v>
      </c>
      <c r="AF103" s="174">
        <f>SUMIF('Sunday Race 2-6-22'!$B$11:$B$20,$C103,'Sunday Race 2-6-22'!$AV$11:$AV$20)</f>
        <v>0</v>
      </c>
      <c r="AG103" s="174">
        <f>SUMIF('Sunday Race 2-6-22'!$B$11:$B$20,$C103,'Sunday Race 2-6-22'!$AW$11:$AW$20)</f>
        <v>0</v>
      </c>
      <c r="AH103" s="174">
        <f>SUMIF('Sunday Race 2-6-22'!$B$11:$B$20,$C103,'Sunday Race 2-6-22'!$AX$11:$AX$20)</f>
        <v>0</v>
      </c>
      <c r="AI103" s="174">
        <f>SUMIF('Sunday Race 2-6-22'!$B$11:$B$20,$C103,'Sunday Race 2-6-22'!$AY$11:$AY$20)</f>
        <v>0</v>
      </c>
      <c r="AJ103" s="174">
        <f>SUMIF('Sunday Race 2-20-22'!$B$11:$B$26,$C103,'Sunday Race 2-20-22'!$AU$11:$AU$26)</f>
        <v>0</v>
      </c>
      <c r="AK103" s="174">
        <f>SUMIF('Sunday Race 2-20-22'!$B$11:$B$26,$C103,'Sunday Race 2-20-22'!$AV$11:$AV$26)</f>
        <v>0</v>
      </c>
      <c r="AL103" s="174">
        <f>SUMIF('Sunday Race 2-20-22'!$B$11:$B$26,$C103,'Sunday Race 2-20-22'!$AW$11:$AW$26)</f>
        <v>0</v>
      </c>
      <c r="AM103" s="174">
        <f>SUMIF('Sunday Race 2-20-22'!$B$11:$B$26,$C103,'Sunday Race 2-20-22'!$AX$11:$AX$26)</f>
        <v>0</v>
      </c>
      <c r="AN103" s="174">
        <f>SUMIF('Sunday Race 2-20-22'!$B$11:$B$26,$C103,'Sunday Race 2-20-22'!$AY$11:$AY$26)</f>
        <v>0</v>
      </c>
      <c r="AO103" s="174">
        <f>SUMIF('Sunday Race 2-27-22'!$B$11:$B$20,$C103,'Sunday Race 2-27-22'!$AU$11:$AU$20)</f>
        <v>0</v>
      </c>
      <c r="AP103" s="174">
        <f>SUMIF('Sunday Race 2-27-22'!$B$11:$B$20,$C103,'Sunday Race 2-27-22'!$AV$11:$AV$20)</f>
        <v>0</v>
      </c>
      <c r="AQ103" s="174">
        <f>SUMIF('Sunday Race 2-27-22'!$B$11:$B$20,$C103,'Sunday Race 2-27-22'!$AW$11:$AW$20)</f>
        <v>0</v>
      </c>
      <c r="AR103" s="174">
        <f>SUMIF('Sunday Race 2-27-22'!$B$11:$B$20,$C103,'Sunday Race 2-27-22'!$AX$11:$AX$20)</f>
        <v>0</v>
      </c>
      <c r="AS103" s="174">
        <f>SUMIF('Sunday Race 2-27-22'!$B$11:$B$20,$C103,'Sunday Race 2-27-22'!$AY$11:$AY$20)</f>
        <v>0</v>
      </c>
      <c r="AT103" s="174">
        <f>SUMIF('Sunday Race 3-13-22'!$B$11:$B$25,$C103,'Sunday Race 3-13-22'!$AU$11:$AU$25)</f>
        <v>0</v>
      </c>
      <c r="AU103" s="174">
        <f>SUMIF('Sunday Race 3-13-22'!$B$11:$B$25,$C103,'Sunday Race 3-13-22'!$AV$11:$AV$25)</f>
        <v>0</v>
      </c>
      <c r="AV103" s="174">
        <f>SUMIF('Sunday Race 3-13-22'!$B$11:$B$25,$C103,'Sunday Race 3-13-22'!$AW$11:$AW$25)</f>
        <v>0</v>
      </c>
      <c r="AW103" s="174">
        <f>SUMIF('Sunday Race 3-13-22'!$B$11:$B$25,$C103,'Sunday Race 3-13-22'!$AX$11:$AX$25)</f>
        <v>0</v>
      </c>
      <c r="AX103" s="174">
        <f>SUMIF('Sunday Race 3-13-22'!$B$11:$B$25,$C103,'Sunday Race 3-13-22'!$AY$11:$AY$25)</f>
        <v>0</v>
      </c>
      <c r="AY103" s="174">
        <f>SUMIF('Saturday Race 3-19-22'!$B$11:$B$15,$C103,'Saturday Race 3-19-22'!$AU$11:$AU$15)</f>
        <v>0</v>
      </c>
      <c r="AZ103" s="174">
        <f>SUMIF('Saturday Race 3-19-22'!$B$11:$B$15,$C103,'Saturday Race 3-19-22'!$AV$11:$AV$15)</f>
        <v>0</v>
      </c>
      <c r="BA103" s="174">
        <f>SUMIF('Saturday Race 3-19-22'!$B$11:$B$15,$C103,'Saturday Race 3-19-22'!$AW$11:$AW$15)</f>
        <v>0</v>
      </c>
      <c r="BB103" s="174">
        <f>SUMIF('Saturday Race 3-19-22'!$B$11:$B$15,$C103,'Saturday Race 3-19-22'!$AX$11:$AX$15)</f>
        <v>0</v>
      </c>
      <c r="BC103" s="174">
        <f>SUMIF('Saturday Race 3-19-22'!$B$11:$B$15,$C103,'Saturday Race 3-19-22'!$AY$11:$AY$15)</f>
        <v>0</v>
      </c>
      <c r="BD103" s="174">
        <f>SUMIF('Sunday Races 4-10-22'!$B$11:$B$26,$C103,'Sunday Races 4-10-22'!$AU$11:$AU$26)</f>
        <v>0</v>
      </c>
      <c r="BE103" s="174">
        <f>SUMIF('Sunday Races 4-10-22'!$B$11:$B$26,$C103,'Sunday Races 4-10-22'!$AV$11:$AV$26)</f>
        <v>0</v>
      </c>
      <c r="BF103" s="174">
        <f>SUMIF('Sunday Races 4-10-22'!$B$11:$B$26,$C103,'Sunday Races 4-10-22'!$AW$11:$AW$26)</f>
        <v>0</v>
      </c>
      <c r="BG103" s="174">
        <f>SUMIF('Sunday Races 4-10-22'!$B$11:$B$26,$C103,'Sunday Races 4-10-22'!$AX$11:$AX$26)</f>
        <v>0</v>
      </c>
      <c r="BH103" s="174">
        <f>SUMIF('Sunday Races 4-10-22'!$B$11:$B$26,$C103,'Sunday Races 4-10-22'!$AY$11:$AY$26)</f>
        <v>0</v>
      </c>
      <c r="BI103" s="174">
        <f>SUMIF('Sunday Races 5-1-22'!$B$11:$B$28,$C103,'Sunday Races 5-1-22'!$AU$11:$AU$28)</f>
        <v>0</v>
      </c>
      <c r="BJ103" s="174">
        <f>SUMIF('Sunday Races 5-1-22'!$B$11:$B$28,$C103,'Sunday Races 5-1-22'!$AV$11:$AV$28)</f>
        <v>0</v>
      </c>
      <c r="BK103" s="174">
        <f>SUMIF('Sunday Races 5-1-22'!$B$11:$B$28,$C103,'Sunday Races 5-1-22'!$AW$11:$AW$28)</f>
        <v>0</v>
      </c>
      <c r="BL103" s="174">
        <f>SUMIF('Sunday Races 5-1-22'!$B$11:$B$28,$C103,'Sunday Races 5-1-22'!$AX$11:$AX$28)</f>
        <v>0</v>
      </c>
      <c r="BM103" s="174">
        <f>SUMIF('Sunday Races 5-1-22'!$B$11:$B$28,$C103,'Sunday Races 5-1-22'!$AY$11:$AY$28)</f>
        <v>0</v>
      </c>
      <c r="BN103" s="174">
        <f>SUMIF('Sunday Races 6-5-22'!$B$11:$B$28,$C103,'Sunday Races 6-5-22'!$AU$11:$AU$28)</f>
        <v>0</v>
      </c>
      <c r="BO103" s="174">
        <f>SUMIF('Sunday Races 6-5-22'!$B$11:$B$28,$C103,'Sunday Races 6-5-22'!$AV$11:$AV$28)</f>
        <v>0</v>
      </c>
      <c r="BP103" s="174">
        <f>SUMIF('Sunday Races 6-5-22'!$B$11:$B$28,$C103,'Sunday Races 6-5-22'!$AW$11:$AW$28)</f>
        <v>0</v>
      </c>
      <c r="BQ103" s="174">
        <f>SUMIF('Sunday Races 6-5-22'!$B$11:$B$28,$C103,'Sunday Races 6-5-22'!$AX$11:$AX$28)</f>
        <v>0</v>
      </c>
      <c r="BR103" s="174">
        <f>SUMIF('Sunday Races 6-5-22'!$B$11:$B$28,$C103,'Sunday Races 6-5-22'!$AY$11:$AY$28)</f>
        <v>0</v>
      </c>
      <c r="BS103" s="174">
        <f>SUMIF('Sunday Races 6-12-22'!$B$11:$B$24,$C103,'Sunday Races 6-12-22'!$AU$11:$AU$24)</f>
        <v>0</v>
      </c>
      <c r="BT103" s="174">
        <f>SUMIF('Sunday Races 6-12-22'!$B$11:$B$24,$C103,'Sunday Races 6-12-22'!$AV$11:$AV$24)</f>
        <v>0</v>
      </c>
      <c r="BU103" s="174">
        <f>SUMIF('Sunday Races 6-12-22'!$B$11:$B$24,$C103,'Sunday Races 6-12-22'!$AW$11:$AW$24)</f>
        <v>0</v>
      </c>
      <c r="BV103" s="174">
        <f>SUMIF('Sunday Races 6-12-22'!$B$11:$B$24,$C103,'Sunday Races 6-12-22'!$AX$11:$AX$24)</f>
        <v>0</v>
      </c>
      <c r="BW103" s="174">
        <f>SUMIF('Sunday Races 6-12-22'!$B$11:$B$24,$C103,'Sunday Races 6-12-22'!$AY$11:$AY$24)</f>
        <v>0</v>
      </c>
      <c r="BX103" s="174">
        <f>SUMIF('Saturday Races 6-18-22'!$B$11:$B$24,$C103,'Saturday Races 6-18-22'!$AU$11:$AU$24)</f>
        <v>0</v>
      </c>
      <c r="BY103" s="174">
        <f>SUMIF('Saturday Races 6-18-22'!$B$11:$B$24,$C103,'Saturday Races 6-18-22'!$AV$11:$AV$24)</f>
        <v>0</v>
      </c>
      <c r="BZ103" s="174">
        <f>SUMIF('Saturday Races 6-18-22'!$B$11:$B$24,$C103,'Saturday Races 6-18-22'!$AW$11:$AW$24)</f>
        <v>0</v>
      </c>
      <c r="CA103" s="174">
        <f>SUMIF('Saturday Races 6-18-22'!$B$11:$B$24,$C103,'Saturday Races 6-18-22'!$AX$11:$AX$24)</f>
        <v>0</v>
      </c>
      <c r="CB103" s="174">
        <f>SUMIF('Saturday Races 6-18-22'!$B$11:$B$24,$C103,'Saturday Races 6-18-22'!$AY$11:$AY$24)</f>
        <v>0</v>
      </c>
      <c r="CC103" s="174">
        <f>SUMIF('Sunday Races 7-3-22'!$B$11:$B$26,$C103,'Sunday Races 7-3-22'!$AU$11:$AU$26)</f>
        <v>0</v>
      </c>
      <c r="CD103" s="174">
        <f>SUMIF('Sunday Races 7-3-22'!$B$11:$B$26,$C103,'Sunday Races 7-3-22'!$AV$11:$AV$26)</f>
        <v>0</v>
      </c>
      <c r="CE103" s="174">
        <f>SUMIF('Sunday Races 7-3-22'!$B$11:$B$26,$C103,'Sunday Races 7-3-22'!$AW$11:$AW$26)</f>
        <v>0</v>
      </c>
      <c r="CF103" s="174">
        <f>SUMIF('Sunday Races 7-3-22'!$B$11:$B$26,$C103,'Sunday Races 7-3-22'!$AX$11:$AX$26)</f>
        <v>0</v>
      </c>
      <c r="CG103" s="174">
        <f>SUMIF('Sunday Races 7-3-22'!$B$11:$B$26,$C103,'Sunday Races 7-3-22'!$AY$11:$AY$26)</f>
        <v>0</v>
      </c>
      <c r="CH103" s="174">
        <f>SUMIF('Sunday Races 7-31-22'!$B$11:$B$26,$C103,'Sunday Races 7-31-22'!$AU$11:$AU$26)</f>
        <v>0</v>
      </c>
      <c r="CI103" s="174">
        <f>SUMIF('Sunday Races 7-31-22'!$B$11:$B$26,$C103,'Sunday Races 7-31-22'!$AV$11:$AV$26)</f>
        <v>0</v>
      </c>
      <c r="CJ103" s="174">
        <f>SUMIF('Sunday Races 7-31-22'!$B$11:$B$26,$C103,'Sunday Races 7-31-22'!$AW$11:$AW$26)</f>
        <v>0</v>
      </c>
      <c r="CK103" s="174">
        <f>SUMIF('Sunday Races 7-31-22'!$B$11:$B$26,$C103,'Sunday Races 7-31-22'!$AX$11:$AX$26)</f>
        <v>0</v>
      </c>
      <c r="CL103" s="174">
        <f>SUMIF('Sunday Races 7-31-22'!$B$11:$B$26,$C103,'Sunday Races 7-31-22'!$AY$11:$AY$26)</f>
        <v>0</v>
      </c>
      <c r="CM103" s="174">
        <f>SUMIF('Sunday Races 8-14-22'!$B$11:$B$26,$C103,'Sunday Races 8-14-22'!$AU$11:$AU$26)</f>
        <v>0</v>
      </c>
      <c r="CN103" s="174">
        <f>SUMIF('Sunday Races 8-14-22'!$B$11:$B$26,$C103,'Sunday Races 8-14-22'!$AV$11:$AV$26)</f>
        <v>0</v>
      </c>
      <c r="CO103" s="174">
        <f>SUMIF('Sunday Races 8-14-22'!$B$11:$B$26,$C103,'Sunday Races 8-14-22'!$AW$11:$AW$26)</f>
        <v>0</v>
      </c>
      <c r="CP103" s="174">
        <f>SUMIF('Sunday Races 8-14-22'!$B$11:$B$26,$C103,'Sunday Races 8-14-22'!$AX$11:$AX$26)</f>
        <v>0</v>
      </c>
      <c r="CQ103" s="174">
        <f>SUMIF('Sunday Races 8-14-22'!$B$11:$B$26,$C103,'Sunday Races 8-14-22'!$AY$11:$AY$26)</f>
        <v>0</v>
      </c>
      <c r="CR103" s="174">
        <f>SUMIF('Saturday Races 8-20-22'!$B$11:$B$26,$C103,'Saturday Races 8-20-22'!$AU$11:$AU$26)</f>
        <v>0</v>
      </c>
      <c r="CS103" s="174">
        <f>SUMIF('Saturday Races 8-20-22'!$B$11:$B$26,$C103,'Saturday Races 8-20-22'!$AV$11:$AV$26)</f>
        <v>0</v>
      </c>
      <c r="CT103" s="174">
        <f>SUMIF('Saturday Races 8-20-22'!$B$11:$B$26,$C103,'Saturday Races 8-20-22'!$AW$11:$AW$26)</f>
        <v>0</v>
      </c>
      <c r="CU103" s="174">
        <f>SUMIF('Saturday Races 8-20-22'!$B$11:$B$26,$C103,'Saturday Races 8-20-22'!$AX$11:$AX$26)</f>
        <v>0</v>
      </c>
      <c r="CV103" s="174">
        <f>SUMIF('Saturday Races 8-20-22'!$B$11:$B$26,$C103,'Saturday Races 8-20-22'!$AY$11:$AY$26)</f>
        <v>0</v>
      </c>
      <c r="CW103" s="174">
        <f>SUMIF('Sunday Races 9-11-22'!$B$11:$B$20,$C103,'Sunday Races 9-11-22'!$AU$11:$AU$20)</f>
        <v>0</v>
      </c>
      <c r="CX103" s="174">
        <f>SUMIF('Sunday Races 9-11-22'!$B$11:$B$20,$C103,'Sunday Races 9-11-22'!$AV$11:$AV$20)</f>
        <v>0</v>
      </c>
      <c r="CY103" s="174">
        <f>SUMIF('Sunday Races 9-11-22'!$B$11:$B$20,$C103,'Sunday Races 9-11-22'!$AW$11:$AW$20)</f>
        <v>0</v>
      </c>
      <c r="CZ103" s="174">
        <f>SUMIF('Sunday Races 9-11-22'!$B$11:$B$20,$C103,'Sunday Races 9-11-22'!$AX$11:$AX$20)</f>
        <v>0</v>
      </c>
      <c r="DA103" s="174">
        <f>SUMIF('Sunday Races 9-11-22'!$B$11:$B$20,$C103,'Sunday Races 9-11-22'!$AY$11:$AY$20)</f>
        <v>0</v>
      </c>
      <c r="DB103" s="174">
        <f>SUMIF('Sunday Races 10-9-22'!$B$11:$B$21,$C103,'Sunday Races 10-9-22'!$AU$11:$AU$21)</f>
        <v>0</v>
      </c>
      <c r="DC103" s="174">
        <f>SUMIF('Sunday Races 10-9-22'!$B$11:$B$21,$C103,'Sunday Races 10-9-22'!$AV$11:$AV$21)</f>
        <v>0</v>
      </c>
      <c r="DD103" s="174">
        <f>SUMIF('Sunday Races 10-9-22'!$B$11:$B$21,$C103,'Sunday Races 10-9-22'!$AW$11:$AW$21)</f>
        <v>0</v>
      </c>
      <c r="DE103" s="174">
        <f>SUMIF('Sunday Races 10-9-22'!$B$11:$B$21,$C103,'Sunday Races 10-9-22'!$AX$11:$AX$21)</f>
        <v>0</v>
      </c>
      <c r="DF103" s="174">
        <f>SUMIF('Sunday Races 10-9-22'!$B$11:$B$21,$C103,'Sunday Races 10-9-22'!$AY$11:$AY$21)</f>
        <v>0</v>
      </c>
      <c r="DG103" s="174">
        <f>SUMIF('Sunday Races 10-23-22'!$B$11:$B$22,$C103,'Sunday Races 10-23-22'!$AU$11:$AU$22)</f>
        <v>0</v>
      </c>
      <c r="DH103" s="174">
        <f>SUMIF('Sunday Races 10-23-22'!$B$11:$B$22,$C103,'Sunday Races 10-23-22'!$AV$11:$AV$22)</f>
        <v>0</v>
      </c>
      <c r="DI103" s="174">
        <f>SUMIF('Sunday Races 10-23-22'!$B$11:$B$22,$C103,'Sunday Races 10-23-22'!$AW$11:$AW$22)</f>
        <v>0</v>
      </c>
      <c r="DJ103" s="174">
        <f>SUMIF('Sunday Races 10-23-22'!$B$11:$B$22,$C103,'Sunday Races 10-23-22'!$AX$11:$AX$22)</f>
        <v>0</v>
      </c>
      <c r="DK103" s="174">
        <f>SUMIF('Sunday Races 10-23-22'!$B$11:$B$22,$C103,'Sunday Races 10-23-22'!$AY$11:$AY$22)</f>
        <v>0</v>
      </c>
      <c r="DL103" s="175"/>
      <c r="DM103" s="176"/>
      <c r="DN103" s="177">
        <f t="shared" si="95"/>
        <v>0</v>
      </c>
      <c r="DO103" s="177">
        <f t="shared" si="95"/>
        <v>0</v>
      </c>
      <c r="DP103" s="177">
        <f t="shared" si="95"/>
        <v>0</v>
      </c>
      <c r="DQ103" s="177">
        <f t="shared" si="95"/>
        <v>0</v>
      </c>
      <c r="DR103" s="177">
        <f t="shared" si="95"/>
        <v>0</v>
      </c>
      <c r="DS103" s="177">
        <f t="shared" si="95"/>
        <v>0</v>
      </c>
      <c r="DT103" s="177">
        <f t="shared" si="95"/>
        <v>0</v>
      </c>
      <c r="DU103" s="177">
        <f t="shared" si="95"/>
        <v>0</v>
      </c>
      <c r="DV103" s="177">
        <f t="shared" si="95"/>
        <v>0</v>
      </c>
      <c r="DW103" s="177">
        <f t="shared" si="95"/>
        <v>0</v>
      </c>
      <c r="DX103" s="177">
        <f t="shared" si="96"/>
        <v>0</v>
      </c>
      <c r="DY103" s="177">
        <f t="shared" si="96"/>
        <v>0</v>
      </c>
      <c r="DZ103" s="177">
        <f t="shared" si="96"/>
        <v>0</v>
      </c>
      <c r="EA103" s="177">
        <f t="shared" si="96"/>
        <v>0</v>
      </c>
      <c r="EB103" s="177">
        <f t="shared" si="96"/>
        <v>0</v>
      </c>
      <c r="EC103" s="177">
        <f t="shared" si="96"/>
        <v>0</v>
      </c>
      <c r="ED103" s="177">
        <f t="shared" si="96"/>
        <v>0</v>
      </c>
      <c r="EE103" s="177">
        <f t="shared" si="96"/>
        <v>0</v>
      </c>
      <c r="EF103" s="177">
        <f t="shared" si="96"/>
        <v>0</v>
      </c>
      <c r="EG103" s="177">
        <f t="shared" si="96"/>
        <v>0</v>
      </c>
      <c r="EH103" s="177">
        <f t="shared" si="97"/>
        <v>0</v>
      </c>
      <c r="EI103" s="177">
        <f t="shared" si="97"/>
        <v>0</v>
      </c>
      <c r="EJ103" s="177">
        <f t="shared" si="97"/>
        <v>0</v>
      </c>
      <c r="EK103" s="177">
        <f t="shared" si="97"/>
        <v>0</v>
      </c>
      <c r="EL103" s="177">
        <f t="shared" si="97"/>
        <v>0</v>
      </c>
      <c r="EM103" s="177">
        <f t="shared" si="97"/>
        <v>0</v>
      </c>
      <c r="EN103" s="177">
        <f t="shared" si="97"/>
        <v>0</v>
      </c>
      <c r="EO103" s="177">
        <f t="shared" si="97"/>
        <v>0</v>
      </c>
      <c r="EP103" s="177">
        <f t="shared" si="97"/>
        <v>0</v>
      </c>
      <c r="EQ103" s="177">
        <f t="shared" si="97"/>
        <v>0</v>
      </c>
      <c r="ER103" s="177">
        <f t="shared" si="98"/>
        <v>0</v>
      </c>
      <c r="ES103" s="177">
        <f t="shared" si="98"/>
        <v>0</v>
      </c>
      <c r="ET103" s="177">
        <f t="shared" si="98"/>
        <v>0</v>
      </c>
      <c r="EU103" s="177">
        <f t="shared" si="98"/>
        <v>0</v>
      </c>
      <c r="EV103" s="177">
        <f t="shared" si="98"/>
        <v>0</v>
      </c>
      <c r="EW103" s="177">
        <f t="shared" si="98"/>
        <v>0</v>
      </c>
      <c r="EX103" s="177">
        <f t="shared" si="98"/>
        <v>0</v>
      </c>
      <c r="EY103" s="177">
        <f t="shared" si="98"/>
        <v>0</v>
      </c>
      <c r="EZ103" s="177">
        <f t="shared" si="98"/>
        <v>0</v>
      </c>
      <c r="FA103" s="177">
        <f t="shared" si="98"/>
        <v>0</v>
      </c>
      <c r="FB103" s="177">
        <f t="shared" si="99"/>
        <v>0</v>
      </c>
      <c r="FC103" s="177">
        <f t="shared" si="99"/>
        <v>0</v>
      </c>
      <c r="FD103" s="177">
        <f t="shared" si="99"/>
        <v>0</v>
      </c>
      <c r="FE103" s="177">
        <f t="shared" si="99"/>
        <v>0</v>
      </c>
      <c r="FF103" s="177">
        <f t="shared" si="99"/>
        <v>0</v>
      </c>
      <c r="FG103" s="177">
        <f t="shared" si="99"/>
        <v>0</v>
      </c>
      <c r="FH103" s="177">
        <f t="shared" si="99"/>
        <v>0</v>
      </c>
      <c r="FI103" s="177">
        <f t="shared" si="99"/>
        <v>0</v>
      </c>
      <c r="FJ103" s="177">
        <f t="shared" si="99"/>
        <v>0</v>
      </c>
      <c r="FK103" s="177">
        <f t="shared" si="99"/>
        <v>0</v>
      </c>
      <c r="FL103" s="177">
        <f t="shared" si="100"/>
        <v>0</v>
      </c>
      <c r="FM103" s="177">
        <f t="shared" si="100"/>
        <v>0</v>
      </c>
      <c r="FN103" s="177">
        <f t="shared" si="100"/>
        <v>0</v>
      </c>
      <c r="FO103" s="177">
        <f t="shared" si="100"/>
        <v>0</v>
      </c>
      <c r="FP103" s="177">
        <f t="shared" si="100"/>
        <v>0</v>
      </c>
      <c r="FQ103" s="177">
        <f t="shared" si="100"/>
        <v>0</v>
      </c>
      <c r="FR103" s="177">
        <f t="shared" si="100"/>
        <v>0</v>
      </c>
      <c r="FS103" s="177">
        <f t="shared" si="100"/>
        <v>0</v>
      </c>
      <c r="FT103" s="177">
        <f t="shared" si="100"/>
        <v>0</v>
      </c>
      <c r="FU103" s="177">
        <f t="shared" si="100"/>
        <v>0</v>
      </c>
      <c r="FV103" s="177">
        <f t="shared" si="100"/>
        <v>0</v>
      </c>
      <c r="FW103" s="177">
        <f t="shared" si="100"/>
        <v>0</v>
      </c>
      <c r="FX103" s="177">
        <f t="shared" si="100"/>
        <v>0</v>
      </c>
      <c r="FY103" s="177">
        <f t="shared" si="100"/>
        <v>0</v>
      </c>
      <c r="FZ103" s="177">
        <f t="shared" si="100"/>
        <v>0</v>
      </c>
      <c r="GA103" s="177"/>
      <c r="GB103" s="229">
        <f t="shared" si="81"/>
        <v>0</v>
      </c>
      <c r="GC103" s="229">
        <f t="shared" si="82"/>
        <v>0</v>
      </c>
      <c r="GD103" s="174">
        <f>SUMIF('One Day 12-04-21 Scots'!$B$11:$B$24,$C103,'One Day 12-04-21 Scots'!$AU$11:$AU$24)</f>
        <v>0</v>
      </c>
      <c r="GE103" s="174">
        <f>SUMIF('One Day 12-04-21 Scots'!$B$11:$B$24,$C103,'One Day 12-04-21 Scots'!$AV$11:$AV$24)</f>
        <v>0</v>
      </c>
      <c r="GF103" s="174">
        <f>SUMIF('One Day 12-04-21 Scots'!$B$11:$B$24,$C103,'One Day 12-04-21 Scots'!$AW$11:$AW$24)</f>
        <v>0</v>
      </c>
      <c r="GG103" s="174">
        <f>SUMIF('One Day 12-04-21 Scots'!$B$11:$B$24,$C103,'One Day 12-04-21 Scots'!$AX$11:$AX$24)</f>
        <v>0</v>
      </c>
      <c r="GH103" s="174">
        <f>SUMIF('One Day 12-04-21 Scots'!$B$11:$B$24,$C103,'One Day 12-04-21 Scots'!$AY$11:$AY$24)</f>
        <v>0</v>
      </c>
      <c r="GI103" s="174">
        <f>SUMIF('One Day 12-04-21 Thistles'!$B$11:$B$25,$C103,'One Day 12-04-21 Thistles'!$AU$11:$AU$25)</f>
        <v>0</v>
      </c>
      <c r="GJ103" s="174">
        <f>SUMIF('One Day 12-04-21 Thistles'!$B$11:$B$25,$C103,'One Day 12-04-21 Thistles'!$AV$11:$AV$25)</f>
        <v>0</v>
      </c>
      <c r="GK103" s="174">
        <f>SUMIF('One Day 12-04-21 Thistles'!$B$11:$B$25,$C103,'One Day 12-04-21 Thistles'!$AW$11:$AW$25)</f>
        <v>0</v>
      </c>
      <c r="GL103" s="174">
        <f>SUMIF('One Day 12-04-21 Thistles'!$B$11:$B$25,$C103,'One Day 12-04-21 Thistles'!$AX$11:$AX$25)</f>
        <v>0</v>
      </c>
      <c r="GM103" s="174">
        <f>SUMIF('One Day 12-04-21 Thistles'!$B$11:$B$25,$C103,'One Day 12-04-21 Thistles'!$AY$11:$AY$25)</f>
        <v>0</v>
      </c>
      <c r="GN103" s="174">
        <f>SUMIF('Chili One Day 2-12-22 Scots'!$B$11:$B$27,$C103,'Chili One Day 2-12-22 Scots'!$AU$11:$AU$27)</f>
        <v>0</v>
      </c>
      <c r="GO103" s="174">
        <f>SUMIF('Chili One Day 2-12-22 Scots'!$B$11:$B$27,$C103,'Chili One Day 2-12-22 Scots'!$AV$11:$AV$27)</f>
        <v>0</v>
      </c>
      <c r="GP103" s="174">
        <f>SUMIF('Chili One Day 2-12-22 Scots'!$B$11:$B$27,$C103,'Chili One Day 2-12-22 Scots'!$AW$11:$AW$27)</f>
        <v>0</v>
      </c>
      <c r="GQ103" s="174">
        <f>SUMIF('Chili One Day 2-12-22 Scots'!$B$11:$B$27,$C103,'Chili One Day 2-12-22 Scots'!$AX$11:$AX$27)</f>
        <v>0</v>
      </c>
      <c r="GR103" s="174">
        <f>SUMIF('Chili One Day 2-12-22 Scots'!$B$11:$B$27,$C103,'Chili One Day 2-12-22 Scots'!$AY$11:$AY$27)</f>
        <v>0</v>
      </c>
      <c r="GS103" s="174">
        <f>SUMIF('Chili One Day 2-12-22 Thistles'!$B$11:$B$27,$C103,'Chili One Day 2-12-22 Thistles'!$AU$11:$AU$27)</f>
        <v>0</v>
      </c>
      <c r="GT103" s="174">
        <f>SUMIF('Chili One Day 2-12-22 Thistles'!$B$11:$B$27,$C103,'Chili One Day 2-12-22 Thistles'!$AV$11:$AV$27)</f>
        <v>0</v>
      </c>
      <c r="GU103" s="174">
        <f>SUMIF('Chili One Day 2-12-22 Thistles'!$B$11:$B$27,$C103,'Chili One Day 2-12-22 Thistles'!$AW$11:$AW$27)</f>
        <v>0</v>
      </c>
      <c r="GV103" s="174">
        <f>SUMIF('Chili One Day 2-12-22 Thistles'!$B$11:$B$27,$C103,'Chili One Day 2-12-22 Thistles'!$AX$11:$AX$27)</f>
        <v>0</v>
      </c>
      <c r="GW103" s="174">
        <f>SUMIF('Chili One Day 2-12-22 Thistles'!$B$11:$B$27,$C103,'Chili One Day 2-12-22 Thistles'!$AY$11:$AY$27)</f>
        <v>0</v>
      </c>
      <c r="GX103" s="174">
        <f>SUMIF('Ironman One Day 3-5-22 FS'!$B$11:$B$26,$C103,'Ironman One Day 3-5-22 FS'!$AU$11:$AU$26)</f>
        <v>0</v>
      </c>
      <c r="GY103" s="174">
        <f>SUMIF('Ironman One Day 3-5-22 FS'!$B$11:$B$26,$C103,'Ironman One Day 3-5-22 FS'!$AV$11:$AV$26)</f>
        <v>0</v>
      </c>
      <c r="GZ103" s="174">
        <f>SUMIF('Ironman One Day 3-5-22 FS'!$B$11:$B$26,$C103,'Ironman One Day 3-5-22 FS'!$AW$11:$AW$26)</f>
        <v>0</v>
      </c>
      <c r="HA103" s="174">
        <f>SUMIF('Ironman One Day 3-5-22 FS'!$B$11:$B$26,$C103,'Ironman One Day 3-5-22 FS'!$AX$11:$AX$26)</f>
        <v>0</v>
      </c>
      <c r="HB103" s="174">
        <f>SUMIF('Ironman One Day 3-5-22 FS'!$B$11:$B$26,$C103,'Ironman One Day 3-5-22 FS'!$AY$11:$AY$26)</f>
        <v>0</v>
      </c>
      <c r="HC103" s="174">
        <f>SUMIF('Ironman One Day 3-5-22 420'!$B$11:$B$26,$C103,'Ironman One Day 3-5-22 420'!$AU$11:$AU$26)</f>
        <v>0</v>
      </c>
      <c r="HD103" s="174">
        <f>SUMIF('Ironman One Day 3-5-22 420'!$B$11:$B$26,$C103,'Ironman One Day 3-5-22 420'!$AV$11:$AV$26)</f>
        <v>0</v>
      </c>
      <c r="HE103" s="174">
        <f>SUMIF('Ironman One Day 3-5-22 420'!$B$11:$B$26,$C103,'Ironman One Day 3-5-22 420'!$AW$11:$AW$26)</f>
        <v>0</v>
      </c>
      <c r="HF103" s="174">
        <f>SUMIF('Ironman One Day 3-5-22 420'!$B$11:$B$26,$C103,'Ironman One Day 3-5-22 420'!$AX$11:$AX$26)</f>
        <v>0</v>
      </c>
      <c r="HG103" s="174">
        <f>SUMIF('Ironman One Day 3-5-22 420'!$B$11:$B$26,$C103,'Ironman One Day 3-5-22 420'!$AY$11:$AY$26)</f>
        <v>0</v>
      </c>
      <c r="HH103" s="174">
        <f>SUMIF('Easter One Day 4-16-22 FS'!$B$11:$B$25,$C103,'Easter One Day 4-16-22 FS'!$AU$11:$AU$25)</f>
        <v>0</v>
      </c>
      <c r="HI103" s="174">
        <f>SUMIF('Easter One Day 4-16-22 FS'!$B$11:$B$25,$C103,'Easter One Day 4-16-22 FS'!$AV$11:$AV$25)</f>
        <v>0</v>
      </c>
      <c r="HJ103" s="174">
        <f>SUMIF('Easter One Day 4-16-22 FS'!$B$11:$B$25,$C103,'Easter One Day 4-16-22 FS'!$AW$11:$AW$25)</f>
        <v>0</v>
      </c>
      <c r="HK103" s="174">
        <f>SUMIF('Easter One Day 4-16-22 FS'!$B$11:$B$25,$C103,'Easter One Day 4-16-22 FS'!$AX$11:$AX$25)</f>
        <v>0</v>
      </c>
      <c r="HL103" s="174">
        <f>SUMIF('Easter One Day 4-16-22 FS'!$B$11:$B$25,$C103,'Easter One Day 4-16-22 FS'!$AY$11:$AY$25)</f>
        <v>0</v>
      </c>
      <c r="HM103" s="174">
        <f>SUMIF('Easter One Day 4-16-22 TH'!$B$11:$B$25,$C103,'Easter One Day 4-16-22 TH'!$AU$11:$AU$25)</f>
        <v>0</v>
      </c>
      <c r="HN103" s="174">
        <f>SUMIF('Easter One Day 4-16-22 TH'!$B$11:$B$25,$C103,'Easter One Day 4-16-22 TH'!$AV$11:$AV$25)</f>
        <v>0</v>
      </c>
      <c r="HO103" s="174">
        <f>SUMIF('Easter One Day 4-16-22 TH'!$B$11:$B$25,$C103,'Easter One Day 4-16-22 TH'!$AW$11:$AW$25)</f>
        <v>0</v>
      </c>
      <c r="HP103" s="174">
        <f>SUMIF('Easter One Day 4-16-22 TH'!$B$11:$B$25,$C103,'Easter One Day 4-16-22 TH'!$AX$11:$AX$25)</f>
        <v>0</v>
      </c>
      <c r="HQ103" s="174">
        <f>SUMIF('Easter One Day 4-16-22 TH'!$B$11:$B$25,$C103,'Easter One Day 4-16-22 TH'!$AY$11:$AY$25)</f>
        <v>0</v>
      </c>
      <c r="HR103" s="174">
        <f>SUMIF('Long Distance Race 5-7-22'!$B$11:$B$25,$C103,'Long Distance Race 5-7-22'!$AU$11:$AU$25)</f>
        <v>0</v>
      </c>
      <c r="HS103" s="174">
        <f>SUMIF('Long Distance Race 5-7-22'!$B$11:$B$18,$C103,'Long Distance Race 5-7-22'!$AV$11:$AV$18)</f>
        <v>0</v>
      </c>
      <c r="HT103" s="174">
        <f>SUMIF('Long Distance Race 5-7-22'!$B$11:$B$18,$C103,'Long Distance Race 5-7-22'!$AW$11:$AW$18)</f>
        <v>0</v>
      </c>
      <c r="HU103" s="174">
        <f>SUMIF('Long Distance Race 5-7-22'!$B$11:$B$18,$C103,'Long Distance Race 5-7-22'!$AX$11:$AX$18)</f>
        <v>0</v>
      </c>
      <c r="HV103" s="174">
        <f>SUMIF('Long Distance Race 5-7-22'!$B$11:$B$18,$C103,'Long Distance Race 5-7-22'!$AY$11:$AY$18)</f>
        <v>0</v>
      </c>
      <c r="HW103" s="174">
        <f>SUMIF('Memorial Day Regatta 5-28-22 Op'!$B$11:$B$25,$C103,'Memorial Day Regatta 5-28-22 Op'!$AU$11:$AU$25)</f>
        <v>0</v>
      </c>
      <c r="HX103" s="174">
        <f>SUMIF('Memorial Day Regatta 5-28-22 Op'!$B$11:$B$18,$C103,'Memorial Day Regatta 5-28-22 Op'!$AV$11:$AV$18)</f>
        <v>0</v>
      </c>
      <c r="HY103" s="174">
        <f>SUMIF('Memorial Day Regatta 5-28-22 Op'!$B$11:$B$18,$C103,'Memorial Day Regatta 5-28-22 Op'!$AW$11:$AW$18)</f>
        <v>0</v>
      </c>
      <c r="HZ103" s="174">
        <f>SUMIF('Memorial Day Regatta 5-28-22 Op'!$B$11:$B$18,$C103,'Memorial Day Regatta 5-28-22 Op'!$AX$11:$AX$18)</f>
        <v>0</v>
      </c>
      <c r="IA103" s="174">
        <f>SUMIF('Memorial Day Regatta 5-28-22 Op'!$B$11:$B$18,$C103,'Memorial Day Regatta 5-28-22 Op'!$AY$11:$AY$18)</f>
        <v>0</v>
      </c>
      <c r="IB103" s="174">
        <f>SUMIF('Caldwell Cup 6-25-22 TH'!$B$11:$B$25,$C103,'Caldwell Cup 6-25-22 TH'!$AU$11:$AU$25)</f>
        <v>0</v>
      </c>
      <c r="IC103" s="174">
        <f>SUMIF('Caldwell Cup 6-25-22 TH'!$B$11:$B$25,$C103,'Caldwell Cup 6-25-22 TH'!$AV$11:$AV$25)</f>
        <v>0</v>
      </c>
      <c r="ID103" s="174">
        <f>SUMIF('Caldwell Cup 6-25-22 TH'!$B$11:$B$25,$C103,'Caldwell Cup 6-25-22 TH'!$AW$11:$AW$25)</f>
        <v>0</v>
      </c>
      <c r="IE103" s="174">
        <f>SUMIF('Caldwell Cup 6-25-22 TH'!$B$11:$B$25,$C103,'Caldwell Cup 6-25-22 TH'!$AX$11:$AX$25)</f>
        <v>0</v>
      </c>
      <c r="IF103" s="174">
        <f>SUMIF('Caldwell Cup 6-25-22 TH'!$B$11:$B$25,$C103,'Caldwell Cup 6-25-22 TH'!$AY$11:$AY$25)</f>
        <v>0</v>
      </c>
      <c r="IG103" s="174">
        <f>SUMIF('Caldwell Cup 6-25-22 FS'!$B$11:$B$21,$C103,'Caldwell Cup 6-25-22 FS'!$AU$11:$AU$21)</f>
        <v>0</v>
      </c>
      <c r="IH103" s="174">
        <f>SUMIF('Caldwell Cup 6-25-22 FS'!$B$11:$B$21,$C103,'Caldwell Cup 6-25-22 FS'!$AV$11:$AV$21)</f>
        <v>0</v>
      </c>
      <c r="II103" s="174">
        <f>SUMIF('Caldwell Cup 6-25-22 FS'!$B$11:$B$21,$C103,'Caldwell Cup 6-25-22 FS'!$AW$11:$AW$21)</f>
        <v>0</v>
      </c>
      <c r="IJ103" s="174">
        <f>SUMIF('Caldwell Cup 6-25-22 FS'!$B$11:$B$21,$C103,'Caldwell Cup 6-25-22 FS'!$AX$11:$AX$21)</f>
        <v>0</v>
      </c>
      <c r="IK103" s="174">
        <f>SUMIF('Caldwell Cup 6-25-22 FS'!$B$11:$B$21,$C103,'Caldwell Cup 6-25-22 FS'!$AY$11:$AY$21)</f>
        <v>0</v>
      </c>
      <c r="IL103" s="174">
        <f>SUMIF('Caldwell Cup 6-25-22 Lasers'!$B$11:$B$23,$C103,'Caldwell Cup 6-25-22 Lasers'!$AU$11:$AU$23)</f>
        <v>0</v>
      </c>
      <c r="IM103" s="174">
        <f>SUMIF('Caldwell Cup 6-25-22 Lasers'!$B$11:$B$23,$C103,'Caldwell Cup 6-25-22 Lasers'!$AV$11:$AV$23)</f>
        <v>0</v>
      </c>
      <c r="IN103" s="174">
        <f>SUMIF('Caldwell Cup 6-25-22 Lasers'!$B$11:$B$23,$C103,'Caldwell Cup 6-25-22 Lasers'!$AW$11:$AW$23)</f>
        <v>0</v>
      </c>
      <c r="IO103" s="174">
        <f>SUMIF('Caldwell Cup 6-25-22 Lasers'!$B$11:$B$23,$C103,'Caldwell Cup 6-25-22 Lasers'!$AX$11:$AX$23)</f>
        <v>0</v>
      </c>
      <c r="IP103" s="174">
        <f>SUMIF('Caldwell Cup 6-25-22 Lasers'!$B$11:$B$23,$C103,'Caldwell Cup 6-25-22 Lasers'!$AY$11:$AY$23)</f>
        <v>0</v>
      </c>
      <c r="IQ103" s="174">
        <f>SUMIF('Labor Day Regatta 9-3-22 FS'!$B$11:$B$30,$C103,'Labor Day Regatta 9-3-22 FS'!$AU$11:$AU$30)</f>
        <v>0</v>
      </c>
      <c r="IR103" s="174">
        <f>SUMIF('Labor Day Regatta 9-3-22 FS'!$B$11:$B$30,$C103,'Labor Day Regatta 9-3-22 FS'!$AV$11:$AV$30)</f>
        <v>0</v>
      </c>
      <c r="IS103" s="174">
        <f>SUMIF('Labor Day Regatta 9-3-22 FS'!$B$11:$B$30,$C103,'Labor Day Regatta 9-3-22 FS'!$AW$11:$AW$30)</f>
        <v>0</v>
      </c>
      <c r="IT103" s="174">
        <f>SUMIF('Labor Day Regatta 9-3-22 FS'!$B$11:$B$30,$C103,'Labor Day Regatta 9-3-22 FS'!$AX$11:$AX$30)</f>
        <v>0</v>
      </c>
      <c r="IU103" s="174">
        <f>SUMIF('Labor Day Regatta 9-3-22 FS'!$B$11:$B$30,$C103,'Labor Day Regatta 9-3-22 FS'!$AY$11:$AY$30)</f>
        <v>0</v>
      </c>
      <c r="IV103" s="174">
        <f>SUMIF('2022-09-17 Leukemia Cup FS'!$B$11:$B$26,$C103,'2022-09-17 Leukemia Cup FS'!$AU$11:$AU$26)</f>
        <v>0</v>
      </c>
      <c r="IW103" s="174">
        <f>SUMIF('2022-09-17 Leukemia Cup FS'!$B$11:$B$26,$C103,'2022-09-17 Leukemia Cup FS'!$AV$11:$AV$26)</f>
        <v>0</v>
      </c>
      <c r="IX103" s="174">
        <f>SUMIF('2022-09-17 Leukemia Cup FS'!$B$11:$B$26,$C103,'2022-09-17 Leukemia Cup FS'!$AW$11:$AW$26)</f>
        <v>0</v>
      </c>
      <c r="IY103" s="174">
        <f>SUMIF('2022-09-17 Leukemia Cup FS'!$B$11:$B$26,$C103,'2022-09-17 Leukemia Cup FS'!$AX$11:$AX$26)</f>
        <v>0</v>
      </c>
      <c r="IZ103" s="174">
        <f>SUMIF('2022-09-17 Leukemia Cup FS'!$B$11:$B$26,$C103,'2022-09-17 Leukemia Cup FS'!$AY$11:$AY$26)</f>
        <v>0</v>
      </c>
      <c r="JA103" s="174">
        <f>SUMIF('2022-09-17 Leukemia Cup TH'!$B$11:$B$28,$C103,'2022-09-17 Leukemia Cup TH'!$AU$11:$AU$28)</f>
        <v>0</v>
      </c>
      <c r="JB103" s="174">
        <f>SUMIF('2022-09-17 Leukemia Cup TH'!$B$11:$B$28,$C103,'2022-09-17 Leukemia Cup TH'!$AV$11:$AV$28)</f>
        <v>0</v>
      </c>
      <c r="JC103" s="174">
        <f>SUMIF('2022-09-17 Leukemia Cup TH'!$B$11:$B$28,$C103,'2022-09-17 Leukemia Cup TH'!$AW$11:$AW$28)</f>
        <v>0</v>
      </c>
      <c r="JD103" s="174">
        <f>SUMIF('2022-09-17 Leukemia Cup TH'!$B$11:$B$28,$C103,'2022-09-17 Leukemia Cup TH'!$AX$11:$AX$28)</f>
        <v>0</v>
      </c>
      <c r="JE103" s="174">
        <f>SUMIF('2022-09-17 Leukemia Cup TH'!$B$11:$B$28,$C103,'2022-09-17 Leukemia Cup TH'!$AY$11:$AY$28)</f>
        <v>0</v>
      </c>
      <c r="JF103" s="174">
        <f>SUMIF('Smith-Berry LDR 9-24-22'!$B$11:$B$30,$C103,'Smith-Berry LDR 9-24-22'!$AU$11:$AU$30)</f>
        <v>0</v>
      </c>
      <c r="JG103" s="174">
        <f>SUMIF('Smith-Berry LDR 9-24-22'!$B$11:$B$30,$C103,'Smith-Berry LDR 9-24-22'!$AV$11:$AV$30)</f>
        <v>0</v>
      </c>
      <c r="JH103" s="174">
        <f>SUMIF('Smith-Berry LDR 9-24-22'!$B$11:$B$30,$C103,'Smith-Berry LDR 9-24-22'!$AW$11:$AW$30)</f>
        <v>0</v>
      </c>
      <c r="JI103" s="174">
        <f>SUMIF('Smith-Berry LDR 9-24-22'!$B$11:$B$30,$C103,'Smith-Berry LDR 9-24-22'!$AX$11:$AX$30)</f>
        <v>0</v>
      </c>
      <c r="JJ103" s="174">
        <f>SUMIF('Smith-Berry LDR 9-24-22'!$B$11:$B$30,$C103,'Smith-Berry LDR 9-24-22'!$AY$11:$AY$30)</f>
        <v>0</v>
      </c>
      <c r="JK103" s="174">
        <f>SUMIF('Great Scot 10-1-22 Cham'!$B$11:$B$38,$C103,'Great Scot 10-1-22 Cham'!$AU$11:$AU$38)</f>
        <v>0</v>
      </c>
      <c r="JL103" s="174">
        <f>SUMIF('Great Scot 10-1-22 Cham'!$B$11:$B$38,$C103,'Great Scot 10-1-22 Cham'!$AV$11:$AV$38)</f>
        <v>0</v>
      </c>
      <c r="JM103" s="174">
        <f>SUMIF('Great Scot 10-1-22 Cham'!$B$11:$B$38,$C103,'Great Scot 10-1-22 Cham'!$AW$11:$AW$38)</f>
        <v>0</v>
      </c>
      <c r="JN103" s="174">
        <f>SUMIF('Great Scot 10-1-22 Cham'!$B$11:$B$38,$C103,'Great Scot 10-1-22 Cham'!$AX$11:$AX$38)</f>
        <v>0</v>
      </c>
      <c r="JO103" s="174">
        <f>SUMIF('Great Scot 10-1-22 Cham'!$B$11:$B$38,$C103,'Great Scot 10-1-22 Cham'!$AY$11:$AY$38)</f>
        <v>0</v>
      </c>
      <c r="JP103" s="174">
        <f>SUMIF('Great Scot 10-1-22 Chal'!$B$11:$B$28,$C103,'Great Scot 10-1-22 Chal'!$AU$11:$AU$28)</f>
        <v>0</v>
      </c>
      <c r="JQ103" s="174">
        <f>SUMIF('Great Scot 10-1-22 Chal'!$B$11:$B$28,$C103,'Great Scot 10-1-22 Chal'!$AV$11:$AV$28)</f>
        <v>0</v>
      </c>
      <c r="JR103" s="174">
        <f>SUMIF('Great Scot 10-1-22 Chal'!$B$11:$B$28,$C103,'Great Scot 10-1-22 Chal'!$AW$11:$AW$28)</f>
        <v>0</v>
      </c>
      <c r="JS103" s="174">
        <f>SUMIF('Great Scot 10-1-22 Chal'!$B$11:$B$28,$C103,'Great Scot 10-1-22 Chal'!$AX$11:$AX$28)</f>
        <v>0</v>
      </c>
      <c r="JT103" s="174">
        <f>SUMIF('Great Scot 10-1-22 Chal'!$B$11:$B$28,$C103,'Great Scot 10-1-22 Chal'!$AY$11:$AY$28)</f>
        <v>0</v>
      </c>
      <c r="JU103" s="174">
        <f>SUMIF('Great Pumpkin Regatta 10-15-22'!$B$11:$B$54,$C103,'Great Pumpkin Regatta 10-15-22'!$AU$11:$AU$54)</f>
        <v>0</v>
      </c>
      <c r="JV103" s="174">
        <f>SUMIF('Great Pumpkin Regatta 10-15-22'!$B$11:$B$54,$C103,'Great Pumpkin Regatta 10-15-22'!$AV$11:$AV$54)</f>
        <v>0</v>
      </c>
      <c r="JW103" s="174">
        <f>SUMIF('Great Pumpkin Regatta 10-15-22'!$B$11:$B$54,$C103,'Great Pumpkin Regatta 10-15-22'!$AW$11:$AW$54)</f>
        <v>0</v>
      </c>
      <c r="JX103" s="174">
        <f>SUMIF('Great Pumpkin Regatta 10-15-22'!$B$11:$B$54,$C103,'Great Pumpkin Regatta 10-15-22'!$AX$11:$AX$54)</f>
        <v>0</v>
      </c>
      <c r="JY103" s="174">
        <f>SUMIF('Great Pumpkin Regatta 10-15-22'!$B$11:$B$54,$C103,'Great Pumpkin Regatta 10-15-22'!$AY$11:$AY$54)</f>
        <v>0</v>
      </c>
      <c r="JZ103" s="174">
        <f>SUMIF('One Day Regatta 10-29-22 FS'!$B$11:$B$19,$C103,'One Day Regatta 10-29-22 FS'!$AU$11:$AU$19)</f>
        <v>0</v>
      </c>
      <c r="KA103" s="174">
        <f>SUMIF('One Day Regatta 10-29-22 FS'!$B$11:$B$19,$C103,'One Day Regatta 10-29-22 FS'!$AV$11:$AV$19)</f>
        <v>0</v>
      </c>
      <c r="KB103" s="174">
        <f>SUMIF('One Day Regatta 10-29-22 FS'!$B$11:$B$19,$C103,'One Day Regatta 10-29-22 FS'!$AW$11:$AW$19)</f>
        <v>0</v>
      </c>
      <c r="KC103" s="174">
        <f>SUMIF('One Day Regatta 10-29-22 FS'!$B$11:$B$19,$C103,'One Day Regatta 10-29-22 FS'!$AX$11:$AX$19)</f>
        <v>0</v>
      </c>
      <c r="KD103" s="174">
        <f>SUMIF('One Day Regatta 10-29-22 FS'!$B$11:$B$19,$C103,'One Day Regatta 10-29-22 FS'!$AY$11:$AY$19)</f>
        <v>0</v>
      </c>
    </row>
    <row r="104" spans="1:290" ht="15" customHeight="1" x14ac:dyDescent="0.2">
      <c r="A104" s="400" t="s">
        <v>1369</v>
      </c>
      <c r="B104" s="134">
        <f t="shared" si="69"/>
        <v>36</v>
      </c>
      <c r="C104" s="170" t="s">
        <v>472</v>
      </c>
      <c r="D104" s="171">
        <f t="shared" ref="D104:D135" si="101">COUNTIF(K104:DL104,"&gt;0")</f>
        <v>0</v>
      </c>
      <c r="E104" s="172">
        <f t="shared" ref="E104:E135" si="102">SUM(DN104:GA104)</f>
        <v>0</v>
      </c>
      <c r="F104" s="171">
        <f t="shared" ref="F104:F135" si="103">SUM($DN104:$EG104)</f>
        <v>0</v>
      </c>
      <c r="G104" s="171">
        <v>0</v>
      </c>
      <c r="H104" s="171">
        <f t="shared" ref="H104:H135" si="104">SUM($DN104:$EH104)</f>
        <v>0</v>
      </c>
      <c r="I104" s="173">
        <f t="shared" ref="I104:I135" si="105">IF(D104=0,0,H104/(D104-G104)/100)</f>
        <v>0</v>
      </c>
      <c r="J104" s="173"/>
      <c r="K104" s="174">
        <f>SUMIF('Saturday Race 11-06-21'!$B$11:$B$21,$C104,'Saturday Race 11-06-21'!$AU$11:$AU$21)</f>
        <v>0</v>
      </c>
      <c r="L104" s="174">
        <f>SUMIF('Saturday Race 11-06-21'!$B$11:$B$21,$C104,'Saturday Race 11-06-21'!$AV$11:$AV$21)</f>
        <v>0</v>
      </c>
      <c r="M104" s="174">
        <f>SUMIF('Saturday Race 11-06-21'!$B$11:$B$21,$C104,'Saturday Race 11-06-21'!$AW$11:$AW$21)</f>
        <v>0</v>
      </c>
      <c r="N104" s="174">
        <f>SUMIF('Saturday Race 11-06-21'!$B$11:$B$21,$C104,'Saturday Race 11-06-21'!$AX$11:$AX$21)</f>
        <v>0</v>
      </c>
      <c r="O104" s="174">
        <f>SUMIF('Saturday Race 11-06-21'!$B$11:$B$21,$C104,'Saturday Race 11-06-21'!$AY$11:$AY$21)</f>
        <v>0</v>
      </c>
      <c r="P104" s="174">
        <f>SUMIF('Saturday Race 11-20-21'!$B$11:$B$20,$C104,'Saturday Race 11-20-21'!$AU$11:$AU$20)</f>
        <v>0</v>
      </c>
      <c r="Q104" s="174">
        <f>SUMIF('Saturday Race 11-20-21'!$B$11:$B$20,$C104,'Saturday Race 11-20-21'!$AV$11:$AV$20)</f>
        <v>0</v>
      </c>
      <c r="R104" s="174">
        <f>SUMIF('Saturday Race 11-20-21'!$B$11:$B$20,$C104,'Saturday Race 11-20-21'!$AW$11:$AW$20)</f>
        <v>0</v>
      </c>
      <c r="S104" s="174">
        <f>SUMIF('Saturday Race 11-20-21'!$B$11:$B$20,$C104,'Saturday Race 11-20-21'!$AX$11:$AX$20)</f>
        <v>0</v>
      </c>
      <c r="T104" s="174">
        <f>SUMIF('Saturday Race 11-20-21'!$B$11:$B$20,$C104,'Saturday Race 11-20-21'!$AY$11:$AY$20)</f>
        <v>0</v>
      </c>
      <c r="U104" s="174">
        <f>SUMIF('Saturday Race 1-08-22'!$B$11:$B$20,$C104,'Saturday Race 1-08-22'!$AU$11:$AU$20)</f>
        <v>0</v>
      </c>
      <c r="V104" s="174">
        <f>SUMIF('Saturday Race 1-08-22'!$B$11:$B$20,$C104,'Saturday Race 1-08-22'!$AV$11:$AV$20)</f>
        <v>0</v>
      </c>
      <c r="W104" s="174">
        <f>SUMIF('Saturday Race 1-08-22'!$B$11:$B$20,$C104,'Saturday Race 1-08-22'!$AW$11:$AW$20)</f>
        <v>0</v>
      </c>
      <c r="X104" s="174">
        <f>SUMIF('Saturday Race 1-08-22'!$B$11:$B$20,$C104,'Saturday Race 1-08-22'!$AX$11:$AX$20)</f>
        <v>0</v>
      </c>
      <c r="Y104" s="174">
        <f>SUMIF('Saturday Race 1-08-22'!$B$11:$B$20,$C104,'Saturday Race 1-08-22'!$AY$11:$AY$20)</f>
        <v>0</v>
      </c>
      <c r="Z104" s="174">
        <f>SUMIF('Saturday Race 1-22-22'!$B$11:$B$20,$C104,'Saturday Race 1-22-22'!$AU$11:$AU$20)</f>
        <v>0</v>
      </c>
      <c r="AA104" s="174">
        <f>SUMIF('Saturday Race 1-22-22'!$B$11:$B$20,$C104,'Saturday Race 1-22-22'!$AV$11:$AV$20)</f>
        <v>0</v>
      </c>
      <c r="AB104" s="174">
        <f>SUMIF('Saturday Race 1-22-22'!$B$11:$B$20,$C104,'Saturday Race 1-22-22'!$AW$11:$AW$20)</f>
        <v>0</v>
      </c>
      <c r="AC104" s="174">
        <f>SUMIF('Saturday Race 1-22-22'!$B$11:$B$20,$C104,'Saturday Race 1-22-22'!$AX$11:$AX$20)</f>
        <v>0</v>
      </c>
      <c r="AD104" s="174">
        <f>SUMIF('Saturday Race 1-22-22'!$B$11:$B$20,$C104,'Saturday Race 1-22-22'!$AY$11:$AY$20)</f>
        <v>0</v>
      </c>
      <c r="AE104" s="174">
        <f>SUMIF('Sunday Race 2-6-22'!$B$11:$B$20,$C104,'Sunday Race 2-6-22'!$AU$11:$AU$20)</f>
        <v>0</v>
      </c>
      <c r="AF104" s="174">
        <f>SUMIF('Sunday Race 2-6-22'!$B$11:$B$20,$C104,'Sunday Race 2-6-22'!$AV$11:$AV$20)</f>
        <v>0</v>
      </c>
      <c r="AG104" s="174">
        <f>SUMIF('Sunday Race 2-6-22'!$B$11:$B$20,$C104,'Sunday Race 2-6-22'!$AW$11:$AW$20)</f>
        <v>0</v>
      </c>
      <c r="AH104" s="174">
        <f>SUMIF('Sunday Race 2-6-22'!$B$11:$B$20,$C104,'Sunday Race 2-6-22'!$AX$11:$AX$20)</f>
        <v>0</v>
      </c>
      <c r="AI104" s="174">
        <f>SUMIF('Sunday Race 2-6-22'!$B$11:$B$20,$C104,'Sunday Race 2-6-22'!$AY$11:$AY$20)</f>
        <v>0</v>
      </c>
      <c r="AJ104" s="174">
        <f>SUMIF('Sunday Race 2-20-22'!$B$11:$B$26,$C104,'Sunday Race 2-20-22'!$AU$11:$AU$26)</f>
        <v>0</v>
      </c>
      <c r="AK104" s="174">
        <f>SUMIF('Sunday Race 2-20-22'!$B$11:$B$26,$C104,'Sunday Race 2-20-22'!$AV$11:$AV$26)</f>
        <v>0</v>
      </c>
      <c r="AL104" s="174">
        <f>SUMIF('Sunday Race 2-20-22'!$B$11:$B$26,$C104,'Sunday Race 2-20-22'!$AW$11:$AW$26)</f>
        <v>0</v>
      </c>
      <c r="AM104" s="174">
        <f>SUMIF('Sunday Race 2-20-22'!$B$11:$B$26,$C104,'Sunday Race 2-20-22'!$AX$11:$AX$26)</f>
        <v>0</v>
      </c>
      <c r="AN104" s="174">
        <f>SUMIF('Sunday Race 2-20-22'!$B$11:$B$26,$C104,'Sunday Race 2-20-22'!$AY$11:$AY$26)</f>
        <v>0</v>
      </c>
      <c r="AO104" s="174">
        <f>SUMIF('Sunday Race 2-27-22'!$B$11:$B$20,$C104,'Sunday Race 2-27-22'!$AU$11:$AU$20)</f>
        <v>0</v>
      </c>
      <c r="AP104" s="174">
        <f>SUMIF('Sunday Race 2-27-22'!$B$11:$B$20,$C104,'Sunday Race 2-27-22'!$AV$11:$AV$20)</f>
        <v>0</v>
      </c>
      <c r="AQ104" s="174">
        <f>SUMIF('Sunday Race 2-27-22'!$B$11:$B$20,$C104,'Sunday Race 2-27-22'!$AW$11:$AW$20)</f>
        <v>0</v>
      </c>
      <c r="AR104" s="174">
        <f>SUMIF('Sunday Race 2-27-22'!$B$11:$B$20,$C104,'Sunday Race 2-27-22'!$AX$11:$AX$20)</f>
        <v>0</v>
      </c>
      <c r="AS104" s="174">
        <f>SUMIF('Sunday Race 2-27-22'!$B$11:$B$20,$C104,'Sunday Race 2-27-22'!$AY$11:$AY$20)</f>
        <v>0</v>
      </c>
      <c r="AT104" s="174">
        <f>SUMIF('Sunday Race 3-13-22'!$B$11:$B$25,$C104,'Sunday Race 3-13-22'!$AU$11:$AU$25)</f>
        <v>0</v>
      </c>
      <c r="AU104" s="174">
        <f>SUMIF('Sunday Race 3-13-22'!$B$11:$B$25,$C104,'Sunday Race 3-13-22'!$AV$11:$AV$25)</f>
        <v>0</v>
      </c>
      <c r="AV104" s="174">
        <f>SUMIF('Sunday Race 3-13-22'!$B$11:$B$25,$C104,'Sunday Race 3-13-22'!$AW$11:$AW$25)</f>
        <v>0</v>
      </c>
      <c r="AW104" s="174">
        <f>SUMIF('Sunday Race 3-13-22'!$B$11:$B$25,$C104,'Sunday Race 3-13-22'!$AX$11:$AX$25)</f>
        <v>0</v>
      </c>
      <c r="AX104" s="174">
        <f>SUMIF('Sunday Race 3-13-22'!$B$11:$B$25,$C104,'Sunday Race 3-13-22'!$AY$11:$AY$25)</f>
        <v>0</v>
      </c>
      <c r="AY104" s="174">
        <f>SUMIF('Saturday Race 3-19-22'!$B$11:$B$15,$C104,'Saturday Race 3-19-22'!$AU$11:$AU$15)</f>
        <v>0</v>
      </c>
      <c r="AZ104" s="174">
        <f>SUMIF('Saturday Race 3-19-22'!$B$11:$B$15,$C104,'Saturday Race 3-19-22'!$AV$11:$AV$15)</f>
        <v>0</v>
      </c>
      <c r="BA104" s="174">
        <f>SUMIF('Saturday Race 3-19-22'!$B$11:$B$15,$C104,'Saturday Race 3-19-22'!$AW$11:$AW$15)</f>
        <v>0</v>
      </c>
      <c r="BB104" s="174">
        <f>SUMIF('Saturday Race 3-19-22'!$B$11:$B$15,$C104,'Saturday Race 3-19-22'!$AX$11:$AX$15)</f>
        <v>0</v>
      </c>
      <c r="BC104" s="174">
        <f>SUMIF('Saturday Race 3-19-22'!$B$11:$B$15,$C104,'Saturday Race 3-19-22'!$AY$11:$AY$15)</f>
        <v>0</v>
      </c>
      <c r="BD104" s="174">
        <f>SUMIF('Sunday Races 4-10-22'!$B$11:$B$26,$C104,'Sunday Races 4-10-22'!$AU$11:$AU$26)</f>
        <v>0</v>
      </c>
      <c r="BE104" s="174">
        <f>SUMIF('Sunday Races 4-10-22'!$B$11:$B$26,$C104,'Sunday Races 4-10-22'!$AV$11:$AV$26)</f>
        <v>0</v>
      </c>
      <c r="BF104" s="174">
        <f>SUMIF('Sunday Races 4-10-22'!$B$11:$B$26,$C104,'Sunday Races 4-10-22'!$AW$11:$AW$26)</f>
        <v>0</v>
      </c>
      <c r="BG104" s="174">
        <f>SUMIF('Sunday Races 4-10-22'!$B$11:$B$26,$C104,'Sunday Races 4-10-22'!$AX$11:$AX$26)</f>
        <v>0</v>
      </c>
      <c r="BH104" s="174">
        <f>SUMIF('Sunday Races 4-10-22'!$B$11:$B$26,$C104,'Sunday Races 4-10-22'!$AY$11:$AY$26)</f>
        <v>0</v>
      </c>
      <c r="BI104" s="174">
        <f>SUMIF('Sunday Races 5-1-22'!$B$11:$B$28,$C104,'Sunday Races 5-1-22'!$AU$11:$AU$28)</f>
        <v>0</v>
      </c>
      <c r="BJ104" s="174">
        <f>SUMIF('Sunday Races 5-1-22'!$B$11:$B$28,$C104,'Sunday Races 5-1-22'!$AV$11:$AV$28)</f>
        <v>0</v>
      </c>
      <c r="BK104" s="174">
        <f>SUMIF('Sunday Races 5-1-22'!$B$11:$B$28,$C104,'Sunday Races 5-1-22'!$AW$11:$AW$28)</f>
        <v>0</v>
      </c>
      <c r="BL104" s="174">
        <f>SUMIF('Sunday Races 5-1-22'!$B$11:$B$28,$C104,'Sunday Races 5-1-22'!$AX$11:$AX$28)</f>
        <v>0</v>
      </c>
      <c r="BM104" s="174">
        <f>SUMIF('Sunday Races 5-1-22'!$B$11:$B$28,$C104,'Sunday Races 5-1-22'!$AY$11:$AY$28)</f>
        <v>0</v>
      </c>
      <c r="BN104" s="174">
        <f>SUMIF('Sunday Races 6-5-22'!$B$11:$B$28,$C104,'Sunday Races 6-5-22'!$AU$11:$AU$28)</f>
        <v>0</v>
      </c>
      <c r="BO104" s="174">
        <f>SUMIF('Sunday Races 6-5-22'!$B$11:$B$28,$C104,'Sunday Races 6-5-22'!$AV$11:$AV$28)</f>
        <v>0</v>
      </c>
      <c r="BP104" s="174">
        <f>SUMIF('Sunday Races 6-5-22'!$B$11:$B$28,$C104,'Sunday Races 6-5-22'!$AW$11:$AW$28)</f>
        <v>0</v>
      </c>
      <c r="BQ104" s="174">
        <f>SUMIF('Sunday Races 6-5-22'!$B$11:$B$28,$C104,'Sunday Races 6-5-22'!$AX$11:$AX$28)</f>
        <v>0</v>
      </c>
      <c r="BR104" s="174">
        <f>SUMIF('Sunday Races 6-5-22'!$B$11:$B$28,$C104,'Sunday Races 6-5-22'!$AY$11:$AY$28)</f>
        <v>0</v>
      </c>
      <c r="BS104" s="174">
        <f>SUMIF('Sunday Races 6-12-22'!$B$11:$B$24,$C104,'Sunday Races 6-12-22'!$AU$11:$AU$24)</f>
        <v>0</v>
      </c>
      <c r="BT104" s="174">
        <f>SUMIF('Sunday Races 6-12-22'!$B$11:$B$24,$C104,'Sunday Races 6-12-22'!$AV$11:$AV$24)</f>
        <v>0</v>
      </c>
      <c r="BU104" s="174">
        <f>SUMIF('Sunday Races 6-12-22'!$B$11:$B$24,$C104,'Sunday Races 6-12-22'!$AW$11:$AW$24)</f>
        <v>0</v>
      </c>
      <c r="BV104" s="174">
        <f>SUMIF('Sunday Races 6-12-22'!$B$11:$B$24,$C104,'Sunday Races 6-12-22'!$AX$11:$AX$24)</f>
        <v>0</v>
      </c>
      <c r="BW104" s="174">
        <f>SUMIF('Sunday Races 6-12-22'!$B$11:$B$24,$C104,'Sunday Races 6-12-22'!$AY$11:$AY$24)</f>
        <v>0</v>
      </c>
      <c r="BX104" s="174">
        <f>SUMIF('Saturday Races 6-18-22'!$B$11:$B$24,$C104,'Saturday Races 6-18-22'!$AU$11:$AU$24)</f>
        <v>0</v>
      </c>
      <c r="BY104" s="174">
        <f>SUMIF('Saturday Races 6-18-22'!$B$11:$B$24,$C104,'Saturday Races 6-18-22'!$AV$11:$AV$24)</f>
        <v>0</v>
      </c>
      <c r="BZ104" s="174">
        <f>SUMIF('Saturday Races 6-18-22'!$B$11:$B$24,$C104,'Saturday Races 6-18-22'!$AW$11:$AW$24)</f>
        <v>0</v>
      </c>
      <c r="CA104" s="174">
        <f>SUMIF('Saturday Races 6-18-22'!$B$11:$B$24,$C104,'Saturday Races 6-18-22'!$AX$11:$AX$24)</f>
        <v>0</v>
      </c>
      <c r="CB104" s="174">
        <f>SUMIF('Saturday Races 6-18-22'!$B$11:$B$24,$C104,'Saturday Races 6-18-22'!$AY$11:$AY$24)</f>
        <v>0</v>
      </c>
      <c r="CC104" s="174">
        <f>SUMIF('Sunday Races 7-3-22'!$B$11:$B$26,$C104,'Sunday Races 7-3-22'!$AU$11:$AU$26)</f>
        <v>0</v>
      </c>
      <c r="CD104" s="174">
        <f>SUMIF('Sunday Races 7-3-22'!$B$11:$B$26,$C104,'Sunday Races 7-3-22'!$AV$11:$AV$26)</f>
        <v>0</v>
      </c>
      <c r="CE104" s="174">
        <f>SUMIF('Sunday Races 7-3-22'!$B$11:$B$26,$C104,'Sunday Races 7-3-22'!$AW$11:$AW$26)</f>
        <v>0</v>
      </c>
      <c r="CF104" s="174">
        <f>SUMIF('Sunday Races 7-3-22'!$B$11:$B$26,$C104,'Sunday Races 7-3-22'!$AX$11:$AX$26)</f>
        <v>0</v>
      </c>
      <c r="CG104" s="174">
        <f>SUMIF('Sunday Races 7-3-22'!$B$11:$B$26,$C104,'Sunday Races 7-3-22'!$AY$11:$AY$26)</f>
        <v>0</v>
      </c>
      <c r="CH104" s="174">
        <f>SUMIF('Sunday Races 7-31-22'!$B$11:$B$26,$C104,'Sunday Races 7-31-22'!$AU$11:$AU$26)</f>
        <v>0</v>
      </c>
      <c r="CI104" s="174">
        <f>SUMIF('Sunday Races 7-31-22'!$B$11:$B$26,$C104,'Sunday Races 7-31-22'!$AV$11:$AV$26)</f>
        <v>0</v>
      </c>
      <c r="CJ104" s="174">
        <f>SUMIF('Sunday Races 7-31-22'!$B$11:$B$26,$C104,'Sunday Races 7-31-22'!$AW$11:$AW$26)</f>
        <v>0</v>
      </c>
      <c r="CK104" s="174">
        <f>SUMIF('Sunday Races 7-31-22'!$B$11:$B$26,$C104,'Sunday Races 7-31-22'!$AX$11:$AX$26)</f>
        <v>0</v>
      </c>
      <c r="CL104" s="174">
        <f>SUMIF('Sunday Races 7-31-22'!$B$11:$B$26,$C104,'Sunday Races 7-31-22'!$AY$11:$AY$26)</f>
        <v>0</v>
      </c>
      <c r="CM104" s="174">
        <f>SUMIF('Sunday Races 8-14-22'!$B$11:$B$26,$C104,'Sunday Races 8-14-22'!$AU$11:$AU$26)</f>
        <v>0</v>
      </c>
      <c r="CN104" s="174">
        <f>SUMIF('Sunday Races 8-14-22'!$B$11:$B$26,$C104,'Sunday Races 8-14-22'!$AV$11:$AV$26)</f>
        <v>0</v>
      </c>
      <c r="CO104" s="174">
        <f>SUMIF('Sunday Races 8-14-22'!$B$11:$B$26,$C104,'Sunday Races 8-14-22'!$AW$11:$AW$26)</f>
        <v>0</v>
      </c>
      <c r="CP104" s="174">
        <f>SUMIF('Sunday Races 8-14-22'!$B$11:$B$26,$C104,'Sunday Races 8-14-22'!$AX$11:$AX$26)</f>
        <v>0</v>
      </c>
      <c r="CQ104" s="174">
        <f>SUMIF('Sunday Races 8-14-22'!$B$11:$B$26,$C104,'Sunday Races 8-14-22'!$AY$11:$AY$26)</f>
        <v>0</v>
      </c>
      <c r="CR104" s="174">
        <f>SUMIF('Saturday Races 8-20-22'!$B$11:$B$26,$C104,'Saturday Races 8-20-22'!$AU$11:$AU$26)</f>
        <v>0</v>
      </c>
      <c r="CS104" s="174">
        <f>SUMIF('Saturday Races 8-20-22'!$B$11:$B$26,$C104,'Saturday Races 8-20-22'!$AV$11:$AV$26)</f>
        <v>0</v>
      </c>
      <c r="CT104" s="174">
        <f>SUMIF('Saturday Races 8-20-22'!$B$11:$B$26,$C104,'Saturday Races 8-20-22'!$AW$11:$AW$26)</f>
        <v>0</v>
      </c>
      <c r="CU104" s="174">
        <f>SUMIF('Saturday Races 8-20-22'!$B$11:$B$26,$C104,'Saturday Races 8-20-22'!$AX$11:$AX$26)</f>
        <v>0</v>
      </c>
      <c r="CV104" s="174">
        <f>SUMIF('Saturday Races 8-20-22'!$B$11:$B$26,$C104,'Saturday Races 8-20-22'!$AY$11:$AY$26)</f>
        <v>0</v>
      </c>
      <c r="CW104" s="174">
        <f>SUMIF('Sunday Races 9-11-22'!$B$11:$B$20,$C104,'Sunday Races 9-11-22'!$AU$11:$AU$20)</f>
        <v>0</v>
      </c>
      <c r="CX104" s="174">
        <f>SUMIF('Sunday Races 9-11-22'!$B$11:$B$20,$C104,'Sunday Races 9-11-22'!$AV$11:$AV$20)</f>
        <v>0</v>
      </c>
      <c r="CY104" s="174">
        <f>SUMIF('Sunday Races 9-11-22'!$B$11:$B$20,$C104,'Sunday Races 9-11-22'!$AW$11:$AW$20)</f>
        <v>0</v>
      </c>
      <c r="CZ104" s="174">
        <f>SUMIF('Sunday Races 9-11-22'!$B$11:$B$20,$C104,'Sunday Races 9-11-22'!$AX$11:$AX$20)</f>
        <v>0</v>
      </c>
      <c r="DA104" s="174">
        <f>SUMIF('Sunday Races 9-11-22'!$B$11:$B$20,$C104,'Sunday Races 9-11-22'!$AY$11:$AY$20)</f>
        <v>0</v>
      </c>
      <c r="DB104" s="174">
        <f>SUMIF('Sunday Races 10-9-22'!$B$11:$B$21,$C104,'Sunday Races 10-9-22'!$AU$11:$AU$21)</f>
        <v>0</v>
      </c>
      <c r="DC104" s="174">
        <f>SUMIF('Sunday Races 10-9-22'!$B$11:$B$21,$C104,'Sunday Races 10-9-22'!$AV$11:$AV$21)</f>
        <v>0</v>
      </c>
      <c r="DD104" s="174">
        <f>SUMIF('Sunday Races 10-9-22'!$B$11:$B$21,$C104,'Sunday Races 10-9-22'!$AW$11:$AW$21)</f>
        <v>0</v>
      </c>
      <c r="DE104" s="174">
        <f>SUMIF('Sunday Races 10-9-22'!$B$11:$B$21,$C104,'Sunday Races 10-9-22'!$AX$11:$AX$21)</f>
        <v>0</v>
      </c>
      <c r="DF104" s="174">
        <f>SUMIF('Sunday Races 10-9-22'!$B$11:$B$21,$C104,'Sunday Races 10-9-22'!$AY$11:$AY$21)</f>
        <v>0</v>
      </c>
      <c r="DG104" s="174">
        <f>SUMIF('Sunday Races 10-23-22'!$B$11:$B$22,$C104,'Sunday Races 10-23-22'!$AU$11:$AU$22)</f>
        <v>0</v>
      </c>
      <c r="DH104" s="174">
        <f>SUMIF('Sunday Races 10-23-22'!$B$11:$B$22,$C104,'Sunday Races 10-23-22'!$AV$11:$AV$22)</f>
        <v>0</v>
      </c>
      <c r="DI104" s="174">
        <f>SUMIF('Sunday Races 10-23-22'!$B$11:$B$22,$C104,'Sunday Races 10-23-22'!$AW$11:$AW$22)</f>
        <v>0</v>
      </c>
      <c r="DJ104" s="174">
        <f>SUMIF('Sunday Races 10-23-22'!$B$11:$B$22,$C104,'Sunday Races 10-23-22'!$AX$11:$AX$22)</f>
        <v>0</v>
      </c>
      <c r="DK104" s="174">
        <f>SUMIF('Sunday Races 10-23-22'!$B$11:$B$22,$C104,'Sunday Races 10-23-22'!$AY$11:$AY$22)</f>
        <v>0</v>
      </c>
      <c r="DL104" s="175"/>
      <c r="DM104" s="176"/>
      <c r="DN104" s="177">
        <f t="shared" si="95"/>
        <v>0</v>
      </c>
      <c r="DO104" s="177">
        <f t="shared" si="95"/>
        <v>0</v>
      </c>
      <c r="DP104" s="177">
        <f t="shared" si="95"/>
        <v>0</v>
      </c>
      <c r="DQ104" s="177">
        <f t="shared" si="95"/>
        <v>0</v>
      </c>
      <c r="DR104" s="177">
        <f t="shared" si="95"/>
        <v>0</v>
      </c>
      <c r="DS104" s="177">
        <f t="shared" si="95"/>
        <v>0</v>
      </c>
      <c r="DT104" s="177">
        <f t="shared" si="95"/>
        <v>0</v>
      </c>
      <c r="DU104" s="177">
        <f t="shared" si="95"/>
        <v>0</v>
      </c>
      <c r="DV104" s="177">
        <f t="shared" si="95"/>
        <v>0</v>
      </c>
      <c r="DW104" s="177">
        <f t="shared" si="95"/>
        <v>0</v>
      </c>
      <c r="DX104" s="177">
        <f t="shared" si="96"/>
        <v>0</v>
      </c>
      <c r="DY104" s="177">
        <f t="shared" si="96"/>
        <v>0</v>
      </c>
      <c r="DZ104" s="177">
        <f t="shared" si="96"/>
        <v>0</v>
      </c>
      <c r="EA104" s="177">
        <f t="shared" si="96"/>
        <v>0</v>
      </c>
      <c r="EB104" s="177">
        <f t="shared" si="96"/>
        <v>0</v>
      </c>
      <c r="EC104" s="177">
        <f t="shared" si="96"/>
        <v>0</v>
      </c>
      <c r="ED104" s="177">
        <f t="shared" si="96"/>
        <v>0</v>
      </c>
      <c r="EE104" s="177">
        <f t="shared" si="96"/>
        <v>0</v>
      </c>
      <c r="EF104" s="177">
        <f t="shared" si="96"/>
        <v>0</v>
      </c>
      <c r="EG104" s="177">
        <f t="shared" si="96"/>
        <v>0</v>
      </c>
      <c r="EH104" s="177">
        <f t="shared" si="97"/>
        <v>0</v>
      </c>
      <c r="EI104" s="177">
        <f t="shared" si="97"/>
        <v>0</v>
      </c>
      <c r="EJ104" s="177">
        <f t="shared" si="97"/>
        <v>0</v>
      </c>
      <c r="EK104" s="177">
        <f t="shared" si="97"/>
        <v>0</v>
      </c>
      <c r="EL104" s="177">
        <f t="shared" si="97"/>
        <v>0</v>
      </c>
      <c r="EM104" s="177">
        <f t="shared" si="97"/>
        <v>0</v>
      </c>
      <c r="EN104" s="177">
        <f t="shared" si="97"/>
        <v>0</v>
      </c>
      <c r="EO104" s="177">
        <f t="shared" si="97"/>
        <v>0</v>
      </c>
      <c r="EP104" s="177">
        <f t="shared" si="97"/>
        <v>0</v>
      </c>
      <c r="EQ104" s="177">
        <f t="shared" si="97"/>
        <v>0</v>
      </c>
      <c r="ER104" s="177">
        <f t="shared" si="98"/>
        <v>0</v>
      </c>
      <c r="ES104" s="177">
        <f t="shared" si="98"/>
        <v>0</v>
      </c>
      <c r="ET104" s="177">
        <f t="shared" si="98"/>
        <v>0</v>
      </c>
      <c r="EU104" s="177">
        <f t="shared" si="98"/>
        <v>0</v>
      </c>
      <c r="EV104" s="177">
        <f t="shared" si="98"/>
        <v>0</v>
      </c>
      <c r="EW104" s="177">
        <f t="shared" si="98"/>
        <v>0</v>
      </c>
      <c r="EX104" s="177">
        <f t="shared" si="98"/>
        <v>0</v>
      </c>
      <c r="EY104" s="177">
        <f t="shared" si="98"/>
        <v>0</v>
      </c>
      <c r="EZ104" s="177">
        <f t="shared" si="98"/>
        <v>0</v>
      </c>
      <c r="FA104" s="177">
        <f t="shared" si="98"/>
        <v>0</v>
      </c>
      <c r="FB104" s="177">
        <f t="shared" si="99"/>
        <v>0</v>
      </c>
      <c r="FC104" s="177">
        <f t="shared" si="99"/>
        <v>0</v>
      </c>
      <c r="FD104" s="177">
        <f t="shared" si="99"/>
        <v>0</v>
      </c>
      <c r="FE104" s="177">
        <f t="shared" si="99"/>
        <v>0</v>
      </c>
      <c r="FF104" s="177">
        <f t="shared" si="99"/>
        <v>0</v>
      </c>
      <c r="FG104" s="177">
        <f t="shared" si="99"/>
        <v>0</v>
      </c>
      <c r="FH104" s="177">
        <f t="shared" si="99"/>
        <v>0</v>
      </c>
      <c r="FI104" s="177">
        <f t="shared" si="99"/>
        <v>0</v>
      </c>
      <c r="FJ104" s="177">
        <f t="shared" si="99"/>
        <v>0</v>
      </c>
      <c r="FK104" s="177">
        <f t="shared" si="99"/>
        <v>0</v>
      </c>
      <c r="FL104" s="177">
        <f t="shared" si="100"/>
        <v>0</v>
      </c>
      <c r="FM104" s="177">
        <f t="shared" si="100"/>
        <v>0</v>
      </c>
      <c r="FN104" s="177">
        <f t="shared" si="100"/>
        <v>0</v>
      </c>
      <c r="FO104" s="177">
        <f t="shared" si="100"/>
        <v>0</v>
      </c>
      <c r="FP104" s="177">
        <f t="shared" si="100"/>
        <v>0</v>
      </c>
      <c r="FQ104" s="177">
        <f t="shared" si="100"/>
        <v>0</v>
      </c>
      <c r="FR104" s="177">
        <f t="shared" si="100"/>
        <v>0</v>
      </c>
      <c r="FS104" s="177">
        <f t="shared" si="100"/>
        <v>0</v>
      </c>
      <c r="FT104" s="177">
        <f t="shared" si="100"/>
        <v>0</v>
      </c>
      <c r="FU104" s="177">
        <f t="shared" si="100"/>
        <v>0</v>
      </c>
      <c r="FV104" s="177">
        <f t="shared" si="100"/>
        <v>0</v>
      </c>
      <c r="FW104" s="177">
        <f t="shared" si="100"/>
        <v>0</v>
      </c>
      <c r="FX104" s="177">
        <f t="shared" si="100"/>
        <v>0</v>
      </c>
      <c r="FY104" s="177">
        <f t="shared" si="100"/>
        <v>0</v>
      </c>
      <c r="FZ104" s="177">
        <f t="shared" si="100"/>
        <v>0</v>
      </c>
      <c r="GA104" s="177"/>
      <c r="GB104" s="229">
        <f t="shared" ref="GB104:GB135" si="106">SUM(GD104:KD104)</f>
        <v>0</v>
      </c>
      <c r="GC104" s="229">
        <f t="shared" ref="GC104:GC135" si="107">COUNTIF(GD104:KD104,"&gt;0")</f>
        <v>0</v>
      </c>
      <c r="GD104" s="174">
        <f>SUMIF('One Day 12-04-21 Scots'!$B$11:$B$24,$C104,'One Day 12-04-21 Scots'!$AU$11:$AU$24)</f>
        <v>0</v>
      </c>
      <c r="GE104" s="174">
        <f>SUMIF('One Day 12-04-21 Scots'!$B$11:$B$24,$C104,'One Day 12-04-21 Scots'!$AV$11:$AV$24)</f>
        <v>0</v>
      </c>
      <c r="GF104" s="174">
        <f>SUMIF('One Day 12-04-21 Scots'!$B$11:$B$24,$C104,'One Day 12-04-21 Scots'!$AW$11:$AW$24)</f>
        <v>0</v>
      </c>
      <c r="GG104" s="174">
        <f>SUMIF('One Day 12-04-21 Scots'!$B$11:$B$24,$C104,'One Day 12-04-21 Scots'!$AX$11:$AX$24)</f>
        <v>0</v>
      </c>
      <c r="GH104" s="174">
        <f>SUMIF('One Day 12-04-21 Scots'!$B$11:$B$24,$C104,'One Day 12-04-21 Scots'!$AY$11:$AY$24)</f>
        <v>0</v>
      </c>
      <c r="GI104" s="174">
        <f>SUMIF('One Day 12-04-21 Thistles'!$B$11:$B$25,$C104,'One Day 12-04-21 Thistles'!$AU$11:$AU$25)</f>
        <v>0</v>
      </c>
      <c r="GJ104" s="174">
        <f>SUMIF('One Day 12-04-21 Thistles'!$B$11:$B$25,$C104,'One Day 12-04-21 Thistles'!$AV$11:$AV$25)</f>
        <v>0</v>
      </c>
      <c r="GK104" s="174">
        <f>SUMIF('One Day 12-04-21 Thistles'!$B$11:$B$25,$C104,'One Day 12-04-21 Thistles'!$AW$11:$AW$25)</f>
        <v>0</v>
      </c>
      <c r="GL104" s="174">
        <f>SUMIF('One Day 12-04-21 Thistles'!$B$11:$B$25,$C104,'One Day 12-04-21 Thistles'!$AX$11:$AX$25)</f>
        <v>0</v>
      </c>
      <c r="GM104" s="174">
        <f>SUMIF('One Day 12-04-21 Thistles'!$B$11:$B$25,$C104,'One Day 12-04-21 Thistles'!$AY$11:$AY$25)</f>
        <v>0</v>
      </c>
      <c r="GN104" s="174">
        <f>SUMIF('Chili One Day 2-12-22 Scots'!$B$11:$B$27,$C104,'Chili One Day 2-12-22 Scots'!$AU$11:$AU$27)</f>
        <v>0</v>
      </c>
      <c r="GO104" s="174">
        <f>SUMIF('Chili One Day 2-12-22 Scots'!$B$11:$B$27,$C104,'Chili One Day 2-12-22 Scots'!$AV$11:$AV$27)</f>
        <v>0</v>
      </c>
      <c r="GP104" s="174">
        <f>SUMIF('Chili One Day 2-12-22 Scots'!$B$11:$B$27,$C104,'Chili One Day 2-12-22 Scots'!$AW$11:$AW$27)</f>
        <v>0</v>
      </c>
      <c r="GQ104" s="174">
        <f>SUMIF('Chili One Day 2-12-22 Scots'!$B$11:$B$27,$C104,'Chili One Day 2-12-22 Scots'!$AX$11:$AX$27)</f>
        <v>0</v>
      </c>
      <c r="GR104" s="174">
        <f>SUMIF('Chili One Day 2-12-22 Scots'!$B$11:$B$27,$C104,'Chili One Day 2-12-22 Scots'!$AY$11:$AY$27)</f>
        <v>0</v>
      </c>
      <c r="GS104" s="174">
        <f>SUMIF('Chili One Day 2-12-22 Thistles'!$B$11:$B$27,$C104,'Chili One Day 2-12-22 Thistles'!$AU$11:$AU$27)</f>
        <v>0</v>
      </c>
      <c r="GT104" s="174">
        <f>SUMIF('Chili One Day 2-12-22 Thistles'!$B$11:$B$27,$C104,'Chili One Day 2-12-22 Thistles'!$AV$11:$AV$27)</f>
        <v>0</v>
      </c>
      <c r="GU104" s="174">
        <f>SUMIF('Chili One Day 2-12-22 Thistles'!$B$11:$B$27,$C104,'Chili One Day 2-12-22 Thistles'!$AW$11:$AW$27)</f>
        <v>0</v>
      </c>
      <c r="GV104" s="174">
        <f>SUMIF('Chili One Day 2-12-22 Thistles'!$B$11:$B$27,$C104,'Chili One Day 2-12-22 Thistles'!$AX$11:$AX$27)</f>
        <v>0</v>
      </c>
      <c r="GW104" s="174">
        <f>SUMIF('Chili One Day 2-12-22 Thistles'!$B$11:$B$27,$C104,'Chili One Day 2-12-22 Thistles'!$AY$11:$AY$27)</f>
        <v>0</v>
      </c>
      <c r="GX104" s="174">
        <f>SUMIF('Ironman One Day 3-5-22 FS'!$B$11:$B$26,$C104,'Ironman One Day 3-5-22 FS'!$AU$11:$AU$26)</f>
        <v>0</v>
      </c>
      <c r="GY104" s="174">
        <f>SUMIF('Ironman One Day 3-5-22 FS'!$B$11:$B$26,$C104,'Ironman One Day 3-5-22 FS'!$AV$11:$AV$26)</f>
        <v>0</v>
      </c>
      <c r="GZ104" s="174">
        <f>SUMIF('Ironman One Day 3-5-22 FS'!$B$11:$B$26,$C104,'Ironman One Day 3-5-22 FS'!$AW$11:$AW$26)</f>
        <v>0</v>
      </c>
      <c r="HA104" s="174">
        <f>SUMIF('Ironman One Day 3-5-22 FS'!$B$11:$B$26,$C104,'Ironman One Day 3-5-22 FS'!$AX$11:$AX$26)</f>
        <v>0</v>
      </c>
      <c r="HB104" s="174">
        <f>SUMIF('Ironman One Day 3-5-22 FS'!$B$11:$B$26,$C104,'Ironman One Day 3-5-22 FS'!$AY$11:$AY$26)</f>
        <v>0</v>
      </c>
      <c r="HC104" s="174">
        <f>SUMIF('Ironman One Day 3-5-22 420'!$B$11:$B$26,$C104,'Ironman One Day 3-5-22 420'!$AU$11:$AU$26)</f>
        <v>0</v>
      </c>
      <c r="HD104" s="174">
        <f>SUMIF('Ironman One Day 3-5-22 420'!$B$11:$B$26,$C104,'Ironman One Day 3-5-22 420'!$AV$11:$AV$26)</f>
        <v>0</v>
      </c>
      <c r="HE104" s="174">
        <f>SUMIF('Ironman One Day 3-5-22 420'!$B$11:$B$26,$C104,'Ironman One Day 3-5-22 420'!$AW$11:$AW$26)</f>
        <v>0</v>
      </c>
      <c r="HF104" s="174">
        <f>SUMIF('Ironman One Day 3-5-22 420'!$B$11:$B$26,$C104,'Ironman One Day 3-5-22 420'!$AX$11:$AX$26)</f>
        <v>0</v>
      </c>
      <c r="HG104" s="174">
        <f>SUMIF('Ironman One Day 3-5-22 420'!$B$11:$B$26,$C104,'Ironman One Day 3-5-22 420'!$AY$11:$AY$26)</f>
        <v>0</v>
      </c>
      <c r="HH104" s="174">
        <f>SUMIF('Easter One Day 4-16-22 FS'!$B$11:$B$25,$C104,'Easter One Day 4-16-22 FS'!$AU$11:$AU$25)</f>
        <v>0</v>
      </c>
      <c r="HI104" s="174">
        <f>SUMIF('Easter One Day 4-16-22 FS'!$B$11:$B$25,$C104,'Easter One Day 4-16-22 FS'!$AV$11:$AV$25)</f>
        <v>0</v>
      </c>
      <c r="HJ104" s="174">
        <f>SUMIF('Easter One Day 4-16-22 FS'!$B$11:$B$25,$C104,'Easter One Day 4-16-22 FS'!$AW$11:$AW$25)</f>
        <v>0</v>
      </c>
      <c r="HK104" s="174">
        <f>SUMIF('Easter One Day 4-16-22 FS'!$B$11:$B$25,$C104,'Easter One Day 4-16-22 FS'!$AX$11:$AX$25)</f>
        <v>0</v>
      </c>
      <c r="HL104" s="174">
        <f>SUMIF('Easter One Day 4-16-22 FS'!$B$11:$B$25,$C104,'Easter One Day 4-16-22 FS'!$AY$11:$AY$25)</f>
        <v>0</v>
      </c>
      <c r="HM104" s="174">
        <f>SUMIF('Easter One Day 4-16-22 TH'!$B$11:$B$25,$C104,'Easter One Day 4-16-22 TH'!$AU$11:$AU$25)</f>
        <v>0</v>
      </c>
      <c r="HN104" s="174">
        <f>SUMIF('Easter One Day 4-16-22 TH'!$B$11:$B$25,$C104,'Easter One Day 4-16-22 TH'!$AV$11:$AV$25)</f>
        <v>0</v>
      </c>
      <c r="HO104" s="174">
        <f>SUMIF('Easter One Day 4-16-22 TH'!$B$11:$B$25,$C104,'Easter One Day 4-16-22 TH'!$AW$11:$AW$25)</f>
        <v>0</v>
      </c>
      <c r="HP104" s="174">
        <f>SUMIF('Easter One Day 4-16-22 TH'!$B$11:$B$25,$C104,'Easter One Day 4-16-22 TH'!$AX$11:$AX$25)</f>
        <v>0</v>
      </c>
      <c r="HQ104" s="174">
        <f>SUMIF('Easter One Day 4-16-22 TH'!$B$11:$B$25,$C104,'Easter One Day 4-16-22 TH'!$AY$11:$AY$25)</f>
        <v>0</v>
      </c>
      <c r="HR104" s="174">
        <f>SUMIF('Long Distance Race 5-7-22'!$B$11:$B$25,$C104,'Long Distance Race 5-7-22'!$AU$11:$AU$25)</f>
        <v>0</v>
      </c>
      <c r="HS104" s="174">
        <f>SUMIF('Long Distance Race 5-7-22'!$B$11:$B$18,$C104,'Long Distance Race 5-7-22'!$AV$11:$AV$18)</f>
        <v>0</v>
      </c>
      <c r="HT104" s="174">
        <f>SUMIF('Long Distance Race 5-7-22'!$B$11:$B$18,$C104,'Long Distance Race 5-7-22'!$AW$11:$AW$18)</f>
        <v>0</v>
      </c>
      <c r="HU104" s="174">
        <f>SUMIF('Long Distance Race 5-7-22'!$B$11:$B$18,$C104,'Long Distance Race 5-7-22'!$AX$11:$AX$18)</f>
        <v>0</v>
      </c>
      <c r="HV104" s="174">
        <f>SUMIF('Long Distance Race 5-7-22'!$B$11:$B$18,$C104,'Long Distance Race 5-7-22'!$AY$11:$AY$18)</f>
        <v>0</v>
      </c>
      <c r="HW104" s="174">
        <f>SUMIF('Memorial Day Regatta 5-28-22 Op'!$B$11:$B$25,$C104,'Memorial Day Regatta 5-28-22 Op'!$AU$11:$AU$25)</f>
        <v>0</v>
      </c>
      <c r="HX104" s="174">
        <f>SUMIF('Memorial Day Regatta 5-28-22 Op'!$B$11:$B$18,$C104,'Memorial Day Regatta 5-28-22 Op'!$AV$11:$AV$18)</f>
        <v>0</v>
      </c>
      <c r="HY104" s="174">
        <f>SUMIF('Memorial Day Regatta 5-28-22 Op'!$B$11:$B$18,$C104,'Memorial Day Regatta 5-28-22 Op'!$AW$11:$AW$18)</f>
        <v>0</v>
      </c>
      <c r="HZ104" s="174">
        <f>SUMIF('Memorial Day Regatta 5-28-22 Op'!$B$11:$B$18,$C104,'Memorial Day Regatta 5-28-22 Op'!$AX$11:$AX$18)</f>
        <v>0</v>
      </c>
      <c r="IA104" s="174">
        <f>SUMIF('Memorial Day Regatta 5-28-22 Op'!$B$11:$B$18,$C104,'Memorial Day Regatta 5-28-22 Op'!$AY$11:$AY$18)</f>
        <v>0</v>
      </c>
      <c r="IB104" s="174">
        <f>SUMIF('Caldwell Cup 6-25-22 TH'!$B$11:$B$25,$C104,'Caldwell Cup 6-25-22 TH'!$AU$11:$AU$25)</f>
        <v>0</v>
      </c>
      <c r="IC104" s="174">
        <f>SUMIF('Caldwell Cup 6-25-22 TH'!$B$11:$B$25,$C104,'Caldwell Cup 6-25-22 TH'!$AV$11:$AV$25)</f>
        <v>0</v>
      </c>
      <c r="ID104" s="174">
        <f>SUMIF('Caldwell Cup 6-25-22 TH'!$B$11:$B$25,$C104,'Caldwell Cup 6-25-22 TH'!$AW$11:$AW$25)</f>
        <v>0</v>
      </c>
      <c r="IE104" s="174">
        <f>SUMIF('Caldwell Cup 6-25-22 TH'!$B$11:$B$25,$C104,'Caldwell Cup 6-25-22 TH'!$AX$11:$AX$25)</f>
        <v>0</v>
      </c>
      <c r="IF104" s="174">
        <f>SUMIF('Caldwell Cup 6-25-22 TH'!$B$11:$B$25,$C104,'Caldwell Cup 6-25-22 TH'!$AY$11:$AY$25)</f>
        <v>0</v>
      </c>
      <c r="IG104" s="174">
        <f>SUMIF('Caldwell Cup 6-25-22 FS'!$B$11:$B$21,$C104,'Caldwell Cup 6-25-22 FS'!$AU$11:$AU$21)</f>
        <v>0</v>
      </c>
      <c r="IH104" s="174">
        <f>SUMIF('Caldwell Cup 6-25-22 FS'!$B$11:$B$21,$C104,'Caldwell Cup 6-25-22 FS'!$AV$11:$AV$21)</f>
        <v>0</v>
      </c>
      <c r="II104" s="174">
        <f>SUMIF('Caldwell Cup 6-25-22 FS'!$B$11:$B$21,$C104,'Caldwell Cup 6-25-22 FS'!$AW$11:$AW$21)</f>
        <v>0</v>
      </c>
      <c r="IJ104" s="174">
        <f>SUMIF('Caldwell Cup 6-25-22 FS'!$B$11:$B$21,$C104,'Caldwell Cup 6-25-22 FS'!$AX$11:$AX$21)</f>
        <v>0</v>
      </c>
      <c r="IK104" s="174">
        <f>SUMIF('Caldwell Cup 6-25-22 FS'!$B$11:$B$21,$C104,'Caldwell Cup 6-25-22 FS'!$AY$11:$AY$21)</f>
        <v>0</v>
      </c>
      <c r="IL104" s="174">
        <f>SUMIF('Caldwell Cup 6-25-22 Lasers'!$B$11:$B$23,$C104,'Caldwell Cup 6-25-22 Lasers'!$AU$11:$AU$23)</f>
        <v>0</v>
      </c>
      <c r="IM104" s="174">
        <f>SUMIF('Caldwell Cup 6-25-22 Lasers'!$B$11:$B$23,$C104,'Caldwell Cup 6-25-22 Lasers'!$AV$11:$AV$23)</f>
        <v>0</v>
      </c>
      <c r="IN104" s="174">
        <f>SUMIF('Caldwell Cup 6-25-22 Lasers'!$B$11:$B$23,$C104,'Caldwell Cup 6-25-22 Lasers'!$AW$11:$AW$23)</f>
        <v>0</v>
      </c>
      <c r="IO104" s="174">
        <f>SUMIF('Caldwell Cup 6-25-22 Lasers'!$B$11:$B$23,$C104,'Caldwell Cup 6-25-22 Lasers'!$AX$11:$AX$23)</f>
        <v>0</v>
      </c>
      <c r="IP104" s="174">
        <f>SUMIF('Caldwell Cup 6-25-22 Lasers'!$B$11:$B$23,$C104,'Caldwell Cup 6-25-22 Lasers'!$AY$11:$AY$23)</f>
        <v>0</v>
      </c>
      <c r="IQ104" s="174">
        <f>SUMIF('Labor Day Regatta 9-3-22 FS'!$B$11:$B$30,$C104,'Labor Day Regatta 9-3-22 FS'!$AU$11:$AU$30)</f>
        <v>0</v>
      </c>
      <c r="IR104" s="174">
        <f>SUMIF('Labor Day Regatta 9-3-22 FS'!$B$11:$B$30,$C104,'Labor Day Regatta 9-3-22 FS'!$AV$11:$AV$30)</f>
        <v>0</v>
      </c>
      <c r="IS104" s="174">
        <f>SUMIF('Labor Day Regatta 9-3-22 FS'!$B$11:$B$30,$C104,'Labor Day Regatta 9-3-22 FS'!$AW$11:$AW$30)</f>
        <v>0</v>
      </c>
      <c r="IT104" s="174">
        <f>SUMIF('Labor Day Regatta 9-3-22 FS'!$B$11:$B$30,$C104,'Labor Day Regatta 9-3-22 FS'!$AX$11:$AX$30)</f>
        <v>0</v>
      </c>
      <c r="IU104" s="174">
        <f>SUMIF('Labor Day Regatta 9-3-22 FS'!$B$11:$B$30,$C104,'Labor Day Regatta 9-3-22 FS'!$AY$11:$AY$30)</f>
        <v>0</v>
      </c>
      <c r="IV104" s="174">
        <f>SUMIF('2022-09-17 Leukemia Cup FS'!$B$11:$B$26,$C104,'2022-09-17 Leukemia Cup FS'!$AU$11:$AU$26)</f>
        <v>0</v>
      </c>
      <c r="IW104" s="174">
        <f>SUMIF('2022-09-17 Leukemia Cup FS'!$B$11:$B$26,$C104,'2022-09-17 Leukemia Cup FS'!$AV$11:$AV$26)</f>
        <v>0</v>
      </c>
      <c r="IX104" s="174">
        <f>SUMIF('2022-09-17 Leukemia Cup FS'!$B$11:$B$26,$C104,'2022-09-17 Leukemia Cup FS'!$AW$11:$AW$26)</f>
        <v>0</v>
      </c>
      <c r="IY104" s="174">
        <f>SUMIF('2022-09-17 Leukemia Cup FS'!$B$11:$B$26,$C104,'2022-09-17 Leukemia Cup FS'!$AX$11:$AX$26)</f>
        <v>0</v>
      </c>
      <c r="IZ104" s="174">
        <f>SUMIF('2022-09-17 Leukemia Cup FS'!$B$11:$B$26,$C104,'2022-09-17 Leukemia Cup FS'!$AY$11:$AY$26)</f>
        <v>0</v>
      </c>
      <c r="JA104" s="174">
        <f>SUMIF('2022-09-17 Leukemia Cup TH'!$B$11:$B$28,$C104,'2022-09-17 Leukemia Cup TH'!$AU$11:$AU$28)</f>
        <v>0</v>
      </c>
      <c r="JB104" s="174">
        <f>SUMIF('2022-09-17 Leukemia Cup TH'!$B$11:$B$28,$C104,'2022-09-17 Leukemia Cup TH'!$AV$11:$AV$28)</f>
        <v>0</v>
      </c>
      <c r="JC104" s="174">
        <f>SUMIF('2022-09-17 Leukemia Cup TH'!$B$11:$B$28,$C104,'2022-09-17 Leukemia Cup TH'!$AW$11:$AW$28)</f>
        <v>0</v>
      </c>
      <c r="JD104" s="174">
        <f>SUMIF('2022-09-17 Leukemia Cup TH'!$B$11:$B$28,$C104,'2022-09-17 Leukemia Cup TH'!$AX$11:$AX$28)</f>
        <v>0</v>
      </c>
      <c r="JE104" s="174">
        <f>SUMIF('2022-09-17 Leukemia Cup TH'!$B$11:$B$28,$C104,'2022-09-17 Leukemia Cup TH'!$AY$11:$AY$28)</f>
        <v>0</v>
      </c>
      <c r="JF104" s="174">
        <f>SUMIF('Smith-Berry LDR 9-24-22'!$B$11:$B$30,$C104,'Smith-Berry LDR 9-24-22'!$AU$11:$AU$30)</f>
        <v>0</v>
      </c>
      <c r="JG104" s="174">
        <f>SUMIF('Smith-Berry LDR 9-24-22'!$B$11:$B$30,$C104,'Smith-Berry LDR 9-24-22'!$AV$11:$AV$30)</f>
        <v>0</v>
      </c>
      <c r="JH104" s="174">
        <f>SUMIF('Smith-Berry LDR 9-24-22'!$B$11:$B$30,$C104,'Smith-Berry LDR 9-24-22'!$AW$11:$AW$30)</f>
        <v>0</v>
      </c>
      <c r="JI104" s="174">
        <f>SUMIF('Smith-Berry LDR 9-24-22'!$B$11:$B$30,$C104,'Smith-Berry LDR 9-24-22'!$AX$11:$AX$30)</f>
        <v>0</v>
      </c>
      <c r="JJ104" s="174">
        <f>SUMIF('Smith-Berry LDR 9-24-22'!$B$11:$B$30,$C104,'Smith-Berry LDR 9-24-22'!$AY$11:$AY$30)</f>
        <v>0</v>
      </c>
      <c r="JK104" s="174">
        <f>SUMIF('Great Scot 10-1-22 Cham'!$B$11:$B$38,$C104,'Great Scot 10-1-22 Cham'!$AU$11:$AU$38)</f>
        <v>0</v>
      </c>
      <c r="JL104" s="174">
        <f>SUMIF('Great Scot 10-1-22 Cham'!$B$11:$B$38,$C104,'Great Scot 10-1-22 Cham'!$AV$11:$AV$38)</f>
        <v>0</v>
      </c>
      <c r="JM104" s="174">
        <f>SUMIF('Great Scot 10-1-22 Cham'!$B$11:$B$38,$C104,'Great Scot 10-1-22 Cham'!$AW$11:$AW$38)</f>
        <v>0</v>
      </c>
      <c r="JN104" s="174">
        <f>SUMIF('Great Scot 10-1-22 Cham'!$B$11:$B$38,$C104,'Great Scot 10-1-22 Cham'!$AX$11:$AX$38)</f>
        <v>0</v>
      </c>
      <c r="JO104" s="174">
        <f>SUMIF('Great Scot 10-1-22 Cham'!$B$11:$B$38,$C104,'Great Scot 10-1-22 Cham'!$AY$11:$AY$38)</f>
        <v>0</v>
      </c>
      <c r="JP104" s="174">
        <f>SUMIF('Great Scot 10-1-22 Chal'!$B$11:$B$28,$C104,'Great Scot 10-1-22 Chal'!$AU$11:$AU$28)</f>
        <v>0</v>
      </c>
      <c r="JQ104" s="174">
        <f>SUMIF('Great Scot 10-1-22 Chal'!$B$11:$B$28,$C104,'Great Scot 10-1-22 Chal'!$AV$11:$AV$28)</f>
        <v>0</v>
      </c>
      <c r="JR104" s="174">
        <f>SUMIF('Great Scot 10-1-22 Chal'!$B$11:$B$28,$C104,'Great Scot 10-1-22 Chal'!$AW$11:$AW$28)</f>
        <v>0</v>
      </c>
      <c r="JS104" s="174">
        <f>SUMIF('Great Scot 10-1-22 Chal'!$B$11:$B$28,$C104,'Great Scot 10-1-22 Chal'!$AX$11:$AX$28)</f>
        <v>0</v>
      </c>
      <c r="JT104" s="174">
        <f>SUMIF('Great Scot 10-1-22 Chal'!$B$11:$B$28,$C104,'Great Scot 10-1-22 Chal'!$AY$11:$AY$28)</f>
        <v>0</v>
      </c>
      <c r="JU104" s="174">
        <f>SUMIF('Great Pumpkin Regatta 10-15-22'!$B$11:$B$54,$C104,'Great Pumpkin Regatta 10-15-22'!$AU$11:$AU$54)</f>
        <v>0</v>
      </c>
      <c r="JV104" s="174">
        <f>SUMIF('Great Pumpkin Regatta 10-15-22'!$B$11:$B$54,$C104,'Great Pumpkin Regatta 10-15-22'!$AV$11:$AV$54)</f>
        <v>0</v>
      </c>
      <c r="JW104" s="174">
        <f>SUMIF('Great Pumpkin Regatta 10-15-22'!$B$11:$B$54,$C104,'Great Pumpkin Regatta 10-15-22'!$AW$11:$AW$54)</f>
        <v>0</v>
      </c>
      <c r="JX104" s="174">
        <f>SUMIF('Great Pumpkin Regatta 10-15-22'!$B$11:$B$54,$C104,'Great Pumpkin Regatta 10-15-22'!$AX$11:$AX$54)</f>
        <v>0</v>
      </c>
      <c r="JY104" s="174">
        <f>SUMIF('Great Pumpkin Regatta 10-15-22'!$B$11:$B$54,$C104,'Great Pumpkin Regatta 10-15-22'!$AY$11:$AY$54)</f>
        <v>0</v>
      </c>
      <c r="JZ104" s="174">
        <f>SUMIF('One Day Regatta 10-29-22 FS'!$B$11:$B$19,$C104,'One Day Regatta 10-29-22 FS'!$AU$11:$AU$19)</f>
        <v>0</v>
      </c>
      <c r="KA104" s="174">
        <f>SUMIF('One Day Regatta 10-29-22 FS'!$B$11:$B$19,$C104,'One Day Regatta 10-29-22 FS'!$AV$11:$AV$19)</f>
        <v>0</v>
      </c>
      <c r="KB104" s="174">
        <f>SUMIF('One Day Regatta 10-29-22 FS'!$B$11:$B$19,$C104,'One Day Regatta 10-29-22 FS'!$AW$11:$AW$19)</f>
        <v>0</v>
      </c>
      <c r="KC104" s="174">
        <f>SUMIF('One Day Regatta 10-29-22 FS'!$B$11:$B$19,$C104,'One Day Regatta 10-29-22 FS'!$AX$11:$AX$19)</f>
        <v>0</v>
      </c>
      <c r="KD104" s="174">
        <f>SUMIF('One Day Regatta 10-29-22 FS'!$B$11:$B$19,$C104,'One Day Regatta 10-29-22 FS'!$AY$11:$AY$19)</f>
        <v>0</v>
      </c>
    </row>
    <row r="105" spans="1:290" ht="15" customHeight="1" x14ac:dyDescent="0.2">
      <c r="A105" s="400" t="s">
        <v>1369</v>
      </c>
      <c r="B105" s="134">
        <f t="shared" si="69"/>
        <v>36</v>
      </c>
      <c r="C105" s="170" t="s">
        <v>155</v>
      </c>
      <c r="D105" s="171">
        <f t="shared" si="101"/>
        <v>0</v>
      </c>
      <c r="E105" s="172">
        <f t="shared" si="102"/>
        <v>0</v>
      </c>
      <c r="F105" s="171">
        <f t="shared" si="103"/>
        <v>0</v>
      </c>
      <c r="G105" s="171">
        <v>0</v>
      </c>
      <c r="H105" s="171">
        <f t="shared" si="104"/>
        <v>0</v>
      </c>
      <c r="I105" s="173">
        <f t="shared" si="105"/>
        <v>0</v>
      </c>
      <c r="J105" s="173"/>
      <c r="K105" s="174">
        <f>SUMIF('Saturday Race 11-06-21'!$B$11:$B$21,$C105,'Saturday Race 11-06-21'!$AU$11:$AU$21)</f>
        <v>0</v>
      </c>
      <c r="L105" s="174">
        <f>SUMIF('Saturday Race 11-06-21'!$B$11:$B$21,$C105,'Saturday Race 11-06-21'!$AV$11:$AV$21)</f>
        <v>0</v>
      </c>
      <c r="M105" s="174">
        <f>SUMIF('Saturday Race 11-06-21'!$B$11:$B$21,$C105,'Saturday Race 11-06-21'!$AW$11:$AW$21)</f>
        <v>0</v>
      </c>
      <c r="N105" s="174">
        <f>SUMIF('Saturday Race 11-06-21'!$B$11:$B$21,$C105,'Saturday Race 11-06-21'!$AX$11:$AX$21)</f>
        <v>0</v>
      </c>
      <c r="O105" s="174">
        <f>SUMIF('Saturday Race 11-06-21'!$B$11:$B$21,$C105,'Saturday Race 11-06-21'!$AY$11:$AY$21)</f>
        <v>0</v>
      </c>
      <c r="P105" s="174">
        <f>SUMIF('Saturday Race 11-20-21'!$B$11:$B$20,$C105,'Saturday Race 11-20-21'!$AU$11:$AU$20)</f>
        <v>0</v>
      </c>
      <c r="Q105" s="174">
        <f>SUMIF('Saturday Race 11-20-21'!$B$11:$B$20,$C105,'Saturday Race 11-20-21'!$AV$11:$AV$20)</f>
        <v>0</v>
      </c>
      <c r="R105" s="174">
        <f>SUMIF('Saturday Race 11-20-21'!$B$11:$B$20,$C105,'Saturday Race 11-20-21'!$AW$11:$AW$20)</f>
        <v>0</v>
      </c>
      <c r="S105" s="174">
        <f>SUMIF('Saturday Race 11-20-21'!$B$11:$B$20,$C105,'Saturday Race 11-20-21'!$AX$11:$AX$20)</f>
        <v>0</v>
      </c>
      <c r="T105" s="174">
        <f>SUMIF('Saturday Race 11-20-21'!$B$11:$B$20,$C105,'Saturday Race 11-20-21'!$AY$11:$AY$20)</f>
        <v>0</v>
      </c>
      <c r="U105" s="174">
        <f>SUMIF('Saturday Race 1-08-22'!$B$11:$B$20,$C105,'Saturday Race 1-08-22'!$AU$11:$AU$20)</f>
        <v>0</v>
      </c>
      <c r="V105" s="174">
        <f>SUMIF('Saturday Race 1-08-22'!$B$11:$B$20,$C105,'Saturday Race 1-08-22'!$AV$11:$AV$20)</f>
        <v>0</v>
      </c>
      <c r="W105" s="174">
        <f>SUMIF('Saturday Race 1-08-22'!$B$11:$B$20,$C105,'Saturday Race 1-08-22'!$AW$11:$AW$20)</f>
        <v>0</v>
      </c>
      <c r="X105" s="174">
        <f>SUMIF('Saturday Race 1-08-22'!$B$11:$B$20,$C105,'Saturday Race 1-08-22'!$AX$11:$AX$20)</f>
        <v>0</v>
      </c>
      <c r="Y105" s="174">
        <f>SUMIF('Saturday Race 1-08-22'!$B$11:$B$20,$C105,'Saturday Race 1-08-22'!$AY$11:$AY$20)</f>
        <v>0</v>
      </c>
      <c r="Z105" s="174">
        <f>SUMIF('Saturday Race 1-22-22'!$B$11:$B$20,$C105,'Saturday Race 1-22-22'!$AU$11:$AU$20)</f>
        <v>0</v>
      </c>
      <c r="AA105" s="174">
        <f>SUMIF('Saturday Race 1-22-22'!$B$11:$B$20,$C105,'Saturday Race 1-22-22'!$AV$11:$AV$20)</f>
        <v>0</v>
      </c>
      <c r="AB105" s="174">
        <f>SUMIF('Saturday Race 1-22-22'!$B$11:$B$20,$C105,'Saturday Race 1-22-22'!$AW$11:$AW$20)</f>
        <v>0</v>
      </c>
      <c r="AC105" s="174">
        <f>SUMIF('Saturday Race 1-22-22'!$B$11:$B$20,$C105,'Saturday Race 1-22-22'!$AX$11:$AX$20)</f>
        <v>0</v>
      </c>
      <c r="AD105" s="174">
        <f>SUMIF('Saturday Race 1-22-22'!$B$11:$B$20,$C105,'Saturday Race 1-22-22'!$AY$11:$AY$20)</f>
        <v>0</v>
      </c>
      <c r="AE105" s="174">
        <f>SUMIF('Sunday Race 2-6-22'!$B$11:$B$20,$C105,'Sunday Race 2-6-22'!$AU$11:$AU$20)</f>
        <v>0</v>
      </c>
      <c r="AF105" s="174">
        <f>SUMIF('Sunday Race 2-6-22'!$B$11:$B$20,$C105,'Sunday Race 2-6-22'!$AV$11:$AV$20)</f>
        <v>0</v>
      </c>
      <c r="AG105" s="174">
        <f>SUMIF('Sunday Race 2-6-22'!$B$11:$B$20,$C105,'Sunday Race 2-6-22'!$AW$11:$AW$20)</f>
        <v>0</v>
      </c>
      <c r="AH105" s="174">
        <f>SUMIF('Sunday Race 2-6-22'!$B$11:$B$20,$C105,'Sunday Race 2-6-22'!$AX$11:$AX$20)</f>
        <v>0</v>
      </c>
      <c r="AI105" s="174">
        <f>SUMIF('Sunday Race 2-6-22'!$B$11:$B$20,$C105,'Sunday Race 2-6-22'!$AY$11:$AY$20)</f>
        <v>0</v>
      </c>
      <c r="AJ105" s="174">
        <f>SUMIF('Sunday Race 2-20-22'!$B$11:$B$26,$C105,'Sunday Race 2-20-22'!$AU$11:$AU$26)</f>
        <v>0</v>
      </c>
      <c r="AK105" s="174">
        <f>SUMIF('Sunday Race 2-20-22'!$B$11:$B$26,$C105,'Sunday Race 2-20-22'!$AV$11:$AV$26)</f>
        <v>0</v>
      </c>
      <c r="AL105" s="174">
        <f>SUMIF('Sunday Race 2-20-22'!$B$11:$B$26,$C105,'Sunday Race 2-20-22'!$AW$11:$AW$26)</f>
        <v>0</v>
      </c>
      <c r="AM105" s="174">
        <f>SUMIF('Sunday Race 2-20-22'!$B$11:$B$26,$C105,'Sunday Race 2-20-22'!$AX$11:$AX$26)</f>
        <v>0</v>
      </c>
      <c r="AN105" s="174">
        <f>SUMIF('Sunday Race 2-20-22'!$B$11:$B$26,$C105,'Sunday Race 2-20-22'!$AY$11:$AY$26)</f>
        <v>0</v>
      </c>
      <c r="AO105" s="174">
        <f>SUMIF('Sunday Race 2-27-22'!$B$11:$B$20,$C105,'Sunday Race 2-27-22'!$AU$11:$AU$20)</f>
        <v>0</v>
      </c>
      <c r="AP105" s="174">
        <f>SUMIF('Sunday Race 2-27-22'!$B$11:$B$20,$C105,'Sunday Race 2-27-22'!$AV$11:$AV$20)</f>
        <v>0</v>
      </c>
      <c r="AQ105" s="174">
        <f>SUMIF('Sunday Race 2-27-22'!$B$11:$B$20,$C105,'Sunday Race 2-27-22'!$AW$11:$AW$20)</f>
        <v>0</v>
      </c>
      <c r="AR105" s="174">
        <f>SUMIF('Sunday Race 2-27-22'!$B$11:$B$20,$C105,'Sunday Race 2-27-22'!$AX$11:$AX$20)</f>
        <v>0</v>
      </c>
      <c r="AS105" s="174">
        <f>SUMIF('Sunday Race 2-27-22'!$B$11:$B$20,$C105,'Sunday Race 2-27-22'!$AY$11:$AY$20)</f>
        <v>0</v>
      </c>
      <c r="AT105" s="174">
        <f>SUMIF('Sunday Race 3-13-22'!$B$11:$B$25,$C105,'Sunday Race 3-13-22'!$AU$11:$AU$25)</f>
        <v>0</v>
      </c>
      <c r="AU105" s="174">
        <f>SUMIF('Sunday Race 3-13-22'!$B$11:$B$25,$C105,'Sunday Race 3-13-22'!$AV$11:$AV$25)</f>
        <v>0</v>
      </c>
      <c r="AV105" s="174">
        <f>SUMIF('Sunday Race 3-13-22'!$B$11:$B$25,$C105,'Sunday Race 3-13-22'!$AW$11:$AW$25)</f>
        <v>0</v>
      </c>
      <c r="AW105" s="174">
        <f>SUMIF('Sunday Race 3-13-22'!$B$11:$B$25,$C105,'Sunday Race 3-13-22'!$AX$11:$AX$25)</f>
        <v>0</v>
      </c>
      <c r="AX105" s="174">
        <f>SUMIF('Sunday Race 3-13-22'!$B$11:$B$25,$C105,'Sunday Race 3-13-22'!$AY$11:$AY$25)</f>
        <v>0</v>
      </c>
      <c r="AY105" s="174">
        <f>SUMIF('Saturday Race 3-19-22'!$B$11:$B$15,$C105,'Saturday Race 3-19-22'!$AU$11:$AU$15)</f>
        <v>0</v>
      </c>
      <c r="AZ105" s="174">
        <f>SUMIF('Saturday Race 3-19-22'!$B$11:$B$15,$C105,'Saturday Race 3-19-22'!$AV$11:$AV$15)</f>
        <v>0</v>
      </c>
      <c r="BA105" s="174">
        <f>SUMIF('Saturday Race 3-19-22'!$B$11:$B$15,$C105,'Saturday Race 3-19-22'!$AW$11:$AW$15)</f>
        <v>0</v>
      </c>
      <c r="BB105" s="174">
        <f>SUMIF('Saturday Race 3-19-22'!$B$11:$B$15,$C105,'Saturday Race 3-19-22'!$AX$11:$AX$15)</f>
        <v>0</v>
      </c>
      <c r="BC105" s="174">
        <f>SUMIF('Saturday Race 3-19-22'!$B$11:$B$15,$C105,'Saturday Race 3-19-22'!$AY$11:$AY$15)</f>
        <v>0</v>
      </c>
      <c r="BD105" s="174">
        <f>SUMIF('Sunday Races 4-10-22'!$B$11:$B$26,$C105,'Sunday Races 4-10-22'!$AU$11:$AU$26)</f>
        <v>0</v>
      </c>
      <c r="BE105" s="174">
        <f>SUMIF('Sunday Races 4-10-22'!$B$11:$B$26,$C105,'Sunday Races 4-10-22'!$AV$11:$AV$26)</f>
        <v>0</v>
      </c>
      <c r="BF105" s="174">
        <f>SUMIF('Sunday Races 4-10-22'!$B$11:$B$26,$C105,'Sunday Races 4-10-22'!$AW$11:$AW$26)</f>
        <v>0</v>
      </c>
      <c r="BG105" s="174">
        <f>SUMIF('Sunday Races 4-10-22'!$B$11:$B$26,$C105,'Sunday Races 4-10-22'!$AX$11:$AX$26)</f>
        <v>0</v>
      </c>
      <c r="BH105" s="174">
        <f>SUMIF('Sunday Races 4-10-22'!$B$11:$B$26,$C105,'Sunday Races 4-10-22'!$AY$11:$AY$26)</f>
        <v>0</v>
      </c>
      <c r="BI105" s="174">
        <f>SUMIF('Sunday Races 5-1-22'!$B$11:$B$28,$C105,'Sunday Races 5-1-22'!$AU$11:$AU$28)</f>
        <v>0</v>
      </c>
      <c r="BJ105" s="174">
        <f>SUMIF('Sunday Races 5-1-22'!$B$11:$B$28,$C105,'Sunday Races 5-1-22'!$AV$11:$AV$28)</f>
        <v>0</v>
      </c>
      <c r="BK105" s="174">
        <f>SUMIF('Sunday Races 5-1-22'!$B$11:$B$28,$C105,'Sunday Races 5-1-22'!$AW$11:$AW$28)</f>
        <v>0</v>
      </c>
      <c r="BL105" s="174">
        <f>SUMIF('Sunday Races 5-1-22'!$B$11:$B$28,$C105,'Sunday Races 5-1-22'!$AX$11:$AX$28)</f>
        <v>0</v>
      </c>
      <c r="BM105" s="174">
        <f>SUMIF('Sunday Races 5-1-22'!$B$11:$B$28,$C105,'Sunday Races 5-1-22'!$AY$11:$AY$28)</f>
        <v>0</v>
      </c>
      <c r="BN105" s="174">
        <f>SUMIF('Sunday Races 6-5-22'!$B$11:$B$28,$C105,'Sunday Races 6-5-22'!$AU$11:$AU$28)</f>
        <v>0</v>
      </c>
      <c r="BO105" s="174">
        <f>SUMIF('Sunday Races 6-5-22'!$B$11:$B$28,$C105,'Sunday Races 6-5-22'!$AV$11:$AV$28)</f>
        <v>0</v>
      </c>
      <c r="BP105" s="174">
        <f>SUMIF('Sunday Races 6-5-22'!$B$11:$B$28,$C105,'Sunday Races 6-5-22'!$AW$11:$AW$28)</f>
        <v>0</v>
      </c>
      <c r="BQ105" s="174">
        <f>SUMIF('Sunday Races 6-5-22'!$B$11:$B$28,$C105,'Sunday Races 6-5-22'!$AX$11:$AX$28)</f>
        <v>0</v>
      </c>
      <c r="BR105" s="174">
        <f>SUMIF('Sunday Races 6-5-22'!$B$11:$B$28,$C105,'Sunday Races 6-5-22'!$AY$11:$AY$28)</f>
        <v>0</v>
      </c>
      <c r="BS105" s="174">
        <f>SUMIF('Sunday Races 6-12-22'!$B$11:$B$24,$C105,'Sunday Races 6-12-22'!$AU$11:$AU$24)</f>
        <v>0</v>
      </c>
      <c r="BT105" s="174">
        <f>SUMIF('Sunday Races 6-12-22'!$B$11:$B$24,$C105,'Sunday Races 6-12-22'!$AV$11:$AV$24)</f>
        <v>0</v>
      </c>
      <c r="BU105" s="174">
        <f>SUMIF('Sunday Races 6-12-22'!$B$11:$B$24,$C105,'Sunday Races 6-12-22'!$AW$11:$AW$24)</f>
        <v>0</v>
      </c>
      <c r="BV105" s="174">
        <f>SUMIF('Sunday Races 6-12-22'!$B$11:$B$24,$C105,'Sunday Races 6-12-22'!$AX$11:$AX$24)</f>
        <v>0</v>
      </c>
      <c r="BW105" s="174">
        <f>SUMIF('Sunday Races 6-12-22'!$B$11:$B$24,$C105,'Sunday Races 6-12-22'!$AY$11:$AY$24)</f>
        <v>0</v>
      </c>
      <c r="BX105" s="174">
        <f>SUMIF('Saturday Races 6-18-22'!$B$11:$B$24,$C105,'Saturday Races 6-18-22'!$AU$11:$AU$24)</f>
        <v>0</v>
      </c>
      <c r="BY105" s="174">
        <f>SUMIF('Saturday Races 6-18-22'!$B$11:$B$24,$C105,'Saturday Races 6-18-22'!$AV$11:$AV$24)</f>
        <v>0</v>
      </c>
      <c r="BZ105" s="174">
        <f>SUMIF('Saturday Races 6-18-22'!$B$11:$B$24,$C105,'Saturday Races 6-18-22'!$AW$11:$AW$24)</f>
        <v>0</v>
      </c>
      <c r="CA105" s="174">
        <f>SUMIF('Saturday Races 6-18-22'!$B$11:$B$24,$C105,'Saturday Races 6-18-22'!$AX$11:$AX$24)</f>
        <v>0</v>
      </c>
      <c r="CB105" s="174">
        <f>SUMIF('Saturday Races 6-18-22'!$B$11:$B$24,$C105,'Saturday Races 6-18-22'!$AY$11:$AY$24)</f>
        <v>0</v>
      </c>
      <c r="CC105" s="174">
        <f>SUMIF('Sunday Races 7-3-22'!$B$11:$B$26,$C105,'Sunday Races 7-3-22'!$AU$11:$AU$26)</f>
        <v>0</v>
      </c>
      <c r="CD105" s="174">
        <f>SUMIF('Sunday Races 7-3-22'!$B$11:$B$26,$C105,'Sunday Races 7-3-22'!$AV$11:$AV$26)</f>
        <v>0</v>
      </c>
      <c r="CE105" s="174">
        <f>SUMIF('Sunday Races 7-3-22'!$B$11:$B$26,$C105,'Sunday Races 7-3-22'!$AW$11:$AW$26)</f>
        <v>0</v>
      </c>
      <c r="CF105" s="174">
        <f>SUMIF('Sunday Races 7-3-22'!$B$11:$B$26,$C105,'Sunday Races 7-3-22'!$AX$11:$AX$26)</f>
        <v>0</v>
      </c>
      <c r="CG105" s="174">
        <f>SUMIF('Sunday Races 7-3-22'!$B$11:$B$26,$C105,'Sunday Races 7-3-22'!$AY$11:$AY$26)</f>
        <v>0</v>
      </c>
      <c r="CH105" s="174">
        <f>SUMIF('Sunday Races 7-31-22'!$B$11:$B$26,$C105,'Sunday Races 7-31-22'!$AU$11:$AU$26)</f>
        <v>0</v>
      </c>
      <c r="CI105" s="174">
        <f>SUMIF('Sunday Races 7-31-22'!$B$11:$B$26,$C105,'Sunday Races 7-31-22'!$AV$11:$AV$26)</f>
        <v>0</v>
      </c>
      <c r="CJ105" s="174">
        <f>SUMIF('Sunday Races 7-31-22'!$B$11:$B$26,$C105,'Sunday Races 7-31-22'!$AW$11:$AW$26)</f>
        <v>0</v>
      </c>
      <c r="CK105" s="174">
        <f>SUMIF('Sunday Races 7-31-22'!$B$11:$B$26,$C105,'Sunday Races 7-31-22'!$AX$11:$AX$26)</f>
        <v>0</v>
      </c>
      <c r="CL105" s="174">
        <f>SUMIF('Sunday Races 7-31-22'!$B$11:$B$26,$C105,'Sunday Races 7-31-22'!$AY$11:$AY$26)</f>
        <v>0</v>
      </c>
      <c r="CM105" s="174">
        <f>SUMIF('Sunday Races 8-14-22'!$B$11:$B$26,$C105,'Sunday Races 8-14-22'!$AU$11:$AU$26)</f>
        <v>0</v>
      </c>
      <c r="CN105" s="174">
        <f>SUMIF('Sunday Races 8-14-22'!$B$11:$B$26,$C105,'Sunday Races 8-14-22'!$AV$11:$AV$26)</f>
        <v>0</v>
      </c>
      <c r="CO105" s="174">
        <f>SUMIF('Sunday Races 8-14-22'!$B$11:$B$26,$C105,'Sunday Races 8-14-22'!$AW$11:$AW$26)</f>
        <v>0</v>
      </c>
      <c r="CP105" s="174">
        <f>SUMIF('Sunday Races 8-14-22'!$B$11:$B$26,$C105,'Sunday Races 8-14-22'!$AX$11:$AX$26)</f>
        <v>0</v>
      </c>
      <c r="CQ105" s="174">
        <f>SUMIF('Sunday Races 8-14-22'!$B$11:$B$26,$C105,'Sunday Races 8-14-22'!$AY$11:$AY$26)</f>
        <v>0</v>
      </c>
      <c r="CR105" s="174">
        <f>SUMIF('Saturday Races 8-20-22'!$B$11:$B$26,$C105,'Saturday Races 8-20-22'!$AU$11:$AU$26)</f>
        <v>0</v>
      </c>
      <c r="CS105" s="174">
        <f>SUMIF('Saturday Races 8-20-22'!$B$11:$B$26,$C105,'Saturday Races 8-20-22'!$AV$11:$AV$26)</f>
        <v>0</v>
      </c>
      <c r="CT105" s="174">
        <f>SUMIF('Saturday Races 8-20-22'!$B$11:$B$26,$C105,'Saturday Races 8-20-22'!$AW$11:$AW$26)</f>
        <v>0</v>
      </c>
      <c r="CU105" s="174">
        <f>SUMIF('Saturday Races 8-20-22'!$B$11:$B$26,$C105,'Saturday Races 8-20-22'!$AX$11:$AX$26)</f>
        <v>0</v>
      </c>
      <c r="CV105" s="174">
        <f>SUMIF('Saturday Races 8-20-22'!$B$11:$B$26,$C105,'Saturday Races 8-20-22'!$AY$11:$AY$26)</f>
        <v>0</v>
      </c>
      <c r="CW105" s="174">
        <f>SUMIF('Sunday Races 9-11-22'!$B$11:$B$20,$C105,'Sunday Races 9-11-22'!$AU$11:$AU$20)</f>
        <v>0</v>
      </c>
      <c r="CX105" s="174">
        <f>SUMIF('Sunday Races 9-11-22'!$B$11:$B$20,$C105,'Sunday Races 9-11-22'!$AV$11:$AV$20)</f>
        <v>0</v>
      </c>
      <c r="CY105" s="174">
        <f>SUMIF('Sunday Races 9-11-22'!$B$11:$B$20,$C105,'Sunday Races 9-11-22'!$AW$11:$AW$20)</f>
        <v>0</v>
      </c>
      <c r="CZ105" s="174">
        <f>SUMIF('Sunday Races 9-11-22'!$B$11:$B$20,$C105,'Sunday Races 9-11-22'!$AX$11:$AX$20)</f>
        <v>0</v>
      </c>
      <c r="DA105" s="174">
        <f>SUMIF('Sunday Races 9-11-22'!$B$11:$B$20,$C105,'Sunday Races 9-11-22'!$AY$11:$AY$20)</f>
        <v>0</v>
      </c>
      <c r="DB105" s="174">
        <f>SUMIF('Sunday Races 10-9-22'!$B$11:$B$21,$C105,'Sunday Races 10-9-22'!$AU$11:$AU$21)</f>
        <v>0</v>
      </c>
      <c r="DC105" s="174">
        <f>SUMIF('Sunday Races 10-9-22'!$B$11:$B$21,$C105,'Sunday Races 10-9-22'!$AV$11:$AV$21)</f>
        <v>0</v>
      </c>
      <c r="DD105" s="174">
        <f>SUMIF('Sunday Races 10-9-22'!$B$11:$B$21,$C105,'Sunday Races 10-9-22'!$AW$11:$AW$21)</f>
        <v>0</v>
      </c>
      <c r="DE105" s="174">
        <f>SUMIF('Sunday Races 10-9-22'!$B$11:$B$21,$C105,'Sunday Races 10-9-22'!$AX$11:$AX$21)</f>
        <v>0</v>
      </c>
      <c r="DF105" s="174">
        <f>SUMIF('Sunday Races 10-9-22'!$B$11:$B$21,$C105,'Sunday Races 10-9-22'!$AY$11:$AY$21)</f>
        <v>0</v>
      </c>
      <c r="DG105" s="174">
        <f>SUMIF('Sunday Races 10-23-22'!$B$11:$B$22,$C105,'Sunday Races 10-23-22'!$AU$11:$AU$22)</f>
        <v>0</v>
      </c>
      <c r="DH105" s="174">
        <f>SUMIF('Sunday Races 10-23-22'!$B$11:$B$22,$C105,'Sunday Races 10-23-22'!$AV$11:$AV$22)</f>
        <v>0</v>
      </c>
      <c r="DI105" s="174">
        <f>SUMIF('Sunday Races 10-23-22'!$B$11:$B$22,$C105,'Sunday Races 10-23-22'!$AW$11:$AW$22)</f>
        <v>0</v>
      </c>
      <c r="DJ105" s="174">
        <f>SUMIF('Sunday Races 10-23-22'!$B$11:$B$22,$C105,'Sunday Races 10-23-22'!$AX$11:$AX$22)</f>
        <v>0</v>
      </c>
      <c r="DK105" s="174">
        <f>SUMIF('Sunday Races 10-23-22'!$B$11:$B$22,$C105,'Sunday Races 10-23-22'!$AY$11:$AY$22)</f>
        <v>0</v>
      </c>
      <c r="DL105" s="175"/>
      <c r="DM105" s="176"/>
      <c r="DN105" s="177">
        <f t="shared" si="95"/>
        <v>0</v>
      </c>
      <c r="DO105" s="177">
        <f t="shared" si="95"/>
        <v>0</v>
      </c>
      <c r="DP105" s="177">
        <f t="shared" si="95"/>
        <v>0</v>
      </c>
      <c r="DQ105" s="177">
        <f t="shared" si="95"/>
        <v>0</v>
      </c>
      <c r="DR105" s="177">
        <f t="shared" si="95"/>
        <v>0</v>
      </c>
      <c r="DS105" s="177">
        <f t="shared" si="95"/>
        <v>0</v>
      </c>
      <c r="DT105" s="177">
        <f t="shared" si="95"/>
        <v>0</v>
      </c>
      <c r="DU105" s="177">
        <f t="shared" si="95"/>
        <v>0</v>
      </c>
      <c r="DV105" s="177">
        <f t="shared" si="95"/>
        <v>0</v>
      </c>
      <c r="DW105" s="177">
        <f t="shared" si="95"/>
        <v>0</v>
      </c>
      <c r="DX105" s="177">
        <f t="shared" si="96"/>
        <v>0</v>
      </c>
      <c r="DY105" s="177">
        <f t="shared" si="96"/>
        <v>0</v>
      </c>
      <c r="DZ105" s="177">
        <f t="shared" si="96"/>
        <v>0</v>
      </c>
      <c r="EA105" s="177">
        <f t="shared" si="96"/>
        <v>0</v>
      </c>
      <c r="EB105" s="177">
        <f t="shared" si="96"/>
        <v>0</v>
      </c>
      <c r="EC105" s="177">
        <f t="shared" si="96"/>
        <v>0</v>
      </c>
      <c r="ED105" s="177">
        <f t="shared" si="96"/>
        <v>0</v>
      </c>
      <c r="EE105" s="177">
        <f t="shared" si="96"/>
        <v>0</v>
      </c>
      <c r="EF105" s="177">
        <f t="shared" si="96"/>
        <v>0</v>
      </c>
      <c r="EG105" s="177">
        <f t="shared" si="96"/>
        <v>0</v>
      </c>
      <c r="EH105" s="177">
        <f t="shared" si="97"/>
        <v>0</v>
      </c>
      <c r="EI105" s="177">
        <f t="shared" si="97"/>
        <v>0</v>
      </c>
      <c r="EJ105" s="177">
        <f t="shared" si="97"/>
        <v>0</v>
      </c>
      <c r="EK105" s="177">
        <f t="shared" si="97"/>
        <v>0</v>
      </c>
      <c r="EL105" s="177">
        <f t="shared" si="97"/>
        <v>0</v>
      </c>
      <c r="EM105" s="177">
        <f t="shared" si="97"/>
        <v>0</v>
      </c>
      <c r="EN105" s="177">
        <f t="shared" si="97"/>
        <v>0</v>
      </c>
      <c r="EO105" s="177">
        <f t="shared" si="97"/>
        <v>0</v>
      </c>
      <c r="EP105" s="177">
        <f t="shared" si="97"/>
        <v>0</v>
      </c>
      <c r="EQ105" s="177">
        <f t="shared" si="97"/>
        <v>0</v>
      </c>
      <c r="ER105" s="177">
        <f t="shared" si="98"/>
        <v>0</v>
      </c>
      <c r="ES105" s="177">
        <f t="shared" si="98"/>
        <v>0</v>
      </c>
      <c r="ET105" s="177">
        <f t="shared" si="98"/>
        <v>0</v>
      </c>
      <c r="EU105" s="177">
        <f t="shared" si="98"/>
        <v>0</v>
      </c>
      <c r="EV105" s="177">
        <f t="shared" si="98"/>
        <v>0</v>
      </c>
      <c r="EW105" s="177">
        <f t="shared" si="98"/>
        <v>0</v>
      </c>
      <c r="EX105" s="177">
        <f t="shared" si="98"/>
        <v>0</v>
      </c>
      <c r="EY105" s="177">
        <f t="shared" si="98"/>
        <v>0</v>
      </c>
      <c r="EZ105" s="177">
        <f t="shared" si="98"/>
        <v>0</v>
      </c>
      <c r="FA105" s="177">
        <f t="shared" si="98"/>
        <v>0</v>
      </c>
      <c r="FB105" s="177">
        <f t="shared" si="99"/>
        <v>0</v>
      </c>
      <c r="FC105" s="177">
        <f t="shared" si="99"/>
        <v>0</v>
      </c>
      <c r="FD105" s="177">
        <f t="shared" si="99"/>
        <v>0</v>
      </c>
      <c r="FE105" s="177">
        <f t="shared" si="99"/>
        <v>0</v>
      </c>
      <c r="FF105" s="177">
        <f t="shared" si="99"/>
        <v>0</v>
      </c>
      <c r="FG105" s="177">
        <f t="shared" si="99"/>
        <v>0</v>
      </c>
      <c r="FH105" s="177">
        <f t="shared" si="99"/>
        <v>0</v>
      </c>
      <c r="FI105" s="177">
        <f t="shared" si="99"/>
        <v>0</v>
      </c>
      <c r="FJ105" s="177">
        <f t="shared" si="99"/>
        <v>0</v>
      </c>
      <c r="FK105" s="177">
        <f t="shared" si="99"/>
        <v>0</v>
      </c>
      <c r="FL105" s="177">
        <f t="shared" si="100"/>
        <v>0</v>
      </c>
      <c r="FM105" s="177">
        <f t="shared" si="100"/>
        <v>0</v>
      </c>
      <c r="FN105" s="177">
        <f t="shared" si="100"/>
        <v>0</v>
      </c>
      <c r="FO105" s="177">
        <f t="shared" si="100"/>
        <v>0</v>
      </c>
      <c r="FP105" s="177">
        <f t="shared" si="100"/>
        <v>0</v>
      </c>
      <c r="FQ105" s="177">
        <f t="shared" si="100"/>
        <v>0</v>
      </c>
      <c r="FR105" s="177">
        <f t="shared" si="100"/>
        <v>0</v>
      </c>
      <c r="FS105" s="177">
        <f t="shared" si="100"/>
        <v>0</v>
      </c>
      <c r="FT105" s="177">
        <f t="shared" si="100"/>
        <v>0</v>
      </c>
      <c r="FU105" s="177">
        <f t="shared" si="100"/>
        <v>0</v>
      </c>
      <c r="FV105" s="177">
        <f t="shared" si="100"/>
        <v>0</v>
      </c>
      <c r="FW105" s="177">
        <f t="shared" si="100"/>
        <v>0</v>
      </c>
      <c r="FX105" s="177">
        <f t="shared" si="100"/>
        <v>0</v>
      </c>
      <c r="FY105" s="177">
        <f t="shared" si="100"/>
        <v>0</v>
      </c>
      <c r="FZ105" s="177">
        <f t="shared" si="100"/>
        <v>0</v>
      </c>
      <c r="GA105" s="177"/>
      <c r="GB105" s="229">
        <f t="shared" si="106"/>
        <v>0</v>
      </c>
      <c r="GC105" s="229">
        <f t="shared" si="107"/>
        <v>0</v>
      </c>
      <c r="GD105" s="174">
        <f>SUMIF('One Day 12-04-21 Scots'!$B$11:$B$24,$C105,'One Day 12-04-21 Scots'!$AU$11:$AU$24)</f>
        <v>0</v>
      </c>
      <c r="GE105" s="174">
        <f>SUMIF('One Day 12-04-21 Scots'!$B$11:$B$24,$C105,'One Day 12-04-21 Scots'!$AV$11:$AV$24)</f>
        <v>0</v>
      </c>
      <c r="GF105" s="174">
        <f>SUMIF('One Day 12-04-21 Scots'!$B$11:$B$24,$C105,'One Day 12-04-21 Scots'!$AW$11:$AW$24)</f>
        <v>0</v>
      </c>
      <c r="GG105" s="174">
        <f>SUMIF('One Day 12-04-21 Scots'!$B$11:$B$24,$C105,'One Day 12-04-21 Scots'!$AX$11:$AX$24)</f>
        <v>0</v>
      </c>
      <c r="GH105" s="174">
        <f>SUMIF('One Day 12-04-21 Scots'!$B$11:$B$24,$C105,'One Day 12-04-21 Scots'!$AY$11:$AY$24)</f>
        <v>0</v>
      </c>
      <c r="GI105" s="174">
        <f>SUMIF('One Day 12-04-21 Thistles'!$B$11:$B$25,$C105,'One Day 12-04-21 Thistles'!$AU$11:$AU$25)</f>
        <v>0</v>
      </c>
      <c r="GJ105" s="174">
        <f>SUMIF('One Day 12-04-21 Thistles'!$B$11:$B$25,$C105,'One Day 12-04-21 Thistles'!$AV$11:$AV$25)</f>
        <v>0</v>
      </c>
      <c r="GK105" s="174">
        <f>SUMIF('One Day 12-04-21 Thistles'!$B$11:$B$25,$C105,'One Day 12-04-21 Thistles'!$AW$11:$AW$25)</f>
        <v>0</v>
      </c>
      <c r="GL105" s="174">
        <f>SUMIF('One Day 12-04-21 Thistles'!$B$11:$B$25,$C105,'One Day 12-04-21 Thistles'!$AX$11:$AX$25)</f>
        <v>0</v>
      </c>
      <c r="GM105" s="174">
        <f>SUMIF('One Day 12-04-21 Thistles'!$B$11:$B$25,$C105,'One Day 12-04-21 Thistles'!$AY$11:$AY$25)</f>
        <v>0</v>
      </c>
      <c r="GN105" s="174">
        <f>SUMIF('Chili One Day 2-12-22 Scots'!$B$11:$B$27,$C105,'Chili One Day 2-12-22 Scots'!$AU$11:$AU$27)</f>
        <v>0</v>
      </c>
      <c r="GO105" s="174">
        <f>SUMIF('Chili One Day 2-12-22 Scots'!$B$11:$B$27,$C105,'Chili One Day 2-12-22 Scots'!$AV$11:$AV$27)</f>
        <v>0</v>
      </c>
      <c r="GP105" s="174">
        <f>SUMIF('Chili One Day 2-12-22 Scots'!$B$11:$B$27,$C105,'Chili One Day 2-12-22 Scots'!$AW$11:$AW$27)</f>
        <v>0</v>
      </c>
      <c r="GQ105" s="174">
        <f>SUMIF('Chili One Day 2-12-22 Scots'!$B$11:$B$27,$C105,'Chili One Day 2-12-22 Scots'!$AX$11:$AX$27)</f>
        <v>0</v>
      </c>
      <c r="GR105" s="174">
        <f>SUMIF('Chili One Day 2-12-22 Scots'!$B$11:$B$27,$C105,'Chili One Day 2-12-22 Scots'!$AY$11:$AY$27)</f>
        <v>0</v>
      </c>
      <c r="GS105" s="174">
        <f>SUMIF('Chili One Day 2-12-22 Thistles'!$B$11:$B$27,$C105,'Chili One Day 2-12-22 Thistles'!$AU$11:$AU$27)</f>
        <v>0</v>
      </c>
      <c r="GT105" s="174">
        <f>SUMIF('Chili One Day 2-12-22 Thistles'!$B$11:$B$27,$C105,'Chili One Day 2-12-22 Thistles'!$AV$11:$AV$27)</f>
        <v>0</v>
      </c>
      <c r="GU105" s="174">
        <f>SUMIF('Chili One Day 2-12-22 Thistles'!$B$11:$B$27,$C105,'Chili One Day 2-12-22 Thistles'!$AW$11:$AW$27)</f>
        <v>0</v>
      </c>
      <c r="GV105" s="174">
        <f>SUMIF('Chili One Day 2-12-22 Thistles'!$B$11:$B$27,$C105,'Chili One Day 2-12-22 Thistles'!$AX$11:$AX$27)</f>
        <v>0</v>
      </c>
      <c r="GW105" s="174">
        <f>SUMIF('Chili One Day 2-12-22 Thistles'!$B$11:$B$27,$C105,'Chili One Day 2-12-22 Thistles'!$AY$11:$AY$27)</f>
        <v>0</v>
      </c>
      <c r="GX105" s="174">
        <f>SUMIF('Ironman One Day 3-5-22 FS'!$B$11:$B$26,$C105,'Ironman One Day 3-5-22 FS'!$AU$11:$AU$26)</f>
        <v>0</v>
      </c>
      <c r="GY105" s="174">
        <f>SUMIF('Ironman One Day 3-5-22 FS'!$B$11:$B$26,$C105,'Ironman One Day 3-5-22 FS'!$AV$11:$AV$26)</f>
        <v>0</v>
      </c>
      <c r="GZ105" s="174">
        <f>SUMIF('Ironman One Day 3-5-22 FS'!$B$11:$B$26,$C105,'Ironman One Day 3-5-22 FS'!$AW$11:$AW$26)</f>
        <v>0</v>
      </c>
      <c r="HA105" s="174">
        <f>SUMIF('Ironman One Day 3-5-22 FS'!$B$11:$B$26,$C105,'Ironman One Day 3-5-22 FS'!$AX$11:$AX$26)</f>
        <v>0</v>
      </c>
      <c r="HB105" s="174">
        <f>SUMIF('Ironman One Day 3-5-22 FS'!$B$11:$B$26,$C105,'Ironman One Day 3-5-22 FS'!$AY$11:$AY$26)</f>
        <v>0</v>
      </c>
      <c r="HC105" s="174">
        <f>SUMIF('Ironman One Day 3-5-22 420'!$B$11:$B$26,$C105,'Ironman One Day 3-5-22 420'!$AU$11:$AU$26)</f>
        <v>0</v>
      </c>
      <c r="HD105" s="174">
        <f>SUMIF('Ironman One Day 3-5-22 420'!$B$11:$B$26,$C105,'Ironman One Day 3-5-22 420'!$AV$11:$AV$26)</f>
        <v>0</v>
      </c>
      <c r="HE105" s="174">
        <f>SUMIF('Ironman One Day 3-5-22 420'!$B$11:$B$26,$C105,'Ironman One Day 3-5-22 420'!$AW$11:$AW$26)</f>
        <v>0</v>
      </c>
      <c r="HF105" s="174">
        <f>SUMIF('Ironman One Day 3-5-22 420'!$B$11:$B$26,$C105,'Ironman One Day 3-5-22 420'!$AX$11:$AX$26)</f>
        <v>0</v>
      </c>
      <c r="HG105" s="174">
        <f>SUMIF('Ironman One Day 3-5-22 420'!$B$11:$B$26,$C105,'Ironman One Day 3-5-22 420'!$AY$11:$AY$26)</f>
        <v>0</v>
      </c>
      <c r="HH105" s="174">
        <f>SUMIF('Easter One Day 4-16-22 FS'!$B$11:$B$25,$C105,'Easter One Day 4-16-22 FS'!$AU$11:$AU$25)</f>
        <v>0</v>
      </c>
      <c r="HI105" s="174">
        <f>SUMIF('Easter One Day 4-16-22 FS'!$B$11:$B$25,$C105,'Easter One Day 4-16-22 FS'!$AV$11:$AV$25)</f>
        <v>0</v>
      </c>
      <c r="HJ105" s="174">
        <f>SUMIF('Easter One Day 4-16-22 FS'!$B$11:$B$25,$C105,'Easter One Day 4-16-22 FS'!$AW$11:$AW$25)</f>
        <v>0</v>
      </c>
      <c r="HK105" s="174">
        <f>SUMIF('Easter One Day 4-16-22 FS'!$B$11:$B$25,$C105,'Easter One Day 4-16-22 FS'!$AX$11:$AX$25)</f>
        <v>0</v>
      </c>
      <c r="HL105" s="174">
        <f>SUMIF('Easter One Day 4-16-22 FS'!$B$11:$B$25,$C105,'Easter One Day 4-16-22 FS'!$AY$11:$AY$25)</f>
        <v>0</v>
      </c>
      <c r="HM105" s="174">
        <f>SUMIF('Easter One Day 4-16-22 TH'!$B$11:$B$25,$C105,'Easter One Day 4-16-22 TH'!$AU$11:$AU$25)</f>
        <v>0</v>
      </c>
      <c r="HN105" s="174">
        <f>SUMIF('Easter One Day 4-16-22 TH'!$B$11:$B$25,$C105,'Easter One Day 4-16-22 TH'!$AV$11:$AV$25)</f>
        <v>0</v>
      </c>
      <c r="HO105" s="174">
        <f>SUMIF('Easter One Day 4-16-22 TH'!$B$11:$B$25,$C105,'Easter One Day 4-16-22 TH'!$AW$11:$AW$25)</f>
        <v>0</v>
      </c>
      <c r="HP105" s="174">
        <f>SUMIF('Easter One Day 4-16-22 TH'!$B$11:$B$25,$C105,'Easter One Day 4-16-22 TH'!$AX$11:$AX$25)</f>
        <v>0</v>
      </c>
      <c r="HQ105" s="174">
        <f>SUMIF('Easter One Day 4-16-22 TH'!$B$11:$B$25,$C105,'Easter One Day 4-16-22 TH'!$AY$11:$AY$25)</f>
        <v>0</v>
      </c>
      <c r="HR105" s="174">
        <f>SUMIF('Long Distance Race 5-7-22'!$B$11:$B$25,$C105,'Long Distance Race 5-7-22'!$AU$11:$AU$25)</f>
        <v>0</v>
      </c>
      <c r="HS105" s="174">
        <f>SUMIF('Long Distance Race 5-7-22'!$B$11:$B$18,$C105,'Long Distance Race 5-7-22'!$AV$11:$AV$18)</f>
        <v>0</v>
      </c>
      <c r="HT105" s="174">
        <f>SUMIF('Long Distance Race 5-7-22'!$B$11:$B$18,$C105,'Long Distance Race 5-7-22'!$AW$11:$AW$18)</f>
        <v>0</v>
      </c>
      <c r="HU105" s="174">
        <f>SUMIF('Long Distance Race 5-7-22'!$B$11:$B$18,$C105,'Long Distance Race 5-7-22'!$AX$11:$AX$18)</f>
        <v>0</v>
      </c>
      <c r="HV105" s="174">
        <f>SUMIF('Long Distance Race 5-7-22'!$B$11:$B$18,$C105,'Long Distance Race 5-7-22'!$AY$11:$AY$18)</f>
        <v>0</v>
      </c>
      <c r="HW105" s="174">
        <f>SUMIF('Memorial Day Regatta 5-28-22 Op'!$B$11:$B$25,$C105,'Memorial Day Regatta 5-28-22 Op'!$AU$11:$AU$25)</f>
        <v>0</v>
      </c>
      <c r="HX105" s="174">
        <f>SUMIF('Memorial Day Regatta 5-28-22 Op'!$B$11:$B$18,$C105,'Memorial Day Regatta 5-28-22 Op'!$AV$11:$AV$18)</f>
        <v>0</v>
      </c>
      <c r="HY105" s="174">
        <f>SUMIF('Memorial Day Regatta 5-28-22 Op'!$B$11:$B$18,$C105,'Memorial Day Regatta 5-28-22 Op'!$AW$11:$AW$18)</f>
        <v>0</v>
      </c>
      <c r="HZ105" s="174">
        <f>SUMIF('Memorial Day Regatta 5-28-22 Op'!$B$11:$B$18,$C105,'Memorial Day Regatta 5-28-22 Op'!$AX$11:$AX$18)</f>
        <v>0</v>
      </c>
      <c r="IA105" s="174">
        <f>SUMIF('Memorial Day Regatta 5-28-22 Op'!$B$11:$B$18,$C105,'Memorial Day Regatta 5-28-22 Op'!$AY$11:$AY$18)</f>
        <v>0</v>
      </c>
      <c r="IB105" s="174">
        <f>SUMIF('Caldwell Cup 6-25-22 TH'!$B$11:$B$25,$C105,'Caldwell Cup 6-25-22 TH'!$AU$11:$AU$25)</f>
        <v>0</v>
      </c>
      <c r="IC105" s="174">
        <f>SUMIF('Caldwell Cup 6-25-22 TH'!$B$11:$B$25,$C105,'Caldwell Cup 6-25-22 TH'!$AV$11:$AV$25)</f>
        <v>0</v>
      </c>
      <c r="ID105" s="174">
        <f>SUMIF('Caldwell Cup 6-25-22 TH'!$B$11:$B$25,$C105,'Caldwell Cup 6-25-22 TH'!$AW$11:$AW$25)</f>
        <v>0</v>
      </c>
      <c r="IE105" s="174">
        <f>SUMIF('Caldwell Cup 6-25-22 TH'!$B$11:$B$25,$C105,'Caldwell Cup 6-25-22 TH'!$AX$11:$AX$25)</f>
        <v>0</v>
      </c>
      <c r="IF105" s="174">
        <f>SUMIF('Caldwell Cup 6-25-22 TH'!$B$11:$B$25,$C105,'Caldwell Cup 6-25-22 TH'!$AY$11:$AY$25)</f>
        <v>0</v>
      </c>
      <c r="IG105" s="174">
        <f>SUMIF('Caldwell Cup 6-25-22 FS'!$B$11:$B$21,$C105,'Caldwell Cup 6-25-22 FS'!$AU$11:$AU$21)</f>
        <v>0</v>
      </c>
      <c r="IH105" s="174">
        <f>SUMIF('Caldwell Cup 6-25-22 FS'!$B$11:$B$21,$C105,'Caldwell Cup 6-25-22 FS'!$AV$11:$AV$21)</f>
        <v>0</v>
      </c>
      <c r="II105" s="174">
        <f>SUMIF('Caldwell Cup 6-25-22 FS'!$B$11:$B$21,$C105,'Caldwell Cup 6-25-22 FS'!$AW$11:$AW$21)</f>
        <v>0</v>
      </c>
      <c r="IJ105" s="174">
        <f>SUMIF('Caldwell Cup 6-25-22 FS'!$B$11:$B$21,$C105,'Caldwell Cup 6-25-22 FS'!$AX$11:$AX$21)</f>
        <v>0</v>
      </c>
      <c r="IK105" s="174">
        <f>SUMIF('Caldwell Cup 6-25-22 FS'!$B$11:$B$21,$C105,'Caldwell Cup 6-25-22 FS'!$AY$11:$AY$21)</f>
        <v>0</v>
      </c>
      <c r="IL105" s="174">
        <f>SUMIF('Caldwell Cup 6-25-22 Lasers'!$B$11:$B$23,$C105,'Caldwell Cup 6-25-22 Lasers'!$AU$11:$AU$23)</f>
        <v>0</v>
      </c>
      <c r="IM105" s="174">
        <f>SUMIF('Caldwell Cup 6-25-22 Lasers'!$B$11:$B$23,$C105,'Caldwell Cup 6-25-22 Lasers'!$AV$11:$AV$23)</f>
        <v>0</v>
      </c>
      <c r="IN105" s="174">
        <f>SUMIF('Caldwell Cup 6-25-22 Lasers'!$B$11:$B$23,$C105,'Caldwell Cup 6-25-22 Lasers'!$AW$11:$AW$23)</f>
        <v>0</v>
      </c>
      <c r="IO105" s="174">
        <f>SUMIF('Caldwell Cup 6-25-22 Lasers'!$B$11:$B$23,$C105,'Caldwell Cup 6-25-22 Lasers'!$AX$11:$AX$23)</f>
        <v>0</v>
      </c>
      <c r="IP105" s="174">
        <f>SUMIF('Caldwell Cup 6-25-22 Lasers'!$B$11:$B$23,$C105,'Caldwell Cup 6-25-22 Lasers'!$AY$11:$AY$23)</f>
        <v>0</v>
      </c>
      <c r="IQ105" s="174">
        <f>SUMIF('Labor Day Regatta 9-3-22 FS'!$B$11:$B$30,$C105,'Labor Day Regatta 9-3-22 FS'!$AU$11:$AU$30)</f>
        <v>0</v>
      </c>
      <c r="IR105" s="174">
        <f>SUMIF('Labor Day Regatta 9-3-22 FS'!$B$11:$B$30,$C105,'Labor Day Regatta 9-3-22 FS'!$AV$11:$AV$30)</f>
        <v>0</v>
      </c>
      <c r="IS105" s="174">
        <f>SUMIF('Labor Day Regatta 9-3-22 FS'!$B$11:$B$30,$C105,'Labor Day Regatta 9-3-22 FS'!$AW$11:$AW$30)</f>
        <v>0</v>
      </c>
      <c r="IT105" s="174">
        <f>SUMIF('Labor Day Regatta 9-3-22 FS'!$B$11:$B$30,$C105,'Labor Day Regatta 9-3-22 FS'!$AX$11:$AX$30)</f>
        <v>0</v>
      </c>
      <c r="IU105" s="174">
        <f>SUMIF('Labor Day Regatta 9-3-22 FS'!$B$11:$B$30,$C105,'Labor Day Regatta 9-3-22 FS'!$AY$11:$AY$30)</f>
        <v>0</v>
      </c>
      <c r="IV105" s="174">
        <f>SUMIF('2022-09-17 Leukemia Cup FS'!$B$11:$B$26,$C105,'2022-09-17 Leukemia Cup FS'!$AU$11:$AU$26)</f>
        <v>0</v>
      </c>
      <c r="IW105" s="174">
        <f>SUMIF('2022-09-17 Leukemia Cup FS'!$B$11:$B$26,$C105,'2022-09-17 Leukemia Cup FS'!$AV$11:$AV$26)</f>
        <v>0</v>
      </c>
      <c r="IX105" s="174">
        <f>SUMIF('2022-09-17 Leukemia Cup FS'!$B$11:$B$26,$C105,'2022-09-17 Leukemia Cup FS'!$AW$11:$AW$26)</f>
        <v>0</v>
      </c>
      <c r="IY105" s="174">
        <f>SUMIF('2022-09-17 Leukemia Cup FS'!$B$11:$B$26,$C105,'2022-09-17 Leukemia Cup FS'!$AX$11:$AX$26)</f>
        <v>0</v>
      </c>
      <c r="IZ105" s="174">
        <f>SUMIF('2022-09-17 Leukemia Cup FS'!$B$11:$B$26,$C105,'2022-09-17 Leukemia Cup FS'!$AY$11:$AY$26)</f>
        <v>0</v>
      </c>
      <c r="JA105" s="174">
        <f>SUMIF('2022-09-17 Leukemia Cup TH'!$B$11:$B$28,$C105,'2022-09-17 Leukemia Cup TH'!$AU$11:$AU$28)</f>
        <v>0</v>
      </c>
      <c r="JB105" s="174">
        <f>SUMIF('2022-09-17 Leukemia Cup TH'!$B$11:$B$28,$C105,'2022-09-17 Leukemia Cup TH'!$AV$11:$AV$28)</f>
        <v>0</v>
      </c>
      <c r="JC105" s="174">
        <f>SUMIF('2022-09-17 Leukemia Cup TH'!$B$11:$B$28,$C105,'2022-09-17 Leukemia Cup TH'!$AW$11:$AW$28)</f>
        <v>0</v>
      </c>
      <c r="JD105" s="174">
        <f>SUMIF('2022-09-17 Leukemia Cup TH'!$B$11:$B$28,$C105,'2022-09-17 Leukemia Cup TH'!$AX$11:$AX$28)</f>
        <v>0</v>
      </c>
      <c r="JE105" s="174">
        <f>SUMIF('2022-09-17 Leukemia Cup TH'!$B$11:$B$28,$C105,'2022-09-17 Leukemia Cup TH'!$AY$11:$AY$28)</f>
        <v>0</v>
      </c>
      <c r="JF105" s="174">
        <f>SUMIF('Smith-Berry LDR 9-24-22'!$B$11:$B$30,$C105,'Smith-Berry LDR 9-24-22'!$AU$11:$AU$30)</f>
        <v>0</v>
      </c>
      <c r="JG105" s="174">
        <f>SUMIF('Smith-Berry LDR 9-24-22'!$B$11:$B$30,$C105,'Smith-Berry LDR 9-24-22'!$AV$11:$AV$30)</f>
        <v>0</v>
      </c>
      <c r="JH105" s="174">
        <f>SUMIF('Smith-Berry LDR 9-24-22'!$B$11:$B$30,$C105,'Smith-Berry LDR 9-24-22'!$AW$11:$AW$30)</f>
        <v>0</v>
      </c>
      <c r="JI105" s="174">
        <f>SUMIF('Smith-Berry LDR 9-24-22'!$B$11:$B$30,$C105,'Smith-Berry LDR 9-24-22'!$AX$11:$AX$30)</f>
        <v>0</v>
      </c>
      <c r="JJ105" s="174">
        <f>SUMIF('Smith-Berry LDR 9-24-22'!$B$11:$B$30,$C105,'Smith-Berry LDR 9-24-22'!$AY$11:$AY$30)</f>
        <v>0</v>
      </c>
      <c r="JK105" s="174">
        <f>SUMIF('Great Scot 10-1-22 Cham'!$B$11:$B$38,$C105,'Great Scot 10-1-22 Cham'!$AU$11:$AU$38)</f>
        <v>0</v>
      </c>
      <c r="JL105" s="174">
        <f>SUMIF('Great Scot 10-1-22 Cham'!$B$11:$B$38,$C105,'Great Scot 10-1-22 Cham'!$AV$11:$AV$38)</f>
        <v>0</v>
      </c>
      <c r="JM105" s="174">
        <f>SUMIF('Great Scot 10-1-22 Cham'!$B$11:$B$38,$C105,'Great Scot 10-1-22 Cham'!$AW$11:$AW$38)</f>
        <v>0</v>
      </c>
      <c r="JN105" s="174">
        <f>SUMIF('Great Scot 10-1-22 Cham'!$B$11:$B$38,$C105,'Great Scot 10-1-22 Cham'!$AX$11:$AX$38)</f>
        <v>0</v>
      </c>
      <c r="JO105" s="174">
        <f>SUMIF('Great Scot 10-1-22 Cham'!$B$11:$B$38,$C105,'Great Scot 10-1-22 Cham'!$AY$11:$AY$38)</f>
        <v>0</v>
      </c>
      <c r="JP105" s="174">
        <f>SUMIF('Great Scot 10-1-22 Chal'!$B$11:$B$28,$C105,'Great Scot 10-1-22 Chal'!$AU$11:$AU$28)</f>
        <v>0</v>
      </c>
      <c r="JQ105" s="174">
        <f>SUMIF('Great Scot 10-1-22 Chal'!$B$11:$B$28,$C105,'Great Scot 10-1-22 Chal'!$AV$11:$AV$28)</f>
        <v>0</v>
      </c>
      <c r="JR105" s="174">
        <f>SUMIF('Great Scot 10-1-22 Chal'!$B$11:$B$28,$C105,'Great Scot 10-1-22 Chal'!$AW$11:$AW$28)</f>
        <v>0</v>
      </c>
      <c r="JS105" s="174">
        <f>SUMIF('Great Scot 10-1-22 Chal'!$B$11:$B$28,$C105,'Great Scot 10-1-22 Chal'!$AX$11:$AX$28)</f>
        <v>0</v>
      </c>
      <c r="JT105" s="174">
        <f>SUMIF('Great Scot 10-1-22 Chal'!$B$11:$B$28,$C105,'Great Scot 10-1-22 Chal'!$AY$11:$AY$28)</f>
        <v>0</v>
      </c>
      <c r="JU105" s="174">
        <f>SUMIF('Great Pumpkin Regatta 10-15-22'!$B$11:$B$54,$C105,'Great Pumpkin Regatta 10-15-22'!$AU$11:$AU$54)</f>
        <v>0</v>
      </c>
      <c r="JV105" s="174">
        <f>SUMIF('Great Pumpkin Regatta 10-15-22'!$B$11:$B$54,$C105,'Great Pumpkin Regatta 10-15-22'!$AV$11:$AV$54)</f>
        <v>0</v>
      </c>
      <c r="JW105" s="174">
        <f>SUMIF('Great Pumpkin Regatta 10-15-22'!$B$11:$B$54,$C105,'Great Pumpkin Regatta 10-15-22'!$AW$11:$AW$54)</f>
        <v>0</v>
      </c>
      <c r="JX105" s="174">
        <f>SUMIF('Great Pumpkin Regatta 10-15-22'!$B$11:$B$54,$C105,'Great Pumpkin Regatta 10-15-22'!$AX$11:$AX$54)</f>
        <v>0</v>
      </c>
      <c r="JY105" s="174">
        <f>SUMIF('Great Pumpkin Regatta 10-15-22'!$B$11:$B$54,$C105,'Great Pumpkin Regatta 10-15-22'!$AY$11:$AY$54)</f>
        <v>0</v>
      </c>
      <c r="JZ105" s="174">
        <f>SUMIF('One Day Regatta 10-29-22 FS'!$B$11:$B$19,$C105,'One Day Regatta 10-29-22 FS'!$AU$11:$AU$19)</f>
        <v>0</v>
      </c>
      <c r="KA105" s="174">
        <f>SUMIF('One Day Regatta 10-29-22 FS'!$B$11:$B$19,$C105,'One Day Regatta 10-29-22 FS'!$AV$11:$AV$19)</f>
        <v>0</v>
      </c>
      <c r="KB105" s="174">
        <f>SUMIF('One Day Regatta 10-29-22 FS'!$B$11:$B$19,$C105,'One Day Regatta 10-29-22 FS'!$AW$11:$AW$19)</f>
        <v>0</v>
      </c>
      <c r="KC105" s="174">
        <f>SUMIF('One Day Regatta 10-29-22 FS'!$B$11:$B$19,$C105,'One Day Regatta 10-29-22 FS'!$AX$11:$AX$19)</f>
        <v>0</v>
      </c>
      <c r="KD105" s="174">
        <f>SUMIF('One Day Regatta 10-29-22 FS'!$B$11:$B$19,$C105,'One Day Regatta 10-29-22 FS'!$AY$11:$AY$19)</f>
        <v>0</v>
      </c>
    </row>
    <row r="106" spans="1:290" ht="15" customHeight="1" x14ac:dyDescent="0.2">
      <c r="A106" s="400" t="s">
        <v>1369</v>
      </c>
      <c r="B106" s="134">
        <f t="shared" si="69"/>
        <v>36</v>
      </c>
      <c r="C106" s="170" t="s">
        <v>149</v>
      </c>
      <c r="D106" s="171">
        <f t="shared" si="101"/>
        <v>0</v>
      </c>
      <c r="E106" s="172">
        <f t="shared" si="102"/>
        <v>0</v>
      </c>
      <c r="F106" s="171">
        <f t="shared" si="103"/>
        <v>0</v>
      </c>
      <c r="G106" s="171">
        <v>0</v>
      </c>
      <c r="H106" s="171">
        <f t="shared" si="104"/>
        <v>0</v>
      </c>
      <c r="I106" s="173">
        <f t="shared" si="105"/>
        <v>0</v>
      </c>
      <c r="J106" s="173"/>
      <c r="K106" s="174">
        <f>SUMIF('Saturday Race 11-06-21'!$B$11:$B$21,$C106,'Saturday Race 11-06-21'!$AU$11:$AU$21)</f>
        <v>0</v>
      </c>
      <c r="L106" s="174">
        <f>SUMIF('Saturday Race 11-06-21'!$B$11:$B$21,$C106,'Saturday Race 11-06-21'!$AV$11:$AV$21)</f>
        <v>0</v>
      </c>
      <c r="M106" s="174">
        <f>SUMIF('Saturday Race 11-06-21'!$B$11:$B$21,$C106,'Saturday Race 11-06-21'!$AW$11:$AW$21)</f>
        <v>0</v>
      </c>
      <c r="N106" s="174">
        <f>SUMIF('Saturday Race 11-06-21'!$B$11:$B$21,$C106,'Saturday Race 11-06-21'!$AX$11:$AX$21)</f>
        <v>0</v>
      </c>
      <c r="O106" s="174">
        <f>SUMIF('Saturday Race 11-06-21'!$B$11:$B$21,$C106,'Saturday Race 11-06-21'!$AY$11:$AY$21)</f>
        <v>0</v>
      </c>
      <c r="P106" s="174">
        <f>SUMIF('Saturday Race 11-20-21'!$B$11:$B$20,$C106,'Saturday Race 11-20-21'!$AU$11:$AU$20)</f>
        <v>0</v>
      </c>
      <c r="Q106" s="174">
        <f>SUMIF('Saturday Race 11-20-21'!$B$11:$B$20,$C106,'Saturday Race 11-20-21'!$AV$11:$AV$20)</f>
        <v>0</v>
      </c>
      <c r="R106" s="174">
        <f>SUMIF('Saturday Race 11-20-21'!$B$11:$B$20,$C106,'Saturday Race 11-20-21'!$AW$11:$AW$20)</f>
        <v>0</v>
      </c>
      <c r="S106" s="174">
        <f>SUMIF('Saturday Race 11-20-21'!$B$11:$B$20,$C106,'Saturday Race 11-20-21'!$AX$11:$AX$20)</f>
        <v>0</v>
      </c>
      <c r="T106" s="174">
        <f>SUMIF('Saturday Race 11-20-21'!$B$11:$B$20,$C106,'Saturday Race 11-20-21'!$AY$11:$AY$20)</f>
        <v>0</v>
      </c>
      <c r="U106" s="174">
        <f>SUMIF('Saturday Race 1-08-22'!$B$11:$B$20,$C106,'Saturday Race 1-08-22'!$AU$11:$AU$20)</f>
        <v>0</v>
      </c>
      <c r="V106" s="174">
        <f>SUMIF('Saturday Race 1-08-22'!$B$11:$B$20,$C106,'Saturday Race 1-08-22'!$AV$11:$AV$20)</f>
        <v>0</v>
      </c>
      <c r="W106" s="174">
        <f>SUMIF('Saturday Race 1-08-22'!$B$11:$B$20,$C106,'Saturday Race 1-08-22'!$AW$11:$AW$20)</f>
        <v>0</v>
      </c>
      <c r="X106" s="174">
        <f>SUMIF('Saturday Race 1-08-22'!$B$11:$B$20,$C106,'Saturday Race 1-08-22'!$AX$11:$AX$20)</f>
        <v>0</v>
      </c>
      <c r="Y106" s="174">
        <f>SUMIF('Saturday Race 1-08-22'!$B$11:$B$20,$C106,'Saturday Race 1-08-22'!$AY$11:$AY$20)</f>
        <v>0</v>
      </c>
      <c r="Z106" s="174">
        <f>SUMIF('Saturday Race 1-22-22'!$B$11:$B$20,$C106,'Saturday Race 1-22-22'!$AU$11:$AU$20)</f>
        <v>0</v>
      </c>
      <c r="AA106" s="174">
        <f>SUMIF('Saturday Race 1-22-22'!$B$11:$B$20,$C106,'Saturday Race 1-22-22'!$AV$11:$AV$20)</f>
        <v>0</v>
      </c>
      <c r="AB106" s="174">
        <f>SUMIF('Saturday Race 1-22-22'!$B$11:$B$20,$C106,'Saturday Race 1-22-22'!$AW$11:$AW$20)</f>
        <v>0</v>
      </c>
      <c r="AC106" s="174">
        <f>SUMIF('Saturday Race 1-22-22'!$B$11:$B$20,$C106,'Saturday Race 1-22-22'!$AX$11:$AX$20)</f>
        <v>0</v>
      </c>
      <c r="AD106" s="174">
        <f>SUMIF('Saturday Race 1-22-22'!$B$11:$B$20,$C106,'Saturday Race 1-22-22'!$AY$11:$AY$20)</f>
        <v>0</v>
      </c>
      <c r="AE106" s="174">
        <f>SUMIF('Sunday Race 2-6-22'!$B$11:$B$20,$C106,'Sunday Race 2-6-22'!$AU$11:$AU$20)</f>
        <v>0</v>
      </c>
      <c r="AF106" s="174">
        <f>SUMIF('Sunday Race 2-6-22'!$B$11:$B$20,$C106,'Sunday Race 2-6-22'!$AV$11:$AV$20)</f>
        <v>0</v>
      </c>
      <c r="AG106" s="174">
        <f>SUMIF('Sunday Race 2-6-22'!$B$11:$B$20,$C106,'Sunday Race 2-6-22'!$AW$11:$AW$20)</f>
        <v>0</v>
      </c>
      <c r="AH106" s="174">
        <f>SUMIF('Sunday Race 2-6-22'!$B$11:$B$20,$C106,'Sunday Race 2-6-22'!$AX$11:$AX$20)</f>
        <v>0</v>
      </c>
      <c r="AI106" s="174">
        <f>SUMIF('Sunday Race 2-6-22'!$B$11:$B$20,$C106,'Sunday Race 2-6-22'!$AY$11:$AY$20)</f>
        <v>0</v>
      </c>
      <c r="AJ106" s="174">
        <f>SUMIF('Sunday Race 2-20-22'!$B$11:$B$26,$C106,'Sunday Race 2-20-22'!$AU$11:$AU$26)</f>
        <v>0</v>
      </c>
      <c r="AK106" s="174">
        <f>SUMIF('Sunday Race 2-20-22'!$B$11:$B$26,$C106,'Sunday Race 2-20-22'!$AV$11:$AV$26)</f>
        <v>0</v>
      </c>
      <c r="AL106" s="174">
        <f>SUMIF('Sunday Race 2-20-22'!$B$11:$B$26,$C106,'Sunday Race 2-20-22'!$AW$11:$AW$26)</f>
        <v>0</v>
      </c>
      <c r="AM106" s="174">
        <f>SUMIF('Sunday Race 2-20-22'!$B$11:$B$26,$C106,'Sunday Race 2-20-22'!$AX$11:$AX$26)</f>
        <v>0</v>
      </c>
      <c r="AN106" s="174">
        <f>SUMIF('Sunday Race 2-20-22'!$B$11:$B$26,$C106,'Sunday Race 2-20-22'!$AY$11:$AY$26)</f>
        <v>0</v>
      </c>
      <c r="AO106" s="174">
        <f>SUMIF('Sunday Race 2-27-22'!$B$11:$B$20,$C106,'Sunday Race 2-27-22'!$AU$11:$AU$20)</f>
        <v>0</v>
      </c>
      <c r="AP106" s="174">
        <f>SUMIF('Sunday Race 2-27-22'!$B$11:$B$20,$C106,'Sunday Race 2-27-22'!$AV$11:$AV$20)</f>
        <v>0</v>
      </c>
      <c r="AQ106" s="174">
        <f>SUMIF('Sunday Race 2-27-22'!$B$11:$B$20,$C106,'Sunday Race 2-27-22'!$AW$11:$AW$20)</f>
        <v>0</v>
      </c>
      <c r="AR106" s="174">
        <f>SUMIF('Sunday Race 2-27-22'!$B$11:$B$20,$C106,'Sunday Race 2-27-22'!$AX$11:$AX$20)</f>
        <v>0</v>
      </c>
      <c r="AS106" s="174">
        <f>SUMIF('Sunday Race 2-27-22'!$B$11:$B$20,$C106,'Sunday Race 2-27-22'!$AY$11:$AY$20)</f>
        <v>0</v>
      </c>
      <c r="AT106" s="174">
        <f>SUMIF('Sunday Race 3-13-22'!$B$11:$B$25,$C106,'Sunday Race 3-13-22'!$AU$11:$AU$25)</f>
        <v>0</v>
      </c>
      <c r="AU106" s="174">
        <f>SUMIF('Sunday Race 3-13-22'!$B$11:$B$25,$C106,'Sunday Race 3-13-22'!$AV$11:$AV$25)</f>
        <v>0</v>
      </c>
      <c r="AV106" s="174">
        <f>SUMIF('Sunday Race 3-13-22'!$B$11:$B$25,$C106,'Sunday Race 3-13-22'!$AW$11:$AW$25)</f>
        <v>0</v>
      </c>
      <c r="AW106" s="174">
        <f>SUMIF('Sunday Race 3-13-22'!$B$11:$B$25,$C106,'Sunday Race 3-13-22'!$AX$11:$AX$25)</f>
        <v>0</v>
      </c>
      <c r="AX106" s="174">
        <f>SUMIF('Sunday Race 3-13-22'!$B$11:$B$25,$C106,'Sunday Race 3-13-22'!$AY$11:$AY$25)</f>
        <v>0</v>
      </c>
      <c r="AY106" s="174">
        <f>SUMIF('Saturday Race 3-19-22'!$B$11:$B$15,$C106,'Saturday Race 3-19-22'!$AU$11:$AU$15)</f>
        <v>0</v>
      </c>
      <c r="AZ106" s="174">
        <f>SUMIF('Saturday Race 3-19-22'!$B$11:$B$15,$C106,'Saturday Race 3-19-22'!$AV$11:$AV$15)</f>
        <v>0</v>
      </c>
      <c r="BA106" s="174">
        <f>SUMIF('Saturday Race 3-19-22'!$B$11:$B$15,$C106,'Saturday Race 3-19-22'!$AW$11:$AW$15)</f>
        <v>0</v>
      </c>
      <c r="BB106" s="174">
        <f>SUMIF('Saturday Race 3-19-22'!$B$11:$B$15,$C106,'Saturday Race 3-19-22'!$AX$11:$AX$15)</f>
        <v>0</v>
      </c>
      <c r="BC106" s="174">
        <f>SUMIF('Saturday Race 3-19-22'!$B$11:$B$15,$C106,'Saturday Race 3-19-22'!$AY$11:$AY$15)</f>
        <v>0</v>
      </c>
      <c r="BD106" s="174">
        <f>SUMIF('Sunday Races 4-10-22'!$B$11:$B$26,$C106,'Sunday Races 4-10-22'!$AU$11:$AU$26)</f>
        <v>0</v>
      </c>
      <c r="BE106" s="174">
        <f>SUMIF('Sunday Races 4-10-22'!$B$11:$B$26,$C106,'Sunday Races 4-10-22'!$AV$11:$AV$26)</f>
        <v>0</v>
      </c>
      <c r="BF106" s="174">
        <f>SUMIF('Sunday Races 4-10-22'!$B$11:$B$26,$C106,'Sunday Races 4-10-22'!$AW$11:$AW$26)</f>
        <v>0</v>
      </c>
      <c r="BG106" s="174">
        <f>SUMIF('Sunday Races 4-10-22'!$B$11:$B$26,$C106,'Sunday Races 4-10-22'!$AX$11:$AX$26)</f>
        <v>0</v>
      </c>
      <c r="BH106" s="174">
        <f>SUMIF('Sunday Races 4-10-22'!$B$11:$B$26,$C106,'Sunday Races 4-10-22'!$AY$11:$AY$26)</f>
        <v>0</v>
      </c>
      <c r="BI106" s="174">
        <f>SUMIF('Sunday Races 5-1-22'!$B$11:$B$28,$C106,'Sunday Races 5-1-22'!$AU$11:$AU$28)</f>
        <v>0</v>
      </c>
      <c r="BJ106" s="174">
        <f>SUMIF('Sunday Races 5-1-22'!$B$11:$B$28,$C106,'Sunday Races 5-1-22'!$AV$11:$AV$28)</f>
        <v>0</v>
      </c>
      <c r="BK106" s="174">
        <f>SUMIF('Sunday Races 5-1-22'!$B$11:$B$28,$C106,'Sunday Races 5-1-22'!$AW$11:$AW$28)</f>
        <v>0</v>
      </c>
      <c r="BL106" s="174">
        <f>SUMIF('Sunday Races 5-1-22'!$B$11:$B$28,$C106,'Sunday Races 5-1-22'!$AX$11:$AX$28)</f>
        <v>0</v>
      </c>
      <c r="BM106" s="174">
        <f>SUMIF('Sunday Races 5-1-22'!$B$11:$B$28,$C106,'Sunday Races 5-1-22'!$AY$11:$AY$28)</f>
        <v>0</v>
      </c>
      <c r="BN106" s="174">
        <f>SUMIF('Sunday Races 6-5-22'!$B$11:$B$28,$C106,'Sunday Races 6-5-22'!$AU$11:$AU$28)</f>
        <v>0</v>
      </c>
      <c r="BO106" s="174">
        <f>SUMIF('Sunday Races 6-5-22'!$B$11:$B$28,$C106,'Sunday Races 6-5-22'!$AV$11:$AV$28)</f>
        <v>0</v>
      </c>
      <c r="BP106" s="174">
        <f>SUMIF('Sunday Races 6-5-22'!$B$11:$B$28,$C106,'Sunday Races 6-5-22'!$AW$11:$AW$28)</f>
        <v>0</v>
      </c>
      <c r="BQ106" s="174">
        <f>SUMIF('Sunday Races 6-5-22'!$B$11:$B$28,$C106,'Sunday Races 6-5-22'!$AX$11:$AX$28)</f>
        <v>0</v>
      </c>
      <c r="BR106" s="174">
        <f>SUMIF('Sunday Races 6-5-22'!$B$11:$B$28,$C106,'Sunday Races 6-5-22'!$AY$11:$AY$28)</f>
        <v>0</v>
      </c>
      <c r="BS106" s="174">
        <f>SUMIF('Sunday Races 6-12-22'!$B$11:$B$24,$C106,'Sunday Races 6-12-22'!$AU$11:$AU$24)</f>
        <v>0</v>
      </c>
      <c r="BT106" s="174">
        <f>SUMIF('Sunday Races 6-12-22'!$B$11:$B$24,$C106,'Sunday Races 6-12-22'!$AV$11:$AV$24)</f>
        <v>0</v>
      </c>
      <c r="BU106" s="174">
        <f>SUMIF('Sunday Races 6-12-22'!$B$11:$B$24,$C106,'Sunday Races 6-12-22'!$AW$11:$AW$24)</f>
        <v>0</v>
      </c>
      <c r="BV106" s="174">
        <f>SUMIF('Sunday Races 6-12-22'!$B$11:$B$24,$C106,'Sunday Races 6-12-22'!$AX$11:$AX$24)</f>
        <v>0</v>
      </c>
      <c r="BW106" s="174">
        <f>SUMIF('Sunday Races 6-12-22'!$B$11:$B$24,$C106,'Sunday Races 6-12-22'!$AY$11:$AY$24)</f>
        <v>0</v>
      </c>
      <c r="BX106" s="174">
        <f>SUMIF('Saturday Races 6-18-22'!$B$11:$B$24,$C106,'Saturday Races 6-18-22'!$AU$11:$AU$24)</f>
        <v>0</v>
      </c>
      <c r="BY106" s="174">
        <f>SUMIF('Saturday Races 6-18-22'!$B$11:$B$24,$C106,'Saturday Races 6-18-22'!$AV$11:$AV$24)</f>
        <v>0</v>
      </c>
      <c r="BZ106" s="174">
        <f>SUMIF('Saturday Races 6-18-22'!$B$11:$B$24,$C106,'Saturday Races 6-18-22'!$AW$11:$AW$24)</f>
        <v>0</v>
      </c>
      <c r="CA106" s="174">
        <f>SUMIF('Saturday Races 6-18-22'!$B$11:$B$24,$C106,'Saturday Races 6-18-22'!$AX$11:$AX$24)</f>
        <v>0</v>
      </c>
      <c r="CB106" s="174">
        <f>SUMIF('Saturday Races 6-18-22'!$B$11:$B$24,$C106,'Saturday Races 6-18-22'!$AY$11:$AY$24)</f>
        <v>0</v>
      </c>
      <c r="CC106" s="174">
        <f>SUMIF('Sunday Races 7-3-22'!$B$11:$B$26,$C106,'Sunday Races 7-3-22'!$AU$11:$AU$26)</f>
        <v>0</v>
      </c>
      <c r="CD106" s="174">
        <f>SUMIF('Sunday Races 7-3-22'!$B$11:$B$26,$C106,'Sunday Races 7-3-22'!$AV$11:$AV$26)</f>
        <v>0</v>
      </c>
      <c r="CE106" s="174">
        <f>SUMIF('Sunday Races 7-3-22'!$B$11:$B$26,$C106,'Sunday Races 7-3-22'!$AW$11:$AW$26)</f>
        <v>0</v>
      </c>
      <c r="CF106" s="174">
        <f>SUMIF('Sunday Races 7-3-22'!$B$11:$B$26,$C106,'Sunday Races 7-3-22'!$AX$11:$AX$26)</f>
        <v>0</v>
      </c>
      <c r="CG106" s="174">
        <f>SUMIF('Sunday Races 7-3-22'!$B$11:$B$26,$C106,'Sunday Races 7-3-22'!$AY$11:$AY$26)</f>
        <v>0</v>
      </c>
      <c r="CH106" s="174">
        <f>SUMIF('Sunday Races 7-31-22'!$B$11:$B$26,$C106,'Sunday Races 7-31-22'!$AU$11:$AU$26)</f>
        <v>0</v>
      </c>
      <c r="CI106" s="174">
        <f>SUMIF('Sunday Races 7-31-22'!$B$11:$B$26,$C106,'Sunday Races 7-31-22'!$AV$11:$AV$26)</f>
        <v>0</v>
      </c>
      <c r="CJ106" s="174">
        <f>SUMIF('Sunday Races 7-31-22'!$B$11:$B$26,$C106,'Sunday Races 7-31-22'!$AW$11:$AW$26)</f>
        <v>0</v>
      </c>
      <c r="CK106" s="174">
        <f>SUMIF('Sunday Races 7-31-22'!$B$11:$B$26,$C106,'Sunday Races 7-31-22'!$AX$11:$AX$26)</f>
        <v>0</v>
      </c>
      <c r="CL106" s="174">
        <f>SUMIF('Sunday Races 7-31-22'!$B$11:$B$26,$C106,'Sunday Races 7-31-22'!$AY$11:$AY$26)</f>
        <v>0</v>
      </c>
      <c r="CM106" s="174">
        <f>SUMIF('Sunday Races 8-14-22'!$B$11:$B$26,$C106,'Sunday Races 8-14-22'!$AU$11:$AU$26)</f>
        <v>0</v>
      </c>
      <c r="CN106" s="174">
        <f>SUMIF('Sunday Races 8-14-22'!$B$11:$B$26,$C106,'Sunday Races 8-14-22'!$AV$11:$AV$26)</f>
        <v>0</v>
      </c>
      <c r="CO106" s="174">
        <f>SUMIF('Sunday Races 8-14-22'!$B$11:$B$26,$C106,'Sunday Races 8-14-22'!$AW$11:$AW$26)</f>
        <v>0</v>
      </c>
      <c r="CP106" s="174">
        <f>SUMIF('Sunday Races 8-14-22'!$B$11:$B$26,$C106,'Sunday Races 8-14-22'!$AX$11:$AX$26)</f>
        <v>0</v>
      </c>
      <c r="CQ106" s="174">
        <f>SUMIF('Sunday Races 8-14-22'!$B$11:$B$26,$C106,'Sunday Races 8-14-22'!$AY$11:$AY$26)</f>
        <v>0</v>
      </c>
      <c r="CR106" s="174">
        <f>SUMIF('Saturday Races 8-20-22'!$B$11:$B$26,$C106,'Saturday Races 8-20-22'!$AU$11:$AU$26)</f>
        <v>0</v>
      </c>
      <c r="CS106" s="174">
        <f>SUMIF('Saturday Races 8-20-22'!$B$11:$B$26,$C106,'Saturday Races 8-20-22'!$AV$11:$AV$26)</f>
        <v>0</v>
      </c>
      <c r="CT106" s="174">
        <f>SUMIF('Saturday Races 8-20-22'!$B$11:$B$26,$C106,'Saturday Races 8-20-22'!$AW$11:$AW$26)</f>
        <v>0</v>
      </c>
      <c r="CU106" s="174">
        <f>SUMIF('Saturday Races 8-20-22'!$B$11:$B$26,$C106,'Saturday Races 8-20-22'!$AX$11:$AX$26)</f>
        <v>0</v>
      </c>
      <c r="CV106" s="174">
        <f>SUMIF('Saturday Races 8-20-22'!$B$11:$B$26,$C106,'Saturday Races 8-20-22'!$AY$11:$AY$26)</f>
        <v>0</v>
      </c>
      <c r="CW106" s="174">
        <f>SUMIF('Sunday Races 9-11-22'!$B$11:$B$20,$C106,'Sunday Races 9-11-22'!$AU$11:$AU$20)</f>
        <v>0</v>
      </c>
      <c r="CX106" s="174">
        <f>SUMIF('Sunday Races 9-11-22'!$B$11:$B$20,$C106,'Sunday Races 9-11-22'!$AV$11:$AV$20)</f>
        <v>0</v>
      </c>
      <c r="CY106" s="174">
        <f>SUMIF('Sunday Races 9-11-22'!$B$11:$B$20,$C106,'Sunday Races 9-11-22'!$AW$11:$AW$20)</f>
        <v>0</v>
      </c>
      <c r="CZ106" s="174">
        <f>SUMIF('Sunday Races 9-11-22'!$B$11:$B$20,$C106,'Sunday Races 9-11-22'!$AX$11:$AX$20)</f>
        <v>0</v>
      </c>
      <c r="DA106" s="174">
        <f>SUMIF('Sunday Races 9-11-22'!$B$11:$B$20,$C106,'Sunday Races 9-11-22'!$AY$11:$AY$20)</f>
        <v>0</v>
      </c>
      <c r="DB106" s="174">
        <f>SUMIF('Sunday Races 10-9-22'!$B$11:$B$21,$C106,'Sunday Races 10-9-22'!$AU$11:$AU$21)</f>
        <v>0</v>
      </c>
      <c r="DC106" s="174">
        <f>SUMIF('Sunday Races 10-9-22'!$B$11:$B$21,$C106,'Sunday Races 10-9-22'!$AV$11:$AV$21)</f>
        <v>0</v>
      </c>
      <c r="DD106" s="174">
        <f>SUMIF('Sunday Races 10-9-22'!$B$11:$B$21,$C106,'Sunday Races 10-9-22'!$AW$11:$AW$21)</f>
        <v>0</v>
      </c>
      <c r="DE106" s="174">
        <f>SUMIF('Sunday Races 10-9-22'!$B$11:$B$21,$C106,'Sunday Races 10-9-22'!$AX$11:$AX$21)</f>
        <v>0</v>
      </c>
      <c r="DF106" s="174">
        <f>SUMIF('Sunday Races 10-9-22'!$B$11:$B$21,$C106,'Sunday Races 10-9-22'!$AY$11:$AY$21)</f>
        <v>0</v>
      </c>
      <c r="DG106" s="174">
        <f>SUMIF('Sunday Races 10-23-22'!$B$11:$B$22,$C106,'Sunday Races 10-23-22'!$AU$11:$AU$22)</f>
        <v>0</v>
      </c>
      <c r="DH106" s="174">
        <f>SUMIF('Sunday Races 10-23-22'!$B$11:$B$22,$C106,'Sunday Races 10-23-22'!$AV$11:$AV$22)</f>
        <v>0</v>
      </c>
      <c r="DI106" s="174">
        <f>SUMIF('Sunday Races 10-23-22'!$B$11:$B$22,$C106,'Sunday Races 10-23-22'!$AW$11:$AW$22)</f>
        <v>0</v>
      </c>
      <c r="DJ106" s="174">
        <f>SUMIF('Sunday Races 10-23-22'!$B$11:$B$22,$C106,'Sunday Races 10-23-22'!$AX$11:$AX$22)</f>
        <v>0</v>
      </c>
      <c r="DK106" s="174">
        <f>SUMIF('Sunday Races 10-23-22'!$B$11:$B$22,$C106,'Sunday Races 10-23-22'!$AY$11:$AY$22)</f>
        <v>0</v>
      </c>
      <c r="DL106" s="175"/>
      <c r="DM106" s="176"/>
      <c r="DN106" s="177">
        <f t="shared" si="95"/>
        <v>0</v>
      </c>
      <c r="DO106" s="177">
        <f t="shared" si="95"/>
        <v>0</v>
      </c>
      <c r="DP106" s="177">
        <f t="shared" si="95"/>
        <v>0</v>
      </c>
      <c r="DQ106" s="177">
        <f t="shared" si="95"/>
        <v>0</v>
      </c>
      <c r="DR106" s="177">
        <f t="shared" si="95"/>
        <v>0</v>
      </c>
      <c r="DS106" s="177">
        <f t="shared" si="95"/>
        <v>0</v>
      </c>
      <c r="DT106" s="177">
        <f t="shared" si="95"/>
        <v>0</v>
      </c>
      <c r="DU106" s="177">
        <f t="shared" si="95"/>
        <v>0</v>
      </c>
      <c r="DV106" s="177">
        <f t="shared" si="95"/>
        <v>0</v>
      </c>
      <c r="DW106" s="177">
        <f t="shared" si="95"/>
        <v>0</v>
      </c>
      <c r="DX106" s="177">
        <f t="shared" si="96"/>
        <v>0</v>
      </c>
      <c r="DY106" s="177">
        <f t="shared" si="96"/>
        <v>0</v>
      </c>
      <c r="DZ106" s="177">
        <f t="shared" si="96"/>
        <v>0</v>
      </c>
      <c r="EA106" s="177">
        <f t="shared" si="96"/>
        <v>0</v>
      </c>
      <c r="EB106" s="177">
        <f t="shared" si="96"/>
        <v>0</v>
      </c>
      <c r="EC106" s="177">
        <f t="shared" si="96"/>
        <v>0</v>
      </c>
      <c r="ED106" s="177">
        <f t="shared" si="96"/>
        <v>0</v>
      </c>
      <c r="EE106" s="177">
        <f t="shared" si="96"/>
        <v>0</v>
      </c>
      <c r="EF106" s="177">
        <f t="shared" si="96"/>
        <v>0</v>
      </c>
      <c r="EG106" s="177">
        <f t="shared" si="96"/>
        <v>0</v>
      </c>
      <c r="EH106" s="177">
        <f t="shared" si="97"/>
        <v>0</v>
      </c>
      <c r="EI106" s="177">
        <f t="shared" si="97"/>
        <v>0</v>
      </c>
      <c r="EJ106" s="177">
        <f t="shared" si="97"/>
        <v>0</v>
      </c>
      <c r="EK106" s="177">
        <f t="shared" si="97"/>
        <v>0</v>
      </c>
      <c r="EL106" s="177">
        <f t="shared" si="97"/>
        <v>0</v>
      </c>
      <c r="EM106" s="177">
        <f t="shared" si="97"/>
        <v>0</v>
      </c>
      <c r="EN106" s="177">
        <f t="shared" si="97"/>
        <v>0</v>
      </c>
      <c r="EO106" s="177">
        <f t="shared" si="97"/>
        <v>0</v>
      </c>
      <c r="EP106" s="177">
        <f t="shared" si="97"/>
        <v>0</v>
      </c>
      <c r="EQ106" s="177">
        <f t="shared" si="97"/>
        <v>0</v>
      </c>
      <c r="ER106" s="177">
        <f t="shared" si="98"/>
        <v>0</v>
      </c>
      <c r="ES106" s="177">
        <f t="shared" si="98"/>
        <v>0</v>
      </c>
      <c r="ET106" s="177">
        <f t="shared" si="98"/>
        <v>0</v>
      </c>
      <c r="EU106" s="177">
        <f t="shared" si="98"/>
        <v>0</v>
      </c>
      <c r="EV106" s="177">
        <f t="shared" si="98"/>
        <v>0</v>
      </c>
      <c r="EW106" s="177">
        <f t="shared" si="98"/>
        <v>0</v>
      </c>
      <c r="EX106" s="177">
        <f t="shared" si="98"/>
        <v>0</v>
      </c>
      <c r="EY106" s="177">
        <f t="shared" si="98"/>
        <v>0</v>
      </c>
      <c r="EZ106" s="177">
        <f t="shared" si="98"/>
        <v>0</v>
      </c>
      <c r="FA106" s="177">
        <f t="shared" si="98"/>
        <v>0</v>
      </c>
      <c r="FB106" s="177">
        <f t="shared" si="99"/>
        <v>0</v>
      </c>
      <c r="FC106" s="177">
        <f t="shared" si="99"/>
        <v>0</v>
      </c>
      <c r="FD106" s="177">
        <f t="shared" si="99"/>
        <v>0</v>
      </c>
      <c r="FE106" s="177">
        <f t="shared" si="99"/>
        <v>0</v>
      </c>
      <c r="FF106" s="177">
        <f t="shared" si="99"/>
        <v>0</v>
      </c>
      <c r="FG106" s="177">
        <f t="shared" si="99"/>
        <v>0</v>
      </c>
      <c r="FH106" s="177">
        <f t="shared" si="99"/>
        <v>0</v>
      </c>
      <c r="FI106" s="177">
        <f t="shared" si="99"/>
        <v>0</v>
      </c>
      <c r="FJ106" s="177">
        <f t="shared" si="99"/>
        <v>0</v>
      </c>
      <c r="FK106" s="177">
        <f t="shared" si="99"/>
        <v>0</v>
      </c>
      <c r="FL106" s="177">
        <f t="shared" si="100"/>
        <v>0</v>
      </c>
      <c r="FM106" s="177">
        <f t="shared" si="100"/>
        <v>0</v>
      </c>
      <c r="FN106" s="177">
        <f t="shared" si="100"/>
        <v>0</v>
      </c>
      <c r="FO106" s="177">
        <f t="shared" si="100"/>
        <v>0</v>
      </c>
      <c r="FP106" s="177">
        <f t="shared" si="100"/>
        <v>0</v>
      </c>
      <c r="FQ106" s="177">
        <f t="shared" si="100"/>
        <v>0</v>
      </c>
      <c r="FR106" s="177">
        <f t="shared" si="100"/>
        <v>0</v>
      </c>
      <c r="FS106" s="177">
        <f t="shared" si="100"/>
        <v>0</v>
      </c>
      <c r="FT106" s="177">
        <f t="shared" si="100"/>
        <v>0</v>
      </c>
      <c r="FU106" s="177">
        <f t="shared" si="100"/>
        <v>0</v>
      </c>
      <c r="FV106" s="177">
        <f t="shared" si="100"/>
        <v>0</v>
      </c>
      <c r="FW106" s="177">
        <f t="shared" si="100"/>
        <v>0</v>
      </c>
      <c r="FX106" s="177">
        <f t="shared" si="100"/>
        <v>0</v>
      </c>
      <c r="FY106" s="177">
        <f t="shared" si="100"/>
        <v>0</v>
      </c>
      <c r="FZ106" s="177">
        <f t="shared" si="100"/>
        <v>0</v>
      </c>
      <c r="GA106" s="177"/>
      <c r="GB106" s="229">
        <f t="shared" si="106"/>
        <v>0</v>
      </c>
      <c r="GC106" s="229">
        <f t="shared" si="107"/>
        <v>0</v>
      </c>
      <c r="GD106" s="174">
        <f>SUMIF('One Day 12-04-21 Scots'!$B$11:$B$24,$C106,'One Day 12-04-21 Scots'!$AU$11:$AU$24)</f>
        <v>0</v>
      </c>
      <c r="GE106" s="174">
        <f>SUMIF('One Day 12-04-21 Scots'!$B$11:$B$24,$C106,'One Day 12-04-21 Scots'!$AV$11:$AV$24)</f>
        <v>0</v>
      </c>
      <c r="GF106" s="174">
        <f>SUMIF('One Day 12-04-21 Scots'!$B$11:$B$24,$C106,'One Day 12-04-21 Scots'!$AW$11:$AW$24)</f>
        <v>0</v>
      </c>
      <c r="GG106" s="174">
        <f>SUMIF('One Day 12-04-21 Scots'!$B$11:$B$24,$C106,'One Day 12-04-21 Scots'!$AX$11:$AX$24)</f>
        <v>0</v>
      </c>
      <c r="GH106" s="174">
        <f>SUMIF('One Day 12-04-21 Scots'!$B$11:$B$24,$C106,'One Day 12-04-21 Scots'!$AY$11:$AY$24)</f>
        <v>0</v>
      </c>
      <c r="GI106" s="174">
        <f>SUMIF('One Day 12-04-21 Thistles'!$B$11:$B$25,$C106,'One Day 12-04-21 Thistles'!$AU$11:$AU$25)</f>
        <v>0</v>
      </c>
      <c r="GJ106" s="174">
        <f>SUMIF('One Day 12-04-21 Thistles'!$B$11:$B$25,$C106,'One Day 12-04-21 Thistles'!$AV$11:$AV$25)</f>
        <v>0</v>
      </c>
      <c r="GK106" s="174">
        <f>SUMIF('One Day 12-04-21 Thistles'!$B$11:$B$25,$C106,'One Day 12-04-21 Thistles'!$AW$11:$AW$25)</f>
        <v>0</v>
      </c>
      <c r="GL106" s="174">
        <f>SUMIF('One Day 12-04-21 Thistles'!$B$11:$B$25,$C106,'One Day 12-04-21 Thistles'!$AX$11:$AX$25)</f>
        <v>0</v>
      </c>
      <c r="GM106" s="174">
        <f>SUMIF('One Day 12-04-21 Thistles'!$B$11:$B$25,$C106,'One Day 12-04-21 Thistles'!$AY$11:$AY$25)</f>
        <v>0</v>
      </c>
      <c r="GN106" s="174">
        <f>SUMIF('Chili One Day 2-12-22 Scots'!$B$11:$B$27,$C106,'Chili One Day 2-12-22 Scots'!$AU$11:$AU$27)</f>
        <v>0</v>
      </c>
      <c r="GO106" s="174">
        <f>SUMIF('Chili One Day 2-12-22 Scots'!$B$11:$B$27,$C106,'Chili One Day 2-12-22 Scots'!$AV$11:$AV$27)</f>
        <v>0</v>
      </c>
      <c r="GP106" s="174">
        <f>SUMIF('Chili One Day 2-12-22 Scots'!$B$11:$B$27,$C106,'Chili One Day 2-12-22 Scots'!$AW$11:$AW$27)</f>
        <v>0</v>
      </c>
      <c r="GQ106" s="174">
        <f>SUMIF('Chili One Day 2-12-22 Scots'!$B$11:$B$27,$C106,'Chili One Day 2-12-22 Scots'!$AX$11:$AX$27)</f>
        <v>0</v>
      </c>
      <c r="GR106" s="174">
        <f>SUMIF('Chili One Day 2-12-22 Scots'!$B$11:$B$27,$C106,'Chili One Day 2-12-22 Scots'!$AY$11:$AY$27)</f>
        <v>0</v>
      </c>
      <c r="GS106" s="174">
        <f>SUMIF('Chili One Day 2-12-22 Thistles'!$B$11:$B$27,$C106,'Chili One Day 2-12-22 Thistles'!$AU$11:$AU$27)</f>
        <v>0</v>
      </c>
      <c r="GT106" s="174">
        <f>SUMIF('Chili One Day 2-12-22 Thistles'!$B$11:$B$27,$C106,'Chili One Day 2-12-22 Thistles'!$AV$11:$AV$27)</f>
        <v>0</v>
      </c>
      <c r="GU106" s="174">
        <f>SUMIF('Chili One Day 2-12-22 Thistles'!$B$11:$B$27,$C106,'Chili One Day 2-12-22 Thistles'!$AW$11:$AW$27)</f>
        <v>0</v>
      </c>
      <c r="GV106" s="174">
        <f>SUMIF('Chili One Day 2-12-22 Thistles'!$B$11:$B$27,$C106,'Chili One Day 2-12-22 Thistles'!$AX$11:$AX$27)</f>
        <v>0</v>
      </c>
      <c r="GW106" s="174">
        <f>SUMIF('Chili One Day 2-12-22 Thistles'!$B$11:$B$27,$C106,'Chili One Day 2-12-22 Thistles'!$AY$11:$AY$27)</f>
        <v>0</v>
      </c>
      <c r="GX106" s="174">
        <f>SUMIF('Ironman One Day 3-5-22 FS'!$B$11:$B$26,$C106,'Ironman One Day 3-5-22 FS'!$AU$11:$AU$26)</f>
        <v>0</v>
      </c>
      <c r="GY106" s="174">
        <f>SUMIF('Ironman One Day 3-5-22 FS'!$B$11:$B$26,$C106,'Ironman One Day 3-5-22 FS'!$AV$11:$AV$26)</f>
        <v>0</v>
      </c>
      <c r="GZ106" s="174">
        <f>SUMIF('Ironman One Day 3-5-22 FS'!$B$11:$B$26,$C106,'Ironman One Day 3-5-22 FS'!$AW$11:$AW$26)</f>
        <v>0</v>
      </c>
      <c r="HA106" s="174">
        <f>SUMIF('Ironman One Day 3-5-22 FS'!$B$11:$B$26,$C106,'Ironman One Day 3-5-22 FS'!$AX$11:$AX$26)</f>
        <v>0</v>
      </c>
      <c r="HB106" s="174">
        <f>SUMIF('Ironman One Day 3-5-22 FS'!$B$11:$B$26,$C106,'Ironman One Day 3-5-22 FS'!$AY$11:$AY$26)</f>
        <v>0</v>
      </c>
      <c r="HC106" s="174">
        <f>SUMIF('Ironman One Day 3-5-22 420'!$B$11:$B$26,$C106,'Ironman One Day 3-5-22 420'!$AU$11:$AU$26)</f>
        <v>0</v>
      </c>
      <c r="HD106" s="174">
        <f>SUMIF('Ironman One Day 3-5-22 420'!$B$11:$B$26,$C106,'Ironman One Day 3-5-22 420'!$AV$11:$AV$26)</f>
        <v>0</v>
      </c>
      <c r="HE106" s="174">
        <f>SUMIF('Ironman One Day 3-5-22 420'!$B$11:$B$26,$C106,'Ironman One Day 3-5-22 420'!$AW$11:$AW$26)</f>
        <v>0</v>
      </c>
      <c r="HF106" s="174">
        <f>SUMIF('Ironman One Day 3-5-22 420'!$B$11:$B$26,$C106,'Ironman One Day 3-5-22 420'!$AX$11:$AX$26)</f>
        <v>0</v>
      </c>
      <c r="HG106" s="174">
        <f>SUMIF('Ironman One Day 3-5-22 420'!$B$11:$B$26,$C106,'Ironman One Day 3-5-22 420'!$AY$11:$AY$26)</f>
        <v>0</v>
      </c>
      <c r="HH106" s="174">
        <f>SUMIF('Easter One Day 4-16-22 FS'!$B$11:$B$25,$C106,'Easter One Day 4-16-22 FS'!$AU$11:$AU$25)</f>
        <v>0</v>
      </c>
      <c r="HI106" s="174">
        <f>SUMIF('Easter One Day 4-16-22 FS'!$B$11:$B$25,$C106,'Easter One Day 4-16-22 FS'!$AV$11:$AV$25)</f>
        <v>0</v>
      </c>
      <c r="HJ106" s="174">
        <f>SUMIF('Easter One Day 4-16-22 FS'!$B$11:$B$25,$C106,'Easter One Day 4-16-22 FS'!$AW$11:$AW$25)</f>
        <v>0</v>
      </c>
      <c r="HK106" s="174">
        <f>SUMIF('Easter One Day 4-16-22 FS'!$B$11:$B$25,$C106,'Easter One Day 4-16-22 FS'!$AX$11:$AX$25)</f>
        <v>0</v>
      </c>
      <c r="HL106" s="174">
        <f>SUMIF('Easter One Day 4-16-22 FS'!$B$11:$B$25,$C106,'Easter One Day 4-16-22 FS'!$AY$11:$AY$25)</f>
        <v>0</v>
      </c>
      <c r="HM106" s="174">
        <f>SUMIF('Easter One Day 4-16-22 TH'!$B$11:$B$25,$C106,'Easter One Day 4-16-22 TH'!$AU$11:$AU$25)</f>
        <v>0</v>
      </c>
      <c r="HN106" s="174">
        <f>SUMIF('Easter One Day 4-16-22 TH'!$B$11:$B$25,$C106,'Easter One Day 4-16-22 TH'!$AV$11:$AV$25)</f>
        <v>0</v>
      </c>
      <c r="HO106" s="174">
        <f>SUMIF('Easter One Day 4-16-22 TH'!$B$11:$B$25,$C106,'Easter One Day 4-16-22 TH'!$AW$11:$AW$25)</f>
        <v>0</v>
      </c>
      <c r="HP106" s="174">
        <f>SUMIF('Easter One Day 4-16-22 TH'!$B$11:$B$25,$C106,'Easter One Day 4-16-22 TH'!$AX$11:$AX$25)</f>
        <v>0</v>
      </c>
      <c r="HQ106" s="174">
        <f>SUMIF('Easter One Day 4-16-22 TH'!$B$11:$B$25,$C106,'Easter One Day 4-16-22 TH'!$AY$11:$AY$25)</f>
        <v>0</v>
      </c>
      <c r="HR106" s="174">
        <f>SUMIF('Long Distance Race 5-7-22'!$B$11:$B$25,$C106,'Long Distance Race 5-7-22'!$AU$11:$AU$25)</f>
        <v>0</v>
      </c>
      <c r="HS106" s="174">
        <f>SUMIF('Long Distance Race 5-7-22'!$B$11:$B$18,$C106,'Long Distance Race 5-7-22'!$AV$11:$AV$18)</f>
        <v>0</v>
      </c>
      <c r="HT106" s="174">
        <f>SUMIF('Long Distance Race 5-7-22'!$B$11:$B$18,$C106,'Long Distance Race 5-7-22'!$AW$11:$AW$18)</f>
        <v>0</v>
      </c>
      <c r="HU106" s="174">
        <f>SUMIF('Long Distance Race 5-7-22'!$B$11:$B$18,$C106,'Long Distance Race 5-7-22'!$AX$11:$AX$18)</f>
        <v>0</v>
      </c>
      <c r="HV106" s="174">
        <f>SUMIF('Long Distance Race 5-7-22'!$B$11:$B$18,$C106,'Long Distance Race 5-7-22'!$AY$11:$AY$18)</f>
        <v>0</v>
      </c>
      <c r="HW106" s="174">
        <f>SUMIF('Memorial Day Regatta 5-28-22 Op'!$B$11:$B$25,$C106,'Memorial Day Regatta 5-28-22 Op'!$AU$11:$AU$25)</f>
        <v>0</v>
      </c>
      <c r="HX106" s="174">
        <f>SUMIF('Memorial Day Regatta 5-28-22 Op'!$B$11:$B$18,$C106,'Memorial Day Regatta 5-28-22 Op'!$AV$11:$AV$18)</f>
        <v>0</v>
      </c>
      <c r="HY106" s="174">
        <f>SUMIF('Memorial Day Regatta 5-28-22 Op'!$B$11:$B$18,$C106,'Memorial Day Regatta 5-28-22 Op'!$AW$11:$AW$18)</f>
        <v>0</v>
      </c>
      <c r="HZ106" s="174">
        <f>SUMIF('Memorial Day Regatta 5-28-22 Op'!$B$11:$B$18,$C106,'Memorial Day Regatta 5-28-22 Op'!$AX$11:$AX$18)</f>
        <v>0</v>
      </c>
      <c r="IA106" s="174">
        <f>SUMIF('Memorial Day Regatta 5-28-22 Op'!$B$11:$B$18,$C106,'Memorial Day Regatta 5-28-22 Op'!$AY$11:$AY$18)</f>
        <v>0</v>
      </c>
      <c r="IB106" s="174">
        <f>SUMIF('Caldwell Cup 6-25-22 TH'!$B$11:$B$25,$C106,'Caldwell Cup 6-25-22 TH'!$AU$11:$AU$25)</f>
        <v>0</v>
      </c>
      <c r="IC106" s="174">
        <f>SUMIF('Caldwell Cup 6-25-22 TH'!$B$11:$B$25,$C106,'Caldwell Cup 6-25-22 TH'!$AV$11:$AV$25)</f>
        <v>0</v>
      </c>
      <c r="ID106" s="174">
        <f>SUMIF('Caldwell Cup 6-25-22 TH'!$B$11:$B$25,$C106,'Caldwell Cup 6-25-22 TH'!$AW$11:$AW$25)</f>
        <v>0</v>
      </c>
      <c r="IE106" s="174">
        <f>SUMIF('Caldwell Cup 6-25-22 TH'!$B$11:$B$25,$C106,'Caldwell Cup 6-25-22 TH'!$AX$11:$AX$25)</f>
        <v>0</v>
      </c>
      <c r="IF106" s="174">
        <f>SUMIF('Caldwell Cup 6-25-22 TH'!$B$11:$B$25,$C106,'Caldwell Cup 6-25-22 TH'!$AY$11:$AY$25)</f>
        <v>0</v>
      </c>
      <c r="IG106" s="174">
        <f>SUMIF('Caldwell Cup 6-25-22 FS'!$B$11:$B$21,$C106,'Caldwell Cup 6-25-22 FS'!$AU$11:$AU$21)</f>
        <v>0</v>
      </c>
      <c r="IH106" s="174">
        <f>SUMIF('Caldwell Cup 6-25-22 FS'!$B$11:$B$21,$C106,'Caldwell Cup 6-25-22 FS'!$AV$11:$AV$21)</f>
        <v>0</v>
      </c>
      <c r="II106" s="174">
        <f>SUMIF('Caldwell Cup 6-25-22 FS'!$B$11:$B$21,$C106,'Caldwell Cup 6-25-22 FS'!$AW$11:$AW$21)</f>
        <v>0</v>
      </c>
      <c r="IJ106" s="174">
        <f>SUMIF('Caldwell Cup 6-25-22 FS'!$B$11:$B$21,$C106,'Caldwell Cup 6-25-22 FS'!$AX$11:$AX$21)</f>
        <v>0</v>
      </c>
      <c r="IK106" s="174">
        <f>SUMIF('Caldwell Cup 6-25-22 FS'!$B$11:$B$21,$C106,'Caldwell Cup 6-25-22 FS'!$AY$11:$AY$21)</f>
        <v>0</v>
      </c>
      <c r="IL106" s="174">
        <f>SUMIF('Caldwell Cup 6-25-22 Lasers'!$B$11:$B$23,$C106,'Caldwell Cup 6-25-22 Lasers'!$AU$11:$AU$23)</f>
        <v>0</v>
      </c>
      <c r="IM106" s="174">
        <f>SUMIF('Caldwell Cup 6-25-22 Lasers'!$B$11:$B$23,$C106,'Caldwell Cup 6-25-22 Lasers'!$AV$11:$AV$23)</f>
        <v>0</v>
      </c>
      <c r="IN106" s="174">
        <f>SUMIF('Caldwell Cup 6-25-22 Lasers'!$B$11:$B$23,$C106,'Caldwell Cup 6-25-22 Lasers'!$AW$11:$AW$23)</f>
        <v>0</v>
      </c>
      <c r="IO106" s="174">
        <f>SUMIF('Caldwell Cup 6-25-22 Lasers'!$B$11:$B$23,$C106,'Caldwell Cup 6-25-22 Lasers'!$AX$11:$AX$23)</f>
        <v>0</v>
      </c>
      <c r="IP106" s="174">
        <f>SUMIF('Caldwell Cup 6-25-22 Lasers'!$B$11:$B$23,$C106,'Caldwell Cup 6-25-22 Lasers'!$AY$11:$AY$23)</f>
        <v>0</v>
      </c>
      <c r="IQ106" s="174">
        <f>SUMIF('Labor Day Regatta 9-3-22 FS'!$B$11:$B$30,$C106,'Labor Day Regatta 9-3-22 FS'!$AU$11:$AU$30)</f>
        <v>0</v>
      </c>
      <c r="IR106" s="174">
        <f>SUMIF('Labor Day Regatta 9-3-22 FS'!$B$11:$B$30,$C106,'Labor Day Regatta 9-3-22 FS'!$AV$11:$AV$30)</f>
        <v>0</v>
      </c>
      <c r="IS106" s="174">
        <f>SUMIF('Labor Day Regatta 9-3-22 FS'!$B$11:$B$30,$C106,'Labor Day Regatta 9-3-22 FS'!$AW$11:$AW$30)</f>
        <v>0</v>
      </c>
      <c r="IT106" s="174">
        <f>SUMIF('Labor Day Regatta 9-3-22 FS'!$B$11:$B$30,$C106,'Labor Day Regatta 9-3-22 FS'!$AX$11:$AX$30)</f>
        <v>0</v>
      </c>
      <c r="IU106" s="174">
        <f>SUMIF('Labor Day Regatta 9-3-22 FS'!$B$11:$B$30,$C106,'Labor Day Regatta 9-3-22 FS'!$AY$11:$AY$30)</f>
        <v>0</v>
      </c>
      <c r="IV106" s="174">
        <f>SUMIF('2022-09-17 Leukemia Cup FS'!$B$11:$B$26,$C106,'2022-09-17 Leukemia Cup FS'!$AU$11:$AU$26)</f>
        <v>0</v>
      </c>
      <c r="IW106" s="174">
        <f>SUMIF('2022-09-17 Leukemia Cup FS'!$B$11:$B$26,$C106,'2022-09-17 Leukemia Cup FS'!$AV$11:$AV$26)</f>
        <v>0</v>
      </c>
      <c r="IX106" s="174">
        <f>SUMIF('2022-09-17 Leukemia Cup FS'!$B$11:$B$26,$C106,'2022-09-17 Leukemia Cup FS'!$AW$11:$AW$26)</f>
        <v>0</v>
      </c>
      <c r="IY106" s="174">
        <f>SUMIF('2022-09-17 Leukemia Cup FS'!$B$11:$B$26,$C106,'2022-09-17 Leukemia Cup FS'!$AX$11:$AX$26)</f>
        <v>0</v>
      </c>
      <c r="IZ106" s="174">
        <f>SUMIF('2022-09-17 Leukemia Cup FS'!$B$11:$B$26,$C106,'2022-09-17 Leukemia Cup FS'!$AY$11:$AY$26)</f>
        <v>0</v>
      </c>
      <c r="JA106" s="174">
        <f>SUMIF('2022-09-17 Leukemia Cup TH'!$B$11:$B$28,$C106,'2022-09-17 Leukemia Cup TH'!$AU$11:$AU$28)</f>
        <v>0</v>
      </c>
      <c r="JB106" s="174">
        <f>SUMIF('2022-09-17 Leukemia Cup TH'!$B$11:$B$28,$C106,'2022-09-17 Leukemia Cup TH'!$AV$11:$AV$28)</f>
        <v>0</v>
      </c>
      <c r="JC106" s="174">
        <f>SUMIF('2022-09-17 Leukemia Cup TH'!$B$11:$B$28,$C106,'2022-09-17 Leukemia Cup TH'!$AW$11:$AW$28)</f>
        <v>0</v>
      </c>
      <c r="JD106" s="174">
        <f>SUMIF('2022-09-17 Leukemia Cup TH'!$B$11:$B$28,$C106,'2022-09-17 Leukemia Cup TH'!$AX$11:$AX$28)</f>
        <v>0</v>
      </c>
      <c r="JE106" s="174">
        <f>SUMIF('2022-09-17 Leukemia Cup TH'!$B$11:$B$28,$C106,'2022-09-17 Leukemia Cup TH'!$AY$11:$AY$28)</f>
        <v>0</v>
      </c>
      <c r="JF106" s="174">
        <f>SUMIF('Smith-Berry LDR 9-24-22'!$B$11:$B$30,$C106,'Smith-Berry LDR 9-24-22'!$AU$11:$AU$30)</f>
        <v>0</v>
      </c>
      <c r="JG106" s="174">
        <f>SUMIF('Smith-Berry LDR 9-24-22'!$B$11:$B$30,$C106,'Smith-Berry LDR 9-24-22'!$AV$11:$AV$30)</f>
        <v>0</v>
      </c>
      <c r="JH106" s="174">
        <f>SUMIF('Smith-Berry LDR 9-24-22'!$B$11:$B$30,$C106,'Smith-Berry LDR 9-24-22'!$AW$11:$AW$30)</f>
        <v>0</v>
      </c>
      <c r="JI106" s="174">
        <f>SUMIF('Smith-Berry LDR 9-24-22'!$B$11:$B$30,$C106,'Smith-Berry LDR 9-24-22'!$AX$11:$AX$30)</f>
        <v>0</v>
      </c>
      <c r="JJ106" s="174">
        <f>SUMIF('Smith-Berry LDR 9-24-22'!$B$11:$B$30,$C106,'Smith-Berry LDR 9-24-22'!$AY$11:$AY$30)</f>
        <v>0</v>
      </c>
      <c r="JK106" s="174">
        <f>SUMIF('Great Scot 10-1-22 Cham'!$B$11:$B$38,$C106,'Great Scot 10-1-22 Cham'!$AU$11:$AU$38)</f>
        <v>0</v>
      </c>
      <c r="JL106" s="174">
        <f>SUMIF('Great Scot 10-1-22 Cham'!$B$11:$B$38,$C106,'Great Scot 10-1-22 Cham'!$AV$11:$AV$38)</f>
        <v>0</v>
      </c>
      <c r="JM106" s="174">
        <f>SUMIF('Great Scot 10-1-22 Cham'!$B$11:$B$38,$C106,'Great Scot 10-1-22 Cham'!$AW$11:$AW$38)</f>
        <v>0</v>
      </c>
      <c r="JN106" s="174">
        <f>SUMIF('Great Scot 10-1-22 Cham'!$B$11:$B$38,$C106,'Great Scot 10-1-22 Cham'!$AX$11:$AX$38)</f>
        <v>0</v>
      </c>
      <c r="JO106" s="174">
        <f>SUMIF('Great Scot 10-1-22 Cham'!$B$11:$B$38,$C106,'Great Scot 10-1-22 Cham'!$AY$11:$AY$38)</f>
        <v>0</v>
      </c>
      <c r="JP106" s="174">
        <f>SUMIF('Great Scot 10-1-22 Chal'!$B$11:$B$28,$C106,'Great Scot 10-1-22 Chal'!$AU$11:$AU$28)</f>
        <v>0</v>
      </c>
      <c r="JQ106" s="174">
        <f>SUMIF('Great Scot 10-1-22 Chal'!$B$11:$B$28,$C106,'Great Scot 10-1-22 Chal'!$AV$11:$AV$28)</f>
        <v>0</v>
      </c>
      <c r="JR106" s="174">
        <f>SUMIF('Great Scot 10-1-22 Chal'!$B$11:$B$28,$C106,'Great Scot 10-1-22 Chal'!$AW$11:$AW$28)</f>
        <v>0</v>
      </c>
      <c r="JS106" s="174">
        <f>SUMIF('Great Scot 10-1-22 Chal'!$B$11:$B$28,$C106,'Great Scot 10-1-22 Chal'!$AX$11:$AX$28)</f>
        <v>0</v>
      </c>
      <c r="JT106" s="174">
        <f>SUMIF('Great Scot 10-1-22 Chal'!$B$11:$B$28,$C106,'Great Scot 10-1-22 Chal'!$AY$11:$AY$28)</f>
        <v>0</v>
      </c>
      <c r="JU106" s="174">
        <f>SUMIF('Great Pumpkin Regatta 10-15-22'!$B$11:$B$54,$C106,'Great Pumpkin Regatta 10-15-22'!$AU$11:$AU$54)</f>
        <v>0</v>
      </c>
      <c r="JV106" s="174">
        <f>SUMIF('Great Pumpkin Regatta 10-15-22'!$B$11:$B$54,$C106,'Great Pumpkin Regatta 10-15-22'!$AV$11:$AV$54)</f>
        <v>0</v>
      </c>
      <c r="JW106" s="174">
        <f>SUMIF('Great Pumpkin Regatta 10-15-22'!$B$11:$B$54,$C106,'Great Pumpkin Regatta 10-15-22'!$AW$11:$AW$54)</f>
        <v>0</v>
      </c>
      <c r="JX106" s="174">
        <f>SUMIF('Great Pumpkin Regatta 10-15-22'!$B$11:$B$54,$C106,'Great Pumpkin Regatta 10-15-22'!$AX$11:$AX$54)</f>
        <v>0</v>
      </c>
      <c r="JY106" s="174">
        <f>SUMIF('Great Pumpkin Regatta 10-15-22'!$B$11:$B$54,$C106,'Great Pumpkin Regatta 10-15-22'!$AY$11:$AY$54)</f>
        <v>0</v>
      </c>
      <c r="JZ106" s="174">
        <f>SUMIF('One Day Regatta 10-29-22 FS'!$B$11:$B$19,$C106,'One Day Regatta 10-29-22 FS'!$AU$11:$AU$19)</f>
        <v>0</v>
      </c>
      <c r="KA106" s="174">
        <f>SUMIF('One Day Regatta 10-29-22 FS'!$B$11:$B$19,$C106,'One Day Regatta 10-29-22 FS'!$AV$11:$AV$19)</f>
        <v>0</v>
      </c>
      <c r="KB106" s="174">
        <f>SUMIF('One Day Regatta 10-29-22 FS'!$B$11:$B$19,$C106,'One Day Regatta 10-29-22 FS'!$AW$11:$AW$19)</f>
        <v>0</v>
      </c>
      <c r="KC106" s="174">
        <f>SUMIF('One Day Regatta 10-29-22 FS'!$B$11:$B$19,$C106,'One Day Regatta 10-29-22 FS'!$AX$11:$AX$19)</f>
        <v>0</v>
      </c>
      <c r="KD106" s="174">
        <f>SUMIF('One Day Regatta 10-29-22 FS'!$B$11:$B$19,$C106,'One Day Regatta 10-29-22 FS'!$AY$11:$AY$19)</f>
        <v>0</v>
      </c>
    </row>
    <row r="107" spans="1:290" ht="15" customHeight="1" x14ac:dyDescent="0.2">
      <c r="A107" s="400" t="s">
        <v>1369</v>
      </c>
      <c r="B107" s="134">
        <f t="shared" si="69"/>
        <v>36</v>
      </c>
      <c r="C107" s="170" t="s">
        <v>642</v>
      </c>
      <c r="D107" s="171">
        <f t="shared" si="101"/>
        <v>0</v>
      </c>
      <c r="E107" s="172">
        <f t="shared" si="102"/>
        <v>0</v>
      </c>
      <c r="F107" s="171">
        <f t="shared" si="103"/>
        <v>0</v>
      </c>
      <c r="G107" s="171">
        <v>0</v>
      </c>
      <c r="H107" s="171">
        <f t="shared" si="104"/>
        <v>0</v>
      </c>
      <c r="I107" s="173">
        <f t="shared" si="105"/>
        <v>0</v>
      </c>
      <c r="J107" s="173"/>
      <c r="K107" s="174">
        <f>SUMIF('Saturday Race 11-06-21'!$B$11:$B$21,$C107,'Saturday Race 11-06-21'!$AU$11:$AU$21)</f>
        <v>0</v>
      </c>
      <c r="L107" s="174">
        <f>SUMIF('Saturday Race 11-06-21'!$B$11:$B$21,$C107,'Saturday Race 11-06-21'!$AV$11:$AV$21)</f>
        <v>0</v>
      </c>
      <c r="M107" s="174">
        <f>SUMIF('Saturday Race 11-06-21'!$B$11:$B$21,$C107,'Saturday Race 11-06-21'!$AW$11:$AW$21)</f>
        <v>0</v>
      </c>
      <c r="N107" s="174">
        <f>SUMIF('Saturday Race 11-06-21'!$B$11:$B$21,$C107,'Saturday Race 11-06-21'!$AX$11:$AX$21)</f>
        <v>0</v>
      </c>
      <c r="O107" s="174">
        <f>SUMIF('Saturday Race 11-06-21'!$B$11:$B$21,$C107,'Saturday Race 11-06-21'!$AY$11:$AY$21)</f>
        <v>0</v>
      </c>
      <c r="P107" s="174">
        <f>SUMIF('Saturday Race 11-20-21'!$B$11:$B$20,$C107,'Saturday Race 11-20-21'!$AU$11:$AU$20)</f>
        <v>0</v>
      </c>
      <c r="Q107" s="174">
        <f>SUMIF('Saturday Race 11-20-21'!$B$11:$B$20,$C107,'Saturday Race 11-20-21'!$AV$11:$AV$20)</f>
        <v>0</v>
      </c>
      <c r="R107" s="174">
        <f>SUMIF('Saturday Race 11-20-21'!$B$11:$B$20,$C107,'Saturday Race 11-20-21'!$AW$11:$AW$20)</f>
        <v>0</v>
      </c>
      <c r="S107" s="174">
        <f>SUMIF('Saturday Race 11-20-21'!$B$11:$B$20,$C107,'Saturday Race 11-20-21'!$AX$11:$AX$20)</f>
        <v>0</v>
      </c>
      <c r="T107" s="174">
        <f>SUMIF('Saturday Race 11-20-21'!$B$11:$B$20,$C107,'Saturday Race 11-20-21'!$AY$11:$AY$20)</f>
        <v>0</v>
      </c>
      <c r="U107" s="174">
        <f>SUMIF('Saturday Race 1-08-22'!$B$11:$B$20,$C107,'Saturday Race 1-08-22'!$AU$11:$AU$20)</f>
        <v>0</v>
      </c>
      <c r="V107" s="174">
        <f>SUMIF('Saturday Race 1-08-22'!$B$11:$B$20,$C107,'Saturday Race 1-08-22'!$AV$11:$AV$20)</f>
        <v>0</v>
      </c>
      <c r="W107" s="174">
        <f>SUMIF('Saturday Race 1-08-22'!$B$11:$B$20,$C107,'Saturday Race 1-08-22'!$AW$11:$AW$20)</f>
        <v>0</v>
      </c>
      <c r="X107" s="174">
        <f>SUMIF('Saturday Race 1-08-22'!$B$11:$B$20,$C107,'Saturday Race 1-08-22'!$AX$11:$AX$20)</f>
        <v>0</v>
      </c>
      <c r="Y107" s="174">
        <f>SUMIF('Saturday Race 1-08-22'!$B$11:$B$20,$C107,'Saturday Race 1-08-22'!$AY$11:$AY$20)</f>
        <v>0</v>
      </c>
      <c r="Z107" s="174">
        <f>SUMIF('Saturday Race 1-22-22'!$B$11:$B$20,$C107,'Saturday Race 1-22-22'!$AU$11:$AU$20)</f>
        <v>0</v>
      </c>
      <c r="AA107" s="174">
        <f>SUMIF('Saturday Race 1-22-22'!$B$11:$B$20,$C107,'Saturday Race 1-22-22'!$AV$11:$AV$20)</f>
        <v>0</v>
      </c>
      <c r="AB107" s="174">
        <f>SUMIF('Saturday Race 1-22-22'!$B$11:$B$20,$C107,'Saturday Race 1-22-22'!$AW$11:$AW$20)</f>
        <v>0</v>
      </c>
      <c r="AC107" s="174">
        <f>SUMIF('Saturday Race 1-22-22'!$B$11:$B$20,$C107,'Saturday Race 1-22-22'!$AX$11:$AX$20)</f>
        <v>0</v>
      </c>
      <c r="AD107" s="174">
        <f>SUMIF('Saturday Race 1-22-22'!$B$11:$B$20,$C107,'Saturday Race 1-22-22'!$AY$11:$AY$20)</f>
        <v>0</v>
      </c>
      <c r="AE107" s="174">
        <f>SUMIF('Sunday Race 2-6-22'!$B$11:$B$20,$C107,'Sunday Race 2-6-22'!$AU$11:$AU$20)</f>
        <v>0</v>
      </c>
      <c r="AF107" s="174">
        <f>SUMIF('Sunday Race 2-6-22'!$B$11:$B$20,$C107,'Sunday Race 2-6-22'!$AV$11:$AV$20)</f>
        <v>0</v>
      </c>
      <c r="AG107" s="174">
        <f>SUMIF('Sunday Race 2-6-22'!$B$11:$B$20,$C107,'Sunday Race 2-6-22'!$AW$11:$AW$20)</f>
        <v>0</v>
      </c>
      <c r="AH107" s="174">
        <f>SUMIF('Sunday Race 2-6-22'!$B$11:$B$20,$C107,'Sunday Race 2-6-22'!$AX$11:$AX$20)</f>
        <v>0</v>
      </c>
      <c r="AI107" s="174">
        <f>SUMIF('Sunday Race 2-6-22'!$B$11:$B$20,$C107,'Sunday Race 2-6-22'!$AY$11:$AY$20)</f>
        <v>0</v>
      </c>
      <c r="AJ107" s="174">
        <f>SUMIF('Sunday Race 2-20-22'!$B$11:$B$26,$C107,'Sunday Race 2-20-22'!$AU$11:$AU$26)</f>
        <v>0</v>
      </c>
      <c r="AK107" s="174">
        <f>SUMIF('Sunday Race 2-20-22'!$B$11:$B$26,$C107,'Sunday Race 2-20-22'!$AV$11:$AV$26)</f>
        <v>0</v>
      </c>
      <c r="AL107" s="174">
        <f>SUMIF('Sunday Race 2-20-22'!$B$11:$B$26,$C107,'Sunday Race 2-20-22'!$AW$11:$AW$26)</f>
        <v>0</v>
      </c>
      <c r="AM107" s="174">
        <f>SUMIF('Sunday Race 2-20-22'!$B$11:$B$26,$C107,'Sunday Race 2-20-22'!$AX$11:$AX$26)</f>
        <v>0</v>
      </c>
      <c r="AN107" s="174">
        <f>SUMIF('Sunday Race 2-20-22'!$B$11:$B$26,$C107,'Sunday Race 2-20-22'!$AY$11:$AY$26)</f>
        <v>0</v>
      </c>
      <c r="AO107" s="174">
        <f>SUMIF('Sunday Race 2-27-22'!$B$11:$B$20,$C107,'Sunday Race 2-27-22'!$AU$11:$AU$20)</f>
        <v>0</v>
      </c>
      <c r="AP107" s="174">
        <f>SUMIF('Sunday Race 2-27-22'!$B$11:$B$20,$C107,'Sunday Race 2-27-22'!$AV$11:$AV$20)</f>
        <v>0</v>
      </c>
      <c r="AQ107" s="174">
        <f>SUMIF('Sunday Race 2-27-22'!$B$11:$B$20,$C107,'Sunday Race 2-27-22'!$AW$11:$AW$20)</f>
        <v>0</v>
      </c>
      <c r="AR107" s="174">
        <f>SUMIF('Sunday Race 2-27-22'!$B$11:$B$20,$C107,'Sunday Race 2-27-22'!$AX$11:$AX$20)</f>
        <v>0</v>
      </c>
      <c r="AS107" s="174">
        <f>SUMIF('Sunday Race 2-27-22'!$B$11:$B$20,$C107,'Sunday Race 2-27-22'!$AY$11:$AY$20)</f>
        <v>0</v>
      </c>
      <c r="AT107" s="174">
        <f>SUMIF('Sunday Race 3-13-22'!$B$11:$B$25,$C107,'Sunday Race 3-13-22'!$AU$11:$AU$25)</f>
        <v>0</v>
      </c>
      <c r="AU107" s="174">
        <f>SUMIF('Sunday Race 3-13-22'!$B$11:$B$25,$C107,'Sunday Race 3-13-22'!$AV$11:$AV$25)</f>
        <v>0</v>
      </c>
      <c r="AV107" s="174">
        <f>SUMIF('Sunday Race 3-13-22'!$B$11:$B$25,$C107,'Sunday Race 3-13-22'!$AW$11:$AW$25)</f>
        <v>0</v>
      </c>
      <c r="AW107" s="174">
        <f>SUMIF('Sunday Race 3-13-22'!$B$11:$B$25,$C107,'Sunday Race 3-13-22'!$AX$11:$AX$25)</f>
        <v>0</v>
      </c>
      <c r="AX107" s="174">
        <f>SUMIF('Sunday Race 3-13-22'!$B$11:$B$25,$C107,'Sunday Race 3-13-22'!$AY$11:$AY$25)</f>
        <v>0</v>
      </c>
      <c r="AY107" s="174">
        <f>SUMIF('Saturday Race 3-19-22'!$B$11:$B$15,$C107,'Saturday Race 3-19-22'!$AU$11:$AU$15)</f>
        <v>0</v>
      </c>
      <c r="AZ107" s="174">
        <f>SUMIF('Saturday Race 3-19-22'!$B$11:$B$15,$C107,'Saturday Race 3-19-22'!$AV$11:$AV$15)</f>
        <v>0</v>
      </c>
      <c r="BA107" s="174">
        <f>SUMIF('Saturday Race 3-19-22'!$B$11:$B$15,$C107,'Saturday Race 3-19-22'!$AW$11:$AW$15)</f>
        <v>0</v>
      </c>
      <c r="BB107" s="174">
        <f>SUMIF('Saturday Race 3-19-22'!$B$11:$B$15,$C107,'Saturday Race 3-19-22'!$AX$11:$AX$15)</f>
        <v>0</v>
      </c>
      <c r="BC107" s="174">
        <f>SUMIF('Saturday Race 3-19-22'!$B$11:$B$15,$C107,'Saturday Race 3-19-22'!$AY$11:$AY$15)</f>
        <v>0</v>
      </c>
      <c r="BD107" s="174">
        <f>SUMIF('Sunday Races 4-10-22'!$B$11:$B$26,$C107,'Sunday Races 4-10-22'!$AU$11:$AU$26)</f>
        <v>0</v>
      </c>
      <c r="BE107" s="174">
        <f>SUMIF('Sunday Races 4-10-22'!$B$11:$B$26,$C107,'Sunday Races 4-10-22'!$AV$11:$AV$26)</f>
        <v>0</v>
      </c>
      <c r="BF107" s="174">
        <f>SUMIF('Sunday Races 4-10-22'!$B$11:$B$26,$C107,'Sunday Races 4-10-22'!$AW$11:$AW$26)</f>
        <v>0</v>
      </c>
      <c r="BG107" s="174">
        <f>SUMIF('Sunday Races 4-10-22'!$B$11:$B$26,$C107,'Sunday Races 4-10-22'!$AX$11:$AX$26)</f>
        <v>0</v>
      </c>
      <c r="BH107" s="174">
        <f>SUMIF('Sunday Races 4-10-22'!$B$11:$B$26,$C107,'Sunday Races 4-10-22'!$AY$11:$AY$26)</f>
        <v>0</v>
      </c>
      <c r="BI107" s="174">
        <f>SUMIF('Sunday Races 5-1-22'!$B$11:$B$28,$C107,'Sunday Races 5-1-22'!$AU$11:$AU$28)</f>
        <v>0</v>
      </c>
      <c r="BJ107" s="174">
        <f>SUMIF('Sunday Races 5-1-22'!$B$11:$B$28,$C107,'Sunday Races 5-1-22'!$AV$11:$AV$28)</f>
        <v>0</v>
      </c>
      <c r="BK107" s="174">
        <f>SUMIF('Sunday Races 5-1-22'!$B$11:$B$28,$C107,'Sunday Races 5-1-22'!$AW$11:$AW$28)</f>
        <v>0</v>
      </c>
      <c r="BL107" s="174">
        <f>SUMIF('Sunday Races 5-1-22'!$B$11:$B$28,$C107,'Sunday Races 5-1-22'!$AX$11:$AX$28)</f>
        <v>0</v>
      </c>
      <c r="BM107" s="174">
        <f>SUMIF('Sunday Races 5-1-22'!$B$11:$B$28,$C107,'Sunday Races 5-1-22'!$AY$11:$AY$28)</f>
        <v>0</v>
      </c>
      <c r="BN107" s="174">
        <f>SUMIF('Sunday Races 6-5-22'!$B$11:$B$28,$C107,'Sunday Races 6-5-22'!$AU$11:$AU$28)</f>
        <v>0</v>
      </c>
      <c r="BO107" s="174">
        <f>SUMIF('Sunday Races 6-5-22'!$B$11:$B$28,$C107,'Sunday Races 6-5-22'!$AV$11:$AV$28)</f>
        <v>0</v>
      </c>
      <c r="BP107" s="174">
        <f>SUMIF('Sunday Races 6-5-22'!$B$11:$B$28,$C107,'Sunday Races 6-5-22'!$AW$11:$AW$28)</f>
        <v>0</v>
      </c>
      <c r="BQ107" s="174">
        <f>SUMIF('Sunday Races 6-5-22'!$B$11:$B$28,$C107,'Sunday Races 6-5-22'!$AX$11:$AX$28)</f>
        <v>0</v>
      </c>
      <c r="BR107" s="174">
        <f>SUMIF('Sunday Races 6-5-22'!$B$11:$B$28,$C107,'Sunday Races 6-5-22'!$AY$11:$AY$28)</f>
        <v>0</v>
      </c>
      <c r="BS107" s="174">
        <f>SUMIF('Sunday Races 6-12-22'!$B$11:$B$24,$C107,'Sunday Races 6-12-22'!$AU$11:$AU$24)</f>
        <v>0</v>
      </c>
      <c r="BT107" s="174">
        <f>SUMIF('Sunday Races 6-12-22'!$B$11:$B$24,$C107,'Sunday Races 6-12-22'!$AV$11:$AV$24)</f>
        <v>0</v>
      </c>
      <c r="BU107" s="174">
        <f>SUMIF('Sunday Races 6-12-22'!$B$11:$B$24,$C107,'Sunday Races 6-12-22'!$AW$11:$AW$24)</f>
        <v>0</v>
      </c>
      <c r="BV107" s="174">
        <f>SUMIF('Sunday Races 6-12-22'!$B$11:$B$24,$C107,'Sunday Races 6-12-22'!$AX$11:$AX$24)</f>
        <v>0</v>
      </c>
      <c r="BW107" s="174">
        <f>SUMIF('Sunday Races 6-12-22'!$B$11:$B$24,$C107,'Sunday Races 6-12-22'!$AY$11:$AY$24)</f>
        <v>0</v>
      </c>
      <c r="BX107" s="174">
        <f>SUMIF('Saturday Races 6-18-22'!$B$11:$B$24,$C107,'Saturday Races 6-18-22'!$AU$11:$AU$24)</f>
        <v>0</v>
      </c>
      <c r="BY107" s="174">
        <f>SUMIF('Saturday Races 6-18-22'!$B$11:$B$24,$C107,'Saturday Races 6-18-22'!$AV$11:$AV$24)</f>
        <v>0</v>
      </c>
      <c r="BZ107" s="174">
        <f>SUMIF('Saturday Races 6-18-22'!$B$11:$B$24,$C107,'Saturday Races 6-18-22'!$AW$11:$AW$24)</f>
        <v>0</v>
      </c>
      <c r="CA107" s="174">
        <f>SUMIF('Saturday Races 6-18-22'!$B$11:$B$24,$C107,'Saturday Races 6-18-22'!$AX$11:$AX$24)</f>
        <v>0</v>
      </c>
      <c r="CB107" s="174">
        <f>SUMIF('Saturday Races 6-18-22'!$B$11:$B$24,$C107,'Saturday Races 6-18-22'!$AY$11:$AY$24)</f>
        <v>0</v>
      </c>
      <c r="CC107" s="174">
        <f>SUMIF('Sunday Races 7-3-22'!$B$11:$B$26,$C107,'Sunday Races 7-3-22'!$AU$11:$AU$26)</f>
        <v>0</v>
      </c>
      <c r="CD107" s="174">
        <f>SUMIF('Sunday Races 7-3-22'!$B$11:$B$26,$C107,'Sunday Races 7-3-22'!$AV$11:$AV$26)</f>
        <v>0</v>
      </c>
      <c r="CE107" s="174">
        <f>SUMIF('Sunday Races 7-3-22'!$B$11:$B$26,$C107,'Sunday Races 7-3-22'!$AW$11:$AW$26)</f>
        <v>0</v>
      </c>
      <c r="CF107" s="174">
        <f>SUMIF('Sunday Races 7-3-22'!$B$11:$B$26,$C107,'Sunday Races 7-3-22'!$AX$11:$AX$26)</f>
        <v>0</v>
      </c>
      <c r="CG107" s="174">
        <f>SUMIF('Sunday Races 7-3-22'!$B$11:$B$26,$C107,'Sunday Races 7-3-22'!$AY$11:$AY$26)</f>
        <v>0</v>
      </c>
      <c r="CH107" s="174">
        <f>SUMIF('Sunday Races 7-31-22'!$B$11:$B$26,$C107,'Sunday Races 7-31-22'!$AU$11:$AU$26)</f>
        <v>0</v>
      </c>
      <c r="CI107" s="174">
        <f>SUMIF('Sunday Races 7-31-22'!$B$11:$B$26,$C107,'Sunday Races 7-31-22'!$AV$11:$AV$26)</f>
        <v>0</v>
      </c>
      <c r="CJ107" s="174">
        <f>SUMIF('Sunday Races 7-31-22'!$B$11:$B$26,$C107,'Sunday Races 7-31-22'!$AW$11:$AW$26)</f>
        <v>0</v>
      </c>
      <c r="CK107" s="174">
        <f>SUMIF('Sunday Races 7-31-22'!$B$11:$B$26,$C107,'Sunday Races 7-31-22'!$AX$11:$AX$26)</f>
        <v>0</v>
      </c>
      <c r="CL107" s="174">
        <f>SUMIF('Sunday Races 7-31-22'!$B$11:$B$26,$C107,'Sunday Races 7-31-22'!$AY$11:$AY$26)</f>
        <v>0</v>
      </c>
      <c r="CM107" s="174">
        <f>SUMIF('Sunday Races 8-14-22'!$B$11:$B$26,$C107,'Sunday Races 8-14-22'!$AU$11:$AU$26)</f>
        <v>0</v>
      </c>
      <c r="CN107" s="174">
        <f>SUMIF('Sunday Races 8-14-22'!$B$11:$B$26,$C107,'Sunday Races 8-14-22'!$AV$11:$AV$26)</f>
        <v>0</v>
      </c>
      <c r="CO107" s="174">
        <f>SUMIF('Sunday Races 8-14-22'!$B$11:$B$26,$C107,'Sunday Races 8-14-22'!$AW$11:$AW$26)</f>
        <v>0</v>
      </c>
      <c r="CP107" s="174">
        <f>SUMIF('Sunday Races 8-14-22'!$B$11:$B$26,$C107,'Sunday Races 8-14-22'!$AX$11:$AX$26)</f>
        <v>0</v>
      </c>
      <c r="CQ107" s="174">
        <f>SUMIF('Sunday Races 8-14-22'!$B$11:$B$26,$C107,'Sunday Races 8-14-22'!$AY$11:$AY$26)</f>
        <v>0</v>
      </c>
      <c r="CR107" s="174">
        <f>SUMIF('Saturday Races 8-20-22'!$B$11:$B$26,$C107,'Saturday Races 8-20-22'!$AU$11:$AU$26)</f>
        <v>0</v>
      </c>
      <c r="CS107" s="174">
        <f>SUMIF('Saturday Races 8-20-22'!$B$11:$B$26,$C107,'Saturday Races 8-20-22'!$AV$11:$AV$26)</f>
        <v>0</v>
      </c>
      <c r="CT107" s="174">
        <f>SUMIF('Saturday Races 8-20-22'!$B$11:$B$26,$C107,'Saturday Races 8-20-22'!$AW$11:$AW$26)</f>
        <v>0</v>
      </c>
      <c r="CU107" s="174">
        <f>SUMIF('Saturday Races 8-20-22'!$B$11:$B$26,$C107,'Saturday Races 8-20-22'!$AX$11:$AX$26)</f>
        <v>0</v>
      </c>
      <c r="CV107" s="174">
        <f>SUMIF('Saturday Races 8-20-22'!$B$11:$B$26,$C107,'Saturday Races 8-20-22'!$AY$11:$AY$26)</f>
        <v>0</v>
      </c>
      <c r="CW107" s="174">
        <f>SUMIF('Sunday Races 9-11-22'!$B$11:$B$20,$C107,'Sunday Races 9-11-22'!$AU$11:$AU$20)</f>
        <v>0</v>
      </c>
      <c r="CX107" s="174">
        <f>SUMIF('Sunday Races 9-11-22'!$B$11:$B$20,$C107,'Sunday Races 9-11-22'!$AV$11:$AV$20)</f>
        <v>0</v>
      </c>
      <c r="CY107" s="174">
        <f>SUMIF('Sunday Races 9-11-22'!$B$11:$B$20,$C107,'Sunday Races 9-11-22'!$AW$11:$AW$20)</f>
        <v>0</v>
      </c>
      <c r="CZ107" s="174">
        <f>SUMIF('Sunday Races 9-11-22'!$B$11:$B$20,$C107,'Sunday Races 9-11-22'!$AX$11:$AX$20)</f>
        <v>0</v>
      </c>
      <c r="DA107" s="174">
        <f>SUMIF('Sunday Races 9-11-22'!$B$11:$B$20,$C107,'Sunday Races 9-11-22'!$AY$11:$AY$20)</f>
        <v>0</v>
      </c>
      <c r="DB107" s="174">
        <f>SUMIF('Sunday Races 10-9-22'!$B$11:$B$21,$C107,'Sunday Races 10-9-22'!$AU$11:$AU$21)</f>
        <v>0</v>
      </c>
      <c r="DC107" s="174">
        <f>SUMIF('Sunday Races 10-9-22'!$B$11:$B$21,$C107,'Sunday Races 10-9-22'!$AV$11:$AV$21)</f>
        <v>0</v>
      </c>
      <c r="DD107" s="174">
        <f>SUMIF('Sunday Races 10-9-22'!$B$11:$B$21,$C107,'Sunday Races 10-9-22'!$AW$11:$AW$21)</f>
        <v>0</v>
      </c>
      <c r="DE107" s="174">
        <f>SUMIF('Sunday Races 10-9-22'!$B$11:$B$21,$C107,'Sunday Races 10-9-22'!$AX$11:$AX$21)</f>
        <v>0</v>
      </c>
      <c r="DF107" s="174">
        <f>SUMIF('Sunday Races 10-9-22'!$B$11:$B$21,$C107,'Sunday Races 10-9-22'!$AY$11:$AY$21)</f>
        <v>0</v>
      </c>
      <c r="DG107" s="174">
        <f>SUMIF('Sunday Races 10-23-22'!$B$11:$B$22,$C107,'Sunday Races 10-23-22'!$AU$11:$AU$22)</f>
        <v>0</v>
      </c>
      <c r="DH107" s="174">
        <f>SUMIF('Sunday Races 10-23-22'!$B$11:$B$22,$C107,'Sunday Races 10-23-22'!$AV$11:$AV$22)</f>
        <v>0</v>
      </c>
      <c r="DI107" s="174">
        <f>SUMIF('Sunday Races 10-23-22'!$B$11:$B$22,$C107,'Sunday Races 10-23-22'!$AW$11:$AW$22)</f>
        <v>0</v>
      </c>
      <c r="DJ107" s="174">
        <f>SUMIF('Sunday Races 10-23-22'!$B$11:$B$22,$C107,'Sunday Races 10-23-22'!$AX$11:$AX$22)</f>
        <v>0</v>
      </c>
      <c r="DK107" s="174">
        <f>SUMIF('Sunday Races 10-23-22'!$B$11:$B$22,$C107,'Sunday Races 10-23-22'!$AY$11:$AY$22)</f>
        <v>0</v>
      </c>
      <c r="DL107" s="175"/>
      <c r="DM107" s="176"/>
      <c r="DN107" s="177">
        <f t="shared" si="95"/>
        <v>0</v>
      </c>
      <c r="DO107" s="177">
        <f t="shared" si="95"/>
        <v>0</v>
      </c>
      <c r="DP107" s="177">
        <f t="shared" si="95"/>
        <v>0</v>
      </c>
      <c r="DQ107" s="177">
        <f t="shared" si="95"/>
        <v>0</v>
      </c>
      <c r="DR107" s="177">
        <f t="shared" si="95"/>
        <v>0</v>
      </c>
      <c r="DS107" s="177">
        <f t="shared" si="95"/>
        <v>0</v>
      </c>
      <c r="DT107" s="177">
        <f t="shared" si="95"/>
        <v>0</v>
      </c>
      <c r="DU107" s="177">
        <f t="shared" si="95"/>
        <v>0</v>
      </c>
      <c r="DV107" s="177">
        <f t="shared" si="95"/>
        <v>0</v>
      </c>
      <c r="DW107" s="177">
        <f t="shared" si="95"/>
        <v>0</v>
      </c>
      <c r="DX107" s="177">
        <f t="shared" si="96"/>
        <v>0</v>
      </c>
      <c r="DY107" s="177">
        <f t="shared" si="96"/>
        <v>0</v>
      </c>
      <c r="DZ107" s="177">
        <f t="shared" si="96"/>
        <v>0</v>
      </c>
      <c r="EA107" s="177">
        <f t="shared" si="96"/>
        <v>0</v>
      </c>
      <c r="EB107" s="177">
        <f t="shared" si="96"/>
        <v>0</v>
      </c>
      <c r="EC107" s="177">
        <f t="shared" si="96"/>
        <v>0</v>
      </c>
      <c r="ED107" s="177">
        <f t="shared" si="96"/>
        <v>0</v>
      </c>
      <c r="EE107" s="177">
        <f t="shared" si="96"/>
        <v>0</v>
      </c>
      <c r="EF107" s="177">
        <f t="shared" si="96"/>
        <v>0</v>
      </c>
      <c r="EG107" s="177">
        <f t="shared" si="96"/>
        <v>0</v>
      </c>
      <c r="EH107" s="177">
        <f t="shared" si="97"/>
        <v>0</v>
      </c>
      <c r="EI107" s="177">
        <f t="shared" si="97"/>
        <v>0</v>
      </c>
      <c r="EJ107" s="177">
        <f t="shared" si="97"/>
        <v>0</v>
      </c>
      <c r="EK107" s="177">
        <f t="shared" si="97"/>
        <v>0</v>
      </c>
      <c r="EL107" s="177">
        <f t="shared" si="97"/>
        <v>0</v>
      </c>
      <c r="EM107" s="177">
        <f t="shared" si="97"/>
        <v>0</v>
      </c>
      <c r="EN107" s="177">
        <f t="shared" si="97"/>
        <v>0</v>
      </c>
      <c r="EO107" s="177">
        <f t="shared" si="97"/>
        <v>0</v>
      </c>
      <c r="EP107" s="177">
        <f t="shared" si="97"/>
        <v>0</v>
      </c>
      <c r="EQ107" s="177">
        <f t="shared" si="97"/>
        <v>0</v>
      </c>
      <c r="ER107" s="177">
        <f t="shared" si="98"/>
        <v>0</v>
      </c>
      <c r="ES107" s="177">
        <f t="shared" si="98"/>
        <v>0</v>
      </c>
      <c r="ET107" s="177">
        <f t="shared" si="98"/>
        <v>0</v>
      </c>
      <c r="EU107" s="177">
        <f t="shared" si="98"/>
        <v>0</v>
      </c>
      <c r="EV107" s="177">
        <f t="shared" si="98"/>
        <v>0</v>
      </c>
      <c r="EW107" s="177">
        <f t="shared" si="98"/>
        <v>0</v>
      </c>
      <c r="EX107" s="177">
        <f t="shared" si="98"/>
        <v>0</v>
      </c>
      <c r="EY107" s="177">
        <f t="shared" si="98"/>
        <v>0</v>
      </c>
      <c r="EZ107" s="177">
        <f t="shared" si="98"/>
        <v>0</v>
      </c>
      <c r="FA107" s="177">
        <f t="shared" si="98"/>
        <v>0</v>
      </c>
      <c r="FB107" s="177">
        <f t="shared" si="99"/>
        <v>0</v>
      </c>
      <c r="FC107" s="177">
        <f t="shared" si="99"/>
        <v>0</v>
      </c>
      <c r="FD107" s="177">
        <f t="shared" si="99"/>
        <v>0</v>
      </c>
      <c r="FE107" s="177">
        <f t="shared" si="99"/>
        <v>0</v>
      </c>
      <c r="FF107" s="177">
        <f t="shared" si="99"/>
        <v>0</v>
      </c>
      <c r="FG107" s="177">
        <f t="shared" si="99"/>
        <v>0</v>
      </c>
      <c r="FH107" s="177">
        <f t="shared" si="99"/>
        <v>0</v>
      </c>
      <c r="FI107" s="177">
        <f t="shared" si="99"/>
        <v>0</v>
      </c>
      <c r="FJ107" s="177">
        <f t="shared" si="99"/>
        <v>0</v>
      </c>
      <c r="FK107" s="177">
        <f t="shared" si="99"/>
        <v>0</v>
      </c>
      <c r="FL107" s="177">
        <f t="shared" si="100"/>
        <v>0</v>
      </c>
      <c r="FM107" s="177">
        <f t="shared" si="100"/>
        <v>0</v>
      </c>
      <c r="FN107" s="177">
        <f t="shared" si="100"/>
        <v>0</v>
      </c>
      <c r="FO107" s="177">
        <f t="shared" si="100"/>
        <v>0</v>
      </c>
      <c r="FP107" s="177">
        <f t="shared" si="100"/>
        <v>0</v>
      </c>
      <c r="FQ107" s="177">
        <f t="shared" si="100"/>
        <v>0</v>
      </c>
      <c r="FR107" s="177">
        <f t="shared" si="100"/>
        <v>0</v>
      </c>
      <c r="FS107" s="177">
        <f t="shared" si="100"/>
        <v>0</v>
      </c>
      <c r="FT107" s="177">
        <f t="shared" si="100"/>
        <v>0</v>
      </c>
      <c r="FU107" s="177">
        <f t="shared" si="100"/>
        <v>0</v>
      </c>
      <c r="FV107" s="177">
        <f t="shared" si="100"/>
        <v>0</v>
      </c>
      <c r="FW107" s="177">
        <f t="shared" si="100"/>
        <v>0</v>
      </c>
      <c r="FX107" s="177">
        <f t="shared" si="100"/>
        <v>0</v>
      </c>
      <c r="FY107" s="177">
        <f t="shared" si="100"/>
        <v>0</v>
      </c>
      <c r="FZ107" s="177">
        <f t="shared" si="100"/>
        <v>0</v>
      </c>
      <c r="GA107" s="177"/>
      <c r="GB107" s="229">
        <f t="shared" si="106"/>
        <v>0</v>
      </c>
      <c r="GC107" s="229">
        <f t="shared" si="107"/>
        <v>0</v>
      </c>
      <c r="GD107" s="174">
        <f>SUMIF('One Day 12-04-21 Scots'!$B$11:$B$24,$C107,'One Day 12-04-21 Scots'!$AU$11:$AU$24)</f>
        <v>0</v>
      </c>
      <c r="GE107" s="174">
        <f>SUMIF('One Day 12-04-21 Scots'!$B$11:$B$24,$C107,'One Day 12-04-21 Scots'!$AV$11:$AV$24)</f>
        <v>0</v>
      </c>
      <c r="GF107" s="174">
        <f>SUMIF('One Day 12-04-21 Scots'!$B$11:$B$24,$C107,'One Day 12-04-21 Scots'!$AW$11:$AW$24)</f>
        <v>0</v>
      </c>
      <c r="GG107" s="174">
        <f>SUMIF('One Day 12-04-21 Scots'!$B$11:$B$24,$C107,'One Day 12-04-21 Scots'!$AX$11:$AX$24)</f>
        <v>0</v>
      </c>
      <c r="GH107" s="174">
        <f>SUMIF('One Day 12-04-21 Scots'!$B$11:$B$24,$C107,'One Day 12-04-21 Scots'!$AY$11:$AY$24)</f>
        <v>0</v>
      </c>
      <c r="GI107" s="174">
        <f>SUMIF('One Day 12-04-21 Thistles'!$B$11:$B$25,$C107,'One Day 12-04-21 Thistles'!$AU$11:$AU$25)</f>
        <v>0</v>
      </c>
      <c r="GJ107" s="174">
        <f>SUMIF('One Day 12-04-21 Thistles'!$B$11:$B$25,$C107,'One Day 12-04-21 Thistles'!$AV$11:$AV$25)</f>
        <v>0</v>
      </c>
      <c r="GK107" s="174">
        <f>SUMIF('One Day 12-04-21 Thistles'!$B$11:$B$25,$C107,'One Day 12-04-21 Thistles'!$AW$11:$AW$25)</f>
        <v>0</v>
      </c>
      <c r="GL107" s="174">
        <f>SUMIF('One Day 12-04-21 Thistles'!$B$11:$B$25,$C107,'One Day 12-04-21 Thistles'!$AX$11:$AX$25)</f>
        <v>0</v>
      </c>
      <c r="GM107" s="174">
        <f>SUMIF('One Day 12-04-21 Thistles'!$B$11:$B$25,$C107,'One Day 12-04-21 Thistles'!$AY$11:$AY$25)</f>
        <v>0</v>
      </c>
      <c r="GN107" s="174">
        <f>SUMIF('Chili One Day 2-12-22 Scots'!$B$11:$B$27,$C107,'Chili One Day 2-12-22 Scots'!$AU$11:$AU$27)</f>
        <v>0</v>
      </c>
      <c r="GO107" s="174">
        <f>SUMIF('Chili One Day 2-12-22 Scots'!$B$11:$B$27,$C107,'Chili One Day 2-12-22 Scots'!$AV$11:$AV$27)</f>
        <v>0</v>
      </c>
      <c r="GP107" s="174">
        <f>SUMIF('Chili One Day 2-12-22 Scots'!$B$11:$B$27,$C107,'Chili One Day 2-12-22 Scots'!$AW$11:$AW$27)</f>
        <v>0</v>
      </c>
      <c r="GQ107" s="174">
        <f>SUMIF('Chili One Day 2-12-22 Scots'!$B$11:$B$27,$C107,'Chili One Day 2-12-22 Scots'!$AX$11:$AX$27)</f>
        <v>0</v>
      </c>
      <c r="GR107" s="174">
        <f>SUMIF('Chili One Day 2-12-22 Scots'!$B$11:$B$27,$C107,'Chili One Day 2-12-22 Scots'!$AY$11:$AY$27)</f>
        <v>0</v>
      </c>
      <c r="GS107" s="174">
        <f>SUMIF('Chili One Day 2-12-22 Thistles'!$B$11:$B$27,$C107,'Chili One Day 2-12-22 Thistles'!$AU$11:$AU$27)</f>
        <v>0</v>
      </c>
      <c r="GT107" s="174">
        <f>SUMIF('Chili One Day 2-12-22 Thistles'!$B$11:$B$27,$C107,'Chili One Day 2-12-22 Thistles'!$AV$11:$AV$27)</f>
        <v>0</v>
      </c>
      <c r="GU107" s="174">
        <f>SUMIF('Chili One Day 2-12-22 Thistles'!$B$11:$B$27,$C107,'Chili One Day 2-12-22 Thistles'!$AW$11:$AW$27)</f>
        <v>0</v>
      </c>
      <c r="GV107" s="174">
        <f>SUMIF('Chili One Day 2-12-22 Thistles'!$B$11:$B$27,$C107,'Chili One Day 2-12-22 Thistles'!$AX$11:$AX$27)</f>
        <v>0</v>
      </c>
      <c r="GW107" s="174">
        <f>SUMIF('Chili One Day 2-12-22 Thistles'!$B$11:$B$27,$C107,'Chili One Day 2-12-22 Thistles'!$AY$11:$AY$27)</f>
        <v>0</v>
      </c>
      <c r="GX107" s="174">
        <f>SUMIF('Ironman One Day 3-5-22 FS'!$B$11:$B$26,$C107,'Ironman One Day 3-5-22 FS'!$AU$11:$AU$26)</f>
        <v>0</v>
      </c>
      <c r="GY107" s="174">
        <f>SUMIF('Ironman One Day 3-5-22 FS'!$B$11:$B$26,$C107,'Ironman One Day 3-5-22 FS'!$AV$11:$AV$26)</f>
        <v>0</v>
      </c>
      <c r="GZ107" s="174">
        <f>SUMIF('Ironman One Day 3-5-22 FS'!$B$11:$B$26,$C107,'Ironman One Day 3-5-22 FS'!$AW$11:$AW$26)</f>
        <v>0</v>
      </c>
      <c r="HA107" s="174">
        <f>SUMIF('Ironman One Day 3-5-22 FS'!$B$11:$B$26,$C107,'Ironman One Day 3-5-22 FS'!$AX$11:$AX$26)</f>
        <v>0</v>
      </c>
      <c r="HB107" s="174">
        <f>SUMIF('Ironman One Day 3-5-22 FS'!$B$11:$B$26,$C107,'Ironman One Day 3-5-22 FS'!$AY$11:$AY$26)</f>
        <v>0</v>
      </c>
      <c r="HC107" s="174">
        <f>SUMIF('Ironman One Day 3-5-22 420'!$B$11:$B$26,$C107,'Ironman One Day 3-5-22 420'!$AU$11:$AU$26)</f>
        <v>0</v>
      </c>
      <c r="HD107" s="174">
        <f>SUMIF('Ironman One Day 3-5-22 420'!$B$11:$B$26,$C107,'Ironman One Day 3-5-22 420'!$AV$11:$AV$26)</f>
        <v>0</v>
      </c>
      <c r="HE107" s="174">
        <f>SUMIF('Ironman One Day 3-5-22 420'!$B$11:$B$26,$C107,'Ironman One Day 3-5-22 420'!$AW$11:$AW$26)</f>
        <v>0</v>
      </c>
      <c r="HF107" s="174">
        <f>SUMIF('Ironman One Day 3-5-22 420'!$B$11:$B$26,$C107,'Ironman One Day 3-5-22 420'!$AX$11:$AX$26)</f>
        <v>0</v>
      </c>
      <c r="HG107" s="174">
        <f>SUMIF('Ironman One Day 3-5-22 420'!$B$11:$B$26,$C107,'Ironman One Day 3-5-22 420'!$AY$11:$AY$26)</f>
        <v>0</v>
      </c>
      <c r="HH107" s="174">
        <f>SUMIF('Easter One Day 4-16-22 FS'!$B$11:$B$25,$C107,'Easter One Day 4-16-22 FS'!$AU$11:$AU$25)</f>
        <v>0</v>
      </c>
      <c r="HI107" s="174">
        <f>SUMIF('Easter One Day 4-16-22 FS'!$B$11:$B$25,$C107,'Easter One Day 4-16-22 FS'!$AV$11:$AV$25)</f>
        <v>0</v>
      </c>
      <c r="HJ107" s="174">
        <f>SUMIF('Easter One Day 4-16-22 FS'!$B$11:$B$25,$C107,'Easter One Day 4-16-22 FS'!$AW$11:$AW$25)</f>
        <v>0</v>
      </c>
      <c r="HK107" s="174">
        <f>SUMIF('Easter One Day 4-16-22 FS'!$B$11:$B$25,$C107,'Easter One Day 4-16-22 FS'!$AX$11:$AX$25)</f>
        <v>0</v>
      </c>
      <c r="HL107" s="174">
        <f>SUMIF('Easter One Day 4-16-22 FS'!$B$11:$B$25,$C107,'Easter One Day 4-16-22 FS'!$AY$11:$AY$25)</f>
        <v>0</v>
      </c>
      <c r="HM107" s="174">
        <f>SUMIF('Easter One Day 4-16-22 TH'!$B$11:$B$25,$C107,'Easter One Day 4-16-22 TH'!$AU$11:$AU$25)</f>
        <v>0</v>
      </c>
      <c r="HN107" s="174">
        <f>SUMIF('Easter One Day 4-16-22 TH'!$B$11:$B$25,$C107,'Easter One Day 4-16-22 TH'!$AV$11:$AV$25)</f>
        <v>0</v>
      </c>
      <c r="HO107" s="174">
        <f>SUMIF('Easter One Day 4-16-22 TH'!$B$11:$B$25,$C107,'Easter One Day 4-16-22 TH'!$AW$11:$AW$25)</f>
        <v>0</v>
      </c>
      <c r="HP107" s="174">
        <f>SUMIF('Easter One Day 4-16-22 TH'!$B$11:$B$25,$C107,'Easter One Day 4-16-22 TH'!$AX$11:$AX$25)</f>
        <v>0</v>
      </c>
      <c r="HQ107" s="174">
        <f>SUMIF('Easter One Day 4-16-22 TH'!$B$11:$B$25,$C107,'Easter One Day 4-16-22 TH'!$AY$11:$AY$25)</f>
        <v>0</v>
      </c>
      <c r="HR107" s="174">
        <f>SUMIF('Long Distance Race 5-7-22'!$B$11:$B$25,$C107,'Long Distance Race 5-7-22'!$AU$11:$AU$25)</f>
        <v>0</v>
      </c>
      <c r="HS107" s="174">
        <f>SUMIF('Long Distance Race 5-7-22'!$B$11:$B$18,$C107,'Long Distance Race 5-7-22'!$AV$11:$AV$18)</f>
        <v>0</v>
      </c>
      <c r="HT107" s="174">
        <f>SUMIF('Long Distance Race 5-7-22'!$B$11:$B$18,$C107,'Long Distance Race 5-7-22'!$AW$11:$AW$18)</f>
        <v>0</v>
      </c>
      <c r="HU107" s="174">
        <f>SUMIF('Long Distance Race 5-7-22'!$B$11:$B$18,$C107,'Long Distance Race 5-7-22'!$AX$11:$AX$18)</f>
        <v>0</v>
      </c>
      <c r="HV107" s="174">
        <f>SUMIF('Long Distance Race 5-7-22'!$B$11:$B$18,$C107,'Long Distance Race 5-7-22'!$AY$11:$AY$18)</f>
        <v>0</v>
      </c>
      <c r="HW107" s="174">
        <f>SUMIF('Memorial Day Regatta 5-28-22 Op'!$B$11:$B$25,$C107,'Memorial Day Regatta 5-28-22 Op'!$AU$11:$AU$25)</f>
        <v>0</v>
      </c>
      <c r="HX107" s="174">
        <f>SUMIF('Memorial Day Regatta 5-28-22 Op'!$B$11:$B$18,$C107,'Memorial Day Regatta 5-28-22 Op'!$AV$11:$AV$18)</f>
        <v>0</v>
      </c>
      <c r="HY107" s="174">
        <f>SUMIF('Memorial Day Regatta 5-28-22 Op'!$B$11:$B$18,$C107,'Memorial Day Regatta 5-28-22 Op'!$AW$11:$AW$18)</f>
        <v>0</v>
      </c>
      <c r="HZ107" s="174">
        <f>SUMIF('Memorial Day Regatta 5-28-22 Op'!$B$11:$B$18,$C107,'Memorial Day Regatta 5-28-22 Op'!$AX$11:$AX$18)</f>
        <v>0</v>
      </c>
      <c r="IA107" s="174">
        <f>SUMIF('Memorial Day Regatta 5-28-22 Op'!$B$11:$B$18,$C107,'Memorial Day Regatta 5-28-22 Op'!$AY$11:$AY$18)</f>
        <v>0</v>
      </c>
      <c r="IB107" s="174">
        <f>SUMIF('Caldwell Cup 6-25-22 TH'!$B$11:$B$25,$C107,'Caldwell Cup 6-25-22 TH'!$AU$11:$AU$25)</f>
        <v>0</v>
      </c>
      <c r="IC107" s="174">
        <f>SUMIF('Caldwell Cup 6-25-22 TH'!$B$11:$B$25,$C107,'Caldwell Cup 6-25-22 TH'!$AV$11:$AV$25)</f>
        <v>0</v>
      </c>
      <c r="ID107" s="174">
        <f>SUMIF('Caldwell Cup 6-25-22 TH'!$B$11:$B$25,$C107,'Caldwell Cup 6-25-22 TH'!$AW$11:$AW$25)</f>
        <v>0</v>
      </c>
      <c r="IE107" s="174">
        <f>SUMIF('Caldwell Cup 6-25-22 TH'!$B$11:$B$25,$C107,'Caldwell Cup 6-25-22 TH'!$AX$11:$AX$25)</f>
        <v>0</v>
      </c>
      <c r="IF107" s="174">
        <f>SUMIF('Caldwell Cup 6-25-22 TH'!$B$11:$B$25,$C107,'Caldwell Cup 6-25-22 TH'!$AY$11:$AY$25)</f>
        <v>0</v>
      </c>
      <c r="IG107" s="174">
        <f>SUMIF('Caldwell Cup 6-25-22 FS'!$B$11:$B$21,$C107,'Caldwell Cup 6-25-22 FS'!$AU$11:$AU$21)</f>
        <v>0</v>
      </c>
      <c r="IH107" s="174">
        <f>SUMIF('Caldwell Cup 6-25-22 FS'!$B$11:$B$21,$C107,'Caldwell Cup 6-25-22 FS'!$AV$11:$AV$21)</f>
        <v>0</v>
      </c>
      <c r="II107" s="174">
        <f>SUMIF('Caldwell Cup 6-25-22 FS'!$B$11:$B$21,$C107,'Caldwell Cup 6-25-22 FS'!$AW$11:$AW$21)</f>
        <v>0</v>
      </c>
      <c r="IJ107" s="174">
        <f>SUMIF('Caldwell Cup 6-25-22 FS'!$B$11:$B$21,$C107,'Caldwell Cup 6-25-22 FS'!$AX$11:$AX$21)</f>
        <v>0</v>
      </c>
      <c r="IK107" s="174">
        <f>SUMIF('Caldwell Cup 6-25-22 FS'!$B$11:$B$21,$C107,'Caldwell Cup 6-25-22 FS'!$AY$11:$AY$21)</f>
        <v>0</v>
      </c>
      <c r="IL107" s="174">
        <f>SUMIF('Caldwell Cup 6-25-22 Lasers'!$B$11:$B$23,$C107,'Caldwell Cup 6-25-22 Lasers'!$AU$11:$AU$23)</f>
        <v>0</v>
      </c>
      <c r="IM107" s="174">
        <f>SUMIF('Caldwell Cup 6-25-22 Lasers'!$B$11:$B$23,$C107,'Caldwell Cup 6-25-22 Lasers'!$AV$11:$AV$23)</f>
        <v>0</v>
      </c>
      <c r="IN107" s="174">
        <f>SUMIF('Caldwell Cup 6-25-22 Lasers'!$B$11:$B$23,$C107,'Caldwell Cup 6-25-22 Lasers'!$AW$11:$AW$23)</f>
        <v>0</v>
      </c>
      <c r="IO107" s="174">
        <f>SUMIF('Caldwell Cup 6-25-22 Lasers'!$B$11:$B$23,$C107,'Caldwell Cup 6-25-22 Lasers'!$AX$11:$AX$23)</f>
        <v>0</v>
      </c>
      <c r="IP107" s="174">
        <f>SUMIF('Caldwell Cup 6-25-22 Lasers'!$B$11:$B$23,$C107,'Caldwell Cup 6-25-22 Lasers'!$AY$11:$AY$23)</f>
        <v>0</v>
      </c>
      <c r="IQ107" s="174">
        <f>SUMIF('Labor Day Regatta 9-3-22 FS'!$B$11:$B$30,$C107,'Labor Day Regatta 9-3-22 FS'!$AU$11:$AU$30)</f>
        <v>0</v>
      </c>
      <c r="IR107" s="174">
        <f>SUMIF('Labor Day Regatta 9-3-22 FS'!$B$11:$B$30,$C107,'Labor Day Regatta 9-3-22 FS'!$AV$11:$AV$30)</f>
        <v>0</v>
      </c>
      <c r="IS107" s="174">
        <f>SUMIF('Labor Day Regatta 9-3-22 FS'!$B$11:$B$30,$C107,'Labor Day Regatta 9-3-22 FS'!$AW$11:$AW$30)</f>
        <v>0</v>
      </c>
      <c r="IT107" s="174">
        <f>SUMIF('Labor Day Regatta 9-3-22 FS'!$B$11:$B$30,$C107,'Labor Day Regatta 9-3-22 FS'!$AX$11:$AX$30)</f>
        <v>0</v>
      </c>
      <c r="IU107" s="174">
        <f>SUMIF('Labor Day Regatta 9-3-22 FS'!$B$11:$B$30,$C107,'Labor Day Regatta 9-3-22 FS'!$AY$11:$AY$30)</f>
        <v>0</v>
      </c>
      <c r="IV107" s="174">
        <f>SUMIF('2022-09-17 Leukemia Cup FS'!$B$11:$B$26,$C107,'2022-09-17 Leukemia Cup FS'!$AU$11:$AU$26)</f>
        <v>0</v>
      </c>
      <c r="IW107" s="174">
        <f>SUMIF('2022-09-17 Leukemia Cup FS'!$B$11:$B$26,$C107,'2022-09-17 Leukemia Cup FS'!$AV$11:$AV$26)</f>
        <v>0</v>
      </c>
      <c r="IX107" s="174">
        <f>SUMIF('2022-09-17 Leukemia Cup FS'!$B$11:$B$26,$C107,'2022-09-17 Leukemia Cup FS'!$AW$11:$AW$26)</f>
        <v>0</v>
      </c>
      <c r="IY107" s="174">
        <f>SUMIF('2022-09-17 Leukemia Cup FS'!$B$11:$B$26,$C107,'2022-09-17 Leukemia Cup FS'!$AX$11:$AX$26)</f>
        <v>0</v>
      </c>
      <c r="IZ107" s="174">
        <f>SUMIF('2022-09-17 Leukemia Cup FS'!$B$11:$B$26,$C107,'2022-09-17 Leukemia Cup FS'!$AY$11:$AY$26)</f>
        <v>0</v>
      </c>
      <c r="JA107" s="174">
        <f>SUMIF('2022-09-17 Leukemia Cup TH'!$B$11:$B$28,$C107,'2022-09-17 Leukemia Cup TH'!$AU$11:$AU$28)</f>
        <v>0</v>
      </c>
      <c r="JB107" s="174">
        <f>SUMIF('2022-09-17 Leukemia Cup TH'!$B$11:$B$28,$C107,'2022-09-17 Leukemia Cup TH'!$AV$11:$AV$28)</f>
        <v>0</v>
      </c>
      <c r="JC107" s="174">
        <f>SUMIF('2022-09-17 Leukemia Cup TH'!$B$11:$B$28,$C107,'2022-09-17 Leukemia Cup TH'!$AW$11:$AW$28)</f>
        <v>0</v>
      </c>
      <c r="JD107" s="174">
        <f>SUMIF('2022-09-17 Leukemia Cup TH'!$B$11:$B$28,$C107,'2022-09-17 Leukemia Cup TH'!$AX$11:$AX$28)</f>
        <v>0</v>
      </c>
      <c r="JE107" s="174">
        <f>SUMIF('2022-09-17 Leukemia Cup TH'!$B$11:$B$28,$C107,'2022-09-17 Leukemia Cup TH'!$AY$11:$AY$28)</f>
        <v>0</v>
      </c>
      <c r="JF107" s="174">
        <f>SUMIF('Smith-Berry LDR 9-24-22'!$B$11:$B$30,$C107,'Smith-Berry LDR 9-24-22'!$AU$11:$AU$30)</f>
        <v>0</v>
      </c>
      <c r="JG107" s="174">
        <f>SUMIF('Smith-Berry LDR 9-24-22'!$B$11:$B$30,$C107,'Smith-Berry LDR 9-24-22'!$AV$11:$AV$30)</f>
        <v>0</v>
      </c>
      <c r="JH107" s="174">
        <f>SUMIF('Smith-Berry LDR 9-24-22'!$B$11:$B$30,$C107,'Smith-Berry LDR 9-24-22'!$AW$11:$AW$30)</f>
        <v>0</v>
      </c>
      <c r="JI107" s="174">
        <f>SUMIF('Smith-Berry LDR 9-24-22'!$B$11:$B$30,$C107,'Smith-Berry LDR 9-24-22'!$AX$11:$AX$30)</f>
        <v>0</v>
      </c>
      <c r="JJ107" s="174">
        <f>SUMIF('Smith-Berry LDR 9-24-22'!$B$11:$B$30,$C107,'Smith-Berry LDR 9-24-22'!$AY$11:$AY$30)</f>
        <v>0</v>
      </c>
      <c r="JK107" s="174">
        <f>SUMIF('Great Scot 10-1-22 Cham'!$B$11:$B$38,$C107,'Great Scot 10-1-22 Cham'!$AU$11:$AU$38)</f>
        <v>0</v>
      </c>
      <c r="JL107" s="174">
        <f>SUMIF('Great Scot 10-1-22 Cham'!$B$11:$B$38,$C107,'Great Scot 10-1-22 Cham'!$AV$11:$AV$38)</f>
        <v>0</v>
      </c>
      <c r="JM107" s="174">
        <f>SUMIF('Great Scot 10-1-22 Cham'!$B$11:$B$38,$C107,'Great Scot 10-1-22 Cham'!$AW$11:$AW$38)</f>
        <v>0</v>
      </c>
      <c r="JN107" s="174">
        <f>SUMIF('Great Scot 10-1-22 Cham'!$B$11:$B$38,$C107,'Great Scot 10-1-22 Cham'!$AX$11:$AX$38)</f>
        <v>0</v>
      </c>
      <c r="JO107" s="174">
        <f>SUMIF('Great Scot 10-1-22 Cham'!$B$11:$B$38,$C107,'Great Scot 10-1-22 Cham'!$AY$11:$AY$38)</f>
        <v>0</v>
      </c>
      <c r="JP107" s="174">
        <f>SUMIF('Great Scot 10-1-22 Chal'!$B$11:$B$28,$C107,'Great Scot 10-1-22 Chal'!$AU$11:$AU$28)</f>
        <v>0</v>
      </c>
      <c r="JQ107" s="174">
        <f>SUMIF('Great Scot 10-1-22 Chal'!$B$11:$B$28,$C107,'Great Scot 10-1-22 Chal'!$AV$11:$AV$28)</f>
        <v>0</v>
      </c>
      <c r="JR107" s="174">
        <f>SUMIF('Great Scot 10-1-22 Chal'!$B$11:$B$28,$C107,'Great Scot 10-1-22 Chal'!$AW$11:$AW$28)</f>
        <v>0</v>
      </c>
      <c r="JS107" s="174">
        <f>SUMIF('Great Scot 10-1-22 Chal'!$B$11:$B$28,$C107,'Great Scot 10-1-22 Chal'!$AX$11:$AX$28)</f>
        <v>0</v>
      </c>
      <c r="JT107" s="174">
        <f>SUMIF('Great Scot 10-1-22 Chal'!$B$11:$B$28,$C107,'Great Scot 10-1-22 Chal'!$AY$11:$AY$28)</f>
        <v>0</v>
      </c>
      <c r="JU107" s="174">
        <f>SUMIF('Great Pumpkin Regatta 10-15-22'!$B$11:$B$54,$C107,'Great Pumpkin Regatta 10-15-22'!$AU$11:$AU$54)</f>
        <v>0</v>
      </c>
      <c r="JV107" s="174">
        <f>SUMIF('Great Pumpkin Regatta 10-15-22'!$B$11:$B$54,$C107,'Great Pumpkin Regatta 10-15-22'!$AV$11:$AV$54)</f>
        <v>0</v>
      </c>
      <c r="JW107" s="174">
        <f>SUMIF('Great Pumpkin Regatta 10-15-22'!$B$11:$B$54,$C107,'Great Pumpkin Regatta 10-15-22'!$AW$11:$AW$54)</f>
        <v>0</v>
      </c>
      <c r="JX107" s="174">
        <f>SUMIF('Great Pumpkin Regatta 10-15-22'!$B$11:$B$54,$C107,'Great Pumpkin Regatta 10-15-22'!$AX$11:$AX$54)</f>
        <v>0</v>
      </c>
      <c r="JY107" s="174">
        <f>SUMIF('Great Pumpkin Regatta 10-15-22'!$B$11:$B$54,$C107,'Great Pumpkin Regatta 10-15-22'!$AY$11:$AY$54)</f>
        <v>0</v>
      </c>
      <c r="JZ107" s="174">
        <f>SUMIF('One Day Regatta 10-29-22 FS'!$B$11:$B$19,$C107,'One Day Regatta 10-29-22 FS'!$AU$11:$AU$19)</f>
        <v>0</v>
      </c>
      <c r="KA107" s="174">
        <f>SUMIF('One Day Regatta 10-29-22 FS'!$B$11:$B$19,$C107,'One Day Regatta 10-29-22 FS'!$AV$11:$AV$19)</f>
        <v>0</v>
      </c>
      <c r="KB107" s="174">
        <f>SUMIF('One Day Regatta 10-29-22 FS'!$B$11:$B$19,$C107,'One Day Regatta 10-29-22 FS'!$AW$11:$AW$19)</f>
        <v>0</v>
      </c>
      <c r="KC107" s="174">
        <f>SUMIF('One Day Regatta 10-29-22 FS'!$B$11:$B$19,$C107,'One Day Regatta 10-29-22 FS'!$AX$11:$AX$19)</f>
        <v>0</v>
      </c>
      <c r="KD107" s="174">
        <f>SUMIF('One Day Regatta 10-29-22 FS'!$B$11:$B$19,$C107,'One Day Regatta 10-29-22 FS'!$AY$11:$AY$19)</f>
        <v>0</v>
      </c>
    </row>
    <row r="108" spans="1:290" ht="15" customHeight="1" x14ac:dyDescent="0.2">
      <c r="A108" s="400" t="s">
        <v>1369</v>
      </c>
      <c r="B108" s="134">
        <f t="shared" si="69"/>
        <v>36</v>
      </c>
      <c r="C108" s="170" t="s">
        <v>577</v>
      </c>
      <c r="D108" s="171">
        <f t="shared" si="101"/>
        <v>0</v>
      </c>
      <c r="E108" s="172">
        <f t="shared" si="102"/>
        <v>0</v>
      </c>
      <c r="F108" s="171">
        <f t="shared" si="103"/>
        <v>0</v>
      </c>
      <c r="G108" s="171">
        <v>0</v>
      </c>
      <c r="H108" s="171">
        <f t="shared" si="104"/>
        <v>0</v>
      </c>
      <c r="I108" s="173">
        <f t="shared" si="105"/>
        <v>0</v>
      </c>
      <c r="J108" s="173"/>
      <c r="K108" s="174">
        <f>SUMIF('Saturday Race 11-06-21'!$B$11:$B$21,$C108,'Saturday Race 11-06-21'!$AU$11:$AU$21)</f>
        <v>0</v>
      </c>
      <c r="L108" s="174">
        <f>SUMIF('Saturday Race 11-06-21'!$B$11:$B$21,$C108,'Saturday Race 11-06-21'!$AV$11:$AV$21)</f>
        <v>0</v>
      </c>
      <c r="M108" s="174">
        <f>SUMIF('Saturday Race 11-06-21'!$B$11:$B$21,$C108,'Saturday Race 11-06-21'!$AW$11:$AW$21)</f>
        <v>0</v>
      </c>
      <c r="N108" s="174">
        <f>SUMIF('Saturday Race 11-06-21'!$B$11:$B$21,$C108,'Saturday Race 11-06-21'!$AX$11:$AX$21)</f>
        <v>0</v>
      </c>
      <c r="O108" s="174">
        <f>SUMIF('Saturday Race 11-06-21'!$B$11:$B$21,$C108,'Saturday Race 11-06-21'!$AY$11:$AY$21)</f>
        <v>0</v>
      </c>
      <c r="P108" s="174">
        <f>SUMIF('Saturday Race 11-20-21'!$B$11:$B$20,$C108,'Saturday Race 11-20-21'!$AU$11:$AU$20)</f>
        <v>0</v>
      </c>
      <c r="Q108" s="174">
        <f>SUMIF('Saturday Race 11-20-21'!$B$11:$B$20,$C108,'Saturday Race 11-20-21'!$AV$11:$AV$20)</f>
        <v>0</v>
      </c>
      <c r="R108" s="174">
        <f>SUMIF('Saturday Race 11-20-21'!$B$11:$B$20,$C108,'Saturday Race 11-20-21'!$AW$11:$AW$20)</f>
        <v>0</v>
      </c>
      <c r="S108" s="174">
        <f>SUMIF('Saturday Race 11-20-21'!$B$11:$B$20,$C108,'Saturday Race 11-20-21'!$AX$11:$AX$20)</f>
        <v>0</v>
      </c>
      <c r="T108" s="174">
        <f>SUMIF('Saturday Race 11-20-21'!$B$11:$B$20,$C108,'Saturday Race 11-20-21'!$AY$11:$AY$20)</f>
        <v>0</v>
      </c>
      <c r="U108" s="174">
        <f>SUMIF('Saturday Race 1-08-22'!$B$11:$B$20,$C108,'Saturday Race 1-08-22'!$AU$11:$AU$20)</f>
        <v>0</v>
      </c>
      <c r="V108" s="174">
        <f>SUMIF('Saturday Race 1-08-22'!$B$11:$B$20,$C108,'Saturday Race 1-08-22'!$AV$11:$AV$20)</f>
        <v>0</v>
      </c>
      <c r="W108" s="174">
        <f>SUMIF('Saturday Race 1-08-22'!$B$11:$B$20,$C108,'Saturday Race 1-08-22'!$AW$11:$AW$20)</f>
        <v>0</v>
      </c>
      <c r="X108" s="174">
        <f>SUMIF('Saturday Race 1-08-22'!$B$11:$B$20,$C108,'Saturday Race 1-08-22'!$AX$11:$AX$20)</f>
        <v>0</v>
      </c>
      <c r="Y108" s="174">
        <f>SUMIF('Saturday Race 1-08-22'!$B$11:$B$20,$C108,'Saturday Race 1-08-22'!$AY$11:$AY$20)</f>
        <v>0</v>
      </c>
      <c r="Z108" s="174">
        <f>SUMIF('Saturday Race 1-22-22'!$B$11:$B$20,$C108,'Saturday Race 1-22-22'!$AU$11:$AU$20)</f>
        <v>0</v>
      </c>
      <c r="AA108" s="174">
        <f>SUMIF('Saturday Race 1-22-22'!$B$11:$B$20,$C108,'Saturday Race 1-22-22'!$AV$11:$AV$20)</f>
        <v>0</v>
      </c>
      <c r="AB108" s="174">
        <f>SUMIF('Saturday Race 1-22-22'!$B$11:$B$20,$C108,'Saturday Race 1-22-22'!$AW$11:$AW$20)</f>
        <v>0</v>
      </c>
      <c r="AC108" s="174">
        <f>SUMIF('Saturday Race 1-22-22'!$B$11:$B$20,$C108,'Saturday Race 1-22-22'!$AX$11:$AX$20)</f>
        <v>0</v>
      </c>
      <c r="AD108" s="174">
        <f>SUMIF('Saturday Race 1-22-22'!$B$11:$B$20,$C108,'Saturday Race 1-22-22'!$AY$11:$AY$20)</f>
        <v>0</v>
      </c>
      <c r="AE108" s="174">
        <f>SUMIF('Sunday Race 2-6-22'!$B$11:$B$20,$C108,'Sunday Race 2-6-22'!$AU$11:$AU$20)</f>
        <v>0</v>
      </c>
      <c r="AF108" s="174">
        <f>SUMIF('Sunday Race 2-6-22'!$B$11:$B$20,$C108,'Sunday Race 2-6-22'!$AV$11:$AV$20)</f>
        <v>0</v>
      </c>
      <c r="AG108" s="174">
        <f>SUMIF('Sunday Race 2-6-22'!$B$11:$B$20,$C108,'Sunday Race 2-6-22'!$AW$11:$AW$20)</f>
        <v>0</v>
      </c>
      <c r="AH108" s="174">
        <f>SUMIF('Sunday Race 2-6-22'!$B$11:$B$20,$C108,'Sunday Race 2-6-22'!$AX$11:$AX$20)</f>
        <v>0</v>
      </c>
      <c r="AI108" s="174">
        <f>SUMIF('Sunday Race 2-6-22'!$B$11:$B$20,$C108,'Sunday Race 2-6-22'!$AY$11:$AY$20)</f>
        <v>0</v>
      </c>
      <c r="AJ108" s="174">
        <f>SUMIF('Sunday Race 2-20-22'!$B$11:$B$26,$C108,'Sunday Race 2-20-22'!$AU$11:$AU$26)</f>
        <v>0</v>
      </c>
      <c r="AK108" s="174">
        <f>SUMIF('Sunday Race 2-20-22'!$B$11:$B$26,$C108,'Sunday Race 2-20-22'!$AV$11:$AV$26)</f>
        <v>0</v>
      </c>
      <c r="AL108" s="174">
        <f>SUMIF('Sunday Race 2-20-22'!$B$11:$B$26,$C108,'Sunday Race 2-20-22'!$AW$11:$AW$26)</f>
        <v>0</v>
      </c>
      <c r="AM108" s="174">
        <f>SUMIF('Sunday Race 2-20-22'!$B$11:$B$26,$C108,'Sunday Race 2-20-22'!$AX$11:$AX$26)</f>
        <v>0</v>
      </c>
      <c r="AN108" s="174">
        <f>SUMIF('Sunday Race 2-20-22'!$B$11:$B$26,$C108,'Sunday Race 2-20-22'!$AY$11:$AY$26)</f>
        <v>0</v>
      </c>
      <c r="AO108" s="174">
        <f>SUMIF('Sunday Race 2-27-22'!$B$11:$B$20,$C108,'Sunday Race 2-27-22'!$AU$11:$AU$20)</f>
        <v>0</v>
      </c>
      <c r="AP108" s="174">
        <f>SUMIF('Sunday Race 2-27-22'!$B$11:$B$20,$C108,'Sunday Race 2-27-22'!$AV$11:$AV$20)</f>
        <v>0</v>
      </c>
      <c r="AQ108" s="174">
        <f>SUMIF('Sunday Race 2-27-22'!$B$11:$B$20,$C108,'Sunday Race 2-27-22'!$AW$11:$AW$20)</f>
        <v>0</v>
      </c>
      <c r="AR108" s="174">
        <f>SUMIF('Sunday Race 2-27-22'!$B$11:$B$20,$C108,'Sunday Race 2-27-22'!$AX$11:$AX$20)</f>
        <v>0</v>
      </c>
      <c r="AS108" s="174">
        <f>SUMIF('Sunday Race 2-27-22'!$B$11:$B$20,$C108,'Sunday Race 2-27-22'!$AY$11:$AY$20)</f>
        <v>0</v>
      </c>
      <c r="AT108" s="174">
        <f>SUMIF('Sunday Race 3-13-22'!$B$11:$B$25,$C108,'Sunday Race 3-13-22'!$AU$11:$AU$25)</f>
        <v>0</v>
      </c>
      <c r="AU108" s="174">
        <f>SUMIF('Sunday Race 3-13-22'!$B$11:$B$25,$C108,'Sunday Race 3-13-22'!$AV$11:$AV$25)</f>
        <v>0</v>
      </c>
      <c r="AV108" s="174">
        <f>SUMIF('Sunday Race 3-13-22'!$B$11:$B$25,$C108,'Sunday Race 3-13-22'!$AW$11:$AW$25)</f>
        <v>0</v>
      </c>
      <c r="AW108" s="174">
        <f>SUMIF('Sunday Race 3-13-22'!$B$11:$B$25,$C108,'Sunday Race 3-13-22'!$AX$11:$AX$25)</f>
        <v>0</v>
      </c>
      <c r="AX108" s="174">
        <f>SUMIF('Sunday Race 3-13-22'!$B$11:$B$25,$C108,'Sunday Race 3-13-22'!$AY$11:$AY$25)</f>
        <v>0</v>
      </c>
      <c r="AY108" s="174">
        <f>SUMIF('Saturday Race 3-19-22'!$B$11:$B$15,$C108,'Saturday Race 3-19-22'!$AU$11:$AU$15)</f>
        <v>0</v>
      </c>
      <c r="AZ108" s="174">
        <f>SUMIF('Saturday Race 3-19-22'!$B$11:$B$15,$C108,'Saturday Race 3-19-22'!$AV$11:$AV$15)</f>
        <v>0</v>
      </c>
      <c r="BA108" s="174">
        <f>SUMIF('Saturday Race 3-19-22'!$B$11:$B$15,$C108,'Saturday Race 3-19-22'!$AW$11:$AW$15)</f>
        <v>0</v>
      </c>
      <c r="BB108" s="174">
        <f>SUMIF('Saturday Race 3-19-22'!$B$11:$B$15,$C108,'Saturday Race 3-19-22'!$AX$11:$AX$15)</f>
        <v>0</v>
      </c>
      <c r="BC108" s="174">
        <f>SUMIF('Saturday Race 3-19-22'!$B$11:$B$15,$C108,'Saturday Race 3-19-22'!$AY$11:$AY$15)</f>
        <v>0</v>
      </c>
      <c r="BD108" s="174">
        <f>SUMIF('Sunday Races 4-10-22'!$B$11:$B$26,$C108,'Sunday Races 4-10-22'!$AU$11:$AU$26)</f>
        <v>0</v>
      </c>
      <c r="BE108" s="174">
        <f>SUMIF('Sunday Races 4-10-22'!$B$11:$B$26,$C108,'Sunday Races 4-10-22'!$AV$11:$AV$26)</f>
        <v>0</v>
      </c>
      <c r="BF108" s="174">
        <f>SUMIF('Sunday Races 4-10-22'!$B$11:$B$26,$C108,'Sunday Races 4-10-22'!$AW$11:$AW$26)</f>
        <v>0</v>
      </c>
      <c r="BG108" s="174">
        <f>SUMIF('Sunday Races 4-10-22'!$B$11:$B$26,$C108,'Sunday Races 4-10-22'!$AX$11:$AX$26)</f>
        <v>0</v>
      </c>
      <c r="BH108" s="174">
        <f>SUMIF('Sunday Races 4-10-22'!$B$11:$B$26,$C108,'Sunday Races 4-10-22'!$AY$11:$AY$26)</f>
        <v>0</v>
      </c>
      <c r="BI108" s="174">
        <f>SUMIF('Sunday Races 5-1-22'!$B$11:$B$28,$C108,'Sunday Races 5-1-22'!$AU$11:$AU$28)</f>
        <v>0</v>
      </c>
      <c r="BJ108" s="174">
        <f>SUMIF('Sunday Races 5-1-22'!$B$11:$B$28,$C108,'Sunday Races 5-1-22'!$AV$11:$AV$28)</f>
        <v>0</v>
      </c>
      <c r="BK108" s="174">
        <f>SUMIF('Sunday Races 5-1-22'!$B$11:$B$28,$C108,'Sunday Races 5-1-22'!$AW$11:$AW$28)</f>
        <v>0</v>
      </c>
      <c r="BL108" s="174">
        <f>SUMIF('Sunday Races 5-1-22'!$B$11:$B$28,$C108,'Sunday Races 5-1-22'!$AX$11:$AX$28)</f>
        <v>0</v>
      </c>
      <c r="BM108" s="174">
        <f>SUMIF('Sunday Races 5-1-22'!$B$11:$B$28,$C108,'Sunday Races 5-1-22'!$AY$11:$AY$28)</f>
        <v>0</v>
      </c>
      <c r="BN108" s="174">
        <f>SUMIF('Sunday Races 6-5-22'!$B$11:$B$28,$C108,'Sunday Races 6-5-22'!$AU$11:$AU$28)</f>
        <v>0</v>
      </c>
      <c r="BO108" s="174">
        <f>SUMIF('Sunday Races 6-5-22'!$B$11:$B$28,$C108,'Sunday Races 6-5-22'!$AV$11:$AV$28)</f>
        <v>0</v>
      </c>
      <c r="BP108" s="174">
        <f>SUMIF('Sunday Races 6-5-22'!$B$11:$B$28,$C108,'Sunday Races 6-5-22'!$AW$11:$AW$28)</f>
        <v>0</v>
      </c>
      <c r="BQ108" s="174">
        <f>SUMIF('Sunday Races 6-5-22'!$B$11:$B$28,$C108,'Sunday Races 6-5-22'!$AX$11:$AX$28)</f>
        <v>0</v>
      </c>
      <c r="BR108" s="174">
        <f>SUMIF('Sunday Races 6-5-22'!$B$11:$B$28,$C108,'Sunday Races 6-5-22'!$AY$11:$AY$28)</f>
        <v>0</v>
      </c>
      <c r="BS108" s="174">
        <f>SUMIF('Sunday Races 6-12-22'!$B$11:$B$24,$C108,'Sunday Races 6-12-22'!$AU$11:$AU$24)</f>
        <v>0</v>
      </c>
      <c r="BT108" s="174">
        <f>SUMIF('Sunday Races 6-12-22'!$B$11:$B$24,$C108,'Sunday Races 6-12-22'!$AV$11:$AV$24)</f>
        <v>0</v>
      </c>
      <c r="BU108" s="174">
        <f>SUMIF('Sunday Races 6-12-22'!$B$11:$B$24,$C108,'Sunday Races 6-12-22'!$AW$11:$AW$24)</f>
        <v>0</v>
      </c>
      <c r="BV108" s="174">
        <f>SUMIF('Sunday Races 6-12-22'!$B$11:$B$24,$C108,'Sunday Races 6-12-22'!$AX$11:$AX$24)</f>
        <v>0</v>
      </c>
      <c r="BW108" s="174">
        <f>SUMIF('Sunday Races 6-12-22'!$B$11:$B$24,$C108,'Sunday Races 6-12-22'!$AY$11:$AY$24)</f>
        <v>0</v>
      </c>
      <c r="BX108" s="174">
        <f>SUMIF('Saturday Races 6-18-22'!$B$11:$B$24,$C108,'Saturday Races 6-18-22'!$AU$11:$AU$24)</f>
        <v>0</v>
      </c>
      <c r="BY108" s="174">
        <f>SUMIF('Saturday Races 6-18-22'!$B$11:$B$24,$C108,'Saturday Races 6-18-22'!$AV$11:$AV$24)</f>
        <v>0</v>
      </c>
      <c r="BZ108" s="174">
        <f>SUMIF('Saturday Races 6-18-22'!$B$11:$B$24,$C108,'Saturday Races 6-18-22'!$AW$11:$AW$24)</f>
        <v>0</v>
      </c>
      <c r="CA108" s="174">
        <f>SUMIF('Saturday Races 6-18-22'!$B$11:$B$24,$C108,'Saturday Races 6-18-22'!$AX$11:$AX$24)</f>
        <v>0</v>
      </c>
      <c r="CB108" s="174">
        <f>SUMIF('Saturday Races 6-18-22'!$B$11:$B$24,$C108,'Saturday Races 6-18-22'!$AY$11:$AY$24)</f>
        <v>0</v>
      </c>
      <c r="CC108" s="174">
        <f>SUMIF('Sunday Races 7-3-22'!$B$11:$B$26,$C108,'Sunday Races 7-3-22'!$AU$11:$AU$26)</f>
        <v>0</v>
      </c>
      <c r="CD108" s="174">
        <f>SUMIF('Sunday Races 7-3-22'!$B$11:$B$26,$C108,'Sunday Races 7-3-22'!$AV$11:$AV$26)</f>
        <v>0</v>
      </c>
      <c r="CE108" s="174">
        <f>SUMIF('Sunday Races 7-3-22'!$B$11:$B$26,$C108,'Sunday Races 7-3-22'!$AW$11:$AW$26)</f>
        <v>0</v>
      </c>
      <c r="CF108" s="174">
        <f>SUMIF('Sunday Races 7-3-22'!$B$11:$B$26,$C108,'Sunday Races 7-3-22'!$AX$11:$AX$26)</f>
        <v>0</v>
      </c>
      <c r="CG108" s="174">
        <f>SUMIF('Sunday Races 7-3-22'!$B$11:$B$26,$C108,'Sunday Races 7-3-22'!$AY$11:$AY$26)</f>
        <v>0</v>
      </c>
      <c r="CH108" s="174">
        <f>SUMIF('Sunday Races 7-31-22'!$B$11:$B$26,$C108,'Sunday Races 7-31-22'!$AU$11:$AU$26)</f>
        <v>0</v>
      </c>
      <c r="CI108" s="174">
        <f>SUMIF('Sunday Races 7-31-22'!$B$11:$B$26,$C108,'Sunday Races 7-31-22'!$AV$11:$AV$26)</f>
        <v>0</v>
      </c>
      <c r="CJ108" s="174">
        <f>SUMIF('Sunday Races 7-31-22'!$B$11:$B$26,$C108,'Sunday Races 7-31-22'!$AW$11:$AW$26)</f>
        <v>0</v>
      </c>
      <c r="CK108" s="174">
        <f>SUMIF('Sunday Races 7-31-22'!$B$11:$B$26,$C108,'Sunday Races 7-31-22'!$AX$11:$AX$26)</f>
        <v>0</v>
      </c>
      <c r="CL108" s="174">
        <f>SUMIF('Sunday Races 7-31-22'!$B$11:$B$26,$C108,'Sunday Races 7-31-22'!$AY$11:$AY$26)</f>
        <v>0</v>
      </c>
      <c r="CM108" s="174">
        <f>SUMIF('Sunday Races 8-14-22'!$B$11:$B$26,$C108,'Sunday Races 8-14-22'!$AU$11:$AU$26)</f>
        <v>0</v>
      </c>
      <c r="CN108" s="174">
        <f>SUMIF('Sunday Races 8-14-22'!$B$11:$B$26,$C108,'Sunday Races 8-14-22'!$AV$11:$AV$26)</f>
        <v>0</v>
      </c>
      <c r="CO108" s="174">
        <f>SUMIF('Sunday Races 8-14-22'!$B$11:$B$26,$C108,'Sunday Races 8-14-22'!$AW$11:$AW$26)</f>
        <v>0</v>
      </c>
      <c r="CP108" s="174">
        <f>SUMIF('Sunday Races 8-14-22'!$B$11:$B$26,$C108,'Sunday Races 8-14-22'!$AX$11:$AX$26)</f>
        <v>0</v>
      </c>
      <c r="CQ108" s="174">
        <f>SUMIF('Sunday Races 8-14-22'!$B$11:$B$26,$C108,'Sunday Races 8-14-22'!$AY$11:$AY$26)</f>
        <v>0</v>
      </c>
      <c r="CR108" s="174">
        <f>SUMIF('Saturday Races 8-20-22'!$B$11:$B$26,$C108,'Saturday Races 8-20-22'!$AU$11:$AU$26)</f>
        <v>0</v>
      </c>
      <c r="CS108" s="174">
        <f>SUMIF('Saturday Races 8-20-22'!$B$11:$B$26,$C108,'Saturday Races 8-20-22'!$AV$11:$AV$26)</f>
        <v>0</v>
      </c>
      <c r="CT108" s="174">
        <f>SUMIF('Saturday Races 8-20-22'!$B$11:$B$26,$C108,'Saturday Races 8-20-22'!$AW$11:$AW$26)</f>
        <v>0</v>
      </c>
      <c r="CU108" s="174">
        <f>SUMIF('Saturday Races 8-20-22'!$B$11:$B$26,$C108,'Saturday Races 8-20-22'!$AX$11:$AX$26)</f>
        <v>0</v>
      </c>
      <c r="CV108" s="174">
        <f>SUMIF('Saturday Races 8-20-22'!$B$11:$B$26,$C108,'Saturday Races 8-20-22'!$AY$11:$AY$26)</f>
        <v>0</v>
      </c>
      <c r="CW108" s="174">
        <f>SUMIF('Sunday Races 9-11-22'!$B$11:$B$20,$C108,'Sunday Races 9-11-22'!$AU$11:$AU$20)</f>
        <v>0</v>
      </c>
      <c r="CX108" s="174">
        <f>SUMIF('Sunday Races 9-11-22'!$B$11:$B$20,$C108,'Sunday Races 9-11-22'!$AV$11:$AV$20)</f>
        <v>0</v>
      </c>
      <c r="CY108" s="174">
        <f>SUMIF('Sunday Races 9-11-22'!$B$11:$B$20,$C108,'Sunday Races 9-11-22'!$AW$11:$AW$20)</f>
        <v>0</v>
      </c>
      <c r="CZ108" s="174">
        <f>SUMIF('Sunday Races 9-11-22'!$B$11:$B$20,$C108,'Sunday Races 9-11-22'!$AX$11:$AX$20)</f>
        <v>0</v>
      </c>
      <c r="DA108" s="174">
        <f>SUMIF('Sunday Races 9-11-22'!$B$11:$B$20,$C108,'Sunday Races 9-11-22'!$AY$11:$AY$20)</f>
        <v>0</v>
      </c>
      <c r="DB108" s="174">
        <f>SUMIF('Sunday Races 10-9-22'!$B$11:$B$21,$C108,'Sunday Races 10-9-22'!$AU$11:$AU$21)</f>
        <v>0</v>
      </c>
      <c r="DC108" s="174">
        <f>SUMIF('Sunday Races 10-9-22'!$B$11:$B$21,$C108,'Sunday Races 10-9-22'!$AV$11:$AV$21)</f>
        <v>0</v>
      </c>
      <c r="DD108" s="174">
        <f>SUMIF('Sunday Races 10-9-22'!$B$11:$B$21,$C108,'Sunday Races 10-9-22'!$AW$11:$AW$21)</f>
        <v>0</v>
      </c>
      <c r="DE108" s="174">
        <f>SUMIF('Sunday Races 10-9-22'!$B$11:$B$21,$C108,'Sunday Races 10-9-22'!$AX$11:$AX$21)</f>
        <v>0</v>
      </c>
      <c r="DF108" s="174">
        <f>SUMIF('Sunday Races 10-9-22'!$B$11:$B$21,$C108,'Sunday Races 10-9-22'!$AY$11:$AY$21)</f>
        <v>0</v>
      </c>
      <c r="DG108" s="174">
        <f>SUMIF('Sunday Races 10-23-22'!$B$11:$B$22,$C108,'Sunday Races 10-23-22'!$AU$11:$AU$22)</f>
        <v>0</v>
      </c>
      <c r="DH108" s="174">
        <f>SUMIF('Sunday Races 10-23-22'!$B$11:$B$22,$C108,'Sunday Races 10-23-22'!$AV$11:$AV$22)</f>
        <v>0</v>
      </c>
      <c r="DI108" s="174">
        <f>SUMIF('Sunday Races 10-23-22'!$B$11:$B$22,$C108,'Sunday Races 10-23-22'!$AW$11:$AW$22)</f>
        <v>0</v>
      </c>
      <c r="DJ108" s="174">
        <f>SUMIF('Sunday Races 10-23-22'!$B$11:$B$22,$C108,'Sunday Races 10-23-22'!$AX$11:$AX$22)</f>
        <v>0</v>
      </c>
      <c r="DK108" s="174">
        <f>SUMIF('Sunday Races 10-23-22'!$B$11:$B$22,$C108,'Sunday Races 10-23-22'!$AY$11:$AY$22)</f>
        <v>0</v>
      </c>
      <c r="DL108" s="175"/>
      <c r="DM108" s="176"/>
      <c r="DN108" s="177">
        <f t="shared" si="95"/>
        <v>0</v>
      </c>
      <c r="DO108" s="177">
        <f t="shared" si="95"/>
        <v>0</v>
      </c>
      <c r="DP108" s="177">
        <f t="shared" si="95"/>
        <v>0</v>
      </c>
      <c r="DQ108" s="177">
        <f t="shared" si="95"/>
        <v>0</v>
      </c>
      <c r="DR108" s="177">
        <f t="shared" si="95"/>
        <v>0</v>
      </c>
      <c r="DS108" s="177">
        <f t="shared" si="95"/>
        <v>0</v>
      </c>
      <c r="DT108" s="177">
        <f t="shared" si="95"/>
        <v>0</v>
      </c>
      <c r="DU108" s="177">
        <f t="shared" si="95"/>
        <v>0</v>
      </c>
      <c r="DV108" s="177">
        <f t="shared" si="95"/>
        <v>0</v>
      </c>
      <c r="DW108" s="177">
        <f t="shared" si="95"/>
        <v>0</v>
      </c>
      <c r="DX108" s="177">
        <f t="shared" si="96"/>
        <v>0</v>
      </c>
      <c r="DY108" s="177">
        <f t="shared" si="96"/>
        <v>0</v>
      </c>
      <c r="DZ108" s="177">
        <f t="shared" si="96"/>
        <v>0</v>
      </c>
      <c r="EA108" s="177">
        <f t="shared" si="96"/>
        <v>0</v>
      </c>
      <c r="EB108" s="177">
        <f t="shared" si="96"/>
        <v>0</v>
      </c>
      <c r="EC108" s="177">
        <f t="shared" si="96"/>
        <v>0</v>
      </c>
      <c r="ED108" s="177">
        <f t="shared" si="96"/>
        <v>0</v>
      </c>
      <c r="EE108" s="177">
        <f t="shared" si="96"/>
        <v>0</v>
      </c>
      <c r="EF108" s="177">
        <f t="shared" si="96"/>
        <v>0</v>
      </c>
      <c r="EG108" s="177">
        <f t="shared" si="96"/>
        <v>0</v>
      </c>
      <c r="EH108" s="177">
        <f t="shared" si="97"/>
        <v>0</v>
      </c>
      <c r="EI108" s="177">
        <f t="shared" si="97"/>
        <v>0</v>
      </c>
      <c r="EJ108" s="177">
        <f t="shared" si="97"/>
        <v>0</v>
      </c>
      <c r="EK108" s="177">
        <f t="shared" si="97"/>
        <v>0</v>
      </c>
      <c r="EL108" s="177">
        <f t="shared" si="97"/>
        <v>0</v>
      </c>
      <c r="EM108" s="177">
        <f t="shared" si="97"/>
        <v>0</v>
      </c>
      <c r="EN108" s="177">
        <f t="shared" si="97"/>
        <v>0</v>
      </c>
      <c r="EO108" s="177">
        <f t="shared" si="97"/>
        <v>0</v>
      </c>
      <c r="EP108" s="177">
        <f t="shared" si="97"/>
        <v>0</v>
      </c>
      <c r="EQ108" s="177">
        <f t="shared" si="97"/>
        <v>0</v>
      </c>
      <c r="ER108" s="177">
        <f t="shared" si="98"/>
        <v>0</v>
      </c>
      <c r="ES108" s="177">
        <f t="shared" si="98"/>
        <v>0</v>
      </c>
      <c r="ET108" s="177">
        <f t="shared" si="98"/>
        <v>0</v>
      </c>
      <c r="EU108" s="177">
        <f t="shared" si="98"/>
        <v>0</v>
      </c>
      <c r="EV108" s="177">
        <f t="shared" si="98"/>
        <v>0</v>
      </c>
      <c r="EW108" s="177">
        <f t="shared" si="98"/>
        <v>0</v>
      </c>
      <c r="EX108" s="177">
        <f t="shared" si="98"/>
        <v>0</v>
      </c>
      <c r="EY108" s="177">
        <f t="shared" si="98"/>
        <v>0</v>
      </c>
      <c r="EZ108" s="177">
        <f t="shared" si="98"/>
        <v>0</v>
      </c>
      <c r="FA108" s="177">
        <f t="shared" si="98"/>
        <v>0</v>
      </c>
      <c r="FB108" s="177">
        <f t="shared" si="99"/>
        <v>0</v>
      </c>
      <c r="FC108" s="177">
        <f t="shared" si="99"/>
        <v>0</v>
      </c>
      <c r="FD108" s="177">
        <f t="shared" si="99"/>
        <v>0</v>
      </c>
      <c r="FE108" s="177">
        <f t="shared" si="99"/>
        <v>0</v>
      </c>
      <c r="FF108" s="177">
        <f t="shared" si="99"/>
        <v>0</v>
      </c>
      <c r="FG108" s="177">
        <f t="shared" si="99"/>
        <v>0</v>
      </c>
      <c r="FH108" s="177">
        <f t="shared" si="99"/>
        <v>0</v>
      </c>
      <c r="FI108" s="177">
        <f t="shared" si="99"/>
        <v>0</v>
      </c>
      <c r="FJ108" s="177">
        <f t="shared" si="99"/>
        <v>0</v>
      </c>
      <c r="FK108" s="177">
        <f t="shared" si="99"/>
        <v>0</v>
      </c>
      <c r="FL108" s="177">
        <f t="shared" si="100"/>
        <v>0</v>
      </c>
      <c r="FM108" s="177">
        <f t="shared" si="100"/>
        <v>0</v>
      </c>
      <c r="FN108" s="177">
        <f t="shared" si="100"/>
        <v>0</v>
      </c>
      <c r="FO108" s="177">
        <f t="shared" si="100"/>
        <v>0</v>
      </c>
      <c r="FP108" s="177">
        <f t="shared" si="100"/>
        <v>0</v>
      </c>
      <c r="FQ108" s="177">
        <f t="shared" si="100"/>
        <v>0</v>
      </c>
      <c r="FR108" s="177">
        <f t="shared" si="100"/>
        <v>0</v>
      </c>
      <c r="FS108" s="177">
        <f t="shared" si="100"/>
        <v>0</v>
      </c>
      <c r="FT108" s="177">
        <f t="shared" si="100"/>
        <v>0</v>
      </c>
      <c r="FU108" s="177">
        <f t="shared" si="100"/>
        <v>0</v>
      </c>
      <c r="FV108" s="177">
        <f t="shared" si="100"/>
        <v>0</v>
      </c>
      <c r="FW108" s="177">
        <f t="shared" si="100"/>
        <v>0</v>
      </c>
      <c r="FX108" s="177">
        <f t="shared" si="100"/>
        <v>0</v>
      </c>
      <c r="FY108" s="177">
        <f t="shared" si="100"/>
        <v>0</v>
      </c>
      <c r="FZ108" s="177">
        <f t="shared" si="100"/>
        <v>0</v>
      </c>
      <c r="GA108" s="177"/>
      <c r="GB108" s="229">
        <f t="shared" si="106"/>
        <v>0</v>
      </c>
      <c r="GC108" s="229">
        <f t="shared" si="107"/>
        <v>0</v>
      </c>
      <c r="GD108" s="174">
        <f>SUMIF('One Day 12-04-21 Scots'!$B$11:$B$24,$C108,'One Day 12-04-21 Scots'!$AU$11:$AU$24)</f>
        <v>0</v>
      </c>
      <c r="GE108" s="174">
        <f>SUMIF('One Day 12-04-21 Scots'!$B$11:$B$24,$C108,'One Day 12-04-21 Scots'!$AV$11:$AV$24)</f>
        <v>0</v>
      </c>
      <c r="GF108" s="174">
        <f>SUMIF('One Day 12-04-21 Scots'!$B$11:$B$24,$C108,'One Day 12-04-21 Scots'!$AW$11:$AW$24)</f>
        <v>0</v>
      </c>
      <c r="GG108" s="174">
        <f>SUMIF('One Day 12-04-21 Scots'!$B$11:$B$24,$C108,'One Day 12-04-21 Scots'!$AX$11:$AX$24)</f>
        <v>0</v>
      </c>
      <c r="GH108" s="174">
        <f>SUMIF('One Day 12-04-21 Scots'!$B$11:$B$24,$C108,'One Day 12-04-21 Scots'!$AY$11:$AY$24)</f>
        <v>0</v>
      </c>
      <c r="GI108" s="174">
        <f>SUMIF('One Day 12-04-21 Thistles'!$B$11:$B$25,$C108,'One Day 12-04-21 Thistles'!$AU$11:$AU$25)</f>
        <v>0</v>
      </c>
      <c r="GJ108" s="174">
        <f>SUMIF('One Day 12-04-21 Thistles'!$B$11:$B$25,$C108,'One Day 12-04-21 Thistles'!$AV$11:$AV$25)</f>
        <v>0</v>
      </c>
      <c r="GK108" s="174">
        <f>SUMIF('One Day 12-04-21 Thistles'!$B$11:$B$25,$C108,'One Day 12-04-21 Thistles'!$AW$11:$AW$25)</f>
        <v>0</v>
      </c>
      <c r="GL108" s="174">
        <f>SUMIF('One Day 12-04-21 Thistles'!$B$11:$B$25,$C108,'One Day 12-04-21 Thistles'!$AX$11:$AX$25)</f>
        <v>0</v>
      </c>
      <c r="GM108" s="174">
        <f>SUMIF('One Day 12-04-21 Thistles'!$B$11:$B$25,$C108,'One Day 12-04-21 Thistles'!$AY$11:$AY$25)</f>
        <v>0</v>
      </c>
      <c r="GN108" s="174">
        <f>SUMIF('Chili One Day 2-12-22 Scots'!$B$11:$B$27,$C108,'Chili One Day 2-12-22 Scots'!$AU$11:$AU$27)</f>
        <v>0</v>
      </c>
      <c r="GO108" s="174">
        <f>SUMIF('Chili One Day 2-12-22 Scots'!$B$11:$B$27,$C108,'Chili One Day 2-12-22 Scots'!$AV$11:$AV$27)</f>
        <v>0</v>
      </c>
      <c r="GP108" s="174">
        <f>SUMIF('Chili One Day 2-12-22 Scots'!$B$11:$B$27,$C108,'Chili One Day 2-12-22 Scots'!$AW$11:$AW$27)</f>
        <v>0</v>
      </c>
      <c r="GQ108" s="174">
        <f>SUMIF('Chili One Day 2-12-22 Scots'!$B$11:$B$27,$C108,'Chili One Day 2-12-22 Scots'!$AX$11:$AX$27)</f>
        <v>0</v>
      </c>
      <c r="GR108" s="174">
        <f>SUMIF('Chili One Day 2-12-22 Scots'!$B$11:$B$27,$C108,'Chili One Day 2-12-22 Scots'!$AY$11:$AY$27)</f>
        <v>0</v>
      </c>
      <c r="GS108" s="174">
        <f>SUMIF('Chili One Day 2-12-22 Thistles'!$B$11:$B$27,$C108,'Chili One Day 2-12-22 Thistles'!$AU$11:$AU$27)</f>
        <v>0</v>
      </c>
      <c r="GT108" s="174">
        <f>SUMIF('Chili One Day 2-12-22 Thistles'!$B$11:$B$27,$C108,'Chili One Day 2-12-22 Thistles'!$AV$11:$AV$27)</f>
        <v>0</v>
      </c>
      <c r="GU108" s="174">
        <f>SUMIF('Chili One Day 2-12-22 Thistles'!$B$11:$B$27,$C108,'Chili One Day 2-12-22 Thistles'!$AW$11:$AW$27)</f>
        <v>0</v>
      </c>
      <c r="GV108" s="174">
        <f>SUMIF('Chili One Day 2-12-22 Thistles'!$B$11:$B$27,$C108,'Chili One Day 2-12-22 Thistles'!$AX$11:$AX$27)</f>
        <v>0</v>
      </c>
      <c r="GW108" s="174">
        <f>SUMIF('Chili One Day 2-12-22 Thistles'!$B$11:$B$27,$C108,'Chili One Day 2-12-22 Thistles'!$AY$11:$AY$27)</f>
        <v>0</v>
      </c>
      <c r="GX108" s="174">
        <f>SUMIF('Ironman One Day 3-5-22 FS'!$B$11:$B$26,$C108,'Ironman One Day 3-5-22 FS'!$AU$11:$AU$26)</f>
        <v>0</v>
      </c>
      <c r="GY108" s="174">
        <f>SUMIF('Ironman One Day 3-5-22 FS'!$B$11:$B$26,$C108,'Ironman One Day 3-5-22 FS'!$AV$11:$AV$26)</f>
        <v>0</v>
      </c>
      <c r="GZ108" s="174">
        <f>SUMIF('Ironman One Day 3-5-22 FS'!$B$11:$B$26,$C108,'Ironman One Day 3-5-22 FS'!$AW$11:$AW$26)</f>
        <v>0</v>
      </c>
      <c r="HA108" s="174">
        <f>SUMIF('Ironman One Day 3-5-22 FS'!$B$11:$B$26,$C108,'Ironman One Day 3-5-22 FS'!$AX$11:$AX$26)</f>
        <v>0</v>
      </c>
      <c r="HB108" s="174">
        <f>SUMIF('Ironman One Day 3-5-22 FS'!$B$11:$B$26,$C108,'Ironman One Day 3-5-22 FS'!$AY$11:$AY$26)</f>
        <v>0</v>
      </c>
      <c r="HC108" s="174">
        <f>SUMIF('Ironman One Day 3-5-22 420'!$B$11:$B$26,$C108,'Ironman One Day 3-5-22 420'!$AU$11:$AU$26)</f>
        <v>0</v>
      </c>
      <c r="HD108" s="174">
        <f>SUMIF('Ironman One Day 3-5-22 420'!$B$11:$B$26,$C108,'Ironman One Day 3-5-22 420'!$AV$11:$AV$26)</f>
        <v>0</v>
      </c>
      <c r="HE108" s="174">
        <f>SUMIF('Ironman One Day 3-5-22 420'!$B$11:$B$26,$C108,'Ironman One Day 3-5-22 420'!$AW$11:$AW$26)</f>
        <v>0</v>
      </c>
      <c r="HF108" s="174">
        <f>SUMIF('Ironman One Day 3-5-22 420'!$B$11:$B$26,$C108,'Ironman One Day 3-5-22 420'!$AX$11:$AX$26)</f>
        <v>0</v>
      </c>
      <c r="HG108" s="174">
        <f>SUMIF('Ironman One Day 3-5-22 420'!$B$11:$B$26,$C108,'Ironman One Day 3-5-22 420'!$AY$11:$AY$26)</f>
        <v>0</v>
      </c>
      <c r="HH108" s="174">
        <f>SUMIF('Easter One Day 4-16-22 FS'!$B$11:$B$25,$C108,'Easter One Day 4-16-22 FS'!$AU$11:$AU$25)</f>
        <v>0</v>
      </c>
      <c r="HI108" s="174">
        <f>SUMIF('Easter One Day 4-16-22 FS'!$B$11:$B$25,$C108,'Easter One Day 4-16-22 FS'!$AV$11:$AV$25)</f>
        <v>0</v>
      </c>
      <c r="HJ108" s="174">
        <f>SUMIF('Easter One Day 4-16-22 FS'!$B$11:$B$25,$C108,'Easter One Day 4-16-22 FS'!$AW$11:$AW$25)</f>
        <v>0</v>
      </c>
      <c r="HK108" s="174">
        <f>SUMIF('Easter One Day 4-16-22 FS'!$B$11:$B$25,$C108,'Easter One Day 4-16-22 FS'!$AX$11:$AX$25)</f>
        <v>0</v>
      </c>
      <c r="HL108" s="174">
        <f>SUMIF('Easter One Day 4-16-22 FS'!$B$11:$B$25,$C108,'Easter One Day 4-16-22 FS'!$AY$11:$AY$25)</f>
        <v>0</v>
      </c>
      <c r="HM108" s="174">
        <f>SUMIF('Easter One Day 4-16-22 TH'!$B$11:$B$25,$C108,'Easter One Day 4-16-22 TH'!$AU$11:$AU$25)</f>
        <v>0</v>
      </c>
      <c r="HN108" s="174">
        <f>SUMIF('Easter One Day 4-16-22 TH'!$B$11:$B$25,$C108,'Easter One Day 4-16-22 TH'!$AV$11:$AV$25)</f>
        <v>0</v>
      </c>
      <c r="HO108" s="174">
        <f>SUMIF('Easter One Day 4-16-22 TH'!$B$11:$B$25,$C108,'Easter One Day 4-16-22 TH'!$AW$11:$AW$25)</f>
        <v>0</v>
      </c>
      <c r="HP108" s="174">
        <f>SUMIF('Easter One Day 4-16-22 TH'!$B$11:$B$25,$C108,'Easter One Day 4-16-22 TH'!$AX$11:$AX$25)</f>
        <v>0</v>
      </c>
      <c r="HQ108" s="174">
        <f>SUMIF('Easter One Day 4-16-22 TH'!$B$11:$B$25,$C108,'Easter One Day 4-16-22 TH'!$AY$11:$AY$25)</f>
        <v>0</v>
      </c>
      <c r="HR108" s="174">
        <f>SUMIF('Long Distance Race 5-7-22'!$B$11:$B$25,$C108,'Long Distance Race 5-7-22'!$AU$11:$AU$25)</f>
        <v>0</v>
      </c>
      <c r="HS108" s="174">
        <f>SUMIF('Long Distance Race 5-7-22'!$B$11:$B$18,$C108,'Long Distance Race 5-7-22'!$AV$11:$AV$18)</f>
        <v>0</v>
      </c>
      <c r="HT108" s="174">
        <f>SUMIF('Long Distance Race 5-7-22'!$B$11:$B$18,$C108,'Long Distance Race 5-7-22'!$AW$11:$AW$18)</f>
        <v>0</v>
      </c>
      <c r="HU108" s="174">
        <f>SUMIF('Long Distance Race 5-7-22'!$B$11:$B$18,$C108,'Long Distance Race 5-7-22'!$AX$11:$AX$18)</f>
        <v>0</v>
      </c>
      <c r="HV108" s="174">
        <f>SUMIF('Long Distance Race 5-7-22'!$B$11:$B$18,$C108,'Long Distance Race 5-7-22'!$AY$11:$AY$18)</f>
        <v>0</v>
      </c>
      <c r="HW108" s="174">
        <f>SUMIF('Memorial Day Regatta 5-28-22 Op'!$B$11:$B$25,$C108,'Memorial Day Regatta 5-28-22 Op'!$AU$11:$AU$25)</f>
        <v>0</v>
      </c>
      <c r="HX108" s="174">
        <f>SUMIF('Memorial Day Regatta 5-28-22 Op'!$B$11:$B$18,$C108,'Memorial Day Regatta 5-28-22 Op'!$AV$11:$AV$18)</f>
        <v>0</v>
      </c>
      <c r="HY108" s="174">
        <f>SUMIF('Memorial Day Regatta 5-28-22 Op'!$B$11:$B$18,$C108,'Memorial Day Regatta 5-28-22 Op'!$AW$11:$AW$18)</f>
        <v>0</v>
      </c>
      <c r="HZ108" s="174">
        <f>SUMIF('Memorial Day Regatta 5-28-22 Op'!$B$11:$B$18,$C108,'Memorial Day Regatta 5-28-22 Op'!$AX$11:$AX$18)</f>
        <v>0</v>
      </c>
      <c r="IA108" s="174">
        <f>SUMIF('Memorial Day Regatta 5-28-22 Op'!$B$11:$B$18,$C108,'Memorial Day Regatta 5-28-22 Op'!$AY$11:$AY$18)</f>
        <v>0</v>
      </c>
      <c r="IB108" s="174">
        <f>SUMIF('Caldwell Cup 6-25-22 TH'!$B$11:$B$25,$C108,'Caldwell Cup 6-25-22 TH'!$AU$11:$AU$25)</f>
        <v>0</v>
      </c>
      <c r="IC108" s="174">
        <f>SUMIF('Caldwell Cup 6-25-22 TH'!$B$11:$B$25,$C108,'Caldwell Cup 6-25-22 TH'!$AV$11:$AV$25)</f>
        <v>0</v>
      </c>
      <c r="ID108" s="174">
        <f>SUMIF('Caldwell Cup 6-25-22 TH'!$B$11:$B$25,$C108,'Caldwell Cup 6-25-22 TH'!$AW$11:$AW$25)</f>
        <v>0</v>
      </c>
      <c r="IE108" s="174">
        <f>SUMIF('Caldwell Cup 6-25-22 TH'!$B$11:$B$25,$C108,'Caldwell Cup 6-25-22 TH'!$AX$11:$AX$25)</f>
        <v>0</v>
      </c>
      <c r="IF108" s="174">
        <f>SUMIF('Caldwell Cup 6-25-22 TH'!$B$11:$B$25,$C108,'Caldwell Cup 6-25-22 TH'!$AY$11:$AY$25)</f>
        <v>0</v>
      </c>
      <c r="IG108" s="174">
        <f>SUMIF('Caldwell Cup 6-25-22 FS'!$B$11:$B$21,$C108,'Caldwell Cup 6-25-22 FS'!$AU$11:$AU$21)</f>
        <v>0</v>
      </c>
      <c r="IH108" s="174">
        <f>SUMIF('Caldwell Cup 6-25-22 FS'!$B$11:$B$21,$C108,'Caldwell Cup 6-25-22 FS'!$AV$11:$AV$21)</f>
        <v>0</v>
      </c>
      <c r="II108" s="174">
        <f>SUMIF('Caldwell Cup 6-25-22 FS'!$B$11:$B$21,$C108,'Caldwell Cup 6-25-22 FS'!$AW$11:$AW$21)</f>
        <v>0</v>
      </c>
      <c r="IJ108" s="174">
        <f>SUMIF('Caldwell Cup 6-25-22 FS'!$B$11:$B$21,$C108,'Caldwell Cup 6-25-22 FS'!$AX$11:$AX$21)</f>
        <v>0</v>
      </c>
      <c r="IK108" s="174">
        <f>SUMIF('Caldwell Cup 6-25-22 FS'!$B$11:$B$21,$C108,'Caldwell Cup 6-25-22 FS'!$AY$11:$AY$21)</f>
        <v>0</v>
      </c>
      <c r="IL108" s="174">
        <f>SUMIF('Caldwell Cup 6-25-22 Lasers'!$B$11:$B$23,$C108,'Caldwell Cup 6-25-22 Lasers'!$AU$11:$AU$23)</f>
        <v>0</v>
      </c>
      <c r="IM108" s="174">
        <f>SUMIF('Caldwell Cup 6-25-22 Lasers'!$B$11:$B$23,$C108,'Caldwell Cup 6-25-22 Lasers'!$AV$11:$AV$23)</f>
        <v>0</v>
      </c>
      <c r="IN108" s="174">
        <f>SUMIF('Caldwell Cup 6-25-22 Lasers'!$B$11:$B$23,$C108,'Caldwell Cup 6-25-22 Lasers'!$AW$11:$AW$23)</f>
        <v>0</v>
      </c>
      <c r="IO108" s="174">
        <f>SUMIF('Caldwell Cup 6-25-22 Lasers'!$B$11:$B$23,$C108,'Caldwell Cup 6-25-22 Lasers'!$AX$11:$AX$23)</f>
        <v>0</v>
      </c>
      <c r="IP108" s="174">
        <f>SUMIF('Caldwell Cup 6-25-22 Lasers'!$B$11:$B$23,$C108,'Caldwell Cup 6-25-22 Lasers'!$AY$11:$AY$23)</f>
        <v>0</v>
      </c>
      <c r="IQ108" s="174">
        <f>SUMIF('Labor Day Regatta 9-3-22 FS'!$B$11:$B$30,$C108,'Labor Day Regatta 9-3-22 FS'!$AU$11:$AU$30)</f>
        <v>0</v>
      </c>
      <c r="IR108" s="174">
        <f>SUMIF('Labor Day Regatta 9-3-22 FS'!$B$11:$B$30,$C108,'Labor Day Regatta 9-3-22 FS'!$AV$11:$AV$30)</f>
        <v>0</v>
      </c>
      <c r="IS108" s="174">
        <f>SUMIF('Labor Day Regatta 9-3-22 FS'!$B$11:$B$30,$C108,'Labor Day Regatta 9-3-22 FS'!$AW$11:$AW$30)</f>
        <v>0</v>
      </c>
      <c r="IT108" s="174">
        <f>SUMIF('Labor Day Regatta 9-3-22 FS'!$B$11:$B$30,$C108,'Labor Day Regatta 9-3-22 FS'!$AX$11:$AX$30)</f>
        <v>0</v>
      </c>
      <c r="IU108" s="174">
        <f>SUMIF('Labor Day Regatta 9-3-22 FS'!$B$11:$B$30,$C108,'Labor Day Regatta 9-3-22 FS'!$AY$11:$AY$30)</f>
        <v>0</v>
      </c>
      <c r="IV108" s="174">
        <f>SUMIF('2022-09-17 Leukemia Cup FS'!$B$11:$B$26,$C108,'2022-09-17 Leukemia Cup FS'!$AU$11:$AU$26)</f>
        <v>0</v>
      </c>
      <c r="IW108" s="174">
        <f>SUMIF('2022-09-17 Leukemia Cup FS'!$B$11:$B$26,$C108,'2022-09-17 Leukemia Cup FS'!$AV$11:$AV$26)</f>
        <v>0</v>
      </c>
      <c r="IX108" s="174">
        <f>SUMIF('2022-09-17 Leukemia Cup FS'!$B$11:$B$26,$C108,'2022-09-17 Leukemia Cup FS'!$AW$11:$AW$26)</f>
        <v>0</v>
      </c>
      <c r="IY108" s="174">
        <f>SUMIF('2022-09-17 Leukemia Cup FS'!$B$11:$B$26,$C108,'2022-09-17 Leukemia Cup FS'!$AX$11:$AX$26)</f>
        <v>0</v>
      </c>
      <c r="IZ108" s="174">
        <f>SUMIF('2022-09-17 Leukemia Cup FS'!$B$11:$B$26,$C108,'2022-09-17 Leukemia Cup FS'!$AY$11:$AY$26)</f>
        <v>0</v>
      </c>
      <c r="JA108" s="174">
        <f>SUMIF('2022-09-17 Leukemia Cup TH'!$B$11:$B$28,$C108,'2022-09-17 Leukemia Cup TH'!$AU$11:$AU$28)</f>
        <v>0</v>
      </c>
      <c r="JB108" s="174">
        <f>SUMIF('2022-09-17 Leukemia Cup TH'!$B$11:$B$28,$C108,'2022-09-17 Leukemia Cup TH'!$AV$11:$AV$28)</f>
        <v>0</v>
      </c>
      <c r="JC108" s="174">
        <f>SUMIF('2022-09-17 Leukemia Cup TH'!$B$11:$B$28,$C108,'2022-09-17 Leukemia Cup TH'!$AW$11:$AW$28)</f>
        <v>0</v>
      </c>
      <c r="JD108" s="174">
        <f>SUMIF('2022-09-17 Leukemia Cup TH'!$B$11:$B$28,$C108,'2022-09-17 Leukemia Cup TH'!$AX$11:$AX$28)</f>
        <v>0</v>
      </c>
      <c r="JE108" s="174">
        <f>SUMIF('2022-09-17 Leukemia Cup TH'!$B$11:$B$28,$C108,'2022-09-17 Leukemia Cup TH'!$AY$11:$AY$28)</f>
        <v>0</v>
      </c>
      <c r="JF108" s="174">
        <f>SUMIF('Smith-Berry LDR 9-24-22'!$B$11:$B$30,$C108,'Smith-Berry LDR 9-24-22'!$AU$11:$AU$30)</f>
        <v>0</v>
      </c>
      <c r="JG108" s="174">
        <f>SUMIF('Smith-Berry LDR 9-24-22'!$B$11:$B$30,$C108,'Smith-Berry LDR 9-24-22'!$AV$11:$AV$30)</f>
        <v>0</v>
      </c>
      <c r="JH108" s="174">
        <f>SUMIF('Smith-Berry LDR 9-24-22'!$B$11:$B$30,$C108,'Smith-Berry LDR 9-24-22'!$AW$11:$AW$30)</f>
        <v>0</v>
      </c>
      <c r="JI108" s="174">
        <f>SUMIF('Smith-Berry LDR 9-24-22'!$B$11:$B$30,$C108,'Smith-Berry LDR 9-24-22'!$AX$11:$AX$30)</f>
        <v>0</v>
      </c>
      <c r="JJ108" s="174">
        <f>SUMIF('Smith-Berry LDR 9-24-22'!$B$11:$B$30,$C108,'Smith-Berry LDR 9-24-22'!$AY$11:$AY$30)</f>
        <v>0</v>
      </c>
      <c r="JK108" s="174">
        <f>SUMIF('Great Scot 10-1-22 Cham'!$B$11:$B$38,$C108,'Great Scot 10-1-22 Cham'!$AU$11:$AU$38)</f>
        <v>0</v>
      </c>
      <c r="JL108" s="174">
        <f>SUMIF('Great Scot 10-1-22 Cham'!$B$11:$B$38,$C108,'Great Scot 10-1-22 Cham'!$AV$11:$AV$38)</f>
        <v>0</v>
      </c>
      <c r="JM108" s="174">
        <f>SUMIF('Great Scot 10-1-22 Cham'!$B$11:$B$38,$C108,'Great Scot 10-1-22 Cham'!$AW$11:$AW$38)</f>
        <v>0</v>
      </c>
      <c r="JN108" s="174">
        <f>SUMIF('Great Scot 10-1-22 Cham'!$B$11:$B$38,$C108,'Great Scot 10-1-22 Cham'!$AX$11:$AX$38)</f>
        <v>0</v>
      </c>
      <c r="JO108" s="174">
        <f>SUMIF('Great Scot 10-1-22 Cham'!$B$11:$B$38,$C108,'Great Scot 10-1-22 Cham'!$AY$11:$AY$38)</f>
        <v>0</v>
      </c>
      <c r="JP108" s="174">
        <f>SUMIF('Great Scot 10-1-22 Chal'!$B$11:$B$28,$C108,'Great Scot 10-1-22 Chal'!$AU$11:$AU$28)</f>
        <v>0</v>
      </c>
      <c r="JQ108" s="174">
        <f>SUMIF('Great Scot 10-1-22 Chal'!$B$11:$B$28,$C108,'Great Scot 10-1-22 Chal'!$AV$11:$AV$28)</f>
        <v>0</v>
      </c>
      <c r="JR108" s="174">
        <f>SUMIF('Great Scot 10-1-22 Chal'!$B$11:$B$28,$C108,'Great Scot 10-1-22 Chal'!$AW$11:$AW$28)</f>
        <v>0</v>
      </c>
      <c r="JS108" s="174">
        <f>SUMIF('Great Scot 10-1-22 Chal'!$B$11:$B$28,$C108,'Great Scot 10-1-22 Chal'!$AX$11:$AX$28)</f>
        <v>0</v>
      </c>
      <c r="JT108" s="174">
        <f>SUMIF('Great Scot 10-1-22 Chal'!$B$11:$B$28,$C108,'Great Scot 10-1-22 Chal'!$AY$11:$AY$28)</f>
        <v>0</v>
      </c>
      <c r="JU108" s="174">
        <f>SUMIF('Great Pumpkin Regatta 10-15-22'!$B$11:$B$54,$C108,'Great Pumpkin Regatta 10-15-22'!$AU$11:$AU$54)</f>
        <v>0</v>
      </c>
      <c r="JV108" s="174">
        <f>SUMIF('Great Pumpkin Regatta 10-15-22'!$B$11:$B$54,$C108,'Great Pumpkin Regatta 10-15-22'!$AV$11:$AV$54)</f>
        <v>0</v>
      </c>
      <c r="JW108" s="174">
        <f>SUMIF('Great Pumpkin Regatta 10-15-22'!$B$11:$B$54,$C108,'Great Pumpkin Regatta 10-15-22'!$AW$11:$AW$54)</f>
        <v>0</v>
      </c>
      <c r="JX108" s="174">
        <f>SUMIF('Great Pumpkin Regatta 10-15-22'!$B$11:$B$54,$C108,'Great Pumpkin Regatta 10-15-22'!$AX$11:$AX$54)</f>
        <v>0</v>
      </c>
      <c r="JY108" s="174">
        <f>SUMIF('Great Pumpkin Regatta 10-15-22'!$B$11:$B$54,$C108,'Great Pumpkin Regatta 10-15-22'!$AY$11:$AY$54)</f>
        <v>0</v>
      </c>
      <c r="JZ108" s="174">
        <f>SUMIF('One Day Regatta 10-29-22 FS'!$B$11:$B$19,$C108,'One Day Regatta 10-29-22 FS'!$AU$11:$AU$19)</f>
        <v>0</v>
      </c>
      <c r="KA108" s="174">
        <f>SUMIF('One Day Regatta 10-29-22 FS'!$B$11:$B$19,$C108,'One Day Regatta 10-29-22 FS'!$AV$11:$AV$19)</f>
        <v>0</v>
      </c>
      <c r="KB108" s="174">
        <f>SUMIF('One Day Regatta 10-29-22 FS'!$B$11:$B$19,$C108,'One Day Regatta 10-29-22 FS'!$AW$11:$AW$19)</f>
        <v>0</v>
      </c>
      <c r="KC108" s="174">
        <f>SUMIF('One Day Regatta 10-29-22 FS'!$B$11:$B$19,$C108,'One Day Regatta 10-29-22 FS'!$AX$11:$AX$19)</f>
        <v>0</v>
      </c>
      <c r="KD108" s="174">
        <f>SUMIF('One Day Regatta 10-29-22 FS'!$B$11:$B$19,$C108,'One Day Regatta 10-29-22 FS'!$AY$11:$AY$19)</f>
        <v>0</v>
      </c>
    </row>
    <row r="109" spans="1:290" ht="15" customHeight="1" x14ac:dyDescent="0.2">
      <c r="A109" s="400" t="s">
        <v>1369</v>
      </c>
      <c r="B109" s="134">
        <f t="shared" si="69"/>
        <v>36</v>
      </c>
      <c r="C109" s="170" t="s">
        <v>135</v>
      </c>
      <c r="D109" s="171">
        <f t="shared" si="101"/>
        <v>0</v>
      </c>
      <c r="E109" s="172">
        <f t="shared" si="102"/>
        <v>0</v>
      </c>
      <c r="F109" s="171">
        <f t="shared" si="103"/>
        <v>0</v>
      </c>
      <c r="G109" s="171">
        <v>0</v>
      </c>
      <c r="H109" s="171">
        <f t="shared" si="104"/>
        <v>0</v>
      </c>
      <c r="I109" s="173">
        <f t="shared" si="105"/>
        <v>0</v>
      </c>
      <c r="J109" s="173"/>
      <c r="K109" s="174">
        <f>SUMIF('Saturday Race 11-06-21'!$B$11:$B$21,$C109,'Saturday Race 11-06-21'!$AU$11:$AU$21)</f>
        <v>0</v>
      </c>
      <c r="L109" s="174">
        <f>SUMIF('Saturday Race 11-06-21'!$B$11:$B$21,$C109,'Saturday Race 11-06-21'!$AV$11:$AV$21)</f>
        <v>0</v>
      </c>
      <c r="M109" s="174">
        <f>SUMIF('Saturday Race 11-06-21'!$B$11:$B$21,$C109,'Saturday Race 11-06-21'!$AW$11:$AW$21)</f>
        <v>0</v>
      </c>
      <c r="N109" s="174">
        <f>SUMIF('Saturday Race 11-06-21'!$B$11:$B$21,$C109,'Saturday Race 11-06-21'!$AX$11:$AX$21)</f>
        <v>0</v>
      </c>
      <c r="O109" s="174">
        <f>SUMIF('Saturday Race 11-06-21'!$B$11:$B$21,$C109,'Saturday Race 11-06-21'!$AY$11:$AY$21)</f>
        <v>0</v>
      </c>
      <c r="P109" s="174">
        <f>SUMIF('Saturday Race 11-20-21'!$B$11:$B$20,$C109,'Saturday Race 11-20-21'!$AU$11:$AU$20)</f>
        <v>0</v>
      </c>
      <c r="Q109" s="174">
        <f>SUMIF('Saturday Race 11-20-21'!$B$11:$B$20,$C109,'Saturday Race 11-20-21'!$AV$11:$AV$20)</f>
        <v>0</v>
      </c>
      <c r="R109" s="174">
        <f>SUMIF('Saturday Race 11-20-21'!$B$11:$B$20,$C109,'Saturday Race 11-20-21'!$AW$11:$AW$20)</f>
        <v>0</v>
      </c>
      <c r="S109" s="174">
        <f>SUMIF('Saturday Race 11-20-21'!$B$11:$B$20,$C109,'Saturday Race 11-20-21'!$AX$11:$AX$20)</f>
        <v>0</v>
      </c>
      <c r="T109" s="174">
        <f>SUMIF('Saturday Race 11-20-21'!$B$11:$B$20,$C109,'Saturday Race 11-20-21'!$AY$11:$AY$20)</f>
        <v>0</v>
      </c>
      <c r="U109" s="174">
        <f>SUMIF('Saturday Race 1-08-22'!$B$11:$B$20,$C109,'Saturday Race 1-08-22'!$AU$11:$AU$20)</f>
        <v>0</v>
      </c>
      <c r="V109" s="174">
        <f>SUMIF('Saturday Race 1-08-22'!$B$11:$B$20,$C109,'Saturday Race 1-08-22'!$AV$11:$AV$20)</f>
        <v>0</v>
      </c>
      <c r="W109" s="174">
        <f>SUMIF('Saturday Race 1-08-22'!$B$11:$B$20,$C109,'Saturday Race 1-08-22'!$AW$11:$AW$20)</f>
        <v>0</v>
      </c>
      <c r="X109" s="174">
        <f>SUMIF('Saturday Race 1-08-22'!$B$11:$B$20,$C109,'Saturday Race 1-08-22'!$AX$11:$AX$20)</f>
        <v>0</v>
      </c>
      <c r="Y109" s="174">
        <f>SUMIF('Saturday Race 1-08-22'!$B$11:$B$20,$C109,'Saturday Race 1-08-22'!$AY$11:$AY$20)</f>
        <v>0</v>
      </c>
      <c r="Z109" s="174">
        <f>SUMIF('Saturday Race 1-22-22'!$B$11:$B$20,$C109,'Saturday Race 1-22-22'!$AU$11:$AU$20)</f>
        <v>0</v>
      </c>
      <c r="AA109" s="174">
        <f>SUMIF('Saturday Race 1-22-22'!$B$11:$B$20,$C109,'Saturday Race 1-22-22'!$AV$11:$AV$20)</f>
        <v>0</v>
      </c>
      <c r="AB109" s="174">
        <f>SUMIF('Saturday Race 1-22-22'!$B$11:$B$20,$C109,'Saturday Race 1-22-22'!$AW$11:$AW$20)</f>
        <v>0</v>
      </c>
      <c r="AC109" s="174">
        <f>SUMIF('Saturday Race 1-22-22'!$B$11:$B$20,$C109,'Saturday Race 1-22-22'!$AX$11:$AX$20)</f>
        <v>0</v>
      </c>
      <c r="AD109" s="174">
        <f>SUMIF('Saturday Race 1-22-22'!$B$11:$B$20,$C109,'Saturday Race 1-22-22'!$AY$11:$AY$20)</f>
        <v>0</v>
      </c>
      <c r="AE109" s="174">
        <f>SUMIF('Sunday Race 2-6-22'!$B$11:$B$20,$C109,'Sunday Race 2-6-22'!$AU$11:$AU$20)</f>
        <v>0</v>
      </c>
      <c r="AF109" s="174">
        <f>SUMIF('Sunday Race 2-6-22'!$B$11:$B$20,$C109,'Sunday Race 2-6-22'!$AV$11:$AV$20)</f>
        <v>0</v>
      </c>
      <c r="AG109" s="174">
        <f>SUMIF('Sunday Race 2-6-22'!$B$11:$B$20,$C109,'Sunday Race 2-6-22'!$AW$11:$AW$20)</f>
        <v>0</v>
      </c>
      <c r="AH109" s="174">
        <f>SUMIF('Sunday Race 2-6-22'!$B$11:$B$20,$C109,'Sunday Race 2-6-22'!$AX$11:$AX$20)</f>
        <v>0</v>
      </c>
      <c r="AI109" s="174">
        <f>SUMIF('Sunday Race 2-6-22'!$B$11:$B$20,$C109,'Sunday Race 2-6-22'!$AY$11:$AY$20)</f>
        <v>0</v>
      </c>
      <c r="AJ109" s="174">
        <f>SUMIF('Sunday Race 2-20-22'!$B$11:$B$26,$C109,'Sunday Race 2-20-22'!$AU$11:$AU$26)</f>
        <v>0</v>
      </c>
      <c r="AK109" s="174">
        <f>SUMIF('Sunday Race 2-20-22'!$B$11:$B$26,$C109,'Sunday Race 2-20-22'!$AV$11:$AV$26)</f>
        <v>0</v>
      </c>
      <c r="AL109" s="174">
        <f>SUMIF('Sunday Race 2-20-22'!$B$11:$B$26,$C109,'Sunday Race 2-20-22'!$AW$11:$AW$26)</f>
        <v>0</v>
      </c>
      <c r="AM109" s="174">
        <f>SUMIF('Sunday Race 2-20-22'!$B$11:$B$26,$C109,'Sunday Race 2-20-22'!$AX$11:$AX$26)</f>
        <v>0</v>
      </c>
      <c r="AN109" s="174">
        <f>SUMIF('Sunday Race 2-20-22'!$B$11:$B$26,$C109,'Sunday Race 2-20-22'!$AY$11:$AY$26)</f>
        <v>0</v>
      </c>
      <c r="AO109" s="174">
        <f>SUMIF('Sunday Race 2-27-22'!$B$11:$B$20,$C109,'Sunday Race 2-27-22'!$AU$11:$AU$20)</f>
        <v>0</v>
      </c>
      <c r="AP109" s="174">
        <f>SUMIF('Sunday Race 2-27-22'!$B$11:$B$20,$C109,'Sunday Race 2-27-22'!$AV$11:$AV$20)</f>
        <v>0</v>
      </c>
      <c r="AQ109" s="174">
        <f>SUMIF('Sunday Race 2-27-22'!$B$11:$B$20,$C109,'Sunday Race 2-27-22'!$AW$11:$AW$20)</f>
        <v>0</v>
      </c>
      <c r="AR109" s="174">
        <f>SUMIF('Sunday Race 2-27-22'!$B$11:$B$20,$C109,'Sunday Race 2-27-22'!$AX$11:$AX$20)</f>
        <v>0</v>
      </c>
      <c r="AS109" s="174">
        <f>SUMIF('Sunday Race 2-27-22'!$B$11:$B$20,$C109,'Sunday Race 2-27-22'!$AY$11:$AY$20)</f>
        <v>0</v>
      </c>
      <c r="AT109" s="174">
        <f>SUMIF('Sunday Race 3-13-22'!$B$11:$B$25,$C109,'Sunday Race 3-13-22'!$AU$11:$AU$25)</f>
        <v>0</v>
      </c>
      <c r="AU109" s="174">
        <f>SUMIF('Sunday Race 3-13-22'!$B$11:$B$25,$C109,'Sunday Race 3-13-22'!$AV$11:$AV$25)</f>
        <v>0</v>
      </c>
      <c r="AV109" s="174">
        <f>SUMIF('Sunday Race 3-13-22'!$B$11:$B$25,$C109,'Sunday Race 3-13-22'!$AW$11:$AW$25)</f>
        <v>0</v>
      </c>
      <c r="AW109" s="174">
        <f>SUMIF('Sunday Race 3-13-22'!$B$11:$B$25,$C109,'Sunday Race 3-13-22'!$AX$11:$AX$25)</f>
        <v>0</v>
      </c>
      <c r="AX109" s="174">
        <f>SUMIF('Sunday Race 3-13-22'!$B$11:$B$25,$C109,'Sunday Race 3-13-22'!$AY$11:$AY$25)</f>
        <v>0</v>
      </c>
      <c r="AY109" s="174">
        <f>SUMIF('Saturday Race 3-19-22'!$B$11:$B$15,$C109,'Saturday Race 3-19-22'!$AU$11:$AU$15)</f>
        <v>0</v>
      </c>
      <c r="AZ109" s="174">
        <f>SUMIF('Saturday Race 3-19-22'!$B$11:$B$15,$C109,'Saturday Race 3-19-22'!$AV$11:$AV$15)</f>
        <v>0</v>
      </c>
      <c r="BA109" s="174">
        <f>SUMIF('Saturday Race 3-19-22'!$B$11:$B$15,$C109,'Saturday Race 3-19-22'!$AW$11:$AW$15)</f>
        <v>0</v>
      </c>
      <c r="BB109" s="174">
        <f>SUMIF('Saturday Race 3-19-22'!$B$11:$B$15,$C109,'Saturday Race 3-19-22'!$AX$11:$AX$15)</f>
        <v>0</v>
      </c>
      <c r="BC109" s="174">
        <f>SUMIF('Saturday Race 3-19-22'!$B$11:$B$15,$C109,'Saturday Race 3-19-22'!$AY$11:$AY$15)</f>
        <v>0</v>
      </c>
      <c r="BD109" s="174">
        <f>SUMIF('Sunday Races 4-10-22'!$B$11:$B$26,$C109,'Sunday Races 4-10-22'!$AU$11:$AU$26)</f>
        <v>0</v>
      </c>
      <c r="BE109" s="174">
        <f>SUMIF('Sunday Races 4-10-22'!$B$11:$B$26,$C109,'Sunday Races 4-10-22'!$AV$11:$AV$26)</f>
        <v>0</v>
      </c>
      <c r="BF109" s="174">
        <f>SUMIF('Sunday Races 4-10-22'!$B$11:$B$26,$C109,'Sunday Races 4-10-22'!$AW$11:$AW$26)</f>
        <v>0</v>
      </c>
      <c r="BG109" s="174">
        <f>SUMIF('Sunday Races 4-10-22'!$B$11:$B$26,$C109,'Sunday Races 4-10-22'!$AX$11:$AX$26)</f>
        <v>0</v>
      </c>
      <c r="BH109" s="174">
        <f>SUMIF('Sunday Races 4-10-22'!$B$11:$B$26,$C109,'Sunday Races 4-10-22'!$AY$11:$AY$26)</f>
        <v>0</v>
      </c>
      <c r="BI109" s="174">
        <f>SUMIF('Sunday Races 5-1-22'!$B$11:$B$28,$C109,'Sunday Races 5-1-22'!$AU$11:$AU$28)</f>
        <v>0</v>
      </c>
      <c r="BJ109" s="174">
        <f>SUMIF('Sunday Races 5-1-22'!$B$11:$B$28,$C109,'Sunday Races 5-1-22'!$AV$11:$AV$28)</f>
        <v>0</v>
      </c>
      <c r="BK109" s="174">
        <f>SUMIF('Sunday Races 5-1-22'!$B$11:$B$28,$C109,'Sunday Races 5-1-22'!$AW$11:$AW$28)</f>
        <v>0</v>
      </c>
      <c r="BL109" s="174">
        <f>SUMIF('Sunday Races 5-1-22'!$B$11:$B$28,$C109,'Sunday Races 5-1-22'!$AX$11:$AX$28)</f>
        <v>0</v>
      </c>
      <c r="BM109" s="174">
        <f>SUMIF('Sunday Races 5-1-22'!$B$11:$B$28,$C109,'Sunday Races 5-1-22'!$AY$11:$AY$28)</f>
        <v>0</v>
      </c>
      <c r="BN109" s="174">
        <f>SUMIF('Sunday Races 6-5-22'!$B$11:$B$28,$C109,'Sunday Races 6-5-22'!$AU$11:$AU$28)</f>
        <v>0</v>
      </c>
      <c r="BO109" s="174">
        <f>SUMIF('Sunday Races 6-5-22'!$B$11:$B$28,$C109,'Sunday Races 6-5-22'!$AV$11:$AV$28)</f>
        <v>0</v>
      </c>
      <c r="BP109" s="174">
        <f>SUMIF('Sunday Races 6-5-22'!$B$11:$B$28,$C109,'Sunday Races 6-5-22'!$AW$11:$AW$28)</f>
        <v>0</v>
      </c>
      <c r="BQ109" s="174">
        <f>SUMIF('Sunday Races 6-5-22'!$B$11:$B$28,$C109,'Sunday Races 6-5-22'!$AX$11:$AX$28)</f>
        <v>0</v>
      </c>
      <c r="BR109" s="174">
        <f>SUMIF('Sunday Races 6-5-22'!$B$11:$B$28,$C109,'Sunday Races 6-5-22'!$AY$11:$AY$28)</f>
        <v>0</v>
      </c>
      <c r="BS109" s="174">
        <f>SUMIF('Sunday Races 6-12-22'!$B$11:$B$24,$C109,'Sunday Races 6-12-22'!$AU$11:$AU$24)</f>
        <v>0</v>
      </c>
      <c r="BT109" s="174">
        <f>SUMIF('Sunday Races 6-12-22'!$B$11:$B$24,$C109,'Sunday Races 6-12-22'!$AV$11:$AV$24)</f>
        <v>0</v>
      </c>
      <c r="BU109" s="174">
        <f>SUMIF('Sunday Races 6-12-22'!$B$11:$B$24,$C109,'Sunday Races 6-12-22'!$AW$11:$AW$24)</f>
        <v>0</v>
      </c>
      <c r="BV109" s="174">
        <f>SUMIF('Sunday Races 6-12-22'!$B$11:$B$24,$C109,'Sunday Races 6-12-22'!$AX$11:$AX$24)</f>
        <v>0</v>
      </c>
      <c r="BW109" s="174">
        <f>SUMIF('Sunday Races 6-12-22'!$B$11:$B$24,$C109,'Sunday Races 6-12-22'!$AY$11:$AY$24)</f>
        <v>0</v>
      </c>
      <c r="BX109" s="174">
        <f>SUMIF('Saturday Races 6-18-22'!$B$11:$B$24,$C109,'Saturday Races 6-18-22'!$AU$11:$AU$24)</f>
        <v>0</v>
      </c>
      <c r="BY109" s="174">
        <f>SUMIF('Saturday Races 6-18-22'!$B$11:$B$24,$C109,'Saturday Races 6-18-22'!$AV$11:$AV$24)</f>
        <v>0</v>
      </c>
      <c r="BZ109" s="174">
        <f>SUMIF('Saturday Races 6-18-22'!$B$11:$B$24,$C109,'Saturday Races 6-18-22'!$AW$11:$AW$24)</f>
        <v>0</v>
      </c>
      <c r="CA109" s="174">
        <f>SUMIF('Saturday Races 6-18-22'!$B$11:$B$24,$C109,'Saturday Races 6-18-22'!$AX$11:$AX$24)</f>
        <v>0</v>
      </c>
      <c r="CB109" s="174">
        <f>SUMIF('Saturday Races 6-18-22'!$B$11:$B$24,$C109,'Saturday Races 6-18-22'!$AY$11:$AY$24)</f>
        <v>0</v>
      </c>
      <c r="CC109" s="174">
        <f>SUMIF('Sunday Races 7-3-22'!$B$11:$B$26,$C109,'Sunday Races 7-3-22'!$AU$11:$AU$26)</f>
        <v>0</v>
      </c>
      <c r="CD109" s="174">
        <f>SUMIF('Sunday Races 7-3-22'!$B$11:$B$26,$C109,'Sunday Races 7-3-22'!$AV$11:$AV$26)</f>
        <v>0</v>
      </c>
      <c r="CE109" s="174">
        <f>SUMIF('Sunday Races 7-3-22'!$B$11:$B$26,$C109,'Sunday Races 7-3-22'!$AW$11:$AW$26)</f>
        <v>0</v>
      </c>
      <c r="CF109" s="174">
        <f>SUMIF('Sunday Races 7-3-22'!$B$11:$B$26,$C109,'Sunday Races 7-3-22'!$AX$11:$AX$26)</f>
        <v>0</v>
      </c>
      <c r="CG109" s="174">
        <f>SUMIF('Sunday Races 7-3-22'!$B$11:$B$26,$C109,'Sunday Races 7-3-22'!$AY$11:$AY$26)</f>
        <v>0</v>
      </c>
      <c r="CH109" s="174">
        <f>SUMIF('Sunday Races 7-31-22'!$B$11:$B$26,$C109,'Sunday Races 7-31-22'!$AU$11:$AU$26)</f>
        <v>0</v>
      </c>
      <c r="CI109" s="174">
        <f>SUMIF('Sunday Races 7-31-22'!$B$11:$B$26,$C109,'Sunday Races 7-31-22'!$AV$11:$AV$26)</f>
        <v>0</v>
      </c>
      <c r="CJ109" s="174">
        <f>SUMIF('Sunday Races 7-31-22'!$B$11:$B$26,$C109,'Sunday Races 7-31-22'!$AW$11:$AW$26)</f>
        <v>0</v>
      </c>
      <c r="CK109" s="174">
        <f>SUMIF('Sunday Races 7-31-22'!$B$11:$B$26,$C109,'Sunday Races 7-31-22'!$AX$11:$AX$26)</f>
        <v>0</v>
      </c>
      <c r="CL109" s="174">
        <f>SUMIF('Sunday Races 7-31-22'!$B$11:$B$26,$C109,'Sunday Races 7-31-22'!$AY$11:$AY$26)</f>
        <v>0</v>
      </c>
      <c r="CM109" s="174">
        <f>SUMIF('Sunday Races 8-14-22'!$B$11:$B$26,$C109,'Sunday Races 8-14-22'!$AU$11:$AU$26)</f>
        <v>0</v>
      </c>
      <c r="CN109" s="174">
        <f>SUMIF('Sunday Races 8-14-22'!$B$11:$B$26,$C109,'Sunday Races 8-14-22'!$AV$11:$AV$26)</f>
        <v>0</v>
      </c>
      <c r="CO109" s="174">
        <f>SUMIF('Sunday Races 8-14-22'!$B$11:$B$26,$C109,'Sunday Races 8-14-22'!$AW$11:$AW$26)</f>
        <v>0</v>
      </c>
      <c r="CP109" s="174">
        <f>SUMIF('Sunday Races 8-14-22'!$B$11:$B$26,$C109,'Sunday Races 8-14-22'!$AX$11:$AX$26)</f>
        <v>0</v>
      </c>
      <c r="CQ109" s="174">
        <f>SUMIF('Sunday Races 8-14-22'!$B$11:$B$26,$C109,'Sunday Races 8-14-22'!$AY$11:$AY$26)</f>
        <v>0</v>
      </c>
      <c r="CR109" s="174">
        <f>SUMIF('Saturday Races 8-20-22'!$B$11:$B$26,$C109,'Saturday Races 8-20-22'!$AU$11:$AU$26)</f>
        <v>0</v>
      </c>
      <c r="CS109" s="174">
        <f>SUMIF('Saturday Races 8-20-22'!$B$11:$B$26,$C109,'Saturday Races 8-20-22'!$AV$11:$AV$26)</f>
        <v>0</v>
      </c>
      <c r="CT109" s="174">
        <f>SUMIF('Saturday Races 8-20-22'!$B$11:$B$26,$C109,'Saturday Races 8-20-22'!$AW$11:$AW$26)</f>
        <v>0</v>
      </c>
      <c r="CU109" s="174">
        <f>SUMIF('Saturday Races 8-20-22'!$B$11:$B$26,$C109,'Saturday Races 8-20-22'!$AX$11:$AX$26)</f>
        <v>0</v>
      </c>
      <c r="CV109" s="174">
        <f>SUMIF('Saturday Races 8-20-22'!$B$11:$B$26,$C109,'Saturday Races 8-20-22'!$AY$11:$AY$26)</f>
        <v>0</v>
      </c>
      <c r="CW109" s="174">
        <f>SUMIF('Sunday Races 9-11-22'!$B$11:$B$20,$C109,'Sunday Races 9-11-22'!$AU$11:$AU$20)</f>
        <v>0</v>
      </c>
      <c r="CX109" s="174">
        <f>SUMIF('Sunday Races 9-11-22'!$B$11:$B$20,$C109,'Sunday Races 9-11-22'!$AV$11:$AV$20)</f>
        <v>0</v>
      </c>
      <c r="CY109" s="174">
        <f>SUMIF('Sunday Races 9-11-22'!$B$11:$B$20,$C109,'Sunday Races 9-11-22'!$AW$11:$AW$20)</f>
        <v>0</v>
      </c>
      <c r="CZ109" s="174">
        <f>SUMIF('Sunday Races 9-11-22'!$B$11:$B$20,$C109,'Sunday Races 9-11-22'!$AX$11:$AX$20)</f>
        <v>0</v>
      </c>
      <c r="DA109" s="174">
        <f>SUMIF('Sunday Races 9-11-22'!$B$11:$B$20,$C109,'Sunday Races 9-11-22'!$AY$11:$AY$20)</f>
        <v>0</v>
      </c>
      <c r="DB109" s="174">
        <f>SUMIF('Sunday Races 10-9-22'!$B$11:$B$21,$C109,'Sunday Races 10-9-22'!$AU$11:$AU$21)</f>
        <v>0</v>
      </c>
      <c r="DC109" s="174">
        <f>SUMIF('Sunday Races 10-9-22'!$B$11:$B$21,$C109,'Sunday Races 10-9-22'!$AV$11:$AV$21)</f>
        <v>0</v>
      </c>
      <c r="DD109" s="174">
        <f>SUMIF('Sunday Races 10-9-22'!$B$11:$B$21,$C109,'Sunday Races 10-9-22'!$AW$11:$AW$21)</f>
        <v>0</v>
      </c>
      <c r="DE109" s="174">
        <f>SUMIF('Sunday Races 10-9-22'!$B$11:$B$21,$C109,'Sunday Races 10-9-22'!$AX$11:$AX$21)</f>
        <v>0</v>
      </c>
      <c r="DF109" s="174">
        <f>SUMIF('Sunday Races 10-9-22'!$B$11:$B$21,$C109,'Sunday Races 10-9-22'!$AY$11:$AY$21)</f>
        <v>0</v>
      </c>
      <c r="DG109" s="174">
        <f>SUMIF('Sunday Races 10-23-22'!$B$11:$B$22,$C109,'Sunday Races 10-23-22'!$AU$11:$AU$22)</f>
        <v>0</v>
      </c>
      <c r="DH109" s="174">
        <f>SUMIF('Sunday Races 10-23-22'!$B$11:$B$22,$C109,'Sunday Races 10-23-22'!$AV$11:$AV$22)</f>
        <v>0</v>
      </c>
      <c r="DI109" s="174">
        <f>SUMIF('Sunday Races 10-23-22'!$B$11:$B$22,$C109,'Sunday Races 10-23-22'!$AW$11:$AW$22)</f>
        <v>0</v>
      </c>
      <c r="DJ109" s="174">
        <f>SUMIF('Sunday Races 10-23-22'!$B$11:$B$22,$C109,'Sunday Races 10-23-22'!$AX$11:$AX$22)</f>
        <v>0</v>
      </c>
      <c r="DK109" s="174">
        <f>SUMIF('Sunday Races 10-23-22'!$B$11:$B$22,$C109,'Sunday Races 10-23-22'!$AY$11:$AY$22)</f>
        <v>0</v>
      </c>
      <c r="DL109" s="175"/>
      <c r="DM109" s="176"/>
      <c r="DN109" s="177">
        <f t="shared" si="95"/>
        <v>0</v>
      </c>
      <c r="DO109" s="177">
        <f t="shared" si="95"/>
        <v>0</v>
      </c>
      <c r="DP109" s="177">
        <f t="shared" si="95"/>
        <v>0</v>
      </c>
      <c r="DQ109" s="177">
        <f t="shared" si="95"/>
        <v>0</v>
      </c>
      <c r="DR109" s="177">
        <f t="shared" si="95"/>
        <v>0</v>
      </c>
      <c r="DS109" s="177">
        <f t="shared" si="95"/>
        <v>0</v>
      </c>
      <c r="DT109" s="177">
        <f t="shared" si="95"/>
        <v>0</v>
      </c>
      <c r="DU109" s="177">
        <f t="shared" si="95"/>
        <v>0</v>
      </c>
      <c r="DV109" s="177">
        <f t="shared" si="95"/>
        <v>0</v>
      </c>
      <c r="DW109" s="177">
        <f t="shared" si="95"/>
        <v>0</v>
      </c>
      <c r="DX109" s="177">
        <f t="shared" si="96"/>
        <v>0</v>
      </c>
      <c r="DY109" s="177">
        <f t="shared" si="96"/>
        <v>0</v>
      </c>
      <c r="DZ109" s="177">
        <f t="shared" si="96"/>
        <v>0</v>
      </c>
      <c r="EA109" s="177">
        <f t="shared" si="96"/>
        <v>0</v>
      </c>
      <c r="EB109" s="177">
        <f t="shared" si="96"/>
        <v>0</v>
      </c>
      <c r="EC109" s="177">
        <f t="shared" si="96"/>
        <v>0</v>
      </c>
      <c r="ED109" s="177">
        <f t="shared" si="96"/>
        <v>0</v>
      </c>
      <c r="EE109" s="177">
        <f t="shared" si="96"/>
        <v>0</v>
      </c>
      <c r="EF109" s="177">
        <f t="shared" si="96"/>
        <v>0</v>
      </c>
      <c r="EG109" s="177">
        <f t="shared" si="96"/>
        <v>0</v>
      </c>
      <c r="EH109" s="177">
        <f t="shared" si="97"/>
        <v>0</v>
      </c>
      <c r="EI109" s="177">
        <f t="shared" si="97"/>
        <v>0</v>
      </c>
      <c r="EJ109" s="177">
        <f t="shared" si="97"/>
        <v>0</v>
      </c>
      <c r="EK109" s="177">
        <f t="shared" si="97"/>
        <v>0</v>
      </c>
      <c r="EL109" s="177">
        <f t="shared" si="97"/>
        <v>0</v>
      </c>
      <c r="EM109" s="177">
        <f t="shared" si="97"/>
        <v>0</v>
      </c>
      <c r="EN109" s="177">
        <f t="shared" si="97"/>
        <v>0</v>
      </c>
      <c r="EO109" s="177">
        <f t="shared" si="97"/>
        <v>0</v>
      </c>
      <c r="EP109" s="177">
        <f t="shared" si="97"/>
        <v>0</v>
      </c>
      <c r="EQ109" s="177">
        <f t="shared" si="97"/>
        <v>0</v>
      </c>
      <c r="ER109" s="177">
        <f t="shared" si="98"/>
        <v>0</v>
      </c>
      <c r="ES109" s="177">
        <f t="shared" si="98"/>
        <v>0</v>
      </c>
      <c r="ET109" s="177">
        <f t="shared" si="98"/>
        <v>0</v>
      </c>
      <c r="EU109" s="177">
        <f t="shared" si="98"/>
        <v>0</v>
      </c>
      <c r="EV109" s="177">
        <f t="shared" si="98"/>
        <v>0</v>
      </c>
      <c r="EW109" s="177">
        <f t="shared" si="98"/>
        <v>0</v>
      </c>
      <c r="EX109" s="177">
        <f t="shared" si="98"/>
        <v>0</v>
      </c>
      <c r="EY109" s="177">
        <f t="shared" si="98"/>
        <v>0</v>
      </c>
      <c r="EZ109" s="177">
        <f t="shared" si="98"/>
        <v>0</v>
      </c>
      <c r="FA109" s="177">
        <f t="shared" si="98"/>
        <v>0</v>
      </c>
      <c r="FB109" s="177">
        <f t="shared" si="99"/>
        <v>0</v>
      </c>
      <c r="FC109" s="177">
        <f t="shared" si="99"/>
        <v>0</v>
      </c>
      <c r="FD109" s="177">
        <f t="shared" si="99"/>
        <v>0</v>
      </c>
      <c r="FE109" s="177">
        <f t="shared" si="99"/>
        <v>0</v>
      </c>
      <c r="FF109" s="177">
        <f t="shared" si="99"/>
        <v>0</v>
      </c>
      <c r="FG109" s="177">
        <f t="shared" si="99"/>
        <v>0</v>
      </c>
      <c r="FH109" s="177">
        <f t="shared" si="99"/>
        <v>0</v>
      </c>
      <c r="FI109" s="177">
        <f t="shared" si="99"/>
        <v>0</v>
      </c>
      <c r="FJ109" s="177">
        <f t="shared" si="99"/>
        <v>0</v>
      </c>
      <c r="FK109" s="177">
        <f t="shared" si="99"/>
        <v>0</v>
      </c>
      <c r="FL109" s="177">
        <f t="shared" si="100"/>
        <v>0</v>
      </c>
      <c r="FM109" s="177">
        <f t="shared" si="100"/>
        <v>0</v>
      </c>
      <c r="FN109" s="177">
        <f t="shared" si="100"/>
        <v>0</v>
      </c>
      <c r="FO109" s="177">
        <f t="shared" si="100"/>
        <v>0</v>
      </c>
      <c r="FP109" s="177">
        <f t="shared" si="100"/>
        <v>0</v>
      </c>
      <c r="FQ109" s="177">
        <f t="shared" si="100"/>
        <v>0</v>
      </c>
      <c r="FR109" s="177">
        <f t="shared" si="100"/>
        <v>0</v>
      </c>
      <c r="FS109" s="177">
        <f t="shared" si="100"/>
        <v>0</v>
      </c>
      <c r="FT109" s="177">
        <f t="shared" si="100"/>
        <v>0</v>
      </c>
      <c r="FU109" s="177">
        <f t="shared" si="100"/>
        <v>0</v>
      </c>
      <c r="FV109" s="177">
        <f t="shared" si="100"/>
        <v>0</v>
      </c>
      <c r="FW109" s="177">
        <f t="shared" si="100"/>
        <v>0</v>
      </c>
      <c r="FX109" s="177">
        <f t="shared" si="100"/>
        <v>0</v>
      </c>
      <c r="FY109" s="177">
        <f t="shared" si="100"/>
        <v>0</v>
      </c>
      <c r="FZ109" s="177">
        <f t="shared" si="100"/>
        <v>0</v>
      </c>
      <c r="GA109" s="177"/>
      <c r="GB109" s="229">
        <f t="shared" si="106"/>
        <v>0</v>
      </c>
      <c r="GC109" s="229">
        <f t="shared" si="107"/>
        <v>0</v>
      </c>
      <c r="GD109" s="174">
        <f>SUMIF('One Day 12-04-21 Scots'!$B$11:$B$24,$C109,'One Day 12-04-21 Scots'!$AU$11:$AU$24)</f>
        <v>0</v>
      </c>
      <c r="GE109" s="174">
        <f>SUMIF('One Day 12-04-21 Scots'!$B$11:$B$24,$C109,'One Day 12-04-21 Scots'!$AV$11:$AV$24)</f>
        <v>0</v>
      </c>
      <c r="GF109" s="174">
        <f>SUMIF('One Day 12-04-21 Scots'!$B$11:$B$24,$C109,'One Day 12-04-21 Scots'!$AW$11:$AW$24)</f>
        <v>0</v>
      </c>
      <c r="GG109" s="174">
        <f>SUMIF('One Day 12-04-21 Scots'!$B$11:$B$24,$C109,'One Day 12-04-21 Scots'!$AX$11:$AX$24)</f>
        <v>0</v>
      </c>
      <c r="GH109" s="174">
        <f>SUMIF('One Day 12-04-21 Scots'!$B$11:$B$24,$C109,'One Day 12-04-21 Scots'!$AY$11:$AY$24)</f>
        <v>0</v>
      </c>
      <c r="GI109" s="174">
        <f>SUMIF('One Day 12-04-21 Thistles'!$B$11:$B$25,$C109,'One Day 12-04-21 Thistles'!$AU$11:$AU$25)</f>
        <v>0</v>
      </c>
      <c r="GJ109" s="174">
        <f>SUMIF('One Day 12-04-21 Thistles'!$B$11:$B$25,$C109,'One Day 12-04-21 Thistles'!$AV$11:$AV$25)</f>
        <v>0</v>
      </c>
      <c r="GK109" s="174">
        <f>SUMIF('One Day 12-04-21 Thistles'!$B$11:$B$25,$C109,'One Day 12-04-21 Thistles'!$AW$11:$AW$25)</f>
        <v>0</v>
      </c>
      <c r="GL109" s="174">
        <f>SUMIF('One Day 12-04-21 Thistles'!$B$11:$B$25,$C109,'One Day 12-04-21 Thistles'!$AX$11:$AX$25)</f>
        <v>0</v>
      </c>
      <c r="GM109" s="174">
        <f>SUMIF('One Day 12-04-21 Thistles'!$B$11:$B$25,$C109,'One Day 12-04-21 Thistles'!$AY$11:$AY$25)</f>
        <v>0</v>
      </c>
      <c r="GN109" s="174">
        <f>SUMIF('Chili One Day 2-12-22 Scots'!$B$11:$B$27,$C109,'Chili One Day 2-12-22 Scots'!$AU$11:$AU$27)</f>
        <v>0</v>
      </c>
      <c r="GO109" s="174">
        <f>SUMIF('Chili One Day 2-12-22 Scots'!$B$11:$B$27,$C109,'Chili One Day 2-12-22 Scots'!$AV$11:$AV$27)</f>
        <v>0</v>
      </c>
      <c r="GP109" s="174">
        <f>SUMIF('Chili One Day 2-12-22 Scots'!$B$11:$B$27,$C109,'Chili One Day 2-12-22 Scots'!$AW$11:$AW$27)</f>
        <v>0</v>
      </c>
      <c r="GQ109" s="174">
        <f>SUMIF('Chili One Day 2-12-22 Scots'!$B$11:$B$27,$C109,'Chili One Day 2-12-22 Scots'!$AX$11:$AX$27)</f>
        <v>0</v>
      </c>
      <c r="GR109" s="174">
        <f>SUMIF('Chili One Day 2-12-22 Scots'!$B$11:$B$27,$C109,'Chili One Day 2-12-22 Scots'!$AY$11:$AY$27)</f>
        <v>0</v>
      </c>
      <c r="GS109" s="174">
        <f>SUMIF('Chili One Day 2-12-22 Thistles'!$B$11:$B$27,$C109,'Chili One Day 2-12-22 Thistles'!$AU$11:$AU$27)</f>
        <v>0</v>
      </c>
      <c r="GT109" s="174">
        <f>SUMIF('Chili One Day 2-12-22 Thistles'!$B$11:$B$27,$C109,'Chili One Day 2-12-22 Thistles'!$AV$11:$AV$27)</f>
        <v>0</v>
      </c>
      <c r="GU109" s="174">
        <f>SUMIF('Chili One Day 2-12-22 Thistles'!$B$11:$B$27,$C109,'Chili One Day 2-12-22 Thistles'!$AW$11:$AW$27)</f>
        <v>0</v>
      </c>
      <c r="GV109" s="174">
        <f>SUMIF('Chili One Day 2-12-22 Thistles'!$B$11:$B$27,$C109,'Chili One Day 2-12-22 Thistles'!$AX$11:$AX$27)</f>
        <v>0</v>
      </c>
      <c r="GW109" s="174">
        <f>SUMIF('Chili One Day 2-12-22 Thistles'!$B$11:$B$27,$C109,'Chili One Day 2-12-22 Thistles'!$AY$11:$AY$27)</f>
        <v>0</v>
      </c>
      <c r="GX109" s="174">
        <f>SUMIF('Ironman One Day 3-5-22 FS'!$B$11:$B$26,$C109,'Ironman One Day 3-5-22 FS'!$AU$11:$AU$26)</f>
        <v>0</v>
      </c>
      <c r="GY109" s="174">
        <f>SUMIF('Ironman One Day 3-5-22 FS'!$B$11:$B$26,$C109,'Ironman One Day 3-5-22 FS'!$AV$11:$AV$26)</f>
        <v>0</v>
      </c>
      <c r="GZ109" s="174">
        <f>SUMIF('Ironman One Day 3-5-22 FS'!$B$11:$B$26,$C109,'Ironman One Day 3-5-22 FS'!$AW$11:$AW$26)</f>
        <v>0</v>
      </c>
      <c r="HA109" s="174">
        <f>SUMIF('Ironman One Day 3-5-22 FS'!$B$11:$B$26,$C109,'Ironman One Day 3-5-22 FS'!$AX$11:$AX$26)</f>
        <v>0</v>
      </c>
      <c r="HB109" s="174">
        <f>SUMIF('Ironman One Day 3-5-22 FS'!$B$11:$B$26,$C109,'Ironman One Day 3-5-22 FS'!$AY$11:$AY$26)</f>
        <v>0</v>
      </c>
      <c r="HC109" s="174">
        <f>SUMIF('Ironman One Day 3-5-22 420'!$B$11:$B$26,$C109,'Ironman One Day 3-5-22 420'!$AU$11:$AU$26)</f>
        <v>0</v>
      </c>
      <c r="HD109" s="174">
        <f>SUMIF('Ironman One Day 3-5-22 420'!$B$11:$B$26,$C109,'Ironman One Day 3-5-22 420'!$AV$11:$AV$26)</f>
        <v>0</v>
      </c>
      <c r="HE109" s="174">
        <f>SUMIF('Ironman One Day 3-5-22 420'!$B$11:$B$26,$C109,'Ironman One Day 3-5-22 420'!$AW$11:$AW$26)</f>
        <v>0</v>
      </c>
      <c r="HF109" s="174">
        <f>SUMIF('Ironman One Day 3-5-22 420'!$B$11:$B$26,$C109,'Ironman One Day 3-5-22 420'!$AX$11:$AX$26)</f>
        <v>0</v>
      </c>
      <c r="HG109" s="174">
        <f>SUMIF('Ironman One Day 3-5-22 420'!$B$11:$B$26,$C109,'Ironman One Day 3-5-22 420'!$AY$11:$AY$26)</f>
        <v>0</v>
      </c>
      <c r="HH109" s="174">
        <f>SUMIF('Easter One Day 4-16-22 FS'!$B$11:$B$25,$C109,'Easter One Day 4-16-22 FS'!$AU$11:$AU$25)</f>
        <v>0</v>
      </c>
      <c r="HI109" s="174">
        <f>SUMIF('Easter One Day 4-16-22 FS'!$B$11:$B$25,$C109,'Easter One Day 4-16-22 FS'!$AV$11:$AV$25)</f>
        <v>0</v>
      </c>
      <c r="HJ109" s="174">
        <f>SUMIF('Easter One Day 4-16-22 FS'!$B$11:$B$25,$C109,'Easter One Day 4-16-22 FS'!$AW$11:$AW$25)</f>
        <v>0</v>
      </c>
      <c r="HK109" s="174">
        <f>SUMIF('Easter One Day 4-16-22 FS'!$B$11:$B$25,$C109,'Easter One Day 4-16-22 FS'!$AX$11:$AX$25)</f>
        <v>0</v>
      </c>
      <c r="HL109" s="174">
        <f>SUMIF('Easter One Day 4-16-22 FS'!$B$11:$B$25,$C109,'Easter One Day 4-16-22 FS'!$AY$11:$AY$25)</f>
        <v>0</v>
      </c>
      <c r="HM109" s="174">
        <f>SUMIF('Easter One Day 4-16-22 TH'!$B$11:$B$25,$C109,'Easter One Day 4-16-22 TH'!$AU$11:$AU$25)</f>
        <v>0</v>
      </c>
      <c r="HN109" s="174">
        <f>SUMIF('Easter One Day 4-16-22 TH'!$B$11:$B$25,$C109,'Easter One Day 4-16-22 TH'!$AV$11:$AV$25)</f>
        <v>0</v>
      </c>
      <c r="HO109" s="174">
        <f>SUMIF('Easter One Day 4-16-22 TH'!$B$11:$B$25,$C109,'Easter One Day 4-16-22 TH'!$AW$11:$AW$25)</f>
        <v>0</v>
      </c>
      <c r="HP109" s="174">
        <f>SUMIF('Easter One Day 4-16-22 TH'!$B$11:$B$25,$C109,'Easter One Day 4-16-22 TH'!$AX$11:$AX$25)</f>
        <v>0</v>
      </c>
      <c r="HQ109" s="174">
        <f>SUMIF('Easter One Day 4-16-22 TH'!$B$11:$B$25,$C109,'Easter One Day 4-16-22 TH'!$AY$11:$AY$25)</f>
        <v>0</v>
      </c>
      <c r="HR109" s="174">
        <f>SUMIF('Long Distance Race 5-7-22'!$B$11:$B$25,$C109,'Long Distance Race 5-7-22'!$AU$11:$AU$25)</f>
        <v>0</v>
      </c>
      <c r="HS109" s="174">
        <f>SUMIF('Long Distance Race 5-7-22'!$B$11:$B$18,$C109,'Long Distance Race 5-7-22'!$AV$11:$AV$18)</f>
        <v>0</v>
      </c>
      <c r="HT109" s="174">
        <f>SUMIF('Long Distance Race 5-7-22'!$B$11:$B$18,$C109,'Long Distance Race 5-7-22'!$AW$11:$AW$18)</f>
        <v>0</v>
      </c>
      <c r="HU109" s="174">
        <f>SUMIF('Long Distance Race 5-7-22'!$B$11:$B$18,$C109,'Long Distance Race 5-7-22'!$AX$11:$AX$18)</f>
        <v>0</v>
      </c>
      <c r="HV109" s="174">
        <f>SUMIF('Long Distance Race 5-7-22'!$B$11:$B$18,$C109,'Long Distance Race 5-7-22'!$AY$11:$AY$18)</f>
        <v>0</v>
      </c>
      <c r="HW109" s="174">
        <f>SUMIF('Memorial Day Regatta 5-28-22 Op'!$B$11:$B$25,$C109,'Memorial Day Regatta 5-28-22 Op'!$AU$11:$AU$25)</f>
        <v>0</v>
      </c>
      <c r="HX109" s="174">
        <f>SUMIF('Memorial Day Regatta 5-28-22 Op'!$B$11:$B$18,$C109,'Memorial Day Regatta 5-28-22 Op'!$AV$11:$AV$18)</f>
        <v>0</v>
      </c>
      <c r="HY109" s="174">
        <f>SUMIF('Memorial Day Regatta 5-28-22 Op'!$B$11:$B$18,$C109,'Memorial Day Regatta 5-28-22 Op'!$AW$11:$AW$18)</f>
        <v>0</v>
      </c>
      <c r="HZ109" s="174">
        <f>SUMIF('Memorial Day Regatta 5-28-22 Op'!$B$11:$B$18,$C109,'Memorial Day Regatta 5-28-22 Op'!$AX$11:$AX$18)</f>
        <v>0</v>
      </c>
      <c r="IA109" s="174">
        <f>SUMIF('Memorial Day Regatta 5-28-22 Op'!$B$11:$B$18,$C109,'Memorial Day Regatta 5-28-22 Op'!$AY$11:$AY$18)</f>
        <v>0</v>
      </c>
      <c r="IB109" s="174">
        <f>SUMIF('Caldwell Cup 6-25-22 TH'!$B$11:$B$25,$C109,'Caldwell Cup 6-25-22 TH'!$AU$11:$AU$25)</f>
        <v>0</v>
      </c>
      <c r="IC109" s="174">
        <f>SUMIF('Caldwell Cup 6-25-22 TH'!$B$11:$B$25,$C109,'Caldwell Cup 6-25-22 TH'!$AV$11:$AV$25)</f>
        <v>0</v>
      </c>
      <c r="ID109" s="174">
        <f>SUMIF('Caldwell Cup 6-25-22 TH'!$B$11:$B$25,$C109,'Caldwell Cup 6-25-22 TH'!$AW$11:$AW$25)</f>
        <v>0</v>
      </c>
      <c r="IE109" s="174">
        <f>SUMIF('Caldwell Cup 6-25-22 TH'!$B$11:$B$25,$C109,'Caldwell Cup 6-25-22 TH'!$AX$11:$AX$25)</f>
        <v>0</v>
      </c>
      <c r="IF109" s="174">
        <f>SUMIF('Caldwell Cup 6-25-22 TH'!$B$11:$B$25,$C109,'Caldwell Cup 6-25-22 TH'!$AY$11:$AY$25)</f>
        <v>0</v>
      </c>
      <c r="IG109" s="174">
        <f>SUMIF('Caldwell Cup 6-25-22 FS'!$B$11:$B$21,$C109,'Caldwell Cup 6-25-22 FS'!$AU$11:$AU$21)</f>
        <v>0</v>
      </c>
      <c r="IH109" s="174">
        <f>SUMIF('Caldwell Cup 6-25-22 FS'!$B$11:$B$21,$C109,'Caldwell Cup 6-25-22 FS'!$AV$11:$AV$21)</f>
        <v>0</v>
      </c>
      <c r="II109" s="174">
        <f>SUMIF('Caldwell Cup 6-25-22 FS'!$B$11:$B$21,$C109,'Caldwell Cup 6-25-22 FS'!$AW$11:$AW$21)</f>
        <v>0</v>
      </c>
      <c r="IJ109" s="174">
        <f>SUMIF('Caldwell Cup 6-25-22 FS'!$B$11:$B$21,$C109,'Caldwell Cup 6-25-22 FS'!$AX$11:$AX$21)</f>
        <v>0</v>
      </c>
      <c r="IK109" s="174">
        <f>SUMIF('Caldwell Cup 6-25-22 FS'!$B$11:$B$21,$C109,'Caldwell Cup 6-25-22 FS'!$AY$11:$AY$21)</f>
        <v>0</v>
      </c>
      <c r="IL109" s="174">
        <f>SUMIF('Caldwell Cup 6-25-22 Lasers'!$B$11:$B$23,$C109,'Caldwell Cup 6-25-22 Lasers'!$AU$11:$AU$23)</f>
        <v>0</v>
      </c>
      <c r="IM109" s="174">
        <f>SUMIF('Caldwell Cup 6-25-22 Lasers'!$B$11:$B$23,$C109,'Caldwell Cup 6-25-22 Lasers'!$AV$11:$AV$23)</f>
        <v>0</v>
      </c>
      <c r="IN109" s="174">
        <f>SUMIF('Caldwell Cup 6-25-22 Lasers'!$B$11:$B$23,$C109,'Caldwell Cup 6-25-22 Lasers'!$AW$11:$AW$23)</f>
        <v>0</v>
      </c>
      <c r="IO109" s="174">
        <f>SUMIF('Caldwell Cup 6-25-22 Lasers'!$B$11:$B$23,$C109,'Caldwell Cup 6-25-22 Lasers'!$AX$11:$AX$23)</f>
        <v>0</v>
      </c>
      <c r="IP109" s="174">
        <f>SUMIF('Caldwell Cup 6-25-22 Lasers'!$B$11:$B$23,$C109,'Caldwell Cup 6-25-22 Lasers'!$AY$11:$AY$23)</f>
        <v>0</v>
      </c>
      <c r="IQ109" s="174">
        <f>SUMIF('Labor Day Regatta 9-3-22 FS'!$B$11:$B$30,$C109,'Labor Day Regatta 9-3-22 FS'!$AU$11:$AU$30)</f>
        <v>0</v>
      </c>
      <c r="IR109" s="174">
        <f>SUMIF('Labor Day Regatta 9-3-22 FS'!$B$11:$B$30,$C109,'Labor Day Regatta 9-3-22 FS'!$AV$11:$AV$30)</f>
        <v>0</v>
      </c>
      <c r="IS109" s="174">
        <f>SUMIF('Labor Day Regatta 9-3-22 FS'!$B$11:$B$30,$C109,'Labor Day Regatta 9-3-22 FS'!$AW$11:$AW$30)</f>
        <v>0</v>
      </c>
      <c r="IT109" s="174">
        <f>SUMIF('Labor Day Regatta 9-3-22 FS'!$B$11:$B$30,$C109,'Labor Day Regatta 9-3-22 FS'!$AX$11:$AX$30)</f>
        <v>0</v>
      </c>
      <c r="IU109" s="174">
        <f>SUMIF('Labor Day Regatta 9-3-22 FS'!$B$11:$B$30,$C109,'Labor Day Regatta 9-3-22 FS'!$AY$11:$AY$30)</f>
        <v>0</v>
      </c>
      <c r="IV109" s="174">
        <f>SUMIF('2022-09-17 Leukemia Cup FS'!$B$11:$B$26,$C109,'2022-09-17 Leukemia Cup FS'!$AU$11:$AU$26)</f>
        <v>0</v>
      </c>
      <c r="IW109" s="174">
        <f>SUMIF('2022-09-17 Leukemia Cup FS'!$B$11:$B$26,$C109,'2022-09-17 Leukemia Cup FS'!$AV$11:$AV$26)</f>
        <v>0</v>
      </c>
      <c r="IX109" s="174">
        <f>SUMIF('2022-09-17 Leukemia Cup FS'!$B$11:$B$26,$C109,'2022-09-17 Leukemia Cup FS'!$AW$11:$AW$26)</f>
        <v>0</v>
      </c>
      <c r="IY109" s="174">
        <f>SUMIF('2022-09-17 Leukemia Cup FS'!$B$11:$B$26,$C109,'2022-09-17 Leukemia Cup FS'!$AX$11:$AX$26)</f>
        <v>0</v>
      </c>
      <c r="IZ109" s="174">
        <f>SUMIF('2022-09-17 Leukemia Cup FS'!$B$11:$B$26,$C109,'2022-09-17 Leukemia Cup FS'!$AY$11:$AY$26)</f>
        <v>0</v>
      </c>
      <c r="JA109" s="174">
        <f>SUMIF('2022-09-17 Leukemia Cup TH'!$B$11:$B$28,$C109,'2022-09-17 Leukemia Cup TH'!$AU$11:$AU$28)</f>
        <v>0</v>
      </c>
      <c r="JB109" s="174">
        <f>SUMIF('2022-09-17 Leukemia Cup TH'!$B$11:$B$28,$C109,'2022-09-17 Leukemia Cup TH'!$AV$11:$AV$28)</f>
        <v>0</v>
      </c>
      <c r="JC109" s="174">
        <f>SUMIF('2022-09-17 Leukemia Cup TH'!$B$11:$B$28,$C109,'2022-09-17 Leukemia Cup TH'!$AW$11:$AW$28)</f>
        <v>0</v>
      </c>
      <c r="JD109" s="174">
        <f>SUMIF('2022-09-17 Leukemia Cup TH'!$B$11:$B$28,$C109,'2022-09-17 Leukemia Cup TH'!$AX$11:$AX$28)</f>
        <v>0</v>
      </c>
      <c r="JE109" s="174">
        <f>SUMIF('2022-09-17 Leukemia Cup TH'!$B$11:$B$28,$C109,'2022-09-17 Leukemia Cup TH'!$AY$11:$AY$28)</f>
        <v>0</v>
      </c>
      <c r="JF109" s="174">
        <f>SUMIF('Smith-Berry LDR 9-24-22'!$B$11:$B$30,$C109,'Smith-Berry LDR 9-24-22'!$AU$11:$AU$30)</f>
        <v>0</v>
      </c>
      <c r="JG109" s="174">
        <f>SUMIF('Smith-Berry LDR 9-24-22'!$B$11:$B$30,$C109,'Smith-Berry LDR 9-24-22'!$AV$11:$AV$30)</f>
        <v>0</v>
      </c>
      <c r="JH109" s="174">
        <f>SUMIF('Smith-Berry LDR 9-24-22'!$B$11:$B$30,$C109,'Smith-Berry LDR 9-24-22'!$AW$11:$AW$30)</f>
        <v>0</v>
      </c>
      <c r="JI109" s="174">
        <f>SUMIF('Smith-Berry LDR 9-24-22'!$B$11:$B$30,$C109,'Smith-Berry LDR 9-24-22'!$AX$11:$AX$30)</f>
        <v>0</v>
      </c>
      <c r="JJ109" s="174">
        <f>SUMIF('Smith-Berry LDR 9-24-22'!$B$11:$B$30,$C109,'Smith-Berry LDR 9-24-22'!$AY$11:$AY$30)</f>
        <v>0</v>
      </c>
      <c r="JK109" s="174">
        <f>SUMIF('Great Scot 10-1-22 Cham'!$B$11:$B$38,$C109,'Great Scot 10-1-22 Cham'!$AU$11:$AU$38)</f>
        <v>0</v>
      </c>
      <c r="JL109" s="174">
        <f>SUMIF('Great Scot 10-1-22 Cham'!$B$11:$B$38,$C109,'Great Scot 10-1-22 Cham'!$AV$11:$AV$38)</f>
        <v>0</v>
      </c>
      <c r="JM109" s="174">
        <f>SUMIF('Great Scot 10-1-22 Cham'!$B$11:$B$38,$C109,'Great Scot 10-1-22 Cham'!$AW$11:$AW$38)</f>
        <v>0</v>
      </c>
      <c r="JN109" s="174">
        <f>SUMIF('Great Scot 10-1-22 Cham'!$B$11:$B$38,$C109,'Great Scot 10-1-22 Cham'!$AX$11:$AX$38)</f>
        <v>0</v>
      </c>
      <c r="JO109" s="174">
        <f>SUMIF('Great Scot 10-1-22 Cham'!$B$11:$B$38,$C109,'Great Scot 10-1-22 Cham'!$AY$11:$AY$38)</f>
        <v>0</v>
      </c>
      <c r="JP109" s="174">
        <f>SUMIF('Great Scot 10-1-22 Chal'!$B$11:$B$28,$C109,'Great Scot 10-1-22 Chal'!$AU$11:$AU$28)</f>
        <v>0</v>
      </c>
      <c r="JQ109" s="174">
        <f>SUMIF('Great Scot 10-1-22 Chal'!$B$11:$B$28,$C109,'Great Scot 10-1-22 Chal'!$AV$11:$AV$28)</f>
        <v>0</v>
      </c>
      <c r="JR109" s="174">
        <f>SUMIF('Great Scot 10-1-22 Chal'!$B$11:$B$28,$C109,'Great Scot 10-1-22 Chal'!$AW$11:$AW$28)</f>
        <v>0</v>
      </c>
      <c r="JS109" s="174">
        <f>SUMIF('Great Scot 10-1-22 Chal'!$B$11:$B$28,$C109,'Great Scot 10-1-22 Chal'!$AX$11:$AX$28)</f>
        <v>0</v>
      </c>
      <c r="JT109" s="174">
        <f>SUMIF('Great Scot 10-1-22 Chal'!$B$11:$B$28,$C109,'Great Scot 10-1-22 Chal'!$AY$11:$AY$28)</f>
        <v>0</v>
      </c>
      <c r="JU109" s="174">
        <f>SUMIF('Great Pumpkin Regatta 10-15-22'!$B$11:$B$54,$C109,'Great Pumpkin Regatta 10-15-22'!$AU$11:$AU$54)</f>
        <v>0</v>
      </c>
      <c r="JV109" s="174">
        <f>SUMIF('Great Pumpkin Regatta 10-15-22'!$B$11:$B$54,$C109,'Great Pumpkin Regatta 10-15-22'!$AV$11:$AV$54)</f>
        <v>0</v>
      </c>
      <c r="JW109" s="174">
        <f>SUMIF('Great Pumpkin Regatta 10-15-22'!$B$11:$B$54,$C109,'Great Pumpkin Regatta 10-15-22'!$AW$11:$AW$54)</f>
        <v>0</v>
      </c>
      <c r="JX109" s="174">
        <f>SUMIF('Great Pumpkin Regatta 10-15-22'!$B$11:$B$54,$C109,'Great Pumpkin Regatta 10-15-22'!$AX$11:$AX$54)</f>
        <v>0</v>
      </c>
      <c r="JY109" s="174">
        <f>SUMIF('Great Pumpkin Regatta 10-15-22'!$B$11:$B$54,$C109,'Great Pumpkin Regatta 10-15-22'!$AY$11:$AY$54)</f>
        <v>0</v>
      </c>
      <c r="JZ109" s="174">
        <f>SUMIF('One Day Regatta 10-29-22 FS'!$B$11:$B$19,$C109,'One Day Regatta 10-29-22 FS'!$AU$11:$AU$19)</f>
        <v>0</v>
      </c>
      <c r="KA109" s="174">
        <f>SUMIF('One Day Regatta 10-29-22 FS'!$B$11:$B$19,$C109,'One Day Regatta 10-29-22 FS'!$AV$11:$AV$19)</f>
        <v>0</v>
      </c>
      <c r="KB109" s="174">
        <f>SUMIF('One Day Regatta 10-29-22 FS'!$B$11:$B$19,$C109,'One Day Regatta 10-29-22 FS'!$AW$11:$AW$19)</f>
        <v>0</v>
      </c>
      <c r="KC109" s="174">
        <f>SUMIF('One Day Regatta 10-29-22 FS'!$B$11:$B$19,$C109,'One Day Regatta 10-29-22 FS'!$AX$11:$AX$19)</f>
        <v>0</v>
      </c>
      <c r="KD109" s="174">
        <f>SUMIF('One Day Regatta 10-29-22 FS'!$B$11:$B$19,$C109,'One Day Regatta 10-29-22 FS'!$AY$11:$AY$19)</f>
        <v>0</v>
      </c>
    </row>
    <row r="110" spans="1:290" ht="15" customHeight="1" x14ac:dyDescent="0.2">
      <c r="A110" s="400" t="s">
        <v>1369</v>
      </c>
      <c r="B110" s="134">
        <f t="shared" si="69"/>
        <v>36</v>
      </c>
      <c r="C110" s="170" t="s">
        <v>190</v>
      </c>
      <c r="D110" s="171">
        <f t="shared" si="101"/>
        <v>0</v>
      </c>
      <c r="E110" s="172">
        <f t="shared" si="102"/>
        <v>0</v>
      </c>
      <c r="F110" s="171">
        <f t="shared" si="103"/>
        <v>0</v>
      </c>
      <c r="G110" s="171">
        <v>0</v>
      </c>
      <c r="H110" s="171">
        <f t="shared" si="104"/>
        <v>0</v>
      </c>
      <c r="I110" s="173">
        <f t="shared" si="105"/>
        <v>0</v>
      </c>
      <c r="J110" s="173"/>
      <c r="K110" s="174">
        <f>SUMIF('Saturday Race 11-06-21'!$B$11:$B$21,$C110,'Saturday Race 11-06-21'!$AU$11:$AU$21)</f>
        <v>0</v>
      </c>
      <c r="L110" s="174">
        <f>SUMIF('Saturday Race 11-06-21'!$B$11:$B$21,$C110,'Saturday Race 11-06-21'!$AV$11:$AV$21)</f>
        <v>0</v>
      </c>
      <c r="M110" s="174">
        <f>SUMIF('Saturday Race 11-06-21'!$B$11:$B$21,$C110,'Saturday Race 11-06-21'!$AW$11:$AW$21)</f>
        <v>0</v>
      </c>
      <c r="N110" s="174">
        <f>SUMIF('Saturday Race 11-06-21'!$B$11:$B$21,$C110,'Saturday Race 11-06-21'!$AX$11:$AX$21)</f>
        <v>0</v>
      </c>
      <c r="O110" s="174">
        <f>SUMIF('Saturday Race 11-06-21'!$B$11:$B$21,$C110,'Saturday Race 11-06-21'!$AY$11:$AY$21)</f>
        <v>0</v>
      </c>
      <c r="P110" s="174">
        <f>SUMIF('Saturday Race 11-20-21'!$B$11:$B$20,$C110,'Saturday Race 11-20-21'!$AU$11:$AU$20)</f>
        <v>0</v>
      </c>
      <c r="Q110" s="174">
        <f>SUMIF('Saturday Race 11-20-21'!$B$11:$B$20,$C110,'Saturday Race 11-20-21'!$AV$11:$AV$20)</f>
        <v>0</v>
      </c>
      <c r="R110" s="174">
        <f>SUMIF('Saturday Race 11-20-21'!$B$11:$B$20,$C110,'Saturday Race 11-20-21'!$AW$11:$AW$20)</f>
        <v>0</v>
      </c>
      <c r="S110" s="174">
        <f>SUMIF('Saturday Race 11-20-21'!$B$11:$B$20,$C110,'Saturday Race 11-20-21'!$AX$11:$AX$20)</f>
        <v>0</v>
      </c>
      <c r="T110" s="174">
        <f>SUMIF('Saturday Race 11-20-21'!$B$11:$B$20,$C110,'Saturday Race 11-20-21'!$AY$11:$AY$20)</f>
        <v>0</v>
      </c>
      <c r="U110" s="174">
        <f>SUMIF('Saturday Race 1-08-22'!$B$11:$B$20,$C110,'Saturday Race 1-08-22'!$AU$11:$AU$20)</f>
        <v>0</v>
      </c>
      <c r="V110" s="174">
        <f>SUMIF('Saturday Race 1-08-22'!$B$11:$B$20,$C110,'Saturday Race 1-08-22'!$AV$11:$AV$20)</f>
        <v>0</v>
      </c>
      <c r="W110" s="174">
        <f>SUMIF('Saturday Race 1-08-22'!$B$11:$B$20,$C110,'Saturday Race 1-08-22'!$AW$11:$AW$20)</f>
        <v>0</v>
      </c>
      <c r="X110" s="174">
        <f>SUMIF('Saturday Race 1-08-22'!$B$11:$B$20,$C110,'Saturday Race 1-08-22'!$AX$11:$AX$20)</f>
        <v>0</v>
      </c>
      <c r="Y110" s="174">
        <f>SUMIF('Saturday Race 1-08-22'!$B$11:$B$20,$C110,'Saturday Race 1-08-22'!$AY$11:$AY$20)</f>
        <v>0</v>
      </c>
      <c r="Z110" s="174">
        <f>SUMIF('Saturday Race 1-22-22'!$B$11:$B$20,$C110,'Saturday Race 1-22-22'!$AU$11:$AU$20)</f>
        <v>0</v>
      </c>
      <c r="AA110" s="174">
        <f>SUMIF('Saturday Race 1-22-22'!$B$11:$B$20,$C110,'Saturday Race 1-22-22'!$AV$11:$AV$20)</f>
        <v>0</v>
      </c>
      <c r="AB110" s="174">
        <f>SUMIF('Saturday Race 1-22-22'!$B$11:$B$20,$C110,'Saturday Race 1-22-22'!$AW$11:$AW$20)</f>
        <v>0</v>
      </c>
      <c r="AC110" s="174">
        <f>SUMIF('Saturday Race 1-22-22'!$B$11:$B$20,$C110,'Saturday Race 1-22-22'!$AX$11:$AX$20)</f>
        <v>0</v>
      </c>
      <c r="AD110" s="174">
        <f>SUMIF('Saturday Race 1-22-22'!$B$11:$B$20,$C110,'Saturday Race 1-22-22'!$AY$11:$AY$20)</f>
        <v>0</v>
      </c>
      <c r="AE110" s="174">
        <f>SUMIF('Sunday Race 2-6-22'!$B$11:$B$20,$C110,'Sunday Race 2-6-22'!$AU$11:$AU$20)</f>
        <v>0</v>
      </c>
      <c r="AF110" s="174">
        <f>SUMIF('Sunday Race 2-6-22'!$B$11:$B$20,$C110,'Sunday Race 2-6-22'!$AV$11:$AV$20)</f>
        <v>0</v>
      </c>
      <c r="AG110" s="174">
        <f>SUMIF('Sunday Race 2-6-22'!$B$11:$B$20,$C110,'Sunday Race 2-6-22'!$AW$11:$AW$20)</f>
        <v>0</v>
      </c>
      <c r="AH110" s="174">
        <f>SUMIF('Sunday Race 2-6-22'!$B$11:$B$20,$C110,'Sunday Race 2-6-22'!$AX$11:$AX$20)</f>
        <v>0</v>
      </c>
      <c r="AI110" s="174">
        <f>SUMIF('Sunday Race 2-6-22'!$B$11:$B$20,$C110,'Sunday Race 2-6-22'!$AY$11:$AY$20)</f>
        <v>0</v>
      </c>
      <c r="AJ110" s="174">
        <f>SUMIF('Sunday Race 2-20-22'!$B$11:$B$26,$C110,'Sunday Race 2-20-22'!$AU$11:$AU$26)</f>
        <v>0</v>
      </c>
      <c r="AK110" s="174">
        <f>SUMIF('Sunday Race 2-20-22'!$B$11:$B$26,$C110,'Sunday Race 2-20-22'!$AV$11:$AV$26)</f>
        <v>0</v>
      </c>
      <c r="AL110" s="174">
        <f>SUMIF('Sunday Race 2-20-22'!$B$11:$B$26,$C110,'Sunday Race 2-20-22'!$AW$11:$AW$26)</f>
        <v>0</v>
      </c>
      <c r="AM110" s="174">
        <f>SUMIF('Sunday Race 2-20-22'!$B$11:$B$26,$C110,'Sunday Race 2-20-22'!$AX$11:$AX$26)</f>
        <v>0</v>
      </c>
      <c r="AN110" s="174">
        <f>SUMIF('Sunday Race 2-20-22'!$B$11:$B$26,$C110,'Sunday Race 2-20-22'!$AY$11:$AY$26)</f>
        <v>0</v>
      </c>
      <c r="AO110" s="174">
        <f>SUMIF('Sunday Race 2-27-22'!$B$11:$B$20,$C110,'Sunday Race 2-27-22'!$AU$11:$AU$20)</f>
        <v>0</v>
      </c>
      <c r="AP110" s="174">
        <f>SUMIF('Sunday Race 2-27-22'!$B$11:$B$20,$C110,'Sunday Race 2-27-22'!$AV$11:$AV$20)</f>
        <v>0</v>
      </c>
      <c r="AQ110" s="174">
        <f>SUMIF('Sunday Race 2-27-22'!$B$11:$B$20,$C110,'Sunday Race 2-27-22'!$AW$11:$AW$20)</f>
        <v>0</v>
      </c>
      <c r="AR110" s="174">
        <f>SUMIF('Sunday Race 2-27-22'!$B$11:$B$20,$C110,'Sunday Race 2-27-22'!$AX$11:$AX$20)</f>
        <v>0</v>
      </c>
      <c r="AS110" s="174">
        <f>SUMIF('Sunday Race 2-27-22'!$B$11:$B$20,$C110,'Sunday Race 2-27-22'!$AY$11:$AY$20)</f>
        <v>0</v>
      </c>
      <c r="AT110" s="174">
        <f>SUMIF('Sunday Race 3-13-22'!$B$11:$B$25,$C110,'Sunday Race 3-13-22'!$AU$11:$AU$25)</f>
        <v>0</v>
      </c>
      <c r="AU110" s="174">
        <f>SUMIF('Sunday Race 3-13-22'!$B$11:$B$25,$C110,'Sunday Race 3-13-22'!$AV$11:$AV$25)</f>
        <v>0</v>
      </c>
      <c r="AV110" s="174">
        <f>SUMIF('Sunday Race 3-13-22'!$B$11:$B$25,$C110,'Sunday Race 3-13-22'!$AW$11:$AW$25)</f>
        <v>0</v>
      </c>
      <c r="AW110" s="174">
        <f>SUMIF('Sunday Race 3-13-22'!$B$11:$B$25,$C110,'Sunday Race 3-13-22'!$AX$11:$AX$25)</f>
        <v>0</v>
      </c>
      <c r="AX110" s="174">
        <f>SUMIF('Sunday Race 3-13-22'!$B$11:$B$25,$C110,'Sunday Race 3-13-22'!$AY$11:$AY$25)</f>
        <v>0</v>
      </c>
      <c r="AY110" s="174">
        <f>SUMIF('Saturday Race 3-19-22'!$B$11:$B$15,$C110,'Saturday Race 3-19-22'!$AU$11:$AU$15)</f>
        <v>0</v>
      </c>
      <c r="AZ110" s="174">
        <f>SUMIF('Saturday Race 3-19-22'!$B$11:$B$15,$C110,'Saturday Race 3-19-22'!$AV$11:$AV$15)</f>
        <v>0</v>
      </c>
      <c r="BA110" s="174">
        <f>SUMIF('Saturday Race 3-19-22'!$B$11:$B$15,$C110,'Saturday Race 3-19-22'!$AW$11:$AW$15)</f>
        <v>0</v>
      </c>
      <c r="BB110" s="174">
        <f>SUMIF('Saturday Race 3-19-22'!$B$11:$B$15,$C110,'Saturday Race 3-19-22'!$AX$11:$AX$15)</f>
        <v>0</v>
      </c>
      <c r="BC110" s="174">
        <f>SUMIF('Saturday Race 3-19-22'!$B$11:$B$15,$C110,'Saturday Race 3-19-22'!$AY$11:$AY$15)</f>
        <v>0</v>
      </c>
      <c r="BD110" s="174">
        <f>SUMIF('Sunday Races 4-10-22'!$B$11:$B$26,$C110,'Sunday Races 4-10-22'!$AU$11:$AU$26)</f>
        <v>0</v>
      </c>
      <c r="BE110" s="174">
        <f>SUMIF('Sunday Races 4-10-22'!$B$11:$B$26,$C110,'Sunday Races 4-10-22'!$AV$11:$AV$26)</f>
        <v>0</v>
      </c>
      <c r="BF110" s="174">
        <f>SUMIF('Sunday Races 4-10-22'!$B$11:$B$26,$C110,'Sunday Races 4-10-22'!$AW$11:$AW$26)</f>
        <v>0</v>
      </c>
      <c r="BG110" s="174">
        <f>SUMIF('Sunday Races 4-10-22'!$B$11:$B$26,$C110,'Sunday Races 4-10-22'!$AX$11:$AX$26)</f>
        <v>0</v>
      </c>
      <c r="BH110" s="174">
        <f>SUMIF('Sunday Races 4-10-22'!$B$11:$B$26,$C110,'Sunday Races 4-10-22'!$AY$11:$AY$26)</f>
        <v>0</v>
      </c>
      <c r="BI110" s="174">
        <f>SUMIF('Sunday Races 5-1-22'!$B$11:$B$28,$C110,'Sunday Races 5-1-22'!$AU$11:$AU$28)</f>
        <v>0</v>
      </c>
      <c r="BJ110" s="174">
        <f>SUMIF('Sunday Races 5-1-22'!$B$11:$B$28,$C110,'Sunday Races 5-1-22'!$AV$11:$AV$28)</f>
        <v>0</v>
      </c>
      <c r="BK110" s="174">
        <f>SUMIF('Sunday Races 5-1-22'!$B$11:$B$28,$C110,'Sunday Races 5-1-22'!$AW$11:$AW$28)</f>
        <v>0</v>
      </c>
      <c r="BL110" s="174">
        <f>SUMIF('Sunday Races 5-1-22'!$B$11:$B$28,$C110,'Sunday Races 5-1-22'!$AX$11:$AX$28)</f>
        <v>0</v>
      </c>
      <c r="BM110" s="174">
        <f>SUMIF('Sunday Races 5-1-22'!$B$11:$B$28,$C110,'Sunday Races 5-1-22'!$AY$11:$AY$28)</f>
        <v>0</v>
      </c>
      <c r="BN110" s="174">
        <f>SUMIF('Sunday Races 6-5-22'!$B$11:$B$28,$C110,'Sunday Races 6-5-22'!$AU$11:$AU$28)</f>
        <v>0</v>
      </c>
      <c r="BO110" s="174">
        <f>SUMIF('Sunday Races 6-5-22'!$B$11:$B$28,$C110,'Sunday Races 6-5-22'!$AV$11:$AV$28)</f>
        <v>0</v>
      </c>
      <c r="BP110" s="174">
        <f>SUMIF('Sunday Races 6-5-22'!$B$11:$B$28,$C110,'Sunday Races 6-5-22'!$AW$11:$AW$28)</f>
        <v>0</v>
      </c>
      <c r="BQ110" s="174">
        <f>SUMIF('Sunday Races 6-5-22'!$B$11:$B$28,$C110,'Sunday Races 6-5-22'!$AX$11:$AX$28)</f>
        <v>0</v>
      </c>
      <c r="BR110" s="174">
        <f>SUMIF('Sunday Races 6-5-22'!$B$11:$B$28,$C110,'Sunday Races 6-5-22'!$AY$11:$AY$28)</f>
        <v>0</v>
      </c>
      <c r="BS110" s="174">
        <f>SUMIF('Sunday Races 6-12-22'!$B$11:$B$24,$C110,'Sunday Races 6-12-22'!$AU$11:$AU$24)</f>
        <v>0</v>
      </c>
      <c r="BT110" s="174">
        <f>SUMIF('Sunday Races 6-12-22'!$B$11:$B$24,$C110,'Sunday Races 6-12-22'!$AV$11:$AV$24)</f>
        <v>0</v>
      </c>
      <c r="BU110" s="174">
        <f>SUMIF('Sunday Races 6-12-22'!$B$11:$B$24,$C110,'Sunday Races 6-12-22'!$AW$11:$AW$24)</f>
        <v>0</v>
      </c>
      <c r="BV110" s="174">
        <f>SUMIF('Sunday Races 6-12-22'!$B$11:$B$24,$C110,'Sunday Races 6-12-22'!$AX$11:$AX$24)</f>
        <v>0</v>
      </c>
      <c r="BW110" s="174">
        <f>SUMIF('Sunday Races 6-12-22'!$B$11:$B$24,$C110,'Sunday Races 6-12-22'!$AY$11:$AY$24)</f>
        <v>0</v>
      </c>
      <c r="BX110" s="174">
        <f>SUMIF('Saturday Races 6-18-22'!$B$11:$B$24,$C110,'Saturday Races 6-18-22'!$AU$11:$AU$24)</f>
        <v>0</v>
      </c>
      <c r="BY110" s="174">
        <f>SUMIF('Saturday Races 6-18-22'!$B$11:$B$24,$C110,'Saturday Races 6-18-22'!$AV$11:$AV$24)</f>
        <v>0</v>
      </c>
      <c r="BZ110" s="174">
        <f>SUMIF('Saturday Races 6-18-22'!$B$11:$B$24,$C110,'Saturday Races 6-18-22'!$AW$11:$AW$24)</f>
        <v>0</v>
      </c>
      <c r="CA110" s="174">
        <f>SUMIF('Saturday Races 6-18-22'!$B$11:$B$24,$C110,'Saturday Races 6-18-22'!$AX$11:$AX$24)</f>
        <v>0</v>
      </c>
      <c r="CB110" s="174">
        <f>SUMIF('Saturday Races 6-18-22'!$B$11:$B$24,$C110,'Saturday Races 6-18-22'!$AY$11:$AY$24)</f>
        <v>0</v>
      </c>
      <c r="CC110" s="174">
        <f>SUMIF('Sunday Races 7-3-22'!$B$11:$B$26,$C110,'Sunday Races 7-3-22'!$AU$11:$AU$26)</f>
        <v>0</v>
      </c>
      <c r="CD110" s="174">
        <f>SUMIF('Sunday Races 7-3-22'!$B$11:$B$26,$C110,'Sunday Races 7-3-22'!$AV$11:$AV$26)</f>
        <v>0</v>
      </c>
      <c r="CE110" s="174">
        <f>SUMIF('Sunday Races 7-3-22'!$B$11:$B$26,$C110,'Sunday Races 7-3-22'!$AW$11:$AW$26)</f>
        <v>0</v>
      </c>
      <c r="CF110" s="174">
        <f>SUMIF('Sunday Races 7-3-22'!$B$11:$B$26,$C110,'Sunday Races 7-3-22'!$AX$11:$AX$26)</f>
        <v>0</v>
      </c>
      <c r="CG110" s="174">
        <f>SUMIF('Sunday Races 7-3-22'!$B$11:$B$26,$C110,'Sunday Races 7-3-22'!$AY$11:$AY$26)</f>
        <v>0</v>
      </c>
      <c r="CH110" s="174">
        <f>SUMIF('Sunday Races 7-31-22'!$B$11:$B$26,$C110,'Sunday Races 7-31-22'!$AU$11:$AU$26)</f>
        <v>0</v>
      </c>
      <c r="CI110" s="174">
        <f>SUMIF('Sunday Races 7-31-22'!$B$11:$B$26,$C110,'Sunday Races 7-31-22'!$AV$11:$AV$26)</f>
        <v>0</v>
      </c>
      <c r="CJ110" s="174">
        <f>SUMIF('Sunday Races 7-31-22'!$B$11:$B$26,$C110,'Sunday Races 7-31-22'!$AW$11:$AW$26)</f>
        <v>0</v>
      </c>
      <c r="CK110" s="174">
        <f>SUMIF('Sunday Races 7-31-22'!$B$11:$B$26,$C110,'Sunday Races 7-31-22'!$AX$11:$AX$26)</f>
        <v>0</v>
      </c>
      <c r="CL110" s="174">
        <f>SUMIF('Sunday Races 7-31-22'!$B$11:$B$26,$C110,'Sunday Races 7-31-22'!$AY$11:$AY$26)</f>
        <v>0</v>
      </c>
      <c r="CM110" s="174">
        <f>SUMIF('Sunday Races 8-14-22'!$B$11:$B$26,$C110,'Sunday Races 8-14-22'!$AU$11:$AU$26)</f>
        <v>0</v>
      </c>
      <c r="CN110" s="174">
        <f>SUMIF('Sunday Races 8-14-22'!$B$11:$B$26,$C110,'Sunday Races 8-14-22'!$AV$11:$AV$26)</f>
        <v>0</v>
      </c>
      <c r="CO110" s="174">
        <f>SUMIF('Sunday Races 8-14-22'!$B$11:$B$26,$C110,'Sunday Races 8-14-22'!$AW$11:$AW$26)</f>
        <v>0</v>
      </c>
      <c r="CP110" s="174">
        <f>SUMIF('Sunday Races 8-14-22'!$B$11:$B$26,$C110,'Sunday Races 8-14-22'!$AX$11:$AX$26)</f>
        <v>0</v>
      </c>
      <c r="CQ110" s="174">
        <f>SUMIF('Sunday Races 8-14-22'!$B$11:$B$26,$C110,'Sunday Races 8-14-22'!$AY$11:$AY$26)</f>
        <v>0</v>
      </c>
      <c r="CR110" s="174">
        <f>SUMIF('Saturday Races 8-20-22'!$B$11:$B$26,$C110,'Saturday Races 8-20-22'!$AU$11:$AU$26)</f>
        <v>0</v>
      </c>
      <c r="CS110" s="174">
        <f>SUMIF('Saturday Races 8-20-22'!$B$11:$B$26,$C110,'Saturday Races 8-20-22'!$AV$11:$AV$26)</f>
        <v>0</v>
      </c>
      <c r="CT110" s="174">
        <f>SUMIF('Saturday Races 8-20-22'!$B$11:$B$26,$C110,'Saturday Races 8-20-22'!$AW$11:$AW$26)</f>
        <v>0</v>
      </c>
      <c r="CU110" s="174">
        <f>SUMIF('Saturday Races 8-20-22'!$B$11:$B$26,$C110,'Saturday Races 8-20-22'!$AX$11:$AX$26)</f>
        <v>0</v>
      </c>
      <c r="CV110" s="174">
        <f>SUMIF('Saturday Races 8-20-22'!$B$11:$B$26,$C110,'Saturday Races 8-20-22'!$AY$11:$AY$26)</f>
        <v>0</v>
      </c>
      <c r="CW110" s="174">
        <f>SUMIF('Sunday Races 9-11-22'!$B$11:$B$20,$C110,'Sunday Races 9-11-22'!$AU$11:$AU$20)</f>
        <v>0</v>
      </c>
      <c r="CX110" s="174">
        <f>SUMIF('Sunday Races 9-11-22'!$B$11:$B$20,$C110,'Sunday Races 9-11-22'!$AV$11:$AV$20)</f>
        <v>0</v>
      </c>
      <c r="CY110" s="174">
        <f>SUMIF('Sunday Races 9-11-22'!$B$11:$B$20,$C110,'Sunday Races 9-11-22'!$AW$11:$AW$20)</f>
        <v>0</v>
      </c>
      <c r="CZ110" s="174">
        <f>SUMIF('Sunday Races 9-11-22'!$B$11:$B$20,$C110,'Sunday Races 9-11-22'!$AX$11:$AX$20)</f>
        <v>0</v>
      </c>
      <c r="DA110" s="174">
        <f>SUMIF('Sunday Races 9-11-22'!$B$11:$B$20,$C110,'Sunday Races 9-11-22'!$AY$11:$AY$20)</f>
        <v>0</v>
      </c>
      <c r="DB110" s="174">
        <f>SUMIF('Sunday Races 10-9-22'!$B$11:$B$21,$C110,'Sunday Races 10-9-22'!$AU$11:$AU$21)</f>
        <v>0</v>
      </c>
      <c r="DC110" s="174">
        <f>SUMIF('Sunday Races 10-9-22'!$B$11:$B$21,$C110,'Sunday Races 10-9-22'!$AV$11:$AV$21)</f>
        <v>0</v>
      </c>
      <c r="DD110" s="174">
        <f>SUMIF('Sunday Races 10-9-22'!$B$11:$B$21,$C110,'Sunday Races 10-9-22'!$AW$11:$AW$21)</f>
        <v>0</v>
      </c>
      <c r="DE110" s="174">
        <f>SUMIF('Sunday Races 10-9-22'!$B$11:$B$21,$C110,'Sunday Races 10-9-22'!$AX$11:$AX$21)</f>
        <v>0</v>
      </c>
      <c r="DF110" s="174">
        <f>SUMIF('Sunday Races 10-9-22'!$B$11:$B$21,$C110,'Sunday Races 10-9-22'!$AY$11:$AY$21)</f>
        <v>0</v>
      </c>
      <c r="DG110" s="174">
        <f>SUMIF('Sunday Races 10-23-22'!$B$11:$B$22,$C110,'Sunday Races 10-23-22'!$AU$11:$AU$22)</f>
        <v>0</v>
      </c>
      <c r="DH110" s="174">
        <f>SUMIF('Sunday Races 10-23-22'!$B$11:$B$22,$C110,'Sunday Races 10-23-22'!$AV$11:$AV$22)</f>
        <v>0</v>
      </c>
      <c r="DI110" s="174">
        <f>SUMIF('Sunday Races 10-23-22'!$B$11:$B$22,$C110,'Sunday Races 10-23-22'!$AW$11:$AW$22)</f>
        <v>0</v>
      </c>
      <c r="DJ110" s="174">
        <f>SUMIF('Sunday Races 10-23-22'!$B$11:$B$22,$C110,'Sunday Races 10-23-22'!$AX$11:$AX$22)</f>
        <v>0</v>
      </c>
      <c r="DK110" s="174">
        <f>SUMIF('Sunday Races 10-23-22'!$B$11:$B$22,$C110,'Sunday Races 10-23-22'!$AY$11:$AY$22)</f>
        <v>0</v>
      </c>
      <c r="DL110" s="175"/>
      <c r="DM110" s="176"/>
      <c r="DN110" s="177">
        <f t="shared" ref="DN110:DW119" si="108">LARGE($K110:$DL110,DN$3)</f>
        <v>0</v>
      </c>
      <c r="DO110" s="177">
        <f t="shared" si="108"/>
        <v>0</v>
      </c>
      <c r="DP110" s="177">
        <f t="shared" si="108"/>
        <v>0</v>
      </c>
      <c r="DQ110" s="177">
        <f t="shared" si="108"/>
        <v>0</v>
      </c>
      <c r="DR110" s="177">
        <f t="shared" si="108"/>
        <v>0</v>
      </c>
      <c r="DS110" s="177">
        <f t="shared" si="108"/>
        <v>0</v>
      </c>
      <c r="DT110" s="177">
        <f t="shared" si="108"/>
        <v>0</v>
      </c>
      <c r="DU110" s="177">
        <f t="shared" si="108"/>
        <v>0</v>
      </c>
      <c r="DV110" s="177">
        <f t="shared" si="108"/>
        <v>0</v>
      </c>
      <c r="DW110" s="177">
        <f t="shared" si="108"/>
        <v>0</v>
      </c>
      <c r="DX110" s="177">
        <f t="shared" ref="DX110:EG119" si="109">LARGE($K110:$DL110,DX$3)</f>
        <v>0</v>
      </c>
      <c r="DY110" s="177">
        <f t="shared" si="109"/>
        <v>0</v>
      </c>
      <c r="DZ110" s="177">
        <f t="shared" si="109"/>
        <v>0</v>
      </c>
      <c r="EA110" s="177">
        <f t="shared" si="109"/>
        <v>0</v>
      </c>
      <c r="EB110" s="177">
        <f t="shared" si="109"/>
        <v>0</v>
      </c>
      <c r="EC110" s="177">
        <f t="shared" si="109"/>
        <v>0</v>
      </c>
      <c r="ED110" s="177">
        <f t="shared" si="109"/>
        <v>0</v>
      </c>
      <c r="EE110" s="177">
        <f t="shared" si="109"/>
        <v>0</v>
      </c>
      <c r="EF110" s="177">
        <f t="shared" si="109"/>
        <v>0</v>
      </c>
      <c r="EG110" s="177">
        <f t="shared" si="109"/>
        <v>0</v>
      </c>
      <c r="EH110" s="177">
        <f t="shared" ref="EH110:EQ119" si="110">LARGE($K110:$DL110,EH$3)</f>
        <v>0</v>
      </c>
      <c r="EI110" s="177">
        <f t="shared" si="110"/>
        <v>0</v>
      </c>
      <c r="EJ110" s="177">
        <f t="shared" si="110"/>
        <v>0</v>
      </c>
      <c r="EK110" s="177">
        <f t="shared" si="110"/>
        <v>0</v>
      </c>
      <c r="EL110" s="177">
        <f t="shared" si="110"/>
        <v>0</v>
      </c>
      <c r="EM110" s="177">
        <f t="shared" si="110"/>
        <v>0</v>
      </c>
      <c r="EN110" s="177">
        <f t="shared" si="110"/>
        <v>0</v>
      </c>
      <c r="EO110" s="177">
        <f t="shared" si="110"/>
        <v>0</v>
      </c>
      <c r="EP110" s="177">
        <f t="shared" si="110"/>
        <v>0</v>
      </c>
      <c r="EQ110" s="177">
        <f t="shared" si="110"/>
        <v>0</v>
      </c>
      <c r="ER110" s="177">
        <f t="shared" ref="ER110:FA119" si="111">LARGE($K110:$DL110,ER$3)</f>
        <v>0</v>
      </c>
      <c r="ES110" s="177">
        <f t="shared" si="111"/>
        <v>0</v>
      </c>
      <c r="ET110" s="177">
        <f t="shared" si="111"/>
        <v>0</v>
      </c>
      <c r="EU110" s="177">
        <f t="shared" si="111"/>
        <v>0</v>
      </c>
      <c r="EV110" s="177">
        <f t="shared" si="111"/>
        <v>0</v>
      </c>
      <c r="EW110" s="177">
        <f t="shared" si="111"/>
        <v>0</v>
      </c>
      <c r="EX110" s="177">
        <f t="shared" si="111"/>
        <v>0</v>
      </c>
      <c r="EY110" s="177">
        <f t="shared" si="111"/>
        <v>0</v>
      </c>
      <c r="EZ110" s="177">
        <f t="shared" si="111"/>
        <v>0</v>
      </c>
      <c r="FA110" s="177">
        <f t="shared" si="111"/>
        <v>0</v>
      </c>
      <c r="FB110" s="177">
        <f t="shared" ref="FB110:FK119" si="112">LARGE($K110:$DL110,FB$3)</f>
        <v>0</v>
      </c>
      <c r="FC110" s="177">
        <f t="shared" si="112"/>
        <v>0</v>
      </c>
      <c r="FD110" s="177">
        <f t="shared" si="112"/>
        <v>0</v>
      </c>
      <c r="FE110" s="177">
        <f t="shared" si="112"/>
        <v>0</v>
      </c>
      <c r="FF110" s="177">
        <f t="shared" si="112"/>
        <v>0</v>
      </c>
      <c r="FG110" s="177">
        <f t="shared" si="112"/>
        <v>0</v>
      </c>
      <c r="FH110" s="177">
        <f t="shared" si="112"/>
        <v>0</v>
      </c>
      <c r="FI110" s="177">
        <f t="shared" si="112"/>
        <v>0</v>
      </c>
      <c r="FJ110" s="177">
        <f t="shared" si="112"/>
        <v>0</v>
      </c>
      <c r="FK110" s="177">
        <f t="shared" si="112"/>
        <v>0</v>
      </c>
      <c r="FL110" s="177">
        <f t="shared" ref="FL110:FZ119" si="113">LARGE($K110:$DL110,FL$3)</f>
        <v>0</v>
      </c>
      <c r="FM110" s="177">
        <f t="shared" si="113"/>
        <v>0</v>
      </c>
      <c r="FN110" s="177">
        <f t="shared" si="113"/>
        <v>0</v>
      </c>
      <c r="FO110" s="177">
        <f t="shared" si="113"/>
        <v>0</v>
      </c>
      <c r="FP110" s="177">
        <f t="shared" si="113"/>
        <v>0</v>
      </c>
      <c r="FQ110" s="177">
        <f t="shared" si="113"/>
        <v>0</v>
      </c>
      <c r="FR110" s="177">
        <f t="shared" si="113"/>
        <v>0</v>
      </c>
      <c r="FS110" s="177">
        <f t="shared" si="113"/>
        <v>0</v>
      </c>
      <c r="FT110" s="177">
        <f t="shared" si="113"/>
        <v>0</v>
      </c>
      <c r="FU110" s="177">
        <f t="shared" si="113"/>
        <v>0</v>
      </c>
      <c r="FV110" s="177">
        <f t="shared" si="113"/>
        <v>0</v>
      </c>
      <c r="FW110" s="177">
        <f t="shared" si="113"/>
        <v>0</v>
      </c>
      <c r="FX110" s="177">
        <f t="shared" si="113"/>
        <v>0</v>
      </c>
      <c r="FY110" s="177">
        <f t="shared" si="113"/>
        <v>0</v>
      </c>
      <c r="FZ110" s="177">
        <f t="shared" si="113"/>
        <v>0</v>
      </c>
      <c r="GA110" s="177"/>
      <c r="GB110" s="229">
        <f t="shared" si="106"/>
        <v>0</v>
      </c>
      <c r="GC110" s="229">
        <f t="shared" si="107"/>
        <v>0</v>
      </c>
      <c r="GD110" s="174">
        <f>SUMIF('One Day 12-04-21 Scots'!$B$11:$B$24,$C110,'One Day 12-04-21 Scots'!$AU$11:$AU$24)</f>
        <v>0</v>
      </c>
      <c r="GE110" s="174">
        <f>SUMIF('One Day 12-04-21 Scots'!$B$11:$B$24,$C110,'One Day 12-04-21 Scots'!$AV$11:$AV$24)</f>
        <v>0</v>
      </c>
      <c r="GF110" s="174">
        <f>SUMIF('One Day 12-04-21 Scots'!$B$11:$B$24,$C110,'One Day 12-04-21 Scots'!$AW$11:$AW$24)</f>
        <v>0</v>
      </c>
      <c r="GG110" s="174">
        <f>SUMIF('One Day 12-04-21 Scots'!$B$11:$B$24,$C110,'One Day 12-04-21 Scots'!$AX$11:$AX$24)</f>
        <v>0</v>
      </c>
      <c r="GH110" s="174">
        <f>SUMIF('One Day 12-04-21 Scots'!$B$11:$B$24,$C110,'One Day 12-04-21 Scots'!$AY$11:$AY$24)</f>
        <v>0</v>
      </c>
      <c r="GI110" s="174">
        <f>SUMIF('One Day 12-04-21 Thistles'!$B$11:$B$25,$C110,'One Day 12-04-21 Thistles'!$AU$11:$AU$25)</f>
        <v>0</v>
      </c>
      <c r="GJ110" s="174">
        <f>SUMIF('One Day 12-04-21 Thistles'!$B$11:$B$25,$C110,'One Day 12-04-21 Thistles'!$AV$11:$AV$25)</f>
        <v>0</v>
      </c>
      <c r="GK110" s="174">
        <f>SUMIF('One Day 12-04-21 Thistles'!$B$11:$B$25,$C110,'One Day 12-04-21 Thistles'!$AW$11:$AW$25)</f>
        <v>0</v>
      </c>
      <c r="GL110" s="174">
        <f>SUMIF('One Day 12-04-21 Thistles'!$B$11:$B$25,$C110,'One Day 12-04-21 Thistles'!$AX$11:$AX$25)</f>
        <v>0</v>
      </c>
      <c r="GM110" s="174">
        <f>SUMIF('One Day 12-04-21 Thistles'!$B$11:$B$25,$C110,'One Day 12-04-21 Thistles'!$AY$11:$AY$25)</f>
        <v>0</v>
      </c>
      <c r="GN110" s="174">
        <f>SUMIF('Chili One Day 2-12-22 Scots'!$B$11:$B$27,$C110,'Chili One Day 2-12-22 Scots'!$AU$11:$AU$27)</f>
        <v>0</v>
      </c>
      <c r="GO110" s="174">
        <f>SUMIF('Chili One Day 2-12-22 Scots'!$B$11:$B$27,$C110,'Chili One Day 2-12-22 Scots'!$AV$11:$AV$27)</f>
        <v>0</v>
      </c>
      <c r="GP110" s="174">
        <f>SUMIF('Chili One Day 2-12-22 Scots'!$B$11:$B$27,$C110,'Chili One Day 2-12-22 Scots'!$AW$11:$AW$27)</f>
        <v>0</v>
      </c>
      <c r="GQ110" s="174">
        <f>SUMIF('Chili One Day 2-12-22 Scots'!$B$11:$B$27,$C110,'Chili One Day 2-12-22 Scots'!$AX$11:$AX$27)</f>
        <v>0</v>
      </c>
      <c r="GR110" s="174">
        <f>SUMIF('Chili One Day 2-12-22 Scots'!$B$11:$B$27,$C110,'Chili One Day 2-12-22 Scots'!$AY$11:$AY$27)</f>
        <v>0</v>
      </c>
      <c r="GS110" s="174">
        <f>SUMIF('Chili One Day 2-12-22 Thistles'!$B$11:$B$27,$C110,'Chili One Day 2-12-22 Thistles'!$AU$11:$AU$27)</f>
        <v>0</v>
      </c>
      <c r="GT110" s="174">
        <f>SUMIF('Chili One Day 2-12-22 Thistles'!$B$11:$B$27,$C110,'Chili One Day 2-12-22 Thistles'!$AV$11:$AV$27)</f>
        <v>0</v>
      </c>
      <c r="GU110" s="174">
        <f>SUMIF('Chili One Day 2-12-22 Thistles'!$B$11:$B$27,$C110,'Chili One Day 2-12-22 Thistles'!$AW$11:$AW$27)</f>
        <v>0</v>
      </c>
      <c r="GV110" s="174">
        <f>SUMIF('Chili One Day 2-12-22 Thistles'!$B$11:$B$27,$C110,'Chili One Day 2-12-22 Thistles'!$AX$11:$AX$27)</f>
        <v>0</v>
      </c>
      <c r="GW110" s="174">
        <f>SUMIF('Chili One Day 2-12-22 Thistles'!$B$11:$B$27,$C110,'Chili One Day 2-12-22 Thistles'!$AY$11:$AY$27)</f>
        <v>0</v>
      </c>
      <c r="GX110" s="174">
        <f>SUMIF('Ironman One Day 3-5-22 FS'!$B$11:$B$26,$C110,'Ironman One Day 3-5-22 FS'!$AU$11:$AU$26)</f>
        <v>0</v>
      </c>
      <c r="GY110" s="174">
        <f>SUMIF('Ironman One Day 3-5-22 FS'!$B$11:$B$26,$C110,'Ironman One Day 3-5-22 FS'!$AV$11:$AV$26)</f>
        <v>0</v>
      </c>
      <c r="GZ110" s="174">
        <f>SUMIF('Ironman One Day 3-5-22 FS'!$B$11:$B$26,$C110,'Ironman One Day 3-5-22 FS'!$AW$11:$AW$26)</f>
        <v>0</v>
      </c>
      <c r="HA110" s="174">
        <f>SUMIF('Ironman One Day 3-5-22 FS'!$B$11:$B$26,$C110,'Ironman One Day 3-5-22 FS'!$AX$11:$AX$26)</f>
        <v>0</v>
      </c>
      <c r="HB110" s="174">
        <f>SUMIF('Ironman One Day 3-5-22 FS'!$B$11:$B$26,$C110,'Ironman One Day 3-5-22 FS'!$AY$11:$AY$26)</f>
        <v>0</v>
      </c>
      <c r="HC110" s="174">
        <f>SUMIF('Ironman One Day 3-5-22 420'!$B$11:$B$26,$C110,'Ironman One Day 3-5-22 420'!$AU$11:$AU$26)</f>
        <v>0</v>
      </c>
      <c r="HD110" s="174">
        <f>SUMIF('Ironman One Day 3-5-22 420'!$B$11:$B$26,$C110,'Ironman One Day 3-5-22 420'!$AV$11:$AV$26)</f>
        <v>0</v>
      </c>
      <c r="HE110" s="174">
        <f>SUMIF('Ironman One Day 3-5-22 420'!$B$11:$B$26,$C110,'Ironman One Day 3-5-22 420'!$AW$11:$AW$26)</f>
        <v>0</v>
      </c>
      <c r="HF110" s="174">
        <f>SUMIF('Ironman One Day 3-5-22 420'!$B$11:$B$26,$C110,'Ironman One Day 3-5-22 420'!$AX$11:$AX$26)</f>
        <v>0</v>
      </c>
      <c r="HG110" s="174">
        <f>SUMIF('Ironman One Day 3-5-22 420'!$B$11:$B$26,$C110,'Ironman One Day 3-5-22 420'!$AY$11:$AY$26)</f>
        <v>0</v>
      </c>
      <c r="HH110" s="174">
        <f>SUMIF('Easter One Day 4-16-22 FS'!$B$11:$B$25,$C110,'Easter One Day 4-16-22 FS'!$AU$11:$AU$25)</f>
        <v>0</v>
      </c>
      <c r="HI110" s="174">
        <f>SUMIF('Easter One Day 4-16-22 FS'!$B$11:$B$25,$C110,'Easter One Day 4-16-22 FS'!$AV$11:$AV$25)</f>
        <v>0</v>
      </c>
      <c r="HJ110" s="174">
        <f>SUMIF('Easter One Day 4-16-22 FS'!$B$11:$B$25,$C110,'Easter One Day 4-16-22 FS'!$AW$11:$AW$25)</f>
        <v>0</v>
      </c>
      <c r="HK110" s="174">
        <f>SUMIF('Easter One Day 4-16-22 FS'!$B$11:$B$25,$C110,'Easter One Day 4-16-22 FS'!$AX$11:$AX$25)</f>
        <v>0</v>
      </c>
      <c r="HL110" s="174">
        <f>SUMIF('Easter One Day 4-16-22 FS'!$B$11:$B$25,$C110,'Easter One Day 4-16-22 FS'!$AY$11:$AY$25)</f>
        <v>0</v>
      </c>
      <c r="HM110" s="174">
        <f>SUMIF('Easter One Day 4-16-22 TH'!$B$11:$B$25,$C110,'Easter One Day 4-16-22 TH'!$AU$11:$AU$25)</f>
        <v>0</v>
      </c>
      <c r="HN110" s="174">
        <f>SUMIF('Easter One Day 4-16-22 TH'!$B$11:$B$25,$C110,'Easter One Day 4-16-22 TH'!$AV$11:$AV$25)</f>
        <v>0</v>
      </c>
      <c r="HO110" s="174">
        <f>SUMIF('Easter One Day 4-16-22 TH'!$B$11:$B$25,$C110,'Easter One Day 4-16-22 TH'!$AW$11:$AW$25)</f>
        <v>0</v>
      </c>
      <c r="HP110" s="174">
        <f>SUMIF('Easter One Day 4-16-22 TH'!$B$11:$B$25,$C110,'Easter One Day 4-16-22 TH'!$AX$11:$AX$25)</f>
        <v>0</v>
      </c>
      <c r="HQ110" s="174">
        <f>SUMIF('Easter One Day 4-16-22 TH'!$B$11:$B$25,$C110,'Easter One Day 4-16-22 TH'!$AY$11:$AY$25)</f>
        <v>0</v>
      </c>
      <c r="HR110" s="174">
        <f>SUMIF('Long Distance Race 5-7-22'!$B$11:$B$25,$C110,'Long Distance Race 5-7-22'!$AU$11:$AU$25)</f>
        <v>0</v>
      </c>
      <c r="HS110" s="174">
        <f>SUMIF('Long Distance Race 5-7-22'!$B$11:$B$18,$C110,'Long Distance Race 5-7-22'!$AV$11:$AV$18)</f>
        <v>0</v>
      </c>
      <c r="HT110" s="174">
        <f>SUMIF('Long Distance Race 5-7-22'!$B$11:$B$18,$C110,'Long Distance Race 5-7-22'!$AW$11:$AW$18)</f>
        <v>0</v>
      </c>
      <c r="HU110" s="174">
        <f>SUMIF('Long Distance Race 5-7-22'!$B$11:$B$18,$C110,'Long Distance Race 5-7-22'!$AX$11:$AX$18)</f>
        <v>0</v>
      </c>
      <c r="HV110" s="174">
        <f>SUMIF('Long Distance Race 5-7-22'!$B$11:$B$18,$C110,'Long Distance Race 5-7-22'!$AY$11:$AY$18)</f>
        <v>0</v>
      </c>
      <c r="HW110" s="174">
        <f>SUMIF('Memorial Day Regatta 5-28-22 Op'!$B$11:$B$25,$C110,'Memorial Day Regatta 5-28-22 Op'!$AU$11:$AU$25)</f>
        <v>0</v>
      </c>
      <c r="HX110" s="174">
        <f>SUMIF('Memorial Day Regatta 5-28-22 Op'!$B$11:$B$18,$C110,'Memorial Day Regatta 5-28-22 Op'!$AV$11:$AV$18)</f>
        <v>0</v>
      </c>
      <c r="HY110" s="174">
        <f>SUMIF('Memorial Day Regatta 5-28-22 Op'!$B$11:$B$18,$C110,'Memorial Day Regatta 5-28-22 Op'!$AW$11:$AW$18)</f>
        <v>0</v>
      </c>
      <c r="HZ110" s="174">
        <f>SUMIF('Memorial Day Regatta 5-28-22 Op'!$B$11:$B$18,$C110,'Memorial Day Regatta 5-28-22 Op'!$AX$11:$AX$18)</f>
        <v>0</v>
      </c>
      <c r="IA110" s="174">
        <f>SUMIF('Memorial Day Regatta 5-28-22 Op'!$B$11:$B$18,$C110,'Memorial Day Regatta 5-28-22 Op'!$AY$11:$AY$18)</f>
        <v>0</v>
      </c>
      <c r="IB110" s="174">
        <f>SUMIF('Caldwell Cup 6-25-22 TH'!$B$11:$B$25,$C110,'Caldwell Cup 6-25-22 TH'!$AU$11:$AU$25)</f>
        <v>0</v>
      </c>
      <c r="IC110" s="174">
        <f>SUMIF('Caldwell Cup 6-25-22 TH'!$B$11:$B$25,$C110,'Caldwell Cup 6-25-22 TH'!$AV$11:$AV$25)</f>
        <v>0</v>
      </c>
      <c r="ID110" s="174">
        <f>SUMIF('Caldwell Cup 6-25-22 TH'!$B$11:$B$25,$C110,'Caldwell Cup 6-25-22 TH'!$AW$11:$AW$25)</f>
        <v>0</v>
      </c>
      <c r="IE110" s="174">
        <f>SUMIF('Caldwell Cup 6-25-22 TH'!$B$11:$B$25,$C110,'Caldwell Cup 6-25-22 TH'!$AX$11:$AX$25)</f>
        <v>0</v>
      </c>
      <c r="IF110" s="174">
        <f>SUMIF('Caldwell Cup 6-25-22 TH'!$B$11:$B$25,$C110,'Caldwell Cup 6-25-22 TH'!$AY$11:$AY$25)</f>
        <v>0</v>
      </c>
      <c r="IG110" s="174">
        <f>SUMIF('Caldwell Cup 6-25-22 FS'!$B$11:$B$21,$C110,'Caldwell Cup 6-25-22 FS'!$AU$11:$AU$21)</f>
        <v>0</v>
      </c>
      <c r="IH110" s="174">
        <f>SUMIF('Caldwell Cup 6-25-22 FS'!$B$11:$B$21,$C110,'Caldwell Cup 6-25-22 FS'!$AV$11:$AV$21)</f>
        <v>0</v>
      </c>
      <c r="II110" s="174">
        <f>SUMIF('Caldwell Cup 6-25-22 FS'!$B$11:$B$21,$C110,'Caldwell Cup 6-25-22 FS'!$AW$11:$AW$21)</f>
        <v>0</v>
      </c>
      <c r="IJ110" s="174">
        <f>SUMIF('Caldwell Cup 6-25-22 FS'!$B$11:$B$21,$C110,'Caldwell Cup 6-25-22 FS'!$AX$11:$AX$21)</f>
        <v>0</v>
      </c>
      <c r="IK110" s="174">
        <f>SUMIF('Caldwell Cup 6-25-22 FS'!$B$11:$B$21,$C110,'Caldwell Cup 6-25-22 FS'!$AY$11:$AY$21)</f>
        <v>0</v>
      </c>
      <c r="IL110" s="174">
        <f>SUMIF('Caldwell Cup 6-25-22 Lasers'!$B$11:$B$23,$C110,'Caldwell Cup 6-25-22 Lasers'!$AU$11:$AU$23)</f>
        <v>0</v>
      </c>
      <c r="IM110" s="174">
        <f>SUMIF('Caldwell Cup 6-25-22 Lasers'!$B$11:$B$23,$C110,'Caldwell Cup 6-25-22 Lasers'!$AV$11:$AV$23)</f>
        <v>0</v>
      </c>
      <c r="IN110" s="174">
        <f>SUMIF('Caldwell Cup 6-25-22 Lasers'!$B$11:$B$23,$C110,'Caldwell Cup 6-25-22 Lasers'!$AW$11:$AW$23)</f>
        <v>0</v>
      </c>
      <c r="IO110" s="174">
        <f>SUMIF('Caldwell Cup 6-25-22 Lasers'!$B$11:$B$23,$C110,'Caldwell Cup 6-25-22 Lasers'!$AX$11:$AX$23)</f>
        <v>0</v>
      </c>
      <c r="IP110" s="174">
        <f>SUMIF('Caldwell Cup 6-25-22 Lasers'!$B$11:$B$23,$C110,'Caldwell Cup 6-25-22 Lasers'!$AY$11:$AY$23)</f>
        <v>0</v>
      </c>
      <c r="IQ110" s="174">
        <f>SUMIF('Labor Day Regatta 9-3-22 FS'!$B$11:$B$30,$C110,'Labor Day Regatta 9-3-22 FS'!$AU$11:$AU$30)</f>
        <v>0</v>
      </c>
      <c r="IR110" s="174">
        <f>SUMIF('Labor Day Regatta 9-3-22 FS'!$B$11:$B$30,$C110,'Labor Day Regatta 9-3-22 FS'!$AV$11:$AV$30)</f>
        <v>0</v>
      </c>
      <c r="IS110" s="174">
        <f>SUMIF('Labor Day Regatta 9-3-22 FS'!$B$11:$B$30,$C110,'Labor Day Regatta 9-3-22 FS'!$AW$11:$AW$30)</f>
        <v>0</v>
      </c>
      <c r="IT110" s="174">
        <f>SUMIF('Labor Day Regatta 9-3-22 FS'!$B$11:$B$30,$C110,'Labor Day Regatta 9-3-22 FS'!$AX$11:$AX$30)</f>
        <v>0</v>
      </c>
      <c r="IU110" s="174">
        <f>SUMIF('Labor Day Regatta 9-3-22 FS'!$B$11:$B$30,$C110,'Labor Day Regatta 9-3-22 FS'!$AY$11:$AY$30)</f>
        <v>0</v>
      </c>
      <c r="IV110" s="174">
        <f>SUMIF('2022-09-17 Leukemia Cup FS'!$B$11:$B$26,$C110,'2022-09-17 Leukemia Cup FS'!$AU$11:$AU$26)</f>
        <v>0</v>
      </c>
      <c r="IW110" s="174">
        <f>SUMIF('2022-09-17 Leukemia Cup FS'!$B$11:$B$26,$C110,'2022-09-17 Leukemia Cup FS'!$AV$11:$AV$26)</f>
        <v>0</v>
      </c>
      <c r="IX110" s="174">
        <f>SUMIF('2022-09-17 Leukemia Cup FS'!$B$11:$B$26,$C110,'2022-09-17 Leukemia Cup FS'!$AW$11:$AW$26)</f>
        <v>0</v>
      </c>
      <c r="IY110" s="174">
        <f>SUMIF('2022-09-17 Leukemia Cup FS'!$B$11:$B$26,$C110,'2022-09-17 Leukemia Cup FS'!$AX$11:$AX$26)</f>
        <v>0</v>
      </c>
      <c r="IZ110" s="174">
        <f>SUMIF('2022-09-17 Leukemia Cup FS'!$B$11:$B$26,$C110,'2022-09-17 Leukemia Cup FS'!$AY$11:$AY$26)</f>
        <v>0</v>
      </c>
      <c r="JA110" s="174">
        <f>SUMIF('2022-09-17 Leukemia Cup TH'!$B$11:$B$28,$C110,'2022-09-17 Leukemia Cup TH'!$AU$11:$AU$28)</f>
        <v>0</v>
      </c>
      <c r="JB110" s="174">
        <f>SUMIF('2022-09-17 Leukemia Cup TH'!$B$11:$B$28,$C110,'2022-09-17 Leukemia Cup TH'!$AV$11:$AV$28)</f>
        <v>0</v>
      </c>
      <c r="JC110" s="174">
        <f>SUMIF('2022-09-17 Leukemia Cup TH'!$B$11:$B$28,$C110,'2022-09-17 Leukemia Cup TH'!$AW$11:$AW$28)</f>
        <v>0</v>
      </c>
      <c r="JD110" s="174">
        <f>SUMIF('2022-09-17 Leukemia Cup TH'!$B$11:$B$28,$C110,'2022-09-17 Leukemia Cup TH'!$AX$11:$AX$28)</f>
        <v>0</v>
      </c>
      <c r="JE110" s="174">
        <f>SUMIF('2022-09-17 Leukemia Cup TH'!$B$11:$B$28,$C110,'2022-09-17 Leukemia Cup TH'!$AY$11:$AY$28)</f>
        <v>0</v>
      </c>
      <c r="JF110" s="174">
        <f>SUMIF('Smith-Berry LDR 9-24-22'!$B$11:$B$30,$C110,'Smith-Berry LDR 9-24-22'!$AU$11:$AU$30)</f>
        <v>0</v>
      </c>
      <c r="JG110" s="174">
        <f>SUMIF('Smith-Berry LDR 9-24-22'!$B$11:$B$30,$C110,'Smith-Berry LDR 9-24-22'!$AV$11:$AV$30)</f>
        <v>0</v>
      </c>
      <c r="JH110" s="174">
        <f>SUMIF('Smith-Berry LDR 9-24-22'!$B$11:$B$30,$C110,'Smith-Berry LDR 9-24-22'!$AW$11:$AW$30)</f>
        <v>0</v>
      </c>
      <c r="JI110" s="174">
        <f>SUMIF('Smith-Berry LDR 9-24-22'!$B$11:$B$30,$C110,'Smith-Berry LDR 9-24-22'!$AX$11:$AX$30)</f>
        <v>0</v>
      </c>
      <c r="JJ110" s="174">
        <f>SUMIF('Smith-Berry LDR 9-24-22'!$B$11:$B$30,$C110,'Smith-Berry LDR 9-24-22'!$AY$11:$AY$30)</f>
        <v>0</v>
      </c>
      <c r="JK110" s="174">
        <f>SUMIF('Great Scot 10-1-22 Cham'!$B$11:$B$38,$C110,'Great Scot 10-1-22 Cham'!$AU$11:$AU$38)</f>
        <v>0</v>
      </c>
      <c r="JL110" s="174">
        <f>SUMIF('Great Scot 10-1-22 Cham'!$B$11:$B$38,$C110,'Great Scot 10-1-22 Cham'!$AV$11:$AV$38)</f>
        <v>0</v>
      </c>
      <c r="JM110" s="174">
        <f>SUMIF('Great Scot 10-1-22 Cham'!$B$11:$B$38,$C110,'Great Scot 10-1-22 Cham'!$AW$11:$AW$38)</f>
        <v>0</v>
      </c>
      <c r="JN110" s="174">
        <f>SUMIF('Great Scot 10-1-22 Cham'!$B$11:$B$38,$C110,'Great Scot 10-1-22 Cham'!$AX$11:$AX$38)</f>
        <v>0</v>
      </c>
      <c r="JO110" s="174">
        <f>SUMIF('Great Scot 10-1-22 Cham'!$B$11:$B$38,$C110,'Great Scot 10-1-22 Cham'!$AY$11:$AY$38)</f>
        <v>0</v>
      </c>
      <c r="JP110" s="174">
        <f>SUMIF('Great Scot 10-1-22 Chal'!$B$11:$B$28,$C110,'Great Scot 10-1-22 Chal'!$AU$11:$AU$28)</f>
        <v>0</v>
      </c>
      <c r="JQ110" s="174">
        <f>SUMIF('Great Scot 10-1-22 Chal'!$B$11:$B$28,$C110,'Great Scot 10-1-22 Chal'!$AV$11:$AV$28)</f>
        <v>0</v>
      </c>
      <c r="JR110" s="174">
        <f>SUMIF('Great Scot 10-1-22 Chal'!$B$11:$B$28,$C110,'Great Scot 10-1-22 Chal'!$AW$11:$AW$28)</f>
        <v>0</v>
      </c>
      <c r="JS110" s="174">
        <f>SUMIF('Great Scot 10-1-22 Chal'!$B$11:$B$28,$C110,'Great Scot 10-1-22 Chal'!$AX$11:$AX$28)</f>
        <v>0</v>
      </c>
      <c r="JT110" s="174">
        <f>SUMIF('Great Scot 10-1-22 Chal'!$B$11:$B$28,$C110,'Great Scot 10-1-22 Chal'!$AY$11:$AY$28)</f>
        <v>0</v>
      </c>
      <c r="JU110" s="174">
        <f>SUMIF('Great Pumpkin Regatta 10-15-22'!$B$11:$B$54,$C110,'Great Pumpkin Regatta 10-15-22'!$AU$11:$AU$54)</f>
        <v>0</v>
      </c>
      <c r="JV110" s="174">
        <f>SUMIF('Great Pumpkin Regatta 10-15-22'!$B$11:$B$54,$C110,'Great Pumpkin Regatta 10-15-22'!$AV$11:$AV$54)</f>
        <v>0</v>
      </c>
      <c r="JW110" s="174">
        <f>SUMIF('Great Pumpkin Regatta 10-15-22'!$B$11:$B$54,$C110,'Great Pumpkin Regatta 10-15-22'!$AW$11:$AW$54)</f>
        <v>0</v>
      </c>
      <c r="JX110" s="174">
        <f>SUMIF('Great Pumpkin Regatta 10-15-22'!$B$11:$B$54,$C110,'Great Pumpkin Regatta 10-15-22'!$AX$11:$AX$54)</f>
        <v>0</v>
      </c>
      <c r="JY110" s="174">
        <f>SUMIF('Great Pumpkin Regatta 10-15-22'!$B$11:$B$54,$C110,'Great Pumpkin Regatta 10-15-22'!$AY$11:$AY$54)</f>
        <v>0</v>
      </c>
      <c r="JZ110" s="174">
        <f>SUMIF('One Day Regatta 10-29-22 FS'!$B$11:$B$19,$C110,'One Day Regatta 10-29-22 FS'!$AU$11:$AU$19)</f>
        <v>0</v>
      </c>
      <c r="KA110" s="174">
        <f>SUMIF('One Day Regatta 10-29-22 FS'!$B$11:$B$19,$C110,'One Day Regatta 10-29-22 FS'!$AV$11:$AV$19)</f>
        <v>0</v>
      </c>
      <c r="KB110" s="174">
        <f>SUMIF('One Day Regatta 10-29-22 FS'!$B$11:$B$19,$C110,'One Day Regatta 10-29-22 FS'!$AW$11:$AW$19)</f>
        <v>0</v>
      </c>
      <c r="KC110" s="174">
        <f>SUMIF('One Day Regatta 10-29-22 FS'!$B$11:$B$19,$C110,'One Day Regatta 10-29-22 FS'!$AX$11:$AX$19)</f>
        <v>0</v>
      </c>
      <c r="KD110" s="174">
        <f>SUMIF('One Day Regatta 10-29-22 FS'!$B$11:$B$19,$C110,'One Day Regatta 10-29-22 FS'!$AY$11:$AY$19)</f>
        <v>0</v>
      </c>
    </row>
    <row r="111" spans="1:290" ht="15" customHeight="1" x14ac:dyDescent="0.2">
      <c r="A111" s="400" t="s">
        <v>1369</v>
      </c>
      <c r="B111" s="134">
        <f t="shared" si="69"/>
        <v>36</v>
      </c>
      <c r="C111" s="170" t="s">
        <v>781</v>
      </c>
      <c r="D111" s="171">
        <f t="shared" si="101"/>
        <v>0</v>
      </c>
      <c r="E111" s="172">
        <f t="shared" si="102"/>
        <v>0</v>
      </c>
      <c r="F111" s="171">
        <f t="shared" si="103"/>
        <v>0</v>
      </c>
      <c r="G111" s="171">
        <v>0</v>
      </c>
      <c r="H111" s="171">
        <f t="shared" si="104"/>
        <v>0</v>
      </c>
      <c r="I111" s="173">
        <f t="shared" si="105"/>
        <v>0</v>
      </c>
      <c r="J111" s="173"/>
      <c r="K111" s="174">
        <f>SUMIF('Saturday Race 11-06-21'!$B$11:$B$21,$C111,'Saturday Race 11-06-21'!$AU$11:$AU$21)</f>
        <v>0</v>
      </c>
      <c r="L111" s="174">
        <f>SUMIF('Saturday Race 11-06-21'!$B$11:$B$21,$C111,'Saturday Race 11-06-21'!$AV$11:$AV$21)</f>
        <v>0</v>
      </c>
      <c r="M111" s="174">
        <f>SUMIF('Saturday Race 11-06-21'!$B$11:$B$21,$C111,'Saturday Race 11-06-21'!$AW$11:$AW$21)</f>
        <v>0</v>
      </c>
      <c r="N111" s="174">
        <f>SUMIF('Saturday Race 11-06-21'!$B$11:$B$21,$C111,'Saturday Race 11-06-21'!$AX$11:$AX$21)</f>
        <v>0</v>
      </c>
      <c r="O111" s="174">
        <f>SUMIF('Saturday Race 11-06-21'!$B$11:$B$21,$C111,'Saturday Race 11-06-21'!$AY$11:$AY$21)</f>
        <v>0</v>
      </c>
      <c r="P111" s="174">
        <f>SUMIF('Saturday Race 11-20-21'!$B$11:$B$20,$C111,'Saturday Race 11-20-21'!$AU$11:$AU$20)</f>
        <v>0</v>
      </c>
      <c r="Q111" s="174">
        <f>SUMIF('Saturday Race 11-20-21'!$B$11:$B$20,$C111,'Saturday Race 11-20-21'!$AV$11:$AV$20)</f>
        <v>0</v>
      </c>
      <c r="R111" s="174">
        <f>SUMIF('Saturday Race 11-20-21'!$B$11:$B$20,$C111,'Saturday Race 11-20-21'!$AW$11:$AW$20)</f>
        <v>0</v>
      </c>
      <c r="S111" s="174">
        <f>SUMIF('Saturday Race 11-20-21'!$B$11:$B$20,$C111,'Saturday Race 11-20-21'!$AX$11:$AX$20)</f>
        <v>0</v>
      </c>
      <c r="T111" s="174">
        <f>SUMIF('Saturday Race 11-20-21'!$B$11:$B$20,$C111,'Saturday Race 11-20-21'!$AY$11:$AY$20)</f>
        <v>0</v>
      </c>
      <c r="U111" s="174">
        <f>SUMIF('Saturday Race 1-08-22'!$B$11:$B$20,$C111,'Saturday Race 1-08-22'!$AU$11:$AU$20)</f>
        <v>0</v>
      </c>
      <c r="V111" s="174">
        <f>SUMIF('Saturday Race 1-08-22'!$B$11:$B$20,$C111,'Saturday Race 1-08-22'!$AV$11:$AV$20)</f>
        <v>0</v>
      </c>
      <c r="W111" s="174">
        <f>SUMIF('Saturday Race 1-08-22'!$B$11:$B$20,$C111,'Saturday Race 1-08-22'!$AW$11:$AW$20)</f>
        <v>0</v>
      </c>
      <c r="X111" s="174">
        <f>SUMIF('Saturday Race 1-08-22'!$B$11:$B$20,$C111,'Saturday Race 1-08-22'!$AX$11:$AX$20)</f>
        <v>0</v>
      </c>
      <c r="Y111" s="174">
        <f>SUMIF('Saturday Race 1-08-22'!$B$11:$B$20,$C111,'Saturday Race 1-08-22'!$AY$11:$AY$20)</f>
        <v>0</v>
      </c>
      <c r="Z111" s="174">
        <f>SUMIF('Saturday Race 1-22-22'!$B$11:$B$20,$C111,'Saturday Race 1-22-22'!$AU$11:$AU$20)</f>
        <v>0</v>
      </c>
      <c r="AA111" s="174">
        <f>SUMIF('Saturday Race 1-22-22'!$B$11:$B$20,$C111,'Saturday Race 1-22-22'!$AV$11:$AV$20)</f>
        <v>0</v>
      </c>
      <c r="AB111" s="174">
        <f>SUMIF('Saturday Race 1-22-22'!$B$11:$B$20,$C111,'Saturday Race 1-22-22'!$AW$11:$AW$20)</f>
        <v>0</v>
      </c>
      <c r="AC111" s="174">
        <f>SUMIF('Saturday Race 1-22-22'!$B$11:$B$20,$C111,'Saturday Race 1-22-22'!$AX$11:$AX$20)</f>
        <v>0</v>
      </c>
      <c r="AD111" s="174">
        <f>SUMIF('Saturday Race 1-22-22'!$B$11:$B$20,$C111,'Saturday Race 1-22-22'!$AY$11:$AY$20)</f>
        <v>0</v>
      </c>
      <c r="AE111" s="174">
        <f>SUMIF('Sunday Race 2-6-22'!$B$11:$B$20,$C111,'Sunday Race 2-6-22'!$AU$11:$AU$20)</f>
        <v>0</v>
      </c>
      <c r="AF111" s="174">
        <f>SUMIF('Sunday Race 2-6-22'!$B$11:$B$20,$C111,'Sunday Race 2-6-22'!$AV$11:$AV$20)</f>
        <v>0</v>
      </c>
      <c r="AG111" s="174">
        <f>SUMIF('Sunday Race 2-6-22'!$B$11:$B$20,$C111,'Sunday Race 2-6-22'!$AW$11:$AW$20)</f>
        <v>0</v>
      </c>
      <c r="AH111" s="174">
        <f>SUMIF('Sunday Race 2-6-22'!$B$11:$B$20,$C111,'Sunday Race 2-6-22'!$AX$11:$AX$20)</f>
        <v>0</v>
      </c>
      <c r="AI111" s="174">
        <f>SUMIF('Sunday Race 2-6-22'!$B$11:$B$20,$C111,'Sunday Race 2-6-22'!$AY$11:$AY$20)</f>
        <v>0</v>
      </c>
      <c r="AJ111" s="174">
        <f>SUMIF('Sunday Race 2-20-22'!$B$11:$B$26,$C111,'Sunday Race 2-20-22'!$AU$11:$AU$26)</f>
        <v>0</v>
      </c>
      <c r="AK111" s="174">
        <f>SUMIF('Sunday Race 2-20-22'!$B$11:$B$26,$C111,'Sunday Race 2-20-22'!$AV$11:$AV$26)</f>
        <v>0</v>
      </c>
      <c r="AL111" s="174">
        <f>SUMIF('Sunday Race 2-20-22'!$B$11:$B$26,$C111,'Sunday Race 2-20-22'!$AW$11:$AW$26)</f>
        <v>0</v>
      </c>
      <c r="AM111" s="174">
        <f>SUMIF('Sunday Race 2-20-22'!$B$11:$B$26,$C111,'Sunday Race 2-20-22'!$AX$11:$AX$26)</f>
        <v>0</v>
      </c>
      <c r="AN111" s="174">
        <f>SUMIF('Sunday Race 2-20-22'!$B$11:$B$26,$C111,'Sunday Race 2-20-22'!$AY$11:$AY$26)</f>
        <v>0</v>
      </c>
      <c r="AO111" s="174">
        <f>SUMIF('Sunday Race 2-27-22'!$B$11:$B$20,$C111,'Sunday Race 2-27-22'!$AU$11:$AU$20)</f>
        <v>0</v>
      </c>
      <c r="AP111" s="174">
        <f>SUMIF('Sunday Race 2-27-22'!$B$11:$B$20,$C111,'Sunday Race 2-27-22'!$AV$11:$AV$20)</f>
        <v>0</v>
      </c>
      <c r="AQ111" s="174">
        <f>SUMIF('Sunday Race 2-27-22'!$B$11:$B$20,$C111,'Sunday Race 2-27-22'!$AW$11:$AW$20)</f>
        <v>0</v>
      </c>
      <c r="AR111" s="174">
        <f>SUMIF('Sunday Race 2-27-22'!$B$11:$B$20,$C111,'Sunday Race 2-27-22'!$AX$11:$AX$20)</f>
        <v>0</v>
      </c>
      <c r="AS111" s="174">
        <f>SUMIF('Sunday Race 2-27-22'!$B$11:$B$20,$C111,'Sunday Race 2-27-22'!$AY$11:$AY$20)</f>
        <v>0</v>
      </c>
      <c r="AT111" s="174">
        <f>SUMIF('Sunday Race 3-13-22'!$B$11:$B$25,$C111,'Sunday Race 3-13-22'!$AU$11:$AU$25)</f>
        <v>0</v>
      </c>
      <c r="AU111" s="174">
        <f>SUMIF('Sunday Race 3-13-22'!$B$11:$B$25,$C111,'Sunday Race 3-13-22'!$AV$11:$AV$25)</f>
        <v>0</v>
      </c>
      <c r="AV111" s="174">
        <f>SUMIF('Sunday Race 3-13-22'!$B$11:$B$25,$C111,'Sunday Race 3-13-22'!$AW$11:$AW$25)</f>
        <v>0</v>
      </c>
      <c r="AW111" s="174">
        <f>SUMIF('Sunday Race 3-13-22'!$B$11:$B$25,$C111,'Sunday Race 3-13-22'!$AX$11:$AX$25)</f>
        <v>0</v>
      </c>
      <c r="AX111" s="174">
        <f>SUMIF('Sunday Race 3-13-22'!$B$11:$B$25,$C111,'Sunday Race 3-13-22'!$AY$11:$AY$25)</f>
        <v>0</v>
      </c>
      <c r="AY111" s="174">
        <f>SUMIF('Saturday Race 3-19-22'!$B$11:$B$15,$C111,'Saturday Race 3-19-22'!$AU$11:$AU$15)</f>
        <v>0</v>
      </c>
      <c r="AZ111" s="174">
        <f>SUMIF('Saturday Race 3-19-22'!$B$11:$B$15,$C111,'Saturday Race 3-19-22'!$AV$11:$AV$15)</f>
        <v>0</v>
      </c>
      <c r="BA111" s="174">
        <f>SUMIF('Saturday Race 3-19-22'!$B$11:$B$15,$C111,'Saturday Race 3-19-22'!$AW$11:$AW$15)</f>
        <v>0</v>
      </c>
      <c r="BB111" s="174">
        <f>SUMIF('Saturday Race 3-19-22'!$B$11:$B$15,$C111,'Saturday Race 3-19-22'!$AX$11:$AX$15)</f>
        <v>0</v>
      </c>
      <c r="BC111" s="174">
        <f>SUMIF('Saturday Race 3-19-22'!$B$11:$B$15,$C111,'Saturday Race 3-19-22'!$AY$11:$AY$15)</f>
        <v>0</v>
      </c>
      <c r="BD111" s="174">
        <f>SUMIF('Sunday Races 4-10-22'!$B$11:$B$26,$C111,'Sunday Races 4-10-22'!$AU$11:$AU$26)</f>
        <v>0</v>
      </c>
      <c r="BE111" s="174">
        <f>SUMIF('Sunday Races 4-10-22'!$B$11:$B$26,$C111,'Sunday Races 4-10-22'!$AV$11:$AV$26)</f>
        <v>0</v>
      </c>
      <c r="BF111" s="174">
        <f>SUMIF('Sunday Races 4-10-22'!$B$11:$B$26,$C111,'Sunday Races 4-10-22'!$AW$11:$AW$26)</f>
        <v>0</v>
      </c>
      <c r="BG111" s="174">
        <f>SUMIF('Sunday Races 4-10-22'!$B$11:$B$26,$C111,'Sunday Races 4-10-22'!$AX$11:$AX$26)</f>
        <v>0</v>
      </c>
      <c r="BH111" s="174">
        <f>SUMIF('Sunday Races 4-10-22'!$B$11:$B$26,$C111,'Sunday Races 4-10-22'!$AY$11:$AY$26)</f>
        <v>0</v>
      </c>
      <c r="BI111" s="174">
        <f>SUMIF('Sunday Races 5-1-22'!$B$11:$B$28,$C111,'Sunday Races 5-1-22'!$AU$11:$AU$28)</f>
        <v>0</v>
      </c>
      <c r="BJ111" s="174">
        <f>SUMIF('Sunday Races 5-1-22'!$B$11:$B$28,$C111,'Sunday Races 5-1-22'!$AV$11:$AV$28)</f>
        <v>0</v>
      </c>
      <c r="BK111" s="174">
        <f>SUMIF('Sunday Races 5-1-22'!$B$11:$B$28,$C111,'Sunday Races 5-1-22'!$AW$11:$AW$28)</f>
        <v>0</v>
      </c>
      <c r="BL111" s="174">
        <f>SUMIF('Sunday Races 5-1-22'!$B$11:$B$28,$C111,'Sunday Races 5-1-22'!$AX$11:$AX$28)</f>
        <v>0</v>
      </c>
      <c r="BM111" s="174">
        <f>SUMIF('Sunday Races 5-1-22'!$B$11:$B$28,$C111,'Sunday Races 5-1-22'!$AY$11:$AY$28)</f>
        <v>0</v>
      </c>
      <c r="BN111" s="174">
        <f>SUMIF('Sunday Races 6-5-22'!$B$11:$B$28,$C111,'Sunday Races 6-5-22'!$AU$11:$AU$28)</f>
        <v>0</v>
      </c>
      <c r="BO111" s="174">
        <f>SUMIF('Sunday Races 6-5-22'!$B$11:$B$28,$C111,'Sunday Races 6-5-22'!$AV$11:$AV$28)</f>
        <v>0</v>
      </c>
      <c r="BP111" s="174">
        <f>SUMIF('Sunday Races 6-5-22'!$B$11:$B$28,$C111,'Sunday Races 6-5-22'!$AW$11:$AW$28)</f>
        <v>0</v>
      </c>
      <c r="BQ111" s="174">
        <f>SUMIF('Sunday Races 6-5-22'!$B$11:$B$28,$C111,'Sunday Races 6-5-22'!$AX$11:$AX$28)</f>
        <v>0</v>
      </c>
      <c r="BR111" s="174">
        <f>SUMIF('Sunday Races 6-5-22'!$B$11:$B$28,$C111,'Sunday Races 6-5-22'!$AY$11:$AY$28)</f>
        <v>0</v>
      </c>
      <c r="BS111" s="174">
        <f>SUMIF('Sunday Races 6-12-22'!$B$11:$B$24,$C111,'Sunday Races 6-12-22'!$AU$11:$AU$24)</f>
        <v>0</v>
      </c>
      <c r="BT111" s="174">
        <f>SUMIF('Sunday Races 6-12-22'!$B$11:$B$24,$C111,'Sunday Races 6-12-22'!$AV$11:$AV$24)</f>
        <v>0</v>
      </c>
      <c r="BU111" s="174">
        <f>SUMIF('Sunday Races 6-12-22'!$B$11:$B$24,$C111,'Sunday Races 6-12-22'!$AW$11:$AW$24)</f>
        <v>0</v>
      </c>
      <c r="BV111" s="174">
        <f>SUMIF('Sunday Races 6-12-22'!$B$11:$B$24,$C111,'Sunday Races 6-12-22'!$AX$11:$AX$24)</f>
        <v>0</v>
      </c>
      <c r="BW111" s="174">
        <f>SUMIF('Sunday Races 6-12-22'!$B$11:$B$24,$C111,'Sunday Races 6-12-22'!$AY$11:$AY$24)</f>
        <v>0</v>
      </c>
      <c r="BX111" s="174">
        <f>SUMIF('Saturday Races 6-18-22'!$B$11:$B$24,$C111,'Saturday Races 6-18-22'!$AU$11:$AU$24)</f>
        <v>0</v>
      </c>
      <c r="BY111" s="174">
        <f>SUMIF('Saturday Races 6-18-22'!$B$11:$B$24,$C111,'Saturday Races 6-18-22'!$AV$11:$AV$24)</f>
        <v>0</v>
      </c>
      <c r="BZ111" s="174">
        <f>SUMIF('Saturday Races 6-18-22'!$B$11:$B$24,$C111,'Saturday Races 6-18-22'!$AW$11:$AW$24)</f>
        <v>0</v>
      </c>
      <c r="CA111" s="174">
        <f>SUMIF('Saturday Races 6-18-22'!$B$11:$B$24,$C111,'Saturday Races 6-18-22'!$AX$11:$AX$24)</f>
        <v>0</v>
      </c>
      <c r="CB111" s="174">
        <f>SUMIF('Saturday Races 6-18-22'!$B$11:$B$24,$C111,'Saturday Races 6-18-22'!$AY$11:$AY$24)</f>
        <v>0</v>
      </c>
      <c r="CC111" s="174">
        <f>SUMIF('Sunday Races 7-3-22'!$B$11:$B$26,$C111,'Sunday Races 7-3-22'!$AU$11:$AU$26)</f>
        <v>0</v>
      </c>
      <c r="CD111" s="174">
        <f>SUMIF('Sunday Races 7-3-22'!$B$11:$B$26,$C111,'Sunday Races 7-3-22'!$AV$11:$AV$26)</f>
        <v>0</v>
      </c>
      <c r="CE111" s="174">
        <f>SUMIF('Sunday Races 7-3-22'!$B$11:$B$26,$C111,'Sunday Races 7-3-22'!$AW$11:$AW$26)</f>
        <v>0</v>
      </c>
      <c r="CF111" s="174">
        <f>SUMIF('Sunday Races 7-3-22'!$B$11:$B$26,$C111,'Sunday Races 7-3-22'!$AX$11:$AX$26)</f>
        <v>0</v>
      </c>
      <c r="CG111" s="174">
        <f>SUMIF('Sunday Races 7-3-22'!$B$11:$B$26,$C111,'Sunday Races 7-3-22'!$AY$11:$AY$26)</f>
        <v>0</v>
      </c>
      <c r="CH111" s="174">
        <f>SUMIF('Sunday Races 7-31-22'!$B$11:$B$26,$C111,'Sunday Races 7-31-22'!$AU$11:$AU$26)</f>
        <v>0</v>
      </c>
      <c r="CI111" s="174">
        <f>SUMIF('Sunday Races 7-31-22'!$B$11:$B$26,$C111,'Sunday Races 7-31-22'!$AV$11:$AV$26)</f>
        <v>0</v>
      </c>
      <c r="CJ111" s="174">
        <f>SUMIF('Sunday Races 7-31-22'!$B$11:$B$26,$C111,'Sunday Races 7-31-22'!$AW$11:$AW$26)</f>
        <v>0</v>
      </c>
      <c r="CK111" s="174">
        <f>SUMIF('Sunday Races 7-31-22'!$B$11:$B$26,$C111,'Sunday Races 7-31-22'!$AX$11:$AX$26)</f>
        <v>0</v>
      </c>
      <c r="CL111" s="174">
        <f>SUMIF('Sunday Races 7-31-22'!$B$11:$B$26,$C111,'Sunday Races 7-31-22'!$AY$11:$AY$26)</f>
        <v>0</v>
      </c>
      <c r="CM111" s="174">
        <f>SUMIF('Sunday Races 8-14-22'!$B$11:$B$26,$C111,'Sunday Races 8-14-22'!$AU$11:$AU$26)</f>
        <v>0</v>
      </c>
      <c r="CN111" s="174">
        <f>SUMIF('Sunday Races 8-14-22'!$B$11:$B$26,$C111,'Sunday Races 8-14-22'!$AV$11:$AV$26)</f>
        <v>0</v>
      </c>
      <c r="CO111" s="174">
        <f>SUMIF('Sunday Races 8-14-22'!$B$11:$B$26,$C111,'Sunday Races 8-14-22'!$AW$11:$AW$26)</f>
        <v>0</v>
      </c>
      <c r="CP111" s="174">
        <f>SUMIF('Sunday Races 8-14-22'!$B$11:$B$26,$C111,'Sunday Races 8-14-22'!$AX$11:$AX$26)</f>
        <v>0</v>
      </c>
      <c r="CQ111" s="174">
        <f>SUMIF('Sunday Races 8-14-22'!$B$11:$B$26,$C111,'Sunday Races 8-14-22'!$AY$11:$AY$26)</f>
        <v>0</v>
      </c>
      <c r="CR111" s="174">
        <f>SUMIF('Saturday Races 8-20-22'!$B$11:$B$26,$C111,'Saturday Races 8-20-22'!$AU$11:$AU$26)</f>
        <v>0</v>
      </c>
      <c r="CS111" s="174">
        <f>SUMIF('Saturday Races 8-20-22'!$B$11:$B$26,$C111,'Saturday Races 8-20-22'!$AV$11:$AV$26)</f>
        <v>0</v>
      </c>
      <c r="CT111" s="174">
        <f>SUMIF('Saturday Races 8-20-22'!$B$11:$B$26,$C111,'Saturday Races 8-20-22'!$AW$11:$AW$26)</f>
        <v>0</v>
      </c>
      <c r="CU111" s="174">
        <f>SUMIF('Saturday Races 8-20-22'!$B$11:$B$26,$C111,'Saturday Races 8-20-22'!$AX$11:$AX$26)</f>
        <v>0</v>
      </c>
      <c r="CV111" s="174">
        <f>SUMIF('Saturday Races 8-20-22'!$B$11:$B$26,$C111,'Saturday Races 8-20-22'!$AY$11:$AY$26)</f>
        <v>0</v>
      </c>
      <c r="CW111" s="174">
        <f>SUMIF('Sunday Races 9-11-22'!$B$11:$B$20,$C111,'Sunday Races 9-11-22'!$AU$11:$AU$20)</f>
        <v>0</v>
      </c>
      <c r="CX111" s="174">
        <f>SUMIF('Sunday Races 9-11-22'!$B$11:$B$20,$C111,'Sunday Races 9-11-22'!$AV$11:$AV$20)</f>
        <v>0</v>
      </c>
      <c r="CY111" s="174">
        <f>SUMIF('Sunday Races 9-11-22'!$B$11:$B$20,$C111,'Sunday Races 9-11-22'!$AW$11:$AW$20)</f>
        <v>0</v>
      </c>
      <c r="CZ111" s="174">
        <f>SUMIF('Sunday Races 9-11-22'!$B$11:$B$20,$C111,'Sunday Races 9-11-22'!$AX$11:$AX$20)</f>
        <v>0</v>
      </c>
      <c r="DA111" s="174">
        <f>SUMIF('Sunday Races 9-11-22'!$B$11:$B$20,$C111,'Sunday Races 9-11-22'!$AY$11:$AY$20)</f>
        <v>0</v>
      </c>
      <c r="DB111" s="174">
        <f>SUMIF('Sunday Races 10-9-22'!$B$11:$B$21,$C111,'Sunday Races 10-9-22'!$AU$11:$AU$21)</f>
        <v>0</v>
      </c>
      <c r="DC111" s="174">
        <f>SUMIF('Sunday Races 10-9-22'!$B$11:$B$21,$C111,'Sunday Races 10-9-22'!$AV$11:$AV$21)</f>
        <v>0</v>
      </c>
      <c r="DD111" s="174">
        <f>SUMIF('Sunday Races 10-9-22'!$B$11:$B$21,$C111,'Sunday Races 10-9-22'!$AW$11:$AW$21)</f>
        <v>0</v>
      </c>
      <c r="DE111" s="174">
        <f>SUMIF('Sunday Races 10-9-22'!$B$11:$B$21,$C111,'Sunday Races 10-9-22'!$AX$11:$AX$21)</f>
        <v>0</v>
      </c>
      <c r="DF111" s="174">
        <f>SUMIF('Sunday Races 10-9-22'!$B$11:$B$21,$C111,'Sunday Races 10-9-22'!$AY$11:$AY$21)</f>
        <v>0</v>
      </c>
      <c r="DG111" s="174">
        <f>SUMIF('Sunday Races 10-23-22'!$B$11:$B$22,$C111,'Sunday Races 10-23-22'!$AU$11:$AU$22)</f>
        <v>0</v>
      </c>
      <c r="DH111" s="174">
        <f>SUMIF('Sunday Races 10-23-22'!$B$11:$B$22,$C111,'Sunday Races 10-23-22'!$AV$11:$AV$22)</f>
        <v>0</v>
      </c>
      <c r="DI111" s="174">
        <f>SUMIF('Sunday Races 10-23-22'!$B$11:$B$22,$C111,'Sunday Races 10-23-22'!$AW$11:$AW$22)</f>
        <v>0</v>
      </c>
      <c r="DJ111" s="174">
        <f>SUMIF('Sunday Races 10-23-22'!$B$11:$B$22,$C111,'Sunday Races 10-23-22'!$AX$11:$AX$22)</f>
        <v>0</v>
      </c>
      <c r="DK111" s="174">
        <f>SUMIF('Sunday Races 10-23-22'!$B$11:$B$22,$C111,'Sunday Races 10-23-22'!$AY$11:$AY$22)</f>
        <v>0</v>
      </c>
      <c r="DL111" s="175"/>
      <c r="DM111" s="176"/>
      <c r="DN111" s="177">
        <f t="shared" si="108"/>
        <v>0</v>
      </c>
      <c r="DO111" s="177">
        <f t="shared" si="108"/>
        <v>0</v>
      </c>
      <c r="DP111" s="177">
        <f t="shared" si="108"/>
        <v>0</v>
      </c>
      <c r="DQ111" s="177">
        <f t="shared" si="108"/>
        <v>0</v>
      </c>
      <c r="DR111" s="177">
        <f t="shared" si="108"/>
        <v>0</v>
      </c>
      <c r="DS111" s="177">
        <f t="shared" si="108"/>
        <v>0</v>
      </c>
      <c r="DT111" s="177">
        <f t="shared" si="108"/>
        <v>0</v>
      </c>
      <c r="DU111" s="177">
        <f t="shared" si="108"/>
        <v>0</v>
      </c>
      <c r="DV111" s="177">
        <f t="shared" si="108"/>
        <v>0</v>
      </c>
      <c r="DW111" s="177">
        <f t="shared" si="108"/>
        <v>0</v>
      </c>
      <c r="DX111" s="177">
        <f t="shared" si="109"/>
        <v>0</v>
      </c>
      <c r="DY111" s="177">
        <f t="shared" si="109"/>
        <v>0</v>
      </c>
      <c r="DZ111" s="177">
        <f t="shared" si="109"/>
        <v>0</v>
      </c>
      <c r="EA111" s="177">
        <f t="shared" si="109"/>
        <v>0</v>
      </c>
      <c r="EB111" s="177">
        <f t="shared" si="109"/>
        <v>0</v>
      </c>
      <c r="EC111" s="177">
        <f t="shared" si="109"/>
        <v>0</v>
      </c>
      <c r="ED111" s="177">
        <f t="shared" si="109"/>
        <v>0</v>
      </c>
      <c r="EE111" s="177">
        <f t="shared" si="109"/>
        <v>0</v>
      </c>
      <c r="EF111" s="177">
        <f t="shared" si="109"/>
        <v>0</v>
      </c>
      <c r="EG111" s="177">
        <f t="shared" si="109"/>
        <v>0</v>
      </c>
      <c r="EH111" s="177">
        <f t="shared" si="110"/>
        <v>0</v>
      </c>
      <c r="EI111" s="177">
        <f t="shared" si="110"/>
        <v>0</v>
      </c>
      <c r="EJ111" s="177">
        <f t="shared" si="110"/>
        <v>0</v>
      </c>
      <c r="EK111" s="177">
        <f t="shared" si="110"/>
        <v>0</v>
      </c>
      <c r="EL111" s="177">
        <f t="shared" si="110"/>
        <v>0</v>
      </c>
      <c r="EM111" s="177">
        <f t="shared" si="110"/>
        <v>0</v>
      </c>
      <c r="EN111" s="177">
        <f t="shared" si="110"/>
        <v>0</v>
      </c>
      <c r="EO111" s="177">
        <f t="shared" si="110"/>
        <v>0</v>
      </c>
      <c r="EP111" s="177">
        <f t="shared" si="110"/>
        <v>0</v>
      </c>
      <c r="EQ111" s="177">
        <f t="shared" si="110"/>
        <v>0</v>
      </c>
      <c r="ER111" s="177">
        <f t="shared" si="111"/>
        <v>0</v>
      </c>
      <c r="ES111" s="177">
        <f t="shared" si="111"/>
        <v>0</v>
      </c>
      <c r="ET111" s="177">
        <f t="shared" si="111"/>
        <v>0</v>
      </c>
      <c r="EU111" s="177">
        <f t="shared" si="111"/>
        <v>0</v>
      </c>
      <c r="EV111" s="177">
        <f t="shared" si="111"/>
        <v>0</v>
      </c>
      <c r="EW111" s="177">
        <f t="shared" si="111"/>
        <v>0</v>
      </c>
      <c r="EX111" s="177">
        <f t="shared" si="111"/>
        <v>0</v>
      </c>
      <c r="EY111" s="177">
        <f t="shared" si="111"/>
        <v>0</v>
      </c>
      <c r="EZ111" s="177">
        <f t="shared" si="111"/>
        <v>0</v>
      </c>
      <c r="FA111" s="177">
        <f t="shared" si="111"/>
        <v>0</v>
      </c>
      <c r="FB111" s="177">
        <f t="shared" si="112"/>
        <v>0</v>
      </c>
      <c r="FC111" s="177">
        <f t="shared" si="112"/>
        <v>0</v>
      </c>
      <c r="FD111" s="177">
        <f t="shared" si="112"/>
        <v>0</v>
      </c>
      <c r="FE111" s="177">
        <f t="shared" si="112"/>
        <v>0</v>
      </c>
      <c r="FF111" s="177">
        <f t="shared" si="112"/>
        <v>0</v>
      </c>
      <c r="FG111" s="177">
        <f t="shared" si="112"/>
        <v>0</v>
      </c>
      <c r="FH111" s="177">
        <f t="shared" si="112"/>
        <v>0</v>
      </c>
      <c r="FI111" s="177">
        <f t="shared" si="112"/>
        <v>0</v>
      </c>
      <c r="FJ111" s="177">
        <f t="shared" si="112"/>
        <v>0</v>
      </c>
      <c r="FK111" s="177">
        <f t="shared" si="112"/>
        <v>0</v>
      </c>
      <c r="FL111" s="177">
        <f t="shared" si="113"/>
        <v>0</v>
      </c>
      <c r="FM111" s="177">
        <f t="shared" si="113"/>
        <v>0</v>
      </c>
      <c r="FN111" s="177">
        <f t="shared" si="113"/>
        <v>0</v>
      </c>
      <c r="FO111" s="177">
        <f t="shared" si="113"/>
        <v>0</v>
      </c>
      <c r="FP111" s="177">
        <f t="shared" si="113"/>
        <v>0</v>
      </c>
      <c r="FQ111" s="177">
        <f t="shared" si="113"/>
        <v>0</v>
      </c>
      <c r="FR111" s="177">
        <f t="shared" si="113"/>
        <v>0</v>
      </c>
      <c r="FS111" s="177">
        <f t="shared" si="113"/>
        <v>0</v>
      </c>
      <c r="FT111" s="177">
        <f t="shared" si="113"/>
        <v>0</v>
      </c>
      <c r="FU111" s="177">
        <f t="shared" si="113"/>
        <v>0</v>
      </c>
      <c r="FV111" s="177">
        <f t="shared" si="113"/>
        <v>0</v>
      </c>
      <c r="FW111" s="177">
        <f t="shared" si="113"/>
        <v>0</v>
      </c>
      <c r="FX111" s="177">
        <f t="shared" si="113"/>
        <v>0</v>
      </c>
      <c r="FY111" s="177">
        <f t="shared" si="113"/>
        <v>0</v>
      </c>
      <c r="FZ111" s="177">
        <f t="shared" si="113"/>
        <v>0</v>
      </c>
      <c r="GA111" s="177"/>
      <c r="GB111" s="229">
        <f t="shared" si="106"/>
        <v>0</v>
      </c>
      <c r="GC111" s="229">
        <f t="shared" si="107"/>
        <v>0</v>
      </c>
      <c r="GD111" s="174">
        <f>SUMIF('One Day 12-04-21 Scots'!$B$11:$B$24,$C111,'One Day 12-04-21 Scots'!$AU$11:$AU$24)</f>
        <v>0</v>
      </c>
      <c r="GE111" s="174">
        <f>SUMIF('One Day 12-04-21 Scots'!$B$11:$B$24,$C111,'One Day 12-04-21 Scots'!$AV$11:$AV$24)</f>
        <v>0</v>
      </c>
      <c r="GF111" s="174">
        <f>SUMIF('One Day 12-04-21 Scots'!$B$11:$B$24,$C111,'One Day 12-04-21 Scots'!$AW$11:$AW$24)</f>
        <v>0</v>
      </c>
      <c r="GG111" s="174">
        <f>SUMIF('One Day 12-04-21 Scots'!$B$11:$B$24,$C111,'One Day 12-04-21 Scots'!$AX$11:$AX$24)</f>
        <v>0</v>
      </c>
      <c r="GH111" s="174">
        <f>SUMIF('One Day 12-04-21 Scots'!$B$11:$B$24,$C111,'One Day 12-04-21 Scots'!$AY$11:$AY$24)</f>
        <v>0</v>
      </c>
      <c r="GI111" s="174">
        <f>SUMIF('One Day 12-04-21 Thistles'!$B$11:$B$25,$C111,'One Day 12-04-21 Thistles'!$AU$11:$AU$25)</f>
        <v>0</v>
      </c>
      <c r="GJ111" s="174">
        <f>SUMIF('One Day 12-04-21 Thistles'!$B$11:$B$25,$C111,'One Day 12-04-21 Thistles'!$AV$11:$AV$25)</f>
        <v>0</v>
      </c>
      <c r="GK111" s="174">
        <f>SUMIF('One Day 12-04-21 Thistles'!$B$11:$B$25,$C111,'One Day 12-04-21 Thistles'!$AW$11:$AW$25)</f>
        <v>0</v>
      </c>
      <c r="GL111" s="174">
        <f>SUMIF('One Day 12-04-21 Thistles'!$B$11:$B$25,$C111,'One Day 12-04-21 Thistles'!$AX$11:$AX$25)</f>
        <v>0</v>
      </c>
      <c r="GM111" s="174">
        <f>SUMIF('One Day 12-04-21 Thistles'!$B$11:$B$25,$C111,'One Day 12-04-21 Thistles'!$AY$11:$AY$25)</f>
        <v>0</v>
      </c>
      <c r="GN111" s="174">
        <f>SUMIF('Chili One Day 2-12-22 Scots'!$B$11:$B$27,$C111,'Chili One Day 2-12-22 Scots'!$AU$11:$AU$27)</f>
        <v>0</v>
      </c>
      <c r="GO111" s="174">
        <f>SUMIF('Chili One Day 2-12-22 Scots'!$B$11:$B$27,$C111,'Chili One Day 2-12-22 Scots'!$AV$11:$AV$27)</f>
        <v>0</v>
      </c>
      <c r="GP111" s="174">
        <f>SUMIF('Chili One Day 2-12-22 Scots'!$B$11:$B$27,$C111,'Chili One Day 2-12-22 Scots'!$AW$11:$AW$27)</f>
        <v>0</v>
      </c>
      <c r="GQ111" s="174">
        <f>SUMIF('Chili One Day 2-12-22 Scots'!$B$11:$B$27,$C111,'Chili One Day 2-12-22 Scots'!$AX$11:$AX$27)</f>
        <v>0</v>
      </c>
      <c r="GR111" s="174">
        <f>SUMIF('Chili One Day 2-12-22 Scots'!$B$11:$B$27,$C111,'Chili One Day 2-12-22 Scots'!$AY$11:$AY$27)</f>
        <v>0</v>
      </c>
      <c r="GS111" s="174">
        <f>SUMIF('Chili One Day 2-12-22 Thistles'!$B$11:$B$27,$C111,'Chili One Day 2-12-22 Thistles'!$AU$11:$AU$27)</f>
        <v>0</v>
      </c>
      <c r="GT111" s="174">
        <f>SUMIF('Chili One Day 2-12-22 Thistles'!$B$11:$B$27,$C111,'Chili One Day 2-12-22 Thistles'!$AV$11:$AV$27)</f>
        <v>0</v>
      </c>
      <c r="GU111" s="174">
        <f>SUMIF('Chili One Day 2-12-22 Thistles'!$B$11:$B$27,$C111,'Chili One Day 2-12-22 Thistles'!$AW$11:$AW$27)</f>
        <v>0</v>
      </c>
      <c r="GV111" s="174">
        <f>SUMIF('Chili One Day 2-12-22 Thistles'!$B$11:$B$27,$C111,'Chili One Day 2-12-22 Thistles'!$AX$11:$AX$27)</f>
        <v>0</v>
      </c>
      <c r="GW111" s="174">
        <f>SUMIF('Chili One Day 2-12-22 Thistles'!$B$11:$B$27,$C111,'Chili One Day 2-12-22 Thistles'!$AY$11:$AY$27)</f>
        <v>0</v>
      </c>
      <c r="GX111" s="174">
        <f>SUMIF('Ironman One Day 3-5-22 FS'!$B$11:$B$26,$C111,'Ironman One Day 3-5-22 FS'!$AU$11:$AU$26)</f>
        <v>0</v>
      </c>
      <c r="GY111" s="174">
        <f>SUMIF('Ironman One Day 3-5-22 FS'!$B$11:$B$26,$C111,'Ironman One Day 3-5-22 FS'!$AV$11:$AV$26)</f>
        <v>0</v>
      </c>
      <c r="GZ111" s="174">
        <f>SUMIF('Ironman One Day 3-5-22 FS'!$B$11:$B$26,$C111,'Ironman One Day 3-5-22 FS'!$AW$11:$AW$26)</f>
        <v>0</v>
      </c>
      <c r="HA111" s="174">
        <f>SUMIF('Ironman One Day 3-5-22 FS'!$B$11:$B$26,$C111,'Ironman One Day 3-5-22 FS'!$AX$11:$AX$26)</f>
        <v>0</v>
      </c>
      <c r="HB111" s="174">
        <f>SUMIF('Ironman One Day 3-5-22 FS'!$B$11:$B$26,$C111,'Ironman One Day 3-5-22 FS'!$AY$11:$AY$26)</f>
        <v>0</v>
      </c>
      <c r="HC111" s="174">
        <f>SUMIF('Ironman One Day 3-5-22 420'!$B$11:$B$26,$C111,'Ironman One Day 3-5-22 420'!$AU$11:$AU$26)</f>
        <v>0</v>
      </c>
      <c r="HD111" s="174">
        <f>SUMIF('Ironman One Day 3-5-22 420'!$B$11:$B$26,$C111,'Ironman One Day 3-5-22 420'!$AV$11:$AV$26)</f>
        <v>0</v>
      </c>
      <c r="HE111" s="174">
        <f>SUMIF('Ironman One Day 3-5-22 420'!$B$11:$B$26,$C111,'Ironman One Day 3-5-22 420'!$AW$11:$AW$26)</f>
        <v>0</v>
      </c>
      <c r="HF111" s="174">
        <f>SUMIF('Ironman One Day 3-5-22 420'!$B$11:$B$26,$C111,'Ironman One Day 3-5-22 420'!$AX$11:$AX$26)</f>
        <v>0</v>
      </c>
      <c r="HG111" s="174">
        <f>SUMIF('Ironman One Day 3-5-22 420'!$B$11:$B$26,$C111,'Ironman One Day 3-5-22 420'!$AY$11:$AY$26)</f>
        <v>0</v>
      </c>
      <c r="HH111" s="174">
        <f>SUMIF('Easter One Day 4-16-22 FS'!$B$11:$B$25,$C111,'Easter One Day 4-16-22 FS'!$AU$11:$AU$25)</f>
        <v>0</v>
      </c>
      <c r="HI111" s="174">
        <f>SUMIF('Easter One Day 4-16-22 FS'!$B$11:$B$25,$C111,'Easter One Day 4-16-22 FS'!$AV$11:$AV$25)</f>
        <v>0</v>
      </c>
      <c r="HJ111" s="174">
        <f>SUMIF('Easter One Day 4-16-22 FS'!$B$11:$B$25,$C111,'Easter One Day 4-16-22 FS'!$AW$11:$AW$25)</f>
        <v>0</v>
      </c>
      <c r="HK111" s="174">
        <f>SUMIF('Easter One Day 4-16-22 FS'!$B$11:$B$25,$C111,'Easter One Day 4-16-22 FS'!$AX$11:$AX$25)</f>
        <v>0</v>
      </c>
      <c r="HL111" s="174">
        <f>SUMIF('Easter One Day 4-16-22 FS'!$B$11:$B$25,$C111,'Easter One Day 4-16-22 FS'!$AY$11:$AY$25)</f>
        <v>0</v>
      </c>
      <c r="HM111" s="174">
        <f>SUMIF('Easter One Day 4-16-22 TH'!$B$11:$B$25,$C111,'Easter One Day 4-16-22 TH'!$AU$11:$AU$25)</f>
        <v>0</v>
      </c>
      <c r="HN111" s="174">
        <f>SUMIF('Easter One Day 4-16-22 TH'!$B$11:$B$25,$C111,'Easter One Day 4-16-22 TH'!$AV$11:$AV$25)</f>
        <v>0</v>
      </c>
      <c r="HO111" s="174">
        <f>SUMIF('Easter One Day 4-16-22 TH'!$B$11:$B$25,$C111,'Easter One Day 4-16-22 TH'!$AW$11:$AW$25)</f>
        <v>0</v>
      </c>
      <c r="HP111" s="174">
        <f>SUMIF('Easter One Day 4-16-22 TH'!$B$11:$B$25,$C111,'Easter One Day 4-16-22 TH'!$AX$11:$AX$25)</f>
        <v>0</v>
      </c>
      <c r="HQ111" s="174">
        <f>SUMIF('Easter One Day 4-16-22 TH'!$B$11:$B$25,$C111,'Easter One Day 4-16-22 TH'!$AY$11:$AY$25)</f>
        <v>0</v>
      </c>
      <c r="HR111" s="174">
        <f>SUMIF('Long Distance Race 5-7-22'!$B$11:$B$25,$C111,'Long Distance Race 5-7-22'!$AU$11:$AU$25)</f>
        <v>0</v>
      </c>
      <c r="HS111" s="174">
        <f>SUMIF('Long Distance Race 5-7-22'!$B$11:$B$18,$C111,'Long Distance Race 5-7-22'!$AV$11:$AV$18)</f>
        <v>0</v>
      </c>
      <c r="HT111" s="174">
        <f>SUMIF('Long Distance Race 5-7-22'!$B$11:$B$18,$C111,'Long Distance Race 5-7-22'!$AW$11:$AW$18)</f>
        <v>0</v>
      </c>
      <c r="HU111" s="174">
        <f>SUMIF('Long Distance Race 5-7-22'!$B$11:$B$18,$C111,'Long Distance Race 5-7-22'!$AX$11:$AX$18)</f>
        <v>0</v>
      </c>
      <c r="HV111" s="174">
        <f>SUMIF('Long Distance Race 5-7-22'!$B$11:$B$18,$C111,'Long Distance Race 5-7-22'!$AY$11:$AY$18)</f>
        <v>0</v>
      </c>
      <c r="HW111" s="174">
        <f>SUMIF('Memorial Day Regatta 5-28-22 Op'!$B$11:$B$25,$C111,'Memorial Day Regatta 5-28-22 Op'!$AU$11:$AU$25)</f>
        <v>0</v>
      </c>
      <c r="HX111" s="174">
        <f>SUMIF('Memorial Day Regatta 5-28-22 Op'!$B$11:$B$18,$C111,'Memorial Day Regatta 5-28-22 Op'!$AV$11:$AV$18)</f>
        <v>0</v>
      </c>
      <c r="HY111" s="174">
        <f>SUMIF('Memorial Day Regatta 5-28-22 Op'!$B$11:$B$18,$C111,'Memorial Day Regatta 5-28-22 Op'!$AW$11:$AW$18)</f>
        <v>0</v>
      </c>
      <c r="HZ111" s="174">
        <f>SUMIF('Memorial Day Regatta 5-28-22 Op'!$B$11:$B$18,$C111,'Memorial Day Regatta 5-28-22 Op'!$AX$11:$AX$18)</f>
        <v>0</v>
      </c>
      <c r="IA111" s="174">
        <f>SUMIF('Memorial Day Regatta 5-28-22 Op'!$B$11:$B$18,$C111,'Memorial Day Regatta 5-28-22 Op'!$AY$11:$AY$18)</f>
        <v>0</v>
      </c>
      <c r="IB111" s="174">
        <f>SUMIF('Caldwell Cup 6-25-22 TH'!$B$11:$B$25,$C111,'Caldwell Cup 6-25-22 TH'!$AU$11:$AU$25)</f>
        <v>0</v>
      </c>
      <c r="IC111" s="174">
        <f>SUMIF('Caldwell Cup 6-25-22 TH'!$B$11:$B$25,$C111,'Caldwell Cup 6-25-22 TH'!$AV$11:$AV$25)</f>
        <v>0</v>
      </c>
      <c r="ID111" s="174">
        <f>SUMIF('Caldwell Cup 6-25-22 TH'!$B$11:$B$25,$C111,'Caldwell Cup 6-25-22 TH'!$AW$11:$AW$25)</f>
        <v>0</v>
      </c>
      <c r="IE111" s="174">
        <f>SUMIF('Caldwell Cup 6-25-22 TH'!$B$11:$B$25,$C111,'Caldwell Cup 6-25-22 TH'!$AX$11:$AX$25)</f>
        <v>0</v>
      </c>
      <c r="IF111" s="174">
        <f>SUMIF('Caldwell Cup 6-25-22 TH'!$B$11:$B$25,$C111,'Caldwell Cup 6-25-22 TH'!$AY$11:$AY$25)</f>
        <v>0</v>
      </c>
      <c r="IG111" s="174">
        <f>SUMIF('Caldwell Cup 6-25-22 FS'!$B$11:$B$21,$C111,'Caldwell Cup 6-25-22 FS'!$AU$11:$AU$21)</f>
        <v>0</v>
      </c>
      <c r="IH111" s="174">
        <f>SUMIF('Caldwell Cup 6-25-22 FS'!$B$11:$B$21,$C111,'Caldwell Cup 6-25-22 FS'!$AV$11:$AV$21)</f>
        <v>0</v>
      </c>
      <c r="II111" s="174">
        <f>SUMIF('Caldwell Cup 6-25-22 FS'!$B$11:$B$21,$C111,'Caldwell Cup 6-25-22 FS'!$AW$11:$AW$21)</f>
        <v>0</v>
      </c>
      <c r="IJ111" s="174">
        <f>SUMIF('Caldwell Cup 6-25-22 FS'!$B$11:$B$21,$C111,'Caldwell Cup 6-25-22 FS'!$AX$11:$AX$21)</f>
        <v>0</v>
      </c>
      <c r="IK111" s="174">
        <f>SUMIF('Caldwell Cup 6-25-22 FS'!$B$11:$B$21,$C111,'Caldwell Cup 6-25-22 FS'!$AY$11:$AY$21)</f>
        <v>0</v>
      </c>
      <c r="IL111" s="174">
        <f>SUMIF('Caldwell Cup 6-25-22 Lasers'!$B$11:$B$23,$C111,'Caldwell Cup 6-25-22 Lasers'!$AU$11:$AU$23)</f>
        <v>0</v>
      </c>
      <c r="IM111" s="174">
        <f>SUMIF('Caldwell Cup 6-25-22 Lasers'!$B$11:$B$23,$C111,'Caldwell Cup 6-25-22 Lasers'!$AV$11:$AV$23)</f>
        <v>0</v>
      </c>
      <c r="IN111" s="174">
        <f>SUMIF('Caldwell Cup 6-25-22 Lasers'!$B$11:$B$23,$C111,'Caldwell Cup 6-25-22 Lasers'!$AW$11:$AW$23)</f>
        <v>0</v>
      </c>
      <c r="IO111" s="174">
        <f>SUMIF('Caldwell Cup 6-25-22 Lasers'!$B$11:$B$23,$C111,'Caldwell Cup 6-25-22 Lasers'!$AX$11:$AX$23)</f>
        <v>0</v>
      </c>
      <c r="IP111" s="174">
        <f>SUMIF('Caldwell Cup 6-25-22 Lasers'!$B$11:$B$23,$C111,'Caldwell Cup 6-25-22 Lasers'!$AY$11:$AY$23)</f>
        <v>0</v>
      </c>
      <c r="IQ111" s="174">
        <f>SUMIF('Labor Day Regatta 9-3-22 FS'!$B$11:$B$30,$C111,'Labor Day Regatta 9-3-22 FS'!$AU$11:$AU$30)</f>
        <v>0</v>
      </c>
      <c r="IR111" s="174">
        <f>SUMIF('Labor Day Regatta 9-3-22 FS'!$B$11:$B$30,$C111,'Labor Day Regatta 9-3-22 FS'!$AV$11:$AV$30)</f>
        <v>0</v>
      </c>
      <c r="IS111" s="174">
        <f>SUMIF('Labor Day Regatta 9-3-22 FS'!$B$11:$B$30,$C111,'Labor Day Regatta 9-3-22 FS'!$AW$11:$AW$30)</f>
        <v>0</v>
      </c>
      <c r="IT111" s="174">
        <f>SUMIF('Labor Day Regatta 9-3-22 FS'!$B$11:$B$30,$C111,'Labor Day Regatta 9-3-22 FS'!$AX$11:$AX$30)</f>
        <v>0</v>
      </c>
      <c r="IU111" s="174">
        <f>SUMIF('Labor Day Regatta 9-3-22 FS'!$B$11:$B$30,$C111,'Labor Day Regatta 9-3-22 FS'!$AY$11:$AY$30)</f>
        <v>0</v>
      </c>
      <c r="IV111" s="174">
        <f>SUMIF('2022-09-17 Leukemia Cup FS'!$B$11:$B$26,$C111,'2022-09-17 Leukemia Cup FS'!$AU$11:$AU$26)</f>
        <v>0</v>
      </c>
      <c r="IW111" s="174">
        <f>SUMIF('2022-09-17 Leukemia Cup FS'!$B$11:$B$26,$C111,'2022-09-17 Leukemia Cup FS'!$AV$11:$AV$26)</f>
        <v>0</v>
      </c>
      <c r="IX111" s="174">
        <f>SUMIF('2022-09-17 Leukemia Cup FS'!$B$11:$B$26,$C111,'2022-09-17 Leukemia Cup FS'!$AW$11:$AW$26)</f>
        <v>0</v>
      </c>
      <c r="IY111" s="174">
        <f>SUMIF('2022-09-17 Leukemia Cup FS'!$B$11:$B$26,$C111,'2022-09-17 Leukemia Cup FS'!$AX$11:$AX$26)</f>
        <v>0</v>
      </c>
      <c r="IZ111" s="174">
        <f>SUMIF('2022-09-17 Leukemia Cup FS'!$B$11:$B$26,$C111,'2022-09-17 Leukemia Cup FS'!$AY$11:$AY$26)</f>
        <v>0</v>
      </c>
      <c r="JA111" s="174">
        <f>SUMIF('2022-09-17 Leukemia Cup TH'!$B$11:$B$28,$C111,'2022-09-17 Leukemia Cup TH'!$AU$11:$AU$28)</f>
        <v>0</v>
      </c>
      <c r="JB111" s="174">
        <f>SUMIF('2022-09-17 Leukemia Cup TH'!$B$11:$B$28,$C111,'2022-09-17 Leukemia Cup TH'!$AV$11:$AV$28)</f>
        <v>0</v>
      </c>
      <c r="JC111" s="174">
        <f>SUMIF('2022-09-17 Leukemia Cup TH'!$B$11:$B$28,$C111,'2022-09-17 Leukemia Cup TH'!$AW$11:$AW$28)</f>
        <v>0</v>
      </c>
      <c r="JD111" s="174">
        <f>SUMIF('2022-09-17 Leukemia Cup TH'!$B$11:$B$28,$C111,'2022-09-17 Leukemia Cup TH'!$AX$11:$AX$28)</f>
        <v>0</v>
      </c>
      <c r="JE111" s="174">
        <f>SUMIF('2022-09-17 Leukemia Cup TH'!$B$11:$B$28,$C111,'2022-09-17 Leukemia Cup TH'!$AY$11:$AY$28)</f>
        <v>0</v>
      </c>
      <c r="JF111" s="174">
        <f>SUMIF('Smith-Berry LDR 9-24-22'!$B$11:$B$30,$C111,'Smith-Berry LDR 9-24-22'!$AU$11:$AU$30)</f>
        <v>0</v>
      </c>
      <c r="JG111" s="174">
        <f>SUMIF('Smith-Berry LDR 9-24-22'!$B$11:$B$30,$C111,'Smith-Berry LDR 9-24-22'!$AV$11:$AV$30)</f>
        <v>0</v>
      </c>
      <c r="JH111" s="174">
        <f>SUMIF('Smith-Berry LDR 9-24-22'!$B$11:$B$30,$C111,'Smith-Berry LDR 9-24-22'!$AW$11:$AW$30)</f>
        <v>0</v>
      </c>
      <c r="JI111" s="174">
        <f>SUMIF('Smith-Berry LDR 9-24-22'!$B$11:$B$30,$C111,'Smith-Berry LDR 9-24-22'!$AX$11:$AX$30)</f>
        <v>0</v>
      </c>
      <c r="JJ111" s="174">
        <f>SUMIF('Smith-Berry LDR 9-24-22'!$B$11:$B$30,$C111,'Smith-Berry LDR 9-24-22'!$AY$11:$AY$30)</f>
        <v>0</v>
      </c>
      <c r="JK111" s="174">
        <f>SUMIF('Great Scot 10-1-22 Cham'!$B$11:$B$38,$C111,'Great Scot 10-1-22 Cham'!$AU$11:$AU$38)</f>
        <v>0</v>
      </c>
      <c r="JL111" s="174">
        <f>SUMIF('Great Scot 10-1-22 Cham'!$B$11:$B$38,$C111,'Great Scot 10-1-22 Cham'!$AV$11:$AV$38)</f>
        <v>0</v>
      </c>
      <c r="JM111" s="174">
        <f>SUMIF('Great Scot 10-1-22 Cham'!$B$11:$B$38,$C111,'Great Scot 10-1-22 Cham'!$AW$11:$AW$38)</f>
        <v>0</v>
      </c>
      <c r="JN111" s="174">
        <f>SUMIF('Great Scot 10-1-22 Cham'!$B$11:$B$38,$C111,'Great Scot 10-1-22 Cham'!$AX$11:$AX$38)</f>
        <v>0</v>
      </c>
      <c r="JO111" s="174">
        <f>SUMIF('Great Scot 10-1-22 Cham'!$B$11:$B$38,$C111,'Great Scot 10-1-22 Cham'!$AY$11:$AY$38)</f>
        <v>0</v>
      </c>
      <c r="JP111" s="174">
        <f>SUMIF('Great Scot 10-1-22 Chal'!$B$11:$B$28,$C111,'Great Scot 10-1-22 Chal'!$AU$11:$AU$28)</f>
        <v>0</v>
      </c>
      <c r="JQ111" s="174">
        <f>SUMIF('Great Scot 10-1-22 Chal'!$B$11:$B$28,$C111,'Great Scot 10-1-22 Chal'!$AV$11:$AV$28)</f>
        <v>0</v>
      </c>
      <c r="JR111" s="174">
        <f>SUMIF('Great Scot 10-1-22 Chal'!$B$11:$B$28,$C111,'Great Scot 10-1-22 Chal'!$AW$11:$AW$28)</f>
        <v>0</v>
      </c>
      <c r="JS111" s="174">
        <f>SUMIF('Great Scot 10-1-22 Chal'!$B$11:$B$28,$C111,'Great Scot 10-1-22 Chal'!$AX$11:$AX$28)</f>
        <v>0</v>
      </c>
      <c r="JT111" s="174">
        <f>SUMIF('Great Scot 10-1-22 Chal'!$B$11:$B$28,$C111,'Great Scot 10-1-22 Chal'!$AY$11:$AY$28)</f>
        <v>0</v>
      </c>
      <c r="JU111" s="174">
        <f>SUMIF('Great Pumpkin Regatta 10-15-22'!$B$11:$B$54,$C111,'Great Pumpkin Regatta 10-15-22'!$AU$11:$AU$54)</f>
        <v>0</v>
      </c>
      <c r="JV111" s="174">
        <f>SUMIF('Great Pumpkin Regatta 10-15-22'!$B$11:$B$54,$C111,'Great Pumpkin Regatta 10-15-22'!$AV$11:$AV$54)</f>
        <v>0</v>
      </c>
      <c r="JW111" s="174">
        <f>SUMIF('Great Pumpkin Regatta 10-15-22'!$B$11:$B$54,$C111,'Great Pumpkin Regatta 10-15-22'!$AW$11:$AW$54)</f>
        <v>0</v>
      </c>
      <c r="JX111" s="174">
        <f>SUMIF('Great Pumpkin Regatta 10-15-22'!$B$11:$B$54,$C111,'Great Pumpkin Regatta 10-15-22'!$AX$11:$AX$54)</f>
        <v>0</v>
      </c>
      <c r="JY111" s="174">
        <f>SUMIF('Great Pumpkin Regatta 10-15-22'!$B$11:$B$54,$C111,'Great Pumpkin Regatta 10-15-22'!$AY$11:$AY$54)</f>
        <v>0</v>
      </c>
      <c r="JZ111" s="174">
        <f>SUMIF('One Day Regatta 10-29-22 FS'!$B$11:$B$19,$C111,'One Day Regatta 10-29-22 FS'!$AU$11:$AU$19)</f>
        <v>0</v>
      </c>
      <c r="KA111" s="174">
        <f>SUMIF('One Day Regatta 10-29-22 FS'!$B$11:$B$19,$C111,'One Day Regatta 10-29-22 FS'!$AV$11:$AV$19)</f>
        <v>0</v>
      </c>
      <c r="KB111" s="174">
        <f>SUMIF('One Day Regatta 10-29-22 FS'!$B$11:$B$19,$C111,'One Day Regatta 10-29-22 FS'!$AW$11:$AW$19)</f>
        <v>0</v>
      </c>
      <c r="KC111" s="174">
        <f>SUMIF('One Day Regatta 10-29-22 FS'!$B$11:$B$19,$C111,'One Day Regatta 10-29-22 FS'!$AX$11:$AX$19)</f>
        <v>0</v>
      </c>
      <c r="KD111" s="174">
        <f>SUMIF('One Day Regatta 10-29-22 FS'!$B$11:$B$19,$C111,'One Day Regatta 10-29-22 FS'!$AY$11:$AY$19)</f>
        <v>0</v>
      </c>
    </row>
    <row r="112" spans="1:290" ht="15" customHeight="1" x14ac:dyDescent="0.2">
      <c r="A112" s="400" t="s">
        <v>1369</v>
      </c>
      <c r="B112" s="134">
        <f t="shared" si="69"/>
        <v>36</v>
      </c>
      <c r="C112" s="170" t="s">
        <v>474</v>
      </c>
      <c r="D112" s="171">
        <f t="shared" si="101"/>
        <v>0</v>
      </c>
      <c r="E112" s="172">
        <f t="shared" si="102"/>
        <v>0</v>
      </c>
      <c r="F112" s="171">
        <f t="shared" si="103"/>
        <v>0</v>
      </c>
      <c r="G112" s="171">
        <v>0</v>
      </c>
      <c r="H112" s="171">
        <f t="shared" si="104"/>
        <v>0</v>
      </c>
      <c r="I112" s="173">
        <f t="shared" si="105"/>
        <v>0</v>
      </c>
      <c r="J112" s="173"/>
      <c r="K112" s="174">
        <f>SUMIF('Saturday Race 11-06-21'!$B$11:$B$21,$C112,'Saturday Race 11-06-21'!$AU$11:$AU$21)</f>
        <v>0</v>
      </c>
      <c r="L112" s="174">
        <f>SUMIF('Saturday Race 11-06-21'!$B$11:$B$21,$C112,'Saturday Race 11-06-21'!$AV$11:$AV$21)</f>
        <v>0</v>
      </c>
      <c r="M112" s="174">
        <f>SUMIF('Saturday Race 11-06-21'!$B$11:$B$21,$C112,'Saturday Race 11-06-21'!$AW$11:$AW$21)</f>
        <v>0</v>
      </c>
      <c r="N112" s="174">
        <f>SUMIF('Saturday Race 11-06-21'!$B$11:$B$21,$C112,'Saturday Race 11-06-21'!$AX$11:$AX$21)</f>
        <v>0</v>
      </c>
      <c r="O112" s="174">
        <f>SUMIF('Saturday Race 11-06-21'!$B$11:$B$21,$C112,'Saturday Race 11-06-21'!$AY$11:$AY$21)</f>
        <v>0</v>
      </c>
      <c r="P112" s="174">
        <f>SUMIF('Saturday Race 11-20-21'!$B$11:$B$20,$C112,'Saturday Race 11-20-21'!$AU$11:$AU$20)</f>
        <v>0</v>
      </c>
      <c r="Q112" s="174">
        <f>SUMIF('Saturday Race 11-20-21'!$B$11:$B$20,$C112,'Saturday Race 11-20-21'!$AV$11:$AV$20)</f>
        <v>0</v>
      </c>
      <c r="R112" s="174">
        <f>SUMIF('Saturday Race 11-20-21'!$B$11:$B$20,$C112,'Saturday Race 11-20-21'!$AW$11:$AW$20)</f>
        <v>0</v>
      </c>
      <c r="S112" s="174">
        <f>SUMIF('Saturday Race 11-20-21'!$B$11:$B$20,$C112,'Saturday Race 11-20-21'!$AX$11:$AX$20)</f>
        <v>0</v>
      </c>
      <c r="T112" s="174">
        <f>SUMIF('Saturday Race 11-20-21'!$B$11:$B$20,$C112,'Saturday Race 11-20-21'!$AY$11:$AY$20)</f>
        <v>0</v>
      </c>
      <c r="U112" s="174">
        <f>SUMIF('Saturday Race 1-08-22'!$B$11:$B$20,$C112,'Saturday Race 1-08-22'!$AU$11:$AU$20)</f>
        <v>0</v>
      </c>
      <c r="V112" s="174">
        <f>SUMIF('Saturday Race 1-08-22'!$B$11:$B$20,$C112,'Saturday Race 1-08-22'!$AV$11:$AV$20)</f>
        <v>0</v>
      </c>
      <c r="W112" s="174">
        <f>SUMIF('Saturday Race 1-08-22'!$B$11:$B$20,$C112,'Saturday Race 1-08-22'!$AW$11:$AW$20)</f>
        <v>0</v>
      </c>
      <c r="X112" s="174">
        <f>SUMIF('Saturday Race 1-08-22'!$B$11:$B$20,$C112,'Saturday Race 1-08-22'!$AX$11:$AX$20)</f>
        <v>0</v>
      </c>
      <c r="Y112" s="174">
        <f>SUMIF('Saturday Race 1-08-22'!$B$11:$B$20,$C112,'Saturday Race 1-08-22'!$AY$11:$AY$20)</f>
        <v>0</v>
      </c>
      <c r="Z112" s="174">
        <f>SUMIF('Saturday Race 1-22-22'!$B$11:$B$20,$C112,'Saturday Race 1-22-22'!$AU$11:$AU$20)</f>
        <v>0</v>
      </c>
      <c r="AA112" s="174">
        <f>SUMIF('Saturday Race 1-22-22'!$B$11:$B$20,$C112,'Saturday Race 1-22-22'!$AV$11:$AV$20)</f>
        <v>0</v>
      </c>
      <c r="AB112" s="174">
        <f>SUMIF('Saturday Race 1-22-22'!$B$11:$B$20,$C112,'Saturday Race 1-22-22'!$AW$11:$AW$20)</f>
        <v>0</v>
      </c>
      <c r="AC112" s="174">
        <f>SUMIF('Saturday Race 1-22-22'!$B$11:$B$20,$C112,'Saturday Race 1-22-22'!$AX$11:$AX$20)</f>
        <v>0</v>
      </c>
      <c r="AD112" s="174">
        <f>SUMIF('Saturday Race 1-22-22'!$B$11:$B$20,$C112,'Saturday Race 1-22-22'!$AY$11:$AY$20)</f>
        <v>0</v>
      </c>
      <c r="AE112" s="174">
        <f>SUMIF('Sunday Race 2-6-22'!$B$11:$B$20,$C112,'Sunday Race 2-6-22'!$AU$11:$AU$20)</f>
        <v>0</v>
      </c>
      <c r="AF112" s="174">
        <f>SUMIF('Sunday Race 2-6-22'!$B$11:$B$20,$C112,'Sunday Race 2-6-22'!$AV$11:$AV$20)</f>
        <v>0</v>
      </c>
      <c r="AG112" s="174">
        <f>SUMIF('Sunday Race 2-6-22'!$B$11:$B$20,$C112,'Sunday Race 2-6-22'!$AW$11:$AW$20)</f>
        <v>0</v>
      </c>
      <c r="AH112" s="174">
        <f>SUMIF('Sunday Race 2-6-22'!$B$11:$B$20,$C112,'Sunday Race 2-6-22'!$AX$11:$AX$20)</f>
        <v>0</v>
      </c>
      <c r="AI112" s="174">
        <f>SUMIF('Sunday Race 2-6-22'!$B$11:$B$20,$C112,'Sunday Race 2-6-22'!$AY$11:$AY$20)</f>
        <v>0</v>
      </c>
      <c r="AJ112" s="174">
        <f>SUMIF('Sunday Race 2-20-22'!$B$11:$B$26,$C112,'Sunday Race 2-20-22'!$AU$11:$AU$26)</f>
        <v>0</v>
      </c>
      <c r="AK112" s="174">
        <f>SUMIF('Sunday Race 2-20-22'!$B$11:$B$26,$C112,'Sunday Race 2-20-22'!$AV$11:$AV$26)</f>
        <v>0</v>
      </c>
      <c r="AL112" s="174">
        <f>SUMIF('Sunday Race 2-20-22'!$B$11:$B$26,$C112,'Sunday Race 2-20-22'!$AW$11:$AW$26)</f>
        <v>0</v>
      </c>
      <c r="AM112" s="174">
        <f>SUMIF('Sunday Race 2-20-22'!$B$11:$B$26,$C112,'Sunday Race 2-20-22'!$AX$11:$AX$26)</f>
        <v>0</v>
      </c>
      <c r="AN112" s="174">
        <f>SUMIF('Sunday Race 2-20-22'!$B$11:$B$26,$C112,'Sunday Race 2-20-22'!$AY$11:$AY$26)</f>
        <v>0</v>
      </c>
      <c r="AO112" s="174">
        <f>SUMIF('Sunday Race 2-27-22'!$B$11:$B$20,$C112,'Sunday Race 2-27-22'!$AU$11:$AU$20)</f>
        <v>0</v>
      </c>
      <c r="AP112" s="174">
        <f>SUMIF('Sunday Race 2-27-22'!$B$11:$B$20,$C112,'Sunday Race 2-27-22'!$AV$11:$AV$20)</f>
        <v>0</v>
      </c>
      <c r="AQ112" s="174">
        <f>SUMIF('Sunday Race 2-27-22'!$B$11:$B$20,$C112,'Sunday Race 2-27-22'!$AW$11:$AW$20)</f>
        <v>0</v>
      </c>
      <c r="AR112" s="174">
        <f>SUMIF('Sunday Race 2-27-22'!$B$11:$B$20,$C112,'Sunday Race 2-27-22'!$AX$11:$AX$20)</f>
        <v>0</v>
      </c>
      <c r="AS112" s="174">
        <f>SUMIF('Sunday Race 2-27-22'!$B$11:$B$20,$C112,'Sunday Race 2-27-22'!$AY$11:$AY$20)</f>
        <v>0</v>
      </c>
      <c r="AT112" s="174">
        <f>SUMIF('Sunday Race 3-13-22'!$B$11:$B$25,$C112,'Sunday Race 3-13-22'!$AU$11:$AU$25)</f>
        <v>0</v>
      </c>
      <c r="AU112" s="174">
        <f>SUMIF('Sunday Race 3-13-22'!$B$11:$B$25,$C112,'Sunday Race 3-13-22'!$AV$11:$AV$25)</f>
        <v>0</v>
      </c>
      <c r="AV112" s="174">
        <f>SUMIF('Sunday Race 3-13-22'!$B$11:$B$25,$C112,'Sunday Race 3-13-22'!$AW$11:$AW$25)</f>
        <v>0</v>
      </c>
      <c r="AW112" s="174">
        <f>SUMIF('Sunday Race 3-13-22'!$B$11:$B$25,$C112,'Sunday Race 3-13-22'!$AX$11:$AX$25)</f>
        <v>0</v>
      </c>
      <c r="AX112" s="174">
        <f>SUMIF('Sunday Race 3-13-22'!$B$11:$B$25,$C112,'Sunday Race 3-13-22'!$AY$11:$AY$25)</f>
        <v>0</v>
      </c>
      <c r="AY112" s="174">
        <f>SUMIF('Saturday Race 3-19-22'!$B$11:$B$15,$C112,'Saturday Race 3-19-22'!$AU$11:$AU$15)</f>
        <v>0</v>
      </c>
      <c r="AZ112" s="174">
        <f>SUMIF('Saturday Race 3-19-22'!$B$11:$B$15,$C112,'Saturday Race 3-19-22'!$AV$11:$AV$15)</f>
        <v>0</v>
      </c>
      <c r="BA112" s="174">
        <f>SUMIF('Saturday Race 3-19-22'!$B$11:$B$15,$C112,'Saturday Race 3-19-22'!$AW$11:$AW$15)</f>
        <v>0</v>
      </c>
      <c r="BB112" s="174">
        <f>SUMIF('Saturday Race 3-19-22'!$B$11:$B$15,$C112,'Saturday Race 3-19-22'!$AX$11:$AX$15)</f>
        <v>0</v>
      </c>
      <c r="BC112" s="174">
        <f>SUMIF('Saturday Race 3-19-22'!$B$11:$B$15,$C112,'Saturday Race 3-19-22'!$AY$11:$AY$15)</f>
        <v>0</v>
      </c>
      <c r="BD112" s="174">
        <f>SUMIF('Sunday Races 4-10-22'!$B$11:$B$26,$C112,'Sunday Races 4-10-22'!$AU$11:$AU$26)</f>
        <v>0</v>
      </c>
      <c r="BE112" s="174">
        <f>SUMIF('Sunday Races 4-10-22'!$B$11:$B$26,$C112,'Sunday Races 4-10-22'!$AV$11:$AV$26)</f>
        <v>0</v>
      </c>
      <c r="BF112" s="174">
        <f>SUMIF('Sunday Races 4-10-22'!$B$11:$B$26,$C112,'Sunday Races 4-10-22'!$AW$11:$AW$26)</f>
        <v>0</v>
      </c>
      <c r="BG112" s="174">
        <f>SUMIF('Sunday Races 4-10-22'!$B$11:$B$26,$C112,'Sunday Races 4-10-22'!$AX$11:$AX$26)</f>
        <v>0</v>
      </c>
      <c r="BH112" s="174">
        <f>SUMIF('Sunday Races 4-10-22'!$B$11:$B$26,$C112,'Sunday Races 4-10-22'!$AY$11:$AY$26)</f>
        <v>0</v>
      </c>
      <c r="BI112" s="174">
        <f>SUMIF('Sunday Races 5-1-22'!$B$11:$B$28,$C112,'Sunday Races 5-1-22'!$AU$11:$AU$28)</f>
        <v>0</v>
      </c>
      <c r="BJ112" s="174">
        <f>SUMIF('Sunday Races 5-1-22'!$B$11:$B$28,$C112,'Sunday Races 5-1-22'!$AV$11:$AV$28)</f>
        <v>0</v>
      </c>
      <c r="BK112" s="174">
        <f>SUMIF('Sunday Races 5-1-22'!$B$11:$B$28,$C112,'Sunday Races 5-1-22'!$AW$11:$AW$28)</f>
        <v>0</v>
      </c>
      <c r="BL112" s="174">
        <f>SUMIF('Sunday Races 5-1-22'!$B$11:$B$28,$C112,'Sunday Races 5-1-22'!$AX$11:$AX$28)</f>
        <v>0</v>
      </c>
      <c r="BM112" s="174">
        <f>SUMIF('Sunday Races 5-1-22'!$B$11:$B$28,$C112,'Sunday Races 5-1-22'!$AY$11:$AY$28)</f>
        <v>0</v>
      </c>
      <c r="BN112" s="174">
        <f>SUMIF('Sunday Races 6-5-22'!$B$11:$B$28,$C112,'Sunday Races 6-5-22'!$AU$11:$AU$28)</f>
        <v>0</v>
      </c>
      <c r="BO112" s="174">
        <f>SUMIF('Sunday Races 6-5-22'!$B$11:$B$28,$C112,'Sunday Races 6-5-22'!$AV$11:$AV$28)</f>
        <v>0</v>
      </c>
      <c r="BP112" s="174">
        <f>SUMIF('Sunday Races 6-5-22'!$B$11:$B$28,$C112,'Sunday Races 6-5-22'!$AW$11:$AW$28)</f>
        <v>0</v>
      </c>
      <c r="BQ112" s="174">
        <f>SUMIF('Sunday Races 6-5-22'!$B$11:$B$28,$C112,'Sunday Races 6-5-22'!$AX$11:$AX$28)</f>
        <v>0</v>
      </c>
      <c r="BR112" s="174">
        <f>SUMIF('Sunday Races 6-5-22'!$B$11:$B$28,$C112,'Sunday Races 6-5-22'!$AY$11:$AY$28)</f>
        <v>0</v>
      </c>
      <c r="BS112" s="174">
        <f>SUMIF('Sunday Races 6-12-22'!$B$11:$B$24,$C112,'Sunday Races 6-12-22'!$AU$11:$AU$24)</f>
        <v>0</v>
      </c>
      <c r="BT112" s="174">
        <f>SUMIF('Sunday Races 6-12-22'!$B$11:$B$24,$C112,'Sunday Races 6-12-22'!$AV$11:$AV$24)</f>
        <v>0</v>
      </c>
      <c r="BU112" s="174">
        <f>SUMIF('Sunday Races 6-12-22'!$B$11:$B$24,$C112,'Sunday Races 6-12-22'!$AW$11:$AW$24)</f>
        <v>0</v>
      </c>
      <c r="BV112" s="174">
        <f>SUMIF('Sunday Races 6-12-22'!$B$11:$B$24,$C112,'Sunday Races 6-12-22'!$AX$11:$AX$24)</f>
        <v>0</v>
      </c>
      <c r="BW112" s="174">
        <f>SUMIF('Sunday Races 6-12-22'!$B$11:$B$24,$C112,'Sunday Races 6-12-22'!$AY$11:$AY$24)</f>
        <v>0</v>
      </c>
      <c r="BX112" s="174">
        <f>SUMIF('Saturday Races 6-18-22'!$B$11:$B$24,$C112,'Saturday Races 6-18-22'!$AU$11:$AU$24)</f>
        <v>0</v>
      </c>
      <c r="BY112" s="174">
        <f>SUMIF('Saturday Races 6-18-22'!$B$11:$B$24,$C112,'Saturday Races 6-18-22'!$AV$11:$AV$24)</f>
        <v>0</v>
      </c>
      <c r="BZ112" s="174">
        <f>SUMIF('Saturday Races 6-18-22'!$B$11:$B$24,$C112,'Saturday Races 6-18-22'!$AW$11:$AW$24)</f>
        <v>0</v>
      </c>
      <c r="CA112" s="174">
        <f>SUMIF('Saturday Races 6-18-22'!$B$11:$B$24,$C112,'Saturday Races 6-18-22'!$AX$11:$AX$24)</f>
        <v>0</v>
      </c>
      <c r="CB112" s="174">
        <f>SUMIF('Saturday Races 6-18-22'!$B$11:$B$24,$C112,'Saturday Races 6-18-22'!$AY$11:$AY$24)</f>
        <v>0</v>
      </c>
      <c r="CC112" s="174">
        <f>SUMIF('Sunday Races 7-3-22'!$B$11:$B$26,$C112,'Sunday Races 7-3-22'!$AU$11:$AU$26)</f>
        <v>0</v>
      </c>
      <c r="CD112" s="174">
        <f>SUMIF('Sunday Races 7-3-22'!$B$11:$B$26,$C112,'Sunday Races 7-3-22'!$AV$11:$AV$26)</f>
        <v>0</v>
      </c>
      <c r="CE112" s="174">
        <f>SUMIF('Sunday Races 7-3-22'!$B$11:$B$26,$C112,'Sunday Races 7-3-22'!$AW$11:$AW$26)</f>
        <v>0</v>
      </c>
      <c r="CF112" s="174">
        <f>SUMIF('Sunday Races 7-3-22'!$B$11:$B$26,$C112,'Sunday Races 7-3-22'!$AX$11:$AX$26)</f>
        <v>0</v>
      </c>
      <c r="CG112" s="174">
        <f>SUMIF('Sunday Races 7-3-22'!$B$11:$B$26,$C112,'Sunday Races 7-3-22'!$AY$11:$AY$26)</f>
        <v>0</v>
      </c>
      <c r="CH112" s="174">
        <f>SUMIF('Sunday Races 7-31-22'!$B$11:$B$26,$C112,'Sunday Races 7-31-22'!$AU$11:$AU$26)</f>
        <v>0</v>
      </c>
      <c r="CI112" s="174">
        <f>SUMIF('Sunday Races 7-31-22'!$B$11:$B$26,$C112,'Sunday Races 7-31-22'!$AV$11:$AV$26)</f>
        <v>0</v>
      </c>
      <c r="CJ112" s="174">
        <f>SUMIF('Sunday Races 7-31-22'!$B$11:$B$26,$C112,'Sunday Races 7-31-22'!$AW$11:$AW$26)</f>
        <v>0</v>
      </c>
      <c r="CK112" s="174">
        <f>SUMIF('Sunday Races 7-31-22'!$B$11:$B$26,$C112,'Sunday Races 7-31-22'!$AX$11:$AX$26)</f>
        <v>0</v>
      </c>
      <c r="CL112" s="174">
        <f>SUMIF('Sunday Races 7-31-22'!$B$11:$B$26,$C112,'Sunday Races 7-31-22'!$AY$11:$AY$26)</f>
        <v>0</v>
      </c>
      <c r="CM112" s="174">
        <f>SUMIF('Sunday Races 8-14-22'!$B$11:$B$26,$C112,'Sunday Races 8-14-22'!$AU$11:$AU$26)</f>
        <v>0</v>
      </c>
      <c r="CN112" s="174">
        <f>SUMIF('Sunday Races 8-14-22'!$B$11:$B$26,$C112,'Sunday Races 8-14-22'!$AV$11:$AV$26)</f>
        <v>0</v>
      </c>
      <c r="CO112" s="174">
        <f>SUMIF('Sunday Races 8-14-22'!$B$11:$B$26,$C112,'Sunday Races 8-14-22'!$AW$11:$AW$26)</f>
        <v>0</v>
      </c>
      <c r="CP112" s="174">
        <f>SUMIF('Sunday Races 8-14-22'!$B$11:$B$26,$C112,'Sunday Races 8-14-22'!$AX$11:$AX$26)</f>
        <v>0</v>
      </c>
      <c r="CQ112" s="174">
        <f>SUMIF('Sunday Races 8-14-22'!$B$11:$B$26,$C112,'Sunday Races 8-14-22'!$AY$11:$AY$26)</f>
        <v>0</v>
      </c>
      <c r="CR112" s="174">
        <f>SUMIF('Saturday Races 8-20-22'!$B$11:$B$26,$C112,'Saturday Races 8-20-22'!$AU$11:$AU$26)</f>
        <v>0</v>
      </c>
      <c r="CS112" s="174">
        <f>SUMIF('Saturday Races 8-20-22'!$B$11:$B$26,$C112,'Saturday Races 8-20-22'!$AV$11:$AV$26)</f>
        <v>0</v>
      </c>
      <c r="CT112" s="174">
        <f>SUMIF('Saturday Races 8-20-22'!$B$11:$B$26,$C112,'Saturday Races 8-20-22'!$AW$11:$AW$26)</f>
        <v>0</v>
      </c>
      <c r="CU112" s="174">
        <f>SUMIF('Saturday Races 8-20-22'!$B$11:$B$26,$C112,'Saturday Races 8-20-22'!$AX$11:$AX$26)</f>
        <v>0</v>
      </c>
      <c r="CV112" s="174">
        <f>SUMIF('Saturday Races 8-20-22'!$B$11:$B$26,$C112,'Saturday Races 8-20-22'!$AY$11:$AY$26)</f>
        <v>0</v>
      </c>
      <c r="CW112" s="174">
        <f>SUMIF('Sunday Races 9-11-22'!$B$11:$B$20,$C112,'Sunday Races 9-11-22'!$AU$11:$AU$20)</f>
        <v>0</v>
      </c>
      <c r="CX112" s="174">
        <f>SUMIF('Sunday Races 9-11-22'!$B$11:$B$20,$C112,'Sunday Races 9-11-22'!$AV$11:$AV$20)</f>
        <v>0</v>
      </c>
      <c r="CY112" s="174">
        <f>SUMIF('Sunday Races 9-11-22'!$B$11:$B$20,$C112,'Sunday Races 9-11-22'!$AW$11:$AW$20)</f>
        <v>0</v>
      </c>
      <c r="CZ112" s="174">
        <f>SUMIF('Sunday Races 9-11-22'!$B$11:$B$20,$C112,'Sunday Races 9-11-22'!$AX$11:$AX$20)</f>
        <v>0</v>
      </c>
      <c r="DA112" s="174">
        <f>SUMIF('Sunday Races 9-11-22'!$B$11:$B$20,$C112,'Sunday Races 9-11-22'!$AY$11:$AY$20)</f>
        <v>0</v>
      </c>
      <c r="DB112" s="174">
        <f>SUMIF('Sunday Races 10-9-22'!$B$11:$B$21,$C112,'Sunday Races 10-9-22'!$AU$11:$AU$21)</f>
        <v>0</v>
      </c>
      <c r="DC112" s="174">
        <f>SUMIF('Sunday Races 10-9-22'!$B$11:$B$21,$C112,'Sunday Races 10-9-22'!$AV$11:$AV$21)</f>
        <v>0</v>
      </c>
      <c r="DD112" s="174">
        <f>SUMIF('Sunday Races 10-9-22'!$B$11:$B$21,$C112,'Sunday Races 10-9-22'!$AW$11:$AW$21)</f>
        <v>0</v>
      </c>
      <c r="DE112" s="174">
        <f>SUMIF('Sunday Races 10-9-22'!$B$11:$B$21,$C112,'Sunday Races 10-9-22'!$AX$11:$AX$21)</f>
        <v>0</v>
      </c>
      <c r="DF112" s="174">
        <f>SUMIF('Sunday Races 10-9-22'!$B$11:$B$21,$C112,'Sunday Races 10-9-22'!$AY$11:$AY$21)</f>
        <v>0</v>
      </c>
      <c r="DG112" s="174">
        <f>SUMIF('Sunday Races 10-23-22'!$B$11:$B$22,$C112,'Sunday Races 10-23-22'!$AU$11:$AU$22)</f>
        <v>0</v>
      </c>
      <c r="DH112" s="174">
        <f>SUMIF('Sunday Races 10-23-22'!$B$11:$B$22,$C112,'Sunday Races 10-23-22'!$AV$11:$AV$22)</f>
        <v>0</v>
      </c>
      <c r="DI112" s="174">
        <f>SUMIF('Sunday Races 10-23-22'!$B$11:$B$22,$C112,'Sunday Races 10-23-22'!$AW$11:$AW$22)</f>
        <v>0</v>
      </c>
      <c r="DJ112" s="174">
        <f>SUMIF('Sunday Races 10-23-22'!$B$11:$B$22,$C112,'Sunday Races 10-23-22'!$AX$11:$AX$22)</f>
        <v>0</v>
      </c>
      <c r="DK112" s="174">
        <f>SUMIF('Sunday Races 10-23-22'!$B$11:$B$22,$C112,'Sunday Races 10-23-22'!$AY$11:$AY$22)</f>
        <v>0</v>
      </c>
      <c r="DL112" s="175"/>
      <c r="DM112" s="176"/>
      <c r="DN112" s="177">
        <f t="shared" si="108"/>
        <v>0</v>
      </c>
      <c r="DO112" s="177">
        <f t="shared" si="108"/>
        <v>0</v>
      </c>
      <c r="DP112" s="177">
        <f t="shared" si="108"/>
        <v>0</v>
      </c>
      <c r="DQ112" s="177">
        <f t="shared" si="108"/>
        <v>0</v>
      </c>
      <c r="DR112" s="177">
        <f t="shared" si="108"/>
        <v>0</v>
      </c>
      <c r="DS112" s="177">
        <f t="shared" si="108"/>
        <v>0</v>
      </c>
      <c r="DT112" s="177">
        <f t="shared" si="108"/>
        <v>0</v>
      </c>
      <c r="DU112" s="177">
        <f t="shared" si="108"/>
        <v>0</v>
      </c>
      <c r="DV112" s="177">
        <f t="shared" si="108"/>
        <v>0</v>
      </c>
      <c r="DW112" s="177">
        <f t="shared" si="108"/>
        <v>0</v>
      </c>
      <c r="DX112" s="177">
        <f t="shared" si="109"/>
        <v>0</v>
      </c>
      <c r="DY112" s="177">
        <f t="shared" si="109"/>
        <v>0</v>
      </c>
      <c r="DZ112" s="177">
        <f t="shared" si="109"/>
        <v>0</v>
      </c>
      <c r="EA112" s="177">
        <f t="shared" si="109"/>
        <v>0</v>
      </c>
      <c r="EB112" s="177">
        <f t="shared" si="109"/>
        <v>0</v>
      </c>
      <c r="EC112" s="177">
        <f t="shared" si="109"/>
        <v>0</v>
      </c>
      <c r="ED112" s="177">
        <f t="shared" si="109"/>
        <v>0</v>
      </c>
      <c r="EE112" s="177">
        <f t="shared" si="109"/>
        <v>0</v>
      </c>
      <c r="EF112" s="177">
        <f t="shared" si="109"/>
        <v>0</v>
      </c>
      <c r="EG112" s="177">
        <f t="shared" si="109"/>
        <v>0</v>
      </c>
      <c r="EH112" s="177">
        <f t="shared" si="110"/>
        <v>0</v>
      </c>
      <c r="EI112" s="177">
        <f t="shared" si="110"/>
        <v>0</v>
      </c>
      <c r="EJ112" s="177">
        <f t="shared" si="110"/>
        <v>0</v>
      </c>
      <c r="EK112" s="177">
        <f t="shared" si="110"/>
        <v>0</v>
      </c>
      <c r="EL112" s="177">
        <f t="shared" si="110"/>
        <v>0</v>
      </c>
      <c r="EM112" s="177">
        <f t="shared" si="110"/>
        <v>0</v>
      </c>
      <c r="EN112" s="177">
        <f t="shared" si="110"/>
        <v>0</v>
      </c>
      <c r="EO112" s="177">
        <f t="shared" si="110"/>
        <v>0</v>
      </c>
      <c r="EP112" s="177">
        <f t="shared" si="110"/>
        <v>0</v>
      </c>
      <c r="EQ112" s="177">
        <f t="shared" si="110"/>
        <v>0</v>
      </c>
      <c r="ER112" s="177">
        <f t="shared" si="111"/>
        <v>0</v>
      </c>
      <c r="ES112" s="177">
        <f t="shared" si="111"/>
        <v>0</v>
      </c>
      <c r="ET112" s="177">
        <f t="shared" si="111"/>
        <v>0</v>
      </c>
      <c r="EU112" s="177">
        <f t="shared" si="111"/>
        <v>0</v>
      </c>
      <c r="EV112" s="177">
        <f t="shared" si="111"/>
        <v>0</v>
      </c>
      <c r="EW112" s="177">
        <f t="shared" si="111"/>
        <v>0</v>
      </c>
      <c r="EX112" s="177">
        <f t="shared" si="111"/>
        <v>0</v>
      </c>
      <c r="EY112" s="177">
        <f t="shared" si="111"/>
        <v>0</v>
      </c>
      <c r="EZ112" s="177">
        <f t="shared" si="111"/>
        <v>0</v>
      </c>
      <c r="FA112" s="177">
        <f t="shared" si="111"/>
        <v>0</v>
      </c>
      <c r="FB112" s="177">
        <f t="shared" si="112"/>
        <v>0</v>
      </c>
      <c r="FC112" s="177">
        <f t="shared" si="112"/>
        <v>0</v>
      </c>
      <c r="FD112" s="177">
        <f t="shared" si="112"/>
        <v>0</v>
      </c>
      <c r="FE112" s="177">
        <f t="shared" si="112"/>
        <v>0</v>
      </c>
      <c r="FF112" s="177">
        <f t="shared" si="112"/>
        <v>0</v>
      </c>
      <c r="FG112" s="177">
        <f t="shared" si="112"/>
        <v>0</v>
      </c>
      <c r="FH112" s="177">
        <f t="shared" si="112"/>
        <v>0</v>
      </c>
      <c r="FI112" s="177">
        <f t="shared" si="112"/>
        <v>0</v>
      </c>
      <c r="FJ112" s="177">
        <f t="shared" si="112"/>
        <v>0</v>
      </c>
      <c r="FK112" s="177">
        <f t="shared" si="112"/>
        <v>0</v>
      </c>
      <c r="FL112" s="177">
        <f t="shared" si="113"/>
        <v>0</v>
      </c>
      <c r="FM112" s="177">
        <f t="shared" si="113"/>
        <v>0</v>
      </c>
      <c r="FN112" s="177">
        <f t="shared" si="113"/>
        <v>0</v>
      </c>
      <c r="FO112" s="177">
        <f t="shared" si="113"/>
        <v>0</v>
      </c>
      <c r="FP112" s="177">
        <f t="shared" si="113"/>
        <v>0</v>
      </c>
      <c r="FQ112" s="177">
        <f t="shared" si="113"/>
        <v>0</v>
      </c>
      <c r="FR112" s="177">
        <f t="shared" si="113"/>
        <v>0</v>
      </c>
      <c r="FS112" s="177">
        <f t="shared" si="113"/>
        <v>0</v>
      </c>
      <c r="FT112" s="177">
        <f t="shared" si="113"/>
        <v>0</v>
      </c>
      <c r="FU112" s="177">
        <f t="shared" si="113"/>
        <v>0</v>
      </c>
      <c r="FV112" s="177">
        <f t="shared" si="113"/>
        <v>0</v>
      </c>
      <c r="FW112" s="177">
        <f t="shared" si="113"/>
        <v>0</v>
      </c>
      <c r="FX112" s="177">
        <f t="shared" si="113"/>
        <v>0</v>
      </c>
      <c r="FY112" s="177">
        <f t="shared" si="113"/>
        <v>0</v>
      </c>
      <c r="FZ112" s="177">
        <f t="shared" si="113"/>
        <v>0</v>
      </c>
      <c r="GA112" s="177"/>
      <c r="GB112" s="229">
        <f t="shared" si="106"/>
        <v>0</v>
      </c>
      <c r="GC112" s="229">
        <f t="shared" si="107"/>
        <v>0</v>
      </c>
      <c r="GD112" s="174">
        <f>SUMIF('One Day 12-04-21 Scots'!$B$11:$B$24,$C112,'One Day 12-04-21 Scots'!$AU$11:$AU$24)</f>
        <v>0</v>
      </c>
      <c r="GE112" s="174">
        <f>SUMIF('One Day 12-04-21 Scots'!$B$11:$B$24,$C112,'One Day 12-04-21 Scots'!$AV$11:$AV$24)</f>
        <v>0</v>
      </c>
      <c r="GF112" s="174">
        <f>SUMIF('One Day 12-04-21 Scots'!$B$11:$B$24,$C112,'One Day 12-04-21 Scots'!$AW$11:$AW$24)</f>
        <v>0</v>
      </c>
      <c r="GG112" s="174">
        <f>SUMIF('One Day 12-04-21 Scots'!$B$11:$B$24,$C112,'One Day 12-04-21 Scots'!$AX$11:$AX$24)</f>
        <v>0</v>
      </c>
      <c r="GH112" s="174">
        <f>SUMIF('One Day 12-04-21 Scots'!$B$11:$B$24,$C112,'One Day 12-04-21 Scots'!$AY$11:$AY$24)</f>
        <v>0</v>
      </c>
      <c r="GI112" s="174">
        <f>SUMIF('One Day 12-04-21 Thistles'!$B$11:$B$25,$C112,'One Day 12-04-21 Thistles'!$AU$11:$AU$25)</f>
        <v>0</v>
      </c>
      <c r="GJ112" s="174">
        <f>SUMIF('One Day 12-04-21 Thistles'!$B$11:$B$25,$C112,'One Day 12-04-21 Thistles'!$AV$11:$AV$25)</f>
        <v>0</v>
      </c>
      <c r="GK112" s="174">
        <f>SUMIF('One Day 12-04-21 Thistles'!$B$11:$B$25,$C112,'One Day 12-04-21 Thistles'!$AW$11:$AW$25)</f>
        <v>0</v>
      </c>
      <c r="GL112" s="174">
        <f>SUMIF('One Day 12-04-21 Thistles'!$B$11:$B$25,$C112,'One Day 12-04-21 Thistles'!$AX$11:$AX$25)</f>
        <v>0</v>
      </c>
      <c r="GM112" s="174">
        <f>SUMIF('One Day 12-04-21 Thistles'!$B$11:$B$25,$C112,'One Day 12-04-21 Thistles'!$AY$11:$AY$25)</f>
        <v>0</v>
      </c>
      <c r="GN112" s="174">
        <f>SUMIF('Chili One Day 2-12-22 Scots'!$B$11:$B$27,$C112,'Chili One Day 2-12-22 Scots'!$AU$11:$AU$27)</f>
        <v>0</v>
      </c>
      <c r="GO112" s="174">
        <f>SUMIF('Chili One Day 2-12-22 Scots'!$B$11:$B$27,$C112,'Chili One Day 2-12-22 Scots'!$AV$11:$AV$27)</f>
        <v>0</v>
      </c>
      <c r="GP112" s="174">
        <f>SUMIF('Chili One Day 2-12-22 Scots'!$B$11:$B$27,$C112,'Chili One Day 2-12-22 Scots'!$AW$11:$AW$27)</f>
        <v>0</v>
      </c>
      <c r="GQ112" s="174">
        <f>SUMIF('Chili One Day 2-12-22 Scots'!$B$11:$B$27,$C112,'Chili One Day 2-12-22 Scots'!$AX$11:$AX$27)</f>
        <v>0</v>
      </c>
      <c r="GR112" s="174">
        <f>SUMIF('Chili One Day 2-12-22 Scots'!$B$11:$B$27,$C112,'Chili One Day 2-12-22 Scots'!$AY$11:$AY$27)</f>
        <v>0</v>
      </c>
      <c r="GS112" s="174">
        <f>SUMIF('Chili One Day 2-12-22 Thistles'!$B$11:$B$27,$C112,'Chili One Day 2-12-22 Thistles'!$AU$11:$AU$27)</f>
        <v>0</v>
      </c>
      <c r="GT112" s="174">
        <f>SUMIF('Chili One Day 2-12-22 Thistles'!$B$11:$B$27,$C112,'Chili One Day 2-12-22 Thistles'!$AV$11:$AV$27)</f>
        <v>0</v>
      </c>
      <c r="GU112" s="174">
        <f>SUMIF('Chili One Day 2-12-22 Thistles'!$B$11:$B$27,$C112,'Chili One Day 2-12-22 Thistles'!$AW$11:$AW$27)</f>
        <v>0</v>
      </c>
      <c r="GV112" s="174">
        <f>SUMIF('Chili One Day 2-12-22 Thistles'!$B$11:$B$27,$C112,'Chili One Day 2-12-22 Thistles'!$AX$11:$AX$27)</f>
        <v>0</v>
      </c>
      <c r="GW112" s="174">
        <f>SUMIF('Chili One Day 2-12-22 Thistles'!$B$11:$B$27,$C112,'Chili One Day 2-12-22 Thistles'!$AY$11:$AY$27)</f>
        <v>0</v>
      </c>
      <c r="GX112" s="174">
        <f>SUMIF('Ironman One Day 3-5-22 FS'!$B$11:$B$26,$C112,'Ironman One Day 3-5-22 FS'!$AU$11:$AU$26)</f>
        <v>0</v>
      </c>
      <c r="GY112" s="174">
        <f>SUMIF('Ironman One Day 3-5-22 FS'!$B$11:$B$26,$C112,'Ironman One Day 3-5-22 FS'!$AV$11:$AV$26)</f>
        <v>0</v>
      </c>
      <c r="GZ112" s="174">
        <f>SUMIF('Ironman One Day 3-5-22 FS'!$B$11:$B$26,$C112,'Ironman One Day 3-5-22 FS'!$AW$11:$AW$26)</f>
        <v>0</v>
      </c>
      <c r="HA112" s="174">
        <f>SUMIF('Ironman One Day 3-5-22 FS'!$B$11:$B$26,$C112,'Ironman One Day 3-5-22 FS'!$AX$11:$AX$26)</f>
        <v>0</v>
      </c>
      <c r="HB112" s="174">
        <f>SUMIF('Ironman One Day 3-5-22 FS'!$B$11:$B$26,$C112,'Ironman One Day 3-5-22 FS'!$AY$11:$AY$26)</f>
        <v>0</v>
      </c>
      <c r="HC112" s="174">
        <f>SUMIF('Ironman One Day 3-5-22 420'!$B$11:$B$26,$C112,'Ironman One Day 3-5-22 420'!$AU$11:$AU$26)</f>
        <v>0</v>
      </c>
      <c r="HD112" s="174">
        <f>SUMIF('Ironman One Day 3-5-22 420'!$B$11:$B$26,$C112,'Ironman One Day 3-5-22 420'!$AV$11:$AV$26)</f>
        <v>0</v>
      </c>
      <c r="HE112" s="174">
        <f>SUMIF('Ironman One Day 3-5-22 420'!$B$11:$B$26,$C112,'Ironman One Day 3-5-22 420'!$AW$11:$AW$26)</f>
        <v>0</v>
      </c>
      <c r="HF112" s="174">
        <f>SUMIF('Ironman One Day 3-5-22 420'!$B$11:$B$26,$C112,'Ironman One Day 3-5-22 420'!$AX$11:$AX$26)</f>
        <v>0</v>
      </c>
      <c r="HG112" s="174">
        <f>SUMIF('Ironman One Day 3-5-22 420'!$B$11:$B$26,$C112,'Ironman One Day 3-5-22 420'!$AY$11:$AY$26)</f>
        <v>0</v>
      </c>
      <c r="HH112" s="174">
        <f>SUMIF('Easter One Day 4-16-22 FS'!$B$11:$B$25,$C112,'Easter One Day 4-16-22 FS'!$AU$11:$AU$25)</f>
        <v>0</v>
      </c>
      <c r="HI112" s="174">
        <f>SUMIF('Easter One Day 4-16-22 FS'!$B$11:$B$25,$C112,'Easter One Day 4-16-22 FS'!$AV$11:$AV$25)</f>
        <v>0</v>
      </c>
      <c r="HJ112" s="174">
        <f>SUMIF('Easter One Day 4-16-22 FS'!$B$11:$B$25,$C112,'Easter One Day 4-16-22 FS'!$AW$11:$AW$25)</f>
        <v>0</v>
      </c>
      <c r="HK112" s="174">
        <f>SUMIF('Easter One Day 4-16-22 FS'!$B$11:$B$25,$C112,'Easter One Day 4-16-22 FS'!$AX$11:$AX$25)</f>
        <v>0</v>
      </c>
      <c r="HL112" s="174">
        <f>SUMIF('Easter One Day 4-16-22 FS'!$B$11:$B$25,$C112,'Easter One Day 4-16-22 FS'!$AY$11:$AY$25)</f>
        <v>0</v>
      </c>
      <c r="HM112" s="174">
        <f>SUMIF('Easter One Day 4-16-22 TH'!$B$11:$B$25,$C112,'Easter One Day 4-16-22 TH'!$AU$11:$AU$25)</f>
        <v>0</v>
      </c>
      <c r="HN112" s="174">
        <f>SUMIF('Easter One Day 4-16-22 TH'!$B$11:$B$25,$C112,'Easter One Day 4-16-22 TH'!$AV$11:$AV$25)</f>
        <v>0</v>
      </c>
      <c r="HO112" s="174">
        <f>SUMIF('Easter One Day 4-16-22 TH'!$B$11:$B$25,$C112,'Easter One Day 4-16-22 TH'!$AW$11:$AW$25)</f>
        <v>0</v>
      </c>
      <c r="HP112" s="174">
        <f>SUMIF('Easter One Day 4-16-22 TH'!$B$11:$B$25,$C112,'Easter One Day 4-16-22 TH'!$AX$11:$AX$25)</f>
        <v>0</v>
      </c>
      <c r="HQ112" s="174">
        <f>SUMIF('Easter One Day 4-16-22 TH'!$B$11:$B$25,$C112,'Easter One Day 4-16-22 TH'!$AY$11:$AY$25)</f>
        <v>0</v>
      </c>
      <c r="HR112" s="174">
        <f>SUMIF('Long Distance Race 5-7-22'!$B$11:$B$25,$C112,'Long Distance Race 5-7-22'!$AU$11:$AU$25)</f>
        <v>0</v>
      </c>
      <c r="HS112" s="174">
        <f>SUMIF('Long Distance Race 5-7-22'!$B$11:$B$18,$C112,'Long Distance Race 5-7-22'!$AV$11:$AV$18)</f>
        <v>0</v>
      </c>
      <c r="HT112" s="174">
        <f>SUMIF('Long Distance Race 5-7-22'!$B$11:$B$18,$C112,'Long Distance Race 5-7-22'!$AW$11:$AW$18)</f>
        <v>0</v>
      </c>
      <c r="HU112" s="174">
        <f>SUMIF('Long Distance Race 5-7-22'!$B$11:$B$18,$C112,'Long Distance Race 5-7-22'!$AX$11:$AX$18)</f>
        <v>0</v>
      </c>
      <c r="HV112" s="174">
        <f>SUMIF('Long Distance Race 5-7-22'!$B$11:$B$18,$C112,'Long Distance Race 5-7-22'!$AY$11:$AY$18)</f>
        <v>0</v>
      </c>
      <c r="HW112" s="174">
        <f>SUMIF('Memorial Day Regatta 5-28-22 Op'!$B$11:$B$25,$C112,'Memorial Day Regatta 5-28-22 Op'!$AU$11:$AU$25)</f>
        <v>0</v>
      </c>
      <c r="HX112" s="174">
        <f>SUMIF('Memorial Day Regatta 5-28-22 Op'!$B$11:$B$18,$C112,'Memorial Day Regatta 5-28-22 Op'!$AV$11:$AV$18)</f>
        <v>0</v>
      </c>
      <c r="HY112" s="174">
        <f>SUMIF('Memorial Day Regatta 5-28-22 Op'!$B$11:$B$18,$C112,'Memorial Day Regatta 5-28-22 Op'!$AW$11:$AW$18)</f>
        <v>0</v>
      </c>
      <c r="HZ112" s="174">
        <f>SUMIF('Memorial Day Regatta 5-28-22 Op'!$B$11:$B$18,$C112,'Memorial Day Regatta 5-28-22 Op'!$AX$11:$AX$18)</f>
        <v>0</v>
      </c>
      <c r="IA112" s="174">
        <f>SUMIF('Memorial Day Regatta 5-28-22 Op'!$B$11:$B$18,$C112,'Memorial Day Regatta 5-28-22 Op'!$AY$11:$AY$18)</f>
        <v>0</v>
      </c>
      <c r="IB112" s="174">
        <f>SUMIF('Caldwell Cup 6-25-22 TH'!$B$11:$B$25,$C112,'Caldwell Cup 6-25-22 TH'!$AU$11:$AU$25)</f>
        <v>0</v>
      </c>
      <c r="IC112" s="174">
        <f>SUMIF('Caldwell Cup 6-25-22 TH'!$B$11:$B$25,$C112,'Caldwell Cup 6-25-22 TH'!$AV$11:$AV$25)</f>
        <v>0</v>
      </c>
      <c r="ID112" s="174">
        <f>SUMIF('Caldwell Cup 6-25-22 TH'!$B$11:$B$25,$C112,'Caldwell Cup 6-25-22 TH'!$AW$11:$AW$25)</f>
        <v>0</v>
      </c>
      <c r="IE112" s="174">
        <f>SUMIF('Caldwell Cup 6-25-22 TH'!$B$11:$B$25,$C112,'Caldwell Cup 6-25-22 TH'!$AX$11:$AX$25)</f>
        <v>0</v>
      </c>
      <c r="IF112" s="174">
        <f>SUMIF('Caldwell Cup 6-25-22 TH'!$B$11:$B$25,$C112,'Caldwell Cup 6-25-22 TH'!$AY$11:$AY$25)</f>
        <v>0</v>
      </c>
      <c r="IG112" s="174">
        <f>SUMIF('Caldwell Cup 6-25-22 FS'!$B$11:$B$21,$C112,'Caldwell Cup 6-25-22 FS'!$AU$11:$AU$21)</f>
        <v>0</v>
      </c>
      <c r="IH112" s="174">
        <f>SUMIF('Caldwell Cup 6-25-22 FS'!$B$11:$B$21,$C112,'Caldwell Cup 6-25-22 FS'!$AV$11:$AV$21)</f>
        <v>0</v>
      </c>
      <c r="II112" s="174">
        <f>SUMIF('Caldwell Cup 6-25-22 FS'!$B$11:$B$21,$C112,'Caldwell Cup 6-25-22 FS'!$AW$11:$AW$21)</f>
        <v>0</v>
      </c>
      <c r="IJ112" s="174">
        <f>SUMIF('Caldwell Cup 6-25-22 FS'!$B$11:$B$21,$C112,'Caldwell Cup 6-25-22 FS'!$AX$11:$AX$21)</f>
        <v>0</v>
      </c>
      <c r="IK112" s="174">
        <f>SUMIF('Caldwell Cup 6-25-22 FS'!$B$11:$B$21,$C112,'Caldwell Cup 6-25-22 FS'!$AY$11:$AY$21)</f>
        <v>0</v>
      </c>
      <c r="IL112" s="174">
        <f>SUMIF('Caldwell Cup 6-25-22 Lasers'!$B$11:$B$23,$C112,'Caldwell Cup 6-25-22 Lasers'!$AU$11:$AU$23)</f>
        <v>0</v>
      </c>
      <c r="IM112" s="174">
        <f>SUMIF('Caldwell Cup 6-25-22 Lasers'!$B$11:$B$23,$C112,'Caldwell Cup 6-25-22 Lasers'!$AV$11:$AV$23)</f>
        <v>0</v>
      </c>
      <c r="IN112" s="174">
        <f>SUMIF('Caldwell Cup 6-25-22 Lasers'!$B$11:$B$23,$C112,'Caldwell Cup 6-25-22 Lasers'!$AW$11:$AW$23)</f>
        <v>0</v>
      </c>
      <c r="IO112" s="174">
        <f>SUMIF('Caldwell Cup 6-25-22 Lasers'!$B$11:$B$23,$C112,'Caldwell Cup 6-25-22 Lasers'!$AX$11:$AX$23)</f>
        <v>0</v>
      </c>
      <c r="IP112" s="174">
        <f>SUMIF('Caldwell Cup 6-25-22 Lasers'!$B$11:$B$23,$C112,'Caldwell Cup 6-25-22 Lasers'!$AY$11:$AY$23)</f>
        <v>0</v>
      </c>
      <c r="IQ112" s="174">
        <f>SUMIF('Labor Day Regatta 9-3-22 FS'!$B$11:$B$30,$C112,'Labor Day Regatta 9-3-22 FS'!$AU$11:$AU$30)</f>
        <v>0</v>
      </c>
      <c r="IR112" s="174">
        <f>SUMIF('Labor Day Regatta 9-3-22 FS'!$B$11:$B$30,$C112,'Labor Day Regatta 9-3-22 FS'!$AV$11:$AV$30)</f>
        <v>0</v>
      </c>
      <c r="IS112" s="174">
        <f>SUMIF('Labor Day Regatta 9-3-22 FS'!$B$11:$B$30,$C112,'Labor Day Regatta 9-3-22 FS'!$AW$11:$AW$30)</f>
        <v>0</v>
      </c>
      <c r="IT112" s="174">
        <f>SUMIF('Labor Day Regatta 9-3-22 FS'!$B$11:$B$30,$C112,'Labor Day Regatta 9-3-22 FS'!$AX$11:$AX$30)</f>
        <v>0</v>
      </c>
      <c r="IU112" s="174">
        <f>SUMIF('Labor Day Regatta 9-3-22 FS'!$B$11:$B$30,$C112,'Labor Day Regatta 9-3-22 FS'!$AY$11:$AY$30)</f>
        <v>0</v>
      </c>
      <c r="IV112" s="174">
        <f>SUMIF('2022-09-17 Leukemia Cup FS'!$B$11:$B$26,$C112,'2022-09-17 Leukemia Cup FS'!$AU$11:$AU$26)</f>
        <v>0</v>
      </c>
      <c r="IW112" s="174">
        <f>SUMIF('2022-09-17 Leukemia Cup FS'!$B$11:$B$26,$C112,'2022-09-17 Leukemia Cup FS'!$AV$11:$AV$26)</f>
        <v>0</v>
      </c>
      <c r="IX112" s="174">
        <f>SUMIF('2022-09-17 Leukemia Cup FS'!$B$11:$B$26,$C112,'2022-09-17 Leukemia Cup FS'!$AW$11:$AW$26)</f>
        <v>0</v>
      </c>
      <c r="IY112" s="174">
        <f>SUMIF('2022-09-17 Leukemia Cup FS'!$B$11:$B$26,$C112,'2022-09-17 Leukemia Cup FS'!$AX$11:$AX$26)</f>
        <v>0</v>
      </c>
      <c r="IZ112" s="174">
        <f>SUMIF('2022-09-17 Leukemia Cup FS'!$B$11:$B$26,$C112,'2022-09-17 Leukemia Cup FS'!$AY$11:$AY$26)</f>
        <v>0</v>
      </c>
      <c r="JA112" s="174">
        <f>SUMIF('2022-09-17 Leukemia Cup TH'!$B$11:$B$28,$C112,'2022-09-17 Leukemia Cup TH'!$AU$11:$AU$28)</f>
        <v>0</v>
      </c>
      <c r="JB112" s="174">
        <f>SUMIF('2022-09-17 Leukemia Cup TH'!$B$11:$B$28,$C112,'2022-09-17 Leukemia Cup TH'!$AV$11:$AV$28)</f>
        <v>0</v>
      </c>
      <c r="JC112" s="174">
        <f>SUMIF('2022-09-17 Leukemia Cup TH'!$B$11:$B$28,$C112,'2022-09-17 Leukemia Cup TH'!$AW$11:$AW$28)</f>
        <v>0</v>
      </c>
      <c r="JD112" s="174">
        <f>SUMIF('2022-09-17 Leukemia Cup TH'!$B$11:$B$28,$C112,'2022-09-17 Leukemia Cup TH'!$AX$11:$AX$28)</f>
        <v>0</v>
      </c>
      <c r="JE112" s="174">
        <f>SUMIF('2022-09-17 Leukemia Cup TH'!$B$11:$B$28,$C112,'2022-09-17 Leukemia Cup TH'!$AY$11:$AY$28)</f>
        <v>0</v>
      </c>
      <c r="JF112" s="174">
        <f>SUMIF('Smith-Berry LDR 9-24-22'!$B$11:$B$30,$C112,'Smith-Berry LDR 9-24-22'!$AU$11:$AU$30)</f>
        <v>0</v>
      </c>
      <c r="JG112" s="174">
        <f>SUMIF('Smith-Berry LDR 9-24-22'!$B$11:$B$30,$C112,'Smith-Berry LDR 9-24-22'!$AV$11:$AV$30)</f>
        <v>0</v>
      </c>
      <c r="JH112" s="174">
        <f>SUMIF('Smith-Berry LDR 9-24-22'!$B$11:$B$30,$C112,'Smith-Berry LDR 9-24-22'!$AW$11:$AW$30)</f>
        <v>0</v>
      </c>
      <c r="JI112" s="174">
        <f>SUMIF('Smith-Berry LDR 9-24-22'!$B$11:$B$30,$C112,'Smith-Berry LDR 9-24-22'!$AX$11:$AX$30)</f>
        <v>0</v>
      </c>
      <c r="JJ112" s="174">
        <f>SUMIF('Smith-Berry LDR 9-24-22'!$B$11:$B$30,$C112,'Smith-Berry LDR 9-24-22'!$AY$11:$AY$30)</f>
        <v>0</v>
      </c>
      <c r="JK112" s="174">
        <f>SUMIF('Great Scot 10-1-22 Cham'!$B$11:$B$38,$C112,'Great Scot 10-1-22 Cham'!$AU$11:$AU$38)</f>
        <v>0</v>
      </c>
      <c r="JL112" s="174">
        <f>SUMIF('Great Scot 10-1-22 Cham'!$B$11:$B$38,$C112,'Great Scot 10-1-22 Cham'!$AV$11:$AV$38)</f>
        <v>0</v>
      </c>
      <c r="JM112" s="174">
        <f>SUMIF('Great Scot 10-1-22 Cham'!$B$11:$B$38,$C112,'Great Scot 10-1-22 Cham'!$AW$11:$AW$38)</f>
        <v>0</v>
      </c>
      <c r="JN112" s="174">
        <f>SUMIF('Great Scot 10-1-22 Cham'!$B$11:$B$38,$C112,'Great Scot 10-1-22 Cham'!$AX$11:$AX$38)</f>
        <v>0</v>
      </c>
      <c r="JO112" s="174">
        <f>SUMIF('Great Scot 10-1-22 Cham'!$B$11:$B$38,$C112,'Great Scot 10-1-22 Cham'!$AY$11:$AY$38)</f>
        <v>0</v>
      </c>
      <c r="JP112" s="174">
        <f>SUMIF('Great Scot 10-1-22 Chal'!$B$11:$B$28,$C112,'Great Scot 10-1-22 Chal'!$AU$11:$AU$28)</f>
        <v>0</v>
      </c>
      <c r="JQ112" s="174">
        <f>SUMIF('Great Scot 10-1-22 Chal'!$B$11:$B$28,$C112,'Great Scot 10-1-22 Chal'!$AV$11:$AV$28)</f>
        <v>0</v>
      </c>
      <c r="JR112" s="174">
        <f>SUMIF('Great Scot 10-1-22 Chal'!$B$11:$B$28,$C112,'Great Scot 10-1-22 Chal'!$AW$11:$AW$28)</f>
        <v>0</v>
      </c>
      <c r="JS112" s="174">
        <f>SUMIF('Great Scot 10-1-22 Chal'!$B$11:$B$28,$C112,'Great Scot 10-1-22 Chal'!$AX$11:$AX$28)</f>
        <v>0</v>
      </c>
      <c r="JT112" s="174">
        <f>SUMIF('Great Scot 10-1-22 Chal'!$B$11:$B$28,$C112,'Great Scot 10-1-22 Chal'!$AY$11:$AY$28)</f>
        <v>0</v>
      </c>
      <c r="JU112" s="174">
        <f>SUMIF('Great Pumpkin Regatta 10-15-22'!$B$11:$B$54,$C112,'Great Pumpkin Regatta 10-15-22'!$AU$11:$AU$54)</f>
        <v>0</v>
      </c>
      <c r="JV112" s="174">
        <f>SUMIF('Great Pumpkin Regatta 10-15-22'!$B$11:$B$54,$C112,'Great Pumpkin Regatta 10-15-22'!$AV$11:$AV$54)</f>
        <v>0</v>
      </c>
      <c r="JW112" s="174">
        <f>SUMIF('Great Pumpkin Regatta 10-15-22'!$B$11:$B$54,$C112,'Great Pumpkin Regatta 10-15-22'!$AW$11:$AW$54)</f>
        <v>0</v>
      </c>
      <c r="JX112" s="174">
        <f>SUMIF('Great Pumpkin Regatta 10-15-22'!$B$11:$B$54,$C112,'Great Pumpkin Regatta 10-15-22'!$AX$11:$AX$54)</f>
        <v>0</v>
      </c>
      <c r="JY112" s="174">
        <f>SUMIF('Great Pumpkin Regatta 10-15-22'!$B$11:$B$54,$C112,'Great Pumpkin Regatta 10-15-22'!$AY$11:$AY$54)</f>
        <v>0</v>
      </c>
      <c r="JZ112" s="174">
        <f>SUMIF('One Day Regatta 10-29-22 FS'!$B$11:$B$19,$C112,'One Day Regatta 10-29-22 FS'!$AU$11:$AU$19)</f>
        <v>0</v>
      </c>
      <c r="KA112" s="174">
        <f>SUMIF('One Day Regatta 10-29-22 FS'!$B$11:$B$19,$C112,'One Day Regatta 10-29-22 FS'!$AV$11:$AV$19)</f>
        <v>0</v>
      </c>
      <c r="KB112" s="174">
        <f>SUMIF('One Day Regatta 10-29-22 FS'!$B$11:$B$19,$C112,'One Day Regatta 10-29-22 FS'!$AW$11:$AW$19)</f>
        <v>0</v>
      </c>
      <c r="KC112" s="174">
        <f>SUMIF('One Day Regatta 10-29-22 FS'!$B$11:$B$19,$C112,'One Day Regatta 10-29-22 FS'!$AX$11:$AX$19)</f>
        <v>0</v>
      </c>
      <c r="KD112" s="174">
        <f>SUMIF('One Day Regatta 10-29-22 FS'!$B$11:$B$19,$C112,'One Day Regatta 10-29-22 FS'!$AY$11:$AY$19)</f>
        <v>0</v>
      </c>
    </row>
    <row r="113" spans="1:290" ht="15" customHeight="1" x14ac:dyDescent="0.2">
      <c r="A113" s="400" t="s">
        <v>1369</v>
      </c>
      <c r="B113" s="134">
        <f t="shared" si="69"/>
        <v>36</v>
      </c>
      <c r="C113" s="170" t="s">
        <v>672</v>
      </c>
      <c r="D113" s="171">
        <f t="shared" si="101"/>
        <v>0</v>
      </c>
      <c r="E113" s="172">
        <f t="shared" si="102"/>
        <v>0</v>
      </c>
      <c r="F113" s="171">
        <f t="shared" si="103"/>
        <v>0</v>
      </c>
      <c r="G113" s="171">
        <v>0</v>
      </c>
      <c r="H113" s="171">
        <f t="shared" si="104"/>
        <v>0</v>
      </c>
      <c r="I113" s="173">
        <f t="shared" si="105"/>
        <v>0</v>
      </c>
      <c r="J113" s="173"/>
      <c r="K113" s="174">
        <f>SUMIF('Saturday Race 11-06-21'!$B$11:$B$21,$C113,'Saturday Race 11-06-21'!$AU$11:$AU$21)</f>
        <v>0</v>
      </c>
      <c r="L113" s="174">
        <f>SUMIF('Saturday Race 11-06-21'!$B$11:$B$21,$C113,'Saturday Race 11-06-21'!$AV$11:$AV$21)</f>
        <v>0</v>
      </c>
      <c r="M113" s="174">
        <f>SUMIF('Saturday Race 11-06-21'!$B$11:$B$21,$C113,'Saturday Race 11-06-21'!$AW$11:$AW$21)</f>
        <v>0</v>
      </c>
      <c r="N113" s="174">
        <f>SUMIF('Saturday Race 11-06-21'!$B$11:$B$21,$C113,'Saturday Race 11-06-21'!$AX$11:$AX$21)</f>
        <v>0</v>
      </c>
      <c r="O113" s="174">
        <f>SUMIF('Saturday Race 11-06-21'!$B$11:$B$21,$C113,'Saturday Race 11-06-21'!$AY$11:$AY$21)</f>
        <v>0</v>
      </c>
      <c r="P113" s="174">
        <f>SUMIF('Saturday Race 11-20-21'!$B$11:$B$20,$C113,'Saturday Race 11-20-21'!$AU$11:$AU$20)</f>
        <v>0</v>
      </c>
      <c r="Q113" s="174">
        <f>SUMIF('Saturday Race 11-20-21'!$B$11:$B$20,$C113,'Saturday Race 11-20-21'!$AV$11:$AV$20)</f>
        <v>0</v>
      </c>
      <c r="R113" s="174">
        <f>SUMIF('Saturday Race 11-20-21'!$B$11:$B$20,$C113,'Saturday Race 11-20-21'!$AW$11:$AW$20)</f>
        <v>0</v>
      </c>
      <c r="S113" s="174">
        <f>SUMIF('Saturday Race 11-20-21'!$B$11:$B$20,$C113,'Saturday Race 11-20-21'!$AX$11:$AX$20)</f>
        <v>0</v>
      </c>
      <c r="T113" s="174">
        <f>SUMIF('Saturday Race 11-20-21'!$B$11:$B$20,$C113,'Saturday Race 11-20-21'!$AY$11:$AY$20)</f>
        <v>0</v>
      </c>
      <c r="U113" s="174">
        <f>SUMIF('Saturday Race 1-08-22'!$B$11:$B$20,$C113,'Saturday Race 1-08-22'!$AU$11:$AU$20)</f>
        <v>0</v>
      </c>
      <c r="V113" s="174">
        <f>SUMIF('Saturday Race 1-08-22'!$B$11:$B$20,$C113,'Saturday Race 1-08-22'!$AV$11:$AV$20)</f>
        <v>0</v>
      </c>
      <c r="W113" s="174">
        <f>SUMIF('Saturday Race 1-08-22'!$B$11:$B$20,$C113,'Saturday Race 1-08-22'!$AW$11:$AW$20)</f>
        <v>0</v>
      </c>
      <c r="X113" s="174">
        <f>SUMIF('Saturday Race 1-08-22'!$B$11:$B$20,$C113,'Saturday Race 1-08-22'!$AX$11:$AX$20)</f>
        <v>0</v>
      </c>
      <c r="Y113" s="174">
        <f>SUMIF('Saturday Race 1-08-22'!$B$11:$B$20,$C113,'Saturday Race 1-08-22'!$AY$11:$AY$20)</f>
        <v>0</v>
      </c>
      <c r="Z113" s="174">
        <f>SUMIF('Saturday Race 1-22-22'!$B$11:$B$20,$C113,'Saturday Race 1-22-22'!$AU$11:$AU$20)</f>
        <v>0</v>
      </c>
      <c r="AA113" s="174">
        <f>SUMIF('Saturday Race 1-22-22'!$B$11:$B$20,$C113,'Saturday Race 1-22-22'!$AV$11:$AV$20)</f>
        <v>0</v>
      </c>
      <c r="AB113" s="174">
        <f>SUMIF('Saturday Race 1-22-22'!$B$11:$B$20,$C113,'Saturday Race 1-22-22'!$AW$11:$AW$20)</f>
        <v>0</v>
      </c>
      <c r="AC113" s="174">
        <f>SUMIF('Saturday Race 1-22-22'!$B$11:$B$20,$C113,'Saturday Race 1-22-22'!$AX$11:$AX$20)</f>
        <v>0</v>
      </c>
      <c r="AD113" s="174">
        <f>SUMIF('Saturday Race 1-22-22'!$B$11:$B$20,$C113,'Saturday Race 1-22-22'!$AY$11:$AY$20)</f>
        <v>0</v>
      </c>
      <c r="AE113" s="174">
        <f>SUMIF('Sunday Race 2-6-22'!$B$11:$B$20,$C113,'Sunday Race 2-6-22'!$AU$11:$AU$20)</f>
        <v>0</v>
      </c>
      <c r="AF113" s="174">
        <f>SUMIF('Sunday Race 2-6-22'!$B$11:$B$20,$C113,'Sunday Race 2-6-22'!$AV$11:$AV$20)</f>
        <v>0</v>
      </c>
      <c r="AG113" s="174">
        <f>SUMIF('Sunday Race 2-6-22'!$B$11:$B$20,$C113,'Sunday Race 2-6-22'!$AW$11:$AW$20)</f>
        <v>0</v>
      </c>
      <c r="AH113" s="174">
        <f>SUMIF('Sunday Race 2-6-22'!$B$11:$B$20,$C113,'Sunday Race 2-6-22'!$AX$11:$AX$20)</f>
        <v>0</v>
      </c>
      <c r="AI113" s="174">
        <f>SUMIF('Sunday Race 2-6-22'!$B$11:$B$20,$C113,'Sunday Race 2-6-22'!$AY$11:$AY$20)</f>
        <v>0</v>
      </c>
      <c r="AJ113" s="174">
        <f>SUMIF('Sunday Race 2-20-22'!$B$11:$B$26,$C113,'Sunday Race 2-20-22'!$AU$11:$AU$26)</f>
        <v>0</v>
      </c>
      <c r="AK113" s="174">
        <f>SUMIF('Sunday Race 2-20-22'!$B$11:$B$26,$C113,'Sunday Race 2-20-22'!$AV$11:$AV$26)</f>
        <v>0</v>
      </c>
      <c r="AL113" s="174">
        <f>SUMIF('Sunday Race 2-20-22'!$B$11:$B$26,$C113,'Sunday Race 2-20-22'!$AW$11:$AW$26)</f>
        <v>0</v>
      </c>
      <c r="AM113" s="174">
        <f>SUMIF('Sunday Race 2-20-22'!$B$11:$B$26,$C113,'Sunday Race 2-20-22'!$AX$11:$AX$26)</f>
        <v>0</v>
      </c>
      <c r="AN113" s="174">
        <f>SUMIF('Sunday Race 2-20-22'!$B$11:$B$26,$C113,'Sunday Race 2-20-22'!$AY$11:$AY$26)</f>
        <v>0</v>
      </c>
      <c r="AO113" s="174">
        <f>SUMIF('Sunday Race 2-27-22'!$B$11:$B$20,$C113,'Sunday Race 2-27-22'!$AU$11:$AU$20)</f>
        <v>0</v>
      </c>
      <c r="AP113" s="174">
        <f>SUMIF('Sunday Race 2-27-22'!$B$11:$B$20,$C113,'Sunday Race 2-27-22'!$AV$11:$AV$20)</f>
        <v>0</v>
      </c>
      <c r="AQ113" s="174">
        <f>SUMIF('Sunday Race 2-27-22'!$B$11:$B$20,$C113,'Sunday Race 2-27-22'!$AW$11:$AW$20)</f>
        <v>0</v>
      </c>
      <c r="AR113" s="174">
        <f>SUMIF('Sunday Race 2-27-22'!$B$11:$B$20,$C113,'Sunday Race 2-27-22'!$AX$11:$AX$20)</f>
        <v>0</v>
      </c>
      <c r="AS113" s="174">
        <f>SUMIF('Sunday Race 2-27-22'!$B$11:$B$20,$C113,'Sunday Race 2-27-22'!$AY$11:$AY$20)</f>
        <v>0</v>
      </c>
      <c r="AT113" s="174">
        <f>SUMIF('Sunday Race 3-13-22'!$B$11:$B$25,$C113,'Sunday Race 3-13-22'!$AU$11:$AU$25)</f>
        <v>0</v>
      </c>
      <c r="AU113" s="174">
        <f>SUMIF('Sunday Race 3-13-22'!$B$11:$B$25,$C113,'Sunday Race 3-13-22'!$AV$11:$AV$25)</f>
        <v>0</v>
      </c>
      <c r="AV113" s="174">
        <f>SUMIF('Sunday Race 3-13-22'!$B$11:$B$25,$C113,'Sunday Race 3-13-22'!$AW$11:$AW$25)</f>
        <v>0</v>
      </c>
      <c r="AW113" s="174">
        <f>SUMIF('Sunday Race 3-13-22'!$B$11:$B$25,$C113,'Sunday Race 3-13-22'!$AX$11:$AX$25)</f>
        <v>0</v>
      </c>
      <c r="AX113" s="174">
        <f>SUMIF('Sunday Race 3-13-22'!$B$11:$B$25,$C113,'Sunday Race 3-13-22'!$AY$11:$AY$25)</f>
        <v>0</v>
      </c>
      <c r="AY113" s="174">
        <f>SUMIF('Saturday Race 3-19-22'!$B$11:$B$15,$C113,'Saturday Race 3-19-22'!$AU$11:$AU$15)</f>
        <v>0</v>
      </c>
      <c r="AZ113" s="174">
        <f>SUMIF('Saturday Race 3-19-22'!$B$11:$B$15,$C113,'Saturday Race 3-19-22'!$AV$11:$AV$15)</f>
        <v>0</v>
      </c>
      <c r="BA113" s="174">
        <f>SUMIF('Saturday Race 3-19-22'!$B$11:$B$15,$C113,'Saturday Race 3-19-22'!$AW$11:$AW$15)</f>
        <v>0</v>
      </c>
      <c r="BB113" s="174">
        <f>SUMIF('Saturday Race 3-19-22'!$B$11:$B$15,$C113,'Saturday Race 3-19-22'!$AX$11:$AX$15)</f>
        <v>0</v>
      </c>
      <c r="BC113" s="174">
        <f>SUMIF('Saturday Race 3-19-22'!$B$11:$B$15,$C113,'Saturday Race 3-19-22'!$AY$11:$AY$15)</f>
        <v>0</v>
      </c>
      <c r="BD113" s="174">
        <f>SUMIF('Sunday Races 4-10-22'!$B$11:$B$26,$C113,'Sunday Races 4-10-22'!$AU$11:$AU$26)</f>
        <v>0</v>
      </c>
      <c r="BE113" s="174">
        <f>SUMIF('Sunday Races 4-10-22'!$B$11:$B$26,$C113,'Sunday Races 4-10-22'!$AV$11:$AV$26)</f>
        <v>0</v>
      </c>
      <c r="BF113" s="174">
        <f>SUMIF('Sunday Races 4-10-22'!$B$11:$B$26,$C113,'Sunday Races 4-10-22'!$AW$11:$AW$26)</f>
        <v>0</v>
      </c>
      <c r="BG113" s="174">
        <f>SUMIF('Sunday Races 4-10-22'!$B$11:$B$26,$C113,'Sunday Races 4-10-22'!$AX$11:$AX$26)</f>
        <v>0</v>
      </c>
      <c r="BH113" s="174">
        <f>SUMIF('Sunday Races 4-10-22'!$B$11:$B$26,$C113,'Sunday Races 4-10-22'!$AY$11:$AY$26)</f>
        <v>0</v>
      </c>
      <c r="BI113" s="174">
        <f>SUMIF('Sunday Races 5-1-22'!$B$11:$B$28,$C113,'Sunday Races 5-1-22'!$AU$11:$AU$28)</f>
        <v>0</v>
      </c>
      <c r="BJ113" s="174">
        <f>SUMIF('Sunday Races 5-1-22'!$B$11:$B$28,$C113,'Sunday Races 5-1-22'!$AV$11:$AV$28)</f>
        <v>0</v>
      </c>
      <c r="BK113" s="174">
        <f>SUMIF('Sunday Races 5-1-22'!$B$11:$B$28,$C113,'Sunday Races 5-1-22'!$AW$11:$AW$28)</f>
        <v>0</v>
      </c>
      <c r="BL113" s="174">
        <f>SUMIF('Sunday Races 5-1-22'!$B$11:$B$28,$C113,'Sunday Races 5-1-22'!$AX$11:$AX$28)</f>
        <v>0</v>
      </c>
      <c r="BM113" s="174">
        <f>SUMIF('Sunday Races 5-1-22'!$B$11:$B$28,$C113,'Sunday Races 5-1-22'!$AY$11:$AY$28)</f>
        <v>0</v>
      </c>
      <c r="BN113" s="174">
        <f>SUMIF('Sunday Races 6-5-22'!$B$11:$B$28,$C113,'Sunday Races 6-5-22'!$AU$11:$AU$28)</f>
        <v>0</v>
      </c>
      <c r="BO113" s="174">
        <f>SUMIF('Sunday Races 6-5-22'!$B$11:$B$28,$C113,'Sunday Races 6-5-22'!$AV$11:$AV$28)</f>
        <v>0</v>
      </c>
      <c r="BP113" s="174">
        <f>SUMIF('Sunday Races 6-5-22'!$B$11:$B$28,$C113,'Sunday Races 6-5-22'!$AW$11:$AW$28)</f>
        <v>0</v>
      </c>
      <c r="BQ113" s="174">
        <f>SUMIF('Sunday Races 6-5-22'!$B$11:$B$28,$C113,'Sunday Races 6-5-22'!$AX$11:$AX$28)</f>
        <v>0</v>
      </c>
      <c r="BR113" s="174">
        <f>SUMIF('Sunday Races 6-5-22'!$B$11:$B$28,$C113,'Sunday Races 6-5-22'!$AY$11:$AY$28)</f>
        <v>0</v>
      </c>
      <c r="BS113" s="174">
        <f>SUMIF('Sunday Races 6-12-22'!$B$11:$B$24,$C113,'Sunday Races 6-12-22'!$AU$11:$AU$24)</f>
        <v>0</v>
      </c>
      <c r="BT113" s="174">
        <f>SUMIF('Sunday Races 6-12-22'!$B$11:$B$24,$C113,'Sunday Races 6-12-22'!$AV$11:$AV$24)</f>
        <v>0</v>
      </c>
      <c r="BU113" s="174">
        <f>SUMIF('Sunday Races 6-12-22'!$B$11:$B$24,$C113,'Sunday Races 6-12-22'!$AW$11:$AW$24)</f>
        <v>0</v>
      </c>
      <c r="BV113" s="174">
        <f>SUMIF('Sunday Races 6-12-22'!$B$11:$B$24,$C113,'Sunday Races 6-12-22'!$AX$11:$AX$24)</f>
        <v>0</v>
      </c>
      <c r="BW113" s="174">
        <f>SUMIF('Sunday Races 6-12-22'!$B$11:$B$24,$C113,'Sunday Races 6-12-22'!$AY$11:$AY$24)</f>
        <v>0</v>
      </c>
      <c r="BX113" s="174">
        <f>SUMIF('Saturday Races 6-18-22'!$B$11:$B$24,$C113,'Saturday Races 6-18-22'!$AU$11:$AU$24)</f>
        <v>0</v>
      </c>
      <c r="BY113" s="174">
        <f>SUMIF('Saturday Races 6-18-22'!$B$11:$B$24,$C113,'Saturday Races 6-18-22'!$AV$11:$AV$24)</f>
        <v>0</v>
      </c>
      <c r="BZ113" s="174">
        <f>SUMIF('Saturday Races 6-18-22'!$B$11:$B$24,$C113,'Saturday Races 6-18-22'!$AW$11:$AW$24)</f>
        <v>0</v>
      </c>
      <c r="CA113" s="174">
        <f>SUMIF('Saturday Races 6-18-22'!$B$11:$B$24,$C113,'Saturday Races 6-18-22'!$AX$11:$AX$24)</f>
        <v>0</v>
      </c>
      <c r="CB113" s="174">
        <f>SUMIF('Saturday Races 6-18-22'!$B$11:$B$24,$C113,'Saturday Races 6-18-22'!$AY$11:$AY$24)</f>
        <v>0</v>
      </c>
      <c r="CC113" s="174">
        <f>SUMIF('Sunday Races 7-3-22'!$B$11:$B$26,$C113,'Sunday Races 7-3-22'!$AU$11:$AU$26)</f>
        <v>0</v>
      </c>
      <c r="CD113" s="174">
        <f>SUMIF('Sunday Races 7-3-22'!$B$11:$B$26,$C113,'Sunday Races 7-3-22'!$AV$11:$AV$26)</f>
        <v>0</v>
      </c>
      <c r="CE113" s="174">
        <f>SUMIF('Sunday Races 7-3-22'!$B$11:$B$26,$C113,'Sunday Races 7-3-22'!$AW$11:$AW$26)</f>
        <v>0</v>
      </c>
      <c r="CF113" s="174">
        <f>SUMIF('Sunday Races 7-3-22'!$B$11:$B$26,$C113,'Sunday Races 7-3-22'!$AX$11:$AX$26)</f>
        <v>0</v>
      </c>
      <c r="CG113" s="174">
        <f>SUMIF('Sunday Races 7-3-22'!$B$11:$B$26,$C113,'Sunday Races 7-3-22'!$AY$11:$AY$26)</f>
        <v>0</v>
      </c>
      <c r="CH113" s="174">
        <f>SUMIF('Sunday Races 7-31-22'!$B$11:$B$26,$C113,'Sunday Races 7-31-22'!$AU$11:$AU$26)</f>
        <v>0</v>
      </c>
      <c r="CI113" s="174">
        <f>SUMIF('Sunday Races 7-31-22'!$B$11:$B$26,$C113,'Sunday Races 7-31-22'!$AV$11:$AV$26)</f>
        <v>0</v>
      </c>
      <c r="CJ113" s="174">
        <f>SUMIF('Sunday Races 7-31-22'!$B$11:$B$26,$C113,'Sunday Races 7-31-22'!$AW$11:$AW$26)</f>
        <v>0</v>
      </c>
      <c r="CK113" s="174">
        <f>SUMIF('Sunday Races 7-31-22'!$B$11:$B$26,$C113,'Sunday Races 7-31-22'!$AX$11:$AX$26)</f>
        <v>0</v>
      </c>
      <c r="CL113" s="174">
        <f>SUMIF('Sunday Races 7-31-22'!$B$11:$B$26,$C113,'Sunday Races 7-31-22'!$AY$11:$AY$26)</f>
        <v>0</v>
      </c>
      <c r="CM113" s="174">
        <f>SUMIF('Sunday Races 8-14-22'!$B$11:$B$26,$C113,'Sunday Races 8-14-22'!$AU$11:$AU$26)</f>
        <v>0</v>
      </c>
      <c r="CN113" s="174">
        <f>SUMIF('Sunday Races 8-14-22'!$B$11:$B$26,$C113,'Sunday Races 8-14-22'!$AV$11:$AV$26)</f>
        <v>0</v>
      </c>
      <c r="CO113" s="174">
        <f>SUMIF('Sunday Races 8-14-22'!$B$11:$B$26,$C113,'Sunday Races 8-14-22'!$AW$11:$AW$26)</f>
        <v>0</v>
      </c>
      <c r="CP113" s="174">
        <f>SUMIF('Sunday Races 8-14-22'!$B$11:$B$26,$C113,'Sunday Races 8-14-22'!$AX$11:$AX$26)</f>
        <v>0</v>
      </c>
      <c r="CQ113" s="174">
        <f>SUMIF('Sunday Races 8-14-22'!$B$11:$B$26,$C113,'Sunday Races 8-14-22'!$AY$11:$AY$26)</f>
        <v>0</v>
      </c>
      <c r="CR113" s="174">
        <f>SUMIF('Saturday Races 8-20-22'!$B$11:$B$26,$C113,'Saturday Races 8-20-22'!$AU$11:$AU$26)</f>
        <v>0</v>
      </c>
      <c r="CS113" s="174">
        <f>SUMIF('Saturday Races 8-20-22'!$B$11:$B$26,$C113,'Saturday Races 8-20-22'!$AV$11:$AV$26)</f>
        <v>0</v>
      </c>
      <c r="CT113" s="174">
        <f>SUMIF('Saturday Races 8-20-22'!$B$11:$B$26,$C113,'Saturday Races 8-20-22'!$AW$11:$AW$26)</f>
        <v>0</v>
      </c>
      <c r="CU113" s="174">
        <f>SUMIF('Saturday Races 8-20-22'!$B$11:$B$26,$C113,'Saturday Races 8-20-22'!$AX$11:$AX$26)</f>
        <v>0</v>
      </c>
      <c r="CV113" s="174">
        <f>SUMIF('Saturday Races 8-20-22'!$B$11:$B$26,$C113,'Saturday Races 8-20-22'!$AY$11:$AY$26)</f>
        <v>0</v>
      </c>
      <c r="CW113" s="174">
        <f>SUMIF('Sunday Races 9-11-22'!$B$11:$B$20,$C113,'Sunday Races 9-11-22'!$AU$11:$AU$20)</f>
        <v>0</v>
      </c>
      <c r="CX113" s="174">
        <f>SUMIF('Sunday Races 9-11-22'!$B$11:$B$20,$C113,'Sunday Races 9-11-22'!$AV$11:$AV$20)</f>
        <v>0</v>
      </c>
      <c r="CY113" s="174">
        <f>SUMIF('Sunday Races 9-11-22'!$B$11:$B$20,$C113,'Sunday Races 9-11-22'!$AW$11:$AW$20)</f>
        <v>0</v>
      </c>
      <c r="CZ113" s="174">
        <f>SUMIF('Sunday Races 9-11-22'!$B$11:$B$20,$C113,'Sunday Races 9-11-22'!$AX$11:$AX$20)</f>
        <v>0</v>
      </c>
      <c r="DA113" s="174">
        <f>SUMIF('Sunday Races 9-11-22'!$B$11:$B$20,$C113,'Sunday Races 9-11-22'!$AY$11:$AY$20)</f>
        <v>0</v>
      </c>
      <c r="DB113" s="174">
        <f>SUMIF('Sunday Races 10-9-22'!$B$11:$B$21,$C113,'Sunday Races 10-9-22'!$AU$11:$AU$21)</f>
        <v>0</v>
      </c>
      <c r="DC113" s="174">
        <f>SUMIF('Sunday Races 10-9-22'!$B$11:$B$21,$C113,'Sunday Races 10-9-22'!$AV$11:$AV$21)</f>
        <v>0</v>
      </c>
      <c r="DD113" s="174">
        <f>SUMIF('Sunday Races 10-9-22'!$B$11:$B$21,$C113,'Sunday Races 10-9-22'!$AW$11:$AW$21)</f>
        <v>0</v>
      </c>
      <c r="DE113" s="174">
        <f>SUMIF('Sunday Races 10-9-22'!$B$11:$B$21,$C113,'Sunday Races 10-9-22'!$AX$11:$AX$21)</f>
        <v>0</v>
      </c>
      <c r="DF113" s="174">
        <f>SUMIF('Sunday Races 10-9-22'!$B$11:$B$21,$C113,'Sunday Races 10-9-22'!$AY$11:$AY$21)</f>
        <v>0</v>
      </c>
      <c r="DG113" s="174">
        <f>SUMIF('Sunday Races 10-23-22'!$B$11:$B$22,$C113,'Sunday Races 10-23-22'!$AU$11:$AU$22)</f>
        <v>0</v>
      </c>
      <c r="DH113" s="174">
        <f>SUMIF('Sunday Races 10-23-22'!$B$11:$B$22,$C113,'Sunday Races 10-23-22'!$AV$11:$AV$22)</f>
        <v>0</v>
      </c>
      <c r="DI113" s="174">
        <f>SUMIF('Sunday Races 10-23-22'!$B$11:$B$22,$C113,'Sunday Races 10-23-22'!$AW$11:$AW$22)</f>
        <v>0</v>
      </c>
      <c r="DJ113" s="174">
        <f>SUMIF('Sunday Races 10-23-22'!$B$11:$B$22,$C113,'Sunday Races 10-23-22'!$AX$11:$AX$22)</f>
        <v>0</v>
      </c>
      <c r="DK113" s="174">
        <f>SUMIF('Sunday Races 10-23-22'!$B$11:$B$22,$C113,'Sunday Races 10-23-22'!$AY$11:$AY$22)</f>
        <v>0</v>
      </c>
      <c r="DL113" s="175"/>
      <c r="DM113" s="176"/>
      <c r="DN113" s="177">
        <f t="shared" si="108"/>
        <v>0</v>
      </c>
      <c r="DO113" s="177">
        <f t="shared" si="108"/>
        <v>0</v>
      </c>
      <c r="DP113" s="177">
        <f t="shared" si="108"/>
        <v>0</v>
      </c>
      <c r="DQ113" s="177">
        <f t="shared" si="108"/>
        <v>0</v>
      </c>
      <c r="DR113" s="177">
        <f t="shared" si="108"/>
        <v>0</v>
      </c>
      <c r="DS113" s="177">
        <f t="shared" si="108"/>
        <v>0</v>
      </c>
      <c r="DT113" s="177">
        <f t="shared" si="108"/>
        <v>0</v>
      </c>
      <c r="DU113" s="177">
        <f t="shared" si="108"/>
        <v>0</v>
      </c>
      <c r="DV113" s="177">
        <f t="shared" si="108"/>
        <v>0</v>
      </c>
      <c r="DW113" s="177">
        <f t="shared" si="108"/>
        <v>0</v>
      </c>
      <c r="DX113" s="177">
        <f t="shared" si="109"/>
        <v>0</v>
      </c>
      <c r="DY113" s="177">
        <f t="shared" si="109"/>
        <v>0</v>
      </c>
      <c r="DZ113" s="177">
        <f t="shared" si="109"/>
        <v>0</v>
      </c>
      <c r="EA113" s="177">
        <f t="shared" si="109"/>
        <v>0</v>
      </c>
      <c r="EB113" s="177">
        <f t="shared" si="109"/>
        <v>0</v>
      </c>
      <c r="EC113" s="177">
        <f t="shared" si="109"/>
        <v>0</v>
      </c>
      <c r="ED113" s="177">
        <f t="shared" si="109"/>
        <v>0</v>
      </c>
      <c r="EE113" s="177">
        <f t="shared" si="109"/>
        <v>0</v>
      </c>
      <c r="EF113" s="177">
        <f t="shared" si="109"/>
        <v>0</v>
      </c>
      <c r="EG113" s="177">
        <f t="shared" si="109"/>
        <v>0</v>
      </c>
      <c r="EH113" s="177">
        <f t="shared" si="110"/>
        <v>0</v>
      </c>
      <c r="EI113" s="177">
        <f t="shared" si="110"/>
        <v>0</v>
      </c>
      <c r="EJ113" s="177">
        <f t="shared" si="110"/>
        <v>0</v>
      </c>
      <c r="EK113" s="177">
        <f t="shared" si="110"/>
        <v>0</v>
      </c>
      <c r="EL113" s="177">
        <f t="shared" si="110"/>
        <v>0</v>
      </c>
      <c r="EM113" s="177">
        <f t="shared" si="110"/>
        <v>0</v>
      </c>
      <c r="EN113" s="177">
        <f t="shared" si="110"/>
        <v>0</v>
      </c>
      <c r="EO113" s="177">
        <f t="shared" si="110"/>
        <v>0</v>
      </c>
      <c r="EP113" s="177">
        <f t="shared" si="110"/>
        <v>0</v>
      </c>
      <c r="EQ113" s="177">
        <f t="shared" si="110"/>
        <v>0</v>
      </c>
      <c r="ER113" s="177">
        <f t="shared" si="111"/>
        <v>0</v>
      </c>
      <c r="ES113" s="177">
        <f t="shared" si="111"/>
        <v>0</v>
      </c>
      <c r="ET113" s="177">
        <f t="shared" si="111"/>
        <v>0</v>
      </c>
      <c r="EU113" s="177">
        <f t="shared" si="111"/>
        <v>0</v>
      </c>
      <c r="EV113" s="177">
        <f t="shared" si="111"/>
        <v>0</v>
      </c>
      <c r="EW113" s="177">
        <f t="shared" si="111"/>
        <v>0</v>
      </c>
      <c r="EX113" s="177">
        <f t="shared" si="111"/>
        <v>0</v>
      </c>
      <c r="EY113" s="177">
        <f t="shared" si="111"/>
        <v>0</v>
      </c>
      <c r="EZ113" s="177">
        <f t="shared" si="111"/>
        <v>0</v>
      </c>
      <c r="FA113" s="177">
        <f t="shared" si="111"/>
        <v>0</v>
      </c>
      <c r="FB113" s="177">
        <f t="shared" si="112"/>
        <v>0</v>
      </c>
      <c r="FC113" s="177">
        <f t="shared" si="112"/>
        <v>0</v>
      </c>
      <c r="FD113" s="177">
        <f t="shared" si="112"/>
        <v>0</v>
      </c>
      <c r="FE113" s="177">
        <f t="shared" si="112"/>
        <v>0</v>
      </c>
      <c r="FF113" s="177">
        <f t="shared" si="112"/>
        <v>0</v>
      </c>
      <c r="FG113" s="177">
        <f t="shared" si="112"/>
        <v>0</v>
      </c>
      <c r="FH113" s="177">
        <f t="shared" si="112"/>
        <v>0</v>
      </c>
      <c r="FI113" s="177">
        <f t="shared" si="112"/>
        <v>0</v>
      </c>
      <c r="FJ113" s="177">
        <f t="shared" si="112"/>
        <v>0</v>
      </c>
      <c r="FK113" s="177">
        <f t="shared" si="112"/>
        <v>0</v>
      </c>
      <c r="FL113" s="177">
        <f t="shared" si="113"/>
        <v>0</v>
      </c>
      <c r="FM113" s="177">
        <f t="shared" si="113"/>
        <v>0</v>
      </c>
      <c r="FN113" s="177">
        <f t="shared" si="113"/>
        <v>0</v>
      </c>
      <c r="FO113" s="177">
        <f t="shared" si="113"/>
        <v>0</v>
      </c>
      <c r="FP113" s="177">
        <f t="shared" si="113"/>
        <v>0</v>
      </c>
      <c r="FQ113" s="177">
        <f t="shared" si="113"/>
        <v>0</v>
      </c>
      <c r="FR113" s="177">
        <f t="shared" si="113"/>
        <v>0</v>
      </c>
      <c r="FS113" s="177">
        <f t="shared" si="113"/>
        <v>0</v>
      </c>
      <c r="FT113" s="177">
        <f t="shared" si="113"/>
        <v>0</v>
      </c>
      <c r="FU113" s="177">
        <f t="shared" si="113"/>
        <v>0</v>
      </c>
      <c r="FV113" s="177">
        <f t="shared" si="113"/>
        <v>0</v>
      </c>
      <c r="FW113" s="177">
        <f t="shared" si="113"/>
        <v>0</v>
      </c>
      <c r="FX113" s="177">
        <f t="shared" si="113"/>
        <v>0</v>
      </c>
      <c r="FY113" s="177">
        <f t="shared" si="113"/>
        <v>0</v>
      </c>
      <c r="FZ113" s="177">
        <f t="shared" si="113"/>
        <v>0</v>
      </c>
      <c r="GA113" s="177"/>
      <c r="GB113" s="229">
        <f t="shared" si="106"/>
        <v>0</v>
      </c>
      <c r="GC113" s="229">
        <f t="shared" si="107"/>
        <v>0</v>
      </c>
      <c r="GD113" s="174">
        <f>SUMIF('One Day 12-04-21 Scots'!$B$11:$B$24,$C113,'One Day 12-04-21 Scots'!$AU$11:$AU$24)</f>
        <v>0</v>
      </c>
      <c r="GE113" s="174">
        <f>SUMIF('One Day 12-04-21 Scots'!$B$11:$B$24,$C113,'One Day 12-04-21 Scots'!$AV$11:$AV$24)</f>
        <v>0</v>
      </c>
      <c r="GF113" s="174">
        <f>SUMIF('One Day 12-04-21 Scots'!$B$11:$B$24,$C113,'One Day 12-04-21 Scots'!$AW$11:$AW$24)</f>
        <v>0</v>
      </c>
      <c r="GG113" s="174">
        <f>SUMIF('One Day 12-04-21 Scots'!$B$11:$B$24,$C113,'One Day 12-04-21 Scots'!$AX$11:$AX$24)</f>
        <v>0</v>
      </c>
      <c r="GH113" s="174">
        <f>SUMIF('One Day 12-04-21 Scots'!$B$11:$B$24,$C113,'One Day 12-04-21 Scots'!$AY$11:$AY$24)</f>
        <v>0</v>
      </c>
      <c r="GI113" s="174">
        <f>SUMIF('One Day 12-04-21 Thistles'!$B$11:$B$25,$C113,'One Day 12-04-21 Thistles'!$AU$11:$AU$25)</f>
        <v>0</v>
      </c>
      <c r="GJ113" s="174">
        <f>SUMIF('One Day 12-04-21 Thistles'!$B$11:$B$25,$C113,'One Day 12-04-21 Thistles'!$AV$11:$AV$25)</f>
        <v>0</v>
      </c>
      <c r="GK113" s="174">
        <f>SUMIF('One Day 12-04-21 Thistles'!$B$11:$B$25,$C113,'One Day 12-04-21 Thistles'!$AW$11:$AW$25)</f>
        <v>0</v>
      </c>
      <c r="GL113" s="174">
        <f>SUMIF('One Day 12-04-21 Thistles'!$B$11:$B$25,$C113,'One Day 12-04-21 Thistles'!$AX$11:$AX$25)</f>
        <v>0</v>
      </c>
      <c r="GM113" s="174">
        <f>SUMIF('One Day 12-04-21 Thistles'!$B$11:$B$25,$C113,'One Day 12-04-21 Thistles'!$AY$11:$AY$25)</f>
        <v>0</v>
      </c>
      <c r="GN113" s="174">
        <f>SUMIF('Chili One Day 2-12-22 Scots'!$B$11:$B$27,$C113,'Chili One Day 2-12-22 Scots'!$AU$11:$AU$27)</f>
        <v>0</v>
      </c>
      <c r="GO113" s="174">
        <f>SUMIF('Chili One Day 2-12-22 Scots'!$B$11:$B$27,$C113,'Chili One Day 2-12-22 Scots'!$AV$11:$AV$27)</f>
        <v>0</v>
      </c>
      <c r="GP113" s="174">
        <f>SUMIF('Chili One Day 2-12-22 Scots'!$B$11:$B$27,$C113,'Chili One Day 2-12-22 Scots'!$AW$11:$AW$27)</f>
        <v>0</v>
      </c>
      <c r="GQ113" s="174">
        <f>SUMIF('Chili One Day 2-12-22 Scots'!$B$11:$B$27,$C113,'Chili One Day 2-12-22 Scots'!$AX$11:$AX$27)</f>
        <v>0</v>
      </c>
      <c r="GR113" s="174">
        <f>SUMIF('Chili One Day 2-12-22 Scots'!$B$11:$B$27,$C113,'Chili One Day 2-12-22 Scots'!$AY$11:$AY$27)</f>
        <v>0</v>
      </c>
      <c r="GS113" s="174">
        <f>SUMIF('Chili One Day 2-12-22 Thistles'!$B$11:$B$27,$C113,'Chili One Day 2-12-22 Thistles'!$AU$11:$AU$27)</f>
        <v>0</v>
      </c>
      <c r="GT113" s="174">
        <f>SUMIF('Chili One Day 2-12-22 Thistles'!$B$11:$B$27,$C113,'Chili One Day 2-12-22 Thistles'!$AV$11:$AV$27)</f>
        <v>0</v>
      </c>
      <c r="GU113" s="174">
        <f>SUMIF('Chili One Day 2-12-22 Thistles'!$B$11:$B$27,$C113,'Chili One Day 2-12-22 Thistles'!$AW$11:$AW$27)</f>
        <v>0</v>
      </c>
      <c r="GV113" s="174">
        <f>SUMIF('Chili One Day 2-12-22 Thistles'!$B$11:$B$27,$C113,'Chili One Day 2-12-22 Thistles'!$AX$11:$AX$27)</f>
        <v>0</v>
      </c>
      <c r="GW113" s="174">
        <f>SUMIF('Chili One Day 2-12-22 Thistles'!$B$11:$B$27,$C113,'Chili One Day 2-12-22 Thistles'!$AY$11:$AY$27)</f>
        <v>0</v>
      </c>
      <c r="GX113" s="174">
        <f>SUMIF('Ironman One Day 3-5-22 FS'!$B$11:$B$26,$C113,'Ironman One Day 3-5-22 FS'!$AU$11:$AU$26)</f>
        <v>0</v>
      </c>
      <c r="GY113" s="174">
        <f>SUMIF('Ironman One Day 3-5-22 FS'!$B$11:$B$26,$C113,'Ironman One Day 3-5-22 FS'!$AV$11:$AV$26)</f>
        <v>0</v>
      </c>
      <c r="GZ113" s="174">
        <f>SUMIF('Ironman One Day 3-5-22 FS'!$B$11:$B$26,$C113,'Ironman One Day 3-5-22 FS'!$AW$11:$AW$26)</f>
        <v>0</v>
      </c>
      <c r="HA113" s="174">
        <f>SUMIF('Ironman One Day 3-5-22 FS'!$B$11:$B$26,$C113,'Ironman One Day 3-5-22 FS'!$AX$11:$AX$26)</f>
        <v>0</v>
      </c>
      <c r="HB113" s="174">
        <f>SUMIF('Ironman One Day 3-5-22 FS'!$B$11:$B$26,$C113,'Ironman One Day 3-5-22 FS'!$AY$11:$AY$26)</f>
        <v>0</v>
      </c>
      <c r="HC113" s="174">
        <f>SUMIF('Ironman One Day 3-5-22 420'!$B$11:$B$26,$C113,'Ironman One Day 3-5-22 420'!$AU$11:$AU$26)</f>
        <v>0</v>
      </c>
      <c r="HD113" s="174">
        <f>SUMIF('Ironman One Day 3-5-22 420'!$B$11:$B$26,$C113,'Ironman One Day 3-5-22 420'!$AV$11:$AV$26)</f>
        <v>0</v>
      </c>
      <c r="HE113" s="174">
        <f>SUMIF('Ironman One Day 3-5-22 420'!$B$11:$B$26,$C113,'Ironman One Day 3-5-22 420'!$AW$11:$AW$26)</f>
        <v>0</v>
      </c>
      <c r="HF113" s="174">
        <f>SUMIF('Ironman One Day 3-5-22 420'!$B$11:$B$26,$C113,'Ironman One Day 3-5-22 420'!$AX$11:$AX$26)</f>
        <v>0</v>
      </c>
      <c r="HG113" s="174">
        <f>SUMIF('Ironman One Day 3-5-22 420'!$B$11:$B$26,$C113,'Ironman One Day 3-5-22 420'!$AY$11:$AY$26)</f>
        <v>0</v>
      </c>
      <c r="HH113" s="174">
        <f>SUMIF('Easter One Day 4-16-22 FS'!$B$11:$B$25,$C113,'Easter One Day 4-16-22 FS'!$AU$11:$AU$25)</f>
        <v>0</v>
      </c>
      <c r="HI113" s="174">
        <f>SUMIF('Easter One Day 4-16-22 FS'!$B$11:$B$25,$C113,'Easter One Day 4-16-22 FS'!$AV$11:$AV$25)</f>
        <v>0</v>
      </c>
      <c r="HJ113" s="174">
        <f>SUMIF('Easter One Day 4-16-22 FS'!$B$11:$B$25,$C113,'Easter One Day 4-16-22 FS'!$AW$11:$AW$25)</f>
        <v>0</v>
      </c>
      <c r="HK113" s="174">
        <f>SUMIF('Easter One Day 4-16-22 FS'!$B$11:$B$25,$C113,'Easter One Day 4-16-22 FS'!$AX$11:$AX$25)</f>
        <v>0</v>
      </c>
      <c r="HL113" s="174">
        <f>SUMIF('Easter One Day 4-16-22 FS'!$B$11:$B$25,$C113,'Easter One Day 4-16-22 FS'!$AY$11:$AY$25)</f>
        <v>0</v>
      </c>
      <c r="HM113" s="174">
        <f>SUMIF('Easter One Day 4-16-22 TH'!$B$11:$B$25,$C113,'Easter One Day 4-16-22 TH'!$AU$11:$AU$25)</f>
        <v>0</v>
      </c>
      <c r="HN113" s="174">
        <f>SUMIF('Easter One Day 4-16-22 TH'!$B$11:$B$25,$C113,'Easter One Day 4-16-22 TH'!$AV$11:$AV$25)</f>
        <v>0</v>
      </c>
      <c r="HO113" s="174">
        <f>SUMIF('Easter One Day 4-16-22 TH'!$B$11:$B$25,$C113,'Easter One Day 4-16-22 TH'!$AW$11:$AW$25)</f>
        <v>0</v>
      </c>
      <c r="HP113" s="174">
        <f>SUMIF('Easter One Day 4-16-22 TH'!$B$11:$B$25,$C113,'Easter One Day 4-16-22 TH'!$AX$11:$AX$25)</f>
        <v>0</v>
      </c>
      <c r="HQ113" s="174">
        <f>SUMIF('Easter One Day 4-16-22 TH'!$B$11:$B$25,$C113,'Easter One Day 4-16-22 TH'!$AY$11:$AY$25)</f>
        <v>0</v>
      </c>
      <c r="HR113" s="174">
        <f>SUMIF('Long Distance Race 5-7-22'!$B$11:$B$25,$C113,'Long Distance Race 5-7-22'!$AU$11:$AU$25)</f>
        <v>0</v>
      </c>
      <c r="HS113" s="174">
        <f>SUMIF('Long Distance Race 5-7-22'!$B$11:$B$18,$C113,'Long Distance Race 5-7-22'!$AV$11:$AV$18)</f>
        <v>0</v>
      </c>
      <c r="HT113" s="174">
        <f>SUMIF('Long Distance Race 5-7-22'!$B$11:$B$18,$C113,'Long Distance Race 5-7-22'!$AW$11:$AW$18)</f>
        <v>0</v>
      </c>
      <c r="HU113" s="174">
        <f>SUMIF('Long Distance Race 5-7-22'!$B$11:$B$18,$C113,'Long Distance Race 5-7-22'!$AX$11:$AX$18)</f>
        <v>0</v>
      </c>
      <c r="HV113" s="174">
        <f>SUMIF('Long Distance Race 5-7-22'!$B$11:$B$18,$C113,'Long Distance Race 5-7-22'!$AY$11:$AY$18)</f>
        <v>0</v>
      </c>
      <c r="HW113" s="174">
        <f>SUMIF('Memorial Day Regatta 5-28-22 Op'!$B$11:$B$25,$C113,'Memorial Day Regatta 5-28-22 Op'!$AU$11:$AU$25)</f>
        <v>0</v>
      </c>
      <c r="HX113" s="174">
        <f>SUMIF('Memorial Day Regatta 5-28-22 Op'!$B$11:$B$18,$C113,'Memorial Day Regatta 5-28-22 Op'!$AV$11:$AV$18)</f>
        <v>0</v>
      </c>
      <c r="HY113" s="174">
        <f>SUMIF('Memorial Day Regatta 5-28-22 Op'!$B$11:$B$18,$C113,'Memorial Day Regatta 5-28-22 Op'!$AW$11:$AW$18)</f>
        <v>0</v>
      </c>
      <c r="HZ113" s="174">
        <f>SUMIF('Memorial Day Regatta 5-28-22 Op'!$B$11:$B$18,$C113,'Memorial Day Regatta 5-28-22 Op'!$AX$11:$AX$18)</f>
        <v>0</v>
      </c>
      <c r="IA113" s="174">
        <f>SUMIF('Memorial Day Regatta 5-28-22 Op'!$B$11:$B$18,$C113,'Memorial Day Regatta 5-28-22 Op'!$AY$11:$AY$18)</f>
        <v>0</v>
      </c>
      <c r="IB113" s="174">
        <f>SUMIF('Caldwell Cup 6-25-22 TH'!$B$11:$B$25,$C113,'Caldwell Cup 6-25-22 TH'!$AU$11:$AU$25)</f>
        <v>0</v>
      </c>
      <c r="IC113" s="174">
        <f>SUMIF('Caldwell Cup 6-25-22 TH'!$B$11:$B$25,$C113,'Caldwell Cup 6-25-22 TH'!$AV$11:$AV$25)</f>
        <v>0</v>
      </c>
      <c r="ID113" s="174">
        <f>SUMIF('Caldwell Cup 6-25-22 TH'!$B$11:$B$25,$C113,'Caldwell Cup 6-25-22 TH'!$AW$11:$AW$25)</f>
        <v>0</v>
      </c>
      <c r="IE113" s="174">
        <f>SUMIF('Caldwell Cup 6-25-22 TH'!$B$11:$B$25,$C113,'Caldwell Cup 6-25-22 TH'!$AX$11:$AX$25)</f>
        <v>0</v>
      </c>
      <c r="IF113" s="174">
        <f>SUMIF('Caldwell Cup 6-25-22 TH'!$B$11:$B$25,$C113,'Caldwell Cup 6-25-22 TH'!$AY$11:$AY$25)</f>
        <v>0</v>
      </c>
      <c r="IG113" s="174">
        <f>SUMIF('Caldwell Cup 6-25-22 FS'!$B$11:$B$21,$C113,'Caldwell Cup 6-25-22 FS'!$AU$11:$AU$21)</f>
        <v>0</v>
      </c>
      <c r="IH113" s="174">
        <f>SUMIF('Caldwell Cup 6-25-22 FS'!$B$11:$B$21,$C113,'Caldwell Cup 6-25-22 FS'!$AV$11:$AV$21)</f>
        <v>0</v>
      </c>
      <c r="II113" s="174">
        <f>SUMIF('Caldwell Cup 6-25-22 FS'!$B$11:$B$21,$C113,'Caldwell Cup 6-25-22 FS'!$AW$11:$AW$21)</f>
        <v>0</v>
      </c>
      <c r="IJ113" s="174">
        <f>SUMIF('Caldwell Cup 6-25-22 FS'!$B$11:$B$21,$C113,'Caldwell Cup 6-25-22 FS'!$AX$11:$AX$21)</f>
        <v>0</v>
      </c>
      <c r="IK113" s="174">
        <f>SUMIF('Caldwell Cup 6-25-22 FS'!$B$11:$B$21,$C113,'Caldwell Cup 6-25-22 FS'!$AY$11:$AY$21)</f>
        <v>0</v>
      </c>
      <c r="IL113" s="174">
        <f>SUMIF('Caldwell Cup 6-25-22 Lasers'!$B$11:$B$23,$C113,'Caldwell Cup 6-25-22 Lasers'!$AU$11:$AU$23)</f>
        <v>0</v>
      </c>
      <c r="IM113" s="174">
        <f>SUMIF('Caldwell Cup 6-25-22 Lasers'!$B$11:$B$23,$C113,'Caldwell Cup 6-25-22 Lasers'!$AV$11:$AV$23)</f>
        <v>0</v>
      </c>
      <c r="IN113" s="174">
        <f>SUMIF('Caldwell Cup 6-25-22 Lasers'!$B$11:$B$23,$C113,'Caldwell Cup 6-25-22 Lasers'!$AW$11:$AW$23)</f>
        <v>0</v>
      </c>
      <c r="IO113" s="174">
        <f>SUMIF('Caldwell Cup 6-25-22 Lasers'!$B$11:$B$23,$C113,'Caldwell Cup 6-25-22 Lasers'!$AX$11:$AX$23)</f>
        <v>0</v>
      </c>
      <c r="IP113" s="174">
        <f>SUMIF('Caldwell Cup 6-25-22 Lasers'!$B$11:$B$23,$C113,'Caldwell Cup 6-25-22 Lasers'!$AY$11:$AY$23)</f>
        <v>0</v>
      </c>
      <c r="IQ113" s="174">
        <f>SUMIF('Labor Day Regatta 9-3-22 FS'!$B$11:$B$30,$C113,'Labor Day Regatta 9-3-22 FS'!$AU$11:$AU$30)</f>
        <v>0</v>
      </c>
      <c r="IR113" s="174">
        <f>SUMIF('Labor Day Regatta 9-3-22 FS'!$B$11:$B$30,$C113,'Labor Day Regatta 9-3-22 FS'!$AV$11:$AV$30)</f>
        <v>0</v>
      </c>
      <c r="IS113" s="174">
        <f>SUMIF('Labor Day Regatta 9-3-22 FS'!$B$11:$B$30,$C113,'Labor Day Regatta 9-3-22 FS'!$AW$11:$AW$30)</f>
        <v>0</v>
      </c>
      <c r="IT113" s="174">
        <f>SUMIF('Labor Day Regatta 9-3-22 FS'!$B$11:$B$30,$C113,'Labor Day Regatta 9-3-22 FS'!$AX$11:$AX$30)</f>
        <v>0</v>
      </c>
      <c r="IU113" s="174">
        <f>SUMIF('Labor Day Regatta 9-3-22 FS'!$B$11:$B$30,$C113,'Labor Day Regatta 9-3-22 FS'!$AY$11:$AY$30)</f>
        <v>0</v>
      </c>
      <c r="IV113" s="174">
        <f>SUMIF('2022-09-17 Leukemia Cup FS'!$B$11:$B$26,$C113,'2022-09-17 Leukemia Cup FS'!$AU$11:$AU$26)</f>
        <v>0</v>
      </c>
      <c r="IW113" s="174">
        <f>SUMIF('2022-09-17 Leukemia Cup FS'!$B$11:$B$26,$C113,'2022-09-17 Leukemia Cup FS'!$AV$11:$AV$26)</f>
        <v>0</v>
      </c>
      <c r="IX113" s="174">
        <f>SUMIF('2022-09-17 Leukemia Cup FS'!$B$11:$B$26,$C113,'2022-09-17 Leukemia Cup FS'!$AW$11:$AW$26)</f>
        <v>0</v>
      </c>
      <c r="IY113" s="174">
        <f>SUMIF('2022-09-17 Leukemia Cup FS'!$B$11:$B$26,$C113,'2022-09-17 Leukemia Cup FS'!$AX$11:$AX$26)</f>
        <v>0</v>
      </c>
      <c r="IZ113" s="174">
        <f>SUMIF('2022-09-17 Leukemia Cup FS'!$B$11:$B$26,$C113,'2022-09-17 Leukemia Cup FS'!$AY$11:$AY$26)</f>
        <v>0</v>
      </c>
      <c r="JA113" s="174">
        <f>SUMIF('2022-09-17 Leukemia Cup TH'!$B$11:$B$28,$C113,'2022-09-17 Leukemia Cup TH'!$AU$11:$AU$28)</f>
        <v>0</v>
      </c>
      <c r="JB113" s="174">
        <f>SUMIF('2022-09-17 Leukemia Cup TH'!$B$11:$B$28,$C113,'2022-09-17 Leukemia Cup TH'!$AV$11:$AV$28)</f>
        <v>0</v>
      </c>
      <c r="JC113" s="174">
        <f>SUMIF('2022-09-17 Leukemia Cup TH'!$B$11:$B$28,$C113,'2022-09-17 Leukemia Cup TH'!$AW$11:$AW$28)</f>
        <v>0</v>
      </c>
      <c r="JD113" s="174">
        <f>SUMIF('2022-09-17 Leukemia Cup TH'!$B$11:$B$28,$C113,'2022-09-17 Leukemia Cup TH'!$AX$11:$AX$28)</f>
        <v>0</v>
      </c>
      <c r="JE113" s="174">
        <f>SUMIF('2022-09-17 Leukemia Cup TH'!$B$11:$B$28,$C113,'2022-09-17 Leukemia Cup TH'!$AY$11:$AY$28)</f>
        <v>0</v>
      </c>
      <c r="JF113" s="174">
        <f>SUMIF('Smith-Berry LDR 9-24-22'!$B$11:$B$30,$C113,'Smith-Berry LDR 9-24-22'!$AU$11:$AU$30)</f>
        <v>0</v>
      </c>
      <c r="JG113" s="174">
        <f>SUMIF('Smith-Berry LDR 9-24-22'!$B$11:$B$30,$C113,'Smith-Berry LDR 9-24-22'!$AV$11:$AV$30)</f>
        <v>0</v>
      </c>
      <c r="JH113" s="174">
        <f>SUMIF('Smith-Berry LDR 9-24-22'!$B$11:$B$30,$C113,'Smith-Berry LDR 9-24-22'!$AW$11:$AW$30)</f>
        <v>0</v>
      </c>
      <c r="JI113" s="174">
        <f>SUMIF('Smith-Berry LDR 9-24-22'!$B$11:$B$30,$C113,'Smith-Berry LDR 9-24-22'!$AX$11:$AX$30)</f>
        <v>0</v>
      </c>
      <c r="JJ113" s="174">
        <f>SUMIF('Smith-Berry LDR 9-24-22'!$B$11:$B$30,$C113,'Smith-Berry LDR 9-24-22'!$AY$11:$AY$30)</f>
        <v>0</v>
      </c>
      <c r="JK113" s="174">
        <f>SUMIF('Great Scot 10-1-22 Cham'!$B$11:$B$38,$C113,'Great Scot 10-1-22 Cham'!$AU$11:$AU$38)</f>
        <v>0</v>
      </c>
      <c r="JL113" s="174">
        <f>SUMIF('Great Scot 10-1-22 Cham'!$B$11:$B$38,$C113,'Great Scot 10-1-22 Cham'!$AV$11:$AV$38)</f>
        <v>0</v>
      </c>
      <c r="JM113" s="174">
        <f>SUMIF('Great Scot 10-1-22 Cham'!$B$11:$B$38,$C113,'Great Scot 10-1-22 Cham'!$AW$11:$AW$38)</f>
        <v>0</v>
      </c>
      <c r="JN113" s="174">
        <f>SUMIF('Great Scot 10-1-22 Cham'!$B$11:$B$38,$C113,'Great Scot 10-1-22 Cham'!$AX$11:$AX$38)</f>
        <v>0</v>
      </c>
      <c r="JO113" s="174">
        <f>SUMIF('Great Scot 10-1-22 Cham'!$B$11:$B$38,$C113,'Great Scot 10-1-22 Cham'!$AY$11:$AY$38)</f>
        <v>0</v>
      </c>
      <c r="JP113" s="174">
        <f>SUMIF('Great Scot 10-1-22 Chal'!$B$11:$B$28,$C113,'Great Scot 10-1-22 Chal'!$AU$11:$AU$28)</f>
        <v>0</v>
      </c>
      <c r="JQ113" s="174">
        <f>SUMIF('Great Scot 10-1-22 Chal'!$B$11:$B$28,$C113,'Great Scot 10-1-22 Chal'!$AV$11:$AV$28)</f>
        <v>0</v>
      </c>
      <c r="JR113" s="174">
        <f>SUMIF('Great Scot 10-1-22 Chal'!$B$11:$B$28,$C113,'Great Scot 10-1-22 Chal'!$AW$11:$AW$28)</f>
        <v>0</v>
      </c>
      <c r="JS113" s="174">
        <f>SUMIF('Great Scot 10-1-22 Chal'!$B$11:$B$28,$C113,'Great Scot 10-1-22 Chal'!$AX$11:$AX$28)</f>
        <v>0</v>
      </c>
      <c r="JT113" s="174">
        <f>SUMIF('Great Scot 10-1-22 Chal'!$B$11:$B$28,$C113,'Great Scot 10-1-22 Chal'!$AY$11:$AY$28)</f>
        <v>0</v>
      </c>
      <c r="JU113" s="174">
        <f>SUMIF('Great Pumpkin Regatta 10-15-22'!$B$11:$B$54,$C113,'Great Pumpkin Regatta 10-15-22'!$AU$11:$AU$54)</f>
        <v>0</v>
      </c>
      <c r="JV113" s="174">
        <f>SUMIF('Great Pumpkin Regatta 10-15-22'!$B$11:$B$54,$C113,'Great Pumpkin Regatta 10-15-22'!$AV$11:$AV$54)</f>
        <v>0</v>
      </c>
      <c r="JW113" s="174">
        <f>SUMIF('Great Pumpkin Regatta 10-15-22'!$B$11:$B$54,$C113,'Great Pumpkin Regatta 10-15-22'!$AW$11:$AW$54)</f>
        <v>0</v>
      </c>
      <c r="JX113" s="174">
        <f>SUMIF('Great Pumpkin Regatta 10-15-22'!$B$11:$B$54,$C113,'Great Pumpkin Regatta 10-15-22'!$AX$11:$AX$54)</f>
        <v>0</v>
      </c>
      <c r="JY113" s="174">
        <f>SUMIF('Great Pumpkin Regatta 10-15-22'!$B$11:$B$54,$C113,'Great Pumpkin Regatta 10-15-22'!$AY$11:$AY$54)</f>
        <v>0</v>
      </c>
      <c r="JZ113" s="174">
        <f>SUMIF('One Day Regatta 10-29-22 FS'!$B$11:$B$19,$C113,'One Day Regatta 10-29-22 FS'!$AU$11:$AU$19)</f>
        <v>0</v>
      </c>
      <c r="KA113" s="174">
        <f>SUMIF('One Day Regatta 10-29-22 FS'!$B$11:$B$19,$C113,'One Day Regatta 10-29-22 FS'!$AV$11:$AV$19)</f>
        <v>0</v>
      </c>
      <c r="KB113" s="174">
        <f>SUMIF('One Day Regatta 10-29-22 FS'!$B$11:$B$19,$C113,'One Day Regatta 10-29-22 FS'!$AW$11:$AW$19)</f>
        <v>0</v>
      </c>
      <c r="KC113" s="174">
        <f>SUMIF('One Day Regatta 10-29-22 FS'!$B$11:$B$19,$C113,'One Day Regatta 10-29-22 FS'!$AX$11:$AX$19)</f>
        <v>0</v>
      </c>
      <c r="KD113" s="174">
        <f>SUMIF('One Day Regatta 10-29-22 FS'!$B$11:$B$19,$C113,'One Day Regatta 10-29-22 FS'!$AY$11:$AY$19)</f>
        <v>0</v>
      </c>
    </row>
    <row r="114" spans="1:290" ht="15" customHeight="1" x14ac:dyDescent="0.2">
      <c r="A114" s="400" t="s">
        <v>1369</v>
      </c>
      <c r="B114" s="134">
        <f t="shared" si="69"/>
        <v>36</v>
      </c>
      <c r="C114" s="170" t="s">
        <v>147</v>
      </c>
      <c r="D114" s="171">
        <f t="shared" si="101"/>
        <v>0</v>
      </c>
      <c r="E114" s="172">
        <f t="shared" si="102"/>
        <v>0</v>
      </c>
      <c r="F114" s="171">
        <f t="shared" si="103"/>
        <v>0</v>
      </c>
      <c r="G114" s="171">
        <v>0</v>
      </c>
      <c r="H114" s="171">
        <f t="shared" si="104"/>
        <v>0</v>
      </c>
      <c r="I114" s="173">
        <f t="shared" si="105"/>
        <v>0</v>
      </c>
      <c r="J114" s="173"/>
      <c r="K114" s="174">
        <f>SUMIF('Saturday Race 11-06-21'!$B$11:$B$21,$C114,'Saturday Race 11-06-21'!$AU$11:$AU$21)</f>
        <v>0</v>
      </c>
      <c r="L114" s="174">
        <f>SUMIF('Saturday Race 11-06-21'!$B$11:$B$21,$C114,'Saturday Race 11-06-21'!$AV$11:$AV$21)</f>
        <v>0</v>
      </c>
      <c r="M114" s="174">
        <f>SUMIF('Saturday Race 11-06-21'!$B$11:$B$21,$C114,'Saturday Race 11-06-21'!$AW$11:$AW$21)</f>
        <v>0</v>
      </c>
      <c r="N114" s="174">
        <f>SUMIF('Saturday Race 11-06-21'!$B$11:$B$21,$C114,'Saturday Race 11-06-21'!$AX$11:$AX$21)</f>
        <v>0</v>
      </c>
      <c r="O114" s="174">
        <f>SUMIF('Saturday Race 11-06-21'!$B$11:$B$21,$C114,'Saturday Race 11-06-21'!$AY$11:$AY$21)</f>
        <v>0</v>
      </c>
      <c r="P114" s="174">
        <f>SUMIF('Saturday Race 11-20-21'!$B$11:$B$20,$C114,'Saturday Race 11-20-21'!$AU$11:$AU$20)</f>
        <v>0</v>
      </c>
      <c r="Q114" s="174">
        <f>SUMIF('Saturday Race 11-20-21'!$B$11:$B$20,$C114,'Saturday Race 11-20-21'!$AV$11:$AV$20)</f>
        <v>0</v>
      </c>
      <c r="R114" s="174">
        <f>SUMIF('Saturday Race 11-20-21'!$B$11:$B$20,$C114,'Saturday Race 11-20-21'!$AW$11:$AW$20)</f>
        <v>0</v>
      </c>
      <c r="S114" s="174">
        <f>SUMIF('Saturday Race 11-20-21'!$B$11:$B$20,$C114,'Saturday Race 11-20-21'!$AX$11:$AX$20)</f>
        <v>0</v>
      </c>
      <c r="T114" s="174">
        <f>SUMIF('Saturday Race 11-20-21'!$B$11:$B$20,$C114,'Saturday Race 11-20-21'!$AY$11:$AY$20)</f>
        <v>0</v>
      </c>
      <c r="U114" s="174">
        <f>SUMIF('Saturday Race 1-08-22'!$B$11:$B$20,$C114,'Saturday Race 1-08-22'!$AU$11:$AU$20)</f>
        <v>0</v>
      </c>
      <c r="V114" s="174">
        <f>SUMIF('Saturday Race 1-08-22'!$B$11:$B$20,$C114,'Saturday Race 1-08-22'!$AV$11:$AV$20)</f>
        <v>0</v>
      </c>
      <c r="W114" s="174">
        <f>SUMIF('Saturday Race 1-08-22'!$B$11:$B$20,$C114,'Saturday Race 1-08-22'!$AW$11:$AW$20)</f>
        <v>0</v>
      </c>
      <c r="X114" s="174">
        <f>SUMIF('Saturday Race 1-08-22'!$B$11:$B$20,$C114,'Saturday Race 1-08-22'!$AX$11:$AX$20)</f>
        <v>0</v>
      </c>
      <c r="Y114" s="174">
        <f>SUMIF('Saturday Race 1-08-22'!$B$11:$B$20,$C114,'Saturday Race 1-08-22'!$AY$11:$AY$20)</f>
        <v>0</v>
      </c>
      <c r="Z114" s="174">
        <f>SUMIF('Saturday Race 1-22-22'!$B$11:$B$20,$C114,'Saturday Race 1-22-22'!$AU$11:$AU$20)</f>
        <v>0</v>
      </c>
      <c r="AA114" s="174">
        <f>SUMIF('Saturday Race 1-22-22'!$B$11:$B$20,$C114,'Saturday Race 1-22-22'!$AV$11:$AV$20)</f>
        <v>0</v>
      </c>
      <c r="AB114" s="174">
        <f>SUMIF('Saturday Race 1-22-22'!$B$11:$B$20,$C114,'Saturday Race 1-22-22'!$AW$11:$AW$20)</f>
        <v>0</v>
      </c>
      <c r="AC114" s="174">
        <f>SUMIF('Saturday Race 1-22-22'!$B$11:$B$20,$C114,'Saturday Race 1-22-22'!$AX$11:$AX$20)</f>
        <v>0</v>
      </c>
      <c r="AD114" s="174">
        <f>SUMIF('Saturday Race 1-22-22'!$B$11:$B$20,$C114,'Saturday Race 1-22-22'!$AY$11:$AY$20)</f>
        <v>0</v>
      </c>
      <c r="AE114" s="174">
        <f>SUMIF('Sunday Race 2-6-22'!$B$11:$B$20,$C114,'Sunday Race 2-6-22'!$AU$11:$AU$20)</f>
        <v>0</v>
      </c>
      <c r="AF114" s="174">
        <f>SUMIF('Sunday Race 2-6-22'!$B$11:$B$20,$C114,'Sunday Race 2-6-22'!$AV$11:$AV$20)</f>
        <v>0</v>
      </c>
      <c r="AG114" s="174">
        <f>SUMIF('Sunday Race 2-6-22'!$B$11:$B$20,$C114,'Sunday Race 2-6-22'!$AW$11:$AW$20)</f>
        <v>0</v>
      </c>
      <c r="AH114" s="174">
        <f>SUMIF('Sunday Race 2-6-22'!$B$11:$B$20,$C114,'Sunday Race 2-6-22'!$AX$11:$AX$20)</f>
        <v>0</v>
      </c>
      <c r="AI114" s="174">
        <f>SUMIF('Sunday Race 2-6-22'!$B$11:$B$20,$C114,'Sunday Race 2-6-22'!$AY$11:$AY$20)</f>
        <v>0</v>
      </c>
      <c r="AJ114" s="174">
        <f>SUMIF('Sunday Race 2-20-22'!$B$11:$B$26,$C114,'Sunday Race 2-20-22'!$AU$11:$AU$26)</f>
        <v>0</v>
      </c>
      <c r="AK114" s="174">
        <f>SUMIF('Sunday Race 2-20-22'!$B$11:$B$26,$C114,'Sunday Race 2-20-22'!$AV$11:$AV$26)</f>
        <v>0</v>
      </c>
      <c r="AL114" s="174">
        <f>SUMIF('Sunday Race 2-20-22'!$B$11:$B$26,$C114,'Sunday Race 2-20-22'!$AW$11:$AW$26)</f>
        <v>0</v>
      </c>
      <c r="AM114" s="174">
        <f>SUMIF('Sunday Race 2-20-22'!$B$11:$B$26,$C114,'Sunday Race 2-20-22'!$AX$11:$AX$26)</f>
        <v>0</v>
      </c>
      <c r="AN114" s="174">
        <f>SUMIF('Sunday Race 2-20-22'!$B$11:$B$26,$C114,'Sunday Race 2-20-22'!$AY$11:$AY$26)</f>
        <v>0</v>
      </c>
      <c r="AO114" s="174">
        <f>SUMIF('Sunday Race 2-27-22'!$B$11:$B$20,$C114,'Sunday Race 2-27-22'!$AU$11:$AU$20)</f>
        <v>0</v>
      </c>
      <c r="AP114" s="174">
        <f>SUMIF('Sunday Race 2-27-22'!$B$11:$B$20,$C114,'Sunday Race 2-27-22'!$AV$11:$AV$20)</f>
        <v>0</v>
      </c>
      <c r="AQ114" s="174">
        <f>SUMIF('Sunday Race 2-27-22'!$B$11:$B$20,$C114,'Sunday Race 2-27-22'!$AW$11:$AW$20)</f>
        <v>0</v>
      </c>
      <c r="AR114" s="174">
        <f>SUMIF('Sunday Race 2-27-22'!$B$11:$B$20,$C114,'Sunday Race 2-27-22'!$AX$11:$AX$20)</f>
        <v>0</v>
      </c>
      <c r="AS114" s="174">
        <f>SUMIF('Sunday Race 2-27-22'!$B$11:$B$20,$C114,'Sunday Race 2-27-22'!$AY$11:$AY$20)</f>
        <v>0</v>
      </c>
      <c r="AT114" s="174">
        <f>SUMIF('Sunday Race 3-13-22'!$B$11:$B$25,$C114,'Sunday Race 3-13-22'!$AU$11:$AU$25)</f>
        <v>0</v>
      </c>
      <c r="AU114" s="174">
        <f>SUMIF('Sunday Race 3-13-22'!$B$11:$B$25,$C114,'Sunday Race 3-13-22'!$AV$11:$AV$25)</f>
        <v>0</v>
      </c>
      <c r="AV114" s="174">
        <f>SUMIF('Sunday Race 3-13-22'!$B$11:$B$25,$C114,'Sunday Race 3-13-22'!$AW$11:$AW$25)</f>
        <v>0</v>
      </c>
      <c r="AW114" s="174">
        <f>SUMIF('Sunday Race 3-13-22'!$B$11:$B$25,$C114,'Sunday Race 3-13-22'!$AX$11:$AX$25)</f>
        <v>0</v>
      </c>
      <c r="AX114" s="174">
        <f>SUMIF('Sunday Race 3-13-22'!$B$11:$B$25,$C114,'Sunday Race 3-13-22'!$AY$11:$AY$25)</f>
        <v>0</v>
      </c>
      <c r="AY114" s="174">
        <f>SUMIF('Saturday Race 3-19-22'!$B$11:$B$15,$C114,'Saturday Race 3-19-22'!$AU$11:$AU$15)</f>
        <v>0</v>
      </c>
      <c r="AZ114" s="174">
        <f>SUMIF('Saturday Race 3-19-22'!$B$11:$B$15,$C114,'Saturday Race 3-19-22'!$AV$11:$AV$15)</f>
        <v>0</v>
      </c>
      <c r="BA114" s="174">
        <f>SUMIF('Saturday Race 3-19-22'!$B$11:$B$15,$C114,'Saturday Race 3-19-22'!$AW$11:$AW$15)</f>
        <v>0</v>
      </c>
      <c r="BB114" s="174">
        <f>SUMIF('Saturday Race 3-19-22'!$B$11:$B$15,$C114,'Saturday Race 3-19-22'!$AX$11:$AX$15)</f>
        <v>0</v>
      </c>
      <c r="BC114" s="174">
        <f>SUMIF('Saturday Race 3-19-22'!$B$11:$B$15,$C114,'Saturday Race 3-19-22'!$AY$11:$AY$15)</f>
        <v>0</v>
      </c>
      <c r="BD114" s="174">
        <f>SUMIF('Sunday Races 4-10-22'!$B$11:$B$26,$C114,'Sunday Races 4-10-22'!$AU$11:$AU$26)</f>
        <v>0</v>
      </c>
      <c r="BE114" s="174">
        <f>SUMIF('Sunday Races 4-10-22'!$B$11:$B$26,$C114,'Sunday Races 4-10-22'!$AV$11:$AV$26)</f>
        <v>0</v>
      </c>
      <c r="BF114" s="174">
        <f>SUMIF('Sunday Races 4-10-22'!$B$11:$B$26,$C114,'Sunday Races 4-10-22'!$AW$11:$AW$26)</f>
        <v>0</v>
      </c>
      <c r="BG114" s="174">
        <f>SUMIF('Sunday Races 4-10-22'!$B$11:$B$26,$C114,'Sunday Races 4-10-22'!$AX$11:$AX$26)</f>
        <v>0</v>
      </c>
      <c r="BH114" s="174">
        <f>SUMIF('Sunday Races 4-10-22'!$B$11:$B$26,$C114,'Sunday Races 4-10-22'!$AY$11:$AY$26)</f>
        <v>0</v>
      </c>
      <c r="BI114" s="174">
        <f>SUMIF('Sunday Races 5-1-22'!$B$11:$B$28,$C114,'Sunday Races 5-1-22'!$AU$11:$AU$28)</f>
        <v>0</v>
      </c>
      <c r="BJ114" s="174">
        <f>SUMIF('Sunday Races 5-1-22'!$B$11:$B$28,$C114,'Sunday Races 5-1-22'!$AV$11:$AV$28)</f>
        <v>0</v>
      </c>
      <c r="BK114" s="174">
        <f>SUMIF('Sunday Races 5-1-22'!$B$11:$B$28,$C114,'Sunday Races 5-1-22'!$AW$11:$AW$28)</f>
        <v>0</v>
      </c>
      <c r="BL114" s="174">
        <f>SUMIF('Sunday Races 5-1-22'!$B$11:$B$28,$C114,'Sunday Races 5-1-22'!$AX$11:$AX$28)</f>
        <v>0</v>
      </c>
      <c r="BM114" s="174">
        <f>SUMIF('Sunday Races 5-1-22'!$B$11:$B$28,$C114,'Sunday Races 5-1-22'!$AY$11:$AY$28)</f>
        <v>0</v>
      </c>
      <c r="BN114" s="174">
        <f>SUMIF('Sunday Races 6-5-22'!$B$11:$B$28,$C114,'Sunday Races 6-5-22'!$AU$11:$AU$28)</f>
        <v>0</v>
      </c>
      <c r="BO114" s="174">
        <f>SUMIF('Sunday Races 6-5-22'!$B$11:$B$28,$C114,'Sunday Races 6-5-22'!$AV$11:$AV$28)</f>
        <v>0</v>
      </c>
      <c r="BP114" s="174">
        <f>SUMIF('Sunday Races 6-5-22'!$B$11:$B$28,$C114,'Sunday Races 6-5-22'!$AW$11:$AW$28)</f>
        <v>0</v>
      </c>
      <c r="BQ114" s="174">
        <f>SUMIF('Sunday Races 6-5-22'!$B$11:$B$28,$C114,'Sunday Races 6-5-22'!$AX$11:$AX$28)</f>
        <v>0</v>
      </c>
      <c r="BR114" s="174">
        <f>SUMIF('Sunday Races 6-5-22'!$B$11:$B$28,$C114,'Sunday Races 6-5-22'!$AY$11:$AY$28)</f>
        <v>0</v>
      </c>
      <c r="BS114" s="174">
        <f>SUMIF('Sunday Races 6-12-22'!$B$11:$B$24,$C114,'Sunday Races 6-12-22'!$AU$11:$AU$24)</f>
        <v>0</v>
      </c>
      <c r="BT114" s="174">
        <f>SUMIF('Sunday Races 6-12-22'!$B$11:$B$24,$C114,'Sunday Races 6-12-22'!$AV$11:$AV$24)</f>
        <v>0</v>
      </c>
      <c r="BU114" s="174">
        <f>SUMIF('Sunday Races 6-12-22'!$B$11:$B$24,$C114,'Sunday Races 6-12-22'!$AW$11:$AW$24)</f>
        <v>0</v>
      </c>
      <c r="BV114" s="174">
        <f>SUMIF('Sunday Races 6-12-22'!$B$11:$B$24,$C114,'Sunday Races 6-12-22'!$AX$11:$AX$24)</f>
        <v>0</v>
      </c>
      <c r="BW114" s="174">
        <f>SUMIF('Sunday Races 6-12-22'!$B$11:$B$24,$C114,'Sunday Races 6-12-22'!$AY$11:$AY$24)</f>
        <v>0</v>
      </c>
      <c r="BX114" s="174">
        <f>SUMIF('Saturday Races 6-18-22'!$B$11:$B$24,$C114,'Saturday Races 6-18-22'!$AU$11:$AU$24)</f>
        <v>0</v>
      </c>
      <c r="BY114" s="174">
        <f>SUMIF('Saturday Races 6-18-22'!$B$11:$B$24,$C114,'Saturday Races 6-18-22'!$AV$11:$AV$24)</f>
        <v>0</v>
      </c>
      <c r="BZ114" s="174">
        <f>SUMIF('Saturday Races 6-18-22'!$B$11:$B$24,$C114,'Saturday Races 6-18-22'!$AW$11:$AW$24)</f>
        <v>0</v>
      </c>
      <c r="CA114" s="174">
        <f>SUMIF('Saturday Races 6-18-22'!$B$11:$B$24,$C114,'Saturday Races 6-18-22'!$AX$11:$AX$24)</f>
        <v>0</v>
      </c>
      <c r="CB114" s="174">
        <f>SUMIF('Saturday Races 6-18-22'!$B$11:$B$24,$C114,'Saturday Races 6-18-22'!$AY$11:$AY$24)</f>
        <v>0</v>
      </c>
      <c r="CC114" s="174">
        <f>SUMIF('Sunday Races 7-3-22'!$B$11:$B$26,$C114,'Sunday Races 7-3-22'!$AU$11:$AU$26)</f>
        <v>0</v>
      </c>
      <c r="CD114" s="174">
        <f>SUMIF('Sunday Races 7-3-22'!$B$11:$B$26,$C114,'Sunday Races 7-3-22'!$AV$11:$AV$26)</f>
        <v>0</v>
      </c>
      <c r="CE114" s="174">
        <f>SUMIF('Sunday Races 7-3-22'!$B$11:$B$26,$C114,'Sunday Races 7-3-22'!$AW$11:$AW$26)</f>
        <v>0</v>
      </c>
      <c r="CF114" s="174">
        <f>SUMIF('Sunday Races 7-3-22'!$B$11:$B$26,$C114,'Sunday Races 7-3-22'!$AX$11:$AX$26)</f>
        <v>0</v>
      </c>
      <c r="CG114" s="174">
        <f>SUMIF('Sunday Races 7-3-22'!$B$11:$B$26,$C114,'Sunday Races 7-3-22'!$AY$11:$AY$26)</f>
        <v>0</v>
      </c>
      <c r="CH114" s="174">
        <f>SUMIF('Sunday Races 7-31-22'!$B$11:$B$26,$C114,'Sunday Races 7-31-22'!$AU$11:$AU$26)</f>
        <v>0</v>
      </c>
      <c r="CI114" s="174">
        <f>SUMIF('Sunday Races 7-31-22'!$B$11:$B$26,$C114,'Sunday Races 7-31-22'!$AV$11:$AV$26)</f>
        <v>0</v>
      </c>
      <c r="CJ114" s="174">
        <f>SUMIF('Sunday Races 7-31-22'!$B$11:$B$26,$C114,'Sunday Races 7-31-22'!$AW$11:$AW$26)</f>
        <v>0</v>
      </c>
      <c r="CK114" s="174">
        <f>SUMIF('Sunday Races 7-31-22'!$B$11:$B$26,$C114,'Sunday Races 7-31-22'!$AX$11:$AX$26)</f>
        <v>0</v>
      </c>
      <c r="CL114" s="174">
        <f>SUMIF('Sunday Races 7-31-22'!$B$11:$B$26,$C114,'Sunday Races 7-31-22'!$AY$11:$AY$26)</f>
        <v>0</v>
      </c>
      <c r="CM114" s="174">
        <f>SUMIF('Sunday Races 8-14-22'!$B$11:$B$26,$C114,'Sunday Races 8-14-22'!$AU$11:$AU$26)</f>
        <v>0</v>
      </c>
      <c r="CN114" s="174">
        <f>SUMIF('Sunday Races 8-14-22'!$B$11:$B$26,$C114,'Sunday Races 8-14-22'!$AV$11:$AV$26)</f>
        <v>0</v>
      </c>
      <c r="CO114" s="174">
        <f>SUMIF('Sunday Races 8-14-22'!$B$11:$B$26,$C114,'Sunday Races 8-14-22'!$AW$11:$AW$26)</f>
        <v>0</v>
      </c>
      <c r="CP114" s="174">
        <f>SUMIF('Sunday Races 8-14-22'!$B$11:$B$26,$C114,'Sunday Races 8-14-22'!$AX$11:$AX$26)</f>
        <v>0</v>
      </c>
      <c r="CQ114" s="174">
        <f>SUMIF('Sunday Races 8-14-22'!$B$11:$B$26,$C114,'Sunday Races 8-14-22'!$AY$11:$AY$26)</f>
        <v>0</v>
      </c>
      <c r="CR114" s="174">
        <f>SUMIF('Saturday Races 8-20-22'!$B$11:$B$26,$C114,'Saturday Races 8-20-22'!$AU$11:$AU$26)</f>
        <v>0</v>
      </c>
      <c r="CS114" s="174">
        <f>SUMIF('Saturday Races 8-20-22'!$B$11:$B$26,$C114,'Saturday Races 8-20-22'!$AV$11:$AV$26)</f>
        <v>0</v>
      </c>
      <c r="CT114" s="174">
        <f>SUMIF('Saturday Races 8-20-22'!$B$11:$B$26,$C114,'Saturday Races 8-20-22'!$AW$11:$AW$26)</f>
        <v>0</v>
      </c>
      <c r="CU114" s="174">
        <f>SUMIF('Saturday Races 8-20-22'!$B$11:$B$26,$C114,'Saturday Races 8-20-22'!$AX$11:$AX$26)</f>
        <v>0</v>
      </c>
      <c r="CV114" s="174">
        <f>SUMIF('Saturday Races 8-20-22'!$B$11:$B$26,$C114,'Saturday Races 8-20-22'!$AY$11:$AY$26)</f>
        <v>0</v>
      </c>
      <c r="CW114" s="174">
        <f>SUMIF('Sunday Races 9-11-22'!$B$11:$B$20,$C114,'Sunday Races 9-11-22'!$AU$11:$AU$20)</f>
        <v>0</v>
      </c>
      <c r="CX114" s="174">
        <f>SUMIF('Sunday Races 9-11-22'!$B$11:$B$20,$C114,'Sunday Races 9-11-22'!$AV$11:$AV$20)</f>
        <v>0</v>
      </c>
      <c r="CY114" s="174">
        <f>SUMIF('Sunday Races 9-11-22'!$B$11:$B$20,$C114,'Sunday Races 9-11-22'!$AW$11:$AW$20)</f>
        <v>0</v>
      </c>
      <c r="CZ114" s="174">
        <f>SUMIF('Sunday Races 9-11-22'!$B$11:$B$20,$C114,'Sunday Races 9-11-22'!$AX$11:$AX$20)</f>
        <v>0</v>
      </c>
      <c r="DA114" s="174">
        <f>SUMIF('Sunday Races 9-11-22'!$B$11:$B$20,$C114,'Sunday Races 9-11-22'!$AY$11:$AY$20)</f>
        <v>0</v>
      </c>
      <c r="DB114" s="174">
        <f>SUMIF('Sunday Races 10-9-22'!$B$11:$B$21,$C114,'Sunday Races 10-9-22'!$AU$11:$AU$21)</f>
        <v>0</v>
      </c>
      <c r="DC114" s="174">
        <f>SUMIF('Sunday Races 10-9-22'!$B$11:$B$21,$C114,'Sunday Races 10-9-22'!$AV$11:$AV$21)</f>
        <v>0</v>
      </c>
      <c r="DD114" s="174">
        <f>SUMIF('Sunday Races 10-9-22'!$B$11:$B$21,$C114,'Sunday Races 10-9-22'!$AW$11:$AW$21)</f>
        <v>0</v>
      </c>
      <c r="DE114" s="174">
        <f>SUMIF('Sunday Races 10-9-22'!$B$11:$B$21,$C114,'Sunday Races 10-9-22'!$AX$11:$AX$21)</f>
        <v>0</v>
      </c>
      <c r="DF114" s="174">
        <f>SUMIF('Sunday Races 10-9-22'!$B$11:$B$21,$C114,'Sunday Races 10-9-22'!$AY$11:$AY$21)</f>
        <v>0</v>
      </c>
      <c r="DG114" s="174">
        <f>SUMIF('Sunday Races 10-23-22'!$B$11:$B$22,$C114,'Sunday Races 10-23-22'!$AU$11:$AU$22)</f>
        <v>0</v>
      </c>
      <c r="DH114" s="174">
        <f>SUMIF('Sunday Races 10-23-22'!$B$11:$B$22,$C114,'Sunday Races 10-23-22'!$AV$11:$AV$22)</f>
        <v>0</v>
      </c>
      <c r="DI114" s="174">
        <f>SUMIF('Sunday Races 10-23-22'!$B$11:$B$22,$C114,'Sunday Races 10-23-22'!$AW$11:$AW$22)</f>
        <v>0</v>
      </c>
      <c r="DJ114" s="174">
        <f>SUMIF('Sunday Races 10-23-22'!$B$11:$B$22,$C114,'Sunday Races 10-23-22'!$AX$11:$AX$22)</f>
        <v>0</v>
      </c>
      <c r="DK114" s="174">
        <f>SUMIF('Sunday Races 10-23-22'!$B$11:$B$22,$C114,'Sunday Races 10-23-22'!$AY$11:$AY$22)</f>
        <v>0</v>
      </c>
      <c r="DL114" s="175"/>
      <c r="DM114" s="176"/>
      <c r="DN114" s="177">
        <f t="shared" si="108"/>
        <v>0</v>
      </c>
      <c r="DO114" s="177">
        <f t="shared" si="108"/>
        <v>0</v>
      </c>
      <c r="DP114" s="177">
        <f t="shared" si="108"/>
        <v>0</v>
      </c>
      <c r="DQ114" s="177">
        <f t="shared" si="108"/>
        <v>0</v>
      </c>
      <c r="DR114" s="177">
        <f t="shared" si="108"/>
        <v>0</v>
      </c>
      <c r="DS114" s="177">
        <f t="shared" si="108"/>
        <v>0</v>
      </c>
      <c r="DT114" s="177">
        <f t="shared" si="108"/>
        <v>0</v>
      </c>
      <c r="DU114" s="177">
        <f t="shared" si="108"/>
        <v>0</v>
      </c>
      <c r="DV114" s="177">
        <f t="shared" si="108"/>
        <v>0</v>
      </c>
      <c r="DW114" s="177">
        <f t="shared" si="108"/>
        <v>0</v>
      </c>
      <c r="DX114" s="177">
        <f t="shared" si="109"/>
        <v>0</v>
      </c>
      <c r="DY114" s="177">
        <f t="shared" si="109"/>
        <v>0</v>
      </c>
      <c r="DZ114" s="177">
        <f t="shared" si="109"/>
        <v>0</v>
      </c>
      <c r="EA114" s="177">
        <f t="shared" si="109"/>
        <v>0</v>
      </c>
      <c r="EB114" s="177">
        <f t="shared" si="109"/>
        <v>0</v>
      </c>
      <c r="EC114" s="177">
        <f t="shared" si="109"/>
        <v>0</v>
      </c>
      <c r="ED114" s="177">
        <f t="shared" si="109"/>
        <v>0</v>
      </c>
      <c r="EE114" s="177">
        <f t="shared" si="109"/>
        <v>0</v>
      </c>
      <c r="EF114" s="177">
        <f t="shared" si="109"/>
        <v>0</v>
      </c>
      <c r="EG114" s="177">
        <f t="shared" si="109"/>
        <v>0</v>
      </c>
      <c r="EH114" s="177">
        <f t="shared" si="110"/>
        <v>0</v>
      </c>
      <c r="EI114" s="177">
        <f t="shared" si="110"/>
        <v>0</v>
      </c>
      <c r="EJ114" s="177">
        <f t="shared" si="110"/>
        <v>0</v>
      </c>
      <c r="EK114" s="177">
        <f t="shared" si="110"/>
        <v>0</v>
      </c>
      <c r="EL114" s="177">
        <f t="shared" si="110"/>
        <v>0</v>
      </c>
      <c r="EM114" s="177">
        <f t="shared" si="110"/>
        <v>0</v>
      </c>
      <c r="EN114" s="177">
        <f t="shared" si="110"/>
        <v>0</v>
      </c>
      <c r="EO114" s="177">
        <f t="shared" si="110"/>
        <v>0</v>
      </c>
      <c r="EP114" s="177">
        <f t="shared" si="110"/>
        <v>0</v>
      </c>
      <c r="EQ114" s="177">
        <f t="shared" si="110"/>
        <v>0</v>
      </c>
      <c r="ER114" s="177">
        <f t="shared" si="111"/>
        <v>0</v>
      </c>
      <c r="ES114" s="177">
        <f t="shared" si="111"/>
        <v>0</v>
      </c>
      <c r="ET114" s="177">
        <f t="shared" si="111"/>
        <v>0</v>
      </c>
      <c r="EU114" s="177">
        <f t="shared" si="111"/>
        <v>0</v>
      </c>
      <c r="EV114" s="177">
        <f t="shared" si="111"/>
        <v>0</v>
      </c>
      <c r="EW114" s="177">
        <f t="shared" si="111"/>
        <v>0</v>
      </c>
      <c r="EX114" s="177">
        <f t="shared" si="111"/>
        <v>0</v>
      </c>
      <c r="EY114" s="177">
        <f t="shared" si="111"/>
        <v>0</v>
      </c>
      <c r="EZ114" s="177">
        <f t="shared" si="111"/>
        <v>0</v>
      </c>
      <c r="FA114" s="177">
        <f t="shared" si="111"/>
        <v>0</v>
      </c>
      <c r="FB114" s="177">
        <f t="shared" si="112"/>
        <v>0</v>
      </c>
      <c r="FC114" s="177">
        <f t="shared" si="112"/>
        <v>0</v>
      </c>
      <c r="FD114" s="177">
        <f t="shared" si="112"/>
        <v>0</v>
      </c>
      <c r="FE114" s="177">
        <f t="shared" si="112"/>
        <v>0</v>
      </c>
      <c r="FF114" s="177">
        <f t="shared" si="112"/>
        <v>0</v>
      </c>
      <c r="FG114" s="177">
        <f t="shared" si="112"/>
        <v>0</v>
      </c>
      <c r="FH114" s="177">
        <f t="shared" si="112"/>
        <v>0</v>
      </c>
      <c r="FI114" s="177">
        <f t="shared" si="112"/>
        <v>0</v>
      </c>
      <c r="FJ114" s="177">
        <f t="shared" si="112"/>
        <v>0</v>
      </c>
      <c r="FK114" s="177">
        <f t="shared" si="112"/>
        <v>0</v>
      </c>
      <c r="FL114" s="177">
        <f t="shared" si="113"/>
        <v>0</v>
      </c>
      <c r="FM114" s="177">
        <f t="shared" si="113"/>
        <v>0</v>
      </c>
      <c r="FN114" s="177">
        <f t="shared" si="113"/>
        <v>0</v>
      </c>
      <c r="FO114" s="177">
        <f t="shared" si="113"/>
        <v>0</v>
      </c>
      <c r="FP114" s="177">
        <f t="shared" si="113"/>
        <v>0</v>
      </c>
      <c r="FQ114" s="177">
        <f t="shared" si="113"/>
        <v>0</v>
      </c>
      <c r="FR114" s="177">
        <f t="shared" si="113"/>
        <v>0</v>
      </c>
      <c r="FS114" s="177">
        <f t="shared" si="113"/>
        <v>0</v>
      </c>
      <c r="FT114" s="177">
        <f t="shared" si="113"/>
        <v>0</v>
      </c>
      <c r="FU114" s="177">
        <f t="shared" si="113"/>
        <v>0</v>
      </c>
      <c r="FV114" s="177">
        <f t="shared" si="113"/>
        <v>0</v>
      </c>
      <c r="FW114" s="177">
        <f t="shared" si="113"/>
        <v>0</v>
      </c>
      <c r="FX114" s="177">
        <f t="shared" si="113"/>
        <v>0</v>
      </c>
      <c r="FY114" s="177">
        <f t="shared" si="113"/>
        <v>0</v>
      </c>
      <c r="FZ114" s="177">
        <f t="shared" si="113"/>
        <v>0</v>
      </c>
      <c r="GA114" s="177"/>
      <c r="GB114" s="229">
        <f t="shared" si="106"/>
        <v>0</v>
      </c>
      <c r="GC114" s="229">
        <f t="shared" si="107"/>
        <v>0</v>
      </c>
      <c r="GD114" s="174">
        <f>SUMIF('One Day 12-04-21 Scots'!$B$11:$B$24,$C114,'One Day 12-04-21 Scots'!$AU$11:$AU$24)</f>
        <v>0</v>
      </c>
      <c r="GE114" s="174">
        <f>SUMIF('One Day 12-04-21 Scots'!$B$11:$B$24,$C114,'One Day 12-04-21 Scots'!$AV$11:$AV$24)</f>
        <v>0</v>
      </c>
      <c r="GF114" s="174">
        <f>SUMIF('One Day 12-04-21 Scots'!$B$11:$B$24,$C114,'One Day 12-04-21 Scots'!$AW$11:$AW$24)</f>
        <v>0</v>
      </c>
      <c r="GG114" s="174">
        <f>SUMIF('One Day 12-04-21 Scots'!$B$11:$B$24,$C114,'One Day 12-04-21 Scots'!$AX$11:$AX$24)</f>
        <v>0</v>
      </c>
      <c r="GH114" s="174">
        <f>SUMIF('One Day 12-04-21 Scots'!$B$11:$B$24,$C114,'One Day 12-04-21 Scots'!$AY$11:$AY$24)</f>
        <v>0</v>
      </c>
      <c r="GI114" s="174">
        <f>SUMIF('One Day 12-04-21 Thistles'!$B$11:$B$25,$C114,'One Day 12-04-21 Thistles'!$AU$11:$AU$25)</f>
        <v>0</v>
      </c>
      <c r="GJ114" s="174">
        <f>SUMIF('One Day 12-04-21 Thistles'!$B$11:$B$25,$C114,'One Day 12-04-21 Thistles'!$AV$11:$AV$25)</f>
        <v>0</v>
      </c>
      <c r="GK114" s="174">
        <f>SUMIF('One Day 12-04-21 Thistles'!$B$11:$B$25,$C114,'One Day 12-04-21 Thistles'!$AW$11:$AW$25)</f>
        <v>0</v>
      </c>
      <c r="GL114" s="174">
        <f>SUMIF('One Day 12-04-21 Thistles'!$B$11:$B$25,$C114,'One Day 12-04-21 Thistles'!$AX$11:$AX$25)</f>
        <v>0</v>
      </c>
      <c r="GM114" s="174">
        <f>SUMIF('One Day 12-04-21 Thistles'!$B$11:$B$25,$C114,'One Day 12-04-21 Thistles'!$AY$11:$AY$25)</f>
        <v>0</v>
      </c>
      <c r="GN114" s="174">
        <f>SUMIF('Chili One Day 2-12-22 Scots'!$B$11:$B$27,$C114,'Chili One Day 2-12-22 Scots'!$AU$11:$AU$27)</f>
        <v>0</v>
      </c>
      <c r="GO114" s="174">
        <f>SUMIF('Chili One Day 2-12-22 Scots'!$B$11:$B$27,$C114,'Chili One Day 2-12-22 Scots'!$AV$11:$AV$27)</f>
        <v>0</v>
      </c>
      <c r="GP114" s="174">
        <f>SUMIF('Chili One Day 2-12-22 Scots'!$B$11:$B$27,$C114,'Chili One Day 2-12-22 Scots'!$AW$11:$AW$27)</f>
        <v>0</v>
      </c>
      <c r="GQ114" s="174">
        <f>SUMIF('Chili One Day 2-12-22 Scots'!$B$11:$B$27,$C114,'Chili One Day 2-12-22 Scots'!$AX$11:$AX$27)</f>
        <v>0</v>
      </c>
      <c r="GR114" s="174">
        <f>SUMIF('Chili One Day 2-12-22 Scots'!$B$11:$B$27,$C114,'Chili One Day 2-12-22 Scots'!$AY$11:$AY$27)</f>
        <v>0</v>
      </c>
      <c r="GS114" s="174">
        <f>SUMIF('Chili One Day 2-12-22 Thistles'!$B$11:$B$27,$C114,'Chili One Day 2-12-22 Thistles'!$AU$11:$AU$27)</f>
        <v>0</v>
      </c>
      <c r="GT114" s="174">
        <f>SUMIF('Chili One Day 2-12-22 Thistles'!$B$11:$B$27,$C114,'Chili One Day 2-12-22 Thistles'!$AV$11:$AV$27)</f>
        <v>0</v>
      </c>
      <c r="GU114" s="174">
        <f>SUMIF('Chili One Day 2-12-22 Thistles'!$B$11:$B$27,$C114,'Chili One Day 2-12-22 Thistles'!$AW$11:$AW$27)</f>
        <v>0</v>
      </c>
      <c r="GV114" s="174">
        <f>SUMIF('Chili One Day 2-12-22 Thistles'!$B$11:$B$27,$C114,'Chili One Day 2-12-22 Thistles'!$AX$11:$AX$27)</f>
        <v>0</v>
      </c>
      <c r="GW114" s="174">
        <f>SUMIF('Chili One Day 2-12-22 Thistles'!$B$11:$B$27,$C114,'Chili One Day 2-12-22 Thistles'!$AY$11:$AY$27)</f>
        <v>0</v>
      </c>
      <c r="GX114" s="174">
        <f>SUMIF('Ironman One Day 3-5-22 FS'!$B$11:$B$26,$C114,'Ironman One Day 3-5-22 FS'!$AU$11:$AU$26)</f>
        <v>0</v>
      </c>
      <c r="GY114" s="174">
        <f>SUMIF('Ironman One Day 3-5-22 FS'!$B$11:$B$26,$C114,'Ironman One Day 3-5-22 FS'!$AV$11:$AV$26)</f>
        <v>0</v>
      </c>
      <c r="GZ114" s="174">
        <f>SUMIF('Ironman One Day 3-5-22 FS'!$B$11:$B$26,$C114,'Ironman One Day 3-5-22 FS'!$AW$11:$AW$26)</f>
        <v>0</v>
      </c>
      <c r="HA114" s="174">
        <f>SUMIF('Ironman One Day 3-5-22 FS'!$B$11:$B$26,$C114,'Ironman One Day 3-5-22 FS'!$AX$11:$AX$26)</f>
        <v>0</v>
      </c>
      <c r="HB114" s="174">
        <f>SUMIF('Ironman One Day 3-5-22 FS'!$B$11:$B$26,$C114,'Ironman One Day 3-5-22 FS'!$AY$11:$AY$26)</f>
        <v>0</v>
      </c>
      <c r="HC114" s="174">
        <f>SUMIF('Ironman One Day 3-5-22 420'!$B$11:$B$26,$C114,'Ironman One Day 3-5-22 420'!$AU$11:$AU$26)</f>
        <v>0</v>
      </c>
      <c r="HD114" s="174">
        <f>SUMIF('Ironman One Day 3-5-22 420'!$B$11:$B$26,$C114,'Ironman One Day 3-5-22 420'!$AV$11:$AV$26)</f>
        <v>0</v>
      </c>
      <c r="HE114" s="174">
        <f>SUMIF('Ironman One Day 3-5-22 420'!$B$11:$B$26,$C114,'Ironman One Day 3-5-22 420'!$AW$11:$AW$26)</f>
        <v>0</v>
      </c>
      <c r="HF114" s="174">
        <f>SUMIF('Ironman One Day 3-5-22 420'!$B$11:$B$26,$C114,'Ironman One Day 3-5-22 420'!$AX$11:$AX$26)</f>
        <v>0</v>
      </c>
      <c r="HG114" s="174">
        <f>SUMIF('Ironman One Day 3-5-22 420'!$B$11:$B$26,$C114,'Ironman One Day 3-5-22 420'!$AY$11:$AY$26)</f>
        <v>0</v>
      </c>
      <c r="HH114" s="174">
        <f>SUMIF('Easter One Day 4-16-22 FS'!$B$11:$B$25,$C114,'Easter One Day 4-16-22 FS'!$AU$11:$AU$25)</f>
        <v>0</v>
      </c>
      <c r="HI114" s="174">
        <f>SUMIF('Easter One Day 4-16-22 FS'!$B$11:$B$25,$C114,'Easter One Day 4-16-22 FS'!$AV$11:$AV$25)</f>
        <v>0</v>
      </c>
      <c r="HJ114" s="174">
        <f>SUMIF('Easter One Day 4-16-22 FS'!$B$11:$B$25,$C114,'Easter One Day 4-16-22 FS'!$AW$11:$AW$25)</f>
        <v>0</v>
      </c>
      <c r="HK114" s="174">
        <f>SUMIF('Easter One Day 4-16-22 FS'!$B$11:$B$25,$C114,'Easter One Day 4-16-22 FS'!$AX$11:$AX$25)</f>
        <v>0</v>
      </c>
      <c r="HL114" s="174">
        <f>SUMIF('Easter One Day 4-16-22 FS'!$B$11:$B$25,$C114,'Easter One Day 4-16-22 FS'!$AY$11:$AY$25)</f>
        <v>0</v>
      </c>
      <c r="HM114" s="174">
        <f>SUMIF('Easter One Day 4-16-22 TH'!$B$11:$B$25,$C114,'Easter One Day 4-16-22 TH'!$AU$11:$AU$25)</f>
        <v>0</v>
      </c>
      <c r="HN114" s="174">
        <f>SUMIF('Easter One Day 4-16-22 TH'!$B$11:$B$25,$C114,'Easter One Day 4-16-22 TH'!$AV$11:$AV$25)</f>
        <v>0</v>
      </c>
      <c r="HO114" s="174">
        <f>SUMIF('Easter One Day 4-16-22 TH'!$B$11:$B$25,$C114,'Easter One Day 4-16-22 TH'!$AW$11:$AW$25)</f>
        <v>0</v>
      </c>
      <c r="HP114" s="174">
        <f>SUMIF('Easter One Day 4-16-22 TH'!$B$11:$B$25,$C114,'Easter One Day 4-16-22 TH'!$AX$11:$AX$25)</f>
        <v>0</v>
      </c>
      <c r="HQ114" s="174">
        <f>SUMIF('Easter One Day 4-16-22 TH'!$B$11:$B$25,$C114,'Easter One Day 4-16-22 TH'!$AY$11:$AY$25)</f>
        <v>0</v>
      </c>
      <c r="HR114" s="174">
        <f>SUMIF('Long Distance Race 5-7-22'!$B$11:$B$25,$C114,'Long Distance Race 5-7-22'!$AU$11:$AU$25)</f>
        <v>0</v>
      </c>
      <c r="HS114" s="174">
        <f>SUMIF('Long Distance Race 5-7-22'!$B$11:$B$18,$C114,'Long Distance Race 5-7-22'!$AV$11:$AV$18)</f>
        <v>0</v>
      </c>
      <c r="HT114" s="174">
        <f>SUMIF('Long Distance Race 5-7-22'!$B$11:$B$18,$C114,'Long Distance Race 5-7-22'!$AW$11:$AW$18)</f>
        <v>0</v>
      </c>
      <c r="HU114" s="174">
        <f>SUMIF('Long Distance Race 5-7-22'!$B$11:$B$18,$C114,'Long Distance Race 5-7-22'!$AX$11:$AX$18)</f>
        <v>0</v>
      </c>
      <c r="HV114" s="174">
        <f>SUMIF('Long Distance Race 5-7-22'!$B$11:$B$18,$C114,'Long Distance Race 5-7-22'!$AY$11:$AY$18)</f>
        <v>0</v>
      </c>
      <c r="HW114" s="174">
        <f>SUMIF('Memorial Day Regatta 5-28-22 Op'!$B$11:$B$25,$C114,'Memorial Day Regatta 5-28-22 Op'!$AU$11:$AU$25)</f>
        <v>0</v>
      </c>
      <c r="HX114" s="174">
        <f>SUMIF('Memorial Day Regatta 5-28-22 Op'!$B$11:$B$18,$C114,'Memorial Day Regatta 5-28-22 Op'!$AV$11:$AV$18)</f>
        <v>0</v>
      </c>
      <c r="HY114" s="174">
        <f>SUMIF('Memorial Day Regatta 5-28-22 Op'!$B$11:$B$18,$C114,'Memorial Day Regatta 5-28-22 Op'!$AW$11:$AW$18)</f>
        <v>0</v>
      </c>
      <c r="HZ114" s="174">
        <f>SUMIF('Memorial Day Regatta 5-28-22 Op'!$B$11:$B$18,$C114,'Memorial Day Regatta 5-28-22 Op'!$AX$11:$AX$18)</f>
        <v>0</v>
      </c>
      <c r="IA114" s="174">
        <f>SUMIF('Memorial Day Regatta 5-28-22 Op'!$B$11:$B$18,$C114,'Memorial Day Regatta 5-28-22 Op'!$AY$11:$AY$18)</f>
        <v>0</v>
      </c>
      <c r="IB114" s="174">
        <f>SUMIF('Caldwell Cup 6-25-22 TH'!$B$11:$B$25,$C114,'Caldwell Cup 6-25-22 TH'!$AU$11:$AU$25)</f>
        <v>0</v>
      </c>
      <c r="IC114" s="174">
        <f>SUMIF('Caldwell Cup 6-25-22 TH'!$B$11:$B$25,$C114,'Caldwell Cup 6-25-22 TH'!$AV$11:$AV$25)</f>
        <v>0</v>
      </c>
      <c r="ID114" s="174">
        <f>SUMIF('Caldwell Cup 6-25-22 TH'!$B$11:$B$25,$C114,'Caldwell Cup 6-25-22 TH'!$AW$11:$AW$25)</f>
        <v>0</v>
      </c>
      <c r="IE114" s="174">
        <f>SUMIF('Caldwell Cup 6-25-22 TH'!$B$11:$B$25,$C114,'Caldwell Cup 6-25-22 TH'!$AX$11:$AX$25)</f>
        <v>0</v>
      </c>
      <c r="IF114" s="174">
        <f>SUMIF('Caldwell Cup 6-25-22 TH'!$B$11:$B$25,$C114,'Caldwell Cup 6-25-22 TH'!$AY$11:$AY$25)</f>
        <v>0</v>
      </c>
      <c r="IG114" s="174">
        <f>SUMIF('Caldwell Cup 6-25-22 FS'!$B$11:$B$21,$C114,'Caldwell Cup 6-25-22 FS'!$AU$11:$AU$21)</f>
        <v>0</v>
      </c>
      <c r="IH114" s="174">
        <f>SUMIF('Caldwell Cup 6-25-22 FS'!$B$11:$B$21,$C114,'Caldwell Cup 6-25-22 FS'!$AV$11:$AV$21)</f>
        <v>0</v>
      </c>
      <c r="II114" s="174">
        <f>SUMIF('Caldwell Cup 6-25-22 FS'!$B$11:$B$21,$C114,'Caldwell Cup 6-25-22 FS'!$AW$11:$AW$21)</f>
        <v>0</v>
      </c>
      <c r="IJ114" s="174">
        <f>SUMIF('Caldwell Cup 6-25-22 FS'!$B$11:$B$21,$C114,'Caldwell Cup 6-25-22 FS'!$AX$11:$AX$21)</f>
        <v>0</v>
      </c>
      <c r="IK114" s="174">
        <f>SUMIF('Caldwell Cup 6-25-22 FS'!$B$11:$B$21,$C114,'Caldwell Cup 6-25-22 FS'!$AY$11:$AY$21)</f>
        <v>0</v>
      </c>
      <c r="IL114" s="174">
        <f>SUMIF('Caldwell Cup 6-25-22 Lasers'!$B$11:$B$23,$C114,'Caldwell Cup 6-25-22 Lasers'!$AU$11:$AU$23)</f>
        <v>0</v>
      </c>
      <c r="IM114" s="174">
        <f>SUMIF('Caldwell Cup 6-25-22 Lasers'!$B$11:$B$23,$C114,'Caldwell Cup 6-25-22 Lasers'!$AV$11:$AV$23)</f>
        <v>0</v>
      </c>
      <c r="IN114" s="174">
        <f>SUMIF('Caldwell Cup 6-25-22 Lasers'!$B$11:$B$23,$C114,'Caldwell Cup 6-25-22 Lasers'!$AW$11:$AW$23)</f>
        <v>0</v>
      </c>
      <c r="IO114" s="174">
        <f>SUMIF('Caldwell Cup 6-25-22 Lasers'!$B$11:$B$23,$C114,'Caldwell Cup 6-25-22 Lasers'!$AX$11:$AX$23)</f>
        <v>0</v>
      </c>
      <c r="IP114" s="174">
        <f>SUMIF('Caldwell Cup 6-25-22 Lasers'!$B$11:$B$23,$C114,'Caldwell Cup 6-25-22 Lasers'!$AY$11:$AY$23)</f>
        <v>0</v>
      </c>
      <c r="IQ114" s="174">
        <f>SUMIF('Labor Day Regatta 9-3-22 FS'!$B$11:$B$30,$C114,'Labor Day Regatta 9-3-22 FS'!$AU$11:$AU$30)</f>
        <v>0</v>
      </c>
      <c r="IR114" s="174">
        <f>SUMIF('Labor Day Regatta 9-3-22 FS'!$B$11:$B$30,$C114,'Labor Day Regatta 9-3-22 FS'!$AV$11:$AV$30)</f>
        <v>0</v>
      </c>
      <c r="IS114" s="174">
        <f>SUMIF('Labor Day Regatta 9-3-22 FS'!$B$11:$B$30,$C114,'Labor Day Regatta 9-3-22 FS'!$AW$11:$AW$30)</f>
        <v>0</v>
      </c>
      <c r="IT114" s="174">
        <f>SUMIF('Labor Day Regatta 9-3-22 FS'!$B$11:$B$30,$C114,'Labor Day Regatta 9-3-22 FS'!$AX$11:$AX$30)</f>
        <v>0</v>
      </c>
      <c r="IU114" s="174">
        <f>SUMIF('Labor Day Regatta 9-3-22 FS'!$B$11:$B$30,$C114,'Labor Day Regatta 9-3-22 FS'!$AY$11:$AY$30)</f>
        <v>0</v>
      </c>
      <c r="IV114" s="174">
        <f>SUMIF('2022-09-17 Leukemia Cup FS'!$B$11:$B$26,$C114,'2022-09-17 Leukemia Cup FS'!$AU$11:$AU$26)</f>
        <v>0</v>
      </c>
      <c r="IW114" s="174">
        <f>SUMIF('2022-09-17 Leukemia Cup FS'!$B$11:$B$26,$C114,'2022-09-17 Leukemia Cup FS'!$AV$11:$AV$26)</f>
        <v>0</v>
      </c>
      <c r="IX114" s="174">
        <f>SUMIF('2022-09-17 Leukemia Cup FS'!$B$11:$B$26,$C114,'2022-09-17 Leukemia Cup FS'!$AW$11:$AW$26)</f>
        <v>0</v>
      </c>
      <c r="IY114" s="174">
        <f>SUMIF('2022-09-17 Leukemia Cup FS'!$B$11:$B$26,$C114,'2022-09-17 Leukemia Cup FS'!$AX$11:$AX$26)</f>
        <v>0</v>
      </c>
      <c r="IZ114" s="174">
        <f>SUMIF('2022-09-17 Leukemia Cup FS'!$B$11:$B$26,$C114,'2022-09-17 Leukemia Cup FS'!$AY$11:$AY$26)</f>
        <v>0</v>
      </c>
      <c r="JA114" s="174">
        <f>SUMIF('2022-09-17 Leukemia Cup TH'!$B$11:$B$28,$C114,'2022-09-17 Leukemia Cup TH'!$AU$11:$AU$28)</f>
        <v>0</v>
      </c>
      <c r="JB114" s="174">
        <f>SUMIF('2022-09-17 Leukemia Cup TH'!$B$11:$B$28,$C114,'2022-09-17 Leukemia Cup TH'!$AV$11:$AV$28)</f>
        <v>0</v>
      </c>
      <c r="JC114" s="174">
        <f>SUMIF('2022-09-17 Leukemia Cup TH'!$B$11:$B$28,$C114,'2022-09-17 Leukemia Cup TH'!$AW$11:$AW$28)</f>
        <v>0</v>
      </c>
      <c r="JD114" s="174">
        <f>SUMIF('2022-09-17 Leukemia Cup TH'!$B$11:$B$28,$C114,'2022-09-17 Leukemia Cup TH'!$AX$11:$AX$28)</f>
        <v>0</v>
      </c>
      <c r="JE114" s="174">
        <f>SUMIF('2022-09-17 Leukemia Cup TH'!$B$11:$B$28,$C114,'2022-09-17 Leukemia Cup TH'!$AY$11:$AY$28)</f>
        <v>0</v>
      </c>
      <c r="JF114" s="174">
        <f>SUMIF('Smith-Berry LDR 9-24-22'!$B$11:$B$30,$C114,'Smith-Berry LDR 9-24-22'!$AU$11:$AU$30)</f>
        <v>0</v>
      </c>
      <c r="JG114" s="174">
        <f>SUMIF('Smith-Berry LDR 9-24-22'!$B$11:$B$30,$C114,'Smith-Berry LDR 9-24-22'!$AV$11:$AV$30)</f>
        <v>0</v>
      </c>
      <c r="JH114" s="174">
        <f>SUMIF('Smith-Berry LDR 9-24-22'!$B$11:$B$30,$C114,'Smith-Berry LDR 9-24-22'!$AW$11:$AW$30)</f>
        <v>0</v>
      </c>
      <c r="JI114" s="174">
        <f>SUMIF('Smith-Berry LDR 9-24-22'!$B$11:$B$30,$C114,'Smith-Berry LDR 9-24-22'!$AX$11:$AX$30)</f>
        <v>0</v>
      </c>
      <c r="JJ114" s="174">
        <f>SUMIF('Smith-Berry LDR 9-24-22'!$B$11:$B$30,$C114,'Smith-Berry LDR 9-24-22'!$AY$11:$AY$30)</f>
        <v>0</v>
      </c>
      <c r="JK114" s="174">
        <f>SUMIF('Great Scot 10-1-22 Cham'!$B$11:$B$38,$C114,'Great Scot 10-1-22 Cham'!$AU$11:$AU$38)</f>
        <v>0</v>
      </c>
      <c r="JL114" s="174">
        <f>SUMIF('Great Scot 10-1-22 Cham'!$B$11:$B$38,$C114,'Great Scot 10-1-22 Cham'!$AV$11:$AV$38)</f>
        <v>0</v>
      </c>
      <c r="JM114" s="174">
        <f>SUMIF('Great Scot 10-1-22 Cham'!$B$11:$B$38,$C114,'Great Scot 10-1-22 Cham'!$AW$11:$AW$38)</f>
        <v>0</v>
      </c>
      <c r="JN114" s="174">
        <f>SUMIF('Great Scot 10-1-22 Cham'!$B$11:$B$38,$C114,'Great Scot 10-1-22 Cham'!$AX$11:$AX$38)</f>
        <v>0</v>
      </c>
      <c r="JO114" s="174">
        <f>SUMIF('Great Scot 10-1-22 Cham'!$B$11:$B$38,$C114,'Great Scot 10-1-22 Cham'!$AY$11:$AY$38)</f>
        <v>0</v>
      </c>
      <c r="JP114" s="174">
        <f>SUMIF('Great Scot 10-1-22 Chal'!$B$11:$B$28,$C114,'Great Scot 10-1-22 Chal'!$AU$11:$AU$28)</f>
        <v>0</v>
      </c>
      <c r="JQ114" s="174">
        <f>SUMIF('Great Scot 10-1-22 Chal'!$B$11:$B$28,$C114,'Great Scot 10-1-22 Chal'!$AV$11:$AV$28)</f>
        <v>0</v>
      </c>
      <c r="JR114" s="174">
        <f>SUMIF('Great Scot 10-1-22 Chal'!$B$11:$B$28,$C114,'Great Scot 10-1-22 Chal'!$AW$11:$AW$28)</f>
        <v>0</v>
      </c>
      <c r="JS114" s="174">
        <f>SUMIF('Great Scot 10-1-22 Chal'!$B$11:$B$28,$C114,'Great Scot 10-1-22 Chal'!$AX$11:$AX$28)</f>
        <v>0</v>
      </c>
      <c r="JT114" s="174">
        <f>SUMIF('Great Scot 10-1-22 Chal'!$B$11:$B$28,$C114,'Great Scot 10-1-22 Chal'!$AY$11:$AY$28)</f>
        <v>0</v>
      </c>
      <c r="JU114" s="174">
        <f>SUMIF('Great Pumpkin Regatta 10-15-22'!$B$11:$B$54,$C114,'Great Pumpkin Regatta 10-15-22'!$AU$11:$AU$54)</f>
        <v>0</v>
      </c>
      <c r="JV114" s="174">
        <f>SUMIF('Great Pumpkin Regatta 10-15-22'!$B$11:$B$54,$C114,'Great Pumpkin Regatta 10-15-22'!$AV$11:$AV$54)</f>
        <v>0</v>
      </c>
      <c r="JW114" s="174">
        <f>SUMIF('Great Pumpkin Regatta 10-15-22'!$B$11:$B$54,$C114,'Great Pumpkin Regatta 10-15-22'!$AW$11:$AW$54)</f>
        <v>0</v>
      </c>
      <c r="JX114" s="174">
        <f>SUMIF('Great Pumpkin Regatta 10-15-22'!$B$11:$B$54,$C114,'Great Pumpkin Regatta 10-15-22'!$AX$11:$AX$54)</f>
        <v>0</v>
      </c>
      <c r="JY114" s="174">
        <f>SUMIF('Great Pumpkin Regatta 10-15-22'!$B$11:$B$54,$C114,'Great Pumpkin Regatta 10-15-22'!$AY$11:$AY$54)</f>
        <v>0</v>
      </c>
      <c r="JZ114" s="174">
        <f>SUMIF('One Day Regatta 10-29-22 FS'!$B$11:$B$19,$C114,'One Day Regatta 10-29-22 FS'!$AU$11:$AU$19)</f>
        <v>0</v>
      </c>
      <c r="KA114" s="174">
        <f>SUMIF('One Day Regatta 10-29-22 FS'!$B$11:$B$19,$C114,'One Day Regatta 10-29-22 FS'!$AV$11:$AV$19)</f>
        <v>0</v>
      </c>
      <c r="KB114" s="174">
        <f>SUMIF('One Day Regatta 10-29-22 FS'!$B$11:$B$19,$C114,'One Day Regatta 10-29-22 FS'!$AW$11:$AW$19)</f>
        <v>0</v>
      </c>
      <c r="KC114" s="174">
        <f>SUMIF('One Day Regatta 10-29-22 FS'!$B$11:$B$19,$C114,'One Day Regatta 10-29-22 FS'!$AX$11:$AX$19)</f>
        <v>0</v>
      </c>
      <c r="KD114" s="174">
        <f>SUMIF('One Day Regatta 10-29-22 FS'!$B$11:$B$19,$C114,'One Day Regatta 10-29-22 FS'!$AY$11:$AY$19)</f>
        <v>0</v>
      </c>
    </row>
    <row r="115" spans="1:290" ht="15" customHeight="1" x14ac:dyDescent="0.2">
      <c r="A115" s="400" t="s">
        <v>1369</v>
      </c>
      <c r="B115" s="134">
        <f t="shared" si="69"/>
        <v>36</v>
      </c>
      <c r="C115" s="170" t="s">
        <v>268</v>
      </c>
      <c r="D115" s="171">
        <f t="shared" si="101"/>
        <v>0</v>
      </c>
      <c r="E115" s="172">
        <f t="shared" si="102"/>
        <v>0</v>
      </c>
      <c r="F115" s="171">
        <f t="shared" si="103"/>
        <v>0</v>
      </c>
      <c r="G115" s="171">
        <v>0</v>
      </c>
      <c r="H115" s="171">
        <f t="shared" si="104"/>
        <v>0</v>
      </c>
      <c r="I115" s="173">
        <f t="shared" si="105"/>
        <v>0</v>
      </c>
      <c r="J115" s="173"/>
      <c r="K115" s="174">
        <f>SUMIF('Saturday Race 11-06-21'!$B$11:$B$21,$C115,'Saturday Race 11-06-21'!$AU$11:$AU$21)</f>
        <v>0</v>
      </c>
      <c r="L115" s="174">
        <f>SUMIF('Saturday Race 11-06-21'!$B$11:$B$21,$C115,'Saturday Race 11-06-21'!$AV$11:$AV$21)</f>
        <v>0</v>
      </c>
      <c r="M115" s="174">
        <f>SUMIF('Saturday Race 11-06-21'!$B$11:$B$21,$C115,'Saturday Race 11-06-21'!$AW$11:$AW$21)</f>
        <v>0</v>
      </c>
      <c r="N115" s="174">
        <f>SUMIF('Saturday Race 11-06-21'!$B$11:$B$21,$C115,'Saturday Race 11-06-21'!$AX$11:$AX$21)</f>
        <v>0</v>
      </c>
      <c r="O115" s="174">
        <f>SUMIF('Saturday Race 11-06-21'!$B$11:$B$21,$C115,'Saturday Race 11-06-21'!$AY$11:$AY$21)</f>
        <v>0</v>
      </c>
      <c r="P115" s="174">
        <f>SUMIF('Saturday Race 11-20-21'!$B$11:$B$20,$C115,'Saturday Race 11-20-21'!$AU$11:$AU$20)</f>
        <v>0</v>
      </c>
      <c r="Q115" s="174">
        <f>SUMIF('Saturday Race 11-20-21'!$B$11:$B$20,$C115,'Saturday Race 11-20-21'!$AV$11:$AV$20)</f>
        <v>0</v>
      </c>
      <c r="R115" s="174">
        <f>SUMIF('Saturday Race 11-20-21'!$B$11:$B$20,$C115,'Saturday Race 11-20-21'!$AW$11:$AW$20)</f>
        <v>0</v>
      </c>
      <c r="S115" s="174">
        <f>SUMIF('Saturday Race 11-20-21'!$B$11:$B$20,$C115,'Saturday Race 11-20-21'!$AX$11:$AX$20)</f>
        <v>0</v>
      </c>
      <c r="T115" s="174">
        <f>SUMIF('Saturday Race 11-20-21'!$B$11:$B$20,$C115,'Saturday Race 11-20-21'!$AY$11:$AY$20)</f>
        <v>0</v>
      </c>
      <c r="U115" s="174">
        <f>SUMIF('Saturday Race 1-08-22'!$B$11:$B$20,$C115,'Saturday Race 1-08-22'!$AU$11:$AU$20)</f>
        <v>0</v>
      </c>
      <c r="V115" s="174">
        <f>SUMIF('Saturday Race 1-08-22'!$B$11:$B$20,$C115,'Saturday Race 1-08-22'!$AV$11:$AV$20)</f>
        <v>0</v>
      </c>
      <c r="W115" s="174">
        <f>SUMIF('Saturday Race 1-08-22'!$B$11:$B$20,$C115,'Saturday Race 1-08-22'!$AW$11:$AW$20)</f>
        <v>0</v>
      </c>
      <c r="X115" s="174">
        <f>SUMIF('Saturday Race 1-08-22'!$B$11:$B$20,$C115,'Saturday Race 1-08-22'!$AX$11:$AX$20)</f>
        <v>0</v>
      </c>
      <c r="Y115" s="174">
        <f>SUMIF('Saturday Race 1-08-22'!$B$11:$B$20,$C115,'Saturday Race 1-08-22'!$AY$11:$AY$20)</f>
        <v>0</v>
      </c>
      <c r="Z115" s="174">
        <f>SUMIF('Saturday Race 1-22-22'!$B$11:$B$20,$C115,'Saturday Race 1-22-22'!$AU$11:$AU$20)</f>
        <v>0</v>
      </c>
      <c r="AA115" s="174">
        <f>SUMIF('Saturday Race 1-22-22'!$B$11:$B$20,$C115,'Saturday Race 1-22-22'!$AV$11:$AV$20)</f>
        <v>0</v>
      </c>
      <c r="AB115" s="174">
        <f>SUMIF('Saturday Race 1-22-22'!$B$11:$B$20,$C115,'Saturday Race 1-22-22'!$AW$11:$AW$20)</f>
        <v>0</v>
      </c>
      <c r="AC115" s="174">
        <f>SUMIF('Saturday Race 1-22-22'!$B$11:$B$20,$C115,'Saturday Race 1-22-22'!$AX$11:$AX$20)</f>
        <v>0</v>
      </c>
      <c r="AD115" s="174">
        <f>SUMIF('Saturday Race 1-22-22'!$B$11:$B$20,$C115,'Saturday Race 1-22-22'!$AY$11:$AY$20)</f>
        <v>0</v>
      </c>
      <c r="AE115" s="174">
        <f>SUMIF('Sunday Race 2-6-22'!$B$11:$B$20,$C115,'Sunday Race 2-6-22'!$AU$11:$AU$20)</f>
        <v>0</v>
      </c>
      <c r="AF115" s="174">
        <f>SUMIF('Sunday Race 2-6-22'!$B$11:$B$20,$C115,'Sunday Race 2-6-22'!$AV$11:$AV$20)</f>
        <v>0</v>
      </c>
      <c r="AG115" s="174">
        <f>SUMIF('Sunday Race 2-6-22'!$B$11:$B$20,$C115,'Sunday Race 2-6-22'!$AW$11:$AW$20)</f>
        <v>0</v>
      </c>
      <c r="AH115" s="174">
        <f>SUMIF('Sunday Race 2-6-22'!$B$11:$B$20,$C115,'Sunday Race 2-6-22'!$AX$11:$AX$20)</f>
        <v>0</v>
      </c>
      <c r="AI115" s="174">
        <f>SUMIF('Sunday Race 2-6-22'!$B$11:$B$20,$C115,'Sunday Race 2-6-22'!$AY$11:$AY$20)</f>
        <v>0</v>
      </c>
      <c r="AJ115" s="174">
        <f>SUMIF('Sunday Race 2-20-22'!$B$11:$B$26,$C115,'Sunday Race 2-20-22'!$AU$11:$AU$26)</f>
        <v>0</v>
      </c>
      <c r="AK115" s="174">
        <f>SUMIF('Sunday Race 2-20-22'!$B$11:$B$26,$C115,'Sunday Race 2-20-22'!$AV$11:$AV$26)</f>
        <v>0</v>
      </c>
      <c r="AL115" s="174">
        <f>SUMIF('Sunday Race 2-20-22'!$B$11:$B$26,$C115,'Sunday Race 2-20-22'!$AW$11:$AW$26)</f>
        <v>0</v>
      </c>
      <c r="AM115" s="174">
        <f>SUMIF('Sunday Race 2-20-22'!$B$11:$B$26,$C115,'Sunday Race 2-20-22'!$AX$11:$AX$26)</f>
        <v>0</v>
      </c>
      <c r="AN115" s="174">
        <f>SUMIF('Sunday Race 2-20-22'!$B$11:$B$26,$C115,'Sunday Race 2-20-22'!$AY$11:$AY$26)</f>
        <v>0</v>
      </c>
      <c r="AO115" s="174">
        <f>SUMIF('Sunday Race 2-27-22'!$B$11:$B$20,$C115,'Sunday Race 2-27-22'!$AU$11:$AU$20)</f>
        <v>0</v>
      </c>
      <c r="AP115" s="174">
        <f>SUMIF('Sunday Race 2-27-22'!$B$11:$B$20,$C115,'Sunday Race 2-27-22'!$AV$11:$AV$20)</f>
        <v>0</v>
      </c>
      <c r="AQ115" s="174">
        <f>SUMIF('Sunday Race 2-27-22'!$B$11:$B$20,$C115,'Sunday Race 2-27-22'!$AW$11:$AW$20)</f>
        <v>0</v>
      </c>
      <c r="AR115" s="174">
        <f>SUMIF('Sunday Race 2-27-22'!$B$11:$B$20,$C115,'Sunday Race 2-27-22'!$AX$11:$AX$20)</f>
        <v>0</v>
      </c>
      <c r="AS115" s="174">
        <f>SUMIF('Sunday Race 2-27-22'!$B$11:$B$20,$C115,'Sunday Race 2-27-22'!$AY$11:$AY$20)</f>
        <v>0</v>
      </c>
      <c r="AT115" s="174">
        <f>SUMIF('Sunday Race 3-13-22'!$B$11:$B$25,$C115,'Sunday Race 3-13-22'!$AU$11:$AU$25)</f>
        <v>0</v>
      </c>
      <c r="AU115" s="174">
        <f>SUMIF('Sunday Race 3-13-22'!$B$11:$B$25,$C115,'Sunday Race 3-13-22'!$AV$11:$AV$25)</f>
        <v>0</v>
      </c>
      <c r="AV115" s="174">
        <f>SUMIF('Sunday Race 3-13-22'!$B$11:$B$25,$C115,'Sunday Race 3-13-22'!$AW$11:$AW$25)</f>
        <v>0</v>
      </c>
      <c r="AW115" s="174">
        <f>SUMIF('Sunday Race 3-13-22'!$B$11:$B$25,$C115,'Sunday Race 3-13-22'!$AX$11:$AX$25)</f>
        <v>0</v>
      </c>
      <c r="AX115" s="174">
        <f>SUMIF('Sunday Race 3-13-22'!$B$11:$B$25,$C115,'Sunday Race 3-13-22'!$AY$11:$AY$25)</f>
        <v>0</v>
      </c>
      <c r="AY115" s="174">
        <f>SUMIF('Saturday Race 3-19-22'!$B$11:$B$15,$C115,'Saturday Race 3-19-22'!$AU$11:$AU$15)</f>
        <v>0</v>
      </c>
      <c r="AZ115" s="174">
        <f>SUMIF('Saturday Race 3-19-22'!$B$11:$B$15,$C115,'Saturday Race 3-19-22'!$AV$11:$AV$15)</f>
        <v>0</v>
      </c>
      <c r="BA115" s="174">
        <f>SUMIF('Saturday Race 3-19-22'!$B$11:$B$15,$C115,'Saturday Race 3-19-22'!$AW$11:$AW$15)</f>
        <v>0</v>
      </c>
      <c r="BB115" s="174">
        <f>SUMIF('Saturday Race 3-19-22'!$B$11:$B$15,$C115,'Saturday Race 3-19-22'!$AX$11:$AX$15)</f>
        <v>0</v>
      </c>
      <c r="BC115" s="174">
        <f>SUMIF('Saturday Race 3-19-22'!$B$11:$B$15,$C115,'Saturday Race 3-19-22'!$AY$11:$AY$15)</f>
        <v>0</v>
      </c>
      <c r="BD115" s="174">
        <f>SUMIF('Sunday Races 4-10-22'!$B$11:$B$26,$C115,'Sunday Races 4-10-22'!$AU$11:$AU$26)</f>
        <v>0</v>
      </c>
      <c r="BE115" s="174">
        <f>SUMIF('Sunday Races 4-10-22'!$B$11:$B$26,$C115,'Sunday Races 4-10-22'!$AV$11:$AV$26)</f>
        <v>0</v>
      </c>
      <c r="BF115" s="174">
        <f>SUMIF('Sunday Races 4-10-22'!$B$11:$B$26,$C115,'Sunday Races 4-10-22'!$AW$11:$AW$26)</f>
        <v>0</v>
      </c>
      <c r="BG115" s="174">
        <f>SUMIF('Sunday Races 4-10-22'!$B$11:$B$26,$C115,'Sunday Races 4-10-22'!$AX$11:$AX$26)</f>
        <v>0</v>
      </c>
      <c r="BH115" s="174">
        <f>SUMIF('Sunday Races 4-10-22'!$B$11:$B$26,$C115,'Sunday Races 4-10-22'!$AY$11:$AY$26)</f>
        <v>0</v>
      </c>
      <c r="BI115" s="174">
        <f>SUMIF('Sunday Races 5-1-22'!$B$11:$B$28,$C115,'Sunday Races 5-1-22'!$AU$11:$AU$28)</f>
        <v>0</v>
      </c>
      <c r="BJ115" s="174">
        <f>SUMIF('Sunday Races 5-1-22'!$B$11:$B$28,$C115,'Sunday Races 5-1-22'!$AV$11:$AV$28)</f>
        <v>0</v>
      </c>
      <c r="BK115" s="174">
        <f>SUMIF('Sunday Races 5-1-22'!$B$11:$B$28,$C115,'Sunday Races 5-1-22'!$AW$11:$AW$28)</f>
        <v>0</v>
      </c>
      <c r="BL115" s="174">
        <f>SUMIF('Sunday Races 5-1-22'!$B$11:$B$28,$C115,'Sunday Races 5-1-22'!$AX$11:$AX$28)</f>
        <v>0</v>
      </c>
      <c r="BM115" s="174">
        <f>SUMIF('Sunday Races 5-1-22'!$B$11:$B$28,$C115,'Sunday Races 5-1-22'!$AY$11:$AY$28)</f>
        <v>0</v>
      </c>
      <c r="BN115" s="174">
        <f>SUMIF('Sunday Races 6-5-22'!$B$11:$B$28,$C115,'Sunday Races 6-5-22'!$AU$11:$AU$28)</f>
        <v>0</v>
      </c>
      <c r="BO115" s="174">
        <f>SUMIF('Sunday Races 6-5-22'!$B$11:$B$28,$C115,'Sunday Races 6-5-22'!$AV$11:$AV$28)</f>
        <v>0</v>
      </c>
      <c r="BP115" s="174">
        <f>SUMIF('Sunday Races 6-5-22'!$B$11:$B$28,$C115,'Sunday Races 6-5-22'!$AW$11:$AW$28)</f>
        <v>0</v>
      </c>
      <c r="BQ115" s="174">
        <f>SUMIF('Sunday Races 6-5-22'!$B$11:$B$28,$C115,'Sunday Races 6-5-22'!$AX$11:$AX$28)</f>
        <v>0</v>
      </c>
      <c r="BR115" s="174">
        <f>SUMIF('Sunday Races 6-5-22'!$B$11:$B$28,$C115,'Sunday Races 6-5-22'!$AY$11:$AY$28)</f>
        <v>0</v>
      </c>
      <c r="BS115" s="174">
        <f>SUMIF('Sunday Races 6-12-22'!$B$11:$B$24,$C115,'Sunday Races 6-12-22'!$AU$11:$AU$24)</f>
        <v>0</v>
      </c>
      <c r="BT115" s="174">
        <f>SUMIF('Sunday Races 6-12-22'!$B$11:$B$24,$C115,'Sunday Races 6-12-22'!$AV$11:$AV$24)</f>
        <v>0</v>
      </c>
      <c r="BU115" s="174">
        <f>SUMIF('Sunday Races 6-12-22'!$B$11:$B$24,$C115,'Sunday Races 6-12-22'!$AW$11:$AW$24)</f>
        <v>0</v>
      </c>
      <c r="BV115" s="174">
        <f>SUMIF('Sunday Races 6-12-22'!$B$11:$B$24,$C115,'Sunday Races 6-12-22'!$AX$11:$AX$24)</f>
        <v>0</v>
      </c>
      <c r="BW115" s="174">
        <f>SUMIF('Sunday Races 6-12-22'!$B$11:$B$24,$C115,'Sunday Races 6-12-22'!$AY$11:$AY$24)</f>
        <v>0</v>
      </c>
      <c r="BX115" s="174">
        <f>SUMIF('Saturday Races 6-18-22'!$B$11:$B$24,$C115,'Saturday Races 6-18-22'!$AU$11:$AU$24)</f>
        <v>0</v>
      </c>
      <c r="BY115" s="174">
        <f>SUMIF('Saturday Races 6-18-22'!$B$11:$B$24,$C115,'Saturday Races 6-18-22'!$AV$11:$AV$24)</f>
        <v>0</v>
      </c>
      <c r="BZ115" s="174">
        <f>SUMIF('Saturday Races 6-18-22'!$B$11:$B$24,$C115,'Saturday Races 6-18-22'!$AW$11:$AW$24)</f>
        <v>0</v>
      </c>
      <c r="CA115" s="174">
        <f>SUMIF('Saturday Races 6-18-22'!$B$11:$B$24,$C115,'Saturday Races 6-18-22'!$AX$11:$AX$24)</f>
        <v>0</v>
      </c>
      <c r="CB115" s="174">
        <f>SUMIF('Saturday Races 6-18-22'!$B$11:$B$24,$C115,'Saturday Races 6-18-22'!$AY$11:$AY$24)</f>
        <v>0</v>
      </c>
      <c r="CC115" s="174">
        <f>SUMIF('Sunday Races 7-3-22'!$B$11:$B$26,$C115,'Sunday Races 7-3-22'!$AU$11:$AU$26)</f>
        <v>0</v>
      </c>
      <c r="CD115" s="174">
        <f>SUMIF('Sunday Races 7-3-22'!$B$11:$B$26,$C115,'Sunday Races 7-3-22'!$AV$11:$AV$26)</f>
        <v>0</v>
      </c>
      <c r="CE115" s="174">
        <f>SUMIF('Sunday Races 7-3-22'!$B$11:$B$26,$C115,'Sunday Races 7-3-22'!$AW$11:$AW$26)</f>
        <v>0</v>
      </c>
      <c r="CF115" s="174">
        <f>SUMIF('Sunday Races 7-3-22'!$B$11:$B$26,$C115,'Sunday Races 7-3-22'!$AX$11:$AX$26)</f>
        <v>0</v>
      </c>
      <c r="CG115" s="174">
        <f>SUMIF('Sunday Races 7-3-22'!$B$11:$B$26,$C115,'Sunday Races 7-3-22'!$AY$11:$AY$26)</f>
        <v>0</v>
      </c>
      <c r="CH115" s="174">
        <f>SUMIF('Sunday Races 7-31-22'!$B$11:$B$26,$C115,'Sunday Races 7-31-22'!$AU$11:$AU$26)</f>
        <v>0</v>
      </c>
      <c r="CI115" s="174">
        <f>SUMIF('Sunday Races 7-31-22'!$B$11:$B$26,$C115,'Sunday Races 7-31-22'!$AV$11:$AV$26)</f>
        <v>0</v>
      </c>
      <c r="CJ115" s="174">
        <f>SUMIF('Sunday Races 7-31-22'!$B$11:$B$26,$C115,'Sunday Races 7-31-22'!$AW$11:$AW$26)</f>
        <v>0</v>
      </c>
      <c r="CK115" s="174">
        <f>SUMIF('Sunday Races 7-31-22'!$B$11:$B$26,$C115,'Sunday Races 7-31-22'!$AX$11:$AX$26)</f>
        <v>0</v>
      </c>
      <c r="CL115" s="174">
        <f>SUMIF('Sunday Races 7-31-22'!$B$11:$B$26,$C115,'Sunday Races 7-31-22'!$AY$11:$AY$26)</f>
        <v>0</v>
      </c>
      <c r="CM115" s="174">
        <f>SUMIF('Sunday Races 8-14-22'!$B$11:$B$26,$C115,'Sunday Races 8-14-22'!$AU$11:$AU$26)</f>
        <v>0</v>
      </c>
      <c r="CN115" s="174">
        <f>SUMIF('Sunday Races 8-14-22'!$B$11:$B$26,$C115,'Sunday Races 8-14-22'!$AV$11:$AV$26)</f>
        <v>0</v>
      </c>
      <c r="CO115" s="174">
        <f>SUMIF('Sunday Races 8-14-22'!$B$11:$B$26,$C115,'Sunday Races 8-14-22'!$AW$11:$AW$26)</f>
        <v>0</v>
      </c>
      <c r="CP115" s="174">
        <f>SUMIF('Sunday Races 8-14-22'!$B$11:$B$26,$C115,'Sunday Races 8-14-22'!$AX$11:$AX$26)</f>
        <v>0</v>
      </c>
      <c r="CQ115" s="174">
        <f>SUMIF('Sunday Races 8-14-22'!$B$11:$B$26,$C115,'Sunday Races 8-14-22'!$AY$11:$AY$26)</f>
        <v>0</v>
      </c>
      <c r="CR115" s="174">
        <f>SUMIF('Saturday Races 8-20-22'!$B$11:$B$26,$C115,'Saturday Races 8-20-22'!$AU$11:$AU$26)</f>
        <v>0</v>
      </c>
      <c r="CS115" s="174">
        <f>SUMIF('Saturday Races 8-20-22'!$B$11:$B$26,$C115,'Saturday Races 8-20-22'!$AV$11:$AV$26)</f>
        <v>0</v>
      </c>
      <c r="CT115" s="174">
        <f>SUMIF('Saturday Races 8-20-22'!$B$11:$B$26,$C115,'Saturday Races 8-20-22'!$AW$11:$AW$26)</f>
        <v>0</v>
      </c>
      <c r="CU115" s="174">
        <f>SUMIF('Saturday Races 8-20-22'!$B$11:$B$26,$C115,'Saturday Races 8-20-22'!$AX$11:$AX$26)</f>
        <v>0</v>
      </c>
      <c r="CV115" s="174">
        <f>SUMIF('Saturday Races 8-20-22'!$B$11:$B$26,$C115,'Saturday Races 8-20-22'!$AY$11:$AY$26)</f>
        <v>0</v>
      </c>
      <c r="CW115" s="174">
        <f>SUMIF('Sunday Races 9-11-22'!$B$11:$B$20,$C115,'Sunday Races 9-11-22'!$AU$11:$AU$20)</f>
        <v>0</v>
      </c>
      <c r="CX115" s="174">
        <f>SUMIF('Sunday Races 9-11-22'!$B$11:$B$20,$C115,'Sunday Races 9-11-22'!$AV$11:$AV$20)</f>
        <v>0</v>
      </c>
      <c r="CY115" s="174">
        <f>SUMIF('Sunday Races 9-11-22'!$B$11:$B$20,$C115,'Sunday Races 9-11-22'!$AW$11:$AW$20)</f>
        <v>0</v>
      </c>
      <c r="CZ115" s="174">
        <f>SUMIF('Sunday Races 9-11-22'!$B$11:$B$20,$C115,'Sunday Races 9-11-22'!$AX$11:$AX$20)</f>
        <v>0</v>
      </c>
      <c r="DA115" s="174">
        <f>SUMIF('Sunday Races 9-11-22'!$B$11:$B$20,$C115,'Sunday Races 9-11-22'!$AY$11:$AY$20)</f>
        <v>0</v>
      </c>
      <c r="DB115" s="174">
        <f>SUMIF('Sunday Races 10-9-22'!$B$11:$B$21,$C115,'Sunday Races 10-9-22'!$AU$11:$AU$21)</f>
        <v>0</v>
      </c>
      <c r="DC115" s="174">
        <f>SUMIF('Sunday Races 10-9-22'!$B$11:$B$21,$C115,'Sunday Races 10-9-22'!$AV$11:$AV$21)</f>
        <v>0</v>
      </c>
      <c r="DD115" s="174">
        <f>SUMIF('Sunday Races 10-9-22'!$B$11:$B$21,$C115,'Sunday Races 10-9-22'!$AW$11:$AW$21)</f>
        <v>0</v>
      </c>
      <c r="DE115" s="174">
        <f>SUMIF('Sunday Races 10-9-22'!$B$11:$B$21,$C115,'Sunday Races 10-9-22'!$AX$11:$AX$21)</f>
        <v>0</v>
      </c>
      <c r="DF115" s="174">
        <f>SUMIF('Sunday Races 10-9-22'!$B$11:$B$21,$C115,'Sunday Races 10-9-22'!$AY$11:$AY$21)</f>
        <v>0</v>
      </c>
      <c r="DG115" s="174">
        <f>SUMIF('Sunday Races 10-23-22'!$B$11:$B$22,$C115,'Sunday Races 10-23-22'!$AU$11:$AU$22)</f>
        <v>0</v>
      </c>
      <c r="DH115" s="174">
        <f>SUMIF('Sunday Races 10-23-22'!$B$11:$B$22,$C115,'Sunday Races 10-23-22'!$AV$11:$AV$22)</f>
        <v>0</v>
      </c>
      <c r="DI115" s="174">
        <f>SUMIF('Sunday Races 10-23-22'!$B$11:$B$22,$C115,'Sunday Races 10-23-22'!$AW$11:$AW$22)</f>
        <v>0</v>
      </c>
      <c r="DJ115" s="174">
        <f>SUMIF('Sunday Races 10-23-22'!$B$11:$B$22,$C115,'Sunday Races 10-23-22'!$AX$11:$AX$22)</f>
        <v>0</v>
      </c>
      <c r="DK115" s="174">
        <f>SUMIF('Sunday Races 10-23-22'!$B$11:$B$22,$C115,'Sunday Races 10-23-22'!$AY$11:$AY$22)</f>
        <v>0</v>
      </c>
      <c r="DL115" s="175"/>
      <c r="DM115" s="176"/>
      <c r="DN115" s="177">
        <f t="shared" si="108"/>
        <v>0</v>
      </c>
      <c r="DO115" s="177">
        <f t="shared" si="108"/>
        <v>0</v>
      </c>
      <c r="DP115" s="177">
        <f t="shared" si="108"/>
        <v>0</v>
      </c>
      <c r="DQ115" s="177">
        <f t="shared" si="108"/>
        <v>0</v>
      </c>
      <c r="DR115" s="177">
        <f t="shared" si="108"/>
        <v>0</v>
      </c>
      <c r="DS115" s="177">
        <f t="shared" si="108"/>
        <v>0</v>
      </c>
      <c r="DT115" s="177">
        <f t="shared" si="108"/>
        <v>0</v>
      </c>
      <c r="DU115" s="177">
        <f t="shared" si="108"/>
        <v>0</v>
      </c>
      <c r="DV115" s="177">
        <f t="shared" si="108"/>
        <v>0</v>
      </c>
      <c r="DW115" s="177">
        <f t="shared" si="108"/>
        <v>0</v>
      </c>
      <c r="DX115" s="177">
        <f t="shared" si="109"/>
        <v>0</v>
      </c>
      <c r="DY115" s="177">
        <f t="shared" si="109"/>
        <v>0</v>
      </c>
      <c r="DZ115" s="177">
        <f t="shared" si="109"/>
        <v>0</v>
      </c>
      <c r="EA115" s="177">
        <f t="shared" si="109"/>
        <v>0</v>
      </c>
      <c r="EB115" s="177">
        <f t="shared" si="109"/>
        <v>0</v>
      </c>
      <c r="EC115" s="177">
        <f t="shared" si="109"/>
        <v>0</v>
      </c>
      <c r="ED115" s="177">
        <f t="shared" si="109"/>
        <v>0</v>
      </c>
      <c r="EE115" s="177">
        <f t="shared" si="109"/>
        <v>0</v>
      </c>
      <c r="EF115" s="177">
        <f t="shared" si="109"/>
        <v>0</v>
      </c>
      <c r="EG115" s="177">
        <f t="shared" si="109"/>
        <v>0</v>
      </c>
      <c r="EH115" s="177">
        <f t="shared" si="110"/>
        <v>0</v>
      </c>
      <c r="EI115" s="177">
        <f t="shared" si="110"/>
        <v>0</v>
      </c>
      <c r="EJ115" s="177">
        <f t="shared" si="110"/>
        <v>0</v>
      </c>
      <c r="EK115" s="177">
        <f t="shared" si="110"/>
        <v>0</v>
      </c>
      <c r="EL115" s="177">
        <f t="shared" si="110"/>
        <v>0</v>
      </c>
      <c r="EM115" s="177">
        <f t="shared" si="110"/>
        <v>0</v>
      </c>
      <c r="EN115" s="177">
        <f t="shared" si="110"/>
        <v>0</v>
      </c>
      <c r="EO115" s="177">
        <f t="shared" si="110"/>
        <v>0</v>
      </c>
      <c r="EP115" s="177">
        <f t="shared" si="110"/>
        <v>0</v>
      </c>
      <c r="EQ115" s="177">
        <f t="shared" si="110"/>
        <v>0</v>
      </c>
      <c r="ER115" s="177">
        <f t="shared" si="111"/>
        <v>0</v>
      </c>
      <c r="ES115" s="177">
        <f t="shared" si="111"/>
        <v>0</v>
      </c>
      <c r="ET115" s="177">
        <f t="shared" si="111"/>
        <v>0</v>
      </c>
      <c r="EU115" s="177">
        <f t="shared" si="111"/>
        <v>0</v>
      </c>
      <c r="EV115" s="177">
        <f t="shared" si="111"/>
        <v>0</v>
      </c>
      <c r="EW115" s="177">
        <f t="shared" si="111"/>
        <v>0</v>
      </c>
      <c r="EX115" s="177">
        <f t="shared" si="111"/>
        <v>0</v>
      </c>
      <c r="EY115" s="177">
        <f t="shared" si="111"/>
        <v>0</v>
      </c>
      <c r="EZ115" s="177">
        <f t="shared" si="111"/>
        <v>0</v>
      </c>
      <c r="FA115" s="177">
        <f t="shared" si="111"/>
        <v>0</v>
      </c>
      <c r="FB115" s="177">
        <f t="shared" si="112"/>
        <v>0</v>
      </c>
      <c r="FC115" s="177">
        <f t="shared" si="112"/>
        <v>0</v>
      </c>
      <c r="FD115" s="177">
        <f t="shared" si="112"/>
        <v>0</v>
      </c>
      <c r="FE115" s="177">
        <f t="shared" si="112"/>
        <v>0</v>
      </c>
      <c r="FF115" s="177">
        <f t="shared" si="112"/>
        <v>0</v>
      </c>
      <c r="FG115" s="177">
        <f t="shared" si="112"/>
        <v>0</v>
      </c>
      <c r="FH115" s="177">
        <f t="shared" si="112"/>
        <v>0</v>
      </c>
      <c r="FI115" s="177">
        <f t="shared" si="112"/>
        <v>0</v>
      </c>
      <c r="FJ115" s="177">
        <f t="shared" si="112"/>
        <v>0</v>
      </c>
      <c r="FK115" s="177">
        <f t="shared" si="112"/>
        <v>0</v>
      </c>
      <c r="FL115" s="177">
        <f t="shared" si="113"/>
        <v>0</v>
      </c>
      <c r="FM115" s="177">
        <f t="shared" si="113"/>
        <v>0</v>
      </c>
      <c r="FN115" s="177">
        <f t="shared" si="113"/>
        <v>0</v>
      </c>
      <c r="FO115" s="177">
        <f t="shared" si="113"/>
        <v>0</v>
      </c>
      <c r="FP115" s="177">
        <f t="shared" si="113"/>
        <v>0</v>
      </c>
      <c r="FQ115" s="177">
        <f t="shared" si="113"/>
        <v>0</v>
      </c>
      <c r="FR115" s="177">
        <f t="shared" si="113"/>
        <v>0</v>
      </c>
      <c r="FS115" s="177">
        <f t="shared" si="113"/>
        <v>0</v>
      </c>
      <c r="FT115" s="177">
        <f t="shared" si="113"/>
        <v>0</v>
      </c>
      <c r="FU115" s="177">
        <f t="shared" si="113"/>
        <v>0</v>
      </c>
      <c r="FV115" s="177">
        <f t="shared" si="113"/>
        <v>0</v>
      </c>
      <c r="FW115" s="177">
        <f t="shared" si="113"/>
        <v>0</v>
      </c>
      <c r="FX115" s="177">
        <f t="shared" si="113"/>
        <v>0</v>
      </c>
      <c r="FY115" s="177">
        <f t="shared" si="113"/>
        <v>0</v>
      </c>
      <c r="FZ115" s="177">
        <f t="shared" si="113"/>
        <v>0</v>
      </c>
      <c r="GA115" s="177"/>
      <c r="GB115" s="229">
        <f t="shared" si="106"/>
        <v>0</v>
      </c>
      <c r="GC115" s="229">
        <f t="shared" si="107"/>
        <v>0</v>
      </c>
      <c r="GD115" s="174">
        <f>SUMIF('One Day 12-04-21 Scots'!$B$11:$B$24,$C115,'One Day 12-04-21 Scots'!$AU$11:$AU$24)</f>
        <v>0</v>
      </c>
      <c r="GE115" s="174">
        <f>SUMIF('One Day 12-04-21 Scots'!$B$11:$B$24,$C115,'One Day 12-04-21 Scots'!$AV$11:$AV$24)</f>
        <v>0</v>
      </c>
      <c r="GF115" s="174">
        <f>SUMIF('One Day 12-04-21 Scots'!$B$11:$B$24,$C115,'One Day 12-04-21 Scots'!$AW$11:$AW$24)</f>
        <v>0</v>
      </c>
      <c r="GG115" s="174">
        <f>SUMIF('One Day 12-04-21 Scots'!$B$11:$B$24,$C115,'One Day 12-04-21 Scots'!$AX$11:$AX$24)</f>
        <v>0</v>
      </c>
      <c r="GH115" s="174">
        <f>SUMIF('One Day 12-04-21 Scots'!$B$11:$B$24,$C115,'One Day 12-04-21 Scots'!$AY$11:$AY$24)</f>
        <v>0</v>
      </c>
      <c r="GI115" s="174">
        <f>SUMIF('One Day 12-04-21 Thistles'!$B$11:$B$25,$C115,'One Day 12-04-21 Thistles'!$AU$11:$AU$25)</f>
        <v>0</v>
      </c>
      <c r="GJ115" s="174">
        <f>SUMIF('One Day 12-04-21 Thistles'!$B$11:$B$25,$C115,'One Day 12-04-21 Thistles'!$AV$11:$AV$25)</f>
        <v>0</v>
      </c>
      <c r="GK115" s="174">
        <f>SUMIF('One Day 12-04-21 Thistles'!$B$11:$B$25,$C115,'One Day 12-04-21 Thistles'!$AW$11:$AW$25)</f>
        <v>0</v>
      </c>
      <c r="GL115" s="174">
        <f>SUMIF('One Day 12-04-21 Thistles'!$B$11:$B$25,$C115,'One Day 12-04-21 Thistles'!$AX$11:$AX$25)</f>
        <v>0</v>
      </c>
      <c r="GM115" s="174">
        <f>SUMIF('One Day 12-04-21 Thistles'!$B$11:$B$25,$C115,'One Day 12-04-21 Thistles'!$AY$11:$AY$25)</f>
        <v>0</v>
      </c>
      <c r="GN115" s="174">
        <f>SUMIF('Chili One Day 2-12-22 Scots'!$B$11:$B$27,$C115,'Chili One Day 2-12-22 Scots'!$AU$11:$AU$27)</f>
        <v>0</v>
      </c>
      <c r="GO115" s="174">
        <f>SUMIF('Chili One Day 2-12-22 Scots'!$B$11:$B$27,$C115,'Chili One Day 2-12-22 Scots'!$AV$11:$AV$27)</f>
        <v>0</v>
      </c>
      <c r="GP115" s="174">
        <f>SUMIF('Chili One Day 2-12-22 Scots'!$B$11:$B$27,$C115,'Chili One Day 2-12-22 Scots'!$AW$11:$AW$27)</f>
        <v>0</v>
      </c>
      <c r="GQ115" s="174">
        <f>SUMIF('Chili One Day 2-12-22 Scots'!$B$11:$B$27,$C115,'Chili One Day 2-12-22 Scots'!$AX$11:$AX$27)</f>
        <v>0</v>
      </c>
      <c r="GR115" s="174">
        <f>SUMIF('Chili One Day 2-12-22 Scots'!$B$11:$B$27,$C115,'Chili One Day 2-12-22 Scots'!$AY$11:$AY$27)</f>
        <v>0</v>
      </c>
      <c r="GS115" s="174">
        <f>SUMIF('Chili One Day 2-12-22 Thistles'!$B$11:$B$27,$C115,'Chili One Day 2-12-22 Thistles'!$AU$11:$AU$27)</f>
        <v>0</v>
      </c>
      <c r="GT115" s="174">
        <f>SUMIF('Chili One Day 2-12-22 Thistles'!$B$11:$B$27,$C115,'Chili One Day 2-12-22 Thistles'!$AV$11:$AV$27)</f>
        <v>0</v>
      </c>
      <c r="GU115" s="174">
        <f>SUMIF('Chili One Day 2-12-22 Thistles'!$B$11:$B$27,$C115,'Chili One Day 2-12-22 Thistles'!$AW$11:$AW$27)</f>
        <v>0</v>
      </c>
      <c r="GV115" s="174">
        <f>SUMIF('Chili One Day 2-12-22 Thistles'!$B$11:$B$27,$C115,'Chili One Day 2-12-22 Thistles'!$AX$11:$AX$27)</f>
        <v>0</v>
      </c>
      <c r="GW115" s="174">
        <f>SUMIF('Chili One Day 2-12-22 Thistles'!$B$11:$B$27,$C115,'Chili One Day 2-12-22 Thistles'!$AY$11:$AY$27)</f>
        <v>0</v>
      </c>
      <c r="GX115" s="174">
        <f>SUMIF('Ironman One Day 3-5-22 FS'!$B$11:$B$26,$C115,'Ironman One Day 3-5-22 FS'!$AU$11:$AU$26)</f>
        <v>0</v>
      </c>
      <c r="GY115" s="174">
        <f>SUMIF('Ironman One Day 3-5-22 FS'!$B$11:$B$26,$C115,'Ironman One Day 3-5-22 FS'!$AV$11:$AV$26)</f>
        <v>0</v>
      </c>
      <c r="GZ115" s="174">
        <f>SUMIF('Ironman One Day 3-5-22 FS'!$B$11:$B$26,$C115,'Ironman One Day 3-5-22 FS'!$AW$11:$AW$26)</f>
        <v>0</v>
      </c>
      <c r="HA115" s="174">
        <f>SUMIF('Ironman One Day 3-5-22 FS'!$B$11:$B$26,$C115,'Ironman One Day 3-5-22 FS'!$AX$11:$AX$26)</f>
        <v>0</v>
      </c>
      <c r="HB115" s="174">
        <f>SUMIF('Ironman One Day 3-5-22 FS'!$B$11:$B$26,$C115,'Ironman One Day 3-5-22 FS'!$AY$11:$AY$26)</f>
        <v>0</v>
      </c>
      <c r="HC115" s="174">
        <f>SUMIF('Ironman One Day 3-5-22 420'!$B$11:$B$26,$C115,'Ironman One Day 3-5-22 420'!$AU$11:$AU$26)</f>
        <v>0</v>
      </c>
      <c r="HD115" s="174">
        <f>SUMIF('Ironman One Day 3-5-22 420'!$B$11:$B$26,$C115,'Ironman One Day 3-5-22 420'!$AV$11:$AV$26)</f>
        <v>0</v>
      </c>
      <c r="HE115" s="174">
        <f>SUMIF('Ironman One Day 3-5-22 420'!$B$11:$B$26,$C115,'Ironman One Day 3-5-22 420'!$AW$11:$AW$26)</f>
        <v>0</v>
      </c>
      <c r="HF115" s="174">
        <f>SUMIF('Ironman One Day 3-5-22 420'!$B$11:$B$26,$C115,'Ironman One Day 3-5-22 420'!$AX$11:$AX$26)</f>
        <v>0</v>
      </c>
      <c r="HG115" s="174">
        <f>SUMIF('Ironman One Day 3-5-22 420'!$B$11:$B$26,$C115,'Ironman One Day 3-5-22 420'!$AY$11:$AY$26)</f>
        <v>0</v>
      </c>
      <c r="HH115" s="174">
        <f>SUMIF('Easter One Day 4-16-22 FS'!$B$11:$B$25,$C115,'Easter One Day 4-16-22 FS'!$AU$11:$AU$25)</f>
        <v>0</v>
      </c>
      <c r="HI115" s="174">
        <f>SUMIF('Easter One Day 4-16-22 FS'!$B$11:$B$25,$C115,'Easter One Day 4-16-22 FS'!$AV$11:$AV$25)</f>
        <v>0</v>
      </c>
      <c r="HJ115" s="174">
        <f>SUMIF('Easter One Day 4-16-22 FS'!$B$11:$B$25,$C115,'Easter One Day 4-16-22 FS'!$AW$11:$AW$25)</f>
        <v>0</v>
      </c>
      <c r="HK115" s="174">
        <f>SUMIF('Easter One Day 4-16-22 FS'!$B$11:$B$25,$C115,'Easter One Day 4-16-22 FS'!$AX$11:$AX$25)</f>
        <v>0</v>
      </c>
      <c r="HL115" s="174">
        <f>SUMIF('Easter One Day 4-16-22 FS'!$B$11:$B$25,$C115,'Easter One Day 4-16-22 FS'!$AY$11:$AY$25)</f>
        <v>0</v>
      </c>
      <c r="HM115" s="174">
        <f>SUMIF('Easter One Day 4-16-22 TH'!$B$11:$B$25,$C115,'Easter One Day 4-16-22 TH'!$AU$11:$AU$25)</f>
        <v>0</v>
      </c>
      <c r="HN115" s="174">
        <f>SUMIF('Easter One Day 4-16-22 TH'!$B$11:$B$25,$C115,'Easter One Day 4-16-22 TH'!$AV$11:$AV$25)</f>
        <v>0</v>
      </c>
      <c r="HO115" s="174">
        <f>SUMIF('Easter One Day 4-16-22 TH'!$B$11:$B$25,$C115,'Easter One Day 4-16-22 TH'!$AW$11:$AW$25)</f>
        <v>0</v>
      </c>
      <c r="HP115" s="174">
        <f>SUMIF('Easter One Day 4-16-22 TH'!$B$11:$B$25,$C115,'Easter One Day 4-16-22 TH'!$AX$11:$AX$25)</f>
        <v>0</v>
      </c>
      <c r="HQ115" s="174">
        <f>SUMIF('Easter One Day 4-16-22 TH'!$B$11:$B$25,$C115,'Easter One Day 4-16-22 TH'!$AY$11:$AY$25)</f>
        <v>0</v>
      </c>
      <c r="HR115" s="174">
        <f>SUMIF('Long Distance Race 5-7-22'!$B$11:$B$25,$C115,'Long Distance Race 5-7-22'!$AU$11:$AU$25)</f>
        <v>0</v>
      </c>
      <c r="HS115" s="174">
        <f>SUMIF('Long Distance Race 5-7-22'!$B$11:$B$18,$C115,'Long Distance Race 5-7-22'!$AV$11:$AV$18)</f>
        <v>0</v>
      </c>
      <c r="HT115" s="174">
        <f>SUMIF('Long Distance Race 5-7-22'!$B$11:$B$18,$C115,'Long Distance Race 5-7-22'!$AW$11:$AW$18)</f>
        <v>0</v>
      </c>
      <c r="HU115" s="174">
        <f>SUMIF('Long Distance Race 5-7-22'!$B$11:$B$18,$C115,'Long Distance Race 5-7-22'!$AX$11:$AX$18)</f>
        <v>0</v>
      </c>
      <c r="HV115" s="174">
        <f>SUMIF('Long Distance Race 5-7-22'!$B$11:$B$18,$C115,'Long Distance Race 5-7-22'!$AY$11:$AY$18)</f>
        <v>0</v>
      </c>
      <c r="HW115" s="174">
        <f>SUMIF('Memorial Day Regatta 5-28-22 Op'!$B$11:$B$25,$C115,'Memorial Day Regatta 5-28-22 Op'!$AU$11:$AU$25)</f>
        <v>0</v>
      </c>
      <c r="HX115" s="174">
        <f>SUMIF('Memorial Day Regatta 5-28-22 Op'!$B$11:$B$18,$C115,'Memorial Day Regatta 5-28-22 Op'!$AV$11:$AV$18)</f>
        <v>0</v>
      </c>
      <c r="HY115" s="174">
        <f>SUMIF('Memorial Day Regatta 5-28-22 Op'!$B$11:$B$18,$C115,'Memorial Day Regatta 5-28-22 Op'!$AW$11:$AW$18)</f>
        <v>0</v>
      </c>
      <c r="HZ115" s="174">
        <f>SUMIF('Memorial Day Regatta 5-28-22 Op'!$B$11:$B$18,$C115,'Memorial Day Regatta 5-28-22 Op'!$AX$11:$AX$18)</f>
        <v>0</v>
      </c>
      <c r="IA115" s="174">
        <f>SUMIF('Memorial Day Regatta 5-28-22 Op'!$B$11:$B$18,$C115,'Memorial Day Regatta 5-28-22 Op'!$AY$11:$AY$18)</f>
        <v>0</v>
      </c>
      <c r="IB115" s="174">
        <f>SUMIF('Caldwell Cup 6-25-22 TH'!$B$11:$B$25,$C115,'Caldwell Cup 6-25-22 TH'!$AU$11:$AU$25)</f>
        <v>0</v>
      </c>
      <c r="IC115" s="174">
        <f>SUMIF('Caldwell Cup 6-25-22 TH'!$B$11:$B$25,$C115,'Caldwell Cup 6-25-22 TH'!$AV$11:$AV$25)</f>
        <v>0</v>
      </c>
      <c r="ID115" s="174">
        <f>SUMIF('Caldwell Cup 6-25-22 TH'!$B$11:$B$25,$C115,'Caldwell Cup 6-25-22 TH'!$AW$11:$AW$25)</f>
        <v>0</v>
      </c>
      <c r="IE115" s="174">
        <f>SUMIF('Caldwell Cup 6-25-22 TH'!$B$11:$B$25,$C115,'Caldwell Cup 6-25-22 TH'!$AX$11:$AX$25)</f>
        <v>0</v>
      </c>
      <c r="IF115" s="174">
        <f>SUMIF('Caldwell Cup 6-25-22 TH'!$B$11:$B$25,$C115,'Caldwell Cup 6-25-22 TH'!$AY$11:$AY$25)</f>
        <v>0</v>
      </c>
      <c r="IG115" s="174">
        <f>SUMIF('Caldwell Cup 6-25-22 FS'!$B$11:$B$21,$C115,'Caldwell Cup 6-25-22 FS'!$AU$11:$AU$21)</f>
        <v>0</v>
      </c>
      <c r="IH115" s="174">
        <f>SUMIF('Caldwell Cup 6-25-22 FS'!$B$11:$B$21,$C115,'Caldwell Cup 6-25-22 FS'!$AV$11:$AV$21)</f>
        <v>0</v>
      </c>
      <c r="II115" s="174">
        <f>SUMIF('Caldwell Cup 6-25-22 FS'!$B$11:$B$21,$C115,'Caldwell Cup 6-25-22 FS'!$AW$11:$AW$21)</f>
        <v>0</v>
      </c>
      <c r="IJ115" s="174">
        <f>SUMIF('Caldwell Cup 6-25-22 FS'!$B$11:$B$21,$C115,'Caldwell Cup 6-25-22 FS'!$AX$11:$AX$21)</f>
        <v>0</v>
      </c>
      <c r="IK115" s="174">
        <f>SUMIF('Caldwell Cup 6-25-22 FS'!$B$11:$B$21,$C115,'Caldwell Cup 6-25-22 FS'!$AY$11:$AY$21)</f>
        <v>0</v>
      </c>
      <c r="IL115" s="174">
        <f>SUMIF('Caldwell Cup 6-25-22 Lasers'!$B$11:$B$23,$C115,'Caldwell Cup 6-25-22 Lasers'!$AU$11:$AU$23)</f>
        <v>0</v>
      </c>
      <c r="IM115" s="174">
        <f>SUMIF('Caldwell Cup 6-25-22 Lasers'!$B$11:$B$23,$C115,'Caldwell Cup 6-25-22 Lasers'!$AV$11:$AV$23)</f>
        <v>0</v>
      </c>
      <c r="IN115" s="174">
        <f>SUMIF('Caldwell Cup 6-25-22 Lasers'!$B$11:$B$23,$C115,'Caldwell Cup 6-25-22 Lasers'!$AW$11:$AW$23)</f>
        <v>0</v>
      </c>
      <c r="IO115" s="174">
        <f>SUMIF('Caldwell Cup 6-25-22 Lasers'!$B$11:$B$23,$C115,'Caldwell Cup 6-25-22 Lasers'!$AX$11:$AX$23)</f>
        <v>0</v>
      </c>
      <c r="IP115" s="174">
        <f>SUMIF('Caldwell Cup 6-25-22 Lasers'!$B$11:$B$23,$C115,'Caldwell Cup 6-25-22 Lasers'!$AY$11:$AY$23)</f>
        <v>0</v>
      </c>
      <c r="IQ115" s="174">
        <f>SUMIF('Labor Day Regatta 9-3-22 FS'!$B$11:$B$30,$C115,'Labor Day Regatta 9-3-22 FS'!$AU$11:$AU$30)</f>
        <v>0</v>
      </c>
      <c r="IR115" s="174">
        <f>SUMIF('Labor Day Regatta 9-3-22 FS'!$B$11:$B$30,$C115,'Labor Day Regatta 9-3-22 FS'!$AV$11:$AV$30)</f>
        <v>0</v>
      </c>
      <c r="IS115" s="174">
        <f>SUMIF('Labor Day Regatta 9-3-22 FS'!$B$11:$B$30,$C115,'Labor Day Regatta 9-3-22 FS'!$AW$11:$AW$30)</f>
        <v>0</v>
      </c>
      <c r="IT115" s="174">
        <f>SUMIF('Labor Day Regatta 9-3-22 FS'!$B$11:$B$30,$C115,'Labor Day Regatta 9-3-22 FS'!$AX$11:$AX$30)</f>
        <v>0</v>
      </c>
      <c r="IU115" s="174">
        <f>SUMIF('Labor Day Regatta 9-3-22 FS'!$B$11:$B$30,$C115,'Labor Day Regatta 9-3-22 FS'!$AY$11:$AY$30)</f>
        <v>0</v>
      </c>
      <c r="IV115" s="174">
        <f>SUMIF('2022-09-17 Leukemia Cup FS'!$B$11:$B$26,$C115,'2022-09-17 Leukemia Cup FS'!$AU$11:$AU$26)</f>
        <v>0</v>
      </c>
      <c r="IW115" s="174">
        <f>SUMIF('2022-09-17 Leukemia Cup FS'!$B$11:$B$26,$C115,'2022-09-17 Leukemia Cup FS'!$AV$11:$AV$26)</f>
        <v>0</v>
      </c>
      <c r="IX115" s="174">
        <f>SUMIF('2022-09-17 Leukemia Cup FS'!$B$11:$B$26,$C115,'2022-09-17 Leukemia Cup FS'!$AW$11:$AW$26)</f>
        <v>0</v>
      </c>
      <c r="IY115" s="174">
        <f>SUMIF('2022-09-17 Leukemia Cup FS'!$B$11:$B$26,$C115,'2022-09-17 Leukemia Cup FS'!$AX$11:$AX$26)</f>
        <v>0</v>
      </c>
      <c r="IZ115" s="174">
        <f>SUMIF('2022-09-17 Leukemia Cup FS'!$B$11:$B$26,$C115,'2022-09-17 Leukemia Cup FS'!$AY$11:$AY$26)</f>
        <v>0</v>
      </c>
      <c r="JA115" s="174">
        <f>SUMIF('2022-09-17 Leukemia Cup TH'!$B$11:$B$28,$C115,'2022-09-17 Leukemia Cup TH'!$AU$11:$AU$28)</f>
        <v>0</v>
      </c>
      <c r="JB115" s="174">
        <f>SUMIF('2022-09-17 Leukemia Cup TH'!$B$11:$B$28,$C115,'2022-09-17 Leukemia Cup TH'!$AV$11:$AV$28)</f>
        <v>0</v>
      </c>
      <c r="JC115" s="174">
        <f>SUMIF('2022-09-17 Leukemia Cup TH'!$B$11:$B$28,$C115,'2022-09-17 Leukemia Cup TH'!$AW$11:$AW$28)</f>
        <v>0</v>
      </c>
      <c r="JD115" s="174">
        <f>SUMIF('2022-09-17 Leukemia Cup TH'!$B$11:$B$28,$C115,'2022-09-17 Leukemia Cup TH'!$AX$11:$AX$28)</f>
        <v>0</v>
      </c>
      <c r="JE115" s="174">
        <f>SUMIF('2022-09-17 Leukemia Cup TH'!$B$11:$B$28,$C115,'2022-09-17 Leukemia Cup TH'!$AY$11:$AY$28)</f>
        <v>0</v>
      </c>
      <c r="JF115" s="174">
        <f>SUMIF('Smith-Berry LDR 9-24-22'!$B$11:$B$30,$C115,'Smith-Berry LDR 9-24-22'!$AU$11:$AU$30)</f>
        <v>0</v>
      </c>
      <c r="JG115" s="174">
        <f>SUMIF('Smith-Berry LDR 9-24-22'!$B$11:$B$30,$C115,'Smith-Berry LDR 9-24-22'!$AV$11:$AV$30)</f>
        <v>0</v>
      </c>
      <c r="JH115" s="174">
        <f>SUMIF('Smith-Berry LDR 9-24-22'!$B$11:$B$30,$C115,'Smith-Berry LDR 9-24-22'!$AW$11:$AW$30)</f>
        <v>0</v>
      </c>
      <c r="JI115" s="174">
        <f>SUMIF('Smith-Berry LDR 9-24-22'!$B$11:$B$30,$C115,'Smith-Berry LDR 9-24-22'!$AX$11:$AX$30)</f>
        <v>0</v>
      </c>
      <c r="JJ115" s="174">
        <f>SUMIF('Smith-Berry LDR 9-24-22'!$B$11:$B$30,$C115,'Smith-Berry LDR 9-24-22'!$AY$11:$AY$30)</f>
        <v>0</v>
      </c>
      <c r="JK115" s="174">
        <f>SUMIF('Great Scot 10-1-22 Cham'!$B$11:$B$38,$C115,'Great Scot 10-1-22 Cham'!$AU$11:$AU$38)</f>
        <v>0</v>
      </c>
      <c r="JL115" s="174">
        <f>SUMIF('Great Scot 10-1-22 Cham'!$B$11:$B$38,$C115,'Great Scot 10-1-22 Cham'!$AV$11:$AV$38)</f>
        <v>0</v>
      </c>
      <c r="JM115" s="174">
        <f>SUMIF('Great Scot 10-1-22 Cham'!$B$11:$B$38,$C115,'Great Scot 10-1-22 Cham'!$AW$11:$AW$38)</f>
        <v>0</v>
      </c>
      <c r="JN115" s="174">
        <f>SUMIF('Great Scot 10-1-22 Cham'!$B$11:$B$38,$C115,'Great Scot 10-1-22 Cham'!$AX$11:$AX$38)</f>
        <v>0</v>
      </c>
      <c r="JO115" s="174">
        <f>SUMIF('Great Scot 10-1-22 Cham'!$B$11:$B$38,$C115,'Great Scot 10-1-22 Cham'!$AY$11:$AY$38)</f>
        <v>0</v>
      </c>
      <c r="JP115" s="174">
        <f>SUMIF('Great Scot 10-1-22 Chal'!$B$11:$B$28,$C115,'Great Scot 10-1-22 Chal'!$AU$11:$AU$28)</f>
        <v>0</v>
      </c>
      <c r="JQ115" s="174">
        <f>SUMIF('Great Scot 10-1-22 Chal'!$B$11:$B$28,$C115,'Great Scot 10-1-22 Chal'!$AV$11:$AV$28)</f>
        <v>0</v>
      </c>
      <c r="JR115" s="174">
        <f>SUMIF('Great Scot 10-1-22 Chal'!$B$11:$B$28,$C115,'Great Scot 10-1-22 Chal'!$AW$11:$AW$28)</f>
        <v>0</v>
      </c>
      <c r="JS115" s="174">
        <f>SUMIF('Great Scot 10-1-22 Chal'!$B$11:$B$28,$C115,'Great Scot 10-1-22 Chal'!$AX$11:$AX$28)</f>
        <v>0</v>
      </c>
      <c r="JT115" s="174">
        <f>SUMIF('Great Scot 10-1-22 Chal'!$B$11:$B$28,$C115,'Great Scot 10-1-22 Chal'!$AY$11:$AY$28)</f>
        <v>0</v>
      </c>
      <c r="JU115" s="174">
        <f>SUMIF('Great Pumpkin Regatta 10-15-22'!$B$11:$B$54,$C115,'Great Pumpkin Regatta 10-15-22'!$AU$11:$AU$54)</f>
        <v>0</v>
      </c>
      <c r="JV115" s="174">
        <f>SUMIF('Great Pumpkin Regatta 10-15-22'!$B$11:$B$54,$C115,'Great Pumpkin Regatta 10-15-22'!$AV$11:$AV$54)</f>
        <v>0</v>
      </c>
      <c r="JW115" s="174">
        <f>SUMIF('Great Pumpkin Regatta 10-15-22'!$B$11:$B$54,$C115,'Great Pumpkin Regatta 10-15-22'!$AW$11:$AW$54)</f>
        <v>0</v>
      </c>
      <c r="JX115" s="174">
        <f>SUMIF('Great Pumpkin Regatta 10-15-22'!$B$11:$B$54,$C115,'Great Pumpkin Regatta 10-15-22'!$AX$11:$AX$54)</f>
        <v>0</v>
      </c>
      <c r="JY115" s="174">
        <f>SUMIF('Great Pumpkin Regatta 10-15-22'!$B$11:$B$54,$C115,'Great Pumpkin Regatta 10-15-22'!$AY$11:$AY$54)</f>
        <v>0</v>
      </c>
      <c r="JZ115" s="174">
        <f>SUMIF('One Day Regatta 10-29-22 FS'!$B$11:$B$19,$C115,'One Day Regatta 10-29-22 FS'!$AU$11:$AU$19)</f>
        <v>0</v>
      </c>
      <c r="KA115" s="174">
        <f>SUMIF('One Day Regatta 10-29-22 FS'!$B$11:$B$19,$C115,'One Day Regatta 10-29-22 FS'!$AV$11:$AV$19)</f>
        <v>0</v>
      </c>
      <c r="KB115" s="174">
        <f>SUMIF('One Day Regatta 10-29-22 FS'!$B$11:$B$19,$C115,'One Day Regatta 10-29-22 FS'!$AW$11:$AW$19)</f>
        <v>0</v>
      </c>
      <c r="KC115" s="174">
        <f>SUMIF('One Day Regatta 10-29-22 FS'!$B$11:$B$19,$C115,'One Day Regatta 10-29-22 FS'!$AX$11:$AX$19)</f>
        <v>0</v>
      </c>
      <c r="KD115" s="174">
        <f>SUMIF('One Day Regatta 10-29-22 FS'!$B$11:$B$19,$C115,'One Day Regatta 10-29-22 FS'!$AY$11:$AY$19)</f>
        <v>0</v>
      </c>
    </row>
    <row r="116" spans="1:290" ht="15" customHeight="1" x14ac:dyDescent="0.2">
      <c r="A116" s="400" t="s">
        <v>1369</v>
      </c>
      <c r="B116" s="134">
        <f t="shared" si="69"/>
        <v>36</v>
      </c>
      <c r="C116" s="170" t="s">
        <v>670</v>
      </c>
      <c r="D116" s="171">
        <f t="shared" si="101"/>
        <v>0</v>
      </c>
      <c r="E116" s="172">
        <f t="shared" si="102"/>
        <v>0</v>
      </c>
      <c r="F116" s="171">
        <f t="shared" si="103"/>
        <v>0</v>
      </c>
      <c r="G116" s="171">
        <v>0</v>
      </c>
      <c r="H116" s="171">
        <f t="shared" si="104"/>
        <v>0</v>
      </c>
      <c r="I116" s="173">
        <f t="shared" si="105"/>
        <v>0</v>
      </c>
      <c r="J116" s="173"/>
      <c r="K116" s="174">
        <f>SUMIF('Saturday Race 11-06-21'!$B$11:$B$21,$C116,'Saturday Race 11-06-21'!$AU$11:$AU$21)</f>
        <v>0</v>
      </c>
      <c r="L116" s="174">
        <f>SUMIF('Saturday Race 11-06-21'!$B$11:$B$21,$C116,'Saturday Race 11-06-21'!$AV$11:$AV$21)</f>
        <v>0</v>
      </c>
      <c r="M116" s="174">
        <f>SUMIF('Saturday Race 11-06-21'!$B$11:$B$21,$C116,'Saturday Race 11-06-21'!$AW$11:$AW$21)</f>
        <v>0</v>
      </c>
      <c r="N116" s="174">
        <f>SUMIF('Saturday Race 11-06-21'!$B$11:$B$21,$C116,'Saturday Race 11-06-21'!$AX$11:$AX$21)</f>
        <v>0</v>
      </c>
      <c r="O116" s="174">
        <f>SUMIF('Saturday Race 11-06-21'!$B$11:$B$21,$C116,'Saturday Race 11-06-21'!$AY$11:$AY$21)</f>
        <v>0</v>
      </c>
      <c r="P116" s="174">
        <f>SUMIF('Saturday Race 11-20-21'!$B$11:$B$20,$C116,'Saturday Race 11-20-21'!$AU$11:$AU$20)</f>
        <v>0</v>
      </c>
      <c r="Q116" s="174">
        <f>SUMIF('Saturday Race 11-20-21'!$B$11:$B$20,$C116,'Saturday Race 11-20-21'!$AV$11:$AV$20)</f>
        <v>0</v>
      </c>
      <c r="R116" s="174">
        <f>SUMIF('Saturday Race 11-20-21'!$B$11:$B$20,$C116,'Saturday Race 11-20-21'!$AW$11:$AW$20)</f>
        <v>0</v>
      </c>
      <c r="S116" s="174">
        <f>SUMIF('Saturday Race 11-20-21'!$B$11:$B$20,$C116,'Saturday Race 11-20-21'!$AX$11:$AX$20)</f>
        <v>0</v>
      </c>
      <c r="T116" s="174">
        <f>SUMIF('Saturday Race 11-20-21'!$B$11:$B$20,$C116,'Saturday Race 11-20-21'!$AY$11:$AY$20)</f>
        <v>0</v>
      </c>
      <c r="U116" s="174">
        <f>SUMIF('Saturday Race 1-08-22'!$B$11:$B$20,$C116,'Saturday Race 1-08-22'!$AU$11:$AU$20)</f>
        <v>0</v>
      </c>
      <c r="V116" s="174">
        <f>SUMIF('Saturday Race 1-08-22'!$B$11:$B$20,$C116,'Saturday Race 1-08-22'!$AV$11:$AV$20)</f>
        <v>0</v>
      </c>
      <c r="W116" s="174">
        <f>SUMIF('Saturday Race 1-08-22'!$B$11:$B$20,$C116,'Saturday Race 1-08-22'!$AW$11:$AW$20)</f>
        <v>0</v>
      </c>
      <c r="X116" s="174">
        <f>SUMIF('Saturday Race 1-08-22'!$B$11:$B$20,$C116,'Saturday Race 1-08-22'!$AX$11:$AX$20)</f>
        <v>0</v>
      </c>
      <c r="Y116" s="174">
        <f>SUMIF('Saturday Race 1-08-22'!$B$11:$B$20,$C116,'Saturday Race 1-08-22'!$AY$11:$AY$20)</f>
        <v>0</v>
      </c>
      <c r="Z116" s="174">
        <f>SUMIF('Saturday Race 1-22-22'!$B$11:$B$20,$C116,'Saturday Race 1-22-22'!$AU$11:$AU$20)</f>
        <v>0</v>
      </c>
      <c r="AA116" s="174">
        <f>SUMIF('Saturday Race 1-22-22'!$B$11:$B$20,$C116,'Saturday Race 1-22-22'!$AV$11:$AV$20)</f>
        <v>0</v>
      </c>
      <c r="AB116" s="174">
        <f>SUMIF('Saturday Race 1-22-22'!$B$11:$B$20,$C116,'Saturday Race 1-22-22'!$AW$11:$AW$20)</f>
        <v>0</v>
      </c>
      <c r="AC116" s="174">
        <f>SUMIF('Saturday Race 1-22-22'!$B$11:$B$20,$C116,'Saturday Race 1-22-22'!$AX$11:$AX$20)</f>
        <v>0</v>
      </c>
      <c r="AD116" s="174">
        <f>SUMIF('Saturday Race 1-22-22'!$B$11:$B$20,$C116,'Saturday Race 1-22-22'!$AY$11:$AY$20)</f>
        <v>0</v>
      </c>
      <c r="AE116" s="174">
        <f>SUMIF('Sunday Race 2-6-22'!$B$11:$B$20,$C116,'Sunday Race 2-6-22'!$AU$11:$AU$20)</f>
        <v>0</v>
      </c>
      <c r="AF116" s="174">
        <f>SUMIF('Sunday Race 2-6-22'!$B$11:$B$20,$C116,'Sunday Race 2-6-22'!$AV$11:$AV$20)</f>
        <v>0</v>
      </c>
      <c r="AG116" s="174">
        <f>SUMIF('Sunday Race 2-6-22'!$B$11:$B$20,$C116,'Sunday Race 2-6-22'!$AW$11:$AW$20)</f>
        <v>0</v>
      </c>
      <c r="AH116" s="174">
        <f>SUMIF('Sunday Race 2-6-22'!$B$11:$B$20,$C116,'Sunday Race 2-6-22'!$AX$11:$AX$20)</f>
        <v>0</v>
      </c>
      <c r="AI116" s="174">
        <f>SUMIF('Sunday Race 2-6-22'!$B$11:$B$20,$C116,'Sunday Race 2-6-22'!$AY$11:$AY$20)</f>
        <v>0</v>
      </c>
      <c r="AJ116" s="174">
        <f>SUMIF('Sunday Race 2-20-22'!$B$11:$B$26,$C116,'Sunday Race 2-20-22'!$AU$11:$AU$26)</f>
        <v>0</v>
      </c>
      <c r="AK116" s="174">
        <f>SUMIF('Sunday Race 2-20-22'!$B$11:$B$26,$C116,'Sunday Race 2-20-22'!$AV$11:$AV$26)</f>
        <v>0</v>
      </c>
      <c r="AL116" s="174">
        <f>SUMIF('Sunday Race 2-20-22'!$B$11:$B$26,$C116,'Sunday Race 2-20-22'!$AW$11:$AW$26)</f>
        <v>0</v>
      </c>
      <c r="AM116" s="174">
        <f>SUMIF('Sunday Race 2-20-22'!$B$11:$B$26,$C116,'Sunday Race 2-20-22'!$AX$11:$AX$26)</f>
        <v>0</v>
      </c>
      <c r="AN116" s="174">
        <f>SUMIF('Sunday Race 2-20-22'!$B$11:$B$26,$C116,'Sunday Race 2-20-22'!$AY$11:$AY$26)</f>
        <v>0</v>
      </c>
      <c r="AO116" s="174">
        <f>SUMIF('Sunday Race 2-27-22'!$B$11:$B$20,$C116,'Sunday Race 2-27-22'!$AU$11:$AU$20)</f>
        <v>0</v>
      </c>
      <c r="AP116" s="174">
        <f>SUMIF('Sunday Race 2-27-22'!$B$11:$B$20,$C116,'Sunday Race 2-27-22'!$AV$11:$AV$20)</f>
        <v>0</v>
      </c>
      <c r="AQ116" s="174">
        <f>SUMIF('Sunday Race 2-27-22'!$B$11:$B$20,$C116,'Sunday Race 2-27-22'!$AW$11:$AW$20)</f>
        <v>0</v>
      </c>
      <c r="AR116" s="174">
        <f>SUMIF('Sunday Race 2-27-22'!$B$11:$B$20,$C116,'Sunday Race 2-27-22'!$AX$11:$AX$20)</f>
        <v>0</v>
      </c>
      <c r="AS116" s="174">
        <f>SUMIF('Sunday Race 2-27-22'!$B$11:$B$20,$C116,'Sunday Race 2-27-22'!$AY$11:$AY$20)</f>
        <v>0</v>
      </c>
      <c r="AT116" s="174">
        <f>SUMIF('Sunday Race 3-13-22'!$B$11:$B$25,$C116,'Sunday Race 3-13-22'!$AU$11:$AU$25)</f>
        <v>0</v>
      </c>
      <c r="AU116" s="174">
        <f>SUMIF('Sunday Race 3-13-22'!$B$11:$B$25,$C116,'Sunday Race 3-13-22'!$AV$11:$AV$25)</f>
        <v>0</v>
      </c>
      <c r="AV116" s="174">
        <f>SUMIF('Sunday Race 3-13-22'!$B$11:$B$25,$C116,'Sunday Race 3-13-22'!$AW$11:$AW$25)</f>
        <v>0</v>
      </c>
      <c r="AW116" s="174">
        <f>SUMIF('Sunday Race 3-13-22'!$B$11:$B$25,$C116,'Sunday Race 3-13-22'!$AX$11:$AX$25)</f>
        <v>0</v>
      </c>
      <c r="AX116" s="174">
        <f>SUMIF('Sunday Race 3-13-22'!$B$11:$B$25,$C116,'Sunday Race 3-13-22'!$AY$11:$AY$25)</f>
        <v>0</v>
      </c>
      <c r="AY116" s="174">
        <f>SUMIF('Saturday Race 3-19-22'!$B$11:$B$15,$C116,'Saturday Race 3-19-22'!$AU$11:$AU$15)</f>
        <v>0</v>
      </c>
      <c r="AZ116" s="174">
        <f>SUMIF('Saturday Race 3-19-22'!$B$11:$B$15,$C116,'Saturday Race 3-19-22'!$AV$11:$AV$15)</f>
        <v>0</v>
      </c>
      <c r="BA116" s="174">
        <f>SUMIF('Saturday Race 3-19-22'!$B$11:$B$15,$C116,'Saturday Race 3-19-22'!$AW$11:$AW$15)</f>
        <v>0</v>
      </c>
      <c r="BB116" s="174">
        <f>SUMIF('Saturday Race 3-19-22'!$B$11:$B$15,$C116,'Saturday Race 3-19-22'!$AX$11:$AX$15)</f>
        <v>0</v>
      </c>
      <c r="BC116" s="174">
        <f>SUMIF('Saturday Race 3-19-22'!$B$11:$B$15,$C116,'Saturday Race 3-19-22'!$AY$11:$AY$15)</f>
        <v>0</v>
      </c>
      <c r="BD116" s="174">
        <f>SUMIF('Sunday Races 4-10-22'!$B$11:$B$26,$C116,'Sunday Races 4-10-22'!$AU$11:$AU$26)</f>
        <v>0</v>
      </c>
      <c r="BE116" s="174">
        <f>SUMIF('Sunday Races 4-10-22'!$B$11:$B$26,$C116,'Sunday Races 4-10-22'!$AV$11:$AV$26)</f>
        <v>0</v>
      </c>
      <c r="BF116" s="174">
        <f>SUMIF('Sunday Races 4-10-22'!$B$11:$B$26,$C116,'Sunday Races 4-10-22'!$AW$11:$AW$26)</f>
        <v>0</v>
      </c>
      <c r="BG116" s="174">
        <f>SUMIF('Sunday Races 4-10-22'!$B$11:$B$26,$C116,'Sunday Races 4-10-22'!$AX$11:$AX$26)</f>
        <v>0</v>
      </c>
      <c r="BH116" s="174">
        <f>SUMIF('Sunday Races 4-10-22'!$B$11:$B$26,$C116,'Sunday Races 4-10-22'!$AY$11:$AY$26)</f>
        <v>0</v>
      </c>
      <c r="BI116" s="174">
        <f>SUMIF('Sunday Races 5-1-22'!$B$11:$B$28,$C116,'Sunday Races 5-1-22'!$AU$11:$AU$28)</f>
        <v>0</v>
      </c>
      <c r="BJ116" s="174">
        <f>SUMIF('Sunday Races 5-1-22'!$B$11:$B$28,$C116,'Sunday Races 5-1-22'!$AV$11:$AV$28)</f>
        <v>0</v>
      </c>
      <c r="BK116" s="174">
        <f>SUMIF('Sunday Races 5-1-22'!$B$11:$B$28,$C116,'Sunday Races 5-1-22'!$AW$11:$AW$28)</f>
        <v>0</v>
      </c>
      <c r="BL116" s="174">
        <f>SUMIF('Sunday Races 5-1-22'!$B$11:$B$28,$C116,'Sunday Races 5-1-22'!$AX$11:$AX$28)</f>
        <v>0</v>
      </c>
      <c r="BM116" s="174">
        <f>SUMIF('Sunday Races 5-1-22'!$B$11:$B$28,$C116,'Sunday Races 5-1-22'!$AY$11:$AY$28)</f>
        <v>0</v>
      </c>
      <c r="BN116" s="174">
        <f>SUMIF('Sunday Races 6-5-22'!$B$11:$B$28,$C116,'Sunday Races 6-5-22'!$AU$11:$AU$28)</f>
        <v>0</v>
      </c>
      <c r="BO116" s="174">
        <f>SUMIF('Sunday Races 6-5-22'!$B$11:$B$28,$C116,'Sunday Races 6-5-22'!$AV$11:$AV$28)</f>
        <v>0</v>
      </c>
      <c r="BP116" s="174">
        <f>SUMIF('Sunday Races 6-5-22'!$B$11:$B$28,$C116,'Sunday Races 6-5-22'!$AW$11:$AW$28)</f>
        <v>0</v>
      </c>
      <c r="BQ116" s="174">
        <f>SUMIF('Sunday Races 6-5-22'!$B$11:$B$28,$C116,'Sunday Races 6-5-22'!$AX$11:$AX$28)</f>
        <v>0</v>
      </c>
      <c r="BR116" s="174">
        <f>SUMIF('Sunday Races 6-5-22'!$B$11:$B$28,$C116,'Sunday Races 6-5-22'!$AY$11:$AY$28)</f>
        <v>0</v>
      </c>
      <c r="BS116" s="174">
        <f>SUMIF('Sunday Races 6-12-22'!$B$11:$B$24,$C116,'Sunday Races 6-12-22'!$AU$11:$AU$24)</f>
        <v>0</v>
      </c>
      <c r="BT116" s="174">
        <f>SUMIF('Sunday Races 6-12-22'!$B$11:$B$24,$C116,'Sunday Races 6-12-22'!$AV$11:$AV$24)</f>
        <v>0</v>
      </c>
      <c r="BU116" s="174">
        <f>SUMIF('Sunday Races 6-12-22'!$B$11:$B$24,$C116,'Sunday Races 6-12-22'!$AW$11:$AW$24)</f>
        <v>0</v>
      </c>
      <c r="BV116" s="174">
        <f>SUMIF('Sunday Races 6-12-22'!$B$11:$B$24,$C116,'Sunday Races 6-12-22'!$AX$11:$AX$24)</f>
        <v>0</v>
      </c>
      <c r="BW116" s="174">
        <f>SUMIF('Sunday Races 6-12-22'!$B$11:$B$24,$C116,'Sunday Races 6-12-22'!$AY$11:$AY$24)</f>
        <v>0</v>
      </c>
      <c r="BX116" s="174">
        <f>SUMIF('Saturday Races 6-18-22'!$B$11:$B$24,$C116,'Saturday Races 6-18-22'!$AU$11:$AU$24)</f>
        <v>0</v>
      </c>
      <c r="BY116" s="174">
        <f>SUMIF('Saturday Races 6-18-22'!$B$11:$B$24,$C116,'Saturday Races 6-18-22'!$AV$11:$AV$24)</f>
        <v>0</v>
      </c>
      <c r="BZ116" s="174">
        <f>SUMIF('Saturday Races 6-18-22'!$B$11:$B$24,$C116,'Saturday Races 6-18-22'!$AW$11:$AW$24)</f>
        <v>0</v>
      </c>
      <c r="CA116" s="174">
        <f>SUMIF('Saturday Races 6-18-22'!$B$11:$B$24,$C116,'Saturday Races 6-18-22'!$AX$11:$AX$24)</f>
        <v>0</v>
      </c>
      <c r="CB116" s="174">
        <f>SUMIF('Saturday Races 6-18-22'!$B$11:$B$24,$C116,'Saturday Races 6-18-22'!$AY$11:$AY$24)</f>
        <v>0</v>
      </c>
      <c r="CC116" s="174">
        <f>SUMIF('Sunday Races 7-3-22'!$B$11:$B$26,$C116,'Sunday Races 7-3-22'!$AU$11:$AU$26)</f>
        <v>0</v>
      </c>
      <c r="CD116" s="174">
        <f>SUMIF('Sunday Races 7-3-22'!$B$11:$B$26,$C116,'Sunday Races 7-3-22'!$AV$11:$AV$26)</f>
        <v>0</v>
      </c>
      <c r="CE116" s="174">
        <f>SUMIF('Sunday Races 7-3-22'!$B$11:$B$26,$C116,'Sunday Races 7-3-22'!$AW$11:$AW$26)</f>
        <v>0</v>
      </c>
      <c r="CF116" s="174">
        <f>SUMIF('Sunday Races 7-3-22'!$B$11:$B$26,$C116,'Sunday Races 7-3-22'!$AX$11:$AX$26)</f>
        <v>0</v>
      </c>
      <c r="CG116" s="174">
        <f>SUMIF('Sunday Races 7-3-22'!$B$11:$B$26,$C116,'Sunday Races 7-3-22'!$AY$11:$AY$26)</f>
        <v>0</v>
      </c>
      <c r="CH116" s="174">
        <f>SUMIF('Sunday Races 7-31-22'!$B$11:$B$26,$C116,'Sunday Races 7-31-22'!$AU$11:$AU$26)</f>
        <v>0</v>
      </c>
      <c r="CI116" s="174">
        <f>SUMIF('Sunday Races 7-31-22'!$B$11:$B$26,$C116,'Sunday Races 7-31-22'!$AV$11:$AV$26)</f>
        <v>0</v>
      </c>
      <c r="CJ116" s="174">
        <f>SUMIF('Sunday Races 7-31-22'!$B$11:$B$26,$C116,'Sunday Races 7-31-22'!$AW$11:$AW$26)</f>
        <v>0</v>
      </c>
      <c r="CK116" s="174">
        <f>SUMIF('Sunday Races 7-31-22'!$B$11:$B$26,$C116,'Sunday Races 7-31-22'!$AX$11:$AX$26)</f>
        <v>0</v>
      </c>
      <c r="CL116" s="174">
        <f>SUMIF('Sunday Races 7-31-22'!$B$11:$B$26,$C116,'Sunday Races 7-31-22'!$AY$11:$AY$26)</f>
        <v>0</v>
      </c>
      <c r="CM116" s="174">
        <f>SUMIF('Sunday Races 8-14-22'!$B$11:$B$26,$C116,'Sunday Races 8-14-22'!$AU$11:$AU$26)</f>
        <v>0</v>
      </c>
      <c r="CN116" s="174">
        <f>SUMIF('Sunday Races 8-14-22'!$B$11:$B$26,$C116,'Sunday Races 8-14-22'!$AV$11:$AV$26)</f>
        <v>0</v>
      </c>
      <c r="CO116" s="174">
        <f>SUMIF('Sunday Races 8-14-22'!$B$11:$B$26,$C116,'Sunday Races 8-14-22'!$AW$11:$AW$26)</f>
        <v>0</v>
      </c>
      <c r="CP116" s="174">
        <f>SUMIF('Sunday Races 8-14-22'!$B$11:$B$26,$C116,'Sunday Races 8-14-22'!$AX$11:$AX$26)</f>
        <v>0</v>
      </c>
      <c r="CQ116" s="174">
        <f>SUMIF('Sunday Races 8-14-22'!$B$11:$B$26,$C116,'Sunday Races 8-14-22'!$AY$11:$AY$26)</f>
        <v>0</v>
      </c>
      <c r="CR116" s="174">
        <f>SUMIF('Saturday Races 8-20-22'!$B$11:$B$26,$C116,'Saturday Races 8-20-22'!$AU$11:$AU$26)</f>
        <v>0</v>
      </c>
      <c r="CS116" s="174">
        <f>SUMIF('Saturday Races 8-20-22'!$B$11:$B$26,$C116,'Saturday Races 8-20-22'!$AV$11:$AV$26)</f>
        <v>0</v>
      </c>
      <c r="CT116" s="174">
        <f>SUMIF('Saturday Races 8-20-22'!$B$11:$B$26,$C116,'Saturday Races 8-20-22'!$AW$11:$AW$26)</f>
        <v>0</v>
      </c>
      <c r="CU116" s="174">
        <f>SUMIF('Saturday Races 8-20-22'!$B$11:$B$26,$C116,'Saturday Races 8-20-22'!$AX$11:$AX$26)</f>
        <v>0</v>
      </c>
      <c r="CV116" s="174">
        <f>SUMIF('Saturday Races 8-20-22'!$B$11:$B$26,$C116,'Saturday Races 8-20-22'!$AY$11:$AY$26)</f>
        <v>0</v>
      </c>
      <c r="CW116" s="174">
        <f>SUMIF('Sunday Races 9-11-22'!$B$11:$B$20,$C116,'Sunday Races 9-11-22'!$AU$11:$AU$20)</f>
        <v>0</v>
      </c>
      <c r="CX116" s="174">
        <f>SUMIF('Sunday Races 9-11-22'!$B$11:$B$20,$C116,'Sunday Races 9-11-22'!$AV$11:$AV$20)</f>
        <v>0</v>
      </c>
      <c r="CY116" s="174">
        <f>SUMIF('Sunday Races 9-11-22'!$B$11:$B$20,$C116,'Sunday Races 9-11-22'!$AW$11:$AW$20)</f>
        <v>0</v>
      </c>
      <c r="CZ116" s="174">
        <f>SUMIF('Sunday Races 9-11-22'!$B$11:$B$20,$C116,'Sunday Races 9-11-22'!$AX$11:$AX$20)</f>
        <v>0</v>
      </c>
      <c r="DA116" s="174">
        <f>SUMIF('Sunday Races 9-11-22'!$B$11:$B$20,$C116,'Sunday Races 9-11-22'!$AY$11:$AY$20)</f>
        <v>0</v>
      </c>
      <c r="DB116" s="174">
        <f>SUMIF('Sunday Races 10-9-22'!$B$11:$B$21,$C116,'Sunday Races 10-9-22'!$AU$11:$AU$21)</f>
        <v>0</v>
      </c>
      <c r="DC116" s="174">
        <f>SUMIF('Sunday Races 10-9-22'!$B$11:$B$21,$C116,'Sunday Races 10-9-22'!$AV$11:$AV$21)</f>
        <v>0</v>
      </c>
      <c r="DD116" s="174">
        <f>SUMIF('Sunday Races 10-9-22'!$B$11:$B$21,$C116,'Sunday Races 10-9-22'!$AW$11:$AW$21)</f>
        <v>0</v>
      </c>
      <c r="DE116" s="174">
        <f>SUMIF('Sunday Races 10-9-22'!$B$11:$B$21,$C116,'Sunday Races 10-9-22'!$AX$11:$AX$21)</f>
        <v>0</v>
      </c>
      <c r="DF116" s="174">
        <f>SUMIF('Sunday Races 10-9-22'!$B$11:$B$21,$C116,'Sunday Races 10-9-22'!$AY$11:$AY$21)</f>
        <v>0</v>
      </c>
      <c r="DG116" s="174">
        <f>SUMIF('Sunday Races 10-23-22'!$B$11:$B$22,$C116,'Sunday Races 10-23-22'!$AU$11:$AU$22)</f>
        <v>0</v>
      </c>
      <c r="DH116" s="174">
        <f>SUMIF('Sunday Races 10-23-22'!$B$11:$B$22,$C116,'Sunday Races 10-23-22'!$AV$11:$AV$22)</f>
        <v>0</v>
      </c>
      <c r="DI116" s="174">
        <f>SUMIF('Sunday Races 10-23-22'!$B$11:$B$22,$C116,'Sunday Races 10-23-22'!$AW$11:$AW$22)</f>
        <v>0</v>
      </c>
      <c r="DJ116" s="174">
        <f>SUMIF('Sunday Races 10-23-22'!$B$11:$B$22,$C116,'Sunday Races 10-23-22'!$AX$11:$AX$22)</f>
        <v>0</v>
      </c>
      <c r="DK116" s="174">
        <f>SUMIF('Sunday Races 10-23-22'!$B$11:$B$22,$C116,'Sunday Races 10-23-22'!$AY$11:$AY$22)</f>
        <v>0</v>
      </c>
      <c r="DL116" s="175"/>
      <c r="DM116" s="176"/>
      <c r="DN116" s="177">
        <f t="shared" si="108"/>
        <v>0</v>
      </c>
      <c r="DO116" s="177">
        <f t="shared" si="108"/>
        <v>0</v>
      </c>
      <c r="DP116" s="177">
        <f t="shared" si="108"/>
        <v>0</v>
      </c>
      <c r="DQ116" s="177">
        <f t="shared" si="108"/>
        <v>0</v>
      </c>
      <c r="DR116" s="177">
        <f t="shared" si="108"/>
        <v>0</v>
      </c>
      <c r="DS116" s="177">
        <f t="shared" si="108"/>
        <v>0</v>
      </c>
      <c r="DT116" s="177">
        <f t="shared" si="108"/>
        <v>0</v>
      </c>
      <c r="DU116" s="177">
        <f t="shared" si="108"/>
        <v>0</v>
      </c>
      <c r="DV116" s="177">
        <f t="shared" si="108"/>
        <v>0</v>
      </c>
      <c r="DW116" s="177">
        <f t="shared" si="108"/>
        <v>0</v>
      </c>
      <c r="DX116" s="177">
        <f t="shared" si="109"/>
        <v>0</v>
      </c>
      <c r="DY116" s="177">
        <f t="shared" si="109"/>
        <v>0</v>
      </c>
      <c r="DZ116" s="177">
        <f t="shared" si="109"/>
        <v>0</v>
      </c>
      <c r="EA116" s="177">
        <f t="shared" si="109"/>
        <v>0</v>
      </c>
      <c r="EB116" s="177">
        <f t="shared" si="109"/>
        <v>0</v>
      </c>
      <c r="EC116" s="177">
        <f t="shared" si="109"/>
        <v>0</v>
      </c>
      <c r="ED116" s="177">
        <f t="shared" si="109"/>
        <v>0</v>
      </c>
      <c r="EE116" s="177">
        <f t="shared" si="109"/>
        <v>0</v>
      </c>
      <c r="EF116" s="177">
        <f t="shared" si="109"/>
        <v>0</v>
      </c>
      <c r="EG116" s="177">
        <f t="shared" si="109"/>
        <v>0</v>
      </c>
      <c r="EH116" s="177">
        <f t="shared" si="110"/>
        <v>0</v>
      </c>
      <c r="EI116" s="177">
        <f t="shared" si="110"/>
        <v>0</v>
      </c>
      <c r="EJ116" s="177">
        <f t="shared" si="110"/>
        <v>0</v>
      </c>
      <c r="EK116" s="177">
        <f t="shared" si="110"/>
        <v>0</v>
      </c>
      <c r="EL116" s="177">
        <f t="shared" si="110"/>
        <v>0</v>
      </c>
      <c r="EM116" s="177">
        <f t="shared" si="110"/>
        <v>0</v>
      </c>
      <c r="EN116" s="177">
        <f t="shared" si="110"/>
        <v>0</v>
      </c>
      <c r="EO116" s="177">
        <f t="shared" si="110"/>
        <v>0</v>
      </c>
      <c r="EP116" s="177">
        <f t="shared" si="110"/>
        <v>0</v>
      </c>
      <c r="EQ116" s="177">
        <f t="shared" si="110"/>
        <v>0</v>
      </c>
      <c r="ER116" s="177">
        <f t="shared" si="111"/>
        <v>0</v>
      </c>
      <c r="ES116" s="177">
        <f t="shared" si="111"/>
        <v>0</v>
      </c>
      <c r="ET116" s="177">
        <f t="shared" si="111"/>
        <v>0</v>
      </c>
      <c r="EU116" s="177">
        <f t="shared" si="111"/>
        <v>0</v>
      </c>
      <c r="EV116" s="177">
        <f t="shared" si="111"/>
        <v>0</v>
      </c>
      <c r="EW116" s="177">
        <f t="shared" si="111"/>
        <v>0</v>
      </c>
      <c r="EX116" s="177">
        <f t="shared" si="111"/>
        <v>0</v>
      </c>
      <c r="EY116" s="177">
        <f t="shared" si="111"/>
        <v>0</v>
      </c>
      <c r="EZ116" s="177">
        <f t="shared" si="111"/>
        <v>0</v>
      </c>
      <c r="FA116" s="177">
        <f t="shared" si="111"/>
        <v>0</v>
      </c>
      <c r="FB116" s="177">
        <f t="shared" si="112"/>
        <v>0</v>
      </c>
      <c r="FC116" s="177">
        <f t="shared" si="112"/>
        <v>0</v>
      </c>
      <c r="FD116" s="177">
        <f t="shared" si="112"/>
        <v>0</v>
      </c>
      <c r="FE116" s="177">
        <f t="shared" si="112"/>
        <v>0</v>
      </c>
      <c r="FF116" s="177">
        <f t="shared" si="112"/>
        <v>0</v>
      </c>
      <c r="FG116" s="177">
        <f t="shared" si="112"/>
        <v>0</v>
      </c>
      <c r="FH116" s="177">
        <f t="shared" si="112"/>
        <v>0</v>
      </c>
      <c r="FI116" s="177">
        <f t="shared" si="112"/>
        <v>0</v>
      </c>
      <c r="FJ116" s="177">
        <f t="shared" si="112"/>
        <v>0</v>
      </c>
      <c r="FK116" s="177">
        <f t="shared" si="112"/>
        <v>0</v>
      </c>
      <c r="FL116" s="177">
        <f t="shared" si="113"/>
        <v>0</v>
      </c>
      <c r="FM116" s="177">
        <f t="shared" si="113"/>
        <v>0</v>
      </c>
      <c r="FN116" s="177">
        <f t="shared" si="113"/>
        <v>0</v>
      </c>
      <c r="FO116" s="177">
        <f t="shared" si="113"/>
        <v>0</v>
      </c>
      <c r="FP116" s="177">
        <f t="shared" si="113"/>
        <v>0</v>
      </c>
      <c r="FQ116" s="177">
        <f t="shared" si="113"/>
        <v>0</v>
      </c>
      <c r="FR116" s="177">
        <f t="shared" si="113"/>
        <v>0</v>
      </c>
      <c r="FS116" s="177">
        <f t="shared" si="113"/>
        <v>0</v>
      </c>
      <c r="FT116" s="177">
        <f t="shared" si="113"/>
        <v>0</v>
      </c>
      <c r="FU116" s="177">
        <f t="shared" si="113"/>
        <v>0</v>
      </c>
      <c r="FV116" s="177">
        <f t="shared" si="113"/>
        <v>0</v>
      </c>
      <c r="FW116" s="177">
        <f t="shared" si="113"/>
        <v>0</v>
      </c>
      <c r="FX116" s="177">
        <f t="shared" si="113"/>
        <v>0</v>
      </c>
      <c r="FY116" s="177">
        <f t="shared" si="113"/>
        <v>0</v>
      </c>
      <c r="FZ116" s="177">
        <f t="shared" si="113"/>
        <v>0</v>
      </c>
      <c r="GA116" s="177"/>
      <c r="GB116" s="229">
        <f t="shared" si="106"/>
        <v>0</v>
      </c>
      <c r="GC116" s="229">
        <f t="shared" si="107"/>
        <v>0</v>
      </c>
      <c r="GD116" s="174">
        <f>SUMIF('One Day 12-04-21 Scots'!$B$11:$B$24,$C116,'One Day 12-04-21 Scots'!$AU$11:$AU$24)</f>
        <v>0</v>
      </c>
      <c r="GE116" s="174">
        <f>SUMIF('One Day 12-04-21 Scots'!$B$11:$B$24,$C116,'One Day 12-04-21 Scots'!$AV$11:$AV$24)</f>
        <v>0</v>
      </c>
      <c r="GF116" s="174">
        <f>SUMIF('One Day 12-04-21 Scots'!$B$11:$B$24,$C116,'One Day 12-04-21 Scots'!$AW$11:$AW$24)</f>
        <v>0</v>
      </c>
      <c r="GG116" s="174">
        <f>SUMIF('One Day 12-04-21 Scots'!$B$11:$B$24,$C116,'One Day 12-04-21 Scots'!$AX$11:$AX$24)</f>
        <v>0</v>
      </c>
      <c r="GH116" s="174">
        <f>SUMIF('One Day 12-04-21 Scots'!$B$11:$B$24,$C116,'One Day 12-04-21 Scots'!$AY$11:$AY$24)</f>
        <v>0</v>
      </c>
      <c r="GI116" s="174">
        <f>SUMIF('One Day 12-04-21 Thistles'!$B$11:$B$25,$C116,'One Day 12-04-21 Thistles'!$AU$11:$AU$25)</f>
        <v>0</v>
      </c>
      <c r="GJ116" s="174">
        <f>SUMIF('One Day 12-04-21 Thistles'!$B$11:$B$25,$C116,'One Day 12-04-21 Thistles'!$AV$11:$AV$25)</f>
        <v>0</v>
      </c>
      <c r="GK116" s="174">
        <f>SUMIF('One Day 12-04-21 Thistles'!$B$11:$B$25,$C116,'One Day 12-04-21 Thistles'!$AW$11:$AW$25)</f>
        <v>0</v>
      </c>
      <c r="GL116" s="174">
        <f>SUMIF('One Day 12-04-21 Thistles'!$B$11:$B$25,$C116,'One Day 12-04-21 Thistles'!$AX$11:$AX$25)</f>
        <v>0</v>
      </c>
      <c r="GM116" s="174">
        <f>SUMIF('One Day 12-04-21 Thistles'!$B$11:$B$25,$C116,'One Day 12-04-21 Thistles'!$AY$11:$AY$25)</f>
        <v>0</v>
      </c>
      <c r="GN116" s="174">
        <f>SUMIF('Chili One Day 2-12-22 Scots'!$B$11:$B$27,$C116,'Chili One Day 2-12-22 Scots'!$AU$11:$AU$27)</f>
        <v>0</v>
      </c>
      <c r="GO116" s="174">
        <f>SUMIF('Chili One Day 2-12-22 Scots'!$B$11:$B$27,$C116,'Chili One Day 2-12-22 Scots'!$AV$11:$AV$27)</f>
        <v>0</v>
      </c>
      <c r="GP116" s="174">
        <f>SUMIF('Chili One Day 2-12-22 Scots'!$B$11:$B$27,$C116,'Chili One Day 2-12-22 Scots'!$AW$11:$AW$27)</f>
        <v>0</v>
      </c>
      <c r="GQ116" s="174">
        <f>SUMIF('Chili One Day 2-12-22 Scots'!$B$11:$B$27,$C116,'Chili One Day 2-12-22 Scots'!$AX$11:$AX$27)</f>
        <v>0</v>
      </c>
      <c r="GR116" s="174">
        <f>SUMIF('Chili One Day 2-12-22 Scots'!$B$11:$B$27,$C116,'Chili One Day 2-12-22 Scots'!$AY$11:$AY$27)</f>
        <v>0</v>
      </c>
      <c r="GS116" s="174">
        <f>SUMIF('Chili One Day 2-12-22 Thistles'!$B$11:$B$27,$C116,'Chili One Day 2-12-22 Thistles'!$AU$11:$AU$27)</f>
        <v>0</v>
      </c>
      <c r="GT116" s="174">
        <f>SUMIF('Chili One Day 2-12-22 Thistles'!$B$11:$B$27,$C116,'Chili One Day 2-12-22 Thistles'!$AV$11:$AV$27)</f>
        <v>0</v>
      </c>
      <c r="GU116" s="174">
        <f>SUMIF('Chili One Day 2-12-22 Thistles'!$B$11:$B$27,$C116,'Chili One Day 2-12-22 Thistles'!$AW$11:$AW$27)</f>
        <v>0</v>
      </c>
      <c r="GV116" s="174">
        <f>SUMIF('Chili One Day 2-12-22 Thistles'!$B$11:$B$27,$C116,'Chili One Day 2-12-22 Thistles'!$AX$11:$AX$27)</f>
        <v>0</v>
      </c>
      <c r="GW116" s="174">
        <f>SUMIF('Chili One Day 2-12-22 Thistles'!$B$11:$B$27,$C116,'Chili One Day 2-12-22 Thistles'!$AY$11:$AY$27)</f>
        <v>0</v>
      </c>
      <c r="GX116" s="174">
        <f>SUMIF('Ironman One Day 3-5-22 FS'!$B$11:$B$26,$C116,'Ironman One Day 3-5-22 FS'!$AU$11:$AU$26)</f>
        <v>0</v>
      </c>
      <c r="GY116" s="174">
        <f>SUMIF('Ironman One Day 3-5-22 FS'!$B$11:$B$26,$C116,'Ironman One Day 3-5-22 FS'!$AV$11:$AV$26)</f>
        <v>0</v>
      </c>
      <c r="GZ116" s="174">
        <f>SUMIF('Ironman One Day 3-5-22 FS'!$B$11:$B$26,$C116,'Ironman One Day 3-5-22 FS'!$AW$11:$AW$26)</f>
        <v>0</v>
      </c>
      <c r="HA116" s="174">
        <f>SUMIF('Ironman One Day 3-5-22 FS'!$B$11:$B$26,$C116,'Ironman One Day 3-5-22 FS'!$AX$11:$AX$26)</f>
        <v>0</v>
      </c>
      <c r="HB116" s="174">
        <f>SUMIF('Ironman One Day 3-5-22 FS'!$B$11:$B$26,$C116,'Ironman One Day 3-5-22 FS'!$AY$11:$AY$26)</f>
        <v>0</v>
      </c>
      <c r="HC116" s="174">
        <f>SUMIF('Ironman One Day 3-5-22 420'!$B$11:$B$26,$C116,'Ironman One Day 3-5-22 420'!$AU$11:$AU$26)</f>
        <v>0</v>
      </c>
      <c r="HD116" s="174">
        <f>SUMIF('Ironman One Day 3-5-22 420'!$B$11:$B$26,$C116,'Ironman One Day 3-5-22 420'!$AV$11:$AV$26)</f>
        <v>0</v>
      </c>
      <c r="HE116" s="174">
        <f>SUMIF('Ironman One Day 3-5-22 420'!$B$11:$B$26,$C116,'Ironman One Day 3-5-22 420'!$AW$11:$AW$26)</f>
        <v>0</v>
      </c>
      <c r="HF116" s="174">
        <f>SUMIF('Ironman One Day 3-5-22 420'!$B$11:$B$26,$C116,'Ironman One Day 3-5-22 420'!$AX$11:$AX$26)</f>
        <v>0</v>
      </c>
      <c r="HG116" s="174">
        <f>SUMIF('Ironman One Day 3-5-22 420'!$B$11:$B$26,$C116,'Ironman One Day 3-5-22 420'!$AY$11:$AY$26)</f>
        <v>0</v>
      </c>
      <c r="HH116" s="174">
        <f>SUMIF('Easter One Day 4-16-22 FS'!$B$11:$B$25,$C116,'Easter One Day 4-16-22 FS'!$AU$11:$AU$25)</f>
        <v>0</v>
      </c>
      <c r="HI116" s="174">
        <f>SUMIF('Easter One Day 4-16-22 FS'!$B$11:$B$25,$C116,'Easter One Day 4-16-22 FS'!$AV$11:$AV$25)</f>
        <v>0</v>
      </c>
      <c r="HJ116" s="174">
        <f>SUMIF('Easter One Day 4-16-22 FS'!$B$11:$B$25,$C116,'Easter One Day 4-16-22 FS'!$AW$11:$AW$25)</f>
        <v>0</v>
      </c>
      <c r="HK116" s="174">
        <f>SUMIF('Easter One Day 4-16-22 FS'!$B$11:$B$25,$C116,'Easter One Day 4-16-22 FS'!$AX$11:$AX$25)</f>
        <v>0</v>
      </c>
      <c r="HL116" s="174">
        <f>SUMIF('Easter One Day 4-16-22 FS'!$B$11:$B$25,$C116,'Easter One Day 4-16-22 FS'!$AY$11:$AY$25)</f>
        <v>0</v>
      </c>
      <c r="HM116" s="174">
        <f>SUMIF('Easter One Day 4-16-22 TH'!$B$11:$B$25,$C116,'Easter One Day 4-16-22 TH'!$AU$11:$AU$25)</f>
        <v>0</v>
      </c>
      <c r="HN116" s="174">
        <f>SUMIF('Easter One Day 4-16-22 TH'!$B$11:$B$25,$C116,'Easter One Day 4-16-22 TH'!$AV$11:$AV$25)</f>
        <v>0</v>
      </c>
      <c r="HO116" s="174">
        <f>SUMIF('Easter One Day 4-16-22 TH'!$B$11:$B$25,$C116,'Easter One Day 4-16-22 TH'!$AW$11:$AW$25)</f>
        <v>0</v>
      </c>
      <c r="HP116" s="174">
        <f>SUMIF('Easter One Day 4-16-22 TH'!$B$11:$B$25,$C116,'Easter One Day 4-16-22 TH'!$AX$11:$AX$25)</f>
        <v>0</v>
      </c>
      <c r="HQ116" s="174">
        <f>SUMIF('Easter One Day 4-16-22 TH'!$B$11:$B$25,$C116,'Easter One Day 4-16-22 TH'!$AY$11:$AY$25)</f>
        <v>0</v>
      </c>
      <c r="HR116" s="174">
        <f>SUMIF('Long Distance Race 5-7-22'!$B$11:$B$25,$C116,'Long Distance Race 5-7-22'!$AU$11:$AU$25)</f>
        <v>0</v>
      </c>
      <c r="HS116" s="174">
        <f>SUMIF('Long Distance Race 5-7-22'!$B$11:$B$18,$C116,'Long Distance Race 5-7-22'!$AV$11:$AV$18)</f>
        <v>0</v>
      </c>
      <c r="HT116" s="174">
        <f>SUMIF('Long Distance Race 5-7-22'!$B$11:$B$18,$C116,'Long Distance Race 5-7-22'!$AW$11:$AW$18)</f>
        <v>0</v>
      </c>
      <c r="HU116" s="174">
        <f>SUMIF('Long Distance Race 5-7-22'!$B$11:$B$18,$C116,'Long Distance Race 5-7-22'!$AX$11:$AX$18)</f>
        <v>0</v>
      </c>
      <c r="HV116" s="174">
        <f>SUMIF('Long Distance Race 5-7-22'!$B$11:$B$18,$C116,'Long Distance Race 5-7-22'!$AY$11:$AY$18)</f>
        <v>0</v>
      </c>
      <c r="HW116" s="174">
        <f>SUMIF('Memorial Day Regatta 5-28-22 Op'!$B$11:$B$25,$C116,'Memorial Day Regatta 5-28-22 Op'!$AU$11:$AU$25)</f>
        <v>0</v>
      </c>
      <c r="HX116" s="174">
        <f>SUMIF('Memorial Day Regatta 5-28-22 Op'!$B$11:$B$18,$C116,'Memorial Day Regatta 5-28-22 Op'!$AV$11:$AV$18)</f>
        <v>0</v>
      </c>
      <c r="HY116" s="174">
        <f>SUMIF('Memorial Day Regatta 5-28-22 Op'!$B$11:$B$18,$C116,'Memorial Day Regatta 5-28-22 Op'!$AW$11:$AW$18)</f>
        <v>0</v>
      </c>
      <c r="HZ116" s="174">
        <f>SUMIF('Memorial Day Regatta 5-28-22 Op'!$B$11:$B$18,$C116,'Memorial Day Regatta 5-28-22 Op'!$AX$11:$AX$18)</f>
        <v>0</v>
      </c>
      <c r="IA116" s="174">
        <f>SUMIF('Memorial Day Regatta 5-28-22 Op'!$B$11:$B$18,$C116,'Memorial Day Regatta 5-28-22 Op'!$AY$11:$AY$18)</f>
        <v>0</v>
      </c>
      <c r="IB116" s="174">
        <f>SUMIF('Caldwell Cup 6-25-22 TH'!$B$11:$B$25,$C116,'Caldwell Cup 6-25-22 TH'!$AU$11:$AU$25)</f>
        <v>0</v>
      </c>
      <c r="IC116" s="174">
        <f>SUMIF('Caldwell Cup 6-25-22 TH'!$B$11:$B$25,$C116,'Caldwell Cup 6-25-22 TH'!$AV$11:$AV$25)</f>
        <v>0</v>
      </c>
      <c r="ID116" s="174">
        <f>SUMIF('Caldwell Cup 6-25-22 TH'!$B$11:$B$25,$C116,'Caldwell Cup 6-25-22 TH'!$AW$11:$AW$25)</f>
        <v>0</v>
      </c>
      <c r="IE116" s="174">
        <f>SUMIF('Caldwell Cup 6-25-22 TH'!$B$11:$B$25,$C116,'Caldwell Cup 6-25-22 TH'!$AX$11:$AX$25)</f>
        <v>0</v>
      </c>
      <c r="IF116" s="174">
        <f>SUMIF('Caldwell Cup 6-25-22 TH'!$B$11:$B$25,$C116,'Caldwell Cup 6-25-22 TH'!$AY$11:$AY$25)</f>
        <v>0</v>
      </c>
      <c r="IG116" s="174">
        <f>SUMIF('Caldwell Cup 6-25-22 FS'!$B$11:$B$21,$C116,'Caldwell Cup 6-25-22 FS'!$AU$11:$AU$21)</f>
        <v>0</v>
      </c>
      <c r="IH116" s="174">
        <f>SUMIF('Caldwell Cup 6-25-22 FS'!$B$11:$B$21,$C116,'Caldwell Cup 6-25-22 FS'!$AV$11:$AV$21)</f>
        <v>0</v>
      </c>
      <c r="II116" s="174">
        <f>SUMIF('Caldwell Cup 6-25-22 FS'!$B$11:$B$21,$C116,'Caldwell Cup 6-25-22 FS'!$AW$11:$AW$21)</f>
        <v>0</v>
      </c>
      <c r="IJ116" s="174">
        <f>SUMIF('Caldwell Cup 6-25-22 FS'!$B$11:$B$21,$C116,'Caldwell Cup 6-25-22 FS'!$AX$11:$AX$21)</f>
        <v>0</v>
      </c>
      <c r="IK116" s="174">
        <f>SUMIF('Caldwell Cup 6-25-22 FS'!$B$11:$B$21,$C116,'Caldwell Cup 6-25-22 FS'!$AY$11:$AY$21)</f>
        <v>0</v>
      </c>
      <c r="IL116" s="174">
        <f>SUMIF('Caldwell Cup 6-25-22 Lasers'!$B$11:$B$23,$C116,'Caldwell Cup 6-25-22 Lasers'!$AU$11:$AU$23)</f>
        <v>0</v>
      </c>
      <c r="IM116" s="174">
        <f>SUMIF('Caldwell Cup 6-25-22 Lasers'!$B$11:$B$23,$C116,'Caldwell Cup 6-25-22 Lasers'!$AV$11:$AV$23)</f>
        <v>0</v>
      </c>
      <c r="IN116" s="174">
        <f>SUMIF('Caldwell Cup 6-25-22 Lasers'!$B$11:$B$23,$C116,'Caldwell Cup 6-25-22 Lasers'!$AW$11:$AW$23)</f>
        <v>0</v>
      </c>
      <c r="IO116" s="174">
        <f>SUMIF('Caldwell Cup 6-25-22 Lasers'!$B$11:$B$23,$C116,'Caldwell Cup 6-25-22 Lasers'!$AX$11:$AX$23)</f>
        <v>0</v>
      </c>
      <c r="IP116" s="174">
        <f>SUMIF('Caldwell Cup 6-25-22 Lasers'!$B$11:$B$23,$C116,'Caldwell Cup 6-25-22 Lasers'!$AY$11:$AY$23)</f>
        <v>0</v>
      </c>
      <c r="IQ116" s="174">
        <f>SUMIF('Labor Day Regatta 9-3-22 FS'!$B$11:$B$30,$C116,'Labor Day Regatta 9-3-22 FS'!$AU$11:$AU$30)</f>
        <v>0</v>
      </c>
      <c r="IR116" s="174">
        <f>SUMIF('Labor Day Regatta 9-3-22 FS'!$B$11:$B$30,$C116,'Labor Day Regatta 9-3-22 FS'!$AV$11:$AV$30)</f>
        <v>0</v>
      </c>
      <c r="IS116" s="174">
        <f>SUMIF('Labor Day Regatta 9-3-22 FS'!$B$11:$B$30,$C116,'Labor Day Regatta 9-3-22 FS'!$AW$11:$AW$30)</f>
        <v>0</v>
      </c>
      <c r="IT116" s="174">
        <f>SUMIF('Labor Day Regatta 9-3-22 FS'!$B$11:$B$30,$C116,'Labor Day Regatta 9-3-22 FS'!$AX$11:$AX$30)</f>
        <v>0</v>
      </c>
      <c r="IU116" s="174">
        <f>SUMIF('Labor Day Regatta 9-3-22 FS'!$B$11:$B$30,$C116,'Labor Day Regatta 9-3-22 FS'!$AY$11:$AY$30)</f>
        <v>0</v>
      </c>
      <c r="IV116" s="174">
        <f>SUMIF('2022-09-17 Leukemia Cup FS'!$B$11:$B$26,$C116,'2022-09-17 Leukemia Cup FS'!$AU$11:$AU$26)</f>
        <v>0</v>
      </c>
      <c r="IW116" s="174">
        <f>SUMIF('2022-09-17 Leukemia Cup FS'!$B$11:$B$26,$C116,'2022-09-17 Leukemia Cup FS'!$AV$11:$AV$26)</f>
        <v>0</v>
      </c>
      <c r="IX116" s="174">
        <f>SUMIF('2022-09-17 Leukemia Cup FS'!$B$11:$B$26,$C116,'2022-09-17 Leukemia Cup FS'!$AW$11:$AW$26)</f>
        <v>0</v>
      </c>
      <c r="IY116" s="174">
        <f>SUMIF('2022-09-17 Leukemia Cup FS'!$B$11:$B$26,$C116,'2022-09-17 Leukemia Cup FS'!$AX$11:$AX$26)</f>
        <v>0</v>
      </c>
      <c r="IZ116" s="174">
        <f>SUMIF('2022-09-17 Leukemia Cup FS'!$B$11:$B$26,$C116,'2022-09-17 Leukemia Cup FS'!$AY$11:$AY$26)</f>
        <v>0</v>
      </c>
      <c r="JA116" s="174">
        <f>SUMIF('2022-09-17 Leukemia Cup TH'!$B$11:$B$28,$C116,'2022-09-17 Leukemia Cup TH'!$AU$11:$AU$28)</f>
        <v>0</v>
      </c>
      <c r="JB116" s="174">
        <f>SUMIF('2022-09-17 Leukemia Cup TH'!$B$11:$B$28,$C116,'2022-09-17 Leukemia Cup TH'!$AV$11:$AV$28)</f>
        <v>0</v>
      </c>
      <c r="JC116" s="174">
        <f>SUMIF('2022-09-17 Leukemia Cup TH'!$B$11:$B$28,$C116,'2022-09-17 Leukemia Cup TH'!$AW$11:$AW$28)</f>
        <v>0</v>
      </c>
      <c r="JD116" s="174">
        <f>SUMIF('2022-09-17 Leukemia Cup TH'!$B$11:$B$28,$C116,'2022-09-17 Leukemia Cup TH'!$AX$11:$AX$28)</f>
        <v>0</v>
      </c>
      <c r="JE116" s="174">
        <f>SUMIF('2022-09-17 Leukemia Cup TH'!$B$11:$B$28,$C116,'2022-09-17 Leukemia Cup TH'!$AY$11:$AY$28)</f>
        <v>0</v>
      </c>
      <c r="JF116" s="174">
        <f>SUMIF('Smith-Berry LDR 9-24-22'!$B$11:$B$30,$C116,'Smith-Berry LDR 9-24-22'!$AU$11:$AU$30)</f>
        <v>0</v>
      </c>
      <c r="JG116" s="174">
        <f>SUMIF('Smith-Berry LDR 9-24-22'!$B$11:$B$30,$C116,'Smith-Berry LDR 9-24-22'!$AV$11:$AV$30)</f>
        <v>0</v>
      </c>
      <c r="JH116" s="174">
        <f>SUMIF('Smith-Berry LDR 9-24-22'!$B$11:$B$30,$C116,'Smith-Berry LDR 9-24-22'!$AW$11:$AW$30)</f>
        <v>0</v>
      </c>
      <c r="JI116" s="174">
        <f>SUMIF('Smith-Berry LDR 9-24-22'!$B$11:$B$30,$C116,'Smith-Berry LDR 9-24-22'!$AX$11:$AX$30)</f>
        <v>0</v>
      </c>
      <c r="JJ116" s="174">
        <f>SUMIF('Smith-Berry LDR 9-24-22'!$B$11:$B$30,$C116,'Smith-Berry LDR 9-24-22'!$AY$11:$AY$30)</f>
        <v>0</v>
      </c>
      <c r="JK116" s="174">
        <f>SUMIF('Great Scot 10-1-22 Cham'!$B$11:$B$38,$C116,'Great Scot 10-1-22 Cham'!$AU$11:$AU$38)</f>
        <v>0</v>
      </c>
      <c r="JL116" s="174">
        <f>SUMIF('Great Scot 10-1-22 Cham'!$B$11:$B$38,$C116,'Great Scot 10-1-22 Cham'!$AV$11:$AV$38)</f>
        <v>0</v>
      </c>
      <c r="JM116" s="174">
        <f>SUMIF('Great Scot 10-1-22 Cham'!$B$11:$B$38,$C116,'Great Scot 10-1-22 Cham'!$AW$11:$AW$38)</f>
        <v>0</v>
      </c>
      <c r="JN116" s="174">
        <f>SUMIF('Great Scot 10-1-22 Cham'!$B$11:$B$38,$C116,'Great Scot 10-1-22 Cham'!$AX$11:$AX$38)</f>
        <v>0</v>
      </c>
      <c r="JO116" s="174">
        <f>SUMIF('Great Scot 10-1-22 Cham'!$B$11:$B$38,$C116,'Great Scot 10-1-22 Cham'!$AY$11:$AY$38)</f>
        <v>0</v>
      </c>
      <c r="JP116" s="174">
        <f>SUMIF('Great Scot 10-1-22 Chal'!$B$11:$B$28,$C116,'Great Scot 10-1-22 Chal'!$AU$11:$AU$28)</f>
        <v>0</v>
      </c>
      <c r="JQ116" s="174">
        <f>SUMIF('Great Scot 10-1-22 Chal'!$B$11:$B$28,$C116,'Great Scot 10-1-22 Chal'!$AV$11:$AV$28)</f>
        <v>0</v>
      </c>
      <c r="JR116" s="174">
        <f>SUMIF('Great Scot 10-1-22 Chal'!$B$11:$B$28,$C116,'Great Scot 10-1-22 Chal'!$AW$11:$AW$28)</f>
        <v>0</v>
      </c>
      <c r="JS116" s="174">
        <f>SUMIF('Great Scot 10-1-22 Chal'!$B$11:$B$28,$C116,'Great Scot 10-1-22 Chal'!$AX$11:$AX$28)</f>
        <v>0</v>
      </c>
      <c r="JT116" s="174">
        <f>SUMIF('Great Scot 10-1-22 Chal'!$B$11:$B$28,$C116,'Great Scot 10-1-22 Chal'!$AY$11:$AY$28)</f>
        <v>0</v>
      </c>
      <c r="JU116" s="174">
        <f>SUMIF('Great Pumpkin Regatta 10-15-22'!$B$11:$B$54,$C116,'Great Pumpkin Regatta 10-15-22'!$AU$11:$AU$54)</f>
        <v>0</v>
      </c>
      <c r="JV116" s="174">
        <f>SUMIF('Great Pumpkin Regatta 10-15-22'!$B$11:$B$54,$C116,'Great Pumpkin Regatta 10-15-22'!$AV$11:$AV$54)</f>
        <v>0</v>
      </c>
      <c r="JW116" s="174">
        <f>SUMIF('Great Pumpkin Regatta 10-15-22'!$B$11:$B$54,$C116,'Great Pumpkin Regatta 10-15-22'!$AW$11:$AW$54)</f>
        <v>0</v>
      </c>
      <c r="JX116" s="174">
        <f>SUMIF('Great Pumpkin Regatta 10-15-22'!$B$11:$B$54,$C116,'Great Pumpkin Regatta 10-15-22'!$AX$11:$AX$54)</f>
        <v>0</v>
      </c>
      <c r="JY116" s="174">
        <f>SUMIF('Great Pumpkin Regatta 10-15-22'!$B$11:$B$54,$C116,'Great Pumpkin Regatta 10-15-22'!$AY$11:$AY$54)</f>
        <v>0</v>
      </c>
      <c r="JZ116" s="174">
        <f>SUMIF('One Day Regatta 10-29-22 FS'!$B$11:$B$19,$C116,'One Day Regatta 10-29-22 FS'!$AU$11:$AU$19)</f>
        <v>0</v>
      </c>
      <c r="KA116" s="174">
        <f>SUMIF('One Day Regatta 10-29-22 FS'!$B$11:$B$19,$C116,'One Day Regatta 10-29-22 FS'!$AV$11:$AV$19)</f>
        <v>0</v>
      </c>
      <c r="KB116" s="174">
        <f>SUMIF('One Day Regatta 10-29-22 FS'!$B$11:$B$19,$C116,'One Day Regatta 10-29-22 FS'!$AW$11:$AW$19)</f>
        <v>0</v>
      </c>
      <c r="KC116" s="174">
        <f>SUMIF('One Day Regatta 10-29-22 FS'!$B$11:$B$19,$C116,'One Day Regatta 10-29-22 FS'!$AX$11:$AX$19)</f>
        <v>0</v>
      </c>
      <c r="KD116" s="174">
        <f>SUMIF('One Day Regatta 10-29-22 FS'!$B$11:$B$19,$C116,'One Day Regatta 10-29-22 FS'!$AY$11:$AY$19)</f>
        <v>0</v>
      </c>
    </row>
    <row r="117" spans="1:290" ht="15" customHeight="1" x14ac:dyDescent="0.2">
      <c r="A117" s="400" t="s">
        <v>1369</v>
      </c>
      <c r="B117" s="134">
        <f t="shared" si="69"/>
        <v>36</v>
      </c>
      <c r="C117" s="170" t="s">
        <v>304</v>
      </c>
      <c r="D117" s="171">
        <f t="shared" si="101"/>
        <v>0</v>
      </c>
      <c r="E117" s="172">
        <f t="shared" si="102"/>
        <v>0</v>
      </c>
      <c r="F117" s="171">
        <f t="shared" si="103"/>
        <v>0</v>
      </c>
      <c r="G117" s="171">
        <v>0</v>
      </c>
      <c r="H117" s="171">
        <f t="shared" si="104"/>
        <v>0</v>
      </c>
      <c r="I117" s="173">
        <f t="shared" si="105"/>
        <v>0</v>
      </c>
      <c r="J117" s="173"/>
      <c r="K117" s="174">
        <f>SUMIF('Saturday Race 11-06-21'!$B$11:$B$21,$C117,'Saturday Race 11-06-21'!$AU$11:$AU$21)</f>
        <v>0</v>
      </c>
      <c r="L117" s="174">
        <f>SUMIF('Saturday Race 11-06-21'!$B$11:$B$21,$C117,'Saturday Race 11-06-21'!$AV$11:$AV$21)</f>
        <v>0</v>
      </c>
      <c r="M117" s="174">
        <f>SUMIF('Saturday Race 11-06-21'!$B$11:$B$21,$C117,'Saturday Race 11-06-21'!$AW$11:$AW$21)</f>
        <v>0</v>
      </c>
      <c r="N117" s="174">
        <f>SUMIF('Saturday Race 11-06-21'!$B$11:$B$21,$C117,'Saturday Race 11-06-21'!$AX$11:$AX$21)</f>
        <v>0</v>
      </c>
      <c r="O117" s="174">
        <f>SUMIF('Saturday Race 11-06-21'!$B$11:$B$21,$C117,'Saturday Race 11-06-21'!$AY$11:$AY$21)</f>
        <v>0</v>
      </c>
      <c r="P117" s="174">
        <f>SUMIF('Saturday Race 11-20-21'!$B$11:$B$20,$C117,'Saturday Race 11-20-21'!$AU$11:$AU$20)</f>
        <v>0</v>
      </c>
      <c r="Q117" s="174">
        <f>SUMIF('Saturday Race 11-20-21'!$B$11:$B$20,$C117,'Saturday Race 11-20-21'!$AV$11:$AV$20)</f>
        <v>0</v>
      </c>
      <c r="R117" s="174">
        <f>SUMIF('Saturday Race 11-20-21'!$B$11:$B$20,$C117,'Saturday Race 11-20-21'!$AW$11:$AW$20)</f>
        <v>0</v>
      </c>
      <c r="S117" s="174">
        <f>SUMIF('Saturday Race 11-20-21'!$B$11:$B$20,$C117,'Saturday Race 11-20-21'!$AX$11:$AX$20)</f>
        <v>0</v>
      </c>
      <c r="T117" s="174">
        <f>SUMIF('Saturday Race 11-20-21'!$B$11:$B$20,$C117,'Saturday Race 11-20-21'!$AY$11:$AY$20)</f>
        <v>0</v>
      </c>
      <c r="U117" s="174">
        <f>SUMIF('Saturday Race 1-08-22'!$B$11:$B$20,$C117,'Saturday Race 1-08-22'!$AU$11:$AU$20)</f>
        <v>0</v>
      </c>
      <c r="V117" s="174">
        <f>SUMIF('Saturday Race 1-08-22'!$B$11:$B$20,$C117,'Saturday Race 1-08-22'!$AV$11:$AV$20)</f>
        <v>0</v>
      </c>
      <c r="W117" s="174">
        <f>SUMIF('Saturday Race 1-08-22'!$B$11:$B$20,$C117,'Saturday Race 1-08-22'!$AW$11:$AW$20)</f>
        <v>0</v>
      </c>
      <c r="X117" s="174">
        <f>SUMIF('Saturday Race 1-08-22'!$B$11:$B$20,$C117,'Saturday Race 1-08-22'!$AX$11:$AX$20)</f>
        <v>0</v>
      </c>
      <c r="Y117" s="174">
        <f>SUMIF('Saturday Race 1-08-22'!$B$11:$B$20,$C117,'Saturday Race 1-08-22'!$AY$11:$AY$20)</f>
        <v>0</v>
      </c>
      <c r="Z117" s="174">
        <f>SUMIF('Saturday Race 1-22-22'!$B$11:$B$20,$C117,'Saturday Race 1-22-22'!$AU$11:$AU$20)</f>
        <v>0</v>
      </c>
      <c r="AA117" s="174">
        <f>SUMIF('Saturday Race 1-22-22'!$B$11:$B$20,$C117,'Saturday Race 1-22-22'!$AV$11:$AV$20)</f>
        <v>0</v>
      </c>
      <c r="AB117" s="174">
        <f>SUMIF('Saturday Race 1-22-22'!$B$11:$B$20,$C117,'Saturday Race 1-22-22'!$AW$11:$AW$20)</f>
        <v>0</v>
      </c>
      <c r="AC117" s="174">
        <f>SUMIF('Saturday Race 1-22-22'!$B$11:$B$20,$C117,'Saturday Race 1-22-22'!$AX$11:$AX$20)</f>
        <v>0</v>
      </c>
      <c r="AD117" s="174">
        <f>SUMIF('Saturday Race 1-22-22'!$B$11:$B$20,$C117,'Saturday Race 1-22-22'!$AY$11:$AY$20)</f>
        <v>0</v>
      </c>
      <c r="AE117" s="174">
        <f>SUMIF('Sunday Race 2-6-22'!$B$11:$B$20,$C117,'Sunday Race 2-6-22'!$AU$11:$AU$20)</f>
        <v>0</v>
      </c>
      <c r="AF117" s="174">
        <f>SUMIF('Sunday Race 2-6-22'!$B$11:$B$20,$C117,'Sunday Race 2-6-22'!$AV$11:$AV$20)</f>
        <v>0</v>
      </c>
      <c r="AG117" s="174">
        <f>SUMIF('Sunday Race 2-6-22'!$B$11:$B$20,$C117,'Sunday Race 2-6-22'!$AW$11:$AW$20)</f>
        <v>0</v>
      </c>
      <c r="AH117" s="174">
        <f>SUMIF('Sunday Race 2-6-22'!$B$11:$B$20,$C117,'Sunday Race 2-6-22'!$AX$11:$AX$20)</f>
        <v>0</v>
      </c>
      <c r="AI117" s="174">
        <f>SUMIF('Sunday Race 2-6-22'!$B$11:$B$20,$C117,'Sunday Race 2-6-22'!$AY$11:$AY$20)</f>
        <v>0</v>
      </c>
      <c r="AJ117" s="174">
        <f>SUMIF('Sunday Race 2-20-22'!$B$11:$B$26,$C117,'Sunday Race 2-20-22'!$AU$11:$AU$26)</f>
        <v>0</v>
      </c>
      <c r="AK117" s="174">
        <f>SUMIF('Sunday Race 2-20-22'!$B$11:$B$26,$C117,'Sunday Race 2-20-22'!$AV$11:$AV$26)</f>
        <v>0</v>
      </c>
      <c r="AL117" s="174">
        <f>SUMIF('Sunday Race 2-20-22'!$B$11:$B$26,$C117,'Sunday Race 2-20-22'!$AW$11:$AW$26)</f>
        <v>0</v>
      </c>
      <c r="AM117" s="174">
        <f>SUMIF('Sunday Race 2-20-22'!$B$11:$B$26,$C117,'Sunday Race 2-20-22'!$AX$11:$AX$26)</f>
        <v>0</v>
      </c>
      <c r="AN117" s="174">
        <f>SUMIF('Sunday Race 2-20-22'!$B$11:$B$26,$C117,'Sunday Race 2-20-22'!$AY$11:$AY$26)</f>
        <v>0</v>
      </c>
      <c r="AO117" s="174">
        <f>SUMIF('Sunday Race 2-27-22'!$B$11:$B$20,$C117,'Sunday Race 2-27-22'!$AU$11:$AU$20)</f>
        <v>0</v>
      </c>
      <c r="AP117" s="174">
        <f>SUMIF('Sunday Race 2-27-22'!$B$11:$B$20,$C117,'Sunday Race 2-27-22'!$AV$11:$AV$20)</f>
        <v>0</v>
      </c>
      <c r="AQ117" s="174">
        <f>SUMIF('Sunday Race 2-27-22'!$B$11:$B$20,$C117,'Sunday Race 2-27-22'!$AW$11:$AW$20)</f>
        <v>0</v>
      </c>
      <c r="AR117" s="174">
        <f>SUMIF('Sunday Race 2-27-22'!$B$11:$B$20,$C117,'Sunday Race 2-27-22'!$AX$11:$AX$20)</f>
        <v>0</v>
      </c>
      <c r="AS117" s="174">
        <f>SUMIF('Sunday Race 2-27-22'!$B$11:$B$20,$C117,'Sunday Race 2-27-22'!$AY$11:$AY$20)</f>
        <v>0</v>
      </c>
      <c r="AT117" s="174">
        <f>SUMIF('Sunday Race 3-13-22'!$B$11:$B$25,$C117,'Sunday Race 3-13-22'!$AU$11:$AU$25)</f>
        <v>0</v>
      </c>
      <c r="AU117" s="174">
        <f>SUMIF('Sunday Race 3-13-22'!$B$11:$B$25,$C117,'Sunday Race 3-13-22'!$AV$11:$AV$25)</f>
        <v>0</v>
      </c>
      <c r="AV117" s="174">
        <f>SUMIF('Sunday Race 3-13-22'!$B$11:$B$25,$C117,'Sunday Race 3-13-22'!$AW$11:$AW$25)</f>
        <v>0</v>
      </c>
      <c r="AW117" s="174">
        <f>SUMIF('Sunday Race 3-13-22'!$B$11:$B$25,$C117,'Sunday Race 3-13-22'!$AX$11:$AX$25)</f>
        <v>0</v>
      </c>
      <c r="AX117" s="174">
        <f>SUMIF('Sunday Race 3-13-22'!$B$11:$B$25,$C117,'Sunday Race 3-13-22'!$AY$11:$AY$25)</f>
        <v>0</v>
      </c>
      <c r="AY117" s="174">
        <f>SUMIF('Saturday Race 3-19-22'!$B$11:$B$15,$C117,'Saturday Race 3-19-22'!$AU$11:$AU$15)</f>
        <v>0</v>
      </c>
      <c r="AZ117" s="174">
        <f>SUMIF('Saturday Race 3-19-22'!$B$11:$B$15,$C117,'Saturday Race 3-19-22'!$AV$11:$AV$15)</f>
        <v>0</v>
      </c>
      <c r="BA117" s="174">
        <f>SUMIF('Saturday Race 3-19-22'!$B$11:$B$15,$C117,'Saturday Race 3-19-22'!$AW$11:$AW$15)</f>
        <v>0</v>
      </c>
      <c r="BB117" s="174">
        <f>SUMIF('Saturday Race 3-19-22'!$B$11:$B$15,$C117,'Saturday Race 3-19-22'!$AX$11:$AX$15)</f>
        <v>0</v>
      </c>
      <c r="BC117" s="174">
        <f>SUMIF('Saturday Race 3-19-22'!$B$11:$B$15,$C117,'Saturday Race 3-19-22'!$AY$11:$AY$15)</f>
        <v>0</v>
      </c>
      <c r="BD117" s="174">
        <f>SUMIF('Sunday Races 4-10-22'!$B$11:$B$26,$C117,'Sunday Races 4-10-22'!$AU$11:$AU$26)</f>
        <v>0</v>
      </c>
      <c r="BE117" s="174">
        <f>SUMIF('Sunday Races 4-10-22'!$B$11:$B$26,$C117,'Sunday Races 4-10-22'!$AV$11:$AV$26)</f>
        <v>0</v>
      </c>
      <c r="BF117" s="174">
        <f>SUMIF('Sunday Races 4-10-22'!$B$11:$B$26,$C117,'Sunday Races 4-10-22'!$AW$11:$AW$26)</f>
        <v>0</v>
      </c>
      <c r="BG117" s="174">
        <f>SUMIF('Sunday Races 4-10-22'!$B$11:$B$26,$C117,'Sunday Races 4-10-22'!$AX$11:$AX$26)</f>
        <v>0</v>
      </c>
      <c r="BH117" s="174">
        <f>SUMIF('Sunday Races 4-10-22'!$B$11:$B$26,$C117,'Sunday Races 4-10-22'!$AY$11:$AY$26)</f>
        <v>0</v>
      </c>
      <c r="BI117" s="174">
        <f>SUMIF('Sunday Races 5-1-22'!$B$11:$B$28,$C117,'Sunday Races 5-1-22'!$AU$11:$AU$28)</f>
        <v>0</v>
      </c>
      <c r="BJ117" s="174">
        <f>SUMIF('Sunday Races 5-1-22'!$B$11:$B$28,$C117,'Sunday Races 5-1-22'!$AV$11:$AV$28)</f>
        <v>0</v>
      </c>
      <c r="BK117" s="174">
        <f>SUMIF('Sunday Races 5-1-22'!$B$11:$B$28,$C117,'Sunday Races 5-1-22'!$AW$11:$AW$28)</f>
        <v>0</v>
      </c>
      <c r="BL117" s="174">
        <f>SUMIF('Sunday Races 5-1-22'!$B$11:$B$28,$C117,'Sunday Races 5-1-22'!$AX$11:$AX$28)</f>
        <v>0</v>
      </c>
      <c r="BM117" s="174">
        <f>SUMIF('Sunday Races 5-1-22'!$B$11:$B$28,$C117,'Sunday Races 5-1-22'!$AY$11:$AY$28)</f>
        <v>0</v>
      </c>
      <c r="BN117" s="174">
        <f>SUMIF('Sunday Races 6-5-22'!$B$11:$B$28,$C117,'Sunday Races 6-5-22'!$AU$11:$AU$28)</f>
        <v>0</v>
      </c>
      <c r="BO117" s="174">
        <f>SUMIF('Sunday Races 6-5-22'!$B$11:$B$28,$C117,'Sunday Races 6-5-22'!$AV$11:$AV$28)</f>
        <v>0</v>
      </c>
      <c r="BP117" s="174">
        <f>SUMIF('Sunday Races 6-5-22'!$B$11:$B$28,$C117,'Sunday Races 6-5-22'!$AW$11:$AW$28)</f>
        <v>0</v>
      </c>
      <c r="BQ117" s="174">
        <f>SUMIF('Sunday Races 6-5-22'!$B$11:$B$28,$C117,'Sunday Races 6-5-22'!$AX$11:$AX$28)</f>
        <v>0</v>
      </c>
      <c r="BR117" s="174">
        <f>SUMIF('Sunday Races 6-5-22'!$B$11:$B$28,$C117,'Sunday Races 6-5-22'!$AY$11:$AY$28)</f>
        <v>0</v>
      </c>
      <c r="BS117" s="174">
        <f>SUMIF('Sunday Races 6-12-22'!$B$11:$B$24,$C117,'Sunday Races 6-12-22'!$AU$11:$AU$24)</f>
        <v>0</v>
      </c>
      <c r="BT117" s="174">
        <f>SUMIF('Sunday Races 6-12-22'!$B$11:$B$24,$C117,'Sunday Races 6-12-22'!$AV$11:$AV$24)</f>
        <v>0</v>
      </c>
      <c r="BU117" s="174">
        <f>SUMIF('Sunday Races 6-12-22'!$B$11:$B$24,$C117,'Sunday Races 6-12-22'!$AW$11:$AW$24)</f>
        <v>0</v>
      </c>
      <c r="BV117" s="174">
        <f>SUMIF('Sunday Races 6-12-22'!$B$11:$B$24,$C117,'Sunday Races 6-12-22'!$AX$11:$AX$24)</f>
        <v>0</v>
      </c>
      <c r="BW117" s="174">
        <f>SUMIF('Sunday Races 6-12-22'!$B$11:$B$24,$C117,'Sunday Races 6-12-22'!$AY$11:$AY$24)</f>
        <v>0</v>
      </c>
      <c r="BX117" s="174">
        <f>SUMIF('Saturday Races 6-18-22'!$B$11:$B$24,$C117,'Saturday Races 6-18-22'!$AU$11:$AU$24)</f>
        <v>0</v>
      </c>
      <c r="BY117" s="174">
        <f>SUMIF('Saturday Races 6-18-22'!$B$11:$B$24,$C117,'Saturday Races 6-18-22'!$AV$11:$AV$24)</f>
        <v>0</v>
      </c>
      <c r="BZ117" s="174">
        <f>SUMIF('Saturday Races 6-18-22'!$B$11:$B$24,$C117,'Saturday Races 6-18-22'!$AW$11:$AW$24)</f>
        <v>0</v>
      </c>
      <c r="CA117" s="174">
        <f>SUMIF('Saturday Races 6-18-22'!$B$11:$B$24,$C117,'Saturday Races 6-18-22'!$AX$11:$AX$24)</f>
        <v>0</v>
      </c>
      <c r="CB117" s="174">
        <f>SUMIF('Saturday Races 6-18-22'!$B$11:$B$24,$C117,'Saturday Races 6-18-22'!$AY$11:$AY$24)</f>
        <v>0</v>
      </c>
      <c r="CC117" s="174">
        <f>SUMIF('Sunday Races 7-3-22'!$B$11:$B$26,$C117,'Sunday Races 7-3-22'!$AU$11:$AU$26)</f>
        <v>0</v>
      </c>
      <c r="CD117" s="174">
        <f>SUMIF('Sunday Races 7-3-22'!$B$11:$B$26,$C117,'Sunday Races 7-3-22'!$AV$11:$AV$26)</f>
        <v>0</v>
      </c>
      <c r="CE117" s="174">
        <f>SUMIF('Sunday Races 7-3-22'!$B$11:$B$26,$C117,'Sunday Races 7-3-22'!$AW$11:$AW$26)</f>
        <v>0</v>
      </c>
      <c r="CF117" s="174">
        <f>SUMIF('Sunday Races 7-3-22'!$B$11:$B$26,$C117,'Sunday Races 7-3-22'!$AX$11:$AX$26)</f>
        <v>0</v>
      </c>
      <c r="CG117" s="174">
        <f>SUMIF('Sunday Races 7-3-22'!$B$11:$B$26,$C117,'Sunday Races 7-3-22'!$AY$11:$AY$26)</f>
        <v>0</v>
      </c>
      <c r="CH117" s="174">
        <f>SUMIF('Sunday Races 7-31-22'!$B$11:$B$26,$C117,'Sunday Races 7-31-22'!$AU$11:$AU$26)</f>
        <v>0</v>
      </c>
      <c r="CI117" s="174">
        <f>SUMIF('Sunday Races 7-31-22'!$B$11:$B$26,$C117,'Sunday Races 7-31-22'!$AV$11:$AV$26)</f>
        <v>0</v>
      </c>
      <c r="CJ117" s="174">
        <f>SUMIF('Sunday Races 7-31-22'!$B$11:$B$26,$C117,'Sunday Races 7-31-22'!$AW$11:$AW$26)</f>
        <v>0</v>
      </c>
      <c r="CK117" s="174">
        <f>SUMIF('Sunday Races 7-31-22'!$B$11:$B$26,$C117,'Sunday Races 7-31-22'!$AX$11:$AX$26)</f>
        <v>0</v>
      </c>
      <c r="CL117" s="174">
        <f>SUMIF('Sunday Races 7-31-22'!$B$11:$B$26,$C117,'Sunday Races 7-31-22'!$AY$11:$AY$26)</f>
        <v>0</v>
      </c>
      <c r="CM117" s="174">
        <f>SUMIF('Sunday Races 8-14-22'!$B$11:$B$26,$C117,'Sunday Races 8-14-22'!$AU$11:$AU$26)</f>
        <v>0</v>
      </c>
      <c r="CN117" s="174">
        <f>SUMIF('Sunday Races 8-14-22'!$B$11:$B$26,$C117,'Sunday Races 8-14-22'!$AV$11:$AV$26)</f>
        <v>0</v>
      </c>
      <c r="CO117" s="174">
        <f>SUMIF('Sunday Races 8-14-22'!$B$11:$B$26,$C117,'Sunday Races 8-14-22'!$AW$11:$AW$26)</f>
        <v>0</v>
      </c>
      <c r="CP117" s="174">
        <f>SUMIF('Sunday Races 8-14-22'!$B$11:$B$26,$C117,'Sunday Races 8-14-22'!$AX$11:$AX$26)</f>
        <v>0</v>
      </c>
      <c r="CQ117" s="174">
        <f>SUMIF('Sunday Races 8-14-22'!$B$11:$B$26,$C117,'Sunday Races 8-14-22'!$AY$11:$AY$26)</f>
        <v>0</v>
      </c>
      <c r="CR117" s="174">
        <f>SUMIF('Saturday Races 8-20-22'!$B$11:$B$26,$C117,'Saturday Races 8-20-22'!$AU$11:$AU$26)</f>
        <v>0</v>
      </c>
      <c r="CS117" s="174">
        <f>SUMIF('Saturday Races 8-20-22'!$B$11:$B$26,$C117,'Saturday Races 8-20-22'!$AV$11:$AV$26)</f>
        <v>0</v>
      </c>
      <c r="CT117" s="174">
        <f>SUMIF('Saturday Races 8-20-22'!$B$11:$B$26,$C117,'Saturday Races 8-20-22'!$AW$11:$AW$26)</f>
        <v>0</v>
      </c>
      <c r="CU117" s="174">
        <f>SUMIF('Saturday Races 8-20-22'!$B$11:$B$26,$C117,'Saturday Races 8-20-22'!$AX$11:$AX$26)</f>
        <v>0</v>
      </c>
      <c r="CV117" s="174">
        <f>SUMIF('Saturday Races 8-20-22'!$B$11:$B$26,$C117,'Saturday Races 8-20-22'!$AY$11:$AY$26)</f>
        <v>0</v>
      </c>
      <c r="CW117" s="174">
        <f>SUMIF('Sunday Races 9-11-22'!$B$11:$B$20,$C117,'Sunday Races 9-11-22'!$AU$11:$AU$20)</f>
        <v>0</v>
      </c>
      <c r="CX117" s="174">
        <f>SUMIF('Sunday Races 9-11-22'!$B$11:$B$20,$C117,'Sunday Races 9-11-22'!$AV$11:$AV$20)</f>
        <v>0</v>
      </c>
      <c r="CY117" s="174">
        <f>SUMIF('Sunday Races 9-11-22'!$B$11:$B$20,$C117,'Sunday Races 9-11-22'!$AW$11:$AW$20)</f>
        <v>0</v>
      </c>
      <c r="CZ117" s="174">
        <f>SUMIF('Sunday Races 9-11-22'!$B$11:$B$20,$C117,'Sunday Races 9-11-22'!$AX$11:$AX$20)</f>
        <v>0</v>
      </c>
      <c r="DA117" s="174">
        <f>SUMIF('Sunday Races 9-11-22'!$B$11:$B$20,$C117,'Sunday Races 9-11-22'!$AY$11:$AY$20)</f>
        <v>0</v>
      </c>
      <c r="DB117" s="174">
        <f>SUMIF('Sunday Races 10-9-22'!$B$11:$B$21,$C117,'Sunday Races 10-9-22'!$AU$11:$AU$21)</f>
        <v>0</v>
      </c>
      <c r="DC117" s="174">
        <f>SUMIF('Sunday Races 10-9-22'!$B$11:$B$21,$C117,'Sunday Races 10-9-22'!$AV$11:$AV$21)</f>
        <v>0</v>
      </c>
      <c r="DD117" s="174">
        <f>SUMIF('Sunday Races 10-9-22'!$B$11:$B$21,$C117,'Sunday Races 10-9-22'!$AW$11:$AW$21)</f>
        <v>0</v>
      </c>
      <c r="DE117" s="174">
        <f>SUMIF('Sunday Races 10-9-22'!$B$11:$B$21,$C117,'Sunday Races 10-9-22'!$AX$11:$AX$21)</f>
        <v>0</v>
      </c>
      <c r="DF117" s="174">
        <f>SUMIF('Sunday Races 10-9-22'!$B$11:$B$21,$C117,'Sunday Races 10-9-22'!$AY$11:$AY$21)</f>
        <v>0</v>
      </c>
      <c r="DG117" s="174">
        <f>SUMIF('Sunday Races 10-23-22'!$B$11:$B$22,$C117,'Sunday Races 10-23-22'!$AU$11:$AU$22)</f>
        <v>0</v>
      </c>
      <c r="DH117" s="174">
        <f>SUMIF('Sunday Races 10-23-22'!$B$11:$B$22,$C117,'Sunday Races 10-23-22'!$AV$11:$AV$22)</f>
        <v>0</v>
      </c>
      <c r="DI117" s="174">
        <f>SUMIF('Sunday Races 10-23-22'!$B$11:$B$22,$C117,'Sunday Races 10-23-22'!$AW$11:$AW$22)</f>
        <v>0</v>
      </c>
      <c r="DJ117" s="174">
        <f>SUMIF('Sunday Races 10-23-22'!$B$11:$B$22,$C117,'Sunday Races 10-23-22'!$AX$11:$AX$22)</f>
        <v>0</v>
      </c>
      <c r="DK117" s="174">
        <f>SUMIF('Sunday Races 10-23-22'!$B$11:$B$22,$C117,'Sunday Races 10-23-22'!$AY$11:$AY$22)</f>
        <v>0</v>
      </c>
      <c r="DL117" s="175"/>
      <c r="DM117" s="176"/>
      <c r="DN117" s="177">
        <f t="shared" si="108"/>
        <v>0</v>
      </c>
      <c r="DO117" s="177">
        <f t="shared" si="108"/>
        <v>0</v>
      </c>
      <c r="DP117" s="177">
        <f t="shared" si="108"/>
        <v>0</v>
      </c>
      <c r="DQ117" s="177">
        <f t="shared" si="108"/>
        <v>0</v>
      </c>
      <c r="DR117" s="177">
        <f t="shared" si="108"/>
        <v>0</v>
      </c>
      <c r="DS117" s="177">
        <f t="shared" si="108"/>
        <v>0</v>
      </c>
      <c r="DT117" s="177">
        <f t="shared" si="108"/>
        <v>0</v>
      </c>
      <c r="DU117" s="177">
        <f t="shared" si="108"/>
        <v>0</v>
      </c>
      <c r="DV117" s="177">
        <f t="shared" si="108"/>
        <v>0</v>
      </c>
      <c r="DW117" s="177">
        <f t="shared" si="108"/>
        <v>0</v>
      </c>
      <c r="DX117" s="177">
        <f t="shared" si="109"/>
        <v>0</v>
      </c>
      <c r="DY117" s="177">
        <f t="shared" si="109"/>
        <v>0</v>
      </c>
      <c r="DZ117" s="177">
        <f t="shared" si="109"/>
        <v>0</v>
      </c>
      <c r="EA117" s="177">
        <f t="shared" si="109"/>
        <v>0</v>
      </c>
      <c r="EB117" s="177">
        <f t="shared" si="109"/>
        <v>0</v>
      </c>
      <c r="EC117" s="177">
        <f t="shared" si="109"/>
        <v>0</v>
      </c>
      <c r="ED117" s="177">
        <f t="shared" si="109"/>
        <v>0</v>
      </c>
      <c r="EE117" s="177">
        <f t="shared" si="109"/>
        <v>0</v>
      </c>
      <c r="EF117" s="177">
        <f t="shared" si="109"/>
        <v>0</v>
      </c>
      <c r="EG117" s="177">
        <f t="shared" si="109"/>
        <v>0</v>
      </c>
      <c r="EH117" s="177">
        <f t="shared" si="110"/>
        <v>0</v>
      </c>
      <c r="EI117" s="177">
        <f t="shared" si="110"/>
        <v>0</v>
      </c>
      <c r="EJ117" s="177">
        <f t="shared" si="110"/>
        <v>0</v>
      </c>
      <c r="EK117" s="177">
        <f t="shared" si="110"/>
        <v>0</v>
      </c>
      <c r="EL117" s="177">
        <f t="shared" si="110"/>
        <v>0</v>
      </c>
      <c r="EM117" s="177">
        <f t="shared" si="110"/>
        <v>0</v>
      </c>
      <c r="EN117" s="177">
        <f t="shared" si="110"/>
        <v>0</v>
      </c>
      <c r="EO117" s="177">
        <f t="shared" si="110"/>
        <v>0</v>
      </c>
      <c r="EP117" s="177">
        <f t="shared" si="110"/>
        <v>0</v>
      </c>
      <c r="EQ117" s="177">
        <f t="shared" si="110"/>
        <v>0</v>
      </c>
      <c r="ER117" s="177">
        <f t="shared" si="111"/>
        <v>0</v>
      </c>
      <c r="ES117" s="177">
        <f t="shared" si="111"/>
        <v>0</v>
      </c>
      <c r="ET117" s="177">
        <f t="shared" si="111"/>
        <v>0</v>
      </c>
      <c r="EU117" s="177">
        <f t="shared" si="111"/>
        <v>0</v>
      </c>
      <c r="EV117" s="177">
        <f t="shared" si="111"/>
        <v>0</v>
      </c>
      <c r="EW117" s="177">
        <f t="shared" si="111"/>
        <v>0</v>
      </c>
      <c r="EX117" s="177">
        <f t="shared" si="111"/>
        <v>0</v>
      </c>
      <c r="EY117" s="177">
        <f t="shared" si="111"/>
        <v>0</v>
      </c>
      <c r="EZ117" s="177">
        <f t="shared" si="111"/>
        <v>0</v>
      </c>
      <c r="FA117" s="177">
        <f t="shared" si="111"/>
        <v>0</v>
      </c>
      <c r="FB117" s="177">
        <f t="shared" si="112"/>
        <v>0</v>
      </c>
      <c r="FC117" s="177">
        <f t="shared" si="112"/>
        <v>0</v>
      </c>
      <c r="FD117" s="177">
        <f t="shared" si="112"/>
        <v>0</v>
      </c>
      <c r="FE117" s="177">
        <f t="shared" si="112"/>
        <v>0</v>
      </c>
      <c r="FF117" s="177">
        <f t="shared" si="112"/>
        <v>0</v>
      </c>
      <c r="FG117" s="177">
        <f t="shared" si="112"/>
        <v>0</v>
      </c>
      <c r="FH117" s="177">
        <f t="shared" si="112"/>
        <v>0</v>
      </c>
      <c r="FI117" s="177">
        <f t="shared" si="112"/>
        <v>0</v>
      </c>
      <c r="FJ117" s="177">
        <f t="shared" si="112"/>
        <v>0</v>
      </c>
      <c r="FK117" s="177">
        <f t="shared" si="112"/>
        <v>0</v>
      </c>
      <c r="FL117" s="177">
        <f t="shared" si="113"/>
        <v>0</v>
      </c>
      <c r="FM117" s="177">
        <f t="shared" si="113"/>
        <v>0</v>
      </c>
      <c r="FN117" s="177">
        <f t="shared" si="113"/>
        <v>0</v>
      </c>
      <c r="FO117" s="177">
        <f t="shared" si="113"/>
        <v>0</v>
      </c>
      <c r="FP117" s="177">
        <f t="shared" si="113"/>
        <v>0</v>
      </c>
      <c r="FQ117" s="177">
        <f t="shared" si="113"/>
        <v>0</v>
      </c>
      <c r="FR117" s="177">
        <f t="shared" si="113"/>
        <v>0</v>
      </c>
      <c r="FS117" s="177">
        <f t="shared" si="113"/>
        <v>0</v>
      </c>
      <c r="FT117" s="177">
        <f t="shared" si="113"/>
        <v>0</v>
      </c>
      <c r="FU117" s="177">
        <f t="shared" si="113"/>
        <v>0</v>
      </c>
      <c r="FV117" s="177">
        <f t="shared" si="113"/>
        <v>0</v>
      </c>
      <c r="FW117" s="177">
        <f t="shared" si="113"/>
        <v>0</v>
      </c>
      <c r="FX117" s="177">
        <f t="shared" si="113"/>
        <v>0</v>
      </c>
      <c r="FY117" s="177">
        <f t="shared" si="113"/>
        <v>0</v>
      </c>
      <c r="FZ117" s="177">
        <f t="shared" si="113"/>
        <v>0</v>
      </c>
      <c r="GA117" s="177"/>
      <c r="GB117" s="229">
        <f t="shared" si="106"/>
        <v>0</v>
      </c>
      <c r="GC117" s="229">
        <f t="shared" si="107"/>
        <v>0</v>
      </c>
      <c r="GD117" s="174">
        <f>SUMIF('One Day 12-04-21 Scots'!$B$11:$B$24,$C117,'One Day 12-04-21 Scots'!$AU$11:$AU$24)</f>
        <v>0</v>
      </c>
      <c r="GE117" s="174">
        <f>SUMIF('One Day 12-04-21 Scots'!$B$11:$B$24,$C117,'One Day 12-04-21 Scots'!$AV$11:$AV$24)</f>
        <v>0</v>
      </c>
      <c r="GF117" s="174">
        <f>SUMIF('One Day 12-04-21 Scots'!$B$11:$B$24,$C117,'One Day 12-04-21 Scots'!$AW$11:$AW$24)</f>
        <v>0</v>
      </c>
      <c r="GG117" s="174">
        <f>SUMIF('One Day 12-04-21 Scots'!$B$11:$B$24,$C117,'One Day 12-04-21 Scots'!$AX$11:$AX$24)</f>
        <v>0</v>
      </c>
      <c r="GH117" s="174">
        <f>SUMIF('One Day 12-04-21 Scots'!$B$11:$B$24,$C117,'One Day 12-04-21 Scots'!$AY$11:$AY$24)</f>
        <v>0</v>
      </c>
      <c r="GI117" s="174">
        <f>SUMIF('One Day 12-04-21 Thistles'!$B$11:$B$25,$C117,'One Day 12-04-21 Thistles'!$AU$11:$AU$25)</f>
        <v>0</v>
      </c>
      <c r="GJ117" s="174">
        <f>SUMIF('One Day 12-04-21 Thistles'!$B$11:$B$25,$C117,'One Day 12-04-21 Thistles'!$AV$11:$AV$25)</f>
        <v>0</v>
      </c>
      <c r="GK117" s="174">
        <f>SUMIF('One Day 12-04-21 Thistles'!$B$11:$B$25,$C117,'One Day 12-04-21 Thistles'!$AW$11:$AW$25)</f>
        <v>0</v>
      </c>
      <c r="GL117" s="174">
        <f>SUMIF('One Day 12-04-21 Thistles'!$B$11:$B$25,$C117,'One Day 12-04-21 Thistles'!$AX$11:$AX$25)</f>
        <v>0</v>
      </c>
      <c r="GM117" s="174">
        <f>SUMIF('One Day 12-04-21 Thistles'!$B$11:$B$25,$C117,'One Day 12-04-21 Thistles'!$AY$11:$AY$25)</f>
        <v>0</v>
      </c>
      <c r="GN117" s="174">
        <f>SUMIF('Chili One Day 2-12-22 Scots'!$B$11:$B$27,$C117,'Chili One Day 2-12-22 Scots'!$AU$11:$AU$27)</f>
        <v>0</v>
      </c>
      <c r="GO117" s="174">
        <f>SUMIF('Chili One Day 2-12-22 Scots'!$B$11:$B$27,$C117,'Chili One Day 2-12-22 Scots'!$AV$11:$AV$27)</f>
        <v>0</v>
      </c>
      <c r="GP117" s="174">
        <f>SUMIF('Chili One Day 2-12-22 Scots'!$B$11:$B$27,$C117,'Chili One Day 2-12-22 Scots'!$AW$11:$AW$27)</f>
        <v>0</v>
      </c>
      <c r="GQ117" s="174">
        <f>SUMIF('Chili One Day 2-12-22 Scots'!$B$11:$B$27,$C117,'Chili One Day 2-12-22 Scots'!$AX$11:$AX$27)</f>
        <v>0</v>
      </c>
      <c r="GR117" s="174">
        <f>SUMIF('Chili One Day 2-12-22 Scots'!$B$11:$B$27,$C117,'Chili One Day 2-12-22 Scots'!$AY$11:$AY$27)</f>
        <v>0</v>
      </c>
      <c r="GS117" s="174">
        <f>SUMIF('Chili One Day 2-12-22 Thistles'!$B$11:$B$27,$C117,'Chili One Day 2-12-22 Thistles'!$AU$11:$AU$27)</f>
        <v>0</v>
      </c>
      <c r="GT117" s="174">
        <f>SUMIF('Chili One Day 2-12-22 Thistles'!$B$11:$B$27,$C117,'Chili One Day 2-12-22 Thistles'!$AV$11:$AV$27)</f>
        <v>0</v>
      </c>
      <c r="GU117" s="174">
        <f>SUMIF('Chili One Day 2-12-22 Thistles'!$B$11:$B$27,$C117,'Chili One Day 2-12-22 Thistles'!$AW$11:$AW$27)</f>
        <v>0</v>
      </c>
      <c r="GV117" s="174">
        <f>SUMIF('Chili One Day 2-12-22 Thistles'!$B$11:$B$27,$C117,'Chili One Day 2-12-22 Thistles'!$AX$11:$AX$27)</f>
        <v>0</v>
      </c>
      <c r="GW117" s="174">
        <f>SUMIF('Chili One Day 2-12-22 Thistles'!$B$11:$B$27,$C117,'Chili One Day 2-12-22 Thistles'!$AY$11:$AY$27)</f>
        <v>0</v>
      </c>
      <c r="GX117" s="174">
        <f>SUMIF('Ironman One Day 3-5-22 FS'!$B$11:$B$26,$C117,'Ironman One Day 3-5-22 FS'!$AU$11:$AU$26)</f>
        <v>0</v>
      </c>
      <c r="GY117" s="174">
        <f>SUMIF('Ironman One Day 3-5-22 FS'!$B$11:$B$26,$C117,'Ironman One Day 3-5-22 FS'!$AV$11:$AV$26)</f>
        <v>0</v>
      </c>
      <c r="GZ117" s="174">
        <f>SUMIF('Ironman One Day 3-5-22 FS'!$B$11:$B$26,$C117,'Ironman One Day 3-5-22 FS'!$AW$11:$AW$26)</f>
        <v>0</v>
      </c>
      <c r="HA117" s="174">
        <f>SUMIF('Ironman One Day 3-5-22 FS'!$B$11:$B$26,$C117,'Ironman One Day 3-5-22 FS'!$AX$11:$AX$26)</f>
        <v>0</v>
      </c>
      <c r="HB117" s="174">
        <f>SUMIF('Ironman One Day 3-5-22 FS'!$B$11:$B$26,$C117,'Ironman One Day 3-5-22 FS'!$AY$11:$AY$26)</f>
        <v>0</v>
      </c>
      <c r="HC117" s="174">
        <f>SUMIF('Ironman One Day 3-5-22 420'!$B$11:$B$26,$C117,'Ironman One Day 3-5-22 420'!$AU$11:$AU$26)</f>
        <v>0</v>
      </c>
      <c r="HD117" s="174">
        <f>SUMIF('Ironman One Day 3-5-22 420'!$B$11:$B$26,$C117,'Ironman One Day 3-5-22 420'!$AV$11:$AV$26)</f>
        <v>0</v>
      </c>
      <c r="HE117" s="174">
        <f>SUMIF('Ironman One Day 3-5-22 420'!$B$11:$B$26,$C117,'Ironman One Day 3-5-22 420'!$AW$11:$AW$26)</f>
        <v>0</v>
      </c>
      <c r="HF117" s="174">
        <f>SUMIF('Ironman One Day 3-5-22 420'!$B$11:$B$26,$C117,'Ironman One Day 3-5-22 420'!$AX$11:$AX$26)</f>
        <v>0</v>
      </c>
      <c r="HG117" s="174">
        <f>SUMIF('Ironman One Day 3-5-22 420'!$B$11:$B$26,$C117,'Ironman One Day 3-5-22 420'!$AY$11:$AY$26)</f>
        <v>0</v>
      </c>
      <c r="HH117" s="174">
        <f>SUMIF('Easter One Day 4-16-22 FS'!$B$11:$B$25,$C117,'Easter One Day 4-16-22 FS'!$AU$11:$AU$25)</f>
        <v>0</v>
      </c>
      <c r="HI117" s="174">
        <f>SUMIF('Easter One Day 4-16-22 FS'!$B$11:$B$25,$C117,'Easter One Day 4-16-22 FS'!$AV$11:$AV$25)</f>
        <v>0</v>
      </c>
      <c r="HJ117" s="174">
        <f>SUMIF('Easter One Day 4-16-22 FS'!$B$11:$B$25,$C117,'Easter One Day 4-16-22 FS'!$AW$11:$AW$25)</f>
        <v>0</v>
      </c>
      <c r="HK117" s="174">
        <f>SUMIF('Easter One Day 4-16-22 FS'!$B$11:$B$25,$C117,'Easter One Day 4-16-22 FS'!$AX$11:$AX$25)</f>
        <v>0</v>
      </c>
      <c r="HL117" s="174">
        <f>SUMIF('Easter One Day 4-16-22 FS'!$B$11:$B$25,$C117,'Easter One Day 4-16-22 FS'!$AY$11:$AY$25)</f>
        <v>0</v>
      </c>
      <c r="HM117" s="174">
        <f>SUMIF('Easter One Day 4-16-22 TH'!$B$11:$B$25,$C117,'Easter One Day 4-16-22 TH'!$AU$11:$AU$25)</f>
        <v>0</v>
      </c>
      <c r="HN117" s="174">
        <f>SUMIF('Easter One Day 4-16-22 TH'!$B$11:$B$25,$C117,'Easter One Day 4-16-22 TH'!$AV$11:$AV$25)</f>
        <v>0</v>
      </c>
      <c r="HO117" s="174">
        <f>SUMIF('Easter One Day 4-16-22 TH'!$B$11:$B$25,$C117,'Easter One Day 4-16-22 TH'!$AW$11:$AW$25)</f>
        <v>0</v>
      </c>
      <c r="HP117" s="174">
        <f>SUMIF('Easter One Day 4-16-22 TH'!$B$11:$B$25,$C117,'Easter One Day 4-16-22 TH'!$AX$11:$AX$25)</f>
        <v>0</v>
      </c>
      <c r="HQ117" s="174">
        <f>SUMIF('Easter One Day 4-16-22 TH'!$B$11:$B$25,$C117,'Easter One Day 4-16-22 TH'!$AY$11:$AY$25)</f>
        <v>0</v>
      </c>
      <c r="HR117" s="174">
        <f>SUMIF('Long Distance Race 5-7-22'!$B$11:$B$25,$C117,'Long Distance Race 5-7-22'!$AU$11:$AU$25)</f>
        <v>0</v>
      </c>
      <c r="HS117" s="174">
        <f>SUMIF('Long Distance Race 5-7-22'!$B$11:$B$18,$C117,'Long Distance Race 5-7-22'!$AV$11:$AV$18)</f>
        <v>0</v>
      </c>
      <c r="HT117" s="174">
        <f>SUMIF('Long Distance Race 5-7-22'!$B$11:$B$18,$C117,'Long Distance Race 5-7-22'!$AW$11:$AW$18)</f>
        <v>0</v>
      </c>
      <c r="HU117" s="174">
        <f>SUMIF('Long Distance Race 5-7-22'!$B$11:$B$18,$C117,'Long Distance Race 5-7-22'!$AX$11:$AX$18)</f>
        <v>0</v>
      </c>
      <c r="HV117" s="174">
        <f>SUMIF('Long Distance Race 5-7-22'!$B$11:$B$18,$C117,'Long Distance Race 5-7-22'!$AY$11:$AY$18)</f>
        <v>0</v>
      </c>
      <c r="HW117" s="174">
        <f>SUMIF('Memorial Day Regatta 5-28-22 Op'!$B$11:$B$25,$C117,'Memorial Day Regatta 5-28-22 Op'!$AU$11:$AU$25)</f>
        <v>0</v>
      </c>
      <c r="HX117" s="174">
        <f>SUMIF('Memorial Day Regatta 5-28-22 Op'!$B$11:$B$18,$C117,'Memorial Day Regatta 5-28-22 Op'!$AV$11:$AV$18)</f>
        <v>0</v>
      </c>
      <c r="HY117" s="174">
        <f>SUMIF('Memorial Day Regatta 5-28-22 Op'!$B$11:$B$18,$C117,'Memorial Day Regatta 5-28-22 Op'!$AW$11:$AW$18)</f>
        <v>0</v>
      </c>
      <c r="HZ117" s="174">
        <f>SUMIF('Memorial Day Regatta 5-28-22 Op'!$B$11:$B$18,$C117,'Memorial Day Regatta 5-28-22 Op'!$AX$11:$AX$18)</f>
        <v>0</v>
      </c>
      <c r="IA117" s="174">
        <f>SUMIF('Memorial Day Regatta 5-28-22 Op'!$B$11:$B$18,$C117,'Memorial Day Regatta 5-28-22 Op'!$AY$11:$AY$18)</f>
        <v>0</v>
      </c>
      <c r="IB117" s="174">
        <f>SUMIF('Caldwell Cup 6-25-22 TH'!$B$11:$B$25,$C117,'Caldwell Cup 6-25-22 TH'!$AU$11:$AU$25)</f>
        <v>0</v>
      </c>
      <c r="IC117" s="174">
        <f>SUMIF('Caldwell Cup 6-25-22 TH'!$B$11:$B$25,$C117,'Caldwell Cup 6-25-22 TH'!$AV$11:$AV$25)</f>
        <v>0</v>
      </c>
      <c r="ID117" s="174">
        <f>SUMIF('Caldwell Cup 6-25-22 TH'!$B$11:$B$25,$C117,'Caldwell Cup 6-25-22 TH'!$AW$11:$AW$25)</f>
        <v>0</v>
      </c>
      <c r="IE117" s="174">
        <f>SUMIF('Caldwell Cup 6-25-22 TH'!$B$11:$B$25,$C117,'Caldwell Cup 6-25-22 TH'!$AX$11:$AX$25)</f>
        <v>0</v>
      </c>
      <c r="IF117" s="174">
        <f>SUMIF('Caldwell Cup 6-25-22 TH'!$B$11:$B$25,$C117,'Caldwell Cup 6-25-22 TH'!$AY$11:$AY$25)</f>
        <v>0</v>
      </c>
      <c r="IG117" s="174">
        <f>SUMIF('Caldwell Cup 6-25-22 FS'!$B$11:$B$21,$C117,'Caldwell Cup 6-25-22 FS'!$AU$11:$AU$21)</f>
        <v>0</v>
      </c>
      <c r="IH117" s="174">
        <f>SUMIF('Caldwell Cup 6-25-22 FS'!$B$11:$B$21,$C117,'Caldwell Cup 6-25-22 FS'!$AV$11:$AV$21)</f>
        <v>0</v>
      </c>
      <c r="II117" s="174">
        <f>SUMIF('Caldwell Cup 6-25-22 FS'!$B$11:$B$21,$C117,'Caldwell Cup 6-25-22 FS'!$AW$11:$AW$21)</f>
        <v>0</v>
      </c>
      <c r="IJ117" s="174">
        <f>SUMIF('Caldwell Cup 6-25-22 FS'!$B$11:$B$21,$C117,'Caldwell Cup 6-25-22 FS'!$AX$11:$AX$21)</f>
        <v>0</v>
      </c>
      <c r="IK117" s="174">
        <f>SUMIF('Caldwell Cup 6-25-22 FS'!$B$11:$B$21,$C117,'Caldwell Cup 6-25-22 FS'!$AY$11:$AY$21)</f>
        <v>0</v>
      </c>
      <c r="IL117" s="174">
        <f>SUMIF('Caldwell Cup 6-25-22 Lasers'!$B$11:$B$23,$C117,'Caldwell Cup 6-25-22 Lasers'!$AU$11:$AU$23)</f>
        <v>0</v>
      </c>
      <c r="IM117" s="174">
        <f>SUMIF('Caldwell Cup 6-25-22 Lasers'!$B$11:$B$23,$C117,'Caldwell Cup 6-25-22 Lasers'!$AV$11:$AV$23)</f>
        <v>0</v>
      </c>
      <c r="IN117" s="174">
        <f>SUMIF('Caldwell Cup 6-25-22 Lasers'!$B$11:$B$23,$C117,'Caldwell Cup 6-25-22 Lasers'!$AW$11:$AW$23)</f>
        <v>0</v>
      </c>
      <c r="IO117" s="174">
        <f>SUMIF('Caldwell Cup 6-25-22 Lasers'!$B$11:$B$23,$C117,'Caldwell Cup 6-25-22 Lasers'!$AX$11:$AX$23)</f>
        <v>0</v>
      </c>
      <c r="IP117" s="174">
        <f>SUMIF('Caldwell Cup 6-25-22 Lasers'!$B$11:$B$23,$C117,'Caldwell Cup 6-25-22 Lasers'!$AY$11:$AY$23)</f>
        <v>0</v>
      </c>
      <c r="IQ117" s="174">
        <f>SUMIF('Labor Day Regatta 9-3-22 FS'!$B$11:$B$30,$C117,'Labor Day Regatta 9-3-22 FS'!$AU$11:$AU$30)</f>
        <v>0</v>
      </c>
      <c r="IR117" s="174">
        <f>SUMIF('Labor Day Regatta 9-3-22 FS'!$B$11:$B$30,$C117,'Labor Day Regatta 9-3-22 FS'!$AV$11:$AV$30)</f>
        <v>0</v>
      </c>
      <c r="IS117" s="174">
        <f>SUMIF('Labor Day Regatta 9-3-22 FS'!$B$11:$B$30,$C117,'Labor Day Regatta 9-3-22 FS'!$AW$11:$AW$30)</f>
        <v>0</v>
      </c>
      <c r="IT117" s="174">
        <f>SUMIF('Labor Day Regatta 9-3-22 FS'!$B$11:$B$30,$C117,'Labor Day Regatta 9-3-22 FS'!$AX$11:$AX$30)</f>
        <v>0</v>
      </c>
      <c r="IU117" s="174">
        <f>SUMIF('Labor Day Regatta 9-3-22 FS'!$B$11:$B$30,$C117,'Labor Day Regatta 9-3-22 FS'!$AY$11:$AY$30)</f>
        <v>0</v>
      </c>
      <c r="IV117" s="174">
        <f>SUMIF('2022-09-17 Leukemia Cup FS'!$B$11:$B$26,$C117,'2022-09-17 Leukemia Cup FS'!$AU$11:$AU$26)</f>
        <v>0</v>
      </c>
      <c r="IW117" s="174">
        <f>SUMIF('2022-09-17 Leukemia Cup FS'!$B$11:$B$26,$C117,'2022-09-17 Leukemia Cup FS'!$AV$11:$AV$26)</f>
        <v>0</v>
      </c>
      <c r="IX117" s="174">
        <f>SUMIF('2022-09-17 Leukemia Cup FS'!$B$11:$B$26,$C117,'2022-09-17 Leukemia Cup FS'!$AW$11:$AW$26)</f>
        <v>0</v>
      </c>
      <c r="IY117" s="174">
        <f>SUMIF('2022-09-17 Leukemia Cup FS'!$B$11:$B$26,$C117,'2022-09-17 Leukemia Cup FS'!$AX$11:$AX$26)</f>
        <v>0</v>
      </c>
      <c r="IZ117" s="174">
        <f>SUMIF('2022-09-17 Leukemia Cup FS'!$B$11:$B$26,$C117,'2022-09-17 Leukemia Cup FS'!$AY$11:$AY$26)</f>
        <v>0</v>
      </c>
      <c r="JA117" s="174">
        <f>SUMIF('2022-09-17 Leukemia Cup TH'!$B$11:$B$28,$C117,'2022-09-17 Leukemia Cup TH'!$AU$11:$AU$28)</f>
        <v>0</v>
      </c>
      <c r="JB117" s="174">
        <f>SUMIF('2022-09-17 Leukemia Cup TH'!$B$11:$B$28,$C117,'2022-09-17 Leukemia Cup TH'!$AV$11:$AV$28)</f>
        <v>0</v>
      </c>
      <c r="JC117" s="174">
        <f>SUMIF('2022-09-17 Leukemia Cup TH'!$B$11:$B$28,$C117,'2022-09-17 Leukemia Cup TH'!$AW$11:$AW$28)</f>
        <v>0</v>
      </c>
      <c r="JD117" s="174">
        <f>SUMIF('2022-09-17 Leukemia Cup TH'!$B$11:$B$28,$C117,'2022-09-17 Leukemia Cup TH'!$AX$11:$AX$28)</f>
        <v>0</v>
      </c>
      <c r="JE117" s="174">
        <f>SUMIF('2022-09-17 Leukemia Cup TH'!$B$11:$B$28,$C117,'2022-09-17 Leukemia Cup TH'!$AY$11:$AY$28)</f>
        <v>0</v>
      </c>
      <c r="JF117" s="174">
        <f>SUMIF('Smith-Berry LDR 9-24-22'!$B$11:$B$30,$C117,'Smith-Berry LDR 9-24-22'!$AU$11:$AU$30)</f>
        <v>0</v>
      </c>
      <c r="JG117" s="174">
        <f>SUMIF('Smith-Berry LDR 9-24-22'!$B$11:$B$30,$C117,'Smith-Berry LDR 9-24-22'!$AV$11:$AV$30)</f>
        <v>0</v>
      </c>
      <c r="JH117" s="174">
        <f>SUMIF('Smith-Berry LDR 9-24-22'!$B$11:$B$30,$C117,'Smith-Berry LDR 9-24-22'!$AW$11:$AW$30)</f>
        <v>0</v>
      </c>
      <c r="JI117" s="174">
        <f>SUMIF('Smith-Berry LDR 9-24-22'!$B$11:$B$30,$C117,'Smith-Berry LDR 9-24-22'!$AX$11:$AX$30)</f>
        <v>0</v>
      </c>
      <c r="JJ117" s="174">
        <f>SUMIF('Smith-Berry LDR 9-24-22'!$B$11:$B$30,$C117,'Smith-Berry LDR 9-24-22'!$AY$11:$AY$30)</f>
        <v>0</v>
      </c>
      <c r="JK117" s="174">
        <f>SUMIF('Great Scot 10-1-22 Cham'!$B$11:$B$38,$C117,'Great Scot 10-1-22 Cham'!$AU$11:$AU$38)</f>
        <v>0</v>
      </c>
      <c r="JL117" s="174">
        <f>SUMIF('Great Scot 10-1-22 Cham'!$B$11:$B$38,$C117,'Great Scot 10-1-22 Cham'!$AV$11:$AV$38)</f>
        <v>0</v>
      </c>
      <c r="JM117" s="174">
        <f>SUMIF('Great Scot 10-1-22 Cham'!$B$11:$B$38,$C117,'Great Scot 10-1-22 Cham'!$AW$11:$AW$38)</f>
        <v>0</v>
      </c>
      <c r="JN117" s="174">
        <f>SUMIF('Great Scot 10-1-22 Cham'!$B$11:$B$38,$C117,'Great Scot 10-1-22 Cham'!$AX$11:$AX$38)</f>
        <v>0</v>
      </c>
      <c r="JO117" s="174">
        <f>SUMIF('Great Scot 10-1-22 Cham'!$B$11:$B$38,$C117,'Great Scot 10-1-22 Cham'!$AY$11:$AY$38)</f>
        <v>0</v>
      </c>
      <c r="JP117" s="174">
        <f>SUMIF('Great Scot 10-1-22 Chal'!$B$11:$B$28,$C117,'Great Scot 10-1-22 Chal'!$AU$11:$AU$28)</f>
        <v>0</v>
      </c>
      <c r="JQ117" s="174">
        <f>SUMIF('Great Scot 10-1-22 Chal'!$B$11:$B$28,$C117,'Great Scot 10-1-22 Chal'!$AV$11:$AV$28)</f>
        <v>0</v>
      </c>
      <c r="JR117" s="174">
        <f>SUMIF('Great Scot 10-1-22 Chal'!$B$11:$B$28,$C117,'Great Scot 10-1-22 Chal'!$AW$11:$AW$28)</f>
        <v>0</v>
      </c>
      <c r="JS117" s="174">
        <f>SUMIF('Great Scot 10-1-22 Chal'!$B$11:$B$28,$C117,'Great Scot 10-1-22 Chal'!$AX$11:$AX$28)</f>
        <v>0</v>
      </c>
      <c r="JT117" s="174">
        <f>SUMIF('Great Scot 10-1-22 Chal'!$B$11:$B$28,$C117,'Great Scot 10-1-22 Chal'!$AY$11:$AY$28)</f>
        <v>0</v>
      </c>
      <c r="JU117" s="174">
        <f>SUMIF('Great Pumpkin Regatta 10-15-22'!$B$11:$B$54,$C117,'Great Pumpkin Regatta 10-15-22'!$AU$11:$AU$54)</f>
        <v>0</v>
      </c>
      <c r="JV117" s="174">
        <f>SUMIF('Great Pumpkin Regatta 10-15-22'!$B$11:$B$54,$C117,'Great Pumpkin Regatta 10-15-22'!$AV$11:$AV$54)</f>
        <v>0</v>
      </c>
      <c r="JW117" s="174">
        <f>SUMIF('Great Pumpkin Regatta 10-15-22'!$B$11:$B$54,$C117,'Great Pumpkin Regatta 10-15-22'!$AW$11:$AW$54)</f>
        <v>0</v>
      </c>
      <c r="JX117" s="174">
        <f>SUMIF('Great Pumpkin Regatta 10-15-22'!$B$11:$B$54,$C117,'Great Pumpkin Regatta 10-15-22'!$AX$11:$AX$54)</f>
        <v>0</v>
      </c>
      <c r="JY117" s="174">
        <f>SUMIF('Great Pumpkin Regatta 10-15-22'!$B$11:$B$54,$C117,'Great Pumpkin Regatta 10-15-22'!$AY$11:$AY$54)</f>
        <v>0</v>
      </c>
      <c r="JZ117" s="174">
        <f>SUMIF('One Day Regatta 10-29-22 FS'!$B$11:$B$19,$C117,'One Day Regatta 10-29-22 FS'!$AU$11:$AU$19)</f>
        <v>0</v>
      </c>
      <c r="KA117" s="174">
        <f>SUMIF('One Day Regatta 10-29-22 FS'!$B$11:$B$19,$C117,'One Day Regatta 10-29-22 FS'!$AV$11:$AV$19)</f>
        <v>0</v>
      </c>
      <c r="KB117" s="174">
        <f>SUMIF('One Day Regatta 10-29-22 FS'!$B$11:$B$19,$C117,'One Day Regatta 10-29-22 FS'!$AW$11:$AW$19)</f>
        <v>0</v>
      </c>
      <c r="KC117" s="174">
        <f>SUMIF('One Day Regatta 10-29-22 FS'!$B$11:$B$19,$C117,'One Day Regatta 10-29-22 FS'!$AX$11:$AX$19)</f>
        <v>0</v>
      </c>
      <c r="KD117" s="174">
        <f>SUMIF('One Day Regatta 10-29-22 FS'!$B$11:$B$19,$C117,'One Day Regatta 10-29-22 FS'!$AY$11:$AY$19)</f>
        <v>0</v>
      </c>
    </row>
    <row r="118" spans="1:290" ht="15" customHeight="1" x14ac:dyDescent="0.2">
      <c r="A118" s="400" t="s">
        <v>1369</v>
      </c>
      <c r="B118" s="134">
        <f t="shared" si="69"/>
        <v>36</v>
      </c>
      <c r="C118" s="170" t="s">
        <v>122</v>
      </c>
      <c r="D118" s="171">
        <f t="shared" si="101"/>
        <v>0</v>
      </c>
      <c r="E118" s="172">
        <f t="shared" si="102"/>
        <v>0</v>
      </c>
      <c r="F118" s="171">
        <f t="shared" si="103"/>
        <v>0</v>
      </c>
      <c r="G118" s="171">
        <v>0</v>
      </c>
      <c r="H118" s="171">
        <f t="shared" si="104"/>
        <v>0</v>
      </c>
      <c r="I118" s="173">
        <f t="shared" si="105"/>
        <v>0</v>
      </c>
      <c r="J118" s="173"/>
      <c r="K118" s="174">
        <f>SUMIF('Saturday Race 11-06-21'!$B$11:$B$21,$C118,'Saturday Race 11-06-21'!$AU$11:$AU$21)</f>
        <v>0</v>
      </c>
      <c r="L118" s="174">
        <f>SUMIF('Saturday Race 11-06-21'!$B$11:$B$21,$C118,'Saturday Race 11-06-21'!$AV$11:$AV$21)</f>
        <v>0</v>
      </c>
      <c r="M118" s="174">
        <f>SUMIF('Saturday Race 11-06-21'!$B$11:$B$21,$C118,'Saturday Race 11-06-21'!$AW$11:$AW$21)</f>
        <v>0</v>
      </c>
      <c r="N118" s="174">
        <f>SUMIF('Saturday Race 11-06-21'!$B$11:$B$21,$C118,'Saturday Race 11-06-21'!$AX$11:$AX$21)</f>
        <v>0</v>
      </c>
      <c r="O118" s="174">
        <f>SUMIF('Saturday Race 11-06-21'!$B$11:$B$21,$C118,'Saturday Race 11-06-21'!$AY$11:$AY$21)</f>
        <v>0</v>
      </c>
      <c r="P118" s="174">
        <f>SUMIF('Saturday Race 11-20-21'!$B$11:$B$20,$C118,'Saturday Race 11-20-21'!$AU$11:$AU$20)</f>
        <v>0</v>
      </c>
      <c r="Q118" s="174">
        <f>SUMIF('Saturday Race 11-20-21'!$B$11:$B$20,$C118,'Saturday Race 11-20-21'!$AV$11:$AV$20)</f>
        <v>0</v>
      </c>
      <c r="R118" s="174">
        <f>SUMIF('Saturday Race 11-20-21'!$B$11:$B$20,$C118,'Saturday Race 11-20-21'!$AW$11:$AW$20)</f>
        <v>0</v>
      </c>
      <c r="S118" s="174">
        <f>SUMIF('Saturday Race 11-20-21'!$B$11:$B$20,$C118,'Saturday Race 11-20-21'!$AX$11:$AX$20)</f>
        <v>0</v>
      </c>
      <c r="T118" s="174">
        <f>SUMIF('Saturday Race 11-20-21'!$B$11:$B$20,$C118,'Saturday Race 11-20-21'!$AY$11:$AY$20)</f>
        <v>0</v>
      </c>
      <c r="U118" s="174">
        <f>SUMIF('Saturday Race 1-08-22'!$B$11:$B$20,$C118,'Saturday Race 1-08-22'!$AU$11:$AU$20)</f>
        <v>0</v>
      </c>
      <c r="V118" s="174">
        <f>SUMIF('Saturday Race 1-08-22'!$B$11:$B$20,$C118,'Saturday Race 1-08-22'!$AV$11:$AV$20)</f>
        <v>0</v>
      </c>
      <c r="W118" s="174">
        <f>SUMIF('Saturday Race 1-08-22'!$B$11:$B$20,$C118,'Saturday Race 1-08-22'!$AW$11:$AW$20)</f>
        <v>0</v>
      </c>
      <c r="X118" s="174">
        <f>SUMIF('Saturday Race 1-08-22'!$B$11:$B$20,$C118,'Saturday Race 1-08-22'!$AX$11:$AX$20)</f>
        <v>0</v>
      </c>
      <c r="Y118" s="174">
        <f>SUMIF('Saturday Race 1-08-22'!$B$11:$B$20,$C118,'Saturday Race 1-08-22'!$AY$11:$AY$20)</f>
        <v>0</v>
      </c>
      <c r="Z118" s="174">
        <f>SUMIF('Saturday Race 1-22-22'!$B$11:$B$20,$C118,'Saturday Race 1-22-22'!$AU$11:$AU$20)</f>
        <v>0</v>
      </c>
      <c r="AA118" s="174">
        <f>SUMIF('Saturday Race 1-22-22'!$B$11:$B$20,$C118,'Saturday Race 1-22-22'!$AV$11:$AV$20)</f>
        <v>0</v>
      </c>
      <c r="AB118" s="174">
        <f>SUMIF('Saturday Race 1-22-22'!$B$11:$B$20,$C118,'Saturday Race 1-22-22'!$AW$11:$AW$20)</f>
        <v>0</v>
      </c>
      <c r="AC118" s="174">
        <f>SUMIF('Saturday Race 1-22-22'!$B$11:$B$20,$C118,'Saturday Race 1-22-22'!$AX$11:$AX$20)</f>
        <v>0</v>
      </c>
      <c r="AD118" s="174">
        <f>SUMIF('Saturday Race 1-22-22'!$B$11:$B$20,$C118,'Saturday Race 1-22-22'!$AY$11:$AY$20)</f>
        <v>0</v>
      </c>
      <c r="AE118" s="174">
        <f>SUMIF('Sunday Race 2-6-22'!$B$11:$B$20,$C118,'Sunday Race 2-6-22'!$AU$11:$AU$20)</f>
        <v>0</v>
      </c>
      <c r="AF118" s="174">
        <f>SUMIF('Sunday Race 2-6-22'!$B$11:$B$20,$C118,'Sunday Race 2-6-22'!$AV$11:$AV$20)</f>
        <v>0</v>
      </c>
      <c r="AG118" s="174">
        <f>SUMIF('Sunday Race 2-6-22'!$B$11:$B$20,$C118,'Sunday Race 2-6-22'!$AW$11:$AW$20)</f>
        <v>0</v>
      </c>
      <c r="AH118" s="174">
        <f>SUMIF('Sunday Race 2-6-22'!$B$11:$B$20,$C118,'Sunday Race 2-6-22'!$AX$11:$AX$20)</f>
        <v>0</v>
      </c>
      <c r="AI118" s="174">
        <f>SUMIF('Sunday Race 2-6-22'!$B$11:$B$20,$C118,'Sunday Race 2-6-22'!$AY$11:$AY$20)</f>
        <v>0</v>
      </c>
      <c r="AJ118" s="174">
        <f>SUMIF('Sunday Race 2-20-22'!$B$11:$B$26,$C118,'Sunday Race 2-20-22'!$AU$11:$AU$26)</f>
        <v>0</v>
      </c>
      <c r="AK118" s="174">
        <f>SUMIF('Sunday Race 2-20-22'!$B$11:$B$26,$C118,'Sunday Race 2-20-22'!$AV$11:$AV$26)</f>
        <v>0</v>
      </c>
      <c r="AL118" s="174">
        <f>SUMIF('Sunday Race 2-20-22'!$B$11:$B$26,$C118,'Sunday Race 2-20-22'!$AW$11:$AW$26)</f>
        <v>0</v>
      </c>
      <c r="AM118" s="174">
        <f>SUMIF('Sunday Race 2-20-22'!$B$11:$B$26,$C118,'Sunday Race 2-20-22'!$AX$11:$AX$26)</f>
        <v>0</v>
      </c>
      <c r="AN118" s="174">
        <f>SUMIF('Sunday Race 2-20-22'!$B$11:$B$26,$C118,'Sunday Race 2-20-22'!$AY$11:$AY$26)</f>
        <v>0</v>
      </c>
      <c r="AO118" s="174">
        <f>SUMIF('Sunday Race 2-27-22'!$B$11:$B$20,$C118,'Sunday Race 2-27-22'!$AU$11:$AU$20)</f>
        <v>0</v>
      </c>
      <c r="AP118" s="174">
        <f>SUMIF('Sunday Race 2-27-22'!$B$11:$B$20,$C118,'Sunday Race 2-27-22'!$AV$11:$AV$20)</f>
        <v>0</v>
      </c>
      <c r="AQ118" s="174">
        <f>SUMIF('Sunday Race 2-27-22'!$B$11:$B$20,$C118,'Sunday Race 2-27-22'!$AW$11:$AW$20)</f>
        <v>0</v>
      </c>
      <c r="AR118" s="174">
        <f>SUMIF('Sunday Race 2-27-22'!$B$11:$B$20,$C118,'Sunday Race 2-27-22'!$AX$11:$AX$20)</f>
        <v>0</v>
      </c>
      <c r="AS118" s="174">
        <f>SUMIF('Sunday Race 2-27-22'!$B$11:$B$20,$C118,'Sunday Race 2-27-22'!$AY$11:$AY$20)</f>
        <v>0</v>
      </c>
      <c r="AT118" s="174">
        <f>SUMIF('Sunday Race 3-13-22'!$B$11:$B$25,$C118,'Sunday Race 3-13-22'!$AU$11:$AU$25)</f>
        <v>0</v>
      </c>
      <c r="AU118" s="174">
        <f>SUMIF('Sunday Race 3-13-22'!$B$11:$B$25,$C118,'Sunday Race 3-13-22'!$AV$11:$AV$25)</f>
        <v>0</v>
      </c>
      <c r="AV118" s="174">
        <f>SUMIF('Sunday Race 3-13-22'!$B$11:$B$25,$C118,'Sunday Race 3-13-22'!$AW$11:$AW$25)</f>
        <v>0</v>
      </c>
      <c r="AW118" s="174">
        <f>SUMIF('Sunday Race 3-13-22'!$B$11:$B$25,$C118,'Sunday Race 3-13-22'!$AX$11:$AX$25)</f>
        <v>0</v>
      </c>
      <c r="AX118" s="174">
        <f>SUMIF('Sunday Race 3-13-22'!$B$11:$B$25,$C118,'Sunday Race 3-13-22'!$AY$11:$AY$25)</f>
        <v>0</v>
      </c>
      <c r="AY118" s="174">
        <f>SUMIF('Saturday Race 3-19-22'!$B$11:$B$15,$C118,'Saturday Race 3-19-22'!$AU$11:$AU$15)</f>
        <v>0</v>
      </c>
      <c r="AZ118" s="174">
        <f>SUMIF('Saturday Race 3-19-22'!$B$11:$B$15,$C118,'Saturday Race 3-19-22'!$AV$11:$AV$15)</f>
        <v>0</v>
      </c>
      <c r="BA118" s="174">
        <f>SUMIF('Saturday Race 3-19-22'!$B$11:$B$15,$C118,'Saturday Race 3-19-22'!$AW$11:$AW$15)</f>
        <v>0</v>
      </c>
      <c r="BB118" s="174">
        <f>SUMIF('Saturday Race 3-19-22'!$B$11:$B$15,$C118,'Saturday Race 3-19-22'!$AX$11:$AX$15)</f>
        <v>0</v>
      </c>
      <c r="BC118" s="174">
        <f>SUMIF('Saturday Race 3-19-22'!$B$11:$B$15,$C118,'Saturday Race 3-19-22'!$AY$11:$AY$15)</f>
        <v>0</v>
      </c>
      <c r="BD118" s="174">
        <f>SUMIF('Sunday Races 4-10-22'!$B$11:$B$26,$C118,'Sunday Races 4-10-22'!$AU$11:$AU$26)</f>
        <v>0</v>
      </c>
      <c r="BE118" s="174">
        <f>SUMIF('Sunday Races 4-10-22'!$B$11:$B$26,$C118,'Sunday Races 4-10-22'!$AV$11:$AV$26)</f>
        <v>0</v>
      </c>
      <c r="BF118" s="174">
        <f>SUMIF('Sunday Races 4-10-22'!$B$11:$B$26,$C118,'Sunday Races 4-10-22'!$AW$11:$AW$26)</f>
        <v>0</v>
      </c>
      <c r="BG118" s="174">
        <f>SUMIF('Sunday Races 4-10-22'!$B$11:$B$26,$C118,'Sunday Races 4-10-22'!$AX$11:$AX$26)</f>
        <v>0</v>
      </c>
      <c r="BH118" s="174">
        <f>SUMIF('Sunday Races 4-10-22'!$B$11:$B$26,$C118,'Sunday Races 4-10-22'!$AY$11:$AY$26)</f>
        <v>0</v>
      </c>
      <c r="BI118" s="174">
        <f>SUMIF('Sunday Races 5-1-22'!$B$11:$B$28,$C118,'Sunday Races 5-1-22'!$AU$11:$AU$28)</f>
        <v>0</v>
      </c>
      <c r="BJ118" s="174">
        <f>SUMIF('Sunday Races 5-1-22'!$B$11:$B$28,$C118,'Sunday Races 5-1-22'!$AV$11:$AV$28)</f>
        <v>0</v>
      </c>
      <c r="BK118" s="174">
        <f>SUMIF('Sunday Races 5-1-22'!$B$11:$B$28,$C118,'Sunday Races 5-1-22'!$AW$11:$AW$28)</f>
        <v>0</v>
      </c>
      <c r="BL118" s="174">
        <f>SUMIF('Sunday Races 5-1-22'!$B$11:$B$28,$C118,'Sunday Races 5-1-22'!$AX$11:$AX$28)</f>
        <v>0</v>
      </c>
      <c r="BM118" s="174">
        <f>SUMIF('Sunday Races 5-1-22'!$B$11:$B$28,$C118,'Sunday Races 5-1-22'!$AY$11:$AY$28)</f>
        <v>0</v>
      </c>
      <c r="BN118" s="174">
        <f>SUMIF('Sunday Races 6-5-22'!$B$11:$B$28,$C118,'Sunday Races 6-5-22'!$AU$11:$AU$28)</f>
        <v>0</v>
      </c>
      <c r="BO118" s="174">
        <f>SUMIF('Sunday Races 6-5-22'!$B$11:$B$28,$C118,'Sunday Races 6-5-22'!$AV$11:$AV$28)</f>
        <v>0</v>
      </c>
      <c r="BP118" s="174">
        <f>SUMIF('Sunday Races 6-5-22'!$B$11:$B$28,$C118,'Sunday Races 6-5-22'!$AW$11:$AW$28)</f>
        <v>0</v>
      </c>
      <c r="BQ118" s="174">
        <f>SUMIF('Sunday Races 6-5-22'!$B$11:$B$28,$C118,'Sunday Races 6-5-22'!$AX$11:$AX$28)</f>
        <v>0</v>
      </c>
      <c r="BR118" s="174">
        <f>SUMIF('Sunday Races 6-5-22'!$B$11:$B$28,$C118,'Sunday Races 6-5-22'!$AY$11:$AY$28)</f>
        <v>0</v>
      </c>
      <c r="BS118" s="174">
        <f>SUMIF('Sunday Races 6-12-22'!$B$11:$B$24,$C118,'Sunday Races 6-12-22'!$AU$11:$AU$24)</f>
        <v>0</v>
      </c>
      <c r="BT118" s="174">
        <f>SUMIF('Sunday Races 6-12-22'!$B$11:$B$24,$C118,'Sunday Races 6-12-22'!$AV$11:$AV$24)</f>
        <v>0</v>
      </c>
      <c r="BU118" s="174">
        <f>SUMIF('Sunday Races 6-12-22'!$B$11:$B$24,$C118,'Sunday Races 6-12-22'!$AW$11:$AW$24)</f>
        <v>0</v>
      </c>
      <c r="BV118" s="174">
        <f>SUMIF('Sunday Races 6-12-22'!$B$11:$B$24,$C118,'Sunday Races 6-12-22'!$AX$11:$AX$24)</f>
        <v>0</v>
      </c>
      <c r="BW118" s="174">
        <f>SUMIF('Sunday Races 6-12-22'!$B$11:$B$24,$C118,'Sunday Races 6-12-22'!$AY$11:$AY$24)</f>
        <v>0</v>
      </c>
      <c r="BX118" s="174">
        <f>SUMIF('Saturday Races 6-18-22'!$B$11:$B$24,$C118,'Saturday Races 6-18-22'!$AU$11:$AU$24)</f>
        <v>0</v>
      </c>
      <c r="BY118" s="174">
        <f>SUMIF('Saturday Races 6-18-22'!$B$11:$B$24,$C118,'Saturday Races 6-18-22'!$AV$11:$AV$24)</f>
        <v>0</v>
      </c>
      <c r="BZ118" s="174">
        <f>SUMIF('Saturday Races 6-18-22'!$B$11:$B$24,$C118,'Saturday Races 6-18-22'!$AW$11:$AW$24)</f>
        <v>0</v>
      </c>
      <c r="CA118" s="174">
        <f>SUMIF('Saturday Races 6-18-22'!$B$11:$B$24,$C118,'Saturday Races 6-18-22'!$AX$11:$AX$24)</f>
        <v>0</v>
      </c>
      <c r="CB118" s="174">
        <f>SUMIF('Saturday Races 6-18-22'!$B$11:$B$24,$C118,'Saturday Races 6-18-22'!$AY$11:$AY$24)</f>
        <v>0</v>
      </c>
      <c r="CC118" s="174">
        <f>SUMIF('Sunday Races 7-3-22'!$B$11:$B$26,$C118,'Sunday Races 7-3-22'!$AU$11:$AU$26)</f>
        <v>0</v>
      </c>
      <c r="CD118" s="174">
        <f>SUMIF('Sunday Races 7-3-22'!$B$11:$B$26,$C118,'Sunday Races 7-3-22'!$AV$11:$AV$26)</f>
        <v>0</v>
      </c>
      <c r="CE118" s="174">
        <f>SUMIF('Sunday Races 7-3-22'!$B$11:$B$26,$C118,'Sunday Races 7-3-22'!$AW$11:$AW$26)</f>
        <v>0</v>
      </c>
      <c r="CF118" s="174">
        <f>SUMIF('Sunday Races 7-3-22'!$B$11:$B$26,$C118,'Sunday Races 7-3-22'!$AX$11:$AX$26)</f>
        <v>0</v>
      </c>
      <c r="CG118" s="174">
        <f>SUMIF('Sunday Races 7-3-22'!$B$11:$B$26,$C118,'Sunday Races 7-3-22'!$AY$11:$AY$26)</f>
        <v>0</v>
      </c>
      <c r="CH118" s="174">
        <f>SUMIF('Sunday Races 7-31-22'!$B$11:$B$26,$C118,'Sunday Races 7-31-22'!$AU$11:$AU$26)</f>
        <v>0</v>
      </c>
      <c r="CI118" s="174">
        <f>SUMIF('Sunday Races 7-31-22'!$B$11:$B$26,$C118,'Sunday Races 7-31-22'!$AV$11:$AV$26)</f>
        <v>0</v>
      </c>
      <c r="CJ118" s="174">
        <f>SUMIF('Sunday Races 7-31-22'!$B$11:$B$26,$C118,'Sunday Races 7-31-22'!$AW$11:$AW$26)</f>
        <v>0</v>
      </c>
      <c r="CK118" s="174">
        <f>SUMIF('Sunday Races 7-31-22'!$B$11:$B$26,$C118,'Sunday Races 7-31-22'!$AX$11:$AX$26)</f>
        <v>0</v>
      </c>
      <c r="CL118" s="174">
        <f>SUMIF('Sunday Races 7-31-22'!$B$11:$B$26,$C118,'Sunday Races 7-31-22'!$AY$11:$AY$26)</f>
        <v>0</v>
      </c>
      <c r="CM118" s="174">
        <f>SUMIF('Sunday Races 8-14-22'!$B$11:$B$26,$C118,'Sunday Races 8-14-22'!$AU$11:$AU$26)</f>
        <v>0</v>
      </c>
      <c r="CN118" s="174">
        <f>SUMIF('Sunday Races 8-14-22'!$B$11:$B$26,$C118,'Sunday Races 8-14-22'!$AV$11:$AV$26)</f>
        <v>0</v>
      </c>
      <c r="CO118" s="174">
        <f>SUMIF('Sunday Races 8-14-22'!$B$11:$B$26,$C118,'Sunday Races 8-14-22'!$AW$11:$AW$26)</f>
        <v>0</v>
      </c>
      <c r="CP118" s="174">
        <f>SUMIF('Sunday Races 8-14-22'!$B$11:$B$26,$C118,'Sunday Races 8-14-22'!$AX$11:$AX$26)</f>
        <v>0</v>
      </c>
      <c r="CQ118" s="174">
        <f>SUMIF('Sunday Races 8-14-22'!$B$11:$B$26,$C118,'Sunday Races 8-14-22'!$AY$11:$AY$26)</f>
        <v>0</v>
      </c>
      <c r="CR118" s="174">
        <f>SUMIF('Saturday Races 8-20-22'!$B$11:$B$26,$C118,'Saturday Races 8-20-22'!$AU$11:$AU$26)</f>
        <v>0</v>
      </c>
      <c r="CS118" s="174">
        <f>SUMIF('Saturday Races 8-20-22'!$B$11:$B$26,$C118,'Saturday Races 8-20-22'!$AV$11:$AV$26)</f>
        <v>0</v>
      </c>
      <c r="CT118" s="174">
        <f>SUMIF('Saturday Races 8-20-22'!$B$11:$B$26,$C118,'Saturday Races 8-20-22'!$AW$11:$AW$26)</f>
        <v>0</v>
      </c>
      <c r="CU118" s="174">
        <f>SUMIF('Saturday Races 8-20-22'!$B$11:$B$26,$C118,'Saturday Races 8-20-22'!$AX$11:$AX$26)</f>
        <v>0</v>
      </c>
      <c r="CV118" s="174">
        <f>SUMIF('Saturday Races 8-20-22'!$B$11:$B$26,$C118,'Saturday Races 8-20-22'!$AY$11:$AY$26)</f>
        <v>0</v>
      </c>
      <c r="CW118" s="174">
        <f>SUMIF('Sunday Races 9-11-22'!$B$11:$B$20,$C118,'Sunday Races 9-11-22'!$AU$11:$AU$20)</f>
        <v>0</v>
      </c>
      <c r="CX118" s="174">
        <f>SUMIF('Sunday Races 9-11-22'!$B$11:$B$20,$C118,'Sunday Races 9-11-22'!$AV$11:$AV$20)</f>
        <v>0</v>
      </c>
      <c r="CY118" s="174">
        <f>SUMIF('Sunday Races 9-11-22'!$B$11:$B$20,$C118,'Sunday Races 9-11-22'!$AW$11:$AW$20)</f>
        <v>0</v>
      </c>
      <c r="CZ118" s="174">
        <f>SUMIF('Sunday Races 9-11-22'!$B$11:$B$20,$C118,'Sunday Races 9-11-22'!$AX$11:$AX$20)</f>
        <v>0</v>
      </c>
      <c r="DA118" s="174">
        <f>SUMIF('Sunday Races 9-11-22'!$B$11:$B$20,$C118,'Sunday Races 9-11-22'!$AY$11:$AY$20)</f>
        <v>0</v>
      </c>
      <c r="DB118" s="174">
        <f>SUMIF('Sunday Races 10-9-22'!$B$11:$B$21,$C118,'Sunday Races 10-9-22'!$AU$11:$AU$21)</f>
        <v>0</v>
      </c>
      <c r="DC118" s="174">
        <f>SUMIF('Sunday Races 10-9-22'!$B$11:$B$21,$C118,'Sunday Races 10-9-22'!$AV$11:$AV$21)</f>
        <v>0</v>
      </c>
      <c r="DD118" s="174">
        <f>SUMIF('Sunday Races 10-9-22'!$B$11:$B$21,$C118,'Sunday Races 10-9-22'!$AW$11:$AW$21)</f>
        <v>0</v>
      </c>
      <c r="DE118" s="174">
        <f>SUMIF('Sunday Races 10-9-22'!$B$11:$B$21,$C118,'Sunday Races 10-9-22'!$AX$11:$AX$21)</f>
        <v>0</v>
      </c>
      <c r="DF118" s="174">
        <f>SUMIF('Sunday Races 10-9-22'!$B$11:$B$21,$C118,'Sunday Races 10-9-22'!$AY$11:$AY$21)</f>
        <v>0</v>
      </c>
      <c r="DG118" s="174">
        <f>SUMIF('Sunday Races 10-23-22'!$B$11:$B$22,$C118,'Sunday Races 10-23-22'!$AU$11:$AU$22)</f>
        <v>0</v>
      </c>
      <c r="DH118" s="174">
        <f>SUMIF('Sunday Races 10-23-22'!$B$11:$B$22,$C118,'Sunday Races 10-23-22'!$AV$11:$AV$22)</f>
        <v>0</v>
      </c>
      <c r="DI118" s="174">
        <f>SUMIF('Sunday Races 10-23-22'!$B$11:$B$22,$C118,'Sunday Races 10-23-22'!$AW$11:$AW$22)</f>
        <v>0</v>
      </c>
      <c r="DJ118" s="174">
        <f>SUMIF('Sunday Races 10-23-22'!$B$11:$B$22,$C118,'Sunday Races 10-23-22'!$AX$11:$AX$22)</f>
        <v>0</v>
      </c>
      <c r="DK118" s="174">
        <f>SUMIF('Sunday Races 10-23-22'!$B$11:$B$22,$C118,'Sunday Races 10-23-22'!$AY$11:$AY$22)</f>
        <v>0</v>
      </c>
      <c r="DL118" s="175"/>
      <c r="DM118" s="176"/>
      <c r="DN118" s="177">
        <f t="shared" si="108"/>
        <v>0</v>
      </c>
      <c r="DO118" s="177">
        <f t="shared" si="108"/>
        <v>0</v>
      </c>
      <c r="DP118" s="177">
        <f t="shared" si="108"/>
        <v>0</v>
      </c>
      <c r="DQ118" s="177">
        <f t="shared" si="108"/>
        <v>0</v>
      </c>
      <c r="DR118" s="177">
        <f t="shared" si="108"/>
        <v>0</v>
      </c>
      <c r="DS118" s="177">
        <f t="shared" si="108"/>
        <v>0</v>
      </c>
      <c r="DT118" s="177">
        <f t="shared" si="108"/>
        <v>0</v>
      </c>
      <c r="DU118" s="177">
        <f t="shared" si="108"/>
        <v>0</v>
      </c>
      <c r="DV118" s="177">
        <f t="shared" si="108"/>
        <v>0</v>
      </c>
      <c r="DW118" s="177">
        <f t="shared" si="108"/>
        <v>0</v>
      </c>
      <c r="DX118" s="177">
        <f t="shared" si="109"/>
        <v>0</v>
      </c>
      <c r="DY118" s="177">
        <f t="shared" si="109"/>
        <v>0</v>
      </c>
      <c r="DZ118" s="177">
        <f t="shared" si="109"/>
        <v>0</v>
      </c>
      <c r="EA118" s="177">
        <f t="shared" si="109"/>
        <v>0</v>
      </c>
      <c r="EB118" s="177">
        <f t="shared" si="109"/>
        <v>0</v>
      </c>
      <c r="EC118" s="177">
        <f t="shared" si="109"/>
        <v>0</v>
      </c>
      <c r="ED118" s="177">
        <f t="shared" si="109"/>
        <v>0</v>
      </c>
      <c r="EE118" s="177">
        <f t="shared" si="109"/>
        <v>0</v>
      </c>
      <c r="EF118" s="177">
        <f t="shared" si="109"/>
        <v>0</v>
      </c>
      <c r="EG118" s="177">
        <f t="shared" si="109"/>
        <v>0</v>
      </c>
      <c r="EH118" s="177">
        <f t="shared" si="110"/>
        <v>0</v>
      </c>
      <c r="EI118" s="177">
        <f t="shared" si="110"/>
        <v>0</v>
      </c>
      <c r="EJ118" s="177">
        <f t="shared" si="110"/>
        <v>0</v>
      </c>
      <c r="EK118" s="177">
        <f t="shared" si="110"/>
        <v>0</v>
      </c>
      <c r="EL118" s="177">
        <f t="shared" si="110"/>
        <v>0</v>
      </c>
      <c r="EM118" s="177">
        <f t="shared" si="110"/>
        <v>0</v>
      </c>
      <c r="EN118" s="177">
        <f t="shared" si="110"/>
        <v>0</v>
      </c>
      <c r="EO118" s="177">
        <f t="shared" si="110"/>
        <v>0</v>
      </c>
      <c r="EP118" s="177">
        <f t="shared" si="110"/>
        <v>0</v>
      </c>
      <c r="EQ118" s="177">
        <f t="shared" si="110"/>
        <v>0</v>
      </c>
      <c r="ER118" s="177">
        <f t="shared" si="111"/>
        <v>0</v>
      </c>
      <c r="ES118" s="177">
        <f t="shared" si="111"/>
        <v>0</v>
      </c>
      <c r="ET118" s="177">
        <f t="shared" si="111"/>
        <v>0</v>
      </c>
      <c r="EU118" s="177">
        <f t="shared" si="111"/>
        <v>0</v>
      </c>
      <c r="EV118" s="177">
        <f t="shared" si="111"/>
        <v>0</v>
      </c>
      <c r="EW118" s="177">
        <f t="shared" si="111"/>
        <v>0</v>
      </c>
      <c r="EX118" s="177">
        <f t="shared" si="111"/>
        <v>0</v>
      </c>
      <c r="EY118" s="177">
        <f t="shared" si="111"/>
        <v>0</v>
      </c>
      <c r="EZ118" s="177">
        <f t="shared" si="111"/>
        <v>0</v>
      </c>
      <c r="FA118" s="177">
        <f t="shared" si="111"/>
        <v>0</v>
      </c>
      <c r="FB118" s="177">
        <f t="shared" si="112"/>
        <v>0</v>
      </c>
      <c r="FC118" s="177">
        <f t="shared" si="112"/>
        <v>0</v>
      </c>
      <c r="FD118" s="177">
        <f t="shared" si="112"/>
        <v>0</v>
      </c>
      <c r="FE118" s="177">
        <f t="shared" si="112"/>
        <v>0</v>
      </c>
      <c r="FF118" s="177">
        <f t="shared" si="112"/>
        <v>0</v>
      </c>
      <c r="FG118" s="177">
        <f t="shared" si="112"/>
        <v>0</v>
      </c>
      <c r="FH118" s="177">
        <f t="shared" si="112"/>
        <v>0</v>
      </c>
      <c r="FI118" s="177">
        <f t="shared" si="112"/>
        <v>0</v>
      </c>
      <c r="FJ118" s="177">
        <f t="shared" si="112"/>
        <v>0</v>
      </c>
      <c r="FK118" s="177">
        <f t="shared" si="112"/>
        <v>0</v>
      </c>
      <c r="FL118" s="177">
        <f t="shared" si="113"/>
        <v>0</v>
      </c>
      <c r="FM118" s="177">
        <f t="shared" si="113"/>
        <v>0</v>
      </c>
      <c r="FN118" s="177">
        <f t="shared" si="113"/>
        <v>0</v>
      </c>
      <c r="FO118" s="177">
        <f t="shared" si="113"/>
        <v>0</v>
      </c>
      <c r="FP118" s="177">
        <f t="shared" si="113"/>
        <v>0</v>
      </c>
      <c r="FQ118" s="177">
        <f t="shared" si="113"/>
        <v>0</v>
      </c>
      <c r="FR118" s="177">
        <f t="shared" si="113"/>
        <v>0</v>
      </c>
      <c r="FS118" s="177">
        <f t="shared" si="113"/>
        <v>0</v>
      </c>
      <c r="FT118" s="177">
        <f t="shared" si="113"/>
        <v>0</v>
      </c>
      <c r="FU118" s="177">
        <f t="shared" si="113"/>
        <v>0</v>
      </c>
      <c r="FV118" s="177">
        <f t="shared" si="113"/>
        <v>0</v>
      </c>
      <c r="FW118" s="177">
        <f t="shared" si="113"/>
        <v>0</v>
      </c>
      <c r="FX118" s="177">
        <f t="shared" si="113"/>
        <v>0</v>
      </c>
      <c r="FY118" s="177">
        <f t="shared" si="113"/>
        <v>0</v>
      </c>
      <c r="FZ118" s="177">
        <f t="shared" si="113"/>
        <v>0</v>
      </c>
      <c r="GA118" s="177"/>
      <c r="GB118" s="229">
        <f t="shared" si="106"/>
        <v>0</v>
      </c>
      <c r="GC118" s="229">
        <f t="shared" si="107"/>
        <v>0</v>
      </c>
      <c r="GD118" s="174">
        <f>SUMIF('One Day 12-04-21 Scots'!$B$11:$B$24,$C118,'One Day 12-04-21 Scots'!$AU$11:$AU$24)</f>
        <v>0</v>
      </c>
      <c r="GE118" s="174">
        <f>SUMIF('One Day 12-04-21 Scots'!$B$11:$B$24,$C118,'One Day 12-04-21 Scots'!$AV$11:$AV$24)</f>
        <v>0</v>
      </c>
      <c r="GF118" s="174">
        <f>SUMIF('One Day 12-04-21 Scots'!$B$11:$B$24,$C118,'One Day 12-04-21 Scots'!$AW$11:$AW$24)</f>
        <v>0</v>
      </c>
      <c r="GG118" s="174">
        <f>SUMIF('One Day 12-04-21 Scots'!$B$11:$B$24,$C118,'One Day 12-04-21 Scots'!$AX$11:$AX$24)</f>
        <v>0</v>
      </c>
      <c r="GH118" s="174">
        <f>SUMIF('One Day 12-04-21 Scots'!$B$11:$B$24,$C118,'One Day 12-04-21 Scots'!$AY$11:$AY$24)</f>
        <v>0</v>
      </c>
      <c r="GI118" s="174">
        <f>SUMIF('One Day 12-04-21 Thistles'!$B$11:$B$25,$C118,'One Day 12-04-21 Thistles'!$AU$11:$AU$25)</f>
        <v>0</v>
      </c>
      <c r="GJ118" s="174">
        <f>SUMIF('One Day 12-04-21 Thistles'!$B$11:$B$25,$C118,'One Day 12-04-21 Thistles'!$AV$11:$AV$25)</f>
        <v>0</v>
      </c>
      <c r="GK118" s="174">
        <f>SUMIF('One Day 12-04-21 Thistles'!$B$11:$B$25,$C118,'One Day 12-04-21 Thistles'!$AW$11:$AW$25)</f>
        <v>0</v>
      </c>
      <c r="GL118" s="174">
        <f>SUMIF('One Day 12-04-21 Thistles'!$B$11:$B$25,$C118,'One Day 12-04-21 Thistles'!$AX$11:$AX$25)</f>
        <v>0</v>
      </c>
      <c r="GM118" s="174">
        <f>SUMIF('One Day 12-04-21 Thistles'!$B$11:$B$25,$C118,'One Day 12-04-21 Thistles'!$AY$11:$AY$25)</f>
        <v>0</v>
      </c>
      <c r="GN118" s="174">
        <f>SUMIF('Chili One Day 2-12-22 Scots'!$B$11:$B$27,$C118,'Chili One Day 2-12-22 Scots'!$AU$11:$AU$27)</f>
        <v>0</v>
      </c>
      <c r="GO118" s="174">
        <f>SUMIF('Chili One Day 2-12-22 Scots'!$B$11:$B$27,$C118,'Chili One Day 2-12-22 Scots'!$AV$11:$AV$27)</f>
        <v>0</v>
      </c>
      <c r="GP118" s="174">
        <f>SUMIF('Chili One Day 2-12-22 Scots'!$B$11:$B$27,$C118,'Chili One Day 2-12-22 Scots'!$AW$11:$AW$27)</f>
        <v>0</v>
      </c>
      <c r="GQ118" s="174">
        <f>SUMIF('Chili One Day 2-12-22 Scots'!$B$11:$B$27,$C118,'Chili One Day 2-12-22 Scots'!$AX$11:$AX$27)</f>
        <v>0</v>
      </c>
      <c r="GR118" s="174">
        <f>SUMIF('Chili One Day 2-12-22 Scots'!$B$11:$B$27,$C118,'Chili One Day 2-12-22 Scots'!$AY$11:$AY$27)</f>
        <v>0</v>
      </c>
      <c r="GS118" s="174">
        <f>SUMIF('Chili One Day 2-12-22 Thistles'!$B$11:$B$27,$C118,'Chili One Day 2-12-22 Thistles'!$AU$11:$AU$27)</f>
        <v>0</v>
      </c>
      <c r="GT118" s="174">
        <f>SUMIF('Chili One Day 2-12-22 Thistles'!$B$11:$B$27,$C118,'Chili One Day 2-12-22 Thistles'!$AV$11:$AV$27)</f>
        <v>0</v>
      </c>
      <c r="GU118" s="174">
        <f>SUMIF('Chili One Day 2-12-22 Thistles'!$B$11:$B$27,$C118,'Chili One Day 2-12-22 Thistles'!$AW$11:$AW$27)</f>
        <v>0</v>
      </c>
      <c r="GV118" s="174">
        <f>SUMIF('Chili One Day 2-12-22 Thistles'!$B$11:$B$27,$C118,'Chili One Day 2-12-22 Thistles'!$AX$11:$AX$27)</f>
        <v>0</v>
      </c>
      <c r="GW118" s="174">
        <f>SUMIF('Chili One Day 2-12-22 Thistles'!$B$11:$B$27,$C118,'Chili One Day 2-12-22 Thistles'!$AY$11:$AY$27)</f>
        <v>0</v>
      </c>
      <c r="GX118" s="174">
        <f>SUMIF('Ironman One Day 3-5-22 FS'!$B$11:$B$26,$C118,'Ironman One Day 3-5-22 FS'!$AU$11:$AU$26)</f>
        <v>0</v>
      </c>
      <c r="GY118" s="174">
        <f>SUMIF('Ironman One Day 3-5-22 FS'!$B$11:$B$26,$C118,'Ironman One Day 3-5-22 FS'!$AV$11:$AV$26)</f>
        <v>0</v>
      </c>
      <c r="GZ118" s="174">
        <f>SUMIF('Ironman One Day 3-5-22 FS'!$B$11:$B$26,$C118,'Ironman One Day 3-5-22 FS'!$AW$11:$AW$26)</f>
        <v>0</v>
      </c>
      <c r="HA118" s="174">
        <f>SUMIF('Ironman One Day 3-5-22 FS'!$B$11:$B$26,$C118,'Ironman One Day 3-5-22 FS'!$AX$11:$AX$26)</f>
        <v>0</v>
      </c>
      <c r="HB118" s="174">
        <f>SUMIF('Ironman One Day 3-5-22 FS'!$B$11:$B$26,$C118,'Ironman One Day 3-5-22 FS'!$AY$11:$AY$26)</f>
        <v>0</v>
      </c>
      <c r="HC118" s="174">
        <f>SUMIF('Ironman One Day 3-5-22 420'!$B$11:$B$26,$C118,'Ironman One Day 3-5-22 420'!$AU$11:$AU$26)</f>
        <v>0</v>
      </c>
      <c r="HD118" s="174">
        <f>SUMIF('Ironman One Day 3-5-22 420'!$B$11:$B$26,$C118,'Ironman One Day 3-5-22 420'!$AV$11:$AV$26)</f>
        <v>0</v>
      </c>
      <c r="HE118" s="174">
        <f>SUMIF('Ironman One Day 3-5-22 420'!$B$11:$B$26,$C118,'Ironman One Day 3-5-22 420'!$AW$11:$AW$26)</f>
        <v>0</v>
      </c>
      <c r="HF118" s="174">
        <f>SUMIF('Ironman One Day 3-5-22 420'!$B$11:$B$26,$C118,'Ironman One Day 3-5-22 420'!$AX$11:$AX$26)</f>
        <v>0</v>
      </c>
      <c r="HG118" s="174">
        <f>SUMIF('Ironman One Day 3-5-22 420'!$B$11:$B$26,$C118,'Ironman One Day 3-5-22 420'!$AY$11:$AY$26)</f>
        <v>0</v>
      </c>
      <c r="HH118" s="174">
        <f>SUMIF('Easter One Day 4-16-22 FS'!$B$11:$B$25,$C118,'Easter One Day 4-16-22 FS'!$AU$11:$AU$25)</f>
        <v>0</v>
      </c>
      <c r="HI118" s="174">
        <f>SUMIF('Easter One Day 4-16-22 FS'!$B$11:$B$25,$C118,'Easter One Day 4-16-22 FS'!$AV$11:$AV$25)</f>
        <v>0</v>
      </c>
      <c r="HJ118" s="174">
        <f>SUMIF('Easter One Day 4-16-22 FS'!$B$11:$B$25,$C118,'Easter One Day 4-16-22 FS'!$AW$11:$AW$25)</f>
        <v>0</v>
      </c>
      <c r="HK118" s="174">
        <f>SUMIF('Easter One Day 4-16-22 FS'!$B$11:$B$25,$C118,'Easter One Day 4-16-22 FS'!$AX$11:$AX$25)</f>
        <v>0</v>
      </c>
      <c r="HL118" s="174">
        <f>SUMIF('Easter One Day 4-16-22 FS'!$B$11:$B$25,$C118,'Easter One Day 4-16-22 FS'!$AY$11:$AY$25)</f>
        <v>0</v>
      </c>
      <c r="HM118" s="174">
        <f>SUMIF('Easter One Day 4-16-22 TH'!$B$11:$B$25,$C118,'Easter One Day 4-16-22 TH'!$AU$11:$AU$25)</f>
        <v>0</v>
      </c>
      <c r="HN118" s="174">
        <f>SUMIF('Easter One Day 4-16-22 TH'!$B$11:$B$25,$C118,'Easter One Day 4-16-22 TH'!$AV$11:$AV$25)</f>
        <v>0</v>
      </c>
      <c r="HO118" s="174">
        <f>SUMIF('Easter One Day 4-16-22 TH'!$B$11:$B$25,$C118,'Easter One Day 4-16-22 TH'!$AW$11:$AW$25)</f>
        <v>0</v>
      </c>
      <c r="HP118" s="174">
        <f>SUMIF('Easter One Day 4-16-22 TH'!$B$11:$B$25,$C118,'Easter One Day 4-16-22 TH'!$AX$11:$AX$25)</f>
        <v>0</v>
      </c>
      <c r="HQ118" s="174">
        <f>SUMIF('Easter One Day 4-16-22 TH'!$B$11:$B$25,$C118,'Easter One Day 4-16-22 TH'!$AY$11:$AY$25)</f>
        <v>0</v>
      </c>
      <c r="HR118" s="174">
        <f>SUMIF('Long Distance Race 5-7-22'!$B$11:$B$25,$C118,'Long Distance Race 5-7-22'!$AU$11:$AU$25)</f>
        <v>0</v>
      </c>
      <c r="HS118" s="174">
        <f>SUMIF('Long Distance Race 5-7-22'!$B$11:$B$18,$C118,'Long Distance Race 5-7-22'!$AV$11:$AV$18)</f>
        <v>0</v>
      </c>
      <c r="HT118" s="174">
        <f>SUMIF('Long Distance Race 5-7-22'!$B$11:$B$18,$C118,'Long Distance Race 5-7-22'!$AW$11:$AW$18)</f>
        <v>0</v>
      </c>
      <c r="HU118" s="174">
        <f>SUMIF('Long Distance Race 5-7-22'!$B$11:$B$18,$C118,'Long Distance Race 5-7-22'!$AX$11:$AX$18)</f>
        <v>0</v>
      </c>
      <c r="HV118" s="174">
        <f>SUMIF('Long Distance Race 5-7-22'!$B$11:$B$18,$C118,'Long Distance Race 5-7-22'!$AY$11:$AY$18)</f>
        <v>0</v>
      </c>
      <c r="HW118" s="174">
        <f>SUMIF('Memorial Day Regatta 5-28-22 Op'!$B$11:$B$25,$C118,'Memorial Day Regatta 5-28-22 Op'!$AU$11:$AU$25)</f>
        <v>0</v>
      </c>
      <c r="HX118" s="174">
        <f>SUMIF('Memorial Day Regatta 5-28-22 Op'!$B$11:$B$18,$C118,'Memorial Day Regatta 5-28-22 Op'!$AV$11:$AV$18)</f>
        <v>0</v>
      </c>
      <c r="HY118" s="174">
        <f>SUMIF('Memorial Day Regatta 5-28-22 Op'!$B$11:$B$18,$C118,'Memorial Day Regatta 5-28-22 Op'!$AW$11:$AW$18)</f>
        <v>0</v>
      </c>
      <c r="HZ118" s="174">
        <f>SUMIF('Memorial Day Regatta 5-28-22 Op'!$B$11:$B$18,$C118,'Memorial Day Regatta 5-28-22 Op'!$AX$11:$AX$18)</f>
        <v>0</v>
      </c>
      <c r="IA118" s="174">
        <f>SUMIF('Memorial Day Regatta 5-28-22 Op'!$B$11:$B$18,$C118,'Memorial Day Regatta 5-28-22 Op'!$AY$11:$AY$18)</f>
        <v>0</v>
      </c>
      <c r="IB118" s="174">
        <f>SUMIF('Caldwell Cup 6-25-22 TH'!$B$11:$B$25,$C118,'Caldwell Cup 6-25-22 TH'!$AU$11:$AU$25)</f>
        <v>0</v>
      </c>
      <c r="IC118" s="174">
        <f>SUMIF('Caldwell Cup 6-25-22 TH'!$B$11:$B$25,$C118,'Caldwell Cup 6-25-22 TH'!$AV$11:$AV$25)</f>
        <v>0</v>
      </c>
      <c r="ID118" s="174">
        <f>SUMIF('Caldwell Cup 6-25-22 TH'!$B$11:$B$25,$C118,'Caldwell Cup 6-25-22 TH'!$AW$11:$AW$25)</f>
        <v>0</v>
      </c>
      <c r="IE118" s="174">
        <f>SUMIF('Caldwell Cup 6-25-22 TH'!$B$11:$B$25,$C118,'Caldwell Cup 6-25-22 TH'!$AX$11:$AX$25)</f>
        <v>0</v>
      </c>
      <c r="IF118" s="174">
        <f>SUMIF('Caldwell Cup 6-25-22 TH'!$B$11:$B$25,$C118,'Caldwell Cup 6-25-22 TH'!$AY$11:$AY$25)</f>
        <v>0</v>
      </c>
      <c r="IG118" s="174">
        <f>SUMIF('Caldwell Cup 6-25-22 FS'!$B$11:$B$21,$C118,'Caldwell Cup 6-25-22 FS'!$AU$11:$AU$21)</f>
        <v>0</v>
      </c>
      <c r="IH118" s="174">
        <f>SUMIF('Caldwell Cup 6-25-22 FS'!$B$11:$B$21,$C118,'Caldwell Cup 6-25-22 FS'!$AV$11:$AV$21)</f>
        <v>0</v>
      </c>
      <c r="II118" s="174">
        <f>SUMIF('Caldwell Cup 6-25-22 FS'!$B$11:$B$21,$C118,'Caldwell Cup 6-25-22 FS'!$AW$11:$AW$21)</f>
        <v>0</v>
      </c>
      <c r="IJ118" s="174">
        <f>SUMIF('Caldwell Cup 6-25-22 FS'!$B$11:$B$21,$C118,'Caldwell Cup 6-25-22 FS'!$AX$11:$AX$21)</f>
        <v>0</v>
      </c>
      <c r="IK118" s="174">
        <f>SUMIF('Caldwell Cup 6-25-22 FS'!$B$11:$B$21,$C118,'Caldwell Cup 6-25-22 FS'!$AY$11:$AY$21)</f>
        <v>0</v>
      </c>
      <c r="IL118" s="174">
        <f>SUMIF('Caldwell Cup 6-25-22 Lasers'!$B$11:$B$23,$C118,'Caldwell Cup 6-25-22 Lasers'!$AU$11:$AU$23)</f>
        <v>0</v>
      </c>
      <c r="IM118" s="174">
        <f>SUMIF('Caldwell Cup 6-25-22 Lasers'!$B$11:$B$23,$C118,'Caldwell Cup 6-25-22 Lasers'!$AV$11:$AV$23)</f>
        <v>0</v>
      </c>
      <c r="IN118" s="174">
        <f>SUMIF('Caldwell Cup 6-25-22 Lasers'!$B$11:$B$23,$C118,'Caldwell Cup 6-25-22 Lasers'!$AW$11:$AW$23)</f>
        <v>0</v>
      </c>
      <c r="IO118" s="174">
        <f>SUMIF('Caldwell Cup 6-25-22 Lasers'!$B$11:$B$23,$C118,'Caldwell Cup 6-25-22 Lasers'!$AX$11:$AX$23)</f>
        <v>0</v>
      </c>
      <c r="IP118" s="174">
        <f>SUMIF('Caldwell Cup 6-25-22 Lasers'!$B$11:$B$23,$C118,'Caldwell Cup 6-25-22 Lasers'!$AY$11:$AY$23)</f>
        <v>0</v>
      </c>
      <c r="IQ118" s="174">
        <f>SUMIF('Labor Day Regatta 9-3-22 FS'!$B$11:$B$30,$C118,'Labor Day Regatta 9-3-22 FS'!$AU$11:$AU$30)</f>
        <v>0</v>
      </c>
      <c r="IR118" s="174">
        <f>SUMIF('Labor Day Regatta 9-3-22 FS'!$B$11:$B$30,$C118,'Labor Day Regatta 9-3-22 FS'!$AV$11:$AV$30)</f>
        <v>0</v>
      </c>
      <c r="IS118" s="174">
        <f>SUMIF('Labor Day Regatta 9-3-22 FS'!$B$11:$B$30,$C118,'Labor Day Regatta 9-3-22 FS'!$AW$11:$AW$30)</f>
        <v>0</v>
      </c>
      <c r="IT118" s="174">
        <f>SUMIF('Labor Day Regatta 9-3-22 FS'!$B$11:$B$30,$C118,'Labor Day Regatta 9-3-22 FS'!$AX$11:$AX$30)</f>
        <v>0</v>
      </c>
      <c r="IU118" s="174">
        <f>SUMIF('Labor Day Regatta 9-3-22 FS'!$B$11:$B$30,$C118,'Labor Day Regatta 9-3-22 FS'!$AY$11:$AY$30)</f>
        <v>0</v>
      </c>
      <c r="IV118" s="174">
        <f>SUMIF('2022-09-17 Leukemia Cup FS'!$B$11:$B$26,$C118,'2022-09-17 Leukemia Cup FS'!$AU$11:$AU$26)</f>
        <v>0</v>
      </c>
      <c r="IW118" s="174">
        <f>SUMIF('2022-09-17 Leukemia Cup FS'!$B$11:$B$26,$C118,'2022-09-17 Leukemia Cup FS'!$AV$11:$AV$26)</f>
        <v>0</v>
      </c>
      <c r="IX118" s="174">
        <f>SUMIF('2022-09-17 Leukemia Cup FS'!$B$11:$B$26,$C118,'2022-09-17 Leukemia Cup FS'!$AW$11:$AW$26)</f>
        <v>0</v>
      </c>
      <c r="IY118" s="174">
        <f>SUMIF('2022-09-17 Leukemia Cup FS'!$B$11:$B$26,$C118,'2022-09-17 Leukemia Cup FS'!$AX$11:$AX$26)</f>
        <v>0</v>
      </c>
      <c r="IZ118" s="174">
        <f>SUMIF('2022-09-17 Leukemia Cup FS'!$B$11:$B$26,$C118,'2022-09-17 Leukemia Cup FS'!$AY$11:$AY$26)</f>
        <v>0</v>
      </c>
      <c r="JA118" s="174">
        <f>SUMIF('2022-09-17 Leukemia Cup TH'!$B$11:$B$28,$C118,'2022-09-17 Leukemia Cup TH'!$AU$11:$AU$28)</f>
        <v>0</v>
      </c>
      <c r="JB118" s="174">
        <f>SUMIF('2022-09-17 Leukemia Cup TH'!$B$11:$B$28,$C118,'2022-09-17 Leukemia Cup TH'!$AV$11:$AV$28)</f>
        <v>0</v>
      </c>
      <c r="JC118" s="174">
        <f>SUMIF('2022-09-17 Leukemia Cup TH'!$B$11:$B$28,$C118,'2022-09-17 Leukemia Cup TH'!$AW$11:$AW$28)</f>
        <v>0</v>
      </c>
      <c r="JD118" s="174">
        <f>SUMIF('2022-09-17 Leukemia Cup TH'!$B$11:$B$28,$C118,'2022-09-17 Leukemia Cup TH'!$AX$11:$AX$28)</f>
        <v>0</v>
      </c>
      <c r="JE118" s="174">
        <f>SUMIF('2022-09-17 Leukemia Cup TH'!$B$11:$B$28,$C118,'2022-09-17 Leukemia Cup TH'!$AY$11:$AY$28)</f>
        <v>0</v>
      </c>
      <c r="JF118" s="174">
        <f>SUMIF('Smith-Berry LDR 9-24-22'!$B$11:$B$30,$C118,'Smith-Berry LDR 9-24-22'!$AU$11:$AU$30)</f>
        <v>0</v>
      </c>
      <c r="JG118" s="174">
        <f>SUMIF('Smith-Berry LDR 9-24-22'!$B$11:$B$30,$C118,'Smith-Berry LDR 9-24-22'!$AV$11:$AV$30)</f>
        <v>0</v>
      </c>
      <c r="JH118" s="174">
        <f>SUMIF('Smith-Berry LDR 9-24-22'!$B$11:$B$30,$C118,'Smith-Berry LDR 9-24-22'!$AW$11:$AW$30)</f>
        <v>0</v>
      </c>
      <c r="JI118" s="174">
        <f>SUMIF('Smith-Berry LDR 9-24-22'!$B$11:$B$30,$C118,'Smith-Berry LDR 9-24-22'!$AX$11:$AX$30)</f>
        <v>0</v>
      </c>
      <c r="JJ118" s="174">
        <f>SUMIF('Smith-Berry LDR 9-24-22'!$B$11:$B$30,$C118,'Smith-Berry LDR 9-24-22'!$AY$11:$AY$30)</f>
        <v>0</v>
      </c>
      <c r="JK118" s="174">
        <f>SUMIF('Great Scot 10-1-22 Cham'!$B$11:$B$38,$C118,'Great Scot 10-1-22 Cham'!$AU$11:$AU$38)</f>
        <v>0</v>
      </c>
      <c r="JL118" s="174">
        <f>SUMIF('Great Scot 10-1-22 Cham'!$B$11:$B$38,$C118,'Great Scot 10-1-22 Cham'!$AV$11:$AV$38)</f>
        <v>0</v>
      </c>
      <c r="JM118" s="174">
        <f>SUMIF('Great Scot 10-1-22 Cham'!$B$11:$B$38,$C118,'Great Scot 10-1-22 Cham'!$AW$11:$AW$38)</f>
        <v>0</v>
      </c>
      <c r="JN118" s="174">
        <f>SUMIF('Great Scot 10-1-22 Cham'!$B$11:$B$38,$C118,'Great Scot 10-1-22 Cham'!$AX$11:$AX$38)</f>
        <v>0</v>
      </c>
      <c r="JO118" s="174">
        <f>SUMIF('Great Scot 10-1-22 Cham'!$B$11:$B$38,$C118,'Great Scot 10-1-22 Cham'!$AY$11:$AY$38)</f>
        <v>0</v>
      </c>
      <c r="JP118" s="174">
        <f>SUMIF('Great Scot 10-1-22 Chal'!$B$11:$B$28,$C118,'Great Scot 10-1-22 Chal'!$AU$11:$AU$28)</f>
        <v>0</v>
      </c>
      <c r="JQ118" s="174">
        <f>SUMIF('Great Scot 10-1-22 Chal'!$B$11:$B$28,$C118,'Great Scot 10-1-22 Chal'!$AV$11:$AV$28)</f>
        <v>0</v>
      </c>
      <c r="JR118" s="174">
        <f>SUMIF('Great Scot 10-1-22 Chal'!$B$11:$B$28,$C118,'Great Scot 10-1-22 Chal'!$AW$11:$AW$28)</f>
        <v>0</v>
      </c>
      <c r="JS118" s="174">
        <f>SUMIF('Great Scot 10-1-22 Chal'!$B$11:$B$28,$C118,'Great Scot 10-1-22 Chal'!$AX$11:$AX$28)</f>
        <v>0</v>
      </c>
      <c r="JT118" s="174">
        <f>SUMIF('Great Scot 10-1-22 Chal'!$B$11:$B$28,$C118,'Great Scot 10-1-22 Chal'!$AY$11:$AY$28)</f>
        <v>0</v>
      </c>
      <c r="JU118" s="174">
        <f>SUMIF('Great Pumpkin Regatta 10-15-22'!$B$11:$B$54,$C118,'Great Pumpkin Regatta 10-15-22'!$AU$11:$AU$54)</f>
        <v>0</v>
      </c>
      <c r="JV118" s="174">
        <f>SUMIF('Great Pumpkin Regatta 10-15-22'!$B$11:$B$54,$C118,'Great Pumpkin Regatta 10-15-22'!$AV$11:$AV$54)</f>
        <v>0</v>
      </c>
      <c r="JW118" s="174">
        <f>SUMIF('Great Pumpkin Regatta 10-15-22'!$B$11:$B$54,$C118,'Great Pumpkin Regatta 10-15-22'!$AW$11:$AW$54)</f>
        <v>0</v>
      </c>
      <c r="JX118" s="174">
        <f>SUMIF('Great Pumpkin Regatta 10-15-22'!$B$11:$B$54,$C118,'Great Pumpkin Regatta 10-15-22'!$AX$11:$AX$54)</f>
        <v>0</v>
      </c>
      <c r="JY118" s="174">
        <f>SUMIF('Great Pumpkin Regatta 10-15-22'!$B$11:$B$54,$C118,'Great Pumpkin Regatta 10-15-22'!$AY$11:$AY$54)</f>
        <v>0</v>
      </c>
      <c r="JZ118" s="174">
        <f>SUMIF('One Day Regatta 10-29-22 FS'!$B$11:$B$19,$C118,'One Day Regatta 10-29-22 FS'!$AU$11:$AU$19)</f>
        <v>0</v>
      </c>
      <c r="KA118" s="174">
        <f>SUMIF('One Day Regatta 10-29-22 FS'!$B$11:$B$19,$C118,'One Day Regatta 10-29-22 FS'!$AV$11:$AV$19)</f>
        <v>0</v>
      </c>
      <c r="KB118" s="174">
        <f>SUMIF('One Day Regatta 10-29-22 FS'!$B$11:$B$19,$C118,'One Day Regatta 10-29-22 FS'!$AW$11:$AW$19)</f>
        <v>0</v>
      </c>
      <c r="KC118" s="174">
        <f>SUMIF('One Day Regatta 10-29-22 FS'!$B$11:$B$19,$C118,'One Day Regatta 10-29-22 FS'!$AX$11:$AX$19)</f>
        <v>0</v>
      </c>
      <c r="KD118" s="174">
        <f>SUMIF('One Day Regatta 10-29-22 FS'!$B$11:$B$19,$C118,'One Day Regatta 10-29-22 FS'!$AY$11:$AY$19)</f>
        <v>0</v>
      </c>
    </row>
    <row r="119" spans="1:290" ht="15" customHeight="1" x14ac:dyDescent="0.2">
      <c r="A119" s="400" t="s">
        <v>1369</v>
      </c>
      <c r="B119" s="134">
        <f t="shared" si="69"/>
        <v>36</v>
      </c>
      <c r="C119" s="170" t="s">
        <v>284</v>
      </c>
      <c r="D119" s="171">
        <f t="shared" si="101"/>
        <v>0</v>
      </c>
      <c r="E119" s="172">
        <f t="shared" si="102"/>
        <v>0</v>
      </c>
      <c r="F119" s="171">
        <f t="shared" si="103"/>
        <v>0</v>
      </c>
      <c r="G119" s="171">
        <v>0</v>
      </c>
      <c r="H119" s="171">
        <f t="shared" si="104"/>
        <v>0</v>
      </c>
      <c r="I119" s="173">
        <f t="shared" si="105"/>
        <v>0</v>
      </c>
      <c r="J119" s="173"/>
      <c r="K119" s="174">
        <f>SUMIF('Saturday Race 11-06-21'!$B$11:$B$21,$C119,'Saturday Race 11-06-21'!$AU$11:$AU$21)</f>
        <v>0</v>
      </c>
      <c r="L119" s="174">
        <f>SUMIF('Saturday Race 11-06-21'!$B$11:$B$21,$C119,'Saturday Race 11-06-21'!$AV$11:$AV$21)</f>
        <v>0</v>
      </c>
      <c r="M119" s="174">
        <f>SUMIF('Saturday Race 11-06-21'!$B$11:$B$21,$C119,'Saturday Race 11-06-21'!$AW$11:$AW$21)</f>
        <v>0</v>
      </c>
      <c r="N119" s="174">
        <f>SUMIF('Saturday Race 11-06-21'!$B$11:$B$21,$C119,'Saturday Race 11-06-21'!$AX$11:$AX$21)</f>
        <v>0</v>
      </c>
      <c r="O119" s="174">
        <f>SUMIF('Saturday Race 11-06-21'!$B$11:$B$21,$C119,'Saturday Race 11-06-21'!$AY$11:$AY$21)</f>
        <v>0</v>
      </c>
      <c r="P119" s="174">
        <f>SUMIF('Saturday Race 11-20-21'!$B$11:$B$20,$C119,'Saturday Race 11-20-21'!$AU$11:$AU$20)</f>
        <v>0</v>
      </c>
      <c r="Q119" s="174">
        <f>SUMIF('Saturday Race 11-20-21'!$B$11:$B$20,$C119,'Saturday Race 11-20-21'!$AV$11:$AV$20)</f>
        <v>0</v>
      </c>
      <c r="R119" s="174">
        <f>SUMIF('Saturday Race 11-20-21'!$B$11:$B$20,$C119,'Saturday Race 11-20-21'!$AW$11:$AW$20)</f>
        <v>0</v>
      </c>
      <c r="S119" s="174">
        <f>SUMIF('Saturday Race 11-20-21'!$B$11:$B$20,$C119,'Saturday Race 11-20-21'!$AX$11:$AX$20)</f>
        <v>0</v>
      </c>
      <c r="T119" s="174">
        <f>SUMIF('Saturday Race 11-20-21'!$B$11:$B$20,$C119,'Saturday Race 11-20-21'!$AY$11:$AY$20)</f>
        <v>0</v>
      </c>
      <c r="U119" s="174">
        <f>SUMIF('Saturday Race 1-08-22'!$B$11:$B$20,$C119,'Saturday Race 1-08-22'!$AU$11:$AU$20)</f>
        <v>0</v>
      </c>
      <c r="V119" s="174">
        <f>SUMIF('Saturday Race 1-08-22'!$B$11:$B$20,$C119,'Saturday Race 1-08-22'!$AV$11:$AV$20)</f>
        <v>0</v>
      </c>
      <c r="W119" s="174">
        <f>SUMIF('Saturday Race 1-08-22'!$B$11:$B$20,$C119,'Saturday Race 1-08-22'!$AW$11:$AW$20)</f>
        <v>0</v>
      </c>
      <c r="X119" s="174">
        <f>SUMIF('Saturday Race 1-08-22'!$B$11:$B$20,$C119,'Saturday Race 1-08-22'!$AX$11:$AX$20)</f>
        <v>0</v>
      </c>
      <c r="Y119" s="174">
        <f>SUMIF('Saturday Race 1-08-22'!$B$11:$B$20,$C119,'Saturday Race 1-08-22'!$AY$11:$AY$20)</f>
        <v>0</v>
      </c>
      <c r="Z119" s="174">
        <f>SUMIF('Saturday Race 1-22-22'!$B$11:$B$20,$C119,'Saturday Race 1-22-22'!$AU$11:$AU$20)</f>
        <v>0</v>
      </c>
      <c r="AA119" s="174">
        <f>SUMIF('Saturday Race 1-22-22'!$B$11:$B$20,$C119,'Saturday Race 1-22-22'!$AV$11:$AV$20)</f>
        <v>0</v>
      </c>
      <c r="AB119" s="174">
        <f>SUMIF('Saturday Race 1-22-22'!$B$11:$B$20,$C119,'Saturday Race 1-22-22'!$AW$11:$AW$20)</f>
        <v>0</v>
      </c>
      <c r="AC119" s="174">
        <f>SUMIF('Saturday Race 1-22-22'!$B$11:$B$20,$C119,'Saturday Race 1-22-22'!$AX$11:$AX$20)</f>
        <v>0</v>
      </c>
      <c r="AD119" s="174">
        <f>SUMIF('Saturday Race 1-22-22'!$B$11:$B$20,$C119,'Saturday Race 1-22-22'!$AY$11:$AY$20)</f>
        <v>0</v>
      </c>
      <c r="AE119" s="174">
        <f>SUMIF('Sunday Race 2-6-22'!$B$11:$B$20,$C119,'Sunday Race 2-6-22'!$AU$11:$AU$20)</f>
        <v>0</v>
      </c>
      <c r="AF119" s="174">
        <f>SUMIF('Sunday Race 2-6-22'!$B$11:$B$20,$C119,'Sunday Race 2-6-22'!$AV$11:$AV$20)</f>
        <v>0</v>
      </c>
      <c r="AG119" s="174">
        <f>SUMIF('Sunday Race 2-6-22'!$B$11:$B$20,$C119,'Sunday Race 2-6-22'!$AW$11:$AW$20)</f>
        <v>0</v>
      </c>
      <c r="AH119" s="174">
        <f>SUMIF('Sunday Race 2-6-22'!$B$11:$B$20,$C119,'Sunday Race 2-6-22'!$AX$11:$AX$20)</f>
        <v>0</v>
      </c>
      <c r="AI119" s="174">
        <f>SUMIF('Sunday Race 2-6-22'!$B$11:$B$20,$C119,'Sunday Race 2-6-22'!$AY$11:$AY$20)</f>
        <v>0</v>
      </c>
      <c r="AJ119" s="174">
        <f>SUMIF('Sunday Race 2-20-22'!$B$11:$B$26,$C119,'Sunday Race 2-20-22'!$AU$11:$AU$26)</f>
        <v>0</v>
      </c>
      <c r="AK119" s="174">
        <f>SUMIF('Sunday Race 2-20-22'!$B$11:$B$26,$C119,'Sunday Race 2-20-22'!$AV$11:$AV$26)</f>
        <v>0</v>
      </c>
      <c r="AL119" s="174">
        <f>SUMIF('Sunday Race 2-20-22'!$B$11:$B$26,$C119,'Sunday Race 2-20-22'!$AW$11:$AW$26)</f>
        <v>0</v>
      </c>
      <c r="AM119" s="174">
        <f>SUMIF('Sunday Race 2-20-22'!$B$11:$B$26,$C119,'Sunday Race 2-20-22'!$AX$11:$AX$26)</f>
        <v>0</v>
      </c>
      <c r="AN119" s="174">
        <f>SUMIF('Sunday Race 2-20-22'!$B$11:$B$26,$C119,'Sunday Race 2-20-22'!$AY$11:$AY$26)</f>
        <v>0</v>
      </c>
      <c r="AO119" s="174">
        <f>SUMIF('Sunday Race 2-27-22'!$B$11:$B$20,$C119,'Sunday Race 2-27-22'!$AU$11:$AU$20)</f>
        <v>0</v>
      </c>
      <c r="AP119" s="174">
        <f>SUMIF('Sunday Race 2-27-22'!$B$11:$B$20,$C119,'Sunday Race 2-27-22'!$AV$11:$AV$20)</f>
        <v>0</v>
      </c>
      <c r="AQ119" s="174">
        <f>SUMIF('Sunday Race 2-27-22'!$B$11:$B$20,$C119,'Sunday Race 2-27-22'!$AW$11:$AW$20)</f>
        <v>0</v>
      </c>
      <c r="AR119" s="174">
        <f>SUMIF('Sunday Race 2-27-22'!$B$11:$B$20,$C119,'Sunday Race 2-27-22'!$AX$11:$AX$20)</f>
        <v>0</v>
      </c>
      <c r="AS119" s="174">
        <f>SUMIF('Sunday Race 2-27-22'!$B$11:$B$20,$C119,'Sunday Race 2-27-22'!$AY$11:$AY$20)</f>
        <v>0</v>
      </c>
      <c r="AT119" s="174">
        <f>SUMIF('Sunday Race 3-13-22'!$B$11:$B$25,$C119,'Sunday Race 3-13-22'!$AU$11:$AU$25)</f>
        <v>0</v>
      </c>
      <c r="AU119" s="174">
        <f>SUMIF('Sunday Race 3-13-22'!$B$11:$B$25,$C119,'Sunday Race 3-13-22'!$AV$11:$AV$25)</f>
        <v>0</v>
      </c>
      <c r="AV119" s="174">
        <f>SUMIF('Sunday Race 3-13-22'!$B$11:$B$25,$C119,'Sunday Race 3-13-22'!$AW$11:$AW$25)</f>
        <v>0</v>
      </c>
      <c r="AW119" s="174">
        <f>SUMIF('Sunday Race 3-13-22'!$B$11:$B$25,$C119,'Sunday Race 3-13-22'!$AX$11:$AX$25)</f>
        <v>0</v>
      </c>
      <c r="AX119" s="174">
        <f>SUMIF('Sunday Race 3-13-22'!$B$11:$B$25,$C119,'Sunday Race 3-13-22'!$AY$11:$AY$25)</f>
        <v>0</v>
      </c>
      <c r="AY119" s="174">
        <f>SUMIF('Saturday Race 3-19-22'!$B$11:$B$15,$C119,'Saturday Race 3-19-22'!$AU$11:$AU$15)</f>
        <v>0</v>
      </c>
      <c r="AZ119" s="174">
        <f>SUMIF('Saturday Race 3-19-22'!$B$11:$B$15,$C119,'Saturday Race 3-19-22'!$AV$11:$AV$15)</f>
        <v>0</v>
      </c>
      <c r="BA119" s="174">
        <f>SUMIF('Saturday Race 3-19-22'!$B$11:$B$15,$C119,'Saturday Race 3-19-22'!$AW$11:$AW$15)</f>
        <v>0</v>
      </c>
      <c r="BB119" s="174">
        <f>SUMIF('Saturday Race 3-19-22'!$B$11:$B$15,$C119,'Saturday Race 3-19-22'!$AX$11:$AX$15)</f>
        <v>0</v>
      </c>
      <c r="BC119" s="174">
        <f>SUMIF('Saturday Race 3-19-22'!$B$11:$B$15,$C119,'Saturday Race 3-19-22'!$AY$11:$AY$15)</f>
        <v>0</v>
      </c>
      <c r="BD119" s="174">
        <f>SUMIF('Sunday Races 4-10-22'!$B$11:$B$26,$C119,'Sunday Races 4-10-22'!$AU$11:$AU$26)</f>
        <v>0</v>
      </c>
      <c r="BE119" s="174">
        <f>SUMIF('Sunday Races 4-10-22'!$B$11:$B$26,$C119,'Sunday Races 4-10-22'!$AV$11:$AV$26)</f>
        <v>0</v>
      </c>
      <c r="BF119" s="174">
        <f>SUMIF('Sunday Races 4-10-22'!$B$11:$B$26,$C119,'Sunday Races 4-10-22'!$AW$11:$AW$26)</f>
        <v>0</v>
      </c>
      <c r="BG119" s="174">
        <f>SUMIF('Sunday Races 4-10-22'!$B$11:$B$26,$C119,'Sunday Races 4-10-22'!$AX$11:$AX$26)</f>
        <v>0</v>
      </c>
      <c r="BH119" s="174">
        <f>SUMIF('Sunday Races 4-10-22'!$B$11:$B$26,$C119,'Sunday Races 4-10-22'!$AY$11:$AY$26)</f>
        <v>0</v>
      </c>
      <c r="BI119" s="174">
        <f>SUMIF('Sunday Races 5-1-22'!$B$11:$B$28,$C119,'Sunday Races 5-1-22'!$AU$11:$AU$28)</f>
        <v>0</v>
      </c>
      <c r="BJ119" s="174">
        <f>SUMIF('Sunday Races 5-1-22'!$B$11:$B$28,$C119,'Sunday Races 5-1-22'!$AV$11:$AV$28)</f>
        <v>0</v>
      </c>
      <c r="BK119" s="174">
        <f>SUMIF('Sunday Races 5-1-22'!$B$11:$B$28,$C119,'Sunday Races 5-1-22'!$AW$11:$AW$28)</f>
        <v>0</v>
      </c>
      <c r="BL119" s="174">
        <f>SUMIF('Sunday Races 5-1-22'!$B$11:$B$28,$C119,'Sunday Races 5-1-22'!$AX$11:$AX$28)</f>
        <v>0</v>
      </c>
      <c r="BM119" s="174">
        <f>SUMIF('Sunday Races 5-1-22'!$B$11:$B$28,$C119,'Sunday Races 5-1-22'!$AY$11:$AY$28)</f>
        <v>0</v>
      </c>
      <c r="BN119" s="174">
        <f>SUMIF('Sunday Races 6-5-22'!$B$11:$B$28,$C119,'Sunday Races 6-5-22'!$AU$11:$AU$28)</f>
        <v>0</v>
      </c>
      <c r="BO119" s="174">
        <f>SUMIF('Sunday Races 6-5-22'!$B$11:$B$28,$C119,'Sunday Races 6-5-22'!$AV$11:$AV$28)</f>
        <v>0</v>
      </c>
      <c r="BP119" s="174">
        <f>SUMIF('Sunday Races 6-5-22'!$B$11:$B$28,$C119,'Sunday Races 6-5-22'!$AW$11:$AW$28)</f>
        <v>0</v>
      </c>
      <c r="BQ119" s="174">
        <f>SUMIF('Sunday Races 6-5-22'!$B$11:$B$28,$C119,'Sunday Races 6-5-22'!$AX$11:$AX$28)</f>
        <v>0</v>
      </c>
      <c r="BR119" s="174">
        <f>SUMIF('Sunday Races 6-5-22'!$B$11:$B$28,$C119,'Sunday Races 6-5-22'!$AY$11:$AY$28)</f>
        <v>0</v>
      </c>
      <c r="BS119" s="174">
        <f>SUMIF('Sunday Races 6-12-22'!$B$11:$B$24,$C119,'Sunday Races 6-12-22'!$AU$11:$AU$24)</f>
        <v>0</v>
      </c>
      <c r="BT119" s="174">
        <f>SUMIF('Sunday Races 6-12-22'!$B$11:$B$24,$C119,'Sunday Races 6-12-22'!$AV$11:$AV$24)</f>
        <v>0</v>
      </c>
      <c r="BU119" s="174">
        <f>SUMIF('Sunday Races 6-12-22'!$B$11:$B$24,$C119,'Sunday Races 6-12-22'!$AW$11:$AW$24)</f>
        <v>0</v>
      </c>
      <c r="BV119" s="174">
        <f>SUMIF('Sunday Races 6-12-22'!$B$11:$B$24,$C119,'Sunday Races 6-12-22'!$AX$11:$AX$24)</f>
        <v>0</v>
      </c>
      <c r="BW119" s="174">
        <f>SUMIF('Sunday Races 6-12-22'!$B$11:$B$24,$C119,'Sunday Races 6-12-22'!$AY$11:$AY$24)</f>
        <v>0</v>
      </c>
      <c r="BX119" s="174">
        <f>SUMIF('Saturday Races 6-18-22'!$B$11:$B$24,$C119,'Saturday Races 6-18-22'!$AU$11:$AU$24)</f>
        <v>0</v>
      </c>
      <c r="BY119" s="174">
        <f>SUMIF('Saturday Races 6-18-22'!$B$11:$B$24,$C119,'Saturday Races 6-18-22'!$AV$11:$AV$24)</f>
        <v>0</v>
      </c>
      <c r="BZ119" s="174">
        <f>SUMIF('Saturday Races 6-18-22'!$B$11:$B$24,$C119,'Saturday Races 6-18-22'!$AW$11:$AW$24)</f>
        <v>0</v>
      </c>
      <c r="CA119" s="174">
        <f>SUMIF('Saturday Races 6-18-22'!$B$11:$B$24,$C119,'Saturday Races 6-18-22'!$AX$11:$AX$24)</f>
        <v>0</v>
      </c>
      <c r="CB119" s="174">
        <f>SUMIF('Saturday Races 6-18-22'!$B$11:$B$24,$C119,'Saturday Races 6-18-22'!$AY$11:$AY$24)</f>
        <v>0</v>
      </c>
      <c r="CC119" s="174">
        <f>SUMIF('Sunday Races 7-3-22'!$B$11:$B$26,$C119,'Sunday Races 7-3-22'!$AU$11:$AU$26)</f>
        <v>0</v>
      </c>
      <c r="CD119" s="174">
        <f>SUMIF('Sunday Races 7-3-22'!$B$11:$B$26,$C119,'Sunday Races 7-3-22'!$AV$11:$AV$26)</f>
        <v>0</v>
      </c>
      <c r="CE119" s="174">
        <f>SUMIF('Sunday Races 7-3-22'!$B$11:$B$26,$C119,'Sunday Races 7-3-22'!$AW$11:$AW$26)</f>
        <v>0</v>
      </c>
      <c r="CF119" s="174">
        <f>SUMIF('Sunday Races 7-3-22'!$B$11:$B$26,$C119,'Sunday Races 7-3-22'!$AX$11:$AX$26)</f>
        <v>0</v>
      </c>
      <c r="CG119" s="174">
        <f>SUMIF('Sunday Races 7-3-22'!$B$11:$B$26,$C119,'Sunday Races 7-3-22'!$AY$11:$AY$26)</f>
        <v>0</v>
      </c>
      <c r="CH119" s="174">
        <f>SUMIF('Sunday Races 7-31-22'!$B$11:$B$26,$C119,'Sunday Races 7-31-22'!$AU$11:$AU$26)</f>
        <v>0</v>
      </c>
      <c r="CI119" s="174">
        <f>SUMIF('Sunday Races 7-31-22'!$B$11:$B$26,$C119,'Sunday Races 7-31-22'!$AV$11:$AV$26)</f>
        <v>0</v>
      </c>
      <c r="CJ119" s="174">
        <f>SUMIF('Sunday Races 7-31-22'!$B$11:$B$26,$C119,'Sunday Races 7-31-22'!$AW$11:$AW$26)</f>
        <v>0</v>
      </c>
      <c r="CK119" s="174">
        <f>SUMIF('Sunday Races 7-31-22'!$B$11:$B$26,$C119,'Sunday Races 7-31-22'!$AX$11:$AX$26)</f>
        <v>0</v>
      </c>
      <c r="CL119" s="174">
        <f>SUMIF('Sunday Races 7-31-22'!$B$11:$B$26,$C119,'Sunday Races 7-31-22'!$AY$11:$AY$26)</f>
        <v>0</v>
      </c>
      <c r="CM119" s="174">
        <f>SUMIF('Sunday Races 8-14-22'!$B$11:$B$26,$C119,'Sunday Races 8-14-22'!$AU$11:$AU$26)</f>
        <v>0</v>
      </c>
      <c r="CN119" s="174">
        <f>SUMIF('Sunday Races 8-14-22'!$B$11:$B$26,$C119,'Sunday Races 8-14-22'!$AV$11:$AV$26)</f>
        <v>0</v>
      </c>
      <c r="CO119" s="174">
        <f>SUMIF('Sunday Races 8-14-22'!$B$11:$B$26,$C119,'Sunday Races 8-14-22'!$AW$11:$AW$26)</f>
        <v>0</v>
      </c>
      <c r="CP119" s="174">
        <f>SUMIF('Sunday Races 8-14-22'!$B$11:$B$26,$C119,'Sunday Races 8-14-22'!$AX$11:$AX$26)</f>
        <v>0</v>
      </c>
      <c r="CQ119" s="174">
        <f>SUMIF('Sunday Races 8-14-22'!$B$11:$B$26,$C119,'Sunday Races 8-14-22'!$AY$11:$AY$26)</f>
        <v>0</v>
      </c>
      <c r="CR119" s="174">
        <f>SUMIF('Saturday Races 8-20-22'!$B$11:$B$26,$C119,'Saturday Races 8-20-22'!$AU$11:$AU$26)</f>
        <v>0</v>
      </c>
      <c r="CS119" s="174">
        <f>SUMIF('Saturday Races 8-20-22'!$B$11:$B$26,$C119,'Saturday Races 8-20-22'!$AV$11:$AV$26)</f>
        <v>0</v>
      </c>
      <c r="CT119" s="174">
        <f>SUMIF('Saturday Races 8-20-22'!$B$11:$B$26,$C119,'Saturday Races 8-20-22'!$AW$11:$AW$26)</f>
        <v>0</v>
      </c>
      <c r="CU119" s="174">
        <f>SUMIF('Saturday Races 8-20-22'!$B$11:$B$26,$C119,'Saturday Races 8-20-22'!$AX$11:$AX$26)</f>
        <v>0</v>
      </c>
      <c r="CV119" s="174">
        <f>SUMIF('Saturday Races 8-20-22'!$B$11:$B$26,$C119,'Saturday Races 8-20-22'!$AY$11:$AY$26)</f>
        <v>0</v>
      </c>
      <c r="CW119" s="174">
        <f>SUMIF('Sunday Races 9-11-22'!$B$11:$B$20,$C119,'Sunday Races 9-11-22'!$AU$11:$AU$20)</f>
        <v>0</v>
      </c>
      <c r="CX119" s="174">
        <f>SUMIF('Sunday Races 9-11-22'!$B$11:$B$20,$C119,'Sunday Races 9-11-22'!$AV$11:$AV$20)</f>
        <v>0</v>
      </c>
      <c r="CY119" s="174">
        <f>SUMIF('Sunday Races 9-11-22'!$B$11:$B$20,$C119,'Sunday Races 9-11-22'!$AW$11:$AW$20)</f>
        <v>0</v>
      </c>
      <c r="CZ119" s="174">
        <f>SUMIF('Sunday Races 9-11-22'!$B$11:$B$20,$C119,'Sunday Races 9-11-22'!$AX$11:$AX$20)</f>
        <v>0</v>
      </c>
      <c r="DA119" s="174">
        <f>SUMIF('Sunday Races 9-11-22'!$B$11:$B$20,$C119,'Sunday Races 9-11-22'!$AY$11:$AY$20)</f>
        <v>0</v>
      </c>
      <c r="DB119" s="174">
        <f>SUMIF('Sunday Races 10-9-22'!$B$11:$B$21,$C119,'Sunday Races 10-9-22'!$AU$11:$AU$21)</f>
        <v>0</v>
      </c>
      <c r="DC119" s="174">
        <f>SUMIF('Sunday Races 10-9-22'!$B$11:$B$21,$C119,'Sunday Races 10-9-22'!$AV$11:$AV$21)</f>
        <v>0</v>
      </c>
      <c r="DD119" s="174">
        <f>SUMIF('Sunday Races 10-9-22'!$B$11:$B$21,$C119,'Sunday Races 10-9-22'!$AW$11:$AW$21)</f>
        <v>0</v>
      </c>
      <c r="DE119" s="174">
        <f>SUMIF('Sunday Races 10-9-22'!$B$11:$B$21,$C119,'Sunday Races 10-9-22'!$AX$11:$AX$21)</f>
        <v>0</v>
      </c>
      <c r="DF119" s="174">
        <f>SUMIF('Sunday Races 10-9-22'!$B$11:$B$21,$C119,'Sunday Races 10-9-22'!$AY$11:$AY$21)</f>
        <v>0</v>
      </c>
      <c r="DG119" s="174">
        <f>SUMIF('Sunday Races 10-23-22'!$B$11:$B$22,$C119,'Sunday Races 10-23-22'!$AU$11:$AU$22)</f>
        <v>0</v>
      </c>
      <c r="DH119" s="174">
        <f>SUMIF('Sunday Races 10-23-22'!$B$11:$B$22,$C119,'Sunday Races 10-23-22'!$AV$11:$AV$22)</f>
        <v>0</v>
      </c>
      <c r="DI119" s="174">
        <f>SUMIF('Sunday Races 10-23-22'!$B$11:$B$22,$C119,'Sunday Races 10-23-22'!$AW$11:$AW$22)</f>
        <v>0</v>
      </c>
      <c r="DJ119" s="174">
        <f>SUMIF('Sunday Races 10-23-22'!$B$11:$B$22,$C119,'Sunday Races 10-23-22'!$AX$11:$AX$22)</f>
        <v>0</v>
      </c>
      <c r="DK119" s="174">
        <f>SUMIF('Sunday Races 10-23-22'!$B$11:$B$22,$C119,'Sunday Races 10-23-22'!$AY$11:$AY$22)</f>
        <v>0</v>
      </c>
      <c r="DL119" s="175"/>
      <c r="DM119" s="176"/>
      <c r="DN119" s="177">
        <f t="shared" si="108"/>
        <v>0</v>
      </c>
      <c r="DO119" s="177">
        <f t="shared" si="108"/>
        <v>0</v>
      </c>
      <c r="DP119" s="177">
        <f t="shared" si="108"/>
        <v>0</v>
      </c>
      <c r="DQ119" s="177">
        <f t="shared" si="108"/>
        <v>0</v>
      </c>
      <c r="DR119" s="177">
        <f t="shared" si="108"/>
        <v>0</v>
      </c>
      <c r="DS119" s="177">
        <f t="shared" si="108"/>
        <v>0</v>
      </c>
      <c r="DT119" s="177">
        <f t="shared" si="108"/>
        <v>0</v>
      </c>
      <c r="DU119" s="177">
        <f t="shared" si="108"/>
        <v>0</v>
      </c>
      <c r="DV119" s="177">
        <f t="shared" si="108"/>
        <v>0</v>
      </c>
      <c r="DW119" s="177">
        <f t="shared" si="108"/>
        <v>0</v>
      </c>
      <c r="DX119" s="177">
        <f t="shared" si="109"/>
        <v>0</v>
      </c>
      <c r="DY119" s="177">
        <f t="shared" si="109"/>
        <v>0</v>
      </c>
      <c r="DZ119" s="177">
        <f t="shared" si="109"/>
        <v>0</v>
      </c>
      <c r="EA119" s="177">
        <f t="shared" si="109"/>
        <v>0</v>
      </c>
      <c r="EB119" s="177">
        <f t="shared" si="109"/>
        <v>0</v>
      </c>
      <c r="EC119" s="177">
        <f t="shared" si="109"/>
        <v>0</v>
      </c>
      <c r="ED119" s="177">
        <f t="shared" si="109"/>
        <v>0</v>
      </c>
      <c r="EE119" s="177">
        <f t="shared" si="109"/>
        <v>0</v>
      </c>
      <c r="EF119" s="177">
        <f t="shared" si="109"/>
        <v>0</v>
      </c>
      <c r="EG119" s="177">
        <f t="shared" si="109"/>
        <v>0</v>
      </c>
      <c r="EH119" s="177">
        <f t="shared" si="110"/>
        <v>0</v>
      </c>
      <c r="EI119" s="177">
        <f t="shared" si="110"/>
        <v>0</v>
      </c>
      <c r="EJ119" s="177">
        <f t="shared" si="110"/>
        <v>0</v>
      </c>
      <c r="EK119" s="177">
        <f t="shared" si="110"/>
        <v>0</v>
      </c>
      <c r="EL119" s="177">
        <f t="shared" si="110"/>
        <v>0</v>
      </c>
      <c r="EM119" s="177">
        <f t="shared" si="110"/>
        <v>0</v>
      </c>
      <c r="EN119" s="177">
        <f t="shared" si="110"/>
        <v>0</v>
      </c>
      <c r="EO119" s="177">
        <f t="shared" si="110"/>
        <v>0</v>
      </c>
      <c r="EP119" s="177">
        <f t="shared" si="110"/>
        <v>0</v>
      </c>
      <c r="EQ119" s="177">
        <f t="shared" si="110"/>
        <v>0</v>
      </c>
      <c r="ER119" s="177">
        <f t="shared" si="111"/>
        <v>0</v>
      </c>
      <c r="ES119" s="177">
        <f t="shared" si="111"/>
        <v>0</v>
      </c>
      <c r="ET119" s="177">
        <f t="shared" si="111"/>
        <v>0</v>
      </c>
      <c r="EU119" s="177">
        <f t="shared" si="111"/>
        <v>0</v>
      </c>
      <c r="EV119" s="177">
        <f t="shared" si="111"/>
        <v>0</v>
      </c>
      <c r="EW119" s="177">
        <f t="shared" si="111"/>
        <v>0</v>
      </c>
      <c r="EX119" s="177">
        <f t="shared" si="111"/>
        <v>0</v>
      </c>
      <c r="EY119" s="177">
        <f t="shared" si="111"/>
        <v>0</v>
      </c>
      <c r="EZ119" s="177">
        <f t="shared" si="111"/>
        <v>0</v>
      </c>
      <c r="FA119" s="177">
        <f t="shared" si="111"/>
        <v>0</v>
      </c>
      <c r="FB119" s="177">
        <f t="shared" si="112"/>
        <v>0</v>
      </c>
      <c r="FC119" s="177">
        <f t="shared" si="112"/>
        <v>0</v>
      </c>
      <c r="FD119" s="177">
        <f t="shared" si="112"/>
        <v>0</v>
      </c>
      <c r="FE119" s="177">
        <f t="shared" si="112"/>
        <v>0</v>
      </c>
      <c r="FF119" s="177">
        <f t="shared" si="112"/>
        <v>0</v>
      </c>
      <c r="FG119" s="177">
        <f t="shared" si="112"/>
        <v>0</v>
      </c>
      <c r="FH119" s="177">
        <f t="shared" si="112"/>
        <v>0</v>
      </c>
      <c r="FI119" s="177">
        <f t="shared" si="112"/>
        <v>0</v>
      </c>
      <c r="FJ119" s="177">
        <f t="shared" si="112"/>
        <v>0</v>
      </c>
      <c r="FK119" s="177">
        <f t="shared" si="112"/>
        <v>0</v>
      </c>
      <c r="FL119" s="177">
        <f t="shared" si="113"/>
        <v>0</v>
      </c>
      <c r="FM119" s="177">
        <f t="shared" si="113"/>
        <v>0</v>
      </c>
      <c r="FN119" s="177">
        <f t="shared" si="113"/>
        <v>0</v>
      </c>
      <c r="FO119" s="177">
        <f t="shared" si="113"/>
        <v>0</v>
      </c>
      <c r="FP119" s="177">
        <f t="shared" si="113"/>
        <v>0</v>
      </c>
      <c r="FQ119" s="177">
        <f t="shared" si="113"/>
        <v>0</v>
      </c>
      <c r="FR119" s="177">
        <f t="shared" si="113"/>
        <v>0</v>
      </c>
      <c r="FS119" s="177">
        <f t="shared" si="113"/>
        <v>0</v>
      </c>
      <c r="FT119" s="177">
        <f t="shared" si="113"/>
        <v>0</v>
      </c>
      <c r="FU119" s="177">
        <f t="shared" si="113"/>
        <v>0</v>
      </c>
      <c r="FV119" s="177">
        <f t="shared" si="113"/>
        <v>0</v>
      </c>
      <c r="FW119" s="177">
        <f t="shared" si="113"/>
        <v>0</v>
      </c>
      <c r="FX119" s="177">
        <f t="shared" si="113"/>
        <v>0</v>
      </c>
      <c r="FY119" s="177">
        <f t="shared" si="113"/>
        <v>0</v>
      </c>
      <c r="FZ119" s="177">
        <f t="shared" si="113"/>
        <v>0</v>
      </c>
      <c r="GA119" s="177"/>
      <c r="GB119" s="229">
        <f t="shared" si="106"/>
        <v>0</v>
      </c>
      <c r="GC119" s="229">
        <f t="shared" si="107"/>
        <v>0</v>
      </c>
      <c r="GD119" s="174">
        <f>SUMIF('One Day 12-04-21 Scots'!$B$11:$B$24,$C119,'One Day 12-04-21 Scots'!$AU$11:$AU$24)</f>
        <v>0</v>
      </c>
      <c r="GE119" s="174">
        <f>SUMIF('One Day 12-04-21 Scots'!$B$11:$B$24,$C119,'One Day 12-04-21 Scots'!$AV$11:$AV$24)</f>
        <v>0</v>
      </c>
      <c r="GF119" s="174">
        <f>SUMIF('One Day 12-04-21 Scots'!$B$11:$B$24,$C119,'One Day 12-04-21 Scots'!$AW$11:$AW$24)</f>
        <v>0</v>
      </c>
      <c r="GG119" s="174">
        <f>SUMIF('One Day 12-04-21 Scots'!$B$11:$B$24,$C119,'One Day 12-04-21 Scots'!$AX$11:$AX$24)</f>
        <v>0</v>
      </c>
      <c r="GH119" s="174">
        <f>SUMIF('One Day 12-04-21 Scots'!$B$11:$B$24,$C119,'One Day 12-04-21 Scots'!$AY$11:$AY$24)</f>
        <v>0</v>
      </c>
      <c r="GI119" s="174">
        <f>SUMIF('One Day 12-04-21 Thistles'!$B$11:$B$25,$C119,'One Day 12-04-21 Thistles'!$AU$11:$AU$25)</f>
        <v>0</v>
      </c>
      <c r="GJ119" s="174">
        <f>SUMIF('One Day 12-04-21 Thistles'!$B$11:$B$25,$C119,'One Day 12-04-21 Thistles'!$AV$11:$AV$25)</f>
        <v>0</v>
      </c>
      <c r="GK119" s="174">
        <f>SUMIF('One Day 12-04-21 Thistles'!$B$11:$B$25,$C119,'One Day 12-04-21 Thistles'!$AW$11:$AW$25)</f>
        <v>0</v>
      </c>
      <c r="GL119" s="174">
        <f>SUMIF('One Day 12-04-21 Thistles'!$B$11:$B$25,$C119,'One Day 12-04-21 Thistles'!$AX$11:$AX$25)</f>
        <v>0</v>
      </c>
      <c r="GM119" s="174">
        <f>SUMIF('One Day 12-04-21 Thistles'!$B$11:$B$25,$C119,'One Day 12-04-21 Thistles'!$AY$11:$AY$25)</f>
        <v>0</v>
      </c>
      <c r="GN119" s="174">
        <f>SUMIF('Chili One Day 2-12-22 Scots'!$B$11:$B$27,$C119,'Chili One Day 2-12-22 Scots'!$AU$11:$AU$27)</f>
        <v>0</v>
      </c>
      <c r="GO119" s="174">
        <f>SUMIF('Chili One Day 2-12-22 Scots'!$B$11:$B$27,$C119,'Chili One Day 2-12-22 Scots'!$AV$11:$AV$27)</f>
        <v>0</v>
      </c>
      <c r="GP119" s="174">
        <f>SUMIF('Chili One Day 2-12-22 Scots'!$B$11:$B$27,$C119,'Chili One Day 2-12-22 Scots'!$AW$11:$AW$27)</f>
        <v>0</v>
      </c>
      <c r="GQ119" s="174">
        <f>SUMIF('Chili One Day 2-12-22 Scots'!$B$11:$B$27,$C119,'Chili One Day 2-12-22 Scots'!$AX$11:$AX$27)</f>
        <v>0</v>
      </c>
      <c r="GR119" s="174">
        <f>SUMIF('Chili One Day 2-12-22 Scots'!$B$11:$B$27,$C119,'Chili One Day 2-12-22 Scots'!$AY$11:$AY$27)</f>
        <v>0</v>
      </c>
      <c r="GS119" s="174">
        <f>SUMIF('Chili One Day 2-12-22 Thistles'!$B$11:$B$27,$C119,'Chili One Day 2-12-22 Thistles'!$AU$11:$AU$27)</f>
        <v>0</v>
      </c>
      <c r="GT119" s="174">
        <f>SUMIF('Chili One Day 2-12-22 Thistles'!$B$11:$B$27,$C119,'Chili One Day 2-12-22 Thistles'!$AV$11:$AV$27)</f>
        <v>0</v>
      </c>
      <c r="GU119" s="174">
        <f>SUMIF('Chili One Day 2-12-22 Thistles'!$B$11:$B$27,$C119,'Chili One Day 2-12-22 Thistles'!$AW$11:$AW$27)</f>
        <v>0</v>
      </c>
      <c r="GV119" s="174">
        <f>SUMIF('Chili One Day 2-12-22 Thistles'!$B$11:$B$27,$C119,'Chili One Day 2-12-22 Thistles'!$AX$11:$AX$27)</f>
        <v>0</v>
      </c>
      <c r="GW119" s="174">
        <f>SUMIF('Chili One Day 2-12-22 Thistles'!$B$11:$B$27,$C119,'Chili One Day 2-12-22 Thistles'!$AY$11:$AY$27)</f>
        <v>0</v>
      </c>
      <c r="GX119" s="174">
        <f>SUMIF('Ironman One Day 3-5-22 FS'!$B$11:$B$26,$C119,'Ironman One Day 3-5-22 FS'!$AU$11:$AU$26)</f>
        <v>0</v>
      </c>
      <c r="GY119" s="174">
        <f>SUMIF('Ironman One Day 3-5-22 FS'!$B$11:$B$26,$C119,'Ironman One Day 3-5-22 FS'!$AV$11:$AV$26)</f>
        <v>0</v>
      </c>
      <c r="GZ119" s="174">
        <f>SUMIF('Ironman One Day 3-5-22 FS'!$B$11:$B$26,$C119,'Ironman One Day 3-5-22 FS'!$AW$11:$AW$26)</f>
        <v>0</v>
      </c>
      <c r="HA119" s="174">
        <f>SUMIF('Ironman One Day 3-5-22 FS'!$B$11:$B$26,$C119,'Ironman One Day 3-5-22 FS'!$AX$11:$AX$26)</f>
        <v>0</v>
      </c>
      <c r="HB119" s="174">
        <f>SUMIF('Ironman One Day 3-5-22 FS'!$B$11:$B$26,$C119,'Ironman One Day 3-5-22 FS'!$AY$11:$AY$26)</f>
        <v>0</v>
      </c>
      <c r="HC119" s="174">
        <f>SUMIF('Ironman One Day 3-5-22 420'!$B$11:$B$26,$C119,'Ironman One Day 3-5-22 420'!$AU$11:$AU$26)</f>
        <v>0</v>
      </c>
      <c r="HD119" s="174">
        <f>SUMIF('Ironman One Day 3-5-22 420'!$B$11:$B$26,$C119,'Ironman One Day 3-5-22 420'!$AV$11:$AV$26)</f>
        <v>0</v>
      </c>
      <c r="HE119" s="174">
        <f>SUMIF('Ironman One Day 3-5-22 420'!$B$11:$B$26,$C119,'Ironman One Day 3-5-22 420'!$AW$11:$AW$26)</f>
        <v>0</v>
      </c>
      <c r="HF119" s="174">
        <f>SUMIF('Ironman One Day 3-5-22 420'!$B$11:$B$26,$C119,'Ironman One Day 3-5-22 420'!$AX$11:$AX$26)</f>
        <v>0</v>
      </c>
      <c r="HG119" s="174">
        <f>SUMIF('Ironman One Day 3-5-22 420'!$B$11:$B$26,$C119,'Ironman One Day 3-5-22 420'!$AY$11:$AY$26)</f>
        <v>0</v>
      </c>
      <c r="HH119" s="174">
        <f>SUMIF('Easter One Day 4-16-22 FS'!$B$11:$B$25,$C119,'Easter One Day 4-16-22 FS'!$AU$11:$AU$25)</f>
        <v>0</v>
      </c>
      <c r="HI119" s="174">
        <f>SUMIF('Easter One Day 4-16-22 FS'!$B$11:$B$25,$C119,'Easter One Day 4-16-22 FS'!$AV$11:$AV$25)</f>
        <v>0</v>
      </c>
      <c r="HJ119" s="174">
        <f>SUMIF('Easter One Day 4-16-22 FS'!$B$11:$B$25,$C119,'Easter One Day 4-16-22 FS'!$AW$11:$AW$25)</f>
        <v>0</v>
      </c>
      <c r="HK119" s="174">
        <f>SUMIF('Easter One Day 4-16-22 FS'!$B$11:$B$25,$C119,'Easter One Day 4-16-22 FS'!$AX$11:$AX$25)</f>
        <v>0</v>
      </c>
      <c r="HL119" s="174">
        <f>SUMIF('Easter One Day 4-16-22 FS'!$B$11:$B$25,$C119,'Easter One Day 4-16-22 FS'!$AY$11:$AY$25)</f>
        <v>0</v>
      </c>
      <c r="HM119" s="174">
        <f>SUMIF('Easter One Day 4-16-22 TH'!$B$11:$B$25,$C119,'Easter One Day 4-16-22 TH'!$AU$11:$AU$25)</f>
        <v>0</v>
      </c>
      <c r="HN119" s="174">
        <f>SUMIF('Easter One Day 4-16-22 TH'!$B$11:$B$25,$C119,'Easter One Day 4-16-22 TH'!$AV$11:$AV$25)</f>
        <v>0</v>
      </c>
      <c r="HO119" s="174">
        <f>SUMIF('Easter One Day 4-16-22 TH'!$B$11:$B$25,$C119,'Easter One Day 4-16-22 TH'!$AW$11:$AW$25)</f>
        <v>0</v>
      </c>
      <c r="HP119" s="174">
        <f>SUMIF('Easter One Day 4-16-22 TH'!$B$11:$B$25,$C119,'Easter One Day 4-16-22 TH'!$AX$11:$AX$25)</f>
        <v>0</v>
      </c>
      <c r="HQ119" s="174">
        <f>SUMIF('Easter One Day 4-16-22 TH'!$B$11:$B$25,$C119,'Easter One Day 4-16-22 TH'!$AY$11:$AY$25)</f>
        <v>0</v>
      </c>
      <c r="HR119" s="174">
        <f>SUMIF('Long Distance Race 5-7-22'!$B$11:$B$25,$C119,'Long Distance Race 5-7-22'!$AU$11:$AU$25)</f>
        <v>0</v>
      </c>
      <c r="HS119" s="174">
        <f>SUMIF('Long Distance Race 5-7-22'!$B$11:$B$18,$C119,'Long Distance Race 5-7-22'!$AV$11:$AV$18)</f>
        <v>0</v>
      </c>
      <c r="HT119" s="174">
        <f>SUMIF('Long Distance Race 5-7-22'!$B$11:$B$18,$C119,'Long Distance Race 5-7-22'!$AW$11:$AW$18)</f>
        <v>0</v>
      </c>
      <c r="HU119" s="174">
        <f>SUMIF('Long Distance Race 5-7-22'!$B$11:$B$18,$C119,'Long Distance Race 5-7-22'!$AX$11:$AX$18)</f>
        <v>0</v>
      </c>
      <c r="HV119" s="174">
        <f>SUMIF('Long Distance Race 5-7-22'!$B$11:$B$18,$C119,'Long Distance Race 5-7-22'!$AY$11:$AY$18)</f>
        <v>0</v>
      </c>
      <c r="HW119" s="174">
        <f>SUMIF('Memorial Day Regatta 5-28-22 Op'!$B$11:$B$25,$C119,'Memorial Day Regatta 5-28-22 Op'!$AU$11:$AU$25)</f>
        <v>0</v>
      </c>
      <c r="HX119" s="174">
        <f>SUMIF('Memorial Day Regatta 5-28-22 Op'!$B$11:$B$18,$C119,'Memorial Day Regatta 5-28-22 Op'!$AV$11:$AV$18)</f>
        <v>0</v>
      </c>
      <c r="HY119" s="174">
        <f>SUMIF('Memorial Day Regatta 5-28-22 Op'!$B$11:$B$18,$C119,'Memorial Day Regatta 5-28-22 Op'!$AW$11:$AW$18)</f>
        <v>0</v>
      </c>
      <c r="HZ119" s="174">
        <f>SUMIF('Memorial Day Regatta 5-28-22 Op'!$B$11:$B$18,$C119,'Memorial Day Regatta 5-28-22 Op'!$AX$11:$AX$18)</f>
        <v>0</v>
      </c>
      <c r="IA119" s="174">
        <f>SUMIF('Memorial Day Regatta 5-28-22 Op'!$B$11:$B$18,$C119,'Memorial Day Regatta 5-28-22 Op'!$AY$11:$AY$18)</f>
        <v>0</v>
      </c>
      <c r="IB119" s="174">
        <f>SUMIF('Caldwell Cup 6-25-22 TH'!$B$11:$B$25,$C119,'Caldwell Cup 6-25-22 TH'!$AU$11:$AU$25)</f>
        <v>0</v>
      </c>
      <c r="IC119" s="174">
        <f>SUMIF('Caldwell Cup 6-25-22 TH'!$B$11:$B$25,$C119,'Caldwell Cup 6-25-22 TH'!$AV$11:$AV$25)</f>
        <v>0</v>
      </c>
      <c r="ID119" s="174">
        <f>SUMIF('Caldwell Cup 6-25-22 TH'!$B$11:$B$25,$C119,'Caldwell Cup 6-25-22 TH'!$AW$11:$AW$25)</f>
        <v>0</v>
      </c>
      <c r="IE119" s="174">
        <f>SUMIF('Caldwell Cup 6-25-22 TH'!$B$11:$B$25,$C119,'Caldwell Cup 6-25-22 TH'!$AX$11:$AX$25)</f>
        <v>0</v>
      </c>
      <c r="IF119" s="174">
        <f>SUMIF('Caldwell Cup 6-25-22 TH'!$B$11:$B$25,$C119,'Caldwell Cup 6-25-22 TH'!$AY$11:$AY$25)</f>
        <v>0</v>
      </c>
      <c r="IG119" s="174">
        <f>SUMIF('Caldwell Cup 6-25-22 FS'!$B$11:$B$21,$C119,'Caldwell Cup 6-25-22 FS'!$AU$11:$AU$21)</f>
        <v>0</v>
      </c>
      <c r="IH119" s="174">
        <f>SUMIF('Caldwell Cup 6-25-22 FS'!$B$11:$B$21,$C119,'Caldwell Cup 6-25-22 FS'!$AV$11:$AV$21)</f>
        <v>0</v>
      </c>
      <c r="II119" s="174">
        <f>SUMIF('Caldwell Cup 6-25-22 FS'!$B$11:$B$21,$C119,'Caldwell Cup 6-25-22 FS'!$AW$11:$AW$21)</f>
        <v>0</v>
      </c>
      <c r="IJ119" s="174">
        <f>SUMIF('Caldwell Cup 6-25-22 FS'!$B$11:$B$21,$C119,'Caldwell Cup 6-25-22 FS'!$AX$11:$AX$21)</f>
        <v>0</v>
      </c>
      <c r="IK119" s="174">
        <f>SUMIF('Caldwell Cup 6-25-22 FS'!$B$11:$B$21,$C119,'Caldwell Cup 6-25-22 FS'!$AY$11:$AY$21)</f>
        <v>0</v>
      </c>
      <c r="IL119" s="174">
        <f>SUMIF('Caldwell Cup 6-25-22 Lasers'!$B$11:$B$23,$C119,'Caldwell Cup 6-25-22 Lasers'!$AU$11:$AU$23)</f>
        <v>0</v>
      </c>
      <c r="IM119" s="174">
        <f>SUMIF('Caldwell Cup 6-25-22 Lasers'!$B$11:$B$23,$C119,'Caldwell Cup 6-25-22 Lasers'!$AV$11:$AV$23)</f>
        <v>0</v>
      </c>
      <c r="IN119" s="174">
        <f>SUMIF('Caldwell Cup 6-25-22 Lasers'!$B$11:$B$23,$C119,'Caldwell Cup 6-25-22 Lasers'!$AW$11:$AW$23)</f>
        <v>0</v>
      </c>
      <c r="IO119" s="174">
        <f>SUMIF('Caldwell Cup 6-25-22 Lasers'!$B$11:$B$23,$C119,'Caldwell Cup 6-25-22 Lasers'!$AX$11:$AX$23)</f>
        <v>0</v>
      </c>
      <c r="IP119" s="174">
        <f>SUMIF('Caldwell Cup 6-25-22 Lasers'!$B$11:$B$23,$C119,'Caldwell Cup 6-25-22 Lasers'!$AY$11:$AY$23)</f>
        <v>0</v>
      </c>
      <c r="IQ119" s="174">
        <f>SUMIF('Labor Day Regatta 9-3-22 FS'!$B$11:$B$30,$C119,'Labor Day Regatta 9-3-22 FS'!$AU$11:$AU$30)</f>
        <v>0</v>
      </c>
      <c r="IR119" s="174">
        <f>SUMIF('Labor Day Regatta 9-3-22 FS'!$B$11:$B$30,$C119,'Labor Day Regatta 9-3-22 FS'!$AV$11:$AV$30)</f>
        <v>0</v>
      </c>
      <c r="IS119" s="174">
        <f>SUMIF('Labor Day Regatta 9-3-22 FS'!$B$11:$B$30,$C119,'Labor Day Regatta 9-3-22 FS'!$AW$11:$AW$30)</f>
        <v>0</v>
      </c>
      <c r="IT119" s="174">
        <f>SUMIF('Labor Day Regatta 9-3-22 FS'!$B$11:$B$30,$C119,'Labor Day Regatta 9-3-22 FS'!$AX$11:$AX$30)</f>
        <v>0</v>
      </c>
      <c r="IU119" s="174">
        <f>SUMIF('Labor Day Regatta 9-3-22 FS'!$B$11:$B$30,$C119,'Labor Day Regatta 9-3-22 FS'!$AY$11:$AY$30)</f>
        <v>0</v>
      </c>
      <c r="IV119" s="174">
        <f>SUMIF('2022-09-17 Leukemia Cup FS'!$B$11:$B$26,$C119,'2022-09-17 Leukemia Cup FS'!$AU$11:$AU$26)</f>
        <v>0</v>
      </c>
      <c r="IW119" s="174">
        <f>SUMIF('2022-09-17 Leukemia Cup FS'!$B$11:$B$26,$C119,'2022-09-17 Leukemia Cup FS'!$AV$11:$AV$26)</f>
        <v>0</v>
      </c>
      <c r="IX119" s="174">
        <f>SUMIF('2022-09-17 Leukemia Cup FS'!$B$11:$B$26,$C119,'2022-09-17 Leukemia Cup FS'!$AW$11:$AW$26)</f>
        <v>0</v>
      </c>
      <c r="IY119" s="174">
        <f>SUMIF('2022-09-17 Leukemia Cup FS'!$B$11:$B$26,$C119,'2022-09-17 Leukemia Cup FS'!$AX$11:$AX$26)</f>
        <v>0</v>
      </c>
      <c r="IZ119" s="174">
        <f>SUMIF('2022-09-17 Leukemia Cup FS'!$B$11:$B$26,$C119,'2022-09-17 Leukemia Cup FS'!$AY$11:$AY$26)</f>
        <v>0</v>
      </c>
      <c r="JA119" s="174">
        <f>SUMIF('2022-09-17 Leukemia Cup TH'!$B$11:$B$28,$C119,'2022-09-17 Leukemia Cup TH'!$AU$11:$AU$28)</f>
        <v>0</v>
      </c>
      <c r="JB119" s="174">
        <f>SUMIF('2022-09-17 Leukemia Cup TH'!$B$11:$B$28,$C119,'2022-09-17 Leukemia Cup TH'!$AV$11:$AV$28)</f>
        <v>0</v>
      </c>
      <c r="JC119" s="174">
        <f>SUMIF('2022-09-17 Leukemia Cup TH'!$B$11:$B$28,$C119,'2022-09-17 Leukemia Cup TH'!$AW$11:$AW$28)</f>
        <v>0</v>
      </c>
      <c r="JD119" s="174">
        <f>SUMIF('2022-09-17 Leukemia Cup TH'!$B$11:$B$28,$C119,'2022-09-17 Leukemia Cup TH'!$AX$11:$AX$28)</f>
        <v>0</v>
      </c>
      <c r="JE119" s="174">
        <f>SUMIF('2022-09-17 Leukemia Cup TH'!$B$11:$B$28,$C119,'2022-09-17 Leukemia Cup TH'!$AY$11:$AY$28)</f>
        <v>0</v>
      </c>
      <c r="JF119" s="174">
        <f>SUMIF('Smith-Berry LDR 9-24-22'!$B$11:$B$30,$C119,'Smith-Berry LDR 9-24-22'!$AU$11:$AU$30)</f>
        <v>0</v>
      </c>
      <c r="JG119" s="174">
        <f>SUMIF('Smith-Berry LDR 9-24-22'!$B$11:$B$30,$C119,'Smith-Berry LDR 9-24-22'!$AV$11:$AV$30)</f>
        <v>0</v>
      </c>
      <c r="JH119" s="174">
        <f>SUMIF('Smith-Berry LDR 9-24-22'!$B$11:$B$30,$C119,'Smith-Berry LDR 9-24-22'!$AW$11:$AW$30)</f>
        <v>0</v>
      </c>
      <c r="JI119" s="174">
        <f>SUMIF('Smith-Berry LDR 9-24-22'!$B$11:$B$30,$C119,'Smith-Berry LDR 9-24-22'!$AX$11:$AX$30)</f>
        <v>0</v>
      </c>
      <c r="JJ119" s="174">
        <f>SUMIF('Smith-Berry LDR 9-24-22'!$B$11:$B$30,$C119,'Smith-Berry LDR 9-24-22'!$AY$11:$AY$30)</f>
        <v>0</v>
      </c>
      <c r="JK119" s="174">
        <f>SUMIF('Great Scot 10-1-22 Cham'!$B$11:$B$38,$C119,'Great Scot 10-1-22 Cham'!$AU$11:$AU$38)</f>
        <v>0</v>
      </c>
      <c r="JL119" s="174">
        <f>SUMIF('Great Scot 10-1-22 Cham'!$B$11:$B$38,$C119,'Great Scot 10-1-22 Cham'!$AV$11:$AV$38)</f>
        <v>0</v>
      </c>
      <c r="JM119" s="174">
        <f>SUMIF('Great Scot 10-1-22 Cham'!$B$11:$B$38,$C119,'Great Scot 10-1-22 Cham'!$AW$11:$AW$38)</f>
        <v>0</v>
      </c>
      <c r="JN119" s="174">
        <f>SUMIF('Great Scot 10-1-22 Cham'!$B$11:$B$38,$C119,'Great Scot 10-1-22 Cham'!$AX$11:$AX$38)</f>
        <v>0</v>
      </c>
      <c r="JO119" s="174">
        <f>SUMIF('Great Scot 10-1-22 Cham'!$B$11:$B$38,$C119,'Great Scot 10-1-22 Cham'!$AY$11:$AY$38)</f>
        <v>0</v>
      </c>
      <c r="JP119" s="174">
        <f>SUMIF('Great Scot 10-1-22 Chal'!$B$11:$B$28,$C119,'Great Scot 10-1-22 Chal'!$AU$11:$AU$28)</f>
        <v>0</v>
      </c>
      <c r="JQ119" s="174">
        <f>SUMIF('Great Scot 10-1-22 Chal'!$B$11:$B$28,$C119,'Great Scot 10-1-22 Chal'!$AV$11:$AV$28)</f>
        <v>0</v>
      </c>
      <c r="JR119" s="174">
        <f>SUMIF('Great Scot 10-1-22 Chal'!$B$11:$B$28,$C119,'Great Scot 10-1-22 Chal'!$AW$11:$AW$28)</f>
        <v>0</v>
      </c>
      <c r="JS119" s="174">
        <f>SUMIF('Great Scot 10-1-22 Chal'!$B$11:$B$28,$C119,'Great Scot 10-1-22 Chal'!$AX$11:$AX$28)</f>
        <v>0</v>
      </c>
      <c r="JT119" s="174">
        <f>SUMIF('Great Scot 10-1-22 Chal'!$B$11:$B$28,$C119,'Great Scot 10-1-22 Chal'!$AY$11:$AY$28)</f>
        <v>0</v>
      </c>
      <c r="JU119" s="174">
        <f>SUMIF('Great Pumpkin Regatta 10-15-22'!$B$11:$B$54,$C119,'Great Pumpkin Regatta 10-15-22'!$AU$11:$AU$54)</f>
        <v>0</v>
      </c>
      <c r="JV119" s="174">
        <f>SUMIF('Great Pumpkin Regatta 10-15-22'!$B$11:$B$54,$C119,'Great Pumpkin Regatta 10-15-22'!$AV$11:$AV$54)</f>
        <v>0</v>
      </c>
      <c r="JW119" s="174">
        <f>SUMIF('Great Pumpkin Regatta 10-15-22'!$B$11:$B$54,$C119,'Great Pumpkin Regatta 10-15-22'!$AW$11:$AW$54)</f>
        <v>0</v>
      </c>
      <c r="JX119" s="174">
        <f>SUMIF('Great Pumpkin Regatta 10-15-22'!$B$11:$B$54,$C119,'Great Pumpkin Regatta 10-15-22'!$AX$11:$AX$54)</f>
        <v>0</v>
      </c>
      <c r="JY119" s="174">
        <f>SUMIF('Great Pumpkin Regatta 10-15-22'!$B$11:$B$54,$C119,'Great Pumpkin Regatta 10-15-22'!$AY$11:$AY$54)</f>
        <v>0</v>
      </c>
      <c r="JZ119" s="174">
        <f>SUMIF('One Day Regatta 10-29-22 FS'!$B$11:$B$19,$C119,'One Day Regatta 10-29-22 FS'!$AU$11:$AU$19)</f>
        <v>0</v>
      </c>
      <c r="KA119" s="174">
        <f>SUMIF('One Day Regatta 10-29-22 FS'!$B$11:$B$19,$C119,'One Day Regatta 10-29-22 FS'!$AV$11:$AV$19)</f>
        <v>0</v>
      </c>
      <c r="KB119" s="174">
        <f>SUMIF('One Day Regatta 10-29-22 FS'!$B$11:$B$19,$C119,'One Day Regatta 10-29-22 FS'!$AW$11:$AW$19)</f>
        <v>0</v>
      </c>
      <c r="KC119" s="174">
        <f>SUMIF('One Day Regatta 10-29-22 FS'!$B$11:$B$19,$C119,'One Day Regatta 10-29-22 FS'!$AX$11:$AX$19)</f>
        <v>0</v>
      </c>
      <c r="KD119" s="174">
        <f>SUMIF('One Day Regatta 10-29-22 FS'!$B$11:$B$19,$C119,'One Day Regatta 10-29-22 FS'!$AY$11:$AY$19)</f>
        <v>0</v>
      </c>
    </row>
    <row r="120" spans="1:290" ht="15" customHeight="1" x14ac:dyDescent="0.2">
      <c r="A120" s="400" t="s">
        <v>1369</v>
      </c>
      <c r="B120" s="134">
        <f t="shared" si="69"/>
        <v>36</v>
      </c>
      <c r="C120" s="170" t="s">
        <v>286</v>
      </c>
      <c r="D120" s="171">
        <f t="shared" si="101"/>
        <v>0</v>
      </c>
      <c r="E120" s="172">
        <f t="shared" si="102"/>
        <v>0</v>
      </c>
      <c r="F120" s="171">
        <f t="shared" si="103"/>
        <v>0</v>
      </c>
      <c r="G120" s="171">
        <v>0</v>
      </c>
      <c r="H120" s="171">
        <f t="shared" si="104"/>
        <v>0</v>
      </c>
      <c r="I120" s="173">
        <f t="shared" si="105"/>
        <v>0</v>
      </c>
      <c r="J120" s="173"/>
      <c r="K120" s="174">
        <f>SUMIF('Saturday Race 11-06-21'!$B$11:$B$21,$C120,'Saturday Race 11-06-21'!$AU$11:$AU$21)</f>
        <v>0</v>
      </c>
      <c r="L120" s="174">
        <f>SUMIF('Saturday Race 11-06-21'!$B$11:$B$21,$C120,'Saturday Race 11-06-21'!$AV$11:$AV$21)</f>
        <v>0</v>
      </c>
      <c r="M120" s="174">
        <f>SUMIF('Saturday Race 11-06-21'!$B$11:$B$21,$C120,'Saturday Race 11-06-21'!$AW$11:$AW$21)</f>
        <v>0</v>
      </c>
      <c r="N120" s="174">
        <f>SUMIF('Saturday Race 11-06-21'!$B$11:$B$21,$C120,'Saturday Race 11-06-21'!$AX$11:$AX$21)</f>
        <v>0</v>
      </c>
      <c r="O120" s="174">
        <f>SUMIF('Saturday Race 11-06-21'!$B$11:$B$21,$C120,'Saturday Race 11-06-21'!$AY$11:$AY$21)</f>
        <v>0</v>
      </c>
      <c r="P120" s="174">
        <f>SUMIF('Saturday Race 11-20-21'!$B$11:$B$20,$C120,'Saturday Race 11-20-21'!$AU$11:$AU$20)</f>
        <v>0</v>
      </c>
      <c r="Q120" s="174">
        <f>SUMIF('Saturday Race 11-20-21'!$B$11:$B$20,$C120,'Saturday Race 11-20-21'!$AV$11:$AV$20)</f>
        <v>0</v>
      </c>
      <c r="R120" s="174">
        <f>SUMIF('Saturday Race 11-20-21'!$B$11:$B$20,$C120,'Saturday Race 11-20-21'!$AW$11:$AW$20)</f>
        <v>0</v>
      </c>
      <c r="S120" s="174">
        <f>SUMIF('Saturday Race 11-20-21'!$B$11:$B$20,$C120,'Saturday Race 11-20-21'!$AX$11:$AX$20)</f>
        <v>0</v>
      </c>
      <c r="T120" s="174">
        <f>SUMIF('Saturday Race 11-20-21'!$B$11:$B$20,$C120,'Saturday Race 11-20-21'!$AY$11:$AY$20)</f>
        <v>0</v>
      </c>
      <c r="U120" s="174">
        <f>SUMIF('Saturday Race 1-08-22'!$B$11:$B$20,$C120,'Saturday Race 1-08-22'!$AU$11:$AU$20)</f>
        <v>0</v>
      </c>
      <c r="V120" s="174">
        <f>SUMIF('Saturday Race 1-08-22'!$B$11:$B$20,$C120,'Saturday Race 1-08-22'!$AV$11:$AV$20)</f>
        <v>0</v>
      </c>
      <c r="W120" s="174">
        <f>SUMIF('Saturday Race 1-08-22'!$B$11:$B$20,$C120,'Saturday Race 1-08-22'!$AW$11:$AW$20)</f>
        <v>0</v>
      </c>
      <c r="X120" s="174">
        <f>SUMIF('Saturday Race 1-08-22'!$B$11:$B$20,$C120,'Saturday Race 1-08-22'!$AX$11:$AX$20)</f>
        <v>0</v>
      </c>
      <c r="Y120" s="174">
        <f>SUMIF('Saturday Race 1-08-22'!$B$11:$B$20,$C120,'Saturday Race 1-08-22'!$AY$11:$AY$20)</f>
        <v>0</v>
      </c>
      <c r="Z120" s="174">
        <f>SUMIF('Saturday Race 1-22-22'!$B$11:$B$20,$C120,'Saturday Race 1-22-22'!$AU$11:$AU$20)</f>
        <v>0</v>
      </c>
      <c r="AA120" s="174">
        <f>SUMIF('Saturday Race 1-22-22'!$B$11:$B$20,$C120,'Saturday Race 1-22-22'!$AV$11:$AV$20)</f>
        <v>0</v>
      </c>
      <c r="AB120" s="174">
        <f>SUMIF('Saturday Race 1-22-22'!$B$11:$B$20,$C120,'Saturday Race 1-22-22'!$AW$11:$AW$20)</f>
        <v>0</v>
      </c>
      <c r="AC120" s="174">
        <f>SUMIF('Saturday Race 1-22-22'!$B$11:$B$20,$C120,'Saturday Race 1-22-22'!$AX$11:$AX$20)</f>
        <v>0</v>
      </c>
      <c r="AD120" s="174">
        <f>SUMIF('Saturday Race 1-22-22'!$B$11:$B$20,$C120,'Saturday Race 1-22-22'!$AY$11:$AY$20)</f>
        <v>0</v>
      </c>
      <c r="AE120" s="174">
        <f>SUMIF('Sunday Race 2-6-22'!$B$11:$B$20,$C120,'Sunday Race 2-6-22'!$AU$11:$AU$20)</f>
        <v>0</v>
      </c>
      <c r="AF120" s="174">
        <f>SUMIF('Sunday Race 2-6-22'!$B$11:$B$20,$C120,'Sunday Race 2-6-22'!$AV$11:$AV$20)</f>
        <v>0</v>
      </c>
      <c r="AG120" s="174">
        <f>SUMIF('Sunday Race 2-6-22'!$B$11:$B$20,$C120,'Sunday Race 2-6-22'!$AW$11:$AW$20)</f>
        <v>0</v>
      </c>
      <c r="AH120" s="174">
        <f>SUMIF('Sunday Race 2-6-22'!$B$11:$B$20,$C120,'Sunday Race 2-6-22'!$AX$11:$AX$20)</f>
        <v>0</v>
      </c>
      <c r="AI120" s="174">
        <f>SUMIF('Sunday Race 2-6-22'!$B$11:$B$20,$C120,'Sunday Race 2-6-22'!$AY$11:$AY$20)</f>
        <v>0</v>
      </c>
      <c r="AJ120" s="174">
        <f>SUMIF('Sunday Race 2-20-22'!$B$11:$B$26,$C120,'Sunday Race 2-20-22'!$AU$11:$AU$26)</f>
        <v>0</v>
      </c>
      <c r="AK120" s="174">
        <f>SUMIF('Sunday Race 2-20-22'!$B$11:$B$26,$C120,'Sunday Race 2-20-22'!$AV$11:$AV$26)</f>
        <v>0</v>
      </c>
      <c r="AL120" s="174">
        <f>SUMIF('Sunday Race 2-20-22'!$B$11:$B$26,$C120,'Sunday Race 2-20-22'!$AW$11:$AW$26)</f>
        <v>0</v>
      </c>
      <c r="AM120" s="174">
        <f>SUMIF('Sunday Race 2-20-22'!$B$11:$B$26,$C120,'Sunday Race 2-20-22'!$AX$11:$AX$26)</f>
        <v>0</v>
      </c>
      <c r="AN120" s="174">
        <f>SUMIF('Sunday Race 2-20-22'!$B$11:$B$26,$C120,'Sunday Race 2-20-22'!$AY$11:$AY$26)</f>
        <v>0</v>
      </c>
      <c r="AO120" s="174">
        <f>SUMIF('Sunday Race 2-27-22'!$B$11:$B$20,$C120,'Sunday Race 2-27-22'!$AU$11:$AU$20)</f>
        <v>0</v>
      </c>
      <c r="AP120" s="174">
        <f>SUMIF('Sunday Race 2-27-22'!$B$11:$B$20,$C120,'Sunday Race 2-27-22'!$AV$11:$AV$20)</f>
        <v>0</v>
      </c>
      <c r="AQ120" s="174">
        <f>SUMIF('Sunday Race 2-27-22'!$B$11:$B$20,$C120,'Sunday Race 2-27-22'!$AW$11:$AW$20)</f>
        <v>0</v>
      </c>
      <c r="AR120" s="174">
        <f>SUMIF('Sunday Race 2-27-22'!$B$11:$B$20,$C120,'Sunday Race 2-27-22'!$AX$11:$AX$20)</f>
        <v>0</v>
      </c>
      <c r="AS120" s="174">
        <f>SUMIF('Sunday Race 2-27-22'!$B$11:$B$20,$C120,'Sunday Race 2-27-22'!$AY$11:$AY$20)</f>
        <v>0</v>
      </c>
      <c r="AT120" s="174">
        <f>SUMIF('Sunday Race 3-13-22'!$B$11:$B$25,$C120,'Sunday Race 3-13-22'!$AU$11:$AU$25)</f>
        <v>0</v>
      </c>
      <c r="AU120" s="174">
        <f>SUMIF('Sunday Race 3-13-22'!$B$11:$B$25,$C120,'Sunday Race 3-13-22'!$AV$11:$AV$25)</f>
        <v>0</v>
      </c>
      <c r="AV120" s="174">
        <f>SUMIF('Sunday Race 3-13-22'!$B$11:$B$25,$C120,'Sunday Race 3-13-22'!$AW$11:$AW$25)</f>
        <v>0</v>
      </c>
      <c r="AW120" s="174">
        <f>SUMIF('Sunday Race 3-13-22'!$B$11:$B$25,$C120,'Sunday Race 3-13-22'!$AX$11:$AX$25)</f>
        <v>0</v>
      </c>
      <c r="AX120" s="174">
        <f>SUMIF('Sunday Race 3-13-22'!$B$11:$B$25,$C120,'Sunday Race 3-13-22'!$AY$11:$AY$25)</f>
        <v>0</v>
      </c>
      <c r="AY120" s="174">
        <f>SUMIF('Saturday Race 3-19-22'!$B$11:$B$15,$C120,'Saturday Race 3-19-22'!$AU$11:$AU$15)</f>
        <v>0</v>
      </c>
      <c r="AZ120" s="174">
        <f>SUMIF('Saturday Race 3-19-22'!$B$11:$B$15,$C120,'Saturday Race 3-19-22'!$AV$11:$AV$15)</f>
        <v>0</v>
      </c>
      <c r="BA120" s="174">
        <f>SUMIF('Saturday Race 3-19-22'!$B$11:$B$15,$C120,'Saturday Race 3-19-22'!$AW$11:$AW$15)</f>
        <v>0</v>
      </c>
      <c r="BB120" s="174">
        <f>SUMIF('Saturday Race 3-19-22'!$B$11:$B$15,$C120,'Saturday Race 3-19-22'!$AX$11:$AX$15)</f>
        <v>0</v>
      </c>
      <c r="BC120" s="174">
        <f>SUMIF('Saturday Race 3-19-22'!$B$11:$B$15,$C120,'Saturday Race 3-19-22'!$AY$11:$AY$15)</f>
        <v>0</v>
      </c>
      <c r="BD120" s="174">
        <f>SUMIF('Sunday Races 4-10-22'!$B$11:$B$26,$C120,'Sunday Races 4-10-22'!$AU$11:$AU$26)</f>
        <v>0</v>
      </c>
      <c r="BE120" s="174">
        <f>SUMIF('Sunday Races 4-10-22'!$B$11:$B$26,$C120,'Sunday Races 4-10-22'!$AV$11:$AV$26)</f>
        <v>0</v>
      </c>
      <c r="BF120" s="174">
        <f>SUMIF('Sunday Races 4-10-22'!$B$11:$B$26,$C120,'Sunday Races 4-10-22'!$AW$11:$AW$26)</f>
        <v>0</v>
      </c>
      <c r="BG120" s="174">
        <f>SUMIF('Sunday Races 4-10-22'!$B$11:$B$26,$C120,'Sunday Races 4-10-22'!$AX$11:$AX$26)</f>
        <v>0</v>
      </c>
      <c r="BH120" s="174">
        <f>SUMIF('Sunday Races 4-10-22'!$B$11:$B$26,$C120,'Sunday Races 4-10-22'!$AY$11:$AY$26)</f>
        <v>0</v>
      </c>
      <c r="BI120" s="174">
        <f>SUMIF('Sunday Races 5-1-22'!$B$11:$B$28,$C120,'Sunday Races 5-1-22'!$AU$11:$AU$28)</f>
        <v>0</v>
      </c>
      <c r="BJ120" s="174">
        <f>SUMIF('Sunday Races 5-1-22'!$B$11:$B$28,$C120,'Sunday Races 5-1-22'!$AV$11:$AV$28)</f>
        <v>0</v>
      </c>
      <c r="BK120" s="174">
        <f>SUMIF('Sunday Races 5-1-22'!$B$11:$B$28,$C120,'Sunday Races 5-1-22'!$AW$11:$AW$28)</f>
        <v>0</v>
      </c>
      <c r="BL120" s="174">
        <f>SUMIF('Sunday Races 5-1-22'!$B$11:$B$28,$C120,'Sunday Races 5-1-22'!$AX$11:$AX$28)</f>
        <v>0</v>
      </c>
      <c r="BM120" s="174">
        <f>SUMIF('Sunday Races 5-1-22'!$B$11:$B$28,$C120,'Sunday Races 5-1-22'!$AY$11:$AY$28)</f>
        <v>0</v>
      </c>
      <c r="BN120" s="174">
        <f>SUMIF('Sunday Races 6-5-22'!$B$11:$B$28,$C120,'Sunday Races 6-5-22'!$AU$11:$AU$28)</f>
        <v>0</v>
      </c>
      <c r="BO120" s="174">
        <f>SUMIF('Sunday Races 6-5-22'!$B$11:$B$28,$C120,'Sunday Races 6-5-22'!$AV$11:$AV$28)</f>
        <v>0</v>
      </c>
      <c r="BP120" s="174">
        <f>SUMIF('Sunday Races 6-5-22'!$B$11:$B$28,$C120,'Sunday Races 6-5-22'!$AW$11:$AW$28)</f>
        <v>0</v>
      </c>
      <c r="BQ120" s="174">
        <f>SUMIF('Sunday Races 6-5-22'!$B$11:$B$28,$C120,'Sunday Races 6-5-22'!$AX$11:$AX$28)</f>
        <v>0</v>
      </c>
      <c r="BR120" s="174">
        <f>SUMIF('Sunday Races 6-5-22'!$B$11:$B$28,$C120,'Sunday Races 6-5-22'!$AY$11:$AY$28)</f>
        <v>0</v>
      </c>
      <c r="BS120" s="174">
        <f>SUMIF('Sunday Races 6-12-22'!$B$11:$B$24,$C120,'Sunday Races 6-12-22'!$AU$11:$AU$24)</f>
        <v>0</v>
      </c>
      <c r="BT120" s="174">
        <f>SUMIF('Sunday Races 6-12-22'!$B$11:$B$24,$C120,'Sunday Races 6-12-22'!$AV$11:$AV$24)</f>
        <v>0</v>
      </c>
      <c r="BU120" s="174">
        <f>SUMIF('Sunday Races 6-12-22'!$B$11:$B$24,$C120,'Sunday Races 6-12-22'!$AW$11:$AW$24)</f>
        <v>0</v>
      </c>
      <c r="BV120" s="174">
        <f>SUMIF('Sunday Races 6-12-22'!$B$11:$B$24,$C120,'Sunday Races 6-12-22'!$AX$11:$AX$24)</f>
        <v>0</v>
      </c>
      <c r="BW120" s="174">
        <f>SUMIF('Sunday Races 6-12-22'!$B$11:$B$24,$C120,'Sunday Races 6-12-22'!$AY$11:$AY$24)</f>
        <v>0</v>
      </c>
      <c r="BX120" s="174">
        <f>SUMIF('Saturday Races 6-18-22'!$B$11:$B$24,$C120,'Saturday Races 6-18-22'!$AU$11:$AU$24)</f>
        <v>0</v>
      </c>
      <c r="BY120" s="174">
        <f>SUMIF('Saturday Races 6-18-22'!$B$11:$B$24,$C120,'Saturday Races 6-18-22'!$AV$11:$AV$24)</f>
        <v>0</v>
      </c>
      <c r="BZ120" s="174">
        <f>SUMIF('Saturday Races 6-18-22'!$B$11:$B$24,$C120,'Saturday Races 6-18-22'!$AW$11:$AW$24)</f>
        <v>0</v>
      </c>
      <c r="CA120" s="174">
        <f>SUMIF('Saturday Races 6-18-22'!$B$11:$B$24,$C120,'Saturday Races 6-18-22'!$AX$11:$AX$24)</f>
        <v>0</v>
      </c>
      <c r="CB120" s="174">
        <f>SUMIF('Saturday Races 6-18-22'!$B$11:$B$24,$C120,'Saturday Races 6-18-22'!$AY$11:$AY$24)</f>
        <v>0</v>
      </c>
      <c r="CC120" s="174">
        <f>SUMIF('Sunday Races 7-3-22'!$B$11:$B$26,$C120,'Sunday Races 7-3-22'!$AU$11:$AU$26)</f>
        <v>0</v>
      </c>
      <c r="CD120" s="174">
        <f>SUMIF('Sunday Races 7-3-22'!$B$11:$B$26,$C120,'Sunday Races 7-3-22'!$AV$11:$AV$26)</f>
        <v>0</v>
      </c>
      <c r="CE120" s="174">
        <f>SUMIF('Sunday Races 7-3-22'!$B$11:$B$26,$C120,'Sunday Races 7-3-22'!$AW$11:$AW$26)</f>
        <v>0</v>
      </c>
      <c r="CF120" s="174">
        <f>SUMIF('Sunday Races 7-3-22'!$B$11:$B$26,$C120,'Sunday Races 7-3-22'!$AX$11:$AX$26)</f>
        <v>0</v>
      </c>
      <c r="CG120" s="174">
        <f>SUMIF('Sunday Races 7-3-22'!$B$11:$B$26,$C120,'Sunday Races 7-3-22'!$AY$11:$AY$26)</f>
        <v>0</v>
      </c>
      <c r="CH120" s="174">
        <f>SUMIF('Sunday Races 7-31-22'!$B$11:$B$26,$C120,'Sunday Races 7-31-22'!$AU$11:$AU$26)</f>
        <v>0</v>
      </c>
      <c r="CI120" s="174">
        <f>SUMIF('Sunday Races 7-31-22'!$B$11:$B$26,$C120,'Sunday Races 7-31-22'!$AV$11:$AV$26)</f>
        <v>0</v>
      </c>
      <c r="CJ120" s="174">
        <f>SUMIF('Sunday Races 7-31-22'!$B$11:$B$26,$C120,'Sunday Races 7-31-22'!$AW$11:$AW$26)</f>
        <v>0</v>
      </c>
      <c r="CK120" s="174">
        <f>SUMIF('Sunday Races 7-31-22'!$B$11:$B$26,$C120,'Sunday Races 7-31-22'!$AX$11:$AX$26)</f>
        <v>0</v>
      </c>
      <c r="CL120" s="174">
        <f>SUMIF('Sunday Races 7-31-22'!$B$11:$B$26,$C120,'Sunday Races 7-31-22'!$AY$11:$AY$26)</f>
        <v>0</v>
      </c>
      <c r="CM120" s="174">
        <f>SUMIF('Sunday Races 8-14-22'!$B$11:$B$26,$C120,'Sunday Races 8-14-22'!$AU$11:$AU$26)</f>
        <v>0</v>
      </c>
      <c r="CN120" s="174">
        <f>SUMIF('Sunday Races 8-14-22'!$B$11:$B$26,$C120,'Sunday Races 8-14-22'!$AV$11:$AV$26)</f>
        <v>0</v>
      </c>
      <c r="CO120" s="174">
        <f>SUMIF('Sunday Races 8-14-22'!$B$11:$B$26,$C120,'Sunday Races 8-14-22'!$AW$11:$AW$26)</f>
        <v>0</v>
      </c>
      <c r="CP120" s="174">
        <f>SUMIF('Sunday Races 8-14-22'!$B$11:$B$26,$C120,'Sunday Races 8-14-22'!$AX$11:$AX$26)</f>
        <v>0</v>
      </c>
      <c r="CQ120" s="174">
        <f>SUMIF('Sunday Races 8-14-22'!$B$11:$B$26,$C120,'Sunday Races 8-14-22'!$AY$11:$AY$26)</f>
        <v>0</v>
      </c>
      <c r="CR120" s="174">
        <f>SUMIF('Saturday Races 8-20-22'!$B$11:$B$26,$C120,'Saturday Races 8-20-22'!$AU$11:$AU$26)</f>
        <v>0</v>
      </c>
      <c r="CS120" s="174">
        <f>SUMIF('Saturday Races 8-20-22'!$B$11:$B$26,$C120,'Saturday Races 8-20-22'!$AV$11:$AV$26)</f>
        <v>0</v>
      </c>
      <c r="CT120" s="174">
        <f>SUMIF('Saturday Races 8-20-22'!$B$11:$B$26,$C120,'Saturday Races 8-20-22'!$AW$11:$AW$26)</f>
        <v>0</v>
      </c>
      <c r="CU120" s="174">
        <f>SUMIF('Saturday Races 8-20-22'!$B$11:$B$26,$C120,'Saturday Races 8-20-22'!$AX$11:$AX$26)</f>
        <v>0</v>
      </c>
      <c r="CV120" s="174">
        <f>SUMIF('Saturday Races 8-20-22'!$B$11:$B$26,$C120,'Saturday Races 8-20-22'!$AY$11:$AY$26)</f>
        <v>0</v>
      </c>
      <c r="CW120" s="174">
        <f>SUMIF('Sunday Races 9-11-22'!$B$11:$B$20,$C120,'Sunday Races 9-11-22'!$AU$11:$AU$20)</f>
        <v>0</v>
      </c>
      <c r="CX120" s="174">
        <f>SUMIF('Sunday Races 9-11-22'!$B$11:$B$20,$C120,'Sunday Races 9-11-22'!$AV$11:$AV$20)</f>
        <v>0</v>
      </c>
      <c r="CY120" s="174">
        <f>SUMIF('Sunday Races 9-11-22'!$B$11:$B$20,$C120,'Sunday Races 9-11-22'!$AW$11:$AW$20)</f>
        <v>0</v>
      </c>
      <c r="CZ120" s="174">
        <f>SUMIF('Sunday Races 9-11-22'!$B$11:$B$20,$C120,'Sunday Races 9-11-22'!$AX$11:$AX$20)</f>
        <v>0</v>
      </c>
      <c r="DA120" s="174">
        <f>SUMIF('Sunday Races 9-11-22'!$B$11:$B$20,$C120,'Sunday Races 9-11-22'!$AY$11:$AY$20)</f>
        <v>0</v>
      </c>
      <c r="DB120" s="174">
        <f>SUMIF('Sunday Races 10-9-22'!$B$11:$B$21,$C120,'Sunday Races 10-9-22'!$AU$11:$AU$21)</f>
        <v>0</v>
      </c>
      <c r="DC120" s="174">
        <f>SUMIF('Sunday Races 10-9-22'!$B$11:$B$21,$C120,'Sunday Races 10-9-22'!$AV$11:$AV$21)</f>
        <v>0</v>
      </c>
      <c r="DD120" s="174">
        <f>SUMIF('Sunday Races 10-9-22'!$B$11:$B$21,$C120,'Sunday Races 10-9-22'!$AW$11:$AW$21)</f>
        <v>0</v>
      </c>
      <c r="DE120" s="174">
        <f>SUMIF('Sunday Races 10-9-22'!$B$11:$B$21,$C120,'Sunday Races 10-9-22'!$AX$11:$AX$21)</f>
        <v>0</v>
      </c>
      <c r="DF120" s="174">
        <f>SUMIF('Sunday Races 10-9-22'!$B$11:$B$21,$C120,'Sunday Races 10-9-22'!$AY$11:$AY$21)</f>
        <v>0</v>
      </c>
      <c r="DG120" s="174">
        <f>SUMIF('Sunday Races 10-23-22'!$B$11:$B$22,$C120,'Sunday Races 10-23-22'!$AU$11:$AU$22)</f>
        <v>0</v>
      </c>
      <c r="DH120" s="174">
        <f>SUMIF('Sunday Races 10-23-22'!$B$11:$B$22,$C120,'Sunday Races 10-23-22'!$AV$11:$AV$22)</f>
        <v>0</v>
      </c>
      <c r="DI120" s="174">
        <f>SUMIF('Sunday Races 10-23-22'!$B$11:$B$22,$C120,'Sunday Races 10-23-22'!$AW$11:$AW$22)</f>
        <v>0</v>
      </c>
      <c r="DJ120" s="174">
        <f>SUMIF('Sunday Races 10-23-22'!$B$11:$B$22,$C120,'Sunday Races 10-23-22'!$AX$11:$AX$22)</f>
        <v>0</v>
      </c>
      <c r="DK120" s="174">
        <f>SUMIF('Sunday Races 10-23-22'!$B$11:$B$22,$C120,'Sunday Races 10-23-22'!$AY$11:$AY$22)</f>
        <v>0</v>
      </c>
      <c r="DL120" s="175"/>
      <c r="DM120" s="176"/>
      <c r="DN120" s="177">
        <f t="shared" ref="DN120:DW129" si="114">LARGE($K120:$DL120,DN$3)</f>
        <v>0</v>
      </c>
      <c r="DO120" s="177">
        <f t="shared" si="114"/>
        <v>0</v>
      </c>
      <c r="DP120" s="177">
        <f t="shared" si="114"/>
        <v>0</v>
      </c>
      <c r="DQ120" s="177">
        <f t="shared" si="114"/>
        <v>0</v>
      </c>
      <c r="DR120" s="177">
        <f t="shared" si="114"/>
        <v>0</v>
      </c>
      <c r="DS120" s="177">
        <f t="shared" si="114"/>
        <v>0</v>
      </c>
      <c r="DT120" s="177">
        <f t="shared" si="114"/>
        <v>0</v>
      </c>
      <c r="DU120" s="177">
        <f t="shared" si="114"/>
        <v>0</v>
      </c>
      <c r="DV120" s="177">
        <f t="shared" si="114"/>
        <v>0</v>
      </c>
      <c r="DW120" s="177">
        <f t="shared" si="114"/>
        <v>0</v>
      </c>
      <c r="DX120" s="177">
        <f t="shared" ref="DX120:EG129" si="115">LARGE($K120:$DL120,DX$3)</f>
        <v>0</v>
      </c>
      <c r="DY120" s="177">
        <f t="shared" si="115"/>
        <v>0</v>
      </c>
      <c r="DZ120" s="177">
        <f t="shared" si="115"/>
        <v>0</v>
      </c>
      <c r="EA120" s="177">
        <f t="shared" si="115"/>
        <v>0</v>
      </c>
      <c r="EB120" s="177">
        <f t="shared" si="115"/>
        <v>0</v>
      </c>
      <c r="EC120" s="177">
        <f t="shared" si="115"/>
        <v>0</v>
      </c>
      <c r="ED120" s="177">
        <f t="shared" si="115"/>
        <v>0</v>
      </c>
      <c r="EE120" s="177">
        <f t="shared" si="115"/>
        <v>0</v>
      </c>
      <c r="EF120" s="177">
        <f t="shared" si="115"/>
        <v>0</v>
      </c>
      <c r="EG120" s="177">
        <f t="shared" si="115"/>
        <v>0</v>
      </c>
      <c r="EH120" s="177">
        <f t="shared" ref="EH120:EQ129" si="116">LARGE($K120:$DL120,EH$3)</f>
        <v>0</v>
      </c>
      <c r="EI120" s="177">
        <f t="shared" si="116"/>
        <v>0</v>
      </c>
      <c r="EJ120" s="177">
        <f t="shared" si="116"/>
        <v>0</v>
      </c>
      <c r="EK120" s="177">
        <f t="shared" si="116"/>
        <v>0</v>
      </c>
      <c r="EL120" s="177">
        <f t="shared" si="116"/>
        <v>0</v>
      </c>
      <c r="EM120" s="177">
        <f t="shared" si="116"/>
        <v>0</v>
      </c>
      <c r="EN120" s="177">
        <f t="shared" si="116"/>
        <v>0</v>
      </c>
      <c r="EO120" s="177">
        <f t="shared" si="116"/>
        <v>0</v>
      </c>
      <c r="EP120" s="177">
        <f t="shared" si="116"/>
        <v>0</v>
      </c>
      <c r="EQ120" s="177">
        <f t="shared" si="116"/>
        <v>0</v>
      </c>
      <c r="ER120" s="177">
        <f t="shared" ref="ER120:FA129" si="117">LARGE($K120:$DL120,ER$3)</f>
        <v>0</v>
      </c>
      <c r="ES120" s="177">
        <f t="shared" si="117"/>
        <v>0</v>
      </c>
      <c r="ET120" s="177">
        <f t="shared" si="117"/>
        <v>0</v>
      </c>
      <c r="EU120" s="177">
        <f t="shared" si="117"/>
        <v>0</v>
      </c>
      <c r="EV120" s="177">
        <f t="shared" si="117"/>
        <v>0</v>
      </c>
      <c r="EW120" s="177">
        <f t="shared" si="117"/>
        <v>0</v>
      </c>
      <c r="EX120" s="177">
        <f t="shared" si="117"/>
        <v>0</v>
      </c>
      <c r="EY120" s="177">
        <f t="shared" si="117"/>
        <v>0</v>
      </c>
      <c r="EZ120" s="177">
        <f t="shared" si="117"/>
        <v>0</v>
      </c>
      <c r="FA120" s="177">
        <f t="shared" si="117"/>
        <v>0</v>
      </c>
      <c r="FB120" s="177">
        <f t="shared" ref="FB120:FK129" si="118">LARGE($K120:$DL120,FB$3)</f>
        <v>0</v>
      </c>
      <c r="FC120" s="177">
        <f t="shared" si="118"/>
        <v>0</v>
      </c>
      <c r="FD120" s="177">
        <f t="shared" si="118"/>
        <v>0</v>
      </c>
      <c r="FE120" s="177">
        <f t="shared" si="118"/>
        <v>0</v>
      </c>
      <c r="FF120" s="177">
        <f t="shared" si="118"/>
        <v>0</v>
      </c>
      <c r="FG120" s="177">
        <f t="shared" si="118"/>
        <v>0</v>
      </c>
      <c r="FH120" s="177">
        <f t="shared" si="118"/>
        <v>0</v>
      </c>
      <c r="FI120" s="177">
        <f t="shared" si="118"/>
        <v>0</v>
      </c>
      <c r="FJ120" s="177">
        <f t="shared" si="118"/>
        <v>0</v>
      </c>
      <c r="FK120" s="177">
        <f t="shared" si="118"/>
        <v>0</v>
      </c>
      <c r="FL120" s="177">
        <f t="shared" ref="FL120:FZ129" si="119">LARGE($K120:$DL120,FL$3)</f>
        <v>0</v>
      </c>
      <c r="FM120" s="177">
        <f t="shared" si="119"/>
        <v>0</v>
      </c>
      <c r="FN120" s="177">
        <f t="shared" si="119"/>
        <v>0</v>
      </c>
      <c r="FO120" s="177">
        <f t="shared" si="119"/>
        <v>0</v>
      </c>
      <c r="FP120" s="177">
        <f t="shared" si="119"/>
        <v>0</v>
      </c>
      <c r="FQ120" s="177">
        <f t="shared" si="119"/>
        <v>0</v>
      </c>
      <c r="FR120" s="177">
        <f t="shared" si="119"/>
        <v>0</v>
      </c>
      <c r="FS120" s="177">
        <f t="shared" si="119"/>
        <v>0</v>
      </c>
      <c r="FT120" s="177">
        <f t="shared" si="119"/>
        <v>0</v>
      </c>
      <c r="FU120" s="177">
        <f t="shared" si="119"/>
        <v>0</v>
      </c>
      <c r="FV120" s="177">
        <f t="shared" si="119"/>
        <v>0</v>
      </c>
      <c r="FW120" s="177">
        <f t="shared" si="119"/>
        <v>0</v>
      </c>
      <c r="FX120" s="177">
        <f t="shared" si="119"/>
        <v>0</v>
      </c>
      <c r="FY120" s="177">
        <f t="shared" si="119"/>
        <v>0</v>
      </c>
      <c r="FZ120" s="177">
        <f t="shared" si="119"/>
        <v>0</v>
      </c>
      <c r="GA120" s="177"/>
      <c r="GB120" s="229">
        <f t="shared" si="106"/>
        <v>0</v>
      </c>
      <c r="GC120" s="229">
        <f t="shared" si="107"/>
        <v>0</v>
      </c>
      <c r="GD120" s="174">
        <f>SUMIF('One Day 12-04-21 Scots'!$B$11:$B$24,$C120,'One Day 12-04-21 Scots'!$AU$11:$AU$24)</f>
        <v>0</v>
      </c>
      <c r="GE120" s="174">
        <f>SUMIF('One Day 12-04-21 Scots'!$B$11:$B$24,$C120,'One Day 12-04-21 Scots'!$AV$11:$AV$24)</f>
        <v>0</v>
      </c>
      <c r="GF120" s="174">
        <f>SUMIF('One Day 12-04-21 Scots'!$B$11:$B$24,$C120,'One Day 12-04-21 Scots'!$AW$11:$AW$24)</f>
        <v>0</v>
      </c>
      <c r="GG120" s="174">
        <f>SUMIF('One Day 12-04-21 Scots'!$B$11:$B$24,$C120,'One Day 12-04-21 Scots'!$AX$11:$AX$24)</f>
        <v>0</v>
      </c>
      <c r="GH120" s="174">
        <f>SUMIF('One Day 12-04-21 Scots'!$B$11:$B$24,$C120,'One Day 12-04-21 Scots'!$AY$11:$AY$24)</f>
        <v>0</v>
      </c>
      <c r="GI120" s="174">
        <f>SUMIF('One Day 12-04-21 Thistles'!$B$11:$B$25,$C120,'One Day 12-04-21 Thistles'!$AU$11:$AU$25)</f>
        <v>0</v>
      </c>
      <c r="GJ120" s="174">
        <f>SUMIF('One Day 12-04-21 Thistles'!$B$11:$B$25,$C120,'One Day 12-04-21 Thistles'!$AV$11:$AV$25)</f>
        <v>0</v>
      </c>
      <c r="GK120" s="174">
        <f>SUMIF('One Day 12-04-21 Thistles'!$B$11:$B$25,$C120,'One Day 12-04-21 Thistles'!$AW$11:$AW$25)</f>
        <v>0</v>
      </c>
      <c r="GL120" s="174">
        <f>SUMIF('One Day 12-04-21 Thistles'!$B$11:$B$25,$C120,'One Day 12-04-21 Thistles'!$AX$11:$AX$25)</f>
        <v>0</v>
      </c>
      <c r="GM120" s="174">
        <f>SUMIF('One Day 12-04-21 Thistles'!$B$11:$B$25,$C120,'One Day 12-04-21 Thistles'!$AY$11:$AY$25)</f>
        <v>0</v>
      </c>
      <c r="GN120" s="174">
        <f>SUMIF('Chili One Day 2-12-22 Scots'!$B$11:$B$27,$C120,'Chili One Day 2-12-22 Scots'!$AU$11:$AU$27)</f>
        <v>0</v>
      </c>
      <c r="GO120" s="174">
        <f>SUMIF('Chili One Day 2-12-22 Scots'!$B$11:$B$27,$C120,'Chili One Day 2-12-22 Scots'!$AV$11:$AV$27)</f>
        <v>0</v>
      </c>
      <c r="GP120" s="174">
        <f>SUMIF('Chili One Day 2-12-22 Scots'!$B$11:$B$27,$C120,'Chili One Day 2-12-22 Scots'!$AW$11:$AW$27)</f>
        <v>0</v>
      </c>
      <c r="GQ120" s="174">
        <f>SUMIF('Chili One Day 2-12-22 Scots'!$B$11:$B$27,$C120,'Chili One Day 2-12-22 Scots'!$AX$11:$AX$27)</f>
        <v>0</v>
      </c>
      <c r="GR120" s="174">
        <f>SUMIF('Chili One Day 2-12-22 Scots'!$B$11:$B$27,$C120,'Chili One Day 2-12-22 Scots'!$AY$11:$AY$27)</f>
        <v>0</v>
      </c>
      <c r="GS120" s="174">
        <f>SUMIF('Chili One Day 2-12-22 Thistles'!$B$11:$B$27,$C120,'Chili One Day 2-12-22 Thistles'!$AU$11:$AU$27)</f>
        <v>0</v>
      </c>
      <c r="GT120" s="174">
        <f>SUMIF('Chili One Day 2-12-22 Thistles'!$B$11:$B$27,$C120,'Chili One Day 2-12-22 Thistles'!$AV$11:$AV$27)</f>
        <v>0</v>
      </c>
      <c r="GU120" s="174">
        <f>SUMIF('Chili One Day 2-12-22 Thistles'!$B$11:$B$27,$C120,'Chili One Day 2-12-22 Thistles'!$AW$11:$AW$27)</f>
        <v>0</v>
      </c>
      <c r="GV120" s="174">
        <f>SUMIF('Chili One Day 2-12-22 Thistles'!$B$11:$B$27,$C120,'Chili One Day 2-12-22 Thistles'!$AX$11:$AX$27)</f>
        <v>0</v>
      </c>
      <c r="GW120" s="174">
        <f>SUMIF('Chili One Day 2-12-22 Thistles'!$B$11:$B$27,$C120,'Chili One Day 2-12-22 Thistles'!$AY$11:$AY$27)</f>
        <v>0</v>
      </c>
      <c r="GX120" s="174">
        <f>SUMIF('Ironman One Day 3-5-22 FS'!$B$11:$B$26,$C120,'Ironman One Day 3-5-22 FS'!$AU$11:$AU$26)</f>
        <v>0</v>
      </c>
      <c r="GY120" s="174">
        <f>SUMIF('Ironman One Day 3-5-22 FS'!$B$11:$B$26,$C120,'Ironman One Day 3-5-22 FS'!$AV$11:$AV$26)</f>
        <v>0</v>
      </c>
      <c r="GZ120" s="174">
        <f>SUMIF('Ironman One Day 3-5-22 FS'!$B$11:$B$26,$C120,'Ironman One Day 3-5-22 FS'!$AW$11:$AW$26)</f>
        <v>0</v>
      </c>
      <c r="HA120" s="174">
        <f>SUMIF('Ironman One Day 3-5-22 FS'!$B$11:$B$26,$C120,'Ironman One Day 3-5-22 FS'!$AX$11:$AX$26)</f>
        <v>0</v>
      </c>
      <c r="HB120" s="174">
        <f>SUMIF('Ironman One Day 3-5-22 FS'!$B$11:$B$26,$C120,'Ironman One Day 3-5-22 FS'!$AY$11:$AY$26)</f>
        <v>0</v>
      </c>
      <c r="HC120" s="174">
        <f>SUMIF('Ironman One Day 3-5-22 420'!$B$11:$B$26,$C120,'Ironman One Day 3-5-22 420'!$AU$11:$AU$26)</f>
        <v>0</v>
      </c>
      <c r="HD120" s="174">
        <f>SUMIF('Ironman One Day 3-5-22 420'!$B$11:$B$26,$C120,'Ironman One Day 3-5-22 420'!$AV$11:$AV$26)</f>
        <v>0</v>
      </c>
      <c r="HE120" s="174">
        <f>SUMIF('Ironman One Day 3-5-22 420'!$B$11:$B$26,$C120,'Ironman One Day 3-5-22 420'!$AW$11:$AW$26)</f>
        <v>0</v>
      </c>
      <c r="HF120" s="174">
        <f>SUMIF('Ironman One Day 3-5-22 420'!$B$11:$B$26,$C120,'Ironman One Day 3-5-22 420'!$AX$11:$AX$26)</f>
        <v>0</v>
      </c>
      <c r="HG120" s="174">
        <f>SUMIF('Ironman One Day 3-5-22 420'!$B$11:$B$26,$C120,'Ironman One Day 3-5-22 420'!$AY$11:$AY$26)</f>
        <v>0</v>
      </c>
      <c r="HH120" s="174">
        <f>SUMIF('Easter One Day 4-16-22 FS'!$B$11:$B$25,$C120,'Easter One Day 4-16-22 FS'!$AU$11:$AU$25)</f>
        <v>0</v>
      </c>
      <c r="HI120" s="174">
        <f>SUMIF('Easter One Day 4-16-22 FS'!$B$11:$B$25,$C120,'Easter One Day 4-16-22 FS'!$AV$11:$AV$25)</f>
        <v>0</v>
      </c>
      <c r="HJ120" s="174">
        <f>SUMIF('Easter One Day 4-16-22 FS'!$B$11:$B$25,$C120,'Easter One Day 4-16-22 FS'!$AW$11:$AW$25)</f>
        <v>0</v>
      </c>
      <c r="HK120" s="174">
        <f>SUMIF('Easter One Day 4-16-22 FS'!$B$11:$B$25,$C120,'Easter One Day 4-16-22 FS'!$AX$11:$AX$25)</f>
        <v>0</v>
      </c>
      <c r="HL120" s="174">
        <f>SUMIF('Easter One Day 4-16-22 FS'!$B$11:$B$25,$C120,'Easter One Day 4-16-22 FS'!$AY$11:$AY$25)</f>
        <v>0</v>
      </c>
      <c r="HM120" s="174">
        <f>SUMIF('Easter One Day 4-16-22 TH'!$B$11:$B$25,$C120,'Easter One Day 4-16-22 TH'!$AU$11:$AU$25)</f>
        <v>0</v>
      </c>
      <c r="HN120" s="174">
        <f>SUMIF('Easter One Day 4-16-22 TH'!$B$11:$B$25,$C120,'Easter One Day 4-16-22 TH'!$AV$11:$AV$25)</f>
        <v>0</v>
      </c>
      <c r="HO120" s="174">
        <f>SUMIF('Easter One Day 4-16-22 TH'!$B$11:$B$25,$C120,'Easter One Day 4-16-22 TH'!$AW$11:$AW$25)</f>
        <v>0</v>
      </c>
      <c r="HP120" s="174">
        <f>SUMIF('Easter One Day 4-16-22 TH'!$B$11:$B$25,$C120,'Easter One Day 4-16-22 TH'!$AX$11:$AX$25)</f>
        <v>0</v>
      </c>
      <c r="HQ120" s="174">
        <f>SUMIF('Easter One Day 4-16-22 TH'!$B$11:$B$25,$C120,'Easter One Day 4-16-22 TH'!$AY$11:$AY$25)</f>
        <v>0</v>
      </c>
      <c r="HR120" s="174">
        <f>SUMIF('Long Distance Race 5-7-22'!$B$11:$B$25,$C120,'Long Distance Race 5-7-22'!$AU$11:$AU$25)</f>
        <v>0</v>
      </c>
      <c r="HS120" s="174">
        <f>SUMIF('Long Distance Race 5-7-22'!$B$11:$B$18,$C120,'Long Distance Race 5-7-22'!$AV$11:$AV$18)</f>
        <v>0</v>
      </c>
      <c r="HT120" s="174">
        <f>SUMIF('Long Distance Race 5-7-22'!$B$11:$B$18,$C120,'Long Distance Race 5-7-22'!$AW$11:$AW$18)</f>
        <v>0</v>
      </c>
      <c r="HU120" s="174">
        <f>SUMIF('Long Distance Race 5-7-22'!$B$11:$B$18,$C120,'Long Distance Race 5-7-22'!$AX$11:$AX$18)</f>
        <v>0</v>
      </c>
      <c r="HV120" s="174">
        <f>SUMIF('Long Distance Race 5-7-22'!$B$11:$B$18,$C120,'Long Distance Race 5-7-22'!$AY$11:$AY$18)</f>
        <v>0</v>
      </c>
      <c r="HW120" s="174">
        <f>SUMIF('Memorial Day Regatta 5-28-22 Op'!$B$11:$B$25,$C120,'Memorial Day Regatta 5-28-22 Op'!$AU$11:$AU$25)</f>
        <v>0</v>
      </c>
      <c r="HX120" s="174">
        <f>SUMIF('Memorial Day Regatta 5-28-22 Op'!$B$11:$B$18,$C120,'Memorial Day Regatta 5-28-22 Op'!$AV$11:$AV$18)</f>
        <v>0</v>
      </c>
      <c r="HY120" s="174">
        <f>SUMIF('Memorial Day Regatta 5-28-22 Op'!$B$11:$B$18,$C120,'Memorial Day Regatta 5-28-22 Op'!$AW$11:$AW$18)</f>
        <v>0</v>
      </c>
      <c r="HZ120" s="174">
        <f>SUMIF('Memorial Day Regatta 5-28-22 Op'!$B$11:$B$18,$C120,'Memorial Day Regatta 5-28-22 Op'!$AX$11:$AX$18)</f>
        <v>0</v>
      </c>
      <c r="IA120" s="174">
        <f>SUMIF('Memorial Day Regatta 5-28-22 Op'!$B$11:$B$18,$C120,'Memorial Day Regatta 5-28-22 Op'!$AY$11:$AY$18)</f>
        <v>0</v>
      </c>
      <c r="IB120" s="174">
        <f>SUMIF('Caldwell Cup 6-25-22 TH'!$B$11:$B$25,$C120,'Caldwell Cup 6-25-22 TH'!$AU$11:$AU$25)</f>
        <v>0</v>
      </c>
      <c r="IC120" s="174">
        <f>SUMIF('Caldwell Cup 6-25-22 TH'!$B$11:$B$25,$C120,'Caldwell Cup 6-25-22 TH'!$AV$11:$AV$25)</f>
        <v>0</v>
      </c>
      <c r="ID120" s="174">
        <f>SUMIF('Caldwell Cup 6-25-22 TH'!$B$11:$B$25,$C120,'Caldwell Cup 6-25-22 TH'!$AW$11:$AW$25)</f>
        <v>0</v>
      </c>
      <c r="IE120" s="174">
        <f>SUMIF('Caldwell Cup 6-25-22 TH'!$B$11:$B$25,$C120,'Caldwell Cup 6-25-22 TH'!$AX$11:$AX$25)</f>
        <v>0</v>
      </c>
      <c r="IF120" s="174">
        <f>SUMIF('Caldwell Cup 6-25-22 TH'!$B$11:$B$25,$C120,'Caldwell Cup 6-25-22 TH'!$AY$11:$AY$25)</f>
        <v>0</v>
      </c>
      <c r="IG120" s="174">
        <f>SUMIF('Caldwell Cup 6-25-22 FS'!$B$11:$B$21,$C120,'Caldwell Cup 6-25-22 FS'!$AU$11:$AU$21)</f>
        <v>0</v>
      </c>
      <c r="IH120" s="174">
        <f>SUMIF('Caldwell Cup 6-25-22 FS'!$B$11:$B$21,$C120,'Caldwell Cup 6-25-22 FS'!$AV$11:$AV$21)</f>
        <v>0</v>
      </c>
      <c r="II120" s="174">
        <f>SUMIF('Caldwell Cup 6-25-22 FS'!$B$11:$B$21,$C120,'Caldwell Cup 6-25-22 FS'!$AW$11:$AW$21)</f>
        <v>0</v>
      </c>
      <c r="IJ120" s="174">
        <f>SUMIF('Caldwell Cup 6-25-22 FS'!$B$11:$B$21,$C120,'Caldwell Cup 6-25-22 FS'!$AX$11:$AX$21)</f>
        <v>0</v>
      </c>
      <c r="IK120" s="174">
        <f>SUMIF('Caldwell Cup 6-25-22 FS'!$B$11:$B$21,$C120,'Caldwell Cup 6-25-22 FS'!$AY$11:$AY$21)</f>
        <v>0</v>
      </c>
      <c r="IL120" s="174">
        <f>SUMIF('Caldwell Cup 6-25-22 Lasers'!$B$11:$B$23,$C120,'Caldwell Cup 6-25-22 Lasers'!$AU$11:$AU$23)</f>
        <v>0</v>
      </c>
      <c r="IM120" s="174">
        <f>SUMIF('Caldwell Cup 6-25-22 Lasers'!$B$11:$B$23,$C120,'Caldwell Cup 6-25-22 Lasers'!$AV$11:$AV$23)</f>
        <v>0</v>
      </c>
      <c r="IN120" s="174">
        <f>SUMIF('Caldwell Cup 6-25-22 Lasers'!$B$11:$B$23,$C120,'Caldwell Cup 6-25-22 Lasers'!$AW$11:$AW$23)</f>
        <v>0</v>
      </c>
      <c r="IO120" s="174">
        <f>SUMIF('Caldwell Cup 6-25-22 Lasers'!$B$11:$B$23,$C120,'Caldwell Cup 6-25-22 Lasers'!$AX$11:$AX$23)</f>
        <v>0</v>
      </c>
      <c r="IP120" s="174">
        <f>SUMIF('Caldwell Cup 6-25-22 Lasers'!$B$11:$B$23,$C120,'Caldwell Cup 6-25-22 Lasers'!$AY$11:$AY$23)</f>
        <v>0</v>
      </c>
      <c r="IQ120" s="174">
        <f>SUMIF('Labor Day Regatta 9-3-22 FS'!$B$11:$B$30,$C120,'Labor Day Regatta 9-3-22 FS'!$AU$11:$AU$30)</f>
        <v>0</v>
      </c>
      <c r="IR120" s="174">
        <f>SUMIF('Labor Day Regatta 9-3-22 FS'!$B$11:$B$30,$C120,'Labor Day Regatta 9-3-22 FS'!$AV$11:$AV$30)</f>
        <v>0</v>
      </c>
      <c r="IS120" s="174">
        <f>SUMIF('Labor Day Regatta 9-3-22 FS'!$B$11:$B$30,$C120,'Labor Day Regatta 9-3-22 FS'!$AW$11:$AW$30)</f>
        <v>0</v>
      </c>
      <c r="IT120" s="174">
        <f>SUMIF('Labor Day Regatta 9-3-22 FS'!$B$11:$B$30,$C120,'Labor Day Regatta 9-3-22 FS'!$AX$11:$AX$30)</f>
        <v>0</v>
      </c>
      <c r="IU120" s="174">
        <f>SUMIF('Labor Day Regatta 9-3-22 FS'!$B$11:$B$30,$C120,'Labor Day Regatta 9-3-22 FS'!$AY$11:$AY$30)</f>
        <v>0</v>
      </c>
      <c r="IV120" s="174">
        <f>SUMIF('2022-09-17 Leukemia Cup FS'!$B$11:$B$26,$C120,'2022-09-17 Leukemia Cup FS'!$AU$11:$AU$26)</f>
        <v>0</v>
      </c>
      <c r="IW120" s="174">
        <f>SUMIF('2022-09-17 Leukemia Cup FS'!$B$11:$B$26,$C120,'2022-09-17 Leukemia Cup FS'!$AV$11:$AV$26)</f>
        <v>0</v>
      </c>
      <c r="IX120" s="174">
        <f>SUMIF('2022-09-17 Leukemia Cup FS'!$B$11:$B$26,$C120,'2022-09-17 Leukemia Cup FS'!$AW$11:$AW$26)</f>
        <v>0</v>
      </c>
      <c r="IY120" s="174">
        <f>SUMIF('2022-09-17 Leukemia Cup FS'!$B$11:$B$26,$C120,'2022-09-17 Leukemia Cup FS'!$AX$11:$AX$26)</f>
        <v>0</v>
      </c>
      <c r="IZ120" s="174">
        <f>SUMIF('2022-09-17 Leukemia Cup FS'!$B$11:$B$26,$C120,'2022-09-17 Leukemia Cup FS'!$AY$11:$AY$26)</f>
        <v>0</v>
      </c>
      <c r="JA120" s="174">
        <f>SUMIF('2022-09-17 Leukemia Cup TH'!$B$11:$B$28,$C120,'2022-09-17 Leukemia Cup TH'!$AU$11:$AU$28)</f>
        <v>0</v>
      </c>
      <c r="JB120" s="174">
        <f>SUMIF('2022-09-17 Leukemia Cup TH'!$B$11:$B$28,$C120,'2022-09-17 Leukemia Cup TH'!$AV$11:$AV$28)</f>
        <v>0</v>
      </c>
      <c r="JC120" s="174">
        <f>SUMIF('2022-09-17 Leukemia Cup TH'!$B$11:$B$28,$C120,'2022-09-17 Leukemia Cup TH'!$AW$11:$AW$28)</f>
        <v>0</v>
      </c>
      <c r="JD120" s="174">
        <f>SUMIF('2022-09-17 Leukemia Cup TH'!$B$11:$B$28,$C120,'2022-09-17 Leukemia Cup TH'!$AX$11:$AX$28)</f>
        <v>0</v>
      </c>
      <c r="JE120" s="174">
        <f>SUMIF('2022-09-17 Leukemia Cup TH'!$B$11:$B$28,$C120,'2022-09-17 Leukemia Cup TH'!$AY$11:$AY$28)</f>
        <v>0</v>
      </c>
      <c r="JF120" s="174">
        <f>SUMIF('Smith-Berry LDR 9-24-22'!$B$11:$B$30,$C120,'Smith-Berry LDR 9-24-22'!$AU$11:$AU$30)</f>
        <v>0</v>
      </c>
      <c r="JG120" s="174">
        <f>SUMIF('Smith-Berry LDR 9-24-22'!$B$11:$B$30,$C120,'Smith-Berry LDR 9-24-22'!$AV$11:$AV$30)</f>
        <v>0</v>
      </c>
      <c r="JH120" s="174">
        <f>SUMIF('Smith-Berry LDR 9-24-22'!$B$11:$B$30,$C120,'Smith-Berry LDR 9-24-22'!$AW$11:$AW$30)</f>
        <v>0</v>
      </c>
      <c r="JI120" s="174">
        <f>SUMIF('Smith-Berry LDR 9-24-22'!$B$11:$B$30,$C120,'Smith-Berry LDR 9-24-22'!$AX$11:$AX$30)</f>
        <v>0</v>
      </c>
      <c r="JJ120" s="174">
        <f>SUMIF('Smith-Berry LDR 9-24-22'!$B$11:$B$30,$C120,'Smith-Berry LDR 9-24-22'!$AY$11:$AY$30)</f>
        <v>0</v>
      </c>
      <c r="JK120" s="174">
        <f>SUMIF('Great Scot 10-1-22 Cham'!$B$11:$B$38,$C120,'Great Scot 10-1-22 Cham'!$AU$11:$AU$38)</f>
        <v>0</v>
      </c>
      <c r="JL120" s="174">
        <f>SUMIF('Great Scot 10-1-22 Cham'!$B$11:$B$38,$C120,'Great Scot 10-1-22 Cham'!$AV$11:$AV$38)</f>
        <v>0</v>
      </c>
      <c r="JM120" s="174">
        <f>SUMIF('Great Scot 10-1-22 Cham'!$B$11:$B$38,$C120,'Great Scot 10-1-22 Cham'!$AW$11:$AW$38)</f>
        <v>0</v>
      </c>
      <c r="JN120" s="174">
        <f>SUMIF('Great Scot 10-1-22 Cham'!$B$11:$B$38,$C120,'Great Scot 10-1-22 Cham'!$AX$11:$AX$38)</f>
        <v>0</v>
      </c>
      <c r="JO120" s="174">
        <f>SUMIF('Great Scot 10-1-22 Cham'!$B$11:$B$38,$C120,'Great Scot 10-1-22 Cham'!$AY$11:$AY$38)</f>
        <v>0</v>
      </c>
      <c r="JP120" s="174">
        <f>SUMIF('Great Scot 10-1-22 Chal'!$B$11:$B$28,$C120,'Great Scot 10-1-22 Chal'!$AU$11:$AU$28)</f>
        <v>0</v>
      </c>
      <c r="JQ120" s="174">
        <f>SUMIF('Great Scot 10-1-22 Chal'!$B$11:$B$28,$C120,'Great Scot 10-1-22 Chal'!$AV$11:$AV$28)</f>
        <v>0</v>
      </c>
      <c r="JR120" s="174">
        <f>SUMIF('Great Scot 10-1-22 Chal'!$B$11:$B$28,$C120,'Great Scot 10-1-22 Chal'!$AW$11:$AW$28)</f>
        <v>0</v>
      </c>
      <c r="JS120" s="174">
        <f>SUMIF('Great Scot 10-1-22 Chal'!$B$11:$B$28,$C120,'Great Scot 10-1-22 Chal'!$AX$11:$AX$28)</f>
        <v>0</v>
      </c>
      <c r="JT120" s="174">
        <f>SUMIF('Great Scot 10-1-22 Chal'!$B$11:$B$28,$C120,'Great Scot 10-1-22 Chal'!$AY$11:$AY$28)</f>
        <v>0</v>
      </c>
      <c r="JU120" s="174">
        <f>SUMIF('Great Pumpkin Regatta 10-15-22'!$B$11:$B$54,$C120,'Great Pumpkin Regatta 10-15-22'!$AU$11:$AU$54)</f>
        <v>0</v>
      </c>
      <c r="JV120" s="174">
        <f>SUMIF('Great Pumpkin Regatta 10-15-22'!$B$11:$B$54,$C120,'Great Pumpkin Regatta 10-15-22'!$AV$11:$AV$54)</f>
        <v>0</v>
      </c>
      <c r="JW120" s="174">
        <f>SUMIF('Great Pumpkin Regatta 10-15-22'!$B$11:$B$54,$C120,'Great Pumpkin Regatta 10-15-22'!$AW$11:$AW$54)</f>
        <v>0</v>
      </c>
      <c r="JX120" s="174">
        <f>SUMIF('Great Pumpkin Regatta 10-15-22'!$B$11:$B$54,$C120,'Great Pumpkin Regatta 10-15-22'!$AX$11:$AX$54)</f>
        <v>0</v>
      </c>
      <c r="JY120" s="174">
        <f>SUMIF('Great Pumpkin Regatta 10-15-22'!$B$11:$B$54,$C120,'Great Pumpkin Regatta 10-15-22'!$AY$11:$AY$54)</f>
        <v>0</v>
      </c>
      <c r="JZ120" s="174">
        <f>SUMIF('One Day Regatta 10-29-22 FS'!$B$11:$B$19,$C120,'One Day Regatta 10-29-22 FS'!$AU$11:$AU$19)</f>
        <v>0</v>
      </c>
      <c r="KA120" s="174">
        <f>SUMIF('One Day Regatta 10-29-22 FS'!$B$11:$B$19,$C120,'One Day Regatta 10-29-22 FS'!$AV$11:$AV$19)</f>
        <v>0</v>
      </c>
      <c r="KB120" s="174">
        <f>SUMIF('One Day Regatta 10-29-22 FS'!$B$11:$B$19,$C120,'One Day Regatta 10-29-22 FS'!$AW$11:$AW$19)</f>
        <v>0</v>
      </c>
      <c r="KC120" s="174">
        <f>SUMIF('One Day Regatta 10-29-22 FS'!$B$11:$B$19,$C120,'One Day Regatta 10-29-22 FS'!$AX$11:$AX$19)</f>
        <v>0</v>
      </c>
      <c r="KD120" s="174">
        <f>SUMIF('One Day Regatta 10-29-22 FS'!$B$11:$B$19,$C120,'One Day Regatta 10-29-22 FS'!$AY$11:$AY$19)</f>
        <v>0</v>
      </c>
    </row>
    <row r="121" spans="1:290" ht="15" customHeight="1" x14ac:dyDescent="0.2">
      <c r="A121" s="400" t="s">
        <v>1369</v>
      </c>
      <c r="B121" s="134">
        <f t="shared" si="69"/>
        <v>36</v>
      </c>
      <c r="C121" s="170" t="s">
        <v>186</v>
      </c>
      <c r="D121" s="171">
        <f t="shared" si="101"/>
        <v>0</v>
      </c>
      <c r="E121" s="172">
        <f t="shared" si="102"/>
        <v>0</v>
      </c>
      <c r="F121" s="171">
        <f t="shared" si="103"/>
        <v>0</v>
      </c>
      <c r="G121" s="171">
        <v>0</v>
      </c>
      <c r="H121" s="171">
        <f t="shared" si="104"/>
        <v>0</v>
      </c>
      <c r="I121" s="173">
        <f t="shared" si="105"/>
        <v>0</v>
      </c>
      <c r="J121" s="173"/>
      <c r="K121" s="174">
        <f>SUMIF('Saturday Race 11-06-21'!$B$11:$B$21,$C121,'Saturday Race 11-06-21'!$AU$11:$AU$21)</f>
        <v>0</v>
      </c>
      <c r="L121" s="174">
        <f>SUMIF('Saturday Race 11-06-21'!$B$11:$B$21,$C121,'Saturday Race 11-06-21'!$AV$11:$AV$21)</f>
        <v>0</v>
      </c>
      <c r="M121" s="174">
        <f>SUMIF('Saturday Race 11-06-21'!$B$11:$B$21,$C121,'Saturday Race 11-06-21'!$AW$11:$AW$21)</f>
        <v>0</v>
      </c>
      <c r="N121" s="174">
        <f>SUMIF('Saturday Race 11-06-21'!$B$11:$B$21,$C121,'Saturday Race 11-06-21'!$AX$11:$AX$21)</f>
        <v>0</v>
      </c>
      <c r="O121" s="174">
        <f>SUMIF('Saturday Race 11-06-21'!$B$11:$B$21,$C121,'Saturday Race 11-06-21'!$AY$11:$AY$21)</f>
        <v>0</v>
      </c>
      <c r="P121" s="174">
        <f>SUMIF('Saturday Race 11-20-21'!$B$11:$B$20,$C121,'Saturday Race 11-20-21'!$AU$11:$AU$20)</f>
        <v>0</v>
      </c>
      <c r="Q121" s="174">
        <f>SUMIF('Saturday Race 11-20-21'!$B$11:$B$20,$C121,'Saturday Race 11-20-21'!$AV$11:$AV$20)</f>
        <v>0</v>
      </c>
      <c r="R121" s="174">
        <f>SUMIF('Saturday Race 11-20-21'!$B$11:$B$20,$C121,'Saturday Race 11-20-21'!$AW$11:$AW$20)</f>
        <v>0</v>
      </c>
      <c r="S121" s="174">
        <f>SUMIF('Saturday Race 11-20-21'!$B$11:$B$20,$C121,'Saturday Race 11-20-21'!$AX$11:$AX$20)</f>
        <v>0</v>
      </c>
      <c r="T121" s="174">
        <f>SUMIF('Saturday Race 11-20-21'!$B$11:$B$20,$C121,'Saturday Race 11-20-21'!$AY$11:$AY$20)</f>
        <v>0</v>
      </c>
      <c r="U121" s="174">
        <f>SUMIF('Saturday Race 1-08-22'!$B$11:$B$20,$C121,'Saturday Race 1-08-22'!$AU$11:$AU$20)</f>
        <v>0</v>
      </c>
      <c r="V121" s="174">
        <f>SUMIF('Saturday Race 1-08-22'!$B$11:$B$20,$C121,'Saturday Race 1-08-22'!$AV$11:$AV$20)</f>
        <v>0</v>
      </c>
      <c r="W121" s="174">
        <f>SUMIF('Saturday Race 1-08-22'!$B$11:$B$20,$C121,'Saturday Race 1-08-22'!$AW$11:$AW$20)</f>
        <v>0</v>
      </c>
      <c r="X121" s="174">
        <f>SUMIF('Saturday Race 1-08-22'!$B$11:$B$20,$C121,'Saturday Race 1-08-22'!$AX$11:$AX$20)</f>
        <v>0</v>
      </c>
      <c r="Y121" s="174">
        <f>SUMIF('Saturday Race 1-08-22'!$B$11:$B$20,$C121,'Saturday Race 1-08-22'!$AY$11:$AY$20)</f>
        <v>0</v>
      </c>
      <c r="Z121" s="174">
        <f>SUMIF('Saturday Race 1-22-22'!$B$11:$B$20,$C121,'Saturday Race 1-22-22'!$AU$11:$AU$20)</f>
        <v>0</v>
      </c>
      <c r="AA121" s="174">
        <f>SUMIF('Saturday Race 1-22-22'!$B$11:$B$20,$C121,'Saturday Race 1-22-22'!$AV$11:$AV$20)</f>
        <v>0</v>
      </c>
      <c r="AB121" s="174">
        <f>SUMIF('Saturday Race 1-22-22'!$B$11:$B$20,$C121,'Saturday Race 1-22-22'!$AW$11:$AW$20)</f>
        <v>0</v>
      </c>
      <c r="AC121" s="174">
        <f>SUMIF('Saturday Race 1-22-22'!$B$11:$B$20,$C121,'Saturday Race 1-22-22'!$AX$11:$AX$20)</f>
        <v>0</v>
      </c>
      <c r="AD121" s="174">
        <f>SUMIF('Saturday Race 1-22-22'!$B$11:$B$20,$C121,'Saturday Race 1-22-22'!$AY$11:$AY$20)</f>
        <v>0</v>
      </c>
      <c r="AE121" s="174">
        <f>SUMIF('Sunday Race 2-6-22'!$B$11:$B$20,$C121,'Sunday Race 2-6-22'!$AU$11:$AU$20)</f>
        <v>0</v>
      </c>
      <c r="AF121" s="174">
        <f>SUMIF('Sunday Race 2-6-22'!$B$11:$B$20,$C121,'Sunday Race 2-6-22'!$AV$11:$AV$20)</f>
        <v>0</v>
      </c>
      <c r="AG121" s="174">
        <f>SUMIF('Sunday Race 2-6-22'!$B$11:$B$20,$C121,'Sunday Race 2-6-22'!$AW$11:$AW$20)</f>
        <v>0</v>
      </c>
      <c r="AH121" s="174">
        <f>SUMIF('Sunday Race 2-6-22'!$B$11:$B$20,$C121,'Sunday Race 2-6-22'!$AX$11:$AX$20)</f>
        <v>0</v>
      </c>
      <c r="AI121" s="174">
        <f>SUMIF('Sunday Race 2-6-22'!$B$11:$B$20,$C121,'Sunday Race 2-6-22'!$AY$11:$AY$20)</f>
        <v>0</v>
      </c>
      <c r="AJ121" s="174">
        <f>SUMIF('Sunday Race 2-20-22'!$B$11:$B$26,$C121,'Sunday Race 2-20-22'!$AU$11:$AU$26)</f>
        <v>0</v>
      </c>
      <c r="AK121" s="174">
        <f>SUMIF('Sunday Race 2-20-22'!$B$11:$B$26,$C121,'Sunday Race 2-20-22'!$AV$11:$AV$26)</f>
        <v>0</v>
      </c>
      <c r="AL121" s="174">
        <f>SUMIF('Sunday Race 2-20-22'!$B$11:$B$26,$C121,'Sunday Race 2-20-22'!$AW$11:$AW$26)</f>
        <v>0</v>
      </c>
      <c r="AM121" s="174">
        <f>SUMIF('Sunday Race 2-20-22'!$B$11:$B$26,$C121,'Sunday Race 2-20-22'!$AX$11:$AX$26)</f>
        <v>0</v>
      </c>
      <c r="AN121" s="174">
        <f>SUMIF('Sunday Race 2-20-22'!$B$11:$B$26,$C121,'Sunday Race 2-20-22'!$AY$11:$AY$26)</f>
        <v>0</v>
      </c>
      <c r="AO121" s="174">
        <f>SUMIF('Sunday Race 2-27-22'!$B$11:$B$20,$C121,'Sunday Race 2-27-22'!$AU$11:$AU$20)</f>
        <v>0</v>
      </c>
      <c r="AP121" s="174">
        <f>SUMIF('Sunday Race 2-27-22'!$B$11:$B$20,$C121,'Sunday Race 2-27-22'!$AV$11:$AV$20)</f>
        <v>0</v>
      </c>
      <c r="AQ121" s="174">
        <f>SUMIF('Sunday Race 2-27-22'!$B$11:$B$20,$C121,'Sunday Race 2-27-22'!$AW$11:$AW$20)</f>
        <v>0</v>
      </c>
      <c r="AR121" s="174">
        <f>SUMIF('Sunday Race 2-27-22'!$B$11:$B$20,$C121,'Sunday Race 2-27-22'!$AX$11:$AX$20)</f>
        <v>0</v>
      </c>
      <c r="AS121" s="174">
        <f>SUMIF('Sunday Race 2-27-22'!$B$11:$B$20,$C121,'Sunday Race 2-27-22'!$AY$11:$AY$20)</f>
        <v>0</v>
      </c>
      <c r="AT121" s="174">
        <f>SUMIF('Sunday Race 3-13-22'!$B$11:$B$25,$C121,'Sunday Race 3-13-22'!$AU$11:$AU$25)</f>
        <v>0</v>
      </c>
      <c r="AU121" s="174">
        <f>SUMIF('Sunday Race 3-13-22'!$B$11:$B$25,$C121,'Sunday Race 3-13-22'!$AV$11:$AV$25)</f>
        <v>0</v>
      </c>
      <c r="AV121" s="174">
        <f>SUMIF('Sunday Race 3-13-22'!$B$11:$B$25,$C121,'Sunday Race 3-13-22'!$AW$11:$AW$25)</f>
        <v>0</v>
      </c>
      <c r="AW121" s="174">
        <f>SUMIF('Sunday Race 3-13-22'!$B$11:$B$25,$C121,'Sunday Race 3-13-22'!$AX$11:$AX$25)</f>
        <v>0</v>
      </c>
      <c r="AX121" s="174">
        <f>SUMIF('Sunday Race 3-13-22'!$B$11:$B$25,$C121,'Sunday Race 3-13-22'!$AY$11:$AY$25)</f>
        <v>0</v>
      </c>
      <c r="AY121" s="174">
        <f>SUMIF('Saturday Race 3-19-22'!$B$11:$B$15,$C121,'Saturday Race 3-19-22'!$AU$11:$AU$15)</f>
        <v>0</v>
      </c>
      <c r="AZ121" s="174">
        <f>SUMIF('Saturday Race 3-19-22'!$B$11:$B$15,$C121,'Saturday Race 3-19-22'!$AV$11:$AV$15)</f>
        <v>0</v>
      </c>
      <c r="BA121" s="174">
        <f>SUMIF('Saturday Race 3-19-22'!$B$11:$B$15,$C121,'Saturday Race 3-19-22'!$AW$11:$AW$15)</f>
        <v>0</v>
      </c>
      <c r="BB121" s="174">
        <f>SUMIF('Saturday Race 3-19-22'!$B$11:$B$15,$C121,'Saturday Race 3-19-22'!$AX$11:$AX$15)</f>
        <v>0</v>
      </c>
      <c r="BC121" s="174">
        <f>SUMIF('Saturday Race 3-19-22'!$B$11:$B$15,$C121,'Saturday Race 3-19-22'!$AY$11:$AY$15)</f>
        <v>0</v>
      </c>
      <c r="BD121" s="174">
        <f>SUMIF('Sunday Races 4-10-22'!$B$11:$B$26,$C121,'Sunday Races 4-10-22'!$AU$11:$AU$26)</f>
        <v>0</v>
      </c>
      <c r="BE121" s="174">
        <f>SUMIF('Sunday Races 4-10-22'!$B$11:$B$26,$C121,'Sunday Races 4-10-22'!$AV$11:$AV$26)</f>
        <v>0</v>
      </c>
      <c r="BF121" s="174">
        <f>SUMIF('Sunday Races 4-10-22'!$B$11:$B$26,$C121,'Sunday Races 4-10-22'!$AW$11:$AW$26)</f>
        <v>0</v>
      </c>
      <c r="BG121" s="174">
        <f>SUMIF('Sunday Races 4-10-22'!$B$11:$B$26,$C121,'Sunday Races 4-10-22'!$AX$11:$AX$26)</f>
        <v>0</v>
      </c>
      <c r="BH121" s="174">
        <f>SUMIF('Sunday Races 4-10-22'!$B$11:$B$26,$C121,'Sunday Races 4-10-22'!$AY$11:$AY$26)</f>
        <v>0</v>
      </c>
      <c r="BI121" s="174">
        <f>SUMIF('Sunday Races 5-1-22'!$B$11:$B$28,$C121,'Sunday Races 5-1-22'!$AU$11:$AU$28)</f>
        <v>0</v>
      </c>
      <c r="BJ121" s="174">
        <f>SUMIF('Sunday Races 5-1-22'!$B$11:$B$28,$C121,'Sunday Races 5-1-22'!$AV$11:$AV$28)</f>
        <v>0</v>
      </c>
      <c r="BK121" s="174">
        <f>SUMIF('Sunday Races 5-1-22'!$B$11:$B$28,$C121,'Sunday Races 5-1-22'!$AW$11:$AW$28)</f>
        <v>0</v>
      </c>
      <c r="BL121" s="174">
        <f>SUMIF('Sunday Races 5-1-22'!$B$11:$B$28,$C121,'Sunday Races 5-1-22'!$AX$11:$AX$28)</f>
        <v>0</v>
      </c>
      <c r="BM121" s="174">
        <f>SUMIF('Sunday Races 5-1-22'!$B$11:$B$28,$C121,'Sunday Races 5-1-22'!$AY$11:$AY$28)</f>
        <v>0</v>
      </c>
      <c r="BN121" s="174">
        <f>SUMIF('Sunday Races 6-5-22'!$B$11:$B$28,$C121,'Sunday Races 6-5-22'!$AU$11:$AU$28)</f>
        <v>0</v>
      </c>
      <c r="BO121" s="174">
        <f>SUMIF('Sunday Races 6-5-22'!$B$11:$B$28,$C121,'Sunday Races 6-5-22'!$AV$11:$AV$28)</f>
        <v>0</v>
      </c>
      <c r="BP121" s="174">
        <f>SUMIF('Sunday Races 6-5-22'!$B$11:$B$28,$C121,'Sunday Races 6-5-22'!$AW$11:$AW$28)</f>
        <v>0</v>
      </c>
      <c r="BQ121" s="174">
        <f>SUMIF('Sunday Races 6-5-22'!$B$11:$B$28,$C121,'Sunday Races 6-5-22'!$AX$11:$AX$28)</f>
        <v>0</v>
      </c>
      <c r="BR121" s="174">
        <f>SUMIF('Sunday Races 6-5-22'!$B$11:$B$28,$C121,'Sunday Races 6-5-22'!$AY$11:$AY$28)</f>
        <v>0</v>
      </c>
      <c r="BS121" s="174">
        <f>SUMIF('Sunday Races 6-12-22'!$B$11:$B$24,$C121,'Sunday Races 6-12-22'!$AU$11:$AU$24)</f>
        <v>0</v>
      </c>
      <c r="BT121" s="174">
        <f>SUMIF('Sunday Races 6-12-22'!$B$11:$B$24,$C121,'Sunday Races 6-12-22'!$AV$11:$AV$24)</f>
        <v>0</v>
      </c>
      <c r="BU121" s="174">
        <f>SUMIF('Sunday Races 6-12-22'!$B$11:$B$24,$C121,'Sunday Races 6-12-22'!$AW$11:$AW$24)</f>
        <v>0</v>
      </c>
      <c r="BV121" s="174">
        <f>SUMIF('Sunday Races 6-12-22'!$B$11:$B$24,$C121,'Sunday Races 6-12-22'!$AX$11:$AX$24)</f>
        <v>0</v>
      </c>
      <c r="BW121" s="174">
        <f>SUMIF('Sunday Races 6-12-22'!$B$11:$B$24,$C121,'Sunday Races 6-12-22'!$AY$11:$AY$24)</f>
        <v>0</v>
      </c>
      <c r="BX121" s="174">
        <f>SUMIF('Saturday Races 6-18-22'!$B$11:$B$24,$C121,'Saturday Races 6-18-22'!$AU$11:$AU$24)</f>
        <v>0</v>
      </c>
      <c r="BY121" s="174">
        <f>SUMIF('Saturday Races 6-18-22'!$B$11:$B$24,$C121,'Saturday Races 6-18-22'!$AV$11:$AV$24)</f>
        <v>0</v>
      </c>
      <c r="BZ121" s="174">
        <f>SUMIF('Saturday Races 6-18-22'!$B$11:$B$24,$C121,'Saturday Races 6-18-22'!$AW$11:$AW$24)</f>
        <v>0</v>
      </c>
      <c r="CA121" s="174">
        <f>SUMIF('Saturday Races 6-18-22'!$B$11:$B$24,$C121,'Saturday Races 6-18-22'!$AX$11:$AX$24)</f>
        <v>0</v>
      </c>
      <c r="CB121" s="174">
        <f>SUMIF('Saturday Races 6-18-22'!$B$11:$B$24,$C121,'Saturday Races 6-18-22'!$AY$11:$AY$24)</f>
        <v>0</v>
      </c>
      <c r="CC121" s="174">
        <f>SUMIF('Sunday Races 7-3-22'!$B$11:$B$26,$C121,'Sunday Races 7-3-22'!$AU$11:$AU$26)</f>
        <v>0</v>
      </c>
      <c r="CD121" s="174">
        <f>SUMIF('Sunday Races 7-3-22'!$B$11:$B$26,$C121,'Sunday Races 7-3-22'!$AV$11:$AV$26)</f>
        <v>0</v>
      </c>
      <c r="CE121" s="174">
        <f>SUMIF('Sunday Races 7-3-22'!$B$11:$B$26,$C121,'Sunday Races 7-3-22'!$AW$11:$AW$26)</f>
        <v>0</v>
      </c>
      <c r="CF121" s="174">
        <f>SUMIF('Sunday Races 7-3-22'!$B$11:$B$26,$C121,'Sunday Races 7-3-22'!$AX$11:$AX$26)</f>
        <v>0</v>
      </c>
      <c r="CG121" s="174">
        <f>SUMIF('Sunday Races 7-3-22'!$B$11:$B$26,$C121,'Sunday Races 7-3-22'!$AY$11:$AY$26)</f>
        <v>0</v>
      </c>
      <c r="CH121" s="174">
        <f>SUMIF('Sunday Races 7-31-22'!$B$11:$B$26,$C121,'Sunday Races 7-31-22'!$AU$11:$AU$26)</f>
        <v>0</v>
      </c>
      <c r="CI121" s="174">
        <f>SUMIF('Sunday Races 7-31-22'!$B$11:$B$26,$C121,'Sunday Races 7-31-22'!$AV$11:$AV$26)</f>
        <v>0</v>
      </c>
      <c r="CJ121" s="174">
        <f>SUMIF('Sunday Races 7-31-22'!$B$11:$B$26,$C121,'Sunday Races 7-31-22'!$AW$11:$AW$26)</f>
        <v>0</v>
      </c>
      <c r="CK121" s="174">
        <f>SUMIF('Sunday Races 7-31-22'!$B$11:$B$26,$C121,'Sunday Races 7-31-22'!$AX$11:$AX$26)</f>
        <v>0</v>
      </c>
      <c r="CL121" s="174">
        <f>SUMIF('Sunday Races 7-31-22'!$B$11:$B$26,$C121,'Sunday Races 7-31-22'!$AY$11:$AY$26)</f>
        <v>0</v>
      </c>
      <c r="CM121" s="174">
        <f>SUMIF('Sunday Races 8-14-22'!$B$11:$B$26,$C121,'Sunday Races 8-14-22'!$AU$11:$AU$26)</f>
        <v>0</v>
      </c>
      <c r="CN121" s="174">
        <f>SUMIF('Sunday Races 8-14-22'!$B$11:$B$26,$C121,'Sunday Races 8-14-22'!$AV$11:$AV$26)</f>
        <v>0</v>
      </c>
      <c r="CO121" s="174">
        <f>SUMIF('Sunday Races 8-14-22'!$B$11:$B$26,$C121,'Sunday Races 8-14-22'!$AW$11:$AW$26)</f>
        <v>0</v>
      </c>
      <c r="CP121" s="174">
        <f>SUMIF('Sunday Races 8-14-22'!$B$11:$B$26,$C121,'Sunday Races 8-14-22'!$AX$11:$AX$26)</f>
        <v>0</v>
      </c>
      <c r="CQ121" s="174">
        <f>SUMIF('Sunday Races 8-14-22'!$B$11:$B$26,$C121,'Sunday Races 8-14-22'!$AY$11:$AY$26)</f>
        <v>0</v>
      </c>
      <c r="CR121" s="174">
        <f>SUMIF('Saturday Races 8-20-22'!$B$11:$B$26,$C121,'Saturday Races 8-20-22'!$AU$11:$AU$26)</f>
        <v>0</v>
      </c>
      <c r="CS121" s="174">
        <f>SUMIF('Saturday Races 8-20-22'!$B$11:$B$26,$C121,'Saturday Races 8-20-22'!$AV$11:$AV$26)</f>
        <v>0</v>
      </c>
      <c r="CT121" s="174">
        <f>SUMIF('Saturday Races 8-20-22'!$B$11:$B$26,$C121,'Saturday Races 8-20-22'!$AW$11:$AW$26)</f>
        <v>0</v>
      </c>
      <c r="CU121" s="174">
        <f>SUMIF('Saturday Races 8-20-22'!$B$11:$B$26,$C121,'Saturday Races 8-20-22'!$AX$11:$AX$26)</f>
        <v>0</v>
      </c>
      <c r="CV121" s="174">
        <f>SUMIF('Saturday Races 8-20-22'!$B$11:$B$26,$C121,'Saturday Races 8-20-22'!$AY$11:$AY$26)</f>
        <v>0</v>
      </c>
      <c r="CW121" s="174">
        <f>SUMIF('Sunday Races 9-11-22'!$B$11:$B$20,$C121,'Sunday Races 9-11-22'!$AU$11:$AU$20)</f>
        <v>0</v>
      </c>
      <c r="CX121" s="174">
        <f>SUMIF('Sunday Races 9-11-22'!$B$11:$B$20,$C121,'Sunday Races 9-11-22'!$AV$11:$AV$20)</f>
        <v>0</v>
      </c>
      <c r="CY121" s="174">
        <f>SUMIF('Sunday Races 9-11-22'!$B$11:$B$20,$C121,'Sunday Races 9-11-22'!$AW$11:$AW$20)</f>
        <v>0</v>
      </c>
      <c r="CZ121" s="174">
        <f>SUMIF('Sunday Races 9-11-22'!$B$11:$B$20,$C121,'Sunday Races 9-11-22'!$AX$11:$AX$20)</f>
        <v>0</v>
      </c>
      <c r="DA121" s="174">
        <f>SUMIF('Sunday Races 9-11-22'!$B$11:$B$20,$C121,'Sunday Races 9-11-22'!$AY$11:$AY$20)</f>
        <v>0</v>
      </c>
      <c r="DB121" s="174">
        <f>SUMIF('Sunday Races 10-9-22'!$B$11:$B$21,$C121,'Sunday Races 10-9-22'!$AU$11:$AU$21)</f>
        <v>0</v>
      </c>
      <c r="DC121" s="174">
        <f>SUMIF('Sunday Races 10-9-22'!$B$11:$B$21,$C121,'Sunday Races 10-9-22'!$AV$11:$AV$21)</f>
        <v>0</v>
      </c>
      <c r="DD121" s="174">
        <f>SUMIF('Sunday Races 10-9-22'!$B$11:$B$21,$C121,'Sunday Races 10-9-22'!$AW$11:$AW$21)</f>
        <v>0</v>
      </c>
      <c r="DE121" s="174">
        <f>SUMIF('Sunday Races 10-9-22'!$B$11:$B$21,$C121,'Sunday Races 10-9-22'!$AX$11:$AX$21)</f>
        <v>0</v>
      </c>
      <c r="DF121" s="174">
        <f>SUMIF('Sunday Races 10-9-22'!$B$11:$B$21,$C121,'Sunday Races 10-9-22'!$AY$11:$AY$21)</f>
        <v>0</v>
      </c>
      <c r="DG121" s="174">
        <f>SUMIF('Sunday Races 10-23-22'!$B$11:$B$22,$C121,'Sunday Races 10-23-22'!$AU$11:$AU$22)</f>
        <v>0</v>
      </c>
      <c r="DH121" s="174">
        <f>SUMIF('Sunday Races 10-23-22'!$B$11:$B$22,$C121,'Sunday Races 10-23-22'!$AV$11:$AV$22)</f>
        <v>0</v>
      </c>
      <c r="DI121" s="174">
        <f>SUMIF('Sunday Races 10-23-22'!$B$11:$B$22,$C121,'Sunday Races 10-23-22'!$AW$11:$AW$22)</f>
        <v>0</v>
      </c>
      <c r="DJ121" s="174">
        <f>SUMIF('Sunday Races 10-23-22'!$B$11:$B$22,$C121,'Sunday Races 10-23-22'!$AX$11:$AX$22)</f>
        <v>0</v>
      </c>
      <c r="DK121" s="174">
        <f>SUMIF('Sunday Races 10-23-22'!$B$11:$B$22,$C121,'Sunday Races 10-23-22'!$AY$11:$AY$22)</f>
        <v>0</v>
      </c>
      <c r="DL121" s="175"/>
      <c r="DM121" s="176"/>
      <c r="DN121" s="177">
        <f t="shared" si="114"/>
        <v>0</v>
      </c>
      <c r="DO121" s="177">
        <f t="shared" si="114"/>
        <v>0</v>
      </c>
      <c r="DP121" s="177">
        <f t="shared" si="114"/>
        <v>0</v>
      </c>
      <c r="DQ121" s="177">
        <f t="shared" si="114"/>
        <v>0</v>
      </c>
      <c r="DR121" s="177">
        <f t="shared" si="114"/>
        <v>0</v>
      </c>
      <c r="DS121" s="177">
        <f t="shared" si="114"/>
        <v>0</v>
      </c>
      <c r="DT121" s="177">
        <f t="shared" si="114"/>
        <v>0</v>
      </c>
      <c r="DU121" s="177">
        <f t="shared" si="114"/>
        <v>0</v>
      </c>
      <c r="DV121" s="177">
        <f t="shared" si="114"/>
        <v>0</v>
      </c>
      <c r="DW121" s="177">
        <f t="shared" si="114"/>
        <v>0</v>
      </c>
      <c r="DX121" s="177">
        <f t="shared" si="115"/>
        <v>0</v>
      </c>
      <c r="DY121" s="177">
        <f t="shared" si="115"/>
        <v>0</v>
      </c>
      <c r="DZ121" s="177">
        <f t="shared" si="115"/>
        <v>0</v>
      </c>
      <c r="EA121" s="177">
        <f t="shared" si="115"/>
        <v>0</v>
      </c>
      <c r="EB121" s="177">
        <f t="shared" si="115"/>
        <v>0</v>
      </c>
      <c r="EC121" s="177">
        <f t="shared" si="115"/>
        <v>0</v>
      </c>
      <c r="ED121" s="177">
        <f t="shared" si="115"/>
        <v>0</v>
      </c>
      <c r="EE121" s="177">
        <f t="shared" si="115"/>
        <v>0</v>
      </c>
      <c r="EF121" s="177">
        <f t="shared" si="115"/>
        <v>0</v>
      </c>
      <c r="EG121" s="177">
        <f t="shared" si="115"/>
        <v>0</v>
      </c>
      <c r="EH121" s="177">
        <f t="shared" si="116"/>
        <v>0</v>
      </c>
      <c r="EI121" s="177">
        <f t="shared" si="116"/>
        <v>0</v>
      </c>
      <c r="EJ121" s="177">
        <f t="shared" si="116"/>
        <v>0</v>
      </c>
      <c r="EK121" s="177">
        <f t="shared" si="116"/>
        <v>0</v>
      </c>
      <c r="EL121" s="177">
        <f t="shared" si="116"/>
        <v>0</v>
      </c>
      <c r="EM121" s="177">
        <f t="shared" si="116"/>
        <v>0</v>
      </c>
      <c r="EN121" s="177">
        <f t="shared" si="116"/>
        <v>0</v>
      </c>
      <c r="EO121" s="177">
        <f t="shared" si="116"/>
        <v>0</v>
      </c>
      <c r="EP121" s="177">
        <f t="shared" si="116"/>
        <v>0</v>
      </c>
      <c r="EQ121" s="177">
        <f t="shared" si="116"/>
        <v>0</v>
      </c>
      <c r="ER121" s="177">
        <f t="shared" si="117"/>
        <v>0</v>
      </c>
      <c r="ES121" s="177">
        <f t="shared" si="117"/>
        <v>0</v>
      </c>
      <c r="ET121" s="177">
        <f t="shared" si="117"/>
        <v>0</v>
      </c>
      <c r="EU121" s="177">
        <f t="shared" si="117"/>
        <v>0</v>
      </c>
      <c r="EV121" s="177">
        <f t="shared" si="117"/>
        <v>0</v>
      </c>
      <c r="EW121" s="177">
        <f t="shared" si="117"/>
        <v>0</v>
      </c>
      <c r="EX121" s="177">
        <f t="shared" si="117"/>
        <v>0</v>
      </c>
      <c r="EY121" s="177">
        <f t="shared" si="117"/>
        <v>0</v>
      </c>
      <c r="EZ121" s="177">
        <f t="shared" si="117"/>
        <v>0</v>
      </c>
      <c r="FA121" s="177">
        <f t="shared" si="117"/>
        <v>0</v>
      </c>
      <c r="FB121" s="177">
        <f t="shared" si="118"/>
        <v>0</v>
      </c>
      <c r="FC121" s="177">
        <f t="shared" si="118"/>
        <v>0</v>
      </c>
      <c r="FD121" s="177">
        <f t="shared" si="118"/>
        <v>0</v>
      </c>
      <c r="FE121" s="177">
        <f t="shared" si="118"/>
        <v>0</v>
      </c>
      <c r="FF121" s="177">
        <f t="shared" si="118"/>
        <v>0</v>
      </c>
      <c r="FG121" s="177">
        <f t="shared" si="118"/>
        <v>0</v>
      </c>
      <c r="FH121" s="177">
        <f t="shared" si="118"/>
        <v>0</v>
      </c>
      <c r="FI121" s="177">
        <f t="shared" si="118"/>
        <v>0</v>
      </c>
      <c r="FJ121" s="177">
        <f t="shared" si="118"/>
        <v>0</v>
      </c>
      <c r="FK121" s="177">
        <f t="shared" si="118"/>
        <v>0</v>
      </c>
      <c r="FL121" s="177">
        <f t="shared" si="119"/>
        <v>0</v>
      </c>
      <c r="FM121" s="177">
        <f t="shared" si="119"/>
        <v>0</v>
      </c>
      <c r="FN121" s="177">
        <f t="shared" si="119"/>
        <v>0</v>
      </c>
      <c r="FO121" s="177">
        <f t="shared" si="119"/>
        <v>0</v>
      </c>
      <c r="FP121" s="177">
        <f t="shared" si="119"/>
        <v>0</v>
      </c>
      <c r="FQ121" s="177">
        <f t="shared" si="119"/>
        <v>0</v>
      </c>
      <c r="FR121" s="177">
        <f t="shared" si="119"/>
        <v>0</v>
      </c>
      <c r="FS121" s="177">
        <f t="shared" si="119"/>
        <v>0</v>
      </c>
      <c r="FT121" s="177">
        <f t="shared" si="119"/>
        <v>0</v>
      </c>
      <c r="FU121" s="177">
        <f t="shared" si="119"/>
        <v>0</v>
      </c>
      <c r="FV121" s="177">
        <f t="shared" si="119"/>
        <v>0</v>
      </c>
      <c r="FW121" s="177">
        <f t="shared" si="119"/>
        <v>0</v>
      </c>
      <c r="FX121" s="177">
        <f t="shared" si="119"/>
        <v>0</v>
      </c>
      <c r="FY121" s="177">
        <f t="shared" si="119"/>
        <v>0</v>
      </c>
      <c r="FZ121" s="177">
        <f t="shared" si="119"/>
        <v>0</v>
      </c>
      <c r="GA121" s="177"/>
      <c r="GB121" s="229">
        <f t="shared" si="106"/>
        <v>0</v>
      </c>
      <c r="GC121" s="229">
        <f t="shared" si="107"/>
        <v>0</v>
      </c>
      <c r="GD121" s="174">
        <f>SUMIF('One Day 12-04-21 Scots'!$B$11:$B$24,$C121,'One Day 12-04-21 Scots'!$AU$11:$AU$24)</f>
        <v>0</v>
      </c>
      <c r="GE121" s="174">
        <f>SUMIF('One Day 12-04-21 Scots'!$B$11:$B$24,$C121,'One Day 12-04-21 Scots'!$AV$11:$AV$24)</f>
        <v>0</v>
      </c>
      <c r="GF121" s="174">
        <f>SUMIF('One Day 12-04-21 Scots'!$B$11:$B$24,$C121,'One Day 12-04-21 Scots'!$AW$11:$AW$24)</f>
        <v>0</v>
      </c>
      <c r="GG121" s="174">
        <f>SUMIF('One Day 12-04-21 Scots'!$B$11:$B$24,$C121,'One Day 12-04-21 Scots'!$AX$11:$AX$24)</f>
        <v>0</v>
      </c>
      <c r="GH121" s="174">
        <f>SUMIF('One Day 12-04-21 Scots'!$B$11:$B$24,$C121,'One Day 12-04-21 Scots'!$AY$11:$AY$24)</f>
        <v>0</v>
      </c>
      <c r="GI121" s="174">
        <f>SUMIF('One Day 12-04-21 Thistles'!$B$11:$B$25,$C121,'One Day 12-04-21 Thistles'!$AU$11:$AU$25)</f>
        <v>0</v>
      </c>
      <c r="GJ121" s="174">
        <f>SUMIF('One Day 12-04-21 Thistles'!$B$11:$B$25,$C121,'One Day 12-04-21 Thistles'!$AV$11:$AV$25)</f>
        <v>0</v>
      </c>
      <c r="GK121" s="174">
        <f>SUMIF('One Day 12-04-21 Thistles'!$B$11:$B$25,$C121,'One Day 12-04-21 Thistles'!$AW$11:$AW$25)</f>
        <v>0</v>
      </c>
      <c r="GL121" s="174">
        <f>SUMIF('One Day 12-04-21 Thistles'!$B$11:$B$25,$C121,'One Day 12-04-21 Thistles'!$AX$11:$AX$25)</f>
        <v>0</v>
      </c>
      <c r="GM121" s="174">
        <f>SUMIF('One Day 12-04-21 Thistles'!$B$11:$B$25,$C121,'One Day 12-04-21 Thistles'!$AY$11:$AY$25)</f>
        <v>0</v>
      </c>
      <c r="GN121" s="174">
        <f>SUMIF('Chili One Day 2-12-22 Scots'!$B$11:$B$27,$C121,'Chili One Day 2-12-22 Scots'!$AU$11:$AU$27)</f>
        <v>0</v>
      </c>
      <c r="GO121" s="174">
        <f>SUMIF('Chili One Day 2-12-22 Scots'!$B$11:$B$27,$C121,'Chili One Day 2-12-22 Scots'!$AV$11:$AV$27)</f>
        <v>0</v>
      </c>
      <c r="GP121" s="174">
        <f>SUMIF('Chili One Day 2-12-22 Scots'!$B$11:$B$27,$C121,'Chili One Day 2-12-22 Scots'!$AW$11:$AW$27)</f>
        <v>0</v>
      </c>
      <c r="GQ121" s="174">
        <f>SUMIF('Chili One Day 2-12-22 Scots'!$B$11:$B$27,$C121,'Chili One Day 2-12-22 Scots'!$AX$11:$AX$27)</f>
        <v>0</v>
      </c>
      <c r="GR121" s="174">
        <f>SUMIF('Chili One Day 2-12-22 Scots'!$B$11:$B$27,$C121,'Chili One Day 2-12-22 Scots'!$AY$11:$AY$27)</f>
        <v>0</v>
      </c>
      <c r="GS121" s="174">
        <f>SUMIF('Chili One Day 2-12-22 Thistles'!$B$11:$B$27,$C121,'Chili One Day 2-12-22 Thistles'!$AU$11:$AU$27)</f>
        <v>0</v>
      </c>
      <c r="GT121" s="174">
        <f>SUMIF('Chili One Day 2-12-22 Thistles'!$B$11:$B$27,$C121,'Chili One Day 2-12-22 Thistles'!$AV$11:$AV$27)</f>
        <v>0</v>
      </c>
      <c r="GU121" s="174">
        <f>SUMIF('Chili One Day 2-12-22 Thistles'!$B$11:$B$27,$C121,'Chili One Day 2-12-22 Thistles'!$AW$11:$AW$27)</f>
        <v>0</v>
      </c>
      <c r="GV121" s="174">
        <f>SUMIF('Chili One Day 2-12-22 Thistles'!$B$11:$B$27,$C121,'Chili One Day 2-12-22 Thistles'!$AX$11:$AX$27)</f>
        <v>0</v>
      </c>
      <c r="GW121" s="174">
        <f>SUMIF('Chili One Day 2-12-22 Thistles'!$B$11:$B$27,$C121,'Chili One Day 2-12-22 Thistles'!$AY$11:$AY$27)</f>
        <v>0</v>
      </c>
      <c r="GX121" s="174">
        <f>SUMIF('Ironman One Day 3-5-22 FS'!$B$11:$B$26,$C121,'Ironman One Day 3-5-22 FS'!$AU$11:$AU$26)</f>
        <v>0</v>
      </c>
      <c r="GY121" s="174">
        <f>SUMIF('Ironman One Day 3-5-22 FS'!$B$11:$B$26,$C121,'Ironman One Day 3-5-22 FS'!$AV$11:$AV$26)</f>
        <v>0</v>
      </c>
      <c r="GZ121" s="174">
        <f>SUMIF('Ironman One Day 3-5-22 FS'!$B$11:$B$26,$C121,'Ironman One Day 3-5-22 FS'!$AW$11:$AW$26)</f>
        <v>0</v>
      </c>
      <c r="HA121" s="174">
        <f>SUMIF('Ironman One Day 3-5-22 FS'!$B$11:$B$26,$C121,'Ironman One Day 3-5-22 FS'!$AX$11:$AX$26)</f>
        <v>0</v>
      </c>
      <c r="HB121" s="174">
        <f>SUMIF('Ironman One Day 3-5-22 FS'!$B$11:$B$26,$C121,'Ironman One Day 3-5-22 FS'!$AY$11:$AY$26)</f>
        <v>0</v>
      </c>
      <c r="HC121" s="174">
        <f>SUMIF('Ironman One Day 3-5-22 420'!$B$11:$B$26,$C121,'Ironman One Day 3-5-22 420'!$AU$11:$AU$26)</f>
        <v>0</v>
      </c>
      <c r="HD121" s="174">
        <f>SUMIF('Ironman One Day 3-5-22 420'!$B$11:$B$26,$C121,'Ironman One Day 3-5-22 420'!$AV$11:$AV$26)</f>
        <v>0</v>
      </c>
      <c r="HE121" s="174">
        <f>SUMIF('Ironman One Day 3-5-22 420'!$B$11:$B$26,$C121,'Ironman One Day 3-5-22 420'!$AW$11:$AW$26)</f>
        <v>0</v>
      </c>
      <c r="HF121" s="174">
        <f>SUMIF('Ironman One Day 3-5-22 420'!$B$11:$B$26,$C121,'Ironman One Day 3-5-22 420'!$AX$11:$AX$26)</f>
        <v>0</v>
      </c>
      <c r="HG121" s="174">
        <f>SUMIF('Ironman One Day 3-5-22 420'!$B$11:$B$26,$C121,'Ironman One Day 3-5-22 420'!$AY$11:$AY$26)</f>
        <v>0</v>
      </c>
      <c r="HH121" s="174">
        <f>SUMIF('Easter One Day 4-16-22 FS'!$B$11:$B$25,$C121,'Easter One Day 4-16-22 FS'!$AU$11:$AU$25)</f>
        <v>0</v>
      </c>
      <c r="HI121" s="174">
        <f>SUMIF('Easter One Day 4-16-22 FS'!$B$11:$B$25,$C121,'Easter One Day 4-16-22 FS'!$AV$11:$AV$25)</f>
        <v>0</v>
      </c>
      <c r="HJ121" s="174">
        <f>SUMIF('Easter One Day 4-16-22 FS'!$B$11:$B$25,$C121,'Easter One Day 4-16-22 FS'!$AW$11:$AW$25)</f>
        <v>0</v>
      </c>
      <c r="HK121" s="174">
        <f>SUMIF('Easter One Day 4-16-22 FS'!$B$11:$B$25,$C121,'Easter One Day 4-16-22 FS'!$AX$11:$AX$25)</f>
        <v>0</v>
      </c>
      <c r="HL121" s="174">
        <f>SUMIF('Easter One Day 4-16-22 FS'!$B$11:$B$25,$C121,'Easter One Day 4-16-22 FS'!$AY$11:$AY$25)</f>
        <v>0</v>
      </c>
      <c r="HM121" s="174">
        <f>SUMIF('Easter One Day 4-16-22 TH'!$B$11:$B$25,$C121,'Easter One Day 4-16-22 TH'!$AU$11:$AU$25)</f>
        <v>0</v>
      </c>
      <c r="HN121" s="174">
        <f>SUMIF('Easter One Day 4-16-22 TH'!$B$11:$B$25,$C121,'Easter One Day 4-16-22 TH'!$AV$11:$AV$25)</f>
        <v>0</v>
      </c>
      <c r="HO121" s="174">
        <f>SUMIF('Easter One Day 4-16-22 TH'!$B$11:$B$25,$C121,'Easter One Day 4-16-22 TH'!$AW$11:$AW$25)</f>
        <v>0</v>
      </c>
      <c r="HP121" s="174">
        <f>SUMIF('Easter One Day 4-16-22 TH'!$B$11:$B$25,$C121,'Easter One Day 4-16-22 TH'!$AX$11:$AX$25)</f>
        <v>0</v>
      </c>
      <c r="HQ121" s="174">
        <f>SUMIF('Easter One Day 4-16-22 TH'!$B$11:$B$25,$C121,'Easter One Day 4-16-22 TH'!$AY$11:$AY$25)</f>
        <v>0</v>
      </c>
      <c r="HR121" s="174">
        <f>SUMIF('Long Distance Race 5-7-22'!$B$11:$B$25,$C121,'Long Distance Race 5-7-22'!$AU$11:$AU$25)</f>
        <v>0</v>
      </c>
      <c r="HS121" s="174">
        <f>SUMIF('Long Distance Race 5-7-22'!$B$11:$B$18,$C121,'Long Distance Race 5-7-22'!$AV$11:$AV$18)</f>
        <v>0</v>
      </c>
      <c r="HT121" s="174">
        <f>SUMIF('Long Distance Race 5-7-22'!$B$11:$B$18,$C121,'Long Distance Race 5-7-22'!$AW$11:$AW$18)</f>
        <v>0</v>
      </c>
      <c r="HU121" s="174">
        <f>SUMIF('Long Distance Race 5-7-22'!$B$11:$B$18,$C121,'Long Distance Race 5-7-22'!$AX$11:$AX$18)</f>
        <v>0</v>
      </c>
      <c r="HV121" s="174">
        <f>SUMIF('Long Distance Race 5-7-22'!$B$11:$B$18,$C121,'Long Distance Race 5-7-22'!$AY$11:$AY$18)</f>
        <v>0</v>
      </c>
      <c r="HW121" s="174">
        <f>SUMIF('Memorial Day Regatta 5-28-22 Op'!$B$11:$B$25,$C121,'Memorial Day Regatta 5-28-22 Op'!$AU$11:$AU$25)</f>
        <v>0</v>
      </c>
      <c r="HX121" s="174">
        <f>SUMIF('Memorial Day Regatta 5-28-22 Op'!$B$11:$B$18,$C121,'Memorial Day Regatta 5-28-22 Op'!$AV$11:$AV$18)</f>
        <v>0</v>
      </c>
      <c r="HY121" s="174">
        <f>SUMIF('Memorial Day Regatta 5-28-22 Op'!$B$11:$B$18,$C121,'Memorial Day Regatta 5-28-22 Op'!$AW$11:$AW$18)</f>
        <v>0</v>
      </c>
      <c r="HZ121" s="174">
        <f>SUMIF('Memorial Day Regatta 5-28-22 Op'!$B$11:$B$18,$C121,'Memorial Day Regatta 5-28-22 Op'!$AX$11:$AX$18)</f>
        <v>0</v>
      </c>
      <c r="IA121" s="174">
        <f>SUMIF('Memorial Day Regatta 5-28-22 Op'!$B$11:$B$18,$C121,'Memorial Day Regatta 5-28-22 Op'!$AY$11:$AY$18)</f>
        <v>0</v>
      </c>
      <c r="IB121" s="174">
        <f>SUMIF('Caldwell Cup 6-25-22 TH'!$B$11:$B$25,$C121,'Caldwell Cup 6-25-22 TH'!$AU$11:$AU$25)</f>
        <v>0</v>
      </c>
      <c r="IC121" s="174">
        <f>SUMIF('Caldwell Cup 6-25-22 TH'!$B$11:$B$25,$C121,'Caldwell Cup 6-25-22 TH'!$AV$11:$AV$25)</f>
        <v>0</v>
      </c>
      <c r="ID121" s="174">
        <f>SUMIF('Caldwell Cup 6-25-22 TH'!$B$11:$B$25,$C121,'Caldwell Cup 6-25-22 TH'!$AW$11:$AW$25)</f>
        <v>0</v>
      </c>
      <c r="IE121" s="174">
        <f>SUMIF('Caldwell Cup 6-25-22 TH'!$B$11:$B$25,$C121,'Caldwell Cup 6-25-22 TH'!$AX$11:$AX$25)</f>
        <v>0</v>
      </c>
      <c r="IF121" s="174">
        <f>SUMIF('Caldwell Cup 6-25-22 TH'!$B$11:$B$25,$C121,'Caldwell Cup 6-25-22 TH'!$AY$11:$AY$25)</f>
        <v>0</v>
      </c>
      <c r="IG121" s="174">
        <f>SUMIF('Caldwell Cup 6-25-22 FS'!$B$11:$B$21,$C121,'Caldwell Cup 6-25-22 FS'!$AU$11:$AU$21)</f>
        <v>0</v>
      </c>
      <c r="IH121" s="174">
        <f>SUMIF('Caldwell Cup 6-25-22 FS'!$B$11:$B$21,$C121,'Caldwell Cup 6-25-22 FS'!$AV$11:$AV$21)</f>
        <v>0</v>
      </c>
      <c r="II121" s="174">
        <f>SUMIF('Caldwell Cup 6-25-22 FS'!$B$11:$B$21,$C121,'Caldwell Cup 6-25-22 FS'!$AW$11:$AW$21)</f>
        <v>0</v>
      </c>
      <c r="IJ121" s="174">
        <f>SUMIF('Caldwell Cup 6-25-22 FS'!$B$11:$B$21,$C121,'Caldwell Cup 6-25-22 FS'!$AX$11:$AX$21)</f>
        <v>0</v>
      </c>
      <c r="IK121" s="174">
        <f>SUMIF('Caldwell Cup 6-25-22 FS'!$B$11:$B$21,$C121,'Caldwell Cup 6-25-22 FS'!$AY$11:$AY$21)</f>
        <v>0</v>
      </c>
      <c r="IL121" s="174">
        <f>SUMIF('Caldwell Cup 6-25-22 Lasers'!$B$11:$B$23,$C121,'Caldwell Cup 6-25-22 Lasers'!$AU$11:$AU$23)</f>
        <v>0</v>
      </c>
      <c r="IM121" s="174">
        <f>SUMIF('Caldwell Cup 6-25-22 Lasers'!$B$11:$B$23,$C121,'Caldwell Cup 6-25-22 Lasers'!$AV$11:$AV$23)</f>
        <v>0</v>
      </c>
      <c r="IN121" s="174">
        <f>SUMIF('Caldwell Cup 6-25-22 Lasers'!$B$11:$B$23,$C121,'Caldwell Cup 6-25-22 Lasers'!$AW$11:$AW$23)</f>
        <v>0</v>
      </c>
      <c r="IO121" s="174">
        <f>SUMIF('Caldwell Cup 6-25-22 Lasers'!$B$11:$B$23,$C121,'Caldwell Cup 6-25-22 Lasers'!$AX$11:$AX$23)</f>
        <v>0</v>
      </c>
      <c r="IP121" s="174">
        <f>SUMIF('Caldwell Cup 6-25-22 Lasers'!$B$11:$B$23,$C121,'Caldwell Cup 6-25-22 Lasers'!$AY$11:$AY$23)</f>
        <v>0</v>
      </c>
      <c r="IQ121" s="174">
        <f>SUMIF('Labor Day Regatta 9-3-22 FS'!$B$11:$B$30,$C121,'Labor Day Regatta 9-3-22 FS'!$AU$11:$AU$30)</f>
        <v>0</v>
      </c>
      <c r="IR121" s="174">
        <f>SUMIF('Labor Day Regatta 9-3-22 FS'!$B$11:$B$30,$C121,'Labor Day Regatta 9-3-22 FS'!$AV$11:$AV$30)</f>
        <v>0</v>
      </c>
      <c r="IS121" s="174">
        <f>SUMIF('Labor Day Regatta 9-3-22 FS'!$B$11:$B$30,$C121,'Labor Day Regatta 9-3-22 FS'!$AW$11:$AW$30)</f>
        <v>0</v>
      </c>
      <c r="IT121" s="174">
        <f>SUMIF('Labor Day Regatta 9-3-22 FS'!$B$11:$B$30,$C121,'Labor Day Regatta 9-3-22 FS'!$AX$11:$AX$30)</f>
        <v>0</v>
      </c>
      <c r="IU121" s="174">
        <f>SUMIF('Labor Day Regatta 9-3-22 FS'!$B$11:$B$30,$C121,'Labor Day Regatta 9-3-22 FS'!$AY$11:$AY$30)</f>
        <v>0</v>
      </c>
      <c r="IV121" s="174">
        <f>SUMIF('2022-09-17 Leukemia Cup FS'!$B$11:$B$26,$C121,'2022-09-17 Leukemia Cup FS'!$AU$11:$AU$26)</f>
        <v>0</v>
      </c>
      <c r="IW121" s="174">
        <f>SUMIF('2022-09-17 Leukemia Cup FS'!$B$11:$B$26,$C121,'2022-09-17 Leukemia Cup FS'!$AV$11:$AV$26)</f>
        <v>0</v>
      </c>
      <c r="IX121" s="174">
        <f>SUMIF('2022-09-17 Leukemia Cup FS'!$B$11:$B$26,$C121,'2022-09-17 Leukemia Cup FS'!$AW$11:$AW$26)</f>
        <v>0</v>
      </c>
      <c r="IY121" s="174">
        <f>SUMIF('2022-09-17 Leukemia Cup FS'!$B$11:$B$26,$C121,'2022-09-17 Leukemia Cup FS'!$AX$11:$AX$26)</f>
        <v>0</v>
      </c>
      <c r="IZ121" s="174">
        <f>SUMIF('2022-09-17 Leukemia Cup FS'!$B$11:$B$26,$C121,'2022-09-17 Leukemia Cup FS'!$AY$11:$AY$26)</f>
        <v>0</v>
      </c>
      <c r="JA121" s="174">
        <f>SUMIF('2022-09-17 Leukemia Cup TH'!$B$11:$B$28,$C121,'2022-09-17 Leukemia Cup TH'!$AU$11:$AU$28)</f>
        <v>0</v>
      </c>
      <c r="JB121" s="174">
        <f>SUMIF('2022-09-17 Leukemia Cup TH'!$B$11:$B$28,$C121,'2022-09-17 Leukemia Cup TH'!$AV$11:$AV$28)</f>
        <v>0</v>
      </c>
      <c r="JC121" s="174">
        <f>SUMIF('2022-09-17 Leukemia Cup TH'!$B$11:$B$28,$C121,'2022-09-17 Leukemia Cup TH'!$AW$11:$AW$28)</f>
        <v>0</v>
      </c>
      <c r="JD121" s="174">
        <f>SUMIF('2022-09-17 Leukemia Cup TH'!$B$11:$B$28,$C121,'2022-09-17 Leukemia Cup TH'!$AX$11:$AX$28)</f>
        <v>0</v>
      </c>
      <c r="JE121" s="174">
        <f>SUMIF('2022-09-17 Leukemia Cup TH'!$B$11:$B$28,$C121,'2022-09-17 Leukemia Cup TH'!$AY$11:$AY$28)</f>
        <v>0</v>
      </c>
      <c r="JF121" s="174">
        <f>SUMIF('Smith-Berry LDR 9-24-22'!$B$11:$B$30,$C121,'Smith-Berry LDR 9-24-22'!$AU$11:$AU$30)</f>
        <v>0</v>
      </c>
      <c r="JG121" s="174">
        <f>SUMIF('Smith-Berry LDR 9-24-22'!$B$11:$B$30,$C121,'Smith-Berry LDR 9-24-22'!$AV$11:$AV$30)</f>
        <v>0</v>
      </c>
      <c r="JH121" s="174">
        <f>SUMIF('Smith-Berry LDR 9-24-22'!$B$11:$B$30,$C121,'Smith-Berry LDR 9-24-22'!$AW$11:$AW$30)</f>
        <v>0</v>
      </c>
      <c r="JI121" s="174">
        <f>SUMIF('Smith-Berry LDR 9-24-22'!$B$11:$B$30,$C121,'Smith-Berry LDR 9-24-22'!$AX$11:$AX$30)</f>
        <v>0</v>
      </c>
      <c r="JJ121" s="174">
        <f>SUMIF('Smith-Berry LDR 9-24-22'!$B$11:$B$30,$C121,'Smith-Berry LDR 9-24-22'!$AY$11:$AY$30)</f>
        <v>0</v>
      </c>
      <c r="JK121" s="174">
        <f>SUMIF('Great Scot 10-1-22 Cham'!$B$11:$B$38,$C121,'Great Scot 10-1-22 Cham'!$AU$11:$AU$38)</f>
        <v>0</v>
      </c>
      <c r="JL121" s="174">
        <f>SUMIF('Great Scot 10-1-22 Cham'!$B$11:$B$38,$C121,'Great Scot 10-1-22 Cham'!$AV$11:$AV$38)</f>
        <v>0</v>
      </c>
      <c r="JM121" s="174">
        <f>SUMIF('Great Scot 10-1-22 Cham'!$B$11:$B$38,$C121,'Great Scot 10-1-22 Cham'!$AW$11:$AW$38)</f>
        <v>0</v>
      </c>
      <c r="JN121" s="174">
        <f>SUMIF('Great Scot 10-1-22 Cham'!$B$11:$B$38,$C121,'Great Scot 10-1-22 Cham'!$AX$11:$AX$38)</f>
        <v>0</v>
      </c>
      <c r="JO121" s="174">
        <f>SUMIF('Great Scot 10-1-22 Cham'!$B$11:$B$38,$C121,'Great Scot 10-1-22 Cham'!$AY$11:$AY$38)</f>
        <v>0</v>
      </c>
      <c r="JP121" s="174">
        <f>SUMIF('Great Scot 10-1-22 Chal'!$B$11:$B$28,$C121,'Great Scot 10-1-22 Chal'!$AU$11:$AU$28)</f>
        <v>0</v>
      </c>
      <c r="JQ121" s="174">
        <f>SUMIF('Great Scot 10-1-22 Chal'!$B$11:$B$28,$C121,'Great Scot 10-1-22 Chal'!$AV$11:$AV$28)</f>
        <v>0</v>
      </c>
      <c r="JR121" s="174">
        <f>SUMIF('Great Scot 10-1-22 Chal'!$B$11:$B$28,$C121,'Great Scot 10-1-22 Chal'!$AW$11:$AW$28)</f>
        <v>0</v>
      </c>
      <c r="JS121" s="174">
        <f>SUMIF('Great Scot 10-1-22 Chal'!$B$11:$B$28,$C121,'Great Scot 10-1-22 Chal'!$AX$11:$AX$28)</f>
        <v>0</v>
      </c>
      <c r="JT121" s="174">
        <f>SUMIF('Great Scot 10-1-22 Chal'!$B$11:$B$28,$C121,'Great Scot 10-1-22 Chal'!$AY$11:$AY$28)</f>
        <v>0</v>
      </c>
      <c r="JU121" s="174">
        <f>SUMIF('Great Pumpkin Regatta 10-15-22'!$B$11:$B$54,$C121,'Great Pumpkin Regatta 10-15-22'!$AU$11:$AU$54)</f>
        <v>0</v>
      </c>
      <c r="JV121" s="174">
        <f>SUMIF('Great Pumpkin Regatta 10-15-22'!$B$11:$B$54,$C121,'Great Pumpkin Regatta 10-15-22'!$AV$11:$AV$54)</f>
        <v>0</v>
      </c>
      <c r="JW121" s="174">
        <f>SUMIF('Great Pumpkin Regatta 10-15-22'!$B$11:$B$54,$C121,'Great Pumpkin Regatta 10-15-22'!$AW$11:$AW$54)</f>
        <v>0</v>
      </c>
      <c r="JX121" s="174">
        <f>SUMIF('Great Pumpkin Regatta 10-15-22'!$B$11:$B$54,$C121,'Great Pumpkin Regatta 10-15-22'!$AX$11:$AX$54)</f>
        <v>0</v>
      </c>
      <c r="JY121" s="174">
        <f>SUMIF('Great Pumpkin Regatta 10-15-22'!$B$11:$B$54,$C121,'Great Pumpkin Regatta 10-15-22'!$AY$11:$AY$54)</f>
        <v>0</v>
      </c>
      <c r="JZ121" s="174">
        <f>SUMIF('One Day Regatta 10-29-22 FS'!$B$11:$B$19,$C121,'One Day Regatta 10-29-22 FS'!$AU$11:$AU$19)</f>
        <v>0</v>
      </c>
      <c r="KA121" s="174">
        <f>SUMIF('One Day Regatta 10-29-22 FS'!$B$11:$B$19,$C121,'One Day Regatta 10-29-22 FS'!$AV$11:$AV$19)</f>
        <v>0</v>
      </c>
      <c r="KB121" s="174">
        <f>SUMIF('One Day Regatta 10-29-22 FS'!$B$11:$B$19,$C121,'One Day Regatta 10-29-22 FS'!$AW$11:$AW$19)</f>
        <v>0</v>
      </c>
      <c r="KC121" s="174">
        <f>SUMIF('One Day Regatta 10-29-22 FS'!$B$11:$B$19,$C121,'One Day Regatta 10-29-22 FS'!$AX$11:$AX$19)</f>
        <v>0</v>
      </c>
      <c r="KD121" s="174">
        <f>SUMIF('One Day Regatta 10-29-22 FS'!$B$11:$B$19,$C121,'One Day Regatta 10-29-22 FS'!$AY$11:$AY$19)</f>
        <v>0</v>
      </c>
    </row>
    <row r="122" spans="1:290" ht="15" customHeight="1" x14ac:dyDescent="0.2">
      <c r="A122" s="400" t="s">
        <v>1369</v>
      </c>
      <c r="B122" s="134">
        <f t="shared" si="69"/>
        <v>36</v>
      </c>
      <c r="C122" s="170" t="s">
        <v>473</v>
      </c>
      <c r="D122" s="171">
        <f t="shared" si="101"/>
        <v>0</v>
      </c>
      <c r="E122" s="172">
        <f t="shared" si="102"/>
        <v>0</v>
      </c>
      <c r="F122" s="171">
        <f t="shared" si="103"/>
        <v>0</v>
      </c>
      <c r="G122" s="171">
        <v>0</v>
      </c>
      <c r="H122" s="171">
        <f t="shared" si="104"/>
        <v>0</v>
      </c>
      <c r="I122" s="173">
        <f t="shared" si="105"/>
        <v>0</v>
      </c>
      <c r="J122" s="173"/>
      <c r="K122" s="174">
        <f>SUMIF('Saturday Race 11-06-21'!$B$11:$B$21,$C122,'Saturday Race 11-06-21'!$AU$11:$AU$21)</f>
        <v>0</v>
      </c>
      <c r="L122" s="174">
        <f>SUMIF('Saturday Race 11-06-21'!$B$11:$B$21,$C122,'Saturday Race 11-06-21'!$AV$11:$AV$21)</f>
        <v>0</v>
      </c>
      <c r="M122" s="174">
        <f>SUMIF('Saturday Race 11-06-21'!$B$11:$B$21,$C122,'Saturday Race 11-06-21'!$AW$11:$AW$21)</f>
        <v>0</v>
      </c>
      <c r="N122" s="174">
        <f>SUMIF('Saturday Race 11-06-21'!$B$11:$B$21,$C122,'Saturday Race 11-06-21'!$AX$11:$AX$21)</f>
        <v>0</v>
      </c>
      <c r="O122" s="174">
        <f>SUMIF('Saturday Race 11-06-21'!$B$11:$B$21,$C122,'Saturday Race 11-06-21'!$AY$11:$AY$21)</f>
        <v>0</v>
      </c>
      <c r="P122" s="174">
        <f>SUMIF('Saturday Race 11-20-21'!$B$11:$B$20,$C122,'Saturday Race 11-20-21'!$AU$11:$AU$20)</f>
        <v>0</v>
      </c>
      <c r="Q122" s="174">
        <f>SUMIF('Saturday Race 11-20-21'!$B$11:$B$20,$C122,'Saturday Race 11-20-21'!$AV$11:$AV$20)</f>
        <v>0</v>
      </c>
      <c r="R122" s="174">
        <f>SUMIF('Saturday Race 11-20-21'!$B$11:$B$20,$C122,'Saturday Race 11-20-21'!$AW$11:$AW$20)</f>
        <v>0</v>
      </c>
      <c r="S122" s="174">
        <f>SUMIF('Saturday Race 11-20-21'!$B$11:$B$20,$C122,'Saturday Race 11-20-21'!$AX$11:$AX$20)</f>
        <v>0</v>
      </c>
      <c r="T122" s="174">
        <f>SUMIF('Saturday Race 11-20-21'!$B$11:$B$20,$C122,'Saturday Race 11-20-21'!$AY$11:$AY$20)</f>
        <v>0</v>
      </c>
      <c r="U122" s="174">
        <f>SUMIF('Saturday Race 1-08-22'!$B$11:$B$20,$C122,'Saturday Race 1-08-22'!$AU$11:$AU$20)</f>
        <v>0</v>
      </c>
      <c r="V122" s="174">
        <f>SUMIF('Saturday Race 1-08-22'!$B$11:$B$20,$C122,'Saturday Race 1-08-22'!$AV$11:$AV$20)</f>
        <v>0</v>
      </c>
      <c r="W122" s="174">
        <f>SUMIF('Saturday Race 1-08-22'!$B$11:$B$20,$C122,'Saturday Race 1-08-22'!$AW$11:$AW$20)</f>
        <v>0</v>
      </c>
      <c r="X122" s="174">
        <f>SUMIF('Saturday Race 1-08-22'!$B$11:$B$20,$C122,'Saturday Race 1-08-22'!$AX$11:$AX$20)</f>
        <v>0</v>
      </c>
      <c r="Y122" s="174">
        <f>SUMIF('Saturday Race 1-08-22'!$B$11:$B$20,$C122,'Saturday Race 1-08-22'!$AY$11:$AY$20)</f>
        <v>0</v>
      </c>
      <c r="Z122" s="174">
        <f>SUMIF('Saturday Race 1-22-22'!$B$11:$B$20,$C122,'Saturday Race 1-22-22'!$AU$11:$AU$20)</f>
        <v>0</v>
      </c>
      <c r="AA122" s="174">
        <f>SUMIF('Saturday Race 1-22-22'!$B$11:$B$20,$C122,'Saturday Race 1-22-22'!$AV$11:$AV$20)</f>
        <v>0</v>
      </c>
      <c r="AB122" s="174">
        <f>SUMIF('Saturday Race 1-22-22'!$B$11:$B$20,$C122,'Saturday Race 1-22-22'!$AW$11:$AW$20)</f>
        <v>0</v>
      </c>
      <c r="AC122" s="174">
        <f>SUMIF('Saturday Race 1-22-22'!$B$11:$B$20,$C122,'Saturday Race 1-22-22'!$AX$11:$AX$20)</f>
        <v>0</v>
      </c>
      <c r="AD122" s="174">
        <f>SUMIF('Saturday Race 1-22-22'!$B$11:$B$20,$C122,'Saturday Race 1-22-22'!$AY$11:$AY$20)</f>
        <v>0</v>
      </c>
      <c r="AE122" s="174">
        <f>SUMIF('Sunday Race 2-6-22'!$B$11:$B$20,$C122,'Sunday Race 2-6-22'!$AU$11:$AU$20)</f>
        <v>0</v>
      </c>
      <c r="AF122" s="174">
        <f>SUMIF('Sunday Race 2-6-22'!$B$11:$B$20,$C122,'Sunday Race 2-6-22'!$AV$11:$AV$20)</f>
        <v>0</v>
      </c>
      <c r="AG122" s="174">
        <f>SUMIF('Sunday Race 2-6-22'!$B$11:$B$20,$C122,'Sunday Race 2-6-22'!$AW$11:$AW$20)</f>
        <v>0</v>
      </c>
      <c r="AH122" s="174">
        <f>SUMIF('Sunday Race 2-6-22'!$B$11:$B$20,$C122,'Sunday Race 2-6-22'!$AX$11:$AX$20)</f>
        <v>0</v>
      </c>
      <c r="AI122" s="174">
        <f>SUMIF('Sunday Race 2-6-22'!$B$11:$B$20,$C122,'Sunday Race 2-6-22'!$AY$11:$AY$20)</f>
        <v>0</v>
      </c>
      <c r="AJ122" s="174">
        <f>SUMIF('Sunday Race 2-20-22'!$B$11:$B$26,$C122,'Sunday Race 2-20-22'!$AU$11:$AU$26)</f>
        <v>0</v>
      </c>
      <c r="AK122" s="174">
        <f>SUMIF('Sunday Race 2-20-22'!$B$11:$B$26,$C122,'Sunday Race 2-20-22'!$AV$11:$AV$26)</f>
        <v>0</v>
      </c>
      <c r="AL122" s="174">
        <f>SUMIF('Sunday Race 2-20-22'!$B$11:$B$26,$C122,'Sunday Race 2-20-22'!$AW$11:$AW$26)</f>
        <v>0</v>
      </c>
      <c r="AM122" s="174">
        <f>SUMIF('Sunday Race 2-20-22'!$B$11:$B$26,$C122,'Sunday Race 2-20-22'!$AX$11:$AX$26)</f>
        <v>0</v>
      </c>
      <c r="AN122" s="174">
        <f>SUMIF('Sunday Race 2-20-22'!$B$11:$B$26,$C122,'Sunday Race 2-20-22'!$AY$11:$AY$26)</f>
        <v>0</v>
      </c>
      <c r="AO122" s="174">
        <f>SUMIF('Sunday Race 2-27-22'!$B$11:$B$20,$C122,'Sunday Race 2-27-22'!$AU$11:$AU$20)</f>
        <v>0</v>
      </c>
      <c r="AP122" s="174">
        <f>SUMIF('Sunday Race 2-27-22'!$B$11:$B$20,$C122,'Sunday Race 2-27-22'!$AV$11:$AV$20)</f>
        <v>0</v>
      </c>
      <c r="AQ122" s="174">
        <f>SUMIF('Sunday Race 2-27-22'!$B$11:$B$20,$C122,'Sunday Race 2-27-22'!$AW$11:$AW$20)</f>
        <v>0</v>
      </c>
      <c r="AR122" s="174">
        <f>SUMIF('Sunday Race 2-27-22'!$B$11:$B$20,$C122,'Sunday Race 2-27-22'!$AX$11:$AX$20)</f>
        <v>0</v>
      </c>
      <c r="AS122" s="174">
        <f>SUMIF('Sunday Race 2-27-22'!$B$11:$B$20,$C122,'Sunday Race 2-27-22'!$AY$11:$AY$20)</f>
        <v>0</v>
      </c>
      <c r="AT122" s="174">
        <f>SUMIF('Sunday Race 3-13-22'!$B$11:$B$25,$C122,'Sunday Race 3-13-22'!$AU$11:$AU$25)</f>
        <v>0</v>
      </c>
      <c r="AU122" s="174">
        <f>SUMIF('Sunday Race 3-13-22'!$B$11:$B$25,$C122,'Sunday Race 3-13-22'!$AV$11:$AV$25)</f>
        <v>0</v>
      </c>
      <c r="AV122" s="174">
        <f>SUMIF('Sunday Race 3-13-22'!$B$11:$B$25,$C122,'Sunday Race 3-13-22'!$AW$11:$AW$25)</f>
        <v>0</v>
      </c>
      <c r="AW122" s="174">
        <f>SUMIF('Sunday Race 3-13-22'!$B$11:$B$25,$C122,'Sunday Race 3-13-22'!$AX$11:$AX$25)</f>
        <v>0</v>
      </c>
      <c r="AX122" s="174">
        <f>SUMIF('Sunday Race 3-13-22'!$B$11:$B$25,$C122,'Sunday Race 3-13-22'!$AY$11:$AY$25)</f>
        <v>0</v>
      </c>
      <c r="AY122" s="174">
        <f>SUMIF('Saturday Race 3-19-22'!$B$11:$B$15,$C122,'Saturday Race 3-19-22'!$AU$11:$AU$15)</f>
        <v>0</v>
      </c>
      <c r="AZ122" s="174">
        <f>SUMIF('Saturday Race 3-19-22'!$B$11:$B$15,$C122,'Saturday Race 3-19-22'!$AV$11:$AV$15)</f>
        <v>0</v>
      </c>
      <c r="BA122" s="174">
        <f>SUMIF('Saturday Race 3-19-22'!$B$11:$B$15,$C122,'Saturday Race 3-19-22'!$AW$11:$AW$15)</f>
        <v>0</v>
      </c>
      <c r="BB122" s="174">
        <f>SUMIF('Saturday Race 3-19-22'!$B$11:$B$15,$C122,'Saturday Race 3-19-22'!$AX$11:$AX$15)</f>
        <v>0</v>
      </c>
      <c r="BC122" s="174">
        <f>SUMIF('Saturday Race 3-19-22'!$B$11:$B$15,$C122,'Saturday Race 3-19-22'!$AY$11:$AY$15)</f>
        <v>0</v>
      </c>
      <c r="BD122" s="174">
        <f>SUMIF('Sunday Races 4-10-22'!$B$11:$B$26,$C122,'Sunday Races 4-10-22'!$AU$11:$AU$26)</f>
        <v>0</v>
      </c>
      <c r="BE122" s="174">
        <f>SUMIF('Sunday Races 4-10-22'!$B$11:$B$26,$C122,'Sunday Races 4-10-22'!$AV$11:$AV$26)</f>
        <v>0</v>
      </c>
      <c r="BF122" s="174">
        <f>SUMIF('Sunday Races 4-10-22'!$B$11:$B$26,$C122,'Sunday Races 4-10-22'!$AW$11:$AW$26)</f>
        <v>0</v>
      </c>
      <c r="BG122" s="174">
        <f>SUMIF('Sunday Races 4-10-22'!$B$11:$B$26,$C122,'Sunday Races 4-10-22'!$AX$11:$AX$26)</f>
        <v>0</v>
      </c>
      <c r="BH122" s="174">
        <f>SUMIF('Sunday Races 4-10-22'!$B$11:$B$26,$C122,'Sunday Races 4-10-22'!$AY$11:$AY$26)</f>
        <v>0</v>
      </c>
      <c r="BI122" s="174">
        <f>SUMIF('Sunday Races 5-1-22'!$B$11:$B$28,$C122,'Sunday Races 5-1-22'!$AU$11:$AU$28)</f>
        <v>0</v>
      </c>
      <c r="BJ122" s="174">
        <f>SUMIF('Sunday Races 5-1-22'!$B$11:$B$28,$C122,'Sunday Races 5-1-22'!$AV$11:$AV$28)</f>
        <v>0</v>
      </c>
      <c r="BK122" s="174">
        <f>SUMIF('Sunday Races 5-1-22'!$B$11:$B$28,$C122,'Sunday Races 5-1-22'!$AW$11:$AW$28)</f>
        <v>0</v>
      </c>
      <c r="BL122" s="174">
        <f>SUMIF('Sunday Races 5-1-22'!$B$11:$B$28,$C122,'Sunday Races 5-1-22'!$AX$11:$AX$28)</f>
        <v>0</v>
      </c>
      <c r="BM122" s="174">
        <f>SUMIF('Sunday Races 5-1-22'!$B$11:$B$28,$C122,'Sunday Races 5-1-22'!$AY$11:$AY$28)</f>
        <v>0</v>
      </c>
      <c r="BN122" s="174">
        <f>SUMIF('Sunday Races 6-5-22'!$B$11:$B$28,$C122,'Sunday Races 6-5-22'!$AU$11:$AU$28)</f>
        <v>0</v>
      </c>
      <c r="BO122" s="174">
        <f>SUMIF('Sunday Races 6-5-22'!$B$11:$B$28,$C122,'Sunday Races 6-5-22'!$AV$11:$AV$28)</f>
        <v>0</v>
      </c>
      <c r="BP122" s="174">
        <f>SUMIF('Sunday Races 6-5-22'!$B$11:$B$28,$C122,'Sunday Races 6-5-22'!$AW$11:$AW$28)</f>
        <v>0</v>
      </c>
      <c r="BQ122" s="174">
        <f>SUMIF('Sunday Races 6-5-22'!$B$11:$B$28,$C122,'Sunday Races 6-5-22'!$AX$11:$AX$28)</f>
        <v>0</v>
      </c>
      <c r="BR122" s="174">
        <f>SUMIF('Sunday Races 6-5-22'!$B$11:$B$28,$C122,'Sunday Races 6-5-22'!$AY$11:$AY$28)</f>
        <v>0</v>
      </c>
      <c r="BS122" s="174">
        <f>SUMIF('Sunday Races 6-12-22'!$B$11:$B$24,$C122,'Sunday Races 6-12-22'!$AU$11:$AU$24)</f>
        <v>0</v>
      </c>
      <c r="BT122" s="174">
        <f>SUMIF('Sunday Races 6-12-22'!$B$11:$B$24,$C122,'Sunday Races 6-12-22'!$AV$11:$AV$24)</f>
        <v>0</v>
      </c>
      <c r="BU122" s="174">
        <f>SUMIF('Sunday Races 6-12-22'!$B$11:$B$24,$C122,'Sunday Races 6-12-22'!$AW$11:$AW$24)</f>
        <v>0</v>
      </c>
      <c r="BV122" s="174">
        <f>SUMIF('Sunday Races 6-12-22'!$B$11:$B$24,$C122,'Sunday Races 6-12-22'!$AX$11:$AX$24)</f>
        <v>0</v>
      </c>
      <c r="BW122" s="174">
        <f>SUMIF('Sunday Races 6-12-22'!$B$11:$B$24,$C122,'Sunday Races 6-12-22'!$AY$11:$AY$24)</f>
        <v>0</v>
      </c>
      <c r="BX122" s="174">
        <f>SUMIF('Saturday Races 6-18-22'!$B$11:$B$24,$C122,'Saturday Races 6-18-22'!$AU$11:$AU$24)</f>
        <v>0</v>
      </c>
      <c r="BY122" s="174">
        <f>SUMIF('Saturday Races 6-18-22'!$B$11:$B$24,$C122,'Saturday Races 6-18-22'!$AV$11:$AV$24)</f>
        <v>0</v>
      </c>
      <c r="BZ122" s="174">
        <f>SUMIF('Saturday Races 6-18-22'!$B$11:$B$24,$C122,'Saturday Races 6-18-22'!$AW$11:$AW$24)</f>
        <v>0</v>
      </c>
      <c r="CA122" s="174">
        <f>SUMIF('Saturday Races 6-18-22'!$B$11:$B$24,$C122,'Saturday Races 6-18-22'!$AX$11:$AX$24)</f>
        <v>0</v>
      </c>
      <c r="CB122" s="174">
        <f>SUMIF('Saturday Races 6-18-22'!$B$11:$B$24,$C122,'Saturday Races 6-18-22'!$AY$11:$AY$24)</f>
        <v>0</v>
      </c>
      <c r="CC122" s="174">
        <f>SUMIF('Sunday Races 7-3-22'!$B$11:$B$26,$C122,'Sunday Races 7-3-22'!$AU$11:$AU$26)</f>
        <v>0</v>
      </c>
      <c r="CD122" s="174">
        <f>SUMIF('Sunday Races 7-3-22'!$B$11:$B$26,$C122,'Sunday Races 7-3-22'!$AV$11:$AV$26)</f>
        <v>0</v>
      </c>
      <c r="CE122" s="174">
        <f>SUMIF('Sunday Races 7-3-22'!$B$11:$B$26,$C122,'Sunday Races 7-3-22'!$AW$11:$AW$26)</f>
        <v>0</v>
      </c>
      <c r="CF122" s="174">
        <f>SUMIF('Sunday Races 7-3-22'!$B$11:$B$26,$C122,'Sunday Races 7-3-22'!$AX$11:$AX$26)</f>
        <v>0</v>
      </c>
      <c r="CG122" s="174">
        <f>SUMIF('Sunday Races 7-3-22'!$B$11:$B$26,$C122,'Sunday Races 7-3-22'!$AY$11:$AY$26)</f>
        <v>0</v>
      </c>
      <c r="CH122" s="174">
        <f>SUMIF('Sunday Races 7-31-22'!$B$11:$B$26,$C122,'Sunday Races 7-31-22'!$AU$11:$AU$26)</f>
        <v>0</v>
      </c>
      <c r="CI122" s="174">
        <f>SUMIF('Sunday Races 7-31-22'!$B$11:$B$26,$C122,'Sunday Races 7-31-22'!$AV$11:$AV$26)</f>
        <v>0</v>
      </c>
      <c r="CJ122" s="174">
        <f>SUMIF('Sunday Races 7-31-22'!$B$11:$B$26,$C122,'Sunday Races 7-31-22'!$AW$11:$AW$26)</f>
        <v>0</v>
      </c>
      <c r="CK122" s="174">
        <f>SUMIF('Sunday Races 7-31-22'!$B$11:$B$26,$C122,'Sunday Races 7-31-22'!$AX$11:$AX$26)</f>
        <v>0</v>
      </c>
      <c r="CL122" s="174">
        <f>SUMIF('Sunday Races 7-31-22'!$B$11:$B$26,$C122,'Sunday Races 7-31-22'!$AY$11:$AY$26)</f>
        <v>0</v>
      </c>
      <c r="CM122" s="174">
        <f>SUMIF('Sunday Races 8-14-22'!$B$11:$B$26,$C122,'Sunday Races 8-14-22'!$AU$11:$AU$26)</f>
        <v>0</v>
      </c>
      <c r="CN122" s="174">
        <f>SUMIF('Sunday Races 8-14-22'!$B$11:$B$26,$C122,'Sunday Races 8-14-22'!$AV$11:$AV$26)</f>
        <v>0</v>
      </c>
      <c r="CO122" s="174">
        <f>SUMIF('Sunday Races 8-14-22'!$B$11:$B$26,$C122,'Sunday Races 8-14-22'!$AW$11:$AW$26)</f>
        <v>0</v>
      </c>
      <c r="CP122" s="174">
        <f>SUMIF('Sunday Races 8-14-22'!$B$11:$B$26,$C122,'Sunday Races 8-14-22'!$AX$11:$AX$26)</f>
        <v>0</v>
      </c>
      <c r="CQ122" s="174">
        <f>SUMIF('Sunday Races 8-14-22'!$B$11:$B$26,$C122,'Sunday Races 8-14-22'!$AY$11:$AY$26)</f>
        <v>0</v>
      </c>
      <c r="CR122" s="174">
        <f>SUMIF('Saturday Races 8-20-22'!$B$11:$B$26,$C122,'Saturday Races 8-20-22'!$AU$11:$AU$26)</f>
        <v>0</v>
      </c>
      <c r="CS122" s="174">
        <f>SUMIF('Saturday Races 8-20-22'!$B$11:$B$26,$C122,'Saturday Races 8-20-22'!$AV$11:$AV$26)</f>
        <v>0</v>
      </c>
      <c r="CT122" s="174">
        <f>SUMIF('Saturday Races 8-20-22'!$B$11:$B$26,$C122,'Saturday Races 8-20-22'!$AW$11:$AW$26)</f>
        <v>0</v>
      </c>
      <c r="CU122" s="174">
        <f>SUMIF('Saturday Races 8-20-22'!$B$11:$B$26,$C122,'Saturday Races 8-20-22'!$AX$11:$AX$26)</f>
        <v>0</v>
      </c>
      <c r="CV122" s="174">
        <f>SUMIF('Saturday Races 8-20-22'!$B$11:$B$26,$C122,'Saturday Races 8-20-22'!$AY$11:$AY$26)</f>
        <v>0</v>
      </c>
      <c r="CW122" s="174">
        <f>SUMIF('Sunday Races 9-11-22'!$B$11:$B$20,$C122,'Sunday Races 9-11-22'!$AU$11:$AU$20)</f>
        <v>0</v>
      </c>
      <c r="CX122" s="174">
        <f>SUMIF('Sunday Races 9-11-22'!$B$11:$B$20,$C122,'Sunday Races 9-11-22'!$AV$11:$AV$20)</f>
        <v>0</v>
      </c>
      <c r="CY122" s="174">
        <f>SUMIF('Sunday Races 9-11-22'!$B$11:$B$20,$C122,'Sunday Races 9-11-22'!$AW$11:$AW$20)</f>
        <v>0</v>
      </c>
      <c r="CZ122" s="174">
        <f>SUMIF('Sunday Races 9-11-22'!$B$11:$B$20,$C122,'Sunday Races 9-11-22'!$AX$11:$AX$20)</f>
        <v>0</v>
      </c>
      <c r="DA122" s="174">
        <f>SUMIF('Sunday Races 9-11-22'!$B$11:$B$20,$C122,'Sunday Races 9-11-22'!$AY$11:$AY$20)</f>
        <v>0</v>
      </c>
      <c r="DB122" s="174">
        <f>SUMIF('Sunday Races 10-9-22'!$B$11:$B$21,$C122,'Sunday Races 10-9-22'!$AU$11:$AU$21)</f>
        <v>0</v>
      </c>
      <c r="DC122" s="174">
        <f>SUMIF('Sunday Races 10-9-22'!$B$11:$B$21,$C122,'Sunday Races 10-9-22'!$AV$11:$AV$21)</f>
        <v>0</v>
      </c>
      <c r="DD122" s="174">
        <f>SUMIF('Sunday Races 10-9-22'!$B$11:$B$21,$C122,'Sunday Races 10-9-22'!$AW$11:$AW$21)</f>
        <v>0</v>
      </c>
      <c r="DE122" s="174">
        <f>SUMIF('Sunday Races 10-9-22'!$B$11:$B$21,$C122,'Sunday Races 10-9-22'!$AX$11:$AX$21)</f>
        <v>0</v>
      </c>
      <c r="DF122" s="174">
        <f>SUMIF('Sunday Races 10-9-22'!$B$11:$B$21,$C122,'Sunday Races 10-9-22'!$AY$11:$AY$21)</f>
        <v>0</v>
      </c>
      <c r="DG122" s="174">
        <f>SUMIF('Sunday Races 10-23-22'!$B$11:$B$22,$C122,'Sunday Races 10-23-22'!$AU$11:$AU$22)</f>
        <v>0</v>
      </c>
      <c r="DH122" s="174">
        <f>SUMIF('Sunday Races 10-23-22'!$B$11:$B$22,$C122,'Sunday Races 10-23-22'!$AV$11:$AV$22)</f>
        <v>0</v>
      </c>
      <c r="DI122" s="174">
        <f>SUMIF('Sunday Races 10-23-22'!$B$11:$B$22,$C122,'Sunday Races 10-23-22'!$AW$11:$AW$22)</f>
        <v>0</v>
      </c>
      <c r="DJ122" s="174">
        <f>SUMIF('Sunday Races 10-23-22'!$B$11:$B$22,$C122,'Sunday Races 10-23-22'!$AX$11:$AX$22)</f>
        <v>0</v>
      </c>
      <c r="DK122" s="174">
        <f>SUMIF('Sunday Races 10-23-22'!$B$11:$B$22,$C122,'Sunday Races 10-23-22'!$AY$11:$AY$22)</f>
        <v>0</v>
      </c>
      <c r="DL122" s="175"/>
      <c r="DM122" s="176"/>
      <c r="DN122" s="177">
        <f t="shared" si="114"/>
        <v>0</v>
      </c>
      <c r="DO122" s="177">
        <f t="shared" si="114"/>
        <v>0</v>
      </c>
      <c r="DP122" s="177">
        <f t="shared" si="114"/>
        <v>0</v>
      </c>
      <c r="DQ122" s="177">
        <f t="shared" si="114"/>
        <v>0</v>
      </c>
      <c r="DR122" s="177">
        <f t="shared" si="114"/>
        <v>0</v>
      </c>
      <c r="DS122" s="177">
        <f t="shared" si="114"/>
        <v>0</v>
      </c>
      <c r="DT122" s="177">
        <f t="shared" si="114"/>
        <v>0</v>
      </c>
      <c r="DU122" s="177">
        <f t="shared" si="114"/>
        <v>0</v>
      </c>
      <c r="DV122" s="177">
        <f t="shared" si="114"/>
        <v>0</v>
      </c>
      <c r="DW122" s="177">
        <f t="shared" si="114"/>
        <v>0</v>
      </c>
      <c r="DX122" s="177">
        <f t="shared" si="115"/>
        <v>0</v>
      </c>
      <c r="DY122" s="177">
        <f t="shared" si="115"/>
        <v>0</v>
      </c>
      <c r="DZ122" s="177">
        <f t="shared" si="115"/>
        <v>0</v>
      </c>
      <c r="EA122" s="177">
        <f t="shared" si="115"/>
        <v>0</v>
      </c>
      <c r="EB122" s="177">
        <f t="shared" si="115"/>
        <v>0</v>
      </c>
      <c r="EC122" s="177">
        <f t="shared" si="115"/>
        <v>0</v>
      </c>
      <c r="ED122" s="177">
        <f t="shared" si="115"/>
        <v>0</v>
      </c>
      <c r="EE122" s="177">
        <f t="shared" si="115"/>
        <v>0</v>
      </c>
      <c r="EF122" s="177">
        <f t="shared" si="115"/>
        <v>0</v>
      </c>
      <c r="EG122" s="177">
        <f t="shared" si="115"/>
        <v>0</v>
      </c>
      <c r="EH122" s="177">
        <f t="shared" si="116"/>
        <v>0</v>
      </c>
      <c r="EI122" s="177">
        <f t="shared" si="116"/>
        <v>0</v>
      </c>
      <c r="EJ122" s="177">
        <f t="shared" si="116"/>
        <v>0</v>
      </c>
      <c r="EK122" s="177">
        <f t="shared" si="116"/>
        <v>0</v>
      </c>
      <c r="EL122" s="177">
        <f t="shared" si="116"/>
        <v>0</v>
      </c>
      <c r="EM122" s="177">
        <f t="shared" si="116"/>
        <v>0</v>
      </c>
      <c r="EN122" s="177">
        <f t="shared" si="116"/>
        <v>0</v>
      </c>
      <c r="EO122" s="177">
        <f t="shared" si="116"/>
        <v>0</v>
      </c>
      <c r="EP122" s="177">
        <f t="shared" si="116"/>
        <v>0</v>
      </c>
      <c r="EQ122" s="177">
        <f t="shared" si="116"/>
        <v>0</v>
      </c>
      <c r="ER122" s="177">
        <f t="shared" si="117"/>
        <v>0</v>
      </c>
      <c r="ES122" s="177">
        <f t="shared" si="117"/>
        <v>0</v>
      </c>
      <c r="ET122" s="177">
        <f t="shared" si="117"/>
        <v>0</v>
      </c>
      <c r="EU122" s="177">
        <f t="shared" si="117"/>
        <v>0</v>
      </c>
      <c r="EV122" s="177">
        <f t="shared" si="117"/>
        <v>0</v>
      </c>
      <c r="EW122" s="177">
        <f t="shared" si="117"/>
        <v>0</v>
      </c>
      <c r="EX122" s="177">
        <f t="shared" si="117"/>
        <v>0</v>
      </c>
      <c r="EY122" s="177">
        <f t="shared" si="117"/>
        <v>0</v>
      </c>
      <c r="EZ122" s="177">
        <f t="shared" si="117"/>
        <v>0</v>
      </c>
      <c r="FA122" s="177">
        <f t="shared" si="117"/>
        <v>0</v>
      </c>
      <c r="FB122" s="177">
        <f t="shared" si="118"/>
        <v>0</v>
      </c>
      <c r="FC122" s="177">
        <f t="shared" si="118"/>
        <v>0</v>
      </c>
      <c r="FD122" s="177">
        <f t="shared" si="118"/>
        <v>0</v>
      </c>
      <c r="FE122" s="177">
        <f t="shared" si="118"/>
        <v>0</v>
      </c>
      <c r="FF122" s="177">
        <f t="shared" si="118"/>
        <v>0</v>
      </c>
      <c r="FG122" s="177">
        <f t="shared" si="118"/>
        <v>0</v>
      </c>
      <c r="FH122" s="177">
        <f t="shared" si="118"/>
        <v>0</v>
      </c>
      <c r="FI122" s="177">
        <f t="shared" si="118"/>
        <v>0</v>
      </c>
      <c r="FJ122" s="177">
        <f t="shared" si="118"/>
        <v>0</v>
      </c>
      <c r="FK122" s="177">
        <f t="shared" si="118"/>
        <v>0</v>
      </c>
      <c r="FL122" s="177">
        <f t="shared" si="119"/>
        <v>0</v>
      </c>
      <c r="FM122" s="177">
        <f t="shared" si="119"/>
        <v>0</v>
      </c>
      <c r="FN122" s="177">
        <f t="shared" si="119"/>
        <v>0</v>
      </c>
      <c r="FO122" s="177">
        <f t="shared" si="119"/>
        <v>0</v>
      </c>
      <c r="FP122" s="177">
        <f t="shared" si="119"/>
        <v>0</v>
      </c>
      <c r="FQ122" s="177">
        <f t="shared" si="119"/>
        <v>0</v>
      </c>
      <c r="FR122" s="177">
        <f t="shared" si="119"/>
        <v>0</v>
      </c>
      <c r="FS122" s="177">
        <f t="shared" si="119"/>
        <v>0</v>
      </c>
      <c r="FT122" s="177">
        <f t="shared" si="119"/>
        <v>0</v>
      </c>
      <c r="FU122" s="177">
        <f t="shared" si="119"/>
        <v>0</v>
      </c>
      <c r="FV122" s="177">
        <f t="shared" si="119"/>
        <v>0</v>
      </c>
      <c r="FW122" s="177">
        <f t="shared" si="119"/>
        <v>0</v>
      </c>
      <c r="FX122" s="177">
        <f t="shared" si="119"/>
        <v>0</v>
      </c>
      <c r="FY122" s="177">
        <f t="shared" si="119"/>
        <v>0</v>
      </c>
      <c r="FZ122" s="177">
        <f t="shared" si="119"/>
        <v>0</v>
      </c>
      <c r="GA122" s="177"/>
      <c r="GB122" s="229">
        <f t="shared" si="106"/>
        <v>0</v>
      </c>
      <c r="GC122" s="229">
        <f t="shared" si="107"/>
        <v>0</v>
      </c>
      <c r="GD122" s="174">
        <f>SUMIF('One Day 12-04-21 Scots'!$B$11:$B$24,$C122,'One Day 12-04-21 Scots'!$AU$11:$AU$24)</f>
        <v>0</v>
      </c>
      <c r="GE122" s="174">
        <f>SUMIF('One Day 12-04-21 Scots'!$B$11:$B$24,$C122,'One Day 12-04-21 Scots'!$AV$11:$AV$24)</f>
        <v>0</v>
      </c>
      <c r="GF122" s="174">
        <f>SUMIF('One Day 12-04-21 Scots'!$B$11:$B$24,$C122,'One Day 12-04-21 Scots'!$AW$11:$AW$24)</f>
        <v>0</v>
      </c>
      <c r="GG122" s="174">
        <f>SUMIF('One Day 12-04-21 Scots'!$B$11:$B$24,$C122,'One Day 12-04-21 Scots'!$AX$11:$AX$24)</f>
        <v>0</v>
      </c>
      <c r="GH122" s="174">
        <f>SUMIF('One Day 12-04-21 Scots'!$B$11:$B$24,$C122,'One Day 12-04-21 Scots'!$AY$11:$AY$24)</f>
        <v>0</v>
      </c>
      <c r="GI122" s="174">
        <f>SUMIF('One Day 12-04-21 Thistles'!$B$11:$B$25,$C122,'One Day 12-04-21 Thistles'!$AU$11:$AU$25)</f>
        <v>0</v>
      </c>
      <c r="GJ122" s="174">
        <f>SUMIF('One Day 12-04-21 Thistles'!$B$11:$B$25,$C122,'One Day 12-04-21 Thistles'!$AV$11:$AV$25)</f>
        <v>0</v>
      </c>
      <c r="GK122" s="174">
        <f>SUMIF('One Day 12-04-21 Thistles'!$B$11:$B$25,$C122,'One Day 12-04-21 Thistles'!$AW$11:$AW$25)</f>
        <v>0</v>
      </c>
      <c r="GL122" s="174">
        <f>SUMIF('One Day 12-04-21 Thistles'!$B$11:$B$25,$C122,'One Day 12-04-21 Thistles'!$AX$11:$AX$25)</f>
        <v>0</v>
      </c>
      <c r="GM122" s="174">
        <f>SUMIF('One Day 12-04-21 Thistles'!$B$11:$B$25,$C122,'One Day 12-04-21 Thistles'!$AY$11:$AY$25)</f>
        <v>0</v>
      </c>
      <c r="GN122" s="174">
        <f>SUMIF('Chili One Day 2-12-22 Scots'!$B$11:$B$27,$C122,'Chili One Day 2-12-22 Scots'!$AU$11:$AU$27)</f>
        <v>0</v>
      </c>
      <c r="GO122" s="174">
        <f>SUMIF('Chili One Day 2-12-22 Scots'!$B$11:$B$27,$C122,'Chili One Day 2-12-22 Scots'!$AV$11:$AV$27)</f>
        <v>0</v>
      </c>
      <c r="GP122" s="174">
        <f>SUMIF('Chili One Day 2-12-22 Scots'!$B$11:$B$27,$C122,'Chili One Day 2-12-22 Scots'!$AW$11:$AW$27)</f>
        <v>0</v>
      </c>
      <c r="GQ122" s="174">
        <f>SUMIF('Chili One Day 2-12-22 Scots'!$B$11:$B$27,$C122,'Chili One Day 2-12-22 Scots'!$AX$11:$AX$27)</f>
        <v>0</v>
      </c>
      <c r="GR122" s="174">
        <f>SUMIF('Chili One Day 2-12-22 Scots'!$B$11:$B$27,$C122,'Chili One Day 2-12-22 Scots'!$AY$11:$AY$27)</f>
        <v>0</v>
      </c>
      <c r="GS122" s="174">
        <f>SUMIF('Chili One Day 2-12-22 Thistles'!$B$11:$B$27,$C122,'Chili One Day 2-12-22 Thistles'!$AU$11:$AU$27)</f>
        <v>0</v>
      </c>
      <c r="GT122" s="174">
        <f>SUMIF('Chili One Day 2-12-22 Thistles'!$B$11:$B$27,$C122,'Chili One Day 2-12-22 Thistles'!$AV$11:$AV$27)</f>
        <v>0</v>
      </c>
      <c r="GU122" s="174">
        <f>SUMIF('Chili One Day 2-12-22 Thistles'!$B$11:$B$27,$C122,'Chili One Day 2-12-22 Thistles'!$AW$11:$AW$27)</f>
        <v>0</v>
      </c>
      <c r="GV122" s="174">
        <f>SUMIF('Chili One Day 2-12-22 Thistles'!$B$11:$B$27,$C122,'Chili One Day 2-12-22 Thistles'!$AX$11:$AX$27)</f>
        <v>0</v>
      </c>
      <c r="GW122" s="174">
        <f>SUMIF('Chili One Day 2-12-22 Thistles'!$B$11:$B$27,$C122,'Chili One Day 2-12-22 Thistles'!$AY$11:$AY$27)</f>
        <v>0</v>
      </c>
      <c r="GX122" s="174">
        <f>SUMIF('Ironman One Day 3-5-22 FS'!$B$11:$B$26,$C122,'Ironman One Day 3-5-22 FS'!$AU$11:$AU$26)</f>
        <v>0</v>
      </c>
      <c r="GY122" s="174">
        <f>SUMIF('Ironman One Day 3-5-22 FS'!$B$11:$B$26,$C122,'Ironman One Day 3-5-22 FS'!$AV$11:$AV$26)</f>
        <v>0</v>
      </c>
      <c r="GZ122" s="174">
        <f>SUMIF('Ironman One Day 3-5-22 FS'!$B$11:$B$26,$C122,'Ironman One Day 3-5-22 FS'!$AW$11:$AW$26)</f>
        <v>0</v>
      </c>
      <c r="HA122" s="174">
        <f>SUMIF('Ironman One Day 3-5-22 FS'!$B$11:$B$26,$C122,'Ironman One Day 3-5-22 FS'!$AX$11:$AX$26)</f>
        <v>0</v>
      </c>
      <c r="HB122" s="174">
        <f>SUMIF('Ironman One Day 3-5-22 FS'!$B$11:$B$26,$C122,'Ironman One Day 3-5-22 FS'!$AY$11:$AY$26)</f>
        <v>0</v>
      </c>
      <c r="HC122" s="174">
        <f>SUMIF('Ironman One Day 3-5-22 420'!$B$11:$B$26,$C122,'Ironman One Day 3-5-22 420'!$AU$11:$AU$26)</f>
        <v>0</v>
      </c>
      <c r="HD122" s="174">
        <f>SUMIF('Ironman One Day 3-5-22 420'!$B$11:$B$26,$C122,'Ironman One Day 3-5-22 420'!$AV$11:$AV$26)</f>
        <v>0</v>
      </c>
      <c r="HE122" s="174">
        <f>SUMIF('Ironman One Day 3-5-22 420'!$B$11:$B$26,$C122,'Ironman One Day 3-5-22 420'!$AW$11:$AW$26)</f>
        <v>0</v>
      </c>
      <c r="HF122" s="174">
        <f>SUMIF('Ironman One Day 3-5-22 420'!$B$11:$B$26,$C122,'Ironman One Day 3-5-22 420'!$AX$11:$AX$26)</f>
        <v>0</v>
      </c>
      <c r="HG122" s="174">
        <f>SUMIF('Ironman One Day 3-5-22 420'!$B$11:$B$26,$C122,'Ironman One Day 3-5-22 420'!$AY$11:$AY$26)</f>
        <v>0</v>
      </c>
      <c r="HH122" s="174">
        <f>SUMIF('Easter One Day 4-16-22 FS'!$B$11:$B$25,$C122,'Easter One Day 4-16-22 FS'!$AU$11:$AU$25)</f>
        <v>0</v>
      </c>
      <c r="HI122" s="174">
        <f>SUMIF('Easter One Day 4-16-22 FS'!$B$11:$B$25,$C122,'Easter One Day 4-16-22 FS'!$AV$11:$AV$25)</f>
        <v>0</v>
      </c>
      <c r="HJ122" s="174">
        <f>SUMIF('Easter One Day 4-16-22 FS'!$B$11:$B$25,$C122,'Easter One Day 4-16-22 FS'!$AW$11:$AW$25)</f>
        <v>0</v>
      </c>
      <c r="HK122" s="174">
        <f>SUMIF('Easter One Day 4-16-22 FS'!$B$11:$B$25,$C122,'Easter One Day 4-16-22 FS'!$AX$11:$AX$25)</f>
        <v>0</v>
      </c>
      <c r="HL122" s="174">
        <f>SUMIF('Easter One Day 4-16-22 FS'!$B$11:$B$25,$C122,'Easter One Day 4-16-22 FS'!$AY$11:$AY$25)</f>
        <v>0</v>
      </c>
      <c r="HM122" s="174">
        <f>SUMIF('Easter One Day 4-16-22 TH'!$B$11:$B$25,$C122,'Easter One Day 4-16-22 TH'!$AU$11:$AU$25)</f>
        <v>0</v>
      </c>
      <c r="HN122" s="174">
        <f>SUMIF('Easter One Day 4-16-22 TH'!$B$11:$B$25,$C122,'Easter One Day 4-16-22 TH'!$AV$11:$AV$25)</f>
        <v>0</v>
      </c>
      <c r="HO122" s="174">
        <f>SUMIF('Easter One Day 4-16-22 TH'!$B$11:$B$25,$C122,'Easter One Day 4-16-22 TH'!$AW$11:$AW$25)</f>
        <v>0</v>
      </c>
      <c r="HP122" s="174">
        <f>SUMIF('Easter One Day 4-16-22 TH'!$B$11:$B$25,$C122,'Easter One Day 4-16-22 TH'!$AX$11:$AX$25)</f>
        <v>0</v>
      </c>
      <c r="HQ122" s="174">
        <f>SUMIF('Easter One Day 4-16-22 TH'!$B$11:$B$25,$C122,'Easter One Day 4-16-22 TH'!$AY$11:$AY$25)</f>
        <v>0</v>
      </c>
      <c r="HR122" s="174">
        <f>SUMIF('Long Distance Race 5-7-22'!$B$11:$B$25,$C122,'Long Distance Race 5-7-22'!$AU$11:$AU$25)</f>
        <v>0</v>
      </c>
      <c r="HS122" s="174">
        <f>SUMIF('Long Distance Race 5-7-22'!$B$11:$B$18,$C122,'Long Distance Race 5-7-22'!$AV$11:$AV$18)</f>
        <v>0</v>
      </c>
      <c r="HT122" s="174">
        <f>SUMIF('Long Distance Race 5-7-22'!$B$11:$B$18,$C122,'Long Distance Race 5-7-22'!$AW$11:$AW$18)</f>
        <v>0</v>
      </c>
      <c r="HU122" s="174">
        <f>SUMIF('Long Distance Race 5-7-22'!$B$11:$B$18,$C122,'Long Distance Race 5-7-22'!$AX$11:$AX$18)</f>
        <v>0</v>
      </c>
      <c r="HV122" s="174">
        <f>SUMIF('Long Distance Race 5-7-22'!$B$11:$B$18,$C122,'Long Distance Race 5-7-22'!$AY$11:$AY$18)</f>
        <v>0</v>
      </c>
      <c r="HW122" s="174">
        <f>SUMIF('Memorial Day Regatta 5-28-22 Op'!$B$11:$B$25,$C122,'Memorial Day Regatta 5-28-22 Op'!$AU$11:$AU$25)</f>
        <v>0</v>
      </c>
      <c r="HX122" s="174">
        <f>SUMIF('Memorial Day Regatta 5-28-22 Op'!$B$11:$B$18,$C122,'Memorial Day Regatta 5-28-22 Op'!$AV$11:$AV$18)</f>
        <v>0</v>
      </c>
      <c r="HY122" s="174">
        <f>SUMIF('Memorial Day Regatta 5-28-22 Op'!$B$11:$B$18,$C122,'Memorial Day Regatta 5-28-22 Op'!$AW$11:$AW$18)</f>
        <v>0</v>
      </c>
      <c r="HZ122" s="174">
        <f>SUMIF('Memorial Day Regatta 5-28-22 Op'!$B$11:$B$18,$C122,'Memorial Day Regatta 5-28-22 Op'!$AX$11:$AX$18)</f>
        <v>0</v>
      </c>
      <c r="IA122" s="174">
        <f>SUMIF('Memorial Day Regatta 5-28-22 Op'!$B$11:$B$18,$C122,'Memorial Day Regatta 5-28-22 Op'!$AY$11:$AY$18)</f>
        <v>0</v>
      </c>
      <c r="IB122" s="174">
        <f>SUMIF('Caldwell Cup 6-25-22 TH'!$B$11:$B$25,$C122,'Caldwell Cup 6-25-22 TH'!$AU$11:$AU$25)</f>
        <v>0</v>
      </c>
      <c r="IC122" s="174">
        <f>SUMIF('Caldwell Cup 6-25-22 TH'!$B$11:$B$25,$C122,'Caldwell Cup 6-25-22 TH'!$AV$11:$AV$25)</f>
        <v>0</v>
      </c>
      <c r="ID122" s="174">
        <f>SUMIF('Caldwell Cup 6-25-22 TH'!$B$11:$B$25,$C122,'Caldwell Cup 6-25-22 TH'!$AW$11:$AW$25)</f>
        <v>0</v>
      </c>
      <c r="IE122" s="174">
        <f>SUMIF('Caldwell Cup 6-25-22 TH'!$B$11:$B$25,$C122,'Caldwell Cup 6-25-22 TH'!$AX$11:$AX$25)</f>
        <v>0</v>
      </c>
      <c r="IF122" s="174">
        <f>SUMIF('Caldwell Cup 6-25-22 TH'!$B$11:$B$25,$C122,'Caldwell Cup 6-25-22 TH'!$AY$11:$AY$25)</f>
        <v>0</v>
      </c>
      <c r="IG122" s="174">
        <f>SUMIF('Caldwell Cup 6-25-22 FS'!$B$11:$B$21,$C122,'Caldwell Cup 6-25-22 FS'!$AU$11:$AU$21)</f>
        <v>0</v>
      </c>
      <c r="IH122" s="174">
        <f>SUMIF('Caldwell Cup 6-25-22 FS'!$B$11:$B$21,$C122,'Caldwell Cup 6-25-22 FS'!$AV$11:$AV$21)</f>
        <v>0</v>
      </c>
      <c r="II122" s="174">
        <f>SUMIF('Caldwell Cup 6-25-22 FS'!$B$11:$B$21,$C122,'Caldwell Cup 6-25-22 FS'!$AW$11:$AW$21)</f>
        <v>0</v>
      </c>
      <c r="IJ122" s="174">
        <f>SUMIF('Caldwell Cup 6-25-22 FS'!$B$11:$B$21,$C122,'Caldwell Cup 6-25-22 FS'!$AX$11:$AX$21)</f>
        <v>0</v>
      </c>
      <c r="IK122" s="174">
        <f>SUMIF('Caldwell Cup 6-25-22 FS'!$B$11:$B$21,$C122,'Caldwell Cup 6-25-22 FS'!$AY$11:$AY$21)</f>
        <v>0</v>
      </c>
      <c r="IL122" s="174">
        <f>SUMIF('Caldwell Cup 6-25-22 Lasers'!$B$11:$B$23,$C122,'Caldwell Cup 6-25-22 Lasers'!$AU$11:$AU$23)</f>
        <v>0</v>
      </c>
      <c r="IM122" s="174">
        <f>SUMIF('Caldwell Cup 6-25-22 Lasers'!$B$11:$B$23,$C122,'Caldwell Cup 6-25-22 Lasers'!$AV$11:$AV$23)</f>
        <v>0</v>
      </c>
      <c r="IN122" s="174">
        <f>SUMIF('Caldwell Cup 6-25-22 Lasers'!$B$11:$B$23,$C122,'Caldwell Cup 6-25-22 Lasers'!$AW$11:$AW$23)</f>
        <v>0</v>
      </c>
      <c r="IO122" s="174">
        <f>SUMIF('Caldwell Cup 6-25-22 Lasers'!$B$11:$B$23,$C122,'Caldwell Cup 6-25-22 Lasers'!$AX$11:$AX$23)</f>
        <v>0</v>
      </c>
      <c r="IP122" s="174">
        <f>SUMIF('Caldwell Cup 6-25-22 Lasers'!$B$11:$B$23,$C122,'Caldwell Cup 6-25-22 Lasers'!$AY$11:$AY$23)</f>
        <v>0</v>
      </c>
      <c r="IQ122" s="174">
        <f>SUMIF('Labor Day Regatta 9-3-22 FS'!$B$11:$B$30,$C122,'Labor Day Regatta 9-3-22 FS'!$AU$11:$AU$30)</f>
        <v>0</v>
      </c>
      <c r="IR122" s="174">
        <f>SUMIF('Labor Day Regatta 9-3-22 FS'!$B$11:$B$30,$C122,'Labor Day Regatta 9-3-22 FS'!$AV$11:$AV$30)</f>
        <v>0</v>
      </c>
      <c r="IS122" s="174">
        <f>SUMIF('Labor Day Regatta 9-3-22 FS'!$B$11:$B$30,$C122,'Labor Day Regatta 9-3-22 FS'!$AW$11:$AW$30)</f>
        <v>0</v>
      </c>
      <c r="IT122" s="174">
        <f>SUMIF('Labor Day Regatta 9-3-22 FS'!$B$11:$B$30,$C122,'Labor Day Regatta 9-3-22 FS'!$AX$11:$AX$30)</f>
        <v>0</v>
      </c>
      <c r="IU122" s="174">
        <f>SUMIF('Labor Day Regatta 9-3-22 FS'!$B$11:$B$30,$C122,'Labor Day Regatta 9-3-22 FS'!$AY$11:$AY$30)</f>
        <v>0</v>
      </c>
      <c r="IV122" s="174">
        <f>SUMIF('2022-09-17 Leukemia Cup FS'!$B$11:$B$26,$C122,'2022-09-17 Leukemia Cup FS'!$AU$11:$AU$26)</f>
        <v>0</v>
      </c>
      <c r="IW122" s="174">
        <f>SUMIF('2022-09-17 Leukemia Cup FS'!$B$11:$B$26,$C122,'2022-09-17 Leukemia Cup FS'!$AV$11:$AV$26)</f>
        <v>0</v>
      </c>
      <c r="IX122" s="174">
        <f>SUMIF('2022-09-17 Leukemia Cup FS'!$B$11:$B$26,$C122,'2022-09-17 Leukemia Cup FS'!$AW$11:$AW$26)</f>
        <v>0</v>
      </c>
      <c r="IY122" s="174">
        <f>SUMIF('2022-09-17 Leukemia Cup FS'!$B$11:$B$26,$C122,'2022-09-17 Leukemia Cup FS'!$AX$11:$AX$26)</f>
        <v>0</v>
      </c>
      <c r="IZ122" s="174">
        <f>SUMIF('2022-09-17 Leukemia Cup FS'!$B$11:$B$26,$C122,'2022-09-17 Leukemia Cup FS'!$AY$11:$AY$26)</f>
        <v>0</v>
      </c>
      <c r="JA122" s="174">
        <f>SUMIF('2022-09-17 Leukemia Cup TH'!$B$11:$B$28,$C122,'2022-09-17 Leukemia Cup TH'!$AU$11:$AU$28)</f>
        <v>0</v>
      </c>
      <c r="JB122" s="174">
        <f>SUMIF('2022-09-17 Leukemia Cup TH'!$B$11:$B$28,$C122,'2022-09-17 Leukemia Cup TH'!$AV$11:$AV$28)</f>
        <v>0</v>
      </c>
      <c r="JC122" s="174">
        <f>SUMIF('2022-09-17 Leukemia Cup TH'!$B$11:$B$28,$C122,'2022-09-17 Leukemia Cup TH'!$AW$11:$AW$28)</f>
        <v>0</v>
      </c>
      <c r="JD122" s="174">
        <f>SUMIF('2022-09-17 Leukemia Cup TH'!$B$11:$B$28,$C122,'2022-09-17 Leukemia Cup TH'!$AX$11:$AX$28)</f>
        <v>0</v>
      </c>
      <c r="JE122" s="174">
        <f>SUMIF('2022-09-17 Leukemia Cup TH'!$B$11:$B$28,$C122,'2022-09-17 Leukemia Cup TH'!$AY$11:$AY$28)</f>
        <v>0</v>
      </c>
      <c r="JF122" s="174">
        <f>SUMIF('Smith-Berry LDR 9-24-22'!$B$11:$B$30,$C122,'Smith-Berry LDR 9-24-22'!$AU$11:$AU$30)</f>
        <v>0</v>
      </c>
      <c r="JG122" s="174">
        <f>SUMIF('Smith-Berry LDR 9-24-22'!$B$11:$B$30,$C122,'Smith-Berry LDR 9-24-22'!$AV$11:$AV$30)</f>
        <v>0</v>
      </c>
      <c r="JH122" s="174">
        <f>SUMIF('Smith-Berry LDR 9-24-22'!$B$11:$B$30,$C122,'Smith-Berry LDR 9-24-22'!$AW$11:$AW$30)</f>
        <v>0</v>
      </c>
      <c r="JI122" s="174">
        <f>SUMIF('Smith-Berry LDR 9-24-22'!$B$11:$B$30,$C122,'Smith-Berry LDR 9-24-22'!$AX$11:$AX$30)</f>
        <v>0</v>
      </c>
      <c r="JJ122" s="174">
        <f>SUMIF('Smith-Berry LDR 9-24-22'!$B$11:$B$30,$C122,'Smith-Berry LDR 9-24-22'!$AY$11:$AY$30)</f>
        <v>0</v>
      </c>
      <c r="JK122" s="174">
        <f>SUMIF('Great Scot 10-1-22 Cham'!$B$11:$B$38,$C122,'Great Scot 10-1-22 Cham'!$AU$11:$AU$38)</f>
        <v>0</v>
      </c>
      <c r="JL122" s="174">
        <f>SUMIF('Great Scot 10-1-22 Cham'!$B$11:$B$38,$C122,'Great Scot 10-1-22 Cham'!$AV$11:$AV$38)</f>
        <v>0</v>
      </c>
      <c r="JM122" s="174">
        <f>SUMIF('Great Scot 10-1-22 Cham'!$B$11:$B$38,$C122,'Great Scot 10-1-22 Cham'!$AW$11:$AW$38)</f>
        <v>0</v>
      </c>
      <c r="JN122" s="174">
        <f>SUMIF('Great Scot 10-1-22 Cham'!$B$11:$B$38,$C122,'Great Scot 10-1-22 Cham'!$AX$11:$AX$38)</f>
        <v>0</v>
      </c>
      <c r="JO122" s="174">
        <f>SUMIF('Great Scot 10-1-22 Cham'!$B$11:$B$38,$C122,'Great Scot 10-1-22 Cham'!$AY$11:$AY$38)</f>
        <v>0</v>
      </c>
      <c r="JP122" s="174">
        <f>SUMIF('Great Scot 10-1-22 Chal'!$B$11:$B$28,$C122,'Great Scot 10-1-22 Chal'!$AU$11:$AU$28)</f>
        <v>0</v>
      </c>
      <c r="JQ122" s="174">
        <f>SUMIF('Great Scot 10-1-22 Chal'!$B$11:$B$28,$C122,'Great Scot 10-1-22 Chal'!$AV$11:$AV$28)</f>
        <v>0</v>
      </c>
      <c r="JR122" s="174">
        <f>SUMIF('Great Scot 10-1-22 Chal'!$B$11:$B$28,$C122,'Great Scot 10-1-22 Chal'!$AW$11:$AW$28)</f>
        <v>0</v>
      </c>
      <c r="JS122" s="174">
        <f>SUMIF('Great Scot 10-1-22 Chal'!$B$11:$B$28,$C122,'Great Scot 10-1-22 Chal'!$AX$11:$AX$28)</f>
        <v>0</v>
      </c>
      <c r="JT122" s="174">
        <f>SUMIF('Great Scot 10-1-22 Chal'!$B$11:$B$28,$C122,'Great Scot 10-1-22 Chal'!$AY$11:$AY$28)</f>
        <v>0</v>
      </c>
      <c r="JU122" s="174">
        <f>SUMIF('Great Pumpkin Regatta 10-15-22'!$B$11:$B$54,$C122,'Great Pumpkin Regatta 10-15-22'!$AU$11:$AU$54)</f>
        <v>0</v>
      </c>
      <c r="JV122" s="174">
        <f>SUMIF('Great Pumpkin Regatta 10-15-22'!$B$11:$B$54,$C122,'Great Pumpkin Regatta 10-15-22'!$AV$11:$AV$54)</f>
        <v>0</v>
      </c>
      <c r="JW122" s="174">
        <f>SUMIF('Great Pumpkin Regatta 10-15-22'!$B$11:$B$54,$C122,'Great Pumpkin Regatta 10-15-22'!$AW$11:$AW$54)</f>
        <v>0</v>
      </c>
      <c r="JX122" s="174">
        <f>SUMIF('Great Pumpkin Regatta 10-15-22'!$B$11:$B$54,$C122,'Great Pumpkin Regatta 10-15-22'!$AX$11:$AX$54)</f>
        <v>0</v>
      </c>
      <c r="JY122" s="174">
        <f>SUMIF('Great Pumpkin Regatta 10-15-22'!$B$11:$B$54,$C122,'Great Pumpkin Regatta 10-15-22'!$AY$11:$AY$54)</f>
        <v>0</v>
      </c>
      <c r="JZ122" s="174">
        <f>SUMIF('One Day Regatta 10-29-22 FS'!$B$11:$B$19,$C122,'One Day Regatta 10-29-22 FS'!$AU$11:$AU$19)</f>
        <v>0</v>
      </c>
      <c r="KA122" s="174">
        <f>SUMIF('One Day Regatta 10-29-22 FS'!$B$11:$B$19,$C122,'One Day Regatta 10-29-22 FS'!$AV$11:$AV$19)</f>
        <v>0</v>
      </c>
      <c r="KB122" s="174">
        <f>SUMIF('One Day Regatta 10-29-22 FS'!$B$11:$B$19,$C122,'One Day Regatta 10-29-22 FS'!$AW$11:$AW$19)</f>
        <v>0</v>
      </c>
      <c r="KC122" s="174">
        <f>SUMIF('One Day Regatta 10-29-22 FS'!$B$11:$B$19,$C122,'One Day Regatta 10-29-22 FS'!$AX$11:$AX$19)</f>
        <v>0</v>
      </c>
      <c r="KD122" s="174">
        <f>SUMIF('One Day Regatta 10-29-22 FS'!$B$11:$B$19,$C122,'One Day Regatta 10-29-22 FS'!$AY$11:$AY$19)</f>
        <v>0</v>
      </c>
    </row>
    <row r="123" spans="1:290" ht="15" customHeight="1" x14ac:dyDescent="0.2">
      <c r="A123" s="400" t="s">
        <v>1369</v>
      </c>
      <c r="B123" s="134">
        <f t="shared" si="69"/>
        <v>36</v>
      </c>
      <c r="C123" s="170" t="s">
        <v>520</v>
      </c>
      <c r="D123" s="171">
        <f t="shared" si="101"/>
        <v>0</v>
      </c>
      <c r="E123" s="172">
        <f t="shared" si="102"/>
        <v>0</v>
      </c>
      <c r="F123" s="171">
        <f t="shared" si="103"/>
        <v>0</v>
      </c>
      <c r="G123" s="171">
        <v>0</v>
      </c>
      <c r="H123" s="171">
        <f t="shared" si="104"/>
        <v>0</v>
      </c>
      <c r="I123" s="173">
        <f t="shared" si="105"/>
        <v>0</v>
      </c>
      <c r="J123" s="173"/>
      <c r="K123" s="174">
        <f>SUMIF('Saturday Race 11-06-21'!$B$11:$B$21,$C123,'Saturday Race 11-06-21'!$AU$11:$AU$21)</f>
        <v>0</v>
      </c>
      <c r="L123" s="174">
        <f>SUMIF('Saturday Race 11-06-21'!$B$11:$B$21,$C123,'Saturday Race 11-06-21'!$AV$11:$AV$21)</f>
        <v>0</v>
      </c>
      <c r="M123" s="174">
        <f>SUMIF('Saturday Race 11-06-21'!$B$11:$B$21,$C123,'Saturday Race 11-06-21'!$AW$11:$AW$21)</f>
        <v>0</v>
      </c>
      <c r="N123" s="174">
        <f>SUMIF('Saturday Race 11-06-21'!$B$11:$B$21,$C123,'Saturday Race 11-06-21'!$AX$11:$AX$21)</f>
        <v>0</v>
      </c>
      <c r="O123" s="174">
        <f>SUMIF('Saturday Race 11-06-21'!$B$11:$B$21,$C123,'Saturday Race 11-06-21'!$AY$11:$AY$21)</f>
        <v>0</v>
      </c>
      <c r="P123" s="174">
        <f>SUMIF('Saturday Race 11-20-21'!$B$11:$B$20,$C123,'Saturday Race 11-20-21'!$AU$11:$AU$20)</f>
        <v>0</v>
      </c>
      <c r="Q123" s="174">
        <f>SUMIF('Saturday Race 11-20-21'!$B$11:$B$20,$C123,'Saturday Race 11-20-21'!$AV$11:$AV$20)</f>
        <v>0</v>
      </c>
      <c r="R123" s="174">
        <f>SUMIF('Saturday Race 11-20-21'!$B$11:$B$20,$C123,'Saturday Race 11-20-21'!$AW$11:$AW$20)</f>
        <v>0</v>
      </c>
      <c r="S123" s="174">
        <f>SUMIF('Saturday Race 11-20-21'!$B$11:$B$20,$C123,'Saturday Race 11-20-21'!$AX$11:$AX$20)</f>
        <v>0</v>
      </c>
      <c r="T123" s="174">
        <f>SUMIF('Saturday Race 11-20-21'!$B$11:$B$20,$C123,'Saturday Race 11-20-21'!$AY$11:$AY$20)</f>
        <v>0</v>
      </c>
      <c r="U123" s="174">
        <f>SUMIF('Saturday Race 1-08-22'!$B$11:$B$20,$C123,'Saturday Race 1-08-22'!$AU$11:$AU$20)</f>
        <v>0</v>
      </c>
      <c r="V123" s="174">
        <f>SUMIF('Saturday Race 1-08-22'!$B$11:$B$20,$C123,'Saturday Race 1-08-22'!$AV$11:$AV$20)</f>
        <v>0</v>
      </c>
      <c r="W123" s="174">
        <f>SUMIF('Saturday Race 1-08-22'!$B$11:$B$20,$C123,'Saturday Race 1-08-22'!$AW$11:$AW$20)</f>
        <v>0</v>
      </c>
      <c r="X123" s="174">
        <f>SUMIF('Saturday Race 1-08-22'!$B$11:$B$20,$C123,'Saturday Race 1-08-22'!$AX$11:$AX$20)</f>
        <v>0</v>
      </c>
      <c r="Y123" s="174">
        <f>SUMIF('Saturday Race 1-08-22'!$B$11:$B$20,$C123,'Saturday Race 1-08-22'!$AY$11:$AY$20)</f>
        <v>0</v>
      </c>
      <c r="Z123" s="174">
        <f>SUMIF('Saturday Race 1-22-22'!$B$11:$B$20,$C123,'Saturday Race 1-22-22'!$AU$11:$AU$20)</f>
        <v>0</v>
      </c>
      <c r="AA123" s="174">
        <f>SUMIF('Saturday Race 1-22-22'!$B$11:$B$20,$C123,'Saturday Race 1-22-22'!$AV$11:$AV$20)</f>
        <v>0</v>
      </c>
      <c r="AB123" s="174">
        <f>SUMIF('Saturday Race 1-22-22'!$B$11:$B$20,$C123,'Saturday Race 1-22-22'!$AW$11:$AW$20)</f>
        <v>0</v>
      </c>
      <c r="AC123" s="174">
        <f>SUMIF('Saturday Race 1-22-22'!$B$11:$B$20,$C123,'Saturday Race 1-22-22'!$AX$11:$AX$20)</f>
        <v>0</v>
      </c>
      <c r="AD123" s="174">
        <f>SUMIF('Saturday Race 1-22-22'!$B$11:$B$20,$C123,'Saturday Race 1-22-22'!$AY$11:$AY$20)</f>
        <v>0</v>
      </c>
      <c r="AE123" s="174">
        <f>SUMIF('Sunday Race 2-6-22'!$B$11:$B$20,$C123,'Sunday Race 2-6-22'!$AU$11:$AU$20)</f>
        <v>0</v>
      </c>
      <c r="AF123" s="174">
        <f>SUMIF('Sunday Race 2-6-22'!$B$11:$B$20,$C123,'Sunday Race 2-6-22'!$AV$11:$AV$20)</f>
        <v>0</v>
      </c>
      <c r="AG123" s="174">
        <f>SUMIF('Sunday Race 2-6-22'!$B$11:$B$20,$C123,'Sunday Race 2-6-22'!$AW$11:$AW$20)</f>
        <v>0</v>
      </c>
      <c r="AH123" s="174">
        <f>SUMIF('Sunday Race 2-6-22'!$B$11:$B$20,$C123,'Sunday Race 2-6-22'!$AX$11:$AX$20)</f>
        <v>0</v>
      </c>
      <c r="AI123" s="174">
        <f>SUMIF('Sunday Race 2-6-22'!$B$11:$B$20,$C123,'Sunday Race 2-6-22'!$AY$11:$AY$20)</f>
        <v>0</v>
      </c>
      <c r="AJ123" s="174">
        <f>SUMIF('Sunday Race 2-20-22'!$B$11:$B$26,$C123,'Sunday Race 2-20-22'!$AU$11:$AU$26)</f>
        <v>0</v>
      </c>
      <c r="AK123" s="174">
        <f>SUMIF('Sunday Race 2-20-22'!$B$11:$B$26,$C123,'Sunday Race 2-20-22'!$AV$11:$AV$26)</f>
        <v>0</v>
      </c>
      <c r="AL123" s="174">
        <f>SUMIF('Sunday Race 2-20-22'!$B$11:$B$26,$C123,'Sunday Race 2-20-22'!$AW$11:$AW$26)</f>
        <v>0</v>
      </c>
      <c r="AM123" s="174">
        <f>SUMIF('Sunday Race 2-20-22'!$B$11:$B$26,$C123,'Sunday Race 2-20-22'!$AX$11:$AX$26)</f>
        <v>0</v>
      </c>
      <c r="AN123" s="174">
        <f>SUMIF('Sunday Race 2-20-22'!$B$11:$B$26,$C123,'Sunday Race 2-20-22'!$AY$11:$AY$26)</f>
        <v>0</v>
      </c>
      <c r="AO123" s="174">
        <f>SUMIF('Sunday Race 2-27-22'!$B$11:$B$20,$C123,'Sunday Race 2-27-22'!$AU$11:$AU$20)</f>
        <v>0</v>
      </c>
      <c r="AP123" s="174">
        <f>SUMIF('Sunday Race 2-27-22'!$B$11:$B$20,$C123,'Sunday Race 2-27-22'!$AV$11:$AV$20)</f>
        <v>0</v>
      </c>
      <c r="AQ123" s="174">
        <f>SUMIF('Sunday Race 2-27-22'!$B$11:$B$20,$C123,'Sunday Race 2-27-22'!$AW$11:$AW$20)</f>
        <v>0</v>
      </c>
      <c r="AR123" s="174">
        <f>SUMIF('Sunday Race 2-27-22'!$B$11:$B$20,$C123,'Sunday Race 2-27-22'!$AX$11:$AX$20)</f>
        <v>0</v>
      </c>
      <c r="AS123" s="174">
        <f>SUMIF('Sunday Race 2-27-22'!$B$11:$B$20,$C123,'Sunday Race 2-27-22'!$AY$11:$AY$20)</f>
        <v>0</v>
      </c>
      <c r="AT123" s="174">
        <f>SUMIF('Sunday Race 3-13-22'!$B$11:$B$25,$C123,'Sunday Race 3-13-22'!$AU$11:$AU$25)</f>
        <v>0</v>
      </c>
      <c r="AU123" s="174">
        <f>SUMIF('Sunday Race 3-13-22'!$B$11:$B$25,$C123,'Sunday Race 3-13-22'!$AV$11:$AV$25)</f>
        <v>0</v>
      </c>
      <c r="AV123" s="174">
        <f>SUMIF('Sunday Race 3-13-22'!$B$11:$B$25,$C123,'Sunday Race 3-13-22'!$AW$11:$AW$25)</f>
        <v>0</v>
      </c>
      <c r="AW123" s="174">
        <f>SUMIF('Sunday Race 3-13-22'!$B$11:$B$25,$C123,'Sunday Race 3-13-22'!$AX$11:$AX$25)</f>
        <v>0</v>
      </c>
      <c r="AX123" s="174">
        <f>SUMIF('Sunday Race 3-13-22'!$B$11:$B$25,$C123,'Sunday Race 3-13-22'!$AY$11:$AY$25)</f>
        <v>0</v>
      </c>
      <c r="AY123" s="174">
        <f>SUMIF('Saturday Race 3-19-22'!$B$11:$B$15,$C123,'Saturday Race 3-19-22'!$AU$11:$AU$15)</f>
        <v>0</v>
      </c>
      <c r="AZ123" s="174">
        <f>SUMIF('Saturday Race 3-19-22'!$B$11:$B$15,$C123,'Saturday Race 3-19-22'!$AV$11:$AV$15)</f>
        <v>0</v>
      </c>
      <c r="BA123" s="174">
        <f>SUMIF('Saturday Race 3-19-22'!$B$11:$B$15,$C123,'Saturday Race 3-19-22'!$AW$11:$AW$15)</f>
        <v>0</v>
      </c>
      <c r="BB123" s="174">
        <f>SUMIF('Saturday Race 3-19-22'!$B$11:$B$15,$C123,'Saturday Race 3-19-22'!$AX$11:$AX$15)</f>
        <v>0</v>
      </c>
      <c r="BC123" s="174">
        <f>SUMIF('Saturday Race 3-19-22'!$B$11:$B$15,$C123,'Saturday Race 3-19-22'!$AY$11:$AY$15)</f>
        <v>0</v>
      </c>
      <c r="BD123" s="174">
        <f>SUMIF('Sunday Races 4-10-22'!$B$11:$B$26,$C123,'Sunday Races 4-10-22'!$AU$11:$AU$26)</f>
        <v>0</v>
      </c>
      <c r="BE123" s="174">
        <f>SUMIF('Sunday Races 4-10-22'!$B$11:$B$26,$C123,'Sunday Races 4-10-22'!$AV$11:$AV$26)</f>
        <v>0</v>
      </c>
      <c r="BF123" s="174">
        <f>SUMIF('Sunday Races 4-10-22'!$B$11:$B$26,$C123,'Sunday Races 4-10-22'!$AW$11:$AW$26)</f>
        <v>0</v>
      </c>
      <c r="BG123" s="174">
        <f>SUMIF('Sunday Races 4-10-22'!$B$11:$B$26,$C123,'Sunday Races 4-10-22'!$AX$11:$AX$26)</f>
        <v>0</v>
      </c>
      <c r="BH123" s="174">
        <f>SUMIF('Sunday Races 4-10-22'!$B$11:$B$26,$C123,'Sunday Races 4-10-22'!$AY$11:$AY$26)</f>
        <v>0</v>
      </c>
      <c r="BI123" s="174">
        <f>SUMIF('Sunday Races 5-1-22'!$B$11:$B$28,$C123,'Sunday Races 5-1-22'!$AU$11:$AU$28)</f>
        <v>0</v>
      </c>
      <c r="BJ123" s="174">
        <f>SUMIF('Sunday Races 5-1-22'!$B$11:$B$28,$C123,'Sunday Races 5-1-22'!$AV$11:$AV$28)</f>
        <v>0</v>
      </c>
      <c r="BK123" s="174">
        <f>SUMIF('Sunday Races 5-1-22'!$B$11:$B$28,$C123,'Sunday Races 5-1-22'!$AW$11:$AW$28)</f>
        <v>0</v>
      </c>
      <c r="BL123" s="174">
        <f>SUMIF('Sunday Races 5-1-22'!$B$11:$B$28,$C123,'Sunday Races 5-1-22'!$AX$11:$AX$28)</f>
        <v>0</v>
      </c>
      <c r="BM123" s="174">
        <f>SUMIF('Sunday Races 5-1-22'!$B$11:$B$28,$C123,'Sunday Races 5-1-22'!$AY$11:$AY$28)</f>
        <v>0</v>
      </c>
      <c r="BN123" s="174">
        <f>SUMIF('Sunday Races 6-5-22'!$B$11:$B$28,$C123,'Sunday Races 6-5-22'!$AU$11:$AU$28)</f>
        <v>0</v>
      </c>
      <c r="BO123" s="174">
        <f>SUMIF('Sunday Races 6-5-22'!$B$11:$B$28,$C123,'Sunday Races 6-5-22'!$AV$11:$AV$28)</f>
        <v>0</v>
      </c>
      <c r="BP123" s="174">
        <f>SUMIF('Sunday Races 6-5-22'!$B$11:$B$28,$C123,'Sunday Races 6-5-22'!$AW$11:$AW$28)</f>
        <v>0</v>
      </c>
      <c r="BQ123" s="174">
        <f>SUMIF('Sunday Races 6-5-22'!$B$11:$B$28,$C123,'Sunday Races 6-5-22'!$AX$11:$AX$28)</f>
        <v>0</v>
      </c>
      <c r="BR123" s="174">
        <f>SUMIF('Sunday Races 6-5-22'!$B$11:$B$28,$C123,'Sunday Races 6-5-22'!$AY$11:$AY$28)</f>
        <v>0</v>
      </c>
      <c r="BS123" s="174">
        <f>SUMIF('Sunday Races 6-12-22'!$B$11:$B$24,$C123,'Sunday Races 6-12-22'!$AU$11:$AU$24)</f>
        <v>0</v>
      </c>
      <c r="BT123" s="174">
        <f>SUMIF('Sunday Races 6-12-22'!$B$11:$B$24,$C123,'Sunday Races 6-12-22'!$AV$11:$AV$24)</f>
        <v>0</v>
      </c>
      <c r="BU123" s="174">
        <f>SUMIF('Sunday Races 6-12-22'!$B$11:$B$24,$C123,'Sunday Races 6-12-22'!$AW$11:$AW$24)</f>
        <v>0</v>
      </c>
      <c r="BV123" s="174">
        <f>SUMIF('Sunday Races 6-12-22'!$B$11:$B$24,$C123,'Sunday Races 6-12-22'!$AX$11:$AX$24)</f>
        <v>0</v>
      </c>
      <c r="BW123" s="174">
        <f>SUMIF('Sunday Races 6-12-22'!$B$11:$B$24,$C123,'Sunday Races 6-12-22'!$AY$11:$AY$24)</f>
        <v>0</v>
      </c>
      <c r="BX123" s="174">
        <f>SUMIF('Saturday Races 6-18-22'!$B$11:$B$24,$C123,'Saturday Races 6-18-22'!$AU$11:$AU$24)</f>
        <v>0</v>
      </c>
      <c r="BY123" s="174">
        <f>SUMIF('Saturday Races 6-18-22'!$B$11:$B$24,$C123,'Saturday Races 6-18-22'!$AV$11:$AV$24)</f>
        <v>0</v>
      </c>
      <c r="BZ123" s="174">
        <f>SUMIF('Saturday Races 6-18-22'!$B$11:$B$24,$C123,'Saturday Races 6-18-22'!$AW$11:$AW$24)</f>
        <v>0</v>
      </c>
      <c r="CA123" s="174">
        <f>SUMIF('Saturday Races 6-18-22'!$B$11:$B$24,$C123,'Saturday Races 6-18-22'!$AX$11:$AX$24)</f>
        <v>0</v>
      </c>
      <c r="CB123" s="174">
        <f>SUMIF('Saturday Races 6-18-22'!$B$11:$B$24,$C123,'Saturday Races 6-18-22'!$AY$11:$AY$24)</f>
        <v>0</v>
      </c>
      <c r="CC123" s="174">
        <f>SUMIF('Sunday Races 7-3-22'!$B$11:$B$26,$C123,'Sunday Races 7-3-22'!$AU$11:$AU$26)</f>
        <v>0</v>
      </c>
      <c r="CD123" s="174">
        <f>SUMIF('Sunday Races 7-3-22'!$B$11:$B$26,$C123,'Sunday Races 7-3-22'!$AV$11:$AV$26)</f>
        <v>0</v>
      </c>
      <c r="CE123" s="174">
        <f>SUMIF('Sunday Races 7-3-22'!$B$11:$B$26,$C123,'Sunday Races 7-3-22'!$AW$11:$AW$26)</f>
        <v>0</v>
      </c>
      <c r="CF123" s="174">
        <f>SUMIF('Sunday Races 7-3-22'!$B$11:$B$26,$C123,'Sunday Races 7-3-22'!$AX$11:$AX$26)</f>
        <v>0</v>
      </c>
      <c r="CG123" s="174">
        <f>SUMIF('Sunday Races 7-3-22'!$B$11:$B$26,$C123,'Sunday Races 7-3-22'!$AY$11:$AY$26)</f>
        <v>0</v>
      </c>
      <c r="CH123" s="174">
        <f>SUMIF('Sunday Races 7-31-22'!$B$11:$B$26,$C123,'Sunday Races 7-31-22'!$AU$11:$AU$26)</f>
        <v>0</v>
      </c>
      <c r="CI123" s="174">
        <f>SUMIF('Sunday Races 7-31-22'!$B$11:$B$26,$C123,'Sunday Races 7-31-22'!$AV$11:$AV$26)</f>
        <v>0</v>
      </c>
      <c r="CJ123" s="174">
        <f>SUMIF('Sunday Races 7-31-22'!$B$11:$B$26,$C123,'Sunday Races 7-31-22'!$AW$11:$AW$26)</f>
        <v>0</v>
      </c>
      <c r="CK123" s="174">
        <f>SUMIF('Sunday Races 7-31-22'!$B$11:$B$26,$C123,'Sunday Races 7-31-22'!$AX$11:$AX$26)</f>
        <v>0</v>
      </c>
      <c r="CL123" s="174">
        <f>SUMIF('Sunday Races 7-31-22'!$B$11:$B$26,$C123,'Sunday Races 7-31-22'!$AY$11:$AY$26)</f>
        <v>0</v>
      </c>
      <c r="CM123" s="174">
        <f>SUMIF('Sunday Races 8-14-22'!$B$11:$B$26,$C123,'Sunday Races 8-14-22'!$AU$11:$AU$26)</f>
        <v>0</v>
      </c>
      <c r="CN123" s="174">
        <f>SUMIF('Sunday Races 8-14-22'!$B$11:$B$26,$C123,'Sunday Races 8-14-22'!$AV$11:$AV$26)</f>
        <v>0</v>
      </c>
      <c r="CO123" s="174">
        <f>SUMIF('Sunday Races 8-14-22'!$B$11:$B$26,$C123,'Sunday Races 8-14-22'!$AW$11:$AW$26)</f>
        <v>0</v>
      </c>
      <c r="CP123" s="174">
        <f>SUMIF('Sunday Races 8-14-22'!$B$11:$B$26,$C123,'Sunday Races 8-14-22'!$AX$11:$AX$26)</f>
        <v>0</v>
      </c>
      <c r="CQ123" s="174">
        <f>SUMIF('Sunday Races 8-14-22'!$B$11:$B$26,$C123,'Sunday Races 8-14-22'!$AY$11:$AY$26)</f>
        <v>0</v>
      </c>
      <c r="CR123" s="174">
        <f>SUMIF('Saturday Races 8-20-22'!$B$11:$B$26,$C123,'Saturday Races 8-20-22'!$AU$11:$AU$26)</f>
        <v>0</v>
      </c>
      <c r="CS123" s="174">
        <f>SUMIF('Saturday Races 8-20-22'!$B$11:$B$26,$C123,'Saturday Races 8-20-22'!$AV$11:$AV$26)</f>
        <v>0</v>
      </c>
      <c r="CT123" s="174">
        <f>SUMIF('Saturday Races 8-20-22'!$B$11:$B$26,$C123,'Saturday Races 8-20-22'!$AW$11:$AW$26)</f>
        <v>0</v>
      </c>
      <c r="CU123" s="174">
        <f>SUMIF('Saturday Races 8-20-22'!$B$11:$B$26,$C123,'Saturday Races 8-20-22'!$AX$11:$AX$26)</f>
        <v>0</v>
      </c>
      <c r="CV123" s="174">
        <f>SUMIF('Saturday Races 8-20-22'!$B$11:$B$26,$C123,'Saturday Races 8-20-22'!$AY$11:$AY$26)</f>
        <v>0</v>
      </c>
      <c r="CW123" s="174">
        <f>SUMIF('Sunday Races 9-11-22'!$B$11:$B$20,$C123,'Sunday Races 9-11-22'!$AU$11:$AU$20)</f>
        <v>0</v>
      </c>
      <c r="CX123" s="174">
        <f>SUMIF('Sunday Races 9-11-22'!$B$11:$B$20,$C123,'Sunday Races 9-11-22'!$AV$11:$AV$20)</f>
        <v>0</v>
      </c>
      <c r="CY123" s="174">
        <f>SUMIF('Sunday Races 9-11-22'!$B$11:$B$20,$C123,'Sunday Races 9-11-22'!$AW$11:$AW$20)</f>
        <v>0</v>
      </c>
      <c r="CZ123" s="174">
        <f>SUMIF('Sunday Races 9-11-22'!$B$11:$B$20,$C123,'Sunday Races 9-11-22'!$AX$11:$AX$20)</f>
        <v>0</v>
      </c>
      <c r="DA123" s="174">
        <f>SUMIF('Sunday Races 9-11-22'!$B$11:$B$20,$C123,'Sunday Races 9-11-22'!$AY$11:$AY$20)</f>
        <v>0</v>
      </c>
      <c r="DB123" s="174">
        <f>SUMIF('Sunday Races 10-9-22'!$B$11:$B$21,$C123,'Sunday Races 10-9-22'!$AU$11:$AU$21)</f>
        <v>0</v>
      </c>
      <c r="DC123" s="174">
        <f>SUMIF('Sunday Races 10-9-22'!$B$11:$B$21,$C123,'Sunday Races 10-9-22'!$AV$11:$AV$21)</f>
        <v>0</v>
      </c>
      <c r="DD123" s="174">
        <f>SUMIF('Sunday Races 10-9-22'!$B$11:$B$21,$C123,'Sunday Races 10-9-22'!$AW$11:$AW$21)</f>
        <v>0</v>
      </c>
      <c r="DE123" s="174">
        <f>SUMIF('Sunday Races 10-9-22'!$B$11:$B$21,$C123,'Sunday Races 10-9-22'!$AX$11:$AX$21)</f>
        <v>0</v>
      </c>
      <c r="DF123" s="174">
        <f>SUMIF('Sunday Races 10-9-22'!$B$11:$B$21,$C123,'Sunday Races 10-9-22'!$AY$11:$AY$21)</f>
        <v>0</v>
      </c>
      <c r="DG123" s="174">
        <f>SUMIF('Sunday Races 10-23-22'!$B$11:$B$22,$C123,'Sunday Races 10-23-22'!$AU$11:$AU$22)</f>
        <v>0</v>
      </c>
      <c r="DH123" s="174">
        <f>SUMIF('Sunday Races 10-23-22'!$B$11:$B$22,$C123,'Sunday Races 10-23-22'!$AV$11:$AV$22)</f>
        <v>0</v>
      </c>
      <c r="DI123" s="174">
        <f>SUMIF('Sunday Races 10-23-22'!$B$11:$B$22,$C123,'Sunday Races 10-23-22'!$AW$11:$AW$22)</f>
        <v>0</v>
      </c>
      <c r="DJ123" s="174">
        <f>SUMIF('Sunday Races 10-23-22'!$B$11:$B$22,$C123,'Sunday Races 10-23-22'!$AX$11:$AX$22)</f>
        <v>0</v>
      </c>
      <c r="DK123" s="174">
        <f>SUMIF('Sunday Races 10-23-22'!$B$11:$B$22,$C123,'Sunday Races 10-23-22'!$AY$11:$AY$22)</f>
        <v>0</v>
      </c>
      <c r="DL123" s="175"/>
      <c r="DM123" s="176"/>
      <c r="DN123" s="177">
        <f t="shared" si="114"/>
        <v>0</v>
      </c>
      <c r="DO123" s="177">
        <f t="shared" si="114"/>
        <v>0</v>
      </c>
      <c r="DP123" s="177">
        <f t="shared" si="114"/>
        <v>0</v>
      </c>
      <c r="DQ123" s="177">
        <f t="shared" si="114"/>
        <v>0</v>
      </c>
      <c r="DR123" s="177">
        <f t="shared" si="114"/>
        <v>0</v>
      </c>
      <c r="DS123" s="177">
        <f t="shared" si="114"/>
        <v>0</v>
      </c>
      <c r="DT123" s="177">
        <f t="shared" si="114"/>
        <v>0</v>
      </c>
      <c r="DU123" s="177">
        <f t="shared" si="114"/>
        <v>0</v>
      </c>
      <c r="DV123" s="177">
        <f t="shared" si="114"/>
        <v>0</v>
      </c>
      <c r="DW123" s="177">
        <f t="shared" si="114"/>
        <v>0</v>
      </c>
      <c r="DX123" s="177">
        <f t="shared" si="115"/>
        <v>0</v>
      </c>
      <c r="DY123" s="177">
        <f t="shared" si="115"/>
        <v>0</v>
      </c>
      <c r="DZ123" s="177">
        <f t="shared" si="115"/>
        <v>0</v>
      </c>
      <c r="EA123" s="177">
        <f t="shared" si="115"/>
        <v>0</v>
      </c>
      <c r="EB123" s="177">
        <f t="shared" si="115"/>
        <v>0</v>
      </c>
      <c r="EC123" s="177">
        <f t="shared" si="115"/>
        <v>0</v>
      </c>
      <c r="ED123" s="177">
        <f t="shared" si="115"/>
        <v>0</v>
      </c>
      <c r="EE123" s="177">
        <f t="shared" si="115"/>
        <v>0</v>
      </c>
      <c r="EF123" s="177">
        <f t="shared" si="115"/>
        <v>0</v>
      </c>
      <c r="EG123" s="177">
        <f t="shared" si="115"/>
        <v>0</v>
      </c>
      <c r="EH123" s="177">
        <f t="shared" si="116"/>
        <v>0</v>
      </c>
      <c r="EI123" s="177">
        <f t="shared" si="116"/>
        <v>0</v>
      </c>
      <c r="EJ123" s="177">
        <f t="shared" si="116"/>
        <v>0</v>
      </c>
      <c r="EK123" s="177">
        <f t="shared" si="116"/>
        <v>0</v>
      </c>
      <c r="EL123" s="177">
        <f t="shared" si="116"/>
        <v>0</v>
      </c>
      <c r="EM123" s="177">
        <f t="shared" si="116"/>
        <v>0</v>
      </c>
      <c r="EN123" s="177">
        <f t="shared" si="116"/>
        <v>0</v>
      </c>
      <c r="EO123" s="177">
        <f t="shared" si="116"/>
        <v>0</v>
      </c>
      <c r="EP123" s="177">
        <f t="shared" si="116"/>
        <v>0</v>
      </c>
      <c r="EQ123" s="177">
        <f t="shared" si="116"/>
        <v>0</v>
      </c>
      <c r="ER123" s="177">
        <f t="shared" si="117"/>
        <v>0</v>
      </c>
      <c r="ES123" s="177">
        <f t="shared" si="117"/>
        <v>0</v>
      </c>
      <c r="ET123" s="177">
        <f t="shared" si="117"/>
        <v>0</v>
      </c>
      <c r="EU123" s="177">
        <f t="shared" si="117"/>
        <v>0</v>
      </c>
      <c r="EV123" s="177">
        <f t="shared" si="117"/>
        <v>0</v>
      </c>
      <c r="EW123" s="177">
        <f t="shared" si="117"/>
        <v>0</v>
      </c>
      <c r="EX123" s="177">
        <f t="shared" si="117"/>
        <v>0</v>
      </c>
      <c r="EY123" s="177">
        <f t="shared" si="117"/>
        <v>0</v>
      </c>
      <c r="EZ123" s="177">
        <f t="shared" si="117"/>
        <v>0</v>
      </c>
      <c r="FA123" s="177">
        <f t="shared" si="117"/>
        <v>0</v>
      </c>
      <c r="FB123" s="177">
        <f t="shared" si="118"/>
        <v>0</v>
      </c>
      <c r="FC123" s="177">
        <f t="shared" si="118"/>
        <v>0</v>
      </c>
      <c r="FD123" s="177">
        <f t="shared" si="118"/>
        <v>0</v>
      </c>
      <c r="FE123" s="177">
        <f t="shared" si="118"/>
        <v>0</v>
      </c>
      <c r="FF123" s="177">
        <f t="shared" si="118"/>
        <v>0</v>
      </c>
      <c r="FG123" s="177">
        <f t="shared" si="118"/>
        <v>0</v>
      </c>
      <c r="FH123" s="177">
        <f t="shared" si="118"/>
        <v>0</v>
      </c>
      <c r="FI123" s="177">
        <f t="shared" si="118"/>
        <v>0</v>
      </c>
      <c r="FJ123" s="177">
        <f t="shared" si="118"/>
        <v>0</v>
      </c>
      <c r="FK123" s="177">
        <f t="shared" si="118"/>
        <v>0</v>
      </c>
      <c r="FL123" s="177">
        <f t="shared" si="119"/>
        <v>0</v>
      </c>
      <c r="FM123" s="177">
        <f t="shared" si="119"/>
        <v>0</v>
      </c>
      <c r="FN123" s="177">
        <f t="shared" si="119"/>
        <v>0</v>
      </c>
      <c r="FO123" s="177">
        <f t="shared" si="119"/>
        <v>0</v>
      </c>
      <c r="FP123" s="177">
        <f t="shared" si="119"/>
        <v>0</v>
      </c>
      <c r="FQ123" s="177">
        <f t="shared" si="119"/>
        <v>0</v>
      </c>
      <c r="FR123" s="177">
        <f t="shared" si="119"/>
        <v>0</v>
      </c>
      <c r="FS123" s="177">
        <f t="shared" si="119"/>
        <v>0</v>
      </c>
      <c r="FT123" s="177">
        <f t="shared" si="119"/>
        <v>0</v>
      </c>
      <c r="FU123" s="177">
        <f t="shared" si="119"/>
        <v>0</v>
      </c>
      <c r="FV123" s="177">
        <f t="shared" si="119"/>
        <v>0</v>
      </c>
      <c r="FW123" s="177">
        <f t="shared" si="119"/>
        <v>0</v>
      </c>
      <c r="FX123" s="177">
        <f t="shared" si="119"/>
        <v>0</v>
      </c>
      <c r="FY123" s="177">
        <f t="shared" si="119"/>
        <v>0</v>
      </c>
      <c r="FZ123" s="177">
        <f t="shared" si="119"/>
        <v>0</v>
      </c>
      <c r="GA123" s="177"/>
      <c r="GB123" s="229">
        <f t="shared" si="106"/>
        <v>0</v>
      </c>
      <c r="GC123" s="229">
        <f t="shared" si="107"/>
        <v>0</v>
      </c>
      <c r="GD123" s="174">
        <f>SUMIF('One Day 12-04-21 Scots'!$B$11:$B$24,$C123,'One Day 12-04-21 Scots'!$AU$11:$AU$24)</f>
        <v>0</v>
      </c>
      <c r="GE123" s="174">
        <f>SUMIF('One Day 12-04-21 Scots'!$B$11:$B$24,$C123,'One Day 12-04-21 Scots'!$AV$11:$AV$24)</f>
        <v>0</v>
      </c>
      <c r="GF123" s="174">
        <f>SUMIF('One Day 12-04-21 Scots'!$B$11:$B$24,$C123,'One Day 12-04-21 Scots'!$AW$11:$AW$24)</f>
        <v>0</v>
      </c>
      <c r="GG123" s="174">
        <f>SUMIF('One Day 12-04-21 Scots'!$B$11:$B$24,$C123,'One Day 12-04-21 Scots'!$AX$11:$AX$24)</f>
        <v>0</v>
      </c>
      <c r="GH123" s="174">
        <f>SUMIF('One Day 12-04-21 Scots'!$B$11:$B$24,$C123,'One Day 12-04-21 Scots'!$AY$11:$AY$24)</f>
        <v>0</v>
      </c>
      <c r="GI123" s="174">
        <f>SUMIF('One Day 12-04-21 Thistles'!$B$11:$B$25,$C123,'One Day 12-04-21 Thistles'!$AU$11:$AU$25)</f>
        <v>0</v>
      </c>
      <c r="GJ123" s="174">
        <f>SUMIF('One Day 12-04-21 Thistles'!$B$11:$B$25,$C123,'One Day 12-04-21 Thistles'!$AV$11:$AV$25)</f>
        <v>0</v>
      </c>
      <c r="GK123" s="174">
        <f>SUMIF('One Day 12-04-21 Thistles'!$B$11:$B$25,$C123,'One Day 12-04-21 Thistles'!$AW$11:$AW$25)</f>
        <v>0</v>
      </c>
      <c r="GL123" s="174">
        <f>SUMIF('One Day 12-04-21 Thistles'!$B$11:$B$25,$C123,'One Day 12-04-21 Thistles'!$AX$11:$AX$25)</f>
        <v>0</v>
      </c>
      <c r="GM123" s="174">
        <f>SUMIF('One Day 12-04-21 Thistles'!$B$11:$B$25,$C123,'One Day 12-04-21 Thistles'!$AY$11:$AY$25)</f>
        <v>0</v>
      </c>
      <c r="GN123" s="174">
        <f>SUMIF('Chili One Day 2-12-22 Scots'!$B$11:$B$27,$C123,'Chili One Day 2-12-22 Scots'!$AU$11:$AU$27)</f>
        <v>0</v>
      </c>
      <c r="GO123" s="174">
        <f>SUMIF('Chili One Day 2-12-22 Scots'!$B$11:$B$27,$C123,'Chili One Day 2-12-22 Scots'!$AV$11:$AV$27)</f>
        <v>0</v>
      </c>
      <c r="GP123" s="174">
        <f>SUMIF('Chili One Day 2-12-22 Scots'!$B$11:$B$27,$C123,'Chili One Day 2-12-22 Scots'!$AW$11:$AW$27)</f>
        <v>0</v>
      </c>
      <c r="GQ123" s="174">
        <f>SUMIF('Chili One Day 2-12-22 Scots'!$B$11:$B$27,$C123,'Chili One Day 2-12-22 Scots'!$AX$11:$AX$27)</f>
        <v>0</v>
      </c>
      <c r="GR123" s="174">
        <f>SUMIF('Chili One Day 2-12-22 Scots'!$B$11:$B$27,$C123,'Chili One Day 2-12-22 Scots'!$AY$11:$AY$27)</f>
        <v>0</v>
      </c>
      <c r="GS123" s="174">
        <f>SUMIF('Chili One Day 2-12-22 Thistles'!$B$11:$B$27,$C123,'Chili One Day 2-12-22 Thistles'!$AU$11:$AU$27)</f>
        <v>0</v>
      </c>
      <c r="GT123" s="174">
        <f>SUMIF('Chili One Day 2-12-22 Thistles'!$B$11:$B$27,$C123,'Chili One Day 2-12-22 Thistles'!$AV$11:$AV$27)</f>
        <v>0</v>
      </c>
      <c r="GU123" s="174">
        <f>SUMIF('Chili One Day 2-12-22 Thistles'!$B$11:$B$27,$C123,'Chili One Day 2-12-22 Thistles'!$AW$11:$AW$27)</f>
        <v>0</v>
      </c>
      <c r="GV123" s="174">
        <f>SUMIF('Chili One Day 2-12-22 Thistles'!$B$11:$B$27,$C123,'Chili One Day 2-12-22 Thistles'!$AX$11:$AX$27)</f>
        <v>0</v>
      </c>
      <c r="GW123" s="174">
        <f>SUMIF('Chili One Day 2-12-22 Thistles'!$B$11:$B$27,$C123,'Chili One Day 2-12-22 Thistles'!$AY$11:$AY$27)</f>
        <v>0</v>
      </c>
      <c r="GX123" s="174">
        <f>SUMIF('Ironman One Day 3-5-22 FS'!$B$11:$B$26,$C123,'Ironman One Day 3-5-22 FS'!$AU$11:$AU$26)</f>
        <v>0</v>
      </c>
      <c r="GY123" s="174">
        <f>SUMIF('Ironman One Day 3-5-22 FS'!$B$11:$B$26,$C123,'Ironman One Day 3-5-22 FS'!$AV$11:$AV$26)</f>
        <v>0</v>
      </c>
      <c r="GZ123" s="174">
        <f>SUMIF('Ironman One Day 3-5-22 FS'!$B$11:$B$26,$C123,'Ironman One Day 3-5-22 FS'!$AW$11:$AW$26)</f>
        <v>0</v>
      </c>
      <c r="HA123" s="174">
        <f>SUMIF('Ironman One Day 3-5-22 FS'!$B$11:$B$26,$C123,'Ironman One Day 3-5-22 FS'!$AX$11:$AX$26)</f>
        <v>0</v>
      </c>
      <c r="HB123" s="174">
        <f>SUMIF('Ironman One Day 3-5-22 FS'!$B$11:$B$26,$C123,'Ironman One Day 3-5-22 FS'!$AY$11:$AY$26)</f>
        <v>0</v>
      </c>
      <c r="HC123" s="174">
        <f>SUMIF('Ironman One Day 3-5-22 420'!$B$11:$B$26,$C123,'Ironman One Day 3-5-22 420'!$AU$11:$AU$26)</f>
        <v>0</v>
      </c>
      <c r="HD123" s="174">
        <f>SUMIF('Ironman One Day 3-5-22 420'!$B$11:$B$26,$C123,'Ironman One Day 3-5-22 420'!$AV$11:$AV$26)</f>
        <v>0</v>
      </c>
      <c r="HE123" s="174">
        <f>SUMIF('Ironman One Day 3-5-22 420'!$B$11:$B$26,$C123,'Ironman One Day 3-5-22 420'!$AW$11:$AW$26)</f>
        <v>0</v>
      </c>
      <c r="HF123" s="174">
        <f>SUMIF('Ironman One Day 3-5-22 420'!$B$11:$B$26,$C123,'Ironman One Day 3-5-22 420'!$AX$11:$AX$26)</f>
        <v>0</v>
      </c>
      <c r="HG123" s="174">
        <f>SUMIF('Ironman One Day 3-5-22 420'!$B$11:$B$26,$C123,'Ironman One Day 3-5-22 420'!$AY$11:$AY$26)</f>
        <v>0</v>
      </c>
      <c r="HH123" s="174">
        <f>SUMIF('Easter One Day 4-16-22 FS'!$B$11:$B$25,$C123,'Easter One Day 4-16-22 FS'!$AU$11:$AU$25)</f>
        <v>0</v>
      </c>
      <c r="HI123" s="174">
        <f>SUMIF('Easter One Day 4-16-22 FS'!$B$11:$B$25,$C123,'Easter One Day 4-16-22 FS'!$AV$11:$AV$25)</f>
        <v>0</v>
      </c>
      <c r="HJ123" s="174">
        <f>SUMIF('Easter One Day 4-16-22 FS'!$B$11:$B$25,$C123,'Easter One Day 4-16-22 FS'!$AW$11:$AW$25)</f>
        <v>0</v>
      </c>
      <c r="HK123" s="174">
        <f>SUMIF('Easter One Day 4-16-22 FS'!$B$11:$B$25,$C123,'Easter One Day 4-16-22 FS'!$AX$11:$AX$25)</f>
        <v>0</v>
      </c>
      <c r="HL123" s="174">
        <f>SUMIF('Easter One Day 4-16-22 FS'!$B$11:$B$25,$C123,'Easter One Day 4-16-22 FS'!$AY$11:$AY$25)</f>
        <v>0</v>
      </c>
      <c r="HM123" s="174">
        <f>SUMIF('Easter One Day 4-16-22 TH'!$B$11:$B$25,$C123,'Easter One Day 4-16-22 TH'!$AU$11:$AU$25)</f>
        <v>0</v>
      </c>
      <c r="HN123" s="174">
        <f>SUMIF('Easter One Day 4-16-22 TH'!$B$11:$B$25,$C123,'Easter One Day 4-16-22 TH'!$AV$11:$AV$25)</f>
        <v>0</v>
      </c>
      <c r="HO123" s="174">
        <f>SUMIF('Easter One Day 4-16-22 TH'!$B$11:$B$25,$C123,'Easter One Day 4-16-22 TH'!$AW$11:$AW$25)</f>
        <v>0</v>
      </c>
      <c r="HP123" s="174">
        <f>SUMIF('Easter One Day 4-16-22 TH'!$B$11:$B$25,$C123,'Easter One Day 4-16-22 TH'!$AX$11:$AX$25)</f>
        <v>0</v>
      </c>
      <c r="HQ123" s="174">
        <f>SUMIF('Easter One Day 4-16-22 TH'!$B$11:$B$25,$C123,'Easter One Day 4-16-22 TH'!$AY$11:$AY$25)</f>
        <v>0</v>
      </c>
      <c r="HR123" s="174">
        <f>SUMIF('Long Distance Race 5-7-22'!$B$11:$B$25,$C123,'Long Distance Race 5-7-22'!$AU$11:$AU$25)</f>
        <v>0</v>
      </c>
      <c r="HS123" s="174">
        <f>SUMIF('Long Distance Race 5-7-22'!$B$11:$B$18,$C123,'Long Distance Race 5-7-22'!$AV$11:$AV$18)</f>
        <v>0</v>
      </c>
      <c r="HT123" s="174">
        <f>SUMIF('Long Distance Race 5-7-22'!$B$11:$B$18,$C123,'Long Distance Race 5-7-22'!$AW$11:$AW$18)</f>
        <v>0</v>
      </c>
      <c r="HU123" s="174">
        <f>SUMIF('Long Distance Race 5-7-22'!$B$11:$B$18,$C123,'Long Distance Race 5-7-22'!$AX$11:$AX$18)</f>
        <v>0</v>
      </c>
      <c r="HV123" s="174">
        <f>SUMIF('Long Distance Race 5-7-22'!$B$11:$B$18,$C123,'Long Distance Race 5-7-22'!$AY$11:$AY$18)</f>
        <v>0</v>
      </c>
      <c r="HW123" s="174">
        <f>SUMIF('Memorial Day Regatta 5-28-22 Op'!$B$11:$B$25,$C123,'Memorial Day Regatta 5-28-22 Op'!$AU$11:$AU$25)</f>
        <v>0</v>
      </c>
      <c r="HX123" s="174">
        <f>SUMIF('Memorial Day Regatta 5-28-22 Op'!$B$11:$B$18,$C123,'Memorial Day Regatta 5-28-22 Op'!$AV$11:$AV$18)</f>
        <v>0</v>
      </c>
      <c r="HY123" s="174">
        <f>SUMIF('Memorial Day Regatta 5-28-22 Op'!$B$11:$B$18,$C123,'Memorial Day Regatta 5-28-22 Op'!$AW$11:$AW$18)</f>
        <v>0</v>
      </c>
      <c r="HZ123" s="174">
        <f>SUMIF('Memorial Day Regatta 5-28-22 Op'!$B$11:$B$18,$C123,'Memorial Day Regatta 5-28-22 Op'!$AX$11:$AX$18)</f>
        <v>0</v>
      </c>
      <c r="IA123" s="174">
        <f>SUMIF('Memorial Day Regatta 5-28-22 Op'!$B$11:$B$18,$C123,'Memorial Day Regatta 5-28-22 Op'!$AY$11:$AY$18)</f>
        <v>0</v>
      </c>
      <c r="IB123" s="174">
        <f>SUMIF('Caldwell Cup 6-25-22 TH'!$B$11:$B$25,$C123,'Caldwell Cup 6-25-22 TH'!$AU$11:$AU$25)</f>
        <v>0</v>
      </c>
      <c r="IC123" s="174">
        <f>SUMIF('Caldwell Cup 6-25-22 TH'!$B$11:$B$25,$C123,'Caldwell Cup 6-25-22 TH'!$AV$11:$AV$25)</f>
        <v>0</v>
      </c>
      <c r="ID123" s="174">
        <f>SUMIF('Caldwell Cup 6-25-22 TH'!$B$11:$B$25,$C123,'Caldwell Cup 6-25-22 TH'!$AW$11:$AW$25)</f>
        <v>0</v>
      </c>
      <c r="IE123" s="174">
        <f>SUMIF('Caldwell Cup 6-25-22 TH'!$B$11:$B$25,$C123,'Caldwell Cup 6-25-22 TH'!$AX$11:$AX$25)</f>
        <v>0</v>
      </c>
      <c r="IF123" s="174">
        <f>SUMIF('Caldwell Cup 6-25-22 TH'!$B$11:$B$25,$C123,'Caldwell Cup 6-25-22 TH'!$AY$11:$AY$25)</f>
        <v>0</v>
      </c>
      <c r="IG123" s="174">
        <f>SUMIF('Caldwell Cup 6-25-22 FS'!$B$11:$B$21,$C123,'Caldwell Cup 6-25-22 FS'!$AU$11:$AU$21)</f>
        <v>0</v>
      </c>
      <c r="IH123" s="174">
        <f>SUMIF('Caldwell Cup 6-25-22 FS'!$B$11:$B$21,$C123,'Caldwell Cup 6-25-22 FS'!$AV$11:$AV$21)</f>
        <v>0</v>
      </c>
      <c r="II123" s="174">
        <f>SUMIF('Caldwell Cup 6-25-22 FS'!$B$11:$B$21,$C123,'Caldwell Cup 6-25-22 FS'!$AW$11:$AW$21)</f>
        <v>0</v>
      </c>
      <c r="IJ123" s="174">
        <f>SUMIF('Caldwell Cup 6-25-22 FS'!$B$11:$B$21,$C123,'Caldwell Cup 6-25-22 FS'!$AX$11:$AX$21)</f>
        <v>0</v>
      </c>
      <c r="IK123" s="174">
        <f>SUMIF('Caldwell Cup 6-25-22 FS'!$B$11:$B$21,$C123,'Caldwell Cup 6-25-22 FS'!$AY$11:$AY$21)</f>
        <v>0</v>
      </c>
      <c r="IL123" s="174">
        <f>SUMIF('Caldwell Cup 6-25-22 Lasers'!$B$11:$B$23,$C123,'Caldwell Cup 6-25-22 Lasers'!$AU$11:$AU$23)</f>
        <v>0</v>
      </c>
      <c r="IM123" s="174">
        <f>SUMIF('Caldwell Cup 6-25-22 Lasers'!$B$11:$B$23,$C123,'Caldwell Cup 6-25-22 Lasers'!$AV$11:$AV$23)</f>
        <v>0</v>
      </c>
      <c r="IN123" s="174">
        <f>SUMIF('Caldwell Cup 6-25-22 Lasers'!$B$11:$B$23,$C123,'Caldwell Cup 6-25-22 Lasers'!$AW$11:$AW$23)</f>
        <v>0</v>
      </c>
      <c r="IO123" s="174">
        <f>SUMIF('Caldwell Cup 6-25-22 Lasers'!$B$11:$B$23,$C123,'Caldwell Cup 6-25-22 Lasers'!$AX$11:$AX$23)</f>
        <v>0</v>
      </c>
      <c r="IP123" s="174">
        <f>SUMIF('Caldwell Cup 6-25-22 Lasers'!$B$11:$B$23,$C123,'Caldwell Cup 6-25-22 Lasers'!$AY$11:$AY$23)</f>
        <v>0</v>
      </c>
      <c r="IQ123" s="174">
        <f>SUMIF('Labor Day Regatta 9-3-22 FS'!$B$11:$B$30,$C123,'Labor Day Regatta 9-3-22 FS'!$AU$11:$AU$30)</f>
        <v>0</v>
      </c>
      <c r="IR123" s="174">
        <f>SUMIF('Labor Day Regatta 9-3-22 FS'!$B$11:$B$30,$C123,'Labor Day Regatta 9-3-22 FS'!$AV$11:$AV$30)</f>
        <v>0</v>
      </c>
      <c r="IS123" s="174">
        <f>SUMIF('Labor Day Regatta 9-3-22 FS'!$B$11:$B$30,$C123,'Labor Day Regatta 9-3-22 FS'!$AW$11:$AW$30)</f>
        <v>0</v>
      </c>
      <c r="IT123" s="174">
        <f>SUMIF('Labor Day Regatta 9-3-22 FS'!$B$11:$B$30,$C123,'Labor Day Regatta 9-3-22 FS'!$AX$11:$AX$30)</f>
        <v>0</v>
      </c>
      <c r="IU123" s="174">
        <f>SUMIF('Labor Day Regatta 9-3-22 FS'!$B$11:$B$30,$C123,'Labor Day Regatta 9-3-22 FS'!$AY$11:$AY$30)</f>
        <v>0</v>
      </c>
      <c r="IV123" s="174">
        <f>SUMIF('2022-09-17 Leukemia Cup FS'!$B$11:$B$26,$C123,'2022-09-17 Leukemia Cup FS'!$AU$11:$AU$26)</f>
        <v>0</v>
      </c>
      <c r="IW123" s="174">
        <f>SUMIF('2022-09-17 Leukemia Cup FS'!$B$11:$B$26,$C123,'2022-09-17 Leukemia Cup FS'!$AV$11:$AV$26)</f>
        <v>0</v>
      </c>
      <c r="IX123" s="174">
        <f>SUMIF('2022-09-17 Leukemia Cup FS'!$B$11:$B$26,$C123,'2022-09-17 Leukemia Cup FS'!$AW$11:$AW$26)</f>
        <v>0</v>
      </c>
      <c r="IY123" s="174">
        <f>SUMIF('2022-09-17 Leukemia Cup FS'!$B$11:$B$26,$C123,'2022-09-17 Leukemia Cup FS'!$AX$11:$AX$26)</f>
        <v>0</v>
      </c>
      <c r="IZ123" s="174">
        <f>SUMIF('2022-09-17 Leukemia Cup FS'!$B$11:$B$26,$C123,'2022-09-17 Leukemia Cup FS'!$AY$11:$AY$26)</f>
        <v>0</v>
      </c>
      <c r="JA123" s="174">
        <f>SUMIF('2022-09-17 Leukemia Cup TH'!$B$11:$B$28,$C123,'2022-09-17 Leukemia Cup TH'!$AU$11:$AU$28)</f>
        <v>0</v>
      </c>
      <c r="JB123" s="174">
        <f>SUMIF('2022-09-17 Leukemia Cup TH'!$B$11:$B$28,$C123,'2022-09-17 Leukemia Cup TH'!$AV$11:$AV$28)</f>
        <v>0</v>
      </c>
      <c r="JC123" s="174">
        <f>SUMIF('2022-09-17 Leukemia Cup TH'!$B$11:$B$28,$C123,'2022-09-17 Leukemia Cup TH'!$AW$11:$AW$28)</f>
        <v>0</v>
      </c>
      <c r="JD123" s="174">
        <f>SUMIF('2022-09-17 Leukemia Cup TH'!$B$11:$B$28,$C123,'2022-09-17 Leukemia Cup TH'!$AX$11:$AX$28)</f>
        <v>0</v>
      </c>
      <c r="JE123" s="174">
        <f>SUMIF('2022-09-17 Leukemia Cup TH'!$B$11:$B$28,$C123,'2022-09-17 Leukemia Cup TH'!$AY$11:$AY$28)</f>
        <v>0</v>
      </c>
      <c r="JF123" s="174">
        <f>SUMIF('Smith-Berry LDR 9-24-22'!$B$11:$B$30,$C123,'Smith-Berry LDR 9-24-22'!$AU$11:$AU$30)</f>
        <v>0</v>
      </c>
      <c r="JG123" s="174">
        <f>SUMIF('Smith-Berry LDR 9-24-22'!$B$11:$B$30,$C123,'Smith-Berry LDR 9-24-22'!$AV$11:$AV$30)</f>
        <v>0</v>
      </c>
      <c r="JH123" s="174">
        <f>SUMIF('Smith-Berry LDR 9-24-22'!$B$11:$B$30,$C123,'Smith-Berry LDR 9-24-22'!$AW$11:$AW$30)</f>
        <v>0</v>
      </c>
      <c r="JI123" s="174">
        <f>SUMIF('Smith-Berry LDR 9-24-22'!$B$11:$B$30,$C123,'Smith-Berry LDR 9-24-22'!$AX$11:$AX$30)</f>
        <v>0</v>
      </c>
      <c r="JJ123" s="174">
        <f>SUMIF('Smith-Berry LDR 9-24-22'!$B$11:$B$30,$C123,'Smith-Berry LDR 9-24-22'!$AY$11:$AY$30)</f>
        <v>0</v>
      </c>
      <c r="JK123" s="174">
        <f>SUMIF('Great Scot 10-1-22 Cham'!$B$11:$B$38,$C123,'Great Scot 10-1-22 Cham'!$AU$11:$AU$38)</f>
        <v>0</v>
      </c>
      <c r="JL123" s="174">
        <f>SUMIF('Great Scot 10-1-22 Cham'!$B$11:$B$38,$C123,'Great Scot 10-1-22 Cham'!$AV$11:$AV$38)</f>
        <v>0</v>
      </c>
      <c r="JM123" s="174">
        <f>SUMIF('Great Scot 10-1-22 Cham'!$B$11:$B$38,$C123,'Great Scot 10-1-22 Cham'!$AW$11:$AW$38)</f>
        <v>0</v>
      </c>
      <c r="JN123" s="174">
        <f>SUMIF('Great Scot 10-1-22 Cham'!$B$11:$B$38,$C123,'Great Scot 10-1-22 Cham'!$AX$11:$AX$38)</f>
        <v>0</v>
      </c>
      <c r="JO123" s="174">
        <f>SUMIF('Great Scot 10-1-22 Cham'!$B$11:$B$38,$C123,'Great Scot 10-1-22 Cham'!$AY$11:$AY$38)</f>
        <v>0</v>
      </c>
      <c r="JP123" s="174">
        <f>SUMIF('Great Scot 10-1-22 Chal'!$B$11:$B$28,$C123,'Great Scot 10-1-22 Chal'!$AU$11:$AU$28)</f>
        <v>0</v>
      </c>
      <c r="JQ123" s="174">
        <f>SUMIF('Great Scot 10-1-22 Chal'!$B$11:$B$28,$C123,'Great Scot 10-1-22 Chal'!$AV$11:$AV$28)</f>
        <v>0</v>
      </c>
      <c r="JR123" s="174">
        <f>SUMIF('Great Scot 10-1-22 Chal'!$B$11:$B$28,$C123,'Great Scot 10-1-22 Chal'!$AW$11:$AW$28)</f>
        <v>0</v>
      </c>
      <c r="JS123" s="174">
        <f>SUMIF('Great Scot 10-1-22 Chal'!$B$11:$B$28,$C123,'Great Scot 10-1-22 Chal'!$AX$11:$AX$28)</f>
        <v>0</v>
      </c>
      <c r="JT123" s="174">
        <f>SUMIF('Great Scot 10-1-22 Chal'!$B$11:$B$28,$C123,'Great Scot 10-1-22 Chal'!$AY$11:$AY$28)</f>
        <v>0</v>
      </c>
      <c r="JU123" s="174">
        <f>SUMIF('Great Pumpkin Regatta 10-15-22'!$B$11:$B$54,$C123,'Great Pumpkin Regatta 10-15-22'!$AU$11:$AU$54)</f>
        <v>0</v>
      </c>
      <c r="JV123" s="174">
        <f>SUMIF('Great Pumpkin Regatta 10-15-22'!$B$11:$B$54,$C123,'Great Pumpkin Regatta 10-15-22'!$AV$11:$AV$54)</f>
        <v>0</v>
      </c>
      <c r="JW123" s="174">
        <f>SUMIF('Great Pumpkin Regatta 10-15-22'!$B$11:$B$54,$C123,'Great Pumpkin Regatta 10-15-22'!$AW$11:$AW$54)</f>
        <v>0</v>
      </c>
      <c r="JX123" s="174">
        <f>SUMIF('Great Pumpkin Regatta 10-15-22'!$B$11:$B$54,$C123,'Great Pumpkin Regatta 10-15-22'!$AX$11:$AX$54)</f>
        <v>0</v>
      </c>
      <c r="JY123" s="174">
        <f>SUMIF('Great Pumpkin Regatta 10-15-22'!$B$11:$B$54,$C123,'Great Pumpkin Regatta 10-15-22'!$AY$11:$AY$54)</f>
        <v>0</v>
      </c>
      <c r="JZ123" s="174">
        <f>SUMIF('One Day Regatta 10-29-22 FS'!$B$11:$B$19,$C123,'One Day Regatta 10-29-22 FS'!$AU$11:$AU$19)</f>
        <v>0</v>
      </c>
      <c r="KA123" s="174">
        <f>SUMIF('One Day Regatta 10-29-22 FS'!$B$11:$B$19,$C123,'One Day Regatta 10-29-22 FS'!$AV$11:$AV$19)</f>
        <v>0</v>
      </c>
      <c r="KB123" s="174">
        <f>SUMIF('One Day Regatta 10-29-22 FS'!$B$11:$B$19,$C123,'One Day Regatta 10-29-22 FS'!$AW$11:$AW$19)</f>
        <v>0</v>
      </c>
      <c r="KC123" s="174">
        <f>SUMIF('One Day Regatta 10-29-22 FS'!$B$11:$B$19,$C123,'One Day Regatta 10-29-22 FS'!$AX$11:$AX$19)</f>
        <v>0</v>
      </c>
      <c r="KD123" s="174">
        <f>SUMIF('One Day Regatta 10-29-22 FS'!$B$11:$B$19,$C123,'One Day Regatta 10-29-22 FS'!$AY$11:$AY$19)</f>
        <v>0</v>
      </c>
    </row>
    <row r="124" spans="1:290" ht="15" customHeight="1" x14ac:dyDescent="0.2">
      <c r="A124" s="400" t="s">
        <v>1369</v>
      </c>
      <c r="B124" s="134">
        <f t="shared" si="69"/>
        <v>36</v>
      </c>
      <c r="C124" s="170" t="s">
        <v>863</v>
      </c>
      <c r="D124" s="171">
        <f t="shared" si="101"/>
        <v>0</v>
      </c>
      <c r="E124" s="172">
        <f t="shared" si="102"/>
        <v>0</v>
      </c>
      <c r="F124" s="171">
        <f t="shared" si="103"/>
        <v>0</v>
      </c>
      <c r="G124" s="171">
        <v>0</v>
      </c>
      <c r="H124" s="171">
        <f t="shared" si="104"/>
        <v>0</v>
      </c>
      <c r="I124" s="173">
        <f t="shared" si="105"/>
        <v>0</v>
      </c>
      <c r="J124" s="173"/>
      <c r="K124" s="174">
        <f>SUMIF('Saturday Race 11-06-21'!$B$11:$B$21,$C124,'Saturday Race 11-06-21'!$AU$11:$AU$21)</f>
        <v>0</v>
      </c>
      <c r="L124" s="174">
        <f>SUMIF('Saturday Race 11-06-21'!$B$11:$B$21,$C124,'Saturday Race 11-06-21'!$AV$11:$AV$21)</f>
        <v>0</v>
      </c>
      <c r="M124" s="174">
        <f>SUMIF('Saturday Race 11-06-21'!$B$11:$B$21,$C124,'Saturday Race 11-06-21'!$AW$11:$AW$21)</f>
        <v>0</v>
      </c>
      <c r="N124" s="174">
        <f>SUMIF('Saturday Race 11-06-21'!$B$11:$B$21,$C124,'Saturday Race 11-06-21'!$AX$11:$AX$21)</f>
        <v>0</v>
      </c>
      <c r="O124" s="174">
        <f>SUMIF('Saturday Race 11-06-21'!$B$11:$B$21,$C124,'Saturday Race 11-06-21'!$AY$11:$AY$21)</f>
        <v>0</v>
      </c>
      <c r="P124" s="174">
        <f>SUMIF('Saturday Race 11-20-21'!$B$11:$B$20,$C124,'Saturday Race 11-20-21'!$AU$11:$AU$20)</f>
        <v>0</v>
      </c>
      <c r="Q124" s="174">
        <f>SUMIF('Saturday Race 11-20-21'!$B$11:$B$20,$C124,'Saturday Race 11-20-21'!$AV$11:$AV$20)</f>
        <v>0</v>
      </c>
      <c r="R124" s="174">
        <f>SUMIF('Saturday Race 11-20-21'!$B$11:$B$20,$C124,'Saturday Race 11-20-21'!$AW$11:$AW$20)</f>
        <v>0</v>
      </c>
      <c r="S124" s="174">
        <f>SUMIF('Saturday Race 11-20-21'!$B$11:$B$20,$C124,'Saturday Race 11-20-21'!$AX$11:$AX$20)</f>
        <v>0</v>
      </c>
      <c r="T124" s="174">
        <f>SUMIF('Saturday Race 11-20-21'!$B$11:$B$20,$C124,'Saturday Race 11-20-21'!$AY$11:$AY$20)</f>
        <v>0</v>
      </c>
      <c r="U124" s="174">
        <f>SUMIF('Saturday Race 1-08-22'!$B$11:$B$20,$C124,'Saturday Race 1-08-22'!$AU$11:$AU$20)</f>
        <v>0</v>
      </c>
      <c r="V124" s="174">
        <f>SUMIF('Saturday Race 1-08-22'!$B$11:$B$20,$C124,'Saturday Race 1-08-22'!$AV$11:$AV$20)</f>
        <v>0</v>
      </c>
      <c r="W124" s="174">
        <f>SUMIF('Saturday Race 1-08-22'!$B$11:$B$20,$C124,'Saturday Race 1-08-22'!$AW$11:$AW$20)</f>
        <v>0</v>
      </c>
      <c r="X124" s="174">
        <f>SUMIF('Saturday Race 1-08-22'!$B$11:$B$20,$C124,'Saturday Race 1-08-22'!$AX$11:$AX$20)</f>
        <v>0</v>
      </c>
      <c r="Y124" s="174">
        <f>SUMIF('Saturday Race 1-08-22'!$B$11:$B$20,$C124,'Saturday Race 1-08-22'!$AY$11:$AY$20)</f>
        <v>0</v>
      </c>
      <c r="Z124" s="174">
        <f>SUMIF('Saturday Race 1-22-22'!$B$11:$B$20,$C124,'Saturday Race 1-22-22'!$AU$11:$AU$20)</f>
        <v>0</v>
      </c>
      <c r="AA124" s="174">
        <f>SUMIF('Saturday Race 1-22-22'!$B$11:$B$20,$C124,'Saturday Race 1-22-22'!$AV$11:$AV$20)</f>
        <v>0</v>
      </c>
      <c r="AB124" s="174">
        <f>SUMIF('Saturday Race 1-22-22'!$B$11:$B$20,$C124,'Saturday Race 1-22-22'!$AW$11:$AW$20)</f>
        <v>0</v>
      </c>
      <c r="AC124" s="174">
        <f>SUMIF('Saturday Race 1-22-22'!$B$11:$B$20,$C124,'Saturday Race 1-22-22'!$AX$11:$AX$20)</f>
        <v>0</v>
      </c>
      <c r="AD124" s="174">
        <f>SUMIF('Saturday Race 1-22-22'!$B$11:$B$20,$C124,'Saturday Race 1-22-22'!$AY$11:$AY$20)</f>
        <v>0</v>
      </c>
      <c r="AE124" s="174">
        <f>SUMIF('Sunday Race 2-6-22'!$B$11:$B$20,$C124,'Sunday Race 2-6-22'!$AU$11:$AU$20)</f>
        <v>0</v>
      </c>
      <c r="AF124" s="174">
        <f>SUMIF('Sunday Race 2-6-22'!$B$11:$B$20,$C124,'Sunday Race 2-6-22'!$AV$11:$AV$20)</f>
        <v>0</v>
      </c>
      <c r="AG124" s="174">
        <f>SUMIF('Sunday Race 2-6-22'!$B$11:$B$20,$C124,'Sunday Race 2-6-22'!$AW$11:$AW$20)</f>
        <v>0</v>
      </c>
      <c r="AH124" s="174">
        <f>SUMIF('Sunday Race 2-6-22'!$B$11:$B$20,$C124,'Sunday Race 2-6-22'!$AX$11:$AX$20)</f>
        <v>0</v>
      </c>
      <c r="AI124" s="174">
        <f>SUMIF('Sunday Race 2-6-22'!$B$11:$B$20,$C124,'Sunday Race 2-6-22'!$AY$11:$AY$20)</f>
        <v>0</v>
      </c>
      <c r="AJ124" s="174">
        <f>SUMIF('Sunday Race 2-20-22'!$B$11:$B$26,$C124,'Sunday Race 2-20-22'!$AU$11:$AU$26)</f>
        <v>0</v>
      </c>
      <c r="AK124" s="174">
        <f>SUMIF('Sunday Race 2-20-22'!$B$11:$B$26,$C124,'Sunday Race 2-20-22'!$AV$11:$AV$26)</f>
        <v>0</v>
      </c>
      <c r="AL124" s="174">
        <f>SUMIF('Sunday Race 2-20-22'!$B$11:$B$26,$C124,'Sunday Race 2-20-22'!$AW$11:$AW$26)</f>
        <v>0</v>
      </c>
      <c r="AM124" s="174">
        <f>SUMIF('Sunday Race 2-20-22'!$B$11:$B$26,$C124,'Sunday Race 2-20-22'!$AX$11:$AX$26)</f>
        <v>0</v>
      </c>
      <c r="AN124" s="174">
        <f>SUMIF('Sunday Race 2-20-22'!$B$11:$B$26,$C124,'Sunday Race 2-20-22'!$AY$11:$AY$26)</f>
        <v>0</v>
      </c>
      <c r="AO124" s="174">
        <f>SUMIF('Sunday Race 2-27-22'!$B$11:$B$20,$C124,'Sunday Race 2-27-22'!$AU$11:$AU$20)</f>
        <v>0</v>
      </c>
      <c r="AP124" s="174">
        <f>SUMIF('Sunday Race 2-27-22'!$B$11:$B$20,$C124,'Sunday Race 2-27-22'!$AV$11:$AV$20)</f>
        <v>0</v>
      </c>
      <c r="AQ124" s="174">
        <f>SUMIF('Sunday Race 2-27-22'!$B$11:$B$20,$C124,'Sunday Race 2-27-22'!$AW$11:$AW$20)</f>
        <v>0</v>
      </c>
      <c r="AR124" s="174">
        <f>SUMIF('Sunday Race 2-27-22'!$B$11:$B$20,$C124,'Sunday Race 2-27-22'!$AX$11:$AX$20)</f>
        <v>0</v>
      </c>
      <c r="AS124" s="174">
        <f>SUMIF('Sunday Race 2-27-22'!$B$11:$B$20,$C124,'Sunday Race 2-27-22'!$AY$11:$AY$20)</f>
        <v>0</v>
      </c>
      <c r="AT124" s="174">
        <f>SUMIF('Sunday Race 3-13-22'!$B$11:$B$25,$C124,'Sunday Race 3-13-22'!$AU$11:$AU$25)</f>
        <v>0</v>
      </c>
      <c r="AU124" s="174">
        <f>SUMIF('Sunday Race 3-13-22'!$B$11:$B$25,$C124,'Sunday Race 3-13-22'!$AV$11:$AV$25)</f>
        <v>0</v>
      </c>
      <c r="AV124" s="174">
        <f>SUMIF('Sunday Race 3-13-22'!$B$11:$B$25,$C124,'Sunday Race 3-13-22'!$AW$11:$AW$25)</f>
        <v>0</v>
      </c>
      <c r="AW124" s="174">
        <f>SUMIF('Sunday Race 3-13-22'!$B$11:$B$25,$C124,'Sunday Race 3-13-22'!$AX$11:$AX$25)</f>
        <v>0</v>
      </c>
      <c r="AX124" s="174">
        <f>SUMIF('Sunday Race 3-13-22'!$B$11:$B$25,$C124,'Sunday Race 3-13-22'!$AY$11:$AY$25)</f>
        <v>0</v>
      </c>
      <c r="AY124" s="174">
        <f>SUMIF('Saturday Race 3-19-22'!$B$11:$B$15,$C124,'Saturday Race 3-19-22'!$AU$11:$AU$15)</f>
        <v>0</v>
      </c>
      <c r="AZ124" s="174">
        <f>SUMIF('Saturday Race 3-19-22'!$B$11:$B$15,$C124,'Saturday Race 3-19-22'!$AV$11:$AV$15)</f>
        <v>0</v>
      </c>
      <c r="BA124" s="174">
        <f>SUMIF('Saturday Race 3-19-22'!$B$11:$B$15,$C124,'Saturday Race 3-19-22'!$AW$11:$AW$15)</f>
        <v>0</v>
      </c>
      <c r="BB124" s="174">
        <f>SUMIF('Saturday Race 3-19-22'!$B$11:$B$15,$C124,'Saturday Race 3-19-22'!$AX$11:$AX$15)</f>
        <v>0</v>
      </c>
      <c r="BC124" s="174">
        <f>SUMIF('Saturday Race 3-19-22'!$B$11:$B$15,$C124,'Saturday Race 3-19-22'!$AY$11:$AY$15)</f>
        <v>0</v>
      </c>
      <c r="BD124" s="174">
        <f>SUMIF('Sunday Races 4-10-22'!$B$11:$B$26,$C124,'Sunday Races 4-10-22'!$AU$11:$AU$26)</f>
        <v>0</v>
      </c>
      <c r="BE124" s="174">
        <f>SUMIF('Sunday Races 4-10-22'!$B$11:$B$26,$C124,'Sunday Races 4-10-22'!$AV$11:$AV$26)</f>
        <v>0</v>
      </c>
      <c r="BF124" s="174">
        <f>SUMIF('Sunday Races 4-10-22'!$B$11:$B$26,$C124,'Sunday Races 4-10-22'!$AW$11:$AW$26)</f>
        <v>0</v>
      </c>
      <c r="BG124" s="174">
        <f>SUMIF('Sunday Races 4-10-22'!$B$11:$B$26,$C124,'Sunday Races 4-10-22'!$AX$11:$AX$26)</f>
        <v>0</v>
      </c>
      <c r="BH124" s="174">
        <f>SUMIF('Sunday Races 4-10-22'!$B$11:$B$26,$C124,'Sunday Races 4-10-22'!$AY$11:$AY$26)</f>
        <v>0</v>
      </c>
      <c r="BI124" s="174">
        <f>SUMIF('Sunday Races 5-1-22'!$B$11:$B$28,$C124,'Sunday Races 5-1-22'!$AU$11:$AU$28)</f>
        <v>0</v>
      </c>
      <c r="BJ124" s="174">
        <f>SUMIF('Sunday Races 5-1-22'!$B$11:$B$28,$C124,'Sunday Races 5-1-22'!$AV$11:$AV$28)</f>
        <v>0</v>
      </c>
      <c r="BK124" s="174">
        <f>SUMIF('Sunday Races 5-1-22'!$B$11:$B$28,$C124,'Sunday Races 5-1-22'!$AW$11:$AW$28)</f>
        <v>0</v>
      </c>
      <c r="BL124" s="174">
        <f>SUMIF('Sunday Races 5-1-22'!$B$11:$B$28,$C124,'Sunday Races 5-1-22'!$AX$11:$AX$28)</f>
        <v>0</v>
      </c>
      <c r="BM124" s="174">
        <f>SUMIF('Sunday Races 5-1-22'!$B$11:$B$28,$C124,'Sunday Races 5-1-22'!$AY$11:$AY$28)</f>
        <v>0</v>
      </c>
      <c r="BN124" s="174">
        <f>SUMIF('Sunday Races 6-5-22'!$B$11:$B$28,$C124,'Sunday Races 6-5-22'!$AU$11:$AU$28)</f>
        <v>0</v>
      </c>
      <c r="BO124" s="174">
        <f>SUMIF('Sunday Races 6-5-22'!$B$11:$B$28,$C124,'Sunday Races 6-5-22'!$AV$11:$AV$28)</f>
        <v>0</v>
      </c>
      <c r="BP124" s="174">
        <f>SUMIF('Sunday Races 6-5-22'!$B$11:$B$28,$C124,'Sunday Races 6-5-22'!$AW$11:$AW$28)</f>
        <v>0</v>
      </c>
      <c r="BQ124" s="174">
        <f>SUMIF('Sunday Races 6-5-22'!$B$11:$B$28,$C124,'Sunday Races 6-5-22'!$AX$11:$AX$28)</f>
        <v>0</v>
      </c>
      <c r="BR124" s="174">
        <f>SUMIF('Sunday Races 6-5-22'!$B$11:$B$28,$C124,'Sunday Races 6-5-22'!$AY$11:$AY$28)</f>
        <v>0</v>
      </c>
      <c r="BS124" s="174">
        <f>SUMIF('Sunday Races 6-12-22'!$B$11:$B$24,$C124,'Sunday Races 6-12-22'!$AU$11:$AU$24)</f>
        <v>0</v>
      </c>
      <c r="BT124" s="174">
        <f>SUMIF('Sunday Races 6-12-22'!$B$11:$B$24,$C124,'Sunday Races 6-12-22'!$AV$11:$AV$24)</f>
        <v>0</v>
      </c>
      <c r="BU124" s="174">
        <f>SUMIF('Sunday Races 6-12-22'!$B$11:$B$24,$C124,'Sunday Races 6-12-22'!$AW$11:$AW$24)</f>
        <v>0</v>
      </c>
      <c r="BV124" s="174">
        <f>SUMIF('Sunday Races 6-12-22'!$B$11:$B$24,$C124,'Sunday Races 6-12-22'!$AX$11:$AX$24)</f>
        <v>0</v>
      </c>
      <c r="BW124" s="174">
        <f>SUMIF('Sunday Races 6-12-22'!$B$11:$B$24,$C124,'Sunday Races 6-12-22'!$AY$11:$AY$24)</f>
        <v>0</v>
      </c>
      <c r="BX124" s="174">
        <f>SUMIF('Saturday Races 6-18-22'!$B$11:$B$24,$C124,'Saturday Races 6-18-22'!$AU$11:$AU$24)</f>
        <v>0</v>
      </c>
      <c r="BY124" s="174">
        <f>SUMIF('Saturday Races 6-18-22'!$B$11:$B$24,$C124,'Saturday Races 6-18-22'!$AV$11:$AV$24)</f>
        <v>0</v>
      </c>
      <c r="BZ124" s="174">
        <f>SUMIF('Saturday Races 6-18-22'!$B$11:$B$24,$C124,'Saturday Races 6-18-22'!$AW$11:$AW$24)</f>
        <v>0</v>
      </c>
      <c r="CA124" s="174">
        <f>SUMIF('Saturday Races 6-18-22'!$B$11:$B$24,$C124,'Saturday Races 6-18-22'!$AX$11:$AX$24)</f>
        <v>0</v>
      </c>
      <c r="CB124" s="174">
        <f>SUMIF('Saturday Races 6-18-22'!$B$11:$B$24,$C124,'Saturday Races 6-18-22'!$AY$11:$AY$24)</f>
        <v>0</v>
      </c>
      <c r="CC124" s="174">
        <f>SUMIF('Sunday Races 7-3-22'!$B$11:$B$26,$C124,'Sunday Races 7-3-22'!$AU$11:$AU$26)</f>
        <v>0</v>
      </c>
      <c r="CD124" s="174">
        <f>SUMIF('Sunday Races 7-3-22'!$B$11:$B$26,$C124,'Sunday Races 7-3-22'!$AV$11:$AV$26)</f>
        <v>0</v>
      </c>
      <c r="CE124" s="174">
        <f>SUMIF('Sunday Races 7-3-22'!$B$11:$B$26,$C124,'Sunday Races 7-3-22'!$AW$11:$AW$26)</f>
        <v>0</v>
      </c>
      <c r="CF124" s="174">
        <f>SUMIF('Sunday Races 7-3-22'!$B$11:$B$26,$C124,'Sunday Races 7-3-22'!$AX$11:$AX$26)</f>
        <v>0</v>
      </c>
      <c r="CG124" s="174">
        <f>SUMIF('Sunday Races 7-3-22'!$B$11:$B$26,$C124,'Sunday Races 7-3-22'!$AY$11:$AY$26)</f>
        <v>0</v>
      </c>
      <c r="CH124" s="174">
        <f>SUMIF('Sunday Races 7-31-22'!$B$11:$B$26,$C124,'Sunday Races 7-31-22'!$AU$11:$AU$26)</f>
        <v>0</v>
      </c>
      <c r="CI124" s="174">
        <f>SUMIF('Sunday Races 7-31-22'!$B$11:$B$26,$C124,'Sunday Races 7-31-22'!$AV$11:$AV$26)</f>
        <v>0</v>
      </c>
      <c r="CJ124" s="174">
        <f>SUMIF('Sunday Races 7-31-22'!$B$11:$B$26,$C124,'Sunday Races 7-31-22'!$AW$11:$AW$26)</f>
        <v>0</v>
      </c>
      <c r="CK124" s="174">
        <f>SUMIF('Sunday Races 7-31-22'!$B$11:$B$26,$C124,'Sunday Races 7-31-22'!$AX$11:$AX$26)</f>
        <v>0</v>
      </c>
      <c r="CL124" s="174">
        <f>SUMIF('Sunday Races 7-31-22'!$B$11:$B$26,$C124,'Sunday Races 7-31-22'!$AY$11:$AY$26)</f>
        <v>0</v>
      </c>
      <c r="CM124" s="174">
        <f>SUMIF('Sunday Races 8-14-22'!$B$11:$B$26,$C124,'Sunday Races 8-14-22'!$AU$11:$AU$26)</f>
        <v>0</v>
      </c>
      <c r="CN124" s="174">
        <f>SUMIF('Sunday Races 8-14-22'!$B$11:$B$26,$C124,'Sunday Races 8-14-22'!$AV$11:$AV$26)</f>
        <v>0</v>
      </c>
      <c r="CO124" s="174">
        <f>SUMIF('Sunday Races 8-14-22'!$B$11:$B$26,$C124,'Sunday Races 8-14-22'!$AW$11:$AW$26)</f>
        <v>0</v>
      </c>
      <c r="CP124" s="174">
        <f>SUMIF('Sunday Races 8-14-22'!$B$11:$B$26,$C124,'Sunday Races 8-14-22'!$AX$11:$AX$26)</f>
        <v>0</v>
      </c>
      <c r="CQ124" s="174">
        <f>SUMIF('Sunday Races 8-14-22'!$B$11:$B$26,$C124,'Sunday Races 8-14-22'!$AY$11:$AY$26)</f>
        <v>0</v>
      </c>
      <c r="CR124" s="174">
        <f>SUMIF('Saturday Races 8-20-22'!$B$11:$B$26,$C124,'Saturday Races 8-20-22'!$AU$11:$AU$26)</f>
        <v>0</v>
      </c>
      <c r="CS124" s="174">
        <f>SUMIF('Saturday Races 8-20-22'!$B$11:$B$26,$C124,'Saturday Races 8-20-22'!$AV$11:$AV$26)</f>
        <v>0</v>
      </c>
      <c r="CT124" s="174">
        <f>SUMIF('Saturday Races 8-20-22'!$B$11:$B$26,$C124,'Saturday Races 8-20-22'!$AW$11:$AW$26)</f>
        <v>0</v>
      </c>
      <c r="CU124" s="174">
        <f>SUMIF('Saturday Races 8-20-22'!$B$11:$B$26,$C124,'Saturday Races 8-20-22'!$AX$11:$AX$26)</f>
        <v>0</v>
      </c>
      <c r="CV124" s="174">
        <f>SUMIF('Saturday Races 8-20-22'!$B$11:$B$26,$C124,'Saturday Races 8-20-22'!$AY$11:$AY$26)</f>
        <v>0</v>
      </c>
      <c r="CW124" s="174">
        <f>SUMIF('Sunday Races 9-11-22'!$B$11:$B$20,$C124,'Sunday Races 9-11-22'!$AU$11:$AU$20)</f>
        <v>0</v>
      </c>
      <c r="CX124" s="174">
        <f>SUMIF('Sunday Races 9-11-22'!$B$11:$B$20,$C124,'Sunday Races 9-11-22'!$AV$11:$AV$20)</f>
        <v>0</v>
      </c>
      <c r="CY124" s="174">
        <f>SUMIF('Sunday Races 9-11-22'!$B$11:$B$20,$C124,'Sunday Races 9-11-22'!$AW$11:$AW$20)</f>
        <v>0</v>
      </c>
      <c r="CZ124" s="174">
        <f>SUMIF('Sunday Races 9-11-22'!$B$11:$B$20,$C124,'Sunday Races 9-11-22'!$AX$11:$AX$20)</f>
        <v>0</v>
      </c>
      <c r="DA124" s="174">
        <f>SUMIF('Sunday Races 9-11-22'!$B$11:$B$20,$C124,'Sunday Races 9-11-22'!$AY$11:$AY$20)</f>
        <v>0</v>
      </c>
      <c r="DB124" s="174">
        <f>SUMIF('Sunday Races 10-9-22'!$B$11:$B$21,$C124,'Sunday Races 10-9-22'!$AU$11:$AU$21)</f>
        <v>0</v>
      </c>
      <c r="DC124" s="174">
        <f>SUMIF('Sunday Races 10-9-22'!$B$11:$B$21,$C124,'Sunday Races 10-9-22'!$AV$11:$AV$21)</f>
        <v>0</v>
      </c>
      <c r="DD124" s="174">
        <f>SUMIF('Sunday Races 10-9-22'!$B$11:$B$21,$C124,'Sunday Races 10-9-22'!$AW$11:$AW$21)</f>
        <v>0</v>
      </c>
      <c r="DE124" s="174">
        <f>SUMIF('Sunday Races 10-9-22'!$B$11:$B$21,$C124,'Sunday Races 10-9-22'!$AX$11:$AX$21)</f>
        <v>0</v>
      </c>
      <c r="DF124" s="174">
        <f>SUMIF('Sunday Races 10-9-22'!$B$11:$B$21,$C124,'Sunday Races 10-9-22'!$AY$11:$AY$21)</f>
        <v>0</v>
      </c>
      <c r="DG124" s="174">
        <f>SUMIF('Sunday Races 10-23-22'!$B$11:$B$22,$C124,'Sunday Races 10-23-22'!$AU$11:$AU$22)</f>
        <v>0</v>
      </c>
      <c r="DH124" s="174">
        <f>SUMIF('Sunday Races 10-23-22'!$B$11:$B$22,$C124,'Sunday Races 10-23-22'!$AV$11:$AV$22)</f>
        <v>0</v>
      </c>
      <c r="DI124" s="174">
        <f>SUMIF('Sunday Races 10-23-22'!$B$11:$B$22,$C124,'Sunday Races 10-23-22'!$AW$11:$AW$22)</f>
        <v>0</v>
      </c>
      <c r="DJ124" s="174">
        <f>SUMIF('Sunday Races 10-23-22'!$B$11:$B$22,$C124,'Sunday Races 10-23-22'!$AX$11:$AX$22)</f>
        <v>0</v>
      </c>
      <c r="DK124" s="174">
        <f>SUMIF('Sunday Races 10-23-22'!$B$11:$B$22,$C124,'Sunday Races 10-23-22'!$AY$11:$AY$22)</f>
        <v>0</v>
      </c>
      <c r="DL124" s="175"/>
      <c r="DM124" s="176"/>
      <c r="DN124" s="177">
        <f t="shared" si="114"/>
        <v>0</v>
      </c>
      <c r="DO124" s="177">
        <f t="shared" si="114"/>
        <v>0</v>
      </c>
      <c r="DP124" s="177">
        <f t="shared" si="114"/>
        <v>0</v>
      </c>
      <c r="DQ124" s="177">
        <f t="shared" si="114"/>
        <v>0</v>
      </c>
      <c r="DR124" s="177">
        <f t="shared" si="114"/>
        <v>0</v>
      </c>
      <c r="DS124" s="177">
        <f t="shared" si="114"/>
        <v>0</v>
      </c>
      <c r="DT124" s="177">
        <f t="shared" si="114"/>
        <v>0</v>
      </c>
      <c r="DU124" s="177">
        <f t="shared" si="114"/>
        <v>0</v>
      </c>
      <c r="DV124" s="177">
        <f t="shared" si="114"/>
        <v>0</v>
      </c>
      <c r="DW124" s="177">
        <f t="shared" si="114"/>
        <v>0</v>
      </c>
      <c r="DX124" s="177">
        <f t="shared" si="115"/>
        <v>0</v>
      </c>
      <c r="DY124" s="177">
        <f t="shared" si="115"/>
        <v>0</v>
      </c>
      <c r="DZ124" s="177">
        <f t="shared" si="115"/>
        <v>0</v>
      </c>
      <c r="EA124" s="177">
        <f t="shared" si="115"/>
        <v>0</v>
      </c>
      <c r="EB124" s="177">
        <f t="shared" si="115"/>
        <v>0</v>
      </c>
      <c r="EC124" s="177">
        <f t="shared" si="115"/>
        <v>0</v>
      </c>
      <c r="ED124" s="177">
        <f t="shared" si="115"/>
        <v>0</v>
      </c>
      <c r="EE124" s="177">
        <f t="shared" si="115"/>
        <v>0</v>
      </c>
      <c r="EF124" s="177">
        <f t="shared" si="115"/>
        <v>0</v>
      </c>
      <c r="EG124" s="177">
        <f t="shared" si="115"/>
        <v>0</v>
      </c>
      <c r="EH124" s="177">
        <f t="shared" si="116"/>
        <v>0</v>
      </c>
      <c r="EI124" s="177">
        <f t="shared" si="116"/>
        <v>0</v>
      </c>
      <c r="EJ124" s="177">
        <f t="shared" si="116"/>
        <v>0</v>
      </c>
      <c r="EK124" s="177">
        <f t="shared" si="116"/>
        <v>0</v>
      </c>
      <c r="EL124" s="177">
        <f t="shared" si="116"/>
        <v>0</v>
      </c>
      <c r="EM124" s="177">
        <f t="shared" si="116"/>
        <v>0</v>
      </c>
      <c r="EN124" s="177">
        <f t="shared" si="116"/>
        <v>0</v>
      </c>
      <c r="EO124" s="177">
        <f t="shared" si="116"/>
        <v>0</v>
      </c>
      <c r="EP124" s="177">
        <f t="shared" si="116"/>
        <v>0</v>
      </c>
      <c r="EQ124" s="177">
        <f t="shared" si="116"/>
        <v>0</v>
      </c>
      <c r="ER124" s="177">
        <f t="shared" si="117"/>
        <v>0</v>
      </c>
      <c r="ES124" s="177">
        <f t="shared" si="117"/>
        <v>0</v>
      </c>
      <c r="ET124" s="177">
        <f t="shared" si="117"/>
        <v>0</v>
      </c>
      <c r="EU124" s="177">
        <f t="shared" si="117"/>
        <v>0</v>
      </c>
      <c r="EV124" s="177">
        <f t="shared" si="117"/>
        <v>0</v>
      </c>
      <c r="EW124" s="177">
        <f t="shared" si="117"/>
        <v>0</v>
      </c>
      <c r="EX124" s="177">
        <f t="shared" si="117"/>
        <v>0</v>
      </c>
      <c r="EY124" s="177">
        <f t="shared" si="117"/>
        <v>0</v>
      </c>
      <c r="EZ124" s="177">
        <f t="shared" si="117"/>
        <v>0</v>
      </c>
      <c r="FA124" s="177">
        <f t="shared" si="117"/>
        <v>0</v>
      </c>
      <c r="FB124" s="177">
        <f t="shared" si="118"/>
        <v>0</v>
      </c>
      <c r="FC124" s="177">
        <f t="shared" si="118"/>
        <v>0</v>
      </c>
      <c r="FD124" s="177">
        <f t="shared" si="118"/>
        <v>0</v>
      </c>
      <c r="FE124" s="177">
        <f t="shared" si="118"/>
        <v>0</v>
      </c>
      <c r="FF124" s="177">
        <f t="shared" si="118"/>
        <v>0</v>
      </c>
      <c r="FG124" s="177">
        <f t="shared" si="118"/>
        <v>0</v>
      </c>
      <c r="FH124" s="177">
        <f t="shared" si="118"/>
        <v>0</v>
      </c>
      <c r="FI124" s="177">
        <f t="shared" si="118"/>
        <v>0</v>
      </c>
      <c r="FJ124" s="177">
        <f t="shared" si="118"/>
        <v>0</v>
      </c>
      <c r="FK124" s="177">
        <f t="shared" si="118"/>
        <v>0</v>
      </c>
      <c r="FL124" s="177">
        <f t="shared" si="119"/>
        <v>0</v>
      </c>
      <c r="FM124" s="177">
        <f t="shared" si="119"/>
        <v>0</v>
      </c>
      <c r="FN124" s="177">
        <f t="shared" si="119"/>
        <v>0</v>
      </c>
      <c r="FO124" s="177">
        <f t="shared" si="119"/>
        <v>0</v>
      </c>
      <c r="FP124" s="177">
        <f t="shared" si="119"/>
        <v>0</v>
      </c>
      <c r="FQ124" s="177">
        <f t="shared" si="119"/>
        <v>0</v>
      </c>
      <c r="FR124" s="177">
        <f t="shared" si="119"/>
        <v>0</v>
      </c>
      <c r="FS124" s="177">
        <f t="shared" si="119"/>
        <v>0</v>
      </c>
      <c r="FT124" s="177">
        <f t="shared" si="119"/>
        <v>0</v>
      </c>
      <c r="FU124" s="177">
        <f t="shared" si="119"/>
        <v>0</v>
      </c>
      <c r="FV124" s="177">
        <f t="shared" si="119"/>
        <v>0</v>
      </c>
      <c r="FW124" s="177">
        <f t="shared" si="119"/>
        <v>0</v>
      </c>
      <c r="FX124" s="177">
        <f t="shared" si="119"/>
        <v>0</v>
      </c>
      <c r="FY124" s="177">
        <f t="shared" si="119"/>
        <v>0</v>
      </c>
      <c r="FZ124" s="177">
        <f t="shared" si="119"/>
        <v>0</v>
      </c>
      <c r="GA124" s="177"/>
      <c r="GB124" s="229">
        <f t="shared" si="106"/>
        <v>0</v>
      </c>
      <c r="GC124" s="229">
        <f t="shared" si="107"/>
        <v>0</v>
      </c>
      <c r="GD124" s="174">
        <f>SUMIF('One Day 12-04-21 Scots'!$B$11:$B$24,$C124,'One Day 12-04-21 Scots'!$AU$11:$AU$24)</f>
        <v>0</v>
      </c>
      <c r="GE124" s="174">
        <f>SUMIF('One Day 12-04-21 Scots'!$B$11:$B$24,$C124,'One Day 12-04-21 Scots'!$AV$11:$AV$24)</f>
        <v>0</v>
      </c>
      <c r="GF124" s="174">
        <f>SUMIF('One Day 12-04-21 Scots'!$B$11:$B$24,$C124,'One Day 12-04-21 Scots'!$AW$11:$AW$24)</f>
        <v>0</v>
      </c>
      <c r="GG124" s="174">
        <f>SUMIF('One Day 12-04-21 Scots'!$B$11:$B$24,$C124,'One Day 12-04-21 Scots'!$AX$11:$AX$24)</f>
        <v>0</v>
      </c>
      <c r="GH124" s="174">
        <f>SUMIF('One Day 12-04-21 Scots'!$B$11:$B$24,$C124,'One Day 12-04-21 Scots'!$AY$11:$AY$24)</f>
        <v>0</v>
      </c>
      <c r="GI124" s="174">
        <f>SUMIF('One Day 12-04-21 Thistles'!$B$11:$B$25,$C124,'One Day 12-04-21 Thistles'!$AU$11:$AU$25)</f>
        <v>0</v>
      </c>
      <c r="GJ124" s="174">
        <f>SUMIF('One Day 12-04-21 Thistles'!$B$11:$B$25,$C124,'One Day 12-04-21 Thistles'!$AV$11:$AV$25)</f>
        <v>0</v>
      </c>
      <c r="GK124" s="174">
        <f>SUMIF('One Day 12-04-21 Thistles'!$B$11:$B$25,$C124,'One Day 12-04-21 Thistles'!$AW$11:$AW$25)</f>
        <v>0</v>
      </c>
      <c r="GL124" s="174">
        <f>SUMIF('One Day 12-04-21 Thistles'!$B$11:$B$25,$C124,'One Day 12-04-21 Thistles'!$AX$11:$AX$25)</f>
        <v>0</v>
      </c>
      <c r="GM124" s="174">
        <f>SUMIF('One Day 12-04-21 Thistles'!$B$11:$B$25,$C124,'One Day 12-04-21 Thistles'!$AY$11:$AY$25)</f>
        <v>0</v>
      </c>
      <c r="GN124" s="174">
        <f>SUMIF('Chili One Day 2-12-22 Scots'!$B$11:$B$27,$C124,'Chili One Day 2-12-22 Scots'!$AU$11:$AU$27)</f>
        <v>0</v>
      </c>
      <c r="GO124" s="174">
        <f>SUMIF('Chili One Day 2-12-22 Scots'!$B$11:$B$27,$C124,'Chili One Day 2-12-22 Scots'!$AV$11:$AV$27)</f>
        <v>0</v>
      </c>
      <c r="GP124" s="174">
        <f>SUMIF('Chili One Day 2-12-22 Scots'!$B$11:$B$27,$C124,'Chili One Day 2-12-22 Scots'!$AW$11:$AW$27)</f>
        <v>0</v>
      </c>
      <c r="GQ124" s="174">
        <f>SUMIF('Chili One Day 2-12-22 Scots'!$B$11:$B$27,$C124,'Chili One Day 2-12-22 Scots'!$AX$11:$AX$27)</f>
        <v>0</v>
      </c>
      <c r="GR124" s="174">
        <f>SUMIF('Chili One Day 2-12-22 Scots'!$B$11:$B$27,$C124,'Chili One Day 2-12-22 Scots'!$AY$11:$AY$27)</f>
        <v>0</v>
      </c>
      <c r="GS124" s="174">
        <f>SUMIF('Chili One Day 2-12-22 Thistles'!$B$11:$B$27,$C124,'Chili One Day 2-12-22 Thistles'!$AU$11:$AU$27)</f>
        <v>0</v>
      </c>
      <c r="GT124" s="174">
        <f>SUMIF('Chili One Day 2-12-22 Thistles'!$B$11:$B$27,$C124,'Chili One Day 2-12-22 Thistles'!$AV$11:$AV$27)</f>
        <v>0</v>
      </c>
      <c r="GU124" s="174">
        <f>SUMIF('Chili One Day 2-12-22 Thistles'!$B$11:$B$27,$C124,'Chili One Day 2-12-22 Thistles'!$AW$11:$AW$27)</f>
        <v>0</v>
      </c>
      <c r="GV124" s="174">
        <f>SUMIF('Chili One Day 2-12-22 Thistles'!$B$11:$B$27,$C124,'Chili One Day 2-12-22 Thistles'!$AX$11:$AX$27)</f>
        <v>0</v>
      </c>
      <c r="GW124" s="174">
        <f>SUMIF('Chili One Day 2-12-22 Thistles'!$B$11:$B$27,$C124,'Chili One Day 2-12-22 Thistles'!$AY$11:$AY$27)</f>
        <v>0</v>
      </c>
      <c r="GX124" s="174">
        <f>SUMIF('Ironman One Day 3-5-22 FS'!$B$11:$B$26,$C124,'Ironman One Day 3-5-22 FS'!$AU$11:$AU$26)</f>
        <v>0</v>
      </c>
      <c r="GY124" s="174">
        <f>SUMIF('Ironman One Day 3-5-22 FS'!$B$11:$B$26,$C124,'Ironman One Day 3-5-22 FS'!$AV$11:$AV$26)</f>
        <v>0</v>
      </c>
      <c r="GZ124" s="174">
        <f>SUMIF('Ironman One Day 3-5-22 FS'!$B$11:$B$26,$C124,'Ironman One Day 3-5-22 FS'!$AW$11:$AW$26)</f>
        <v>0</v>
      </c>
      <c r="HA124" s="174">
        <f>SUMIF('Ironman One Day 3-5-22 FS'!$B$11:$B$26,$C124,'Ironman One Day 3-5-22 FS'!$AX$11:$AX$26)</f>
        <v>0</v>
      </c>
      <c r="HB124" s="174">
        <f>SUMIF('Ironman One Day 3-5-22 FS'!$B$11:$B$26,$C124,'Ironman One Day 3-5-22 FS'!$AY$11:$AY$26)</f>
        <v>0</v>
      </c>
      <c r="HC124" s="174">
        <f>SUMIF('Ironman One Day 3-5-22 420'!$B$11:$B$26,$C124,'Ironman One Day 3-5-22 420'!$AU$11:$AU$26)</f>
        <v>0</v>
      </c>
      <c r="HD124" s="174">
        <f>SUMIF('Ironman One Day 3-5-22 420'!$B$11:$B$26,$C124,'Ironman One Day 3-5-22 420'!$AV$11:$AV$26)</f>
        <v>0</v>
      </c>
      <c r="HE124" s="174">
        <f>SUMIF('Ironman One Day 3-5-22 420'!$B$11:$B$26,$C124,'Ironman One Day 3-5-22 420'!$AW$11:$AW$26)</f>
        <v>0</v>
      </c>
      <c r="HF124" s="174">
        <f>SUMIF('Ironman One Day 3-5-22 420'!$B$11:$B$26,$C124,'Ironman One Day 3-5-22 420'!$AX$11:$AX$26)</f>
        <v>0</v>
      </c>
      <c r="HG124" s="174">
        <f>SUMIF('Ironman One Day 3-5-22 420'!$B$11:$B$26,$C124,'Ironman One Day 3-5-22 420'!$AY$11:$AY$26)</f>
        <v>0</v>
      </c>
      <c r="HH124" s="174">
        <f>SUMIF('Easter One Day 4-16-22 FS'!$B$11:$B$25,$C124,'Easter One Day 4-16-22 FS'!$AU$11:$AU$25)</f>
        <v>0</v>
      </c>
      <c r="HI124" s="174">
        <f>SUMIF('Easter One Day 4-16-22 FS'!$B$11:$B$25,$C124,'Easter One Day 4-16-22 FS'!$AV$11:$AV$25)</f>
        <v>0</v>
      </c>
      <c r="HJ124" s="174">
        <f>SUMIF('Easter One Day 4-16-22 FS'!$B$11:$B$25,$C124,'Easter One Day 4-16-22 FS'!$AW$11:$AW$25)</f>
        <v>0</v>
      </c>
      <c r="HK124" s="174">
        <f>SUMIF('Easter One Day 4-16-22 FS'!$B$11:$B$25,$C124,'Easter One Day 4-16-22 FS'!$AX$11:$AX$25)</f>
        <v>0</v>
      </c>
      <c r="HL124" s="174">
        <f>SUMIF('Easter One Day 4-16-22 FS'!$B$11:$B$25,$C124,'Easter One Day 4-16-22 FS'!$AY$11:$AY$25)</f>
        <v>0</v>
      </c>
      <c r="HM124" s="174">
        <f>SUMIF('Easter One Day 4-16-22 TH'!$B$11:$B$25,$C124,'Easter One Day 4-16-22 TH'!$AU$11:$AU$25)</f>
        <v>0</v>
      </c>
      <c r="HN124" s="174">
        <f>SUMIF('Easter One Day 4-16-22 TH'!$B$11:$B$25,$C124,'Easter One Day 4-16-22 TH'!$AV$11:$AV$25)</f>
        <v>0</v>
      </c>
      <c r="HO124" s="174">
        <f>SUMIF('Easter One Day 4-16-22 TH'!$B$11:$B$25,$C124,'Easter One Day 4-16-22 TH'!$AW$11:$AW$25)</f>
        <v>0</v>
      </c>
      <c r="HP124" s="174">
        <f>SUMIF('Easter One Day 4-16-22 TH'!$B$11:$B$25,$C124,'Easter One Day 4-16-22 TH'!$AX$11:$AX$25)</f>
        <v>0</v>
      </c>
      <c r="HQ124" s="174">
        <f>SUMIF('Easter One Day 4-16-22 TH'!$B$11:$B$25,$C124,'Easter One Day 4-16-22 TH'!$AY$11:$AY$25)</f>
        <v>0</v>
      </c>
      <c r="HR124" s="174">
        <f>SUMIF('Long Distance Race 5-7-22'!$B$11:$B$25,$C124,'Long Distance Race 5-7-22'!$AU$11:$AU$25)</f>
        <v>0</v>
      </c>
      <c r="HS124" s="174">
        <f>SUMIF('Long Distance Race 5-7-22'!$B$11:$B$18,$C124,'Long Distance Race 5-7-22'!$AV$11:$AV$18)</f>
        <v>0</v>
      </c>
      <c r="HT124" s="174">
        <f>SUMIF('Long Distance Race 5-7-22'!$B$11:$B$18,$C124,'Long Distance Race 5-7-22'!$AW$11:$AW$18)</f>
        <v>0</v>
      </c>
      <c r="HU124" s="174">
        <f>SUMIF('Long Distance Race 5-7-22'!$B$11:$B$18,$C124,'Long Distance Race 5-7-22'!$AX$11:$AX$18)</f>
        <v>0</v>
      </c>
      <c r="HV124" s="174">
        <f>SUMIF('Long Distance Race 5-7-22'!$B$11:$B$18,$C124,'Long Distance Race 5-7-22'!$AY$11:$AY$18)</f>
        <v>0</v>
      </c>
      <c r="HW124" s="174">
        <f>SUMIF('Memorial Day Regatta 5-28-22 Op'!$B$11:$B$25,$C124,'Memorial Day Regatta 5-28-22 Op'!$AU$11:$AU$25)</f>
        <v>0</v>
      </c>
      <c r="HX124" s="174">
        <f>SUMIF('Memorial Day Regatta 5-28-22 Op'!$B$11:$B$18,$C124,'Memorial Day Regatta 5-28-22 Op'!$AV$11:$AV$18)</f>
        <v>0</v>
      </c>
      <c r="HY124" s="174">
        <f>SUMIF('Memorial Day Regatta 5-28-22 Op'!$B$11:$B$18,$C124,'Memorial Day Regatta 5-28-22 Op'!$AW$11:$AW$18)</f>
        <v>0</v>
      </c>
      <c r="HZ124" s="174">
        <f>SUMIF('Memorial Day Regatta 5-28-22 Op'!$B$11:$B$18,$C124,'Memorial Day Regatta 5-28-22 Op'!$AX$11:$AX$18)</f>
        <v>0</v>
      </c>
      <c r="IA124" s="174">
        <f>SUMIF('Memorial Day Regatta 5-28-22 Op'!$B$11:$B$18,$C124,'Memorial Day Regatta 5-28-22 Op'!$AY$11:$AY$18)</f>
        <v>0</v>
      </c>
      <c r="IB124" s="174">
        <f>SUMIF('Caldwell Cup 6-25-22 TH'!$B$11:$B$25,$C124,'Caldwell Cup 6-25-22 TH'!$AU$11:$AU$25)</f>
        <v>0</v>
      </c>
      <c r="IC124" s="174">
        <f>SUMIF('Caldwell Cup 6-25-22 TH'!$B$11:$B$25,$C124,'Caldwell Cup 6-25-22 TH'!$AV$11:$AV$25)</f>
        <v>0</v>
      </c>
      <c r="ID124" s="174">
        <f>SUMIF('Caldwell Cup 6-25-22 TH'!$B$11:$B$25,$C124,'Caldwell Cup 6-25-22 TH'!$AW$11:$AW$25)</f>
        <v>0</v>
      </c>
      <c r="IE124" s="174">
        <f>SUMIF('Caldwell Cup 6-25-22 TH'!$B$11:$B$25,$C124,'Caldwell Cup 6-25-22 TH'!$AX$11:$AX$25)</f>
        <v>0</v>
      </c>
      <c r="IF124" s="174">
        <f>SUMIF('Caldwell Cup 6-25-22 TH'!$B$11:$B$25,$C124,'Caldwell Cup 6-25-22 TH'!$AY$11:$AY$25)</f>
        <v>0</v>
      </c>
      <c r="IG124" s="174">
        <f>SUMIF('Caldwell Cup 6-25-22 FS'!$B$11:$B$21,$C124,'Caldwell Cup 6-25-22 FS'!$AU$11:$AU$21)</f>
        <v>0</v>
      </c>
      <c r="IH124" s="174">
        <f>SUMIF('Caldwell Cup 6-25-22 FS'!$B$11:$B$21,$C124,'Caldwell Cup 6-25-22 FS'!$AV$11:$AV$21)</f>
        <v>0</v>
      </c>
      <c r="II124" s="174">
        <f>SUMIF('Caldwell Cup 6-25-22 FS'!$B$11:$B$21,$C124,'Caldwell Cup 6-25-22 FS'!$AW$11:$AW$21)</f>
        <v>0</v>
      </c>
      <c r="IJ124" s="174">
        <f>SUMIF('Caldwell Cup 6-25-22 FS'!$B$11:$B$21,$C124,'Caldwell Cup 6-25-22 FS'!$AX$11:$AX$21)</f>
        <v>0</v>
      </c>
      <c r="IK124" s="174">
        <f>SUMIF('Caldwell Cup 6-25-22 FS'!$B$11:$B$21,$C124,'Caldwell Cup 6-25-22 FS'!$AY$11:$AY$21)</f>
        <v>0</v>
      </c>
      <c r="IL124" s="174">
        <f>SUMIF('Caldwell Cup 6-25-22 Lasers'!$B$11:$B$23,$C124,'Caldwell Cup 6-25-22 Lasers'!$AU$11:$AU$23)</f>
        <v>0</v>
      </c>
      <c r="IM124" s="174">
        <f>SUMIF('Caldwell Cup 6-25-22 Lasers'!$B$11:$B$23,$C124,'Caldwell Cup 6-25-22 Lasers'!$AV$11:$AV$23)</f>
        <v>0</v>
      </c>
      <c r="IN124" s="174">
        <f>SUMIF('Caldwell Cup 6-25-22 Lasers'!$B$11:$B$23,$C124,'Caldwell Cup 6-25-22 Lasers'!$AW$11:$AW$23)</f>
        <v>0</v>
      </c>
      <c r="IO124" s="174">
        <f>SUMIF('Caldwell Cup 6-25-22 Lasers'!$B$11:$B$23,$C124,'Caldwell Cup 6-25-22 Lasers'!$AX$11:$AX$23)</f>
        <v>0</v>
      </c>
      <c r="IP124" s="174">
        <f>SUMIF('Caldwell Cup 6-25-22 Lasers'!$B$11:$B$23,$C124,'Caldwell Cup 6-25-22 Lasers'!$AY$11:$AY$23)</f>
        <v>0</v>
      </c>
      <c r="IQ124" s="174">
        <f>SUMIF('Labor Day Regatta 9-3-22 FS'!$B$11:$B$30,$C124,'Labor Day Regatta 9-3-22 FS'!$AU$11:$AU$30)</f>
        <v>0</v>
      </c>
      <c r="IR124" s="174">
        <f>SUMIF('Labor Day Regatta 9-3-22 FS'!$B$11:$B$30,$C124,'Labor Day Regatta 9-3-22 FS'!$AV$11:$AV$30)</f>
        <v>0</v>
      </c>
      <c r="IS124" s="174">
        <f>SUMIF('Labor Day Regatta 9-3-22 FS'!$B$11:$B$30,$C124,'Labor Day Regatta 9-3-22 FS'!$AW$11:$AW$30)</f>
        <v>0</v>
      </c>
      <c r="IT124" s="174">
        <f>SUMIF('Labor Day Regatta 9-3-22 FS'!$B$11:$B$30,$C124,'Labor Day Regatta 9-3-22 FS'!$AX$11:$AX$30)</f>
        <v>0</v>
      </c>
      <c r="IU124" s="174">
        <f>SUMIF('Labor Day Regatta 9-3-22 FS'!$B$11:$B$30,$C124,'Labor Day Regatta 9-3-22 FS'!$AY$11:$AY$30)</f>
        <v>0</v>
      </c>
      <c r="IV124" s="174">
        <f>SUMIF('2022-09-17 Leukemia Cup FS'!$B$11:$B$26,$C124,'2022-09-17 Leukemia Cup FS'!$AU$11:$AU$26)</f>
        <v>0</v>
      </c>
      <c r="IW124" s="174">
        <f>SUMIF('2022-09-17 Leukemia Cup FS'!$B$11:$B$26,$C124,'2022-09-17 Leukemia Cup FS'!$AV$11:$AV$26)</f>
        <v>0</v>
      </c>
      <c r="IX124" s="174">
        <f>SUMIF('2022-09-17 Leukemia Cup FS'!$B$11:$B$26,$C124,'2022-09-17 Leukemia Cup FS'!$AW$11:$AW$26)</f>
        <v>0</v>
      </c>
      <c r="IY124" s="174">
        <f>SUMIF('2022-09-17 Leukemia Cup FS'!$B$11:$B$26,$C124,'2022-09-17 Leukemia Cup FS'!$AX$11:$AX$26)</f>
        <v>0</v>
      </c>
      <c r="IZ124" s="174">
        <f>SUMIF('2022-09-17 Leukemia Cup FS'!$B$11:$B$26,$C124,'2022-09-17 Leukemia Cup FS'!$AY$11:$AY$26)</f>
        <v>0</v>
      </c>
      <c r="JA124" s="174">
        <f>SUMIF('2022-09-17 Leukemia Cup TH'!$B$11:$B$28,$C124,'2022-09-17 Leukemia Cup TH'!$AU$11:$AU$28)</f>
        <v>0</v>
      </c>
      <c r="JB124" s="174">
        <f>SUMIF('2022-09-17 Leukemia Cup TH'!$B$11:$B$28,$C124,'2022-09-17 Leukemia Cup TH'!$AV$11:$AV$28)</f>
        <v>0</v>
      </c>
      <c r="JC124" s="174">
        <f>SUMIF('2022-09-17 Leukemia Cup TH'!$B$11:$B$28,$C124,'2022-09-17 Leukemia Cup TH'!$AW$11:$AW$28)</f>
        <v>0</v>
      </c>
      <c r="JD124" s="174">
        <f>SUMIF('2022-09-17 Leukemia Cup TH'!$B$11:$B$28,$C124,'2022-09-17 Leukemia Cup TH'!$AX$11:$AX$28)</f>
        <v>0</v>
      </c>
      <c r="JE124" s="174">
        <f>SUMIF('2022-09-17 Leukemia Cup TH'!$B$11:$B$28,$C124,'2022-09-17 Leukemia Cup TH'!$AY$11:$AY$28)</f>
        <v>0</v>
      </c>
      <c r="JF124" s="174">
        <f>SUMIF('Smith-Berry LDR 9-24-22'!$B$11:$B$30,$C124,'Smith-Berry LDR 9-24-22'!$AU$11:$AU$30)</f>
        <v>0</v>
      </c>
      <c r="JG124" s="174">
        <f>SUMIF('Smith-Berry LDR 9-24-22'!$B$11:$B$30,$C124,'Smith-Berry LDR 9-24-22'!$AV$11:$AV$30)</f>
        <v>0</v>
      </c>
      <c r="JH124" s="174">
        <f>SUMIF('Smith-Berry LDR 9-24-22'!$B$11:$B$30,$C124,'Smith-Berry LDR 9-24-22'!$AW$11:$AW$30)</f>
        <v>0</v>
      </c>
      <c r="JI124" s="174">
        <f>SUMIF('Smith-Berry LDR 9-24-22'!$B$11:$B$30,$C124,'Smith-Berry LDR 9-24-22'!$AX$11:$AX$30)</f>
        <v>0</v>
      </c>
      <c r="JJ124" s="174">
        <f>SUMIF('Smith-Berry LDR 9-24-22'!$B$11:$B$30,$C124,'Smith-Berry LDR 9-24-22'!$AY$11:$AY$30)</f>
        <v>0</v>
      </c>
      <c r="JK124" s="174">
        <f>SUMIF('Great Scot 10-1-22 Cham'!$B$11:$B$38,$C124,'Great Scot 10-1-22 Cham'!$AU$11:$AU$38)</f>
        <v>0</v>
      </c>
      <c r="JL124" s="174">
        <f>SUMIF('Great Scot 10-1-22 Cham'!$B$11:$B$38,$C124,'Great Scot 10-1-22 Cham'!$AV$11:$AV$38)</f>
        <v>0</v>
      </c>
      <c r="JM124" s="174">
        <f>SUMIF('Great Scot 10-1-22 Cham'!$B$11:$B$38,$C124,'Great Scot 10-1-22 Cham'!$AW$11:$AW$38)</f>
        <v>0</v>
      </c>
      <c r="JN124" s="174">
        <f>SUMIF('Great Scot 10-1-22 Cham'!$B$11:$B$38,$C124,'Great Scot 10-1-22 Cham'!$AX$11:$AX$38)</f>
        <v>0</v>
      </c>
      <c r="JO124" s="174">
        <f>SUMIF('Great Scot 10-1-22 Cham'!$B$11:$B$38,$C124,'Great Scot 10-1-22 Cham'!$AY$11:$AY$38)</f>
        <v>0</v>
      </c>
      <c r="JP124" s="174">
        <f>SUMIF('Great Scot 10-1-22 Chal'!$B$11:$B$28,$C124,'Great Scot 10-1-22 Chal'!$AU$11:$AU$28)</f>
        <v>0</v>
      </c>
      <c r="JQ124" s="174">
        <f>SUMIF('Great Scot 10-1-22 Chal'!$B$11:$B$28,$C124,'Great Scot 10-1-22 Chal'!$AV$11:$AV$28)</f>
        <v>0</v>
      </c>
      <c r="JR124" s="174">
        <f>SUMIF('Great Scot 10-1-22 Chal'!$B$11:$B$28,$C124,'Great Scot 10-1-22 Chal'!$AW$11:$AW$28)</f>
        <v>0</v>
      </c>
      <c r="JS124" s="174">
        <f>SUMIF('Great Scot 10-1-22 Chal'!$B$11:$B$28,$C124,'Great Scot 10-1-22 Chal'!$AX$11:$AX$28)</f>
        <v>0</v>
      </c>
      <c r="JT124" s="174">
        <f>SUMIF('Great Scot 10-1-22 Chal'!$B$11:$B$28,$C124,'Great Scot 10-1-22 Chal'!$AY$11:$AY$28)</f>
        <v>0</v>
      </c>
      <c r="JU124" s="174">
        <f>SUMIF('Great Pumpkin Regatta 10-15-22'!$B$11:$B$54,$C124,'Great Pumpkin Regatta 10-15-22'!$AU$11:$AU$54)</f>
        <v>0</v>
      </c>
      <c r="JV124" s="174">
        <f>SUMIF('Great Pumpkin Regatta 10-15-22'!$B$11:$B$54,$C124,'Great Pumpkin Regatta 10-15-22'!$AV$11:$AV$54)</f>
        <v>0</v>
      </c>
      <c r="JW124" s="174">
        <f>SUMIF('Great Pumpkin Regatta 10-15-22'!$B$11:$B$54,$C124,'Great Pumpkin Regatta 10-15-22'!$AW$11:$AW$54)</f>
        <v>0</v>
      </c>
      <c r="JX124" s="174">
        <f>SUMIF('Great Pumpkin Regatta 10-15-22'!$B$11:$B$54,$C124,'Great Pumpkin Regatta 10-15-22'!$AX$11:$AX$54)</f>
        <v>0</v>
      </c>
      <c r="JY124" s="174">
        <f>SUMIF('Great Pumpkin Regatta 10-15-22'!$B$11:$B$54,$C124,'Great Pumpkin Regatta 10-15-22'!$AY$11:$AY$54)</f>
        <v>0</v>
      </c>
      <c r="JZ124" s="174">
        <f>SUMIF('One Day Regatta 10-29-22 FS'!$B$11:$B$19,$C124,'One Day Regatta 10-29-22 FS'!$AU$11:$AU$19)</f>
        <v>0</v>
      </c>
      <c r="KA124" s="174">
        <f>SUMIF('One Day Regatta 10-29-22 FS'!$B$11:$B$19,$C124,'One Day Regatta 10-29-22 FS'!$AV$11:$AV$19)</f>
        <v>0</v>
      </c>
      <c r="KB124" s="174">
        <f>SUMIF('One Day Regatta 10-29-22 FS'!$B$11:$B$19,$C124,'One Day Regatta 10-29-22 FS'!$AW$11:$AW$19)</f>
        <v>0</v>
      </c>
      <c r="KC124" s="174">
        <f>SUMIF('One Day Regatta 10-29-22 FS'!$B$11:$B$19,$C124,'One Day Regatta 10-29-22 FS'!$AX$11:$AX$19)</f>
        <v>0</v>
      </c>
      <c r="KD124" s="174">
        <f>SUMIF('One Day Regatta 10-29-22 FS'!$B$11:$B$19,$C124,'One Day Regatta 10-29-22 FS'!$AY$11:$AY$19)</f>
        <v>0</v>
      </c>
    </row>
    <row r="125" spans="1:290" ht="15" customHeight="1" x14ac:dyDescent="0.2">
      <c r="A125" s="400" t="s">
        <v>1369</v>
      </c>
      <c r="B125" s="134">
        <f t="shared" si="69"/>
        <v>36</v>
      </c>
      <c r="C125" s="170" t="s">
        <v>204</v>
      </c>
      <c r="D125" s="171">
        <f t="shared" si="101"/>
        <v>0</v>
      </c>
      <c r="E125" s="172">
        <f t="shared" si="102"/>
        <v>0</v>
      </c>
      <c r="F125" s="171">
        <f t="shared" si="103"/>
        <v>0</v>
      </c>
      <c r="G125" s="171">
        <v>0</v>
      </c>
      <c r="H125" s="171">
        <f t="shared" si="104"/>
        <v>0</v>
      </c>
      <c r="I125" s="173">
        <f t="shared" si="105"/>
        <v>0</v>
      </c>
      <c r="J125" s="173"/>
      <c r="K125" s="174">
        <f>SUMIF('Saturday Race 11-06-21'!$B$11:$B$21,$C125,'Saturday Race 11-06-21'!$AU$11:$AU$21)</f>
        <v>0</v>
      </c>
      <c r="L125" s="174">
        <f>SUMIF('Saturday Race 11-06-21'!$B$11:$B$21,$C125,'Saturday Race 11-06-21'!$AV$11:$AV$21)</f>
        <v>0</v>
      </c>
      <c r="M125" s="174">
        <f>SUMIF('Saturday Race 11-06-21'!$B$11:$B$21,$C125,'Saturday Race 11-06-21'!$AW$11:$AW$21)</f>
        <v>0</v>
      </c>
      <c r="N125" s="174">
        <f>SUMIF('Saturday Race 11-06-21'!$B$11:$B$21,$C125,'Saturday Race 11-06-21'!$AX$11:$AX$21)</f>
        <v>0</v>
      </c>
      <c r="O125" s="174">
        <f>SUMIF('Saturday Race 11-06-21'!$B$11:$B$21,$C125,'Saturday Race 11-06-21'!$AY$11:$AY$21)</f>
        <v>0</v>
      </c>
      <c r="P125" s="174">
        <f>SUMIF('Saturday Race 11-20-21'!$B$11:$B$20,$C125,'Saturday Race 11-20-21'!$AU$11:$AU$20)</f>
        <v>0</v>
      </c>
      <c r="Q125" s="174">
        <f>SUMIF('Saturday Race 11-20-21'!$B$11:$B$20,$C125,'Saturday Race 11-20-21'!$AV$11:$AV$20)</f>
        <v>0</v>
      </c>
      <c r="R125" s="174">
        <f>SUMIF('Saturday Race 11-20-21'!$B$11:$B$20,$C125,'Saturday Race 11-20-21'!$AW$11:$AW$20)</f>
        <v>0</v>
      </c>
      <c r="S125" s="174">
        <f>SUMIF('Saturday Race 11-20-21'!$B$11:$B$20,$C125,'Saturday Race 11-20-21'!$AX$11:$AX$20)</f>
        <v>0</v>
      </c>
      <c r="T125" s="174">
        <f>SUMIF('Saturday Race 11-20-21'!$B$11:$B$20,$C125,'Saturday Race 11-20-21'!$AY$11:$AY$20)</f>
        <v>0</v>
      </c>
      <c r="U125" s="174">
        <f>SUMIF('Saturday Race 1-08-22'!$B$11:$B$20,$C125,'Saturday Race 1-08-22'!$AU$11:$AU$20)</f>
        <v>0</v>
      </c>
      <c r="V125" s="174">
        <f>SUMIF('Saturday Race 1-08-22'!$B$11:$B$20,$C125,'Saturday Race 1-08-22'!$AV$11:$AV$20)</f>
        <v>0</v>
      </c>
      <c r="W125" s="174">
        <f>SUMIF('Saturday Race 1-08-22'!$B$11:$B$20,$C125,'Saturday Race 1-08-22'!$AW$11:$AW$20)</f>
        <v>0</v>
      </c>
      <c r="X125" s="174">
        <f>SUMIF('Saturday Race 1-08-22'!$B$11:$B$20,$C125,'Saturday Race 1-08-22'!$AX$11:$AX$20)</f>
        <v>0</v>
      </c>
      <c r="Y125" s="174">
        <f>SUMIF('Saturday Race 1-08-22'!$B$11:$B$20,$C125,'Saturday Race 1-08-22'!$AY$11:$AY$20)</f>
        <v>0</v>
      </c>
      <c r="Z125" s="174">
        <f>SUMIF('Saturday Race 1-22-22'!$B$11:$B$20,$C125,'Saturday Race 1-22-22'!$AU$11:$AU$20)</f>
        <v>0</v>
      </c>
      <c r="AA125" s="174">
        <f>SUMIF('Saturday Race 1-22-22'!$B$11:$B$20,$C125,'Saturday Race 1-22-22'!$AV$11:$AV$20)</f>
        <v>0</v>
      </c>
      <c r="AB125" s="174">
        <f>SUMIF('Saturday Race 1-22-22'!$B$11:$B$20,$C125,'Saturday Race 1-22-22'!$AW$11:$AW$20)</f>
        <v>0</v>
      </c>
      <c r="AC125" s="174">
        <f>SUMIF('Saturday Race 1-22-22'!$B$11:$B$20,$C125,'Saturday Race 1-22-22'!$AX$11:$AX$20)</f>
        <v>0</v>
      </c>
      <c r="AD125" s="174">
        <f>SUMIF('Saturday Race 1-22-22'!$B$11:$B$20,$C125,'Saturday Race 1-22-22'!$AY$11:$AY$20)</f>
        <v>0</v>
      </c>
      <c r="AE125" s="174">
        <f>SUMIF('Sunday Race 2-6-22'!$B$11:$B$20,$C125,'Sunday Race 2-6-22'!$AU$11:$AU$20)</f>
        <v>0</v>
      </c>
      <c r="AF125" s="174">
        <f>SUMIF('Sunday Race 2-6-22'!$B$11:$B$20,$C125,'Sunday Race 2-6-22'!$AV$11:$AV$20)</f>
        <v>0</v>
      </c>
      <c r="AG125" s="174">
        <f>SUMIF('Sunday Race 2-6-22'!$B$11:$B$20,$C125,'Sunday Race 2-6-22'!$AW$11:$AW$20)</f>
        <v>0</v>
      </c>
      <c r="AH125" s="174">
        <f>SUMIF('Sunday Race 2-6-22'!$B$11:$B$20,$C125,'Sunday Race 2-6-22'!$AX$11:$AX$20)</f>
        <v>0</v>
      </c>
      <c r="AI125" s="174">
        <f>SUMIF('Sunday Race 2-6-22'!$B$11:$B$20,$C125,'Sunday Race 2-6-22'!$AY$11:$AY$20)</f>
        <v>0</v>
      </c>
      <c r="AJ125" s="174">
        <f>SUMIF('Sunday Race 2-20-22'!$B$11:$B$26,$C125,'Sunday Race 2-20-22'!$AU$11:$AU$26)</f>
        <v>0</v>
      </c>
      <c r="AK125" s="174">
        <f>SUMIF('Sunday Race 2-20-22'!$B$11:$B$26,$C125,'Sunday Race 2-20-22'!$AV$11:$AV$26)</f>
        <v>0</v>
      </c>
      <c r="AL125" s="174">
        <f>SUMIF('Sunday Race 2-20-22'!$B$11:$B$26,$C125,'Sunday Race 2-20-22'!$AW$11:$AW$26)</f>
        <v>0</v>
      </c>
      <c r="AM125" s="174">
        <f>SUMIF('Sunday Race 2-20-22'!$B$11:$B$26,$C125,'Sunday Race 2-20-22'!$AX$11:$AX$26)</f>
        <v>0</v>
      </c>
      <c r="AN125" s="174">
        <f>SUMIF('Sunday Race 2-20-22'!$B$11:$B$26,$C125,'Sunday Race 2-20-22'!$AY$11:$AY$26)</f>
        <v>0</v>
      </c>
      <c r="AO125" s="174">
        <f>SUMIF('Sunday Race 2-27-22'!$B$11:$B$20,$C125,'Sunday Race 2-27-22'!$AU$11:$AU$20)</f>
        <v>0</v>
      </c>
      <c r="AP125" s="174">
        <f>SUMIF('Sunday Race 2-27-22'!$B$11:$B$20,$C125,'Sunday Race 2-27-22'!$AV$11:$AV$20)</f>
        <v>0</v>
      </c>
      <c r="AQ125" s="174">
        <f>SUMIF('Sunday Race 2-27-22'!$B$11:$B$20,$C125,'Sunday Race 2-27-22'!$AW$11:$AW$20)</f>
        <v>0</v>
      </c>
      <c r="AR125" s="174">
        <f>SUMIF('Sunday Race 2-27-22'!$B$11:$B$20,$C125,'Sunday Race 2-27-22'!$AX$11:$AX$20)</f>
        <v>0</v>
      </c>
      <c r="AS125" s="174">
        <f>SUMIF('Sunday Race 2-27-22'!$B$11:$B$20,$C125,'Sunday Race 2-27-22'!$AY$11:$AY$20)</f>
        <v>0</v>
      </c>
      <c r="AT125" s="174">
        <f>SUMIF('Sunday Race 3-13-22'!$B$11:$B$25,$C125,'Sunday Race 3-13-22'!$AU$11:$AU$25)</f>
        <v>0</v>
      </c>
      <c r="AU125" s="174">
        <f>SUMIF('Sunday Race 3-13-22'!$B$11:$B$25,$C125,'Sunday Race 3-13-22'!$AV$11:$AV$25)</f>
        <v>0</v>
      </c>
      <c r="AV125" s="174">
        <f>SUMIF('Sunday Race 3-13-22'!$B$11:$B$25,$C125,'Sunday Race 3-13-22'!$AW$11:$AW$25)</f>
        <v>0</v>
      </c>
      <c r="AW125" s="174">
        <f>SUMIF('Sunday Race 3-13-22'!$B$11:$B$25,$C125,'Sunday Race 3-13-22'!$AX$11:$AX$25)</f>
        <v>0</v>
      </c>
      <c r="AX125" s="174">
        <f>SUMIF('Sunday Race 3-13-22'!$B$11:$B$25,$C125,'Sunday Race 3-13-22'!$AY$11:$AY$25)</f>
        <v>0</v>
      </c>
      <c r="AY125" s="174">
        <f>SUMIF('Saturday Race 3-19-22'!$B$11:$B$15,$C125,'Saturday Race 3-19-22'!$AU$11:$AU$15)</f>
        <v>0</v>
      </c>
      <c r="AZ125" s="174">
        <f>SUMIF('Saturday Race 3-19-22'!$B$11:$B$15,$C125,'Saturday Race 3-19-22'!$AV$11:$AV$15)</f>
        <v>0</v>
      </c>
      <c r="BA125" s="174">
        <f>SUMIF('Saturday Race 3-19-22'!$B$11:$B$15,$C125,'Saturday Race 3-19-22'!$AW$11:$AW$15)</f>
        <v>0</v>
      </c>
      <c r="BB125" s="174">
        <f>SUMIF('Saturday Race 3-19-22'!$B$11:$B$15,$C125,'Saturday Race 3-19-22'!$AX$11:$AX$15)</f>
        <v>0</v>
      </c>
      <c r="BC125" s="174">
        <f>SUMIF('Saturday Race 3-19-22'!$B$11:$B$15,$C125,'Saturday Race 3-19-22'!$AY$11:$AY$15)</f>
        <v>0</v>
      </c>
      <c r="BD125" s="174">
        <f>SUMIF('Sunday Races 4-10-22'!$B$11:$B$26,$C125,'Sunday Races 4-10-22'!$AU$11:$AU$26)</f>
        <v>0</v>
      </c>
      <c r="BE125" s="174">
        <f>SUMIF('Sunday Races 4-10-22'!$B$11:$B$26,$C125,'Sunday Races 4-10-22'!$AV$11:$AV$26)</f>
        <v>0</v>
      </c>
      <c r="BF125" s="174">
        <f>SUMIF('Sunday Races 4-10-22'!$B$11:$B$26,$C125,'Sunday Races 4-10-22'!$AW$11:$AW$26)</f>
        <v>0</v>
      </c>
      <c r="BG125" s="174">
        <f>SUMIF('Sunday Races 4-10-22'!$B$11:$B$26,$C125,'Sunday Races 4-10-22'!$AX$11:$AX$26)</f>
        <v>0</v>
      </c>
      <c r="BH125" s="174">
        <f>SUMIF('Sunday Races 4-10-22'!$B$11:$B$26,$C125,'Sunday Races 4-10-22'!$AY$11:$AY$26)</f>
        <v>0</v>
      </c>
      <c r="BI125" s="174">
        <f>SUMIF('Sunday Races 5-1-22'!$B$11:$B$28,$C125,'Sunday Races 5-1-22'!$AU$11:$AU$28)</f>
        <v>0</v>
      </c>
      <c r="BJ125" s="174">
        <f>SUMIF('Sunday Races 5-1-22'!$B$11:$B$28,$C125,'Sunday Races 5-1-22'!$AV$11:$AV$28)</f>
        <v>0</v>
      </c>
      <c r="BK125" s="174">
        <f>SUMIF('Sunday Races 5-1-22'!$B$11:$B$28,$C125,'Sunday Races 5-1-22'!$AW$11:$AW$28)</f>
        <v>0</v>
      </c>
      <c r="BL125" s="174">
        <f>SUMIF('Sunday Races 5-1-22'!$B$11:$B$28,$C125,'Sunday Races 5-1-22'!$AX$11:$AX$28)</f>
        <v>0</v>
      </c>
      <c r="BM125" s="174">
        <f>SUMIF('Sunday Races 5-1-22'!$B$11:$B$28,$C125,'Sunday Races 5-1-22'!$AY$11:$AY$28)</f>
        <v>0</v>
      </c>
      <c r="BN125" s="174">
        <f>SUMIF('Sunday Races 6-5-22'!$B$11:$B$28,$C125,'Sunday Races 6-5-22'!$AU$11:$AU$28)</f>
        <v>0</v>
      </c>
      <c r="BO125" s="174">
        <f>SUMIF('Sunday Races 6-5-22'!$B$11:$B$28,$C125,'Sunday Races 6-5-22'!$AV$11:$AV$28)</f>
        <v>0</v>
      </c>
      <c r="BP125" s="174">
        <f>SUMIF('Sunday Races 6-5-22'!$B$11:$B$28,$C125,'Sunday Races 6-5-22'!$AW$11:$AW$28)</f>
        <v>0</v>
      </c>
      <c r="BQ125" s="174">
        <f>SUMIF('Sunday Races 6-5-22'!$B$11:$B$28,$C125,'Sunday Races 6-5-22'!$AX$11:$AX$28)</f>
        <v>0</v>
      </c>
      <c r="BR125" s="174">
        <f>SUMIF('Sunday Races 6-5-22'!$B$11:$B$28,$C125,'Sunday Races 6-5-22'!$AY$11:$AY$28)</f>
        <v>0</v>
      </c>
      <c r="BS125" s="174">
        <f>SUMIF('Sunday Races 6-12-22'!$B$11:$B$24,$C125,'Sunday Races 6-12-22'!$AU$11:$AU$24)</f>
        <v>0</v>
      </c>
      <c r="BT125" s="174">
        <f>SUMIF('Sunday Races 6-12-22'!$B$11:$B$24,$C125,'Sunday Races 6-12-22'!$AV$11:$AV$24)</f>
        <v>0</v>
      </c>
      <c r="BU125" s="174">
        <f>SUMIF('Sunday Races 6-12-22'!$B$11:$B$24,$C125,'Sunday Races 6-12-22'!$AW$11:$AW$24)</f>
        <v>0</v>
      </c>
      <c r="BV125" s="174">
        <f>SUMIF('Sunday Races 6-12-22'!$B$11:$B$24,$C125,'Sunday Races 6-12-22'!$AX$11:$AX$24)</f>
        <v>0</v>
      </c>
      <c r="BW125" s="174">
        <f>SUMIF('Sunday Races 6-12-22'!$B$11:$B$24,$C125,'Sunday Races 6-12-22'!$AY$11:$AY$24)</f>
        <v>0</v>
      </c>
      <c r="BX125" s="174">
        <f>SUMIF('Saturday Races 6-18-22'!$B$11:$B$24,$C125,'Saturday Races 6-18-22'!$AU$11:$AU$24)</f>
        <v>0</v>
      </c>
      <c r="BY125" s="174">
        <f>SUMIF('Saturday Races 6-18-22'!$B$11:$B$24,$C125,'Saturday Races 6-18-22'!$AV$11:$AV$24)</f>
        <v>0</v>
      </c>
      <c r="BZ125" s="174">
        <f>SUMIF('Saturday Races 6-18-22'!$B$11:$B$24,$C125,'Saturday Races 6-18-22'!$AW$11:$AW$24)</f>
        <v>0</v>
      </c>
      <c r="CA125" s="174">
        <f>SUMIF('Saturday Races 6-18-22'!$B$11:$B$24,$C125,'Saturday Races 6-18-22'!$AX$11:$AX$24)</f>
        <v>0</v>
      </c>
      <c r="CB125" s="174">
        <f>SUMIF('Saturday Races 6-18-22'!$B$11:$B$24,$C125,'Saturday Races 6-18-22'!$AY$11:$AY$24)</f>
        <v>0</v>
      </c>
      <c r="CC125" s="174">
        <f>SUMIF('Sunday Races 7-3-22'!$B$11:$B$26,$C125,'Sunday Races 7-3-22'!$AU$11:$AU$26)</f>
        <v>0</v>
      </c>
      <c r="CD125" s="174">
        <f>SUMIF('Sunday Races 7-3-22'!$B$11:$B$26,$C125,'Sunday Races 7-3-22'!$AV$11:$AV$26)</f>
        <v>0</v>
      </c>
      <c r="CE125" s="174">
        <f>SUMIF('Sunday Races 7-3-22'!$B$11:$B$26,$C125,'Sunday Races 7-3-22'!$AW$11:$AW$26)</f>
        <v>0</v>
      </c>
      <c r="CF125" s="174">
        <f>SUMIF('Sunday Races 7-3-22'!$B$11:$B$26,$C125,'Sunday Races 7-3-22'!$AX$11:$AX$26)</f>
        <v>0</v>
      </c>
      <c r="CG125" s="174">
        <f>SUMIF('Sunday Races 7-3-22'!$B$11:$B$26,$C125,'Sunday Races 7-3-22'!$AY$11:$AY$26)</f>
        <v>0</v>
      </c>
      <c r="CH125" s="174">
        <f>SUMIF('Sunday Races 7-31-22'!$B$11:$B$26,$C125,'Sunday Races 7-31-22'!$AU$11:$AU$26)</f>
        <v>0</v>
      </c>
      <c r="CI125" s="174">
        <f>SUMIF('Sunday Races 7-31-22'!$B$11:$B$26,$C125,'Sunday Races 7-31-22'!$AV$11:$AV$26)</f>
        <v>0</v>
      </c>
      <c r="CJ125" s="174">
        <f>SUMIF('Sunday Races 7-31-22'!$B$11:$B$26,$C125,'Sunday Races 7-31-22'!$AW$11:$AW$26)</f>
        <v>0</v>
      </c>
      <c r="CK125" s="174">
        <f>SUMIF('Sunday Races 7-31-22'!$B$11:$B$26,$C125,'Sunday Races 7-31-22'!$AX$11:$AX$26)</f>
        <v>0</v>
      </c>
      <c r="CL125" s="174">
        <f>SUMIF('Sunday Races 7-31-22'!$B$11:$B$26,$C125,'Sunday Races 7-31-22'!$AY$11:$AY$26)</f>
        <v>0</v>
      </c>
      <c r="CM125" s="174">
        <f>SUMIF('Sunday Races 8-14-22'!$B$11:$B$26,$C125,'Sunday Races 8-14-22'!$AU$11:$AU$26)</f>
        <v>0</v>
      </c>
      <c r="CN125" s="174">
        <f>SUMIF('Sunday Races 8-14-22'!$B$11:$B$26,$C125,'Sunday Races 8-14-22'!$AV$11:$AV$26)</f>
        <v>0</v>
      </c>
      <c r="CO125" s="174">
        <f>SUMIF('Sunday Races 8-14-22'!$B$11:$B$26,$C125,'Sunday Races 8-14-22'!$AW$11:$AW$26)</f>
        <v>0</v>
      </c>
      <c r="CP125" s="174">
        <f>SUMIF('Sunday Races 8-14-22'!$B$11:$B$26,$C125,'Sunday Races 8-14-22'!$AX$11:$AX$26)</f>
        <v>0</v>
      </c>
      <c r="CQ125" s="174">
        <f>SUMIF('Sunday Races 8-14-22'!$B$11:$B$26,$C125,'Sunday Races 8-14-22'!$AY$11:$AY$26)</f>
        <v>0</v>
      </c>
      <c r="CR125" s="174">
        <f>SUMIF('Saturday Races 8-20-22'!$B$11:$B$26,$C125,'Saturday Races 8-20-22'!$AU$11:$AU$26)</f>
        <v>0</v>
      </c>
      <c r="CS125" s="174">
        <f>SUMIF('Saturday Races 8-20-22'!$B$11:$B$26,$C125,'Saturday Races 8-20-22'!$AV$11:$AV$26)</f>
        <v>0</v>
      </c>
      <c r="CT125" s="174">
        <f>SUMIF('Saturday Races 8-20-22'!$B$11:$B$26,$C125,'Saturday Races 8-20-22'!$AW$11:$AW$26)</f>
        <v>0</v>
      </c>
      <c r="CU125" s="174">
        <f>SUMIF('Saturday Races 8-20-22'!$B$11:$B$26,$C125,'Saturday Races 8-20-22'!$AX$11:$AX$26)</f>
        <v>0</v>
      </c>
      <c r="CV125" s="174">
        <f>SUMIF('Saturday Races 8-20-22'!$B$11:$B$26,$C125,'Saturday Races 8-20-22'!$AY$11:$AY$26)</f>
        <v>0</v>
      </c>
      <c r="CW125" s="174">
        <f>SUMIF('Sunday Races 9-11-22'!$B$11:$B$20,$C125,'Sunday Races 9-11-22'!$AU$11:$AU$20)</f>
        <v>0</v>
      </c>
      <c r="CX125" s="174">
        <f>SUMIF('Sunday Races 9-11-22'!$B$11:$B$20,$C125,'Sunday Races 9-11-22'!$AV$11:$AV$20)</f>
        <v>0</v>
      </c>
      <c r="CY125" s="174">
        <f>SUMIF('Sunday Races 9-11-22'!$B$11:$B$20,$C125,'Sunday Races 9-11-22'!$AW$11:$AW$20)</f>
        <v>0</v>
      </c>
      <c r="CZ125" s="174">
        <f>SUMIF('Sunday Races 9-11-22'!$B$11:$B$20,$C125,'Sunday Races 9-11-22'!$AX$11:$AX$20)</f>
        <v>0</v>
      </c>
      <c r="DA125" s="174">
        <f>SUMIF('Sunday Races 9-11-22'!$B$11:$B$20,$C125,'Sunday Races 9-11-22'!$AY$11:$AY$20)</f>
        <v>0</v>
      </c>
      <c r="DB125" s="174">
        <f>SUMIF('Sunday Races 10-9-22'!$B$11:$B$21,$C125,'Sunday Races 10-9-22'!$AU$11:$AU$21)</f>
        <v>0</v>
      </c>
      <c r="DC125" s="174">
        <f>SUMIF('Sunday Races 10-9-22'!$B$11:$B$21,$C125,'Sunday Races 10-9-22'!$AV$11:$AV$21)</f>
        <v>0</v>
      </c>
      <c r="DD125" s="174">
        <f>SUMIF('Sunday Races 10-9-22'!$B$11:$B$21,$C125,'Sunday Races 10-9-22'!$AW$11:$AW$21)</f>
        <v>0</v>
      </c>
      <c r="DE125" s="174">
        <f>SUMIF('Sunday Races 10-9-22'!$B$11:$B$21,$C125,'Sunday Races 10-9-22'!$AX$11:$AX$21)</f>
        <v>0</v>
      </c>
      <c r="DF125" s="174">
        <f>SUMIF('Sunday Races 10-9-22'!$B$11:$B$21,$C125,'Sunday Races 10-9-22'!$AY$11:$AY$21)</f>
        <v>0</v>
      </c>
      <c r="DG125" s="174">
        <f>SUMIF('Sunday Races 10-23-22'!$B$11:$B$22,$C125,'Sunday Races 10-23-22'!$AU$11:$AU$22)</f>
        <v>0</v>
      </c>
      <c r="DH125" s="174">
        <f>SUMIF('Sunday Races 10-23-22'!$B$11:$B$22,$C125,'Sunday Races 10-23-22'!$AV$11:$AV$22)</f>
        <v>0</v>
      </c>
      <c r="DI125" s="174">
        <f>SUMIF('Sunday Races 10-23-22'!$B$11:$B$22,$C125,'Sunday Races 10-23-22'!$AW$11:$AW$22)</f>
        <v>0</v>
      </c>
      <c r="DJ125" s="174">
        <f>SUMIF('Sunday Races 10-23-22'!$B$11:$B$22,$C125,'Sunday Races 10-23-22'!$AX$11:$AX$22)</f>
        <v>0</v>
      </c>
      <c r="DK125" s="174">
        <f>SUMIF('Sunday Races 10-23-22'!$B$11:$B$22,$C125,'Sunday Races 10-23-22'!$AY$11:$AY$22)</f>
        <v>0</v>
      </c>
      <c r="DL125" s="175"/>
      <c r="DM125" s="176"/>
      <c r="DN125" s="177">
        <f t="shared" si="114"/>
        <v>0</v>
      </c>
      <c r="DO125" s="177">
        <f t="shared" si="114"/>
        <v>0</v>
      </c>
      <c r="DP125" s="177">
        <f t="shared" si="114"/>
        <v>0</v>
      </c>
      <c r="DQ125" s="177">
        <f t="shared" si="114"/>
        <v>0</v>
      </c>
      <c r="DR125" s="177">
        <f t="shared" si="114"/>
        <v>0</v>
      </c>
      <c r="DS125" s="177">
        <f t="shared" si="114"/>
        <v>0</v>
      </c>
      <c r="DT125" s="177">
        <f t="shared" si="114"/>
        <v>0</v>
      </c>
      <c r="DU125" s="177">
        <f t="shared" si="114"/>
        <v>0</v>
      </c>
      <c r="DV125" s="177">
        <f t="shared" si="114"/>
        <v>0</v>
      </c>
      <c r="DW125" s="177">
        <f t="shared" si="114"/>
        <v>0</v>
      </c>
      <c r="DX125" s="177">
        <f t="shared" si="115"/>
        <v>0</v>
      </c>
      <c r="DY125" s="177">
        <f t="shared" si="115"/>
        <v>0</v>
      </c>
      <c r="DZ125" s="177">
        <f t="shared" si="115"/>
        <v>0</v>
      </c>
      <c r="EA125" s="177">
        <f t="shared" si="115"/>
        <v>0</v>
      </c>
      <c r="EB125" s="177">
        <f t="shared" si="115"/>
        <v>0</v>
      </c>
      <c r="EC125" s="177">
        <f t="shared" si="115"/>
        <v>0</v>
      </c>
      <c r="ED125" s="177">
        <f t="shared" si="115"/>
        <v>0</v>
      </c>
      <c r="EE125" s="177">
        <f t="shared" si="115"/>
        <v>0</v>
      </c>
      <c r="EF125" s="177">
        <f t="shared" si="115"/>
        <v>0</v>
      </c>
      <c r="EG125" s="177">
        <f t="shared" si="115"/>
        <v>0</v>
      </c>
      <c r="EH125" s="177">
        <f t="shared" si="116"/>
        <v>0</v>
      </c>
      <c r="EI125" s="177">
        <f t="shared" si="116"/>
        <v>0</v>
      </c>
      <c r="EJ125" s="177">
        <f t="shared" si="116"/>
        <v>0</v>
      </c>
      <c r="EK125" s="177">
        <f t="shared" si="116"/>
        <v>0</v>
      </c>
      <c r="EL125" s="177">
        <f t="shared" si="116"/>
        <v>0</v>
      </c>
      <c r="EM125" s="177">
        <f t="shared" si="116"/>
        <v>0</v>
      </c>
      <c r="EN125" s="177">
        <f t="shared" si="116"/>
        <v>0</v>
      </c>
      <c r="EO125" s="177">
        <f t="shared" si="116"/>
        <v>0</v>
      </c>
      <c r="EP125" s="177">
        <f t="shared" si="116"/>
        <v>0</v>
      </c>
      <c r="EQ125" s="177">
        <f t="shared" si="116"/>
        <v>0</v>
      </c>
      <c r="ER125" s="177">
        <f t="shared" si="117"/>
        <v>0</v>
      </c>
      <c r="ES125" s="177">
        <f t="shared" si="117"/>
        <v>0</v>
      </c>
      <c r="ET125" s="177">
        <f t="shared" si="117"/>
        <v>0</v>
      </c>
      <c r="EU125" s="177">
        <f t="shared" si="117"/>
        <v>0</v>
      </c>
      <c r="EV125" s="177">
        <f t="shared" si="117"/>
        <v>0</v>
      </c>
      <c r="EW125" s="177">
        <f t="shared" si="117"/>
        <v>0</v>
      </c>
      <c r="EX125" s="177">
        <f t="shared" si="117"/>
        <v>0</v>
      </c>
      <c r="EY125" s="177">
        <f t="shared" si="117"/>
        <v>0</v>
      </c>
      <c r="EZ125" s="177">
        <f t="shared" si="117"/>
        <v>0</v>
      </c>
      <c r="FA125" s="177">
        <f t="shared" si="117"/>
        <v>0</v>
      </c>
      <c r="FB125" s="177">
        <f t="shared" si="118"/>
        <v>0</v>
      </c>
      <c r="FC125" s="177">
        <f t="shared" si="118"/>
        <v>0</v>
      </c>
      <c r="FD125" s="177">
        <f t="shared" si="118"/>
        <v>0</v>
      </c>
      <c r="FE125" s="177">
        <f t="shared" si="118"/>
        <v>0</v>
      </c>
      <c r="FF125" s="177">
        <f t="shared" si="118"/>
        <v>0</v>
      </c>
      <c r="FG125" s="177">
        <f t="shared" si="118"/>
        <v>0</v>
      </c>
      <c r="FH125" s="177">
        <f t="shared" si="118"/>
        <v>0</v>
      </c>
      <c r="FI125" s="177">
        <f t="shared" si="118"/>
        <v>0</v>
      </c>
      <c r="FJ125" s="177">
        <f t="shared" si="118"/>
        <v>0</v>
      </c>
      <c r="FK125" s="177">
        <f t="shared" si="118"/>
        <v>0</v>
      </c>
      <c r="FL125" s="177">
        <f t="shared" si="119"/>
        <v>0</v>
      </c>
      <c r="FM125" s="177">
        <f t="shared" si="119"/>
        <v>0</v>
      </c>
      <c r="FN125" s="177">
        <f t="shared" si="119"/>
        <v>0</v>
      </c>
      <c r="FO125" s="177">
        <f t="shared" si="119"/>
        <v>0</v>
      </c>
      <c r="FP125" s="177">
        <f t="shared" si="119"/>
        <v>0</v>
      </c>
      <c r="FQ125" s="177">
        <f t="shared" si="119"/>
        <v>0</v>
      </c>
      <c r="FR125" s="177">
        <f t="shared" si="119"/>
        <v>0</v>
      </c>
      <c r="FS125" s="177">
        <f t="shared" si="119"/>
        <v>0</v>
      </c>
      <c r="FT125" s="177">
        <f t="shared" si="119"/>
        <v>0</v>
      </c>
      <c r="FU125" s="177">
        <f t="shared" si="119"/>
        <v>0</v>
      </c>
      <c r="FV125" s="177">
        <f t="shared" si="119"/>
        <v>0</v>
      </c>
      <c r="FW125" s="177">
        <f t="shared" si="119"/>
        <v>0</v>
      </c>
      <c r="FX125" s="177">
        <f t="shared" si="119"/>
        <v>0</v>
      </c>
      <c r="FY125" s="177">
        <f t="shared" si="119"/>
        <v>0</v>
      </c>
      <c r="FZ125" s="177">
        <f t="shared" si="119"/>
        <v>0</v>
      </c>
      <c r="GA125" s="177"/>
      <c r="GB125" s="229">
        <f t="shared" si="106"/>
        <v>0</v>
      </c>
      <c r="GC125" s="229">
        <f t="shared" si="107"/>
        <v>0</v>
      </c>
      <c r="GD125" s="174">
        <f>SUMIF('One Day 12-04-21 Scots'!$B$11:$B$24,$C125,'One Day 12-04-21 Scots'!$AU$11:$AU$24)</f>
        <v>0</v>
      </c>
      <c r="GE125" s="174">
        <f>SUMIF('One Day 12-04-21 Scots'!$B$11:$B$24,$C125,'One Day 12-04-21 Scots'!$AV$11:$AV$24)</f>
        <v>0</v>
      </c>
      <c r="GF125" s="174">
        <f>SUMIF('One Day 12-04-21 Scots'!$B$11:$B$24,$C125,'One Day 12-04-21 Scots'!$AW$11:$AW$24)</f>
        <v>0</v>
      </c>
      <c r="GG125" s="174">
        <f>SUMIF('One Day 12-04-21 Scots'!$B$11:$B$24,$C125,'One Day 12-04-21 Scots'!$AX$11:$AX$24)</f>
        <v>0</v>
      </c>
      <c r="GH125" s="174">
        <f>SUMIF('One Day 12-04-21 Scots'!$B$11:$B$24,$C125,'One Day 12-04-21 Scots'!$AY$11:$AY$24)</f>
        <v>0</v>
      </c>
      <c r="GI125" s="174">
        <f>SUMIF('One Day 12-04-21 Thistles'!$B$11:$B$25,$C125,'One Day 12-04-21 Thistles'!$AU$11:$AU$25)</f>
        <v>0</v>
      </c>
      <c r="GJ125" s="174">
        <f>SUMIF('One Day 12-04-21 Thistles'!$B$11:$B$25,$C125,'One Day 12-04-21 Thistles'!$AV$11:$AV$25)</f>
        <v>0</v>
      </c>
      <c r="GK125" s="174">
        <f>SUMIF('One Day 12-04-21 Thistles'!$B$11:$B$25,$C125,'One Day 12-04-21 Thistles'!$AW$11:$AW$25)</f>
        <v>0</v>
      </c>
      <c r="GL125" s="174">
        <f>SUMIF('One Day 12-04-21 Thistles'!$B$11:$B$25,$C125,'One Day 12-04-21 Thistles'!$AX$11:$AX$25)</f>
        <v>0</v>
      </c>
      <c r="GM125" s="174">
        <f>SUMIF('One Day 12-04-21 Thistles'!$B$11:$B$25,$C125,'One Day 12-04-21 Thistles'!$AY$11:$AY$25)</f>
        <v>0</v>
      </c>
      <c r="GN125" s="174">
        <f>SUMIF('Chili One Day 2-12-22 Scots'!$B$11:$B$27,$C125,'Chili One Day 2-12-22 Scots'!$AU$11:$AU$27)</f>
        <v>0</v>
      </c>
      <c r="GO125" s="174">
        <f>SUMIF('Chili One Day 2-12-22 Scots'!$B$11:$B$27,$C125,'Chili One Day 2-12-22 Scots'!$AV$11:$AV$27)</f>
        <v>0</v>
      </c>
      <c r="GP125" s="174">
        <f>SUMIF('Chili One Day 2-12-22 Scots'!$B$11:$B$27,$C125,'Chili One Day 2-12-22 Scots'!$AW$11:$AW$27)</f>
        <v>0</v>
      </c>
      <c r="GQ125" s="174">
        <f>SUMIF('Chili One Day 2-12-22 Scots'!$B$11:$B$27,$C125,'Chili One Day 2-12-22 Scots'!$AX$11:$AX$27)</f>
        <v>0</v>
      </c>
      <c r="GR125" s="174">
        <f>SUMIF('Chili One Day 2-12-22 Scots'!$B$11:$B$27,$C125,'Chili One Day 2-12-22 Scots'!$AY$11:$AY$27)</f>
        <v>0</v>
      </c>
      <c r="GS125" s="174">
        <f>SUMIF('Chili One Day 2-12-22 Thistles'!$B$11:$B$27,$C125,'Chili One Day 2-12-22 Thistles'!$AU$11:$AU$27)</f>
        <v>0</v>
      </c>
      <c r="GT125" s="174">
        <f>SUMIF('Chili One Day 2-12-22 Thistles'!$B$11:$B$27,$C125,'Chili One Day 2-12-22 Thistles'!$AV$11:$AV$27)</f>
        <v>0</v>
      </c>
      <c r="GU125" s="174">
        <f>SUMIF('Chili One Day 2-12-22 Thistles'!$B$11:$B$27,$C125,'Chili One Day 2-12-22 Thistles'!$AW$11:$AW$27)</f>
        <v>0</v>
      </c>
      <c r="GV125" s="174">
        <f>SUMIF('Chili One Day 2-12-22 Thistles'!$B$11:$B$27,$C125,'Chili One Day 2-12-22 Thistles'!$AX$11:$AX$27)</f>
        <v>0</v>
      </c>
      <c r="GW125" s="174">
        <f>SUMIF('Chili One Day 2-12-22 Thistles'!$B$11:$B$27,$C125,'Chili One Day 2-12-22 Thistles'!$AY$11:$AY$27)</f>
        <v>0</v>
      </c>
      <c r="GX125" s="174">
        <f>SUMIF('Ironman One Day 3-5-22 FS'!$B$11:$B$26,$C125,'Ironman One Day 3-5-22 FS'!$AU$11:$AU$26)</f>
        <v>0</v>
      </c>
      <c r="GY125" s="174">
        <f>SUMIF('Ironman One Day 3-5-22 FS'!$B$11:$B$26,$C125,'Ironman One Day 3-5-22 FS'!$AV$11:$AV$26)</f>
        <v>0</v>
      </c>
      <c r="GZ125" s="174">
        <f>SUMIF('Ironman One Day 3-5-22 FS'!$B$11:$B$26,$C125,'Ironman One Day 3-5-22 FS'!$AW$11:$AW$26)</f>
        <v>0</v>
      </c>
      <c r="HA125" s="174">
        <f>SUMIF('Ironman One Day 3-5-22 FS'!$B$11:$B$26,$C125,'Ironman One Day 3-5-22 FS'!$AX$11:$AX$26)</f>
        <v>0</v>
      </c>
      <c r="HB125" s="174">
        <f>SUMIF('Ironman One Day 3-5-22 FS'!$B$11:$B$26,$C125,'Ironman One Day 3-5-22 FS'!$AY$11:$AY$26)</f>
        <v>0</v>
      </c>
      <c r="HC125" s="174">
        <f>SUMIF('Ironman One Day 3-5-22 420'!$B$11:$B$26,$C125,'Ironman One Day 3-5-22 420'!$AU$11:$AU$26)</f>
        <v>0</v>
      </c>
      <c r="HD125" s="174">
        <f>SUMIF('Ironman One Day 3-5-22 420'!$B$11:$B$26,$C125,'Ironman One Day 3-5-22 420'!$AV$11:$AV$26)</f>
        <v>0</v>
      </c>
      <c r="HE125" s="174">
        <f>SUMIF('Ironman One Day 3-5-22 420'!$B$11:$B$26,$C125,'Ironman One Day 3-5-22 420'!$AW$11:$AW$26)</f>
        <v>0</v>
      </c>
      <c r="HF125" s="174">
        <f>SUMIF('Ironman One Day 3-5-22 420'!$B$11:$B$26,$C125,'Ironman One Day 3-5-22 420'!$AX$11:$AX$26)</f>
        <v>0</v>
      </c>
      <c r="HG125" s="174">
        <f>SUMIF('Ironman One Day 3-5-22 420'!$B$11:$B$26,$C125,'Ironman One Day 3-5-22 420'!$AY$11:$AY$26)</f>
        <v>0</v>
      </c>
      <c r="HH125" s="174">
        <f>SUMIF('Easter One Day 4-16-22 FS'!$B$11:$B$25,$C125,'Easter One Day 4-16-22 FS'!$AU$11:$AU$25)</f>
        <v>0</v>
      </c>
      <c r="HI125" s="174">
        <f>SUMIF('Easter One Day 4-16-22 FS'!$B$11:$B$25,$C125,'Easter One Day 4-16-22 FS'!$AV$11:$AV$25)</f>
        <v>0</v>
      </c>
      <c r="HJ125" s="174">
        <f>SUMIF('Easter One Day 4-16-22 FS'!$B$11:$B$25,$C125,'Easter One Day 4-16-22 FS'!$AW$11:$AW$25)</f>
        <v>0</v>
      </c>
      <c r="HK125" s="174">
        <f>SUMIF('Easter One Day 4-16-22 FS'!$B$11:$B$25,$C125,'Easter One Day 4-16-22 FS'!$AX$11:$AX$25)</f>
        <v>0</v>
      </c>
      <c r="HL125" s="174">
        <f>SUMIF('Easter One Day 4-16-22 FS'!$B$11:$B$25,$C125,'Easter One Day 4-16-22 FS'!$AY$11:$AY$25)</f>
        <v>0</v>
      </c>
      <c r="HM125" s="174">
        <f>SUMIF('Easter One Day 4-16-22 TH'!$B$11:$B$25,$C125,'Easter One Day 4-16-22 TH'!$AU$11:$AU$25)</f>
        <v>0</v>
      </c>
      <c r="HN125" s="174">
        <f>SUMIF('Easter One Day 4-16-22 TH'!$B$11:$B$25,$C125,'Easter One Day 4-16-22 TH'!$AV$11:$AV$25)</f>
        <v>0</v>
      </c>
      <c r="HO125" s="174">
        <f>SUMIF('Easter One Day 4-16-22 TH'!$B$11:$B$25,$C125,'Easter One Day 4-16-22 TH'!$AW$11:$AW$25)</f>
        <v>0</v>
      </c>
      <c r="HP125" s="174">
        <f>SUMIF('Easter One Day 4-16-22 TH'!$B$11:$B$25,$C125,'Easter One Day 4-16-22 TH'!$AX$11:$AX$25)</f>
        <v>0</v>
      </c>
      <c r="HQ125" s="174">
        <f>SUMIF('Easter One Day 4-16-22 TH'!$B$11:$B$25,$C125,'Easter One Day 4-16-22 TH'!$AY$11:$AY$25)</f>
        <v>0</v>
      </c>
      <c r="HR125" s="174">
        <f>SUMIF('Long Distance Race 5-7-22'!$B$11:$B$25,$C125,'Long Distance Race 5-7-22'!$AU$11:$AU$25)</f>
        <v>0</v>
      </c>
      <c r="HS125" s="174">
        <f>SUMIF('Long Distance Race 5-7-22'!$B$11:$B$18,$C125,'Long Distance Race 5-7-22'!$AV$11:$AV$18)</f>
        <v>0</v>
      </c>
      <c r="HT125" s="174">
        <f>SUMIF('Long Distance Race 5-7-22'!$B$11:$B$18,$C125,'Long Distance Race 5-7-22'!$AW$11:$AW$18)</f>
        <v>0</v>
      </c>
      <c r="HU125" s="174">
        <f>SUMIF('Long Distance Race 5-7-22'!$B$11:$B$18,$C125,'Long Distance Race 5-7-22'!$AX$11:$AX$18)</f>
        <v>0</v>
      </c>
      <c r="HV125" s="174">
        <f>SUMIF('Long Distance Race 5-7-22'!$B$11:$B$18,$C125,'Long Distance Race 5-7-22'!$AY$11:$AY$18)</f>
        <v>0</v>
      </c>
      <c r="HW125" s="174">
        <f>SUMIF('Memorial Day Regatta 5-28-22 Op'!$B$11:$B$25,$C125,'Memorial Day Regatta 5-28-22 Op'!$AU$11:$AU$25)</f>
        <v>0</v>
      </c>
      <c r="HX125" s="174">
        <f>SUMIF('Memorial Day Regatta 5-28-22 Op'!$B$11:$B$18,$C125,'Memorial Day Regatta 5-28-22 Op'!$AV$11:$AV$18)</f>
        <v>0</v>
      </c>
      <c r="HY125" s="174">
        <f>SUMIF('Memorial Day Regatta 5-28-22 Op'!$B$11:$B$18,$C125,'Memorial Day Regatta 5-28-22 Op'!$AW$11:$AW$18)</f>
        <v>0</v>
      </c>
      <c r="HZ125" s="174">
        <f>SUMIF('Memorial Day Regatta 5-28-22 Op'!$B$11:$B$18,$C125,'Memorial Day Regatta 5-28-22 Op'!$AX$11:$AX$18)</f>
        <v>0</v>
      </c>
      <c r="IA125" s="174">
        <f>SUMIF('Memorial Day Regatta 5-28-22 Op'!$B$11:$B$18,$C125,'Memorial Day Regatta 5-28-22 Op'!$AY$11:$AY$18)</f>
        <v>0</v>
      </c>
      <c r="IB125" s="174">
        <f>SUMIF('Caldwell Cup 6-25-22 TH'!$B$11:$B$25,$C125,'Caldwell Cup 6-25-22 TH'!$AU$11:$AU$25)</f>
        <v>0</v>
      </c>
      <c r="IC125" s="174">
        <f>SUMIF('Caldwell Cup 6-25-22 TH'!$B$11:$B$25,$C125,'Caldwell Cup 6-25-22 TH'!$AV$11:$AV$25)</f>
        <v>0</v>
      </c>
      <c r="ID125" s="174">
        <f>SUMIF('Caldwell Cup 6-25-22 TH'!$B$11:$B$25,$C125,'Caldwell Cup 6-25-22 TH'!$AW$11:$AW$25)</f>
        <v>0</v>
      </c>
      <c r="IE125" s="174">
        <f>SUMIF('Caldwell Cup 6-25-22 TH'!$B$11:$B$25,$C125,'Caldwell Cup 6-25-22 TH'!$AX$11:$AX$25)</f>
        <v>0</v>
      </c>
      <c r="IF125" s="174">
        <f>SUMIF('Caldwell Cup 6-25-22 TH'!$B$11:$B$25,$C125,'Caldwell Cup 6-25-22 TH'!$AY$11:$AY$25)</f>
        <v>0</v>
      </c>
      <c r="IG125" s="174">
        <f>SUMIF('Caldwell Cup 6-25-22 FS'!$B$11:$B$21,$C125,'Caldwell Cup 6-25-22 FS'!$AU$11:$AU$21)</f>
        <v>0</v>
      </c>
      <c r="IH125" s="174">
        <f>SUMIF('Caldwell Cup 6-25-22 FS'!$B$11:$B$21,$C125,'Caldwell Cup 6-25-22 FS'!$AV$11:$AV$21)</f>
        <v>0</v>
      </c>
      <c r="II125" s="174">
        <f>SUMIF('Caldwell Cup 6-25-22 FS'!$B$11:$B$21,$C125,'Caldwell Cup 6-25-22 FS'!$AW$11:$AW$21)</f>
        <v>0</v>
      </c>
      <c r="IJ125" s="174">
        <f>SUMIF('Caldwell Cup 6-25-22 FS'!$B$11:$B$21,$C125,'Caldwell Cup 6-25-22 FS'!$AX$11:$AX$21)</f>
        <v>0</v>
      </c>
      <c r="IK125" s="174">
        <f>SUMIF('Caldwell Cup 6-25-22 FS'!$B$11:$B$21,$C125,'Caldwell Cup 6-25-22 FS'!$AY$11:$AY$21)</f>
        <v>0</v>
      </c>
      <c r="IL125" s="174">
        <f>SUMIF('Caldwell Cup 6-25-22 Lasers'!$B$11:$B$23,$C125,'Caldwell Cup 6-25-22 Lasers'!$AU$11:$AU$23)</f>
        <v>0</v>
      </c>
      <c r="IM125" s="174">
        <f>SUMIF('Caldwell Cup 6-25-22 Lasers'!$B$11:$B$23,$C125,'Caldwell Cup 6-25-22 Lasers'!$AV$11:$AV$23)</f>
        <v>0</v>
      </c>
      <c r="IN125" s="174">
        <f>SUMIF('Caldwell Cup 6-25-22 Lasers'!$B$11:$B$23,$C125,'Caldwell Cup 6-25-22 Lasers'!$AW$11:$AW$23)</f>
        <v>0</v>
      </c>
      <c r="IO125" s="174">
        <f>SUMIF('Caldwell Cup 6-25-22 Lasers'!$B$11:$B$23,$C125,'Caldwell Cup 6-25-22 Lasers'!$AX$11:$AX$23)</f>
        <v>0</v>
      </c>
      <c r="IP125" s="174">
        <f>SUMIF('Caldwell Cup 6-25-22 Lasers'!$B$11:$B$23,$C125,'Caldwell Cup 6-25-22 Lasers'!$AY$11:$AY$23)</f>
        <v>0</v>
      </c>
      <c r="IQ125" s="174">
        <f>SUMIF('Labor Day Regatta 9-3-22 FS'!$B$11:$B$30,$C125,'Labor Day Regatta 9-3-22 FS'!$AU$11:$AU$30)</f>
        <v>0</v>
      </c>
      <c r="IR125" s="174">
        <f>SUMIF('Labor Day Regatta 9-3-22 FS'!$B$11:$B$30,$C125,'Labor Day Regatta 9-3-22 FS'!$AV$11:$AV$30)</f>
        <v>0</v>
      </c>
      <c r="IS125" s="174">
        <f>SUMIF('Labor Day Regatta 9-3-22 FS'!$B$11:$B$30,$C125,'Labor Day Regatta 9-3-22 FS'!$AW$11:$AW$30)</f>
        <v>0</v>
      </c>
      <c r="IT125" s="174">
        <f>SUMIF('Labor Day Regatta 9-3-22 FS'!$B$11:$B$30,$C125,'Labor Day Regatta 9-3-22 FS'!$AX$11:$AX$30)</f>
        <v>0</v>
      </c>
      <c r="IU125" s="174">
        <f>SUMIF('Labor Day Regatta 9-3-22 FS'!$B$11:$B$30,$C125,'Labor Day Regatta 9-3-22 FS'!$AY$11:$AY$30)</f>
        <v>0</v>
      </c>
      <c r="IV125" s="174">
        <f>SUMIF('2022-09-17 Leukemia Cup FS'!$B$11:$B$26,$C125,'2022-09-17 Leukemia Cup FS'!$AU$11:$AU$26)</f>
        <v>0</v>
      </c>
      <c r="IW125" s="174">
        <f>SUMIF('2022-09-17 Leukemia Cup FS'!$B$11:$B$26,$C125,'2022-09-17 Leukemia Cup FS'!$AV$11:$AV$26)</f>
        <v>0</v>
      </c>
      <c r="IX125" s="174">
        <f>SUMIF('2022-09-17 Leukemia Cup FS'!$B$11:$B$26,$C125,'2022-09-17 Leukemia Cup FS'!$AW$11:$AW$26)</f>
        <v>0</v>
      </c>
      <c r="IY125" s="174">
        <f>SUMIF('2022-09-17 Leukemia Cup FS'!$B$11:$B$26,$C125,'2022-09-17 Leukemia Cup FS'!$AX$11:$AX$26)</f>
        <v>0</v>
      </c>
      <c r="IZ125" s="174">
        <f>SUMIF('2022-09-17 Leukemia Cup FS'!$B$11:$B$26,$C125,'2022-09-17 Leukemia Cup FS'!$AY$11:$AY$26)</f>
        <v>0</v>
      </c>
      <c r="JA125" s="174">
        <f>SUMIF('2022-09-17 Leukemia Cup TH'!$B$11:$B$28,$C125,'2022-09-17 Leukemia Cup TH'!$AU$11:$AU$28)</f>
        <v>0</v>
      </c>
      <c r="JB125" s="174">
        <f>SUMIF('2022-09-17 Leukemia Cup TH'!$B$11:$B$28,$C125,'2022-09-17 Leukemia Cup TH'!$AV$11:$AV$28)</f>
        <v>0</v>
      </c>
      <c r="JC125" s="174">
        <f>SUMIF('2022-09-17 Leukemia Cup TH'!$B$11:$B$28,$C125,'2022-09-17 Leukemia Cup TH'!$AW$11:$AW$28)</f>
        <v>0</v>
      </c>
      <c r="JD125" s="174">
        <f>SUMIF('2022-09-17 Leukemia Cup TH'!$B$11:$B$28,$C125,'2022-09-17 Leukemia Cup TH'!$AX$11:$AX$28)</f>
        <v>0</v>
      </c>
      <c r="JE125" s="174">
        <f>SUMIF('2022-09-17 Leukemia Cup TH'!$B$11:$B$28,$C125,'2022-09-17 Leukemia Cup TH'!$AY$11:$AY$28)</f>
        <v>0</v>
      </c>
      <c r="JF125" s="174">
        <f>SUMIF('Smith-Berry LDR 9-24-22'!$B$11:$B$30,$C125,'Smith-Berry LDR 9-24-22'!$AU$11:$AU$30)</f>
        <v>0</v>
      </c>
      <c r="JG125" s="174">
        <f>SUMIF('Smith-Berry LDR 9-24-22'!$B$11:$B$30,$C125,'Smith-Berry LDR 9-24-22'!$AV$11:$AV$30)</f>
        <v>0</v>
      </c>
      <c r="JH125" s="174">
        <f>SUMIF('Smith-Berry LDR 9-24-22'!$B$11:$B$30,$C125,'Smith-Berry LDR 9-24-22'!$AW$11:$AW$30)</f>
        <v>0</v>
      </c>
      <c r="JI125" s="174">
        <f>SUMIF('Smith-Berry LDR 9-24-22'!$B$11:$B$30,$C125,'Smith-Berry LDR 9-24-22'!$AX$11:$AX$30)</f>
        <v>0</v>
      </c>
      <c r="JJ125" s="174">
        <f>SUMIF('Smith-Berry LDR 9-24-22'!$B$11:$B$30,$C125,'Smith-Berry LDR 9-24-22'!$AY$11:$AY$30)</f>
        <v>0</v>
      </c>
      <c r="JK125" s="174">
        <f>SUMIF('Great Scot 10-1-22 Cham'!$B$11:$B$38,$C125,'Great Scot 10-1-22 Cham'!$AU$11:$AU$38)</f>
        <v>0</v>
      </c>
      <c r="JL125" s="174">
        <f>SUMIF('Great Scot 10-1-22 Cham'!$B$11:$B$38,$C125,'Great Scot 10-1-22 Cham'!$AV$11:$AV$38)</f>
        <v>0</v>
      </c>
      <c r="JM125" s="174">
        <f>SUMIF('Great Scot 10-1-22 Cham'!$B$11:$B$38,$C125,'Great Scot 10-1-22 Cham'!$AW$11:$AW$38)</f>
        <v>0</v>
      </c>
      <c r="JN125" s="174">
        <f>SUMIF('Great Scot 10-1-22 Cham'!$B$11:$B$38,$C125,'Great Scot 10-1-22 Cham'!$AX$11:$AX$38)</f>
        <v>0</v>
      </c>
      <c r="JO125" s="174">
        <f>SUMIF('Great Scot 10-1-22 Cham'!$B$11:$B$38,$C125,'Great Scot 10-1-22 Cham'!$AY$11:$AY$38)</f>
        <v>0</v>
      </c>
      <c r="JP125" s="174">
        <f>SUMIF('Great Scot 10-1-22 Chal'!$B$11:$B$28,$C125,'Great Scot 10-1-22 Chal'!$AU$11:$AU$28)</f>
        <v>0</v>
      </c>
      <c r="JQ125" s="174">
        <f>SUMIF('Great Scot 10-1-22 Chal'!$B$11:$B$28,$C125,'Great Scot 10-1-22 Chal'!$AV$11:$AV$28)</f>
        <v>0</v>
      </c>
      <c r="JR125" s="174">
        <f>SUMIF('Great Scot 10-1-22 Chal'!$B$11:$B$28,$C125,'Great Scot 10-1-22 Chal'!$AW$11:$AW$28)</f>
        <v>0</v>
      </c>
      <c r="JS125" s="174">
        <f>SUMIF('Great Scot 10-1-22 Chal'!$B$11:$B$28,$C125,'Great Scot 10-1-22 Chal'!$AX$11:$AX$28)</f>
        <v>0</v>
      </c>
      <c r="JT125" s="174">
        <f>SUMIF('Great Scot 10-1-22 Chal'!$B$11:$B$28,$C125,'Great Scot 10-1-22 Chal'!$AY$11:$AY$28)</f>
        <v>0</v>
      </c>
      <c r="JU125" s="174">
        <f>SUMIF('Great Pumpkin Regatta 10-15-22'!$B$11:$B$54,$C125,'Great Pumpkin Regatta 10-15-22'!$AU$11:$AU$54)</f>
        <v>0</v>
      </c>
      <c r="JV125" s="174">
        <f>SUMIF('Great Pumpkin Regatta 10-15-22'!$B$11:$B$54,$C125,'Great Pumpkin Regatta 10-15-22'!$AV$11:$AV$54)</f>
        <v>0</v>
      </c>
      <c r="JW125" s="174">
        <f>SUMIF('Great Pumpkin Regatta 10-15-22'!$B$11:$B$54,$C125,'Great Pumpkin Regatta 10-15-22'!$AW$11:$AW$54)</f>
        <v>0</v>
      </c>
      <c r="JX125" s="174">
        <f>SUMIF('Great Pumpkin Regatta 10-15-22'!$B$11:$B$54,$C125,'Great Pumpkin Regatta 10-15-22'!$AX$11:$AX$54)</f>
        <v>0</v>
      </c>
      <c r="JY125" s="174">
        <f>SUMIF('Great Pumpkin Regatta 10-15-22'!$B$11:$B$54,$C125,'Great Pumpkin Regatta 10-15-22'!$AY$11:$AY$54)</f>
        <v>0</v>
      </c>
      <c r="JZ125" s="174">
        <f>SUMIF('One Day Regatta 10-29-22 FS'!$B$11:$B$19,$C125,'One Day Regatta 10-29-22 FS'!$AU$11:$AU$19)</f>
        <v>0</v>
      </c>
      <c r="KA125" s="174">
        <f>SUMIF('One Day Regatta 10-29-22 FS'!$B$11:$B$19,$C125,'One Day Regatta 10-29-22 FS'!$AV$11:$AV$19)</f>
        <v>0</v>
      </c>
      <c r="KB125" s="174">
        <f>SUMIF('One Day Regatta 10-29-22 FS'!$B$11:$B$19,$C125,'One Day Regatta 10-29-22 FS'!$AW$11:$AW$19)</f>
        <v>0</v>
      </c>
      <c r="KC125" s="174">
        <f>SUMIF('One Day Regatta 10-29-22 FS'!$B$11:$B$19,$C125,'One Day Regatta 10-29-22 FS'!$AX$11:$AX$19)</f>
        <v>0</v>
      </c>
      <c r="KD125" s="174">
        <f>SUMIF('One Day Regatta 10-29-22 FS'!$B$11:$B$19,$C125,'One Day Regatta 10-29-22 FS'!$AY$11:$AY$19)</f>
        <v>0</v>
      </c>
    </row>
    <row r="126" spans="1:290" ht="15" customHeight="1" x14ac:dyDescent="0.2">
      <c r="A126" s="400" t="s">
        <v>1369</v>
      </c>
      <c r="B126" s="134">
        <f t="shared" si="69"/>
        <v>36</v>
      </c>
      <c r="C126" s="170" t="s">
        <v>256</v>
      </c>
      <c r="D126" s="171">
        <f t="shared" si="101"/>
        <v>0</v>
      </c>
      <c r="E126" s="172">
        <f t="shared" si="102"/>
        <v>0</v>
      </c>
      <c r="F126" s="171">
        <f t="shared" si="103"/>
        <v>0</v>
      </c>
      <c r="G126" s="171">
        <v>0</v>
      </c>
      <c r="H126" s="171">
        <f t="shared" si="104"/>
        <v>0</v>
      </c>
      <c r="I126" s="173">
        <f t="shared" si="105"/>
        <v>0</v>
      </c>
      <c r="J126" s="173"/>
      <c r="K126" s="174">
        <f>SUMIF('Saturday Race 11-06-21'!$B$11:$B$21,$C126,'Saturday Race 11-06-21'!$AU$11:$AU$21)</f>
        <v>0</v>
      </c>
      <c r="L126" s="174">
        <f>SUMIF('Saturday Race 11-06-21'!$B$11:$B$21,$C126,'Saturday Race 11-06-21'!$AV$11:$AV$21)</f>
        <v>0</v>
      </c>
      <c r="M126" s="174">
        <f>SUMIF('Saturday Race 11-06-21'!$B$11:$B$21,$C126,'Saturday Race 11-06-21'!$AW$11:$AW$21)</f>
        <v>0</v>
      </c>
      <c r="N126" s="174">
        <f>SUMIF('Saturday Race 11-06-21'!$B$11:$B$21,$C126,'Saturday Race 11-06-21'!$AX$11:$AX$21)</f>
        <v>0</v>
      </c>
      <c r="O126" s="174">
        <f>SUMIF('Saturday Race 11-06-21'!$B$11:$B$21,$C126,'Saturday Race 11-06-21'!$AY$11:$AY$21)</f>
        <v>0</v>
      </c>
      <c r="P126" s="174">
        <f>SUMIF('Saturday Race 11-20-21'!$B$11:$B$20,$C126,'Saturday Race 11-20-21'!$AU$11:$AU$20)</f>
        <v>0</v>
      </c>
      <c r="Q126" s="174">
        <f>SUMIF('Saturday Race 11-20-21'!$B$11:$B$20,$C126,'Saturday Race 11-20-21'!$AV$11:$AV$20)</f>
        <v>0</v>
      </c>
      <c r="R126" s="174">
        <f>SUMIF('Saturday Race 11-20-21'!$B$11:$B$20,$C126,'Saturday Race 11-20-21'!$AW$11:$AW$20)</f>
        <v>0</v>
      </c>
      <c r="S126" s="174">
        <f>SUMIF('Saturday Race 11-20-21'!$B$11:$B$20,$C126,'Saturday Race 11-20-21'!$AX$11:$AX$20)</f>
        <v>0</v>
      </c>
      <c r="T126" s="174">
        <f>SUMIF('Saturday Race 11-20-21'!$B$11:$B$20,$C126,'Saturday Race 11-20-21'!$AY$11:$AY$20)</f>
        <v>0</v>
      </c>
      <c r="U126" s="174">
        <f>SUMIF('Saturday Race 1-08-22'!$B$11:$B$20,$C126,'Saturday Race 1-08-22'!$AU$11:$AU$20)</f>
        <v>0</v>
      </c>
      <c r="V126" s="174">
        <f>SUMIF('Saturday Race 1-08-22'!$B$11:$B$20,$C126,'Saturday Race 1-08-22'!$AV$11:$AV$20)</f>
        <v>0</v>
      </c>
      <c r="W126" s="174">
        <f>SUMIF('Saturday Race 1-08-22'!$B$11:$B$20,$C126,'Saturday Race 1-08-22'!$AW$11:$AW$20)</f>
        <v>0</v>
      </c>
      <c r="X126" s="174">
        <f>SUMIF('Saturday Race 1-08-22'!$B$11:$B$20,$C126,'Saturday Race 1-08-22'!$AX$11:$AX$20)</f>
        <v>0</v>
      </c>
      <c r="Y126" s="174">
        <f>SUMIF('Saturday Race 1-08-22'!$B$11:$B$20,$C126,'Saturday Race 1-08-22'!$AY$11:$AY$20)</f>
        <v>0</v>
      </c>
      <c r="Z126" s="174">
        <f>SUMIF('Saturday Race 1-22-22'!$B$11:$B$20,$C126,'Saturday Race 1-22-22'!$AU$11:$AU$20)</f>
        <v>0</v>
      </c>
      <c r="AA126" s="174">
        <f>SUMIF('Saturday Race 1-22-22'!$B$11:$B$20,$C126,'Saturday Race 1-22-22'!$AV$11:$AV$20)</f>
        <v>0</v>
      </c>
      <c r="AB126" s="174">
        <f>SUMIF('Saturday Race 1-22-22'!$B$11:$B$20,$C126,'Saturday Race 1-22-22'!$AW$11:$AW$20)</f>
        <v>0</v>
      </c>
      <c r="AC126" s="174">
        <f>SUMIF('Saturday Race 1-22-22'!$B$11:$B$20,$C126,'Saturday Race 1-22-22'!$AX$11:$AX$20)</f>
        <v>0</v>
      </c>
      <c r="AD126" s="174">
        <f>SUMIF('Saturday Race 1-22-22'!$B$11:$B$20,$C126,'Saturday Race 1-22-22'!$AY$11:$AY$20)</f>
        <v>0</v>
      </c>
      <c r="AE126" s="174">
        <f>SUMIF('Sunday Race 2-6-22'!$B$11:$B$20,$C126,'Sunday Race 2-6-22'!$AU$11:$AU$20)</f>
        <v>0</v>
      </c>
      <c r="AF126" s="174">
        <f>SUMIF('Sunday Race 2-6-22'!$B$11:$B$20,$C126,'Sunday Race 2-6-22'!$AV$11:$AV$20)</f>
        <v>0</v>
      </c>
      <c r="AG126" s="174">
        <f>SUMIF('Sunday Race 2-6-22'!$B$11:$B$20,$C126,'Sunday Race 2-6-22'!$AW$11:$AW$20)</f>
        <v>0</v>
      </c>
      <c r="AH126" s="174">
        <f>SUMIF('Sunday Race 2-6-22'!$B$11:$B$20,$C126,'Sunday Race 2-6-22'!$AX$11:$AX$20)</f>
        <v>0</v>
      </c>
      <c r="AI126" s="174">
        <f>SUMIF('Sunday Race 2-6-22'!$B$11:$B$20,$C126,'Sunday Race 2-6-22'!$AY$11:$AY$20)</f>
        <v>0</v>
      </c>
      <c r="AJ126" s="174">
        <f>SUMIF('Sunday Race 2-20-22'!$B$11:$B$26,$C126,'Sunday Race 2-20-22'!$AU$11:$AU$26)</f>
        <v>0</v>
      </c>
      <c r="AK126" s="174">
        <f>SUMIF('Sunday Race 2-20-22'!$B$11:$B$26,$C126,'Sunday Race 2-20-22'!$AV$11:$AV$26)</f>
        <v>0</v>
      </c>
      <c r="AL126" s="174">
        <f>SUMIF('Sunday Race 2-20-22'!$B$11:$B$26,$C126,'Sunday Race 2-20-22'!$AW$11:$AW$26)</f>
        <v>0</v>
      </c>
      <c r="AM126" s="174">
        <f>SUMIF('Sunday Race 2-20-22'!$B$11:$B$26,$C126,'Sunday Race 2-20-22'!$AX$11:$AX$26)</f>
        <v>0</v>
      </c>
      <c r="AN126" s="174">
        <f>SUMIF('Sunday Race 2-20-22'!$B$11:$B$26,$C126,'Sunday Race 2-20-22'!$AY$11:$AY$26)</f>
        <v>0</v>
      </c>
      <c r="AO126" s="174">
        <f>SUMIF('Sunday Race 2-27-22'!$B$11:$B$20,$C126,'Sunday Race 2-27-22'!$AU$11:$AU$20)</f>
        <v>0</v>
      </c>
      <c r="AP126" s="174">
        <f>SUMIF('Sunday Race 2-27-22'!$B$11:$B$20,$C126,'Sunday Race 2-27-22'!$AV$11:$AV$20)</f>
        <v>0</v>
      </c>
      <c r="AQ126" s="174">
        <f>SUMIF('Sunday Race 2-27-22'!$B$11:$B$20,$C126,'Sunday Race 2-27-22'!$AW$11:$AW$20)</f>
        <v>0</v>
      </c>
      <c r="AR126" s="174">
        <f>SUMIF('Sunday Race 2-27-22'!$B$11:$B$20,$C126,'Sunday Race 2-27-22'!$AX$11:$AX$20)</f>
        <v>0</v>
      </c>
      <c r="AS126" s="174">
        <f>SUMIF('Sunday Race 2-27-22'!$B$11:$B$20,$C126,'Sunday Race 2-27-22'!$AY$11:$AY$20)</f>
        <v>0</v>
      </c>
      <c r="AT126" s="174">
        <f>SUMIF('Sunday Race 3-13-22'!$B$11:$B$25,$C126,'Sunday Race 3-13-22'!$AU$11:$AU$25)</f>
        <v>0</v>
      </c>
      <c r="AU126" s="174">
        <f>SUMIF('Sunday Race 3-13-22'!$B$11:$B$25,$C126,'Sunday Race 3-13-22'!$AV$11:$AV$25)</f>
        <v>0</v>
      </c>
      <c r="AV126" s="174">
        <f>SUMIF('Sunday Race 3-13-22'!$B$11:$B$25,$C126,'Sunday Race 3-13-22'!$AW$11:$AW$25)</f>
        <v>0</v>
      </c>
      <c r="AW126" s="174">
        <f>SUMIF('Sunday Race 3-13-22'!$B$11:$B$25,$C126,'Sunday Race 3-13-22'!$AX$11:$AX$25)</f>
        <v>0</v>
      </c>
      <c r="AX126" s="174">
        <f>SUMIF('Sunday Race 3-13-22'!$B$11:$B$25,$C126,'Sunday Race 3-13-22'!$AY$11:$AY$25)</f>
        <v>0</v>
      </c>
      <c r="AY126" s="174">
        <f>SUMIF('Saturday Race 3-19-22'!$B$11:$B$15,$C126,'Saturday Race 3-19-22'!$AU$11:$AU$15)</f>
        <v>0</v>
      </c>
      <c r="AZ126" s="174">
        <f>SUMIF('Saturday Race 3-19-22'!$B$11:$B$15,$C126,'Saturday Race 3-19-22'!$AV$11:$AV$15)</f>
        <v>0</v>
      </c>
      <c r="BA126" s="174">
        <f>SUMIF('Saturday Race 3-19-22'!$B$11:$B$15,$C126,'Saturday Race 3-19-22'!$AW$11:$AW$15)</f>
        <v>0</v>
      </c>
      <c r="BB126" s="174">
        <f>SUMIF('Saturday Race 3-19-22'!$B$11:$B$15,$C126,'Saturday Race 3-19-22'!$AX$11:$AX$15)</f>
        <v>0</v>
      </c>
      <c r="BC126" s="174">
        <f>SUMIF('Saturday Race 3-19-22'!$B$11:$B$15,$C126,'Saturday Race 3-19-22'!$AY$11:$AY$15)</f>
        <v>0</v>
      </c>
      <c r="BD126" s="174">
        <f>SUMIF('Sunday Races 4-10-22'!$B$11:$B$26,$C126,'Sunday Races 4-10-22'!$AU$11:$AU$26)</f>
        <v>0</v>
      </c>
      <c r="BE126" s="174">
        <f>SUMIF('Sunday Races 4-10-22'!$B$11:$B$26,$C126,'Sunday Races 4-10-22'!$AV$11:$AV$26)</f>
        <v>0</v>
      </c>
      <c r="BF126" s="174">
        <f>SUMIF('Sunday Races 4-10-22'!$B$11:$B$26,$C126,'Sunday Races 4-10-22'!$AW$11:$AW$26)</f>
        <v>0</v>
      </c>
      <c r="BG126" s="174">
        <f>SUMIF('Sunday Races 4-10-22'!$B$11:$B$26,$C126,'Sunday Races 4-10-22'!$AX$11:$AX$26)</f>
        <v>0</v>
      </c>
      <c r="BH126" s="174">
        <f>SUMIF('Sunday Races 4-10-22'!$B$11:$B$26,$C126,'Sunday Races 4-10-22'!$AY$11:$AY$26)</f>
        <v>0</v>
      </c>
      <c r="BI126" s="174">
        <f>SUMIF('Sunday Races 5-1-22'!$B$11:$B$28,$C126,'Sunday Races 5-1-22'!$AU$11:$AU$28)</f>
        <v>0</v>
      </c>
      <c r="BJ126" s="174">
        <f>SUMIF('Sunday Races 5-1-22'!$B$11:$B$28,$C126,'Sunday Races 5-1-22'!$AV$11:$AV$28)</f>
        <v>0</v>
      </c>
      <c r="BK126" s="174">
        <f>SUMIF('Sunday Races 5-1-22'!$B$11:$B$28,$C126,'Sunday Races 5-1-22'!$AW$11:$AW$28)</f>
        <v>0</v>
      </c>
      <c r="BL126" s="174">
        <f>SUMIF('Sunday Races 5-1-22'!$B$11:$B$28,$C126,'Sunday Races 5-1-22'!$AX$11:$AX$28)</f>
        <v>0</v>
      </c>
      <c r="BM126" s="174">
        <f>SUMIF('Sunday Races 5-1-22'!$B$11:$B$28,$C126,'Sunday Races 5-1-22'!$AY$11:$AY$28)</f>
        <v>0</v>
      </c>
      <c r="BN126" s="174">
        <f>SUMIF('Sunday Races 6-5-22'!$B$11:$B$28,$C126,'Sunday Races 6-5-22'!$AU$11:$AU$28)</f>
        <v>0</v>
      </c>
      <c r="BO126" s="174">
        <f>SUMIF('Sunday Races 6-5-22'!$B$11:$B$28,$C126,'Sunday Races 6-5-22'!$AV$11:$AV$28)</f>
        <v>0</v>
      </c>
      <c r="BP126" s="174">
        <f>SUMIF('Sunday Races 6-5-22'!$B$11:$B$28,$C126,'Sunday Races 6-5-22'!$AW$11:$AW$28)</f>
        <v>0</v>
      </c>
      <c r="BQ126" s="174">
        <f>SUMIF('Sunday Races 6-5-22'!$B$11:$B$28,$C126,'Sunday Races 6-5-22'!$AX$11:$AX$28)</f>
        <v>0</v>
      </c>
      <c r="BR126" s="174">
        <f>SUMIF('Sunday Races 6-5-22'!$B$11:$B$28,$C126,'Sunday Races 6-5-22'!$AY$11:$AY$28)</f>
        <v>0</v>
      </c>
      <c r="BS126" s="174">
        <f>SUMIF('Sunday Races 6-12-22'!$B$11:$B$24,$C126,'Sunday Races 6-12-22'!$AU$11:$AU$24)</f>
        <v>0</v>
      </c>
      <c r="BT126" s="174">
        <f>SUMIF('Sunday Races 6-12-22'!$B$11:$B$24,$C126,'Sunday Races 6-12-22'!$AV$11:$AV$24)</f>
        <v>0</v>
      </c>
      <c r="BU126" s="174">
        <f>SUMIF('Sunday Races 6-12-22'!$B$11:$B$24,$C126,'Sunday Races 6-12-22'!$AW$11:$AW$24)</f>
        <v>0</v>
      </c>
      <c r="BV126" s="174">
        <f>SUMIF('Sunday Races 6-12-22'!$B$11:$B$24,$C126,'Sunday Races 6-12-22'!$AX$11:$AX$24)</f>
        <v>0</v>
      </c>
      <c r="BW126" s="174">
        <f>SUMIF('Sunday Races 6-12-22'!$B$11:$B$24,$C126,'Sunday Races 6-12-22'!$AY$11:$AY$24)</f>
        <v>0</v>
      </c>
      <c r="BX126" s="174">
        <f>SUMIF('Saturday Races 6-18-22'!$B$11:$B$24,$C126,'Saturday Races 6-18-22'!$AU$11:$AU$24)</f>
        <v>0</v>
      </c>
      <c r="BY126" s="174">
        <f>SUMIF('Saturday Races 6-18-22'!$B$11:$B$24,$C126,'Saturday Races 6-18-22'!$AV$11:$AV$24)</f>
        <v>0</v>
      </c>
      <c r="BZ126" s="174">
        <f>SUMIF('Saturday Races 6-18-22'!$B$11:$B$24,$C126,'Saturday Races 6-18-22'!$AW$11:$AW$24)</f>
        <v>0</v>
      </c>
      <c r="CA126" s="174">
        <f>SUMIF('Saturday Races 6-18-22'!$B$11:$B$24,$C126,'Saturday Races 6-18-22'!$AX$11:$AX$24)</f>
        <v>0</v>
      </c>
      <c r="CB126" s="174">
        <f>SUMIF('Saturday Races 6-18-22'!$B$11:$B$24,$C126,'Saturday Races 6-18-22'!$AY$11:$AY$24)</f>
        <v>0</v>
      </c>
      <c r="CC126" s="174">
        <f>SUMIF('Sunday Races 7-3-22'!$B$11:$B$26,$C126,'Sunday Races 7-3-22'!$AU$11:$AU$26)</f>
        <v>0</v>
      </c>
      <c r="CD126" s="174">
        <f>SUMIF('Sunday Races 7-3-22'!$B$11:$B$26,$C126,'Sunday Races 7-3-22'!$AV$11:$AV$26)</f>
        <v>0</v>
      </c>
      <c r="CE126" s="174">
        <f>SUMIF('Sunday Races 7-3-22'!$B$11:$B$26,$C126,'Sunday Races 7-3-22'!$AW$11:$AW$26)</f>
        <v>0</v>
      </c>
      <c r="CF126" s="174">
        <f>SUMIF('Sunday Races 7-3-22'!$B$11:$B$26,$C126,'Sunday Races 7-3-22'!$AX$11:$AX$26)</f>
        <v>0</v>
      </c>
      <c r="CG126" s="174">
        <f>SUMIF('Sunday Races 7-3-22'!$B$11:$B$26,$C126,'Sunday Races 7-3-22'!$AY$11:$AY$26)</f>
        <v>0</v>
      </c>
      <c r="CH126" s="174">
        <f>SUMIF('Sunday Races 7-31-22'!$B$11:$B$26,$C126,'Sunday Races 7-31-22'!$AU$11:$AU$26)</f>
        <v>0</v>
      </c>
      <c r="CI126" s="174">
        <f>SUMIF('Sunday Races 7-31-22'!$B$11:$B$26,$C126,'Sunday Races 7-31-22'!$AV$11:$AV$26)</f>
        <v>0</v>
      </c>
      <c r="CJ126" s="174">
        <f>SUMIF('Sunday Races 7-31-22'!$B$11:$B$26,$C126,'Sunday Races 7-31-22'!$AW$11:$AW$26)</f>
        <v>0</v>
      </c>
      <c r="CK126" s="174">
        <f>SUMIF('Sunday Races 7-31-22'!$B$11:$B$26,$C126,'Sunday Races 7-31-22'!$AX$11:$AX$26)</f>
        <v>0</v>
      </c>
      <c r="CL126" s="174">
        <f>SUMIF('Sunday Races 7-31-22'!$B$11:$B$26,$C126,'Sunday Races 7-31-22'!$AY$11:$AY$26)</f>
        <v>0</v>
      </c>
      <c r="CM126" s="174">
        <f>SUMIF('Sunday Races 8-14-22'!$B$11:$B$26,$C126,'Sunday Races 8-14-22'!$AU$11:$AU$26)</f>
        <v>0</v>
      </c>
      <c r="CN126" s="174">
        <f>SUMIF('Sunday Races 8-14-22'!$B$11:$B$26,$C126,'Sunday Races 8-14-22'!$AV$11:$AV$26)</f>
        <v>0</v>
      </c>
      <c r="CO126" s="174">
        <f>SUMIF('Sunday Races 8-14-22'!$B$11:$B$26,$C126,'Sunday Races 8-14-22'!$AW$11:$AW$26)</f>
        <v>0</v>
      </c>
      <c r="CP126" s="174">
        <f>SUMIF('Sunday Races 8-14-22'!$B$11:$B$26,$C126,'Sunday Races 8-14-22'!$AX$11:$AX$26)</f>
        <v>0</v>
      </c>
      <c r="CQ126" s="174">
        <f>SUMIF('Sunday Races 8-14-22'!$B$11:$B$26,$C126,'Sunday Races 8-14-22'!$AY$11:$AY$26)</f>
        <v>0</v>
      </c>
      <c r="CR126" s="174">
        <f>SUMIF('Saturday Races 8-20-22'!$B$11:$B$26,$C126,'Saturday Races 8-20-22'!$AU$11:$AU$26)</f>
        <v>0</v>
      </c>
      <c r="CS126" s="174">
        <f>SUMIF('Saturday Races 8-20-22'!$B$11:$B$26,$C126,'Saturday Races 8-20-22'!$AV$11:$AV$26)</f>
        <v>0</v>
      </c>
      <c r="CT126" s="174">
        <f>SUMIF('Saturday Races 8-20-22'!$B$11:$B$26,$C126,'Saturday Races 8-20-22'!$AW$11:$AW$26)</f>
        <v>0</v>
      </c>
      <c r="CU126" s="174">
        <f>SUMIF('Saturday Races 8-20-22'!$B$11:$B$26,$C126,'Saturday Races 8-20-22'!$AX$11:$AX$26)</f>
        <v>0</v>
      </c>
      <c r="CV126" s="174">
        <f>SUMIF('Saturday Races 8-20-22'!$B$11:$B$26,$C126,'Saturday Races 8-20-22'!$AY$11:$AY$26)</f>
        <v>0</v>
      </c>
      <c r="CW126" s="174">
        <f>SUMIF('Sunday Races 9-11-22'!$B$11:$B$20,$C126,'Sunday Races 9-11-22'!$AU$11:$AU$20)</f>
        <v>0</v>
      </c>
      <c r="CX126" s="174">
        <f>SUMIF('Sunday Races 9-11-22'!$B$11:$B$20,$C126,'Sunday Races 9-11-22'!$AV$11:$AV$20)</f>
        <v>0</v>
      </c>
      <c r="CY126" s="174">
        <f>SUMIF('Sunday Races 9-11-22'!$B$11:$B$20,$C126,'Sunday Races 9-11-22'!$AW$11:$AW$20)</f>
        <v>0</v>
      </c>
      <c r="CZ126" s="174">
        <f>SUMIF('Sunday Races 9-11-22'!$B$11:$B$20,$C126,'Sunday Races 9-11-22'!$AX$11:$AX$20)</f>
        <v>0</v>
      </c>
      <c r="DA126" s="174">
        <f>SUMIF('Sunday Races 9-11-22'!$B$11:$B$20,$C126,'Sunday Races 9-11-22'!$AY$11:$AY$20)</f>
        <v>0</v>
      </c>
      <c r="DB126" s="174">
        <f>SUMIF('Sunday Races 10-9-22'!$B$11:$B$21,$C126,'Sunday Races 10-9-22'!$AU$11:$AU$21)</f>
        <v>0</v>
      </c>
      <c r="DC126" s="174">
        <f>SUMIF('Sunday Races 10-9-22'!$B$11:$B$21,$C126,'Sunday Races 10-9-22'!$AV$11:$AV$21)</f>
        <v>0</v>
      </c>
      <c r="DD126" s="174">
        <f>SUMIF('Sunday Races 10-9-22'!$B$11:$B$21,$C126,'Sunday Races 10-9-22'!$AW$11:$AW$21)</f>
        <v>0</v>
      </c>
      <c r="DE126" s="174">
        <f>SUMIF('Sunday Races 10-9-22'!$B$11:$B$21,$C126,'Sunday Races 10-9-22'!$AX$11:$AX$21)</f>
        <v>0</v>
      </c>
      <c r="DF126" s="174">
        <f>SUMIF('Sunday Races 10-9-22'!$B$11:$B$21,$C126,'Sunday Races 10-9-22'!$AY$11:$AY$21)</f>
        <v>0</v>
      </c>
      <c r="DG126" s="174">
        <f>SUMIF('Sunday Races 10-23-22'!$B$11:$B$22,$C126,'Sunday Races 10-23-22'!$AU$11:$AU$22)</f>
        <v>0</v>
      </c>
      <c r="DH126" s="174">
        <f>SUMIF('Sunday Races 10-23-22'!$B$11:$B$22,$C126,'Sunday Races 10-23-22'!$AV$11:$AV$22)</f>
        <v>0</v>
      </c>
      <c r="DI126" s="174">
        <f>SUMIF('Sunday Races 10-23-22'!$B$11:$B$22,$C126,'Sunday Races 10-23-22'!$AW$11:$AW$22)</f>
        <v>0</v>
      </c>
      <c r="DJ126" s="174">
        <f>SUMIF('Sunday Races 10-23-22'!$B$11:$B$22,$C126,'Sunday Races 10-23-22'!$AX$11:$AX$22)</f>
        <v>0</v>
      </c>
      <c r="DK126" s="174">
        <f>SUMIF('Sunday Races 10-23-22'!$B$11:$B$22,$C126,'Sunday Races 10-23-22'!$AY$11:$AY$22)</f>
        <v>0</v>
      </c>
      <c r="DL126" s="175"/>
      <c r="DM126" s="176"/>
      <c r="DN126" s="177">
        <f t="shared" si="114"/>
        <v>0</v>
      </c>
      <c r="DO126" s="177">
        <f t="shared" si="114"/>
        <v>0</v>
      </c>
      <c r="DP126" s="177">
        <f t="shared" si="114"/>
        <v>0</v>
      </c>
      <c r="DQ126" s="177">
        <f t="shared" si="114"/>
        <v>0</v>
      </c>
      <c r="DR126" s="177">
        <f t="shared" si="114"/>
        <v>0</v>
      </c>
      <c r="DS126" s="177">
        <f t="shared" si="114"/>
        <v>0</v>
      </c>
      <c r="DT126" s="177">
        <f t="shared" si="114"/>
        <v>0</v>
      </c>
      <c r="DU126" s="177">
        <f t="shared" si="114"/>
        <v>0</v>
      </c>
      <c r="DV126" s="177">
        <f t="shared" si="114"/>
        <v>0</v>
      </c>
      <c r="DW126" s="177">
        <f t="shared" si="114"/>
        <v>0</v>
      </c>
      <c r="DX126" s="177">
        <f t="shared" si="115"/>
        <v>0</v>
      </c>
      <c r="DY126" s="177">
        <f t="shared" si="115"/>
        <v>0</v>
      </c>
      <c r="DZ126" s="177">
        <f t="shared" si="115"/>
        <v>0</v>
      </c>
      <c r="EA126" s="177">
        <f t="shared" si="115"/>
        <v>0</v>
      </c>
      <c r="EB126" s="177">
        <f t="shared" si="115"/>
        <v>0</v>
      </c>
      <c r="EC126" s="177">
        <f t="shared" si="115"/>
        <v>0</v>
      </c>
      <c r="ED126" s="177">
        <f t="shared" si="115"/>
        <v>0</v>
      </c>
      <c r="EE126" s="177">
        <f t="shared" si="115"/>
        <v>0</v>
      </c>
      <c r="EF126" s="177">
        <f t="shared" si="115"/>
        <v>0</v>
      </c>
      <c r="EG126" s="177">
        <f t="shared" si="115"/>
        <v>0</v>
      </c>
      <c r="EH126" s="177">
        <f t="shared" si="116"/>
        <v>0</v>
      </c>
      <c r="EI126" s="177">
        <f t="shared" si="116"/>
        <v>0</v>
      </c>
      <c r="EJ126" s="177">
        <f t="shared" si="116"/>
        <v>0</v>
      </c>
      <c r="EK126" s="177">
        <f t="shared" si="116"/>
        <v>0</v>
      </c>
      <c r="EL126" s="177">
        <f t="shared" si="116"/>
        <v>0</v>
      </c>
      <c r="EM126" s="177">
        <f t="shared" si="116"/>
        <v>0</v>
      </c>
      <c r="EN126" s="177">
        <f t="shared" si="116"/>
        <v>0</v>
      </c>
      <c r="EO126" s="177">
        <f t="shared" si="116"/>
        <v>0</v>
      </c>
      <c r="EP126" s="177">
        <f t="shared" si="116"/>
        <v>0</v>
      </c>
      <c r="EQ126" s="177">
        <f t="shared" si="116"/>
        <v>0</v>
      </c>
      <c r="ER126" s="177">
        <f t="shared" si="117"/>
        <v>0</v>
      </c>
      <c r="ES126" s="177">
        <f t="shared" si="117"/>
        <v>0</v>
      </c>
      <c r="ET126" s="177">
        <f t="shared" si="117"/>
        <v>0</v>
      </c>
      <c r="EU126" s="177">
        <f t="shared" si="117"/>
        <v>0</v>
      </c>
      <c r="EV126" s="177">
        <f t="shared" si="117"/>
        <v>0</v>
      </c>
      <c r="EW126" s="177">
        <f t="shared" si="117"/>
        <v>0</v>
      </c>
      <c r="EX126" s="177">
        <f t="shared" si="117"/>
        <v>0</v>
      </c>
      <c r="EY126" s="177">
        <f t="shared" si="117"/>
        <v>0</v>
      </c>
      <c r="EZ126" s="177">
        <f t="shared" si="117"/>
        <v>0</v>
      </c>
      <c r="FA126" s="177">
        <f t="shared" si="117"/>
        <v>0</v>
      </c>
      <c r="FB126" s="177">
        <f t="shared" si="118"/>
        <v>0</v>
      </c>
      <c r="FC126" s="177">
        <f t="shared" si="118"/>
        <v>0</v>
      </c>
      <c r="FD126" s="177">
        <f t="shared" si="118"/>
        <v>0</v>
      </c>
      <c r="FE126" s="177">
        <f t="shared" si="118"/>
        <v>0</v>
      </c>
      <c r="FF126" s="177">
        <f t="shared" si="118"/>
        <v>0</v>
      </c>
      <c r="FG126" s="177">
        <f t="shared" si="118"/>
        <v>0</v>
      </c>
      <c r="FH126" s="177">
        <f t="shared" si="118"/>
        <v>0</v>
      </c>
      <c r="FI126" s="177">
        <f t="shared" si="118"/>
        <v>0</v>
      </c>
      <c r="FJ126" s="177">
        <f t="shared" si="118"/>
        <v>0</v>
      </c>
      <c r="FK126" s="177">
        <f t="shared" si="118"/>
        <v>0</v>
      </c>
      <c r="FL126" s="177">
        <f t="shared" si="119"/>
        <v>0</v>
      </c>
      <c r="FM126" s="177">
        <f t="shared" si="119"/>
        <v>0</v>
      </c>
      <c r="FN126" s="177">
        <f t="shared" si="119"/>
        <v>0</v>
      </c>
      <c r="FO126" s="177">
        <f t="shared" si="119"/>
        <v>0</v>
      </c>
      <c r="FP126" s="177">
        <f t="shared" si="119"/>
        <v>0</v>
      </c>
      <c r="FQ126" s="177">
        <f t="shared" si="119"/>
        <v>0</v>
      </c>
      <c r="FR126" s="177">
        <f t="shared" si="119"/>
        <v>0</v>
      </c>
      <c r="FS126" s="177">
        <f t="shared" si="119"/>
        <v>0</v>
      </c>
      <c r="FT126" s="177">
        <f t="shared" si="119"/>
        <v>0</v>
      </c>
      <c r="FU126" s="177">
        <f t="shared" si="119"/>
        <v>0</v>
      </c>
      <c r="FV126" s="177">
        <f t="shared" si="119"/>
        <v>0</v>
      </c>
      <c r="FW126" s="177">
        <f t="shared" si="119"/>
        <v>0</v>
      </c>
      <c r="FX126" s="177">
        <f t="shared" si="119"/>
        <v>0</v>
      </c>
      <c r="FY126" s="177">
        <f t="shared" si="119"/>
        <v>0</v>
      </c>
      <c r="FZ126" s="177">
        <f t="shared" si="119"/>
        <v>0</v>
      </c>
      <c r="GA126" s="177"/>
      <c r="GB126" s="229">
        <f t="shared" si="106"/>
        <v>0</v>
      </c>
      <c r="GC126" s="229">
        <f t="shared" si="107"/>
        <v>0</v>
      </c>
      <c r="GD126" s="174">
        <f>SUMIF('One Day 12-04-21 Scots'!$B$11:$B$24,$C126,'One Day 12-04-21 Scots'!$AU$11:$AU$24)</f>
        <v>0</v>
      </c>
      <c r="GE126" s="174">
        <f>SUMIF('One Day 12-04-21 Scots'!$B$11:$B$24,$C126,'One Day 12-04-21 Scots'!$AV$11:$AV$24)</f>
        <v>0</v>
      </c>
      <c r="GF126" s="174">
        <f>SUMIF('One Day 12-04-21 Scots'!$B$11:$B$24,$C126,'One Day 12-04-21 Scots'!$AW$11:$AW$24)</f>
        <v>0</v>
      </c>
      <c r="GG126" s="174">
        <f>SUMIF('One Day 12-04-21 Scots'!$B$11:$B$24,$C126,'One Day 12-04-21 Scots'!$AX$11:$AX$24)</f>
        <v>0</v>
      </c>
      <c r="GH126" s="174">
        <f>SUMIF('One Day 12-04-21 Scots'!$B$11:$B$24,$C126,'One Day 12-04-21 Scots'!$AY$11:$AY$24)</f>
        <v>0</v>
      </c>
      <c r="GI126" s="174">
        <f>SUMIF('One Day 12-04-21 Thistles'!$B$11:$B$25,$C126,'One Day 12-04-21 Thistles'!$AU$11:$AU$25)</f>
        <v>0</v>
      </c>
      <c r="GJ126" s="174">
        <f>SUMIF('One Day 12-04-21 Thistles'!$B$11:$B$25,$C126,'One Day 12-04-21 Thistles'!$AV$11:$AV$25)</f>
        <v>0</v>
      </c>
      <c r="GK126" s="174">
        <f>SUMIF('One Day 12-04-21 Thistles'!$B$11:$B$25,$C126,'One Day 12-04-21 Thistles'!$AW$11:$AW$25)</f>
        <v>0</v>
      </c>
      <c r="GL126" s="174">
        <f>SUMIF('One Day 12-04-21 Thistles'!$B$11:$B$25,$C126,'One Day 12-04-21 Thistles'!$AX$11:$AX$25)</f>
        <v>0</v>
      </c>
      <c r="GM126" s="174">
        <f>SUMIF('One Day 12-04-21 Thistles'!$B$11:$B$25,$C126,'One Day 12-04-21 Thistles'!$AY$11:$AY$25)</f>
        <v>0</v>
      </c>
      <c r="GN126" s="174">
        <f>SUMIF('Chili One Day 2-12-22 Scots'!$B$11:$B$27,$C126,'Chili One Day 2-12-22 Scots'!$AU$11:$AU$27)</f>
        <v>0</v>
      </c>
      <c r="GO126" s="174">
        <f>SUMIF('Chili One Day 2-12-22 Scots'!$B$11:$B$27,$C126,'Chili One Day 2-12-22 Scots'!$AV$11:$AV$27)</f>
        <v>0</v>
      </c>
      <c r="GP126" s="174">
        <f>SUMIF('Chili One Day 2-12-22 Scots'!$B$11:$B$27,$C126,'Chili One Day 2-12-22 Scots'!$AW$11:$AW$27)</f>
        <v>0</v>
      </c>
      <c r="GQ126" s="174">
        <f>SUMIF('Chili One Day 2-12-22 Scots'!$B$11:$B$27,$C126,'Chili One Day 2-12-22 Scots'!$AX$11:$AX$27)</f>
        <v>0</v>
      </c>
      <c r="GR126" s="174">
        <f>SUMIF('Chili One Day 2-12-22 Scots'!$B$11:$B$27,$C126,'Chili One Day 2-12-22 Scots'!$AY$11:$AY$27)</f>
        <v>0</v>
      </c>
      <c r="GS126" s="174">
        <f>SUMIF('Chili One Day 2-12-22 Thistles'!$B$11:$B$27,$C126,'Chili One Day 2-12-22 Thistles'!$AU$11:$AU$27)</f>
        <v>0</v>
      </c>
      <c r="GT126" s="174">
        <f>SUMIF('Chili One Day 2-12-22 Thistles'!$B$11:$B$27,$C126,'Chili One Day 2-12-22 Thistles'!$AV$11:$AV$27)</f>
        <v>0</v>
      </c>
      <c r="GU126" s="174">
        <f>SUMIF('Chili One Day 2-12-22 Thistles'!$B$11:$B$27,$C126,'Chili One Day 2-12-22 Thistles'!$AW$11:$AW$27)</f>
        <v>0</v>
      </c>
      <c r="GV126" s="174">
        <f>SUMIF('Chili One Day 2-12-22 Thistles'!$B$11:$B$27,$C126,'Chili One Day 2-12-22 Thistles'!$AX$11:$AX$27)</f>
        <v>0</v>
      </c>
      <c r="GW126" s="174">
        <f>SUMIF('Chili One Day 2-12-22 Thistles'!$B$11:$B$27,$C126,'Chili One Day 2-12-22 Thistles'!$AY$11:$AY$27)</f>
        <v>0</v>
      </c>
      <c r="GX126" s="174">
        <f>SUMIF('Ironman One Day 3-5-22 FS'!$B$11:$B$26,$C126,'Ironman One Day 3-5-22 FS'!$AU$11:$AU$26)</f>
        <v>0</v>
      </c>
      <c r="GY126" s="174">
        <f>SUMIF('Ironman One Day 3-5-22 FS'!$B$11:$B$26,$C126,'Ironman One Day 3-5-22 FS'!$AV$11:$AV$26)</f>
        <v>0</v>
      </c>
      <c r="GZ126" s="174">
        <f>SUMIF('Ironman One Day 3-5-22 FS'!$B$11:$B$26,$C126,'Ironman One Day 3-5-22 FS'!$AW$11:$AW$26)</f>
        <v>0</v>
      </c>
      <c r="HA126" s="174">
        <f>SUMIF('Ironman One Day 3-5-22 FS'!$B$11:$B$26,$C126,'Ironman One Day 3-5-22 FS'!$AX$11:$AX$26)</f>
        <v>0</v>
      </c>
      <c r="HB126" s="174">
        <f>SUMIF('Ironman One Day 3-5-22 FS'!$B$11:$B$26,$C126,'Ironman One Day 3-5-22 FS'!$AY$11:$AY$26)</f>
        <v>0</v>
      </c>
      <c r="HC126" s="174">
        <f>SUMIF('Ironman One Day 3-5-22 420'!$B$11:$B$26,$C126,'Ironman One Day 3-5-22 420'!$AU$11:$AU$26)</f>
        <v>0</v>
      </c>
      <c r="HD126" s="174">
        <f>SUMIF('Ironman One Day 3-5-22 420'!$B$11:$B$26,$C126,'Ironman One Day 3-5-22 420'!$AV$11:$AV$26)</f>
        <v>0</v>
      </c>
      <c r="HE126" s="174">
        <f>SUMIF('Ironman One Day 3-5-22 420'!$B$11:$B$26,$C126,'Ironman One Day 3-5-22 420'!$AW$11:$AW$26)</f>
        <v>0</v>
      </c>
      <c r="HF126" s="174">
        <f>SUMIF('Ironman One Day 3-5-22 420'!$B$11:$B$26,$C126,'Ironman One Day 3-5-22 420'!$AX$11:$AX$26)</f>
        <v>0</v>
      </c>
      <c r="HG126" s="174">
        <f>SUMIF('Ironman One Day 3-5-22 420'!$B$11:$B$26,$C126,'Ironman One Day 3-5-22 420'!$AY$11:$AY$26)</f>
        <v>0</v>
      </c>
      <c r="HH126" s="174">
        <f>SUMIF('Easter One Day 4-16-22 FS'!$B$11:$B$25,$C126,'Easter One Day 4-16-22 FS'!$AU$11:$AU$25)</f>
        <v>0</v>
      </c>
      <c r="HI126" s="174">
        <f>SUMIF('Easter One Day 4-16-22 FS'!$B$11:$B$25,$C126,'Easter One Day 4-16-22 FS'!$AV$11:$AV$25)</f>
        <v>0</v>
      </c>
      <c r="HJ126" s="174">
        <f>SUMIF('Easter One Day 4-16-22 FS'!$B$11:$B$25,$C126,'Easter One Day 4-16-22 FS'!$AW$11:$AW$25)</f>
        <v>0</v>
      </c>
      <c r="HK126" s="174">
        <f>SUMIF('Easter One Day 4-16-22 FS'!$B$11:$B$25,$C126,'Easter One Day 4-16-22 FS'!$AX$11:$AX$25)</f>
        <v>0</v>
      </c>
      <c r="HL126" s="174">
        <f>SUMIF('Easter One Day 4-16-22 FS'!$B$11:$B$25,$C126,'Easter One Day 4-16-22 FS'!$AY$11:$AY$25)</f>
        <v>0</v>
      </c>
      <c r="HM126" s="174">
        <f>SUMIF('Easter One Day 4-16-22 TH'!$B$11:$B$25,$C126,'Easter One Day 4-16-22 TH'!$AU$11:$AU$25)</f>
        <v>0</v>
      </c>
      <c r="HN126" s="174">
        <f>SUMIF('Easter One Day 4-16-22 TH'!$B$11:$B$25,$C126,'Easter One Day 4-16-22 TH'!$AV$11:$AV$25)</f>
        <v>0</v>
      </c>
      <c r="HO126" s="174">
        <f>SUMIF('Easter One Day 4-16-22 TH'!$B$11:$B$25,$C126,'Easter One Day 4-16-22 TH'!$AW$11:$AW$25)</f>
        <v>0</v>
      </c>
      <c r="HP126" s="174">
        <f>SUMIF('Easter One Day 4-16-22 TH'!$B$11:$B$25,$C126,'Easter One Day 4-16-22 TH'!$AX$11:$AX$25)</f>
        <v>0</v>
      </c>
      <c r="HQ126" s="174">
        <f>SUMIF('Easter One Day 4-16-22 TH'!$B$11:$B$25,$C126,'Easter One Day 4-16-22 TH'!$AY$11:$AY$25)</f>
        <v>0</v>
      </c>
      <c r="HR126" s="174">
        <f>SUMIF('Long Distance Race 5-7-22'!$B$11:$B$25,$C126,'Long Distance Race 5-7-22'!$AU$11:$AU$25)</f>
        <v>0</v>
      </c>
      <c r="HS126" s="174">
        <f>SUMIF('Long Distance Race 5-7-22'!$B$11:$B$18,$C126,'Long Distance Race 5-7-22'!$AV$11:$AV$18)</f>
        <v>0</v>
      </c>
      <c r="HT126" s="174">
        <f>SUMIF('Long Distance Race 5-7-22'!$B$11:$B$18,$C126,'Long Distance Race 5-7-22'!$AW$11:$AW$18)</f>
        <v>0</v>
      </c>
      <c r="HU126" s="174">
        <f>SUMIF('Long Distance Race 5-7-22'!$B$11:$B$18,$C126,'Long Distance Race 5-7-22'!$AX$11:$AX$18)</f>
        <v>0</v>
      </c>
      <c r="HV126" s="174">
        <f>SUMIF('Long Distance Race 5-7-22'!$B$11:$B$18,$C126,'Long Distance Race 5-7-22'!$AY$11:$AY$18)</f>
        <v>0</v>
      </c>
      <c r="HW126" s="174">
        <f>SUMIF('Memorial Day Regatta 5-28-22 Op'!$B$11:$B$25,$C126,'Memorial Day Regatta 5-28-22 Op'!$AU$11:$AU$25)</f>
        <v>0</v>
      </c>
      <c r="HX126" s="174">
        <f>SUMIF('Memorial Day Regatta 5-28-22 Op'!$B$11:$B$18,$C126,'Memorial Day Regatta 5-28-22 Op'!$AV$11:$AV$18)</f>
        <v>0</v>
      </c>
      <c r="HY126" s="174">
        <f>SUMIF('Memorial Day Regatta 5-28-22 Op'!$B$11:$B$18,$C126,'Memorial Day Regatta 5-28-22 Op'!$AW$11:$AW$18)</f>
        <v>0</v>
      </c>
      <c r="HZ126" s="174">
        <f>SUMIF('Memorial Day Regatta 5-28-22 Op'!$B$11:$B$18,$C126,'Memorial Day Regatta 5-28-22 Op'!$AX$11:$AX$18)</f>
        <v>0</v>
      </c>
      <c r="IA126" s="174">
        <f>SUMIF('Memorial Day Regatta 5-28-22 Op'!$B$11:$B$18,$C126,'Memorial Day Regatta 5-28-22 Op'!$AY$11:$AY$18)</f>
        <v>0</v>
      </c>
      <c r="IB126" s="174">
        <f>SUMIF('Caldwell Cup 6-25-22 TH'!$B$11:$B$25,$C126,'Caldwell Cup 6-25-22 TH'!$AU$11:$AU$25)</f>
        <v>0</v>
      </c>
      <c r="IC126" s="174">
        <f>SUMIF('Caldwell Cup 6-25-22 TH'!$B$11:$B$25,$C126,'Caldwell Cup 6-25-22 TH'!$AV$11:$AV$25)</f>
        <v>0</v>
      </c>
      <c r="ID126" s="174">
        <f>SUMIF('Caldwell Cup 6-25-22 TH'!$B$11:$B$25,$C126,'Caldwell Cup 6-25-22 TH'!$AW$11:$AW$25)</f>
        <v>0</v>
      </c>
      <c r="IE126" s="174">
        <f>SUMIF('Caldwell Cup 6-25-22 TH'!$B$11:$B$25,$C126,'Caldwell Cup 6-25-22 TH'!$AX$11:$AX$25)</f>
        <v>0</v>
      </c>
      <c r="IF126" s="174">
        <f>SUMIF('Caldwell Cup 6-25-22 TH'!$B$11:$B$25,$C126,'Caldwell Cup 6-25-22 TH'!$AY$11:$AY$25)</f>
        <v>0</v>
      </c>
      <c r="IG126" s="174">
        <f>SUMIF('Caldwell Cup 6-25-22 FS'!$B$11:$B$21,$C126,'Caldwell Cup 6-25-22 FS'!$AU$11:$AU$21)</f>
        <v>0</v>
      </c>
      <c r="IH126" s="174">
        <f>SUMIF('Caldwell Cup 6-25-22 FS'!$B$11:$B$21,$C126,'Caldwell Cup 6-25-22 FS'!$AV$11:$AV$21)</f>
        <v>0</v>
      </c>
      <c r="II126" s="174">
        <f>SUMIF('Caldwell Cup 6-25-22 FS'!$B$11:$B$21,$C126,'Caldwell Cup 6-25-22 FS'!$AW$11:$AW$21)</f>
        <v>0</v>
      </c>
      <c r="IJ126" s="174">
        <f>SUMIF('Caldwell Cup 6-25-22 FS'!$B$11:$B$21,$C126,'Caldwell Cup 6-25-22 FS'!$AX$11:$AX$21)</f>
        <v>0</v>
      </c>
      <c r="IK126" s="174">
        <f>SUMIF('Caldwell Cup 6-25-22 FS'!$B$11:$B$21,$C126,'Caldwell Cup 6-25-22 FS'!$AY$11:$AY$21)</f>
        <v>0</v>
      </c>
      <c r="IL126" s="174">
        <f>SUMIF('Caldwell Cup 6-25-22 Lasers'!$B$11:$B$23,$C126,'Caldwell Cup 6-25-22 Lasers'!$AU$11:$AU$23)</f>
        <v>0</v>
      </c>
      <c r="IM126" s="174">
        <f>SUMIF('Caldwell Cup 6-25-22 Lasers'!$B$11:$B$23,$C126,'Caldwell Cup 6-25-22 Lasers'!$AV$11:$AV$23)</f>
        <v>0</v>
      </c>
      <c r="IN126" s="174">
        <f>SUMIF('Caldwell Cup 6-25-22 Lasers'!$B$11:$B$23,$C126,'Caldwell Cup 6-25-22 Lasers'!$AW$11:$AW$23)</f>
        <v>0</v>
      </c>
      <c r="IO126" s="174">
        <f>SUMIF('Caldwell Cup 6-25-22 Lasers'!$B$11:$B$23,$C126,'Caldwell Cup 6-25-22 Lasers'!$AX$11:$AX$23)</f>
        <v>0</v>
      </c>
      <c r="IP126" s="174">
        <f>SUMIF('Caldwell Cup 6-25-22 Lasers'!$B$11:$B$23,$C126,'Caldwell Cup 6-25-22 Lasers'!$AY$11:$AY$23)</f>
        <v>0</v>
      </c>
      <c r="IQ126" s="174">
        <f>SUMIF('Labor Day Regatta 9-3-22 FS'!$B$11:$B$30,$C126,'Labor Day Regatta 9-3-22 FS'!$AU$11:$AU$30)</f>
        <v>0</v>
      </c>
      <c r="IR126" s="174">
        <f>SUMIF('Labor Day Regatta 9-3-22 FS'!$B$11:$B$30,$C126,'Labor Day Regatta 9-3-22 FS'!$AV$11:$AV$30)</f>
        <v>0</v>
      </c>
      <c r="IS126" s="174">
        <f>SUMIF('Labor Day Regatta 9-3-22 FS'!$B$11:$B$30,$C126,'Labor Day Regatta 9-3-22 FS'!$AW$11:$AW$30)</f>
        <v>0</v>
      </c>
      <c r="IT126" s="174">
        <f>SUMIF('Labor Day Regatta 9-3-22 FS'!$B$11:$B$30,$C126,'Labor Day Regatta 9-3-22 FS'!$AX$11:$AX$30)</f>
        <v>0</v>
      </c>
      <c r="IU126" s="174">
        <f>SUMIF('Labor Day Regatta 9-3-22 FS'!$B$11:$B$30,$C126,'Labor Day Regatta 9-3-22 FS'!$AY$11:$AY$30)</f>
        <v>0</v>
      </c>
      <c r="IV126" s="174">
        <f>SUMIF('2022-09-17 Leukemia Cup FS'!$B$11:$B$26,$C126,'2022-09-17 Leukemia Cup FS'!$AU$11:$AU$26)</f>
        <v>0</v>
      </c>
      <c r="IW126" s="174">
        <f>SUMIF('2022-09-17 Leukemia Cup FS'!$B$11:$B$26,$C126,'2022-09-17 Leukemia Cup FS'!$AV$11:$AV$26)</f>
        <v>0</v>
      </c>
      <c r="IX126" s="174">
        <f>SUMIF('2022-09-17 Leukemia Cup FS'!$B$11:$B$26,$C126,'2022-09-17 Leukemia Cup FS'!$AW$11:$AW$26)</f>
        <v>0</v>
      </c>
      <c r="IY126" s="174">
        <f>SUMIF('2022-09-17 Leukemia Cup FS'!$B$11:$B$26,$C126,'2022-09-17 Leukemia Cup FS'!$AX$11:$AX$26)</f>
        <v>0</v>
      </c>
      <c r="IZ126" s="174">
        <f>SUMIF('2022-09-17 Leukemia Cup FS'!$B$11:$B$26,$C126,'2022-09-17 Leukemia Cup FS'!$AY$11:$AY$26)</f>
        <v>0</v>
      </c>
      <c r="JA126" s="174">
        <f>SUMIF('2022-09-17 Leukemia Cup TH'!$B$11:$B$28,$C126,'2022-09-17 Leukemia Cup TH'!$AU$11:$AU$28)</f>
        <v>0</v>
      </c>
      <c r="JB126" s="174">
        <f>SUMIF('2022-09-17 Leukemia Cup TH'!$B$11:$B$28,$C126,'2022-09-17 Leukemia Cup TH'!$AV$11:$AV$28)</f>
        <v>0</v>
      </c>
      <c r="JC126" s="174">
        <f>SUMIF('2022-09-17 Leukemia Cup TH'!$B$11:$B$28,$C126,'2022-09-17 Leukemia Cup TH'!$AW$11:$AW$28)</f>
        <v>0</v>
      </c>
      <c r="JD126" s="174">
        <f>SUMIF('2022-09-17 Leukemia Cup TH'!$B$11:$B$28,$C126,'2022-09-17 Leukemia Cup TH'!$AX$11:$AX$28)</f>
        <v>0</v>
      </c>
      <c r="JE126" s="174">
        <f>SUMIF('2022-09-17 Leukemia Cup TH'!$B$11:$B$28,$C126,'2022-09-17 Leukemia Cup TH'!$AY$11:$AY$28)</f>
        <v>0</v>
      </c>
      <c r="JF126" s="174">
        <f>SUMIF('Smith-Berry LDR 9-24-22'!$B$11:$B$30,$C126,'Smith-Berry LDR 9-24-22'!$AU$11:$AU$30)</f>
        <v>0</v>
      </c>
      <c r="JG126" s="174">
        <f>SUMIF('Smith-Berry LDR 9-24-22'!$B$11:$B$30,$C126,'Smith-Berry LDR 9-24-22'!$AV$11:$AV$30)</f>
        <v>0</v>
      </c>
      <c r="JH126" s="174">
        <f>SUMIF('Smith-Berry LDR 9-24-22'!$B$11:$B$30,$C126,'Smith-Berry LDR 9-24-22'!$AW$11:$AW$30)</f>
        <v>0</v>
      </c>
      <c r="JI126" s="174">
        <f>SUMIF('Smith-Berry LDR 9-24-22'!$B$11:$B$30,$C126,'Smith-Berry LDR 9-24-22'!$AX$11:$AX$30)</f>
        <v>0</v>
      </c>
      <c r="JJ126" s="174">
        <f>SUMIF('Smith-Berry LDR 9-24-22'!$B$11:$B$30,$C126,'Smith-Berry LDR 9-24-22'!$AY$11:$AY$30)</f>
        <v>0</v>
      </c>
      <c r="JK126" s="174">
        <f>SUMIF('Great Scot 10-1-22 Cham'!$B$11:$B$38,$C126,'Great Scot 10-1-22 Cham'!$AU$11:$AU$38)</f>
        <v>0</v>
      </c>
      <c r="JL126" s="174">
        <f>SUMIF('Great Scot 10-1-22 Cham'!$B$11:$B$38,$C126,'Great Scot 10-1-22 Cham'!$AV$11:$AV$38)</f>
        <v>0</v>
      </c>
      <c r="JM126" s="174">
        <f>SUMIF('Great Scot 10-1-22 Cham'!$B$11:$B$38,$C126,'Great Scot 10-1-22 Cham'!$AW$11:$AW$38)</f>
        <v>0</v>
      </c>
      <c r="JN126" s="174">
        <f>SUMIF('Great Scot 10-1-22 Cham'!$B$11:$B$38,$C126,'Great Scot 10-1-22 Cham'!$AX$11:$AX$38)</f>
        <v>0</v>
      </c>
      <c r="JO126" s="174">
        <f>SUMIF('Great Scot 10-1-22 Cham'!$B$11:$B$38,$C126,'Great Scot 10-1-22 Cham'!$AY$11:$AY$38)</f>
        <v>0</v>
      </c>
      <c r="JP126" s="174">
        <f>SUMIF('Great Scot 10-1-22 Chal'!$B$11:$B$28,$C126,'Great Scot 10-1-22 Chal'!$AU$11:$AU$28)</f>
        <v>0</v>
      </c>
      <c r="JQ126" s="174">
        <f>SUMIF('Great Scot 10-1-22 Chal'!$B$11:$B$28,$C126,'Great Scot 10-1-22 Chal'!$AV$11:$AV$28)</f>
        <v>0</v>
      </c>
      <c r="JR126" s="174">
        <f>SUMIF('Great Scot 10-1-22 Chal'!$B$11:$B$28,$C126,'Great Scot 10-1-22 Chal'!$AW$11:$AW$28)</f>
        <v>0</v>
      </c>
      <c r="JS126" s="174">
        <f>SUMIF('Great Scot 10-1-22 Chal'!$B$11:$B$28,$C126,'Great Scot 10-1-22 Chal'!$AX$11:$AX$28)</f>
        <v>0</v>
      </c>
      <c r="JT126" s="174">
        <f>SUMIF('Great Scot 10-1-22 Chal'!$B$11:$B$28,$C126,'Great Scot 10-1-22 Chal'!$AY$11:$AY$28)</f>
        <v>0</v>
      </c>
      <c r="JU126" s="174">
        <f>SUMIF('Great Pumpkin Regatta 10-15-22'!$B$11:$B$54,$C126,'Great Pumpkin Regatta 10-15-22'!$AU$11:$AU$54)</f>
        <v>0</v>
      </c>
      <c r="JV126" s="174">
        <f>SUMIF('Great Pumpkin Regatta 10-15-22'!$B$11:$B$54,$C126,'Great Pumpkin Regatta 10-15-22'!$AV$11:$AV$54)</f>
        <v>0</v>
      </c>
      <c r="JW126" s="174">
        <f>SUMIF('Great Pumpkin Regatta 10-15-22'!$B$11:$B$54,$C126,'Great Pumpkin Regatta 10-15-22'!$AW$11:$AW$54)</f>
        <v>0</v>
      </c>
      <c r="JX126" s="174">
        <f>SUMIF('Great Pumpkin Regatta 10-15-22'!$B$11:$B$54,$C126,'Great Pumpkin Regatta 10-15-22'!$AX$11:$AX$54)</f>
        <v>0</v>
      </c>
      <c r="JY126" s="174">
        <f>SUMIF('Great Pumpkin Regatta 10-15-22'!$B$11:$B$54,$C126,'Great Pumpkin Regatta 10-15-22'!$AY$11:$AY$54)</f>
        <v>0</v>
      </c>
      <c r="JZ126" s="174">
        <f>SUMIF('One Day Regatta 10-29-22 FS'!$B$11:$B$19,$C126,'One Day Regatta 10-29-22 FS'!$AU$11:$AU$19)</f>
        <v>0</v>
      </c>
      <c r="KA126" s="174">
        <f>SUMIF('One Day Regatta 10-29-22 FS'!$B$11:$B$19,$C126,'One Day Regatta 10-29-22 FS'!$AV$11:$AV$19)</f>
        <v>0</v>
      </c>
      <c r="KB126" s="174">
        <f>SUMIF('One Day Regatta 10-29-22 FS'!$B$11:$B$19,$C126,'One Day Regatta 10-29-22 FS'!$AW$11:$AW$19)</f>
        <v>0</v>
      </c>
      <c r="KC126" s="174">
        <f>SUMIF('One Day Regatta 10-29-22 FS'!$B$11:$B$19,$C126,'One Day Regatta 10-29-22 FS'!$AX$11:$AX$19)</f>
        <v>0</v>
      </c>
      <c r="KD126" s="174">
        <f>SUMIF('One Day Regatta 10-29-22 FS'!$B$11:$B$19,$C126,'One Day Regatta 10-29-22 FS'!$AY$11:$AY$19)</f>
        <v>0</v>
      </c>
    </row>
    <row r="127" spans="1:290" ht="15" customHeight="1" x14ac:dyDescent="0.2">
      <c r="A127" s="400" t="s">
        <v>1369</v>
      </c>
      <c r="B127" s="134">
        <f t="shared" si="69"/>
        <v>36</v>
      </c>
      <c r="C127" s="170" t="s">
        <v>217</v>
      </c>
      <c r="D127" s="171">
        <f t="shared" si="101"/>
        <v>0</v>
      </c>
      <c r="E127" s="172">
        <f t="shared" si="102"/>
        <v>0</v>
      </c>
      <c r="F127" s="171">
        <f t="shared" si="103"/>
        <v>0</v>
      </c>
      <c r="G127" s="171">
        <v>0</v>
      </c>
      <c r="H127" s="171">
        <f t="shared" si="104"/>
        <v>0</v>
      </c>
      <c r="I127" s="173">
        <f t="shared" si="105"/>
        <v>0</v>
      </c>
      <c r="J127" s="173"/>
      <c r="K127" s="174">
        <f>SUMIF('Saturday Race 11-06-21'!$B$11:$B$21,$C127,'Saturday Race 11-06-21'!$AU$11:$AU$21)</f>
        <v>0</v>
      </c>
      <c r="L127" s="174">
        <f>SUMIF('Saturday Race 11-06-21'!$B$11:$B$21,$C127,'Saturday Race 11-06-21'!$AV$11:$AV$21)</f>
        <v>0</v>
      </c>
      <c r="M127" s="174">
        <f>SUMIF('Saturday Race 11-06-21'!$B$11:$B$21,$C127,'Saturday Race 11-06-21'!$AW$11:$AW$21)</f>
        <v>0</v>
      </c>
      <c r="N127" s="174">
        <f>SUMIF('Saturday Race 11-06-21'!$B$11:$B$21,$C127,'Saturday Race 11-06-21'!$AX$11:$AX$21)</f>
        <v>0</v>
      </c>
      <c r="O127" s="174">
        <f>SUMIF('Saturday Race 11-06-21'!$B$11:$B$21,$C127,'Saturday Race 11-06-21'!$AY$11:$AY$21)</f>
        <v>0</v>
      </c>
      <c r="P127" s="174">
        <f>SUMIF('Saturday Race 11-20-21'!$B$11:$B$20,$C127,'Saturday Race 11-20-21'!$AU$11:$AU$20)</f>
        <v>0</v>
      </c>
      <c r="Q127" s="174">
        <f>SUMIF('Saturday Race 11-20-21'!$B$11:$B$20,$C127,'Saturday Race 11-20-21'!$AV$11:$AV$20)</f>
        <v>0</v>
      </c>
      <c r="R127" s="174">
        <f>SUMIF('Saturday Race 11-20-21'!$B$11:$B$20,$C127,'Saturday Race 11-20-21'!$AW$11:$AW$20)</f>
        <v>0</v>
      </c>
      <c r="S127" s="174">
        <f>SUMIF('Saturday Race 11-20-21'!$B$11:$B$20,$C127,'Saturday Race 11-20-21'!$AX$11:$AX$20)</f>
        <v>0</v>
      </c>
      <c r="T127" s="174">
        <f>SUMIF('Saturday Race 11-20-21'!$B$11:$B$20,$C127,'Saturday Race 11-20-21'!$AY$11:$AY$20)</f>
        <v>0</v>
      </c>
      <c r="U127" s="174">
        <f>SUMIF('Saturday Race 1-08-22'!$B$11:$B$20,$C127,'Saturday Race 1-08-22'!$AU$11:$AU$20)</f>
        <v>0</v>
      </c>
      <c r="V127" s="174">
        <f>SUMIF('Saturday Race 1-08-22'!$B$11:$B$20,$C127,'Saturday Race 1-08-22'!$AV$11:$AV$20)</f>
        <v>0</v>
      </c>
      <c r="W127" s="174">
        <f>SUMIF('Saturday Race 1-08-22'!$B$11:$B$20,$C127,'Saturday Race 1-08-22'!$AW$11:$AW$20)</f>
        <v>0</v>
      </c>
      <c r="X127" s="174">
        <f>SUMIF('Saturday Race 1-08-22'!$B$11:$B$20,$C127,'Saturday Race 1-08-22'!$AX$11:$AX$20)</f>
        <v>0</v>
      </c>
      <c r="Y127" s="174">
        <f>SUMIF('Saturday Race 1-08-22'!$B$11:$B$20,$C127,'Saturday Race 1-08-22'!$AY$11:$AY$20)</f>
        <v>0</v>
      </c>
      <c r="Z127" s="174">
        <f>SUMIF('Saturday Race 1-22-22'!$B$11:$B$20,$C127,'Saturday Race 1-22-22'!$AU$11:$AU$20)</f>
        <v>0</v>
      </c>
      <c r="AA127" s="174">
        <f>SUMIF('Saturday Race 1-22-22'!$B$11:$B$20,$C127,'Saturday Race 1-22-22'!$AV$11:$AV$20)</f>
        <v>0</v>
      </c>
      <c r="AB127" s="174">
        <f>SUMIF('Saturday Race 1-22-22'!$B$11:$B$20,$C127,'Saturday Race 1-22-22'!$AW$11:$AW$20)</f>
        <v>0</v>
      </c>
      <c r="AC127" s="174">
        <f>SUMIF('Saturday Race 1-22-22'!$B$11:$B$20,$C127,'Saturday Race 1-22-22'!$AX$11:$AX$20)</f>
        <v>0</v>
      </c>
      <c r="AD127" s="174">
        <f>SUMIF('Saturday Race 1-22-22'!$B$11:$B$20,$C127,'Saturday Race 1-22-22'!$AY$11:$AY$20)</f>
        <v>0</v>
      </c>
      <c r="AE127" s="174">
        <f>SUMIF('Sunday Race 2-6-22'!$B$11:$B$20,$C127,'Sunday Race 2-6-22'!$AU$11:$AU$20)</f>
        <v>0</v>
      </c>
      <c r="AF127" s="174">
        <f>SUMIF('Sunday Race 2-6-22'!$B$11:$B$20,$C127,'Sunday Race 2-6-22'!$AV$11:$AV$20)</f>
        <v>0</v>
      </c>
      <c r="AG127" s="174">
        <f>SUMIF('Sunday Race 2-6-22'!$B$11:$B$20,$C127,'Sunday Race 2-6-22'!$AW$11:$AW$20)</f>
        <v>0</v>
      </c>
      <c r="AH127" s="174">
        <f>SUMIF('Sunday Race 2-6-22'!$B$11:$B$20,$C127,'Sunday Race 2-6-22'!$AX$11:$AX$20)</f>
        <v>0</v>
      </c>
      <c r="AI127" s="174">
        <f>SUMIF('Sunday Race 2-6-22'!$B$11:$B$20,$C127,'Sunday Race 2-6-22'!$AY$11:$AY$20)</f>
        <v>0</v>
      </c>
      <c r="AJ127" s="174">
        <f>SUMIF('Sunday Race 2-20-22'!$B$11:$B$26,$C127,'Sunday Race 2-20-22'!$AU$11:$AU$26)</f>
        <v>0</v>
      </c>
      <c r="AK127" s="174">
        <f>SUMIF('Sunday Race 2-20-22'!$B$11:$B$26,$C127,'Sunday Race 2-20-22'!$AV$11:$AV$26)</f>
        <v>0</v>
      </c>
      <c r="AL127" s="174">
        <f>SUMIF('Sunday Race 2-20-22'!$B$11:$B$26,$C127,'Sunday Race 2-20-22'!$AW$11:$AW$26)</f>
        <v>0</v>
      </c>
      <c r="AM127" s="174">
        <f>SUMIF('Sunday Race 2-20-22'!$B$11:$B$26,$C127,'Sunday Race 2-20-22'!$AX$11:$AX$26)</f>
        <v>0</v>
      </c>
      <c r="AN127" s="174">
        <f>SUMIF('Sunday Race 2-20-22'!$B$11:$B$26,$C127,'Sunday Race 2-20-22'!$AY$11:$AY$26)</f>
        <v>0</v>
      </c>
      <c r="AO127" s="174">
        <f>SUMIF('Sunday Race 2-27-22'!$B$11:$B$20,$C127,'Sunday Race 2-27-22'!$AU$11:$AU$20)</f>
        <v>0</v>
      </c>
      <c r="AP127" s="174">
        <f>SUMIF('Sunday Race 2-27-22'!$B$11:$B$20,$C127,'Sunday Race 2-27-22'!$AV$11:$AV$20)</f>
        <v>0</v>
      </c>
      <c r="AQ127" s="174">
        <f>SUMIF('Sunday Race 2-27-22'!$B$11:$B$20,$C127,'Sunday Race 2-27-22'!$AW$11:$AW$20)</f>
        <v>0</v>
      </c>
      <c r="AR127" s="174">
        <f>SUMIF('Sunday Race 2-27-22'!$B$11:$B$20,$C127,'Sunday Race 2-27-22'!$AX$11:$AX$20)</f>
        <v>0</v>
      </c>
      <c r="AS127" s="174">
        <f>SUMIF('Sunday Race 2-27-22'!$B$11:$B$20,$C127,'Sunday Race 2-27-22'!$AY$11:$AY$20)</f>
        <v>0</v>
      </c>
      <c r="AT127" s="174">
        <f>SUMIF('Sunday Race 3-13-22'!$B$11:$B$25,$C127,'Sunday Race 3-13-22'!$AU$11:$AU$25)</f>
        <v>0</v>
      </c>
      <c r="AU127" s="174">
        <f>SUMIF('Sunday Race 3-13-22'!$B$11:$B$25,$C127,'Sunday Race 3-13-22'!$AV$11:$AV$25)</f>
        <v>0</v>
      </c>
      <c r="AV127" s="174">
        <f>SUMIF('Sunday Race 3-13-22'!$B$11:$B$25,$C127,'Sunday Race 3-13-22'!$AW$11:$AW$25)</f>
        <v>0</v>
      </c>
      <c r="AW127" s="174">
        <f>SUMIF('Sunday Race 3-13-22'!$B$11:$B$25,$C127,'Sunday Race 3-13-22'!$AX$11:$AX$25)</f>
        <v>0</v>
      </c>
      <c r="AX127" s="174">
        <f>SUMIF('Sunday Race 3-13-22'!$B$11:$B$25,$C127,'Sunday Race 3-13-22'!$AY$11:$AY$25)</f>
        <v>0</v>
      </c>
      <c r="AY127" s="174">
        <f>SUMIF('Saturday Race 3-19-22'!$B$11:$B$15,$C127,'Saturday Race 3-19-22'!$AU$11:$AU$15)</f>
        <v>0</v>
      </c>
      <c r="AZ127" s="174">
        <f>SUMIF('Saturday Race 3-19-22'!$B$11:$B$15,$C127,'Saturday Race 3-19-22'!$AV$11:$AV$15)</f>
        <v>0</v>
      </c>
      <c r="BA127" s="174">
        <f>SUMIF('Saturday Race 3-19-22'!$B$11:$B$15,$C127,'Saturday Race 3-19-22'!$AW$11:$AW$15)</f>
        <v>0</v>
      </c>
      <c r="BB127" s="174">
        <f>SUMIF('Saturday Race 3-19-22'!$B$11:$B$15,$C127,'Saturday Race 3-19-22'!$AX$11:$AX$15)</f>
        <v>0</v>
      </c>
      <c r="BC127" s="174">
        <f>SUMIF('Saturday Race 3-19-22'!$B$11:$B$15,$C127,'Saturday Race 3-19-22'!$AY$11:$AY$15)</f>
        <v>0</v>
      </c>
      <c r="BD127" s="174">
        <f>SUMIF('Sunday Races 4-10-22'!$B$11:$B$26,$C127,'Sunday Races 4-10-22'!$AU$11:$AU$26)</f>
        <v>0</v>
      </c>
      <c r="BE127" s="174">
        <f>SUMIF('Sunday Races 4-10-22'!$B$11:$B$26,$C127,'Sunday Races 4-10-22'!$AV$11:$AV$26)</f>
        <v>0</v>
      </c>
      <c r="BF127" s="174">
        <f>SUMIF('Sunday Races 4-10-22'!$B$11:$B$26,$C127,'Sunday Races 4-10-22'!$AW$11:$AW$26)</f>
        <v>0</v>
      </c>
      <c r="BG127" s="174">
        <f>SUMIF('Sunday Races 4-10-22'!$B$11:$B$26,$C127,'Sunday Races 4-10-22'!$AX$11:$AX$26)</f>
        <v>0</v>
      </c>
      <c r="BH127" s="174">
        <f>SUMIF('Sunday Races 4-10-22'!$B$11:$B$26,$C127,'Sunday Races 4-10-22'!$AY$11:$AY$26)</f>
        <v>0</v>
      </c>
      <c r="BI127" s="174">
        <f>SUMIF('Sunday Races 5-1-22'!$B$11:$B$28,$C127,'Sunday Races 5-1-22'!$AU$11:$AU$28)</f>
        <v>0</v>
      </c>
      <c r="BJ127" s="174">
        <f>SUMIF('Sunday Races 5-1-22'!$B$11:$B$28,$C127,'Sunday Races 5-1-22'!$AV$11:$AV$28)</f>
        <v>0</v>
      </c>
      <c r="BK127" s="174">
        <f>SUMIF('Sunday Races 5-1-22'!$B$11:$B$28,$C127,'Sunday Races 5-1-22'!$AW$11:$AW$28)</f>
        <v>0</v>
      </c>
      <c r="BL127" s="174">
        <f>SUMIF('Sunday Races 5-1-22'!$B$11:$B$28,$C127,'Sunday Races 5-1-22'!$AX$11:$AX$28)</f>
        <v>0</v>
      </c>
      <c r="BM127" s="174">
        <f>SUMIF('Sunday Races 5-1-22'!$B$11:$B$28,$C127,'Sunday Races 5-1-22'!$AY$11:$AY$28)</f>
        <v>0</v>
      </c>
      <c r="BN127" s="174">
        <f>SUMIF('Sunday Races 6-5-22'!$B$11:$B$28,$C127,'Sunday Races 6-5-22'!$AU$11:$AU$28)</f>
        <v>0</v>
      </c>
      <c r="BO127" s="174">
        <f>SUMIF('Sunday Races 6-5-22'!$B$11:$B$28,$C127,'Sunday Races 6-5-22'!$AV$11:$AV$28)</f>
        <v>0</v>
      </c>
      <c r="BP127" s="174">
        <f>SUMIF('Sunday Races 6-5-22'!$B$11:$B$28,$C127,'Sunday Races 6-5-22'!$AW$11:$AW$28)</f>
        <v>0</v>
      </c>
      <c r="BQ127" s="174">
        <f>SUMIF('Sunday Races 6-5-22'!$B$11:$B$28,$C127,'Sunday Races 6-5-22'!$AX$11:$AX$28)</f>
        <v>0</v>
      </c>
      <c r="BR127" s="174">
        <f>SUMIF('Sunday Races 6-5-22'!$B$11:$B$28,$C127,'Sunday Races 6-5-22'!$AY$11:$AY$28)</f>
        <v>0</v>
      </c>
      <c r="BS127" s="174">
        <f>SUMIF('Sunday Races 6-12-22'!$B$11:$B$24,$C127,'Sunday Races 6-12-22'!$AU$11:$AU$24)</f>
        <v>0</v>
      </c>
      <c r="BT127" s="174">
        <f>SUMIF('Sunday Races 6-12-22'!$B$11:$B$24,$C127,'Sunday Races 6-12-22'!$AV$11:$AV$24)</f>
        <v>0</v>
      </c>
      <c r="BU127" s="174">
        <f>SUMIF('Sunday Races 6-12-22'!$B$11:$B$24,$C127,'Sunday Races 6-12-22'!$AW$11:$AW$24)</f>
        <v>0</v>
      </c>
      <c r="BV127" s="174">
        <f>SUMIF('Sunday Races 6-12-22'!$B$11:$B$24,$C127,'Sunday Races 6-12-22'!$AX$11:$AX$24)</f>
        <v>0</v>
      </c>
      <c r="BW127" s="174">
        <f>SUMIF('Sunday Races 6-12-22'!$B$11:$B$24,$C127,'Sunday Races 6-12-22'!$AY$11:$AY$24)</f>
        <v>0</v>
      </c>
      <c r="BX127" s="174">
        <f>SUMIF('Saturday Races 6-18-22'!$B$11:$B$24,$C127,'Saturday Races 6-18-22'!$AU$11:$AU$24)</f>
        <v>0</v>
      </c>
      <c r="BY127" s="174">
        <f>SUMIF('Saturday Races 6-18-22'!$B$11:$B$24,$C127,'Saturday Races 6-18-22'!$AV$11:$AV$24)</f>
        <v>0</v>
      </c>
      <c r="BZ127" s="174">
        <f>SUMIF('Saturday Races 6-18-22'!$B$11:$B$24,$C127,'Saturday Races 6-18-22'!$AW$11:$AW$24)</f>
        <v>0</v>
      </c>
      <c r="CA127" s="174">
        <f>SUMIF('Saturday Races 6-18-22'!$B$11:$B$24,$C127,'Saturday Races 6-18-22'!$AX$11:$AX$24)</f>
        <v>0</v>
      </c>
      <c r="CB127" s="174">
        <f>SUMIF('Saturday Races 6-18-22'!$B$11:$B$24,$C127,'Saturday Races 6-18-22'!$AY$11:$AY$24)</f>
        <v>0</v>
      </c>
      <c r="CC127" s="174">
        <f>SUMIF('Sunday Races 7-3-22'!$B$11:$B$26,$C127,'Sunday Races 7-3-22'!$AU$11:$AU$26)</f>
        <v>0</v>
      </c>
      <c r="CD127" s="174">
        <f>SUMIF('Sunday Races 7-3-22'!$B$11:$B$26,$C127,'Sunday Races 7-3-22'!$AV$11:$AV$26)</f>
        <v>0</v>
      </c>
      <c r="CE127" s="174">
        <f>SUMIF('Sunday Races 7-3-22'!$B$11:$B$26,$C127,'Sunday Races 7-3-22'!$AW$11:$AW$26)</f>
        <v>0</v>
      </c>
      <c r="CF127" s="174">
        <f>SUMIF('Sunday Races 7-3-22'!$B$11:$B$26,$C127,'Sunday Races 7-3-22'!$AX$11:$AX$26)</f>
        <v>0</v>
      </c>
      <c r="CG127" s="174">
        <f>SUMIF('Sunday Races 7-3-22'!$B$11:$B$26,$C127,'Sunday Races 7-3-22'!$AY$11:$AY$26)</f>
        <v>0</v>
      </c>
      <c r="CH127" s="174">
        <f>SUMIF('Sunday Races 7-31-22'!$B$11:$B$26,$C127,'Sunday Races 7-31-22'!$AU$11:$AU$26)</f>
        <v>0</v>
      </c>
      <c r="CI127" s="174">
        <f>SUMIF('Sunday Races 7-31-22'!$B$11:$B$26,$C127,'Sunday Races 7-31-22'!$AV$11:$AV$26)</f>
        <v>0</v>
      </c>
      <c r="CJ127" s="174">
        <f>SUMIF('Sunday Races 7-31-22'!$B$11:$B$26,$C127,'Sunday Races 7-31-22'!$AW$11:$AW$26)</f>
        <v>0</v>
      </c>
      <c r="CK127" s="174">
        <f>SUMIF('Sunday Races 7-31-22'!$B$11:$B$26,$C127,'Sunday Races 7-31-22'!$AX$11:$AX$26)</f>
        <v>0</v>
      </c>
      <c r="CL127" s="174">
        <f>SUMIF('Sunday Races 7-31-22'!$B$11:$B$26,$C127,'Sunday Races 7-31-22'!$AY$11:$AY$26)</f>
        <v>0</v>
      </c>
      <c r="CM127" s="174">
        <f>SUMIF('Sunday Races 8-14-22'!$B$11:$B$26,$C127,'Sunday Races 8-14-22'!$AU$11:$AU$26)</f>
        <v>0</v>
      </c>
      <c r="CN127" s="174">
        <f>SUMIF('Sunday Races 8-14-22'!$B$11:$B$26,$C127,'Sunday Races 8-14-22'!$AV$11:$AV$26)</f>
        <v>0</v>
      </c>
      <c r="CO127" s="174">
        <f>SUMIF('Sunday Races 8-14-22'!$B$11:$B$26,$C127,'Sunday Races 8-14-22'!$AW$11:$AW$26)</f>
        <v>0</v>
      </c>
      <c r="CP127" s="174">
        <f>SUMIF('Sunday Races 8-14-22'!$B$11:$B$26,$C127,'Sunday Races 8-14-22'!$AX$11:$AX$26)</f>
        <v>0</v>
      </c>
      <c r="CQ127" s="174">
        <f>SUMIF('Sunday Races 8-14-22'!$B$11:$B$26,$C127,'Sunday Races 8-14-22'!$AY$11:$AY$26)</f>
        <v>0</v>
      </c>
      <c r="CR127" s="174">
        <f>SUMIF('Saturday Races 8-20-22'!$B$11:$B$26,$C127,'Saturday Races 8-20-22'!$AU$11:$AU$26)</f>
        <v>0</v>
      </c>
      <c r="CS127" s="174">
        <f>SUMIF('Saturday Races 8-20-22'!$B$11:$B$26,$C127,'Saturday Races 8-20-22'!$AV$11:$AV$26)</f>
        <v>0</v>
      </c>
      <c r="CT127" s="174">
        <f>SUMIF('Saturday Races 8-20-22'!$B$11:$B$26,$C127,'Saturday Races 8-20-22'!$AW$11:$AW$26)</f>
        <v>0</v>
      </c>
      <c r="CU127" s="174">
        <f>SUMIF('Saturday Races 8-20-22'!$B$11:$B$26,$C127,'Saturday Races 8-20-22'!$AX$11:$AX$26)</f>
        <v>0</v>
      </c>
      <c r="CV127" s="174">
        <f>SUMIF('Saturday Races 8-20-22'!$B$11:$B$26,$C127,'Saturday Races 8-20-22'!$AY$11:$AY$26)</f>
        <v>0</v>
      </c>
      <c r="CW127" s="174">
        <f>SUMIF('Sunday Races 9-11-22'!$B$11:$B$20,$C127,'Sunday Races 9-11-22'!$AU$11:$AU$20)</f>
        <v>0</v>
      </c>
      <c r="CX127" s="174">
        <f>SUMIF('Sunday Races 9-11-22'!$B$11:$B$20,$C127,'Sunday Races 9-11-22'!$AV$11:$AV$20)</f>
        <v>0</v>
      </c>
      <c r="CY127" s="174">
        <f>SUMIF('Sunday Races 9-11-22'!$B$11:$B$20,$C127,'Sunday Races 9-11-22'!$AW$11:$AW$20)</f>
        <v>0</v>
      </c>
      <c r="CZ127" s="174">
        <f>SUMIF('Sunday Races 9-11-22'!$B$11:$B$20,$C127,'Sunday Races 9-11-22'!$AX$11:$AX$20)</f>
        <v>0</v>
      </c>
      <c r="DA127" s="174">
        <f>SUMIF('Sunday Races 9-11-22'!$B$11:$B$20,$C127,'Sunday Races 9-11-22'!$AY$11:$AY$20)</f>
        <v>0</v>
      </c>
      <c r="DB127" s="174">
        <f>SUMIF('Sunday Races 10-9-22'!$B$11:$B$21,$C127,'Sunday Races 10-9-22'!$AU$11:$AU$21)</f>
        <v>0</v>
      </c>
      <c r="DC127" s="174">
        <f>SUMIF('Sunday Races 10-9-22'!$B$11:$B$21,$C127,'Sunday Races 10-9-22'!$AV$11:$AV$21)</f>
        <v>0</v>
      </c>
      <c r="DD127" s="174">
        <f>SUMIF('Sunday Races 10-9-22'!$B$11:$B$21,$C127,'Sunday Races 10-9-22'!$AW$11:$AW$21)</f>
        <v>0</v>
      </c>
      <c r="DE127" s="174">
        <f>SUMIF('Sunday Races 10-9-22'!$B$11:$B$21,$C127,'Sunday Races 10-9-22'!$AX$11:$AX$21)</f>
        <v>0</v>
      </c>
      <c r="DF127" s="174">
        <f>SUMIF('Sunday Races 10-9-22'!$B$11:$B$21,$C127,'Sunday Races 10-9-22'!$AY$11:$AY$21)</f>
        <v>0</v>
      </c>
      <c r="DG127" s="174">
        <f>SUMIF('Sunday Races 10-23-22'!$B$11:$B$22,$C127,'Sunday Races 10-23-22'!$AU$11:$AU$22)</f>
        <v>0</v>
      </c>
      <c r="DH127" s="174">
        <f>SUMIF('Sunday Races 10-23-22'!$B$11:$B$22,$C127,'Sunday Races 10-23-22'!$AV$11:$AV$22)</f>
        <v>0</v>
      </c>
      <c r="DI127" s="174">
        <f>SUMIF('Sunday Races 10-23-22'!$B$11:$B$22,$C127,'Sunday Races 10-23-22'!$AW$11:$AW$22)</f>
        <v>0</v>
      </c>
      <c r="DJ127" s="174">
        <f>SUMIF('Sunday Races 10-23-22'!$B$11:$B$22,$C127,'Sunday Races 10-23-22'!$AX$11:$AX$22)</f>
        <v>0</v>
      </c>
      <c r="DK127" s="174">
        <f>SUMIF('Sunday Races 10-23-22'!$B$11:$B$22,$C127,'Sunday Races 10-23-22'!$AY$11:$AY$22)</f>
        <v>0</v>
      </c>
      <c r="DL127" s="175"/>
      <c r="DM127" s="176"/>
      <c r="DN127" s="177">
        <f t="shared" si="114"/>
        <v>0</v>
      </c>
      <c r="DO127" s="177">
        <f t="shared" si="114"/>
        <v>0</v>
      </c>
      <c r="DP127" s="177">
        <f t="shared" si="114"/>
        <v>0</v>
      </c>
      <c r="DQ127" s="177">
        <f t="shared" si="114"/>
        <v>0</v>
      </c>
      <c r="DR127" s="177">
        <f t="shared" si="114"/>
        <v>0</v>
      </c>
      <c r="DS127" s="177">
        <f t="shared" si="114"/>
        <v>0</v>
      </c>
      <c r="DT127" s="177">
        <f t="shared" si="114"/>
        <v>0</v>
      </c>
      <c r="DU127" s="177">
        <f t="shared" si="114"/>
        <v>0</v>
      </c>
      <c r="DV127" s="177">
        <f t="shared" si="114"/>
        <v>0</v>
      </c>
      <c r="DW127" s="177">
        <f t="shared" si="114"/>
        <v>0</v>
      </c>
      <c r="DX127" s="177">
        <f t="shared" si="115"/>
        <v>0</v>
      </c>
      <c r="DY127" s="177">
        <f t="shared" si="115"/>
        <v>0</v>
      </c>
      <c r="DZ127" s="177">
        <f t="shared" si="115"/>
        <v>0</v>
      </c>
      <c r="EA127" s="177">
        <f t="shared" si="115"/>
        <v>0</v>
      </c>
      <c r="EB127" s="177">
        <f t="shared" si="115"/>
        <v>0</v>
      </c>
      <c r="EC127" s="177">
        <f t="shared" si="115"/>
        <v>0</v>
      </c>
      <c r="ED127" s="177">
        <f t="shared" si="115"/>
        <v>0</v>
      </c>
      <c r="EE127" s="177">
        <f t="shared" si="115"/>
        <v>0</v>
      </c>
      <c r="EF127" s="177">
        <f t="shared" si="115"/>
        <v>0</v>
      </c>
      <c r="EG127" s="177">
        <f t="shared" si="115"/>
        <v>0</v>
      </c>
      <c r="EH127" s="177">
        <f t="shared" si="116"/>
        <v>0</v>
      </c>
      <c r="EI127" s="177">
        <f t="shared" si="116"/>
        <v>0</v>
      </c>
      <c r="EJ127" s="177">
        <f t="shared" si="116"/>
        <v>0</v>
      </c>
      <c r="EK127" s="177">
        <f t="shared" si="116"/>
        <v>0</v>
      </c>
      <c r="EL127" s="177">
        <f t="shared" si="116"/>
        <v>0</v>
      </c>
      <c r="EM127" s="177">
        <f t="shared" si="116"/>
        <v>0</v>
      </c>
      <c r="EN127" s="177">
        <f t="shared" si="116"/>
        <v>0</v>
      </c>
      <c r="EO127" s="177">
        <f t="shared" si="116"/>
        <v>0</v>
      </c>
      <c r="EP127" s="177">
        <f t="shared" si="116"/>
        <v>0</v>
      </c>
      <c r="EQ127" s="177">
        <f t="shared" si="116"/>
        <v>0</v>
      </c>
      <c r="ER127" s="177">
        <f t="shared" si="117"/>
        <v>0</v>
      </c>
      <c r="ES127" s="177">
        <f t="shared" si="117"/>
        <v>0</v>
      </c>
      <c r="ET127" s="177">
        <f t="shared" si="117"/>
        <v>0</v>
      </c>
      <c r="EU127" s="177">
        <f t="shared" si="117"/>
        <v>0</v>
      </c>
      <c r="EV127" s="177">
        <f t="shared" si="117"/>
        <v>0</v>
      </c>
      <c r="EW127" s="177">
        <f t="shared" si="117"/>
        <v>0</v>
      </c>
      <c r="EX127" s="177">
        <f t="shared" si="117"/>
        <v>0</v>
      </c>
      <c r="EY127" s="177">
        <f t="shared" si="117"/>
        <v>0</v>
      </c>
      <c r="EZ127" s="177">
        <f t="shared" si="117"/>
        <v>0</v>
      </c>
      <c r="FA127" s="177">
        <f t="shared" si="117"/>
        <v>0</v>
      </c>
      <c r="FB127" s="177">
        <f t="shared" si="118"/>
        <v>0</v>
      </c>
      <c r="FC127" s="177">
        <f t="shared" si="118"/>
        <v>0</v>
      </c>
      <c r="FD127" s="177">
        <f t="shared" si="118"/>
        <v>0</v>
      </c>
      <c r="FE127" s="177">
        <f t="shared" si="118"/>
        <v>0</v>
      </c>
      <c r="FF127" s="177">
        <f t="shared" si="118"/>
        <v>0</v>
      </c>
      <c r="FG127" s="177">
        <f t="shared" si="118"/>
        <v>0</v>
      </c>
      <c r="FH127" s="177">
        <f t="shared" si="118"/>
        <v>0</v>
      </c>
      <c r="FI127" s="177">
        <f t="shared" si="118"/>
        <v>0</v>
      </c>
      <c r="FJ127" s="177">
        <f t="shared" si="118"/>
        <v>0</v>
      </c>
      <c r="FK127" s="177">
        <f t="shared" si="118"/>
        <v>0</v>
      </c>
      <c r="FL127" s="177">
        <f t="shared" si="119"/>
        <v>0</v>
      </c>
      <c r="FM127" s="177">
        <f t="shared" si="119"/>
        <v>0</v>
      </c>
      <c r="FN127" s="177">
        <f t="shared" si="119"/>
        <v>0</v>
      </c>
      <c r="FO127" s="177">
        <f t="shared" si="119"/>
        <v>0</v>
      </c>
      <c r="FP127" s="177">
        <f t="shared" si="119"/>
        <v>0</v>
      </c>
      <c r="FQ127" s="177">
        <f t="shared" si="119"/>
        <v>0</v>
      </c>
      <c r="FR127" s="177">
        <f t="shared" si="119"/>
        <v>0</v>
      </c>
      <c r="FS127" s="177">
        <f t="shared" si="119"/>
        <v>0</v>
      </c>
      <c r="FT127" s="177">
        <f t="shared" si="119"/>
        <v>0</v>
      </c>
      <c r="FU127" s="177">
        <f t="shared" si="119"/>
        <v>0</v>
      </c>
      <c r="FV127" s="177">
        <f t="shared" si="119"/>
        <v>0</v>
      </c>
      <c r="FW127" s="177">
        <f t="shared" si="119"/>
        <v>0</v>
      </c>
      <c r="FX127" s="177">
        <f t="shared" si="119"/>
        <v>0</v>
      </c>
      <c r="FY127" s="177">
        <f t="shared" si="119"/>
        <v>0</v>
      </c>
      <c r="FZ127" s="177">
        <f t="shared" si="119"/>
        <v>0</v>
      </c>
      <c r="GA127" s="177"/>
      <c r="GB127" s="229">
        <f t="shared" si="106"/>
        <v>0</v>
      </c>
      <c r="GC127" s="229">
        <f t="shared" si="107"/>
        <v>0</v>
      </c>
      <c r="GD127" s="174">
        <f>SUMIF('One Day 12-04-21 Scots'!$B$11:$B$24,$C127,'One Day 12-04-21 Scots'!$AU$11:$AU$24)</f>
        <v>0</v>
      </c>
      <c r="GE127" s="174">
        <f>SUMIF('One Day 12-04-21 Scots'!$B$11:$B$24,$C127,'One Day 12-04-21 Scots'!$AV$11:$AV$24)</f>
        <v>0</v>
      </c>
      <c r="GF127" s="174">
        <f>SUMIF('One Day 12-04-21 Scots'!$B$11:$B$24,$C127,'One Day 12-04-21 Scots'!$AW$11:$AW$24)</f>
        <v>0</v>
      </c>
      <c r="GG127" s="174">
        <f>SUMIF('One Day 12-04-21 Scots'!$B$11:$B$24,$C127,'One Day 12-04-21 Scots'!$AX$11:$AX$24)</f>
        <v>0</v>
      </c>
      <c r="GH127" s="174">
        <f>SUMIF('One Day 12-04-21 Scots'!$B$11:$B$24,$C127,'One Day 12-04-21 Scots'!$AY$11:$AY$24)</f>
        <v>0</v>
      </c>
      <c r="GI127" s="174">
        <f>SUMIF('One Day 12-04-21 Thistles'!$B$11:$B$25,$C127,'One Day 12-04-21 Thistles'!$AU$11:$AU$25)</f>
        <v>0</v>
      </c>
      <c r="GJ127" s="174">
        <f>SUMIF('One Day 12-04-21 Thistles'!$B$11:$B$25,$C127,'One Day 12-04-21 Thistles'!$AV$11:$AV$25)</f>
        <v>0</v>
      </c>
      <c r="GK127" s="174">
        <f>SUMIF('One Day 12-04-21 Thistles'!$B$11:$B$25,$C127,'One Day 12-04-21 Thistles'!$AW$11:$AW$25)</f>
        <v>0</v>
      </c>
      <c r="GL127" s="174">
        <f>SUMIF('One Day 12-04-21 Thistles'!$B$11:$B$25,$C127,'One Day 12-04-21 Thistles'!$AX$11:$AX$25)</f>
        <v>0</v>
      </c>
      <c r="GM127" s="174">
        <f>SUMIF('One Day 12-04-21 Thistles'!$B$11:$B$25,$C127,'One Day 12-04-21 Thistles'!$AY$11:$AY$25)</f>
        <v>0</v>
      </c>
      <c r="GN127" s="174">
        <f>SUMIF('Chili One Day 2-12-22 Scots'!$B$11:$B$27,$C127,'Chili One Day 2-12-22 Scots'!$AU$11:$AU$27)</f>
        <v>0</v>
      </c>
      <c r="GO127" s="174">
        <f>SUMIF('Chili One Day 2-12-22 Scots'!$B$11:$B$27,$C127,'Chili One Day 2-12-22 Scots'!$AV$11:$AV$27)</f>
        <v>0</v>
      </c>
      <c r="GP127" s="174">
        <f>SUMIF('Chili One Day 2-12-22 Scots'!$B$11:$B$27,$C127,'Chili One Day 2-12-22 Scots'!$AW$11:$AW$27)</f>
        <v>0</v>
      </c>
      <c r="GQ127" s="174">
        <f>SUMIF('Chili One Day 2-12-22 Scots'!$B$11:$B$27,$C127,'Chili One Day 2-12-22 Scots'!$AX$11:$AX$27)</f>
        <v>0</v>
      </c>
      <c r="GR127" s="174">
        <f>SUMIF('Chili One Day 2-12-22 Scots'!$B$11:$B$27,$C127,'Chili One Day 2-12-22 Scots'!$AY$11:$AY$27)</f>
        <v>0</v>
      </c>
      <c r="GS127" s="174">
        <f>SUMIF('Chili One Day 2-12-22 Thistles'!$B$11:$B$27,$C127,'Chili One Day 2-12-22 Thistles'!$AU$11:$AU$27)</f>
        <v>0</v>
      </c>
      <c r="GT127" s="174">
        <f>SUMIF('Chili One Day 2-12-22 Thistles'!$B$11:$B$27,$C127,'Chili One Day 2-12-22 Thistles'!$AV$11:$AV$27)</f>
        <v>0</v>
      </c>
      <c r="GU127" s="174">
        <f>SUMIF('Chili One Day 2-12-22 Thistles'!$B$11:$B$27,$C127,'Chili One Day 2-12-22 Thistles'!$AW$11:$AW$27)</f>
        <v>0</v>
      </c>
      <c r="GV127" s="174">
        <f>SUMIF('Chili One Day 2-12-22 Thistles'!$B$11:$B$27,$C127,'Chili One Day 2-12-22 Thistles'!$AX$11:$AX$27)</f>
        <v>0</v>
      </c>
      <c r="GW127" s="174">
        <f>SUMIF('Chili One Day 2-12-22 Thistles'!$B$11:$B$27,$C127,'Chili One Day 2-12-22 Thistles'!$AY$11:$AY$27)</f>
        <v>0</v>
      </c>
      <c r="GX127" s="174">
        <f>SUMIF('Ironman One Day 3-5-22 FS'!$B$11:$B$26,$C127,'Ironman One Day 3-5-22 FS'!$AU$11:$AU$26)</f>
        <v>0</v>
      </c>
      <c r="GY127" s="174">
        <f>SUMIF('Ironman One Day 3-5-22 FS'!$B$11:$B$26,$C127,'Ironman One Day 3-5-22 FS'!$AV$11:$AV$26)</f>
        <v>0</v>
      </c>
      <c r="GZ127" s="174">
        <f>SUMIF('Ironman One Day 3-5-22 FS'!$B$11:$B$26,$C127,'Ironman One Day 3-5-22 FS'!$AW$11:$AW$26)</f>
        <v>0</v>
      </c>
      <c r="HA127" s="174">
        <f>SUMIF('Ironman One Day 3-5-22 FS'!$B$11:$B$26,$C127,'Ironman One Day 3-5-22 FS'!$AX$11:$AX$26)</f>
        <v>0</v>
      </c>
      <c r="HB127" s="174">
        <f>SUMIF('Ironman One Day 3-5-22 FS'!$B$11:$B$26,$C127,'Ironman One Day 3-5-22 FS'!$AY$11:$AY$26)</f>
        <v>0</v>
      </c>
      <c r="HC127" s="174">
        <f>SUMIF('Ironman One Day 3-5-22 420'!$B$11:$B$26,$C127,'Ironman One Day 3-5-22 420'!$AU$11:$AU$26)</f>
        <v>0</v>
      </c>
      <c r="HD127" s="174">
        <f>SUMIF('Ironman One Day 3-5-22 420'!$B$11:$B$26,$C127,'Ironman One Day 3-5-22 420'!$AV$11:$AV$26)</f>
        <v>0</v>
      </c>
      <c r="HE127" s="174">
        <f>SUMIF('Ironman One Day 3-5-22 420'!$B$11:$B$26,$C127,'Ironman One Day 3-5-22 420'!$AW$11:$AW$26)</f>
        <v>0</v>
      </c>
      <c r="HF127" s="174">
        <f>SUMIF('Ironman One Day 3-5-22 420'!$B$11:$B$26,$C127,'Ironman One Day 3-5-22 420'!$AX$11:$AX$26)</f>
        <v>0</v>
      </c>
      <c r="HG127" s="174">
        <f>SUMIF('Ironman One Day 3-5-22 420'!$B$11:$B$26,$C127,'Ironman One Day 3-5-22 420'!$AY$11:$AY$26)</f>
        <v>0</v>
      </c>
      <c r="HH127" s="174">
        <f>SUMIF('Easter One Day 4-16-22 FS'!$B$11:$B$25,$C127,'Easter One Day 4-16-22 FS'!$AU$11:$AU$25)</f>
        <v>0</v>
      </c>
      <c r="HI127" s="174">
        <f>SUMIF('Easter One Day 4-16-22 FS'!$B$11:$B$25,$C127,'Easter One Day 4-16-22 FS'!$AV$11:$AV$25)</f>
        <v>0</v>
      </c>
      <c r="HJ127" s="174">
        <f>SUMIF('Easter One Day 4-16-22 FS'!$B$11:$B$25,$C127,'Easter One Day 4-16-22 FS'!$AW$11:$AW$25)</f>
        <v>0</v>
      </c>
      <c r="HK127" s="174">
        <f>SUMIF('Easter One Day 4-16-22 FS'!$B$11:$B$25,$C127,'Easter One Day 4-16-22 FS'!$AX$11:$AX$25)</f>
        <v>0</v>
      </c>
      <c r="HL127" s="174">
        <f>SUMIF('Easter One Day 4-16-22 FS'!$B$11:$B$25,$C127,'Easter One Day 4-16-22 FS'!$AY$11:$AY$25)</f>
        <v>0</v>
      </c>
      <c r="HM127" s="174">
        <f>SUMIF('Easter One Day 4-16-22 TH'!$B$11:$B$25,$C127,'Easter One Day 4-16-22 TH'!$AU$11:$AU$25)</f>
        <v>0</v>
      </c>
      <c r="HN127" s="174">
        <f>SUMIF('Easter One Day 4-16-22 TH'!$B$11:$B$25,$C127,'Easter One Day 4-16-22 TH'!$AV$11:$AV$25)</f>
        <v>0</v>
      </c>
      <c r="HO127" s="174">
        <f>SUMIF('Easter One Day 4-16-22 TH'!$B$11:$B$25,$C127,'Easter One Day 4-16-22 TH'!$AW$11:$AW$25)</f>
        <v>0</v>
      </c>
      <c r="HP127" s="174">
        <f>SUMIF('Easter One Day 4-16-22 TH'!$B$11:$B$25,$C127,'Easter One Day 4-16-22 TH'!$AX$11:$AX$25)</f>
        <v>0</v>
      </c>
      <c r="HQ127" s="174">
        <f>SUMIF('Easter One Day 4-16-22 TH'!$B$11:$B$25,$C127,'Easter One Day 4-16-22 TH'!$AY$11:$AY$25)</f>
        <v>0</v>
      </c>
      <c r="HR127" s="174">
        <f>SUMIF('Long Distance Race 5-7-22'!$B$11:$B$25,$C127,'Long Distance Race 5-7-22'!$AU$11:$AU$25)</f>
        <v>0</v>
      </c>
      <c r="HS127" s="174">
        <f>SUMIF('Long Distance Race 5-7-22'!$B$11:$B$18,$C127,'Long Distance Race 5-7-22'!$AV$11:$AV$18)</f>
        <v>0</v>
      </c>
      <c r="HT127" s="174">
        <f>SUMIF('Long Distance Race 5-7-22'!$B$11:$B$18,$C127,'Long Distance Race 5-7-22'!$AW$11:$AW$18)</f>
        <v>0</v>
      </c>
      <c r="HU127" s="174">
        <f>SUMIF('Long Distance Race 5-7-22'!$B$11:$B$18,$C127,'Long Distance Race 5-7-22'!$AX$11:$AX$18)</f>
        <v>0</v>
      </c>
      <c r="HV127" s="174">
        <f>SUMIF('Long Distance Race 5-7-22'!$B$11:$B$18,$C127,'Long Distance Race 5-7-22'!$AY$11:$AY$18)</f>
        <v>0</v>
      </c>
      <c r="HW127" s="174">
        <f>SUMIF('Memorial Day Regatta 5-28-22 Op'!$B$11:$B$25,$C127,'Memorial Day Regatta 5-28-22 Op'!$AU$11:$AU$25)</f>
        <v>0</v>
      </c>
      <c r="HX127" s="174">
        <f>SUMIF('Memorial Day Regatta 5-28-22 Op'!$B$11:$B$18,$C127,'Memorial Day Regatta 5-28-22 Op'!$AV$11:$AV$18)</f>
        <v>0</v>
      </c>
      <c r="HY127" s="174">
        <f>SUMIF('Memorial Day Regatta 5-28-22 Op'!$B$11:$B$18,$C127,'Memorial Day Regatta 5-28-22 Op'!$AW$11:$AW$18)</f>
        <v>0</v>
      </c>
      <c r="HZ127" s="174">
        <f>SUMIF('Memorial Day Regatta 5-28-22 Op'!$B$11:$B$18,$C127,'Memorial Day Regatta 5-28-22 Op'!$AX$11:$AX$18)</f>
        <v>0</v>
      </c>
      <c r="IA127" s="174">
        <f>SUMIF('Memorial Day Regatta 5-28-22 Op'!$B$11:$B$18,$C127,'Memorial Day Regatta 5-28-22 Op'!$AY$11:$AY$18)</f>
        <v>0</v>
      </c>
      <c r="IB127" s="174">
        <f>SUMIF('Caldwell Cup 6-25-22 TH'!$B$11:$B$25,$C127,'Caldwell Cup 6-25-22 TH'!$AU$11:$AU$25)</f>
        <v>0</v>
      </c>
      <c r="IC127" s="174">
        <f>SUMIF('Caldwell Cup 6-25-22 TH'!$B$11:$B$25,$C127,'Caldwell Cup 6-25-22 TH'!$AV$11:$AV$25)</f>
        <v>0</v>
      </c>
      <c r="ID127" s="174">
        <f>SUMIF('Caldwell Cup 6-25-22 TH'!$B$11:$B$25,$C127,'Caldwell Cup 6-25-22 TH'!$AW$11:$AW$25)</f>
        <v>0</v>
      </c>
      <c r="IE127" s="174">
        <f>SUMIF('Caldwell Cup 6-25-22 TH'!$B$11:$B$25,$C127,'Caldwell Cup 6-25-22 TH'!$AX$11:$AX$25)</f>
        <v>0</v>
      </c>
      <c r="IF127" s="174">
        <f>SUMIF('Caldwell Cup 6-25-22 TH'!$B$11:$B$25,$C127,'Caldwell Cup 6-25-22 TH'!$AY$11:$AY$25)</f>
        <v>0</v>
      </c>
      <c r="IG127" s="174">
        <f>SUMIF('Caldwell Cup 6-25-22 FS'!$B$11:$B$21,$C127,'Caldwell Cup 6-25-22 FS'!$AU$11:$AU$21)</f>
        <v>0</v>
      </c>
      <c r="IH127" s="174">
        <f>SUMIF('Caldwell Cup 6-25-22 FS'!$B$11:$B$21,$C127,'Caldwell Cup 6-25-22 FS'!$AV$11:$AV$21)</f>
        <v>0</v>
      </c>
      <c r="II127" s="174">
        <f>SUMIF('Caldwell Cup 6-25-22 FS'!$B$11:$B$21,$C127,'Caldwell Cup 6-25-22 FS'!$AW$11:$AW$21)</f>
        <v>0</v>
      </c>
      <c r="IJ127" s="174">
        <f>SUMIF('Caldwell Cup 6-25-22 FS'!$B$11:$B$21,$C127,'Caldwell Cup 6-25-22 FS'!$AX$11:$AX$21)</f>
        <v>0</v>
      </c>
      <c r="IK127" s="174">
        <f>SUMIF('Caldwell Cup 6-25-22 FS'!$B$11:$B$21,$C127,'Caldwell Cup 6-25-22 FS'!$AY$11:$AY$21)</f>
        <v>0</v>
      </c>
      <c r="IL127" s="174">
        <f>SUMIF('Caldwell Cup 6-25-22 Lasers'!$B$11:$B$23,$C127,'Caldwell Cup 6-25-22 Lasers'!$AU$11:$AU$23)</f>
        <v>0</v>
      </c>
      <c r="IM127" s="174">
        <f>SUMIF('Caldwell Cup 6-25-22 Lasers'!$B$11:$B$23,$C127,'Caldwell Cup 6-25-22 Lasers'!$AV$11:$AV$23)</f>
        <v>0</v>
      </c>
      <c r="IN127" s="174">
        <f>SUMIF('Caldwell Cup 6-25-22 Lasers'!$B$11:$B$23,$C127,'Caldwell Cup 6-25-22 Lasers'!$AW$11:$AW$23)</f>
        <v>0</v>
      </c>
      <c r="IO127" s="174">
        <f>SUMIF('Caldwell Cup 6-25-22 Lasers'!$B$11:$B$23,$C127,'Caldwell Cup 6-25-22 Lasers'!$AX$11:$AX$23)</f>
        <v>0</v>
      </c>
      <c r="IP127" s="174">
        <f>SUMIF('Caldwell Cup 6-25-22 Lasers'!$B$11:$B$23,$C127,'Caldwell Cup 6-25-22 Lasers'!$AY$11:$AY$23)</f>
        <v>0</v>
      </c>
      <c r="IQ127" s="174">
        <f>SUMIF('Labor Day Regatta 9-3-22 FS'!$B$11:$B$30,$C127,'Labor Day Regatta 9-3-22 FS'!$AU$11:$AU$30)</f>
        <v>0</v>
      </c>
      <c r="IR127" s="174">
        <f>SUMIF('Labor Day Regatta 9-3-22 FS'!$B$11:$B$30,$C127,'Labor Day Regatta 9-3-22 FS'!$AV$11:$AV$30)</f>
        <v>0</v>
      </c>
      <c r="IS127" s="174">
        <f>SUMIF('Labor Day Regatta 9-3-22 FS'!$B$11:$B$30,$C127,'Labor Day Regatta 9-3-22 FS'!$AW$11:$AW$30)</f>
        <v>0</v>
      </c>
      <c r="IT127" s="174">
        <f>SUMIF('Labor Day Regatta 9-3-22 FS'!$B$11:$B$30,$C127,'Labor Day Regatta 9-3-22 FS'!$AX$11:$AX$30)</f>
        <v>0</v>
      </c>
      <c r="IU127" s="174">
        <f>SUMIF('Labor Day Regatta 9-3-22 FS'!$B$11:$B$30,$C127,'Labor Day Regatta 9-3-22 FS'!$AY$11:$AY$30)</f>
        <v>0</v>
      </c>
      <c r="IV127" s="174">
        <f>SUMIF('2022-09-17 Leukemia Cup FS'!$B$11:$B$26,$C127,'2022-09-17 Leukemia Cup FS'!$AU$11:$AU$26)</f>
        <v>0</v>
      </c>
      <c r="IW127" s="174">
        <f>SUMIF('2022-09-17 Leukemia Cup FS'!$B$11:$B$26,$C127,'2022-09-17 Leukemia Cup FS'!$AV$11:$AV$26)</f>
        <v>0</v>
      </c>
      <c r="IX127" s="174">
        <f>SUMIF('2022-09-17 Leukemia Cup FS'!$B$11:$B$26,$C127,'2022-09-17 Leukemia Cup FS'!$AW$11:$AW$26)</f>
        <v>0</v>
      </c>
      <c r="IY127" s="174">
        <f>SUMIF('2022-09-17 Leukemia Cup FS'!$B$11:$B$26,$C127,'2022-09-17 Leukemia Cup FS'!$AX$11:$AX$26)</f>
        <v>0</v>
      </c>
      <c r="IZ127" s="174">
        <f>SUMIF('2022-09-17 Leukemia Cup FS'!$B$11:$B$26,$C127,'2022-09-17 Leukemia Cup FS'!$AY$11:$AY$26)</f>
        <v>0</v>
      </c>
      <c r="JA127" s="174">
        <f>SUMIF('2022-09-17 Leukemia Cup TH'!$B$11:$B$28,$C127,'2022-09-17 Leukemia Cup TH'!$AU$11:$AU$28)</f>
        <v>0</v>
      </c>
      <c r="JB127" s="174">
        <f>SUMIF('2022-09-17 Leukemia Cup TH'!$B$11:$B$28,$C127,'2022-09-17 Leukemia Cup TH'!$AV$11:$AV$28)</f>
        <v>0</v>
      </c>
      <c r="JC127" s="174">
        <f>SUMIF('2022-09-17 Leukemia Cup TH'!$B$11:$B$28,$C127,'2022-09-17 Leukemia Cup TH'!$AW$11:$AW$28)</f>
        <v>0</v>
      </c>
      <c r="JD127" s="174">
        <f>SUMIF('2022-09-17 Leukemia Cup TH'!$B$11:$B$28,$C127,'2022-09-17 Leukemia Cup TH'!$AX$11:$AX$28)</f>
        <v>0</v>
      </c>
      <c r="JE127" s="174">
        <f>SUMIF('2022-09-17 Leukemia Cup TH'!$B$11:$B$28,$C127,'2022-09-17 Leukemia Cup TH'!$AY$11:$AY$28)</f>
        <v>0</v>
      </c>
      <c r="JF127" s="174">
        <f>SUMIF('Smith-Berry LDR 9-24-22'!$B$11:$B$30,$C127,'Smith-Berry LDR 9-24-22'!$AU$11:$AU$30)</f>
        <v>0</v>
      </c>
      <c r="JG127" s="174">
        <f>SUMIF('Smith-Berry LDR 9-24-22'!$B$11:$B$30,$C127,'Smith-Berry LDR 9-24-22'!$AV$11:$AV$30)</f>
        <v>0</v>
      </c>
      <c r="JH127" s="174">
        <f>SUMIF('Smith-Berry LDR 9-24-22'!$B$11:$B$30,$C127,'Smith-Berry LDR 9-24-22'!$AW$11:$AW$30)</f>
        <v>0</v>
      </c>
      <c r="JI127" s="174">
        <f>SUMIF('Smith-Berry LDR 9-24-22'!$B$11:$B$30,$C127,'Smith-Berry LDR 9-24-22'!$AX$11:$AX$30)</f>
        <v>0</v>
      </c>
      <c r="JJ127" s="174">
        <f>SUMIF('Smith-Berry LDR 9-24-22'!$B$11:$B$30,$C127,'Smith-Berry LDR 9-24-22'!$AY$11:$AY$30)</f>
        <v>0</v>
      </c>
      <c r="JK127" s="174">
        <f>SUMIF('Great Scot 10-1-22 Cham'!$B$11:$B$38,$C127,'Great Scot 10-1-22 Cham'!$AU$11:$AU$38)</f>
        <v>0</v>
      </c>
      <c r="JL127" s="174">
        <f>SUMIF('Great Scot 10-1-22 Cham'!$B$11:$B$38,$C127,'Great Scot 10-1-22 Cham'!$AV$11:$AV$38)</f>
        <v>0</v>
      </c>
      <c r="JM127" s="174">
        <f>SUMIF('Great Scot 10-1-22 Cham'!$B$11:$B$38,$C127,'Great Scot 10-1-22 Cham'!$AW$11:$AW$38)</f>
        <v>0</v>
      </c>
      <c r="JN127" s="174">
        <f>SUMIF('Great Scot 10-1-22 Cham'!$B$11:$B$38,$C127,'Great Scot 10-1-22 Cham'!$AX$11:$AX$38)</f>
        <v>0</v>
      </c>
      <c r="JO127" s="174">
        <f>SUMIF('Great Scot 10-1-22 Cham'!$B$11:$B$38,$C127,'Great Scot 10-1-22 Cham'!$AY$11:$AY$38)</f>
        <v>0</v>
      </c>
      <c r="JP127" s="174">
        <f>SUMIF('Great Scot 10-1-22 Chal'!$B$11:$B$28,$C127,'Great Scot 10-1-22 Chal'!$AU$11:$AU$28)</f>
        <v>0</v>
      </c>
      <c r="JQ127" s="174">
        <f>SUMIF('Great Scot 10-1-22 Chal'!$B$11:$B$28,$C127,'Great Scot 10-1-22 Chal'!$AV$11:$AV$28)</f>
        <v>0</v>
      </c>
      <c r="JR127" s="174">
        <f>SUMIF('Great Scot 10-1-22 Chal'!$B$11:$B$28,$C127,'Great Scot 10-1-22 Chal'!$AW$11:$AW$28)</f>
        <v>0</v>
      </c>
      <c r="JS127" s="174">
        <f>SUMIF('Great Scot 10-1-22 Chal'!$B$11:$B$28,$C127,'Great Scot 10-1-22 Chal'!$AX$11:$AX$28)</f>
        <v>0</v>
      </c>
      <c r="JT127" s="174">
        <f>SUMIF('Great Scot 10-1-22 Chal'!$B$11:$B$28,$C127,'Great Scot 10-1-22 Chal'!$AY$11:$AY$28)</f>
        <v>0</v>
      </c>
      <c r="JU127" s="174">
        <f>SUMIF('Great Pumpkin Regatta 10-15-22'!$B$11:$B$54,$C127,'Great Pumpkin Regatta 10-15-22'!$AU$11:$AU$54)</f>
        <v>0</v>
      </c>
      <c r="JV127" s="174">
        <f>SUMIF('Great Pumpkin Regatta 10-15-22'!$B$11:$B$54,$C127,'Great Pumpkin Regatta 10-15-22'!$AV$11:$AV$54)</f>
        <v>0</v>
      </c>
      <c r="JW127" s="174">
        <f>SUMIF('Great Pumpkin Regatta 10-15-22'!$B$11:$B$54,$C127,'Great Pumpkin Regatta 10-15-22'!$AW$11:$AW$54)</f>
        <v>0</v>
      </c>
      <c r="JX127" s="174">
        <f>SUMIF('Great Pumpkin Regatta 10-15-22'!$B$11:$B$54,$C127,'Great Pumpkin Regatta 10-15-22'!$AX$11:$AX$54)</f>
        <v>0</v>
      </c>
      <c r="JY127" s="174">
        <f>SUMIF('Great Pumpkin Regatta 10-15-22'!$B$11:$B$54,$C127,'Great Pumpkin Regatta 10-15-22'!$AY$11:$AY$54)</f>
        <v>0</v>
      </c>
      <c r="JZ127" s="174">
        <f>SUMIF('One Day Regatta 10-29-22 FS'!$B$11:$B$19,$C127,'One Day Regatta 10-29-22 FS'!$AU$11:$AU$19)</f>
        <v>0</v>
      </c>
      <c r="KA127" s="174">
        <f>SUMIF('One Day Regatta 10-29-22 FS'!$B$11:$B$19,$C127,'One Day Regatta 10-29-22 FS'!$AV$11:$AV$19)</f>
        <v>0</v>
      </c>
      <c r="KB127" s="174">
        <f>SUMIF('One Day Regatta 10-29-22 FS'!$B$11:$B$19,$C127,'One Day Regatta 10-29-22 FS'!$AW$11:$AW$19)</f>
        <v>0</v>
      </c>
      <c r="KC127" s="174">
        <f>SUMIF('One Day Regatta 10-29-22 FS'!$B$11:$B$19,$C127,'One Day Regatta 10-29-22 FS'!$AX$11:$AX$19)</f>
        <v>0</v>
      </c>
      <c r="KD127" s="174">
        <f>SUMIF('One Day Regatta 10-29-22 FS'!$B$11:$B$19,$C127,'One Day Regatta 10-29-22 FS'!$AY$11:$AY$19)</f>
        <v>0</v>
      </c>
    </row>
    <row r="128" spans="1:290" ht="15" customHeight="1" x14ac:dyDescent="0.2">
      <c r="A128" s="400" t="s">
        <v>1369</v>
      </c>
      <c r="B128" s="134">
        <f t="shared" si="69"/>
        <v>36</v>
      </c>
      <c r="C128" s="170" t="s">
        <v>749</v>
      </c>
      <c r="D128" s="171">
        <f t="shared" si="101"/>
        <v>0</v>
      </c>
      <c r="E128" s="172">
        <f t="shared" si="102"/>
        <v>0</v>
      </c>
      <c r="F128" s="171">
        <f t="shared" si="103"/>
        <v>0</v>
      </c>
      <c r="G128" s="171">
        <v>0</v>
      </c>
      <c r="H128" s="171">
        <f t="shared" si="104"/>
        <v>0</v>
      </c>
      <c r="I128" s="173">
        <f t="shared" si="105"/>
        <v>0</v>
      </c>
      <c r="J128" s="173"/>
      <c r="K128" s="174">
        <f>SUMIF('Saturday Race 11-06-21'!$B$11:$B$21,$C128,'Saturday Race 11-06-21'!$AU$11:$AU$21)</f>
        <v>0</v>
      </c>
      <c r="L128" s="174">
        <f>SUMIF('Saturday Race 11-06-21'!$B$11:$B$21,$C128,'Saturday Race 11-06-21'!$AV$11:$AV$21)</f>
        <v>0</v>
      </c>
      <c r="M128" s="174">
        <f>SUMIF('Saturday Race 11-06-21'!$B$11:$B$21,$C128,'Saturday Race 11-06-21'!$AW$11:$AW$21)</f>
        <v>0</v>
      </c>
      <c r="N128" s="174">
        <f>SUMIF('Saturday Race 11-06-21'!$B$11:$B$21,$C128,'Saturday Race 11-06-21'!$AX$11:$AX$21)</f>
        <v>0</v>
      </c>
      <c r="O128" s="174">
        <f>SUMIF('Saturday Race 11-06-21'!$B$11:$B$21,$C128,'Saturday Race 11-06-21'!$AY$11:$AY$21)</f>
        <v>0</v>
      </c>
      <c r="P128" s="174">
        <f>SUMIF('Saturday Race 11-20-21'!$B$11:$B$20,$C128,'Saturday Race 11-20-21'!$AU$11:$AU$20)</f>
        <v>0</v>
      </c>
      <c r="Q128" s="174">
        <f>SUMIF('Saturday Race 11-20-21'!$B$11:$B$20,$C128,'Saturday Race 11-20-21'!$AV$11:$AV$20)</f>
        <v>0</v>
      </c>
      <c r="R128" s="174">
        <f>SUMIF('Saturday Race 11-20-21'!$B$11:$B$20,$C128,'Saturday Race 11-20-21'!$AW$11:$AW$20)</f>
        <v>0</v>
      </c>
      <c r="S128" s="174">
        <f>SUMIF('Saturday Race 11-20-21'!$B$11:$B$20,$C128,'Saturday Race 11-20-21'!$AX$11:$AX$20)</f>
        <v>0</v>
      </c>
      <c r="T128" s="174">
        <f>SUMIF('Saturday Race 11-20-21'!$B$11:$B$20,$C128,'Saturday Race 11-20-21'!$AY$11:$AY$20)</f>
        <v>0</v>
      </c>
      <c r="U128" s="174">
        <f>SUMIF('Saturday Race 1-08-22'!$B$11:$B$20,$C128,'Saturday Race 1-08-22'!$AU$11:$AU$20)</f>
        <v>0</v>
      </c>
      <c r="V128" s="174">
        <f>SUMIF('Saturday Race 1-08-22'!$B$11:$B$20,$C128,'Saturday Race 1-08-22'!$AV$11:$AV$20)</f>
        <v>0</v>
      </c>
      <c r="W128" s="174">
        <f>SUMIF('Saturday Race 1-08-22'!$B$11:$B$20,$C128,'Saturday Race 1-08-22'!$AW$11:$AW$20)</f>
        <v>0</v>
      </c>
      <c r="X128" s="174">
        <f>SUMIF('Saturday Race 1-08-22'!$B$11:$B$20,$C128,'Saturday Race 1-08-22'!$AX$11:$AX$20)</f>
        <v>0</v>
      </c>
      <c r="Y128" s="174">
        <f>SUMIF('Saturday Race 1-08-22'!$B$11:$B$20,$C128,'Saturday Race 1-08-22'!$AY$11:$AY$20)</f>
        <v>0</v>
      </c>
      <c r="Z128" s="174">
        <f>SUMIF('Saturday Race 1-22-22'!$B$11:$B$20,$C128,'Saturday Race 1-22-22'!$AU$11:$AU$20)</f>
        <v>0</v>
      </c>
      <c r="AA128" s="174">
        <f>SUMIF('Saturday Race 1-22-22'!$B$11:$B$20,$C128,'Saturday Race 1-22-22'!$AV$11:$AV$20)</f>
        <v>0</v>
      </c>
      <c r="AB128" s="174">
        <f>SUMIF('Saturday Race 1-22-22'!$B$11:$B$20,$C128,'Saturday Race 1-22-22'!$AW$11:$AW$20)</f>
        <v>0</v>
      </c>
      <c r="AC128" s="174">
        <f>SUMIF('Saturday Race 1-22-22'!$B$11:$B$20,$C128,'Saturday Race 1-22-22'!$AX$11:$AX$20)</f>
        <v>0</v>
      </c>
      <c r="AD128" s="174">
        <f>SUMIF('Saturday Race 1-22-22'!$B$11:$B$20,$C128,'Saturday Race 1-22-22'!$AY$11:$AY$20)</f>
        <v>0</v>
      </c>
      <c r="AE128" s="174">
        <f>SUMIF('Sunday Race 2-6-22'!$B$11:$B$20,$C128,'Sunday Race 2-6-22'!$AU$11:$AU$20)</f>
        <v>0</v>
      </c>
      <c r="AF128" s="174">
        <f>SUMIF('Sunday Race 2-6-22'!$B$11:$B$20,$C128,'Sunday Race 2-6-22'!$AV$11:$AV$20)</f>
        <v>0</v>
      </c>
      <c r="AG128" s="174">
        <f>SUMIF('Sunday Race 2-6-22'!$B$11:$B$20,$C128,'Sunday Race 2-6-22'!$AW$11:$AW$20)</f>
        <v>0</v>
      </c>
      <c r="AH128" s="174">
        <f>SUMIF('Sunday Race 2-6-22'!$B$11:$B$20,$C128,'Sunday Race 2-6-22'!$AX$11:$AX$20)</f>
        <v>0</v>
      </c>
      <c r="AI128" s="174">
        <f>SUMIF('Sunday Race 2-6-22'!$B$11:$B$20,$C128,'Sunday Race 2-6-22'!$AY$11:$AY$20)</f>
        <v>0</v>
      </c>
      <c r="AJ128" s="174">
        <f>SUMIF('Sunday Race 2-20-22'!$B$11:$B$26,$C128,'Sunday Race 2-20-22'!$AU$11:$AU$26)</f>
        <v>0</v>
      </c>
      <c r="AK128" s="174">
        <f>SUMIF('Sunday Race 2-20-22'!$B$11:$B$26,$C128,'Sunday Race 2-20-22'!$AV$11:$AV$26)</f>
        <v>0</v>
      </c>
      <c r="AL128" s="174">
        <f>SUMIF('Sunday Race 2-20-22'!$B$11:$B$26,$C128,'Sunday Race 2-20-22'!$AW$11:$AW$26)</f>
        <v>0</v>
      </c>
      <c r="AM128" s="174">
        <f>SUMIF('Sunday Race 2-20-22'!$B$11:$B$26,$C128,'Sunday Race 2-20-22'!$AX$11:$AX$26)</f>
        <v>0</v>
      </c>
      <c r="AN128" s="174">
        <f>SUMIF('Sunday Race 2-20-22'!$B$11:$B$26,$C128,'Sunday Race 2-20-22'!$AY$11:$AY$26)</f>
        <v>0</v>
      </c>
      <c r="AO128" s="174">
        <f>SUMIF('Sunday Race 2-27-22'!$B$11:$B$20,$C128,'Sunday Race 2-27-22'!$AU$11:$AU$20)</f>
        <v>0</v>
      </c>
      <c r="AP128" s="174">
        <f>SUMIF('Sunday Race 2-27-22'!$B$11:$B$20,$C128,'Sunday Race 2-27-22'!$AV$11:$AV$20)</f>
        <v>0</v>
      </c>
      <c r="AQ128" s="174">
        <f>SUMIF('Sunday Race 2-27-22'!$B$11:$B$20,$C128,'Sunday Race 2-27-22'!$AW$11:$AW$20)</f>
        <v>0</v>
      </c>
      <c r="AR128" s="174">
        <f>SUMIF('Sunday Race 2-27-22'!$B$11:$B$20,$C128,'Sunday Race 2-27-22'!$AX$11:$AX$20)</f>
        <v>0</v>
      </c>
      <c r="AS128" s="174">
        <f>SUMIF('Sunday Race 2-27-22'!$B$11:$B$20,$C128,'Sunday Race 2-27-22'!$AY$11:$AY$20)</f>
        <v>0</v>
      </c>
      <c r="AT128" s="174">
        <f>SUMIF('Sunday Race 3-13-22'!$B$11:$B$25,$C128,'Sunday Race 3-13-22'!$AU$11:$AU$25)</f>
        <v>0</v>
      </c>
      <c r="AU128" s="174">
        <f>SUMIF('Sunday Race 3-13-22'!$B$11:$B$25,$C128,'Sunday Race 3-13-22'!$AV$11:$AV$25)</f>
        <v>0</v>
      </c>
      <c r="AV128" s="174">
        <f>SUMIF('Sunday Race 3-13-22'!$B$11:$B$25,$C128,'Sunday Race 3-13-22'!$AW$11:$AW$25)</f>
        <v>0</v>
      </c>
      <c r="AW128" s="174">
        <f>SUMIF('Sunday Race 3-13-22'!$B$11:$B$25,$C128,'Sunday Race 3-13-22'!$AX$11:$AX$25)</f>
        <v>0</v>
      </c>
      <c r="AX128" s="174">
        <f>SUMIF('Sunday Race 3-13-22'!$B$11:$B$25,$C128,'Sunday Race 3-13-22'!$AY$11:$AY$25)</f>
        <v>0</v>
      </c>
      <c r="AY128" s="174">
        <f>SUMIF('Saturday Race 3-19-22'!$B$11:$B$15,$C128,'Saturday Race 3-19-22'!$AU$11:$AU$15)</f>
        <v>0</v>
      </c>
      <c r="AZ128" s="174">
        <f>SUMIF('Saturday Race 3-19-22'!$B$11:$B$15,$C128,'Saturday Race 3-19-22'!$AV$11:$AV$15)</f>
        <v>0</v>
      </c>
      <c r="BA128" s="174">
        <f>SUMIF('Saturday Race 3-19-22'!$B$11:$B$15,$C128,'Saturday Race 3-19-22'!$AW$11:$AW$15)</f>
        <v>0</v>
      </c>
      <c r="BB128" s="174">
        <f>SUMIF('Saturday Race 3-19-22'!$B$11:$B$15,$C128,'Saturday Race 3-19-22'!$AX$11:$AX$15)</f>
        <v>0</v>
      </c>
      <c r="BC128" s="174">
        <f>SUMIF('Saturday Race 3-19-22'!$B$11:$B$15,$C128,'Saturday Race 3-19-22'!$AY$11:$AY$15)</f>
        <v>0</v>
      </c>
      <c r="BD128" s="174">
        <f>SUMIF('Sunday Races 4-10-22'!$B$11:$B$26,$C128,'Sunday Races 4-10-22'!$AU$11:$AU$26)</f>
        <v>0</v>
      </c>
      <c r="BE128" s="174">
        <f>SUMIF('Sunday Races 4-10-22'!$B$11:$B$26,$C128,'Sunday Races 4-10-22'!$AV$11:$AV$26)</f>
        <v>0</v>
      </c>
      <c r="BF128" s="174">
        <f>SUMIF('Sunday Races 4-10-22'!$B$11:$B$26,$C128,'Sunday Races 4-10-22'!$AW$11:$AW$26)</f>
        <v>0</v>
      </c>
      <c r="BG128" s="174">
        <f>SUMIF('Sunday Races 4-10-22'!$B$11:$B$26,$C128,'Sunday Races 4-10-22'!$AX$11:$AX$26)</f>
        <v>0</v>
      </c>
      <c r="BH128" s="174">
        <f>SUMIF('Sunday Races 4-10-22'!$B$11:$B$26,$C128,'Sunday Races 4-10-22'!$AY$11:$AY$26)</f>
        <v>0</v>
      </c>
      <c r="BI128" s="174">
        <f>SUMIF('Sunday Races 5-1-22'!$B$11:$B$28,$C128,'Sunday Races 5-1-22'!$AU$11:$AU$28)</f>
        <v>0</v>
      </c>
      <c r="BJ128" s="174">
        <f>SUMIF('Sunday Races 5-1-22'!$B$11:$B$28,$C128,'Sunday Races 5-1-22'!$AV$11:$AV$28)</f>
        <v>0</v>
      </c>
      <c r="BK128" s="174">
        <f>SUMIF('Sunday Races 5-1-22'!$B$11:$B$28,$C128,'Sunday Races 5-1-22'!$AW$11:$AW$28)</f>
        <v>0</v>
      </c>
      <c r="BL128" s="174">
        <f>SUMIF('Sunday Races 5-1-22'!$B$11:$B$28,$C128,'Sunday Races 5-1-22'!$AX$11:$AX$28)</f>
        <v>0</v>
      </c>
      <c r="BM128" s="174">
        <f>SUMIF('Sunday Races 5-1-22'!$B$11:$B$28,$C128,'Sunday Races 5-1-22'!$AY$11:$AY$28)</f>
        <v>0</v>
      </c>
      <c r="BN128" s="174">
        <f>SUMIF('Sunday Races 6-5-22'!$B$11:$B$28,$C128,'Sunday Races 6-5-22'!$AU$11:$AU$28)</f>
        <v>0</v>
      </c>
      <c r="BO128" s="174">
        <f>SUMIF('Sunday Races 6-5-22'!$B$11:$B$28,$C128,'Sunday Races 6-5-22'!$AV$11:$AV$28)</f>
        <v>0</v>
      </c>
      <c r="BP128" s="174">
        <f>SUMIF('Sunday Races 6-5-22'!$B$11:$B$28,$C128,'Sunday Races 6-5-22'!$AW$11:$AW$28)</f>
        <v>0</v>
      </c>
      <c r="BQ128" s="174">
        <f>SUMIF('Sunday Races 6-5-22'!$B$11:$B$28,$C128,'Sunday Races 6-5-22'!$AX$11:$AX$28)</f>
        <v>0</v>
      </c>
      <c r="BR128" s="174">
        <f>SUMIF('Sunday Races 6-5-22'!$B$11:$B$28,$C128,'Sunday Races 6-5-22'!$AY$11:$AY$28)</f>
        <v>0</v>
      </c>
      <c r="BS128" s="174">
        <f>SUMIF('Sunday Races 6-12-22'!$B$11:$B$24,$C128,'Sunday Races 6-12-22'!$AU$11:$AU$24)</f>
        <v>0</v>
      </c>
      <c r="BT128" s="174">
        <f>SUMIF('Sunday Races 6-12-22'!$B$11:$B$24,$C128,'Sunday Races 6-12-22'!$AV$11:$AV$24)</f>
        <v>0</v>
      </c>
      <c r="BU128" s="174">
        <f>SUMIF('Sunday Races 6-12-22'!$B$11:$B$24,$C128,'Sunday Races 6-12-22'!$AW$11:$AW$24)</f>
        <v>0</v>
      </c>
      <c r="BV128" s="174">
        <f>SUMIF('Sunday Races 6-12-22'!$B$11:$B$24,$C128,'Sunday Races 6-12-22'!$AX$11:$AX$24)</f>
        <v>0</v>
      </c>
      <c r="BW128" s="174">
        <f>SUMIF('Sunday Races 6-12-22'!$B$11:$B$24,$C128,'Sunday Races 6-12-22'!$AY$11:$AY$24)</f>
        <v>0</v>
      </c>
      <c r="BX128" s="174">
        <f>SUMIF('Saturday Races 6-18-22'!$B$11:$B$24,$C128,'Saturday Races 6-18-22'!$AU$11:$AU$24)</f>
        <v>0</v>
      </c>
      <c r="BY128" s="174">
        <f>SUMIF('Saturday Races 6-18-22'!$B$11:$B$24,$C128,'Saturday Races 6-18-22'!$AV$11:$AV$24)</f>
        <v>0</v>
      </c>
      <c r="BZ128" s="174">
        <f>SUMIF('Saturday Races 6-18-22'!$B$11:$B$24,$C128,'Saturday Races 6-18-22'!$AW$11:$AW$24)</f>
        <v>0</v>
      </c>
      <c r="CA128" s="174">
        <f>SUMIF('Saturday Races 6-18-22'!$B$11:$B$24,$C128,'Saturday Races 6-18-22'!$AX$11:$AX$24)</f>
        <v>0</v>
      </c>
      <c r="CB128" s="174">
        <f>SUMIF('Saturday Races 6-18-22'!$B$11:$B$24,$C128,'Saturday Races 6-18-22'!$AY$11:$AY$24)</f>
        <v>0</v>
      </c>
      <c r="CC128" s="174">
        <f>SUMIF('Sunday Races 7-3-22'!$B$11:$B$26,$C128,'Sunday Races 7-3-22'!$AU$11:$AU$26)</f>
        <v>0</v>
      </c>
      <c r="CD128" s="174">
        <f>SUMIF('Sunday Races 7-3-22'!$B$11:$B$26,$C128,'Sunday Races 7-3-22'!$AV$11:$AV$26)</f>
        <v>0</v>
      </c>
      <c r="CE128" s="174">
        <f>SUMIF('Sunday Races 7-3-22'!$B$11:$B$26,$C128,'Sunday Races 7-3-22'!$AW$11:$AW$26)</f>
        <v>0</v>
      </c>
      <c r="CF128" s="174">
        <f>SUMIF('Sunday Races 7-3-22'!$B$11:$B$26,$C128,'Sunday Races 7-3-22'!$AX$11:$AX$26)</f>
        <v>0</v>
      </c>
      <c r="CG128" s="174">
        <f>SUMIF('Sunday Races 7-3-22'!$B$11:$B$26,$C128,'Sunday Races 7-3-22'!$AY$11:$AY$26)</f>
        <v>0</v>
      </c>
      <c r="CH128" s="174">
        <f>SUMIF('Sunday Races 7-31-22'!$B$11:$B$26,$C128,'Sunday Races 7-31-22'!$AU$11:$AU$26)</f>
        <v>0</v>
      </c>
      <c r="CI128" s="174">
        <f>SUMIF('Sunday Races 7-31-22'!$B$11:$B$26,$C128,'Sunday Races 7-31-22'!$AV$11:$AV$26)</f>
        <v>0</v>
      </c>
      <c r="CJ128" s="174">
        <f>SUMIF('Sunday Races 7-31-22'!$B$11:$B$26,$C128,'Sunday Races 7-31-22'!$AW$11:$AW$26)</f>
        <v>0</v>
      </c>
      <c r="CK128" s="174">
        <f>SUMIF('Sunday Races 7-31-22'!$B$11:$B$26,$C128,'Sunday Races 7-31-22'!$AX$11:$AX$26)</f>
        <v>0</v>
      </c>
      <c r="CL128" s="174">
        <f>SUMIF('Sunday Races 7-31-22'!$B$11:$B$26,$C128,'Sunday Races 7-31-22'!$AY$11:$AY$26)</f>
        <v>0</v>
      </c>
      <c r="CM128" s="174">
        <f>SUMIF('Sunday Races 8-14-22'!$B$11:$B$26,$C128,'Sunday Races 8-14-22'!$AU$11:$AU$26)</f>
        <v>0</v>
      </c>
      <c r="CN128" s="174">
        <f>SUMIF('Sunday Races 8-14-22'!$B$11:$B$26,$C128,'Sunday Races 8-14-22'!$AV$11:$AV$26)</f>
        <v>0</v>
      </c>
      <c r="CO128" s="174">
        <f>SUMIF('Sunday Races 8-14-22'!$B$11:$B$26,$C128,'Sunday Races 8-14-22'!$AW$11:$AW$26)</f>
        <v>0</v>
      </c>
      <c r="CP128" s="174">
        <f>SUMIF('Sunday Races 8-14-22'!$B$11:$B$26,$C128,'Sunday Races 8-14-22'!$AX$11:$AX$26)</f>
        <v>0</v>
      </c>
      <c r="CQ128" s="174">
        <f>SUMIF('Sunday Races 8-14-22'!$B$11:$B$26,$C128,'Sunday Races 8-14-22'!$AY$11:$AY$26)</f>
        <v>0</v>
      </c>
      <c r="CR128" s="174">
        <f>SUMIF('Saturday Races 8-20-22'!$B$11:$B$26,$C128,'Saturday Races 8-20-22'!$AU$11:$AU$26)</f>
        <v>0</v>
      </c>
      <c r="CS128" s="174">
        <f>SUMIF('Saturday Races 8-20-22'!$B$11:$B$26,$C128,'Saturday Races 8-20-22'!$AV$11:$AV$26)</f>
        <v>0</v>
      </c>
      <c r="CT128" s="174">
        <f>SUMIF('Saturday Races 8-20-22'!$B$11:$B$26,$C128,'Saturday Races 8-20-22'!$AW$11:$AW$26)</f>
        <v>0</v>
      </c>
      <c r="CU128" s="174">
        <f>SUMIF('Saturday Races 8-20-22'!$B$11:$B$26,$C128,'Saturday Races 8-20-22'!$AX$11:$AX$26)</f>
        <v>0</v>
      </c>
      <c r="CV128" s="174">
        <f>SUMIF('Saturday Races 8-20-22'!$B$11:$B$26,$C128,'Saturday Races 8-20-22'!$AY$11:$AY$26)</f>
        <v>0</v>
      </c>
      <c r="CW128" s="174">
        <f>SUMIF('Sunday Races 9-11-22'!$B$11:$B$20,$C128,'Sunday Races 9-11-22'!$AU$11:$AU$20)</f>
        <v>0</v>
      </c>
      <c r="CX128" s="174">
        <f>SUMIF('Sunday Races 9-11-22'!$B$11:$B$20,$C128,'Sunday Races 9-11-22'!$AV$11:$AV$20)</f>
        <v>0</v>
      </c>
      <c r="CY128" s="174">
        <f>SUMIF('Sunday Races 9-11-22'!$B$11:$B$20,$C128,'Sunday Races 9-11-22'!$AW$11:$AW$20)</f>
        <v>0</v>
      </c>
      <c r="CZ128" s="174">
        <f>SUMIF('Sunday Races 9-11-22'!$B$11:$B$20,$C128,'Sunday Races 9-11-22'!$AX$11:$AX$20)</f>
        <v>0</v>
      </c>
      <c r="DA128" s="174">
        <f>SUMIF('Sunday Races 9-11-22'!$B$11:$B$20,$C128,'Sunday Races 9-11-22'!$AY$11:$AY$20)</f>
        <v>0</v>
      </c>
      <c r="DB128" s="174">
        <f>SUMIF('Sunday Races 10-9-22'!$B$11:$B$21,$C128,'Sunday Races 10-9-22'!$AU$11:$AU$21)</f>
        <v>0</v>
      </c>
      <c r="DC128" s="174">
        <f>SUMIF('Sunday Races 10-9-22'!$B$11:$B$21,$C128,'Sunday Races 10-9-22'!$AV$11:$AV$21)</f>
        <v>0</v>
      </c>
      <c r="DD128" s="174">
        <f>SUMIF('Sunday Races 10-9-22'!$B$11:$B$21,$C128,'Sunday Races 10-9-22'!$AW$11:$AW$21)</f>
        <v>0</v>
      </c>
      <c r="DE128" s="174">
        <f>SUMIF('Sunday Races 10-9-22'!$B$11:$B$21,$C128,'Sunday Races 10-9-22'!$AX$11:$AX$21)</f>
        <v>0</v>
      </c>
      <c r="DF128" s="174">
        <f>SUMIF('Sunday Races 10-9-22'!$B$11:$B$21,$C128,'Sunday Races 10-9-22'!$AY$11:$AY$21)</f>
        <v>0</v>
      </c>
      <c r="DG128" s="174">
        <f>SUMIF('Sunday Races 10-23-22'!$B$11:$B$22,$C128,'Sunday Races 10-23-22'!$AU$11:$AU$22)</f>
        <v>0</v>
      </c>
      <c r="DH128" s="174">
        <f>SUMIF('Sunday Races 10-23-22'!$B$11:$B$22,$C128,'Sunday Races 10-23-22'!$AV$11:$AV$22)</f>
        <v>0</v>
      </c>
      <c r="DI128" s="174">
        <f>SUMIF('Sunday Races 10-23-22'!$B$11:$B$22,$C128,'Sunday Races 10-23-22'!$AW$11:$AW$22)</f>
        <v>0</v>
      </c>
      <c r="DJ128" s="174">
        <f>SUMIF('Sunday Races 10-23-22'!$B$11:$B$22,$C128,'Sunday Races 10-23-22'!$AX$11:$AX$22)</f>
        <v>0</v>
      </c>
      <c r="DK128" s="174">
        <f>SUMIF('Sunday Races 10-23-22'!$B$11:$B$22,$C128,'Sunday Races 10-23-22'!$AY$11:$AY$22)</f>
        <v>0</v>
      </c>
      <c r="DL128" s="175"/>
      <c r="DM128" s="176"/>
      <c r="DN128" s="177">
        <f t="shared" si="114"/>
        <v>0</v>
      </c>
      <c r="DO128" s="177">
        <f t="shared" si="114"/>
        <v>0</v>
      </c>
      <c r="DP128" s="177">
        <f t="shared" si="114"/>
        <v>0</v>
      </c>
      <c r="DQ128" s="177">
        <f t="shared" si="114"/>
        <v>0</v>
      </c>
      <c r="DR128" s="177">
        <f t="shared" si="114"/>
        <v>0</v>
      </c>
      <c r="DS128" s="177">
        <f t="shared" si="114"/>
        <v>0</v>
      </c>
      <c r="DT128" s="177">
        <f t="shared" si="114"/>
        <v>0</v>
      </c>
      <c r="DU128" s="177">
        <f t="shared" si="114"/>
        <v>0</v>
      </c>
      <c r="DV128" s="177">
        <f t="shared" si="114"/>
        <v>0</v>
      </c>
      <c r="DW128" s="177">
        <f t="shared" si="114"/>
        <v>0</v>
      </c>
      <c r="DX128" s="177">
        <f t="shared" si="115"/>
        <v>0</v>
      </c>
      <c r="DY128" s="177">
        <f t="shared" si="115"/>
        <v>0</v>
      </c>
      <c r="DZ128" s="177">
        <f t="shared" si="115"/>
        <v>0</v>
      </c>
      <c r="EA128" s="177">
        <f t="shared" si="115"/>
        <v>0</v>
      </c>
      <c r="EB128" s="177">
        <f t="shared" si="115"/>
        <v>0</v>
      </c>
      <c r="EC128" s="177">
        <f t="shared" si="115"/>
        <v>0</v>
      </c>
      <c r="ED128" s="177">
        <f t="shared" si="115"/>
        <v>0</v>
      </c>
      <c r="EE128" s="177">
        <f t="shared" si="115"/>
        <v>0</v>
      </c>
      <c r="EF128" s="177">
        <f t="shared" si="115"/>
        <v>0</v>
      </c>
      <c r="EG128" s="177">
        <f t="shared" si="115"/>
        <v>0</v>
      </c>
      <c r="EH128" s="177">
        <f t="shared" si="116"/>
        <v>0</v>
      </c>
      <c r="EI128" s="177">
        <f t="shared" si="116"/>
        <v>0</v>
      </c>
      <c r="EJ128" s="177">
        <f t="shared" si="116"/>
        <v>0</v>
      </c>
      <c r="EK128" s="177">
        <f t="shared" si="116"/>
        <v>0</v>
      </c>
      <c r="EL128" s="177">
        <f t="shared" si="116"/>
        <v>0</v>
      </c>
      <c r="EM128" s="177">
        <f t="shared" si="116"/>
        <v>0</v>
      </c>
      <c r="EN128" s="177">
        <f t="shared" si="116"/>
        <v>0</v>
      </c>
      <c r="EO128" s="177">
        <f t="shared" si="116"/>
        <v>0</v>
      </c>
      <c r="EP128" s="177">
        <f t="shared" si="116"/>
        <v>0</v>
      </c>
      <c r="EQ128" s="177">
        <f t="shared" si="116"/>
        <v>0</v>
      </c>
      <c r="ER128" s="177">
        <f t="shared" si="117"/>
        <v>0</v>
      </c>
      <c r="ES128" s="177">
        <f t="shared" si="117"/>
        <v>0</v>
      </c>
      <c r="ET128" s="177">
        <f t="shared" si="117"/>
        <v>0</v>
      </c>
      <c r="EU128" s="177">
        <f t="shared" si="117"/>
        <v>0</v>
      </c>
      <c r="EV128" s="177">
        <f t="shared" si="117"/>
        <v>0</v>
      </c>
      <c r="EW128" s="177">
        <f t="shared" si="117"/>
        <v>0</v>
      </c>
      <c r="EX128" s="177">
        <f t="shared" si="117"/>
        <v>0</v>
      </c>
      <c r="EY128" s="177">
        <f t="shared" si="117"/>
        <v>0</v>
      </c>
      <c r="EZ128" s="177">
        <f t="shared" si="117"/>
        <v>0</v>
      </c>
      <c r="FA128" s="177">
        <f t="shared" si="117"/>
        <v>0</v>
      </c>
      <c r="FB128" s="177">
        <f t="shared" si="118"/>
        <v>0</v>
      </c>
      <c r="FC128" s="177">
        <f t="shared" si="118"/>
        <v>0</v>
      </c>
      <c r="FD128" s="177">
        <f t="shared" si="118"/>
        <v>0</v>
      </c>
      <c r="FE128" s="177">
        <f t="shared" si="118"/>
        <v>0</v>
      </c>
      <c r="FF128" s="177">
        <f t="shared" si="118"/>
        <v>0</v>
      </c>
      <c r="FG128" s="177">
        <f t="shared" si="118"/>
        <v>0</v>
      </c>
      <c r="FH128" s="177">
        <f t="shared" si="118"/>
        <v>0</v>
      </c>
      <c r="FI128" s="177">
        <f t="shared" si="118"/>
        <v>0</v>
      </c>
      <c r="FJ128" s="177">
        <f t="shared" si="118"/>
        <v>0</v>
      </c>
      <c r="FK128" s="177">
        <f t="shared" si="118"/>
        <v>0</v>
      </c>
      <c r="FL128" s="177">
        <f t="shared" si="119"/>
        <v>0</v>
      </c>
      <c r="FM128" s="177">
        <f t="shared" si="119"/>
        <v>0</v>
      </c>
      <c r="FN128" s="177">
        <f t="shared" si="119"/>
        <v>0</v>
      </c>
      <c r="FO128" s="177">
        <f t="shared" si="119"/>
        <v>0</v>
      </c>
      <c r="FP128" s="177">
        <f t="shared" si="119"/>
        <v>0</v>
      </c>
      <c r="FQ128" s="177">
        <f t="shared" si="119"/>
        <v>0</v>
      </c>
      <c r="FR128" s="177">
        <f t="shared" si="119"/>
        <v>0</v>
      </c>
      <c r="FS128" s="177">
        <f t="shared" si="119"/>
        <v>0</v>
      </c>
      <c r="FT128" s="177">
        <f t="shared" si="119"/>
        <v>0</v>
      </c>
      <c r="FU128" s="177">
        <f t="shared" si="119"/>
        <v>0</v>
      </c>
      <c r="FV128" s="177">
        <f t="shared" si="119"/>
        <v>0</v>
      </c>
      <c r="FW128" s="177">
        <f t="shared" si="119"/>
        <v>0</v>
      </c>
      <c r="FX128" s="177">
        <f t="shared" si="119"/>
        <v>0</v>
      </c>
      <c r="FY128" s="177">
        <f t="shared" si="119"/>
        <v>0</v>
      </c>
      <c r="FZ128" s="177">
        <f t="shared" si="119"/>
        <v>0</v>
      </c>
      <c r="GA128" s="177"/>
      <c r="GB128" s="229">
        <f t="shared" si="106"/>
        <v>0</v>
      </c>
      <c r="GC128" s="229">
        <f t="shared" si="107"/>
        <v>0</v>
      </c>
      <c r="GD128" s="174">
        <f>SUMIF('One Day 12-04-21 Scots'!$B$11:$B$24,$C128,'One Day 12-04-21 Scots'!$AU$11:$AU$24)</f>
        <v>0</v>
      </c>
      <c r="GE128" s="174">
        <f>SUMIF('One Day 12-04-21 Scots'!$B$11:$B$24,$C128,'One Day 12-04-21 Scots'!$AV$11:$AV$24)</f>
        <v>0</v>
      </c>
      <c r="GF128" s="174">
        <f>SUMIF('One Day 12-04-21 Scots'!$B$11:$B$24,$C128,'One Day 12-04-21 Scots'!$AW$11:$AW$24)</f>
        <v>0</v>
      </c>
      <c r="GG128" s="174">
        <f>SUMIF('One Day 12-04-21 Scots'!$B$11:$B$24,$C128,'One Day 12-04-21 Scots'!$AX$11:$AX$24)</f>
        <v>0</v>
      </c>
      <c r="GH128" s="174">
        <f>SUMIF('One Day 12-04-21 Scots'!$B$11:$B$24,$C128,'One Day 12-04-21 Scots'!$AY$11:$AY$24)</f>
        <v>0</v>
      </c>
      <c r="GI128" s="174">
        <f>SUMIF('One Day 12-04-21 Thistles'!$B$11:$B$25,$C128,'One Day 12-04-21 Thistles'!$AU$11:$AU$25)</f>
        <v>0</v>
      </c>
      <c r="GJ128" s="174">
        <f>SUMIF('One Day 12-04-21 Thistles'!$B$11:$B$25,$C128,'One Day 12-04-21 Thistles'!$AV$11:$AV$25)</f>
        <v>0</v>
      </c>
      <c r="GK128" s="174">
        <f>SUMIF('One Day 12-04-21 Thistles'!$B$11:$B$25,$C128,'One Day 12-04-21 Thistles'!$AW$11:$AW$25)</f>
        <v>0</v>
      </c>
      <c r="GL128" s="174">
        <f>SUMIF('One Day 12-04-21 Thistles'!$B$11:$B$25,$C128,'One Day 12-04-21 Thistles'!$AX$11:$AX$25)</f>
        <v>0</v>
      </c>
      <c r="GM128" s="174">
        <f>SUMIF('One Day 12-04-21 Thistles'!$B$11:$B$25,$C128,'One Day 12-04-21 Thistles'!$AY$11:$AY$25)</f>
        <v>0</v>
      </c>
      <c r="GN128" s="174">
        <f>SUMIF('Chili One Day 2-12-22 Scots'!$B$11:$B$27,$C128,'Chili One Day 2-12-22 Scots'!$AU$11:$AU$27)</f>
        <v>0</v>
      </c>
      <c r="GO128" s="174">
        <f>SUMIF('Chili One Day 2-12-22 Scots'!$B$11:$B$27,$C128,'Chili One Day 2-12-22 Scots'!$AV$11:$AV$27)</f>
        <v>0</v>
      </c>
      <c r="GP128" s="174">
        <f>SUMIF('Chili One Day 2-12-22 Scots'!$B$11:$B$27,$C128,'Chili One Day 2-12-22 Scots'!$AW$11:$AW$27)</f>
        <v>0</v>
      </c>
      <c r="GQ128" s="174">
        <f>SUMIF('Chili One Day 2-12-22 Scots'!$B$11:$B$27,$C128,'Chili One Day 2-12-22 Scots'!$AX$11:$AX$27)</f>
        <v>0</v>
      </c>
      <c r="GR128" s="174">
        <f>SUMIF('Chili One Day 2-12-22 Scots'!$B$11:$B$27,$C128,'Chili One Day 2-12-22 Scots'!$AY$11:$AY$27)</f>
        <v>0</v>
      </c>
      <c r="GS128" s="174">
        <f>SUMIF('Chili One Day 2-12-22 Thistles'!$B$11:$B$27,$C128,'Chili One Day 2-12-22 Thistles'!$AU$11:$AU$27)</f>
        <v>0</v>
      </c>
      <c r="GT128" s="174">
        <f>SUMIF('Chili One Day 2-12-22 Thistles'!$B$11:$B$27,$C128,'Chili One Day 2-12-22 Thistles'!$AV$11:$AV$27)</f>
        <v>0</v>
      </c>
      <c r="GU128" s="174">
        <f>SUMIF('Chili One Day 2-12-22 Thistles'!$B$11:$B$27,$C128,'Chili One Day 2-12-22 Thistles'!$AW$11:$AW$27)</f>
        <v>0</v>
      </c>
      <c r="GV128" s="174">
        <f>SUMIF('Chili One Day 2-12-22 Thistles'!$B$11:$B$27,$C128,'Chili One Day 2-12-22 Thistles'!$AX$11:$AX$27)</f>
        <v>0</v>
      </c>
      <c r="GW128" s="174">
        <f>SUMIF('Chili One Day 2-12-22 Thistles'!$B$11:$B$27,$C128,'Chili One Day 2-12-22 Thistles'!$AY$11:$AY$27)</f>
        <v>0</v>
      </c>
      <c r="GX128" s="174">
        <f>SUMIF('Ironman One Day 3-5-22 FS'!$B$11:$B$26,$C128,'Ironman One Day 3-5-22 FS'!$AU$11:$AU$26)</f>
        <v>0</v>
      </c>
      <c r="GY128" s="174">
        <f>SUMIF('Ironman One Day 3-5-22 FS'!$B$11:$B$26,$C128,'Ironman One Day 3-5-22 FS'!$AV$11:$AV$26)</f>
        <v>0</v>
      </c>
      <c r="GZ128" s="174">
        <f>SUMIF('Ironman One Day 3-5-22 FS'!$B$11:$B$26,$C128,'Ironman One Day 3-5-22 FS'!$AW$11:$AW$26)</f>
        <v>0</v>
      </c>
      <c r="HA128" s="174">
        <f>SUMIF('Ironman One Day 3-5-22 FS'!$B$11:$B$26,$C128,'Ironman One Day 3-5-22 FS'!$AX$11:$AX$26)</f>
        <v>0</v>
      </c>
      <c r="HB128" s="174">
        <f>SUMIF('Ironman One Day 3-5-22 FS'!$B$11:$B$26,$C128,'Ironman One Day 3-5-22 FS'!$AY$11:$AY$26)</f>
        <v>0</v>
      </c>
      <c r="HC128" s="174">
        <f>SUMIF('Ironman One Day 3-5-22 420'!$B$11:$B$26,$C128,'Ironman One Day 3-5-22 420'!$AU$11:$AU$26)</f>
        <v>0</v>
      </c>
      <c r="HD128" s="174">
        <f>SUMIF('Ironman One Day 3-5-22 420'!$B$11:$B$26,$C128,'Ironman One Day 3-5-22 420'!$AV$11:$AV$26)</f>
        <v>0</v>
      </c>
      <c r="HE128" s="174">
        <f>SUMIF('Ironman One Day 3-5-22 420'!$B$11:$B$26,$C128,'Ironman One Day 3-5-22 420'!$AW$11:$AW$26)</f>
        <v>0</v>
      </c>
      <c r="HF128" s="174">
        <f>SUMIF('Ironman One Day 3-5-22 420'!$B$11:$B$26,$C128,'Ironman One Day 3-5-22 420'!$AX$11:$AX$26)</f>
        <v>0</v>
      </c>
      <c r="HG128" s="174">
        <f>SUMIF('Ironman One Day 3-5-22 420'!$B$11:$B$26,$C128,'Ironman One Day 3-5-22 420'!$AY$11:$AY$26)</f>
        <v>0</v>
      </c>
      <c r="HH128" s="174">
        <f>SUMIF('Easter One Day 4-16-22 FS'!$B$11:$B$25,$C128,'Easter One Day 4-16-22 FS'!$AU$11:$AU$25)</f>
        <v>0</v>
      </c>
      <c r="HI128" s="174">
        <f>SUMIF('Easter One Day 4-16-22 FS'!$B$11:$B$25,$C128,'Easter One Day 4-16-22 FS'!$AV$11:$AV$25)</f>
        <v>0</v>
      </c>
      <c r="HJ128" s="174">
        <f>SUMIF('Easter One Day 4-16-22 FS'!$B$11:$B$25,$C128,'Easter One Day 4-16-22 FS'!$AW$11:$AW$25)</f>
        <v>0</v>
      </c>
      <c r="HK128" s="174">
        <f>SUMIF('Easter One Day 4-16-22 FS'!$B$11:$B$25,$C128,'Easter One Day 4-16-22 FS'!$AX$11:$AX$25)</f>
        <v>0</v>
      </c>
      <c r="HL128" s="174">
        <f>SUMIF('Easter One Day 4-16-22 FS'!$B$11:$B$25,$C128,'Easter One Day 4-16-22 FS'!$AY$11:$AY$25)</f>
        <v>0</v>
      </c>
      <c r="HM128" s="174">
        <f>SUMIF('Easter One Day 4-16-22 TH'!$B$11:$B$25,$C128,'Easter One Day 4-16-22 TH'!$AU$11:$AU$25)</f>
        <v>0</v>
      </c>
      <c r="HN128" s="174">
        <f>SUMIF('Easter One Day 4-16-22 TH'!$B$11:$B$25,$C128,'Easter One Day 4-16-22 TH'!$AV$11:$AV$25)</f>
        <v>0</v>
      </c>
      <c r="HO128" s="174">
        <f>SUMIF('Easter One Day 4-16-22 TH'!$B$11:$B$25,$C128,'Easter One Day 4-16-22 TH'!$AW$11:$AW$25)</f>
        <v>0</v>
      </c>
      <c r="HP128" s="174">
        <f>SUMIF('Easter One Day 4-16-22 TH'!$B$11:$B$25,$C128,'Easter One Day 4-16-22 TH'!$AX$11:$AX$25)</f>
        <v>0</v>
      </c>
      <c r="HQ128" s="174">
        <f>SUMIF('Easter One Day 4-16-22 TH'!$B$11:$B$25,$C128,'Easter One Day 4-16-22 TH'!$AY$11:$AY$25)</f>
        <v>0</v>
      </c>
      <c r="HR128" s="174">
        <f>SUMIF('Long Distance Race 5-7-22'!$B$11:$B$25,$C128,'Long Distance Race 5-7-22'!$AU$11:$AU$25)</f>
        <v>0</v>
      </c>
      <c r="HS128" s="174">
        <f>SUMIF('Long Distance Race 5-7-22'!$B$11:$B$18,$C128,'Long Distance Race 5-7-22'!$AV$11:$AV$18)</f>
        <v>0</v>
      </c>
      <c r="HT128" s="174">
        <f>SUMIF('Long Distance Race 5-7-22'!$B$11:$B$18,$C128,'Long Distance Race 5-7-22'!$AW$11:$AW$18)</f>
        <v>0</v>
      </c>
      <c r="HU128" s="174">
        <f>SUMIF('Long Distance Race 5-7-22'!$B$11:$B$18,$C128,'Long Distance Race 5-7-22'!$AX$11:$AX$18)</f>
        <v>0</v>
      </c>
      <c r="HV128" s="174">
        <f>SUMIF('Long Distance Race 5-7-22'!$B$11:$B$18,$C128,'Long Distance Race 5-7-22'!$AY$11:$AY$18)</f>
        <v>0</v>
      </c>
      <c r="HW128" s="174">
        <f>SUMIF('Memorial Day Regatta 5-28-22 Op'!$B$11:$B$25,$C128,'Memorial Day Regatta 5-28-22 Op'!$AU$11:$AU$25)</f>
        <v>0</v>
      </c>
      <c r="HX128" s="174">
        <f>SUMIF('Memorial Day Regatta 5-28-22 Op'!$B$11:$B$18,$C128,'Memorial Day Regatta 5-28-22 Op'!$AV$11:$AV$18)</f>
        <v>0</v>
      </c>
      <c r="HY128" s="174">
        <f>SUMIF('Memorial Day Regatta 5-28-22 Op'!$B$11:$B$18,$C128,'Memorial Day Regatta 5-28-22 Op'!$AW$11:$AW$18)</f>
        <v>0</v>
      </c>
      <c r="HZ128" s="174">
        <f>SUMIF('Memorial Day Regatta 5-28-22 Op'!$B$11:$B$18,$C128,'Memorial Day Regatta 5-28-22 Op'!$AX$11:$AX$18)</f>
        <v>0</v>
      </c>
      <c r="IA128" s="174">
        <f>SUMIF('Memorial Day Regatta 5-28-22 Op'!$B$11:$B$18,$C128,'Memorial Day Regatta 5-28-22 Op'!$AY$11:$AY$18)</f>
        <v>0</v>
      </c>
      <c r="IB128" s="174">
        <f>SUMIF('Caldwell Cup 6-25-22 TH'!$B$11:$B$25,$C128,'Caldwell Cup 6-25-22 TH'!$AU$11:$AU$25)</f>
        <v>0</v>
      </c>
      <c r="IC128" s="174">
        <f>SUMIF('Caldwell Cup 6-25-22 TH'!$B$11:$B$25,$C128,'Caldwell Cup 6-25-22 TH'!$AV$11:$AV$25)</f>
        <v>0</v>
      </c>
      <c r="ID128" s="174">
        <f>SUMIF('Caldwell Cup 6-25-22 TH'!$B$11:$B$25,$C128,'Caldwell Cup 6-25-22 TH'!$AW$11:$AW$25)</f>
        <v>0</v>
      </c>
      <c r="IE128" s="174">
        <f>SUMIF('Caldwell Cup 6-25-22 TH'!$B$11:$B$25,$C128,'Caldwell Cup 6-25-22 TH'!$AX$11:$AX$25)</f>
        <v>0</v>
      </c>
      <c r="IF128" s="174">
        <f>SUMIF('Caldwell Cup 6-25-22 TH'!$B$11:$B$25,$C128,'Caldwell Cup 6-25-22 TH'!$AY$11:$AY$25)</f>
        <v>0</v>
      </c>
      <c r="IG128" s="174">
        <f>SUMIF('Caldwell Cup 6-25-22 FS'!$B$11:$B$21,$C128,'Caldwell Cup 6-25-22 FS'!$AU$11:$AU$21)</f>
        <v>0</v>
      </c>
      <c r="IH128" s="174">
        <f>SUMIF('Caldwell Cup 6-25-22 FS'!$B$11:$B$21,$C128,'Caldwell Cup 6-25-22 FS'!$AV$11:$AV$21)</f>
        <v>0</v>
      </c>
      <c r="II128" s="174">
        <f>SUMIF('Caldwell Cup 6-25-22 FS'!$B$11:$B$21,$C128,'Caldwell Cup 6-25-22 FS'!$AW$11:$AW$21)</f>
        <v>0</v>
      </c>
      <c r="IJ128" s="174">
        <f>SUMIF('Caldwell Cup 6-25-22 FS'!$B$11:$B$21,$C128,'Caldwell Cup 6-25-22 FS'!$AX$11:$AX$21)</f>
        <v>0</v>
      </c>
      <c r="IK128" s="174">
        <f>SUMIF('Caldwell Cup 6-25-22 FS'!$B$11:$B$21,$C128,'Caldwell Cup 6-25-22 FS'!$AY$11:$AY$21)</f>
        <v>0</v>
      </c>
      <c r="IL128" s="174">
        <f>SUMIF('Caldwell Cup 6-25-22 Lasers'!$B$11:$B$23,$C128,'Caldwell Cup 6-25-22 Lasers'!$AU$11:$AU$23)</f>
        <v>0</v>
      </c>
      <c r="IM128" s="174">
        <f>SUMIF('Caldwell Cup 6-25-22 Lasers'!$B$11:$B$23,$C128,'Caldwell Cup 6-25-22 Lasers'!$AV$11:$AV$23)</f>
        <v>0</v>
      </c>
      <c r="IN128" s="174">
        <f>SUMIF('Caldwell Cup 6-25-22 Lasers'!$B$11:$B$23,$C128,'Caldwell Cup 6-25-22 Lasers'!$AW$11:$AW$23)</f>
        <v>0</v>
      </c>
      <c r="IO128" s="174">
        <f>SUMIF('Caldwell Cup 6-25-22 Lasers'!$B$11:$B$23,$C128,'Caldwell Cup 6-25-22 Lasers'!$AX$11:$AX$23)</f>
        <v>0</v>
      </c>
      <c r="IP128" s="174">
        <f>SUMIF('Caldwell Cup 6-25-22 Lasers'!$B$11:$B$23,$C128,'Caldwell Cup 6-25-22 Lasers'!$AY$11:$AY$23)</f>
        <v>0</v>
      </c>
      <c r="IQ128" s="174">
        <f>SUMIF('Labor Day Regatta 9-3-22 FS'!$B$11:$B$30,$C128,'Labor Day Regatta 9-3-22 FS'!$AU$11:$AU$30)</f>
        <v>0</v>
      </c>
      <c r="IR128" s="174">
        <f>SUMIF('Labor Day Regatta 9-3-22 FS'!$B$11:$B$30,$C128,'Labor Day Regatta 9-3-22 FS'!$AV$11:$AV$30)</f>
        <v>0</v>
      </c>
      <c r="IS128" s="174">
        <f>SUMIF('Labor Day Regatta 9-3-22 FS'!$B$11:$B$30,$C128,'Labor Day Regatta 9-3-22 FS'!$AW$11:$AW$30)</f>
        <v>0</v>
      </c>
      <c r="IT128" s="174">
        <f>SUMIF('Labor Day Regatta 9-3-22 FS'!$B$11:$B$30,$C128,'Labor Day Regatta 9-3-22 FS'!$AX$11:$AX$30)</f>
        <v>0</v>
      </c>
      <c r="IU128" s="174">
        <f>SUMIF('Labor Day Regatta 9-3-22 FS'!$B$11:$B$30,$C128,'Labor Day Regatta 9-3-22 FS'!$AY$11:$AY$30)</f>
        <v>0</v>
      </c>
      <c r="IV128" s="174">
        <f>SUMIF('2022-09-17 Leukemia Cup FS'!$B$11:$B$26,$C128,'2022-09-17 Leukemia Cup FS'!$AU$11:$AU$26)</f>
        <v>0</v>
      </c>
      <c r="IW128" s="174">
        <f>SUMIF('2022-09-17 Leukemia Cup FS'!$B$11:$B$26,$C128,'2022-09-17 Leukemia Cup FS'!$AV$11:$AV$26)</f>
        <v>0</v>
      </c>
      <c r="IX128" s="174">
        <f>SUMIF('2022-09-17 Leukemia Cup FS'!$B$11:$B$26,$C128,'2022-09-17 Leukemia Cup FS'!$AW$11:$AW$26)</f>
        <v>0</v>
      </c>
      <c r="IY128" s="174">
        <f>SUMIF('2022-09-17 Leukemia Cup FS'!$B$11:$B$26,$C128,'2022-09-17 Leukemia Cup FS'!$AX$11:$AX$26)</f>
        <v>0</v>
      </c>
      <c r="IZ128" s="174">
        <f>SUMIF('2022-09-17 Leukemia Cup FS'!$B$11:$B$26,$C128,'2022-09-17 Leukemia Cup FS'!$AY$11:$AY$26)</f>
        <v>0</v>
      </c>
      <c r="JA128" s="174">
        <f>SUMIF('2022-09-17 Leukemia Cup TH'!$B$11:$B$28,$C128,'2022-09-17 Leukemia Cup TH'!$AU$11:$AU$28)</f>
        <v>0</v>
      </c>
      <c r="JB128" s="174">
        <f>SUMIF('2022-09-17 Leukemia Cup TH'!$B$11:$B$28,$C128,'2022-09-17 Leukemia Cup TH'!$AV$11:$AV$28)</f>
        <v>0</v>
      </c>
      <c r="JC128" s="174">
        <f>SUMIF('2022-09-17 Leukemia Cup TH'!$B$11:$B$28,$C128,'2022-09-17 Leukemia Cup TH'!$AW$11:$AW$28)</f>
        <v>0</v>
      </c>
      <c r="JD128" s="174">
        <f>SUMIF('2022-09-17 Leukemia Cup TH'!$B$11:$B$28,$C128,'2022-09-17 Leukemia Cup TH'!$AX$11:$AX$28)</f>
        <v>0</v>
      </c>
      <c r="JE128" s="174">
        <f>SUMIF('2022-09-17 Leukemia Cup TH'!$B$11:$B$28,$C128,'2022-09-17 Leukemia Cup TH'!$AY$11:$AY$28)</f>
        <v>0</v>
      </c>
      <c r="JF128" s="174">
        <f>SUMIF('Smith-Berry LDR 9-24-22'!$B$11:$B$30,$C128,'Smith-Berry LDR 9-24-22'!$AU$11:$AU$30)</f>
        <v>0</v>
      </c>
      <c r="JG128" s="174">
        <f>SUMIF('Smith-Berry LDR 9-24-22'!$B$11:$B$30,$C128,'Smith-Berry LDR 9-24-22'!$AV$11:$AV$30)</f>
        <v>0</v>
      </c>
      <c r="JH128" s="174">
        <f>SUMIF('Smith-Berry LDR 9-24-22'!$B$11:$B$30,$C128,'Smith-Berry LDR 9-24-22'!$AW$11:$AW$30)</f>
        <v>0</v>
      </c>
      <c r="JI128" s="174">
        <f>SUMIF('Smith-Berry LDR 9-24-22'!$B$11:$B$30,$C128,'Smith-Berry LDR 9-24-22'!$AX$11:$AX$30)</f>
        <v>0</v>
      </c>
      <c r="JJ128" s="174">
        <f>SUMIF('Smith-Berry LDR 9-24-22'!$B$11:$B$30,$C128,'Smith-Berry LDR 9-24-22'!$AY$11:$AY$30)</f>
        <v>0</v>
      </c>
      <c r="JK128" s="174">
        <f>SUMIF('Great Scot 10-1-22 Cham'!$B$11:$B$38,$C128,'Great Scot 10-1-22 Cham'!$AU$11:$AU$38)</f>
        <v>0</v>
      </c>
      <c r="JL128" s="174">
        <f>SUMIF('Great Scot 10-1-22 Cham'!$B$11:$B$38,$C128,'Great Scot 10-1-22 Cham'!$AV$11:$AV$38)</f>
        <v>0</v>
      </c>
      <c r="JM128" s="174">
        <f>SUMIF('Great Scot 10-1-22 Cham'!$B$11:$B$38,$C128,'Great Scot 10-1-22 Cham'!$AW$11:$AW$38)</f>
        <v>0</v>
      </c>
      <c r="JN128" s="174">
        <f>SUMIF('Great Scot 10-1-22 Cham'!$B$11:$B$38,$C128,'Great Scot 10-1-22 Cham'!$AX$11:$AX$38)</f>
        <v>0</v>
      </c>
      <c r="JO128" s="174">
        <f>SUMIF('Great Scot 10-1-22 Cham'!$B$11:$B$38,$C128,'Great Scot 10-1-22 Cham'!$AY$11:$AY$38)</f>
        <v>0</v>
      </c>
      <c r="JP128" s="174">
        <f>SUMIF('Great Scot 10-1-22 Chal'!$B$11:$B$28,$C128,'Great Scot 10-1-22 Chal'!$AU$11:$AU$28)</f>
        <v>0</v>
      </c>
      <c r="JQ128" s="174">
        <f>SUMIF('Great Scot 10-1-22 Chal'!$B$11:$B$28,$C128,'Great Scot 10-1-22 Chal'!$AV$11:$AV$28)</f>
        <v>0</v>
      </c>
      <c r="JR128" s="174">
        <f>SUMIF('Great Scot 10-1-22 Chal'!$B$11:$B$28,$C128,'Great Scot 10-1-22 Chal'!$AW$11:$AW$28)</f>
        <v>0</v>
      </c>
      <c r="JS128" s="174">
        <f>SUMIF('Great Scot 10-1-22 Chal'!$B$11:$B$28,$C128,'Great Scot 10-1-22 Chal'!$AX$11:$AX$28)</f>
        <v>0</v>
      </c>
      <c r="JT128" s="174">
        <f>SUMIF('Great Scot 10-1-22 Chal'!$B$11:$B$28,$C128,'Great Scot 10-1-22 Chal'!$AY$11:$AY$28)</f>
        <v>0</v>
      </c>
      <c r="JU128" s="174">
        <f>SUMIF('Great Pumpkin Regatta 10-15-22'!$B$11:$B$54,$C128,'Great Pumpkin Regatta 10-15-22'!$AU$11:$AU$54)</f>
        <v>0</v>
      </c>
      <c r="JV128" s="174">
        <f>SUMIF('Great Pumpkin Regatta 10-15-22'!$B$11:$B$54,$C128,'Great Pumpkin Regatta 10-15-22'!$AV$11:$AV$54)</f>
        <v>0</v>
      </c>
      <c r="JW128" s="174">
        <f>SUMIF('Great Pumpkin Regatta 10-15-22'!$B$11:$B$54,$C128,'Great Pumpkin Regatta 10-15-22'!$AW$11:$AW$54)</f>
        <v>0</v>
      </c>
      <c r="JX128" s="174">
        <f>SUMIF('Great Pumpkin Regatta 10-15-22'!$B$11:$B$54,$C128,'Great Pumpkin Regatta 10-15-22'!$AX$11:$AX$54)</f>
        <v>0</v>
      </c>
      <c r="JY128" s="174">
        <f>SUMIF('Great Pumpkin Regatta 10-15-22'!$B$11:$B$54,$C128,'Great Pumpkin Regatta 10-15-22'!$AY$11:$AY$54)</f>
        <v>0</v>
      </c>
      <c r="JZ128" s="174">
        <f>SUMIF('One Day Regatta 10-29-22 FS'!$B$11:$B$19,$C128,'One Day Regatta 10-29-22 FS'!$AU$11:$AU$19)</f>
        <v>0</v>
      </c>
      <c r="KA128" s="174">
        <f>SUMIF('One Day Regatta 10-29-22 FS'!$B$11:$B$19,$C128,'One Day Regatta 10-29-22 FS'!$AV$11:$AV$19)</f>
        <v>0</v>
      </c>
      <c r="KB128" s="174">
        <f>SUMIF('One Day Regatta 10-29-22 FS'!$B$11:$B$19,$C128,'One Day Regatta 10-29-22 FS'!$AW$11:$AW$19)</f>
        <v>0</v>
      </c>
      <c r="KC128" s="174">
        <f>SUMIF('One Day Regatta 10-29-22 FS'!$B$11:$B$19,$C128,'One Day Regatta 10-29-22 FS'!$AX$11:$AX$19)</f>
        <v>0</v>
      </c>
      <c r="KD128" s="174">
        <f>SUMIF('One Day Regatta 10-29-22 FS'!$B$11:$B$19,$C128,'One Day Regatta 10-29-22 FS'!$AY$11:$AY$19)</f>
        <v>0</v>
      </c>
    </row>
    <row r="129" spans="1:290" ht="15" customHeight="1" x14ac:dyDescent="0.2">
      <c r="A129" s="400" t="s">
        <v>1369</v>
      </c>
      <c r="B129" s="134">
        <f t="shared" si="69"/>
        <v>36</v>
      </c>
      <c r="C129" s="170" t="s">
        <v>747</v>
      </c>
      <c r="D129" s="171">
        <f t="shared" si="101"/>
        <v>0</v>
      </c>
      <c r="E129" s="172">
        <f t="shared" si="102"/>
        <v>0</v>
      </c>
      <c r="F129" s="171">
        <f t="shared" si="103"/>
        <v>0</v>
      </c>
      <c r="G129" s="171">
        <v>0</v>
      </c>
      <c r="H129" s="171">
        <f t="shared" si="104"/>
        <v>0</v>
      </c>
      <c r="I129" s="173">
        <f t="shared" si="105"/>
        <v>0</v>
      </c>
      <c r="J129" s="173"/>
      <c r="K129" s="174">
        <f>SUMIF('Saturday Race 11-06-21'!$B$11:$B$21,$C129,'Saturday Race 11-06-21'!$AU$11:$AU$21)</f>
        <v>0</v>
      </c>
      <c r="L129" s="174">
        <f>SUMIF('Saturday Race 11-06-21'!$B$11:$B$21,$C129,'Saturday Race 11-06-21'!$AV$11:$AV$21)</f>
        <v>0</v>
      </c>
      <c r="M129" s="174">
        <f>SUMIF('Saturday Race 11-06-21'!$B$11:$B$21,$C129,'Saturday Race 11-06-21'!$AW$11:$AW$21)</f>
        <v>0</v>
      </c>
      <c r="N129" s="174">
        <f>SUMIF('Saturday Race 11-06-21'!$B$11:$B$21,$C129,'Saturday Race 11-06-21'!$AX$11:$AX$21)</f>
        <v>0</v>
      </c>
      <c r="O129" s="174">
        <f>SUMIF('Saturday Race 11-06-21'!$B$11:$B$21,$C129,'Saturday Race 11-06-21'!$AY$11:$AY$21)</f>
        <v>0</v>
      </c>
      <c r="P129" s="174">
        <f>SUMIF('Saturday Race 11-20-21'!$B$11:$B$20,$C129,'Saturday Race 11-20-21'!$AU$11:$AU$20)</f>
        <v>0</v>
      </c>
      <c r="Q129" s="174">
        <f>SUMIF('Saturday Race 11-20-21'!$B$11:$B$20,$C129,'Saturday Race 11-20-21'!$AV$11:$AV$20)</f>
        <v>0</v>
      </c>
      <c r="R129" s="174">
        <f>SUMIF('Saturday Race 11-20-21'!$B$11:$B$20,$C129,'Saturday Race 11-20-21'!$AW$11:$AW$20)</f>
        <v>0</v>
      </c>
      <c r="S129" s="174">
        <f>SUMIF('Saturday Race 11-20-21'!$B$11:$B$20,$C129,'Saturday Race 11-20-21'!$AX$11:$AX$20)</f>
        <v>0</v>
      </c>
      <c r="T129" s="174">
        <f>SUMIF('Saturday Race 11-20-21'!$B$11:$B$20,$C129,'Saturday Race 11-20-21'!$AY$11:$AY$20)</f>
        <v>0</v>
      </c>
      <c r="U129" s="174">
        <f>SUMIF('Saturday Race 1-08-22'!$B$11:$B$20,$C129,'Saturday Race 1-08-22'!$AU$11:$AU$20)</f>
        <v>0</v>
      </c>
      <c r="V129" s="174">
        <f>SUMIF('Saturday Race 1-08-22'!$B$11:$B$20,$C129,'Saturday Race 1-08-22'!$AV$11:$AV$20)</f>
        <v>0</v>
      </c>
      <c r="W129" s="174">
        <f>SUMIF('Saturday Race 1-08-22'!$B$11:$B$20,$C129,'Saturday Race 1-08-22'!$AW$11:$AW$20)</f>
        <v>0</v>
      </c>
      <c r="X129" s="174">
        <f>SUMIF('Saturday Race 1-08-22'!$B$11:$B$20,$C129,'Saturday Race 1-08-22'!$AX$11:$AX$20)</f>
        <v>0</v>
      </c>
      <c r="Y129" s="174">
        <f>SUMIF('Saturday Race 1-08-22'!$B$11:$B$20,$C129,'Saturday Race 1-08-22'!$AY$11:$AY$20)</f>
        <v>0</v>
      </c>
      <c r="Z129" s="174">
        <f>SUMIF('Saturday Race 1-22-22'!$B$11:$B$20,$C129,'Saturday Race 1-22-22'!$AU$11:$AU$20)</f>
        <v>0</v>
      </c>
      <c r="AA129" s="174">
        <f>SUMIF('Saturday Race 1-22-22'!$B$11:$B$20,$C129,'Saturday Race 1-22-22'!$AV$11:$AV$20)</f>
        <v>0</v>
      </c>
      <c r="AB129" s="174">
        <f>SUMIF('Saturday Race 1-22-22'!$B$11:$B$20,$C129,'Saturday Race 1-22-22'!$AW$11:$AW$20)</f>
        <v>0</v>
      </c>
      <c r="AC129" s="174">
        <f>SUMIF('Saturday Race 1-22-22'!$B$11:$B$20,$C129,'Saturday Race 1-22-22'!$AX$11:$AX$20)</f>
        <v>0</v>
      </c>
      <c r="AD129" s="174">
        <f>SUMIF('Saturday Race 1-22-22'!$B$11:$B$20,$C129,'Saturday Race 1-22-22'!$AY$11:$AY$20)</f>
        <v>0</v>
      </c>
      <c r="AE129" s="174">
        <f>SUMIF('Sunday Race 2-6-22'!$B$11:$B$20,$C129,'Sunday Race 2-6-22'!$AU$11:$AU$20)</f>
        <v>0</v>
      </c>
      <c r="AF129" s="174">
        <f>SUMIF('Sunday Race 2-6-22'!$B$11:$B$20,$C129,'Sunday Race 2-6-22'!$AV$11:$AV$20)</f>
        <v>0</v>
      </c>
      <c r="AG129" s="174">
        <f>SUMIF('Sunday Race 2-6-22'!$B$11:$B$20,$C129,'Sunday Race 2-6-22'!$AW$11:$AW$20)</f>
        <v>0</v>
      </c>
      <c r="AH129" s="174">
        <f>SUMIF('Sunday Race 2-6-22'!$B$11:$B$20,$C129,'Sunday Race 2-6-22'!$AX$11:$AX$20)</f>
        <v>0</v>
      </c>
      <c r="AI129" s="174">
        <f>SUMIF('Sunday Race 2-6-22'!$B$11:$B$20,$C129,'Sunday Race 2-6-22'!$AY$11:$AY$20)</f>
        <v>0</v>
      </c>
      <c r="AJ129" s="174">
        <f>SUMIF('Sunday Race 2-20-22'!$B$11:$B$26,$C129,'Sunday Race 2-20-22'!$AU$11:$AU$26)</f>
        <v>0</v>
      </c>
      <c r="AK129" s="174">
        <f>SUMIF('Sunday Race 2-20-22'!$B$11:$B$26,$C129,'Sunday Race 2-20-22'!$AV$11:$AV$26)</f>
        <v>0</v>
      </c>
      <c r="AL129" s="174">
        <f>SUMIF('Sunday Race 2-20-22'!$B$11:$B$26,$C129,'Sunday Race 2-20-22'!$AW$11:$AW$26)</f>
        <v>0</v>
      </c>
      <c r="AM129" s="174">
        <f>SUMIF('Sunday Race 2-20-22'!$B$11:$B$26,$C129,'Sunday Race 2-20-22'!$AX$11:$AX$26)</f>
        <v>0</v>
      </c>
      <c r="AN129" s="174">
        <f>SUMIF('Sunday Race 2-20-22'!$B$11:$B$26,$C129,'Sunday Race 2-20-22'!$AY$11:$AY$26)</f>
        <v>0</v>
      </c>
      <c r="AO129" s="174">
        <f>SUMIF('Sunday Race 2-27-22'!$B$11:$B$20,$C129,'Sunday Race 2-27-22'!$AU$11:$AU$20)</f>
        <v>0</v>
      </c>
      <c r="AP129" s="174">
        <f>SUMIF('Sunday Race 2-27-22'!$B$11:$B$20,$C129,'Sunday Race 2-27-22'!$AV$11:$AV$20)</f>
        <v>0</v>
      </c>
      <c r="AQ129" s="174">
        <f>SUMIF('Sunday Race 2-27-22'!$B$11:$B$20,$C129,'Sunday Race 2-27-22'!$AW$11:$AW$20)</f>
        <v>0</v>
      </c>
      <c r="AR129" s="174">
        <f>SUMIF('Sunday Race 2-27-22'!$B$11:$B$20,$C129,'Sunday Race 2-27-22'!$AX$11:$AX$20)</f>
        <v>0</v>
      </c>
      <c r="AS129" s="174">
        <f>SUMIF('Sunday Race 2-27-22'!$B$11:$B$20,$C129,'Sunday Race 2-27-22'!$AY$11:$AY$20)</f>
        <v>0</v>
      </c>
      <c r="AT129" s="174">
        <f>SUMIF('Sunday Race 3-13-22'!$B$11:$B$25,$C129,'Sunday Race 3-13-22'!$AU$11:$AU$25)</f>
        <v>0</v>
      </c>
      <c r="AU129" s="174">
        <f>SUMIF('Sunday Race 3-13-22'!$B$11:$B$25,$C129,'Sunday Race 3-13-22'!$AV$11:$AV$25)</f>
        <v>0</v>
      </c>
      <c r="AV129" s="174">
        <f>SUMIF('Sunday Race 3-13-22'!$B$11:$B$25,$C129,'Sunday Race 3-13-22'!$AW$11:$AW$25)</f>
        <v>0</v>
      </c>
      <c r="AW129" s="174">
        <f>SUMIF('Sunday Race 3-13-22'!$B$11:$B$25,$C129,'Sunday Race 3-13-22'!$AX$11:$AX$25)</f>
        <v>0</v>
      </c>
      <c r="AX129" s="174">
        <f>SUMIF('Sunday Race 3-13-22'!$B$11:$B$25,$C129,'Sunday Race 3-13-22'!$AY$11:$AY$25)</f>
        <v>0</v>
      </c>
      <c r="AY129" s="174">
        <f>SUMIF('Saturday Race 3-19-22'!$B$11:$B$15,$C129,'Saturday Race 3-19-22'!$AU$11:$AU$15)</f>
        <v>0</v>
      </c>
      <c r="AZ129" s="174">
        <f>SUMIF('Saturday Race 3-19-22'!$B$11:$B$15,$C129,'Saturday Race 3-19-22'!$AV$11:$AV$15)</f>
        <v>0</v>
      </c>
      <c r="BA129" s="174">
        <f>SUMIF('Saturday Race 3-19-22'!$B$11:$B$15,$C129,'Saturday Race 3-19-22'!$AW$11:$AW$15)</f>
        <v>0</v>
      </c>
      <c r="BB129" s="174">
        <f>SUMIF('Saturday Race 3-19-22'!$B$11:$B$15,$C129,'Saturday Race 3-19-22'!$AX$11:$AX$15)</f>
        <v>0</v>
      </c>
      <c r="BC129" s="174">
        <f>SUMIF('Saturday Race 3-19-22'!$B$11:$B$15,$C129,'Saturday Race 3-19-22'!$AY$11:$AY$15)</f>
        <v>0</v>
      </c>
      <c r="BD129" s="174">
        <f>SUMIF('Sunday Races 4-10-22'!$B$11:$B$26,$C129,'Sunday Races 4-10-22'!$AU$11:$AU$26)</f>
        <v>0</v>
      </c>
      <c r="BE129" s="174">
        <f>SUMIF('Sunday Races 4-10-22'!$B$11:$B$26,$C129,'Sunday Races 4-10-22'!$AV$11:$AV$26)</f>
        <v>0</v>
      </c>
      <c r="BF129" s="174">
        <f>SUMIF('Sunday Races 4-10-22'!$B$11:$B$26,$C129,'Sunday Races 4-10-22'!$AW$11:$AW$26)</f>
        <v>0</v>
      </c>
      <c r="BG129" s="174">
        <f>SUMIF('Sunday Races 4-10-22'!$B$11:$B$26,$C129,'Sunday Races 4-10-22'!$AX$11:$AX$26)</f>
        <v>0</v>
      </c>
      <c r="BH129" s="174">
        <f>SUMIF('Sunday Races 4-10-22'!$B$11:$B$26,$C129,'Sunday Races 4-10-22'!$AY$11:$AY$26)</f>
        <v>0</v>
      </c>
      <c r="BI129" s="174">
        <f>SUMIF('Sunday Races 5-1-22'!$B$11:$B$28,$C129,'Sunday Races 5-1-22'!$AU$11:$AU$28)</f>
        <v>0</v>
      </c>
      <c r="BJ129" s="174">
        <f>SUMIF('Sunday Races 5-1-22'!$B$11:$B$28,$C129,'Sunday Races 5-1-22'!$AV$11:$AV$28)</f>
        <v>0</v>
      </c>
      <c r="BK129" s="174">
        <f>SUMIF('Sunday Races 5-1-22'!$B$11:$B$28,$C129,'Sunday Races 5-1-22'!$AW$11:$AW$28)</f>
        <v>0</v>
      </c>
      <c r="BL129" s="174">
        <f>SUMIF('Sunday Races 5-1-22'!$B$11:$B$28,$C129,'Sunday Races 5-1-22'!$AX$11:$AX$28)</f>
        <v>0</v>
      </c>
      <c r="BM129" s="174">
        <f>SUMIF('Sunday Races 5-1-22'!$B$11:$B$28,$C129,'Sunday Races 5-1-22'!$AY$11:$AY$28)</f>
        <v>0</v>
      </c>
      <c r="BN129" s="174">
        <f>SUMIF('Sunday Races 6-5-22'!$B$11:$B$28,$C129,'Sunday Races 6-5-22'!$AU$11:$AU$28)</f>
        <v>0</v>
      </c>
      <c r="BO129" s="174">
        <f>SUMIF('Sunday Races 6-5-22'!$B$11:$B$28,$C129,'Sunday Races 6-5-22'!$AV$11:$AV$28)</f>
        <v>0</v>
      </c>
      <c r="BP129" s="174">
        <f>SUMIF('Sunday Races 6-5-22'!$B$11:$B$28,$C129,'Sunday Races 6-5-22'!$AW$11:$AW$28)</f>
        <v>0</v>
      </c>
      <c r="BQ129" s="174">
        <f>SUMIF('Sunday Races 6-5-22'!$B$11:$B$28,$C129,'Sunday Races 6-5-22'!$AX$11:$AX$28)</f>
        <v>0</v>
      </c>
      <c r="BR129" s="174">
        <f>SUMIF('Sunday Races 6-5-22'!$B$11:$B$28,$C129,'Sunday Races 6-5-22'!$AY$11:$AY$28)</f>
        <v>0</v>
      </c>
      <c r="BS129" s="174">
        <f>SUMIF('Sunday Races 6-12-22'!$B$11:$B$24,$C129,'Sunday Races 6-12-22'!$AU$11:$AU$24)</f>
        <v>0</v>
      </c>
      <c r="BT129" s="174">
        <f>SUMIF('Sunday Races 6-12-22'!$B$11:$B$24,$C129,'Sunday Races 6-12-22'!$AV$11:$AV$24)</f>
        <v>0</v>
      </c>
      <c r="BU129" s="174">
        <f>SUMIF('Sunday Races 6-12-22'!$B$11:$B$24,$C129,'Sunday Races 6-12-22'!$AW$11:$AW$24)</f>
        <v>0</v>
      </c>
      <c r="BV129" s="174">
        <f>SUMIF('Sunday Races 6-12-22'!$B$11:$B$24,$C129,'Sunday Races 6-12-22'!$AX$11:$AX$24)</f>
        <v>0</v>
      </c>
      <c r="BW129" s="174">
        <f>SUMIF('Sunday Races 6-12-22'!$B$11:$B$24,$C129,'Sunday Races 6-12-22'!$AY$11:$AY$24)</f>
        <v>0</v>
      </c>
      <c r="BX129" s="174">
        <f>SUMIF('Saturday Races 6-18-22'!$B$11:$B$24,$C129,'Saturday Races 6-18-22'!$AU$11:$AU$24)</f>
        <v>0</v>
      </c>
      <c r="BY129" s="174">
        <f>SUMIF('Saturday Races 6-18-22'!$B$11:$B$24,$C129,'Saturday Races 6-18-22'!$AV$11:$AV$24)</f>
        <v>0</v>
      </c>
      <c r="BZ129" s="174">
        <f>SUMIF('Saturday Races 6-18-22'!$B$11:$B$24,$C129,'Saturday Races 6-18-22'!$AW$11:$AW$24)</f>
        <v>0</v>
      </c>
      <c r="CA129" s="174">
        <f>SUMIF('Saturday Races 6-18-22'!$B$11:$B$24,$C129,'Saturday Races 6-18-22'!$AX$11:$AX$24)</f>
        <v>0</v>
      </c>
      <c r="CB129" s="174">
        <f>SUMIF('Saturday Races 6-18-22'!$B$11:$B$24,$C129,'Saturday Races 6-18-22'!$AY$11:$AY$24)</f>
        <v>0</v>
      </c>
      <c r="CC129" s="174">
        <f>SUMIF('Sunday Races 7-3-22'!$B$11:$B$26,$C129,'Sunday Races 7-3-22'!$AU$11:$AU$26)</f>
        <v>0</v>
      </c>
      <c r="CD129" s="174">
        <f>SUMIF('Sunday Races 7-3-22'!$B$11:$B$26,$C129,'Sunday Races 7-3-22'!$AV$11:$AV$26)</f>
        <v>0</v>
      </c>
      <c r="CE129" s="174">
        <f>SUMIF('Sunday Races 7-3-22'!$B$11:$B$26,$C129,'Sunday Races 7-3-22'!$AW$11:$AW$26)</f>
        <v>0</v>
      </c>
      <c r="CF129" s="174">
        <f>SUMIF('Sunday Races 7-3-22'!$B$11:$B$26,$C129,'Sunday Races 7-3-22'!$AX$11:$AX$26)</f>
        <v>0</v>
      </c>
      <c r="CG129" s="174">
        <f>SUMIF('Sunday Races 7-3-22'!$B$11:$B$26,$C129,'Sunday Races 7-3-22'!$AY$11:$AY$26)</f>
        <v>0</v>
      </c>
      <c r="CH129" s="174">
        <f>SUMIF('Sunday Races 7-31-22'!$B$11:$B$26,$C129,'Sunday Races 7-31-22'!$AU$11:$AU$26)</f>
        <v>0</v>
      </c>
      <c r="CI129" s="174">
        <f>SUMIF('Sunday Races 7-31-22'!$B$11:$B$26,$C129,'Sunday Races 7-31-22'!$AV$11:$AV$26)</f>
        <v>0</v>
      </c>
      <c r="CJ129" s="174">
        <f>SUMIF('Sunday Races 7-31-22'!$B$11:$B$26,$C129,'Sunday Races 7-31-22'!$AW$11:$AW$26)</f>
        <v>0</v>
      </c>
      <c r="CK129" s="174">
        <f>SUMIF('Sunday Races 7-31-22'!$B$11:$B$26,$C129,'Sunday Races 7-31-22'!$AX$11:$AX$26)</f>
        <v>0</v>
      </c>
      <c r="CL129" s="174">
        <f>SUMIF('Sunday Races 7-31-22'!$B$11:$B$26,$C129,'Sunday Races 7-31-22'!$AY$11:$AY$26)</f>
        <v>0</v>
      </c>
      <c r="CM129" s="174">
        <f>SUMIF('Sunday Races 8-14-22'!$B$11:$B$26,$C129,'Sunday Races 8-14-22'!$AU$11:$AU$26)</f>
        <v>0</v>
      </c>
      <c r="CN129" s="174">
        <f>SUMIF('Sunday Races 8-14-22'!$B$11:$B$26,$C129,'Sunday Races 8-14-22'!$AV$11:$AV$26)</f>
        <v>0</v>
      </c>
      <c r="CO129" s="174">
        <f>SUMIF('Sunday Races 8-14-22'!$B$11:$B$26,$C129,'Sunday Races 8-14-22'!$AW$11:$AW$26)</f>
        <v>0</v>
      </c>
      <c r="CP129" s="174">
        <f>SUMIF('Sunday Races 8-14-22'!$B$11:$B$26,$C129,'Sunday Races 8-14-22'!$AX$11:$AX$26)</f>
        <v>0</v>
      </c>
      <c r="CQ129" s="174">
        <f>SUMIF('Sunday Races 8-14-22'!$B$11:$B$26,$C129,'Sunday Races 8-14-22'!$AY$11:$AY$26)</f>
        <v>0</v>
      </c>
      <c r="CR129" s="174">
        <f>SUMIF('Saturday Races 8-20-22'!$B$11:$B$26,$C129,'Saturday Races 8-20-22'!$AU$11:$AU$26)</f>
        <v>0</v>
      </c>
      <c r="CS129" s="174">
        <f>SUMIF('Saturday Races 8-20-22'!$B$11:$B$26,$C129,'Saturday Races 8-20-22'!$AV$11:$AV$26)</f>
        <v>0</v>
      </c>
      <c r="CT129" s="174">
        <f>SUMIF('Saturday Races 8-20-22'!$B$11:$B$26,$C129,'Saturday Races 8-20-22'!$AW$11:$AW$26)</f>
        <v>0</v>
      </c>
      <c r="CU129" s="174">
        <f>SUMIF('Saturday Races 8-20-22'!$B$11:$B$26,$C129,'Saturday Races 8-20-22'!$AX$11:$AX$26)</f>
        <v>0</v>
      </c>
      <c r="CV129" s="174">
        <f>SUMIF('Saturday Races 8-20-22'!$B$11:$B$26,$C129,'Saturday Races 8-20-22'!$AY$11:$AY$26)</f>
        <v>0</v>
      </c>
      <c r="CW129" s="174">
        <f>SUMIF('Sunday Races 9-11-22'!$B$11:$B$20,$C129,'Sunday Races 9-11-22'!$AU$11:$AU$20)</f>
        <v>0</v>
      </c>
      <c r="CX129" s="174">
        <f>SUMIF('Sunday Races 9-11-22'!$B$11:$B$20,$C129,'Sunday Races 9-11-22'!$AV$11:$AV$20)</f>
        <v>0</v>
      </c>
      <c r="CY129" s="174">
        <f>SUMIF('Sunday Races 9-11-22'!$B$11:$B$20,$C129,'Sunday Races 9-11-22'!$AW$11:$AW$20)</f>
        <v>0</v>
      </c>
      <c r="CZ129" s="174">
        <f>SUMIF('Sunday Races 9-11-22'!$B$11:$B$20,$C129,'Sunday Races 9-11-22'!$AX$11:$AX$20)</f>
        <v>0</v>
      </c>
      <c r="DA129" s="174">
        <f>SUMIF('Sunday Races 9-11-22'!$B$11:$B$20,$C129,'Sunday Races 9-11-22'!$AY$11:$AY$20)</f>
        <v>0</v>
      </c>
      <c r="DB129" s="174">
        <f>SUMIF('Sunday Races 10-9-22'!$B$11:$B$21,$C129,'Sunday Races 10-9-22'!$AU$11:$AU$21)</f>
        <v>0</v>
      </c>
      <c r="DC129" s="174">
        <f>SUMIF('Sunday Races 10-9-22'!$B$11:$B$21,$C129,'Sunday Races 10-9-22'!$AV$11:$AV$21)</f>
        <v>0</v>
      </c>
      <c r="DD129" s="174">
        <f>SUMIF('Sunday Races 10-9-22'!$B$11:$B$21,$C129,'Sunday Races 10-9-22'!$AW$11:$AW$21)</f>
        <v>0</v>
      </c>
      <c r="DE129" s="174">
        <f>SUMIF('Sunday Races 10-9-22'!$B$11:$B$21,$C129,'Sunday Races 10-9-22'!$AX$11:$AX$21)</f>
        <v>0</v>
      </c>
      <c r="DF129" s="174">
        <f>SUMIF('Sunday Races 10-9-22'!$B$11:$B$21,$C129,'Sunday Races 10-9-22'!$AY$11:$AY$21)</f>
        <v>0</v>
      </c>
      <c r="DG129" s="174">
        <f>SUMIF('Sunday Races 10-23-22'!$B$11:$B$22,$C129,'Sunday Races 10-23-22'!$AU$11:$AU$22)</f>
        <v>0</v>
      </c>
      <c r="DH129" s="174">
        <f>SUMIF('Sunday Races 10-23-22'!$B$11:$B$22,$C129,'Sunday Races 10-23-22'!$AV$11:$AV$22)</f>
        <v>0</v>
      </c>
      <c r="DI129" s="174">
        <f>SUMIF('Sunday Races 10-23-22'!$B$11:$B$22,$C129,'Sunday Races 10-23-22'!$AW$11:$AW$22)</f>
        <v>0</v>
      </c>
      <c r="DJ129" s="174">
        <f>SUMIF('Sunday Races 10-23-22'!$B$11:$B$22,$C129,'Sunday Races 10-23-22'!$AX$11:$AX$22)</f>
        <v>0</v>
      </c>
      <c r="DK129" s="174">
        <f>SUMIF('Sunday Races 10-23-22'!$B$11:$B$22,$C129,'Sunday Races 10-23-22'!$AY$11:$AY$22)</f>
        <v>0</v>
      </c>
      <c r="DL129" s="175"/>
      <c r="DM129" s="176"/>
      <c r="DN129" s="177">
        <f t="shared" si="114"/>
        <v>0</v>
      </c>
      <c r="DO129" s="177">
        <f t="shared" si="114"/>
        <v>0</v>
      </c>
      <c r="DP129" s="177">
        <f t="shared" si="114"/>
        <v>0</v>
      </c>
      <c r="DQ129" s="177">
        <f t="shared" si="114"/>
        <v>0</v>
      </c>
      <c r="DR129" s="177">
        <f t="shared" si="114"/>
        <v>0</v>
      </c>
      <c r="DS129" s="177">
        <f t="shared" si="114"/>
        <v>0</v>
      </c>
      <c r="DT129" s="177">
        <f t="shared" si="114"/>
        <v>0</v>
      </c>
      <c r="DU129" s="177">
        <f t="shared" si="114"/>
        <v>0</v>
      </c>
      <c r="DV129" s="177">
        <f t="shared" si="114"/>
        <v>0</v>
      </c>
      <c r="DW129" s="177">
        <f t="shared" si="114"/>
        <v>0</v>
      </c>
      <c r="DX129" s="177">
        <f t="shared" si="115"/>
        <v>0</v>
      </c>
      <c r="DY129" s="177">
        <f t="shared" si="115"/>
        <v>0</v>
      </c>
      <c r="DZ129" s="177">
        <f t="shared" si="115"/>
        <v>0</v>
      </c>
      <c r="EA129" s="177">
        <f t="shared" si="115"/>
        <v>0</v>
      </c>
      <c r="EB129" s="177">
        <f t="shared" si="115"/>
        <v>0</v>
      </c>
      <c r="EC129" s="177">
        <f t="shared" si="115"/>
        <v>0</v>
      </c>
      <c r="ED129" s="177">
        <f t="shared" si="115"/>
        <v>0</v>
      </c>
      <c r="EE129" s="177">
        <f t="shared" si="115"/>
        <v>0</v>
      </c>
      <c r="EF129" s="177">
        <f t="shared" si="115"/>
        <v>0</v>
      </c>
      <c r="EG129" s="177">
        <f t="shared" si="115"/>
        <v>0</v>
      </c>
      <c r="EH129" s="177">
        <f t="shared" si="116"/>
        <v>0</v>
      </c>
      <c r="EI129" s="177">
        <f t="shared" si="116"/>
        <v>0</v>
      </c>
      <c r="EJ129" s="177">
        <f t="shared" si="116"/>
        <v>0</v>
      </c>
      <c r="EK129" s="177">
        <f t="shared" si="116"/>
        <v>0</v>
      </c>
      <c r="EL129" s="177">
        <f t="shared" si="116"/>
        <v>0</v>
      </c>
      <c r="EM129" s="177">
        <f t="shared" si="116"/>
        <v>0</v>
      </c>
      <c r="EN129" s="177">
        <f t="shared" si="116"/>
        <v>0</v>
      </c>
      <c r="EO129" s="177">
        <f t="shared" si="116"/>
        <v>0</v>
      </c>
      <c r="EP129" s="177">
        <f t="shared" si="116"/>
        <v>0</v>
      </c>
      <c r="EQ129" s="177">
        <f t="shared" si="116"/>
        <v>0</v>
      </c>
      <c r="ER129" s="177">
        <f t="shared" si="117"/>
        <v>0</v>
      </c>
      <c r="ES129" s="177">
        <f t="shared" si="117"/>
        <v>0</v>
      </c>
      <c r="ET129" s="177">
        <f t="shared" si="117"/>
        <v>0</v>
      </c>
      <c r="EU129" s="177">
        <f t="shared" si="117"/>
        <v>0</v>
      </c>
      <c r="EV129" s="177">
        <f t="shared" si="117"/>
        <v>0</v>
      </c>
      <c r="EW129" s="177">
        <f t="shared" si="117"/>
        <v>0</v>
      </c>
      <c r="EX129" s="177">
        <f t="shared" si="117"/>
        <v>0</v>
      </c>
      <c r="EY129" s="177">
        <f t="shared" si="117"/>
        <v>0</v>
      </c>
      <c r="EZ129" s="177">
        <f t="shared" si="117"/>
        <v>0</v>
      </c>
      <c r="FA129" s="177">
        <f t="shared" si="117"/>
        <v>0</v>
      </c>
      <c r="FB129" s="177">
        <f t="shared" si="118"/>
        <v>0</v>
      </c>
      <c r="FC129" s="177">
        <f t="shared" si="118"/>
        <v>0</v>
      </c>
      <c r="FD129" s="177">
        <f t="shared" si="118"/>
        <v>0</v>
      </c>
      <c r="FE129" s="177">
        <f t="shared" si="118"/>
        <v>0</v>
      </c>
      <c r="FF129" s="177">
        <f t="shared" si="118"/>
        <v>0</v>
      </c>
      <c r="FG129" s="177">
        <f t="shared" si="118"/>
        <v>0</v>
      </c>
      <c r="FH129" s="177">
        <f t="shared" si="118"/>
        <v>0</v>
      </c>
      <c r="FI129" s="177">
        <f t="shared" si="118"/>
        <v>0</v>
      </c>
      <c r="FJ129" s="177">
        <f t="shared" si="118"/>
        <v>0</v>
      </c>
      <c r="FK129" s="177">
        <f t="shared" si="118"/>
        <v>0</v>
      </c>
      <c r="FL129" s="177">
        <f t="shared" si="119"/>
        <v>0</v>
      </c>
      <c r="FM129" s="177">
        <f t="shared" si="119"/>
        <v>0</v>
      </c>
      <c r="FN129" s="177">
        <f t="shared" si="119"/>
        <v>0</v>
      </c>
      <c r="FO129" s="177">
        <f t="shared" si="119"/>
        <v>0</v>
      </c>
      <c r="FP129" s="177">
        <f t="shared" si="119"/>
        <v>0</v>
      </c>
      <c r="FQ129" s="177">
        <f t="shared" si="119"/>
        <v>0</v>
      </c>
      <c r="FR129" s="177">
        <f t="shared" si="119"/>
        <v>0</v>
      </c>
      <c r="FS129" s="177">
        <f t="shared" si="119"/>
        <v>0</v>
      </c>
      <c r="FT129" s="177">
        <f t="shared" si="119"/>
        <v>0</v>
      </c>
      <c r="FU129" s="177">
        <f t="shared" si="119"/>
        <v>0</v>
      </c>
      <c r="FV129" s="177">
        <f t="shared" si="119"/>
        <v>0</v>
      </c>
      <c r="FW129" s="177">
        <f t="shared" si="119"/>
        <v>0</v>
      </c>
      <c r="FX129" s="177">
        <f t="shared" si="119"/>
        <v>0</v>
      </c>
      <c r="FY129" s="177">
        <f t="shared" si="119"/>
        <v>0</v>
      </c>
      <c r="FZ129" s="177">
        <f t="shared" si="119"/>
        <v>0</v>
      </c>
      <c r="GA129" s="177"/>
      <c r="GB129" s="229">
        <f t="shared" si="106"/>
        <v>0</v>
      </c>
      <c r="GC129" s="229">
        <f t="shared" si="107"/>
        <v>0</v>
      </c>
      <c r="GD129" s="174">
        <f>SUMIF('One Day 12-04-21 Scots'!$B$11:$B$24,$C129,'One Day 12-04-21 Scots'!$AU$11:$AU$24)</f>
        <v>0</v>
      </c>
      <c r="GE129" s="174">
        <f>SUMIF('One Day 12-04-21 Scots'!$B$11:$B$24,$C129,'One Day 12-04-21 Scots'!$AV$11:$AV$24)</f>
        <v>0</v>
      </c>
      <c r="GF129" s="174">
        <f>SUMIF('One Day 12-04-21 Scots'!$B$11:$B$24,$C129,'One Day 12-04-21 Scots'!$AW$11:$AW$24)</f>
        <v>0</v>
      </c>
      <c r="GG129" s="174">
        <f>SUMIF('One Day 12-04-21 Scots'!$B$11:$B$24,$C129,'One Day 12-04-21 Scots'!$AX$11:$AX$24)</f>
        <v>0</v>
      </c>
      <c r="GH129" s="174">
        <f>SUMIF('One Day 12-04-21 Scots'!$B$11:$B$24,$C129,'One Day 12-04-21 Scots'!$AY$11:$AY$24)</f>
        <v>0</v>
      </c>
      <c r="GI129" s="174">
        <f>SUMIF('One Day 12-04-21 Thistles'!$B$11:$B$25,$C129,'One Day 12-04-21 Thistles'!$AU$11:$AU$25)</f>
        <v>0</v>
      </c>
      <c r="GJ129" s="174">
        <f>SUMIF('One Day 12-04-21 Thistles'!$B$11:$B$25,$C129,'One Day 12-04-21 Thistles'!$AV$11:$AV$25)</f>
        <v>0</v>
      </c>
      <c r="GK129" s="174">
        <f>SUMIF('One Day 12-04-21 Thistles'!$B$11:$B$25,$C129,'One Day 12-04-21 Thistles'!$AW$11:$AW$25)</f>
        <v>0</v>
      </c>
      <c r="GL129" s="174">
        <f>SUMIF('One Day 12-04-21 Thistles'!$B$11:$B$25,$C129,'One Day 12-04-21 Thistles'!$AX$11:$AX$25)</f>
        <v>0</v>
      </c>
      <c r="GM129" s="174">
        <f>SUMIF('One Day 12-04-21 Thistles'!$B$11:$B$25,$C129,'One Day 12-04-21 Thistles'!$AY$11:$AY$25)</f>
        <v>0</v>
      </c>
      <c r="GN129" s="174">
        <f>SUMIF('Chili One Day 2-12-22 Scots'!$B$11:$B$27,$C129,'Chili One Day 2-12-22 Scots'!$AU$11:$AU$27)</f>
        <v>0</v>
      </c>
      <c r="GO129" s="174">
        <f>SUMIF('Chili One Day 2-12-22 Scots'!$B$11:$B$27,$C129,'Chili One Day 2-12-22 Scots'!$AV$11:$AV$27)</f>
        <v>0</v>
      </c>
      <c r="GP129" s="174">
        <f>SUMIF('Chili One Day 2-12-22 Scots'!$B$11:$B$27,$C129,'Chili One Day 2-12-22 Scots'!$AW$11:$AW$27)</f>
        <v>0</v>
      </c>
      <c r="GQ129" s="174">
        <f>SUMIF('Chili One Day 2-12-22 Scots'!$B$11:$B$27,$C129,'Chili One Day 2-12-22 Scots'!$AX$11:$AX$27)</f>
        <v>0</v>
      </c>
      <c r="GR129" s="174">
        <f>SUMIF('Chili One Day 2-12-22 Scots'!$B$11:$B$27,$C129,'Chili One Day 2-12-22 Scots'!$AY$11:$AY$27)</f>
        <v>0</v>
      </c>
      <c r="GS129" s="174">
        <f>SUMIF('Chili One Day 2-12-22 Thistles'!$B$11:$B$27,$C129,'Chili One Day 2-12-22 Thistles'!$AU$11:$AU$27)</f>
        <v>0</v>
      </c>
      <c r="GT129" s="174">
        <f>SUMIF('Chili One Day 2-12-22 Thistles'!$B$11:$B$27,$C129,'Chili One Day 2-12-22 Thistles'!$AV$11:$AV$27)</f>
        <v>0</v>
      </c>
      <c r="GU129" s="174">
        <f>SUMIF('Chili One Day 2-12-22 Thistles'!$B$11:$B$27,$C129,'Chili One Day 2-12-22 Thistles'!$AW$11:$AW$27)</f>
        <v>0</v>
      </c>
      <c r="GV129" s="174">
        <f>SUMIF('Chili One Day 2-12-22 Thistles'!$B$11:$B$27,$C129,'Chili One Day 2-12-22 Thistles'!$AX$11:$AX$27)</f>
        <v>0</v>
      </c>
      <c r="GW129" s="174">
        <f>SUMIF('Chili One Day 2-12-22 Thistles'!$B$11:$B$27,$C129,'Chili One Day 2-12-22 Thistles'!$AY$11:$AY$27)</f>
        <v>0</v>
      </c>
      <c r="GX129" s="174">
        <f>SUMIF('Ironman One Day 3-5-22 FS'!$B$11:$B$26,$C129,'Ironman One Day 3-5-22 FS'!$AU$11:$AU$26)</f>
        <v>0</v>
      </c>
      <c r="GY129" s="174">
        <f>SUMIF('Ironman One Day 3-5-22 FS'!$B$11:$B$26,$C129,'Ironman One Day 3-5-22 FS'!$AV$11:$AV$26)</f>
        <v>0</v>
      </c>
      <c r="GZ129" s="174">
        <f>SUMIF('Ironman One Day 3-5-22 FS'!$B$11:$B$26,$C129,'Ironman One Day 3-5-22 FS'!$AW$11:$AW$26)</f>
        <v>0</v>
      </c>
      <c r="HA129" s="174">
        <f>SUMIF('Ironman One Day 3-5-22 FS'!$B$11:$B$26,$C129,'Ironman One Day 3-5-22 FS'!$AX$11:$AX$26)</f>
        <v>0</v>
      </c>
      <c r="HB129" s="174">
        <f>SUMIF('Ironman One Day 3-5-22 FS'!$B$11:$B$26,$C129,'Ironman One Day 3-5-22 FS'!$AY$11:$AY$26)</f>
        <v>0</v>
      </c>
      <c r="HC129" s="174">
        <f>SUMIF('Ironman One Day 3-5-22 420'!$B$11:$B$26,$C129,'Ironman One Day 3-5-22 420'!$AU$11:$AU$26)</f>
        <v>0</v>
      </c>
      <c r="HD129" s="174">
        <f>SUMIF('Ironman One Day 3-5-22 420'!$B$11:$B$26,$C129,'Ironman One Day 3-5-22 420'!$AV$11:$AV$26)</f>
        <v>0</v>
      </c>
      <c r="HE129" s="174">
        <f>SUMIF('Ironman One Day 3-5-22 420'!$B$11:$B$26,$C129,'Ironman One Day 3-5-22 420'!$AW$11:$AW$26)</f>
        <v>0</v>
      </c>
      <c r="HF129" s="174">
        <f>SUMIF('Ironman One Day 3-5-22 420'!$B$11:$B$26,$C129,'Ironman One Day 3-5-22 420'!$AX$11:$AX$26)</f>
        <v>0</v>
      </c>
      <c r="HG129" s="174">
        <f>SUMIF('Ironman One Day 3-5-22 420'!$B$11:$B$26,$C129,'Ironman One Day 3-5-22 420'!$AY$11:$AY$26)</f>
        <v>0</v>
      </c>
      <c r="HH129" s="174">
        <f>SUMIF('Easter One Day 4-16-22 FS'!$B$11:$B$25,$C129,'Easter One Day 4-16-22 FS'!$AU$11:$AU$25)</f>
        <v>0</v>
      </c>
      <c r="HI129" s="174">
        <f>SUMIF('Easter One Day 4-16-22 FS'!$B$11:$B$25,$C129,'Easter One Day 4-16-22 FS'!$AV$11:$AV$25)</f>
        <v>0</v>
      </c>
      <c r="HJ129" s="174">
        <f>SUMIF('Easter One Day 4-16-22 FS'!$B$11:$B$25,$C129,'Easter One Day 4-16-22 FS'!$AW$11:$AW$25)</f>
        <v>0</v>
      </c>
      <c r="HK129" s="174">
        <f>SUMIF('Easter One Day 4-16-22 FS'!$B$11:$B$25,$C129,'Easter One Day 4-16-22 FS'!$AX$11:$AX$25)</f>
        <v>0</v>
      </c>
      <c r="HL129" s="174">
        <f>SUMIF('Easter One Day 4-16-22 FS'!$B$11:$B$25,$C129,'Easter One Day 4-16-22 FS'!$AY$11:$AY$25)</f>
        <v>0</v>
      </c>
      <c r="HM129" s="174">
        <f>SUMIF('Easter One Day 4-16-22 TH'!$B$11:$B$25,$C129,'Easter One Day 4-16-22 TH'!$AU$11:$AU$25)</f>
        <v>0</v>
      </c>
      <c r="HN129" s="174">
        <f>SUMIF('Easter One Day 4-16-22 TH'!$B$11:$B$25,$C129,'Easter One Day 4-16-22 TH'!$AV$11:$AV$25)</f>
        <v>0</v>
      </c>
      <c r="HO129" s="174">
        <f>SUMIF('Easter One Day 4-16-22 TH'!$B$11:$B$25,$C129,'Easter One Day 4-16-22 TH'!$AW$11:$AW$25)</f>
        <v>0</v>
      </c>
      <c r="HP129" s="174">
        <f>SUMIF('Easter One Day 4-16-22 TH'!$B$11:$B$25,$C129,'Easter One Day 4-16-22 TH'!$AX$11:$AX$25)</f>
        <v>0</v>
      </c>
      <c r="HQ129" s="174">
        <f>SUMIF('Easter One Day 4-16-22 TH'!$B$11:$B$25,$C129,'Easter One Day 4-16-22 TH'!$AY$11:$AY$25)</f>
        <v>0</v>
      </c>
      <c r="HR129" s="174">
        <f>SUMIF('Long Distance Race 5-7-22'!$B$11:$B$25,$C129,'Long Distance Race 5-7-22'!$AU$11:$AU$25)</f>
        <v>0</v>
      </c>
      <c r="HS129" s="174">
        <f>SUMIF('Long Distance Race 5-7-22'!$B$11:$B$18,$C129,'Long Distance Race 5-7-22'!$AV$11:$AV$18)</f>
        <v>0</v>
      </c>
      <c r="HT129" s="174">
        <f>SUMIF('Long Distance Race 5-7-22'!$B$11:$B$18,$C129,'Long Distance Race 5-7-22'!$AW$11:$AW$18)</f>
        <v>0</v>
      </c>
      <c r="HU129" s="174">
        <f>SUMIF('Long Distance Race 5-7-22'!$B$11:$B$18,$C129,'Long Distance Race 5-7-22'!$AX$11:$AX$18)</f>
        <v>0</v>
      </c>
      <c r="HV129" s="174">
        <f>SUMIF('Long Distance Race 5-7-22'!$B$11:$B$18,$C129,'Long Distance Race 5-7-22'!$AY$11:$AY$18)</f>
        <v>0</v>
      </c>
      <c r="HW129" s="174">
        <f>SUMIF('Memorial Day Regatta 5-28-22 Op'!$B$11:$B$25,$C129,'Memorial Day Regatta 5-28-22 Op'!$AU$11:$AU$25)</f>
        <v>0</v>
      </c>
      <c r="HX129" s="174">
        <f>SUMIF('Memorial Day Regatta 5-28-22 Op'!$B$11:$B$18,$C129,'Memorial Day Regatta 5-28-22 Op'!$AV$11:$AV$18)</f>
        <v>0</v>
      </c>
      <c r="HY129" s="174">
        <f>SUMIF('Memorial Day Regatta 5-28-22 Op'!$B$11:$B$18,$C129,'Memorial Day Regatta 5-28-22 Op'!$AW$11:$AW$18)</f>
        <v>0</v>
      </c>
      <c r="HZ129" s="174">
        <f>SUMIF('Memorial Day Regatta 5-28-22 Op'!$B$11:$B$18,$C129,'Memorial Day Regatta 5-28-22 Op'!$AX$11:$AX$18)</f>
        <v>0</v>
      </c>
      <c r="IA129" s="174">
        <f>SUMIF('Memorial Day Regatta 5-28-22 Op'!$B$11:$B$18,$C129,'Memorial Day Regatta 5-28-22 Op'!$AY$11:$AY$18)</f>
        <v>0</v>
      </c>
      <c r="IB129" s="174">
        <f>SUMIF('Caldwell Cup 6-25-22 TH'!$B$11:$B$25,$C129,'Caldwell Cup 6-25-22 TH'!$AU$11:$AU$25)</f>
        <v>0</v>
      </c>
      <c r="IC129" s="174">
        <f>SUMIF('Caldwell Cup 6-25-22 TH'!$B$11:$B$25,$C129,'Caldwell Cup 6-25-22 TH'!$AV$11:$AV$25)</f>
        <v>0</v>
      </c>
      <c r="ID129" s="174">
        <f>SUMIF('Caldwell Cup 6-25-22 TH'!$B$11:$B$25,$C129,'Caldwell Cup 6-25-22 TH'!$AW$11:$AW$25)</f>
        <v>0</v>
      </c>
      <c r="IE129" s="174">
        <f>SUMIF('Caldwell Cup 6-25-22 TH'!$B$11:$B$25,$C129,'Caldwell Cup 6-25-22 TH'!$AX$11:$AX$25)</f>
        <v>0</v>
      </c>
      <c r="IF129" s="174">
        <f>SUMIF('Caldwell Cup 6-25-22 TH'!$B$11:$B$25,$C129,'Caldwell Cup 6-25-22 TH'!$AY$11:$AY$25)</f>
        <v>0</v>
      </c>
      <c r="IG129" s="174">
        <f>SUMIF('Caldwell Cup 6-25-22 FS'!$B$11:$B$21,$C129,'Caldwell Cup 6-25-22 FS'!$AU$11:$AU$21)</f>
        <v>0</v>
      </c>
      <c r="IH129" s="174">
        <f>SUMIF('Caldwell Cup 6-25-22 FS'!$B$11:$B$21,$C129,'Caldwell Cup 6-25-22 FS'!$AV$11:$AV$21)</f>
        <v>0</v>
      </c>
      <c r="II129" s="174">
        <f>SUMIF('Caldwell Cup 6-25-22 FS'!$B$11:$B$21,$C129,'Caldwell Cup 6-25-22 FS'!$AW$11:$AW$21)</f>
        <v>0</v>
      </c>
      <c r="IJ129" s="174">
        <f>SUMIF('Caldwell Cup 6-25-22 FS'!$B$11:$B$21,$C129,'Caldwell Cup 6-25-22 FS'!$AX$11:$AX$21)</f>
        <v>0</v>
      </c>
      <c r="IK129" s="174">
        <f>SUMIF('Caldwell Cup 6-25-22 FS'!$B$11:$B$21,$C129,'Caldwell Cup 6-25-22 FS'!$AY$11:$AY$21)</f>
        <v>0</v>
      </c>
      <c r="IL129" s="174">
        <f>SUMIF('Caldwell Cup 6-25-22 Lasers'!$B$11:$B$23,$C129,'Caldwell Cup 6-25-22 Lasers'!$AU$11:$AU$23)</f>
        <v>0</v>
      </c>
      <c r="IM129" s="174">
        <f>SUMIF('Caldwell Cup 6-25-22 Lasers'!$B$11:$B$23,$C129,'Caldwell Cup 6-25-22 Lasers'!$AV$11:$AV$23)</f>
        <v>0</v>
      </c>
      <c r="IN129" s="174">
        <f>SUMIF('Caldwell Cup 6-25-22 Lasers'!$B$11:$B$23,$C129,'Caldwell Cup 6-25-22 Lasers'!$AW$11:$AW$23)</f>
        <v>0</v>
      </c>
      <c r="IO129" s="174">
        <f>SUMIF('Caldwell Cup 6-25-22 Lasers'!$B$11:$B$23,$C129,'Caldwell Cup 6-25-22 Lasers'!$AX$11:$AX$23)</f>
        <v>0</v>
      </c>
      <c r="IP129" s="174">
        <f>SUMIF('Caldwell Cup 6-25-22 Lasers'!$B$11:$B$23,$C129,'Caldwell Cup 6-25-22 Lasers'!$AY$11:$AY$23)</f>
        <v>0</v>
      </c>
      <c r="IQ129" s="174">
        <f>SUMIF('Labor Day Regatta 9-3-22 FS'!$B$11:$B$30,$C129,'Labor Day Regatta 9-3-22 FS'!$AU$11:$AU$30)</f>
        <v>0</v>
      </c>
      <c r="IR129" s="174">
        <f>SUMIF('Labor Day Regatta 9-3-22 FS'!$B$11:$B$30,$C129,'Labor Day Regatta 9-3-22 FS'!$AV$11:$AV$30)</f>
        <v>0</v>
      </c>
      <c r="IS129" s="174">
        <f>SUMIF('Labor Day Regatta 9-3-22 FS'!$B$11:$B$30,$C129,'Labor Day Regatta 9-3-22 FS'!$AW$11:$AW$30)</f>
        <v>0</v>
      </c>
      <c r="IT129" s="174">
        <f>SUMIF('Labor Day Regatta 9-3-22 FS'!$B$11:$B$30,$C129,'Labor Day Regatta 9-3-22 FS'!$AX$11:$AX$30)</f>
        <v>0</v>
      </c>
      <c r="IU129" s="174">
        <f>SUMIF('Labor Day Regatta 9-3-22 FS'!$B$11:$B$30,$C129,'Labor Day Regatta 9-3-22 FS'!$AY$11:$AY$30)</f>
        <v>0</v>
      </c>
      <c r="IV129" s="174">
        <f>SUMIF('2022-09-17 Leukemia Cup FS'!$B$11:$B$26,$C129,'2022-09-17 Leukemia Cup FS'!$AU$11:$AU$26)</f>
        <v>0</v>
      </c>
      <c r="IW129" s="174">
        <f>SUMIF('2022-09-17 Leukemia Cup FS'!$B$11:$B$26,$C129,'2022-09-17 Leukemia Cup FS'!$AV$11:$AV$26)</f>
        <v>0</v>
      </c>
      <c r="IX129" s="174">
        <f>SUMIF('2022-09-17 Leukemia Cup FS'!$B$11:$B$26,$C129,'2022-09-17 Leukemia Cup FS'!$AW$11:$AW$26)</f>
        <v>0</v>
      </c>
      <c r="IY129" s="174">
        <f>SUMIF('2022-09-17 Leukemia Cup FS'!$B$11:$B$26,$C129,'2022-09-17 Leukemia Cup FS'!$AX$11:$AX$26)</f>
        <v>0</v>
      </c>
      <c r="IZ129" s="174">
        <f>SUMIF('2022-09-17 Leukemia Cup FS'!$B$11:$B$26,$C129,'2022-09-17 Leukemia Cup FS'!$AY$11:$AY$26)</f>
        <v>0</v>
      </c>
      <c r="JA129" s="174">
        <f>SUMIF('2022-09-17 Leukemia Cup TH'!$B$11:$B$28,$C129,'2022-09-17 Leukemia Cup TH'!$AU$11:$AU$28)</f>
        <v>0</v>
      </c>
      <c r="JB129" s="174">
        <f>SUMIF('2022-09-17 Leukemia Cup TH'!$B$11:$B$28,$C129,'2022-09-17 Leukemia Cup TH'!$AV$11:$AV$28)</f>
        <v>0</v>
      </c>
      <c r="JC129" s="174">
        <f>SUMIF('2022-09-17 Leukemia Cup TH'!$B$11:$B$28,$C129,'2022-09-17 Leukemia Cup TH'!$AW$11:$AW$28)</f>
        <v>0</v>
      </c>
      <c r="JD129" s="174">
        <f>SUMIF('2022-09-17 Leukemia Cup TH'!$B$11:$B$28,$C129,'2022-09-17 Leukemia Cup TH'!$AX$11:$AX$28)</f>
        <v>0</v>
      </c>
      <c r="JE129" s="174">
        <f>SUMIF('2022-09-17 Leukemia Cup TH'!$B$11:$B$28,$C129,'2022-09-17 Leukemia Cup TH'!$AY$11:$AY$28)</f>
        <v>0</v>
      </c>
      <c r="JF129" s="174">
        <f>SUMIF('Smith-Berry LDR 9-24-22'!$B$11:$B$30,$C129,'Smith-Berry LDR 9-24-22'!$AU$11:$AU$30)</f>
        <v>0</v>
      </c>
      <c r="JG129" s="174">
        <f>SUMIF('Smith-Berry LDR 9-24-22'!$B$11:$B$30,$C129,'Smith-Berry LDR 9-24-22'!$AV$11:$AV$30)</f>
        <v>0</v>
      </c>
      <c r="JH129" s="174">
        <f>SUMIF('Smith-Berry LDR 9-24-22'!$B$11:$B$30,$C129,'Smith-Berry LDR 9-24-22'!$AW$11:$AW$30)</f>
        <v>0</v>
      </c>
      <c r="JI129" s="174">
        <f>SUMIF('Smith-Berry LDR 9-24-22'!$B$11:$B$30,$C129,'Smith-Berry LDR 9-24-22'!$AX$11:$AX$30)</f>
        <v>0</v>
      </c>
      <c r="JJ129" s="174">
        <f>SUMIF('Smith-Berry LDR 9-24-22'!$B$11:$B$30,$C129,'Smith-Berry LDR 9-24-22'!$AY$11:$AY$30)</f>
        <v>0</v>
      </c>
      <c r="JK129" s="174">
        <f>SUMIF('Great Scot 10-1-22 Cham'!$B$11:$B$38,$C129,'Great Scot 10-1-22 Cham'!$AU$11:$AU$38)</f>
        <v>0</v>
      </c>
      <c r="JL129" s="174">
        <f>SUMIF('Great Scot 10-1-22 Cham'!$B$11:$B$38,$C129,'Great Scot 10-1-22 Cham'!$AV$11:$AV$38)</f>
        <v>0</v>
      </c>
      <c r="JM129" s="174">
        <f>SUMIF('Great Scot 10-1-22 Cham'!$B$11:$B$38,$C129,'Great Scot 10-1-22 Cham'!$AW$11:$AW$38)</f>
        <v>0</v>
      </c>
      <c r="JN129" s="174">
        <f>SUMIF('Great Scot 10-1-22 Cham'!$B$11:$B$38,$C129,'Great Scot 10-1-22 Cham'!$AX$11:$AX$38)</f>
        <v>0</v>
      </c>
      <c r="JO129" s="174">
        <f>SUMIF('Great Scot 10-1-22 Cham'!$B$11:$B$38,$C129,'Great Scot 10-1-22 Cham'!$AY$11:$AY$38)</f>
        <v>0</v>
      </c>
      <c r="JP129" s="174">
        <f>SUMIF('Great Scot 10-1-22 Chal'!$B$11:$B$28,$C129,'Great Scot 10-1-22 Chal'!$AU$11:$AU$28)</f>
        <v>0</v>
      </c>
      <c r="JQ129" s="174">
        <f>SUMIF('Great Scot 10-1-22 Chal'!$B$11:$B$28,$C129,'Great Scot 10-1-22 Chal'!$AV$11:$AV$28)</f>
        <v>0</v>
      </c>
      <c r="JR129" s="174">
        <f>SUMIF('Great Scot 10-1-22 Chal'!$B$11:$B$28,$C129,'Great Scot 10-1-22 Chal'!$AW$11:$AW$28)</f>
        <v>0</v>
      </c>
      <c r="JS129" s="174">
        <f>SUMIF('Great Scot 10-1-22 Chal'!$B$11:$B$28,$C129,'Great Scot 10-1-22 Chal'!$AX$11:$AX$28)</f>
        <v>0</v>
      </c>
      <c r="JT129" s="174">
        <f>SUMIF('Great Scot 10-1-22 Chal'!$B$11:$B$28,$C129,'Great Scot 10-1-22 Chal'!$AY$11:$AY$28)</f>
        <v>0</v>
      </c>
      <c r="JU129" s="174">
        <f>SUMIF('Great Pumpkin Regatta 10-15-22'!$B$11:$B$54,$C129,'Great Pumpkin Regatta 10-15-22'!$AU$11:$AU$54)</f>
        <v>0</v>
      </c>
      <c r="JV129" s="174">
        <f>SUMIF('Great Pumpkin Regatta 10-15-22'!$B$11:$B$54,$C129,'Great Pumpkin Regatta 10-15-22'!$AV$11:$AV$54)</f>
        <v>0</v>
      </c>
      <c r="JW129" s="174">
        <f>SUMIF('Great Pumpkin Regatta 10-15-22'!$B$11:$B$54,$C129,'Great Pumpkin Regatta 10-15-22'!$AW$11:$AW$54)</f>
        <v>0</v>
      </c>
      <c r="JX129" s="174">
        <f>SUMIF('Great Pumpkin Regatta 10-15-22'!$B$11:$B$54,$C129,'Great Pumpkin Regatta 10-15-22'!$AX$11:$AX$54)</f>
        <v>0</v>
      </c>
      <c r="JY129" s="174">
        <f>SUMIF('Great Pumpkin Regatta 10-15-22'!$B$11:$B$54,$C129,'Great Pumpkin Regatta 10-15-22'!$AY$11:$AY$54)</f>
        <v>0</v>
      </c>
      <c r="JZ129" s="174">
        <f>SUMIF('One Day Regatta 10-29-22 FS'!$B$11:$B$19,$C129,'One Day Regatta 10-29-22 FS'!$AU$11:$AU$19)</f>
        <v>0</v>
      </c>
      <c r="KA129" s="174">
        <f>SUMIF('One Day Regatta 10-29-22 FS'!$B$11:$B$19,$C129,'One Day Regatta 10-29-22 FS'!$AV$11:$AV$19)</f>
        <v>0</v>
      </c>
      <c r="KB129" s="174">
        <f>SUMIF('One Day Regatta 10-29-22 FS'!$B$11:$B$19,$C129,'One Day Regatta 10-29-22 FS'!$AW$11:$AW$19)</f>
        <v>0</v>
      </c>
      <c r="KC129" s="174">
        <f>SUMIF('One Day Regatta 10-29-22 FS'!$B$11:$B$19,$C129,'One Day Regatta 10-29-22 FS'!$AX$11:$AX$19)</f>
        <v>0</v>
      </c>
      <c r="KD129" s="174">
        <f>SUMIF('One Day Regatta 10-29-22 FS'!$B$11:$B$19,$C129,'One Day Regatta 10-29-22 FS'!$AY$11:$AY$19)</f>
        <v>0</v>
      </c>
    </row>
    <row r="130" spans="1:290" ht="15" customHeight="1" x14ac:dyDescent="0.2">
      <c r="A130" s="400" t="s">
        <v>1369</v>
      </c>
      <c r="B130" s="134">
        <f t="shared" si="69"/>
        <v>36</v>
      </c>
      <c r="C130" s="170" t="s">
        <v>419</v>
      </c>
      <c r="D130" s="171">
        <f t="shared" si="101"/>
        <v>0</v>
      </c>
      <c r="E130" s="172">
        <f t="shared" si="102"/>
        <v>0</v>
      </c>
      <c r="F130" s="171">
        <f t="shared" si="103"/>
        <v>0</v>
      </c>
      <c r="G130" s="171">
        <v>0</v>
      </c>
      <c r="H130" s="171">
        <f t="shared" si="104"/>
        <v>0</v>
      </c>
      <c r="I130" s="173">
        <f t="shared" si="105"/>
        <v>0</v>
      </c>
      <c r="J130" s="173"/>
      <c r="K130" s="174">
        <f>SUMIF('Saturday Race 11-06-21'!$B$11:$B$21,$C130,'Saturday Race 11-06-21'!$AU$11:$AU$21)</f>
        <v>0</v>
      </c>
      <c r="L130" s="174">
        <f>SUMIF('Saturday Race 11-06-21'!$B$11:$B$21,$C130,'Saturday Race 11-06-21'!$AV$11:$AV$21)</f>
        <v>0</v>
      </c>
      <c r="M130" s="174">
        <f>SUMIF('Saturday Race 11-06-21'!$B$11:$B$21,$C130,'Saturday Race 11-06-21'!$AW$11:$AW$21)</f>
        <v>0</v>
      </c>
      <c r="N130" s="174">
        <f>SUMIF('Saturday Race 11-06-21'!$B$11:$B$21,$C130,'Saturday Race 11-06-21'!$AX$11:$AX$21)</f>
        <v>0</v>
      </c>
      <c r="O130" s="174">
        <f>SUMIF('Saturday Race 11-06-21'!$B$11:$B$21,$C130,'Saturday Race 11-06-21'!$AY$11:$AY$21)</f>
        <v>0</v>
      </c>
      <c r="P130" s="174">
        <f>SUMIF('Saturday Race 11-20-21'!$B$11:$B$20,$C130,'Saturday Race 11-20-21'!$AU$11:$AU$20)</f>
        <v>0</v>
      </c>
      <c r="Q130" s="174">
        <f>SUMIF('Saturday Race 11-20-21'!$B$11:$B$20,$C130,'Saturday Race 11-20-21'!$AV$11:$AV$20)</f>
        <v>0</v>
      </c>
      <c r="R130" s="174">
        <f>SUMIF('Saturday Race 11-20-21'!$B$11:$B$20,$C130,'Saturday Race 11-20-21'!$AW$11:$AW$20)</f>
        <v>0</v>
      </c>
      <c r="S130" s="174">
        <f>SUMIF('Saturday Race 11-20-21'!$B$11:$B$20,$C130,'Saturday Race 11-20-21'!$AX$11:$AX$20)</f>
        <v>0</v>
      </c>
      <c r="T130" s="174">
        <f>SUMIF('Saturday Race 11-20-21'!$B$11:$B$20,$C130,'Saturday Race 11-20-21'!$AY$11:$AY$20)</f>
        <v>0</v>
      </c>
      <c r="U130" s="174">
        <f>SUMIF('Saturday Race 1-08-22'!$B$11:$B$20,$C130,'Saturday Race 1-08-22'!$AU$11:$AU$20)</f>
        <v>0</v>
      </c>
      <c r="V130" s="174">
        <f>SUMIF('Saturday Race 1-08-22'!$B$11:$B$20,$C130,'Saturday Race 1-08-22'!$AV$11:$AV$20)</f>
        <v>0</v>
      </c>
      <c r="W130" s="174">
        <f>SUMIF('Saturday Race 1-08-22'!$B$11:$B$20,$C130,'Saturday Race 1-08-22'!$AW$11:$AW$20)</f>
        <v>0</v>
      </c>
      <c r="X130" s="174">
        <f>SUMIF('Saturday Race 1-08-22'!$B$11:$B$20,$C130,'Saturday Race 1-08-22'!$AX$11:$AX$20)</f>
        <v>0</v>
      </c>
      <c r="Y130" s="174">
        <f>SUMIF('Saturday Race 1-08-22'!$B$11:$B$20,$C130,'Saturday Race 1-08-22'!$AY$11:$AY$20)</f>
        <v>0</v>
      </c>
      <c r="Z130" s="174">
        <f>SUMIF('Saturday Race 1-22-22'!$B$11:$B$20,$C130,'Saturday Race 1-22-22'!$AU$11:$AU$20)</f>
        <v>0</v>
      </c>
      <c r="AA130" s="174">
        <f>SUMIF('Saturday Race 1-22-22'!$B$11:$B$20,$C130,'Saturday Race 1-22-22'!$AV$11:$AV$20)</f>
        <v>0</v>
      </c>
      <c r="AB130" s="174">
        <f>SUMIF('Saturday Race 1-22-22'!$B$11:$B$20,$C130,'Saturday Race 1-22-22'!$AW$11:$AW$20)</f>
        <v>0</v>
      </c>
      <c r="AC130" s="174">
        <f>SUMIF('Saturday Race 1-22-22'!$B$11:$B$20,$C130,'Saturday Race 1-22-22'!$AX$11:$AX$20)</f>
        <v>0</v>
      </c>
      <c r="AD130" s="174">
        <f>SUMIF('Saturday Race 1-22-22'!$B$11:$B$20,$C130,'Saturday Race 1-22-22'!$AY$11:$AY$20)</f>
        <v>0</v>
      </c>
      <c r="AE130" s="174">
        <f>SUMIF('Sunday Race 2-6-22'!$B$11:$B$20,$C130,'Sunday Race 2-6-22'!$AU$11:$AU$20)</f>
        <v>0</v>
      </c>
      <c r="AF130" s="174">
        <f>SUMIF('Sunday Race 2-6-22'!$B$11:$B$20,$C130,'Sunday Race 2-6-22'!$AV$11:$AV$20)</f>
        <v>0</v>
      </c>
      <c r="AG130" s="174">
        <f>SUMIF('Sunday Race 2-6-22'!$B$11:$B$20,$C130,'Sunday Race 2-6-22'!$AW$11:$AW$20)</f>
        <v>0</v>
      </c>
      <c r="AH130" s="174">
        <f>SUMIF('Sunday Race 2-6-22'!$B$11:$B$20,$C130,'Sunday Race 2-6-22'!$AX$11:$AX$20)</f>
        <v>0</v>
      </c>
      <c r="AI130" s="174">
        <f>SUMIF('Sunday Race 2-6-22'!$B$11:$B$20,$C130,'Sunday Race 2-6-22'!$AY$11:$AY$20)</f>
        <v>0</v>
      </c>
      <c r="AJ130" s="174">
        <f>SUMIF('Sunday Race 2-20-22'!$B$11:$B$26,$C130,'Sunday Race 2-20-22'!$AU$11:$AU$26)</f>
        <v>0</v>
      </c>
      <c r="AK130" s="174">
        <f>SUMIF('Sunday Race 2-20-22'!$B$11:$B$26,$C130,'Sunday Race 2-20-22'!$AV$11:$AV$26)</f>
        <v>0</v>
      </c>
      <c r="AL130" s="174">
        <f>SUMIF('Sunday Race 2-20-22'!$B$11:$B$26,$C130,'Sunday Race 2-20-22'!$AW$11:$AW$26)</f>
        <v>0</v>
      </c>
      <c r="AM130" s="174">
        <f>SUMIF('Sunday Race 2-20-22'!$B$11:$B$26,$C130,'Sunday Race 2-20-22'!$AX$11:$AX$26)</f>
        <v>0</v>
      </c>
      <c r="AN130" s="174">
        <f>SUMIF('Sunday Race 2-20-22'!$B$11:$B$26,$C130,'Sunday Race 2-20-22'!$AY$11:$AY$26)</f>
        <v>0</v>
      </c>
      <c r="AO130" s="174">
        <f>SUMIF('Sunday Race 2-27-22'!$B$11:$B$20,$C130,'Sunday Race 2-27-22'!$AU$11:$AU$20)</f>
        <v>0</v>
      </c>
      <c r="AP130" s="174">
        <f>SUMIF('Sunday Race 2-27-22'!$B$11:$B$20,$C130,'Sunday Race 2-27-22'!$AV$11:$AV$20)</f>
        <v>0</v>
      </c>
      <c r="AQ130" s="174">
        <f>SUMIF('Sunday Race 2-27-22'!$B$11:$B$20,$C130,'Sunday Race 2-27-22'!$AW$11:$AW$20)</f>
        <v>0</v>
      </c>
      <c r="AR130" s="174">
        <f>SUMIF('Sunday Race 2-27-22'!$B$11:$B$20,$C130,'Sunday Race 2-27-22'!$AX$11:$AX$20)</f>
        <v>0</v>
      </c>
      <c r="AS130" s="174">
        <f>SUMIF('Sunday Race 2-27-22'!$B$11:$B$20,$C130,'Sunday Race 2-27-22'!$AY$11:$AY$20)</f>
        <v>0</v>
      </c>
      <c r="AT130" s="174">
        <f>SUMIF('Sunday Race 3-13-22'!$B$11:$B$25,$C130,'Sunday Race 3-13-22'!$AU$11:$AU$25)</f>
        <v>0</v>
      </c>
      <c r="AU130" s="174">
        <f>SUMIF('Sunday Race 3-13-22'!$B$11:$B$25,$C130,'Sunday Race 3-13-22'!$AV$11:$AV$25)</f>
        <v>0</v>
      </c>
      <c r="AV130" s="174">
        <f>SUMIF('Sunday Race 3-13-22'!$B$11:$B$25,$C130,'Sunday Race 3-13-22'!$AW$11:$AW$25)</f>
        <v>0</v>
      </c>
      <c r="AW130" s="174">
        <f>SUMIF('Sunday Race 3-13-22'!$B$11:$B$25,$C130,'Sunday Race 3-13-22'!$AX$11:$AX$25)</f>
        <v>0</v>
      </c>
      <c r="AX130" s="174">
        <f>SUMIF('Sunday Race 3-13-22'!$B$11:$B$25,$C130,'Sunday Race 3-13-22'!$AY$11:$AY$25)</f>
        <v>0</v>
      </c>
      <c r="AY130" s="174">
        <f>SUMIF('Saturday Race 3-19-22'!$B$11:$B$15,$C130,'Saturday Race 3-19-22'!$AU$11:$AU$15)</f>
        <v>0</v>
      </c>
      <c r="AZ130" s="174">
        <f>SUMIF('Saturday Race 3-19-22'!$B$11:$B$15,$C130,'Saturday Race 3-19-22'!$AV$11:$AV$15)</f>
        <v>0</v>
      </c>
      <c r="BA130" s="174">
        <f>SUMIF('Saturday Race 3-19-22'!$B$11:$B$15,$C130,'Saturday Race 3-19-22'!$AW$11:$AW$15)</f>
        <v>0</v>
      </c>
      <c r="BB130" s="174">
        <f>SUMIF('Saturday Race 3-19-22'!$B$11:$B$15,$C130,'Saturday Race 3-19-22'!$AX$11:$AX$15)</f>
        <v>0</v>
      </c>
      <c r="BC130" s="174">
        <f>SUMIF('Saturday Race 3-19-22'!$B$11:$B$15,$C130,'Saturday Race 3-19-22'!$AY$11:$AY$15)</f>
        <v>0</v>
      </c>
      <c r="BD130" s="174">
        <f>SUMIF('Sunday Races 4-10-22'!$B$11:$B$26,$C130,'Sunday Races 4-10-22'!$AU$11:$AU$26)</f>
        <v>0</v>
      </c>
      <c r="BE130" s="174">
        <f>SUMIF('Sunday Races 4-10-22'!$B$11:$B$26,$C130,'Sunday Races 4-10-22'!$AV$11:$AV$26)</f>
        <v>0</v>
      </c>
      <c r="BF130" s="174">
        <f>SUMIF('Sunday Races 4-10-22'!$B$11:$B$26,$C130,'Sunday Races 4-10-22'!$AW$11:$AW$26)</f>
        <v>0</v>
      </c>
      <c r="BG130" s="174">
        <f>SUMIF('Sunday Races 4-10-22'!$B$11:$B$26,$C130,'Sunday Races 4-10-22'!$AX$11:$AX$26)</f>
        <v>0</v>
      </c>
      <c r="BH130" s="174">
        <f>SUMIF('Sunday Races 4-10-22'!$B$11:$B$26,$C130,'Sunday Races 4-10-22'!$AY$11:$AY$26)</f>
        <v>0</v>
      </c>
      <c r="BI130" s="174">
        <f>SUMIF('Sunday Races 5-1-22'!$B$11:$B$28,$C130,'Sunday Races 5-1-22'!$AU$11:$AU$28)</f>
        <v>0</v>
      </c>
      <c r="BJ130" s="174">
        <f>SUMIF('Sunday Races 5-1-22'!$B$11:$B$28,$C130,'Sunday Races 5-1-22'!$AV$11:$AV$28)</f>
        <v>0</v>
      </c>
      <c r="BK130" s="174">
        <f>SUMIF('Sunday Races 5-1-22'!$B$11:$B$28,$C130,'Sunday Races 5-1-22'!$AW$11:$AW$28)</f>
        <v>0</v>
      </c>
      <c r="BL130" s="174">
        <f>SUMIF('Sunday Races 5-1-22'!$B$11:$B$28,$C130,'Sunday Races 5-1-22'!$AX$11:$AX$28)</f>
        <v>0</v>
      </c>
      <c r="BM130" s="174">
        <f>SUMIF('Sunday Races 5-1-22'!$B$11:$B$28,$C130,'Sunday Races 5-1-22'!$AY$11:$AY$28)</f>
        <v>0</v>
      </c>
      <c r="BN130" s="174">
        <f>SUMIF('Sunday Races 6-5-22'!$B$11:$B$28,$C130,'Sunday Races 6-5-22'!$AU$11:$AU$28)</f>
        <v>0</v>
      </c>
      <c r="BO130" s="174">
        <f>SUMIF('Sunday Races 6-5-22'!$B$11:$B$28,$C130,'Sunday Races 6-5-22'!$AV$11:$AV$28)</f>
        <v>0</v>
      </c>
      <c r="BP130" s="174">
        <f>SUMIF('Sunday Races 6-5-22'!$B$11:$B$28,$C130,'Sunday Races 6-5-22'!$AW$11:$AW$28)</f>
        <v>0</v>
      </c>
      <c r="BQ130" s="174">
        <f>SUMIF('Sunday Races 6-5-22'!$B$11:$B$28,$C130,'Sunday Races 6-5-22'!$AX$11:$AX$28)</f>
        <v>0</v>
      </c>
      <c r="BR130" s="174">
        <f>SUMIF('Sunday Races 6-5-22'!$B$11:$B$28,$C130,'Sunday Races 6-5-22'!$AY$11:$AY$28)</f>
        <v>0</v>
      </c>
      <c r="BS130" s="174">
        <f>SUMIF('Sunday Races 6-12-22'!$B$11:$B$24,$C130,'Sunday Races 6-12-22'!$AU$11:$AU$24)</f>
        <v>0</v>
      </c>
      <c r="BT130" s="174">
        <f>SUMIF('Sunday Races 6-12-22'!$B$11:$B$24,$C130,'Sunday Races 6-12-22'!$AV$11:$AV$24)</f>
        <v>0</v>
      </c>
      <c r="BU130" s="174">
        <f>SUMIF('Sunday Races 6-12-22'!$B$11:$B$24,$C130,'Sunday Races 6-12-22'!$AW$11:$AW$24)</f>
        <v>0</v>
      </c>
      <c r="BV130" s="174">
        <f>SUMIF('Sunday Races 6-12-22'!$B$11:$B$24,$C130,'Sunday Races 6-12-22'!$AX$11:$AX$24)</f>
        <v>0</v>
      </c>
      <c r="BW130" s="174">
        <f>SUMIF('Sunday Races 6-12-22'!$B$11:$B$24,$C130,'Sunday Races 6-12-22'!$AY$11:$AY$24)</f>
        <v>0</v>
      </c>
      <c r="BX130" s="174">
        <f>SUMIF('Saturday Races 6-18-22'!$B$11:$B$24,$C130,'Saturday Races 6-18-22'!$AU$11:$AU$24)</f>
        <v>0</v>
      </c>
      <c r="BY130" s="174">
        <f>SUMIF('Saturday Races 6-18-22'!$B$11:$B$24,$C130,'Saturday Races 6-18-22'!$AV$11:$AV$24)</f>
        <v>0</v>
      </c>
      <c r="BZ130" s="174">
        <f>SUMIF('Saturday Races 6-18-22'!$B$11:$B$24,$C130,'Saturday Races 6-18-22'!$AW$11:$AW$24)</f>
        <v>0</v>
      </c>
      <c r="CA130" s="174">
        <f>SUMIF('Saturday Races 6-18-22'!$B$11:$B$24,$C130,'Saturday Races 6-18-22'!$AX$11:$AX$24)</f>
        <v>0</v>
      </c>
      <c r="CB130" s="174">
        <f>SUMIF('Saturday Races 6-18-22'!$B$11:$B$24,$C130,'Saturday Races 6-18-22'!$AY$11:$AY$24)</f>
        <v>0</v>
      </c>
      <c r="CC130" s="174">
        <f>SUMIF('Sunday Races 7-3-22'!$B$11:$B$26,$C130,'Sunday Races 7-3-22'!$AU$11:$AU$26)</f>
        <v>0</v>
      </c>
      <c r="CD130" s="174">
        <f>SUMIF('Sunday Races 7-3-22'!$B$11:$B$26,$C130,'Sunday Races 7-3-22'!$AV$11:$AV$26)</f>
        <v>0</v>
      </c>
      <c r="CE130" s="174">
        <f>SUMIF('Sunday Races 7-3-22'!$B$11:$B$26,$C130,'Sunday Races 7-3-22'!$AW$11:$AW$26)</f>
        <v>0</v>
      </c>
      <c r="CF130" s="174">
        <f>SUMIF('Sunday Races 7-3-22'!$B$11:$B$26,$C130,'Sunday Races 7-3-22'!$AX$11:$AX$26)</f>
        <v>0</v>
      </c>
      <c r="CG130" s="174">
        <f>SUMIF('Sunday Races 7-3-22'!$B$11:$B$26,$C130,'Sunday Races 7-3-22'!$AY$11:$AY$26)</f>
        <v>0</v>
      </c>
      <c r="CH130" s="174">
        <f>SUMIF('Sunday Races 7-31-22'!$B$11:$B$26,$C130,'Sunday Races 7-31-22'!$AU$11:$AU$26)</f>
        <v>0</v>
      </c>
      <c r="CI130" s="174">
        <f>SUMIF('Sunday Races 7-31-22'!$B$11:$B$26,$C130,'Sunday Races 7-31-22'!$AV$11:$AV$26)</f>
        <v>0</v>
      </c>
      <c r="CJ130" s="174">
        <f>SUMIF('Sunday Races 7-31-22'!$B$11:$B$26,$C130,'Sunday Races 7-31-22'!$AW$11:$AW$26)</f>
        <v>0</v>
      </c>
      <c r="CK130" s="174">
        <f>SUMIF('Sunday Races 7-31-22'!$B$11:$B$26,$C130,'Sunday Races 7-31-22'!$AX$11:$AX$26)</f>
        <v>0</v>
      </c>
      <c r="CL130" s="174">
        <f>SUMIF('Sunday Races 7-31-22'!$B$11:$B$26,$C130,'Sunday Races 7-31-22'!$AY$11:$AY$26)</f>
        <v>0</v>
      </c>
      <c r="CM130" s="174">
        <f>SUMIF('Sunday Races 8-14-22'!$B$11:$B$26,$C130,'Sunday Races 8-14-22'!$AU$11:$AU$26)</f>
        <v>0</v>
      </c>
      <c r="CN130" s="174">
        <f>SUMIF('Sunday Races 8-14-22'!$B$11:$B$26,$C130,'Sunday Races 8-14-22'!$AV$11:$AV$26)</f>
        <v>0</v>
      </c>
      <c r="CO130" s="174">
        <f>SUMIF('Sunday Races 8-14-22'!$B$11:$B$26,$C130,'Sunday Races 8-14-22'!$AW$11:$AW$26)</f>
        <v>0</v>
      </c>
      <c r="CP130" s="174">
        <f>SUMIF('Sunday Races 8-14-22'!$B$11:$B$26,$C130,'Sunday Races 8-14-22'!$AX$11:$AX$26)</f>
        <v>0</v>
      </c>
      <c r="CQ130" s="174">
        <f>SUMIF('Sunday Races 8-14-22'!$B$11:$B$26,$C130,'Sunday Races 8-14-22'!$AY$11:$AY$26)</f>
        <v>0</v>
      </c>
      <c r="CR130" s="174">
        <f>SUMIF('Saturday Races 8-20-22'!$B$11:$B$26,$C130,'Saturday Races 8-20-22'!$AU$11:$AU$26)</f>
        <v>0</v>
      </c>
      <c r="CS130" s="174">
        <f>SUMIF('Saturday Races 8-20-22'!$B$11:$B$26,$C130,'Saturday Races 8-20-22'!$AV$11:$AV$26)</f>
        <v>0</v>
      </c>
      <c r="CT130" s="174">
        <f>SUMIF('Saturday Races 8-20-22'!$B$11:$B$26,$C130,'Saturday Races 8-20-22'!$AW$11:$AW$26)</f>
        <v>0</v>
      </c>
      <c r="CU130" s="174">
        <f>SUMIF('Saturday Races 8-20-22'!$B$11:$B$26,$C130,'Saturday Races 8-20-22'!$AX$11:$AX$26)</f>
        <v>0</v>
      </c>
      <c r="CV130" s="174">
        <f>SUMIF('Saturday Races 8-20-22'!$B$11:$B$26,$C130,'Saturday Races 8-20-22'!$AY$11:$AY$26)</f>
        <v>0</v>
      </c>
      <c r="CW130" s="174">
        <f>SUMIF('Sunday Races 9-11-22'!$B$11:$B$20,$C130,'Sunday Races 9-11-22'!$AU$11:$AU$20)</f>
        <v>0</v>
      </c>
      <c r="CX130" s="174">
        <f>SUMIF('Sunday Races 9-11-22'!$B$11:$B$20,$C130,'Sunday Races 9-11-22'!$AV$11:$AV$20)</f>
        <v>0</v>
      </c>
      <c r="CY130" s="174">
        <f>SUMIF('Sunday Races 9-11-22'!$B$11:$B$20,$C130,'Sunday Races 9-11-22'!$AW$11:$AW$20)</f>
        <v>0</v>
      </c>
      <c r="CZ130" s="174">
        <f>SUMIF('Sunday Races 9-11-22'!$B$11:$B$20,$C130,'Sunday Races 9-11-22'!$AX$11:$AX$20)</f>
        <v>0</v>
      </c>
      <c r="DA130" s="174">
        <f>SUMIF('Sunday Races 9-11-22'!$B$11:$B$20,$C130,'Sunday Races 9-11-22'!$AY$11:$AY$20)</f>
        <v>0</v>
      </c>
      <c r="DB130" s="174">
        <f>SUMIF('Sunday Races 10-9-22'!$B$11:$B$21,$C130,'Sunday Races 10-9-22'!$AU$11:$AU$21)</f>
        <v>0</v>
      </c>
      <c r="DC130" s="174">
        <f>SUMIF('Sunday Races 10-9-22'!$B$11:$B$21,$C130,'Sunday Races 10-9-22'!$AV$11:$AV$21)</f>
        <v>0</v>
      </c>
      <c r="DD130" s="174">
        <f>SUMIF('Sunday Races 10-9-22'!$B$11:$B$21,$C130,'Sunday Races 10-9-22'!$AW$11:$AW$21)</f>
        <v>0</v>
      </c>
      <c r="DE130" s="174">
        <f>SUMIF('Sunday Races 10-9-22'!$B$11:$B$21,$C130,'Sunday Races 10-9-22'!$AX$11:$AX$21)</f>
        <v>0</v>
      </c>
      <c r="DF130" s="174">
        <f>SUMIF('Sunday Races 10-9-22'!$B$11:$B$21,$C130,'Sunday Races 10-9-22'!$AY$11:$AY$21)</f>
        <v>0</v>
      </c>
      <c r="DG130" s="174">
        <f>SUMIF('Sunday Races 10-23-22'!$B$11:$B$22,$C130,'Sunday Races 10-23-22'!$AU$11:$AU$22)</f>
        <v>0</v>
      </c>
      <c r="DH130" s="174">
        <f>SUMIF('Sunday Races 10-23-22'!$B$11:$B$22,$C130,'Sunday Races 10-23-22'!$AV$11:$AV$22)</f>
        <v>0</v>
      </c>
      <c r="DI130" s="174">
        <f>SUMIF('Sunday Races 10-23-22'!$B$11:$B$22,$C130,'Sunday Races 10-23-22'!$AW$11:$AW$22)</f>
        <v>0</v>
      </c>
      <c r="DJ130" s="174">
        <f>SUMIF('Sunday Races 10-23-22'!$B$11:$B$22,$C130,'Sunday Races 10-23-22'!$AX$11:$AX$22)</f>
        <v>0</v>
      </c>
      <c r="DK130" s="174">
        <f>SUMIF('Sunday Races 10-23-22'!$B$11:$B$22,$C130,'Sunday Races 10-23-22'!$AY$11:$AY$22)</f>
        <v>0</v>
      </c>
      <c r="DL130" s="175"/>
      <c r="DM130" s="176"/>
      <c r="DN130" s="177">
        <f t="shared" ref="DN130:DW139" si="120">LARGE($K130:$DL130,DN$3)</f>
        <v>0</v>
      </c>
      <c r="DO130" s="177">
        <f t="shared" si="120"/>
        <v>0</v>
      </c>
      <c r="DP130" s="177">
        <f t="shared" si="120"/>
        <v>0</v>
      </c>
      <c r="DQ130" s="177">
        <f t="shared" si="120"/>
        <v>0</v>
      </c>
      <c r="DR130" s="177">
        <f t="shared" si="120"/>
        <v>0</v>
      </c>
      <c r="DS130" s="177">
        <f t="shared" si="120"/>
        <v>0</v>
      </c>
      <c r="DT130" s="177">
        <f t="shared" si="120"/>
        <v>0</v>
      </c>
      <c r="DU130" s="177">
        <f t="shared" si="120"/>
        <v>0</v>
      </c>
      <c r="DV130" s="177">
        <f t="shared" si="120"/>
        <v>0</v>
      </c>
      <c r="DW130" s="177">
        <f t="shared" si="120"/>
        <v>0</v>
      </c>
      <c r="DX130" s="177">
        <f t="shared" ref="DX130:EG139" si="121">LARGE($K130:$DL130,DX$3)</f>
        <v>0</v>
      </c>
      <c r="DY130" s="177">
        <f t="shared" si="121"/>
        <v>0</v>
      </c>
      <c r="DZ130" s="177">
        <f t="shared" si="121"/>
        <v>0</v>
      </c>
      <c r="EA130" s="177">
        <f t="shared" si="121"/>
        <v>0</v>
      </c>
      <c r="EB130" s="177">
        <f t="shared" si="121"/>
        <v>0</v>
      </c>
      <c r="EC130" s="177">
        <f t="shared" si="121"/>
        <v>0</v>
      </c>
      <c r="ED130" s="177">
        <f t="shared" si="121"/>
        <v>0</v>
      </c>
      <c r="EE130" s="177">
        <f t="shared" si="121"/>
        <v>0</v>
      </c>
      <c r="EF130" s="177">
        <f t="shared" si="121"/>
        <v>0</v>
      </c>
      <c r="EG130" s="177">
        <f t="shared" si="121"/>
        <v>0</v>
      </c>
      <c r="EH130" s="177">
        <f t="shared" ref="EH130:EQ139" si="122">LARGE($K130:$DL130,EH$3)</f>
        <v>0</v>
      </c>
      <c r="EI130" s="177">
        <f t="shared" si="122"/>
        <v>0</v>
      </c>
      <c r="EJ130" s="177">
        <f t="shared" si="122"/>
        <v>0</v>
      </c>
      <c r="EK130" s="177">
        <f t="shared" si="122"/>
        <v>0</v>
      </c>
      <c r="EL130" s="177">
        <f t="shared" si="122"/>
        <v>0</v>
      </c>
      <c r="EM130" s="177">
        <f t="shared" si="122"/>
        <v>0</v>
      </c>
      <c r="EN130" s="177">
        <f t="shared" si="122"/>
        <v>0</v>
      </c>
      <c r="EO130" s="177">
        <f t="shared" si="122"/>
        <v>0</v>
      </c>
      <c r="EP130" s="177">
        <f t="shared" si="122"/>
        <v>0</v>
      </c>
      <c r="EQ130" s="177">
        <f t="shared" si="122"/>
        <v>0</v>
      </c>
      <c r="ER130" s="177">
        <f t="shared" ref="ER130:FA139" si="123">LARGE($K130:$DL130,ER$3)</f>
        <v>0</v>
      </c>
      <c r="ES130" s="177">
        <f t="shared" si="123"/>
        <v>0</v>
      </c>
      <c r="ET130" s="177">
        <f t="shared" si="123"/>
        <v>0</v>
      </c>
      <c r="EU130" s="177">
        <f t="shared" si="123"/>
        <v>0</v>
      </c>
      <c r="EV130" s="177">
        <f t="shared" si="123"/>
        <v>0</v>
      </c>
      <c r="EW130" s="177">
        <f t="shared" si="123"/>
        <v>0</v>
      </c>
      <c r="EX130" s="177">
        <f t="shared" si="123"/>
        <v>0</v>
      </c>
      <c r="EY130" s="177">
        <f t="shared" si="123"/>
        <v>0</v>
      </c>
      <c r="EZ130" s="177">
        <f t="shared" si="123"/>
        <v>0</v>
      </c>
      <c r="FA130" s="177">
        <f t="shared" si="123"/>
        <v>0</v>
      </c>
      <c r="FB130" s="177">
        <f t="shared" ref="FB130:FK139" si="124">LARGE($K130:$DL130,FB$3)</f>
        <v>0</v>
      </c>
      <c r="FC130" s="177">
        <f t="shared" si="124"/>
        <v>0</v>
      </c>
      <c r="FD130" s="177">
        <f t="shared" si="124"/>
        <v>0</v>
      </c>
      <c r="FE130" s="177">
        <f t="shared" si="124"/>
        <v>0</v>
      </c>
      <c r="FF130" s="177">
        <f t="shared" si="124"/>
        <v>0</v>
      </c>
      <c r="FG130" s="177">
        <f t="shared" si="124"/>
        <v>0</v>
      </c>
      <c r="FH130" s="177">
        <f t="shared" si="124"/>
        <v>0</v>
      </c>
      <c r="FI130" s="177">
        <f t="shared" si="124"/>
        <v>0</v>
      </c>
      <c r="FJ130" s="177">
        <f t="shared" si="124"/>
        <v>0</v>
      </c>
      <c r="FK130" s="177">
        <f t="shared" si="124"/>
        <v>0</v>
      </c>
      <c r="FL130" s="177">
        <f t="shared" ref="FL130:FZ139" si="125">LARGE($K130:$DL130,FL$3)</f>
        <v>0</v>
      </c>
      <c r="FM130" s="177">
        <f t="shared" si="125"/>
        <v>0</v>
      </c>
      <c r="FN130" s="177">
        <f t="shared" si="125"/>
        <v>0</v>
      </c>
      <c r="FO130" s="177">
        <f t="shared" si="125"/>
        <v>0</v>
      </c>
      <c r="FP130" s="177">
        <f t="shared" si="125"/>
        <v>0</v>
      </c>
      <c r="FQ130" s="177">
        <f t="shared" si="125"/>
        <v>0</v>
      </c>
      <c r="FR130" s="177">
        <f t="shared" si="125"/>
        <v>0</v>
      </c>
      <c r="FS130" s="177">
        <f t="shared" si="125"/>
        <v>0</v>
      </c>
      <c r="FT130" s="177">
        <f t="shared" si="125"/>
        <v>0</v>
      </c>
      <c r="FU130" s="177">
        <f t="shared" si="125"/>
        <v>0</v>
      </c>
      <c r="FV130" s="177">
        <f t="shared" si="125"/>
        <v>0</v>
      </c>
      <c r="FW130" s="177">
        <f t="shared" si="125"/>
        <v>0</v>
      </c>
      <c r="FX130" s="177">
        <f t="shared" si="125"/>
        <v>0</v>
      </c>
      <c r="FY130" s="177">
        <f t="shared" si="125"/>
        <v>0</v>
      </c>
      <c r="FZ130" s="177">
        <f t="shared" si="125"/>
        <v>0</v>
      </c>
      <c r="GA130" s="177"/>
      <c r="GB130" s="229">
        <f t="shared" si="106"/>
        <v>0</v>
      </c>
      <c r="GC130" s="229">
        <f t="shared" si="107"/>
        <v>0</v>
      </c>
      <c r="GD130" s="174">
        <f>SUMIF('One Day 12-04-21 Scots'!$B$11:$B$24,$C130,'One Day 12-04-21 Scots'!$AU$11:$AU$24)</f>
        <v>0</v>
      </c>
      <c r="GE130" s="174">
        <f>SUMIF('One Day 12-04-21 Scots'!$B$11:$B$24,$C130,'One Day 12-04-21 Scots'!$AV$11:$AV$24)</f>
        <v>0</v>
      </c>
      <c r="GF130" s="174">
        <f>SUMIF('One Day 12-04-21 Scots'!$B$11:$B$24,$C130,'One Day 12-04-21 Scots'!$AW$11:$AW$24)</f>
        <v>0</v>
      </c>
      <c r="GG130" s="174">
        <f>SUMIF('One Day 12-04-21 Scots'!$B$11:$B$24,$C130,'One Day 12-04-21 Scots'!$AX$11:$AX$24)</f>
        <v>0</v>
      </c>
      <c r="GH130" s="174">
        <f>SUMIF('One Day 12-04-21 Scots'!$B$11:$B$24,$C130,'One Day 12-04-21 Scots'!$AY$11:$AY$24)</f>
        <v>0</v>
      </c>
      <c r="GI130" s="174">
        <f>SUMIF('One Day 12-04-21 Thistles'!$B$11:$B$25,$C130,'One Day 12-04-21 Thistles'!$AU$11:$AU$25)</f>
        <v>0</v>
      </c>
      <c r="GJ130" s="174">
        <f>SUMIF('One Day 12-04-21 Thistles'!$B$11:$B$25,$C130,'One Day 12-04-21 Thistles'!$AV$11:$AV$25)</f>
        <v>0</v>
      </c>
      <c r="GK130" s="174">
        <f>SUMIF('One Day 12-04-21 Thistles'!$B$11:$B$25,$C130,'One Day 12-04-21 Thistles'!$AW$11:$AW$25)</f>
        <v>0</v>
      </c>
      <c r="GL130" s="174">
        <f>SUMIF('One Day 12-04-21 Thistles'!$B$11:$B$25,$C130,'One Day 12-04-21 Thistles'!$AX$11:$AX$25)</f>
        <v>0</v>
      </c>
      <c r="GM130" s="174">
        <f>SUMIF('One Day 12-04-21 Thistles'!$B$11:$B$25,$C130,'One Day 12-04-21 Thistles'!$AY$11:$AY$25)</f>
        <v>0</v>
      </c>
      <c r="GN130" s="174">
        <f>SUMIF('Chili One Day 2-12-22 Scots'!$B$11:$B$27,$C130,'Chili One Day 2-12-22 Scots'!$AU$11:$AU$27)</f>
        <v>0</v>
      </c>
      <c r="GO130" s="174">
        <f>SUMIF('Chili One Day 2-12-22 Scots'!$B$11:$B$27,$C130,'Chili One Day 2-12-22 Scots'!$AV$11:$AV$27)</f>
        <v>0</v>
      </c>
      <c r="GP130" s="174">
        <f>SUMIF('Chili One Day 2-12-22 Scots'!$B$11:$B$27,$C130,'Chili One Day 2-12-22 Scots'!$AW$11:$AW$27)</f>
        <v>0</v>
      </c>
      <c r="GQ130" s="174">
        <f>SUMIF('Chili One Day 2-12-22 Scots'!$B$11:$B$27,$C130,'Chili One Day 2-12-22 Scots'!$AX$11:$AX$27)</f>
        <v>0</v>
      </c>
      <c r="GR130" s="174">
        <f>SUMIF('Chili One Day 2-12-22 Scots'!$B$11:$B$27,$C130,'Chili One Day 2-12-22 Scots'!$AY$11:$AY$27)</f>
        <v>0</v>
      </c>
      <c r="GS130" s="174">
        <f>SUMIF('Chili One Day 2-12-22 Thistles'!$B$11:$B$27,$C130,'Chili One Day 2-12-22 Thistles'!$AU$11:$AU$27)</f>
        <v>0</v>
      </c>
      <c r="GT130" s="174">
        <f>SUMIF('Chili One Day 2-12-22 Thistles'!$B$11:$B$27,$C130,'Chili One Day 2-12-22 Thistles'!$AV$11:$AV$27)</f>
        <v>0</v>
      </c>
      <c r="GU130" s="174">
        <f>SUMIF('Chili One Day 2-12-22 Thistles'!$B$11:$B$27,$C130,'Chili One Day 2-12-22 Thistles'!$AW$11:$AW$27)</f>
        <v>0</v>
      </c>
      <c r="GV130" s="174">
        <f>SUMIF('Chili One Day 2-12-22 Thistles'!$B$11:$B$27,$C130,'Chili One Day 2-12-22 Thistles'!$AX$11:$AX$27)</f>
        <v>0</v>
      </c>
      <c r="GW130" s="174">
        <f>SUMIF('Chili One Day 2-12-22 Thistles'!$B$11:$B$27,$C130,'Chili One Day 2-12-22 Thistles'!$AY$11:$AY$27)</f>
        <v>0</v>
      </c>
      <c r="GX130" s="174">
        <f>SUMIF('Ironman One Day 3-5-22 FS'!$B$11:$B$26,$C130,'Ironman One Day 3-5-22 FS'!$AU$11:$AU$26)</f>
        <v>0</v>
      </c>
      <c r="GY130" s="174">
        <f>SUMIF('Ironman One Day 3-5-22 FS'!$B$11:$B$26,$C130,'Ironman One Day 3-5-22 FS'!$AV$11:$AV$26)</f>
        <v>0</v>
      </c>
      <c r="GZ130" s="174">
        <f>SUMIF('Ironman One Day 3-5-22 FS'!$B$11:$B$26,$C130,'Ironman One Day 3-5-22 FS'!$AW$11:$AW$26)</f>
        <v>0</v>
      </c>
      <c r="HA130" s="174">
        <f>SUMIF('Ironman One Day 3-5-22 FS'!$B$11:$B$26,$C130,'Ironman One Day 3-5-22 FS'!$AX$11:$AX$26)</f>
        <v>0</v>
      </c>
      <c r="HB130" s="174">
        <f>SUMIF('Ironman One Day 3-5-22 FS'!$B$11:$B$26,$C130,'Ironman One Day 3-5-22 FS'!$AY$11:$AY$26)</f>
        <v>0</v>
      </c>
      <c r="HC130" s="174">
        <f>SUMIF('Ironman One Day 3-5-22 420'!$B$11:$B$26,$C130,'Ironman One Day 3-5-22 420'!$AU$11:$AU$26)</f>
        <v>0</v>
      </c>
      <c r="HD130" s="174">
        <f>SUMIF('Ironman One Day 3-5-22 420'!$B$11:$B$26,$C130,'Ironman One Day 3-5-22 420'!$AV$11:$AV$26)</f>
        <v>0</v>
      </c>
      <c r="HE130" s="174">
        <f>SUMIF('Ironman One Day 3-5-22 420'!$B$11:$B$26,$C130,'Ironman One Day 3-5-22 420'!$AW$11:$AW$26)</f>
        <v>0</v>
      </c>
      <c r="HF130" s="174">
        <f>SUMIF('Ironman One Day 3-5-22 420'!$B$11:$B$26,$C130,'Ironman One Day 3-5-22 420'!$AX$11:$AX$26)</f>
        <v>0</v>
      </c>
      <c r="HG130" s="174">
        <f>SUMIF('Ironman One Day 3-5-22 420'!$B$11:$B$26,$C130,'Ironman One Day 3-5-22 420'!$AY$11:$AY$26)</f>
        <v>0</v>
      </c>
      <c r="HH130" s="174">
        <f>SUMIF('Easter One Day 4-16-22 FS'!$B$11:$B$25,$C130,'Easter One Day 4-16-22 FS'!$AU$11:$AU$25)</f>
        <v>0</v>
      </c>
      <c r="HI130" s="174">
        <f>SUMIF('Easter One Day 4-16-22 FS'!$B$11:$B$25,$C130,'Easter One Day 4-16-22 FS'!$AV$11:$AV$25)</f>
        <v>0</v>
      </c>
      <c r="HJ130" s="174">
        <f>SUMIF('Easter One Day 4-16-22 FS'!$B$11:$B$25,$C130,'Easter One Day 4-16-22 FS'!$AW$11:$AW$25)</f>
        <v>0</v>
      </c>
      <c r="HK130" s="174">
        <f>SUMIF('Easter One Day 4-16-22 FS'!$B$11:$B$25,$C130,'Easter One Day 4-16-22 FS'!$AX$11:$AX$25)</f>
        <v>0</v>
      </c>
      <c r="HL130" s="174">
        <f>SUMIF('Easter One Day 4-16-22 FS'!$B$11:$B$25,$C130,'Easter One Day 4-16-22 FS'!$AY$11:$AY$25)</f>
        <v>0</v>
      </c>
      <c r="HM130" s="174">
        <f>SUMIF('Easter One Day 4-16-22 TH'!$B$11:$B$25,$C130,'Easter One Day 4-16-22 TH'!$AU$11:$AU$25)</f>
        <v>0</v>
      </c>
      <c r="HN130" s="174">
        <f>SUMIF('Easter One Day 4-16-22 TH'!$B$11:$B$25,$C130,'Easter One Day 4-16-22 TH'!$AV$11:$AV$25)</f>
        <v>0</v>
      </c>
      <c r="HO130" s="174">
        <f>SUMIF('Easter One Day 4-16-22 TH'!$B$11:$B$25,$C130,'Easter One Day 4-16-22 TH'!$AW$11:$AW$25)</f>
        <v>0</v>
      </c>
      <c r="HP130" s="174">
        <f>SUMIF('Easter One Day 4-16-22 TH'!$B$11:$B$25,$C130,'Easter One Day 4-16-22 TH'!$AX$11:$AX$25)</f>
        <v>0</v>
      </c>
      <c r="HQ130" s="174">
        <f>SUMIF('Easter One Day 4-16-22 TH'!$B$11:$B$25,$C130,'Easter One Day 4-16-22 TH'!$AY$11:$AY$25)</f>
        <v>0</v>
      </c>
      <c r="HR130" s="174">
        <f>SUMIF('Long Distance Race 5-7-22'!$B$11:$B$25,$C130,'Long Distance Race 5-7-22'!$AU$11:$AU$25)</f>
        <v>0</v>
      </c>
      <c r="HS130" s="174">
        <f>SUMIF('Long Distance Race 5-7-22'!$B$11:$B$18,$C130,'Long Distance Race 5-7-22'!$AV$11:$AV$18)</f>
        <v>0</v>
      </c>
      <c r="HT130" s="174">
        <f>SUMIF('Long Distance Race 5-7-22'!$B$11:$B$18,$C130,'Long Distance Race 5-7-22'!$AW$11:$AW$18)</f>
        <v>0</v>
      </c>
      <c r="HU130" s="174">
        <f>SUMIF('Long Distance Race 5-7-22'!$B$11:$B$18,$C130,'Long Distance Race 5-7-22'!$AX$11:$AX$18)</f>
        <v>0</v>
      </c>
      <c r="HV130" s="174">
        <f>SUMIF('Long Distance Race 5-7-22'!$B$11:$B$18,$C130,'Long Distance Race 5-7-22'!$AY$11:$AY$18)</f>
        <v>0</v>
      </c>
      <c r="HW130" s="174">
        <f>SUMIF('Memorial Day Regatta 5-28-22 Op'!$B$11:$B$25,$C130,'Memorial Day Regatta 5-28-22 Op'!$AU$11:$AU$25)</f>
        <v>0</v>
      </c>
      <c r="HX130" s="174">
        <f>SUMIF('Memorial Day Regatta 5-28-22 Op'!$B$11:$B$18,$C130,'Memorial Day Regatta 5-28-22 Op'!$AV$11:$AV$18)</f>
        <v>0</v>
      </c>
      <c r="HY130" s="174">
        <f>SUMIF('Memorial Day Regatta 5-28-22 Op'!$B$11:$B$18,$C130,'Memorial Day Regatta 5-28-22 Op'!$AW$11:$AW$18)</f>
        <v>0</v>
      </c>
      <c r="HZ130" s="174">
        <f>SUMIF('Memorial Day Regatta 5-28-22 Op'!$B$11:$B$18,$C130,'Memorial Day Regatta 5-28-22 Op'!$AX$11:$AX$18)</f>
        <v>0</v>
      </c>
      <c r="IA130" s="174">
        <f>SUMIF('Memorial Day Regatta 5-28-22 Op'!$B$11:$B$18,$C130,'Memorial Day Regatta 5-28-22 Op'!$AY$11:$AY$18)</f>
        <v>0</v>
      </c>
      <c r="IB130" s="174">
        <f>SUMIF('Caldwell Cup 6-25-22 TH'!$B$11:$B$25,$C130,'Caldwell Cup 6-25-22 TH'!$AU$11:$AU$25)</f>
        <v>0</v>
      </c>
      <c r="IC130" s="174">
        <f>SUMIF('Caldwell Cup 6-25-22 TH'!$B$11:$B$25,$C130,'Caldwell Cup 6-25-22 TH'!$AV$11:$AV$25)</f>
        <v>0</v>
      </c>
      <c r="ID130" s="174">
        <f>SUMIF('Caldwell Cup 6-25-22 TH'!$B$11:$B$25,$C130,'Caldwell Cup 6-25-22 TH'!$AW$11:$AW$25)</f>
        <v>0</v>
      </c>
      <c r="IE130" s="174">
        <f>SUMIF('Caldwell Cup 6-25-22 TH'!$B$11:$B$25,$C130,'Caldwell Cup 6-25-22 TH'!$AX$11:$AX$25)</f>
        <v>0</v>
      </c>
      <c r="IF130" s="174">
        <f>SUMIF('Caldwell Cup 6-25-22 TH'!$B$11:$B$25,$C130,'Caldwell Cup 6-25-22 TH'!$AY$11:$AY$25)</f>
        <v>0</v>
      </c>
      <c r="IG130" s="174">
        <f>SUMIF('Caldwell Cup 6-25-22 FS'!$B$11:$B$21,$C130,'Caldwell Cup 6-25-22 FS'!$AU$11:$AU$21)</f>
        <v>0</v>
      </c>
      <c r="IH130" s="174">
        <f>SUMIF('Caldwell Cup 6-25-22 FS'!$B$11:$B$21,$C130,'Caldwell Cup 6-25-22 FS'!$AV$11:$AV$21)</f>
        <v>0</v>
      </c>
      <c r="II130" s="174">
        <f>SUMIF('Caldwell Cup 6-25-22 FS'!$B$11:$B$21,$C130,'Caldwell Cup 6-25-22 FS'!$AW$11:$AW$21)</f>
        <v>0</v>
      </c>
      <c r="IJ130" s="174">
        <f>SUMIF('Caldwell Cup 6-25-22 FS'!$B$11:$B$21,$C130,'Caldwell Cup 6-25-22 FS'!$AX$11:$AX$21)</f>
        <v>0</v>
      </c>
      <c r="IK130" s="174">
        <f>SUMIF('Caldwell Cup 6-25-22 FS'!$B$11:$B$21,$C130,'Caldwell Cup 6-25-22 FS'!$AY$11:$AY$21)</f>
        <v>0</v>
      </c>
      <c r="IL130" s="174">
        <f>SUMIF('Caldwell Cup 6-25-22 Lasers'!$B$11:$B$23,$C130,'Caldwell Cup 6-25-22 Lasers'!$AU$11:$AU$23)</f>
        <v>0</v>
      </c>
      <c r="IM130" s="174">
        <f>SUMIF('Caldwell Cup 6-25-22 Lasers'!$B$11:$B$23,$C130,'Caldwell Cup 6-25-22 Lasers'!$AV$11:$AV$23)</f>
        <v>0</v>
      </c>
      <c r="IN130" s="174">
        <f>SUMIF('Caldwell Cup 6-25-22 Lasers'!$B$11:$B$23,$C130,'Caldwell Cup 6-25-22 Lasers'!$AW$11:$AW$23)</f>
        <v>0</v>
      </c>
      <c r="IO130" s="174">
        <f>SUMIF('Caldwell Cup 6-25-22 Lasers'!$B$11:$B$23,$C130,'Caldwell Cup 6-25-22 Lasers'!$AX$11:$AX$23)</f>
        <v>0</v>
      </c>
      <c r="IP130" s="174">
        <f>SUMIF('Caldwell Cup 6-25-22 Lasers'!$B$11:$B$23,$C130,'Caldwell Cup 6-25-22 Lasers'!$AY$11:$AY$23)</f>
        <v>0</v>
      </c>
      <c r="IQ130" s="174">
        <f>SUMIF('Labor Day Regatta 9-3-22 FS'!$B$11:$B$30,$C130,'Labor Day Regatta 9-3-22 FS'!$AU$11:$AU$30)</f>
        <v>0</v>
      </c>
      <c r="IR130" s="174">
        <f>SUMIF('Labor Day Regatta 9-3-22 FS'!$B$11:$B$30,$C130,'Labor Day Regatta 9-3-22 FS'!$AV$11:$AV$30)</f>
        <v>0</v>
      </c>
      <c r="IS130" s="174">
        <f>SUMIF('Labor Day Regatta 9-3-22 FS'!$B$11:$B$30,$C130,'Labor Day Regatta 9-3-22 FS'!$AW$11:$AW$30)</f>
        <v>0</v>
      </c>
      <c r="IT130" s="174">
        <f>SUMIF('Labor Day Regatta 9-3-22 FS'!$B$11:$B$30,$C130,'Labor Day Regatta 9-3-22 FS'!$AX$11:$AX$30)</f>
        <v>0</v>
      </c>
      <c r="IU130" s="174">
        <f>SUMIF('Labor Day Regatta 9-3-22 FS'!$B$11:$B$30,$C130,'Labor Day Regatta 9-3-22 FS'!$AY$11:$AY$30)</f>
        <v>0</v>
      </c>
      <c r="IV130" s="174">
        <f>SUMIF('2022-09-17 Leukemia Cup FS'!$B$11:$B$26,$C130,'2022-09-17 Leukemia Cup FS'!$AU$11:$AU$26)</f>
        <v>0</v>
      </c>
      <c r="IW130" s="174">
        <f>SUMIF('2022-09-17 Leukemia Cup FS'!$B$11:$B$26,$C130,'2022-09-17 Leukemia Cup FS'!$AV$11:$AV$26)</f>
        <v>0</v>
      </c>
      <c r="IX130" s="174">
        <f>SUMIF('2022-09-17 Leukemia Cup FS'!$B$11:$B$26,$C130,'2022-09-17 Leukemia Cup FS'!$AW$11:$AW$26)</f>
        <v>0</v>
      </c>
      <c r="IY130" s="174">
        <f>SUMIF('2022-09-17 Leukemia Cup FS'!$B$11:$B$26,$C130,'2022-09-17 Leukemia Cup FS'!$AX$11:$AX$26)</f>
        <v>0</v>
      </c>
      <c r="IZ130" s="174">
        <f>SUMIF('2022-09-17 Leukemia Cup FS'!$B$11:$B$26,$C130,'2022-09-17 Leukemia Cup FS'!$AY$11:$AY$26)</f>
        <v>0</v>
      </c>
      <c r="JA130" s="174">
        <f>SUMIF('2022-09-17 Leukemia Cup TH'!$B$11:$B$28,$C130,'2022-09-17 Leukemia Cup TH'!$AU$11:$AU$28)</f>
        <v>0</v>
      </c>
      <c r="JB130" s="174">
        <f>SUMIF('2022-09-17 Leukemia Cup TH'!$B$11:$B$28,$C130,'2022-09-17 Leukemia Cup TH'!$AV$11:$AV$28)</f>
        <v>0</v>
      </c>
      <c r="JC130" s="174">
        <f>SUMIF('2022-09-17 Leukemia Cup TH'!$B$11:$B$28,$C130,'2022-09-17 Leukemia Cup TH'!$AW$11:$AW$28)</f>
        <v>0</v>
      </c>
      <c r="JD130" s="174">
        <f>SUMIF('2022-09-17 Leukemia Cup TH'!$B$11:$B$28,$C130,'2022-09-17 Leukemia Cup TH'!$AX$11:$AX$28)</f>
        <v>0</v>
      </c>
      <c r="JE130" s="174">
        <f>SUMIF('2022-09-17 Leukemia Cup TH'!$B$11:$B$28,$C130,'2022-09-17 Leukemia Cup TH'!$AY$11:$AY$28)</f>
        <v>0</v>
      </c>
      <c r="JF130" s="174">
        <f>SUMIF('Smith-Berry LDR 9-24-22'!$B$11:$B$30,$C130,'Smith-Berry LDR 9-24-22'!$AU$11:$AU$30)</f>
        <v>0</v>
      </c>
      <c r="JG130" s="174">
        <f>SUMIF('Smith-Berry LDR 9-24-22'!$B$11:$B$30,$C130,'Smith-Berry LDR 9-24-22'!$AV$11:$AV$30)</f>
        <v>0</v>
      </c>
      <c r="JH130" s="174">
        <f>SUMIF('Smith-Berry LDR 9-24-22'!$B$11:$B$30,$C130,'Smith-Berry LDR 9-24-22'!$AW$11:$AW$30)</f>
        <v>0</v>
      </c>
      <c r="JI130" s="174">
        <f>SUMIF('Smith-Berry LDR 9-24-22'!$B$11:$B$30,$C130,'Smith-Berry LDR 9-24-22'!$AX$11:$AX$30)</f>
        <v>0</v>
      </c>
      <c r="JJ130" s="174">
        <f>SUMIF('Smith-Berry LDR 9-24-22'!$B$11:$B$30,$C130,'Smith-Berry LDR 9-24-22'!$AY$11:$AY$30)</f>
        <v>0</v>
      </c>
      <c r="JK130" s="174">
        <f>SUMIF('Great Scot 10-1-22 Cham'!$B$11:$B$38,$C130,'Great Scot 10-1-22 Cham'!$AU$11:$AU$38)</f>
        <v>0</v>
      </c>
      <c r="JL130" s="174">
        <f>SUMIF('Great Scot 10-1-22 Cham'!$B$11:$B$38,$C130,'Great Scot 10-1-22 Cham'!$AV$11:$AV$38)</f>
        <v>0</v>
      </c>
      <c r="JM130" s="174">
        <f>SUMIF('Great Scot 10-1-22 Cham'!$B$11:$B$38,$C130,'Great Scot 10-1-22 Cham'!$AW$11:$AW$38)</f>
        <v>0</v>
      </c>
      <c r="JN130" s="174">
        <f>SUMIF('Great Scot 10-1-22 Cham'!$B$11:$B$38,$C130,'Great Scot 10-1-22 Cham'!$AX$11:$AX$38)</f>
        <v>0</v>
      </c>
      <c r="JO130" s="174">
        <f>SUMIF('Great Scot 10-1-22 Cham'!$B$11:$B$38,$C130,'Great Scot 10-1-22 Cham'!$AY$11:$AY$38)</f>
        <v>0</v>
      </c>
      <c r="JP130" s="174">
        <f>SUMIF('Great Scot 10-1-22 Chal'!$B$11:$B$28,$C130,'Great Scot 10-1-22 Chal'!$AU$11:$AU$28)</f>
        <v>0</v>
      </c>
      <c r="JQ130" s="174">
        <f>SUMIF('Great Scot 10-1-22 Chal'!$B$11:$B$28,$C130,'Great Scot 10-1-22 Chal'!$AV$11:$AV$28)</f>
        <v>0</v>
      </c>
      <c r="JR130" s="174">
        <f>SUMIF('Great Scot 10-1-22 Chal'!$B$11:$B$28,$C130,'Great Scot 10-1-22 Chal'!$AW$11:$AW$28)</f>
        <v>0</v>
      </c>
      <c r="JS130" s="174">
        <f>SUMIF('Great Scot 10-1-22 Chal'!$B$11:$B$28,$C130,'Great Scot 10-1-22 Chal'!$AX$11:$AX$28)</f>
        <v>0</v>
      </c>
      <c r="JT130" s="174">
        <f>SUMIF('Great Scot 10-1-22 Chal'!$B$11:$B$28,$C130,'Great Scot 10-1-22 Chal'!$AY$11:$AY$28)</f>
        <v>0</v>
      </c>
      <c r="JU130" s="174">
        <f>SUMIF('Great Pumpkin Regatta 10-15-22'!$B$11:$B$54,$C130,'Great Pumpkin Regatta 10-15-22'!$AU$11:$AU$54)</f>
        <v>0</v>
      </c>
      <c r="JV130" s="174">
        <f>SUMIF('Great Pumpkin Regatta 10-15-22'!$B$11:$B$54,$C130,'Great Pumpkin Regatta 10-15-22'!$AV$11:$AV$54)</f>
        <v>0</v>
      </c>
      <c r="JW130" s="174">
        <f>SUMIF('Great Pumpkin Regatta 10-15-22'!$B$11:$B$54,$C130,'Great Pumpkin Regatta 10-15-22'!$AW$11:$AW$54)</f>
        <v>0</v>
      </c>
      <c r="JX130" s="174">
        <f>SUMIF('Great Pumpkin Regatta 10-15-22'!$B$11:$B$54,$C130,'Great Pumpkin Regatta 10-15-22'!$AX$11:$AX$54)</f>
        <v>0</v>
      </c>
      <c r="JY130" s="174">
        <f>SUMIF('Great Pumpkin Regatta 10-15-22'!$B$11:$B$54,$C130,'Great Pumpkin Regatta 10-15-22'!$AY$11:$AY$54)</f>
        <v>0</v>
      </c>
      <c r="JZ130" s="174">
        <f>SUMIF('One Day Regatta 10-29-22 FS'!$B$11:$B$19,$C130,'One Day Regatta 10-29-22 FS'!$AU$11:$AU$19)</f>
        <v>0</v>
      </c>
      <c r="KA130" s="174">
        <f>SUMIF('One Day Regatta 10-29-22 FS'!$B$11:$B$19,$C130,'One Day Regatta 10-29-22 FS'!$AV$11:$AV$19)</f>
        <v>0</v>
      </c>
      <c r="KB130" s="174">
        <f>SUMIF('One Day Regatta 10-29-22 FS'!$B$11:$B$19,$C130,'One Day Regatta 10-29-22 FS'!$AW$11:$AW$19)</f>
        <v>0</v>
      </c>
      <c r="KC130" s="174">
        <f>SUMIF('One Day Regatta 10-29-22 FS'!$B$11:$B$19,$C130,'One Day Regatta 10-29-22 FS'!$AX$11:$AX$19)</f>
        <v>0</v>
      </c>
      <c r="KD130" s="174">
        <f>SUMIF('One Day Regatta 10-29-22 FS'!$B$11:$B$19,$C130,'One Day Regatta 10-29-22 FS'!$AY$11:$AY$19)</f>
        <v>0</v>
      </c>
    </row>
    <row r="131" spans="1:290" ht="15" customHeight="1" x14ac:dyDescent="0.2">
      <c r="A131" s="400" t="s">
        <v>1369</v>
      </c>
      <c r="B131" s="134">
        <f t="shared" si="69"/>
        <v>36</v>
      </c>
      <c r="C131" s="103" t="s">
        <v>1299</v>
      </c>
      <c r="D131" s="171">
        <f t="shared" si="101"/>
        <v>0</v>
      </c>
      <c r="E131" s="172">
        <f t="shared" si="102"/>
        <v>0</v>
      </c>
      <c r="F131" s="171">
        <f t="shared" si="103"/>
        <v>0</v>
      </c>
      <c r="G131" s="171">
        <v>0</v>
      </c>
      <c r="H131" s="171">
        <f t="shared" si="104"/>
        <v>0</v>
      </c>
      <c r="I131" s="173">
        <f t="shared" si="105"/>
        <v>0</v>
      </c>
      <c r="J131" s="173"/>
      <c r="K131" s="174">
        <f>SUMIF('Saturday Race 11-06-21'!$B$11:$B$21,$C131,'Saturday Race 11-06-21'!$AU$11:$AU$21)</f>
        <v>0</v>
      </c>
      <c r="L131" s="174">
        <f>SUMIF('Saturday Race 11-06-21'!$B$11:$B$21,$C131,'Saturday Race 11-06-21'!$AV$11:$AV$21)</f>
        <v>0</v>
      </c>
      <c r="M131" s="174">
        <f>SUMIF('Saturday Race 11-06-21'!$B$11:$B$21,$C131,'Saturday Race 11-06-21'!$AW$11:$AW$21)</f>
        <v>0</v>
      </c>
      <c r="N131" s="174">
        <f>SUMIF('Saturday Race 11-06-21'!$B$11:$B$21,$C131,'Saturday Race 11-06-21'!$AX$11:$AX$21)</f>
        <v>0</v>
      </c>
      <c r="O131" s="174">
        <f>SUMIF('Saturday Race 11-06-21'!$B$11:$B$21,$C131,'Saturday Race 11-06-21'!$AY$11:$AY$21)</f>
        <v>0</v>
      </c>
      <c r="P131" s="174">
        <f>SUMIF('Saturday Race 11-20-21'!$B$11:$B$20,$C131,'Saturday Race 11-20-21'!$AU$11:$AU$20)</f>
        <v>0</v>
      </c>
      <c r="Q131" s="174">
        <f>SUMIF('Saturday Race 11-20-21'!$B$11:$B$20,$C131,'Saturday Race 11-20-21'!$AV$11:$AV$20)</f>
        <v>0</v>
      </c>
      <c r="R131" s="174">
        <f>SUMIF('Saturday Race 11-20-21'!$B$11:$B$20,$C131,'Saturday Race 11-20-21'!$AW$11:$AW$20)</f>
        <v>0</v>
      </c>
      <c r="S131" s="174">
        <f>SUMIF('Saturday Race 11-20-21'!$B$11:$B$20,$C131,'Saturday Race 11-20-21'!$AX$11:$AX$20)</f>
        <v>0</v>
      </c>
      <c r="T131" s="174">
        <f>SUMIF('Saturday Race 11-20-21'!$B$11:$B$20,$C131,'Saturday Race 11-20-21'!$AY$11:$AY$20)</f>
        <v>0</v>
      </c>
      <c r="U131" s="174">
        <f>SUMIF('Saturday Race 1-08-22'!$B$11:$B$20,$C131,'Saturday Race 1-08-22'!$AU$11:$AU$20)</f>
        <v>0</v>
      </c>
      <c r="V131" s="174">
        <f>SUMIF('Saturday Race 1-08-22'!$B$11:$B$20,$C131,'Saturday Race 1-08-22'!$AV$11:$AV$20)</f>
        <v>0</v>
      </c>
      <c r="W131" s="174">
        <f>SUMIF('Saturday Race 1-08-22'!$B$11:$B$20,$C131,'Saturday Race 1-08-22'!$AW$11:$AW$20)</f>
        <v>0</v>
      </c>
      <c r="X131" s="174">
        <f>SUMIF('Saturday Race 1-08-22'!$B$11:$B$20,$C131,'Saturday Race 1-08-22'!$AX$11:$AX$20)</f>
        <v>0</v>
      </c>
      <c r="Y131" s="174">
        <f>SUMIF('Saturday Race 1-08-22'!$B$11:$B$20,$C131,'Saturday Race 1-08-22'!$AY$11:$AY$20)</f>
        <v>0</v>
      </c>
      <c r="Z131" s="174">
        <f>SUMIF('Saturday Race 1-22-22'!$B$11:$B$20,$C131,'Saturday Race 1-22-22'!$AU$11:$AU$20)</f>
        <v>0</v>
      </c>
      <c r="AA131" s="174">
        <f>SUMIF('Saturday Race 1-22-22'!$B$11:$B$20,$C131,'Saturday Race 1-22-22'!$AV$11:$AV$20)</f>
        <v>0</v>
      </c>
      <c r="AB131" s="174">
        <f>SUMIF('Saturday Race 1-22-22'!$B$11:$B$20,$C131,'Saturday Race 1-22-22'!$AW$11:$AW$20)</f>
        <v>0</v>
      </c>
      <c r="AC131" s="174">
        <f>SUMIF('Saturday Race 1-22-22'!$B$11:$B$20,$C131,'Saturday Race 1-22-22'!$AX$11:$AX$20)</f>
        <v>0</v>
      </c>
      <c r="AD131" s="174">
        <f>SUMIF('Saturday Race 1-22-22'!$B$11:$B$20,$C131,'Saturday Race 1-22-22'!$AY$11:$AY$20)</f>
        <v>0</v>
      </c>
      <c r="AE131" s="174">
        <f>SUMIF('Sunday Race 2-6-22'!$B$11:$B$20,$C131,'Sunday Race 2-6-22'!$AU$11:$AU$20)</f>
        <v>0</v>
      </c>
      <c r="AF131" s="174">
        <f>SUMIF('Sunday Race 2-6-22'!$B$11:$B$20,$C131,'Sunday Race 2-6-22'!$AV$11:$AV$20)</f>
        <v>0</v>
      </c>
      <c r="AG131" s="174">
        <f>SUMIF('Sunday Race 2-6-22'!$B$11:$B$20,$C131,'Sunday Race 2-6-22'!$AW$11:$AW$20)</f>
        <v>0</v>
      </c>
      <c r="AH131" s="174">
        <f>SUMIF('Sunday Race 2-6-22'!$B$11:$B$20,$C131,'Sunday Race 2-6-22'!$AX$11:$AX$20)</f>
        <v>0</v>
      </c>
      <c r="AI131" s="174">
        <f>SUMIF('Sunday Race 2-6-22'!$B$11:$B$20,$C131,'Sunday Race 2-6-22'!$AY$11:$AY$20)</f>
        <v>0</v>
      </c>
      <c r="AJ131" s="174">
        <f>SUMIF('Sunday Race 2-20-22'!$B$11:$B$26,$C131,'Sunday Race 2-20-22'!$AU$11:$AU$26)</f>
        <v>0</v>
      </c>
      <c r="AK131" s="174">
        <f>SUMIF('Sunday Race 2-20-22'!$B$11:$B$26,$C131,'Sunday Race 2-20-22'!$AV$11:$AV$26)</f>
        <v>0</v>
      </c>
      <c r="AL131" s="174">
        <f>SUMIF('Sunday Race 2-20-22'!$B$11:$B$26,$C131,'Sunday Race 2-20-22'!$AW$11:$AW$26)</f>
        <v>0</v>
      </c>
      <c r="AM131" s="174">
        <f>SUMIF('Sunday Race 2-20-22'!$B$11:$B$26,$C131,'Sunday Race 2-20-22'!$AX$11:$AX$26)</f>
        <v>0</v>
      </c>
      <c r="AN131" s="174">
        <f>SUMIF('Sunday Race 2-20-22'!$B$11:$B$26,$C131,'Sunday Race 2-20-22'!$AY$11:$AY$26)</f>
        <v>0</v>
      </c>
      <c r="AO131" s="174">
        <f>SUMIF('Sunday Race 2-27-22'!$B$11:$B$20,$C131,'Sunday Race 2-27-22'!$AU$11:$AU$20)</f>
        <v>0</v>
      </c>
      <c r="AP131" s="174">
        <f>SUMIF('Sunday Race 2-27-22'!$B$11:$B$20,$C131,'Sunday Race 2-27-22'!$AV$11:$AV$20)</f>
        <v>0</v>
      </c>
      <c r="AQ131" s="174">
        <f>SUMIF('Sunday Race 2-27-22'!$B$11:$B$20,$C131,'Sunday Race 2-27-22'!$AW$11:$AW$20)</f>
        <v>0</v>
      </c>
      <c r="AR131" s="174">
        <f>SUMIF('Sunday Race 2-27-22'!$B$11:$B$20,$C131,'Sunday Race 2-27-22'!$AX$11:$AX$20)</f>
        <v>0</v>
      </c>
      <c r="AS131" s="174">
        <f>SUMIF('Sunday Race 2-27-22'!$B$11:$B$20,$C131,'Sunday Race 2-27-22'!$AY$11:$AY$20)</f>
        <v>0</v>
      </c>
      <c r="AT131" s="174">
        <f>SUMIF('Sunday Race 3-13-22'!$B$11:$B$25,$C131,'Sunday Race 3-13-22'!$AU$11:$AU$25)</f>
        <v>0</v>
      </c>
      <c r="AU131" s="174">
        <f>SUMIF('Sunday Race 3-13-22'!$B$11:$B$25,$C131,'Sunday Race 3-13-22'!$AV$11:$AV$25)</f>
        <v>0</v>
      </c>
      <c r="AV131" s="174">
        <f>SUMIF('Sunday Race 3-13-22'!$B$11:$B$25,$C131,'Sunday Race 3-13-22'!$AW$11:$AW$25)</f>
        <v>0</v>
      </c>
      <c r="AW131" s="174">
        <f>SUMIF('Sunday Race 3-13-22'!$B$11:$B$25,$C131,'Sunday Race 3-13-22'!$AX$11:$AX$25)</f>
        <v>0</v>
      </c>
      <c r="AX131" s="174">
        <f>SUMIF('Sunday Race 3-13-22'!$B$11:$B$25,$C131,'Sunday Race 3-13-22'!$AY$11:$AY$25)</f>
        <v>0</v>
      </c>
      <c r="AY131" s="174">
        <f>SUMIF('Saturday Race 3-19-22'!$B$11:$B$15,$C131,'Saturday Race 3-19-22'!$AU$11:$AU$15)</f>
        <v>0</v>
      </c>
      <c r="AZ131" s="174">
        <f>SUMIF('Saturday Race 3-19-22'!$B$11:$B$15,$C131,'Saturday Race 3-19-22'!$AV$11:$AV$15)</f>
        <v>0</v>
      </c>
      <c r="BA131" s="174">
        <f>SUMIF('Saturday Race 3-19-22'!$B$11:$B$15,$C131,'Saturday Race 3-19-22'!$AW$11:$AW$15)</f>
        <v>0</v>
      </c>
      <c r="BB131" s="174">
        <f>SUMIF('Saturday Race 3-19-22'!$B$11:$B$15,$C131,'Saturday Race 3-19-22'!$AX$11:$AX$15)</f>
        <v>0</v>
      </c>
      <c r="BC131" s="174">
        <f>SUMIF('Saturday Race 3-19-22'!$B$11:$B$15,$C131,'Saturday Race 3-19-22'!$AY$11:$AY$15)</f>
        <v>0</v>
      </c>
      <c r="BD131" s="174">
        <f>SUMIF('Sunday Races 4-10-22'!$B$11:$B$26,$C131,'Sunday Races 4-10-22'!$AU$11:$AU$26)</f>
        <v>0</v>
      </c>
      <c r="BE131" s="174">
        <f>SUMIF('Sunday Races 4-10-22'!$B$11:$B$26,$C131,'Sunday Races 4-10-22'!$AV$11:$AV$26)</f>
        <v>0</v>
      </c>
      <c r="BF131" s="174">
        <f>SUMIF('Sunday Races 4-10-22'!$B$11:$B$26,$C131,'Sunday Races 4-10-22'!$AW$11:$AW$26)</f>
        <v>0</v>
      </c>
      <c r="BG131" s="174">
        <f>SUMIF('Sunday Races 4-10-22'!$B$11:$B$26,$C131,'Sunday Races 4-10-22'!$AX$11:$AX$26)</f>
        <v>0</v>
      </c>
      <c r="BH131" s="174">
        <f>SUMIF('Sunday Races 4-10-22'!$B$11:$B$26,$C131,'Sunday Races 4-10-22'!$AY$11:$AY$26)</f>
        <v>0</v>
      </c>
      <c r="BI131" s="174">
        <f>SUMIF('Sunday Races 5-1-22'!$B$11:$B$28,$C131,'Sunday Races 5-1-22'!$AU$11:$AU$28)</f>
        <v>0</v>
      </c>
      <c r="BJ131" s="174">
        <f>SUMIF('Sunday Races 5-1-22'!$B$11:$B$28,$C131,'Sunday Races 5-1-22'!$AV$11:$AV$28)</f>
        <v>0</v>
      </c>
      <c r="BK131" s="174">
        <f>SUMIF('Sunday Races 5-1-22'!$B$11:$B$28,$C131,'Sunday Races 5-1-22'!$AW$11:$AW$28)</f>
        <v>0</v>
      </c>
      <c r="BL131" s="174">
        <f>SUMIF('Sunday Races 5-1-22'!$B$11:$B$28,$C131,'Sunday Races 5-1-22'!$AX$11:$AX$28)</f>
        <v>0</v>
      </c>
      <c r="BM131" s="174">
        <f>SUMIF('Sunday Races 5-1-22'!$B$11:$B$28,$C131,'Sunday Races 5-1-22'!$AY$11:$AY$28)</f>
        <v>0</v>
      </c>
      <c r="BN131" s="174">
        <f>SUMIF('Sunday Races 6-5-22'!$B$11:$B$28,$C131,'Sunday Races 6-5-22'!$AU$11:$AU$28)</f>
        <v>0</v>
      </c>
      <c r="BO131" s="174">
        <f>SUMIF('Sunday Races 6-5-22'!$B$11:$B$28,$C131,'Sunday Races 6-5-22'!$AV$11:$AV$28)</f>
        <v>0</v>
      </c>
      <c r="BP131" s="174">
        <f>SUMIF('Sunday Races 6-5-22'!$B$11:$B$28,$C131,'Sunday Races 6-5-22'!$AW$11:$AW$28)</f>
        <v>0</v>
      </c>
      <c r="BQ131" s="174">
        <f>SUMIF('Sunday Races 6-5-22'!$B$11:$B$28,$C131,'Sunday Races 6-5-22'!$AX$11:$AX$28)</f>
        <v>0</v>
      </c>
      <c r="BR131" s="174">
        <f>SUMIF('Sunday Races 6-5-22'!$B$11:$B$28,$C131,'Sunday Races 6-5-22'!$AY$11:$AY$28)</f>
        <v>0</v>
      </c>
      <c r="BS131" s="174">
        <f>SUMIF('Sunday Races 6-12-22'!$B$11:$B$24,$C131,'Sunday Races 6-12-22'!$AU$11:$AU$24)</f>
        <v>0</v>
      </c>
      <c r="BT131" s="174">
        <f>SUMIF('Sunday Races 6-12-22'!$B$11:$B$24,$C131,'Sunday Races 6-12-22'!$AV$11:$AV$24)</f>
        <v>0</v>
      </c>
      <c r="BU131" s="174">
        <f>SUMIF('Sunday Races 6-12-22'!$B$11:$B$24,$C131,'Sunday Races 6-12-22'!$AW$11:$AW$24)</f>
        <v>0</v>
      </c>
      <c r="BV131" s="174">
        <f>SUMIF('Sunday Races 6-12-22'!$B$11:$B$24,$C131,'Sunday Races 6-12-22'!$AX$11:$AX$24)</f>
        <v>0</v>
      </c>
      <c r="BW131" s="174">
        <f>SUMIF('Sunday Races 6-12-22'!$B$11:$B$24,$C131,'Sunday Races 6-12-22'!$AY$11:$AY$24)</f>
        <v>0</v>
      </c>
      <c r="BX131" s="174">
        <f>SUMIF('Saturday Races 6-18-22'!$B$11:$B$24,$C131,'Saturday Races 6-18-22'!$AU$11:$AU$24)</f>
        <v>0</v>
      </c>
      <c r="BY131" s="174">
        <f>SUMIF('Saturday Races 6-18-22'!$B$11:$B$24,$C131,'Saturday Races 6-18-22'!$AV$11:$AV$24)</f>
        <v>0</v>
      </c>
      <c r="BZ131" s="174">
        <f>SUMIF('Saturday Races 6-18-22'!$B$11:$B$24,$C131,'Saturday Races 6-18-22'!$AW$11:$AW$24)</f>
        <v>0</v>
      </c>
      <c r="CA131" s="174">
        <f>SUMIF('Saturday Races 6-18-22'!$B$11:$B$24,$C131,'Saturday Races 6-18-22'!$AX$11:$AX$24)</f>
        <v>0</v>
      </c>
      <c r="CB131" s="174">
        <f>SUMIF('Saturday Races 6-18-22'!$B$11:$B$24,$C131,'Saturday Races 6-18-22'!$AY$11:$AY$24)</f>
        <v>0</v>
      </c>
      <c r="CC131" s="174">
        <f>SUMIF('Sunday Races 7-3-22'!$B$11:$B$26,$C131,'Sunday Races 7-3-22'!$AU$11:$AU$26)</f>
        <v>0</v>
      </c>
      <c r="CD131" s="174">
        <f>SUMIF('Sunday Races 7-3-22'!$B$11:$B$26,$C131,'Sunday Races 7-3-22'!$AV$11:$AV$26)</f>
        <v>0</v>
      </c>
      <c r="CE131" s="174">
        <f>SUMIF('Sunday Races 7-3-22'!$B$11:$B$26,$C131,'Sunday Races 7-3-22'!$AW$11:$AW$26)</f>
        <v>0</v>
      </c>
      <c r="CF131" s="174">
        <f>SUMIF('Sunday Races 7-3-22'!$B$11:$B$26,$C131,'Sunday Races 7-3-22'!$AX$11:$AX$26)</f>
        <v>0</v>
      </c>
      <c r="CG131" s="174">
        <f>SUMIF('Sunday Races 7-3-22'!$B$11:$B$26,$C131,'Sunday Races 7-3-22'!$AY$11:$AY$26)</f>
        <v>0</v>
      </c>
      <c r="CH131" s="174">
        <f>SUMIF('Sunday Races 7-31-22'!$B$11:$B$26,$C131,'Sunday Races 7-31-22'!$AU$11:$AU$26)</f>
        <v>0</v>
      </c>
      <c r="CI131" s="174">
        <f>SUMIF('Sunday Races 7-31-22'!$B$11:$B$26,$C131,'Sunday Races 7-31-22'!$AV$11:$AV$26)</f>
        <v>0</v>
      </c>
      <c r="CJ131" s="174">
        <f>SUMIF('Sunday Races 7-31-22'!$B$11:$B$26,$C131,'Sunday Races 7-31-22'!$AW$11:$AW$26)</f>
        <v>0</v>
      </c>
      <c r="CK131" s="174">
        <f>SUMIF('Sunday Races 7-31-22'!$B$11:$B$26,$C131,'Sunday Races 7-31-22'!$AX$11:$AX$26)</f>
        <v>0</v>
      </c>
      <c r="CL131" s="174">
        <f>SUMIF('Sunday Races 7-31-22'!$B$11:$B$26,$C131,'Sunday Races 7-31-22'!$AY$11:$AY$26)</f>
        <v>0</v>
      </c>
      <c r="CM131" s="174">
        <f>SUMIF('Sunday Races 8-14-22'!$B$11:$B$26,$C131,'Sunday Races 8-14-22'!$AU$11:$AU$26)</f>
        <v>0</v>
      </c>
      <c r="CN131" s="174">
        <f>SUMIF('Sunday Races 8-14-22'!$B$11:$B$26,$C131,'Sunday Races 8-14-22'!$AV$11:$AV$26)</f>
        <v>0</v>
      </c>
      <c r="CO131" s="174">
        <f>SUMIF('Sunday Races 8-14-22'!$B$11:$B$26,$C131,'Sunday Races 8-14-22'!$AW$11:$AW$26)</f>
        <v>0</v>
      </c>
      <c r="CP131" s="174">
        <f>SUMIF('Sunday Races 8-14-22'!$B$11:$B$26,$C131,'Sunday Races 8-14-22'!$AX$11:$AX$26)</f>
        <v>0</v>
      </c>
      <c r="CQ131" s="174">
        <f>SUMIF('Sunday Races 8-14-22'!$B$11:$B$26,$C131,'Sunday Races 8-14-22'!$AY$11:$AY$26)</f>
        <v>0</v>
      </c>
      <c r="CR131" s="174">
        <f>SUMIF('Saturday Races 8-20-22'!$B$11:$B$26,$C131,'Saturday Races 8-20-22'!$AU$11:$AU$26)</f>
        <v>0</v>
      </c>
      <c r="CS131" s="174">
        <f>SUMIF('Saturday Races 8-20-22'!$B$11:$B$26,$C131,'Saturday Races 8-20-22'!$AV$11:$AV$26)</f>
        <v>0</v>
      </c>
      <c r="CT131" s="174">
        <f>SUMIF('Saturday Races 8-20-22'!$B$11:$B$26,$C131,'Saturday Races 8-20-22'!$AW$11:$AW$26)</f>
        <v>0</v>
      </c>
      <c r="CU131" s="174">
        <f>SUMIF('Saturday Races 8-20-22'!$B$11:$B$26,$C131,'Saturday Races 8-20-22'!$AX$11:$AX$26)</f>
        <v>0</v>
      </c>
      <c r="CV131" s="174">
        <f>SUMIF('Saturday Races 8-20-22'!$B$11:$B$26,$C131,'Saturday Races 8-20-22'!$AY$11:$AY$26)</f>
        <v>0</v>
      </c>
      <c r="CW131" s="174">
        <f>SUMIF('Sunday Races 9-11-22'!$B$11:$B$20,$C131,'Sunday Races 9-11-22'!$AU$11:$AU$20)</f>
        <v>0</v>
      </c>
      <c r="CX131" s="174">
        <f>SUMIF('Sunday Races 9-11-22'!$B$11:$B$20,$C131,'Sunday Races 9-11-22'!$AV$11:$AV$20)</f>
        <v>0</v>
      </c>
      <c r="CY131" s="174">
        <f>SUMIF('Sunday Races 9-11-22'!$B$11:$B$20,$C131,'Sunday Races 9-11-22'!$AW$11:$AW$20)</f>
        <v>0</v>
      </c>
      <c r="CZ131" s="174">
        <f>SUMIF('Sunday Races 9-11-22'!$B$11:$B$20,$C131,'Sunday Races 9-11-22'!$AX$11:$AX$20)</f>
        <v>0</v>
      </c>
      <c r="DA131" s="174">
        <f>SUMIF('Sunday Races 9-11-22'!$B$11:$B$20,$C131,'Sunday Races 9-11-22'!$AY$11:$AY$20)</f>
        <v>0</v>
      </c>
      <c r="DB131" s="174">
        <f>SUMIF('Sunday Races 10-9-22'!$B$11:$B$21,$C131,'Sunday Races 10-9-22'!$AU$11:$AU$21)</f>
        <v>0</v>
      </c>
      <c r="DC131" s="174">
        <f>SUMIF('Sunday Races 10-9-22'!$B$11:$B$21,$C131,'Sunday Races 10-9-22'!$AV$11:$AV$21)</f>
        <v>0</v>
      </c>
      <c r="DD131" s="174">
        <f>SUMIF('Sunday Races 10-9-22'!$B$11:$B$21,$C131,'Sunday Races 10-9-22'!$AW$11:$AW$21)</f>
        <v>0</v>
      </c>
      <c r="DE131" s="174">
        <f>SUMIF('Sunday Races 10-9-22'!$B$11:$B$21,$C131,'Sunday Races 10-9-22'!$AX$11:$AX$21)</f>
        <v>0</v>
      </c>
      <c r="DF131" s="174">
        <f>SUMIF('Sunday Races 10-9-22'!$B$11:$B$21,$C131,'Sunday Races 10-9-22'!$AY$11:$AY$21)</f>
        <v>0</v>
      </c>
      <c r="DG131" s="174">
        <f>SUMIF('Sunday Races 10-23-22'!$B$11:$B$22,$C131,'Sunday Races 10-23-22'!$AU$11:$AU$22)</f>
        <v>0</v>
      </c>
      <c r="DH131" s="174">
        <f>SUMIF('Sunday Races 10-23-22'!$B$11:$B$22,$C131,'Sunday Races 10-23-22'!$AV$11:$AV$22)</f>
        <v>0</v>
      </c>
      <c r="DI131" s="174">
        <f>SUMIF('Sunday Races 10-23-22'!$B$11:$B$22,$C131,'Sunday Races 10-23-22'!$AW$11:$AW$22)</f>
        <v>0</v>
      </c>
      <c r="DJ131" s="174">
        <f>SUMIF('Sunday Races 10-23-22'!$B$11:$B$22,$C131,'Sunday Races 10-23-22'!$AX$11:$AX$22)</f>
        <v>0</v>
      </c>
      <c r="DK131" s="174">
        <f>SUMIF('Sunday Races 10-23-22'!$B$11:$B$22,$C131,'Sunday Races 10-23-22'!$AY$11:$AY$22)</f>
        <v>0</v>
      </c>
      <c r="DL131" s="175"/>
      <c r="DM131" s="176"/>
      <c r="DN131" s="177">
        <f t="shared" si="120"/>
        <v>0</v>
      </c>
      <c r="DO131" s="177">
        <f t="shared" si="120"/>
        <v>0</v>
      </c>
      <c r="DP131" s="177">
        <f t="shared" si="120"/>
        <v>0</v>
      </c>
      <c r="DQ131" s="177">
        <f t="shared" si="120"/>
        <v>0</v>
      </c>
      <c r="DR131" s="177">
        <f t="shared" si="120"/>
        <v>0</v>
      </c>
      <c r="DS131" s="177">
        <f t="shared" si="120"/>
        <v>0</v>
      </c>
      <c r="DT131" s="177">
        <f t="shared" si="120"/>
        <v>0</v>
      </c>
      <c r="DU131" s="177">
        <f t="shared" si="120"/>
        <v>0</v>
      </c>
      <c r="DV131" s="177">
        <f t="shared" si="120"/>
        <v>0</v>
      </c>
      <c r="DW131" s="177">
        <f t="shared" si="120"/>
        <v>0</v>
      </c>
      <c r="DX131" s="177">
        <f t="shared" si="121"/>
        <v>0</v>
      </c>
      <c r="DY131" s="177">
        <f t="shared" si="121"/>
        <v>0</v>
      </c>
      <c r="DZ131" s="177">
        <f t="shared" si="121"/>
        <v>0</v>
      </c>
      <c r="EA131" s="177">
        <f t="shared" si="121"/>
        <v>0</v>
      </c>
      <c r="EB131" s="177">
        <f t="shared" si="121"/>
        <v>0</v>
      </c>
      <c r="EC131" s="177">
        <f t="shared" si="121"/>
        <v>0</v>
      </c>
      <c r="ED131" s="177">
        <f t="shared" si="121"/>
        <v>0</v>
      </c>
      <c r="EE131" s="177">
        <f t="shared" si="121"/>
        <v>0</v>
      </c>
      <c r="EF131" s="177">
        <f t="shared" si="121"/>
        <v>0</v>
      </c>
      <c r="EG131" s="177">
        <f t="shared" si="121"/>
        <v>0</v>
      </c>
      <c r="EH131" s="177">
        <f t="shared" si="122"/>
        <v>0</v>
      </c>
      <c r="EI131" s="177">
        <f t="shared" si="122"/>
        <v>0</v>
      </c>
      <c r="EJ131" s="177">
        <f t="shared" si="122"/>
        <v>0</v>
      </c>
      <c r="EK131" s="177">
        <f t="shared" si="122"/>
        <v>0</v>
      </c>
      <c r="EL131" s="177">
        <f t="shared" si="122"/>
        <v>0</v>
      </c>
      <c r="EM131" s="177">
        <f t="shared" si="122"/>
        <v>0</v>
      </c>
      <c r="EN131" s="177">
        <f t="shared" si="122"/>
        <v>0</v>
      </c>
      <c r="EO131" s="177">
        <f t="shared" si="122"/>
        <v>0</v>
      </c>
      <c r="EP131" s="177">
        <f t="shared" si="122"/>
        <v>0</v>
      </c>
      <c r="EQ131" s="177">
        <f t="shared" si="122"/>
        <v>0</v>
      </c>
      <c r="ER131" s="177">
        <f t="shared" si="123"/>
        <v>0</v>
      </c>
      <c r="ES131" s="177">
        <f t="shared" si="123"/>
        <v>0</v>
      </c>
      <c r="ET131" s="177">
        <f t="shared" si="123"/>
        <v>0</v>
      </c>
      <c r="EU131" s="177">
        <f t="shared" si="123"/>
        <v>0</v>
      </c>
      <c r="EV131" s="177">
        <f t="shared" si="123"/>
        <v>0</v>
      </c>
      <c r="EW131" s="177">
        <f t="shared" si="123"/>
        <v>0</v>
      </c>
      <c r="EX131" s="177">
        <f t="shared" si="123"/>
        <v>0</v>
      </c>
      <c r="EY131" s="177">
        <f t="shared" si="123"/>
        <v>0</v>
      </c>
      <c r="EZ131" s="177">
        <f t="shared" si="123"/>
        <v>0</v>
      </c>
      <c r="FA131" s="177">
        <f t="shared" si="123"/>
        <v>0</v>
      </c>
      <c r="FB131" s="177">
        <f t="shared" si="124"/>
        <v>0</v>
      </c>
      <c r="FC131" s="177">
        <f t="shared" si="124"/>
        <v>0</v>
      </c>
      <c r="FD131" s="177">
        <f t="shared" si="124"/>
        <v>0</v>
      </c>
      <c r="FE131" s="177">
        <f t="shared" si="124"/>
        <v>0</v>
      </c>
      <c r="FF131" s="177">
        <f t="shared" si="124"/>
        <v>0</v>
      </c>
      <c r="FG131" s="177">
        <f t="shared" si="124"/>
        <v>0</v>
      </c>
      <c r="FH131" s="177">
        <f t="shared" si="124"/>
        <v>0</v>
      </c>
      <c r="FI131" s="177">
        <f t="shared" si="124"/>
        <v>0</v>
      </c>
      <c r="FJ131" s="177">
        <f t="shared" si="124"/>
        <v>0</v>
      </c>
      <c r="FK131" s="177">
        <f t="shared" si="124"/>
        <v>0</v>
      </c>
      <c r="FL131" s="177">
        <f t="shared" si="125"/>
        <v>0</v>
      </c>
      <c r="FM131" s="177">
        <f t="shared" si="125"/>
        <v>0</v>
      </c>
      <c r="FN131" s="177">
        <f t="shared" si="125"/>
        <v>0</v>
      </c>
      <c r="FO131" s="177">
        <f t="shared" si="125"/>
        <v>0</v>
      </c>
      <c r="FP131" s="177">
        <f t="shared" si="125"/>
        <v>0</v>
      </c>
      <c r="FQ131" s="177">
        <f t="shared" si="125"/>
        <v>0</v>
      </c>
      <c r="FR131" s="177">
        <f t="shared" si="125"/>
        <v>0</v>
      </c>
      <c r="FS131" s="177">
        <f t="shared" si="125"/>
        <v>0</v>
      </c>
      <c r="FT131" s="177">
        <f t="shared" si="125"/>
        <v>0</v>
      </c>
      <c r="FU131" s="177">
        <f t="shared" si="125"/>
        <v>0</v>
      </c>
      <c r="FV131" s="177">
        <f t="shared" si="125"/>
        <v>0</v>
      </c>
      <c r="FW131" s="177">
        <f t="shared" si="125"/>
        <v>0</v>
      </c>
      <c r="FX131" s="177">
        <f t="shared" si="125"/>
        <v>0</v>
      </c>
      <c r="FY131" s="177">
        <f t="shared" si="125"/>
        <v>0</v>
      </c>
      <c r="FZ131" s="177">
        <f t="shared" si="125"/>
        <v>0</v>
      </c>
      <c r="GA131" s="177"/>
      <c r="GB131" s="229">
        <f t="shared" si="106"/>
        <v>0</v>
      </c>
      <c r="GC131" s="229">
        <f t="shared" si="107"/>
        <v>0</v>
      </c>
      <c r="GD131" s="174">
        <f>SUMIF('One Day 12-04-21 Scots'!$B$11:$B$24,$C131,'One Day 12-04-21 Scots'!$AU$11:$AU$24)</f>
        <v>0</v>
      </c>
      <c r="GE131" s="174">
        <f>SUMIF('One Day 12-04-21 Scots'!$B$11:$B$24,$C131,'One Day 12-04-21 Scots'!$AV$11:$AV$24)</f>
        <v>0</v>
      </c>
      <c r="GF131" s="174">
        <f>SUMIF('One Day 12-04-21 Scots'!$B$11:$B$24,$C131,'One Day 12-04-21 Scots'!$AW$11:$AW$24)</f>
        <v>0</v>
      </c>
      <c r="GG131" s="174">
        <f>SUMIF('One Day 12-04-21 Scots'!$B$11:$B$24,$C131,'One Day 12-04-21 Scots'!$AX$11:$AX$24)</f>
        <v>0</v>
      </c>
      <c r="GH131" s="174">
        <f>SUMIF('One Day 12-04-21 Scots'!$B$11:$B$24,$C131,'One Day 12-04-21 Scots'!$AY$11:$AY$24)</f>
        <v>0</v>
      </c>
      <c r="GI131" s="174">
        <f>SUMIF('One Day 12-04-21 Thistles'!$B$11:$B$25,$C131,'One Day 12-04-21 Thistles'!$AU$11:$AU$25)</f>
        <v>0</v>
      </c>
      <c r="GJ131" s="174">
        <f>SUMIF('One Day 12-04-21 Thistles'!$B$11:$B$25,$C131,'One Day 12-04-21 Thistles'!$AV$11:$AV$25)</f>
        <v>0</v>
      </c>
      <c r="GK131" s="174">
        <f>SUMIF('One Day 12-04-21 Thistles'!$B$11:$B$25,$C131,'One Day 12-04-21 Thistles'!$AW$11:$AW$25)</f>
        <v>0</v>
      </c>
      <c r="GL131" s="174">
        <f>SUMIF('One Day 12-04-21 Thistles'!$B$11:$B$25,$C131,'One Day 12-04-21 Thistles'!$AX$11:$AX$25)</f>
        <v>0</v>
      </c>
      <c r="GM131" s="174">
        <f>SUMIF('One Day 12-04-21 Thistles'!$B$11:$B$25,$C131,'One Day 12-04-21 Thistles'!$AY$11:$AY$25)</f>
        <v>0</v>
      </c>
      <c r="GN131" s="174">
        <f>SUMIF('Chili One Day 2-12-22 Scots'!$B$11:$B$27,$C131,'Chili One Day 2-12-22 Scots'!$AU$11:$AU$27)</f>
        <v>0</v>
      </c>
      <c r="GO131" s="174">
        <f>SUMIF('Chili One Day 2-12-22 Scots'!$B$11:$B$27,$C131,'Chili One Day 2-12-22 Scots'!$AV$11:$AV$27)</f>
        <v>0</v>
      </c>
      <c r="GP131" s="174">
        <f>SUMIF('Chili One Day 2-12-22 Scots'!$B$11:$B$27,$C131,'Chili One Day 2-12-22 Scots'!$AW$11:$AW$27)</f>
        <v>0</v>
      </c>
      <c r="GQ131" s="174">
        <f>SUMIF('Chili One Day 2-12-22 Scots'!$B$11:$B$27,$C131,'Chili One Day 2-12-22 Scots'!$AX$11:$AX$27)</f>
        <v>0</v>
      </c>
      <c r="GR131" s="174">
        <f>SUMIF('Chili One Day 2-12-22 Scots'!$B$11:$B$27,$C131,'Chili One Day 2-12-22 Scots'!$AY$11:$AY$27)</f>
        <v>0</v>
      </c>
      <c r="GS131" s="174">
        <f>SUMIF('Chili One Day 2-12-22 Thistles'!$B$11:$B$27,$C131,'Chili One Day 2-12-22 Thistles'!$AU$11:$AU$27)</f>
        <v>0</v>
      </c>
      <c r="GT131" s="174">
        <f>SUMIF('Chili One Day 2-12-22 Thistles'!$B$11:$B$27,$C131,'Chili One Day 2-12-22 Thistles'!$AV$11:$AV$27)</f>
        <v>0</v>
      </c>
      <c r="GU131" s="174">
        <f>SUMIF('Chili One Day 2-12-22 Thistles'!$B$11:$B$27,$C131,'Chili One Day 2-12-22 Thistles'!$AW$11:$AW$27)</f>
        <v>0</v>
      </c>
      <c r="GV131" s="174">
        <f>SUMIF('Chili One Day 2-12-22 Thistles'!$B$11:$B$27,$C131,'Chili One Day 2-12-22 Thistles'!$AX$11:$AX$27)</f>
        <v>0</v>
      </c>
      <c r="GW131" s="174">
        <f>SUMIF('Chili One Day 2-12-22 Thistles'!$B$11:$B$27,$C131,'Chili One Day 2-12-22 Thistles'!$AY$11:$AY$27)</f>
        <v>0</v>
      </c>
      <c r="GX131" s="174">
        <f>SUMIF('Ironman One Day 3-5-22 FS'!$B$11:$B$26,$C131,'Ironman One Day 3-5-22 FS'!$AU$11:$AU$26)</f>
        <v>0</v>
      </c>
      <c r="GY131" s="174">
        <f>SUMIF('Ironman One Day 3-5-22 FS'!$B$11:$B$26,$C131,'Ironman One Day 3-5-22 FS'!$AV$11:$AV$26)</f>
        <v>0</v>
      </c>
      <c r="GZ131" s="174">
        <f>SUMIF('Ironman One Day 3-5-22 FS'!$B$11:$B$26,$C131,'Ironman One Day 3-5-22 FS'!$AW$11:$AW$26)</f>
        <v>0</v>
      </c>
      <c r="HA131" s="174">
        <f>SUMIF('Ironman One Day 3-5-22 FS'!$B$11:$B$26,$C131,'Ironman One Day 3-5-22 FS'!$AX$11:$AX$26)</f>
        <v>0</v>
      </c>
      <c r="HB131" s="174">
        <f>SUMIF('Ironman One Day 3-5-22 FS'!$B$11:$B$26,$C131,'Ironman One Day 3-5-22 FS'!$AY$11:$AY$26)</f>
        <v>0</v>
      </c>
      <c r="HC131" s="174">
        <f>SUMIF('Ironman One Day 3-5-22 420'!$B$11:$B$26,$C131,'Ironman One Day 3-5-22 420'!$AU$11:$AU$26)</f>
        <v>0</v>
      </c>
      <c r="HD131" s="174">
        <f>SUMIF('Ironman One Day 3-5-22 420'!$B$11:$B$26,$C131,'Ironman One Day 3-5-22 420'!$AV$11:$AV$26)</f>
        <v>0</v>
      </c>
      <c r="HE131" s="174">
        <f>SUMIF('Ironman One Day 3-5-22 420'!$B$11:$B$26,$C131,'Ironman One Day 3-5-22 420'!$AW$11:$AW$26)</f>
        <v>0</v>
      </c>
      <c r="HF131" s="174">
        <f>SUMIF('Ironman One Day 3-5-22 420'!$B$11:$B$26,$C131,'Ironman One Day 3-5-22 420'!$AX$11:$AX$26)</f>
        <v>0</v>
      </c>
      <c r="HG131" s="174">
        <f>SUMIF('Ironman One Day 3-5-22 420'!$B$11:$B$26,$C131,'Ironman One Day 3-5-22 420'!$AY$11:$AY$26)</f>
        <v>0</v>
      </c>
      <c r="HH131" s="174">
        <f>SUMIF('Easter One Day 4-16-22 FS'!$B$11:$B$25,$C131,'Easter One Day 4-16-22 FS'!$AU$11:$AU$25)</f>
        <v>0</v>
      </c>
      <c r="HI131" s="174">
        <f>SUMIF('Easter One Day 4-16-22 FS'!$B$11:$B$25,$C131,'Easter One Day 4-16-22 FS'!$AV$11:$AV$25)</f>
        <v>0</v>
      </c>
      <c r="HJ131" s="174">
        <f>SUMIF('Easter One Day 4-16-22 FS'!$B$11:$B$25,$C131,'Easter One Day 4-16-22 FS'!$AW$11:$AW$25)</f>
        <v>0</v>
      </c>
      <c r="HK131" s="174">
        <f>SUMIF('Easter One Day 4-16-22 FS'!$B$11:$B$25,$C131,'Easter One Day 4-16-22 FS'!$AX$11:$AX$25)</f>
        <v>0</v>
      </c>
      <c r="HL131" s="174">
        <f>SUMIF('Easter One Day 4-16-22 FS'!$B$11:$B$25,$C131,'Easter One Day 4-16-22 FS'!$AY$11:$AY$25)</f>
        <v>0</v>
      </c>
      <c r="HM131" s="174">
        <f>SUMIF('Easter One Day 4-16-22 TH'!$B$11:$B$25,$C131,'Easter One Day 4-16-22 TH'!$AU$11:$AU$25)</f>
        <v>0</v>
      </c>
      <c r="HN131" s="174">
        <f>SUMIF('Easter One Day 4-16-22 TH'!$B$11:$B$25,$C131,'Easter One Day 4-16-22 TH'!$AV$11:$AV$25)</f>
        <v>0</v>
      </c>
      <c r="HO131" s="174">
        <f>SUMIF('Easter One Day 4-16-22 TH'!$B$11:$B$25,$C131,'Easter One Day 4-16-22 TH'!$AW$11:$AW$25)</f>
        <v>0</v>
      </c>
      <c r="HP131" s="174">
        <f>SUMIF('Easter One Day 4-16-22 TH'!$B$11:$B$25,$C131,'Easter One Day 4-16-22 TH'!$AX$11:$AX$25)</f>
        <v>0</v>
      </c>
      <c r="HQ131" s="174">
        <f>SUMIF('Easter One Day 4-16-22 TH'!$B$11:$B$25,$C131,'Easter One Day 4-16-22 TH'!$AY$11:$AY$25)</f>
        <v>0</v>
      </c>
      <c r="HR131" s="174">
        <f>SUMIF('Long Distance Race 5-7-22'!$B$11:$B$25,$C131,'Long Distance Race 5-7-22'!$AU$11:$AU$25)</f>
        <v>0</v>
      </c>
      <c r="HS131" s="174">
        <f>SUMIF('Long Distance Race 5-7-22'!$B$11:$B$18,$C131,'Long Distance Race 5-7-22'!$AV$11:$AV$18)</f>
        <v>0</v>
      </c>
      <c r="HT131" s="174">
        <f>SUMIF('Long Distance Race 5-7-22'!$B$11:$B$18,$C131,'Long Distance Race 5-7-22'!$AW$11:$AW$18)</f>
        <v>0</v>
      </c>
      <c r="HU131" s="174">
        <f>SUMIF('Long Distance Race 5-7-22'!$B$11:$B$18,$C131,'Long Distance Race 5-7-22'!$AX$11:$AX$18)</f>
        <v>0</v>
      </c>
      <c r="HV131" s="174">
        <f>SUMIF('Long Distance Race 5-7-22'!$B$11:$B$18,$C131,'Long Distance Race 5-7-22'!$AY$11:$AY$18)</f>
        <v>0</v>
      </c>
      <c r="HW131" s="174">
        <f>SUMIF('Memorial Day Regatta 5-28-22 Op'!$B$11:$B$25,$C131,'Memorial Day Regatta 5-28-22 Op'!$AU$11:$AU$25)</f>
        <v>0</v>
      </c>
      <c r="HX131" s="174">
        <f>SUMIF('Memorial Day Regatta 5-28-22 Op'!$B$11:$B$18,$C131,'Memorial Day Regatta 5-28-22 Op'!$AV$11:$AV$18)</f>
        <v>0</v>
      </c>
      <c r="HY131" s="174">
        <f>SUMIF('Memorial Day Regatta 5-28-22 Op'!$B$11:$B$18,$C131,'Memorial Day Regatta 5-28-22 Op'!$AW$11:$AW$18)</f>
        <v>0</v>
      </c>
      <c r="HZ131" s="174">
        <f>SUMIF('Memorial Day Regatta 5-28-22 Op'!$B$11:$B$18,$C131,'Memorial Day Regatta 5-28-22 Op'!$AX$11:$AX$18)</f>
        <v>0</v>
      </c>
      <c r="IA131" s="174">
        <f>SUMIF('Memorial Day Regatta 5-28-22 Op'!$B$11:$B$18,$C131,'Memorial Day Regatta 5-28-22 Op'!$AY$11:$AY$18)</f>
        <v>0</v>
      </c>
      <c r="IB131" s="174">
        <f>SUMIF('Caldwell Cup 6-25-22 TH'!$B$11:$B$25,$C131,'Caldwell Cup 6-25-22 TH'!$AU$11:$AU$25)</f>
        <v>0</v>
      </c>
      <c r="IC131" s="174">
        <f>SUMIF('Caldwell Cup 6-25-22 TH'!$B$11:$B$25,$C131,'Caldwell Cup 6-25-22 TH'!$AV$11:$AV$25)</f>
        <v>0</v>
      </c>
      <c r="ID131" s="174">
        <f>SUMIF('Caldwell Cup 6-25-22 TH'!$B$11:$B$25,$C131,'Caldwell Cup 6-25-22 TH'!$AW$11:$AW$25)</f>
        <v>0</v>
      </c>
      <c r="IE131" s="174">
        <f>SUMIF('Caldwell Cup 6-25-22 TH'!$B$11:$B$25,$C131,'Caldwell Cup 6-25-22 TH'!$AX$11:$AX$25)</f>
        <v>0</v>
      </c>
      <c r="IF131" s="174">
        <f>SUMIF('Caldwell Cup 6-25-22 TH'!$B$11:$B$25,$C131,'Caldwell Cup 6-25-22 TH'!$AY$11:$AY$25)</f>
        <v>0</v>
      </c>
      <c r="IG131" s="174">
        <f>SUMIF('Caldwell Cup 6-25-22 FS'!$B$11:$B$21,$C131,'Caldwell Cup 6-25-22 FS'!$AU$11:$AU$21)</f>
        <v>0</v>
      </c>
      <c r="IH131" s="174">
        <f>SUMIF('Caldwell Cup 6-25-22 FS'!$B$11:$B$21,$C131,'Caldwell Cup 6-25-22 FS'!$AV$11:$AV$21)</f>
        <v>0</v>
      </c>
      <c r="II131" s="174">
        <f>SUMIF('Caldwell Cup 6-25-22 FS'!$B$11:$B$21,$C131,'Caldwell Cup 6-25-22 FS'!$AW$11:$AW$21)</f>
        <v>0</v>
      </c>
      <c r="IJ131" s="174">
        <f>SUMIF('Caldwell Cup 6-25-22 FS'!$B$11:$B$21,$C131,'Caldwell Cup 6-25-22 FS'!$AX$11:$AX$21)</f>
        <v>0</v>
      </c>
      <c r="IK131" s="174">
        <f>SUMIF('Caldwell Cup 6-25-22 FS'!$B$11:$B$21,$C131,'Caldwell Cup 6-25-22 FS'!$AY$11:$AY$21)</f>
        <v>0</v>
      </c>
      <c r="IL131" s="174">
        <f>SUMIF('Caldwell Cup 6-25-22 Lasers'!$B$11:$B$23,$C131,'Caldwell Cup 6-25-22 Lasers'!$AU$11:$AU$23)</f>
        <v>0</v>
      </c>
      <c r="IM131" s="174">
        <f>SUMIF('Caldwell Cup 6-25-22 Lasers'!$B$11:$B$23,$C131,'Caldwell Cup 6-25-22 Lasers'!$AV$11:$AV$23)</f>
        <v>0</v>
      </c>
      <c r="IN131" s="174">
        <f>SUMIF('Caldwell Cup 6-25-22 Lasers'!$B$11:$B$23,$C131,'Caldwell Cup 6-25-22 Lasers'!$AW$11:$AW$23)</f>
        <v>0</v>
      </c>
      <c r="IO131" s="174">
        <f>SUMIF('Caldwell Cup 6-25-22 Lasers'!$B$11:$B$23,$C131,'Caldwell Cup 6-25-22 Lasers'!$AX$11:$AX$23)</f>
        <v>0</v>
      </c>
      <c r="IP131" s="174">
        <f>SUMIF('Caldwell Cup 6-25-22 Lasers'!$B$11:$B$23,$C131,'Caldwell Cup 6-25-22 Lasers'!$AY$11:$AY$23)</f>
        <v>0</v>
      </c>
      <c r="IQ131" s="174">
        <f>SUMIF('Labor Day Regatta 9-3-22 FS'!$B$11:$B$30,$C131,'Labor Day Regatta 9-3-22 FS'!$AU$11:$AU$30)</f>
        <v>0</v>
      </c>
      <c r="IR131" s="174">
        <f>SUMIF('Labor Day Regatta 9-3-22 FS'!$B$11:$B$30,$C131,'Labor Day Regatta 9-3-22 FS'!$AV$11:$AV$30)</f>
        <v>0</v>
      </c>
      <c r="IS131" s="174">
        <f>SUMIF('Labor Day Regatta 9-3-22 FS'!$B$11:$B$30,$C131,'Labor Day Regatta 9-3-22 FS'!$AW$11:$AW$30)</f>
        <v>0</v>
      </c>
      <c r="IT131" s="174">
        <f>SUMIF('Labor Day Regatta 9-3-22 FS'!$B$11:$B$30,$C131,'Labor Day Regatta 9-3-22 FS'!$AX$11:$AX$30)</f>
        <v>0</v>
      </c>
      <c r="IU131" s="174">
        <f>SUMIF('Labor Day Regatta 9-3-22 FS'!$B$11:$B$30,$C131,'Labor Day Regatta 9-3-22 FS'!$AY$11:$AY$30)</f>
        <v>0</v>
      </c>
      <c r="IV131" s="174">
        <f>SUMIF('2022-09-17 Leukemia Cup FS'!$B$11:$B$26,$C131,'2022-09-17 Leukemia Cup FS'!$AU$11:$AU$26)</f>
        <v>0</v>
      </c>
      <c r="IW131" s="174">
        <f>SUMIF('2022-09-17 Leukemia Cup FS'!$B$11:$B$26,$C131,'2022-09-17 Leukemia Cup FS'!$AV$11:$AV$26)</f>
        <v>0</v>
      </c>
      <c r="IX131" s="174">
        <f>SUMIF('2022-09-17 Leukemia Cup FS'!$B$11:$B$26,$C131,'2022-09-17 Leukemia Cup FS'!$AW$11:$AW$26)</f>
        <v>0</v>
      </c>
      <c r="IY131" s="174">
        <f>SUMIF('2022-09-17 Leukemia Cup FS'!$B$11:$B$26,$C131,'2022-09-17 Leukemia Cup FS'!$AX$11:$AX$26)</f>
        <v>0</v>
      </c>
      <c r="IZ131" s="174">
        <f>SUMIF('2022-09-17 Leukemia Cup FS'!$B$11:$B$26,$C131,'2022-09-17 Leukemia Cup FS'!$AY$11:$AY$26)</f>
        <v>0</v>
      </c>
      <c r="JA131" s="174">
        <f>SUMIF('2022-09-17 Leukemia Cup TH'!$B$11:$B$28,$C131,'2022-09-17 Leukemia Cup TH'!$AU$11:$AU$28)</f>
        <v>0</v>
      </c>
      <c r="JB131" s="174">
        <f>SUMIF('2022-09-17 Leukemia Cup TH'!$B$11:$B$28,$C131,'2022-09-17 Leukemia Cup TH'!$AV$11:$AV$28)</f>
        <v>0</v>
      </c>
      <c r="JC131" s="174">
        <f>SUMIF('2022-09-17 Leukemia Cup TH'!$B$11:$B$28,$C131,'2022-09-17 Leukemia Cup TH'!$AW$11:$AW$28)</f>
        <v>0</v>
      </c>
      <c r="JD131" s="174">
        <f>SUMIF('2022-09-17 Leukemia Cup TH'!$B$11:$B$28,$C131,'2022-09-17 Leukemia Cup TH'!$AX$11:$AX$28)</f>
        <v>0</v>
      </c>
      <c r="JE131" s="174">
        <f>SUMIF('2022-09-17 Leukemia Cup TH'!$B$11:$B$28,$C131,'2022-09-17 Leukemia Cup TH'!$AY$11:$AY$28)</f>
        <v>0</v>
      </c>
      <c r="JF131" s="174">
        <f>SUMIF('Smith-Berry LDR 9-24-22'!$B$11:$B$30,$C131,'Smith-Berry LDR 9-24-22'!$AU$11:$AU$30)</f>
        <v>0</v>
      </c>
      <c r="JG131" s="174">
        <f>SUMIF('Smith-Berry LDR 9-24-22'!$B$11:$B$30,$C131,'Smith-Berry LDR 9-24-22'!$AV$11:$AV$30)</f>
        <v>0</v>
      </c>
      <c r="JH131" s="174">
        <f>SUMIF('Smith-Berry LDR 9-24-22'!$B$11:$B$30,$C131,'Smith-Berry LDR 9-24-22'!$AW$11:$AW$30)</f>
        <v>0</v>
      </c>
      <c r="JI131" s="174">
        <f>SUMIF('Smith-Berry LDR 9-24-22'!$B$11:$B$30,$C131,'Smith-Berry LDR 9-24-22'!$AX$11:$AX$30)</f>
        <v>0</v>
      </c>
      <c r="JJ131" s="174">
        <f>SUMIF('Smith-Berry LDR 9-24-22'!$B$11:$B$30,$C131,'Smith-Berry LDR 9-24-22'!$AY$11:$AY$30)</f>
        <v>0</v>
      </c>
      <c r="JK131" s="174">
        <f>SUMIF('Great Scot 10-1-22 Cham'!$B$11:$B$38,$C131,'Great Scot 10-1-22 Cham'!$AU$11:$AU$38)</f>
        <v>0</v>
      </c>
      <c r="JL131" s="174">
        <f>SUMIF('Great Scot 10-1-22 Cham'!$B$11:$B$38,$C131,'Great Scot 10-1-22 Cham'!$AV$11:$AV$38)</f>
        <v>0</v>
      </c>
      <c r="JM131" s="174">
        <f>SUMIF('Great Scot 10-1-22 Cham'!$B$11:$B$38,$C131,'Great Scot 10-1-22 Cham'!$AW$11:$AW$38)</f>
        <v>0</v>
      </c>
      <c r="JN131" s="174">
        <f>SUMIF('Great Scot 10-1-22 Cham'!$B$11:$B$38,$C131,'Great Scot 10-1-22 Cham'!$AX$11:$AX$38)</f>
        <v>0</v>
      </c>
      <c r="JO131" s="174">
        <f>SUMIF('Great Scot 10-1-22 Cham'!$B$11:$B$38,$C131,'Great Scot 10-1-22 Cham'!$AY$11:$AY$38)</f>
        <v>0</v>
      </c>
      <c r="JP131" s="174">
        <f>SUMIF('Great Scot 10-1-22 Chal'!$B$11:$B$28,$C131,'Great Scot 10-1-22 Chal'!$AU$11:$AU$28)</f>
        <v>0</v>
      </c>
      <c r="JQ131" s="174">
        <f>SUMIF('Great Scot 10-1-22 Chal'!$B$11:$B$28,$C131,'Great Scot 10-1-22 Chal'!$AV$11:$AV$28)</f>
        <v>0</v>
      </c>
      <c r="JR131" s="174">
        <f>SUMIF('Great Scot 10-1-22 Chal'!$B$11:$B$28,$C131,'Great Scot 10-1-22 Chal'!$AW$11:$AW$28)</f>
        <v>0</v>
      </c>
      <c r="JS131" s="174">
        <f>SUMIF('Great Scot 10-1-22 Chal'!$B$11:$B$28,$C131,'Great Scot 10-1-22 Chal'!$AX$11:$AX$28)</f>
        <v>0</v>
      </c>
      <c r="JT131" s="174">
        <f>SUMIF('Great Scot 10-1-22 Chal'!$B$11:$B$28,$C131,'Great Scot 10-1-22 Chal'!$AY$11:$AY$28)</f>
        <v>0</v>
      </c>
      <c r="JU131" s="174">
        <f>SUMIF('Great Pumpkin Regatta 10-15-22'!$B$11:$B$54,$C131,'Great Pumpkin Regatta 10-15-22'!$AU$11:$AU$54)</f>
        <v>0</v>
      </c>
      <c r="JV131" s="174">
        <f>SUMIF('Great Pumpkin Regatta 10-15-22'!$B$11:$B$54,$C131,'Great Pumpkin Regatta 10-15-22'!$AV$11:$AV$54)</f>
        <v>0</v>
      </c>
      <c r="JW131" s="174">
        <f>SUMIF('Great Pumpkin Regatta 10-15-22'!$B$11:$B$54,$C131,'Great Pumpkin Regatta 10-15-22'!$AW$11:$AW$54)</f>
        <v>0</v>
      </c>
      <c r="JX131" s="174">
        <f>SUMIF('Great Pumpkin Regatta 10-15-22'!$B$11:$B$54,$C131,'Great Pumpkin Regatta 10-15-22'!$AX$11:$AX$54)</f>
        <v>0</v>
      </c>
      <c r="JY131" s="174">
        <f>SUMIF('Great Pumpkin Regatta 10-15-22'!$B$11:$B$54,$C131,'Great Pumpkin Regatta 10-15-22'!$AY$11:$AY$54)</f>
        <v>0</v>
      </c>
      <c r="JZ131" s="174">
        <f>SUMIF('One Day Regatta 10-29-22 FS'!$B$11:$B$19,$C131,'One Day Regatta 10-29-22 FS'!$AU$11:$AU$19)</f>
        <v>0</v>
      </c>
      <c r="KA131" s="174">
        <f>SUMIF('One Day Regatta 10-29-22 FS'!$B$11:$B$19,$C131,'One Day Regatta 10-29-22 FS'!$AV$11:$AV$19)</f>
        <v>0</v>
      </c>
      <c r="KB131" s="174">
        <f>SUMIF('One Day Regatta 10-29-22 FS'!$B$11:$B$19,$C131,'One Day Regatta 10-29-22 FS'!$AW$11:$AW$19)</f>
        <v>0</v>
      </c>
      <c r="KC131" s="174">
        <f>SUMIF('One Day Regatta 10-29-22 FS'!$B$11:$B$19,$C131,'One Day Regatta 10-29-22 FS'!$AX$11:$AX$19)</f>
        <v>0</v>
      </c>
      <c r="KD131" s="174">
        <f>SUMIF('One Day Regatta 10-29-22 FS'!$B$11:$B$19,$C131,'One Day Regatta 10-29-22 FS'!$AY$11:$AY$19)</f>
        <v>0</v>
      </c>
    </row>
    <row r="132" spans="1:290" ht="15" customHeight="1" x14ac:dyDescent="0.2">
      <c r="A132" s="400" t="s">
        <v>1369</v>
      </c>
      <c r="B132" s="134">
        <f t="shared" si="69"/>
        <v>36</v>
      </c>
      <c r="C132" s="170" t="s">
        <v>1207</v>
      </c>
      <c r="D132" s="171">
        <f t="shared" si="101"/>
        <v>0</v>
      </c>
      <c r="E132" s="172">
        <f t="shared" si="102"/>
        <v>0</v>
      </c>
      <c r="F132" s="171">
        <f t="shared" si="103"/>
        <v>0</v>
      </c>
      <c r="G132" s="171">
        <v>0</v>
      </c>
      <c r="H132" s="171">
        <f t="shared" si="104"/>
        <v>0</v>
      </c>
      <c r="I132" s="173">
        <f t="shared" si="105"/>
        <v>0</v>
      </c>
      <c r="J132" s="173"/>
      <c r="K132" s="174">
        <f>SUMIF('Saturday Race 11-06-21'!$B$11:$B$21,$C132,'Saturday Race 11-06-21'!$AU$11:$AU$21)</f>
        <v>0</v>
      </c>
      <c r="L132" s="174">
        <f>SUMIF('Saturday Race 11-06-21'!$B$11:$B$21,$C132,'Saturday Race 11-06-21'!$AV$11:$AV$21)</f>
        <v>0</v>
      </c>
      <c r="M132" s="174">
        <f>SUMIF('Saturday Race 11-06-21'!$B$11:$B$21,$C132,'Saturday Race 11-06-21'!$AW$11:$AW$21)</f>
        <v>0</v>
      </c>
      <c r="N132" s="174">
        <f>SUMIF('Saturday Race 11-06-21'!$B$11:$B$21,$C132,'Saturday Race 11-06-21'!$AX$11:$AX$21)</f>
        <v>0</v>
      </c>
      <c r="O132" s="174">
        <f>SUMIF('Saturday Race 11-06-21'!$B$11:$B$21,$C132,'Saturday Race 11-06-21'!$AY$11:$AY$21)</f>
        <v>0</v>
      </c>
      <c r="P132" s="174">
        <f>SUMIF('Saturday Race 11-20-21'!$B$11:$B$20,$C132,'Saturday Race 11-20-21'!$AU$11:$AU$20)</f>
        <v>0</v>
      </c>
      <c r="Q132" s="174">
        <f>SUMIF('Saturday Race 11-20-21'!$B$11:$B$20,$C132,'Saturday Race 11-20-21'!$AV$11:$AV$20)</f>
        <v>0</v>
      </c>
      <c r="R132" s="174">
        <f>SUMIF('Saturday Race 11-20-21'!$B$11:$B$20,$C132,'Saturday Race 11-20-21'!$AW$11:$AW$20)</f>
        <v>0</v>
      </c>
      <c r="S132" s="174">
        <f>SUMIF('Saturday Race 11-20-21'!$B$11:$B$20,$C132,'Saturday Race 11-20-21'!$AX$11:$AX$20)</f>
        <v>0</v>
      </c>
      <c r="T132" s="174">
        <f>SUMIF('Saturday Race 11-20-21'!$B$11:$B$20,$C132,'Saturday Race 11-20-21'!$AY$11:$AY$20)</f>
        <v>0</v>
      </c>
      <c r="U132" s="174">
        <f>SUMIF('Saturday Race 1-08-22'!$B$11:$B$20,$C132,'Saturday Race 1-08-22'!$AU$11:$AU$20)</f>
        <v>0</v>
      </c>
      <c r="V132" s="174">
        <f>SUMIF('Saturday Race 1-08-22'!$B$11:$B$20,$C132,'Saturday Race 1-08-22'!$AV$11:$AV$20)</f>
        <v>0</v>
      </c>
      <c r="W132" s="174">
        <f>SUMIF('Saturday Race 1-08-22'!$B$11:$B$20,$C132,'Saturday Race 1-08-22'!$AW$11:$AW$20)</f>
        <v>0</v>
      </c>
      <c r="X132" s="174">
        <f>SUMIF('Saturday Race 1-08-22'!$B$11:$B$20,$C132,'Saturday Race 1-08-22'!$AX$11:$AX$20)</f>
        <v>0</v>
      </c>
      <c r="Y132" s="174">
        <f>SUMIF('Saturday Race 1-08-22'!$B$11:$B$20,$C132,'Saturday Race 1-08-22'!$AY$11:$AY$20)</f>
        <v>0</v>
      </c>
      <c r="Z132" s="174">
        <f>SUMIF('Saturday Race 1-22-22'!$B$11:$B$20,$C132,'Saturday Race 1-22-22'!$AU$11:$AU$20)</f>
        <v>0</v>
      </c>
      <c r="AA132" s="174">
        <f>SUMIF('Saturday Race 1-22-22'!$B$11:$B$20,$C132,'Saturday Race 1-22-22'!$AV$11:$AV$20)</f>
        <v>0</v>
      </c>
      <c r="AB132" s="174">
        <f>SUMIF('Saturday Race 1-22-22'!$B$11:$B$20,$C132,'Saturday Race 1-22-22'!$AW$11:$AW$20)</f>
        <v>0</v>
      </c>
      <c r="AC132" s="174">
        <f>SUMIF('Saturday Race 1-22-22'!$B$11:$B$20,$C132,'Saturday Race 1-22-22'!$AX$11:$AX$20)</f>
        <v>0</v>
      </c>
      <c r="AD132" s="174">
        <f>SUMIF('Saturday Race 1-22-22'!$B$11:$B$20,$C132,'Saturday Race 1-22-22'!$AY$11:$AY$20)</f>
        <v>0</v>
      </c>
      <c r="AE132" s="174">
        <f>SUMIF('Sunday Race 2-6-22'!$B$11:$B$20,$C132,'Sunday Race 2-6-22'!$AU$11:$AU$20)</f>
        <v>0</v>
      </c>
      <c r="AF132" s="174">
        <f>SUMIF('Sunday Race 2-6-22'!$B$11:$B$20,$C132,'Sunday Race 2-6-22'!$AV$11:$AV$20)</f>
        <v>0</v>
      </c>
      <c r="AG132" s="174">
        <f>SUMIF('Sunday Race 2-6-22'!$B$11:$B$20,$C132,'Sunday Race 2-6-22'!$AW$11:$AW$20)</f>
        <v>0</v>
      </c>
      <c r="AH132" s="174">
        <f>SUMIF('Sunday Race 2-6-22'!$B$11:$B$20,$C132,'Sunday Race 2-6-22'!$AX$11:$AX$20)</f>
        <v>0</v>
      </c>
      <c r="AI132" s="174">
        <f>SUMIF('Sunday Race 2-6-22'!$B$11:$B$20,$C132,'Sunday Race 2-6-22'!$AY$11:$AY$20)</f>
        <v>0</v>
      </c>
      <c r="AJ132" s="174">
        <f>SUMIF('Sunday Race 2-20-22'!$B$11:$B$26,$C132,'Sunday Race 2-20-22'!$AU$11:$AU$26)</f>
        <v>0</v>
      </c>
      <c r="AK132" s="174">
        <f>SUMIF('Sunday Race 2-20-22'!$B$11:$B$26,$C132,'Sunday Race 2-20-22'!$AV$11:$AV$26)</f>
        <v>0</v>
      </c>
      <c r="AL132" s="174">
        <f>SUMIF('Sunday Race 2-20-22'!$B$11:$B$26,$C132,'Sunday Race 2-20-22'!$AW$11:$AW$26)</f>
        <v>0</v>
      </c>
      <c r="AM132" s="174">
        <f>SUMIF('Sunday Race 2-20-22'!$B$11:$B$26,$C132,'Sunday Race 2-20-22'!$AX$11:$AX$26)</f>
        <v>0</v>
      </c>
      <c r="AN132" s="174">
        <f>SUMIF('Sunday Race 2-20-22'!$B$11:$B$26,$C132,'Sunday Race 2-20-22'!$AY$11:$AY$26)</f>
        <v>0</v>
      </c>
      <c r="AO132" s="174">
        <f>SUMIF('Sunday Race 2-27-22'!$B$11:$B$20,$C132,'Sunday Race 2-27-22'!$AU$11:$AU$20)</f>
        <v>0</v>
      </c>
      <c r="AP132" s="174">
        <f>SUMIF('Sunday Race 2-27-22'!$B$11:$B$20,$C132,'Sunday Race 2-27-22'!$AV$11:$AV$20)</f>
        <v>0</v>
      </c>
      <c r="AQ132" s="174">
        <f>SUMIF('Sunday Race 2-27-22'!$B$11:$B$20,$C132,'Sunday Race 2-27-22'!$AW$11:$AW$20)</f>
        <v>0</v>
      </c>
      <c r="AR132" s="174">
        <f>SUMIF('Sunday Race 2-27-22'!$B$11:$B$20,$C132,'Sunday Race 2-27-22'!$AX$11:$AX$20)</f>
        <v>0</v>
      </c>
      <c r="AS132" s="174">
        <f>SUMIF('Sunday Race 2-27-22'!$B$11:$B$20,$C132,'Sunday Race 2-27-22'!$AY$11:$AY$20)</f>
        <v>0</v>
      </c>
      <c r="AT132" s="174">
        <f>SUMIF('Sunday Race 3-13-22'!$B$11:$B$25,$C132,'Sunday Race 3-13-22'!$AU$11:$AU$25)</f>
        <v>0</v>
      </c>
      <c r="AU132" s="174">
        <f>SUMIF('Sunday Race 3-13-22'!$B$11:$B$25,$C132,'Sunday Race 3-13-22'!$AV$11:$AV$25)</f>
        <v>0</v>
      </c>
      <c r="AV132" s="174">
        <f>SUMIF('Sunday Race 3-13-22'!$B$11:$B$25,$C132,'Sunday Race 3-13-22'!$AW$11:$AW$25)</f>
        <v>0</v>
      </c>
      <c r="AW132" s="174">
        <f>SUMIF('Sunday Race 3-13-22'!$B$11:$B$25,$C132,'Sunday Race 3-13-22'!$AX$11:$AX$25)</f>
        <v>0</v>
      </c>
      <c r="AX132" s="174">
        <f>SUMIF('Sunday Race 3-13-22'!$B$11:$B$25,$C132,'Sunday Race 3-13-22'!$AY$11:$AY$25)</f>
        <v>0</v>
      </c>
      <c r="AY132" s="174">
        <f>SUMIF('Saturday Race 3-19-22'!$B$11:$B$15,$C132,'Saturday Race 3-19-22'!$AU$11:$AU$15)</f>
        <v>0</v>
      </c>
      <c r="AZ132" s="174">
        <f>SUMIF('Saturday Race 3-19-22'!$B$11:$B$15,$C132,'Saturday Race 3-19-22'!$AV$11:$AV$15)</f>
        <v>0</v>
      </c>
      <c r="BA132" s="174">
        <f>SUMIF('Saturday Race 3-19-22'!$B$11:$B$15,$C132,'Saturday Race 3-19-22'!$AW$11:$AW$15)</f>
        <v>0</v>
      </c>
      <c r="BB132" s="174">
        <f>SUMIF('Saturday Race 3-19-22'!$B$11:$B$15,$C132,'Saturday Race 3-19-22'!$AX$11:$AX$15)</f>
        <v>0</v>
      </c>
      <c r="BC132" s="174">
        <f>SUMIF('Saturday Race 3-19-22'!$B$11:$B$15,$C132,'Saturday Race 3-19-22'!$AY$11:$AY$15)</f>
        <v>0</v>
      </c>
      <c r="BD132" s="174">
        <f>SUMIF('Sunday Races 4-10-22'!$B$11:$B$26,$C132,'Sunday Races 4-10-22'!$AU$11:$AU$26)</f>
        <v>0</v>
      </c>
      <c r="BE132" s="174">
        <f>SUMIF('Sunday Races 4-10-22'!$B$11:$B$26,$C132,'Sunday Races 4-10-22'!$AV$11:$AV$26)</f>
        <v>0</v>
      </c>
      <c r="BF132" s="174">
        <f>SUMIF('Sunday Races 4-10-22'!$B$11:$B$26,$C132,'Sunday Races 4-10-22'!$AW$11:$AW$26)</f>
        <v>0</v>
      </c>
      <c r="BG132" s="174">
        <f>SUMIF('Sunday Races 4-10-22'!$B$11:$B$26,$C132,'Sunday Races 4-10-22'!$AX$11:$AX$26)</f>
        <v>0</v>
      </c>
      <c r="BH132" s="174">
        <f>SUMIF('Sunday Races 4-10-22'!$B$11:$B$26,$C132,'Sunday Races 4-10-22'!$AY$11:$AY$26)</f>
        <v>0</v>
      </c>
      <c r="BI132" s="174">
        <f>SUMIF('Sunday Races 5-1-22'!$B$11:$B$28,$C132,'Sunday Races 5-1-22'!$AU$11:$AU$28)</f>
        <v>0</v>
      </c>
      <c r="BJ132" s="174">
        <f>SUMIF('Sunday Races 5-1-22'!$B$11:$B$28,$C132,'Sunday Races 5-1-22'!$AV$11:$AV$28)</f>
        <v>0</v>
      </c>
      <c r="BK132" s="174">
        <f>SUMIF('Sunday Races 5-1-22'!$B$11:$B$28,$C132,'Sunday Races 5-1-22'!$AW$11:$AW$28)</f>
        <v>0</v>
      </c>
      <c r="BL132" s="174">
        <f>SUMIF('Sunday Races 5-1-22'!$B$11:$B$28,$C132,'Sunday Races 5-1-22'!$AX$11:$AX$28)</f>
        <v>0</v>
      </c>
      <c r="BM132" s="174">
        <f>SUMIF('Sunday Races 5-1-22'!$B$11:$B$28,$C132,'Sunday Races 5-1-22'!$AY$11:$AY$28)</f>
        <v>0</v>
      </c>
      <c r="BN132" s="174">
        <f>SUMIF('Sunday Races 6-5-22'!$B$11:$B$28,$C132,'Sunday Races 6-5-22'!$AU$11:$AU$28)</f>
        <v>0</v>
      </c>
      <c r="BO132" s="174">
        <f>SUMIF('Sunday Races 6-5-22'!$B$11:$B$28,$C132,'Sunday Races 6-5-22'!$AV$11:$AV$28)</f>
        <v>0</v>
      </c>
      <c r="BP132" s="174">
        <f>SUMIF('Sunday Races 6-5-22'!$B$11:$B$28,$C132,'Sunday Races 6-5-22'!$AW$11:$AW$28)</f>
        <v>0</v>
      </c>
      <c r="BQ132" s="174">
        <f>SUMIF('Sunday Races 6-5-22'!$B$11:$B$28,$C132,'Sunday Races 6-5-22'!$AX$11:$AX$28)</f>
        <v>0</v>
      </c>
      <c r="BR132" s="174">
        <f>SUMIF('Sunday Races 6-5-22'!$B$11:$B$28,$C132,'Sunday Races 6-5-22'!$AY$11:$AY$28)</f>
        <v>0</v>
      </c>
      <c r="BS132" s="174">
        <f>SUMIF('Sunday Races 6-12-22'!$B$11:$B$24,$C132,'Sunday Races 6-12-22'!$AU$11:$AU$24)</f>
        <v>0</v>
      </c>
      <c r="BT132" s="174">
        <f>SUMIF('Sunday Races 6-12-22'!$B$11:$B$24,$C132,'Sunday Races 6-12-22'!$AV$11:$AV$24)</f>
        <v>0</v>
      </c>
      <c r="BU132" s="174">
        <f>SUMIF('Sunday Races 6-12-22'!$B$11:$B$24,$C132,'Sunday Races 6-12-22'!$AW$11:$AW$24)</f>
        <v>0</v>
      </c>
      <c r="BV132" s="174">
        <f>SUMIF('Sunday Races 6-12-22'!$B$11:$B$24,$C132,'Sunday Races 6-12-22'!$AX$11:$AX$24)</f>
        <v>0</v>
      </c>
      <c r="BW132" s="174">
        <f>SUMIF('Sunday Races 6-12-22'!$B$11:$B$24,$C132,'Sunday Races 6-12-22'!$AY$11:$AY$24)</f>
        <v>0</v>
      </c>
      <c r="BX132" s="174">
        <f>SUMIF('Saturday Races 6-18-22'!$B$11:$B$24,$C132,'Saturday Races 6-18-22'!$AU$11:$AU$24)</f>
        <v>0</v>
      </c>
      <c r="BY132" s="174">
        <f>SUMIF('Saturday Races 6-18-22'!$B$11:$B$24,$C132,'Saturday Races 6-18-22'!$AV$11:$AV$24)</f>
        <v>0</v>
      </c>
      <c r="BZ132" s="174">
        <f>SUMIF('Saturday Races 6-18-22'!$B$11:$B$24,$C132,'Saturday Races 6-18-22'!$AW$11:$AW$24)</f>
        <v>0</v>
      </c>
      <c r="CA132" s="174">
        <f>SUMIF('Saturday Races 6-18-22'!$B$11:$B$24,$C132,'Saturday Races 6-18-22'!$AX$11:$AX$24)</f>
        <v>0</v>
      </c>
      <c r="CB132" s="174">
        <f>SUMIF('Saturday Races 6-18-22'!$B$11:$B$24,$C132,'Saturday Races 6-18-22'!$AY$11:$AY$24)</f>
        <v>0</v>
      </c>
      <c r="CC132" s="174">
        <f>SUMIF('Sunday Races 7-3-22'!$B$11:$B$26,$C132,'Sunday Races 7-3-22'!$AU$11:$AU$26)</f>
        <v>0</v>
      </c>
      <c r="CD132" s="174">
        <f>SUMIF('Sunday Races 7-3-22'!$B$11:$B$26,$C132,'Sunday Races 7-3-22'!$AV$11:$AV$26)</f>
        <v>0</v>
      </c>
      <c r="CE132" s="174">
        <f>SUMIF('Sunday Races 7-3-22'!$B$11:$B$26,$C132,'Sunday Races 7-3-22'!$AW$11:$AW$26)</f>
        <v>0</v>
      </c>
      <c r="CF132" s="174">
        <f>SUMIF('Sunday Races 7-3-22'!$B$11:$B$26,$C132,'Sunday Races 7-3-22'!$AX$11:$AX$26)</f>
        <v>0</v>
      </c>
      <c r="CG132" s="174">
        <f>SUMIF('Sunday Races 7-3-22'!$B$11:$B$26,$C132,'Sunday Races 7-3-22'!$AY$11:$AY$26)</f>
        <v>0</v>
      </c>
      <c r="CH132" s="174">
        <f>SUMIF('Sunday Races 7-31-22'!$B$11:$B$26,$C132,'Sunday Races 7-31-22'!$AU$11:$AU$26)</f>
        <v>0</v>
      </c>
      <c r="CI132" s="174">
        <f>SUMIF('Sunday Races 7-31-22'!$B$11:$B$26,$C132,'Sunday Races 7-31-22'!$AV$11:$AV$26)</f>
        <v>0</v>
      </c>
      <c r="CJ132" s="174">
        <f>SUMIF('Sunday Races 7-31-22'!$B$11:$B$26,$C132,'Sunday Races 7-31-22'!$AW$11:$AW$26)</f>
        <v>0</v>
      </c>
      <c r="CK132" s="174">
        <f>SUMIF('Sunday Races 7-31-22'!$B$11:$B$26,$C132,'Sunday Races 7-31-22'!$AX$11:$AX$26)</f>
        <v>0</v>
      </c>
      <c r="CL132" s="174">
        <f>SUMIF('Sunday Races 7-31-22'!$B$11:$B$26,$C132,'Sunday Races 7-31-22'!$AY$11:$AY$26)</f>
        <v>0</v>
      </c>
      <c r="CM132" s="174">
        <f>SUMIF('Sunday Races 8-14-22'!$B$11:$B$26,$C132,'Sunday Races 8-14-22'!$AU$11:$AU$26)</f>
        <v>0</v>
      </c>
      <c r="CN132" s="174">
        <f>SUMIF('Sunday Races 8-14-22'!$B$11:$B$26,$C132,'Sunday Races 8-14-22'!$AV$11:$AV$26)</f>
        <v>0</v>
      </c>
      <c r="CO132" s="174">
        <f>SUMIF('Sunday Races 8-14-22'!$B$11:$B$26,$C132,'Sunday Races 8-14-22'!$AW$11:$AW$26)</f>
        <v>0</v>
      </c>
      <c r="CP132" s="174">
        <f>SUMIF('Sunday Races 8-14-22'!$B$11:$B$26,$C132,'Sunday Races 8-14-22'!$AX$11:$AX$26)</f>
        <v>0</v>
      </c>
      <c r="CQ132" s="174">
        <f>SUMIF('Sunday Races 8-14-22'!$B$11:$B$26,$C132,'Sunday Races 8-14-22'!$AY$11:$AY$26)</f>
        <v>0</v>
      </c>
      <c r="CR132" s="174">
        <f>SUMIF('Saturday Races 8-20-22'!$B$11:$B$26,$C132,'Saturday Races 8-20-22'!$AU$11:$AU$26)</f>
        <v>0</v>
      </c>
      <c r="CS132" s="174">
        <f>SUMIF('Saturday Races 8-20-22'!$B$11:$B$26,$C132,'Saturday Races 8-20-22'!$AV$11:$AV$26)</f>
        <v>0</v>
      </c>
      <c r="CT132" s="174">
        <f>SUMIF('Saturday Races 8-20-22'!$B$11:$B$26,$C132,'Saturday Races 8-20-22'!$AW$11:$AW$26)</f>
        <v>0</v>
      </c>
      <c r="CU132" s="174">
        <f>SUMIF('Saturday Races 8-20-22'!$B$11:$B$26,$C132,'Saturday Races 8-20-22'!$AX$11:$AX$26)</f>
        <v>0</v>
      </c>
      <c r="CV132" s="174">
        <f>SUMIF('Saturday Races 8-20-22'!$B$11:$B$26,$C132,'Saturday Races 8-20-22'!$AY$11:$AY$26)</f>
        <v>0</v>
      </c>
      <c r="CW132" s="174">
        <f>SUMIF('Sunday Races 9-11-22'!$B$11:$B$20,$C132,'Sunday Races 9-11-22'!$AU$11:$AU$20)</f>
        <v>0</v>
      </c>
      <c r="CX132" s="174">
        <f>SUMIF('Sunday Races 9-11-22'!$B$11:$B$20,$C132,'Sunday Races 9-11-22'!$AV$11:$AV$20)</f>
        <v>0</v>
      </c>
      <c r="CY132" s="174">
        <f>SUMIF('Sunday Races 9-11-22'!$B$11:$B$20,$C132,'Sunday Races 9-11-22'!$AW$11:$AW$20)</f>
        <v>0</v>
      </c>
      <c r="CZ132" s="174">
        <f>SUMIF('Sunday Races 9-11-22'!$B$11:$B$20,$C132,'Sunday Races 9-11-22'!$AX$11:$AX$20)</f>
        <v>0</v>
      </c>
      <c r="DA132" s="174">
        <f>SUMIF('Sunday Races 9-11-22'!$B$11:$B$20,$C132,'Sunday Races 9-11-22'!$AY$11:$AY$20)</f>
        <v>0</v>
      </c>
      <c r="DB132" s="174">
        <f>SUMIF('Sunday Races 10-9-22'!$B$11:$B$21,$C132,'Sunday Races 10-9-22'!$AU$11:$AU$21)</f>
        <v>0</v>
      </c>
      <c r="DC132" s="174">
        <f>SUMIF('Sunday Races 10-9-22'!$B$11:$B$21,$C132,'Sunday Races 10-9-22'!$AV$11:$AV$21)</f>
        <v>0</v>
      </c>
      <c r="DD132" s="174">
        <f>SUMIF('Sunday Races 10-9-22'!$B$11:$B$21,$C132,'Sunday Races 10-9-22'!$AW$11:$AW$21)</f>
        <v>0</v>
      </c>
      <c r="DE132" s="174">
        <f>SUMIF('Sunday Races 10-9-22'!$B$11:$B$21,$C132,'Sunday Races 10-9-22'!$AX$11:$AX$21)</f>
        <v>0</v>
      </c>
      <c r="DF132" s="174">
        <f>SUMIF('Sunday Races 10-9-22'!$B$11:$B$21,$C132,'Sunday Races 10-9-22'!$AY$11:$AY$21)</f>
        <v>0</v>
      </c>
      <c r="DG132" s="174">
        <f>SUMIF('Sunday Races 10-23-22'!$B$11:$B$22,$C132,'Sunday Races 10-23-22'!$AU$11:$AU$22)</f>
        <v>0</v>
      </c>
      <c r="DH132" s="174">
        <f>SUMIF('Sunday Races 10-23-22'!$B$11:$B$22,$C132,'Sunday Races 10-23-22'!$AV$11:$AV$22)</f>
        <v>0</v>
      </c>
      <c r="DI132" s="174">
        <f>SUMIF('Sunday Races 10-23-22'!$B$11:$B$22,$C132,'Sunday Races 10-23-22'!$AW$11:$AW$22)</f>
        <v>0</v>
      </c>
      <c r="DJ132" s="174">
        <f>SUMIF('Sunday Races 10-23-22'!$B$11:$B$22,$C132,'Sunday Races 10-23-22'!$AX$11:$AX$22)</f>
        <v>0</v>
      </c>
      <c r="DK132" s="174">
        <f>SUMIF('Sunday Races 10-23-22'!$B$11:$B$22,$C132,'Sunday Races 10-23-22'!$AY$11:$AY$22)</f>
        <v>0</v>
      </c>
      <c r="DL132" s="175"/>
      <c r="DM132" s="176"/>
      <c r="DN132" s="177">
        <f t="shared" si="120"/>
        <v>0</v>
      </c>
      <c r="DO132" s="177">
        <f t="shared" si="120"/>
        <v>0</v>
      </c>
      <c r="DP132" s="177">
        <f t="shared" si="120"/>
        <v>0</v>
      </c>
      <c r="DQ132" s="177">
        <f t="shared" si="120"/>
        <v>0</v>
      </c>
      <c r="DR132" s="177">
        <f t="shared" si="120"/>
        <v>0</v>
      </c>
      <c r="DS132" s="177">
        <f t="shared" si="120"/>
        <v>0</v>
      </c>
      <c r="DT132" s="177">
        <f t="shared" si="120"/>
        <v>0</v>
      </c>
      <c r="DU132" s="177">
        <f t="shared" si="120"/>
        <v>0</v>
      </c>
      <c r="DV132" s="177">
        <f t="shared" si="120"/>
        <v>0</v>
      </c>
      <c r="DW132" s="177">
        <f t="shared" si="120"/>
        <v>0</v>
      </c>
      <c r="DX132" s="177">
        <f t="shared" si="121"/>
        <v>0</v>
      </c>
      <c r="DY132" s="177">
        <f t="shared" si="121"/>
        <v>0</v>
      </c>
      <c r="DZ132" s="177">
        <f t="shared" si="121"/>
        <v>0</v>
      </c>
      <c r="EA132" s="177">
        <f t="shared" si="121"/>
        <v>0</v>
      </c>
      <c r="EB132" s="177">
        <f t="shared" si="121"/>
        <v>0</v>
      </c>
      <c r="EC132" s="177">
        <f t="shared" si="121"/>
        <v>0</v>
      </c>
      <c r="ED132" s="177">
        <f t="shared" si="121"/>
        <v>0</v>
      </c>
      <c r="EE132" s="177">
        <f t="shared" si="121"/>
        <v>0</v>
      </c>
      <c r="EF132" s="177">
        <f t="shared" si="121"/>
        <v>0</v>
      </c>
      <c r="EG132" s="177">
        <f t="shared" si="121"/>
        <v>0</v>
      </c>
      <c r="EH132" s="177">
        <f t="shared" si="122"/>
        <v>0</v>
      </c>
      <c r="EI132" s="177">
        <f t="shared" si="122"/>
        <v>0</v>
      </c>
      <c r="EJ132" s="177">
        <f t="shared" si="122"/>
        <v>0</v>
      </c>
      <c r="EK132" s="177">
        <f t="shared" si="122"/>
        <v>0</v>
      </c>
      <c r="EL132" s="177">
        <f t="shared" si="122"/>
        <v>0</v>
      </c>
      <c r="EM132" s="177">
        <f t="shared" si="122"/>
        <v>0</v>
      </c>
      <c r="EN132" s="177">
        <f t="shared" si="122"/>
        <v>0</v>
      </c>
      <c r="EO132" s="177">
        <f t="shared" si="122"/>
        <v>0</v>
      </c>
      <c r="EP132" s="177">
        <f t="shared" si="122"/>
        <v>0</v>
      </c>
      <c r="EQ132" s="177">
        <f t="shared" si="122"/>
        <v>0</v>
      </c>
      <c r="ER132" s="177">
        <f t="shared" si="123"/>
        <v>0</v>
      </c>
      <c r="ES132" s="177">
        <f t="shared" si="123"/>
        <v>0</v>
      </c>
      <c r="ET132" s="177">
        <f t="shared" si="123"/>
        <v>0</v>
      </c>
      <c r="EU132" s="177">
        <f t="shared" si="123"/>
        <v>0</v>
      </c>
      <c r="EV132" s="177">
        <f t="shared" si="123"/>
        <v>0</v>
      </c>
      <c r="EW132" s="177">
        <f t="shared" si="123"/>
        <v>0</v>
      </c>
      <c r="EX132" s="177">
        <f t="shared" si="123"/>
        <v>0</v>
      </c>
      <c r="EY132" s="177">
        <f t="shared" si="123"/>
        <v>0</v>
      </c>
      <c r="EZ132" s="177">
        <f t="shared" si="123"/>
        <v>0</v>
      </c>
      <c r="FA132" s="177">
        <f t="shared" si="123"/>
        <v>0</v>
      </c>
      <c r="FB132" s="177">
        <f t="shared" si="124"/>
        <v>0</v>
      </c>
      <c r="FC132" s="177">
        <f t="shared" si="124"/>
        <v>0</v>
      </c>
      <c r="FD132" s="177">
        <f t="shared" si="124"/>
        <v>0</v>
      </c>
      <c r="FE132" s="177">
        <f t="shared" si="124"/>
        <v>0</v>
      </c>
      <c r="FF132" s="177">
        <f t="shared" si="124"/>
        <v>0</v>
      </c>
      <c r="FG132" s="177">
        <f t="shared" si="124"/>
        <v>0</v>
      </c>
      <c r="FH132" s="177">
        <f t="shared" si="124"/>
        <v>0</v>
      </c>
      <c r="FI132" s="177">
        <f t="shared" si="124"/>
        <v>0</v>
      </c>
      <c r="FJ132" s="177">
        <f t="shared" si="124"/>
        <v>0</v>
      </c>
      <c r="FK132" s="177">
        <f t="shared" si="124"/>
        <v>0</v>
      </c>
      <c r="FL132" s="177">
        <f t="shared" si="125"/>
        <v>0</v>
      </c>
      <c r="FM132" s="177">
        <f t="shared" si="125"/>
        <v>0</v>
      </c>
      <c r="FN132" s="177">
        <f t="shared" si="125"/>
        <v>0</v>
      </c>
      <c r="FO132" s="177">
        <f t="shared" si="125"/>
        <v>0</v>
      </c>
      <c r="FP132" s="177">
        <f t="shared" si="125"/>
        <v>0</v>
      </c>
      <c r="FQ132" s="177">
        <f t="shared" si="125"/>
        <v>0</v>
      </c>
      <c r="FR132" s="177">
        <f t="shared" si="125"/>
        <v>0</v>
      </c>
      <c r="FS132" s="177">
        <f t="shared" si="125"/>
        <v>0</v>
      </c>
      <c r="FT132" s="177">
        <f t="shared" si="125"/>
        <v>0</v>
      </c>
      <c r="FU132" s="177">
        <f t="shared" si="125"/>
        <v>0</v>
      </c>
      <c r="FV132" s="177">
        <f t="shared" si="125"/>
        <v>0</v>
      </c>
      <c r="FW132" s="177">
        <f t="shared" si="125"/>
        <v>0</v>
      </c>
      <c r="FX132" s="177">
        <f t="shared" si="125"/>
        <v>0</v>
      </c>
      <c r="FY132" s="177">
        <f t="shared" si="125"/>
        <v>0</v>
      </c>
      <c r="FZ132" s="177">
        <f t="shared" si="125"/>
        <v>0</v>
      </c>
      <c r="GA132" s="177"/>
      <c r="GB132" s="229">
        <f t="shared" si="106"/>
        <v>0</v>
      </c>
      <c r="GC132" s="229">
        <f t="shared" si="107"/>
        <v>0</v>
      </c>
      <c r="GD132" s="174">
        <f>SUMIF('One Day 12-04-21 Scots'!$B$11:$B$24,$C132,'One Day 12-04-21 Scots'!$AU$11:$AU$24)</f>
        <v>0</v>
      </c>
      <c r="GE132" s="174">
        <f>SUMIF('One Day 12-04-21 Scots'!$B$11:$B$24,$C132,'One Day 12-04-21 Scots'!$AV$11:$AV$24)</f>
        <v>0</v>
      </c>
      <c r="GF132" s="174">
        <f>SUMIF('One Day 12-04-21 Scots'!$B$11:$B$24,$C132,'One Day 12-04-21 Scots'!$AW$11:$AW$24)</f>
        <v>0</v>
      </c>
      <c r="GG132" s="174">
        <f>SUMIF('One Day 12-04-21 Scots'!$B$11:$B$24,$C132,'One Day 12-04-21 Scots'!$AX$11:$AX$24)</f>
        <v>0</v>
      </c>
      <c r="GH132" s="174">
        <f>SUMIF('One Day 12-04-21 Scots'!$B$11:$B$24,$C132,'One Day 12-04-21 Scots'!$AY$11:$AY$24)</f>
        <v>0</v>
      </c>
      <c r="GI132" s="174">
        <f>SUMIF('One Day 12-04-21 Thistles'!$B$11:$B$25,$C132,'One Day 12-04-21 Thistles'!$AU$11:$AU$25)</f>
        <v>0</v>
      </c>
      <c r="GJ132" s="174">
        <f>SUMIF('One Day 12-04-21 Thistles'!$B$11:$B$25,$C132,'One Day 12-04-21 Thistles'!$AV$11:$AV$25)</f>
        <v>0</v>
      </c>
      <c r="GK132" s="174">
        <f>SUMIF('One Day 12-04-21 Thistles'!$B$11:$B$25,$C132,'One Day 12-04-21 Thistles'!$AW$11:$AW$25)</f>
        <v>0</v>
      </c>
      <c r="GL132" s="174">
        <f>SUMIF('One Day 12-04-21 Thistles'!$B$11:$B$25,$C132,'One Day 12-04-21 Thistles'!$AX$11:$AX$25)</f>
        <v>0</v>
      </c>
      <c r="GM132" s="174">
        <f>SUMIF('One Day 12-04-21 Thistles'!$B$11:$B$25,$C132,'One Day 12-04-21 Thistles'!$AY$11:$AY$25)</f>
        <v>0</v>
      </c>
      <c r="GN132" s="174">
        <f>SUMIF('Chili One Day 2-12-22 Scots'!$B$11:$B$27,$C132,'Chili One Day 2-12-22 Scots'!$AU$11:$AU$27)</f>
        <v>0</v>
      </c>
      <c r="GO132" s="174">
        <f>SUMIF('Chili One Day 2-12-22 Scots'!$B$11:$B$27,$C132,'Chili One Day 2-12-22 Scots'!$AV$11:$AV$27)</f>
        <v>0</v>
      </c>
      <c r="GP132" s="174">
        <f>SUMIF('Chili One Day 2-12-22 Scots'!$B$11:$B$27,$C132,'Chili One Day 2-12-22 Scots'!$AW$11:$AW$27)</f>
        <v>0</v>
      </c>
      <c r="GQ132" s="174">
        <f>SUMIF('Chili One Day 2-12-22 Scots'!$B$11:$B$27,$C132,'Chili One Day 2-12-22 Scots'!$AX$11:$AX$27)</f>
        <v>0</v>
      </c>
      <c r="GR132" s="174">
        <f>SUMIF('Chili One Day 2-12-22 Scots'!$B$11:$B$27,$C132,'Chili One Day 2-12-22 Scots'!$AY$11:$AY$27)</f>
        <v>0</v>
      </c>
      <c r="GS132" s="174">
        <f>SUMIF('Chili One Day 2-12-22 Thistles'!$B$11:$B$27,$C132,'Chili One Day 2-12-22 Thistles'!$AU$11:$AU$27)</f>
        <v>0</v>
      </c>
      <c r="GT132" s="174">
        <f>SUMIF('Chili One Day 2-12-22 Thistles'!$B$11:$B$27,$C132,'Chili One Day 2-12-22 Thistles'!$AV$11:$AV$27)</f>
        <v>0</v>
      </c>
      <c r="GU132" s="174">
        <f>SUMIF('Chili One Day 2-12-22 Thistles'!$B$11:$B$27,$C132,'Chili One Day 2-12-22 Thistles'!$AW$11:$AW$27)</f>
        <v>0</v>
      </c>
      <c r="GV132" s="174">
        <f>SUMIF('Chili One Day 2-12-22 Thistles'!$B$11:$B$27,$C132,'Chili One Day 2-12-22 Thistles'!$AX$11:$AX$27)</f>
        <v>0</v>
      </c>
      <c r="GW132" s="174">
        <f>SUMIF('Chili One Day 2-12-22 Thistles'!$B$11:$B$27,$C132,'Chili One Day 2-12-22 Thistles'!$AY$11:$AY$27)</f>
        <v>0</v>
      </c>
      <c r="GX132" s="174">
        <f>SUMIF('Ironman One Day 3-5-22 FS'!$B$11:$B$26,$C132,'Ironman One Day 3-5-22 FS'!$AU$11:$AU$26)</f>
        <v>0</v>
      </c>
      <c r="GY132" s="174">
        <f>SUMIF('Ironman One Day 3-5-22 FS'!$B$11:$B$26,$C132,'Ironman One Day 3-5-22 FS'!$AV$11:$AV$26)</f>
        <v>0</v>
      </c>
      <c r="GZ132" s="174">
        <f>SUMIF('Ironman One Day 3-5-22 FS'!$B$11:$B$26,$C132,'Ironman One Day 3-5-22 FS'!$AW$11:$AW$26)</f>
        <v>0</v>
      </c>
      <c r="HA132" s="174">
        <f>SUMIF('Ironman One Day 3-5-22 FS'!$B$11:$B$26,$C132,'Ironman One Day 3-5-22 FS'!$AX$11:$AX$26)</f>
        <v>0</v>
      </c>
      <c r="HB132" s="174">
        <f>SUMIF('Ironman One Day 3-5-22 FS'!$B$11:$B$26,$C132,'Ironman One Day 3-5-22 FS'!$AY$11:$AY$26)</f>
        <v>0</v>
      </c>
      <c r="HC132" s="174">
        <f>SUMIF('Ironman One Day 3-5-22 420'!$B$11:$B$26,$C132,'Ironman One Day 3-5-22 420'!$AU$11:$AU$26)</f>
        <v>0</v>
      </c>
      <c r="HD132" s="174">
        <f>SUMIF('Ironman One Day 3-5-22 420'!$B$11:$B$26,$C132,'Ironman One Day 3-5-22 420'!$AV$11:$AV$26)</f>
        <v>0</v>
      </c>
      <c r="HE132" s="174">
        <f>SUMIF('Ironman One Day 3-5-22 420'!$B$11:$B$26,$C132,'Ironman One Day 3-5-22 420'!$AW$11:$AW$26)</f>
        <v>0</v>
      </c>
      <c r="HF132" s="174">
        <f>SUMIF('Ironman One Day 3-5-22 420'!$B$11:$B$26,$C132,'Ironman One Day 3-5-22 420'!$AX$11:$AX$26)</f>
        <v>0</v>
      </c>
      <c r="HG132" s="174">
        <f>SUMIF('Ironman One Day 3-5-22 420'!$B$11:$B$26,$C132,'Ironman One Day 3-5-22 420'!$AY$11:$AY$26)</f>
        <v>0</v>
      </c>
      <c r="HH132" s="174">
        <f>SUMIF('Easter One Day 4-16-22 FS'!$B$11:$B$25,$C132,'Easter One Day 4-16-22 FS'!$AU$11:$AU$25)</f>
        <v>0</v>
      </c>
      <c r="HI132" s="174">
        <f>SUMIF('Easter One Day 4-16-22 FS'!$B$11:$B$25,$C132,'Easter One Day 4-16-22 FS'!$AV$11:$AV$25)</f>
        <v>0</v>
      </c>
      <c r="HJ132" s="174">
        <f>SUMIF('Easter One Day 4-16-22 FS'!$B$11:$B$25,$C132,'Easter One Day 4-16-22 FS'!$AW$11:$AW$25)</f>
        <v>0</v>
      </c>
      <c r="HK132" s="174">
        <f>SUMIF('Easter One Day 4-16-22 FS'!$B$11:$B$25,$C132,'Easter One Day 4-16-22 FS'!$AX$11:$AX$25)</f>
        <v>0</v>
      </c>
      <c r="HL132" s="174">
        <f>SUMIF('Easter One Day 4-16-22 FS'!$B$11:$B$25,$C132,'Easter One Day 4-16-22 FS'!$AY$11:$AY$25)</f>
        <v>0</v>
      </c>
      <c r="HM132" s="174">
        <f>SUMIF('Easter One Day 4-16-22 TH'!$B$11:$B$25,$C132,'Easter One Day 4-16-22 TH'!$AU$11:$AU$25)</f>
        <v>0</v>
      </c>
      <c r="HN132" s="174">
        <f>SUMIF('Easter One Day 4-16-22 TH'!$B$11:$B$25,$C132,'Easter One Day 4-16-22 TH'!$AV$11:$AV$25)</f>
        <v>0</v>
      </c>
      <c r="HO132" s="174">
        <f>SUMIF('Easter One Day 4-16-22 TH'!$B$11:$B$25,$C132,'Easter One Day 4-16-22 TH'!$AW$11:$AW$25)</f>
        <v>0</v>
      </c>
      <c r="HP132" s="174">
        <f>SUMIF('Easter One Day 4-16-22 TH'!$B$11:$B$25,$C132,'Easter One Day 4-16-22 TH'!$AX$11:$AX$25)</f>
        <v>0</v>
      </c>
      <c r="HQ132" s="174">
        <f>SUMIF('Easter One Day 4-16-22 TH'!$B$11:$B$25,$C132,'Easter One Day 4-16-22 TH'!$AY$11:$AY$25)</f>
        <v>0</v>
      </c>
      <c r="HR132" s="174">
        <f>SUMIF('Long Distance Race 5-7-22'!$B$11:$B$25,$C132,'Long Distance Race 5-7-22'!$AU$11:$AU$25)</f>
        <v>0</v>
      </c>
      <c r="HS132" s="174">
        <f>SUMIF('Long Distance Race 5-7-22'!$B$11:$B$18,$C132,'Long Distance Race 5-7-22'!$AV$11:$AV$18)</f>
        <v>0</v>
      </c>
      <c r="HT132" s="174">
        <f>SUMIF('Long Distance Race 5-7-22'!$B$11:$B$18,$C132,'Long Distance Race 5-7-22'!$AW$11:$AW$18)</f>
        <v>0</v>
      </c>
      <c r="HU132" s="174">
        <f>SUMIF('Long Distance Race 5-7-22'!$B$11:$B$18,$C132,'Long Distance Race 5-7-22'!$AX$11:$AX$18)</f>
        <v>0</v>
      </c>
      <c r="HV132" s="174">
        <f>SUMIF('Long Distance Race 5-7-22'!$B$11:$B$18,$C132,'Long Distance Race 5-7-22'!$AY$11:$AY$18)</f>
        <v>0</v>
      </c>
      <c r="HW132" s="174">
        <f>SUMIF('Memorial Day Regatta 5-28-22 Op'!$B$11:$B$25,$C132,'Memorial Day Regatta 5-28-22 Op'!$AU$11:$AU$25)</f>
        <v>0</v>
      </c>
      <c r="HX132" s="174">
        <f>SUMIF('Memorial Day Regatta 5-28-22 Op'!$B$11:$B$18,$C132,'Memorial Day Regatta 5-28-22 Op'!$AV$11:$AV$18)</f>
        <v>0</v>
      </c>
      <c r="HY132" s="174">
        <f>SUMIF('Memorial Day Regatta 5-28-22 Op'!$B$11:$B$18,$C132,'Memorial Day Regatta 5-28-22 Op'!$AW$11:$AW$18)</f>
        <v>0</v>
      </c>
      <c r="HZ132" s="174">
        <f>SUMIF('Memorial Day Regatta 5-28-22 Op'!$B$11:$B$18,$C132,'Memorial Day Regatta 5-28-22 Op'!$AX$11:$AX$18)</f>
        <v>0</v>
      </c>
      <c r="IA132" s="174">
        <f>SUMIF('Memorial Day Regatta 5-28-22 Op'!$B$11:$B$18,$C132,'Memorial Day Regatta 5-28-22 Op'!$AY$11:$AY$18)</f>
        <v>0</v>
      </c>
      <c r="IB132" s="174">
        <f>SUMIF('Caldwell Cup 6-25-22 TH'!$B$11:$B$25,$C132,'Caldwell Cup 6-25-22 TH'!$AU$11:$AU$25)</f>
        <v>0</v>
      </c>
      <c r="IC132" s="174">
        <f>SUMIF('Caldwell Cup 6-25-22 TH'!$B$11:$B$25,$C132,'Caldwell Cup 6-25-22 TH'!$AV$11:$AV$25)</f>
        <v>0</v>
      </c>
      <c r="ID132" s="174">
        <f>SUMIF('Caldwell Cup 6-25-22 TH'!$B$11:$B$25,$C132,'Caldwell Cup 6-25-22 TH'!$AW$11:$AW$25)</f>
        <v>0</v>
      </c>
      <c r="IE132" s="174">
        <f>SUMIF('Caldwell Cup 6-25-22 TH'!$B$11:$B$25,$C132,'Caldwell Cup 6-25-22 TH'!$AX$11:$AX$25)</f>
        <v>0</v>
      </c>
      <c r="IF132" s="174">
        <f>SUMIF('Caldwell Cup 6-25-22 TH'!$B$11:$B$25,$C132,'Caldwell Cup 6-25-22 TH'!$AY$11:$AY$25)</f>
        <v>0</v>
      </c>
      <c r="IG132" s="174">
        <f>SUMIF('Caldwell Cup 6-25-22 FS'!$B$11:$B$21,$C132,'Caldwell Cup 6-25-22 FS'!$AU$11:$AU$21)</f>
        <v>0</v>
      </c>
      <c r="IH132" s="174">
        <f>SUMIF('Caldwell Cup 6-25-22 FS'!$B$11:$B$21,$C132,'Caldwell Cup 6-25-22 FS'!$AV$11:$AV$21)</f>
        <v>0</v>
      </c>
      <c r="II132" s="174">
        <f>SUMIF('Caldwell Cup 6-25-22 FS'!$B$11:$B$21,$C132,'Caldwell Cup 6-25-22 FS'!$AW$11:$AW$21)</f>
        <v>0</v>
      </c>
      <c r="IJ132" s="174">
        <f>SUMIF('Caldwell Cup 6-25-22 FS'!$B$11:$B$21,$C132,'Caldwell Cup 6-25-22 FS'!$AX$11:$AX$21)</f>
        <v>0</v>
      </c>
      <c r="IK132" s="174">
        <f>SUMIF('Caldwell Cup 6-25-22 FS'!$B$11:$B$21,$C132,'Caldwell Cup 6-25-22 FS'!$AY$11:$AY$21)</f>
        <v>0</v>
      </c>
      <c r="IL132" s="174">
        <f>SUMIF('Caldwell Cup 6-25-22 Lasers'!$B$11:$B$23,$C132,'Caldwell Cup 6-25-22 Lasers'!$AU$11:$AU$23)</f>
        <v>0</v>
      </c>
      <c r="IM132" s="174">
        <f>SUMIF('Caldwell Cup 6-25-22 Lasers'!$B$11:$B$23,$C132,'Caldwell Cup 6-25-22 Lasers'!$AV$11:$AV$23)</f>
        <v>0</v>
      </c>
      <c r="IN132" s="174">
        <f>SUMIF('Caldwell Cup 6-25-22 Lasers'!$B$11:$B$23,$C132,'Caldwell Cup 6-25-22 Lasers'!$AW$11:$AW$23)</f>
        <v>0</v>
      </c>
      <c r="IO132" s="174">
        <f>SUMIF('Caldwell Cup 6-25-22 Lasers'!$B$11:$B$23,$C132,'Caldwell Cup 6-25-22 Lasers'!$AX$11:$AX$23)</f>
        <v>0</v>
      </c>
      <c r="IP132" s="174">
        <f>SUMIF('Caldwell Cup 6-25-22 Lasers'!$B$11:$B$23,$C132,'Caldwell Cup 6-25-22 Lasers'!$AY$11:$AY$23)</f>
        <v>0</v>
      </c>
      <c r="IQ132" s="174">
        <f>SUMIF('Labor Day Regatta 9-3-22 FS'!$B$11:$B$30,$C132,'Labor Day Regatta 9-3-22 FS'!$AU$11:$AU$30)</f>
        <v>0</v>
      </c>
      <c r="IR132" s="174">
        <f>SUMIF('Labor Day Regatta 9-3-22 FS'!$B$11:$B$30,$C132,'Labor Day Regatta 9-3-22 FS'!$AV$11:$AV$30)</f>
        <v>0</v>
      </c>
      <c r="IS132" s="174">
        <f>SUMIF('Labor Day Regatta 9-3-22 FS'!$B$11:$B$30,$C132,'Labor Day Regatta 9-3-22 FS'!$AW$11:$AW$30)</f>
        <v>0</v>
      </c>
      <c r="IT132" s="174">
        <f>SUMIF('Labor Day Regatta 9-3-22 FS'!$B$11:$B$30,$C132,'Labor Day Regatta 9-3-22 FS'!$AX$11:$AX$30)</f>
        <v>0</v>
      </c>
      <c r="IU132" s="174">
        <f>SUMIF('Labor Day Regatta 9-3-22 FS'!$B$11:$B$30,$C132,'Labor Day Regatta 9-3-22 FS'!$AY$11:$AY$30)</f>
        <v>0</v>
      </c>
      <c r="IV132" s="174">
        <f>SUMIF('2022-09-17 Leukemia Cup FS'!$B$11:$B$26,$C132,'2022-09-17 Leukemia Cup FS'!$AU$11:$AU$26)</f>
        <v>0</v>
      </c>
      <c r="IW132" s="174">
        <f>SUMIF('2022-09-17 Leukemia Cup FS'!$B$11:$B$26,$C132,'2022-09-17 Leukemia Cup FS'!$AV$11:$AV$26)</f>
        <v>0</v>
      </c>
      <c r="IX132" s="174">
        <f>SUMIF('2022-09-17 Leukemia Cup FS'!$B$11:$B$26,$C132,'2022-09-17 Leukemia Cup FS'!$AW$11:$AW$26)</f>
        <v>0</v>
      </c>
      <c r="IY132" s="174">
        <f>SUMIF('2022-09-17 Leukemia Cup FS'!$B$11:$B$26,$C132,'2022-09-17 Leukemia Cup FS'!$AX$11:$AX$26)</f>
        <v>0</v>
      </c>
      <c r="IZ132" s="174">
        <f>SUMIF('2022-09-17 Leukemia Cup FS'!$B$11:$B$26,$C132,'2022-09-17 Leukemia Cup FS'!$AY$11:$AY$26)</f>
        <v>0</v>
      </c>
      <c r="JA132" s="174">
        <f>SUMIF('2022-09-17 Leukemia Cup TH'!$B$11:$B$28,$C132,'2022-09-17 Leukemia Cup TH'!$AU$11:$AU$28)</f>
        <v>0</v>
      </c>
      <c r="JB132" s="174">
        <f>SUMIF('2022-09-17 Leukemia Cup TH'!$B$11:$B$28,$C132,'2022-09-17 Leukemia Cup TH'!$AV$11:$AV$28)</f>
        <v>0</v>
      </c>
      <c r="JC132" s="174">
        <f>SUMIF('2022-09-17 Leukemia Cup TH'!$B$11:$B$28,$C132,'2022-09-17 Leukemia Cup TH'!$AW$11:$AW$28)</f>
        <v>0</v>
      </c>
      <c r="JD132" s="174">
        <f>SUMIF('2022-09-17 Leukemia Cup TH'!$B$11:$B$28,$C132,'2022-09-17 Leukemia Cup TH'!$AX$11:$AX$28)</f>
        <v>0</v>
      </c>
      <c r="JE132" s="174">
        <f>SUMIF('2022-09-17 Leukemia Cup TH'!$B$11:$B$28,$C132,'2022-09-17 Leukemia Cup TH'!$AY$11:$AY$28)</f>
        <v>0</v>
      </c>
      <c r="JF132" s="174">
        <f>SUMIF('Smith-Berry LDR 9-24-22'!$B$11:$B$30,$C132,'Smith-Berry LDR 9-24-22'!$AU$11:$AU$30)</f>
        <v>0</v>
      </c>
      <c r="JG132" s="174">
        <f>SUMIF('Smith-Berry LDR 9-24-22'!$B$11:$B$30,$C132,'Smith-Berry LDR 9-24-22'!$AV$11:$AV$30)</f>
        <v>0</v>
      </c>
      <c r="JH132" s="174">
        <f>SUMIF('Smith-Berry LDR 9-24-22'!$B$11:$B$30,$C132,'Smith-Berry LDR 9-24-22'!$AW$11:$AW$30)</f>
        <v>0</v>
      </c>
      <c r="JI132" s="174">
        <f>SUMIF('Smith-Berry LDR 9-24-22'!$B$11:$B$30,$C132,'Smith-Berry LDR 9-24-22'!$AX$11:$AX$30)</f>
        <v>0</v>
      </c>
      <c r="JJ132" s="174">
        <f>SUMIF('Smith-Berry LDR 9-24-22'!$B$11:$B$30,$C132,'Smith-Berry LDR 9-24-22'!$AY$11:$AY$30)</f>
        <v>0</v>
      </c>
      <c r="JK132" s="174">
        <f>SUMIF('Great Scot 10-1-22 Cham'!$B$11:$B$38,$C132,'Great Scot 10-1-22 Cham'!$AU$11:$AU$38)</f>
        <v>0</v>
      </c>
      <c r="JL132" s="174">
        <f>SUMIF('Great Scot 10-1-22 Cham'!$B$11:$B$38,$C132,'Great Scot 10-1-22 Cham'!$AV$11:$AV$38)</f>
        <v>0</v>
      </c>
      <c r="JM132" s="174">
        <f>SUMIF('Great Scot 10-1-22 Cham'!$B$11:$B$38,$C132,'Great Scot 10-1-22 Cham'!$AW$11:$AW$38)</f>
        <v>0</v>
      </c>
      <c r="JN132" s="174">
        <f>SUMIF('Great Scot 10-1-22 Cham'!$B$11:$B$38,$C132,'Great Scot 10-1-22 Cham'!$AX$11:$AX$38)</f>
        <v>0</v>
      </c>
      <c r="JO132" s="174">
        <f>SUMIF('Great Scot 10-1-22 Cham'!$B$11:$B$38,$C132,'Great Scot 10-1-22 Cham'!$AY$11:$AY$38)</f>
        <v>0</v>
      </c>
      <c r="JP132" s="174">
        <f>SUMIF('Great Scot 10-1-22 Chal'!$B$11:$B$28,$C132,'Great Scot 10-1-22 Chal'!$AU$11:$AU$28)</f>
        <v>0</v>
      </c>
      <c r="JQ132" s="174">
        <f>SUMIF('Great Scot 10-1-22 Chal'!$B$11:$B$28,$C132,'Great Scot 10-1-22 Chal'!$AV$11:$AV$28)</f>
        <v>0</v>
      </c>
      <c r="JR132" s="174">
        <f>SUMIF('Great Scot 10-1-22 Chal'!$B$11:$B$28,$C132,'Great Scot 10-1-22 Chal'!$AW$11:$AW$28)</f>
        <v>0</v>
      </c>
      <c r="JS132" s="174">
        <f>SUMIF('Great Scot 10-1-22 Chal'!$B$11:$B$28,$C132,'Great Scot 10-1-22 Chal'!$AX$11:$AX$28)</f>
        <v>0</v>
      </c>
      <c r="JT132" s="174">
        <f>SUMIF('Great Scot 10-1-22 Chal'!$B$11:$B$28,$C132,'Great Scot 10-1-22 Chal'!$AY$11:$AY$28)</f>
        <v>0</v>
      </c>
      <c r="JU132" s="174">
        <f>SUMIF('Great Pumpkin Regatta 10-15-22'!$B$11:$B$54,$C132,'Great Pumpkin Regatta 10-15-22'!$AU$11:$AU$54)</f>
        <v>0</v>
      </c>
      <c r="JV132" s="174">
        <f>SUMIF('Great Pumpkin Regatta 10-15-22'!$B$11:$B$54,$C132,'Great Pumpkin Regatta 10-15-22'!$AV$11:$AV$54)</f>
        <v>0</v>
      </c>
      <c r="JW132" s="174">
        <f>SUMIF('Great Pumpkin Regatta 10-15-22'!$B$11:$B$54,$C132,'Great Pumpkin Regatta 10-15-22'!$AW$11:$AW$54)</f>
        <v>0</v>
      </c>
      <c r="JX132" s="174">
        <f>SUMIF('Great Pumpkin Regatta 10-15-22'!$B$11:$B$54,$C132,'Great Pumpkin Regatta 10-15-22'!$AX$11:$AX$54)</f>
        <v>0</v>
      </c>
      <c r="JY132" s="174">
        <f>SUMIF('Great Pumpkin Regatta 10-15-22'!$B$11:$B$54,$C132,'Great Pumpkin Regatta 10-15-22'!$AY$11:$AY$54)</f>
        <v>0</v>
      </c>
      <c r="JZ132" s="174">
        <f>SUMIF('One Day Regatta 10-29-22 FS'!$B$11:$B$19,$C132,'One Day Regatta 10-29-22 FS'!$AU$11:$AU$19)</f>
        <v>0</v>
      </c>
      <c r="KA132" s="174">
        <f>SUMIF('One Day Regatta 10-29-22 FS'!$B$11:$B$19,$C132,'One Day Regatta 10-29-22 FS'!$AV$11:$AV$19)</f>
        <v>0</v>
      </c>
      <c r="KB132" s="174">
        <f>SUMIF('One Day Regatta 10-29-22 FS'!$B$11:$B$19,$C132,'One Day Regatta 10-29-22 FS'!$AW$11:$AW$19)</f>
        <v>0</v>
      </c>
      <c r="KC132" s="174">
        <f>SUMIF('One Day Regatta 10-29-22 FS'!$B$11:$B$19,$C132,'One Day Regatta 10-29-22 FS'!$AX$11:$AX$19)</f>
        <v>0</v>
      </c>
      <c r="KD132" s="174">
        <f>SUMIF('One Day Regatta 10-29-22 FS'!$B$11:$B$19,$C132,'One Day Regatta 10-29-22 FS'!$AY$11:$AY$19)</f>
        <v>0</v>
      </c>
    </row>
    <row r="133" spans="1:290" ht="15" customHeight="1" x14ac:dyDescent="0.2">
      <c r="A133" s="400" t="s">
        <v>1369</v>
      </c>
      <c r="B133" s="134">
        <f t="shared" ref="B133:B196" si="126">RANK(F133,$F$5:$F$205,0)</f>
        <v>36</v>
      </c>
      <c r="C133" s="170" t="s">
        <v>755</v>
      </c>
      <c r="D133" s="171">
        <f t="shared" si="101"/>
        <v>0</v>
      </c>
      <c r="E133" s="172">
        <f t="shared" si="102"/>
        <v>0</v>
      </c>
      <c r="F133" s="171">
        <f t="shared" si="103"/>
        <v>0</v>
      </c>
      <c r="G133" s="171">
        <v>0</v>
      </c>
      <c r="H133" s="171">
        <f t="shared" si="104"/>
        <v>0</v>
      </c>
      <c r="I133" s="173">
        <f t="shared" si="105"/>
        <v>0</v>
      </c>
      <c r="J133" s="173"/>
      <c r="K133" s="174">
        <f>SUMIF('Saturday Race 11-06-21'!$B$11:$B$21,$C133,'Saturday Race 11-06-21'!$AU$11:$AU$21)</f>
        <v>0</v>
      </c>
      <c r="L133" s="174">
        <f>SUMIF('Saturday Race 11-06-21'!$B$11:$B$21,$C133,'Saturday Race 11-06-21'!$AV$11:$AV$21)</f>
        <v>0</v>
      </c>
      <c r="M133" s="174">
        <f>SUMIF('Saturday Race 11-06-21'!$B$11:$B$21,$C133,'Saturday Race 11-06-21'!$AW$11:$AW$21)</f>
        <v>0</v>
      </c>
      <c r="N133" s="174">
        <f>SUMIF('Saturday Race 11-06-21'!$B$11:$B$21,$C133,'Saturday Race 11-06-21'!$AX$11:$AX$21)</f>
        <v>0</v>
      </c>
      <c r="O133" s="174">
        <f>SUMIF('Saturday Race 11-06-21'!$B$11:$B$21,$C133,'Saturday Race 11-06-21'!$AY$11:$AY$21)</f>
        <v>0</v>
      </c>
      <c r="P133" s="174">
        <f>SUMIF('Saturday Race 11-20-21'!$B$11:$B$20,$C133,'Saturday Race 11-20-21'!$AU$11:$AU$20)</f>
        <v>0</v>
      </c>
      <c r="Q133" s="174">
        <f>SUMIF('Saturday Race 11-20-21'!$B$11:$B$20,$C133,'Saturday Race 11-20-21'!$AV$11:$AV$20)</f>
        <v>0</v>
      </c>
      <c r="R133" s="174">
        <f>SUMIF('Saturday Race 11-20-21'!$B$11:$B$20,$C133,'Saturday Race 11-20-21'!$AW$11:$AW$20)</f>
        <v>0</v>
      </c>
      <c r="S133" s="174">
        <f>SUMIF('Saturday Race 11-20-21'!$B$11:$B$20,$C133,'Saturday Race 11-20-21'!$AX$11:$AX$20)</f>
        <v>0</v>
      </c>
      <c r="T133" s="174">
        <f>SUMIF('Saturday Race 11-20-21'!$B$11:$B$20,$C133,'Saturday Race 11-20-21'!$AY$11:$AY$20)</f>
        <v>0</v>
      </c>
      <c r="U133" s="174">
        <f>SUMIF('Saturday Race 1-08-22'!$B$11:$B$20,$C133,'Saturday Race 1-08-22'!$AU$11:$AU$20)</f>
        <v>0</v>
      </c>
      <c r="V133" s="174">
        <f>SUMIF('Saturday Race 1-08-22'!$B$11:$B$20,$C133,'Saturday Race 1-08-22'!$AV$11:$AV$20)</f>
        <v>0</v>
      </c>
      <c r="W133" s="174">
        <f>SUMIF('Saturday Race 1-08-22'!$B$11:$B$20,$C133,'Saturday Race 1-08-22'!$AW$11:$AW$20)</f>
        <v>0</v>
      </c>
      <c r="X133" s="174">
        <f>SUMIF('Saturday Race 1-08-22'!$B$11:$B$20,$C133,'Saturday Race 1-08-22'!$AX$11:$AX$20)</f>
        <v>0</v>
      </c>
      <c r="Y133" s="174">
        <f>SUMIF('Saturday Race 1-08-22'!$B$11:$B$20,$C133,'Saturday Race 1-08-22'!$AY$11:$AY$20)</f>
        <v>0</v>
      </c>
      <c r="Z133" s="174">
        <f>SUMIF('Saturday Race 1-22-22'!$B$11:$B$20,$C133,'Saturday Race 1-22-22'!$AU$11:$AU$20)</f>
        <v>0</v>
      </c>
      <c r="AA133" s="174">
        <f>SUMIF('Saturday Race 1-22-22'!$B$11:$B$20,$C133,'Saturday Race 1-22-22'!$AV$11:$AV$20)</f>
        <v>0</v>
      </c>
      <c r="AB133" s="174">
        <f>SUMIF('Saturday Race 1-22-22'!$B$11:$B$20,$C133,'Saturday Race 1-22-22'!$AW$11:$AW$20)</f>
        <v>0</v>
      </c>
      <c r="AC133" s="174">
        <f>SUMIF('Saturday Race 1-22-22'!$B$11:$B$20,$C133,'Saturday Race 1-22-22'!$AX$11:$AX$20)</f>
        <v>0</v>
      </c>
      <c r="AD133" s="174">
        <f>SUMIF('Saturday Race 1-22-22'!$B$11:$B$20,$C133,'Saturday Race 1-22-22'!$AY$11:$AY$20)</f>
        <v>0</v>
      </c>
      <c r="AE133" s="174">
        <f>SUMIF('Sunday Race 2-6-22'!$B$11:$B$20,$C133,'Sunday Race 2-6-22'!$AU$11:$AU$20)</f>
        <v>0</v>
      </c>
      <c r="AF133" s="174">
        <f>SUMIF('Sunday Race 2-6-22'!$B$11:$B$20,$C133,'Sunday Race 2-6-22'!$AV$11:$AV$20)</f>
        <v>0</v>
      </c>
      <c r="AG133" s="174">
        <f>SUMIF('Sunday Race 2-6-22'!$B$11:$B$20,$C133,'Sunday Race 2-6-22'!$AW$11:$AW$20)</f>
        <v>0</v>
      </c>
      <c r="AH133" s="174">
        <f>SUMIF('Sunday Race 2-6-22'!$B$11:$B$20,$C133,'Sunday Race 2-6-22'!$AX$11:$AX$20)</f>
        <v>0</v>
      </c>
      <c r="AI133" s="174">
        <f>SUMIF('Sunday Race 2-6-22'!$B$11:$B$20,$C133,'Sunday Race 2-6-22'!$AY$11:$AY$20)</f>
        <v>0</v>
      </c>
      <c r="AJ133" s="174">
        <f>SUMIF('Sunday Race 2-20-22'!$B$11:$B$26,$C133,'Sunday Race 2-20-22'!$AU$11:$AU$26)</f>
        <v>0</v>
      </c>
      <c r="AK133" s="174">
        <f>SUMIF('Sunday Race 2-20-22'!$B$11:$B$26,$C133,'Sunday Race 2-20-22'!$AV$11:$AV$26)</f>
        <v>0</v>
      </c>
      <c r="AL133" s="174">
        <f>SUMIF('Sunday Race 2-20-22'!$B$11:$B$26,$C133,'Sunday Race 2-20-22'!$AW$11:$AW$26)</f>
        <v>0</v>
      </c>
      <c r="AM133" s="174">
        <f>SUMIF('Sunday Race 2-20-22'!$B$11:$B$26,$C133,'Sunday Race 2-20-22'!$AX$11:$AX$26)</f>
        <v>0</v>
      </c>
      <c r="AN133" s="174">
        <f>SUMIF('Sunday Race 2-20-22'!$B$11:$B$26,$C133,'Sunday Race 2-20-22'!$AY$11:$AY$26)</f>
        <v>0</v>
      </c>
      <c r="AO133" s="174">
        <f>SUMIF('Sunday Race 2-27-22'!$B$11:$B$20,$C133,'Sunday Race 2-27-22'!$AU$11:$AU$20)</f>
        <v>0</v>
      </c>
      <c r="AP133" s="174">
        <f>SUMIF('Sunday Race 2-27-22'!$B$11:$B$20,$C133,'Sunday Race 2-27-22'!$AV$11:$AV$20)</f>
        <v>0</v>
      </c>
      <c r="AQ133" s="174">
        <f>SUMIF('Sunday Race 2-27-22'!$B$11:$B$20,$C133,'Sunday Race 2-27-22'!$AW$11:$AW$20)</f>
        <v>0</v>
      </c>
      <c r="AR133" s="174">
        <f>SUMIF('Sunday Race 2-27-22'!$B$11:$B$20,$C133,'Sunday Race 2-27-22'!$AX$11:$AX$20)</f>
        <v>0</v>
      </c>
      <c r="AS133" s="174">
        <f>SUMIF('Sunday Race 2-27-22'!$B$11:$B$20,$C133,'Sunday Race 2-27-22'!$AY$11:$AY$20)</f>
        <v>0</v>
      </c>
      <c r="AT133" s="174">
        <f>SUMIF('Sunday Race 3-13-22'!$B$11:$B$25,$C133,'Sunday Race 3-13-22'!$AU$11:$AU$25)</f>
        <v>0</v>
      </c>
      <c r="AU133" s="174">
        <f>SUMIF('Sunday Race 3-13-22'!$B$11:$B$25,$C133,'Sunday Race 3-13-22'!$AV$11:$AV$25)</f>
        <v>0</v>
      </c>
      <c r="AV133" s="174">
        <f>SUMIF('Sunday Race 3-13-22'!$B$11:$B$25,$C133,'Sunday Race 3-13-22'!$AW$11:$AW$25)</f>
        <v>0</v>
      </c>
      <c r="AW133" s="174">
        <f>SUMIF('Sunday Race 3-13-22'!$B$11:$B$25,$C133,'Sunday Race 3-13-22'!$AX$11:$AX$25)</f>
        <v>0</v>
      </c>
      <c r="AX133" s="174">
        <f>SUMIF('Sunday Race 3-13-22'!$B$11:$B$25,$C133,'Sunday Race 3-13-22'!$AY$11:$AY$25)</f>
        <v>0</v>
      </c>
      <c r="AY133" s="174">
        <f>SUMIF('Saturday Race 3-19-22'!$B$11:$B$15,$C133,'Saturday Race 3-19-22'!$AU$11:$AU$15)</f>
        <v>0</v>
      </c>
      <c r="AZ133" s="174">
        <f>SUMIF('Saturday Race 3-19-22'!$B$11:$B$15,$C133,'Saturday Race 3-19-22'!$AV$11:$AV$15)</f>
        <v>0</v>
      </c>
      <c r="BA133" s="174">
        <f>SUMIF('Saturday Race 3-19-22'!$B$11:$B$15,$C133,'Saturday Race 3-19-22'!$AW$11:$AW$15)</f>
        <v>0</v>
      </c>
      <c r="BB133" s="174">
        <f>SUMIF('Saturday Race 3-19-22'!$B$11:$B$15,$C133,'Saturday Race 3-19-22'!$AX$11:$AX$15)</f>
        <v>0</v>
      </c>
      <c r="BC133" s="174">
        <f>SUMIF('Saturday Race 3-19-22'!$B$11:$B$15,$C133,'Saturday Race 3-19-22'!$AY$11:$AY$15)</f>
        <v>0</v>
      </c>
      <c r="BD133" s="174">
        <f>SUMIF('Sunday Races 4-10-22'!$B$11:$B$26,$C133,'Sunday Races 4-10-22'!$AU$11:$AU$26)</f>
        <v>0</v>
      </c>
      <c r="BE133" s="174">
        <f>SUMIF('Sunday Races 4-10-22'!$B$11:$B$26,$C133,'Sunday Races 4-10-22'!$AV$11:$AV$26)</f>
        <v>0</v>
      </c>
      <c r="BF133" s="174">
        <f>SUMIF('Sunday Races 4-10-22'!$B$11:$B$26,$C133,'Sunday Races 4-10-22'!$AW$11:$AW$26)</f>
        <v>0</v>
      </c>
      <c r="BG133" s="174">
        <f>SUMIF('Sunday Races 4-10-22'!$B$11:$B$26,$C133,'Sunday Races 4-10-22'!$AX$11:$AX$26)</f>
        <v>0</v>
      </c>
      <c r="BH133" s="174">
        <f>SUMIF('Sunday Races 4-10-22'!$B$11:$B$26,$C133,'Sunday Races 4-10-22'!$AY$11:$AY$26)</f>
        <v>0</v>
      </c>
      <c r="BI133" s="174">
        <f>SUMIF('Sunday Races 5-1-22'!$B$11:$B$28,$C133,'Sunday Races 5-1-22'!$AU$11:$AU$28)</f>
        <v>0</v>
      </c>
      <c r="BJ133" s="174">
        <f>SUMIF('Sunday Races 5-1-22'!$B$11:$B$28,$C133,'Sunday Races 5-1-22'!$AV$11:$AV$28)</f>
        <v>0</v>
      </c>
      <c r="BK133" s="174">
        <f>SUMIF('Sunday Races 5-1-22'!$B$11:$B$28,$C133,'Sunday Races 5-1-22'!$AW$11:$AW$28)</f>
        <v>0</v>
      </c>
      <c r="BL133" s="174">
        <f>SUMIF('Sunday Races 5-1-22'!$B$11:$B$28,$C133,'Sunday Races 5-1-22'!$AX$11:$AX$28)</f>
        <v>0</v>
      </c>
      <c r="BM133" s="174">
        <f>SUMIF('Sunday Races 5-1-22'!$B$11:$B$28,$C133,'Sunday Races 5-1-22'!$AY$11:$AY$28)</f>
        <v>0</v>
      </c>
      <c r="BN133" s="174">
        <f>SUMIF('Sunday Races 6-5-22'!$B$11:$B$28,$C133,'Sunday Races 6-5-22'!$AU$11:$AU$28)</f>
        <v>0</v>
      </c>
      <c r="BO133" s="174">
        <f>SUMIF('Sunday Races 6-5-22'!$B$11:$B$28,$C133,'Sunday Races 6-5-22'!$AV$11:$AV$28)</f>
        <v>0</v>
      </c>
      <c r="BP133" s="174">
        <f>SUMIF('Sunday Races 6-5-22'!$B$11:$B$28,$C133,'Sunday Races 6-5-22'!$AW$11:$AW$28)</f>
        <v>0</v>
      </c>
      <c r="BQ133" s="174">
        <f>SUMIF('Sunday Races 6-5-22'!$B$11:$B$28,$C133,'Sunday Races 6-5-22'!$AX$11:$AX$28)</f>
        <v>0</v>
      </c>
      <c r="BR133" s="174">
        <f>SUMIF('Sunday Races 6-5-22'!$B$11:$B$28,$C133,'Sunday Races 6-5-22'!$AY$11:$AY$28)</f>
        <v>0</v>
      </c>
      <c r="BS133" s="174">
        <f>SUMIF('Sunday Races 6-12-22'!$B$11:$B$24,$C133,'Sunday Races 6-12-22'!$AU$11:$AU$24)</f>
        <v>0</v>
      </c>
      <c r="BT133" s="174">
        <f>SUMIF('Sunday Races 6-12-22'!$B$11:$B$24,$C133,'Sunday Races 6-12-22'!$AV$11:$AV$24)</f>
        <v>0</v>
      </c>
      <c r="BU133" s="174">
        <f>SUMIF('Sunday Races 6-12-22'!$B$11:$B$24,$C133,'Sunday Races 6-12-22'!$AW$11:$AW$24)</f>
        <v>0</v>
      </c>
      <c r="BV133" s="174">
        <f>SUMIF('Sunday Races 6-12-22'!$B$11:$B$24,$C133,'Sunday Races 6-12-22'!$AX$11:$AX$24)</f>
        <v>0</v>
      </c>
      <c r="BW133" s="174">
        <f>SUMIF('Sunday Races 6-12-22'!$B$11:$B$24,$C133,'Sunday Races 6-12-22'!$AY$11:$AY$24)</f>
        <v>0</v>
      </c>
      <c r="BX133" s="174">
        <f>SUMIF('Saturday Races 6-18-22'!$B$11:$B$24,$C133,'Saturday Races 6-18-22'!$AU$11:$AU$24)</f>
        <v>0</v>
      </c>
      <c r="BY133" s="174">
        <f>SUMIF('Saturday Races 6-18-22'!$B$11:$B$24,$C133,'Saturday Races 6-18-22'!$AV$11:$AV$24)</f>
        <v>0</v>
      </c>
      <c r="BZ133" s="174">
        <f>SUMIF('Saturday Races 6-18-22'!$B$11:$B$24,$C133,'Saturday Races 6-18-22'!$AW$11:$AW$24)</f>
        <v>0</v>
      </c>
      <c r="CA133" s="174">
        <f>SUMIF('Saturday Races 6-18-22'!$B$11:$B$24,$C133,'Saturday Races 6-18-22'!$AX$11:$AX$24)</f>
        <v>0</v>
      </c>
      <c r="CB133" s="174">
        <f>SUMIF('Saturday Races 6-18-22'!$B$11:$B$24,$C133,'Saturday Races 6-18-22'!$AY$11:$AY$24)</f>
        <v>0</v>
      </c>
      <c r="CC133" s="174">
        <f>SUMIF('Sunday Races 7-3-22'!$B$11:$B$26,$C133,'Sunday Races 7-3-22'!$AU$11:$AU$26)</f>
        <v>0</v>
      </c>
      <c r="CD133" s="174">
        <f>SUMIF('Sunday Races 7-3-22'!$B$11:$B$26,$C133,'Sunday Races 7-3-22'!$AV$11:$AV$26)</f>
        <v>0</v>
      </c>
      <c r="CE133" s="174">
        <f>SUMIF('Sunday Races 7-3-22'!$B$11:$B$26,$C133,'Sunday Races 7-3-22'!$AW$11:$AW$26)</f>
        <v>0</v>
      </c>
      <c r="CF133" s="174">
        <f>SUMIF('Sunday Races 7-3-22'!$B$11:$B$26,$C133,'Sunday Races 7-3-22'!$AX$11:$AX$26)</f>
        <v>0</v>
      </c>
      <c r="CG133" s="174">
        <f>SUMIF('Sunday Races 7-3-22'!$B$11:$B$26,$C133,'Sunday Races 7-3-22'!$AY$11:$AY$26)</f>
        <v>0</v>
      </c>
      <c r="CH133" s="174">
        <f>SUMIF('Sunday Races 7-31-22'!$B$11:$B$26,$C133,'Sunday Races 7-31-22'!$AU$11:$AU$26)</f>
        <v>0</v>
      </c>
      <c r="CI133" s="174">
        <f>SUMIF('Sunday Races 7-31-22'!$B$11:$B$26,$C133,'Sunday Races 7-31-22'!$AV$11:$AV$26)</f>
        <v>0</v>
      </c>
      <c r="CJ133" s="174">
        <f>SUMIF('Sunday Races 7-31-22'!$B$11:$B$26,$C133,'Sunday Races 7-31-22'!$AW$11:$AW$26)</f>
        <v>0</v>
      </c>
      <c r="CK133" s="174">
        <f>SUMIF('Sunday Races 7-31-22'!$B$11:$B$26,$C133,'Sunday Races 7-31-22'!$AX$11:$AX$26)</f>
        <v>0</v>
      </c>
      <c r="CL133" s="174">
        <f>SUMIF('Sunday Races 7-31-22'!$B$11:$B$26,$C133,'Sunday Races 7-31-22'!$AY$11:$AY$26)</f>
        <v>0</v>
      </c>
      <c r="CM133" s="174">
        <f>SUMIF('Sunday Races 8-14-22'!$B$11:$B$26,$C133,'Sunday Races 8-14-22'!$AU$11:$AU$26)</f>
        <v>0</v>
      </c>
      <c r="CN133" s="174">
        <f>SUMIF('Sunday Races 8-14-22'!$B$11:$B$26,$C133,'Sunday Races 8-14-22'!$AV$11:$AV$26)</f>
        <v>0</v>
      </c>
      <c r="CO133" s="174">
        <f>SUMIF('Sunday Races 8-14-22'!$B$11:$B$26,$C133,'Sunday Races 8-14-22'!$AW$11:$AW$26)</f>
        <v>0</v>
      </c>
      <c r="CP133" s="174">
        <f>SUMIF('Sunday Races 8-14-22'!$B$11:$B$26,$C133,'Sunday Races 8-14-22'!$AX$11:$AX$26)</f>
        <v>0</v>
      </c>
      <c r="CQ133" s="174">
        <f>SUMIF('Sunday Races 8-14-22'!$B$11:$B$26,$C133,'Sunday Races 8-14-22'!$AY$11:$AY$26)</f>
        <v>0</v>
      </c>
      <c r="CR133" s="174">
        <f>SUMIF('Saturday Races 8-20-22'!$B$11:$B$26,$C133,'Saturday Races 8-20-22'!$AU$11:$AU$26)</f>
        <v>0</v>
      </c>
      <c r="CS133" s="174">
        <f>SUMIF('Saturday Races 8-20-22'!$B$11:$B$26,$C133,'Saturday Races 8-20-22'!$AV$11:$AV$26)</f>
        <v>0</v>
      </c>
      <c r="CT133" s="174">
        <f>SUMIF('Saturday Races 8-20-22'!$B$11:$B$26,$C133,'Saturday Races 8-20-22'!$AW$11:$AW$26)</f>
        <v>0</v>
      </c>
      <c r="CU133" s="174">
        <f>SUMIF('Saturday Races 8-20-22'!$B$11:$B$26,$C133,'Saturday Races 8-20-22'!$AX$11:$AX$26)</f>
        <v>0</v>
      </c>
      <c r="CV133" s="174">
        <f>SUMIF('Saturday Races 8-20-22'!$B$11:$B$26,$C133,'Saturday Races 8-20-22'!$AY$11:$AY$26)</f>
        <v>0</v>
      </c>
      <c r="CW133" s="174">
        <f>SUMIF('Sunday Races 9-11-22'!$B$11:$B$20,$C133,'Sunday Races 9-11-22'!$AU$11:$AU$20)</f>
        <v>0</v>
      </c>
      <c r="CX133" s="174">
        <f>SUMIF('Sunday Races 9-11-22'!$B$11:$B$20,$C133,'Sunday Races 9-11-22'!$AV$11:$AV$20)</f>
        <v>0</v>
      </c>
      <c r="CY133" s="174">
        <f>SUMIF('Sunday Races 9-11-22'!$B$11:$B$20,$C133,'Sunday Races 9-11-22'!$AW$11:$AW$20)</f>
        <v>0</v>
      </c>
      <c r="CZ133" s="174">
        <f>SUMIF('Sunday Races 9-11-22'!$B$11:$B$20,$C133,'Sunday Races 9-11-22'!$AX$11:$AX$20)</f>
        <v>0</v>
      </c>
      <c r="DA133" s="174">
        <f>SUMIF('Sunday Races 9-11-22'!$B$11:$B$20,$C133,'Sunday Races 9-11-22'!$AY$11:$AY$20)</f>
        <v>0</v>
      </c>
      <c r="DB133" s="174">
        <f>SUMIF('Sunday Races 10-9-22'!$B$11:$B$21,$C133,'Sunday Races 10-9-22'!$AU$11:$AU$21)</f>
        <v>0</v>
      </c>
      <c r="DC133" s="174">
        <f>SUMIF('Sunday Races 10-9-22'!$B$11:$B$21,$C133,'Sunday Races 10-9-22'!$AV$11:$AV$21)</f>
        <v>0</v>
      </c>
      <c r="DD133" s="174">
        <f>SUMIF('Sunday Races 10-9-22'!$B$11:$B$21,$C133,'Sunday Races 10-9-22'!$AW$11:$AW$21)</f>
        <v>0</v>
      </c>
      <c r="DE133" s="174">
        <f>SUMIF('Sunday Races 10-9-22'!$B$11:$B$21,$C133,'Sunday Races 10-9-22'!$AX$11:$AX$21)</f>
        <v>0</v>
      </c>
      <c r="DF133" s="174">
        <f>SUMIF('Sunday Races 10-9-22'!$B$11:$B$21,$C133,'Sunday Races 10-9-22'!$AY$11:$AY$21)</f>
        <v>0</v>
      </c>
      <c r="DG133" s="174">
        <f>SUMIF('Sunday Races 10-23-22'!$B$11:$B$22,$C133,'Sunday Races 10-23-22'!$AU$11:$AU$22)</f>
        <v>0</v>
      </c>
      <c r="DH133" s="174">
        <f>SUMIF('Sunday Races 10-23-22'!$B$11:$B$22,$C133,'Sunday Races 10-23-22'!$AV$11:$AV$22)</f>
        <v>0</v>
      </c>
      <c r="DI133" s="174">
        <f>SUMIF('Sunday Races 10-23-22'!$B$11:$B$22,$C133,'Sunday Races 10-23-22'!$AW$11:$AW$22)</f>
        <v>0</v>
      </c>
      <c r="DJ133" s="174">
        <f>SUMIF('Sunday Races 10-23-22'!$B$11:$B$22,$C133,'Sunday Races 10-23-22'!$AX$11:$AX$22)</f>
        <v>0</v>
      </c>
      <c r="DK133" s="174">
        <f>SUMIF('Sunday Races 10-23-22'!$B$11:$B$22,$C133,'Sunday Races 10-23-22'!$AY$11:$AY$22)</f>
        <v>0</v>
      </c>
      <c r="DL133" s="175"/>
      <c r="DM133" s="176"/>
      <c r="DN133" s="177">
        <f t="shared" si="120"/>
        <v>0</v>
      </c>
      <c r="DO133" s="177">
        <f t="shared" si="120"/>
        <v>0</v>
      </c>
      <c r="DP133" s="177">
        <f t="shared" si="120"/>
        <v>0</v>
      </c>
      <c r="DQ133" s="177">
        <f t="shared" si="120"/>
        <v>0</v>
      </c>
      <c r="DR133" s="177">
        <f t="shared" si="120"/>
        <v>0</v>
      </c>
      <c r="DS133" s="177">
        <f t="shared" si="120"/>
        <v>0</v>
      </c>
      <c r="DT133" s="177">
        <f t="shared" si="120"/>
        <v>0</v>
      </c>
      <c r="DU133" s="177">
        <f t="shared" si="120"/>
        <v>0</v>
      </c>
      <c r="DV133" s="177">
        <f t="shared" si="120"/>
        <v>0</v>
      </c>
      <c r="DW133" s="177">
        <f t="shared" si="120"/>
        <v>0</v>
      </c>
      <c r="DX133" s="177">
        <f t="shared" si="121"/>
        <v>0</v>
      </c>
      <c r="DY133" s="177">
        <f t="shared" si="121"/>
        <v>0</v>
      </c>
      <c r="DZ133" s="177">
        <f t="shared" si="121"/>
        <v>0</v>
      </c>
      <c r="EA133" s="177">
        <f t="shared" si="121"/>
        <v>0</v>
      </c>
      <c r="EB133" s="177">
        <f t="shared" si="121"/>
        <v>0</v>
      </c>
      <c r="EC133" s="177">
        <f t="shared" si="121"/>
        <v>0</v>
      </c>
      <c r="ED133" s="177">
        <f t="shared" si="121"/>
        <v>0</v>
      </c>
      <c r="EE133" s="177">
        <f t="shared" si="121"/>
        <v>0</v>
      </c>
      <c r="EF133" s="177">
        <f t="shared" si="121"/>
        <v>0</v>
      </c>
      <c r="EG133" s="177">
        <f t="shared" si="121"/>
        <v>0</v>
      </c>
      <c r="EH133" s="177">
        <f t="shared" si="122"/>
        <v>0</v>
      </c>
      <c r="EI133" s="177">
        <f t="shared" si="122"/>
        <v>0</v>
      </c>
      <c r="EJ133" s="177">
        <f t="shared" si="122"/>
        <v>0</v>
      </c>
      <c r="EK133" s="177">
        <f t="shared" si="122"/>
        <v>0</v>
      </c>
      <c r="EL133" s="177">
        <f t="shared" si="122"/>
        <v>0</v>
      </c>
      <c r="EM133" s="177">
        <f t="shared" si="122"/>
        <v>0</v>
      </c>
      <c r="EN133" s="177">
        <f t="shared" si="122"/>
        <v>0</v>
      </c>
      <c r="EO133" s="177">
        <f t="shared" si="122"/>
        <v>0</v>
      </c>
      <c r="EP133" s="177">
        <f t="shared" si="122"/>
        <v>0</v>
      </c>
      <c r="EQ133" s="177">
        <f t="shared" si="122"/>
        <v>0</v>
      </c>
      <c r="ER133" s="177">
        <f t="shared" si="123"/>
        <v>0</v>
      </c>
      <c r="ES133" s="177">
        <f t="shared" si="123"/>
        <v>0</v>
      </c>
      <c r="ET133" s="177">
        <f t="shared" si="123"/>
        <v>0</v>
      </c>
      <c r="EU133" s="177">
        <f t="shared" si="123"/>
        <v>0</v>
      </c>
      <c r="EV133" s="177">
        <f t="shared" si="123"/>
        <v>0</v>
      </c>
      <c r="EW133" s="177">
        <f t="shared" si="123"/>
        <v>0</v>
      </c>
      <c r="EX133" s="177">
        <f t="shared" si="123"/>
        <v>0</v>
      </c>
      <c r="EY133" s="177">
        <f t="shared" si="123"/>
        <v>0</v>
      </c>
      <c r="EZ133" s="177">
        <f t="shared" si="123"/>
        <v>0</v>
      </c>
      <c r="FA133" s="177">
        <f t="shared" si="123"/>
        <v>0</v>
      </c>
      <c r="FB133" s="177">
        <f t="shared" si="124"/>
        <v>0</v>
      </c>
      <c r="FC133" s="177">
        <f t="shared" si="124"/>
        <v>0</v>
      </c>
      <c r="FD133" s="177">
        <f t="shared" si="124"/>
        <v>0</v>
      </c>
      <c r="FE133" s="177">
        <f t="shared" si="124"/>
        <v>0</v>
      </c>
      <c r="FF133" s="177">
        <f t="shared" si="124"/>
        <v>0</v>
      </c>
      <c r="FG133" s="177">
        <f t="shared" si="124"/>
        <v>0</v>
      </c>
      <c r="FH133" s="177">
        <f t="shared" si="124"/>
        <v>0</v>
      </c>
      <c r="FI133" s="177">
        <f t="shared" si="124"/>
        <v>0</v>
      </c>
      <c r="FJ133" s="177">
        <f t="shared" si="124"/>
        <v>0</v>
      </c>
      <c r="FK133" s="177">
        <f t="shared" si="124"/>
        <v>0</v>
      </c>
      <c r="FL133" s="177">
        <f t="shared" si="125"/>
        <v>0</v>
      </c>
      <c r="FM133" s="177">
        <f t="shared" si="125"/>
        <v>0</v>
      </c>
      <c r="FN133" s="177">
        <f t="shared" si="125"/>
        <v>0</v>
      </c>
      <c r="FO133" s="177">
        <f t="shared" si="125"/>
        <v>0</v>
      </c>
      <c r="FP133" s="177">
        <f t="shared" si="125"/>
        <v>0</v>
      </c>
      <c r="FQ133" s="177">
        <f t="shared" si="125"/>
        <v>0</v>
      </c>
      <c r="FR133" s="177">
        <f t="shared" si="125"/>
        <v>0</v>
      </c>
      <c r="FS133" s="177">
        <f t="shared" si="125"/>
        <v>0</v>
      </c>
      <c r="FT133" s="177">
        <f t="shared" si="125"/>
        <v>0</v>
      </c>
      <c r="FU133" s="177">
        <f t="shared" si="125"/>
        <v>0</v>
      </c>
      <c r="FV133" s="177">
        <f t="shared" si="125"/>
        <v>0</v>
      </c>
      <c r="FW133" s="177">
        <f t="shared" si="125"/>
        <v>0</v>
      </c>
      <c r="FX133" s="177">
        <f t="shared" si="125"/>
        <v>0</v>
      </c>
      <c r="FY133" s="177">
        <f t="shared" si="125"/>
        <v>0</v>
      </c>
      <c r="FZ133" s="177">
        <f t="shared" si="125"/>
        <v>0</v>
      </c>
      <c r="GA133" s="177"/>
      <c r="GB133" s="229">
        <f t="shared" si="106"/>
        <v>0</v>
      </c>
      <c r="GC133" s="229">
        <f t="shared" si="107"/>
        <v>0</v>
      </c>
      <c r="GD133" s="174">
        <f>SUMIF('One Day 12-04-21 Scots'!$B$11:$B$24,$C133,'One Day 12-04-21 Scots'!$AU$11:$AU$24)</f>
        <v>0</v>
      </c>
      <c r="GE133" s="174">
        <f>SUMIF('One Day 12-04-21 Scots'!$B$11:$B$24,$C133,'One Day 12-04-21 Scots'!$AV$11:$AV$24)</f>
        <v>0</v>
      </c>
      <c r="GF133" s="174">
        <f>SUMIF('One Day 12-04-21 Scots'!$B$11:$B$24,$C133,'One Day 12-04-21 Scots'!$AW$11:$AW$24)</f>
        <v>0</v>
      </c>
      <c r="GG133" s="174">
        <f>SUMIF('One Day 12-04-21 Scots'!$B$11:$B$24,$C133,'One Day 12-04-21 Scots'!$AX$11:$AX$24)</f>
        <v>0</v>
      </c>
      <c r="GH133" s="174">
        <f>SUMIF('One Day 12-04-21 Scots'!$B$11:$B$24,$C133,'One Day 12-04-21 Scots'!$AY$11:$AY$24)</f>
        <v>0</v>
      </c>
      <c r="GI133" s="174">
        <f>SUMIF('One Day 12-04-21 Thistles'!$B$11:$B$25,$C133,'One Day 12-04-21 Thistles'!$AU$11:$AU$25)</f>
        <v>0</v>
      </c>
      <c r="GJ133" s="174">
        <f>SUMIF('One Day 12-04-21 Thistles'!$B$11:$B$25,$C133,'One Day 12-04-21 Thistles'!$AV$11:$AV$25)</f>
        <v>0</v>
      </c>
      <c r="GK133" s="174">
        <f>SUMIF('One Day 12-04-21 Thistles'!$B$11:$B$25,$C133,'One Day 12-04-21 Thistles'!$AW$11:$AW$25)</f>
        <v>0</v>
      </c>
      <c r="GL133" s="174">
        <f>SUMIF('One Day 12-04-21 Thistles'!$B$11:$B$25,$C133,'One Day 12-04-21 Thistles'!$AX$11:$AX$25)</f>
        <v>0</v>
      </c>
      <c r="GM133" s="174">
        <f>SUMIF('One Day 12-04-21 Thistles'!$B$11:$B$25,$C133,'One Day 12-04-21 Thistles'!$AY$11:$AY$25)</f>
        <v>0</v>
      </c>
      <c r="GN133" s="174">
        <f>SUMIF('Chili One Day 2-12-22 Scots'!$B$11:$B$27,$C133,'Chili One Day 2-12-22 Scots'!$AU$11:$AU$27)</f>
        <v>0</v>
      </c>
      <c r="GO133" s="174">
        <f>SUMIF('Chili One Day 2-12-22 Scots'!$B$11:$B$27,$C133,'Chili One Day 2-12-22 Scots'!$AV$11:$AV$27)</f>
        <v>0</v>
      </c>
      <c r="GP133" s="174">
        <f>SUMIF('Chili One Day 2-12-22 Scots'!$B$11:$B$27,$C133,'Chili One Day 2-12-22 Scots'!$AW$11:$AW$27)</f>
        <v>0</v>
      </c>
      <c r="GQ133" s="174">
        <f>SUMIF('Chili One Day 2-12-22 Scots'!$B$11:$B$27,$C133,'Chili One Day 2-12-22 Scots'!$AX$11:$AX$27)</f>
        <v>0</v>
      </c>
      <c r="GR133" s="174">
        <f>SUMIF('Chili One Day 2-12-22 Scots'!$B$11:$B$27,$C133,'Chili One Day 2-12-22 Scots'!$AY$11:$AY$27)</f>
        <v>0</v>
      </c>
      <c r="GS133" s="174">
        <f>SUMIF('Chili One Day 2-12-22 Thistles'!$B$11:$B$27,$C133,'Chili One Day 2-12-22 Thistles'!$AU$11:$AU$27)</f>
        <v>0</v>
      </c>
      <c r="GT133" s="174">
        <f>SUMIF('Chili One Day 2-12-22 Thistles'!$B$11:$B$27,$C133,'Chili One Day 2-12-22 Thistles'!$AV$11:$AV$27)</f>
        <v>0</v>
      </c>
      <c r="GU133" s="174">
        <f>SUMIF('Chili One Day 2-12-22 Thistles'!$B$11:$B$27,$C133,'Chili One Day 2-12-22 Thistles'!$AW$11:$AW$27)</f>
        <v>0</v>
      </c>
      <c r="GV133" s="174">
        <f>SUMIF('Chili One Day 2-12-22 Thistles'!$B$11:$B$27,$C133,'Chili One Day 2-12-22 Thistles'!$AX$11:$AX$27)</f>
        <v>0</v>
      </c>
      <c r="GW133" s="174">
        <f>SUMIF('Chili One Day 2-12-22 Thistles'!$B$11:$B$27,$C133,'Chili One Day 2-12-22 Thistles'!$AY$11:$AY$27)</f>
        <v>0</v>
      </c>
      <c r="GX133" s="174">
        <f>SUMIF('Ironman One Day 3-5-22 FS'!$B$11:$B$26,$C133,'Ironman One Day 3-5-22 FS'!$AU$11:$AU$26)</f>
        <v>0</v>
      </c>
      <c r="GY133" s="174">
        <f>SUMIF('Ironman One Day 3-5-22 FS'!$B$11:$B$26,$C133,'Ironman One Day 3-5-22 FS'!$AV$11:$AV$26)</f>
        <v>0</v>
      </c>
      <c r="GZ133" s="174">
        <f>SUMIF('Ironman One Day 3-5-22 FS'!$B$11:$B$26,$C133,'Ironman One Day 3-5-22 FS'!$AW$11:$AW$26)</f>
        <v>0</v>
      </c>
      <c r="HA133" s="174">
        <f>SUMIF('Ironman One Day 3-5-22 FS'!$B$11:$B$26,$C133,'Ironman One Day 3-5-22 FS'!$AX$11:$AX$26)</f>
        <v>0</v>
      </c>
      <c r="HB133" s="174">
        <f>SUMIF('Ironman One Day 3-5-22 FS'!$B$11:$B$26,$C133,'Ironman One Day 3-5-22 FS'!$AY$11:$AY$26)</f>
        <v>0</v>
      </c>
      <c r="HC133" s="174">
        <f>SUMIF('Ironman One Day 3-5-22 420'!$B$11:$B$26,$C133,'Ironman One Day 3-5-22 420'!$AU$11:$AU$26)</f>
        <v>0</v>
      </c>
      <c r="HD133" s="174">
        <f>SUMIF('Ironman One Day 3-5-22 420'!$B$11:$B$26,$C133,'Ironman One Day 3-5-22 420'!$AV$11:$AV$26)</f>
        <v>0</v>
      </c>
      <c r="HE133" s="174">
        <f>SUMIF('Ironman One Day 3-5-22 420'!$B$11:$B$26,$C133,'Ironman One Day 3-5-22 420'!$AW$11:$AW$26)</f>
        <v>0</v>
      </c>
      <c r="HF133" s="174">
        <f>SUMIF('Ironman One Day 3-5-22 420'!$B$11:$B$26,$C133,'Ironman One Day 3-5-22 420'!$AX$11:$AX$26)</f>
        <v>0</v>
      </c>
      <c r="HG133" s="174">
        <f>SUMIF('Ironman One Day 3-5-22 420'!$B$11:$B$26,$C133,'Ironman One Day 3-5-22 420'!$AY$11:$AY$26)</f>
        <v>0</v>
      </c>
      <c r="HH133" s="174">
        <f>SUMIF('Easter One Day 4-16-22 FS'!$B$11:$B$25,$C133,'Easter One Day 4-16-22 FS'!$AU$11:$AU$25)</f>
        <v>0</v>
      </c>
      <c r="HI133" s="174">
        <f>SUMIF('Easter One Day 4-16-22 FS'!$B$11:$B$25,$C133,'Easter One Day 4-16-22 FS'!$AV$11:$AV$25)</f>
        <v>0</v>
      </c>
      <c r="HJ133" s="174">
        <f>SUMIF('Easter One Day 4-16-22 FS'!$B$11:$B$25,$C133,'Easter One Day 4-16-22 FS'!$AW$11:$AW$25)</f>
        <v>0</v>
      </c>
      <c r="HK133" s="174">
        <f>SUMIF('Easter One Day 4-16-22 FS'!$B$11:$B$25,$C133,'Easter One Day 4-16-22 FS'!$AX$11:$AX$25)</f>
        <v>0</v>
      </c>
      <c r="HL133" s="174">
        <f>SUMIF('Easter One Day 4-16-22 FS'!$B$11:$B$25,$C133,'Easter One Day 4-16-22 FS'!$AY$11:$AY$25)</f>
        <v>0</v>
      </c>
      <c r="HM133" s="174">
        <f>SUMIF('Easter One Day 4-16-22 TH'!$B$11:$B$25,$C133,'Easter One Day 4-16-22 TH'!$AU$11:$AU$25)</f>
        <v>0</v>
      </c>
      <c r="HN133" s="174">
        <f>SUMIF('Easter One Day 4-16-22 TH'!$B$11:$B$25,$C133,'Easter One Day 4-16-22 TH'!$AV$11:$AV$25)</f>
        <v>0</v>
      </c>
      <c r="HO133" s="174">
        <f>SUMIF('Easter One Day 4-16-22 TH'!$B$11:$B$25,$C133,'Easter One Day 4-16-22 TH'!$AW$11:$AW$25)</f>
        <v>0</v>
      </c>
      <c r="HP133" s="174">
        <f>SUMIF('Easter One Day 4-16-22 TH'!$B$11:$B$25,$C133,'Easter One Day 4-16-22 TH'!$AX$11:$AX$25)</f>
        <v>0</v>
      </c>
      <c r="HQ133" s="174">
        <f>SUMIF('Easter One Day 4-16-22 TH'!$B$11:$B$25,$C133,'Easter One Day 4-16-22 TH'!$AY$11:$AY$25)</f>
        <v>0</v>
      </c>
      <c r="HR133" s="174">
        <f>SUMIF('Long Distance Race 5-7-22'!$B$11:$B$25,$C133,'Long Distance Race 5-7-22'!$AU$11:$AU$25)</f>
        <v>0</v>
      </c>
      <c r="HS133" s="174">
        <f>SUMIF('Long Distance Race 5-7-22'!$B$11:$B$18,$C133,'Long Distance Race 5-7-22'!$AV$11:$AV$18)</f>
        <v>0</v>
      </c>
      <c r="HT133" s="174">
        <f>SUMIF('Long Distance Race 5-7-22'!$B$11:$B$18,$C133,'Long Distance Race 5-7-22'!$AW$11:$AW$18)</f>
        <v>0</v>
      </c>
      <c r="HU133" s="174">
        <f>SUMIF('Long Distance Race 5-7-22'!$B$11:$B$18,$C133,'Long Distance Race 5-7-22'!$AX$11:$AX$18)</f>
        <v>0</v>
      </c>
      <c r="HV133" s="174">
        <f>SUMIF('Long Distance Race 5-7-22'!$B$11:$B$18,$C133,'Long Distance Race 5-7-22'!$AY$11:$AY$18)</f>
        <v>0</v>
      </c>
      <c r="HW133" s="174">
        <f>SUMIF('Memorial Day Regatta 5-28-22 Op'!$B$11:$B$25,$C133,'Memorial Day Regatta 5-28-22 Op'!$AU$11:$AU$25)</f>
        <v>0</v>
      </c>
      <c r="HX133" s="174">
        <f>SUMIF('Memorial Day Regatta 5-28-22 Op'!$B$11:$B$18,$C133,'Memorial Day Regatta 5-28-22 Op'!$AV$11:$AV$18)</f>
        <v>0</v>
      </c>
      <c r="HY133" s="174">
        <f>SUMIF('Memorial Day Regatta 5-28-22 Op'!$B$11:$B$18,$C133,'Memorial Day Regatta 5-28-22 Op'!$AW$11:$AW$18)</f>
        <v>0</v>
      </c>
      <c r="HZ133" s="174">
        <f>SUMIF('Memorial Day Regatta 5-28-22 Op'!$B$11:$B$18,$C133,'Memorial Day Regatta 5-28-22 Op'!$AX$11:$AX$18)</f>
        <v>0</v>
      </c>
      <c r="IA133" s="174">
        <f>SUMIF('Memorial Day Regatta 5-28-22 Op'!$B$11:$B$18,$C133,'Memorial Day Regatta 5-28-22 Op'!$AY$11:$AY$18)</f>
        <v>0</v>
      </c>
      <c r="IB133" s="174">
        <f>SUMIF('Caldwell Cup 6-25-22 TH'!$B$11:$B$25,$C133,'Caldwell Cup 6-25-22 TH'!$AU$11:$AU$25)</f>
        <v>0</v>
      </c>
      <c r="IC133" s="174">
        <f>SUMIF('Caldwell Cup 6-25-22 TH'!$B$11:$B$25,$C133,'Caldwell Cup 6-25-22 TH'!$AV$11:$AV$25)</f>
        <v>0</v>
      </c>
      <c r="ID133" s="174">
        <f>SUMIF('Caldwell Cup 6-25-22 TH'!$B$11:$B$25,$C133,'Caldwell Cup 6-25-22 TH'!$AW$11:$AW$25)</f>
        <v>0</v>
      </c>
      <c r="IE133" s="174">
        <f>SUMIF('Caldwell Cup 6-25-22 TH'!$B$11:$B$25,$C133,'Caldwell Cup 6-25-22 TH'!$AX$11:$AX$25)</f>
        <v>0</v>
      </c>
      <c r="IF133" s="174">
        <f>SUMIF('Caldwell Cup 6-25-22 TH'!$B$11:$B$25,$C133,'Caldwell Cup 6-25-22 TH'!$AY$11:$AY$25)</f>
        <v>0</v>
      </c>
      <c r="IG133" s="174">
        <f>SUMIF('Caldwell Cup 6-25-22 FS'!$B$11:$B$21,$C133,'Caldwell Cup 6-25-22 FS'!$AU$11:$AU$21)</f>
        <v>0</v>
      </c>
      <c r="IH133" s="174">
        <f>SUMIF('Caldwell Cup 6-25-22 FS'!$B$11:$B$21,$C133,'Caldwell Cup 6-25-22 FS'!$AV$11:$AV$21)</f>
        <v>0</v>
      </c>
      <c r="II133" s="174">
        <f>SUMIF('Caldwell Cup 6-25-22 FS'!$B$11:$B$21,$C133,'Caldwell Cup 6-25-22 FS'!$AW$11:$AW$21)</f>
        <v>0</v>
      </c>
      <c r="IJ133" s="174">
        <f>SUMIF('Caldwell Cup 6-25-22 FS'!$B$11:$B$21,$C133,'Caldwell Cup 6-25-22 FS'!$AX$11:$AX$21)</f>
        <v>0</v>
      </c>
      <c r="IK133" s="174">
        <f>SUMIF('Caldwell Cup 6-25-22 FS'!$B$11:$B$21,$C133,'Caldwell Cup 6-25-22 FS'!$AY$11:$AY$21)</f>
        <v>0</v>
      </c>
      <c r="IL133" s="174">
        <f>SUMIF('Caldwell Cup 6-25-22 Lasers'!$B$11:$B$23,$C133,'Caldwell Cup 6-25-22 Lasers'!$AU$11:$AU$23)</f>
        <v>0</v>
      </c>
      <c r="IM133" s="174">
        <f>SUMIF('Caldwell Cup 6-25-22 Lasers'!$B$11:$B$23,$C133,'Caldwell Cup 6-25-22 Lasers'!$AV$11:$AV$23)</f>
        <v>0</v>
      </c>
      <c r="IN133" s="174">
        <f>SUMIF('Caldwell Cup 6-25-22 Lasers'!$B$11:$B$23,$C133,'Caldwell Cup 6-25-22 Lasers'!$AW$11:$AW$23)</f>
        <v>0</v>
      </c>
      <c r="IO133" s="174">
        <f>SUMIF('Caldwell Cup 6-25-22 Lasers'!$B$11:$B$23,$C133,'Caldwell Cup 6-25-22 Lasers'!$AX$11:$AX$23)</f>
        <v>0</v>
      </c>
      <c r="IP133" s="174">
        <f>SUMIF('Caldwell Cup 6-25-22 Lasers'!$B$11:$B$23,$C133,'Caldwell Cup 6-25-22 Lasers'!$AY$11:$AY$23)</f>
        <v>0</v>
      </c>
      <c r="IQ133" s="174">
        <f>SUMIF('Labor Day Regatta 9-3-22 FS'!$B$11:$B$30,$C133,'Labor Day Regatta 9-3-22 FS'!$AU$11:$AU$30)</f>
        <v>0</v>
      </c>
      <c r="IR133" s="174">
        <f>SUMIF('Labor Day Regatta 9-3-22 FS'!$B$11:$B$30,$C133,'Labor Day Regatta 9-3-22 FS'!$AV$11:$AV$30)</f>
        <v>0</v>
      </c>
      <c r="IS133" s="174">
        <f>SUMIF('Labor Day Regatta 9-3-22 FS'!$B$11:$B$30,$C133,'Labor Day Regatta 9-3-22 FS'!$AW$11:$AW$30)</f>
        <v>0</v>
      </c>
      <c r="IT133" s="174">
        <f>SUMIF('Labor Day Regatta 9-3-22 FS'!$B$11:$B$30,$C133,'Labor Day Regatta 9-3-22 FS'!$AX$11:$AX$30)</f>
        <v>0</v>
      </c>
      <c r="IU133" s="174">
        <f>SUMIF('Labor Day Regatta 9-3-22 FS'!$B$11:$B$30,$C133,'Labor Day Regatta 9-3-22 FS'!$AY$11:$AY$30)</f>
        <v>0</v>
      </c>
      <c r="IV133" s="174">
        <f>SUMIF('2022-09-17 Leukemia Cup FS'!$B$11:$B$26,$C133,'2022-09-17 Leukemia Cup FS'!$AU$11:$AU$26)</f>
        <v>0</v>
      </c>
      <c r="IW133" s="174">
        <f>SUMIF('2022-09-17 Leukemia Cup FS'!$B$11:$B$26,$C133,'2022-09-17 Leukemia Cup FS'!$AV$11:$AV$26)</f>
        <v>0</v>
      </c>
      <c r="IX133" s="174">
        <f>SUMIF('2022-09-17 Leukemia Cup FS'!$B$11:$B$26,$C133,'2022-09-17 Leukemia Cup FS'!$AW$11:$AW$26)</f>
        <v>0</v>
      </c>
      <c r="IY133" s="174">
        <f>SUMIF('2022-09-17 Leukemia Cup FS'!$B$11:$B$26,$C133,'2022-09-17 Leukemia Cup FS'!$AX$11:$AX$26)</f>
        <v>0</v>
      </c>
      <c r="IZ133" s="174">
        <f>SUMIF('2022-09-17 Leukemia Cup FS'!$B$11:$B$26,$C133,'2022-09-17 Leukemia Cup FS'!$AY$11:$AY$26)</f>
        <v>0</v>
      </c>
      <c r="JA133" s="174">
        <f>SUMIF('2022-09-17 Leukemia Cup TH'!$B$11:$B$28,$C133,'2022-09-17 Leukemia Cup TH'!$AU$11:$AU$28)</f>
        <v>0</v>
      </c>
      <c r="JB133" s="174">
        <f>SUMIF('2022-09-17 Leukemia Cup TH'!$B$11:$B$28,$C133,'2022-09-17 Leukemia Cup TH'!$AV$11:$AV$28)</f>
        <v>0</v>
      </c>
      <c r="JC133" s="174">
        <f>SUMIF('2022-09-17 Leukemia Cup TH'!$B$11:$B$28,$C133,'2022-09-17 Leukemia Cup TH'!$AW$11:$AW$28)</f>
        <v>0</v>
      </c>
      <c r="JD133" s="174">
        <f>SUMIF('2022-09-17 Leukemia Cup TH'!$B$11:$B$28,$C133,'2022-09-17 Leukemia Cup TH'!$AX$11:$AX$28)</f>
        <v>0</v>
      </c>
      <c r="JE133" s="174">
        <f>SUMIF('2022-09-17 Leukemia Cup TH'!$B$11:$B$28,$C133,'2022-09-17 Leukemia Cup TH'!$AY$11:$AY$28)</f>
        <v>0</v>
      </c>
      <c r="JF133" s="174">
        <f>SUMIF('Smith-Berry LDR 9-24-22'!$B$11:$B$30,$C133,'Smith-Berry LDR 9-24-22'!$AU$11:$AU$30)</f>
        <v>0</v>
      </c>
      <c r="JG133" s="174">
        <f>SUMIF('Smith-Berry LDR 9-24-22'!$B$11:$B$30,$C133,'Smith-Berry LDR 9-24-22'!$AV$11:$AV$30)</f>
        <v>0</v>
      </c>
      <c r="JH133" s="174">
        <f>SUMIF('Smith-Berry LDR 9-24-22'!$B$11:$B$30,$C133,'Smith-Berry LDR 9-24-22'!$AW$11:$AW$30)</f>
        <v>0</v>
      </c>
      <c r="JI133" s="174">
        <f>SUMIF('Smith-Berry LDR 9-24-22'!$B$11:$B$30,$C133,'Smith-Berry LDR 9-24-22'!$AX$11:$AX$30)</f>
        <v>0</v>
      </c>
      <c r="JJ133" s="174">
        <f>SUMIF('Smith-Berry LDR 9-24-22'!$B$11:$B$30,$C133,'Smith-Berry LDR 9-24-22'!$AY$11:$AY$30)</f>
        <v>0</v>
      </c>
      <c r="JK133" s="174">
        <f>SUMIF('Great Scot 10-1-22 Cham'!$B$11:$B$38,$C133,'Great Scot 10-1-22 Cham'!$AU$11:$AU$38)</f>
        <v>0</v>
      </c>
      <c r="JL133" s="174">
        <f>SUMIF('Great Scot 10-1-22 Cham'!$B$11:$B$38,$C133,'Great Scot 10-1-22 Cham'!$AV$11:$AV$38)</f>
        <v>0</v>
      </c>
      <c r="JM133" s="174">
        <f>SUMIF('Great Scot 10-1-22 Cham'!$B$11:$B$38,$C133,'Great Scot 10-1-22 Cham'!$AW$11:$AW$38)</f>
        <v>0</v>
      </c>
      <c r="JN133" s="174">
        <f>SUMIF('Great Scot 10-1-22 Cham'!$B$11:$B$38,$C133,'Great Scot 10-1-22 Cham'!$AX$11:$AX$38)</f>
        <v>0</v>
      </c>
      <c r="JO133" s="174">
        <f>SUMIF('Great Scot 10-1-22 Cham'!$B$11:$B$38,$C133,'Great Scot 10-1-22 Cham'!$AY$11:$AY$38)</f>
        <v>0</v>
      </c>
      <c r="JP133" s="174">
        <f>SUMIF('Great Scot 10-1-22 Chal'!$B$11:$B$28,$C133,'Great Scot 10-1-22 Chal'!$AU$11:$AU$28)</f>
        <v>0</v>
      </c>
      <c r="JQ133" s="174">
        <f>SUMIF('Great Scot 10-1-22 Chal'!$B$11:$B$28,$C133,'Great Scot 10-1-22 Chal'!$AV$11:$AV$28)</f>
        <v>0</v>
      </c>
      <c r="JR133" s="174">
        <f>SUMIF('Great Scot 10-1-22 Chal'!$B$11:$B$28,$C133,'Great Scot 10-1-22 Chal'!$AW$11:$AW$28)</f>
        <v>0</v>
      </c>
      <c r="JS133" s="174">
        <f>SUMIF('Great Scot 10-1-22 Chal'!$B$11:$B$28,$C133,'Great Scot 10-1-22 Chal'!$AX$11:$AX$28)</f>
        <v>0</v>
      </c>
      <c r="JT133" s="174">
        <f>SUMIF('Great Scot 10-1-22 Chal'!$B$11:$B$28,$C133,'Great Scot 10-1-22 Chal'!$AY$11:$AY$28)</f>
        <v>0</v>
      </c>
      <c r="JU133" s="174">
        <f>SUMIF('Great Pumpkin Regatta 10-15-22'!$B$11:$B$54,$C133,'Great Pumpkin Regatta 10-15-22'!$AU$11:$AU$54)</f>
        <v>0</v>
      </c>
      <c r="JV133" s="174">
        <f>SUMIF('Great Pumpkin Regatta 10-15-22'!$B$11:$B$54,$C133,'Great Pumpkin Regatta 10-15-22'!$AV$11:$AV$54)</f>
        <v>0</v>
      </c>
      <c r="JW133" s="174">
        <f>SUMIF('Great Pumpkin Regatta 10-15-22'!$B$11:$B$54,$C133,'Great Pumpkin Regatta 10-15-22'!$AW$11:$AW$54)</f>
        <v>0</v>
      </c>
      <c r="JX133" s="174">
        <f>SUMIF('Great Pumpkin Regatta 10-15-22'!$B$11:$B$54,$C133,'Great Pumpkin Regatta 10-15-22'!$AX$11:$AX$54)</f>
        <v>0</v>
      </c>
      <c r="JY133" s="174">
        <f>SUMIF('Great Pumpkin Regatta 10-15-22'!$B$11:$B$54,$C133,'Great Pumpkin Regatta 10-15-22'!$AY$11:$AY$54)</f>
        <v>0</v>
      </c>
      <c r="JZ133" s="174">
        <f>SUMIF('One Day Regatta 10-29-22 FS'!$B$11:$B$19,$C133,'One Day Regatta 10-29-22 FS'!$AU$11:$AU$19)</f>
        <v>0</v>
      </c>
      <c r="KA133" s="174">
        <f>SUMIF('One Day Regatta 10-29-22 FS'!$B$11:$B$19,$C133,'One Day Regatta 10-29-22 FS'!$AV$11:$AV$19)</f>
        <v>0</v>
      </c>
      <c r="KB133" s="174">
        <f>SUMIF('One Day Regatta 10-29-22 FS'!$B$11:$B$19,$C133,'One Day Regatta 10-29-22 FS'!$AW$11:$AW$19)</f>
        <v>0</v>
      </c>
      <c r="KC133" s="174">
        <f>SUMIF('One Day Regatta 10-29-22 FS'!$B$11:$B$19,$C133,'One Day Regatta 10-29-22 FS'!$AX$11:$AX$19)</f>
        <v>0</v>
      </c>
      <c r="KD133" s="174">
        <f>SUMIF('One Day Regatta 10-29-22 FS'!$B$11:$B$19,$C133,'One Day Regatta 10-29-22 FS'!$AY$11:$AY$19)</f>
        <v>0</v>
      </c>
    </row>
    <row r="134" spans="1:290" ht="15" customHeight="1" x14ac:dyDescent="0.2">
      <c r="A134" s="400" t="s">
        <v>1369</v>
      </c>
      <c r="B134" s="134">
        <f t="shared" si="126"/>
        <v>36</v>
      </c>
      <c r="C134" s="170" t="s">
        <v>195</v>
      </c>
      <c r="D134" s="171">
        <f t="shared" si="101"/>
        <v>0</v>
      </c>
      <c r="E134" s="172">
        <f t="shared" si="102"/>
        <v>0</v>
      </c>
      <c r="F134" s="171">
        <f t="shared" si="103"/>
        <v>0</v>
      </c>
      <c r="G134" s="171">
        <v>0</v>
      </c>
      <c r="H134" s="171">
        <f t="shared" si="104"/>
        <v>0</v>
      </c>
      <c r="I134" s="173">
        <f t="shared" si="105"/>
        <v>0</v>
      </c>
      <c r="J134" s="173"/>
      <c r="K134" s="174">
        <f>SUMIF('Saturday Race 11-06-21'!$B$11:$B$21,$C134,'Saturday Race 11-06-21'!$AU$11:$AU$21)</f>
        <v>0</v>
      </c>
      <c r="L134" s="174">
        <f>SUMIF('Saturday Race 11-06-21'!$B$11:$B$21,$C134,'Saturday Race 11-06-21'!$AV$11:$AV$21)</f>
        <v>0</v>
      </c>
      <c r="M134" s="174">
        <f>SUMIF('Saturday Race 11-06-21'!$B$11:$B$21,$C134,'Saturday Race 11-06-21'!$AW$11:$AW$21)</f>
        <v>0</v>
      </c>
      <c r="N134" s="174">
        <f>SUMIF('Saturday Race 11-06-21'!$B$11:$B$21,$C134,'Saturday Race 11-06-21'!$AX$11:$AX$21)</f>
        <v>0</v>
      </c>
      <c r="O134" s="174">
        <f>SUMIF('Saturday Race 11-06-21'!$B$11:$B$21,$C134,'Saturday Race 11-06-21'!$AY$11:$AY$21)</f>
        <v>0</v>
      </c>
      <c r="P134" s="174">
        <f>SUMIF('Saturday Race 11-20-21'!$B$11:$B$20,$C134,'Saturday Race 11-20-21'!$AU$11:$AU$20)</f>
        <v>0</v>
      </c>
      <c r="Q134" s="174">
        <f>SUMIF('Saturday Race 11-20-21'!$B$11:$B$20,$C134,'Saturday Race 11-20-21'!$AV$11:$AV$20)</f>
        <v>0</v>
      </c>
      <c r="R134" s="174">
        <f>SUMIF('Saturday Race 11-20-21'!$B$11:$B$20,$C134,'Saturday Race 11-20-21'!$AW$11:$AW$20)</f>
        <v>0</v>
      </c>
      <c r="S134" s="174">
        <f>SUMIF('Saturday Race 11-20-21'!$B$11:$B$20,$C134,'Saturday Race 11-20-21'!$AX$11:$AX$20)</f>
        <v>0</v>
      </c>
      <c r="T134" s="174">
        <f>SUMIF('Saturday Race 11-20-21'!$B$11:$B$20,$C134,'Saturday Race 11-20-21'!$AY$11:$AY$20)</f>
        <v>0</v>
      </c>
      <c r="U134" s="174">
        <f>SUMIF('Saturday Race 1-08-22'!$B$11:$B$20,$C134,'Saturday Race 1-08-22'!$AU$11:$AU$20)</f>
        <v>0</v>
      </c>
      <c r="V134" s="174">
        <f>SUMIF('Saturday Race 1-08-22'!$B$11:$B$20,$C134,'Saturday Race 1-08-22'!$AV$11:$AV$20)</f>
        <v>0</v>
      </c>
      <c r="W134" s="174">
        <f>SUMIF('Saturday Race 1-08-22'!$B$11:$B$20,$C134,'Saturday Race 1-08-22'!$AW$11:$AW$20)</f>
        <v>0</v>
      </c>
      <c r="X134" s="174">
        <f>SUMIF('Saturday Race 1-08-22'!$B$11:$B$20,$C134,'Saturday Race 1-08-22'!$AX$11:$AX$20)</f>
        <v>0</v>
      </c>
      <c r="Y134" s="174">
        <f>SUMIF('Saturday Race 1-08-22'!$B$11:$B$20,$C134,'Saturday Race 1-08-22'!$AY$11:$AY$20)</f>
        <v>0</v>
      </c>
      <c r="Z134" s="174">
        <f>SUMIF('Saturday Race 1-22-22'!$B$11:$B$20,$C134,'Saturday Race 1-22-22'!$AU$11:$AU$20)</f>
        <v>0</v>
      </c>
      <c r="AA134" s="174">
        <f>SUMIF('Saturday Race 1-22-22'!$B$11:$B$20,$C134,'Saturday Race 1-22-22'!$AV$11:$AV$20)</f>
        <v>0</v>
      </c>
      <c r="AB134" s="174">
        <f>SUMIF('Saturday Race 1-22-22'!$B$11:$B$20,$C134,'Saturday Race 1-22-22'!$AW$11:$AW$20)</f>
        <v>0</v>
      </c>
      <c r="AC134" s="174">
        <f>SUMIF('Saturday Race 1-22-22'!$B$11:$B$20,$C134,'Saturday Race 1-22-22'!$AX$11:$AX$20)</f>
        <v>0</v>
      </c>
      <c r="AD134" s="174">
        <f>SUMIF('Saturday Race 1-22-22'!$B$11:$B$20,$C134,'Saturday Race 1-22-22'!$AY$11:$AY$20)</f>
        <v>0</v>
      </c>
      <c r="AE134" s="174">
        <f>SUMIF('Sunday Race 2-6-22'!$B$11:$B$20,$C134,'Sunday Race 2-6-22'!$AU$11:$AU$20)</f>
        <v>0</v>
      </c>
      <c r="AF134" s="174">
        <f>SUMIF('Sunday Race 2-6-22'!$B$11:$B$20,$C134,'Sunday Race 2-6-22'!$AV$11:$AV$20)</f>
        <v>0</v>
      </c>
      <c r="AG134" s="174">
        <f>SUMIF('Sunday Race 2-6-22'!$B$11:$B$20,$C134,'Sunday Race 2-6-22'!$AW$11:$AW$20)</f>
        <v>0</v>
      </c>
      <c r="AH134" s="174">
        <f>SUMIF('Sunday Race 2-6-22'!$B$11:$B$20,$C134,'Sunday Race 2-6-22'!$AX$11:$AX$20)</f>
        <v>0</v>
      </c>
      <c r="AI134" s="174">
        <f>SUMIF('Sunday Race 2-6-22'!$B$11:$B$20,$C134,'Sunday Race 2-6-22'!$AY$11:$AY$20)</f>
        <v>0</v>
      </c>
      <c r="AJ134" s="174">
        <f>SUMIF('Sunday Race 2-20-22'!$B$11:$B$26,$C134,'Sunday Race 2-20-22'!$AU$11:$AU$26)</f>
        <v>0</v>
      </c>
      <c r="AK134" s="174">
        <f>SUMIF('Sunday Race 2-20-22'!$B$11:$B$26,$C134,'Sunday Race 2-20-22'!$AV$11:$AV$26)</f>
        <v>0</v>
      </c>
      <c r="AL134" s="174">
        <f>SUMIF('Sunday Race 2-20-22'!$B$11:$B$26,$C134,'Sunday Race 2-20-22'!$AW$11:$AW$26)</f>
        <v>0</v>
      </c>
      <c r="AM134" s="174">
        <f>SUMIF('Sunday Race 2-20-22'!$B$11:$B$26,$C134,'Sunday Race 2-20-22'!$AX$11:$AX$26)</f>
        <v>0</v>
      </c>
      <c r="AN134" s="174">
        <f>SUMIF('Sunday Race 2-20-22'!$B$11:$B$26,$C134,'Sunday Race 2-20-22'!$AY$11:$AY$26)</f>
        <v>0</v>
      </c>
      <c r="AO134" s="174">
        <f>SUMIF('Sunday Race 2-27-22'!$B$11:$B$20,$C134,'Sunday Race 2-27-22'!$AU$11:$AU$20)</f>
        <v>0</v>
      </c>
      <c r="AP134" s="174">
        <f>SUMIF('Sunday Race 2-27-22'!$B$11:$B$20,$C134,'Sunday Race 2-27-22'!$AV$11:$AV$20)</f>
        <v>0</v>
      </c>
      <c r="AQ134" s="174">
        <f>SUMIF('Sunday Race 2-27-22'!$B$11:$B$20,$C134,'Sunday Race 2-27-22'!$AW$11:$AW$20)</f>
        <v>0</v>
      </c>
      <c r="AR134" s="174">
        <f>SUMIF('Sunday Race 2-27-22'!$B$11:$B$20,$C134,'Sunday Race 2-27-22'!$AX$11:$AX$20)</f>
        <v>0</v>
      </c>
      <c r="AS134" s="174">
        <f>SUMIF('Sunday Race 2-27-22'!$B$11:$B$20,$C134,'Sunday Race 2-27-22'!$AY$11:$AY$20)</f>
        <v>0</v>
      </c>
      <c r="AT134" s="174">
        <f>SUMIF('Sunday Race 3-13-22'!$B$11:$B$25,$C134,'Sunday Race 3-13-22'!$AU$11:$AU$25)</f>
        <v>0</v>
      </c>
      <c r="AU134" s="174">
        <f>SUMIF('Sunday Race 3-13-22'!$B$11:$B$25,$C134,'Sunday Race 3-13-22'!$AV$11:$AV$25)</f>
        <v>0</v>
      </c>
      <c r="AV134" s="174">
        <f>SUMIF('Sunday Race 3-13-22'!$B$11:$B$25,$C134,'Sunday Race 3-13-22'!$AW$11:$AW$25)</f>
        <v>0</v>
      </c>
      <c r="AW134" s="174">
        <f>SUMIF('Sunday Race 3-13-22'!$B$11:$B$25,$C134,'Sunday Race 3-13-22'!$AX$11:$AX$25)</f>
        <v>0</v>
      </c>
      <c r="AX134" s="174">
        <f>SUMIF('Sunday Race 3-13-22'!$B$11:$B$25,$C134,'Sunday Race 3-13-22'!$AY$11:$AY$25)</f>
        <v>0</v>
      </c>
      <c r="AY134" s="174">
        <f>SUMIF('Saturday Race 3-19-22'!$B$11:$B$15,$C134,'Saturday Race 3-19-22'!$AU$11:$AU$15)</f>
        <v>0</v>
      </c>
      <c r="AZ134" s="174">
        <f>SUMIF('Saturday Race 3-19-22'!$B$11:$B$15,$C134,'Saturday Race 3-19-22'!$AV$11:$AV$15)</f>
        <v>0</v>
      </c>
      <c r="BA134" s="174">
        <f>SUMIF('Saturday Race 3-19-22'!$B$11:$B$15,$C134,'Saturday Race 3-19-22'!$AW$11:$AW$15)</f>
        <v>0</v>
      </c>
      <c r="BB134" s="174">
        <f>SUMIF('Saturday Race 3-19-22'!$B$11:$B$15,$C134,'Saturday Race 3-19-22'!$AX$11:$AX$15)</f>
        <v>0</v>
      </c>
      <c r="BC134" s="174">
        <f>SUMIF('Saturday Race 3-19-22'!$B$11:$B$15,$C134,'Saturday Race 3-19-22'!$AY$11:$AY$15)</f>
        <v>0</v>
      </c>
      <c r="BD134" s="174">
        <f>SUMIF('Sunday Races 4-10-22'!$B$11:$B$26,$C134,'Sunday Races 4-10-22'!$AU$11:$AU$26)</f>
        <v>0</v>
      </c>
      <c r="BE134" s="174">
        <f>SUMIF('Sunday Races 4-10-22'!$B$11:$B$26,$C134,'Sunday Races 4-10-22'!$AV$11:$AV$26)</f>
        <v>0</v>
      </c>
      <c r="BF134" s="174">
        <f>SUMIF('Sunday Races 4-10-22'!$B$11:$B$26,$C134,'Sunday Races 4-10-22'!$AW$11:$AW$26)</f>
        <v>0</v>
      </c>
      <c r="BG134" s="174">
        <f>SUMIF('Sunday Races 4-10-22'!$B$11:$B$26,$C134,'Sunday Races 4-10-22'!$AX$11:$AX$26)</f>
        <v>0</v>
      </c>
      <c r="BH134" s="174">
        <f>SUMIF('Sunday Races 4-10-22'!$B$11:$B$26,$C134,'Sunday Races 4-10-22'!$AY$11:$AY$26)</f>
        <v>0</v>
      </c>
      <c r="BI134" s="174">
        <f>SUMIF('Sunday Races 5-1-22'!$B$11:$B$28,$C134,'Sunday Races 5-1-22'!$AU$11:$AU$28)</f>
        <v>0</v>
      </c>
      <c r="BJ134" s="174">
        <f>SUMIF('Sunday Races 5-1-22'!$B$11:$B$28,$C134,'Sunday Races 5-1-22'!$AV$11:$AV$28)</f>
        <v>0</v>
      </c>
      <c r="BK134" s="174">
        <f>SUMIF('Sunday Races 5-1-22'!$B$11:$B$28,$C134,'Sunday Races 5-1-22'!$AW$11:$AW$28)</f>
        <v>0</v>
      </c>
      <c r="BL134" s="174">
        <f>SUMIF('Sunday Races 5-1-22'!$B$11:$B$28,$C134,'Sunday Races 5-1-22'!$AX$11:$AX$28)</f>
        <v>0</v>
      </c>
      <c r="BM134" s="174">
        <f>SUMIF('Sunday Races 5-1-22'!$B$11:$B$28,$C134,'Sunday Races 5-1-22'!$AY$11:$AY$28)</f>
        <v>0</v>
      </c>
      <c r="BN134" s="174">
        <f>SUMIF('Sunday Races 6-5-22'!$B$11:$B$28,$C134,'Sunday Races 6-5-22'!$AU$11:$AU$28)</f>
        <v>0</v>
      </c>
      <c r="BO134" s="174">
        <f>SUMIF('Sunday Races 6-5-22'!$B$11:$B$28,$C134,'Sunday Races 6-5-22'!$AV$11:$AV$28)</f>
        <v>0</v>
      </c>
      <c r="BP134" s="174">
        <f>SUMIF('Sunday Races 6-5-22'!$B$11:$B$28,$C134,'Sunday Races 6-5-22'!$AW$11:$AW$28)</f>
        <v>0</v>
      </c>
      <c r="BQ134" s="174">
        <f>SUMIF('Sunday Races 6-5-22'!$B$11:$B$28,$C134,'Sunday Races 6-5-22'!$AX$11:$AX$28)</f>
        <v>0</v>
      </c>
      <c r="BR134" s="174">
        <f>SUMIF('Sunday Races 6-5-22'!$B$11:$B$28,$C134,'Sunday Races 6-5-22'!$AY$11:$AY$28)</f>
        <v>0</v>
      </c>
      <c r="BS134" s="174">
        <f>SUMIF('Sunday Races 6-12-22'!$B$11:$B$24,$C134,'Sunday Races 6-12-22'!$AU$11:$AU$24)</f>
        <v>0</v>
      </c>
      <c r="BT134" s="174">
        <f>SUMIF('Sunday Races 6-12-22'!$B$11:$B$24,$C134,'Sunday Races 6-12-22'!$AV$11:$AV$24)</f>
        <v>0</v>
      </c>
      <c r="BU134" s="174">
        <f>SUMIF('Sunday Races 6-12-22'!$B$11:$B$24,$C134,'Sunday Races 6-12-22'!$AW$11:$AW$24)</f>
        <v>0</v>
      </c>
      <c r="BV134" s="174">
        <f>SUMIF('Sunday Races 6-12-22'!$B$11:$B$24,$C134,'Sunday Races 6-12-22'!$AX$11:$AX$24)</f>
        <v>0</v>
      </c>
      <c r="BW134" s="174">
        <f>SUMIF('Sunday Races 6-12-22'!$B$11:$B$24,$C134,'Sunday Races 6-12-22'!$AY$11:$AY$24)</f>
        <v>0</v>
      </c>
      <c r="BX134" s="174">
        <f>SUMIF('Saturday Races 6-18-22'!$B$11:$B$24,$C134,'Saturday Races 6-18-22'!$AU$11:$AU$24)</f>
        <v>0</v>
      </c>
      <c r="BY134" s="174">
        <f>SUMIF('Saturday Races 6-18-22'!$B$11:$B$24,$C134,'Saturday Races 6-18-22'!$AV$11:$AV$24)</f>
        <v>0</v>
      </c>
      <c r="BZ134" s="174">
        <f>SUMIF('Saturday Races 6-18-22'!$B$11:$B$24,$C134,'Saturday Races 6-18-22'!$AW$11:$AW$24)</f>
        <v>0</v>
      </c>
      <c r="CA134" s="174">
        <f>SUMIF('Saturday Races 6-18-22'!$B$11:$B$24,$C134,'Saturday Races 6-18-22'!$AX$11:$AX$24)</f>
        <v>0</v>
      </c>
      <c r="CB134" s="174">
        <f>SUMIF('Saturday Races 6-18-22'!$B$11:$B$24,$C134,'Saturday Races 6-18-22'!$AY$11:$AY$24)</f>
        <v>0</v>
      </c>
      <c r="CC134" s="174">
        <f>SUMIF('Sunday Races 7-3-22'!$B$11:$B$26,$C134,'Sunday Races 7-3-22'!$AU$11:$AU$26)</f>
        <v>0</v>
      </c>
      <c r="CD134" s="174">
        <f>SUMIF('Sunday Races 7-3-22'!$B$11:$B$26,$C134,'Sunday Races 7-3-22'!$AV$11:$AV$26)</f>
        <v>0</v>
      </c>
      <c r="CE134" s="174">
        <f>SUMIF('Sunday Races 7-3-22'!$B$11:$B$26,$C134,'Sunday Races 7-3-22'!$AW$11:$AW$26)</f>
        <v>0</v>
      </c>
      <c r="CF134" s="174">
        <f>SUMIF('Sunday Races 7-3-22'!$B$11:$B$26,$C134,'Sunday Races 7-3-22'!$AX$11:$AX$26)</f>
        <v>0</v>
      </c>
      <c r="CG134" s="174">
        <f>SUMIF('Sunday Races 7-3-22'!$B$11:$B$26,$C134,'Sunday Races 7-3-22'!$AY$11:$AY$26)</f>
        <v>0</v>
      </c>
      <c r="CH134" s="174">
        <f>SUMIF('Sunday Races 7-31-22'!$B$11:$B$26,$C134,'Sunday Races 7-31-22'!$AU$11:$AU$26)</f>
        <v>0</v>
      </c>
      <c r="CI134" s="174">
        <f>SUMIF('Sunday Races 7-31-22'!$B$11:$B$26,$C134,'Sunday Races 7-31-22'!$AV$11:$AV$26)</f>
        <v>0</v>
      </c>
      <c r="CJ134" s="174">
        <f>SUMIF('Sunday Races 7-31-22'!$B$11:$B$26,$C134,'Sunday Races 7-31-22'!$AW$11:$AW$26)</f>
        <v>0</v>
      </c>
      <c r="CK134" s="174">
        <f>SUMIF('Sunday Races 7-31-22'!$B$11:$B$26,$C134,'Sunday Races 7-31-22'!$AX$11:$AX$26)</f>
        <v>0</v>
      </c>
      <c r="CL134" s="174">
        <f>SUMIF('Sunday Races 7-31-22'!$B$11:$B$26,$C134,'Sunday Races 7-31-22'!$AY$11:$AY$26)</f>
        <v>0</v>
      </c>
      <c r="CM134" s="174">
        <f>SUMIF('Sunday Races 8-14-22'!$B$11:$B$26,$C134,'Sunday Races 8-14-22'!$AU$11:$AU$26)</f>
        <v>0</v>
      </c>
      <c r="CN134" s="174">
        <f>SUMIF('Sunday Races 8-14-22'!$B$11:$B$26,$C134,'Sunday Races 8-14-22'!$AV$11:$AV$26)</f>
        <v>0</v>
      </c>
      <c r="CO134" s="174">
        <f>SUMIF('Sunday Races 8-14-22'!$B$11:$B$26,$C134,'Sunday Races 8-14-22'!$AW$11:$AW$26)</f>
        <v>0</v>
      </c>
      <c r="CP134" s="174">
        <f>SUMIF('Sunday Races 8-14-22'!$B$11:$B$26,$C134,'Sunday Races 8-14-22'!$AX$11:$AX$26)</f>
        <v>0</v>
      </c>
      <c r="CQ134" s="174">
        <f>SUMIF('Sunday Races 8-14-22'!$B$11:$B$26,$C134,'Sunday Races 8-14-22'!$AY$11:$AY$26)</f>
        <v>0</v>
      </c>
      <c r="CR134" s="174">
        <f>SUMIF('Saturday Races 8-20-22'!$B$11:$B$26,$C134,'Saturday Races 8-20-22'!$AU$11:$AU$26)</f>
        <v>0</v>
      </c>
      <c r="CS134" s="174">
        <f>SUMIF('Saturday Races 8-20-22'!$B$11:$B$26,$C134,'Saturday Races 8-20-22'!$AV$11:$AV$26)</f>
        <v>0</v>
      </c>
      <c r="CT134" s="174">
        <f>SUMIF('Saturday Races 8-20-22'!$B$11:$B$26,$C134,'Saturday Races 8-20-22'!$AW$11:$AW$26)</f>
        <v>0</v>
      </c>
      <c r="CU134" s="174">
        <f>SUMIF('Saturday Races 8-20-22'!$B$11:$B$26,$C134,'Saturday Races 8-20-22'!$AX$11:$AX$26)</f>
        <v>0</v>
      </c>
      <c r="CV134" s="174">
        <f>SUMIF('Saturday Races 8-20-22'!$B$11:$B$26,$C134,'Saturday Races 8-20-22'!$AY$11:$AY$26)</f>
        <v>0</v>
      </c>
      <c r="CW134" s="174">
        <f>SUMIF('Sunday Races 9-11-22'!$B$11:$B$20,$C134,'Sunday Races 9-11-22'!$AU$11:$AU$20)</f>
        <v>0</v>
      </c>
      <c r="CX134" s="174">
        <f>SUMIF('Sunday Races 9-11-22'!$B$11:$B$20,$C134,'Sunday Races 9-11-22'!$AV$11:$AV$20)</f>
        <v>0</v>
      </c>
      <c r="CY134" s="174">
        <f>SUMIF('Sunday Races 9-11-22'!$B$11:$B$20,$C134,'Sunday Races 9-11-22'!$AW$11:$AW$20)</f>
        <v>0</v>
      </c>
      <c r="CZ134" s="174">
        <f>SUMIF('Sunday Races 9-11-22'!$B$11:$B$20,$C134,'Sunday Races 9-11-22'!$AX$11:$AX$20)</f>
        <v>0</v>
      </c>
      <c r="DA134" s="174">
        <f>SUMIF('Sunday Races 9-11-22'!$B$11:$B$20,$C134,'Sunday Races 9-11-22'!$AY$11:$AY$20)</f>
        <v>0</v>
      </c>
      <c r="DB134" s="174">
        <f>SUMIF('Sunday Races 10-9-22'!$B$11:$B$21,$C134,'Sunday Races 10-9-22'!$AU$11:$AU$21)</f>
        <v>0</v>
      </c>
      <c r="DC134" s="174">
        <f>SUMIF('Sunday Races 10-9-22'!$B$11:$B$21,$C134,'Sunday Races 10-9-22'!$AV$11:$AV$21)</f>
        <v>0</v>
      </c>
      <c r="DD134" s="174">
        <f>SUMIF('Sunday Races 10-9-22'!$B$11:$B$21,$C134,'Sunday Races 10-9-22'!$AW$11:$AW$21)</f>
        <v>0</v>
      </c>
      <c r="DE134" s="174">
        <f>SUMIF('Sunday Races 10-9-22'!$B$11:$B$21,$C134,'Sunday Races 10-9-22'!$AX$11:$AX$21)</f>
        <v>0</v>
      </c>
      <c r="DF134" s="174">
        <f>SUMIF('Sunday Races 10-9-22'!$B$11:$B$21,$C134,'Sunday Races 10-9-22'!$AY$11:$AY$21)</f>
        <v>0</v>
      </c>
      <c r="DG134" s="174">
        <f>SUMIF('Sunday Races 10-23-22'!$B$11:$B$22,$C134,'Sunday Races 10-23-22'!$AU$11:$AU$22)</f>
        <v>0</v>
      </c>
      <c r="DH134" s="174">
        <f>SUMIF('Sunday Races 10-23-22'!$B$11:$B$22,$C134,'Sunday Races 10-23-22'!$AV$11:$AV$22)</f>
        <v>0</v>
      </c>
      <c r="DI134" s="174">
        <f>SUMIF('Sunday Races 10-23-22'!$B$11:$B$22,$C134,'Sunday Races 10-23-22'!$AW$11:$AW$22)</f>
        <v>0</v>
      </c>
      <c r="DJ134" s="174">
        <f>SUMIF('Sunday Races 10-23-22'!$B$11:$B$22,$C134,'Sunday Races 10-23-22'!$AX$11:$AX$22)</f>
        <v>0</v>
      </c>
      <c r="DK134" s="174">
        <f>SUMIF('Sunday Races 10-23-22'!$B$11:$B$22,$C134,'Sunday Races 10-23-22'!$AY$11:$AY$22)</f>
        <v>0</v>
      </c>
      <c r="DL134" s="175"/>
      <c r="DM134" s="176"/>
      <c r="DN134" s="177">
        <f t="shared" si="120"/>
        <v>0</v>
      </c>
      <c r="DO134" s="177">
        <f t="shared" si="120"/>
        <v>0</v>
      </c>
      <c r="DP134" s="177">
        <f t="shared" si="120"/>
        <v>0</v>
      </c>
      <c r="DQ134" s="177">
        <f t="shared" si="120"/>
        <v>0</v>
      </c>
      <c r="DR134" s="177">
        <f t="shared" si="120"/>
        <v>0</v>
      </c>
      <c r="DS134" s="177">
        <f t="shared" si="120"/>
        <v>0</v>
      </c>
      <c r="DT134" s="177">
        <f t="shared" si="120"/>
        <v>0</v>
      </c>
      <c r="DU134" s="177">
        <f t="shared" si="120"/>
        <v>0</v>
      </c>
      <c r="DV134" s="177">
        <f t="shared" si="120"/>
        <v>0</v>
      </c>
      <c r="DW134" s="177">
        <f t="shared" si="120"/>
        <v>0</v>
      </c>
      <c r="DX134" s="177">
        <f t="shared" si="121"/>
        <v>0</v>
      </c>
      <c r="DY134" s="177">
        <f t="shared" si="121"/>
        <v>0</v>
      </c>
      <c r="DZ134" s="177">
        <f t="shared" si="121"/>
        <v>0</v>
      </c>
      <c r="EA134" s="177">
        <f t="shared" si="121"/>
        <v>0</v>
      </c>
      <c r="EB134" s="177">
        <f t="shared" si="121"/>
        <v>0</v>
      </c>
      <c r="EC134" s="177">
        <f t="shared" si="121"/>
        <v>0</v>
      </c>
      <c r="ED134" s="177">
        <f t="shared" si="121"/>
        <v>0</v>
      </c>
      <c r="EE134" s="177">
        <f t="shared" si="121"/>
        <v>0</v>
      </c>
      <c r="EF134" s="177">
        <f t="shared" si="121"/>
        <v>0</v>
      </c>
      <c r="EG134" s="177">
        <f t="shared" si="121"/>
        <v>0</v>
      </c>
      <c r="EH134" s="177">
        <f t="shared" si="122"/>
        <v>0</v>
      </c>
      <c r="EI134" s="177">
        <f t="shared" si="122"/>
        <v>0</v>
      </c>
      <c r="EJ134" s="177">
        <f t="shared" si="122"/>
        <v>0</v>
      </c>
      <c r="EK134" s="177">
        <f t="shared" si="122"/>
        <v>0</v>
      </c>
      <c r="EL134" s="177">
        <f t="shared" si="122"/>
        <v>0</v>
      </c>
      <c r="EM134" s="177">
        <f t="shared" si="122"/>
        <v>0</v>
      </c>
      <c r="EN134" s="177">
        <f t="shared" si="122"/>
        <v>0</v>
      </c>
      <c r="EO134" s="177">
        <f t="shared" si="122"/>
        <v>0</v>
      </c>
      <c r="EP134" s="177">
        <f t="shared" si="122"/>
        <v>0</v>
      </c>
      <c r="EQ134" s="177">
        <f t="shared" si="122"/>
        <v>0</v>
      </c>
      <c r="ER134" s="177">
        <f t="shared" si="123"/>
        <v>0</v>
      </c>
      <c r="ES134" s="177">
        <f t="shared" si="123"/>
        <v>0</v>
      </c>
      <c r="ET134" s="177">
        <f t="shared" si="123"/>
        <v>0</v>
      </c>
      <c r="EU134" s="177">
        <f t="shared" si="123"/>
        <v>0</v>
      </c>
      <c r="EV134" s="177">
        <f t="shared" si="123"/>
        <v>0</v>
      </c>
      <c r="EW134" s="177">
        <f t="shared" si="123"/>
        <v>0</v>
      </c>
      <c r="EX134" s="177">
        <f t="shared" si="123"/>
        <v>0</v>
      </c>
      <c r="EY134" s="177">
        <f t="shared" si="123"/>
        <v>0</v>
      </c>
      <c r="EZ134" s="177">
        <f t="shared" si="123"/>
        <v>0</v>
      </c>
      <c r="FA134" s="177">
        <f t="shared" si="123"/>
        <v>0</v>
      </c>
      <c r="FB134" s="177">
        <f t="shared" si="124"/>
        <v>0</v>
      </c>
      <c r="FC134" s="177">
        <f t="shared" si="124"/>
        <v>0</v>
      </c>
      <c r="FD134" s="177">
        <f t="shared" si="124"/>
        <v>0</v>
      </c>
      <c r="FE134" s="177">
        <f t="shared" si="124"/>
        <v>0</v>
      </c>
      <c r="FF134" s="177">
        <f t="shared" si="124"/>
        <v>0</v>
      </c>
      <c r="FG134" s="177">
        <f t="shared" si="124"/>
        <v>0</v>
      </c>
      <c r="FH134" s="177">
        <f t="shared" si="124"/>
        <v>0</v>
      </c>
      <c r="FI134" s="177">
        <f t="shared" si="124"/>
        <v>0</v>
      </c>
      <c r="FJ134" s="177">
        <f t="shared" si="124"/>
        <v>0</v>
      </c>
      <c r="FK134" s="177">
        <f t="shared" si="124"/>
        <v>0</v>
      </c>
      <c r="FL134" s="177">
        <f t="shared" si="125"/>
        <v>0</v>
      </c>
      <c r="FM134" s="177">
        <f t="shared" si="125"/>
        <v>0</v>
      </c>
      <c r="FN134" s="177">
        <f t="shared" si="125"/>
        <v>0</v>
      </c>
      <c r="FO134" s="177">
        <f t="shared" si="125"/>
        <v>0</v>
      </c>
      <c r="FP134" s="177">
        <f t="shared" si="125"/>
        <v>0</v>
      </c>
      <c r="FQ134" s="177">
        <f t="shared" si="125"/>
        <v>0</v>
      </c>
      <c r="FR134" s="177">
        <f t="shared" si="125"/>
        <v>0</v>
      </c>
      <c r="FS134" s="177">
        <f t="shared" si="125"/>
        <v>0</v>
      </c>
      <c r="FT134" s="177">
        <f t="shared" si="125"/>
        <v>0</v>
      </c>
      <c r="FU134" s="177">
        <f t="shared" si="125"/>
        <v>0</v>
      </c>
      <c r="FV134" s="177">
        <f t="shared" si="125"/>
        <v>0</v>
      </c>
      <c r="FW134" s="177">
        <f t="shared" si="125"/>
        <v>0</v>
      </c>
      <c r="FX134" s="177">
        <f t="shared" si="125"/>
        <v>0</v>
      </c>
      <c r="FY134" s="177">
        <f t="shared" si="125"/>
        <v>0</v>
      </c>
      <c r="FZ134" s="177">
        <f t="shared" si="125"/>
        <v>0</v>
      </c>
      <c r="GA134" s="177"/>
      <c r="GB134" s="229">
        <f t="shared" si="106"/>
        <v>0</v>
      </c>
      <c r="GC134" s="229">
        <f t="shared" si="107"/>
        <v>0</v>
      </c>
      <c r="GD134" s="174">
        <f>SUMIF('One Day 12-04-21 Scots'!$B$11:$B$24,$C134,'One Day 12-04-21 Scots'!$AU$11:$AU$24)</f>
        <v>0</v>
      </c>
      <c r="GE134" s="174">
        <f>SUMIF('One Day 12-04-21 Scots'!$B$11:$B$24,$C134,'One Day 12-04-21 Scots'!$AV$11:$AV$24)</f>
        <v>0</v>
      </c>
      <c r="GF134" s="174">
        <f>SUMIF('One Day 12-04-21 Scots'!$B$11:$B$24,$C134,'One Day 12-04-21 Scots'!$AW$11:$AW$24)</f>
        <v>0</v>
      </c>
      <c r="GG134" s="174">
        <f>SUMIF('One Day 12-04-21 Scots'!$B$11:$B$24,$C134,'One Day 12-04-21 Scots'!$AX$11:$AX$24)</f>
        <v>0</v>
      </c>
      <c r="GH134" s="174">
        <f>SUMIF('One Day 12-04-21 Scots'!$B$11:$B$24,$C134,'One Day 12-04-21 Scots'!$AY$11:$AY$24)</f>
        <v>0</v>
      </c>
      <c r="GI134" s="174">
        <f>SUMIF('One Day 12-04-21 Thistles'!$B$11:$B$25,$C134,'One Day 12-04-21 Thistles'!$AU$11:$AU$25)</f>
        <v>0</v>
      </c>
      <c r="GJ134" s="174">
        <f>SUMIF('One Day 12-04-21 Thistles'!$B$11:$B$25,$C134,'One Day 12-04-21 Thistles'!$AV$11:$AV$25)</f>
        <v>0</v>
      </c>
      <c r="GK134" s="174">
        <f>SUMIF('One Day 12-04-21 Thistles'!$B$11:$B$25,$C134,'One Day 12-04-21 Thistles'!$AW$11:$AW$25)</f>
        <v>0</v>
      </c>
      <c r="GL134" s="174">
        <f>SUMIF('One Day 12-04-21 Thistles'!$B$11:$B$25,$C134,'One Day 12-04-21 Thistles'!$AX$11:$AX$25)</f>
        <v>0</v>
      </c>
      <c r="GM134" s="174">
        <f>SUMIF('One Day 12-04-21 Thistles'!$B$11:$B$25,$C134,'One Day 12-04-21 Thistles'!$AY$11:$AY$25)</f>
        <v>0</v>
      </c>
      <c r="GN134" s="174">
        <f>SUMIF('Chili One Day 2-12-22 Scots'!$B$11:$B$27,$C134,'Chili One Day 2-12-22 Scots'!$AU$11:$AU$27)</f>
        <v>0</v>
      </c>
      <c r="GO134" s="174">
        <f>SUMIF('Chili One Day 2-12-22 Scots'!$B$11:$B$27,$C134,'Chili One Day 2-12-22 Scots'!$AV$11:$AV$27)</f>
        <v>0</v>
      </c>
      <c r="GP134" s="174">
        <f>SUMIF('Chili One Day 2-12-22 Scots'!$B$11:$B$27,$C134,'Chili One Day 2-12-22 Scots'!$AW$11:$AW$27)</f>
        <v>0</v>
      </c>
      <c r="GQ134" s="174">
        <f>SUMIF('Chili One Day 2-12-22 Scots'!$B$11:$B$27,$C134,'Chili One Day 2-12-22 Scots'!$AX$11:$AX$27)</f>
        <v>0</v>
      </c>
      <c r="GR134" s="174">
        <f>SUMIF('Chili One Day 2-12-22 Scots'!$B$11:$B$27,$C134,'Chili One Day 2-12-22 Scots'!$AY$11:$AY$27)</f>
        <v>0</v>
      </c>
      <c r="GS134" s="174">
        <f>SUMIF('Chili One Day 2-12-22 Thistles'!$B$11:$B$27,$C134,'Chili One Day 2-12-22 Thistles'!$AU$11:$AU$27)</f>
        <v>0</v>
      </c>
      <c r="GT134" s="174">
        <f>SUMIF('Chili One Day 2-12-22 Thistles'!$B$11:$B$27,$C134,'Chili One Day 2-12-22 Thistles'!$AV$11:$AV$27)</f>
        <v>0</v>
      </c>
      <c r="GU134" s="174">
        <f>SUMIF('Chili One Day 2-12-22 Thistles'!$B$11:$B$27,$C134,'Chili One Day 2-12-22 Thistles'!$AW$11:$AW$27)</f>
        <v>0</v>
      </c>
      <c r="GV134" s="174">
        <f>SUMIF('Chili One Day 2-12-22 Thistles'!$B$11:$B$27,$C134,'Chili One Day 2-12-22 Thistles'!$AX$11:$AX$27)</f>
        <v>0</v>
      </c>
      <c r="GW134" s="174">
        <f>SUMIF('Chili One Day 2-12-22 Thistles'!$B$11:$B$27,$C134,'Chili One Day 2-12-22 Thistles'!$AY$11:$AY$27)</f>
        <v>0</v>
      </c>
      <c r="GX134" s="174">
        <f>SUMIF('Ironman One Day 3-5-22 FS'!$B$11:$B$26,$C134,'Ironman One Day 3-5-22 FS'!$AU$11:$AU$26)</f>
        <v>0</v>
      </c>
      <c r="GY134" s="174">
        <f>SUMIF('Ironman One Day 3-5-22 FS'!$B$11:$B$26,$C134,'Ironman One Day 3-5-22 FS'!$AV$11:$AV$26)</f>
        <v>0</v>
      </c>
      <c r="GZ134" s="174">
        <f>SUMIF('Ironman One Day 3-5-22 FS'!$B$11:$B$26,$C134,'Ironman One Day 3-5-22 FS'!$AW$11:$AW$26)</f>
        <v>0</v>
      </c>
      <c r="HA134" s="174">
        <f>SUMIF('Ironman One Day 3-5-22 FS'!$B$11:$B$26,$C134,'Ironman One Day 3-5-22 FS'!$AX$11:$AX$26)</f>
        <v>0</v>
      </c>
      <c r="HB134" s="174">
        <f>SUMIF('Ironman One Day 3-5-22 FS'!$B$11:$B$26,$C134,'Ironman One Day 3-5-22 FS'!$AY$11:$AY$26)</f>
        <v>0</v>
      </c>
      <c r="HC134" s="174">
        <f>SUMIF('Ironman One Day 3-5-22 420'!$B$11:$B$26,$C134,'Ironman One Day 3-5-22 420'!$AU$11:$AU$26)</f>
        <v>0</v>
      </c>
      <c r="HD134" s="174">
        <f>SUMIF('Ironman One Day 3-5-22 420'!$B$11:$B$26,$C134,'Ironman One Day 3-5-22 420'!$AV$11:$AV$26)</f>
        <v>0</v>
      </c>
      <c r="HE134" s="174">
        <f>SUMIF('Ironman One Day 3-5-22 420'!$B$11:$B$26,$C134,'Ironman One Day 3-5-22 420'!$AW$11:$AW$26)</f>
        <v>0</v>
      </c>
      <c r="HF134" s="174">
        <f>SUMIF('Ironman One Day 3-5-22 420'!$B$11:$B$26,$C134,'Ironman One Day 3-5-22 420'!$AX$11:$AX$26)</f>
        <v>0</v>
      </c>
      <c r="HG134" s="174">
        <f>SUMIF('Ironman One Day 3-5-22 420'!$B$11:$B$26,$C134,'Ironman One Day 3-5-22 420'!$AY$11:$AY$26)</f>
        <v>0</v>
      </c>
      <c r="HH134" s="174">
        <f>SUMIF('Easter One Day 4-16-22 FS'!$B$11:$B$25,$C134,'Easter One Day 4-16-22 FS'!$AU$11:$AU$25)</f>
        <v>0</v>
      </c>
      <c r="HI134" s="174">
        <f>SUMIF('Easter One Day 4-16-22 FS'!$B$11:$B$25,$C134,'Easter One Day 4-16-22 FS'!$AV$11:$AV$25)</f>
        <v>0</v>
      </c>
      <c r="HJ134" s="174">
        <f>SUMIF('Easter One Day 4-16-22 FS'!$B$11:$B$25,$C134,'Easter One Day 4-16-22 FS'!$AW$11:$AW$25)</f>
        <v>0</v>
      </c>
      <c r="HK134" s="174">
        <f>SUMIF('Easter One Day 4-16-22 FS'!$B$11:$B$25,$C134,'Easter One Day 4-16-22 FS'!$AX$11:$AX$25)</f>
        <v>0</v>
      </c>
      <c r="HL134" s="174">
        <f>SUMIF('Easter One Day 4-16-22 FS'!$B$11:$B$25,$C134,'Easter One Day 4-16-22 FS'!$AY$11:$AY$25)</f>
        <v>0</v>
      </c>
      <c r="HM134" s="174">
        <f>SUMIF('Easter One Day 4-16-22 TH'!$B$11:$B$25,$C134,'Easter One Day 4-16-22 TH'!$AU$11:$AU$25)</f>
        <v>0</v>
      </c>
      <c r="HN134" s="174">
        <f>SUMIF('Easter One Day 4-16-22 TH'!$B$11:$B$25,$C134,'Easter One Day 4-16-22 TH'!$AV$11:$AV$25)</f>
        <v>0</v>
      </c>
      <c r="HO134" s="174">
        <f>SUMIF('Easter One Day 4-16-22 TH'!$B$11:$B$25,$C134,'Easter One Day 4-16-22 TH'!$AW$11:$AW$25)</f>
        <v>0</v>
      </c>
      <c r="HP134" s="174">
        <f>SUMIF('Easter One Day 4-16-22 TH'!$B$11:$B$25,$C134,'Easter One Day 4-16-22 TH'!$AX$11:$AX$25)</f>
        <v>0</v>
      </c>
      <c r="HQ134" s="174">
        <f>SUMIF('Easter One Day 4-16-22 TH'!$B$11:$B$25,$C134,'Easter One Day 4-16-22 TH'!$AY$11:$AY$25)</f>
        <v>0</v>
      </c>
      <c r="HR134" s="174">
        <f>SUMIF('Long Distance Race 5-7-22'!$B$11:$B$25,$C134,'Long Distance Race 5-7-22'!$AU$11:$AU$25)</f>
        <v>0</v>
      </c>
      <c r="HS134" s="174">
        <f>SUMIF('Long Distance Race 5-7-22'!$B$11:$B$18,$C134,'Long Distance Race 5-7-22'!$AV$11:$AV$18)</f>
        <v>0</v>
      </c>
      <c r="HT134" s="174">
        <f>SUMIF('Long Distance Race 5-7-22'!$B$11:$B$18,$C134,'Long Distance Race 5-7-22'!$AW$11:$AW$18)</f>
        <v>0</v>
      </c>
      <c r="HU134" s="174">
        <f>SUMIF('Long Distance Race 5-7-22'!$B$11:$B$18,$C134,'Long Distance Race 5-7-22'!$AX$11:$AX$18)</f>
        <v>0</v>
      </c>
      <c r="HV134" s="174">
        <f>SUMIF('Long Distance Race 5-7-22'!$B$11:$B$18,$C134,'Long Distance Race 5-7-22'!$AY$11:$AY$18)</f>
        <v>0</v>
      </c>
      <c r="HW134" s="174">
        <f>SUMIF('Memorial Day Regatta 5-28-22 Op'!$B$11:$B$25,$C134,'Memorial Day Regatta 5-28-22 Op'!$AU$11:$AU$25)</f>
        <v>0</v>
      </c>
      <c r="HX134" s="174">
        <f>SUMIF('Memorial Day Regatta 5-28-22 Op'!$B$11:$B$18,$C134,'Memorial Day Regatta 5-28-22 Op'!$AV$11:$AV$18)</f>
        <v>0</v>
      </c>
      <c r="HY134" s="174">
        <f>SUMIF('Memorial Day Regatta 5-28-22 Op'!$B$11:$B$18,$C134,'Memorial Day Regatta 5-28-22 Op'!$AW$11:$AW$18)</f>
        <v>0</v>
      </c>
      <c r="HZ134" s="174">
        <f>SUMIF('Memorial Day Regatta 5-28-22 Op'!$B$11:$B$18,$C134,'Memorial Day Regatta 5-28-22 Op'!$AX$11:$AX$18)</f>
        <v>0</v>
      </c>
      <c r="IA134" s="174">
        <f>SUMIF('Memorial Day Regatta 5-28-22 Op'!$B$11:$B$18,$C134,'Memorial Day Regatta 5-28-22 Op'!$AY$11:$AY$18)</f>
        <v>0</v>
      </c>
      <c r="IB134" s="174">
        <f>SUMIF('Caldwell Cup 6-25-22 TH'!$B$11:$B$25,$C134,'Caldwell Cup 6-25-22 TH'!$AU$11:$AU$25)</f>
        <v>0</v>
      </c>
      <c r="IC134" s="174">
        <f>SUMIF('Caldwell Cup 6-25-22 TH'!$B$11:$B$25,$C134,'Caldwell Cup 6-25-22 TH'!$AV$11:$AV$25)</f>
        <v>0</v>
      </c>
      <c r="ID134" s="174">
        <f>SUMIF('Caldwell Cup 6-25-22 TH'!$B$11:$B$25,$C134,'Caldwell Cup 6-25-22 TH'!$AW$11:$AW$25)</f>
        <v>0</v>
      </c>
      <c r="IE134" s="174">
        <f>SUMIF('Caldwell Cup 6-25-22 TH'!$B$11:$B$25,$C134,'Caldwell Cup 6-25-22 TH'!$AX$11:$AX$25)</f>
        <v>0</v>
      </c>
      <c r="IF134" s="174">
        <f>SUMIF('Caldwell Cup 6-25-22 TH'!$B$11:$B$25,$C134,'Caldwell Cup 6-25-22 TH'!$AY$11:$AY$25)</f>
        <v>0</v>
      </c>
      <c r="IG134" s="174">
        <f>SUMIF('Caldwell Cup 6-25-22 FS'!$B$11:$B$21,$C134,'Caldwell Cup 6-25-22 FS'!$AU$11:$AU$21)</f>
        <v>0</v>
      </c>
      <c r="IH134" s="174">
        <f>SUMIF('Caldwell Cup 6-25-22 FS'!$B$11:$B$21,$C134,'Caldwell Cup 6-25-22 FS'!$AV$11:$AV$21)</f>
        <v>0</v>
      </c>
      <c r="II134" s="174">
        <f>SUMIF('Caldwell Cup 6-25-22 FS'!$B$11:$B$21,$C134,'Caldwell Cup 6-25-22 FS'!$AW$11:$AW$21)</f>
        <v>0</v>
      </c>
      <c r="IJ134" s="174">
        <f>SUMIF('Caldwell Cup 6-25-22 FS'!$B$11:$B$21,$C134,'Caldwell Cup 6-25-22 FS'!$AX$11:$AX$21)</f>
        <v>0</v>
      </c>
      <c r="IK134" s="174">
        <f>SUMIF('Caldwell Cup 6-25-22 FS'!$B$11:$B$21,$C134,'Caldwell Cup 6-25-22 FS'!$AY$11:$AY$21)</f>
        <v>0</v>
      </c>
      <c r="IL134" s="174">
        <f>SUMIF('Caldwell Cup 6-25-22 Lasers'!$B$11:$B$23,$C134,'Caldwell Cup 6-25-22 Lasers'!$AU$11:$AU$23)</f>
        <v>0</v>
      </c>
      <c r="IM134" s="174">
        <f>SUMIF('Caldwell Cup 6-25-22 Lasers'!$B$11:$B$23,$C134,'Caldwell Cup 6-25-22 Lasers'!$AV$11:$AV$23)</f>
        <v>0</v>
      </c>
      <c r="IN134" s="174">
        <f>SUMIF('Caldwell Cup 6-25-22 Lasers'!$B$11:$B$23,$C134,'Caldwell Cup 6-25-22 Lasers'!$AW$11:$AW$23)</f>
        <v>0</v>
      </c>
      <c r="IO134" s="174">
        <f>SUMIF('Caldwell Cup 6-25-22 Lasers'!$B$11:$B$23,$C134,'Caldwell Cup 6-25-22 Lasers'!$AX$11:$AX$23)</f>
        <v>0</v>
      </c>
      <c r="IP134" s="174">
        <f>SUMIF('Caldwell Cup 6-25-22 Lasers'!$B$11:$B$23,$C134,'Caldwell Cup 6-25-22 Lasers'!$AY$11:$AY$23)</f>
        <v>0</v>
      </c>
      <c r="IQ134" s="174">
        <f>SUMIF('Labor Day Regatta 9-3-22 FS'!$B$11:$B$30,$C134,'Labor Day Regatta 9-3-22 FS'!$AU$11:$AU$30)</f>
        <v>0</v>
      </c>
      <c r="IR134" s="174">
        <f>SUMIF('Labor Day Regatta 9-3-22 FS'!$B$11:$B$30,$C134,'Labor Day Regatta 9-3-22 FS'!$AV$11:$AV$30)</f>
        <v>0</v>
      </c>
      <c r="IS134" s="174">
        <f>SUMIF('Labor Day Regatta 9-3-22 FS'!$B$11:$B$30,$C134,'Labor Day Regatta 9-3-22 FS'!$AW$11:$AW$30)</f>
        <v>0</v>
      </c>
      <c r="IT134" s="174">
        <f>SUMIF('Labor Day Regatta 9-3-22 FS'!$B$11:$B$30,$C134,'Labor Day Regatta 9-3-22 FS'!$AX$11:$AX$30)</f>
        <v>0</v>
      </c>
      <c r="IU134" s="174">
        <f>SUMIF('Labor Day Regatta 9-3-22 FS'!$B$11:$B$30,$C134,'Labor Day Regatta 9-3-22 FS'!$AY$11:$AY$30)</f>
        <v>0</v>
      </c>
      <c r="IV134" s="174">
        <f>SUMIF('2022-09-17 Leukemia Cup FS'!$B$11:$B$26,$C134,'2022-09-17 Leukemia Cup FS'!$AU$11:$AU$26)</f>
        <v>0</v>
      </c>
      <c r="IW134" s="174">
        <f>SUMIF('2022-09-17 Leukemia Cup FS'!$B$11:$B$26,$C134,'2022-09-17 Leukemia Cup FS'!$AV$11:$AV$26)</f>
        <v>0</v>
      </c>
      <c r="IX134" s="174">
        <f>SUMIF('2022-09-17 Leukemia Cup FS'!$B$11:$B$26,$C134,'2022-09-17 Leukemia Cup FS'!$AW$11:$AW$26)</f>
        <v>0</v>
      </c>
      <c r="IY134" s="174">
        <f>SUMIF('2022-09-17 Leukemia Cup FS'!$B$11:$B$26,$C134,'2022-09-17 Leukemia Cup FS'!$AX$11:$AX$26)</f>
        <v>0</v>
      </c>
      <c r="IZ134" s="174">
        <f>SUMIF('2022-09-17 Leukemia Cup FS'!$B$11:$B$26,$C134,'2022-09-17 Leukemia Cup FS'!$AY$11:$AY$26)</f>
        <v>0</v>
      </c>
      <c r="JA134" s="174">
        <f>SUMIF('2022-09-17 Leukemia Cup TH'!$B$11:$B$28,$C134,'2022-09-17 Leukemia Cup TH'!$AU$11:$AU$28)</f>
        <v>0</v>
      </c>
      <c r="JB134" s="174">
        <f>SUMIF('2022-09-17 Leukemia Cup TH'!$B$11:$B$28,$C134,'2022-09-17 Leukemia Cup TH'!$AV$11:$AV$28)</f>
        <v>0</v>
      </c>
      <c r="JC134" s="174">
        <f>SUMIF('2022-09-17 Leukemia Cup TH'!$B$11:$B$28,$C134,'2022-09-17 Leukemia Cup TH'!$AW$11:$AW$28)</f>
        <v>0</v>
      </c>
      <c r="JD134" s="174">
        <f>SUMIF('2022-09-17 Leukemia Cup TH'!$B$11:$B$28,$C134,'2022-09-17 Leukemia Cup TH'!$AX$11:$AX$28)</f>
        <v>0</v>
      </c>
      <c r="JE134" s="174">
        <f>SUMIF('2022-09-17 Leukemia Cup TH'!$B$11:$B$28,$C134,'2022-09-17 Leukemia Cup TH'!$AY$11:$AY$28)</f>
        <v>0</v>
      </c>
      <c r="JF134" s="174">
        <f>SUMIF('Smith-Berry LDR 9-24-22'!$B$11:$B$30,$C134,'Smith-Berry LDR 9-24-22'!$AU$11:$AU$30)</f>
        <v>0</v>
      </c>
      <c r="JG134" s="174">
        <f>SUMIF('Smith-Berry LDR 9-24-22'!$B$11:$B$30,$C134,'Smith-Berry LDR 9-24-22'!$AV$11:$AV$30)</f>
        <v>0</v>
      </c>
      <c r="JH134" s="174">
        <f>SUMIF('Smith-Berry LDR 9-24-22'!$B$11:$B$30,$C134,'Smith-Berry LDR 9-24-22'!$AW$11:$AW$30)</f>
        <v>0</v>
      </c>
      <c r="JI134" s="174">
        <f>SUMIF('Smith-Berry LDR 9-24-22'!$B$11:$B$30,$C134,'Smith-Berry LDR 9-24-22'!$AX$11:$AX$30)</f>
        <v>0</v>
      </c>
      <c r="JJ134" s="174">
        <f>SUMIF('Smith-Berry LDR 9-24-22'!$B$11:$B$30,$C134,'Smith-Berry LDR 9-24-22'!$AY$11:$AY$30)</f>
        <v>0</v>
      </c>
      <c r="JK134" s="174">
        <f>SUMIF('Great Scot 10-1-22 Cham'!$B$11:$B$38,$C134,'Great Scot 10-1-22 Cham'!$AU$11:$AU$38)</f>
        <v>0</v>
      </c>
      <c r="JL134" s="174">
        <f>SUMIF('Great Scot 10-1-22 Cham'!$B$11:$B$38,$C134,'Great Scot 10-1-22 Cham'!$AV$11:$AV$38)</f>
        <v>0</v>
      </c>
      <c r="JM134" s="174">
        <f>SUMIF('Great Scot 10-1-22 Cham'!$B$11:$B$38,$C134,'Great Scot 10-1-22 Cham'!$AW$11:$AW$38)</f>
        <v>0</v>
      </c>
      <c r="JN134" s="174">
        <f>SUMIF('Great Scot 10-1-22 Cham'!$B$11:$B$38,$C134,'Great Scot 10-1-22 Cham'!$AX$11:$AX$38)</f>
        <v>0</v>
      </c>
      <c r="JO134" s="174">
        <f>SUMIF('Great Scot 10-1-22 Cham'!$B$11:$B$38,$C134,'Great Scot 10-1-22 Cham'!$AY$11:$AY$38)</f>
        <v>0</v>
      </c>
      <c r="JP134" s="174">
        <f>SUMIF('Great Scot 10-1-22 Chal'!$B$11:$B$28,$C134,'Great Scot 10-1-22 Chal'!$AU$11:$AU$28)</f>
        <v>0</v>
      </c>
      <c r="JQ134" s="174">
        <f>SUMIF('Great Scot 10-1-22 Chal'!$B$11:$B$28,$C134,'Great Scot 10-1-22 Chal'!$AV$11:$AV$28)</f>
        <v>0</v>
      </c>
      <c r="JR134" s="174">
        <f>SUMIF('Great Scot 10-1-22 Chal'!$B$11:$B$28,$C134,'Great Scot 10-1-22 Chal'!$AW$11:$AW$28)</f>
        <v>0</v>
      </c>
      <c r="JS134" s="174">
        <f>SUMIF('Great Scot 10-1-22 Chal'!$B$11:$B$28,$C134,'Great Scot 10-1-22 Chal'!$AX$11:$AX$28)</f>
        <v>0</v>
      </c>
      <c r="JT134" s="174">
        <f>SUMIF('Great Scot 10-1-22 Chal'!$B$11:$B$28,$C134,'Great Scot 10-1-22 Chal'!$AY$11:$AY$28)</f>
        <v>0</v>
      </c>
      <c r="JU134" s="174">
        <f>SUMIF('Great Pumpkin Regatta 10-15-22'!$B$11:$B$54,$C134,'Great Pumpkin Regatta 10-15-22'!$AU$11:$AU$54)</f>
        <v>0</v>
      </c>
      <c r="JV134" s="174">
        <f>SUMIF('Great Pumpkin Regatta 10-15-22'!$B$11:$B$54,$C134,'Great Pumpkin Regatta 10-15-22'!$AV$11:$AV$54)</f>
        <v>0</v>
      </c>
      <c r="JW134" s="174">
        <f>SUMIF('Great Pumpkin Regatta 10-15-22'!$B$11:$B$54,$C134,'Great Pumpkin Regatta 10-15-22'!$AW$11:$AW$54)</f>
        <v>0</v>
      </c>
      <c r="JX134" s="174">
        <f>SUMIF('Great Pumpkin Regatta 10-15-22'!$B$11:$B$54,$C134,'Great Pumpkin Regatta 10-15-22'!$AX$11:$AX$54)</f>
        <v>0</v>
      </c>
      <c r="JY134" s="174">
        <f>SUMIF('Great Pumpkin Regatta 10-15-22'!$B$11:$B$54,$C134,'Great Pumpkin Regatta 10-15-22'!$AY$11:$AY$54)</f>
        <v>0</v>
      </c>
      <c r="JZ134" s="174">
        <f>SUMIF('One Day Regatta 10-29-22 FS'!$B$11:$B$19,$C134,'One Day Regatta 10-29-22 FS'!$AU$11:$AU$19)</f>
        <v>0</v>
      </c>
      <c r="KA134" s="174">
        <f>SUMIF('One Day Regatta 10-29-22 FS'!$B$11:$B$19,$C134,'One Day Regatta 10-29-22 FS'!$AV$11:$AV$19)</f>
        <v>0</v>
      </c>
      <c r="KB134" s="174">
        <f>SUMIF('One Day Regatta 10-29-22 FS'!$B$11:$B$19,$C134,'One Day Regatta 10-29-22 FS'!$AW$11:$AW$19)</f>
        <v>0</v>
      </c>
      <c r="KC134" s="174">
        <f>SUMIF('One Day Regatta 10-29-22 FS'!$B$11:$B$19,$C134,'One Day Regatta 10-29-22 FS'!$AX$11:$AX$19)</f>
        <v>0</v>
      </c>
      <c r="KD134" s="174">
        <f>SUMIF('One Day Regatta 10-29-22 FS'!$B$11:$B$19,$C134,'One Day Regatta 10-29-22 FS'!$AY$11:$AY$19)</f>
        <v>0</v>
      </c>
    </row>
    <row r="135" spans="1:290" ht="15" customHeight="1" x14ac:dyDescent="0.2">
      <c r="A135" s="400" t="s">
        <v>1369</v>
      </c>
      <c r="B135" s="134">
        <f t="shared" si="126"/>
        <v>36</v>
      </c>
      <c r="C135" s="170" t="s">
        <v>547</v>
      </c>
      <c r="D135" s="171">
        <f t="shared" si="101"/>
        <v>0</v>
      </c>
      <c r="E135" s="172">
        <f t="shared" si="102"/>
        <v>0</v>
      </c>
      <c r="F135" s="171">
        <f t="shared" si="103"/>
        <v>0</v>
      </c>
      <c r="G135" s="171">
        <v>0</v>
      </c>
      <c r="H135" s="171">
        <f t="shared" si="104"/>
        <v>0</v>
      </c>
      <c r="I135" s="173">
        <f t="shared" si="105"/>
        <v>0</v>
      </c>
      <c r="J135" s="173"/>
      <c r="K135" s="174">
        <f>SUMIF('Saturday Race 11-06-21'!$B$11:$B$21,$C135,'Saturday Race 11-06-21'!$AU$11:$AU$21)</f>
        <v>0</v>
      </c>
      <c r="L135" s="174">
        <f>SUMIF('Saturday Race 11-06-21'!$B$11:$B$21,$C135,'Saturday Race 11-06-21'!$AV$11:$AV$21)</f>
        <v>0</v>
      </c>
      <c r="M135" s="174">
        <f>SUMIF('Saturday Race 11-06-21'!$B$11:$B$21,$C135,'Saturday Race 11-06-21'!$AW$11:$AW$21)</f>
        <v>0</v>
      </c>
      <c r="N135" s="174">
        <f>SUMIF('Saturday Race 11-06-21'!$B$11:$B$21,$C135,'Saturday Race 11-06-21'!$AX$11:$AX$21)</f>
        <v>0</v>
      </c>
      <c r="O135" s="174">
        <f>SUMIF('Saturday Race 11-06-21'!$B$11:$B$21,$C135,'Saturday Race 11-06-21'!$AY$11:$AY$21)</f>
        <v>0</v>
      </c>
      <c r="P135" s="174">
        <f>SUMIF('Saturday Race 11-20-21'!$B$11:$B$20,$C135,'Saturday Race 11-20-21'!$AU$11:$AU$20)</f>
        <v>0</v>
      </c>
      <c r="Q135" s="174">
        <f>SUMIF('Saturday Race 11-20-21'!$B$11:$B$20,$C135,'Saturday Race 11-20-21'!$AV$11:$AV$20)</f>
        <v>0</v>
      </c>
      <c r="R135" s="174">
        <f>SUMIF('Saturday Race 11-20-21'!$B$11:$B$20,$C135,'Saturday Race 11-20-21'!$AW$11:$AW$20)</f>
        <v>0</v>
      </c>
      <c r="S135" s="174">
        <f>SUMIF('Saturday Race 11-20-21'!$B$11:$B$20,$C135,'Saturday Race 11-20-21'!$AX$11:$AX$20)</f>
        <v>0</v>
      </c>
      <c r="T135" s="174">
        <f>SUMIF('Saturday Race 11-20-21'!$B$11:$B$20,$C135,'Saturday Race 11-20-21'!$AY$11:$AY$20)</f>
        <v>0</v>
      </c>
      <c r="U135" s="174">
        <f>SUMIF('Saturday Race 1-08-22'!$B$11:$B$20,$C135,'Saturday Race 1-08-22'!$AU$11:$AU$20)</f>
        <v>0</v>
      </c>
      <c r="V135" s="174">
        <f>SUMIF('Saturday Race 1-08-22'!$B$11:$B$20,$C135,'Saturday Race 1-08-22'!$AV$11:$AV$20)</f>
        <v>0</v>
      </c>
      <c r="W135" s="174">
        <f>SUMIF('Saturday Race 1-08-22'!$B$11:$B$20,$C135,'Saturday Race 1-08-22'!$AW$11:$AW$20)</f>
        <v>0</v>
      </c>
      <c r="X135" s="174">
        <f>SUMIF('Saturday Race 1-08-22'!$B$11:$B$20,$C135,'Saturday Race 1-08-22'!$AX$11:$AX$20)</f>
        <v>0</v>
      </c>
      <c r="Y135" s="174">
        <f>SUMIF('Saturday Race 1-08-22'!$B$11:$B$20,$C135,'Saturday Race 1-08-22'!$AY$11:$AY$20)</f>
        <v>0</v>
      </c>
      <c r="Z135" s="174">
        <f>SUMIF('Saturday Race 1-22-22'!$B$11:$B$20,$C135,'Saturday Race 1-22-22'!$AU$11:$AU$20)</f>
        <v>0</v>
      </c>
      <c r="AA135" s="174">
        <f>SUMIF('Saturday Race 1-22-22'!$B$11:$B$20,$C135,'Saturday Race 1-22-22'!$AV$11:$AV$20)</f>
        <v>0</v>
      </c>
      <c r="AB135" s="174">
        <f>SUMIF('Saturday Race 1-22-22'!$B$11:$B$20,$C135,'Saturday Race 1-22-22'!$AW$11:$AW$20)</f>
        <v>0</v>
      </c>
      <c r="AC135" s="174">
        <f>SUMIF('Saturday Race 1-22-22'!$B$11:$B$20,$C135,'Saturday Race 1-22-22'!$AX$11:$AX$20)</f>
        <v>0</v>
      </c>
      <c r="AD135" s="174">
        <f>SUMIF('Saturday Race 1-22-22'!$B$11:$B$20,$C135,'Saturday Race 1-22-22'!$AY$11:$AY$20)</f>
        <v>0</v>
      </c>
      <c r="AE135" s="174">
        <f>SUMIF('Sunday Race 2-6-22'!$B$11:$B$20,$C135,'Sunday Race 2-6-22'!$AU$11:$AU$20)</f>
        <v>0</v>
      </c>
      <c r="AF135" s="174">
        <f>SUMIF('Sunday Race 2-6-22'!$B$11:$B$20,$C135,'Sunday Race 2-6-22'!$AV$11:$AV$20)</f>
        <v>0</v>
      </c>
      <c r="AG135" s="174">
        <f>SUMIF('Sunday Race 2-6-22'!$B$11:$B$20,$C135,'Sunday Race 2-6-22'!$AW$11:$AW$20)</f>
        <v>0</v>
      </c>
      <c r="AH135" s="174">
        <f>SUMIF('Sunday Race 2-6-22'!$B$11:$B$20,$C135,'Sunday Race 2-6-22'!$AX$11:$AX$20)</f>
        <v>0</v>
      </c>
      <c r="AI135" s="174">
        <f>SUMIF('Sunday Race 2-6-22'!$B$11:$B$20,$C135,'Sunday Race 2-6-22'!$AY$11:$AY$20)</f>
        <v>0</v>
      </c>
      <c r="AJ135" s="174">
        <f>SUMIF('Sunday Race 2-20-22'!$B$11:$B$26,$C135,'Sunday Race 2-20-22'!$AU$11:$AU$26)</f>
        <v>0</v>
      </c>
      <c r="AK135" s="174">
        <f>SUMIF('Sunday Race 2-20-22'!$B$11:$B$26,$C135,'Sunday Race 2-20-22'!$AV$11:$AV$26)</f>
        <v>0</v>
      </c>
      <c r="AL135" s="174">
        <f>SUMIF('Sunday Race 2-20-22'!$B$11:$B$26,$C135,'Sunday Race 2-20-22'!$AW$11:$AW$26)</f>
        <v>0</v>
      </c>
      <c r="AM135" s="174">
        <f>SUMIF('Sunday Race 2-20-22'!$B$11:$B$26,$C135,'Sunday Race 2-20-22'!$AX$11:$AX$26)</f>
        <v>0</v>
      </c>
      <c r="AN135" s="174">
        <f>SUMIF('Sunday Race 2-20-22'!$B$11:$B$26,$C135,'Sunday Race 2-20-22'!$AY$11:$AY$26)</f>
        <v>0</v>
      </c>
      <c r="AO135" s="174">
        <f>SUMIF('Sunday Race 2-27-22'!$B$11:$B$20,$C135,'Sunday Race 2-27-22'!$AU$11:$AU$20)</f>
        <v>0</v>
      </c>
      <c r="AP135" s="174">
        <f>SUMIF('Sunday Race 2-27-22'!$B$11:$B$20,$C135,'Sunday Race 2-27-22'!$AV$11:$AV$20)</f>
        <v>0</v>
      </c>
      <c r="AQ135" s="174">
        <f>SUMIF('Sunday Race 2-27-22'!$B$11:$B$20,$C135,'Sunday Race 2-27-22'!$AW$11:$AW$20)</f>
        <v>0</v>
      </c>
      <c r="AR135" s="174">
        <f>SUMIF('Sunday Race 2-27-22'!$B$11:$B$20,$C135,'Sunday Race 2-27-22'!$AX$11:$AX$20)</f>
        <v>0</v>
      </c>
      <c r="AS135" s="174">
        <f>SUMIF('Sunday Race 2-27-22'!$B$11:$B$20,$C135,'Sunday Race 2-27-22'!$AY$11:$AY$20)</f>
        <v>0</v>
      </c>
      <c r="AT135" s="174">
        <f>SUMIF('Sunday Race 3-13-22'!$B$11:$B$25,$C135,'Sunday Race 3-13-22'!$AU$11:$AU$25)</f>
        <v>0</v>
      </c>
      <c r="AU135" s="174">
        <f>SUMIF('Sunday Race 3-13-22'!$B$11:$B$25,$C135,'Sunday Race 3-13-22'!$AV$11:$AV$25)</f>
        <v>0</v>
      </c>
      <c r="AV135" s="174">
        <f>SUMIF('Sunday Race 3-13-22'!$B$11:$B$25,$C135,'Sunday Race 3-13-22'!$AW$11:$AW$25)</f>
        <v>0</v>
      </c>
      <c r="AW135" s="174">
        <f>SUMIF('Sunday Race 3-13-22'!$B$11:$B$25,$C135,'Sunday Race 3-13-22'!$AX$11:$AX$25)</f>
        <v>0</v>
      </c>
      <c r="AX135" s="174">
        <f>SUMIF('Sunday Race 3-13-22'!$B$11:$B$25,$C135,'Sunday Race 3-13-22'!$AY$11:$AY$25)</f>
        <v>0</v>
      </c>
      <c r="AY135" s="174">
        <f>SUMIF('Saturday Race 3-19-22'!$B$11:$B$15,$C135,'Saturday Race 3-19-22'!$AU$11:$AU$15)</f>
        <v>0</v>
      </c>
      <c r="AZ135" s="174">
        <f>SUMIF('Saturday Race 3-19-22'!$B$11:$B$15,$C135,'Saturday Race 3-19-22'!$AV$11:$AV$15)</f>
        <v>0</v>
      </c>
      <c r="BA135" s="174">
        <f>SUMIF('Saturday Race 3-19-22'!$B$11:$B$15,$C135,'Saturday Race 3-19-22'!$AW$11:$AW$15)</f>
        <v>0</v>
      </c>
      <c r="BB135" s="174">
        <f>SUMIF('Saturday Race 3-19-22'!$B$11:$B$15,$C135,'Saturday Race 3-19-22'!$AX$11:$AX$15)</f>
        <v>0</v>
      </c>
      <c r="BC135" s="174">
        <f>SUMIF('Saturday Race 3-19-22'!$B$11:$B$15,$C135,'Saturday Race 3-19-22'!$AY$11:$AY$15)</f>
        <v>0</v>
      </c>
      <c r="BD135" s="174">
        <f>SUMIF('Sunday Races 4-10-22'!$B$11:$B$26,$C135,'Sunday Races 4-10-22'!$AU$11:$AU$26)</f>
        <v>0</v>
      </c>
      <c r="BE135" s="174">
        <f>SUMIF('Sunday Races 4-10-22'!$B$11:$B$26,$C135,'Sunday Races 4-10-22'!$AV$11:$AV$26)</f>
        <v>0</v>
      </c>
      <c r="BF135" s="174">
        <f>SUMIF('Sunday Races 4-10-22'!$B$11:$B$26,$C135,'Sunday Races 4-10-22'!$AW$11:$AW$26)</f>
        <v>0</v>
      </c>
      <c r="BG135" s="174">
        <f>SUMIF('Sunday Races 4-10-22'!$B$11:$B$26,$C135,'Sunday Races 4-10-22'!$AX$11:$AX$26)</f>
        <v>0</v>
      </c>
      <c r="BH135" s="174">
        <f>SUMIF('Sunday Races 4-10-22'!$B$11:$B$26,$C135,'Sunday Races 4-10-22'!$AY$11:$AY$26)</f>
        <v>0</v>
      </c>
      <c r="BI135" s="174">
        <f>SUMIF('Sunday Races 5-1-22'!$B$11:$B$28,$C135,'Sunday Races 5-1-22'!$AU$11:$AU$28)</f>
        <v>0</v>
      </c>
      <c r="BJ135" s="174">
        <f>SUMIF('Sunday Races 5-1-22'!$B$11:$B$28,$C135,'Sunday Races 5-1-22'!$AV$11:$AV$28)</f>
        <v>0</v>
      </c>
      <c r="BK135" s="174">
        <f>SUMIF('Sunday Races 5-1-22'!$B$11:$B$28,$C135,'Sunday Races 5-1-22'!$AW$11:$AW$28)</f>
        <v>0</v>
      </c>
      <c r="BL135" s="174">
        <f>SUMIF('Sunday Races 5-1-22'!$B$11:$B$28,$C135,'Sunday Races 5-1-22'!$AX$11:$AX$28)</f>
        <v>0</v>
      </c>
      <c r="BM135" s="174">
        <f>SUMIF('Sunday Races 5-1-22'!$B$11:$B$28,$C135,'Sunday Races 5-1-22'!$AY$11:$AY$28)</f>
        <v>0</v>
      </c>
      <c r="BN135" s="174">
        <f>SUMIF('Sunday Races 6-5-22'!$B$11:$B$28,$C135,'Sunday Races 6-5-22'!$AU$11:$AU$28)</f>
        <v>0</v>
      </c>
      <c r="BO135" s="174">
        <f>SUMIF('Sunday Races 6-5-22'!$B$11:$B$28,$C135,'Sunday Races 6-5-22'!$AV$11:$AV$28)</f>
        <v>0</v>
      </c>
      <c r="BP135" s="174">
        <f>SUMIF('Sunday Races 6-5-22'!$B$11:$B$28,$C135,'Sunday Races 6-5-22'!$AW$11:$AW$28)</f>
        <v>0</v>
      </c>
      <c r="BQ135" s="174">
        <f>SUMIF('Sunday Races 6-5-22'!$B$11:$B$28,$C135,'Sunday Races 6-5-22'!$AX$11:$AX$28)</f>
        <v>0</v>
      </c>
      <c r="BR135" s="174">
        <f>SUMIF('Sunday Races 6-5-22'!$B$11:$B$28,$C135,'Sunday Races 6-5-22'!$AY$11:$AY$28)</f>
        <v>0</v>
      </c>
      <c r="BS135" s="174">
        <f>SUMIF('Sunday Races 6-12-22'!$B$11:$B$24,$C135,'Sunday Races 6-12-22'!$AU$11:$AU$24)</f>
        <v>0</v>
      </c>
      <c r="BT135" s="174">
        <f>SUMIF('Sunday Races 6-12-22'!$B$11:$B$24,$C135,'Sunday Races 6-12-22'!$AV$11:$AV$24)</f>
        <v>0</v>
      </c>
      <c r="BU135" s="174">
        <f>SUMIF('Sunday Races 6-12-22'!$B$11:$B$24,$C135,'Sunday Races 6-12-22'!$AW$11:$AW$24)</f>
        <v>0</v>
      </c>
      <c r="BV135" s="174">
        <f>SUMIF('Sunday Races 6-12-22'!$B$11:$B$24,$C135,'Sunday Races 6-12-22'!$AX$11:$AX$24)</f>
        <v>0</v>
      </c>
      <c r="BW135" s="174">
        <f>SUMIF('Sunday Races 6-12-22'!$B$11:$B$24,$C135,'Sunday Races 6-12-22'!$AY$11:$AY$24)</f>
        <v>0</v>
      </c>
      <c r="BX135" s="174">
        <f>SUMIF('Saturday Races 6-18-22'!$B$11:$B$24,$C135,'Saturday Races 6-18-22'!$AU$11:$AU$24)</f>
        <v>0</v>
      </c>
      <c r="BY135" s="174">
        <f>SUMIF('Saturday Races 6-18-22'!$B$11:$B$24,$C135,'Saturday Races 6-18-22'!$AV$11:$AV$24)</f>
        <v>0</v>
      </c>
      <c r="BZ135" s="174">
        <f>SUMIF('Saturday Races 6-18-22'!$B$11:$B$24,$C135,'Saturday Races 6-18-22'!$AW$11:$AW$24)</f>
        <v>0</v>
      </c>
      <c r="CA135" s="174">
        <f>SUMIF('Saturday Races 6-18-22'!$B$11:$B$24,$C135,'Saturday Races 6-18-22'!$AX$11:$AX$24)</f>
        <v>0</v>
      </c>
      <c r="CB135" s="174">
        <f>SUMIF('Saturday Races 6-18-22'!$B$11:$B$24,$C135,'Saturday Races 6-18-22'!$AY$11:$AY$24)</f>
        <v>0</v>
      </c>
      <c r="CC135" s="174">
        <f>SUMIF('Sunday Races 7-3-22'!$B$11:$B$26,$C135,'Sunday Races 7-3-22'!$AU$11:$AU$26)</f>
        <v>0</v>
      </c>
      <c r="CD135" s="174">
        <f>SUMIF('Sunday Races 7-3-22'!$B$11:$B$26,$C135,'Sunday Races 7-3-22'!$AV$11:$AV$26)</f>
        <v>0</v>
      </c>
      <c r="CE135" s="174">
        <f>SUMIF('Sunday Races 7-3-22'!$B$11:$B$26,$C135,'Sunday Races 7-3-22'!$AW$11:$AW$26)</f>
        <v>0</v>
      </c>
      <c r="CF135" s="174">
        <f>SUMIF('Sunday Races 7-3-22'!$B$11:$B$26,$C135,'Sunday Races 7-3-22'!$AX$11:$AX$26)</f>
        <v>0</v>
      </c>
      <c r="CG135" s="174">
        <f>SUMIF('Sunday Races 7-3-22'!$B$11:$B$26,$C135,'Sunday Races 7-3-22'!$AY$11:$AY$26)</f>
        <v>0</v>
      </c>
      <c r="CH135" s="174">
        <f>SUMIF('Sunday Races 7-31-22'!$B$11:$B$26,$C135,'Sunday Races 7-31-22'!$AU$11:$AU$26)</f>
        <v>0</v>
      </c>
      <c r="CI135" s="174">
        <f>SUMIF('Sunday Races 7-31-22'!$B$11:$B$26,$C135,'Sunday Races 7-31-22'!$AV$11:$AV$26)</f>
        <v>0</v>
      </c>
      <c r="CJ135" s="174">
        <f>SUMIF('Sunday Races 7-31-22'!$B$11:$B$26,$C135,'Sunday Races 7-31-22'!$AW$11:$AW$26)</f>
        <v>0</v>
      </c>
      <c r="CK135" s="174">
        <f>SUMIF('Sunday Races 7-31-22'!$B$11:$B$26,$C135,'Sunday Races 7-31-22'!$AX$11:$AX$26)</f>
        <v>0</v>
      </c>
      <c r="CL135" s="174">
        <f>SUMIF('Sunday Races 7-31-22'!$B$11:$B$26,$C135,'Sunday Races 7-31-22'!$AY$11:$AY$26)</f>
        <v>0</v>
      </c>
      <c r="CM135" s="174">
        <f>SUMIF('Sunday Races 8-14-22'!$B$11:$B$26,$C135,'Sunday Races 8-14-22'!$AU$11:$AU$26)</f>
        <v>0</v>
      </c>
      <c r="CN135" s="174">
        <f>SUMIF('Sunday Races 8-14-22'!$B$11:$B$26,$C135,'Sunday Races 8-14-22'!$AV$11:$AV$26)</f>
        <v>0</v>
      </c>
      <c r="CO135" s="174">
        <f>SUMIF('Sunday Races 8-14-22'!$B$11:$B$26,$C135,'Sunday Races 8-14-22'!$AW$11:$AW$26)</f>
        <v>0</v>
      </c>
      <c r="CP135" s="174">
        <f>SUMIF('Sunday Races 8-14-22'!$B$11:$B$26,$C135,'Sunday Races 8-14-22'!$AX$11:$AX$26)</f>
        <v>0</v>
      </c>
      <c r="CQ135" s="174">
        <f>SUMIF('Sunday Races 8-14-22'!$B$11:$B$26,$C135,'Sunday Races 8-14-22'!$AY$11:$AY$26)</f>
        <v>0</v>
      </c>
      <c r="CR135" s="174">
        <f>SUMIF('Saturday Races 8-20-22'!$B$11:$B$26,$C135,'Saturday Races 8-20-22'!$AU$11:$AU$26)</f>
        <v>0</v>
      </c>
      <c r="CS135" s="174">
        <f>SUMIF('Saturday Races 8-20-22'!$B$11:$B$26,$C135,'Saturday Races 8-20-22'!$AV$11:$AV$26)</f>
        <v>0</v>
      </c>
      <c r="CT135" s="174">
        <f>SUMIF('Saturday Races 8-20-22'!$B$11:$B$26,$C135,'Saturday Races 8-20-22'!$AW$11:$AW$26)</f>
        <v>0</v>
      </c>
      <c r="CU135" s="174">
        <f>SUMIF('Saturday Races 8-20-22'!$B$11:$B$26,$C135,'Saturday Races 8-20-22'!$AX$11:$AX$26)</f>
        <v>0</v>
      </c>
      <c r="CV135" s="174">
        <f>SUMIF('Saturday Races 8-20-22'!$B$11:$B$26,$C135,'Saturday Races 8-20-22'!$AY$11:$AY$26)</f>
        <v>0</v>
      </c>
      <c r="CW135" s="174">
        <f>SUMIF('Sunday Races 9-11-22'!$B$11:$B$20,$C135,'Sunday Races 9-11-22'!$AU$11:$AU$20)</f>
        <v>0</v>
      </c>
      <c r="CX135" s="174">
        <f>SUMIF('Sunday Races 9-11-22'!$B$11:$B$20,$C135,'Sunday Races 9-11-22'!$AV$11:$AV$20)</f>
        <v>0</v>
      </c>
      <c r="CY135" s="174">
        <f>SUMIF('Sunday Races 9-11-22'!$B$11:$B$20,$C135,'Sunday Races 9-11-22'!$AW$11:$AW$20)</f>
        <v>0</v>
      </c>
      <c r="CZ135" s="174">
        <f>SUMIF('Sunday Races 9-11-22'!$B$11:$B$20,$C135,'Sunday Races 9-11-22'!$AX$11:$AX$20)</f>
        <v>0</v>
      </c>
      <c r="DA135" s="174">
        <f>SUMIF('Sunday Races 9-11-22'!$B$11:$B$20,$C135,'Sunday Races 9-11-22'!$AY$11:$AY$20)</f>
        <v>0</v>
      </c>
      <c r="DB135" s="174">
        <f>SUMIF('Sunday Races 10-9-22'!$B$11:$B$21,$C135,'Sunday Races 10-9-22'!$AU$11:$AU$21)</f>
        <v>0</v>
      </c>
      <c r="DC135" s="174">
        <f>SUMIF('Sunday Races 10-9-22'!$B$11:$B$21,$C135,'Sunday Races 10-9-22'!$AV$11:$AV$21)</f>
        <v>0</v>
      </c>
      <c r="DD135" s="174">
        <f>SUMIF('Sunday Races 10-9-22'!$B$11:$B$21,$C135,'Sunday Races 10-9-22'!$AW$11:$AW$21)</f>
        <v>0</v>
      </c>
      <c r="DE135" s="174">
        <f>SUMIF('Sunday Races 10-9-22'!$B$11:$B$21,$C135,'Sunday Races 10-9-22'!$AX$11:$AX$21)</f>
        <v>0</v>
      </c>
      <c r="DF135" s="174">
        <f>SUMIF('Sunday Races 10-9-22'!$B$11:$B$21,$C135,'Sunday Races 10-9-22'!$AY$11:$AY$21)</f>
        <v>0</v>
      </c>
      <c r="DG135" s="174">
        <f>SUMIF('Sunday Races 10-23-22'!$B$11:$B$22,$C135,'Sunday Races 10-23-22'!$AU$11:$AU$22)</f>
        <v>0</v>
      </c>
      <c r="DH135" s="174">
        <f>SUMIF('Sunday Races 10-23-22'!$B$11:$B$22,$C135,'Sunday Races 10-23-22'!$AV$11:$AV$22)</f>
        <v>0</v>
      </c>
      <c r="DI135" s="174">
        <f>SUMIF('Sunday Races 10-23-22'!$B$11:$B$22,$C135,'Sunday Races 10-23-22'!$AW$11:$AW$22)</f>
        <v>0</v>
      </c>
      <c r="DJ135" s="174">
        <f>SUMIF('Sunday Races 10-23-22'!$B$11:$B$22,$C135,'Sunday Races 10-23-22'!$AX$11:$AX$22)</f>
        <v>0</v>
      </c>
      <c r="DK135" s="174">
        <f>SUMIF('Sunday Races 10-23-22'!$B$11:$B$22,$C135,'Sunday Races 10-23-22'!$AY$11:$AY$22)</f>
        <v>0</v>
      </c>
      <c r="DL135" s="175"/>
      <c r="DM135" s="176"/>
      <c r="DN135" s="177">
        <f t="shared" si="120"/>
        <v>0</v>
      </c>
      <c r="DO135" s="177">
        <f t="shared" si="120"/>
        <v>0</v>
      </c>
      <c r="DP135" s="177">
        <f t="shared" si="120"/>
        <v>0</v>
      </c>
      <c r="DQ135" s="177">
        <f t="shared" si="120"/>
        <v>0</v>
      </c>
      <c r="DR135" s="177">
        <f t="shared" si="120"/>
        <v>0</v>
      </c>
      <c r="DS135" s="177">
        <f t="shared" si="120"/>
        <v>0</v>
      </c>
      <c r="DT135" s="177">
        <f t="shared" si="120"/>
        <v>0</v>
      </c>
      <c r="DU135" s="177">
        <f t="shared" si="120"/>
        <v>0</v>
      </c>
      <c r="DV135" s="177">
        <f t="shared" si="120"/>
        <v>0</v>
      </c>
      <c r="DW135" s="177">
        <f t="shared" si="120"/>
        <v>0</v>
      </c>
      <c r="DX135" s="177">
        <f t="shared" si="121"/>
        <v>0</v>
      </c>
      <c r="DY135" s="177">
        <f t="shared" si="121"/>
        <v>0</v>
      </c>
      <c r="DZ135" s="177">
        <f t="shared" si="121"/>
        <v>0</v>
      </c>
      <c r="EA135" s="177">
        <f t="shared" si="121"/>
        <v>0</v>
      </c>
      <c r="EB135" s="177">
        <f t="shared" si="121"/>
        <v>0</v>
      </c>
      <c r="EC135" s="177">
        <f t="shared" si="121"/>
        <v>0</v>
      </c>
      <c r="ED135" s="177">
        <f t="shared" si="121"/>
        <v>0</v>
      </c>
      <c r="EE135" s="177">
        <f t="shared" si="121"/>
        <v>0</v>
      </c>
      <c r="EF135" s="177">
        <f t="shared" si="121"/>
        <v>0</v>
      </c>
      <c r="EG135" s="177">
        <f t="shared" si="121"/>
        <v>0</v>
      </c>
      <c r="EH135" s="177">
        <f t="shared" si="122"/>
        <v>0</v>
      </c>
      <c r="EI135" s="177">
        <f t="shared" si="122"/>
        <v>0</v>
      </c>
      <c r="EJ135" s="177">
        <f t="shared" si="122"/>
        <v>0</v>
      </c>
      <c r="EK135" s="177">
        <f t="shared" si="122"/>
        <v>0</v>
      </c>
      <c r="EL135" s="177">
        <f t="shared" si="122"/>
        <v>0</v>
      </c>
      <c r="EM135" s="177">
        <f t="shared" si="122"/>
        <v>0</v>
      </c>
      <c r="EN135" s="177">
        <f t="shared" si="122"/>
        <v>0</v>
      </c>
      <c r="EO135" s="177">
        <f t="shared" si="122"/>
        <v>0</v>
      </c>
      <c r="EP135" s="177">
        <f t="shared" si="122"/>
        <v>0</v>
      </c>
      <c r="EQ135" s="177">
        <f t="shared" si="122"/>
        <v>0</v>
      </c>
      <c r="ER135" s="177">
        <f t="shared" si="123"/>
        <v>0</v>
      </c>
      <c r="ES135" s="177">
        <f t="shared" si="123"/>
        <v>0</v>
      </c>
      <c r="ET135" s="177">
        <f t="shared" si="123"/>
        <v>0</v>
      </c>
      <c r="EU135" s="177">
        <f t="shared" si="123"/>
        <v>0</v>
      </c>
      <c r="EV135" s="177">
        <f t="shared" si="123"/>
        <v>0</v>
      </c>
      <c r="EW135" s="177">
        <f t="shared" si="123"/>
        <v>0</v>
      </c>
      <c r="EX135" s="177">
        <f t="shared" si="123"/>
        <v>0</v>
      </c>
      <c r="EY135" s="177">
        <f t="shared" si="123"/>
        <v>0</v>
      </c>
      <c r="EZ135" s="177">
        <f t="shared" si="123"/>
        <v>0</v>
      </c>
      <c r="FA135" s="177">
        <f t="shared" si="123"/>
        <v>0</v>
      </c>
      <c r="FB135" s="177">
        <f t="shared" si="124"/>
        <v>0</v>
      </c>
      <c r="FC135" s="177">
        <f t="shared" si="124"/>
        <v>0</v>
      </c>
      <c r="FD135" s="177">
        <f t="shared" si="124"/>
        <v>0</v>
      </c>
      <c r="FE135" s="177">
        <f t="shared" si="124"/>
        <v>0</v>
      </c>
      <c r="FF135" s="177">
        <f t="shared" si="124"/>
        <v>0</v>
      </c>
      <c r="FG135" s="177">
        <f t="shared" si="124"/>
        <v>0</v>
      </c>
      <c r="FH135" s="177">
        <f t="shared" si="124"/>
        <v>0</v>
      </c>
      <c r="FI135" s="177">
        <f t="shared" si="124"/>
        <v>0</v>
      </c>
      <c r="FJ135" s="177">
        <f t="shared" si="124"/>
        <v>0</v>
      </c>
      <c r="FK135" s="177">
        <f t="shared" si="124"/>
        <v>0</v>
      </c>
      <c r="FL135" s="177">
        <f t="shared" si="125"/>
        <v>0</v>
      </c>
      <c r="FM135" s="177">
        <f t="shared" si="125"/>
        <v>0</v>
      </c>
      <c r="FN135" s="177">
        <f t="shared" si="125"/>
        <v>0</v>
      </c>
      <c r="FO135" s="177">
        <f t="shared" si="125"/>
        <v>0</v>
      </c>
      <c r="FP135" s="177">
        <f t="shared" si="125"/>
        <v>0</v>
      </c>
      <c r="FQ135" s="177">
        <f t="shared" si="125"/>
        <v>0</v>
      </c>
      <c r="FR135" s="177">
        <f t="shared" si="125"/>
        <v>0</v>
      </c>
      <c r="FS135" s="177">
        <f t="shared" si="125"/>
        <v>0</v>
      </c>
      <c r="FT135" s="177">
        <f t="shared" si="125"/>
        <v>0</v>
      </c>
      <c r="FU135" s="177">
        <f t="shared" si="125"/>
        <v>0</v>
      </c>
      <c r="FV135" s="177">
        <f t="shared" si="125"/>
        <v>0</v>
      </c>
      <c r="FW135" s="177">
        <f t="shared" si="125"/>
        <v>0</v>
      </c>
      <c r="FX135" s="177">
        <f t="shared" si="125"/>
        <v>0</v>
      </c>
      <c r="FY135" s="177">
        <f t="shared" si="125"/>
        <v>0</v>
      </c>
      <c r="FZ135" s="177">
        <f t="shared" si="125"/>
        <v>0</v>
      </c>
      <c r="GA135" s="177"/>
      <c r="GB135" s="229">
        <f t="shared" si="106"/>
        <v>0</v>
      </c>
      <c r="GC135" s="229">
        <f t="shared" si="107"/>
        <v>0</v>
      </c>
      <c r="GD135" s="174">
        <f>SUMIF('One Day 12-04-21 Scots'!$B$11:$B$24,$C135,'One Day 12-04-21 Scots'!$AU$11:$AU$24)</f>
        <v>0</v>
      </c>
      <c r="GE135" s="174">
        <f>SUMIF('One Day 12-04-21 Scots'!$B$11:$B$24,$C135,'One Day 12-04-21 Scots'!$AV$11:$AV$24)</f>
        <v>0</v>
      </c>
      <c r="GF135" s="174">
        <f>SUMIF('One Day 12-04-21 Scots'!$B$11:$B$24,$C135,'One Day 12-04-21 Scots'!$AW$11:$AW$24)</f>
        <v>0</v>
      </c>
      <c r="GG135" s="174">
        <f>SUMIF('One Day 12-04-21 Scots'!$B$11:$B$24,$C135,'One Day 12-04-21 Scots'!$AX$11:$AX$24)</f>
        <v>0</v>
      </c>
      <c r="GH135" s="174">
        <f>SUMIF('One Day 12-04-21 Scots'!$B$11:$B$24,$C135,'One Day 12-04-21 Scots'!$AY$11:$AY$24)</f>
        <v>0</v>
      </c>
      <c r="GI135" s="174">
        <f>SUMIF('One Day 12-04-21 Thistles'!$B$11:$B$25,$C135,'One Day 12-04-21 Thistles'!$AU$11:$AU$25)</f>
        <v>0</v>
      </c>
      <c r="GJ135" s="174">
        <f>SUMIF('One Day 12-04-21 Thistles'!$B$11:$B$25,$C135,'One Day 12-04-21 Thistles'!$AV$11:$AV$25)</f>
        <v>0</v>
      </c>
      <c r="GK135" s="174">
        <f>SUMIF('One Day 12-04-21 Thistles'!$B$11:$B$25,$C135,'One Day 12-04-21 Thistles'!$AW$11:$AW$25)</f>
        <v>0</v>
      </c>
      <c r="GL135" s="174">
        <f>SUMIF('One Day 12-04-21 Thistles'!$B$11:$B$25,$C135,'One Day 12-04-21 Thistles'!$AX$11:$AX$25)</f>
        <v>0</v>
      </c>
      <c r="GM135" s="174">
        <f>SUMIF('One Day 12-04-21 Thistles'!$B$11:$B$25,$C135,'One Day 12-04-21 Thistles'!$AY$11:$AY$25)</f>
        <v>0</v>
      </c>
      <c r="GN135" s="174">
        <f>SUMIF('Chili One Day 2-12-22 Scots'!$B$11:$B$27,$C135,'Chili One Day 2-12-22 Scots'!$AU$11:$AU$27)</f>
        <v>0</v>
      </c>
      <c r="GO135" s="174">
        <f>SUMIF('Chili One Day 2-12-22 Scots'!$B$11:$B$27,$C135,'Chili One Day 2-12-22 Scots'!$AV$11:$AV$27)</f>
        <v>0</v>
      </c>
      <c r="GP135" s="174">
        <f>SUMIF('Chili One Day 2-12-22 Scots'!$B$11:$B$27,$C135,'Chili One Day 2-12-22 Scots'!$AW$11:$AW$27)</f>
        <v>0</v>
      </c>
      <c r="GQ135" s="174">
        <f>SUMIF('Chili One Day 2-12-22 Scots'!$B$11:$B$27,$C135,'Chili One Day 2-12-22 Scots'!$AX$11:$AX$27)</f>
        <v>0</v>
      </c>
      <c r="GR135" s="174">
        <f>SUMIF('Chili One Day 2-12-22 Scots'!$B$11:$B$27,$C135,'Chili One Day 2-12-22 Scots'!$AY$11:$AY$27)</f>
        <v>0</v>
      </c>
      <c r="GS135" s="174">
        <f>SUMIF('Chili One Day 2-12-22 Thistles'!$B$11:$B$27,$C135,'Chili One Day 2-12-22 Thistles'!$AU$11:$AU$27)</f>
        <v>0</v>
      </c>
      <c r="GT135" s="174">
        <f>SUMIF('Chili One Day 2-12-22 Thistles'!$B$11:$B$27,$C135,'Chili One Day 2-12-22 Thistles'!$AV$11:$AV$27)</f>
        <v>0</v>
      </c>
      <c r="GU135" s="174">
        <f>SUMIF('Chili One Day 2-12-22 Thistles'!$B$11:$B$27,$C135,'Chili One Day 2-12-22 Thistles'!$AW$11:$AW$27)</f>
        <v>0</v>
      </c>
      <c r="GV135" s="174">
        <f>SUMIF('Chili One Day 2-12-22 Thistles'!$B$11:$B$27,$C135,'Chili One Day 2-12-22 Thistles'!$AX$11:$AX$27)</f>
        <v>0</v>
      </c>
      <c r="GW135" s="174">
        <f>SUMIF('Chili One Day 2-12-22 Thistles'!$B$11:$B$27,$C135,'Chili One Day 2-12-22 Thistles'!$AY$11:$AY$27)</f>
        <v>0</v>
      </c>
      <c r="GX135" s="174">
        <f>SUMIF('Ironman One Day 3-5-22 FS'!$B$11:$B$26,$C135,'Ironman One Day 3-5-22 FS'!$AU$11:$AU$26)</f>
        <v>0</v>
      </c>
      <c r="GY135" s="174">
        <f>SUMIF('Ironman One Day 3-5-22 FS'!$B$11:$B$26,$C135,'Ironman One Day 3-5-22 FS'!$AV$11:$AV$26)</f>
        <v>0</v>
      </c>
      <c r="GZ135" s="174">
        <f>SUMIF('Ironman One Day 3-5-22 FS'!$B$11:$B$26,$C135,'Ironman One Day 3-5-22 FS'!$AW$11:$AW$26)</f>
        <v>0</v>
      </c>
      <c r="HA135" s="174">
        <f>SUMIF('Ironman One Day 3-5-22 FS'!$B$11:$B$26,$C135,'Ironman One Day 3-5-22 FS'!$AX$11:$AX$26)</f>
        <v>0</v>
      </c>
      <c r="HB135" s="174">
        <f>SUMIF('Ironman One Day 3-5-22 FS'!$B$11:$B$26,$C135,'Ironman One Day 3-5-22 FS'!$AY$11:$AY$26)</f>
        <v>0</v>
      </c>
      <c r="HC135" s="174">
        <f>SUMIF('Ironman One Day 3-5-22 420'!$B$11:$B$26,$C135,'Ironman One Day 3-5-22 420'!$AU$11:$AU$26)</f>
        <v>0</v>
      </c>
      <c r="HD135" s="174">
        <f>SUMIF('Ironman One Day 3-5-22 420'!$B$11:$B$26,$C135,'Ironman One Day 3-5-22 420'!$AV$11:$AV$26)</f>
        <v>0</v>
      </c>
      <c r="HE135" s="174">
        <f>SUMIF('Ironman One Day 3-5-22 420'!$B$11:$B$26,$C135,'Ironman One Day 3-5-22 420'!$AW$11:$AW$26)</f>
        <v>0</v>
      </c>
      <c r="HF135" s="174">
        <f>SUMIF('Ironman One Day 3-5-22 420'!$B$11:$B$26,$C135,'Ironman One Day 3-5-22 420'!$AX$11:$AX$26)</f>
        <v>0</v>
      </c>
      <c r="HG135" s="174">
        <f>SUMIF('Ironman One Day 3-5-22 420'!$B$11:$B$26,$C135,'Ironman One Day 3-5-22 420'!$AY$11:$AY$26)</f>
        <v>0</v>
      </c>
      <c r="HH135" s="174">
        <f>SUMIF('Easter One Day 4-16-22 FS'!$B$11:$B$25,$C135,'Easter One Day 4-16-22 FS'!$AU$11:$AU$25)</f>
        <v>0</v>
      </c>
      <c r="HI135" s="174">
        <f>SUMIF('Easter One Day 4-16-22 FS'!$B$11:$B$25,$C135,'Easter One Day 4-16-22 FS'!$AV$11:$AV$25)</f>
        <v>0</v>
      </c>
      <c r="HJ135" s="174">
        <f>SUMIF('Easter One Day 4-16-22 FS'!$B$11:$B$25,$C135,'Easter One Day 4-16-22 FS'!$AW$11:$AW$25)</f>
        <v>0</v>
      </c>
      <c r="HK135" s="174">
        <f>SUMIF('Easter One Day 4-16-22 FS'!$B$11:$B$25,$C135,'Easter One Day 4-16-22 FS'!$AX$11:$AX$25)</f>
        <v>0</v>
      </c>
      <c r="HL135" s="174">
        <f>SUMIF('Easter One Day 4-16-22 FS'!$B$11:$B$25,$C135,'Easter One Day 4-16-22 FS'!$AY$11:$AY$25)</f>
        <v>0</v>
      </c>
      <c r="HM135" s="174">
        <f>SUMIF('Easter One Day 4-16-22 TH'!$B$11:$B$25,$C135,'Easter One Day 4-16-22 TH'!$AU$11:$AU$25)</f>
        <v>0</v>
      </c>
      <c r="HN135" s="174">
        <f>SUMIF('Easter One Day 4-16-22 TH'!$B$11:$B$25,$C135,'Easter One Day 4-16-22 TH'!$AV$11:$AV$25)</f>
        <v>0</v>
      </c>
      <c r="HO135" s="174">
        <f>SUMIF('Easter One Day 4-16-22 TH'!$B$11:$B$25,$C135,'Easter One Day 4-16-22 TH'!$AW$11:$AW$25)</f>
        <v>0</v>
      </c>
      <c r="HP135" s="174">
        <f>SUMIF('Easter One Day 4-16-22 TH'!$B$11:$B$25,$C135,'Easter One Day 4-16-22 TH'!$AX$11:$AX$25)</f>
        <v>0</v>
      </c>
      <c r="HQ135" s="174">
        <f>SUMIF('Easter One Day 4-16-22 TH'!$B$11:$B$25,$C135,'Easter One Day 4-16-22 TH'!$AY$11:$AY$25)</f>
        <v>0</v>
      </c>
      <c r="HR135" s="174">
        <f>SUMIF('Long Distance Race 5-7-22'!$B$11:$B$25,$C135,'Long Distance Race 5-7-22'!$AU$11:$AU$25)</f>
        <v>0</v>
      </c>
      <c r="HS135" s="174">
        <f>SUMIF('Long Distance Race 5-7-22'!$B$11:$B$18,$C135,'Long Distance Race 5-7-22'!$AV$11:$AV$18)</f>
        <v>0</v>
      </c>
      <c r="HT135" s="174">
        <f>SUMIF('Long Distance Race 5-7-22'!$B$11:$B$18,$C135,'Long Distance Race 5-7-22'!$AW$11:$AW$18)</f>
        <v>0</v>
      </c>
      <c r="HU135" s="174">
        <f>SUMIF('Long Distance Race 5-7-22'!$B$11:$B$18,$C135,'Long Distance Race 5-7-22'!$AX$11:$AX$18)</f>
        <v>0</v>
      </c>
      <c r="HV135" s="174">
        <f>SUMIF('Long Distance Race 5-7-22'!$B$11:$B$18,$C135,'Long Distance Race 5-7-22'!$AY$11:$AY$18)</f>
        <v>0</v>
      </c>
      <c r="HW135" s="174">
        <f>SUMIF('Memorial Day Regatta 5-28-22 Op'!$B$11:$B$25,$C135,'Memorial Day Regatta 5-28-22 Op'!$AU$11:$AU$25)</f>
        <v>0</v>
      </c>
      <c r="HX135" s="174">
        <f>SUMIF('Memorial Day Regatta 5-28-22 Op'!$B$11:$B$18,$C135,'Memorial Day Regatta 5-28-22 Op'!$AV$11:$AV$18)</f>
        <v>0</v>
      </c>
      <c r="HY135" s="174">
        <f>SUMIF('Memorial Day Regatta 5-28-22 Op'!$B$11:$B$18,$C135,'Memorial Day Regatta 5-28-22 Op'!$AW$11:$AW$18)</f>
        <v>0</v>
      </c>
      <c r="HZ135" s="174">
        <f>SUMIF('Memorial Day Regatta 5-28-22 Op'!$B$11:$B$18,$C135,'Memorial Day Regatta 5-28-22 Op'!$AX$11:$AX$18)</f>
        <v>0</v>
      </c>
      <c r="IA135" s="174">
        <f>SUMIF('Memorial Day Regatta 5-28-22 Op'!$B$11:$B$18,$C135,'Memorial Day Regatta 5-28-22 Op'!$AY$11:$AY$18)</f>
        <v>0</v>
      </c>
      <c r="IB135" s="174">
        <f>SUMIF('Caldwell Cup 6-25-22 TH'!$B$11:$B$25,$C135,'Caldwell Cup 6-25-22 TH'!$AU$11:$AU$25)</f>
        <v>0</v>
      </c>
      <c r="IC135" s="174">
        <f>SUMIF('Caldwell Cup 6-25-22 TH'!$B$11:$B$25,$C135,'Caldwell Cup 6-25-22 TH'!$AV$11:$AV$25)</f>
        <v>0</v>
      </c>
      <c r="ID135" s="174">
        <f>SUMIF('Caldwell Cup 6-25-22 TH'!$B$11:$B$25,$C135,'Caldwell Cup 6-25-22 TH'!$AW$11:$AW$25)</f>
        <v>0</v>
      </c>
      <c r="IE135" s="174">
        <f>SUMIF('Caldwell Cup 6-25-22 TH'!$B$11:$B$25,$C135,'Caldwell Cup 6-25-22 TH'!$AX$11:$AX$25)</f>
        <v>0</v>
      </c>
      <c r="IF135" s="174">
        <f>SUMIF('Caldwell Cup 6-25-22 TH'!$B$11:$B$25,$C135,'Caldwell Cup 6-25-22 TH'!$AY$11:$AY$25)</f>
        <v>0</v>
      </c>
      <c r="IG135" s="174">
        <f>SUMIF('Caldwell Cup 6-25-22 FS'!$B$11:$B$21,$C135,'Caldwell Cup 6-25-22 FS'!$AU$11:$AU$21)</f>
        <v>0</v>
      </c>
      <c r="IH135" s="174">
        <f>SUMIF('Caldwell Cup 6-25-22 FS'!$B$11:$B$21,$C135,'Caldwell Cup 6-25-22 FS'!$AV$11:$AV$21)</f>
        <v>0</v>
      </c>
      <c r="II135" s="174">
        <f>SUMIF('Caldwell Cup 6-25-22 FS'!$B$11:$B$21,$C135,'Caldwell Cup 6-25-22 FS'!$AW$11:$AW$21)</f>
        <v>0</v>
      </c>
      <c r="IJ135" s="174">
        <f>SUMIF('Caldwell Cup 6-25-22 FS'!$B$11:$B$21,$C135,'Caldwell Cup 6-25-22 FS'!$AX$11:$AX$21)</f>
        <v>0</v>
      </c>
      <c r="IK135" s="174">
        <f>SUMIF('Caldwell Cup 6-25-22 FS'!$B$11:$B$21,$C135,'Caldwell Cup 6-25-22 FS'!$AY$11:$AY$21)</f>
        <v>0</v>
      </c>
      <c r="IL135" s="174">
        <f>SUMIF('Caldwell Cup 6-25-22 Lasers'!$B$11:$B$23,$C135,'Caldwell Cup 6-25-22 Lasers'!$AU$11:$AU$23)</f>
        <v>0</v>
      </c>
      <c r="IM135" s="174">
        <f>SUMIF('Caldwell Cup 6-25-22 Lasers'!$B$11:$B$23,$C135,'Caldwell Cup 6-25-22 Lasers'!$AV$11:$AV$23)</f>
        <v>0</v>
      </c>
      <c r="IN135" s="174">
        <f>SUMIF('Caldwell Cup 6-25-22 Lasers'!$B$11:$B$23,$C135,'Caldwell Cup 6-25-22 Lasers'!$AW$11:$AW$23)</f>
        <v>0</v>
      </c>
      <c r="IO135" s="174">
        <f>SUMIF('Caldwell Cup 6-25-22 Lasers'!$B$11:$B$23,$C135,'Caldwell Cup 6-25-22 Lasers'!$AX$11:$AX$23)</f>
        <v>0</v>
      </c>
      <c r="IP135" s="174">
        <f>SUMIF('Caldwell Cup 6-25-22 Lasers'!$B$11:$B$23,$C135,'Caldwell Cup 6-25-22 Lasers'!$AY$11:$AY$23)</f>
        <v>0</v>
      </c>
      <c r="IQ135" s="174">
        <f>SUMIF('Labor Day Regatta 9-3-22 FS'!$B$11:$B$30,$C135,'Labor Day Regatta 9-3-22 FS'!$AU$11:$AU$30)</f>
        <v>0</v>
      </c>
      <c r="IR135" s="174">
        <f>SUMIF('Labor Day Regatta 9-3-22 FS'!$B$11:$B$30,$C135,'Labor Day Regatta 9-3-22 FS'!$AV$11:$AV$30)</f>
        <v>0</v>
      </c>
      <c r="IS135" s="174">
        <f>SUMIF('Labor Day Regatta 9-3-22 FS'!$B$11:$B$30,$C135,'Labor Day Regatta 9-3-22 FS'!$AW$11:$AW$30)</f>
        <v>0</v>
      </c>
      <c r="IT135" s="174">
        <f>SUMIF('Labor Day Regatta 9-3-22 FS'!$B$11:$B$30,$C135,'Labor Day Regatta 9-3-22 FS'!$AX$11:$AX$30)</f>
        <v>0</v>
      </c>
      <c r="IU135" s="174">
        <f>SUMIF('Labor Day Regatta 9-3-22 FS'!$B$11:$B$30,$C135,'Labor Day Regatta 9-3-22 FS'!$AY$11:$AY$30)</f>
        <v>0</v>
      </c>
      <c r="IV135" s="174">
        <f>SUMIF('2022-09-17 Leukemia Cup FS'!$B$11:$B$26,$C135,'2022-09-17 Leukemia Cup FS'!$AU$11:$AU$26)</f>
        <v>0</v>
      </c>
      <c r="IW135" s="174">
        <f>SUMIF('2022-09-17 Leukemia Cup FS'!$B$11:$B$26,$C135,'2022-09-17 Leukemia Cup FS'!$AV$11:$AV$26)</f>
        <v>0</v>
      </c>
      <c r="IX135" s="174">
        <f>SUMIF('2022-09-17 Leukemia Cup FS'!$B$11:$B$26,$C135,'2022-09-17 Leukemia Cup FS'!$AW$11:$AW$26)</f>
        <v>0</v>
      </c>
      <c r="IY135" s="174">
        <f>SUMIF('2022-09-17 Leukemia Cup FS'!$B$11:$B$26,$C135,'2022-09-17 Leukemia Cup FS'!$AX$11:$AX$26)</f>
        <v>0</v>
      </c>
      <c r="IZ135" s="174">
        <f>SUMIF('2022-09-17 Leukemia Cup FS'!$B$11:$B$26,$C135,'2022-09-17 Leukemia Cup FS'!$AY$11:$AY$26)</f>
        <v>0</v>
      </c>
      <c r="JA135" s="174">
        <f>SUMIF('2022-09-17 Leukemia Cup TH'!$B$11:$B$28,$C135,'2022-09-17 Leukemia Cup TH'!$AU$11:$AU$28)</f>
        <v>0</v>
      </c>
      <c r="JB135" s="174">
        <f>SUMIF('2022-09-17 Leukemia Cup TH'!$B$11:$B$28,$C135,'2022-09-17 Leukemia Cup TH'!$AV$11:$AV$28)</f>
        <v>0</v>
      </c>
      <c r="JC135" s="174">
        <f>SUMIF('2022-09-17 Leukemia Cup TH'!$B$11:$B$28,$C135,'2022-09-17 Leukemia Cup TH'!$AW$11:$AW$28)</f>
        <v>0</v>
      </c>
      <c r="JD135" s="174">
        <f>SUMIF('2022-09-17 Leukemia Cup TH'!$B$11:$B$28,$C135,'2022-09-17 Leukemia Cup TH'!$AX$11:$AX$28)</f>
        <v>0</v>
      </c>
      <c r="JE135" s="174">
        <f>SUMIF('2022-09-17 Leukemia Cup TH'!$B$11:$B$28,$C135,'2022-09-17 Leukemia Cup TH'!$AY$11:$AY$28)</f>
        <v>0</v>
      </c>
      <c r="JF135" s="174">
        <f>SUMIF('Smith-Berry LDR 9-24-22'!$B$11:$B$30,$C135,'Smith-Berry LDR 9-24-22'!$AU$11:$AU$30)</f>
        <v>0</v>
      </c>
      <c r="JG135" s="174">
        <f>SUMIF('Smith-Berry LDR 9-24-22'!$B$11:$B$30,$C135,'Smith-Berry LDR 9-24-22'!$AV$11:$AV$30)</f>
        <v>0</v>
      </c>
      <c r="JH135" s="174">
        <f>SUMIF('Smith-Berry LDR 9-24-22'!$B$11:$B$30,$C135,'Smith-Berry LDR 9-24-22'!$AW$11:$AW$30)</f>
        <v>0</v>
      </c>
      <c r="JI135" s="174">
        <f>SUMIF('Smith-Berry LDR 9-24-22'!$B$11:$B$30,$C135,'Smith-Berry LDR 9-24-22'!$AX$11:$AX$30)</f>
        <v>0</v>
      </c>
      <c r="JJ135" s="174">
        <f>SUMIF('Smith-Berry LDR 9-24-22'!$B$11:$B$30,$C135,'Smith-Berry LDR 9-24-22'!$AY$11:$AY$30)</f>
        <v>0</v>
      </c>
      <c r="JK135" s="174">
        <f>SUMIF('Great Scot 10-1-22 Cham'!$B$11:$B$38,$C135,'Great Scot 10-1-22 Cham'!$AU$11:$AU$38)</f>
        <v>0</v>
      </c>
      <c r="JL135" s="174">
        <f>SUMIF('Great Scot 10-1-22 Cham'!$B$11:$B$38,$C135,'Great Scot 10-1-22 Cham'!$AV$11:$AV$38)</f>
        <v>0</v>
      </c>
      <c r="JM135" s="174">
        <f>SUMIF('Great Scot 10-1-22 Cham'!$B$11:$B$38,$C135,'Great Scot 10-1-22 Cham'!$AW$11:$AW$38)</f>
        <v>0</v>
      </c>
      <c r="JN135" s="174">
        <f>SUMIF('Great Scot 10-1-22 Cham'!$B$11:$B$38,$C135,'Great Scot 10-1-22 Cham'!$AX$11:$AX$38)</f>
        <v>0</v>
      </c>
      <c r="JO135" s="174">
        <f>SUMIF('Great Scot 10-1-22 Cham'!$B$11:$B$38,$C135,'Great Scot 10-1-22 Cham'!$AY$11:$AY$38)</f>
        <v>0</v>
      </c>
      <c r="JP135" s="174">
        <f>SUMIF('Great Scot 10-1-22 Chal'!$B$11:$B$28,$C135,'Great Scot 10-1-22 Chal'!$AU$11:$AU$28)</f>
        <v>0</v>
      </c>
      <c r="JQ135" s="174">
        <f>SUMIF('Great Scot 10-1-22 Chal'!$B$11:$B$28,$C135,'Great Scot 10-1-22 Chal'!$AV$11:$AV$28)</f>
        <v>0</v>
      </c>
      <c r="JR135" s="174">
        <f>SUMIF('Great Scot 10-1-22 Chal'!$B$11:$B$28,$C135,'Great Scot 10-1-22 Chal'!$AW$11:$AW$28)</f>
        <v>0</v>
      </c>
      <c r="JS135" s="174">
        <f>SUMIF('Great Scot 10-1-22 Chal'!$B$11:$B$28,$C135,'Great Scot 10-1-22 Chal'!$AX$11:$AX$28)</f>
        <v>0</v>
      </c>
      <c r="JT135" s="174">
        <f>SUMIF('Great Scot 10-1-22 Chal'!$B$11:$B$28,$C135,'Great Scot 10-1-22 Chal'!$AY$11:$AY$28)</f>
        <v>0</v>
      </c>
      <c r="JU135" s="174">
        <f>SUMIF('Great Pumpkin Regatta 10-15-22'!$B$11:$B$54,$C135,'Great Pumpkin Regatta 10-15-22'!$AU$11:$AU$54)</f>
        <v>0</v>
      </c>
      <c r="JV135" s="174">
        <f>SUMIF('Great Pumpkin Regatta 10-15-22'!$B$11:$B$54,$C135,'Great Pumpkin Regatta 10-15-22'!$AV$11:$AV$54)</f>
        <v>0</v>
      </c>
      <c r="JW135" s="174">
        <f>SUMIF('Great Pumpkin Regatta 10-15-22'!$B$11:$B$54,$C135,'Great Pumpkin Regatta 10-15-22'!$AW$11:$AW$54)</f>
        <v>0</v>
      </c>
      <c r="JX135" s="174">
        <f>SUMIF('Great Pumpkin Regatta 10-15-22'!$B$11:$B$54,$C135,'Great Pumpkin Regatta 10-15-22'!$AX$11:$AX$54)</f>
        <v>0</v>
      </c>
      <c r="JY135" s="174">
        <f>SUMIF('Great Pumpkin Regatta 10-15-22'!$B$11:$B$54,$C135,'Great Pumpkin Regatta 10-15-22'!$AY$11:$AY$54)</f>
        <v>0</v>
      </c>
      <c r="JZ135" s="174">
        <f>SUMIF('One Day Regatta 10-29-22 FS'!$B$11:$B$19,$C135,'One Day Regatta 10-29-22 FS'!$AU$11:$AU$19)</f>
        <v>0</v>
      </c>
      <c r="KA135" s="174">
        <f>SUMIF('One Day Regatta 10-29-22 FS'!$B$11:$B$19,$C135,'One Day Regatta 10-29-22 FS'!$AV$11:$AV$19)</f>
        <v>0</v>
      </c>
      <c r="KB135" s="174">
        <f>SUMIF('One Day Regatta 10-29-22 FS'!$B$11:$B$19,$C135,'One Day Regatta 10-29-22 FS'!$AW$11:$AW$19)</f>
        <v>0</v>
      </c>
      <c r="KC135" s="174">
        <f>SUMIF('One Day Regatta 10-29-22 FS'!$B$11:$B$19,$C135,'One Day Regatta 10-29-22 FS'!$AX$11:$AX$19)</f>
        <v>0</v>
      </c>
      <c r="KD135" s="174">
        <f>SUMIF('One Day Regatta 10-29-22 FS'!$B$11:$B$19,$C135,'One Day Regatta 10-29-22 FS'!$AY$11:$AY$19)</f>
        <v>0</v>
      </c>
    </row>
    <row r="136" spans="1:290" ht="15" customHeight="1" x14ac:dyDescent="0.2">
      <c r="A136" s="400" t="s">
        <v>1369</v>
      </c>
      <c r="B136" s="134">
        <f t="shared" si="126"/>
        <v>36</v>
      </c>
      <c r="C136" s="170" t="s">
        <v>787</v>
      </c>
      <c r="D136" s="171">
        <f t="shared" ref="D136:D167" si="127">COUNTIF(K136:DL136,"&gt;0")</f>
        <v>0</v>
      </c>
      <c r="E136" s="172">
        <f t="shared" ref="E136:E167" si="128">SUM(DN136:GA136)</f>
        <v>0</v>
      </c>
      <c r="F136" s="171">
        <f t="shared" ref="F136:F167" si="129">SUM($DN136:$EG136)</f>
        <v>0</v>
      </c>
      <c r="G136" s="171">
        <v>0</v>
      </c>
      <c r="H136" s="171">
        <f t="shared" ref="H136:H167" si="130">SUM($DN136:$EH136)</f>
        <v>0</v>
      </c>
      <c r="I136" s="173">
        <f t="shared" ref="I136:I167" si="131">IF(D136=0,0,H136/(D136-G136)/100)</f>
        <v>0</v>
      </c>
      <c r="J136" s="173"/>
      <c r="K136" s="174">
        <f>SUMIF('Saturday Race 11-06-21'!$B$11:$B$21,$C136,'Saturday Race 11-06-21'!$AU$11:$AU$21)</f>
        <v>0</v>
      </c>
      <c r="L136" s="174">
        <f>SUMIF('Saturday Race 11-06-21'!$B$11:$B$21,$C136,'Saturday Race 11-06-21'!$AV$11:$AV$21)</f>
        <v>0</v>
      </c>
      <c r="M136" s="174">
        <f>SUMIF('Saturday Race 11-06-21'!$B$11:$B$21,$C136,'Saturday Race 11-06-21'!$AW$11:$AW$21)</f>
        <v>0</v>
      </c>
      <c r="N136" s="174">
        <f>SUMIF('Saturday Race 11-06-21'!$B$11:$B$21,$C136,'Saturday Race 11-06-21'!$AX$11:$AX$21)</f>
        <v>0</v>
      </c>
      <c r="O136" s="174">
        <f>SUMIF('Saturday Race 11-06-21'!$B$11:$B$21,$C136,'Saturday Race 11-06-21'!$AY$11:$AY$21)</f>
        <v>0</v>
      </c>
      <c r="P136" s="174">
        <f>SUMIF('Saturday Race 11-20-21'!$B$11:$B$20,$C136,'Saturday Race 11-20-21'!$AU$11:$AU$20)</f>
        <v>0</v>
      </c>
      <c r="Q136" s="174">
        <f>SUMIF('Saturday Race 11-20-21'!$B$11:$B$20,$C136,'Saturday Race 11-20-21'!$AV$11:$AV$20)</f>
        <v>0</v>
      </c>
      <c r="R136" s="174">
        <f>SUMIF('Saturday Race 11-20-21'!$B$11:$B$20,$C136,'Saturday Race 11-20-21'!$AW$11:$AW$20)</f>
        <v>0</v>
      </c>
      <c r="S136" s="174">
        <f>SUMIF('Saturday Race 11-20-21'!$B$11:$B$20,$C136,'Saturday Race 11-20-21'!$AX$11:$AX$20)</f>
        <v>0</v>
      </c>
      <c r="T136" s="174">
        <f>SUMIF('Saturday Race 11-20-21'!$B$11:$B$20,$C136,'Saturday Race 11-20-21'!$AY$11:$AY$20)</f>
        <v>0</v>
      </c>
      <c r="U136" s="174">
        <f>SUMIF('Saturday Race 1-08-22'!$B$11:$B$20,$C136,'Saturday Race 1-08-22'!$AU$11:$AU$20)</f>
        <v>0</v>
      </c>
      <c r="V136" s="174">
        <f>SUMIF('Saturday Race 1-08-22'!$B$11:$B$20,$C136,'Saturday Race 1-08-22'!$AV$11:$AV$20)</f>
        <v>0</v>
      </c>
      <c r="W136" s="174">
        <f>SUMIF('Saturday Race 1-08-22'!$B$11:$B$20,$C136,'Saturday Race 1-08-22'!$AW$11:$AW$20)</f>
        <v>0</v>
      </c>
      <c r="X136" s="174">
        <f>SUMIF('Saturday Race 1-08-22'!$B$11:$B$20,$C136,'Saturday Race 1-08-22'!$AX$11:$AX$20)</f>
        <v>0</v>
      </c>
      <c r="Y136" s="174">
        <f>SUMIF('Saturday Race 1-08-22'!$B$11:$B$20,$C136,'Saturday Race 1-08-22'!$AY$11:$AY$20)</f>
        <v>0</v>
      </c>
      <c r="Z136" s="174">
        <f>SUMIF('Saturday Race 1-22-22'!$B$11:$B$20,$C136,'Saturday Race 1-22-22'!$AU$11:$AU$20)</f>
        <v>0</v>
      </c>
      <c r="AA136" s="174">
        <f>SUMIF('Saturday Race 1-22-22'!$B$11:$B$20,$C136,'Saturday Race 1-22-22'!$AV$11:$AV$20)</f>
        <v>0</v>
      </c>
      <c r="AB136" s="174">
        <f>SUMIF('Saturday Race 1-22-22'!$B$11:$B$20,$C136,'Saturday Race 1-22-22'!$AW$11:$AW$20)</f>
        <v>0</v>
      </c>
      <c r="AC136" s="174">
        <f>SUMIF('Saturday Race 1-22-22'!$B$11:$B$20,$C136,'Saturday Race 1-22-22'!$AX$11:$AX$20)</f>
        <v>0</v>
      </c>
      <c r="AD136" s="174">
        <f>SUMIF('Saturday Race 1-22-22'!$B$11:$B$20,$C136,'Saturday Race 1-22-22'!$AY$11:$AY$20)</f>
        <v>0</v>
      </c>
      <c r="AE136" s="174">
        <f>SUMIF('Sunday Race 2-6-22'!$B$11:$B$20,$C136,'Sunday Race 2-6-22'!$AU$11:$AU$20)</f>
        <v>0</v>
      </c>
      <c r="AF136" s="174">
        <f>SUMIF('Sunday Race 2-6-22'!$B$11:$B$20,$C136,'Sunday Race 2-6-22'!$AV$11:$AV$20)</f>
        <v>0</v>
      </c>
      <c r="AG136" s="174">
        <f>SUMIF('Sunday Race 2-6-22'!$B$11:$B$20,$C136,'Sunday Race 2-6-22'!$AW$11:$AW$20)</f>
        <v>0</v>
      </c>
      <c r="AH136" s="174">
        <f>SUMIF('Sunday Race 2-6-22'!$B$11:$B$20,$C136,'Sunday Race 2-6-22'!$AX$11:$AX$20)</f>
        <v>0</v>
      </c>
      <c r="AI136" s="174">
        <f>SUMIF('Sunday Race 2-6-22'!$B$11:$B$20,$C136,'Sunday Race 2-6-22'!$AY$11:$AY$20)</f>
        <v>0</v>
      </c>
      <c r="AJ136" s="174">
        <f>SUMIF('Sunday Race 2-20-22'!$B$11:$B$26,$C136,'Sunday Race 2-20-22'!$AU$11:$AU$26)</f>
        <v>0</v>
      </c>
      <c r="AK136" s="174">
        <f>SUMIF('Sunday Race 2-20-22'!$B$11:$B$26,$C136,'Sunday Race 2-20-22'!$AV$11:$AV$26)</f>
        <v>0</v>
      </c>
      <c r="AL136" s="174">
        <f>SUMIF('Sunday Race 2-20-22'!$B$11:$B$26,$C136,'Sunday Race 2-20-22'!$AW$11:$AW$26)</f>
        <v>0</v>
      </c>
      <c r="AM136" s="174">
        <f>SUMIF('Sunday Race 2-20-22'!$B$11:$B$26,$C136,'Sunday Race 2-20-22'!$AX$11:$AX$26)</f>
        <v>0</v>
      </c>
      <c r="AN136" s="174">
        <f>SUMIF('Sunday Race 2-20-22'!$B$11:$B$26,$C136,'Sunday Race 2-20-22'!$AY$11:$AY$26)</f>
        <v>0</v>
      </c>
      <c r="AO136" s="174">
        <f>SUMIF('Sunday Race 2-27-22'!$B$11:$B$20,$C136,'Sunday Race 2-27-22'!$AU$11:$AU$20)</f>
        <v>0</v>
      </c>
      <c r="AP136" s="174">
        <f>SUMIF('Sunday Race 2-27-22'!$B$11:$B$20,$C136,'Sunday Race 2-27-22'!$AV$11:$AV$20)</f>
        <v>0</v>
      </c>
      <c r="AQ136" s="174">
        <f>SUMIF('Sunday Race 2-27-22'!$B$11:$B$20,$C136,'Sunday Race 2-27-22'!$AW$11:$AW$20)</f>
        <v>0</v>
      </c>
      <c r="AR136" s="174">
        <f>SUMIF('Sunday Race 2-27-22'!$B$11:$B$20,$C136,'Sunday Race 2-27-22'!$AX$11:$AX$20)</f>
        <v>0</v>
      </c>
      <c r="AS136" s="174">
        <f>SUMIF('Sunday Race 2-27-22'!$B$11:$B$20,$C136,'Sunday Race 2-27-22'!$AY$11:$AY$20)</f>
        <v>0</v>
      </c>
      <c r="AT136" s="174">
        <f>SUMIF('Sunday Race 3-13-22'!$B$11:$B$25,$C136,'Sunday Race 3-13-22'!$AU$11:$AU$25)</f>
        <v>0</v>
      </c>
      <c r="AU136" s="174">
        <f>SUMIF('Sunday Race 3-13-22'!$B$11:$B$25,$C136,'Sunday Race 3-13-22'!$AV$11:$AV$25)</f>
        <v>0</v>
      </c>
      <c r="AV136" s="174">
        <f>SUMIF('Sunday Race 3-13-22'!$B$11:$B$25,$C136,'Sunday Race 3-13-22'!$AW$11:$AW$25)</f>
        <v>0</v>
      </c>
      <c r="AW136" s="174">
        <f>SUMIF('Sunday Race 3-13-22'!$B$11:$B$25,$C136,'Sunday Race 3-13-22'!$AX$11:$AX$25)</f>
        <v>0</v>
      </c>
      <c r="AX136" s="174">
        <f>SUMIF('Sunday Race 3-13-22'!$B$11:$B$25,$C136,'Sunday Race 3-13-22'!$AY$11:$AY$25)</f>
        <v>0</v>
      </c>
      <c r="AY136" s="174">
        <f>SUMIF('Saturday Race 3-19-22'!$B$11:$B$15,$C136,'Saturday Race 3-19-22'!$AU$11:$AU$15)</f>
        <v>0</v>
      </c>
      <c r="AZ136" s="174">
        <f>SUMIF('Saturday Race 3-19-22'!$B$11:$B$15,$C136,'Saturday Race 3-19-22'!$AV$11:$AV$15)</f>
        <v>0</v>
      </c>
      <c r="BA136" s="174">
        <f>SUMIF('Saturday Race 3-19-22'!$B$11:$B$15,$C136,'Saturday Race 3-19-22'!$AW$11:$AW$15)</f>
        <v>0</v>
      </c>
      <c r="BB136" s="174">
        <f>SUMIF('Saturday Race 3-19-22'!$B$11:$B$15,$C136,'Saturday Race 3-19-22'!$AX$11:$AX$15)</f>
        <v>0</v>
      </c>
      <c r="BC136" s="174">
        <f>SUMIF('Saturday Race 3-19-22'!$B$11:$B$15,$C136,'Saturday Race 3-19-22'!$AY$11:$AY$15)</f>
        <v>0</v>
      </c>
      <c r="BD136" s="174">
        <f>SUMIF('Sunday Races 4-10-22'!$B$11:$B$26,$C136,'Sunday Races 4-10-22'!$AU$11:$AU$26)</f>
        <v>0</v>
      </c>
      <c r="BE136" s="174">
        <f>SUMIF('Sunday Races 4-10-22'!$B$11:$B$26,$C136,'Sunday Races 4-10-22'!$AV$11:$AV$26)</f>
        <v>0</v>
      </c>
      <c r="BF136" s="174">
        <f>SUMIF('Sunday Races 4-10-22'!$B$11:$B$26,$C136,'Sunday Races 4-10-22'!$AW$11:$AW$26)</f>
        <v>0</v>
      </c>
      <c r="BG136" s="174">
        <f>SUMIF('Sunday Races 4-10-22'!$B$11:$B$26,$C136,'Sunday Races 4-10-22'!$AX$11:$AX$26)</f>
        <v>0</v>
      </c>
      <c r="BH136" s="174">
        <f>SUMIF('Sunday Races 4-10-22'!$B$11:$B$26,$C136,'Sunday Races 4-10-22'!$AY$11:$AY$26)</f>
        <v>0</v>
      </c>
      <c r="BI136" s="174">
        <f>SUMIF('Sunday Races 5-1-22'!$B$11:$B$28,$C136,'Sunday Races 5-1-22'!$AU$11:$AU$28)</f>
        <v>0</v>
      </c>
      <c r="BJ136" s="174">
        <f>SUMIF('Sunday Races 5-1-22'!$B$11:$B$28,$C136,'Sunday Races 5-1-22'!$AV$11:$AV$28)</f>
        <v>0</v>
      </c>
      <c r="BK136" s="174">
        <f>SUMIF('Sunday Races 5-1-22'!$B$11:$B$28,$C136,'Sunday Races 5-1-22'!$AW$11:$AW$28)</f>
        <v>0</v>
      </c>
      <c r="BL136" s="174">
        <f>SUMIF('Sunday Races 5-1-22'!$B$11:$B$28,$C136,'Sunday Races 5-1-22'!$AX$11:$AX$28)</f>
        <v>0</v>
      </c>
      <c r="BM136" s="174">
        <f>SUMIF('Sunday Races 5-1-22'!$B$11:$B$28,$C136,'Sunday Races 5-1-22'!$AY$11:$AY$28)</f>
        <v>0</v>
      </c>
      <c r="BN136" s="174">
        <f>SUMIF('Sunday Races 6-5-22'!$B$11:$B$28,$C136,'Sunday Races 6-5-22'!$AU$11:$AU$28)</f>
        <v>0</v>
      </c>
      <c r="BO136" s="174">
        <f>SUMIF('Sunday Races 6-5-22'!$B$11:$B$28,$C136,'Sunday Races 6-5-22'!$AV$11:$AV$28)</f>
        <v>0</v>
      </c>
      <c r="BP136" s="174">
        <f>SUMIF('Sunday Races 6-5-22'!$B$11:$B$28,$C136,'Sunday Races 6-5-22'!$AW$11:$AW$28)</f>
        <v>0</v>
      </c>
      <c r="BQ136" s="174">
        <f>SUMIF('Sunday Races 6-5-22'!$B$11:$B$28,$C136,'Sunday Races 6-5-22'!$AX$11:$AX$28)</f>
        <v>0</v>
      </c>
      <c r="BR136" s="174">
        <f>SUMIF('Sunday Races 6-5-22'!$B$11:$B$28,$C136,'Sunday Races 6-5-22'!$AY$11:$AY$28)</f>
        <v>0</v>
      </c>
      <c r="BS136" s="174">
        <f>SUMIF('Sunday Races 6-12-22'!$B$11:$B$24,$C136,'Sunday Races 6-12-22'!$AU$11:$AU$24)</f>
        <v>0</v>
      </c>
      <c r="BT136" s="174">
        <f>SUMIF('Sunday Races 6-12-22'!$B$11:$B$24,$C136,'Sunday Races 6-12-22'!$AV$11:$AV$24)</f>
        <v>0</v>
      </c>
      <c r="BU136" s="174">
        <f>SUMIF('Sunday Races 6-12-22'!$B$11:$B$24,$C136,'Sunday Races 6-12-22'!$AW$11:$AW$24)</f>
        <v>0</v>
      </c>
      <c r="BV136" s="174">
        <f>SUMIF('Sunday Races 6-12-22'!$B$11:$B$24,$C136,'Sunday Races 6-12-22'!$AX$11:$AX$24)</f>
        <v>0</v>
      </c>
      <c r="BW136" s="174">
        <f>SUMIF('Sunday Races 6-12-22'!$B$11:$B$24,$C136,'Sunday Races 6-12-22'!$AY$11:$AY$24)</f>
        <v>0</v>
      </c>
      <c r="BX136" s="174">
        <f>SUMIF('Saturday Races 6-18-22'!$B$11:$B$24,$C136,'Saturday Races 6-18-22'!$AU$11:$AU$24)</f>
        <v>0</v>
      </c>
      <c r="BY136" s="174">
        <f>SUMIF('Saturday Races 6-18-22'!$B$11:$B$24,$C136,'Saturday Races 6-18-22'!$AV$11:$AV$24)</f>
        <v>0</v>
      </c>
      <c r="BZ136" s="174">
        <f>SUMIF('Saturday Races 6-18-22'!$B$11:$B$24,$C136,'Saturday Races 6-18-22'!$AW$11:$AW$24)</f>
        <v>0</v>
      </c>
      <c r="CA136" s="174">
        <f>SUMIF('Saturday Races 6-18-22'!$B$11:$B$24,$C136,'Saturday Races 6-18-22'!$AX$11:$AX$24)</f>
        <v>0</v>
      </c>
      <c r="CB136" s="174">
        <f>SUMIF('Saturday Races 6-18-22'!$B$11:$B$24,$C136,'Saturday Races 6-18-22'!$AY$11:$AY$24)</f>
        <v>0</v>
      </c>
      <c r="CC136" s="174">
        <f>SUMIF('Sunday Races 7-3-22'!$B$11:$B$26,$C136,'Sunday Races 7-3-22'!$AU$11:$AU$26)</f>
        <v>0</v>
      </c>
      <c r="CD136" s="174">
        <f>SUMIF('Sunday Races 7-3-22'!$B$11:$B$26,$C136,'Sunday Races 7-3-22'!$AV$11:$AV$26)</f>
        <v>0</v>
      </c>
      <c r="CE136" s="174">
        <f>SUMIF('Sunday Races 7-3-22'!$B$11:$B$26,$C136,'Sunday Races 7-3-22'!$AW$11:$AW$26)</f>
        <v>0</v>
      </c>
      <c r="CF136" s="174">
        <f>SUMIF('Sunday Races 7-3-22'!$B$11:$B$26,$C136,'Sunday Races 7-3-22'!$AX$11:$AX$26)</f>
        <v>0</v>
      </c>
      <c r="CG136" s="174">
        <f>SUMIF('Sunday Races 7-3-22'!$B$11:$B$26,$C136,'Sunday Races 7-3-22'!$AY$11:$AY$26)</f>
        <v>0</v>
      </c>
      <c r="CH136" s="174">
        <f>SUMIF('Sunday Races 7-31-22'!$B$11:$B$26,$C136,'Sunday Races 7-31-22'!$AU$11:$AU$26)</f>
        <v>0</v>
      </c>
      <c r="CI136" s="174">
        <f>SUMIF('Sunday Races 7-31-22'!$B$11:$B$26,$C136,'Sunday Races 7-31-22'!$AV$11:$AV$26)</f>
        <v>0</v>
      </c>
      <c r="CJ136" s="174">
        <f>SUMIF('Sunday Races 7-31-22'!$B$11:$B$26,$C136,'Sunday Races 7-31-22'!$AW$11:$AW$26)</f>
        <v>0</v>
      </c>
      <c r="CK136" s="174">
        <f>SUMIF('Sunday Races 7-31-22'!$B$11:$B$26,$C136,'Sunday Races 7-31-22'!$AX$11:$AX$26)</f>
        <v>0</v>
      </c>
      <c r="CL136" s="174">
        <f>SUMIF('Sunday Races 7-31-22'!$B$11:$B$26,$C136,'Sunday Races 7-31-22'!$AY$11:$AY$26)</f>
        <v>0</v>
      </c>
      <c r="CM136" s="174">
        <f>SUMIF('Sunday Races 8-14-22'!$B$11:$B$26,$C136,'Sunday Races 8-14-22'!$AU$11:$AU$26)</f>
        <v>0</v>
      </c>
      <c r="CN136" s="174">
        <f>SUMIF('Sunday Races 8-14-22'!$B$11:$B$26,$C136,'Sunday Races 8-14-22'!$AV$11:$AV$26)</f>
        <v>0</v>
      </c>
      <c r="CO136" s="174">
        <f>SUMIF('Sunday Races 8-14-22'!$B$11:$B$26,$C136,'Sunday Races 8-14-22'!$AW$11:$AW$26)</f>
        <v>0</v>
      </c>
      <c r="CP136" s="174">
        <f>SUMIF('Sunday Races 8-14-22'!$B$11:$B$26,$C136,'Sunday Races 8-14-22'!$AX$11:$AX$26)</f>
        <v>0</v>
      </c>
      <c r="CQ136" s="174">
        <f>SUMIF('Sunday Races 8-14-22'!$B$11:$B$26,$C136,'Sunday Races 8-14-22'!$AY$11:$AY$26)</f>
        <v>0</v>
      </c>
      <c r="CR136" s="174">
        <f>SUMIF('Saturday Races 8-20-22'!$B$11:$B$26,$C136,'Saturday Races 8-20-22'!$AU$11:$AU$26)</f>
        <v>0</v>
      </c>
      <c r="CS136" s="174">
        <f>SUMIF('Saturday Races 8-20-22'!$B$11:$B$26,$C136,'Saturday Races 8-20-22'!$AV$11:$AV$26)</f>
        <v>0</v>
      </c>
      <c r="CT136" s="174">
        <f>SUMIF('Saturday Races 8-20-22'!$B$11:$B$26,$C136,'Saturday Races 8-20-22'!$AW$11:$AW$26)</f>
        <v>0</v>
      </c>
      <c r="CU136" s="174">
        <f>SUMIF('Saturday Races 8-20-22'!$B$11:$B$26,$C136,'Saturday Races 8-20-22'!$AX$11:$AX$26)</f>
        <v>0</v>
      </c>
      <c r="CV136" s="174">
        <f>SUMIF('Saturday Races 8-20-22'!$B$11:$B$26,$C136,'Saturday Races 8-20-22'!$AY$11:$AY$26)</f>
        <v>0</v>
      </c>
      <c r="CW136" s="174">
        <f>SUMIF('Sunday Races 9-11-22'!$B$11:$B$20,$C136,'Sunday Races 9-11-22'!$AU$11:$AU$20)</f>
        <v>0</v>
      </c>
      <c r="CX136" s="174">
        <f>SUMIF('Sunday Races 9-11-22'!$B$11:$B$20,$C136,'Sunday Races 9-11-22'!$AV$11:$AV$20)</f>
        <v>0</v>
      </c>
      <c r="CY136" s="174">
        <f>SUMIF('Sunday Races 9-11-22'!$B$11:$B$20,$C136,'Sunday Races 9-11-22'!$AW$11:$AW$20)</f>
        <v>0</v>
      </c>
      <c r="CZ136" s="174">
        <f>SUMIF('Sunday Races 9-11-22'!$B$11:$B$20,$C136,'Sunday Races 9-11-22'!$AX$11:$AX$20)</f>
        <v>0</v>
      </c>
      <c r="DA136" s="174">
        <f>SUMIF('Sunday Races 9-11-22'!$B$11:$B$20,$C136,'Sunday Races 9-11-22'!$AY$11:$AY$20)</f>
        <v>0</v>
      </c>
      <c r="DB136" s="174">
        <f>SUMIF('Sunday Races 10-9-22'!$B$11:$B$21,$C136,'Sunday Races 10-9-22'!$AU$11:$AU$21)</f>
        <v>0</v>
      </c>
      <c r="DC136" s="174">
        <f>SUMIF('Sunday Races 10-9-22'!$B$11:$B$21,$C136,'Sunday Races 10-9-22'!$AV$11:$AV$21)</f>
        <v>0</v>
      </c>
      <c r="DD136" s="174">
        <f>SUMIF('Sunday Races 10-9-22'!$B$11:$B$21,$C136,'Sunday Races 10-9-22'!$AW$11:$AW$21)</f>
        <v>0</v>
      </c>
      <c r="DE136" s="174">
        <f>SUMIF('Sunday Races 10-9-22'!$B$11:$B$21,$C136,'Sunday Races 10-9-22'!$AX$11:$AX$21)</f>
        <v>0</v>
      </c>
      <c r="DF136" s="174">
        <f>SUMIF('Sunday Races 10-9-22'!$B$11:$B$21,$C136,'Sunday Races 10-9-22'!$AY$11:$AY$21)</f>
        <v>0</v>
      </c>
      <c r="DG136" s="174">
        <f>SUMIF('Sunday Races 10-23-22'!$B$11:$B$22,$C136,'Sunday Races 10-23-22'!$AU$11:$AU$22)</f>
        <v>0</v>
      </c>
      <c r="DH136" s="174">
        <f>SUMIF('Sunday Races 10-23-22'!$B$11:$B$22,$C136,'Sunday Races 10-23-22'!$AV$11:$AV$22)</f>
        <v>0</v>
      </c>
      <c r="DI136" s="174">
        <f>SUMIF('Sunday Races 10-23-22'!$B$11:$B$22,$C136,'Sunday Races 10-23-22'!$AW$11:$AW$22)</f>
        <v>0</v>
      </c>
      <c r="DJ136" s="174">
        <f>SUMIF('Sunday Races 10-23-22'!$B$11:$B$22,$C136,'Sunday Races 10-23-22'!$AX$11:$AX$22)</f>
        <v>0</v>
      </c>
      <c r="DK136" s="174">
        <f>SUMIF('Sunday Races 10-23-22'!$B$11:$B$22,$C136,'Sunday Races 10-23-22'!$AY$11:$AY$22)</f>
        <v>0</v>
      </c>
      <c r="DL136" s="175"/>
      <c r="DM136" s="176"/>
      <c r="DN136" s="177">
        <f t="shared" si="120"/>
        <v>0</v>
      </c>
      <c r="DO136" s="177">
        <f t="shared" si="120"/>
        <v>0</v>
      </c>
      <c r="DP136" s="177">
        <f t="shared" si="120"/>
        <v>0</v>
      </c>
      <c r="DQ136" s="177">
        <f t="shared" si="120"/>
        <v>0</v>
      </c>
      <c r="DR136" s="177">
        <f t="shared" si="120"/>
        <v>0</v>
      </c>
      <c r="DS136" s="177">
        <f t="shared" si="120"/>
        <v>0</v>
      </c>
      <c r="DT136" s="177">
        <f t="shared" si="120"/>
        <v>0</v>
      </c>
      <c r="DU136" s="177">
        <f t="shared" si="120"/>
        <v>0</v>
      </c>
      <c r="DV136" s="177">
        <f t="shared" si="120"/>
        <v>0</v>
      </c>
      <c r="DW136" s="177">
        <f t="shared" si="120"/>
        <v>0</v>
      </c>
      <c r="DX136" s="177">
        <f t="shared" si="121"/>
        <v>0</v>
      </c>
      <c r="DY136" s="177">
        <f t="shared" si="121"/>
        <v>0</v>
      </c>
      <c r="DZ136" s="177">
        <f t="shared" si="121"/>
        <v>0</v>
      </c>
      <c r="EA136" s="177">
        <f t="shared" si="121"/>
        <v>0</v>
      </c>
      <c r="EB136" s="177">
        <f t="shared" si="121"/>
        <v>0</v>
      </c>
      <c r="EC136" s="177">
        <f t="shared" si="121"/>
        <v>0</v>
      </c>
      <c r="ED136" s="177">
        <f t="shared" si="121"/>
        <v>0</v>
      </c>
      <c r="EE136" s="177">
        <f t="shared" si="121"/>
        <v>0</v>
      </c>
      <c r="EF136" s="177">
        <f t="shared" si="121"/>
        <v>0</v>
      </c>
      <c r="EG136" s="177">
        <f t="shared" si="121"/>
        <v>0</v>
      </c>
      <c r="EH136" s="177">
        <f t="shared" si="122"/>
        <v>0</v>
      </c>
      <c r="EI136" s="177">
        <f t="shared" si="122"/>
        <v>0</v>
      </c>
      <c r="EJ136" s="177">
        <f t="shared" si="122"/>
        <v>0</v>
      </c>
      <c r="EK136" s="177">
        <f t="shared" si="122"/>
        <v>0</v>
      </c>
      <c r="EL136" s="177">
        <f t="shared" si="122"/>
        <v>0</v>
      </c>
      <c r="EM136" s="177">
        <f t="shared" si="122"/>
        <v>0</v>
      </c>
      <c r="EN136" s="177">
        <f t="shared" si="122"/>
        <v>0</v>
      </c>
      <c r="EO136" s="177">
        <f t="shared" si="122"/>
        <v>0</v>
      </c>
      <c r="EP136" s="177">
        <f t="shared" si="122"/>
        <v>0</v>
      </c>
      <c r="EQ136" s="177">
        <f t="shared" si="122"/>
        <v>0</v>
      </c>
      <c r="ER136" s="177">
        <f t="shared" si="123"/>
        <v>0</v>
      </c>
      <c r="ES136" s="177">
        <f t="shared" si="123"/>
        <v>0</v>
      </c>
      <c r="ET136" s="177">
        <f t="shared" si="123"/>
        <v>0</v>
      </c>
      <c r="EU136" s="177">
        <f t="shared" si="123"/>
        <v>0</v>
      </c>
      <c r="EV136" s="177">
        <f t="shared" si="123"/>
        <v>0</v>
      </c>
      <c r="EW136" s="177">
        <f t="shared" si="123"/>
        <v>0</v>
      </c>
      <c r="EX136" s="177">
        <f t="shared" si="123"/>
        <v>0</v>
      </c>
      <c r="EY136" s="177">
        <f t="shared" si="123"/>
        <v>0</v>
      </c>
      <c r="EZ136" s="177">
        <f t="shared" si="123"/>
        <v>0</v>
      </c>
      <c r="FA136" s="177">
        <f t="shared" si="123"/>
        <v>0</v>
      </c>
      <c r="FB136" s="177">
        <f t="shared" si="124"/>
        <v>0</v>
      </c>
      <c r="FC136" s="177">
        <f t="shared" si="124"/>
        <v>0</v>
      </c>
      <c r="FD136" s="177">
        <f t="shared" si="124"/>
        <v>0</v>
      </c>
      <c r="FE136" s="177">
        <f t="shared" si="124"/>
        <v>0</v>
      </c>
      <c r="FF136" s="177">
        <f t="shared" si="124"/>
        <v>0</v>
      </c>
      <c r="FG136" s="177">
        <f t="shared" si="124"/>
        <v>0</v>
      </c>
      <c r="FH136" s="177">
        <f t="shared" si="124"/>
        <v>0</v>
      </c>
      <c r="FI136" s="177">
        <f t="shared" si="124"/>
        <v>0</v>
      </c>
      <c r="FJ136" s="177">
        <f t="shared" si="124"/>
        <v>0</v>
      </c>
      <c r="FK136" s="177">
        <f t="shared" si="124"/>
        <v>0</v>
      </c>
      <c r="FL136" s="177">
        <f t="shared" si="125"/>
        <v>0</v>
      </c>
      <c r="FM136" s="177">
        <f t="shared" si="125"/>
        <v>0</v>
      </c>
      <c r="FN136" s="177">
        <f t="shared" si="125"/>
        <v>0</v>
      </c>
      <c r="FO136" s="177">
        <f t="shared" si="125"/>
        <v>0</v>
      </c>
      <c r="FP136" s="177">
        <f t="shared" si="125"/>
        <v>0</v>
      </c>
      <c r="FQ136" s="177">
        <f t="shared" si="125"/>
        <v>0</v>
      </c>
      <c r="FR136" s="177">
        <f t="shared" si="125"/>
        <v>0</v>
      </c>
      <c r="FS136" s="177">
        <f t="shared" si="125"/>
        <v>0</v>
      </c>
      <c r="FT136" s="177">
        <f t="shared" si="125"/>
        <v>0</v>
      </c>
      <c r="FU136" s="177">
        <f t="shared" si="125"/>
        <v>0</v>
      </c>
      <c r="FV136" s="177">
        <f t="shared" si="125"/>
        <v>0</v>
      </c>
      <c r="FW136" s="177">
        <f t="shared" si="125"/>
        <v>0</v>
      </c>
      <c r="FX136" s="177">
        <f t="shared" si="125"/>
        <v>0</v>
      </c>
      <c r="FY136" s="177">
        <f t="shared" si="125"/>
        <v>0</v>
      </c>
      <c r="FZ136" s="177">
        <f t="shared" si="125"/>
        <v>0</v>
      </c>
      <c r="GA136" s="177"/>
      <c r="GB136" s="229">
        <f t="shared" ref="GB136:GB167" si="132">SUM(GD136:KD136)</f>
        <v>0</v>
      </c>
      <c r="GC136" s="229">
        <f t="shared" ref="GC136:GC167" si="133">COUNTIF(GD136:KD136,"&gt;0")</f>
        <v>0</v>
      </c>
      <c r="GD136" s="174">
        <f>SUMIF('One Day 12-04-21 Scots'!$B$11:$B$24,$C136,'One Day 12-04-21 Scots'!$AU$11:$AU$24)</f>
        <v>0</v>
      </c>
      <c r="GE136" s="174">
        <f>SUMIF('One Day 12-04-21 Scots'!$B$11:$B$24,$C136,'One Day 12-04-21 Scots'!$AV$11:$AV$24)</f>
        <v>0</v>
      </c>
      <c r="GF136" s="174">
        <f>SUMIF('One Day 12-04-21 Scots'!$B$11:$B$24,$C136,'One Day 12-04-21 Scots'!$AW$11:$AW$24)</f>
        <v>0</v>
      </c>
      <c r="GG136" s="174">
        <f>SUMIF('One Day 12-04-21 Scots'!$B$11:$B$24,$C136,'One Day 12-04-21 Scots'!$AX$11:$AX$24)</f>
        <v>0</v>
      </c>
      <c r="GH136" s="174">
        <f>SUMIF('One Day 12-04-21 Scots'!$B$11:$B$24,$C136,'One Day 12-04-21 Scots'!$AY$11:$AY$24)</f>
        <v>0</v>
      </c>
      <c r="GI136" s="174">
        <f>SUMIF('One Day 12-04-21 Thistles'!$B$11:$B$25,$C136,'One Day 12-04-21 Thistles'!$AU$11:$AU$25)</f>
        <v>0</v>
      </c>
      <c r="GJ136" s="174">
        <f>SUMIF('One Day 12-04-21 Thistles'!$B$11:$B$25,$C136,'One Day 12-04-21 Thistles'!$AV$11:$AV$25)</f>
        <v>0</v>
      </c>
      <c r="GK136" s="174">
        <f>SUMIF('One Day 12-04-21 Thistles'!$B$11:$B$25,$C136,'One Day 12-04-21 Thistles'!$AW$11:$AW$25)</f>
        <v>0</v>
      </c>
      <c r="GL136" s="174">
        <f>SUMIF('One Day 12-04-21 Thistles'!$B$11:$B$25,$C136,'One Day 12-04-21 Thistles'!$AX$11:$AX$25)</f>
        <v>0</v>
      </c>
      <c r="GM136" s="174">
        <f>SUMIF('One Day 12-04-21 Thistles'!$B$11:$B$25,$C136,'One Day 12-04-21 Thistles'!$AY$11:$AY$25)</f>
        <v>0</v>
      </c>
      <c r="GN136" s="174">
        <f>SUMIF('Chili One Day 2-12-22 Scots'!$B$11:$B$27,$C136,'Chili One Day 2-12-22 Scots'!$AU$11:$AU$27)</f>
        <v>0</v>
      </c>
      <c r="GO136" s="174">
        <f>SUMIF('Chili One Day 2-12-22 Scots'!$B$11:$B$27,$C136,'Chili One Day 2-12-22 Scots'!$AV$11:$AV$27)</f>
        <v>0</v>
      </c>
      <c r="GP136" s="174">
        <f>SUMIF('Chili One Day 2-12-22 Scots'!$B$11:$B$27,$C136,'Chili One Day 2-12-22 Scots'!$AW$11:$AW$27)</f>
        <v>0</v>
      </c>
      <c r="GQ136" s="174">
        <f>SUMIF('Chili One Day 2-12-22 Scots'!$B$11:$B$27,$C136,'Chili One Day 2-12-22 Scots'!$AX$11:$AX$27)</f>
        <v>0</v>
      </c>
      <c r="GR136" s="174">
        <f>SUMIF('Chili One Day 2-12-22 Scots'!$B$11:$B$27,$C136,'Chili One Day 2-12-22 Scots'!$AY$11:$AY$27)</f>
        <v>0</v>
      </c>
      <c r="GS136" s="174">
        <f>SUMIF('Chili One Day 2-12-22 Thistles'!$B$11:$B$27,$C136,'Chili One Day 2-12-22 Thistles'!$AU$11:$AU$27)</f>
        <v>0</v>
      </c>
      <c r="GT136" s="174">
        <f>SUMIF('Chili One Day 2-12-22 Thistles'!$B$11:$B$27,$C136,'Chili One Day 2-12-22 Thistles'!$AV$11:$AV$27)</f>
        <v>0</v>
      </c>
      <c r="GU136" s="174">
        <f>SUMIF('Chili One Day 2-12-22 Thistles'!$B$11:$B$27,$C136,'Chili One Day 2-12-22 Thistles'!$AW$11:$AW$27)</f>
        <v>0</v>
      </c>
      <c r="GV136" s="174">
        <f>SUMIF('Chili One Day 2-12-22 Thistles'!$B$11:$B$27,$C136,'Chili One Day 2-12-22 Thistles'!$AX$11:$AX$27)</f>
        <v>0</v>
      </c>
      <c r="GW136" s="174">
        <f>SUMIF('Chili One Day 2-12-22 Thistles'!$B$11:$B$27,$C136,'Chili One Day 2-12-22 Thistles'!$AY$11:$AY$27)</f>
        <v>0</v>
      </c>
      <c r="GX136" s="174">
        <f>SUMIF('Ironman One Day 3-5-22 FS'!$B$11:$B$26,$C136,'Ironman One Day 3-5-22 FS'!$AU$11:$AU$26)</f>
        <v>0</v>
      </c>
      <c r="GY136" s="174">
        <f>SUMIF('Ironman One Day 3-5-22 FS'!$B$11:$B$26,$C136,'Ironman One Day 3-5-22 FS'!$AV$11:$AV$26)</f>
        <v>0</v>
      </c>
      <c r="GZ136" s="174">
        <f>SUMIF('Ironman One Day 3-5-22 FS'!$B$11:$B$26,$C136,'Ironman One Day 3-5-22 FS'!$AW$11:$AW$26)</f>
        <v>0</v>
      </c>
      <c r="HA136" s="174">
        <f>SUMIF('Ironman One Day 3-5-22 FS'!$B$11:$B$26,$C136,'Ironman One Day 3-5-22 FS'!$AX$11:$AX$26)</f>
        <v>0</v>
      </c>
      <c r="HB136" s="174">
        <f>SUMIF('Ironman One Day 3-5-22 FS'!$B$11:$B$26,$C136,'Ironman One Day 3-5-22 FS'!$AY$11:$AY$26)</f>
        <v>0</v>
      </c>
      <c r="HC136" s="174">
        <f>SUMIF('Ironman One Day 3-5-22 420'!$B$11:$B$26,$C136,'Ironman One Day 3-5-22 420'!$AU$11:$AU$26)</f>
        <v>0</v>
      </c>
      <c r="HD136" s="174">
        <f>SUMIF('Ironman One Day 3-5-22 420'!$B$11:$B$26,$C136,'Ironman One Day 3-5-22 420'!$AV$11:$AV$26)</f>
        <v>0</v>
      </c>
      <c r="HE136" s="174">
        <f>SUMIF('Ironman One Day 3-5-22 420'!$B$11:$B$26,$C136,'Ironman One Day 3-5-22 420'!$AW$11:$AW$26)</f>
        <v>0</v>
      </c>
      <c r="HF136" s="174">
        <f>SUMIF('Ironman One Day 3-5-22 420'!$B$11:$B$26,$C136,'Ironman One Day 3-5-22 420'!$AX$11:$AX$26)</f>
        <v>0</v>
      </c>
      <c r="HG136" s="174">
        <f>SUMIF('Ironman One Day 3-5-22 420'!$B$11:$B$26,$C136,'Ironman One Day 3-5-22 420'!$AY$11:$AY$26)</f>
        <v>0</v>
      </c>
      <c r="HH136" s="174">
        <f>SUMIF('Easter One Day 4-16-22 FS'!$B$11:$B$25,$C136,'Easter One Day 4-16-22 FS'!$AU$11:$AU$25)</f>
        <v>0</v>
      </c>
      <c r="HI136" s="174">
        <f>SUMIF('Easter One Day 4-16-22 FS'!$B$11:$B$25,$C136,'Easter One Day 4-16-22 FS'!$AV$11:$AV$25)</f>
        <v>0</v>
      </c>
      <c r="HJ136" s="174">
        <f>SUMIF('Easter One Day 4-16-22 FS'!$B$11:$B$25,$C136,'Easter One Day 4-16-22 FS'!$AW$11:$AW$25)</f>
        <v>0</v>
      </c>
      <c r="HK136" s="174">
        <f>SUMIF('Easter One Day 4-16-22 FS'!$B$11:$B$25,$C136,'Easter One Day 4-16-22 FS'!$AX$11:$AX$25)</f>
        <v>0</v>
      </c>
      <c r="HL136" s="174">
        <f>SUMIF('Easter One Day 4-16-22 FS'!$B$11:$B$25,$C136,'Easter One Day 4-16-22 FS'!$AY$11:$AY$25)</f>
        <v>0</v>
      </c>
      <c r="HM136" s="174">
        <f>SUMIF('Easter One Day 4-16-22 TH'!$B$11:$B$25,$C136,'Easter One Day 4-16-22 TH'!$AU$11:$AU$25)</f>
        <v>0</v>
      </c>
      <c r="HN136" s="174">
        <f>SUMIF('Easter One Day 4-16-22 TH'!$B$11:$B$25,$C136,'Easter One Day 4-16-22 TH'!$AV$11:$AV$25)</f>
        <v>0</v>
      </c>
      <c r="HO136" s="174">
        <f>SUMIF('Easter One Day 4-16-22 TH'!$B$11:$B$25,$C136,'Easter One Day 4-16-22 TH'!$AW$11:$AW$25)</f>
        <v>0</v>
      </c>
      <c r="HP136" s="174">
        <f>SUMIF('Easter One Day 4-16-22 TH'!$B$11:$B$25,$C136,'Easter One Day 4-16-22 TH'!$AX$11:$AX$25)</f>
        <v>0</v>
      </c>
      <c r="HQ136" s="174">
        <f>SUMIF('Easter One Day 4-16-22 TH'!$B$11:$B$25,$C136,'Easter One Day 4-16-22 TH'!$AY$11:$AY$25)</f>
        <v>0</v>
      </c>
      <c r="HR136" s="174">
        <f>SUMIF('Long Distance Race 5-7-22'!$B$11:$B$25,$C136,'Long Distance Race 5-7-22'!$AU$11:$AU$25)</f>
        <v>0</v>
      </c>
      <c r="HS136" s="174">
        <f>SUMIF('Long Distance Race 5-7-22'!$B$11:$B$18,$C136,'Long Distance Race 5-7-22'!$AV$11:$AV$18)</f>
        <v>0</v>
      </c>
      <c r="HT136" s="174">
        <f>SUMIF('Long Distance Race 5-7-22'!$B$11:$B$18,$C136,'Long Distance Race 5-7-22'!$AW$11:$AW$18)</f>
        <v>0</v>
      </c>
      <c r="HU136" s="174">
        <f>SUMIF('Long Distance Race 5-7-22'!$B$11:$B$18,$C136,'Long Distance Race 5-7-22'!$AX$11:$AX$18)</f>
        <v>0</v>
      </c>
      <c r="HV136" s="174">
        <f>SUMIF('Long Distance Race 5-7-22'!$B$11:$B$18,$C136,'Long Distance Race 5-7-22'!$AY$11:$AY$18)</f>
        <v>0</v>
      </c>
      <c r="HW136" s="174">
        <f>SUMIF('Memorial Day Regatta 5-28-22 Op'!$B$11:$B$25,$C136,'Memorial Day Regatta 5-28-22 Op'!$AU$11:$AU$25)</f>
        <v>0</v>
      </c>
      <c r="HX136" s="174">
        <f>SUMIF('Memorial Day Regatta 5-28-22 Op'!$B$11:$B$18,$C136,'Memorial Day Regatta 5-28-22 Op'!$AV$11:$AV$18)</f>
        <v>0</v>
      </c>
      <c r="HY136" s="174">
        <f>SUMIF('Memorial Day Regatta 5-28-22 Op'!$B$11:$B$18,$C136,'Memorial Day Regatta 5-28-22 Op'!$AW$11:$AW$18)</f>
        <v>0</v>
      </c>
      <c r="HZ136" s="174">
        <f>SUMIF('Memorial Day Regatta 5-28-22 Op'!$B$11:$B$18,$C136,'Memorial Day Regatta 5-28-22 Op'!$AX$11:$AX$18)</f>
        <v>0</v>
      </c>
      <c r="IA136" s="174">
        <f>SUMIF('Memorial Day Regatta 5-28-22 Op'!$B$11:$B$18,$C136,'Memorial Day Regatta 5-28-22 Op'!$AY$11:$AY$18)</f>
        <v>0</v>
      </c>
      <c r="IB136" s="174">
        <f>SUMIF('Caldwell Cup 6-25-22 TH'!$B$11:$B$25,$C136,'Caldwell Cup 6-25-22 TH'!$AU$11:$AU$25)</f>
        <v>0</v>
      </c>
      <c r="IC136" s="174">
        <f>SUMIF('Caldwell Cup 6-25-22 TH'!$B$11:$B$25,$C136,'Caldwell Cup 6-25-22 TH'!$AV$11:$AV$25)</f>
        <v>0</v>
      </c>
      <c r="ID136" s="174">
        <f>SUMIF('Caldwell Cup 6-25-22 TH'!$B$11:$B$25,$C136,'Caldwell Cup 6-25-22 TH'!$AW$11:$AW$25)</f>
        <v>0</v>
      </c>
      <c r="IE136" s="174">
        <f>SUMIF('Caldwell Cup 6-25-22 TH'!$B$11:$B$25,$C136,'Caldwell Cup 6-25-22 TH'!$AX$11:$AX$25)</f>
        <v>0</v>
      </c>
      <c r="IF136" s="174">
        <f>SUMIF('Caldwell Cup 6-25-22 TH'!$B$11:$B$25,$C136,'Caldwell Cup 6-25-22 TH'!$AY$11:$AY$25)</f>
        <v>0</v>
      </c>
      <c r="IG136" s="174">
        <f>SUMIF('Caldwell Cup 6-25-22 FS'!$B$11:$B$21,$C136,'Caldwell Cup 6-25-22 FS'!$AU$11:$AU$21)</f>
        <v>0</v>
      </c>
      <c r="IH136" s="174">
        <f>SUMIF('Caldwell Cup 6-25-22 FS'!$B$11:$B$21,$C136,'Caldwell Cup 6-25-22 FS'!$AV$11:$AV$21)</f>
        <v>0</v>
      </c>
      <c r="II136" s="174">
        <f>SUMIF('Caldwell Cup 6-25-22 FS'!$B$11:$B$21,$C136,'Caldwell Cup 6-25-22 FS'!$AW$11:$AW$21)</f>
        <v>0</v>
      </c>
      <c r="IJ136" s="174">
        <f>SUMIF('Caldwell Cup 6-25-22 FS'!$B$11:$B$21,$C136,'Caldwell Cup 6-25-22 FS'!$AX$11:$AX$21)</f>
        <v>0</v>
      </c>
      <c r="IK136" s="174">
        <f>SUMIF('Caldwell Cup 6-25-22 FS'!$B$11:$B$21,$C136,'Caldwell Cup 6-25-22 FS'!$AY$11:$AY$21)</f>
        <v>0</v>
      </c>
      <c r="IL136" s="174">
        <f>SUMIF('Caldwell Cup 6-25-22 Lasers'!$B$11:$B$23,$C136,'Caldwell Cup 6-25-22 Lasers'!$AU$11:$AU$23)</f>
        <v>0</v>
      </c>
      <c r="IM136" s="174">
        <f>SUMIF('Caldwell Cup 6-25-22 Lasers'!$B$11:$B$23,$C136,'Caldwell Cup 6-25-22 Lasers'!$AV$11:$AV$23)</f>
        <v>0</v>
      </c>
      <c r="IN136" s="174">
        <f>SUMIF('Caldwell Cup 6-25-22 Lasers'!$B$11:$B$23,$C136,'Caldwell Cup 6-25-22 Lasers'!$AW$11:$AW$23)</f>
        <v>0</v>
      </c>
      <c r="IO136" s="174">
        <f>SUMIF('Caldwell Cup 6-25-22 Lasers'!$B$11:$B$23,$C136,'Caldwell Cup 6-25-22 Lasers'!$AX$11:$AX$23)</f>
        <v>0</v>
      </c>
      <c r="IP136" s="174">
        <f>SUMIF('Caldwell Cup 6-25-22 Lasers'!$B$11:$B$23,$C136,'Caldwell Cup 6-25-22 Lasers'!$AY$11:$AY$23)</f>
        <v>0</v>
      </c>
      <c r="IQ136" s="174">
        <f>SUMIF('Labor Day Regatta 9-3-22 FS'!$B$11:$B$30,$C136,'Labor Day Regatta 9-3-22 FS'!$AU$11:$AU$30)</f>
        <v>0</v>
      </c>
      <c r="IR136" s="174">
        <f>SUMIF('Labor Day Regatta 9-3-22 FS'!$B$11:$B$30,$C136,'Labor Day Regatta 9-3-22 FS'!$AV$11:$AV$30)</f>
        <v>0</v>
      </c>
      <c r="IS136" s="174">
        <f>SUMIF('Labor Day Regatta 9-3-22 FS'!$B$11:$B$30,$C136,'Labor Day Regatta 9-3-22 FS'!$AW$11:$AW$30)</f>
        <v>0</v>
      </c>
      <c r="IT136" s="174">
        <f>SUMIF('Labor Day Regatta 9-3-22 FS'!$B$11:$B$30,$C136,'Labor Day Regatta 9-3-22 FS'!$AX$11:$AX$30)</f>
        <v>0</v>
      </c>
      <c r="IU136" s="174">
        <f>SUMIF('Labor Day Regatta 9-3-22 FS'!$B$11:$B$30,$C136,'Labor Day Regatta 9-3-22 FS'!$AY$11:$AY$30)</f>
        <v>0</v>
      </c>
      <c r="IV136" s="174">
        <f>SUMIF('2022-09-17 Leukemia Cup FS'!$B$11:$B$26,$C136,'2022-09-17 Leukemia Cup FS'!$AU$11:$AU$26)</f>
        <v>0</v>
      </c>
      <c r="IW136" s="174">
        <f>SUMIF('2022-09-17 Leukemia Cup FS'!$B$11:$B$26,$C136,'2022-09-17 Leukemia Cup FS'!$AV$11:$AV$26)</f>
        <v>0</v>
      </c>
      <c r="IX136" s="174">
        <f>SUMIF('2022-09-17 Leukemia Cup FS'!$B$11:$B$26,$C136,'2022-09-17 Leukemia Cup FS'!$AW$11:$AW$26)</f>
        <v>0</v>
      </c>
      <c r="IY136" s="174">
        <f>SUMIF('2022-09-17 Leukemia Cup FS'!$B$11:$B$26,$C136,'2022-09-17 Leukemia Cup FS'!$AX$11:$AX$26)</f>
        <v>0</v>
      </c>
      <c r="IZ136" s="174">
        <f>SUMIF('2022-09-17 Leukemia Cup FS'!$B$11:$B$26,$C136,'2022-09-17 Leukemia Cup FS'!$AY$11:$AY$26)</f>
        <v>0</v>
      </c>
      <c r="JA136" s="174">
        <f>SUMIF('2022-09-17 Leukemia Cup TH'!$B$11:$B$28,$C136,'2022-09-17 Leukemia Cup TH'!$AU$11:$AU$28)</f>
        <v>0</v>
      </c>
      <c r="JB136" s="174">
        <f>SUMIF('2022-09-17 Leukemia Cup TH'!$B$11:$B$28,$C136,'2022-09-17 Leukemia Cup TH'!$AV$11:$AV$28)</f>
        <v>0</v>
      </c>
      <c r="JC136" s="174">
        <f>SUMIF('2022-09-17 Leukemia Cup TH'!$B$11:$B$28,$C136,'2022-09-17 Leukemia Cup TH'!$AW$11:$AW$28)</f>
        <v>0</v>
      </c>
      <c r="JD136" s="174">
        <f>SUMIF('2022-09-17 Leukemia Cup TH'!$B$11:$B$28,$C136,'2022-09-17 Leukemia Cup TH'!$AX$11:$AX$28)</f>
        <v>0</v>
      </c>
      <c r="JE136" s="174">
        <f>SUMIF('2022-09-17 Leukemia Cup TH'!$B$11:$B$28,$C136,'2022-09-17 Leukemia Cup TH'!$AY$11:$AY$28)</f>
        <v>0</v>
      </c>
      <c r="JF136" s="174">
        <f>SUMIF('Smith-Berry LDR 9-24-22'!$B$11:$B$30,$C136,'Smith-Berry LDR 9-24-22'!$AU$11:$AU$30)</f>
        <v>0</v>
      </c>
      <c r="JG136" s="174">
        <f>SUMIF('Smith-Berry LDR 9-24-22'!$B$11:$B$30,$C136,'Smith-Berry LDR 9-24-22'!$AV$11:$AV$30)</f>
        <v>0</v>
      </c>
      <c r="JH136" s="174">
        <f>SUMIF('Smith-Berry LDR 9-24-22'!$B$11:$B$30,$C136,'Smith-Berry LDR 9-24-22'!$AW$11:$AW$30)</f>
        <v>0</v>
      </c>
      <c r="JI136" s="174">
        <f>SUMIF('Smith-Berry LDR 9-24-22'!$B$11:$B$30,$C136,'Smith-Berry LDR 9-24-22'!$AX$11:$AX$30)</f>
        <v>0</v>
      </c>
      <c r="JJ136" s="174">
        <f>SUMIF('Smith-Berry LDR 9-24-22'!$B$11:$B$30,$C136,'Smith-Berry LDR 9-24-22'!$AY$11:$AY$30)</f>
        <v>0</v>
      </c>
      <c r="JK136" s="174">
        <f>SUMIF('Great Scot 10-1-22 Cham'!$B$11:$B$38,$C136,'Great Scot 10-1-22 Cham'!$AU$11:$AU$38)</f>
        <v>0</v>
      </c>
      <c r="JL136" s="174">
        <f>SUMIF('Great Scot 10-1-22 Cham'!$B$11:$B$38,$C136,'Great Scot 10-1-22 Cham'!$AV$11:$AV$38)</f>
        <v>0</v>
      </c>
      <c r="JM136" s="174">
        <f>SUMIF('Great Scot 10-1-22 Cham'!$B$11:$B$38,$C136,'Great Scot 10-1-22 Cham'!$AW$11:$AW$38)</f>
        <v>0</v>
      </c>
      <c r="JN136" s="174">
        <f>SUMIF('Great Scot 10-1-22 Cham'!$B$11:$B$38,$C136,'Great Scot 10-1-22 Cham'!$AX$11:$AX$38)</f>
        <v>0</v>
      </c>
      <c r="JO136" s="174">
        <f>SUMIF('Great Scot 10-1-22 Cham'!$B$11:$B$38,$C136,'Great Scot 10-1-22 Cham'!$AY$11:$AY$38)</f>
        <v>0</v>
      </c>
      <c r="JP136" s="174">
        <f>SUMIF('Great Scot 10-1-22 Chal'!$B$11:$B$28,$C136,'Great Scot 10-1-22 Chal'!$AU$11:$AU$28)</f>
        <v>0</v>
      </c>
      <c r="JQ136" s="174">
        <f>SUMIF('Great Scot 10-1-22 Chal'!$B$11:$B$28,$C136,'Great Scot 10-1-22 Chal'!$AV$11:$AV$28)</f>
        <v>0</v>
      </c>
      <c r="JR136" s="174">
        <f>SUMIF('Great Scot 10-1-22 Chal'!$B$11:$B$28,$C136,'Great Scot 10-1-22 Chal'!$AW$11:$AW$28)</f>
        <v>0</v>
      </c>
      <c r="JS136" s="174">
        <f>SUMIF('Great Scot 10-1-22 Chal'!$B$11:$B$28,$C136,'Great Scot 10-1-22 Chal'!$AX$11:$AX$28)</f>
        <v>0</v>
      </c>
      <c r="JT136" s="174">
        <f>SUMIF('Great Scot 10-1-22 Chal'!$B$11:$B$28,$C136,'Great Scot 10-1-22 Chal'!$AY$11:$AY$28)</f>
        <v>0</v>
      </c>
      <c r="JU136" s="174">
        <f>SUMIF('Great Pumpkin Regatta 10-15-22'!$B$11:$B$54,$C136,'Great Pumpkin Regatta 10-15-22'!$AU$11:$AU$54)</f>
        <v>0</v>
      </c>
      <c r="JV136" s="174">
        <f>SUMIF('Great Pumpkin Regatta 10-15-22'!$B$11:$B$54,$C136,'Great Pumpkin Regatta 10-15-22'!$AV$11:$AV$54)</f>
        <v>0</v>
      </c>
      <c r="JW136" s="174">
        <f>SUMIF('Great Pumpkin Regatta 10-15-22'!$B$11:$B$54,$C136,'Great Pumpkin Regatta 10-15-22'!$AW$11:$AW$54)</f>
        <v>0</v>
      </c>
      <c r="JX136" s="174">
        <f>SUMIF('Great Pumpkin Regatta 10-15-22'!$B$11:$B$54,$C136,'Great Pumpkin Regatta 10-15-22'!$AX$11:$AX$54)</f>
        <v>0</v>
      </c>
      <c r="JY136" s="174">
        <f>SUMIF('Great Pumpkin Regatta 10-15-22'!$B$11:$B$54,$C136,'Great Pumpkin Regatta 10-15-22'!$AY$11:$AY$54)</f>
        <v>0</v>
      </c>
      <c r="JZ136" s="174">
        <f>SUMIF('One Day Regatta 10-29-22 FS'!$B$11:$B$19,$C136,'One Day Regatta 10-29-22 FS'!$AU$11:$AU$19)</f>
        <v>0</v>
      </c>
      <c r="KA136" s="174">
        <f>SUMIF('One Day Regatta 10-29-22 FS'!$B$11:$B$19,$C136,'One Day Regatta 10-29-22 FS'!$AV$11:$AV$19)</f>
        <v>0</v>
      </c>
      <c r="KB136" s="174">
        <f>SUMIF('One Day Regatta 10-29-22 FS'!$B$11:$B$19,$C136,'One Day Regatta 10-29-22 FS'!$AW$11:$AW$19)</f>
        <v>0</v>
      </c>
      <c r="KC136" s="174">
        <f>SUMIF('One Day Regatta 10-29-22 FS'!$B$11:$B$19,$C136,'One Day Regatta 10-29-22 FS'!$AX$11:$AX$19)</f>
        <v>0</v>
      </c>
      <c r="KD136" s="174">
        <f>SUMIF('One Day Regatta 10-29-22 FS'!$B$11:$B$19,$C136,'One Day Regatta 10-29-22 FS'!$AY$11:$AY$19)</f>
        <v>0</v>
      </c>
    </row>
    <row r="137" spans="1:290" ht="15" customHeight="1" x14ac:dyDescent="0.2">
      <c r="A137" s="400" t="s">
        <v>1369</v>
      </c>
      <c r="B137" s="134">
        <f t="shared" si="126"/>
        <v>36</v>
      </c>
      <c r="C137" s="170" t="s">
        <v>113</v>
      </c>
      <c r="D137" s="171">
        <f t="shared" si="127"/>
        <v>0</v>
      </c>
      <c r="E137" s="172">
        <f t="shared" si="128"/>
        <v>0</v>
      </c>
      <c r="F137" s="171">
        <f t="shared" si="129"/>
        <v>0</v>
      </c>
      <c r="G137" s="171">
        <v>0</v>
      </c>
      <c r="H137" s="171">
        <f t="shared" si="130"/>
        <v>0</v>
      </c>
      <c r="I137" s="173">
        <f t="shared" si="131"/>
        <v>0</v>
      </c>
      <c r="J137" s="173"/>
      <c r="K137" s="174">
        <f>SUMIF('Saturday Race 11-06-21'!$B$11:$B$21,$C137,'Saturday Race 11-06-21'!$AU$11:$AU$21)</f>
        <v>0</v>
      </c>
      <c r="L137" s="174">
        <f>SUMIF('Saturday Race 11-06-21'!$B$11:$B$21,$C137,'Saturday Race 11-06-21'!$AV$11:$AV$21)</f>
        <v>0</v>
      </c>
      <c r="M137" s="174">
        <f>SUMIF('Saturday Race 11-06-21'!$B$11:$B$21,$C137,'Saturday Race 11-06-21'!$AW$11:$AW$21)</f>
        <v>0</v>
      </c>
      <c r="N137" s="174">
        <f>SUMIF('Saturday Race 11-06-21'!$B$11:$B$21,$C137,'Saturday Race 11-06-21'!$AX$11:$AX$21)</f>
        <v>0</v>
      </c>
      <c r="O137" s="174">
        <f>SUMIF('Saturday Race 11-06-21'!$B$11:$B$21,$C137,'Saturday Race 11-06-21'!$AY$11:$AY$21)</f>
        <v>0</v>
      </c>
      <c r="P137" s="174">
        <f>SUMIF('Saturday Race 11-20-21'!$B$11:$B$20,$C137,'Saturday Race 11-20-21'!$AU$11:$AU$20)</f>
        <v>0</v>
      </c>
      <c r="Q137" s="174">
        <f>SUMIF('Saturday Race 11-20-21'!$B$11:$B$20,$C137,'Saturday Race 11-20-21'!$AV$11:$AV$20)</f>
        <v>0</v>
      </c>
      <c r="R137" s="174">
        <f>SUMIF('Saturday Race 11-20-21'!$B$11:$B$20,$C137,'Saturday Race 11-20-21'!$AW$11:$AW$20)</f>
        <v>0</v>
      </c>
      <c r="S137" s="174">
        <f>SUMIF('Saturday Race 11-20-21'!$B$11:$B$20,$C137,'Saturday Race 11-20-21'!$AX$11:$AX$20)</f>
        <v>0</v>
      </c>
      <c r="T137" s="174">
        <f>SUMIF('Saturday Race 11-20-21'!$B$11:$B$20,$C137,'Saturday Race 11-20-21'!$AY$11:$AY$20)</f>
        <v>0</v>
      </c>
      <c r="U137" s="174">
        <f>SUMIF('Saturday Race 1-08-22'!$B$11:$B$20,$C137,'Saturday Race 1-08-22'!$AU$11:$AU$20)</f>
        <v>0</v>
      </c>
      <c r="V137" s="174">
        <f>SUMIF('Saturday Race 1-08-22'!$B$11:$B$20,$C137,'Saturday Race 1-08-22'!$AV$11:$AV$20)</f>
        <v>0</v>
      </c>
      <c r="W137" s="174">
        <f>SUMIF('Saturday Race 1-08-22'!$B$11:$B$20,$C137,'Saturday Race 1-08-22'!$AW$11:$AW$20)</f>
        <v>0</v>
      </c>
      <c r="X137" s="174">
        <f>SUMIF('Saturday Race 1-08-22'!$B$11:$B$20,$C137,'Saturday Race 1-08-22'!$AX$11:$AX$20)</f>
        <v>0</v>
      </c>
      <c r="Y137" s="174">
        <f>SUMIF('Saturday Race 1-08-22'!$B$11:$B$20,$C137,'Saturday Race 1-08-22'!$AY$11:$AY$20)</f>
        <v>0</v>
      </c>
      <c r="Z137" s="174">
        <f>SUMIF('Saturday Race 1-22-22'!$B$11:$B$20,$C137,'Saturday Race 1-22-22'!$AU$11:$AU$20)</f>
        <v>0</v>
      </c>
      <c r="AA137" s="174">
        <f>SUMIF('Saturday Race 1-22-22'!$B$11:$B$20,$C137,'Saturday Race 1-22-22'!$AV$11:$AV$20)</f>
        <v>0</v>
      </c>
      <c r="AB137" s="174">
        <f>SUMIF('Saturday Race 1-22-22'!$B$11:$B$20,$C137,'Saturday Race 1-22-22'!$AW$11:$AW$20)</f>
        <v>0</v>
      </c>
      <c r="AC137" s="174">
        <f>SUMIF('Saturday Race 1-22-22'!$B$11:$B$20,$C137,'Saturday Race 1-22-22'!$AX$11:$AX$20)</f>
        <v>0</v>
      </c>
      <c r="AD137" s="174">
        <f>SUMIF('Saturday Race 1-22-22'!$B$11:$B$20,$C137,'Saturday Race 1-22-22'!$AY$11:$AY$20)</f>
        <v>0</v>
      </c>
      <c r="AE137" s="174">
        <f>SUMIF('Sunday Race 2-6-22'!$B$11:$B$20,$C137,'Sunday Race 2-6-22'!$AU$11:$AU$20)</f>
        <v>0</v>
      </c>
      <c r="AF137" s="174">
        <f>SUMIF('Sunday Race 2-6-22'!$B$11:$B$20,$C137,'Sunday Race 2-6-22'!$AV$11:$AV$20)</f>
        <v>0</v>
      </c>
      <c r="AG137" s="174">
        <f>SUMIF('Sunday Race 2-6-22'!$B$11:$B$20,$C137,'Sunday Race 2-6-22'!$AW$11:$AW$20)</f>
        <v>0</v>
      </c>
      <c r="AH137" s="174">
        <f>SUMIF('Sunday Race 2-6-22'!$B$11:$B$20,$C137,'Sunday Race 2-6-22'!$AX$11:$AX$20)</f>
        <v>0</v>
      </c>
      <c r="AI137" s="174">
        <f>SUMIF('Sunday Race 2-6-22'!$B$11:$B$20,$C137,'Sunday Race 2-6-22'!$AY$11:$AY$20)</f>
        <v>0</v>
      </c>
      <c r="AJ137" s="174">
        <f>SUMIF('Sunday Race 2-20-22'!$B$11:$B$26,$C137,'Sunday Race 2-20-22'!$AU$11:$AU$26)</f>
        <v>0</v>
      </c>
      <c r="AK137" s="174">
        <f>SUMIF('Sunday Race 2-20-22'!$B$11:$B$26,$C137,'Sunday Race 2-20-22'!$AV$11:$AV$26)</f>
        <v>0</v>
      </c>
      <c r="AL137" s="174">
        <f>SUMIF('Sunday Race 2-20-22'!$B$11:$B$26,$C137,'Sunday Race 2-20-22'!$AW$11:$AW$26)</f>
        <v>0</v>
      </c>
      <c r="AM137" s="174">
        <f>SUMIF('Sunday Race 2-20-22'!$B$11:$B$26,$C137,'Sunday Race 2-20-22'!$AX$11:$AX$26)</f>
        <v>0</v>
      </c>
      <c r="AN137" s="174">
        <f>SUMIF('Sunday Race 2-20-22'!$B$11:$B$26,$C137,'Sunday Race 2-20-22'!$AY$11:$AY$26)</f>
        <v>0</v>
      </c>
      <c r="AO137" s="174">
        <f>SUMIF('Sunday Race 2-27-22'!$B$11:$B$20,$C137,'Sunday Race 2-27-22'!$AU$11:$AU$20)</f>
        <v>0</v>
      </c>
      <c r="AP137" s="174">
        <f>SUMIF('Sunday Race 2-27-22'!$B$11:$B$20,$C137,'Sunday Race 2-27-22'!$AV$11:$AV$20)</f>
        <v>0</v>
      </c>
      <c r="AQ137" s="174">
        <f>SUMIF('Sunday Race 2-27-22'!$B$11:$B$20,$C137,'Sunday Race 2-27-22'!$AW$11:$AW$20)</f>
        <v>0</v>
      </c>
      <c r="AR137" s="174">
        <f>SUMIF('Sunday Race 2-27-22'!$B$11:$B$20,$C137,'Sunday Race 2-27-22'!$AX$11:$AX$20)</f>
        <v>0</v>
      </c>
      <c r="AS137" s="174">
        <f>SUMIF('Sunday Race 2-27-22'!$B$11:$B$20,$C137,'Sunday Race 2-27-22'!$AY$11:$AY$20)</f>
        <v>0</v>
      </c>
      <c r="AT137" s="174">
        <f>SUMIF('Sunday Race 3-13-22'!$B$11:$B$25,$C137,'Sunday Race 3-13-22'!$AU$11:$AU$25)</f>
        <v>0</v>
      </c>
      <c r="AU137" s="174">
        <f>SUMIF('Sunday Race 3-13-22'!$B$11:$B$25,$C137,'Sunday Race 3-13-22'!$AV$11:$AV$25)</f>
        <v>0</v>
      </c>
      <c r="AV137" s="174">
        <f>SUMIF('Sunday Race 3-13-22'!$B$11:$B$25,$C137,'Sunday Race 3-13-22'!$AW$11:$AW$25)</f>
        <v>0</v>
      </c>
      <c r="AW137" s="174">
        <f>SUMIF('Sunday Race 3-13-22'!$B$11:$B$25,$C137,'Sunday Race 3-13-22'!$AX$11:$AX$25)</f>
        <v>0</v>
      </c>
      <c r="AX137" s="174">
        <f>SUMIF('Sunday Race 3-13-22'!$B$11:$B$25,$C137,'Sunday Race 3-13-22'!$AY$11:$AY$25)</f>
        <v>0</v>
      </c>
      <c r="AY137" s="174">
        <f>SUMIF('Saturday Race 3-19-22'!$B$11:$B$15,$C137,'Saturday Race 3-19-22'!$AU$11:$AU$15)</f>
        <v>0</v>
      </c>
      <c r="AZ137" s="174">
        <f>SUMIF('Saturday Race 3-19-22'!$B$11:$B$15,$C137,'Saturday Race 3-19-22'!$AV$11:$AV$15)</f>
        <v>0</v>
      </c>
      <c r="BA137" s="174">
        <f>SUMIF('Saturday Race 3-19-22'!$B$11:$B$15,$C137,'Saturday Race 3-19-22'!$AW$11:$AW$15)</f>
        <v>0</v>
      </c>
      <c r="BB137" s="174">
        <f>SUMIF('Saturday Race 3-19-22'!$B$11:$B$15,$C137,'Saturday Race 3-19-22'!$AX$11:$AX$15)</f>
        <v>0</v>
      </c>
      <c r="BC137" s="174">
        <f>SUMIF('Saturday Race 3-19-22'!$B$11:$B$15,$C137,'Saturday Race 3-19-22'!$AY$11:$AY$15)</f>
        <v>0</v>
      </c>
      <c r="BD137" s="174">
        <f>SUMIF('Sunday Races 4-10-22'!$B$11:$B$26,$C137,'Sunday Races 4-10-22'!$AU$11:$AU$26)</f>
        <v>0</v>
      </c>
      <c r="BE137" s="174">
        <f>SUMIF('Sunday Races 4-10-22'!$B$11:$B$26,$C137,'Sunday Races 4-10-22'!$AV$11:$AV$26)</f>
        <v>0</v>
      </c>
      <c r="BF137" s="174">
        <f>SUMIF('Sunday Races 4-10-22'!$B$11:$B$26,$C137,'Sunday Races 4-10-22'!$AW$11:$AW$26)</f>
        <v>0</v>
      </c>
      <c r="BG137" s="174">
        <f>SUMIF('Sunday Races 4-10-22'!$B$11:$B$26,$C137,'Sunday Races 4-10-22'!$AX$11:$AX$26)</f>
        <v>0</v>
      </c>
      <c r="BH137" s="174">
        <f>SUMIF('Sunday Races 4-10-22'!$B$11:$B$26,$C137,'Sunday Races 4-10-22'!$AY$11:$AY$26)</f>
        <v>0</v>
      </c>
      <c r="BI137" s="174">
        <f>SUMIF('Sunday Races 5-1-22'!$B$11:$B$28,$C137,'Sunday Races 5-1-22'!$AU$11:$AU$28)</f>
        <v>0</v>
      </c>
      <c r="BJ137" s="174">
        <f>SUMIF('Sunday Races 5-1-22'!$B$11:$B$28,$C137,'Sunday Races 5-1-22'!$AV$11:$AV$28)</f>
        <v>0</v>
      </c>
      <c r="BK137" s="174">
        <f>SUMIF('Sunday Races 5-1-22'!$B$11:$B$28,$C137,'Sunday Races 5-1-22'!$AW$11:$AW$28)</f>
        <v>0</v>
      </c>
      <c r="BL137" s="174">
        <f>SUMIF('Sunday Races 5-1-22'!$B$11:$B$28,$C137,'Sunday Races 5-1-22'!$AX$11:$AX$28)</f>
        <v>0</v>
      </c>
      <c r="BM137" s="174">
        <f>SUMIF('Sunday Races 5-1-22'!$B$11:$B$28,$C137,'Sunday Races 5-1-22'!$AY$11:$AY$28)</f>
        <v>0</v>
      </c>
      <c r="BN137" s="174">
        <f>SUMIF('Sunday Races 6-5-22'!$B$11:$B$28,$C137,'Sunday Races 6-5-22'!$AU$11:$AU$28)</f>
        <v>0</v>
      </c>
      <c r="BO137" s="174">
        <f>SUMIF('Sunday Races 6-5-22'!$B$11:$B$28,$C137,'Sunday Races 6-5-22'!$AV$11:$AV$28)</f>
        <v>0</v>
      </c>
      <c r="BP137" s="174">
        <f>SUMIF('Sunday Races 6-5-22'!$B$11:$B$28,$C137,'Sunday Races 6-5-22'!$AW$11:$AW$28)</f>
        <v>0</v>
      </c>
      <c r="BQ137" s="174">
        <f>SUMIF('Sunday Races 6-5-22'!$B$11:$B$28,$C137,'Sunday Races 6-5-22'!$AX$11:$AX$28)</f>
        <v>0</v>
      </c>
      <c r="BR137" s="174">
        <f>SUMIF('Sunday Races 6-5-22'!$B$11:$B$28,$C137,'Sunday Races 6-5-22'!$AY$11:$AY$28)</f>
        <v>0</v>
      </c>
      <c r="BS137" s="174">
        <f>SUMIF('Sunday Races 6-12-22'!$B$11:$B$24,$C137,'Sunday Races 6-12-22'!$AU$11:$AU$24)</f>
        <v>0</v>
      </c>
      <c r="BT137" s="174">
        <f>SUMIF('Sunday Races 6-12-22'!$B$11:$B$24,$C137,'Sunday Races 6-12-22'!$AV$11:$AV$24)</f>
        <v>0</v>
      </c>
      <c r="BU137" s="174">
        <f>SUMIF('Sunday Races 6-12-22'!$B$11:$B$24,$C137,'Sunday Races 6-12-22'!$AW$11:$AW$24)</f>
        <v>0</v>
      </c>
      <c r="BV137" s="174">
        <f>SUMIF('Sunday Races 6-12-22'!$B$11:$B$24,$C137,'Sunday Races 6-12-22'!$AX$11:$AX$24)</f>
        <v>0</v>
      </c>
      <c r="BW137" s="174">
        <f>SUMIF('Sunday Races 6-12-22'!$B$11:$B$24,$C137,'Sunday Races 6-12-22'!$AY$11:$AY$24)</f>
        <v>0</v>
      </c>
      <c r="BX137" s="174">
        <f>SUMIF('Saturday Races 6-18-22'!$B$11:$B$24,$C137,'Saturday Races 6-18-22'!$AU$11:$AU$24)</f>
        <v>0</v>
      </c>
      <c r="BY137" s="174">
        <f>SUMIF('Saturday Races 6-18-22'!$B$11:$B$24,$C137,'Saturday Races 6-18-22'!$AV$11:$AV$24)</f>
        <v>0</v>
      </c>
      <c r="BZ137" s="174">
        <f>SUMIF('Saturday Races 6-18-22'!$B$11:$B$24,$C137,'Saturday Races 6-18-22'!$AW$11:$AW$24)</f>
        <v>0</v>
      </c>
      <c r="CA137" s="174">
        <f>SUMIF('Saturday Races 6-18-22'!$B$11:$B$24,$C137,'Saturday Races 6-18-22'!$AX$11:$AX$24)</f>
        <v>0</v>
      </c>
      <c r="CB137" s="174">
        <f>SUMIF('Saturday Races 6-18-22'!$B$11:$B$24,$C137,'Saturday Races 6-18-22'!$AY$11:$AY$24)</f>
        <v>0</v>
      </c>
      <c r="CC137" s="174">
        <f>SUMIF('Sunday Races 7-3-22'!$B$11:$B$26,$C137,'Sunday Races 7-3-22'!$AU$11:$AU$26)</f>
        <v>0</v>
      </c>
      <c r="CD137" s="174">
        <f>SUMIF('Sunday Races 7-3-22'!$B$11:$B$26,$C137,'Sunday Races 7-3-22'!$AV$11:$AV$26)</f>
        <v>0</v>
      </c>
      <c r="CE137" s="174">
        <f>SUMIF('Sunday Races 7-3-22'!$B$11:$B$26,$C137,'Sunday Races 7-3-22'!$AW$11:$AW$26)</f>
        <v>0</v>
      </c>
      <c r="CF137" s="174">
        <f>SUMIF('Sunday Races 7-3-22'!$B$11:$B$26,$C137,'Sunday Races 7-3-22'!$AX$11:$AX$26)</f>
        <v>0</v>
      </c>
      <c r="CG137" s="174">
        <f>SUMIF('Sunday Races 7-3-22'!$B$11:$B$26,$C137,'Sunday Races 7-3-22'!$AY$11:$AY$26)</f>
        <v>0</v>
      </c>
      <c r="CH137" s="174">
        <f>SUMIF('Sunday Races 7-31-22'!$B$11:$B$26,$C137,'Sunday Races 7-31-22'!$AU$11:$AU$26)</f>
        <v>0</v>
      </c>
      <c r="CI137" s="174">
        <f>SUMIF('Sunday Races 7-31-22'!$B$11:$B$26,$C137,'Sunday Races 7-31-22'!$AV$11:$AV$26)</f>
        <v>0</v>
      </c>
      <c r="CJ137" s="174">
        <f>SUMIF('Sunday Races 7-31-22'!$B$11:$B$26,$C137,'Sunday Races 7-31-22'!$AW$11:$AW$26)</f>
        <v>0</v>
      </c>
      <c r="CK137" s="174">
        <f>SUMIF('Sunday Races 7-31-22'!$B$11:$B$26,$C137,'Sunday Races 7-31-22'!$AX$11:$AX$26)</f>
        <v>0</v>
      </c>
      <c r="CL137" s="174">
        <f>SUMIF('Sunday Races 7-31-22'!$B$11:$B$26,$C137,'Sunday Races 7-31-22'!$AY$11:$AY$26)</f>
        <v>0</v>
      </c>
      <c r="CM137" s="174">
        <f>SUMIF('Sunday Races 8-14-22'!$B$11:$B$26,$C137,'Sunday Races 8-14-22'!$AU$11:$AU$26)</f>
        <v>0</v>
      </c>
      <c r="CN137" s="174">
        <f>SUMIF('Sunday Races 8-14-22'!$B$11:$B$26,$C137,'Sunday Races 8-14-22'!$AV$11:$AV$26)</f>
        <v>0</v>
      </c>
      <c r="CO137" s="174">
        <f>SUMIF('Sunday Races 8-14-22'!$B$11:$B$26,$C137,'Sunday Races 8-14-22'!$AW$11:$AW$26)</f>
        <v>0</v>
      </c>
      <c r="CP137" s="174">
        <f>SUMIF('Sunday Races 8-14-22'!$B$11:$B$26,$C137,'Sunday Races 8-14-22'!$AX$11:$AX$26)</f>
        <v>0</v>
      </c>
      <c r="CQ137" s="174">
        <f>SUMIF('Sunday Races 8-14-22'!$B$11:$B$26,$C137,'Sunday Races 8-14-22'!$AY$11:$AY$26)</f>
        <v>0</v>
      </c>
      <c r="CR137" s="174">
        <f>SUMIF('Saturday Races 8-20-22'!$B$11:$B$26,$C137,'Saturday Races 8-20-22'!$AU$11:$AU$26)</f>
        <v>0</v>
      </c>
      <c r="CS137" s="174">
        <f>SUMIF('Saturday Races 8-20-22'!$B$11:$B$26,$C137,'Saturday Races 8-20-22'!$AV$11:$AV$26)</f>
        <v>0</v>
      </c>
      <c r="CT137" s="174">
        <f>SUMIF('Saturday Races 8-20-22'!$B$11:$B$26,$C137,'Saturday Races 8-20-22'!$AW$11:$AW$26)</f>
        <v>0</v>
      </c>
      <c r="CU137" s="174">
        <f>SUMIF('Saturday Races 8-20-22'!$B$11:$B$26,$C137,'Saturday Races 8-20-22'!$AX$11:$AX$26)</f>
        <v>0</v>
      </c>
      <c r="CV137" s="174">
        <f>SUMIF('Saturday Races 8-20-22'!$B$11:$B$26,$C137,'Saturday Races 8-20-22'!$AY$11:$AY$26)</f>
        <v>0</v>
      </c>
      <c r="CW137" s="174">
        <f>SUMIF('Sunday Races 9-11-22'!$B$11:$B$20,$C137,'Sunday Races 9-11-22'!$AU$11:$AU$20)</f>
        <v>0</v>
      </c>
      <c r="CX137" s="174">
        <f>SUMIF('Sunday Races 9-11-22'!$B$11:$B$20,$C137,'Sunday Races 9-11-22'!$AV$11:$AV$20)</f>
        <v>0</v>
      </c>
      <c r="CY137" s="174">
        <f>SUMIF('Sunday Races 9-11-22'!$B$11:$B$20,$C137,'Sunday Races 9-11-22'!$AW$11:$AW$20)</f>
        <v>0</v>
      </c>
      <c r="CZ137" s="174">
        <f>SUMIF('Sunday Races 9-11-22'!$B$11:$B$20,$C137,'Sunday Races 9-11-22'!$AX$11:$AX$20)</f>
        <v>0</v>
      </c>
      <c r="DA137" s="174">
        <f>SUMIF('Sunday Races 9-11-22'!$B$11:$B$20,$C137,'Sunday Races 9-11-22'!$AY$11:$AY$20)</f>
        <v>0</v>
      </c>
      <c r="DB137" s="174">
        <f>SUMIF('Sunday Races 10-9-22'!$B$11:$B$21,$C137,'Sunday Races 10-9-22'!$AU$11:$AU$21)</f>
        <v>0</v>
      </c>
      <c r="DC137" s="174">
        <f>SUMIF('Sunday Races 10-9-22'!$B$11:$B$21,$C137,'Sunday Races 10-9-22'!$AV$11:$AV$21)</f>
        <v>0</v>
      </c>
      <c r="DD137" s="174">
        <f>SUMIF('Sunday Races 10-9-22'!$B$11:$B$21,$C137,'Sunday Races 10-9-22'!$AW$11:$AW$21)</f>
        <v>0</v>
      </c>
      <c r="DE137" s="174">
        <f>SUMIF('Sunday Races 10-9-22'!$B$11:$B$21,$C137,'Sunday Races 10-9-22'!$AX$11:$AX$21)</f>
        <v>0</v>
      </c>
      <c r="DF137" s="174">
        <f>SUMIF('Sunday Races 10-9-22'!$B$11:$B$21,$C137,'Sunday Races 10-9-22'!$AY$11:$AY$21)</f>
        <v>0</v>
      </c>
      <c r="DG137" s="174">
        <f>SUMIF('Sunday Races 10-23-22'!$B$11:$B$22,$C137,'Sunday Races 10-23-22'!$AU$11:$AU$22)</f>
        <v>0</v>
      </c>
      <c r="DH137" s="174">
        <f>SUMIF('Sunday Races 10-23-22'!$B$11:$B$22,$C137,'Sunday Races 10-23-22'!$AV$11:$AV$22)</f>
        <v>0</v>
      </c>
      <c r="DI137" s="174">
        <f>SUMIF('Sunday Races 10-23-22'!$B$11:$B$22,$C137,'Sunday Races 10-23-22'!$AW$11:$AW$22)</f>
        <v>0</v>
      </c>
      <c r="DJ137" s="174">
        <f>SUMIF('Sunday Races 10-23-22'!$B$11:$B$22,$C137,'Sunday Races 10-23-22'!$AX$11:$AX$22)</f>
        <v>0</v>
      </c>
      <c r="DK137" s="174">
        <f>SUMIF('Sunday Races 10-23-22'!$B$11:$B$22,$C137,'Sunday Races 10-23-22'!$AY$11:$AY$22)</f>
        <v>0</v>
      </c>
      <c r="DL137" s="175"/>
      <c r="DM137" s="176"/>
      <c r="DN137" s="177">
        <f t="shared" si="120"/>
        <v>0</v>
      </c>
      <c r="DO137" s="177">
        <f t="shared" si="120"/>
        <v>0</v>
      </c>
      <c r="DP137" s="177">
        <f t="shared" si="120"/>
        <v>0</v>
      </c>
      <c r="DQ137" s="177">
        <f t="shared" si="120"/>
        <v>0</v>
      </c>
      <c r="DR137" s="177">
        <f t="shared" si="120"/>
        <v>0</v>
      </c>
      <c r="DS137" s="177">
        <f t="shared" si="120"/>
        <v>0</v>
      </c>
      <c r="DT137" s="177">
        <f t="shared" si="120"/>
        <v>0</v>
      </c>
      <c r="DU137" s="177">
        <f t="shared" si="120"/>
        <v>0</v>
      </c>
      <c r="DV137" s="177">
        <f t="shared" si="120"/>
        <v>0</v>
      </c>
      <c r="DW137" s="177">
        <f t="shared" si="120"/>
        <v>0</v>
      </c>
      <c r="DX137" s="177">
        <f t="shared" si="121"/>
        <v>0</v>
      </c>
      <c r="DY137" s="177">
        <f t="shared" si="121"/>
        <v>0</v>
      </c>
      <c r="DZ137" s="177">
        <f t="shared" si="121"/>
        <v>0</v>
      </c>
      <c r="EA137" s="177">
        <f t="shared" si="121"/>
        <v>0</v>
      </c>
      <c r="EB137" s="177">
        <f t="shared" si="121"/>
        <v>0</v>
      </c>
      <c r="EC137" s="177">
        <f t="shared" si="121"/>
        <v>0</v>
      </c>
      <c r="ED137" s="177">
        <f t="shared" si="121"/>
        <v>0</v>
      </c>
      <c r="EE137" s="177">
        <f t="shared" si="121"/>
        <v>0</v>
      </c>
      <c r="EF137" s="177">
        <f t="shared" si="121"/>
        <v>0</v>
      </c>
      <c r="EG137" s="177">
        <f t="shared" si="121"/>
        <v>0</v>
      </c>
      <c r="EH137" s="177">
        <f t="shared" si="122"/>
        <v>0</v>
      </c>
      <c r="EI137" s="177">
        <f t="shared" si="122"/>
        <v>0</v>
      </c>
      <c r="EJ137" s="177">
        <f t="shared" si="122"/>
        <v>0</v>
      </c>
      <c r="EK137" s="177">
        <f t="shared" si="122"/>
        <v>0</v>
      </c>
      <c r="EL137" s="177">
        <f t="shared" si="122"/>
        <v>0</v>
      </c>
      <c r="EM137" s="177">
        <f t="shared" si="122"/>
        <v>0</v>
      </c>
      <c r="EN137" s="177">
        <f t="shared" si="122"/>
        <v>0</v>
      </c>
      <c r="EO137" s="177">
        <f t="shared" si="122"/>
        <v>0</v>
      </c>
      <c r="EP137" s="177">
        <f t="shared" si="122"/>
        <v>0</v>
      </c>
      <c r="EQ137" s="177">
        <f t="shared" si="122"/>
        <v>0</v>
      </c>
      <c r="ER137" s="177">
        <f t="shared" si="123"/>
        <v>0</v>
      </c>
      <c r="ES137" s="177">
        <f t="shared" si="123"/>
        <v>0</v>
      </c>
      <c r="ET137" s="177">
        <f t="shared" si="123"/>
        <v>0</v>
      </c>
      <c r="EU137" s="177">
        <f t="shared" si="123"/>
        <v>0</v>
      </c>
      <c r="EV137" s="177">
        <f t="shared" si="123"/>
        <v>0</v>
      </c>
      <c r="EW137" s="177">
        <f t="shared" si="123"/>
        <v>0</v>
      </c>
      <c r="EX137" s="177">
        <f t="shared" si="123"/>
        <v>0</v>
      </c>
      <c r="EY137" s="177">
        <f t="shared" si="123"/>
        <v>0</v>
      </c>
      <c r="EZ137" s="177">
        <f t="shared" si="123"/>
        <v>0</v>
      </c>
      <c r="FA137" s="177">
        <f t="shared" si="123"/>
        <v>0</v>
      </c>
      <c r="FB137" s="177">
        <f t="shared" si="124"/>
        <v>0</v>
      </c>
      <c r="FC137" s="177">
        <f t="shared" si="124"/>
        <v>0</v>
      </c>
      <c r="FD137" s="177">
        <f t="shared" si="124"/>
        <v>0</v>
      </c>
      <c r="FE137" s="177">
        <f t="shared" si="124"/>
        <v>0</v>
      </c>
      <c r="FF137" s="177">
        <f t="shared" si="124"/>
        <v>0</v>
      </c>
      <c r="FG137" s="177">
        <f t="shared" si="124"/>
        <v>0</v>
      </c>
      <c r="FH137" s="177">
        <f t="shared" si="124"/>
        <v>0</v>
      </c>
      <c r="FI137" s="177">
        <f t="shared" si="124"/>
        <v>0</v>
      </c>
      <c r="FJ137" s="177">
        <f t="shared" si="124"/>
        <v>0</v>
      </c>
      <c r="FK137" s="177">
        <f t="shared" si="124"/>
        <v>0</v>
      </c>
      <c r="FL137" s="177">
        <f t="shared" si="125"/>
        <v>0</v>
      </c>
      <c r="FM137" s="177">
        <f t="shared" si="125"/>
        <v>0</v>
      </c>
      <c r="FN137" s="177">
        <f t="shared" si="125"/>
        <v>0</v>
      </c>
      <c r="FO137" s="177">
        <f t="shared" si="125"/>
        <v>0</v>
      </c>
      <c r="FP137" s="177">
        <f t="shared" si="125"/>
        <v>0</v>
      </c>
      <c r="FQ137" s="177">
        <f t="shared" si="125"/>
        <v>0</v>
      </c>
      <c r="FR137" s="177">
        <f t="shared" si="125"/>
        <v>0</v>
      </c>
      <c r="FS137" s="177">
        <f t="shared" si="125"/>
        <v>0</v>
      </c>
      <c r="FT137" s="177">
        <f t="shared" si="125"/>
        <v>0</v>
      </c>
      <c r="FU137" s="177">
        <f t="shared" si="125"/>
        <v>0</v>
      </c>
      <c r="FV137" s="177">
        <f t="shared" si="125"/>
        <v>0</v>
      </c>
      <c r="FW137" s="177">
        <f t="shared" si="125"/>
        <v>0</v>
      </c>
      <c r="FX137" s="177">
        <f t="shared" si="125"/>
        <v>0</v>
      </c>
      <c r="FY137" s="177">
        <f t="shared" si="125"/>
        <v>0</v>
      </c>
      <c r="FZ137" s="177">
        <f t="shared" si="125"/>
        <v>0</v>
      </c>
      <c r="GA137" s="177"/>
      <c r="GB137" s="229">
        <f t="shared" si="132"/>
        <v>0</v>
      </c>
      <c r="GC137" s="229">
        <f t="shared" si="133"/>
        <v>0</v>
      </c>
      <c r="GD137" s="174">
        <f>SUMIF('One Day 12-04-21 Scots'!$B$11:$B$24,$C137,'One Day 12-04-21 Scots'!$AU$11:$AU$24)</f>
        <v>0</v>
      </c>
      <c r="GE137" s="174">
        <f>SUMIF('One Day 12-04-21 Scots'!$B$11:$B$24,$C137,'One Day 12-04-21 Scots'!$AV$11:$AV$24)</f>
        <v>0</v>
      </c>
      <c r="GF137" s="174">
        <f>SUMIF('One Day 12-04-21 Scots'!$B$11:$B$24,$C137,'One Day 12-04-21 Scots'!$AW$11:$AW$24)</f>
        <v>0</v>
      </c>
      <c r="GG137" s="174">
        <f>SUMIF('One Day 12-04-21 Scots'!$B$11:$B$24,$C137,'One Day 12-04-21 Scots'!$AX$11:$AX$24)</f>
        <v>0</v>
      </c>
      <c r="GH137" s="174">
        <f>SUMIF('One Day 12-04-21 Scots'!$B$11:$B$24,$C137,'One Day 12-04-21 Scots'!$AY$11:$AY$24)</f>
        <v>0</v>
      </c>
      <c r="GI137" s="174">
        <f>SUMIF('One Day 12-04-21 Thistles'!$B$11:$B$25,$C137,'One Day 12-04-21 Thistles'!$AU$11:$AU$25)</f>
        <v>0</v>
      </c>
      <c r="GJ137" s="174">
        <f>SUMIF('One Day 12-04-21 Thistles'!$B$11:$B$25,$C137,'One Day 12-04-21 Thistles'!$AV$11:$AV$25)</f>
        <v>0</v>
      </c>
      <c r="GK137" s="174">
        <f>SUMIF('One Day 12-04-21 Thistles'!$B$11:$B$25,$C137,'One Day 12-04-21 Thistles'!$AW$11:$AW$25)</f>
        <v>0</v>
      </c>
      <c r="GL137" s="174">
        <f>SUMIF('One Day 12-04-21 Thistles'!$B$11:$B$25,$C137,'One Day 12-04-21 Thistles'!$AX$11:$AX$25)</f>
        <v>0</v>
      </c>
      <c r="GM137" s="174">
        <f>SUMIF('One Day 12-04-21 Thistles'!$B$11:$B$25,$C137,'One Day 12-04-21 Thistles'!$AY$11:$AY$25)</f>
        <v>0</v>
      </c>
      <c r="GN137" s="174">
        <f>SUMIF('Chili One Day 2-12-22 Scots'!$B$11:$B$27,$C137,'Chili One Day 2-12-22 Scots'!$AU$11:$AU$27)</f>
        <v>0</v>
      </c>
      <c r="GO137" s="174">
        <f>SUMIF('Chili One Day 2-12-22 Scots'!$B$11:$B$27,$C137,'Chili One Day 2-12-22 Scots'!$AV$11:$AV$27)</f>
        <v>0</v>
      </c>
      <c r="GP137" s="174">
        <f>SUMIF('Chili One Day 2-12-22 Scots'!$B$11:$B$27,$C137,'Chili One Day 2-12-22 Scots'!$AW$11:$AW$27)</f>
        <v>0</v>
      </c>
      <c r="GQ137" s="174">
        <f>SUMIF('Chili One Day 2-12-22 Scots'!$B$11:$B$27,$C137,'Chili One Day 2-12-22 Scots'!$AX$11:$AX$27)</f>
        <v>0</v>
      </c>
      <c r="GR137" s="174">
        <f>SUMIF('Chili One Day 2-12-22 Scots'!$B$11:$B$27,$C137,'Chili One Day 2-12-22 Scots'!$AY$11:$AY$27)</f>
        <v>0</v>
      </c>
      <c r="GS137" s="174">
        <f>SUMIF('Chili One Day 2-12-22 Thistles'!$B$11:$B$27,$C137,'Chili One Day 2-12-22 Thistles'!$AU$11:$AU$27)</f>
        <v>0</v>
      </c>
      <c r="GT137" s="174">
        <f>SUMIF('Chili One Day 2-12-22 Thistles'!$B$11:$B$27,$C137,'Chili One Day 2-12-22 Thistles'!$AV$11:$AV$27)</f>
        <v>0</v>
      </c>
      <c r="GU137" s="174">
        <f>SUMIF('Chili One Day 2-12-22 Thistles'!$B$11:$B$27,$C137,'Chili One Day 2-12-22 Thistles'!$AW$11:$AW$27)</f>
        <v>0</v>
      </c>
      <c r="GV137" s="174">
        <f>SUMIF('Chili One Day 2-12-22 Thistles'!$B$11:$B$27,$C137,'Chili One Day 2-12-22 Thistles'!$AX$11:$AX$27)</f>
        <v>0</v>
      </c>
      <c r="GW137" s="174">
        <f>SUMIF('Chili One Day 2-12-22 Thistles'!$B$11:$B$27,$C137,'Chili One Day 2-12-22 Thistles'!$AY$11:$AY$27)</f>
        <v>0</v>
      </c>
      <c r="GX137" s="174">
        <f>SUMIF('Ironman One Day 3-5-22 FS'!$B$11:$B$26,$C137,'Ironman One Day 3-5-22 FS'!$AU$11:$AU$26)</f>
        <v>0</v>
      </c>
      <c r="GY137" s="174">
        <f>SUMIF('Ironman One Day 3-5-22 FS'!$B$11:$B$26,$C137,'Ironman One Day 3-5-22 FS'!$AV$11:$AV$26)</f>
        <v>0</v>
      </c>
      <c r="GZ137" s="174">
        <f>SUMIF('Ironman One Day 3-5-22 FS'!$B$11:$B$26,$C137,'Ironman One Day 3-5-22 FS'!$AW$11:$AW$26)</f>
        <v>0</v>
      </c>
      <c r="HA137" s="174">
        <f>SUMIF('Ironman One Day 3-5-22 FS'!$B$11:$B$26,$C137,'Ironman One Day 3-5-22 FS'!$AX$11:$AX$26)</f>
        <v>0</v>
      </c>
      <c r="HB137" s="174">
        <f>SUMIF('Ironman One Day 3-5-22 FS'!$B$11:$B$26,$C137,'Ironman One Day 3-5-22 FS'!$AY$11:$AY$26)</f>
        <v>0</v>
      </c>
      <c r="HC137" s="174">
        <f>SUMIF('Ironman One Day 3-5-22 420'!$B$11:$B$26,$C137,'Ironman One Day 3-5-22 420'!$AU$11:$AU$26)</f>
        <v>0</v>
      </c>
      <c r="HD137" s="174">
        <f>SUMIF('Ironman One Day 3-5-22 420'!$B$11:$B$26,$C137,'Ironman One Day 3-5-22 420'!$AV$11:$AV$26)</f>
        <v>0</v>
      </c>
      <c r="HE137" s="174">
        <f>SUMIF('Ironman One Day 3-5-22 420'!$B$11:$B$26,$C137,'Ironman One Day 3-5-22 420'!$AW$11:$AW$26)</f>
        <v>0</v>
      </c>
      <c r="HF137" s="174">
        <f>SUMIF('Ironman One Day 3-5-22 420'!$B$11:$B$26,$C137,'Ironman One Day 3-5-22 420'!$AX$11:$AX$26)</f>
        <v>0</v>
      </c>
      <c r="HG137" s="174">
        <f>SUMIF('Ironman One Day 3-5-22 420'!$B$11:$B$26,$C137,'Ironman One Day 3-5-22 420'!$AY$11:$AY$26)</f>
        <v>0</v>
      </c>
      <c r="HH137" s="174">
        <f>SUMIF('Easter One Day 4-16-22 FS'!$B$11:$B$25,$C137,'Easter One Day 4-16-22 FS'!$AU$11:$AU$25)</f>
        <v>0</v>
      </c>
      <c r="HI137" s="174">
        <f>SUMIF('Easter One Day 4-16-22 FS'!$B$11:$B$25,$C137,'Easter One Day 4-16-22 FS'!$AV$11:$AV$25)</f>
        <v>0</v>
      </c>
      <c r="HJ137" s="174">
        <f>SUMIF('Easter One Day 4-16-22 FS'!$B$11:$B$25,$C137,'Easter One Day 4-16-22 FS'!$AW$11:$AW$25)</f>
        <v>0</v>
      </c>
      <c r="HK137" s="174">
        <f>SUMIF('Easter One Day 4-16-22 FS'!$B$11:$B$25,$C137,'Easter One Day 4-16-22 FS'!$AX$11:$AX$25)</f>
        <v>0</v>
      </c>
      <c r="HL137" s="174">
        <f>SUMIF('Easter One Day 4-16-22 FS'!$B$11:$B$25,$C137,'Easter One Day 4-16-22 FS'!$AY$11:$AY$25)</f>
        <v>0</v>
      </c>
      <c r="HM137" s="174">
        <f>SUMIF('Easter One Day 4-16-22 TH'!$B$11:$B$25,$C137,'Easter One Day 4-16-22 TH'!$AU$11:$AU$25)</f>
        <v>0</v>
      </c>
      <c r="HN137" s="174">
        <f>SUMIF('Easter One Day 4-16-22 TH'!$B$11:$B$25,$C137,'Easter One Day 4-16-22 TH'!$AV$11:$AV$25)</f>
        <v>0</v>
      </c>
      <c r="HO137" s="174">
        <f>SUMIF('Easter One Day 4-16-22 TH'!$B$11:$B$25,$C137,'Easter One Day 4-16-22 TH'!$AW$11:$AW$25)</f>
        <v>0</v>
      </c>
      <c r="HP137" s="174">
        <f>SUMIF('Easter One Day 4-16-22 TH'!$B$11:$B$25,$C137,'Easter One Day 4-16-22 TH'!$AX$11:$AX$25)</f>
        <v>0</v>
      </c>
      <c r="HQ137" s="174">
        <f>SUMIF('Easter One Day 4-16-22 TH'!$B$11:$B$25,$C137,'Easter One Day 4-16-22 TH'!$AY$11:$AY$25)</f>
        <v>0</v>
      </c>
      <c r="HR137" s="174">
        <f>SUMIF('Long Distance Race 5-7-22'!$B$11:$B$25,$C137,'Long Distance Race 5-7-22'!$AU$11:$AU$25)</f>
        <v>0</v>
      </c>
      <c r="HS137" s="174">
        <f>SUMIF('Long Distance Race 5-7-22'!$B$11:$B$18,$C137,'Long Distance Race 5-7-22'!$AV$11:$AV$18)</f>
        <v>0</v>
      </c>
      <c r="HT137" s="174">
        <f>SUMIF('Long Distance Race 5-7-22'!$B$11:$B$18,$C137,'Long Distance Race 5-7-22'!$AW$11:$AW$18)</f>
        <v>0</v>
      </c>
      <c r="HU137" s="174">
        <f>SUMIF('Long Distance Race 5-7-22'!$B$11:$B$18,$C137,'Long Distance Race 5-7-22'!$AX$11:$AX$18)</f>
        <v>0</v>
      </c>
      <c r="HV137" s="174">
        <f>SUMIF('Long Distance Race 5-7-22'!$B$11:$B$18,$C137,'Long Distance Race 5-7-22'!$AY$11:$AY$18)</f>
        <v>0</v>
      </c>
      <c r="HW137" s="174">
        <f>SUMIF('Memorial Day Regatta 5-28-22 Op'!$B$11:$B$25,$C137,'Memorial Day Regatta 5-28-22 Op'!$AU$11:$AU$25)</f>
        <v>0</v>
      </c>
      <c r="HX137" s="174">
        <f>SUMIF('Memorial Day Regatta 5-28-22 Op'!$B$11:$B$18,$C137,'Memorial Day Regatta 5-28-22 Op'!$AV$11:$AV$18)</f>
        <v>0</v>
      </c>
      <c r="HY137" s="174">
        <f>SUMIF('Memorial Day Regatta 5-28-22 Op'!$B$11:$B$18,$C137,'Memorial Day Regatta 5-28-22 Op'!$AW$11:$AW$18)</f>
        <v>0</v>
      </c>
      <c r="HZ137" s="174">
        <f>SUMIF('Memorial Day Regatta 5-28-22 Op'!$B$11:$B$18,$C137,'Memorial Day Regatta 5-28-22 Op'!$AX$11:$AX$18)</f>
        <v>0</v>
      </c>
      <c r="IA137" s="174">
        <f>SUMIF('Memorial Day Regatta 5-28-22 Op'!$B$11:$B$18,$C137,'Memorial Day Regatta 5-28-22 Op'!$AY$11:$AY$18)</f>
        <v>0</v>
      </c>
      <c r="IB137" s="174">
        <f>SUMIF('Caldwell Cup 6-25-22 TH'!$B$11:$B$25,$C137,'Caldwell Cup 6-25-22 TH'!$AU$11:$AU$25)</f>
        <v>0</v>
      </c>
      <c r="IC137" s="174">
        <f>SUMIF('Caldwell Cup 6-25-22 TH'!$B$11:$B$25,$C137,'Caldwell Cup 6-25-22 TH'!$AV$11:$AV$25)</f>
        <v>0</v>
      </c>
      <c r="ID137" s="174">
        <f>SUMIF('Caldwell Cup 6-25-22 TH'!$B$11:$B$25,$C137,'Caldwell Cup 6-25-22 TH'!$AW$11:$AW$25)</f>
        <v>0</v>
      </c>
      <c r="IE137" s="174">
        <f>SUMIF('Caldwell Cup 6-25-22 TH'!$B$11:$B$25,$C137,'Caldwell Cup 6-25-22 TH'!$AX$11:$AX$25)</f>
        <v>0</v>
      </c>
      <c r="IF137" s="174">
        <f>SUMIF('Caldwell Cup 6-25-22 TH'!$B$11:$B$25,$C137,'Caldwell Cup 6-25-22 TH'!$AY$11:$AY$25)</f>
        <v>0</v>
      </c>
      <c r="IG137" s="174">
        <f>SUMIF('Caldwell Cup 6-25-22 FS'!$B$11:$B$21,$C137,'Caldwell Cup 6-25-22 FS'!$AU$11:$AU$21)</f>
        <v>0</v>
      </c>
      <c r="IH137" s="174">
        <f>SUMIF('Caldwell Cup 6-25-22 FS'!$B$11:$B$21,$C137,'Caldwell Cup 6-25-22 FS'!$AV$11:$AV$21)</f>
        <v>0</v>
      </c>
      <c r="II137" s="174">
        <f>SUMIF('Caldwell Cup 6-25-22 FS'!$B$11:$B$21,$C137,'Caldwell Cup 6-25-22 FS'!$AW$11:$AW$21)</f>
        <v>0</v>
      </c>
      <c r="IJ137" s="174">
        <f>SUMIF('Caldwell Cup 6-25-22 FS'!$B$11:$B$21,$C137,'Caldwell Cup 6-25-22 FS'!$AX$11:$AX$21)</f>
        <v>0</v>
      </c>
      <c r="IK137" s="174">
        <f>SUMIF('Caldwell Cup 6-25-22 FS'!$B$11:$B$21,$C137,'Caldwell Cup 6-25-22 FS'!$AY$11:$AY$21)</f>
        <v>0</v>
      </c>
      <c r="IL137" s="174">
        <f>SUMIF('Caldwell Cup 6-25-22 Lasers'!$B$11:$B$23,$C137,'Caldwell Cup 6-25-22 Lasers'!$AU$11:$AU$23)</f>
        <v>0</v>
      </c>
      <c r="IM137" s="174">
        <f>SUMIF('Caldwell Cup 6-25-22 Lasers'!$B$11:$B$23,$C137,'Caldwell Cup 6-25-22 Lasers'!$AV$11:$AV$23)</f>
        <v>0</v>
      </c>
      <c r="IN137" s="174">
        <f>SUMIF('Caldwell Cup 6-25-22 Lasers'!$B$11:$B$23,$C137,'Caldwell Cup 6-25-22 Lasers'!$AW$11:$AW$23)</f>
        <v>0</v>
      </c>
      <c r="IO137" s="174">
        <f>SUMIF('Caldwell Cup 6-25-22 Lasers'!$B$11:$B$23,$C137,'Caldwell Cup 6-25-22 Lasers'!$AX$11:$AX$23)</f>
        <v>0</v>
      </c>
      <c r="IP137" s="174">
        <f>SUMIF('Caldwell Cup 6-25-22 Lasers'!$B$11:$B$23,$C137,'Caldwell Cup 6-25-22 Lasers'!$AY$11:$AY$23)</f>
        <v>0</v>
      </c>
      <c r="IQ137" s="174">
        <f>SUMIF('Labor Day Regatta 9-3-22 FS'!$B$11:$B$30,$C137,'Labor Day Regatta 9-3-22 FS'!$AU$11:$AU$30)</f>
        <v>0</v>
      </c>
      <c r="IR137" s="174">
        <f>SUMIF('Labor Day Regatta 9-3-22 FS'!$B$11:$B$30,$C137,'Labor Day Regatta 9-3-22 FS'!$AV$11:$AV$30)</f>
        <v>0</v>
      </c>
      <c r="IS137" s="174">
        <f>SUMIF('Labor Day Regatta 9-3-22 FS'!$B$11:$B$30,$C137,'Labor Day Regatta 9-3-22 FS'!$AW$11:$AW$30)</f>
        <v>0</v>
      </c>
      <c r="IT137" s="174">
        <f>SUMIF('Labor Day Regatta 9-3-22 FS'!$B$11:$B$30,$C137,'Labor Day Regatta 9-3-22 FS'!$AX$11:$AX$30)</f>
        <v>0</v>
      </c>
      <c r="IU137" s="174">
        <f>SUMIF('Labor Day Regatta 9-3-22 FS'!$B$11:$B$30,$C137,'Labor Day Regatta 9-3-22 FS'!$AY$11:$AY$30)</f>
        <v>0</v>
      </c>
      <c r="IV137" s="174">
        <f>SUMIF('2022-09-17 Leukemia Cup FS'!$B$11:$B$26,$C137,'2022-09-17 Leukemia Cup FS'!$AU$11:$AU$26)</f>
        <v>0</v>
      </c>
      <c r="IW137" s="174">
        <f>SUMIF('2022-09-17 Leukemia Cup FS'!$B$11:$B$26,$C137,'2022-09-17 Leukemia Cup FS'!$AV$11:$AV$26)</f>
        <v>0</v>
      </c>
      <c r="IX137" s="174">
        <f>SUMIF('2022-09-17 Leukemia Cup FS'!$B$11:$B$26,$C137,'2022-09-17 Leukemia Cup FS'!$AW$11:$AW$26)</f>
        <v>0</v>
      </c>
      <c r="IY137" s="174">
        <f>SUMIF('2022-09-17 Leukemia Cup FS'!$B$11:$B$26,$C137,'2022-09-17 Leukemia Cup FS'!$AX$11:$AX$26)</f>
        <v>0</v>
      </c>
      <c r="IZ137" s="174">
        <f>SUMIF('2022-09-17 Leukemia Cup FS'!$B$11:$B$26,$C137,'2022-09-17 Leukemia Cup FS'!$AY$11:$AY$26)</f>
        <v>0</v>
      </c>
      <c r="JA137" s="174">
        <f>SUMIF('2022-09-17 Leukemia Cup TH'!$B$11:$B$28,$C137,'2022-09-17 Leukemia Cup TH'!$AU$11:$AU$28)</f>
        <v>0</v>
      </c>
      <c r="JB137" s="174">
        <f>SUMIF('2022-09-17 Leukemia Cup TH'!$B$11:$B$28,$C137,'2022-09-17 Leukemia Cup TH'!$AV$11:$AV$28)</f>
        <v>0</v>
      </c>
      <c r="JC137" s="174">
        <f>SUMIF('2022-09-17 Leukemia Cup TH'!$B$11:$B$28,$C137,'2022-09-17 Leukemia Cup TH'!$AW$11:$AW$28)</f>
        <v>0</v>
      </c>
      <c r="JD137" s="174">
        <f>SUMIF('2022-09-17 Leukemia Cup TH'!$B$11:$B$28,$C137,'2022-09-17 Leukemia Cup TH'!$AX$11:$AX$28)</f>
        <v>0</v>
      </c>
      <c r="JE137" s="174">
        <f>SUMIF('2022-09-17 Leukemia Cup TH'!$B$11:$B$28,$C137,'2022-09-17 Leukemia Cup TH'!$AY$11:$AY$28)</f>
        <v>0</v>
      </c>
      <c r="JF137" s="174">
        <f>SUMIF('Smith-Berry LDR 9-24-22'!$B$11:$B$30,$C137,'Smith-Berry LDR 9-24-22'!$AU$11:$AU$30)</f>
        <v>0</v>
      </c>
      <c r="JG137" s="174">
        <f>SUMIF('Smith-Berry LDR 9-24-22'!$B$11:$B$30,$C137,'Smith-Berry LDR 9-24-22'!$AV$11:$AV$30)</f>
        <v>0</v>
      </c>
      <c r="JH137" s="174">
        <f>SUMIF('Smith-Berry LDR 9-24-22'!$B$11:$B$30,$C137,'Smith-Berry LDR 9-24-22'!$AW$11:$AW$30)</f>
        <v>0</v>
      </c>
      <c r="JI137" s="174">
        <f>SUMIF('Smith-Berry LDR 9-24-22'!$B$11:$B$30,$C137,'Smith-Berry LDR 9-24-22'!$AX$11:$AX$30)</f>
        <v>0</v>
      </c>
      <c r="JJ137" s="174">
        <f>SUMIF('Smith-Berry LDR 9-24-22'!$B$11:$B$30,$C137,'Smith-Berry LDR 9-24-22'!$AY$11:$AY$30)</f>
        <v>0</v>
      </c>
      <c r="JK137" s="174">
        <f>SUMIF('Great Scot 10-1-22 Cham'!$B$11:$B$38,$C137,'Great Scot 10-1-22 Cham'!$AU$11:$AU$38)</f>
        <v>0</v>
      </c>
      <c r="JL137" s="174">
        <f>SUMIF('Great Scot 10-1-22 Cham'!$B$11:$B$38,$C137,'Great Scot 10-1-22 Cham'!$AV$11:$AV$38)</f>
        <v>0</v>
      </c>
      <c r="JM137" s="174">
        <f>SUMIF('Great Scot 10-1-22 Cham'!$B$11:$B$38,$C137,'Great Scot 10-1-22 Cham'!$AW$11:$AW$38)</f>
        <v>0</v>
      </c>
      <c r="JN137" s="174">
        <f>SUMIF('Great Scot 10-1-22 Cham'!$B$11:$B$38,$C137,'Great Scot 10-1-22 Cham'!$AX$11:$AX$38)</f>
        <v>0</v>
      </c>
      <c r="JO137" s="174">
        <f>SUMIF('Great Scot 10-1-22 Cham'!$B$11:$B$38,$C137,'Great Scot 10-1-22 Cham'!$AY$11:$AY$38)</f>
        <v>0</v>
      </c>
      <c r="JP137" s="174">
        <f>SUMIF('Great Scot 10-1-22 Chal'!$B$11:$B$28,$C137,'Great Scot 10-1-22 Chal'!$AU$11:$AU$28)</f>
        <v>0</v>
      </c>
      <c r="JQ137" s="174">
        <f>SUMIF('Great Scot 10-1-22 Chal'!$B$11:$B$28,$C137,'Great Scot 10-1-22 Chal'!$AV$11:$AV$28)</f>
        <v>0</v>
      </c>
      <c r="JR137" s="174">
        <f>SUMIF('Great Scot 10-1-22 Chal'!$B$11:$B$28,$C137,'Great Scot 10-1-22 Chal'!$AW$11:$AW$28)</f>
        <v>0</v>
      </c>
      <c r="JS137" s="174">
        <f>SUMIF('Great Scot 10-1-22 Chal'!$B$11:$B$28,$C137,'Great Scot 10-1-22 Chal'!$AX$11:$AX$28)</f>
        <v>0</v>
      </c>
      <c r="JT137" s="174">
        <f>SUMIF('Great Scot 10-1-22 Chal'!$B$11:$B$28,$C137,'Great Scot 10-1-22 Chal'!$AY$11:$AY$28)</f>
        <v>0</v>
      </c>
      <c r="JU137" s="174">
        <f>SUMIF('Great Pumpkin Regatta 10-15-22'!$B$11:$B$54,$C137,'Great Pumpkin Regatta 10-15-22'!$AU$11:$AU$54)</f>
        <v>0</v>
      </c>
      <c r="JV137" s="174">
        <f>SUMIF('Great Pumpkin Regatta 10-15-22'!$B$11:$B$54,$C137,'Great Pumpkin Regatta 10-15-22'!$AV$11:$AV$54)</f>
        <v>0</v>
      </c>
      <c r="JW137" s="174">
        <f>SUMIF('Great Pumpkin Regatta 10-15-22'!$B$11:$B$54,$C137,'Great Pumpkin Regatta 10-15-22'!$AW$11:$AW$54)</f>
        <v>0</v>
      </c>
      <c r="JX137" s="174">
        <f>SUMIF('Great Pumpkin Regatta 10-15-22'!$B$11:$B$54,$C137,'Great Pumpkin Regatta 10-15-22'!$AX$11:$AX$54)</f>
        <v>0</v>
      </c>
      <c r="JY137" s="174">
        <f>SUMIF('Great Pumpkin Regatta 10-15-22'!$B$11:$B$54,$C137,'Great Pumpkin Regatta 10-15-22'!$AY$11:$AY$54)</f>
        <v>0</v>
      </c>
      <c r="JZ137" s="174">
        <f>SUMIF('One Day Regatta 10-29-22 FS'!$B$11:$B$19,$C137,'One Day Regatta 10-29-22 FS'!$AU$11:$AU$19)</f>
        <v>0</v>
      </c>
      <c r="KA137" s="174">
        <f>SUMIF('One Day Regatta 10-29-22 FS'!$B$11:$B$19,$C137,'One Day Regatta 10-29-22 FS'!$AV$11:$AV$19)</f>
        <v>0</v>
      </c>
      <c r="KB137" s="174">
        <f>SUMIF('One Day Regatta 10-29-22 FS'!$B$11:$B$19,$C137,'One Day Regatta 10-29-22 FS'!$AW$11:$AW$19)</f>
        <v>0</v>
      </c>
      <c r="KC137" s="174">
        <f>SUMIF('One Day Regatta 10-29-22 FS'!$B$11:$B$19,$C137,'One Day Regatta 10-29-22 FS'!$AX$11:$AX$19)</f>
        <v>0</v>
      </c>
      <c r="KD137" s="174">
        <f>SUMIF('One Day Regatta 10-29-22 FS'!$B$11:$B$19,$C137,'One Day Regatta 10-29-22 FS'!$AY$11:$AY$19)</f>
        <v>0</v>
      </c>
    </row>
    <row r="138" spans="1:290" ht="15" customHeight="1" x14ac:dyDescent="0.2">
      <c r="A138" s="400" t="s">
        <v>1369</v>
      </c>
      <c r="B138" s="134">
        <f t="shared" si="126"/>
        <v>36</v>
      </c>
      <c r="C138" s="170" t="s">
        <v>223</v>
      </c>
      <c r="D138" s="171">
        <f t="shared" si="127"/>
        <v>0</v>
      </c>
      <c r="E138" s="172">
        <f t="shared" si="128"/>
        <v>0</v>
      </c>
      <c r="F138" s="171">
        <f t="shared" si="129"/>
        <v>0</v>
      </c>
      <c r="G138" s="171">
        <v>0</v>
      </c>
      <c r="H138" s="171">
        <f t="shared" si="130"/>
        <v>0</v>
      </c>
      <c r="I138" s="173">
        <f t="shared" si="131"/>
        <v>0</v>
      </c>
      <c r="J138" s="173"/>
      <c r="K138" s="174">
        <f>SUMIF('Saturday Race 11-06-21'!$B$11:$B$21,$C138,'Saturday Race 11-06-21'!$AU$11:$AU$21)</f>
        <v>0</v>
      </c>
      <c r="L138" s="174">
        <f>SUMIF('Saturday Race 11-06-21'!$B$11:$B$21,$C138,'Saturday Race 11-06-21'!$AV$11:$AV$21)</f>
        <v>0</v>
      </c>
      <c r="M138" s="174">
        <f>SUMIF('Saturday Race 11-06-21'!$B$11:$B$21,$C138,'Saturday Race 11-06-21'!$AW$11:$AW$21)</f>
        <v>0</v>
      </c>
      <c r="N138" s="174">
        <f>SUMIF('Saturday Race 11-06-21'!$B$11:$B$21,$C138,'Saturday Race 11-06-21'!$AX$11:$AX$21)</f>
        <v>0</v>
      </c>
      <c r="O138" s="174">
        <f>SUMIF('Saturday Race 11-06-21'!$B$11:$B$21,$C138,'Saturday Race 11-06-21'!$AY$11:$AY$21)</f>
        <v>0</v>
      </c>
      <c r="P138" s="174">
        <f>SUMIF('Saturday Race 11-20-21'!$B$11:$B$20,$C138,'Saturday Race 11-20-21'!$AU$11:$AU$20)</f>
        <v>0</v>
      </c>
      <c r="Q138" s="174">
        <f>SUMIF('Saturday Race 11-20-21'!$B$11:$B$20,$C138,'Saturday Race 11-20-21'!$AV$11:$AV$20)</f>
        <v>0</v>
      </c>
      <c r="R138" s="174">
        <f>SUMIF('Saturday Race 11-20-21'!$B$11:$B$20,$C138,'Saturday Race 11-20-21'!$AW$11:$AW$20)</f>
        <v>0</v>
      </c>
      <c r="S138" s="174">
        <f>SUMIF('Saturday Race 11-20-21'!$B$11:$B$20,$C138,'Saturday Race 11-20-21'!$AX$11:$AX$20)</f>
        <v>0</v>
      </c>
      <c r="T138" s="174">
        <f>SUMIF('Saturday Race 11-20-21'!$B$11:$B$20,$C138,'Saturday Race 11-20-21'!$AY$11:$AY$20)</f>
        <v>0</v>
      </c>
      <c r="U138" s="174">
        <f>SUMIF('Saturday Race 1-08-22'!$B$11:$B$20,$C138,'Saturday Race 1-08-22'!$AU$11:$AU$20)</f>
        <v>0</v>
      </c>
      <c r="V138" s="174">
        <f>SUMIF('Saturday Race 1-08-22'!$B$11:$B$20,$C138,'Saturday Race 1-08-22'!$AV$11:$AV$20)</f>
        <v>0</v>
      </c>
      <c r="W138" s="174">
        <f>SUMIF('Saturday Race 1-08-22'!$B$11:$B$20,$C138,'Saturday Race 1-08-22'!$AW$11:$AW$20)</f>
        <v>0</v>
      </c>
      <c r="X138" s="174">
        <f>SUMIF('Saturday Race 1-08-22'!$B$11:$B$20,$C138,'Saturday Race 1-08-22'!$AX$11:$AX$20)</f>
        <v>0</v>
      </c>
      <c r="Y138" s="174">
        <f>SUMIF('Saturday Race 1-08-22'!$B$11:$B$20,$C138,'Saturday Race 1-08-22'!$AY$11:$AY$20)</f>
        <v>0</v>
      </c>
      <c r="Z138" s="174">
        <f>SUMIF('Saturday Race 1-22-22'!$B$11:$B$20,$C138,'Saturday Race 1-22-22'!$AU$11:$AU$20)</f>
        <v>0</v>
      </c>
      <c r="AA138" s="174">
        <f>SUMIF('Saturday Race 1-22-22'!$B$11:$B$20,$C138,'Saturday Race 1-22-22'!$AV$11:$AV$20)</f>
        <v>0</v>
      </c>
      <c r="AB138" s="174">
        <f>SUMIF('Saturday Race 1-22-22'!$B$11:$B$20,$C138,'Saturday Race 1-22-22'!$AW$11:$AW$20)</f>
        <v>0</v>
      </c>
      <c r="AC138" s="174">
        <f>SUMIF('Saturday Race 1-22-22'!$B$11:$B$20,$C138,'Saturday Race 1-22-22'!$AX$11:$AX$20)</f>
        <v>0</v>
      </c>
      <c r="AD138" s="174">
        <f>SUMIF('Saturday Race 1-22-22'!$B$11:$B$20,$C138,'Saturday Race 1-22-22'!$AY$11:$AY$20)</f>
        <v>0</v>
      </c>
      <c r="AE138" s="174">
        <f>SUMIF('Sunday Race 2-6-22'!$B$11:$B$20,$C138,'Sunday Race 2-6-22'!$AU$11:$AU$20)</f>
        <v>0</v>
      </c>
      <c r="AF138" s="174">
        <f>SUMIF('Sunday Race 2-6-22'!$B$11:$B$20,$C138,'Sunday Race 2-6-22'!$AV$11:$AV$20)</f>
        <v>0</v>
      </c>
      <c r="AG138" s="174">
        <f>SUMIF('Sunday Race 2-6-22'!$B$11:$B$20,$C138,'Sunday Race 2-6-22'!$AW$11:$AW$20)</f>
        <v>0</v>
      </c>
      <c r="AH138" s="174">
        <f>SUMIF('Sunday Race 2-6-22'!$B$11:$B$20,$C138,'Sunday Race 2-6-22'!$AX$11:$AX$20)</f>
        <v>0</v>
      </c>
      <c r="AI138" s="174">
        <f>SUMIF('Sunday Race 2-6-22'!$B$11:$B$20,$C138,'Sunday Race 2-6-22'!$AY$11:$AY$20)</f>
        <v>0</v>
      </c>
      <c r="AJ138" s="174">
        <f>SUMIF('Sunday Race 2-20-22'!$B$11:$B$26,$C138,'Sunday Race 2-20-22'!$AU$11:$AU$26)</f>
        <v>0</v>
      </c>
      <c r="AK138" s="174">
        <f>SUMIF('Sunday Race 2-20-22'!$B$11:$B$26,$C138,'Sunday Race 2-20-22'!$AV$11:$AV$26)</f>
        <v>0</v>
      </c>
      <c r="AL138" s="174">
        <f>SUMIF('Sunday Race 2-20-22'!$B$11:$B$26,$C138,'Sunday Race 2-20-22'!$AW$11:$AW$26)</f>
        <v>0</v>
      </c>
      <c r="AM138" s="174">
        <f>SUMIF('Sunday Race 2-20-22'!$B$11:$B$26,$C138,'Sunday Race 2-20-22'!$AX$11:$AX$26)</f>
        <v>0</v>
      </c>
      <c r="AN138" s="174">
        <f>SUMIF('Sunday Race 2-20-22'!$B$11:$B$26,$C138,'Sunday Race 2-20-22'!$AY$11:$AY$26)</f>
        <v>0</v>
      </c>
      <c r="AO138" s="174">
        <f>SUMIF('Sunday Race 2-27-22'!$B$11:$B$20,$C138,'Sunday Race 2-27-22'!$AU$11:$AU$20)</f>
        <v>0</v>
      </c>
      <c r="AP138" s="174">
        <f>SUMIF('Sunday Race 2-27-22'!$B$11:$B$20,$C138,'Sunday Race 2-27-22'!$AV$11:$AV$20)</f>
        <v>0</v>
      </c>
      <c r="AQ138" s="174">
        <f>SUMIF('Sunday Race 2-27-22'!$B$11:$B$20,$C138,'Sunday Race 2-27-22'!$AW$11:$AW$20)</f>
        <v>0</v>
      </c>
      <c r="AR138" s="174">
        <f>SUMIF('Sunday Race 2-27-22'!$B$11:$B$20,$C138,'Sunday Race 2-27-22'!$AX$11:$AX$20)</f>
        <v>0</v>
      </c>
      <c r="AS138" s="174">
        <f>SUMIF('Sunday Race 2-27-22'!$B$11:$B$20,$C138,'Sunday Race 2-27-22'!$AY$11:$AY$20)</f>
        <v>0</v>
      </c>
      <c r="AT138" s="174">
        <f>SUMIF('Sunday Race 3-13-22'!$B$11:$B$25,$C138,'Sunday Race 3-13-22'!$AU$11:$AU$25)</f>
        <v>0</v>
      </c>
      <c r="AU138" s="174">
        <f>SUMIF('Sunday Race 3-13-22'!$B$11:$B$25,$C138,'Sunday Race 3-13-22'!$AV$11:$AV$25)</f>
        <v>0</v>
      </c>
      <c r="AV138" s="174">
        <f>SUMIF('Sunday Race 3-13-22'!$B$11:$B$25,$C138,'Sunday Race 3-13-22'!$AW$11:$AW$25)</f>
        <v>0</v>
      </c>
      <c r="AW138" s="174">
        <f>SUMIF('Sunday Race 3-13-22'!$B$11:$B$25,$C138,'Sunday Race 3-13-22'!$AX$11:$AX$25)</f>
        <v>0</v>
      </c>
      <c r="AX138" s="174">
        <f>SUMIF('Sunday Race 3-13-22'!$B$11:$B$25,$C138,'Sunday Race 3-13-22'!$AY$11:$AY$25)</f>
        <v>0</v>
      </c>
      <c r="AY138" s="174">
        <f>SUMIF('Saturday Race 3-19-22'!$B$11:$B$15,$C138,'Saturday Race 3-19-22'!$AU$11:$AU$15)</f>
        <v>0</v>
      </c>
      <c r="AZ138" s="174">
        <f>SUMIF('Saturday Race 3-19-22'!$B$11:$B$15,$C138,'Saturday Race 3-19-22'!$AV$11:$AV$15)</f>
        <v>0</v>
      </c>
      <c r="BA138" s="174">
        <f>SUMIF('Saturday Race 3-19-22'!$B$11:$B$15,$C138,'Saturday Race 3-19-22'!$AW$11:$AW$15)</f>
        <v>0</v>
      </c>
      <c r="BB138" s="174">
        <f>SUMIF('Saturday Race 3-19-22'!$B$11:$B$15,$C138,'Saturday Race 3-19-22'!$AX$11:$AX$15)</f>
        <v>0</v>
      </c>
      <c r="BC138" s="174">
        <f>SUMIF('Saturday Race 3-19-22'!$B$11:$B$15,$C138,'Saturday Race 3-19-22'!$AY$11:$AY$15)</f>
        <v>0</v>
      </c>
      <c r="BD138" s="174">
        <f>SUMIF('Sunday Races 4-10-22'!$B$11:$B$26,$C138,'Sunday Races 4-10-22'!$AU$11:$AU$26)</f>
        <v>0</v>
      </c>
      <c r="BE138" s="174">
        <f>SUMIF('Sunday Races 4-10-22'!$B$11:$B$26,$C138,'Sunday Races 4-10-22'!$AV$11:$AV$26)</f>
        <v>0</v>
      </c>
      <c r="BF138" s="174">
        <f>SUMIF('Sunday Races 4-10-22'!$B$11:$B$26,$C138,'Sunday Races 4-10-22'!$AW$11:$AW$26)</f>
        <v>0</v>
      </c>
      <c r="BG138" s="174">
        <f>SUMIF('Sunday Races 4-10-22'!$B$11:$B$26,$C138,'Sunday Races 4-10-22'!$AX$11:$AX$26)</f>
        <v>0</v>
      </c>
      <c r="BH138" s="174">
        <f>SUMIF('Sunday Races 4-10-22'!$B$11:$B$26,$C138,'Sunday Races 4-10-22'!$AY$11:$AY$26)</f>
        <v>0</v>
      </c>
      <c r="BI138" s="174">
        <f>SUMIF('Sunday Races 5-1-22'!$B$11:$B$28,$C138,'Sunday Races 5-1-22'!$AU$11:$AU$28)</f>
        <v>0</v>
      </c>
      <c r="BJ138" s="174">
        <f>SUMIF('Sunday Races 5-1-22'!$B$11:$B$28,$C138,'Sunday Races 5-1-22'!$AV$11:$AV$28)</f>
        <v>0</v>
      </c>
      <c r="BK138" s="174">
        <f>SUMIF('Sunday Races 5-1-22'!$B$11:$B$28,$C138,'Sunday Races 5-1-22'!$AW$11:$AW$28)</f>
        <v>0</v>
      </c>
      <c r="BL138" s="174">
        <f>SUMIF('Sunday Races 5-1-22'!$B$11:$B$28,$C138,'Sunday Races 5-1-22'!$AX$11:$AX$28)</f>
        <v>0</v>
      </c>
      <c r="BM138" s="174">
        <f>SUMIF('Sunday Races 5-1-22'!$B$11:$B$28,$C138,'Sunday Races 5-1-22'!$AY$11:$AY$28)</f>
        <v>0</v>
      </c>
      <c r="BN138" s="174">
        <f>SUMIF('Sunday Races 6-5-22'!$B$11:$B$28,$C138,'Sunday Races 6-5-22'!$AU$11:$AU$28)</f>
        <v>0</v>
      </c>
      <c r="BO138" s="174">
        <f>SUMIF('Sunday Races 6-5-22'!$B$11:$B$28,$C138,'Sunday Races 6-5-22'!$AV$11:$AV$28)</f>
        <v>0</v>
      </c>
      <c r="BP138" s="174">
        <f>SUMIF('Sunday Races 6-5-22'!$B$11:$B$28,$C138,'Sunday Races 6-5-22'!$AW$11:$AW$28)</f>
        <v>0</v>
      </c>
      <c r="BQ138" s="174">
        <f>SUMIF('Sunday Races 6-5-22'!$B$11:$B$28,$C138,'Sunday Races 6-5-22'!$AX$11:$AX$28)</f>
        <v>0</v>
      </c>
      <c r="BR138" s="174">
        <f>SUMIF('Sunday Races 6-5-22'!$B$11:$B$28,$C138,'Sunday Races 6-5-22'!$AY$11:$AY$28)</f>
        <v>0</v>
      </c>
      <c r="BS138" s="174">
        <f>SUMIF('Sunday Races 6-12-22'!$B$11:$B$24,$C138,'Sunday Races 6-12-22'!$AU$11:$AU$24)</f>
        <v>0</v>
      </c>
      <c r="BT138" s="174">
        <f>SUMIF('Sunday Races 6-12-22'!$B$11:$B$24,$C138,'Sunday Races 6-12-22'!$AV$11:$AV$24)</f>
        <v>0</v>
      </c>
      <c r="BU138" s="174">
        <f>SUMIF('Sunday Races 6-12-22'!$B$11:$B$24,$C138,'Sunday Races 6-12-22'!$AW$11:$AW$24)</f>
        <v>0</v>
      </c>
      <c r="BV138" s="174">
        <f>SUMIF('Sunday Races 6-12-22'!$B$11:$B$24,$C138,'Sunday Races 6-12-22'!$AX$11:$AX$24)</f>
        <v>0</v>
      </c>
      <c r="BW138" s="174">
        <f>SUMIF('Sunday Races 6-12-22'!$B$11:$B$24,$C138,'Sunday Races 6-12-22'!$AY$11:$AY$24)</f>
        <v>0</v>
      </c>
      <c r="BX138" s="174">
        <f>SUMIF('Saturday Races 6-18-22'!$B$11:$B$24,$C138,'Saturday Races 6-18-22'!$AU$11:$AU$24)</f>
        <v>0</v>
      </c>
      <c r="BY138" s="174">
        <f>SUMIF('Saturday Races 6-18-22'!$B$11:$B$24,$C138,'Saturday Races 6-18-22'!$AV$11:$AV$24)</f>
        <v>0</v>
      </c>
      <c r="BZ138" s="174">
        <f>SUMIF('Saturday Races 6-18-22'!$B$11:$B$24,$C138,'Saturday Races 6-18-22'!$AW$11:$AW$24)</f>
        <v>0</v>
      </c>
      <c r="CA138" s="174">
        <f>SUMIF('Saturday Races 6-18-22'!$B$11:$B$24,$C138,'Saturday Races 6-18-22'!$AX$11:$AX$24)</f>
        <v>0</v>
      </c>
      <c r="CB138" s="174">
        <f>SUMIF('Saturday Races 6-18-22'!$B$11:$B$24,$C138,'Saturday Races 6-18-22'!$AY$11:$AY$24)</f>
        <v>0</v>
      </c>
      <c r="CC138" s="174">
        <f>SUMIF('Sunday Races 7-3-22'!$B$11:$B$26,$C138,'Sunday Races 7-3-22'!$AU$11:$AU$26)</f>
        <v>0</v>
      </c>
      <c r="CD138" s="174">
        <f>SUMIF('Sunday Races 7-3-22'!$B$11:$B$26,$C138,'Sunday Races 7-3-22'!$AV$11:$AV$26)</f>
        <v>0</v>
      </c>
      <c r="CE138" s="174">
        <f>SUMIF('Sunday Races 7-3-22'!$B$11:$B$26,$C138,'Sunday Races 7-3-22'!$AW$11:$AW$26)</f>
        <v>0</v>
      </c>
      <c r="CF138" s="174">
        <f>SUMIF('Sunday Races 7-3-22'!$B$11:$B$26,$C138,'Sunday Races 7-3-22'!$AX$11:$AX$26)</f>
        <v>0</v>
      </c>
      <c r="CG138" s="174">
        <f>SUMIF('Sunday Races 7-3-22'!$B$11:$B$26,$C138,'Sunday Races 7-3-22'!$AY$11:$AY$26)</f>
        <v>0</v>
      </c>
      <c r="CH138" s="174">
        <f>SUMIF('Sunday Races 7-31-22'!$B$11:$B$26,$C138,'Sunday Races 7-31-22'!$AU$11:$AU$26)</f>
        <v>0</v>
      </c>
      <c r="CI138" s="174">
        <f>SUMIF('Sunday Races 7-31-22'!$B$11:$B$26,$C138,'Sunday Races 7-31-22'!$AV$11:$AV$26)</f>
        <v>0</v>
      </c>
      <c r="CJ138" s="174">
        <f>SUMIF('Sunday Races 7-31-22'!$B$11:$B$26,$C138,'Sunday Races 7-31-22'!$AW$11:$AW$26)</f>
        <v>0</v>
      </c>
      <c r="CK138" s="174">
        <f>SUMIF('Sunday Races 7-31-22'!$B$11:$B$26,$C138,'Sunday Races 7-31-22'!$AX$11:$AX$26)</f>
        <v>0</v>
      </c>
      <c r="CL138" s="174">
        <f>SUMIF('Sunday Races 7-31-22'!$B$11:$B$26,$C138,'Sunday Races 7-31-22'!$AY$11:$AY$26)</f>
        <v>0</v>
      </c>
      <c r="CM138" s="174">
        <f>SUMIF('Sunday Races 8-14-22'!$B$11:$B$26,$C138,'Sunday Races 8-14-22'!$AU$11:$AU$26)</f>
        <v>0</v>
      </c>
      <c r="CN138" s="174">
        <f>SUMIF('Sunday Races 8-14-22'!$B$11:$B$26,$C138,'Sunday Races 8-14-22'!$AV$11:$AV$26)</f>
        <v>0</v>
      </c>
      <c r="CO138" s="174">
        <f>SUMIF('Sunday Races 8-14-22'!$B$11:$B$26,$C138,'Sunday Races 8-14-22'!$AW$11:$AW$26)</f>
        <v>0</v>
      </c>
      <c r="CP138" s="174">
        <f>SUMIF('Sunday Races 8-14-22'!$B$11:$B$26,$C138,'Sunday Races 8-14-22'!$AX$11:$AX$26)</f>
        <v>0</v>
      </c>
      <c r="CQ138" s="174">
        <f>SUMIF('Sunday Races 8-14-22'!$B$11:$B$26,$C138,'Sunday Races 8-14-22'!$AY$11:$AY$26)</f>
        <v>0</v>
      </c>
      <c r="CR138" s="174">
        <f>SUMIF('Saturday Races 8-20-22'!$B$11:$B$26,$C138,'Saturday Races 8-20-22'!$AU$11:$AU$26)</f>
        <v>0</v>
      </c>
      <c r="CS138" s="174">
        <f>SUMIF('Saturday Races 8-20-22'!$B$11:$B$26,$C138,'Saturday Races 8-20-22'!$AV$11:$AV$26)</f>
        <v>0</v>
      </c>
      <c r="CT138" s="174">
        <f>SUMIF('Saturday Races 8-20-22'!$B$11:$B$26,$C138,'Saturday Races 8-20-22'!$AW$11:$AW$26)</f>
        <v>0</v>
      </c>
      <c r="CU138" s="174">
        <f>SUMIF('Saturday Races 8-20-22'!$B$11:$B$26,$C138,'Saturday Races 8-20-22'!$AX$11:$AX$26)</f>
        <v>0</v>
      </c>
      <c r="CV138" s="174">
        <f>SUMIF('Saturday Races 8-20-22'!$B$11:$B$26,$C138,'Saturday Races 8-20-22'!$AY$11:$AY$26)</f>
        <v>0</v>
      </c>
      <c r="CW138" s="174">
        <f>SUMIF('Sunday Races 9-11-22'!$B$11:$B$20,$C138,'Sunday Races 9-11-22'!$AU$11:$AU$20)</f>
        <v>0</v>
      </c>
      <c r="CX138" s="174">
        <f>SUMIF('Sunday Races 9-11-22'!$B$11:$B$20,$C138,'Sunday Races 9-11-22'!$AV$11:$AV$20)</f>
        <v>0</v>
      </c>
      <c r="CY138" s="174">
        <f>SUMIF('Sunday Races 9-11-22'!$B$11:$B$20,$C138,'Sunday Races 9-11-22'!$AW$11:$AW$20)</f>
        <v>0</v>
      </c>
      <c r="CZ138" s="174">
        <f>SUMIF('Sunday Races 9-11-22'!$B$11:$B$20,$C138,'Sunday Races 9-11-22'!$AX$11:$AX$20)</f>
        <v>0</v>
      </c>
      <c r="DA138" s="174">
        <f>SUMIF('Sunday Races 9-11-22'!$B$11:$B$20,$C138,'Sunday Races 9-11-22'!$AY$11:$AY$20)</f>
        <v>0</v>
      </c>
      <c r="DB138" s="174">
        <f>SUMIF('Sunday Races 10-9-22'!$B$11:$B$21,$C138,'Sunday Races 10-9-22'!$AU$11:$AU$21)</f>
        <v>0</v>
      </c>
      <c r="DC138" s="174">
        <f>SUMIF('Sunday Races 10-9-22'!$B$11:$B$21,$C138,'Sunday Races 10-9-22'!$AV$11:$AV$21)</f>
        <v>0</v>
      </c>
      <c r="DD138" s="174">
        <f>SUMIF('Sunday Races 10-9-22'!$B$11:$B$21,$C138,'Sunday Races 10-9-22'!$AW$11:$AW$21)</f>
        <v>0</v>
      </c>
      <c r="DE138" s="174">
        <f>SUMIF('Sunday Races 10-9-22'!$B$11:$B$21,$C138,'Sunday Races 10-9-22'!$AX$11:$AX$21)</f>
        <v>0</v>
      </c>
      <c r="DF138" s="174">
        <f>SUMIF('Sunday Races 10-9-22'!$B$11:$B$21,$C138,'Sunday Races 10-9-22'!$AY$11:$AY$21)</f>
        <v>0</v>
      </c>
      <c r="DG138" s="174">
        <f>SUMIF('Sunday Races 10-23-22'!$B$11:$B$22,$C138,'Sunday Races 10-23-22'!$AU$11:$AU$22)</f>
        <v>0</v>
      </c>
      <c r="DH138" s="174">
        <f>SUMIF('Sunday Races 10-23-22'!$B$11:$B$22,$C138,'Sunday Races 10-23-22'!$AV$11:$AV$22)</f>
        <v>0</v>
      </c>
      <c r="DI138" s="174">
        <f>SUMIF('Sunday Races 10-23-22'!$B$11:$B$22,$C138,'Sunday Races 10-23-22'!$AW$11:$AW$22)</f>
        <v>0</v>
      </c>
      <c r="DJ138" s="174">
        <f>SUMIF('Sunday Races 10-23-22'!$B$11:$B$22,$C138,'Sunday Races 10-23-22'!$AX$11:$AX$22)</f>
        <v>0</v>
      </c>
      <c r="DK138" s="174">
        <f>SUMIF('Sunday Races 10-23-22'!$B$11:$B$22,$C138,'Sunday Races 10-23-22'!$AY$11:$AY$22)</f>
        <v>0</v>
      </c>
      <c r="DL138" s="175"/>
      <c r="DM138" s="176"/>
      <c r="DN138" s="177">
        <f t="shared" si="120"/>
        <v>0</v>
      </c>
      <c r="DO138" s="177">
        <f t="shared" si="120"/>
        <v>0</v>
      </c>
      <c r="DP138" s="177">
        <f t="shared" si="120"/>
        <v>0</v>
      </c>
      <c r="DQ138" s="177">
        <f t="shared" si="120"/>
        <v>0</v>
      </c>
      <c r="DR138" s="177">
        <f t="shared" si="120"/>
        <v>0</v>
      </c>
      <c r="DS138" s="177">
        <f t="shared" si="120"/>
        <v>0</v>
      </c>
      <c r="DT138" s="177">
        <f t="shared" si="120"/>
        <v>0</v>
      </c>
      <c r="DU138" s="177">
        <f t="shared" si="120"/>
        <v>0</v>
      </c>
      <c r="DV138" s="177">
        <f t="shared" si="120"/>
        <v>0</v>
      </c>
      <c r="DW138" s="177">
        <f t="shared" si="120"/>
        <v>0</v>
      </c>
      <c r="DX138" s="177">
        <f t="shared" si="121"/>
        <v>0</v>
      </c>
      <c r="DY138" s="177">
        <f t="shared" si="121"/>
        <v>0</v>
      </c>
      <c r="DZ138" s="177">
        <f t="shared" si="121"/>
        <v>0</v>
      </c>
      <c r="EA138" s="177">
        <f t="shared" si="121"/>
        <v>0</v>
      </c>
      <c r="EB138" s="177">
        <f t="shared" si="121"/>
        <v>0</v>
      </c>
      <c r="EC138" s="177">
        <f t="shared" si="121"/>
        <v>0</v>
      </c>
      <c r="ED138" s="177">
        <f t="shared" si="121"/>
        <v>0</v>
      </c>
      <c r="EE138" s="177">
        <f t="shared" si="121"/>
        <v>0</v>
      </c>
      <c r="EF138" s="177">
        <f t="shared" si="121"/>
        <v>0</v>
      </c>
      <c r="EG138" s="177">
        <f t="shared" si="121"/>
        <v>0</v>
      </c>
      <c r="EH138" s="177">
        <f t="shared" si="122"/>
        <v>0</v>
      </c>
      <c r="EI138" s="177">
        <f t="shared" si="122"/>
        <v>0</v>
      </c>
      <c r="EJ138" s="177">
        <f t="shared" si="122"/>
        <v>0</v>
      </c>
      <c r="EK138" s="177">
        <f t="shared" si="122"/>
        <v>0</v>
      </c>
      <c r="EL138" s="177">
        <f t="shared" si="122"/>
        <v>0</v>
      </c>
      <c r="EM138" s="177">
        <f t="shared" si="122"/>
        <v>0</v>
      </c>
      <c r="EN138" s="177">
        <f t="shared" si="122"/>
        <v>0</v>
      </c>
      <c r="EO138" s="177">
        <f t="shared" si="122"/>
        <v>0</v>
      </c>
      <c r="EP138" s="177">
        <f t="shared" si="122"/>
        <v>0</v>
      </c>
      <c r="EQ138" s="177">
        <f t="shared" si="122"/>
        <v>0</v>
      </c>
      <c r="ER138" s="177">
        <f t="shared" si="123"/>
        <v>0</v>
      </c>
      <c r="ES138" s="177">
        <f t="shared" si="123"/>
        <v>0</v>
      </c>
      <c r="ET138" s="177">
        <f t="shared" si="123"/>
        <v>0</v>
      </c>
      <c r="EU138" s="177">
        <f t="shared" si="123"/>
        <v>0</v>
      </c>
      <c r="EV138" s="177">
        <f t="shared" si="123"/>
        <v>0</v>
      </c>
      <c r="EW138" s="177">
        <f t="shared" si="123"/>
        <v>0</v>
      </c>
      <c r="EX138" s="177">
        <f t="shared" si="123"/>
        <v>0</v>
      </c>
      <c r="EY138" s="177">
        <f t="shared" si="123"/>
        <v>0</v>
      </c>
      <c r="EZ138" s="177">
        <f t="shared" si="123"/>
        <v>0</v>
      </c>
      <c r="FA138" s="177">
        <f t="shared" si="123"/>
        <v>0</v>
      </c>
      <c r="FB138" s="177">
        <f t="shared" si="124"/>
        <v>0</v>
      </c>
      <c r="FC138" s="177">
        <f t="shared" si="124"/>
        <v>0</v>
      </c>
      <c r="FD138" s="177">
        <f t="shared" si="124"/>
        <v>0</v>
      </c>
      <c r="FE138" s="177">
        <f t="shared" si="124"/>
        <v>0</v>
      </c>
      <c r="FF138" s="177">
        <f t="shared" si="124"/>
        <v>0</v>
      </c>
      <c r="FG138" s="177">
        <f t="shared" si="124"/>
        <v>0</v>
      </c>
      <c r="FH138" s="177">
        <f t="shared" si="124"/>
        <v>0</v>
      </c>
      <c r="FI138" s="177">
        <f t="shared" si="124"/>
        <v>0</v>
      </c>
      <c r="FJ138" s="177">
        <f t="shared" si="124"/>
        <v>0</v>
      </c>
      <c r="FK138" s="177">
        <f t="shared" si="124"/>
        <v>0</v>
      </c>
      <c r="FL138" s="177">
        <f t="shared" si="125"/>
        <v>0</v>
      </c>
      <c r="FM138" s="177">
        <f t="shared" si="125"/>
        <v>0</v>
      </c>
      <c r="FN138" s="177">
        <f t="shared" si="125"/>
        <v>0</v>
      </c>
      <c r="FO138" s="177">
        <f t="shared" si="125"/>
        <v>0</v>
      </c>
      <c r="FP138" s="177">
        <f t="shared" si="125"/>
        <v>0</v>
      </c>
      <c r="FQ138" s="177">
        <f t="shared" si="125"/>
        <v>0</v>
      </c>
      <c r="FR138" s="177">
        <f t="shared" si="125"/>
        <v>0</v>
      </c>
      <c r="FS138" s="177">
        <f t="shared" si="125"/>
        <v>0</v>
      </c>
      <c r="FT138" s="177">
        <f t="shared" si="125"/>
        <v>0</v>
      </c>
      <c r="FU138" s="177">
        <f t="shared" si="125"/>
        <v>0</v>
      </c>
      <c r="FV138" s="177">
        <f t="shared" si="125"/>
        <v>0</v>
      </c>
      <c r="FW138" s="177">
        <f t="shared" si="125"/>
        <v>0</v>
      </c>
      <c r="FX138" s="177">
        <f t="shared" si="125"/>
        <v>0</v>
      </c>
      <c r="FY138" s="177">
        <f t="shared" si="125"/>
        <v>0</v>
      </c>
      <c r="FZ138" s="177">
        <f t="shared" si="125"/>
        <v>0</v>
      </c>
      <c r="GA138" s="177"/>
      <c r="GB138" s="229">
        <f t="shared" si="132"/>
        <v>0</v>
      </c>
      <c r="GC138" s="229">
        <f t="shared" si="133"/>
        <v>0</v>
      </c>
      <c r="GD138" s="174">
        <f>SUMIF('One Day 12-04-21 Scots'!$B$11:$B$24,$C138,'One Day 12-04-21 Scots'!$AU$11:$AU$24)</f>
        <v>0</v>
      </c>
      <c r="GE138" s="174">
        <f>SUMIF('One Day 12-04-21 Scots'!$B$11:$B$24,$C138,'One Day 12-04-21 Scots'!$AV$11:$AV$24)</f>
        <v>0</v>
      </c>
      <c r="GF138" s="174">
        <f>SUMIF('One Day 12-04-21 Scots'!$B$11:$B$24,$C138,'One Day 12-04-21 Scots'!$AW$11:$AW$24)</f>
        <v>0</v>
      </c>
      <c r="GG138" s="174">
        <f>SUMIF('One Day 12-04-21 Scots'!$B$11:$B$24,$C138,'One Day 12-04-21 Scots'!$AX$11:$AX$24)</f>
        <v>0</v>
      </c>
      <c r="GH138" s="174">
        <f>SUMIF('One Day 12-04-21 Scots'!$B$11:$B$24,$C138,'One Day 12-04-21 Scots'!$AY$11:$AY$24)</f>
        <v>0</v>
      </c>
      <c r="GI138" s="174">
        <f>SUMIF('One Day 12-04-21 Thistles'!$B$11:$B$25,$C138,'One Day 12-04-21 Thistles'!$AU$11:$AU$25)</f>
        <v>0</v>
      </c>
      <c r="GJ138" s="174">
        <f>SUMIF('One Day 12-04-21 Thistles'!$B$11:$B$25,$C138,'One Day 12-04-21 Thistles'!$AV$11:$AV$25)</f>
        <v>0</v>
      </c>
      <c r="GK138" s="174">
        <f>SUMIF('One Day 12-04-21 Thistles'!$B$11:$B$25,$C138,'One Day 12-04-21 Thistles'!$AW$11:$AW$25)</f>
        <v>0</v>
      </c>
      <c r="GL138" s="174">
        <f>SUMIF('One Day 12-04-21 Thistles'!$B$11:$B$25,$C138,'One Day 12-04-21 Thistles'!$AX$11:$AX$25)</f>
        <v>0</v>
      </c>
      <c r="GM138" s="174">
        <f>SUMIF('One Day 12-04-21 Thistles'!$B$11:$B$25,$C138,'One Day 12-04-21 Thistles'!$AY$11:$AY$25)</f>
        <v>0</v>
      </c>
      <c r="GN138" s="174">
        <f>SUMIF('Chili One Day 2-12-22 Scots'!$B$11:$B$27,$C138,'Chili One Day 2-12-22 Scots'!$AU$11:$AU$27)</f>
        <v>0</v>
      </c>
      <c r="GO138" s="174">
        <f>SUMIF('Chili One Day 2-12-22 Scots'!$B$11:$B$27,$C138,'Chili One Day 2-12-22 Scots'!$AV$11:$AV$27)</f>
        <v>0</v>
      </c>
      <c r="GP138" s="174">
        <f>SUMIF('Chili One Day 2-12-22 Scots'!$B$11:$B$27,$C138,'Chili One Day 2-12-22 Scots'!$AW$11:$AW$27)</f>
        <v>0</v>
      </c>
      <c r="GQ138" s="174">
        <f>SUMIF('Chili One Day 2-12-22 Scots'!$B$11:$B$27,$C138,'Chili One Day 2-12-22 Scots'!$AX$11:$AX$27)</f>
        <v>0</v>
      </c>
      <c r="GR138" s="174">
        <f>SUMIF('Chili One Day 2-12-22 Scots'!$B$11:$B$27,$C138,'Chili One Day 2-12-22 Scots'!$AY$11:$AY$27)</f>
        <v>0</v>
      </c>
      <c r="GS138" s="174">
        <f>SUMIF('Chili One Day 2-12-22 Thistles'!$B$11:$B$27,$C138,'Chili One Day 2-12-22 Thistles'!$AU$11:$AU$27)</f>
        <v>0</v>
      </c>
      <c r="GT138" s="174">
        <f>SUMIF('Chili One Day 2-12-22 Thistles'!$B$11:$B$27,$C138,'Chili One Day 2-12-22 Thistles'!$AV$11:$AV$27)</f>
        <v>0</v>
      </c>
      <c r="GU138" s="174">
        <f>SUMIF('Chili One Day 2-12-22 Thistles'!$B$11:$B$27,$C138,'Chili One Day 2-12-22 Thistles'!$AW$11:$AW$27)</f>
        <v>0</v>
      </c>
      <c r="GV138" s="174">
        <f>SUMIF('Chili One Day 2-12-22 Thistles'!$B$11:$B$27,$C138,'Chili One Day 2-12-22 Thistles'!$AX$11:$AX$27)</f>
        <v>0</v>
      </c>
      <c r="GW138" s="174">
        <f>SUMIF('Chili One Day 2-12-22 Thistles'!$B$11:$B$27,$C138,'Chili One Day 2-12-22 Thistles'!$AY$11:$AY$27)</f>
        <v>0</v>
      </c>
      <c r="GX138" s="174">
        <f>SUMIF('Ironman One Day 3-5-22 FS'!$B$11:$B$26,$C138,'Ironman One Day 3-5-22 FS'!$AU$11:$AU$26)</f>
        <v>0</v>
      </c>
      <c r="GY138" s="174">
        <f>SUMIF('Ironman One Day 3-5-22 FS'!$B$11:$B$26,$C138,'Ironman One Day 3-5-22 FS'!$AV$11:$AV$26)</f>
        <v>0</v>
      </c>
      <c r="GZ138" s="174">
        <f>SUMIF('Ironman One Day 3-5-22 FS'!$B$11:$B$26,$C138,'Ironman One Day 3-5-22 FS'!$AW$11:$AW$26)</f>
        <v>0</v>
      </c>
      <c r="HA138" s="174">
        <f>SUMIF('Ironman One Day 3-5-22 FS'!$B$11:$B$26,$C138,'Ironman One Day 3-5-22 FS'!$AX$11:$AX$26)</f>
        <v>0</v>
      </c>
      <c r="HB138" s="174">
        <f>SUMIF('Ironman One Day 3-5-22 FS'!$B$11:$B$26,$C138,'Ironman One Day 3-5-22 FS'!$AY$11:$AY$26)</f>
        <v>0</v>
      </c>
      <c r="HC138" s="174">
        <f>SUMIF('Ironman One Day 3-5-22 420'!$B$11:$B$26,$C138,'Ironman One Day 3-5-22 420'!$AU$11:$AU$26)</f>
        <v>0</v>
      </c>
      <c r="HD138" s="174">
        <f>SUMIF('Ironman One Day 3-5-22 420'!$B$11:$B$26,$C138,'Ironman One Day 3-5-22 420'!$AV$11:$AV$26)</f>
        <v>0</v>
      </c>
      <c r="HE138" s="174">
        <f>SUMIF('Ironman One Day 3-5-22 420'!$B$11:$B$26,$C138,'Ironman One Day 3-5-22 420'!$AW$11:$AW$26)</f>
        <v>0</v>
      </c>
      <c r="HF138" s="174">
        <f>SUMIF('Ironman One Day 3-5-22 420'!$B$11:$B$26,$C138,'Ironman One Day 3-5-22 420'!$AX$11:$AX$26)</f>
        <v>0</v>
      </c>
      <c r="HG138" s="174">
        <f>SUMIF('Ironman One Day 3-5-22 420'!$B$11:$B$26,$C138,'Ironman One Day 3-5-22 420'!$AY$11:$AY$26)</f>
        <v>0</v>
      </c>
      <c r="HH138" s="174">
        <f>SUMIF('Easter One Day 4-16-22 FS'!$B$11:$B$25,$C138,'Easter One Day 4-16-22 FS'!$AU$11:$AU$25)</f>
        <v>0</v>
      </c>
      <c r="HI138" s="174">
        <f>SUMIF('Easter One Day 4-16-22 FS'!$B$11:$B$25,$C138,'Easter One Day 4-16-22 FS'!$AV$11:$AV$25)</f>
        <v>0</v>
      </c>
      <c r="HJ138" s="174">
        <f>SUMIF('Easter One Day 4-16-22 FS'!$B$11:$B$25,$C138,'Easter One Day 4-16-22 FS'!$AW$11:$AW$25)</f>
        <v>0</v>
      </c>
      <c r="HK138" s="174">
        <f>SUMIF('Easter One Day 4-16-22 FS'!$B$11:$B$25,$C138,'Easter One Day 4-16-22 FS'!$AX$11:$AX$25)</f>
        <v>0</v>
      </c>
      <c r="HL138" s="174">
        <f>SUMIF('Easter One Day 4-16-22 FS'!$B$11:$B$25,$C138,'Easter One Day 4-16-22 FS'!$AY$11:$AY$25)</f>
        <v>0</v>
      </c>
      <c r="HM138" s="174">
        <f>SUMIF('Easter One Day 4-16-22 TH'!$B$11:$B$25,$C138,'Easter One Day 4-16-22 TH'!$AU$11:$AU$25)</f>
        <v>0</v>
      </c>
      <c r="HN138" s="174">
        <f>SUMIF('Easter One Day 4-16-22 TH'!$B$11:$B$25,$C138,'Easter One Day 4-16-22 TH'!$AV$11:$AV$25)</f>
        <v>0</v>
      </c>
      <c r="HO138" s="174">
        <f>SUMIF('Easter One Day 4-16-22 TH'!$B$11:$B$25,$C138,'Easter One Day 4-16-22 TH'!$AW$11:$AW$25)</f>
        <v>0</v>
      </c>
      <c r="HP138" s="174">
        <f>SUMIF('Easter One Day 4-16-22 TH'!$B$11:$B$25,$C138,'Easter One Day 4-16-22 TH'!$AX$11:$AX$25)</f>
        <v>0</v>
      </c>
      <c r="HQ138" s="174">
        <f>SUMIF('Easter One Day 4-16-22 TH'!$B$11:$B$25,$C138,'Easter One Day 4-16-22 TH'!$AY$11:$AY$25)</f>
        <v>0</v>
      </c>
      <c r="HR138" s="174">
        <f>SUMIF('Long Distance Race 5-7-22'!$B$11:$B$25,$C138,'Long Distance Race 5-7-22'!$AU$11:$AU$25)</f>
        <v>0</v>
      </c>
      <c r="HS138" s="174">
        <f>SUMIF('Long Distance Race 5-7-22'!$B$11:$B$18,$C138,'Long Distance Race 5-7-22'!$AV$11:$AV$18)</f>
        <v>0</v>
      </c>
      <c r="HT138" s="174">
        <f>SUMIF('Long Distance Race 5-7-22'!$B$11:$B$18,$C138,'Long Distance Race 5-7-22'!$AW$11:$AW$18)</f>
        <v>0</v>
      </c>
      <c r="HU138" s="174">
        <f>SUMIF('Long Distance Race 5-7-22'!$B$11:$B$18,$C138,'Long Distance Race 5-7-22'!$AX$11:$AX$18)</f>
        <v>0</v>
      </c>
      <c r="HV138" s="174">
        <f>SUMIF('Long Distance Race 5-7-22'!$B$11:$B$18,$C138,'Long Distance Race 5-7-22'!$AY$11:$AY$18)</f>
        <v>0</v>
      </c>
      <c r="HW138" s="174">
        <f>SUMIF('Memorial Day Regatta 5-28-22 Op'!$B$11:$B$25,$C138,'Memorial Day Regatta 5-28-22 Op'!$AU$11:$AU$25)</f>
        <v>0</v>
      </c>
      <c r="HX138" s="174">
        <f>SUMIF('Memorial Day Regatta 5-28-22 Op'!$B$11:$B$18,$C138,'Memorial Day Regatta 5-28-22 Op'!$AV$11:$AV$18)</f>
        <v>0</v>
      </c>
      <c r="HY138" s="174">
        <f>SUMIF('Memorial Day Regatta 5-28-22 Op'!$B$11:$B$18,$C138,'Memorial Day Regatta 5-28-22 Op'!$AW$11:$AW$18)</f>
        <v>0</v>
      </c>
      <c r="HZ138" s="174">
        <f>SUMIF('Memorial Day Regatta 5-28-22 Op'!$B$11:$B$18,$C138,'Memorial Day Regatta 5-28-22 Op'!$AX$11:$AX$18)</f>
        <v>0</v>
      </c>
      <c r="IA138" s="174">
        <f>SUMIF('Memorial Day Regatta 5-28-22 Op'!$B$11:$B$18,$C138,'Memorial Day Regatta 5-28-22 Op'!$AY$11:$AY$18)</f>
        <v>0</v>
      </c>
      <c r="IB138" s="174">
        <f>SUMIF('Caldwell Cup 6-25-22 TH'!$B$11:$B$25,$C138,'Caldwell Cup 6-25-22 TH'!$AU$11:$AU$25)</f>
        <v>0</v>
      </c>
      <c r="IC138" s="174">
        <f>SUMIF('Caldwell Cup 6-25-22 TH'!$B$11:$B$25,$C138,'Caldwell Cup 6-25-22 TH'!$AV$11:$AV$25)</f>
        <v>0</v>
      </c>
      <c r="ID138" s="174">
        <f>SUMIF('Caldwell Cup 6-25-22 TH'!$B$11:$B$25,$C138,'Caldwell Cup 6-25-22 TH'!$AW$11:$AW$25)</f>
        <v>0</v>
      </c>
      <c r="IE138" s="174">
        <f>SUMIF('Caldwell Cup 6-25-22 TH'!$B$11:$B$25,$C138,'Caldwell Cup 6-25-22 TH'!$AX$11:$AX$25)</f>
        <v>0</v>
      </c>
      <c r="IF138" s="174">
        <f>SUMIF('Caldwell Cup 6-25-22 TH'!$B$11:$B$25,$C138,'Caldwell Cup 6-25-22 TH'!$AY$11:$AY$25)</f>
        <v>0</v>
      </c>
      <c r="IG138" s="174">
        <f>SUMIF('Caldwell Cup 6-25-22 FS'!$B$11:$B$21,$C138,'Caldwell Cup 6-25-22 FS'!$AU$11:$AU$21)</f>
        <v>0</v>
      </c>
      <c r="IH138" s="174">
        <f>SUMIF('Caldwell Cup 6-25-22 FS'!$B$11:$B$21,$C138,'Caldwell Cup 6-25-22 FS'!$AV$11:$AV$21)</f>
        <v>0</v>
      </c>
      <c r="II138" s="174">
        <f>SUMIF('Caldwell Cup 6-25-22 FS'!$B$11:$B$21,$C138,'Caldwell Cup 6-25-22 FS'!$AW$11:$AW$21)</f>
        <v>0</v>
      </c>
      <c r="IJ138" s="174">
        <f>SUMIF('Caldwell Cup 6-25-22 FS'!$B$11:$B$21,$C138,'Caldwell Cup 6-25-22 FS'!$AX$11:$AX$21)</f>
        <v>0</v>
      </c>
      <c r="IK138" s="174">
        <f>SUMIF('Caldwell Cup 6-25-22 FS'!$B$11:$B$21,$C138,'Caldwell Cup 6-25-22 FS'!$AY$11:$AY$21)</f>
        <v>0</v>
      </c>
      <c r="IL138" s="174">
        <f>SUMIF('Caldwell Cup 6-25-22 Lasers'!$B$11:$B$23,$C138,'Caldwell Cup 6-25-22 Lasers'!$AU$11:$AU$23)</f>
        <v>0</v>
      </c>
      <c r="IM138" s="174">
        <f>SUMIF('Caldwell Cup 6-25-22 Lasers'!$B$11:$B$23,$C138,'Caldwell Cup 6-25-22 Lasers'!$AV$11:$AV$23)</f>
        <v>0</v>
      </c>
      <c r="IN138" s="174">
        <f>SUMIF('Caldwell Cup 6-25-22 Lasers'!$B$11:$B$23,$C138,'Caldwell Cup 6-25-22 Lasers'!$AW$11:$AW$23)</f>
        <v>0</v>
      </c>
      <c r="IO138" s="174">
        <f>SUMIF('Caldwell Cup 6-25-22 Lasers'!$B$11:$B$23,$C138,'Caldwell Cup 6-25-22 Lasers'!$AX$11:$AX$23)</f>
        <v>0</v>
      </c>
      <c r="IP138" s="174">
        <f>SUMIF('Caldwell Cup 6-25-22 Lasers'!$B$11:$B$23,$C138,'Caldwell Cup 6-25-22 Lasers'!$AY$11:$AY$23)</f>
        <v>0</v>
      </c>
      <c r="IQ138" s="174">
        <f>SUMIF('Labor Day Regatta 9-3-22 FS'!$B$11:$B$30,$C138,'Labor Day Regatta 9-3-22 FS'!$AU$11:$AU$30)</f>
        <v>0</v>
      </c>
      <c r="IR138" s="174">
        <f>SUMIF('Labor Day Regatta 9-3-22 FS'!$B$11:$B$30,$C138,'Labor Day Regatta 9-3-22 FS'!$AV$11:$AV$30)</f>
        <v>0</v>
      </c>
      <c r="IS138" s="174">
        <f>SUMIF('Labor Day Regatta 9-3-22 FS'!$B$11:$B$30,$C138,'Labor Day Regatta 9-3-22 FS'!$AW$11:$AW$30)</f>
        <v>0</v>
      </c>
      <c r="IT138" s="174">
        <f>SUMIF('Labor Day Regatta 9-3-22 FS'!$B$11:$B$30,$C138,'Labor Day Regatta 9-3-22 FS'!$AX$11:$AX$30)</f>
        <v>0</v>
      </c>
      <c r="IU138" s="174">
        <f>SUMIF('Labor Day Regatta 9-3-22 FS'!$B$11:$B$30,$C138,'Labor Day Regatta 9-3-22 FS'!$AY$11:$AY$30)</f>
        <v>0</v>
      </c>
      <c r="IV138" s="174">
        <f>SUMIF('2022-09-17 Leukemia Cup FS'!$B$11:$B$26,$C138,'2022-09-17 Leukemia Cup FS'!$AU$11:$AU$26)</f>
        <v>0</v>
      </c>
      <c r="IW138" s="174">
        <f>SUMIF('2022-09-17 Leukemia Cup FS'!$B$11:$B$26,$C138,'2022-09-17 Leukemia Cup FS'!$AV$11:$AV$26)</f>
        <v>0</v>
      </c>
      <c r="IX138" s="174">
        <f>SUMIF('2022-09-17 Leukemia Cup FS'!$B$11:$B$26,$C138,'2022-09-17 Leukemia Cup FS'!$AW$11:$AW$26)</f>
        <v>0</v>
      </c>
      <c r="IY138" s="174">
        <f>SUMIF('2022-09-17 Leukemia Cup FS'!$B$11:$B$26,$C138,'2022-09-17 Leukemia Cup FS'!$AX$11:$AX$26)</f>
        <v>0</v>
      </c>
      <c r="IZ138" s="174">
        <f>SUMIF('2022-09-17 Leukemia Cup FS'!$B$11:$B$26,$C138,'2022-09-17 Leukemia Cup FS'!$AY$11:$AY$26)</f>
        <v>0</v>
      </c>
      <c r="JA138" s="174">
        <f>SUMIF('2022-09-17 Leukemia Cup TH'!$B$11:$B$28,$C138,'2022-09-17 Leukemia Cup TH'!$AU$11:$AU$28)</f>
        <v>0</v>
      </c>
      <c r="JB138" s="174">
        <f>SUMIF('2022-09-17 Leukemia Cup TH'!$B$11:$B$28,$C138,'2022-09-17 Leukemia Cup TH'!$AV$11:$AV$28)</f>
        <v>0</v>
      </c>
      <c r="JC138" s="174">
        <f>SUMIF('2022-09-17 Leukemia Cup TH'!$B$11:$B$28,$C138,'2022-09-17 Leukemia Cup TH'!$AW$11:$AW$28)</f>
        <v>0</v>
      </c>
      <c r="JD138" s="174">
        <f>SUMIF('2022-09-17 Leukemia Cup TH'!$B$11:$B$28,$C138,'2022-09-17 Leukemia Cup TH'!$AX$11:$AX$28)</f>
        <v>0</v>
      </c>
      <c r="JE138" s="174">
        <f>SUMIF('2022-09-17 Leukemia Cup TH'!$B$11:$B$28,$C138,'2022-09-17 Leukemia Cup TH'!$AY$11:$AY$28)</f>
        <v>0</v>
      </c>
      <c r="JF138" s="174">
        <f>SUMIF('Smith-Berry LDR 9-24-22'!$B$11:$B$30,$C138,'Smith-Berry LDR 9-24-22'!$AU$11:$AU$30)</f>
        <v>0</v>
      </c>
      <c r="JG138" s="174">
        <f>SUMIF('Smith-Berry LDR 9-24-22'!$B$11:$B$30,$C138,'Smith-Berry LDR 9-24-22'!$AV$11:$AV$30)</f>
        <v>0</v>
      </c>
      <c r="JH138" s="174">
        <f>SUMIF('Smith-Berry LDR 9-24-22'!$B$11:$B$30,$C138,'Smith-Berry LDR 9-24-22'!$AW$11:$AW$30)</f>
        <v>0</v>
      </c>
      <c r="JI138" s="174">
        <f>SUMIF('Smith-Berry LDR 9-24-22'!$B$11:$B$30,$C138,'Smith-Berry LDR 9-24-22'!$AX$11:$AX$30)</f>
        <v>0</v>
      </c>
      <c r="JJ138" s="174">
        <f>SUMIF('Smith-Berry LDR 9-24-22'!$B$11:$B$30,$C138,'Smith-Berry LDR 9-24-22'!$AY$11:$AY$30)</f>
        <v>0</v>
      </c>
      <c r="JK138" s="174">
        <f>SUMIF('Great Scot 10-1-22 Cham'!$B$11:$B$38,$C138,'Great Scot 10-1-22 Cham'!$AU$11:$AU$38)</f>
        <v>0</v>
      </c>
      <c r="JL138" s="174">
        <f>SUMIF('Great Scot 10-1-22 Cham'!$B$11:$B$38,$C138,'Great Scot 10-1-22 Cham'!$AV$11:$AV$38)</f>
        <v>0</v>
      </c>
      <c r="JM138" s="174">
        <f>SUMIF('Great Scot 10-1-22 Cham'!$B$11:$B$38,$C138,'Great Scot 10-1-22 Cham'!$AW$11:$AW$38)</f>
        <v>0</v>
      </c>
      <c r="JN138" s="174">
        <f>SUMIF('Great Scot 10-1-22 Cham'!$B$11:$B$38,$C138,'Great Scot 10-1-22 Cham'!$AX$11:$AX$38)</f>
        <v>0</v>
      </c>
      <c r="JO138" s="174">
        <f>SUMIF('Great Scot 10-1-22 Cham'!$B$11:$B$38,$C138,'Great Scot 10-1-22 Cham'!$AY$11:$AY$38)</f>
        <v>0</v>
      </c>
      <c r="JP138" s="174">
        <f>SUMIF('Great Scot 10-1-22 Chal'!$B$11:$B$28,$C138,'Great Scot 10-1-22 Chal'!$AU$11:$AU$28)</f>
        <v>0</v>
      </c>
      <c r="JQ138" s="174">
        <f>SUMIF('Great Scot 10-1-22 Chal'!$B$11:$B$28,$C138,'Great Scot 10-1-22 Chal'!$AV$11:$AV$28)</f>
        <v>0</v>
      </c>
      <c r="JR138" s="174">
        <f>SUMIF('Great Scot 10-1-22 Chal'!$B$11:$B$28,$C138,'Great Scot 10-1-22 Chal'!$AW$11:$AW$28)</f>
        <v>0</v>
      </c>
      <c r="JS138" s="174">
        <f>SUMIF('Great Scot 10-1-22 Chal'!$B$11:$B$28,$C138,'Great Scot 10-1-22 Chal'!$AX$11:$AX$28)</f>
        <v>0</v>
      </c>
      <c r="JT138" s="174">
        <f>SUMIF('Great Scot 10-1-22 Chal'!$B$11:$B$28,$C138,'Great Scot 10-1-22 Chal'!$AY$11:$AY$28)</f>
        <v>0</v>
      </c>
      <c r="JU138" s="174">
        <f>SUMIF('Great Pumpkin Regatta 10-15-22'!$B$11:$B$54,$C138,'Great Pumpkin Regatta 10-15-22'!$AU$11:$AU$54)</f>
        <v>0</v>
      </c>
      <c r="JV138" s="174">
        <f>SUMIF('Great Pumpkin Regatta 10-15-22'!$B$11:$B$54,$C138,'Great Pumpkin Regatta 10-15-22'!$AV$11:$AV$54)</f>
        <v>0</v>
      </c>
      <c r="JW138" s="174">
        <f>SUMIF('Great Pumpkin Regatta 10-15-22'!$B$11:$B$54,$C138,'Great Pumpkin Regatta 10-15-22'!$AW$11:$AW$54)</f>
        <v>0</v>
      </c>
      <c r="JX138" s="174">
        <f>SUMIF('Great Pumpkin Regatta 10-15-22'!$B$11:$B$54,$C138,'Great Pumpkin Regatta 10-15-22'!$AX$11:$AX$54)</f>
        <v>0</v>
      </c>
      <c r="JY138" s="174">
        <f>SUMIF('Great Pumpkin Regatta 10-15-22'!$B$11:$B$54,$C138,'Great Pumpkin Regatta 10-15-22'!$AY$11:$AY$54)</f>
        <v>0</v>
      </c>
      <c r="JZ138" s="174">
        <f>SUMIF('One Day Regatta 10-29-22 FS'!$B$11:$B$19,$C138,'One Day Regatta 10-29-22 FS'!$AU$11:$AU$19)</f>
        <v>0</v>
      </c>
      <c r="KA138" s="174">
        <f>SUMIF('One Day Regatta 10-29-22 FS'!$B$11:$B$19,$C138,'One Day Regatta 10-29-22 FS'!$AV$11:$AV$19)</f>
        <v>0</v>
      </c>
      <c r="KB138" s="174">
        <f>SUMIF('One Day Regatta 10-29-22 FS'!$B$11:$B$19,$C138,'One Day Regatta 10-29-22 FS'!$AW$11:$AW$19)</f>
        <v>0</v>
      </c>
      <c r="KC138" s="174">
        <f>SUMIF('One Day Regatta 10-29-22 FS'!$B$11:$B$19,$C138,'One Day Regatta 10-29-22 FS'!$AX$11:$AX$19)</f>
        <v>0</v>
      </c>
      <c r="KD138" s="174">
        <f>SUMIF('One Day Regatta 10-29-22 FS'!$B$11:$B$19,$C138,'One Day Regatta 10-29-22 FS'!$AY$11:$AY$19)</f>
        <v>0</v>
      </c>
    </row>
    <row r="139" spans="1:290" ht="15" customHeight="1" x14ac:dyDescent="0.2">
      <c r="A139" s="400" t="s">
        <v>1369</v>
      </c>
      <c r="B139" s="134">
        <f t="shared" si="126"/>
        <v>36</v>
      </c>
      <c r="C139" s="170" t="s">
        <v>856</v>
      </c>
      <c r="D139" s="171">
        <f t="shared" si="127"/>
        <v>0</v>
      </c>
      <c r="E139" s="172">
        <f t="shared" si="128"/>
        <v>0</v>
      </c>
      <c r="F139" s="171">
        <f t="shared" si="129"/>
        <v>0</v>
      </c>
      <c r="G139" s="171">
        <v>0</v>
      </c>
      <c r="H139" s="171">
        <f t="shared" si="130"/>
        <v>0</v>
      </c>
      <c r="I139" s="173">
        <f t="shared" si="131"/>
        <v>0</v>
      </c>
      <c r="J139" s="173"/>
      <c r="K139" s="174">
        <f>SUMIF('Saturday Race 11-06-21'!$B$11:$B$21,$C139,'Saturday Race 11-06-21'!$AU$11:$AU$21)</f>
        <v>0</v>
      </c>
      <c r="L139" s="174">
        <f>SUMIF('Saturday Race 11-06-21'!$B$11:$B$21,$C139,'Saturday Race 11-06-21'!$AV$11:$AV$21)</f>
        <v>0</v>
      </c>
      <c r="M139" s="174">
        <f>SUMIF('Saturday Race 11-06-21'!$B$11:$B$21,$C139,'Saturday Race 11-06-21'!$AW$11:$AW$21)</f>
        <v>0</v>
      </c>
      <c r="N139" s="174">
        <f>SUMIF('Saturday Race 11-06-21'!$B$11:$B$21,$C139,'Saturday Race 11-06-21'!$AX$11:$AX$21)</f>
        <v>0</v>
      </c>
      <c r="O139" s="174">
        <f>SUMIF('Saturday Race 11-06-21'!$B$11:$B$21,$C139,'Saturday Race 11-06-21'!$AY$11:$AY$21)</f>
        <v>0</v>
      </c>
      <c r="P139" s="174">
        <f>SUMIF('Saturday Race 11-20-21'!$B$11:$B$20,$C139,'Saturday Race 11-20-21'!$AU$11:$AU$20)</f>
        <v>0</v>
      </c>
      <c r="Q139" s="174">
        <f>SUMIF('Saturday Race 11-20-21'!$B$11:$B$20,$C139,'Saturday Race 11-20-21'!$AV$11:$AV$20)</f>
        <v>0</v>
      </c>
      <c r="R139" s="174">
        <f>SUMIF('Saturday Race 11-20-21'!$B$11:$B$20,$C139,'Saturday Race 11-20-21'!$AW$11:$AW$20)</f>
        <v>0</v>
      </c>
      <c r="S139" s="174">
        <f>SUMIF('Saturday Race 11-20-21'!$B$11:$B$20,$C139,'Saturday Race 11-20-21'!$AX$11:$AX$20)</f>
        <v>0</v>
      </c>
      <c r="T139" s="174">
        <f>SUMIF('Saturday Race 11-20-21'!$B$11:$B$20,$C139,'Saturday Race 11-20-21'!$AY$11:$AY$20)</f>
        <v>0</v>
      </c>
      <c r="U139" s="174">
        <f>SUMIF('Saturday Race 1-08-22'!$B$11:$B$20,$C139,'Saturday Race 1-08-22'!$AU$11:$AU$20)</f>
        <v>0</v>
      </c>
      <c r="V139" s="174">
        <f>SUMIF('Saturday Race 1-08-22'!$B$11:$B$20,$C139,'Saturday Race 1-08-22'!$AV$11:$AV$20)</f>
        <v>0</v>
      </c>
      <c r="W139" s="174">
        <f>SUMIF('Saturday Race 1-08-22'!$B$11:$B$20,$C139,'Saturday Race 1-08-22'!$AW$11:$AW$20)</f>
        <v>0</v>
      </c>
      <c r="X139" s="174">
        <f>SUMIF('Saturday Race 1-08-22'!$B$11:$B$20,$C139,'Saturday Race 1-08-22'!$AX$11:$AX$20)</f>
        <v>0</v>
      </c>
      <c r="Y139" s="174">
        <f>SUMIF('Saturday Race 1-08-22'!$B$11:$B$20,$C139,'Saturday Race 1-08-22'!$AY$11:$AY$20)</f>
        <v>0</v>
      </c>
      <c r="Z139" s="174">
        <f>SUMIF('Saturday Race 1-22-22'!$B$11:$B$20,$C139,'Saturday Race 1-22-22'!$AU$11:$AU$20)</f>
        <v>0</v>
      </c>
      <c r="AA139" s="174">
        <f>SUMIF('Saturday Race 1-22-22'!$B$11:$B$20,$C139,'Saturday Race 1-22-22'!$AV$11:$AV$20)</f>
        <v>0</v>
      </c>
      <c r="AB139" s="174">
        <f>SUMIF('Saturday Race 1-22-22'!$B$11:$B$20,$C139,'Saturday Race 1-22-22'!$AW$11:$AW$20)</f>
        <v>0</v>
      </c>
      <c r="AC139" s="174">
        <f>SUMIF('Saturday Race 1-22-22'!$B$11:$B$20,$C139,'Saturday Race 1-22-22'!$AX$11:$AX$20)</f>
        <v>0</v>
      </c>
      <c r="AD139" s="174">
        <f>SUMIF('Saturday Race 1-22-22'!$B$11:$B$20,$C139,'Saturday Race 1-22-22'!$AY$11:$AY$20)</f>
        <v>0</v>
      </c>
      <c r="AE139" s="174">
        <f>SUMIF('Sunday Race 2-6-22'!$B$11:$B$20,$C139,'Sunday Race 2-6-22'!$AU$11:$AU$20)</f>
        <v>0</v>
      </c>
      <c r="AF139" s="174">
        <f>SUMIF('Sunday Race 2-6-22'!$B$11:$B$20,$C139,'Sunday Race 2-6-22'!$AV$11:$AV$20)</f>
        <v>0</v>
      </c>
      <c r="AG139" s="174">
        <f>SUMIF('Sunday Race 2-6-22'!$B$11:$B$20,$C139,'Sunday Race 2-6-22'!$AW$11:$AW$20)</f>
        <v>0</v>
      </c>
      <c r="AH139" s="174">
        <f>SUMIF('Sunday Race 2-6-22'!$B$11:$B$20,$C139,'Sunday Race 2-6-22'!$AX$11:$AX$20)</f>
        <v>0</v>
      </c>
      <c r="AI139" s="174">
        <f>SUMIF('Sunday Race 2-6-22'!$B$11:$B$20,$C139,'Sunday Race 2-6-22'!$AY$11:$AY$20)</f>
        <v>0</v>
      </c>
      <c r="AJ139" s="174">
        <f>SUMIF('Sunday Race 2-20-22'!$B$11:$B$26,$C139,'Sunday Race 2-20-22'!$AU$11:$AU$26)</f>
        <v>0</v>
      </c>
      <c r="AK139" s="174">
        <f>SUMIF('Sunday Race 2-20-22'!$B$11:$B$26,$C139,'Sunday Race 2-20-22'!$AV$11:$AV$26)</f>
        <v>0</v>
      </c>
      <c r="AL139" s="174">
        <f>SUMIF('Sunday Race 2-20-22'!$B$11:$B$26,$C139,'Sunday Race 2-20-22'!$AW$11:$AW$26)</f>
        <v>0</v>
      </c>
      <c r="AM139" s="174">
        <f>SUMIF('Sunday Race 2-20-22'!$B$11:$B$26,$C139,'Sunday Race 2-20-22'!$AX$11:$AX$26)</f>
        <v>0</v>
      </c>
      <c r="AN139" s="174">
        <f>SUMIF('Sunday Race 2-20-22'!$B$11:$B$26,$C139,'Sunday Race 2-20-22'!$AY$11:$AY$26)</f>
        <v>0</v>
      </c>
      <c r="AO139" s="174">
        <f>SUMIF('Sunday Race 2-27-22'!$B$11:$B$20,$C139,'Sunday Race 2-27-22'!$AU$11:$AU$20)</f>
        <v>0</v>
      </c>
      <c r="AP139" s="174">
        <f>SUMIF('Sunday Race 2-27-22'!$B$11:$B$20,$C139,'Sunday Race 2-27-22'!$AV$11:$AV$20)</f>
        <v>0</v>
      </c>
      <c r="AQ139" s="174">
        <f>SUMIF('Sunday Race 2-27-22'!$B$11:$B$20,$C139,'Sunday Race 2-27-22'!$AW$11:$AW$20)</f>
        <v>0</v>
      </c>
      <c r="AR139" s="174">
        <f>SUMIF('Sunday Race 2-27-22'!$B$11:$B$20,$C139,'Sunday Race 2-27-22'!$AX$11:$AX$20)</f>
        <v>0</v>
      </c>
      <c r="AS139" s="174">
        <f>SUMIF('Sunday Race 2-27-22'!$B$11:$B$20,$C139,'Sunday Race 2-27-22'!$AY$11:$AY$20)</f>
        <v>0</v>
      </c>
      <c r="AT139" s="174">
        <f>SUMIF('Sunday Race 3-13-22'!$B$11:$B$25,$C139,'Sunday Race 3-13-22'!$AU$11:$AU$25)</f>
        <v>0</v>
      </c>
      <c r="AU139" s="174">
        <f>SUMIF('Sunday Race 3-13-22'!$B$11:$B$25,$C139,'Sunday Race 3-13-22'!$AV$11:$AV$25)</f>
        <v>0</v>
      </c>
      <c r="AV139" s="174">
        <f>SUMIF('Sunday Race 3-13-22'!$B$11:$B$25,$C139,'Sunday Race 3-13-22'!$AW$11:$AW$25)</f>
        <v>0</v>
      </c>
      <c r="AW139" s="174">
        <f>SUMIF('Sunday Race 3-13-22'!$B$11:$B$25,$C139,'Sunday Race 3-13-22'!$AX$11:$AX$25)</f>
        <v>0</v>
      </c>
      <c r="AX139" s="174">
        <f>SUMIF('Sunday Race 3-13-22'!$B$11:$B$25,$C139,'Sunday Race 3-13-22'!$AY$11:$AY$25)</f>
        <v>0</v>
      </c>
      <c r="AY139" s="174">
        <f>SUMIF('Saturday Race 3-19-22'!$B$11:$B$15,$C139,'Saturday Race 3-19-22'!$AU$11:$AU$15)</f>
        <v>0</v>
      </c>
      <c r="AZ139" s="174">
        <f>SUMIF('Saturday Race 3-19-22'!$B$11:$B$15,$C139,'Saturday Race 3-19-22'!$AV$11:$AV$15)</f>
        <v>0</v>
      </c>
      <c r="BA139" s="174">
        <f>SUMIF('Saturday Race 3-19-22'!$B$11:$B$15,$C139,'Saturday Race 3-19-22'!$AW$11:$AW$15)</f>
        <v>0</v>
      </c>
      <c r="BB139" s="174">
        <f>SUMIF('Saturday Race 3-19-22'!$B$11:$B$15,$C139,'Saturday Race 3-19-22'!$AX$11:$AX$15)</f>
        <v>0</v>
      </c>
      <c r="BC139" s="174">
        <f>SUMIF('Saturday Race 3-19-22'!$B$11:$B$15,$C139,'Saturday Race 3-19-22'!$AY$11:$AY$15)</f>
        <v>0</v>
      </c>
      <c r="BD139" s="174">
        <f>SUMIF('Sunday Races 4-10-22'!$B$11:$B$26,$C139,'Sunday Races 4-10-22'!$AU$11:$AU$26)</f>
        <v>0</v>
      </c>
      <c r="BE139" s="174">
        <f>SUMIF('Sunday Races 4-10-22'!$B$11:$B$26,$C139,'Sunday Races 4-10-22'!$AV$11:$AV$26)</f>
        <v>0</v>
      </c>
      <c r="BF139" s="174">
        <f>SUMIF('Sunday Races 4-10-22'!$B$11:$B$26,$C139,'Sunday Races 4-10-22'!$AW$11:$AW$26)</f>
        <v>0</v>
      </c>
      <c r="BG139" s="174">
        <f>SUMIF('Sunday Races 4-10-22'!$B$11:$B$26,$C139,'Sunday Races 4-10-22'!$AX$11:$AX$26)</f>
        <v>0</v>
      </c>
      <c r="BH139" s="174">
        <f>SUMIF('Sunday Races 4-10-22'!$B$11:$B$26,$C139,'Sunday Races 4-10-22'!$AY$11:$AY$26)</f>
        <v>0</v>
      </c>
      <c r="BI139" s="174">
        <f>SUMIF('Sunday Races 5-1-22'!$B$11:$B$28,$C139,'Sunday Races 5-1-22'!$AU$11:$AU$28)</f>
        <v>0</v>
      </c>
      <c r="BJ139" s="174">
        <f>SUMIF('Sunday Races 5-1-22'!$B$11:$B$28,$C139,'Sunday Races 5-1-22'!$AV$11:$AV$28)</f>
        <v>0</v>
      </c>
      <c r="BK139" s="174">
        <f>SUMIF('Sunday Races 5-1-22'!$B$11:$B$28,$C139,'Sunday Races 5-1-22'!$AW$11:$AW$28)</f>
        <v>0</v>
      </c>
      <c r="BL139" s="174">
        <f>SUMIF('Sunday Races 5-1-22'!$B$11:$B$28,$C139,'Sunday Races 5-1-22'!$AX$11:$AX$28)</f>
        <v>0</v>
      </c>
      <c r="BM139" s="174">
        <f>SUMIF('Sunday Races 5-1-22'!$B$11:$B$28,$C139,'Sunday Races 5-1-22'!$AY$11:$AY$28)</f>
        <v>0</v>
      </c>
      <c r="BN139" s="174">
        <f>SUMIF('Sunday Races 6-5-22'!$B$11:$B$28,$C139,'Sunday Races 6-5-22'!$AU$11:$AU$28)</f>
        <v>0</v>
      </c>
      <c r="BO139" s="174">
        <f>SUMIF('Sunday Races 6-5-22'!$B$11:$B$28,$C139,'Sunday Races 6-5-22'!$AV$11:$AV$28)</f>
        <v>0</v>
      </c>
      <c r="BP139" s="174">
        <f>SUMIF('Sunday Races 6-5-22'!$B$11:$B$28,$C139,'Sunday Races 6-5-22'!$AW$11:$AW$28)</f>
        <v>0</v>
      </c>
      <c r="BQ139" s="174">
        <f>SUMIF('Sunday Races 6-5-22'!$B$11:$B$28,$C139,'Sunday Races 6-5-22'!$AX$11:$AX$28)</f>
        <v>0</v>
      </c>
      <c r="BR139" s="174">
        <f>SUMIF('Sunday Races 6-5-22'!$B$11:$B$28,$C139,'Sunday Races 6-5-22'!$AY$11:$AY$28)</f>
        <v>0</v>
      </c>
      <c r="BS139" s="174">
        <f>SUMIF('Sunday Races 6-12-22'!$B$11:$B$24,$C139,'Sunday Races 6-12-22'!$AU$11:$AU$24)</f>
        <v>0</v>
      </c>
      <c r="BT139" s="174">
        <f>SUMIF('Sunday Races 6-12-22'!$B$11:$B$24,$C139,'Sunday Races 6-12-22'!$AV$11:$AV$24)</f>
        <v>0</v>
      </c>
      <c r="BU139" s="174">
        <f>SUMIF('Sunday Races 6-12-22'!$B$11:$B$24,$C139,'Sunday Races 6-12-22'!$AW$11:$AW$24)</f>
        <v>0</v>
      </c>
      <c r="BV139" s="174">
        <f>SUMIF('Sunday Races 6-12-22'!$B$11:$B$24,$C139,'Sunday Races 6-12-22'!$AX$11:$AX$24)</f>
        <v>0</v>
      </c>
      <c r="BW139" s="174">
        <f>SUMIF('Sunday Races 6-12-22'!$B$11:$B$24,$C139,'Sunday Races 6-12-22'!$AY$11:$AY$24)</f>
        <v>0</v>
      </c>
      <c r="BX139" s="174">
        <f>SUMIF('Saturday Races 6-18-22'!$B$11:$B$24,$C139,'Saturday Races 6-18-22'!$AU$11:$AU$24)</f>
        <v>0</v>
      </c>
      <c r="BY139" s="174">
        <f>SUMIF('Saturday Races 6-18-22'!$B$11:$B$24,$C139,'Saturday Races 6-18-22'!$AV$11:$AV$24)</f>
        <v>0</v>
      </c>
      <c r="BZ139" s="174">
        <f>SUMIF('Saturday Races 6-18-22'!$B$11:$B$24,$C139,'Saturday Races 6-18-22'!$AW$11:$AW$24)</f>
        <v>0</v>
      </c>
      <c r="CA139" s="174">
        <f>SUMIF('Saturday Races 6-18-22'!$B$11:$B$24,$C139,'Saturday Races 6-18-22'!$AX$11:$AX$24)</f>
        <v>0</v>
      </c>
      <c r="CB139" s="174">
        <f>SUMIF('Saturday Races 6-18-22'!$B$11:$B$24,$C139,'Saturday Races 6-18-22'!$AY$11:$AY$24)</f>
        <v>0</v>
      </c>
      <c r="CC139" s="174">
        <f>SUMIF('Sunday Races 7-3-22'!$B$11:$B$26,$C139,'Sunday Races 7-3-22'!$AU$11:$AU$26)</f>
        <v>0</v>
      </c>
      <c r="CD139" s="174">
        <f>SUMIF('Sunday Races 7-3-22'!$B$11:$B$26,$C139,'Sunday Races 7-3-22'!$AV$11:$AV$26)</f>
        <v>0</v>
      </c>
      <c r="CE139" s="174">
        <f>SUMIF('Sunday Races 7-3-22'!$B$11:$B$26,$C139,'Sunday Races 7-3-22'!$AW$11:$AW$26)</f>
        <v>0</v>
      </c>
      <c r="CF139" s="174">
        <f>SUMIF('Sunday Races 7-3-22'!$B$11:$B$26,$C139,'Sunday Races 7-3-22'!$AX$11:$AX$26)</f>
        <v>0</v>
      </c>
      <c r="CG139" s="174">
        <f>SUMIF('Sunday Races 7-3-22'!$B$11:$B$26,$C139,'Sunday Races 7-3-22'!$AY$11:$AY$26)</f>
        <v>0</v>
      </c>
      <c r="CH139" s="174">
        <f>SUMIF('Sunday Races 7-31-22'!$B$11:$B$26,$C139,'Sunday Races 7-31-22'!$AU$11:$AU$26)</f>
        <v>0</v>
      </c>
      <c r="CI139" s="174">
        <f>SUMIF('Sunday Races 7-31-22'!$B$11:$B$26,$C139,'Sunday Races 7-31-22'!$AV$11:$AV$26)</f>
        <v>0</v>
      </c>
      <c r="CJ139" s="174">
        <f>SUMIF('Sunday Races 7-31-22'!$B$11:$B$26,$C139,'Sunday Races 7-31-22'!$AW$11:$AW$26)</f>
        <v>0</v>
      </c>
      <c r="CK139" s="174">
        <f>SUMIF('Sunday Races 7-31-22'!$B$11:$B$26,$C139,'Sunday Races 7-31-22'!$AX$11:$AX$26)</f>
        <v>0</v>
      </c>
      <c r="CL139" s="174">
        <f>SUMIF('Sunday Races 7-31-22'!$B$11:$B$26,$C139,'Sunday Races 7-31-22'!$AY$11:$AY$26)</f>
        <v>0</v>
      </c>
      <c r="CM139" s="174">
        <f>SUMIF('Sunday Races 8-14-22'!$B$11:$B$26,$C139,'Sunday Races 8-14-22'!$AU$11:$AU$26)</f>
        <v>0</v>
      </c>
      <c r="CN139" s="174">
        <f>SUMIF('Sunday Races 8-14-22'!$B$11:$B$26,$C139,'Sunday Races 8-14-22'!$AV$11:$AV$26)</f>
        <v>0</v>
      </c>
      <c r="CO139" s="174">
        <f>SUMIF('Sunday Races 8-14-22'!$B$11:$B$26,$C139,'Sunday Races 8-14-22'!$AW$11:$AW$26)</f>
        <v>0</v>
      </c>
      <c r="CP139" s="174">
        <f>SUMIF('Sunday Races 8-14-22'!$B$11:$B$26,$C139,'Sunday Races 8-14-22'!$AX$11:$AX$26)</f>
        <v>0</v>
      </c>
      <c r="CQ139" s="174">
        <f>SUMIF('Sunday Races 8-14-22'!$B$11:$B$26,$C139,'Sunday Races 8-14-22'!$AY$11:$AY$26)</f>
        <v>0</v>
      </c>
      <c r="CR139" s="174">
        <f>SUMIF('Saturday Races 8-20-22'!$B$11:$B$26,$C139,'Saturday Races 8-20-22'!$AU$11:$AU$26)</f>
        <v>0</v>
      </c>
      <c r="CS139" s="174">
        <f>SUMIF('Saturday Races 8-20-22'!$B$11:$B$26,$C139,'Saturday Races 8-20-22'!$AV$11:$AV$26)</f>
        <v>0</v>
      </c>
      <c r="CT139" s="174">
        <f>SUMIF('Saturday Races 8-20-22'!$B$11:$B$26,$C139,'Saturday Races 8-20-22'!$AW$11:$AW$26)</f>
        <v>0</v>
      </c>
      <c r="CU139" s="174">
        <f>SUMIF('Saturday Races 8-20-22'!$B$11:$B$26,$C139,'Saturday Races 8-20-22'!$AX$11:$AX$26)</f>
        <v>0</v>
      </c>
      <c r="CV139" s="174">
        <f>SUMIF('Saturday Races 8-20-22'!$B$11:$B$26,$C139,'Saturday Races 8-20-22'!$AY$11:$AY$26)</f>
        <v>0</v>
      </c>
      <c r="CW139" s="174">
        <f>SUMIF('Sunday Races 9-11-22'!$B$11:$B$20,$C139,'Sunday Races 9-11-22'!$AU$11:$AU$20)</f>
        <v>0</v>
      </c>
      <c r="CX139" s="174">
        <f>SUMIF('Sunday Races 9-11-22'!$B$11:$B$20,$C139,'Sunday Races 9-11-22'!$AV$11:$AV$20)</f>
        <v>0</v>
      </c>
      <c r="CY139" s="174">
        <f>SUMIF('Sunday Races 9-11-22'!$B$11:$B$20,$C139,'Sunday Races 9-11-22'!$AW$11:$AW$20)</f>
        <v>0</v>
      </c>
      <c r="CZ139" s="174">
        <f>SUMIF('Sunday Races 9-11-22'!$B$11:$B$20,$C139,'Sunday Races 9-11-22'!$AX$11:$AX$20)</f>
        <v>0</v>
      </c>
      <c r="DA139" s="174">
        <f>SUMIF('Sunday Races 9-11-22'!$B$11:$B$20,$C139,'Sunday Races 9-11-22'!$AY$11:$AY$20)</f>
        <v>0</v>
      </c>
      <c r="DB139" s="174">
        <f>SUMIF('Sunday Races 10-9-22'!$B$11:$B$21,$C139,'Sunday Races 10-9-22'!$AU$11:$AU$21)</f>
        <v>0</v>
      </c>
      <c r="DC139" s="174">
        <f>SUMIF('Sunday Races 10-9-22'!$B$11:$B$21,$C139,'Sunday Races 10-9-22'!$AV$11:$AV$21)</f>
        <v>0</v>
      </c>
      <c r="DD139" s="174">
        <f>SUMIF('Sunday Races 10-9-22'!$B$11:$B$21,$C139,'Sunday Races 10-9-22'!$AW$11:$AW$21)</f>
        <v>0</v>
      </c>
      <c r="DE139" s="174">
        <f>SUMIF('Sunday Races 10-9-22'!$B$11:$B$21,$C139,'Sunday Races 10-9-22'!$AX$11:$AX$21)</f>
        <v>0</v>
      </c>
      <c r="DF139" s="174">
        <f>SUMIF('Sunday Races 10-9-22'!$B$11:$B$21,$C139,'Sunday Races 10-9-22'!$AY$11:$AY$21)</f>
        <v>0</v>
      </c>
      <c r="DG139" s="174">
        <f>SUMIF('Sunday Races 10-23-22'!$B$11:$B$22,$C139,'Sunday Races 10-23-22'!$AU$11:$AU$22)</f>
        <v>0</v>
      </c>
      <c r="DH139" s="174">
        <f>SUMIF('Sunday Races 10-23-22'!$B$11:$B$22,$C139,'Sunday Races 10-23-22'!$AV$11:$AV$22)</f>
        <v>0</v>
      </c>
      <c r="DI139" s="174">
        <f>SUMIF('Sunday Races 10-23-22'!$B$11:$B$22,$C139,'Sunday Races 10-23-22'!$AW$11:$AW$22)</f>
        <v>0</v>
      </c>
      <c r="DJ139" s="174">
        <f>SUMIF('Sunday Races 10-23-22'!$B$11:$B$22,$C139,'Sunday Races 10-23-22'!$AX$11:$AX$22)</f>
        <v>0</v>
      </c>
      <c r="DK139" s="174">
        <f>SUMIF('Sunday Races 10-23-22'!$B$11:$B$22,$C139,'Sunday Races 10-23-22'!$AY$11:$AY$22)</f>
        <v>0</v>
      </c>
      <c r="DL139" s="175"/>
      <c r="DM139" s="176"/>
      <c r="DN139" s="177">
        <f t="shared" si="120"/>
        <v>0</v>
      </c>
      <c r="DO139" s="177">
        <f t="shared" si="120"/>
        <v>0</v>
      </c>
      <c r="DP139" s="177">
        <f t="shared" si="120"/>
        <v>0</v>
      </c>
      <c r="DQ139" s="177">
        <f t="shared" si="120"/>
        <v>0</v>
      </c>
      <c r="DR139" s="177">
        <f t="shared" si="120"/>
        <v>0</v>
      </c>
      <c r="DS139" s="177">
        <f t="shared" si="120"/>
        <v>0</v>
      </c>
      <c r="DT139" s="177">
        <f t="shared" si="120"/>
        <v>0</v>
      </c>
      <c r="DU139" s="177">
        <f t="shared" si="120"/>
        <v>0</v>
      </c>
      <c r="DV139" s="177">
        <f t="shared" si="120"/>
        <v>0</v>
      </c>
      <c r="DW139" s="177">
        <f t="shared" si="120"/>
        <v>0</v>
      </c>
      <c r="DX139" s="177">
        <f t="shared" si="121"/>
        <v>0</v>
      </c>
      <c r="DY139" s="177">
        <f t="shared" si="121"/>
        <v>0</v>
      </c>
      <c r="DZ139" s="177">
        <f t="shared" si="121"/>
        <v>0</v>
      </c>
      <c r="EA139" s="177">
        <f t="shared" si="121"/>
        <v>0</v>
      </c>
      <c r="EB139" s="177">
        <f t="shared" si="121"/>
        <v>0</v>
      </c>
      <c r="EC139" s="177">
        <f t="shared" si="121"/>
        <v>0</v>
      </c>
      <c r="ED139" s="177">
        <f t="shared" si="121"/>
        <v>0</v>
      </c>
      <c r="EE139" s="177">
        <f t="shared" si="121"/>
        <v>0</v>
      </c>
      <c r="EF139" s="177">
        <f t="shared" si="121"/>
        <v>0</v>
      </c>
      <c r="EG139" s="177">
        <f t="shared" si="121"/>
        <v>0</v>
      </c>
      <c r="EH139" s="177">
        <f t="shared" si="122"/>
        <v>0</v>
      </c>
      <c r="EI139" s="177">
        <f t="shared" si="122"/>
        <v>0</v>
      </c>
      <c r="EJ139" s="177">
        <f t="shared" si="122"/>
        <v>0</v>
      </c>
      <c r="EK139" s="177">
        <f t="shared" si="122"/>
        <v>0</v>
      </c>
      <c r="EL139" s="177">
        <f t="shared" si="122"/>
        <v>0</v>
      </c>
      <c r="EM139" s="177">
        <f t="shared" si="122"/>
        <v>0</v>
      </c>
      <c r="EN139" s="177">
        <f t="shared" si="122"/>
        <v>0</v>
      </c>
      <c r="EO139" s="177">
        <f t="shared" si="122"/>
        <v>0</v>
      </c>
      <c r="EP139" s="177">
        <f t="shared" si="122"/>
        <v>0</v>
      </c>
      <c r="EQ139" s="177">
        <f t="shared" si="122"/>
        <v>0</v>
      </c>
      <c r="ER139" s="177">
        <f t="shared" si="123"/>
        <v>0</v>
      </c>
      <c r="ES139" s="177">
        <f t="shared" si="123"/>
        <v>0</v>
      </c>
      <c r="ET139" s="177">
        <f t="shared" si="123"/>
        <v>0</v>
      </c>
      <c r="EU139" s="177">
        <f t="shared" si="123"/>
        <v>0</v>
      </c>
      <c r="EV139" s="177">
        <f t="shared" si="123"/>
        <v>0</v>
      </c>
      <c r="EW139" s="177">
        <f t="shared" si="123"/>
        <v>0</v>
      </c>
      <c r="EX139" s="177">
        <f t="shared" si="123"/>
        <v>0</v>
      </c>
      <c r="EY139" s="177">
        <f t="shared" si="123"/>
        <v>0</v>
      </c>
      <c r="EZ139" s="177">
        <f t="shared" si="123"/>
        <v>0</v>
      </c>
      <c r="FA139" s="177">
        <f t="shared" si="123"/>
        <v>0</v>
      </c>
      <c r="FB139" s="177">
        <f t="shared" si="124"/>
        <v>0</v>
      </c>
      <c r="FC139" s="177">
        <f t="shared" si="124"/>
        <v>0</v>
      </c>
      <c r="FD139" s="177">
        <f t="shared" si="124"/>
        <v>0</v>
      </c>
      <c r="FE139" s="177">
        <f t="shared" si="124"/>
        <v>0</v>
      </c>
      <c r="FF139" s="177">
        <f t="shared" si="124"/>
        <v>0</v>
      </c>
      <c r="FG139" s="177">
        <f t="shared" si="124"/>
        <v>0</v>
      </c>
      <c r="FH139" s="177">
        <f t="shared" si="124"/>
        <v>0</v>
      </c>
      <c r="FI139" s="177">
        <f t="shared" si="124"/>
        <v>0</v>
      </c>
      <c r="FJ139" s="177">
        <f t="shared" si="124"/>
        <v>0</v>
      </c>
      <c r="FK139" s="177">
        <f t="shared" si="124"/>
        <v>0</v>
      </c>
      <c r="FL139" s="177">
        <f t="shared" si="125"/>
        <v>0</v>
      </c>
      <c r="FM139" s="177">
        <f t="shared" si="125"/>
        <v>0</v>
      </c>
      <c r="FN139" s="177">
        <f t="shared" si="125"/>
        <v>0</v>
      </c>
      <c r="FO139" s="177">
        <f t="shared" si="125"/>
        <v>0</v>
      </c>
      <c r="FP139" s="177">
        <f t="shared" si="125"/>
        <v>0</v>
      </c>
      <c r="FQ139" s="177">
        <f t="shared" si="125"/>
        <v>0</v>
      </c>
      <c r="FR139" s="177">
        <f t="shared" si="125"/>
        <v>0</v>
      </c>
      <c r="FS139" s="177">
        <f t="shared" si="125"/>
        <v>0</v>
      </c>
      <c r="FT139" s="177">
        <f t="shared" si="125"/>
        <v>0</v>
      </c>
      <c r="FU139" s="177">
        <f t="shared" si="125"/>
        <v>0</v>
      </c>
      <c r="FV139" s="177">
        <f t="shared" si="125"/>
        <v>0</v>
      </c>
      <c r="FW139" s="177">
        <f t="shared" si="125"/>
        <v>0</v>
      </c>
      <c r="FX139" s="177">
        <f t="shared" si="125"/>
        <v>0</v>
      </c>
      <c r="FY139" s="177">
        <f t="shared" si="125"/>
        <v>0</v>
      </c>
      <c r="FZ139" s="177">
        <f t="shared" si="125"/>
        <v>0</v>
      </c>
      <c r="GA139" s="177"/>
      <c r="GB139" s="229">
        <f t="shared" si="132"/>
        <v>0</v>
      </c>
      <c r="GC139" s="229">
        <f t="shared" si="133"/>
        <v>0</v>
      </c>
      <c r="GD139" s="174">
        <f>SUMIF('One Day 12-04-21 Scots'!$B$11:$B$24,$C139,'One Day 12-04-21 Scots'!$AU$11:$AU$24)</f>
        <v>0</v>
      </c>
      <c r="GE139" s="174">
        <f>SUMIF('One Day 12-04-21 Scots'!$B$11:$B$24,$C139,'One Day 12-04-21 Scots'!$AV$11:$AV$24)</f>
        <v>0</v>
      </c>
      <c r="GF139" s="174">
        <f>SUMIF('One Day 12-04-21 Scots'!$B$11:$B$24,$C139,'One Day 12-04-21 Scots'!$AW$11:$AW$24)</f>
        <v>0</v>
      </c>
      <c r="GG139" s="174">
        <f>SUMIF('One Day 12-04-21 Scots'!$B$11:$B$24,$C139,'One Day 12-04-21 Scots'!$AX$11:$AX$24)</f>
        <v>0</v>
      </c>
      <c r="GH139" s="174">
        <f>SUMIF('One Day 12-04-21 Scots'!$B$11:$B$24,$C139,'One Day 12-04-21 Scots'!$AY$11:$AY$24)</f>
        <v>0</v>
      </c>
      <c r="GI139" s="174">
        <f>SUMIF('One Day 12-04-21 Thistles'!$B$11:$B$25,$C139,'One Day 12-04-21 Thistles'!$AU$11:$AU$25)</f>
        <v>0</v>
      </c>
      <c r="GJ139" s="174">
        <f>SUMIF('One Day 12-04-21 Thistles'!$B$11:$B$25,$C139,'One Day 12-04-21 Thistles'!$AV$11:$AV$25)</f>
        <v>0</v>
      </c>
      <c r="GK139" s="174">
        <f>SUMIF('One Day 12-04-21 Thistles'!$B$11:$B$25,$C139,'One Day 12-04-21 Thistles'!$AW$11:$AW$25)</f>
        <v>0</v>
      </c>
      <c r="GL139" s="174">
        <f>SUMIF('One Day 12-04-21 Thistles'!$B$11:$B$25,$C139,'One Day 12-04-21 Thistles'!$AX$11:$AX$25)</f>
        <v>0</v>
      </c>
      <c r="GM139" s="174">
        <f>SUMIF('One Day 12-04-21 Thistles'!$B$11:$B$25,$C139,'One Day 12-04-21 Thistles'!$AY$11:$AY$25)</f>
        <v>0</v>
      </c>
      <c r="GN139" s="174">
        <f>SUMIF('Chili One Day 2-12-22 Scots'!$B$11:$B$27,$C139,'Chili One Day 2-12-22 Scots'!$AU$11:$AU$27)</f>
        <v>0</v>
      </c>
      <c r="GO139" s="174">
        <f>SUMIF('Chili One Day 2-12-22 Scots'!$B$11:$B$27,$C139,'Chili One Day 2-12-22 Scots'!$AV$11:$AV$27)</f>
        <v>0</v>
      </c>
      <c r="GP139" s="174">
        <f>SUMIF('Chili One Day 2-12-22 Scots'!$B$11:$B$27,$C139,'Chili One Day 2-12-22 Scots'!$AW$11:$AW$27)</f>
        <v>0</v>
      </c>
      <c r="GQ139" s="174">
        <f>SUMIF('Chili One Day 2-12-22 Scots'!$B$11:$B$27,$C139,'Chili One Day 2-12-22 Scots'!$AX$11:$AX$27)</f>
        <v>0</v>
      </c>
      <c r="GR139" s="174">
        <f>SUMIF('Chili One Day 2-12-22 Scots'!$B$11:$B$27,$C139,'Chili One Day 2-12-22 Scots'!$AY$11:$AY$27)</f>
        <v>0</v>
      </c>
      <c r="GS139" s="174">
        <f>SUMIF('Chili One Day 2-12-22 Thistles'!$B$11:$B$27,$C139,'Chili One Day 2-12-22 Thistles'!$AU$11:$AU$27)</f>
        <v>0</v>
      </c>
      <c r="GT139" s="174">
        <f>SUMIF('Chili One Day 2-12-22 Thistles'!$B$11:$B$27,$C139,'Chili One Day 2-12-22 Thistles'!$AV$11:$AV$27)</f>
        <v>0</v>
      </c>
      <c r="GU139" s="174">
        <f>SUMIF('Chili One Day 2-12-22 Thistles'!$B$11:$B$27,$C139,'Chili One Day 2-12-22 Thistles'!$AW$11:$AW$27)</f>
        <v>0</v>
      </c>
      <c r="GV139" s="174">
        <f>SUMIF('Chili One Day 2-12-22 Thistles'!$B$11:$B$27,$C139,'Chili One Day 2-12-22 Thistles'!$AX$11:$AX$27)</f>
        <v>0</v>
      </c>
      <c r="GW139" s="174">
        <f>SUMIF('Chili One Day 2-12-22 Thistles'!$B$11:$B$27,$C139,'Chili One Day 2-12-22 Thistles'!$AY$11:$AY$27)</f>
        <v>0</v>
      </c>
      <c r="GX139" s="174">
        <f>SUMIF('Ironman One Day 3-5-22 FS'!$B$11:$B$26,$C139,'Ironman One Day 3-5-22 FS'!$AU$11:$AU$26)</f>
        <v>0</v>
      </c>
      <c r="GY139" s="174">
        <f>SUMIF('Ironman One Day 3-5-22 FS'!$B$11:$B$26,$C139,'Ironman One Day 3-5-22 FS'!$AV$11:$AV$26)</f>
        <v>0</v>
      </c>
      <c r="GZ139" s="174">
        <f>SUMIF('Ironman One Day 3-5-22 FS'!$B$11:$B$26,$C139,'Ironman One Day 3-5-22 FS'!$AW$11:$AW$26)</f>
        <v>0</v>
      </c>
      <c r="HA139" s="174">
        <f>SUMIF('Ironman One Day 3-5-22 FS'!$B$11:$B$26,$C139,'Ironman One Day 3-5-22 FS'!$AX$11:$AX$26)</f>
        <v>0</v>
      </c>
      <c r="HB139" s="174">
        <f>SUMIF('Ironman One Day 3-5-22 FS'!$B$11:$B$26,$C139,'Ironman One Day 3-5-22 FS'!$AY$11:$AY$26)</f>
        <v>0</v>
      </c>
      <c r="HC139" s="174">
        <f>SUMIF('Ironman One Day 3-5-22 420'!$B$11:$B$26,$C139,'Ironman One Day 3-5-22 420'!$AU$11:$AU$26)</f>
        <v>0</v>
      </c>
      <c r="HD139" s="174">
        <f>SUMIF('Ironman One Day 3-5-22 420'!$B$11:$B$26,$C139,'Ironman One Day 3-5-22 420'!$AV$11:$AV$26)</f>
        <v>0</v>
      </c>
      <c r="HE139" s="174">
        <f>SUMIF('Ironman One Day 3-5-22 420'!$B$11:$B$26,$C139,'Ironman One Day 3-5-22 420'!$AW$11:$AW$26)</f>
        <v>0</v>
      </c>
      <c r="HF139" s="174">
        <f>SUMIF('Ironman One Day 3-5-22 420'!$B$11:$B$26,$C139,'Ironman One Day 3-5-22 420'!$AX$11:$AX$26)</f>
        <v>0</v>
      </c>
      <c r="HG139" s="174">
        <f>SUMIF('Ironman One Day 3-5-22 420'!$B$11:$B$26,$C139,'Ironman One Day 3-5-22 420'!$AY$11:$AY$26)</f>
        <v>0</v>
      </c>
      <c r="HH139" s="174">
        <f>SUMIF('Easter One Day 4-16-22 FS'!$B$11:$B$25,$C139,'Easter One Day 4-16-22 FS'!$AU$11:$AU$25)</f>
        <v>0</v>
      </c>
      <c r="HI139" s="174">
        <f>SUMIF('Easter One Day 4-16-22 FS'!$B$11:$B$25,$C139,'Easter One Day 4-16-22 FS'!$AV$11:$AV$25)</f>
        <v>0</v>
      </c>
      <c r="HJ139" s="174">
        <f>SUMIF('Easter One Day 4-16-22 FS'!$B$11:$B$25,$C139,'Easter One Day 4-16-22 FS'!$AW$11:$AW$25)</f>
        <v>0</v>
      </c>
      <c r="HK139" s="174">
        <f>SUMIF('Easter One Day 4-16-22 FS'!$B$11:$B$25,$C139,'Easter One Day 4-16-22 FS'!$AX$11:$AX$25)</f>
        <v>0</v>
      </c>
      <c r="HL139" s="174">
        <f>SUMIF('Easter One Day 4-16-22 FS'!$B$11:$B$25,$C139,'Easter One Day 4-16-22 FS'!$AY$11:$AY$25)</f>
        <v>0</v>
      </c>
      <c r="HM139" s="174">
        <f>SUMIF('Easter One Day 4-16-22 TH'!$B$11:$B$25,$C139,'Easter One Day 4-16-22 TH'!$AU$11:$AU$25)</f>
        <v>0</v>
      </c>
      <c r="HN139" s="174">
        <f>SUMIF('Easter One Day 4-16-22 TH'!$B$11:$B$25,$C139,'Easter One Day 4-16-22 TH'!$AV$11:$AV$25)</f>
        <v>0</v>
      </c>
      <c r="HO139" s="174">
        <f>SUMIF('Easter One Day 4-16-22 TH'!$B$11:$B$25,$C139,'Easter One Day 4-16-22 TH'!$AW$11:$AW$25)</f>
        <v>0</v>
      </c>
      <c r="HP139" s="174">
        <f>SUMIF('Easter One Day 4-16-22 TH'!$B$11:$B$25,$C139,'Easter One Day 4-16-22 TH'!$AX$11:$AX$25)</f>
        <v>0</v>
      </c>
      <c r="HQ139" s="174">
        <f>SUMIF('Easter One Day 4-16-22 TH'!$B$11:$B$25,$C139,'Easter One Day 4-16-22 TH'!$AY$11:$AY$25)</f>
        <v>0</v>
      </c>
      <c r="HR139" s="174">
        <f>SUMIF('Long Distance Race 5-7-22'!$B$11:$B$25,$C139,'Long Distance Race 5-7-22'!$AU$11:$AU$25)</f>
        <v>0</v>
      </c>
      <c r="HS139" s="174">
        <f>SUMIF('Long Distance Race 5-7-22'!$B$11:$B$18,$C139,'Long Distance Race 5-7-22'!$AV$11:$AV$18)</f>
        <v>0</v>
      </c>
      <c r="HT139" s="174">
        <f>SUMIF('Long Distance Race 5-7-22'!$B$11:$B$18,$C139,'Long Distance Race 5-7-22'!$AW$11:$AW$18)</f>
        <v>0</v>
      </c>
      <c r="HU139" s="174">
        <f>SUMIF('Long Distance Race 5-7-22'!$B$11:$B$18,$C139,'Long Distance Race 5-7-22'!$AX$11:$AX$18)</f>
        <v>0</v>
      </c>
      <c r="HV139" s="174">
        <f>SUMIF('Long Distance Race 5-7-22'!$B$11:$B$18,$C139,'Long Distance Race 5-7-22'!$AY$11:$AY$18)</f>
        <v>0</v>
      </c>
      <c r="HW139" s="174">
        <f>SUMIF('Memorial Day Regatta 5-28-22 Op'!$B$11:$B$25,$C139,'Memorial Day Regatta 5-28-22 Op'!$AU$11:$AU$25)</f>
        <v>0</v>
      </c>
      <c r="HX139" s="174">
        <f>SUMIF('Memorial Day Regatta 5-28-22 Op'!$B$11:$B$18,$C139,'Memorial Day Regatta 5-28-22 Op'!$AV$11:$AV$18)</f>
        <v>0</v>
      </c>
      <c r="HY139" s="174">
        <f>SUMIF('Memorial Day Regatta 5-28-22 Op'!$B$11:$B$18,$C139,'Memorial Day Regatta 5-28-22 Op'!$AW$11:$AW$18)</f>
        <v>0</v>
      </c>
      <c r="HZ139" s="174">
        <f>SUMIF('Memorial Day Regatta 5-28-22 Op'!$B$11:$B$18,$C139,'Memorial Day Regatta 5-28-22 Op'!$AX$11:$AX$18)</f>
        <v>0</v>
      </c>
      <c r="IA139" s="174">
        <f>SUMIF('Memorial Day Regatta 5-28-22 Op'!$B$11:$B$18,$C139,'Memorial Day Regatta 5-28-22 Op'!$AY$11:$AY$18)</f>
        <v>0</v>
      </c>
      <c r="IB139" s="174">
        <f>SUMIF('Caldwell Cup 6-25-22 TH'!$B$11:$B$25,$C139,'Caldwell Cup 6-25-22 TH'!$AU$11:$AU$25)</f>
        <v>0</v>
      </c>
      <c r="IC139" s="174">
        <f>SUMIF('Caldwell Cup 6-25-22 TH'!$B$11:$B$25,$C139,'Caldwell Cup 6-25-22 TH'!$AV$11:$AV$25)</f>
        <v>0</v>
      </c>
      <c r="ID139" s="174">
        <f>SUMIF('Caldwell Cup 6-25-22 TH'!$B$11:$B$25,$C139,'Caldwell Cup 6-25-22 TH'!$AW$11:$AW$25)</f>
        <v>0</v>
      </c>
      <c r="IE139" s="174">
        <f>SUMIF('Caldwell Cup 6-25-22 TH'!$B$11:$B$25,$C139,'Caldwell Cup 6-25-22 TH'!$AX$11:$AX$25)</f>
        <v>0</v>
      </c>
      <c r="IF139" s="174">
        <f>SUMIF('Caldwell Cup 6-25-22 TH'!$B$11:$B$25,$C139,'Caldwell Cup 6-25-22 TH'!$AY$11:$AY$25)</f>
        <v>0</v>
      </c>
      <c r="IG139" s="174">
        <f>SUMIF('Caldwell Cup 6-25-22 FS'!$B$11:$B$21,$C139,'Caldwell Cup 6-25-22 FS'!$AU$11:$AU$21)</f>
        <v>0</v>
      </c>
      <c r="IH139" s="174">
        <f>SUMIF('Caldwell Cup 6-25-22 FS'!$B$11:$B$21,$C139,'Caldwell Cup 6-25-22 FS'!$AV$11:$AV$21)</f>
        <v>0</v>
      </c>
      <c r="II139" s="174">
        <f>SUMIF('Caldwell Cup 6-25-22 FS'!$B$11:$B$21,$C139,'Caldwell Cup 6-25-22 FS'!$AW$11:$AW$21)</f>
        <v>0</v>
      </c>
      <c r="IJ139" s="174">
        <f>SUMIF('Caldwell Cup 6-25-22 FS'!$B$11:$B$21,$C139,'Caldwell Cup 6-25-22 FS'!$AX$11:$AX$21)</f>
        <v>0</v>
      </c>
      <c r="IK139" s="174">
        <f>SUMIF('Caldwell Cup 6-25-22 FS'!$B$11:$B$21,$C139,'Caldwell Cup 6-25-22 FS'!$AY$11:$AY$21)</f>
        <v>0</v>
      </c>
      <c r="IL139" s="174">
        <f>SUMIF('Caldwell Cup 6-25-22 Lasers'!$B$11:$B$23,$C139,'Caldwell Cup 6-25-22 Lasers'!$AU$11:$AU$23)</f>
        <v>0</v>
      </c>
      <c r="IM139" s="174">
        <f>SUMIF('Caldwell Cup 6-25-22 Lasers'!$B$11:$B$23,$C139,'Caldwell Cup 6-25-22 Lasers'!$AV$11:$AV$23)</f>
        <v>0</v>
      </c>
      <c r="IN139" s="174">
        <f>SUMIF('Caldwell Cup 6-25-22 Lasers'!$B$11:$B$23,$C139,'Caldwell Cup 6-25-22 Lasers'!$AW$11:$AW$23)</f>
        <v>0</v>
      </c>
      <c r="IO139" s="174">
        <f>SUMIF('Caldwell Cup 6-25-22 Lasers'!$B$11:$B$23,$C139,'Caldwell Cup 6-25-22 Lasers'!$AX$11:$AX$23)</f>
        <v>0</v>
      </c>
      <c r="IP139" s="174">
        <f>SUMIF('Caldwell Cup 6-25-22 Lasers'!$B$11:$B$23,$C139,'Caldwell Cup 6-25-22 Lasers'!$AY$11:$AY$23)</f>
        <v>0</v>
      </c>
      <c r="IQ139" s="174">
        <f>SUMIF('Labor Day Regatta 9-3-22 FS'!$B$11:$B$30,$C139,'Labor Day Regatta 9-3-22 FS'!$AU$11:$AU$30)</f>
        <v>0</v>
      </c>
      <c r="IR139" s="174">
        <f>SUMIF('Labor Day Regatta 9-3-22 FS'!$B$11:$B$30,$C139,'Labor Day Regatta 9-3-22 FS'!$AV$11:$AV$30)</f>
        <v>0</v>
      </c>
      <c r="IS139" s="174">
        <f>SUMIF('Labor Day Regatta 9-3-22 FS'!$B$11:$B$30,$C139,'Labor Day Regatta 9-3-22 FS'!$AW$11:$AW$30)</f>
        <v>0</v>
      </c>
      <c r="IT139" s="174">
        <f>SUMIF('Labor Day Regatta 9-3-22 FS'!$B$11:$B$30,$C139,'Labor Day Regatta 9-3-22 FS'!$AX$11:$AX$30)</f>
        <v>0</v>
      </c>
      <c r="IU139" s="174">
        <f>SUMIF('Labor Day Regatta 9-3-22 FS'!$B$11:$B$30,$C139,'Labor Day Regatta 9-3-22 FS'!$AY$11:$AY$30)</f>
        <v>0</v>
      </c>
      <c r="IV139" s="174">
        <f>SUMIF('2022-09-17 Leukemia Cup FS'!$B$11:$B$26,$C139,'2022-09-17 Leukemia Cup FS'!$AU$11:$AU$26)</f>
        <v>0</v>
      </c>
      <c r="IW139" s="174">
        <f>SUMIF('2022-09-17 Leukemia Cup FS'!$B$11:$B$26,$C139,'2022-09-17 Leukemia Cup FS'!$AV$11:$AV$26)</f>
        <v>0</v>
      </c>
      <c r="IX139" s="174">
        <f>SUMIF('2022-09-17 Leukemia Cup FS'!$B$11:$B$26,$C139,'2022-09-17 Leukemia Cup FS'!$AW$11:$AW$26)</f>
        <v>0</v>
      </c>
      <c r="IY139" s="174">
        <f>SUMIF('2022-09-17 Leukemia Cup FS'!$B$11:$B$26,$C139,'2022-09-17 Leukemia Cup FS'!$AX$11:$AX$26)</f>
        <v>0</v>
      </c>
      <c r="IZ139" s="174">
        <f>SUMIF('2022-09-17 Leukemia Cup FS'!$B$11:$B$26,$C139,'2022-09-17 Leukemia Cup FS'!$AY$11:$AY$26)</f>
        <v>0</v>
      </c>
      <c r="JA139" s="174">
        <f>SUMIF('2022-09-17 Leukemia Cup TH'!$B$11:$B$28,$C139,'2022-09-17 Leukemia Cup TH'!$AU$11:$AU$28)</f>
        <v>0</v>
      </c>
      <c r="JB139" s="174">
        <f>SUMIF('2022-09-17 Leukemia Cup TH'!$B$11:$B$28,$C139,'2022-09-17 Leukemia Cup TH'!$AV$11:$AV$28)</f>
        <v>0</v>
      </c>
      <c r="JC139" s="174">
        <f>SUMIF('2022-09-17 Leukemia Cup TH'!$B$11:$B$28,$C139,'2022-09-17 Leukemia Cup TH'!$AW$11:$AW$28)</f>
        <v>0</v>
      </c>
      <c r="JD139" s="174">
        <f>SUMIF('2022-09-17 Leukemia Cup TH'!$B$11:$B$28,$C139,'2022-09-17 Leukemia Cup TH'!$AX$11:$AX$28)</f>
        <v>0</v>
      </c>
      <c r="JE139" s="174">
        <f>SUMIF('2022-09-17 Leukemia Cup TH'!$B$11:$B$28,$C139,'2022-09-17 Leukemia Cup TH'!$AY$11:$AY$28)</f>
        <v>0</v>
      </c>
      <c r="JF139" s="174">
        <f>SUMIF('Smith-Berry LDR 9-24-22'!$B$11:$B$30,$C139,'Smith-Berry LDR 9-24-22'!$AU$11:$AU$30)</f>
        <v>0</v>
      </c>
      <c r="JG139" s="174">
        <f>SUMIF('Smith-Berry LDR 9-24-22'!$B$11:$B$30,$C139,'Smith-Berry LDR 9-24-22'!$AV$11:$AV$30)</f>
        <v>0</v>
      </c>
      <c r="JH139" s="174">
        <f>SUMIF('Smith-Berry LDR 9-24-22'!$B$11:$B$30,$C139,'Smith-Berry LDR 9-24-22'!$AW$11:$AW$30)</f>
        <v>0</v>
      </c>
      <c r="JI139" s="174">
        <f>SUMIF('Smith-Berry LDR 9-24-22'!$B$11:$B$30,$C139,'Smith-Berry LDR 9-24-22'!$AX$11:$AX$30)</f>
        <v>0</v>
      </c>
      <c r="JJ139" s="174">
        <f>SUMIF('Smith-Berry LDR 9-24-22'!$B$11:$B$30,$C139,'Smith-Berry LDR 9-24-22'!$AY$11:$AY$30)</f>
        <v>0</v>
      </c>
      <c r="JK139" s="174">
        <f>SUMIF('Great Scot 10-1-22 Cham'!$B$11:$B$38,$C139,'Great Scot 10-1-22 Cham'!$AU$11:$AU$38)</f>
        <v>0</v>
      </c>
      <c r="JL139" s="174">
        <f>SUMIF('Great Scot 10-1-22 Cham'!$B$11:$B$38,$C139,'Great Scot 10-1-22 Cham'!$AV$11:$AV$38)</f>
        <v>0</v>
      </c>
      <c r="JM139" s="174">
        <f>SUMIF('Great Scot 10-1-22 Cham'!$B$11:$B$38,$C139,'Great Scot 10-1-22 Cham'!$AW$11:$AW$38)</f>
        <v>0</v>
      </c>
      <c r="JN139" s="174">
        <f>SUMIF('Great Scot 10-1-22 Cham'!$B$11:$B$38,$C139,'Great Scot 10-1-22 Cham'!$AX$11:$AX$38)</f>
        <v>0</v>
      </c>
      <c r="JO139" s="174">
        <f>SUMIF('Great Scot 10-1-22 Cham'!$B$11:$B$38,$C139,'Great Scot 10-1-22 Cham'!$AY$11:$AY$38)</f>
        <v>0</v>
      </c>
      <c r="JP139" s="174">
        <f>SUMIF('Great Scot 10-1-22 Chal'!$B$11:$B$28,$C139,'Great Scot 10-1-22 Chal'!$AU$11:$AU$28)</f>
        <v>0</v>
      </c>
      <c r="JQ139" s="174">
        <f>SUMIF('Great Scot 10-1-22 Chal'!$B$11:$B$28,$C139,'Great Scot 10-1-22 Chal'!$AV$11:$AV$28)</f>
        <v>0</v>
      </c>
      <c r="JR139" s="174">
        <f>SUMIF('Great Scot 10-1-22 Chal'!$B$11:$B$28,$C139,'Great Scot 10-1-22 Chal'!$AW$11:$AW$28)</f>
        <v>0</v>
      </c>
      <c r="JS139" s="174">
        <f>SUMIF('Great Scot 10-1-22 Chal'!$B$11:$B$28,$C139,'Great Scot 10-1-22 Chal'!$AX$11:$AX$28)</f>
        <v>0</v>
      </c>
      <c r="JT139" s="174">
        <f>SUMIF('Great Scot 10-1-22 Chal'!$B$11:$B$28,$C139,'Great Scot 10-1-22 Chal'!$AY$11:$AY$28)</f>
        <v>0</v>
      </c>
      <c r="JU139" s="174">
        <f>SUMIF('Great Pumpkin Regatta 10-15-22'!$B$11:$B$54,$C139,'Great Pumpkin Regatta 10-15-22'!$AU$11:$AU$54)</f>
        <v>0</v>
      </c>
      <c r="JV139" s="174">
        <f>SUMIF('Great Pumpkin Regatta 10-15-22'!$B$11:$B$54,$C139,'Great Pumpkin Regatta 10-15-22'!$AV$11:$AV$54)</f>
        <v>0</v>
      </c>
      <c r="JW139" s="174">
        <f>SUMIF('Great Pumpkin Regatta 10-15-22'!$B$11:$B$54,$C139,'Great Pumpkin Regatta 10-15-22'!$AW$11:$AW$54)</f>
        <v>0</v>
      </c>
      <c r="JX139" s="174">
        <f>SUMIF('Great Pumpkin Regatta 10-15-22'!$B$11:$B$54,$C139,'Great Pumpkin Regatta 10-15-22'!$AX$11:$AX$54)</f>
        <v>0</v>
      </c>
      <c r="JY139" s="174">
        <f>SUMIF('Great Pumpkin Regatta 10-15-22'!$B$11:$B$54,$C139,'Great Pumpkin Regatta 10-15-22'!$AY$11:$AY$54)</f>
        <v>0</v>
      </c>
      <c r="JZ139" s="174">
        <f>SUMIF('One Day Regatta 10-29-22 FS'!$B$11:$B$19,$C139,'One Day Regatta 10-29-22 FS'!$AU$11:$AU$19)</f>
        <v>0</v>
      </c>
      <c r="KA139" s="174">
        <f>SUMIF('One Day Regatta 10-29-22 FS'!$B$11:$B$19,$C139,'One Day Regatta 10-29-22 FS'!$AV$11:$AV$19)</f>
        <v>0</v>
      </c>
      <c r="KB139" s="174">
        <f>SUMIF('One Day Regatta 10-29-22 FS'!$B$11:$B$19,$C139,'One Day Regatta 10-29-22 FS'!$AW$11:$AW$19)</f>
        <v>0</v>
      </c>
      <c r="KC139" s="174">
        <f>SUMIF('One Day Regatta 10-29-22 FS'!$B$11:$B$19,$C139,'One Day Regatta 10-29-22 FS'!$AX$11:$AX$19)</f>
        <v>0</v>
      </c>
      <c r="KD139" s="174">
        <f>SUMIF('One Day Regatta 10-29-22 FS'!$B$11:$B$19,$C139,'One Day Regatta 10-29-22 FS'!$AY$11:$AY$19)</f>
        <v>0</v>
      </c>
    </row>
    <row r="140" spans="1:290" ht="15" customHeight="1" x14ac:dyDescent="0.2">
      <c r="A140" s="400" t="s">
        <v>1369</v>
      </c>
      <c r="B140" s="134">
        <f t="shared" si="126"/>
        <v>36</v>
      </c>
      <c r="C140" s="170" t="s">
        <v>763</v>
      </c>
      <c r="D140" s="171">
        <f t="shared" si="127"/>
        <v>0</v>
      </c>
      <c r="E140" s="172">
        <f t="shared" si="128"/>
        <v>0</v>
      </c>
      <c r="F140" s="171">
        <f t="shared" si="129"/>
        <v>0</v>
      </c>
      <c r="G140" s="171">
        <v>0</v>
      </c>
      <c r="H140" s="171">
        <f t="shared" si="130"/>
        <v>0</v>
      </c>
      <c r="I140" s="173">
        <f t="shared" si="131"/>
        <v>0</v>
      </c>
      <c r="J140" s="173"/>
      <c r="K140" s="174">
        <f>SUMIF('Saturday Race 11-06-21'!$B$11:$B$21,$C140,'Saturday Race 11-06-21'!$AU$11:$AU$21)</f>
        <v>0</v>
      </c>
      <c r="L140" s="174">
        <f>SUMIF('Saturday Race 11-06-21'!$B$11:$B$21,$C140,'Saturday Race 11-06-21'!$AV$11:$AV$21)</f>
        <v>0</v>
      </c>
      <c r="M140" s="174">
        <f>SUMIF('Saturday Race 11-06-21'!$B$11:$B$21,$C140,'Saturday Race 11-06-21'!$AW$11:$AW$21)</f>
        <v>0</v>
      </c>
      <c r="N140" s="174">
        <f>SUMIF('Saturday Race 11-06-21'!$B$11:$B$21,$C140,'Saturday Race 11-06-21'!$AX$11:$AX$21)</f>
        <v>0</v>
      </c>
      <c r="O140" s="174">
        <f>SUMIF('Saturday Race 11-06-21'!$B$11:$B$21,$C140,'Saturday Race 11-06-21'!$AY$11:$AY$21)</f>
        <v>0</v>
      </c>
      <c r="P140" s="174">
        <f>SUMIF('Saturday Race 11-20-21'!$B$11:$B$20,$C140,'Saturday Race 11-20-21'!$AU$11:$AU$20)</f>
        <v>0</v>
      </c>
      <c r="Q140" s="174">
        <f>SUMIF('Saturday Race 11-20-21'!$B$11:$B$20,$C140,'Saturday Race 11-20-21'!$AV$11:$AV$20)</f>
        <v>0</v>
      </c>
      <c r="R140" s="174">
        <f>SUMIF('Saturday Race 11-20-21'!$B$11:$B$20,$C140,'Saturday Race 11-20-21'!$AW$11:$AW$20)</f>
        <v>0</v>
      </c>
      <c r="S140" s="174">
        <f>SUMIF('Saturday Race 11-20-21'!$B$11:$B$20,$C140,'Saturday Race 11-20-21'!$AX$11:$AX$20)</f>
        <v>0</v>
      </c>
      <c r="T140" s="174">
        <f>SUMIF('Saturday Race 11-20-21'!$B$11:$B$20,$C140,'Saturday Race 11-20-21'!$AY$11:$AY$20)</f>
        <v>0</v>
      </c>
      <c r="U140" s="174">
        <f>SUMIF('Saturday Race 1-08-22'!$B$11:$B$20,$C140,'Saturday Race 1-08-22'!$AU$11:$AU$20)</f>
        <v>0</v>
      </c>
      <c r="V140" s="174">
        <f>SUMIF('Saturday Race 1-08-22'!$B$11:$B$20,$C140,'Saturday Race 1-08-22'!$AV$11:$AV$20)</f>
        <v>0</v>
      </c>
      <c r="W140" s="174">
        <f>SUMIF('Saturday Race 1-08-22'!$B$11:$B$20,$C140,'Saturday Race 1-08-22'!$AW$11:$AW$20)</f>
        <v>0</v>
      </c>
      <c r="X140" s="174">
        <f>SUMIF('Saturday Race 1-08-22'!$B$11:$B$20,$C140,'Saturday Race 1-08-22'!$AX$11:$AX$20)</f>
        <v>0</v>
      </c>
      <c r="Y140" s="174">
        <f>SUMIF('Saturday Race 1-08-22'!$B$11:$B$20,$C140,'Saturday Race 1-08-22'!$AY$11:$AY$20)</f>
        <v>0</v>
      </c>
      <c r="Z140" s="174">
        <f>SUMIF('Saturday Race 1-22-22'!$B$11:$B$20,$C140,'Saturday Race 1-22-22'!$AU$11:$AU$20)</f>
        <v>0</v>
      </c>
      <c r="AA140" s="174">
        <f>SUMIF('Saturday Race 1-22-22'!$B$11:$B$20,$C140,'Saturday Race 1-22-22'!$AV$11:$AV$20)</f>
        <v>0</v>
      </c>
      <c r="AB140" s="174">
        <f>SUMIF('Saturday Race 1-22-22'!$B$11:$B$20,$C140,'Saturday Race 1-22-22'!$AW$11:$AW$20)</f>
        <v>0</v>
      </c>
      <c r="AC140" s="174">
        <f>SUMIF('Saturday Race 1-22-22'!$B$11:$B$20,$C140,'Saturday Race 1-22-22'!$AX$11:$AX$20)</f>
        <v>0</v>
      </c>
      <c r="AD140" s="174">
        <f>SUMIF('Saturday Race 1-22-22'!$B$11:$B$20,$C140,'Saturday Race 1-22-22'!$AY$11:$AY$20)</f>
        <v>0</v>
      </c>
      <c r="AE140" s="174">
        <f>SUMIF('Sunday Race 2-6-22'!$B$11:$B$20,$C140,'Sunday Race 2-6-22'!$AU$11:$AU$20)</f>
        <v>0</v>
      </c>
      <c r="AF140" s="174">
        <f>SUMIF('Sunday Race 2-6-22'!$B$11:$B$20,$C140,'Sunday Race 2-6-22'!$AV$11:$AV$20)</f>
        <v>0</v>
      </c>
      <c r="AG140" s="174">
        <f>SUMIF('Sunday Race 2-6-22'!$B$11:$B$20,$C140,'Sunday Race 2-6-22'!$AW$11:$AW$20)</f>
        <v>0</v>
      </c>
      <c r="AH140" s="174">
        <f>SUMIF('Sunday Race 2-6-22'!$B$11:$B$20,$C140,'Sunday Race 2-6-22'!$AX$11:$AX$20)</f>
        <v>0</v>
      </c>
      <c r="AI140" s="174">
        <f>SUMIF('Sunday Race 2-6-22'!$B$11:$B$20,$C140,'Sunday Race 2-6-22'!$AY$11:$AY$20)</f>
        <v>0</v>
      </c>
      <c r="AJ140" s="174">
        <f>SUMIF('Sunday Race 2-20-22'!$B$11:$B$26,$C140,'Sunday Race 2-20-22'!$AU$11:$AU$26)</f>
        <v>0</v>
      </c>
      <c r="AK140" s="174">
        <f>SUMIF('Sunday Race 2-20-22'!$B$11:$B$26,$C140,'Sunday Race 2-20-22'!$AV$11:$AV$26)</f>
        <v>0</v>
      </c>
      <c r="AL140" s="174">
        <f>SUMIF('Sunday Race 2-20-22'!$B$11:$B$26,$C140,'Sunday Race 2-20-22'!$AW$11:$AW$26)</f>
        <v>0</v>
      </c>
      <c r="AM140" s="174">
        <f>SUMIF('Sunday Race 2-20-22'!$B$11:$B$26,$C140,'Sunday Race 2-20-22'!$AX$11:$AX$26)</f>
        <v>0</v>
      </c>
      <c r="AN140" s="174">
        <f>SUMIF('Sunday Race 2-20-22'!$B$11:$B$26,$C140,'Sunday Race 2-20-22'!$AY$11:$AY$26)</f>
        <v>0</v>
      </c>
      <c r="AO140" s="174">
        <f>SUMIF('Sunday Race 2-27-22'!$B$11:$B$20,$C140,'Sunday Race 2-27-22'!$AU$11:$AU$20)</f>
        <v>0</v>
      </c>
      <c r="AP140" s="174">
        <f>SUMIF('Sunday Race 2-27-22'!$B$11:$B$20,$C140,'Sunday Race 2-27-22'!$AV$11:$AV$20)</f>
        <v>0</v>
      </c>
      <c r="AQ140" s="174">
        <f>SUMIF('Sunday Race 2-27-22'!$B$11:$B$20,$C140,'Sunday Race 2-27-22'!$AW$11:$AW$20)</f>
        <v>0</v>
      </c>
      <c r="AR140" s="174">
        <f>SUMIF('Sunday Race 2-27-22'!$B$11:$B$20,$C140,'Sunday Race 2-27-22'!$AX$11:$AX$20)</f>
        <v>0</v>
      </c>
      <c r="AS140" s="174">
        <f>SUMIF('Sunday Race 2-27-22'!$B$11:$B$20,$C140,'Sunday Race 2-27-22'!$AY$11:$AY$20)</f>
        <v>0</v>
      </c>
      <c r="AT140" s="174">
        <f>SUMIF('Sunday Race 3-13-22'!$B$11:$B$25,$C140,'Sunday Race 3-13-22'!$AU$11:$AU$25)</f>
        <v>0</v>
      </c>
      <c r="AU140" s="174">
        <f>SUMIF('Sunday Race 3-13-22'!$B$11:$B$25,$C140,'Sunday Race 3-13-22'!$AV$11:$AV$25)</f>
        <v>0</v>
      </c>
      <c r="AV140" s="174">
        <f>SUMIF('Sunday Race 3-13-22'!$B$11:$B$25,$C140,'Sunday Race 3-13-22'!$AW$11:$AW$25)</f>
        <v>0</v>
      </c>
      <c r="AW140" s="174">
        <f>SUMIF('Sunday Race 3-13-22'!$B$11:$B$25,$C140,'Sunday Race 3-13-22'!$AX$11:$AX$25)</f>
        <v>0</v>
      </c>
      <c r="AX140" s="174">
        <f>SUMIF('Sunday Race 3-13-22'!$B$11:$B$25,$C140,'Sunday Race 3-13-22'!$AY$11:$AY$25)</f>
        <v>0</v>
      </c>
      <c r="AY140" s="174">
        <f>SUMIF('Saturday Race 3-19-22'!$B$11:$B$15,$C140,'Saturday Race 3-19-22'!$AU$11:$AU$15)</f>
        <v>0</v>
      </c>
      <c r="AZ140" s="174">
        <f>SUMIF('Saturday Race 3-19-22'!$B$11:$B$15,$C140,'Saturday Race 3-19-22'!$AV$11:$AV$15)</f>
        <v>0</v>
      </c>
      <c r="BA140" s="174">
        <f>SUMIF('Saturday Race 3-19-22'!$B$11:$B$15,$C140,'Saturday Race 3-19-22'!$AW$11:$AW$15)</f>
        <v>0</v>
      </c>
      <c r="BB140" s="174">
        <f>SUMIF('Saturday Race 3-19-22'!$B$11:$B$15,$C140,'Saturday Race 3-19-22'!$AX$11:$AX$15)</f>
        <v>0</v>
      </c>
      <c r="BC140" s="174">
        <f>SUMIF('Saturday Race 3-19-22'!$B$11:$B$15,$C140,'Saturday Race 3-19-22'!$AY$11:$AY$15)</f>
        <v>0</v>
      </c>
      <c r="BD140" s="174">
        <f>SUMIF('Sunday Races 4-10-22'!$B$11:$B$26,$C140,'Sunday Races 4-10-22'!$AU$11:$AU$26)</f>
        <v>0</v>
      </c>
      <c r="BE140" s="174">
        <f>SUMIF('Sunday Races 4-10-22'!$B$11:$B$26,$C140,'Sunday Races 4-10-22'!$AV$11:$AV$26)</f>
        <v>0</v>
      </c>
      <c r="BF140" s="174">
        <f>SUMIF('Sunday Races 4-10-22'!$B$11:$B$26,$C140,'Sunday Races 4-10-22'!$AW$11:$AW$26)</f>
        <v>0</v>
      </c>
      <c r="BG140" s="174">
        <f>SUMIF('Sunday Races 4-10-22'!$B$11:$B$26,$C140,'Sunday Races 4-10-22'!$AX$11:$AX$26)</f>
        <v>0</v>
      </c>
      <c r="BH140" s="174">
        <f>SUMIF('Sunday Races 4-10-22'!$B$11:$B$26,$C140,'Sunday Races 4-10-22'!$AY$11:$AY$26)</f>
        <v>0</v>
      </c>
      <c r="BI140" s="174">
        <f>SUMIF('Sunday Races 5-1-22'!$B$11:$B$28,$C140,'Sunday Races 5-1-22'!$AU$11:$AU$28)</f>
        <v>0</v>
      </c>
      <c r="BJ140" s="174">
        <f>SUMIF('Sunday Races 5-1-22'!$B$11:$B$28,$C140,'Sunday Races 5-1-22'!$AV$11:$AV$28)</f>
        <v>0</v>
      </c>
      <c r="BK140" s="174">
        <f>SUMIF('Sunday Races 5-1-22'!$B$11:$B$28,$C140,'Sunday Races 5-1-22'!$AW$11:$AW$28)</f>
        <v>0</v>
      </c>
      <c r="BL140" s="174">
        <f>SUMIF('Sunday Races 5-1-22'!$B$11:$B$28,$C140,'Sunday Races 5-1-22'!$AX$11:$AX$28)</f>
        <v>0</v>
      </c>
      <c r="BM140" s="174">
        <f>SUMIF('Sunday Races 5-1-22'!$B$11:$B$28,$C140,'Sunday Races 5-1-22'!$AY$11:$AY$28)</f>
        <v>0</v>
      </c>
      <c r="BN140" s="174">
        <f>SUMIF('Sunday Races 6-5-22'!$B$11:$B$28,$C140,'Sunday Races 6-5-22'!$AU$11:$AU$28)</f>
        <v>0</v>
      </c>
      <c r="BO140" s="174">
        <f>SUMIF('Sunday Races 6-5-22'!$B$11:$B$28,$C140,'Sunday Races 6-5-22'!$AV$11:$AV$28)</f>
        <v>0</v>
      </c>
      <c r="BP140" s="174">
        <f>SUMIF('Sunday Races 6-5-22'!$B$11:$B$28,$C140,'Sunday Races 6-5-22'!$AW$11:$AW$28)</f>
        <v>0</v>
      </c>
      <c r="BQ140" s="174">
        <f>SUMIF('Sunday Races 6-5-22'!$B$11:$B$28,$C140,'Sunday Races 6-5-22'!$AX$11:$AX$28)</f>
        <v>0</v>
      </c>
      <c r="BR140" s="174">
        <f>SUMIF('Sunday Races 6-5-22'!$B$11:$B$28,$C140,'Sunday Races 6-5-22'!$AY$11:$AY$28)</f>
        <v>0</v>
      </c>
      <c r="BS140" s="174">
        <f>SUMIF('Sunday Races 6-12-22'!$B$11:$B$24,$C140,'Sunday Races 6-12-22'!$AU$11:$AU$24)</f>
        <v>0</v>
      </c>
      <c r="BT140" s="174">
        <f>SUMIF('Sunday Races 6-12-22'!$B$11:$B$24,$C140,'Sunday Races 6-12-22'!$AV$11:$AV$24)</f>
        <v>0</v>
      </c>
      <c r="BU140" s="174">
        <f>SUMIF('Sunday Races 6-12-22'!$B$11:$B$24,$C140,'Sunday Races 6-12-22'!$AW$11:$AW$24)</f>
        <v>0</v>
      </c>
      <c r="BV140" s="174">
        <f>SUMIF('Sunday Races 6-12-22'!$B$11:$B$24,$C140,'Sunday Races 6-12-22'!$AX$11:$AX$24)</f>
        <v>0</v>
      </c>
      <c r="BW140" s="174">
        <f>SUMIF('Sunday Races 6-12-22'!$B$11:$B$24,$C140,'Sunday Races 6-12-22'!$AY$11:$AY$24)</f>
        <v>0</v>
      </c>
      <c r="BX140" s="174">
        <f>SUMIF('Saturday Races 6-18-22'!$B$11:$B$24,$C140,'Saturday Races 6-18-22'!$AU$11:$AU$24)</f>
        <v>0</v>
      </c>
      <c r="BY140" s="174">
        <f>SUMIF('Saturday Races 6-18-22'!$B$11:$B$24,$C140,'Saturday Races 6-18-22'!$AV$11:$AV$24)</f>
        <v>0</v>
      </c>
      <c r="BZ140" s="174">
        <f>SUMIF('Saturday Races 6-18-22'!$B$11:$B$24,$C140,'Saturday Races 6-18-22'!$AW$11:$AW$24)</f>
        <v>0</v>
      </c>
      <c r="CA140" s="174">
        <f>SUMIF('Saturday Races 6-18-22'!$B$11:$B$24,$C140,'Saturday Races 6-18-22'!$AX$11:$AX$24)</f>
        <v>0</v>
      </c>
      <c r="CB140" s="174">
        <f>SUMIF('Saturday Races 6-18-22'!$B$11:$B$24,$C140,'Saturday Races 6-18-22'!$AY$11:$AY$24)</f>
        <v>0</v>
      </c>
      <c r="CC140" s="174">
        <f>SUMIF('Sunday Races 7-3-22'!$B$11:$B$26,$C140,'Sunday Races 7-3-22'!$AU$11:$AU$26)</f>
        <v>0</v>
      </c>
      <c r="CD140" s="174">
        <f>SUMIF('Sunday Races 7-3-22'!$B$11:$B$26,$C140,'Sunday Races 7-3-22'!$AV$11:$AV$26)</f>
        <v>0</v>
      </c>
      <c r="CE140" s="174">
        <f>SUMIF('Sunday Races 7-3-22'!$B$11:$B$26,$C140,'Sunday Races 7-3-22'!$AW$11:$AW$26)</f>
        <v>0</v>
      </c>
      <c r="CF140" s="174">
        <f>SUMIF('Sunday Races 7-3-22'!$B$11:$B$26,$C140,'Sunday Races 7-3-22'!$AX$11:$AX$26)</f>
        <v>0</v>
      </c>
      <c r="CG140" s="174">
        <f>SUMIF('Sunday Races 7-3-22'!$B$11:$B$26,$C140,'Sunday Races 7-3-22'!$AY$11:$AY$26)</f>
        <v>0</v>
      </c>
      <c r="CH140" s="174">
        <f>SUMIF('Sunday Races 7-31-22'!$B$11:$B$26,$C140,'Sunday Races 7-31-22'!$AU$11:$AU$26)</f>
        <v>0</v>
      </c>
      <c r="CI140" s="174">
        <f>SUMIF('Sunday Races 7-31-22'!$B$11:$B$26,$C140,'Sunday Races 7-31-22'!$AV$11:$AV$26)</f>
        <v>0</v>
      </c>
      <c r="CJ140" s="174">
        <f>SUMIF('Sunday Races 7-31-22'!$B$11:$B$26,$C140,'Sunday Races 7-31-22'!$AW$11:$AW$26)</f>
        <v>0</v>
      </c>
      <c r="CK140" s="174">
        <f>SUMIF('Sunday Races 7-31-22'!$B$11:$B$26,$C140,'Sunday Races 7-31-22'!$AX$11:$AX$26)</f>
        <v>0</v>
      </c>
      <c r="CL140" s="174">
        <f>SUMIF('Sunday Races 7-31-22'!$B$11:$B$26,$C140,'Sunday Races 7-31-22'!$AY$11:$AY$26)</f>
        <v>0</v>
      </c>
      <c r="CM140" s="174">
        <f>SUMIF('Sunday Races 8-14-22'!$B$11:$B$26,$C140,'Sunday Races 8-14-22'!$AU$11:$AU$26)</f>
        <v>0</v>
      </c>
      <c r="CN140" s="174">
        <f>SUMIF('Sunday Races 8-14-22'!$B$11:$B$26,$C140,'Sunday Races 8-14-22'!$AV$11:$AV$26)</f>
        <v>0</v>
      </c>
      <c r="CO140" s="174">
        <f>SUMIF('Sunday Races 8-14-22'!$B$11:$B$26,$C140,'Sunday Races 8-14-22'!$AW$11:$AW$26)</f>
        <v>0</v>
      </c>
      <c r="CP140" s="174">
        <f>SUMIF('Sunday Races 8-14-22'!$B$11:$B$26,$C140,'Sunday Races 8-14-22'!$AX$11:$AX$26)</f>
        <v>0</v>
      </c>
      <c r="CQ140" s="174">
        <f>SUMIF('Sunday Races 8-14-22'!$B$11:$B$26,$C140,'Sunday Races 8-14-22'!$AY$11:$AY$26)</f>
        <v>0</v>
      </c>
      <c r="CR140" s="174">
        <f>SUMIF('Saturday Races 8-20-22'!$B$11:$B$26,$C140,'Saturday Races 8-20-22'!$AU$11:$AU$26)</f>
        <v>0</v>
      </c>
      <c r="CS140" s="174">
        <f>SUMIF('Saturday Races 8-20-22'!$B$11:$B$26,$C140,'Saturday Races 8-20-22'!$AV$11:$AV$26)</f>
        <v>0</v>
      </c>
      <c r="CT140" s="174">
        <f>SUMIF('Saturday Races 8-20-22'!$B$11:$B$26,$C140,'Saturday Races 8-20-22'!$AW$11:$AW$26)</f>
        <v>0</v>
      </c>
      <c r="CU140" s="174">
        <f>SUMIF('Saturday Races 8-20-22'!$B$11:$B$26,$C140,'Saturday Races 8-20-22'!$AX$11:$AX$26)</f>
        <v>0</v>
      </c>
      <c r="CV140" s="174">
        <f>SUMIF('Saturday Races 8-20-22'!$B$11:$B$26,$C140,'Saturday Races 8-20-22'!$AY$11:$AY$26)</f>
        <v>0</v>
      </c>
      <c r="CW140" s="174">
        <f>SUMIF('Sunday Races 9-11-22'!$B$11:$B$20,$C140,'Sunday Races 9-11-22'!$AU$11:$AU$20)</f>
        <v>0</v>
      </c>
      <c r="CX140" s="174">
        <f>SUMIF('Sunday Races 9-11-22'!$B$11:$B$20,$C140,'Sunday Races 9-11-22'!$AV$11:$AV$20)</f>
        <v>0</v>
      </c>
      <c r="CY140" s="174">
        <f>SUMIF('Sunday Races 9-11-22'!$B$11:$B$20,$C140,'Sunday Races 9-11-22'!$AW$11:$AW$20)</f>
        <v>0</v>
      </c>
      <c r="CZ140" s="174">
        <f>SUMIF('Sunday Races 9-11-22'!$B$11:$B$20,$C140,'Sunday Races 9-11-22'!$AX$11:$AX$20)</f>
        <v>0</v>
      </c>
      <c r="DA140" s="174">
        <f>SUMIF('Sunday Races 9-11-22'!$B$11:$B$20,$C140,'Sunday Races 9-11-22'!$AY$11:$AY$20)</f>
        <v>0</v>
      </c>
      <c r="DB140" s="174">
        <f>SUMIF('Sunday Races 10-9-22'!$B$11:$B$21,$C140,'Sunday Races 10-9-22'!$AU$11:$AU$21)</f>
        <v>0</v>
      </c>
      <c r="DC140" s="174">
        <f>SUMIF('Sunday Races 10-9-22'!$B$11:$B$21,$C140,'Sunday Races 10-9-22'!$AV$11:$AV$21)</f>
        <v>0</v>
      </c>
      <c r="DD140" s="174">
        <f>SUMIF('Sunday Races 10-9-22'!$B$11:$B$21,$C140,'Sunday Races 10-9-22'!$AW$11:$AW$21)</f>
        <v>0</v>
      </c>
      <c r="DE140" s="174">
        <f>SUMIF('Sunday Races 10-9-22'!$B$11:$B$21,$C140,'Sunday Races 10-9-22'!$AX$11:$AX$21)</f>
        <v>0</v>
      </c>
      <c r="DF140" s="174">
        <f>SUMIF('Sunday Races 10-9-22'!$B$11:$B$21,$C140,'Sunday Races 10-9-22'!$AY$11:$AY$21)</f>
        <v>0</v>
      </c>
      <c r="DG140" s="174">
        <f>SUMIF('Sunday Races 10-23-22'!$B$11:$B$22,$C140,'Sunday Races 10-23-22'!$AU$11:$AU$22)</f>
        <v>0</v>
      </c>
      <c r="DH140" s="174">
        <f>SUMIF('Sunday Races 10-23-22'!$B$11:$B$22,$C140,'Sunday Races 10-23-22'!$AV$11:$AV$22)</f>
        <v>0</v>
      </c>
      <c r="DI140" s="174">
        <f>SUMIF('Sunday Races 10-23-22'!$B$11:$B$22,$C140,'Sunday Races 10-23-22'!$AW$11:$AW$22)</f>
        <v>0</v>
      </c>
      <c r="DJ140" s="174">
        <f>SUMIF('Sunday Races 10-23-22'!$B$11:$B$22,$C140,'Sunday Races 10-23-22'!$AX$11:$AX$22)</f>
        <v>0</v>
      </c>
      <c r="DK140" s="174">
        <f>SUMIF('Sunday Races 10-23-22'!$B$11:$B$22,$C140,'Sunday Races 10-23-22'!$AY$11:$AY$22)</f>
        <v>0</v>
      </c>
      <c r="DL140" s="175"/>
      <c r="DM140" s="176"/>
      <c r="DN140" s="177">
        <f t="shared" ref="DN140:DW149" si="134">LARGE($K140:$DL140,DN$3)</f>
        <v>0</v>
      </c>
      <c r="DO140" s="177">
        <f t="shared" si="134"/>
        <v>0</v>
      </c>
      <c r="DP140" s="177">
        <f t="shared" si="134"/>
        <v>0</v>
      </c>
      <c r="DQ140" s="177">
        <f t="shared" si="134"/>
        <v>0</v>
      </c>
      <c r="DR140" s="177">
        <f t="shared" si="134"/>
        <v>0</v>
      </c>
      <c r="DS140" s="177">
        <f t="shared" si="134"/>
        <v>0</v>
      </c>
      <c r="DT140" s="177">
        <f t="shared" si="134"/>
        <v>0</v>
      </c>
      <c r="DU140" s="177">
        <f t="shared" si="134"/>
        <v>0</v>
      </c>
      <c r="DV140" s="177">
        <f t="shared" si="134"/>
        <v>0</v>
      </c>
      <c r="DW140" s="177">
        <f t="shared" si="134"/>
        <v>0</v>
      </c>
      <c r="DX140" s="177">
        <f t="shared" ref="DX140:EG149" si="135">LARGE($K140:$DL140,DX$3)</f>
        <v>0</v>
      </c>
      <c r="DY140" s="177">
        <f t="shared" si="135"/>
        <v>0</v>
      </c>
      <c r="DZ140" s="177">
        <f t="shared" si="135"/>
        <v>0</v>
      </c>
      <c r="EA140" s="177">
        <f t="shared" si="135"/>
        <v>0</v>
      </c>
      <c r="EB140" s="177">
        <f t="shared" si="135"/>
        <v>0</v>
      </c>
      <c r="EC140" s="177">
        <f t="shared" si="135"/>
        <v>0</v>
      </c>
      <c r="ED140" s="177">
        <f t="shared" si="135"/>
        <v>0</v>
      </c>
      <c r="EE140" s="177">
        <f t="shared" si="135"/>
        <v>0</v>
      </c>
      <c r="EF140" s="177">
        <f t="shared" si="135"/>
        <v>0</v>
      </c>
      <c r="EG140" s="177">
        <f t="shared" si="135"/>
        <v>0</v>
      </c>
      <c r="EH140" s="177">
        <f t="shared" ref="EH140:EQ149" si="136">LARGE($K140:$DL140,EH$3)</f>
        <v>0</v>
      </c>
      <c r="EI140" s="177">
        <f t="shared" si="136"/>
        <v>0</v>
      </c>
      <c r="EJ140" s="177">
        <f t="shared" si="136"/>
        <v>0</v>
      </c>
      <c r="EK140" s="177">
        <f t="shared" si="136"/>
        <v>0</v>
      </c>
      <c r="EL140" s="177">
        <f t="shared" si="136"/>
        <v>0</v>
      </c>
      <c r="EM140" s="177">
        <f t="shared" si="136"/>
        <v>0</v>
      </c>
      <c r="EN140" s="177">
        <f t="shared" si="136"/>
        <v>0</v>
      </c>
      <c r="EO140" s="177">
        <f t="shared" si="136"/>
        <v>0</v>
      </c>
      <c r="EP140" s="177">
        <f t="shared" si="136"/>
        <v>0</v>
      </c>
      <c r="EQ140" s="177">
        <f t="shared" si="136"/>
        <v>0</v>
      </c>
      <c r="ER140" s="177">
        <f t="shared" ref="ER140:FA149" si="137">LARGE($K140:$DL140,ER$3)</f>
        <v>0</v>
      </c>
      <c r="ES140" s="177">
        <f t="shared" si="137"/>
        <v>0</v>
      </c>
      <c r="ET140" s="177">
        <f t="shared" si="137"/>
        <v>0</v>
      </c>
      <c r="EU140" s="177">
        <f t="shared" si="137"/>
        <v>0</v>
      </c>
      <c r="EV140" s="177">
        <f t="shared" si="137"/>
        <v>0</v>
      </c>
      <c r="EW140" s="177">
        <f t="shared" si="137"/>
        <v>0</v>
      </c>
      <c r="EX140" s="177">
        <f t="shared" si="137"/>
        <v>0</v>
      </c>
      <c r="EY140" s="177">
        <f t="shared" si="137"/>
        <v>0</v>
      </c>
      <c r="EZ140" s="177">
        <f t="shared" si="137"/>
        <v>0</v>
      </c>
      <c r="FA140" s="177">
        <f t="shared" si="137"/>
        <v>0</v>
      </c>
      <c r="FB140" s="177">
        <f t="shared" ref="FB140:FK149" si="138">LARGE($K140:$DL140,FB$3)</f>
        <v>0</v>
      </c>
      <c r="FC140" s="177">
        <f t="shared" si="138"/>
        <v>0</v>
      </c>
      <c r="FD140" s="177">
        <f t="shared" si="138"/>
        <v>0</v>
      </c>
      <c r="FE140" s="177">
        <f t="shared" si="138"/>
        <v>0</v>
      </c>
      <c r="FF140" s="177">
        <f t="shared" si="138"/>
        <v>0</v>
      </c>
      <c r="FG140" s="177">
        <f t="shared" si="138"/>
        <v>0</v>
      </c>
      <c r="FH140" s="177">
        <f t="shared" si="138"/>
        <v>0</v>
      </c>
      <c r="FI140" s="177">
        <f t="shared" si="138"/>
        <v>0</v>
      </c>
      <c r="FJ140" s="177">
        <f t="shared" si="138"/>
        <v>0</v>
      </c>
      <c r="FK140" s="177">
        <f t="shared" si="138"/>
        <v>0</v>
      </c>
      <c r="FL140" s="177">
        <f t="shared" ref="FL140:FZ149" si="139">LARGE($K140:$DL140,FL$3)</f>
        <v>0</v>
      </c>
      <c r="FM140" s="177">
        <f t="shared" si="139"/>
        <v>0</v>
      </c>
      <c r="FN140" s="177">
        <f t="shared" si="139"/>
        <v>0</v>
      </c>
      <c r="FO140" s="177">
        <f t="shared" si="139"/>
        <v>0</v>
      </c>
      <c r="FP140" s="177">
        <f t="shared" si="139"/>
        <v>0</v>
      </c>
      <c r="FQ140" s="177">
        <f t="shared" si="139"/>
        <v>0</v>
      </c>
      <c r="FR140" s="177">
        <f t="shared" si="139"/>
        <v>0</v>
      </c>
      <c r="FS140" s="177">
        <f t="shared" si="139"/>
        <v>0</v>
      </c>
      <c r="FT140" s="177">
        <f t="shared" si="139"/>
        <v>0</v>
      </c>
      <c r="FU140" s="177">
        <f t="shared" si="139"/>
        <v>0</v>
      </c>
      <c r="FV140" s="177">
        <f t="shared" si="139"/>
        <v>0</v>
      </c>
      <c r="FW140" s="177">
        <f t="shared" si="139"/>
        <v>0</v>
      </c>
      <c r="FX140" s="177">
        <f t="shared" si="139"/>
        <v>0</v>
      </c>
      <c r="FY140" s="177">
        <f t="shared" si="139"/>
        <v>0</v>
      </c>
      <c r="FZ140" s="177">
        <f t="shared" si="139"/>
        <v>0</v>
      </c>
      <c r="GA140" s="177"/>
      <c r="GB140" s="229">
        <f t="shared" si="132"/>
        <v>0</v>
      </c>
      <c r="GC140" s="229">
        <f t="shared" si="133"/>
        <v>0</v>
      </c>
      <c r="GD140" s="174">
        <f>SUMIF('One Day 12-04-21 Scots'!$B$11:$B$24,$C140,'One Day 12-04-21 Scots'!$AU$11:$AU$24)</f>
        <v>0</v>
      </c>
      <c r="GE140" s="174">
        <f>SUMIF('One Day 12-04-21 Scots'!$B$11:$B$24,$C140,'One Day 12-04-21 Scots'!$AV$11:$AV$24)</f>
        <v>0</v>
      </c>
      <c r="GF140" s="174">
        <f>SUMIF('One Day 12-04-21 Scots'!$B$11:$B$24,$C140,'One Day 12-04-21 Scots'!$AW$11:$AW$24)</f>
        <v>0</v>
      </c>
      <c r="GG140" s="174">
        <f>SUMIF('One Day 12-04-21 Scots'!$B$11:$B$24,$C140,'One Day 12-04-21 Scots'!$AX$11:$AX$24)</f>
        <v>0</v>
      </c>
      <c r="GH140" s="174">
        <f>SUMIF('One Day 12-04-21 Scots'!$B$11:$B$24,$C140,'One Day 12-04-21 Scots'!$AY$11:$AY$24)</f>
        <v>0</v>
      </c>
      <c r="GI140" s="174">
        <f>SUMIF('One Day 12-04-21 Thistles'!$B$11:$B$25,$C140,'One Day 12-04-21 Thistles'!$AU$11:$AU$25)</f>
        <v>0</v>
      </c>
      <c r="GJ140" s="174">
        <f>SUMIF('One Day 12-04-21 Thistles'!$B$11:$B$25,$C140,'One Day 12-04-21 Thistles'!$AV$11:$AV$25)</f>
        <v>0</v>
      </c>
      <c r="GK140" s="174">
        <f>SUMIF('One Day 12-04-21 Thistles'!$B$11:$B$25,$C140,'One Day 12-04-21 Thistles'!$AW$11:$AW$25)</f>
        <v>0</v>
      </c>
      <c r="GL140" s="174">
        <f>SUMIF('One Day 12-04-21 Thistles'!$B$11:$B$25,$C140,'One Day 12-04-21 Thistles'!$AX$11:$AX$25)</f>
        <v>0</v>
      </c>
      <c r="GM140" s="174">
        <f>SUMIF('One Day 12-04-21 Thistles'!$B$11:$B$25,$C140,'One Day 12-04-21 Thistles'!$AY$11:$AY$25)</f>
        <v>0</v>
      </c>
      <c r="GN140" s="174">
        <f>SUMIF('Chili One Day 2-12-22 Scots'!$B$11:$B$27,$C140,'Chili One Day 2-12-22 Scots'!$AU$11:$AU$27)</f>
        <v>0</v>
      </c>
      <c r="GO140" s="174">
        <f>SUMIF('Chili One Day 2-12-22 Scots'!$B$11:$B$27,$C140,'Chili One Day 2-12-22 Scots'!$AV$11:$AV$27)</f>
        <v>0</v>
      </c>
      <c r="GP140" s="174">
        <f>SUMIF('Chili One Day 2-12-22 Scots'!$B$11:$B$27,$C140,'Chili One Day 2-12-22 Scots'!$AW$11:$AW$27)</f>
        <v>0</v>
      </c>
      <c r="GQ140" s="174">
        <f>SUMIF('Chili One Day 2-12-22 Scots'!$B$11:$B$27,$C140,'Chili One Day 2-12-22 Scots'!$AX$11:$AX$27)</f>
        <v>0</v>
      </c>
      <c r="GR140" s="174">
        <f>SUMIF('Chili One Day 2-12-22 Scots'!$B$11:$B$27,$C140,'Chili One Day 2-12-22 Scots'!$AY$11:$AY$27)</f>
        <v>0</v>
      </c>
      <c r="GS140" s="174">
        <f>SUMIF('Chili One Day 2-12-22 Thistles'!$B$11:$B$27,$C140,'Chili One Day 2-12-22 Thistles'!$AU$11:$AU$27)</f>
        <v>0</v>
      </c>
      <c r="GT140" s="174">
        <f>SUMIF('Chili One Day 2-12-22 Thistles'!$B$11:$B$27,$C140,'Chili One Day 2-12-22 Thistles'!$AV$11:$AV$27)</f>
        <v>0</v>
      </c>
      <c r="GU140" s="174">
        <f>SUMIF('Chili One Day 2-12-22 Thistles'!$B$11:$B$27,$C140,'Chili One Day 2-12-22 Thistles'!$AW$11:$AW$27)</f>
        <v>0</v>
      </c>
      <c r="GV140" s="174">
        <f>SUMIF('Chili One Day 2-12-22 Thistles'!$B$11:$B$27,$C140,'Chili One Day 2-12-22 Thistles'!$AX$11:$AX$27)</f>
        <v>0</v>
      </c>
      <c r="GW140" s="174">
        <f>SUMIF('Chili One Day 2-12-22 Thistles'!$B$11:$B$27,$C140,'Chili One Day 2-12-22 Thistles'!$AY$11:$AY$27)</f>
        <v>0</v>
      </c>
      <c r="GX140" s="174">
        <f>SUMIF('Ironman One Day 3-5-22 FS'!$B$11:$B$26,$C140,'Ironman One Day 3-5-22 FS'!$AU$11:$AU$26)</f>
        <v>0</v>
      </c>
      <c r="GY140" s="174">
        <f>SUMIF('Ironman One Day 3-5-22 FS'!$B$11:$B$26,$C140,'Ironman One Day 3-5-22 FS'!$AV$11:$AV$26)</f>
        <v>0</v>
      </c>
      <c r="GZ140" s="174">
        <f>SUMIF('Ironman One Day 3-5-22 FS'!$B$11:$B$26,$C140,'Ironman One Day 3-5-22 FS'!$AW$11:$AW$26)</f>
        <v>0</v>
      </c>
      <c r="HA140" s="174">
        <f>SUMIF('Ironman One Day 3-5-22 FS'!$B$11:$B$26,$C140,'Ironman One Day 3-5-22 FS'!$AX$11:$AX$26)</f>
        <v>0</v>
      </c>
      <c r="HB140" s="174">
        <f>SUMIF('Ironman One Day 3-5-22 FS'!$B$11:$B$26,$C140,'Ironman One Day 3-5-22 FS'!$AY$11:$AY$26)</f>
        <v>0</v>
      </c>
      <c r="HC140" s="174">
        <f>SUMIF('Ironman One Day 3-5-22 420'!$B$11:$B$26,$C140,'Ironman One Day 3-5-22 420'!$AU$11:$AU$26)</f>
        <v>0</v>
      </c>
      <c r="HD140" s="174">
        <f>SUMIF('Ironman One Day 3-5-22 420'!$B$11:$B$26,$C140,'Ironman One Day 3-5-22 420'!$AV$11:$AV$26)</f>
        <v>0</v>
      </c>
      <c r="HE140" s="174">
        <f>SUMIF('Ironman One Day 3-5-22 420'!$B$11:$B$26,$C140,'Ironman One Day 3-5-22 420'!$AW$11:$AW$26)</f>
        <v>0</v>
      </c>
      <c r="HF140" s="174">
        <f>SUMIF('Ironman One Day 3-5-22 420'!$B$11:$B$26,$C140,'Ironman One Day 3-5-22 420'!$AX$11:$AX$26)</f>
        <v>0</v>
      </c>
      <c r="HG140" s="174">
        <f>SUMIF('Ironman One Day 3-5-22 420'!$B$11:$B$26,$C140,'Ironman One Day 3-5-22 420'!$AY$11:$AY$26)</f>
        <v>0</v>
      </c>
      <c r="HH140" s="174">
        <f>SUMIF('Easter One Day 4-16-22 FS'!$B$11:$B$25,$C140,'Easter One Day 4-16-22 FS'!$AU$11:$AU$25)</f>
        <v>0</v>
      </c>
      <c r="HI140" s="174">
        <f>SUMIF('Easter One Day 4-16-22 FS'!$B$11:$B$25,$C140,'Easter One Day 4-16-22 FS'!$AV$11:$AV$25)</f>
        <v>0</v>
      </c>
      <c r="HJ140" s="174">
        <f>SUMIF('Easter One Day 4-16-22 FS'!$B$11:$B$25,$C140,'Easter One Day 4-16-22 FS'!$AW$11:$AW$25)</f>
        <v>0</v>
      </c>
      <c r="HK140" s="174">
        <f>SUMIF('Easter One Day 4-16-22 FS'!$B$11:$B$25,$C140,'Easter One Day 4-16-22 FS'!$AX$11:$AX$25)</f>
        <v>0</v>
      </c>
      <c r="HL140" s="174">
        <f>SUMIF('Easter One Day 4-16-22 FS'!$B$11:$B$25,$C140,'Easter One Day 4-16-22 FS'!$AY$11:$AY$25)</f>
        <v>0</v>
      </c>
      <c r="HM140" s="174">
        <f>SUMIF('Easter One Day 4-16-22 TH'!$B$11:$B$25,$C140,'Easter One Day 4-16-22 TH'!$AU$11:$AU$25)</f>
        <v>0</v>
      </c>
      <c r="HN140" s="174">
        <f>SUMIF('Easter One Day 4-16-22 TH'!$B$11:$B$25,$C140,'Easter One Day 4-16-22 TH'!$AV$11:$AV$25)</f>
        <v>0</v>
      </c>
      <c r="HO140" s="174">
        <f>SUMIF('Easter One Day 4-16-22 TH'!$B$11:$B$25,$C140,'Easter One Day 4-16-22 TH'!$AW$11:$AW$25)</f>
        <v>0</v>
      </c>
      <c r="HP140" s="174">
        <f>SUMIF('Easter One Day 4-16-22 TH'!$B$11:$B$25,$C140,'Easter One Day 4-16-22 TH'!$AX$11:$AX$25)</f>
        <v>0</v>
      </c>
      <c r="HQ140" s="174">
        <f>SUMIF('Easter One Day 4-16-22 TH'!$B$11:$B$25,$C140,'Easter One Day 4-16-22 TH'!$AY$11:$AY$25)</f>
        <v>0</v>
      </c>
      <c r="HR140" s="174">
        <f>SUMIF('Long Distance Race 5-7-22'!$B$11:$B$25,$C140,'Long Distance Race 5-7-22'!$AU$11:$AU$25)</f>
        <v>0</v>
      </c>
      <c r="HS140" s="174">
        <f>SUMIF('Long Distance Race 5-7-22'!$B$11:$B$18,$C140,'Long Distance Race 5-7-22'!$AV$11:$AV$18)</f>
        <v>0</v>
      </c>
      <c r="HT140" s="174">
        <f>SUMIF('Long Distance Race 5-7-22'!$B$11:$B$18,$C140,'Long Distance Race 5-7-22'!$AW$11:$AW$18)</f>
        <v>0</v>
      </c>
      <c r="HU140" s="174">
        <f>SUMIF('Long Distance Race 5-7-22'!$B$11:$B$18,$C140,'Long Distance Race 5-7-22'!$AX$11:$AX$18)</f>
        <v>0</v>
      </c>
      <c r="HV140" s="174">
        <f>SUMIF('Long Distance Race 5-7-22'!$B$11:$B$18,$C140,'Long Distance Race 5-7-22'!$AY$11:$AY$18)</f>
        <v>0</v>
      </c>
      <c r="HW140" s="174">
        <f>SUMIF('Memorial Day Regatta 5-28-22 Op'!$B$11:$B$25,$C140,'Memorial Day Regatta 5-28-22 Op'!$AU$11:$AU$25)</f>
        <v>0</v>
      </c>
      <c r="HX140" s="174">
        <f>SUMIF('Memorial Day Regatta 5-28-22 Op'!$B$11:$B$18,$C140,'Memorial Day Regatta 5-28-22 Op'!$AV$11:$AV$18)</f>
        <v>0</v>
      </c>
      <c r="HY140" s="174">
        <f>SUMIF('Memorial Day Regatta 5-28-22 Op'!$B$11:$B$18,$C140,'Memorial Day Regatta 5-28-22 Op'!$AW$11:$AW$18)</f>
        <v>0</v>
      </c>
      <c r="HZ140" s="174">
        <f>SUMIF('Memorial Day Regatta 5-28-22 Op'!$B$11:$B$18,$C140,'Memorial Day Regatta 5-28-22 Op'!$AX$11:$AX$18)</f>
        <v>0</v>
      </c>
      <c r="IA140" s="174">
        <f>SUMIF('Memorial Day Regatta 5-28-22 Op'!$B$11:$B$18,$C140,'Memorial Day Regatta 5-28-22 Op'!$AY$11:$AY$18)</f>
        <v>0</v>
      </c>
      <c r="IB140" s="174">
        <f>SUMIF('Caldwell Cup 6-25-22 TH'!$B$11:$B$25,$C140,'Caldwell Cup 6-25-22 TH'!$AU$11:$AU$25)</f>
        <v>0</v>
      </c>
      <c r="IC140" s="174">
        <f>SUMIF('Caldwell Cup 6-25-22 TH'!$B$11:$B$25,$C140,'Caldwell Cup 6-25-22 TH'!$AV$11:$AV$25)</f>
        <v>0</v>
      </c>
      <c r="ID140" s="174">
        <f>SUMIF('Caldwell Cup 6-25-22 TH'!$B$11:$B$25,$C140,'Caldwell Cup 6-25-22 TH'!$AW$11:$AW$25)</f>
        <v>0</v>
      </c>
      <c r="IE140" s="174">
        <f>SUMIF('Caldwell Cup 6-25-22 TH'!$B$11:$B$25,$C140,'Caldwell Cup 6-25-22 TH'!$AX$11:$AX$25)</f>
        <v>0</v>
      </c>
      <c r="IF140" s="174">
        <f>SUMIF('Caldwell Cup 6-25-22 TH'!$B$11:$B$25,$C140,'Caldwell Cup 6-25-22 TH'!$AY$11:$AY$25)</f>
        <v>0</v>
      </c>
      <c r="IG140" s="174">
        <f>SUMIF('Caldwell Cup 6-25-22 FS'!$B$11:$B$21,$C140,'Caldwell Cup 6-25-22 FS'!$AU$11:$AU$21)</f>
        <v>0</v>
      </c>
      <c r="IH140" s="174">
        <f>SUMIF('Caldwell Cup 6-25-22 FS'!$B$11:$B$21,$C140,'Caldwell Cup 6-25-22 FS'!$AV$11:$AV$21)</f>
        <v>0</v>
      </c>
      <c r="II140" s="174">
        <f>SUMIF('Caldwell Cup 6-25-22 FS'!$B$11:$B$21,$C140,'Caldwell Cup 6-25-22 FS'!$AW$11:$AW$21)</f>
        <v>0</v>
      </c>
      <c r="IJ140" s="174">
        <f>SUMIF('Caldwell Cup 6-25-22 FS'!$B$11:$B$21,$C140,'Caldwell Cup 6-25-22 FS'!$AX$11:$AX$21)</f>
        <v>0</v>
      </c>
      <c r="IK140" s="174">
        <f>SUMIF('Caldwell Cup 6-25-22 FS'!$B$11:$B$21,$C140,'Caldwell Cup 6-25-22 FS'!$AY$11:$AY$21)</f>
        <v>0</v>
      </c>
      <c r="IL140" s="174">
        <f>SUMIF('Caldwell Cup 6-25-22 Lasers'!$B$11:$B$23,$C140,'Caldwell Cup 6-25-22 Lasers'!$AU$11:$AU$23)</f>
        <v>0</v>
      </c>
      <c r="IM140" s="174">
        <f>SUMIF('Caldwell Cup 6-25-22 Lasers'!$B$11:$B$23,$C140,'Caldwell Cup 6-25-22 Lasers'!$AV$11:$AV$23)</f>
        <v>0</v>
      </c>
      <c r="IN140" s="174">
        <f>SUMIF('Caldwell Cup 6-25-22 Lasers'!$B$11:$B$23,$C140,'Caldwell Cup 6-25-22 Lasers'!$AW$11:$AW$23)</f>
        <v>0</v>
      </c>
      <c r="IO140" s="174">
        <f>SUMIF('Caldwell Cup 6-25-22 Lasers'!$B$11:$B$23,$C140,'Caldwell Cup 6-25-22 Lasers'!$AX$11:$AX$23)</f>
        <v>0</v>
      </c>
      <c r="IP140" s="174">
        <f>SUMIF('Caldwell Cup 6-25-22 Lasers'!$B$11:$B$23,$C140,'Caldwell Cup 6-25-22 Lasers'!$AY$11:$AY$23)</f>
        <v>0</v>
      </c>
      <c r="IQ140" s="174">
        <f>SUMIF('Labor Day Regatta 9-3-22 FS'!$B$11:$B$30,$C140,'Labor Day Regatta 9-3-22 FS'!$AU$11:$AU$30)</f>
        <v>0</v>
      </c>
      <c r="IR140" s="174">
        <f>SUMIF('Labor Day Regatta 9-3-22 FS'!$B$11:$B$30,$C140,'Labor Day Regatta 9-3-22 FS'!$AV$11:$AV$30)</f>
        <v>0</v>
      </c>
      <c r="IS140" s="174">
        <f>SUMIF('Labor Day Regatta 9-3-22 FS'!$B$11:$B$30,$C140,'Labor Day Regatta 9-3-22 FS'!$AW$11:$AW$30)</f>
        <v>0</v>
      </c>
      <c r="IT140" s="174">
        <f>SUMIF('Labor Day Regatta 9-3-22 FS'!$B$11:$B$30,$C140,'Labor Day Regatta 9-3-22 FS'!$AX$11:$AX$30)</f>
        <v>0</v>
      </c>
      <c r="IU140" s="174">
        <f>SUMIF('Labor Day Regatta 9-3-22 FS'!$B$11:$B$30,$C140,'Labor Day Regatta 9-3-22 FS'!$AY$11:$AY$30)</f>
        <v>0</v>
      </c>
      <c r="IV140" s="174">
        <f>SUMIF('2022-09-17 Leukemia Cup FS'!$B$11:$B$26,$C140,'2022-09-17 Leukemia Cup FS'!$AU$11:$AU$26)</f>
        <v>0</v>
      </c>
      <c r="IW140" s="174">
        <f>SUMIF('2022-09-17 Leukemia Cup FS'!$B$11:$B$26,$C140,'2022-09-17 Leukemia Cup FS'!$AV$11:$AV$26)</f>
        <v>0</v>
      </c>
      <c r="IX140" s="174">
        <f>SUMIF('2022-09-17 Leukemia Cup FS'!$B$11:$B$26,$C140,'2022-09-17 Leukemia Cup FS'!$AW$11:$AW$26)</f>
        <v>0</v>
      </c>
      <c r="IY140" s="174">
        <f>SUMIF('2022-09-17 Leukemia Cup FS'!$B$11:$B$26,$C140,'2022-09-17 Leukemia Cup FS'!$AX$11:$AX$26)</f>
        <v>0</v>
      </c>
      <c r="IZ140" s="174">
        <f>SUMIF('2022-09-17 Leukemia Cup FS'!$B$11:$B$26,$C140,'2022-09-17 Leukemia Cup FS'!$AY$11:$AY$26)</f>
        <v>0</v>
      </c>
      <c r="JA140" s="174">
        <f>SUMIF('2022-09-17 Leukemia Cup TH'!$B$11:$B$28,$C140,'2022-09-17 Leukemia Cup TH'!$AU$11:$AU$28)</f>
        <v>0</v>
      </c>
      <c r="JB140" s="174">
        <f>SUMIF('2022-09-17 Leukemia Cup TH'!$B$11:$B$28,$C140,'2022-09-17 Leukemia Cup TH'!$AV$11:$AV$28)</f>
        <v>0</v>
      </c>
      <c r="JC140" s="174">
        <f>SUMIF('2022-09-17 Leukemia Cup TH'!$B$11:$B$28,$C140,'2022-09-17 Leukemia Cup TH'!$AW$11:$AW$28)</f>
        <v>0</v>
      </c>
      <c r="JD140" s="174">
        <f>SUMIF('2022-09-17 Leukemia Cup TH'!$B$11:$B$28,$C140,'2022-09-17 Leukemia Cup TH'!$AX$11:$AX$28)</f>
        <v>0</v>
      </c>
      <c r="JE140" s="174">
        <f>SUMIF('2022-09-17 Leukemia Cup TH'!$B$11:$B$28,$C140,'2022-09-17 Leukemia Cup TH'!$AY$11:$AY$28)</f>
        <v>0</v>
      </c>
      <c r="JF140" s="174">
        <f>SUMIF('Smith-Berry LDR 9-24-22'!$B$11:$B$30,$C140,'Smith-Berry LDR 9-24-22'!$AU$11:$AU$30)</f>
        <v>0</v>
      </c>
      <c r="JG140" s="174">
        <f>SUMIF('Smith-Berry LDR 9-24-22'!$B$11:$B$30,$C140,'Smith-Berry LDR 9-24-22'!$AV$11:$AV$30)</f>
        <v>0</v>
      </c>
      <c r="JH140" s="174">
        <f>SUMIF('Smith-Berry LDR 9-24-22'!$B$11:$B$30,$C140,'Smith-Berry LDR 9-24-22'!$AW$11:$AW$30)</f>
        <v>0</v>
      </c>
      <c r="JI140" s="174">
        <f>SUMIF('Smith-Berry LDR 9-24-22'!$B$11:$B$30,$C140,'Smith-Berry LDR 9-24-22'!$AX$11:$AX$30)</f>
        <v>0</v>
      </c>
      <c r="JJ140" s="174">
        <f>SUMIF('Smith-Berry LDR 9-24-22'!$B$11:$B$30,$C140,'Smith-Berry LDR 9-24-22'!$AY$11:$AY$30)</f>
        <v>0</v>
      </c>
      <c r="JK140" s="174">
        <f>SUMIF('Great Scot 10-1-22 Cham'!$B$11:$B$38,$C140,'Great Scot 10-1-22 Cham'!$AU$11:$AU$38)</f>
        <v>0</v>
      </c>
      <c r="JL140" s="174">
        <f>SUMIF('Great Scot 10-1-22 Cham'!$B$11:$B$38,$C140,'Great Scot 10-1-22 Cham'!$AV$11:$AV$38)</f>
        <v>0</v>
      </c>
      <c r="JM140" s="174">
        <f>SUMIF('Great Scot 10-1-22 Cham'!$B$11:$B$38,$C140,'Great Scot 10-1-22 Cham'!$AW$11:$AW$38)</f>
        <v>0</v>
      </c>
      <c r="JN140" s="174">
        <f>SUMIF('Great Scot 10-1-22 Cham'!$B$11:$B$38,$C140,'Great Scot 10-1-22 Cham'!$AX$11:$AX$38)</f>
        <v>0</v>
      </c>
      <c r="JO140" s="174">
        <f>SUMIF('Great Scot 10-1-22 Cham'!$B$11:$B$38,$C140,'Great Scot 10-1-22 Cham'!$AY$11:$AY$38)</f>
        <v>0</v>
      </c>
      <c r="JP140" s="174">
        <f>SUMIF('Great Scot 10-1-22 Chal'!$B$11:$B$28,$C140,'Great Scot 10-1-22 Chal'!$AU$11:$AU$28)</f>
        <v>0</v>
      </c>
      <c r="JQ140" s="174">
        <f>SUMIF('Great Scot 10-1-22 Chal'!$B$11:$B$28,$C140,'Great Scot 10-1-22 Chal'!$AV$11:$AV$28)</f>
        <v>0</v>
      </c>
      <c r="JR140" s="174">
        <f>SUMIF('Great Scot 10-1-22 Chal'!$B$11:$B$28,$C140,'Great Scot 10-1-22 Chal'!$AW$11:$AW$28)</f>
        <v>0</v>
      </c>
      <c r="JS140" s="174">
        <f>SUMIF('Great Scot 10-1-22 Chal'!$B$11:$B$28,$C140,'Great Scot 10-1-22 Chal'!$AX$11:$AX$28)</f>
        <v>0</v>
      </c>
      <c r="JT140" s="174">
        <f>SUMIF('Great Scot 10-1-22 Chal'!$B$11:$B$28,$C140,'Great Scot 10-1-22 Chal'!$AY$11:$AY$28)</f>
        <v>0</v>
      </c>
      <c r="JU140" s="174">
        <f>SUMIF('Great Pumpkin Regatta 10-15-22'!$B$11:$B$54,$C140,'Great Pumpkin Regatta 10-15-22'!$AU$11:$AU$54)</f>
        <v>0</v>
      </c>
      <c r="JV140" s="174">
        <f>SUMIF('Great Pumpkin Regatta 10-15-22'!$B$11:$B$54,$C140,'Great Pumpkin Regatta 10-15-22'!$AV$11:$AV$54)</f>
        <v>0</v>
      </c>
      <c r="JW140" s="174">
        <f>SUMIF('Great Pumpkin Regatta 10-15-22'!$B$11:$B$54,$C140,'Great Pumpkin Regatta 10-15-22'!$AW$11:$AW$54)</f>
        <v>0</v>
      </c>
      <c r="JX140" s="174">
        <f>SUMIF('Great Pumpkin Regatta 10-15-22'!$B$11:$B$54,$C140,'Great Pumpkin Regatta 10-15-22'!$AX$11:$AX$54)</f>
        <v>0</v>
      </c>
      <c r="JY140" s="174">
        <f>SUMIF('Great Pumpkin Regatta 10-15-22'!$B$11:$B$54,$C140,'Great Pumpkin Regatta 10-15-22'!$AY$11:$AY$54)</f>
        <v>0</v>
      </c>
      <c r="JZ140" s="174">
        <f>SUMIF('One Day Regatta 10-29-22 FS'!$B$11:$B$19,$C140,'One Day Regatta 10-29-22 FS'!$AU$11:$AU$19)</f>
        <v>0</v>
      </c>
      <c r="KA140" s="174">
        <f>SUMIF('One Day Regatta 10-29-22 FS'!$B$11:$B$19,$C140,'One Day Regatta 10-29-22 FS'!$AV$11:$AV$19)</f>
        <v>0</v>
      </c>
      <c r="KB140" s="174">
        <f>SUMIF('One Day Regatta 10-29-22 FS'!$B$11:$B$19,$C140,'One Day Regatta 10-29-22 FS'!$AW$11:$AW$19)</f>
        <v>0</v>
      </c>
      <c r="KC140" s="174">
        <f>SUMIF('One Day Regatta 10-29-22 FS'!$B$11:$B$19,$C140,'One Day Regatta 10-29-22 FS'!$AX$11:$AX$19)</f>
        <v>0</v>
      </c>
      <c r="KD140" s="174">
        <f>SUMIF('One Day Regatta 10-29-22 FS'!$B$11:$B$19,$C140,'One Day Regatta 10-29-22 FS'!$AY$11:$AY$19)</f>
        <v>0</v>
      </c>
    </row>
    <row r="141" spans="1:290" ht="15" customHeight="1" x14ac:dyDescent="0.2">
      <c r="A141" s="400" t="s">
        <v>1369</v>
      </c>
      <c r="B141" s="134">
        <f t="shared" si="126"/>
        <v>36</v>
      </c>
      <c r="C141" s="170" t="s">
        <v>1209</v>
      </c>
      <c r="D141" s="171">
        <f t="shared" si="127"/>
        <v>0</v>
      </c>
      <c r="E141" s="172">
        <f t="shared" si="128"/>
        <v>0</v>
      </c>
      <c r="F141" s="171">
        <f t="shared" si="129"/>
        <v>0</v>
      </c>
      <c r="G141" s="171">
        <v>0</v>
      </c>
      <c r="H141" s="171">
        <f t="shared" si="130"/>
        <v>0</v>
      </c>
      <c r="I141" s="173">
        <f t="shared" si="131"/>
        <v>0</v>
      </c>
      <c r="J141" s="173"/>
      <c r="K141" s="174">
        <f>SUMIF('Saturday Race 11-06-21'!$B$11:$B$21,$C141,'Saturday Race 11-06-21'!$AU$11:$AU$21)</f>
        <v>0</v>
      </c>
      <c r="L141" s="174">
        <f>SUMIF('Saturday Race 11-06-21'!$B$11:$B$21,$C141,'Saturday Race 11-06-21'!$AV$11:$AV$21)</f>
        <v>0</v>
      </c>
      <c r="M141" s="174">
        <f>SUMIF('Saturday Race 11-06-21'!$B$11:$B$21,$C141,'Saturday Race 11-06-21'!$AW$11:$AW$21)</f>
        <v>0</v>
      </c>
      <c r="N141" s="174">
        <f>SUMIF('Saturday Race 11-06-21'!$B$11:$B$21,$C141,'Saturday Race 11-06-21'!$AX$11:$AX$21)</f>
        <v>0</v>
      </c>
      <c r="O141" s="174">
        <f>SUMIF('Saturday Race 11-06-21'!$B$11:$B$21,$C141,'Saturday Race 11-06-21'!$AY$11:$AY$21)</f>
        <v>0</v>
      </c>
      <c r="P141" s="174">
        <f>SUMIF('Saturday Race 11-20-21'!$B$11:$B$20,$C141,'Saturday Race 11-20-21'!$AU$11:$AU$20)</f>
        <v>0</v>
      </c>
      <c r="Q141" s="174">
        <f>SUMIF('Saturday Race 11-20-21'!$B$11:$B$20,$C141,'Saturday Race 11-20-21'!$AV$11:$AV$20)</f>
        <v>0</v>
      </c>
      <c r="R141" s="174">
        <f>SUMIF('Saturday Race 11-20-21'!$B$11:$B$20,$C141,'Saturday Race 11-20-21'!$AW$11:$AW$20)</f>
        <v>0</v>
      </c>
      <c r="S141" s="174">
        <f>SUMIF('Saturday Race 11-20-21'!$B$11:$B$20,$C141,'Saturday Race 11-20-21'!$AX$11:$AX$20)</f>
        <v>0</v>
      </c>
      <c r="T141" s="174">
        <f>SUMIF('Saturday Race 11-20-21'!$B$11:$B$20,$C141,'Saturday Race 11-20-21'!$AY$11:$AY$20)</f>
        <v>0</v>
      </c>
      <c r="U141" s="174">
        <f>SUMIF('Saturday Race 1-08-22'!$B$11:$B$20,$C141,'Saturday Race 1-08-22'!$AU$11:$AU$20)</f>
        <v>0</v>
      </c>
      <c r="V141" s="174">
        <f>SUMIF('Saturday Race 1-08-22'!$B$11:$B$20,$C141,'Saturday Race 1-08-22'!$AV$11:$AV$20)</f>
        <v>0</v>
      </c>
      <c r="W141" s="174">
        <f>SUMIF('Saturday Race 1-08-22'!$B$11:$B$20,$C141,'Saturday Race 1-08-22'!$AW$11:$AW$20)</f>
        <v>0</v>
      </c>
      <c r="X141" s="174">
        <f>SUMIF('Saturday Race 1-08-22'!$B$11:$B$20,$C141,'Saturday Race 1-08-22'!$AX$11:$AX$20)</f>
        <v>0</v>
      </c>
      <c r="Y141" s="174">
        <f>SUMIF('Saturday Race 1-08-22'!$B$11:$B$20,$C141,'Saturday Race 1-08-22'!$AY$11:$AY$20)</f>
        <v>0</v>
      </c>
      <c r="Z141" s="174">
        <f>SUMIF('Saturday Race 1-22-22'!$B$11:$B$20,$C141,'Saturday Race 1-22-22'!$AU$11:$AU$20)</f>
        <v>0</v>
      </c>
      <c r="AA141" s="174">
        <f>SUMIF('Saturday Race 1-22-22'!$B$11:$B$20,$C141,'Saturday Race 1-22-22'!$AV$11:$AV$20)</f>
        <v>0</v>
      </c>
      <c r="AB141" s="174">
        <f>SUMIF('Saturday Race 1-22-22'!$B$11:$B$20,$C141,'Saturday Race 1-22-22'!$AW$11:$AW$20)</f>
        <v>0</v>
      </c>
      <c r="AC141" s="174">
        <f>SUMIF('Saturday Race 1-22-22'!$B$11:$B$20,$C141,'Saturday Race 1-22-22'!$AX$11:$AX$20)</f>
        <v>0</v>
      </c>
      <c r="AD141" s="174">
        <f>SUMIF('Saturday Race 1-22-22'!$B$11:$B$20,$C141,'Saturday Race 1-22-22'!$AY$11:$AY$20)</f>
        <v>0</v>
      </c>
      <c r="AE141" s="174">
        <f>SUMIF('Sunday Race 2-6-22'!$B$11:$B$20,$C141,'Sunday Race 2-6-22'!$AU$11:$AU$20)</f>
        <v>0</v>
      </c>
      <c r="AF141" s="174">
        <f>SUMIF('Sunday Race 2-6-22'!$B$11:$B$20,$C141,'Sunday Race 2-6-22'!$AV$11:$AV$20)</f>
        <v>0</v>
      </c>
      <c r="AG141" s="174">
        <f>SUMIF('Sunday Race 2-6-22'!$B$11:$B$20,$C141,'Sunday Race 2-6-22'!$AW$11:$AW$20)</f>
        <v>0</v>
      </c>
      <c r="AH141" s="174">
        <f>SUMIF('Sunday Race 2-6-22'!$B$11:$B$20,$C141,'Sunday Race 2-6-22'!$AX$11:$AX$20)</f>
        <v>0</v>
      </c>
      <c r="AI141" s="174">
        <f>SUMIF('Sunday Race 2-6-22'!$B$11:$B$20,$C141,'Sunday Race 2-6-22'!$AY$11:$AY$20)</f>
        <v>0</v>
      </c>
      <c r="AJ141" s="174">
        <f>SUMIF('Sunday Race 2-20-22'!$B$11:$B$26,$C141,'Sunday Race 2-20-22'!$AU$11:$AU$26)</f>
        <v>0</v>
      </c>
      <c r="AK141" s="174">
        <f>SUMIF('Sunday Race 2-20-22'!$B$11:$B$26,$C141,'Sunday Race 2-20-22'!$AV$11:$AV$26)</f>
        <v>0</v>
      </c>
      <c r="AL141" s="174">
        <f>SUMIF('Sunday Race 2-20-22'!$B$11:$B$26,$C141,'Sunday Race 2-20-22'!$AW$11:$AW$26)</f>
        <v>0</v>
      </c>
      <c r="AM141" s="174">
        <f>SUMIF('Sunday Race 2-20-22'!$B$11:$B$26,$C141,'Sunday Race 2-20-22'!$AX$11:$AX$26)</f>
        <v>0</v>
      </c>
      <c r="AN141" s="174">
        <f>SUMIF('Sunday Race 2-20-22'!$B$11:$B$26,$C141,'Sunday Race 2-20-22'!$AY$11:$AY$26)</f>
        <v>0</v>
      </c>
      <c r="AO141" s="174">
        <f>SUMIF('Sunday Race 2-27-22'!$B$11:$B$20,$C141,'Sunday Race 2-27-22'!$AU$11:$AU$20)</f>
        <v>0</v>
      </c>
      <c r="AP141" s="174">
        <f>SUMIF('Sunday Race 2-27-22'!$B$11:$B$20,$C141,'Sunday Race 2-27-22'!$AV$11:$AV$20)</f>
        <v>0</v>
      </c>
      <c r="AQ141" s="174">
        <f>SUMIF('Sunday Race 2-27-22'!$B$11:$B$20,$C141,'Sunday Race 2-27-22'!$AW$11:$AW$20)</f>
        <v>0</v>
      </c>
      <c r="AR141" s="174">
        <f>SUMIF('Sunday Race 2-27-22'!$B$11:$B$20,$C141,'Sunday Race 2-27-22'!$AX$11:$AX$20)</f>
        <v>0</v>
      </c>
      <c r="AS141" s="174">
        <f>SUMIF('Sunday Race 2-27-22'!$B$11:$B$20,$C141,'Sunday Race 2-27-22'!$AY$11:$AY$20)</f>
        <v>0</v>
      </c>
      <c r="AT141" s="174">
        <f>SUMIF('Sunday Race 3-13-22'!$B$11:$B$25,$C141,'Sunday Race 3-13-22'!$AU$11:$AU$25)</f>
        <v>0</v>
      </c>
      <c r="AU141" s="174">
        <f>SUMIF('Sunday Race 3-13-22'!$B$11:$B$25,$C141,'Sunday Race 3-13-22'!$AV$11:$AV$25)</f>
        <v>0</v>
      </c>
      <c r="AV141" s="174">
        <f>SUMIF('Sunday Race 3-13-22'!$B$11:$B$25,$C141,'Sunday Race 3-13-22'!$AW$11:$AW$25)</f>
        <v>0</v>
      </c>
      <c r="AW141" s="174">
        <f>SUMIF('Sunday Race 3-13-22'!$B$11:$B$25,$C141,'Sunday Race 3-13-22'!$AX$11:$AX$25)</f>
        <v>0</v>
      </c>
      <c r="AX141" s="174">
        <f>SUMIF('Sunday Race 3-13-22'!$B$11:$B$25,$C141,'Sunday Race 3-13-22'!$AY$11:$AY$25)</f>
        <v>0</v>
      </c>
      <c r="AY141" s="174">
        <f>SUMIF('Saturday Race 3-19-22'!$B$11:$B$15,$C141,'Saturday Race 3-19-22'!$AU$11:$AU$15)</f>
        <v>0</v>
      </c>
      <c r="AZ141" s="174">
        <f>SUMIF('Saturday Race 3-19-22'!$B$11:$B$15,$C141,'Saturday Race 3-19-22'!$AV$11:$AV$15)</f>
        <v>0</v>
      </c>
      <c r="BA141" s="174">
        <f>SUMIF('Saturday Race 3-19-22'!$B$11:$B$15,$C141,'Saturday Race 3-19-22'!$AW$11:$AW$15)</f>
        <v>0</v>
      </c>
      <c r="BB141" s="174">
        <f>SUMIF('Saturday Race 3-19-22'!$B$11:$B$15,$C141,'Saturday Race 3-19-22'!$AX$11:$AX$15)</f>
        <v>0</v>
      </c>
      <c r="BC141" s="174">
        <f>SUMIF('Saturday Race 3-19-22'!$B$11:$B$15,$C141,'Saturday Race 3-19-22'!$AY$11:$AY$15)</f>
        <v>0</v>
      </c>
      <c r="BD141" s="174">
        <f>SUMIF('Sunday Races 4-10-22'!$B$11:$B$26,$C141,'Sunday Races 4-10-22'!$AU$11:$AU$26)</f>
        <v>0</v>
      </c>
      <c r="BE141" s="174">
        <f>SUMIF('Sunday Races 4-10-22'!$B$11:$B$26,$C141,'Sunday Races 4-10-22'!$AV$11:$AV$26)</f>
        <v>0</v>
      </c>
      <c r="BF141" s="174">
        <f>SUMIF('Sunday Races 4-10-22'!$B$11:$B$26,$C141,'Sunday Races 4-10-22'!$AW$11:$AW$26)</f>
        <v>0</v>
      </c>
      <c r="BG141" s="174">
        <f>SUMIF('Sunday Races 4-10-22'!$B$11:$B$26,$C141,'Sunday Races 4-10-22'!$AX$11:$AX$26)</f>
        <v>0</v>
      </c>
      <c r="BH141" s="174">
        <f>SUMIF('Sunday Races 4-10-22'!$B$11:$B$26,$C141,'Sunday Races 4-10-22'!$AY$11:$AY$26)</f>
        <v>0</v>
      </c>
      <c r="BI141" s="174">
        <f>SUMIF('Sunday Races 5-1-22'!$B$11:$B$28,$C141,'Sunday Races 5-1-22'!$AU$11:$AU$28)</f>
        <v>0</v>
      </c>
      <c r="BJ141" s="174">
        <f>SUMIF('Sunday Races 5-1-22'!$B$11:$B$28,$C141,'Sunday Races 5-1-22'!$AV$11:$AV$28)</f>
        <v>0</v>
      </c>
      <c r="BK141" s="174">
        <f>SUMIF('Sunday Races 5-1-22'!$B$11:$B$28,$C141,'Sunday Races 5-1-22'!$AW$11:$AW$28)</f>
        <v>0</v>
      </c>
      <c r="BL141" s="174">
        <f>SUMIF('Sunday Races 5-1-22'!$B$11:$B$28,$C141,'Sunday Races 5-1-22'!$AX$11:$AX$28)</f>
        <v>0</v>
      </c>
      <c r="BM141" s="174">
        <f>SUMIF('Sunday Races 5-1-22'!$B$11:$B$28,$C141,'Sunday Races 5-1-22'!$AY$11:$AY$28)</f>
        <v>0</v>
      </c>
      <c r="BN141" s="174">
        <f>SUMIF('Sunday Races 6-5-22'!$B$11:$B$28,$C141,'Sunday Races 6-5-22'!$AU$11:$AU$28)</f>
        <v>0</v>
      </c>
      <c r="BO141" s="174">
        <f>SUMIF('Sunday Races 6-5-22'!$B$11:$B$28,$C141,'Sunday Races 6-5-22'!$AV$11:$AV$28)</f>
        <v>0</v>
      </c>
      <c r="BP141" s="174">
        <f>SUMIF('Sunday Races 6-5-22'!$B$11:$B$28,$C141,'Sunday Races 6-5-22'!$AW$11:$AW$28)</f>
        <v>0</v>
      </c>
      <c r="BQ141" s="174">
        <f>SUMIF('Sunday Races 6-5-22'!$B$11:$B$28,$C141,'Sunday Races 6-5-22'!$AX$11:$AX$28)</f>
        <v>0</v>
      </c>
      <c r="BR141" s="174">
        <f>SUMIF('Sunday Races 6-5-22'!$B$11:$B$28,$C141,'Sunday Races 6-5-22'!$AY$11:$AY$28)</f>
        <v>0</v>
      </c>
      <c r="BS141" s="174">
        <f>SUMIF('Sunday Races 6-12-22'!$B$11:$B$24,$C141,'Sunday Races 6-12-22'!$AU$11:$AU$24)</f>
        <v>0</v>
      </c>
      <c r="BT141" s="174">
        <f>SUMIF('Sunday Races 6-12-22'!$B$11:$B$24,$C141,'Sunday Races 6-12-22'!$AV$11:$AV$24)</f>
        <v>0</v>
      </c>
      <c r="BU141" s="174">
        <f>SUMIF('Sunday Races 6-12-22'!$B$11:$B$24,$C141,'Sunday Races 6-12-22'!$AW$11:$AW$24)</f>
        <v>0</v>
      </c>
      <c r="BV141" s="174">
        <f>SUMIF('Sunday Races 6-12-22'!$B$11:$B$24,$C141,'Sunday Races 6-12-22'!$AX$11:$AX$24)</f>
        <v>0</v>
      </c>
      <c r="BW141" s="174">
        <f>SUMIF('Sunday Races 6-12-22'!$B$11:$B$24,$C141,'Sunday Races 6-12-22'!$AY$11:$AY$24)</f>
        <v>0</v>
      </c>
      <c r="BX141" s="174">
        <f>SUMIF('Saturday Races 6-18-22'!$B$11:$B$24,$C141,'Saturday Races 6-18-22'!$AU$11:$AU$24)</f>
        <v>0</v>
      </c>
      <c r="BY141" s="174">
        <f>SUMIF('Saturday Races 6-18-22'!$B$11:$B$24,$C141,'Saturday Races 6-18-22'!$AV$11:$AV$24)</f>
        <v>0</v>
      </c>
      <c r="BZ141" s="174">
        <f>SUMIF('Saturday Races 6-18-22'!$B$11:$B$24,$C141,'Saturday Races 6-18-22'!$AW$11:$AW$24)</f>
        <v>0</v>
      </c>
      <c r="CA141" s="174">
        <f>SUMIF('Saturday Races 6-18-22'!$B$11:$B$24,$C141,'Saturday Races 6-18-22'!$AX$11:$AX$24)</f>
        <v>0</v>
      </c>
      <c r="CB141" s="174">
        <f>SUMIF('Saturday Races 6-18-22'!$B$11:$B$24,$C141,'Saturday Races 6-18-22'!$AY$11:$AY$24)</f>
        <v>0</v>
      </c>
      <c r="CC141" s="174">
        <f>SUMIF('Sunday Races 7-3-22'!$B$11:$B$26,$C141,'Sunday Races 7-3-22'!$AU$11:$AU$26)</f>
        <v>0</v>
      </c>
      <c r="CD141" s="174">
        <f>SUMIF('Sunday Races 7-3-22'!$B$11:$B$26,$C141,'Sunday Races 7-3-22'!$AV$11:$AV$26)</f>
        <v>0</v>
      </c>
      <c r="CE141" s="174">
        <f>SUMIF('Sunday Races 7-3-22'!$B$11:$B$26,$C141,'Sunday Races 7-3-22'!$AW$11:$AW$26)</f>
        <v>0</v>
      </c>
      <c r="CF141" s="174">
        <f>SUMIF('Sunday Races 7-3-22'!$B$11:$B$26,$C141,'Sunday Races 7-3-22'!$AX$11:$AX$26)</f>
        <v>0</v>
      </c>
      <c r="CG141" s="174">
        <f>SUMIF('Sunday Races 7-3-22'!$B$11:$B$26,$C141,'Sunday Races 7-3-22'!$AY$11:$AY$26)</f>
        <v>0</v>
      </c>
      <c r="CH141" s="174">
        <f>SUMIF('Sunday Races 7-31-22'!$B$11:$B$26,$C141,'Sunday Races 7-31-22'!$AU$11:$AU$26)</f>
        <v>0</v>
      </c>
      <c r="CI141" s="174">
        <f>SUMIF('Sunday Races 7-31-22'!$B$11:$B$26,$C141,'Sunday Races 7-31-22'!$AV$11:$AV$26)</f>
        <v>0</v>
      </c>
      <c r="CJ141" s="174">
        <f>SUMIF('Sunday Races 7-31-22'!$B$11:$B$26,$C141,'Sunday Races 7-31-22'!$AW$11:$AW$26)</f>
        <v>0</v>
      </c>
      <c r="CK141" s="174">
        <f>SUMIF('Sunday Races 7-31-22'!$B$11:$B$26,$C141,'Sunday Races 7-31-22'!$AX$11:$AX$26)</f>
        <v>0</v>
      </c>
      <c r="CL141" s="174">
        <f>SUMIF('Sunday Races 7-31-22'!$B$11:$B$26,$C141,'Sunday Races 7-31-22'!$AY$11:$AY$26)</f>
        <v>0</v>
      </c>
      <c r="CM141" s="174">
        <f>SUMIF('Sunday Races 8-14-22'!$B$11:$B$26,$C141,'Sunday Races 8-14-22'!$AU$11:$AU$26)</f>
        <v>0</v>
      </c>
      <c r="CN141" s="174">
        <f>SUMIF('Sunday Races 8-14-22'!$B$11:$B$26,$C141,'Sunday Races 8-14-22'!$AV$11:$AV$26)</f>
        <v>0</v>
      </c>
      <c r="CO141" s="174">
        <f>SUMIF('Sunday Races 8-14-22'!$B$11:$B$26,$C141,'Sunday Races 8-14-22'!$AW$11:$AW$26)</f>
        <v>0</v>
      </c>
      <c r="CP141" s="174">
        <f>SUMIF('Sunday Races 8-14-22'!$B$11:$B$26,$C141,'Sunday Races 8-14-22'!$AX$11:$AX$26)</f>
        <v>0</v>
      </c>
      <c r="CQ141" s="174">
        <f>SUMIF('Sunday Races 8-14-22'!$B$11:$B$26,$C141,'Sunday Races 8-14-22'!$AY$11:$AY$26)</f>
        <v>0</v>
      </c>
      <c r="CR141" s="174">
        <f>SUMIF('Saturday Races 8-20-22'!$B$11:$B$26,$C141,'Saturday Races 8-20-22'!$AU$11:$AU$26)</f>
        <v>0</v>
      </c>
      <c r="CS141" s="174">
        <f>SUMIF('Saturday Races 8-20-22'!$B$11:$B$26,$C141,'Saturday Races 8-20-22'!$AV$11:$AV$26)</f>
        <v>0</v>
      </c>
      <c r="CT141" s="174">
        <f>SUMIF('Saturday Races 8-20-22'!$B$11:$B$26,$C141,'Saturday Races 8-20-22'!$AW$11:$AW$26)</f>
        <v>0</v>
      </c>
      <c r="CU141" s="174">
        <f>SUMIF('Saturday Races 8-20-22'!$B$11:$B$26,$C141,'Saturday Races 8-20-22'!$AX$11:$AX$26)</f>
        <v>0</v>
      </c>
      <c r="CV141" s="174">
        <f>SUMIF('Saturday Races 8-20-22'!$B$11:$B$26,$C141,'Saturday Races 8-20-22'!$AY$11:$AY$26)</f>
        <v>0</v>
      </c>
      <c r="CW141" s="174">
        <f>SUMIF('Sunday Races 9-11-22'!$B$11:$B$20,$C141,'Sunday Races 9-11-22'!$AU$11:$AU$20)</f>
        <v>0</v>
      </c>
      <c r="CX141" s="174">
        <f>SUMIF('Sunday Races 9-11-22'!$B$11:$B$20,$C141,'Sunday Races 9-11-22'!$AV$11:$AV$20)</f>
        <v>0</v>
      </c>
      <c r="CY141" s="174">
        <f>SUMIF('Sunday Races 9-11-22'!$B$11:$B$20,$C141,'Sunday Races 9-11-22'!$AW$11:$AW$20)</f>
        <v>0</v>
      </c>
      <c r="CZ141" s="174">
        <f>SUMIF('Sunday Races 9-11-22'!$B$11:$B$20,$C141,'Sunday Races 9-11-22'!$AX$11:$AX$20)</f>
        <v>0</v>
      </c>
      <c r="DA141" s="174">
        <f>SUMIF('Sunday Races 9-11-22'!$B$11:$B$20,$C141,'Sunday Races 9-11-22'!$AY$11:$AY$20)</f>
        <v>0</v>
      </c>
      <c r="DB141" s="174">
        <f>SUMIF('Sunday Races 10-9-22'!$B$11:$B$21,$C141,'Sunday Races 10-9-22'!$AU$11:$AU$21)</f>
        <v>0</v>
      </c>
      <c r="DC141" s="174">
        <f>SUMIF('Sunday Races 10-9-22'!$B$11:$B$21,$C141,'Sunday Races 10-9-22'!$AV$11:$AV$21)</f>
        <v>0</v>
      </c>
      <c r="DD141" s="174">
        <f>SUMIF('Sunday Races 10-9-22'!$B$11:$B$21,$C141,'Sunday Races 10-9-22'!$AW$11:$AW$21)</f>
        <v>0</v>
      </c>
      <c r="DE141" s="174">
        <f>SUMIF('Sunday Races 10-9-22'!$B$11:$B$21,$C141,'Sunday Races 10-9-22'!$AX$11:$AX$21)</f>
        <v>0</v>
      </c>
      <c r="DF141" s="174">
        <f>SUMIF('Sunday Races 10-9-22'!$B$11:$B$21,$C141,'Sunday Races 10-9-22'!$AY$11:$AY$21)</f>
        <v>0</v>
      </c>
      <c r="DG141" s="174">
        <f>SUMIF('Sunday Races 10-23-22'!$B$11:$B$22,$C141,'Sunday Races 10-23-22'!$AU$11:$AU$22)</f>
        <v>0</v>
      </c>
      <c r="DH141" s="174">
        <f>SUMIF('Sunday Races 10-23-22'!$B$11:$B$22,$C141,'Sunday Races 10-23-22'!$AV$11:$AV$22)</f>
        <v>0</v>
      </c>
      <c r="DI141" s="174">
        <f>SUMIF('Sunday Races 10-23-22'!$B$11:$B$22,$C141,'Sunday Races 10-23-22'!$AW$11:$AW$22)</f>
        <v>0</v>
      </c>
      <c r="DJ141" s="174">
        <f>SUMIF('Sunday Races 10-23-22'!$B$11:$B$22,$C141,'Sunday Races 10-23-22'!$AX$11:$AX$22)</f>
        <v>0</v>
      </c>
      <c r="DK141" s="174">
        <f>SUMIF('Sunday Races 10-23-22'!$B$11:$B$22,$C141,'Sunday Races 10-23-22'!$AY$11:$AY$22)</f>
        <v>0</v>
      </c>
      <c r="DL141" s="175"/>
      <c r="DM141" s="176"/>
      <c r="DN141" s="177">
        <f t="shared" si="134"/>
        <v>0</v>
      </c>
      <c r="DO141" s="177">
        <f t="shared" si="134"/>
        <v>0</v>
      </c>
      <c r="DP141" s="177">
        <f t="shared" si="134"/>
        <v>0</v>
      </c>
      <c r="DQ141" s="177">
        <f t="shared" si="134"/>
        <v>0</v>
      </c>
      <c r="DR141" s="177">
        <f t="shared" si="134"/>
        <v>0</v>
      </c>
      <c r="DS141" s="177">
        <f t="shared" si="134"/>
        <v>0</v>
      </c>
      <c r="DT141" s="177">
        <f t="shared" si="134"/>
        <v>0</v>
      </c>
      <c r="DU141" s="177">
        <f t="shared" si="134"/>
        <v>0</v>
      </c>
      <c r="DV141" s="177">
        <f t="shared" si="134"/>
        <v>0</v>
      </c>
      <c r="DW141" s="177">
        <f t="shared" si="134"/>
        <v>0</v>
      </c>
      <c r="DX141" s="177">
        <f t="shared" si="135"/>
        <v>0</v>
      </c>
      <c r="DY141" s="177">
        <f t="shared" si="135"/>
        <v>0</v>
      </c>
      <c r="DZ141" s="177">
        <f t="shared" si="135"/>
        <v>0</v>
      </c>
      <c r="EA141" s="177">
        <f t="shared" si="135"/>
        <v>0</v>
      </c>
      <c r="EB141" s="177">
        <f t="shared" si="135"/>
        <v>0</v>
      </c>
      <c r="EC141" s="177">
        <f t="shared" si="135"/>
        <v>0</v>
      </c>
      <c r="ED141" s="177">
        <f t="shared" si="135"/>
        <v>0</v>
      </c>
      <c r="EE141" s="177">
        <f t="shared" si="135"/>
        <v>0</v>
      </c>
      <c r="EF141" s="177">
        <f t="shared" si="135"/>
        <v>0</v>
      </c>
      <c r="EG141" s="177">
        <f t="shared" si="135"/>
        <v>0</v>
      </c>
      <c r="EH141" s="177">
        <f t="shared" si="136"/>
        <v>0</v>
      </c>
      <c r="EI141" s="177">
        <f t="shared" si="136"/>
        <v>0</v>
      </c>
      <c r="EJ141" s="177">
        <f t="shared" si="136"/>
        <v>0</v>
      </c>
      <c r="EK141" s="177">
        <f t="shared" si="136"/>
        <v>0</v>
      </c>
      <c r="EL141" s="177">
        <f t="shared" si="136"/>
        <v>0</v>
      </c>
      <c r="EM141" s="177">
        <f t="shared" si="136"/>
        <v>0</v>
      </c>
      <c r="EN141" s="177">
        <f t="shared" si="136"/>
        <v>0</v>
      </c>
      <c r="EO141" s="177">
        <f t="shared" si="136"/>
        <v>0</v>
      </c>
      <c r="EP141" s="177">
        <f t="shared" si="136"/>
        <v>0</v>
      </c>
      <c r="EQ141" s="177">
        <f t="shared" si="136"/>
        <v>0</v>
      </c>
      <c r="ER141" s="177">
        <f t="shared" si="137"/>
        <v>0</v>
      </c>
      <c r="ES141" s="177">
        <f t="shared" si="137"/>
        <v>0</v>
      </c>
      <c r="ET141" s="177">
        <f t="shared" si="137"/>
        <v>0</v>
      </c>
      <c r="EU141" s="177">
        <f t="shared" si="137"/>
        <v>0</v>
      </c>
      <c r="EV141" s="177">
        <f t="shared" si="137"/>
        <v>0</v>
      </c>
      <c r="EW141" s="177">
        <f t="shared" si="137"/>
        <v>0</v>
      </c>
      <c r="EX141" s="177">
        <f t="shared" si="137"/>
        <v>0</v>
      </c>
      <c r="EY141" s="177">
        <f t="shared" si="137"/>
        <v>0</v>
      </c>
      <c r="EZ141" s="177">
        <f t="shared" si="137"/>
        <v>0</v>
      </c>
      <c r="FA141" s="177">
        <f t="shared" si="137"/>
        <v>0</v>
      </c>
      <c r="FB141" s="177">
        <f t="shared" si="138"/>
        <v>0</v>
      </c>
      <c r="FC141" s="177">
        <f t="shared" si="138"/>
        <v>0</v>
      </c>
      <c r="FD141" s="177">
        <f t="shared" si="138"/>
        <v>0</v>
      </c>
      <c r="FE141" s="177">
        <f t="shared" si="138"/>
        <v>0</v>
      </c>
      <c r="FF141" s="177">
        <f t="shared" si="138"/>
        <v>0</v>
      </c>
      <c r="FG141" s="177">
        <f t="shared" si="138"/>
        <v>0</v>
      </c>
      <c r="FH141" s="177">
        <f t="shared" si="138"/>
        <v>0</v>
      </c>
      <c r="FI141" s="177">
        <f t="shared" si="138"/>
        <v>0</v>
      </c>
      <c r="FJ141" s="177">
        <f t="shared" si="138"/>
        <v>0</v>
      </c>
      <c r="FK141" s="177">
        <f t="shared" si="138"/>
        <v>0</v>
      </c>
      <c r="FL141" s="177">
        <f t="shared" si="139"/>
        <v>0</v>
      </c>
      <c r="FM141" s="177">
        <f t="shared" si="139"/>
        <v>0</v>
      </c>
      <c r="FN141" s="177">
        <f t="shared" si="139"/>
        <v>0</v>
      </c>
      <c r="FO141" s="177">
        <f t="shared" si="139"/>
        <v>0</v>
      </c>
      <c r="FP141" s="177">
        <f t="shared" si="139"/>
        <v>0</v>
      </c>
      <c r="FQ141" s="177">
        <f t="shared" si="139"/>
        <v>0</v>
      </c>
      <c r="FR141" s="177">
        <f t="shared" si="139"/>
        <v>0</v>
      </c>
      <c r="FS141" s="177">
        <f t="shared" si="139"/>
        <v>0</v>
      </c>
      <c r="FT141" s="177">
        <f t="shared" si="139"/>
        <v>0</v>
      </c>
      <c r="FU141" s="177">
        <f t="shared" si="139"/>
        <v>0</v>
      </c>
      <c r="FV141" s="177">
        <f t="shared" si="139"/>
        <v>0</v>
      </c>
      <c r="FW141" s="177">
        <f t="shared" si="139"/>
        <v>0</v>
      </c>
      <c r="FX141" s="177">
        <f t="shared" si="139"/>
        <v>0</v>
      </c>
      <c r="FY141" s="177">
        <f t="shared" si="139"/>
        <v>0</v>
      </c>
      <c r="FZ141" s="177">
        <f t="shared" si="139"/>
        <v>0</v>
      </c>
      <c r="GA141" s="177"/>
      <c r="GB141" s="229">
        <f t="shared" si="132"/>
        <v>0</v>
      </c>
      <c r="GC141" s="229">
        <f t="shared" si="133"/>
        <v>0</v>
      </c>
      <c r="GD141" s="174">
        <f>SUMIF('One Day 12-04-21 Scots'!$B$11:$B$24,$C141,'One Day 12-04-21 Scots'!$AU$11:$AU$24)</f>
        <v>0</v>
      </c>
      <c r="GE141" s="174">
        <f>SUMIF('One Day 12-04-21 Scots'!$B$11:$B$24,$C141,'One Day 12-04-21 Scots'!$AV$11:$AV$24)</f>
        <v>0</v>
      </c>
      <c r="GF141" s="174">
        <f>SUMIF('One Day 12-04-21 Scots'!$B$11:$B$24,$C141,'One Day 12-04-21 Scots'!$AW$11:$AW$24)</f>
        <v>0</v>
      </c>
      <c r="GG141" s="174">
        <f>SUMIF('One Day 12-04-21 Scots'!$B$11:$B$24,$C141,'One Day 12-04-21 Scots'!$AX$11:$AX$24)</f>
        <v>0</v>
      </c>
      <c r="GH141" s="174">
        <f>SUMIF('One Day 12-04-21 Scots'!$B$11:$B$24,$C141,'One Day 12-04-21 Scots'!$AY$11:$AY$24)</f>
        <v>0</v>
      </c>
      <c r="GI141" s="174">
        <f>SUMIF('One Day 12-04-21 Thistles'!$B$11:$B$25,$C141,'One Day 12-04-21 Thistles'!$AU$11:$AU$25)</f>
        <v>0</v>
      </c>
      <c r="GJ141" s="174">
        <f>SUMIF('One Day 12-04-21 Thistles'!$B$11:$B$25,$C141,'One Day 12-04-21 Thistles'!$AV$11:$AV$25)</f>
        <v>0</v>
      </c>
      <c r="GK141" s="174">
        <f>SUMIF('One Day 12-04-21 Thistles'!$B$11:$B$25,$C141,'One Day 12-04-21 Thistles'!$AW$11:$AW$25)</f>
        <v>0</v>
      </c>
      <c r="GL141" s="174">
        <f>SUMIF('One Day 12-04-21 Thistles'!$B$11:$B$25,$C141,'One Day 12-04-21 Thistles'!$AX$11:$AX$25)</f>
        <v>0</v>
      </c>
      <c r="GM141" s="174">
        <f>SUMIF('One Day 12-04-21 Thistles'!$B$11:$B$25,$C141,'One Day 12-04-21 Thistles'!$AY$11:$AY$25)</f>
        <v>0</v>
      </c>
      <c r="GN141" s="174">
        <f>SUMIF('Chili One Day 2-12-22 Scots'!$B$11:$B$27,$C141,'Chili One Day 2-12-22 Scots'!$AU$11:$AU$27)</f>
        <v>0</v>
      </c>
      <c r="GO141" s="174">
        <f>SUMIF('Chili One Day 2-12-22 Scots'!$B$11:$B$27,$C141,'Chili One Day 2-12-22 Scots'!$AV$11:$AV$27)</f>
        <v>0</v>
      </c>
      <c r="GP141" s="174">
        <f>SUMIF('Chili One Day 2-12-22 Scots'!$B$11:$B$27,$C141,'Chili One Day 2-12-22 Scots'!$AW$11:$AW$27)</f>
        <v>0</v>
      </c>
      <c r="GQ141" s="174">
        <f>SUMIF('Chili One Day 2-12-22 Scots'!$B$11:$B$27,$C141,'Chili One Day 2-12-22 Scots'!$AX$11:$AX$27)</f>
        <v>0</v>
      </c>
      <c r="GR141" s="174">
        <f>SUMIF('Chili One Day 2-12-22 Scots'!$B$11:$B$27,$C141,'Chili One Day 2-12-22 Scots'!$AY$11:$AY$27)</f>
        <v>0</v>
      </c>
      <c r="GS141" s="174">
        <f>SUMIF('Chili One Day 2-12-22 Thistles'!$B$11:$B$27,$C141,'Chili One Day 2-12-22 Thistles'!$AU$11:$AU$27)</f>
        <v>0</v>
      </c>
      <c r="GT141" s="174">
        <f>SUMIF('Chili One Day 2-12-22 Thistles'!$B$11:$B$27,$C141,'Chili One Day 2-12-22 Thistles'!$AV$11:$AV$27)</f>
        <v>0</v>
      </c>
      <c r="GU141" s="174">
        <f>SUMIF('Chili One Day 2-12-22 Thistles'!$B$11:$B$27,$C141,'Chili One Day 2-12-22 Thistles'!$AW$11:$AW$27)</f>
        <v>0</v>
      </c>
      <c r="GV141" s="174">
        <f>SUMIF('Chili One Day 2-12-22 Thistles'!$B$11:$B$27,$C141,'Chili One Day 2-12-22 Thistles'!$AX$11:$AX$27)</f>
        <v>0</v>
      </c>
      <c r="GW141" s="174">
        <f>SUMIF('Chili One Day 2-12-22 Thistles'!$B$11:$B$27,$C141,'Chili One Day 2-12-22 Thistles'!$AY$11:$AY$27)</f>
        <v>0</v>
      </c>
      <c r="GX141" s="174">
        <f>SUMIF('Ironman One Day 3-5-22 FS'!$B$11:$B$26,$C141,'Ironman One Day 3-5-22 FS'!$AU$11:$AU$26)</f>
        <v>0</v>
      </c>
      <c r="GY141" s="174">
        <f>SUMIF('Ironman One Day 3-5-22 FS'!$B$11:$B$26,$C141,'Ironman One Day 3-5-22 FS'!$AV$11:$AV$26)</f>
        <v>0</v>
      </c>
      <c r="GZ141" s="174">
        <f>SUMIF('Ironman One Day 3-5-22 FS'!$B$11:$B$26,$C141,'Ironman One Day 3-5-22 FS'!$AW$11:$AW$26)</f>
        <v>0</v>
      </c>
      <c r="HA141" s="174">
        <f>SUMIF('Ironman One Day 3-5-22 FS'!$B$11:$B$26,$C141,'Ironman One Day 3-5-22 FS'!$AX$11:$AX$26)</f>
        <v>0</v>
      </c>
      <c r="HB141" s="174">
        <f>SUMIF('Ironman One Day 3-5-22 FS'!$B$11:$B$26,$C141,'Ironman One Day 3-5-22 FS'!$AY$11:$AY$26)</f>
        <v>0</v>
      </c>
      <c r="HC141" s="174">
        <f>SUMIF('Ironman One Day 3-5-22 420'!$B$11:$B$26,$C141,'Ironman One Day 3-5-22 420'!$AU$11:$AU$26)</f>
        <v>0</v>
      </c>
      <c r="HD141" s="174">
        <f>SUMIF('Ironman One Day 3-5-22 420'!$B$11:$B$26,$C141,'Ironman One Day 3-5-22 420'!$AV$11:$AV$26)</f>
        <v>0</v>
      </c>
      <c r="HE141" s="174">
        <f>SUMIF('Ironman One Day 3-5-22 420'!$B$11:$B$26,$C141,'Ironman One Day 3-5-22 420'!$AW$11:$AW$26)</f>
        <v>0</v>
      </c>
      <c r="HF141" s="174">
        <f>SUMIF('Ironman One Day 3-5-22 420'!$B$11:$B$26,$C141,'Ironman One Day 3-5-22 420'!$AX$11:$AX$26)</f>
        <v>0</v>
      </c>
      <c r="HG141" s="174">
        <f>SUMIF('Ironman One Day 3-5-22 420'!$B$11:$B$26,$C141,'Ironman One Day 3-5-22 420'!$AY$11:$AY$26)</f>
        <v>0</v>
      </c>
      <c r="HH141" s="174">
        <f>SUMIF('Easter One Day 4-16-22 FS'!$B$11:$B$25,$C141,'Easter One Day 4-16-22 FS'!$AU$11:$AU$25)</f>
        <v>0</v>
      </c>
      <c r="HI141" s="174">
        <f>SUMIF('Easter One Day 4-16-22 FS'!$B$11:$B$25,$C141,'Easter One Day 4-16-22 FS'!$AV$11:$AV$25)</f>
        <v>0</v>
      </c>
      <c r="HJ141" s="174">
        <f>SUMIF('Easter One Day 4-16-22 FS'!$B$11:$B$25,$C141,'Easter One Day 4-16-22 FS'!$AW$11:$AW$25)</f>
        <v>0</v>
      </c>
      <c r="HK141" s="174">
        <f>SUMIF('Easter One Day 4-16-22 FS'!$B$11:$B$25,$C141,'Easter One Day 4-16-22 FS'!$AX$11:$AX$25)</f>
        <v>0</v>
      </c>
      <c r="HL141" s="174">
        <f>SUMIF('Easter One Day 4-16-22 FS'!$B$11:$B$25,$C141,'Easter One Day 4-16-22 FS'!$AY$11:$AY$25)</f>
        <v>0</v>
      </c>
      <c r="HM141" s="174">
        <f>SUMIF('Easter One Day 4-16-22 TH'!$B$11:$B$25,$C141,'Easter One Day 4-16-22 TH'!$AU$11:$AU$25)</f>
        <v>0</v>
      </c>
      <c r="HN141" s="174">
        <f>SUMIF('Easter One Day 4-16-22 TH'!$B$11:$B$25,$C141,'Easter One Day 4-16-22 TH'!$AV$11:$AV$25)</f>
        <v>0</v>
      </c>
      <c r="HO141" s="174">
        <f>SUMIF('Easter One Day 4-16-22 TH'!$B$11:$B$25,$C141,'Easter One Day 4-16-22 TH'!$AW$11:$AW$25)</f>
        <v>0</v>
      </c>
      <c r="HP141" s="174">
        <f>SUMIF('Easter One Day 4-16-22 TH'!$B$11:$B$25,$C141,'Easter One Day 4-16-22 TH'!$AX$11:$AX$25)</f>
        <v>0</v>
      </c>
      <c r="HQ141" s="174">
        <f>SUMIF('Easter One Day 4-16-22 TH'!$B$11:$B$25,$C141,'Easter One Day 4-16-22 TH'!$AY$11:$AY$25)</f>
        <v>0</v>
      </c>
      <c r="HR141" s="174">
        <f>SUMIF('Long Distance Race 5-7-22'!$B$11:$B$25,$C141,'Long Distance Race 5-7-22'!$AU$11:$AU$25)</f>
        <v>0</v>
      </c>
      <c r="HS141" s="174">
        <f>SUMIF('Long Distance Race 5-7-22'!$B$11:$B$18,$C141,'Long Distance Race 5-7-22'!$AV$11:$AV$18)</f>
        <v>0</v>
      </c>
      <c r="HT141" s="174">
        <f>SUMIF('Long Distance Race 5-7-22'!$B$11:$B$18,$C141,'Long Distance Race 5-7-22'!$AW$11:$AW$18)</f>
        <v>0</v>
      </c>
      <c r="HU141" s="174">
        <f>SUMIF('Long Distance Race 5-7-22'!$B$11:$B$18,$C141,'Long Distance Race 5-7-22'!$AX$11:$AX$18)</f>
        <v>0</v>
      </c>
      <c r="HV141" s="174">
        <f>SUMIF('Long Distance Race 5-7-22'!$B$11:$B$18,$C141,'Long Distance Race 5-7-22'!$AY$11:$AY$18)</f>
        <v>0</v>
      </c>
      <c r="HW141" s="174">
        <f>SUMIF('Memorial Day Regatta 5-28-22 Op'!$B$11:$B$25,$C141,'Memorial Day Regatta 5-28-22 Op'!$AU$11:$AU$25)</f>
        <v>0</v>
      </c>
      <c r="HX141" s="174">
        <f>SUMIF('Memorial Day Regatta 5-28-22 Op'!$B$11:$B$18,$C141,'Memorial Day Regatta 5-28-22 Op'!$AV$11:$AV$18)</f>
        <v>0</v>
      </c>
      <c r="HY141" s="174">
        <f>SUMIF('Memorial Day Regatta 5-28-22 Op'!$B$11:$B$18,$C141,'Memorial Day Regatta 5-28-22 Op'!$AW$11:$AW$18)</f>
        <v>0</v>
      </c>
      <c r="HZ141" s="174">
        <f>SUMIF('Memorial Day Regatta 5-28-22 Op'!$B$11:$B$18,$C141,'Memorial Day Regatta 5-28-22 Op'!$AX$11:$AX$18)</f>
        <v>0</v>
      </c>
      <c r="IA141" s="174">
        <f>SUMIF('Memorial Day Regatta 5-28-22 Op'!$B$11:$B$18,$C141,'Memorial Day Regatta 5-28-22 Op'!$AY$11:$AY$18)</f>
        <v>0</v>
      </c>
      <c r="IB141" s="174">
        <f>SUMIF('Caldwell Cup 6-25-22 TH'!$B$11:$B$25,$C141,'Caldwell Cup 6-25-22 TH'!$AU$11:$AU$25)</f>
        <v>0</v>
      </c>
      <c r="IC141" s="174">
        <f>SUMIF('Caldwell Cup 6-25-22 TH'!$B$11:$B$25,$C141,'Caldwell Cup 6-25-22 TH'!$AV$11:$AV$25)</f>
        <v>0</v>
      </c>
      <c r="ID141" s="174">
        <f>SUMIF('Caldwell Cup 6-25-22 TH'!$B$11:$B$25,$C141,'Caldwell Cup 6-25-22 TH'!$AW$11:$AW$25)</f>
        <v>0</v>
      </c>
      <c r="IE141" s="174">
        <f>SUMIF('Caldwell Cup 6-25-22 TH'!$B$11:$B$25,$C141,'Caldwell Cup 6-25-22 TH'!$AX$11:$AX$25)</f>
        <v>0</v>
      </c>
      <c r="IF141" s="174">
        <f>SUMIF('Caldwell Cup 6-25-22 TH'!$B$11:$B$25,$C141,'Caldwell Cup 6-25-22 TH'!$AY$11:$AY$25)</f>
        <v>0</v>
      </c>
      <c r="IG141" s="174">
        <f>SUMIF('Caldwell Cup 6-25-22 FS'!$B$11:$B$21,$C141,'Caldwell Cup 6-25-22 FS'!$AU$11:$AU$21)</f>
        <v>0</v>
      </c>
      <c r="IH141" s="174">
        <f>SUMIF('Caldwell Cup 6-25-22 FS'!$B$11:$B$21,$C141,'Caldwell Cup 6-25-22 FS'!$AV$11:$AV$21)</f>
        <v>0</v>
      </c>
      <c r="II141" s="174">
        <f>SUMIF('Caldwell Cup 6-25-22 FS'!$B$11:$B$21,$C141,'Caldwell Cup 6-25-22 FS'!$AW$11:$AW$21)</f>
        <v>0</v>
      </c>
      <c r="IJ141" s="174">
        <f>SUMIF('Caldwell Cup 6-25-22 FS'!$B$11:$B$21,$C141,'Caldwell Cup 6-25-22 FS'!$AX$11:$AX$21)</f>
        <v>0</v>
      </c>
      <c r="IK141" s="174">
        <f>SUMIF('Caldwell Cup 6-25-22 FS'!$B$11:$B$21,$C141,'Caldwell Cup 6-25-22 FS'!$AY$11:$AY$21)</f>
        <v>0</v>
      </c>
      <c r="IL141" s="174">
        <f>SUMIF('Caldwell Cup 6-25-22 Lasers'!$B$11:$B$23,$C141,'Caldwell Cup 6-25-22 Lasers'!$AU$11:$AU$23)</f>
        <v>0</v>
      </c>
      <c r="IM141" s="174">
        <f>SUMIF('Caldwell Cup 6-25-22 Lasers'!$B$11:$B$23,$C141,'Caldwell Cup 6-25-22 Lasers'!$AV$11:$AV$23)</f>
        <v>0</v>
      </c>
      <c r="IN141" s="174">
        <f>SUMIF('Caldwell Cup 6-25-22 Lasers'!$B$11:$B$23,$C141,'Caldwell Cup 6-25-22 Lasers'!$AW$11:$AW$23)</f>
        <v>0</v>
      </c>
      <c r="IO141" s="174">
        <f>SUMIF('Caldwell Cup 6-25-22 Lasers'!$B$11:$B$23,$C141,'Caldwell Cup 6-25-22 Lasers'!$AX$11:$AX$23)</f>
        <v>0</v>
      </c>
      <c r="IP141" s="174">
        <f>SUMIF('Caldwell Cup 6-25-22 Lasers'!$B$11:$B$23,$C141,'Caldwell Cup 6-25-22 Lasers'!$AY$11:$AY$23)</f>
        <v>0</v>
      </c>
      <c r="IQ141" s="174">
        <f>SUMIF('Labor Day Regatta 9-3-22 FS'!$B$11:$B$30,$C141,'Labor Day Regatta 9-3-22 FS'!$AU$11:$AU$30)</f>
        <v>0</v>
      </c>
      <c r="IR141" s="174">
        <f>SUMIF('Labor Day Regatta 9-3-22 FS'!$B$11:$B$30,$C141,'Labor Day Regatta 9-3-22 FS'!$AV$11:$AV$30)</f>
        <v>0</v>
      </c>
      <c r="IS141" s="174">
        <f>SUMIF('Labor Day Regatta 9-3-22 FS'!$B$11:$B$30,$C141,'Labor Day Regatta 9-3-22 FS'!$AW$11:$AW$30)</f>
        <v>0</v>
      </c>
      <c r="IT141" s="174">
        <f>SUMIF('Labor Day Regatta 9-3-22 FS'!$B$11:$B$30,$C141,'Labor Day Regatta 9-3-22 FS'!$AX$11:$AX$30)</f>
        <v>0</v>
      </c>
      <c r="IU141" s="174">
        <f>SUMIF('Labor Day Regatta 9-3-22 FS'!$B$11:$B$30,$C141,'Labor Day Regatta 9-3-22 FS'!$AY$11:$AY$30)</f>
        <v>0</v>
      </c>
      <c r="IV141" s="174">
        <f>SUMIF('2022-09-17 Leukemia Cup FS'!$B$11:$B$26,$C141,'2022-09-17 Leukemia Cup FS'!$AU$11:$AU$26)</f>
        <v>0</v>
      </c>
      <c r="IW141" s="174">
        <f>SUMIF('2022-09-17 Leukemia Cup FS'!$B$11:$B$26,$C141,'2022-09-17 Leukemia Cup FS'!$AV$11:$AV$26)</f>
        <v>0</v>
      </c>
      <c r="IX141" s="174">
        <f>SUMIF('2022-09-17 Leukemia Cup FS'!$B$11:$B$26,$C141,'2022-09-17 Leukemia Cup FS'!$AW$11:$AW$26)</f>
        <v>0</v>
      </c>
      <c r="IY141" s="174">
        <f>SUMIF('2022-09-17 Leukemia Cup FS'!$B$11:$B$26,$C141,'2022-09-17 Leukemia Cup FS'!$AX$11:$AX$26)</f>
        <v>0</v>
      </c>
      <c r="IZ141" s="174">
        <f>SUMIF('2022-09-17 Leukemia Cup FS'!$B$11:$B$26,$C141,'2022-09-17 Leukemia Cup FS'!$AY$11:$AY$26)</f>
        <v>0</v>
      </c>
      <c r="JA141" s="174">
        <f>SUMIF('2022-09-17 Leukemia Cup TH'!$B$11:$B$28,$C141,'2022-09-17 Leukemia Cup TH'!$AU$11:$AU$28)</f>
        <v>0</v>
      </c>
      <c r="JB141" s="174">
        <f>SUMIF('2022-09-17 Leukemia Cup TH'!$B$11:$B$28,$C141,'2022-09-17 Leukemia Cup TH'!$AV$11:$AV$28)</f>
        <v>0</v>
      </c>
      <c r="JC141" s="174">
        <f>SUMIF('2022-09-17 Leukemia Cup TH'!$B$11:$B$28,$C141,'2022-09-17 Leukemia Cup TH'!$AW$11:$AW$28)</f>
        <v>0</v>
      </c>
      <c r="JD141" s="174">
        <f>SUMIF('2022-09-17 Leukemia Cup TH'!$B$11:$B$28,$C141,'2022-09-17 Leukemia Cup TH'!$AX$11:$AX$28)</f>
        <v>0</v>
      </c>
      <c r="JE141" s="174">
        <f>SUMIF('2022-09-17 Leukemia Cup TH'!$B$11:$B$28,$C141,'2022-09-17 Leukemia Cup TH'!$AY$11:$AY$28)</f>
        <v>0</v>
      </c>
      <c r="JF141" s="174">
        <f>SUMIF('Smith-Berry LDR 9-24-22'!$B$11:$B$30,$C141,'Smith-Berry LDR 9-24-22'!$AU$11:$AU$30)</f>
        <v>0</v>
      </c>
      <c r="JG141" s="174">
        <f>SUMIF('Smith-Berry LDR 9-24-22'!$B$11:$B$30,$C141,'Smith-Berry LDR 9-24-22'!$AV$11:$AV$30)</f>
        <v>0</v>
      </c>
      <c r="JH141" s="174">
        <f>SUMIF('Smith-Berry LDR 9-24-22'!$B$11:$B$30,$C141,'Smith-Berry LDR 9-24-22'!$AW$11:$AW$30)</f>
        <v>0</v>
      </c>
      <c r="JI141" s="174">
        <f>SUMIF('Smith-Berry LDR 9-24-22'!$B$11:$B$30,$C141,'Smith-Berry LDR 9-24-22'!$AX$11:$AX$30)</f>
        <v>0</v>
      </c>
      <c r="JJ141" s="174">
        <f>SUMIF('Smith-Berry LDR 9-24-22'!$B$11:$B$30,$C141,'Smith-Berry LDR 9-24-22'!$AY$11:$AY$30)</f>
        <v>0</v>
      </c>
      <c r="JK141" s="174">
        <f>SUMIF('Great Scot 10-1-22 Cham'!$B$11:$B$38,$C141,'Great Scot 10-1-22 Cham'!$AU$11:$AU$38)</f>
        <v>0</v>
      </c>
      <c r="JL141" s="174">
        <f>SUMIF('Great Scot 10-1-22 Cham'!$B$11:$B$38,$C141,'Great Scot 10-1-22 Cham'!$AV$11:$AV$38)</f>
        <v>0</v>
      </c>
      <c r="JM141" s="174">
        <f>SUMIF('Great Scot 10-1-22 Cham'!$B$11:$B$38,$C141,'Great Scot 10-1-22 Cham'!$AW$11:$AW$38)</f>
        <v>0</v>
      </c>
      <c r="JN141" s="174">
        <f>SUMIF('Great Scot 10-1-22 Cham'!$B$11:$B$38,$C141,'Great Scot 10-1-22 Cham'!$AX$11:$AX$38)</f>
        <v>0</v>
      </c>
      <c r="JO141" s="174">
        <f>SUMIF('Great Scot 10-1-22 Cham'!$B$11:$B$38,$C141,'Great Scot 10-1-22 Cham'!$AY$11:$AY$38)</f>
        <v>0</v>
      </c>
      <c r="JP141" s="174">
        <f>SUMIF('Great Scot 10-1-22 Chal'!$B$11:$B$28,$C141,'Great Scot 10-1-22 Chal'!$AU$11:$AU$28)</f>
        <v>0</v>
      </c>
      <c r="JQ141" s="174">
        <f>SUMIF('Great Scot 10-1-22 Chal'!$B$11:$B$28,$C141,'Great Scot 10-1-22 Chal'!$AV$11:$AV$28)</f>
        <v>0</v>
      </c>
      <c r="JR141" s="174">
        <f>SUMIF('Great Scot 10-1-22 Chal'!$B$11:$B$28,$C141,'Great Scot 10-1-22 Chal'!$AW$11:$AW$28)</f>
        <v>0</v>
      </c>
      <c r="JS141" s="174">
        <f>SUMIF('Great Scot 10-1-22 Chal'!$B$11:$B$28,$C141,'Great Scot 10-1-22 Chal'!$AX$11:$AX$28)</f>
        <v>0</v>
      </c>
      <c r="JT141" s="174">
        <f>SUMIF('Great Scot 10-1-22 Chal'!$B$11:$B$28,$C141,'Great Scot 10-1-22 Chal'!$AY$11:$AY$28)</f>
        <v>0</v>
      </c>
      <c r="JU141" s="174">
        <f>SUMIF('Great Pumpkin Regatta 10-15-22'!$B$11:$B$54,$C141,'Great Pumpkin Regatta 10-15-22'!$AU$11:$AU$54)</f>
        <v>0</v>
      </c>
      <c r="JV141" s="174">
        <f>SUMIF('Great Pumpkin Regatta 10-15-22'!$B$11:$B$54,$C141,'Great Pumpkin Regatta 10-15-22'!$AV$11:$AV$54)</f>
        <v>0</v>
      </c>
      <c r="JW141" s="174">
        <f>SUMIF('Great Pumpkin Regatta 10-15-22'!$B$11:$B$54,$C141,'Great Pumpkin Regatta 10-15-22'!$AW$11:$AW$54)</f>
        <v>0</v>
      </c>
      <c r="JX141" s="174">
        <f>SUMIF('Great Pumpkin Regatta 10-15-22'!$B$11:$B$54,$C141,'Great Pumpkin Regatta 10-15-22'!$AX$11:$AX$54)</f>
        <v>0</v>
      </c>
      <c r="JY141" s="174">
        <f>SUMIF('Great Pumpkin Regatta 10-15-22'!$B$11:$B$54,$C141,'Great Pumpkin Regatta 10-15-22'!$AY$11:$AY$54)</f>
        <v>0</v>
      </c>
      <c r="JZ141" s="174">
        <f>SUMIF('One Day Regatta 10-29-22 FS'!$B$11:$B$19,$C141,'One Day Regatta 10-29-22 FS'!$AU$11:$AU$19)</f>
        <v>0</v>
      </c>
      <c r="KA141" s="174">
        <f>SUMIF('One Day Regatta 10-29-22 FS'!$B$11:$B$19,$C141,'One Day Regatta 10-29-22 FS'!$AV$11:$AV$19)</f>
        <v>0</v>
      </c>
      <c r="KB141" s="174">
        <f>SUMIF('One Day Regatta 10-29-22 FS'!$B$11:$B$19,$C141,'One Day Regatta 10-29-22 FS'!$AW$11:$AW$19)</f>
        <v>0</v>
      </c>
      <c r="KC141" s="174">
        <f>SUMIF('One Day Regatta 10-29-22 FS'!$B$11:$B$19,$C141,'One Day Regatta 10-29-22 FS'!$AX$11:$AX$19)</f>
        <v>0</v>
      </c>
      <c r="KD141" s="174">
        <f>SUMIF('One Day Regatta 10-29-22 FS'!$B$11:$B$19,$C141,'One Day Regatta 10-29-22 FS'!$AY$11:$AY$19)</f>
        <v>0</v>
      </c>
    </row>
    <row r="142" spans="1:290" ht="15" customHeight="1" x14ac:dyDescent="0.2">
      <c r="A142" s="400" t="s">
        <v>1369</v>
      </c>
      <c r="B142" s="134">
        <f t="shared" si="126"/>
        <v>36</v>
      </c>
      <c r="C142" s="170" t="s">
        <v>745</v>
      </c>
      <c r="D142" s="171">
        <f t="shared" si="127"/>
        <v>0</v>
      </c>
      <c r="E142" s="172">
        <f t="shared" si="128"/>
        <v>0</v>
      </c>
      <c r="F142" s="171">
        <f t="shared" si="129"/>
        <v>0</v>
      </c>
      <c r="G142" s="171">
        <v>0</v>
      </c>
      <c r="H142" s="171">
        <f t="shared" si="130"/>
        <v>0</v>
      </c>
      <c r="I142" s="173">
        <f t="shared" si="131"/>
        <v>0</v>
      </c>
      <c r="J142" s="173"/>
      <c r="K142" s="174">
        <f>SUMIF('Saturday Race 11-06-21'!$B$11:$B$21,$C142,'Saturday Race 11-06-21'!$AU$11:$AU$21)</f>
        <v>0</v>
      </c>
      <c r="L142" s="174">
        <f>SUMIF('Saturday Race 11-06-21'!$B$11:$B$21,$C142,'Saturday Race 11-06-21'!$AV$11:$AV$21)</f>
        <v>0</v>
      </c>
      <c r="M142" s="174">
        <f>SUMIF('Saturday Race 11-06-21'!$B$11:$B$21,$C142,'Saturday Race 11-06-21'!$AW$11:$AW$21)</f>
        <v>0</v>
      </c>
      <c r="N142" s="174">
        <f>SUMIF('Saturday Race 11-06-21'!$B$11:$B$21,$C142,'Saturday Race 11-06-21'!$AX$11:$AX$21)</f>
        <v>0</v>
      </c>
      <c r="O142" s="174">
        <f>SUMIF('Saturday Race 11-06-21'!$B$11:$B$21,$C142,'Saturday Race 11-06-21'!$AY$11:$AY$21)</f>
        <v>0</v>
      </c>
      <c r="P142" s="174">
        <f>SUMIF('Saturday Race 11-20-21'!$B$11:$B$20,$C142,'Saturday Race 11-20-21'!$AU$11:$AU$20)</f>
        <v>0</v>
      </c>
      <c r="Q142" s="174">
        <f>SUMIF('Saturday Race 11-20-21'!$B$11:$B$20,$C142,'Saturday Race 11-20-21'!$AV$11:$AV$20)</f>
        <v>0</v>
      </c>
      <c r="R142" s="174">
        <f>SUMIF('Saturday Race 11-20-21'!$B$11:$B$20,$C142,'Saturday Race 11-20-21'!$AW$11:$AW$20)</f>
        <v>0</v>
      </c>
      <c r="S142" s="174">
        <f>SUMIF('Saturday Race 11-20-21'!$B$11:$B$20,$C142,'Saturday Race 11-20-21'!$AX$11:$AX$20)</f>
        <v>0</v>
      </c>
      <c r="T142" s="174">
        <f>SUMIF('Saturday Race 11-20-21'!$B$11:$B$20,$C142,'Saturday Race 11-20-21'!$AY$11:$AY$20)</f>
        <v>0</v>
      </c>
      <c r="U142" s="174">
        <f>SUMIF('Saturday Race 1-08-22'!$B$11:$B$20,$C142,'Saturday Race 1-08-22'!$AU$11:$AU$20)</f>
        <v>0</v>
      </c>
      <c r="V142" s="174">
        <f>SUMIF('Saturday Race 1-08-22'!$B$11:$B$20,$C142,'Saturday Race 1-08-22'!$AV$11:$AV$20)</f>
        <v>0</v>
      </c>
      <c r="W142" s="174">
        <f>SUMIF('Saturday Race 1-08-22'!$B$11:$B$20,$C142,'Saturday Race 1-08-22'!$AW$11:$AW$20)</f>
        <v>0</v>
      </c>
      <c r="X142" s="174">
        <f>SUMIF('Saturday Race 1-08-22'!$B$11:$B$20,$C142,'Saturday Race 1-08-22'!$AX$11:$AX$20)</f>
        <v>0</v>
      </c>
      <c r="Y142" s="174">
        <f>SUMIF('Saturday Race 1-08-22'!$B$11:$B$20,$C142,'Saturday Race 1-08-22'!$AY$11:$AY$20)</f>
        <v>0</v>
      </c>
      <c r="Z142" s="174">
        <f>SUMIF('Saturday Race 1-22-22'!$B$11:$B$20,$C142,'Saturday Race 1-22-22'!$AU$11:$AU$20)</f>
        <v>0</v>
      </c>
      <c r="AA142" s="174">
        <f>SUMIF('Saturday Race 1-22-22'!$B$11:$B$20,$C142,'Saturday Race 1-22-22'!$AV$11:$AV$20)</f>
        <v>0</v>
      </c>
      <c r="AB142" s="174">
        <f>SUMIF('Saturday Race 1-22-22'!$B$11:$B$20,$C142,'Saturday Race 1-22-22'!$AW$11:$AW$20)</f>
        <v>0</v>
      </c>
      <c r="AC142" s="174">
        <f>SUMIF('Saturday Race 1-22-22'!$B$11:$B$20,$C142,'Saturday Race 1-22-22'!$AX$11:$AX$20)</f>
        <v>0</v>
      </c>
      <c r="AD142" s="174">
        <f>SUMIF('Saturday Race 1-22-22'!$B$11:$B$20,$C142,'Saturday Race 1-22-22'!$AY$11:$AY$20)</f>
        <v>0</v>
      </c>
      <c r="AE142" s="174">
        <f>SUMIF('Sunday Race 2-6-22'!$B$11:$B$20,$C142,'Sunday Race 2-6-22'!$AU$11:$AU$20)</f>
        <v>0</v>
      </c>
      <c r="AF142" s="174">
        <f>SUMIF('Sunday Race 2-6-22'!$B$11:$B$20,$C142,'Sunday Race 2-6-22'!$AV$11:$AV$20)</f>
        <v>0</v>
      </c>
      <c r="AG142" s="174">
        <f>SUMIF('Sunday Race 2-6-22'!$B$11:$B$20,$C142,'Sunday Race 2-6-22'!$AW$11:$AW$20)</f>
        <v>0</v>
      </c>
      <c r="AH142" s="174">
        <f>SUMIF('Sunday Race 2-6-22'!$B$11:$B$20,$C142,'Sunday Race 2-6-22'!$AX$11:$AX$20)</f>
        <v>0</v>
      </c>
      <c r="AI142" s="174">
        <f>SUMIF('Sunday Race 2-6-22'!$B$11:$B$20,$C142,'Sunday Race 2-6-22'!$AY$11:$AY$20)</f>
        <v>0</v>
      </c>
      <c r="AJ142" s="174">
        <f>SUMIF('Sunday Race 2-20-22'!$B$11:$B$26,$C142,'Sunday Race 2-20-22'!$AU$11:$AU$26)</f>
        <v>0</v>
      </c>
      <c r="AK142" s="174">
        <f>SUMIF('Sunday Race 2-20-22'!$B$11:$B$26,$C142,'Sunday Race 2-20-22'!$AV$11:$AV$26)</f>
        <v>0</v>
      </c>
      <c r="AL142" s="174">
        <f>SUMIF('Sunday Race 2-20-22'!$B$11:$B$26,$C142,'Sunday Race 2-20-22'!$AW$11:$AW$26)</f>
        <v>0</v>
      </c>
      <c r="AM142" s="174">
        <f>SUMIF('Sunday Race 2-20-22'!$B$11:$B$26,$C142,'Sunday Race 2-20-22'!$AX$11:$AX$26)</f>
        <v>0</v>
      </c>
      <c r="AN142" s="174">
        <f>SUMIF('Sunday Race 2-20-22'!$B$11:$B$26,$C142,'Sunday Race 2-20-22'!$AY$11:$AY$26)</f>
        <v>0</v>
      </c>
      <c r="AO142" s="174">
        <f>SUMIF('Sunday Race 2-27-22'!$B$11:$B$20,$C142,'Sunday Race 2-27-22'!$AU$11:$AU$20)</f>
        <v>0</v>
      </c>
      <c r="AP142" s="174">
        <f>SUMIF('Sunday Race 2-27-22'!$B$11:$B$20,$C142,'Sunday Race 2-27-22'!$AV$11:$AV$20)</f>
        <v>0</v>
      </c>
      <c r="AQ142" s="174">
        <f>SUMIF('Sunday Race 2-27-22'!$B$11:$B$20,$C142,'Sunday Race 2-27-22'!$AW$11:$AW$20)</f>
        <v>0</v>
      </c>
      <c r="AR142" s="174">
        <f>SUMIF('Sunday Race 2-27-22'!$B$11:$B$20,$C142,'Sunday Race 2-27-22'!$AX$11:$AX$20)</f>
        <v>0</v>
      </c>
      <c r="AS142" s="174">
        <f>SUMIF('Sunday Race 2-27-22'!$B$11:$B$20,$C142,'Sunday Race 2-27-22'!$AY$11:$AY$20)</f>
        <v>0</v>
      </c>
      <c r="AT142" s="174">
        <f>SUMIF('Sunday Race 3-13-22'!$B$11:$B$25,$C142,'Sunday Race 3-13-22'!$AU$11:$AU$25)</f>
        <v>0</v>
      </c>
      <c r="AU142" s="174">
        <f>SUMIF('Sunday Race 3-13-22'!$B$11:$B$25,$C142,'Sunday Race 3-13-22'!$AV$11:$AV$25)</f>
        <v>0</v>
      </c>
      <c r="AV142" s="174">
        <f>SUMIF('Sunday Race 3-13-22'!$B$11:$B$25,$C142,'Sunday Race 3-13-22'!$AW$11:$AW$25)</f>
        <v>0</v>
      </c>
      <c r="AW142" s="174">
        <f>SUMIF('Sunday Race 3-13-22'!$B$11:$B$25,$C142,'Sunday Race 3-13-22'!$AX$11:$AX$25)</f>
        <v>0</v>
      </c>
      <c r="AX142" s="174">
        <f>SUMIF('Sunday Race 3-13-22'!$B$11:$B$25,$C142,'Sunday Race 3-13-22'!$AY$11:$AY$25)</f>
        <v>0</v>
      </c>
      <c r="AY142" s="174">
        <f>SUMIF('Saturday Race 3-19-22'!$B$11:$B$15,$C142,'Saturday Race 3-19-22'!$AU$11:$AU$15)</f>
        <v>0</v>
      </c>
      <c r="AZ142" s="174">
        <f>SUMIF('Saturday Race 3-19-22'!$B$11:$B$15,$C142,'Saturday Race 3-19-22'!$AV$11:$AV$15)</f>
        <v>0</v>
      </c>
      <c r="BA142" s="174">
        <f>SUMIF('Saturday Race 3-19-22'!$B$11:$B$15,$C142,'Saturday Race 3-19-22'!$AW$11:$AW$15)</f>
        <v>0</v>
      </c>
      <c r="BB142" s="174">
        <f>SUMIF('Saturday Race 3-19-22'!$B$11:$B$15,$C142,'Saturday Race 3-19-22'!$AX$11:$AX$15)</f>
        <v>0</v>
      </c>
      <c r="BC142" s="174">
        <f>SUMIF('Saturday Race 3-19-22'!$B$11:$B$15,$C142,'Saturday Race 3-19-22'!$AY$11:$AY$15)</f>
        <v>0</v>
      </c>
      <c r="BD142" s="174">
        <f>SUMIF('Sunday Races 4-10-22'!$B$11:$B$26,$C142,'Sunday Races 4-10-22'!$AU$11:$AU$26)</f>
        <v>0</v>
      </c>
      <c r="BE142" s="174">
        <f>SUMIF('Sunday Races 4-10-22'!$B$11:$B$26,$C142,'Sunday Races 4-10-22'!$AV$11:$AV$26)</f>
        <v>0</v>
      </c>
      <c r="BF142" s="174">
        <f>SUMIF('Sunday Races 4-10-22'!$B$11:$B$26,$C142,'Sunday Races 4-10-22'!$AW$11:$AW$26)</f>
        <v>0</v>
      </c>
      <c r="BG142" s="174">
        <f>SUMIF('Sunday Races 4-10-22'!$B$11:$B$26,$C142,'Sunday Races 4-10-22'!$AX$11:$AX$26)</f>
        <v>0</v>
      </c>
      <c r="BH142" s="174">
        <f>SUMIF('Sunday Races 4-10-22'!$B$11:$B$26,$C142,'Sunday Races 4-10-22'!$AY$11:$AY$26)</f>
        <v>0</v>
      </c>
      <c r="BI142" s="174">
        <f>SUMIF('Sunday Races 5-1-22'!$B$11:$B$28,$C142,'Sunday Races 5-1-22'!$AU$11:$AU$28)</f>
        <v>0</v>
      </c>
      <c r="BJ142" s="174">
        <f>SUMIF('Sunday Races 5-1-22'!$B$11:$B$28,$C142,'Sunday Races 5-1-22'!$AV$11:$AV$28)</f>
        <v>0</v>
      </c>
      <c r="BK142" s="174">
        <f>SUMIF('Sunday Races 5-1-22'!$B$11:$B$28,$C142,'Sunday Races 5-1-22'!$AW$11:$AW$28)</f>
        <v>0</v>
      </c>
      <c r="BL142" s="174">
        <f>SUMIF('Sunday Races 5-1-22'!$B$11:$B$28,$C142,'Sunday Races 5-1-22'!$AX$11:$AX$28)</f>
        <v>0</v>
      </c>
      <c r="BM142" s="174">
        <f>SUMIF('Sunday Races 5-1-22'!$B$11:$B$28,$C142,'Sunday Races 5-1-22'!$AY$11:$AY$28)</f>
        <v>0</v>
      </c>
      <c r="BN142" s="174">
        <f>SUMIF('Sunday Races 6-5-22'!$B$11:$B$28,$C142,'Sunday Races 6-5-22'!$AU$11:$AU$28)</f>
        <v>0</v>
      </c>
      <c r="BO142" s="174">
        <f>SUMIF('Sunday Races 6-5-22'!$B$11:$B$28,$C142,'Sunday Races 6-5-22'!$AV$11:$AV$28)</f>
        <v>0</v>
      </c>
      <c r="BP142" s="174">
        <f>SUMIF('Sunday Races 6-5-22'!$B$11:$B$28,$C142,'Sunday Races 6-5-22'!$AW$11:$AW$28)</f>
        <v>0</v>
      </c>
      <c r="BQ142" s="174">
        <f>SUMIF('Sunday Races 6-5-22'!$B$11:$B$28,$C142,'Sunday Races 6-5-22'!$AX$11:$AX$28)</f>
        <v>0</v>
      </c>
      <c r="BR142" s="174">
        <f>SUMIF('Sunday Races 6-5-22'!$B$11:$B$28,$C142,'Sunday Races 6-5-22'!$AY$11:$AY$28)</f>
        <v>0</v>
      </c>
      <c r="BS142" s="174">
        <f>SUMIF('Sunday Races 6-12-22'!$B$11:$B$24,$C142,'Sunday Races 6-12-22'!$AU$11:$AU$24)</f>
        <v>0</v>
      </c>
      <c r="BT142" s="174">
        <f>SUMIF('Sunday Races 6-12-22'!$B$11:$B$24,$C142,'Sunday Races 6-12-22'!$AV$11:$AV$24)</f>
        <v>0</v>
      </c>
      <c r="BU142" s="174">
        <f>SUMIF('Sunday Races 6-12-22'!$B$11:$B$24,$C142,'Sunday Races 6-12-22'!$AW$11:$AW$24)</f>
        <v>0</v>
      </c>
      <c r="BV142" s="174">
        <f>SUMIF('Sunday Races 6-12-22'!$B$11:$B$24,$C142,'Sunday Races 6-12-22'!$AX$11:$AX$24)</f>
        <v>0</v>
      </c>
      <c r="BW142" s="174">
        <f>SUMIF('Sunday Races 6-12-22'!$B$11:$B$24,$C142,'Sunday Races 6-12-22'!$AY$11:$AY$24)</f>
        <v>0</v>
      </c>
      <c r="BX142" s="174">
        <f>SUMIF('Saturday Races 6-18-22'!$B$11:$B$24,$C142,'Saturday Races 6-18-22'!$AU$11:$AU$24)</f>
        <v>0</v>
      </c>
      <c r="BY142" s="174">
        <f>SUMIF('Saturday Races 6-18-22'!$B$11:$B$24,$C142,'Saturday Races 6-18-22'!$AV$11:$AV$24)</f>
        <v>0</v>
      </c>
      <c r="BZ142" s="174">
        <f>SUMIF('Saturday Races 6-18-22'!$B$11:$B$24,$C142,'Saturday Races 6-18-22'!$AW$11:$AW$24)</f>
        <v>0</v>
      </c>
      <c r="CA142" s="174">
        <f>SUMIF('Saturday Races 6-18-22'!$B$11:$B$24,$C142,'Saturday Races 6-18-22'!$AX$11:$AX$24)</f>
        <v>0</v>
      </c>
      <c r="CB142" s="174">
        <f>SUMIF('Saturday Races 6-18-22'!$B$11:$B$24,$C142,'Saturday Races 6-18-22'!$AY$11:$AY$24)</f>
        <v>0</v>
      </c>
      <c r="CC142" s="174">
        <f>SUMIF('Sunday Races 7-3-22'!$B$11:$B$26,$C142,'Sunday Races 7-3-22'!$AU$11:$AU$26)</f>
        <v>0</v>
      </c>
      <c r="CD142" s="174">
        <f>SUMIF('Sunday Races 7-3-22'!$B$11:$B$26,$C142,'Sunday Races 7-3-22'!$AV$11:$AV$26)</f>
        <v>0</v>
      </c>
      <c r="CE142" s="174">
        <f>SUMIF('Sunday Races 7-3-22'!$B$11:$B$26,$C142,'Sunday Races 7-3-22'!$AW$11:$AW$26)</f>
        <v>0</v>
      </c>
      <c r="CF142" s="174">
        <f>SUMIF('Sunday Races 7-3-22'!$B$11:$B$26,$C142,'Sunday Races 7-3-22'!$AX$11:$AX$26)</f>
        <v>0</v>
      </c>
      <c r="CG142" s="174">
        <f>SUMIF('Sunday Races 7-3-22'!$B$11:$B$26,$C142,'Sunday Races 7-3-22'!$AY$11:$AY$26)</f>
        <v>0</v>
      </c>
      <c r="CH142" s="174">
        <f>SUMIF('Sunday Races 7-31-22'!$B$11:$B$26,$C142,'Sunday Races 7-31-22'!$AU$11:$AU$26)</f>
        <v>0</v>
      </c>
      <c r="CI142" s="174">
        <f>SUMIF('Sunday Races 7-31-22'!$B$11:$B$26,$C142,'Sunday Races 7-31-22'!$AV$11:$AV$26)</f>
        <v>0</v>
      </c>
      <c r="CJ142" s="174">
        <f>SUMIF('Sunday Races 7-31-22'!$B$11:$B$26,$C142,'Sunday Races 7-31-22'!$AW$11:$AW$26)</f>
        <v>0</v>
      </c>
      <c r="CK142" s="174">
        <f>SUMIF('Sunday Races 7-31-22'!$B$11:$B$26,$C142,'Sunday Races 7-31-22'!$AX$11:$AX$26)</f>
        <v>0</v>
      </c>
      <c r="CL142" s="174">
        <f>SUMIF('Sunday Races 7-31-22'!$B$11:$B$26,$C142,'Sunday Races 7-31-22'!$AY$11:$AY$26)</f>
        <v>0</v>
      </c>
      <c r="CM142" s="174">
        <f>SUMIF('Sunday Races 8-14-22'!$B$11:$B$26,$C142,'Sunday Races 8-14-22'!$AU$11:$AU$26)</f>
        <v>0</v>
      </c>
      <c r="CN142" s="174">
        <f>SUMIF('Sunday Races 8-14-22'!$B$11:$B$26,$C142,'Sunday Races 8-14-22'!$AV$11:$AV$26)</f>
        <v>0</v>
      </c>
      <c r="CO142" s="174">
        <f>SUMIF('Sunday Races 8-14-22'!$B$11:$B$26,$C142,'Sunday Races 8-14-22'!$AW$11:$AW$26)</f>
        <v>0</v>
      </c>
      <c r="CP142" s="174">
        <f>SUMIF('Sunday Races 8-14-22'!$B$11:$B$26,$C142,'Sunday Races 8-14-22'!$AX$11:$AX$26)</f>
        <v>0</v>
      </c>
      <c r="CQ142" s="174">
        <f>SUMIF('Sunday Races 8-14-22'!$B$11:$B$26,$C142,'Sunday Races 8-14-22'!$AY$11:$AY$26)</f>
        <v>0</v>
      </c>
      <c r="CR142" s="174">
        <f>SUMIF('Saturday Races 8-20-22'!$B$11:$B$26,$C142,'Saturday Races 8-20-22'!$AU$11:$AU$26)</f>
        <v>0</v>
      </c>
      <c r="CS142" s="174">
        <f>SUMIF('Saturday Races 8-20-22'!$B$11:$B$26,$C142,'Saturday Races 8-20-22'!$AV$11:$AV$26)</f>
        <v>0</v>
      </c>
      <c r="CT142" s="174">
        <f>SUMIF('Saturday Races 8-20-22'!$B$11:$B$26,$C142,'Saturday Races 8-20-22'!$AW$11:$AW$26)</f>
        <v>0</v>
      </c>
      <c r="CU142" s="174">
        <f>SUMIF('Saturday Races 8-20-22'!$B$11:$B$26,$C142,'Saturday Races 8-20-22'!$AX$11:$AX$26)</f>
        <v>0</v>
      </c>
      <c r="CV142" s="174">
        <f>SUMIF('Saturday Races 8-20-22'!$B$11:$B$26,$C142,'Saturday Races 8-20-22'!$AY$11:$AY$26)</f>
        <v>0</v>
      </c>
      <c r="CW142" s="174">
        <f>SUMIF('Sunday Races 9-11-22'!$B$11:$B$20,$C142,'Sunday Races 9-11-22'!$AU$11:$AU$20)</f>
        <v>0</v>
      </c>
      <c r="CX142" s="174">
        <f>SUMIF('Sunday Races 9-11-22'!$B$11:$B$20,$C142,'Sunday Races 9-11-22'!$AV$11:$AV$20)</f>
        <v>0</v>
      </c>
      <c r="CY142" s="174">
        <f>SUMIF('Sunday Races 9-11-22'!$B$11:$B$20,$C142,'Sunday Races 9-11-22'!$AW$11:$AW$20)</f>
        <v>0</v>
      </c>
      <c r="CZ142" s="174">
        <f>SUMIF('Sunday Races 9-11-22'!$B$11:$B$20,$C142,'Sunday Races 9-11-22'!$AX$11:$AX$20)</f>
        <v>0</v>
      </c>
      <c r="DA142" s="174">
        <f>SUMIF('Sunday Races 9-11-22'!$B$11:$B$20,$C142,'Sunday Races 9-11-22'!$AY$11:$AY$20)</f>
        <v>0</v>
      </c>
      <c r="DB142" s="174">
        <f>SUMIF('Sunday Races 10-9-22'!$B$11:$B$21,$C142,'Sunday Races 10-9-22'!$AU$11:$AU$21)</f>
        <v>0</v>
      </c>
      <c r="DC142" s="174">
        <f>SUMIF('Sunday Races 10-9-22'!$B$11:$B$21,$C142,'Sunday Races 10-9-22'!$AV$11:$AV$21)</f>
        <v>0</v>
      </c>
      <c r="DD142" s="174">
        <f>SUMIF('Sunday Races 10-9-22'!$B$11:$B$21,$C142,'Sunday Races 10-9-22'!$AW$11:$AW$21)</f>
        <v>0</v>
      </c>
      <c r="DE142" s="174">
        <f>SUMIF('Sunday Races 10-9-22'!$B$11:$B$21,$C142,'Sunday Races 10-9-22'!$AX$11:$AX$21)</f>
        <v>0</v>
      </c>
      <c r="DF142" s="174">
        <f>SUMIF('Sunday Races 10-9-22'!$B$11:$B$21,$C142,'Sunday Races 10-9-22'!$AY$11:$AY$21)</f>
        <v>0</v>
      </c>
      <c r="DG142" s="174">
        <f>SUMIF('Sunday Races 10-23-22'!$B$11:$B$22,$C142,'Sunday Races 10-23-22'!$AU$11:$AU$22)</f>
        <v>0</v>
      </c>
      <c r="DH142" s="174">
        <f>SUMIF('Sunday Races 10-23-22'!$B$11:$B$22,$C142,'Sunday Races 10-23-22'!$AV$11:$AV$22)</f>
        <v>0</v>
      </c>
      <c r="DI142" s="174">
        <f>SUMIF('Sunday Races 10-23-22'!$B$11:$B$22,$C142,'Sunday Races 10-23-22'!$AW$11:$AW$22)</f>
        <v>0</v>
      </c>
      <c r="DJ142" s="174">
        <f>SUMIF('Sunday Races 10-23-22'!$B$11:$B$22,$C142,'Sunday Races 10-23-22'!$AX$11:$AX$22)</f>
        <v>0</v>
      </c>
      <c r="DK142" s="174">
        <f>SUMIF('Sunday Races 10-23-22'!$B$11:$B$22,$C142,'Sunday Races 10-23-22'!$AY$11:$AY$22)</f>
        <v>0</v>
      </c>
      <c r="DL142" s="175"/>
      <c r="DM142" s="176"/>
      <c r="DN142" s="177">
        <f t="shared" si="134"/>
        <v>0</v>
      </c>
      <c r="DO142" s="177">
        <f t="shared" si="134"/>
        <v>0</v>
      </c>
      <c r="DP142" s="177">
        <f t="shared" si="134"/>
        <v>0</v>
      </c>
      <c r="DQ142" s="177">
        <f t="shared" si="134"/>
        <v>0</v>
      </c>
      <c r="DR142" s="177">
        <f t="shared" si="134"/>
        <v>0</v>
      </c>
      <c r="DS142" s="177">
        <f t="shared" si="134"/>
        <v>0</v>
      </c>
      <c r="DT142" s="177">
        <f t="shared" si="134"/>
        <v>0</v>
      </c>
      <c r="DU142" s="177">
        <f t="shared" si="134"/>
        <v>0</v>
      </c>
      <c r="DV142" s="177">
        <f t="shared" si="134"/>
        <v>0</v>
      </c>
      <c r="DW142" s="177">
        <f t="shared" si="134"/>
        <v>0</v>
      </c>
      <c r="DX142" s="177">
        <f t="shared" si="135"/>
        <v>0</v>
      </c>
      <c r="DY142" s="177">
        <f t="shared" si="135"/>
        <v>0</v>
      </c>
      <c r="DZ142" s="177">
        <f t="shared" si="135"/>
        <v>0</v>
      </c>
      <c r="EA142" s="177">
        <f t="shared" si="135"/>
        <v>0</v>
      </c>
      <c r="EB142" s="177">
        <f t="shared" si="135"/>
        <v>0</v>
      </c>
      <c r="EC142" s="177">
        <f t="shared" si="135"/>
        <v>0</v>
      </c>
      <c r="ED142" s="177">
        <f t="shared" si="135"/>
        <v>0</v>
      </c>
      <c r="EE142" s="177">
        <f t="shared" si="135"/>
        <v>0</v>
      </c>
      <c r="EF142" s="177">
        <f t="shared" si="135"/>
        <v>0</v>
      </c>
      <c r="EG142" s="177">
        <f t="shared" si="135"/>
        <v>0</v>
      </c>
      <c r="EH142" s="177">
        <f t="shared" si="136"/>
        <v>0</v>
      </c>
      <c r="EI142" s="177">
        <f t="shared" si="136"/>
        <v>0</v>
      </c>
      <c r="EJ142" s="177">
        <f t="shared" si="136"/>
        <v>0</v>
      </c>
      <c r="EK142" s="177">
        <f t="shared" si="136"/>
        <v>0</v>
      </c>
      <c r="EL142" s="177">
        <f t="shared" si="136"/>
        <v>0</v>
      </c>
      <c r="EM142" s="177">
        <f t="shared" si="136"/>
        <v>0</v>
      </c>
      <c r="EN142" s="177">
        <f t="shared" si="136"/>
        <v>0</v>
      </c>
      <c r="EO142" s="177">
        <f t="shared" si="136"/>
        <v>0</v>
      </c>
      <c r="EP142" s="177">
        <f t="shared" si="136"/>
        <v>0</v>
      </c>
      <c r="EQ142" s="177">
        <f t="shared" si="136"/>
        <v>0</v>
      </c>
      <c r="ER142" s="177">
        <f t="shared" si="137"/>
        <v>0</v>
      </c>
      <c r="ES142" s="177">
        <f t="shared" si="137"/>
        <v>0</v>
      </c>
      <c r="ET142" s="177">
        <f t="shared" si="137"/>
        <v>0</v>
      </c>
      <c r="EU142" s="177">
        <f t="shared" si="137"/>
        <v>0</v>
      </c>
      <c r="EV142" s="177">
        <f t="shared" si="137"/>
        <v>0</v>
      </c>
      <c r="EW142" s="177">
        <f t="shared" si="137"/>
        <v>0</v>
      </c>
      <c r="EX142" s="177">
        <f t="shared" si="137"/>
        <v>0</v>
      </c>
      <c r="EY142" s="177">
        <f t="shared" si="137"/>
        <v>0</v>
      </c>
      <c r="EZ142" s="177">
        <f t="shared" si="137"/>
        <v>0</v>
      </c>
      <c r="FA142" s="177">
        <f t="shared" si="137"/>
        <v>0</v>
      </c>
      <c r="FB142" s="177">
        <f t="shared" si="138"/>
        <v>0</v>
      </c>
      <c r="FC142" s="177">
        <f t="shared" si="138"/>
        <v>0</v>
      </c>
      <c r="FD142" s="177">
        <f t="shared" si="138"/>
        <v>0</v>
      </c>
      <c r="FE142" s="177">
        <f t="shared" si="138"/>
        <v>0</v>
      </c>
      <c r="FF142" s="177">
        <f t="shared" si="138"/>
        <v>0</v>
      </c>
      <c r="FG142" s="177">
        <f t="shared" si="138"/>
        <v>0</v>
      </c>
      <c r="FH142" s="177">
        <f t="shared" si="138"/>
        <v>0</v>
      </c>
      <c r="FI142" s="177">
        <f t="shared" si="138"/>
        <v>0</v>
      </c>
      <c r="FJ142" s="177">
        <f t="shared" si="138"/>
        <v>0</v>
      </c>
      <c r="FK142" s="177">
        <f t="shared" si="138"/>
        <v>0</v>
      </c>
      <c r="FL142" s="177">
        <f t="shared" si="139"/>
        <v>0</v>
      </c>
      <c r="FM142" s="177">
        <f t="shared" si="139"/>
        <v>0</v>
      </c>
      <c r="FN142" s="177">
        <f t="shared" si="139"/>
        <v>0</v>
      </c>
      <c r="FO142" s="177">
        <f t="shared" si="139"/>
        <v>0</v>
      </c>
      <c r="FP142" s="177">
        <f t="shared" si="139"/>
        <v>0</v>
      </c>
      <c r="FQ142" s="177">
        <f t="shared" si="139"/>
        <v>0</v>
      </c>
      <c r="FR142" s="177">
        <f t="shared" si="139"/>
        <v>0</v>
      </c>
      <c r="FS142" s="177">
        <f t="shared" si="139"/>
        <v>0</v>
      </c>
      <c r="FT142" s="177">
        <f t="shared" si="139"/>
        <v>0</v>
      </c>
      <c r="FU142" s="177">
        <f t="shared" si="139"/>
        <v>0</v>
      </c>
      <c r="FV142" s="177">
        <f t="shared" si="139"/>
        <v>0</v>
      </c>
      <c r="FW142" s="177">
        <f t="shared" si="139"/>
        <v>0</v>
      </c>
      <c r="FX142" s="177">
        <f t="shared" si="139"/>
        <v>0</v>
      </c>
      <c r="FY142" s="177">
        <f t="shared" si="139"/>
        <v>0</v>
      </c>
      <c r="FZ142" s="177">
        <f t="shared" si="139"/>
        <v>0</v>
      </c>
      <c r="GA142" s="177"/>
      <c r="GB142" s="229">
        <f t="shared" si="132"/>
        <v>0</v>
      </c>
      <c r="GC142" s="229">
        <f t="shared" si="133"/>
        <v>0</v>
      </c>
      <c r="GD142" s="174">
        <f>SUMIF('One Day 12-04-21 Scots'!$B$11:$B$24,$C142,'One Day 12-04-21 Scots'!$AU$11:$AU$24)</f>
        <v>0</v>
      </c>
      <c r="GE142" s="174">
        <f>SUMIF('One Day 12-04-21 Scots'!$B$11:$B$24,$C142,'One Day 12-04-21 Scots'!$AV$11:$AV$24)</f>
        <v>0</v>
      </c>
      <c r="GF142" s="174">
        <f>SUMIF('One Day 12-04-21 Scots'!$B$11:$B$24,$C142,'One Day 12-04-21 Scots'!$AW$11:$AW$24)</f>
        <v>0</v>
      </c>
      <c r="GG142" s="174">
        <f>SUMIF('One Day 12-04-21 Scots'!$B$11:$B$24,$C142,'One Day 12-04-21 Scots'!$AX$11:$AX$24)</f>
        <v>0</v>
      </c>
      <c r="GH142" s="174">
        <f>SUMIF('One Day 12-04-21 Scots'!$B$11:$B$24,$C142,'One Day 12-04-21 Scots'!$AY$11:$AY$24)</f>
        <v>0</v>
      </c>
      <c r="GI142" s="174">
        <f>SUMIF('One Day 12-04-21 Thistles'!$B$11:$B$25,$C142,'One Day 12-04-21 Thistles'!$AU$11:$AU$25)</f>
        <v>0</v>
      </c>
      <c r="GJ142" s="174">
        <f>SUMIF('One Day 12-04-21 Thistles'!$B$11:$B$25,$C142,'One Day 12-04-21 Thistles'!$AV$11:$AV$25)</f>
        <v>0</v>
      </c>
      <c r="GK142" s="174">
        <f>SUMIF('One Day 12-04-21 Thistles'!$B$11:$B$25,$C142,'One Day 12-04-21 Thistles'!$AW$11:$AW$25)</f>
        <v>0</v>
      </c>
      <c r="GL142" s="174">
        <f>SUMIF('One Day 12-04-21 Thistles'!$B$11:$B$25,$C142,'One Day 12-04-21 Thistles'!$AX$11:$AX$25)</f>
        <v>0</v>
      </c>
      <c r="GM142" s="174">
        <f>SUMIF('One Day 12-04-21 Thistles'!$B$11:$B$25,$C142,'One Day 12-04-21 Thistles'!$AY$11:$AY$25)</f>
        <v>0</v>
      </c>
      <c r="GN142" s="174">
        <f>SUMIF('Chili One Day 2-12-22 Scots'!$B$11:$B$27,$C142,'Chili One Day 2-12-22 Scots'!$AU$11:$AU$27)</f>
        <v>0</v>
      </c>
      <c r="GO142" s="174">
        <f>SUMIF('Chili One Day 2-12-22 Scots'!$B$11:$B$27,$C142,'Chili One Day 2-12-22 Scots'!$AV$11:$AV$27)</f>
        <v>0</v>
      </c>
      <c r="GP142" s="174">
        <f>SUMIF('Chili One Day 2-12-22 Scots'!$B$11:$B$27,$C142,'Chili One Day 2-12-22 Scots'!$AW$11:$AW$27)</f>
        <v>0</v>
      </c>
      <c r="GQ142" s="174">
        <f>SUMIF('Chili One Day 2-12-22 Scots'!$B$11:$B$27,$C142,'Chili One Day 2-12-22 Scots'!$AX$11:$AX$27)</f>
        <v>0</v>
      </c>
      <c r="GR142" s="174">
        <f>SUMIF('Chili One Day 2-12-22 Scots'!$B$11:$B$27,$C142,'Chili One Day 2-12-22 Scots'!$AY$11:$AY$27)</f>
        <v>0</v>
      </c>
      <c r="GS142" s="174">
        <f>SUMIF('Chili One Day 2-12-22 Thistles'!$B$11:$B$27,$C142,'Chili One Day 2-12-22 Thistles'!$AU$11:$AU$27)</f>
        <v>0</v>
      </c>
      <c r="GT142" s="174">
        <f>SUMIF('Chili One Day 2-12-22 Thistles'!$B$11:$B$27,$C142,'Chili One Day 2-12-22 Thistles'!$AV$11:$AV$27)</f>
        <v>0</v>
      </c>
      <c r="GU142" s="174">
        <f>SUMIF('Chili One Day 2-12-22 Thistles'!$B$11:$B$27,$C142,'Chili One Day 2-12-22 Thistles'!$AW$11:$AW$27)</f>
        <v>0</v>
      </c>
      <c r="GV142" s="174">
        <f>SUMIF('Chili One Day 2-12-22 Thistles'!$B$11:$B$27,$C142,'Chili One Day 2-12-22 Thistles'!$AX$11:$AX$27)</f>
        <v>0</v>
      </c>
      <c r="GW142" s="174">
        <f>SUMIF('Chili One Day 2-12-22 Thistles'!$B$11:$B$27,$C142,'Chili One Day 2-12-22 Thistles'!$AY$11:$AY$27)</f>
        <v>0</v>
      </c>
      <c r="GX142" s="174">
        <f>SUMIF('Ironman One Day 3-5-22 FS'!$B$11:$B$26,$C142,'Ironman One Day 3-5-22 FS'!$AU$11:$AU$26)</f>
        <v>0</v>
      </c>
      <c r="GY142" s="174">
        <f>SUMIF('Ironman One Day 3-5-22 FS'!$B$11:$B$26,$C142,'Ironman One Day 3-5-22 FS'!$AV$11:$AV$26)</f>
        <v>0</v>
      </c>
      <c r="GZ142" s="174">
        <f>SUMIF('Ironman One Day 3-5-22 FS'!$B$11:$B$26,$C142,'Ironman One Day 3-5-22 FS'!$AW$11:$AW$26)</f>
        <v>0</v>
      </c>
      <c r="HA142" s="174">
        <f>SUMIF('Ironman One Day 3-5-22 FS'!$B$11:$B$26,$C142,'Ironman One Day 3-5-22 FS'!$AX$11:$AX$26)</f>
        <v>0</v>
      </c>
      <c r="HB142" s="174">
        <f>SUMIF('Ironman One Day 3-5-22 FS'!$B$11:$B$26,$C142,'Ironman One Day 3-5-22 FS'!$AY$11:$AY$26)</f>
        <v>0</v>
      </c>
      <c r="HC142" s="174">
        <f>SUMIF('Ironman One Day 3-5-22 420'!$B$11:$B$26,$C142,'Ironman One Day 3-5-22 420'!$AU$11:$AU$26)</f>
        <v>0</v>
      </c>
      <c r="HD142" s="174">
        <f>SUMIF('Ironman One Day 3-5-22 420'!$B$11:$B$26,$C142,'Ironman One Day 3-5-22 420'!$AV$11:$AV$26)</f>
        <v>0</v>
      </c>
      <c r="HE142" s="174">
        <f>SUMIF('Ironman One Day 3-5-22 420'!$B$11:$B$26,$C142,'Ironman One Day 3-5-22 420'!$AW$11:$AW$26)</f>
        <v>0</v>
      </c>
      <c r="HF142" s="174">
        <f>SUMIF('Ironman One Day 3-5-22 420'!$B$11:$B$26,$C142,'Ironman One Day 3-5-22 420'!$AX$11:$AX$26)</f>
        <v>0</v>
      </c>
      <c r="HG142" s="174">
        <f>SUMIF('Ironman One Day 3-5-22 420'!$B$11:$B$26,$C142,'Ironman One Day 3-5-22 420'!$AY$11:$AY$26)</f>
        <v>0</v>
      </c>
      <c r="HH142" s="174">
        <f>SUMIF('Easter One Day 4-16-22 FS'!$B$11:$B$25,$C142,'Easter One Day 4-16-22 FS'!$AU$11:$AU$25)</f>
        <v>0</v>
      </c>
      <c r="HI142" s="174">
        <f>SUMIF('Easter One Day 4-16-22 FS'!$B$11:$B$25,$C142,'Easter One Day 4-16-22 FS'!$AV$11:$AV$25)</f>
        <v>0</v>
      </c>
      <c r="HJ142" s="174">
        <f>SUMIF('Easter One Day 4-16-22 FS'!$B$11:$B$25,$C142,'Easter One Day 4-16-22 FS'!$AW$11:$AW$25)</f>
        <v>0</v>
      </c>
      <c r="HK142" s="174">
        <f>SUMIF('Easter One Day 4-16-22 FS'!$B$11:$B$25,$C142,'Easter One Day 4-16-22 FS'!$AX$11:$AX$25)</f>
        <v>0</v>
      </c>
      <c r="HL142" s="174">
        <f>SUMIF('Easter One Day 4-16-22 FS'!$B$11:$B$25,$C142,'Easter One Day 4-16-22 FS'!$AY$11:$AY$25)</f>
        <v>0</v>
      </c>
      <c r="HM142" s="174">
        <f>SUMIF('Easter One Day 4-16-22 TH'!$B$11:$B$25,$C142,'Easter One Day 4-16-22 TH'!$AU$11:$AU$25)</f>
        <v>0</v>
      </c>
      <c r="HN142" s="174">
        <f>SUMIF('Easter One Day 4-16-22 TH'!$B$11:$B$25,$C142,'Easter One Day 4-16-22 TH'!$AV$11:$AV$25)</f>
        <v>0</v>
      </c>
      <c r="HO142" s="174">
        <f>SUMIF('Easter One Day 4-16-22 TH'!$B$11:$B$25,$C142,'Easter One Day 4-16-22 TH'!$AW$11:$AW$25)</f>
        <v>0</v>
      </c>
      <c r="HP142" s="174">
        <f>SUMIF('Easter One Day 4-16-22 TH'!$B$11:$B$25,$C142,'Easter One Day 4-16-22 TH'!$AX$11:$AX$25)</f>
        <v>0</v>
      </c>
      <c r="HQ142" s="174">
        <f>SUMIF('Easter One Day 4-16-22 TH'!$B$11:$B$25,$C142,'Easter One Day 4-16-22 TH'!$AY$11:$AY$25)</f>
        <v>0</v>
      </c>
      <c r="HR142" s="174">
        <f>SUMIF('Long Distance Race 5-7-22'!$B$11:$B$25,$C142,'Long Distance Race 5-7-22'!$AU$11:$AU$25)</f>
        <v>0</v>
      </c>
      <c r="HS142" s="174">
        <f>SUMIF('Long Distance Race 5-7-22'!$B$11:$B$18,$C142,'Long Distance Race 5-7-22'!$AV$11:$AV$18)</f>
        <v>0</v>
      </c>
      <c r="HT142" s="174">
        <f>SUMIF('Long Distance Race 5-7-22'!$B$11:$B$18,$C142,'Long Distance Race 5-7-22'!$AW$11:$AW$18)</f>
        <v>0</v>
      </c>
      <c r="HU142" s="174">
        <f>SUMIF('Long Distance Race 5-7-22'!$B$11:$B$18,$C142,'Long Distance Race 5-7-22'!$AX$11:$AX$18)</f>
        <v>0</v>
      </c>
      <c r="HV142" s="174">
        <f>SUMIF('Long Distance Race 5-7-22'!$B$11:$B$18,$C142,'Long Distance Race 5-7-22'!$AY$11:$AY$18)</f>
        <v>0</v>
      </c>
      <c r="HW142" s="174">
        <f>SUMIF('Memorial Day Regatta 5-28-22 Op'!$B$11:$B$25,$C142,'Memorial Day Regatta 5-28-22 Op'!$AU$11:$AU$25)</f>
        <v>0</v>
      </c>
      <c r="HX142" s="174">
        <f>SUMIF('Memorial Day Regatta 5-28-22 Op'!$B$11:$B$18,$C142,'Memorial Day Regatta 5-28-22 Op'!$AV$11:$AV$18)</f>
        <v>0</v>
      </c>
      <c r="HY142" s="174">
        <f>SUMIF('Memorial Day Regatta 5-28-22 Op'!$B$11:$B$18,$C142,'Memorial Day Regatta 5-28-22 Op'!$AW$11:$AW$18)</f>
        <v>0</v>
      </c>
      <c r="HZ142" s="174">
        <f>SUMIF('Memorial Day Regatta 5-28-22 Op'!$B$11:$B$18,$C142,'Memorial Day Regatta 5-28-22 Op'!$AX$11:$AX$18)</f>
        <v>0</v>
      </c>
      <c r="IA142" s="174">
        <f>SUMIF('Memorial Day Regatta 5-28-22 Op'!$B$11:$B$18,$C142,'Memorial Day Regatta 5-28-22 Op'!$AY$11:$AY$18)</f>
        <v>0</v>
      </c>
      <c r="IB142" s="174">
        <f>SUMIF('Caldwell Cup 6-25-22 TH'!$B$11:$B$25,$C142,'Caldwell Cup 6-25-22 TH'!$AU$11:$AU$25)</f>
        <v>0</v>
      </c>
      <c r="IC142" s="174">
        <f>SUMIF('Caldwell Cup 6-25-22 TH'!$B$11:$B$25,$C142,'Caldwell Cup 6-25-22 TH'!$AV$11:$AV$25)</f>
        <v>0</v>
      </c>
      <c r="ID142" s="174">
        <f>SUMIF('Caldwell Cup 6-25-22 TH'!$B$11:$B$25,$C142,'Caldwell Cup 6-25-22 TH'!$AW$11:$AW$25)</f>
        <v>0</v>
      </c>
      <c r="IE142" s="174">
        <f>SUMIF('Caldwell Cup 6-25-22 TH'!$B$11:$B$25,$C142,'Caldwell Cup 6-25-22 TH'!$AX$11:$AX$25)</f>
        <v>0</v>
      </c>
      <c r="IF142" s="174">
        <f>SUMIF('Caldwell Cup 6-25-22 TH'!$B$11:$B$25,$C142,'Caldwell Cup 6-25-22 TH'!$AY$11:$AY$25)</f>
        <v>0</v>
      </c>
      <c r="IG142" s="174">
        <f>SUMIF('Caldwell Cup 6-25-22 FS'!$B$11:$B$21,$C142,'Caldwell Cup 6-25-22 FS'!$AU$11:$AU$21)</f>
        <v>0</v>
      </c>
      <c r="IH142" s="174">
        <f>SUMIF('Caldwell Cup 6-25-22 FS'!$B$11:$B$21,$C142,'Caldwell Cup 6-25-22 FS'!$AV$11:$AV$21)</f>
        <v>0</v>
      </c>
      <c r="II142" s="174">
        <f>SUMIF('Caldwell Cup 6-25-22 FS'!$B$11:$B$21,$C142,'Caldwell Cup 6-25-22 FS'!$AW$11:$AW$21)</f>
        <v>0</v>
      </c>
      <c r="IJ142" s="174">
        <f>SUMIF('Caldwell Cup 6-25-22 FS'!$B$11:$B$21,$C142,'Caldwell Cup 6-25-22 FS'!$AX$11:$AX$21)</f>
        <v>0</v>
      </c>
      <c r="IK142" s="174">
        <f>SUMIF('Caldwell Cup 6-25-22 FS'!$B$11:$B$21,$C142,'Caldwell Cup 6-25-22 FS'!$AY$11:$AY$21)</f>
        <v>0</v>
      </c>
      <c r="IL142" s="174">
        <f>SUMIF('Caldwell Cup 6-25-22 Lasers'!$B$11:$B$23,$C142,'Caldwell Cup 6-25-22 Lasers'!$AU$11:$AU$23)</f>
        <v>0</v>
      </c>
      <c r="IM142" s="174">
        <f>SUMIF('Caldwell Cup 6-25-22 Lasers'!$B$11:$B$23,$C142,'Caldwell Cup 6-25-22 Lasers'!$AV$11:$AV$23)</f>
        <v>0</v>
      </c>
      <c r="IN142" s="174">
        <f>SUMIF('Caldwell Cup 6-25-22 Lasers'!$B$11:$B$23,$C142,'Caldwell Cup 6-25-22 Lasers'!$AW$11:$AW$23)</f>
        <v>0</v>
      </c>
      <c r="IO142" s="174">
        <f>SUMIF('Caldwell Cup 6-25-22 Lasers'!$B$11:$B$23,$C142,'Caldwell Cup 6-25-22 Lasers'!$AX$11:$AX$23)</f>
        <v>0</v>
      </c>
      <c r="IP142" s="174">
        <f>SUMIF('Caldwell Cup 6-25-22 Lasers'!$B$11:$B$23,$C142,'Caldwell Cup 6-25-22 Lasers'!$AY$11:$AY$23)</f>
        <v>0</v>
      </c>
      <c r="IQ142" s="174">
        <f>SUMIF('Labor Day Regatta 9-3-22 FS'!$B$11:$B$30,$C142,'Labor Day Regatta 9-3-22 FS'!$AU$11:$AU$30)</f>
        <v>0</v>
      </c>
      <c r="IR142" s="174">
        <f>SUMIF('Labor Day Regatta 9-3-22 FS'!$B$11:$B$30,$C142,'Labor Day Regatta 9-3-22 FS'!$AV$11:$AV$30)</f>
        <v>0</v>
      </c>
      <c r="IS142" s="174">
        <f>SUMIF('Labor Day Regatta 9-3-22 FS'!$B$11:$B$30,$C142,'Labor Day Regatta 9-3-22 FS'!$AW$11:$AW$30)</f>
        <v>0</v>
      </c>
      <c r="IT142" s="174">
        <f>SUMIF('Labor Day Regatta 9-3-22 FS'!$B$11:$B$30,$C142,'Labor Day Regatta 9-3-22 FS'!$AX$11:$AX$30)</f>
        <v>0</v>
      </c>
      <c r="IU142" s="174">
        <f>SUMIF('Labor Day Regatta 9-3-22 FS'!$B$11:$B$30,$C142,'Labor Day Regatta 9-3-22 FS'!$AY$11:$AY$30)</f>
        <v>0</v>
      </c>
      <c r="IV142" s="174">
        <f>SUMIF('2022-09-17 Leukemia Cup FS'!$B$11:$B$26,$C142,'2022-09-17 Leukemia Cup FS'!$AU$11:$AU$26)</f>
        <v>0</v>
      </c>
      <c r="IW142" s="174">
        <f>SUMIF('2022-09-17 Leukemia Cup FS'!$B$11:$B$26,$C142,'2022-09-17 Leukemia Cup FS'!$AV$11:$AV$26)</f>
        <v>0</v>
      </c>
      <c r="IX142" s="174">
        <f>SUMIF('2022-09-17 Leukemia Cup FS'!$B$11:$B$26,$C142,'2022-09-17 Leukemia Cup FS'!$AW$11:$AW$26)</f>
        <v>0</v>
      </c>
      <c r="IY142" s="174">
        <f>SUMIF('2022-09-17 Leukemia Cup FS'!$B$11:$B$26,$C142,'2022-09-17 Leukemia Cup FS'!$AX$11:$AX$26)</f>
        <v>0</v>
      </c>
      <c r="IZ142" s="174">
        <f>SUMIF('2022-09-17 Leukemia Cup FS'!$B$11:$B$26,$C142,'2022-09-17 Leukemia Cup FS'!$AY$11:$AY$26)</f>
        <v>0</v>
      </c>
      <c r="JA142" s="174">
        <f>SUMIF('2022-09-17 Leukemia Cup TH'!$B$11:$B$28,$C142,'2022-09-17 Leukemia Cup TH'!$AU$11:$AU$28)</f>
        <v>0</v>
      </c>
      <c r="JB142" s="174">
        <f>SUMIF('2022-09-17 Leukemia Cup TH'!$B$11:$B$28,$C142,'2022-09-17 Leukemia Cup TH'!$AV$11:$AV$28)</f>
        <v>0</v>
      </c>
      <c r="JC142" s="174">
        <f>SUMIF('2022-09-17 Leukemia Cup TH'!$B$11:$B$28,$C142,'2022-09-17 Leukemia Cup TH'!$AW$11:$AW$28)</f>
        <v>0</v>
      </c>
      <c r="JD142" s="174">
        <f>SUMIF('2022-09-17 Leukemia Cup TH'!$B$11:$B$28,$C142,'2022-09-17 Leukemia Cup TH'!$AX$11:$AX$28)</f>
        <v>0</v>
      </c>
      <c r="JE142" s="174">
        <f>SUMIF('2022-09-17 Leukemia Cup TH'!$B$11:$B$28,$C142,'2022-09-17 Leukemia Cup TH'!$AY$11:$AY$28)</f>
        <v>0</v>
      </c>
      <c r="JF142" s="174">
        <f>SUMIF('Smith-Berry LDR 9-24-22'!$B$11:$B$30,$C142,'Smith-Berry LDR 9-24-22'!$AU$11:$AU$30)</f>
        <v>0</v>
      </c>
      <c r="JG142" s="174">
        <f>SUMIF('Smith-Berry LDR 9-24-22'!$B$11:$B$30,$C142,'Smith-Berry LDR 9-24-22'!$AV$11:$AV$30)</f>
        <v>0</v>
      </c>
      <c r="JH142" s="174">
        <f>SUMIF('Smith-Berry LDR 9-24-22'!$B$11:$B$30,$C142,'Smith-Berry LDR 9-24-22'!$AW$11:$AW$30)</f>
        <v>0</v>
      </c>
      <c r="JI142" s="174">
        <f>SUMIF('Smith-Berry LDR 9-24-22'!$B$11:$B$30,$C142,'Smith-Berry LDR 9-24-22'!$AX$11:$AX$30)</f>
        <v>0</v>
      </c>
      <c r="JJ142" s="174">
        <f>SUMIF('Smith-Berry LDR 9-24-22'!$B$11:$B$30,$C142,'Smith-Berry LDR 9-24-22'!$AY$11:$AY$30)</f>
        <v>0</v>
      </c>
      <c r="JK142" s="174">
        <f>SUMIF('Great Scot 10-1-22 Cham'!$B$11:$B$38,$C142,'Great Scot 10-1-22 Cham'!$AU$11:$AU$38)</f>
        <v>0</v>
      </c>
      <c r="JL142" s="174">
        <f>SUMIF('Great Scot 10-1-22 Cham'!$B$11:$B$38,$C142,'Great Scot 10-1-22 Cham'!$AV$11:$AV$38)</f>
        <v>0</v>
      </c>
      <c r="JM142" s="174">
        <f>SUMIF('Great Scot 10-1-22 Cham'!$B$11:$B$38,$C142,'Great Scot 10-1-22 Cham'!$AW$11:$AW$38)</f>
        <v>0</v>
      </c>
      <c r="JN142" s="174">
        <f>SUMIF('Great Scot 10-1-22 Cham'!$B$11:$B$38,$C142,'Great Scot 10-1-22 Cham'!$AX$11:$AX$38)</f>
        <v>0</v>
      </c>
      <c r="JO142" s="174">
        <f>SUMIF('Great Scot 10-1-22 Cham'!$B$11:$B$38,$C142,'Great Scot 10-1-22 Cham'!$AY$11:$AY$38)</f>
        <v>0</v>
      </c>
      <c r="JP142" s="174">
        <f>SUMIF('Great Scot 10-1-22 Chal'!$B$11:$B$28,$C142,'Great Scot 10-1-22 Chal'!$AU$11:$AU$28)</f>
        <v>0</v>
      </c>
      <c r="JQ142" s="174">
        <f>SUMIF('Great Scot 10-1-22 Chal'!$B$11:$B$28,$C142,'Great Scot 10-1-22 Chal'!$AV$11:$AV$28)</f>
        <v>0</v>
      </c>
      <c r="JR142" s="174">
        <f>SUMIF('Great Scot 10-1-22 Chal'!$B$11:$B$28,$C142,'Great Scot 10-1-22 Chal'!$AW$11:$AW$28)</f>
        <v>0</v>
      </c>
      <c r="JS142" s="174">
        <f>SUMIF('Great Scot 10-1-22 Chal'!$B$11:$B$28,$C142,'Great Scot 10-1-22 Chal'!$AX$11:$AX$28)</f>
        <v>0</v>
      </c>
      <c r="JT142" s="174">
        <f>SUMIF('Great Scot 10-1-22 Chal'!$B$11:$B$28,$C142,'Great Scot 10-1-22 Chal'!$AY$11:$AY$28)</f>
        <v>0</v>
      </c>
      <c r="JU142" s="174">
        <f>SUMIF('Great Pumpkin Regatta 10-15-22'!$B$11:$B$54,$C142,'Great Pumpkin Regatta 10-15-22'!$AU$11:$AU$54)</f>
        <v>0</v>
      </c>
      <c r="JV142" s="174">
        <f>SUMIF('Great Pumpkin Regatta 10-15-22'!$B$11:$B$54,$C142,'Great Pumpkin Regatta 10-15-22'!$AV$11:$AV$54)</f>
        <v>0</v>
      </c>
      <c r="JW142" s="174">
        <f>SUMIF('Great Pumpkin Regatta 10-15-22'!$B$11:$B$54,$C142,'Great Pumpkin Regatta 10-15-22'!$AW$11:$AW$54)</f>
        <v>0</v>
      </c>
      <c r="JX142" s="174">
        <f>SUMIF('Great Pumpkin Regatta 10-15-22'!$B$11:$B$54,$C142,'Great Pumpkin Regatta 10-15-22'!$AX$11:$AX$54)</f>
        <v>0</v>
      </c>
      <c r="JY142" s="174">
        <f>SUMIF('Great Pumpkin Regatta 10-15-22'!$B$11:$B$54,$C142,'Great Pumpkin Regatta 10-15-22'!$AY$11:$AY$54)</f>
        <v>0</v>
      </c>
      <c r="JZ142" s="174">
        <f>SUMIF('One Day Regatta 10-29-22 FS'!$B$11:$B$19,$C142,'One Day Regatta 10-29-22 FS'!$AU$11:$AU$19)</f>
        <v>0</v>
      </c>
      <c r="KA142" s="174">
        <f>SUMIF('One Day Regatta 10-29-22 FS'!$B$11:$B$19,$C142,'One Day Regatta 10-29-22 FS'!$AV$11:$AV$19)</f>
        <v>0</v>
      </c>
      <c r="KB142" s="174">
        <f>SUMIF('One Day Regatta 10-29-22 FS'!$B$11:$B$19,$C142,'One Day Regatta 10-29-22 FS'!$AW$11:$AW$19)</f>
        <v>0</v>
      </c>
      <c r="KC142" s="174">
        <f>SUMIF('One Day Regatta 10-29-22 FS'!$B$11:$B$19,$C142,'One Day Regatta 10-29-22 FS'!$AX$11:$AX$19)</f>
        <v>0</v>
      </c>
      <c r="KD142" s="174">
        <f>SUMIF('One Day Regatta 10-29-22 FS'!$B$11:$B$19,$C142,'One Day Regatta 10-29-22 FS'!$AY$11:$AY$19)</f>
        <v>0</v>
      </c>
    </row>
    <row r="143" spans="1:290" ht="15" customHeight="1" x14ac:dyDescent="0.2">
      <c r="A143" s="400" t="s">
        <v>1369</v>
      </c>
      <c r="B143" s="134">
        <f t="shared" si="126"/>
        <v>36</v>
      </c>
      <c r="C143" s="170" t="s">
        <v>869</v>
      </c>
      <c r="D143" s="171">
        <f t="shared" si="127"/>
        <v>0</v>
      </c>
      <c r="E143" s="172">
        <f t="shared" si="128"/>
        <v>0</v>
      </c>
      <c r="F143" s="171">
        <f t="shared" si="129"/>
        <v>0</v>
      </c>
      <c r="G143" s="171">
        <v>0</v>
      </c>
      <c r="H143" s="171">
        <f t="shared" si="130"/>
        <v>0</v>
      </c>
      <c r="I143" s="173">
        <f t="shared" si="131"/>
        <v>0</v>
      </c>
      <c r="J143" s="173"/>
      <c r="K143" s="174">
        <f>SUMIF('Saturday Race 11-06-21'!$B$11:$B$21,$C143,'Saturday Race 11-06-21'!$AU$11:$AU$21)</f>
        <v>0</v>
      </c>
      <c r="L143" s="174">
        <f>SUMIF('Saturday Race 11-06-21'!$B$11:$B$21,$C143,'Saturday Race 11-06-21'!$AV$11:$AV$21)</f>
        <v>0</v>
      </c>
      <c r="M143" s="174">
        <f>SUMIF('Saturday Race 11-06-21'!$B$11:$B$21,$C143,'Saturday Race 11-06-21'!$AW$11:$AW$21)</f>
        <v>0</v>
      </c>
      <c r="N143" s="174">
        <f>SUMIF('Saturday Race 11-06-21'!$B$11:$B$21,$C143,'Saturday Race 11-06-21'!$AX$11:$AX$21)</f>
        <v>0</v>
      </c>
      <c r="O143" s="174">
        <f>SUMIF('Saturday Race 11-06-21'!$B$11:$B$21,$C143,'Saturday Race 11-06-21'!$AY$11:$AY$21)</f>
        <v>0</v>
      </c>
      <c r="P143" s="174">
        <f>SUMIF('Saturday Race 11-20-21'!$B$11:$B$20,$C143,'Saturday Race 11-20-21'!$AU$11:$AU$20)</f>
        <v>0</v>
      </c>
      <c r="Q143" s="174">
        <f>SUMIF('Saturday Race 11-20-21'!$B$11:$B$20,$C143,'Saturday Race 11-20-21'!$AV$11:$AV$20)</f>
        <v>0</v>
      </c>
      <c r="R143" s="174">
        <f>SUMIF('Saturday Race 11-20-21'!$B$11:$B$20,$C143,'Saturday Race 11-20-21'!$AW$11:$AW$20)</f>
        <v>0</v>
      </c>
      <c r="S143" s="174">
        <f>SUMIF('Saturday Race 11-20-21'!$B$11:$B$20,$C143,'Saturday Race 11-20-21'!$AX$11:$AX$20)</f>
        <v>0</v>
      </c>
      <c r="T143" s="174">
        <f>SUMIF('Saturday Race 11-20-21'!$B$11:$B$20,$C143,'Saturday Race 11-20-21'!$AY$11:$AY$20)</f>
        <v>0</v>
      </c>
      <c r="U143" s="174">
        <f>SUMIF('Saturday Race 1-08-22'!$B$11:$B$20,$C143,'Saturday Race 1-08-22'!$AU$11:$AU$20)</f>
        <v>0</v>
      </c>
      <c r="V143" s="174">
        <f>SUMIF('Saturday Race 1-08-22'!$B$11:$B$20,$C143,'Saturday Race 1-08-22'!$AV$11:$AV$20)</f>
        <v>0</v>
      </c>
      <c r="W143" s="174">
        <f>SUMIF('Saturday Race 1-08-22'!$B$11:$B$20,$C143,'Saturday Race 1-08-22'!$AW$11:$AW$20)</f>
        <v>0</v>
      </c>
      <c r="X143" s="174">
        <f>SUMIF('Saturday Race 1-08-22'!$B$11:$B$20,$C143,'Saturday Race 1-08-22'!$AX$11:$AX$20)</f>
        <v>0</v>
      </c>
      <c r="Y143" s="174">
        <f>SUMIF('Saturday Race 1-08-22'!$B$11:$B$20,$C143,'Saturday Race 1-08-22'!$AY$11:$AY$20)</f>
        <v>0</v>
      </c>
      <c r="Z143" s="174">
        <f>SUMIF('Saturday Race 1-22-22'!$B$11:$B$20,$C143,'Saturday Race 1-22-22'!$AU$11:$AU$20)</f>
        <v>0</v>
      </c>
      <c r="AA143" s="174">
        <f>SUMIF('Saturday Race 1-22-22'!$B$11:$B$20,$C143,'Saturday Race 1-22-22'!$AV$11:$AV$20)</f>
        <v>0</v>
      </c>
      <c r="AB143" s="174">
        <f>SUMIF('Saturday Race 1-22-22'!$B$11:$B$20,$C143,'Saturday Race 1-22-22'!$AW$11:$AW$20)</f>
        <v>0</v>
      </c>
      <c r="AC143" s="174">
        <f>SUMIF('Saturday Race 1-22-22'!$B$11:$B$20,$C143,'Saturday Race 1-22-22'!$AX$11:$AX$20)</f>
        <v>0</v>
      </c>
      <c r="AD143" s="174">
        <f>SUMIF('Saturday Race 1-22-22'!$B$11:$B$20,$C143,'Saturday Race 1-22-22'!$AY$11:$AY$20)</f>
        <v>0</v>
      </c>
      <c r="AE143" s="174">
        <f>SUMIF('Sunday Race 2-6-22'!$B$11:$B$20,$C143,'Sunday Race 2-6-22'!$AU$11:$AU$20)</f>
        <v>0</v>
      </c>
      <c r="AF143" s="174">
        <f>SUMIF('Sunday Race 2-6-22'!$B$11:$B$20,$C143,'Sunday Race 2-6-22'!$AV$11:$AV$20)</f>
        <v>0</v>
      </c>
      <c r="AG143" s="174">
        <f>SUMIF('Sunday Race 2-6-22'!$B$11:$B$20,$C143,'Sunday Race 2-6-22'!$AW$11:$AW$20)</f>
        <v>0</v>
      </c>
      <c r="AH143" s="174">
        <f>SUMIF('Sunday Race 2-6-22'!$B$11:$B$20,$C143,'Sunday Race 2-6-22'!$AX$11:$AX$20)</f>
        <v>0</v>
      </c>
      <c r="AI143" s="174">
        <f>SUMIF('Sunday Race 2-6-22'!$B$11:$B$20,$C143,'Sunday Race 2-6-22'!$AY$11:$AY$20)</f>
        <v>0</v>
      </c>
      <c r="AJ143" s="174">
        <f>SUMIF('Sunday Race 2-20-22'!$B$11:$B$26,$C143,'Sunday Race 2-20-22'!$AU$11:$AU$26)</f>
        <v>0</v>
      </c>
      <c r="AK143" s="174">
        <f>SUMIF('Sunday Race 2-20-22'!$B$11:$B$26,$C143,'Sunday Race 2-20-22'!$AV$11:$AV$26)</f>
        <v>0</v>
      </c>
      <c r="AL143" s="174">
        <f>SUMIF('Sunday Race 2-20-22'!$B$11:$B$26,$C143,'Sunday Race 2-20-22'!$AW$11:$AW$26)</f>
        <v>0</v>
      </c>
      <c r="AM143" s="174">
        <f>SUMIF('Sunday Race 2-20-22'!$B$11:$B$26,$C143,'Sunday Race 2-20-22'!$AX$11:$AX$26)</f>
        <v>0</v>
      </c>
      <c r="AN143" s="174">
        <f>SUMIF('Sunday Race 2-20-22'!$B$11:$B$26,$C143,'Sunday Race 2-20-22'!$AY$11:$AY$26)</f>
        <v>0</v>
      </c>
      <c r="AO143" s="174">
        <f>SUMIF('Sunday Race 2-27-22'!$B$11:$B$20,$C143,'Sunday Race 2-27-22'!$AU$11:$AU$20)</f>
        <v>0</v>
      </c>
      <c r="AP143" s="174">
        <f>SUMIF('Sunday Race 2-27-22'!$B$11:$B$20,$C143,'Sunday Race 2-27-22'!$AV$11:$AV$20)</f>
        <v>0</v>
      </c>
      <c r="AQ143" s="174">
        <f>SUMIF('Sunday Race 2-27-22'!$B$11:$B$20,$C143,'Sunday Race 2-27-22'!$AW$11:$AW$20)</f>
        <v>0</v>
      </c>
      <c r="AR143" s="174">
        <f>SUMIF('Sunday Race 2-27-22'!$B$11:$B$20,$C143,'Sunday Race 2-27-22'!$AX$11:$AX$20)</f>
        <v>0</v>
      </c>
      <c r="AS143" s="174">
        <f>SUMIF('Sunday Race 2-27-22'!$B$11:$B$20,$C143,'Sunday Race 2-27-22'!$AY$11:$AY$20)</f>
        <v>0</v>
      </c>
      <c r="AT143" s="174">
        <f>SUMIF('Sunday Race 3-13-22'!$B$11:$B$25,$C143,'Sunday Race 3-13-22'!$AU$11:$AU$25)</f>
        <v>0</v>
      </c>
      <c r="AU143" s="174">
        <f>SUMIF('Sunday Race 3-13-22'!$B$11:$B$25,$C143,'Sunday Race 3-13-22'!$AV$11:$AV$25)</f>
        <v>0</v>
      </c>
      <c r="AV143" s="174">
        <f>SUMIF('Sunday Race 3-13-22'!$B$11:$B$25,$C143,'Sunday Race 3-13-22'!$AW$11:$AW$25)</f>
        <v>0</v>
      </c>
      <c r="AW143" s="174">
        <f>SUMIF('Sunday Race 3-13-22'!$B$11:$B$25,$C143,'Sunday Race 3-13-22'!$AX$11:$AX$25)</f>
        <v>0</v>
      </c>
      <c r="AX143" s="174">
        <f>SUMIF('Sunday Race 3-13-22'!$B$11:$B$25,$C143,'Sunday Race 3-13-22'!$AY$11:$AY$25)</f>
        <v>0</v>
      </c>
      <c r="AY143" s="174">
        <f>SUMIF('Saturday Race 3-19-22'!$B$11:$B$15,$C143,'Saturday Race 3-19-22'!$AU$11:$AU$15)</f>
        <v>0</v>
      </c>
      <c r="AZ143" s="174">
        <f>SUMIF('Saturday Race 3-19-22'!$B$11:$B$15,$C143,'Saturday Race 3-19-22'!$AV$11:$AV$15)</f>
        <v>0</v>
      </c>
      <c r="BA143" s="174">
        <f>SUMIF('Saturday Race 3-19-22'!$B$11:$B$15,$C143,'Saturday Race 3-19-22'!$AW$11:$AW$15)</f>
        <v>0</v>
      </c>
      <c r="BB143" s="174">
        <f>SUMIF('Saturday Race 3-19-22'!$B$11:$B$15,$C143,'Saturday Race 3-19-22'!$AX$11:$AX$15)</f>
        <v>0</v>
      </c>
      <c r="BC143" s="174">
        <f>SUMIF('Saturday Race 3-19-22'!$B$11:$B$15,$C143,'Saturday Race 3-19-22'!$AY$11:$AY$15)</f>
        <v>0</v>
      </c>
      <c r="BD143" s="174">
        <f>SUMIF('Sunday Races 4-10-22'!$B$11:$B$26,$C143,'Sunday Races 4-10-22'!$AU$11:$AU$26)</f>
        <v>0</v>
      </c>
      <c r="BE143" s="174">
        <f>SUMIF('Sunday Races 4-10-22'!$B$11:$B$26,$C143,'Sunday Races 4-10-22'!$AV$11:$AV$26)</f>
        <v>0</v>
      </c>
      <c r="BF143" s="174">
        <f>SUMIF('Sunday Races 4-10-22'!$B$11:$B$26,$C143,'Sunday Races 4-10-22'!$AW$11:$AW$26)</f>
        <v>0</v>
      </c>
      <c r="BG143" s="174">
        <f>SUMIF('Sunday Races 4-10-22'!$B$11:$B$26,$C143,'Sunday Races 4-10-22'!$AX$11:$AX$26)</f>
        <v>0</v>
      </c>
      <c r="BH143" s="174">
        <f>SUMIF('Sunday Races 4-10-22'!$B$11:$B$26,$C143,'Sunday Races 4-10-22'!$AY$11:$AY$26)</f>
        <v>0</v>
      </c>
      <c r="BI143" s="174">
        <f>SUMIF('Sunday Races 5-1-22'!$B$11:$B$28,$C143,'Sunday Races 5-1-22'!$AU$11:$AU$28)</f>
        <v>0</v>
      </c>
      <c r="BJ143" s="174">
        <f>SUMIF('Sunday Races 5-1-22'!$B$11:$B$28,$C143,'Sunday Races 5-1-22'!$AV$11:$AV$28)</f>
        <v>0</v>
      </c>
      <c r="BK143" s="174">
        <f>SUMIF('Sunday Races 5-1-22'!$B$11:$B$28,$C143,'Sunday Races 5-1-22'!$AW$11:$AW$28)</f>
        <v>0</v>
      </c>
      <c r="BL143" s="174">
        <f>SUMIF('Sunday Races 5-1-22'!$B$11:$B$28,$C143,'Sunday Races 5-1-22'!$AX$11:$AX$28)</f>
        <v>0</v>
      </c>
      <c r="BM143" s="174">
        <f>SUMIF('Sunday Races 5-1-22'!$B$11:$B$28,$C143,'Sunday Races 5-1-22'!$AY$11:$AY$28)</f>
        <v>0</v>
      </c>
      <c r="BN143" s="174">
        <f>SUMIF('Sunday Races 6-5-22'!$B$11:$B$28,$C143,'Sunday Races 6-5-22'!$AU$11:$AU$28)</f>
        <v>0</v>
      </c>
      <c r="BO143" s="174">
        <f>SUMIF('Sunday Races 6-5-22'!$B$11:$B$28,$C143,'Sunday Races 6-5-22'!$AV$11:$AV$28)</f>
        <v>0</v>
      </c>
      <c r="BP143" s="174">
        <f>SUMIF('Sunday Races 6-5-22'!$B$11:$B$28,$C143,'Sunday Races 6-5-22'!$AW$11:$AW$28)</f>
        <v>0</v>
      </c>
      <c r="BQ143" s="174">
        <f>SUMIF('Sunday Races 6-5-22'!$B$11:$B$28,$C143,'Sunday Races 6-5-22'!$AX$11:$AX$28)</f>
        <v>0</v>
      </c>
      <c r="BR143" s="174">
        <f>SUMIF('Sunday Races 6-5-22'!$B$11:$B$28,$C143,'Sunday Races 6-5-22'!$AY$11:$AY$28)</f>
        <v>0</v>
      </c>
      <c r="BS143" s="174">
        <f>SUMIF('Sunday Races 6-12-22'!$B$11:$B$24,$C143,'Sunday Races 6-12-22'!$AU$11:$AU$24)</f>
        <v>0</v>
      </c>
      <c r="BT143" s="174">
        <f>SUMIF('Sunday Races 6-12-22'!$B$11:$B$24,$C143,'Sunday Races 6-12-22'!$AV$11:$AV$24)</f>
        <v>0</v>
      </c>
      <c r="BU143" s="174">
        <f>SUMIF('Sunday Races 6-12-22'!$B$11:$B$24,$C143,'Sunday Races 6-12-22'!$AW$11:$AW$24)</f>
        <v>0</v>
      </c>
      <c r="BV143" s="174">
        <f>SUMIF('Sunday Races 6-12-22'!$B$11:$B$24,$C143,'Sunday Races 6-12-22'!$AX$11:$AX$24)</f>
        <v>0</v>
      </c>
      <c r="BW143" s="174">
        <f>SUMIF('Sunday Races 6-12-22'!$B$11:$B$24,$C143,'Sunday Races 6-12-22'!$AY$11:$AY$24)</f>
        <v>0</v>
      </c>
      <c r="BX143" s="174">
        <f>SUMIF('Saturday Races 6-18-22'!$B$11:$B$24,$C143,'Saturday Races 6-18-22'!$AU$11:$AU$24)</f>
        <v>0</v>
      </c>
      <c r="BY143" s="174">
        <f>SUMIF('Saturday Races 6-18-22'!$B$11:$B$24,$C143,'Saturday Races 6-18-22'!$AV$11:$AV$24)</f>
        <v>0</v>
      </c>
      <c r="BZ143" s="174">
        <f>SUMIF('Saturday Races 6-18-22'!$B$11:$B$24,$C143,'Saturday Races 6-18-22'!$AW$11:$AW$24)</f>
        <v>0</v>
      </c>
      <c r="CA143" s="174">
        <f>SUMIF('Saturday Races 6-18-22'!$B$11:$B$24,$C143,'Saturday Races 6-18-22'!$AX$11:$AX$24)</f>
        <v>0</v>
      </c>
      <c r="CB143" s="174">
        <f>SUMIF('Saturday Races 6-18-22'!$B$11:$B$24,$C143,'Saturday Races 6-18-22'!$AY$11:$AY$24)</f>
        <v>0</v>
      </c>
      <c r="CC143" s="174">
        <f>SUMIF('Sunday Races 7-3-22'!$B$11:$B$26,$C143,'Sunday Races 7-3-22'!$AU$11:$AU$26)</f>
        <v>0</v>
      </c>
      <c r="CD143" s="174">
        <f>SUMIF('Sunday Races 7-3-22'!$B$11:$B$26,$C143,'Sunday Races 7-3-22'!$AV$11:$AV$26)</f>
        <v>0</v>
      </c>
      <c r="CE143" s="174">
        <f>SUMIF('Sunday Races 7-3-22'!$B$11:$B$26,$C143,'Sunday Races 7-3-22'!$AW$11:$AW$26)</f>
        <v>0</v>
      </c>
      <c r="CF143" s="174">
        <f>SUMIF('Sunday Races 7-3-22'!$B$11:$B$26,$C143,'Sunday Races 7-3-22'!$AX$11:$AX$26)</f>
        <v>0</v>
      </c>
      <c r="CG143" s="174">
        <f>SUMIF('Sunday Races 7-3-22'!$B$11:$B$26,$C143,'Sunday Races 7-3-22'!$AY$11:$AY$26)</f>
        <v>0</v>
      </c>
      <c r="CH143" s="174">
        <f>SUMIF('Sunday Races 7-31-22'!$B$11:$B$26,$C143,'Sunday Races 7-31-22'!$AU$11:$AU$26)</f>
        <v>0</v>
      </c>
      <c r="CI143" s="174">
        <f>SUMIF('Sunday Races 7-31-22'!$B$11:$B$26,$C143,'Sunday Races 7-31-22'!$AV$11:$AV$26)</f>
        <v>0</v>
      </c>
      <c r="CJ143" s="174">
        <f>SUMIF('Sunday Races 7-31-22'!$B$11:$B$26,$C143,'Sunday Races 7-31-22'!$AW$11:$AW$26)</f>
        <v>0</v>
      </c>
      <c r="CK143" s="174">
        <f>SUMIF('Sunday Races 7-31-22'!$B$11:$B$26,$C143,'Sunday Races 7-31-22'!$AX$11:$AX$26)</f>
        <v>0</v>
      </c>
      <c r="CL143" s="174">
        <f>SUMIF('Sunday Races 7-31-22'!$B$11:$B$26,$C143,'Sunday Races 7-31-22'!$AY$11:$AY$26)</f>
        <v>0</v>
      </c>
      <c r="CM143" s="174">
        <f>SUMIF('Sunday Races 8-14-22'!$B$11:$B$26,$C143,'Sunday Races 8-14-22'!$AU$11:$AU$26)</f>
        <v>0</v>
      </c>
      <c r="CN143" s="174">
        <f>SUMIF('Sunday Races 8-14-22'!$B$11:$B$26,$C143,'Sunday Races 8-14-22'!$AV$11:$AV$26)</f>
        <v>0</v>
      </c>
      <c r="CO143" s="174">
        <f>SUMIF('Sunday Races 8-14-22'!$B$11:$B$26,$C143,'Sunday Races 8-14-22'!$AW$11:$AW$26)</f>
        <v>0</v>
      </c>
      <c r="CP143" s="174">
        <f>SUMIF('Sunday Races 8-14-22'!$B$11:$B$26,$C143,'Sunday Races 8-14-22'!$AX$11:$AX$26)</f>
        <v>0</v>
      </c>
      <c r="CQ143" s="174">
        <f>SUMIF('Sunday Races 8-14-22'!$B$11:$B$26,$C143,'Sunday Races 8-14-22'!$AY$11:$AY$26)</f>
        <v>0</v>
      </c>
      <c r="CR143" s="174">
        <f>SUMIF('Saturday Races 8-20-22'!$B$11:$B$26,$C143,'Saturday Races 8-20-22'!$AU$11:$AU$26)</f>
        <v>0</v>
      </c>
      <c r="CS143" s="174">
        <f>SUMIF('Saturday Races 8-20-22'!$B$11:$B$26,$C143,'Saturday Races 8-20-22'!$AV$11:$AV$26)</f>
        <v>0</v>
      </c>
      <c r="CT143" s="174">
        <f>SUMIF('Saturday Races 8-20-22'!$B$11:$B$26,$C143,'Saturday Races 8-20-22'!$AW$11:$AW$26)</f>
        <v>0</v>
      </c>
      <c r="CU143" s="174">
        <f>SUMIF('Saturday Races 8-20-22'!$B$11:$B$26,$C143,'Saturday Races 8-20-22'!$AX$11:$AX$26)</f>
        <v>0</v>
      </c>
      <c r="CV143" s="174">
        <f>SUMIF('Saturday Races 8-20-22'!$B$11:$B$26,$C143,'Saturday Races 8-20-22'!$AY$11:$AY$26)</f>
        <v>0</v>
      </c>
      <c r="CW143" s="174">
        <f>SUMIF('Sunday Races 9-11-22'!$B$11:$B$20,$C143,'Sunday Races 9-11-22'!$AU$11:$AU$20)</f>
        <v>0</v>
      </c>
      <c r="CX143" s="174">
        <f>SUMIF('Sunday Races 9-11-22'!$B$11:$B$20,$C143,'Sunday Races 9-11-22'!$AV$11:$AV$20)</f>
        <v>0</v>
      </c>
      <c r="CY143" s="174">
        <f>SUMIF('Sunday Races 9-11-22'!$B$11:$B$20,$C143,'Sunday Races 9-11-22'!$AW$11:$AW$20)</f>
        <v>0</v>
      </c>
      <c r="CZ143" s="174">
        <f>SUMIF('Sunday Races 9-11-22'!$B$11:$B$20,$C143,'Sunday Races 9-11-22'!$AX$11:$AX$20)</f>
        <v>0</v>
      </c>
      <c r="DA143" s="174">
        <f>SUMIF('Sunday Races 9-11-22'!$B$11:$B$20,$C143,'Sunday Races 9-11-22'!$AY$11:$AY$20)</f>
        <v>0</v>
      </c>
      <c r="DB143" s="174">
        <f>SUMIF('Sunday Races 10-9-22'!$B$11:$B$21,$C143,'Sunday Races 10-9-22'!$AU$11:$AU$21)</f>
        <v>0</v>
      </c>
      <c r="DC143" s="174">
        <f>SUMIF('Sunday Races 10-9-22'!$B$11:$B$21,$C143,'Sunday Races 10-9-22'!$AV$11:$AV$21)</f>
        <v>0</v>
      </c>
      <c r="DD143" s="174">
        <f>SUMIF('Sunday Races 10-9-22'!$B$11:$B$21,$C143,'Sunday Races 10-9-22'!$AW$11:$AW$21)</f>
        <v>0</v>
      </c>
      <c r="DE143" s="174">
        <f>SUMIF('Sunday Races 10-9-22'!$B$11:$B$21,$C143,'Sunday Races 10-9-22'!$AX$11:$AX$21)</f>
        <v>0</v>
      </c>
      <c r="DF143" s="174">
        <f>SUMIF('Sunday Races 10-9-22'!$B$11:$B$21,$C143,'Sunday Races 10-9-22'!$AY$11:$AY$21)</f>
        <v>0</v>
      </c>
      <c r="DG143" s="174">
        <f>SUMIF('Sunday Races 10-23-22'!$B$11:$B$22,$C143,'Sunday Races 10-23-22'!$AU$11:$AU$22)</f>
        <v>0</v>
      </c>
      <c r="DH143" s="174">
        <f>SUMIF('Sunday Races 10-23-22'!$B$11:$B$22,$C143,'Sunday Races 10-23-22'!$AV$11:$AV$22)</f>
        <v>0</v>
      </c>
      <c r="DI143" s="174">
        <f>SUMIF('Sunday Races 10-23-22'!$B$11:$B$22,$C143,'Sunday Races 10-23-22'!$AW$11:$AW$22)</f>
        <v>0</v>
      </c>
      <c r="DJ143" s="174">
        <f>SUMIF('Sunday Races 10-23-22'!$B$11:$B$22,$C143,'Sunday Races 10-23-22'!$AX$11:$AX$22)</f>
        <v>0</v>
      </c>
      <c r="DK143" s="174">
        <f>SUMIF('Sunday Races 10-23-22'!$B$11:$B$22,$C143,'Sunday Races 10-23-22'!$AY$11:$AY$22)</f>
        <v>0</v>
      </c>
      <c r="DL143" s="175"/>
      <c r="DM143" s="176"/>
      <c r="DN143" s="177">
        <f t="shared" si="134"/>
        <v>0</v>
      </c>
      <c r="DO143" s="177">
        <f t="shared" si="134"/>
        <v>0</v>
      </c>
      <c r="DP143" s="177">
        <f t="shared" si="134"/>
        <v>0</v>
      </c>
      <c r="DQ143" s="177">
        <f t="shared" si="134"/>
        <v>0</v>
      </c>
      <c r="DR143" s="177">
        <f t="shared" si="134"/>
        <v>0</v>
      </c>
      <c r="DS143" s="177">
        <f t="shared" si="134"/>
        <v>0</v>
      </c>
      <c r="DT143" s="177">
        <f t="shared" si="134"/>
        <v>0</v>
      </c>
      <c r="DU143" s="177">
        <f t="shared" si="134"/>
        <v>0</v>
      </c>
      <c r="DV143" s="177">
        <f t="shared" si="134"/>
        <v>0</v>
      </c>
      <c r="DW143" s="177">
        <f t="shared" si="134"/>
        <v>0</v>
      </c>
      <c r="DX143" s="177">
        <f t="shared" si="135"/>
        <v>0</v>
      </c>
      <c r="DY143" s="177">
        <f t="shared" si="135"/>
        <v>0</v>
      </c>
      <c r="DZ143" s="177">
        <f t="shared" si="135"/>
        <v>0</v>
      </c>
      <c r="EA143" s="177">
        <f t="shared" si="135"/>
        <v>0</v>
      </c>
      <c r="EB143" s="177">
        <f t="shared" si="135"/>
        <v>0</v>
      </c>
      <c r="EC143" s="177">
        <f t="shared" si="135"/>
        <v>0</v>
      </c>
      <c r="ED143" s="177">
        <f t="shared" si="135"/>
        <v>0</v>
      </c>
      <c r="EE143" s="177">
        <f t="shared" si="135"/>
        <v>0</v>
      </c>
      <c r="EF143" s="177">
        <f t="shared" si="135"/>
        <v>0</v>
      </c>
      <c r="EG143" s="177">
        <f t="shared" si="135"/>
        <v>0</v>
      </c>
      <c r="EH143" s="177">
        <f t="shared" si="136"/>
        <v>0</v>
      </c>
      <c r="EI143" s="177">
        <f t="shared" si="136"/>
        <v>0</v>
      </c>
      <c r="EJ143" s="177">
        <f t="shared" si="136"/>
        <v>0</v>
      </c>
      <c r="EK143" s="177">
        <f t="shared" si="136"/>
        <v>0</v>
      </c>
      <c r="EL143" s="177">
        <f t="shared" si="136"/>
        <v>0</v>
      </c>
      <c r="EM143" s="177">
        <f t="shared" si="136"/>
        <v>0</v>
      </c>
      <c r="EN143" s="177">
        <f t="shared" si="136"/>
        <v>0</v>
      </c>
      <c r="EO143" s="177">
        <f t="shared" si="136"/>
        <v>0</v>
      </c>
      <c r="EP143" s="177">
        <f t="shared" si="136"/>
        <v>0</v>
      </c>
      <c r="EQ143" s="177">
        <f t="shared" si="136"/>
        <v>0</v>
      </c>
      <c r="ER143" s="177">
        <f t="shared" si="137"/>
        <v>0</v>
      </c>
      <c r="ES143" s="177">
        <f t="shared" si="137"/>
        <v>0</v>
      </c>
      <c r="ET143" s="177">
        <f t="shared" si="137"/>
        <v>0</v>
      </c>
      <c r="EU143" s="177">
        <f t="shared" si="137"/>
        <v>0</v>
      </c>
      <c r="EV143" s="177">
        <f t="shared" si="137"/>
        <v>0</v>
      </c>
      <c r="EW143" s="177">
        <f t="shared" si="137"/>
        <v>0</v>
      </c>
      <c r="EX143" s="177">
        <f t="shared" si="137"/>
        <v>0</v>
      </c>
      <c r="EY143" s="177">
        <f t="shared" si="137"/>
        <v>0</v>
      </c>
      <c r="EZ143" s="177">
        <f t="shared" si="137"/>
        <v>0</v>
      </c>
      <c r="FA143" s="177">
        <f t="shared" si="137"/>
        <v>0</v>
      </c>
      <c r="FB143" s="177">
        <f t="shared" si="138"/>
        <v>0</v>
      </c>
      <c r="FC143" s="177">
        <f t="shared" si="138"/>
        <v>0</v>
      </c>
      <c r="FD143" s="177">
        <f t="shared" si="138"/>
        <v>0</v>
      </c>
      <c r="FE143" s="177">
        <f t="shared" si="138"/>
        <v>0</v>
      </c>
      <c r="FF143" s="177">
        <f t="shared" si="138"/>
        <v>0</v>
      </c>
      <c r="FG143" s="177">
        <f t="shared" si="138"/>
        <v>0</v>
      </c>
      <c r="FH143" s="177">
        <f t="shared" si="138"/>
        <v>0</v>
      </c>
      <c r="FI143" s="177">
        <f t="shared" si="138"/>
        <v>0</v>
      </c>
      <c r="FJ143" s="177">
        <f t="shared" si="138"/>
        <v>0</v>
      </c>
      <c r="FK143" s="177">
        <f t="shared" si="138"/>
        <v>0</v>
      </c>
      <c r="FL143" s="177">
        <f t="shared" si="139"/>
        <v>0</v>
      </c>
      <c r="FM143" s="177">
        <f t="shared" si="139"/>
        <v>0</v>
      </c>
      <c r="FN143" s="177">
        <f t="shared" si="139"/>
        <v>0</v>
      </c>
      <c r="FO143" s="177">
        <f t="shared" si="139"/>
        <v>0</v>
      </c>
      <c r="FP143" s="177">
        <f t="shared" si="139"/>
        <v>0</v>
      </c>
      <c r="FQ143" s="177">
        <f t="shared" si="139"/>
        <v>0</v>
      </c>
      <c r="FR143" s="177">
        <f t="shared" si="139"/>
        <v>0</v>
      </c>
      <c r="FS143" s="177">
        <f t="shared" si="139"/>
        <v>0</v>
      </c>
      <c r="FT143" s="177">
        <f t="shared" si="139"/>
        <v>0</v>
      </c>
      <c r="FU143" s="177">
        <f t="shared" si="139"/>
        <v>0</v>
      </c>
      <c r="FV143" s="177">
        <f t="shared" si="139"/>
        <v>0</v>
      </c>
      <c r="FW143" s="177">
        <f t="shared" si="139"/>
        <v>0</v>
      </c>
      <c r="FX143" s="177">
        <f t="shared" si="139"/>
        <v>0</v>
      </c>
      <c r="FY143" s="177">
        <f t="shared" si="139"/>
        <v>0</v>
      </c>
      <c r="FZ143" s="177">
        <f t="shared" si="139"/>
        <v>0</v>
      </c>
      <c r="GA143" s="177"/>
      <c r="GB143" s="229">
        <f t="shared" si="132"/>
        <v>0</v>
      </c>
      <c r="GC143" s="229">
        <f t="shared" si="133"/>
        <v>0</v>
      </c>
      <c r="GD143" s="174">
        <f>SUMIF('One Day 12-04-21 Scots'!$B$11:$B$24,$C143,'One Day 12-04-21 Scots'!$AU$11:$AU$24)</f>
        <v>0</v>
      </c>
      <c r="GE143" s="174">
        <f>SUMIF('One Day 12-04-21 Scots'!$B$11:$B$24,$C143,'One Day 12-04-21 Scots'!$AV$11:$AV$24)</f>
        <v>0</v>
      </c>
      <c r="GF143" s="174">
        <f>SUMIF('One Day 12-04-21 Scots'!$B$11:$B$24,$C143,'One Day 12-04-21 Scots'!$AW$11:$AW$24)</f>
        <v>0</v>
      </c>
      <c r="GG143" s="174">
        <f>SUMIF('One Day 12-04-21 Scots'!$B$11:$B$24,$C143,'One Day 12-04-21 Scots'!$AX$11:$AX$24)</f>
        <v>0</v>
      </c>
      <c r="GH143" s="174">
        <f>SUMIF('One Day 12-04-21 Scots'!$B$11:$B$24,$C143,'One Day 12-04-21 Scots'!$AY$11:$AY$24)</f>
        <v>0</v>
      </c>
      <c r="GI143" s="174">
        <f>SUMIF('One Day 12-04-21 Thistles'!$B$11:$B$25,$C143,'One Day 12-04-21 Thistles'!$AU$11:$AU$25)</f>
        <v>0</v>
      </c>
      <c r="GJ143" s="174">
        <f>SUMIF('One Day 12-04-21 Thistles'!$B$11:$B$25,$C143,'One Day 12-04-21 Thistles'!$AV$11:$AV$25)</f>
        <v>0</v>
      </c>
      <c r="GK143" s="174">
        <f>SUMIF('One Day 12-04-21 Thistles'!$B$11:$B$25,$C143,'One Day 12-04-21 Thistles'!$AW$11:$AW$25)</f>
        <v>0</v>
      </c>
      <c r="GL143" s="174">
        <f>SUMIF('One Day 12-04-21 Thistles'!$B$11:$B$25,$C143,'One Day 12-04-21 Thistles'!$AX$11:$AX$25)</f>
        <v>0</v>
      </c>
      <c r="GM143" s="174">
        <f>SUMIF('One Day 12-04-21 Thistles'!$B$11:$B$25,$C143,'One Day 12-04-21 Thistles'!$AY$11:$AY$25)</f>
        <v>0</v>
      </c>
      <c r="GN143" s="174">
        <f>SUMIF('Chili One Day 2-12-22 Scots'!$B$11:$B$27,$C143,'Chili One Day 2-12-22 Scots'!$AU$11:$AU$27)</f>
        <v>0</v>
      </c>
      <c r="GO143" s="174">
        <f>SUMIF('Chili One Day 2-12-22 Scots'!$B$11:$B$27,$C143,'Chili One Day 2-12-22 Scots'!$AV$11:$AV$27)</f>
        <v>0</v>
      </c>
      <c r="GP143" s="174">
        <f>SUMIF('Chili One Day 2-12-22 Scots'!$B$11:$B$27,$C143,'Chili One Day 2-12-22 Scots'!$AW$11:$AW$27)</f>
        <v>0</v>
      </c>
      <c r="GQ143" s="174">
        <f>SUMIF('Chili One Day 2-12-22 Scots'!$B$11:$B$27,$C143,'Chili One Day 2-12-22 Scots'!$AX$11:$AX$27)</f>
        <v>0</v>
      </c>
      <c r="GR143" s="174">
        <f>SUMIF('Chili One Day 2-12-22 Scots'!$B$11:$B$27,$C143,'Chili One Day 2-12-22 Scots'!$AY$11:$AY$27)</f>
        <v>0</v>
      </c>
      <c r="GS143" s="174">
        <f>SUMIF('Chili One Day 2-12-22 Thistles'!$B$11:$B$27,$C143,'Chili One Day 2-12-22 Thistles'!$AU$11:$AU$27)</f>
        <v>0</v>
      </c>
      <c r="GT143" s="174">
        <f>SUMIF('Chili One Day 2-12-22 Thistles'!$B$11:$B$27,$C143,'Chili One Day 2-12-22 Thistles'!$AV$11:$AV$27)</f>
        <v>0</v>
      </c>
      <c r="GU143" s="174">
        <f>SUMIF('Chili One Day 2-12-22 Thistles'!$B$11:$B$27,$C143,'Chili One Day 2-12-22 Thistles'!$AW$11:$AW$27)</f>
        <v>0</v>
      </c>
      <c r="GV143" s="174">
        <f>SUMIF('Chili One Day 2-12-22 Thistles'!$B$11:$B$27,$C143,'Chili One Day 2-12-22 Thistles'!$AX$11:$AX$27)</f>
        <v>0</v>
      </c>
      <c r="GW143" s="174">
        <f>SUMIF('Chili One Day 2-12-22 Thistles'!$B$11:$B$27,$C143,'Chili One Day 2-12-22 Thistles'!$AY$11:$AY$27)</f>
        <v>0</v>
      </c>
      <c r="GX143" s="174">
        <f>SUMIF('Ironman One Day 3-5-22 FS'!$B$11:$B$26,$C143,'Ironman One Day 3-5-22 FS'!$AU$11:$AU$26)</f>
        <v>0</v>
      </c>
      <c r="GY143" s="174">
        <f>SUMIF('Ironman One Day 3-5-22 FS'!$B$11:$B$26,$C143,'Ironman One Day 3-5-22 FS'!$AV$11:$AV$26)</f>
        <v>0</v>
      </c>
      <c r="GZ143" s="174">
        <f>SUMIF('Ironman One Day 3-5-22 FS'!$B$11:$B$26,$C143,'Ironman One Day 3-5-22 FS'!$AW$11:$AW$26)</f>
        <v>0</v>
      </c>
      <c r="HA143" s="174">
        <f>SUMIF('Ironman One Day 3-5-22 FS'!$B$11:$B$26,$C143,'Ironman One Day 3-5-22 FS'!$AX$11:$AX$26)</f>
        <v>0</v>
      </c>
      <c r="HB143" s="174">
        <f>SUMIF('Ironman One Day 3-5-22 FS'!$B$11:$B$26,$C143,'Ironman One Day 3-5-22 FS'!$AY$11:$AY$26)</f>
        <v>0</v>
      </c>
      <c r="HC143" s="174">
        <f>SUMIF('Ironman One Day 3-5-22 420'!$B$11:$B$26,$C143,'Ironman One Day 3-5-22 420'!$AU$11:$AU$26)</f>
        <v>0</v>
      </c>
      <c r="HD143" s="174">
        <f>SUMIF('Ironman One Day 3-5-22 420'!$B$11:$B$26,$C143,'Ironman One Day 3-5-22 420'!$AV$11:$AV$26)</f>
        <v>0</v>
      </c>
      <c r="HE143" s="174">
        <f>SUMIF('Ironman One Day 3-5-22 420'!$B$11:$B$26,$C143,'Ironman One Day 3-5-22 420'!$AW$11:$AW$26)</f>
        <v>0</v>
      </c>
      <c r="HF143" s="174">
        <f>SUMIF('Ironman One Day 3-5-22 420'!$B$11:$B$26,$C143,'Ironman One Day 3-5-22 420'!$AX$11:$AX$26)</f>
        <v>0</v>
      </c>
      <c r="HG143" s="174">
        <f>SUMIF('Ironman One Day 3-5-22 420'!$B$11:$B$26,$C143,'Ironman One Day 3-5-22 420'!$AY$11:$AY$26)</f>
        <v>0</v>
      </c>
      <c r="HH143" s="174">
        <f>SUMIF('Easter One Day 4-16-22 FS'!$B$11:$B$25,$C143,'Easter One Day 4-16-22 FS'!$AU$11:$AU$25)</f>
        <v>0</v>
      </c>
      <c r="HI143" s="174">
        <f>SUMIF('Easter One Day 4-16-22 FS'!$B$11:$B$25,$C143,'Easter One Day 4-16-22 FS'!$AV$11:$AV$25)</f>
        <v>0</v>
      </c>
      <c r="HJ143" s="174">
        <f>SUMIF('Easter One Day 4-16-22 FS'!$B$11:$B$25,$C143,'Easter One Day 4-16-22 FS'!$AW$11:$AW$25)</f>
        <v>0</v>
      </c>
      <c r="HK143" s="174">
        <f>SUMIF('Easter One Day 4-16-22 FS'!$B$11:$B$25,$C143,'Easter One Day 4-16-22 FS'!$AX$11:$AX$25)</f>
        <v>0</v>
      </c>
      <c r="HL143" s="174">
        <f>SUMIF('Easter One Day 4-16-22 FS'!$B$11:$B$25,$C143,'Easter One Day 4-16-22 FS'!$AY$11:$AY$25)</f>
        <v>0</v>
      </c>
      <c r="HM143" s="174">
        <f>SUMIF('Easter One Day 4-16-22 TH'!$B$11:$B$25,$C143,'Easter One Day 4-16-22 TH'!$AU$11:$AU$25)</f>
        <v>0</v>
      </c>
      <c r="HN143" s="174">
        <f>SUMIF('Easter One Day 4-16-22 TH'!$B$11:$B$25,$C143,'Easter One Day 4-16-22 TH'!$AV$11:$AV$25)</f>
        <v>0</v>
      </c>
      <c r="HO143" s="174">
        <f>SUMIF('Easter One Day 4-16-22 TH'!$B$11:$B$25,$C143,'Easter One Day 4-16-22 TH'!$AW$11:$AW$25)</f>
        <v>0</v>
      </c>
      <c r="HP143" s="174">
        <f>SUMIF('Easter One Day 4-16-22 TH'!$B$11:$B$25,$C143,'Easter One Day 4-16-22 TH'!$AX$11:$AX$25)</f>
        <v>0</v>
      </c>
      <c r="HQ143" s="174">
        <f>SUMIF('Easter One Day 4-16-22 TH'!$B$11:$B$25,$C143,'Easter One Day 4-16-22 TH'!$AY$11:$AY$25)</f>
        <v>0</v>
      </c>
      <c r="HR143" s="174">
        <f>SUMIF('Long Distance Race 5-7-22'!$B$11:$B$25,$C143,'Long Distance Race 5-7-22'!$AU$11:$AU$25)</f>
        <v>0</v>
      </c>
      <c r="HS143" s="174">
        <f>SUMIF('Long Distance Race 5-7-22'!$B$11:$B$18,$C143,'Long Distance Race 5-7-22'!$AV$11:$AV$18)</f>
        <v>0</v>
      </c>
      <c r="HT143" s="174">
        <f>SUMIF('Long Distance Race 5-7-22'!$B$11:$B$18,$C143,'Long Distance Race 5-7-22'!$AW$11:$AW$18)</f>
        <v>0</v>
      </c>
      <c r="HU143" s="174">
        <f>SUMIF('Long Distance Race 5-7-22'!$B$11:$B$18,$C143,'Long Distance Race 5-7-22'!$AX$11:$AX$18)</f>
        <v>0</v>
      </c>
      <c r="HV143" s="174">
        <f>SUMIF('Long Distance Race 5-7-22'!$B$11:$B$18,$C143,'Long Distance Race 5-7-22'!$AY$11:$AY$18)</f>
        <v>0</v>
      </c>
      <c r="HW143" s="174">
        <f>SUMIF('Memorial Day Regatta 5-28-22 Op'!$B$11:$B$25,$C143,'Memorial Day Regatta 5-28-22 Op'!$AU$11:$AU$25)</f>
        <v>0</v>
      </c>
      <c r="HX143" s="174">
        <f>SUMIF('Memorial Day Regatta 5-28-22 Op'!$B$11:$B$18,$C143,'Memorial Day Regatta 5-28-22 Op'!$AV$11:$AV$18)</f>
        <v>0</v>
      </c>
      <c r="HY143" s="174">
        <f>SUMIF('Memorial Day Regatta 5-28-22 Op'!$B$11:$B$18,$C143,'Memorial Day Regatta 5-28-22 Op'!$AW$11:$AW$18)</f>
        <v>0</v>
      </c>
      <c r="HZ143" s="174">
        <f>SUMIF('Memorial Day Regatta 5-28-22 Op'!$B$11:$B$18,$C143,'Memorial Day Regatta 5-28-22 Op'!$AX$11:$AX$18)</f>
        <v>0</v>
      </c>
      <c r="IA143" s="174">
        <f>SUMIF('Memorial Day Regatta 5-28-22 Op'!$B$11:$B$18,$C143,'Memorial Day Regatta 5-28-22 Op'!$AY$11:$AY$18)</f>
        <v>0</v>
      </c>
      <c r="IB143" s="174">
        <f>SUMIF('Caldwell Cup 6-25-22 TH'!$B$11:$B$25,$C143,'Caldwell Cup 6-25-22 TH'!$AU$11:$AU$25)</f>
        <v>0</v>
      </c>
      <c r="IC143" s="174">
        <f>SUMIF('Caldwell Cup 6-25-22 TH'!$B$11:$B$25,$C143,'Caldwell Cup 6-25-22 TH'!$AV$11:$AV$25)</f>
        <v>0</v>
      </c>
      <c r="ID143" s="174">
        <f>SUMIF('Caldwell Cup 6-25-22 TH'!$B$11:$B$25,$C143,'Caldwell Cup 6-25-22 TH'!$AW$11:$AW$25)</f>
        <v>0</v>
      </c>
      <c r="IE143" s="174">
        <f>SUMIF('Caldwell Cup 6-25-22 TH'!$B$11:$B$25,$C143,'Caldwell Cup 6-25-22 TH'!$AX$11:$AX$25)</f>
        <v>0</v>
      </c>
      <c r="IF143" s="174">
        <f>SUMIF('Caldwell Cup 6-25-22 TH'!$B$11:$B$25,$C143,'Caldwell Cup 6-25-22 TH'!$AY$11:$AY$25)</f>
        <v>0</v>
      </c>
      <c r="IG143" s="174">
        <f>SUMIF('Caldwell Cup 6-25-22 FS'!$B$11:$B$21,$C143,'Caldwell Cup 6-25-22 FS'!$AU$11:$AU$21)</f>
        <v>0</v>
      </c>
      <c r="IH143" s="174">
        <f>SUMIF('Caldwell Cup 6-25-22 FS'!$B$11:$B$21,$C143,'Caldwell Cup 6-25-22 FS'!$AV$11:$AV$21)</f>
        <v>0</v>
      </c>
      <c r="II143" s="174">
        <f>SUMIF('Caldwell Cup 6-25-22 FS'!$B$11:$B$21,$C143,'Caldwell Cup 6-25-22 FS'!$AW$11:$AW$21)</f>
        <v>0</v>
      </c>
      <c r="IJ143" s="174">
        <f>SUMIF('Caldwell Cup 6-25-22 FS'!$B$11:$B$21,$C143,'Caldwell Cup 6-25-22 FS'!$AX$11:$AX$21)</f>
        <v>0</v>
      </c>
      <c r="IK143" s="174">
        <f>SUMIF('Caldwell Cup 6-25-22 FS'!$B$11:$B$21,$C143,'Caldwell Cup 6-25-22 FS'!$AY$11:$AY$21)</f>
        <v>0</v>
      </c>
      <c r="IL143" s="174">
        <f>SUMIF('Caldwell Cup 6-25-22 Lasers'!$B$11:$B$23,$C143,'Caldwell Cup 6-25-22 Lasers'!$AU$11:$AU$23)</f>
        <v>0</v>
      </c>
      <c r="IM143" s="174">
        <f>SUMIF('Caldwell Cup 6-25-22 Lasers'!$B$11:$B$23,$C143,'Caldwell Cup 6-25-22 Lasers'!$AV$11:$AV$23)</f>
        <v>0</v>
      </c>
      <c r="IN143" s="174">
        <f>SUMIF('Caldwell Cup 6-25-22 Lasers'!$B$11:$B$23,$C143,'Caldwell Cup 6-25-22 Lasers'!$AW$11:$AW$23)</f>
        <v>0</v>
      </c>
      <c r="IO143" s="174">
        <f>SUMIF('Caldwell Cup 6-25-22 Lasers'!$B$11:$B$23,$C143,'Caldwell Cup 6-25-22 Lasers'!$AX$11:$AX$23)</f>
        <v>0</v>
      </c>
      <c r="IP143" s="174">
        <f>SUMIF('Caldwell Cup 6-25-22 Lasers'!$B$11:$B$23,$C143,'Caldwell Cup 6-25-22 Lasers'!$AY$11:$AY$23)</f>
        <v>0</v>
      </c>
      <c r="IQ143" s="174">
        <f>SUMIF('Labor Day Regatta 9-3-22 FS'!$B$11:$B$30,$C143,'Labor Day Regatta 9-3-22 FS'!$AU$11:$AU$30)</f>
        <v>0</v>
      </c>
      <c r="IR143" s="174">
        <f>SUMIF('Labor Day Regatta 9-3-22 FS'!$B$11:$B$30,$C143,'Labor Day Regatta 9-3-22 FS'!$AV$11:$AV$30)</f>
        <v>0</v>
      </c>
      <c r="IS143" s="174">
        <f>SUMIF('Labor Day Regatta 9-3-22 FS'!$B$11:$B$30,$C143,'Labor Day Regatta 9-3-22 FS'!$AW$11:$AW$30)</f>
        <v>0</v>
      </c>
      <c r="IT143" s="174">
        <f>SUMIF('Labor Day Regatta 9-3-22 FS'!$B$11:$B$30,$C143,'Labor Day Regatta 9-3-22 FS'!$AX$11:$AX$30)</f>
        <v>0</v>
      </c>
      <c r="IU143" s="174">
        <f>SUMIF('Labor Day Regatta 9-3-22 FS'!$B$11:$B$30,$C143,'Labor Day Regatta 9-3-22 FS'!$AY$11:$AY$30)</f>
        <v>0</v>
      </c>
      <c r="IV143" s="174">
        <f>SUMIF('2022-09-17 Leukemia Cup FS'!$B$11:$B$26,$C143,'2022-09-17 Leukemia Cup FS'!$AU$11:$AU$26)</f>
        <v>0</v>
      </c>
      <c r="IW143" s="174">
        <f>SUMIF('2022-09-17 Leukemia Cup FS'!$B$11:$B$26,$C143,'2022-09-17 Leukemia Cup FS'!$AV$11:$AV$26)</f>
        <v>0</v>
      </c>
      <c r="IX143" s="174">
        <f>SUMIF('2022-09-17 Leukemia Cup FS'!$B$11:$B$26,$C143,'2022-09-17 Leukemia Cup FS'!$AW$11:$AW$26)</f>
        <v>0</v>
      </c>
      <c r="IY143" s="174">
        <f>SUMIF('2022-09-17 Leukemia Cup FS'!$B$11:$B$26,$C143,'2022-09-17 Leukemia Cup FS'!$AX$11:$AX$26)</f>
        <v>0</v>
      </c>
      <c r="IZ143" s="174">
        <f>SUMIF('2022-09-17 Leukemia Cup FS'!$B$11:$B$26,$C143,'2022-09-17 Leukemia Cup FS'!$AY$11:$AY$26)</f>
        <v>0</v>
      </c>
      <c r="JA143" s="174">
        <f>SUMIF('2022-09-17 Leukemia Cup TH'!$B$11:$B$28,$C143,'2022-09-17 Leukemia Cup TH'!$AU$11:$AU$28)</f>
        <v>0</v>
      </c>
      <c r="JB143" s="174">
        <f>SUMIF('2022-09-17 Leukemia Cup TH'!$B$11:$B$28,$C143,'2022-09-17 Leukemia Cup TH'!$AV$11:$AV$28)</f>
        <v>0</v>
      </c>
      <c r="JC143" s="174">
        <f>SUMIF('2022-09-17 Leukemia Cup TH'!$B$11:$B$28,$C143,'2022-09-17 Leukemia Cup TH'!$AW$11:$AW$28)</f>
        <v>0</v>
      </c>
      <c r="JD143" s="174">
        <f>SUMIF('2022-09-17 Leukemia Cup TH'!$B$11:$B$28,$C143,'2022-09-17 Leukemia Cup TH'!$AX$11:$AX$28)</f>
        <v>0</v>
      </c>
      <c r="JE143" s="174">
        <f>SUMIF('2022-09-17 Leukemia Cup TH'!$B$11:$B$28,$C143,'2022-09-17 Leukemia Cup TH'!$AY$11:$AY$28)</f>
        <v>0</v>
      </c>
      <c r="JF143" s="174">
        <f>SUMIF('Smith-Berry LDR 9-24-22'!$B$11:$B$30,$C143,'Smith-Berry LDR 9-24-22'!$AU$11:$AU$30)</f>
        <v>0</v>
      </c>
      <c r="JG143" s="174">
        <f>SUMIF('Smith-Berry LDR 9-24-22'!$B$11:$B$30,$C143,'Smith-Berry LDR 9-24-22'!$AV$11:$AV$30)</f>
        <v>0</v>
      </c>
      <c r="JH143" s="174">
        <f>SUMIF('Smith-Berry LDR 9-24-22'!$B$11:$B$30,$C143,'Smith-Berry LDR 9-24-22'!$AW$11:$AW$30)</f>
        <v>0</v>
      </c>
      <c r="JI143" s="174">
        <f>SUMIF('Smith-Berry LDR 9-24-22'!$B$11:$B$30,$C143,'Smith-Berry LDR 9-24-22'!$AX$11:$AX$30)</f>
        <v>0</v>
      </c>
      <c r="JJ143" s="174">
        <f>SUMIF('Smith-Berry LDR 9-24-22'!$B$11:$B$30,$C143,'Smith-Berry LDR 9-24-22'!$AY$11:$AY$30)</f>
        <v>0</v>
      </c>
      <c r="JK143" s="174">
        <f>SUMIF('Great Scot 10-1-22 Cham'!$B$11:$B$38,$C143,'Great Scot 10-1-22 Cham'!$AU$11:$AU$38)</f>
        <v>0</v>
      </c>
      <c r="JL143" s="174">
        <f>SUMIF('Great Scot 10-1-22 Cham'!$B$11:$B$38,$C143,'Great Scot 10-1-22 Cham'!$AV$11:$AV$38)</f>
        <v>0</v>
      </c>
      <c r="JM143" s="174">
        <f>SUMIF('Great Scot 10-1-22 Cham'!$B$11:$B$38,$C143,'Great Scot 10-1-22 Cham'!$AW$11:$AW$38)</f>
        <v>0</v>
      </c>
      <c r="JN143" s="174">
        <f>SUMIF('Great Scot 10-1-22 Cham'!$B$11:$B$38,$C143,'Great Scot 10-1-22 Cham'!$AX$11:$AX$38)</f>
        <v>0</v>
      </c>
      <c r="JO143" s="174">
        <f>SUMIF('Great Scot 10-1-22 Cham'!$B$11:$B$38,$C143,'Great Scot 10-1-22 Cham'!$AY$11:$AY$38)</f>
        <v>0</v>
      </c>
      <c r="JP143" s="174">
        <f>SUMIF('Great Scot 10-1-22 Chal'!$B$11:$B$28,$C143,'Great Scot 10-1-22 Chal'!$AU$11:$AU$28)</f>
        <v>0</v>
      </c>
      <c r="JQ143" s="174">
        <f>SUMIF('Great Scot 10-1-22 Chal'!$B$11:$B$28,$C143,'Great Scot 10-1-22 Chal'!$AV$11:$AV$28)</f>
        <v>0</v>
      </c>
      <c r="JR143" s="174">
        <f>SUMIF('Great Scot 10-1-22 Chal'!$B$11:$B$28,$C143,'Great Scot 10-1-22 Chal'!$AW$11:$AW$28)</f>
        <v>0</v>
      </c>
      <c r="JS143" s="174">
        <f>SUMIF('Great Scot 10-1-22 Chal'!$B$11:$B$28,$C143,'Great Scot 10-1-22 Chal'!$AX$11:$AX$28)</f>
        <v>0</v>
      </c>
      <c r="JT143" s="174">
        <f>SUMIF('Great Scot 10-1-22 Chal'!$B$11:$B$28,$C143,'Great Scot 10-1-22 Chal'!$AY$11:$AY$28)</f>
        <v>0</v>
      </c>
      <c r="JU143" s="174">
        <f>SUMIF('Great Pumpkin Regatta 10-15-22'!$B$11:$B$54,$C143,'Great Pumpkin Regatta 10-15-22'!$AU$11:$AU$54)</f>
        <v>0</v>
      </c>
      <c r="JV143" s="174">
        <f>SUMIF('Great Pumpkin Regatta 10-15-22'!$B$11:$B$54,$C143,'Great Pumpkin Regatta 10-15-22'!$AV$11:$AV$54)</f>
        <v>0</v>
      </c>
      <c r="JW143" s="174">
        <f>SUMIF('Great Pumpkin Regatta 10-15-22'!$B$11:$B$54,$C143,'Great Pumpkin Regatta 10-15-22'!$AW$11:$AW$54)</f>
        <v>0</v>
      </c>
      <c r="JX143" s="174">
        <f>SUMIF('Great Pumpkin Regatta 10-15-22'!$B$11:$B$54,$C143,'Great Pumpkin Regatta 10-15-22'!$AX$11:$AX$54)</f>
        <v>0</v>
      </c>
      <c r="JY143" s="174">
        <f>SUMIF('Great Pumpkin Regatta 10-15-22'!$B$11:$B$54,$C143,'Great Pumpkin Regatta 10-15-22'!$AY$11:$AY$54)</f>
        <v>0</v>
      </c>
      <c r="JZ143" s="174">
        <f>SUMIF('One Day Regatta 10-29-22 FS'!$B$11:$B$19,$C143,'One Day Regatta 10-29-22 FS'!$AU$11:$AU$19)</f>
        <v>0</v>
      </c>
      <c r="KA143" s="174">
        <f>SUMIF('One Day Regatta 10-29-22 FS'!$B$11:$B$19,$C143,'One Day Regatta 10-29-22 FS'!$AV$11:$AV$19)</f>
        <v>0</v>
      </c>
      <c r="KB143" s="174">
        <f>SUMIF('One Day Regatta 10-29-22 FS'!$B$11:$B$19,$C143,'One Day Regatta 10-29-22 FS'!$AW$11:$AW$19)</f>
        <v>0</v>
      </c>
      <c r="KC143" s="174">
        <f>SUMIF('One Day Regatta 10-29-22 FS'!$B$11:$B$19,$C143,'One Day Regatta 10-29-22 FS'!$AX$11:$AX$19)</f>
        <v>0</v>
      </c>
      <c r="KD143" s="174">
        <f>SUMIF('One Day Regatta 10-29-22 FS'!$B$11:$B$19,$C143,'One Day Regatta 10-29-22 FS'!$AY$11:$AY$19)</f>
        <v>0</v>
      </c>
    </row>
    <row r="144" spans="1:290" ht="15" customHeight="1" x14ac:dyDescent="0.2">
      <c r="A144" s="400" t="s">
        <v>1369</v>
      </c>
      <c r="B144" s="134">
        <f t="shared" si="126"/>
        <v>36</v>
      </c>
      <c r="C144" s="170" t="s">
        <v>218</v>
      </c>
      <c r="D144" s="171">
        <f t="shared" si="127"/>
        <v>0</v>
      </c>
      <c r="E144" s="172">
        <f t="shared" si="128"/>
        <v>0</v>
      </c>
      <c r="F144" s="171">
        <f t="shared" si="129"/>
        <v>0</v>
      </c>
      <c r="G144" s="171">
        <v>0</v>
      </c>
      <c r="H144" s="171">
        <f t="shared" si="130"/>
        <v>0</v>
      </c>
      <c r="I144" s="173">
        <f t="shared" si="131"/>
        <v>0</v>
      </c>
      <c r="J144" s="173"/>
      <c r="K144" s="174">
        <f>SUMIF('Saturday Race 11-06-21'!$B$11:$B$21,$C144,'Saturday Race 11-06-21'!$AU$11:$AU$21)</f>
        <v>0</v>
      </c>
      <c r="L144" s="174">
        <f>SUMIF('Saturday Race 11-06-21'!$B$11:$B$21,$C144,'Saturday Race 11-06-21'!$AV$11:$AV$21)</f>
        <v>0</v>
      </c>
      <c r="M144" s="174">
        <f>SUMIF('Saturday Race 11-06-21'!$B$11:$B$21,$C144,'Saturday Race 11-06-21'!$AW$11:$AW$21)</f>
        <v>0</v>
      </c>
      <c r="N144" s="174">
        <f>SUMIF('Saturday Race 11-06-21'!$B$11:$B$21,$C144,'Saturday Race 11-06-21'!$AX$11:$AX$21)</f>
        <v>0</v>
      </c>
      <c r="O144" s="174">
        <f>SUMIF('Saturday Race 11-06-21'!$B$11:$B$21,$C144,'Saturday Race 11-06-21'!$AY$11:$AY$21)</f>
        <v>0</v>
      </c>
      <c r="P144" s="174">
        <f>SUMIF('Saturday Race 11-20-21'!$B$11:$B$20,$C144,'Saturday Race 11-20-21'!$AU$11:$AU$20)</f>
        <v>0</v>
      </c>
      <c r="Q144" s="174">
        <f>SUMIF('Saturday Race 11-20-21'!$B$11:$B$20,$C144,'Saturday Race 11-20-21'!$AV$11:$AV$20)</f>
        <v>0</v>
      </c>
      <c r="R144" s="174">
        <f>SUMIF('Saturday Race 11-20-21'!$B$11:$B$20,$C144,'Saturday Race 11-20-21'!$AW$11:$AW$20)</f>
        <v>0</v>
      </c>
      <c r="S144" s="174">
        <f>SUMIF('Saturday Race 11-20-21'!$B$11:$B$20,$C144,'Saturday Race 11-20-21'!$AX$11:$AX$20)</f>
        <v>0</v>
      </c>
      <c r="T144" s="174">
        <f>SUMIF('Saturday Race 11-20-21'!$B$11:$B$20,$C144,'Saturday Race 11-20-21'!$AY$11:$AY$20)</f>
        <v>0</v>
      </c>
      <c r="U144" s="174">
        <f>SUMIF('Saturday Race 1-08-22'!$B$11:$B$20,$C144,'Saturday Race 1-08-22'!$AU$11:$AU$20)</f>
        <v>0</v>
      </c>
      <c r="V144" s="174">
        <f>SUMIF('Saturday Race 1-08-22'!$B$11:$B$20,$C144,'Saturday Race 1-08-22'!$AV$11:$AV$20)</f>
        <v>0</v>
      </c>
      <c r="W144" s="174">
        <f>SUMIF('Saturday Race 1-08-22'!$B$11:$B$20,$C144,'Saturday Race 1-08-22'!$AW$11:$AW$20)</f>
        <v>0</v>
      </c>
      <c r="X144" s="174">
        <f>SUMIF('Saturday Race 1-08-22'!$B$11:$B$20,$C144,'Saturday Race 1-08-22'!$AX$11:$AX$20)</f>
        <v>0</v>
      </c>
      <c r="Y144" s="174">
        <f>SUMIF('Saturday Race 1-08-22'!$B$11:$B$20,$C144,'Saturday Race 1-08-22'!$AY$11:$AY$20)</f>
        <v>0</v>
      </c>
      <c r="Z144" s="174">
        <f>SUMIF('Saturday Race 1-22-22'!$B$11:$B$20,$C144,'Saturday Race 1-22-22'!$AU$11:$AU$20)</f>
        <v>0</v>
      </c>
      <c r="AA144" s="174">
        <f>SUMIF('Saturday Race 1-22-22'!$B$11:$B$20,$C144,'Saturday Race 1-22-22'!$AV$11:$AV$20)</f>
        <v>0</v>
      </c>
      <c r="AB144" s="174">
        <f>SUMIF('Saturday Race 1-22-22'!$B$11:$B$20,$C144,'Saturday Race 1-22-22'!$AW$11:$AW$20)</f>
        <v>0</v>
      </c>
      <c r="AC144" s="174">
        <f>SUMIF('Saturday Race 1-22-22'!$B$11:$B$20,$C144,'Saturday Race 1-22-22'!$AX$11:$AX$20)</f>
        <v>0</v>
      </c>
      <c r="AD144" s="174">
        <f>SUMIF('Saturday Race 1-22-22'!$B$11:$B$20,$C144,'Saturday Race 1-22-22'!$AY$11:$AY$20)</f>
        <v>0</v>
      </c>
      <c r="AE144" s="174">
        <f>SUMIF('Sunday Race 2-6-22'!$B$11:$B$20,$C144,'Sunday Race 2-6-22'!$AU$11:$AU$20)</f>
        <v>0</v>
      </c>
      <c r="AF144" s="174">
        <f>SUMIF('Sunday Race 2-6-22'!$B$11:$B$20,$C144,'Sunday Race 2-6-22'!$AV$11:$AV$20)</f>
        <v>0</v>
      </c>
      <c r="AG144" s="174">
        <f>SUMIF('Sunday Race 2-6-22'!$B$11:$B$20,$C144,'Sunday Race 2-6-22'!$AW$11:$AW$20)</f>
        <v>0</v>
      </c>
      <c r="AH144" s="174">
        <f>SUMIF('Sunday Race 2-6-22'!$B$11:$B$20,$C144,'Sunday Race 2-6-22'!$AX$11:$AX$20)</f>
        <v>0</v>
      </c>
      <c r="AI144" s="174">
        <f>SUMIF('Sunday Race 2-6-22'!$B$11:$B$20,$C144,'Sunday Race 2-6-22'!$AY$11:$AY$20)</f>
        <v>0</v>
      </c>
      <c r="AJ144" s="174">
        <f>SUMIF('Sunday Race 2-20-22'!$B$11:$B$26,$C144,'Sunday Race 2-20-22'!$AU$11:$AU$26)</f>
        <v>0</v>
      </c>
      <c r="AK144" s="174">
        <f>SUMIF('Sunday Race 2-20-22'!$B$11:$B$26,$C144,'Sunday Race 2-20-22'!$AV$11:$AV$26)</f>
        <v>0</v>
      </c>
      <c r="AL144" s="174">
        <f>SUMIF('Sunday Race 2-20-22'!$B$11:$B$26,$C144,'Sunday Race 2-20-22'!$AW$11:$AW$26)</f>
        <v>0</v>
      </c>
      <c r="AM144" s="174">
        <f>SUMIF('Sunday Race 2-20-22'!$B$11:$B$26,$C144,'Sunday Race 2-20-22'!$AX$11:$AX$26)</f>
        <v>0</v>
      </c>
      <c r="AN144" s="174">
        <f>SUMIF('Sunday Race 2-20-22'!$B$11:$B$26,$C144,'Sunday Race 2-20-22'!$AY$11:$AY$26)</f>
        <v>0</v>
      </c>
      <c r="AO144" s="174">
        <f>SUMIF('Sunday Race 2-27-22'!$B$11:$B$20,$C144,'Sunday Race 2-27-22'!$AU$11:$AU$20)</f>
        <v>0</v>
      </c>
      <c r="AP144" s="174">
        <f>SUMIF('Sunday Race 2-27-22'!$B$11:$B$20,$C144,'Sunday Race 2-27-22'!$AV$11:$AV$20)</f>
        <v>0</v>
      </c>
      <c r="AQ144" s="174">
        <f>SUMIF('Sunday Race 2-27-22'!$B$11:$B$20,$C144,'Sunday Race 2-27-22'!$AW$11:$AW$20)</f>
        <v>0</v>
      </c>
      <c r="AR144" s="174">
        <f>SUMIF('Sunday Race 2-27-22'!$B$11:$B$20,$C144,'Sunday Race 2-27-22'!$AX$11:$AX$20)</f>
        <v>0</v>
      </c>
      <c r="AS144" s="174">
        <f>SUMIF('Sunday Race 2-27-22'!$B$11:$B$20,$C144,'Sunday Race 2-27-22'!$AY$11:$AY$20)</f>
        <v>0</v>
      </c>
      <c r="AT144" s="174">
        <f>SUMIF('Sunday Race 3-13-22'!$B$11:$B$25,$C144,'Sunday Race 3-13-22'!$AU$11:$AU$25)</f>
        <v>0</v>
      </c>
      <c r="AU144" s="174">
        <f>SUMIF('Sunday Race 3-13-22'!$B$11:$B$25,$C144,'Sunday Race 3-13-22'!$AV$11:$AV$25)</f>
        <v>0</v>
      </c>
      <c r="AV144" s="174">
        <f>SUMIF('Sunday Race 3-13-22'!$B$11:$B$25,$C144,'Sunday Race 3-13-22'!$AW$11:$AW$25)</f>
        <v>0</v>
      </c>
      <c r="AW144" s="174">
        <f>SUMIF('Sunday Race 3-13-22'!$B$11:$B$25,$C144,'Sunday Race 3-13-22'!$AX$11:$AX$25)</f>
        <v>0</v>
      </c>
      <c r="AX144" s="174">
        <f>SUMIF('Sunday Race 3-13-22'!$B$11:$B$25,$C144,'Sunday Race 3-13-22'!$AY$11:$AY$25)</f>
        <v>0</v>
      </c>
      <c r="AY144" s="174">
        <f>SUMIF('Saturday Race 3-19-22'!$B$11:$B$15,$C144,'Saturday Race 3-19-22'!$AU$11:$AU$15)</f>
        <v>0</v>
      </c>
      <c r="AZ144" s="174">
        <f>SUMIF('Saturday Race 3-19-22'!$B$11:$B$15,$C144,'Saturday Race 3-19-22'!$AV$11:$AV$15)</f>
        <v>0</v>
      </c>
      <c r="BA144" s="174">
        <f>SUMIF('Saturday Race 3-19-22'!$B$11:$B$15,$C144,'Saturday Race 3-19-22'!$AW$11:$AW$15)</f>
        <v>0</v>
      </c>
      <c r="BB144" s="174">
        <f>SUMIF('Saturday Race 3-19-22'!$B$11:$B$15,$C144,'Saturday Race 3-19-22'!$AX$11:$AX$15)</f>
        <v>0</v>
      </c>
      <c r="BC144" s="174">
        <f>SUMIF('Saturday Race 3-19-22'!$B$11:$B$15,$C144,'Saturday Race 3-19-22'!$AY$11:$AY$15)</f>
        <v>0</v>
      </c>
      <c r="BD144" s="174">
        <f>SUMIF('Sunday Races 4-10-22'!$B$11:$B$26,$C144,'Sunday Races 4-10-22'!$AU$11:$AU$26)</f>
        <v>0</v>
      </c>
      <c r="BE144" s="174">
        <f>SUMIF('Sunday Races 4-10-22'!$B$11:$B$26,$C144,'Sunday Races 4-10-22'!$AV$11:$AV$26)</f>
        <v>0</v>
      </c>
      <c r="BF144" s="174">
        <f>SUMIF('Sunday Races 4-10-22'!$B$11:$B$26,$C144,'Sunday Races 4-10-22'!$AW$11:$AW$26)</f>
        <v>0</v>
      </c>
      <c r="BG144" s="174">
        <f>SUMIF('Sunday Races 4-10-22'!$B$11:$B$26,$C144,'Sunday Races 4-10-22'!$AX$11:$AX$26)</f>
        <v>0</v>
      </c>
      <c r="BH144" s="174">
        <f>SUMIF('Sunday Races 4-10-22'!$B$11:$B$26,$C144,'Sunday Races 4-10-22'!$AY$11:$AY$26)</f>
        <v>0</v>
      </c>
      <c r="BI144" s="174">
        <f>SUMIF('Sunday Races 5-1-22'!$B$11:$B$28,$C144,'Sunday Races 5-1-22'!$AU$11:$AU$28)</f>
        <v>0</v>
      </c>
      <c r="BJ144" s="174">
        <f>SUMIF('Sunday Races 5-1-22'!$B$11:$B$28,$C144,'Sunday Races 5-1-22'!$AV$11:$AV$28)</f>
        <v>0</v>
      </c>
      <c r="BK144" s="174">
        <f>SUMIF('Sunday Races 5-1-22'!$B$11:$B$28,$C144,'Sunday Races 5-1-22'!$AW$11:$AW$28)</f>
        <v>0</v>
      </c>
      <c r="BL144" s="174">
        <f>SUMIF('Sunday Races 5-1-22'!$B$11:$B$28,$C144,'Sunday Races 5-1-22'!$AX$11:$AX$28)</f>
        <v>0</v>
      </c>
      <c r="BM144" s="174">
        <f>SUMIF('Sunday Races 5-1-22'!$B$11:$B$28,$C144,'Sunday Races 5-1-22'!$AY$11:$AY$28)</f>
        <v>0</v>
      </c>
      <c r="BN144" s="174">
        <f>SUMIF('Sunday Races 6-5-22'!$B$11:$B$28,$C144,'Sunday Races 6-5-22'!$AU$11:$AU$28)</f>
        <v>0</v>
      </c>
      <c r="BO144" s="174">
        <f>SUMIF('Sunday Races 6-5-22'!$B$11:$B$28,$C144,'Sunday Races 6-5-22'!$AV$11:$AV$28)</f>
        <v>0</v>
      </c>
      <c r="BP144" s="174">
        <f>SUMIF('Sunday Races 6-5-22'!$B$11:$B$28,$C144,'Sunday Races 6-5-22'!$AW$11:$AW$28)</f>
        <v>0</v>
      </c>
      <c r="BQ144" s="174">
        <f>SUMIF('Sunday Races 6-5-22'!$B$11:$B$28,$C144,'Sunday Races 6-5-22'!$AX$11:$AX$28)</f>
        <v>0</v>
      </c>
      <c r="BR144" s="174">
        <f>SUMIF('Sunday Races 6-5-22'!$B$11:$B$28,$C144,'Sunday Races 6-5-22'!$AY$11:$AY$28)</f>
        <v>0</v>
      </c>
      <c r="BS144" s="174">
        <f>SUMIF('Sunday Races 6-12-22'!$B$11:$B$24,$C144,'Sunday Races 6-12-22'!$AU$11:$AU$24)</f>
        <v>0</v>
      </c>
      <c r="BT144" s="174">
        <f>SUMIF('Sunday Races 6-12-22'!$B$11:$B$24,$C144,'Sunday Races 6-12-22'!$AV$11:$AV$24)</f>
        <v>0</v>
      </c>
      <c r="BU144" s="174">
        <f>SUMIF('Sunday Races 6-12-22'!$B$11:$B$24,$C144,'Sunday Races 6-12-22'!$AW$11:$AW$24)</f>
        <v>0</v>
      </c>
      <c r="BV144" s="174">
        <f>SUMIF('Sunday Races 6-12-22'!$B$11:$B$24,$C144,'Sunday Races 6-12-22'!$AX$11:$AX$24)</f>
        <v>0</v>
      </c>
      <c r="BW144" s="174">
        <f>SUMIF('Sunday Races 6-12-22'!$B$11:$B$24,$C144,'Sunday Races 6-12-22'!$AY$11:$AY$24)</f>
        <v>0</v>
      </c>
      <c r="BX144" s="174">
        <f>SUMIF('Saturday Races 6-18-22'!$B$11:$B$24,$C144,'Saturday Races 6-18-22'!$AU$11:$AU$24)</f>
        <v>0</v>
      </c>
      <c r="BY144" s="174">
        <f>SUMIF('Saturday Races 6-18-22'!$B$11:$B$24,$C144,'Saturday Races 6-18-22'!$AV$11:$AV$24)</f>
        <v>0</v>
      </c>
      <c r="BZ144" s="174">
        <f>SUMIF('Saturday Races 6-18-22'!$B$11:$B$24,$C144,'Saturday Races 6-18-22'!$AW$11:$AW$24)</f>
        <v>0</v>
      </c>
      <c r="CA144" s="174">
        <f>SUMIF('Saturday Races 6-18-22'!$B$11:$B$24,$C144,'Saturday Races 6-18-22'!$AX$11:$AX$24)</f>
        <v>0</v>
      </c>
      <c r="CB144" s="174">
        <f>SUMIF('Saturday Races 6-18-22'!$B$11:$B$24,$C144,'Saturday Races 6-18-22'!$AY$11:$AY$24)</f>
        <v>0</v>
      </c>
      <c r="CC144" s="174">
        <f>SUMIF('Sunday Races 7-3-22'!$B$11:$B$26,$C144,'Sunday Races 7-3-22'!$AU$11:$AU$26)</f>
        <v>0</v>
      </c>
      <c r="CD144" s="174">
        <f>SUMIF('Sunday Races 7-3-22'!$B$11:$B$26,$C144,'Sunday Races 7-3-22'!$AV$11:$AV$26)</f>
        <v>0</v>
      </c>
      <c r="CE144" s="174">
        <f>SUMIF('Sunday Races 7-3-22'!$B$11:$B$26,$C144,'Sunday Races 7-3-22'!$AW$11:$AW$26)</f>
        <v>0</v>
      </c>
      <c r="CF144" s="174">
        <f>SUMIF('Sunday Races 7-3-22'!$B$11:$B$26,$C144,'Sunday Races 7-3-22'!$AX$11:$AX$26)</f>
        <v>0</v>
      </c>
      <c r="CG144" s="174">
        <f>SUMIF('Sunday Races 7-3-22'!$B$11:$B$26,$C144,'Sunday Races 7-3-22'!$AY$11:$AY$26)</f>
        <v>0</v>
      </c>
      <c r="CH144" s="174">
        <f>SUMIF('Sunday Races 7-31-22'!$B$11:$B$26,$C144,'Sunday Races 7-31-22'!$AU$11:$AU$26)</f>
        <v>0</v>
      </c>
      <c r="CI144" s="174">
        <f>SUMIF('Sunday Races 7-31-22'!$B$11:$B$26,$C144,'Sunday Races 7-31-22'!$AV$11:$AV$26)</f>
        <v>0</v>
      </c>
      <c r="CJ144" s="174">
        <f>SUMIF('Sunday Races 7-31-22'!$B$11:$B$26,$C144,'Sunday Races 7-31-22'!$AW$11:$AW$26)</f>
        <v>0</v>
      </c>
      <c r="CK144" s="174">
        <f>SUMIF('Sunday Races 7-31-22'!$B$11:$B$26,$C144,'Sunday Races 7-31-22'!$AX$11:$AX$26)</f>
        <v>0</v>
      </c>
      <c r="CL144" s="174">
        <f>SUMIF('Sunday Races 7-31-22'!$B$11:$B$26,$C144,'Sunday Races 7-31-22'!$AY$11:$AY$26)</f>
        <v>0</v>
      </c>
      <c r="CM144" s="174">
        <f>SUMIF('Sunday Races 8-14-22'!$B$11:$B$26,$C144,'Sunday Races 8-14-22'!$AU$11:$AU$26)</f>
        <v>0</v>
      </c>
      <c r="CN144" s="174">
        <f>SUMIF('Sunday Races 8-14-22'!$B$11:$B$26,$C144,'Sunday Races 8-14-22'!$AV$11:$AV$26)</f>
        <v>0</v>
      </c>
      <c r="CO144" s="174">
        <f>SUMIF('Sunday Races 8-14-22'!$B$11:$B$26,$C144,'Sunday Races 8-14-22'!$AW$11:$AW$26)</f>
        <v>0</v>
      </c>
      <c r="CP144" s="174">
        <f>SUMIF('Sunday Races 8-14-22'!$B$11:$B$26,$C144,'Sunday Races 8-14-22'!$AX$11:$AX$26)</f>
        <v>0</v>
      </c>
      <c r="CQ144" s="174">
        <f>SUMIF('Sunday Races 8-14-22'!$B$11:$B$26,$C144,'Sunday Races 8-14-22'!$AY$11:$AY$26)</f>
        <v>0</v>
      </c>
      <c r="CR144" s="174">
        <f>SUMIF('Saturday Races 8-20-22'!$B$11:$B$26,$C144,'Saturday Races 8-20-22'!$AU$11:$AU$26)</f>
        <v>0</v>
      </c>
      <c r="CS144" s="174">
        <f>SUMIF('Saturday Races 8-20-22'!$B$11:$B$26,$C144,'Saturday Races 8-20-22'!$AV$11:$AV$26)</f>
        <v>0</v>
      </c>
      <c r="CT144" s="174">
        <f>SUMIF('Saturday Races 8-20-22'!$B$11:$B$26,$C144,'Saturday Races 8-20-22'!$AW$11:$AW$26)</f>
        <v>0</v>
      </c>
      <c r="CU144" s="174">
        <f>SUMIF('Saturday Races 8-20-22'!$B$11:$B$26,$C144,'Saturday Races 8-20-22'!$AX$11:$AX$26)</f>
        <v>0</v>
      </c>
      <c r="CV144" s="174">
        <f>SUMIF('Saturday Races 8-20-22'!$B$11:$B$26,$C144,'Saturday Races 8-20-22'!$AY$11:$AY$26)</f>
        <v>0</v>
      </c>
      <c r="CW144" s="174">
        <f>SUMIF('Sunday Races 9-11-22'!$B$11:$B$20,$C144,'Sunday Races 9-11-22'!$AU$11:$AU$20)</f>
        <v>0</v>
      </c>
      <c r="CX144" s="174">
        <f>SUMIF('Sunday Races 9-11-22'!$B$11:$B$20,$C144,'Sunday Races 9-11-22'!$AV$11:$AV$20)</f>
        <v>0</v>
      </c>
      <c r="CY144" s="174">
        <f>SUMIF('Sunday Races 9-11-22'!$B$11:$B$20,$C144,'Sunday Races 9-11-22'!$AW$11:$AW$20)</f>
        <v>0</v>
      </c>
      <c r="CZ144" s="174">
        <f>SUMIF('Sunday Races 9-11-22'!$B$11:$B$20,$C144,'Sunday Races 9-11-22'!$AX$11:$AX$20)</f>
        <v>0</v>
      </c>
      <c r="DA144" s="174">
        <f>SUMIF('Sunday Races 9-11-22'!$B$11:$B$20,$C144,'Sunday Races 9-11-22'!$AY$11:$AY$20)</f>
        <v>0</v>
      </c>
      <c r="DB144" s="174">
        <f>SUMIF('Sunday Races 10-9-22'!$B$11:$B$21,$C144,'Sunday Races 10-9-22'!$AU$11:$AU$21)</f>
        <v>0</v>
      </c>
      <c r="DC144" s="174">
        <f>SUMIF('Sunday Races 10-9-22'!$B$11:$B$21,$C144,'Sunday Races 10-9-22'!$AV$11:$AV$21)</f>
        <v>0</v>
      </c>
      <c r="DD144" s="174">
        <f>SUMIF('Sunday Races 10-9-22'!$B$11:$B$21,$C144,'Sunday Races 10-9-22'!$AW$11:$AW$21)</f>
        <v>0</v>
      </c>
      <c r="DE144" s="174">
        <f>SUMIF('Sunday Races 10-9-22'!$B$11:$B$21,$C144,'Sunday Races 10-9-22'!$AX$11:$AX$21)</f>
        <v>0</v>
      </c>
      <c r="DF144" s="174">
        <f>SUMIF('Sunday Races 10-9-22'!$B$11:$B$21,$C144,'Sunday Races 10-9-22'!$AY$11:$AY$21)</f>
        <v>0</v>
      </c>
      <c r="DG144" s="174">
        <f>SUMIF('Sunday Races 10-23-22'!$B$11:$B$22,$C144,'Sunday Races 10-23-22'!$AU$11:$AU$22)</f>
        <v>0</v>
      </c>
      <c r="DH144" s="174">
        <f>SUMIF('Sunday Races 10-23-22'!$B$11:$B$22,$C144,'Sunday Races 10-23-22'!$AV$11:$AV$22)</f>
        <v>0</v>
      </c>
      <c r="DI144" s="174">
        <f>SUMIF('Sunday Races 10-23-22'!$B$11:$B$22,$C144,'Sunday Races 10-23-22'!$AW$11:$AW$22)</f>
        <v>0</v>
      </c>
      <c r="DJ144" s="174">
        <f>SUMIF('Sunday Races 10-23-22'!$B$11:$B$22,$C144,'Sunday Races 10-23-22'!$AX$11:$AX$22)</f>
        <v>0</v>
      </c>
      <c r="DK144" s="174">
        <f>SUMIF('Sunday Races 10-23-22'!$B$11:$B$22,$C144,'Sunday Races 10-23-22'!$AY$11:$AY$22)</f>
        <v>0</v>
      </c>
      <c r="DL144" s="175"/>
      <c r="DM144" s="176"/>
      <c r="DN144" s="177">
        <f t="shared" si="134"/>
        <v>0</v>
      </c>
      <c r="DO144" s="177">
        <f t="shared" si="134"/>
        <v>0</v>
      </c>
      <c r="DP144" s="177">
        <f t="shared" si="134"/>
        <v>0</v>
      </c>
      <c r="DQ144" s="177">
        <f t="shared" si="134"/>
        <v>0</v>
      </c>
      <c r="DR144" s="177">
        <f t="shared" si="134"/>
        <v>0</v>
      </c>
      <c r="DS144" s="177">
        <f t="shared" si="134"/>
        <v>0</v>
      </c>
      <c r="DT144" s="177">
        <f t="shared" si="134"/>
        <v>0</v>
      </c>
      <c r="DU144" s="177">
        <f t="shared" si="134"/>
        <v>0</v>
      </c>
      <c r="DV144" s="177">
        <f t="shared" si="134"/>
        <v>0</v>
      </c>
      <c r="DW144" s="177">
        <f t="shared" si="134"/>
        <v>0</v>
      </c>
      <c r="DX144" s="177">
        <f t="shared" si="135"/>
        <v>0</v>
      </c>
      <c r="DY144" s="177">
        <f t="shared" si="135"/>
        <v>0</v>
      </c>
      <c r="DZ144" s="177">
        <f t="shared" si="135"/>
        <v>0</v>
      </c>
      <c r="EA144" s="177">
        <f t="shared" si="135"/>
        <v>0</v>
      </c>
      <c r="EB144" s="177">
        <f t="shared" si="135"/>
        <v>0</v>
      </c>
      <c r="EC144" s="177">
        <f t="shared" si="135"/>
        <v>0</v>
      </c>
      <c r="ED144" s="177">
        <f t="shared" si="135"/>
        <v>0</v>
      </c>
      <c r="EE144" s="177">
        <f t="shared" si="135"/>
        <v>0</v>
      </c>
      <c r="EF144" s="177">
        <f t="shared" si="135"/>
        <v>0</v>
      </c>
      <c r="EG144" s="177">
        <f t="shared" si="135"/>
        <v>0</v>
      </c>
      <c r="EH144" s="177">
        <f t="shared" si="136"/>
        <v>0</v>
      </c>
      <c r="EI144" s="177">
        <f t="shared" si="136"/>
        <v>0</v>
      </c>
      <c r="EJ144" s="177">
        <f t="shared" si="136"/>
        <v>0</v>
      </c>
      <c r="EK144" s="177">
        <f t="shared" si="136"/>
        <v>0</v>
      </c>
      <c r="EL144" s="177">
        <f t="shared" si="136"/>
        <v>0</v>
      </c>
      <c r="EM144" s="177">
        <f t="shared" si="136"/>
        <v>0</v>
      </c>
      <c r="EN144" s="177">
        <f t="shared" si="136"/>
        <v>0</v>
      </c>
      <c r="EO144" s="177">
        <f t="shared" si="136"/>
        <v>0</v>
      </c>
      <c r="EP144" s="177">
        <f t="shared" si="136"/>
        <v>0</v>
      </c>
      <c r="EQ144" s="177">
        <f t="shared" si="136"/>
        <v>0</v>
      </c>
      <c r="ER144" s="177">
        <f t="shared" si="137"/>
        <v>0</v>
      </c>
      <c r="ES144" s="177">
        <f t="shared" si="137"/>
        <v>0</v>
      </c>
      <c r="ET144" s="177">
        <f t="shared" si="137"/>
        <v>0</v>
      </c>
      <c r="EU144" s="177">
        <f t="shared" si="137"/>
        <v>0</v>
      </c>
      <c r="EV144" s="177">
        <f t="shared" si="137"/>
        <v>0</v>
      </c>
      <c r="EW144" s="177">
        <f t="shared" si="137"/>
        <v>0</v>
      </c>
      <c r="EX144" s="177">
        <f t="shared" si="137"/>
        <v>0</v>
      </c>
      <c r="EY144" s="177">
        <f t="shared" si="137"/>
        <v>0</v>
      </c>
      <c r="EZ144" s="177">
        <f t="shared" si="137"/>
        <v>0</v>
      </c>
      <c r="FA144" s="177">
        <f t="shared" si="137"/>
        <v>0</v>
      </c>
      <c r="FB144" s="177">
        <f t="shared" si="138"/>
        <v>0</v>
      </c>
      <c r="FC144" s="177">
        <f t="shared" si="138"/>
        <v>0</v>
      </c>
      <c r="FD144" s="177">
        <f t="shared" si="138"/>
        <v>0</v>
      </c>
      <c r="FE144" s="177">
        <f t="shared" si="138"/>
        <v>0</v>
      </c>
      <c r="FF144" s="177">
        <f t="shared" si="138"/>
        <v>0</v>
      </c>
      <c r="FG144" s="177">
        <f t="shared" si="138"/>
        <v>0</v>
      </c>
      <c r="FH144" s="177">
        <f t="shared" si="138"/>
        <v>0</v>
      </c>
      <c r="FI144" s="177">
        <f t="shared" si="138"/>
        <v>0</v>
      </c>
      <c r="FJ144" s="177">
        <f t="shared" si="138"/>
        <v>0</v>
      </c>
      <c r="FK144" s="177">
        <f t="shared" si="138"/>
        <v>0</v>
      </c>
      <c r="FL144" s="177">
        <f t="shared" si="139"/>
        <v>0</v>
      </c>
      <c r="FM144" s="177">
        <f t="shared" si="139"/>
        <v>0</v>
      </c>
      <c r="FN144" s="177">
        <f t="shared" si="139"/>
        <v>0</v>
      </c>
      <c r="FO144" s="177">
        <f t="shared" si="139"/>
        <v>0</v>
      </c>
      <c r="FP144" s="177">
        <f t="shared" si="139"/>
        <v>0</v>
      </c>
      <c r="FQ144" s="177">
        <f t="shared" si="139"/>
        <v>0</v>
      </c>
      <c r="FR144" s="177">
        <f t="shared" si="139"/>
        <v>0</v>
      </c>
      <c r="FS144" s="177">
        <f t="shared" si="139"/>
        <v>0</v>
      </c>
      <c r="FT144" s="177">
        <f t="shared" si="139"/>
        <v>0</v>
      </c>
      <c r="FU144" s="177">
        <f t="shared" si="139"/>
        <v>0</v>
      </c>
      <c r="FV144" s="177">
        <f t="shared" si="139"/>
        <v>0</v>
      </c>
      <c r="FW144" s="177">
        <f t="shared" si="139"/>
        <v>0</v>
      </c>
      <c r="FX144" s="177">
        <f t="shared" si="139"/>
        <v>0</v>
      </c>
      <c r="FY144" s="177">
        <f t="shared" si="139"/>
        <v>0</v>
      </c>
      <c r="FZ144" s="177">
        <f t="shared" si="139"/>
        <v>0</v>
      </c>
      <c r="GA144" s="177"/>
      <c r="GB144" s="229">
        <f t="shared" si="132"/>
        <v>0</v>
      </c>
      <c r="GC144" s="229">
        <f t="shared" si="133"/>
        <v>0</v>
      </c>
      <c r="GD144" s="174">
        <f>SUMIF('One Day 12-04-21 Scots'!$B$11:$B$24,$C144,'One Day 12-04-21 Scots'!$AU$11:$AU$24)</f>
        <v>0</v>
      </c>
      <c r="GE144" s="174">
        <f>SUMIF('One Day 12-04-21 Scots'!$B$11:$B$24,$C144,'One Day 12-04-21 Scots'!$AV$11:$AV$24)</f>
        <v>0</v>
      </c>
      <c r="GF144" s="174">
        <f>SUMIF('One Day 12-04-21 Scots'!$B$11:$B$24,$C144,'One Day 12-04-21 Scots'!$AW$11:$AW$24)</f>
        <v>0</v>
      </c>
      <c r="GG144" s="174">
        <f>SUMIF('One Day 12-04-21 Scots'!$B$11:$B$24,$C144,'One Day 12-04-21 Scots'!$AX$11:$AX$24)</f>
        <v>0</v>
      </c>
      <c r="GH144" s="174">
        <f>SUMIF('One Day 12-04-21 Scots'!$B$11:$B$24,$C144,'One Day 12-04-21 Scots'!$AY$11:$AY$24)</f>
        <v>0</v>
      </c>
      <c r="GI144" s="174">
        <f>SUMIF('One Day 12-04-21 Thistles'!$B$11:$B$25,$C144,'One Day 12-04-21 Thistles'!$AU$11:$AU$25)</f>
        <v>0</v>
      </c>
      <c r="GJ144" s="174">
        <f>SUMIF('One Day 12-04-21 Thistles'!$B$11:$B$25,$C144,'One Day 12-04-21 Thistles'!$AV$11:$AV$25)</f>
        <v>0</v>
      </c>
      <c r="GK144" s="174">
        <f>SUMIF('One Day 12-04-21 Thistles'!$B$11:$B$25,$C144,'One Day 12-04-21 Thistles'!$AW$11:$AW$25)</f>
        <v>0</v>
      </c>
      <c r="GL144" s="174">
        <f>SUMIF('One Day 12-04-21 Thistles'!$B$11:$B$25,$C144,'One Day 12-04-21 Thistles'!$AX$11:$AX$25)</f>
        <v>0</v>
      </c>
      <c r="GM144" s="174">
        <f>SUMIF('One Day 12-04-21 Thistles'!$B$11:$B$25,$C144,'One Day 12-04-21 Thistles'!$AY$11:$AY$25)</f>
        <v>0</v>
      </c>
      <c r="GN144" s="174">
        <f>SUMIF('Chili One Day 2-12-22 Scots'!$B$11:$B$27,$C144,'Chili One Day 2-12-22 Scots'!$AU$11:$AU$27)</f>
        <v>0</v>
      </c>
      <c r="GO144" s="174">
        <f>SUMIF('Chili One Day 2-12-22 Scots'!$B$11:$B$27,$C144,'Chili One Day 2-12-22 Scots'!$AV$11:$AV$27)</f>
        <v>0</v>
      </c>
      <c r="GP144" s="174">
        <f>SUMIF('Chili One Day 2-12-22 Scots'!$B$11:$B$27,$C144,'Chili One Day 2-12-22 Scots'!$AW$11:$AW$27)</f>
        <v>0</v>
      </c>
      <c r="GQ144" s="174">
        <f>SUMIF('Chili One Day 2-12-22 Scots'!$B$11:$B$27,$C144,'Chili One Day 2-12-22 Scots'!$AX$11:$AX$27)</f>
        <v>0</v>
      </c>
      <c r="GR144" s="174">
        <f>SUMIF('Chili One Day 2-12-22 Scots'!$B$11:$B$27,$C144,'Chili One Day 2-12-22 Scots'!$AY$11:$AY$27)</f>
        <v>0</v>
      </c>
      <c r="GS144" s="174">
        <f>SUMIF('Chili One Day 2-12-22 Thistles'!$B$11:$B$27,$C144,'Chili One Day 2-12-22 Thistles'!$AU$11:$AU$27)</f>
        <v>0</v>
      </c>
      <c r="GT144" s="174">
        <f>SUMIF('Chili One Day 2-12-22 Thistles'!$B$11:$B$27,$C144,'Chili One Day 2-12-22 Thistles'!$AV$11:$AV$27)</f>
        <v>0</v>
      </c>
      <c r="GU144" s="174">
        <f>SUMIF('Chili One Day 2-12-22 Thistles'!$B$11:$B$27,$C144,'Chili One Day 2-12-22 Thistles'!$AW$11:$AW$27)</f>
        <v>0</v>
      </c>
      <c r="GV144" s="174">
        <f>SUMIF('Chili One Day 2-12-22 Thistles'!$B$11:$B$27,$C144,'Chili One Day 2-12-22 Thistles'!$AX$11:$AX$27)</f>
        <v>0</v>
      </c>
      <c r="GW144" s="174">
        <f>SUMIF('Chili One Day 2-12-22 Thistles'!$B$11:$B$27,$C144,'Chili One Day 2-12-22 Thistles'!$AY$11:$AY$27)</f>
        <v>0</v>
      </c>
      <c r="GX144" s="174">
        <f>SUMIF('Ironman One Day 3-5-22 FS'!$B$11:$B$26,$C144,'Ironman One Day 3-5-22 FS'!$AU$11:$AU$26)</f>
        <v>0</v>
      </c>
      <c r="GY144" s="174">
        <f>SUMIF('Ironman One Day 3-5-22 FS'!$B$11:$B$26,$C144,'Ironman One Day 3-5-22 FS'!$AV$11:$AV$26)</f>
        <v>0</v>
      </c>
      <c r="GZ144" s="174">
        <f>SUMIF('Ironman One Day 3-5-22 FS'!$B$11:$B$26,$C144,'Ironman One Day 3-5-22 FS'!$AW$11:$AW$26)</f>
        <v>0</v>
      </c>
      <c r="HA144" s="174">
        <f>SUMIF('Ironman One Day 3-5-22 FS'!$B$11:$B$26,$C144,'Ironman One Day 3-5-22 FS'!$AX$11:$AX$26)</f>
        <v>0</v>
      </c>
      <c r="HB144" s="174">
        <f>SUMIF('Ironman One Day 3-5-22 FS'!$B$11:$B$26,$C144,'Ironman One Day 3-5-22 FS'!$AY$11:$AY$26)</f>
        <v>0</v>
      </c>
      <c r="HC144" s="174">
        <f>SUMIF('Ironman One Day 3-5-22 420'!$B$11:$B$26,$C144,'Ironman One Day 3-5-22 420'!$AU$11:$AU$26)</f>
        <v>0</v>
      </c>
      <c r="HD144" s="174">
        <f>SUMIF('Ironman One Day 3-5-22 420'!$B$11:$B$26,$C144,'Ironman One Day 3-5-22 420'!$AV$11:$AV$26)</f>
        <v>0</v>
      </c>
      <c r="HE144" s="174">
        <f>SUMIF('Ironman One Day 3-5-22 420'!$B$11:$B$26,$C144,'Ironman One Day 3-5-22 420'!$AW$11:$AW$26)</f>
        <v>0</v>
      </c>
      <c r="HF144" s="174">
        <f>SUMIF('Ironman One Day 3-5-22 420'!$B$11:$B$26,$C144,'Ironman One Day 3-5-22 420'!$AX$11:$AX$26)</f>
        <v>0</v>
      </c>
      <c r="HG144" s="174">
        <f>SUMIF('Ironman One Day 3-5-22 420'!$B$11:$B$26,$C144,'Ironman One Day 3-5-22 420'!$AY$11:$AY$26)</f>
        <v>0</v>
      </c>
      <c r="HH144" s="174">
        <f>SUMIF('Easter One Day 4-16-22 FS'!$B$11:$B$25,$C144,'Easter One Day 4-16-22 FS'!$AU$11:$AU$25)</f>
        <v>0</v>
      </c>
      <c r="HI144" s="174">
        <f>SUMIF('Easter One Day 4-16-22 FS'!$B$11:$B$25,$C144,'Easter One Day 4-16-22 FS'!$AV$11:$AV$25)</f>
        <v>0</v>
      </c>
      <c r="HJ144" s="174">
        <f>SUMIF('Easter One Day 4-16-22 FS'!$B$11:$B$25,$C144,'Easter One Day 4-16-22 FS'!$AW$11:$AW$25)</f>
        <v>0</v>
      </c>
      <c r="HK144" s="174">
        <f>SUMIF('Easter One Day 4-16-22 FS'!$B$11:$B$25,$C144,'Easter One Day 4-16-22 FS'!$AX$11:$AX$25)</f>
        <v>0</v>
      </c>
      <c r="HL144" s="174">
        <f>SUMIF('Easter One Day 4-16-22 FS'!$B$11:$B$25,$C144,'Easter One Day 4-16-22 FS'!$AY$11:$AY$25)</f>
        <v>0</v>
      </c>
      <c r="HM144" s="174">
        <f>SUMIF('Easter One Day 4-16-22 TH'!$B$11:$B$25,$C144,'Easter One Day 4-16-22 TH'!$AU$11:$AU$25)</f>
        <v>0</v>
      </c>
      <c r="HN144" s="174">
        <f>SUMIF('Easter One Day 4-16-22 TH'!$B$11:$B$25,$C144,'Easter One Day 4-16-22 TH'!$AV$11:$AV$25)</f>
        <v>0</v>
      </c>
      <c r="HO144" s="174">
        <f>SUMIF('Easter One Day 4-16-22 TH'!$B$11:$B$25,$C144,'Easter One Day 4-16-22 TH'!$AW$11:$AW$25)</f>
        <v>0</v>
      </c>
      <c r="HP144" s="174">
        <f>SUMIF('Easter One Day 4-16-22 TH'!$B$11:$B$25,$C144,'Easter One Day 4-16-22 TH'!$AX$11:$AX$25)</f>
        <v>0</v>
      </c>
      <c r="HQ144" s="174">
        <f>SUMIF('Easter One Day 4-16-22 TH'!$B$11:$B$25,$C144,'Easter One Day 4-16-22 TH'!$AY$11:$AY$25)</f>
        <v>0</v>
      </c>
      <c r="HR144" s="174">
        <f>SUMIF('Long Distance Race 5-7-22'!$B$11:$B$25,$C144,'Long Distance Race 5-7-22'!$AU$11:$AU$25)</f>
        <v>0</v>
      </c>
      <c r="HS144" s="174">
        <f>SUMIF('Long Distance Race 5-7-22'!$B$11:$B$18,$C144,'Long Distance Race 5-7-22'!$AV$11:$AV$18)</f>
        <v>0</v>
      </c>
      <c r="HT144" s="174">
        <f>SUMIF('Long Distance Race 5-7-22'!$B$11:$B$18,$C144,'Long Distance Race 5-7-22'!$AW$11:$AW$18)</f>
        <v>0</v>
      </c>
      <c r="HU144" s="174">
        <f>SUMIF('Long Distance Race 5-7-22'!$B$11:$B$18,$C144,'Long Distance Race 5-7-22'!$AX$11:$AX$18)</f>
        <v>0</v>
      </c>
      <c r="HV144" s="174">
        <f>SUMIF('Long Distance Race 5-7-22'!$B$11:$B$18,$C144,'Long Distance Race 5-7-22'!$AY$11:$AY$18)</f>
        <v>0</v>
      </c>
      <c r="HW144" s="174">
        <f>SUMIF('Memorial Day Regatta 5-28-22 Op'!$B$11:$B$25,$C144,'Memorial Day Regatta 5-28-22 Op'!$AU$11:$AU$25)</f>
        <v>0</v>
      </c>
      <c r="HX144" s="174">
        <f>SUMIF('Memorial Day Regatta 5-28-22 Op'!$B$11:$B$18,$C144,'Memorial Day Regatta 5-28-22 Op'!$AV$11:$AV$18)</f>
        <v>0</v>
      </c>
      <c r="HY144" s="174">
        <f>SUMIF('Memorial Day Regatta 5-28-22 Op'!$B$11:$B$18,$C144,'Memorial Day Regatta 5-28-22 Op'!$AW$11:$AW$18)</f>
        <v>0</v>
      </c>
      <c r="HZ144" s="174">
        <f>SUMIF('Memorial Day Regatta 5-28-22 Op'!$B$11:$B$18,$C144,'Memorial Day Regatta 5-28-22 Op'!$AX$11:$AX$18)</f>
        <v>0</v>
      </c>
      <c r="IA144" s="174">
        <f>SUMIF('Memorial Day Regatta 5-28-22 Op'!$B$11:$B$18,$C144,'Memorial Day Regatta 5-28-22 Op'!$AY$11:$AY$18)</f>
        <v>0</v>
      </c>
      <c r="IB144" s="174">
        <f>SUMIF('Caldwell Cup 6-25-22 TH'!$B$11:$B$25,$C144,'Caldwell Cup 6-25-22 TH'!$AU$11:$AU$25)</f>
        <v>0</v>
      </c>
      <c r="IC144" s="174">
        <f>SUMIF('Caldwell Cup 6-25-22 TH'!$B$11:$B$25,$C144,'Caldwell Cup 6-25-22 TH'!$AV$11:$AV$25)</f>
        <v>0</v>
      </c>
      <c r="ID144" s="174">
        <f>SUMIF('Caldwell Cup 6-25-22 TH'!$B$11:$B$25,$C144,'Caldwell Cup 6-25-22 TH'!$AW$11:$AW$25)</f>
        <v>0</v>
      </c>
      <c r="IE144" s="174">
        <f>SUMIF('Caldwell Cup 6-25-22 TH'!$B$11:$B$25,$C144,'Caldwell Cup 6-25-22 TH'!$AX$11:$AX$25)</f>
        <v>0</v>
      </c>
      <c r="IF144" s="174">
        <f>SUMIF('Caldwell Cup 6-25-22 TH'!$B$11:$B$25,$C144,'Caldwell Cup 6-25-22 TH'!$AY$11:$AY$25)</f>
        <v>0</v>
      </c>
      <c r="IG144" s="174">
        <f>SUMIF('Caldwell Cup 6-25-22 FS'!$B$11:$B$21,$C144,'Caldwell Cup 6-25-22 FS'!$AU$11:$AU$21)</f>
        <v>0</v>
      </c>
      <c r="IH144" s="174">
        <f>SUMIF('Caldwell Cup 6-25-22 FS'!$B$11:$B$21,$C144,'Caldwell Cup 6-25-22 FS'!$AV$11:$AV$21)</f>
        <v>0</v>
      </c>
      <c r="II144" s="174">
        <f>SUMIF('Caldwell Cup 6-25-22 FS'!$B$11:$B$21,$C144,'Caldwell Cup 6-25-22 FS'!$AW$11:$AW$21)</f>
        <v>0</v>
      </c>
      <c r="IJ144" s="174">
        <f>SUMIF('Caldwell Cup 6-25-22 FS'!$B$11:$B$21,$C144,'Caldwell Cup 6-25-22 FS'!$AX$11:$AX$21)</f>
        <v>0</v>
      </c>
      <c r="IK144" s="174">
        <f>SUMIF('Caldwell Cup 6-25-22 FS'!$B$11:$B$21,$C144,'Caldwell Cup 6-25-22 FS'!$AY$11:$AY$21)</f>
        <v>0</v>
      </c>
      <c r="IL144" s="174">
        <f>SUMIF('Caldwell Cup 6-25-22 Lasers'!$B$11:$B$23,$C144,'Caldwell Cup 6-25-22 Lasers'!$AU$11:$AU$23)</f>
        <v>0</v>
      </c>
      <c r="IM144" s="174">
        <f>SUMIF('Caldwell Cup 6-25-22 Lasers'!$B$11:$B$23,$C144,'Caldwell Cup 6-25-22 Lasers'!$AV$11:$AV$23)</f>
        <v>0</v>
      </c>
      <c r="IN144" s="174">
        <f>SUMIF('Caldwell Cup 6-25-22 Lasers'!$B$11:$B$23,$C144,'Caldwell Cup 6-25-22 Lasers'!$AW$11:$AW$23)</f>
        <v>0</v>
      </c>
      <c r="IO144" s="174">
        <f>SUMIF('Caldwell Cup 6-25-22 Lasers'!$B$11:$B$23,$C144,'Caldwell Cup 6-25-22 Lasers'!$AX$11:$AX$23)</f>
        <v>0</v>
      </c>
      <c r="IP144" s="174">
        <f>SUMIF('Caldwell Cup 6-25-22 Lasers'!$B$11:$B$23,$C144,'Caldwell Cup 6-25-22 Lasers'!$AY$11:$AY$23)</f>
        <v>0</v>
      </c>
      <c r="IQ144" s="174">
        <f>SUMIF('Labor Day Regatta 9-3-22 FS'!$B$11:$B$30,$C144,'Labor Day Regatta 9-3-22 FS'!$AU$11:$AU$30)</f>
        <v>0</v>
      </c>
      <c r="IR144" s="174">
        <f>SUMIF('Labor Day Regatta 9-3-22 FS'!$B$11:$B$30,$C144,'Labor Day Regatta 9-3-22 FS'!$AV$11:$AV$30)</f>
        <v>0</v>
      </c>
      <c r="IS144" s="174">
        <f>SUMIF('Labor Day Regatta 9-3-22 FS'!$B$11:$B$30,$C144,'Labor Day Regatta 9-3-22 FS'!$AW$11:$AW$30)</f>
        <v>0</v>
      </c>
      <c r="IT144" s="174">
        <f>SUMIF('Labor Day Regatta 9-3-22 FS'!$B$11:$B$30,$C144,'Labor Day Regatta 9-3-22 FS'!$AX$11:$AX$30)</f>
        <v>0</v>
      </c>
      <c r="IU144" s="174">
        <f>SUMIF('Labor Day Regatta 9-3-22 FS'!$B$11:$B$30,$C144,'Labor Day Regatta 9-3-22 FS'!$AY$11:$AY$30)</f>
        <v>0</v>
      </c>
      <c r="IV144" s="174">
        <f>SUMIF('2022-09-17 Leukemia Cup FS'!$B$11:$B$26,$C144,'2022-09-17 Leukemia Cup FS'!$AU$11:$AU$26)</f>
        <v>0</v>
      </c>
      <c r="IW144" s="174">
        <f>SUMIF('2022-09-17 Leukemia Cup FS'!$B$11:$B$26,$C144,'2022-09-17 Leukemia Cup FS'!$AV$11:$AV$26)</f>
        <v>0</v>
      </c>
      <c r="IX144" s="174">
        <f>SUMIF('2022-09-17 Leukemia Cup FS'!$B$11:$B$26,$C144,'2022-09-17 Leukemia Cup FS'!$AW$11:$AW$26)</f>
        <v>0</v>
      </c>
      <c r="IY144" s="174">
        <f>SUMIF('2022-09-17 Leukemia Cup FS'!$B$11:$B$26,$C144,'2022-09-17 Leukemia Cup FS'!$AX$11:$AX$26)</f>
        <v>0</v>
      </c>
      <c r="IZ144" s="174">
        <f>SUMIF('2022-09-17 Leukemia Cup FS'!$B$11:$B$26,$C144,'2022-09-17 Leukemia Cup FS'!$AY$11:$AY$26)</f>
        <v>0</v>
      </c>
      <c r="JA144" s="174">
        <f>SUMIF('2022-09-17 Leukemia Cup TH'!$B$11:$B$28,$C144,'2022-09-17 Leukemia Cup TH'!$AU$11:$AU$28)</f>
        <v>0</v>
      </c>
      <c r="JB144" s="174">
        <f>SUMIF('2022-09-17 Leukemia Cup TH'!$B$11:$B$28,$C144,'2022-09-17 Leukemia Cup TH'!$AV$11:$AV$28)</f>
        <v>0</v>
      </c>
      <c r="JC144" s="174">
        <f>SUMIF('2022-09-17 Leukemia Cup TH'!$B$11:$B$28,$C144,'2022-09-17 Leukemia Cup TH'!$AW$11:$AW$28)</f>
        <v>0</v>
      </c>
      <c r="JD144" s="174">
        <f>SUMIF('2022-09-17 Leukemia Cup TH'!$B$11:$B$28,$C144,'2022-09-17 Leukemia Cup TH'!$AX$11:$AX$28)</f>
        <v>0</v>
      </c>
      <c r="JE144" s="174">
        <f>SUMIF('2022-09-17 Leukemia Cup TH'!$B$11:$B$28,$C144,'2022-09-17 Leukemia Cup TH'!$AY$11:$AY$28)</f>
        <v>0</v>
      </c>
      <c r="JF144" s="174">
        <f>SUMIF('Smith-Berry LDR 9-24-22'!$B$11:$B$30,$C144,'Smith-Berry LDR 9-24-22'!$AU$11:$AU$30)</f>
        <v>0</v>
      </c>
      <c r="JG144" s="174">
        <f>SUMIF('Smith-Berry LDR 9-24-22'!$B$11:$B$30,$C144,'Smith-Berry LDR 9-24-22'!$AV$11:$AV$30)</f>
        <v>0</v>
      </c>
      <c r="JH144" s="174">
        <f>SUMIF('Smith-Berry LDR 9-24-22'!$B$11:$B$30,$C144,'Smith-Berry LDR 9-24-22'!$AW$11:$AW$30)</f>
        <v>0</v>
      </c>
      <c r="JI144" s="174">
        <f>SUMIF('Smith-Berry LDR 9-24-22'!$B$11:$B$30,$C144,'Smith-Berry LDR 9-24-22'!$AX$11:$AX$30)</f>
        <v>0</v>
      </c>
      <c r="JJ144" s="174">
        <f>SUMIF('Smith-Berry LDR 9-24-22'!$B$11:$B$30,$C144,'Smith-Berry LDR 9-24-22'!$AY$11:$AY$30)</f>
        <v>0</v>
      </c>
      <c r="JK144" s="174">
        <f>SUMIF('Great Scot 10-1-22 Cham'!$B$11:$B$38,$C144,'Great Scot 10-1-22 Cham'!$AU$11:$AU$38)</f>
        <v>0</v>
      </c>
      <c r="JL144" s="174">
        <f>SUMIF('Great Scot 10-1-22 Cham'!$B$11:$B$38,$C144,'Great Scot 10-1-22 Cham'!$AV$11:$AV$38)</f>
        <v>0</v>
      </c>
      <c r="JM144" s="174">
        <f>SUMIF('Great Scot 10-1-22 Cham'!$B$11:$B$38,$C144,'Great Scot 10-1-22 Cham'!$AW$11:$AW$38)</f>
        <v>0</v>
      </c>
      <c r="JN144" s="174">
        <f>SUMIF('Great Scot 10-1-22 Cham'!$B$11:$B$38,$C144,'Great Scot 10-1-22 Cham'!$AX$11:$AX$38)</f>
        <v>0</v>
      </c>
      <c r="JO144" s="174">
        <f>SUMIF('Great Scot 10-1-22 Cham'!$B$11:$B$38,$C144,'Great Scot 10-1-22 Cham'!$AY$11:$AY$38)</f>
        <v>0</v>
      </c>
      <c r="JP144" s="174">
        <f>SUMIF('Great Scot 10-1-22 Chal'!$B$11:$B$28,$C144,'Great Scot 10-1-22 Chal'!$AU$11:$AU$28)</f>
        <v>0</v>
      </c>
      <c r="JQ144" s="174">
        <f>SUMIF('Great Scot 10-1-22 Chal'!$B$11:$B$28,$C144,'Great Scot 10-1-22 Chal'!$AV$11:$AV$28)</f>
        <v>0</v>
      </c>
      <c r="JR144" s="174">
        <f>SUMIF('Great Scot 10-1-22 Chal'!$B$11:$B$28,$C144,'Great Scot 10-1-22 Chal'!$AW$11:$AW$28)</f>
        <v>0</v>
      </c>
      <c r="JS144" s="174">
        <f>SUMIF('Great Scot 10-1-22 Chal'!$B$11:$B$28,$C144,'Great Scot 10-1-22 Chal'!$AX$11:$AX$28)</f>
        <v>0</v>
      </c>
      <c r="JT144" s="174">
        <f>SUMIF('Great Scot 10-1-22 Chal'!$B$11:$B$28,$C144,'Great Scot 10-1-22 Chal'!$AY$11:$AY$28)</f>
        <v>0</v>
      </c>
      <c r="JU144" s="174">
        <f>SUMIF('Great Pumpkin Regatta 10-15-22'!$B$11:$B$54,$C144,'Great Pumpkin Regatta 10-15-22'!$AU$11:$AU$54)</f>
        <v>0</v>
      </c>
      <c r="JV144" s="174">
        <f>SUMIF('Great Pumpkin Regatta 10-15-22'!$B$11:$B$54,$C144,'Great Pumpkin Regatta 10-15-22'!$AV$11:$AV$54)</f>
        <v>0</v>
      </c>
      <c r="JW144" s="174">
        <f>SUMIF('Great Pumpkin Regatta 10-15-22'!$B$11:$B$54,$C144,'Great Pumpkin Regatta 10-15-22'!$AW$11:$AW$54)</f>
        <v>0</v>
      </c>
      <c r="JX144" s="174">
        <f>SUMIF('Great Pumpkin Regatta 10-15-22'!$B$11:$B$54,$C144,'Great Pumpkin Regatta 10-15-22'!$AX$11:$AX$54)</f>
        <v>0</v>
      </c>
      <c r="JY144" s="174">
        <f>SUMIF('Great Pumpkin Regatta 10-15-22'!$B$11:$B$54,$C144,'Great Pumpkin Regatta 10-15-22'!$AY$11:$AY$54)</f>
        <v>0</v>
      </c>
      <c r="JZ144" s="174">
        <f>SUMIF('One Day Regatta 10-29-22 FS'!$B$11:$B$19,$C144,'One Day Regatta 10-29-22 FS'!$AU$11:$AU$19)</f>
        <v>0</v>
      </c>
      <c r="KA144" s="174">
        <f>SUMIF('One Day Regatta 10-29-22 FS'!$B$11:$B$19,$C144,'One Day Regatta 10-29-22 FS'!$AV$11:$AV$19)</f>
        <v>0</v>
      </c>
      <c r="KB144" s="174">
        <f>SUMIF('One Day Regatta 10-29-22 FS'!$B$11:$B$19,$C144,'One Day Regatta 10-29-22 FS'!$AW$11:$AW$19)</f>
        <v>0</v>
      </c>
      <c r="KC144" s="174">
        <f>SUMIF('One Day Regatta 10-29-22 FS'!$B$11:$B$19,$C144,'One Day Regatta 10-29-22 FS'!$AX$11:$AX$19)</f>
        <v>0</v>
      </c>
      <c r="KD144" s="174">
        <f>SUMIF('One Day Regatta 10-29-22 FS'!$B$11:$B$19,$C144,'One Day Regatta 10-29-22 FS'!$AY$11:$AY$19)</f>
        <v>0</v>
      </c>
    </row>
    <row r="145" spans="1:290" ht="15" customHeight="1" x14ac:dyDescent="0.2">
      <c r="A145" s="400" t="s">
        <v>1369</v>
      </c>
      <c r="B145" s="134">
        <f t="shared" si="126"/>
        <v>36</v>
      </c>
      <c r="C145" s="103" t="s">
        <v>673</v>
      </c>
      <c r="D145" s="171">
        <f t="shared" si="127"/>
        <v>0</v>
      </c>
      <c r="E145" s="172">
        <f t="shared" si="128"/>
        <v>0</v>
      </c>
      <c r="F145" s="171">
        <f t="shared" si="129"/>
        <v>0</v>
      </c>
      <c r="G145" s="171">
        <v>0</v>
      </c>
      <c r="H145" s="171">
        <f t="shared" si="130"/>
        <v>0</v>
      </c>
      <c r="I145" s="173">
        <f t="shared" si="131"/>
        <v>0</v>
      </c>
      <c r="J145" s="173"/>
      <c r="K145" s="174">
        <f>SUMIF('Saturday Race 11-06-21'!$B$11:$B$21,$C145,'Saturday Race 11-06-21'!$AU$11:$AU$21)</f>
        <v>0</v>
      </c>
      <c r="L145" s="174">
        <f>SUMIF('Saturday Race 11-06-21'!$B$11:$B$21,$C145,'Saturday Race 11-06-21'!$AV$11:$AV$21)</f>
        <v>0</v>
      </c>
      <c r="M145" s="174">
        <f>SUMIF('Saturday Race 11-06-21'!$B$11:$B$21,$C145,'Saturday Race 11-06-21'!$AW$11:$AW$21)</f>
        <v>0</v>
      </c>
      <c r="N145" s="174">
        <f>SUMIF('Saturday Race 11-06-21'!$B$11:$B$21,$C145,'Saturday Race 11-06-21'!$AX$11:$AX$21)</f>
        <v>0</v>
      </c>
      <c r="O145" s="174">
        <f>SUMIF('Saturday Race 11-06-21'!$B$11:$B$21,$C145,'Saturday Race 11-06-21'!$AY$11:$AY$21)</f>
        <v>0</v>
      </c>
      <c r="P145" s="174">
        <f>SUMIF('Saturday Race 11-20-21'!$B$11:$B$20,$C145,'Saturday Race 11-20-21'!$AU$11:$AU$20)</f>
        <v>0</v>
      </c>
      <c r="Q145" s="174">
        <f>SUMIF('Saturday Race 11-20-21'!$B$11:$B$20,$C145,'Saturday Race 11-20-21'!$AV$11:$AV$20)</f>
        <v>0</v>
      </c>
      <c r="R145" s="174">
        <f>SUMIF('Saturday Race 11-20-21'!$B$11:$B$20,$C145,'Saturday Race 11-20-21'!$AW$11:$AW$20)</f>
        <v>0</v>
      </c>
      <c r="S145" s="174">
        <f>SUMIF('Saturday Race 11-20-21'!$B$11:$B$20,$C145,'Saturday Race 11-20-21'!$AX$11:$AX$20)</f>
        <v>0</v>
      </c>
      <c r="T145" s="174">
        <f>SUMIF('Saturday Race 11-20-21'!$B$11:$B$20,$C145,'Saturday Race 11-20-21'!$AY$11:$AY$20)</f>
        <v>0</v>
      </c>
      <c r="U145" s="174">
        <f>SUMIF('Saturday Race 1-08-22'!$B$11:$B$20,$C145,'Saturday Race 1-08-22'!$AU$11:$AU$20)</f>
        <v>0</v>
      </c>
      <c r="V145" s="174">
        <f>SUMIF('Saturday Race 1-08-22'!$B$11:$B$20,$C145,'Saturday Race 1-08-22'!$AV$11:$AV$20)</f>
        <v>0</v>
      </c>
      <c r="W145" s="174">
        <f>SUMIF('Saturday Race 1-08-22'!$B$11:$B$20,$C145,'Saturday Race 1-08-22'!$AW$11:$AW$20)</f>
        <v>0</v>
      </c>
      <c r="X145" s="174">
        <f>SUMIF('Saturday Race 1-08-22'!$B$11:$B$20,$C145,'Saturday Race 1-08-22'!$AX$11:$AX$20)</f>
        <v>0</v>
      </c>
      <c r="Y145" s="174">
        <f>SUMIF('Saturday Race 1-08-22'!$B$11:$B$20,$C145,'Saturday Race 1-08-22'!$AY$11:$AY$20)</f>
        <v>0</v>
      </c>
      <c r="Z145" s="174">
        <f>SUMIF('Saturday Race 1-22-22'!$B$11:$B$20,$C145,'Saturday Race 1-22-22'!$AU$11:$AU$20)</f>
        <v>0</v>
      </c>
      <c r="AA145" s="174">
        <f>SUMIF('Saturday Race 1-22-22'!$B$11:$B$20,$C145,'Saturday Race 1-22-22'!$AV$11:$AV$20)</f>
        <v>0</v>
      </c>
      <c r="AB145" s="174">
        <f>SUMIF('Saturday Race 1-22-22'!$B$11:$B$20,$C145,'Saturday Race 1-22-22'!$AW$11:$AW$20)</f>
        <v>0</v>
      </c>
      <c r="AC145" s="174">
        <f>SUMIF('Saturday Race 1-22-22'!$B$11:$B$20,$C145,'Saturday Race 1-22-22'!$AX$11:$AX$20)</f>
        <v>0</v>
      </c>
      <c r="AD145" s="174">
        <f>SUMIF('Saturday Race 1-22-22'!$B$11:$B$20,$C145,'Saturday Race 1-22-22'!$AY$11:$AY$20)</f>
        <v>0</v>
      </c>
      <c r="AE145" s="174">
        <f>SUMIF('Sunday Race 2-6-22'!$B$11:$B$20,$C145,'Sunday Race 2-6-22'!$AU$11:$AU$20)</f>
        <v>0</v>
      </c>
      <c r="AF145" s="174">
        <f>SUMIF('Sunday Race 2-6-22'!$B$11:$B$20,$C145,'Sunday Race 2-6-22'!$AV$11:$AV$20)</f>
        <v>0</v>
      </c>
      <c r="AG145" s="174">
        <f>SUMIF('Sunday Race 2-6-22'!$B$11:$B$20,$C145,'Sunday Race 2-6-22'!$AW$11:$AW$20)</f>
        <v>0</v>
      </c>
      <c r="AH145" s="174">
        <f>SUMIF('Sunday Race 2-6-22'!$B$11:$B$20,$C145,'Sunday Race 2-6-22'!$AX$11:$AX$20)</f>
        <v>0</v>
      </c>
      <c r="AI145" s="174">
        <f>SUMIF('Sunday Race 2-6-22'!$B$11:$B$20,$C145,'Sunday Race 2-6-22'!$AY$11:$AY$20)</f>
        <v>0</v>
      </c>
      <c r="AJ145" s="174">
        <f>SUMIF('Sunday Race 2-20-22'!$B$11:$B$26,$C145,'Sunday Race 2-20-22'!$AU$11:$AU$26)</f>
        <v>0</v>
      </c>
      <c r="AK145" s="174">
        <f>SUMIF('Sunday Race 2-20-22'!$B$11:$B$26,$C145,'Sunday Race 2-20-22'!$AV$11:$AV$26)</f>
        <v>0</v>
      </c>
      <c r="AL145" s="174">
        <f>SUMIF('Sunday Race 2-20-22'!$B$11:$B$26,$C145,'Sunday Race 2-20-22'!$AW$11:$AW$26)</f>
        <v>0</v>
      </c>
      <c r="AM145" s="174">
        <f>SUMIF('Sunday Race 2-20-22'!$B$11:$B$26,$C145,'Sunday Race 2-20-22'!$AX$11:$AX$26)</f>
        <v>0</v>
      </c>
      <c r="AN145" s="174">
        <f>SUMIF('Sunday Race 2-20-22'!$B$11:$B$26,$C145,'Sunday Race 2-20-22'!$AY$11:$AY$26)</f>
        <v>0</v>
      </c>
      <c r="AO145" s="174">
        <f>SUMIF('Sunday Race 2-27-22'!$B$11:$B$20,$C145,'Sunday Race 2-27-22'!$AU$11:$AU$20)</f>
        <v>0</v>
      </c>
      <c r="AP145" s="174">
        <f>SUMIF('Sunday Race 2-27-22'!$B$11:$B$20,$C145,'Sunday Race 2-27-22'!$AV$11:$AV$20)</f>
        <v>0</v>
      </c>
      <c r="AQ145" s="174">
        <f>SUMIF('Sunday Race 2-27-22'!$B$11:$B$20,$C145,'Sunday Race 2-27-22'!$AW$11:$AW$20)</f>
        <v>0</v>
      </c>
      <c r="AR145" s="174">
        <f>SUMIF('Sunday Race 2-27-22'!$B$11:$B$20,$C145,'Sunday Race 2-27-22'!$AX$11:$AX$20)</f>
        <v>0</v>
      </c>
      <c r="AS145" s="174">
        <f>SUMIF('Sunday Race 2-27-22'!$B$11:$B$20,$C145,'Sunday Race 2-27-22'!$AY$11:$AY$20)</f>
        <v>0</v>
      </c>
      <c r="AT145" s="174">
        <f>SUMIF('Sunday Race 3-13-22'!$B$11:$B$25,$C145,'Sunday Race 3-13-22'!$AU$11:$AU$25)</f>
        <v>0</v>
      </c>
      <c r="AU145" s="174">
        <f>SUMIF('Sunday Race 3-13-22'!$B$11:$B$25,$C145,'Sunday Race 3-13-22'!$AV$11:$AV$25)</f>
        <v>0</v>
      </c>
      <c r="AV145" s="174">
        <f>SUMIF('Sunday Race 3-13-22'!$B$11:$B$25,$C145,'Sunday Race 3-13-22'!$AW$11:$AW$25)</f>
        <v>0</v>
      </c>
      <c r="AW145" s="174">
        <f>SUMIF('Sunday Race 3-13-22'!$B$11:$B$25,$C145,'Sunday Race 3-13-22'!$AX$11:$AX$25)</f>
        <v>0</v>
      </c>
      <c r="AX145" s="174">
        <f>SUMIF('Sunday Race 3-13-22'!$B$11:$B$25,$C145,'Sunday Race 3-13-22'!$AY$11:$AY$25)</f>
        <v>0</v>
      </c>
      <c r="AY145" s="174">
        <f>SUMIF('Saturday Race 3-19-22'!$B$11:$B$15,$C145,'Saturday Race 3-19-22'!$AU$11:$AU$15)</f>
        <v>0</v>
      </c>
      <c r="AZ145" s="174">
        <f>SUMIF('Saturday Race 3-19-22'!$B$11:$B$15,$C145,'Saturday Race 3-19-22'!$AV$11:$AV$15)</f>
        <v>0</v>
      </c>
      <c r="BA145" s="174">
        <f>SUMIF('Saturday Race 3-19-22'!$B$11:$B$15,$C145,'Saturday Race 3-19-22'!$AW$11:$AW$15)</f>
        <v>0</v>
      </c>
      <c r="BB145" s="174">
        <f>SUMIF('Saturday Race 3-19-22'!$B$11:$B$15,$C145,'Saturday Race 3-19-22'!$AX$11:$AX$15)</f>
        <v>0</v>
      </c>
      <c r="BC145" s="174">
        <f>SUMIF('Saturday Race 3-19-22'!$B$11:$B$15,$C145,'Saturday Race 3-19-22'!$AY$11:$AY$15)</f>
        <v>0</v>
      </c>
      <c r="BD145" s="174">
        <f>SUMIF('Sunday Races 4-10-22'!$B$11:$B$26,$C145,'Sunday Races 4-10-22'!$AU$11:$AU$26)</f>
        <v>0</v>
      </c>
      <c r="BE145" s="174">
        <f>SUMIF('Sunday Races 4-10-22'!$B$11:$B$26,$C145,'Sunday Races 4-10-22'!$AV$11:$AV$26)</f>
        <v>0</v>
      </c>
      <c r="BF145" s="174">
        <f>SUMIF('Sunday Races 4-10-22'!$B$11:$B$26,$C145,'Sunday Races 4-10-22'!$AW$11:$AW$26)</f>
        <v>0</v>
      </c>
      <c r="BG145" s="174">
        <f>SUMIF('Sunday Races 4-10-22'!$B$11:$B$26,$C145,'Sunday Races 4-10-22'!$AX$11:$AX$26)</f>
        <v>0</v>
      </c>
      <c r="BH145" s="174">
        <f>SUMIF('Sunday Races 4-10-22'!$B$11:$B$26,$C145,'Sunday Races 4-10-22'!$AY$11:$AY$26)</f>
        <v>0</v>
      </c>
      <c r="BI145" s="174">
        <f>SUMIF('Sunday Races 5-1-22'!$B$11:$B$28,$C145,'Sunday Races 5-1-22'!$AU$11:$AU$28)</f>
        <v>0</v>
      </c>
      <c r="BJ145" s="174">
        <f>SUMIF('Sunday Races 5-1-22'!$B$11:$B$28,$C145,'Sunday Races 5-1-22'!$AV$11:$AV$28)</f>
        <v>0</v>
      </c>
      <c r="BK145" s="174">
        <f>SUMIF('Sunday Races 5-1-22'!$B$11:$B$28,$C145,'Sunday Races 5-1-22'!$AW$11:$AW$28)</f>
        <v>0</v>
      </c>
      <c r="BL145" s="174">
        <f>SUMIF('Sunday Races 5-1-22'!$B$11:$B$28,$C145,'Sunday Races 5-1-22'!$AX$11:$AX$28)</f>
        <v>0</v>
      </c>
      <c r="BM145" s="174">
        <f>SUMIF('Sunday Races 5-1-22'!$B$11:$B$28,$C145,'Sunday Races 5-1-22'!$AY$11:$AY$28)</f>
        <v>0</v>
      </c>
      <c r="BN145" s="174">
        <f>SUMIF('Sunday Races 6-5-22'!$B$11:$B$28,$C145,'Sunday Races 6-5-22'!$AU$11:$AU$28)</f>
        <v>0</v>
      </c>
      <c r="BO145" s="174">
        <f>SUMIF('Sunday Races 6-5-22'!$B$11:$B$28,$C145,'Sunday Races 6-5-22'!$AV$11:$AV$28)</f>
        <v>0</v>
      </c>
      <c r="BP145" s="174">
        <f>SUMIF('Sunday Races 6-5-22'!$B$11:$B$28,$C145,'Sunday Races 6-5-22'!$AW$11:$AW$28)</f>
        <v>0</v>
      </c>
      <c r="BQ145" s="174">
        <f>SUMIF('Sunday Races 6-5-22'!$B$11:$B$28,$C145,'Sunday Races 6-5-22'!$AX$11:$AX$28)</f>
        <v>0</v>
      </c>
      <c r="BR145" s="174">
        <f>SUMIF('Sunday Races 6-5-22'!$B$11:$B$28,$C145,'Sunday Races 6-5-22'!$AY$11:$AY$28)</f>
        <v>0</v>
      </c>
      <c r="BS145" s="174">
        <f>SUMIF('Sunday Races 6-12-22'!$B$11:$B$24,$C145,'Sunday Races 6-12-22'!$AU$11:$AU$24)</f>
        <v>0</v>
      </c>
      <c r="BT145" s="174">
        <f>SUMIF('Sunday Races 6-12-22'!$B$11:$B$24,$C145,'Sunday Races 6-12-22'!$AV$11:$AV$24)</f>
        <v>0</v>
      </c>
      <c r="BU145" s="174">
        <f>SUMIF('Sunday Races 6-12-22'!$B$11:$B$24,$C145,'Sunday Races 6-12-22'!$AW$11:$AW$24)</f>
        <v>0</v>
      </c>
      <c r="BV145" s="174">
        <f>SUMIF('Sunday Races 6-12-22'!$B$11:$B$24,$C145,'Sunday Races 6-12-22'!$AX$11:$AX$24)</f>
        <v>0</v>
      </c>
      <c r="BW145" s="174">
        <f>SUMIF('Sunday Races 6-12-22'!$B$11:$B$24,$C145,'Sunday Races 6-12-22'!$AY$11:$AY$24)</f>
        <v>0</v>
      </c>
      <c r="BX145" s="174">
        <f>SUMIF('Saturday Races 6-18-22'!$B$11:$B$24,$C145,'Saturday Races 6-18-22'!$AU$11:$AU$24)</f>
        <v>0</v>
      </c>
      <c r="BY145" s="174">
        <f>SUMIF('Saturday Races 6-18-22'!$B$11:$B$24,$C145,'Saturday Races 6-18-22'!$AV$11:$AV$24)</f>
        <v>0</v>
      </c>
      <c r="BZ145" s="174">
        <f>SUMIF('Saturday Races 6-18-22'!$B$11:$B$24,$C145,'Saturday Races 6-18-22'!$AW$11:$AW$24)</f>
        <v>0</v>
      </c>
      <c r="CA145" s="174">
        <f>SUMIF('Saturday Races 6-18-22'!$B$11:$B$24,$C145,'Saturday Races 6-18-22'!$AX$11:$AX$24)</f>
        <v>0</v>
      </c>
      <c r="CB145" s="174">
        <f>SUMIF('Saturday Races 6-18-22'!$B$11:$B$24,$C145,'Saturday Races 6-18-22'!$AY$11:$AY$24)</f>
        <v>0</v>
      </c>
      <c r="CC145" s="174">
        <f>SUMIF('Sunday Races 7-3-22'!$B$11:$B$26,$C145,'Sunday Races 7-3-22'!$AU$11:$AU$26)</f>
        <v>0</v>
      </c>
      <c r="CD145" s="174">
        <f>SUMIF('Sunday Races 7-3-22'!$B$11:$B$26,$C145,'Sunday Races 7-3-22'!$AV$11:$AV$26)</f>
        <v>0</v>
      </c>
      <c r="CE145" s="174">
        <f>SUMIF('Sunday Races 7-3-22'!$B$11:$B$26,$C145,'Sunday Races 7-3-22'!$AW$11:$AW$26)</f>
        <v>0</v>
      </c>
      <c r="CF145" s="174">
        <f>SUMIF('Sunday Races 7-3-22'!$B$11:$B$26,$C145,'Sunday Races 7-3-22'!$AX$11:$AX$26)</f>
        <v>0</v>
      </c>
      <c r="CG145" s="174">
        <f>SUMIF('Sunday Races 7-3-22'!$B$11:$B$26,$C145,'Sunday Races 7-3-22'!$AY$11:$AY$26)</f>
        <v>0</v>
      </c>
      <c r="CH145" s="174">
        <f>SUMIF('Sunday Races 7-31-22'!$B$11:$B$26,$C145,'Sunday Races 7-31-22'!$AU$11:$AU$26)</f>
        <v>0</v>
      </c>
      <c r="CI145" s="174">
        <f>SUMIF('Sunday Races 7-31-22'!$B$11:$B$26,$C145,'Sunday Races 7-31-22'!$AV$11:$AV$26)</f>
        <v>0</v>
      </c>
      <c r="CJ145" s="174">
        <f>SUMIF('Sunday Races 7-31-22'!$B$11:$B$26,$C145,'Sunday Races 7-31-22'!$AW$11:$AW$26)</f>
        <v>0</v>
      </c>
      <c r="CK145" s="174">
        <f>SUMIF('Sunday Races 7-31-22'!$B$11:$B$26,$C145,'Sunday Races 7-31-22'!$AX$11:$AX$26)</f>
        <v>0</v>
      </c>
      <c r="CL145" s="174">
        <f>SUMIF('Sunday Races 7-31-22'!$B$11:$B$26,$C145,'Sunday Races 7-31-22'!$AY$11:$AY$26)</f>
        <v>0</v>
      </c>
      <c r="CM145" s="174">
        <f>SUMIF('Sunday Races 8-14-22'!$B$11:$B$26,$C145,'Sunday Races 8-14-22'!$AU$11:$AU$26)</f>
        <v>0</v>
      </c>
      <c r="CN145" s="174">
        <f>SUMIF('Sunday Races 8-14-22'!$B$11:$B$26,$C145,'Sunday Races 8-14-22'!$AV$11:$AV$26)</f>
        <v>0</v>
      </c>
      <c r="CO145" s="174">
        <f>SUMIF('Sunday Races 8-14-22'!$B$11:$B$26,$C145,'Sunday Races 8-14-22'!$AW$11:$AW$26)</f>
        <v>0</v>
      </c>
      <c r="CP145" s="174">
        <f>SUMIF('Sunday Races 8-14-22'!$B$11:$B$26,$C145,'Sunday Races 8-14-22'!$AX$11:$AX$26)</f>
        <v>0</v>
      </c>
      <c r="CQ145" s="174">
        <f>SUMIF('Sunday Races 8-14-22'!$B$11:$B$26,$C145,'Sunday Races 8-14-22'!$AY$11:$AY$26)</f>
        <v>0</v>
      </c>
      <c r="CR145" s="174">
        <f>SUMIF('Saturday Races 8-20-22'!$B$11:$B$26,$C145,'Saturday Races 8-20-22'!$AU$11:$AU$26)</f>
        <v>0</v>
      </c>
      <c r="CS145" s="174">
        <f>SUMIF('Saturday Races 8-20-22'!$B$11:$B$26,$C145,'Saturday Races 8-20-22'!$AV$11:$AV$26)</f>
        <v>0</v>
      </c>
      <c r="CT145" s="174">
        <f>SUMIF('Saturday Races 8-20-22'!$B$11:$B$26,$C145,'Saturday Races 8-20-22'!$AW$11:$AW$26)</f>
        <v>0</v>
      </c>
      <c r="CU145" s="174">
        <f>SUMIF('Saturday Races 8-20-22'!$B$11:$B$26,$C145,'Saturday Races 8-20-22'!$AX$11:$AX$26)</f>
        <v>0</v>
      </c>
      <c r="CV145" s="174">
        <f>SUMIF('Saturday Races 8-20-22'!$B$11:$B$26,$C145,'Saturday Races 8-20-22'!$AY$11:$AY$26)</f>
        <v>0</v>
      </c>
      <c r="CW145" s="174">
        <f>SUMIF('Sunday Races 9-11-22'!$B$11:$B$20,$C145,'Sunday Races 9-11-22'!$AU$11:$AU$20)</f>
        <v>0</v>
      </c>
      <c r="CX145" s="174">
        <f>SUMIF('Sunday Races 9-11-22'!$B$11:$B$20,$C145,'Sunday Races 9-11-22'!$AV$11:$AV$20)</f>
        <v>0</v>
      </c>
      <c r="CY145" s="174">
        <f>SUMIF('Sunday Races 9-11-22'!$B$11:$B$20,$C145,'Sunday Races 9-11-22'!$AW$11:$AW$20)</f>
        <v>0</v>
      </c>
      <c r="CZ145" s="174">
        <f>SUMIF('Sunday Races 9-11-22'!$B$11:$B$20,$C145,'Sunday Races 9-11-22'!$AX$11:$AX$20)</f>
        <v>0</v>
      </c>
      <c r="DA145" s="174">
        <f>SUMIF('Sunday Races 9-11-22'!$B$11:$B$20,$C145,'Sunday Races 9-11-22'!$AY$11:$AY$20)</f>
        <v>0</v>
      </c>
      <c r="DB145" s="174">
        <f>SUMIF('Sunday Races 10-9-22'!$B$11:$B$21,$C145,'Sunday Races 10-9-22'!$AU$11:$AU$21)</f>
        <v>0</v>
      </c>
      <c r="DC145" s="174">
        <f>SUMIF('Sunday Races 10-9-22'!$B$11:$B$21,$C145,'Sunday Races 10-9-22'!$AV$11:$AV$21)</f>
        <v>0</v>
      </c>
      <c r="DD145" s="174">
        <f>SUMIF('Sunday Races 10-9-22'!$B$11:$B$21,$C145,'Sunday Races 10-9-22'!$AW$11:$AW$21)</f>
        <v>0</v>
      </c>
      <c r="DE145" s="174">
        <f>SUMIF('Sunday Races 10-9-22'!$B$11:$B$21,$C145,'Sunday Races 10-9-22'!$AX$11:$AX$21)</f>
        <v>0</v>
      </c>
      <c r="DF145" s="174">
        <f>SUMIF('Sunday Races 10-9-22'!$B$11:$B$21,$C145,'Sunday Races 10-9-22'!$AY$11:$AY$21)</f>
        <v>0</v>
      </c>
      <c r="DG145" s="174">
        <f>SUMIF('Sunday Races 10-23-22'!$B$11:$B$22,$C145,'Sunday Races 10-23-22'!$AU$11:$AU$22)</f>
        <v>0</v>
      </c>
      <c r="DH145" s="174">
        <f>SUMIF('Sunday Races 10-23-22'!$B$11:$B$22,$C145,'Sunday Races 10-23-22'!$AV$11:$AV$22)</f>
        <v>0</v>
      </c>
      <c r="DI145" s="174">
        <f>SUMIF('Sunday Races 10-23-22'!$B$11:$B$22,$C145,'Sunday Races 10-23-22'!$AW$11:$AW$22)</f>
        <v>0</v>
      </c>
      <c r="DJ145" s="174">
        <f>SUMIF('Sunday Races 10-23-22'!$B$11:$B$22,$C145,'Sunday Races 10-23-22'!$AX$11:$AX$22)</f>
        <v>0</v>
      </c>
      <c r="DK145" s="174">
        <f>SUMIF('Sunday Races 10-23-22'!$B$11:$B$22,$C145,'Sunday Races 10-23-22'!$AY$11:$AY$22)</f>
        <v>0</v>
      </c>
      <c r="DL145" s="175"/>
      <c r="DM145" s="176"/>
      <c r="DN145" s="177">
        <f t="shared" si="134"/>
        <v>0</v>
      </c>
      <c r="DO145" s="177">
        <f t="shared" si="134"/>
        <v>0</v>
      </c>
      <c r="DP145" s="177">
        <f t="shared" si="134"/>
        <v>0</v>
      </c>
      <c r="DQ145" s="177">
        <f t="shared" si="134"/>
        <v>0</v>
      </c>
      <c r="DR145" s="177">
        <f t="shared" si="134"/>
        <v>0</v>
      </c>
      <c r="DS145" s="177">
        <f t="shared" si="134"/>
        <v>0</v>
      </c>
      <c r="DT145" s="177">
        <f t="shared" si="134"/>
        <v>0</v>
      </c>
      <c r="DU145" s="177">
        <f t="shared" si="134"/>
        <v>0</v>
      </c>
      <c r="DV145" s="177">
        <f t="shared" si="134"/>
        <v>0</v>
      </c>
      <c r="DW145" s="177">
        <f t="shared" si="134"/>
        <v>0</v>
      </c>
      <c r="DX145" s="177">
        <f t="shared" si="135"/>
        <v>0</v>
      </c>
      <c r="DY145" s="177">
        <f t="shared" si="135"/>
        <v>0</v>
      </c>
      <c r="DZ145" s="177">
        <f t="shared" si="135"/>
        <v>0</v>
      </c>
      <c r="EA145" s="177">
        <f t="shared" si="135"/>
        <v>0</v>
      </c>
      <c r="EB145" s="177">
        <f t="shared" si="135"/>
        <v>0</v>
      </c>
      <c r="EC145" s="177">
        <f t="shared" si="135"/>
        <v>0</v>
      </c>
      <c r="ED145" s="177">
        <f t="shared" si="135"/>
        <v>0</v>
      </c>
      <c r="EE145" s="177">
        <f t="shared" si="135"/>
        <v>0</v>
      </c>
      <c r="EF145" s="177">
        <f t="shared" si="135"/>
        <v>0</v>
      </c>
      <c r="EG145" s="177">
        <f t="shared" si="135"/>
        <v>0</v>
      </c>
      <c r="EH145" s="177">
        <f t="shared" si="136"/>
        <v>0</v>
      </c>
      <c r="EI145" s="177">
        <f t="shared" si="136"/>
        <v>0</v>
      </c>
      <c r="EJ145" s="177">
        <f t="shared" si="136"/>
        <v>0</v>
      </c>
      <c r="EK145" s="177">
        <f t="shared" si="136"/>
        <v>0</v>
      </c>
      <c r="EL145" s="177">
        <f t="shared" si="136"/>
        <v>0</v>
      </c>
      <c r="EM145" s="177">
        <f t="shared" si="136"/>
        <v>0</v>
      </c>
      <c r="EN145" s="177">
        <f t="shared" si="136"/>
        <v>0</v>
      </c>
      <c r="EO145" s="177">
        <f t="shared" si="136"/>
        <v>0</v>
      </c>
      <c r="EP145" s="177">
        <f t="shared" si="136"/>
        <v>0</v>
      </c>
      <c r="EQ145" s="177">
        <f t="shared" si="136"/>
        <v>0</v>
      </c>
      <c r="ER145" s="177">
        <f t="shared" si="137"/>
        <v>0</v>
      </c>
      <c r="ES145" s="177">
        <f t="shared" si="137"/>
        <v>0</v>
      </c>
      <c r="ET145" s="177">
        <f t="shared" si="137"/>
        <v>0</v>
      </c>
      <c r="EU145" s="177">
        <f t="shared" si="137"/>
        <v>0</v>
      </c>
      <c r="EV145" s="177">
        <f t="shared" si="137"/>
        <v>0</v>
      </c>
      <c r="EW145" s="177">
        <f t="shared" si="137"/>
        <v>0</v>
      </c>
      <c r="EX145" s="177">
        <f t="shared" si="137"/>
        <v>0</v>
      </c>
      <c r="EY145" s="177">
        <f t="shared" si="137"/>
        <v>0</v>
      </c>
      <c r="EZ145" s="177">
        <f t="shared" si="137"/>
        <v>0</v>
      </c>
      <c r="FA145" s="177">
        <f t="shared" si="137"/>
        <v>0</v>
      </c>
      <c r="FB145" s="177">
        <f t="shared" si="138"/>
        <v>0</v>
      </c>
      <c r="FC145" s="177">
        <f t="shared" si="138"/>
        <v>0</v>
      </c>
      <c r="FD145" s="177">
        <f t="shared" si="138"/>
        <v>0</v>
      </c>
      <c r="FE145" s="177">
        <f t="shared" si="138"/>
        <v>0</v>
      </c>
      <c r="FF145" s="177">
        <f t="shared" si="138"/>
        <v>0</v>
      </c>
      <c r="FG145" s="177">
        <f t="shared" si="138"/>
        <v>0</v>
      </c>
      <c r="FH145" s="177">
        <f t="shared" si="138"/>
        <v>0</v>
      </c>
      <c r="FI145" s="177">
        <f t="shared" si="138"/>
        <v>0</v>
      </c>
      <c r="FJ145" s="177">
        <f t="shared" si="138"/>
        <v>0</v>
      </c>
      <c r="FK145" s="177">
        <f t="shared" si="138"/>
        <v>0</v>
      </c>
      <c r="FL145" s="177">
        <f t="shared" si="139"/>
        <v>0</v>
      </c>
      <c r="FM145" s="177">
        <f t="shared" si="139"/>
        <v>0</v>
      </c>
      <c r="FN145" s="177">
        <f t="shared" si="139"/>
        <v>0</v>
      </c>
      <c r="FO145" s="177">
        <f t="shared" si="139"/>
        <v>0</v>
      </c>
      <c r="FP145" s="177">
        <f t="shared" si="139"/>
        <v>0</v>
      </c>
      <c r="FQ145" s="177">
        <f t="shared" si="139"/>
        <v>0</v>
      </c>
      <c r="FR145" s="177">
        <f t="shared" si="139"/>
        <v>0</v>
      </c>
      <c r="FS145" s="177">
        <f t="shared" si="139"/>
        <v>0</v>
      </c>
      <c r="FT145" s="177">
        <f t="shared" si="139"/>
        <v>0</v>
      </c>
      <c r="FU145" s="177">
        <f t="shared" si="139"/>
        <v>0</v>
      </c>
      <c r="FV145" s="177">
        <f t="shared" si="139"/>
        <v>0</v>
      </c>
      <c r="FW145" s="177">
        <f t="shared" si="139"/>
        <v>0</v>
      </c>
      <c r="FX145" s="177">
        <f t="shared" si="139"/>
        <v>0</v>
      </c>
      <c r="FY145" s="177">
        <f t="shared" si="139"/>
        <v>0</v>
      </c>
      <c r="FZ145" s="177">
        <f t="shared" si="139"/>
        <v>0</v>
      </c>
      <c r="GA145" s="177"/>
      <c r="GB145" s="229">
        <f t="shared" si="132"/>
        <v>0</v>
      </c>
      <c r="GC145" s="229">
        <f t="shared" si="133"/>
        <v>0</v>
      </c>
      <c r="GD145" s="174">
        <f>SUMIF('One Day 12-04-21 Scots'!$B$11:$B$24,$C145,'One Day 12-04-21 Scots'!$AU$11:$AU$24)</f>
        <v>0</v>
      </c>
      <c r="GE145" s="174">
        <f>SUMIF('One Day 12-04-21 Scots'!$B$11:$B$24,$C145,'One Day 12-04-21 Scots'!$AV$11:$AV$24)</f>
        <v>0</v>
      </c>
      <c r="GF145" s="174">
        <f>SUMIF('One Day 12-04-21 Scots'!$B$11:$B$24,$C145,'One Day 12-04-21 Scots'!$AW$11:$AW$24)</f>
        <v>0</v>
      </c>
      <c r="GG145" s="174">
        <f>SUMIF('One Day 12-04-21 Scots'!$B$11:$B$24,$C145,'One Day 12-04-21 Scots'!$AX$11:$AX$24)</f>
        <v>0</v>
      </c>
      <c r="GH145" s="174">
        <f>SUMIF('One Day 12-04-21 Scots'!$B$11:$B$24,$C145,'One Day 12-04-21 Scots'!$AY$11:$AY$24)</f>
        <v>0</v>
      </c>
      <c r="GI145" s="174">
        <f>SUMIF('One Day 12-04-21 Thistles'!$B$11:$B$25,$C145,'One Day 12-04-21 Thistles'!$AU$11:$AU$25)</f>
        <v>0</v>
      </c>
      <c r="GJ145" s="174">
        <f>SUMIF('One Day 12-04-21 Thistles'!$B$11:$B$25,$C145,'One Day 12-04-21 Thistles'!$AV$11:$AV$25)</f>
        <v>0</v>
      </c>
      <c r="GK145" s="174">
        <f>SUMIF('One Day 12-04-21 Thistles'!$B$11:$B$25,$C145,'One Day 12-04-21 Thistles'!$AW$11:$AW$25)</f>
        <v>0</v>
      </c>
      <c r="GL145" s="174">
        <f>SUMIF('One Day 12-04-21 Thistles'!$B$11:$B$25,$C145,'One Day 12-04-21 Thistles'!$AX$11:$AX$25)</f>
        <v>0</v>
      </c>
      <c r="GM145" s="174">
        <f>SUMIF('One Day 12-04-21 Thistles'!$B$11:$B$25,$C145,'One Day 12-04-21 Thistles'!$AY$11:$AY$25)</f>
        <v>0</v>
      </c>
      <c r="GN145" s="174">
        <f>SUMIF('Chili One Day 2-12-22 Scots'!$B$11:$B$27,$C145,'Chili One Day 2-12-22 Scots'!$AU$11:$AU$27)</f>
        <v>0</v>
      </c>
      <c r="GO145" s="174">
        <f>SUMIF('Chili One Day 2-12-22 Scots'!$B$11:$B$27,$C145,'Chili One Day 2-12-22 Scots'!$AV$11:$AV$27)</f>
        <v>0</v>
      </c>
      <c r="GP145" s="174">
        <f>SUMIF('Chili One Day 2-12-22 Scots'!$B$11:$B$27,$C145,'Chili One Day 2-12-22 Scots'!$AW$11:$AW$27)</f>
        <v>0</v>
      </c>
      <c r="GQ145" s="174">
        <f>SUMIF('Chili One Day 2-12-22 Scots'!$B$11:$B$27,$C145,'Chili One Day 2-12-22 Scots'!$AX$11:$AX$27)</f>
        <v>0</v>
      </c>
      <c r="GR145" s="174">
        <f>SUMIF('Chili One Day 2-12-22 Scots'!$B$11:$B$27,$C145,'Chili One Day 2-12-22 Scots'!$AY$11:$AY$27)</f>
        <v>0</v>
      </c>
      <c r="GS145" s="174">
        <f>SUMIF('Chili One Day 2-12-22 Thistles'!$B$11:$B$27,$C145,'Chili One Day 2-12-22 Thistles'!$AU$11:$AU$27)</f>
        <v>0</v>
      </c>
      <c r="GT145" s="174">
        <f>SUMIF('Chili One Day 2-12-22 Thistles'!$B$11:$B$27,$C145,'Chili One Day 2-12-22 Thistles'!$AV$11:$AV$27)</f>
        <v>0</v>
      </c>
      <c r="GU145" s="174">
        <f>SUMIF('Chili One Day 2-12-22 Thistles'!$B$11:$B$27,$C145,'Chili One Day 2-12-22 Thistles'!$AW$11:$AW$27)</f>
        <v>0</v>
      </c>
      <c r="GV145" s="174">
        <f>SUMIF('Chili One Day 2-12-22 Thistles'!$B$11:$B$27,$C145,'Chili One Day 2-12-22 Thistles'!$AX$11:$AX$27)</f>
        <v>0</v>
      </c>
      <c r="GW145" s="174">
        <f>SUMIF('Chili One Day 2-12-22 Thistles'!$B$11:$B$27,$C145,'Chili One Day 2-12-22 Thistles'!$AY$11:$AY$27)</f>
        <v>0</v>
      </c>
      <c r="GX145" s="174">
        <f>SUMIF('Ironman One Day 3-5-22 FS'!$B$11:$B$26,$C145,'Ironman One Day 3-5-22 FS'!$AU$11:$AU$26)</f>
        <v>0</v>
      </c>
      <c r="GY145" s="174">
        <f>SUMIF('Ironman One Day 3-5-22 FS'!$B$11:$B$26,$C145,'Ironman One Day 3-5-22 FS'!$AV$11:$AV$26)</f>
        <v>0</v>
      </c>
      <c r="GZ145" s="174">
        <f>SUMIF('Ironman One Day 3-5-22 FS'!$B$11:$B$26,$C145,'Ironman One Day 3-5-22 FS'!$AW$11:$AW$26)</f>
        <v>0</v>
      </c>
      <c r="HA145" s="174">
        <f>SUMIF('Ironman One Day 3-5-22 FS'!$B$11:$B$26,$C145,'Ironman One Day 3-5-22 FS'!$AX$11:$AX$26)</f>
        <v>0</v>
      </c>
      <c r="HB145" s="174">
        <f>SUMIF('Ironman One Day 3-5-22 FS'!$B$11:$B$26,$C145,'Ironman One Day 3-5-22 FS'!$AY$11:$AY$26)</f>
        <v>0</v>
      </c>
      <c r="HC145" s="174">
        <f>SUMIF('Ironman One Day 3-5-22 420'!$B$11:$B$26,$C145,'Ironman One Day 3-5-22 420'!$AU$11:$AU$26)</f>
        <v>0</v>
      </c>
      <c r="HD145" s="174">
        <f>SUMIF('Ironman One Day 3-5-22 420'!$B$11:$B$26,$C145,'Ironman One Day 3-5-22 420'!$AV$11:$AV$26)</f>
        <v>0</v>
      </c>
      <c r="HE145" s="174">
        <f>SUMIF('Ironman One Day 3-5-22 420'!$B$11:$B$26,$C145,'Ironman One Day 3-5-22 420'!$AW$11:$AW$26)</f>
        <v>0</v>
      </c>
      <c r="HF145" s="174">
        <f>SUMIF('Ironman One Day 3-5-22 420'!$B$11:$B$26,$C145,'Ironman One Day 3-5-22 420'!$AX$11:$AX$26)</f>
        <v>0</v>
      </c>
      <c r="HG145" s="174">
        <f>SUMIF('Ironman One Day 3-5-22 420'!$B$11:$B$26,$C145,'Ironman One Day 3-5-22 420'!$AY$11:$AY$26)</f>
        <v>0</v>
      </c>
      <c r="HH145" s="174">
        <f>SUMIF('Easter One Day 4-16-22 FS'!$B$11:$B$25,$C145,'Easter One Day 4-16-22 FS'!$AU$11:$AU$25)</f>
        <v>0</v>
      </c>
      <c r="HI145" s="174">
        <f>SUMIF('Easter One Day 4-16-22 FS'!$B$11:$B$25,$C145,'Easter One Day 4-16-22 FS'!$AV$11:$AV$25)</f>
        <v>0</v>
      </c>
      <c r="HJ145" s="174">
        <f>SUMIF('Easter One Day 4-16-22 FS'!$B$11:$B$25,$C145,'Easter One Day 4-16-22 FS'!$AW$11:$AW$25)</f>
        <v>0</v>
      </c>
      <c r="HK145" s="174">
        <f>SUMIF('Easter One Day 4-16-22 FS'!$B$11:$B$25,$C145,'Easter One Day 4-16-22 FS'!$AX$11:$AX$25)</f>
        <v>0</v>
      </c>
      <c r="HL145" s="174">
        <f>SUMIF('Easter One Day 4-16-22 FS'!$B$11:$B$25,$C145,'Easter One Day 4-16-22 FS'!$AY$11:$AY$25)</f>
        <v>0</v>
      </c>
      <c r="HM145" s="174">
        <f>SUMIF('Easter One Day 4-16-22 TH'!$B$11:$B$25,$C145,'Easter One Day 4-16-22 TH'!$AU$11:$AU$25)</f>
        <v>0</v>
      </c>
      <c r="HN145" s="174">
        <f>SUMIF('Easter One Day 4-16-22 TH'!$B$11:$B$25,$C145,'Easter One Day 4-16-22 TH'!$AV$11:$AV$25)</f>
        <v>0</v>
      </c>
      <c r="HO145" s="174">
        <f>SUMIF('Easter One Day 4-16-22 TH'!$B$11:$B$25,$C145,'Easter One Day 4-16-22 TH'!$AW$11:$AW$25)</f>
        <v>0</v>
      </c>
      <c r="HP145" s="174">
        <f>SUMIF('Easter One Day 4-16-22 TH'!$B$11:$B$25,$C145,'Easter One Day 4-16-22 TH'!$AX$11:$AX$25)</f>
        <v>0</v>
      </c>
      <c r="HQ145" s="174">
        <f>SUMIF('Easter One Day 4-16-22 TH'!$B$11:$B$25,$C145,'Easter One Day 4-16-22 TH'!$AY$11:$AY$25)</f>
        <v>0</v>
      </c>
      <c r="HR145" s="174">
        <f>SUMIF('Long Distance Race 5-7-22'!$B$11:$B$25,$C145,'Long Distance Race 5-7-22'!$AU$11:$AU$25)</f>
        <v>0</v>
      </c>
      <c r="HS145" s="174">
        <f>SUMIF('Long Distance Race 5-7-22'!$B$11:$B$18,$C145,'Long Distance Race 5-7-22'!$AV$11:$AV$18)</f>
        <v>0</v>
      </c>
      <c r="HT145" s="174">
        <f>SUMIF('Long Distance Race 5-7-22'!$B$11:$B$18,$C145,'Long Distance Race 5-7-22'!$AW$11:$AW$18)</f>
        <v>0</v>
      </c>
      <c r="HU145" s="174">
        <f>SUMIF('Long Distance Race 5-7-22'!$B$11:$B$18,$C145,'Long Distance Race 5-7-22'!$AX$11:$AX$18)</f>
        <v>0</v>
      </c>
      <c r="HV145" s="174">
        <f>SUMIF('Long Distance Race 5-7-22'!$B$11:$B$18,$C145,'Long Distance Race 5-7-22'!$AY$11:$AY$18)</f>
        <v>0</v>
      </c>
      <c r="HW145" s="174">
        <f>SUMIF('Memorial Day Regatta 5-28-22 Op'!$B$11:$B$25,$C145,'Memorial Day Regatta 5-28-22 Op'!$AU$11:$AU$25)</f>
        <v>0</v>
      </c>
      <c r="HX145" s="174">
        <f>SUMIF('Memorial Day Regatta 5-28-22 Op'!$B$11:$B$18,$C145,'Memorial Day Regatta 5-28-22 Op'!$AV$11:$AV$18)</f>
        <v>0</v>
      </c>
      <c r="HY145" s="174">
        <f>SUMIF('Memorial Day Regatta 5-28-22 Op'!$B$11:$B$18,$C145,'Memorial Day Regatta 5-28-22 Op'!$AW$11:$AW$18)</f>
        <v>0</v>
      </c>
      <c r="HZ145" s="174">
        <f>SUMIF('Memorial Day Regatta 5-28-22 Op'!$B$11:$B$18,$C145,'Memorial Day Regatta 5-28-22 Op'!$AX$11:$AX$18)</f>
        <v>0</v>
      </c>
      <c r="IA145" s="174">
        <f>SUMIF('Memorial Day Regatta 5-28-22 Op'!$B$11:$B$18,$C145,'Memorial Day Regatta 5-28-22 Op'!$AY$11:$AY$18)</f>
        <v>0</v>
      </c>
      <c r="IB145" s="174">
        <f>SUMIF('Caldwell Cup 6-25-22 TH'!$B$11:$B$25,$C145,'Caldwell Cup 6-25-22 TH'!$AU$11:$AU$25)</f>
        <v>0</v>
      </c>
      <c r="IC145" s="174">
        <f>SUMIF('Caldwell Cup 6-25-22 TH'!$B$11:$B$25,$C145,'Caldwell Cup 6-25-22 TH'!$AV$11:$AV$25)</f>
        <v>0</v>
      </c>
      <c r="ID145" s="174">
        <f>SUMIF('Caldwell Cup 6-25-22 TH'!$B$11:$B$25,$C145,'Caldwell Cup 6-25-22 TH'!$AW$11:$AW$25)</f>
        <v>0</v>
      </c>
      <c r="IE145" s="174">
        <f>SUMIF('Caldwell Cup 6-25-22 TH'!$B$11:$B$25,$C145,'Caldwell Cup 6-25-22 TH'!$AX$11:$AX$25)</f>
        <v>0</v>
      </c>
      <c r="IF145" s="174">
        <f>SUMIF('Caldwell Cup 6-25-22 TH'!$B$11:$B$25,$C145,'Caldwell Cup 6-25-22 TH'!$AY$11:$AY$25)</f>
        <v>0</v>
      </c>
      <c r="IG145" s="174">
        <f>SUMIF('Caldwell Cup 6-25-22 FS'!$B$11:$B$21,$C145,'Caldwell Cup 6-25-22 FS'!$AU$11:$AU$21)</f>
        <v>0</v>
      </c>
      <c r="IH145" s="174">
        <f>SUMIF('Caldwell Cup 6-25-22 FS'!$B$11:$B$21,$C145,'Caldwell Cup 6-25-22 FS'!$AV$11:$AV$21)</f>
        <v>0</v>
      </c>
      <c r="II145" s="174">
        <f>SUMIF('Caldwell Cup 6-25-22 FS'!$B$11:$B$21,$C145,'Caldwell Cup 6-25-22 FS'!$AW$11:$AW$21)</f>
        <v>0</v>
      </c>
      <c r="IJ145" s="174">
        <f>SUMIF('Caldwell Cup 6-25-22 FS'!$B$11:$B$21,$C145,'Caldwell Cup 6-25-22 FS'!$AX$11:$AX$21)</f>
        <v>0</v>
      </c>
      <c r="IK145" s="174">
        <f>SUMIF('Caldwell Cup 6-25-22 FS'!$B$11:$B$21,$C145,'Caldwell Cup 6-25-22 FS'!$AY$11:$AY$21)</f>
        <v>0</v>
      </c>
      <c r="IL145" s="174">
        <f>SUMIF('Caldwell Cup 6-25-22 Lasers'!$B$11:$B$23,$C145,'Caldwell Cup 6-25-22 Lasers'!$AU$11:$AU$23)</f>
        <v>0</v>
      </c>
      <c r="IM145" s="174">
        <f>SUMIF('Caldwell Cup 6-25-22 Lasers'!$B$11:$B$23,$C145,'Caldwell Cup 6-25-22 Lasers'!$AV$11:$AV$23)</f>
        <v>0</v>
      </c>
      <c r="IN145" s="174">
        <f>SUMIF('Caldwell Cup 6-25-22 Lasers'!$B$11:$B$23,$C145,'Caldwell Cup 6-25-22 Lasers'!$AW$11:$AW$23)</f>
        <v>0</v>
      </c>
      <c r="IO145" s="174">
        <f>SUMIF('Caldwell Cup 6-25-22 Lasers'!$B$11:$B$23,$C145,'Caldwell Cup 6-25-22 Lasers'!$AX$11:$AX$23)</f>
        <v>0</v>
      </c>
      <c r="IP145" s="174">
        <f>SUMIF('Caldwell Cup 6-25-22 Lasers'!$B$11:$B$23,$C145,'Caldwell Cup 6-25-22 Lasers'!$AY$11:$AY$23)</f>
        <v>0</v>
      </c>
      <c r="IQ145" s="174">
        <f>SUMIF('Labor Day Regatta 9-3-22 FS'!$B$11:$B$30,$C145,'Labor Day Regatta 9-3-22 FS'!$AU$11:$AU$30)</f>
        <v>0</v>
      </c>
      <c r="IR145" s="174">
        <f>SUMIF('Labor Day Regatta 9-3-22 FS'!$B$11:$B$30,$C145,'Labor Day Regatta 9-3-22 FS'!$AV$11:$AV$30)</f>
        <v>0</v>
      </c>
      <c r="IS145" s="174">
        <f>SUMIF('Labor Day Regatta 9-3-22 FS'!$B$11:$B$30,$C145,'Labor Day Regatta 9-3-22 FS'!$AW$11:$AW$30)</f>
        <v>0</v>
      </c>
      <c r="IT145" s="174">
        <f>SUMIF('Labor Day Regatta 9-3-22 FS'!$B$11:$B$30,$C145,'Labor Day Regatta 9-3-22 FS'!$AX$11:$AX$30)</f>
        <v>0</v>
      </c>
      <c r="IU145" s="174">
        <f>SUMIF('Labor Day Regatta 9-3-22 FS'!$B$11:$B$30,$C145,'Labor Day Regatta 9-3-22 FS'!$AY$11:$AY$30)</f>
        <v>0</v>
      </c>
      <c r="IV145" s="174">
        <f>SUMIF('2022-09-17 Leukemia Cup FS'!$B$11:$B$26,$C145,'2022-09-17 Leukemia Cup FS'!$AU$11:$AU$26)</f>
        <v>0</v>
      </c>
      <c r="IW145" s="174">
        <f>SUMIF('2022-09-17 Leukemia Cup FS'!$B$11:$B$26,$C145,'2022-09-17 Leukemia Cup FS'!$AV$11:$AV$26)</f>
        <v>0</v>
      </c>
      <c r="IX145" s="174">
        <f>SUMIF('2022-09-17 Leukemia Cup FS'!$B$11:$B$26,$C145,'2022-09-17 Leukemia Cup FS'!$AW$11:$AW$26)</f>
        <v>0</v>
      </c>
      <c r="IY145" s="174">
        <f>SUMIF('2022-09-17 Leukemia Cup FS'!$B$11:$B$26,$C145,'2022-09-17 Leukemia Cup FS'!$AX$11:$AX$26)</f>
        <v>0</v>
      </c>
      <c r="IZ145" s="174">
        <f>SUMIF('2022-09-17 Leukemia Cup FS'!$B$11:$B$26,$C145,'2022-09-17 Leukemia Cup FS'!$AY$11:$AY$26)</f>
        <v>0</v>
      </c>
      <c r="JA145" s="174">
        <f>SUMIF('2022-09-17 Leukemia Cup TH'!$B$11:$B$28,$C145,'2022-09-17 Leukemia Cup TH'!$AU$11:$AU$28)</f>
        <v>0</v>
      </c>
      <c r="JB145" s="174">
        <f>SUMIF('2022-09-17 Leukemia Cup TH'!$B$11:$B$28,$C145,'2022-09-17 Leukemia Cup TH'!$AV$11:$AV$28)</f>
        <v>0</v>
      </c>
      <c r="JC145" s="174">
        <f>SUMIF('2022-09-17 Leukemia Cup TH'!$B$11:$B$28,$C145,'2022-09-17 Leukemia Cup TH'!$AW$11:$AW$28)</f>
        <v>0</v>
      </c>
      <c r="JD145" s="174">
        <f>SUMIF('2022-09-17 Leukemia Cup TH'!$B$11:$B$28,$C145,'2022-09-17 Leukemia Cup TH'!$AX$11:$AX$28)</f>
        <v>0</v>
      </c>
      <c r="JE145" s="174">
        <f>SUMIF('2022-09-17 Leukemia Cup TH'!$B$11:$B$28,$C145,'2022-09-17 Leukemia Cup TH'!$AY$11:$AY$28)</f>
        <v>0</v>
      </c>
      <c r="JF145" s="174">
        <f>SUMIF('Smith-Berry LDR 9-24-22'!$B$11:$B$30,$C145,'Smith-Berry LDR 9-24-22'!$AU$11:$AU$30)</f>
        <v>0</v>
      </c>
      <c r="JG145" s="174">
        <f>SUMIF('Smith-Berry LDR 9-24-22'!$B$11:$B$30,$C145,'Smith-Berry LDR 9-24-22'!$AV$11:$AV$30)</f>
        <v>0</v>
      </c>
      <c r="JH145" s="174">
        <f>SUMIF('Smith-Berry LDR 9-24-22'!$B$11:$B$30,$C145,'Smith-Berry LDR 9-24-22'!$AW$11:$AW$30)</f>
        <v>0</v>
      </c>
      <c r="JI145" s="174">
        <f>SUMIF('Smith-Berry LDR 9-24-22'!$B$11:$B$30,$C145,'Smith-Berry LDR 9-24-22'!$AX$11:$AX$30)</f>
        <v>0</v>
      </c>
      <c r="JJ145" s="174">
        <f>SUMIF('Smith-Berry LDR 9-24-22'!$B$11:$B$30,$C145,'Smith-Berry LDR 9-24-22'!$AY$11:$AY$30)</f>
        <v>0</v>
      </c>
      <c r="JK145" s="174">
        <f>SUMIF('Great Scot 10-1-22 Cham'!$B$11:$B$38,$C145,'Great Scot 10-1-22 Cham'!$AU$11:$AU$38)</f>
        <v>0</v>
      </c>
      <c r="JL145" s="174">
        <f>SUMIF('Great Scot 10-1-22 Cham'!$B$11:$B$38,$C145,'Great Scot 10-1-22 Cham'!$AV$11:$AV$38)</f>
        <v>0</v>
      </c>
      <c r="JM145" s="174">
        <f>SUMIF('Great Scot 10-1-22 Cham'!$B$11:$B$38,$C145,'Great Scot 10-1-22 Cham'!$AW$11:$AW$38)</f>
        <v>0</v>
      </c>
      <c r="JN145" s="174">
        <f>SUMIF('Great Scot 10-1-22 Cham'!$B$11:$B$38,$C145,'Great Scot 10-1-22 Cham'!$AX$11:$AX$38)</f>
        <v>0</v>
      </c>
      <c r="JO145" s="174">
        <f>SUMIF('Great Scot 10-1-22 Cham'!$B$11:$B$38,$C145,'Great Scot 10-1-22 Cham'!$AY$11:$AY$38)</f>
        <v>0</v>
      </c>
      <c r="JP145" s="174">
        <f>SUMIF('Great Scot 10-1-22 Chal'!$B$11:$B$28,$C145,'Great Scot 10-1-22 Chal'!$AU$11:$AU$28)</f>
        <v>0</v>
      </c>
      <c r="JQ145" s="174">
        <f>SUMIF('Great Scot 10-1-22 Chal'!$B$11:$B$28,$C145,'Great Scot 10-1-22 Chal'!$AV$11:$AV$28)</f>
        <v>0</v>
      </c>
      <c r="JR145" s="174">
        <f>SUMIF('Great Scot 10-1-22 Chal'!$B$11:$B$28,$C145,'Great Scot 10-1-22 Chal'!$AW$11:$AW$28)</f>
        <v>0</v>
      </c>
      <c r="JS145" s="174">
        <f>SUMIF('Great Scot 10-1-22 Chal'!$B$11:$B$28,$C145,'Great Scot 10-1-22 Chal'!$AX$11:$AX$28)</f>
        <v>0</v>
      </c>
      <c r="JT145" s="174">
        <f>SUMIF('Great Scot 10-1-22 Chal'!$B$11:$B$28,$C145,'Great Scot 10-1-22 Chal'!$AY$11:$AY$28)</f>
        <v>0</v>
      </c>
      <c r="JU145" s="174">
        <f>SUMIF('Great Pumpkin Regatta 10-15-22'!$B$11:$B$54,$C145,'Great Pumpkin Regatta 10-15-22'!$AU$11:$AU$54)</f>
        <v>0</v>
      </c>
      <c r="JV145" s="174">
        <f>SUMIF('Great Pumpkin Regatta 10-15-22'!$B$11:$B$54,$C145,'Great Pumpkin Regatta 10-15-22'!$AV$11:$AV$54)</f>
        <v>0</v>
      </c>
      <c r="JW145" s="174">
        <f>SUMIF('Great Pumpkin Regatta 10-15-22'!$B$11:$B$54,$C145,'Great Pumpkin Regatta 10-15-22'!$AW$11:$AW$54)</f>
        <v>0</v>
      </c>
      <c r="JX145" s="174">
        <f>SUMIF('Great Pumpkin Regatta 10-15-22'!$B$11:$B$54,$C145,'Great Pumpkin Regatta 10-15-22'!$AX$11:$AX$54)</f>
        <v>0</v>
      </c>
      <c r="JY145" s="174">
        <f>SUMIF('Great Pumpkin Regatta 10-15-22'!$B$11:$B$54,$C145,'Great Pumpkin Regatta 10-15-22'!$AY$11:$AY$54)</f>
        <v>0</v>
      </c>
      <c r="JZ145" s="174">
        <f>SUMIF('One Day Regatta 10-29-22 FS'!$B$11:$B$19,$C145,'One Day Regatta 10-29-22 FS'!$AU$11:$AU$19)</f>
        <v>0</v>
      </c>
      <c r="KA145" s="174">
        <f>SUMIF('One Day Regatta 10-29-22 FS'!$B$11:$B$19,$C145,'One Day Regatta 10-29-22 FS'!$AV$11:$AV$19)</f>
        <v>0</v>
      </c>
      <c r="KB145" s="174">
        <f>SUMIF('One Day Regatta 10-29-22 FS'!$B$11:$B$19,$C145,'One Day Regatta 10-29-22 FS'!$AW$11:$AW$19)</f>
        <v>0</v>
      </c>
      <c r="KC145" s="174">
        <f>SUMIF('One Day Regatta 10-29-22 FS'!$B$11:$B$19,$C145,'One Day Regatta 10-29-22 FS'!$AX$11:$AX$19)</f>
        <v>0</v>
      </c>
      <c r="KD145" s="174">
        <f>SUMIF('One Day Regatta 10-29-22 FS'!$B$11:$B$19,$C145,'One Day Regatta 10-29-22 FS'!$AY$11:$AY$19)</f>
        <v>0</v>
      </c>
    </row>
    <row r="146" spans="1:290" ht="15" customHeight="1" x14ac:dyDescent="0.2">
      <c r="A146" s="400" t="s">
        <v>1369</v>
      </c>
      <c r="B146" s="134">
        <f t="shared" si="126"/>
        <v>36</v>
      </c>
      <c r="C146" s="170" t="s">
        <v>343</v>
      </c>
      <c r="D146" s="171">
        <f t="shared" si="127"/>
        <v>0</v>
      </c>
      <c r="E146" s="172">
        <f t="shared" si="128"/>
        <v>0</v>
      </c>
      <c r="F146" s="171">
        <f t="shared" si="129"/>
        <v>0</v>
      </c>
      <c r="G146" s="171">
        <v>0</v>
      </c>
      <c r="H146" s="171">
        <f t="shared" si="130"/>
        <v>0</v>
      </c>
      <c r="I146" s="173">
        <f t="shared" si="131"/>
        <v>0</v>
      </c>
      <c r="J146" s="173"/>
      <c r="K146" s="174">
        <f>SUMIF('Saturday Race 11-06-21'!$B$11:$B$21,$C146,'Saturday Race 11-06-21'!$AU$11:$AU$21)</f>
        <v>0</v>
      </c>
      <c r="L146" s="174">
        <f>SUMIF('Saturday Race 11-06-21'!$B$11:$B$21,$C146,'Saturday Race 11-06-21'!$AV$11:$AV$21)</f>
        <v>0</v>
      </c>
      <c r="M146" s="174">
        <f>SUMIF('Saturday Race 11-06-21'!$B$11:$B$21,$C146,'Saturday Race 11-06-21'!$AW$11:$AW$21)</f>
        <v>0</v>
      </c>
      <c r="N146" s="174">
        <f>SUMIF('Saturday Race 11-06-21'!$B$11:$B$21,$C146,'Saturday Race 11-06-21'!$AX$11:$AX$21)</f>
        <v>0</v>
      </c>
      <c r="O146" s="174">
        <f>SUMIF('Saturday Race 11-06-21'!$B$11:$B$21,$C146,'Saturday Race 11-06-21'!$AY$11:$AY$21)</f>
        <v>0</v>
      </c>
      <c r="P146" s="174">
        <f>SUMIF('Saturday Race 11-20-21'!$B$11:$B$20,$C146,'Saturday Race 11-20-21'!$AU$11:$AU$20)</f>
        <v>0</v>
      </c>
      <c r="Q146" s="174">
        <f>SUMIF('Saturday Race 11-20-21'!$B$11:$B$20,$C146,'Saturday Race 11-20-21'!$AV$11:$AV$20)</f>
        <v>0</v>
      </c>
      <c r="R146" s="174">
        <f>SUMIF('Saturday Race 11-20-21'!$B$11:$B$20,$C146,'Saturday Race 11-20-21'!$AW$11:$AW$20)</f>
        <v>0</v>
      </c>
      <c r="S146" s="174">
        <f>SUMIF('Saturday Race 11-20-21'!$B$11:$B$20,$C146,'Saturday Race 11-20-21'!$AX$11:$AX$20)</f>
        <v>0</v>
      </c>
      <c r="T146" s="174">
        <f>SUMIF('Saturday Race 11-20-21'!$B$11:$B$20,$C146,'Saturday Race 11-20-21'!$AY$11:$AY$20)</f>
        <v>0</v>
      </c>
      <c r="U146" s="174">
        <f>SUMIF('Saturday Race 1-08-22'!$B$11:$B$20,$C146,'Saturday Race 1-08-22'!$AU$11:$AU$20)</f>
        <v>0</v>
      </c>
      <c r="V146" s="174">
        <f>SUMIF('Saturday Race 1-08-22'!$B$11:$B$20,$C146,'Saturday Race 1-08-22'!$AV$11:$AV$20)</f>
        <v>0</v>
      </c>
      <c r="W146" s="174">
        <f>SUMIF('Saturday Race 1-08-22'!$B$11:$B$20,$C146,'Saturday Race 1-08-22'!$AW$11:$AW$20)</f>
        <v>0</v>
      </c>
      <c r="X146" s="174">
        <f>SUMIF('Saturday Race 1-08-22'!$B$11:$B$20,$C146,'Saturday Race 1-08-22'!$AX$11:$AX$20)</f>
        <v>0</v>
      </c>
      <c r="Y146" s="174">
        <f>SUMIF('Saturday Race 1-08-22'!$B$11:$B$20,$C146,'Saturday Race 1-08-22'!$AY$11:$AY$20)</f>
        <v>0</v>
      </c>
      <c r="Z146" s="174">
        <f>SUMIF('Saturday Race 1-22-22'!$B$11:$B$20,$C146,'Saturday Race 1-22-22'!$AU$11:$AU$20)</f>
        <v>0</v>
      </c>
      <c r="AA146" s="174">
        <f>SUMIF('Saturday Race 1-22-22'!$B$11:$B$20,$C146,'Saturday Race 1-22-22'!$AV$11:$AV$20)</f>
        <v>0</v>
      </c>
      <c r="AB146" s="174">
        <f>SUMIF('Saturday Race 1-22-22'!$B$11:$B$20,$C146,'Saturday Race 1-22-22'!$AW$11:$AW$20)</f>
        <v>0</v>
      </c>
      <c r="AC146" s="174">
        <f>SUMIF('Saturday Race 1-22-22'!$B$11:$B$20,$C146,'Saturday Race 1-22-22'!$AX$11:$AX$20)</f>
        <v>0</v>
      </c>
      <c r="AD146" s="174">
        <f>SUMIF('Saturday Race 1-22-22'!$B$11:$B$20,$C146,'Saturday Race 1-22-22'!$AY$11:$AY$20)</f>
        <v>0</v>
      </c>
      <c r="AE146" s="174">
        <f>SUMIF('Sunday Race 2-6-22'!$B$11:$B$20,$C146,'Sunday Race 2-6-22'!$AU$11:$AU$20)</f>
        <v>0</v>
      </c>
      <c r="AF146" s="174">
        <f>SUMIF('Sunday Race 2-6-22'!$B$11:$B$20,$C146,'Sunday Race 2-6-22'!$AV$11:$AV$20)</f>
        <v>0</v>
      </c>
      <c r="AG146" s="174">
        <f>SUMIF('Sunday Race 2-6-22'!$B$11:$B$20,$C146,'Sunday Race 2-6-22'!$AW$11:$AW$20)</f>
        <v>0</v>
      </c>
      <c r="AH146" s="174">
        <f>SUMIF('Sunday Race 2-6-22'!$B$11:$B$20,$C146,'Sunday Race 2-6-22'!$AX$11:$AX$20)</f>
        <v>0</v>
      </c>
      <c r="AI146" s="174">
        <f>SUMIF('Sunday Race 2-6-22'!$B$11:$B$20,$C146,'Sunday Race 2-6-22'!$AY$11:$AY$20)</f>
        <v>0</v>
      </c>
      <c r="AJ146" s="174">
        <f>SUMIF('Sunday Race 2-20-22'!$B$11:$B$26,$C146,'Sunday Race 2-20-22'!$AU$11:$AU$26)</f>
        <v>0</v>
      </c>
      <c r="AK146" s="174">
        <f>SUMIF('Sunday Race 2-20-22'!$B$11:$B$26,$C146,'Sunday Race 2-20-22'!$AV$11:$AV$26)</f>
        <v>0</v>
      </c>
      <c r="AL146" s="174">
        <f>SUMIF('Sunday Race 2-20-22'!$B$11:$B$26,$C146,'Sunday Race 2-20-22'!$AW$11:$AW$26)</f>
        <v>0</v>
      </c>
      <c r="AM146" s="174">
        <f>SUMIF('Sunday Race 2-20-22'!$B$11:$B$26,$C146,'Sunday Race 2-20-22'!$AX$11:$AX$26)</f>
        <v>0</v>
      </c>
      <c r="AN146" s="174">
        <f>SUMIF('Sunday Race 2-20-22'!$B$11:$B$26,$C146,'Sunday Race 2-20-22'!$AY$11:$AY$26)</f>
        <v>0</v>
      </c>
      <c r="AO146" s="174">
        <f>SUMIF('Sunday Race 2-27-22'!$B$11:$B$20,$C146,'Sunday Race 2-27-22'!$AU$11:$AU$20)</f>
        <v>0</v>
      </c>
      <c r="AP146" s="174">
        <f>SUMIF('Sunday Race 2-27-22'!$B$11:$B$20,$C146,'Sunday Race 2-27-22'!$AV$11:$AV$20)</f>
        <v>0</v>
      </c>
      <c r="AQ146" s="174">
        <f>SUMIF('Sunday Race 2-27-22'!$B$11:$B$20,$C146,'Sunday Race 2-27-22'!$AW$11:$AW$20)</f>
        <v>0</v>
      </c>
      <c r="AR146" s="174">
        <f>SUMIF('Sunday Race 2-27-22'!$B$11:$B$20,$C146,'Sunday Race 2-27-22'!$AX$11:$AX$20)</f>
        <v>0</v>
      </c>
      <c r="AS146" s="174">
        <f>SUMIF('Sunday Race 2-27-22'!$B$11:$B$20,$C146,'Sunday Race 2-27-22'!$AY$11:$AY$20)</f>
        <v>0</v>
      </c>
      <c r="AT146" s="174">
        <f>SUMIF('Sunday Race 3-13-22'!$B$11:$B$25,$C146,'Sunday Race 3-13-22'!$AU$11:$AU$25)</f>
        <v>0</v>
      </c>
      <c r="AU146" s="174">
        <f>SUMIF('Sunday Race 3-13-22'!$B$11:$B$25,$C146,'Sunday Race 3-13-22'!$AV$11:$AV$25)</f>
        <v>0</v>
      </c>
      <c r="AV146" s="174">
        <f>SUMIF('Sunday Race 3-13-22'!$B$11:$B$25,$C146,'Sunday Race 3-13-22'!$AW$11:$AW$25)</f>
        <v>0</v>
      </c>
      <c r="AW146" s="174">
        <f>SUMIF('Sunday Race 3-13-22'!$B$11:$B$25,$C146,'Sunday Race 3-13-22'!$AX$11:$AX$25)</f>
        <v>0</v>
      </c>
      <c r="AX146" s="174">
        <f>SUMIF('Sunday Race 3-13-22'!$B$11:$B$25,$C146,'Sunday Race 3-13-22'!$AY$11:$AY$25)</f>
        <v>0</v>
      </c>
      <c r="AY146" s="174">
        <f>SUMIF('Saturday Race 3-19-22'!$B$11:$B$15,$C146,'Saturday Race 3-19-22'!$AU$11:$AU$15)</f>
        <v>0</v>
      </c>
      <c r="AZ146" s="174">
        <f>SUMIF('Saturday Race 3-19-22'!$B$11:$B$15,$C146,'Saturday Race 3-19-22'!$AV$11:$AV$15)</f>
        <v>0</v>
      </c>
      <c r="BA146" s="174">
        <f>SUMIF('Saturday Race 3-19-22'!$B$11:$B$15,$C146,'Saturday Race 3-19-22'!$AW$11:$AW$15)</f>
        <v>0</v>
      </c>
      <c r="BB146" s="174">
        <f>SUMIF('Saturday Race 3-19-22'!$B$11:$B$15,$C146,'Saturday Race 3-19-22'!$AX$11:$AX$15)</f>
        <v>0</v>
      </c>
      <c r="BC146" s="174">
        <f>SUMIF('Saturday Race 3-19-22'!$B$11:$B$15,$C146,'Saturday Race 3-19-22'!$AY$11:$AY$15)</f>
        <v>0</v>
      </c>
      <c r="BD146" s="174">
        <f>SUMIF('Sunday Races 4-10-22'!$B$11:$B$26,$C146,'Sunday Races 4-10-22'!$AU$11:$AU$26)</f>
        <v>0</v>
      </c>
      <c r="BE146" s="174">
        <f>SUMIF('Sunday Races 4-10-22'!$B$11:$B$26,$C146,'Sunday Races 4-10-22'!$AV$11:$AV$26)</f>
        <v>0</v>
      </c>
      <c r="BF146" s="174">
        <f>SUMIF('Sunday Races 4-10-22'!$B$11:$B$26,$C146,'Sunday Races 4-10-22'!$AW$11:$AW$26)</f>
        <v>0</v>
      </c>
      <c r="BG146" s="174">
        <f>SUMIF('Sunday Races 4-10-22'!$B$11:$B$26,$C146,'Sunday Races 4-10-22'!$AX$11:$AX$26)</f>
        <v>0</v>
      </c>
      <c r="BH146" s="174">
        <f>SUMIF('Sunday Races 4-10-22'!$B$11:$B$26,$C146,'Sunday Races 4-10-22'!$AY$11:$AY$26)</f>
        <v>0</v>
      </c>
      <c r="BI146" s="174">
        <f>SUMIF('Sunday Races 5-1-22'!$B$11:$B$28,$C146,'Sunday Races 5-1-22'!$AU$11:$AU$28)</f>
        <v>0</v>
      </c>
      <c r="BJ146" s="174">
        <f>SUMIF('Sunday Races 5-1-22'!$B$11:$B$28,$C146,'Sunday Races 5-1-22'!$AV$11:$AV$28)</f>
        <v>0</v>
      </c>
      <c r="BK146" s="174">
        <f>SUMIF('Sunday Races 5-1-22'!$B$11:$B$28,$C146,'Sunday Races 5-1-22'!$AW$11:$AW$28)</f>
        <v>0</v>
      </c>
      <c r="BL146" s="174">
        <f>SUMIF('Sunday Races 5-1-22'!$B$11:$B$28,$C146,'Sunday Races 5-1-22'!$AX$11:$AX$28)</f>
        <v>0</v>
      </c>
      <c r="BM146" s="174">
        <f>SUMIF('Sunday Races 5-1-22'!$B$11:$B$28,$C146,'Sunday Races 5-1-22'!$AY$11:$AY$28)</f>
        <v>0</v>
      </c>
      <c r="BN146" s="174">
        <f>SUMIF('Sunday Races 6-5-22'!$B$11:$B$28,$C146,'Sunday Races 6-5-22'!$AU$11:$AU$28)</f>
        <v>0</v>
      </c>
      <c r="BO146" s="174">
        <f>SUMIF('Sunday Races 6-5-22'!$B$11:$B$28,$C146,'Sunday Races 6-5-22'!$AV$11:$AV$28)</f>
        <v>0</v>
      </c>
      <c r="BP146" s="174">
        <f>SUMIF('Sunday Races 6-5-22'!$B$11:$B$28,$C146,'Sunday Races 6-5-22'!$AW$11:$AW$28)</f>
        <v>0</v>
      </c>
      <c r="BQ146" s="174">
        <f>SUMIF('Sunday Races 6-5-22'!$B$11:$B$28,$C146,'Sunday Races 6-5-22'!$AX$11:$AX$28)</f>
        <v>0</v>
      </c>
      <c r="BR146" s="174">
        <f>SUMIF('Sunday Races 6-5-22'!$B$11:$B$28,$C146,'Sunday Races 6-5-22'!$AY$11:$AY$28)</f>
        <v>0</v>
      </c>
      <c r="BS146" s="174">
        <f>SUMIF('Sunday Races 6-12-22'!$B$11:$B$24,$C146,'Sunday Races 6-12-22'!$AU$11:$AU$24)</f>
        <v>0</v>
      </c>
      <c r="BT146" s="174">
        <f>SUMIF('Sunday Races 6-12-22'!$B$11:$B$24,$C146,'Sunday Races 6-12-22'!$AV$11:$AV$24)</f>
        <v>0</v>
      </c>
      <c r="BU146" s="174">
        <f>SUMIF('Sunday Races 6-12-22'!$B$11:$B$24,$C146,'Sunday Races 6-12-22'!$AW$11:$AW$24)</f>
        <v>0</v>
      </c>
      <c r="BV146" s="174">
        <f>SUMIF('Sunday Races 6-12-22'!$B$11:$B$24,$C146,'Sunday Races 6-12-22'!$AX$11:$AX$24)</f>
        <v>0</v>
      </c>
      <c r="BW146" s="174">
        <f>SUMIF('Sunday Races 6-12-22'!$B$11:$B$24,$C146,'Sunday Races 6-12-22'!$AY$11:$AY$24)</f>
        <v>0</v>
      </c>
      <c r="BX146" s="174">
        <f>SUMIF('Saturday Races 6-18-22'!$B$11:$B$24,$C146,'Saturday Races 6-18-22'!$AU$11:$AU$24)</f>
        <v>0</v>
      </c>
      <c r="BY146" s="174">
        <f>SUMIF('Saturday Races 6-18-22'!$B$11:$B$24,$C146,'Saturday Races 6-18-22'!$AV$11:$AV$24)</f>
        <v>0</v>
      </c>
      <c r="BZ146" s="174">
        <f>SUMIF('Saturday Races 6-18-22'!$B$11:$B$24,$C146,'Saturday Races 6-18-22'!$AW$11:$AW$24)</f>
        <v>0</v>
      </c>
      <c r="CA146" s="174">
        <f>SUMIF('Saturday Races 6-18-22'!$B$11:$B$24,$C146,'Saturday Races 6-18-22'!$AX$11:$AX$24)</f>
        <v>0</v>
      </c>
      <c r="CB146" s="174">
        <f>SUMIF('Saturday Races 6-18-22'!$B$11:$B$24,$C146,'Saturday Races 6-18-22'!$AY$11:$AY$24)</f>
        <v>0</v>
      </c>
      <c r="CC146" s="174">
        <f>SUMIF('Sunday Races 7-3-22'!$B$11:$B$26,$C146,'Sunday Races 7-3-22'!$AU$11:$AU$26)</f>
        <v>0</v>
      </c>
      <c r="CD146" s="174">
        <f>SUMIF('Sunday Races 7-3-22'!$B$11:$B$26,$C146,'Sunday Races 7-3-22'!$AV$11:$AV$26)</f>
        <v>0</v>
      </c>
      <c r="CE146" s="174">
        <f>SUMIF('Sunday Races 7-3-22'!$B$11:$B$26,$C146,'Sunday Races 7-3-22'!$AW$11:$AW$26)</f>
        <v>0</v>
      </c>
      <c r="CF146" s="174">
        <f>SUMIF('Sunday Races 7-3-22'!$B$11:$B$26,$C146,'Sunday Races 7-3-22'!$AX$11:$AX$26)</f>
        <v>0</v>
      </c>
      <c r="CG146" s="174">
        <f>SUMIF('Sunday Races 7-3-22'!$B$11:$B$26,$C146,'Sunday Races 7-3-22'!$AY$11:$AY$26)</f>
        <v>0</v>
      </c>
      <c r="CH146" s="174">
        <f>SUMIF('Sunday Races 7-31-22'!$B$11:$B$26,$C146,'Sunday Races 7-31-22'!$AU$11:$AU$26)</f>
        <v>0</v>
      </c>
      <c r="CI146" s="174">
        <f>SUMIF('Sunday Races 7-31-22'!$B$11:$B$26,$C146,'Sunday Races 7-31-22'!$AV$11:$AV$26)</f>
        <v>0</v>
      </c>
      <c r="CJ146" s="174">
        <f>SUMIF('Sunday Races 7-31-22'!$B$11:$B$26,$C146,'Sunday Races 7-31-22'!$AW$11:$AW$26)</f>
        <v>0</v>
      </c>
      <c r="CK146" s="174">
        <f>SUMIF('Sunday Races 7-31-22'!$B$11:$B$26,$C146,'Sunday Races 7-31-22'!$AX$11:$AX$26)</f>
        <v>0</v>
      </c>
      <c r="CL146" s="174">
        <f>SUMIF('Sunday Races 7-31-22'!$B$11:$B$26,$C146,'Sunday Races 7-31-22'!$AY$11:$AY$26)</f>
        <v>0</v>
      </c>
      <c r="CM146" s="174">
        <f>SUMIF('Sunday Races 8-14-22'!$B$11:$B$26,$C146,'Sunday Races 8-14-22'!$AU$11:$AU$26)</f>
        <v>0</v>
      </c>
      <c r="CN146" s="174">
        <f>SUMIF('Sunday Races 8-14-22'!$B$11:$B$26,$C146,'Sunday Races 8-14-22'!$AV$11:$AV$26)</f>
        <v>0</v>
      </c>
      <c r="CO146" s="174">
        <f>SUMIF('Sunday Races 8-14-22'!$B$11:$B$26,$C146,'Sunday Races 8-14-22'!$AW$11:$AW$26)</f>
        <v>0</v>
      </c>
      <c r="CP146" s="174">
        <f>SUMIF('Sunday Races 8-14-22'!$B$11:$B$26,$C146,'Sunday Races 8-14-22'!$AX$11:$AX$26)</f>
        <v>0</v>
      </c>
      <c r="CQ146" s="174">
        <f>SUMIF('Sunday Races 8-14-22'!$B$11:$B$26,$C146,'Sunday Races 8-14-22'!$AY$11:$AY$26)</f>
        <v>0</v>
      </c>
      <c r="CR146" s="174">
        <f>SUMIF('Saturday Races 8-20-22'!$B$11:$B$26,$C146,'Saturday Races 8-20-22'!$AU$11:$AU$26)</f>
        <v>0</v>
      </c>
      <c r="CS146" s="174">
        <f>SUMIF('Saturday Races 8-20-22'!$B$11:$B$26,$C146,'Saturday Races 8-20-22'!$AV$11:$AV$26)</f>
        <v>0</v>
      </c>
      <c r="CT146" s="174">
        <f>SUMIF('Saturday Races 8-20-22'!$B$11:$B$26,$C146,'Saturday Races 8-20-22'!$AW$11:$AW$26)</f>
        <v>0</v>
      </c>
      <c r="CU146" s="174">
        <f>SUMIF('Saturday Races 8-20-22'!$B$11:$B$26,$C146,'Saturday Races 8-20-22'!$AX$11:$AX$26)</f>
        <v>0</v>
      </c>
      <c r="CV146" s="174">
        <f>SUMIF('Saturday Races 8-20-22'!$B$11:$B$26,$C146,'Saturday Races 8-20-22'!$AY$11:$AY$26)</f>
        <v>0</v>
      </c>
      <c r="CW146" s="174">
        <f>SUMIF('Sunday Races 9-11-22'!$B$11:$B$20,$C146,'Sunday Races 9-11-22'!$AU$11:$AU$20)</f>
        <v>0</v>
      </c>
      <c r="CX146" s="174">
        <f>SUMIF('Sunday Races 9-11-22'!$B$11:$B$20,$C146,'Sunday Races 9-11-22'!$AV$11:$AV$20)</f>
        <v>0</v>
      </c>
      <c r="CY146" s="174">
        <f>SUMIF('Sunday Races 9-11-22'!$B$11:$B$20,$C146,'Sunday Races 9-11-22'!$AW$11:$AW$20)</f>
        <v>0</v>
      </c>
      <c r="CZ146" s="174">
        <f>SUMIF('Sunday Races 9-11-22'!$B$11:$B$20,$C146,'Sunday Races 9-11-22'!$AX$11:$AX$20)</f>
        <v>0</v>
      </c>
      <c r="DA146" s="174">
        <f>SUMIF('Sunday Races 9-11-22'!$B$11:$B$20,$C146,'Sunday Races 9-11-22'!$AY$11:$AY$20)</f>
        <v>0</v>
      </c>
      <c r="DB146" s="174">
        <f>SUMIF('Sunday Races 10-9-22'!$B$11:$B$21,$C146,'Sunday Races 10-9-22'!$AU$11:$AU$21)</f>
        <v>0</v>
      </c>
      <c r="DC146" s="174">
        <f>SUMIF('Sunday Races 10-9-22'!$B$11:$B$21,$C146,'Sunday Races 10-9-22'!$AV$11:$AV$21)</f>
        <v>0</v>
      </c>
      <c r="DD146" s="174">
        <f>SUMIF('Sunday Races 10-9-22'!$B$11:$B$21,$C146,'Sunday Races 10-9-22'!$AW$11:$AW$21)</f>
        <v>0</v>
      </c>
      <c r="DE146" s="174">
        <f>SUMIF('Sunday Races 10-9-22'!$B$11:$B$21,$C146,'Sunday Races 10-9-22'!$AX$11:$AX$21)</f>
        <v>0</v>
      </c>
      <c r="DF146" s="174">
        <f>SUMIF('Sunday Races 10-9-22'!$B$11:$B$21,$C146,'Sunday Races 10-9-22'!$AY$11:$AY$21)</f>
        <v>0</v>
      </c>
      <c r="DG146" s="174">
        <f>SUMIF('Sunday Races 10-23-22'!$B$11:$B$22,$C146,'Sunday Races 10-23-22'!$AU$11:$AU$22)</f>
        <v>0</v>
      </c>
      <c r="DH146" s="174">
        <f>SUMIF('Sunday Races 10-23-22'!$B$11:$B$22,$C146,'Sunday Races 10-23-22'!$AV$11:$AV$22)</f>
        <v>0</v>
      </c>
      <c r="DI146" s="174">
        <f>SUMIF('Sunday Races 10-23-22'!$B$11:$B$22,$C146,'Sunday Races 10-23-22'!$AW$11:$AW$22)</f>
        <v>0</v>
      </c>
      <c r="DJ146" s="174">
        <f>SUMIF('Sunday Races 10-23-22'!$B$11:$B$22,$C146,'Sunday Races 10-23-22'!$AX$11:$AX$22)</f>
        <v>0</v>
      </c>
      <c r="DK146" s="174">
        <f>SUMIF('Sunday Races 10-23-22'!$B$11:$B$22,$C146,'Sunday Races 10-23-22'!$AY$11:$AY$22)</f>
        <v>0</v>
      </c>
      <c r="DL146" s="175"/>
      <c r="DM146" s="176"/>
      <c r="DN146" s="177">
        <f t="shared" si="134"/>
        <v>0</v>
      </c>
      <c r="DO146" s="177">
        <f t="shared" si="134"/>
        <v>0</v>
      </c>
      <c r="DP146" s="177">
        <f t="shared" si="134"/>
        <v>0</v>
      </c>
      <c r="DQ146" s="177">
        <f t="shared" si="134"/>
        <v>0</v>
      </c>
      <c r="DR146" s="177">
        <f t="shared" si="134"/>
        <v>0</v>
      </c>
      <c r="DS146" s="177">
        <f t="shared" si="134"/>
        <v>0</v>
      </c>
      <c r="DT146" s="177">
        <f t="shared" si="134"/>
        <v>0</v>
      </c>
      <c r="DU146" s="177">
        <f t="shared" si="134"/>
        <v>0</v>
      </c>
      <c r="DV146" s="177">
        <f t="shared" si="134"/>
        <v>0</v>
      </c>
      <c r="DW146" s="177">
        <f t="shared" si="134"/>
        <v>0</v>
      </c>
      <c r="DX146" s="177">
        <f t="shared" si="135"/>
        <v>0</v>
      </c>
      <c r="DY146" s="177">
        <f t="shared" si="135"/>
        <v>0</v>
      </c>
      <c r="DZ146" s="177">
        <f t="shared" si="135"/>
        <v>0</v>
      </c>
      <c r="EA146" s="177">
        <f t="shared" si="135"/>
        <v>0</v>
      </c>
      <c r="EB146" s="177">
        <f t="shared" si="135"/>
        <v>0</v>
      </c>
      <c r="EC146" s="177">
        <f t="shared" si="135"/>
        <v>0</v>
      </c>
      <c r="ED146" s="177">
        <f t="shared" si="135"/>
        <v>0</v>
      </c>
      <c r="EE146" s="177">
        <f t="shared" si="135"/>
        <v>0</v>
      </c>
      <c r="EF146" s="177">
        <f t="shared" si="135"/>
        <v>0</v>
      </c>
      <c r="EG146" s="177">
        <f t="shared" si="135"/>
        <v>0</v>
      </c>
      <c r="EH146" s="177">
        <f t="shared" si="136"/>
        <v>0</v>
      </c>
      <c r="EI146" s="177">
        <f t="shared" si="136"/>
        <v>0</v>
      </c>
      <c r="EJ146" s="177">
        <f t="shared" si="136"/>
        <v>0</v>
      </c>
      <c r="EK146" s="177">
        <f t="shared" si="136"/>
        <v>0</v>
      </c>
      <c r="EL146" s="177">
        <f t="shared" si="136"/>
        <v>0</v>
      </c>
      <c r="EM146" s="177">
        <f t="shared" si="136"/>
        <v>0</v>
      </c>
      <c r="EN146" s="177">
        <f t="shared" si="136"/>
        <v>0</v>
      </c>
      <c r="EO146" s="177">
        <f t="shared" si="136"/>
        <v>0</v>
      </c>
      <c r="EP146" s="177">
        <f t="shared" si="136"/>
        <v>0</v>
      </c>
      <c r="EQ146" s="177">
        <f t="shared" si="136"/>
        <v>0</v>
      </c>
      <c r="ER146" s="177">
        <f t="shared" si="137"/>
        <v>0</v>
      </c>
      <c r="ES146" s="177">
        <f t="shared" si="137"/>
        <v>0</v>
      </c>
      <c r="ET146" s="177">
        <f t="shared" si="137"/>
        <v>0</v>
      </c>
      <c r="EU146" s="177">
        <f t="shared" si="137"/>
        <v>0</v>
      </c>
      <c r="EV146" s="177">
        <f t="shared" si="137"/>
        <v>0</v>
      </c>
      <c r="EW146" s="177">
        <f t="shared" si="137"/>
        <v>0</v>
      </c>
      <c r="EX146" s="177">
        <f t="shared" si="137"/>
        <v>0</v>
      </c>
      <c r="EY146" s="177">
        <f t="shared" si="137"/>
        <v>0</v>
      </c>
      <c r="EZ146" s="177">
        <f t="shared" si="137"/>
        <v>0</v>
      </c>
      <c r="FA146" s="177">
        <f t="shared" si="137"/>
        <v>0</v>
      </c>
      <c r="FB146" s="177">
        <f t="shared" si="138"/>
        <v>0</v>
      </c>
      <c r="FC146" s="177">
        <f t="shared" si="138"/>
        <v>0</v>
      </c>
      <c r="FD146" s="177">
        <f t="shared" si="138"/>
        <v>0</v>
      </c>
      <c r="FE146" s="177">
        <f t="shared" si="138"/>
        <v>0</v>
      </c>
      <c r="FF146" s="177">
        <f t="shared" si="138"/>
        <v>0</v>
      </c>
      <c r="FG146" s="177">
        <f t="shared" si="138"/>
        <v>0</v>
      </c>
      <c r="FH146" s="177">
        <f t="shared" si="138"/>
        <v>0</v>
      </c>
      <c r="FI146" s="177">
        <f t="shared" si="138"/>
        <v>0</v>
      </c>
      <c r="FJ146" s="177">
        <f t="shared" si="138"/>
        <v>0</v>
      </c>
      <c r="FK146" s="177">
        <f t="shared" si="138"/>
        <v>0</v>
      </c>
      <c r="FL146" s="177">
        <f t="shared" si="139"/>
        <v>0</v>
      </c>
      <c r="FM146" s="177">
        <f t="shared" si="139"/>
        <v>0</v>
      </c>
      <c r="FN146" s="177">
        <f t="shared" si="139"/>
        <v>0</v>
      </c>
      <c r="FO146" s="177">
        <f t="shared" si="139"/>
        <v>0</v>
      </c>
      <c r="FP146" s="177">
        <f t="shared" si="139"/>
        <v>0</v>
      </c>
      <c r="FQ146" s="177">
        <f t="shared" si="139"/>
        <v>0</v>
      </c>
      <c r="FR146" s="177">
        <f t="shared" si="139"/>
        <v>0</v>
      </c>
      <c r="FS146" s="177">
        <f t="shared" si="139"/>
        <v>0</v>
      </c>
      <c r="FT146" s="177">
        <f t="shared" si="139"/>
        <v>0</v>
      </c>
      <c r="FU146" s="177">
        <f t="shared" si="139"/>
        <v>0</v>
      </c>
      <c r="FV146" s="177">
        <f t="shared" si="139"/>
        <v>0</v>
      </c>
      <c r="FW146" s="177">
        <f t="shared" si="139"/>
        <v>0</v>
      </c>
      <c r="FX146" s="177">
        <f t="shared" si="139"/>
        <v>0</v>
      </c>
      <c r="FY146" s="177">
        <f t="shared" si="139"/>
        <v>0</v>
      </c>
      <c r="FZ146" s="177">
        <f t="shared" si="139"/>
        <v>0</v>
      </c>
      <c r="GA146" s="177"/>
      <c r="GB146" s="229">
        <f t="shared" si="132"/>
        <v>0</v>
      </c>
      <c r="GC146" s="229">
        <f t="shared" si="133"/>
        <v>0</v>
      </c>
      <c r="GD146" s="174">
        <f>SUMIF('One Day 12-04-21 Scots'!$B$11:$B$24,$C146,'One Day 12-04-21 Scots'!$AU$11:$AU$24)</f>
        <v>0</v>
      </c>
      <c r="GE146" s="174">
        <f>SUMIF('One Day 12-04-21 Scots'!$B$11:$B$24,$C146,'One Day 12-04-21 Scots'!$AV$11:$AV$24)</f>
        <v>0</v>
      </c>
      <c r="GF146" s="174">
        <f>SUMIF('One Day 12-04-21 Scots'!$B$11:$B$24,$C146,'One Day 12-04-21 Scots'!$AW$11:$AW$24)</f>
        <v>0</v>
      </c>
      <c r="GG146" s="174">
        <f>SUMIF('One Day 12-04-21 Scots'!$B$11:$B$24,$C146,'One Day 12-04-21 Scots'!$AX$11:$AX$24)</f>
        <v>0</v>
      </c>
      <c r="GH146" s="174">
        <f>SUMIF('One Day 12-04-21 Scots'!$B$11:$B$24,$C146,'One Day 12-04-21 Scots'!$AY$11:$AY$24)</f>
        <v>0</v>
      </c>
      <c r="GI146" s="174">
        <f>SUMIF('One Day 12-04-21 Thistles'!$B$11:$B$25,$C146,'One Day 12-04-21 Thistles'!$AU$11:$AU$25)</f>
        <v>0</v>
      </c>
      <c r="GJ146" s="174">
        <f>SUMIF('One Day 12-04-21 Thistles'!$B$11:$B$25,$C146,'One Day 12-04-21 Thistles'!$AV$11:$AV$25)</f>
        <v>0</v>
      </c>
      <c r="GK146" s="174">
        <f>SUMIF('One Day 12-04-21 Thistles'!$B$11:$B$25,$C146,'One Day 12-04-21 Thistles'!$AW$11:$AW$25)</f>
        <v>0</v>
      </c>
      <c r="GL146" s="174">
        <f>SUMIF('One Day 12-04-21 Thistles'!$B$11:$B$25,$C146,'One Day 12-04-21 Thistles'!$AX$11:$AX$25)</f>
        <v>0</v>
      </c>
      <c r="GM146" s="174">
        <f>SUMIF('One Day 12-04-21 Thistles'!$B$11:$B$25,$C146,'One Day 12-04-21 Thistles'!$AY$11:$AY$25)</f>
        <v>0</v>
      </c>
      <c r="GN146" s="174">
        <f>SUMIF('Chili One Day 2-12-22 Scots'!$B$11:$B$27,$C146,'Chili One Day 2-12-22 Scots'!$AU$11:$AU$27)</f>
        <v>0</v>
      </c>
      <c r="GO146" s="174">
        <f>SUMIF('Chili One Day 2-12-22 Scots'!$B$11:$B$27,$C146,'Chili One Day 2-12-22 Scots'!$AV$11:$AV$27)</f>
        <v>0</v>
      </c>
      <c r="GP146" s="174">
        <f>SUMIF('Chili One Day 2-12-22 Scots'!$B$11:$B$27,$C146,'Chili One Day 2-12-22 Scots'!$AW$11:$AW$27)</f>
        <v>0</v>
      </c>
      <c r="GQ146" s="174">
        <f>SUMIF('Chili One Day 2-12-22 Scots'!$B$11:$B$27,$C146,'Chili One Day 2-12-22 Scots'!$AX$11:$AX$27)</f>
        <v>0</v>
      </c>
      <c r="GR146" s="174">
        <f>SUMIF('Chili One Day 2-12-22 Scots'!$B$11:$B$27,$C146,'Chili One Day 2-12-22 Scots'!$AY$11:$AY$27)</f>
        <v>0</v>
      </c>
      <c r="GS146" s="174">
        <f>SUMIF('Chili One Day 2-12-22 Thistles'!$B$11:$B$27,$C146,'Chili One Day 2-12-22 Thistles'!$AU$11:$AU$27)</f>
        <v>0</v>
      </c>
      <c r="GT146" s="174">
        <f>SUMIF('Chili One Day 2-12-22 Thistles'!$B$11:$B$27,$C146,'Chili One Day 2-12-22 Thistles'!$AV$11:$AV$27)</f>
        <v>0</v>
      </c>
      <c r="GU146" s="174">
        <f>SUMIF('Chili One Day 2-12-22 Thistles'!$B$11:$B$27,$C146,'Chili One Day 2-12-22 Thistles'!$AW$11:$AW$27)</f>
        <v>0</v>
      </c>
      <c r="GV146" s="174">
        <f>SUMIF('Chili One Day 2-12-22 Thistles'!$B$11:$B$27,$C146,'Chili One Day 2-12-22 Thistles'!$AX$11:$AX$27)</f>
        <v>0</v>
      </c>
      <c r="GW146" s="174">
        <f>SUMIF('Chili One Day 2-12-22 Thistles'!$B$11:$B$27,$C146,'Chili One Day 2-12-22 Thistles'!$AY$11:$AY$27)</f>
        <v>0</v>
      </c>
      <c r="GX146" s="174">
        <f>SUMIF('Ironman One Day 3-5-22 FS'!$B$11:$B$26,$C146,'Ironman One Day 3-5-22 FS'!$AU$11:$AU$26)</f>
        <v>0</v>
      </c>
      <c r="GY146" s="174">
        <f>SUMIF('Ironman One Day 3-5-22 FS'!$B$11:$B$26,$C146,'Ironman One Day 3-5-22 FS'!$AV$11:$AV$26)</f>
        <v>0</v>
      </c>
      <c r="GZ146" s="174">
        <f>SUMIF('Ironman One Day 3-5-22 FS'!$B$11:$B$26,$C146,'Ironman One Day 3-5-22 FS'!$AW$11:$AW$26)</f>
        <v>0</v>
      </c>
      <c r="HA146" s="174">
        <f>SUMIF('Ironman One Day 3-5-22 FS'!$B$11:$B$26,$C146,'Ironman One Day 3-5-22 FS'!$AX$11:$AX$26)</f>
        <v>0</v>
      </c>
      <c r="HB146" s="174">
        <f>SUMIF('Ironman One Day 3-5-22 FS'!$B$11:$B$26,$C146,'Ironman One Day 3-5-22 FS'!$AY$11:$AY$26)</f>
        <v>0</v>
      </c>
      <c r="HC146" s="174">
        <f>SUMIF('Ironman One Day 3-5-22 420'!$B$11:$B$26,$C146,'Ironman One Day 3-5-22 420'!$AU$11:$AU$26)</f>
        <v>0</v>
      </c>
      <c r="HD146" s="174">
        <f>SUMIF('Ironman One Day 3-5-22 420'!$B$11:$B$26,$C146,'Ironman One Day 3-5-22 420'!$AV$11:$AV$26)</f>
        <v>0</v>
      </c>
      <c r="HE146" s="174">
        <f>SUMIF('Ironman One Day 3-5-22 420'!$B$11:$B$26,$C146,'Ironman One Day 3-5-22 420'!$AW$11:$AW$26)</f>
        <v>0</v>
      </c>
      <c r="HF146" s="174">
        <f>SUMIF('Ironman One Day 3-5-22 420'!$B$11:$B$26,$C146,'Ironman One Day 3-5-22 420'!$AX$11:$AX$26)</f>
        <v>0</v>
      </c>
      <c r="HG146" s="174">
        <f>SUMIF('Ironman One Day 3-5-22 420'!$B$11:$B$26,$C146,'Ironman One Day 3-5-22 420'!$AY$11:$AY$26)</f>
        <v>0</v>
      </c>
      <c r="HH146" s="174">
        <f>SUMIF('Easter One Day 4-16-22 FS'!$B$11:$B$25,$C146,'Easter One Day 4-16-22 FS'!$AU$11:$AU$25)</f>
        <v>0</v>
      </c>
      <c r="HI146" s="174">
        <f>SUMIF('Easter One Day 4-16-22 FS'!$B$11:$B$25,$C146,'Easter One Day 4-16-22 FS'!$AV$11:$AV$25)</f>
        <v>0</v>
      </c>
      <c r="HJ146" s="174">
        <f>SUMIF('Easter One Day 4-16-22 FS'!$B$11:$B$25,$C146,'Easter One Day 4-16-22 FS'!$AW$11:$AW$25)</f>
        <v>0</v>
      </c>
      <c r="HK146" s="174">
        <f>SUMIF('Easter One Day 4-16-22 FS'!$B$11:$B$25,$C146,'Easter One Day 4-16-22 FS'!$AX$11:$AX$25)</f>
        <v>0</v>
      </c>
      <c r="HL146" s="174">
        <f>SUMIF('Easter One Day 4-16-22 FS'!$B$11:$B$25,$C146,'Easter One Day 4-16-22 FS'!$AY$11:$AY$25)</f>
        <v>0</v>
      </c>
      <c r="HM146" s="174">
        <f>SUMIF('Easter One Day 4-16-22 TH'!$B$11:$B$25,$C146,'Easter One Day 4-16-22 TH'!$AU$11:$AU$25)</f>
        <v>0</v>
      </c>
      <c r="HN146" s="174">
        <f>SUMIF('Easter One Day 4-16-22 TH'!$B$11:$B$25,$C146,'Easter One Day 4-16-22 TH'!$AV$11:$AV$25)</f>
        <v>0</v>
      </c>
      <c r="HO146" s="174">
        <f>SUMIF('Easter One Day 4-16-22 TH'!$B$11:$B$25,$C146,'Easter One Day 4-16-22 TH'!$AW$11:$AW$25)</f>
        <v>0</v>
      </c>
      <c r="HP146" s="174">
        <f>SUMIF('Easter One Day 4-16-22 TH'!$B$11:$B$25,$C146,'Easter One Day 4-16-22 TH'!$AX$11:$AX$25)</f>
        <v>0</v>
      </c>
      <c r="HQ146" s="174">
        <f>SUMIF('Easter One Day 4-16-22 TH'!$B$11:$B$25,$C146,'Easter One Day 4-16-22 TH'!$AY$11:$AY$25)</f>
        <v>0</v>
      </c>
      <c r="HR146" s="174">
        <f>SUMIF('Long Distance Race 5-7-22'!$B$11:$B$25,$C146,'Long Distance Race 5-7-22'!$AU$11:$AU$25)</f>
        <v>0</v>
      </c>
      <c r="HS146" s="174">
        <f>SUMIF('Long Distance Race 5-7-22'!$B$11:$B$18,$C146,'Long Distance Race 5-7-22'!$AV$11:$AV$18)</f>
        <v>0</v>
      </c>
      <c r="HT146" s="174">
        <f>SUMIF('Long Distance Race 5-7-22'!$B$11:$B$18,$C146,'Long Distance Race 5-7-22'!$AW$11:$AW$18)</f>
        <v>0</v>
      </c>
      <c r="HU146" s="174">
        <f>SUMIF('Long Distance Race 5-7-22'!$B$11:$B$18,$C146,'Long Distance Race 5-7-22'!$AX$11:$AX$18)</f>
        <v>0</v>
      </c>
      <c r="HV146" s="174">
        <f>SUMIF('Long Distance Race 5-7-22'!$B$11:$B$18,$C146,'Long Distance Race 5-7-22'!$AY$11:$AY$18)</f>
        <v>0</v>
      </c>
      <c r="HW146" s="174">
        <f>SUMIF('Memorial Day Regatta 5-28-22 Op'!$B$11:$B$25,$C146,'Memorial Day Regatta 5-28-22 Op'!$AU$11:$AU$25)</f>
        <v>0</v>
      </c>
      <c r="HX146" s="174">
        <f>SUMIF('Memorial Day Regatta 5-28-22 Op'!$B$11:$B$18,$C146,'Memorial Day Regatta 5-28-22 Op'!$AV$11:$AV$18)</f>
        <v>0</v>
      </c>
      <c r="HY146" s="174">
        <f>SUMIF('Memorial Day Regatta 5-28-22 Op'!$B$11:$B$18,$C146,'Memorial Day Regatta 5-28-22 Op'!$AW$11:$AW$18)</f>
        <v>0</v>
      </c>
      <c r="HZ146" s="174">
        <f>SUMIF('Memorial Day Regatta 5-28-22 Op'!$B$11:$B$18,$C146,'Memorial Day Regatta 5-28-22 Op'!$AX$11:$AX$18)</f>
        <v>0</v>
      </c>
      <c r="IA146" s="174">
        <f>SUMIF('Memorial Day Regatta 5-28-22 Op'!$B$11:$B$18,$C146,'Memorial Day Regatta 5-28-22 Op'!$AY$11:$AY$18)</f>
        <v>0</v>
      </c>
      <c r="IB146" s="174">
        <f>SUMIF('Caldwell Cup 6-25-22 TH'!$B$11:$B$25,$C146,'Caldwell Cup 6-25-22 TH'!$AU$11:$AU$25)</f>
        <v>0</v>
      </c>
      <c r="IC146" s="174">
        <f>SUMIF('Caldwell Cup 6-25-22 TH'!$B$11:$B$25,$C146,'Caldwell Cup 6-25-22 TH'!$AV$11:$AV$25)</f>
        <v>0</v>
      </c>
      <c r="ID146" s="174">
        <f>SUMIF('Caldwell Cup 6-25-22 TH'!$B$11:$B$25,$C146,'Caldwell Cup 6-25-22 TH'!$AW$11:$AW$25)</f>
        <v>0</v>
      </c>
      <c r="IE146" s="174">
        <f>SUMIF('Caldwell Cup 6-25-22 TH'!$B$11:$B$25,$C146,'Caldwell Cup 6-25-22 TH'!$AX$11:$AX$25)</f>
        <v>0</v>
      </c>
      <c r="IF146" s="174">
        <f>SUMIF('Caldwell Cup 6-25-22 TH'!$B$11:$B$25,$C146,'Caldwell Cup 6-25-22 TH'!$AY$11:$AY$25)</f>
        <v>0</v>
      </c>
      <c r="IG146" s="174">
        <f>SUMIF('Caldwell Cup 6-25-22 FS'!$B$11:$B$21,$C146,'Caldwell Cup 6-25-22 FS'!$AU$11:$AU$21)</f>
        <v>0</v>
      </c>
      <c r="IH146" s="174">
        <f>SUMIF('Caldwell Cup 6-25-22 FS'!$B$11:$B$21,$C146,'Caldwell Cup 6-25-22 FS'!$AV$11:$AV$21)</f>
        <v>0</v>
      </c>
      <c r="II146" s="174">
        <f>SUMIF('Caldwell Cup 6-25-22 FS'!$B$11:$B$21,$C146,'Caldwell Cup 6-25-22 FS'!$AW$11:$AW$21)</f>
        <v>0</v>
      </c>
      <c r="IJ146" s="174">
        <f>SUMIF('Caldwell Cup 6-25-22 FS'!$B$11:$B$21,$C146,'Caldwell Cup 6-25-22 FS'!$AX$11:$AX$21)</f>
        <v>0</v>
      </c>
      <c r="IK146" s="174">
        <f>SUMIF('Caldwell Cup 6-25-22 FS'!$B$11:$B$21,$C146,'Caldwell Cup 6-25-22 FS'!$AY$11:$AY$21)</f>
        <v>0</v>
      </c>
      <c r="IL146" s="174">
        <f>SUMIF('Caldwell Cup 6-25-22 Lasers'!$B$11:$B$23,$C146,'Caldwell Cup 6-25-22 Lasers'!$AU$11:$AU$23)</f>
        <v>0</v>
      </c>
      <c r="IM146" s="174">
        <f>SUMIF('Caldwell Cup 6-25-22 Lasers'!$B$11:$B$23,$C146,'Caldwell Cup 6-25-22 Lasers'!$AV$11:$AV$23)</f>
        <v>0</v>
      </c>
      <c r="IN146" s="174">
        <f>SUMIF('Caldwell Cup 6-25-22 Lasers'!$B$11:$B$23,$C146,'Caldwell Cup 6-25-22 Lasers'!$AW$11:$AW$23)</f>
        <v>0</v>
      </c>
      <c r="IO146" s="174">
        <f>SUMIF('Caldwell Cup 6-25-22 Lasers'!$B$11:$B$23,$C146,'Caldwell Cup 6-25-22 Lasers'!$AX$11:$AX$23)</f>
        <v>0</v>
      </c>
      <c r="IP146" s="174">
        <f>SUMIF('Caldwell Cup 6-25-22 Lasers'!$B$11:$B$23,$C146,'Caldwell Cup 6-25-22 Lasers'!$AY$11:$AY$23)</f>
        <v>0</v>
      </c>
      <c r="IQ146" s="174">
        <f>SUMIF('Labor Day Regatta 9-3-22 FS'!$B$11:$B$30,$C146,'Labor Day Regatta 9-3-22 FS'!$AU$11:$AU$30)</f>
        <v>0</v>
      </c>
      <c r="IR146" s="174">
        <f>SUMIF('Labor Day Regatta 9-3-22 FS'!$B$11:$B$30,$C146,'Labor Day Regatta 9-3-22 FS'!$AV$11:$AV$30)</f>
        <v>0</v>
      </c>
      <c r="IS146" s="174">
        <f>SUMIF('Labor Day Regatta 9-3-22 FS'!$B$11:$B$30,$C146,'Labor Day Regatta 9-3-22 FS'!$AW$11:$AW$30)</f>
        <v>0</v>
      </c>
      <c r="IT146" s="174">
        <f>SUMIF('Labor Day Regatta 9-3-22 FS'!$B$11:$B$30,$C146,'Labor Day Regatta 9-3-22 FS'!$AX$11:$AX$30)</f>
        <v>0</v>
      </c>
      <c r="IU146" s="174">
        <f>SUMIF('Labor Day Regatta 9-3-22 FS'!$B$11:$B$30,$C146,'Labor Day Regatta 9-3-22 FS'!$AY$11:$AY$30)</f>
        <v>0</v>
      </c>
      <c r="IV146" s="174">
        <f>SUMIF('2022-09-17 Leukemia Cup FS'!$B$11:$B$26,$C146,'2022-09-17 Leukemia Cup FS'!$AU$11:$AU$26)</f>
        <v>0</v>
      </c>
      <c r="IW146" s="174">
        <f>SUMIF('2022-09-17 Leukemia Cup FS'!$B$11:$B$26,$C146,'2022-09-17 Leukemia Cup FS'!$AV$11:$AV$26)</f>
        <v>0</v>
      </c>
      <c r="IX146" s="174">
        <f>SUMIF('2022-09-17 Leukemia Cup FS'!$B$11:$B$26,$C146,'2022-09-17 Leukemia Cup FS'!$AW$11:$AW$26)</f>
        <v>0</v>
      </c>
      <c r="IY146" s="174">
        <f>SUMIF('2022-09-17 Leukemia Cup FS'!$B$11:$B$26,$C146,'2022-09-17 Leukemia Cup FS'!$AX$11:$AX$26)</f>
        <v>0</v>
      </c>
      <c r="IZ146" s="174">
        <f>SUMIF('2022-09-17 Leukemia Cup FS'!$B$11:$B$26,$C146,'2022-09-17 Leukemia Cup FS'!$AY$11:$AY$26)</f>
        <v>0</v>
      </c>
      <c r="JA146" s="174">
        <f>SUMIF('2022-09-17 Leukemia Cup TH'!$B$11:$B$28,$C146,'2022-09-17 Leukemia Cup TH'!$AU$11:$AU$28)</f>
        <v>0</v>
      </c>
      <c r="JB146" s="174">
        <f>SUMIF('2022-09-17 Leukemia Cup TH'!$B$11:$B$28,$C146,'2022-09-17 Leukemia Cup TH'!$AV$11:$AV$28)</f>
        <v>0</v>
      </c>
      <c r="JC146" s="174">
        <f>SUMIF('2022-09-17 Leukemia Cup TH'!$B$11:$B$28,$C146,'2022-09-17 Leukemia Cup TH'!$AW$11:$AW$28)</f>
        <v>0</v>
      </c>
      <c r="JD146" s="174">
        <f>SUMIF('2022-09-17 Leukemia Cup TH'!$B$11:$B$28,$C146,'2022-09-17 Leukemia Cup TH'!$AX$11:$AX$28)</f>
        <v>0</v>
      </c>
      <c r="JE146" s="174">
        <f>SUMIF('2022-09-17 Leukemia Cup TH'!$B$11:$B$28,$C146,'2022-09-17 Leukemia Cup TH'!$AY$11:$AY$28)</f>
        <v>0</v>
      </c>
      <c r="JF146" s="174">
        <f>SUMIF('Smith-Berry LDR 9-24-22'!$B$11:$B$30,$C146,'Smith-Berry LDR 9-24-22'!$AU$11:$AU$30)</f>
        <v>0</v>
      </c>
      <c r="JG146" s="174">
        <f>SUMIF('Smith-Berry LDR 9-24-22'!$B$11:$B$30,$C146,'Smith-Berry LDR 9-24-22'!$AV$11:$AV$30)</f>
        <v>0</v>
      </c>
      <c r="JH146" s="174">
        <f>SUMIF('Smith-Berry LDR 9-24-22'!$B$11:$B$30,$C146,'Smith-Berry LDR 9-24-22'!$AW$11:$AW$30)</f>
        <v>0</v>
      </c>
      <c r="JI146" s="174">
        <f>SUMIF('Smith-Berry LDR 9-24-22'!$B$11:$B$30,$C146,'Smith-Berry LDR 9-24-22'!$AX$11:$AX$30)</f>
        <v>0</v>
      </c>
      <c r="JJ146" s="174">
        <f>SUMIF('Smith-Berry LDR 9-24-22'!$B$11:$B$30,$C146,'Smith-Berry LDR 9-24-22'!$AY$11:$AY$30)</f>
        <v>0</v>
      </c>
      <c r="JK146" s="174">
        <f>SUMIF('Great Scot 10-1-22 Cham'!$B$11:$B$38,$C146,'Great Scot 10-1-22 Cham'!$AU$11:$AU$38)</f>
        <v>0</v>
      </c>
      <c r="JL146" s="174">
        <f>SUMIF('Great Scot 10-1-22 Cham'!$B$11:$B$38,$C146,'Great Scot 10-1-22 Cham'!$AV$11:$AV$38)</f>
        <v>0</v>
      </c>
      <c r="JM146" s="174">
        <f>SUMIF('Great Scot 10-1-22 Cham'!$B$11:$B$38,$C146,'Great Scot 10-1-22 Cham'!$AW$11:$AW$38)</f>
        <v>0</v>
      </c>
      <c r="JN146" s="174">
        <f>SUMIF('Great Scot 10-1-22 Cham'!$B$11:$B$38,$C146,'Great Scot 10-1-22 Cham'!$AX$11:$AX$38)</f>
        <v>0</v>
      </c>
      <c r="JO146" s="174">
        <f>SUMIF('Great Scot 10-1-22 Cham'!$B$11:$B$38,$C146,'Great Scot 10-1-22 Cham'!$AY$11:$AY$38)</f>
        <v>0</v>
      </c>
      <c r="JP146" s="174">
        <f>SUMIF('Great Scot 10-1-22 Chal'!$B$11:$B$28,$C146,'Great Scot 10-1-22 Chal'!$AU$11:$AU$28)</f>
        <v>0</v>
      </c>
      <c r="JQ146" s="174">
        <f>SUMIF('Great Scot 10-1-22 Chal'!$B$11:$B$28,$C146,'Great Scot 10-1-22 Chal'!$AV$11:$AV$28)</f>
        <v>0</v>
      </c>
      <c r="JR146" s="174">
        <f>SUMIF('Great Scot 10-1-22 Chal'!$B$11:$B$28,$C146,'Great Scot 10-1-22 Chal'!$AW$11:$AW$28)</f>
        <v>0</v>
      </c>
      <c r="JS146" s="174">
        <f>SUMIF('Great Scot 10-1-22 Chal'!$B$11:$B$28,$C146,'Great Scot 10-1-22 Chal'!$AX$11:$AX$28)</f>
        <v>0</v>
      </c>
      <c r="JT146" s="174">
        <f>SUMIF('Great Scot 10-1-22 Chal'!$B$11:$B$28,$C146,'Great Scot 10-1-22 Chal'!$AY$11:$AY$28)</f>
        <v>0</v>
      </c>
      <c r="JU146" s="174">
        <f>SUMIF('Great Pumpkin Regatta 10-15-22'!$B$11:$B$54,$C146,'Great Pumpkin Regatta 10-15-22'!$AU$11:$AU$54)</f>
        <v>0</v>
      </c>
      <c r="JV146" s="174">
        <f>SUMIF('Great Pumpkin Regatta 10-15-22'!$B$11:$B$54,$C146,'Great Pumpkin Regatta 10-15-22'!$AV$11:$AV$54)</f>
        <v>0</v>
      </c>
      <c r="JW146" s="174">
        <f>SUMIF('Great Pumpkin Regatta 10-15-22'!$B$11:$B$54,$C146,'Great Pumpkin Regatta 10-15-22'!$AW$11:$AW$54)</f>
        <v>0</v>
      </c>
      <c r="JX146" s="174">
        <f>SUMIF('Great Pumpkin Regatta 10-15-22'!$B$11:$B$54,$C146,'Great Pumpkin Regatta 10-15-22'!$AX$11:$AX$54)</f>
        <v>0</v>
      </c>
      <c r="JY146" s="174">
        <f>SUMIF('Great Pumpkin Regatta 10-15-22'!$B$11:$B$54,$C146,'Great Pumpkin Regatta 10-15-22'!$AY$11:$AY$54)</f>
        <v>0</v>
      </c>
      <c r="JZ146" s="174">
        <f>SUMIF('One Day Regatta 10-29-22 FS'!$B$11:$B$19,$C146,'One Day Regatta 10-29-22 FS'!$AU$11:$AU$19)</f>
        <v>0</v>
      </c>
      <c r="KA146" s="174">
        <f>SUMIF('One Day Regatta 10-29-22 FS'!$B$11:$B$19,$C146,'One Day Regatta 10-29-22 FS'!$AV$11:$AV$19)</f>
        <v>0</v>
      </c>
      <c r="KB146" s="174">
        <f>SUMIF('One Day Regatta 10-29-22 FS'!$B$11:$B$19,$C146,'One Day Regatta 10-29-22 FS'!$AW$11:$AW$19)</f>
        <v>0</v>
      </c>
      <c r="KC146" s="174">
        <f>SUMIF('One Day Regatta 10-29-22 FS'!$B$11:$B$19,$C146,'One Day Regatta 10-29-22 FS'!$AX$11:$AX$19)</f>
        <v>0</v>
      </c>
      <c r="KD146" s="174">
        <f>SUMIF('One Day Regatta 10-29-22 FS'!$B$11:$B$19,$C146,'One Day Regatta 10-29-22 FS'!$AY$11:$AY$19)</f>
        <v>0</v>
      </c>
    </row>
    <row r="147" spans="1:290" ht="15" customHeight="1" x14ac:dyDescent="0.2">
      <c r="A147" s="400" t="s">
        <v>1369</v>
      </c>
      <c r="B147" s="134">
        <f t="shared" si="126"/>
        <v>36</v>
      </c>
      <c r="C147" s="170" t="s">
        <v>143</v>
      </c>
      <c r="D147" s="171">
        <f t="shared" si="127"/>
        <v>0</v>
      </c>
      <c r="E147" s="172">
        <f t="shared" si="128"/>
        <v>0</v>
      </c>
      <c r="F147" s="171">
        <f t="shared" si="129"/>
        <v>0</v>
      </c>
      <c r="G147" s="171">
        <v>0</v>
      </c>
      <c r="H147" s="171">
        <f t="shared" si="130"/>
        <v>0</v>
      </c>
      <c r="I147" s="173">
        <f t="shared" si="131"/>
        <v>0</v>
      </c>
      <c r="J147" s="173"/>
      <c r="K147" s="174">
        <f>SUMIF('Saturday Race 11-06-21'!$B$11:$B$21,$C147,'Saturday Race 11-06-21'!$AU$11:$AU$21)</f>
        <v>0</v>
      </c>
      <c r="L147" s="174">
        <f>SUMIF('Saturday Race 11-06-21'!$B$11:$B$21,$C147,'Saturday Race 11-06-21'!$AV$11:$AV$21)</f>
        <v>0</v>
      </c>
      <c r="M147" s="174">
        <f>SUMIF('Saturday Race 11-06-21'!$B$11:$B$21,$C147,'Saturday Race 11-06-21'!$AW$11:$AW$21)</f>
        <v>0</v>
      </c>
      <c r="N147" s="174">
        <f>SUMIF('Saturday Race 11-06-21'!$B$11:$B$21,$C147,'Saturday Race 11-06-21'!$AX$11:$AX$21)</f>
        <v>0</v>
      </c>
      <c r="O147" s="174">
        <f>SUMIF('Saturday Race 11-06-21'!$B$11:$B$21,$C147,'Saturday Race 11-06-21'!$AY$11:$AY$21)</f>
        <v>0</v>
      </c>
      <c r="P147" s="174">
        <f>SUMIF('Saturday Race 11-20-21'!$B$11:$B$20,$C147,'Saturday Race 11-20-21'!$AU$11:$AU$20)</f>
        <v>0</v>
      </c>
      <c r="Q147" s="174">
        <f>SUMIF('Saturday Race 11-20-21'!$B$11:$B$20,$C147,'Saturday Race 11-20-21'!$AV$11:$AV$20)</f>
        <v>0</v>
      </c>
      <c r="R147" s="174">
        <f>SUMIF('Saturday Race 11-20-21'!$B$11:$B$20,$C147,'Saturday Race 11-20-21'!$AW$11:$AW$20)</f>
        <v>0</v>
      </c>
      <c r="S147" s="174">
        <f>SUMIF('Saturday Race 11-20-21'!$B$11:$B$20,$C147,'Saturday Race 11-20-21'!$AX$11:$AX$20)</f>
        <v>0</v>
      </c>
      <c r="T147" s="174">
        <f>SUMIF('Saturday Race 11-20-21'!$B$11:$B$20,$C147,'Saturday Race 11-20-21'!$AY$11:$AY$20)</f>
        <v>0</v>
      </c>
      <c r="U147" s="174">
        <f>SUMIF('Saturday Race 1-08-22'!$B$11:$B$20,$C147,'Saturday Race 1-08-22'!$AU$11:$AU$20)</f>
        <v>0</v>
      </c>
      <c r="V147" s="174">
        <f>SUMIF('Saturday Race 1-08-22'!$B$11:$B$20,$C147,'Saturday Race 1-08-22'!$AV$11:$AV$20)</f>
        <v>0</v>
      </c>
      <c r="W147" s="174">
        <f>SUMIF('Saturday Race 1-08-22'!$B$11:$B$20,$C147,'Saturday Race 1-08-22'!$AW$11:$AW$20)</f>
        <v>0</v>
      </c>
      <c r="X147" s="174">
        <f>SUMIF('Saturday Race 1-08-22'!$B$11:$B$20,$C147,'Saturday Race 1-08-22'!$AX$11:$AX$20)</f>
        <v>0</v>
      </c>
      <c r="Y147" s="174">
        <f>SUMIF('Saturday Race 1-08-22'!$B$11:$B$20,$C147,'Saturday Race 1-08-22'!$AY$11:$AY$20)</f>
        <v>0</v>
      </c>
      <c r="Z147" s="174">
        <f>SUMIF('Saturday Race 1-22-22'!$B$11:$B$20,$C147,'Saturday Race 1-22-22'!$AU$11:$AU$20)</f>
        <v>0</v>
      </c>
      <c r="AA147" s="174">
        <f>SUMIF('Saturday Race 1-22-22'!$B$11:$B$20,$C147,'Saturday Race 1-22-22'!$AV$11:$AV$20)</f>
        <v>0</v>
      </c>
      <c r="AB147" s="174">
        <f>SUMIF('Saturday Race 1-22-22'!$B$11:$B$20,$C147,'Saturday Race 1-22-22'!$AW$11:$AW$20)</f>
        <v>0</v>
      </c>
      <c r="AC147" s="174">
        <f>SUMIF('Saturday Race 1-22-22'!$B$11:$B$20,$C147,'Saturday Race 1-22-22'!$AX$11:$AX$20)</f>
        <v>0</v>
      </c>
      <c r="AD147" s="174">
        <f>SUMIF('Saturday Race 1-22-22'!$B$11:$B$20,$C147,'Saturday Race 1-22-22'!$AY$11:$AY$20)</f>
        <v>0</v>
      </c>
      <c r="AE147" s="174">
        <f>SUMIF('Sunday Race 2-6-22'!$B$11:$B$20,$C147,'Sunday Race 2-6-22'!$AU$11:$AU$20)</f>
        <v>0</v>
      </c>
      <c r="AF147" s="174">
        <f>SUMIF('Sunday Race 2-6-22'!$B$11:$B$20,$C147,'Sunday Race 2-6-22'!$AV$11:$AV$20)</f>
        <v>0</v>
      </c>
      <c r="AG147" s="174">
        <f>SUMIF('Sunday Race 2-6-22'!$B$11:$B$20,$C147,'Sunday Race 2-6-22'!$AW$11:$AW$20)</f>
        <v>0</v>
      </c>
      <c r="AH147" s="174">
        <f>SUMIF('Sunday Race 2-6-22'!$B$11:$B$20,$C147,'Sunday Race 2-6-22'!$AX$11:$AX$20)</f>
        <v>0</v>
      </c>
      <c r="AI147" s="174">
        <f>SUMIF('Sunday Race 2-6-22'!$B$11:$B$20,$C147,'Sunday Race 2-6-22'!$AY$11:$AY$20)</f>
        <v>0</v>
      </c>
      <c r="AJ147" s="174">
        <f>SUMIF('Sunday Race 2-20-22'!$B$11:$B$26,$C147,'Sunday Race 2-20-22'!$AU$11:$AU$26)</f>
        <v>0</v>
      </c>
      <c r="AK147" s="174">
        <f>SUMIF('Sunday Race 2-20-22'!$B$11:$B$26,$C147,'Sunday Race 2-20-22'!$AV$11:$AV$26)</f>
        <v>0</v>
      </c>
      <c r="AL147" s="174">
        <f>SUMIF('Sunday Race 2-20-22'!$B$11:$B$26,$C147,'Sunday Race 2-20-22'!$AW$11:$AW$26)</f>
        <v>0</v>
      </c>
      <c r="AM147" s="174">
        <f>SUMIF('Sunday Race 2-20-22'!$B$11:$B$26,$C147,'Sunday Race 2-20-22'!$AX$11:$AX$26)</f>
        <v>0</v>
      </c>
      <c r="AN147" s="174">
        <f>SUMIF('Sunday Race 2-20-22'!$B$11:$B$26,$C147,'Sunday Race 2-20-22'!$AY$11:$AY$26)</f>
        <v>0</v>
      </c>
      <c r="AO147" s="174">
        <f>SUMIF('Sunday Race 2-27-22'!$B$11:$B$20,$C147,'Sunday Race 2-27-22'!$AU$11:$AU$20)</f>
        <v>0</v>
      </c>
      <c r="AP147" s="174">
        <f>SUMIF('Sunday Race 2-27-22'!$B$11:$B$20,$C147,'Sunday Race 2-27-22'!$AV$11:$AV$20)</f>
        <v>0</v>
      </c>
      <c r="AQ147" s="174">
        <f>SUMIF('Sunday Race 2-27-22'!$B$11:$B$20,$C147,'Sunday Race 2-27-22'!$AW$11:$AW$20)</f>
        <v>0</v>
      </c>
      <c r="AR147" s="174">
        <f>SUMIF('Sunday Race 2-27-22'!$B$11:$B$20,$C147,'Sunday Race 2-27-22'!$AX$11:$AX$20)</f>
        <v>0</v>
      </c>
      <c r="AS147" s="174">
        <f>SUMIF('Sunday Race 2-27-22'!$B$11:$B$20,$C147,'Sunday Race 2-27-22'!$AY$11:$AY$20)</f>
        <v>0</v>
      </c>
      <c r="AT147" s="174">
        <f>SUMIF('Sunday Race 3-13-22'!$B$11:$B$25,$C147,'Sunday Race 3-13-22'!$AU$11:$AU$25)</f>
        <v>0</v>
      </c>
      <c r="AU147" s="174">
        <f>SUMIF('Sunday Race 3-13-22'!$B$11:$B$25,$C147,'Sunday Race 3-13-22'!$AV$11:$AV$25)</f>
        <v>0</v>
      </c>
      <c r="AV147" s="174">
        <f>SUMIF('Sunday Race 3-13-22'!$B$11:$B$25,$C147,'Sunday Race 3-13-22'!$AW$11:$AW$25)</f>
        <v>0</v>
      </c>
      <c r="AW147" s="174">
        <f>SUMIF('Sunday Race 3-13-22'!$B$11:$B$25,$C147,'Sunday Race 3-13-22'!$AX$11:$AX$25)</f>
        <v>0</v>
      </c>
      <c r="AX147" s="174">
        <f>SUMIF('Sunday Race 3-13-22'!$B$11:$B$25,$C147,'Sunday Race 3-13-22'!$AY$11:$AY$25)</f>
        <v>0</v>
      </c>
      <c r="AY147" s="174">
        <f>SUMIF('Saturday Race 3-19-22'!$B$11:$B$15,$C147,'Saturday Race 3-19-22'!$AU$11:$AU$15)</f>
        <v>0</v>
      </c>
      <c r="AZ147" s="174">
        <f>SUMIF('Saturday Race 3-19-22'!$B$11:$B$15,$C147,'Saturday Race 3-19-22'!$AV$11:$AV$15)</f>
        <v>0</v>
      </c>
      <c r="BA147" s="174">
        <f>SUMIF('Saturday Race 3-19-22'!$B$11:$B$15,$C147,'Saturday Race 3-19-22'!$AW$11:$AW$15)</f>
        <v>0</v>
      </c>
      <c r="BB147" s="174">
        <f>SUMIF('Saturday Race 3-19-22'!$B$11:$B$15,$C147,'Saturday Race 3-19-22'!$AX$11:$AX$15)</f>
        <v>0</v>
      </c>
      <c r="BC147" s="174">
        <f>SUMIF('Saturday Race 3-19-22'!$B$11:$B$15,$C147,'Saturday Race 3-19-22'!$AY$11:$AY$15)</f>
        <v>0</v>
      </c>
      <c r="BD147" s="174">
        <f>SUMIF('Sunday Races 4-10-22'!$B$11:$B$26,$C147,'Sunday Races 4-10-22'!$AU$11:$AU$26)</f>
        <v>0</v>
      </c>
      <c r="BE147" s="174">
        <f>SUMIF('Sunday Races 4-10-22'!$B$11:$B$26,$C147,'Sunday Races 4-10-22'!$AV$11:$AV$26)</f>
        <v>0</v>
      </c>
      <c r="BF147" s="174">
        <f>SUMIF('Sunday Races 4-10-22'!$B$11:$B$26,$C147,'Sunday Races 4-10-22'!$AW$11:$AW$26)</f>
        <v>0</v>
      </c>
      <c r="BG147" s="174">
        <f>SUMIF('Sunday Races 4-10-22'!$B$11:$B$26,$C147,'Sunday Races 4-10-22'!$AX$11:$AX$26)</f>
        <v>0</v>
      </c>
      <c r="BH147" s="174">
        <f>SUMIF('Sunday Races 4-10-22'!$B$11:$B$26,$C147,'Sunday Races 4-10-22'!$AY$11:$AY$26)</f>
        <v>0</v>
      </c>
      <c r="BI147" s="174">
        <f>SUMIF('Sunday Races 5-1-22'!$B$11:$B$28,$C147,'Sunday Races 5-1-22'!$AU$11:$AU$28)</f>
        <v>0</v>
      </c>
      <c r="BJ147" s="174">
        <f>SUMIF('Sunday Races 5-1-22'!$B$11:$B$28,$C147,'Sunday Races 5-1-22'!$AV$11:$AV$28)</f>
        <v>0</v>
      </c>
      <c r="BK147" s="174">
        <f>SUMIF('Sunday Races 5-1-22'!$B$11:$B$28,$C147,'Sunday Races 5-1-22'!$AW$11:$AW$28)</f>
        <v>0</v>
      </c>
      <c r="BL147" s="174">
        <f>SUMIF('Sunday Races 5-1-22'!$B$11:$B$28,$C147,'Sunday Races 5-1-22'!$AX$11:$AX$28)</f>
        <v>0</v>
      </c>
      <c r="BM147" s="174">
        <f>SUMIF('Sunday Races 5-1-22'!$B$11:$B$28,$C147,'Sunday Races 5-1-22'!$AY$11:$AY$28)</f>
        <v>0</v>
      </c>
      <c r="BN147" s="174">
        <f>SUMIF('Sunday Races 6-5-22'!$B$11:$B$28,$C147,'Sunday Races 6-5-22'!$AU$11:$AU$28)</f>
        <v>0</v>
      </c>
      <c r="BO147" s="174">
        <f>SUMIF('Sunday Races 6-5-22'!$B$11:$B$28,$C147,'Sunday Races 6-5-22'!$AV$11:$AV$28)</f>
        <v>0</v>
      </c>
      <c r="BP147" s="174">
        <f>SUMIF('Sunday Races 6-5-22'!$B$11:$B$28,$C147,'Sunday Races 6-5-22'!$AW$11:$AW$28)</f>
        <v>0</v>
      </c>
      <c r="BQ147" s="174">
        <f>SUMIF('Sunday Races 6-5-22'!$B$11:$B$28,$C147,'Sunday Races 6-5-22'!$AX$11:$AX$28)</f>
        <v>0</v>
      </c>
      <c r="BR147" s="174">
        <f>SUMIF('Sunday Races 6-5-22'!$B$11:$B$28,$C147,'Sunday Races 6-5-22'!$AY$11:$AY$28)</f>
        <v>0</v>
      </c>
      <c r="BS147" s="174">
        <f>SUMIF('Sunday Races 6-12-22'!$B$11:$B$24,$C147,'Sunday Races 6-12-22'!$AU$11:$AU$24)</f>
        <v>0</v>
      </c>
      <c r="BT147" s="174">
        <f>SUMIF('Sunday Races 6-12-22'!$B$11:$B$24,$C147,'Sunday Races 6-12-22'!$AV$11:$AV$24)</f>
        <v>0</v>
      </c>
      <c r="BU147" s="174">
        <f>SUMIF('Sunday Races 6-12-22'!$B$11:$B$24,$C147,'Sunday Races 6-12-22'!$AW$11:$AW$24)</f>
        <v>0</v>
      </c>
      <c r="BV147" s="174">
        <f>SUMIF('Sunday Races 6-12-22'!$B$11:$B$24,$C147,'Sunday Races 6-12-22'!$AX$11:$AX$24)</f>
        <v>0</v>
      </c>
      <c r="BW147" s="174">
        <f>SUMIF('Sunday Races 6-12-22'!$B$11:$B$24,$C147,'Sunday Races 6-12-22'!$AY$11:$AY$24)</f>
        <v>0</v>
      </c>
      <c r="BX147" s="174">
        <f>SUMIF('Saturday Races 6-18-22'!$B$11:$B$24,$C147,'Saturday Races 6-18-22'!$AU$11:$AU$24)</f>
        <v>0</v>
      </c>
      <c r="BY147" s="174">
        <f>SUMIF('Saturday Races 6-18-22'!$B$11:$B$24,$C147,'Saturday Races 6-18-22'!$AV$11:$AV$24)</f>
        <v>0</v>
      </c>
      <c r="BZ147" s="174">
        <f>SUMIF('Saturday Races 6-18-22'!$B$11:$B$24,$C147,'Saturday Races 6-18-22'!$AW$11:$AW$24)</f>
        <v>0</v>
      </c>
      <c r="CA147" s="174">
        <f>SUMIF('Saturday Races 6-18-22'!$B$11:$B$24,$C147,'Saturday Races 6-18-22'!$AX$11:$AX$24)</f>
        <v>0</v>
      </c>
      <c r="CB147" s="174">
        <f>SUMIF('Saturday Races 6-18-22'!$B$11:$B$24,$C147,'Saturday Races 6-18-22'!$AY$11:$AY$24)</f>
        <v>0</v>
      </c>
      <c r="CC147" s="174">
        <f>SUMIF('Sunday Races 7-3-22'!$B$11:$B$26,$C147,'Sunday Races 7-3-22'!$AU$11:$AU$26)</f>
        <v>0</v>
      </c>
      <c r="CD147" s="174">
        <f>SUMIF('Sunday Races 7-3-22'!$B$11:$B$26,$C147,'Sunday Races 7-3-22'!$AV$11:$AV$26)</f>
        <v>0</v>
      </c>
      <c r="CE147" s="174">
        <f>SUMIF('Sunday Races 7-3-22'!$B$11:$B$26,$C147,'Sunday Races 7-3-22'!$AW$11:$AW$26)</f>
        <v>0</v>
      </c>
      <c r="CF147" s="174">
        <f>SUMIF('Sunday Races 7-3-22'!$B$11:$B$26,$C147,'Sunday Races 7-3-22'!$AX$11:$AX$26)</f>
        <v>0</v>
      </c>
      <c r="CG147" s="174">
        <f>SUMIF('Sunday Races 7-3-22'!$B$11:$B$26,$C147,'Sunday Races 7-3-22'!$AY$11:$AY$26)</f>
        <v>0</v>
      </c>
      <c r="CH147" s="174">
        <f>SUMIF('Sunday Races 7-31-22'!$B$11:$B$26,$C147,'Sunday Races 7-31-22'!$AU$11:$AU$26)</f>
        <v>0</v>
      </c>
      <c r="CI147" s="174">
        <f>SUMIF('Sunday Races 7-31-22'!$B$11:$B$26,$C147,'Sunday Races 7-31-22'!$AV$11:$AV$26)</f>
        <v>0</v>
      </c>
      <c r="CJ147" s="174">
        <f>SUMIF('Sunday Races 7-31-22'!$B$11:$B$26,$C147,'Sunday Races 7-31-22'!$AW$11:$AW$26)</f>
        <v>0</v>
      </c>
      <c r="CK147" s="174">
        <f>SUMIF('Sunday Races 7-31-22'!$B$11:$B$26,$C147,'Sunday Races 7-31-22'!$AX$11:$AX$26)</f>
        <v>0</v>
      </c>
      <c r="CL147" s="174">
        <f>SUMIF('Sunday Races 7-31-22'!$B$11:$B$26,$C147,'Sunday Races 7-31-22'!$AY$11:$AY$26)</f>
        <v>0</v>
      </c>
      <c r="CM147" s="174">
        <f>SUMIF('Sunday Races 8-14-22'!$B$11:$B$26,$C147,'Sunday Races 8-14-22'!$AU$11:$AU$26)</f>
        <v>0</v>
      </c>
      <c r="CN147" s="174">
        <f>SUMIF('Sunday Races 8-14-22'!$B$11:$B$26,$C147,'Sunday Races 8-14-22'!$AV$11:$AV$26)</f>
        <v>0</v>
      </c>
      <c r="CO147" s="174">
        <f>SUMIF('Sunday Races 8-14-22'!$B$11:$B$26,$C147,'Sunday Races 8-14-22'!$AW$11:$AW$26)</f>
        <v>0</v>
      </c>
      <c r="CP147" s="174">
        <f>SUMIF('Sunday Races 8-14-22'!$B$11:$B$26,$C147,'Sunday Races 8-14-22'!$AX$11:$AX$26)</f>
        <v>0</v>
      </c>
      <c r="CQ147" s="174">
        <f>SUMIF('Sunday Races 8-14-22'!$B$11:$B$26,$C147,'Sunday Races 8-14-22'!$AY$11:$AY$26)</f>
        <v>0</v>
      </c>
      <c r="CR147" s="174">
        <f>SUMIF('Saturday Races 8-20-22'!$B$11:$B$26,$C147,'Saturday Races 8-20-22'!$AU$11:$AU$26)</f>
        <v>0</v>
      </c>
      <c r="CS147" s="174">
        <f>SUMIF('Saturday Races 8-20-22'!$B$11:$B$26,$C147,'Saturday Races 8-20-22'!$AV$11:$AV$26)</f>
        <v>0</v>
      </c>
      <c r="CT147" s="174">
        <f>SUMIF('Saturday Races 8-20-22'!$B$11:$B$26,$C147,'Saturday Races 8-20-22'!$AW$11:$AW$26)</f>
        <v>0</v>
      </c>
      <c r="CU147" s="174">
        <f>SUMIF('Saturday Races 8-20-22'!$B$11:$B$26,$C147,'Saturday Races 8-20-22'!$AX$11:$AX$26)</f>
        <v>0</v>
      </c>
      <c r="CV147" s="174">
        <f>SUMIF('Saturday Races 8-20-22'!$B$11:$B$26,$C147,'Saturday Races 8-20-22'!$AY$11:$AY$26)</f>
        <v>0</v>
      </c>
      <c r="CW147" s="174">
        <f>SUMIF('Sunday Races 9-11-22'!$B$11:$B$20,$C147,'Sunday Races 9-11-22'!$AU$11:$AU$20)</f>
        <v>0</v>
      </c>
      <c r="CX147" s="174">
        <f>SUMIF('Sunday Races 9-11-22'!$B$11:$B$20,$C147,'Sunday Races 9-11-22'!$AV$11:$AV$20)</f>
        <v>0</v>
      </c>
      <c r="CY147" s="174">
        <f>SUMIF('Sunday Races 9-11-22'!$B$11:$B$20,$C147,'Sunday Races 9-11-22'!$AW$11:$AW$20)</f>
        <v>0</v>
      </c>
      <c r="CZ147" s="174">
        <f>SUMIF('Sunday Races 9-11-22'!$B$11:$B$20,$C147,'Sunday Races 9-11-22'!$AX$11:$AX$20)</f>
        <v>0</v>
      </c>
      <c r="DA147" s="174">
        <f>SUMIF('Sunday Races 9-11-22'!$B$11:$B$20,$C147,'Sunday Races 9-11-22'!$AY$11:$AY$20)</f>
        <v>0</v>
      </c>
      <c r="DB147" s="174">
        <f>SUMIF('Sunday Races 10-9-22'!$B$11:$B$21,$C147,'Sunday Races 10-9-22'!$AU$11:$AU$21)</f>
        <v>0</v>
      </c>
      <c r="DC147" s="174">
        <f>SUMIF('Sunday Races 10-9-22'!$B$11:$B$21,$C147,'Sunday Races 10-9-22'!$AV$11:$AV$21)</f>
        <v>0</v>
      </c>
      <c r="DD147" s="174">
        <f>SUMIF('Sunday Races 10-9-22'!$B$11:$B$21,$C147,'Sunday Races 10-9-22'!$AW$11:$AW$21)</f>
        <v>0</v>
      </c>
      <c r="DE147" s="174">
        <f>SUMIF('Sunday Races 10-9-22'!$B$11:$B$21,$C147,'Sunday Races 10-9-22'!$AX$11:$AX$21)</f>
        <v>0</v>
      </c>
      <c r="DF147" s="174">
        <f>SUMIF('Sunday Races 10-9-22'!$B$11:$B$21,$C147,'Sunday Races 10-9-22'!$AY$11:$AY$21)</f>
        <v>0</v>
      </c>
      <c r="DG147" s="174">
        <f>SUMIF('Sunday Races 10-23-22'!$B$11:$B$22,$C147,'Sunday Races 10-23-22'!$AU$11:$AU$22)</f>
        <v>0</v>
      </c>
      <c r="DH147" s="174">
        <f>SUMIF('Sunday Races 10-23-22'!$B$11:$B$22,$C147,'Sunday Races 10-23-22'!$AV$11:$AV$22)</f>
        <v>0</v>
      </c>
      <c r="DI147" s="174">
        <f>SUMIF('Sunday Races 10-23-22'!$B$11:$B$22,$C147,'Sunday Races 10-23-22'!$AW$11:$AW$22)</f>
        <v>0</v>
      </c>
      <c r="DJ147" s="174">
        <f>SUMIF('Sunday Races 10-23-22'!$B$11:$B$22,$C147,'Sunday Races 10-23-22'!$AX$11:$AX$22)</f>
        <v>0</v>
      </c>
      <c r="DK147" s="174">
        <f>SUMIF('Sunday Races 10-23-22'!$B$11:$B$22,$C147,'Sunday Races 10-23-22'!$AY$11:$AY$22)</f>
        <v>0</v>
      </c>
      <c r="DL147" s="175"/>
      <c r="DM147" s="176"/>
      <c r="DN147" s="177">
        <f t="shared" si="134"/>
        <v>0</v>
      </c>
      <c r="DO147" s="177">
        <f t="shared" si="134"/>
        <v>0</v>
      </c>
      <c r="DP147" s="177">
        <f t="shared" si="134"/>
        <v>0</v>
      </c>
      <c r="DQ147" s="177">
        <f t="shared" si="134"/>
        <v>0</v>
      </c>
      <c r="DR147" s="177">
        <f t="shared" si="134"/>
        <v>0</v>
      </c>
      <c r="DS147" s="177">
        <f t="shared" si="134"/>
        <v>0</v>
      </c>
      <c r="DT147" s="177">
        <f t="shared" si="134"/>
        <v>0</v>
      </c>
      <c r="DU147" s="177">
        <f t="shared" si="134"/>
        <v>0</v>
      </c>
      <c r="DV147" s="177">
        <f t="shared" si="134"/>
        <v>0</v>
      </c>
      <c r="DW147" s="177">
        <f t="shared" si="134"/>
        <v>0</v>
      </c>
      <c r="DX147" s="177">
        <f t="shared" si="135"/>
        <v>0</v>
      </c>
      <c r="DY147" s="177">
        <f t="shared" si="135"/>
        <v>0</v>
      </c>
      <c r="DZ147" s="177">
        <f t="shared" si="135"/>
        <v>0</v>
      </c>
      <c r="EA147" s="177">
        <f t="shared" si="135"/>
        <v>0</v>
      </c>
      <c r="EB147" s="177">
        <f t="shared" si="135"/>
        <v>0</v>
      </c>
      <c r="EC147" s="177">
        <f t="shared" si="135"/>
        <v>0</v>
      </c>
      <c r="ED147" s="177">
        <f t="shared" si="135"/>
        <v>0</v>
      </c>
      <c r="EE147" s="177">
        <f t="shared" si="135"/>
        <v>0</v>
      </c>
      <c r="EF147" s="177">
        <f t="shared" si="135"/>
        <v>0</v>
      </c>
      <c r="EG147" s="177">
        <f t="shared" si="135"/>
        <v>0</v>
      </c>
      <c r="EH147" s="177">
        <f t="shared" si="136"/>
        <v>0</v>
      </c>
      <c r="EI147" s="177">
        <f t="shared" si="136"/>
        <v>0</v>
      </c>
      <c r="EJ147" s="177">
        <f t="shared" si="136"/>
        <v>0</v>
      </c>
      <c r="EK147" s="177">
        <f t="shared" si="136"/>
        <v>0</v>
      </c>
      <c r="EL147" s="177">
        <f t="shared" si="136"/>
        <v>0</v>
      </c>
      <c r="EM147" s="177">
        <f t="shared" si="136"/>
        <v>0</v>
      </c>
      <c r="EN147" s="177">
        <f t="shared" si="136"/>
        <v>0</v>
      </c>
      <c r="EO147" s="177">
        <f t="shared" si="136"/>
        <v>0</v>
      </c>
      <c r="EP147" s="177">
        <f t="shared" si="136"/>
        <v>0</v>
      </c>
      <c r="EQ147" s="177">
        <f t="shared" si="136"/>
        <v>0</v>
      </c>
      <c r="ER147" s="177">
        <f t="shared" si="137"/>
        <v>0</v>
      </c>
      <c r="ES147" s="177">
        <f t="shared" si="137"/>
        <v>0</v>
      </c>
      <c r="ET147" s="177">
        <f t="shared" si="137"/>
        <v>0</v>
      </c>
      <c r="EU147" s="177">
        <f t="shared" si="137"/>
        <v>0</v>
      </c>
      <c r="EV147" s="177">
        <f t="shared" si="137"/>
        <v>0</v>
      </c>
      <c r="EW147" s="177">
        <f t="shared" si="137"/>
        <v>0</v>
      </c>
      <c r="EX147" s="177">
        <f t="shared" si="137"/>
        <v>0</v>
      </c>
      <c r="EY147" s="177">
        <f t="shared" si="137"/>
        <v>0</v>
      </c>
      <c r="EZ147" s="177">
        <f t="shared" si="137"/>
        <v>0</v>
      </c>
      <c r="FA147" s="177">
        <f t="shared" si="137"/>
        <v>0</v>
      </c>
      <c r="FB147" s="177">
        <f t="shared" si="138"/>
        <v>0</v>
      </c>
      <c r="FC147" s="177">
        <f t="shared" si="138"/>
        <v>0</v>
      </c>
      <c r="FD147" s="177">
        <f t="shared" si="138"/>
        <v>0</v>
      </c>
      <c r="FE147" s="177">
        <f t="shared" si="138"/>
        <v>0</v>
      </c>
      <c r="FF147" s="177">
        <f t="shared" si="138"/>
        <v>0</v>
      </c>
      <c r="FG147" s="177">
        <f t="shared" si="138"/>
        <v>0</v>
      </c>
      <c r="FH147" s="177">
        <f t="shared" si="138"/>
        <v>0</v>
      </c>
      <c r="FI147" s="177">
        <f t="shared" si="138"/>
        <v>0</v>
      </c>
      <c r="FJ147" s="177">
        <f t="shared" si="138"/>
        <v>0</v>
      </c>
      <c r="FK147" s="177">
        <f t="shared" si="138"/>
        <v>0</v>
      </c>
      <c r="FL147" s="177">
        <f t="shared" si="139"/>
        <v>0</v>
      </c>
      <c r="FM147" s="177">
        <f t="shared" si="139"/>
        <v>0</v>
      </c>
      <c r="FN147" s="177">
        <f t="shared" si="139"/>
        <v>0</v>
      </c>
      <c r="FO147" s="177">
        <f t="shared" si="139"/>
        <v>0</v>
      </c>
      <c r="FP147" s="177">
        <f t="shared" si="139"/>
        <v>0</v>
      </c>
      <c r="FQ147" s="177">
        <f t="shared" si="139"/>
        <v>0</v>
      </c>
      <c r="FR147" s="177">
        <f t="shared" si="139"/>
        <v>0</v>
      </c>
      <c r="FS147" s="177">
        <f t="shared" si="139"/>
        <v>0</v>
      </c>
      <c r="FT147" s="177">
        <f t="shared" si="139"/>
        <v>0</v>
      </c>
      <c r="FU147" s="177">
        <f t="shared" si="139"/>
        <v>0</v>
      </c>
      <c r="FV147" s="177">
        <f t="shared" si="139"/>
        <v>0</v>
      </c>
      <c r="FW147" s="177">
        <f t="shared" si="139"/>
        <v>0</v>
      </c>
      <c r="FX147" s="177">
        <f t="shared" si="139"/>
        <v>0</v>
      </c>
      <c r="FY147" s="177">
        <f t="shared" si="139"/>
        <v>0</v>
      </c>
      <c r="FZ147" s="177">
        <f t="shared" si="139"/>
        <v>0</v>
      </c>
      <c r="GA147" s="177"/>
      <c r="GB147" s="229">
        <f t="shared" si="132"/>
        <v>0</v>
      </c>
      <c r="GC147" s="229">
        <f t="shared" si="133"/>
        <v>0</v>
      </c>
      <c r="GD147" s="174">
        <f>SUMIF('One Day 12-04-21 Scots'!$B$11:$B$24,$C147,'One Day 12-04-21 Scots'!$AU$11:$AU$24)</f>
        <v>0</v>
      </c>
      <c r="GE147" s="174">
        <f>SUMIF('One Day 12-04-21 Scots'!$B$11:$B$24,$C147,'One Day 12-04-21 Scots'!$AV$11:$AV$24)</f>
        <v>0</v>
      </c>
      <c r="GF147" s="174">
        <f>SUMIF('One Day 12-04-21 Scots'!$B$11:$B$24,$C147,'One Day 12-04-21 Scots'!$AW$11:$AW$24)</f>
        <v>0</v>
      </c>
      <c r="GG147" s="174">
        <f>SUMIF('One Day 12-04-21 Scots'!$B$11:$B$24,$C147,'One Day 12-04-21 Scots'!$AX$11:$AX$24)</f>
        <v>0</v>
      </c>
      <c r="GH147" s="174">
        <f>SUMIF('One Day 12-04-21 Scots'!$B$11:$B$24,$C147,'One Day 12-04-21 Scots'!$AY$11:$AY$24)</f>
        <v>0</v>
      </c>
      <c r="GI147" s="174">
        <f>SUMIF('One Day 12-04-21 Thistles'!$B$11:$B$25,$C147,'One Day 12-04-21 Thistles'!$AU$11:$AU$25)</f>
        <v>0</v>
      </c>
      <c r="GJ147" s="174">
        <f>SUMIF('One Day 12-04-21 Thistles'!$B$11:$B$25,$C147,'One Day 12-04-21 Thistles'!$AV$11:$AV$25)</f>
        <v>0</v>
      </c>
      <c r="GK147" s="174">
        <f>SUMIF('One Day 12-04-21 Thistles'!$B$11:$B$25,$C147,'One Day 12-04-21 Thistles'!$AW$11:$AW$25)</f>
        <v>0</v>
      </c>
      <c r="GL147" s="174">
        <f>SUMIF('One Day 12-04-21 Thistles'!$B$11:$B$25,$C147,'One Day 12-04-21 Thistles'!$AX$11:$AX$25)</f>
        <v>0</v>
      </c>
      <c r="GM147" s="174">
        <f>SUMIF('One Day 12-04-21 Thistles'!$B$11:$B$25,$C147,'One Day 12-04-21 Thistles'!$AY$11:$AY$25)</f>
        <v>0</v>
      </c>
      <c r="GN147" s="174">
        <f>SUMIF('Chili One Day 2-12-22 Scots'!$B$11:$B$27,$C147,'Chili One Day 2-12-22 Scots'!$AU$11:$AU$27)</f>
        <v>0</v>
      </c>
      <c r="GO147" s="174">
        <f>SUMIF('Chili One Day 2-12-22 Scots'!$B$11:$B$27,$C147,'Chili One Day 2-12-22 Scots'!$AV$11:$AV$27)</f>
        <v>0</v>
      </c>
      <c r="GP147" s="174">
        <f>SUMIF('Chili One Day 2-12-22 Scots'!$B$11:$B$27,$C147,'Chili One Day 2-12-22 Scots'!$AW$11:$AW$27)</f>
        <v>0</v>
      </c>
      <c r="GQ147" s="174">
        <f>SUMIF('Chili One Day 2-12-22 Scots'!$B$11:$B$27,$C147,'Chili One Day 2-12-22 Scots'!$AX$11:$AX$27)</f>
        <v>0</v>
      </c>
      <c r="GR147" s="174">
        <f>SUMIF('Chili One Day 2-12-22 Scots'!$B$11:$B$27,$C147,'Chili One Day 2-12-22 Scots'!$AY$11:$AY$27)</f>
        <v>0</v>
      </c>
      <c r="GS147" s="174">
        <f>SUMIF('Chili One Day 2-12-22 Thistles'!$B$11:$B$27,$C147,'Chili One Day 2-12-22 Thistles'!$AU$11:$AU$27)</f>
        <v>0</v>
      </c>
      <c r="GT147" s="174">
        <f>SUMIF('Chili One Day 2-12-22 Thistles'!$B$11:$B$27,$C147,'Chili One Day 2-12-22 Thistles'!$AV$11:$AV$27)</f>
        <v>0</v>
      </c>
      <c r="GU147" s="174">
        <f>SUMIF('Chili One Day 2-12-22 Thistles'!$B$11:$B$27,$C147,'Chili One Day 2-12-22 Thistles'!$AW$11:$AW$27)</f>
        <v>0</v>
      </c>
      <c r="GV147" s="174">
        <f>SUMIF('Chili One Day 2-12-22 Thistles'!$B$11:$B$27,$C147,'Chili One Day 2-12-22 Thistles'!$AX$11:$AX$27)</f>
        <v>0</v>
      </c>
      <c r="GW147" s="174">
        <f>SUMIF('Chili One Day 2-12-22 Thistles'!$B$11:$B$27,$C147,'Chili One Day 2-12-22 Thistles'!$AY$11:$AY$27)</f>
        <v>0</v>
      </c>
      <c r="GX147" s="174">
        <f>SUMIF('Ironman One Day 3-5-22 FS'!$B$11:$B$26,$C147,'Ironman One Day 3-5-22 FS'!$AU$11:$AU$26)</f>
        <v>0</v>
      </c>
      <c r="GY147" s="174">
        <f>SUMIF('Ironman One Day 3-5-22 FS'!$B$11:$B$26,$C147,'Ironman One Day 3-5-22 FS'!$AV$11:$AV$26)</f>
        <v>0</v>
      </c>
      <c r="GZ147" s="174">
        <f>SUMIF('Ironman One Day 3-5-22 FS'!$B$11:$B$26,$C147,'Ironman One Day 3-5-22 FS'!$AW$11:$AW$26)</f>
        <v>0</v>
      </c>
      <c r="HA147" s="174">
        <f>SUMIF('Ironman One Day 3-5-22 FS'!$B$11:$B$26,$C147,'Ironman One Day 3-5-22 FS'!$AX$11:$AX$26)</f>
        <v>0</v>
      </c>
      <c r="HB147" s="174">
        <f>SUMIF('Ironman One Day 3-5-22 FS'!$B$11:$B$26,$C147,'Ironman One Day 3-5-22 FS'!$AY$11:$AY$26)</f>
        <v>0</v>
      </c>
      <c r="HC147" s="174">
        <f>SUMIF('Ironman One Day 3-5-22 420'!$B$11:$B$26,$C147,'Ironman One Day 3-5-22 420'!$AU$11:$AU$26)</f>
        <v>0</v>
      </c>
      <c r="HD147" s="174">
        <f>SUMIF('Ironman One Day 3-5-22 420'!$B$11:$B$26,$C147,'Ironman One Day 3-5-22 420'!$AV$11:$AV$26)</f>
        <v>0</v>
      </c>
      <c r="HE147" s="174">
        <f>SUMIF('Ironman One Day 3-5-22 420'!$B$11:$B$26,$C147,'Ironman One Day 3-5-22 420'!$AW$11:$AW$26)</f>
        <v>0</v>
      </c>
      <c r="HF147" s="174">
        <f>SUMIF('Ironman One Day 3-5-22 420'!$B$11:$B$26,$C147,'Ironman One Day 3-5-22 420'!$AX$11:$AX$26)</f>
        <v>0</v>
      </c>
      <c r="HG147" s="174">
        <f>SUMIF('Ironman One Day 3-5-22 420'!$B$11:$B$26,$C147,'Ironman One Day 3-5-22 420'!$AY$11:$AY$26)</f>
        <v>0</v>
      </c>
      <c r="HH147" s="174">
        <f>SUMIF('Easter One Day 4-16-22 FS'!$B$11:$B$25,$C147,'Easter One Day 4-16-22 FS'!$AU$11:$AU$25)</f>
        <v>0</v>
      </c>
      <c r="HI147" s="174">
        <f>SUMIF('Easter One Day 4-16-22 FS'!$B$11:$B$25,$C147,'Easter One Day 4-16-22 FS'!$AV$11:$AV$25)</f>
        <v>0</v>
      </c>
      <c r="HJ147" s="174">
        <f>SUMIF('Easter One Day 4-16-22 FS'!$B$11:$B$25,$C147,'Easter One Day 4-16-22 FS'!$AW$11:$AW$25)</f>
        <v>0</v>
      </c>
      <c r="HK147" s="174">
        <f>SUMIF('Easter One Day 4-16-22 FS'!$B$11:$B$25,$C147,'Easter One Day 4-16-22 FS'!$AX$11:$AX$25)</f>
        <v>0</v>
      </c>
      <c r="HL147" s="174">
        <f>SUMIF('Easter One Day 4-16-22 FS'!$B$11:$B$25,$C147,'Easter One Day 4-16-22 FS'!$AY$11:$AY$25)</f>
        <v>0</v>
      </c>
      <c r="HM147" s="174">
        <f>SUMIF('Easter One Day 4-16-22 TH'!$B$11:$B$25,$C147,'Easter One Day 4-16-22 TH'!$AU$11:$AU$25)</f>
        <v>0</v>
      </c>
      <c r="HN147" s="174">
        <f>SUMIF('Easter One Day 4-16-22 TH'!$B$11:$B$25,$C147,'Easter One Day 4-16-22 TH'!$AV$11:$AV$25)</f>
        <v>0</v>
      </c>
      <c r="HO147" s="174">
        <f>SUMIF('Easter One Day 4-16-22 TH'!$B$11:$B$25,$C147,'Easter One Day 4-16-22 TH'!$AW$11:$AW$25)</f>
        <v>0</v>
      </c>
      <c r="HP147" s="174">
        <f>SUMIF('Easter One Day 4-16-22 TH'!$B$11:$B$25,$C147,'Easter One Day 4-16-22 TH'!$AX$11:$AX$25)</f>
        <v>0</v>
      </c>
      <c r="HQ147" s="174">
        <f>SUMIF('Easter One Day 4-16-22 TH'!$B$11:$B$25,$C147,'Easter One Day 4-16-22 TH'!$AY$11:$AY$25)</f>
        <v>0</v>
      </c>
      <c r="HR147" s="174">
        <f>SUMIF('Long Distance Race 5-7-22'!$B$11:$B$25,$C147,'Long Distance Race 5-7-22'!$AU$11:$AU$25)</f>
        <v>0</v>
      </c>
      <c r="HS147" s="174">
        <f>SUMIF('Long Distance Race 5-7-22'!$B$11:$B$18,$C147,'Long Distance Race 5-7-22'!$AV$11:$AV$18)</f>
        <v>0</v>
      </c>
      <c r="HT147" s="174">
        <f>SUMIF('Long Distance Race 5-7-22'!$B$11:$B$18,$C147,'Long Distance Race 5-7-22'!$AW$11:$AW$18)</f>
        <v>0</v>
      </c>
      <c r="HU147" s="174">
        <f>SUMIF('Long Distance Race 5-7-22'!$B$11:$B$18,$C147,'Long Distance Race 5-7-22'!$AX$11:$AX$18)</f>
        <v>0</v>
      </c>
      <c r="HV147" s="174">
        <f>SUMIF('Long Distance Race 5-7-22'!$B$11:$B$18,$C147,'Long Distance Race 5-7-22'!$AY$11:$AY$18)</f>
        <v>0</v>
      </c>
      <c r="HW147" s="174">
        <f>SUMIF('Memorial Day Regatta 5-28-22 Op'!$B$11:$B$25,$C147,'Memorial Day Regatta 5-28-22 Op'!$AU$11:$AU$25)</f>
        <v>0</v>
      </c>
      <c r="HX147" s="174">
        <f>SUMIF('Memorial Day Regatta 5-28-22 Op'!$B$11:$B$18,$C147,'Memorial Day Regatta 5-28-22 Op'!$AV$11:$AV$18)</f>
        <v>0</v>
      </c>
      <c r="HY147" s="174">
        <f>SUMIF('Memorial Day Regatta 5-28-22 Op'!$B$11:$B$18,$C147,'Memorial Day Regatta 5-28-22 Op'!$AW$11:$AW$18)</f>
        <v>0</v>
      </c>
      <c r="HZ147" s="174">
        <f>SUMIF('Memorial Day Regatta 5-28-22 Op'!$B$11:$B$18,$C147,'Memorial Day Regatta 5-28-22 Op'!$AX$11:$AX$18)</f>
        <v>0</v>
      </c>
      <c r="IA147" s="174">
        <f>SUMIF('Memorial Day Regatta 5-28-22 Op'!$B$11:$B$18,$C147,'Memorial Day Regatta 5-28-22 Op'!$AY$11:$AY$18)</f>
        <v>0</v>
      </c>
      <c r="IB147" s="174">
        <f>SUMIF('Caldwell Cup 6-25-22 TH'!$B$11:$B$25,$C147,'Caldwell Cup 6-25-22 TH'!$AU$11:$AU$25)</f>
        <v>0</v>
      </c>
      <c r="IC147" s="174">
        <f>SUMIF('Caldwell Cup 6-25-22 TH'!$B$11:$B$25,$C147,'Caldwell Cup 6-25-22 TH'!$AV$11:$AV$25)</f>
        <v>0</v>
      </c>
      <c r="ID147" s="174">
        <f>SUMIF('Caldwell Cup 6-25-22 TH'!$B$11:$B$25,$C147,'Caldwell Cup 6-25-22 TH'!$AW$11:$AW$25)</f>
        <v>0</v>
      </c>
      <c r="IE147" s="174">
        <f>SUMIF('Caldwell Cup 6-25-22 TH'!$B$11:$B$25,$C147,'Caldwell Cup 6-25-22 TH'!$AX$11:$AX$25)</f>
        <v>0</v>
      </c>
      <c r="IF147" s="174">
        <f>SUMIF('Caldwell Cup 6-25-22 TH'!$B$11:$B$25,$C147,'Caldwell Cup 6-25-22 TH'!$AY$11:$AY$25)</f>
        <v>0</v>
      </c>
      <c r="IG147" s="174">
        <f>SUMIF('Caldwell Cup 6-25-22 FS'!$B$11:$B$21,$C147,'Caldwell Cup 6-25-22 FS'!$AU$11:$AU$21)</f>
        <v>0</v>
      </c>
      <c r="IH147" s="174">
        <f>SUMIF('Caldwell Cup 6-25-22 FS'!$B$11:$B$21,$C147,'Caldwell Cup 6-25-22 FS'!$AV$11:$AV$21)</f>
        <v>0</v>
      </c>
      <c r="II147" s="174">
        <f>SUMIF('Caldwell Cup 6-25-22 FS'!$B$11:$B$21,$C147,'Caldwell Cup 6-25-22 FS'!$AW$11:$AW$21)</f>
        <v>0</v>
      </c>
      <c r="IJ147" s="174">
        <f>SUMIF('Caldwell Cup 6-25-22 FS'!$B$11:$B$21,$C147,'Caldwell Cup 6-25-22 FS'!$AX$11:$AX$21)</f>
        <v>0</v>
      </c>
      <c r="IK147" s="174">
        <f>SUMIF('Caldwell Cup 6-25-22 FS'!$B$11:$B$21,$C147,'Caldwell Cup 6-25-22 FS'!$AY$11:$AY$21)</f>
        <v>0</v>
      </c>
      <c r="IL147" s="174">
        <f>SUMIF('Caldwell Cup 6-25-22 Lasers'!$B$11:$B$23,$C147,'Caldwell Cup 6-25-22 Lasers'!$AU$11:$AU$23)</f>
        <v>0</v>
      </c>
      <c r="IM147" s="174">
        <f>SUMIF('Caldwell Cup 6-25-22 Lasers'!$B$11:$B$23,$C147,'Caldwell Cup 6-25-22 Lasers'!$AV$11:$AV$23)</f>
        <v>0</v>
      </c>
      <c r="IN147" s="174">
        <f>SUMIF('Caldwell Cup 6-25-22 Lasers'!$B$11:$B$23,$C147,'Caldwell Cup 6-25-22 Lasers'!$AW$11:$AW$23)</f>
        <v>0</v>
      </c>
      <c r="IO147" s="174">
        <f>SUMIF('Caldwell Cup 6-25-22 Lasers'!$B$11:$B$23,$C147,'Caldwell Cup 6-25-22 Lasers'!$AX$11:$AX$23)</f>
        <v>0</v>
      </c>
      <c r="IP147" s="174">
        <f>SUMIF('Caldwell Cup 6-25-22 Lasers'!$B$11:$B$23,$C147,'Caldwell Cup 6-25-22 Lasers'!$AY$11:$AY$23)</f>
        <v>0</v>
      </c>
      <c r="IQ147" s="174">
        <f>SUMIF('Labor Day Regatta 9-3-22 FS'!$B$11:$B$30,$C147,'Labor Day Regatta 9-3-22 FS'!$AU$11:$AU$30)</f>
        <v>0</v>
      </c>
      <c r="IR147" s="174">
        <f>SUMIF('Labor Day Regatta 9-3-22 FS'!$B$11:$B$30,$C147,'Labor Day Regatta 9-3-22 FS'!$AV$11:$AV$30)</f>
        <v>0</v>
      </c>
      <c r="IS147" s="174">
        <f>SUMIF('Labor Day Regatta 9-3-22 FS'!$B$11:$B$30,$C147,'Labor Day Regatta 9-3-22 FS'!$AW$11:$AW$30)</f>
        <v>0</v>
      </c>
      <c r="IT147" s="174">
        <f>SUMIF('Labor Day Regatta 9-3-22 FS'!$B$11:$B$30,$C147,'Labor Day Regatta 9-3-22 FS'!$AX$11:$AX$30)</f>
        <v>0</v>
      </c>
      <c r="IU147" s="174">
        <f>SUMIF('Labor Day Regatta 9-3-22 FS'!$B$11:$B$30,$C147,'Labor Day Regatta 9-3-22 FS'!$AY$11:$AY$30)</f>
        <v>0</v>
      </c>
      <c r="IV147" s="174">
        <f>SUMIF('2022-09-17 Leukemia Cup FS'!$B$11:$B$26,$C147,'2022-09-17 Leukemia Cup FS'!$AU$11:$AU$26)</f>
        <v>0</v>
      </c>
      <c r="IW147" s="174">
        <f>SUMIF('2022-09-17 Leukemia Cup FS'!$B$11:$B$26,$C147,'2022-09-17 Leukemia Cup FS'!$AV$11:$AV$26)</f>
        <v>0</v>
      </c>
      <c r="IX147" s="174">
        <f>SUMIF('2022-09-17 Leukemia Cup FS'!$B$11:$B$26,$C147,'2022-09-17 Leukemia Cup FS'!$AW$11:$AW$26)</f>
        <v>0</v>
      </c>
      <c r="IY147" s="174">
        <f>SUMIF('2022-09-17 Leukemia Cup FS'!$B$11:$B$26,$C147,'2022-09-17 Leukemia Cup FS'!$AX$11:$AX$26)</f>
        <v>0</v>
      </c>
      <c r="IZ147" s="174">
        <f>SUMIF('2022-09-17 Leukemia Cup FS'!$B$11:$B$26,$C147,'2022-09-17 Leukemia Cup FS'!$AY$11:$AY$26)</f>
        <v>0</v>
      </c>
      <c r="JA147" s="174">
        <f>SUMIF('2022-09-17 Leukemia Cup TH'!$B$11:$B$28,$C147,'2022-09-17 Leukemia Cup TH'!$AU$11:$AU$28)</f>
        <v>0</v>
      </c>
      <c r="JB147" s="174">
        <f>SUMIF('2022-09-17 Leukemia Cup TH'!$B$11:$B$28,$C147,'2022-09-17 Leukemia Cup TH'!$AV$11:$AV$28)</f>
        <v>0</v>
      </c>
      <c r="JC147" s="174">
        <f>SUMIF('2022-09-17 Leukemia Cup TH'!$B$11:$B$28,$C147,'2022-09-17 Leukemia Cup TH'!$AW$11:$AW$28)</f>
        <v>0</v>
      </c>
      <c r="JD147" s="174">
        <f>SUMIF('2022-09-17 Leukemia Cup TH'!$B$11:$B$28,$C147,'2022-09-17 Leukemia Cup TH'!$AX$11:$AX$28)</f>
        <v>0</v>
      </c>
      <c r="JE147" s="174">
        <f>SUMIF('2022-09-17 Leukemia Cup TH'!$B$11:$B$28,$C147,'2022-09-17 Leukemia Cup TH'!$AY$11:$AY$28)</f>
        <v>0</v>
      </c>
      <c r="JF147" s="174">
        <f>SUMIF('Smith-Berry LDR 9-24-22'!$B$11:$B$30,$C147,'Smith-Berry LDR 9-24-22'!$AU$11:$AU$30)</f>
        <v>0</v>
      </c>
      <c r="JG147" s="174">
        <f>SUMIF('Smith-Berry LDR 9-24-22'!$B$11:$B$30,$C147,'Smith-Berry LDR 9-24-22'!$AV$11:$AV$30)</f>
        <v>0</v>
      </c>
      <c r="JH147" s="174">
        <f>SUMIF('Smith-Berry LDR 9-24-22'!$B$11:$B$30,$C147,'Smith-Berry LDR 9-24-22'!$AW$11:$AW$30)</f>
        <v>0</v>
      </c>
      <c r="JI147" s="174">
        <f>SUMIF('Smith-Berry LDR 9-24-22'!$B$11:$B$30,$C147,'Smith-Berry LDR 9-24-22'!$AX$11:$AX$30)</f>
        <v>0</v>
      </c>
      <c r="JJ147" s="174">
        <f>SUMIF('Smith-Berry LDR 9-24-22'!$B$11:$B$30,$C147,'Smith-Berry LDR 9-24-22'!$AY$11:$AY$30)</f>
        <v>0</v>
      </c>
      <c r="JK147" s="174">
        <f>SUMIF('Great Scot 10-1-22 Cham'!$B$11:$B$38,$C147,'Great Scot 10-1-22 Cham'!$AU$11:$AU$38)</f>
        <v>0</v>
      </c>
      <c r="JL147" s="174">
        <f>SUMIF('Great Scot 10-1-22 Cham'!$B$11:$B$38,$C147,'Great Scot 10-1-22 Cham'!$AV$11:$AV$38)</f>
        <v>0</v>
      </c>
      <c r="JM147" s="174">
        <f>SUMIF('Great Scot 10-1-22 Cham'!$B$11:$B$38,$C147,'Great Scot 10-1-22 Cham'!$AW$11:$AW$38)</f>
        <v>0</v>
      </c>
      <c r="JN147" s="174">
        <f>SUMIF('Great Scot 10-1-22 Cham'!$B$11:$B$38,$C147,'Great Scot 10-1-22 Cham'!$AX$11:$AX$38)</f>
        <v>0</v>
      </c>
      <c r="JO147" s="174">
        <f>SUMIF('Great Scot 10-1-22 Cham'!$B$11:$B$38,$C147,'Great Scot 10-1-22 Cham'!$AY$11:$AY$38)</f>
        <v>0</v>
      </c>
      <c r="JP147" s="174">
        <f>SUMIF('Great Scot 10-1-22 Chal'!$B$11:$B$28,$C147,'Great Scot 10-1-22 Chal'!$AU$11:$AU$28)</f>
        <v>0</v>
      </c>
      <c r="JQ147" s="174">
        <f>SUMIF('Great Scot 10-1-22 Chal'!$B$11:$B$28,$C147,'Great Scot 10-1-22 Chal'!$AV$11:$AV$28)</f>
        <v>0</v>
      </c>
      <c r="JR147" s="174">
        <f>SUMIF('Great Scot 10-1-22 Chal'!$B$11:$B$28,$C147,'Great Scot 10-1-22 Chal'!$AW$11:$AW$28)</f>
        <v>0</v>
      </c>
      <c r="JS147" s="174">
        <f>SUMIF('Great Scot 10-1-22 Chal'!$B$11:$B$28,$C147,'Great Scot 10-1-22 Chal'!$AX$11:$AX$28)</f>
        <v>0</v>
      </c>
      <c r="JT147" s="174">
        <f>SUMIF('Great Scot 10-1-22 Chal'!$B$11:$B$28,$C147,'Great Scot 10-1-22 Chal'!$AY$11:$AY$28)</f>
        <v>0</v>
      </c>
      <c r="JU147" s="174">
        <f>SUMIF('Great Pumpkin Regatta 10-15-22'!$B$11:$B$54,$C147,'Great Pumpkin Regatta 10-15-22'!$AU$11:$AU$54)</f>
        <v>0</v>
      </c>
      <c r="JV147" s="174">
        <f>SUMIF('Great Pumpkin Regatta 10-15-22'!$B$11:$B$54,$C147,'Great Pumpkin Regatta 10-15-22'!$AV$11:$AV$54)</f>
        <v>0</v>
      </c>
      <c r="JW147" s="174">
        <f>SUMIF('Great Pumpkin Regatta 10-15-22'!$B$11:$B$54,$C147,'Great Pumpkin Regatta 10-15-22'!$AW$11:$AW$54)</f>
        <v>0</v>
      </c>
      <c r="JX147" s="174">
        <f>SUMIF('Great Pumpkin Regatta 10-15-22'!$B$11:$B$54,$C147,'Great Pumpkin Regatta 10-15-22'!$AX$11:$AX$54)</f>
        <v>0</v>
      </c>
      <c r="JY147" s="174">
        <f>SUMIF('Great Pumpkin Regatta 10-15-22'!$B$11:$B$54,$C147,'Great Pumpkin Regatta 10-15-22'!$AY$11:$AY$54)</f>
        <v>0</v>
      </c>
      <c r="JZ147" s="174">
        <f>SUMIF('One Day Regatta 10-29-22 FS'!$B$11:$B$19,$C147,'One Day Regatta 10-29-22 FS'!$AU$11:$AU$19)</f>
        <v>0</v>
      </c>
      <c r="KA147" s="174">
        <f>SUMIF('One Day Regatta 10-29-22 FS'!$B$11:$B$19,$C147,'One Day Regatta 10-29-22 FS'!$AV$11:$AV$19)</f>
        <v>0</v>
      </c>
      <c r="KB147" s="174">
        <f>SUMIF('One Day Regatta 10-29-22 FS'!$B$11:$B$19,$C147,'One Day Regatta 10-29-22 FS'!$AW$11:$AW$19)</f>
        <v>0</v>
      </c>
      <c r="KC147" s="174">
        <f>SUMIF('One Day Regatta 10-29-22 FS'!$B$11:$B$19,$C147,'One Day Regatta 10-29-22 FS'!$AX$11:$AX$19)</f>
        <v>0</v>
      </c>
      <c r="KD147" s="174">
        <f>SUMIF('One Day Regatta 10-29-22 FS'!$B$11:$B$19,$C147,'One Day Regatta 10-29-22 FS'!$AY$11:$AY$19)</f>
        <v>0</v>
      </c>
    </row>
    <row r="148" spans="1:290" ht="15" customHeight="1" x14ac:dyDescent="0.2">
      <c r="A148" s="400" t="s">
        <v>1369</v>
      </c>
      <c r="B148" s="134">
        <f t="shared" si="126"/>
        <v>36</v>
      </c>
      <c r="C148" s="170" t="s">
        <v>252</v>
      </c>
      <c r="D148" s="171">
        <f t="shared" si="127"/>
        <v>0</v>
      </c>
      <c r="E148" s="172">
        <f t="shared" si="128"/>
        <v>0</v>
      </c>
      <c r="F148" s="171">
        <f t="shared" si="129"/>
        <v>0</v>
      </c>
      <c r="G148" s="171">
        <v>0</v>
      </c>
      <c r="H148" s="171">
        <f t="shared" si="130"/>
        <v>0</v>
      </c>
      <c r="I148" s="173">
        <f t="shared" si="131"/>
        <v>0</v>
      </c>
      <c r="J148" s="173"/>
      <c r="K148" s="174">
        <f>SUMIF('Saturday Race 11-06-21'!$B$11:$B$21,$C148,'Saturday Race 11-06-21'!$AU$11:$AU$21)</f>
        <v>0</v>
      </c>
      <c r="L148" s="174">
        <f>SUMIF('Saturday Race 11-06-21'!$B$11:$B$21,$C148,'Saturday Race 11-06-21'!$AV$11:$AV$21)</f>
        <v>0</v>
      </c>
      <c r="M148" s="174">
        <f>SUMIF('Saturday Race 11-06-21'!$B$11:$B$21,$C148,'Saturday Race 11-06-21'!$AW$11:$AW$21)</f>
        <v>0</v>
      </c>
      <c r="N148" s="174">
        <f>SUMIF('Saturday Race 11-06-21'!$B$11:$B$21,$C148,'Saturday Race 11-06-21'!$AX$11:$AX$21)</f>
        <v>0</v>
      </c>
      <c r="O148" s="174">
        <f>SUMIF('Saturday Race 11-06-21'!$B$11:$B$21,$C148,'Saturday Race 11-06-21'!$AY$11:$AY$21)</f>
        <v>0</v>
      </c>
      <c r="P148" s="174">
        <f>SUMIF('Saturday Race 11-20-21'!$B$11:$B$20,$C148,'Saturday Race 11-20-21'!$AU$11:$AU$20)</f>
        <v>0</v>
      </c>
      <c r="Q148" s="174">
        <f>SUMIF('Saturday Race 11-20-21'!$B$11:$B$20,$C148,'Saturday Race 11-20-21'!$AV$11:$AV$20)</f>
        <v>0</v>
      </c>
      <c r="R148" s="174">
        <f>SUMIF('Saturday Race 11-20-21'!$B$11:$B$20,$C148,'Saturday Race 11-20-21'!$AW$11:$AW$20)</f>
        <v>0</v>
      </c>
      <c r="S148" s="174">
        <f>SUMIF('Saturday Race 11-20-21'!$B$11:$B$20,$C148,'Saturday Race 11-20-21'!$AX$11:$AX$20)</f>
        <v>0</v>
      </c>
      <c r="T148" s="174">
        <f>SUMIF('Saturday Race 11-20-21'!$B$11:$B$20,$C148,'Saturday Race 11-20-21'!$AY$11:$AY$20)</f>
        <v>0</v>
      </c>
      <c r="U148" s="174">
        <f>SUMIF('Saturday Race 1-08-22'!$B$11:$B$20,$C148,'Saturday Race 1-08-22'!$AU$11:$AU$20)</f>
        <v>0</v>
      </c>
      <c r="V148" s="174">
        <f>SUMIF('Saturday Race 1-08-22'!$B$11:$B$20,$C148,'Saturday Race 1-08-22'!$AV$11:$AV$20)</f>
        <v>0</v>
      </c>
      <c r="W148" s="174">
        <f>SUMIF('Saturday Race 1-08-22'!$B$11:$B$20,$C148,'Saturday Race 1-08-22'!$AW$11:$AW$20)</f>
        <v>0</v>
      </c>
      <c r="X148" s="174">
        <f>SUMIF('Saturday Race 1-08-22'!$B$11:$B$20,$C148,'Saturday Race 1-08-22'!$AX$11:$AX$20)</f>
        <v>0</v>
      </c>
      <c r="Y148" s="174">
        <f>SUMIF('Saturday Race 1-08-22'!$B$11:$B$20,$C148,'Saturday Race 1-08-22'!$AY$11:$AY$20)</f>
        <v>0</v>
      </c>
      <c r="Z148" s="174">
        <f>SUMIF('Saturday Race 1-22-22'!$B$11:$B$20,$C148,'Saturday Race 1-22-22'!$AU$11:$AU$20)</f>
        <v>0</v>
      </c>
      <c r="AA148" s="174">
        <f>SUMIF('Saturday Race 1-22-22'!$B$11:$B$20,$C148,'Saturday Race 1-22-22'!$AV$11:$AV$20)</f>
        <v>0</v>
      </c>
      <c r="AB148" s="174">
        <f>SUMIF('Saturday Race 1-22-22'!$B$11:$B$20,$C148,'Saturday Race 1-22-22'!$AW$11:$AW$20)</f>
        <v>0</v>
      </c>
      <c r="AC148" s="174">
        <f>SUMIF('Saturday Race 1-22-22'!$B$11:$B$20,$C148,'Saturday Race 1-22-22'!$AX$11:$AX$20)</f>
        <v>0</v>
      </c>
      <c r="AD148" s="174">
        <f>SUMIF('Saturday Race 1-22-22'!$B$11:$B$20,$C148,'Saturday Race 1-22-22'!$AY$11:$AY$20)</f>
        <v>0</v>
      </c>
      <c r="AE148" s="174">
        <f>SUMIF('Sunday Race 2-6-22'!$B$11:$B$20,$C148,'Sunday Race 2-6-22'!$AU$11:$AU$20)</f>
        <v>0</v>
      </c>
      <c r="AF148" s="174">
        <f>SUMIF('Sunday Race 2-6-22'!$B$11:$B$20,$C148,'Sunday Race 2-6-22'!$AV$11:$AV$20)</f>
        <v>0</v>
      </c>
      <c r="AG148" s="174">
        <f>SUMIF('Sunday Race 2-6-22'!$B$11:$B$20,$C148,'Sunday Race 2-6-22'!$AW$11:$AW$20)</f>
        <v>0</v>
      </c>
      <c r="AH148" s="174">
        <f>SUMIF('Sunday Race 2-6-22'!$B$11:$B$20,$C148,'Sunday Race 2-6-22'!$AX$11:$AX$20)</f>
        <v>0</v>
      </c>
      <c r="AI148" s="174">
        <f>SUMIF('Sunday Race 2-6-22'!$B$11:$B$20,$C148,'Sunday Race 2-6-22'!$AY$11:$AY$20)</f>
        <v>0</v>
      </c>
      <c r="AJ148" s="174">
        <f>SUMIF('Sunday Race 2-20-22'!$B$11:$B$26,$C148,'Sunday Race 2-20-22'!$AU$11:$AU$26)</f>
        <v>0</v>
      </c>
      <c r="AK148" s="174">
        <f>SUMIF('Sunday Race 2-20-22'!$B$11:$B$26,$C148,'Sunday Race 2-20-22'!$AV$11:$AV$26)</f>
        <v>0</v>
      </c>
      <c r="AL148" s="174">
        <f>SUMIF('Sunday Race 2-20-22'!$B$11:$B$26,$C148,'Sunday Race 2-20-22'!$AW$11:$AW$26)</f>
        <v>0</v>
      </c>
      <c r="AM148" s="174">
        <f>SUMIF('Sunday Race 2-20-22'!$B$11:$B$26,$C148,'Sunday Race 2-20-22'!$AX$11:$AX$26)</f>
        <v>0</v>
      </c>
      <c r="AN148" s="174">
        <f>SUMIF('Sunday Race 2-20-22'!$B$11:$B$26,$C148,'Sunday Race 2-20-22'!$AY$11:$AY$26)</f>
        <v>0</v>
      </c>
      <c r="AO148" s="174">
        <f>SUMIF('Sunday Race 2-27-22'!$B$11:$B$20,$C148,'Sunday Race 2-27-22'!$AU$11:$AU$20)</f>
        <v>0</v>
      </c>
      <c r="AP148" s="174">
        <f>SUMIF('Sunday Race 2-27-22'!$B$11:$B$20,$C148,'Sunday Race 2-27-22'!$AV$11:$AV$20)</f>
        <v>0</v>
      </c>
      <c r="AQ148" s="174">
        <f>SUMIF('Sunday Race 2-27-22'!$B$11:$B$20,$C148,'Sunday Race 2-27-22'!$AW$11:$AW$20)</f>
        <v>0</v>
      </c>
      <c r="AR148" s="174">
        <f>SUMIF('Sunday Race 2-27-22'!$B$11:$B$20,$C148,'Sunday Race 2-27-22'!$AX$11:$AX$20)</f>
        <v>0</v>
      </c>
      <c r="AS148" s="174">
        <f>SUMIF('Sunday Race 2-27-22'!$B$11:$B$20,$C148,'Sunday Race 2-27-22'!$AY$11:$AY$20)</f>
        <v>0</v>
      </c>
      <c r="AT148" s="174">
        <f>SUMIF('Sunday Race 3-13-22'!$B$11:$B$25,$C148,'Sunday Race 3-13-22'!$AU$11:$AU$25)</f>
        <v>0</v>
      </c>
      <c r="AU148" s="174">
        <f>SUMIF('Sunday Race 3-13-22'!$B$11:$B$25,$C148,'Sunday Race 3-13-22'!$AV$11:$AV$25)</f>
        <v>0</v>
      </c>
      <c r="AV148" s="174">
        <f>SUMIF('Sunday Race 3-13-22'!$B$11:$B$25,$C148,'Sunday Race 3-13-22'!$AW$11:$AW$25)</f>
        <v>0</v>
      </c>
      <c r="AW148" s="174">
        <f>SUMIF('Sunday Race 3-13-22'!$B$11:$B$25,$C148,'Sunday Race 3-13-22'!$AX$11:$AX$25)</f>
        <v>0</v>
      </c>
      <c r="AX148" s="174">
        <f>SUMIF('Sunday Race 3-13-22'!$B$11:$B$25,$C148,'Sunday Race 3-13-22'!$AY$11:$AY$25)</f>
        <v>0</v>
      </c>
      <c r="AY148" s="174">
        <f>SUMIF('Saturday Race 3-19-22'!$B$11:$B$15,$C148,'Saturday Race 3-19-22'!$AU$11:$AU$15)</f>
        <v>0</v>
      </c>
      <c r="AZ148" s="174">
        <f>SUMIF('Saturday Race 3-19-22'!$B$11:$B$15,$C148,'Saturday Race 3-19-22'!$AV$11:$AV$15)</f>
        <v>0</v>
      </c>
      <c r="BA148" s="174">
        <f>SUMIF('Saturday Race 3-19-22'!$B$11:$B$15,$C148,'Saturday Race 3-19-22'!$AW$11:$AW$15)</f>
        <v>0</v>
      </c>
      <c r="BB148" s="174">
        <f>SUMIF('Saturday Race 3-19-22'!$B$11:$B$15,$C148,'Saturday Race 3-19-22'!$AX$11:$AX$15)</f>
        <v>0</v>
      </c>
      <c r="BC148" s="174">
        <f>SUMIF('Saturday Race 3-19-22'!$B$11:$B$15,$C148,'Saturday Race 3-19-22'!$AY$11:$AY$15)</f>
        <v>0</v>
      </c>
      <c r="BD148" s="174">
        <f>SUMIF('Sunday Races 4-10-22'!$B$11:$B$26,$C148,'Sunday Races 4-10-22'!$AU$11:$AU$26)</f>
        <v>0</v>
      </c>
      <c r="BE148" s="174">
        <f>SUMIF('Sunday Races 4-10-22'!$B$11:$B$26,$C148,'Sunday Races 4-10-22'!$AV$11:$AV$26)</f>
        <v>0</v>
      </c>
      <c r="BF148" s="174">
        <f>SUMIF('Sunday Races 4-10-22'!$B$11:$B$26,$C148,'Sunday Races 4-10-22'!$AW$11:$AW$26)</f>
        <v>0</v>
      </c>
      <c r="BG148" s="174">
        <f>SUMIF('Sunday Races 4-10-22'!$B$11:$B$26,$C148,'Sunday Races 4-10-22'!$AX$11:$AX$26)</f>
        <v>0</v>
      </c>
      <c r="BH148" s="174">
        <f>SUMIF('Sunday Races 4-10-22'!$B$11:$B$26,$C148,'Sunday Races 4-10-22'!$AY$11:$AY$26)</f>
        <v>0</v>
      </c>
      <c r="BI148" s="174">
        <f>SUMIF('Sunday Races 5-1-22'!$B$11:$B$28,$C148,'Sunday Races 5-1-22'!$AU$11:$AU$28)</f>
        <v>0</v>
      </c>
      <c r="BJ148" s="174">
        <f>SUMIF('Sunday Races 5-1-22'!$B$11:$B$28,$C148,'Sunday Races 5-1-22'!$AV$11:$AV$28)</f>
        <v>0</v>
      </c>
      <c r="BK148" s="174">
        <f>SUMIF('Sunday Races 5-1-22'!$B$11:$B$28,$C148,'Sunday Races 5-1-22'!$AW$11:$AW$28)</f>
        <v>0</v>
      </c>
      <c r="BL148" s="174">
        <f>SUMIF('Sunday Races 5-1-22'!$B$11:$B$28,$C148,'Sunday Races 5-1-22'!$AX$11:$AX$28)</f>
        <v>0</v>
      </c>
      <c r="BM148" s="174">
        <f>SUMIF('Sunday Races 5-1-22'!$B$11:$B$28,$C148,'Sunday Races 5-1-22'!$AY$11:$AY$28)</f>
        <v>0</v>
      </c>
      <c r="BN148" s="174">
        <f>SUMIF('Sunday Races 6-5-22'!$B$11:$B$28,$C148,'Sunday Races 6-5-22'!$AU$11:$AU$28)</f>
        <v>0</v>
      </c>
      <c r="BO148" s="174">
        <f>SUMIF('Sunday Races 6-5-22'!$B$11:$B$28,$C148,'Sunday Races 6-5-22'!$AV$11:$AV$28)</f>
        <v>0</v>
      </c>
      <c r="BP148" s="174">
        <f>SUMIF('Sunday Races 6-5-22'!$B$11:$B$28,$C148,'Sunday Races 6-5-22'!$AW$11:$AW$28)</f>
        <v>0</v>
      </c>
      <c r="BQ148" s="174">
        <f>SUMIF('Sunday Races 6-5-22'!$B$11:$B$28,$C148,'Sunday Races 6-5-22'!$AX$11:$AX$28)</f>
        <v>0</v>
      </c>
      <c r="BR148" s="174">
        <f>SUMIF('Sunday Races 6-5-22'!$B$11:$B$28,$C148,'Sunday Races 6-5-22'!$AY$11:$AY$28)</f>
        <v>0</v>
      </c>
      <c r="BS148" s="174">
        <f>SUMIF('Sunday Races 6-12-22'!$B$11:$B$24,$C148,'Sunday Races 6-12-22'!$AU$11:$AU$24)</f>
        <v>0</v>
      </c>
      <c r="BT148" s="174">
        <f>SUMIF('Sunday Races 6-12-22'!$B$11:$B$24,$C148,'Sunday Races 6-12-22'!$AV$11:$AV$24)</f>
        <v>0</v>
      </c>
      <c r="BU148" s="174">
        <f>SUMIF('Sunday Races 6-12-22'!$B$11:$B$24,$C148,'Sunday Races 6-12-22'!$AW$11:$AW$24)</f>
        <v>0</v>
      </c>
      <c r="BV148" s="174">
        <f>SUMIF('Sunday Races 6-12-22'!$B$11:$B$24,$C148,'Sunday Races 6-12-22'!$AX$11:$AX$24)</f>
        <v>0</v>
      </c>
      <c r="BW148" s="174">
        <f>SUMIF('Sunday Races 6-12-22'!$B$11:$B$24,$C148,'Sunday Races 6-12-22'!$AY$11:$AY$24)</f>
        <v>0</v>
      </c>
      <c r="BX148" s="174">
        <f>SUMIF('Saturday Races 6-18-22'!$B$11:$B$24,$C148,'Saturday Races 6-18-22'!$AU$11:$AU$24)</f>
        <v>0</v>
      </c>
      <c r="BY148" s="174">
        <f>SUMIF('Saturday Races 6-18-22'!$B$11:$B$24,$C148,'Saturday Races 6-18-22'!$AV$11:$AV$24)</f>
        <v>0</v>
      </c>
      <c r="BZ148" s="174">
        <f>SUMIF('Saturday Races 6-18-22'!$B$11:$B$24,$C148,'Saturday Races 6-18-22'!$AW$11:$AW$24)</f>
        <v>0</v>
      </c>
      <c r="CA148" s="174">
        <f>SUMIF('Saturday Races 6-18-22'!$B$11:$B$24,$C148,'Saturday Races 6-18-22'!$AX$11:$AX$24)</f>
        <v>0</v>
      </c>
      <c r="CB148" s="174">
        <f>SUMIF('Saturday Races 6-18-22'!$B$11:$B$24,$C148,'Saturday Races 6-18-22'!$AY$11:$AY$24)</f>
        <v>0</v>
      </c>
      <c r="CC148" s="174">
        <f>SUMIF('Sunday Races 7-3-22'!$B$11:$B$26,$C148,'Sunday Races 7-3-22'!$AU$11:$AU$26)</f>
        <v>0</v>
      </c>
      <c r="CD148" s="174">
        <f>SUMIF('Sunday Races 7-3-22'!$B$11:$B$26,$C148,'Sunday Races 7-3-22'!$AV$11:$AV$26)</f>
        <v>0</v>
      </c>
      <c r="CE148" s="174">
        <f>SUMIF('Sunday Races 7-3-22'!$B$11:$B$26,$C148,'Sunday Races 7-3-22'!$AW$11:$AW$26)</f>
        <v>0</v>
      </c>
      <c r="CF148" s="174">
        <f>SUMIF('Sunday Races 7-3-22'!$B$11:$B$26,$C148,'Sunday Races 7-3-22'!$AX$11:$AX$26)</f>
        <v>0</v>
      </c>
      <c r="CG148" s="174">
        <f>SUMIF('Sunday Races 7-3-22'!$B$11:$B$26,$C148,'Sunday Races 7-3-22'!$AY$11:$AY$26)</f>
        <v>0</v>
      </c>
      <c r="CH148" s="174">
        <f>SUMIF('Sunday Races 7-31-22'!$B$11:$B$26,$C148,'Sunday Races 7-31-22'!$AU$11:$AU$26)</f>
        <v>0</v>
      </c>
      <c r="CI148" s="174">
        <f>SUMIF('Sunday Races 7-31-22'!$B$11:$B$26,$C148,'Sunday Races 7-31-22'!$AV$11:$AV$26)</f>
        <v>0</v>
      </c>
      <c r="CJ148" s="174">
        <f>SUMIF('Sunday Races 7-31-22'!$B$11:$B$26,$C148,'Sunday Races 7-31-22'!$AW$11:$AW$26)</f>
        <v>0</v>
      </c>
      <c r="CK148" s="174">
        <f>SUMIF('Sunday Races 7-31-22'!$B$11:$B$26,$C148,'Sunday Races 7-31-22'!$AX$11:$AX$26)</f>
        <v>0</v>
      </c>
      <c r="CL148" s="174">
        <f>SUMIF('Sunday Races 7-31-22'!$B$11:$B$26,$C148,'Sunday Races 7-31-22'!$AY$11:$AY$26)</f>
        <v>0</v>
      </c>
      <c r="CM148" s="174">
        <f>SUMIF('Sunday Races 8-14-22'!$B$11:$B$26,$C148,'Sunday Races 8-14-22'!$AU$11:$AU$26)</f>
        <v>0</v>
      </c>
      <c r="CN148" s="174">
        <f>SUMIF('Sunday Races 8-14-22'!$B$11:$B$26,$C148,'Sunday Races 8-14-22'!$AV$11:$AV$26)</f>
        <v>0</v>
      </c>
      <c r="CO148" s="174">
        <f>SUMIF('Sunday Races 8-14-22'!$B$11:$B$26,$C148,'Sunday Races 8-14-22'!$AW$11:$AW$26)</f>
        <v>0</v>
      </c>
      <c r="CP148" s="174">
        <f>SUMIF('Sunday Races 8-14-22'!$B$11:$B$26,$C148,'Sunday Races 8-14-22'!$AX$11:$AX$26)</f>
        <v>0</v>
      </c>
      <c r="CQ148" s="174">
        <f>SUMIF('Sunday Races 8-14-22'!$B$11:$B$26,$C148,'Sunday Races 8-14-22'!$AY$11:$AY$26)</f>
        <v>0</v>
      </c>
      <c r="CR148" s="174">
        <f>SUMIF('Saturday Races 8-20-22'!$B$11:$B$26,$C148,'Saturday Races 8-20-22'!$AU$11:$AU$26)</f>
        <v>0</v>
      </c>
      <c r="CS148" s="174">
        <f>SUMIF('Saturday Races 8-20-22'!$B$11:$B$26,$C148,'Saturday Races 8-20-22'!$AV$11:$AV$26)</f>
        <v>0</v>
      </c>
      <c r="CT148" s="174">
        <f>SUMIF('Saturday Races 8-20-22'!$B$11:$B$26,$C148,'Saturday Races 8-20-22'!$AW$11:$AW$26)</f>
        <v>0</v>
      </c>
      <c r="CU148" s="174">
        <f>SUMIF('Saturday Races 8-20-22'!$B$11:$B$26,$C148,'Saturday Races 8-20-22'!$AX$11:$AX$26)</f>
        <v>0</v>
      </c>
      <c r="CV148" s="174">
        <f>SUMIF('Saturday Races 8-20-22'!$B$11:$B$26,$C148,'Saturday Races 8-20-22'!$AY$11:$AY$26)</f>
        <v>0</v>
      </c>
      <c r="CW148" s="174">
        <f>SUMIF('Sunday Races 9-11-22'!$B$11:$B$20,$C148,'Sunday Races 9-11-22'!$AU$11:$AU$20)</f>
        <v>0</v>
      </c>
      <c r="CX148" s="174">
        <f>SUMIF('Sunday Races 9-11-22'!$B$11:$B$20,$C148,'Sunday Races 9-11-22'!$AV$11:$AV$20)</f>
        <v>0</v>
      </c>
      <c r="CY148" s="174">
        <f>SUMIF('Sunday Races 9-11-22'!$B$11:$B$20,$C148,'Sunday Races 9-11-22'!$AW$11:$AW$20)</f>
        <v>0</v>
      </c>
      <c r="CZ148" s="174">
        <f>SUMIF('Sunday Races 9-11-22'!$B$11:$B$20,$C148,'Sunday Races 9-11-22'!$AX$11:$AX$20)</f>
        <v>0</v>
      </c>
      <c r="DA148" s="174">
        <f>SUMIF('Sunday Races 9-11-22'!$B$11:$B$20,$C148,'Sunday Races 9-11-22'!$AY$11:$AY$20)</f>
        <v>0</v>
      </c>
      <c r="DB148" s="174">
        <f>SUMIF('Sunday Races 10-9-22'!$B$11:$B$21,$C148,'Sunday Races 10-9-22'!$AU$11:$AU$21)</f>
        <v>0</v>
      </c>
      <c r="DC148" s="174">
        <f>SUMIF('Sunday Races 10-9-22'!$B$11:$B$21,$C148,'Sunday Races 10-9-22'!$AV$11:$AV$21)</f>
        <v>0</v>
      </c>
      <c r="DD148" s="174">
        <f>SUMIF('Sunday Races 10-9-22'!$B$11:$B$21,$C148,'Sunday Races 10-9-22'!$AW$11:$AW$21)</f>
        <v>0</v>
      </c>
      <c r="DE148" s="174">
        <f>SUMIF('Sunday Races 10-9-22'!$B$11:$B$21,$C148,'Sunday Races 10-9-22'!$AX$11:$AX$21)</f>
        <v>0</v>
      </c>
      <c r="DF148" s="174">
        <f>SUMIF('Sunday Races 10-9-22'!$B$11:$B$21,$C148,'Sunday Races 10-9-22'!$AY$11:$AY$21)</f>
        <v>0</v>
      </c>
      <c r="DG148" s="174">
        <f>SUMIF('Sunday Races 10-23-22'!$B$11:$B$22,$C148,'Sunday Races 10-23-22'!$AU$11:$AU$22)</f>
        <v>0</v>
      </c>
      <c r="DH148" s="174">
        <f>SUMIF('Sunday Races 10-23-22'!$B$11:$B$22,$C148,'Sunday Races 10-23-22'!$AV$11:$AV$22)</f>
        <v>0</v>
      </c>
      <c r="DI148" s="174">
        <f>SUMIF('Sunday Races 10-23-22'!$B$11:$B$22,$C148,'Sunday Races 10-23-22'!$AW$11:$AW$22)</f>
        <v>0</v>
      </c>
      <c r="DJ148" s="174">
        <f>SUMIF('Sunday Races 10-23-22'!$B$11:$B$22,$C148,'Sunday Races 10-23-22'!$AX$11:$AX$22)</f>
        <v>0</v>
      </c>
      <c r="DK148" s="174">
        <f>SUMIF('Sunday Races 10-23-22'!$B$11:$B$22,$C148,'Sunday Races 10-23-22'!$AY$11:$AY$22)</f>
        <v>0</v>
      </c>
      <c r="DL148" s="175"/>
      <c r="DM148" s="176"/>
      <c r="DN148" s="177">
        <f t="shared" si="134"/>
        <v>0</v>
      </c>
      <c r="DO148" s="177">
        <f t="shared" si="134"/>
        <v>0</v>
      </c>
      <c r="DP148" s="177">
        <f t="shared" si="134"/>
        <v>0</v>
      </c>
      <c r="DQ148" s="177">
        <f t="shared" si="134"/>
        <v>0</v>
      </c>
      <c r="DR148" s="177">
        <f t="shared" si="134"/>
        <v>0</v>
      </c>
      <c r="DS148" s="177">
        <f t="shared" si="134"/>
        <v>0</v>
      </c>
      <c r="DT148" s="177">
        <f t="shared" si="134"/>
        <v>0</v>
      </c>
      <c r="DU148" s="177">
        <f t="shared" si="134"/>
        <v>0</v>
      </c>
      <c r="DV148" s="177">
        <f t="shared" si="134"/>
        <v>0</v>
      </c>
      <c r="DW148" s="177">
        <f t="shared" si="134"/>
        <v>0</v>
      </c>
      <c r="DX148" s="177">
        <f t="shared" si="135"/>
        <v>0</v>
      </c>
      <c r="DY148" s="177">
        <f t="shared" si="135"/>
        <v>0</v>
      </c>
      <c r="DZ148" s="177">
        <f t="shared" si="135"/>
        <v>0</v>
      </c>
      <c r="EA148" s="177">
        <f t="shared" si="135"/>
        <v>0</v>
      </c>
      <c r="EB148" s="177">
        <f t="shared" si="135"/>
        <v>0</v>
      </c>
      <c r="EC148" s="177">
        <f t="shared" si="135"/>
        <v>0</v>
      </c>
      <c r="ED148" s="177">
        <f t="shared" si="135"/>
        <v>0</v>
      </c>
      <c r="EE148" s="177">
        <f t="shared" si="135"/>
        <v>0</v>
      </c>
      <c r="EF148" s="177">
        <f t="shared" si="135"/>
        <v>0</v>
      </c>
      <c r="EG148" s="177">
        <f t="shared" si="135"/>
        <v>0</v>
      </c>
      <c r="EH148" s="177">
        <f t="shared" si="136"/>
        <v>0</v>
      </c>
      <c r="EI148" s="177">
        <f t="shared" si="136"/>
        <v>0</v>
      </c>
      <c r="EJ148" s="177">
        <f t="shared" si="136"/>
        <v>0</v>
      </c>
      <c r="EK148" s="177">
        <f t="shared" si="136"/>
        <v>0</v>
      </c>
      <c r="EL148" s="177">
        <f t="shared" si="136"/>
        <v>0</v>
      </c>
      <c r="EM148" s="177">
        <f t="shared" si="136"/>
        <v>0</v>
      </c>
      <c r="EN148" s="177">
        <f t="shared" si="136"/>
        <v>0</v>
      </c>
      <c r="EO148" s="177">
        <f t="shared" si="136"/>
        <v>0</v>
      </c>
      <c r="EP148" s="177">
        <f t="shared" si="136"/>
        <v>0</v>
      </c>
      <c r="EQ148" s="177">
        <f t="shared" si="136"/>
        <v>0</v>
      </c>
      <c r="ER148" s="177">
        <f t="shared" si="137"/>
        <v>0</v>
      </c>
      <c r="ES148" s="177">
        <f t="shared" si="137"/>
        <v>0</v>
      </c>
      <c r="ET148" s="177">
        <f t="shared" si="137"/>
        <v>0</v>
      </c>
      <c r="EU148" s="177">
        <f t="shared" si="137"/>
        <v>0</v>
      </c>
      <c r="EV148" s="177">
        <f t="shared" si="137"/>
        <v>0</v>
      </c>
      <c r="EW148" s="177">
        <f t="shared" si="137"/>
        <v>0</v>
      </c>
      <c r="EX148" s="177">
        <f t="shared" si="137"/>
        <v>0</v>
      </c>
      <c r="EY148" s="177">
        <f t="shared" si="137"/>
        <v>0</v>
      </c>
      <c r="EZ148" s="177">
        <f t="shared" si="137"/>
        <v>0</v>
      </c>
      <c r="FA148" s="177">
        <f t="shared" si="137"/>
        <v>0</v>
      </c>
      <c r="FB148" s="177">
        <f t="shared" si="138"/>
        <v>0</v>
      </c>
      <c r="FC148" s="177">
        <f t="shared" si="138"/>
        <v>0</v>
      </c>
      <c r="FD148" s="177">
        <f t="shared" si="138"/>
        <v>0</v>
      </c>
      <c r="FE148" s="177">
        <f t="shared" si="138"/>
        <v>0</v>
      </c>
      <c r="FF148" s="177">
        <f t="shared" si="138"/>
        <v>0</v>
      </c>
      <c r="FG148" s="177">
        <f t="shared" si="138"/>
        <v>0</v>
      </c>
      <c r="FH148" s="177">
        <f t="shared" si="138"/>
        <v>0</v>
      </c>
      <c r="FI148" s="177">
        <f t="shared" si="138"/>
        <v>0</v>
      </c>
      <c r="FJ148" s="177">
        <f t="shared" si="138"/>
        <v>0</v>
      </c>
      <c r="FK148" s="177">
        <f t="shared" si="138"/>
        <v>0</v>
      </c>
      <c r="FL148" s="177">
        <f t="shared" si="139"/>
        <v>0</v>
      </c>
      <c r="FM148" s="177">
        <f t="shared" si="139"/>
        <v>0</v>
      </c>
      <c r="FN148" s="177">
        <f t="shared" si="139"/>
        <v>0</v>
      </c>
      <c r="FO148" s="177">
        <f t="shared" si="139"/>
        <v>0</v>
      </c>
      <c r="FP148" s="177">
        <f t="shared" si="139"/>
        <v>0</v>
      </c>
      <c r="FQ148" s="177">
        <f t="shared" si="139"/>
        <v>0</v>
      </c>
      <c r="FR148" s="177">
        <f t="shared" si="139"/>
        <v>0</v>
      </c>
      <c r="FS148" s="177">
        <f t="shared" si="139"/>
        <v>0</v>
      </c>
      <c r="FT148" s="177">
        <f t="shared" si="139"/>
        <v>0</v>
      </c>
      <c r="FU148" s="177">
        <f t="shared" si="139"/>
        <v>0</v>
      </c>
      <c r="FV148" s="177">
        <f t="shared" si="139"/>
        <v>0</v>
      </c>
      <c r="FW148" s="177">
        <f t="shared" si="139"/>
        <v>0</v>
      </c>
      <c r="FX148" s="177">
        <f t="shared" si="139"/>
        <v>0</v>
      </c>
      <c r="FY148" s="177">
        <f t="shared" si="139"/>
        <v>0</v>
      </c>
      <c r="FZ148" s="177">
        <f t="shared" si="139"/>
        <v>0</v>
      </c>
      <c r="GA148" s="177"/>
      <c r="GB148" s="229">
        <f t="shared" si="132"/>
        <v>0</v>
      </c>
      <c r="GC148" s="229">
        <f t="shared" si="133"/>
        <v>0</v>
      </c>
      <c r="GD148" s="174">
        <f>SUMIF('One Day 12-04-21 Scots'!$B$11:$B$24,$C148,'One Day 12-04-21 Scots'!$AU$11:$AU$24)</f>
        <v>0</v>
      </c>
      <c r="GE148" s="174">
        <f>SUMIF('One Day 12-04-21 Scots'!$B$11:$B$24,$C148,'One Day 12-04-21 Scots'!$AV$11:$AV$24)</f>
        <v>0</v>
      </c>
      <c r="GF148" s="174">
        <f>SUMIF('One Day 12-04-21 Scots'!$B$11:$B$24,$C148,'One Day 12-04-21 Scots'!$AW$11:$AW$24)</f>
        <v>0</v>
      </c>
      <c r="GG148" s="174">
        <f>SUMIF('One Day 12-04-21 Scots'!$B$11:$B$24,$C148,'One Day 12-04-21 Scots'!$AX$11:$AX$24)</f>
        <v>0</v>
      </c>
      <c r="GH148" s="174">
        <f>SUMIF('One Day 12-04-21 Scots'!$B$11:$B$24,$C148,'One Day 12-04-21 Scots'!$AY$11:$AY$24)</f>
        <v>0</v>
      </c>
      <c r="GI148" s="174">
        <f>SUMIF('One Day 12-04-21 Thistles'!$B$11:$B$25,$C148,'One Day 12-04-21 Thistles'!$AU$11:$AU$25)</f>
        <v>0</v>
      </c>
      <c r="GJ148" s="174">
        <f>SUMIF('One Day 12-04-21 Thistles'!$B$11:$B$25,$C148,'One Day 12-04-21 Thistles'!$AV$11:$AV$25)</f>
        <v>0</v>
      </c>
      <c r="GK148" s="174">
        <f>SUMIF('One Day 12-04-21 Thistles'!$B$11:$B$25,$C148,'One Day 12-04-21 Thistles'!$AW$11:$AW$25)</f>
        <v>0</v>
      </c>
      <c r="GL148" s="174">
        <f>SUMIF('One Day 12-04-21 Thistles'!$B$11:$B$25,$C148,'One Day 12-04-21 Thistles'!$AX$11:$AX$25)</f>
        <v>0</v>
      </c>
      <c r="GM148" s="174">
        <f>SUMIF('One Day 12-04-21 Thistles'!$B$11:$B$25,$C148,'One Day 12-04-21 Thistles'!$AY$11:$AY$25)</f>
        <v>0</v>
      </c>
      <c r="GN148" s="174">
        <f>SUMIF('Chili One Day 2-12-22 Scots'!$B$11:$B$27,$C148,'Chili One Day 2-12-22 Scots'!$AU$11:$AU$27)</f>
        <v>0</v>
      </c>
      <c r="GO148" s="174">
        <f>SUMIF('Chili One Day 2-12-22 Scots'!$B$11:$B$27,$C148,'Chili One Day 2-12-22 Scots'!$AV$11:$AV$27)</f>
        <v>0</v>
      </c>
      <c r="GP148" s="174">
        <f>SUMIF('Chili One Day 2-12-22 Scots'!$B$11:$B$27,$C148,'Chili One Day 2-12-22 Scots'!$AW$11:$AW$27)</f>
        <v>0</v>
      </c>
      <c r="GQ148" s="174">
        <f>SUMIF('Chili One Day 2-12-22 Scots'!$B$11:$B$27,$C148,'Chili One Day 2-12-22 Scots'!$AX$11:$AX$27)</f>
        <v>0</v>
      </c>
      <c r="GR148" s="174">
        <f>SUMIF('Chili One Day 2-12-22 Scots'!$B$11:$B$27,$C148,'Chili One Day 2-12-22 Scots'!$AY$11:$AY$27)</f>
        <v>0</v>
      </c>
      <c r="GS148" s="174">
        <f>SUMIF('Chili One Day 2-12-22 Thistles'!$B$11:$B$27,$C148,'Chili One Day 2-12-22 Thistles'!$AU$11:$AU$27)</f>
        <v>0</v>
      </c>
      <c r="GT148" s="174">
        <f>SUMIF('Chili One Day 2-12-22 Thistles'!$B$11:$B$27,$C148,'Chili One Day 2-12-22 Thistles'!$AV$11:$AV$27)</f>
        <v>0</v>
      </c>
      <c r="GU148" s="174">
        <f>SUMIF('Chili One Day 2-12-22 Thistles'!$B$11:$B$27,$C148,'Chili One Day 2-12-22 Thistles'!$AW$11:$AW$27)</f>
        <v>0</v>
      </c>
      <c r="GV148" s="174">
        <f>SUMIF('Chili One Day 2-12-22 Thistles'!$B$11:$B$27,$C148,'Chili One Day 2-12-22 Thistles'!$AX$11:$AX$27)</f>
        <v>0</v>
      </c>
      <c r="GW148" s="174">
        <f>SUMIF('Chili One Day 2-12-22 Thistles'!$B$11:$B$27,$C148,'Chili One Day 2-12-22 Thistles'!$AY$11:$AY$27)</f>
        <v>0</v>
      </c>
      <c r="GX148" s="174">
        <f>SUMIF('Ironman One Day 3-5-22 FS'!$B$11:$B$26,$C148,'Ironman One Day 3-5-22 FS'!$AU$11:$AU$26)</f>
        <v>0</v>
      </c>
      <c r="GY148" s="174">
        <f>SUMIF('Ironman One Day 3-5-22 FS'!$B$11:$B$26,$C148,'Ironman One Day 3-5-22 FS'!$AV$11:$AV$26)</f>
        <v>0</v>
      </c>
      <c r="GZ148" s="174">
        <f>SUMIF('Ironman One Day 3-5-22 FS'!$B$11:$B$26,$C148,'Ironman One Day 3-5-22 FS'!$AW$11:$AW$26)</f>
        <v>0</v>
      </c>
      <c r="HA148" s="174">
        <f>SUMIF('Ironman One Day 3-5-22 FS'!$B$11:$B$26,$C148,'Ironman One Day 3-5-22 FS'!$AX$11:$AX$26)</f>
        <v>0</v>
      </c>
      <c r="HB148" s="174">
        <f>SUMIF('Ironman One Day 3-5-22 FS'!$B$11:$B$26,$C148,'Ironman One Day 3-5-22 FS'!$AY$11:$AY$26)</f>
        <v>0</v>
      </c>
      <c r="HC148" s="174">
        <f>SUMIF('Ironman One Day 3-5-22 420'!$B$11:$B$26,$C148,'Ironman One Day 3-5-22 420'!$AU$11:$AU$26)</f>
        <v>0</v>
      </c>
      <c r="HD148" s="174">
        <f>SUMIF('Ironman One Day 3-5-22 420'!$B$11:$B$26,$C148,'Ironman One Day 3-5-22 420'!$AV$11:$AV$26)</f>
        <v>0</v>
      </c>
      <c r="HE148" s="174">
        <f>SUMIF('Ironman One Day 3-5-22 420'!$B$11:$B$26,$C148,'Ironman One Day 3-5-22 420'!$AW$11:$AW$26)</f>
        <v>0</v>
      </c>
      <c r="HF148" s="174">
        <f>SUMIF('Ironman One Day 3-5-22 420'!$B$11:$B$26,$C148,'Ironman One Day 3-5-22 420'!$AX$11:$AX$26)</f>
        <v>0</v>
      </c>
      <c r="HG148" s="174">
        <f>SUMIF('Ironman One Day 3-5-22 420'!$B$11:$B$26,$C148,'Ironman One Day 3-5-22 420'!$AY$11:$AY$26)</f>
        <v>0</v>
      </c>
      <c r="HH148" s="174">
        <f>SUMIF('Easter One Day 4-16-22 FS'!$B$11:$B$25,$C148,'Easter One Day 4-16-22 FS'!$AU$11:$AU$25)</f>
        <v>0</v>
      </c>
      <c r="HI148" s="174">
        <f>SUMIF('Easter One Day 4-16-22 FS'!$B$11:$B$25,$C148,'Easter One Day 4-16-22 FS'!$AV$11:$AV$25)</f>
        <v>0</v>
      </c>
      <c r="HJ148" s="174">
        <f>SUMIF('Easter One Day 4-16-22 FS'!$B$11:$B$25,$C148,'Easter One Day 4-16-22 FS'!$AW$11:$AW$25)</f>
        <v>0</v>
      </c>
      <c r="HK148" s="174">
        <f>SUMIF('Easter One Day 4-16-22 FS'!$B$11:$B$25,$C148,'Easter One Day 4-16-22 FS'!$AX$11:$AX$25)</f>
        <v>0</v>
      </c>
      <c r="HL148" s="174">
        <f>SUMIF('Easter One Day 4-16-22 FS'!$B$11:$B$25,$C148,'Easter One Day 4-16-22 FS'!$AY$11:$AY$25)</f>
        <v>0</v>
      </c>
      <c r="HM148" s="174">
        <f>SUMIF('Easter One Day 4-16-22 TH'!$B$11:$B$25,$C148,'Easter One Day 4-16-22 TH'!$AU$11:$AU$25)</f>
        <v>0</v>
      </c>
      <c r="HN148" s="174">
        <f>SUMIF('Easter One Day 4-16-22 TH'!$B$11:$B$25,$C148,'Easter One Day 4-16-22 TH'!$AV$11:$AV$25)</f>
        <v>0</v>
      </c>
      <c r="HO148" s="174">
        <f>SUMIF('Easter One Day 4-16-22 TH'!$B$11:$B$25,$C148,'Easter One Day 4-16-22 TH'!$AW$11:$AW$25)</f>
        <v>0</v>
      </c>
      <c r="HP148" s="174">
        <f>SUMIF('Easter One Day 4-16-22 TH'!$B$11:$B$25,$C148,'Easter One Day 4-16-22 TH'!$AX$11:$AX$25)</f>
        <v>0</v>
      </c>
      <c r="HQ148" s="174">
        <f>SUMIF('Easter One Day 4-16-22 TH'!$B$11:$B$25,$C148,'Easter One Day 4-16-22 TH'!$AY$11:$AY$25)</f>
        <v>0</v>
      </c>
      <c r="HR148" s="174">
        <f>SUMIF('Long Distance Race 5-7-22'!$B$11:$B$25,$C148,'Long Distance Race 5-7-22'!$AU$11:$AU$25)</f>
        <v>0</v>
      </c>
      <c r="HS148" s="174">
        <f>SUMIF('Long Distance Race 5-7-22'!$B$11:$B$18,$C148,'Long Distance Race 5-7-22'!$AV$11:$AV$18)</f>
        <v>0</v>
      </c>
      <c r="HT148" s="174">
        <f>SUMIF('Long Distance Race 5-7-22'!$B$11:$B$18,$C148,'Long Distance Race 5-7-22'!$AW$11:$AW$18)</f>
        <v>0</v>
      </c>
      <c r="HU148" s="174">
        <f>SUMIF('Long Distance Race 5-7-22'!$B$11:$B$18,$C148,'Long Distance Race 5-7-22'!$AX$11:$AX$18)</f>
        <v>0</v>
      </c>
      <c r="HV148" s="174">
        <f>SUMIF('Long Distance Race 5-7-22'!$B$11:$B$18,$C148,'Long Distance Race 5-7-22'!$AY$11:$AY$18)</f>
        <v>0</v>
      </c>
      <c r="HW148" s="174">
        <f>SUMIF('Memorial Day Regatta 5-28-22 Op'!$B$11:$B$25,$C148,'Memorial Day Regatta 5-28-22 Op'!$AU$11:$AU$25)</f>
        <v>0</v>
      </c>
      <c r="HX148" s="174">
        <f>SUMIF('Memorial Day Regatta 5-28-22 Op'!$B$11:$B$18,$C148,'Memorial Day Regatta 5-28-22 Op'!$AV$11:$AV$18)</f>
        <v>0</v>
      </c>
      <c r="HY148" s="174">
        <f>SUMIF('Memorial Day Regatta 5-28-22 Op'!$B$11:$B$18,$C148,'Memorial Day Regatta 5-28-22 Op'!$AW$11:$AW$18)</f>
        <v>0</v>
      </c>
      <c r="HZ148" s="174">
        <f>SUMIF('Memorial Day Regatta 5-28-22 Op'!$B$11:$B$18,$C148,'Memorial Day Regatta 5-28-22 Op'!$AX$11:$AX$18)</f>
        <v>0</v>
      </c>
      <c r="IA148" s="174">
        <f>SUMIF('Memorial Day Regatta 5-28-22 Op'!$B$11:$B$18,$C148,'Memorial Day Regatta 5-28-22 Op'!$AY$11:$AY$18)</f>
        <v>0</v>
      </c>
      <c r="IB148" s="174">
        <f>SUMIF('Caldwell Cup 6-25-22 TH'!$B$11:$B$25,$C148,'Caldwell Cup 6-25-22 TH'!$AU$11:$AU$25)</f>
        <v>0</v>
      </c>
      <c r="IC148" s="174">
        <f>SUMIF('Caldwell Cup 6-25-22 TH'!$B$11:$B$25,$C148,'Caldwell Cup 6-25-22 TH'!$AV$11:$AV$25)</f>
        <v>0</v>
      </c>
      <c r="ID148" s="174">
        <f>SUMIF('Caldwell Cup 6-25-22 TH'!$B$11:$B$25,$C148,'Caldwell Cup 6-25-22 TH'!$AW$11:$AW$25)</f>
        <v>0</v>
      </c>
      <c r="IE148" s="174">
        <f>SUMIF('Caldwell Cup 6-25-22 TH'!$B$11:$B$25,$C148,'Caldwell Cup 6-25-22 TH'!$AX$11:$AX$25)</f>
        <v>0</v>
      </c>
      <c r="IF148" s="174">
        <f>SUMIF('Caldwell Cup 6-25-22 TH'!$B$11:$B$25,$C148,'Caldwell Cup 6-25-22 TH'!$AY$11:$AY$25)</f>
        <v>0</v>
      </c>
      <c r="IG148" s="174">
        <f>SUMIF('Caldwell Cup 6-25-22 FS'!$B$11:$B$21,$C148,'Caldwell Cup 6-25-22 FS'!$AU$11:$AU$21)</f>
        <v>0</v>
      </c>
      <c r="IH148" s="174">
        <f>SUMIF('Caldwell Cup 6-25-22 FS'!$B$11:$B$21,$C148,'Caldwell Cup 6-25-22 FS'!$AV$11:$AV$21)</f>
        <v>0</v>
      </c>
      <c r="II148" s="174">
        <f>SUMIF('Caldwell Cup 6-25-22 FS'!$B$11:$B$21,$C148,'Caldwell Cup 6-25-22 FS'!$AW$11:$AW$21)</f>
        <v>0</v>
      </c>
      <c r="IJ148" s="174">
        <f>SUMIF('Caldwell Cup 6-25-22 FS'!$B$11:$B$21,$C148,'Caldwell Cup 6-25-22 FS'!$AX$11:$AX$21)</f>
        <v>0</v>
      </c>
      <c r="IK148" s="174">
        <f>SUMIF('Caldwell Cup 6-25-22 FS'!$B$11:$B$21,$C148,'Caldwell Cup 6-25-22 FS'!$AY$11:$AY$21)</f>
        <v>0</v>
      </c>
      <c r="IL148" s="174">
        <f>SUMIF('Caldwell Cup 6-25-22 Lasers'!$B$11:$B$23,$C148,'Caldwell Cup 6-25-22 Lasers'!$AU$11:$AU$23)</f>
        <v>0</v>
      </c>
      <c r="IM148" s="174">
        <f>SUMIF('Caldwell Cup 6-25-22 Lasers'!$B$11:$B$23,$C148,'Caldwell Cup 6-25-22 Lasers'!$AV$11:$AV$23)</f>
        <v>0</v>
      </c>
      <c r="IN148" s="174">
        <f>SUMIF('Caldwell Cup 6-25-22 Lasers'!$B$11:$B$23,$C148,'Caldwell Cup 6-25-22 Lasers'!$AW$11:$AW$23)</f>
        <v>0</v>
      </c>
      <c r="IO148" s="174">
        <f>SUMIF('Caldwell Cup 6-25-22 Lasers'!$B$11:$B$23,$C148,'Caldwell Cup 6-25-22 Lasers'!$AX$11:$AX$23)</f>
        <v>0</v>
      </c>
      <c r="IP148" s="174">
        <f>SUMIF('Caldwell Cup 6-25-22 Lasers'!$B$11:$B$23,$C148,'Caldwell Cup 6-25-22 Lasers'!$AY$11:$AY$23)</f>
        <v>0</v>
      </c>
      <c r="IQ148" s="174">
        <f>SUMIF('Labor Day Regatta 9-3-22 FS'!$B$11:$B$30,$C148,'Labor Day Regatta 9-3-22 FS'!$AU$11:$AU$30)</f>
        <v>0</v>
      </c>
      <c r="IR148" s="174">
        <f>SUMIF('Labor Day Regatta 9-3-22 FS'!$B$11:$B$30,$C148,'Labor Day Regatta 9-3-22 FS'!$AV$11:$AV$30)</f>
        <v>0</v>
      </c>
      <c r="IS148" s="174">
        <f>SUMIF('Labor Day Regatta 9-3-22 FS'!$B$11:$B$30,$C148,'Labor Day Regatta 9-3-22 FS'!$AW$11:$AW$30)</f>
        <v>0</v>
      </c>
      <c r="IT148" s="174">
        <f>SUMIF('Labor Day Regatta 9-3-22 FS'!$B$11:$B$30,$C148,'Labor Day Regatta 9-3-22 FS'!$AX$11:$AX$30)</f>
        <v>0</v>
      </c>
      <c r="IU148" s="174">
        <f>SUMIF('Labor Day Regatta 9-3-22 FS'!$B$11:$B$30,$C148,'Labor Day Regatta 9-3-22 FS'!$AY$11:$AY$30)</f>
        <v>0</v>
      </c>
      <c r="IV148" s="174">
        <f>SUMIF('2022-09-17 Leukemia Cup FS'!$B$11:$B$26,$C148,'2022-09-17 Leukemia Cup FS'!$AU$11:$AU$26)</f>
        <v>0</v>
      </c>
      <c r="IW148" s="174">
        <f>SUMIF('2022-09-17 Leukemia Cup FS'!$B$11:$B$26,$C148,'2022-09-17 Leukemia Cup FS'!$AV$11:$AV$26)</f>
        <v>0</v>
      </c>
      <c r="IX148" s="174">
        <f>SUMIF('2022-09-17 Leukemia Cup FS'!$B$11:$B$26,$C148,'2022-09-17 Leukemia Cup FS'!$AW$11:$AW$26)</f>
        <v>0</v>
      </c>
      <c r="IY148" s="174">
        <f>SUMIF('2022-09-17 Leukemia Cup FS'!$B$11:$B$26,$C148,'2022-09-17 Leukemia Cup FS'!$AX$11:$AX$26)</f>
        <v>0</v>
      </c>
      <c r="IZ148" s="174">
        <f>SUMIF('2022-09-17 Leukemia Cup FS'!$B$11:$B$26,$C148,'2022-09-17 Leukemia Cup FS'!$AY$11:$AY$26)</f>
        <v>0</v>
      </c>
      <c r="JA148" s="174">
        <f>SUMIF('2022-09-17 Leukemia Cup TH'!$B$11:$B$28,$C148,'2022-09-17 Leukemia Cup TH'!$AU$11:$AU$28)</f>
        <v>0</v>
      </c>
      <c r="JB148" s="174">
        <f>SUMIF('2022-09-17 Leukemia Cup TH'!$B$11:$B$28,$C148,'2022-09-17 Leukemia Cup TH'!$AV$11:$AV$28)</f>
        <v>0</v>
      </c>
      <c r="JC148" s="174">
        <f>SUMIF('2022-09-17 Leukemia Cup TH'!$B$11:$B$28,$C148,'2022-09-17 Leukemia Cup TH'!$AW$11:$AW$28)</f>
        <v>0</v>
      </c>
      <c r="JD148" s="174">
        <f>SUMIF('2022-09-17 Leukemia Cup TH'!$B$11:$B$28,$C148,'2022-09-17 Leukemia Cup TH'!$AX$11:$AX$28)</f>
        <v>0</v>
      </c>
      <c r="JE148" s="174">
        <f>SUMIF('2022-09-17 Leukemia Cup TH'!$B$11:$B$28,$C148,'2022-09-17 Leukemia Cup TH'!$AY$11:$AY$28)</f>
        <v>0</v>
      </c>
      <c r="JF148" s="174">
        <f>SUMIF('Smith-Berry LDR 9-24-22'!$B$11:$B$30,$C148,'Smith-Berry LDR 9-24-22'!$AU$11:$AU$30)</f>
        <v>0</v>
      </c>
      <c r="JG148" s="174">
        <f>SUMIF('Smith-Berry LDR 9-24-22'!$B$11:$B$30,$C148,'Smith-Berry LDR 9-24-22'!$AV$11:$AV$30)</f>
        <v>0</v>
      </c>
      <c r="JH148" s="174">
        <f>SUMIF('Smith-Berry LDR 9-24-22'!$B$11:$B$30,$C148,'Smith-Berry LDR 9-24-22'!$AW$11:$AW$30)</f>
        <v>0</v>
      </c>
      <c r="JI148" s="174">
        <f>SUMIF('Smith-Berry LDR 9-24-22'!$B$11:$B$30,$C148,'Smith-Berry LDR 9-24-22'!$AX$11:$AX$30)</f>
        <v>0</v>
      </c>
      <c r="JJ148" s="174">
        <f>SUMIF('Smith-Berry LDR 9-24-22'!$B$11:$B$30,$C148,'Smith-Berry LDR 9-24-22'!$AY$11:$AY$30)</f>
        <v>0</v>
      </c>
      <c r="JK148" s="174">
        <f>SUMIF('Great Scot 10-1-22 Cham'!$B$11:$B$38,$C148,'Great Scot 10-1-22 Cham'!$AU$11:$AU$38)</f>
        <v>0</v>
      </c>
      <c r="JL148" s="174">
        <f>SUMIF('Great Scot 10-1-22 Cham'!$B$11:$B$38,$C148,'Great Scot 10-1-22 Cham'!$AV$11:$AV$38)</f>
        <v>0</v>
      </c>
      <c r="JM148" s="174">
        <f>SUMIF('Great Scot 10-1-22 Cham'!$B$11:$B$38,$C148,'Great Scot 10-1-22 Cham'!$AW$11:$AW$38)</f>
        <v>0</v>
      </c>
      <c r="JN148" s="174">
        <f>SUMIF('Great Scot 10-1-22 Cham'!$B$11:$B$38,$C148,'Great Scot 10-1-22 Cham'!$AX$11:$AX$38)</f>
        <v>0</v>
      </c>
      <c r="JO148" s="174">
        <f>SUMIF('Great Scot 10-1-22 Cham'!$B$11:$B$38,$C148,'Great Scot 10-1-22 Cham'!$AY$11:$AY$38)</f>
        <v>0</v>
      </c>
      <c r="JP148" s="174">
        <f>SUMIF('Great Scot 10-1-22 Chal'!$B$11:$B$28,$C148,'Great Scot 10-1-22 Chal'!$AU$11:$AU$28)</f>
        <v>0</v>
      </c>
      <c r="JQ148" s="174">
        <f>SUMIF('Great Scot 10-1-22 Chal'!$B$11:$B$28,$C148,'Great Scot 10-1-22 Chal'!$AV$11:$AV$28)</f>
        <v>0</v>
      </c>
      <c r="JR148" s="174">
        <f>SUMIF('Great Scot 10-1-22 Chal'!$B$11:$B$28,$C148,'Great Scot 10-1-22 Chal'!$AW$11:$AW$28)</f>
        <v>0</v>
      </c>
      <c r="JS148" s="174">
        <f>SUMIF('Great Scot 10-1-22 Chal'!$B$11:$B$28,$C148,'Great Scot 10-1-22 Chal'!$AX$11:$AX$28)</f>
        <v>0</v>
      </c>
      <c r="JT148" s="174">
        <f>SUMIF('Great Scot 10-1-22 Chal'!$B$11:$B$28,$C148,'Great Scot 10-1-22 Chal'!$AY$11:$AY$28)</f>
        <v>0</v>
      </c>
      <c r="JU148" s="174">
        <f>SUMIF('Great Pumpkin Regatta 10-15-22'!$B$11:$B$54,$C148,'Great Pumpkin Regatta 10-15-22'!$AU$11:$AU$54)</f>
        <v>0</v>
      </c>
      <c r="JV148" s="174">
        <f>SUMIF('Great Pumpkin Regatta 10-15-22'!$B$11:$B$54,$C148,'Great Pumpkin Regatta 10-15-22'!$AV$11:$AV$54)</f>
        <v>0</v>
      </c>
      <c r="JW148" s="174">
        <f>SUMIF('Great Pumpkin Regatta 10-15-22'!$B$11:$B$54,$C148,'Great Pumpkin Regatta 10-15-22'!$AW$11:$AW$54)</f>
        <v>0</v>
      </c>
      <c r="JX148" s="174">
        <f>SUMIF('Great Pumpkin Regatta 10-15-22'!$B$11:$B$54,$C148,'Great Pumpkin Regatta 10-15-22'!$AX$11:$AX$54)</f>
        <v>0</v>
      </c>
      <c r="JY148" s="174">
        <f>SUMIF('Great Pumpkin Regatta 10-15-22'!$B$11:$B$54,$C148,'Great Pumpkin Regatta 10-15-22'!$AY$11:$AY$54)</f>
        <v>0</v>
      </c>
      <c r="JZ148" s="174">
        <f>SUMIF('One Day Regatta 10-29-22 FS'!$B$11:$B$19,$C148,'One Day Regatta 10-29-22 FS'!$AU$11:$AU$19)</f>
        <v>0</v>
      </c>
      <c r="KA148" s="174">
        <f>SUMIF('One Day Regatta 10-29-22 FS'!$B$11:$B$19,$C148,'One Day Regatta 10-29-22 FS'!$AV$11:$AV$19)</f>
        <v>0</v>
      </c>
      <c r="KB148" s="174">
        <f>SUMIF('One Day Regatta 10-29-22 FS'!$B$11:$B$19,$C148,'One Day Regatta 10-29-22 FS'!$AW$11:$AW$19)</f>
        <v>0</v>
      </c>
      <c r="KC148" s="174">
        <f>SUMIF('One Day Regatta 10-29-22 FS'!$B$11:$B$19,$C148,'One Day Regatta 10-29-22 FS'!$AX$11:$AX$19)</f>
        <v>0</v>
      </c>
      <c r="KD148" s="174">
        <f>SUMIF('One Day Regatta 10-29-22 FS'!$B$11:$B$19,$C148,'One Day Regatta 10-29-22 FS'!$AY$11:$AY$19)</f>
        <v>0</v>
      </c>
    </row>
    <row r="149" spans="1:290" ht="15" customHeight="1" x14ac:dyDescent="0.2">
      <c r="A149" s="400" t="s">
        <v>1369</v>
      </c>
      <c r="B149" s="134">
        <f t="shared" si="126"/>
        <v>36</v>
      </c>
      <c r="C149" s="170" t="s">
        <v>859</v>
      </c>
      <c r="D149" s="171">
        <f t="shared" si="127"/>
        <v>0</v>
      </c>
      <c r="E149" s="172">
        <f t="shared" si="128"/>
        <v>0</v>
      </c>
      <c r="F149" s="171">
        <f t="shared" si="129"/>
        <v>0</v>
      </c>
      <c r="G149" s="171">
        <v>0</v>
      </c>
      <c r="H149" s="171">
        <f t="shared" si="130"/>
        <v>0</v>
      </c>
      <c r="I149" s="173">
        <f t="shared" si="131"/>
        <v>0</v>
      </c>
      <c r="J149" s="173"/>
      <c r="K149" s="174">
        <f>SUMIF('Saturday Race 11-06-21'!$B$11:$B$21,$C149,'Saturday Race 11-06-21'!$AU$11:$AU$21)</f>
        <v>0</v>
      </c>
      <c r="L149" s="174">
        <f>SUMIF('Saturday Race 11-06-21'!$B$11:$B$21,$C149,'Saturday Race 11-06-21'!$AV$11:$AV$21)</f>
        <v>0</v>
      </c>
      <c r="M149" s="174">
        <f>SUMIF('Saturday Race 11-06-21'!$B$11:$B$21,$C149,'Saturday Race 11-06-21'!$AW$11:$AW$21)</f>
        <v>0</v>
      </c>
      <c r="N149" s="174">
        <f>SUMIF('Saturday Race 11-06-21'!$B$11:$B$21,$C149,'Saturday Race 11-06-21'!$AX$11:$AX$21)</f>
        <v>0</v>
      </c>
      <c r="O149" s="174">
        <f>SUMIF('Saturday Race 11-06-21'!$B$11:$B$21,$C149,'Saturday Race 11-06-21'!$AY$11:$AY$21)</f>
        <v>0</v>
      </c>
      <c r="P149" s="174">
        <f>SUMIF('Saturday Race 11-20-21'!$B$11:$B$20,$C149,'Saturday Race 11-20-21'!$AU$11:$AU$20)</f>
        <v>0</v>
      </c>
      <c r="Q149" s="174">
        <f>SUMIF('Saturday Race 11-20-21'!$B$11:$B$20,$C149,'Saturday Race 11-20-21'!$AV$11:$AV$20)</f>
        <v>0</v>
      </c>
      <c r="R149" s="174">
        <f>SUMIF('Saturday Race 11-20-21'!$B$11:$B$20,$C149,'Saturday Race 11-20-21'!$AW$11:$AW$20)</f>
        <v>0</v>
      </c>
      <c r="S149" s="174">
        <f>SUMIF('Saturday Race 11-20-21'!$B$11:$B$20,$C149,'Saturday Race 11-20-21'!$AX$11:$AX$20)</f>
        <v>0</v>
      </c>
      <c r="T149" s="174">
        <f>SUMIF('Saturday Race 11-20-21'!$B$11:$B$20,$C149,'Saturday Race 11-20-21'!$AY$11:$AY$20)</f>
        <v>0</v>
      </c>
      <c r="U149" s="174">
        <f>SUMIF('Saturday Race 1-08-22'!$B$11:$B$20,$C149,'Saturday Race 1-08-22'!$AU$11:$AU$20)</f>
        <v>0</v>
      </c>
      <c r="V149" s="174">
        <f>SUMIF('Saturday Race 1-08-22'!$B$11:$B$20,$C149,'Saturday Race 1-08-22'!$AV$11:$AV$20)</f>
        <v>0</v>
      </c>
      <c r="W149" s="174">
        <f>SUMIF('Saturday Race 1-08-22'!$B$11:$B$20,$C149,'Saturday Race 1-08-22'!$AW$11:$AW$20)</f>
        <v>0</v>
      </c>
      <c r="X149" s="174">
        <f>SUMIF('Saturday Race 1-08-22'!$B$11:$B$20,$C149,'Saturday Race 1-08-22'!$AX$11:$AX$20)</f>
        <v>0</v>
      </c>
      <c r="Y149" s="174">
        <f>SUMIF('Saturday Race 1-08-22'!$B$11:$B$20,$C149,'Saturday Race 1-08-22'!$AY$11:$AY$20)</f>
        <v>0</v>
      </c>
      <c r="Z149" s="174">
        <f>SUMIF('Saturday Race 1-22-22'!$B$11:$B$20,$C149,'Saturday Race 1-22-22'!$AU$11:$AU$20)</f>
        <v>0</v>
      </c>
      <c r="AA149" s="174">
        <f>SUMIF('Saturday Race 1-22-22'!$B$11:$B$20,$C149,'Saturday Race 1-22-22'!$AV$11:$AV$20)</f>
        <v>0</v>
      </c>
      <c r="AB149" s="174">
        <f>SUMIF('Saturday Race 1-22-22'!$B$11:$B$20,$C149,'Saturday Race 1-22-22'!$AW$11:$AW$20)</f>
        <v>0</v>
      </c>
      <c r="AC149" s="174">
        <f>SUMIF('Saturday Race 1-22-22'!$B$11:$B$20,$C149,'Saturday Race 1-22-22'!$AX$11:$AX$20)</f>
        <v>0</v>
      </c>
      <c r="AD149" s="174">
        <f>SUMIF('Saturday Race 1-22-22'!$B$11:$B$20,$C149,'Saturday Race 1-22-22'!$AY$11:$AY$20)</f>
        <v>0</v>
      </c>
      <c r="AE149" s="174">
        <f>SUMIF('Sunday Race 2-6-22'!$B$11:$B$20,$C149,'Sunday Race 2-6-22'!$AU$11:$AU$20)</f>
        <v>0</v>
      </c>
      <c r="AF149" s="174">
        <f>SUMIF('Sunday Race 2-6-22'!$B$11:$B$20,$C149,'Sunday Race 2-6-22'!$AV$11:$AV$20)</f>
        <v>0</v>
      </c>
      <c r="AG149" s="174">
        <f>SUMIF('Sunday Race 2-6-22'!$B$11:$B$20,$C149,'Sunday Race 2-6-22'!$AW$11:$AW$20)</f>
        <v>0</v>
      </c>
      <c r="AH149" s="174">
        <f>SUMIF('Sunday Race 2-6-22'!$B$11:$B$20,$C149,'Sunday Race 2-6-22'!$AX$11:$AX$20)</f>
        <v>0</v>
      </c>
      <c r="AI149" s="174">
        <f>SUMIF('Sunday Race 2-6-22'!$B$11:$B$20,$C149,'Sunday Race 2-6-22'!$AY$11:$AY$20)</f>
        <v>0</v>
      </c>
      <c r="AJ149" s="174">
        <f>SUMIF('Sunday Race 2-20-22'!$B$11:$B$26,$C149,'Sunday Race 2-20-22'!$AU$11:$AU$26)</f>
        <v>0</v>
      </c>
      <c r="AK149" s="174">
        <f>SUMIF('Sunday Race 2-20-22'!$B$11:$B$26,$C149,'Sunday Race 2-20-22'!$AV$11:$AV$26)</f>
        <v>0</v>
      </c>
      <c r="AL149" s="174">
        <f>SUMIF('Sunday Race 2-20-22'!$B$11:$B$26,$C149,'Sunday Race 2-20-22'!$AW$11:$AW$26)</f>
        <v>0</v>
      </c>
      <c r="AM149" s="174">
        <f>SUMIF('Sunday Race 2-20-22'!$B$11:$B$26,$C149,'Sunday Race 2-20-22'!$AX$11:$AX$26)</f>
        <v>0</v>
      </c>
      <c r="AN149" s="174">
        <f>SUMIF('Sunday Race 2-20-22'!$B$11:$B$26,$C149,'Sunday Race 2-20-22'!$AY$11:$AY$26)</f>
        <v>0</v>
      </c>
      <c r="AO149" s="174">
        <f>SUMIF('Sunday Race 2-27-22'!$B$11:$B$20,$C149,'Sunday Race 2-27-22'!$AU$11:$AU$20)</f>
        <v>0</v>
      </c>
      <c r="AP149" s="174">
        <f>SUMIF('Sunday Race 2-27-22'!$B$11:$B$20,$C149,'Sunday Race 2-27-22'!$AV$11:$AV$20)</f>
        <v>0</v>
      </c>
      <c r="AQ149" s="174">
        <f>SUMIF('Sunday Race 2-27-22'!$B$11:$B$20,$C149,'Sunday Race 2-27-22'!$AW$11:$AW$20)</f>
        <v>0</v>
      </c>
      <c r="AR149" s="174">
        <f>SUMIF('Sunday Race 2-27-22'!$B$11:$B$20,$C149,'Sunday Race 2-27-22'!$AX$11:$AX$20)</f>
        <v>0</v>
      </c>
      <c r="AS149" s="174">
        <f>SUMIF('Sunday Race 2-27-22'!$B$11:$B$20,$C149,'Sunday Race 2-27-22'!$AY$11:$AY$20)</f>
        <v>0</v>
      </c>
      <c r="AT149" s="174">
        <f>SUMIF('Sunday Race 3-13-22'!$B$11:$B$25,$C149,'Sunday Race 3-13-22'!$AU$11:$AU$25)</f>
        <v>0</v>
      </c>
      <c r="AU149" s="174">
        <f>SUMIF('Sunday Race 3-13-22'!$B$11:$B$25,$C149,'Sunday Race 3-13-22'!$AV$11:$AV$25)</f>
        <v>0</v>
      </c>
      <c r="AV149" s="174">
        <f>SUMIF('Sunday Race 3-13-22'!$B$11:$B$25,$C149,'Sunday Race 3-13-22'!$AW$11:$AW$25)</f>
        <v>0</v>
      </c>
      <c r="AW149" s="174">
        <f>SUMIF('Sunday Race 3-13-22'!$B$11:$B$25,$C149,'Sunday Race 3-13-22'!$AX$11:$AX$25)</f>
        <v>0</v>
      </c>
      <c r="AX149" s="174">
        <f>SUMIF('Sunday Race 3-13-22'!$B$11:$B$25,$C149,'Sunday Race 3-13-22'!$AY$11:$AY$25)</f>
        <v>0</v>
      </c>
      <c r="AY149" s="174">
        <f>SUMIF('Saturday Race 3-19-22'!$B$11:$B$15,$C149,'Saturday Race 3-19-22'!$AU$11:$AU$15)</f>
        <v>0</v>
      </c>
      <c r="AZ149" s="174">
        <f>SUMIF('Saturday Race 3-19-22'!$B$11:$B$15,$C149,'Saturday Race 3-19-22'!$AV$11:$AV$15)</f>
        <v>0</v>
      </c>
      <c r="BA149" s="174">
        <f>SUMIF('Saturday Race 3-19-22'!$B$11:$B$15,$C149,'Saturday Race 3-19-22'!$AW$11:$AW$15)</f>
        <v>0</v>
      </c>
      <c r="BB149" s="174">
        <f>SUMIF('Saturday Race 3-19-22'!$B$11:$B$15,$C149,'Saturday Race 3-19-22'!$AX$11:$AX$15)</f>
        <v>0</v>
      </c>
      <c r="BC149" s="174">
        <f>SUMIF('Saturday Race 3-19-22'!$B$11:$B$15,$C149,'Saturday Race 3-19-22'!$AY$11:$AY$15)</f>
        <v>0</v>
      </c>
      <c r="BD149" s="174">
        <f>SUMIF('Sunday Races 4-10-22'!$B$11:$B$26,$C149,'Sunday Races 4-10-22'!$AU$11:$AU$26)</f>
        <v>0</v>
      </c>
      <c r="BE149" s="174">
        <f>SUMIF('Sunday Races 4-10-22'!$B$11:$B$26,$C149,'Sunday Races 4-10-22'!$AV$11:$AV$26)</f>
        <v>0</v>
      </c>
      <c r="BF149" s="174">
        <f>SUMIF('Sunday Races 4-10-22'!$B$11:$B$26,$C149,'Sunday Races 4-10-22'!$AW$11:$AW$26)</f>
        <v>0</v>
      </c>
      <c r="BG149" s="174">
        <f>SUMIF('Sunday Races 4-10-22'!$B$11:$B$26,$C149,'Sunday Races 4-10-22'!$AX$11:$AX$26)</f>
        <v>0</v>
      </c>
      <c r="BH149" s="174">
        <f>SUMIF('Sunday Races 4-10-22'!$B$11:$B$26,$C149,'Sunday Races 4-10-22'!$AY$11:$AY$26)</f>
        <v>0</v>
      </c>
      <c r="BI149" s="174">
        <f>SUMIF('Sunday Races 5-1-22'!$B$11:$B$28,$C149,'Sunday Races 5-1-22'!$AU$11:$AU$28)</f>
        <v>0</v>
      </c>
      <c r="BJ149" s="174">
        <f>SUMIF('Sunday Races 5-1-22'!$B$11:$B$28,$C149,'Sunday Races 5-1-22'!$AV$11:$AV$28)</f>
        <v>0</v>
      </c>
      <c r="BK149" s="174">
        <f>SUMIF('Sunday Races 5-1-22'!$B$11:$B$28,$C149,'Sunday Races 5-1-22'!$AW$11:$AW$28)</f>
        <v>0</v>
      </c>
      <c r="BL149" s="174">
        <f>SUMIF('Sunday Races 5-1-22'!$B$11:$B$28,$C149,'Sunday Races 5-1-22'!$AX$11:$AX$28)</f>
        <v>0</v>
      </c>
      <c r="BM149" s="174">
        <f>SUMIF('Sunday Races 5-1-22'!$B$11:$B$28,$C149,'Sunday Races 5-1-22'!$AY$11:$AY$28)</f>
        <v>0</v>
      </c>
      <c r="BN149" s="174">
        <f>SUMIF('Sunday Races 6-5-22'!$B$11:$B$28,$C149,'Sunday Races 6-5-22'!$AU$11:$AU$28)</f>
        <v>0</v>
      </c>
      <c r="BO149" s="174">
        <f>SUMIF('Sunday Races 6-5-22'!$B$11:$B$28,$C149,'Sunday Races 6-5-22'!$AV$11:$AV$28)</f>
        <v>0</v>
      </c>
      <c r="BP149" s="174">
        <f>SUMIF('Sunday Races 6-5-22'!$B$11:$B$28,$C149,'Sunday Races 6-5-22'!$AW$11:$AW$28)</f>
        <v>0</v>
      </c>
      <c r="BQ149" s="174">
        <f>SUMIF('Sunday Races 6-5-22'!$B$11:$B$28,$C149,'Sunday Races 6-5-22'!$AX$11:$AX$28)</f>
        <v>0</v>
      </c>
      <c r="BR149" s="174">
        <f>SUMIF('Sunday Races 6-5-22'!$B$11:$B$28,$C149,'Sunday Races 6-5-22'!$AY$11:$AY$28)</f>
        <v>0</v>
      </c>
      <c r="BS149" s="174">
        <f>SUMIF('Sunday Races 6-12-22'!$B$11:$B$24,$C149,'Sunday Races 6-12-22'!$AU$11:$AU$24)</f>
        <v>0</v>
      </c>
      <c r="BT149" s="174">
        <f>SUMIF('Sunday Races 6-12-22'!$B$11:$B$24,$C149,'Sunday Races 6-12-22'!$AV$11:$AV$24)</f>
        <v>0</v>
      </c>
      <c r="BU149" s="174">
        <f>SUMIF('Sunday Races 6-12-22'!$B$11:$B$24,$C149,'Sunday Races 6-12-22'!$AW$11:$AW$24)</f>
        <v>0</v>
      </c>
      <c r="BV149" s="174">
        <f>SUMIF('Sunday Races 6-12-22'!$B$11:$B$24,$C149,'Sunday Races 6-12-22'!$AX$11:$AX$24)</f>
        <v>0</v>
      </c>
      <c r="BW149" s="174">
        <f>SUMIF('Sunday Races 6-12-22'!$B$11:$B$24,$C149,'Sunday Races 6-12-22'!$AY$11:$AY$24)</f>
        <v>0</v>
      </c>
      <c r="BX149" s="174">
        <f>SUMIF('Saturday Races 6-18-22'!$B$11:$B$24,$C149,'Saturday Races 6-18-22'!$AU$11:$AU$24)</f>
        <v>0</v>
      </c>
      <c r="BY149" s="174">
        <f>SUMIF('Saturday Races 6-18-22'!$B$11:$B$24,$C149,'Saturday Races 6-18-22'!$AV$11:$AV$24)</f>
        <v>0</v>
      </c>
      <c r="BZ149" s="174">
        <f>SUMIF('Saturday Races 6-18-22'!$B$11:$B$24,$C149,'Saturday Races 6-18-22'!$AW$11:$AW$24)</f>
        <v>0</v>
      </c>
      <c r="CA149" s="174">
        <f>SUMIF('Saturday Races 6-18-22'!$B$11:$B$24,$C149,'Saturday Races 6-18-22'!$AX$11:$AX$24)</f>
        <v>0</v>
      </c>
      <c r="CB149" s="174">
        <f>SUMIF('Saturday Races 6-18-22'!$B$11:$B$24,$C149,'Saturday Races 6-18-22'!$AY$11:$AY$24)</f>
        <v>0</v>
      </c>
      <c r="CC149" s="174">
        <f>SUMIF('Sunday Races 7-3-22'!$B$11:$B$26,$C149,'Sunday Races 7-3-22'!$AU$11:$AU$26)</f>
        <v>0</v>
      </c>
      <c r="CD149" s="174">
        <f>SUMIF('Sunday Races 7-3-22'!$B$11:$B$26,$C149,'Sunday Races 7-3-22'!$AV$11:$AV$26)</f>
        <v>0</v>
      </c>
      <c r="CE149" s="174">
        <f>SUMIF('Sunday Races 7-3-22'!$B$11:$B$26,$C149,'Sunday Races 7-3-22'!$AW$11:$AW$26)</f>
        <v>0</v>
      </c>
      <c r="CF149" s="174">
        <f>SUMIF('Sunday Races 7-3-22'!$B$11:$B$26,$C149,'Sunday Races 7-3-22'!$AX$11:$AX$26)</f>
        <v>0</v>
      </c>
      <c r="CG149" s="174">
        <f>SUMIF('Sunday Races 7-3-22'!$B$11:$B$26,$C149,'Sunday Races 7-3-22'!$AY$11:$AY$26)</f>
        <v>0</v>
      </c>
      <c r="CH149" s="174">
        <f>SUMIF('Sunday Races 7-31-22'!$B$11:$B$26,$C149,'Sunday Races 7-31-22'!$AU$11:$AU$26)</f>
        <v>0</v>
      </c>
      <c r="CI149" s="174">
        <f>SUMIF('Sunday Races 7-31-22'!$B$11:$B$26,$C149,'Sunday Races 7-31-22'!$AV$11:$AV$26)</f>
        <v>0</v>
      </c>
      <c r="CJ149" s="174">
        <f>SUMIF('Sunday Races 7-31-22'!$B$11:$B$26,$C149,'Sunday Races 7-31-22'!$AW$11:$AW$26)</f>
        <v>0</v>
      </c>
      <c r="CK149" s="174">
        <f>SUMIF('Sunday Races 7-31-22'!$B$11:$B$26,$C149,'Sunday Races 7-31-22'!$AX$11:$AX$26)</f>
        <v>0</v>
      </c>
      <c r="CL149" s="174">
        <f>SUMIF('Sunday Races 7-31-22'!$B$11:$B$26,$C149,'Sunday Races 7-31-22'!$AY$11:$AY$26)</f>
        <v>0</v>
      </c>
      <c r="CM149" s="174">
        <f>SUMIF('Sunday Races 8-14-22'!$B$11:$B$26,$C149,'Sunday Races 8-14-22'!$AU$11:$AU$26)</f>
        <v>0</v>
      </c>
      <c r="CN149" s="174">
        <f>SUMIF('Sunday Races 8-14-22'!$B$11:$B$26,$C149,'Sunday Races 8-14-22'!$AV$11:$AV$26)</f>
        <v>0</v>
      </c>
      <c r="CO149" s="174">
        <f>SUMIF('Sunday Races 8-14-22'!$B$11:$B$26,$C149,'Sunday Races 8-14-22'!$AW$11:$AW$26)</f>
        <v>0</v>
      </c>
      <c r="CP149" s="174">
        <f>SUMIF('Sunday Races 8-14-22'!$B$11:$B$26,$C149,'Sunday Races 8-14-22'!$AX$11:$AX$26)</f>
        <v>0</v>
      </c>
      <c r="CQ149" s="174">
        <f>SUMIF('Sunday Races 8-14-22'!$B$11:$B$26,$C149,'Sunday Races 8-14-22'!$AY$11:$AY$26)</f>
        <v>0</v>
      </c>
      <c r="CR149" s="174">
        <f>SUMIF('Saturday Races 8-20-22'!$B$11:$B$26,$C149,'Saturday Races 8-20-22'!$AU$11:$AU$26)</f>
        <v>0</v>
      </c>
      <c r="CS149" s="174">
        <f>SUMIF('Saturday Races 8-20-22'!$B$11:$B$26,$C149,'Saturday Races 8-20-22'!$AV$11:$AV$26)</f>
        <v>0</v>
      </c>
      <c r="CT149" s="174">
        <f>SUMIF('Saturday Races 8-20-22'!$B$11:$B$26,$C149,'Saturday Races 8-20-22'!$AW$11:$AW$26)</f>
        <v>0</v>
      </c>
      <c r="CU149" s="174">
        <f>SUMIF('Saturday Races 8-20-22'!$B$11:$B$26,$C149,'Saturday Races 8-20-22'!$AX$11:$AX$26)</f>
        <v>0</v>
      </c>
      <c r="CV149" s="174">
        <f>SUMIF('Saturday Races 8-20-22'!$B$11:$B$26,$C149,'Saturday Races 8-20-22'!$AY$11:$AY$26)</f>
        <v>0</v>
      </c>
      <c r="CW149" s="174">
        <f>SUMIF('Sunday Races 9-11-22'!$B$11:$B$20,$C149,'Sunday Races 9-11-22'!$AU$11:$AU$20)</f>
        <v>0</v>
      </c>
      <c r="CX149" s="174">
        <f>SUMIF('Sunday Races 9-11-22'!$B$11:$B$20,$C149,'Sunday Races 9-11-22'!$AV$11:$AV$20)</f>
        <v>0</v>
      </c>
      <c r="CY149" s="174">
        <f>SUMIF('Sunday Races 9-11-22'!$B$11:$B$20,$C149,'Sunday Races 9-11-22'!$AW$11:$AW$20)</f>
        <v>0</v>
      </c>
      <c r="CZ149" s="174">
        <f>SUMIF('Sunday Races 9-11-22'!$B$11:$B$20,$C149,'Sunday Races 9-11-22'!$AX$11:$AX$20)</f>
        <v>0</v>
      </c>
      <c r="DA149" s="174">
        <f>SUMIF('Sunday Races 9-11-22'!$B$11:$B$20,$C149,'Sunday Races 9-11-22'!$AY$11:$AY$20)</f>
        <v>0</v>
      </c>
      <c r="DB149" s="174">
        <f>SUMIF('Sunday Races 10-9-22'!$B$11:$B$21,$C149,'Sunday Races 10-9-22'!$AU$11:$AU$21)</f>
        <v>0</v>
      </c>
      <c r="DC149" s="174">
        <f>SUMIF('Sunday Races 10-9-22'!$B$11:$B$21,$C149,'Sunday Races 10-9-22'!$AV$11:$AV$21)</f>
        <v>0</v>
      </c>
      <c r="DD149" s="174">
        <f>SUMIF('Sunday Races 10-9-22'!$B$11:$B$21,$C149,'Sunday Races 10-9-22'!$AW$11:$AW$21)</f>
        <v>0</v>
      </c>
      <c r="DE149" s="174">
        <f>SUMIF('Sunday Races 10-9-22'!$B$11:$B$21,$C149,'Sunday Races 10-9-22'!$AX$11:$AX$21)</f>
        <v>0</v>
      </c>
      <c r="DF149" s="174">
        <f>SUMIF('Sunday Races 10-9-22'!$B$11:$B$21,$C149,'Sunday Races 10-9-22'!$AY$11:$AY$21)</f>
        <v>0</v>
      </c>
      <c r="DG149" s="174">
        <f>SUMIF('Sunday Races 10-23-22'!$B$11:$B$22,$C149,'Sunday Races 10-23-22'!$AU$11:$AU$22)</f>
        <v>0</v>
      </c>
      <c r="DH149" s="174">
        <f>SUMIF('Sunday Races 10-23-22'!$B$11:$B$22,$C149,'Sunday Races 10-23-22'!$AV$11:$AV$22)</f>
        <v>0</v>
      </c>
      <c r="DI149" s="174">
        <f>SUMIF('Sunday Races 10-23-22'!$B$11:$B$22,$C149,'Sunday Races 10-23-22'!$AW$11:$AW$22)</f>
        <v>0</v>
      </c>
      <c r="DJ149" s="174">
        <f>SUMIF('Sunday Races 10-23-22'!$B$11:$B$22,$C149,'Sunday Races 10-23-22'!$AX$11:$AX$22)</f>
        <v>0</v>
      </c>
      <c r="DK149" s="174">
        <f>SUMIF('Sunday Races 10-23-22'!$B$11:$B$22,$C149,'Sunday Races 10-23-22'!$AY$11:$AY$22)</f>
        <v>0</v>
      </c>
      <c r="DL149" s="175"/>
      <c r="DM149" s="176"/>
      <c r="DN149" s="177">
        <f t="shared" si="134"/>
        <v>0</v>
      </c>
      <c r="DO149" s="177">
        <f t="shared" si="134"/>
        <v>0</v>
      </c>
      <c r="DP149" s="177">
        <f t="shared" si="134"/>
        <v>0</v>
      </c>
      <c r="DQ149" s="177">
        <f t="shared" si="134"/>
        <v>0</v>
      </c>
      <c r="DR149" s="177">
        <f t="shared" si="134"/>
        <v>0</v>
      </c>
      <c r="DS149" s="177">
        <f t="shared" si="134"/>
        <v>0</v>
      </c>
      <c r="DT149" s="177">
        <f t="shared" si="134"/>
        <v>0</v>
      </c>
      <c r="DU149" s="177">
        <f t="shared" si="134"/>
        <v>0</v>
      </c>
      <c r="DV149" s="177">
        <f t="shared" si="134"/>
        <v>0</v>
      </c>
      <c r="DW149" s="177">
        <f t="shared" si="134"/>
        <v>0</v>
      </c>
      <c r="DX149" s="177">
        <f t="shared" si="135"/>
        <v>0</v>
      </c>
      <c r="DY149" s="177">
        <f t="shared" si="135"/>
        <v>0</v>
      </c>
      <c r="DZ149" s="177">
        <f t="shared" si="135"/>
        <v>0</v>
      </c>
      <c r="EA149" s="177">
        <f t="shared" si="135"/>
        <v>0</v>
      </c>
      <c r="EB149" s="177">
        <f t="shared" si="135"/>
        <v>0</v>
      </c>
      <c r="EC149" s="177">
        <f t="shared" si="135"/>
        <v>0</v>
      </c>
      <c r="ED149" s="177">
        <f t="shared" si="135"/>
        <v>0</v>
      </c>
      <c r="EE149" s="177">
        <f t="shared" si="135"/>
        <v>0</v>
      </c>
      <c r="EF149" s="177">
        <f t="shared" si="135"/>
        <v>0</v>
      </c>
      <c r="EG149" s="177">
        <f t="shared" si="135"/>
        <v>0</v>
      </c>
      <c r="EH149" s="177">
        <f t="shared" si="136"/>
        <v>0</v>
      </c>
      <c r="EI149" s="177">
        <f t="shared" si="136"/>
        <v>0</v>
      </c>
      <c r="EJ149" s="177">
        <f t="shared" si="136"/>
        <v>0</v>
      </c>
      <c r="EK149" s="177">
        <f t="shared" si="136"/>
        <v>0</v>
      </c>
      <c r="EL149" s="177">
        <f t="shared" si="136"/>
        <v>0</v>
      </c>
      <c r="EM149" s="177">
        <f t="shared" si="136"/>
        <v>0</v>
      </c>
      <c r="EN149" s="177">
        <f t="shared" si="136"/>
        <v>0</v>
      </c>
      <c r="EO149" s="177">
        <f t="shared" si="136"/>
        <v>0</v>
      </c>
      <c r="EP149" s="177">
        <f t="shared" si="136"/>
        <v>0</v>
      </c>
      <c r="EQ149" s="177">
        <f t="shared" si="136"/>
        <v>0</v>
      </c>
      <c r="ER149" s="177">
        <f t="shared" si="137"/>
        <v>0</v>
      </c>
      <c r="ES149" s="177">
        <f t="shared" si="137"/>
        <v>0</v>
      </c>
      <c r="ET149" s="177">
        <f t="shared" si="137"/>
        <v>0</v>
      </c>
      <c r="EU149" s="177">
        <f t="shared" si="137"/>
        <v>0</v>
      </c>
      <c r="EV149" s="177">
        <f t="shared" si="137"/>
        <v>0</v>
      </c>
      <c r="EW149" s="177">
        <f t="shared" si="137"/>
        <v>0</v>
      </c>
      <c r="EX149" s="177">
        <f t="shared" si="137"/>
        <v>0</v>
      </c>
      <c r="EY149" s="177">
        <f t="shared" si="137"/>
        <v>0</v>
      </c>
      <c r="EZ149" s="177">
        <f t="shared" si="137"/>
        <v>0</v>
      </c>
      <c r="FA149" s="177">
        <f t="shared" si="137"/>
        <v>0</v>
      </c>
      <c r="FB149" s="177">
        <f t="shared" si="138"/>
        <v>0</v>
      </c>
      <c r="FC149" s="177">
        <f t="shared" si="138"/>
        <v>0</v>
      </c>
      <c r="FD149" s="177">
        <f t="shared" si="138"/>
        <v>0</v>
      </c>
      <c r="FE149" s="177">
        <f t="shared" si="138"/>
        <v>0</v>
      </c>
      <c r="FF149" s="177">
        <f t="shared" si="138"/>
        <v>0</v>
      </c>
      <c r="FG149" s="177">
        <f t="shared" si="138"/>
        <v>0</v>
      </c>
      <c r="FH149" s="177">
        <f t="shared" si="138"/>
        <v>0</v>
      </c>
      <c r="FI149" s="177">
        <f t="shared" si="138"/>
        <v>0</v>
      </c>
      <c r="FJ149" s="177">
        <f t="shared" si="138"/>
        <v>0</v>
      </c>
      <c r="FK149" s="177">
        <f t="shared" si="138"/>
        <v>0</v>
      </c>
      <c r="FL149" s="177">
        <f t="shared" si="139"/>
        <v>0</v>
      </c>
      <c r="FM149" s="177">
        <f t="shared" si="139"/>
        <v>0</v>
      </c>
      <c r="FN149" s="177">
        <f t="shared" si="139"/>
        <v>0</v>
      </c>
      <c r="FO149" s="177">
        <f t="shared" si="139"/>
        <v>0</v>
      </c>
      <c r="FP149" s="177">
        <f t="shared" si="139"/>
        <v>0</v>
      </c>
      <c r="FQ149" s="177">
        <f t="shared" si="139"/>
        <v>0</v>
      </c>
      <c r="FR149" s="177">
        <f t="shared" si="139"/>
        <v>0</v>
      </c>
      <c r="FS149" s="177">
        <f t="shared" si="139"/>
        <v>0</v>
      </c>
      <c r="FT149" s="177">
        <f t="shared" si="139"/>
        <v>0</v>
      </c>
      <c r="FU149" s="177">
        <f t="shared" si="139"/>
        <v>0</v>
      </c>
      <c r="FV149" s="177">
        <f t="shared" si="139"/>
        <v>0</v>
      </c>
      <c r="FW149" s="177">
        <f t="shared" si="139"/>
        <v>0</v>
      </c>
      <c r="FX149" s="177">
        <f t="shared" si="139"/>
        <v>0</v>
      </c>
      <c r="FY149" s="177">
        <f t="shared" si="139"/>
        <v>0</v>
      </c>
      <c r="FZ149" s="177">
        <f t="shared" si="139"/>
        <v>0</v>
      </c>
      <c r="GA149" s="177"/>
      <c r="GB149" s="229">
        <f t="shared" si="132"/>
        <v>0</v>
      </c>
      <c r="GC149" s="229">
        <f t="shared" si="133"/>
        <v>0</v>
      </c>
      <c r="GD149" s="174">
        <f>SUMIF('One Day 12-04-21 Scots'!$B$11:$B$24,$C149,'One Day 12-04-21 Scots'!$AU$11:$AU$24)</f>
        <v>0</v>
      </c>
      <c r="GE149" s="174">
        <f>SUMIF('One Day 12-04-21 Scots'!$B$11:$B$24,$C149,'One Day 12-04-21 Scots'!$AV$11:$AV$24)</f>
        <v>0</v>
      </c>
      <c r="GF149" s="174">
        <f>SUMIF('One Day 12-04-21 Scots'!$B$11:$B$24,$C149,'One Day 12-04-21 Scots'!$AW$11:$AW$24)</f>
        <v>0</v>
      </c>
      <c r="GG149" s="174">
        <f>SUMIF('One Day 12-04-21 Scots'!$B$11:$B$24,$C149,'One Day 12-04-21 Scots'!$AX$11:$AX$24)</f>
        <v>0</v>
      </c>
      <c r="GH149" s="174">
        <f>SUMIF('One Day 12-04-21 Scots'!$B$11:$B$24,$C149,'One Day 12-04-21 Scots'!$AY$11:$AY$24)</f>
        <v>0</v>
      </c>
      <c r="GI149" s="174">
        <f>SUMIF('One Day 12-04-21 Thistles'!$B$11:$B$25,$C149,'One Day 12-04-21 Thistles'!$AU$11:$AU$25)</f>
        <v>0</v>
      </c>
      <c r="GJ149" s="174">
        <f>SUMIF('One Day 12-04-21 Thistles'!$B$11:$B$25,$C149,'One Day 12-04-21 Thistles'!$AV$11:$AV$25)</f>
        <v>0</v>
      </c>
      <c r="GK149" s="174">
        <f>SUMIF('One Day 12-04-21 Thistles'!$B$11:$B$25,$C149,'One Day 12-04-21 Thistles'!$AW$11:$AW$25)</f>
        <v>0</v>
      </c>
      <c r="GL149" s="174">
        <f>SUMIF('One Day 12-04-21 Thistles'!$B$11:$B$25,$C149,'One Day 12-04-21 Thistles'!$AX$11:$AX$25)</f>
        <v>0</v>
      </c>
      <c r="GM149" s="174">
        <f>SUMIF('One Day 12-04-21 Thistles'!$B$11:$B$25,$C149,'One Day 12-04-21 Thistles'!$AY$11:$AY$25)</f>
        <v>0</v>
      </c>
      <c r="GN149" s="174">
        <f>SUMIF('Chili One Day 2-12-22 Scots'!$B$11:$B$27,$C149,'Chili One Day 2-12-22 Scots'!$AU$11:$AU$27)</f>
        <v>0</v>
      </c>
      <c r="GO149" s="174">
        <f>SUMIF('Chili One Day 2-12-22 Scots'!$B$11:$B$27,$C149,'Chili One Day 2-12-22 Scots'!$AV$11:$AV$27)</f>
        <v>0</v>
      </c>
      <c r="GP149" s="174">
        <f>SUMIF('Chili One Day 2-12-22 Scots'!$B$11:$B$27,$C149,'Chili One Day 2-12-22 Scots'!$AW$11:$AW$27)</f>
        <v>0</v>
      </c>
      <c r="GQ149" s="174">
        <f>SUMIF('Chili One Day 2-12-22 Scots'!$B$11:$B$27,$C149,'Chili One Day 2-12-22 Scots'!$AX$11:$AX$27)</f>
        <v>0</v>
      </c>
      <c r="GR149" s="174">
        <f>SUMIF('Chili One Day 2-12-22 Scots'!$B$11:$B$27,$C149,'Chili One Day 2-12-22 Scots'!$AY$11:$AY$27)</f>
        <v>0</v>
      </c>
      <c r="GS149" s="174">
        <f>SUMIF('Chili One Day 2-12-22 Thistles'!$B$11:$B$27,$C149,'Chili One Day 2-12-22 Thistles'!$AU$11:$AU$27)</f>
        <v>0</v>
      </c>
      <c r="GT149" s="174">
        <f>SUMIF('Chili One Day 2-12-22 Thistles'!$B$11:$B$27,$C149,'Chili One Day 2-12-22 Thistles'!$AV$11:$AV$27)</f>
        <v>0</v>
      </c>
      <c r="GU149" s="174">
        <f>SUMIF('Chili One Day 2-12-22 Thistles'!$B$11:$B$27,$C149,'Chili One Day 2-12-22 Thistles'!$AW$11:$AW$27)</f>
        <v>0</v>
      </c>
      <c r="GV149" s="174">
        <f>SUMIF('Chili One Day 2-12-22 Thistles'!$B$11:$B$27,$C149,'Chili One Day 2-12-22 Thistles'!$AX$11:$AX$27)</f>
        <v>0</v>
      </c>
      <c r="GW149" s="174">
        <f>SUMIF('Chili One Day 2-12-22 Thistles'!$B$11:$B$27,$C149,'Chili One Day 2-12-22 Thistles'!$AY$11:$AY$27)</f>
        <v>0</v>
      </c>
      <c r="GX149" s="174">
        <f>SUMIF('Ironman One Day 3-5-22 FS'!$B$11:$B$26,$C149,'Ironman One Day 3-5-22 FS'!$AU$11:$AU$26)</f>
        <v>0</v>
      </c>
      <c r="GY149" s="174">
        <f>SUMIF('Ironman One Day 3-5-22 FS'!$B$11:$B$26,$C149,'Ironman One Day 3-5-22 FS'!$AV$11:$AV$26)</f>
        <v>0</v>
      </c>
      <c r="GZ149" s="174">
        <f>SUMIF('Ironman One Day 3-5-22 FS'!$B$11:$B$26,$C149,'Ironman One Day 3-5-22 FS'!$AW$11:$AW$26)</f>
        <v>0</v>
      </c>
      <c r="HA149" s="174">
        <f>SUMIF('Ironman One Day 3-5-22 FS'!$B$11:$B$26,$C149,'Ironman One Day 3-5-22 FS'!$AX$11:$AX$26)</f>
        <v>0</v>
      </c>
      <c r="HB149" s="174">
        <f>SUMIF('Ironman One Day 3-5-22 FS'!$B$11:$B$26,$C149,'Ironman One Day 3-5-22 FS'!$AY$11:$AY$26)</f>
        <v>0</v>
      </c>
      <c r="HC149" s="174">
        <f>SUMIF('Ironman One Day 3-5-22 420'!$B$11:$B$26,$C149,'Ironman One Day 3-5-22 420'!$AU$11:$AU$26)</f>
        <v>0</v>
      </c>
      <c r="HD149" s="174">
        <f>SUMIF('Ironman One Day 3-5-22 420'!$B$11:$B$26,$C149,'Ironman One Day 3-5-22 420'!$AV$11:$AV$26)</f>
        <v>0</v>
      </c>
      <c r="HE149" s="174">
        <f>SUMIF('Ironman One Day 3-5-22 420'!$B$11:$B$26,$C149,'Ironman One Day 3-5-22 420'!$AW$11:$AW$26)</f>
        <v>0</v>
      </c>
      <c r="HF149" s="174">
        <f>SUMIF('Ironman One Day 3-5-22 420'!$B$11:$B$26,$C149,'Ironman One Day 3-5-22 420'!$AX$11:$AX$26)</f>
        <v>0</v>
      </c>
      <c r="HG149" s="174">
        <f>SUMIF('Ironman One Day 3-5-22 420'!$B$11:$B$26,$C149,'Ironman One Day 3-5-22 420'!$AY$11:$AY$26)</f>
        <v>0</v>
      </c>
      <c r="HH149" s="174">
        <f>SUMIF('Easter One Day 4-16-22 FS'!$B$11:$B$25,$C149,'Easter One Day 4-16-22 FS'!$AU$11:$AU$25)</f>
        <v>0</v>
      </c>
      <c r="HI149" s="174">
        <f>SUMIF('Easter One Day 4-16-22 FS'!$B$11:$B$25,$C149,'Easter One Day 4-16-22 FS'!$AV$11:$AV$25)</f>
        <v>0</v>
      </c>
      <c r="HJ149" s="174">
        <f>SUMIF('Easter One Day 4-16-22 FS'!$B$11:$B$25,$C149,'Easter One Day 4-16-22 FS'!$AW$11:$AW$25)</f>
        <v>0</v>
      </c>
      <c r="HK149" s="174">
        <f>SUMIF('Easter One Day 4-16-22 FS'!$B$11:$B$25,$C149,'Easter One Day 4-16-22 FS'!$AX$11:$AX$25)</f>
        <v>0</v>
      </c>
      <c r="HL149" s="174">
        <f>SUMIF('Easter One Day 4-16-22 FS'!$B$11:$B$25,$C149,'Easter One Day 4-16-22 FS'!$AY$11:$AY$25)</f>
        <v>0</v>
      </c>
      <c r="HM149" s="174">
        <f>SUMIF('Easter One Day 4-16-22 TH'!$B$11:$B$25,$C149,'Easter One Day 4-16-22 TH'!$AU$11:$AU$25)</f>
        <v>0</v>
      </c>
      <c r="HN149" s="174">
        <f>SUMIF('Easter One Day 4-16-22 TH'!$B$11:$B$25,$C149,'Easter One Day 4-16-22 TH'!$AV$11:$AV$25)</f>
        <v>0</v>
      </c>
      <c r="HO149" s="174">
        <f>SUMIF('Easter One Day 4-16-22 TH'!$B$11:$B$25,$C149,'Easter One Day 4-16-22 TH'!$AW$11:$AW$25)</f>
        <v>0</v>
      </c>
      <c r="HP149" s="174">
        <f>SUMIF('Easter One Day 4-16-22 TH'!$B$11:$B$25,$C149,'Easter One Day 4-16-22 TH'!$AX$11:$AX$25)</f>
        <v>0</v>
      </c>
      <c r="HQ149" s="174">
        <f>SUMIF('Easter One Day 4-16-22 TH'!$B$11:$B$25,$C149,'Easter One Day 4-16-22 TH'!$AY$11:$AY$25)</f>
        <v>0</v>
      </c>
      <c r="HR149" s="174">
        <f>SUMIF('Long Distance Race 5-7-22'!$B$11:$B$25,$C149,'Long Distance Race 5-7-22'!$AU$11:$AU$25)</f>
        <v>0</v>
      </c>
      <c r="HS149" s="174">
        <f>SUMIF('Long Distance Race 5-7-22'!$B$11:$B$18,$C149,'Long Distance Race 5-7-22'!$AV$11:$AV$18)</f>
        <v>0</v>
      </c>
      <c r="HT149" s="174">
        <f>SUMIF('Long Distance Race 5-7-22'!$B$11:$B$18,$C149,'Long Distance Race 5-7-22'!$AW$11:$AW$18)</f>
        <v>0</v>
      </c>
      <c r="HU149" s="174">
        <f>SUMIF('Long Distance Race 5-7-22'!$B$11:$B$18,$C149,'Long Distance Race 5-7-22'!$AX$11:$AX$18)</f>
        <v>0</v>
      </c>
      <c r="HV149" s="174">
        <f>SUMIF('Long Distance Race 5-7-22'!$B$11:$B$18,$C149,'Long Distance Race 5-7-22'!$AY$11:$AY$18)</f>
        <v>0</v>
      </c>
      <c r="HW149" s="174">
        <f>SUMIF('Memorial Day Regatta 5-28-22 Op'!$B$11:$B$25,$C149,'Memorial Day Regatta 5-28-22 Op'!$AU$11:$AU$25)</f>
        <v>0</v>
      </c>
      <c r="HX149" s="174">
        <f>SUMIF('Memorial Day Regatta 5-28-22 Op'!$B$11:$B$18,$C149,'Memorial Day Regatta 5-28-22 Op'!$AV$11:$AV$18)</f>
        <v>0</v>
      </c>
      <c r="HY149" s="174">
        <f>SUMIF('Memorial Day Regatta 5-28-22 Op'!$B$11:$B$18,$C149,'Memorial Day Regatta 5-28-22 Op'!$AW$11:$AW$18)</f>
        <v>0</v>
      </c>
      <c r="HZ149" s="174">
        <f>SUMIF('Memorial Day Regatta 5-28-22 Op'!$B$11:$B$18,$C149,'Memorial Day Regatta 5-28-22 Op'!$AX$11:$AX$18)</f>
        <v>0</v>
      </c>
      <c r="IA149" s="174">
        <f>SUMIF('Memorial Day Regatta 5-28-22 Op'!$B$11:$B$18,$C149,'Memorial Day Regatta 5-28-22 Op'!$AY$11:$AY$18)</f>
        <v>0</v>
      </c>
      <c r="IB149" s="174">
        <f>SUMIF('Caldwell Cup 6-25-22 TH'!$B$11:$B$25,$C149,'Caldwell Cup 6-25-22 TH'!$AU$11:$AU$25)</f>
        <v>0</v>
      </c>
      <c r="IC149" s="174">
        <f>SUMIF('Caldwell Cup 6-25-22 TH'!$B$11:$B$25,$C149,'Caldwell Cup 6-25-22 TH'!$AV$11:$AV$25)</f>
        <v>0</v>
      </c>
      <c r="ID149" s="174">
        <f>SUMIF('Caldwell Cup 6-25-22 TH'!$B$11:$B$25,$C149,'Caldwell Cup 6-25-22 TH'!$AW$11:$AW$25)</f>
        <v>0</v>
      </c>
      <c r="IE149" s="174">
        <f>SUMIF('Caldwell Cup 6-25-22 TH'!$B$11:$B$25,$C149,'Caldwell Cup 6-25-22 TH'!$AX$11:$AX$25)</f>
        <v>0</v>
      </c>
      <c r="IF149" s="174">
        <f>SUMIF('Caldwell Cup 6-25-22 TH'!$B$11:$B$25,$C149,'Caldwell Cup 6-25-22 TH'!$AY$11:$AY$25)</f>
        <v>0</v>
      </c>
      <c r="IG149" s="174">
        <f>SUMIF('Caldwell Cup 6-25-22 FS'!$B$11:$B$21,$C149,'Caldwell Cup 6-25-22 FS'!$AU$11:$AU$21)</f>
        <v>0</v>
      </c>
      <c r="IH149" s="174">
        <f>SUMIF('Caldwell Cup 6-25-22 FS'!$B$11:$B$21,$C149,'Caldwell Cup 6-25-22 FS'!$AV$11:$AV$21)</f>
        <v>0</v>
      </c>
      <c r="II149" s="174">
        <f>SUMIF('Caldwell Cup 6-25-22 FS'!$B$11:$B$21,$C149,'Caldwell Cup 6-25-22 FS'!$AW$11:$AW$21)</f>
        <v>0</v>
      </c>
      <c r="IJ149" s="174">
        <f>SUMIF('Caldwell Cup 6-25-22 FS'!$B$11:$B$21,$C149,'Caldwell Cup 6-25-22 FS'!$AX$11:$AX$21)</f>
        <v>0</v>
      </c>
      <c r="IK149" s="174">
        <f>SUMIF('Caldwell Cup 6-25-22 FS'!$B$11:$B$21,$C149,'Caldwell Cup 6-25-22 FS'!$AY$11:$AY$21)</f>
        <v>0</v>
      </c>
      <c r="IL149" s="174">
        <f>SUMIF('Caldwell Cup 6-25-22 Lasers'!$B$11:$B$23,$C149,'Caldwell Cup 6-25-22 Lasers'!$AU$11:$AU$23)</f>
        <v>0</v>
      </c>
      <c r="IM149" s="174">
        <f>SUMIF('Caldwell Cup 6-25-22 Lasers'!$B$11:$B$23,$C149,'Caldwell Cup 6-25-22 Lasers'!$AV$11:$AV$23)</f>
        <v>0</v>
      </c>
      <c r="IN149" s="174">
        <f>SUMIF('Caldwell Cup 6-25-22 Lasers'!$B$11:$B$23,$C149,'Caldwell Cup 6-25-22 Lasers'!$AW$11:$AW$23)</f>
        <v>0</v>
      </c>
      <c r="IO149" s="174">
        <f>SUMIF('Caldwell Cup 6-25-22 Lasers'!$B$11:$B$23,$C149,'Caldwell Cup 6-25-22 Lasers'!$AX$11:$AX$23)</f>
        <v>0</v>
      </c>
      <c r="IP149" s="174">
        <f>SUMIF('Caldwell Cup 6-25-22 Lasers'!$B$11:$B$23,$C149,'Caldwell Cup 6-25-22 Lasers'!$AY$11:$AY$23)</f>
        <v>0</v>
      </c>
      <c r="IQ149" s="174">
        <f>SUMIF('Labor Day Regatta 9-3-22 FS'!$B$11:$B$30,$C149,'Labor Day Regatta 9-3-22 FS'!$AU$11:$AU$30)</f>
        <v>0</v>
      </c>
      <c r="IR149" s="174">
        <f>SUMIF('Labor Day Regatta 9-3-22 FS'!$B$11:$B$30,$C149,'Labor Day Regatta 9-3-22 FS'!$AV$11:$AV$30)</f>
        <v>0</v>
      </c>
      <c r="IS149" s="174">
        <f>SUMIF('Labor Day Regatta 9-3-22 FS'!$B$11:$B$30,$C149,'Labor Day Regatta 9-3-22 FS'!$AW$11:$AW$30)</f>
        <v>0</v>
      </c>
      <c r="IT149" s="174">
        <f>SUMIF('Labor Day Regatta 9-3-22 FS'!$B$11:$B$30,$C149,'Labor Day Regatta 9-3-22 FS'!$AX$11:$AX$30)</f>
        <v>0</v>
      </c>
      <c r="IU149" s="174">
        <f>SUMIF('Labor Day Regatta 9-3-22 FS'!$B$11:$B$30,$C149,'Labor Day Regatta 9-3-22 FS'!$AY$11:$AY$30)</f>
        <v>0</v>
      </c>
      <c r="IV149" s="174">
        <f>SUMIF('2022-09-17 Leukemia Cup FS'!$B$11:$B$26,$C149,'2022-09-17 Leukemia Cup FS'!$AU$11:$AU$26)</f>
        <v>0</v>
      </c>
      <c r="IW149" s="174">
        <f>SUMIF('2022-09-17 Leukemia Cup FS'!$B$11:$B$26,$C149,'2022-09-17 Leukemia Cup FS'!$AV$11:$AV$26)</f>
        <v>0</v>
      </c>
      <c r="IX149" s="174">
        <f>SUMIF('2022-09-17 Leukemia Cup FS'!$B$11:$B$26,$C149,'2022-09-17 Leukemia Cup FS'!$AW$11:$AW$26)</f>
        <v>0</v>
      </c>
      <c r="IY149" s="174">
        <f>SUMIF('2022-09-17 Leukemia Cup FS'!$B$11:$B$26,$C149,'2022-09-17 Leukemia Cup FS'!$AX$11:$AX$26)</f>
        <v>0</v>
      </c>
      <c r="IZ149" s="174">
        <f>SUMIF('2022-09-17 Leukemia Cup FS'!$B$11:$B$26,$C149,'2022-09-17 Leukemia Cup FS'!$AY$11:$AY$26)</f>
        <v>0</v>
      </c>
      <c r="JA149" s="174">
        <f>SUMIF('2022-09-17 Leukemia Cup TH'!$B$11:$B$28,$C149,'2022-09-17 Leukemia Cup TH'!$AU$11:$AU$28)</f>
        <v>0</v>
      </c>
      <c r="JB149" s="174">
        <f>SUMIF('2022-09-17 Leukemia Cup TH'!$B$11:$B$28,$C149,'2022-09-17 Leukemia Cup TH'!$AV$11:$AV$28)</f>
        <v>0</v>
      </c>
      <c r="JC149" s="174">
        <f>SUMIF('2022-09-17 Leukemia Cup TH'!$B$11:$B$28,$C149,'2022-09-17 Leukemia Cup TH'!$AW$11:$AW$28)</f>
        <v>0</v>
      </c>
      <c r="JD149" s="174">
        <f>SUMIF('2022-09-17 Leukemia Cup TH'!$B$11:$B$28,$C149,'2022-09-17 Leukemia Cup TH'!$AX$11:$AX$28)</f>
        <v>0</v>
      </c>
      <c r="JE149" s="174">
        <f>SUMIF('2022-09-17 Leukemia Cup TH'!$B$11:$B$28,$C149,'2022-09-17 Leukemia Cup TH'!$AY$11:$AY$28)</f>
        <v>0</v>
      </c>
      <c r="JF149" s="174">
        <f>SUMIF('Smith-Berry LDR 9-24-22'!$B$11:$B$30,$C149,'Smith-Berry LDR 9-24-22'!$AU$11:$AU$30)</f>
        <v>0</v>
      </c>
      <c r="JG149" s="174">
        <f>SUMIF('Smith-Berry LDR 9-24-22'!$B$11:$B$30,$C149,'Smith-Berry LDR 9-24-22'!$AV$11:$AV$30)</f>
        <v>0</v>
      </c>
      <c r="JH149" s="174">
        <f>SUMIF('Smith-Berry LDR 9-24-22'!$B$11:$B$30,$C149,'Smith-Berry LDR 9-24-22'!$AW$11:$AW$30)</f>
        <v>0</v>
      </c>
      <c r="JI149" s="174">
        <f>SUMIF('Smith-Berry LDR 9-24-22'!$B$11:$B$30,$C149,'Smith-Berry LDR 9-24-22'!$AX$11:$AX$30)</f>
        <v>0</v>
      </c>
      <c r="JJ149" s="174">
        <f>SUMIF('Smith-Berry LDR 9-24-22'!$B$11:$B$30,$C149,'Smith-Berry LDR 9-24-22'!$AY$11:$AY$30)</f>
        <v>0</v>
      </c>
      <c r="JK149" s="174">
        <f>SUMIF('Great Scot 10-1-22 Cham'!$B$11:$B$38,$C149,'Great Scot 10-1-22 Cham'!$AU$11:$AU$38)</f>
        <v>0</v>
      </c>
      <c r="JL149" s="174">
        <f>SUMIF('Great Scot 10-1-22 Cham'!$B$11:$B$38,$C149,'Great Scot 10-1-22 Cham'!$AV$11:$AV$38)</f>
        <v>0</v>
      </c>
      <c r="JM149" s="174">
        <f>SUMIF('Great Scot 10-1-22 Cham'!$B$11:$B$38,$C149,'Great Scot 10-1-22 Cham'!$AW$11:$AW$38)</f>
        <v>0</v>
      </c>
      <c r="JN149" s="174">
        <f>SUMIF('Great Scot 10-1-22 Cham'!$B$11:$B$38,$C149,'Great Scot 10-1-22 Cham'!$AX$11:$AX$38)</f>
        <v>0</v>
      </c>
      <c r="JO149" s="174">
        <f>SUMIF('Great Scot 10-1-22 Cham'!$B$11:$B$38,$C149,'Great Scot 10-1-22 Cham'!$AY$11:$AY$38)</f>
        <v>0</v>
      </c>
      <c r="JP149" s="174">
        <f>SUMIF('Great Scot 10-1-22 Chal'!$B$11:$B$28,$C149,'Great Scot 10-1-22 Chal'!$AU$11:$AU$28)</f>
        <v>0</v>
      </c>
      <c r="JQ149" s="174">
        <f>SUMIF('Great Scot 10-1-22 Chal'!$B$11:$B$28,$C149,'Great Scot 10-1-22 Chal'!$AV$11:$AV$28)</f>
        <v>0</v>
      </c>
      <c r="JR149" s="174">
        <f>SUMIF('Great Scot 10-1-22 Chal'!$B$11:$B$28,$C149,'Great Scot 10-1-22 Chal'!$AW$11:$AW$28)</f>
        <v>0</v>
      </c>
      <c r="JS149" s="174">
        <f>SUMIF('Great Scot 10-1-22 Chal'!$B$11:$B$28,$C149,'Great Scot 10-1-22 Chal'!$AX$11:$AX$28)</f>
        <v>0</v>
      </c>
      <c r="JT149" s="174">
        <f>SUMIF('Great Scot 10-1-22 Chal'!$B$11:$B$28,$C149,'Great Scot 10-1-22 Chal'!$AY$11:$AY$28)</f>
        <v>0</v>
      </c>
      <c r="JU149" s="174">
        <f>SUMIF('Great Pumpkin Regatta 10-15-22'!$B$11:$B$54,$C149,'Great Pumpkin Regatta 10-15-22'!$AU$11:$AU$54)</f>
        <v>0</v>
      </c>
      <c r="JV149" s="174">
        <f>SUMIF('Great Pumpkin Regatta 10-15-22'!$B$11:$B$54,$C149,'Great Pumpkin Regatta 10-15-22'!$AV$11:$AV$54)</f>
        <v>0</v>
      </c>
      <c r="JW149" s="174">
        <f>SUMIF('Great Pumpkin Regatta 10-15-22'!$B$11:$B$54,$C149,'Great Pumpkin Regatta 10-15-22'!$AW$11:$AW$54)</f>
        <v>0</v>
      </c>
      <c r="JX149" s="174">
        <f>SUMIF('Great Pumpkin Regatta 10-15-22'!$B$11:$B$54,$C149,'Great Pumpkin Regatta 10-15-22'!$AX$11:$AX$54)</f>
        <v>0</v>
      </c>
      <c r="JY149" s="174">
        <f>SUMIF('Great Pumpkin Regatta 10-15-22'!$B$11:$B$54,$C149,'Great Pumpkin Regatta 10-15-22'!$AY$11:$AY$54)</f>
        <v>0</v>
      </c>
      <c r="JZ149" s="174">
        <f>SUMIF('One Day Regatta 10-29-22 FS'!$B$11:$B$19,$C149,'One Day Regatta 10-29-22 FS'!$AU$11:$AU$19)</f>
        <v>0</v>
      </c>
      <c r="KA149" s="174">
        <f>SUMIF('One Day Regatta 10-29-22 FS'!$B$11:$B$19,$C149,'One Day Regatta 10-29-22 FS'!$AV$11:$AV$19)</f>
        <v>0</v>
      </c>
      <c r="KB149" s="174">
        <f>SUMIF('One Day Regatta 10-29-22 FS'!$B$11:$B$19,$C149,'One Day Regatta 10-29-22 FS'!$AW$11:$AW$19)</f>
        <v>0</v>
      </c>
      <c r="KC149" s="174">
        <f>SUMIF('One Day Regatta 10-29-22 FS'!$B$11:$B$19,$C149,'One Day Regatta 10-29-22 FS'!$AX$11:$AX$19)</f>
        <v>0</v>
      </c>
      <c r="KD149" s="174">
        <f>SUMIF('One Day Regatta 10-29-22 FS'!$B$11:$B$19,$C149,'One Day Regatta 10-29-22 FS'!$AY$11:$AY$19)</f>
        <v>0</v>
      </c>
    </row>
    <row r="150" spans="1:290" ht="15" customHeight="1" x14ac:dyDescent="0.2">
      <c r="A150" s="400" t="s">
        <v>1369</v>
      </c>
      <c r="B150" s="134">
        <f t="shared" si="126"/>
        <v>36</v>
      </c>
      <c r="C150" s="170" t="s">
        <v>317</v>
      </c>
      <c r="D150" s="171">
        <f t="shared" si="127"/>
        <v>0</v>
      </c>
      <c r="E150" s="172">
        <f t="shared" si="128"/>
        <v>0</v>
      </c>
      <c r="F150" s="171">
        <f t="shared" si="129"/>
        <v>0</v>
      </c>
      <c r="G150" s="171">
        <v>0</v>
      </c>
      <c r="H150" s="171">
        <f t="shared" si="130"/>
        <v>0</v>
      </c>
      <c r="I150" s="173">
        <f t="shared" si="131"/>
        <v>0</v>
      </c>
      <c r="J150" s="173"/>
      <c r="K150" s="174">
        <f>SUMIF('Saturday Race 11-06-21'!$B$11:$B$21,$C150,'Saturday Race 11-06-21'!$AU$11:$AU$21)</f>
        <v>0</v>
      </c>
      <c r="L150" s="174">
        <f>SUMIF('Saturday Race 11-06-21'!$B$11:$B$21,$C150,'Saturday Race 11-06-21'!$AV$11:$AV$21)</f>
        <v>0</v>
      </c>
      <c r="M150" s="174">
        <f>SUMIF('Saturday Race 11-06-21'!$B$11:$B$21,$C150,'Saturday Race 11-06-21'!$AW$11:$AW$21)</f>
        <v>0</v>
      </c>
      <c r="N150" s="174">
        <f>SUMIF('Saturday Race 11-06-21'!$B$11:$B$21,$C150,'Saturday Race 11-06-21'!$AX$11:$AX$21)</f>
        <v>0</v>
      </c>
      <c r="O150" s="174">
        <f>SUMIF('Saturday Race 11-06-21'!$B$11:$B$21,$C150,'Saturday Race 11-06-21'!$AY$11:$AY$21)</f>
        <v>0</v>
      </c>
      <c r="P150" s="174">
        <f>SUMIF('Saturday Race 11-20-21'!$B$11:$B$20,$C150,'Saturday Race 11-20-21'!$AU$11:$AU$20)</f>
        <v>0</v>
      </c>
      <c r="Q150" s="174">
        <f>SUMIF('Saturday Race 11-20-21'!$B$11:$B$20,$C150,'Saturday Race 11-20-21'!$AV$11:$AV$20)</f>
        <v>0</v>
      </c>
      <c r="R150" s="174">
        <f>SUMIF('Saturday Race 11-20-21'!$B$11:$B$20,$C150,'Saturday Race 11-20-21'!$AW$11:$AW$20)</f>
        <v>0</v>
      </c>
      <c r="S150" s="174">
        <f>SUMIF('Saturday Race 11-20-21'!$B$11:$B$20,$C150,'Saturday Race 11-20-21'!$AX$11:$AX$20)</f>
        <v>0</v>
      </c>
      <c r="T150" s="174">
        <f>SUMIF('Saturday Race 11-20-21'!$B$11:$B$20,$C150,'Saturday Race 11-20-21'!$AY$11:$AY$20)</f>
        <v>0</v>
      </c>
      <c r="U150" s="174">
        <f>SUMIF('Saturday Race 1-08-22'!$B$11:$B$20,$C150,'Saturday Race 1-08-22'!$AU$11:$AU$20)</f>
        <v>0</v>
      </c>
      <c r="V150" s="174">
        <f>SUMIF('Saturday Race 1-08-22'!$B$11:$B$20,$C150,'Saturday Race 1-08-22'!$AV$11:$AV$20)</f>
        <v>0</v>
      </c>
      <c r="W150" s="174">
        <f>SUMIF('Saturday Race 1-08-22'!$B$11:$B$20,$C150,'Saturday Race 1-08-22'!$AW$11:$AW$20)</f>
        <v>0</v>
      </c>
      <c r="X150" s="174">
        <f>SUMIF('Saturday Race 1-08-22'!$B$11:$B$20,$C150,'Saturday Race 1-08-22'!$AX$11:$AX$20)</f>
        <v>0</v>
      </c>
      <c r="Y150" s="174">
        <f>SUMIF('Saturday Race 1-08-22'!$B$11:$B$20,$C150,'Saturday Race 1-08-22'!$AY$11:$AY$20)</f>
        <v>0</v>
      </c>
      <c r="Z150" s="174">
        <f>SUMIF('Saturday Race 1-22-22'!$B$11:$B$20,$C150,'Saturday Race 1-22-22'!$AU$11:$AU$20)</f>
        <v>0</v>
      </c>
      <c r="AA150" s="174">
        <f>SUMIF('Saturday Race 1-22-22'!$B$11:$B$20,$C150,'Saturday Race 1-22-22'!$AV$11:$AV$20)</f>
        <v>0</v>
      </c>
      <c r="AB150" s="174">
        <f>SUMIF('Saturday Race 1-22-22'!$B$11:$B$20,$C150,'Saturday Race 1-22-22'!$AW$11:$AW$20)</f>
        <v>0</v>
      </c>
      <c r="AC150" s="174">
        <f>SUMIF('Saturday Race 1-22-22'!$B$11:$B$20,$C150,'Saturday Race 1-22-22'!$AX$11:$AX$20)</f>
        <v>0</v>
      </c>
      <c r="AD150" s="174">
        <f>SUMIF('Saturday Race 1-22-22'!$B$11:$B$20,$C150,'Saturday Race 1-22-22'!$AY$11:$AY$20)</f>
        <v>0</v>
      </c>
      <c r="AE150" s="174">
        <f>SUMIF('Sunday Race 2-6-22'!$B$11:$B$20,$C150,'Sunday Race 2-6-22'!$AU$11:$AU$20)</f>
        <v>0</v>
      </c>
      <c r="AF150" s="174">
        <f>SUMIF('Sunday Race 2-6-22'!$B$11:$B$20,$C150,'Sunday Race 2-6-22'!$AV$11:$AV$20)</f>
        <v>0</v>
      </c>
      <c r="AG150" s="174">
        <f>SUMIF('Sunday Race 2-6-22'!$B$11:$B$20,$C150,'Sunday Race 2-6-22'!$AW$11:$AW$20)</f>
        <v>0</v>
      </c>
      <c r="AH150" s="174">
        <f>SUMIF('Sunday Race 2-6-22'!$B$11:$B$20,$C150,'Sunday Race 2-6-22'!$AX$11:$AX$20)</f>
        <v>0</v>
      </c>
      <c r="AI150" s="174">
        <f>SUMIF('Sunday Race 2-6-22'!$B$11:$B$20,$C150,'Sunday Race 2-6-22'!$AY$11:$AY$20)</f>
        <v>0</v>
      </c>
      <c r="AJ150" s="174">
        <f>SUMIF('Sunday Race 2-20-22'!$B$11:$B$26,$C150,'Sunday Race 2-20-22'!$AU$11:$AU$26)</f>
        <v>0</v>
      </c>
      <c r="AK150" s="174">
        <f>SUMIF('Sunday Race 2-20-22'!$B$11:$B$26,$C150,'Sunday Race 2-20-22'!$AV$11:$AV$26)</f>
        <v>0</v>
      </c>
      <c r="AL150" s="174">
        <f>SUMIF('Sunday Race 2-20-22'!$B$11:$B$26,$C150,'Sunday Race 2-20-22'!$AW$11:$AW$26)</f>
        <v>0</v>
      </c>
      <c r="AM150" s="174">
        <f>SUMIF('Sunday Race 2-20-22'!$B$11:$B$26,$C150,'Sunday Race 2-20-22'!$AX$11:$AX$26)</f>
        <v>0</v>
      </c>
      <c r="AN150" s="174">
        <f>SUMIF('Sunday Race 2-20-22'!$B$11:$B$26,$C150,'Sunday Race 2-20-22'!$AY$11:$AY$26)</f>
        <v>0</v>
      </c>
      <c r="AO150" s="174">
        <f>SUMIF('Sunday Race 2-27-22'!$B$11:$B$20,$C150,'Sunday Race 2-27-22'!$AU$11:$AU$20)</f>
        <v>0</v>
      </c>
      <c r="AP150" s="174">
        <f>SUMIF('Sunday Race 2-27-22'!$B$11:$B$20,$C150,'Sunday Race 2-27-22'!$AV$11:$AV$20)</f>
        <v>0</v>
      </c>
      <c r="AQ150" s="174">
        <f>SUMIF('Sunday Race 2-27-22'!$B$11:$B$20,$C150,'Sunday Race 2-27-22'!$AW$11:$AW$20)</f>
        <v>0</v>
      </c>
      <c r="AR150" s="174">
        <f>SUMIF('Sunday Race 2-27-22'!$B$11:$B$20,$C150,'Sunday Race 2-27-22'!$AX$11:$AX$20)</f>
        <v>0</v>
      </c>
      <c r="AS150" s="174">
        <f>SUMIF('Sunday Race 2-27-22'!$B$11:$B$20,$C150,'Sunday Race 2-27-22'!$AY$11:$AY$20)</f>
        <v>0</v>
      </c>
      <c r="AT150" s="174">
        <f>SUMIF('Sunday Race 3-13-22'!$B$11:$B$25,$C150,'Sunday Race 3-13-22'!$AU$11:$AU$25)</f>
        <v>0</v>
      </c>
      <c r="AU150" s="174">
        <f>SUMIF('Sunday Race 3-13-22'!$B$11:$B$25,$C150,'Sunday Race 3-13-22'!$AV$11:$AV$25)</f>
        <v>0</v>
      </c>
      <c r="AV150" s="174">
        <f>SUMIF('Sunday Race 3-13-22'!$B$11:$B$25,$C150,'Sunday Race 3-13-22'!$AW$11:$AW$25)</f>
        <v>0</v>
      </c>
      <c r="AW150" s="174">
        <f>SUMIF('Sunday Race 3-13-22'!$B$11:$B$25,$C150,'Sunday Race 3-13-22'!$AX$11:$AX$25)</f>
        <v>0</v>
      </c>
      <c r="AX150" s="174">
        <f>SUMIF('Sunday Race 3-13-22'!$B$11:$B$25,$C150,'Sunday Race 3-13-22'!$AY$11:$AY$25)</f>
        <v>0</v>
      </c>
      <c r="AY150" s="174">
        <f>SUMIF('Saturday Race 3-19-22'!$B$11:$B$15,$C150,'Saturday Race 3-19-22'!$AU$11:$AU$15)</f>
        <v>0</v>
      </c>
      <c r="AZ150" s="174">
        <f>SUMIF('Saturday Race 3-19-22'!$B$11:$B$15,$C150,'Saturday Race 3-19-22'!$AV$11:$AV$15)</f>
        <v>0</v>
      </c>
      <c r="BA150" s="174">
        <f>SUMIF('Saturday Race 3-19-22'!$B$11:$B$15,$C150,'Saturday Race 3-19-22'!$AW$11:$AW$15)</f>
        <v>0</v>
      </c>
      <c r="BB150" s="174">
        <f>SUMIF('Saturday Race 3-19-22'!$B$11:$B$15,$C150,'Saturday Race 3-19-22'!$AX$11:$AX$15)</f>
        <v>0</v>
      </c>
      <c r="BC150" s="174">
        <f>SUMIF('Saturday Race 3-19-22'!$B$11:$B$15,$C150,'Saturday Race 3-19-22'!$AY$11:$AY$15)</f>
        <v>0</v>
      </c>
      <c r="BD150" s="174">
        <f>SUMIF('Sunday Races 4-10-22'!$B$11:$B$26,$C150,'Sunday Races 4-10-22'!$AU$11:$AU$26)</f>
        <v>0</v>
      </c>
      <c r="BE150" s="174">
        <f>SUMIF('Sunday Races 4-10-22'!$B$11:$B$26,$C150,'Sunday Races 4-10-22'!$AV$11:$AV$26)</f>
        <v>0</v>
      </c>
      <c r="BF150" s="174">
        <f>SUMIF('Sunday Races 4-10-22'!$B$11:$B$26,$C150,'Sunday Races 4-10-22'!$AW$11:$AW$26)</f>
        <v>0</v>
      </c>
      <c r="BG150" s="174">
        <f>SUMIF('Sunday Races 4-10-22'!$B$11:$B$26,$C150,'Sunday Races 4-10-22'!$AX$11:$AX$26)</f>
        <v>0</v>
      </c>
      <c r="BH150" s="174">
        <f>SUMIF('Sunday Races 4-10-22'!$B$11:$B$26,$C150,'Sunday Races 4-10-22'!$AY$11:$AY$26)</f>
        <v>0</v>
      </c>
      <c r="BI150" s="174">
        <f>SUMIF('Sunday Races 5-1-22'!$B$11:$B$28,$C150,'Sunday Races 5-1-22'!$AU$11:$AU$28)</f>
        <v>0</v>
      </c>
      <c r="BJ150" s="174">
        <f>SUMIF('Sunday Races 5-1-22'!$B$11:$B$28,$C150,'Sunday Races 5-1-22'!$AV$11:$AV$28)</f>
        <v>0</v>
      </c>
      <c r="BK150" s="174">
        <f>SUMIF('Sunday Races 5-1-22'!$B$11:$B$28,$C150,'Sunday Races 5-1-22'!$AW$11:$AW$28)</f>
        <v>0</v>
      </c>
      <c r="BL150" s="174">
        <f>SUMIF('Sunday Races 5-1-22'!$B$11:$B$28,$C150,'Sunday Races 5-1-22'!$AX$11:$AX$28)</f>
        <v>0</v>
      </c>
      <c r="BM150" s="174">
        <f>SUMIF('Sunday Races 5-1-22'!$B$11:$B$28,$C150,'Sunday Races 5-1-22'!$AY$11:$AY$28)</f>
        <v>0</v>
      </c>
      <c r="BN150" s="174">
        <f>SUMIF('Sunday Races 6-5-22'!$B$11:$B$28,$C150,'Sunday Races 6-5-22'!$AU$11:$AU$28)</f>
        <v>0</v>
      </c>
      <c r="BO150" s="174">
        <f>SUMIF('Sunday Races 6-5-22'!$B$11:$B$28,$C150,'Sunday Races 6-5-22'!$AV$11:$AV$28)</f>
        <v>0</v>
      </c>
      <c r="BP150" s="174">
        <f>SUMIF('Sunday Races 6-5-22'!$B$11:$B$28,$C150,'Sunday Races 6-5-22'!$AW$11:$AW$28)</f>
        <v>0</v>
      </c>
      <c r="BQ150" s="174">
        <f>SUMIF('Sunday Races 6-5-22'!$B$11:$B$28,$C150,'Sunday Races 6-5-22'!$AX$11:$AX$28)</f>
        <v>0</v>
      </c>
      <c r="BR150" s="174">
        <f>SUMIF('Sunday Races 6-5-22'!$B$11:$B$28,$C150,'Sunday Races 6-5-22'!$AY$11:$AY$28)</f>
        <v>0</v>
      </c>
      <c r="BS150" s="174">
        <f>SUMIF('Sunday Races 6-12-22'!$B$11:$B$24,$C150,'Sunday Races 6-12-22'!$AU$11:$AU$24)</f>
        <v>0</v>
      </c>
      <c r="BT150" s="174">
        <f>SUMIF('Sunday Races 6-12-22'!$B$11:$B$24,$C150,'Sunday Races 6-12-22'!$AV$11:$AV$24)</f>
        <v>0</v>
      </c>
      <c r="BU150" s="174">
        <f>SUMIF('Sunday Races 6-12-22'!$B$11:$B$24,$C150,'Sunday Races 6-12-22'!$AW$11:$AW$24)</f>
        <v>0</v>
      </c>
      <c r="BV150" s="174">
        <f>SUMIF('Sunday Races 6-12-22'!$B$11:$B$24,$C150,'Sunday Races 6-12-22'!$AX$11:$AX$24)</f>
        <v>0</v>
      </c>
      <c r="BW150" s="174">
        <f>SUMIF('Sunday Races 6-12-22'!$B$11:$B$24,$C150,'Sunday Races 6-12-22'!$AY$11:$AY$24)</f>
        <v>0</v>
      </c>
      <c r="BX150" s="174">
        <f>SUMIF('Saturday Races 6-18-22'!$B$11:$B$24,$C150,'Saturday Races 6-18-22'!$AU$11:$AU$24)</f>
        <v>0</v>
      </c>
      <c r="BY150" s="174">
        <f>SUMIF('Saturday Races 6-18-22'!$B$11:$B$24,$C150,'Saturday Races 6-18-22'!$AV$11:$AV$24)</f>
        <v>0</v>
      </c>
      <c r="BZ150" s="174">
        <f>SUMIF('Saturday Races 6-18-22'!$B$11:$B$24,$C150,'Saturday Races 6-18-22'!$AW$11:$AW$24)</f>
        <v>0</v>
      </c>
      <c r="CA150" s="174">
        <f>SUMIF('Saturday Races 6-18-22'!$B$11:$B$24,$C150,'Saturday Races 6-18-22'!$AX$11:$AX$24)</f>
        <v>0</v>
      </c>
      <c r="CB150" s="174">
        <f>SUMIF('Saturday Races 6-18-22'!$B$11:$B$24,$C150,'Saturday Races 6-18-22'!$AY$11:$AY$24)</f>
        <v>0</v>
      </c>
      <c r="CC150" s="174">
        <f>SUMIF('Sunday Races 7-3-22'!$B$11:$B$26,$C150,'Sunday Races 7-3-22'!$AU$11:$AU$26)</f>
        <v>0</v>
      </c>
      <c r="CD150" s="174">
        <f>SUMIF('Sunday Races 7-3-22'!$B$11:$B$26,$C150,'Sunday Races 7-3-22'!$AV$11:$AV$26)</f>
        <v>0</v>
      </c>
      <c r="CE150" s="174">
        <f>SUMIF('Sunday Races 7-3-22'!$B$11:$B$26,$C150,'Sunday Races 7-3-22'!$AW$11:$AW$26)</f>
        <v>0</v>
      </c>
      <c r="CF150" s="174">
        <f>SUMIF('Sunday Races 7-3-22'!$B$11:$B$26,$C150,'Sunday Races 7-3-22'!$AX$11:$AX$26)</f>
        <v>0</v>
      </c>
      <c r="CG150" s="174">
        <f>SUMIF('Sunday Races 7-3-22'!$B$11:$B$26,$C150,'Sunday Races 7-3-22'!$AY$11:$AY$26)</f>
        <v>0</v>
      </c>
      <c r="CH150" s="174">
        <f>SUMIF('Sunday Races 7-31-22'!$B$11:$B$26,$C150,'Sunday Races 7-31-22'!$AU$11:$AU$26)</f>
        <v>0</v>
      </c>
      <c r="CI150" s="174">
        <f>SUMIF('Sunday Races 7-31-22'!$B$11:$B$26,$C150,'Sunday Races 7-31-22'!$AV$11:$AV$26)</f>
        <v>0</v>
      </c>
      <c r="CJ150" s="174">
        <f>SUMIF('Sunday Races 7-31-22'!$B$11:$B$26,$C150,'Sunday Races 7-31-22'!$AW$11:$AW$26)</f>
        <v>0</v>
      </c>
      <c r="CK150" s="174">
        <f>SUMIF('Sunday Races 7-31-22'!$B$11:$B$26,$C150,'Sunday Races 7-31-22'!$AX$11:$AX$26)</f>
        <v>0</v>
      </c>
      <c r="CL150" s="174">
        <f>SUMIF('Sunday Races 7-31-22'!$B$11:$B$26,$C150,'Sunday Races 7-31-22'!$AY$11:$AY$26)</f>
        <v>0</v>
      </c>
      <c r="CM150" s="174">
        <f>SUMIF('Sunday Races 8-14-22'!$B$11:$B$26,$C150,'Sunday Races 8-14-22'!$AU$11:$AU$26)</f>
        <v>0</v>
      </c>
      <c r="CN150" s="174">
        <f>SUMIF('Sunday Races 8-14-22'!$B$11:$B$26,$C150,'Sunday Races 8-14-22'!$AV$11:$AV$26)</f>
        <v>0</v>
      </c>
      <c r="CO150" s="174">
        <f>SUMIF('Sunday Races 8-14-22'!$B$11:$B$26,$C150,'Sunday Races 8-14-22'!$AW$11:$AW$26)</f>
        <v>0</v>
      </c>
      <c r="CP150" s="174">
        <f>SUMIF('Sunday Races 8-14-22'!$B$11:$B$26,$C150,'Sunday Races 8-14-22'!$AX$11:$AX$26)</f>
        <v>0</v>
      </c>
      <c r="CQ150" s="174">
        <f>SUMIF('Sunday Races 8-14-22'!$B$11:$B$26,$C150,'Sunday Races 8-14-22'!$AY$11:$AY$26)</f>
        <v>0</v>
      </c>
      <c r="CR150" s="174">
        <f>SUMIF('Saturday Races 8-20-22'!$B$11:$B$26,$C150,'Saturday Races 8-20-22'!$AU$11:$AU$26)</f>
        <v>0</v>
      </c>
      <c r="CS150" s="174">
        <f>SUMIF('Saturday Races 8-20-22'!$B$11:$B$26,$C150,'Saturday Races 8-20-22'!$AV$11:$AV$26)</f>
        <v>0</v>
      </c>
      <c r="CT150" s="174">
        <f>SUMIF('Saturday Races 8-20-22'!$B$11:$B$26,$C150,'Saturday Races 8-20-22'!$AW$11:$AW$26)</f>
        <v>0</v>
      </c>
      <c r="CU150" s="174">
        <f>SUMIF('Saturday Races 8-20-22'!$B$11:$B$26,$C150,'Saturday Races 8-20-22'!$AX$11:$AX$26)</f>
        <v>0</v>
      </c>
      <c r="CV150" s="174">
        <f>SUMIF('Saturday Races 8-20-22'!$B$11:$B$26,$C150,'Saturday Races 8-20-22'!$AY$11:$AY$26)</f>
        <v>0</v>
      </c>
      <c r="CW150" s="174">
        <f>SUMIF('Sunday Races 9-11-22'!$B$11:$B$20,$C150,'Sunday Races 9-11-22'!$AU$11:$AU$20)</f>
        <v>0</v>
      </c>
      <c r="CX150" s="174">
        <f>SUMIF('Sunday Races 9-11-22'!$B$11:$B$20,$C150,'Sunday Races 9-11-22'!$AV$11:$AV$20)</f>
        <v>0</v>
      </c>
      <c r="CY150" s="174">
        <f>SUMIF('Sunday Races 9-11-22'!$B$11:$B$20,$C150,'Sunday Races 9-11-22'!$AW$11:$AW$20)</f>
        <v>0</v>
      </c>
      <c r="CZ150" s="174">
        <f>SUMIF('Sunday Races 9-11-22'!$B$11:$B$20,$C150,'Sunday Races 9-11-22'!$AX$11:$AX$20)</f>
        <v>0</v>
      </c>
      <c r="DA150" s="174">
        <f>SUMIF('Sunday Races 9-11-22'!$B$11:$B$20,$C150,'Sunday Races 9-11-22'!$AY$11:$AY$20)</f>
        <v>0</v>
      </c>
      <c r="DB150" s="174">
        <f>SUMIF('Sunday Races 10-9-22'!$B$11:$B$21,$C150,'Sunday Races 10-9-22'!$AU$11:$AU$21)</f>
        <v>0</v>
      </c>
      <c r="DC150" s="174">
        <f>SUMIF('Sunday Races 10-9-22'!$B$11:$B$21,$C150,'Sunday Races 10-9-22'!$AV$11:$AV$21)</f>
        <v>0</v>
      </c>
      <c r="DD150" s="174">
        <f>SUMIF('Sunday Races 10-9-22'!$B$11:$B$21,$C150,'Sunday Races 10-9-22'!$AW$11:$AW$21)</f>
        <v>0</v>
      </c>
      <c r="DE150" s="174">
        <f>SUMIF('Sunday Races 10-9-22'!$B$11:$B$21,$C150,'Sunday Races 10-9-22'!$AX$11:$AX$21)</f>
        <v>0</v>
      </c>
      <c r="DF150" s="174">
        <f>SUMIF('Sunday Races 10-9-22'!$B$11:$B$21,$C150,'Sunday Races 10-9-22'!$AY$11:$AY$21)</f>
        <v>0</v>
      </c>
      <c r="DG150" s="174">
        <f>SUMIF('Sunday Races 10-23-22'!$B$11:$B$22,$C150,'Sunday Races 10-23-22'!$AU$11:$AU$22)</f>
        <v>0</v>
      </c>
      <c r="DH150" s="174">
        <f>SUMIF('Sunday Races 10-23-22'!$B$11:$B$22,$C150,'Sunday Races 10-23-22'!$AV$11:$AV$22)</f>
        <v>0</v>
      </c>
      <c r="DI150" s="174">
        <f>SUMIF('Sunday Races 10-23-22'!$B$11:$B$22,$C150,'Sunday Races 10-23-22'!$AW$11:$AW$22)</f>
        <v>0</v>
      </c>
      <c r="DJ150" s="174">
        <f>SUMIF('Sunday Races 10-23-22'!$B$11:$B$22,$C150,'Sunday Races 10-23-22'!$AX$11:$AX$22)</f>
        <v>0</v>
      </c>
      <c r="DK150" s="174">
        <f>SUMIF('Sunday Races 10-23-22'!$B$11:$B$22,$C150,'Sunday Races 10-23-22'!$AY$11:$AY$22)</f>
        <v>0</v>
      </c>
      <c r="DL150" s="175"/>
      <c r="DM150" s="176"/>
      <c r="DN150" s="177">
        <f t="shared" ref="DN150:DW159" si="140">LARGE($K150:$DL150,DN$3)</f>
        <v>0</v>
      </c>
      <c r="DO150" s="177">
        <f t="shared" si="140"/>
        <v>0</v>
      </c>
      <c r="DP150" s="177">
        <f t="shared" si="140"/>
        <v>0</v>
      </c>
      <c r="DQ150" s="177">
        <f t="shared" si="140"/>
        <v>0</v>
      </c>
      <c r="DR150" s="177">
        <f t="shared" si="140"/>
        <v>0</v>
      </c>
      <c r="DS150" s="177">
        <f t="shared" si="140"/>
        <v>0</v>
      </c>
      <c r="DT150" s="177">
        <f t="shared" si="140"/>
        <v>0</v>
      </c>
      <c r="DU150" s="177">
        <f t="shared" si="140"/>
        <v>0</v>
      </c>
      <c r="DV150" s="177">
        <f t="shared" si="140"/>
        <v>0</v>
      </c>
      <c r="DW150" s="177">
        <f t="shared" si="140"/>
        <v>0</v>
      </c>
      <c r="DX150" s="177">
        <f t="shared" ref="DX150:EG159" si="141">LARGE($K150:$DL150,DX$3)</f>
        <v>0</v>
      </c>
      <c r="DY150" s="177">
        <f t="shared" si="141"/>
        <v>0</v>
      </c>
      <c r="DZ150" s="177">
        <f t="shared" si="141"/>
        <v>0</v>
      </c>
      <c r="EA150" s="177">
        <f t="shared" si="141"/>
        <v>0</v>
      </c>
      <c r="EB150" s="177">
        <f t="shared" si="141"/>
        <v>0</v>
      </c>
      <c r="EC150" s="177">
        <f t="shared" si="141"/>
        <v>0</v>
      </c>
      <c r="ED150" s="177">
        <f t="shared" si="141"/>
        <v>0</v>
      </c>
      <c r="EE150" s="177">
        <f t="shared" si="141"/>
        <v>0</v>
      </c>
      <c r="EF150" s="177">
        <f t="shared" si="141"/>
        <v>0</v>
      </c>
      <c r="EG150" s="177">
        <f t="shared" si="141"/>
        <v>0</v>
      </c>
      <c r="EH150" s="177">
        <f t="shared" ref="EH150:EQ159" si="142">LARGE($K150:$DL150,EH$3)</f>
        <v>0</v>
      </c>
      <c r="EI150" s="177">
        <f t="shared" si="142"/>
        <v>0</v>
      </c>
      <c r="EJ150" s="177">
        <f t="shared" si="142"/>
        <v>0</v>
      </c>
      <c r="EK150" s="177">
        <f t="shared" si="142"/>
        <v>0</v>
      </c>
      <c r="EL150" s="177">
        <f t="shared" si="142"/>
        <v>0</v>
      </c>
      <c r="EM150" s="177">
        <f t="shared" si="142"/>
        <v>0</v>
      </c>
      <c r="EN150" s="177">
        <f t="shared" si="142"/>
        <v>0</v>
      </c>
      <c r="EO150" s="177">
        <f t="shared" si="142"/>
        <v>0</v>
      </c>
      <c r="EP150" s="177">
        <f t="shared" si="142"/>
        <v>0</v>
      </c>
      <c r="EQ150" s="177">
        <f t="shared" si="142"/>
        <v>0</v>
      </c>
      <c r="ER150" s="177">
        <f t="shared" ref="ER150:FA159" si="143">LARGE($K150:$DL150,ER$3)</f>
        <v>0</v>
      </c>
      <c r="ES150" s="177">
        <f t="shared" si="143"/>
        <v>0</v>
      </c>
      <c r="ET150" s="177">
        <f t="shared" si="143"/>
        <v>0</v>
      </c>
      <c r="EU150" s="177">
        <f t="shared" si="143"/>
        <v>0</v>
      </c>
      <c r="EV150" s="177">
        <f t="shared" si="143"/>
        <v>0</v>
      </c>
      <c r="EW150" s="177">
        <f t="shared" si="143"/>
        <v>0</v>
      </c>
      <c r="EX150" s="177">
        <f t="shared" si="143"/>
        <v>0</v>
      </c>
      <c r="EY150" s="177">
        <f t="shared" si="143"/>
        <v>0</v>
      </c>
      <c r="EZ150" s="177">
        <f t="shared" si="143"/>
        <v>0</v>
      </c>
      <c r="FA150" s="177">
        <f t="shared" si="143"/>
        <v>0</v>
      </c>
      <c r="FB150" s="177">
        <f t="shared" ref="FB150:FK159" si="144">LARGE($K150:$DL150,FB$3)</f>
        <v>0</v>
      </c>
      <c r="FC150" s="177">
        <f t="shared" si="144"/>
        <v>0</v>
      </c>
      <c r="FD150" s="177">
        <f t="shared" si="144"/>
        <v>0</v>
      </c>
      <c r="FE150" s="177">
        <f t="shared" si="144"/>
        <v>0</v>
      </c>
      <c r="FF150" s="177">
        <f t="shared" si="144"/>
        <v>0</v>
      </c>
      <c r="FG150" s="177">
        <f t="shared" si="144"/>
        <v>0</v>
      </c>
      <c r="FH150" s="177">
        <f t="shared" si="144"/>
        <v>0</v>
      </c>
      <c r="FI150" s="177">
        <f t="shared" si="144"/>
        <v>0</v>
      </c>
      <c r="FJ150" s="177">
        <f t="shared" si="144"/>
        <v>0</v>
      </c>
      <c r="FK150" s="177">
        <f t="shared" si="144"/>
        <v>0</v>
      </c>
      <c r="FL150" s="177">
        <f t="shared" ref="FL150:FZ159" si="145">LARGE($K150:$DL150,FL$3)</f>
        <v>0</v>
      </c>
      <c r="FM150" s="177">
        <f t="shared" si="145"/>
        <v>0</v>
      </c>
      <c r="FN150" s="177">
        <f t="shared" si="145"/>
        <v>0</v>
      </c>
      <c r="FO150" s="177">
        <f t="shared" si="145"/>
        <v>0</v>
      </c>
      <c r="FP150" s="177">
        <f t="shared" si="145"/>
        <v>0</v>
      </c>
      <c r="FQ150" s="177">
        <f t="shared" si="145"/>
        <v>0</v>
      </c>
      <c r="FR150" s="177">
        <f t="shared" si="145"/>
        <v>0</v>
      </c>
      <c r="FS150" s="177">
        <f t="shared" si="145"/>
        <v>0</v>
      </c>
      <c r="FT150" s="177">
        <f t="shared" si="145"/>
        <v>0</v>
      </c>
      <c r="FU150" s="177">
        <f t="shared" si="145"/>
        <v>0</v>
      </c>
      <c r="FV150" s="177">
        <f t="shared" si="145"/>
        <v>0</v>
      </c>
      <c r="FW150" s="177">
        <f t="shared" si="145"/>
        <v>0</v>
      </c>
      <c r="FX150" s="177">
        <f t="shared" si="145"/>
        <v>0</v>
      </c>
      <c r="FY150" s="177">
        <f t="shared" si="145"/>
        <v>0</v>
      </c>
      <c r="FZ150" s="177">
        <f t="shared" si="145"/>
        <v>0</v>
      </c>
      <c r="GA150" s="177"/>
      <c r="GB150" s="229">
        <f t="shared" si="132"/>
        <v>0</v>
      </c>
      <c r="GC150" s="229">
        <f t="shared" si="133"/>
        <v>0</v>
      </c>
      <c r="GD150" s="174">
        <f>SUMIF('One Day 12-04-21 Scots'!$B$11:$B$24,$C150,'One Day 12-04-21 Scots'!$AU$11:$AU$24)</f>
        <v>0</v>
      </c>
      <c r="GE150" s="174">
        <f>SUMIF('One Day 12-04-21 Scots'!$B$11:$B$24,$C150,'One Day 12-04-21 Scots'!$AV$11:$AV$24)</f>
        <v>0</v>
      </c>
      <c r="GF150" s="174">
        <f>SUMIF('One Day 12-04-21 Scots'!$B$11:$B$24,$C150,'One Day 12-04-21 Scots'!$AW$11:$AW$24)</f>
        <v>0</v>
      </c>
      <c r="GG150" s="174">
        <f>SUMIF('One Day 12-04-21 Scots'!$B$11:$B$24,$C150,'One Day 12-04-21 Scots'!$AX$11:$AX$24)</f>
        <v>0</v>
      </c>
      <c r="GH150" s="174">
        <f>SUMIF('One Day 12-04-21 Scots'!$B$11:$B$24,$C150,'One Day 12-04-21 Scots'!$AY$11:$AY$24)</f>
        <v>0</v>
      </c>
      <c r="GI150" s="174">
        <f>SUMIF('One Day 12-04-21 Thistles'!$B$11:$B$25,$C150,'One Day 12-04-21 Thistles'!$AU$11:$AU$25)</f>
        <v>0</v>
      </c>
      <c r="GJ150" s="174">
        <f>SUMIF('One Day 12-04-21 Thistles'!$B$11:$B$25,$C150,'One Day 12-04-21 Thistles'!$AV$11:$AV$25)</f>
        <v>0</v>
      </c>
      <c r="GK150" s="174">
        <f>SUMIF('One Day 12-04-21 Thistles'!$B$11:$B$25,$C150,'One Day 12-04-21 Thistles'!$AW$11:$AW$25)</f>
        <v>0</v>
      </c>
      <c r="GL150" s="174">
        <f>SUMIF('One Day 12-04-21 Thistles'!$B$11:$B$25,$C150,'One Day 12-04-21 Thistles'!$AX$11:$AX$25)</f>
        <v>0</v>
      </c>
      <c r="GM150" s="174">
        <f>SUMIF('One Day 12-04-21 Thistles'!$B$11:$B$25,$C150,'One Day 12-04-21 Thistles'!$AY$11:$AY$25)</f>
        <v>0</v>
      </c>
      <c r="GN150" s="174">
        <f>SUMIF('Chili One Day 2-12-22 Scots'!$B$11:$B$27,$C150,'Chili One Day 2-12-22 Scots'!$AU$11:$AU$27)</f>
        <v>0</v>
      </c>
      <c r="GO150" s="174">
        <f>SUMIF('Chili One Day 2-12-22 Scots'!$B$11:$B$27,$C150,'Chili One Day 2-12-22 Scots'!$AV$11:$AV$27)</f>
        <v>0</v>
      </c>
      <c r="GP150" s="174">
        <f>SUMIF('Chili One Day 2-12-22 Scots'!$B$11:$B$27,$C150,'Chili One Day 2-12-22 Scots'!$AW$11:$AW$27)</f>
        <v>0</v>
      </c>
      <c r="GQ150" s="174">
        <f>SUMIF('Chili One Day 2-12-22 Scots'!$B$11:$B$27,$C150,'Chili One Day 2-12-22 Scots'!$AX$11:$AX$27)</f>
        <v>0</v>
      </c>
      <c r="GR150" s="174">
        <f>SUMIF('Chili One Day 2-12-22 Scots'!$B$11:$B$27,$C150,'Chili One Day 2-12-22 Scots'!$AY$11:$AY$27)</f>
        <v>0</v>
      </c>
      <c r="GS150" s="174">
        <f>SUMIF('Chili One Day 2-12-22 Thistles'!$B$11:$B$27,$C150,'Chili One Day 2-12-22 Thistles'!$AU$11:$AU$27)</f>
        <v>0</v>
      </c>
      <c r="GT150" s="174">
        <f>SUMIF('Chili One Day 2-12-22 Thistles'!$B$11:$B$27,$C150,'Chili One Day 2-12-22 Thistles'!$AV$11:$AV$27)</f>
        <v>0</v>
      </c>
      <c r="GU150" s="174">
        <f>SUMIF('Chili One Day 2-12-22 Thistles'!$B$11:$B$27,$C150,'Chili One Day 2-12-22 Thistles'!$AW$11:$AW$27)</f>
        <v>0</v>
      </c>
      <c r="GV150" s="174">
        <f>SUMIF('Chili One Day 2-12-22 Thistles'!$B$11:$B$27,$C150,'Chili One Day 2-12-22 Thistles'!$AX$11:$AX$27)</f>
        <v>0</v>
      </c>
      <c r="GW150" s="174">
        <f>SUMIF('Chili One Day 2-12-22 Thistles'!$B$11:$B$27,$C150,'Chili One Day 2-12-22 Thistles'!$AY$11:$AY$27)</f>
        <v>0</v>
      </c>
      <c r="GX150" s="174">
        <f>SUMIF('Ironman One Day 3-5-22 FS'!$B$11:$B$26,$C150,'Ironman One Day 3-5-22 FS'!$AU$11:$AU$26)</f>
        <v>0</v>
      </c>
      <c r="GY150" s="174">
        <f>SUMIF('Ironman One Day 3-5-22 FS'!$B$11:$B$26,$C150,'Ironman One Day 3-5-22 FS'!$AV$11:$AV$26)</f>
        <v>0</v>
      </c>
      <c r="GZ150" s="174">
        <f>SUMIF('Ironman One Day 3-5-22 FS'!$B$11:$B$26,$C150,'Ironman One Day 3-5-22 FS'!$AW$11:$AW$26)</f>
        <v>0</v>
      </c>
      <c r="HA150" s="174">
        <f>SUMIF('Ironman One Day 3-5-22 FS'!$B$11:$B$26,$C150,'Ironman One Day 3-5-22 FS'!$AX$11:$AX$26)</f>
        <v>0</v>
      </c>
      <c r="HB150" s="174">
        <f>SUMIF('Ironman One Day 3-5-22 FS'!$B$11:$B$26,$C150,'Ironman One Day 3-5-22 FS'!$AY$11:$AY$26)</f>
        <v>0</v>
      </c>
      <c r="HC150" s="174">
        <f>SUMIF('Ironman One Day 3-5-22 420'!$B$11:$B$26,$C150,'Ironman One Day 3-5-22 420'!$AU$11:$AU$26)</f>
        <v>0</v>
      </c>
      <c r="HD150" s="174">
        <f>SUMIF('Ironman One Day 3-5-22 420'!$B$11:$B$26,$C150,'Ironman One Day 3-5-22 420'!$AV$11:$AV$26)</f>
        <v>0</v>
      </c>
      <c r="HE150" s="174">
        <f>SUMIF('Ironman One Day 3-5-22 420'!$B$11:$B$26,$C150,'Ironman One Day 3-5-22 420'!$AW$11:$AW$26)</f>
        <v>0</v>
      </c>
      <c r="HF150" s="174">
        <f>SUMIF('Ironman One Day 3-5-22 420'!$B$11:$B$26,$C150,'Ironman One Day 3-5-22 420'!$AX$11:$AX$26)</f>
        <v>0</v>
      </c>
      <c r="HG150" s="174">
        <f>SUMIF('Ironman One Day 3-5-22 420'!$B$11:$B$26,$C150,'Ironman One Day 3-5-22 420'!$AY$11:$AY$26)</f>
        <v>0</v>
      </c>
      <c r="HH150" s="174">
        <f>SUMIF('Easter One Day 4-16-22 FS'!$B$11:$B$25,$C150,'Easter One Day 4-16-22 FS'!$AU$11:$AU$25)</f>
        <v>0</v>
      </c>
      <c r="HI150" s="174">
        <f>SUMIF('Easter One Day 4-16-22 FS'!$B$11:$B$25,$C150,'Easter One Day 4-16-22 FS'!$AV$11:$AV$25)</f>
        <v>0</v>
      </c>
      <c r="HJ150" s="174">
        <f>SUMIF('Easter One Day 4-16-22 FS'!$B$11:$B$25,$C150,'Easter One Day 4-16-22 FS'!$AW$11:$AW$25)</f>
        <v>0</v>
      </c>
      <c r="HK150" s="174">
        <f>SUMIF('Easter One Day 4-16-22 FS'!$B$11:$B$25,$C150,'Easter One Day 4-16-22 FS'!$AX$11:$AX$25)</f>
        <v>0</v>
      </c>
      <c r="HL150" s="174">
        <f>SUMIF('Easter One Day 4-16-22 FS'!$B$11:$B$25,$C150,'Easter One Day 4-16-22 FS'!$AY$11:$AY$25)</f>
        <v>0</v>
      </c>
      <c r="HM150" s="174">
        <f>SUMIF('Easter One Day 4-16-22 TH'!$B$11:$B$25,$C150,'Easter One Day 4-16-22 TH'!$AU$11:$AU$25)</f>
        <v>0</v>
      </c>
      <c r="HN150" s="174">
        <f>SUMIF('Easter One Day 4-16-22 TH'!$B$11:$B$25,$C150,'Easter One Day 4-16-22 TH'!$AV$11:$AV$25)</f>
        <v>0</v>
      </c>
      <c r="HO150" s="174">
        <f>SUMIF('Easter One Day 4-16-22 TH'!$B$11:$B$25,$C150,'Easter One Day 4-16-22 TH'!$AW$11:$AW$25)</f>
        <v>0</v>
      </c>
      <c r="HP150" s="174">
        <f>SUMIF('Easter One Day 4-16-22 TH'!$B$11:$B$25,$C150,'Easter One Day 4-16-22 TH'!$AX$11:$AX$25)</f>
        <v>0</v>
      </c>
      <c r="HQ150" s="174">
        <f>SUMIF('Easter One Day 4-16-22 TH'!$B$11:$B$25,$C150,'Easter One Day 4-16-22 TH'!$AY$11:$AY$25)</f>
        <v>0</v>
      </c>
      <c r="HR150" s="174">
        <f>SUMIF('Long Distance Race 5-7-22'!$B$11:$B$25,$C150,'Long Distance Race 5-7-22'!$AU$11:$AU$25)</f>
        <v>0</v>
      </c>
      <c r="HS150" s="174">
        <f>SUMIF('Long Distance Race 5-7-22'!$B$11:$B$18,$C150,'Long Distance Race 5-7-22'!$AV$11:$AV$18)</f>
        <v>0</v>
      </c>
      <c r="HT150" s="174">
        <f>SUMIF('Long Distance Race 5-7-22'!$B$11:$B$18,$C150,'Long Distance Race 5-7-22'!$AW$11:$AW$18)</f>
        <v>0</v>
      </c>
      <c r="HU150" s="174">
        <f>SUMIF('Long Distance Race 5-7-22'!$B$11:$B$18,$C150,'Long Distance Race 5-7-22'!$AX$11:$AX$18)</f>
        <v>0</v>
      </c>
      <c r="HV150" s="174">
        <f>SUMIF('Long Distance Race 5-7-22'!$B$11:$B$18,$C150,'Long Distance Race 5-7-22'!$AY$11:$AY$18)</f>
        <v>0</v>
      </c>
      <c r="HW150" s="174">
        <f>SUMIF('Memorial Day Regatta 5-28-22 Op'!$B$11:$B$25,$C150,'Memorial Day Regatta 5-28-22 Op'!$AU$11:$AU$25)</f>
        <v>0</v>
      </c>
      <c r="HX150" s="174">
        <f>SUMIF('Memorial Day Regatta 5-28-22 Op'!$B$11:$B$18,$C150,'Memorial Day Regatta 5-28-22 Op'!$AV$11:$AV$18)</f>
        <v>0</v>
      </c>
      <c r="HY150" s="174">
        <f>SUMIF('Memorial Day Regatta 5-28-22 Op'!$B$11:$B$18,$C150,'Memorial Day Regatta 5-28-22 Op'!$AW$11:$AW$18)</f>
        <v>0</v>
      </c>
      <c r="HZ150" s="174">
        <f>SUMIF('Memorial Day Regatta 5-28-22 Op'!$B$11:$B$18,$C150,'Memorial Day Regatta 5-28-22 Op'!$AX$11:$AX$18)</f>
        <v>0</v>
      </c>
      <c r="IA150" s="174">
        <f>SUMIF('Memorial Day Regatta 5-28-22 Op'!$B$11:$B$18,$C150,'Memorial Day Regatta 5-28-22 Op'!$AY$11:$AY$18)</f>
        <v>0</v>
      </c>
      <c r="IB150" s="174">
        <f>SUMIF('Caldwell Cup 6-25-22 TH'!$B$11:$B$25,$C150,'Caldwell Cup 6-25-22 TH'!$AU$11:$AU$25)</f>
        <v>0</v>
      </c>
      <c r="IC150" s="174">
        <f>SUMIF('Caldwell Cup 6-25-22 TH'!$B$11:$B$25,$C150,'Caldwell Cup 6-25-22 TH'!$AV$11:$AV$25)</f>
        <v>0</v>
      </c>
      <c r="ID150" s="174">
        <f>SUMIF('Caldwell Cup 6-25-22 TH'!$B$11:$B$25,$C150,'Caldwell Cup 6-25-22 TH'!$AW$11:$AW$25)</f>
        <v>0</v>
      </c>
      <c r="IE150" s="174">
        <f>SUMIF('Caldwell Cup 6-25-22 TH'!$B$11:$B$25,$C150,'Caldwell Cup 6-25-22 TH'!$AX$11:$AX$25)</f>
        <v>0</v>
      </c>
      <c r="IF150" s="174">
        <f>SUMIF('Caldwell Cup 6-25-22 TH'!$B$11:$B$25,$C150,'Caldwell Cup 6-25-22 TH'!$AY$11:$AY$25)</f>
        <v>0</v>
      </c>
      <c r="IG150" s="174">
        <f>SUMIF('Caldwell Cup 6-25-22 FS'!$B$11:$B$21,$C150,'Caldwell Cup 6-25-22 FS'!$AU$11:$AU$21)</f>
        <v>0</v>
      </c>
      <c r="IH150" s="174">
        <f>SUMIF('Caldwell Cup 6-25-22 FS'!$B$11:$B$21,$C150,'Caldwell Cup 6-25-22 FS'!$AV$11:$AV$21)</f>
        <v>0</v>
      </c>
      <c r="II150" s="174">
        <f>SUMIF('Caldwell Cup 6-25-22 FS'!$B$11:$B$21,$C150,'Caldwell Cup 6-25-22 FS'!$AW$11:$AW$21)</f>
        <v>0</v>
      </c>
      <c r="IJ150" s="174">
        <f>SUMIF('Caldwell Cup 6-25-22 FS'!$B$11:$B$21,$C150,'Caldwell Cup 6-25-22 FS'!$AX$11:$AX$21)</f>
        <v>0</v>
      </c>
      <c r="IK150" s="174">
        <f>SUMIF('Caldwell Cup 6-25-22 FS'!$B$11:$B$21,$C150,'Caldwell Cup 6-25-22 FS'!$AY$11:$AY$21)</f>
        <v>0</v>
      </c>
      <c r="IL150" s="174">
        <f>SUMIF('Caldwell Cup 6-25-22 Lasers'!$B$11:$B$23,$C150,'Caldwell Cup 6-25-22 Lasers'!$AU$11:$AU$23)</f>
        <v>0</v>
      </c>
      <c r="IM150" s="174">
        <f>SUMIF('Caldwell Cup 6-25-22 Lasers'!$B$11:$B$23,$C150,'Caldwell Cup 6-25-22 Lasers'!$AV$11:$AV$23)</f>
        <v>0</v>
      </c>
      <c r="IN150" s="174">
        <f>SUMIF('Caldwell Cup 6-25-22 Lasers'!$B$11:$B$23,$C150,'Caldwell Cup 6-25-22 Lasers'!$AW$11:$AW$23)</f>
        <v>0</v>
      </c>
      <c r="IO150" s="174">
        <f>SUMIF('Caldwell Cup 6-25-22 Lasers'!$B$11:$B$23,$C150,'Caldwell Cup 6-25-22 Lasers'!$AX$11:$AX$23)</f>
        <v>0</v>
      </c>
      <c r="IP150" s="174">
        <f>SUMIF('Caldwell Cup 6-25-22 Lasers'!$B$11:$B$23,$C150,'Caldwell Cup 6-25-22 Lasers'!$AY$11:$AY$23)</f>
        <v>0</v>
      </c>
      <c r="IQ150" s="174">
        <f>SUMIF('Labor Day Regatta 9-3-22 FS'!$B$11:$B$30,$C150,'Labor Day Regatta 9-3-22 FS'!$AU$11:$AU$30)</f>
        <v>0</v>
      </c>
      <c r="IR150" s="174">
        <f>SUMIF('Labor Day Regatta 9-3-22 FS'!$B$11:$B$30,$C150,'Labor Day Regatta 9-3-22 FS'!$AV$11:$AV$30)</f>
        <v>0</v>
      </c>
      <c r="IS150" s="174">
        <f>SUMIF('Labor Day Regatta 9-3-22 FS'!$B$11:$B$30,$C150,'Labor Day Regatta 9-3-22 FS'!$AW$11:$AW$30)</f>
        <v>0</v>
      </c>
      <c r="IT150" s="174">
        <f>SUMIF('Labor Day Regatta 9-3-22 FS'!$B$11:$B$30,$C150,'Labor Day Regatta 9-3-22 FS'!$AX$11:$AX$30)</f>
        <v>0</v>
      </c>
      <c r="IU150" s="174">
        <f>SUMIF('Labor Day Regatta 9-3-22 FS'!$B$11:$B$30,$C150,'Labor Day Regatta 9-3-22 FS'!$AY$11:$AY$30)</f>
        <v>0</v>
      </c>
      <c r="IV150" s="174">
        <f>SUMIF('2022-09-17 Leukemia Cup FS'!$B$11:$B$26,$C150,'2022-09-17 Leukemia Cup FS'!$AU$11:$AU$26)</f>
        <v>0</v>
      </c>
      <c r="IW150" s="174">
        <f>SUMIF('2022-09-17 Leukemia Cup FS'!$B$11:$B$26,$C150,'2022-09-17 Leukemia Cup FS'!$AV$11:$AV$26)</f>
        <v>0</v>
      </c>
      <c r="IX150" s="174">
        <f>SUMIF('2022-09-17 Leukemia Cup FS'!$B$11:$B$26,$C150,'2022-09-17 Leukemia Cup FS'!$AW$11:$AW$26)</f>
        <v>0</v>
      </c>
      <c r="IY150" s="174">
        <f>SUMIF('2022-09-17 Leukemia Cup FS'!$B$11:$B$26,$C150,'2022-09-17 Leukemia Cup FS'!$AX$11:$AX$26)</f>
        <v>0</v>
      </c>
      <c r="IZ150" s="174">
        <f>SUMIF('2022-09-17 Leukemia Cup FS'!$B$11:$B$26,$C150,'2022-09-17 Leukemia Cup FS'!$AY$11:$AY$26)</f>
        <v>0</v>
      </c>
      <c r="JA150" s="174">
        <f>SUMIF('2022-09-17 Leukemia Cup TH'!$B$11:$B$28,$C150,'2022-09-17 Leukemia Cup TH'!$AU$11:$AU$28)</f>
        <v>0</v>
      </c>
      <c r="JB150" s="174">
        <f>SUMIF('2022-09-17 Leukemia Cup TH'!$B$11:$B$28,$C150,'2022-09-17 Leukemia Cup TH'!$AV$11:$AV$28)</f>
        <v>0</v>
      </c>
      <c r="JC150" s="174">
        <f>SUMIF('2022-09-17 Leukemia Cup TH'!$B$11:$B$28,$C150,'2022-09-17 Leukemia Cup TH'!$AW$11:$AW$28)</f>
        <v>0</v>
      </c>
      <c r="JD150" s="174">
        <f>SUMIF('2022-09-17 Leukemia Cup TH'!$B$11:$B$28,$C150,'2022-09-17 Leukemia Cup TH'!$AX$11:$AX$28)</f>
        <v>0</v>
      </c>
      <c r="JE150" s="174">
        <f>SUMIF('2022-09-17 Leukemia Cup TH'!$B$11:$B$28,$C150,'2022-09-17 Leukemia Cup TH'!$AY$11:$AY$28)</f>
        <v>0</v>
      </c>
      <c r="JF150" s="174">
        <f>SUMIF('Smith-Berry LDR 9-24-22'!$B$11:$B$30,$C150,'Smith-Berry LDR 9-24-22'!$AU$11:$AU$30)</f>
        <v>0</v>
      </c>
      <c r="JG150" s="174">
        <f>SUMIF('Smith-Berry LDR 9-24-22'!$B$11:$B$30,$C150,'Smith-Berry LDR 9-24-22'!$AV$11:$AV$30)</f>
        <v>0</v>
      </c>
      <c r="JH150" s="174">
        <f>SUMIF('Smith-Berry LDR 9-24-22'!$B$11:$B$30,$C150,'Smith-Berry LDR 9-24-22'!$AW$11:$AW$30)</f>
        <v>0</v>
      </c>
      <c r="JI150" s="174">
        <f>SUMIF('Smith-Berry LDR 9-24-22'!$B$11:$B$30,$C150,'Smith-Berry LDR 9-24-22'!$AX$11:$AX$30)</f>
        <v>0</v>
      </c>
      <c r="JJ150" s="174">
        <f>SUMIF('Smith-Berry LDR 9-24-22'!$B$11:$B$30,$C150,'Smith-Berry LDR 9-24-22'!$AY$11:$AY$30)</f>
        <v>0</v>
      </c>
      <c r="JK150" s="174">
        <f>SUMIF('Great Scot 10-1-22 Cham'!$B$11:$B$38,$C150,'Great Scot 10-1-22 Cham'!$AU$11:$AU$38)</f>
        <v>0</v>
      </c>
      <c r="JL150" s="174">
        <f>SUMIF('Great Scot 10-1-22 Cham'!$B$11:$B$38,$C150,'Great Scot 10-1-22 Cham'!$AV$11:$AV$38)</f>
        <v>0</v>
      </c>
      <c r="JM150" s="174">
        <f>SUMIF('Great Scot 10-1-22 Cham'!$B$11:$B$38,$C150,'Great Scot 10-1-22 Cham'!$AW$11:$AW$38)</f>
        <v>0</v>
      </c>
      <c r="JN150" s="174">
        <f>SUMIF('Great Scot 10-1-22 Cham'!$B$11:$B$38,$C150,'Great Scot 10-1-22 Cham'!$AX$11:$AX$38)</f>
        <v>0</v>
      </c>
      <c r="JO150" s="174">
        <f>SUMIF('Great Scot 10-1-22 Cham'!$B$11:$B$38,$C150,'Great Scot 10-1-22 Cham'!$AY$11:$AY$38)</f>
        <v>0</v>
      </c>
      <c r="JP150" s="174">
        <f>SUMIF('Great Scot 10-1-22 Chal'!$B$11:$B$28,$C150,'Great Scot 10-1-22 Chal'!$AU$11:$AU$28)</f>
        <v>0</v>
      </c>
      <c r="JQ150" s="174">
        <f>SUMIF('Great Scot 10-1-22 Chal'!$B$11:$B$28,$C150,'Great Scot 10-1-22 Chal'!$AV$11:$AV$28)</f>
        <v>0</v>
      </c>
      <c r="JR150" s="174">
        <f>SUMIF('Great Scot 10-1-22 Chal'!$B$11:$B$28,$C150,'Great Scot 10-1-22 Chal'!$AW$11:$AW$28)</f>
        <v>0</v>
      </c>
      <c r="JS150" s="174">
        <f>SUMIF('Great Scot 10-1-22 Chal'!$B$11:$B$28,$C150,'Great Scot 10-1-22 Chal'!$AX$11:$AX$28)</f>
        <v>0</v>
      </c>
      <c r="JT150" s="174">
        <f>SUMIF('Great Scot 10-1-22 Chal'!$B$11:$B$28,$C150,'Great Scot 10-1-22 Chal'!$AY$11:$AY$28)</f>
        <v>0</v>
      </c>
      <c r="JU150" s="174">
        <f>SUMIF('Great Pumpkin Regatta 10-15-22'!$B$11:$B$54,$C150,'Great Pumpkin Regatta 10-15-22'!$AU$11:$AU$54)</f>
        <v>0</v>
      </c>
      <c r="JV150" s="174">
        <f>SUMIF('Great Pumpkin Regatta 10-15-22'!$B$11:$B$54,$C150,'Great Pumpkin Regatta 10-15-22'!$AV$11:$AV$54)</f>
        <v>0</v>
      </c>
      <c r="JW150" s="174">
        <f>SUMIF('Great Pumpkin Regatta 10-15-22'!$B$11:$B$54,$C150,'Great Pumpkin Regatta 10-15-22'!$AW$11:$AW$54)</f>
        <v>0</v>
      </c>
      <c r="JX150" s="174">
        <f>SUMIF('Great Pumpkin Regatta 10-15-22'!$B$11:$B$54,$C150,'Great Pumpkin Regatta 10-15-22'!$AX$11:$AX$54)</f>
        <v>0</v>
      </c>
      <c r="JY150" s="174">
        <f>SUMIF('Great Pumpkin Regatta 10-15-22'!$B$11:$B$54,$C150,'Great Pumpkin Regatta 10-15-22'!$AY$11:$AY$54)</f>
        <v>0</v>
      </c>
      <c r="JZ150" s="174">
        <f>SUMIF('One Day Regatta 10-29-22 FS'!$B$11:$B$19,$C150,'One Day Regatta 10-29-22 FS'!$AU$11:$AU$19)</f>
        <v>0</v>
      </c>
      <c r="KA150" s="174">
        <f>SUMIF('One Day Regatta 10-29-22 FS'!$B$11:$B$19,$C150,'One Day Regatta 10-29-22 FS'!$AV$11:$AV$19)</f>
        <v>0</v>
      </c>
      <c r="KB150" s="174">
        <f>SUMIF('One Day Regatta 10-29-22 FS'!$B$11:$B$19,$C150,'One Day Regatta 10-29-22 FS'!$AW$11:$AW$19)</f>
        <v>0</v>
      </c>
      <c r="KC150" s="174">
        <f>SUMIF('One Day Regatta 10-29-22 FS'!$B$11:$B$19,$C150,'One Day Regatta 10-29-22 FS'!$AX$11:$AX$19)</f>
        <v>0</v>
      </c>
      <c r="KD150" s="174">
        <f>SUMIF('One Day Regatta 10-29-22 FS'!$B$11:$B$19,$C150,'One Day Regatta 10-29-22 FS'!$AY$11:$AY$19)</f>
        <v>0</v>
      </c>
    </row>
    <row r="151" spans="1:290" ht="15" customHeight="1" x14ac:dyDescent="0.2">
      <c r="A151" s="400" t="s">
        <v>1369</v>
      </c>
      <c r="B151" s="134">
        <f t="shared" si="126"/>
        <v>36</v>
      </c>
      <c r="C151" s="170" t="s">
        <v>258</v>
      </c>
      <c r="D151" s="171">
        <f t="shared" si="127"/>
        <v>0</v>
      </c>
      <c r="E151" s="172">
        <f t="shared" si="128"/>
        <v>0</v>
      </c>
      <c r="F151" s="171">
        <f t="shared" si="129"/>
        <v>0</v>
      </c>
      <c r="G151" s="171">
        <v>0</v>
      </c>
      <c r="H151" s="171">
        <f t="shared" si="130"/>
        <v>0</v>
      </c>
      <c r="I151" s="173">
        <f t="shared" si="131"/>
        <v>0</v>
      </c>
      <c r="J151" s="173"/>
      <c r="K151" s="174">
        <f>SUMIF('Saturday Race 11-06-21'!$B$11:$B$21,$C151,'Saturday Race 11-06-21'!$AU$11:$AU$21)</f>
        <v>0</v>
      </c>
      <c r="L151" s="174">
        <f>SUMIF('Saturday Race 11-06-21'!$B$11:$B$21,$C151,'Saturday Race 11-06-21'!$AV$11:$AV$21)</f>
        <v>0</v>
      </c>
      <c r="M151" s="174">
        <f>SUMIF('Saturday Race 11-06-21'!$B$11:$B$21,$C151,'Saturday Race 11-06-21'!$AW$11:$AW$21)</f>
        <v>0</v>
      </c>
      <c r="N151" s="174">
        <f>SUMIF('Saturday Race 11-06-21'!$B$11:$B$21,$C151,'Saturday Race 11-06-21'!$AX$11:$AX$21)</f>
        <v>0</v>
      </c>
      <c r="O151" s="174">
        <f>SUMIF('Saturday Race 11-06-21'!$B$11:$B$21,$C151,'Saturday Race 11-06-21'!$AY$11:$AY$21)</f>
        <v>0</v>
      </c>
      <c r="P151" s="174">
        <f>SUMIF('Saturday Race 11-20-21'!$B$11:$B$20,$C151,'Saturday Race 11-20-21'!$AU$11:$AU$20)</f>
        <v>0</v>
      </c>
      <c r="Q151" s="174">
        <f>SUMIF('Saturday Race 11-20-21'!$B$11:$B$20,$C151,'Saturday Race 11-20-21'!$AV$11:$AV$20)</f>
        <v>0</v>
      </c>
      <c r="R151" s="174">
        <f>SUMIF('Saturday Race 11-20-21'!$B$11:$B$20,$C151,'Saturday Race 11-20-21'!$AW$11:$AW$20)</f>
        <v>0</v>
      </c>
      <c r="S151" s="174">
        <f>SUMIF('Saturday Race 11-20-21'!$B$11:$B$20,$C151,'Saturday Race 11-20-21'!$AX$11:$AX$20)</f>
        <v>0</v>
      </c>
      <c r="T151" s="174">
        <f>SUMIF('Saturday Race 11-20-21'!$B$11:$B$20,$C151,'Saturday Race 11-20-21'!$AY$11:$AY$20)</f>
        <v>0</v>
      </c>
      <c r="U151" s="174">
        <f>SUMIF('Saturday Race 1-08-22'!$B$11:$B$20,$C151,'Saturday Race 1-08-22'!$AU$11:$AU$20)</f>
        <v>0</v>
      </c>
      <c r="V151" s="174">
        <f>SUMIF('Saturday Race 1-08-22'!$B$11:$B$20,$C151,'Saturday Race 1-08-22'!$AV$11:$AV$20)</f>
        <v>0</v>
      </c>
      <c r="W151" s="174">
        <f>SUMIF('Saturday Race 1-08-22'!$B$11:$B$20,$C151,'Saturday Race 1-08-22'!$AW$11:$AW$20)</f>
        <v>0</v>
      </c>
      <c r="X151" s="174">
        <f>SUMIF('Saturday Race 1-08-22'!$B$11:$B$20,$C151,'Saturday Race 1-08-22'!$AX$11:$AX$20)</f>
        <v>0</v>
      </c>
      <c r="Y151" s="174">
        <f>SUMIF('Saturday Race 1-08-22'!$B$11:$B$20,$C151,'Saturday Race 1-08-22'!$AY$11:$AY$20)</f>
        <v>0</v>
      </c>
      <c r="Z151" s="174">
        <f>SUMIF('Saturday Race 1-22-22'!$B$11:$B$20,$C151,'Saturday Race 1-22-22'!$AU$11:$AU$20)</f>
        <v>0</v>
      </c>
      <c r="AA151" s="174">
        <f>SUMIF('Saturday Race 1-22-22'!$B$11:$B$20,$C151,'Saturday Race 1-22-22'!$AV$11:$AV$20)</f>
        <v>0</v>
      </c>
      <c r="AB151" s="174">
        <f>SUMIF('Saturday Race 1-22-22'!$B$11:$B$20,$C151,'Saturday Race 1-22-22'!$AW$11:$AW$20)</f>
        <v>0</v>
      </c>
      <c r="AC151" s="174">
        <f>SUMIF('Saturday Race 1-22-22'!$B$11:$B$20,$C151,'Saturday Race 1-22-22'!$AX$11:$AX$20)</f>
        <v>0</v>
      </c>
      <c r="AD151" s="174">
        <f>SUMIF('Saturday Race 1-22-22'!$B$11:$B$20,$C151,'Saturday Race 1-22-22'!$AY$11:$AY$20)</f>
        <v>0</v>
      </c>
      <c r="AE151" s="174">
        <f>SUMIF('Sunday Race 2-6-22'!$B$11:$B$20,$C151,'Sunday Race 2-6-22'!$AU$11:$AU$20)</f>
        <v>0</v>
      </c>
      <c r="AF151" s="174">
        <f>SUMIF('Sunday Race 2-6-22'!$B$11:$B$20,$C151,'Sunday Race 2-6-22'!$AV$11:$AV$20)</f>
        <v>0</v>
      </c>
      <c r="AG151" s="174">
        <f>SUMIF('Sunday Race 2-6-22'!$B$11:$B$20,$C151,'Sunday Race 2-6-22'!$AW$11:$AW$20)</f>
        <v>0</v>
      </c>
      <c r="AH151" s="174">
        <f>SUMIF('Sunday Race 2-6-22'!$B$11:$B$20,$C151,'Sunday Race 2-6-22'!$AX$11:$AX$20)</f>
        <v>0</v>
      </c>
      <c r="AI151" s="174">
        <f>SUMIF('Sunday Race 2-6-22'!$B$11:$B$20,$C151,'Sunday Race 2-6-22'!$AY$11:$AY$20)</f>
        <v>0</v>
      </c>
      <c r="AJ151" s="174">
        <f>SUMIF('Sunday Race 2-20-22'!$B$11:$B$26,$C151,'Sunday Race 2-20-22'!$AU$11:$AU$26)</f>
        <v>0</v>
      </c>
      <c r="AK151" s="174">
        <f>SUMIF('Sunday Race 2-20-22'!$B$11:$B$26,$C151,'Sunday Race 2-20-22'!$AV$11:$AV$26)</f>
        <v>0</v>
      </c>
      <c r="AL151" s="174">
        <f>SUMIF('Sunday Race 2-20-22'!$B$11:$B$26,$C151,'Sunday Race 2-20-22'!$AW$11:$AW$26)</f>
        <v>0</v>
      </c>
      <c r="AM151" s="174">
        <f>SUMIF('Sunday Race 2-20-22'!$B$11:$B$26,$C151,'Sunday Race 2-20-22'!$AX$11:$AX$26)</f>
        <v>0</v>
      </c>
      <c r="AN151" s="174">
        <f>SUMIF('Sunday Race 2-20-22'!$B$11:$B$26,$C151,'Sunday Race 2-20-22'!$AY$11:$AY$26)</f>
        <v>0</v>
      </c>
      <c r="AO151" s="174">
        <f>SUMIF('Sunday Race 2-27-22'!$B$11:$B$20,$C151,'Sunday Race 2-27-22'!$AU$11:$AU$20)</f>
        <v>0</v>
      </c>
      <c r="AP151" s="174">
        <f>SUMIF('Sunday Race 2-27-22'!$B$11:$B$20,$C151,'Sunday Race 2-27-22'!$AV$11:$AV$20)</f>
        <v>0</v>
      </c>
      <c r="AQ151" s="174">
        <f>SUMIF('Sunday Race 2-27-22'!$B$11:$B$20,$C151,'Sunday Race 2-27-22'!$AW$11:$AW$20)</f>
        <v>0</v>
      </c>
      <c r="AR151" s="174">
        <f>SUMIF('Sunday Race 2-27-22'!$B$11:$B$20,$C151,'Sunday Race 2-27-22'!$AX$11:$AX$20)</f>
        <v>0</v>
      </c>
      <c r="AS151" s="174">
        <f>SUMIF('Sunday Race 2-27-22'!$B$11:$B$20,$C151,'Sunday Race 2-27-22'!$AY$11:$AY$20)</f>
        <v>0</v>
      </c>
      <c r="AT151" s="174">
        <f>SUMIF('Sunday Race 3-13-22'!$B$11:$B$25,$C151,'Sunday Race 3-13-22'!$AU$11:$AU$25)</f>
        <v>0</v>
      </c>
      <c r="AU151" s="174">
        <f>SUMIF('Sunday Race 3-13-22'!$B$11:$B$25,$C151,'Sunday Race 3-13-22'!$AV$11:$AV$25)</f>
        <v>0</v>
      </c>
      <c r="AV151" s="174">
        <f>SUMIF('Sunday Race 3-13-22'!$B$11:$B$25,$C151,'Sunday Race 3-13-22'!$AW$11:$AW$25)</f>
        <v>0</v>
      </c>
      <c r="AW151" s="174">
        <f>SUMIF('Sunday Race 3-13-22'!$B$11:$B$25,$C151,'Sunday Race 3-13-22'!$AX$11:$AX$25)</f>
        <v>0</v>
      </c>
      <c r="AX151" s="174">
        <f>SUMIF('Sunday Race 3-13-22'!$B$11:$B$25,$C151,'Sunday Race 3-13-22'!$AY$11:$AY$25)</f>
        <v>0</v>
      </c>
      <c r="AY151" s="174">
        <f>SUMIF('Saturday Race 3-19-22'!$B$11:$B$15,$C151,'Saturday Race 3-19-22'!$AU$11:$AU$15)</f>
        <v>0</v>
      </c>
      <c r="AZ151" s="174">
        <f>SUMIF('Saturday Race 3-19-22'!$B$11:$B$15,$C151,'Saturday Race 3-19-22'!$AV$11:$AV$15)</f>
        <v>0</v>
      </c>
      <c r="BA151" s="174">
        <f>SUMIF('Saturday Race 3-19-22'!$B$11:$B$15,$C151,'Saturday Race 3-19-22'!$AW$11:$AW$15)</f>
        <v>0</v>
      </c>
      <c r="BB151" s="174">
        <f>SUMIF('Saturday Race 3-19-22'!$B$11:$B$15,$C151,'Saturday Race 3-19-22'!$AX$11:$AX$15)</f>
        <v>0</v>
      </c>
      <c r="BC151" s="174">
        <f>SUMIF('Saturday Race 3-19-22'!$B$11:$B$15,$C151,'Saturday Race 3-19-22'!$AY$11:$AY$15)</f>
        <v>0</v>
      </c>
      <c r="BD151" s="174">
        <f>SUMIF('Sunday Races 4-10-22'!$B$11:$B$26,$C151,'Sunday Races 4-10-22'!$AU$11:$AU$26)</f>
        <v>0</v>
      </c>
      <c r="BE151" s="174">
        <f>SUMIF('Sunday Races 4-10-22'!$B$11:$B$26,$C151,'Sunday Races 4-10-22'!$AV$11:$AV$26)</f>
        <v>0</v>
      </c>
      <c r="BF151" s="174">
        <f>SUMIF('Sunday Races 4-10-22'!$B$11:$B$26,$C151,'Sunday Races 4-10-22'!$AW$11:$AW$26)</f>
        <v>0</v>
      </c>
      <c r="BG151" s="174">
        <f>SUMIF('Sunday Races 4-10-22'!$B$11:$B$26,$C151,'Sunday Races 4-10-22'!$AX$11:$AX$26)</f>
        <v>0</v>
      </c>
      <c r="BH151" s="174">
        <f>SUMIF('Sunday Races 4-10-22'!$B$11:$B$26,$C151,'Sunday Races 4-10-22'!$AY$11:$AY$26)</f>
        <v>0</v>
      </c>
      <c r="BI151" s="174">
        <f>SUMIF('Sunday Races 5-1-22'!$B$11:$B$28,$C151,'Sunday Races 5-1-22'!$AU$11:$AU$28)</f>
        <v>0</v>
      </c>
      <c r="BJ151" s="174">
        <f>SUMIF('Sunday Races 5-1-22'!$B$11:$B$28,$C151,'Sunday Races 5-1-22'!$AV$11:$AV$28)</f>
        <v>0</v>
      </c>
      <c r="BK151" s="174">
        <f>SUMIF('Sunday Races 5-1-22'!$B$11:$B$28,$C151,'Sunday Races 5-1-22'!$AW$11:$AW$28)</f>
        <v>0</v>
      </c>
      <c r="BL151" s="174">
        <f>SUMIF('Sunday Races 5-1-22'!$B$11:$B$28,$C151,'Sunday Races 5-1-22'!$AX$11:$AX$28)</f>
        <v>0</v>
      </c>
      <c r="BM151" s="174">
        <f>SUMIF('Sunday Races 5-1-22'!$B$11:$B$28,$C151,'Sunday Races 5-1-22'!$AY$11:$AY$28)</f>
        <v>0</v>
      </c>
      <c r="BN151" s="174">
        <f>SUMIF('Sunday Races 6-5-22'!$B$11:$B$28,$C151,'Sunday Races 6-5-22'!$AU$11:$AU$28)</f>
        <v>0</v>
      </c>
      <c r="BO151" s="174">
        <f>SUMIF('Sunday Races 6-5-22'!$B$11:$B$28,$C151,'Sunday Races 6-5-22'!$AV$11:$AV$28)</f>
        <v>0</v>
      </c>
      <c r="BP151" s="174">
        <f>SUMIF('Sunday Races 6-5-22'!$B$11:$B$28,$C151,'Sunday Races 6-5-22'!$AW$11:$AW$28)</f>
        <v>0</v>
      </c>
      <c r="BQ151" s="174">
        <f>SUMIF('Sunday Races 6-5-22'!$B$11:$B$28,$C151,'Sunday Races 6-5-22'!$AX$11:$AX$28)</f>
        <v>0</v>
      </c>
      <c r="BR151" s="174">
        <f>SUMIF('Sunday Races 6-5-22'!$B$11:$B$28,$C151,'Sunday Races 6-5-22'!$AY$11:$AY$28)</f>
        <v>0</v>
      </c>
      <c r="BS151" s="174">
        <f>SUMIF('Sunday Races 6-12-22'!$B$11:$B$24,$C151,'Sunday Races 6-12-22'!$AU$11:$AU$24)</f>
        <v>0</v>
      </c>
      <c r="BT151" s="174">
        <f>SUMIF('Sunday Races 6-12-22'!$B$11:$B$24,$C151,'Sunday Races 6-12-22'!$AV$11:$AV$24)</f>
        <v>0</v>
      </c>
      <c r="BU151" s="174">
        <f>SUMIF('Sunday Races 6-12-22'!$B$11:$B$24,$C151,'Sunday Races 6-12-22'!$AW$11:$AW$24)</f>
        <v>0</v>
      </c>
      <c r="BV151" s="174">
        <f>SUMIF('Sunday Races 6-12-22'!$B$11:$B$24,$C151,'Sunday Races 6-12-22'!$AX$11:$AX$24)</f>
        <v>0</v>
      </c>
      <c r="BW151" s="174">
        <f>SUMIF('Sunday Races 6-12-22'!$B$11:$B$24,$C151,'Sunday Races 6-12-22'!$AY$11:$AY$24)</f>
        <v>0</v>
      </c>
      <c r="BX151" s="174">
        <f>SUMIF('Saturday Races 6-18-22'!$B$11:$B$24,$C151,'Saturday Races 6-18-22'!$AU$11:$AU$24)</f>
        <v>0</v>
      </c>
      <c r="BY151" s="174">
        <f>SUMIF('Saturday Races 6-18-22'!$B$11:$B$24,$C151,'Saturday Races 6-18-22'!$AV$11:$AV$24)</f>
        <v>0</v>
      </c>
      <c r="BZ151" s="174">
        <f>SUMIF('Saturday Races 6-18-22'!$B$11:$B$24,$C151,'Saturday Races 6-18-22'!$AW$11:$AW$24)</f>
        <v>0</v>
      </c>
      <c r="CA151" s="174">
        <f>SUMIF('Saturday Races 6-18-22'!$B$11:$B$24,$C151,'Saturday Races 6-18-22'!$AX$11:$AX$24)</f>
        <v>0</v>
      </c>
      <c r="CB151" s="174">
        <f>SUMIF('Saturday Races 6-18-22'!$B$11:$B$24,$C151,'Saturday Races 6-18-22'!$AY$11:$AY$24)</f>
        <v>0</v>
      </c>
      <c r="CC151" s="174">
        <f>SUMIF('Sunday Races 7-3-22'!$B$11:$B$26,$C151,'Sunday Races 7-3-22'!$AU$11:$AU$26)</f>
        <v>0</v>
      </c>
      <c r="CD151" s="174">
        <f>SUMIF('Sunday Races 7-3-22'!$B$11:$B$26,$C151,'Sunday Races 7-3-22'!$AV$11:$AV$26)</f>
        <v>0</v>
      </c>
      <c r="CE151" s="174">
        <f>SUMIF('Sunday Races 7-3-22'!$B$11:$B$26,$C151,'Sunday Races 7-3-22'!$AW$11:$AW$26)</f>
        <v>0</v>
      </c>
      <c r="CF151" s="174">
        <f>SUMIF('Sunday Races 7-3-22'!$B$11:$B$26,$C151,'Sunday Races 7-3-22'!$AX$11:$AX$26)</f>
        <v>0</v>
      </c>
      <c r="CG151" s="174">
        <f>SUMIF('Sunday Races 7-3-22'!$B$11:$B$26,$C151,'Sunday Races 7-3-22'!$AY$11:$AY$26)</f>
        <v>0</v>
      </c>
      <c r="CH151" s="174">
        <f>SUMIF('Sunday Races 7-31-22'!$B$11:$B$26,$C151,'Sunday Races 7-31-22'!$AU$11:$AU$26)</f>
        <v>0</v>
      </c>
      <c r="CI151" s="174">
        <f>SUMIF('Sunday Races 7-31-22'!$B$11:$B$26,$C151,'Sunday Races 7-31-22'!$AV$11:$AV$26)</f>
        <v>0</v>
      </c>
      <c r="CJ151" s="174">
        <f>SUMIF('Sunday Races 7-31-22'!$B$11:$B$26,$C151,'Sunday Races 7-31-22'!$AW$11:$AW$26)</f>
        <v>0</v>
      </c>
      <c r="CK151" s="174">
        <f>SUMIF('Sunday Races 7-31-22'!$B$11:$B$26,$C151,'Sunday Races 7-31-22'!$AX$11:$AX$26)</f>
        <v>0</v>
      </c>
      <c r="CL151" s="174">
        <f>SUMIF('Sunday Races 7-31-22'!$B$11:$B$26,$C151,'Sunday Races 7-31-22'!$AY$11:$AY$26)</f>
        <v>0</v>
      </c>
      <c r="CM151" s="174">
        <f>SUMIF('Sunday Races 8-14-22'!$B$11:$B$26,$C151,'Sunday Races 8-14-22'!$AU$11:$AU$26)</f>
        <v>0</v>
      </c>
      <c r="CN151" s="174">
        <f>SUMIF('Sunday Races 8-14-22'!$B$11:$B$26,$C151,'Sunday Races 8-14-22'!$AV$11:$AV$26)</f>
        <v>0</v>
      </c>
      <c r="CO151" s="174">
        <f>SUMIF('Sunday Races 8-14-22'!$B$11:$B$26,$C151,'Sunday Races 8-14-22'!$AW$11:$AW$26)</f>
        <v>0</v>
      </c>
      <c r="CP151" s="174">
        <f>SUMIF('Sunday Races 8-14-22'!$B$11:$B$26,$C151,'Sunday Races 8-14-22'!$AX$11:$AX$26)</f>
        <v>0</v>
      </c>
      <c r="CQ151" s="174">
        <f>SUMIF('Sunday Races 8-14-22'!$B$11:$B$26,$C151,'Sunday Races 8-14-22'!$AY$11:$AY$26)</f>
        <v>0</v>
      </c>
      <c r="CR151" s="174">
        <f>SUMIF('Saturday Races 8-20-22'!$B$11:$B$26,$C151,'Saturday Races 8-20-22'!$AU$11:$AU$26)</f>
        <v>0</v>
      </c>
      <c r="CS151" s="174">
        <f>SUMIF('Saturday Races 8-20-22'!$B$11:$B$26,$C151,'Saturday Races 8-20-22'!$AV$11:$AV$26)</f>
        <v>0</v>
      </c>
      <c r="CT151" s="174">
        <f>SUMIF('Saturday Races 8-20-22'!$B$11:$B$26,$C151,'Saturday Races 8-20-22'!$AW$11:$AW$26)</f>
        <v>0</v>
      </c>
      <c r="CU151" s="174">
        <f>SUMIF('Saturday Races 8-20-22'!$B$11:$B$26,$C151,'Saturday Races 8-20-22'!$AX$11:$AX$26)</f>
        <v>0</v>
      </c>
      <c r="CV151" s="174">
        <f>SUMIF('Saturday Races 8-20-22'!$B$11:$B$26,$C151,'Saturday Races 8-20-22'!$AY$11:$AY$26)</f>
        <v>0</v>
      </c>
      <c r="CW151" s="174">
        <f>SUMIF('Sunday Races 9-11-22'!$B$11:$B$20,$C151,'Sunday Races 9-11-22'!$AU$11:$AU$20)</f>
        <v>0</v>
      </c>
      <c r="CX151" s="174">
        <f>SUMIF('Sunday Races 9-11-22'!$B$11:$B$20,$C151,'Sunday Races 9-11-22'!$AV$11:$AV$20)</f>
        <v>0</v>
      </c>
      <c r="CY151" s="174">
        <f>SUMIF('Sunday Races 9-11-22'!$B$11:$B$20,$C151,'Sunday Races 9-11-22'!$AW$11:$AW$20)</f>
        <v>0</v>
      </c>
      <c r="CZ151" s="174">
        <f>SUMIF('Sunday Races 9-11-22'!$B$11:$B$20,$C151,'Sunday Races 9-11-22'!$AX$11:$AX$20)</f>
        <v>0</v>
      </c>
      <c r="DA151" s="174">
        <f>SUMIF('Sunday Races 9-11-22'!$B$11:$B$20,$C151,'Sunday Races 9-11-22'!$AY$11:$AY$20)</f>
        <v>0</v>
      </c>
      <c r="DB151" s="174">
        <f>SUMIF('Sunday Races 10-9-22'!$B$11:$B$21,$C151,'Sunday Races 10-9-22'!$AU$11:$AU$21)</f>
        <v>0</v>
      </c>
      <c r="DC151" s="174">
        <f>SUMIF('Sunday Races 10-9-22'!$B$11:$B$21,$C151,'Sunday Races 10-9-22'!$AV$11:$AV$21)</f>
        <v>0</v>
      </c>
      <c r="DD151" s="174">
        <f>SUMIF('Sunday Races 10-9-22'!$B$11:$B$21,$C151,'Sunday Races 10-9-22'!$AW$11:$AW$21)</f>
        <v>0</v>
      </c>
      <c r="DE151" s="174">
        <f>SUMIF('Sunday Races 10-9-22'!$B$11:$B$21,$C151,'Sunday Races 10-9-22'!$AX$11:$AX$21)</f>
        <v>0</v>
      </c>
      <c r="DF151" s="174">
        <f>SUMIF('Sunday Races 10-9-22'!$B$11:$B$21,$C151,'Sunday Races 10-9-22'!$AY$11:$AY$21)</f>
        <v>0</v>
      </c>
      <c r="DG151" s="174">
        <f>SUMIF('Sunday Races 10-23-22'!$B$11:$B$22,$C151,'Sunday Races 10-23-22'!$AU$11:$AU$22)</f>
        <v>0</v>
      </c>
      <c r="DH151" s="174">
        <f>SUMIF('Sunday Races 10-23-22'!$B$11:$B$22,$C151,'Sunday Races 10-23-22'!$AV$11:$AV$22)</f>
        <v>0</v>
      </c>
      <c r="DI151" s="174">
        <f>SUMIF('Sunday Races 10-23-22'!$B$11:$B$22,$C151,'Sunday Races 10-23-22'!$AW$11:$AW$22)</f>
        <v>0</v>
      </c>
      <c r="DJ151" s="174">
        <f>SUMIF('Sunday Races 10-23-22'!$B$11:$B$22,$C151,'Sunday Races 10-23-22'!$AX$11:$AX$22)</f>
        <v>0</v>
      </c>
      <c r="DK151" s="174">
        <f>SUMIF('Sunday Races 10-23-22'!$B$11:$B$22,$C151,'Sunday Races 10-23-22'!$AY$11:$AY$22)</f>
        <v>0</v>
      </c>
      <c r="DL151" s="175"/>
      <c r="DM151" s="176"/>
      <c r="DN151" s="177">
        <f t="shared" si="140"/>
        <v>0</v>
      </c>
      <c r="DO151" s="177">
        <f t="shared" si="140"/>
        <v>0</v>
      </c>
      <c r="DP151" s="177">
        <f t="shared" si="140"/>
        <v>0</v>
      </c>
      <c r="DQ151" s="177">
        <f t="shared" si="140"/>
        <v>0</v>
      </c>
      <c r="DR151" s="177">
        <f t="shared" si="140"/>
        <v>0</v>
      </c>
      <c r="DS151" s="177">
        <f t="shared" si="140"/>
        <v>0</v>
      </c>
      <c r="DT151" s="177">
        <f t="shared" si="140"/>
        <v>0</v>
      </c>
      <c r="DU151" s="177">
        <f t="shared" si="140"/>
        <v>0</v>
      </c>
      <c r="DV151" s="177">
        <f t="shared" si="140"/>
        <v>0</v>
      </c>
      <c r="DW151" s="177">
        <f t="shared" si="140"/>
        <v>0</v>
      </c>
      <c r="DX151" s="177">
        <f t="shared" si="141"/>
        <v>0</v>
      </c>
      <c r="DY151" s="177">
        <f t="shared" si="141"/>
        <v>0</v>
      </c>
      <c r="DZ151" s="177">
        <f t="shared" si="141"/>
        <v>0</v>
      </c>
      <c r="EA151" s="177">
        <f t="shared" si="141"/>
        <v>0</v>
      </c>
      <c r="EB151" s="177">
        <f t="shared" si="141"/>
        <v>0</v>
      </c>
      <c r="EC151" s="177">
        <f t="shared" si="141"/>
        <v>0</v>
      </c>
      <c r="ED151" s="177">
        <f t="shared" si="141"/>
        <v>0</v>
      </c>
      <c r="EE151" s="177">
        <f t="shared" si="141"/>
        <v>0</v>
      </c>
      <c r="EF151" s="177">
        <f t="shared" si="141"/>
        <v>0</v>
      </c>
      <c r="EG151" s="177">
        <f t="shared" si="141"/>
        <v>0</v>
      </c>
      <c r="EH151" s="177">
        <f t="shared" si="142"/>
        <v>0</v>
      </c>
      <c r="EI151" s="177">
        <f t="shared" si="142"/>
        <v>0</v>
      </c>
      <c r="EJ151" s="177">
        <f t="shared" si="142"/>
        <v>0</v>
      </c>
      <c r="EK151" s="177">
        <f t="shared" si="142"/>
        <v>0</v>
      </c>
      <c r="EL151" s="177">
        <f t="shared" si="142"/>
        <v>0</v>
      </c>
      <c r="EM151" s="177">
        <f t="shared" si="142"/>
        <v>0</v>
      </c>
      <c r="EN151" s="177">
        <f t="shared" si="142"/>
        <v>0</v>
      </c>
      <c r="EO151" s="177">
        <f t="shared" si="142"/>
        <v>0</v>
      </c>
      <c r="EP151" s="177">
        <f t="shared" si="142"/>
        <v>0</v>
      </c>
      <c r="EQ151" s="177">
        <f t="shared" si="142"/>
        <v>0</v>
      </c>
      <c r="ER151" s="177">
        <f t="shared" si="143"/>
        <v>0</v>
      </c>
      <c r="ES151" s="177">
        <f t="shared" si="143"/>
        <v>0</v>
      </c>
      <c r="ET151" s="177">
        <f t="shared" si="143"/>
        <v>0</v>
      </c>
      <c r="EU151" s="177">
        <f t="shared" si="143"/>
        <v>0</v>
      </c>
      <c r="EV151" s="177">
        <f t="shared" si="143"/>
        <v>0</v>
      </c>
      <c r="EW151" s="177">
        <f t="shared" si="143"/>
        <v>0</v>
      </c>
      <c r="EX151" s="177">
        <f t="shared" si="143"/>
        <v>0</v>
      </c>
      <c r="EY151" s="177">
        <f t="shared" si="143"/>
        <v>0</v>
      </c>
      <c r="EZ151" s="177">
        <f t="shared" si="143"/>
        <v>0</v>
      </c>
      <c r="FA151" s="177">
        <f t="shared" si="143"/>
        <v>0</v>
      </c>
      <c r="FB151" s="177">
        <f t="shared" si="144"/>
        <v>0</v>
      </c>
      <c r="FC151" s="177">
        <f t="shared" si="144"/>
        <v>0</v>
      </c>
      <c r="FD151" s="177">
        <f t="shared" si="144"/>
        <v>0</v>
      </c>
      <c r="FE151" s="177">
        <f t="shared" si="144"/>
        <v>0</v>
      </c>
      <c r="FF151" s="177">
        <f t="shared" si="144"/>
        <v>0</v>
      </c>
      <c r="FG151" s="177">
        <f t="shared" si="144"/>
        <v>0</v>
      </c>
      <c r="FH151" s="177">
        <f t="shared" si="144"/>
        <v>0</v>
      </c>
      <c r="FI151" s="177">
        <f t="shared" si="144"/>
        <v>0</v>
      </c>
      <c r="FJ151" s="177">
        <f t="shared" si="144"/>
        <v>0</v>
      </c>
      <c r="FK151" s="177">
        <f t="shared" si="144"/>
        <v>0</v>
      </c>
      <c r="FL151" s="177">
        <f t="shared" si="145"/>
        <v>0</v>
      </c>
      <c r="FM151" s="177">
        <f t="shared" si="145"/>
        <v>0</v>
      </c>
      <c r="FN151" s="177">
        <f t="shared" si="145"/>
        <v>0</v>
      </c>
      <c r="FO151" s="177">
        <f t="shared" si="145"/>
        <v>0</v>
      </c>
      <c r="FP151" s="177">
        <f t="shared" si="145"/>
        <v>0</v>
      </c>
      <c r="FQ151" s="177">
        <f t="shared" si="145"/>
        <v>0</v>
      </c>
      <c r="FR151" s="177">
        <f t="shared" si="145"/>
        <v>0</v>
      </c>
      <c r="FS151" s="177">
        <f t="shared" si="145"/>
        <v>0</v>
      </c>
      <c r="FT151" s="177">
        <f t="shared" si="145"/>
        <v>0</v>
      </c>
      <c r="FU151" s="177">
        <f t="shared" si="145"/>
        <v>0</v>
      </c>
      <c r="FV151" s="177">
        <f t="shared" si="145"/>
        <v>0</v>
      </c>
      <c r="FW151" s="177">
        <f t="shared" si="145"/>
        <v>0</v>
      </c>
      <c r="FX151" s="177">
        <f t="shared" si="145"/>
        <v>0</v>
      </c>
      <c r="FY151" s="177">
        <f t="shared" si="145"/>
        <v>0</v>
      </c>
      <c r="FZ151" s="177">
        <f t="shared" si="145"/>
        <v>0</v>
      </c>
      <c r="GA151" s="177"/>
      <c r="GB151" s="229">
        <f t="shared" si="132"/>
        <v>0</v>
      </c>
      <c r="GC151" s="229">
        <f t="shared" si="133"/>
        <v>0</v>
      </c>
      <c r="GD151" s="174">
        <f>SUMIF('One Day 12-04-21 Scots'!$B$11:$B$24,$C151,'One Day 12-04-21 Scots'!$AU$11:$AU$24)</f>
        <v>0</v>
      </c>
      <c r="GE151" s="174">
        <f>SUMIF('One Day 12-04-21 Scots'!$B$11:$B$24,$C151,'One Day 12-04-21 Scots'!$AV$11:$AV$24)</f>
        <v>0</v>
      </c>
      <c r="GF151" s="174">
        <f>SUMIF('One Day 12-04-21 Scots'!$B$11:$B$24,$C151,'One Day 12-04-21 Scots'!$AW$11:$AW$24)</f>
        <v>0</v>
      </c>
      <c r="GG151" s="174">
        <f>SUMIF('One Day 12-04-21 Scots'!$B$11:$B$24,$C151,'One Day 12-04-21 Scots'!$AX$11:$AX$24)</f>
        <v>0</v>
      </c>
      <c r="GH151" s="174">
        <f>SUMIF('One Day 12-04-21 Scots'!$B$11:$B$24,$C151,'One Day 12-04-21 Scots'!$AY$11:$AY$24)</f>
        <v>0</v>
      </c>
      <c r="GI151" s="174">
        <f>SUMIF('One Day 12-04-21 Thistles'!$B$11:$B$25,$C151,'One Day 12-04-21 Thistles'!$AU$11:$AU$25)</f>
        <v>0</v>
      </c>
      <c r="GJ151" s="174">
        <f>SUMIF('One Day 12-04-21 Thistles'!$B$11:$B$25,$C151,'One Day 12-04-21 Thistles'!$AV$11:$AV$25)</f>
        <v>0</v>
      </c>
      <c r="GK151" s="174">
        <f>SUMIF('One Day 12-04-21 Thistles'!$B$11:$B$25,$C151,'One Day 12-04-21 Thistles'!$AW$11:$AW$25)</f>
        <v>0</v>
      </c>
      <c r="GL151" s="174">
        <f>SUMIF('One Day 12-04-21 Thistles'!$B$11:$B$25,$C151,'One Day 12-04-21 Thistles'!$AX$11:$AX$25)</f>
        <v>0</v>
      </c>
      <c r="GM151" s="174">
        <f>SUMIF('One Day 12-04-21 Thistles'!$B$11:$B$25,$C151,'One Day 12-04-21 Thistles'!$AY$11:$AY$25)</f>
        <v>0</v>
      </c>
      <c r="GN151" s="174">
        <f>SUMIF('Chili One Day 2-12-22 Scots'!$B$11:$B$27,$C151,'Chili One Day 2-12-22 Scots'!$AU$11:$AU$27)</f>
        <v>0</v>
      </c>
      <c r="GO151" s="174">
        <f>SUMIF('Chili One Day 2-12-22 Scots'!$B$11:$B$27,$C151,'Chili One Day 2-12-22 Scots'!$AV$11:$AV$27)</f>
        <v>0</v>
      </c>
      <c r="GP151" s="174">
        <f>SUMIF('Chili One Day 2-12-22 Scots'!$B$11:$B$27,$C151,'Chili One Day 2-12-22 Scots'!$AW$11:$AW$27)</f>
        <v>0</v>
      </c>
      <c r="GQ151" s="174">
        <f>SUMIF('Chili One Day 2-12-22 Scots'!$B$11:$B$27,$C151,'Chili One Day 2-12-22 Scots'!$AX$11:$AX$27)</f>
        <v>0</v>
      </c>
      <c r="GR151" s="174">
        <f>SUMIF('Chili One Day 2-12-22 Scots'!$B$11:$B$27,$C151,'Chili One Day 2-12-22 Scots'!$AY$11:$AY$27)</f>
        <v>0</v>
      </c>
      <c r="GS151" s="174">
        <f>SUMIF('Chili One Day 2-12-22 Thistles'!$B$11:$B$27,$C151,'Chili One Day 2-12-22 Thistles'!$AU$11:$AU$27)</f>
        <v>0</v>
      </c>
      <c r="GT151" s="174">
        <f>SUMIF('Chili One Day 2-12-22 Thistles'!$B$11:$B$27,$C151,'Chili One Day 2-12-22 Thistles'!$AV$11:$AV$27)</f>
        <v>0</v>
      </c>
      <c r="GU151" s="174">
        <f>SUMIF('Chili One Day 2-12-22 Thistles'!$B$11:$B$27,$C151,'Chili One Day 2-12-22 Thistles'!$AW$11:$AW$27)</f>
        <v>0</v>
      </c>
      <c r="GV151" s="174">
        <f>SUMIF('Chili One Day 2-12-22 Thistles'!$B$11:$B$27,$C151,'Chili One Day 2-12-22 Thistles'!$AX$11:$AX$27)</f>
        <v>0</v>
      </c>
      <c r="GW151" s="174">
        <f>SUMIF('Chili One Day 2-12-22 Thistles'!$B$11:$B$27,$C151,'Chili One Day 2-12-22 Thistles'!$AY$11:$AY$27)</f>
        <v>0</v>
      </c>
      <c r="GX151" s="174">
        <f>SUMIF('Ironman One Day 3-5-22 FS'!$B$11:$B$26,$C151,'Ironman One Day 3-5-22 FS'!$AU$11:$AU$26)</f>
        <v>0</v>
      </c>
      <c r="GY151" s="174">
        <f>SUMIF('Ironman One Day 3-5-22 FS'!$B$11:$B$26,$C151,'Ironman One Day 3-5-22 FS'!$AV$11:$AV$26)</f>
        <v>0</v>
      </c>
      <c r="GZ151" s="174">
        <f>SUMIF('Ironman One Day 3-5-22 FS'!$B$11:$B$26,$C151,'Ironman One Day 3-5-22 FS'!$AW$11:$AW$26)</f>
        <v>0</v>
      </c>
      <c r="HA151" s="174">
        <f>SUMIF('Ironman One Day 3-5-22 FS'!$B$11:$B$26,$C151,'Ironman One Day 3-5-22 FS'!$AX$11:$AX$26)</f>
        <v>0</v>
      </c>
      <c r="HB151" s="174">
        <f>SUMIF('Ironman One Day 3-5-22 FS'!$B$11:$B$26,$C151,'Ironman One Day 3-5-22 FS'!$AY$11:$AY$26)</f>
        <v>0</v>
      </c>
      <c r="HC151" s="174">
        <f>SUMIF('Ironman One Day 3-5-22 420'!$B$11:$B$26,$C151,'Ironman One Day 3-5-22 420'!$AU$11:$AU$26)</f>
        <v>0</v>
      </c>
      <c r="HD151" s="174">
        <f>SUMIF('Ironman One Day 3-5-22 420'!$B$11:$B$26,$C151,'Ironman One Day 3-5-22 420'!$AV$11:$AV$26)</f>
        <v>0</v>
      </c>
      <c r="HE151" s="174">
        <f>SUMIF('Ironman One Day 3-5-22 420'!$B$11:$B$26,$C151,'Ironman One Day 3-5-22 420'!$AW$11:$AW$26)</f>
        <v>0</v>
      </c>
      <c r="HF151" s="174">
        <f>SUMIF('Ironman One Day 3-5-22 420'!$B$11:$B$26,$C151,'Ironman One Day 3-5-22 420'!$AX$11:$AX$26)</f>
        <v>0</v>
      </c>
      <c r="HG151" s="174">
        <f>SUMIF('Ironman One Day 3-5-22 420'!$B$11:$B$26,$C151,'Ironman One Day 3-5-22 420'!$AY$11:$AY$26)</f>
        <v>0</v>
      </c>
      <c r="HH151" s="174">
        <f>SUMIF('Easter One Day 4-16-22 FS'!$B$11:$B$25,$C151,'Easter One Day 4-16-22 FS'!$AU$11:$AU$25)</f>
        <v>0</v>
      </c>
      <c r="HI151" s="174">
        <f>SUMIF('Easter One Day 4-16-22 FS'!$B$11:$B$25,$C151,'Easter One Day 4-16-22 FS'!$AV$11:$AV$25)</f>
        <v>0</v>
      </c>
      <c r="HJ151" s="174">
        <f>SUMIF('Easter One Day 4-16-22 FS'!$B$11:$B$25,$C151,'Easter One Day 4-16-22 FS'!$AW$11:$AW$25)</f>
        <v>0</v>
      </c>
      <c r="HK151" s="174">
        <f>SUMIF('Easter One Day 4-16-22 FS'!$B$11:$B$25,$C151,'Easter One Day 4-16-22 FS'!$AX$11:$AX$25)</f>
        <v>0</v>
      </c>
      <c r="HL151" s="174">
        <f>SUMIF('Easter One Day 4-16-22 FS'!$B$11:$B$25,$C151,'Easter One Day 4-16-22 FS'!$AY$11:$AY$25)</f>
        <v>0</v>
      </c>
      <c r="HM151" s="174">
        <f>SUMIF('Easter One Day 4-16-22 TH'!$B$11:$B$25,$C151,'Easter One Day 4-16-22 TH'!$AU$11:$AU$25)</f>
        <v>0</v>
      </c>
      <c r="HN151" s="174">
        <f>SUMIF('Easter One Day 4-16-22 TH'!$B$11:$B$25,$C151,'Easter One Day 4-16-22 TH'!$AV$11:$AV$25)</f>
        <v>0</v>
      </c>
      <c r="HO151" s="174">
        <f>SUMIF('Easter One Day 4-16-22 TH'!$B$11:$B$25,$C151,'Easter One Day 4-16-22 TH'!$AW$11:$AW$25)</f>
        <v>0</v>
      </c>
      <c r="HP151" s="174">
        <f>SUMIF('Easter One Day 4-16-22 TH'!$B$11:$B$25,$C151,'Easter One Day 4-16-22 TH'!$AX$11:$AX$25)</f>
        <v>0</v>
      </c>
      <c r="HQ151" s="174">
        <f>SUMIF('Easter One Day 4-16-22 TH'!$B$11:$B$25,$C151,'Easter One Day 4-16-22 TH'!$AY$11:$AY$25)</f>
        <v>0</v>
      </c>
      <c r="HR151" s="174">
        <f>SUMIF('Long Distance Race 5-7-22'!$B$11:$B$25,$C151,'Long Distance Race 5-7-22'!$AU$11:$AU$25)</f>
        <v>0</v>
      </c>
      <c r="HS151" s="174">
        <f>SUMIF('Long Distance Race 5-7-22'!$B$11:$B$18,$C151,'Long Distance Race 5-7-22'!$AV$11:$AV$18)</f>
        <v>0</v>
      </c>
      <c r="HT151" s="174">
        <f>SUMIF('Long Distance Race 5-7-22'!$B$11:$B$18,$C151,'Long Distance Race 5-7-22'!$AW$11:$AW$18)</f>
        <v>0</v>
      </c>
      <c r="HU151" s="174">
        <f>SUMIF('Long Distance Race 5-7-22'!$B$11:$B$18,$C151,'Long Distance Race 5-7-22'!$AX$11:$AX$18)</f>
        <v>0</v>
      </c>
      <c r="HV151" s="174">
        <f>SUMIF('Long Distance Race 5-7-22'!$B$11:$B$18,$C151,'Long Distance Race 5-7-22'!$AY$11:$AY$18)</f>
        <v>0</v>
      </c>
      <c r="HW151" s="174">
        <f>SUMIF('Memorial Day Regatta 5-28-22 Op'!$B$11:$B$25,$C151,'Memorial Day Regatta 5-28-22 Op'!$AU$11:$AU$25)</f>
        <v>0</v>
      </c>
      <c r="HX151" s="174">
        <f>SUMIF('Memorial Day Regatta 5-28-22 Op'!$B$11:$B$18,$C151,'Memorial Day Regatta 5-28-22 Op'!$AV$11:$AV$18)</f>
        <v>0</v>
      </c>
      <c r="HY151" s="174">
        <f>SUMIF('Memorial Day Regatta 5-28-22 Op'!$B$11:$B$18,$C151,'Memorial Day Regatta 5-28-22 Op'!$AW$11:$AW$18)</f>
        <v>0</v>
      </c>
      <c r="HZ151" s="174">
        <f>SUMIF('Memorial Day Regatta 5-28-22 Op'!$B$11:$B$18,$C151,'Memorial Day Regatta 5-28-22 Op'!$AX$11:$AX$18)</f>
        <v>0</v>
      </c>
      <c r="IA151" s="174">
        <f>SUMIF('Memorial Day Regatta 5-28-22 Op'!$B$11:$B$18,$C151,'Memorial Day Regatta 5-28-22 Op'!$AY$11:$AY$18)</f>
        <v>0</v>
      </c>
      <c r="IB151" s="174">
        <f>SUMIF('Caldwell Cup 6-25-22 TH'!$B$11:$B$25,$C151,'Caldwell Cup 6-25-22 TH'!$AU$11:$AU$25)</f>
        <v>0</v>
      </c>
      <c r="IC151" s="174">
        <f>SUMIF('Caldwell Cup 6-25-22 TH'!$B$11:$B$25,$C151,'Caldwell Cup 6-25-22 TH'!$AV$11:$AV$25)</f>
        <v>0</v>
      </c>
      <c r="ID151" s="174">
        <f>SUMIF('Caldwell Cup 6-25-22 TH'!$B$11:$B$25,$C151,'Caldwell Cup 6-25-22 TH'!$AW$11:$AW$25)</f>
        <v>0</v>
      </c>
      <c r="IE151" s="174">
        <f>SUMIF('Caldwell Cup 6-25-22 TH'!$B$11:$B$25,$C151,'Caldwell Cup 6-25-22 TH'!$AX$11:$AX$25)</f>
        <v>0</v>
      </c>
      <c r="IF151" s="174">
        <f>SUMIF('Caldwell Cup 6-25-22 TH'!$B$11:$B$25,$C151,'Caldwell Cup 6-25-22 TH'!$AY$11:$AY$25)</f>
        <v>0</v>
      </c>
      <c r="IG151" s="174">
        <f>SUMIF('Caldwell Cup 6-25-22 FS'!$B$11:$B$21,$C151,'Caldwell Cup 6-25-22 FS'!$AU$11:$AU$21)</f>
        <v>0</v>
      </c>
      <c r="IH151" s="174">
        <f>SUMIF('Caldwell Cup 6-25-22 FS'!$B$11:$B$21,$C151,'Caldwell Cup 6-25-22 FS'!$AV$11:$AV$21)</f>
        <v>0</v>
      </c>
      <c r="II151" s="174">
        <f>SUMIF('Caldwell Cup 6-25-22 FS'!$B$11:$B$21,$C151,'Caldwell Cup 6-25-22 FS'!$AW$11:$AW$21)</f>
        <v>0</v>
      </c>
      <c r="IJ151" s="174">
        <f>SUMIF('Caldwell Cup 6-25-22 FS'!$B$11:$B$21,$C151,'Caldwell Cup 6-25-22 FS'!$AX$11:$AX$21)</f>
        <v>0</v>
      </c>
      <c r="IK151" s="174">
        <f>SUMIF('Caldwell Cup 6-25-22 FS'!$B$11:$B$21,$C151,'Caldwell Cup 6-25-22 FS'!$AY$11:$AY$21)</f>
        <v>0</v>
      </c>
      <c r="IL151" s="174">
        <f>SUMIF('Caldwell Cup 6-25-22 Lasers'!$B$11:$B$23,$C151,'Caldwell Cup 6-25-22 Lasers'!$AU$11:$AU$23)</f>
        <v>0</v>
      </c>
      <c r="IM151" s="174">
        <f>SUMIF('Caldwell Cup 6-25-22 Lasers'!$B$11:$B$23,$C151,'Caldwell Cup 6-25-22 Lasers'!$AV$11:$AV$23)</f>
        <v>0</v>
      </c>
      <c r="IN151" s="174">
        <f>SUMIF('Caldwell Cup 6-25-22 Lasers'!$B$11:$B$23,$C151,'Caldwell Cup 6-25-22 Lasers'!$AW$11:$AW$23)</f>
        <v>0</v>
      </c>
      <c r="IO151" s="174">
        <f>SUMIF('Caldwell Cup 6-25-22 Lasers'!$B$11:$B$23,$C151,'Caldwell Cup 6-25-22 Lasers'!$AX$11:$AX$23)</f>
        <v>0</v>
      </c>
      <c r="IP151" s="174">
        <f>SUMIF('Caldwell Cup 6-25-22 Lasers'!$B$11:$B$23,$C151,'Caldwell Cup 6-25-22 Lasers'!$AY$11:$AY$23)</f>
        <v>0</v>
      </c>
      <c r="IQ151" s="174">
        <f>SUMIF('Labor Day Regatta 9-3-22 FS'!$B$11:$B$30,$C151,'Labor Day Regatta 9-3-22 FS'!$AU$11:$AU$30)</f>
        <v>0</v>
      </c>
      <c r="IR151" s="174">
        <f>SUMIF('Labor Day Regatta 9-3-22 FS'!$B$11:$B$30,$C151,'Labor Day Regatta 9-3-22 FS'!$AV$11:$AV$30)</f>
        <v>0</v>
      </c>
      <c r="IS151" s="174">
        <f>SUMIF('Labor Day Regatta 9-3-22 FS'!$B$11:$B$30,$C151,'Labor Day Regatta 9-3-22 FS'!$AW$11:$AW$30)</f>
        <v>0</v>
      </c>
      <c r="IT151" s="174">
        <f>SUMIF('Labor Day Regatta 9-3-22 FS'!$B$11:$B$30,$C151,'Labor Day Regatta 9-3-22 FS'!$AX$11:$AX$30)</f>
        <v>0</v>
      </c>
      <c r="IU151" s="174">
        <f>SUMIF('Labor Day Regatta 9-3-22 FS'!$B$11:$B$30,$C151,'Labor Day Regatta 9-3-22 FS'!$AY$11:$AY$30)</f>
        <v>0</v>
      </c>
      <c r="IV151" s="174">
        <f>SUMIF('2022-09-17 Leukemia Cup FS'!$B$11:$B$26,$C151,'2022-09-17 Leukemia Cup FS'!$AU$11:$AU$26)</f>
        <v>0</v>
      </c>
      <c r="IW151" s="174">
        <f>SUMIF('2022-09-17 Leukemia Cup FS'!$B$11:$B$26,$C151,'2022-09-17 Leukemia Cup FS'!$AV$11:$AV$26)</f>
        <v>0</v>
      </c>
      <c r="IX151" s="174">
        <f>SUMIF('2022-09-17 Leukemia Cup FS'!$B$11:$B$26,$C151,'2022-09-17 Leukemia Cup FS'!$AW$11:$AW$26)</f>
        <v>0</v>
      </c>
      <c r="IY151" s="174">
        <f>SUMIF('2022-09-17 Leukemia Cup FS'!$B$11:$B$26,$C151,'2022-09-17 Leukemia Cup FS'!$AX$11:$AX$26)</f>
        <v>0</v>
      </c>
      <c r="IZ151" s="174">
        <f>SUMIF('2022-09-17 Leukemia Cup FS'!$B$11:$B$26,$C151,'2022-09-17 Leukemia Cup FS'!$AY$11:$AY$26)</f>
        <v>0</v>
      </c>
      <c r="JA151" s="174">
        <f>SUMIF('2022-09-17 Leukemia Cup TH'!$B$11:$B$28,$C151,'2022-09-17 Leukemia Cup TH'!$AU$11:$AU$28)</f>
        <v>0</v>
      </c>
      <c r="JB151" s="174">
        <f>SUMIF('2022-09-17 Leukemia Cup TH'!$B$11:$B$28,$C151,'2022-09-17 Leukemia Cup TH'!$AV$11:$AV$28)</f>
        <v>0</v>
      </c>
      <c r="JC151" s="174">
        <f>SUMIF('2022-09-17 Leukemia Cup TH'!$B$11:$B$28,$C151,'2022-09-17 Leukemia Cup TH'!$AW$11:$AW$28)</f>
        <v>0</v>
      </c>
      <c r="JD151" s="174">
        <f>SUMIF('2022-09-17 Leukemia Cup TH'!$B$11:$B$28,$C151,'2022-09-17 Leukemia Cup TH'!$AX$11:$AX$28)</f>
        <v>0</v>
      </c>
      <c r="JE151" s="174">
        <f>SUMIF('2022-09-17 Leukemia Cup TH'!$B$11:$B$28,$C151,'2022-09-17 Leukemia Cup TH'!$AY$11:$AY$28)</f>
        <v>0</v>
      </c>
      <c r="JF151" s="174">
        <f>SUMIF('Smith-Berry LDR 9-24-22'!$B$11:$B$30,$C151,'Smith-Berry LDR 9-24-22'!$AU$11:$AU$30)</f>
        <v>0</v>
      </c>
      <c r="JG151" s="174">
        <f>SUMIF('Smith-Berry LDR 9-24-22'!$B$11:$B$30,$C151,'Smith-Berry LDR 9-24-22'!$AV$11:$AV$30)</f>
        <v>0</v>
      </c>
      <c r="JH151" s="174">
        <f>SUMIF('Smith-Berry LDR 9-24-22'!$B$11:$B$30,$C151,'Smith-Berry LDR 9-24-22'!$AW$11:$AW$30)</f>
        <v>0</v>
      </c>
      <c r="JI151" s="174">
        <f>SUMIF('Smith-Berry LDR 9-24-22'!$B$11:$B$30,$C151,'Smith-Berry LDR 9-24-22'!$AX$11:$AX$30)</f>
        <v>0</v>
      </c>
      <c r="JJ151" s="174">
        <f>SUMIF('Smith-Berry LDR 9-24-22'!$B$11:$B$30,$C151,'Smith-Berry LDR 9-24-22'!$AY$11:$AY$30)</f>
        <v>0</v>
      </c>
      <c r="JK151" s="174">
        <f>SUMIF('Great Scot 10-1-22 Cham'!$B$11:$B$38,$C151,'Great Scot 10-1-22 Cham'!$AU$11:$AU$38)</f>
        <v>0</v>
      </c>
      <c r="JL151" s="174">
        <f>SUMIF('Great Scot 10-1-22 Cham'!$B$11:$B$38,$C151,'Great Scot 10-1-22 Cham'!$AV$11:$AV$38)</f>
        <v>0</v>
      </c>
      <c r="JM151" s="174">
        <f>SUMIF('Great Scot 10-1-22 Cham'!$B$11:$B$38,$C151,'Great Scot 10-1-22 Cham'!$AW$11:$AW$38)</f>
        <v>0</v>
      </c>
      <c r="JN151" s="174">
        <f>SUMIF('Great Scot 10-1-22 Cham'!$B$11:$B$38,$C151,'Great Scot 10-1-22 Cham'!$AX$11:$AX$38)</f>
        <v>0</v>
      </c>
      <c r="JO151" s="174">
        <f>SUMIF('Great Scot 10-1-22 Cham'!$B$11:$B$38,$C151,'Great Scot 10-1-22 Cham'!$AY$11:$AY$38)</f>
        <v>0</v>
      </c>
      <c r="JP151" s="174">
        <f>SUMIF('Great Scot 10-1-22 Chal'!$B$11:$B$28,$C151,'Great Scot 10-1-22 Chal'!$AU$11:$AU$28)</f>
        <v>0</v>
      </c>
      <c r="JQ151" s="174">
        <f>SUMIF('Great Scot 10-1-22 Chal'!$B$11:$B$28,$C151,'Great Scot 10-1-22 Chal'!$AV$11:$AV$28)</f>
        <v>0</v>
      </c>
      <c r="JR151" s="174">
        <f>SUMIF('Great Scot 10-1-22 Chal'!$B$11:$B$28,$C151,'Great Scot 10-1-22 Chal'!$AW$11:$AW$28)</f>
        <v>0</v>
      </c>
      <c r="JS151" s="174">
        <f>SUMIF('Great Scot 10-1-22 Chal'!$B$11:$B$28,$C151,'Great Scot 10-1-22 Chal'!$AX$11:$AX$28)</f>
        <v>0</v>
      </c>
      <c r="JT151" s="174">
        <f>SUMIF('Great Scot 10-1-22 Chal'!$B$11:$B$28,$C151,'Great Scot 10-1-22 Chal'!$AY$11:$AY$28)</f>
        <v>0</v>
      </c>
      <c r="JU151" s="174">
        <f>SUMIF('Great Pumpkin Regatta 10-15-22'!$B$11:$B$54,$C151,'Great Pumpkin Regatta 10-15-22'!$AU$11:$AU$54)</f>
        <v>0</v>
      </c>
      <c r="JV151" s="174">
        <f>SUMIF('Great Pumpkin Regatta 10-15-22'!$B$11:$B$54,$C151,'Great Pumpkin Regatta 10-15-22'!$AV$11:$AV$54)</f>
        <v>0</v>
      </c>
      <c r="JW151" s="174">
        <f>SUMIF('Great Pumpkin Regatta 10-15-22'!$B$11:$B$54,$C151,'Great Pumpkin Regatta 10-15-22'!$AW$11:$AW$54)</f>
        <v>0</v>
      </c>
      <c r="JX151" s="174">
        <f>SUMIF('Great Pumpkin Regatta 10-15-22'!$B$11:$B$54,$C151,'Great Pumpkin Regatta 10-15-22'!$AX$11:$AX$54)</f>
        <v>0</v>
      </c>
      <c r="JY151" s="174">
        <f>SUMIF('Great Pumpkin Regatta 10-15-22'!$B$11:$B$54,$C151,'Great Pumpkin Regatta 10-15-22'!$AY$11:$AY$54)</f>
        <v>0</v>
      </c>
      <c r="JZ151" s="174">
        <f>SUMIF('One Day Regatta 10-29-22 FS'!$B$11:$B$19,$C151,'One Day Regatta 10-29-22 FS'!$AU$11:$AU$19)</f>
        <v>0</v>
      </c>
      <c r="KA151" s="174">
        <f>SUMIF('One Day Regatta 10-29-22 FS'!$B$11:$B$19,$C151,'One Day Regatta 10-29-22 FS'!$AV$11:$AV$19)</f>
        <v>0</v>
      </c>
      <c r="KB151" s="174">
        <f>SUMIF('One Day Regatta 10-29-22 FS'!$B$11:$B$19,$C151,'One Day Regatta 10-29-22 FS'!$AW$11:$AW$19)</f>
        <v>0</v>
      </c>
      <c r="KC151" s="174">
        <f>SUMIF('One Day Regatta 10-29-22 FS'!$B$11:$B$19,$C151,'One Day Regatta 10-29-22 FS'!$AX$11:$AX$19)</f>
        <v>0</v>
      </c>
      <c r="KD151" s="174">
        <f>SUMIF('One Day Regatta 10-29-22 FS'!$B$11:$B$19,$C151,'One Day Regatta 10-29-22 FS'!$AY$11:$AY$19)</f>
        <v>0</v>
      </c>
    </row>
    <row r="152" spans="1:290" ht="15" customHeight="1" x14ac:dyDescent="0.2">
      <c r="A152" s="400" t="s">
        <v>1369</v>
      </c>
      <c r="B152" s="134">
        <f t="shared" si="126"/>
        <v>36</v>
      </c>
      <c r="C152" s="170" t="s">
        <v>115</v>
      </c>
      <c r="D152" s="171">
        <f t="shared" si="127"/>
        <v>0</v>
      </c>
      <c r="E152" s="172">
        <f t="shared" si="128"/>
        <v>0</v>
      </c>
      <c r="F152" s="171">
        <f t="shared" si="129"/>
        <v>0</v>
      </c>
      <c r="G152" s="171">
        <v>0</v>
      </c>
      <c r="H152" s="171">
        <f t="shared" si="130"/>
        <v>0</v>
      </c>
      <c r="I152" s="173">
        <f t="shared" si="131"/>
        <v>0</v>
      </c>
      <c r="J152" s="173"/>
      <c r="K152" s="174">
        <f>SUMIF('Saturday Race 11-06-21'!$B$11:$B$21,$C152,'Saturday Race 11-06-21'!$AU$11:$AU$21)</f>
        <v>0</v>
      </c>
      <c r="L152" s="174">
        <f>SUMIF('Saturday Race 11-06-21'!$B$11:$B$21,$C152,'Saturday Race 11-06-21'!$AV$11:$AV$21)</f>
        <v>0</v>
      </c>
      <c r="M152" s="174">
        <f>SUMIF('Saturday Race 11-06-21'!$B$11:$B$21,$C152,'Saturday Race 11-06-21'!$AW$11:$AW$21)</f>
        <v>0</v>
      </c>
      <c r="N152" s="174">
        <f>SUMIF('Saturday Race 11-06-21'!$B$11:$B$21,$C152,'Saturday Race 11-06-21'!$AX$11:$AX$21)</f>
        <v>0</v>
      </c>
      <c r="O152" s="174">
        <f>SUMIF('Saturday Race 11-06-21'!$B$11:$B$21,$C152,'Saturday Race 11-06-21'!$AY$11:$AY$21)</f>
        <v>0</v>
      </c>
      <c r="P152" s="174">
        <f>SUMIF('Saturday Race 11-20-21'!$B$11:$B$20,$C152,'Saturday Race 11-20-21'!$AU$11:$AU$20)</f>
        <v>0</v>
      </c>
      <c r="Q152" s="174">
        <f>SUMIF('Saturday Race 11-20-21'!$B$11:$B$20,$C152,'Saturday Race 11-20-21'!$AV$11:$AV$20)</f>
        <v>0</v>
      </c>
      <c r="R152" s="174">
        <f>SUMIF('Saturday Race 11-20-21'!$B$11:$B$20,$C152,'Saturday Race 11-20-21'!$AW$11:$AW$20)</f>
        <v>0</v>
      </c>
      <c r="S152" s="174">
        <f>SUMIF('Saturday Race 11-20-21'!$B$11:$B$20,$C152,'Saturday Race 11-20-21'!$AX$11:$AX$20)</f>
        <v>0</v>
      </c>
      <c r="T152" s="174">
        <f>SUMIF('Saturday Race 11-20-21'!$B$11:$B$20,$C152,'Saturday Race 11-20-21'!$AY$11:$AY$20)</f>
        <v>0</v>
      </c>
      <c r="U152" s="174">
        <f>SUMIF('Saturday Race 1-08-22'!$B$11:$B$20,$C152,'Saturday Race 1-08-22'!$AU$11:$AU$20)</f>
        <v>0</v>
      </c>
      <c r="V152" s="174">
        <f>SUMIF('Saturday Race 1-08-22'!$B$11:$B$20,$C152,'Saturday Race 1-08-22'!$AV$11:$AV$20)</f>
        <v>0</v>
      </c>
      <c r="W152" s="174">
        <f>SUMIF('Saturday Race 1-08-22'!$B$11:$B$20,$C152,'Saturday Race 1-08-22'!$AW$11:$AW$20)</f>
        <v>0</v>
      </c>
      <c r="X152" s="174">
        <f>SUMIF('Saturday Race 1-08-22'!$B$11:$B$20,$C152,'Saturday Race 1-08-22'!$AX$11:$AX$20)</f>
        <v>0</v>
      </c>
      <c r="Y152" s="174">
        <f>SUMIF('Saturday Race 1-08-22'!$B$11:$B$20,$C152,'Saturday Race 1-08-22'!$AY$11:$AY$20)</f>
        <v>0</v>
      </c>
      <c r="Z152" s="174">
        <f>SUMIF('Saturday Race 1-22-22'!$B$11:$B$20,$C152,'Saturday Race 1-22-22'!$AU$11:$AU$20)</f>
        <v>0</v>
      </c>
      <c r="AA152" s="174">
        <f>SUMIF('Saturday Race 1-22-22'!$B$11:$B$20,$C152,'Saturday Race 1-22-22'!$AV$11:$AV$20)</f>
        <v>0</v>
      </c>
      <c r="AB152" s="174">
        <f>SUMIF('Saturday Race 1-22-22'!$B$11:$B$20,$C152,'Saturday Race 1-22-22'!$AW$11:$AW$20)</f>
        <v>0</v>
      </c>
      <c r="AC152" s="174">
        <f>SUMIF('Saturday Race 1-22-22'!$B$11:$B$20,$C152,'Saturday Race 1-22-22'!$AX$11:$AX$20)</f>
        <v>0</v>
      </c>
      <c r="AD152" s="174">
        <f>SUMIF('Saturday Race 1-22-22'!$B$11:$B$20,$C152,'Saturday Race 1-22-22'!$AY$11:$AY$20)</f>
        <v>0</v>
      </c>
      <c r="AE152" s="174">
        <f>SUMIF('Sunday Race 2-6-22'!$B$11:$B$20,$C152,'Sunday Race 2-6-22'!$AU$11:$AU$20)</f>
        <v>0</v>
      </c>
      <c r="AF152" s="174">
        <f>SUMIF('Sunday Race 2-6-22'!$B$11:$B$20,$C152,'Sunday Race 2-6-22'!$AV$11:$AV$20)</f>
        <v>0</v>
      </c>
      <c r="AG152" s="174">
        <f>SUMIF('Sunday Race 2-6-22'!$B$11:$B$20,$C152,'Sunday Race 2-6-22'!$AW$11:$AW$20)</f>
        <v>0</v>
      </c>
      <c r="AH152" s="174">
        <f>SUMIF('Sunday Race 2-6-22'!$B$11:$B$20,$C152,'Sunday Race 2-6-22'!$AX$11:$AX$20)</f>
        <v>0</v>
      </c>
      <c r="AI152" s="174">
        <f>SUMIF('Sunday Race 2-6-22'!$B$11:$B$20,$C152,'Sunday Race 2-6-22'!$AY$11:$AY$20)</f>
        <v>0</v>
      </c>
      <c r="AJ152" s="174">
        <f>SUMIF('Sunday Race 2-20-22'!$B$11:$B$26,$C152,'Sunday Race 2-20-22'!$AU$11:$AU$26)</f>
        <v>0</v>
      </c>
      <c r="AK152" s="174">
        <f>SUMIF('Sunday Race 2-20-22'!$B$11:$B$26,$C152,'Sunday Race 2-20-22'!$AV$11:$AV$26)</f>
        <v>0</v>
      </c>
      <c r="AL152" s="174">
        <f>SUMIF('Sunday Race 2-20-22'!$B$11:$B$26,$C152,'Sunday Race 2-20-22'!$AW$11:$AW$26)</f>
        <v>0</v>
      </c>
      <c r="AM152" s="174">
        <f>SUMIF('Sunday Race 2-20-22'!$B$11:$B$26,$C152,'Sunday Race 2-20-22'!$AX$11:$AX$26)</f>
        <v>0</v>
      </c>
      <c r="AN152" s="174">
        <f>SUMIF('Sunday Race 2-20-22'!$B$11:$B$26,$C152,'Sunday Race 2-20-22'!$AY$11:$AY$26)</f>
        <v>0</v>
      </c>
      <c r="AO152" s="174">
        <f>SUMIF('Sunday Race 2-27-22'!$B$11:$B$20,$C152,'Sunday Race 2-27-22'!$AU$11:$AU$20)</f>
        <v>0</v>
      </c>
      <c r="AP152" s="174">
        <f>SUMIF('Sunday Race 2-27-22'!$B$11:$B$20,$C152,'Sunday Race 2-27-22'!$AV$11:$AV$20)</f>
        <v>0</v>
      </c>
      <c r="AQ152" s="174">
        <f>SUMIF('Sunday Race 2-27-22'!$B$11:$B$20,$C152,'Sunday Race 2-27-22'!$AW$11:$AW$20)</f>
        <v>0</v>
      </c>
      <c r="AR152" s="174">
        <f>SUMIF('Sunday Race 2-27-22'!$B$11:$B$20,$C152,'Sunday Race 2-27-22'!$AX$11:$AX$20)</f>
        <v>0</v>
      </c>
      <c r="AS152" s="174">
        <f>SUMIF('Sunday Race 2-27-22'!$B$11:$B$20,$C152,'Sunday Race 2-27-22'!$AY$11:$AY$20)</f>
        <v>0</v>
      </c>
      <c r="AT152" s="174">
        <f>SUMIF('Sunday Race 3-13-22'!$B$11:$B$25,$C152,'Sunday Race 3-13-22'!$AU$11:$AU$25)</f>
        <v>0</v>
      </c>
      <c r="AU152" s="174">
        <f>SUMIF('Sunday Race 3-13-22'!$B$11:$B$25,$C152,'Sunday Race 3-13-22'!$AV$11:$AV$25)</f>
        <v>0</v>
      </c>
      <c r="AV152" s="174">
        <f>SUMIF('Sunday Race 3-13-22'!$B$11:$B$25,$C152,'Sunday Race 3-13-22'!$AW$11:$AW$25)</f>
        <v>0</v>
      </c>
      <c r="AW152" s="174">
        <f>SUMIF('Sunday Race 3-13-22'!$B$11:$B$25,$C152,'Sunday Race 3-13-22'!$AX$11:$AX$25)</f>
        <v>0</v>
      </c>
      <c r="AX152" s="174">
        <f>SUMIF('Sunday Race 3-13-22'!$B$11:$B$25,$C152,'Sunday Race 3-13-22'!$AY$11:$AY$25)</f>
        <v>0</v>
      </c>
      <c r="AY152" s="174">
        <f>SUMIF('Saturday Race 3-19-22'!$B$11:$B$15,$C152,'Saturday Race 3-19-22'!$AU$11:$AU$15)</f>
        <v>0</v>
      </c>
      <c r="AZ152" s="174">
        <f>SUMIF('Saturday Race 3-19-22'!$B$11:$B$15,$C152,'Saturday Race 3-19-22'!$AV$11:$AV$15)</f>
        <v>0</v>
      </c>
      <c r="BA152" s="174">
        <f>SUMIF('Saturday Race 3-19-22'!$B$11:$B$15,$C152,'Saturday Race 3-19-22'!$AW$11:$AW$15)</f>
        <v>0</v>
      </c>
      <c r="BB152" s="174">
        <f>SUMIF('Saturday Race 3-19-22'!$B$11:$B$15,$C152,'Saturday Race 3-19-22'!$AX$11:$AX$15)</f>
        <v>0</v>
      </c>
      <c r="BC152" s="174">
        <f>SUMIF('Saturday Race 3-19-22'!$B$11:$B$15,$C152,'Saturday Race 3-19-22'!$AY$11:$AY$15)</f>
        <v>0</v>
      </c>
      <c r="BD152" s="174">
        <f>SUMIF('Sunday Races 4-10-22'!$B$11:$B$26,$C152,'Sunday Races 4-10-22'!$AU$11:$AU$26)</f>
        <v>0</v>
      </c>
      <c r="BE152" s="174">
        <f>SUMIF('Sunday Races 4-10-22'!$B$11:$B$26,$C152,'Sunday Races 4-10-22'!$AV$11:$AV$26)</f>
        <v>0</v>
      </c>
      <c r="BF152" s="174">
        <f>SUMIF('Sunday Races 4-10-22'!$B$11:$B$26,$C152,'Sunday Races 4-10-22'!$AW$11:$AW$26)</f>
        <v>0</v>
      </c>
      <c r="BG152" s="174">
        <f>SUMIF('Sunday Races 4-10-22'!$B$11:$B$26,$C152,'Sunday Races 4-10-22'!$AX$11:$AX$26)</f>
        <v>0</v>
      </c>
      <c r="BH152" s="174">
        <f>SUMIF('Sunday Races 4-10-22'!$B$11:$B$26,$C152,'Sunday Races 4-10-22'!$AY$11:$AY$26)</f>
        <v>0</v>
      </c>
      <c r="BI152" s="174">
        <f>SUMIF('Sunday Races 5-1-22'!$B$11:$B$28,$C152,'Sunday Races 5-1-22'!$AU$11:$AU$28)</f>
        <v>0</v>
      </c>
      <c r="BJ152" s="174">
        <f>SUMIF('Sunday Races 5-1-22'!$B$11:$B$28,$C152,'Sunday Races 5-1-22'!$AV$11:$AV$28)</f>
        <v>0</v>
      </c>
      <c r="BK152" s="174">
        <f>SUMIF('Sunday Races 5-1-22'!$B$11:$B$28,$C152,'Sunday Races 5-1-22'!$AW$11:$AW$28)</f>
        <v>0</v>
      </c>
      <c r="BL152" s="174">
        <f>SUMIF('Sunday Races 5-1-22'!$B$11:$B$28,$C152,'Sunday Races 5-1-22'!$AX$11:$AX$28)</f>
        <v>0</v>
      </c>
      <c r="BM152" s="174">
        <f>SUMIF('Sunday Races 5-1-22'!$B$11:$B$28,$C152,'Sunday Races 5-1-22'!$AY$11:$AY$28)</f>
        <v>0</v>
      </c>
      <c r="BN152" s="174">
        <f>SUMIF('Sunday Races 6-5-22'!$B$11:$B$28,$C152,'Sunday Races 6-5-22'!$AU$11:$AU$28)</f>
        <v>0</v>
      </c>
      <c r="BO152" s="174">
        <f>SUMIF('Sunday Races 6-5-22'!$B$11:$B$28,$C152,'Sunday Races 6-5-22'!$AV$11:$AV$28)</f>
        <v>0</v>
      </c>
      <c r="BP152" s="174">
        <f>SUMIF('Sunday Races 6-5-22'!$B$11:$B$28,$C152,'Sunday Races 6-5-22'!$AW$11:$AW$28)</f>
        <v>0</v>
      </c>
      <c r="BQ152" s="174">
        <f>SUMIF('Sunday Races 6-5-22'!$B$11:$B$28,$C152,'Sunday Races 6-5-22'!$AX$11:$AX$28)</f>
        <v>0</v>
      </c>
      <c r="BR152" s="174">
        <f>SUMIF('Sunday Races 6-5-22'!$B$11:$B$28,$C152,'Sunday Races 6-5-22'!$AY$11:$AY$28)</f>
        <v>0</v>
      </c>
      <c r="BS152" s="174">
        <f>SUMIF('Sunday Races 6-12-22'!$B$11:$B$24,$C152,'Sunday Races 6-12-22'!$AU$11:$AU$24)</f>
        <v>0</v>
      </c>
      <c r="BT152" s="174">
        <f>SUMIF('Sunday Races 6-12-22'!$B$11:$B$24,$C152,'Sunday Races 6-12-22'!$AV$11:$AV$24)</f>
        <v>0</v>
      </c>
      <c r="BU152" s="174">
        <f>SUMIF('Sunday Races 6-12-22'!$B$11:$B$24,$C152,'Sunday Races 6-12-22'!$AW$11:$AW$24)</f>
        <v>0</v>
      </c>
      <c r="BV152" s="174">
        <f>SUMIF('Sunday Races 6-12-22'!$B$11:$B$24,$C152,'Sunday Races 6-12-22'!$AX$11:$AX$24)</f>
        <v>0</v>
      </c>
      <c r="BW152" s="174">
        <f>SUMIF('Sunday Races 6-12-22'!$B$11:$B$24,$C152,'Sunday Races 6-12-22'!$AY$11:$AY$24)</f>
        <v>0</v>
      </c>
      <c r="BX152" s="174">
        <f>SUMIF('Saturday Races 6-18-22'!$B$11:$B$24,$C152,'Saturday Races 6-18-22'!$AU$11:$AU$24)</f>
        <v>0</v>
      </c>
      <c r="BY152" s="174">
        <f>SUMIF('Saturday Races 6-18-22'!$B$11:$B$24,$C152,'Saturday Races 6-18-22'!$AV$11:$AV$24)</f>
        <v>0</v>
      </c>
      <c r="BZ152" s="174">
        <f>SUMIF('Saturday Races 6-18-22'!$B$11:$B$24,$C152,'Saturday Races 6-18-22'!$AW$11:$AW$24)</f>
        <v>0</v>
      </c>
      <c r="CA152" s="174">
        <f>SUMIF('Saturday Races 6-18-22'!$B$11:$B$24,$C152,'Saturday Races 6-18-22'!$AX$11:$AX$24)</f>
        <v>0</v>
      </c>
      <c r="CB152" s="174">
        <f>SUMIF('Saturday Races 6-18-22'!$B$11:$B$24,$C152,'Saturday Races 6-18-22'!$AY$11:$AY$24)</f>
        <v>0</v>
      </c>
      <c r="CC152" s="174">
        <f>SUMIF('Sunday Races 7-3-22'!$B$11:$B$26,$C152,'Sunday Races 7-3-22'!$AU$11:$AU$26)</f>
        <v>0</v>
      </c>
      <c r="CD152" s="174">
        <f>SUMIF('Sunday Races 7-3-22'!$B$11:$B$26,$C152,'Sunday Races 7-3-22'!$AV$11:$AV$26)</f>
        <v>0</v>
      </c>
      <c r="CE152" s="174">
        <f>SUMIF('Sunday Races 7-3-22'!$B$11:$B$26,$C152,'Sunday Races 7-3-22'!$AW$11:$AW$26)</f>
        <v>0</v>
      </c>
      <c r="CF152" s="174">
        <f>SUMIF('Sunday Races 7-3-22'!$B$11:$B$26,$C152,'Sunday Races 7-3-22'!$AX$11:$AX$26)</f>
        <v>0</v>
      </c>
      <c r="CG152" s="174">
        <f>SUMIF('Sunday Races 7-3-22'!$B$11:$B$26,$C152,'Sunday Races 7-3-22'!$AY$11:$AY$26)</f>
        <v>0</v>
      </c>
      <c r="CH152" s="174">
        <f>SUMIF('Sunday Races 7-31-22'!$B$11:$B$26,$C152,'Sunday Races 7-31-22'!$AU$11:$AU$26)</f>
        <v>0</v>
      </c>
      <c r="CI152" s="174">
        <f>SUMIF('Sunday Races 7-31-22'!$B$11:$B$26,$C152,'Sunday Races 7-31-22'!$AV$11:$AV$26)</f>
        <v>0</v>
      </c>
      <c r="CJ152" s="174">
        <f>SUMIF('Sunday Races 7-31-22'!$B$11:$B$26,$C152,'Sunday Races 7-31-22'!$AW$11:$AW$26)</f>
        <v>0</v>
      </c>
      <c r="CK152" s="174">
        <f>SUMIF('Sunday Races 7-31-22'!$B$11:$B$26,$C152,'Sunday Races 7-31-22'!$AX$11:$AX$26)</f>
        <v>0</v>
      </c>
      <c r="CL152" s="174">
        <f>SUMIF('Sunday Races 7-31-22'!$B$11:$B$26,$C152,'Sunday Races 7-31-22'!$AY$11:$AY$26)</f>
        <v>0</v>
      </c>
      <c r="CM152" s="174">
        <f>SUMIF('Sunday Races 8-14-22'!$B$11:$B$26,$C152,'Sunday Races 8-14-22'!$AU$11:$AU$26)</f>
        <v>0</v>
      </c>
      <c r="CN152" s="174">
        <f>SUMIF('Sunday Races 8-14-22'!$B$11:$B$26,$C152,'Sunday Races 8-14-22'!$AV$11:$AV$26)</f>
        <v>0</v>
      </c>
      <c r="CO152" s="174">
        <f>SUMIF('Sunday Races 8-14-22'!$B$11:$B$26,$C152,'Sunday Races 8-14-22'!$AW$11:$AW$26)</f>
        <v>0</v>
      </c>
      <c r="CP152" s="174">
        <f>SUMIF('Sunday Races 8-14-22'!$B$11:$B$26,$C152,'Sunday Races 8-14-22'!$AX$11:$AX$26)</f>
        <v>0</v>
      </c>
      <c r="CQ152" s="174">
        <f>SUMIF('Sunday Races 8-14-22'!$B$11:$B$26,$C152,'Sunday Races 8-14-22'!$AY$11:$AY$26)</f>
        <v>0</v>
      </c>
      <c r="CR152" s="174">
        <f>SUMIF('Saturday Races 8-20-22'!$B$11:$B$26,$C152,'Saturday Races 8-20-22'!$AU$11:$AU$26)</f>
        <v>0</v>
      </c>
      <c r="CS152" s="174">
        <f>SUMIF('Saturday Races 8-20-22'!$B$11:$B$26,$C152,'Saturday Races 8-20-22'!$AV$11:$AV$26)</f>
        <v>0</v>
      </c>
      <c r="CT152" s="174">
        <f>SUMIF('Saturday Races 8-20-22'!$B$11:$B$26,$C152,'Saturday Races 8-20-22'!$AW$11:$AW$26)</f>
        <v>0</v>
      </c>
      <c r="CU152" s="174">
        <f>SUMIF('Saturday Races 8-20-22'!$B$11:$B$26,$C152,'Saturday Races 8-20-22'!$AX$11:$AX$26)</f>
        <v>0</v>
      </c>
      <c r="CV152" s="174">
        <f>SUMIF('Saturday Races 8-20-22'!$B$11:$B$26,$C152,'Saturday Races 8-20-22'!$AY$11:$AY$26)</f>
        <v>0</v>
      </c>
      <c r="CW152" s="174">
        <f>SUMIF('Sunday Races 9-11-22'!$B$11:$B$20,$C152,'Sunday Races 9-11-22'!$AU$11:$AU$20)</f>
        <v>0</v>
      </c>
      <c r="CX152" s="174">
        <f>SUMIF('Sunday Races 9-11-22'!$B$11:$B$20,$C152,'Sunday Races 9-11-22'!$AV$11:$AV$20)</f>
        <v>0</v>
      </c>
      <c r="CY152" s="174">
        <f>SUMIF('Sunday Races 9-11-22'!$B$11:$B$20,$C152,'Sunday Races 9-11-22'!$AW$11:$AW$20)</f>
        <v>0</v>
      </c>
      <c r="CZ152" s="174">
        <f>SUMIF('Sunday Races 9-11-22'!$B$11:$B$20,$C152,'Sunday Races 9-11-22'!$AX$11:$AX$20)</f>
        <v>0</v>
      </c>
      <c r="DA152" s="174">
        <f>SUMIF('Sunday Races 9-11-22'!$B$11:$B$20,$C152,'Sunday Races 9-11-22'!$AY$11:$AY$20)</f>
        <v>0</v>
      </c>
      <c r="DB152" s="174">
        <f>SUMIF('Sunday Races 10-9-22'!$B$11:$B$21,$C152,'Sunday Races 10-9-22'!$AU$11:$AU$21)</f>
        <v>0</v>
      </c>
      <c r="DC152" s="174">
        <f>SUMIF('Sunday Races 10-9-22'!$B$11:$B$21,$C152,'Sunday Races 10-9-22'!$AV$11:$AV$21)</f>
        <v>0</v>
      </c>
      <c r="DD152" s="174">
        <f>SUMIF('Sunday Races 10-9-22'!$B$11:$B$21,$C152,'Sunday Races 10-9-22'!$AW$11:$AW$21)</f>
        <v>0</v>
      </c>
      <c r="DE152" s="174">
        <f>SUMIF('Sunday Races 10-9-22'!$B$11:$B$21,$C152,'Sunday Races 10-9-22'!$AX$11:$AX$21)</f>
        <v>0</v>
      </c>
      <c r="DF152" s="174">
        <f>SUMIF('Sunday Races 10-9-22'!$B$11:$B$21,$C152,'Sunday Races 10-9-22'!$AY$11:$AY$21)</f>
        <v>0</v>
      </c>
      <c r="DG152" s="174">
        <f>SUMIF('Sunday Races 10-23-22'!$B$11:$B$22,$C152,'Sunday Races 10-23-22'!$AU$11:$AU$22)</f>
        <v>0</v>
      </c>
      <c r="DH152" s="174">
        <f>SUMIF('Sunday Races 10-23-22'!$B$11:$B$22,$C152,'Sunday Races 10-23-22'!$AV$11:$AV$22)</f>
        <v>0</v>
      </c>
      <c r="DI152" s="174">
        <f>SUMIF('Sunday Races 10-23-22'!$B$11:$B$22,$C152,'Sunday Races 10-23-22'!$AW$11:$AW$22)</f>
        <v>0</v>
      </c>
      <c r="DJ152" s="174">
        <f>SUMIF('Sunday Races 10-23-22'!$B$11:$B$22,$C152,'Sunday Races 10-23-22'!$AX$11:$AX$22)</f>
        <v>0</v>
      </c>
      <c r="DK152" s="174">
        <f>SUMIF('Sunday Races 10-23-22'!$B$11:$B$22,$C152,'Sunday Races 10-23-22'!$AY$11:$AY$22)</f>
        <v>0</v>
      </c>
      <c r="DL152" s="175"/>
      <c r="DM152" s="176"/>
      <c r="DN152" s="177">
        <f t="shared" si="140"/>
        <v>0</v>
      </c>
      <c r="DO152" s="177">
        <f t="shared" si="140"/>
        <v>0</v>
      </c>
      <c r="DP152" s="177">
        <f t="shared" si="140"/>
        <v>0</v>
      </c>
      <c r="DQ152" s="177">
        <f t="shared" si="140"/>
        <v>0</v>
      </c>
      <c r="DR152" s="177">
        <f t="shared" si="140"/>
        <v>0</v>
      </c>
      <c r="DS152" s="177">
        <f t="shared" si="140"/>
        <v>0</v>
      </c>
      <c r="DT152" s="177">
        <f t="shared" si="140"/>
        <v>0</v>
      </c>
      <c r="DU152" s="177">
        <f t="shared" si="140"/>
        <v>0</v>
      </c>
      <c r="DV152" s="177">
        <f t="shared" si="140"/>
        <v>0</v>
      </c>
      <c r="DW152" s="177">
        <f t="shared" si="140"/>
        <v>0</v>
      </c>
      <c r="DX152" s="177">
        <f t="shared" si="141"/>
        <v>0</v>
      </c>
      <c r="DY152" s="177">
        <f t="shared" si="141"/>
        <v>0</v>
      </c>
      <c r="DZ152" s="177">
        <f t="shared" si="141"/>
        <v>0</v>
      </c>
      <c r="EA152" s="177">
        <f t="shared" si="141"/>
        <v>0</v>
      </c>
      <c r="EB152" s="177">
        <f t="shared" si="141"/>
        <v>0</v>
      </c>
      <c r="EC152" s="177">
        <f t="shared" si="141"/>
        <v>0</v>
      </c>
      <c r="ED152" s="177">
        <f t="shared" si="141"/>
        <v>0</v>
      </c>
      <c r="EE152" s="177">
        <f t="shared" si="141"/>
        <v>0</v>
      </c>
      <c r="EF152" s="177">
        <f t="shared" si="141"/>
        <v>0</v>
      </c>
      <c r="EG152" s="177">
        <f t="shared" si="141"/>
        <v>0</v>
      </c>
      <c r="EH152" s="177">
        <f t="shared" si="142"/>
        <v>0</v>
      </c>
      <c r="EI152" s="177">
        <f t="shared" si="142"/>
        <v>0</v>
      </c>
      <c r="EJ152" s="177">
        <f t="shared" si="142"/>
        <v>0</v>
      </c>
      <c r="EK152" s="177">
        <f t="shared" si="142"/>
        <v>0</v>
      </c>
      <c r="EL152" s="177">
        <f t="shared" si="142"/>
        <v>0</v>
      </c>
      <c r="EM152" s="177">
        <f t="shared" si="142"/>
        <v>0</v>
      </c>
      <c r="EN152" s="177">
        <f t="shared" si="142"/>
        <v>0</v>
      </c>
      <c r="EO152" s="177">
        <f t="shared" si="142"/>
        <v>0</v>
      </c>
      <c r="EP152" s="177">
        <f t="shared" si="142"/>
        <v>0</v>
      </c>
      <c r="EQ152" s="177">
        <f t="shared" si="142"/>
        <v>0</v>
      </c>
      <c r="ER152" s="177">
        <f t="shared" si="143"/>
        <v>0</v>
      </c>
      <c r="ES152" s="177">
        <f t="shared" si="143"/>
        <v>0</v>
      </c>
      <c r="ET152" s="177">
        <f t="shared" si="143"/>
        <v>0</v>
      </c>
      <c r="EU152" s="177">
        <f t="shared" si="143"/>
        <v>0</v>
      </c>
      <c r="EV152" s="177">
        <f t="shared" si="143"/>
        <v>0</v>
      </c>
      <c r="EW152" s="177">
        <f t="shared" si="143"/>
        <v>0</v>
      </c>
      <c r="EX152" s="177">
        <f t="shared" si="143"/>
        <v>0</v>
      </c>
      <c r="EY152" s="177">
        <f t="shared" si="143"/>
        <v>0</v>
      </c>
      <c r="EZ152" s="177">
        <f t="shared" si="143"/>
        <v>0</v>
      </c>
      <c r="FA152" s="177">
        <f t="shared" si="143"/>
        <v>0</v>
      </c>
      <c r="FB152" s="177">
        <f t="shared" si="144"/>
        <v>0</v>
      </c>
      <c r="FC152" s="177">
        <f t="shared" si="144"/>
        <v>0</v>
      </c>
      <c r="FD152" s="177">
        <f t="shared" si="144"/>
        <v>0</v>
      </c>
      <c r="FE152" s="177">
        <f t="shared" si="144"/>
        <v>0</v>
      </c>
      <c r="FF152" s="177">
        <f t="shared" si="144"/>
        <v>0</v>
      </c>
      <c r="FG152" s="177">
        <f t="shared" si="144"/>
        <v>0</v>
      </c>
      <c r="FH152" s="177">
        <f t="shared" si="144"/>
        <v>0</v>
      </c>
      <c r="FI152" s="177">
        <f t="shared" si="144"/>
        <v>0</v>
      </c>
      <c r="FJ152" s="177">
        <f t="shared" si="144"/>
        <v>0</v>
      </c>
      <c r="FK152" s="177">
        <f t="shared" si="144"/>
        <v>0</v>
      </c>
      <c r="FL152" s="177">
        <f t="shared" si="145"/>
        <v>0</v>
      </c>
      <c r="FM152" s="177">
        <f t="shared" si="145"/>
        <v>0</v>
      </c>
      <c r="FN152" s="177">
        <f t="shared" si="145"/>
        <v>0</v>
      </c>
      <c r="FO152" s="177">
        <f t="shared" si="145"/>
        <v>0</v>
      </c>
      <c r="FP152" s="177">
        <f t="shared" si="145"/>
        <v>0</v>
      </c>
      <c r="FQ152" s="177">
        <f t="shared" si="145"/>
        <v>0</v>
      </c>
      <c r="FR152" s="177">
        <f t="shared" si="145"/>
        <v>0</v>
      </c>
      <c r="FS152" s="177">
        <f t="shared" si="145"/>
        <v>0</v>
      </c>
      <c r="FT152" s="177">
        <f t="shared" si="145"/>
        <v>0</v>
      </c>
      <c r="FU152" s="177">
        <f t="shared" si="145"/>
        <v>0</v>
      </c>
      <c r="FV152" s="177">
        <f t="shared" si="145"/>
        <v>0</v>
      </c>
      <c r="FW152" s="177">
        <f t="shared" si="145"/>
        <v>0</v>
      </c>
      <c r="FX152" s="177">
        <f t="shared" si="145"/>
        <v>0</v>
      </c>
      <c r="FY152" s="177">
        <f t="shared" si="145"/>
        <v>0</v>
      </c>
      <c r="FZ152" s="177">
        <f t="shared" si="145"/>
        <v>0</v>
      </c>
      <c r="GA152" s="177"/>
      <c r="GB152" s="229">
        <f t="shared" si="132"/>
        <v>0</v>
      </c>
      <c r="GC152" s="229">
        <f t="shared" si="133"/>
        <v>0</v>
      </c>
      <c r="GD152" s="174">
        <f>SUMIF('One Day 12-04-21 Scots'!$B$11:$B$24,$C152,'One Day 12-04-21 Scots'!$AU$11:$AU$24)</f>
        <v>0</v>
      </c>
      <c r="GE152" s="174">
        <f>SUMIF('One Day 12-04-21 Scots'!$B$11:$B$24,$C152,'One Day 12-04-21 Scots'!$AV$11:$AV$24)</f>
        <v>0</v>
      </c>
      <c r="GF152" s="174">
        <f>SUMIF('One Day 12-04-21 Scots'!$B$11:$B$24,$C152,'One Day 12-04-21 Scots'!$AW$11:$AW$24)</f>
        <v>0</v>
      </c>
      <c r="GG152" s="174">
        <f>SUMIF('One Day 12-04-21 Scots'!$B$11:$B$24,$C152,'One Day 12-04-21 Scots'!$AX$11:$AX$24)</f>
        <v>0</v>
      </c>
      <c r="GH152" s="174">
        <f>SUMIF('One Day 12-04-21 Scots'!$B$11:$B$24,$C152,'One Day 12-04-21 Scots'!$AY$11:$AY$24)</f>
        <v>0</v>
      </c>
      <c r="GI152" s="174">
        <f>SUMIF('One Day 12-04-21 Thistles'!$B$11:$B$25,$C152,'One Day 12-04-21 Thistles'!$AU$11:$AU$25)</f>
        <v>0</v>
      </c>
      <c r="GJ152" s="174">
        <f>SUMIF('One Day 12-04-21 Thistles'!$B$11:$B$25,$C152,'One Day 12-04-21 Thistles'!$AV$11:$AV$25)</f>
        <v>0</v>
      </c>
      <c r="GK152" s="174">
        <f>SUMIF('One Day 12-04-21 Thistles'!$B$11:$B$25,$C152,'One Day 12-04-21 Thistles'!$AW$11:$AW$25)</f>
        <v>0</v>
      </c>
      <c r="GL152" s="174">
        <f>SUMIF('One Day 12-04-21 Thistles'!$B$11:$B$25,$C152,'One Day 12-04-21 Thistles'!$AX$11:$AX$25)</f>
        <v>0</v>
      </c>
      <c r="GM152" s="174">
        <f>SUMIF('One Day 12-04-21 Thistles'!$B$11:$B$25,$C152,'One Day 12-04-21 Thistles'!$AY$11:$AY$25)</f>
        <v>0</v>
      </c>
      <c r="GN152" s="174">
        <f>SUMIF('Chili One Day 2-12-22 Scots'!$B$11:$B$27,$C152,'Chili One Day 2-12-22 Scots'!$AU$11:$AU$27)</f>
        <v>0</v>
      </c>
      <c r="GO152" s="174">
        <f>SUMIF('Chili One Day 2-12-22 Scots'!$B$11:$B$27,$C152,'Chili One Day 2-12-22 Scots'!$AV$11:$AV$27)</f>
        <v>0</v>
      </c>
      <c r="GP152" s="174">
        <f>SUMIF('Chili One Day 2-12-22 Scots'!$B$11:$B$27,$C152,'Chili One Day 2-12-22 Scots'!$AW$11:$AW$27)</f>
        <v>0</v>
      </c>
      <c r="GQ152" s="174">
        <f>SUMIF('Chili One Day 2-12-22 Scots'!$B$11:$B$27,$C152,'Chili One Day 2-12-22 Scots'!$AX$11:$AX$27)</f>
        <v>0</v>
      </c>
      <c r="GR152" s="174">
        <f>SUMIF('Chili One Day 2-12-22 Scots'!$B$11:$B$27,$C152,'Chili One Day 2-12-22 Scots'!$AY$11:$AY$27)</f>
        <v>0</v>
      </c>
      <c r="GS152" s="174">
        <f>SUMIF('Chili One Day 2-12-22 Thistles'!$B$11:$B$27,$C152,'Chili One Day 2-12-22 Thistles'!$AU$11:$AU$27)</f>
        <v>0</v>
      </c>
      <c r="GT152" s="174">
        <f>SUMIF('Chili One Day 2-12-22 Thistles'!$B$11:$B$27,$C152,'Chili One Day 2-12-22 Thistles'!$AV$11:$AV$27)</f>
        <v>0</v>
      </c>
      <c r="GU152" s="174">
        <f>SUMIF('Chili One Day 2-12-22 Thistles'!$B$11:$B$27,$C152,'Chili One Day 2-12-22 Thistles'!$AW$11:$AW$27)</f>
        <v>0</v>
      </c>
      <c r="GV152" s="174">
        <f>SUMIF('Chili One Day 2-12-22 Thistles'!$B$11:$B$27,$C152,'Chili One Day 2-12-22 Thistles'!$AX$11:$AX$27)</f>
        <v>0</v>
      </c>
      <c r="GW152" s="174">
        <f>SUMIF('Chili One Day 2-12-22 Thistles'!$B$11:$B$27,$C152,'Chili One Day 2-12-22 Thistles'!$AY$11:$AY$27)</f>
        <v>0</v>
      </c>
      <c r="GX152" s="174">
        <f>SUMIF('Ironman One Day 3-5-22 FS'!$B$11:$B$26,$C152,'Ironman One Day 3-5-22 FS'!$AU$11:$AU$26)</f>
        <v>0</v>
      </c>
      <c r="GY152" s="174">
        <f>SUMIF('Ironman One Day 3-5-22 FS'!$B$11:$B$26,$C152,'Ironman One Day 3-5-22 FS'!$AV$11:$AV$26)</f>
        <v>0</v>
      </c>
      <c r="GZ152" s="174">
        <f>SUMIF('Ironman One Day 3-5-22 FS'!$B$11:$B$26,$C152,'Ironman One Day 3-5-22 FS'!$AW$11:$AW$26)</f>
        <v>0</v>
      </c>
      <c r="HA152" s="174">
        <f>SUMIF('Ironman One Day 3-5-22 FS'!$B$11:$B$26,$C152,'Ironman One Day 3-5-22 FS'!$AX$11:$AX$26)</f>
        <v>0</v>
      </c>
      <c r="HB152" s="174">
        <f>SUMIF('Ironman One Day 3-5-22 FS'!$B$11:$B$26,$C152,'Ironman One Day 3-5-22 FS'!$AY$11:$AY$26)</f>
        <v>0</v>
      </c>
      <c r="HC152" s="174">
        <f>SUMIF('Ironman One Day 3-5-22 420'!$B$11:$B$26,$C152,'Ironman One Day 3-5-22 420'!$AU$11:$AU$26)</f>
        <v>0</v>
      </c>
      <c r="HD152" s="174">
        <f>SUMIF('Ironman One Day 3-5-22 420'!$B$11:$B$26,$C152,'Ironman One Day 3-5-22 420'!$AV$11:$AV$26)</f>
        <v>0</v>
      </c>
      <c r="HE152" s="174">
        <f>SUMIF('Ironman One Day 3-5-22 420'!$B$11:$B$26,$C152,'Ironman One Day 3-5-22 420'!$AW$11:$AW$26)</f>
        <v>0</v>
      </c>
      <c r="HF152" s="174">
        <f>SUMIF('Ironman One Day 3-5-22 420'!$B$11:$B$26,$C152,'Ironman One Day 3-5-22 420'!$AX$11:$AX$26)</f>
        <v>0</v>
      </c>
      <c r="HG152" s="174">
        <f>SUMIF('Ironman One Day 3-5-22 420'!$B$11:$B$26,$C152,'Ironman One Day 3-5-22 420'!$AY$11:$AY$26)</f>
        <v>0</v>
      </c>
      <c r="HH152" s="174">
        <f>SUMIF('Easter One Day 4-16-22 FS'!$B$11:$B$25,$C152,'Easter One Day 4-16-22 FS'!$AU$11:$AU$25)</f>
        <v>0</v>
      </c>
      <c r="HI152" s="174">
        <f>SUMIF('Easter One Day 4-16-22 FS'!$B$11:$B$25,$C152,'Easter One Day 4-16-22 FS'!$AV$11:$AV$25)</f>
        <v>0</v>
      </c>
      <c r="HJ152" s="174">
        <f>SUMIF('Easter One Day 4-16-22 FS'!$B$11:$B$25,$C152,'Easter One Day 4-16-22 FS'!$AW$11:$AW$25)</f>
        <v>0</v>
      </c>
      <c r="HK152" s="174">
        <f>SUMIF('Easter One Day 4-16-22 FS'!$B$11:$B$25,$C152,'Easter One Day 4-16-22 FS'!$AX$11:$AX$25)</f>
        <v>0</v>
      </c>
      <c r="HL152" s="174">
        <f>SUMIF('Easter One Day 4-16-22 FS'!$B$11:$B$25,$C152,'Easter One Day 4-16-22 FS'!$AY$11:$AY$25)</f>
        <v>0</v>
      </c>
      <c r="HM152" s="174">
        <f>SUMIF('Easter One Day 4-16-22 TH'!$B$11:$B$25,$C152,'Easter One Day 4-16-22 TH'!$AU$11:$AU$25)</f>
        <v>0</v>
      </c>
      <c r="HN152" s="174">
        <f>SUMIF('Easter One Day 4-16-22 TH'!$B$11:$B$25,$C152,'Easter One Day 4-16-22 TH'!$AV$11:$AV$25)</f>
        <v>0</v>
      </c>
      <c r="HO152" s="174">
        <f>SUMIF('Easter One Day 4-16-22 TH'!$B$11:$B$25,$C152,'Easter One Day 4-16-22 TH'!$AW$11:$AW$25)</f>
        <v>0</v>
      </c>
      <c r="HP152" s="174">
        <f>SUMIF('Easter One Day 4-16-22 TH'!$B$11:$B$25,$C152,'Easter One Day 4-16-22 TH'!$AX$11:$AX$25)</f>
        <v>0</v>
      </c>
      <c r="HQ152" s="174">
        <f>SUMIF('Easter One Day 4-16-22 TH'!$B$11:$B$25,$C152,'Easter One Day 4-16-22 TH'!$AY$11:$AY$25)</f>
        <v>0</v>
      </c>
      <c r="HR152" s="174">
        <f>SUMIF('Long Distance Race 5-7-22'!$B$11:$B$25,$C152,'Long Distance Race 5-7-22'!$AU$11:$AU$25)</f>
        <v>0</v>
      </c>
      <c r="HS152" s="174">
        <f>SUMIF('Long Distance Race 5-7-22'!$B$11:$B$18,$C152,'Long Distance Race 5-7-22'!$AV$11:$AV$18)</f>
        <v>0</v>
      </c>
      <c r="HT152" s="174">
        <f>SUMIF('Long Distance Race 5-7-22'!$B$11:$B$18,$C152,'Long Distance Race 5-7-22'!$AW$11:$AW$18)</f>
        <v>0</v>
      </c>
      <c r="HU152" s="174">
        <f>SUMIF('Long Distance Race 5-7-22'!$B$11:$B$18,$C152,'Long Distance Race 5-7-22'!$AX$11:$AX$18)</f>
        <v>0</v>
      </c>
      <c r="HV152" s="174">
        <f>SUMIF('Long Distance Race 5-7-22'!$B$11:$B$18,$C152,'Long Distance Race 5-7-22'!$AY$11:$AY$18)</f>
        <v>0</v>
      </c>
      <c r="HW152" s="174">
        <f>SUMIF('Memorial Day Regatta 5-28-22 Op'!$B$11:$B$25,$C152,'Memorial Day Regatta 5-28-22 Op'!$AU$11:$AU$25)</f>
        <v>0</v>
      </c>
      <c r="HX152" s="174">
        <f>SUMIF('Memorial Day Regatta 5-28-22 Op'!$B$11:$B$18,$C152,'Memorial Day Regatta 5-28-22 Op'!$AV$11:$AV$18)</f>
        <v>0</v>
      </c>
      <c r="HY152" s="174">
        <f>SUMIF('Memorial Day Regatta 5-28-22 Op'!$B$11:$B$18,$C152,'Memorial Day Regatta 5-28-22 Op'!$AW$11:$AW$18)</f>
        <v>0</v>
      </c>
      <c r="HZ152" s="174">
        <f>SUMIF('Memorial Day Regatta 5-28-22 Op'!$B$11:$B$18,$C152,'Memorial Day Regatta 5-28-22 Op'!$AX$11:$AX$18)</f>
        <v>0</v>
      </c>
      <c r="IA152" s="174">
        <f>SUMIF('Memorial Day Regatta 5-28-22 Op'!$B$11:$B$18,$C152,'Memorial Day Regatta 5-28-22 Op'!$AY$11:$AY$18)</f>
        <v>0</v>
      </c>
      <c r="IB152" s="174">
        <f>SUMIF('Caldwell Cup 6-25-22 TH'!$B$11:$B$25,$C152,'Caldwell Cup 6-25-22 TH'!$AU$11:$AU$25)</f>
        <v>0</v>
      </c>
      <c r="IC152" s="174">
        <f>SUMIF('Caldwell Cup 6-25-22 TH'!$B$11:$B$25,$C152,'Caldwell Cup 6-25-22 TH'!$AV$11:$AV$25)</f>
        <v>0</v>
      </c>
      <c r="ID152" s="174">
        <f>SUMIF('Caldwell Cup 6-25-22 TH'!$B$11:$B$25,$C152,'Caldwell Cup 6-25-22 TH'!$AW$11:$AW$25)</f>
        <v>0</v>
      </c>
      <c r="IE152" s="174">
        <f>SUMIF('Caldwell Cup 6-25-22 TH'!$B$11:$B$25,$C152,'Caldwell Cup 6-25-22 TH'!$AX$11:$AX$25)</f>
        <v>0</v>
      </c>
      <c r="IF152" s="174">
        <f>SUMIF('Caldwell Cup 6-25-22 TH'!$B$11:$B$25,$C152,'Caldwell Cup 6-25-22 TH'!$AY$11:$AY$25)</f>
        <v>0</v>
      </c>
      <c r="IG152" s="174">
        <f>SUMIF('Caldwell Cup 6-25-22 FS'!$B$11:$B$21,$C152,'Caldwell Cup 6-25-22 FS'!$AU$11:$AU$21)</f>
        <v>0</v>
      </c>
      <c r="IH152" s="174">
        <f>SUMIF('Caldwell Cup 6-25-22 FS'!$B$11:$B$21,$C152,'Caldwell Cup 6-25-22 FS'!$AV$11:$AV$21)</f>
        <v>0</v>
      </c>
      <c r="II152" s="174">
        <f>SUMIF('Caldwell Cup 6-25-22 FS'!$B$11:$B$21,$C152,'Caldwell Cup 6-25-22 FS'!$AW$11:$AW$21)</f>
        <v>0</v>
      </c>
      <c r="IJ152" s="174">
        <f>SUMIF('Caldwell Cup 6-25-22 FS'!$B$11:$B$21,$C152,'Caldwell Cup 6-25-22 FS'!$AX$11:$AX$21)</f>
        <v>0</v>
      </c>
      <c r="IK152" s="174">
        <f>SUMIF('Caldwell Cup 6-25-22 FS'!$B$11:$B$21,$C152,'Caldwell Cup 6-25-22 FS'!$AY$11:$AY$21)</f>
        <v>0</v>
      </c>
      <c r="IL152" s="174">
        <f>SUMIF('Caldwell Cup 6-25-22 Lasers'!$B$11:$B$23,$C152,'Caldwell Cup 6-25-22 Lasers'!$AU$11:$AU$23)</f>
        <v>0</v>
      </c>
      <c r="IM152" s="174">
        <f>SUMIF('Caldwell Cup 6-25-22 Lasers'!$B$11:$B$23,$C152,'Caldwell Cup 6-25-22 Lasers'!$AV$11:$AV$23)</f>
        <v>0</v>
      </c>
      <c r="IN152" s="174">
        <f>SUMIF('Caldwell Cup 6-25-22 Lasers'!$B$11:$B$23,$C152,'Caldwell Cup 6-25-22 Lasers'!$AW$11:$AW$23)</f>
        <v>0</v>
      </c>
      <c r="IO152" s="174">
        <f>SUMIF('Caldwell Cup 6-25-22 Lasers'!$B$11:$B$23,$C152,'Caldwell Cup 6-25-22 Lasers'!$AX$11:$AX$23)</f>
        <v>0</v>
      </c>
      <c r="IP152" s="174">
        <f>SUMIF('Caldwell Cup 6-25-22 Lasers'!$B$11:$B$23,$C152,'Caldwell Cup 6-25-22 Lasers'!$AY$11:$AY$23)</f>
        <v>0</v>
      </c>
      <c r="IQ152" s="174">
        <f>SUMIF('Labor Day Regatta 9-3-22 FS'!$B$11:$B$30,$C152,'Labor Day Regatta 9-3-22 FS'!$AU$11:$AU$30)</f>
        <v>0</v>
      </c>
      <c r="IR152" s="174">
        <f>SUMIF('Labor Day Regatta 9-3-22 FS'!$B$11:$B$30,$C152,'Labor Day Regatta 9-3-22 FS'!$AV$11:$AV$30)</f>
        <v>0</v>
      </c>
      <c r="IS152" s="174">
        <f>SUMIF('Labor Day Regatta 9-3-22 FS'!$B$11:$B$30,$C152,'Labor Day Regatta 9-3-22 FS'!$AW$11:$AW$30)</f>
        <v>0</v>
      </c>
      <c r="IT152" s="174">
        <f>SUMIF('Labor Day Regatta 9-3-22 FS'!$B$11:$B$30,$C152,'Labor Day Regatta 9-3-22 FS'!$AX$11:$AX$30)</f>
        <v>0</v>
      </c>
      <c r="IU152" s="174">
        <f>SUMIF('Labor Day Regatta 9-3-22 FS'!$B$11:$B$30,$C152,'Labor Day Regatta 9-3-22 FS'!$AY$11:$AY$30)</f>
        <v>0</v>
      </c>
      <c r="IV152" s="174">
        <f>SUMIF('2022-09-17 Leukemia Cup FS'!$B$11:$B$26,$C152,'2022-09-17 Leukemia Cup FS'!$AU$11:$AU$26)</f>
        <v>0</v>
      </c>
      <c r="IW152" s="174">
        <f>SUMIF('2022-09-17 Leukemia Cup FS'!$B$11:$B$26,$C152,'2022-09-17 Leukemia Cup FS'!$AV$11:$AV$26)</f>
        <v>0</v>
      </c>
      <c r="IX152" s="174">
        <f>SUMIF('2022-09-17 Leukemia Cup FS'!$B$11:$B$26,$C152,'2022-09-17 Leukemia Cup FS'!$AW$11:$AW$26)</f>
        <v>0</v>
      </c>
      <c r="IY152" s="174">
        <f>SUMIF('2022-09-17 Leukemia Cup FS'!$B$11:$B$26,$C152,'2022-09-17 Leukemia Cup FS'!$AX$11:$AX$26)</f>
        <v>0</v>
      </c>
      <c r="IZ152" s="174">
        <f>SUMIF('2022-09-17 Leukemia Cup FS'!$B$11:$B$26,$C152,'2022-09-17 Leukemia Cup FS'!$AY$11:$AY$26)</f>
        <v>0</v>
      </c>
      <c r="JA152" s="174">
        <f>SUMIF('2022-09-17 Leukemia Cup TH'!$B$11:$B$28,$C152,'2022-09-17 Leukemia Cup TH'!$AU$11:$AU$28)</f>
        <v>0</v>
      </c>
      <c r="JB152" s="174">
        <f>SUMIF('2022-09-17 Leukemia Cup TH'!$B$11:$B$28,$C152,'2022-09-17 Leukemia Cup TH'!$AV$11:$AV$28)</f>
        <v>0</v>
      </c>
      <c r="JC152" s="174">
        <f>SUMIF('2022-09-17 Leukemia Cup TH'!$B$11:$B$28,$C152,'2022-09-17 Leukemia Cup TH'!$AW$11:$AW$28)</f>
        <v>0</v>
      </c>
      <c r="JD152" s="174">
        <f>SUMIF('2022-09-17 Leukemia Cup TH'!$B$11:$B$28,$C152,'2022-09-17 Leukemia Cup TH'!$AX$11:$AX$28)</f>
        <v>0</v>
      </c>
      <c r="JE152" s="174">
        <f>SUMIF('2022-09-17 Leukemia Cup TH'!$B$11:$B$28,$C152,'2022-09-17 Leukemia Cup TH'!$AY$11:$AY$28)</f>
        <v>0</v>
      </c>
      <c r="JF152" s="174">
        <f>SUMIF('Smith-Berry LDR 9-24-22'!$B$11:$B$30,$C152,'Smith-Berry LDR 9-24-22'!$AU$11:$AU$30)</f>
        <v>0</v>
      </c>
      <c r="JG152" s="174">
        <f>SUMIF('Smith-Berry LDR 9-24-22'!$B$11:$B$30,$C152,'Smith-Berry LDR 9-24-22'!$AV$11:$AV$30)</f>
        <v>0</v>
      </c>
      <c r="JH152" s="174">
        <f>SUMIF('Smith-Berry LDR 9-24-22'!$B$11:$B$30,$C152,'Smith-Berry LDR 9-24-22'!$AW$11:$AW$30)</f>
        <v>0</v>
      </c>
      <c r="JI152" s="174">
        <f>SUMIF('Smith-Berry LDR 9-24-22'!$B$11:$B$30,$C152,'Smith-Berry LDR 9-24-22'!$AX$11:$AX$30)</f>
        <v>0</v>
      </c>
      <c r="JJ152" s="174">
        <f>SUMIF('Smith-Berry LDR 9-24-22'!$B$11:$B$30,$C152,'Smith-Berry LDR 9-24-22'!$AY$11:$AY$30)</f>
        <v>0</v>
      </c>
      <c r="JK152" s="174">
        <f>SUMIF('Great Scot 10-1-22 Cham'!$B$11:$B$38,$C152,'Great Scot 10-1-22 Cham'!$AU$11:$AU$38)</f>
        <v>0</v>
      </c>
      <c r="JL152" s="174">
        <f>SUMIF('Great Scot 10-1-22 Cham'!$B$11:$B$38,$C152,'Great Scot 10-1-22 Cham'!$AV$11:$AV$38)</f>
        <v>0</v>
      </c>
      <c r="JM152" s="174">
        <f>SUMIF('Great Scot 10-1-22 Cham'!$B$11:$B$38,$C152,'Great Scot 10-1-22 Cham'!$AW$11:$AW$38)</f>
        <v>0</v>
      </c>
      <c r="JN152" s="174">
        <f>SUMIF('Great Scot 10-1-22 Cham'!$B$11:$B$38,$C152,'Great Scot 10-1-22 Cham'!$AX$11:$AX$38)</f>
        <v>0</v>
      </c>
      <c r="JO152" s="174">
        <f>SUMIF('Great Scot 10-1-22 Cham'!$B$11:$B$38,$C152,'Great Scot 10-1-22 Cham'!$AY$11:$AY$38)</f>
        <v>0</v>
      </c>
      <c r="JP152" s="174">
        <f>SUMIF('Great Scot 10-1-22 Chal'!$B$11:$B$28,$C152,'Great Scot 10-1-22 Chal'!$AU$11:$AU$28)</f>
        <v>0</v>
      </c>
      <c r="JQ152" s="174">
        <f>SUMIF('Great Scot 10-1-22 Chal'!$B$11:$B$28,$C152,'Great Scot 10-1-22 Chal'!$AV$11:$AV$28)</f>
        <v>0</v>
      </c>
      <c r="JR152" s="174">
        <f>SUMIF('Great Scot 10-1-22 Chal'!$B$11:$B$28,$C152,'Great Scot 10-1-22 Chal'!$AW$11:$AW$28)</f>
        <v>0</v>
      </c>
      <c r="JS152" s="174">
        <f>SUMIF('Great Scot 10-1-22 Chal'!$B$11:$B$28,$C152,'Great Scot 10-1-22 Chal'!$AX$11:$AX$28)</f>
        <v>0</v>
      </c>
      <c r="JT152" s="174">
        <f>SUMIF('Great Scot 10-1-22 Chal'!$B$11:$B$28,$C152,'Great Scot 10-1-22 Chal'!$AY$11:$AY$28)</f>
        <v>0</v>
      </c>
      <c r="JU152" s="174">
        <f>SUMIF('Great Pumpkin Regatta 10-15-22'!$B$11:$B$54,$C152,'Great Pumpkin Regatta 10-15-22'!$AU$11:$AU$54)</f>
        <v>0</v>
      </c>
      <c r="JV152" s="174">
        <f>SUMIF('Great Pumpkin Regatta 10-15-22'!$B$11:$B$54,$C152,'Great Pumpkin Regatta 10-15-22'!$AV$11:$AV$54)</f>
        <v>0</v>
      </c>
      <c r="JW152" s="174">
        <f>SUMIF('Great Pumpkin Regatta 10-15-22'!$B$11:$B$54,$C152,'Great Pumpkin Regatta 10-15-22'!$AW$11:$AW$54)</f>
        <v>0</v>
      </c>
      <c r="JX152" s="174">
        <f>SUMIF('Great Pumpkin Regatta 10-15-22'!$B$11:$B$54,$C152,'Great Pumpkin Regatta 10-15-22'!$AX$11:$AX$54)</f>
        <v>0</v>
      </c>
      <c r="JY152" s="174">
        <f>SUMIF('Great Pumpkin Regatta 10-15-22'!$B$11:$B$54,$C152,'Great Pumpkin Regatta 10-15-22'!$AY$11:$AY$54)</f>
        <v>0</v>
      </c>
      <c r="JZ152" s="174">
        <f>SUMIF('One Day Regatta 10-29-22 FS'!$B$11:$B$19,$C152,'One Day Regatta 10-29-22 FS'!$AU$11:$AU$19)</f>
        <v>0</v>
      </c>
      <c r="KA152" s="174">
        <f>SUMIF('One Day Regatta 10-29-22 FS'!$B$11:$B$19,$C152,'One Day Regatta 10-29-22 FS'!$AV$11:$AV$19)</f>
        <v>0</v>
      </c>
      <c r="KB152" s="174">
        <f>SUMIF('One Day Regatta 10-29-22 FS'!$B$11:$B$19,$C152,'One Day Regatta 10-29-22 FS'!$AW$11:$AW$19)</f>
        <v>0</v>
      </c>
      <c r="KC152" s="174">
        <f>SUMIF('One Day Regatta 10-29-22 FS'!$B$11:$B$19,$C152,'One Day Regatta 10-29-22 FS'!$AX$11:$AX$19)</f>
        <v>0</v>
      </c>
      <c r="KD152" s="174">
        <f>SUMIF('One Day Regatta 10-29-22 FS'!$B$11:$B$19,$C152,'One Day Regatta 10-29-22 FS'!$AY$11:$AY$19)</f>
        <v>0</v>
      </c>
    </row>
    <row r="153" spans="1:290" ht="15" customHeight="1" x14ac:dyDescent="0.2">
      <c r="A153" s="400" t="s">
        <v>1369</v>
      </c>
      <c r="B153" s="134">
        <f t="shared" si="126"/>
        <v>36</v>
      </c>
      <c r="C153" s="170" t="s">
        <v>243</v>
      </c>
      <c r="D153" s="171">
        <f t="shared" si="127"/>
        <v>0</v>
      </c>
      <c r="E153" s="172">
        <f t="shared" si="128"/>
        <v>0</v>
      </c>
      <c r="F153" s="171">
        <f t="shared" si="129"/>
        <v>0</v>
      </c>
      <c r="G153" s="171">
        <v>0</v>
      </c>
      <c r="H153" s="171">
        <f t="shared" si="130"/>
        <v>0</v>
      </c>
      <c r="I153" s="173">
        <f t="shared" si="131"/>
        <v>0</v>
      </c>
      <c r="J153" s="173"/>
      <c r="K153" s="174">
        <f>SUMIF('Saturday Race 11-06-21'!$B$11:$B$21,$C153,'Saturday Race 11-06-21'!$AU$11:$AU$21)</f>
        <v>0</v>
      </c>
      <c r="L153" s="174">
        <f>SUMIF('Saturday Race 11-06-21'!$B$11:$B$21,$C153,'Saturday Race 11-06-21'!$AV$11:$AV$21)</f>
        <v>0</v>
      </c>
      <c r="M153" s="174">
        <f>SUMIF('Saturday Race 11-06-21'!$B$11:$B$21,$C153,'Saturday Race 11-06-21'!$AW$11:$AW$21)</f>
        <v>0</v>
      </c>
      <c r="N153" s="174">
        <f>SUMIF('Saturday Race 11-06-21'!$B$11:$B$21,$C153,'Saturday Race 11-06-21'!$AX$11:$AX$21)</f>
        <v>0</v>
      </c>
      <c r="O153" s="174">
        <f>SUMIF('Saturday Race 11-06-21'!$B$11:$B$21,$C153,'Saturday Race 11-06-21'!$AY$11:$AY$21)</f>
        <v>0</v>
      </c>
      <c r="P153" s="174">
        <f>SUMIF('Saturday Race 11-20-21'!$B$11:$B$20,$C153,'Saturday Race 11-20-21'!$AU$11:$AU$20)</f>
        <v>0</v>
      </c>
      <c r="Q153" s="174">
        <f>SUMIF('Saturday Race 11-20-21'!$B$11:$B$20,$C153,'Saturday Race 11-20-21'!$AV$11:$AV$20)</f>
        <v>0</v>
      </c>
      <c r="R153" s="174">
        <f>SUMIF('Saturday Race 11-20-21'!$B$11:$B$20,$C153,'Saturday Race 11-20-21'!$AW$11:$AW$20)</f>
        <v>0</v>
      </c>
      <c r="S153" s="174">
        <f>SUMIF('Saturday Race 11-20-21'!$B$11:$B$20,$C153,'Saturday Race 11-20-21'!$AX$11:$AX$20)</f>
        <v>0</v>
      </c>
      <c r="T153" s="174">
        <f>SUMIF('Saturday Race 11-20-21'!$B$11:$B$20,$C153,'Saturday Race 11-20-21'!$AY$11:$AY$20)</f>
        <v>0</v>
      </c>
      <c r="U153" s="174">
        <f>SUMIF('Saturday Race 1-08-22'!$B$11:$B$20,$C153,'Saturday Race 1-08-22'!$AU$11:$AU$20)</f>
        <v>0</v>
      </c>
      <c r="V153" s="174">
        <f>SUMIF('Saturday Race 1-08-22'!$B$11:$B$20,$C153,'Saturday Race 1-08-22'!$AV$11:$AV$20)</f>
        <v>0</v>
      </c>
      <c r="W153" s="174">
        <f>SUMIF('Saturday Race 1-08-22'!$B$11:$B$20,$C153,'Saturday Race 1-08-22'!$AW$11:$AW$20)</f>
        <v>0</v>
      </c>
      <c r="X153" s="174">
        <f>SUMIF('Saturday Race 1-08-22'!$B$11:$B$20,$C153,'Saturday Race 1-08-22'!$AX$11:$AX$20)</f>
        <v>0</v>
      </c>
      <c r="Y153" s="174">
        <f>SUMIF('Saturday Race 1-08-22'!$B$11:$B$20,$C153,'Saturday Race 1-08-22'!$AY$11:$AY$20)</f>
        <v>0</v>
      </c>
      <c r="Z153" s="174">
        <f>SUMIF('Saturday Race 1-22-22'!$B$11:$B$20,$C153,'Saturday Race 1-22-22'!$AU$11:$AU$20)</f>
        <v>0</v>
      </c>
      <c r="AA153" s="174">
        <f>SUMIF('Saturday Race 1-22-22'!$B$11:$B$20,$C153,'Saturday Race 1-22-22'!$AV$11:$AV$20)</f>
        <v>0</v>
      </c>
      <c r="AB153" s="174">
        <f>SUMIF('Saturday Race 1-22-22'!$B$11:$B$20,$C153,'Saturday Race 1-22-22'!$AW$11:$AW$20)</f>
        <v>0</v>
      </c>
      <c r="AC153" s="174">
        <f>SUMIF('Saturday Race 1-22-22'!$B$11:$B$20,$C153,'Saturday Race 1-22-22'!$AX$11:$AX$20)</f>
        <v>0</v>
      </c>
      <c r="AD153" s="174">
        <f>SUMIF('Saturday Race 1-22-22'!$B$11:$B$20,$C153,'Saturday Race 1-22-22'!$AY$11:$AY$20)</f>
        <v>0</v>
      </c>
      <c r="AE153" s="174">
        <f>SUMIF('Sunday Race 2-6-22'!$B$11:$B$20,$C153,'Sunday Race 2-6-22'!$AU$11:$AU$20)</f>
        <v>0</v>
      </c>
      <c r="AF153" s="174">
        <f>SUMIF('Sunday Race 2-6-22'!$B$11:$B$20,$C153,'Sunday Race 2-6-22'!$AV$11:$AV$20)</f>
        <v>0</v>
      </c>
      <c r="AG153" s="174">
        <f>SUMIF('Sunday Race 2-6-22'!$B$11:$B$20,$C153,'Sunday Race 2-6-22'!$AW$11:$AW$20)</f>
        <v>0</v>
      </c>
      <c r="AH153" s="174">
        <f>SUMIF('Sunday Race 2-6-22'!$B$11:$B$20,$C153,'Sunday Race 2-6-22'!$AX$11:$AX$20)</f>
        <v>0</v>
      </c>
      <c r="AI153" s="174">
        <f>SUMIF('Sunday Race 2-6-22'!$B$11:$B$20,$C153,'Sunday Race 2-6-22'!$AY$11:$AY$20)</f>
        <v>0</v>
      </c>
      <c r="AJ153" s="174">
        <f>SUMIF('Sunday Race 2-20-22'!$B$11:$B$26,$C153,'Sunday Race 2-20-22'!$AU$11:$AU$26)</f>
        <v>0</v>
      </c>
      <c r="AK153" s="174">
        <f>SUMIF('Sunday Race 2-20-22'!$B$11:$B$26,$C153,'Sunday Race 2-20-22'!$AV$11:$AV$26)</f>
        <v>0</v>
      </c>
      <c r="AL153" s="174">
        <f>SUMIF('Sunday Race 2-20-22'!$B$11:$B$26,$C153,'Sunday Race 2-20-22'!$AW$11:$AW$26)</f>
        <v>0</v>
      </c>
      <c r="AM153" s="174">
        <f>SUMIF('Sunday Race 2-20-22'!$B$11:$B$26,$C153,'Sunday Race 2-20-22'!$AX$11:$AX$26)</f>
        <v>0</v>
      </c>
      <c r="AN153" s="174">
        <f>SUMIF('Sunday Race 2-20-22'!$B$11:$B$26,$C153,'Sunday Race 2-20-22'!$AY$11:$AY$26)</f>
        <v>0</v>
      </c>
      <c r="AO153" s="174">
        <f>SUMIF('Sunday Race 2-27-22'!$B$11:$B$20,$C153,'Sunday Race 2-27-22'!$AU$11:$AU$20)</f>
        <v>0</v>
      </c>
      <c r="AP153" s="174">
        <f>SUMIF('Sunday Race 2-27-22'!$B$11:$B$20,$C153,'Sunday Race 2-27-22'!$AV$11:$AV$20)</f>
        <v>0</v>
      </c>
      <c r="AQ153" s="174">
        <f>SUMIF('Sunday Race 2-27-22'!$B$11:$B$20,$C153,'Sunday Race 2-27-22'!$AW$11:$AW$20)</f>
        <v>0</v>
      </c>
      <c r="AR153" s="174">
        <f>SUMIF('Sunday Race 2-27-22'!$B$11:$B$20,$C153,'Sunday Race 2-27-22'!$AX$11:$AX$20)</f>
        <v>0</v>
      </c>
      <c r="AS153" s="174">
        <f>SUMIF('Sunday Race 2-27-22'!$B$11:$B$20,$C153,'Sunday Race 2-27-22'!$AY$11:$AY$20)</f>
        <v>0</v>
      </c>
      <c r="AT153" s="174">
        <f>SUMIF('Sunday Race 3-13-22'!$B$11:$B$25,$C153,'Sunday Race 3-13-22'!$AU$11:$AU$25)</f>
        <v>0</v>
      </c>
      <c r="AU153" s="174">
        <f>SUMIF('Sunday Race 3-13-22'!$B$11:$B$25,$C153,'Sunday Race 3-13-22'!$AV$11:$AV$25)</f>
        <v>0</v>
      </c>
      <c r="AV153" s="174">
        <f>SUMIF('Sunday Race 3-13-22'!$B$11:$B$25,$C153,'Sunday Race 3-13-22'!$AW$11:$AW$25)</f>
        <v>0</v>
      </c>
      <c r="AW153" s="174">
        <f>SUMIF('Sunday Race 3-13-22'!$B$11:$B$25,$C153,'Sunday Race 3-13-22'!$AX$11:$AX$25)</f>
        <v>0</v>
      </c>
      <c r="AX153" s="174">
        <f>SUMIF('Sunday Race 3-13-22'!$B$11:$B$25,$C153,'Sunday Race 3-13-22'!$AY$11:$AY$25)</f>
        <v>0</v>
      </c>
      <c r="AY153" s="174">
        <f>SUMIF('Saturday Race 3-19-22'!$B$11:$B$15,$C153,'Saturday Race 3-19-22'!$AU$11:$AU$15)</f>
        <v>0</v>
      </c>
      <c r="AZ153" s="174">
        <f>SUMIF('Saturday Race 3-19-22'!$B$11:$B$15,$C153,'Saturday Race 3-19-22'!$AV$11:$AV$15)</f>
        <v>0</v>
      </c>
      <c r="BA153" s="174">
        <f>SUMIF('Saturday Race 3-19-22'!$B$11:$B$15,$C153,'Saturday Race 3-19-22'!$AW$11:$AW$15)</f>
        <v>0</v>
      </c>
      <c r="BB153" s="174">
        <f>SUMIF('Saturday Race 3-19-22'!$B$11:$B$15,$C153,'Saturday Race 3-19-22'!$AX$11:$AX$15)</f>
        <v>0</v>
      </c>
      <c r="BC153" s="174">
        <f>SUMIF('Saturday Race 3-19-22'!$B$11:$B$15,$C153,'Saturday Race 3-19-22'!$AY$11:$AY$15)</f>
        <v>0</v>
      </c>
      <c r="BD153" s="174">
        <f>SUMIF('Sunday Races 4-10-22'!$B$11:$B$26,$C153,'Sunday Races 4-10-22'!$AU$11:$AU$26)</f>
        <v>0</v>
      </c>
      <c r="BE153" s="174">
        <f>SUMIF('Sunday Races 4-10-22'!$B$11:$B$26,$C153,'Sunday Races 4-10-22'!$AV$11:$AV$26)</f>
        <v>0</v>
      </c>
      <c r="BF153" s="174">
        <f>SUMIF('Sunday Races 4-10-22'!$B$11:$B$26,$C153,'Sunday Races 4-10-22'!$AW$11:$AW$26)</f>
        <v>0</v>
      </c>
      <c r="BG153" s="174">
        <f>SUMIF('Sunday Races 4-10-22'!$B$11:$B$26,$C153,'Sunday Races 4-10-22'!$AX$11:$AX$26)</f>
        <v>0</v>
      </c>
      <c r="BH153" s="174">
        <f>SUMIF('Sunday Races 4-10-22'!$B$11:$B$26,$C153,'Sunday Races 4-10-22'!$AY$11:$AY$26)</f>
        <v>0</v>
      </c>
      <c r="BI153" s="174">
        <f>SUMIF('Sunday Races 5-1-22'!$B$11:$B$28,$C153,'Sunday Races 5-1-22'!$AU$11:$AU$28)</f>
        <v>0</v>
      </c>
      <c r="BJ153" s="174">
        <f>SUMIF('Sunday Races 5-1-22'!$B$11:$B$28,$C153,'Sunday Races 5-1-22'!$AV$11:$AV$28)</f>
        <v>0</v>
      </c>
      <c r="BK153" s="174">
        <f>SUMIF('Sunday Races 5-1-22'!$B$11:$B$28,$C153,'Sunday Races 5-1-22'!$AW$11:$AW$28)</f>
        <v>0</v>
      </c>
      <c r="BL153" s="174">
        <f>SUMIF('Sunday Races 5-1-22'!$B$11:$B$28,$C153,'Sunday Races 5-1-22'!$AX$11:$AX$28)</f>
        <v>0</v>
      </c>
      <c r="BM153" s="174">
        <f>SUMIF('Sunday Races 5-1-22'!$B$11:$B$28,$C153,'Sunday Races 5-1-22'!$AY$11:$AY$28)</f>
        <v>0</v>
      </c>
      <c r="BN153" s="174">
        <f>SUMIF('Sunday Races 6-5-22'!$B$11:$B$28,$C153,'Sunday Races 6-5-22'!$AU$11:$AU$28)</f>
        <v>0</v>
      </c>
      <c r="BO153" s="174">
        <f>SUMIF('Sunday Races 6-5-22'!$B$11:$B$28,$C153,'Sunday Races 6-5-22'!$AV$11:$AV$28)</f>
        <v>0</v>
      </c>
      <c r="BP153" s="174">
        <f>SUMIF('Sunday Races 6-5-22'!$B$11:$B$28,$C153,'Sunday Races 6-5-22'!$AW$11:$AW$28)</f>
        <v>0</v>
      </c>
      <c r="BQ153" s="174">
        <f>SUMIF('Sunday Races 6-5-22'!$B$11:$B$28,$C153,'Sunday Races 6-5-22'!$AX$11:$AX$28)</f>
        <v>0</v>
      </c>
      <c r="BR153" s="174">
        <f>SUMIF('Sunday Races 6-5-22'!$B$11:$B$28,$C153,'Sunday Races 6-5-22'!$AY$11:$AY$28)</f>
        <v>0</v>
      </c>
      <c r="BS153" s="174">
        <f>SUMIF('Sunday Races 6-12-22'!$B$11:$B$24,$C153,'Sunday Races 6-12-22'!$AU$11:$AU$24)</f>
        <v>0</v>
      </c>
      <c r="BT153" s="174">
        <f>SUMIF('Sunday Races 6-12-22'!$B$11:$B$24,$C153,'Sunday Races 6-12-22'!$AV$11:$AV$24)</f>
        <v>0</v>
      </c>
      <c r="BU153" s="174">
        <f>SUMIF('Sunday Races 6-12-22'!$B$11:$B$24,$C153,'Sunday Races 6-12-22'!$AW$11:$AW$24)</f>
        <v>0</v>
      </c>
      <c r="BV153" s="174">
        <f>SUMIF('Sunday Races 6-12-22'!$B$11:$B$24,$C153,'Sunday Races 6-12-22'!$AX$11:$AX$24)</f>
        <v>0</v>
      </c>
      <c r="BW153" s="174">
        <f>SUMIF('Sunday Races 6-12-22'!$B$11:$B$24,$C153,'Sunday Races 6-12-22'!$AY$11:$AY$24)</f>
        <v>0</v>
      </c>
      <c r="BX153" s="174">
        <f>SUMIF('Saturday Races 6-18-22'!$B$11:$B$24,$C153,'Saturday Races 6-18-22'!$AU$11:$AU$24)</f>
        <v>0</v>
      </c>
      <c r="BY153" s="174">
        <f>SUMIF('Saturday Races 6-18-22'!$B$11:$B$24,$C153,'Saturday Races 6-18-22'!$AV$11:$AV$24)</f>
        <v>0</v>
      </c>
      <c r="BZ153" s="174">
        <f>SUMIF('Saturday Races 6-18-22'!$B$11:$B$24,$C153,'Saturday Races 6-18-22'!$AW$11:$AW$24)</f>
        <v>0</v>
      </c>
      <c r="CA153" s="174">
        <f>SUMIF('Saturday Races 6-18-22'!$B$11:$B$24,$C153,'Saturday Races 6-18-22'!$AX$11:$AX$24)</f>
        <v>0</v>
      </c>
      <c r="CB153" s="174">
        <f>SUMIF('Saturday Races 6-18-22'!$B$11:$B$24,$C153,'Saturday Races 6-18-22'!$AY$11:$AY$24)</f>
        <v>0</v>
      </c>
      <c r="CC153" s="174">
        <f>SUMIF('Sunday Races 7-3-22'!$B$11:$B$26,$C153,'Sunday Races 7-3-22'!$AU$11:$AU$26)</f>
        <v>0</v>
      </c>
      <c r="CD153" s="174">
        <f>SUMIF('Sunday Races 7-3-22'!$B$11:$B$26,$C153,'Sunday Races 7-3-22'!$AV$11:$AV$26)</f>
        <v>0</v>
      </c>
      <c r="CE153" s="174">
        <f>SUMIF('Sunday Races 7-3-22'!$B$11:$B$26,$C153,'Sunday Races 7-3-22'!$AW$11:$AW$26)</f>
        <v>0</v>
      </c>
      <c r="CF153" s="174">
        <f>SUMIF('Sunday Races 7-3-22'!$B$11:$B$26,$C153,'Sunday Races 7-3-22'!$AX$11:$AX$26)</f>
        <v>0</v>
      </c>
      <c r="CG153" s="174">
        <f>SUMIF('Sunday Races 7-3-22'!$B$11:$B$26,$C153,'Sunday Races 7-3-22'!$AY$11:$AY$26)</f>
        <v>0</v>
      </c>
      <c r="CH153" s="174">
        <f>SUMIF('Sunday Races 7-31-22'!$B$11:$B$26,$C153,'Sunday Races 7-31-22'!$AU$11:$AU$26)</f>
        <v>0</v>
      </c>
      <c r="CI153" s="174">
        <f>SUMIF('Sunday Races 7-31-22'!$B$11:$B$26,$C153,'Sunday Races 7-31-22'!$AV$11:$AV$26)</f>
        <v>0</v>
      </c>
      <c r="CJ153" s="174">
        <f>SUMIF('Sunday Races 7-31-22'!$B$11:$B$26,$C153,'Sunday Races 7-31-22'!$AW$11:$AW$26)</f>
        <v>0</v>
      </c>
      <c r="CK153" s="174">
        <f>SUMIF('Sunday Races 7-31-22'!$B$11:$B$26,$C153,'Sunday Races 7-31-22'!$AX$11:$AX$26)</f>
        <v>0</v>
      </c>
      <c r="CL153" s="174">
        <f>SUMIF('Sunday Races 7-31-22'!$B$11:$B$26,$C153,'Sunday Races 7-31-22'!$AY$11:$AY$26)</f>
        <v>0</v>
      </c>
      <c r="CM153" s="174">
        <f>SUMIF('Sunday Races 8-14-22'!$B$11:$B$26,$C153,'Sunday Races 8-14-22'!$AU$11:$AU$26)</f>
        <v>0</v>
      </c>
      <c r="CN153" s="174">
        <f>SUMIF('Sunday Races 8-14-22'!$B$11:$B$26,$C153,'Sunday Races 8-14-22'!$AV$11:$AV$26)</f>
        <v>0</v>
      </c>
      <c r="CO153" s="174">
        <f>SUMIF('Sunday Races 8-14-22'!$B$11:$B$26,$C153,'Sunday Races 8-14-22'!$AW$11:$AW$26)</f>
        <v>0</v>
      </c>
      <c r="CP153" s="174">
        <f>SUMIF('Sunday Races 8-14-22'!$B$11:$B$26,$C153,'Sunday Races 8-14-22'!$AX$11:$AX$26)</f>
        <v>0</v>
      </c>
      <c r="CQ153" s="174">
        <f>SUMIF('Sunday Races 8-14-22'!$B$11:$B$26,$C153,'Sunday Races 8-14-22'!$AY$11:$AY$26)</f>
        <v>0</v>
      </c>
      <c r="CR153" s="174">
        <f>SUMIF('Saturday Races 8-20-22'!$B$11:$B$26,$C153,'Saturday Races 8-20-22'!$AU$11:$AU$26)</f>
        <v>0</v>
      </c>
      <c r="CS153" s="174">
        <f>SUMIF('Saturday Races 8-20-22'!$B$11:$B$26,$C153,'Saturday Races 8-20-22'!$AV$11:$AV$26)</f>
        <v>0</v>
      </c>
      <c r="CT153" s="174">
        <f>SUMIF('Saturday Races 8-20-22'!$B$11:$B$26,$C153,'Saturday Races 8-20-22'!$AW$11:$AW$26)</f>
        <v>0</v>
      </c>
      <c r="CU153" s="174">
        <f>SUMIF('Saturday Races 8-20-22'!$B$11:$B$26,$C153,'Saturday Races 8-20-22'!$AX$11:$AX$26)</f>
        <v>0</v>
      </c>
      <c r="CV153" s="174">
        <f>SUMIF('Saturday Races 8-20-22'!$B$11:$B$26,$C153,'Saturday Races 8-20-22'!$AY$11:$AY$26)</f>
        <v>0</v>
      </c>
      <c r="CW153" s="174">
        <f>SUMIF('Sunday Races 9-11-22'!$B$11:$B$20,$C153,'Sunday Races 9-11-22'!$AU$11:$AU$20)</f>
        <v>0</v>
      </c>
      <c r="CX153" s="174">
        <f>SUMIF('Sunday Races 9-11-22'!$B$11:$B$20,$C153,'Sunday Races 9-11-22'!$AV$11:$AV$20)</f>
        <v>0</v>
      </c>
      <c r="CY153" s="174">
        <f>SUMIF('Sunday Races 9-11-22'!$B$11:$B$20,$C153,'Sunday Races 9-11-22'!$AW$11:$AW$20)</f>
        <v>0</v>
      </c>
      <c r="CZ153" s="174">
        <f>SUMIF('Sunday Races 9-11-22'!$B$11:$B$20,$C153,'Sunday Races 9-11-22'!$AX$11:$AX$20)</f>
        <v>0</v>
      </c>
      <c r="DA153" s="174">
        <f>SUMIF('Sunday Races 9-11-22'!$B$11:$B$20,$C153,'Sunday Races 9-11-22'!$AY$11:$AY$20)</f>
        <v>0</v>
      </c>
      <c r="DB153" s="174">
        <f>SUMIF('Sunday Races 10-9-22'!$B$11:$B$21,$C153,'Sunday Races 10-9-22'!$AU$11:$AU$21)</f>
        <v>0</v>
      </c>
      <c r="DC153" s="174">
        <f>SUMIF('Sunday Races 10-9-22'!$B$11:$B$21,$C153,'Sunday Races 10-9-22'!$AV$11:$AV$21)</f>
        <v>0</v>
      </c>
      <c r="DD153" s="174">
        <f>SUMIF('Sunday Races 10-9-22'!$B$11:$B$21,$C153,'Sunday Races 10-9-22'!$AW$11:$AW$21)</f>
        <v>0</v>
      </c>
      <c r="DE153" s="174">
        <f>SUMIF('Sunday Races 10-9-22'!$B$11:$B$21,$C153,'Sunday Races 10-9-22'!$AX$11:$AX$21)</f>
        <v>0</v>
      </c>
      <c r="DF153" s="174">
        <f>SUMIF('Sunday Races 10-9-22'!$B$11:$B$21,$C153,'Sunday Races 10-9-22'!$AY$11:$AY$21)</f>
        <v>0</v>
      </c>
      <c r="DG153" s="174">
        <f>SUMIF('Sunday Races 10-23-22'!$B$11:$B$22,$C153,'Sunday Races 10-23-22'!$AU$11:$AU$22)</f>
        <v>0</v>
      </c>
      <c r="DH153" s="174">
        <f>SUMIF('Sunday Races 10-23-22'!$B$11:$B$22,$C153,'Sunday Races 10-23-22'!$AV$11:$AV$22)</f>
        <v>0</v>
      </c>
      <c r="DI153" s="174">
        <f>SUMIF('Sunday Races 10-23-22'!$B$11:$B$22,$C153,'Sunday Races 10-23-22'!$AW$11:$AW$22)</f>
        <v>0</v>
      </c>
      <c r="DJ153" s="174">
        <f>SUMIF('Sunday Races 10-23-22'!$B$11:$B$22,$C153,'Sunday Races 10-23-22'!$AX$11:$AX$22)</f>
        <v>0</v>
      </c>
      <c r="DK153" s="174">
        <f>SUMIF('Sunday Races 10-23-22'!$B$11:$B$22,$C153,'Sunday Races 10-23-22'!$AY$11:$AY$22)</f>
        <v>0</v>
      </c>
      <c r="DL153" s="175"/>
      <c r="DM153" s="176"/>
      <c r="DN153" s="177">
        <f t="shared" si="140"/>
        <v>0</v>
      </c>
      <c r="DO153" s="177">
        <f t="shared" si="140"/>
        <v>0</v>
      </c>
      <c r="DP153" s="177">
        <f t="shared" si="140"/>
        <v>0</v>
      </c>
      <c r="DQ153" s="177">
        <f t="shared" si="140"/>
        <v>0</v>
      </c>
      <c r="DR153" s="177">
        <f t="shared" si="140"/>
        <v>0</v>
      </c>
      <c r="DS153" s="177">
        <f t="shared" si="140"/>
        <v>0</v>
      </c>
      <c r="DT153" s="177">
        <f t="shared" si="140"/>
        <v>0</v>
      </c>
      <c r="DU153" s="177">
        <f t="shared" si="140"/>
        <v>0</v>
      </c>
      <c r="DV153" s="177">
        <f t="shared" si="140"/>
        <v>0</v>
      </c>
      <c r="DW153" s="177">
        <f t="shared" si="140"/>
        <v>0</v>
      </c>
      <c r="DX153" s="177">
        <f t="shared" si="141"/>
        <v>0</v>
      </c>
      <c r="DY153" s="177">
        <f t="shared" si="141"/>
        <v>0</v>
      </c>
      <c r="DZ153" s="177">
        <f t="shared" si="141"/>
        <v>0</v>
      </c>
      <c r="EA153" s="177">
        <f t="shared" si="141"/>
        <v>0</v>
      </c>
      <c r="EB153" s="177">
        <f t="shared" si="141"/>
        <v>0</v>
      </c>
      <c r="EC153" s="177">
        <f t="shared" si="141"/>
        <v>0</v>
      </c>
      <c r="ED153" s="177">
        <f t="shared" si="141"/>
        <v>0</v>
      </c>
      <c r="EE153" s="177">
        <f t="shared" si="141"/>
        <v>0</v>
      </c>
      <c r="EF153" s="177">
        <f t="shared" si="141"/>
        <v>0</v>
      </c>
      <c r="EG153" s="177">
        <f t="shared" si="141"/>
        <v>0</v>
      </c>
      <c r="EH153" s="177">
        <f t="shared" si="142"/>
        <v>0</v>
      </c>
      <c r="EI153" s="177">
        <f t="shared" si="142"/>
        <v>0</v>
      </c>
      <c r="EJ153" s="177">
        <f t="shared" si="142"/>
        <v>0</v>
      </c>
      <c r="EK153" s="177">
        <f t="shared" si="142"/>
        <v>0</v>
      </c>
      <c r="EL153" s="177">
        <f t="shared" si="142"/>
        <v>0</v>
      </c>
      <c r="EM153" s="177">
        <f t="shared" si="142"/>
        <v>0</v>
      </c>
      <c r="EN153" s="177">
        <f t="shared" si="142"/>
        <v>0</v>
      </c>
      <c r="EO153" s="177">
        <f t="shared" si="142"/>
        <v>0</v>
      </c>
      <c r="EP153" s="177">
        <f t="shared" si="142"/>
        <v>0</v>
      </c>
      <c r="EQ153" s="177">
        <f t="shared" si="142"/>
        <v>0</v>
      </c>
      <c r="ER153" s="177">
        <f t="shared" si="143"/>
        <v>0</v>
      </c>
      <c r="ES153" s="177">
        <f t="shared" si="143"/>
        <v>0</v>
      </c>
      <c r="ET153" s="177">
        <f t="shared" si="143"/>
        <v>0</v>
      </c>
      <c r="EU153" s="177">
        <f t="shared" si="143"/>
        <v>0</v>
      </c>
      <c r="EV153" s="177">
        <f t="shared" si="143"/>
        <v>0</v>
      </c>
      <c r="EW153" s="177">
        <f t="shared" si="143"/>
        <v>0</v>
      </c>
      <c r="EX153" s="177">
        <f t="shared" si="143"/>
        <v>0</v>
      </c>
      <c r="EY153" s="177">
        <f t="shared" si="143"/>
        <v>0</v>
      </c>
      <c r="EZ153" s="177">
        <f t="shared" si="143"/>
        <v>0</v>
      </c>
      <c r="FA153" s="177">
        <f t="shared" si="143"/>
        <v>0</v>
      </c>
      <c r="FB153" s="177">
        <f t="shared" si="144"/>
        <v>0</v>
      </c>
      <c r="FC153" s="177">
        <f t="shared" si="144"/>
        <v>0</v>
      </c>
      <c r="FD153" s="177">
        <f t="shared" si="144"/>
        <v>0</v>
      </c>
      <c r="FE153" s="177">
        <f t="shared" si="144"/>
        <v>0</v>
      </c>
      <c r="FF153" s="177">
        <f t="shared" si="144"/>
        <v>0</v>
      </c>
      <c r="FG153" s="177">
        <f t="shared" si="144"/>
        <v>0</v>
      </c>
      <c r="FH153" s="177">
        <f t="shared" si="144"/>
        <v>0</v>
      </c>
      <c r="FI153" s="177">
        <f t="shared" si="144"/>
        <v>0</v>
      </c>
      <c r="FJ153" s="177">
        <f t="shared" si="144"/>
        <v>0</v>
      </c>
      <c r="FK153" s="177">
        <f t="shared" si="144"/>
        <v>0</v>
      </c>
      <c r="FL153" s="177">
        <f t="shared" si="145"/>
        <v>0</v>
      </c>
      <c r="FM153" s="177">
        <f t="shared" si="145"/>
        <v>0</v>
      </c>
      <c r="FN153" s="177">
        <f t="shared" si="145"/>
        <v>0</v>
      </c>
      <c r="FO153" s="177">
        <f t="shared" si="145"/>
        <v>0</v>
      </c>
      <c r="FP153" s="177">
        <f t="shared" si="145"/>
        <v>0</v>
      </c>
      <c r="FQ153" s="177">
        <f t="shared" si="145"/>
        <v>0</v>
      </c>
      <c r="FR153" s="177">
        <f t="shared" si="145"/>
        <v>0</v>
      </c>
      <c r="FS153" s="177">
        <f t="shared" si="145"/>
        <v>0</v>
      </c>
      <c r="FT153" s="177">
        <f t="shared" si="145"/>
        <v>0</v>
      </c>
      <c r="FU153" s="177">
        <f t="shared" si="145"/>
        <v>0</v>
      </c>
      <c r="FV153" s="177">
        <f t="shared" si="145"/>
        <v>0</v>
      </c>
      <c r="FW153" s="177">
        <f t="shared" si="145"/>
        <v>0</v>
      </c>
      <c r="FX153" s="177">
        <f t="shared" si="145"/>
        <v>0</v>
      </c>
      <c r="FY153" s="177">
        <f t="shared" si="145"/>
        <v>0</v>
      </c>
      <c r="FZ153" s="177">
        <f t="shared" si="145"/>
        <v>0</v>
      </c>
      <c r="GA153" s="177"/>
      <c r="GB153" s="229">
        <f t="shared" si="132"/>
        <v>0</v>
      </c>
      <c r="GC153" s="229">
        <f t="shared" si="133"/>
        <v>0</v>
      </c>
      <c r="GD153" s="174">
        <f>SUMIF('One Day 12-04-21 Scots'!$B$11:$B$24,$C153,'One Day 12-04-21 Scots'!$AU$11:$AU$24)</f>
        <v>0</v>
      </c>
      <c r="GE153" s="174">
        <f>SUMIF('One Day 12-04-21 Scots'!$B$11:$B$24,$C153,'One Day 12-04-21 Scots'!$AV$11:$AV$24)</f>
        <v>0</v>
      </c>
      <c r="GF153" s="174">
        <f>SUMIF('One Day 12-04-21 Scots'!$B$11:$B$24,$C153,'One Day 12-04-21 Scots'!$AW$11:$AW$24)</f>
        <v>0</v>
      </c>
      <c r="GG153" s="174">
        <f>SUMIF('One Day 12-04-21 Scots'!$B$11:$B$24,$C153,'One Day 12-04-21 Scots'!$AX$11:$AX$24)</f>
        <v>0</v>
      </c>
      <c r="GH153" s="174">
        <f>SUMIF('One Day 12-04-21 Scots'!$B$11:$B$24,$C153,'One Day 12-04-21 Scots'!$AY$11:$AY$24)</f>
        <v>0</v>
      </c>
      <c r="GI153" s="174">
        <f>SUMIF('One Day 12-04-21 Thistles'!$B$11:$B$25,$C153,'One Day 12-04-21 Thistles'!$AU$11:$AU$25)</f>
        <v>0</v>
      </c>
      <c r="GJ153" s="174">
        <f>SUMIF('One Day 12-04-21 Thistles'!$B$11:$B$25,$C153,'One Day 12-04-21 Thistles'!$AV$11:$AV$25)</f>
        <v>0</v>
      </c>
      <c r="GK153" s="174">
        <f>SUMIF('One Day 12-04-21 Thistles'!$B$11:$B$25,$C153,'One Day 12-04-21 Thistles'!$AW$11:$AW$25)</f>
        <v>0</v>
      </c>
      <c r="GL153" s="174">
        <f>SUMIF('One Day 12-04-21 Thistles'!$B$11:$B$25,$C153,'One Day 12-04-21 Thistles'!$AX$11:$AX$25)</f>
        <v>0</v>
      </c>
      <c r="GM153" s="174">
        <f>SUMIF('One Day 12-04-21 Thistles'!$B$11:$B$25,$C153,'One Day 12-04-21 Thistles'!$AY$11:$AY$25)</f>
        <v>0</v>
      </c>
      <c r="GN153" s="174">
        <f>SUMIF('Chili One Day 2-12-22 Scots'!$B$11:$B$27,$C153,'Chili One Day 2-12-22 Scots'!$AU$11:$AU$27)</f>
        <v>0</v>
      </c>
      <c r="GO153" s="174">
        <f>SUMIF('Chili One Day 2-12-22 Scots'!$B$11:$B$27,$C153,'Chili One Day 2-12-22 Scots'!$AV$11:$AV$27)</f>
        <v>0</v>
      </c>
      <c r="GP153" s="174">
        <f>SUMIF('Chili One Day 2-12-22 Scots'!$B$11:$B$27,$C153,'Chili One Day 2-12-22 Scots'!$AW$11:$AW$27)</f>
        <v>0</v>
      </c>
      <c r="GQ153" s="174">
        <f>SUMIF('Chili One Day 2-12-22 Scots'!$B$11:$B$27,$C153,'Chili One Day 2-12-22 Scots'!$AX$11:$AX$27)</f>
        <v>0</v>
      </c>
      <c r="GR153" s="174">
        <f>SUMIF('Chili One Day 2-12-22 Scots'!$B$11:$B$27,$C153,'Chili One Day 2-12-22 Scots'!$AY$11:$AY$27)</f>
        <v>0</v>
      </c>
      <c r="GS153" s="174">
        <f>SUMIF('Chili One Day 2-12-22 Thistles'!$B$11:$B$27,$C153,'Chili One Day 2-12-22 Thistles'!$AU$11:$AU$27)</f>
        <v>0</v>
      </c>
      <c r="GT153" s="174">
        <f>SUMIF('Chili One Day 2-12-22 Thistles'!$B$11:$B$27,$C153,'Chili One Day 2-12-22 Thistles'!$AV$11:$AV$27)</f>
        <v>0</v>
      </c>
      <c r="GU153" s="174">
        <f>SUMIF('Chili One Day 2-12-22 Thistles'!$B$11:$B$27,$C153,'Chili One Day 2-12-22 Thistles'!$AW$11:$AW$27)</f>
        <v>0</v>
      </c>
      <c r="GV153" s="174">
        <f>SUMIF('Chili One Day 2-12-22 Thistles'!$B$11:$B$27,$C153,'Chili One Day 2-12-22 Thistles'!$AX$11:$AX$27)</f>
        <v>0</v>
      </c>
      <c r="GW153" s="174">
        <f>SUMIF('Chili One Day 2-12-22 Thistles'!$B$11:$B$27,$C153,'Chili One Day 2-12-22 Thistles'!$AY$11:$AY$27)</f>
        <v>0</v>
      </c>
      <c r="GX153" s="174">
        <f>SUMIF('Ironman One Day 3-5-22 FS'!$B$11:$B$26,$C153,'Ironman One Day 3-5-22 FS'!$AU$11:$AU$26)</f>
        <v>0</v>
      </c>
      <c r="GY153" s="174">
        <f>SUMIF('Ironman One Day 3-5-22 FS'!$B$11:$B$26,$C153,'Ironman One Day 3-5-22 FS'!$AV$11:$AV$26)</f>
        <v>0</v>
      </c>
      <c r="GZ153" s="174">
        <f>SUMIF('Ironman One Day 3-5-22 FS'!$B$11:$B$26,$C153,'Ironman One Day 3-5-22 FS'!$AW$11:$AW$26)</f>
        <v>0</v>
      </c>
      <c r="HA153" s="174">
        <f>SUMIF('Ironman One Day 3-5-22 FS'!$B$11:$B$26,$C153,'Ironman One Day 3-5-22 FS'!$AX$11:$AX$26)</f>
        <v>0</v>
      </c>
      <c r="HB153" s="174">
        <f>SUMIF('Ironman One Day 3-5-22 FS'!$B$11:$B$26,$C153,'Ironman One Day 3-5-22 FS'!$AY$11:$AY$26)</f>
        <v>0</v>
      </c>
      <c r="HC153" s="174">
        <f>SUMIF('Ironman One Day 3-5-22 420'!$B$11:$B$26,$C153,'Ironman One Day 3-5-22 420'!$AU$11:$AU$26)</f>
        <v>0</v>
      </c>
      <c r="HD153" s="174">
        <f>SUMIF('Ironman One Day 3-5-22 420'!$B$11:$B$26,$C153,'Ironman One Day 3-5-22 420'!$AV$11:$AV$26)</f>
        <v>0</v>
      </c>
      <c r="HE153" s="174">
        <f>SUMIF('Ironman One Day 3-5-22 420'!$B$11:$B$26,$C153,'Ironman One Day 3-5-22 420'!$AW$11:$AW$26)</f>
        <v>0</v>
      </c>
      <c r="HF153" s="174">
        <f>SUMIF('Ironman One Day 3-5-22 420'!$B$11:$B$26,$C153,'Ironman One Day 3-5-22 420'!$AX$11:$AX$26)</f>
        <v>0</v>
      </c>
      <c r="HG153" s="174">
        <f>SUMIF('Ironman One Day 3-5-22 420'!$B$11:$B$26,$C153,'Ironman One Day 3-5-22 420'!$AY$11:$AY$26)</f>
        <v>0</v>
      </c>
      <c r="HH153" s="174">
        <f>SUMIF('Easter One Day 4-16-22 FS'!$B$11:$B$25,$C153,'Easter One Day 4-16-22 FS'!$AU$11:$AU$25)</f>
        <v>0</v>
      </c>
      <c r="HI153" s="174">
        <f>SUMIF('Easter One Day 4-16-22 FS'!$B$11:$B$25,$C153,'Easter One Day 4-16-22 FS'!$AV$11:$AV$25)</f>
        <v>0</v>
      </c>
      <c r="HJ153" s="174">
        <f>SUMIF('Easter One Day 4-16-22 FS'!$B$11:$B$25,$C153,'Easter One Day 4-16-22 FS'!$AW$11:$AW$25)</f>
        <v>0</v>
      </c>
      <c r="HK153" s="174">
        <f>SUMIF('Easter One Day 4-16-22 FS'!$B$11:$B$25,$C153,'Easter One Day 4-16-22 FS'!$AX$11:$AX$25)</f>
        <v>0</v>
      </c>
      <c r="HL153" s="174">
        <f>SUMIF('Easter One Day 4-16-22 FS'!$B$11:$B$25,$C153,'Easter One Day 4-16-22 FS'!$AY$11:$AY$25)</f>
        <v>0</v>
      </c>
      <c r="HM153" s="174">
        <f>SUMIF('Easter One Day 4-16-22 TH'!$B$11:$B$25,$C153,'Easter One Day 4-16-22 TH'!$AU$11:$AU$25)</f>
        <v>0</v>
      </c>
      <c r="HN153" s="174">
        <f>SUMIF('Easter One Day 4-16-22 TH'!$B$11:$B$25,$C153,'Easter One Day 4-16-22 TH'!$AV$11:$AV$25)</f>
        <v>0</v>
      </c>
      <c r="HO153" s="174">
        <f>SUMIF('Easter One Day 4-16-22 TH'!$B$11:$B$25,$C153,'Easter One Day 4-16-22 TH'!$AW$11:$AW$25)</f>
        <v>0</v>
      </c>
      <c r="HP153" s="174">
        <f>SUMIF('Easter One Day 4-16-22 TH'!$B$11:$B$25,$C153,'Easter One Day 4-16-22 TH'!$AX$11:$AX$25)</f>
        <v>0</v>
      </c>
      <c r="HQ153" s="174">
        <f>SUMIF('Easter One Day 4-16-22 TH'!$B$11:$B$25,$C153,'Easter One Day 4-16-22 TH'!$AY$11:$AY$25)</f>
        <v>0</v>
      </c>
      <c r="HR153" s="174">
        <f>SUMIF('Long Distance Race 5-7-22'!$B$11:$B$25,$C153,'Long Distance Race 5-7-22'!$AU$11:$AU$25)</f>
        <v>0</v>
      </c>
      <c r="HS153" s="174">
        <f>SUMIF('Long Distance Race 5-7-22'!$B$11:$B$18,$C153,'Long Distance Race 5-7-22'!$AV$11:$AV$18)</f>
        <v>0</v>
      </c>
      <c r="HT153" s="174">
        <f>SUMIF('Long Distance Race 5-7-22'!$B$11:$B$18,$C153,'Long Distance Race 5-7-22'!$AW$11:$AW$18)</f>
        <v>0</v>
      </c>
      <c r="HU153" s="174">
        <f>SUMIF('Long Distance Race 5-7-22'!$B$11:$B$18,$C153,'Long Distance Race 5-7-22'!$AX$11:$AX$18)</f>
        <v>0</v>
      </c>
      <c r="HV153" s="174">
        <f>SUMIF('Long Distance Race 5-7-22'!$B$11:$B$18,$C153,'Long Distance Race 5-7-22'!$AY$11:$AY$18)</f>
        <v>0</v>
      </c>
      <c r="HW153" s="174">
        <f>SUMIF('Memorial Day Regatta 5-28-22 Op'!$B$11:$B$25,$C153,'Memorial Day Regatta 5-28-22 Op'!$AU$11:$AU$25)</f>
        <v>0</v>
      </c>
      <c r="HX153" s="174">
        <f>SUMIF('Memorial Day Regatta 5-28-22 Op'!$B$11:$B$18,$C153,'Memorial Day Regatta 5-28-22 Op'!$AV$11:$AV$18)</f>
        <v>0</v>
      </c>
      <c r="HY153" s="174">
        <f>SUMIF('Memorial Day Regatta 5-28-22 Op'!$B$11:$B$18,$C153,'Memorial Day Regatta 5-28-22 Op'!$AW$11:$AW$18)</f>
        <v>0</v>
      </c>
      <c r="HZ153" s="174">
        <f>SUMIF('Memorial Day Regatta 5-28-22 Op'!$B$11:$B$18,$C153,'Memorial Day Regatta 5-28-22 Op'!$AX$11:$AX$18)</f>
        <v>0</v>
      </c>
      <c r="IA153" s="174">
        <f>SUMIF('Memorial Day Regatta 5-28-22 Op'!$B$11:$B$18,$C153,'Memorial Day Regatta 5-28-22 Op'!$AY$11:$AY$18)</f>
        <v>0</v>
      </c>
      <c r="IB153" s="174">
        <f>SUMIF('Caldwell Cup 6-25-22 TH'!$B$11:$B$25,$C153,'Caldwell Cup 6-25-22 TH'!$AU$11:$AU$25)</f>
        <v>0</v>
      </c>
      <c r="IC153" s="174">
        <f>SUMIF('Caldwell Cup 6-25-22 TH'!$B$11:$B$25,$C153,'Caldwell Cup 6-25-22 TH'!$AV$11:$AV$25)</f>
        <v>0</v>
      </c>
      <c r="ID153" s="174">
        <f>SUMIF('Caldwell Cup 6-25-22 TH'!$B$11:$B$25,$C153,'Caldwell Cup 6-25-22 TH'!$AW$11:$AW$25)</f>
        <v>0</v>
      </c>
      <c r="IE153" s="174">
        <f>SUMIF('Caldwell Cup 6-25-22 TH'!$B$11:$B$25,$C153,'Caldwell Cup 6-25-22 TH'!$AX$11:$AX$25)</f>
        <v>0</v>
      </c>
      <c r="IF153" s="174">
        <f>SUMIF('Caldwell Cup 6-25-22 TH'!$B$11:$B$25,$C153,'Caldwell Cup 6-25-22 TH'!$AY$11:$AY$25)</f>
        <v>0</v>
      </c>
      <c r="IG153" s="174">
        <f>SUMIF('Caldwell Cup 6-25-22 FS'!$B$11:$B$21,$C153,'Caldwell Cup 6-25-22 FS'!$AU$11:$AU$21)</f>
        <v>0</v>
      </c>
      <c r="IH153" s="174">
        <f>SUMIF('Caldwell Cup 6-25-22 FS'!$B$11:$B$21,$C153,'Caldwell Cup 6-25-22 FS'!$AV$11:$AV$21)</f>
        <v>0</v>
      </c>
      <c r="II153" s="174">
        <f>SUMIF('Caldwell Cup 6-25-22 FS'!$B$11:$B$21,$C153,'Caldwell Cup 6-25-22 FS'!$AW$11:$AW$21)</f>
        <v>0</v>
      </c>
      <c r="IJ153" s="174">
        <f>SUMIF('Caldwell Cup 6-25-22 FS'!$B$11:$B$21,$C153,'Caldwell Cup 6-25-22 FS'!$AX$11:$AX$21)</f>
        <v>0</v>
      </c>
      <c r="IK153" s="174">
        <f>SUMIF('Caldwell Cup 6-25-22 FS'!$B$11:$B$21,$C153,'Caldwell Cup 6-25-22 FS'!$AY$11:$AY$21)</f>
        <v>0</v>
      </c>
      <c r="IL153" s="174">
        <f>SUMIF('Caldwell Cup 6-25-22 Lasers'!$B$11:$B$23,$C153,'Caldwell Cup 6-25-22 Lasers'!$AU$11:$AU$23)</f>
        <v>0</v>
      </c>
      <c r="IM153" s="174">
        <f>SUMIF('Caldwell Cup 6-25-22 Lasers'!$B$11:$B$23,$C153,'Caldwell Cup 6-25-22 Lasers'!$AV$11:$AV$23)</f>
        <v>0</v>
      </c>
      <c r="IN153" s="174">
        <f>SUMIF('Caldwell Cup 6-25-22 Lasers'!$B$11:$B$23,$C153,'Caldwell Cup 6-25-22 Lasers'!$AW$11:$AW$23)</f>
        <v>0</v>
      </c>
      <c r="IO153" s="174">
        <f>SUMIF('Caldwell Cup 6-25-22 Lasers'!$B$11:$B$23,$C153,'Caldwell Cup 6-25-22 Lasers'!$AX$11:$AX$23)</f>
        <v>0</v>
      </c>
      <c r="IP153" s="174">
        <f>SUMIF('Caldwell Cup 6-25-22 Lasers'!$B$11:$B$23,$C153,'Caldwell Cup 6-25-22 Lasers'!$AY$11:$AY$23)</f>
        <v>0</v>
      </c>
      <c r="IQ153" s="174">
        <f>SUMIF('Labor Day Regatta 9-3-22 FS'!$B$11:$B$30,$C153,'Labor Day Regatta 9-3-22 FS'!$AU$11:$AU$30)</f>
        <v>0</v>
      </c>
      <c r="IR153" s="174">
        <f>SUMIF('Labor Day Regatta 9-3-22 FS'!$B$11:$B$30,$C153,'Labor Day Regatta 9-3-22 FS'!$AV$11:$AV$30)</f>
        <v>0</v>
      </c>
      <c r="IS153" s="174">
        <f>SUMIF('Labor Day Regatta 9-3-22 FS'!$B$11:$B$30,$C153,'Labor Day Regatta 9-3-22 FS'!$AW$11:$AW$30)</f>
        <v>0</v>
      </c>
      <c r="IT153" s="174">
        <f>SUMIF('Labor Day Regatta 9-3-22 FS'!$B$11:$B$30,$C153,'Labor Day Regatta 9-3-22 FS'!$AX$11:$AX$30)</f>
        <v>0</v>
      </c>
      <c r="IU153" s="174">
        <f>SUMIF('Labor Day Regatta 9-3-22 FS'!$B$11:$B$30,$C153,'Labor Day Regatta 9-3-22 FS'!$AY$11:$AY$30)</f>
        <v>0</v>
      </c>
      <c r="IV153" s="174">
        <f>SUMIF('2022-09-17 Leukemia Cup FS'!$B$11:$B$26,$C153,'2022-09-17 Leukemia Cup FS'!$AU$11:$AU$26)</f>
        <v>0</v>
      </c>
      <c r="IW153" s="174">
        <f>SUMIF('2022-09-17 Leukemia Cup FS'!$B$11:$B$26,$C153,'2022-09-17 Leukemia Cup FS'!$AV$11:$AV$26)</f>
        <v>0</v>
      </c>
      <c r="IX153" s="174">
        <f>SUMIF('2022-09-17 Leukemia Cup FS'!$B$11:$B$26,$C153,'2022-09-17 Leukemia Cup FS'!$AW$11:$AW$26)</f>
        <v>0</v>
      </c>
      <c r="IY153" s="174">
        <f>SUMIF('2022-09-17 Leukemia Cup FS'!$B$11:$B$26,$C153,'2022-09-17 Leukemia Cup FS'!$AX$11:$AX$26)</f>
        <v>0</v>
      </c>
      <c r="IZ153" s="174">
        <f>SUMIF('2022-09-17 Leukemia Cup FS'!$B$11:$B$26,$C153,'2022-09-17 Leukemia Cup FS'!$AY$11:$AY$26)</f>
        <v>0</v>
      </c>
      <c r="JA153" s="174">
        <f>SUMIF('2022-09-17 Leukemia Cup TH'!$B$11:$B$28,$C153,'2022-09-17 Leukemia Cup TH'!$AU$11:$AU$28)</f>
        <v>0</v>
      </c>
      <c r="JB153" s="174">
        <f>SUMIF('2022-09-17 Leukemia Cup TH'!$B$11:$B$28,$C153,'2022-09-17 Leukemia Cup TH'!$AV$11:$AV$28)</f>
        <v>0</v>
      </c>
      <c r="JC153" s="174">
        <f>SUMIF('2022-09-17 Leukemia Cup TH'!$B$11:$B$28,$C153,'2022-09-17 Leukemia Cup TH'!$AW$11:$AW$28)</f>
        <v>0</v>
      </c>
      <c r="JD153" s="174">
        <f>SUMIF('2022-09-17 Leukemia Cup TH'!$B$11:$B$28,$C153,'2022-09-17 Leukemia Cup TH'!$AX$11:$AX$28)</f>
        <v>0</v>
      </c>
      <c r="JE153" s="174">
        <f>SUMIF('2022-09-17 Leukemia Cup TH'!$B$11:$B$28,$C153,'2022-09-17 Leukemia Cup TH'!$AY$11:$AY$28)</f>
        <v>0</v>
      </c>
      <c r="JF153" s="174">
        <f>SUMIF('Smith-Berry LDR 9-24-22'!$B$11:$B$30,$C153,'Smith-Berry LDR 9-24-22'!$AU$11:$AU$30)</f>
        <v>0</v>
      </c>
      <c r="JG153" s="174">
        <f>SUMIF('Smith-Berry LDR 9-24-22'!$B$11:$B$30,$C153,'Smith-Berry LDR 9-24-22'!$AV$11:$AV$30)</f>
        <v>0</v>
      </c>
      <c r="JH153" s="174">
        <f>SUMIF('Smith-Berry LDR 9-24-22'!$B$11:$B$30,$C153,'Smith-Berry LDR 9-24-22'!$AW$11:$AW$30)</f>
        <v>0</v>
      </c>
      <c r="JI153" s="174">
        <f>SUMIF('Smith-Berry LDR 9-24-22'!$B$11:$B$30,$C153,'Smith-Berry LDR 9-24-22'!$AX$11:$AX$30)</f>
        <v>0</v>
      </c>
      <c r="JJ153" s="174">
        <f>SUMIF('Smith-Berry LDR 9-24-22'!$B$11:$B$30,$C153,'Smith-Berry LDR 9-24-22'!$AY$11:$AY$30)</f>
        <v>0</v>
      </c>
      <c r="JK153" s="174">
        <f>SUMIF('Great Scot 10-1-22 Cham'!$B$11:$B$38,$C153,'Great Scot 10-1-22 Cham'!$AU$11:$AU$38)</f>
        <v>0</v>
      </c>
      <c r="JL153" s="174">
        <f>SUMIF('Great Scot 10-1-22 Cham'!$B$11:$B$38,$C153,'Great Scot 10-1-22 Cham'!$AV$11:$AV$38)</f>
        <v>0</v>
      </c>
      <c r="JM153" s="174">
        <f>SUMIF('Great Scot 10-1-22 Cham'!$B$11:$B$38,$C153,'Great Scot 10-1-22 Cham'!$AW$11:$AW$38)</f>
        <v>0</v>
      </c>
      <c r="JN153" s="174">
        <f>SUMIF('Great Scot 10-1-22 Cham'!$B$11:$B$38,$C153,'Great Scot 10-1-22 Cham'!$AX$11:$AX$38)</f>
        <v>0</v>
      </c>
      <c r="JO153" s="174">
        <f>SUMIF('Great Scot 10-1-22 Cham'!$B$11:$B$38,$C153,'Great Scot 10-1-22 Cham'!$AY$11:$AY$38)</f>
        <v>0</v>
      </c>
      <c r="JP153" s="174">
        <f>SUMIF('Great Scot 10-1-22 Chal'!$B$11:$B$28,$C153,'Great Scot 10-1-22 Chal'!$AU$11:$AU$28)</f>
        <v>0</v>
      </c>
      <c r="JQ153" s="174">
        <f>SUMIF('Great Scot 10-1-22 Chal'!$B$11:$B$28,$C153,'Great Scot 10-1-22 Chal'!$AV$11:$AV$28)</f>
        <v>0</v>
      </c>
      <c r="JR153" s="174">
        <f>SUMIF('Great Scot 10-1-22 Chal'!$B$11:$B$28,$C153,'Great Scot 10-1-22 Chal'!$AW$11:$AW$28)</f>
        <v>0</v>
      </c>
      <c r="JS153" s="174">
        <f>SUMIF('Great Scot 10-1-22 Chal'!$B$11:$B$28,$C153,'Great Scot 10-1-22 Chal'!$AX$11:$AX$28)</f>
        <v>0</v>
      </c>
      <c r="JT153" s="174">
        <f>SUMIF('Great Scot 10-1-22 Chal'!$B$11:$B$28,$C153,'Great Scot 10-1-22 Chal'!$AY$11:$AY$28)</f>
        <v>0</v>
      </c>
      <c r="JU153" s="174">
        <f>SUMIF('Great Pumpkin Regatta 10-15-22'!$B$11:$B$54,$C153,'Great Pumpkin Regatta 10-15-22'!$AU$11:$AU$54)</f>
        <v>0</v>
      </c>
      <c r="JV153" s="174">
        <f>SUMIF('Great Pumpkin Regatta 10-15-22'!$B$11:$B$54,$C153,'Great Pumpkin Regatta 10-15-22'!$AV$11:$AV$54)</f>
        <v>0</v>
      </c>
      <c r="JW153" s="174">
        <f>SUMIF('Great Pumpkin Regatta 10-15-22'!$B$11:$B$54,$C153,'Great Pumpkin Regatta 10-15-22'!$AW$11:$AW$54)</f>
        <v>0</v>
      </c>
      <c r="JX153" s="174">
        <f>SUMIF('Great Pumpkin Regatta 10-15-22'!$B$11:$B$54,$C153,'Great Pumpkin Regatta 10-15-22'!$AX$11:$AX$54)</f>
        <v>0</v>
      </c>
      <c r="JY153" s="174">
        <f>SUMIF('Great Pumpkin Regatta 10-15-22'!$B$11:$B$54,$C153,'Great Pumpkin Regatta 10-15-22'!$AY$11:$AY$54)</f>
        <v>0</v>
      </c>
      <c r="JZ153" s="174">
        <f>SUMIF('One Day Regatta 10-29-22 FS'!$B$11:$B$19,$C153,'One Day Regatta 10-29-22 FS'!$AU$11:$AU$19)</f>
        <v>0</v>
      </c>
      <c r="KA153" s="174">
        <f>SUMIF('One Day Regatta 10-29-22 FS'!$B$11:$B$19,$C153,'One Day Regatta 10-29-22 FS'!$AV$11:$AV$19)</f>
        <v>0</v>
      </c>
      <c r="KB153" s="174">
        <f>SUMIF('One Day Regatta 10-29-22 FS'!$B$11:$B$19,$C153,'One Day Regatta 10-29-22 FS'!$AW$11:$AW$19)</f>
        <v>0</v>
      </c>
      <c r="KC153" s="174">
        <f>SUMIF('One Day Regatta 10-29-22 FS'!$B$11:$B$19,$C153,'One Day Regatta 10-29-22 FS'!$AX$11:$AX$19)</f>
        <v>0</v>
      </c>
      <c r="KD153" s="174">
        <f>SUMIF('One Day Regatta 10-29-22 FS'!$B$11:$B$19,$C153,'One Day Regatta 10-29-22 FS'!$AY$11:$AY$19)</f>
        <v>0</v>
      </c>
    </row>
    <row r="154" spans="1:290" ht="15" customHeight="1" x14ac:dyDescent="0.2">
      <c r="A154" s="400" t="s">
        <v>1369</v>
      </c>
      <c r="B154" s="134">
        <f t="shared" si="126"/>
        <v>36</v>
      </c>
      <c r="C154" s="170" t="s">
        <v>171</v>
      </c>
      <c r="D154" s="171">
        <f t="shared" si="127"/>
        <v>0</v>
      </c>
      <c r="E154" s="172">
        <f t="shared" si="128"/>
        <v>0</v>
      </c>
      <c r="F154" s="171">
        <f t="shared" si="129"/>
        <v>0</v>
      </c>
      <c r="G154" s="171">
        <v>0</v>
      </c>
      <c r="H154" s="171">
        <f t="shared" si="130"/>
        <v>0</v>
      </c>
      <c r="I154" s="173">
        <f t="shared" si="131"/>
        <v>0</v>
      </c>
      <c r="J154" s="173"/>
      <c r="K154" s="174">
        <f>SUMIF('Saturday Race 11-06-21'!$B$11:$B$21,$C154,'Saturday Race 11-06-21'!$AU$11:$AU$21)</f>
        <v>0</v>
      </c>
      <c r="L154" s="174">
        <f>SUMIF('Saturday Race 11-06-21'!$B$11:$B$21,$C154,'Saturday Race 11-06-21'!$AV$11:$AV$21)</f>
        <v>0</v>
      </c>
      <c r="M154" s="174">
        <f>SUMIF('Saturday Race 11-06-21'!$B$11:$B$21,$C154,'Saturday Race 11-06-21'!$AW$11:$AW$21)</f>
        <v>0</v>
      </c>
      <c r="N154" s="174">
        <f>SUMIF('Saturday Race 11-06-21'!$B$11:$B$21,$C154,'Saturday Race 11-06-21'!$AX$11:$AX$21)</f>
        <v>0</v>
      </c>
      <c r="O154" s="174">
        <f>SUMIF('Saturday Race 11-06-21'!$B$11:$B$21,$C154,'Saturday Race 11-06-21'!$AY$11:$AY$21)</f>
        <v>0</v>
      </c>
      <c r="P154" s="174">
        <f>SUMIF('Saturday Race 11-20-21'!$B$11:$B$20,$C154,'Saturday Race 11-20-21'!$AU$11:$AU$20)</f>
        <v>0</v>
      </c>
      <c r="Q154" s="174">
        <f>SUMIF('Saturday Race 11-20-21'!$B$11:$B$20,$C154,'Saturday Race 11-20-21'!$AV$11:$AV$20)</f>
        <v>0</v>
      </c>
      <c r="R154" s="174">
        <f>SUMIF('Saturday Race 11-20-21'!$B$11:$B$20,$C154,'Saturday Race 11-20-21'!$AW$11:$AW$20)</f>
        <v>0</v>
      </c>
      <c r="S154" s="174">
        <f>SUMIF('Saturday Race 11-20-21'!$B$11:$B$20,$C154,'Saturday Race 11-20-21'!$AX$11:$AX$20)</f>
        <v>0</v>
      </c>
      <c r="T154" s="174">
        <f>SUMIF('Saturday Race 11-20-21'!$B$11:$B$20,$C154,'Saturday Race 11-20-21'!$AY$11:$AY$20)</f>
        <v>0</v>
      </c>
      <c r="U154" s="174">
        <f>SUMIF('Saturday Race 1-08-22'!$B$11:$B$20,$C154,'Saturday Race 1-08-22'!$AU$11:$AU$20)</f>
        <v>0</v>
      </c>
      <c r="V154" s="174">
        <f>SUMIF('Saturday Race 1-08-22'!$B$11:$B$20,$C154,'Saturday Race 1-08-22'!$AV$11:$AV$20)</f>
        <v>0</v>
      </c>
      <c r="W154" s="174">
        <f>SUMIF('Saturday Race 1-08-22'!$B$11:$B$20,$C154,'Saturday Race 1-08-22'!$AW$11:$AW$20)</f>
        <v>0</v>
      </c>
      <c r="X154" s="174">
        <f>SUMIF('Saturday Race 1-08-22'!$B$11:$B$20,$C154,'Saturday Race 1-08-22'!$AX$11:$AX$20)</f>
        <v>0</v>
      </c>
      <c r="Y154" s="174">
        <f>SUMIF('Saturday Race 1-08-22'!$B$11:$B$20,$C154,'Saturday Race 1-08-22'!$AY$11:$AY$20)</f>
        <v>0</v>
      </c>
      <c r="Z154" s="174">
        <f>SUMIF('Saturday Race 1-22-22'!$B$11:$B$20,$C154,'Saturday Race 1-22-22'!$AU$11:$AU$20)</f>
        <v>0</v>
      </c>
      <c r="AA154" s="174">
        <f>SUMIF('Saturday Race 1-22-22'!$B$11:$B$20,$C154,'Saturday Race 1-22-22'!$AV$11:$AV$20)</f>
        <v>0</v>
      </c>
      <c r="AB154" s="174">
        <f>SUMIF('Saturday Race 1-22-22'!$B$11:$B$20,$C154,'Saturday Race 1-22-22'!$AW$11:$AW$20)</f>
        <v>0</v>
      </c>
      <c r="AC154" s="174">
        <f>SUMIF('Saturday Race 1-22-22'!$B$11:$B$20,$C154,'Saturday Race 1-22-22'!$AX$11:$AX$20)</f>
        <v>0</v>
      </c>
      <c r="AD154" s="174">
        <f>SUMIF('Saturday Race 1-22-22'!$B$11:$B$20,$C154,'Saturday Race 1-22-22'!$AY$11:$AY$20)</f>
        <v>0</v>
      </c>
      <c r="AE154" s="174">
        <f>SUMIF('Sunday Race 2-6-22'!$B$11:$B$20,$C154,'Sunday Race 2-6-22'!$AU$11:$AU$20)</f>
        <v>0</v>
      </c>
      <c r="AF154" s="174">
        <f>SUMIF('Sunday Race 2-6-22'!$B$11:$B$20,$C154,'Sunday Race 2-6-22'!$AV$11:$AV$20)</f>
        <v>0</v>
      </c>
      <c r="AG154" s="174">
        <f>SUMIF('Sunday Race 2-6-22'!$B$11:$B$20,$C154,'Sunday Race 2-6-22'!$AW$11:$AW$20)</f>
        <v>0</v>
      </c>
      <c r="AH154" s="174">
        <f>SUMIF('Sunday Race 2-6-22'!$B$11:$B$20,$C154,'Sunday Race 2-6-22'!$AX$11:$AX$20)</f>
        <v>0</v>
      </c>
      <c r="AI154" s="174">
        <f>SUMIF('Sunday Race 2-6-22'!$B$11:$B$20,$C154,'Sunday Race 2-6-22'!$AY$11:$AY$20)</f>
        <v>0</v>
      </c>
      <c r="AJ154" s="174">
        <f>SUMIF('Sunday Race 2-20-22'!$B$11:$B$26,$C154,'Sunday Race 2-20-22'!$AU$11:$AU$26)</f>
        <v>0</v>
      </c>
      <c r="AK154" s="174">
        <f>SUMIF('Sunday Race 2-20-22'!$B$11:$B$26,$C154,'Sunday Race 2-20-22'!$AV$11:$AV$26)</f>
        <v>0</v>
      </c>
      <c r="AL154" s="174">
        <f>SUMIF('Sunday Race 2-20-22'!$B$11:$B$26,$C154,'Sunday Race 2-20-22'!$AW$11:$AW$26)</f>
        <v>0</v>
      </c>
      <c r="AM154" s="174">
        <f>SUMIF('Sunday Race 2-20-22'!$B$11:$B$26,$C154,'Sunday Race 2-20-22'!$AX$11:$AX$26)</f>
        <v>0</v>
      </c>
      <c r="AN154" s="174">
        <f>SUMIF('Sunday Race 2-20-22'!$B$11:$B$26,$C154,'Sunday Race 2-20-22'!$AY$11:$AY$26)</f>
        <v>0</v>
      </c>
      <c r="AO154" s="174">
        <f>SUMIF('Sunday Race 2-27-22'!$B$11:$B$20,$C154,'Sunday Race 2-27-22'!$AU$11:$AU$20)</f>
        <v>0</v>
      </c>
      <c r="AP154" s="174">
        <f>SUMIF('Sunday Race 2-27-22'!$B$11:$B$20,$C154,'Sunday Race 2-27-22'!$AV$11:$AV$20)</f>
        <v>0</v>
      </c>
      <c r="AQ154" s="174">
        <f>SUMIF('Sunday Race 2-27-22'!$B$11:$B$20,$C154,'Sunday Race 2-27-22'!$AW$11:$AW$20)</f>
        <v>0</v>
      </c>
      <c r="AR154" s="174">
        <f>SUMIF('Sunday Race 2-27-22'!$B$11:$B$20,$C154,'Sunday Race 2-27-22'!$AX$11:$AX$20)</f>
        <v>0</v>
      </c>
      <c r="AS154" s="174">
        <f>SUMIF('Sunday Race 2-27-22'!$B$11:$B$20,$C154,'Sunday Race 2-27-22'!$AY$11:$AY$20)</f>
        <v>0</v>
      </c>
      <c r="AT154" s="174">
        <f>SUMIF('Sunday Race 3-13-22'!$B$11:$B$25,$C154,'Sunday Race 3-13-22'!$AU$11:$AU$25)</f>
        <v>0</v>
      </c>
      <c r="AU154" s="174">
        <f>SUMIF('Sunday Race 3-13-22'!$B$11:$B$25,$C154,'Sunday Race 3-13-22'!$AV$11:$AV$25)</f>
        <v>0</v>
      </c>
      <c r="AV154" s="174">
        <f>SUMIF('Sunday Race 3-13-22'!$B$11:$B$25,$C154,'Sunday Race 3-13-22'!$AW$11:$AW$25)</f>
        <v>0</v>
      </c>
      <c r="AW154" s="174">
        <f>SUMIF('Sunday Race 3-13-22'!$B$11:$B$25,$C154,'Sunday Race 3-13-22'!$AX$11:$AX$25)</f>
        <v>0</v>
      </c>
      <c r="AX154" s="174">
        <f>SUMIF('Sunday Race 3-13-22'!$B$11:$B$25,$C154,'Sunday Race 3-13-22'!$AY$11:$AY$25)</f>
        <v>0</v>
      </c>
      <c r="AY154" s="174">
        <f>SUMIF('Saturday Race 3-19-22'!$B$11:$B$15,$C154,'Saturday Race 3-19-22'!$AU$11:$AU$15)</f>
        <v>0</v>
      </c>
      <c r="AZ154" s="174">
        <f>SUMIF('Saturday Race 3-19-22'!$B$11:$B$15,$C154,'Saturday Race 3-19-22'!$AV$11:$AV$15)</f>
        <v>0</v>
      </c>
      <c r="BA154" s="174">
        <f>SUMIF('Saturday Race 3-19-22'!$B$11:$B$15,$C154,'Saturday Race 3-19-22'!$AW$11:$AW$15)</f>
        <v>0</v>
      </c>
      <c r="BB154" s="174">
        <f>SUMIF('Saturday Race 3-19-22'!$B$11:$B$15,$C154,'Saturday Race 3-19-22'!$AX$11:$AX$15)</f>
        <v>0</v>
      </c>
      <c r="BC154" s="174">
        <f>SUMIF('Saturday Race 3-19-22'!$B$11:$B$15,$C154,'Saturday Race 3-19-22'!$AY$11:$AY$15)</f>
        <v>0</v>
      </c>
      <c r="BD154" s="174">
        <f>SUMIF('Sunday Races 4-10-22'!$B$11:$B$26,$C154,'Sunday Races 4-10-22'!$AU$11:$AU$26)</f>
        <v>0</v>
      </c>
      <c r="BE154" s="174">
        <f>SUMIF('Sunday Races 4-10-22'!$B$11:$B$26,$C154,'Sunday Races 4-10-22'!$AV$11:$AV$26)</f>
        <v>0</v>
      </c>
      <c r="BF154" s="174">
        <f>SUMIF('Sunday Races 4-10-22'!$B$11:$B$26,$C154,'Sunday Races 4-10-22'!$AW$11:$AW$26)</f>
        <v>0</v>
      </c>
      <c r="BG154" s="174">
        <f>SUMIF('Sunday Races 4-10-22'!$B$11:$B$26,$C154,'Sunday Races 4-10-22'!$AX$11:$AX$26)</f>
        <v>0</v>
      </c>
      <c r="BH154" s="174">
        <f>SUMIF('Sunday Races 4-10-22'!$B$11:$B$26,$C154,'Sunday Races 4-10-22'!$AY$11:$AY$26)</f>
        <v>0</v>
      </c>
      <c r="BI154" s="174">
        <f>SUMIF('Sunday Races 5-1-22'!$B$11:$B$28,$C154,'Sunday Races 5-1-22'!$AU$11:$AU$28)</f>
        <v>0</v>
      </c>
      <c r="BJ154" s="174">
        <f>SUMIF('Sunday Races 5-1-22'!$B$11:$B$28,$C154,'Sunday Races 5-1-22'!$AV$11:$AV$28)</f>
        <v>0</v>
      </c>
      <c r="BK154" s="174">
        <f>SUMIF('Sunday Races 5-1-22'!$B$11:$B$28,$C154,'Sunday Races 5-1-22'!$AW$11:$AW$28)</f>
        <v>0</v>
      </c>
      <c r="BL154" s="174">
        <f>SUMIF('Sunday Races 5-1-22'!$B$11:$B$28,$C154,'Sunday Races 5-1-22'!$AX$11:$AX$28)</f>
        <v>0</v>
      </c>
      <c r="BM154" s="174">
        <f>SUMIF('Sunday Races 5-1-22'!$B$11:$B$28,$C154,'Sunday Races 5-1-22'!$AY$11:$AY$28)</f>
        <v>0</v>
      </c>
      <c r="BN154" s="174">
        <f>SUMIF('Sunday Races 6-5-22'!$B$11:$B$28,$C154,'Sunday Races 6-5-22'!$AU$11:$AU$28)</f>
        <v>0</v>
      </c>
      <c r="BO154" s="174">
        <f>SUMIF('Sunday Races 6-5-22'!$B$11:$B$28,$C154,'Sunday Races 6-5-22'!$AV$11:$AV$28)</f>
        <v>0</v>
      </c>
      <c r="BP154" s="174">
        <f>SUMIF('Sunday Races 6-5-22'!$B$11:$B$28,$C154,'Sunday Races 6-5-22'!$AW$11:$AW$28)</f>
        <v>0</v>
      </c>
      <c r="BQ154" s="174">
        <f>SUMIF('Sunday Races 6-5-22'!$B$11:$B$28,$C154,'Sunday Races 6-5-22'!$AX$11:$AX$28)</f>
        <v>0</v>
      </c>
      <c r="BR154" s="174">
        <f>SUMIF('Sunday Races 6-5-22'!$B$11:$B$28,$C154,'Sunday Races 6-5-22'!$AY$11:$AY$28)</f>
        <v>0</v>
      </c>
      <c r="BS154" s="174">
        <f>SUMIF('Sunday Races 6-12-22'!$B$11:$B$24,$C154,'Sunday Races 6-12-22'!$AU$11:$AU$24)</f>
        <v>0</v>
      </c>
      <c r="BT154" s="174">
        <f>SUMIF('Sunday Races 6-12-22'!$B$11:$B$24,$C154,'Sunday Races 6-12-22'!$AV$11:$AV$24)</f>
        <v>0</v>
      </c>
      <c r="BU154" s="174">
        <f>SUMIF('Sunday Races 6-12-22'!$B$11:$B$24,$C154,'Sunday Races 6-12-22'!$AW$11:$AW$24)</f>
        <v>0</v>
      </c>
      <c r="BV154" s="174">
        <f>SUMIF('Sunday Races 6-12-22'!$B$11:$B$24,$C154,'Sunday Races 6-12-22'!$AX$11:$AX$24)</f>
        <v>0</v>
      </c>
      <c r="BW154" s="174">
        <f>SUMIF('Sunday Races 6-12-22'!$B$11:$B$24,$C154,'Sunday Races 6-12-22'!$AY$11:$AY$24)</f>
        <v>0</v>
      </c>
      <c r="BX154" s="174">
        <f>SUMIF('Saturday Races 6-18-22'!$B$11:$B$24,$C154,'Saturday Races 6-18-22'!$AU$11:$AU$24)</f>
        <v>0</v>
      </c>
      <c r="BY154" s="174">
        <f>SUMIF('Saturday Races 6-18-22'!$B$11:$B$24,$C154,'Saturday Races 6-18-22'!$AV$11:$AV$24)</f>
        <v>0</v>
      </c>
      <c r="BZ154" s="174">
        <f>SUMIF('Saturday Races 6-18-22'!$B$11:$B$24,$C154,'Saturday Races 6-18-22'!$AW$11:$AW$24)</f>
        <v>0</v>
      </c>
      <c r="CA154" s="174">
        <f>SUMIF('Saturday Races 6-18-22'!$B$11:$B$24,$C154,'Saturday Races 6-18-22'!$AX$11:$AX$24)</f>
        <v>0</v>
      </c>
      <c r="CB154" s="174">
        <f>SUMIF('Saturday Races 6-18-22'!$B$11:$B$24,$C154,'Saturday Races 6-18-22'!$AY$11:$AY$24)</f>
        <v>0</v>
      </c>
      <c r="CC154" s="174">
        <f>SUMIF('Sunday Races 7-3-22'!$B$11:$B$26,$C154,'Sunday Races 7-3-22'!$AU$11:$AU$26)</f>
        <v>0</v>
      </c>
      <c r="CD154" s="174">
        <f>SUMIF('Sunday Races 7-3-22'!$B$11:$B$26,$C154,'Sunday Races 7-3-22'!$AV$11:$AV$26)</f>
        <v>0</v>
      </c>
      <c r="CE154" s="174">
        <f>SUMIF('Sunday Races 7-3-22'!$B$11:$B$26,$C154,'Sunday Races 7-3-22'!$AW$11:$AW$26)</f>
        <v>0</v>
      </c>
      <c r="CF154" s="174">
        <f>SUMIF('Sunday Races 7-3-22'!$B$11:$B$26,$C154,'Sunday Races 7-3-22'!$AX$11:$AX$26)</f>
        <v>0</v>
      </c>
      <c r="CG154" s="174">
        <f>SUMIF('Sunday Races 7-3-22'!$B$11:$B$26,$C154,'Sunday Races 7-3-22'!$AY$11:$AY$26)</f>
        <v>0</v>
      </c>
      <c r="CH154" s="174">
        <f>SUMIF('Sunday Races 7-31-22'!$B$11:$B$26,$C154,'Sunday Races 7-31-22'!$AU$11:$AU$26)</f>
        <v>0</v>
      </c>
      <c r="CI154" s="174">
        <f>SUMIF('Sunday Races 7-31-22'!$B$11:$B$26,$C154,'Sunday Races 7-31-22'!$AV$11:$AV$26)</f>
        <v>0</v>
      </c>
      <c r="CJ154" s="174">
        <f>SUMIF('Sunday Races 7-31-22'!$B$11:$B$26,$C154,'Sunday Races 7-31-22'!$AW$11:$AW$26)</f>
        <v>0</v>
      </c>
      <c r="CK154" s="174">
        <f>SUMIF('Sunday Races 7-31-22'!$B$11:$B$26,$C154,'Sunday Races 7-31-22'!$AX$11:$AX$26)</f>
        <v>0</v>
      </c>
      <c r="CL154" s="174">
        <f>SUMIF('Sunday Races 7-31-22'!$B$11:$B$26,$C154,'Sunday Races 7-31-22'!$AY$11:$AY$26)</f>
        <v>0</v>
      </c>
      <c r="CM154" s="174">
        <f>SUMIF('Sunday Races 8-14-22'!$B$11:$B$26,$C154,'Sunday Races 8-14-22'!$AU$11:$AU$26)</f>
        <v>0</v>
      </c>
      <c r="CN154" s="174">
        <f>SUMIF('Sunday Races 8-14-22'!$B$11:$B$26,$C154,'Sunday Races 8-14-22'!$AV$11:$AV$26)</f>
        <v>0</v>
      </c>
      <c r="CO154" s="174">
        <f>SUMIF('Sunday Races 8-14-22'!$B$11:$B$26,$C154,'Sunday Races 8-14-22'!$AW$11:$AW$26)</f>
        <v>0</v>
      </c>
      <c r="CP154" s="174">
        <f>SUMIF('Sunday Races 8-14-22'!$B$11:$B$26,$C154,'Sunday Races 8-14-22'!$AX$11:$AX$26)</f>
        <v>0</v>
      </c>
      <c r="CQ154" s="174">
        <f>SUMIF('Sunday Races 8-14-22'!$B$11:$B$26,$C154,'Sunday Races 8-14-22'!$AY$11:$AY$26)</f>
        <v>0</v>
      </c>
      <c r="CR154" s="174">
        <f>SUMIF('Saturday Races 8-20-22'!$B$11:$B$26,$C154,'Saturday Races 8-20-22'!$AU$11:$AU$26)</f>
        <v>0</v>
      </c>
      <c r="CS154" s="174">
        <f>SUMIF('Saturday Races 8-20-22'!$B$11:$B$26,$C154,'Saturday Races 8-20-22'!$AV$11:$AV$26)</f>
        <v>0</v>
      </c>
      <c r="CT154" s="174">
        <f>SUMIF('Saturday Races 8-20-22'!$B$11:$B$26,$C154,'Saturday Races 8-20-22'!$AW$11:$AW$26)</f>
        <v>0</v>
      </c>
      <c r="CU154" s="174">
        <f>SUMIF('Saturday Races 8-20-22'!$B$11:$B$26,$C154,'Saturday Races 8-20-22'!$AX$11:$AX$26)</f>
        <v>0</v>
      </c>
      <c r="CV154" s="174">
        <f>SUMIF('Saturday Races 8-20-22'!$B$11:$B$26,$C154,'Saturday Races 8-20-22'!$AY$11:$AY$26)</f>
        <v>0</v>
      </c>
      <c r="CW154" s="174">
        <f>SUMIF('Sunday Races 9-11-22'!$B$11:$B$20,$C154,'Sunday Races 9-11-22'!$AU$11:$AU$20)</f>
        <v>0</v>
      </c>
      <c r="CX154" s="174">
        <f>SUMIF('Sunday Races 9-11-22'!$B$11:$B$20,$C154,'Sunday Races 9-11-22'!$AV$11:$AV$20)</f>
        <v>0</v>
      </c>
      <c r="CY154" s="174">
        <f>SUMIF('Sunday Races 9-11-22'!$B$11:$B$20,$C154,'Sunday Races 9-11-22'!$AW$11:$AW$20)</f>
        <v>0</v>
      </c>
      <c r="CZ154" s="174">
        <f>SUMIF('Sunday Races 9-11-22'!$B$11:$B$20,$C154,'Sunday Races 9-11-22'!$AX$11:$AX$20)</f>
        <v>0</v>
      </c>
      <c r="DA154" s="174">
        <f>SUMIF('Sunday Races 9-11-22'!$B$11:$B$20,$C154,'Sunday Races 9-11-22'!$AY$11:$AY$20)</f>
        <v>0</v>
      </c>
      <c r="DB154" s="174">
        <f>SUMIF('Sunday Races 10-9-22'!$B$11:$B$21,$C154,'Sunday Races 10-9-22'!$AU$11:$AU$21)</f>
        <v>0</v>
      </c>
      <c r="DC154" s="174">
        <f>SUMIF('Sunday Races 10-9-22'!$B$11:$B$21,$C154,'Sunday Races 10-9-22'!$AV$11:$AV$21)</f>
        <v>0</v>
      </c>
      <c r="DD154" s="174">
        <f>SUMIF('Sunday Races 10-9-22'!$B$11:$B$21,$C154,'Sunday Races 10-9-22'!$AW$11:$AW$21)</f>
        <v>0</v>
      </c>
      <c r="DE154" s="174">
        <f>SUMIF('Sunday Races 10-9-22'!$B$11:$B$21,$C154,'Sunday Races 10-9-22'!$AX$11:$AX$21)</f>
        <v>0</v>
      </c>
      <c r="DF154" s="174">
        <f>SUMIF('Sunday Races 10-9-22'!$B$11:$B$21,$C154,'Sunday Races 10-9-22'!$AY$11:$AY$21)</f>
        <v>0</v>
      </c>
      <c r="DG154" s="174">
        <f>SUMIF('Sunday Races 10-23-22'!$B$11:$B$22,$C154,'Sunday Races 10-23-22'!$AU$11:$AU$22)</f>
        <v>0</v>
      </c>
      <c r="DH154" s="174">
        <f>SUMIF('Sunday Races 10-23-22'!$B$11:$B$22,$C154,'Sunday Races 10-23-22'!$AV$11:$AV$22)</f>
        <v>0</v>
      </c>
      <c r="DI154" s="174">
        <f>SUMIF('Sunday Races 10-23-22'!$B$11:$B$22,$C154,'Sunday Races 10-23-22'!$AW$11:$AW$22)</f>
        <v>0</v>
      </c>
      <c r="DJ154" s="174">
        <f>SUMIF('Sunday Races 10-23-22'!$B$11:$B$22,$C154,'Sunday Races 10-23-22'!$AX$11:$AX$22)</f>
        <v>0</v>
      </c>
      <c r="DK154" s="174">
        <f>SUMIF('Sunday Races 10-23-22'!$B$11:$B$22,$C154,'Sunday Races 10-23-22'!$AY$11:$AY$22)</f>
        <v>0</v>
      </c>
      <c r="DL154" s="175"/>
      <c r="DM154" s="176"/>
      <c r="DN154" s="177">
        <f t="shared" si="140"/>
        <v>0</v>
      </c>
      <c r="DO154" s="177">
        <f t="shared" si="140"/>
        <v>0</v>
      </c>
      <c r="DP154" s="177">
        <f t="shared" si="140"/>
        <v>0</v>
      </c>
      <c r="DQ154" s="177">
        <f t="shared" si="140"/>
        <v>0</v>
      </c>
      <c r="DR154" s="177">
        <f t="shared" si="140"/>
        <v>0</v>
      </c>
      <c r="DS154" s="177">
        <f t="shared" si="140"/>
        <v>0</v>
      </c>
      <c r="DT154" s="177">
        <f t="shared" si="140"/>
        <v>0</v>
      </c>
      <c r="DU154" s="177">
        <f t="shared" si="140"/>
        <v>0</v>
      </c>
      <c r="DV154" s="177">
        <f t="shared" si="140"/>
        <v>0</v>
      </c>
      <c r="DW154" s="177">
        <f t="shared" si="140"/>
        <v>0</v>
      </c>
      <c r="DX154" s="177">
        <f t="shared" si="141"/>
        <v>0</v>
      </c>
      <c r="DY154" s="177">
        <f t="shared" si="141"/>
        <v>0</v>
      </c>
      <c r="DZ154" s="177">
        <f t="shared" si="141"/>
        <v>0</v>
      </c>
      <c r="EA154" s="177">
        <f t="shared" si="141"/>
        <v>0</v>
      </c>
      <c r="EB154" s="177">
        <f t="shared" si="141"/>
        <v>0</v>
      </c>
      <c r="EC154" s="177">
        <f t="shared" si="141"/>
        <v>0</v>
      </c>
      <c r="ED154" s="177">
        <f t="shared" si="141"/>
        <v>0</v>
      </c>
      <c r="EE154" s="177">
        <f t="shared" si="141"/>
        <v>0</v>
      </c>
      <c r="EF154" s="177">
        <f t="shared" si="141"/>
        <v>0</v>
      </c>
      <c r="EG154" s="177">
        <f t="shared" si="141"/>
        <v>0</v>
      </c>
      <c r="EH154" s="177">
        <f t="shared" si="142"/>
        <v>0</v>
      </c>
      <c r="EI154" s="177">
        <f t="shared" si="142"/>
        <v>0</v>
      </c>
      <c r="EJ154" s="177">
        <f t="shared" si="142"/>
        <v>0</v>
      </c>
      <c r="EK154" s="177">
        <f t="shared" si="142"/>
        <v>0</v>
      </c>
      <c r="EL154" s="177">
        <f t="shared" si="142"/>
        <v>0</v>
      </c>
      <c r="EM154" s="177">
        <f t="shared" si="142"/>
        <v>0</v>
      </c>
      <c r="EN154" s="177">
        <f t="shared" si="142"/>
        <v>0</v>
      </c>
      <c r="EO154" s="177">
        <f t="shared" si="142"/>
        <v>0</v>
      </c>
      <c r="EP154" s="177">
        <f t="shared" si="142"/>
        <v>0</v>
      </c>
      <c r="EQ154" s="177">
        <f t="shared" si="142"/>
        <v>0</v>
      </c>
      <c r="ER154" s="177">
        <f t="shared" si="143"/>
        <v>0</v>
      </c>
      <c r="ES154" s="177">
        <f t="shared" si="143"/>
        <v>0</v>
      </c>
      <c r="ET154" s="177">
        <f t="shared" si="143"/>
        <v>0</v>
      </c>
      <c r="EU154" s="177">
        <f t="shared" si="143"/>
        <v>0</v>
      </c>
      <c r="EV154" s="177">
        <f t="shared" si="143"/>
        <v>0</v>
      </c>
      <c r="EW154" s="177">
        <f t="shared" si="143"/>
        <v>0</v>
      </c>
      <c r="EX154" s="177">
        <f t="shared" si="143"/>
        <v>0</v>
      </c>
      <c r="EY154" s="177">
        <f t="shared" si="143"/>
        <v>0</v>
      </c>
      <c r="EZ154" s="177">
        <f t="shared" si="143"/>
        <v>0</v>
      </c>
      <c r="FA154" s="177">
        <f t="shared" si="143"/>
        <v>0</v>
      </c>
      <c r="FB154" s="177">
        <f t="shared" si="144"/>
        <v>0</v>
      </c>
      <c r="FC154" s="177">
        <f t="shared" si="144"/>
        <v>0</v>
      </c>
      <c r="FD154" s="177">
        <f t="shared" si="144"/>
        <v>0</v>
      </c>
      <c r="FE154" s="177">
        <f t="shared" si="144"/>
        <v>0</v>
      </c>
      <c r="FF154" s="177">
        <f t="shared" si="144"/>
        <v>0</v>
      </c>
      <c r="FG154" s="177">
        <f t="shared" si="144"/>
        <v>0</v>
      </c>
      <c r="FH154" s="177">
        <f t="shared" si="144"/>
        <v>0</v>
      </c>
      <c r="FI154" s="177">
        <f t="shared" si="144"/>
        <v>0</v>
      </c>
      <c r="FJ154" s="177">
        <f t="shared" si="144"/>
        <v>0</v>
      </c>
      <c r="FK154" s="177">
        <f t="shared" si="144"/>
        <v>0</v>
      </c>
      <c r="FL154" s="177">
        <f t="shared" si="145"/>
        <v>0</v>
      </c>
      <c r="FM154" s="177">
        <f t="shared" si="145"/>
        <v>0</v>
      </c>
      <c r="FN154" s="177">
        <f t="shared" si="145"/>
        <v>0</v>
      </c>
      <c r="FO154" s="177">
        <f t="shared" si="145"/>
        <v>0</v>
      </c>
      <c r="FP154" s="177">
        <f t="shared" si="145"/>
        <v>0</v>
      </c>
      <c r="FQ154" s="177">
        <f t="shared" si="145"/>
        <v>0</v>
      </c>
      <c r="FR154" s="177">
        <f t="shared" si="145"/>
        <v>0</v>
      </c>
      <c r="FS154" s="177">
        <f t="shared" si="145"/>
        <v>0</v>
      </c>
      <c r="FT154" s="177">
        <f t="shared" si="145"/>
        <v>0</v>
      </c>
      <c r="FU154" s="177">
        <f t="shared" si="145"/>
        <v>0</v>
      </c>
      <c r="FV154" s="177">
        <f t="shared" si="145"/>
        <v>0</v>
      </c>
      <c r="FW154" s="177">
        <f t="shared" si="145"/>
        <v>0</v>
      </c>
      <c r="FX154" s="177">
        <f t="shared" si="145"/>
        <v>0</v>
      </c>
      <c r="FY154" s="177">
        <f t="shared" si="145"/>
        <v>0</v>
      </c>
      <c r="FZ154" s="177">
        <f t="shared" si="145"/>
        <v>0</v>
      </c>
      <c r="GA154" s="177"/>
      <c r="GB154" s="229">
        <f t="shared" si="132"/>
        <v>0</v>
      </c>
      <c r="GC154" s="229">
        <f t="shared" si="133"/>
        <v>0</v>
      </c>
      <c r="GD154" s="174">
        <f>SUMIF('One Day 12-04-21 Scots'!$B$11:$B$24,$C154,'One Day 12-04-21 Scots'!$AU$11:$AU$24)</f>
        <v>0</v>
      </c>
      <c r="GE154" s="174">
        <f>SUMIF('One Day 12-04-21 Scots'!$B$11:$B$24,$C154,'One Day 12-04-21 Scots'!$AV$11:$AV$24)</f>
        <v>0</v>
      </c>
      <c r="GF154" s="174">
        <f>SUMIF('One Day 12-04-21 Scots'!$B$11:$B$24,$C154,'One Day 12-04-21 Scots'!$AW$11:$AW$24)</f>
        <v>0</v>
      </c>
      <c r="GG154" s="174">
        <f>SUMIF('One Day 12-04-21 Scots'!$B$11:$B$24,$C154,'One Day 12-04-21 Scots'!$AX$11:$AX$24)</f>
        <v>0</v>
      </c>
      <c r="GH154" s="174">
        <f>SUMIF('One Day 12-04-21 Scots'!$B$11:$B$24,$C154,'One Day 12-04-21 Scots'!$AY$11:$AY$24)</f>
        <v>0</v>
      </c>
      <c r="GI154" s="174">
        <f>SUMIF('One Day 12-04-21 Thistles'!$B$11:$B$25,$C154,'One Day 12-04-21 Thistles'!$AU$11:$AU$25)</f>
        <v>0</v>
      </c>
      <c r="GJ154" s="174">
        <f>SUMIF('One Day 12-04-21 Thistles'!$B$11:$B$25,$C154,'One Day 12-04-21 Thistles'!$AV$11:$AV$25)</f>
        <v>0</v>
      </c>
      <c r="GK154" s="174">
        <f>SUMIF('One Day 12-04-21 Thistles'!$B$11:$B$25,$C154,'One Day 12-04-21 Thistles'!$AW$11:$AW$25)</f>
        <v>0</v>
      </c>
      <c r="GL154" s="174">
        <f>SUMIF('One Day 12-04-21 Thistles'!$B$11:$B$25,$C154,'One Day 12-04-21 Thistles'!$AX$11:$AX$25)</f>
        <v>0</v>
      </c>
      <c r="GM154" s="174">
        <f>SUMIF('One Day 12-04-21 Thistles'!$B$11:$B$25,$C154,'One Day 12-04-21 Thistles'!$AY$11:$AY$25)</f>
        <v>0</v>
      </c>
      <c r="GN154" s="174">
        <f>SUMIF('Chili One Day 2-12-22 Scots'!$B$11:$B$27,$C154,'Chili One Day 2-12-22 Scots'!$AU$11:$AU$27)</f>
        <v>0</v>
      </c>
      <c r="GO154" s="174">
        <f>SUMIF('Chili One Day 2-12-22 Scots'!$B$11:$B$27,$C154,'Chili One Day 2-12-22 Scots'!$AV$11:$AV$27)</f>
        <v>0</v>
      </c>
      <c r="GP154" s="174">
        <f>SUMIF('Chili One Day 2-12-22 Scots'!$B$11:$B$27,$C154,'Chili One Day 2-12-22 Scots'!$AW$11:$AW$27)</f>
        <v>0</v>
      </c>
      <c r="GQ154" s="174">
        <f>SUMIF('Chili One Day 2-12-22 Scots'!$B$11:$B$27,$C154,'Chili One Day 2-12-22 Scots'!$AX$11:$AX$27)</f>
        <v>0</v>
      </c>
      <c r="GR154" s="174">
        <f>SUMIF('Chili One Day 2-12-22 Scots'!$B$11:$B$27,$C154,'Chili One Day 2-12-22 Scots'!$AY$11:$AY$27)</f>
        <v>0</v>
      </c>
      <c r="GS154" s="174">
        <f>SUMIF('Chili One Day 2-12-22 Thistles'!$B$11:$B$27,$C154,'Chili One Day 2-12-22 Thistles'!$AU$11:$AU$27)</f>
        <v>0</v>
      </c>
      <c r="GT154" s="174">
        <f>SUMIF('Chili One Day 2-12-22 Thistles'!$B$11:$B$27,$C154,'Chili One Day 2-12-22 Thistles'!$AV$11:$AV$27)</f>
        <v>0</v>
      </c>
      <c r="GU154" s="174">
        <f>SUMIF('Chili One Day 2-12-22 Thistles'!$B$11:$B$27,$C154,'Chili One Day 2-12-22 Thistles'!$AW$11:$AW$27)</f>
        <v>0</v>
      </c>
      <c r="GV154" s="174">
        <f>SUMIF('Chili One Day 2-12-22 Thistles'!$B$11:$B$27,$C154,'Chili One Day 2-12-22 Thistles'!$AX$11:$AX$27)</f>
        <v>0</v>
      </c>
      <c r="GW154" s="174">
        <f>SUMIF('Chili One Day 2-12-22 Thistles'!$B$11:$B$27,$C154,'Chili One Day 2-12-22 Thistles'!$AY$11:$AY$27)</f>
        <v>0</v>
      </c>
      <c r="GX154" s="174">
        <f>SUMIF('Ironman One Day 3-5-22 FS'!$B$11:$B$26,$C154,'Ironman One Day 3-5-22 FS'!$AU$11:$AU$26)</f>
        <v>0</v>
      </c>
      <c r="GY154" s="174">
        <f>SUMIF('Ironman One Day 3-5-22 FS'!$B$11:$B$26,$C154,'Ironman One Day 3-5-22 FS'!$AV$11:$AV$26)</f>
        <v>0</v>
      </c>
      <c r="GZ154" s="174">
        <f>SUMIF('Ironman One Day 3-5-22 FS'!$B$11:$B$26,$C154,'Ironman One Day 3-5-22 FS'!$AW$11:$AW$26)</f>
        <v>0</v>
      </c>
      <c r="HA154" s="174">
        <f>SUMIF('Ironman One Day 3-5-22 FS'!$B$11:$B$26,$C154,'Ironman One Day 3-5-22 FS'!$AX$11:$AX$26)</f>
        <v>0</v>
      </c>
      <c r="HB154" s="174">
        <f>SUMIF('Ironman One Day 3-5-22 FS'!$B$11:$B$26,$C154,'Ironman One Day 3-5-22 FS'!$AY$11:$AY$26)</f>
        <v>0</v>
      </c>
      <c r="HC154" s="174">
        <f>SUMIF('Ironman One Day 3-5-22 420'!$B$11:$B$26,$C154,'Ironman One Day 3-5-22 420'!$AU$11:$AU$26)</f>
        <v>0</v>
      </c>
      <c r="HD154" s="174">
        <f>SUMIF('Ironman One Day 3-5-22 420'!$B$11:$B$26,$C154,'Ironman One Day 3-5-22 420'!$AV$11:$AV$26)</f>
        <v>0</v>
      </c>
      <c r="HE154" s="174">
        <f>SUMIF('Ironman One Day 3-5-22 420'!$B$11:$B$26,$C154,'Ironman One Day 3-5-22 420'!$AW$11:$AW$26)</f>
        <v>0</v>
      </c>
      <c r="HF154" s="174">
        <f>SUMIF('Ironman One Day 3-5-22 420'!$B$11:$B$26,$C154,'Ironman One Day 3-5-22 420'!$AX$11:$AX$26)</f>
        <v>0</v>
      </c>
      <c r="HG154" s="174">
        <f>SUMIF('Ironman One Day 3-5-22 420'!$B$11:$B$26,$C154,'Ironman One Day 3-5-22 420'!$AY$11:$AY$26)</f>
        <v>0</v>
      </c>
      <c r="HH154" s="174">
        <f>SUMIF('Easter One Day 4-16-22 FS'!$B$11:$B$25,$C154,'Easter One Day 4-16-22 FS'!$AU$11:$AU$25)</f>
        <v>0</v>
      </c>
      <c r="HI154" s="174">
        <f>SUMIF('Easter One Day 4-16-22 FS'!$B$11:$B$25,$C154,'Easter One Day 4-16-22 FS'!$AV$11:$AV$25)</f>
        <v>0</v>
      </c>
      <c r="HJ154" s="174">
        <f>SUMIF('Easter One Day 4-16-22 FS'!$B$11:$B$25,$C154,'Easter One Day 4-16-22 FS'!$AW$11:$AW$25)</f>
        <v>0</v>
      </c>
      <c r="HK154" s="174">
        <f>SUMIF('Easter One Day 4-16-22 FS'!$B$11:$B$25,$C154,'Easter One Day 4-16-22 FS'!$AX$11:$AX$25)</f>
        <v>0</v>
      </c>
      <c r="HL154" s="174">
        <f>SUMIF('Easter One Day 4-16-22 FS'!$B$11:$B$25,$C154,'Easter One Day 4-16-22 FS'!$AY$11:$AY$25)</f>
        <v>0</v>
      </c>
      <c r="HM154" s="174">
        <f>SUMIF('Easter One Day 4-16-22 TH'!$B$11:$B$25,$C154,'Easter One Day 4-16-22 TH'!$AU$11:$AU$25)</f>
        <v>0</v>
      </c>
      <c r="HN154" s="174">
        <f>SUMIF('Easter One Day 4-16-22 TH'!$B$11:$B$25,$C154,'Easter One Day 4-16-22 TH'!$AV$11:$AV$25)</f>
        <v>0</v>
      </c>
      <c r="HO154" s="174">
        <f>SUMIF('Easter One Day 4-16-22 TH'!$B$11:$B$25,$C154,'Easter One Day 4-16-22 TH'!$AW$11:$AW$25)</f>
        <v>0</v>
      </c>
      <c r="HP154" s="174">
        <f>SUMIF('Easter One Day 4-16-22 TH'!$B$11:$B$25,$C154,'Easter One Day 4-16-22 TH'!$AX$11:$AX$25)</f>
        <v>0</v>
      </c>
      <c r="HQ154" s="174">
        <f>SUMIF('Easter One Day 4-16-22 TH'!$B$11:$B$25,$C154,'Easter One Day 4-16-22 TH'!$AY$11:$AY$25)</f>
        <v>0</v>
      </c>
      <c r="HR154" s="174">
        <f>SUMIF('Long Distance Race 5-7-22'!$B$11:$B$25,$C154,'Long Distance Race 5-7-22'!$AU$11:$AU$25)</f>
        <v>0</v>
      </c>
      <c r="HS154" s="174">
        <f>SUMIF('Long Distance Race 5-7-22'!$B$11:$B$18,$C154,'Long Distance Race 5-7-22'!$AV$11:$AV$18)</f>
        <v>0</v>
      </c>
      <c r="HT154" s="174">
        <f>SUMIF('Long Distance Race 5-7-22'!$B$11:$B$18,$C154,'Long Distance Race 5-7-22'!$AW$11:$AW$18)</f>
        <v>0</v>
      </c>
      <c r="HU154" s="174">
        <f>SUMIF('Long Distance Race 5-7-22'!$B$11:$B$18,$C154,'Long Distance Race 5-7-22'!$AX$11:$AX$18)</f>
        <v>0</v>
      </c>
      <c r="HV154" s="174">
        <f>SUMIF('Long Distance Race 5-7-22'!$B$11:$B$18,$C154,'Long Distance Race 5-7-22'!$AY$11:$AY$18)</f>
        <v>0</v>
      </c>
      <c r="HW154" s="174">
        <f>SUMIF('Memorial Day Regatta 5-28-22 Op'!$B$11:$B$25,$C154,'Memorial Day Regatta 5-28-22 Op'!$AU$11:$AU$25)</f>
        <v>0</v>
      </c>
      <c r="HX154" s="174">
        <f>SUMIF('Memorial Day Regatta 5-28-22 Op'!$B$11:$B$18,$C154,'Memorial Day Regatta 5-28-22 Op'!$AV$11:$AV$18)</f>
        <v>0</v>
      </c>
      <c r="HY154" s="174">
        <f>SUMIF('Memorial Day Regatta 5-28-22 Op'!$B$11:$B$18,$C154,'Memorial Day Regatta 5-28-22 Op'!$AW$11:$AW$18)</f>
        <v>0</v>
      </c>
      <c r="HZ154" s="174">
        <f>SUMIF('Memorial Day Regatta 5-28-22 Op'!$B$11:$B$18,$C154,'Memorial Day Regatta 5-28-22 Op'!$AX$11:$AX$18)</f>
        <v>0</v>
      </c>
      <c r="IA154" s="174">
        <f>SUMIF('Memorial Day Regatta 5-28-22 Op'!$B$11:$B$18,$C154,'Memorial Day Regatta 5-28-22 Op'!$AY$11:$AY$18)</f>
        <v>0</v>
      </c>
      <c r="IB154" s="174">
        <f>SUMIF('Caldwell Cup 6-25-22 TH'!$B$11:$B$25,$C154,'Caldwell Cup 6-25-22 TH'!$AU$11:$AU$25)</f>
        <v>0</v>
      </c>
      <c r="IC154" s="174">
        <f>SUMIF('Caldwell Cup 6-25-22 TH'!$B$11:$B$25,$C154,'Caldwell Cup 6-25-22 TH'!$AV$11:$AV$25)</f>
        <v>0</v>
      </c>
      <c r="ID154" s="174">
        <f>SUMIF('Caldwell Cup 6-25-22 TH'!$B$11:$B$25,$C154,'Caldwell Cup 6-25-22 TH'!$AW$11:$AW$25)</f>
        <v>0</v>
      </c>
      <c r="IE154" s="174">
        <f>SUMIF('Caldwell Cup 6-25-22 TH'!$B$11:$B$25,$C154,'Caldwell Cup 6-25-22 TH'!$AX$11:$AX$25)</f>
        <v>0</v>
      </c>
      <c r="IF154" s="174">
        <f>SUMIF('Caldwell Cup 6-25-22 TH'!$B$11:$B$25,$C154,'Caldwell Cup 6-25-22 TH'!$AY$11:$AY$25)</f>
        <v>0</v>
      </c>
      <c r="IG154" s="174">
        <f>SUMIF('Caldwell Cup 6-25-22 FS'!$B$11:$B$21,$C154,'Caldwell Cup 6-25-22 FS'!$AU$11:$AU$21)</f>
        <v>0</v>
      </c>
      <c r="IH154" s="174">
        <f>SUMIF('Caldwell Cup 6-25-22 FS'!$B$11:$B$21,$C154,'Caldwell Cup 6-25-22 FS'!$AV$11:$AV$21)</f>
        <v>0</v>
      </c>
      <c r="II154" s="174">
        <f>SUMIF('Caldwell Cup 6-25-22 FS'!$B$11:$B$21,$C154,'Caldwell Cup 6-25-22 FS'!$AW$11:$AW$21)</f>
        <v>0</v>
      </c>
      <c r="IJ154" s="174">
        <f>SUMIF('Caldwell Cup 6-25-22 FS'!$B$11:$B$21,$C154,'Caldwell Cup 6-25-22 FS'!$AX$11:$AX$21)</f>
        <v>0</v>
      </c>
      <c r="IK154" s="174">
        <f>SUMIF('Caldwell Cup 6-25-22 FS'!$B$11:$B$21,$C154,'Caldwell Cup 6-25-22 FS'!$AY$11:$AY$21)</f>
        <v>0</v>
      </c>
      <c r="IL154" s="174">
        <f>SUMIF('Caldwell Cup 6-25-22 Lasers'!$B$11:$B$23,$C154,'Caldwell Cup 6-25-22 Lasers'!$AU$11:$AU$23)</f>
        <v>0</v>
      </c>
      <c r="IM154" s="174">
        <f>SUMIF('Caldwell Cup 6-25-22 Lasers'!$B$11:$B$23,$C154,'Caldwell Cup 6-25-22 Lasers'!$AV$11:$AV$23)</f>
        <v>0</v>
      </c>
      <c r="IN154" s="174">
        <f>SUMIF('Caldwell Cup 6-25-22 Lasers'!$B$11:$B$23,$C154,'Caldwell Cup 6-25-22 Lasers'!$AW$11:$AW$23)</f>
        <v>0</v>
      </c>
      <c r="IO154" s="174">
        <f>SUMIF('Caldwell Cup 6-25-22 Lasers'!$B$11:$B$23,$C154,'Caldwell Cup 6-25-22 Lasers'!$AX$11:$AX$23)</f>
        <v>0</v>
      </c>
      <c r="IP154" s="174">
        <f>SUMIF('Caldwell Cup 6-25-22 Lasers'!$B$11:$B$23,$C154,'Caldwell Cup 6-25-22 Lasers'!$AY$11:$AY$23)</f>
        <v>0</v>
      </c>
      <c r="IQ154" s="174">
        <f>SUMIF('Labor Day Regatta 9-3-22 FS'!$B$11:$B$30,$C154,'Labor Day Regatta 9-3-22 FS'!$AU$11:$AU$30)</f>
        <v>0</v>
      </c>
      <c r="IR154" s="174">
        <f>SUMIF('Labor Day Regatta 9-3-22 FS'!$B$11:$B$30,$C154,'Labor Day Regatta 9-3-22 FS'!$AV$11:$AV$30)</f>
        <v>0</v>
      </c>
      <c r="IS154" s="174">
        <f>SUMIF('Labor Day Regatta 9-3-22 FS'!$B$11:$B$30,$C154,'Labor Day Regatta 9-3-22 FS'!$AW$11:$AW$30)</f>
        <v>0</v>
      </c>
      <c r="IT154" s="174">
        <f>SUMIF('Labor Day Regatta 9-3-22 FS'!$B$11:$B$30,$C154,'Labor Day Regatta 9-3-22 FS'!$AX$11:$AX$30)</f>
        <v>0</v>
      </c>
      <c r="IU154" s="174">
        <f>SUMIF('Labor Day Regatta 9-3-22 FS'!$B$11:$B$30,$C154,'Labor Day Regatta 9-3-22 FS'!$AY$11:$AY$30)</f>
        <v>0</v>
      </c>
      <c r="IV154" s="174">
        <f>SUMIF('2022-09-17 Leukemia Cup FS'!$B$11:$B$26,$C154,'2022-09-17 Leukemia Cup FS'!$AU$11:$AU$26)</f>
        <v>0</v>
      </c>
      <c r="IW154" s="174">
        <f>SUMIF('2022-09-17 Leukemia Cup FS'!$B$11:$B$26,$C154,'2022-09-17 Leukemia Cup FS'!$AV$11:$AV$26)</f>
        <v>0</v>
      </c>
      <c r="IX154" s="174">
        <f>SUMIF('2022-09-17 Leukemia Cup FS'!$B$11:$B$26,$C154,'2022-09-17 Leukemia Cup FS'!$AW$11:$AW$26)</f>
        <v>0</v>
      </c>
      <c r="IY154" s="174">
        <f>SUMIF('2022-09-17 Leukemia Cup FS'!$B$11:$B$26,$C154,'2022-09-17 Leukemia Cup FS'!$AX$11:$AX$26)</f>
        <v>0</v>
      </c>
      <c r="IZ154" s="174">
        <f>SUMIF('2022-09-17 Leukemia Cup FS'!$B$11:$B$26,$C154,'2022-09-17 Leukemia Cup FS'!$AY$11:$AY$26)</f>
        <v>0</v>
      </c>
      <c r="JA154" s="174">
        <f>SUMIF('2022-09-17 Leukemia Cup TH'!$B$11:$B$28,$C154,'2022-09-17 Leukemia Cup TH'!$AU$11:$AU$28)</f>
        <v>0</v>
      </c>
      <c r="JB154" s="174">
        <f>SUMIF('2022-09-17 Leukemia Cup TH'!$B$11:$B$28,$C154,'2022-09-17 Leukemia Cup TH'!$AV$11:$AV$28)</f>
        <v>0</v>
      </c>
      <c r="JC154" s="174">
        <f>SUMIF('2022-09-17 Leukemia Cup TH'!$B$11:$B$28,$C154,'2022-09-17 Leukemia Cup TH'!$AW$11:$AW$28)</f>
        <v>0</v>
      </c>
      <c r="JD154" s="174">
        <f>SUMIF('2022-09-17 Leukemia Cup TH'!$B$11:$B$28,$C154,'2022-09-17 Leukemia Cup TH'!$AX$11:$AX$28)</f>
        <v>0</v>
      </c>
      <c r="JE154" s="174">
        <f>SUMIF('2022-09-17 Leukemia Cup TH'!$B$11:$B$28,$C154,'2022-09-17 Leukemia Cup TH'!$AY$11:$AY$28)</f>
        <v>0</v>
      </c>
      <c r="JF154" s="174">
        <f>SUMIF('Smith-Berry LDR 9-24-22'!$B$11:$B$30,$C154,'Smith-Berry LDR 9-24-22'!$AU$11:$AU$30)</f>
        <v>0</v>
      </c>
      <c r="JG154" s="174">
        <f>SUMIF('Smith-Berry LDR 9-24-22'!$B$11:$B$30,$C154,'Smith-Berry LDR 9-24-22'!$AV$11:$AV$30)</f>
        <v>0</v>
      </c>
      <c r="JH154" s="174">
        <f>SUMIF('Smith-Berry LDR 9-24-22'!$B$11:$B$30,$C154,'Smith-Berry LDR 9-24-22'!$AW$11:$AW$30)</f>
        <v>0</v>
      </c>
      <c r="JI154" s="174">
        <f>SUMIF('Smith-Berry LDR 9-24-22'!$B$11:$B$30,$C154,'Smith-Berry LDR 9-24-22'!$AX$11:$AX$30)</f>
        <v>0</v>
      </c>
      <c r="JJ154" s="174">
        <f>SUMIF('Smith-Berry LDR 9-24-22'!$B$11:$B$30,$C154,'Smith-Berry LDR 9-24-22'!$AY$11:$AY$30)</f>
        <v>0</v>
      </c>
      <c r="JK154" s="174">
        <f>SUMIF('Great Scot 10-1-22 Cham'!$B$11:$B$38,$C154,'Great Scot 10-1-22 Cham'!$AU$11:$AU$38)</f>
        <v>0</v>
      </c>
      <c r="JL154" s="174">
        <f>SUMIF('Great Scot 10-1-22 Cham'!$B$11:$B$38,$C154,'Great Scot 10-1-22 Cham'!$AV$11:$AV$38)</f>
        <v>0</v>
      </c>
      <c r="JM154" s="174">
        <f>SUMIF('Great Scot 10-1-22 Cham'!$B$11:$B$38,$C154,'Great Scot 10-1-22 Cham'!$AW$11:$AW$38)</f>
        <v>0</v>
      </c>
      <c r="JN154" s="174">
        <f>SUMIF('Great Scot 10-1-22 Cham'!$B$11:$B$38,$C154,'Great Scot 10-1-22 Cham'!$AX$11:$AX$38)</f>
        <v>0</v>
      </c>
      <c r="JO154" s="174">
        <f>SUMIF('Great Scot 10-1-22 Cham'!$B$11:$B$38,$C154,'Great Scot 10-1-22 Cham'!$AY$11:$AY$38)</f>
        <v>0</v>
      </c>
      <c r="JP154" s="174">
        <f>SUMIF('Great Scot 10-1-22 Chal'!$B$11:$B$28,$C154,'Great Scot 10-1-22 Chal'!$AU$11:$AU$28)</f>
        <v>0</v>
      </c>
      <c r="JQ154" s="174">
        <f>SUMIF('Great Scot 10-1-22 Chal'!$B$11:$B$28,$C154,'Great Scot 10-1-22 Chal'!$AV$11:$AV$28)</f>
        <v>0</v>
      </c>
      <c r="JR154" s="174">
        <f>SUMIF('Great Scot 10-1-22 Chal'!$B$11:$B$28,$C154,'Great Scot 10-1-22 Chal'!$AW$11:$AW$28)</f>
        <v>0</v>
      </c>
      <c r="JS154" s="174">
        <f>SUMIF('Great Scot 10-1-22 Chal'!$B$11:$B$28,$C154,'Great Scot 10-1-22 Chal'!$AX$11:$AX$28)</f>
        <v>0</v>
      </c>
      <c r="JT154" s="174">
        <f>SUMIF('Great Scot 10-1-22 Chal'!$B$11:$B$28,$C154,'Great Scot 10-1-22 Chal'!$AY$11:$AY$28)</f>
        <v>0</v>
      </c>
      <c r="JU154" s="174">
        <f>SUMIF('Great Pumpkin Regatta 10-15-22'!$B$11:$B$54,$C154,'Great Pumpkin Regatta 10-15-22'!$AU$11:$AU$54)</f>
        <v>0</v>
      </c>
      <c r="JV154" s="174">
        <f>SUMIF('Great Pumpkin Regatta 10-15-22'!$B$11:$B$54,$C154,'Great Pumpkin Regatta 10-15-22'!$AV$11:$AV$54)</f>
        <v>0</v>
      </c>
      <c r="JW154" s="174">
        <f>SUMIF('Great Pumpkin Regatta 10-15-22'!$B$11:$B$54,$C154,'Great Pumpkin Regatta 10-15-22'!$AW$11:$AW$54)</f>
        <v>0</v>
      </c>
      <c r="JX154" s="174">
        <f>SUMIF('Great Pumpkin Regatta 10-15-22'!$B$11:$B$54,$C154,'Great Pumpkin Regatta 10-15-22'!$AX$11:$AX$54)</f>
        <v>0</v>
      </c>
      <c r="JY154" s="174">
        <f>SUMIF('Great Pumpkin Regatta 10-15-22'!$B$11:$B$54,$C154,'Great Pumpkin Regatta 10-15-22'!$AY$11:$AY$54)</f>
        <v>0</v>
      </c>
      <c r="JZ154" s="174">
        <f>SUMIF('One Day Regatta 10-29-22 FS'!$B$11:$B$19,$C154,'One Day Regatta 10-29-22 FS'!$AU$11:$AU$19)</f>
        <v>0</v>
      </c>
      <c r="KA154" s="174">
        <f>SUMIF('One Day Regatta 10-29-22 FS'!$B$11:$B$19,$C154,'One Day Regatta 10-29-22 FS'!$AV$11:$AV$19)</f>
        <v>0</v>
      </c>
      <c r="KB154" s="174">
        <f>SUMIF('One Day Regatta 10-29-22 FS'!$B$11:$B$19,$C154,'One Day Regatta 10-29-22 FS'!$AW$11:$AW$19)</f>
        <v>0</v>
      </c>
      <c r="KC154" s="174">
        <f>SUMIF('One Day Regatta 10-29-22 FS'!$B$11:$B$19,$C154,'One Day Regatta 10-29-22 FS'!$AX$11:$AX$19)</f>
        <v>0</v>
      </c>
      <c r="KD154" s="174">
        <f>SUMIF('One Day Regatta 10-29-22 FS'!$B$11:$B$19,$C154,'One Day Regatta 10-29-22 FS'!$AY$11:$AY$19)</f>
        <v>0</v>
      </c>
    </row>
    <row r="155" spans="1:290" ht="15" customHeight="1" x14ac:dyDescent="0.2">
      <c r="A155" s="400" t="s">
        <v>1369</v>
      </c>
      <c r="B155" s="134">
        <f t="shared" si="126"/>
        <v>36</v>
      </c>
      <c r="C155" s="170" t="s">
        <v>479</v>
      </c>
      <c r="D155" s="171">
        <f t="shared" si="127"/>
        <v>0</v>
      </c>
      <c r="E155" s="172">
        <f t="shared" si="128"/>
        <v>0</v>
      </c>
      <c r="F155" s="171">
        <f t="shared" si="129"/>
        <v>0</v>
      </c>
      <c r="G155" s="171">
        <v>0</v>
      </c>
      <c r="H155" s="171">
        <f t="shared" si="130"/>
        <v>0</v>
      </c>
      <c r="I155" s="173">
        <f t="shared" si="131"/>
        <v>0</v>
      </c>
      <c r="J155" s="173"/>
      <c r="K155" s="174">
        <f>SUMIF('Saturday Race 11-06-21'!$B$11:$B$21,$C155,'Saturday Race 11-06-21'!$AU$11:$AU$21)</f>
        <v>0</v>
      </c>
      <c r="L155" s="174">
        <f>SUMIF('Saturday Race 11-06-21'!$B$11:$B$21,$C155,'Saturday Race 11-06-21'!$AV$11:$AV$21)</f>
        <v>0</v>
      </c>
      <c r="M155" s="174">
        <f>SUMIF('Saturday Race 11-06-21'!$B$11:$B$21,$C155,'Saturday Race 11-06-21'!$AW$11:$AW$21)</f>
        <v>0</v>
      </c>
      <c r="N155" s="174">
        <f>SUMIF('Saturday Race 11-06-21'!$B$11:$B$21,$C155,'Saturday Race 11-06-21'!$AX$11:$AX$21)</f>
        <v>0</v>
      </c>
      <c r="O155" s="174">
        <f>SUMIF('Saturday Race 11-06-21'!$B$11:$B$21,$C155,'Saturday Race 11-06-21'!$AY$11:$AY$21)</f>
        <v>0</v>
      </c>
      <c r="P155" s="174">
        <f>SUMIF('Saturday Race 11-20-21'!$B$11:$B$20,$C155,'Saturday Race 11-20-21'!$AU$11:$AU$20)</f>
        <v>0</v>
      </c>
      <c r="Q155" s="174">
        <f>SUMIF('Saturday Race 11-20-21'!$B$11:$B$20,$C155,'Saturday Race 11-20-21'!$AV$11:$AV$20)</f>
        <v>0</v>
      </c>
      <c r="R155" s="174">
        <f>SUMIF('Saturday Race 11-20-21'!$B$11:$B$20,$C155,'Saturday Race 11-20-21'!$AW$11:$AW$20)</f>
        <v>0</v>
      </c>
      <c r="S155" s="174">
        <f>SUMIF('Saturday Race 11-20-21'!$B$11:$B$20,$C155,'Saturday Race 11-20-21'!$AX$11:$AX$20)</f>
        <v>0</v>
      </c>
      <c r="T155" s="174">
        <f>SUMIF('Saturday Race 11-20-21'!$B$11:$B$20,$C155,'Saturday Race 11-20-21'!$AY$11:$AY$20)</f>
        <v>0</v>
      </c>
      <c r="U155" s="174">
        <f>SUMIF('Saturday Race 1-08-22'!$B$11:$B$20,$C155,'Saturday Race 1-08-22'!$AU$11:$AU$20)</f>
        <v>0</v>
      </c>
      <c r="V155" s="174">
        <f>SUMIF('Saturday Race 1-08-22'!$B$11:$B$20,$C155,'Saturday Race 1-08-22'!$AV$11:$AV$20)</f>
        <v>0</v>
      </c>
      <c r="W155" s="174">
        <f>SUMIF('Saturday Race 1-08-22'!$B$11:$B$20,$C155,'Saturday Race 1-08-22'!$AW$11:$AW$20)</f>
        <v>0</v>
      </c>
      <c r="X155" s="174">
        <f>SUMIF('Saturday Race 1-08-22'!$B$11:$B$20,$C155,'Saturday Race 1-08-22'!$AX$11:$AX$20)</f>
        <v>0</v>
      </c>
      <c r="Y155" s="174">
        <f>SUMIF('Saturday Race 1-08-22'!$B$11:$B$20,$C155,'Saturday Race 1-08-22'!$AY$11:$AY$20)</f>
        <v>0</v>
      </c>
      <c r="Z155" s="174">
        <f>SUMIF('Saturday Race 1-22-22'!$B$11:$B$20,$C155,'Saturday Race 1-22-22'!$AU$11:$AU$20)</f>
        <v>0</v>
      </c>
      <c r="AA155" s="174">
        <f>SUMIF('Saturday Race 1-22-22'!$B$11:$B$20,$C155,'Saturday Race 1-22-22'!$AV$11:$AV$20)</f>
        <v>0</v>
      </c>
      <c r="AB155" s="174">
        <f>SUMIF('Saturday Race 1-22-22'!$B$11:$B$20,$C155,'Saturday Race 1-22-22'!$AW$11:$AW$20)</f>
        <v>0</v>
      </c>
      <c r="AC155" s="174">
        <f>SUMIF('Saturday Race 1-22-22'!$B$11:$B$20,$C155,'Saturday Race 1-22-22'!$AX$11:$AX$20)</f>
        <v>0</v>
      </c>
      <c r="AD155" s="174">
        <f>SUMIF('Saturday Race 1-22-22'!$B$11:$B$20,$C155,'Saturday Race 1-22-22'!$AY$11:$AY$20)</f>
        <v>0</v>
      </c>
      <c r="AE155" s="174">
        <f>SUMIF('Sunday Race 2-6-22'!$B$11:$B$20,$C155,'Sunday Race 2-6-22'!$AU$11:$AU$20)</f>
        <v>0</v>
      </c>
      <c r="AF155" s="174">
        <f>SUMIF('Sunday Race 2-6-22'!$B$11:$B$20,$C155,'Sunday Race 2-6-22'!$AV$11:$AV$20)</f>
        <v>0</v>
      </c>
      <c r="AG155" s="174">
        <f>SUMIF('Sunday Race 2-6-22'!$B$11:$B$20,$C155,'Sunday Race 2-6-22'!$AW$11:$AW$20)</f>
        <v>0</v>
      </c>
      <c r="AH155" s="174">
        <f>SUMIF('Sunday Race 2-6-22'!$B$11:$B$20,$C155,'Sunday Race 2-6-22'!$AX$11:$AX$20)</f>
        <v>0</v>
      </c>
      <c r="AI155" s="174">
        <f>SUMIF('Sunday Race 2-6-22'!$B$11:$B$20,$C155,'Sunday Race 2-6-22'!$AY$11:$AY$20)</f>
        <v>0</v>
      </c>
      <c r="AJ155" s="174">
        <f>SUMIF('Sunday Race 2-20-22'!$B$11:$B$26,$C155,'Sunday Race 2-20-22'!$AU$11:$AU$26)</f>
        <v>0</v>
      </c>
      <c r="AK155" s="174">
        <f>SUMIF('Sunday Race 2-20-22'!$B$11:$B$26,$C155,'Sunday Race 2-20-22'!$AV$11:$AV$26)</f>
        <v>0</v>
      </c>
      <c r="AL155" s="174">
        <f>SUMIF('Sunday Race 2-20-22'!$B$11:$B$26,$C155,'Sunday Race 2-20-22'!$AW$11:$AW$26)</f>
        <v>0</v>
      </c>
      <c r="AM155" s="174">
        <f>SUMIF('Sunday Race 2-20-22'!$B$11:$B$26,$C155,'Sunday Race 2-20-22'!$AX$11:$AX$26)</f>
        <v>0</v>
      </c>
      <c r="AN155" s="174">
        <f>SUMIF('Sunday Race 2-20-22'!$B$11:$B$26,$C155,'Sunday Race 2-20-22'!$AY$11:$AY$26)</f>
        <v>0</v>
      </c>
      <c r="AO155" s="174">
        <f>SUMIF('Sunday Race 2-27-22'!$B$11:$B$20,$C155,'Sunday Race 2-27-22'!$AU$11:$AU$20)</f>
        <v>0</v>
      </c>
      <c r="AP155" s="174">
        <f>SUMIF('Sunday Race 2-27-22'!$B$11:$B$20,$C155,'Sunday Race 2-27-22'!$AV$11:$AV$20)</f>
        <v>0</v>
      </c>
      <c r="AQ155" s="174">
        <f>SUMIF('Sunday Race 2-27-22'!$B$11:$B$20,$C155,'Sunday Race 2-27-22'!$AW$11:$AW$20)</f>
        <v>0</v>
      </c>
      <c r="AR155" s="174">
        <f>SUMIF('Sunday Race 2-27-22'!$B$11:$B$20,$C155,'Sunday Race 2-27-22'!$AX$11:$AX$20)</f>
        <v>0</v>
      </c>
      <c r="AS155" s="174">
        <f>SUMIF('Sunday Race 2-27-22'!$B$11:$B$20,$C155,'Sunday Race 2-27-22'!$AY$11:$AY$20)</f>
        <v>0</v>
      </c>
      <c r="AT155" s="174">
        <f>SUMIF('Sunday Race 3-13-22'!$B$11:$B$25,$C155,'Sunday Race 3-13-22'!$AU$11:$AU$25)</f>
        <v>0</v>
      </c>
      <c r="AU155" s="174">
        <f>SUMIF('Sunday Race 3-13-22'!$B$11:$B$25,$C155,'Sunday Race 3-13-22'!$AV$11:$AV$25)</f>
        <v>0</v>
      </c>
      <c r="AV155" s="174">
        <f>SUMIF('Sunday Race 3-13-22'!$B$11:$B$25,$C155,'Sunday Race 3-13-22'!$AW$11:$AW$25)</f>
        <v>0</v>
      </c>
      <c r="AW155" s="174">
        <f>SUMIF('Sunday Race 3-13-22'!$B$11:$B$25,$C155,'Sunday Race 3-13-22'!$AX$11:$AX$25)</f>
        <v>0</v>
      </c>
      <c r="AX155" s="174">
        <f>SUMIF('Sunday Race 3-13-22'!$B$11:$B$25,$C155,'Sunday Race 3-13-22'!$AY$11:$AY$25)</f>
        <v>0</v>
      </c>
      <c r="AY155" s="174">
        <f>SUMIF('Saturday Race 3-19-22'!$B$11:$B$15,$C155,'Saturday Race 3-19-22'!$AU$11:$AU$15)</f>
        <v>0</v>
      </c>
      <c r="AZ155" s="174">
        <f>SUMIF('Saturday Race 3-19-22'!$B$11:$B$15,$C155,'Saturday Race 3-19-22'!$AV$11:$AV$15)</f>
        <v>0</v>
      </c>
      <c r="BA155" s="174">
        <f>SUMIF('Saturday Race 3-19-22'!$B$11:$B$15,$C155,'Saturday Race 3-19-22'!$AW$11:$AW$15)</f>
        <v>0</v>
      </c>
      <c r="BB155" s="174">
        <f>SUMIF('Saturday Race 3-19-22'!$B$11:$B$15,$C155,'Saturday Race 3-19-22'!$AX$11:$AX$15)</f>
        <v>0</v>
      </c>
      <c r="BC155" s="174">
        <f>SUMIF('Saturday Race 3-19-22'!$B$11:$B$15,$C155,'Saturday Race 3-19-22'!$AY$11:$AY$15)</f>
        <v>0</v>
      </c>
      <c r="BD155" s="174">
        <f>SUMIF('Sunday Races 4-10-22'!$B$11:$B$26,$C155,'Sunday Races 4-10-22'!$AU$11:$AU$26)</f>
        <v>0</v>
      </c>
      <c r="BE155" s="174">
        <f>SUMIF('Sunday Races 4-10-22'!$B$11:$B$26,$C155,'Sunday Races 4-10-22'!$AV$11:$AV$26)</f>
        <v>0</v>
      </c>
      <c r="BF155" s="174">
        <f>SUMIF('Sunday Races 4-10-22'!$B$11:$B$26,$C155,'Sunday Races 4-10-22'!$AW$11:$AW$26)</f>
        <v>0</v>
      </c>
      <c r="BG155" s="174">
        <f>SUMIF('Sunday Races 4-10-22'!$B$11:$B$26,$C155,'Sunday Races 4-10-22'!$AX$11:$AX$26)</f>
        <v>0</v>
      </c>
      <c r="BH155" s="174">
        <f>SUMIF('Sunday Races 4-10-22'!$B$11:$B$26,$C155,'Sunday Races 4-10-22'!$AY$11:$AY$26)</f>
        <v>0</v>
      </c>
      <c r="BI155" s="174">
        <f>SUMIF('Sunday Races 5-1-22'!$B$11:$B$28,$C155,'Sunday Races 5-1-22'!$AU$11:$AU$28)</f>
        <v>0</v>
      </c>
      <c r="BJ155" s="174">
        <f>SUMIF('Sunday Races 5-1-22'!$B$11:$B$28,$C155,'Sunday Races 5-1-22'!$AV$11:$AV$28)</f>
        <v>0</v>
      </c>
      <c r="BK155" s="174">
        <f>SUMIF('Sunday Races 5-1-22'!$B$11:$B$28,$C155,'Sunday Races 5-1-22'!$AW$11:$AW$28)</f>
        <v>0</v>
      </c>
      <c r="BL155" s="174">
        <f>SUMIF('Sunday Races 5-1-22'!$B$11:$B$28,$C155,'Sunday Races 5-1-22'!$AX$11:$AX$28)</f>
        <v>0</v>
      </c>
      <c r="BM155" s="174">
        <f>SUMIF('Sunday Races 5-1-22'!$B$11:$B$28,$C155,'Sunday Races 5-1-22'!$AY$11:$AY$28)</f>
        <v>0</v>
      </c>
      <c r="BN155" s="174">
        <f>SUMIF('Sunday Races 6-5-22'!$B$11:$B$28,$C155,'Sunday Races 6-5-22'!$AU$11:$AU$28)</f>
        <v>0</v>
      </c>
      <c r="BO155" s="174">
        <f>SUMIF('Sunday Races 6-5-22'!$B$11:$B$28,$C155,'Sunday Races 6-5-22'!$AV$11:$AV$28)</f>
        <v>0</v>
      </c>
      <c r="BP155" s="174">
        <f>SUMIF('Sunday Races 6-5-22'!$B$11:$B$28,$C155,'Sunday Races 6-5-22'!$AW$11:$AW$28)</f>
        <v>0</v>
      </c>
      <c r="BQ155" s="174">
        <f>SUMIF('Sunday Races 6-5-22'!$B$11:$B$28,$C155,'Sunday Races 6-5-22'!$AX$11:$AX$28)</f>
        <v>0</v>
      </c>
      <c r="BR155" s="174">
        <f>SUMIF('Sunday Races 6-5-22'!$B$11:$B$28,$C155,'Sunday Races 6-5-22'!$AY$11:$AY$28)</f>
        <v>0</v>
      </c>
      <c r="BS155" s="174">
        <f>SUMIF('Sunday Races 6-12-22'!$B$11:$B$24,$C155,'Sunday Races 6-12-22'!$AU$11:$AU$24)</f>
        <v>0</v>
      </c>
      <c r="BT155" s="174">
        <f>SUMIF('Sunday Races 6-12-22'!$B$11:$B$24,$C155,'Sunday Races 6-12-22'!$AV$11:$AV$24)</f>
        <v>0</v>
      </c>
      <c r="BU155" s="174">
        <f>SUMIF('Sunday Races 6-12-22'!$B$11:$B$24,$C155,'Sunday Races 6-12-22'!$AW$11:$AW$24)</f>
        <v>0</v>
      </c>
      <c r="BV155" s="174">
        <f>SUMIF('Sunday Races 6-12-22'!$B$11:$B$24,$C155,'Sunday Races 6-12-22'!$AX$11:$AX$24)</f>
        <v>0</v>
      </c>
      <c r="BW155" s="174">
        <f>SUMIF('Sunday Races 6-12-22'!$B$11:$B$24,$C155,'Sunday Races 6-12-22'!$AY$11:$AY$24)</f>
        <v>0</v>
      </c>
      <c r="BX155" s="174">
        <f>SUMIF('Saturday Races 6-18-22'!$B$11:$B$24,$C155,'Saturday Races 6-18-22'!$AU$11:$AU$24)</f>
        <v>0</v>
      </c>
      <c r="BY155" s="174">
        <f>SUMIF('Saturday Races 6-18-22'!$B$11:$B$24,$C155,'Saturday Races 6-18-22'!$AV$11:$AV$24)</f>
        <v>0</v>
      </c>
      <c r="BZ155" s="174">
        <f>SUMIF('Saturday Races 6-18-22'!$B$11:$B$24,$C155,'Saturday Races 6-18-22'!$AW$11:$AW$24)</f>
        <v>0</v>
      </c>
      <c r="CA155" s="174">
        <f>SUMIF('Saturday Races 6-18-22'!$B$11:$B$24,$C155,'Saturday Races 6-18-22'!$AX$11:$AX$24)</f>
        <v>0</v>
      </c>
      <c r="CB155" s="174">
        <f>SUMIF('Saturday Races 6-18-22'!$B$11:$B$24,$C155,'Saturday Races 6-18-22'!$AY$11:$AY$24)</f>
        <v>0</v>
      </c>
      <c r="CC155" s="174">
        <f>SUMIF('Sunday Races 7-3-22'!$B$11:$B$26,$C155,'Sunday Races 7-3-22'!$AU$11:$AU$26)</f>
        <v>0</v>
      </c>
      <c r="CD155" s="174">
        <f>SUMIF('Sunday Races 7-3-22'!$B$11:$B$26,$C155,'Sunday Races 7-3-22'!$AV$11:$AV$26)</f>
        <v>0</v>
      </c>
      <c r="CE155" s="174">
        <f>SUMIF('Sunday Races 7-3-22'!$B$11:$B$26,$C155,'Sunday Races 7-3-22'!$AW$11:$AW$26)</f>
        <v>0</v>
      </c>
      <c r="CF155" s="174">
        <f>SUMIF('Sunday Races 7-3-22'!$B$11:$B$26,$C155,'Sunday Races 7-3-22'!$AX$11:$AX$26)</f>
        <v>0</v>
      </c>
      <c r="CG155" s="174">
        <f>SUMIF('Sunday Races 7-3-22'!$B$11:$B$26,$C155,'Sunday Races 7-3-22'!$AY$11:$AY$26)</f>
        <v>0</v>
      </c>
      <c r="CH155" s="174">
        <f>SUMIF('Sunday Races 7-31-22'!$B$11:$B$26,$C155,'Sunday Races 7-31-22'!$AU$11:$AU$26)</f>
        <v>0</v>
      </c>
      <c r="CI155" s="174">
        <f>SUMIF('Sunday Races 7-31-22'!$B$11:$B$26,$C155,'Sunday Races 7-31-22'!$AV$11:$AV$26)</f>
        <v>0</v>
      </c>
      <c r="CJ155" s="174">
        <f>SUMIF('Sunday Races 7-31-22'!$B$11:$B$26,$C155,'Sunday Races 7-31-22'!$AW$11:$AW$26)</f>
        <v>0</v>
      </c>
      <c r="CK155" s="174">
        <f>SUMIF('Sunday Races 7-31-22'!$B$11:$B$26,$C155,'Sunday Races 7-31-22'!$AX$11:$AX$26)</f>
        <v>0</v>
      </c>
      <c r="CL155" s="174">
        <f>SUMIF('Sunday Races 7-31-22'!$B$11:$B$26,$C155,'Sunday Races 7-31-22'!$AY$11:$AY$26)</f>
        <v>0</v>
      </c>
      <c r="CM155" s="174">
        <f>SUMIF('Sunday Races 8-14-22'!$B$11:$B$26,$C155,'Sunday Races 8-14-22'!$AU$11:$AU$26)</f>
        <v>0</v>
      </c>
      <c r="CN155" s="174">
        <f>SUMIF('Sunday Races 8-14-22'!$B$11:$B$26,$C155,'Sunday Races 8-14-22'!$AV$11:$AV$26)</f>
        <v>0</v>
      </c>
      <c r="CO155" s="174">
        <f>SUMIF('Sunday Races 8-14-22'!$B$11:$B$26,$C155,'Sunday Races 8-14-22'!$AW$11:$AW$26)</f>
        <v>0</v>
      </c>
      <c r="CP155" s="174">
        <f>SUMIF('Sunday Races 8-14-22'!$B$11:$B$26,$C155,'Sunday Races 8-14-22'!$AX$11:$AX$26)</f>
        <v>0</v>
      </c>
      <c r="CQ155" s="174">
        <f>SUMIF('Sunday Races 8-14-22'!$B$11:$B$26,$C155,'Sunday Races 8-14-22'!$AY$11:$AY$26)</f>
        <v>0</v>
      </c>
      <c r="CR155" s="174">
        <f>SUMIF('Saturday Races 8-20-22'!$B$11:$B$26,$C155,'Saturday Races 8-20-22'!$AU$11:$AU$26)</f>
        <v>0</v>
      </c>
      <c r="CS155" s="174">
        <f>SUMIF('Saturday Races 8-20-22'!$B$11:$B$26,$C155,'Saturday Races 8-20-22'!$AV$11:$AV$26)</f>
        <v>0</v>
      </c>
      <c r="CT155" s="174">
        <f>SUMIF('Saturday Races 8-20-22'!$B$11:$B$26,$C155,'Saturday Races 8-20-22'!$AW$11:$AW$26)</f>
        <v>0</v>
      </c>
      <c r="CU155" s="174">
        <f>SUMIF('Saturday Races 8-20-22'!$B$11:$B$26,$C155,'Saturday Races 8-20-22'!$AX$11:$AX$26)</f>
        <v>0</v>
      </c>
      <c r="CV155" s="174">
        <f>SUMIF('Saturday Races 8-20-22'!$B$11:$B$26,$C155,'Saturday Races 8-20-22'!$AY$11:$AY$26)</f>
        <v>0</v>
      </c>
      <c r="CW155" s="174">
        <f>SUMIF('Sunday Races 9-11-22'!$B$11:$B$20,$C155,'Sunday Races 9-11-22'!$AU$11:$AU$20)</f>
        <v>0</v>
      </c>
      <c r="CX155" s="174">
        <f>SUMIF('Sunday Races 9-11-22'!$B$11:$B$20,$C155,'Sunday Races 9-11-22'!$AV$11:$AV$20)</f>
        <v>0</v>
      </c>
      <c r="CY155" s="174">
        <f>SUMIF('Sunday Races 9-11-22'!$B$11:$B$20,$C155,'Sunday Races 9-11-22'!$AW$11:$AW$20)</f>
        <v>0</v>
      </c>
      <c r="CZ155" s="174">
        <f>SUMIF('Sunday Races 9-11-22'!$B$11:$B$20,$C155,'Sunday Races 9-11-22'!$AX$11:$AX$20)</f>
        <v>0</v>
      </c>
      <c r="DA155" s="174">
        <f>SUMIF('Sunday Races 9-11-22'!$B$11:$B$20,$C155,'Sunday Races 9-11-22'!$AY$11:$AY$20)</f>
        <v>0</v>
      </c>
      <c r="DB155" s="174">
        <f>SUMIF('Sunday Races 10-9-22'!$B$11:$B$21,$C155,'Sunday Races 10-9-22'!$AU$11:$AU$21)</f>
        <v>0</v>
      </c>
      <c r="DC155" s="174">
        <f>SUMIF('Sunday Races 10-9-22'!$B$11:$B$21,$C155,'Sunday Races 10-9-22'!$AV$11:$AV$21)</f>
        <v>0</v>
      </c>
      <c r="DD155" s="174">
        <f>SUMIF('Sunday Races 10-9-22'!$B$11:$B$21,$C155,'Sunday Races 10-9-22'!$AW$11:$AW$21)</f>
        <v>0</v>
      </c>
      <c r="DE155" s="174">
        <f>SUMIF('Sunday Races 10-9-22'!$B$11:$B$21,$C155,'Sunday Races 10-9-22'!$AX$11:$AX$21)</f>
        <v>0</v>
      </c>
      <c r="DF155" s="174">
        <f>SUMIF('Sunday Races 10-9-22'!$B$11:$B$21,$C155,'Sunday Races 10-9-22'!$AY$11:$AY$21)</f>
        <v>0</v>
      </c>
      <c r="DG155" s="174">
        <f>SUMIF('Sunday Races 10-23-22'!$B$11:$B$22,$C155,'Sunday Races 10-23-22'!$AU$11:$AU$22)</f>
        <v>0</v>
      </c>
      <c r="DH155" s="174">
        <f>SUMIF('Sunday Races 10-23-22'!$B$11:$B$22,$C155,'Sunday Races 10-23-22'!$AV$11:$AV$22)</f>
        <v>0</v>
      </c>
      <c r="DI155" s="174">
        <f>SUMIF('Sunday Races 10-23-22'!$B$11:$B$22,$C155,'Sunday Races 10-23-22'!$AW$11:$AW$22)</f>
        <v>0</v>
      </c>
      <c r="DJ155" s="174">
        <f>SUMIF('Sunday Races 10-23-22'!$B$11:$B$22,$C155,'Sunday Races 10-23-22'!$AX$11:$AX$22)</f>
        <v>0</v>
      </c>
      <c r="DK155" s="174">
        <f>SUMIF('Sunday Races 10-23-22'!$B$11:$B$22,$C155,'Sunday Races 10-23-22'!$AY$11:$AY$22)</f>
        <v>0</v>
      </c>
      <c r="DL155" s="175"/>
      <c r="DM155" s="176"/>
      <c r="DN155" s="177">
        <f t="shared" si="140"/>
        <v>0</v>
      </c>
      <c r="DO155" s="177">
        <f t="shared" si="140"/>
        <v>0</v>
      </c>
      <c r="DP155" s="177">
        <f t="shared" si="140"/>
        <v>0</v>
      </c>
      <c r="DQ155" s="177">
        <f t="shared" si="140"/>
        <v>0</v>
      </c>
      <c r="DR155" s="177">
        <f t="shared" si="140"/>
        <v>0</v>
      </c>
      <c r="DS155" s="177">
        <f t="shared" si="140"/>
        <v>0</v>
      </c>
      <c r="DT155" s="177">
        <f t="shared" si="140"/>
        <v>0</v>
      </c>
      <c r="DU155" s="177">
        <f t="shared" si="140"/>
        <v>0</v>
      </c>
      <c r="DV155" s="177">
        <f t="shared" si="140"/>
        <v>0</v>
      </c>
      <c r="DW155" s="177">
        <f t="shared" si="140"/>
        <v>0</v>
      </c>
      <c r="DX155" s="177">
        <f t="shared" si="141"/>
        <v>0</v>
      </c>
      <c r="DY155" s="177">
        <f t="shared" si="141"/>
        <v>0</v>
      </c>
      <c r="DZ155" s="177">
        <f t="shared" si="141"/>
        <v>0</v>
      </c>
      <c r="EA155" s="177">
        <f t="shared" si="141"/>
        <v>0</v>
      </c>
      <c r="EB155" s="177">
        <f t="shared" si="141"/>
        <v>0</v>
      </c>
      <c r="EC155" s="177">
        <f t="shared" si="141"/>
        <v>0</v>
      </c>
      <c r="ED155" s="177">
        <f t="shared" si="141"/>
        <v>0</v>
      </c>
      <c r="EE155" s="177">
        <f t="shared" si="141"/>
        <v>0</v>
      </c>
      <c r="EF155" s="177">
        <f t="shared" si="141"/>
        <v>0</v>
      </c>
      <c r="EG155" s="177">
        <f t="shared" si="141"/>
        <v>0</v>
      </c>
      <c r="EH155" s="177">
        <f t="shared" si="142"/>
        <v>0</v>
      </c>
      <c r="EI155" s="177">
        <f t="shared" si="142"/>
        <v>0</v>
      </c>
      <c r="EJ155" s="177">
        <f t="shared" si="142"/>
        <v>0</v>
      </c>
      <c r="EK155" s="177">
        <f t="shared" si="142"/>
        <v>0</v>
      </c>
      <c r="EL155" s="177">
        <f t="shared" si="142"/>
        <v>0</v>
      </c>
      <c r="EM155" s="177">
        <f t="shared" si="142"/>
        <v>0</v>
      </c>
      <c r="EN155" s="177">
        <f t="shared" si="142"/>
        <v>0</v>
      </c>
      <c r="EO155" s="177">
        <f t="shared" si="142"/>
        <v>0</v>
      </c>
      <c r="EP155" s="177">
        <f t="shared" si="142"/>
        <v>0</v>
      </c>
      <c r="EQ155" s="177">
        <f t="shared" si="142"/>
        <v>0</v>
      </c>
      <c r="ER155" s="177">
        <f t="shared" si="143"/>
        <v>0</v>
      </c>
      <c r="ES155" s="177">
        <f t="shared" si="143"/>
        <v>0</v>
      </c>
      <c r="ET155" s="177">
        <f t="shared" si="143"/>
        <v>0</v>
      </c>
      <c r="EU155" s="177">
        <f t="shared" si="143"/>
        <v>0</v>
      </c>
      <c r="EV155" s="177">
        <f t="shared" si="143"/>
        <v>0</v>
      </c>
      <c r="EW155" s="177">
        <f t="shared" si="143"/>
        <v>0</v>
      </c>
      <c r="EX155" s="177">
        <f t="shared" si="143"/>
        <v>0</v>
      </c>
      <c r="EY155" s="177">
        <f t="shared" si="143"/>
        <v>0</v>
      </c>
      <c r="EZ155" s="177">
        <f t="shared" si="143"/>
        <v>0</v>
      </c>
      <c r="FA155" s="177">
        <f t="shared" si="143"/>
        <v>0</v>
      </c>
      <c r="FB155" s="177">
        <f t="shared" si="144"/>
        <v>0</v>
      </c>
      <c r="FC155" s="177">
        <f t="shared" si="144"/>
        <v>0</v>
      </c>
      <c r="FD155" s="177">
        <f t="shared" si="144"/>
        <v>0</v>
      </c>
      <c r="FE155" s="177">
        <f t="shared" si="144"/>
        <v>0</v>
      </c>
      <c r="FF155" s="177">
        <f t="shared" si="144"/>
        <v>0</v>
      </c>
      <c r="FG155" s="177">
        <f t="shared" si="144"/>
        <v>0</v>
      </c>
      <c r="FH155" s="177">
        <f t="shared" si="144"/>
        <v>0</v>
      </c>
      <c r="FI155" s="177">
        <f t="shared" si="144"/>
        <v>0</v>
      </c>
      <c r="FJ155" s="177">
        <f t="shared" si="144"/>
        <v>0</v>
      </c>
      <c r="FK155" s="177">
        <f t="shared" si="144"/>
        <v>0</v>
      </c>
      <c r="FL155" s="177">
        <f t="shared" si="145"/>
        <v>0</v>
      </c>
      <c r="FM155" s="177">
        <f t="shared" si="145"/>
        <v>0</v>
      </c>
      <c r="FN155" s="177">
        <f t="shared" si="145"/>
        <v>0</v>
      </c>
      <c r="FO155" s="177">
        <f t="shared" si="145"/>
        <v>0</v>
      </c>
      <c r="FP155" s="177">
        <f t="shared" si="145"/>
        <v>0</v>
      </c>
      <c r="FQ155" s="177">
        <f t="shared" si="145"/>
        <v>0</v>
      </c>
      <c r="FR155" s="177">
        <f t="shared" si="145"/>
        <v>0</v>
      </c>
      <c r="FS155" s="177">
        <f t="shared" si="145"/>
        <v>0</v>
      </c>
      <c r="FT155" s="177">
        <f t="shared" si="145"/>
        <v>0</v>
      </c>
      <c r="FU155" s="177">
        <f t="shared" si="145"/>
        <v>0</v>
      </c>
      <c r="FV155" s="177">
        <f t="shared" si="145"/>
        <v>0</v>
      </c>
      <c r="FW155" s="177">
        <f t="shared" si="145"/>
        <v>0</v>
      </c>
      <c r="FX155" s="177">
        <f t="shared" si="145"/>
        <v>0</v>
      </c>
      <c r="FY155" s="177">
        <f t="shared" si="145"/>
        <v>0</v>
      </c>
      <c r="FZ155" s="177">
        <f t="shared" si="145"/>
        <v>0</v>
      </c>
      <c r="GA155" s="177"/>
      <c r="GB155" s="229">
        <f t="shared" si="132"/>
        <v>0</v>
      </c>
      <c r="GC155" s="229">
        <f t="shared" si="133"/>
        <v>0</v>
      </c>
      <c r="GD155" s="174">
        <f>SUMIF('One Day 12-04-21 Scots'!$B$11:$B$24,$C155,'One Day 12-04-21 Scots'!$AU$11:$AU$24)</f>
        <v>0</v>
      </c>
      <c r="GE155" s="174">
        <f>SUMIF('One Day 12-04-21 Scots'!$B$11:$B$24,$C155,'One Day 12-04-21 Scots'!$AV$11:$AV$24)</f>
        <v>0</v>
      </c>
      <c r="GF155" s="174">
        <f>SUMIF('One Day 12-04-21 Scots'!$B$11:$B$24,$C155,'One Day 12-04-21 Scots'!$AW$11:$AW$24)</f>
        <v>0</v>
      </c>
      <c r="GG155" s="174">
        <f>SUMIF('One Day 12-04-21 Scots'!$B$11:$B$24,$C155,'One Day 12-04-21 Scots'!$AX$11:$AX$24)</f>
        <v>0</v>
      </c>
      <c r="GH155" s="174">
        <f>SUMIF('One Day 12-04-21 Scots'!$B$11:$B$24,$C155,'One Day 12-04-21 Scots'!$AY$11:$AY$24)</f>
        <v>0</v>
      </c>
      <c r="GI155" s="174">
        <f>SUMIF('One Day 12-04-21 Thistles'!$B$11:$B$25,$C155,'One Day 12-04-21 Thistles'!$AU$11:$AU$25)</f>
        <v>0</v>
      </c>
      <c r="GJ155" s="174">
        <f>SUMIF('One Day 12-04-21 Thistles'!$B$11:$B$25,$C155,'One Day 12-04-21 Thistles'!$AV$11:$AV$25)</f>
        <v>0</v>
      </c>
      <c r="GK155" s="174">
        <f>SUMIF('One Day 12-04-21 Thistles'!$B$11:$B$25,$C155,'One Day 12-04-21 Thistles'!$AW$11:$AW$25)</f>
        <v>0</v>
      </c>
      <c r="GL155" s="174">
        <f>SUMIF('One Day 12-04-21 Thistles'!$B$11:$B$25,$C155,'One Day 12-04-21 Thistles'!$AX$11:$AX$25)</f>
        <v>0</v>
      </c>
      <c r="GM155" s="174">
        <f>SUMIF('One Day 12-04-21 Thistles'!$B$11:$B$25,$C155,'One Day 12-04-21 Thistles'!$AY$11:$AY$25)</f>
        <v>0</v>
      </c>
      <c r="GN155" s="174">
        <f>SUMIF('Chili One Day 2-12-22 Scots'!$B$11:$B$27,$C155,'Chili One Day 2-12-22 Scots'!$AU$11:$AU$27)</f>
        <v>0</v>
      </c>
      <c r="GO155" s="174">
        <f>SUMIF('Chili One Day 2-12-22 Scots'!$B$11:$B$27,$C155,'Chili One Day 2-12-22 Scots'!$AV$11:$AV$27)</f>
        <v>0</v>
      </c>
      <c r="GP155" s="174">
        <f>SUMIF('Chili One Day 2-12-22 Scots'!$B$11:$B$27,$C155,'Chili One Day 2-12-22 Scots'!$AW$11:$AW$27)</f>
        <v>0</v>
      </c>
      <c r="GQ155" s="174">
        <f>SUMIF('Chili One Day 2-12-22 Scots'!$B$11:$B$27,$C155,'Chili One Day 2-12-22 Scots'!$AX$11:$AX$27)</f>
        <v>0</v>
      </c>
      <c r="GR155" s="174">
        <f>SUMIF('Chili One Day 2-12-22 Scots'!$B$11:$B$27,$C155,'Chili One Day 2-12-22 Scots'!$AY$11:$AY$27)</f>
        <v>0</v>
      </c>
      <c r="GS155" s="174">
        <f>SUMIF('Chili One Day 2-12-22 Thistles'!$B$11:$B$27,$C155,'Chili One Day 2-12-22 Thistles'!$AU$11:$AU$27)</f>
        <v>0</v>
      </c>
      <c r="GT155" s="174">
        <f>SUMIF('Chili One Day 2-12-22 Thistles'!$B$11:$B$27,$C155,'Chili One Day 2-12-22 Thistles'!$AV$11:$AV$27)</f>
        <v>0</v>
      </c>
      <c r="GU155" s="174">
        <f>SUMIF('Chili One Day 2-12-22 Thistles'!$B$11:$B$27,$C155,'Chili One Day 2-12-22 Thistles'!$AW$11:$AW$27)</f>
        <v>0</v>
      </c>
      <c r="GV155" s="174">
        <f>SUMIF('Chili One Day 2-12-22 Thistles'!$B$11:$B$27,$C155,'Chili One Day 2-12-22 Thistles'!$AX$11:$AX$27)</f>
        <v>0</v>
      </c>
      <c r="GW155" s="174">
        <f>SUMIF('Chili One Day 2-12-22 Thistles'!$B$11:$B$27,$C155,'Chili One Day 2-12-22 Thistles'!$AY$11:$AY$27)</f>
        <v>0</v>
      </c>
      <c r="GX155" s="174">
        <f>SUMIF('Ironman One Day 3-5-22 FS'!$B$11:$B$26,$C155,'Ironman One Day 3-5-22 FS'!$AU$11:$AU$26)</f>
        <v>0</v>
      </c>
      <c r="GY155" s="174">
        <f>SUMIF('Ironman One Day 3-5-22 FS'!$B$11:$B$26,$C155,'Ironman One Day 3-5-22 FS'!$AV$11:$AV$26)</f>
        <v>0</v>
      </c>
      <c r="GZ155" s="174">
        <f>SUMIF('Ironman One Day 3-5-22 FS'!$B$11:$B$26,$C155,'Ironman One Day 3-5-22 FS'!$AW$11:$AW$26)</f>
        <v>0</v>
      </c>
      <c r="HA155" s="174">
        <f>SUMIF('Ironman One Day 3-5-22 FS'!$B$11:$B$26,$C155,'Ironman One Day 3-5-22 FS'!$AX$11:$AX$26)</f>
        <v>0</v>
      </c>
      <c r="HB155" s="174">
        <f>SUMIF('Ironman One Day 3-5-22 FS'!$B$11:$B$26,$C155,'Ironman One Day 3-5-22 FS'!$AY$11:$AY$26)</f>
        <v>0</v>
      </c>
      <c r="HC155" s="174">
        <f>SUMIF('Ironman One Day 3-5-22 420'!$B$11:$B$26,$C155,'Ironman One Day 3-5-22 420'!$AU$11:$AU$26)</f>
        <v>0</v>
      </c>
      <c r="HD155" s="174">
        <f>SUMIF('Ironman One Day 3-5-22 420'!$B$11:$B$26,$C155,'Ironman One Day 3-5-22 420'!$AV$11:$AV$26)</f>
        <v>0</v>
      </c>
      <c r="HE155" s="174">
        <f>SUMIF('Ironman One Day 3-5-22 420'!$B$11:$B$26,$C155,'Ironman One Day 3-5-22 420'!$AW$11:$AW$26)</f>
        <v>0</v>
      </c>
      <c r="HF155" s="174">
        <f>SUMIF('Ironman One Day 3-5-22 420'!$B$11:$B$26,$C155,'Ironman One Day 3-5-22 420'!$AX$11:$AX$26)</f>
        <v>0</v>
      </c>
      <c r="HG155" s="174">
        <f>SUMIF('Ironman One Day 3-5-22 420'!$B$11:$B$26,$C155,'Ironman One Day 3-5-22 420'!$AY$11:$AY$26)</f>
        <v>0</v>
      </c>
      <c r="HH155" s="174">
        <f>SUMIF('Easter One Day 4-16-22 FS'!$B$11:$B$25,$C155,'Easter One Day 4-16-22 FS'!$AU$11:$AU$25)</f>
        <v>0</v>
      </c>
      <c r="HI155" s="174">
        <f>SUMIF('Easter One Day 4-16-22 FS'!$B$11:$B$25,$C155,'Easter One Day 4-16-22 FS'!$AV$11:$AV$25)</f>
        <v>0</v>
      </c>
      <c r="HJ155" s="174">
        <f>SUMIF('Easter One Day 4-16-22 FS'!$B$11:$B$25,$C155,'Easter One Day 4-16-22 FS'!$AW$11:$AW$25)</f>
        <v>0</v>
      </c>
      <c r="HK155" s="174">
        <f>SUMIF('Easter One Day 4-16-22 FS'!$B$11:$B$25,$C155,'Easter One Day 4-16-22 FS'!$AX$11:$AX$25)</f>
        <v>0</v>
      </c>
      <c r="HL155" s="174">
        <f>SUMIF('Easter One Day 4-16-22 FS'!$B$11:$B$25,$C155,'Easter One Day 4-16-22 FS'!$AY$11:$AY$25)</f>
        <v>0</v>
      </c>
      <c r="HM155" s="174">
        <f>SUMIF('Easter One Day 4-16-22 TH'!$B$11:$B$25,$C155,'Easter One Day 4-16-22 TH'!$AU$11:$AU$25)</f>
        <v>0</v>
      </c>
      <c r="HN155" s="174">
        <f>SUMIF('Easter One Day 4-16-22 TH'!$B$11:$B$25,$C155,'Easter One Day 4-16-22 TH'!$AV$11:$AV$25)</f>
        <v>0</v>
      </c>
      <c r="HO155" s="174">
        <f>SUMIF('Easter One Day 4-16-22 TH'!$B$11:$B$25,$C155,'Easter One Day 4-16-22 TH'!$AW$11:$AW$25)</f>
        <v>0</v>
      </c>
      <c r="HP155" s="174">
        <f>SUMIF('Easter One Day 4-16-22 TH'!$B$11:$B$25,$C155,'Easter One Day 4-16-22 TH'!$AX$11:$AX$25)</f>
        <v>0</v>
      </c>
      <c r="HQ155" s="174">
        <f>SUMIF('Easter One Day 4-16-22 TH'!$B$11:$B$25,$C155,'Easter One Day 4-16-22 TH'!$AY$11:$AY$25)</f>
        <v>0</v>
      </c>
      <c r="HR155" s="174">
        <f>SUMIF('Long Distance Race 5-7-22'!$B$11:$B$25,$C155,'Long Distance Race 5-7-22'!$AU$11:$AU$25)</f>
        <v>0</v>
      </c>
      <c r="HS155" s="174">
        <f>SUMIF('Long Distance Race 5-7-22'!$B$11:$B$18,$C155,'Long Distance Race 5-7-22'!$AV$11:$AV$18)</f>
        <v>0</v>
      </c>
      <c r="HT155" s="174">
        <f>SUMIF('Long Distance Race 5-7-22'!$B$11:$B$18,$C155,'Long Distance Race 5-7-22'!$AW$11:$AW$18)</f>
        <v>0</v>
      </c>
      <c r="HU155" s="174">
        <f>SUMIF('Long Distance Race 5-7-22'!$B$11:$B$18,$C155,'Long Distance Race 5-7-22'!$AX$11:$AX$18)</f>
        <v>0</v>
      </c>
      <c r="HV155" s="174">
        <f>SUMIF('Long Distance Race 5-7-22'!$B$11:$B$18,$C155,'Long Distance Race 5-7-22'!$AY$11:$AY$18)</f>
        <v>0</v>
      </c>
      <c r="HW155" s="174">
        <f>SUMIF('Memorial Day Regatta 5-28-22 Op'!$B$11:$B$25,$C155,'Memorial Day Regatta 5-28-22 Op'!$AU$11:$AU$25)</f>
        <v>0</v>
      </c>
      <c r="HX155" s="174">
        <f>SUMIF('Memorial Day Regatta 5-28-22 Op'!$B$11:$B$18,$C155,'Memorial Day Regatta 5-28-22 Op'!$AV$11:$AV$18)</f>
        <v>0</v>
      </c>
      <c r="HY155" s="174">
        <f>SUMIF('Memorial Day Regatta 5-28-22 Op'!$B$11:$B$18,$C155,'Memorial Day Regatta 5-28-22 Op'!$AW$11:$AW$18)</f>
        <v>0</v>
      </c>
      <c r="HZ155" s="174">
        <f>SUMIF('Memorial Day Regatta 5-28-22 Op'!$B$11:$B$18,$C155,'Memorial Day Regatta 5-28-22 Op'!$AX$11:$AX$18)</f>
        <v>0</v>
      </c>
      <c r="IA155" s="174">
        <f>SUMIF('Memorial Day Regatta 5-28-22 Op'!$B$11:$B$18,$C155,'Memorial Day Regatta 5-28-22 Op'!$AY$11:$AY$18)</f>
        <v>0</v>
      </c>
      <c r="IB155" s="174">
        <f>SUMIF('Caldwell Cup 6-25-22 TH'!$B$11:$B$25,$C155,'Caldwell Cup 6-25-22 TH'!$AU$11:$AU$25)</f>
        <v>0</v>
      </c>
      <c r="IC155" s="174">
        <f>SUMIF('Caldwell Cup 6-25-22 TH'!$B$11:$B$25,$C155,'Caldwell Cup 6-25-22 TH'!$AV$11:$AV$25)</f>
        <v>0</v>
      </c>
      <c r="ID155" s="174">
        <f>SUMIF('Caldwell Cup 6-25-22 TH'!$B$11:$B$25,$C155,'Caldwell Cup 6-25-22 TH'!$AW$11:$AW$25)</f>
        <v>0</v>
      </c>
      <c r="IE155" s="174">
        <f>SUMIF('Caldwell Cup 6-25-22 TH'!$B$11:$B$25,$C155,'Caldwell Cup 6-25-22 TH'!$AX$11:$AX$25)</f>
        <v>0</v>
      </c>
      <c r="IF155" s="174">
        <f>SUMIF('Caldwell Cup 6-25-22 TH'!$B$11:$B$25,$C155,'Caldwell Cup 6-25-22 TH'!$AY$11:$AY$25)</f>
        <v>0</v>
      </c>
      <c r="IG155" s="174">
        <f>SUMIF('Caldwell Cup 6-25-22 FS'!$B$11:$B$21,$C155,'Caldwell Cup 6-25-22 FS'!$AU$11:$AU$21)</f>
        <v>0</v>
      </c>
      <c r="IH155" s="174">
        <f>SUMIF('Caldwell Cup 6-25-22 FS'!$B$11:$B$21,$C155,'Caldwell Cup 6-25-22 FS'!$AV$11:$AV$21)</f>
        <v>0</v>
      </c>
      <c r="II155" s="174">
        <f>SUMIF('Caldwell Cup 6-25-22 FS'!$B$11:$B$21,$C155,'Caldwell Cup 6-25-22 FS'!$AW$11:$AW$21)</f>
        <v>0</v>
      </c>
      <c r="IJ155" s="174">
        <f>SUMIF('Caldwell Cup 6-25-22 FS'!$B$11:$B$21,$C155,'Caldwell Cup 6-25-22 FS'!$AX$11:$AX$21)</f>
        <v>0</v>
      </c>
      <c r="IK155" s="174">
        <f>SUMIF('Caldwell Cup 6-25-22 FS'!$B$11:$B$21,$C155,'Caldwell Cup 6-25-22 FS'!$AY$11:$AY$21)</f>
        <v>0</v>
      </c>
      <c r="IL155" s="174">
        <f>SUMIF('Caldwell Cup 6-25-22 Lasers'!$B$11:$B$23,$C155,'Caldwell Cup 6-25-22 Lasers'!$AU$11:$AU$23)</f>
        <v>0</v>
      </c>
      <c r="IM155" s="174">
        <f>SUMIF('Caldwell Cup 6-25-22 Lasers'!$B$11:$B$23,$C155,'Caldwell Cup 6-25-22 Lasers'!$AV$11:$AV$23)</f>
        <v>0</v>
      </c>
      <c r="IN155" s="174">
        <f>SUMIF('Caldwell Cup 6-25-22 Lasers'!$B$11:$B$23,$C155,'Caldwell Cup 6-25-22 Lasers'!$AW$11:$AW$23)</f>
        <v>0</v>
      </c>
      <c r="IO155" s="174">
        <f>SUMIF('Caldwell Cup 6-25-22 Lasers'!$B$11:$B$23,$C155,'Caldwell Cup 6-25-22 Lasers'!$AX$11:$AX$23)</f>
        <v>0</v>
      </c>
      <c r="IP155" s="174">
        <f>SUMIF('Caldwell Cup 6-25-22 Lasers'!$B$11:$B$23,$C155,'Caldwell Cup 6-25-22 Lasers'!$AY$11:$AY$23)</f>
        <v>0</v>
      </c>
      <c r="IQ155" s="174">
        <f>SUMIF('Labor Day Regatta 9-3-22 FS'!$B$11:$B$30,$C155,'Labor Day Regatta 9-3-22 FS'!$AU$11:$AU$30)</f>
        <v>0</v>
      </c>
      <c r="IR155" s="174">
        <f>SUMIF('Labor Day Regatta 9-3-22 FS'!$B$11:$B$30,$C155,'Labor Day Regatta 9-3-22 FS'!$AV$11:$AV$30)</f>
        <v>0</v>
      </c>
      <c r="IS155" s="174">
        <f>SUMIF('Labor Day Regatta 9-3-22 FS'!$B$11:$B$30,$C155,'Labor Day Regatta 9-3-22 FS'!$AW$11:$AW$30)</f>
        <v>0</v>
      </c>
      <c r="IT155" s="174">
        <f>SUMIF('Labor Day Regatta 9-3-22 FS'!$B$11:$B$30,$C155,'Labor Day Regatta 9-3-22 FS'!$AX$11:$AX$30)</f>
        <v>0</v>
      </c>
      <c r="IU155" s="174">
        <f>SUMIF('Labor Day Regatta 9-3-22 FS'!$B$11:$B$30,$C155,'Labor Day Regatta 9-3-22 FS'!$AY$11:$AY$30)</f>
        <v>0</v>
      </c>
      <c r="IV155" s="174">
        <f>SUMIF('2022-09-17 Leukemia Cup FS'!$B$11:$B$26,$C155,'2022-09-17 Leukemia Cup FS'!$AU$11:$AU$26)</f>
        <v>0</v>
      </c>
      <c r="IW155" s="174">
        <f>SUMIF('2022-09-17 Leukemia Cup FS'!$B$11:$B$26,$C155,'2022-09-17 Leukemia Cup FS'!$AV$11:$AV$26)</f>
        <v>0</v>
      </c>
      <c r="IX155" s="174">
        <f>SUMIF('2022-09-17 Leukemia Cup FS'!$B$11:$B$26,$C155,'2022-09-17 Leukemia Cup FS'!$AW$11:$AW$26)</f>
        <v>0</v>
      </c>
      <c r="IY155" s="174">
        <f>SUMIF('2022-09-17 Leukemia Cup FS'!$B$11:$B$26,$C155,'2022-09-17 Leukemia Cup FS'!$AX$11:$AX$26)</f>
        <v>0</v>
      </c>
      <c r="IZ155" s="174">
        <f>SUMIF('2022-09-17 Leukemia Cup FS'!$B$11:$B$26,$C155,'2022-09-17 Leukemia Cup FS'!$AY$11:$AY$26)</f>
        <v>0</v>
      </c>
      <c r="JA155" s="174">
        <f>SUMIF('2022-09-17 Leukemia Cup TH'!$B$11:$B$28,$C155,'2022-09-17 Leukemia Cup TH'!$AU$11:$AU$28)</f>
        <v>0</v>
      </c>
      <c r="JB155" s="174">
        <f>SUMIF('2022-09-17 Leukemia Cup TH'!$B$11:$B$28,$C155,'2022-09-17 Leukemia Cup TH'!$AV$11:$AV$28)</f>
        <v>0</v>
      </c>
      <c r="JC155" s="174">
        <f>SUMIF('2022-09-17 Leukemia Cup TH'!$B$11:$B$28,$C155,'2022-09-17 Leukemia Cup TH'!$AW$11:$AW$28)</f>
        <v>0</v>
      </c>
      <c r="JD155" s="174">
        <f>SUMIF('2022-09-17 Leukemia Cup TH'!$B$11:$B$28,$C155,'2022-09-17 Leukemia Cup TH'!$AX$11:$AX$28)</f>
        <v>0</v>
      </c>
      <c r="JE155" s="174">
        <f>SUMIF('2022-09-17 Leukemia Cup TH'!$B$11:$B$28,$C155,'2022-09-17 Leukemia Cup TH'!$AY$11:$AY$28)</f>
        <v>0</v>
      </c>
      <c r="JF155" s="174">
        <f>SUMIF('Smith-Berry LDR 9-24-22'!$B$11:$B$30,$C155,'Smith-Berry LDR 9-24-22'!$AU$11:$AU$30)</f>
        <v>0</v>
      </c>
      <c r="JG155" s="174">
        <f>SUMIF('Smith-Berry LDR 9-24-22'!$B$11:$B$30,$C155,'Smith-Berry LDR 9-24-22'!$AV$11:$AV$30)</f>
        <v>0</v>
      </c>
      <c r="JH155" s="174">
        <f>SUMIF('Smith-Berry LDR 9-24-22'!$B$11:$B$30,$C155,'Smith-Berry LDR 9-24-22'!$AW$11:$AW$30)</f>
        <v>0</v>
      </c>
      <c r="JI155" s="174">
        <f>SUMIF('Smith-Berry LDR 9-24-22'!$B$11:$B$30,$C155,'Smith-Berry LDR 9-24-22'!$AX$11:$AX$30)</f>
        <v>0</v>
      </c>
      <c r="JJ155" s="174">
        <f>SUMIF('Smith-Berry LDR 9-24-22'!$B$11:$B$30,$C155,'Smith-Berry LDR 9-24-22'!$AY$11:$AY$30)</f>
        <v>0</v>
      </c>
      <c r="JK155" s="174">
        <f>SUMIF('Great Scot 10-1-22 Cham'!$B$11:$B$38,$C155,'Great Scot 10-1-22 Cham'!$AU$11:$AU$38)</f>
        <v>0</v>
      </c>
      <c r="JL155" s="174">
        <f>SUMIF('Great Scot 10-1-22 Cham'!$B$11:$B$38,$C155,'Great Scot 10-1-22 Cham'!$AV$11:$AV$38)</f>
        <v>0</v>
      </c>
      <c r="JM155" s="174">
        <f>SUMIF('Great Scot 10-1-22 Cham'!$B$11:$B$38,$C155,'Great Scot 10-1-22 Cham'!$AW$11:$AW$38)</f>
        <v>0</v>
      </c>
      <c r="JN155" s="174">
        <f>SUMIF('Great Scot 10-1-22 Cham'!$B$11:$B$38,$C155,'Great Scot 10-1-22 Cham'!$AX$11:$AX$38)</f>
        <v>0</v>
      </c>
      <c r="JO155" s="174">
        <f>SUMIF('Great Scot 10-1-22 Cham'!$B$11:$B$38,$C155,'Great Scot 10-1-22 Cham'!$AY$11:$AY$38)</f>
        <v>0</v>
      </c>
      <c r="JP155" s="174">
        <f>SUMIF('Great Scot 10-1-22 Chal'!$B$11:$B$28,$C155,'Great Scot 10-1-22 Chal'!$AU$11:$AU$28)</f>
        <v>0</v>
      </c>
      <c r="JQ155" s="174">
        <f>SUMIF('Great Scot 10-1-22 Chal'!$B$11:$B$28,$C155,'Great Scot 10-1-22 Chal'!$AV$11:$AV$28)</f>
        <v>0</v>
      </c>
      <c r="JR155" s="174">
        <f>SUMIF('Great Scot 10-1-22 Chal'!$B$11:$B$28,$C155,'Great Scot 10-1-22 Chal'!$AW$11:$AW$28)</f>
        <v>0</v>
      </c>
      <c r="JS155" s="174">
        <f>SUMIF('Great Scot 10-1-22 Chal'!$B$11:$B$28,$C155,'Great Scot 10-1-22 Chal'!$AX$11:$AX$28)</f>
        <v>0</v>
      </c>
      <c r="JT155" s="174">
        <f>SUMIF('Great Scot 10-1-22 Chal'!$B$11:$B$28,$C155,'Great Scot 10-1-22 Chal'!$AY$11:$AY$28)</f>
        <v>0</v>
      </c>
      <c r="JU155" s="174">
        <f>SUMIF('Great Pumpkin Regatta 10-15-22'!$B$11:$B$54,$C155,'Great Pumpkin Regatta 10-15-22'!$AU$11:$AU$54)</f>
        <v>0</v>
      </c>
      <c r="JV155" s="174">
        <f>SUMIF('Great Pumpkin Regatta 10-15-22'!$B$11:$B$54,$C155,'Great Pumpkin Regatta 10-15-22'!$AV$11:$AV$54)</f>
        <v>0</v>
      </c>
      <c r="JW155" s="174">
        <f>SUMIF('Great Pumpkin Regatta 10-15-22'!$B$11:$B$54,$C155,'Great Pumpkin Regatta 10-15-22'!$AW$11:$AW$54)</f>
        <v>0</v>
      </c>
      <c r="JX155" s="174">
        <f>SUMIF('Great Pumpkin Regatta 10-15-22'!$B$11:$B$54,$C155,'Great Pumpkin Regatta 10-15-22'!$AX$11:$AX$54)</f>
        <v>0</v>
      </c>
      <c r="JY155" s="174">
        <f>SUMIF('Great Pumpkin Regatta 10-15-22'!$B$11:$B$54,$C155,'Great Pumpkin Regatta 10-15-22'!$AY$11:$AY$54)</f>
        <v>0</v>
      </c>
      <c r="JZ155" s="174">
        <f>SUMIF('One Day Regatta 10-29-22 FS'!$B$11:$B$19,$C155,'One Day Regatta 10-29-22 FS'!$AU$11:$AU$19)</f>
        <v>0</v>
      </c>
      <c r="KA155" s="174">
        <f>SUMIF('One Day Regatta 10-29-22 FS'!$B$11:$B$19,$C155,'One Day Regatta 10-29-22 FS'!$AV$11:$AV$19)</f>
        <v>0</v>
      </c>
      <c r="KB155" s="174">
        <f>SUMIF('One Day Regatta 10-29-22 FS'!$B$11:$B$19,$C155,'One Day Regatta 10-29-22 FS'!$AW$11:$AW$19)</f>
        <v>0</v>
      </c>
      <c r="KC155" s="174">
        <f>SUMIF('One Day Regatta 10-29-22 FS'!$B$11:$B$19,$C155,'One Day Regatta 10-29-22 FS'!$AX$11:$AX$19)</f>
        <v>0</v>
      </c>
      <c r="KD155" s="174">
        <f>SUMIF('One Day Regatta 10-29-22 FS'!$B$11:$B$19,$C155,'One Day Regatta 10-29-22 FS'!$AY$11:$AY$19)</f>
        <v>0</v>
      </c>
    </row>
    <row r="156" spans="1:290" ht="15" customHeight="1" x14ac:dyDescent="0.2">
      <c r="A156" s="400" t="s">
        <v>1369</v>
      </c>
      <c r="B156" s="134">
        <f t="shared" si="126"/>
        <v>36</v>
      </c>
      <c r="C156" s="170" t="s">
        <v>607</v>
      </c>
      <c r="D156" s="171">
        <f t="shared" si="127"/>
        <v>0</v>
      </c>
      <c r="E156" s="172">
        <f t="shared" si="128"/>
        <v>0</v>
      </c>
      <c r="F156" s="171">
        <f t="shared" si="129"/>
        <v>0</v>
      </c>
      <c r="G156" s="171">
        <v>0</v>
      </c>
      <c r="H156" s="171">
        <f t="shared" si="130"/>
        <v>0</v>
      </c>
      <c r="I156" s="173">
        <f t="shared" si="131"/>
        <v>0</v>
      </c>
      <c r="J156" s="173"/>
      <c r="K156" s="174">
        <f>SUMIF('Saturday Race 11-06-21'!$B$11:$B$21,$C156,'Saturday Race 11-06-21'!$AU$11:$AU$21)</f>
        <v>0</v>
      </c>
      <c r="L156" s="174">
        <f>SUMIF('Saturday Race 11-06-21'!$B$11:$B$21,$C156,'Saturday Race 11-06-21'!$AV$11:$AV$21)</f>
        <v>0</v>
      </c>
      <c r="M156" s="174">
        <f>SUMIF('Saturday Race 11-06-21'!$B$11:$B$21,$C156,'Saturday Race 11-06-21'!$AW$11:$AW$21)</f>
        <v>0</v>
      </c>
      <c r="N156" s="174">
        <f>SUMIF('Saturday Race 11-06-21'!$B$11:$B$21,$C156,'Saturday Race 11-06-21'!$AX$11:$AX$21)</f>
        <v>0</v>
      </c>
      <c r="O156" s="174">
        <f>SUMIF('Saturday Race 11-06-21'!$B$11:$B$21,$C156,'Saturday Race 11-06-21'!$AY$11:$AY$21)</f>
        <v>0</v>
      </c>
      <c r="P156" s="174">
        <f>SUMIF('Saturday Race 11-20-21'!$B$11:$B$20,$C156,'Saturday Race 11-20-21'!$AU$11:$AU$20)</f>
        <v>0</v>
      </c>
      <c r="Q156" s="174">
        <f>SUMIF('Saturday Race 11-20-21'!$B$11:$B$20,$C156,'Saturday Race 11-20-21'!$AV$11:$AV$20)</f>
        <v>0</v>
      </c>
      <c r="R156" s="174">
        <f>SUMIF('Saturday Race 11-20-21'!$B$11:$B$20,$C156,'Saturday Race 11-20-21'!$AW$11:$AW$20)</f>
        <v>0</v>
      </c>
      <c r="S156" s="174">
        <f>SUMIF('Saturday Race 11-20-21'!$B$11:$B$20,$C156,'Saturday Race 11-20-21'!$AX$11:$AX$20)</f>
        <v>0</v>
      </c>
      <c r="T156" s="174">
        <f>SUMIF('Saturday Race 11-20-21'!$B$11:$B$20,$C156,'Saturday Race 11-20-21'!$AY$11:$AY$20)</f>
        <v>0</v>
      </c>
      <c r="U156" s="174">
        <f>SUMIF('Saturday Race 1-08-22'!$B$11:$B$20,$C156,'Saturday Race 1-08-22'!$AU$11:$AU$20)</f>
        <v>0</v>
      </c>
      <c r="V156" s="174">
        <f>SUMIF('Saturday Race 1-08-22'!$B$11:$B$20,$C156,'Saturday Race 1-08-22'!$AV$11:$AV$20)</f>
        <v>0</v>
      </c>
      <c r="W156" s="174">
        <f>SUMIF('Saturday Race 1-08-22'!$B$11:$B$20,$C156,'Saturday Race 1-08-22'!$AW$11:$AW$20)</f>
        <v>0</v>
      </c>
      <c r="X156" s="174">
        <f>SUMIF('Saturday Race 1-08-22'!$B$11:$B$20,$C156,'Saturday Race 1-08-22'!$AX$11:$AX$20)</f>
        <v>0</v>
      </c>
      <c r="Y156" s="174">
        <f>SUMIF('Saturday Race 1-08-22'!$B$11:$B$20,$C156,'Saturday Race 1-08-22'!$AY$11:$AY$20)</f>
        <v>0</v>
      </c>
      <c r="Z156" s="174">
        <f>SUMIF('Saturday Race 1-22-22'!$B$11:$B$20,$C156,'Saturday Race 1-22-22'!$AU$11:$AU$20)</f>
        <v>0</v>
      </c>
      <c r="AA156" s="174">
        <f>SUMIF('Saturday Race 1-22-22'!$B$11:$B$20,$C156,'Saturday Race 1-22-22'!$AV$11:$AV$20)</f>
        <v>0</v>
      </c>
      <c r="AB156" s="174">
        <f>SUMIF('Saturday Race 1-22-22'!$B$11:$B$20,$C156,'Saturday Race 1-22-22'!$AW$11:$AW$20)</f>
        <v>0</v>
      </c>
      <c r="AC156" s="174">
        <f>SUMIF('Saturday Race 1-22-22'!$B$11:$B$20,$C156,'Saturday Race 1-22-22'!$AX$11:$AX$20)</f>
        <v>0</v>
      </c>
      <c r="AD156" s="174">
        <f>SUMIF('Saturday Race 1-22-22'!$B$11:$B$20,$C156,'Saturday Race 1-22-22'!$AY$11:$AY$20)</f>
        <v>0</v>
      </c>
      <c r="AE156" s="174">
        <f>SUMIF('Sunday Race 2-6-22'!$B$11:$B$20,$C156,'Sunday Race 2-6-22'!$AU$11:$AU$20)</f>
        <v>0</v>
      </c>
      <c r="AF156" s="174">
        <f>SUMIF('Sunday Race 2-6-22'!$B$11:$B$20,$C156,'Sunday Race 2-6-22'!$AV$11:$AV$20)</f>
        <v>0</v>
      </c>
      <c r="AG156" s="174">
        <f>SUMIF('Sunday Race 2-6-22'!$B$11:$B$20,$C156,'Sunday Race 2-6-22'!$AW$11:$AW$20)</f>
        <v>0</v>
      </c>
      <c r="AH156" s="174">
        <f>SUMIF('Sunday Race 2-6-22'!$B$11:$B$20,$C156,'Sunday Race 2-6-22'!$AX$11:$AX$20)</f>
        <v>0</v>
      </c>
      <c r="AI156" s="174">
        <f>SUMIF('Sunday Race 2-6-22'!$B$11:$B$20,$C156,'Sunday Race 2-6-22'!$AY$11:$AY$20)</f>
        <v>0</v>
      </c>
      <c r="AJ156" s="174">
        <f>SUMIF('Sunday Race 2-20-22'!$B$11:$B$26,$C156,'Sunday Race 2-20-22'!$AU$11:$AU$26)</f>
        <v>0</v>
      </c>
      <c r="AK156" s="174">
        <f>SUMIF('Sunday Race 2-20-22'!$B$11:$B$26,$C156,'Sunday Race 2-20-22'!$AV$11:$AV$26)</f>
        <v>0</v>
      </c>
      <c r="AL156" s="174">
        <f>SUMIF('Sunday Race 2-20-22'!$B$11:$B$26,$C156,'Sunday Race 2-20-22'!$AW$11:$AW$26)</f>
        <v>0</v>
      </c>
      <c r="AM156" s="174">
        <f>SUMIF('Sunday Race 2-20-22'!$B$11:$B$26,$C156,'Sunday Race 2-20-22'!$AX$11:$AX$26)</f>
        <v>0</v>
      </c>
      <c r="AN156" s="174">
        <f>SUMIF('Sunday Race 2-20-22'!$B$11:$B$26,$C156,'Sunday Race 2-20-22'!$AY$11:$AY$26)</f>
        <v>0</v>
      </c>
      <c r="AO156" s="174">
        <f>SUMIF('Sunday Race 2-27-22'!$B$11:$B$20,$C156,'Sunday Race 2-27-22'!$AU$11:$AU$20)</f>
        <v>0</v>
      </c>
      <c r="AP156" s="174">
        <f>SUMIF('Sunday Race 2-27-22'!$B$11:$B$20,$C156,'Sunday Race 2-27-22'!$AV$11:$AV$20)</f>
        <v>0</v>
      </c>
      <c r="AQ156" s="174">
        <f>SUMIF('Sunday Race 2-27-22'!$B$11:$B$20,$C156,'Sunday Race 2-27-22'!$AW$11:$AW$20)</f>
        <v>0</v>
      </c>
      <c r="AR156" s="174">
        <f>SUMIF('Sunday Race 2-27-22'!$B$11:$B$20,$C156,'Sunday Race 2-27-22'!$AX$11:$AX$20)</f>
        <v>0</v>
      </c>
      <c r="AS156" s="174">
        <f>SUMIF('Sunday Race 2-27-22'!$B$11:$B$20,$C156,'Sunday Race 2-27-22'!$AY$11:$AY$20)</f>
        <v>0</v>
      </c>
      <c r="AT156" s="174">
        <f>SUMIF('Sunday Race 3-13-22'!$B$11:$B$25,$C156,'Sunday Race 3-13-22'!$AU$11:$AU$25)</f>
        <v>0</v>
      </c>
      <c r="AU156" s="174">
        <f>SUMIF('Sunday Race 3-13-22'!$B$11:$B$25,$C156,'Sunday Race 3-13-22'!$AV$11:$AV$25)</f>
        <v>0</v>
      </c>
      <c r="AV156" s="174">
        <f>SUMIF('Sunday Race 3-13-22'!$B$11:$B$25,$C156,'Sunday Race 3-13-22'!$AW$11:$AW$25)</f>
        <v>0</v>
      </c>
      <c r="AW156" s="174">
        <f>SUMIF('Sunday Race 3-13-22'!$B$11:$B$25,$C156,'Sunday Race 3-13-22'!$AX$11:$AX$25)</f>
        <v>0</v>
      </c>
      <c r="AX156" s="174">
        <f>SUMIF('Sunday Race 3-13-22'!$B$11:$B$25,$C156,'Sunday Race 3-13-22'!$AY$11:$AY$25)</f>
        <v>0</v>
      </c>
      <c r="AY156" s="174">
        <f>SUMIF('Saturday Race 3-19-22'!$B$11:$B$15,$C156,'Saturday Race 3-19-22'!$AU$11:$AU$15)</f>
        <v>0</v>
      </c>
      <c r="AZ156" s="174">
        <f>SUMIF('Saturday Race 3-19-22'!$B$11:$B$15,$C156,'Saturday Race 3-19-22'!$AV$11:$AV$15)</f>
        <v>0</v>
      </c>
      <c r="BA156" s="174">
        <f>SUMIF('Saturday Race 3-19-22'!$B$11:$B$15,$C156,'Saturday Race 3-19-22'!$AW$11:$AW$15)</f>
        <v>0</v>
      </c>
      <c r="BB156" s="174">
        <f>SUMIF('Saturday Race 3-19-22'!$B$11:$B$15,$C156,'Saturday Race 3-19-22'!$AX$11:$AX$15)</f>
        <v>0</v>
      </c>
      <c r="BC156" s="174">
        <f>SUMIF('Saturday Race 3-19-22'!$B$11:$B$15,$C156,'Saturday Race 3-19-22'!$AY$11:$AY$15)</f>
        <v>0</v>
      </c>
      <c r="BD156" s="174">
        <f>SUMIF('Sunday Races 4-10-22'!$B$11:$B$26,$C156,'Sunday Races 4-10-22'!$AU$11:$AU$26)</f>
        <v>0</v>
      </c>
      <c r="BE156" s="174">
        <f>SUMIF('Sunday Races 4-10-22'!$B$11:$B$26,$C156,'Sunday Races 4-10-22'!$AV$11:$AV$26)</f>
        <v>0</v>
      </c>
      <c r="BF156" s="174">
        <f>SUMIF('Sunday Races 4-10-22'!$B$11:$B$26,$C156,'Sunday Races 4-10-22'!$AW$11:$AW$26)</f>
        <v>0</v>
      </c>
      <c r="BG156" s="174">
        <f>SUMIF('Sunday Races 4-10-22'!$B$11:$B$26,$C156,'Sunday Races 4-10-22'!$AX$11:$AX$26)</f>
        <v>0</v>
      </c>
      <c r="BH156" s="174">
        <f>SUMIF('Sunday Races 4-10-22'!$B$11:$B$26,$C156,'Sunday Races 4-10-22'!$AY$11:$AY$26)</f>
        <v>0</v>
      </c>
      <c r="BI156" s="174">
        <f>SUMIF('Sunday Races 5-1-22'!$B$11:$B$28,$C156,'Sunday Races 5-1-22'!$AU$11:$AU$28)</f>
        <v>0</v>
      </c>
      <c r="BJ156" s="174">
        <f>SUMIF('Sunday Races 5-1-22'!$B$11:$B$28,$C156,'Sunday Races 5-1-22'!$AV$11:$AV$28)</f>
        <v>0</v>
      </c>
      <c r="BK156" s="174">
        <f>SUMIF('Sunday Races 5-1-22'!$B$11:$B$28,$C156,'Sunday Races 5-1-22'!$AW$11:$AW$28)</f>
        <v>0</v>
      </c>
      <c r="BL156" s="174">
        <f>SUMIF('Sunday Races 5-1-22'!$B$11:$B$28,$C156,'Sunday Races 5-1-22'!$AX$11:$AX$28)</f>
        <v>0</v>
      </c>
      <c r="BM156" s="174">
        <f>SUMIF('Sunday Races 5-1-22'!$B$11:$B$28,$C156,'Sunday Races 5-1-22'!$AY$11:$AY$28)</f>
        <v>0</v>
      </c>
      <c r="BN156" s="174">
        <f>SUMIF('Sunday Races 6-5-22'!$B$11:$B$28,$C156,'Sunday Races 6-5-22'!$AU$11:$AU$28)</f>
        <v>0</v>
      </c>
      <c r="BO156" s="174">
        <f>SUMIF('Sunday Races 6-5-22'!$B$11:$B$28,$C156,'Sunday Races 6-5-22'!$AV$11:$AV$28)</f>
        <v>0</v>
      </c>
      <c r="BP156" s="174">
        <f>SUMIF('Sunday Races 6-5-22'!$B$11:$B$28,$C156,'Sunday Races 6-5-22'!$AW$11:$AW$28)</f>
        <v>0</v>
      </c>
      <c r="BQ156" s="174">
        <f>SUMIF('Sunday Races 6-5-22'!$B$11:$B$28,$C156,'Sunday Races 6-5-22'!$AX$11:$AX$28)</f>
        <v>0</v>
      </c>
      <c r="BR156" s="174">
        <f>SUMIF('Sunday Races 6-5-22'!$B$11:$B$28,$C156,'Sunday Races 6-5-22'!$AY$11:$AY$28)</f>
        <v>0</v>
      </c>
      <c r="BS156" s="174">
        <f>SUMIF('Sunday Races 6-12-22'!$B$11:$B$24,$C156,'Sunday Races 6-12-22'!$AU$11:$AU$24)</f>
        <v>0</v>
      </c>
      <c r="BT156" s="174">
        <f>SUMIF('Sunday Races 6-12-22'!$B$11:$B$24,$C156,'Sunday Races 6-12-22'!$AV$11:$AV$24)</f>
        <v>0</v>
      </c>
      <c r="BU156" s="174">
        <f>SUMIF('Sunday Races 6-12-22'!$B$11:$B$24,$C156,'Sunday Races 6-12-22'!$AW$11:$AW$24)</f>
        <v>0</v>
      </c>
      <c r="BV156" s="174">
        <f>SUMIF('Sunday Races 6-12-22'!$B$11:$B$24,$C156,'Sunday Races 6-12-22'!$AX$11:$AX$24)</f>
        <v>0</v>
      </c>
      <c r="BW156" s="174">
        <f>SUMIF('Sunday Races 6-12-22'!$B$11:$B$24,$C156,'Sunday Races 6-12-22'!$AY$11:$AY$24)</f>
        <v>0</v>
      </c>
      <c r="BX156" s="174">
        <f>SUMIF('Saturday Races 6-18-22'!$B$11:$B$24,$C156,'Saturday Races 6-18-22'!$AU$11:$AU$24)</f>
        <v>0</v>
      </c>
      <c r="BY156" s="174">
        <f>SUMIF('Saturday Races 6-18-22'!$B$11:$B$24,$C156,'Saturday Races 6-18-22'!$AV$11:$AV$24)</f>
        <v>0</v>
      </c>
      <c r="BZ156" s="174">
        <f>SUMIF('Saturday Races 6-18-22'!$B$11:$B$24,$C156,'Saturday Races 6-18-22'!$AW$11:$AW$24)</f>
        <v>0</v>
      </c>
      <c r="CA156" s="174">
        <f>SUMIF('Saturday Races 6-18-22'!$B$11:$B$24,$C156,'Saturday Races 6-18-22'!$AX$11:$AX$24)</f>
        <v>0</v>
      </c>
      <c r="CB156" s="174">
        <f>SUMIF('Saturday Races 6-18-22'!$B$11:$B$24,$C156,'Saturday Races 6-18-22'!$AY$11:$AY$24)</f>
        <v>0</v>
      </c>
      <c r="CC156" s="174">
        <f>SUMIF('Sunday Races 7-3-22'!$B$11:$B$26,$C156,'Sunday Races 7-3-22'!$AU$11:$AU$26)</f>
        <v>0</v>
      </c>
      <c r="CD156" s="174">
        <f>SUMIF('Sunday Races 7-3-22'!$B$11:$B$26,$C156,'Sunday Races 7-3-22'!$AV$11:$AV$26)</f>
        <v>0</v>
      </c>
      <c r="CE156" s="174">
        <f>SUMIF('Sunday Races 7-3-22'!$B$11:$B$26,$C156,'Sunday Races 7-3-22'!$AW$11:$AW$26)</f>
        <v>0</v>
      </c>
      <c r="CF156" s="174">
        <f>SUMIF('Sunday Races 7-3-22'!$B$11:$B$26,$C156,'Sunday Races 7-3-22'!$AX$11:$AX$26)</f>
        <v>0</v>
      </c>
      <c r="CG156" s="174">
        <f>SUMIF('Sunday Races 7-3-22'!$B$11:$B$26,$C156,'Sunday Races 7-3-22'!$AY$11:$AY$26)</f>
        <v>0</v>
      </c>
      <c r="CH156" s="174">
        <f>SUMIF('Sunday Races 7-31-22'!$B$11:$B$26,$C156,'Sunday Races 7-31-22'!$AU$11:$AU$26)</f>
        <v>0</v>
      </c>
      <c r="CI156" s="174">
        <f>SUMIF('Sunday Races 7-31-22'!$B$11:$B$26,$C156,'Sunday Races 7-31-22'!$AV$11:$AV$26)</f>
        <v>0</v>
      </c>
      <c r="CJ156" s="174">
        <f>SUMIF('Sunday Races 7-31-22'!$B$11:$B$26,$C156,'Sunday Races 7-31-22'!$AW$11:$AW$26)</f>
        <v>0</v>
      </c>
      <c r="CK156" s="174">
        <f>SUMIF('Sunday Races 7-31-22'!$B$11:$B$26,$C156,'Sunday Races 7-31-22'!$AX$11:$AX$26)</f>
        <v>0</v>
      </c>
      <c r="CL156" s="174">
        <f>SUMIF('Sunday Races 7-31-22'!$B$11:$B$26,$C156,'Sunday Races 7-31-22'!$AY$11:$AY$26)</f>
        <v>0</v>
      </c>
      <c r="CM156" s="174">
        <f>SUMIF('Sunday Races 8-14-22'!$B$11:$B$26,$C156,'Sunday Races 8-14-22'!$AU$11:$AU$26)</f>
        <v>0</v>
      </c>
      <c r="CN156" s="174">
        <f>SUMIF('Sunday Races 8-14-22'!$B$11:$B$26,$C156,'Sunday Races 8-14-22'!$AV$11:$AV$26)</f>
        <v>0</v>
      </c>
      <c r="CO156" s="174">
        <f>SUMIF('Sunday Races 8-14-22'!$B$11:$B$26,$C156,'Sunday Races 8-14-22'!$AW$11:$AW$26)</f>
        <v>0</v>
      </c>
      <c r="CP156" s="174">
        <f>SUMIF('Sunday Races 8-14-22'!$B$11:$B$26,$C156,'Sunday Races 8-14-22'!$AX$11:$AX$26)</f>
        <v>0</v>
      </c>
      <c r="CQ156" s="174">
        <f>SUMIF('Sunday Races 8-14-22'!$B$11:$B$26,$C156,'Sunday Races 8-14-22'!$AY$11:$AY$26)</f>
        <v>0</v>
      </c>
      <c r="CR156" s="174">
        <f>SUMIF('Saturday Races 8-20-22'!$B$11:$B$26,$C156,'Saturday Races 8-20-22'!$AU$11:$AU$26)</f>
        <v>0</v>
      </c>
      <c r="CS156" s="174">
        <f>SUMIF('Saturday Races 8-20-22'!$B$11:$B$26,$C156,'Saturday Races 8-20-22'!$AV$11:$AV$26)</f>
        <v>0</v>
      </c>
      <c r="CT156" s="174">
        <f>SUMIF('Saturday Races 8-20-22'!$B$11:$B$26,$C156,'Saturday Races 8-20-22'!$AW$11:$AW$26)</f>
        <v>0</v>
      </c>
      <c r="CU156" s="174">
        <f>SUMIF('Saturday Races 8-20-22'!$B$11:$B$26,$C156,'Saturday Races 8-20-22'!$AX$11:$AX$26)</f>
        <v>0</v>
      </c>
      <c r="CV156" s="174">
        <f>SUMIF('Saturday Races 8-20-22'!$B$11:$B$26,$C156,'Saturday Races 8-20-22'!$AY$11:$AY$26)</f>
        <v>0</v>
      </c>
      <c r="CW156" s="174">
        <f>SUMIF('Sunday Races 9-11-22'!$B$11:$B$20,$C156,'Sunday Races 9-11-22'!$AU$11:$AU$20)</f>
        <v>0</v>
      </c>
      <c r="CX156" s="174">
        <f>SUMIF('Sunday Races 9-11-22'!$B$11:$B$20,$C156,'Sunday Races 9-11-22'!$AV$11:$AV$20)</f>
        <v>0</v>
      </c>
      <c r="CY156" s="174">
        <f>SUMIF('Sunday Races 9-11-22'!$B$11:$B$20,$C156,'Sunday Races 9-11-22'!$AW$11:$AW$20)</f>
        <v>0</v>
      </c>
      <c r="CZ156" s="174">
        <f>SUMIF('Sunday Races 9-11-22'!$B$11:$B$20,$C156,'Sunday Races 9-11-22'!$AX$11:$AX$20)</f>
        <v>0</v>
      </c>
      <c r="DA156" s="174">
        <f>SUMIF('Sunday Races 9-11-22'!$B$11:$B$20,$C156,'Sunday Races 9-11-22'!$AY$11:$AY$20)</f>
        <v>0</v>
      </c>
      <c r="DB156" s="174">
        <f>SUMIF('Sunday Races 10-9-22'!$B$11:$B$21,$C156,'Sunday Races 10-9-22'!$AU$11:$AU$21)</f>
        <v>0</v>
      </c>
      <c r="DC156" s="174">
        <f>SUMIF('Sunday Races 10-9-22'!$B$11:$B$21,$C156,'Sunday Races 10-9-22'!$AV$11:$AV$21)</f>
        <v>0</v>
      </c>
      <c r="DD156" s="174">
        <f>SUMIF('Sunday Races 10-9-22'!$B$11:$B$21,$C156,'Sunday Races 10-9-22'!$AW$11:$AW$21)</f>
        <v>0</v>
      </c>
      <c r="DE156" s="174">
        <f>SUMIF('Sunday Races 10-9-22'!$B$11:$B$21,$C156,'Sunday Races 10-9-22'!$AX$11:$AX$21)</f>
        <v>0</v>
      </c>
      <c r="DF156" s="174">
        <f>SUMIF('Sunday Races 10-9-22'!$B$11:$B$21,$C156,'Sunday Races 10-9-22'!$AY$11:$AY$21)</f>
        <v>0</v>
      </c>
      <c r="DG156" s="174">
        <f>SUMIF('Sunday Races 10-23-22'!$B$11:$B$22,$C156,'Sunday Races 10-23-22'!$AU$11:$AU$22)</f>
        <v>0</v>
      </c>
      <c r="DH156" s="174">
        <f>SUMIF('Sunday Races 10-23-22'!$B$11:$B$22,$C156,'Sunday Races 10-23-22'!$AV$11:$AV$22)</f>
        <v>0</v>
      </c>
      <c r="DI156" s="174">
        <f>SUMIF('Sunday Races 10-23-22'!$B$11:$B$22,$C156,'Sunday Races 10-23-22'!$AW$11:$AW$22)</f>
        <v>0</v>
      </c>
      <c r="DJ156" s="174">
        <f>SUMIF('Sunday Races 10-23-22'!$B$11:$B$22,$C156,'Sunday Races 10-23-22'!$AX$11:$AX$22)</f>
        <v>0</v>
      </c>
      <c r="DK156" s="174">
        <f>SUMIF('Sunday Races 10-23-22'!$B$11:$B$22,$C156,'Sunday Races 10-23-22'!$AY$11:$AY$22)</f>
        <v>0</v>
      </c>
      <c r="DL156" s="175"/>
      <c r="DM156" s="176"/>
      <c r="DN156" s="177">
        <f t="shared" si="140"/>
        <v>0</v>
      </c>
      <c r="DO156" s="177">
        <f t="shared" si="140"/>
        <v>0</v>
      </c>
      <c r="DP156" s="177">
        <f t="shared" si="140"/>
        <v>0</v>
      </c>
      <c r="DQ156" s="177">
        <f t="shared" si="140"/>
        <v>0</v>
      </c>
      <c r="DR156" s="177">
        <f t="shared" si="140"/>
        <v>0</v>
      </c>
      <c r="DS156" s="177">
        <f t="shared" si="140"/>
        <v>0</v>
      </c>
      <c r="DT156" s="177">
        <f t="shared" si="140"/>
        <v>0</v>
      </c>
      <c r="DU156" s="177">
        <f t="shared" si="140"/>
        <v>0</v>
      </c>
      <c r="DV156" s="177">
        <f t="shared" si="140"/>
        <v>0</v>
      </c>
      <c r="DW156" s="177">
        <f t="shared" si="140"/>
        <v>0</v>
      </c>
      <c r="DX156" s="177">
        <f t="shared" si="141"/>
        <v>0</v>
      </c>
      <c r="DY156" s="177">
        <f t="shared" si="141"/>
        <v>0</v>
      </c>
      <c r="DZ156" s="177">
        <f t="shared" si="141"/>
        <v>0</v>
      </c>
      <c r="EA156" s="177">
        <f t="shared" si="141"/>
        <v>0</v>
      </c>
      <c r="EB156" s="177">
        <f t="shared" si="141"/>
        <v>0</v>
      </c>
      <c r="EC156" s="177">
        <f t="shared" si="141"/>
        <v>0</v>
      </c>
      <c r="ED156" s="177">
        <f t="shared" si="141"/>
        <v>0</v>
      </c>
      <c r="EE156" s="177">
        <f t="shared" si="141"/>
        <v>0</v>
      </c>
      <c r="EF156" s="177">
        <f t="shared" si="141"/>
        <v>0</v>
      </c>
      <c r="EG156" s="177">
        <f t="shared" si="141"/>
        <v>0</v>
      </c>
      <c r="EH156" s="177">
        <f t="shared" si="142"/>
        <v>0</v>
      </c>
      <c r="EI156" s="177">
        <f t="shared" si="142"/>
        <v>0</v>
      </c>
      <c r="EJ156" s="177">
        <f t="shared" si="142"/>
        <v>0</v>
      </c>
      <c r="EK156" s="177">
        <f t="shared" si="142"/>
        <v>0</v>
      </c>
      <c r="EL156" s="177">
        <f t="shared" si="142"/>
        <v>0</v>
      </c>
      <c r="EM156" s="177">
        <f t="shared" si="142"/>
        <v>0</v>
      </c>
      <c r="EN156" s="177">
        <f t="shared" si="142"/>
        <v>0</v>
      </c>
      <c r="EO156" s="177">
        <f t="shared" si="142"/>
        <v>0</v>
      </c>
      <c r="EP156" s="177">
        <f t="shared" si="142"/>
        <v>0</v>
      </c>
      <c r="EQ156" s="177">
        <f t="shared" si="142"/>
        <v>0</v>
      </c>
      <c r="ER156" s="177">
        <f t="shared" si="143"/>
        <v>0</v>
      </c>
      <c r="ES156" s="177">
        <f t="shared" si="143"/>
        <v>0</v>
      </c>
      <c r="ET156" s="177">
        <f t="shared" si="143"/>
        <v>0</v>
      </c>
      <c r="EU156" s="177">
        <f t="shared" si="143"/>
        <v>0</v>
      </c>
      <c r="EV156" s="177">
        <f t="shared" si="143"/>
        <v>0</v>
      </c>
      <c r="EW156" s="177">
        <f t="shared" si="143"/>
        <v>0</v>
      </c>
      <c r="EX156" s="177">
        <f t="shared" si="143"/>
        <v>0</v>
      </c>
      <c r="EY156" s="177">
        <f t="shared" si="143"/>
        <v>0</v>
      </c>
      <c r="EZ156" s="177">
        <f t="shared" si="143"/>
        <v>0</v>
      </c>
      <c r="FA156" s="177">
        <f t="shared" si="143"/>
        <v>0</v>
      </c>
      <c r="FB156" s="177">
        <f t="shared" si="144"/>
        <v>0</v>
      </c>
      <c r="FC156" s="177">
        <f t="shared" si="144"/>
        <v>0</v>
      </c>
      <c r="FD156" s="177">
        <f t="shared" si="144"/>
        <v>0</v>
      </c>
      <c r="FE156" s="177">
        <f t="shared" si="144"/>
        <v>0</v>
      </c>
      <c r="FF156" s="177">
        <f t="shared" si="144"/>
        <v>0</v>
      </c>
      <c r="FG156" s="177">
        <f t="shared" si="144"/>
        <v>0</v>
      </c>
      <c r="FH156" s="177">
        <f t="shared" si="144"/>
        <v>0</v>
      </c>
      <c r="FI156" s="177">
        <f t="shared" si="144"/>
        <v>0</v>
      </c>
      <c r="FJ156" s="177">
        <f t="shared" si="144"/>
        <v>0</v>
      </c>
      <c r="FK156" s="177">
        <f t="shared" si="144"/>
        <v>0</v>
      </c>
      <c r="FL156" s="177">
        <f t="shared" si="145"/>
        <v>0</v>
      </c>
      <c r="FM156" s="177">
        <f t="shared" si="145"/>
        <v>0</v>
      </c>
      <c r="FN156" s="177">
        <f t="shared" si="145"/>
        <v>0</v>
      </c>
      <c r="FO156" s="177">
        <f t="shared" si="145"/>
        <v>0</v>
      </c>
      <c r="FP156" s="177">
        <f t="shared" si="145"/>
        <v>0</v>
      </c>
      <c r="FQ156" s="177">
        <f t="shared" si="145"/>
        <v>0</v>
      </c>
      <c r="FR156" s="177">
        <f t="shared" si="145"/>
        <v>0</v>
      </c>
      <c r="FS156" s="177">
        <f t="shared" si="145"/>
        <v>0</v>
      </c>
      <c r="FT156" s="177">
        <f t="shared" si="145"/>
        <v>0</v>
      </c>
      <c r="FU156" s="177">
        <f t="shared" si="145"/>
        <v>0</v>
      </c>
      <c r="FV156" s="177">
        <f t="shared" si="145"/>
        <v>0</v>
      </c>
      <c r="FW156" s="177">
        <f t="shared" si="145"/>
        <v>0</v>
      </c>
      <c r="FX156" s="177">
        <f t="shared" si="145"/>
        <v>0</v>
      </c>
      <c r="FY156" s="177">
        <f t="shared" si="145"/>
        <v>0</v>
      </c>
      <c r="FZ156" s="177">
        <f t="shared" si="145"/>
        <v>0</v>
      </c>
      <c r="GA156" s="177"/>
      <c r="GB156" s="229">
        <f t="shared" si="132"/>
        <v>0</v>
      </c>
      <c r="GC156" s="229">
        <f t="shared" si="133"/>
        <v>0</v>
      </c>
      <c r="GD156" s="174">
        <f>SUMIF('One Day 12-04-21 Scots'!$B$11:$B$24,$C156,'One Day 12-04-21 Scots'!$AU$11:$AU$24)</f>
        <v>0</v>
      </c>
      <c r="GE156" s="174">
        <f>SUMIF('One Day 12-04-21 Scots'!$B$11:$B$24,$C156,'One Day 12-04-21 Scots'!$AV$11:$AV$24)</f>
        <v>0</v>
      </c>
      <c r="GF156" s="174">
        <f>SUMIF('One Day 12-04-21 Scots'!$B$11:$B$24,$C156,'One Day 12-04-21 Scots'!$AW$11:$AW$24)</f>
        <v>0</v>
      </c>
      <c r="GG156" s="174">
        <f>SUMIF('One Day 12-04-21 Scots'!$B$11:$B$24,$C156,'One Day 12-04-21 Scots'!$AX$11:$AX$24)</f>
        <v>0</v>
      </c>
      <c r="GH156" s="174">
        <f>SUMIF('One Day 12-04-21 Scots'!$B$11:$B$24,$C156,'One Day 12-04-21 Scots'!$AY$11:$AY$24)</f>
        <v>0</v>
      </c>
      <c r="GI156" s="174">
        <f>SUMIF('One Day 12-04-21 Thistles'!$B$11:$B$25,$C156,'One Day 12-04-21 Thistles'!$AU$11:$AU$25)</f>
        <v>0</v>
      </c>
      <c r="GJ156" s="174">
        <f>SUMIF('One Day 12-04-21 Thistles'!$B$11:$B$25,$C156,'One Day 12-04-21 Thistles'!$AV$11:$AV$25)</f>
        <v>0</v>
      </c>
      <c r="GK156" s="174">
        <f>SUMIF('One Day 12-04-21 Thistles'!$B$11:$B$25,$C156,'One Day 12-04-21 Thistles'!$AW$11:$AW$25)</f>
        <v>0</v>
      </c>
      <c r="GL156" s="174">
        <f>SUMIF('One Day 12-04-21 Thistles'!$B$11:$B$25,$C156,'One Day 12-04-21 Thistles'!$AX$11:$AX$25)</f>
        <v>0</v>
      </c>
      <c r="GM156" s="174">
        <f>SUMIF('One Day 12-04-21 Thistles'!$B$11:$B$25,$C156,'One Day 12-04-21 Thistles'!$AY$11:$AY$25)</f>
        <v>0</v>
      </c>
      <c r="GN156" s="174">
        <f>SUMIF('Chili One Day 2-12-22 Scots'!$B$11:$B$27,$C156,'Chili One Day 2-12-22 Scots'!$AU$11:$AU$27)</f>
        <v>0</v>
      </c>
      <c r="GO156" s="174">
        <f>SUMIF('Chili One Day 2-12-22 Scots'!$B$11:$B$27,$C156,'Chili One Day 2-12-22 Scots'!$AV$11:$AV$27)</f>
        <v>0</v>
      </c>
      <c r="GP156" s="174">
        <f>SUMIF('Chili One Day 2-12-22 Scots'!$B$11:$B$27,$C156,'Chili One Day 2-12-22 Scots'!$AW$11:$AW$27)</f>
        <v>0</v>
      </c>
      <c r="GQ156" s="174">
        <f>SUMIF('Chili One Day 2-12-22 Scots'!$B$11:$B$27,$C156,'Chili One Day 2-12-22 Scots'!$AX$11:$AX$27)</f>
        <v>0</v>
      </c>
      <c r="GR156" s="174">
        <f>SUMIF('Chili One Day 2-12-22 Scots'!$B$11:$B$27,$C156,'Chili One Day 2-12-22 Scots'!$AY$11:$AY$27)</f>
        <v>0</v>
      </c>
      <c r="GS156" s="174">
        <f>SUMIF('Chili One Day 2-12-22 Thistles'!$B$11:$B$27,$C156,'Chili One Day 2-12-22 Thistles'!$AU$11:$AU$27)</f>
        <v>0</v>
      </c>
      <c r="GT156" s="174">
        <f>SUMIF('Chili One Day 2-12-22 Thistles'!$B$11:$B$27,$C156,'Chili One Day 2-12-22 Thistles'!$AV$11:$AV$27)</f>
        <v>0</v>
      </c>
      <c r="GU156" s="174">
        <f>SUMIF('Chili One Day 2-12-22 Thistles'!$B$11:$B$27,$C156,'Chili One Day 2-12-22 Thistles'!$AW$11:$AW$27)</f>
        <v>0</v>
      </c>
      <c r="GV156" s="174">
        <f>SUMIF('Chili One Day 2-12-22 Thistles'!$B$11:$B$27,$C156,'Chili One Day 2-12-22 Thistles'!$AX$11:$AX$27)</f>
        <v>0</v>
      </c>
      <c r="GW156" s="174">
        <f>SUMIF('Chili One Day 2-12-22 Thistles'!$B$11:$B$27,$C156,'Chili One Day 2-12-22 Thistles'!$AY$11:$AY$27)</f>
        <v>0</v>
      </c>
      <c r="GX156" s="174">
        <f>SUMIF('Ironman One Day 3-5-22 FS'!$B$11:$B$26,$C156,'Ironman One Day 3-5-22 FS'!$AU$11:$AU$26)</f>
        <v>0</v>
      </c>
      <c r="GY156" s="174">
        <f>SUMIF('Ironman One Day 3-5-22 FS'!$B$11:$B$26,$C156,'Ironman One Day 3-5-22 FS'!$AV$11:$AV$26)</f>
        <v>0</v>
      </c>
      <c r="GZ156" s="174">
        <f>SUMIF('Ironman One Day 3-5-22 FS'!$B$11:$B$26,$C156,'Ironman One Day 3-5-22 FS'!$AW$11:$AW$26)</f>
        <v>0</v>
      </c>
      <c r="HA156" s="174">
        <f>SUMIF('Ironman One Day 3-5-22 FS'!$B$11:$B$26,$C156,'Ironman One Day 3-5-22 FS'!$AX$11:$AX$26)</f>
        <v>0</v>
      </c>
      <c r="HB156" s="174">
        <f>SUMIF('Ironman One Day 3-5-22 FS'!$B$11:$B$26,$C156,'Ironman One Day 3-5-22 FS'!$AY$11:$AY$26)</f>
        <v>0</v>
      </c>
      <c r="HC156" s="174">
        <f>SUMIF('Ironman One Day 3-5-22 420'!$B$11:$B$26,$C156,'Ironman One Day 3-5-22 420'!$AU$11:$AU$26)</f>
        <v>0</v>
      </c>
      <c r="HD156" s="174">
        <f>SUMIF('Ironman One Day 3-5-22 420'!$B$11:$B$26,$C156,'Ironman One Day 3-5-22 420'!$AV$11:$AV$26)</f>
        <v>0</v>
      </c>
      <c r="HE156" s="174">
        <f>SUMIF('Ironman One Day 3-5-22 420'!$B$11:$B$26,$C156,'Ironman One Day 3-5-22 420'!$AW$11:$AW$26)</f>
        <v>0</v>
      </c>
      <c r="HF156" s="174">
        <f>SUMIF('Ironman One Day 3-5-22 420'!$B$11:$B$26,$C156,'Ironman One Day 3-5-22 420'!$AX$11:$AX$26)</f>
        <v>0</v>
      </c>
      <c r="HG156" s="174">
        <f>SUMIF('Ironman One Day 3-5-22 420'!$B$11:$B$26,$C156,'Ironman One Day 3-5-22 420'!$AY$11:$AY$26)</f>
        <v>0</v>
      </c>
      <c r="HH156" s="174">
        <f>SUMIF('Easter One Day 4-16-22 FS'!$B$11:$B$25,$C156,'Easter One Day 4-16-22 FS'!$AU$11:$AU$25)</f>
        <v>0</v>
      </c>
      <c r="HI156" s="174">
        <f>SUMIF('Easter One Day 4-16-22 FS'!$B$11:$B$25,$C156,'Easter One Day 4-16-22 FS'!$AV$11:$AV$25)</f>
        <v>0</v>
      </c>
      <c r="HJ156" s="174">
        <f>SUMIF('Easter One Day 4-16-22 FS'!$B$11:$B$25,$C156,'Easter One Day 4-16-22 FS'!$AW$11:$AW$25)</f>
        <v>0</v>
      </c>
      <c r="HK156" s="174">
        <f>SUMIF('Easter One Day 4-16-22 FS'!$B$11:$B$25,$C156,'Easter One Day 4-16-22 FS'!$AX$11:$AX$25)</f>
        <v>0</v>
      </c>
      <c r="HL156" s="174">
        <f>SUMIF('Easter One Day 4-16-22 FS'!$B$11:$B$25,$C156,'Easter One Day 4-16-22 FS'!$AY$11:$AY$25)</f>
        <v>0</v>
      </c>
      <c r="HM156" s="174">
        <f>SUMIF('Easter One Day 4-16-22 TH'!$B$11:$B$25,$C156,'Easter One Day 4-16-22 TH'!$AU$11:$AU$25)</f>
        <v>0</v>
      </c>
      <c r="HN156" s="174">
        <f>SUMIF('Easter One Day 4-16-22 TH'!$B$11:$B$25,$C156,'Easter One Day 4-16-22 TH'!$AV$11:$AV$25)</f>
        <v>0</v>
      </c>
      <c r="HO156" s="174">
        <f>SUMIF('Easter One Day 4-16-22 TH'!$B$11:$B$25,$C156,'Easter One Day 4-16-22 TH'!$AW$11:$AW$25)</f>
        <v>0</v>
      </c>
      <c r="HP156" s="174">
        <f>SUMIF('Easter One Day 4-16-22 TH'!$B$11:$B$25,$C156,'Easter One Day 4-16-22 TH'!$AX$11:$AX$25)</f>
        <v>0</v>
      </c>
      <c r="HQ156" s="174">
        <f>SUMIF('Easter One Day 4-16-22 TH'!$B$11:$B$25,$C156,'Easter One Day 4-16-22 TH'!$AY$11:$AY$25)</f>
        <v>0</v>
      </c>
      <c r="HR156" s="174">
        <f>SUMIF('Long Distance Race 5-7-22'!$B$11:$B$25,$C156,'Long Distance Race 5-7-22'!$AU$11:$AU$25)</f>
        <v>0</v>
      </c>
      <c r="HS156" s="174">
        <f>SUMIF('Long Distance Race 5-7-22'!$B$11:$B$18,$C156,'Long Distance Race 5-7-22'!$AV$11:$AV$18)</f>
        <v>0</v>
      </c>
      <c r="HT156" s="174">
        <f>SUMIF('Long Distance Race 5-7-22'!$B$11:$B$18,$C156,'Long Distance Race 5-7-22'!$AW$11:$AW$18)</f>
        <v>0</v>
      </c>
      <c r="HU156" s="174">
        <f>SUMIF('Long Distance Race 5-7-22'!$B$11:$B$18,$C156,'Long Distance Race 5-7-22'!$AX$11:$AX$18)</f>
        <v>0</v>
      </c>
      <c r="HV156" s="174">
        <f>SUMIF('Long Distance Race 5-7-22'!$B$11:$B$18,$C156,'Long Distance Race 5-7-22'!$AY$11:$AY$18)</f>
        <v>0</v>
      </c>
      <c r="HW156" s="174">
        <f>SUMIF('Memorial Day Regatta 5-28-22 Op'!$B$11:$B$25,$C156,'Memorial Day Regatta 5-28-22 Op'!$AU$11:$AU$25)</f>
        <v>0</v>
      </c>
      <c r="HX156" s="174">
        <f>SUMIF('Memorial Day Regatta 5-28-22 Op'!$B$11:$B$18,$C156,'Memorial Day Regatta 5-28-22 Op'!$AV$11:$AV$18)</f>
        <v>0</v>
      </c>
      <c r="HY156" s="174">
        <f>SUMIF('Memorial Day Regatta 5-28-22 Op'!$B$11:$B$18,$C156,'Memorial Day Regatta 5-28-22 Op'!$AW$11:$AW$18)</f>
        <v>0</v>
      </c>
      <c r="HZ156" s="174">
        <f>SUMIF('Memorial Day Regatta 5-28-22 Op'!$B$11:$B$18,$C156,'Memorial Day Regatta 5-28-22 Op'!$AX$11:$AX$18)</f>
        <v>0</v>
      </c>
      <c r="IA156" s="174">
        <f>SUMIF('Memorial Day Regatta 5-28-22 Op'!$B$11:$B$18,$C156,'Memorial Day Regatta 5-28-22 Op'!$AY$11:$AY$18)</f>
        <v>0</v>
      </c>
      <c r="IB156" s="174">
        <f>SUMIF('Caldwell Cup 6-25-22 TH'!$B$11:$B$25,$C156,'Caldwell Cup 6-25-22 TH'!$AU$11:$AU$25)</f>
        <v>0</v>
      </c>
      <c r="IC156" s="174">
        <f>SUMIF('Caldwell Cup 6-25-22 TH'!$B$11:$B$25,$C156,'Caldwell Cup 6-25-22 TH'!$AV$11:$AV$25)</f>
        <v>0</v>
      </c>
      <c r="ID156" s="174">
        <f>SUMIF('Caldwell Cup 6-25-22 TH'!$B$11:$B$25,$C156,'Caldwell Cup 6-25-22 TH'!$AW$11:$AW$25)</f>
        <v>0</v>
      </c>
      <c r="IE156" s="174">
        <f>SUMIF('Caldwell Cup 6-25-22 TH'!$B$11:$B$25,$C156,'Caldwell Cup 6-25-22 TH'!$AX$11:$AX$25)</f>
        <v>0</v>
      </c>
      <c r="IF156" s="174">
        <f>SUMIF('Caldwell Cup 6-25-22 TH'!$B$11:$B$25,$C156,'Caldwell Cup 6-25-22 TH'!$AY$11:$AY$25)</f>
        <v>0</v>
      </c>
      <c r="IG156" s="174">
        <f>SUMIF('Caldwell Cup 6-25-22 FS'!$B$11:$B$21,$C156,'Caldwell Cup 6-25-22 FS'!$AU$11:$AU$21)</f>
        <v>0</v>
      </c>
      <c r="IH156" s="174">
        <f>SUMIF('Caldwell Cup 6-25-22 FS'!$B$11:$B$21,$C156,'Caldwell Cup 6-25-22 FS'!$AV$11:$AV$21)</f>
        <v>0</v>
      </c>
      <c r="II156" s="174">
        <f>SUMIF('Caldwell Cup 6-25-22 FS'!$B$11:$B$21,$C156,'Caldwell Cup 6-25-22 FS'!$AW$11:$AW$21)</f>
        <v>0</v>
      </c>
      <c r="IJ156" s="174">
        <f>SUMIF('Caldwell Cup 6-25-22 FS'!$B$11:$B$21,$C156,'Caldwell Cup 6-25-22 FS'!$AX$11:$AX$21)</f>
        <v>0</v>
      </c>
      <c r="IK156" s="174">
        <f>SUMIF('Caldwell Cup 6-25-22 FS'!$B$11:$B$21,$C156,'Caldwell Cup 6-25-22 FS'!$AY$11:$AY$21)</f>
        <v>0</v>
      </c>
      <c r="IL156" s="174">
        <f>SUMIF('Caldwell Cup 6-25-22 Lasers'!$B$11:$B$23,$C156,'Caldwell Cup 6-25-22 Lasers'!$AU$11:$AU$23)</f>
        <v>0</v>
      </c>
      <c r="IM156" s="174">
        <f>SUMIF('Caldwell Cup 6-25-22 Lasers'!$B$11:$B$23,$C156,'Caldwell Cup 6-25-22 Lasers'!$AV$11:$AV$23)</f>
        <v>0</v>
      </c>
      <c r="IN156" s="174">
        <f>SUMIF('Caldwell Cup 6-25-22 Lasers'!$B$11:$B$23,$C156,'Caldwell Cup 6-25-22 Lasers'!$AW$11:$AW$23)</f>
        <v>0</v>
      </c>
      <c r="IO156" s="174">
        <f>SUMIF('Caldwell Cup 6-25-22 Lasers'!$B$11:$B$23,$C156,'Caldwell Cup 6-25-22 Lasers'!$AX$11:$AX$23)</f>
        <v>0</v>
      </c>
      <c r="IP156" s="174">
        <f>SUMIF('Caldwell Cup 6-25-22 Lasers'!$B$11:$B$23,$C156,'Caldwell Cup 6-25-22 Lasers'!$AY$11:$AY$23)</f>
        <v>0</v>
      </c>
      <c r="IQ156" s="174">
        <f>SUMIF('Labor Day Regatta 9-3-22 FS'!$B$11:$B$30,$C156,'Labor Day Regatta 9-3-22 FS'!$AU$11:$AU$30)</f>
        <v>0</v>
      </c>
      <c r="IR156" s="174">
        <f>SUMIF('Labor Day Regatta 9-3-22 FS'!$B$11:$B$30,$C156,'Labor Day Regatta 9-3-22 FS'!$AV$11:$AV$30)</f>
        <v>0</v>
      </c>
      <c r="IS156" s="174">
        <f>SUMIF('Labor Day Regatta 9-3-22 FS'!$B$11:$B$30,$C156,'Labor Day Regatta 9-3-22 FS'!$AW$11:$AW$30)</f>
        <v>0</v>
      </c>
      <c r="IT156" s="174">
        <f>SUMIF('Labor Day Regatta 9-3-22 FS'!$B$11:$B$30,$C156,'Labor Day Regatta 9-3-22 FS'!$AX$11:$AX$30)</f>
        <v>0</v>
      </c>
      <c r="IU156" s="174">
        <f>SUMIF('Labor Day Regatta 9-3-22 FS'!$B$11:$B$30,$C156,'Labor Day Regatta 9-3-22 FS'!$AY$11:$AY$30)</f>
        <v>0</v>
      </c>
      <c r="IV156" s="174">
        <f>SUMIF('2022-09-17 Leukemia Cup FS'!$B$11:$B$26,$C156,'2022-09-17 Leukemia Cup FS'!$AU$11:$AU$26)</f>
        <v>0</v>
      </c>
      <c r="IW156" s="174">
        <f>SUMIF('2022-09-17 Leukemia Cup FS'!$B$11:$B$26,$C156,'2022-09-17 Leukemia Cup FS'!$AV$11:$AV$26)</f>
        <v>0</v>
      </c>
      <c r="IX156" s="174">
        <f>SUMIF('2022-09-17 Leukemia Cup FS'!$B$11:$B$26,$C156,'2022-09-17 Leukemia Cup FS'!$AW$11:$AW$26)</f>
        <v>0</v>
      </c>
      <c r="IY156" s="174">
        <f>SUMIF('2022-09-17 Leukemia Cup FS'!$B$11:$B$26,$C156,'2022-09-17 Leukemia Cup FS'!$AX$11:$AX$26)</f>
        <v>0</v>
      </c>
      <c r="IZ156" s="174">
        <f>SUMIF('2022-09-17 Leukemia Cup FS'!$B$11:$B$26,$C156,'2022-09-17 Leukemia Cup FS'!$AY$11:$AY$26)</f>
        <v>0</v>
      </c>
      <c r="JA156" s="174">
        <f>SUMIF('2022-09-17 Leukemia Cup TH'!$B$11:$B$28,$C156,'2022-09-17 Leukemia Cup TH'!$AU$11:$AU$28)</f>
        <v>0</v>
      </c>
      <c r="JB156" s="174">
        <f>SUMIF('2022-09-17 Leukemia Cup TH'!$B$11:$B$28,$C156,'2022-09-17 Leukemia Cup TH'!$AV$11:$AV$28)</f>
        <v>0</v>
      </c>
      <c r="JC156" s="174">
        <f>SUMIF('2022-09-17 Leukemia Cup TH'!$B$11:$B$28,$C156,'2022-09-17 Leukemia Cup TH'!$AW$11:$AW$28)</f>
        <v>0</v>
      </c>
      <c r="JD156" s="174">
        <f>SUMIF('2022-09-17 Leukemia Cup TH'!$B$11:$B$28,$C156,'2022-09-17 Leukemia Cup TH'!$AX$11:$AX$28)</f>
        <v>0</v>
      </c>
      <c r="JE156" s="174">
        <f>SUMIF('2022-09-17 Leukemia Cup TH'!$B$11:$B$28,$C156,'2022-09-17 Leukemia Cup TH'!$AY$11:$AY$28)</f>
        <v>0</v>
      </c>
      <c r="JF156" s="174">
        <f>SUMIF('Smith-Berry LDR 9-24-22'!$B$11:$B$30,$C156,'Smith-Berry LDR 9-24-22'!$AU$11:$AU$30)</f>
        <v>0</v>
      </c>
      <c r="JG156" s="174">
        <f>SUMIF('Smith-Berry LDR 9-24-22'!$B$11:$B$30,$C156,'Smith-Berry LDR 9-24-22'!$AV$11:$AV$30)</f>
        <v>0</v>
      </c>
      <c r="JH156" s="174">
        <f>SUMIF('Smith-Berry LDR 9-24-22'!$B$11:$B$30,$C156,'Smith-Berry LDR 9-24-22'!$AW$11:$AW$30)</f>
        <v>0</v>
      </c>
      <c r="JI156" s="174">
        <f>SUMIF('Smith-Berry LDR 9-24-22'!$B$11:$B$30,$C156,'Smith-Berry LDR 9-24-22'!$AX$11:$AX$30)</f>
        <v>0</v>
      </c>
      <c r="JJ156" s="174">
        <f>SUMIF('Smith-Berry LDR 9-24-22'!$B$11:$B$30,$C156,'Smith-Berry LDR 9-24-22'!$AY$11:$AY$30)</f>
        <v>0</v>
      </c>
      <c r="JK156" s="174">
        <f>SUMIF('Great Scot 10-1-22 Cham'!$B$11:$B$38,$C156,'Great Scot 10-1-22 Cham'!$AU$11:$AU$38)</f>
        <v>0</v>
      </c>
      <c r="JL156" s="174">
        <f>SUMIF('Great Scot 10-1-22 Cham'!$B$11:$B$38,$C156,'Great Scot 10-1-22 Cham'!$AV$11:$AV$38)</f>
        <v>0</v>
      </c>
      <c r="JM156" s="174">
        <f>SUMIF('Great Scot 10-1-22 Cham'!$B$11:$B$38,$C156,'Great Scot 10-1-22 Cham'!$AW$11:$AW$38)</f>
        <v>0</v>
      </c>
      <c r="JN156" s="174">
        <f>SUMIF('Great Scot 10-1-22 Cham'!$B$11:$B$38,$C156,'Great Scot 10-1-22 Cham'!$AX$11:$AX$38)</f>
        <v>0</v>
      </c>
      <c r="JO156" s="174">
        <f>SUMIF('Great Scot 10-1-22 Cham'!$B$11:$B$38,$C156,'Great Scot 10-1-22 Cham'!$AY$11:$AY$38)</f>
        <v>0</v>
      </c>
      <c r="JP156" s="174">
        <f>SUMIF('Great Scot 10-1-22 Chal'!$B$11:$B$28,$C156,'Great Scot 10-1-22 Chal'!$AU$11:$AU$28)</f>
        <v>0</v>
      </c>
      <c r="JQ156" s="174">
        <f>SUMIF('Great Scot 10-1-22 Chal'!$B$11:$B$28,$C156,'Great Scot 10-1-22 Chal'!$AV$11:$AV$28)</f>
        <v>0</v>
      </c>
      <c r="JR156" s="174">
        <f>SUMIF('Great Scot 10-1-22 Chal'!$B$11:$B$28,$C156,'Great Scot 10-1-22 Chal'!$AW$11:$AW$28)</f>
        <v>0</v>
      </c>
      <c r="JS156" s="174">
        <f>SUMIF('Great Scot 10-1-22 Chal'!$B$11:$B$28,$C156,'Great Scot 10-1-22 Chal'!$AX$11:$AX$28)</f>
        <v>0</v>
      </c>
      <c r="JT156" s="174">
        <f>SUMIF('Great Scot 10-1-22 Chal'!$B$11:$B$28,$C156,'Great Scot 10-1-22 Chal'!$AY$11:$AY$28)</f>
        <v>0</v>
      </c>
      <c r="JU156" s="174">
        <f>SUMIF('Great Pumpkin Regatta 10-15-22'!$B$11:$B$54,$C156,'Great Pumpkin Regatta 10-15-22'!$AU$11:$AU$54)</f>
        <v>0</v>
      </c>
      <c r="JV156" s="174">
        <f>SUMIF('Great Pumpkin Regatta 10-15-22'!$B$11:$B$54,$C156,'Great Pumpkin Regatta 10-15-22'!$AV$11:$AV$54)</f>
        <v>0</v>
      </c>
      <c r="JW156" s="174">
        <f>SUMIF('Great Pumpkin Regatta 10-15-22'!$B$11:$B$54,$C156,'Great Pumpkin Regatta 10-15-22'!$AW$11:$AW$54)</f>
        <v>0</v>
      </c>
      <c r="JX156" s="174">
        <f>SUMIF('Great Pumpkin Regatta 10-15-22'!$B$11:$B$54,$C156,'Great Pumpkin Regatta 10-15-22'!$AX$11:$AX$54)</f>
        <v>0</v>
      </c>
      <c r="JY156" s="174">
        <f>SUMIF('Great Pumpkin Regatta 10-15-22'!$B$11:$B$54,$C156,'Great Pumpkin Regatta 10-15-22'!$AY$11:$AY$54)</f>
        <v>0</v>
      </c>
      <c r="JZ156" s="174">
        <f>SUMIF('One Day Regatta 10-29-22 FS'!$B$11:$B$19,$C156,'One Day Regatta 10-29-22 FS'!$AU$11:$AU$19)</f>
        <v>0</v>
      </c>
      <c r="KA156" s="174">
        <f>SUMIF('One Day Regatta 10-29-22 FS'!$B$11:$B$19,$C156,'One Day Regatta 10-29-22 FS'!$AV$11:$AV$19)</f>
        <v>0</v>
      </c>
      <c r="KB156" s="174">
        <f>SUMIF('One Day Regatta 10-29-22 FS'!$B$11:$B$19,$C156,'One Day Regatta 10-29-22 FS'!$AW$11:$AW$19)</f>
        <v>0</v>
      </c>
      <c r="KC156" s="174">
        <f>SUMIF('One Day Regatta 10-29-22 FS'!$B$11:$B$19,$C156,'One Day Regatta 10-29-22 FS'!$AX$11:$AX$19)</f>
        <v>0</v>
      </c>
      <c r="KD156" s="174">
        <f>SUMIF('One Day Regatta 10-29-22 FS'!$B$11:$B$19,$C156,'One Day Regatta 10-29-22 FS'!$AY$11:$AY$19)</f>
        <v>0</v>
      </c>
    </row>
    <row r="157" spans="1:290" ht="15" customHeight="1" x14ac:dyDescent="0.2">
      <c r="A157" s="400" t="s">
        <v>1369</v>
      </c>
      <c r="B157" s="134">
        <f t="shared" si="126"/>
        <v>36</v>
      </c>
      <c r="C157" s="170" t="s">
        <v>475</v>
      </c>
      <c r="D157" s="171">
        <f t="shared" si="127"/>
        <v>0</v>
      </c>
      <c r="E157" s="172">
        <f t="shared" si="128"/>
        <v>0</v>
      </c>
      <c r="F157" s="171">
        <f t="shared" si="129"/>
        <v>0</v>
      </c>
      <c r="G157" s="171">
        <v>0</v>
      </c>
      <c r="H157" s="171">
        <f t="shared" si="130"/>
        <v>0</v>
      </c>
      <c r="I157" s="173">
        <f t="shared" si="131"/>
        <v>0</v>
      </c>
      <c r="J157" s="173"/>
      <c r="K157" s="174">
        <f>SUMIF('Saturday Race 11-06-21'!$B$11:$B$21,$C157,'Saturday Race 11-06-21'!$AU$11:$AU$21)</f>
        <v>0</v>
      </c>
      <c r="L157" s="174">
        <f>SUMIF('Saturday Race 11-06-21'!$B$11:$B$21,$C157,'Saturday Race 11-06-21'!$AV$11:$AV$21)</f>
        <v>0</v>
      </c>
      <c r="M157" s="174">
        <f>SUMIF('Saturday Race 11-06-21'!$B$11:$B$21,$C157,'Saturday Race 11-06-21'!$AW$11:$AW$21)</f>
        <v>0</v>
      </c>
      <c r="N157" s="174">
        <f>SUMIF('Saturday Race 11-06-21'!$B$11:$B$21,$C157,'Saturday Race 11-06-21'!$AX$11:$AX$21)</f>
        <v>0</v>
      </c>
      <c r="O157" s="174">
        <f>SUMIF('Saturday Race 11-06-21'!$B$11:$B$21,$C157,'Saturday Race 11-06-21'!$AY$11:$AY$21)</f>
        <v>0</v>
      </c>
      <c r="P157" s="174">
        <f>SUMIF('Saturday Race 11-20-21'!$B$11:$B$20,$C157,'Saturday Race 11-20-21'!$AU$11:$AU$20)</f>
        <v>0</v>
      </c>
      <c r="Q157" s="174">
        <f>SUMIF('Saturday Race 11-20-21'!$B$11:$B$20,$C157,'Saturday Race 11-20-21'!$AV$11:$AV$20)</f>
        <v>0</v>
      </c>
      <c r="R157" s="174">
        <f>SUMIF('Saturday Race 11-20-21'!$B$11:$B$20,$C157,'Saturday Race 11-20-21'!$AW$11:$AW$20)</f>
        <v>0</v>
      </c>
      <c r="S157" s="174">
        <f>SUMIF('Saturday Race 11-20-21'!$B$11:$B$20,$C157,'Saturday Race 11-20-21'!$AX$11:$AX$20)</f>
        <v>0</v>
      </c>
      <c r="T157" s="174">
        <f>SUMIF('Saturday Race 11-20-21'!$B$11:$B$20,$C157,'Saturday Race 11-20-21'!$AY$11:$AY$20)</f>
        <v>0</v>
      </c>
      <c r="U157" s="174">
        <f>SUMIF('Saturday Race 1-08-22'!$B$11:$B$20,$C157,'Saturday Race 1-08-22'!$AU$11:$AU$20)</f>
        <v>0</v>
      </c>
      <c r="V157" s="174">
        <f>SUMIF('Saturday Race 1-08-22'!$B$11:$B$20,$C157,'Saturday Race 1-08-22'!$AV$11:$AV$20)</f>
        <v>0</v>
      </c>
      <c r="W157" s="174">
        <f>SUMIF('Saturday Race 1-08-22'!$B$11:$B$20,$C157,'Saturday Race 1-08-22'!$AW$11:$AW$20)</f>
        <v>0</v>
      </c>
      <c r="X157" s="174">
        <f>SUMIF('Saturday Race 1-08-22'!$B$11:$B$20,$C157,'Saturday Race 1-08-22'!$AX$11:$AX$20)</f>
        <v>0</v>
      </c>
      <c r="Y157" s="174">
        <f>SUMIF('Saturday Race 1-08-22'!$B$11:$B$20,$C157,'Saturday Race 1-08-22'!$AY$11:$AY$20)</f>
        <v>0</v>
      </c>
      <c r="Z157" s="174">
        <f>SUMIF('Saturday Race 1-22-22'!$B$11:$B$20,$C157,'Saturday Race 1-22-22'!$AU$11:$AU$20)</f>
        <v>0</v>
      </c>
      <c r="AA157" s="174">
        <f>SUMIF('Saturday Race 1-22-22'!$B$11:$B$20,$C157,'Saturday Race 1-22-22'!$AV$11:$AV$20)</f>
        <v>0</v>
      </c>
      <c r="AB157" s="174">
        <f>SUMIF('Saturday Race 1-22-22'!$B$11:$B$20,$C157,'Saturday Race 1-22-22'!$AW$11:$AW$20)</f>
        <v>0</v>
      </c>
      <c r="AC157" s="174">
        <f>SUMIF('Saturday Race 1-22-22'!$B$11:$B$20,$C157,'Saturday Race 1-22-22'!$AX$11:$AX$20)</f>
        <v>0</v>
      </c>
      <c r="AD157" s="174">
        <f>SUMIF('Saturday Race 1-22-22'!$B$11:$B$20,$C157,'Saturday Race 1-22-22'!$AY$11:$AY$20)</f>
        <v>0</v>
      </c>
      <c r="AE157" s="174">
        <f>SUMIF('Sunday Race 2-6-22'!$B$11:$B$20,$C157,'Sunday Race 2-6-22'!$AU$11:$AU$20)</f>
        <v>0</v>
      </c>
      <c r="AF157" s="174">
        <f>SUMIF('Sunday Race 2-6-22'!$B$11:$B$20,$C157,'Sunday Race 2-6-22'!$AV$11:$AV$20)</f>
        <v>0</v>
      </c>
      <c r="AG157" s="174">
        <f>SUMIF('Sunday Race 2-6-22'!$B$11:$B$20,$C157,'Sunday Race 2-6-22'!$AW$11:$AW$20)</f>
        <v>0</v>
      </c>
      <c r="AH157" s="174">
        <f>SUMIF('Sunday Race 2-6-22'!$B$11:$B$20,$C157,'Sunday Race 2-6-22'!$AX$11:$AX$20)</f>
        <v>0</v>
      </c>
      <c r="AI157" s="174">
        <f>SUMIF('Sunday Race 2-6-22'!$B$11:$B$20,$C157,'Sunday Race 2-6-22'!$AY$11:$AY$20)</f>
        <v>0</v>
      </c>
      <c r="AJ157" s="174">
        <f>SUMIF('Sunday Race 2-20-22'!$B$11:$B$26,$C157,'Sunday Race 2-20-22'!$AU$11:$AU$26)</f>
        <v>0</v>
      </c>
      <c r="AK157" s="174">
        <f>SUMIF('Sunday Race 2-20-22'!$B$11:$B$26,$C157,'Sunday Race 2-20-22'!$AV$11:$AV$26)</f>
        <v>0</v>
      </c>
      <c r="AL157" s="174">
        <f>SUMIF('Sunday Race 2-20-22'!$B$11:$B$26,$C157,'Sunday Race 2-20-22'!$AW$11:$AW$26)</f>
        <v>0</v>
      </c>
      <c r="AM157" s="174">
        <f>SUMIF('Sunday Race 2-20-22'!$B$11:$B$26,$C157,'Sunday Race 2-20-22'!$AX$11:$AX$26)</f>
        <v>0</v>
      </c>
      <c r="AN157" s="174">
        <f>SUMIF('Sunday Race 2-20-22'!$B$11:$B$26,$C157,'Sunday Race 2-20-22'!$AY$11:$AY$26)</f>
        <v>0</v>
      </c>
      <c r="AO157" s="174">
        <f>SUMIF('Sunday Race 2-27-22'!$B$11:$B$20,$C157,'Sunday Race 2-27-22'!$AU$11:$AU$20)</f>
        <v>0</v>
      </c>
      <c r="AP157" s="174">
        <f>SUMIF('Sunday Race 2-27-22'!$B$11:$B$20,$C157,'Sunday Race 2-27-22'!$AV$11:$AV$20)</f>
        <v>0</v>
      </c>
      <c r="AQ157" s="174">
        <f>SUMIF('Sunday Race 2-27-22'!$B$11:$B$20,$C157,'Sunday Race 2-27-22'!$AW$11:$AW$20)</f>
        <v>0</v>
      </c>
      <c r="AR157" s="174">
        <f>SUMIF('Sunday Race 2-27-22'!$B$11:$B$20,$C157,'Sunday Race 2-27-22'!$AX$11:$AX$20)</f>
        <v>0</v>
      </c>
      <c r="AS157" s="174">
        <f>SUMIF('Sunday Race 2-27-22'!$B$11:$B$20,$C157,'Sunday Race 2-27-22'!$AY$11:$AY$20)</f>
        <v>0</v>
      </c>
      <c r="AT157" s="174">
        <f>SUMIF('Sunday Race 3-13-22'!$B$11:$B$25,$C157,'Sunday Race 3-13-22'!$AU$11:$AU$25)</f>
        <v>0</v>
      </c>
      <c r="AU157" s="174">
        <f>SUMIF('Sunday Race 3-13-22'!$B$11:$B$25,$C157,'Sunday Race 3-13-22'!$AV$11:$AV$25)</f>
        <v>0</v>
      </c>
      <c r="AV157" s="174">
        <f>SUMIF('Sunday Race 3-13-22'!$B$11:$B$25,$C157,'Sunday Race 3-13-22'!$AW$11:$AW$25)</f>
        <v>0</v>
      </c>
      <c r="AW157" s="174">
        <f>SUMIF('Sunday Race 3-13-22'!$B$11:$B$25,$C157,'Sunday Race 3-13-22'!$AX$11:$AX$25)</f>
        <v>0</v>
      </c>
      <c r="AX157" s="174">
        <f>SUMIF('Sunday Race 3-13-22'!$B$11:$B$25,$C157,'Sunday Race 3-13-22'!$AY$11:$AY$25)</f>
        <v>0</v>
      </c>
      <c r="AY157" s="174">
        <f>SUMIF('Saturday Race 3-19-22'!$B$11:$B$15,$C157,'Saturday Race 3-19-22'!$AU$11:$AU$15)</f>
        <v>0</v>
      </c>
      <c r="AZ157" s="174">
        <f>SUMIF('Saturday Race 3-19-22'!$B$11:$B$15,$C157,'Saturday Race 3-19-22'!$AV$11:$AV$15)</f>
        <v>0</v>
      </c>
      <c r="BA157" s="174">
        <f>SUMIF('Saturday Race 3-19-22'!$B$11:$B$15,$C157,'Saturday Race 3-19-22'!$AW$11:$AW$15)</f>
        <v>0</v>
      </c>
      <c r="BB157" s="174">
        <f>SUMIF('Saturday Race 3-19-22'!$B$11:$B$15,$C157,'Saturday Race 3-19-22'!$AX$11:$AX$15)</f>
        <v>0</v>
      </c>
      <c r="BC157" s="174">
        <f>SUMIF('Saturday Race 3-19-22'!$B$11:$B$15,$C157,'Saturday Race 3-19-22'!$AY$11:$AY$15)</f>
        <v>0</v>
      </c>
      <c r="BD157" s="174">
        <f>SUMIF('Sunday Races 4-10-22'!$B$11:$B$26,$C157,'Sunday Races 4-10-22'!$AU$11:$AU$26)</f>
        <v>0</v>
      </c>
      <c r="BE157" s="174">
        <f>SUMIF('Sunday Races 4-10-22'!$B$11:$B$26,$C157,'Sunday Races 4-10-22'!$AV$11:$AV$26)</f>
        <v>0</v>
      </c>
      <c r="BF157" s="174">
        <f>SUMIF('Sunday Races 4-10-22'!$B$11:$B$26,$C157,'Sunday Races 4-10-22'!$AW$11:$AW$26)</f>
        <v>0</v>
      </c>
      <c r="BG157" s="174">
        <f>SUMIF('Sunday Races 4-10-22'!$B$11:$B$26,$C157,'Sunday Races 4-10-22'!$AX$11:$AX$26)</f>
        <v>0</v>
      </c>
      <c r="BH157" s="174">
        <f>SUMIF('Sunday Races 4-10-22'!$B$11:$B$26,$C157,'Sunday Races 4-10-22'!$AY$11:$AY$26)</f>
        <v>0</v>
      </c>
      <c r="BI157" s="174">
        <f>SUMIF('Sunday Races 5-1-22'!$B$11:$B$28,$C157,'Sunday Races 5-1-22'!$AU$11:$AU$28)</f>
        <v>0</v>
      </c>
      <c r="BJ157" s="174">
        <f>SUMIF('Sunday Races 5-1-22'!$B$11:$B$28,$C157,'Sunday Races 5-1-22'!$AV$11:$AV$28)</f>
        <v>0</v>
      </c>
      <c r="BK157" s="174">
        <f>SUMIF('Sunday Races 5-1-22'!$B$11:$B$28,$C157,'Sunday Races 5-1-22'!$AW$11:$AW$28)</f>
        <v>0</v>
      </c>
      <c r="BL157" s="174">
        <f>SUMIF('Sunday Races 5-1-22'!$B$11:$B$28,$C157,'Sunday Races 5-1-22'!$AX$11:$AX$28)</f>
        <v>0</v>
      </c>
      <c r="BM157" s="174">
        <f>SUMIF('Sunday Races 5-1-22'!$B$11:$B$28,$C157,'Sunday Races 5-1-22'!$AY$11:$AY$28)</f>
        <v>0</v>
      </c>
      <c r="BN157" s="174">
        <f>SUMIF('Sunday Races 6-5-22'!$B$11:$B$28,$C157,'Sunday Races 6-5-22'!$AU$11:$AU$28)</f>
        <v>0</v>
      </c>
      <c r="BO157" s="174">
        <f>SUMIF('Sunday Races 6-5-22'!$B$11:$B$28,$C157,'Sunday Races 6-5-22'!$AV$11:$AV$28)</f>
        <v>0</v>
      </c>
      <c r="BP157" s="174">
        <f>SUMIF('Sunday Races 6-5-22'!$B$11:$B$28,$C157,'Sunday Races 6-5-22'!$AW$11:$AW$28)</f>
        <v>0</v>
      </c>
      <c r="BQ157" s="174">
        <f>SUMIF('Sunday Races 6-5-22'!$B$11:$B$28,$C157,'Sunday Races 6-5-22'!$AX$11:$AX$28)</f>
        <v>0</v>
      </c>
      <c r="BR157" s="174">
        <f>SUMIF('Sunday Races 6-5-22'!$B$11:$B$28,$C157,'Sunday Races 6-5-22'!$AY$11:$AY$28)</f>
        <v>0</v>
      </c>
      <c r="BS157" s="174">
        <f>SUMIF('Sunday Races 6-12-22'!$B$11:$B$24,$C157,'Sunday Races 6-12-22'!$AU$11:$AU$24)</f>
        <v>0</v>
      </c>
      <c r="BT157" s="174">
        <f>SUMIF('Sunday Races 6-12-22'!$B$11:$B$24,$C157,'Sunday Races 6-12-22'!$AV$11:$AV$24)</f>
        <v>0</v>
      </c>
      <c r="BU157" s="174">
        <f>SUMIF('Sunday Races 6-12-22'!$B$11:$B$24,$C157,'Sunday Races 6-12-22'!$AW$11:$AW$24)</f>
        <v>0</v>
      </c>
      <c r="BV157" s="174">
        <f>SUMIF('Sunday Races 6-12-22'!$B$11:$B$24,$C157,'Sunday Races 6-12-22'!$AX$11:$AX$24)</f>
        <v>0</v>
      </c>
      <c r="BW157" s="174">
        <f>SUMIF('Sunday Races 6-12-22'!$B$11:$B$24,$C157,'Sunday Races 6-12-22'!$AY$11:$AY$24)</f>
        <v>0</v>
      </c>
      <c r="BX157" s="174">
        <f>SUMIF('Saturday Races 6-18-22'!$B$11:$B$24,$C157,'Saturday Races 6-18-22'!$AU$11:$AU$24)</f>
        <v>0</v>
      </c>
      <c r="BY157" s="174">
        <f>SUMIF('Saturday Races 6-18-22'!$B$11:$B$24,$C157,'Saturday Races 6-18-22'!$AV$11:$AV$24)</f>
        <v>0</v>
      </c>
      <c r="BZ157" s="174">
        <f>SUMIF('Saturday Races 6-18-22'!$B$11:$B$24,$C157,'Saturday Races 6-18-22'!$AW$11:$AW$24)</f>
        <v>0</v>
      </c>
      <c r="CA157" s="174">
        <f>SUMIF('Saturday Races 6-18-22'!$B$11:$B$24,$C157,'Saturday Races 6-18-22'!$AX$11:$AX$24)</f>
        <v>0</v>
      </c>
      <c r="CB157" s="174">
        <f>SUMIF('Saturday Races 6-18-22'!$B$11:$B$24,$C157,'Saturday Races 6-18-22'!$AY$11:$AY$24)</f>
        <v>0</v>
      </c>
      <c r="CC157" s="174">
        <f>SUMIF('Sunday Races 7-3-22'!$B$11:$B$26,$C157,'Sunday Races 7-3-22'!$AU$11:$AU$26)</f>
        <v>0</v>
      </c>
      <c r="CD157" s="174">
        <f>SUMIF('Sunday Races 7-3-22'!$B$11:$B$26,$C157,'Sunday Races 7-3-22'!$AV$11:$AV$26)</f>
        <v>0</v>
      </c>
      <c r="CE157" s="174">
        <f>SUMIF('Sunday Races 7-3-22'!$B$11:$B$26,$C157,'Sunday Races 7-3-22'!$AW$11:$AW$26)</f>
        <v>0</v>
      </c>
      <c r="CF157" s="174">
        <f>SUMIF('Sunday Races 7-3-22'!$B$11:$B$26,$C157,'Sunday Races 7-3-22'!$AX$11:$AX$26)</f>
        <v>0</v>
      </c>
      <c r="CG157" s="174">
        <f>SUMIF('Sunday Races 7-3-22'!$B$11:$B$26,$C157,'Sunday Races 7-3-22'!$AY$11:$AY$26)</f>
        <v>0</v>
      </c>
      <c r="CH157" s="174">
        <f>SUMIF('Sunday Races 7-31-22'!$B$11:$B$26,$C157,'Sunday Races 7-31-22'!$AU$11:$AU$26)</f>
        <v>0</v>
      </c>
      <c r="CI157" s="174">
        <f>SUMIF('Sunday Races 7-31-22'!$B$11:$B$26,$C157,'Sunday Races 7-31-22'!$AV$11:$AV$26)</f>
        <v>0</v>
      </c>
      <c r="CJ157" s="174">
        <f>SUMIF('Sunday Races 7-31-22'!$B$11:$B$26,$C157,'Sunday Races 7-31-22'!$AW$11:$AW$26)</f>
        <v>0</v>
      </c>
      <c r="CK157" s="174">
        <f>SUMIF('Sunday Races 7-31-22'!$B$11:$B$26,$C157,'Sunday Races 7-31-22'!$AX$11:$AX$26)</f>
        <v>0</v>
      </c>
      <c r="CL157" s="174">
        <f>SUMIF('Sunday Races 7-31-22'!$B$11:$B$26,$C157,'Sunday Races 7-31-22'!$AY$11:$AY$26)</f>
        <v>0</v>
      </c>
      <c r="CM157" s="174">
        <f>SUMIF('Sunday Races 8-14-22'!$B$11:$B$26,$C157,'Sunday Races 8-14-22'!$AU$11:$AU$26)</f>
        <v>0</v>
      </c>
      <c r="CN157" s="174">
        <f>SUMIF('Sunday Races 8-14-22'!$B$11:$B$26,$C157,'Sunday Races 8-14-22'!$AV$11:$AV$26)</f>
        <v>0</v>
      </c>
      <c r="CO157" s="174">
        <f>SUMIF('Sunday Races 8-14-22'!$B$11:$B$26,$C157,'Sunday Races 8-14-22'!$AW$11:$AW$26)</f>
        <v>0</v>
      </c>
      <c r="CP157" s="174">
        <f>SUMIF('Sunday Races 8-14-22'!$B$11:$B$26,$C157,'Sunday Races 8-14-22'!$AX$11:$AX$26)</f>
        <v>0</v>
      </c>
      <c r="CQ157" s="174">
        <f>SUMIF('Sunday Races 8-14-22'!$B$11:$B$26,$C157,'Sunday Races 8-14-22'!$AY$11:$AY$26)</f>
        <v>0</v>
      </c>
      <c r="CR157" s="174">
        <f>SUMIF('Saturday Races 8-20-22'!$B$11:$B$26,$C157,'Saturday Races 8-20-22'!$AU$11:$AU$26)</f>
        <v>0</v>
      </c>
      <c r="CS157" s="174">
        <f>SUMIF('Saturday Races 8-20-22'!$B$11:$B$26,$C157,'Saturday Races 8-20-22'!$AV$11:$AV$26)</f>
        <v>0</v>
      </c>
      <c r="CT157" s="174">
        <f>SUMIF('Saturday Races 8-20-22'!$B$11:$B$26,$C157,'Saturday Races 8-20-22'!$AW$11:$AW$26)</f>
        <v>0</v>
      </c>
      <c r="CU157" s="174">
        <f>SUMIF('Saturday Races 8-20-22'!$B$11:$B$26,$C157,'Saturday Races 8-20-22'!$AX$11:$AX$26)</f>
        <v>0</v>
      </c>
      <c r="CV157" s="174">
        <f>SUMIF('Saturday Races 8-20-22'!$B$11:$B$26,$C157,'Saturday Races 8-20-22'!$AY$11:$AY$26)</f>
        <v>0</v>
      </c>
      <c r="CW157" s="174">
        <f>SUMIF('Sunday Races 9-11-22'!$B$11:$B$20,$C157,'Sunday Races 9-11-22'!$AU$11:$AU$20)</f>
        <v>0</v>
      </c>
      <c r="CX157" s="174">
        <f>SUMIF('Sunday Races 9-11-22'!$B$11:$B$20,$C157,'Sunday Races 9-11-22'!$AV$11:$AV$20)</f>
        <v>0</v>
      </c>
      <c r="CY157" s="174">
        <f>SUMIF('Sunday Races 9-11-22'!$B$11:$B$20,$C157,'Sunday Races 9-11-22'!$AW$11:$AW$20)</f>
        <v>0</v>
      </c>
      <c r="CZ157" s="174">
        <f>SUMIF('Sunday Races 9-11-22'!$B$11:$B$20,$C157,'Sunday Races 9-11-22'!$AX$11:$AX$20)</f>
        <v>0</v>
      </c>
      <c r="DA157" s="174">
        <f>SUMIF('Sunday Races 9-11-22'!$B$11:$B$20,$C157,'Sunday Races 9-11-22'!$AY$11:$AY$20)</f>
        <v>0</v>
      </c>
      <c r="DB157" s="174">
        <f>SUMIF('Sunday Races 10-9-22'!$B$11:$B$21,$C157,'Sunday Races 10-9-22'!$AU$11:$AU$21)</f>
        <v>0</v>
      </c>
      <c r="DC157" s="174">
        <f>SUMIF('Sunday Races 10-9-22'!$B$11:$B$21,$C157,'Sunday Races 10-9-22'!$AV$11:$AV$21)</f>
        <v>0</v>
      </c>
      <c r="DD157" s="174">
        <f>SUMIF('Sunday Races 10-9-22'!$B$11:$B$21,$C157,'Sunday Races 10-9-22'!$AW$11:$AW$21)</f>
        <v>0</v>
      </c>
      <c r="DE157" s="174">
        <f>SUMIF('Sunday Races 10-9-22'!$B$11:$B$21,$C157,'Sunday Races 10-9-22'!$AX$11:$AX$21)</f>
        <v>0</v>
      </c>
      <c r="DF157" s="174">
        <f>SUMIF('Sunday Races 10-9-22'!$B$11:$B$21,$C157,'Sunday Races 10-9-22'!$AY$11:$AY$21)</f>
        <v>0</v>
      </c>
      <c r="DG157" s="174">
        <f>SUMIF('Sunday Races 10-23-22'!$B$11:$B$22,$C157,'Sunday Races 10-23-22'!$AU$11:$AU$22)</f>
        <v>0</v>
      </c>
      <c r="DH157" s="174">
        <f>SUMIF('Sunday Races 10-23-22'!$B$11:$B$22,$C157,'Sunday Races 10-23-22'!$AV$11:$AV$22)</f>
        <v>0</v>
      </c>
      <c r="DI157" s="174">
        <f>SUMIF('Sunday Races 10-23-22'!$B$11:$B$22,$C157,'Sunday Races 10-23-22'!$AW$11:$AW$22)</f>
        <v>0</v>
      </c>
      <c r="DJ157" s="174">
        <f>SUMIF('Sunday Races 10-23-22'!$B$11:$B$22,$C157,'Sunday Races 10-23-22'!$AX$11:$AX$22)</f>
        <v>0</v>
      </c>
      <c r="DK157" s="174">
        <f>SUMIF('Sunday Races 10-23-22'!$B$11:$B$22,$C157,'Sunday Races 10-23-22'!$AY$11:$AY$22)</f>
        <v>0</v>
      </c>
      <c r="DL157" s="175"/>
      <c r="DM157" s="176"/>
      <c r="DN157" s="177">
        <f t="shared" si="140"/>
        <v>0</v>
      </c>
      <c r="DO157" s="177">
        <f t="shared" si="140"/>
        <v>0</v>
      </c>
      <c r="DP157" s="177">
        <f t="shared" si="140"/>
        <v>0</v>
      </c>
      <c r="DQ157" s="177">
        <f t="shared" si="140"/>
        <v>0</v>
      </c>
      <c r="DR157" s="177">
        <f t="shared" si="140"/>
        <v>0</v>
      </c>
      <c r="DS157" s="177">
        <f t="shared" si="140"/>
        <v>0</v>
      </c>
      <c r="DT157" s="177">
        <f t="shared" si="140"/>
        <v>0</v>
      </c>
      <c r="DU157" s="177">
        <f t="shared" si="140"/>
        <v>0</v>
      </c>
      <c r="DV157" s="177">
        <f t="shared" si="140"/>
        <v>0</v>
      </c>
      <c r="DW157" s="177">
        <f t="shared" si="140"/>
        <v>0</v>
      </c>
      <c r="DX157" s="177">
        <f t="shared" si="141"/>
        <v>0</v>
      </c>
      <c r="DY157" s="177">
        <f t="shared" si="141"/>
        <v>0</v>
      </c>
      <c r="DZ157" s="177">
        <f t="shared" si="141"/>
        <v>0</v>
      </c>
      <c r="EA157" s="177">
        <f t="shared" si="141"/>
        <v>0</v>
      </c>
      <c r="EB157" s="177">
        <f t="shared" si="141"/>
        <v>0</v>
      </c>
      <c r="EC157" s="177">
        <f t="shared" si="141"/>
        <v>0</v>
      </c>
      <c r="ED157" s="177">
        <f t="shared" si="141"/>
        <v>0</v>
      </c>
      <c r="EE157" s="177">
        <f t="shared" si="141"/>
        <v>0</v>
      </c>
      <c r="EF157" s="177">
        <f t="shared" si="141"/>
        <v>0</v>
      </c>
      <c r="EG157" s="177">
        <f t="shared" si="141"/>
        <v>0</v>
      </c>
      <c r="EH157" s="177">
        <f t="shared" si="142"/>
        <v>0</v>
      </c>
      <c r="EI157" s="177">
        <f t="shared" si="142"/>
        <v>0</v>
      </c>
      <c r="EJ157" s="177">
        <f t="shared" si="142"/>
        <v>0</v>
      </c>
      <c r="EK157" s="177">
        <f t="shared" si="142"/>
        <v>0</v>
      </c>
      <c r="EL157" s="177">
        <f t="shared" si="142"/>
        <v>0</v>
      </c>
      <c r="EM157" s="177">
        <f t="shared" si="142"/>
        <v>0</v>
      </c>
      <c r="EN157" s="177">
        <f t="shared" si="142"/>
        <v>0</v>
      </c>
      <c r="EO157" s="177">
        <f t="shared" si="142"/>
        <v>0</v>
      </c>
      <c r="EP157" s="177">
        <f t="shared" si="142"/>
        <v>0</v>
      </c>
      <c r="EQ157" s="177">
        <f t="shared" si="142"/>
        <v>0</v>
      </c>
      <c r="ER157" s="177">
        <f t="shared" si="143"/>
        <v>0</v>
      </c>
      <c r="ES157" s="177">
        <f t="shared" si="143"/>
        <v>0</v>
      </c>
      <c r="ET157" s="177">
        <f t="shared" si="143"/>
        <v>0</v>
      </c>
      <c r="EU157" s="177">
        <f t="shared" si="143"/>
        <v>0</v>
      </c>
      <c r="EV157" s="177">
        <f t="shared" si="143"/>
        <v>0</v>
      </c>
      <c r="EW157" s="177">
        <f t="shared" si="143"/>
        <v>0</v>
      </c>
      <c r="EX157" s="177">
        <f t="shared" si="143"/>
        <v>0</v>
      </c>
      <c r="EY157" s="177">
        <f t="shared" si="143"/>
        <v>0</v>
      </c>
      <c r="EZ157" s="177">
        <f t="shared" si="143"/>
        <v>0</v>
      </c>
      <c r="FA157" s="177">
        <f t="shared" si="143"/>
        <v>0</v>
      </c>
      <c r="FB157" s="177">
        <f t="shared" si="144"/>
        <v>0</v>
      </c>
      <c r="FC157" s="177">
        <f t="shared" si="144"/>
        <v>0</v>
      </c>
      <c r="FD157" s="177">
        <f t="shared" si="144"/>
        <v>0</v>
      </c>
      <c r="FE157" s="177">
        <f t="shared" si="144"/>
        <v>0</v>
      </c>
      <c r="FF157" s="177">
        <f t="shared" si="144"/>
        <v>0</v>
      </c>
      <c r="FG157" s="177">
        <f t="shared" si="144"/>
        <v>0</v>
      </c>
      <c r="FH157" s="177">
        <f t="shared" si="144"/>
        <v>0</v>
      </c>
      <c r="FI157" s="177">
        <f t="shared" si="144"/>
        <v>0</v>
      </c>
      <c r="FJ157" s="177">
        <f t="shared" si="144"/>
        <v>0</v>
      </c>
      <c r="FK157" s="177">
        <f t="shared" si="144"/>
        <v>0</v>
      </c>
      <c r="FL157" s="177">
        <f t="shared" si="145"/>
        <v>0</v>
      </c>
      <c r="FM157" s="177">
        <f t="shared" si="145"/>
        <v>0</v>
      </c>
      <c r="FN157" s="177">
        <f t="shared" si="145"/>
        <v>0</v>
      </c>
      <c r="FO157" s="177">
        <f t="shared" si="145"/>
        <v>0</v>
      </c>
      <c r="FP157" s="177">
        <f t="shared" si="145"/>
        <v>0</v>
      </c>
      <c r="FQ157" s="177">
        <f t="shared" si="145"/>
        <v>0</v>
      </c>
      <c r="FR157" s="177">
        <f t="shared" si="145"/>
        <v>0</v>
      </c>
      <c r="FS157" s="177">
        <f t="shared" si="145"/>
        <v>0</v>
      </c>
      <c r="FT157" s="177">
        <f t="shared" si="145"/>
        <v>0</v>
      </c>
      <c r="FU157" s="177">
        <f t="shared" si="145"/>
        <v>0</v>
      </c>
      <c r="FV157" s="177">
        <f t="shared" si="145"/>
        <v>0</v>
      </c>
      <c r="FW157" s="177">
        <f t="shared" si="145"/>
        <v>0</v>
      </c>
      <c r="FX157" s="177">
        <f t="shared" si="145"/>
        <v>0</v>
      </c>
      <c r="FY157" s="177">
        <f t="shared" si="145"/>
        <v>0</v>
      </c>
      <c r="FZ157" s="177">
        <f t="shared" si="145"/>
        <v>0</v>
      </c>
      <c r="GA157" s="177"/>
      <c r="GB157" s="229">
        <f t="shared" si="132"/>
        <v>0</v>
      </c>
      <c r="GC157" s="229">
        <f t="shared" si="133"/>
        <v>0</v>
      </c>
      <c r="GD157" s="174">
        <f>SUMIF('One Day 12-04-21 Scots'!$B$11:$B$24,$C157,'One Day 12-04-21 Scots'!$AU$11:$AU$24)</f>
        <v>0</v>
      </c>
      <c r="GE157" s="174">
        <f>SUMIF('One Day 12-04-21 Scots'!$B$11:$B$24,$C157,'One Day 12-04-21 Scots'!$AV$11:$AV$24)</f>
        <v>0</v>
      </c>
      <c r="GF157" s="174">
        <f>SUMIF('One Day 12-04-21 Scots'!$B$11:$B$24,$C157,'One Day 12-04-21 Scots'!$AW$11:$AW$24)</f>
        <v>0</v>
      </c>
      <c r="GG157" s="174">
        <f>SUMIF('One Day 12-04-21 Scots'!$B$11:$B$24,$C157,'One Day 12-04-21 Scots'!$AX$11:$AX$24)</f>
        <v>0</v>
      </c>
      <c r="GH157" s="174">
        <f>SUMIF('One Day 12-04-21 Scots'!$B$11:$B$24,$C157,'One Day 12-04-21 Scots'!$AY$11:$AY$24)</f>
        <v>0</v>
      </c>
      <c r="GI157" s="174">
        <f>SUMIF('One Day 12-04-21 Thistles'!$B$11:$B$25,$C157,'One Day 12-04-21 Thistles'!$AU$11:$AU$25)</f>
        <v>0</v>
      </c>
      <c r="GJ157" s="174">
        <f>SUMIF('One Day 12-04-21 Thistles'!$B$11:$B$25,$C157,'One Day 12-04-21 Thistles'!$AV$11:$AV$25)</f>
        <v>0</v>
      </c>
      <c r="GK157" s="174">
        <f>SUMIF('One Day 12-04-21 Thistles'!$B$11:$B$25,$C157,'One Day 12-04-21 Thistles'!$AW$11:$AW$25)</f>
        <v>0</v>
      </c>
      <c r="GL157" s="174">
        <f>SUMIF('One Day 12-04-21 Thistles'!$B$11:$B$25,$C157,'One Day 12-04-21 Thistles'!$AX$11:$AX$25)</f>
        <v>0</v>
      </c>
      <c r="GM157" s="174">
        <f>SUMIF('One Day 12-04-21 Thistles'!$B$11:$B$25,$C157,'One Day 12-04-21 Thistles'!$AY$11:$AY$25)</f>
        <v>0</v>
      </c>
      <c r="GN157" s="174">
        <f>SUMIF('Chili One Day 2-12-22 Scots'!$B$11:$B$27,$C157,'Chili One Day 2-12-22 Scots'!$AU$11:$AU$27)</f>
        <v>0</v>
      </c>
      <c r="GO157" s="174">
        <f>SUMIF('Chili One Day 2-12-22 Scots'!$B$11:$B$27,$C157,'Chili One Day 2-12-22 Scots'!$AV$11:$AV$27)</f>
        <v>0</v>
      </c>
      <c r="GP157" s="174">
        <f>SUMIF('Chili One Day 2-12-22 Scots'!$B$11:$B$27,$C157,'Chili One Day 2-12-22 Scots'!$AW$11:$AW$27)</f>
        <v>0</v>
      </c>
      <c r="GQ157" s="174">
        <f>SUMIF('Chili One Day 2-12-22 Scots'!$B$11:$B$27,$C157,'Chili One Day 2-12-22 Scots'!$AX$11:$AX$27)</f>
        <v>0</v>
      </c>
      <c r="GR157" s="174">
        <f>SUMIF('Chili One Day 2-12-22 Scots'!$B$11:$B$27,$C157,'Chili One Day 2-12-22 Scots'!$AY$11:$AY$27)</f>
        <v>0</v>
      </c>
      <c r="GS157" s="174">
        <f>SUMIF('Chili One Day 2-12-22 Thistles'!$B$11:$B$27,$C157,'Chili One Day 2-12-22 Thistles'!$AU$11:$AU$27)</f>
        <v>0</v>
      </c>
      <c r="GT157" s="174">
        <f>SUMIF('Chili One Day 2-12-22 Thistles'!$B$11:$B$27,$C157,'Chili One Day 2-12-22 Thistles'!$AV$11:$AV$27)</f>
        <v>0</v>
      </c>
      <c r="GU157" s="174">
        <f>SUMIF('Chili One Day 2-12-22 Thistles'!$B$11:$B$27,$C157,'Chili One Day 2-12-22 Thistles'!$AW$11:$AW$27)</f>
        <v>0</v>
      </c>
      <c r="GV157" s="174">
        <f>SUMIF('Chili One Day 2-12-22 Thistles'!$B$11:$B$27,$C157,'Chili One Day 2-12-22 Thistles'!$AX$11:$AX$27)</f>
        <v>0</v>
      </c>
      <c r="GW157" s="174">
        <f>SUMIF('Chili One Day 2-12-22 Thistles'!$B$11:$B$27,$C157,'Chili One Day 2-12-22 Thistles'!$AY$11:$AY$27)</f>
        <v>0</v>
      </c>
      <c r="GX157" s="174">
        <f>SUMIF('Ironman One Day 3-5-22 FS'!$B$11:$B$26,$C157,'Ironman One Day 3-5-22 FS'!$AU$11:$AU$26)</f>
        <v>0</v>
      </c>
      <c r="GY157" s="174">
        <f>SUMIF('Ironman One Day 3-5-22 FS'!$B$11:$B$26,$C157,'Ironman One Day 3-5-22 FS'!$AV$11:$AV$26)</f>
        <v>0</v>
      </c>
      <c r="GZ157" s="174">
        <f>SUMIF('Ironman One Day 3-5-22 FS'!$B$11:$B$26,$C157,'Ironman One Day 3-5-22 FS'!$AW$11:$AW$26)</f>
        <v>0</v>
      </c>
      <c r="HA157" s="174">
        <f>SUMIF('Ironman One Day 3-5-22 FS'!$B$11:$B$26,$C157,'Ironman One Day 3-5-22 FS'!$AX$11:$AX$26)</f>
        <v>0</v>
      </c>
      <c r="HB157" s="174">
        <f>SUMIF('Ironman One Day 3-5-22 FS'!$B$11:$B$26,$C157,'Ironman One Day 3-5-22 FS'!$AY$11:$AY$26)</f>
        <v>0</v>
      </c>
      <c r="HC157" s="174">
        <f>SUMIF('Ironman One Day 3-5-22 420'!$B$11:$B$26,$C157,'Ironman One Day 3-5-22 420'!$AU$11:$AU$26)</f>
        <v>0</v>
      </c>
      <c r="HD157" s="174">
        <f>SUMIF('Ironman One Day 3-5-22 420'!$B$11:$B$26,$C157,'Ironman One Day 3-5-22 420'!$AV$11:$AV$26)</f>
        <v>0</v>
      </c>
      <c r="HE157" s="174">
        <f>SUMIF('Ironman One Day 3-5-22 420'!$B$11:$B$26,$C157,'Ironman One Day 3-5-22 420'!$AW$11:$AW$26)</f>
        <v>0</v>
      </c>
      <c r="HF157" s="174">
        <f>SUMIF('Ironman One Day 3-5-22 420'!$B$11:$B$26,$C157,'Ironman One Day 3-5-22 420'!$AX$11:$AX$26)</f>
        <v>0</v>
      </c>
      <c r="HG157" s="174">
        <f>SUMIF('Ironman One Day 3-5-22 420'!$B$11:$B$26,$C157,'Ironman One Day 3-5-22 420'!$AY$11:$AY$26)</f>
        <v>0</v>
      </c>
      <c r="HH157" s="174">
        <f>SUMIF('Easter One Day 4-16-22 FS'!$B$11:$B$25,$C157,'Easter One Day 4-16-22 FS'!$AU$11:$AU$25)</f>
        <v>0</v>
      </c>
      <c r="HI157" s="174">
        <f>SUMIF('Easter One Day 4-16-22 FS'!$B$11:$B$25,$C157,'Easter One Day 4-16-22 FS'!$AV$11:$AV$25)</f>
        <v>0</v>
      </c>
      <c r="HJ157" s="174">
        <f>SUMIF('Easter One Day 4-16-22 FS'!$B$11:$B$25,$C157,'Easter One Day 4-16-22 FS'!$AW$11:$AW$25)</f>
        <v>0</v>
      </c>
      <c r="HK157" s="174">
        <f>SUMIF('Easter One Day 4-16-22 FS'!$B$11:$B$25,$C157,'Easter One Day 4-16-22 FS'!$AX$11:$AX$25)</f>
        <v>0</v>
      </c>
      <c r="HL157" s="174">
        <f>SUMIF('Easter One Day 4-16-22 FS'!$B$11:$B$25,$C157,'Easter One Day 4-16-22 FS'!$AY$11:$AY$25)</f>
        <v>0</v>
      </c>
      <c r="HM157" s="174">
        <f>SUMIF('Easter One Day 4-16-22 TH'!$B$11:$B$25,$C157,'Easter One Day 4-16-22 TH'!$AU$11:$AU$25)</f>
        <v>0</v>
      </c>
      <c r="HN157" s="174">
        <f>SUMIF('Easter One Day 4-16-22 TH'!$B$11:$B$25,$C157,'Easter One Day 4-16-22 TH'!$AV$11:$AV$25)</f>
        <v>0</v>
      </c>
      <c r="HO157" s="174">
        <f>SUMIF('Easter One Day 4-16-22 TH'!$B$11:$B$25,$C157,'Easter One Day 4-16-22 TH'!$AW$11:$AW$25)</f>
        <v>0</v>
      </c>
      <c r="HP157" s="174">
        <f>SUMIF('Easter One Day 4-16-22 TH'!$B$11:$B$25,$C157,'Easter One Day 4-16-22 TH'!$AX$11:$AX$25)</f>
        <v>0</v>
      </c>
      <c r="HQ157" s="174">
        <f>SUMIF('Easter One Day 4-16-22 TH'!$B$11:$B$25,$C157,'Easter One Day 4-16-22 TH'!$AY$11:$AY$25)</f>
        <v>0</v>
      </c>
      <c r="HR157" s="174">
        <f>SUMIF('Long Distance Race 5-7-22'!$B$11:$B$25,$C157,'Long Distance Race 5-7-22'!$AU$11:$AU$25)</f>
        <v>0</v>
      </c>
      <c r="HS157" s="174">
        <f>SUMIF('Long Distance Race 5-7-22'!$B$11:$B$18,$C157,'Long Distance Race 5-7-22'!$AV$11:$AV$18)</f>
        <v>0</v>
      </c>
      <c r="HT157" s="174">
        <f>SUMIF('Long Distance Race 5-7-22'!$B$11:$B$18,$C157,'Long Distance Race 5-7-22'!$AW$11:$AW$18)</f>
        <v>0</v>
      </c>
      <c r="HU157" s="174">
        <f>SUMIF('Long Distance Race 5-7-22'!$B$11:$B$18,$C157,'Long Distance Race 5-7-22'!$AX$11:$AX$18)</f>
        <v>0</v>
      </c>
      <c r="HV157" s="174">
        <f>SUMIF('Long Distance Race 5-7-22'!$B$11:$B$18,$C157,'Long Distance Race 5-7-22'!$AY$11:$AY$18)</f>
        <v>0</v>
      </c>
      <c r="HW157" s="174">
        <f>SUMIF('Memorial Day Regatta 5-28-22 Op'!$B$11:$B$25,$C157,'Memorial Day Regatta 5-28-22 Op'!$AU$11:$AU$25)</f>
        <v>0</v>
      </c>
      <c r="HX157" s="174">
        <f>SUMIF('Memorial Day Regatta 5-28-22 Op'!$B$11:$B$18,$C157,'Memorial Day Regatta 5-28-22 Op'!$AV$11:$AV$18)</f>
        <v>0</v>
      </c>
      <c r="HY157" s="174">
        <f>SUMIF('Memorial Day Regatta 5-28-22 Op'!$B$11:$B$18,$C157,'Memorial Day Regatta 5-28-22 Op'!$AW$11:$AW$18)</f>
        <v>0</v>
      </c>
      <c r="HZ157" s="174">
        <f>SUMIF('Memorial Day Regatta 5-28-22 Op'!$B$11:$B$18,$C157,'Memorial Day Regatta 5-28-22 Op'!$AX$11:$AX$18)</f>
        <v>0</v>
      </c>
      <c r="IA157" s="174">
        <f>SUMIF('Memorial Day Regatta 5-28-22 Op'!$B$11:$B$18,$C157,'Memorial Day Regatta 5-28-22 Op'!$AY$11:$AY$18)</f>
        <v>0</v>
      </c>
      <c r="IB157" s="174">
        <f>SUMIF('Caldwell Cup 6-25-22 TH'!$B$11:$B$25,$C157,'Caldwell Cup 6-25-22 TH'!$AU$11:$AU$25)</f>
        <v>0</v>
      </c>
      <c r="IC157" s="174">
        <f>SUMIF('Caldwell Cup 6-25-22 TH'!$B$11:$B$25,$C157,'Caldwell Cup 6-25-22 TH'!$AV$11:$AV$25)</f>
        <v>0</v>
      </c>
      <c r="ID157" s="174">
        <f>SUMIF('Caldwell Cup 6-25-22 TH'!$B$11:$B$25,$C157,'Caldwell Cup 6-25-22 TH'!$AW$11:$AW$25)</f>
        <v>0</v>
      </c>
      <c r="IE157" s="174">
        <f>SUMIF('Caldwell Cup 6-25-22 TH'!$B$11:$B$25,$C157,'Caldwell Cup 6-25-22 TH'!$AX$11:$AX$25)</f>
        <v>0</v>
      </c>
      <c r="IF157" s="174">
        <f>SUMIF('Caldwell Cup 6-25-22 TH'!$B$11:$B$25,$C157,'Caldwell Cup 6-25-22 TH'!$AY$11:$AY$25)</f>
        <v>0</v>
      </c>
      <c r="IG157" s="174">
        <f>SUMIF('Caldwell Cup 6-25-22 FS'!$B$11:$B$21,$C157,'Caldwell Cup 6-25-22 FS'!$AU$11:$AU$21)</f>
        <v>0</v>
      </c>
      <c r="IH157" s="174">
        <f>SUMIF('Caldwell Cup 6-25-22 FS'!$B$11:$B$21,$C157,'Caldwell Cup 6-25-22 FS'!$AV$11:$AV$21)</f>
        <v>0</v>
      </c>
      <c r="II157" s="174">
        <f>SUMIF('Caldwell Cup 6-25-22 FS'!$B$11:$B$21,$C157,'Caldwell Cup 6-25-22 FS'!$AW$11:$AW$21)</f>
        <v>0</v>
      </c>
      <c r="IJ157" s="174">
        <f>SUMIF('Caldwell Cup 6-25-22 FS'!$B$11:$B$21,$C157,'Caldwell Cup 6-25-22 FS'!$AX$11:$AX$21)</f>
        <v>0</v>
      </c>
      <c r="IK157" s="174">
        <f>SUMIF('Caldwell Cup 6-25-22 FS'!$B$11:$B$21,$C157,'Caldwell Cup 6-25-22 FS'!$AY$11:$AY$21)</f>
        <v>0</v>
      </c>
      <c r="IL157" s="174">
        <f>SUMIF('Caldwell Cup 6-25-22 Lasers'!$B$11:$B$23,$C157,'Caldwell Cup 6-25-22 Lasers'!$AU$11:$AU$23)</f>
        <v>0</v>
      </c>
      <c r="IM157" s="174">
        <f>SUMIF('Caldwell Cup 6-25-22 Lasers'!$B$11:$B$23,$C157,'Caldwell Cup 6-25-22 Lasers'!$AV$11:$AV$23)</f>
        <v>0</v>
      </c>
      <c r="IN157" s="174">
        <f>SUMIF('Caldwell Cup 6-25-22 Lasers'!$B$11:$B$23,$C157,'Caldwell Cup 6-25-22 Lasers'!$AW$11:$AW$23)</f>
        <v>0</v>
      </c>
      <c r="IO157" s="174">
        <f>SUMIF('Caldwell Cup 6-25-22 Lasers'!$B$11:$B$23,$C157,'Caldwell Cup 6-25-22 Lasers'!$AX$11:$AX$23)</f>
        <v>0</v>
      </c>
      <c r="IP157" s="174">
        <f>SUMIF('Caldwell Cup 6-25-22 Lasers'!$B$11:$B$23,$C157,'Caldwell Cup 6-25-22 Lasers'!$AY$11:$AY$23)</f>
        <v>0</v>
      </c>
      <c r="IQ157" s="174">
        <f>SUMIF('Labor Day Regatta 9-3-22 FS'!$B$11:$B$30,$C157,'Labor Day Regatta 9-3-22 FS'!$AU$11:$AU$30)</f>
        <v>0</v>
      </c>
      <c r="IR157" s="174">
        <f>SUMIF('Labor Day Regatta 9-3-22 FS'!$B$11:$B$30,$C157,'Labor Day Regatta 9-3-22 FS'!$AV$11:$AV$30)</f>
        <v>0</v>
      </c>
      <c r="IS157" s="174">
        <f>SUMIF('Labor Day Regatta 9-3-22 FS'!$B$11:$B$30,$C157,'Labor Day Regatta 9-3-22 FS'!$AW$11:$AW$30)</f>
        <v>0</v>
      </c>
      <c r="IT157" s="174">
        <f>SUMIF('Labor Day Regatta 9-3-22 FS'!$B$11:$B$30,$C157,'Labor Day Regatta 9-3-22 FS'!$AX$11:$AX$30)</f>
        <v>0</v>
      </c>
      <c r="IU157" s="174">
        <f>SUMIF('Labor Day Regatta 9-3-22 FS'!$B$11:$B$30,$C157,'Labor Day Regatta 9-3-22 FS'!$AY$11:$AY$30)</f>
        <v>0</v>
      </c>
      <c r="IV157" s="174">
        <f>SUMIF('2022-09-17 Leukemia Cup FS'!$B$11:$B$26,$C157,'2022-09-17 Leukemia Cup FS'!$AU$11:$AU$26)</f>
        <v>0</v>
      </c>
      <c r="IW157" s="174">
        <f>SUMIF('2022-09-17 Leukemia Cup FS'!$B$11:$B$26,$C157,'2022-09-17 Leukemia Cup FS'!$AV$11:$AV$26)</f>
        <v>0</v>
      </c>
      <c r="IX157" s="174">
        <f>SUMIF('2022-09-17 Leukemia Cup FS'!$B$11:$B$26,$C157,'2022-09-17 Leukemia Cup FS'!$AW$11:$AW$26)</f>
        <v>0</v>
      </c>
      <c r="IY157" s="174">
        <f>SUMIF('2022-09-17 Leukemia Cup FS'!$B$11:$B$26,$C157,'2022-09-17 Leukemia Cup FS'!$AX$11:$AX$26)</f>
        <v>0</v>
      </c>
      <c r="IZ157" s="174">
        <f>SUMIF('2022-09-17 Leukemia Cup FS'!$B$11:$B$26,$C157,'2022-09-17 Leukemia Cup FS'!$AY$11:$AY$26)</f>
        <v>0</v>
      </c>
      <c r="JA157" s="174">
        <f>SUMIF('2022-09-17 Leukemia Cup TH'!$B$11:$B$28,$C157,'2022-09-17 Leukemia Cup TH'!$AU$11:$AU$28)</f>
        <v>0</v>
      </c>
      <c r="JB157" s="174">
        <f>SUMIF('2022-09-17 Leukemia Cup TH'!$B$11:$B$28,$C157,'2022-09-17 Leukemia Cup TH'!$AV$11:$AV$28)</f>
        <v>0</v>
      </c>
      <c r="JC157" s="174">
        <f>SUMIF('2022-09-17 Leukemia Cup TH'!$B$11:$B$28,$C157,'2022-09-17 Leukemia Cup TH'!$AW$11:$AW$28)</f>
        <v>0</v>
      </c>
      <c r="JD157" s="174">
        <f>SUMIF('2022-09-17 Leukemia Cup TH'!$B$11:$B$28,$C157,'2022-09-17 Leukemia Cup TH'!$AX$11:$AX$28)</f>
        <v>0</v>
      </c>
      <c r="JE157" s="174">
        <f>SUMIF('2022-09-17 Leukemia Cup TH'!$B$11:$B$28,$C157,'2022-09-17 Leukemia Cup TH'!$AY$11:$AY$28)</f>
        <v>0</v>
      </c>
      <c r="JF157" s="174">
        <f>SUMIF('Smith-Berry LDR 9-24-22'!$B$11:$B$30,$C157,'Smith-Berry LDR 9-24-22'!$AU$11:$AU$30)</f>
        <v>0</v>
      </c>
      <c r="JG157" s="174">
        <f>SUMIF('Smith-Berry LDR 9-24-22'!$B$11:$B$30,$C157,'Smith-Berry LDR 9-24-22'!$AV$11:$AV$30)</f>
        <v>0</v>
      </c>
      <c r="JH157" s="174">
        <f>SUMIF('Smith-Berry LDR 9-24-22'!$B$11:$B$30,$C157,'Smith-Berry LDR 9-24-22'!$AW$11:$AW$30)</f>
        <v>0</v>
      </c>
      <c r="JI157" s="174">
        <f>SUMIF('Smith-Berry LDR 9-24-22'!$B$11:$B$30,$C157,'Smith-Berry LDR 9-24-22'!$AX$11:$AX$30)</f>
        <v>0</v>
      </c>
      <c r="JJ157" s="174">
        <f>SUMIF('Smith-Berry LDR 9-24-22'!$B$11:$B$30,$C157,'Smith-Berry LDR 9-24-22'!$AY$11:$AY$30)</f>
        <v>0</v>
      </c>
      <c r="JK157" s="174">
        <f>SUMIF('Great Scot 10-1-22 Cham'!$B$11:$B$38,$C157,'Great Scot 10-1-22 Cham'!$AU$11:$AU$38)</f>
        <v>0</v>
      </c>
      <c r="JL157" s="174">
        <f>SUMIF('Great Scot 10-1-22 Cham'!$B$11:$B$38,$C157,'Great Scot 10-1-22 Cham'!$AV$11:$AV$38)</f>
        <v>0</v>
      </c>
      <c r="JM157" s="174">
        <f>SUMIF('Great Scot 10-1-22 Cham'!$B$11:$B$38,$C157,'Great Scot 10-1-22 Cham'!$AW$11:$AW$38)</f>
        <v>0</v>
      </c>
      <c r="JN157" s="174">
        <f>SUMIF('Great Scot 10-1-22 Cham'!$B$11:$B$38,$C157,'Great Scot 10-1-22 Cham'!$AX$11:$AX$38)</f>
        <v>0</v>
      </c>
      <c r="JO157" s="174">
        <f>SUMIF('Great Scot 10-1-22 Cham'!$B$11:$B$38,$C157,'Great Scot 10-1-22 Cham'!$AY$11:$AY$38)</f>
        <v>0</v>
      </c>
      <c r="JP157" s="174">
        <f>SUMIF('Great Scot 10-1-22 Chal'!$B$11:$B$28,$C157,'Great Scot 10-1-22 Chal'!$AU$11:$AU$28)</f>
        <v>0</v>
      </c>
      <c r="JQ157" s="174">
        <f>SUMIF('Great Scot 10-1-22 Chal'!$B$11:$B$28,$C157,'Great Scot 10-1-22 Chal'!$AV$11:$AV$28)</f>
        <v>0</v>
      </c>
      <c r="JR157" s="174">
        <f>SUMIF('Great Scot 10-1-22 Chal'!$B$11:$B$28,$C157,'Great Scot 10-1-22 Chal'!$AW$11:$AW$28)</f>
        <v>0</v>
      </c>
      <c r="JS157" s="174">
        <f>SUMIF('Great Scot 10-1-22 Chal'!$B$11:$B$28,$C157,'Great Scot 10-1-22 Chal'!$AX$11:$AX$28)</f>
        <v>0</v>
      </c>
      <c r="JT157" s="174">
        <f>SUMIF('Great Scot 10-1-22 Chal'!$B$11:$B$28,$C157,'Great Scot 10-1-22 Chal'!$AY$11:$AY$28)</f>
        <v>0</v>
      </c>
      <c r="JU157" s="174">
        <f>SUMIF('Great Pumpkin Regatta 10-15-22'!$B$11:$B$54,$C157,'Great Pumpkin Regatta 10-15-22'!$AU$11:$AU$54)</f>
        <v>0</v>
      </c>
      <c r="JV157" s="174">
        <f>SUMIF('Great Pumpkin Regatta 10-15-22'!$B$11:$B$54,$C157,'Great Pumpkin Regatta 10-15-22'!$AV$11:$AV$54)</f>
        <v>0</v>
      </c>
      <c r="JW157" s="174">
        <f>SUMIF('Great Pumpkin Regatta 10-15-22'!$B$11:$B$54,$C157,'Great Pumpkin Regatta 10-15-22'!$AW$11:$AW$54)</f>
        <v>0</v>
      </c>
      <c r="JX157" s="174">
        <f>SUMIF('Great Pumpkin Regatta 10-15-22'!$B$11:$B$54,$C157,'Great Pumpkin Regatta 10-15-22'!$AX$11:$AX$54)</f>
        <v>0</v>
      </c>
      <c r="JY157" s="174">
        <f>SUMIF('Great Pumpkin Regatta 10-15-22'!$B$11:$B$54,$C157,'Great Pumpkin Regatta 10-15-22'!$AY$11:$AY$54)</f>
        <v>0</v>
      </c>
      <c r="JZ157" s="174">
        <f>SUMIF('One Day Regatta 10-29-22 FS'!$B$11:$B$19,$C157,'One Day Regatta 10-29-22 FS'!$AU$11:$AU$19)</f>
        <v>0</v>
      </c>
      <c r="KA157" s="174">
        <f>SUMIF('One Day Regatta 10-29-22 FS'!$B$11:$B$19,$C157,'One Day Regatta 10-29-22 FS'!$AV$11:$AV$19)</f>
        <v>0</v>
      </c>
      <c r="KB157" s="174">
        <f>SUMIF('One Day Regatta 10-29-22 FS'!$B$11:$B$19,$C157,'One Day Regatta 10-29-22 FS'!$AW$11:$AW$19)</f>
        <v>0</v>
      </c>
      <c r="KC157" s="174">
        <f>SUMIF('One Day Regatta 10-29-22 FS'!$B$11:$B$19,$C157,'One Day Regatta 10-29-22 FS'!$AX$11:$AX$19)</f>
        <v>0</v>
      </c>
      <c r="KD157" s="174">
        <f>SUMIF('One Day Regatta 10-29-22 FS'!$B$11:$B$19,$C157,'One Day Regatta 10-29-22 FS'!$AY$11:$AY$19)</f>
        <v>0</v>
      </c>
    </row>
    <row r="158" spans="1:290" ht="15" customHeight="1" x14ac:dyDescent="0.2">
      <c r="A158" s="400" t="s">
        <v>1369</v>
      </c>
      <c r="B158" s="134">
        <f t="shared" si="126"/>
        <v>36</v>
      </c>
      <c r="C158" s="170" t="s">
        <v>792</v>
      </c>
      <c r="D158" s="171">
        <f t="shared" si="127"/>
        <v>0</v>
      </c>
      <c r="E158" s="172">
        <f t="shared" si="128"/>
        <v>0</v>
      </c>
      <c r="F158" s="171">
        <f t="shared" si="129"/>
        <v>0</v>
      </c>
      <c r="G158" s="171">
        <v>0</v>
      </c>
      <c r="H158" s="171">
        <f t="shared" si="130"/>
        <v>0</v>
      </c>
      <c r="I158" s="173">
        <f t="shared" si="131"/>
        <v>0</v>
      </c>
      <c r="J158" s="173"/>
      <c r="K158" s="174">
        <f>SUMIF('Saturday Race 11-06-21'!$B$11:$B$21,$C158,'Saturday Race 11-06-21'!$AU$11:$AU$21)</f>
        <v>0</v>
      </c>
      <c r="L158" s="174">
        <f>SUMIF('Saturday Race 11-06-21'!$B$11:$B$21,$C158,'Saturday Race 11-06-21'!$AV$11:$AV$21)</f>
        <v>0</v>
      </c>
      <c r="M158" s="174">
        <f>SUMIF('Saturday Race 11-06-21'!$B$11:$B$21,$C158,'Saturday Race 11-06-21'!$AW$11:$AW$21)</f>
        <v>0</v>
      </c>
      <c r="N158" s="174">
        <f>SUMIF('Saturday Race 11-06-21'!$B$11:$B$21,$C158,'Saturday Race 11-06-21'!$AX$11:$AX$21)</f>
        <v>0</v>
      </c>
      <c r="O158" s="174">
        <f>SUMIF('Saturday Race 11-06-21'!$B$11:$B$21,$C158,'Saturday Race 11-06-21'!$AY$11:$AY$21)</f>
        <v>0</v>
      </c>
      <c r="P158" s="174">
        <f>SUMIF('Saturday Race 11-20-21'!$B$11:$B$20,$C158,'Saturday Race 11-20-21'!$AU$11:$AU$20)</f>
        <v>0</v>
      </c>
      <c r="Q158" s="174">
        <f>SUMIF('Saturday Race 11-20-21'!$B$11:$B$20,$C158,'Saturday Race 11-20-21'!$AV$11:$AV$20)</f>
        <v>0</v>
      </c>
      <c r="R158" s="174">
        <f>SUMIF('Saturday Race 11-20-21'!$B$11:$B$20,$C158,'Saturday Race 11-20-21'!$AW$11:$AW$20)</f>
        <v>0</v>
      </c>
      <c r="S158" s="174">
        <f>SUMIF('Saturday Race 11-20-21'!$B$11:$B$20,$C158,'Saturday Race 11-20-21'!$AX$11:$AX$20)</f>
        <v>0</v>
      </c>
      <c r="T158" s="174">
        <f>SUMIF('Saturday Race 11-20-21'!$B$11:$B$20,$C158,'Saturday Race 11-20-21'!$AY$11:$AY$20)</f>
        <v>0</v>
      </c>
      <c r="U158" s="174">
        <f>SUMIF('Saturday Race 1-08-22'!$B$11:$B$20,$C158,'Saturday Race 1-08-22'!$AU$11:$AU$20)</f>
        <v>0</v>
      </c>
      <c r="V158" s="174">
        <f>SUMIF('Saturday Race 1-08-22'!$B$11:$B$20,$C158,'Saturday Race 1-08-22'!$AV$11:$AV$20)</f>
        <v>0</v>
      </c>
      <c r="W158" s="174">
        <f>SUMIF('Saturday Race 1-08-22'!$B$11:$B$20,$C158,'Saturday Race 1-08-22'!$AW$11:$AW$20)</f>
        <v>0</v>
      </c>
      <c r="X158" s="174">
        <f>SUMIF('Saturday Race 1-08-22'!$B$11:$B$20,$C158,'Saturday Race 1-08-22'!$AX$11:$AX$20)</f>
        <v>0</v>
      </c>
      <c r="Y158" s="174">
        <f>SUMIF('Saturday Race 1-08-22'!$B$11:$B$20,$C158,'Saturday Race 1-08-22'!$AY$11:$AY$20)</f>
        <v>0</v>
      </c>
      <c r="Z158" s="174">
        <f>SUMIF('Saturday Race 1-22-22'!$B$11:$B$20,$C158,'Saturday Race 1-22-22'!$AU$11:$AU$20)</f>
        <v>0</v>
      </c>
      <c r="AA158" s="174">
        <f>SUMIF('Saturday Race 1-22-22'!$B$11:$B$20,$C158,'Saturday Race 1-22-22'!$AV$11:$AV$20)</f>
        <v>0</v>
      </c>
      <c r="AB158" s="174">
        <f>SUMIF('Saturday Race 1-22-22'!$B$11:$B$20,$C158,'Saturday Race 1-22-22'!$AW$11:$AW$20)</f>
        <v>0</v>
      </c>
      <c r="AC158" s="174">
        <f>SUMIF('Saturday Race 1-22-22'!$B$11:$B$20,$C158,'Saturday Race 1-22-22'!$AX$11:$AX$20)</f>
        <v>0</v>
      </c>
      <c r="AD158" s="174">
        <f>SUMIF('Saturday Race 1-22-22'!$B$11:$B$20,$C158,'Saturday Race 1-22-22'!$AY$11:$AY$20)</f>
        <v>0</v>
      </c>
      <c r="AE158" s="174">
        <f>SUMIF('Sunday Race 2-6-22'!$B$11:$B$20,$C158,'Sunday Race 2-6-22'!$AU$11:$AU$20)</f>
        <v>0</v>
      </c>
      <c r="AF158" s="174">
        <f>SUMIF('Sunday Race 2-6-22'!$B$11:$B$20,$C158,'Sunday Race 2-6-22'!$AV$11:$AV$20)</f>
        <v>0</v>
      </c>
      <c r="AG158" s="174">
        <f>SUMIF('Sunday Race 2-6-22'!$B$11:$B$20,$C158,'Sunday Race 2-6-22'!$AW$11:$AW$20)</f>
        <v>0</v>
      </c>
      <c r="AH158" s="174">
        <f>SUMIF('Sunday Race 2-6-22'!$B$11:$B$20,$C158,'Sunday Race 2-6-22'!$AX$11:$AX$20)</f>
        <v>0</v>
      </c>
      <c r="AI158" s="174">
        <f>SUMIF('Sunday Race 2-6-22'!$B$11:$B$20,$C158,'Sunday Race 2-6-22'!$AY$11:$AY$20)</f>
        <v>0</v>
      </c>
      <c r="AJ158" s="174">
        <f>SUMIF('Sunday Race 2-20-22'!$B$11:$B$26,$C158,'Sunday Race 2-20-22'!$AU$11:$AU$26)</f>
        <v>0</v>
      </c>
      <c r="AK158" s="174">
        <f>SUMIF('Sunday Race 2-20-22'!$B$11:$B$26,$C158,'Sunday Race 2-20-22'!$AV$11:$AV$26)</f>
        <v>0</v>
      </c>
      <c r="AL158" s="174">
        <f>SUMIF('Sunday Race 2-20-22'!$B$11:$B$26,$C158,'Sunday Race 2-20-22'!$AW$11:$AW$26)</f>
        <v>0</v>
      </c>
      <c r="AM158" s="174">
        <f>SUMIF('Sunday Race 2-20-22'!$B$11:$B$26,$C158,'Sunday Race 2-20-22'!$AX$11:$AX$26)</f>
        <v>0</v>
      </c>
      <c r="AN158" s="174">
        <f>SUMIF('Sunday Race 2-20-22'!$B$11:$B$26,$C158,'Sunday Race 2-20-22'!$AY$11:$AY$26)</f>
        <v>0</v>
      </c>
      <c r="AO158" s="174">
        <f>SUMIF('Sunday Race 2-27-22'!$B$11:$B$20,$C158,'Sunday Race 2-27-22'!$AU$11:$AU$20)</f>
        <v>0</v>
      </c>
      <c r="AP158" s="174">
        <f>SUMIF('Sunday Race 2-27-22'!$B$11:$B$20,$C158,'Sunday Race 2-27-22'!$AV$11:$AV$20)</f>
        <v>0</v>
      </c>
      <c r="AQ158" s="174">
        <f>SUMIF('Sunday Race 2-27-22'!$B$11:$B$20,$C158,'Sunday Race 2-27-22'!$AW$11:$AW$20)</f>
        <v>0</v>
      </c>
      <c r="AR158" s="174">
        <f>SUMIF('Sunday Race 2-27-22'!$B$11:$B$20,$C158,'Sunday Race 2-27-22'!$AX$11:$AX$20)</f>
        <v>0</v>
      </c>
      <c r="AS158" s="174">
        <f>SUMIF('Sunday Race 2-27-22'!$B$11:$B$20,$C158,'Sunday Race 2-27-22'!$AY$11:$AY$20)</f>
        <v>0</v>
      </c>
      <c r="AT158" s="174">
        <f>SUMIF('Sunday Race 3-13-22'!$B$11:$B$25,$C158,'Sunday Race 3-13-22'!$AU$11:$AU$25)</f>
        <v>0</v>
      </c>
      <c r="AU158" s="174">
        <f>SUMIF('Sunday Race 3-13-22'!$B$11:$B$25,$C158,'Sunday Race 3-13-22'!$AV$11:$AV$25)</f>
        <v>0</v>
      </c>
      <c r="AV158" s="174">
        <f>SUMIF('Sunday Race 3-13-22'!$B$11:$B$25,$C158,'Sunday Race 3-13-22'!$AW$11:$AW$25)</f>
        <v>0</v>
      </c>
      <c r="AW158" s="174">
        <f>SUMIF('Sunday Race 3-13-22'!$B$11:$B$25,$C158,'Sunday Race 3-13-22'!$AX$11:$AX$25)</f>
        <v>0</v>
      </c>
      <c r="AX158" s="174">
        <f>SUMIF('Sunday Race 3-13-22'!$B$11:$B$25,$C158,'Sunday Race 3-13-22'!$AY$11:$AY$25)</f>
        <v>0</v>
      </c>
      <c r="AY158" s="174">
        <f>SUMIF('Saturday Race 3-19-22'!$B$11:$B$15,$C158,'Saturday Race 3-19-22'!$AU$11:$AU$15)</f>
        <v>0</v>
      </c>
      <c r="AZ158" s="174">
        <f>SUMIF('Saturday Race 3-19-22'!$B$11:$B$15,$C158,'Saturday Race 3-19-22'!$AV$11:$AV$15)</f>
        <v>0</v>
      </c>
      <c r="BA158" s="174">
        <f>SUMIF('Saturday Race 3-19-22'!$B$11:$B$15,$C158,'Saturday Race 3-19-22'!$AW$11:$AW$15)</f>
        <v>0</v>
      </c>
      <c r="BB158" s="174">
        <f>SUMIF('Saturday Race 3-19-22'!$B$11:$B$15,$C158,'Saturday Race 3-19-22'!$AX$11:$AX$15)</f>
        <v>0</v>
      </c>
      <c r="BC158" s="174">
        <f>SUMIF('Saturday Race 3-19-22'!$B$11:$B$15,$C158,'Saturday Race 3-19-22'!$AY$11:$AY$15)</f>
        <v>0</v>
      </c>
      <c r="BD158" s="174">
        <f>SUMIF('Sunday Races 4-10-22'!$B$11:$B$26,$C158,'Sunday Races 4-10-22'!$AU$11:$AU$26)</f>
        <v>0</v>
      </c>
      <c r="BE158" s="174">
        <f>SUMIF('Sunday Races 4-10-22'!$B$11:$B$26,$C158,'Sunday Races 4-10-22'!$AV$11:$AV$26)</f>
        <v>0</v>
      </c>
      <c r="BF158" s="174">
        <f>SUMIF('Sunday Races 4-10-22'!$B$11:$B$26,$C158,'Sunday Races 4-10-22'!$AW$11:$AW$26)</f>
        <v>0</v>
      </c>
      <c r="BG158" s="174">
        <f>SUMIF('Sunday Races 4-10-22'!$B$11:$B$26,$C158,'Sunday Races 4-10-22'!$AX$11:$AX$26)</f>
        <v>0</v>
      </c>
      <c r="BH158" s="174">
        <f>SUMIF('Sunday Races 4-10-22'!$B$11:$B$26,$C158,'Sunday Races 4-10-22'!$AY$11:$AY$26)</f>
        <v>0</v>
      </c>
      <c r="BI158" s="174">
        <f>SUMIF('Sunday Races 5-1-22'!$B$11:$B$28,$C158,'Sunday Races 5-1-22'!$AU$11:$AU$28)</f>
        <v>0</v>
      </c>
      <c r="BJ158" s="174">
        <f>SUMIF('Sunday Races 5-1-22'!$B$11:$B$28,$C158,'Sunday Races 5-1-22'!$AV$11:$AV$28)</f>
        <v>0</v>
      </c>
      <c r="BK158" s="174">
        <f>SUMIF('Sunday Races 5-1-22'!$B$11:$B$28,$C158,'Sunday Races 5-1-22'!$AW$11:$AW$28)</f>
        <v>0</v>
      </c>
      <c r="BL158" s="174">
        <f>SUMIF('Sunday Races 5-1-22'!$B$11:$B$28,$C158,'Sunday Races 5-1-22'!$AX$11:$AX$28)</f>
        <v>0</v>
      </c>
      <c r="BM158" s="174">
        <f>SUMIF('Sunday Races 5-1-22'!$B$11:$B$28,$C158,'Sunday Races 5-1-22'!$AY$11:$AY$28)</f>
        <v>0</v>
      </c>
      <c r="BN158" s="174">
        <f>SUMIF('Sunday Races 6-5-22'!$B$11:$B$28,$C158,'Sunday Races 6-5-22'!$AU$11:$AU$28)</f>
        <v>0</v>
      </c>
      <c r="BO158" s="174">
        <f>SUMIF('Sunday Races 6-5-22'!$B$11:$B$28,$C158,'Sunday Races 6-5-22'!$AV$11:$AV$28)</f>
        <v>0</v>
      </c>
      <c r="BP158" s="174">
        <f>SUMIF('Sunday Races 6-5-22'!$B$11:$B$28,$C158,'Sunday Races 6-5-22'!$AW$11:$AW$28)</f>
        <v>0</v>
      </c>
      <c r="BQ158" s="174">
        <f>SUMIF('Sunday Races 6-5-22'!$B$11:$B$28,$C158,'Sunday Races 6-5-22'!$AX$11:$AX$28)</f>
        <v>0</v>
      </c>
      <c r="BR158" s="174">
        <f>SUMIF('Sunday Races 6-5-22'!$B$11:$B$28,$C158,'Sunday Races 6-5-22'!$AY$11:$AY$28)</f>
        <v>0</v>
      </c>
      <c r="BS158" s="174">
        <f>SUMIF('Sunday Races 6-12-22'!$B$11:$B$24,$C158,'Sunday Races 6-12-22'!$AU$11:$AU$24)</f>
        <v>0</v>
      </c>
      <c r="BT158" s="174">
        <f>SUMIF('Sunday Races 6-12-22'!$B$11:$B$24,$C158,'Sunday Races 6-12-22'!$AV$11:$AV$24)</f>
        <v>0</v>
      </c>
      <c r="BU158" s="174">
        <f>SUMIF('Sunday Races 6-12-22'!$B$11:$B$24,$C158,'Sunday Races 6-12-22'!$AW$11:$AW$24)</f>
        <v>0</v>
      </c>
      <c r="BV158" s="174">
        <f>SUMIF('Sunday Races 6-12-22'!$B$11:$B$24,$C158,'Sunday Races 6-12-22'!$AX$11:$AX$24)</f>
        <v>0</v>
      </c>
      <c r="BW158" s="174">
        <f>SUMIF('Sunday Races 6-12-22'!$B$11:$B$24,$C158,'Sunday Races 6-12-22'!$AY$11:$AY$24)</f>
        <v>0</v>
      </c>
      <c r="BX158" s="174">
        <f>SUMIF('Saturday Races 6-18-22'!$B$11:$B$24,$C158,'Saturday Races 6-18-22'!$AU$11:$AU$24)</f>
        <v>0</v>
      </c>
      <c r="BY158" s="174">
        <f>SUMIF('Saturday Races 6-18-22'!$B$11:$B$24,$C158,'Saturday Races 6-18-22'!$AV$11:$AV$24)</f>
        <v>0</v>
      </c>
      <c r="BZ158" s="174">
        <f>SUMIF('Saturday Races 6-18-22'!$B$11:$B$24,$C158,'Saturday Races 6-18-22'!$AW$11:$AW$24)</f>
        <v>0</v>
      </c>
      <c r="CA158" s="174">
        <f>SUMIF('Saturday Races 6-18-22'!$B$11:$B$24,$C158,'Saturday Races 6-18-22'!$AX$11:$AX$24)</f>
        <v>0</v>
      </c>
      <c r="CB158" s="174">
        <f>SUMIF('Saturday Races 6-18-22'!$B$11:$B$24,$C158,'Saturday Races 6-18-22'!$AY$11:$AY$24)</f>
        <v>0</v>
      </c>
      <c r="CC158" s="174">
        <f>SUMIF('Sunday Races 7-3-22'!$B$11:$B$26,$C158,'Sunday Races 7-3-22'!$AU$11:$AU$26)</f>
        <v>0</v>
      </c>
      <c r="CD158" s="174">
        <f>SUMIF('Sunday Races 7-3-22'!$B$11:$B$26,$C158,'Sunday Races 7-3-22'!$AV$11:$AV$26)</f>
        <v>0</v>
      </c>
      <c r="CE158" s="174">
        <f>SUMIF('Sunday Races 7-3-22'!$B$11:$B$26,$C158,'Sunday Races 7-3-22'!$AW$11:$AW$26)</f>
        <v>0</v>
      </c>
      <c r="CF158" s="174">
        <f>SUMIF('Sunday Races 7-3-22'!$B$11:$B$26,$C158,'Sunday Races 7-3-22'!$AX$11:$AX$26)</f>
        <v>0</v>
      </c>
      <c r="CG158" s="174">
        <f>SUMIF('Sunday Races 7-3-22'!$B$11:$B$26,$C158,'Sunday Races 7-3-22'!$AY$11:$AY$26)</f>
        <v>0</v>
      </c>
      <c r="CH158" s="174">
        <f>SUMIF('Sunday Races 7-31-22'!$B$11:$B$26,$C158,'Sunday Races 7-31-22'!$AU$11:$AU$26)</f>
        <v>0</v>
      </c>
      <c r="CI158" s="174">
        <f>SUMIF('Sunday Races 7-31-22'!$B$11:$B$26,$C158,'Sunday Races 7-31-22'!$AV$11:$AV$26)</f>
        <v>0</v>
      </c>
      <c r="CJ158" s="174">
        <f>SUMIF('Sunday Races 7-31-22'!$B$11:$B$26,$C158,'Sunday Races 7-31-22'!$AW$11:$AW$26)</f>
        <v>0</v>
      </c>
      <c r="CK158" s="174">
        <f>SUMIF('Sunday Races 7-31-22'!$B$11:$B$26,$C158,'Sunday Races 7-31-22'!$AX$11:$AX$26)</f>
        <v>0</v>
      </c>
      <c r="CL158" s="174">
        <f>SUMIF('Sunday Races 7-31-22'!$B$11:$B$26,$C158,'Sunday Races 7-31-22'!$AY$11:$AY$26)</f>
        <v>0</v>
      </c>
      <c r="CM158" s="174">
        <f>SUMIF('Sunday Races 8-14-22'!$B$11:$B$26,$C158,'Sunday Races 8-14-22'!$AU$11:$AU$26)</f>
        <v>0</v>
      </c>
      <c r="CN158" s="174">
        <f>SUMIF('Sunday Races 8-14-22'!$B$11:$B$26,$C158,'Sunday Races 8-14-22'!$AV$11:$AV$26)</f>
        <v>0</v>
      </c>
      <c r="CO158" s="174">
        <f>SUMIF('Sunday Races 8-14-22'!$B$11:$B$26,$C158,'Sunday Races 8-14-22'!$AW$11:$AW$26)</f>
        <v>0</v>
      </c>
      <c r="CP158" s="174">
        <f>SUMIF('Sunday Races 8-14-22'!$B$11:$B$26,$C158,'Sunday Races 8-14-22'!$AX$11:$AX$26)</f>
        <v>0</v>
      </c>
      <c r="CQ158" s="174">
        <f>SUMIF('Sunday Races 8-14-22'!$B$11:$B$26,$C158,'Sunday Races 8-14-22'!$AY$11:$AY$26)</f>
        <v>0</v>
      </c>
      <c r="CR158" s="174">
        <f>SUMIF('Saturday Races 8-20-22'!$B$11:$B$26,$C158,'Saturday Races 8-20-22'!$AU$11:$AU$26)</f>
        <v>0</v>
      </c>
      <c r="CS158" s="174">
        <f>SUMIF('Saturday Races 8-20-22'!$B$11:$B$26,$C158,'Saturday Races 8-20-22'!$AV$11:$AV$26)</f>
        <v>0</v>
      </c>
      <c r="CT158" s="174">
        <f>SUMIF('Saturday Races 8-20-22'!$B$11:$B$26,$C158,'Saturday Races 8-20-22'!$AW$11:$AW$26)</f>
        <v>0</v>
      </c>
      <c r="CU158" s="174">
        <f>SUMIF('Saturday Races 8-20-22'!$B$11:$B$26,$C158,'Saturday Races 8-20-22'!$AX$11:$AX$26)</f>
        <v>0</v>
      </c>
      <c r="CV158" s="174">
        <f>SUMIF('Saturday Races 8-20-22'!$B$11:$B$26,$C158,'Saturday Races 8-20-22'!$AY$11:$AY$26)</f>
        <v>0</v>
      </c>
      <c r="CW158" s="174">
        <f>SUMIF('Sunday Races 9-11-22'!$B$11:$B$20,$C158,'Sunday Races 9-11-22'!$AU$11:$AU$20)</f>
        <v>0</v>
      </c>
      <c r="CX158" s="174">
        <f>SUMIF('Sunday Races 9-11-22'!$B$11:$B$20,$C158,'Sunday Races 9-11-22'!$AV$11:$AV$20)</f>
        <v>0</v>
      </c>
      <c r="CY158" s="174">
        <f>SUMIF('Sunday Races 9-11-22'!$B$11:$B$20,$C158,'Sunday Races 9-11-22'!$AW$11:$AW$20)</f>
        <v>0</v>
      </c>
      <c r="CZ158" s="174">
        <f>SUMIF('Sunday Races 9-11-22'!$B$11:$B$20,$C158,'Sunday Races 9-11-22'!$AX$11:$AX$20)</f>
        <v>0</v>
      </c>
      <c r="DA158" s="174">
        <f>SUMIF('Sunday Races 9-11-22'!$B$11:$B$20,$C158,'Sunday Races 9-11-22'!$AY$11:$AY$20)</f>
        <v>0</v>
      </c>
      <c r="DB158" s="174">
        <f>SUMIF('Sunday Races 10-9-22'!$B$11:$B$21,$C158,'Sunday Races 10-9-22'!$AU$11:$AU$21)</f>
        <v>0</v>
      </c>
      <c r="DC158" s="174">
        <f>SUMIF('Sunday Races 10-9-22'!$B$11:$B$21,$C158,'Sunday Races 10-9-22'!$AV$11:$AV$21)</f>
        <v>0</v>
      </c>
      <c r="DD158" s="174">
        <f>SUMIF('Sunday Races 10-9-22'!$B$11:$B$21,$C158,'Sunday Races 10-9-22'!$AW$11:$AW$21)</f>
        <v>0</v>
      </c>
      <c r="DE158" s="174">
        <f>SUMIF('Sunday Races 10-9-22'!$B$11:$B$21,$C158,'Sunday Races 10-9-22'!$AX$11:$AX$21)</f>
        <v>0</v>
      </c>
      <c r="DF158" s="174">
        <f>SUMIF('Sunday Races 10-9-22'!$B$11:$B$21,$C158,'Sunday Races 10-9-22'!$AY$11:$AY$21)</f>
        <v>0</v>
      </c>
      <c r="DG158" s="174">
        <f>SUMIF('Sunday Races 10-23-22'!$B$11:$B$22,$C158,'Sunday Races 10-23-22'!$AU$11:$AU$22)</f>
        <v>0</v>
      </c>
      <c r="DH158" s="174">
        <f>SUMIF('Sunday Races 10-23-22'!$B$11:$B$22,$C158,'Sunday Races 10-23-22'!$AV$11:$AV$22)</f>
        <v>0</v>
      </c>
      <c r="DI158" s="174">
        <f>SUMIF('Sunday Races 10-23-22'!$B$11:$B$22,$C158,'Sunday Races 10-23-22'!$AW$11:$AW$22)</f>
        <v>0</v>
      </c>
      <c r="DJ158" s="174">
        <f>SUMIF('Sunday Races 10-23-22'!$B$11:$B$22,$C158,'Sunday Races 10-23-22'!$AX$11:$AX$22)</f>
        <v>0</v>
      </c>
      <c r="DK158" s="174">
        <f>SUMIF('Sunday Races 10-23-22'!$B$11:$B$22,$C158,'Sunday Races 10-23-22'!$AY$11:$AY$22)</f>
        <v>0</v>
      </c>
      <c r="DL158" s="175"/>
      <c r="DM158" s="176"/>
      <c r="DN158" s="177">
        <f t="shared" si="140"/>
        <v>0</v>
      </c>
      <c r="DO158" s="177">
        <f t="shared" si="140"/>
        <v>0</v>
      </c>
      <c r="DP158" s="177">
        <f t="shared" si="140"/>
        <v>0</v>
      </c>
      <c r="DQ158" s="177">
        <f t="shared" si="140"/>
        <v>0</v>
      </c>
      <c r="DR158" s="177">
        <f t="shared" si="140"/>
        <v>0</v>
      </c>
      <c r="DS158" s="177">
        <f t="shared" si="140"/>
        <v>0</v>
      </c>
      <c r="DT158" s="177">
        <f t="shared" si="140"/>
        <v>0</v>
      </c>
      <c r="DU158" s="177">
        <f t="shared" si="140"/>
        <v>0</v>
      </c>
      <c r="DV158" s="177">
        <f t="shared" si="140"/>
        <v>0</v>
      </c>
      <c r="DW158" s="177">
        <f t="shared" si="140"/>
        <v>0</v>
      </c>
      <c r="DX158" s="177">
        <f t="shared" si="141"/>
        <v>0</v>
      </c>
      <c r="DY158" s="177">
        <f t="shared" si="141"/>
        <v>0</v>
      </c>
      <c r="DZ158" s="177">
        <f t="shared" si="141"/>
        <v>0</v>
      </c>
      <c r="EA158" s="177">
        <f t="shared" si="141"/>
        <v>0</v>
      </c>
      <c r="EB158" s="177">
        <f t="shared" si="141"/>
        <v>0</v>
      </c>
      <c r="EC158" s="177">
        <f t="shared" si="141"/>
        <v>0</v>
      </c>
      <c r="ED158" s="177">
        <f t="shared" si="141"/>
        <v>0</v>
      </c>
      <c r="EE158" s="177">
        <f t="shared" si="141"/>
        <v>0</v>
      </c>
      <c r="EF158" s="177">
        <f t="shared" si="141"/>
        <v>0</v>
      </c>
      <c r="EG158" s="177">
        <f t="shared" si="141"/>
        <v>0</v>
      </c>
      <c r="EH158" s="177">
        <f t="shared" si="142"/>
        <v>0</v>
      </c>
      <c r="EI158" s="177">
        <f t="shared" si="142"/>
        <v>0</v>
      </c>
      <c r="EJ158" s="177">
        <f t="shared" si="142"/>
        <v>0</v>
      </c>
      <c r="EK158" s="177">
        <f t="shared" si="142"/>
        <v>0</v>
      </c>
      <c r="EL158" s="177">
        <f t="shared" si="142"/>
        <v>0</v>
      </c>
      <c r="EM158" s="177">
        <f t="shared" si="142"/>
        <v>0</v>
      </c>
      <c r="EN158" s="177">
        <f t="shared" si="142"/>
        <v>0</v>
      </c>
      <c r="EO158" s="177">
        <f t="shared" si="142"/>
        <v>0</v>
      </c>
      <c r="EP158" s="177">
        <f t="shared" si="142"/>
        <v>0</v>
      </c>
      <c r="EQ158" s="177">
        <f t="shared" si="142"/>
        <v>0</v>
      </c>
      <c r="ER158" s="177">
        <f t="shared" si="143"/>
        <v>0</v>
      </c>
      <c r="ES158" s="177">
        <f t="shared" si="143"/>
        <v>0</v>
      </c>
      <c r="ET158" s="177">
        <f t="shared" si="143"/>
        <v>0</v>
      </c>
      <c r="EU158" s="177">
        <f t="shared" si="143"/>
        <v>0</v>
      </c>
      <c r="EV158" s="177">
        <f t="shared" si="143"/>
        <v>0</v>
      </c>
      <c r="EW158" s="177">
        <f t="shared" si="143"/>
        <v>0</v>
      </c>
      <c r="EX158" s="177">
        <f t="shared" si="143"/>
        <v>0</v>
      </c>
      <c r="EY158" s="177">
        <f t="shared" si="143"/>
        <v>0</v>
      </c>
      <c r="EZ158" s="177">
        <f t="shared" si="143"/>
        <v>0</v>
      </c>
      <c r="FA158" s="177">
        <f t="shared" si="143"/>
        <v>0</v>
      </c>
      <c r="FB158" s="177">
        <f t="shared" si="144"/>
        <v>0</v>
      </c>
      <c r="FC158" s="177">
        <f t="shared" si="144"/>
        <v>0</v>
      </c>
      <c r="FD158" s="177">
        <f t="shared" si="144"/>
        <v>0</v>
      </c>
      <c r="FE158" s="177">
        <f t="shared" si="144"/>
        <v>0</v>
      </c>
      <c r="FF158" s="177">
        <f t="shared" si="144"/>
        <v>0</v>
      </c>
      <c r="FG158" s="177">
        <f t="shared" si="144"/>
        <v>0</v>
      </c>
      <c r="FH158" s="177">
        <f t="shared" si="144"/>
        <v>0</v>
      </c>
      <c r="FI158" s="177">
        <f t="shared" si="144"/>
        <v>0</v>
      </c>
      <c r="FJ158" s="177">
        <f t="shared" si="144"/>
        <v>0</v>
      </c>
      <c r="FK158" s="177">
        <f t="shared" si="144"/>
        <v>0</v>
      </c>
      <c r="FL158" s="177">
        <f t="shared" si="145"/>
        <v>0</v>
      </c>
      <c r="FM158" s="177">
        <f t="shared" si="145"/>
        <v>0</v>
      </c>
      <c r="FN158" s="177">
        <f t="shared" si="145"/>
        <v>0</v>
      </c>
      <c r="FO158" s="177">
        <f t="shared" si="145"/>
        <v>0</v>
      </c>
      <c r="FP158" s="177">
        <f t="shared" si="145"/>
        <v>0</v>
      </c>
      <c r="FQ158" s="177">
        <f t="shared" si="145"/>
        <v>0</v>
      </c>
      <c r="FR158" s="177">
        <f t="shared" si="145"/>
        <v>0</v>
      </c>
      <c r="FS158" s="177">
        <f t="shared" si="145"/>
        <v>0</v>
      </c>
      <c r="FT158" s="177">
        <f t="shared" si="145"/>
        <v>0</v>
      </c>
      <c r="FU158" s="177">
        <f t="shared" si="145"/>
        <v>0</v>
      </c>
      <c r="FV158" s="177">
        <f t="shared" si="145"/>
        <v>0</v>
      </c>
      <c r="FW158" s="177">
        <f t="shared" si="145"/>
        <v>0</v>
      </c>
      <c r="FX158" s="177">
        <f t="shared" si="145"/>
        <v>0</v>
      </c>
      <c r="FY158" s="177">
        <f t="shared" si="145"/>
        <v>0</v>
      </c>
      <c r="FZ158" s="177">
        <f t="shared" si="145"/>
        <v>0</v>
      </c>
      <c r="GA158" s="177"/>
      <c r="GB158" s="229">
        <f t="shared" si="132"/>
        <v>0</v>
      </c>
      <c r="GC158" s="229">
        <f t="shared" si="133"/>
        <v>0</v>
      </c>
      <c r="GD158" s="174">
        <f>SUMIF('One Day 12-04-21 Scots'!$B$11:$B$24,$C158,'One Day 12-04-21 Scots'!$AU$11:$AU$24)</f>
        <v>0</v>
      </c>
      <c r="GE158" s="174">
        <f>SUMIF('One Day 12-04-21 Scots'!$B$11:$B$24,$C158,'One Day 12-04-21 Scots'!$AV$11:$AV$24)</f>
        <v>0</v>
      </c>
      <c r="GF158" s="174">
        <f>SUMIF('One Day 12-04-21 Scots'!$B$11:$B$24,$C158,'One Day 12-04-21 Scots'!$AW$11:$AW$24)</f>
        <v>0</v>
      </c>
      <c r="GG158" s="174">
        <f>SUMIF('One Day 12-04-21 Scots'!$B$11:$B$24,$C158,'One Day 12-04-21 Scots'!$AX$11:$AX$24)</f>
        <v>0</v>
      </c>
      <c r="GH158" s="174">
        <f>SUMIF('One Day 12-04-21 Scots'!$B$11:$B$24,$C158,'One Day 12-04-21 Scots'!$AY$11:$AY$24)</f>
        <v>0</v>
      </c>
      <c r="GI158" s="174">
        <f>SUMIF('One Day 12-04-21 Thistles'!$B$11:$B$25,$C158,'One Day 12-04-21 Thistles'!$AU$11:$AU$25)</f>
        <v>0</v>
      </c>
      <c r="GJ158" s="174">
        <f>SUMIF('One Day 12-04-21 Thistles'!$B$11:$B$25,$C158,'One Day 12-04-21 Thistles'!$AV$11:$AV$25)</f>
        <v>0</v>
      </c>
      <c r="GK158" s="174">
        <f>SUMIF('One Day 12-04-21 Thistles'!$B$11:$B$25,$C158,'One Day 12-04-21 Thistles'!$AW$11:$AW$25)</f>
        <v>0</v>
      </c>
      <c r="GL158" s="174">
        <f>SUMIF('One Day 12-04-21 Thistles'!$B$11:$B$25,$C158,'One Day 12-04-21 Thistles'!$AX$11:$AX$25)</f>
        <v>0</v>
      </c>
      <c r="GM158" s="174">
        <f>SUMIF('One Day 12-04-21 Thistles'!$B$11:$B$25,$C158,'One Day 12-04-21 Thistles'!$AY$11:$AY$25)</f>
        <v>0</v>
      </c>
      <c r="GN158" s="174">
        <f>SUMIF('Chili One Day 2-12-22 Scots'!$B$11:$B$27,$C158,'Chili One Day 2-12-22 Scots'!$AU$11:$AU$27)</f>
        <v>0</v>
      </c>
      <c r="GO158" s="174">
        <f>SUMIF('Chili One Day 2-12-22 Scots'!$B$11:$B$27,$C158,'Chili One Day 2-12-22 Scots'!$AV$11:$AV$27)</f>
        <v>0</v>
      </c>
      <c r="GP158" s="174">
        <f>SUMIF('Chili One Day 2-12-22 Scots'!$B$11:$B$27,$C158,'Chili One Day 2-12-22 Scots'!$AW$11:$AW$27)</f>
        <v>0</v>
      </c>
      <c r="GQ158" s="174">
        <f>SUMIF('Chili One Day 2-12-22 Scots'!$B$11:$B$27,$C158,'Chili One Day 2-12-22 Scots'!$AX$11:$AX$27)</f>
        <v>0</v>
      </c>
      <c r="GR158" s="174">
        <f>SUMIF('Chili One Day 2-12-22 Scots'!$B$11:$B$27,$C158,'Chili One Day 2-12-22 Scots'!$AY$11:$AY$27)</f>
        <v>0</v>
      </c>
      <c r="GS158" s="174">
        <f>SUMIF('Chili One Day 2-12-22 Thistles'!$B$11:$B$27,$C158,'Chili One Day 2-12-22 Thistles'!$AU$11:$AU$27)</f>
        <v>0</v>
      </c>
      <c r="GT158" s="174">
        <f>SUMIF('Chili One Day 2-12-22 Thistles'!$B$11:$B$27,$C158,'Chili One Day 2-12-22 Thistles'!$AV$11:$AV$27)</f>
        <v>0</v>
      </c>
      <c r="GU158" s="174">
        <f>SUMIF('Chili One Day 2-12-22 Thistles'!$B$11:$B$27,$C158,'Chili One Day 2-12-22 Thistles'!$AW$11:$AW$27)</f>
        <v>0</v>
      </c>
      <c r="GV158" s="174">
        <f>SUMIF('Chili One Day 2-12-22 Thistles'!$B$11:$B$27,$C158,'Chili One Day 2-12-22 Thistles'!$AX$11:$AX$27)</f>
        <v>0</v>
      </c>
      <c r="GW158" s="174">
        <f>SUMIF('Chili One Day 2-12-22 Thistles'!$B$11:$B$27,$C158,'Chili One Day 2-12-22 Thistles'!$AY$11:$AY$27)</f>
        <v>0</v>
      </c>
      <c r="GX158" s="174">
        <f>SUMIF('Ironman One Day 3-5-22 FS'!$B$11:$B$26,$C158,'Ironman One Day 3-5-22 FS'!$AU$11:$AU$26)</f>
        <v>0</v>
      </c>
      <c r="GY158" s="174">
        <f>SUMIF('Ironman One Day 3-5-22 FS'!$B$11:$B$26,$C158,'Ironman One Day 3-5-22 FS'!$AV$11:$AV$26)</f>
        <v>0</v>
      </c>
      <c r="GZ158" s="174">
        <f>SUMIF('Ironman One Day 3-5-22 FS'!$B$11:$B$26,$C158,'Ironman One Day 3-5-22 FS'!$AW$11:$AW$26)</f>
        <v>0</v>
      </c>
      <c r="HA158" s="174">
        <f>SUMIF('Ironman One Day 3-5-22 FS'!$B$11:$B$26,$C158,'Ironman One Day 3-5-22 FS'!$AX$11:$AX$26)</f>
        <v>0</v>
      </c>
      <c r="HB158" s="174">
        <f>SUMIF('Ironman One Day 3-5-22 FS'!$B$11:$B$26,$C158,'Ironman One Day 3-5-22 FS'!$AY$11:$AY$26)</f>
        <v>0</v>
      </c>
      <c r="HC158" s="174">
        <f>SUMIF('Ironman One Day 3-5-22 420'!$B$11:$B$26,$C158,'Ironman One Day 3-5-22 420'!$AU$11:$AU$26)</f>
        <v>0</v>
      </c>
      <c r="HD158" s="174">
        <f>SUMIF('Ironman One Day 3-5-22 420'!$B$11:$B$26,$C158,'Ironman One Day 3-5-22 420'!$AV$11:$AV$26)</f>
        <v>0</v>
      </c>
      <c r="HE158" s="174">
        <f>SUMIF('Ironman One Day 3-5-22 420'!$B$11:$B$26,$C158,'Ironman One Day 3-5-22 420'!$AW$11:$AW$26)</f>
        <v>0</v>
      </c>
      <c r="HF158" s="174">
        <f>SUMIF('Ironman One Day 3-5-22 420'!$B$11:$B$26,$C158,'Ironman One Day 3-5-22 420'!$AX$11:$AX$26)</f>
        <v>0</v>
      </c>
      <c r="HG158" s="174">
        <f>SUMIF('Ironman One Day 3-5-22 420'!$B$11:$B$26,$C158,'Ironman One Day 3-5-22 420'!$AY$11:$AY$26)</f>
        <v>0</v>
      </c>
      <c r="HH158" s="174">
        <f>SUMIF('Easter One Day 4-16-22 FS'!$B$11:$B$25,$C158,'Easter One Day 4-16-22 FS'!$AU$11:$AU$25)</f>
        <v>0</v>
      </c>
      <c r="HI158" s="174">
        <f>SUMIF('Easter One Day 4-16-22 FS'!$B$11:$B$25,$C158,'Easter One Day 4-16-22 FS'!$AV$11:$AV$25)</f>
        <v>0</v>
      </c>
      <c r="HJ158" s="174">
        <f>SUMIF('Easter One Day 4-16-22 FS'!$B$11:$B$25,$C158,'Easter One Day 4-16-22 FS'!$AW$11:$AW$25)</f>
        <v>0</v>
      </c>
      <c r="HK158" s="174">
        <f>SUMIF('Easter One Day 4-16-22 FS'!$B$11:$B$25,$C158,'Easter One Day 4-16-22 FS'!$AX$11:$AX$25)</f>
        <v>0</v>
      </c>
      <c r="HL158" s="174">
        <f>SUMIF('Easter One Day 4-16-22 FS'!$B$11:$B$25,$C158,'Easter One Day 4-16-22 FS'!$AY$11:$AY$25)</f>
        <v>0</v>
      </c>
      <c r="HM158" s="174">
        <f>SUMIF('Easter One Day 4-16-22 TH'!$B$11:$B$25,$C158,'Easter One Day 4-16-22 TH'!$AU$11:$AU$25)</f>
        <v>0</v>
      </c>
      <c r="HN158" s="174">
        <f>SUMIF('Easter One Day 4-16-22 TH'!$B$11:$B$25,$C158,'Easter One Day 4-16-22 TH'!$AV$11:$AV$25)</f>
        <v>0</v>
      </c>
      <c r="HO158" s="174">
        <f>SUMIF('Easter One Day 4-16-22 TH'!$B$11:$B$25,$C158,'Easter One Day 4-16-22 TH'!$AW$11:$AW$25)</f>
        <v>0</v>
      </c>
      <c r="HP158" s="174">
        <f>SUMIF('Easter One Day 4-16-22 TH'!$B$11:$B$25,$C158,'Easter One Day 4-16-22 TH'!$AX$11:$AX$25)</f>
        <v>0</v>
      </c>
      <c r="HQ158" s="174">
        <f>SUMIF('Easter One Day 4-16-22 TH'!$B$11:$B$25,$C158,'Easter One Day 4-16-22 TH'!$AY$11:$AY$25)</f>
        <v>0</v>
      </c>
      <c r="HR158" s="174">
        <f>SUMIF('Long Distance Race 5-7-22'!$B$11:$B$25,$C158,'Long Distance Race 5-7-22'!$AU$11:$AU$25)</f>
        <v>0</v>
      </c>
      <c r="HS158" s="174">
        <f>SUMIF('Long Distance Race 5-7-22'!$B$11:$B$18,$C158,'Long Distance Race 5-7-22'!$AV$11:$AV$18)</f>
        <v>0</v>
      </c>
      <c r="HT158" s="174">
        <f>SUMIF('Long Distance Race 5-7-22'!$B$11:$B$18,$C158,'Long Distance Race 5-7-22'!$AW$11:$AW$18)</f>
        <v>0</v>
      </c>
      <c r="HU158" s="174">
        <f>SUMIF('Long Distance Race 5-7-22'!$B$11:$B$18,$C158,'Long Distance Race 5-7-22'!$AX$11:$AX$18)</f>
        <v>0</v>
      </c>
      <c r="HV158" s="174">
        <f>SUMIF('Long Distance Race 5-7-22'!$B$11:$B$18,$C158,'Long Distance Race 5-7-22'!$AY$11:$AY$18)</f>
        <v>0</v>
      </c>
      <c r="HW158" s="174">
        <f>SUMIF('Memorial Day Regatta 5-28-22 Op'!$B$11:$B$25,$C158,'Memorial Day Regatta 5-28-22 Op'!$AU$11:$AU$25)</f>
        <v>0</v>
      </c>
      <c r="HX158" s="174">
        <f>SUMIF('Memorial Day Regatta 5-28-22 Op'!$B$11:$B$18,$C158,'Memorial Day Regatta 5-28-22 Op'!$AV$11:$AV$18)</f>
        <v>0</v>
      </c>
      <c r="HY158" s="174">
        <f>SUMIF('Memorial Day Regatta 5-28-22 Op'!$B$11:$B$18,$C158,'Memorial Day Regatta 5-28-22 Op'!$AW$11:$AW$18)</f>
        <v>0</v>
      </c>
      <c r="HZ158" s="174">
        <f>SUMIF('Memorial Day Regatta 5-28-22 Op'!$B$11:$B$18,$C158,'Memorial Day Regatta 5-28-22 Op'!$AX$11:$AX$18)</f>
        <v>0</v>
      </c>
      <c r="IA158" s="174">
        <f>SUMIF('Memorial Day Regatta 5-28-22 Op'!$B$11:$B$18,$C158,'Memorial Day Regatta 5-28-22 Op'!$AY$11:$AY$18)</f>
        <v>0</v>
      </c>
      <c r="IB158" s="174">
        <f>SUMIF('Caldwell Cup 6-25-22 TH'!$B$11:$B$25,$C158,'Caldwell Cup 6-25-22 TH'!$AU$11:$AU$25)</f>
        <v>0</v>
      </c>
      <c r="IC158" s="174">
        <f>SUMIF('Caldwell Cup 6-25-22 TH'!$B$11:$B$25,$C158,'Caldwell Cup 6-25-22 TH'!$AV$11:$AV$25)</f>
        <v>0</v>
      </c>
      <c r="ID158" s="174">
        <f>SUMIF('Caldwell Cup 6-25-22 TH'!$B$11:$B$25,$C158,'Caldwell Cup 6-25-22 TH'!$AW$11:$AW$25)</f>
        <v>0</v>
      </c>
      <c r="IE158" s="174">
        <f>SUMIF('Caldwell Cup 6-25-22 TH'!$B$11:$B$25,$C158,'Caldwell Cup 6-25-22 TH'!$AX$11:$AX$25)</f>
        <v>0</v>
      </c>
      <c r="IF158" s="174">
        <f>SUMIF('Caldwell Cup 6-25-22 TH'!$B$11:$B$25,$C158,'Caldwell Cup 6-25-22 TH'!$AY$11:$AY$25)</f>
        <v>0</v>
      </c>
      <c r="IG158" s="174">
        <f>SUMIF('Caldwell Cup 6-25-22 FS'!$B$11:$B$21,$C158,'Caldwell Cup 6-25-22 FS'!$AU$11:$AU$21)</f>
        <v>0</v>
      </c>
      <c r="IH158" s="174">
        <f>SUMIF('Caldwell Cup 6-25-22 FS'!$B$11:$B$21,$C158,'Caldwell Cup 6-25-22 FS'!$AV$11:$AV$21)</f>
        <v>0</v>
      </c>
      <c r="II158" s="174">
        <f>SUMIF('Caldwell Cup 6-25-22 FS'!$B$11:$B$21,$C158,'Caldwell Cup 6-25-22 FS'!$AW$11:$AW$21)</f>
        <v>0</v>
      </c>
      <c r="IJ158" s="174">
        <f>SUMIF('Caldwell Cup 6-25-22 FS'!$B$11:$B$21,$C158,'Caldwell Cup 6-25-22 FS'!$AX$11:$AX$21)</f>
        <v>0</v>
      </c>
      <c r="IK158" s="174">
        <f>SUMIF('Caldwell Cup 6-25-22 FS'!$B$11:$B$21,$C158,'Caldwell Cup 6-25-22 FS'!$AY$11:$AY$21)</f>
        <v>0</v>
      </c>
      <c r="IL158" s="174">
        <f>SUMIF('Caldwell Cup 6-25-22 Lasers'!$B$11:$B$23,$C158,'Caldwell Cup 6-25-22 Lasers'!$AU$11:$AU$23)</f>
        <v>0</v>
      </c>
      <c r="IM158" s="174">
        <f>SUMIF('Caldwell Cup 6-25-22 Lasers'!$B$11:$B$23,$C158,'Caldwell Cup 6-25-22 Lasers'!$AV$11:$AV$23)</f>
        <v>0</v>
      </c>
      <c r="IN158" s="174">
        <f>SUMIF('Caldwell Cup 6-25-22 Lasers'!$B$11:$B$23,$C158,'Caldwell Cup 6-25-22 Lasers'!$AW$11:$AW$23)</f>
        <v>0</v>
      </c>
      <c r="IO158" s="174">
        <f>SUMIF('Caldwell Cup 6-25-22 Lasers'!$B$11:$B$23,$C158,'Caldwell Cup 6-25-22 Lasers'!$AX$11:$AX$23)</f>
        <v>0</v>
      </c>
      <c r="IP158" s="174">
        <f>SUMIF('Caldwell Cup 6-25-22 Lasers'!$B$11:$B$23,$C158,'Caldwell Cup 6-25-22 Lasers'!$AY$11:$AY$23)</f>
        <v>0</v>
      </c>
      <c r="IQ158" s="174">
        <f>SUMIF('Labor Day Regatta 9-3-22 FS'!$B$11:$B$30,$C158,'Labor Day Regatta 9-3-22 FS'!$AU$11:$AU$30)</f>
        <v>0</v>
      </c>
      <c r="IR158" s="174">
        <f>SUMIF('Labor Day Regatta 9-3-22 FS'!$B$11:$B$30,$C158,'Labor Day Regatta 9-3-22 FS'!$AV$11:$AV$30)</f>
        <v>0</v>
      </c>
      <c r="IS158" s="174">
        <f>SUMIF('Labor Day Regatta 9-3-22 FS'!$B$11:$B$30,$C158,'Labor Day Regatta 9-3-22 FS'!$AW$11:$AW$30)</f>
        <v>0</v>
      </c>
      <c r="IT158" s="174">
        <f>SUMIF('Labor Day Regatta 9-3-22 FS'!$B$11:$B$30,$C158,'Labor Day Regatta 9-3-22 FS'!$AX$11:$AX$30)</f>
        <v>0</v>
      </c>
      <c r="IU158" s="174">
        <f>SUMIF('Labor Day Regatta 9-3-22 FS'!$B$11:$B$30,$C158,'Labor Day Regatta 9-3-22 FS'!$AY$11:$AY$30)</f>
        <v>0</v>
      </c>
      <c r="IV158" s="174">
        <f>SUMIF('2022-09-17 Leukemia Cup FS'!$B$11:$B$26,$C158,'2022-09-17 Leukemia Cup FS'!$AU$11:$AU$26)</f>
        <v>0</v>
      </c>
      <c r="IW158" s="174">
        <f>SUMIF('2022-09-17 Leukemia Cup FS'!$B$11:$B$26,$C158,'2022-09-17 Leukemia Cup FS'!$AV$11:$AV$26)</f>
        <v>0</v>
      </c>
      <c r="IX158" s="174">
        <f>SUMIF('2022-09-17 Leukemia Cup FS'!$B$11:$B$26,$C158,'2022-09-17 Leukemia Cup FS'!$AW$11:$AW$26)</f>
        <v>0</v>
      </c>
      <c r="IY158" s="174">
        <f>SUMIF('2022-09-17 Leukemia Cup FS'!$B$11:$B$26,$C158,'2022-09-17 Leukemia Cup FS'!$AX$11:$AX$26)</f>
        <v>0</v>
      </c>
      <c r="IZ158" s="174">
        <f>SUMIF('2022-09-17 Leukemia Cup FS'!$B$11:$B$26,$C158,'2022-09-17 Leukemia Cup FS'!$AY$11:$AY$26)</f>
        <v>0</v>
      </c>
      <c r="JA158" s="174">
        <f>SUMIF('2022-09-17 Leukemia Cup TH'!$B$11:$B$28,$C158,'2022-09-17 Leukemia Cup TH'!$AU$11:$AU$28)</f>
        <v>0</v>
      </c>
      <c r="JB158" s="174">
        <f>SUMIF('2022-09-17 Leukemia Cup TH'!$B$11:$B$28,$C158,'2022-09-17 Leukemia Cup TH'!$AV$11:$AV$28)</f>
        <v>0</v>
      </c>
      <c r="JC158" s="174">
        <f>SUMIF('2022-09-17 Leukemia Cup TH'!$B$11:$B$28,$C158,'2022-09-17 Leukemia Cup TH'!$AW$11:$AW$28)</f>
        <v>0</v>
      </c>
      <c r="JD158" s="174">
        <f>SUMIF('2022-09-17 Leukemia Cup TH'!$B$11:$B$28,$C158,'2022-09-17 Leukemia Cup TH'!$AX$11:$AX$28)</f>
        <v>0</v>
      </c>
      <c r="JE158" s="174">
        <f>SUMIF('2022-09-17 Leukemia Cup TH'!$B$11:$B$28,$C158,'2022-09-17 Leukemia Cup TH'!$AY$11:$AY$28)</f>
        <v>0</v>
      </c>
      <c r="JF158" s="174">
        <f>SUMIF('Smith-Berry LDR 9-24-22'!$B$11:$B$30,$C158,'Smith-Berry LDR 9-24-22'!$AU$11:$AU$30)</f>
        <v>0</v>
      </c>
      <c r="JG158" s="174">
        <f>SUMIF('Smith-Berry LDR 9-24-22'!$B$11:$B$30,$C158,'Smith-Berry LDR 9-24-22'!$AV$11:$AV$30)</f>
        <v>0</v>
      </c>
      <c r="JH158" s="174">
        <f>SUMIF('Smith-Berry LDR 9-24-22'!$B$11:$B$30,$C158,'Smith-Berry LDR 9-24-22'!$AW$11:$AW$30)</f>
        <v>0</v>
      </c>
      <c r="JI158" s="174">
        <f>SUMIF('Smith-Berry LDR 9-24-22'!$B$11:$B$30,$C158,'Smith-Berry LDR 9-24-22'!$AX$11:$AX$30)</f>
        <v>0</v>
      </c>
      <c r="JJ158" s="174">
        <f>SUMIF('Smith-Berry LDR 9-24-22'!$B$11:$B$30,$C158,'Smith-Berry LDR 9-24-22'!$AY$11:$AY$30)</f>
        <v>0</v>
      </c>
      <c r="JK158" s="174">
        <f>SUMIF('Great Scot 10-1-22 Cham'!$B$11:$B$38,$C158,'Great Scot 10-1-22 Cham'!$AU$11:$AU$38)</f>
        <v>0</v>
      </c>
      <c r="JL158" s="174">
        <f>SUMIF('Great Scot 10-1-22 Cham'!$B$11:$B$38,$C158,'Great Scot 10-1-22 Cham'!$AV$11:$AV$38)</f>
        <v>0</v>
      </c>
      <c r="JM158" s="174">
        <f>SUMIF('Great Scot 10-1-22 Cham'!$B$11:$B$38,$C158,'Great Scot 10-1-22 Cham'!$AW$11:$AW$38)</f>
        <v>0</v>
      </c>
      <c r="JN158" s="174">
        <f>SUMIF('Great Scot 10-1-22 Cham'!$B$11:$B$38,$C158,'Great Scot 10-1-22 Cham'!$AX$11:$AX$38)</f>
        <v>0</v>
      </c>
      <c r="JO158" s="174">
        <f>SUMIF('Great Scot 10-1-22 Cham'!$B$11:$B$38,$C158,'Great Scot 10-1-22 Cham'!$AY$11:$AY$38)</f>
        <v>0</v>
      </c>
      <c r="JP158" s="174">
        <f>SUMIF('Great Scot 10-1-22 Chal'!$B$11:$B$28,$C158,'Great Scot 10-1-22 Chal'!$AU$11:$AU$28)</f>
        <v>0</v>
      </c>
      <c r="JQ158" s="174">
        <f>SUMIF('Great Scot 10-1-22 Chal'!$B$11:$B$28,$C158,'Great Scot 10-1-22 Chal'!$AV$11:$AV$28)</f>
        <v>0</v>
      </c>
      <c r="JR158" s="174">
        <f>SUMIF('Great Scot 10-1-22 Chal'!$B$11:$B$28,$C158,'Great Scot 10-1-22 Chal'!$AW$11:$AW$28)</f>
        <v>0</v>
      </c>
      <c r="JS158" s="174">
        <f>SUMIF('Great Scot 10-1-22 Chal'!$B$11:$B$28,$C158,'Great Scot 10-1-22 Chal'!$AX$11:$AX$28)</f>
        <v>0</v>
      </c>
      <c r="JT158" s="174">
        <f>SUMIF('Great Scot 10-1-22 Chal'!$B$11:$B$28,$C158,'Great Scot 10-1-22 Chal'!$AY$11:$AY$28)</f>
        <v>0</v>
      </c>
      <c r="JU158" s="174">
        <f>SUMIF('Great Pumpkin Regatta 10-15-22'!$B$11:$B$54,$C158,'Great Pumpkin Regatta 10-15-22'!$AU$11:$AU$54)</f>
        <v>0</v>
      </c>
      <c r="JV158" s="174">
        <f>SUMIF('Great Pumpkin Regatta 10-15-22'!$B$11:$B$54,$C158,'Great Pumpkin Regatta 10-15-22'!$AV$11:$AV$54)</f>
        <v>0</v>
      </c>
      <c r="JW158" s="174">
        <f>SUMIF('Great Pumpkin Regatta 10-15-22'!$B$11:$B$54,$C158,'Great Pumpkin Regatta 10-15-22'!$AW$11:$AW$54)</f>
        <v>0</v>
      </c>
      <c r="JX158" s="174">
        <f>SUMIF('Great Pumpkin Regatta 10-15-22'!$B$11:$B$54,$C158,'Great Pumpkin Regatta 10-15-22'!$AX$11:$AX$54)</f>
        <v>0</v>
      </c>
      <c r="JY158" s="174">
        <f>SUMIF('Great Pumpkin Regatta 10-15-22'!$B$11:$B$54,$C158,'Great Pumpkin Regatta 10-15-22'!$AY$11:$AY$54)</f>
        <v>0</v>
      </c>
      <c r="JZ158" s="174">
        <f>SUMIF('One Day Regatta 10-29-22 FS'!$B$11:$B$19,$C158,'One Day Regatta 10-29-22 FS'!$AU$11:$AU$19)</f>
        <v>0</v>
      </c>
      <c r="KA158" s="174">
        <f>SUMIF('One Day Regatta 10-29-22 FS'!$B$11:$B$19,$C158,'One Day Regatta 10-29-22 FS'!$AV$11:$AV$19)</f>
        <v>0</v>
      </c>
      <c r="KB158" s="174">
        <f>SUMIF('One Day Regatta 10-29-22 FS'!$B$11:$B$19,$C158,'One Day Regatta 10-29-22 FS'!$AW$11:$AW$19)</f>
        <v>0</v>
      </c>
      <c r="KC158" s="174">
        <f>SUMIF('One Day Regatta 10-29-22 FS'!$B$11:$B$19,$C158,'One Day Regatta 10-29-22 FS'!$AX$11:$AX$19)</f>
        <v>0</v>
      </c>
      <c r="KD158" s="174">
        <f>SUMIF('One Day Regatta 10-29-22 FS'!$B$11:$B$19,$C158,'One Day Regatta 10-29-22 FS'!$AY$11:$AY$19)</f>
        <v>0</v>
      </c>
    </row>
    <row r="159" spans="1:290" ht="15" customHeight="1" x14ac:dyDescent="0.2">
      <c r="A159" s="400" t="s">
        <v>1369</v>
      </c>
      <c r="B159" s="134">
        <f t="shared" si="126"/>
        <v>36</v>
      </c>
      <c r="C159" s="170" t="s">
        <v>110</v>
      </c>
      <c r="D159" s="171">
        <f t="shared" si="127"/>
        <v>0</v>
      </c>
      <c r="E159" s="172">
        <f t="shared" si="128"/>
        <v>0</v>
      </c>
      <c r="F159" s="171">
        <f t="shared" si="129"/>
        <v>0</v>
      </c>
      <c r="G159" s="171">
        <v>0</v>
      </c>
      <c r="H159" s="171">
        <f t="shared" si="130"/>
        <v>0</v>
      </c>
      <c r="I159" s="173">
        <f t="shared" si="131"/>
        <v>0</v>
      </c>
      <c r="J159" s="173"/>
      <c r="K159" s="174">
        <f>SUMIF('Saturday Race 11-06-21'!$B$11:$B$21,$C159,'Saturday Race 11-06-21'!$AU$11:$AU$21)</f>
        <v>0</v>
      </c>
      <c r="L159" s="174">
        <f>SUMIF('Saturday Race 11-06-21'!$B$11:$B$21,$C159,'Saturday Race 11-06-21'!$AV$11:$AV$21)</f>
        <v>0</v>
      </c>
      <c r="M159" s="174">
        <f>SUMIF('Saturday Race 11-06-21'!$B$11:$B$21,$C159,'Saturday Race 11-06-21'!$AW$11:$AW$21)</f>
        <v>0</v>
      </c>
      <c r="N159" s="174">
        <f>SUMIF('Saturday Race 11-06-21'!$B$11:$B$21,$C159,'Saturday Race 11-06-21'!$AX$11:$AX$21)</f>
        <v>0</v>
      </c>
      <c r="O159" s="174">
        <f>SUMIF('Saturday Race 11-06-21'!$B$11:$B$21,$C159,'Saturday Race 11-06-21'!$AY$11:$AY$21)</f>
        <v>0</v>
      </c>
      <c r="P159" s="174">
        <f>SUMIF('Saturday Race 11-20-21'!$B$11:$B$20,$C159,'Saturday Race 11-20-21'!$AU$11:$AU$20)</f>
        <v>0</v>
      </c>
      <c r="Q159" s="174">
        <f>SUMIF('Saturday Race 11-20-21'!$B$11:$B$20,$C159,'Saturday Race 11-20-21'!$AV$11:$AV$20)</f>
        <v>0</v>
      </c>
      <c r="R159" s="174">
        <f>SUMIF('Saturday Race 11-20-21'!$B$11:$B$20,$C159,'Saturday Race 11-20-21'!$AW$11:$AW$20)</f>
        <v>0</v>
      </c>
      <c r="S159" s="174">
        <f>SUMIF('Saturday Race 11-20-21'!$B$11:$B$20,$C159,'Saturday Race 11-20-21'!$AX$11:$AX$20)</f>
        <v>0</v>
      </c>
      <c r="T159" s="174">
        <f>SUMIF('Saturday Race 11-20-21'!$B$11:$B$20,$C159,'Saturday Race 11-20-21'!$AY$11:$AY$20)</f>
        <v>0</v>
      </c>
      <c r="U159" s="174">
        <f>SUMIF('Saturday Race 1-08-22'!$B$11:$B$20,$C159,'Saturday Race 1-08-22'!$AU$11:$AU$20)</f>
        <v>0</v>
      </c>
      <c r="V159" s="174">
        <f>SUMIF('Saturday Race 1-08-22'!$B$11:$B$20,$C159,'Saturday Race 1-08-22'!$AV$11:$AV$20)</f>
        <v>0</v>
      </c>
      <c r="W159" s="174">
        <f>SUMIF('Saturday Race 1-08-22'!$B$11:$B$20,$C159,'Saturday Race 1-08-22'!$AW$11:$AW$20)</f>
        <v>0</v>
      </c>
      <c r="X159" s="174">
        <f>SUMIF('Saturday Race 1-08-22'!$B$11:$B$20,$C159,'Saturday Race 1-08-22'!$AX$11:$AX$20)</f>
        <v>0</v>
      </c>
      <c r="Y159" s="174">
        <f>SUMIF('Saturday Race 1-08-22'!$B$11:$B$20,$C159,'Saturday Race 1-08-22'!$AY$11:$AY$20)</f>
        <v>0</v>
      </c>
      <c r="Z159" s="174">
        <f>SUMIF('Saturday Race 1-22-22'!$B$11:$B$20,$C159,'Saturday Race 1-22-22'!$AU$11:$AU$20)</f>
        <v>0</v>
      </c>
      <c r="AA159" s="174">
        <f>SUMIF('Saturday Race 1-22-22'!$B$11:$B$20,$C159,'Saturday Race 1-22-22'!$AV$11:$AV$20)</f>
        <v>0</v>
      </c>
      <c r="AB159" s="174">
        <f>SUMIF('Saturday Race 1-22-22'!$B$11:$B$20,$C159,'Saturday Race 1-22-22'!$AW$11:$AW$20)</f>
        <v>0</v>
      </c>
      <c r="AC159" s="174">
        <f>SUMIF('Saturday Race 1-22-22'!$B$11:$B$20,$C159,'Saturday Race 1-22-22'!$AX$11:$AX$20)</f>
        <v>0</v>
      </c>
      <c r="AD159" s="174">
        <f>SUMIF('Saturday Race 1-22-22'!$B$11:$B$20,$C159,'Saturday Race 1-22-22'!$AY$11:$AY$20)</f>
        <v>0</v>
      </c>
      <c r="AE159" s="174">
        <f>SUMIF('Sunday Race 2-6-22'!$B$11:$B$20,$C159,'Sunday Race 2-6-22'!$AU$11:$AU$20)</f>
        <v>0</v>
      </c>
      <c r="AF159" s="174">
        <f>SUMIF('Sunday Race 2-6-22'!$B$11:$B$20,$C159,'Sunday Race 2-6-22'!$AV$11:$AV$20)</f>
        <v>0</v>
      </c>
      <c r="AG159" s="174">
        <f>SUMIF('Sunday Race 2-6-22'!$B$11:$B$20,$C159,'Sunday Race 2-6-22'!$AW$11:$AW$20)</f>
        <v>0</v>
      </c>
      <c r="AH159" s="174">
        <f>SUMIF('Sunday Race 2-6-22'!$B$11:$B$20,$C159,'Sunday Race 2-6-22'!$AX$11:$AX$20)</f>
        <v>0</v>
      </c>
      <c r="AI159" s="174">
        <f>SUMIF('Sunday Race 2-6-22'!$B$11:$B$20,$C159,'Sunday Race 2-6-22'!$AY$11:$AY$20)</f>
        <v>0</v>
      </c>
      <c r="AJ159" s="174">
        <f>SUMIF('Sunday Race 2-20-22'!$B$11:$B$26,$C159,'Sunday Race 2-20-22'!$AU$11:$AU$26)</f>
        <v>0</v>
      </c>
      <c r="AK159" s="174">
        <f>SUMIF('Sunday Race 2-20-22'!$B$11:$B$26,$C159,'Sunday Race 2-20-22'!$AV$11:$AV$26)</f>
        <v>0</v>
      </c>
      <c r="AL159" s="174">
        <f>SUMIF('Sunday Race 2-20-22'!$B$11:$B$26,$C159,'Sunday Race 2-20-22'!$AW$11:$AW$26)</f>
        <v>0</v>
      </c>
      <c r="AM159" s="174">
        <f>SUMIF('Sunday Race 2-20-22'!$B$11:$B$26,$C159,'Sunday Race 2-20-22'!$AX$11:$AX$26)</f>
        <v>0</v>
      </c>
      <c r="AN159" s="174">
        <f>SUMIF('Sunday Race 2-20-22'!$B$11:$B$26,$C159,'Sunday Race 2-20-22'!$AY$11:$AY$26)</f>
        <v>0</v>
      </c>
      <c r="AO159" s="174">
        <f>SUMIF('Sunday Race 2-27-22'!$B$11:$B$20,$C159,'Sunday Race 2-27-22'!$AU$11:$AU$20)</f>
        <v>0</v>
      </c>
      <c r="AP159" s="174">
        <f>SUMIF('Sunday Race 2-27-22'!$B$11:$B$20,$C159,'Sunday Race 2-27-22'!$AV$11:$AV$20)</f>
        <v>0</v>
      </c>
      <c r="AQ159" s="174">
        <f>SUMIF('Sunday Race 2-27-22'!$B$11:$B$20,$C159,'Sunday Race 2-27-22'!$AW$11:$AW$20)</f>
        <v>0</v>
      </c>
      <c r="AR159" s="174">
        <f>SUMIF('Sunday Race 2-27-22'!$B$11:$B$20,$C159,'Sunday Race 2-27-22'!$AX$11:$AX$20)</f>
        <v>0</v>
      </c>
      <c r="AS159" s="174">
        <f>SUMIF('Sunday Race 2-27-22'!$B$11:$B$20,$C159,'Sunday Race 2-27-22'!$AY$11:$AY$20)</f>
        <v>0</v>
      </c>
      <c r="AT159" s="174">
        <f>SUMIF('Sunday Race 3-13-22'!$B$11:$B$25,$C159,'Sunday Race 3-13-22'!$AU$11:$AU$25)</f>
        <v>0</v>
      </c>
      <c r="AU159" s="174">
        <f>SUMIF('Sunday Race 3-13-22'!$B$11:$B$25,$C159,'Sunday Race 3-13-22'!$AV$11:$AV$25)</f>
        <v>0</v>
      </c>
      <c r="AV159" s="174">
        <f>SUMIF('Sunday Race 3-13-22'!$B$11:$B$25,$C159,'Sunday Race 3-13-22'!$AW$11:$AW$25)</f>
        <v>0</v>
      </c>
      <c r="AW159" s="174">
        <f>SUMIF('Sunday Race 3-13-22'!$B$11:$B$25,$C159,'Sunday Race 3-13-22'!$AX$11:$AX$25)</f>
        <v>0</v>
      </c>
      <c r="AX159" s="174">
        <f>SUMIF('Sunday Race 3-13-22'!$B$11:$B$25,$C159,'Sunday Race 3-13-22'!$AY$11:$AY$25)</f>
        <v>0</v>
      </c>
      <c r="AY159" s="174">
        <f>SUMIF('Saturday Race 3-19-22'!$B$11:$B$15,$C159,'Saturday Race 3-19-22'!$AU$11:$AU$15)</f>
        <v>0</v>
      </c>
      <c r="AZ159" s="174">
        <f>SUMIF('Saturday Race 3-19-22'!$B$11:$B$15,$C159,'Saturday Race 3-19-22'!$AV$11:$AV$15)</f>
        <v>0</v>
      </c>
      <c r="BA159" s="174">
        <f>SUMIF('Saturday Race 3-19-22'!$B$11:$B$15,$C159,'Saturday Race 3-19-22'!$AW$11:$AW$15)</f>
        <v>0</v>
      </c>
      <c r="BB159" s="174">
        <f>SUMIF('Saturday Race 3-19-22'!$B$11:$B$15,$C159,'Saturday Race 3-19-22'!$AX$11:$AX$15)</f>
        <v>0</v>
      </c>
      <c r="BC159" s="174">
        <f>SUMIF('Saturday Race 3-19-22'!$B$11:$B$15,$C159,'Saturday Race 3-19-22'!$AY$11:$AY$15)</f>
        <v>0</v>
      </c>
      <c r="BD159" s="174">
        <f>SUMIF('Sunday Races 4-10-22'!$B$11:$B$26,$C159,'Sunday Races 4-10-22'!$AU$11:$AU$26)</f>
        <v>0</v>
      </c>
      <c r="BE159" s="174">
        <f>SUMIF('Sunday Races 4-10-22'!$B$11:$B$26,$C159,'Sunday Races 4-10-22'!$AV$11:$AV$26)</f>
        <v>0</v>
      </c>
      <c r="BF159" s="174">
        <f>SUMIF('Sunday Races 4-10-22'!$B$11:$B$26,$C159,'Sunday Races 4-10-22'!$AW$11:$AW$26)</f>
        <v>0</v>
      </c>
      <c r="BG159" s="174">
        <f>SUMIF('Sunday Races 4-10-22'!$B$11:$B$26,$C159,'Sunday Races 4-10-22'!$AX$11:$AX$26)</f>
        <v>0</v>
      </c>
      <c r="BH159" s="174">
        <f>SUMIF('Sunday Races 4-10-22'!$B$11:$B$26,$C159,'Sunday Races 4-10-22'!$AY$11:$AY$26)</f>
        <v>0</v>
      </c>
      <c r="BI159" s="174">
        <f>SUMIF('Sunday Races 5-1-22'!$B$11:$B$28,$C159,'Sunday Races 5-1-22'!$AU$11:$AU$28)</f>
        <v>0</v>
      </c>
      <c r="BJ159" s="174">
        <f>SUMIF('Sunday Races 5-1-22'!$B$11:$B$28,$C159,'Sunday Races 5-1-22'!$AV$11:$AV$28)</f>
        <v>0</v>
      </c>
      <c r="BK159" s="174">
        <f>SUMIF('Sunday Races 5-1-22'!$B$11:$B$28,$C159,'Sunday Races 5-1-22'!$AW$11:$AW$28)</f>
        <v>0</v>
      </c>
      <c r="BL159" s="174">
        <f>SUMIF('Sunday Races 5-1-22'!$B$11:$B$28,$C159,'Sunday Races 5-1-22'!$AX$11:$AX$28)</f>
        <v>0</v>
      </c>
      <c r="BM159" s="174">
        <f>SUMIF('Sunday Races 5-1-22'!$B$11:$B$28,$C159,'Sunday Races 5-1-22'!$AY$11:$AY$28)</f>
        <v>0</v>
      </c>
      <c r="BN159" s="174">
        <f>SUMIF('Sunday Races 6-5-22'!$B$11:$B$28,$C159,'Sunday Races 6-5-22'!$AU$11:$AU$28)</f>
        <v>0</v>
      </c>
      <c r="BO159" s="174">
        <f>SUMIF('Sunday Races 6-5-22'!$B$11:$B$28,$C159,'Sunday Races 6-5-22'!$AV$11:$AV$28)</f>
        <v>0</v>
      </c>
      <c r="BP159" s="174">
        <f>SUMIF('Sunday Races 6-5-22'!$B$11:$B$28,$C159,'Sunday Races 6-5-22'!$AW$11:$AW$28)</f>
        <v>0</v>
      </c>
      <c r="BQ159" s="174">
        <f>SUMIF('Sunday Races 6-5-22'!$B$11:$B$28,$C159,'Sunday Races 6-5-22'!$AX$11:$AX$28)</f>
        <v>0</v>
      </c>
      <c r="BR159" s="174">
        <f>SUMIF('Sunday Races 6-5-22'!$B$11:$B$28,$C159,'Sunday Races 6-5-22'!$AY$11:$AY$28)</f>
        <v>0</v>
      </c>
      <c r="BS159" s="174">
        <f>SUMIF('Sunday Races 6-12-22'!$B$11:$B$24,$C159,'Sunday Races 6-12-22'!$AU$11:$AU$24)</f>
        <v>0</v>
      </c>
      <c r="BT159" s="174">
        <f>SUMIF('Sunday Races 6-12-22'!$B$11:$B$24,$C159,'Sunday Races 6-12-22'!$AV$11:$AV$24)</f>
        <v>0</v>
      </c>
      <c r="BU159" s="174">
        <f>SUMIF('Sunday Races 6-12-22'!$B$11:$B$24,$C159,'Sunday Races 6-12-22'!$AW$11:$AW$24)</f>
        <v>0</v>
      </c>
      <c r="BV159" s="174">
        <f>SUMIF('Sunday Races 6-12-22'!$B$11:$B$24,$C159,'Sunday Races 6-12-22'!$AX$11:$AX$24)</f>
        <v>0</v>
      </c>
      <c r="BW159" s="174">
        <f>SUMIF('Sunday Races 6-12-22'!$B$11:$B$24,$C159,'Sunday Races 6-12-22'!$AY$11:$AY$24)</f>
        <v>0</v>
      </c>
      <c r="BX159" s="174">
        <f>SUMIF('Saturday Races 6-18-22'!$B$11:$B$24,$C159,'Saturday Races 6-18-22'!$AU$11:$AU$24)</f>
        <v>0</v>
      </c>
      <c r="BY159" s="174">
        <f>SUMIF('Saturday Races 6-18-22'!$B$11:$B$24,$C159,'Saturday Races 6-18-22'!$AV$11:$AV$24)</f>
        <v>0</v>
      </c>
      <c r="BZ159" s="174">
        <f>SUMIF('Saturday Races 6-18-22'!$B$11:$B$24,$C159,'Saturday Races 6-18-22'!$AW$11:$AW$24)</f>
        <v>0</v>
      </c>
      <c r="CA159" s="174">
        <f>SUMIF('Saturday Races 6-18-22'!$B$11:$B$24,$C159,'Saturday Races 6-18-22'!$AX$11:$AX$24)</f>
        <v>0</v>
      </c>
      <c r="CB159" s="174">
        <f>SUMIF('Saturday Races 6-18-22'!$B$11:$B$24,$C159,'Saturday Races 6-18-22'!$AY$11:$AY$24)</f>
        <v>0</v>
      </c>
      <c r="CC159" s="174">
        <f>SUMIF('Sunday Races 7-3-22'!$B$11:$B$26,$C159,'Sunday Races 7-3-22'!$AU$11:$AU$26)</f>
        <v>0</v>
      </c>
      <c r="CD159" s="174">
        <f>SUMIF('Sunday Races 7-3-22'!$B$11:$B$26,$C159,'Sunday Races 7-3-22'!$AV$11:$AV$26)</f>
        <v>0</v>
      </c>
      <c r="CE159" s="174">
        <f>SUMIF('Sunday Races 7-3-22'!$B$11:$B$26,$C159,'Sunday Races 7-3-22'!$AW$11:$AW$26)</f>
        <v>0</v>
      </c>
      <c r="CF159" s="174">
        <f>SUMIF('Sunday Races 7-3-22'!$B$11:$B$26,$C159,'Sunday Races 7-3-22'!$AX$11:$AX$26)</f>
        <v>0</v>
      </c>
      <c r="CG159" s="174">
        <f>SUMIF('Sunday Races 7-3-22'!$B$11:$B$26,$C159,'Sunday Races 7-3-22'!$AY$11:$AY$26)</f>
        <v>0</v>
      </c>
      <c r="CH159" s="174">
        <f>SUMIF('Sunday Races 7-31-22'!$B$11:$B$26,$C159,'Sunday Races 7-31-22'!$AU$11:$AU$26)</f>
        <v>0</v>
      </c>
      <c r="CI159" s="174">
        <f>SUMIF('Sunday Races 7-31-22'!$B$11:$B$26,$C159,'Sunday Races 7-31-22'!$AV$11:$AV$26)</f>
        <v>0</v>
      </c>
      <c r="CJ159" s="174">
        <f>SUMIF('Sunday Races 7-31-22'!$B$11:$B$26,$C159,'Sunday Races 7-31-22'!$AW$11:$AW$26)</f>
        <v>0</v>
      </c>
      <c r="CK159" s="174">
        <f>SUMIF('Sunday Races 7-31-22'!$B$11:$B$26,$C159,'Sunday Races 7-31-22'!$AX$11:$AX$26)</f>
        <v>0</v>
      </c>
      <c r="CL159" s="174">
        <f>SUMIF('Sunday Races 7-31-22'!$B$11:$B$26,$C159,'Sunday Races 7-31-22'!$AY$11:$AY$26)</f>
        <v>0</v>
      </c>
      <c r="CM159" s="174">
        <f>SUMIF('Sunday Races 8-14-22'!$B$11:$B$26,$C159,'Sunday Races 8-14-22'!$AU$11:$AU$26)</f>
        <v>0</v>
      </c>
      <c r="CN159" s="174">
        <f>SUMIF('Sunday Races 8-14-22'!$B$11:$B$26,$C159,'Sunday Races 8-14-22'!$AV$11:$AV$26)</f>
        <v>0</v>
      </c>
      <c r="CO159" s="174">
        <f>SUMIF('Sunday Races 8-14-22'!$B$11:$B$26,$C159,'Sunday Races 8-14-22'!$AW$11:$AW$26)</f>
        <v>0</v>
      </c>
      <c r="CP159" s="174">
        <f>SUMIF('Sunday Races 8-14-22'!$B$11:$B$26,$C159,'Sunday Races 8-14-22'!$AX$11:$AX$26)</f>
        <v>0</v>
      </c>
      <c r="CQ159" s="174">
        <f>SUMIF('Sunday Races 8-14-22'!$B$11:$B$26,$C159,'Sunday Races 8-14-22'!$AY$11:$AY$26)</f>
        <v>0</v>
      </c>
      <c r="CR159" s="174">
        <f>SUMIF('Saturday Races 8-20-22'!$B$11:$B$26,$C159,'Saturday Races 8-20-22'!$AU$11:$AU$26)</f>
        <v>0</v>
      </c>
      <c r="CS159" s="174">
        <f>SUMIF('Saturday Races 8-20-22'!$B$11:$B$26,$C159,'Saturday Races 8-20-22'!$AV$11:$AV$26)</f>
        <v>0</v>
      </c>
      <c r="CT159" s="174">
        <f>SUMIF('Saturday Races 8-20-22'!$B$11:$B$26,$C159,'Saturday Races 8-20-22'!$AW$11:$AW$26)</f>
        <v>0</v>
      </c>
      <c r="CU159" s="174">
        <f>SUMIF('Saturday Races 8-20-22'!$B$11:$B$26,$C159,'Saturday Races 8-20-22'!$AX$11:$AX$26)</f>
        <v>0</v>
      </c>
      <c r="CV159" s="174">
        <f>SUMIF('Saturday Races 8-20-22'!$B$11:$B$26,$C159,'Saturday Races 8-20-22'!$AY$11:$AY$26)</f>
        <v>0</v>
      </c>
      <c r="CW159" s="174">
        <f>SUMIF('Sunday Races 9-11-22'!$B$11:$B$20,$C159,'Sunday Races 9-11-22'!$AU$11:$AU$20)</f>
        <v>0</v>
      </c>
      <c r="CX159" s="174">
        <f>SUMIF('Sunday Races 9-11-22'!$B$11:$B$20,$C159,'Sunday Races 9-11-22'!$AV$11:$AV$20)</f>
        <v>0</v>
      </c>
      <c r="CY159" s="174">
        <f>SUMIF('Sunday Races 9-11-22'!$B$11:$B$20,$C159,'Sunday Races 9-11-22'!$AW$11:$AW$20)</f>
        <v>0</v>
      </c>
      <c r="CZ159" s="174">
        <f>SUMIF('Sunday Races 9-11-22'!$B$11:$B$20,$C159,'Sunday Races 9-11-22'!$AX$11:$AX$20)</f>
        <v>0</v>
      </c>
      <c r="DA159" s="174">
        <f>SUMIF('Sunday Races 9-11-22'!$B$11:$B$20,$C159,'Sunday Races 9-11-22'!$AY$11:$AY$20)</f>
        <v>0</v>
      </c>
      <c r="DB159" s="174">
        <f>SUMIF('Sunday Races 10-9-22'!$B$11:$B$21,$C159,'Sunday Races 10-9-22'!$AU$11:$AU$21)</f>
        <v>0</v>
      </c>
      <c r="DC159" s="174">
        <f>SUMIF('Sunday Races 10-9-22'!$B$11:$B$21,$C159,'Sunday Races 10-9-22'!$AV$11:$AV$21)</f>
        <v>0</v>
      </c>
      <c r="DD159" s="174">
        <f>SUMIF('Sunday Races 10-9-22'!$B$11:$B$21,$C159,'Sunday Races 10-9-22'!$AW$11:$AW$21)</f>
        <v>0</v>
      </c>
      <c r="DE159" s="174">
        <f>SUMIF('Sunday Races 10-9-22'!$B$11:$B$21,$C159,'Sunday Races 10-9-22'!$AX$11:$AX$21)</f>
        <v>0</v>
      </c>
      <c r="DF159" s="174">
        <f>SUMIF('Sunday Races 10-9-22'!$B$11:$B$21,$C159,'Sunday Races 10-9-22'!$AY$11:$AY$21)</f>
        <v>0</v>
      </c>
      <c r="DG159" s="174">
        <f>SUMIF('Sunday Races 10-23-22'!$B$11:$B$22,$C159,'Sunday Races 10-23-22'!$AU$11:$AU$22)</f>
        <v>0</v>
      </c>
      <c r="DH159" s="174">
        <f>SUMIF('Sunday Races 10-23-22'!$B$11:$B$22,$C159,'Sunday Races 10-23-22'!$AV$11:$AV$22)</f>
        <v>0</v>
      </c>
      <c r="DI159" s="174">
        <f>SUMIF('Sunday Races 10-23-22'!$B$11:$B$22,$C159,'Sunday Races 10-23-22'!$AW$11:$AW$22)</f>
        <v>0</v>
      </c>
      <c r="DJ159" s="174">
        <f>SUMIF('Sunday Races 10-23-22'!$B$11:$B$22,$C159,'Sunday Races 10-23-22'!$AX$11:$AX$22)</f>
        <v>0</v>
      </c>
      <c r="DK159" s="174">
        <f>SUMIF('Sunday Races 10-23-22'!$B$11:$B$22,$C159,'Sunday Races 10-23-22'!$AY$11:$AY$22)</f>
        <v>0</v>
      </c>
      <c r="DL159" s="175"/>
      <c r="DM159" s="176"/>
      <c r="DN159" s="177">
        <f t="shared" si="140"/>
        <v>0</v>
      </c>
      <c r="DO159" s="177">
        <f t="shared" si="140"/>
        <v>0</v>
      </c>
      <c r="DP159" s="177">
        <f t="shared" si="140"/>
        <v>0</v>
      </c>
      <c r="DQ159" s="177">
        <f t="shared" si="140"/>
        <v>0</v>
      </c>
      <c r="DR159" s="177">
        <f t="shared" si="140"/>
        <v>0</v>
      </c>
      <c r="DS159" s="177">
        <f t="shared" si="140"/>
        <v>0</v>
      </c>
      <c r="DT159" s="177">
        <f t="shared" si="140"/>
        <v>0</v>
      </c>
      <c r="DU159" s="177">
        <f t="shared" si="140"/>
        <v>0</v>
      </c>
      <c r="DV159" s="177">
        <f t="shared" si="140"/>
        <v>0</v>
      </c>
      <c r="DW159" s="177">
        <f t="shared" si="140"/>
        <v>0</v>
      </c>
      <c r="DX159" s="177">
        <f t="shared" si="141"/>
        <v>0</v>
      </c>
      <c r="DY159" s="177">
        <f t="shared" si="141"/>
        <v>0</v>
      </c>
      <c r="DZ159" s="177">
        <f t="shared" si="141"/>
        <v>0</v>
      </c>
      <c r="EA159" s="177">
        <f t="shared" si="141"/>
        <v>0</v>
      </c>
      <c r="EB159" s="177">
        <f t="shared" si="141"/>
        <v>0</v>
      </c>
      <c r="EC159" s="177">
        <f t="shared" si="141"/>
        <v>0</v>
      </c>
      <c r="ED159" s="177">
        <f t="shared" si="141"/>
        <v>0</v>
      </c>
      <c r="EE159" s="177">
        <f t="shared" si="141"/>
        <v>0</v>
      </c>
      <c r="EF159" s="177">
        <f t="shared" si="141"/>
        <v>0</v>
      </c>
      <c r="EG159" s="177">
        <f t="shared" si="141"/>
        <v>0</v>
      </c>
      <c r="EH159" s="177">
        <f t="shared" si="142"/>
        <v>0</v>
      </c>
      <c r="EI159" s="177">
        <f t="shared" si="142"/>
        <v>0</v>
      </c>
      <c r="EJ159" s="177">
        <f t="shared" si="142"/>
        <v>0</v>
      </c>
      <c r="EK159" s="177">
        <f t="shared" si="142"/>
        <v>0</v>
      </c>
      <c r="EL159" s="177">
        <f t="shared" si="142"/>
        <v>0</v>
      </c>
      <c r="EM159" s="177">
        <f t="shared" si="142"/>
        <v>0</v>
      </c>
      <c r="EN159" s="177">
        <f t="shared" si="142"/>
        <v>0</v>
      </c>
      <c r="EO159" s="177">
        <f t="shared" si="142"/>
        <v>0</v>
      </c>
      <c r="EP159" s="177">
        <f t="shared" si="142"/>
        <v>0</v>
      </c>
      <c r="EQ159" s="177">
        <f t="shared" si="142"/>
        <v>0</v>
      </c>
      <c r="ER159" s="177">
        <f t="shared" si="143"/>
        <v>0</v>
      </c>
      <c r="ES159" s="177">
        <f t="shared" si="143"/>
        <v>0</v>
      </c>
      <c r="ET159" s="177">
        <f t="shared" si="143"/>
        <v>0</v>
      </c>
      <c r="EU159" s="177">
        <f t="shared" si="143"/>
        <v>0</v>
      </c>
      <c r="EV159" s="177">
        <f t="shared" si="143"/>
        <v>0</v>
      </c>
      <c r="EW159" s="177">
        <f t="shared" si="143"/>
        <v>0</v>
      </c>
      <c r="EX159" s="177">
        <f t="shared" si="143"/>
        <v>0</v>
      </c>
      <c r="EY159" s="177">
        <f t="shared" si="143"/>
        <v>0</v>
      </c>
      <c r="EZ159" s="177">
        <f t="shared" si="143"/>
        <v>0</v>
      </c>
      <c r="FA159" s="177">
        <f t="shared" si="143"/>
        <v>0</v>
      </c>
      <c r="FB159" s="177">
        <f t="shared" si="144"/>
        <v>0</v>
      </c>
      <c r="FC159" s="177">
        <f t="shared" si="144"/>
        <v>0</v>
      </c>
      <c r="FD159" s="177">
        <f t="shared" si="144"/>
        <v>0</v>
      </c>
      <c r="FE159" s="177">
        <f t="shared" si="144"/>
        <v>0</v>
      </c>
      <c r="FF159" s="177">
        <f t="shared" si="144"/>
        <v>0</v>
      </c>
      <c r="FG159" s="177">
        <f t="shared" si="144"/>
        <v>0</v>
      </c>
      <c r="FH159" s="177">
        <f t="shared" si="144"/>
        <v>0</v>
      </c>
      <c r="FI159" s="177">
        <f t="shared" si="144"/>
        <v>0</v>
      </c>
      <c r="FJ159" s="177">
        <f t="shared" si="144"/>
        <v>0</v>
      </c>
      <c r="FK159" s="177">
        <f t="shared" si="144"/>
        <v>0</v>
      </c>
      <c r="FL159" s="177">
        <f t="shared" si="145"/>
        <v>0</v>
      </c>
      <c r="FM159" s="177">
        <f t="shared" si="145"/>
        <v>0</v>
      </c>
      <c r="FN159" s="177">
        <f t="shared" si="145"/>
        <v>0</v>
      </c>
      <c r="FO159" s="177">
        <f t="shared" si="145"/>
        <v>0</v>
      </c>
      <c r="FP159" s="177">
        <f t="shared" si="145"/>
        <v>0</v>
      </c>
      <c r="FQ159" s="177">
        <f t="shared" si="145"/>
        <v>0</v>
      </c>
      <c r="FR159" s="177">
        <f t="shared" si="145"/>
        <v>0</v>
      </c>
      <c r="FS159" s="177">
        <f t="shared" si="145"/>
        <v>0</v>
      </c>
      <c r="FT159" s="177">
        <f t="shared" si="145"/>
        <v>0</v>
      </c>
      <c r="FU159" s="177">
        <f t="shared" si="145"/>
        <v>0</v>
      </c>
      <c r="FV159" s="177">
        <f t="shared" si="145"/>
        <v>0</v>
      </c>
      <c r="FW159" s="177">
        <f t="shared" si="145"/>
        <v>0</v>
      </c>
      <c r="FX159" s="177">
        <f t="shared" si="145"/>
        <v>0</v>
      </c>
      <c r="FY159" s="177">
        <f t="shared" si="145"/>
        <v>0</v>
      </c>
      <c r="FZ159" s="177">
        <f t="shared" si="145"/>
        <v>0</v>
      </c>
      <c r="GA159" s="177"/>
      <c r="GB159" s="229">
        <f t="shared" si="132"/>
        <v>0</v>
      </c>
      <c r="GC159" s="229">
        <f t="shared" si="133"/>
        <v>0</v>
      </c>
      <c r="GD159" s="174">
        <f>SUMIF('One Day 12-04-21 Scots'!$B$11:$B$24,$C159,'One Day 12-04-21 Scots'!$AU$11:$AU$24)</f>
        <v>0</v>
      </c>
      <c r="GE159" s="174">
        <f>SUMIF('One Day 12-04-21 Scots'!$B$11:$B$24,$C159,'One Day 12-04-21 Scots'!$AV$11:$AV$24)</f>
        <v>0</v>
      </c>
      <c r="GF159" s="174">
        <f>SUMIF('One Day 12-04-21 Scots'!$B$11:$B$24,$C159,'One Day 12-04-21 Scots'!$AW$11:$AW$24)</f>
        <v>0</v>
      </c>
      <c r="GG159" s="174">
        <f>SUMIF('One Day 12-04-21 Scots'!$B$11:$B$24,$C159,'One Day 12-04-21 Scots'!$AX$11:$AX$24)</f>
        <v>0</v>
      </c>
      <c r="GH159" s="174">
        <f>SUMIF('One Day 12-04-21 Scots'!$B$11:$B$24,$C159,'One Day 12-04-21 Scots'!$AY$11:$AY$24)</f>
        <v>0</v>
      </c>
      <c r="GI159" s="174">
        <f>SUMIF('One Day 12-04-21 Thistles'!$B$11:$B$25,$C159,'One Day 12-04-21 Thistles'!$AU$11:$AU$25)</f>
        <v>0</v>
      </c>
      <c r="GJ159" s="174">
        <f>SUMIF('One Day 12-04-21 Thistles'!$B$11:$B$25,$C159,'One Day 12-04-21 Thistles'!$AV$11:$AV$25)</f>
        <v>0</v>
      </c>
      <c r="GK159" s="174">
        <f>SUMIF('One Day 12-04-21 Thistles'!$B$11:$B$25,$C159,'One Day 12-04-21 Thistles'!$AW$11:$AW$25)</f>
        <v>0</v>
      </c>
      <c r="GL159" s="174">
        <f>SUMIF('One Day 12-04-21 Thistles'!$B$11:$B$25,$C159,'One Day 12-04-21 Thistles'!$AX$11:$AX$25)</f>
        <v>0</v>
      </c>
      <c r="GM159" s="174">
        <f>SUMIF('One Day 12-04-21 Thistles'!$B$11:$B$25,$C159,'One Day 12-04-21 Thistles'!$AY$11:$AY$25)</f>
        <v>0</v>
      </c>
      <c r="GN159" s="174">
        <f>SUMIF('Chili One Day 2-12-22 Scots'!$B$11:$B$27,$C159,'Chili One Day 2-12-22 Scots'!$AU$11:$AU$27)</f>
        <v>0</v>
      </c>
      <c r="GO159" s="174">
        <f>SUMIF('Chili One Day 2-12-22 Scots'!$B$11:$B$27,$C159,'Chili One Day 2-12-22 Scots'!$AV$11:$AV$27)</f>
        <v>0</v>
      </c>
      <c r="GP159" s="174">
        <f>SUMIF('Chili One Day 2-12-22 Scots'!$B$11:$B$27,$C159,'Chili One Day 2-12-22 Scots'!$AW$11:$AW$27)</f>
        <v>0</v>
      </c>
      <c r="GQ159" s="174">
        <f>SUMIF('Chili One Day 2-12-22 Scots'!$B$11:$B$27,$C159,'Chili One Day 2-12-22 Scots'!$AX$11:$AX$27)</f>
        <v>0</v>
      </c>
      <c r="GR159" s="174">
        <f>SUMIF('Chili One Day 2-12-22 Scots'!$B$11:$B$27,$C159,'Chili One Day 2-12-22 Scots'!$AY$11:$AY$27)</f>
        <v>0</v>
      </c>
      <c r="GS159" s="174">
        <f>SUMIF('Chili One Day 2-12-22 Thistles'!$B$11:$B$27,$C159,'Chili One Day 2-12-22 Thistles'!$AU$11:$AU$27)</f>
        <v>0</v>
      </c>
      <c r="GT159" s="174">
        <f>SUMIF('Chili One Day 2-12-22 Thistles'!$B$11:$B$27,$C159,'Chili One Day 2-12-22 Thistles'!$AV$11:$AV$27)</f>
        <v>0</v>
      </c>
      <c r="GU159" s="174">
        <f>SUMIF('Chili One Day 2-12-22 Thistles'!$B$11:$B$27,$C159,'Chili One Day 2-12-22 Thistles'!$AW$11:$AW$27)</f>
        <v>0</v>
      </c>
      <c r="GV159" s="174">
        <f>SUMIF('Chili One Day 2-12-22 Thistles'!$B$11:$B$27,$C159,'Chili One Day 2-12-22 Thistles'!$AX$11:$AX$27)</f>
        <v>0</v>
      </c>
      <c r="GW159" s="174">
        <f>SUMIF('Chili One Day 2-12-22 Thistles'!$B$11:$B$27,$C159,'Chili One Day 2-12-22 Thistles'!$AY$11:$AY$27)</f>
        <v>0</v>
      </c>
      <c r="GX159" s="174">
        <f>SUMIF('Ironman One Day 3-5-22 FS'!$B$11:$B$26,$C159,'Ironman One Day 3-5-22 FS'!$AU$11:$AU$26)</f>
        <v>0</v>
      </c>
      <c r="GY159" s="174">
        <f>SUMIF('Ironman One Day 3-5-22 FS'!$B$11:$B$26,$C159,'Ironman One Day 3-5-22 FS'!$AV$11:$AV$26)</f>
        <v>0</v>
      </c>
      <c r="GZ159" s="174">
        <f>SUMIF('Ironman One Day 3-5-22 FS'!$B$11:$B$26,$C159,'Ironman One Day 3-5-22 FS'!$AW$11:$AW$26)</f>
        <v>0</v>
      </c>
      <c r="HA159" s="174">
        <f>SUMIF('Ironman One Day 3-5-22 FS'!$B$11:$B$26,$C159,'Ironman One Day 3-5-22 FS'!$AX$11:$AX$26)</f>
        <v>0</v>
      </c>
      <c r="HB159" s="174">
        <f>SUMIF('Ironman One Day 3-5-22 FS'!$B$11:$B$26,$C159,'Ironman One Day 3-5-22 FS'!$AY$11:$AY$26)</f>
        <v>0</v>
      </c>
      <c r="HC159" s="174">
        <f>SUMIF('Ironman One Day 3-5-22 420'!$B$11:$B$26,$C159,'Ironman One Day 3-5-22 420'!$AU$11:$AU$26)</f>
        <v>0</v>
      </c>
      <c r="HD159" s="174">
        <f>SUMIF('Ironman One Day 3-5-22 420'!$B$11:$B$26,$C159,'Ironman One Day 3-5-22 420'!$AV$11:$AV$26)</f>
        <v>0</v>
      </c>
      <c r="HE159" s="174">
        <f>SUMIF('Ironman One Day 3-5-22 420'!$B$11:$B$26,$C159,'Ironman One Day 3-5-22 420'!$AW$11:$AW$26)</f>
        <v>0</v>
      </c>
      <c r="HF159" s="174">
        <f>SUMIF('Ironman One Day 3-5-22 420'!$B$11:$B$26,$C159,'Ironman One Day 3-5-22 420'!$AX$11:$AX$26)</f>
        <v>0</v>
      </c>
      <c r="HG159" s="174">
        <f>SUMIF('Ironman One Day 3-5-22 420'!$B$11:$B$26,$C159,'Ironman One Day 3-5-22 420'!$AY$11:$AY$26)</f>
        <v>0</v>
      </c>
      <c r="HH159" s="174">
        <f>SUMIF('Easter One Day 4-16-22 FS'!$B$11:$B$25,$C159,'Easter One Day 4-16-22 FS'!$AU$11:$AU$25)</f>
        <v>0</v>
      </c>
      <c r="HI159" s="174">
        <f>SUMIF('Easter One Day 4-16-22 FS'!$B$11:$B$25,$C159,'Easter One Day 4-16-22 FS'!$AV$11:$AV$25)</f>
        <v>0</v>
      </c>
      <c r="HJ159" s="174">
        <f>SUMIF('Easter One Day 4-16-22 FS'!$B$11:$B$25,$C159,'Easter One Day 4-16-22 FS'!$AW$11:$AW$25)</f>
        <v>0</v>
      </c>
      <c r="HK159" s="174">
        <f>SUMIF('Easter One Day 4-16-22 FS'!$B$11:$B$25,$C159,'Easter One Day 4-16-22 FS'!$AX$11:$AX$25)</f>
        <v>0</v>
      </c>
      <c r="HL159" s="174">
        <f>SUMIF('Easter One Day 4-16-22 FS'!$B$11:$B$25,$C159,'Easter One Day 4-16-22 FS'!$AY$11:$AY$25)</f>
        <v>0</v>
      </c>
      <c r="HM159" s="174">
        <f>SUMIF('Easter One Day 4-16-22 TH'!$B$11:$B$25,$C159,'Easter One Day 4-16-22 TH'!$AU$11:$AU$25)</f>
        <v>0</v>
      </c>
      <c r="HN159" s="174">
        <f>SUMIF('Easter One Day 4-16-22 TH'!$B$11:$B$25,$C159,'Easter One Day 4-16-22 TH'!$AV$11:$AV$25)</f>
        <v>0</v>
      </c>
      <c r="HO159" s="174">
        <f>SUMIF('Easter One Day 4-16-22 TH'!$B$11:$B$25,$C159,'Easter One Day 4-16-22 TH'!$AW$11:$AW$25)</f>
        <v>0</v>
      </c>
      <c r="HP159" s="174">
        <f>SUMIF('Easter One Day 4-16-22 TH'!$B$11:$B$25,$C159,'Easter One Day 4-16-22 TH'!$AX$11:$AX$25)</f>
        <v>0</v>
      </c>
      <c r="HQ159" s="174">
        <f>SUMIF('Easter One Day 4-16-22 TH'!$B$11:$B$25,$C159,'Easter One Day 4-16-22 TH'!$AY$11:$AY$25)</f>
        <v>0</v>
      </c>
      <c r="HR159" s="174">
        <f>SUMIF('Long Distance Race 5-7-22'!$B$11:$B$25,$C159,'Long Distance Race 5-7-22'!$AU$11:$AU$25)</f>
        <v>0</v>
      </c>
      <c r="HS159" s="174">
        <f>SUMIF('Long Distance Race 5-7-22'!$B$11:$B$18,$C159,'Long Distance Race 5-7-22'!$AV$11:$AV$18)</f>
        <v>0</v>
      </c>
      <c r="HT159" s="174">
        <f>SUMIF('Long Distance Race 5-7-22'!$B$11:$B$18,$C159,'Long Distance Race 5-7-22'!$AW$11:$AW$18)</f>
        <v>0</v>
      </c>
      <c r="HU159" s="174">
        <f>SUMIF('Long Distance Race 5-7-22'!$B$11:$B$18,$C159,'Long Distance Race 5-7-22'!$AX$11:$AX$18)</f>
        <v>0</v>
      </c>
      <c r="HV159" s="174">
        <f>SUMIF('Long Distance Race 5-7-22'!$B$11:$B$18,$C159,'Long Distance Race 5-7-22'!$AY$11:$AY$18)</f>
        <v>0</v>
      </c>
      <c r="HW159" s="174">
        <f>SUMIF('Memorial Day Regatta 5-28-22 Op'!$B$11:$B$25,$C159,'Memorial Day Regatta 5-28-22 Op'!$AU$11:$AU$25)</f>
        <v>0</v>
      </c>
      <c r="HX159" s="174">
        <f>SUMIF('Memorial Day Regatta 5-28-22 Op'!$B$11:$B$18,$C159,'Memorial Day Regatta 5-28-22 Op'!$AV$11:$AV$18)</f>
        <v>0</v>
      </c>
      <c r="HY159" s="174">
        <f>SUMIF('Memorial Day Regatta 5-28-22 Op'!$B$11:$B$18,$C159,'Memorial Day Regatta 5-28-22 Op'!$AW$11:$AW$18)</f>
        <v>0</v>
      </c>
      <c r="HZ159" s="174">
        <f>SUMIF('Memorial Day Regatta 5-28-22 Op'!$B$11:$B$18,$C159,'Memorial Day Regatta 5-28-22 Op'!$AX$11:$AX$18)</f>
        <v>0</v>
      </c>
      <c r="IA159" s="174">
        <f>SUMIF('Memorial Day Regatta 5-28-22 Op'!$B$11:$B$18,$C159,'Memorial Day Regatta 5-28-22 Op'!$AY$11:$AY$18)</f>
        <v>0</v>
      </c>
      <c r="IB159" s="174">
        <f>SUMIF('Caldwell Cup 6-25-22 TH'!$B$11:$B$25,$C159,'Caldwell Cup 6-25-22 TH'!$AU$11:$AU$25)</f>
        <v>0</v>
      </c>
      <c r="IC159" s="174">
        <f>SUMIF('Caldwell Cup 6-25-22 TH'!$B$11:$B$25,$C159,'Caldwell Cup 6-25-22 TH'!$AV$11:$AV$25)</f>
        <v>0</v>
      </c>
      <c r="ID159" s="174">
        <f>SUMIF('Caldwell Cup 6-25-22 TH'!$B$11:$B$25,$C159,'Caldwell Cup 6-25-22 TH'!$AW$11:$AW$25)</f>
        <v>0</v>
      </c>
      <c r="IE159" s="174">
        <f>SUMIF('Caldwell Cup 6-25-22 TH'!$B$11:$B$25,$C159,'Caldwell Cup 6-25-22 TH'!$AX$11:$AX$25)</f>
        <v>0</v>
      </c>
      <c r="IF159" s="174">
        <f>SUMIF('Caldwell Cup 6-25-22 TH'!$B$11:$B$25,$C159,'Caldwell Cup 6-25-22 TH'!$AY$11:$AY$25)</f>
        <v>0</v>
      </c>
      <c r="IG159" s="174">
        <f>SUMIF('Caldwell Cup 6-25-22 FS'!$B$11:$B$21,$C159,'Caldwell Cup 6-25-22 FS'!$AU$11:$AU$21)</f>
        <v>0</v>
      </c>
      <c r="IH159" s="174">
        <f>SUMIF('Caldwell Cup 6-25-22 FS'!$B$11:$B$21,$C159,'Caldwell Cup 6-25-22 FS'!$AV$11:$AV$21)</f>
        <v>0</v>
      </c>
      <c r="II159" s="174">
        <f>SUMIF('Caldwell Cup 6-25-22 FS'!$B$11:$B$21,$C159,'Caldwell Cup 6-25-22 FS'!$AW$11:$AW$21)</f>
        <v>0</v>
      </c>
      <c r="IJ159" s="174">
        <f>SUMIF('Caldwell Cup 6-25-22 FS'!$B$11:$B$21,$C159,'Caldwell Cup 6-25-22 FS'!$AX$11:$AX$21)</f>
        <v>0</v>
      </c>
      <c r="IK159" s="174">
        <f>SUMIF('Caldwell Cup 6-25-22 FS'!$B$11:$B$21,$C159,'Caldwell Cup 6-25-22 FS'!$AY$11:$AY$21)</f>
        <v>0</v>
      </c>
      <c r="IL159" s="174">
        <f>SUMIF('Caldwell Cup 6-25-22 Lasers'!$B$11:$B$23,$C159,'Caldwell Cup 6-25-22 Lasers'!$AU$11:$AU$23)</f>
        <v>0</v>
      </c>
      <c r="IM159" s="174">
        <f>SUMIF('Caldwell Cup 6-25-22 Lasers'!$B$11:$B$23,$C159,'Caldwell Cup 6-25-22 Lasers'!$AV$11:$AV$23)</f>
        <v>0</v>
      </c>
      <c r="IN159" s="174">
        <f>SUMIF('Caldwell Cup 6-25-22 Lasers'!$B$11:$B$23,$C159,'Caldwell Cup 6-25-22 Lasers'!$AW$11:$AW$23)</f>
        <v>0</v>
      </c>
      <c r="IO159" s="174">
        <f>SUMIF('Caldwell Cup 6-25-22 Lasers'!$B$11:$B$23,$C159,'Caldwell Cup 6-25-22 Lasers'!$AX$11:$AX$23)</f>
        <v>0</v>
      </c>
      <c r="IP159" s="174">
        <f>SUMIF('Caldwell Cup 6-25-22 Lasers'!$B$11:$B$23,$C159,'Caldwell Cup 6-25-22 Lasers'!$AY$11:$AY$23)</f>
        <v>0</v>
      </c>
      <c r="IQ159" s="174">
        <f>SUMIF('Labor Day Regatta 9-3-22 FS'!$B$11:$B$30,$C159,'Labor Day Regatta 9-3-22 FS'!$AU$11:$AU$30)</f>
        <v>0</v>
      </c>
      <c r="IR159" s="174">
        <f>SUMIF('Labor Day Regatta 9-3-22 FS'!$B$11:$B$30,$C159,'Labor Day Regatta 9-3-22 FS'!$AV$11:$AV$30)</f>
        <v>0</v>
      </c>
      <c r="IS159" s="174">
        <f>SUMIF('Labor Day Regatta 9-3-22 FS'!$B$11:$B$30,$C159,'Labor Day Regatta 9-3-22 FS'!$AW$11:$AW$30)</f>
        <v>0</v>
      </c>
      <c r="IT159" s="174">
        <f>SUMIF('Labor Day Regatta 9-3-22 FS'!$B$11:$B$30,$C159,'Labor Day Regatta 9-3-22 FS'!$AX$11:$AX$30)</f>
        <v>0</v>
      </c>
      <c r="IU159" s="174">
        <f>SUMIF('Labor Day Regatta 9-3-22 FS'!$B$11:$B$30,$C159,'Labor Day Regatta 9-3-22 FS'!$AY$11:$AY$30)</f>
        <v>0</v>
      </c>
      <c r="IV159" s="174">
        <f>SUMIF('2022-09-17 Leukemia Cup FS'!$B$11:$B$26,$C159,'2022-09-17 Leukemia Cup FS'!$AU$11:$AU$26)</f>
        <v>0</v>
      </c>
      <c r="IW159" s="174">
        <f>SUMIF('2022-09-17 Leukemia Cup FS'!$B$11:$B$26,$C159,'2022-09-17 Leukemia Cup FS'!$AV$11:$AV$26)</f>
        <v>0</v>
      </c>
      <c r="IX159" s="174">
        <f>SUMIF('2022-09-17 Leukemia Cup FS'!$B$11:$B$26,$C159,'2022-09-17 Leukemia Cup FS'!$AW$11:$AW$26)</f>
        <v>0</v>
      </c>
      <c r="IY159" s="174">
        <f>SUMIF('2022-09-17 Leukemia Cup FS'!$B$11:$B$26,$C159,'2022-09-17 Leukemia Cup FS'!$AX$11:$AX$26)</f>
        <v>0</v>
      </c>
      <c r="IZ159" s="174">
        <f>SUMIF('2022-09-17 Leukemia Cup FS'!$B$11:$B$26,$C159,'2022-09-17 Leukemia Cup FS'!$AY$11:$AY$26)</f>
        <v>0</v>
      </c>
      <c r="JA159" s="174">
        <f>SUMIF('2022-09-17 Leukemia Cup TH'!$B$11:$B$28,$C159,'2022-09-17 Leukemia Cup TH'!$AU$11:$AU$28)</f>
        <v>0</v>
      </c>
      <c r="JB159" s="174">
        <f>SUMIF('2022-09-17 Leukemia Cup TH'!$B$11:$B$28,$C159,'2022-09-17 Leukemia Cup TH'!$AV$11:$AV$28)</f>
        <v>0</v>
      </c>
      <c r="JC159" s="174">
        <f>SUMIF('2022-09-17 Leukemia Cup TH'!$B$11:$B$28,$C159,'2022-09-17 Leukemia Cup TH'!$AW$11:$AW$28)</f>
        <v>0</v>
      </c>
      <c r="JD159" s="174">
        <f>SUMIF('2022-09-17 Leukemia Cup TH'!$B$11:$B$28,$C159,'2022-09-17 Leukemia Cup TH'!$AX$11:$AX$28)</f>
        <v>0</v>
      </c>
      <c r="JE159" s="174">
        <f>SUMIF('2022-09-17 Leukemia Cup TH'!$B$11:$B$28,$C159,'2022-09-17 Leukemia Cup TH'!$AY$11:$AY$28)</f>
        <v>0</v>
      </c>
      <c r="JF159" s="174">
        <f>SUMIF('Smith-Berry LDR 9-24-22'!$B$11:$B$30,$C159,'Smith-Berry LDR 9-24-22'!$AU$11:$AU$30)</f>
        <v>0</v>
      </c>
      <c r="JG159" s="174">
        <f>SUMIF('Smith-Berry LDR 9-24-22'!$B$11:$B$30,$C159,'Smith-Berry LDR 9-24-22'!$AV$11:$AV$30)</f>
        <v>0</v>
      </c>
      <c r="JH159" s="174">
        <f>SUMIF('Smith-Berry LDR 9-24-22'!$B$11:$B$30,$C159,'Smith-Berry LDR 9-24-22'!$AW$11:$AW$30)</f>
        <v>0</v>
      </c>
      <c r="JI159" s="174">
        <f>SUMIF('Smith-Berry LDR 9-24-22'!$B$11:$B$30,$C159,'Smith-Berry LDR 9-24-22'!$AX$11:$AX$30)</f>
        <v>0</v>
      </c>
      <c r="JJ159" s="174">
        <f>SUMIF('Smith-Berry LDR 9-24-22'!$B$11:$B$30,$C159,'Smith-Berry LDR 9-24-22'!$AY$11:$AY$30)</f>
        <v>0</v>
      </c>
      <c r="JK159" s="174">
        <f>SUMIF('Great Scot 10-1-22 Cham'!$B$11:$B$38,$C159,'Great Scot 10-1-22 Cham'!$AU$11:$AU$38)</f>
        <v>0</v>
      </c>
      <c r="JL159" s="174">
        <f>SUMIF('Great Scot 10-1-22 Cham'!$B$11:$B$38,$C159,'Great Scot 10-1-22 Cham'!$AV$11:$AV$38)</f>
        <v>0</v>
      </c>
      <c r="JM159" s="174">
        <f>SUMIF('Great Scot 10-1-22 Cham'!$B$11:$B$38,$C159,'Great Scot 10-1-22 Cham'!$AW$11:$AW$38)</f>
        <v>0</v>
      </c>
      <c r="JN159" s="174">
        <f>SUMIF('Great Scot 10-1-22 Cham'!$B$11:$B$38,$C159,'Great Scot 10-1-22 Cham'!$AX$11:$AX$38)</f>
        <v>0</v>
      </c>
      <c r="JO159" s="174">
        <f>SUMIF('Great Scot 10-1-22 Cham'!$B$11:$B$38,$C159,'Great Scot 10-1-22 Cham'!$AY$11:$AY$38)</f>
        <v>0</v>
      </c>
      <c r="JP159" s="174">
        <f>SUMIF('Great Scot 10-1-22 Chal'!$B$11:$B$28,$C159,'Great Scot 10-1-22 Chal'!$AU$11:$AU$28)</f>
        <v>0</v>
      </c>
      <c r="JQ159" s="174">
        <f>SUMIF('Great Scot 10-1-22 Chal'!$B$11:$B$28,$C159,'Great Scot 10-1-22 Chal'!$AV$11:$AV$28)</f>
        <v>0</v>
      </c>
      <c r="JR159" s="174">
        <f>SUMIF('Great Scot 10-1-22 Chal'!$B$11:$B$28,$C159,'Great Scot 10-1-22 Chal'!$AW$11:$AW$28)</f>
        <v>0</v>
      </c>
      <c r="JS159" s="174">
        <f>SUMIF('Great Scot 10-1-22 Chal'!$B$11:$B$28,$C159,'Great Scot 10-1-22 Chal'!$AX$11:$AX$28)</f>
        <v>0</v>
      </c>
      <c r="JT159" s="174">
        <f>SUMIF('Great Scot 10-1-22 Chal'!$B$11:$B$28,$C159,'Great Scot 10-1-22 Chal'!$AY$11:$AY$28)</f>
        <v>0</v>
      </c>
      <c r="JU159" s="174">
        <f>SUMIF('Great Pumpkin Regatta 10-15-22'!$B$11:$B$54,$C159,'Great Pumpkin Regatta 10-15-22'!$AU$11:$AU$54)</f>
        <v>0</v>
      </c>
      <c r="JV159" s="174">
        <f>SUMIF('Great Pumpkin Regatta 10-15-22'!$B$11:$B$54,$C159,'Great Pumpkin Regatta 10-15-22'!$AV$11:$AV$54)</f>
        <v>0</v>
      </c>
      <c r="JW159" s="174">
        <f>SUMIF('Great Pumpkin Regatta 10-15-22'!$B$11:$B$54,$C159,'Great Pumpkin Regatta 10-15-22'!$AW$11:$AW$54)</f>
        <v>0</v>
      </c>
      <c r="JX159" s="174">
        <f>SUMIF('Great Pumpkin Regatta 10-15-22'!$B$11:$B$54,$C159,'Great Pumpkin Regatta 10-15-22'!$AX$11:$AX$54)</f>
        <v>0</v>
      </c>
      <c r="JY159" s="174">
        <f>SUMIF('Great Pumpkin Regatta 10-15-22'!$B$11:$B$54,$C159,'Great Pumpkin Regatta 10-15-22'!$AY$11:$AY$54)</f>
        <v>0</v>
      </c>
      <c r="JZ159" s="174">
        <f>SUMIF('One Day Regatta 10-29-22 FS'!$B$11:$B$19,$C159,'One Day Regatta 10-29-22 FS'!$AU$11:$AU$19)</f>
        <v>0</v>
      </c>
      <c r="KA159" s="174">
        <f>SUMIF('One Day Regatta 10-29-22 FS'!$B$11:$B$19,$C159,'One Day Regatta 10-29-22 FS'!$AV$11:$AV$19)</f>
        <v>0</v>
      </c>
      <c r="KB159" s="174">
        <f>SUMIF('One Day Regatta 10-29-22 FS'!$B$11:$B$19,$C159,'One Day Regatta 10-29-22 FS'!$AW$11:$AW$19)</f>
        <v>0</v>
      </c>
      <c r="KC159" s="174">
        <f>SUMIF('One Day Regatta 10-29-22 FS'!$B$11:$B$19,$C159,'One Day Regatta 10-29-22 FS'!$AX$11:$AX$19)</f>
        <v>0</v>
      </c>
      <c r="KD159" s="174">
        <f>SUMIF('One Day Regatta 10-29-22 FS'!$B$11:$B$19,$C159,'One Day Regatta 10-29-22 FS'!$AY$11:$AY$19)</f>
        <v>0</v>
      </c>
    </row>
    <row r="160" spans="1:290" ht="15" customHeight="1" x14ac:dyDescent="0.2">
      <c r="A160" s="400" t="s">
        <v>1369</v>
      </c>
      <c r="B160" s="134">
        <f t="shared" si="126"/>
        <v>36</v>
      </c>
      <c r="C160" s="170" t="s">
        <v>285</v>
      </c>
      <c r="D160" s="171">
        <f t="shared" si="127"/>
        <v>0</v>
      </c>
      <c r="E160" s="172">
        <f t="shared" si="128"/>
        <v>0</v>
      </c>
      <c r="F160" s="171">
        <f t="shared" si="129"/>
        <v>0</v>
      </c>
      <c r="G160" s="171">
        <v>0</v>
      </c>
      <c r="H160" s="171">
        <f t="shared" si="130"/>
        <v>0</v>
      </c>
      <c r="I160" s="173">
        <f t="shared" si="131"/>
        <v>0</v>
      </c>
      <c r="J160" s="173"/>
      <c r="K160" s="174">
        <f>SUMIF('Saturday Race 11-06-21'!$B$11:$B$21,$C160,'Saturday Race 11-06-21'!$AU$11:$AU$21)</f>
        <v>0</v>
      </c>
      <c r="L160" s="174">
        <f>SUMIF('Saturday Race 11-06-21'!$B$11:$B$21,$C160,'Saturday Race 11-06-21'!$AV$11:$AV$21)</f>
        <v>0</v>
      </c>
      <c r="M160" s="174">
        <f>SUMIF('Saturday Race 11-06-21'!$B$11:$B$21,$C160,'Saturday Race 11-06-21'!$AW$11:$AW$21)</f>
        <v>0</v>
      </c>
      <c r="N160" s="174">
        <f>SUMIF('Saturday Race 11-06-21'!$B$11:$B$21,$C160,'Saturday Race 11-06-21'!$AX$11:$AX$21)</f>
        <v>0</v>
      </c>
      <c r="O160" s="174">
        <f>SUMIF('Saturday Race 11-06-21'!$B$11:$B$21,$C160,'Saturday Race 11-06-21'!$AY$11:$AY$21)</f>
        <v>0</v>
      </c>
      <c r="P160" s="174">
        <f>SUMIF('Saturday Race 11-20-21'!$B$11:$B$20,$C160,'Saturday Race 11-20-21'!$AU$11:$AU$20)</f>
        <v>0</v>
      </c>
      <c r="Q160" s="174">
        <f>SUMIF('Saturday Race 11-20-21'!$B$11:$B$20,$C160,'Saturday Race 11-20-21'!$AV$11:$AV$20)</f>
        <v>0</v>
      </c>
      <c r="R160" s="174">
        <f>SUMIF('Saturday Race 11-20-21'!$B$11:$B$20,$C160,'Saturday Race 11-20-21'!$AW$11:$AW$20)</f>
        <v>0</v>
      </c>
      <c r="S160" s="174">
        <f>SUMIF('Saturday Race 11-20-21'!$B$11:$B$20,$C160,'Saturday Race 11-20-21'!$AX$11:$AX$20)</f>
        <v>0</v>
      </c>
      <c r="T160" s="174">
        <f>SUMIF('Saturday Race 11-20-21'!$B$11:$B$20,$C160,'Saturday Race 11-20-21'!$AY$11:$AY$20)</f>
        <v>0</v>
      </c>
      <c r="U160" s="174">
        <f>SUMIF('Saturday Race 1-08-22'!$B$11:$B$20,$C160,'Saturday Race 1-08-22'!$AU$11:$AU$20)</f>
        <v>0</v>
      </c>
      <c r="V160" s="174">
        <f>SUMIF('Saturday Race 1-08-22'!$B$11:$B$20,$C160,'Saturday Race 1-08-22'!$AV$11:$AV$20)</f>
        <v>0</v>
      </c>
      <c r="W160" s="174">
        <f>SUMIF('Saturday Race 1-08-22'!$B$11:$B$20,$C160,'Saturday Race 1-08-22'!$AW$11:$AW$20)</f>
        <v>0</v>
      </c>
      <c r="X160" s="174">
        <f>SUMIF('Saturday Race 1-08-22'!$B$11:$B$20,$C160,'Saturday Race 1-08-22'!$AX$11:$AX$20)</f>
        <v>0</v>
      </c>
      <c r="Y160" s="174">
        <f>SUMIF('Saturday Race 1-08-22'!$B$11:$B$20,$C160,'Saturday Race 1-08-22'!$AY$11:$AY$20)</f>
        <v>0</v>
      </c>
      <c r="Z160" s="174">
        <f>SUMIF('Saturday Race 1-22-22'!$B$11:$B$20,$C160,'Saturday Race 1-22-22'!$AU$11:$AU$20)</f>
        <v>0</v>
      </c>
      <c r="AA160" s="174">
        <f>SUMIF('Saturday Race 1-22-22'!$B$11:$B$20,$C160,'Saturday Race 1-22-22'!$AV$11:$AV$20)</f>
        <v>0</v>
      </c>
      <c r="AB160" s="174">
        <f>SUMIF('Saturday Race 1-22-22'!$B$11:$B$20,$C160,'Saturday Race 1-22-22'!$AW$11:$AW$20)</f>
        <v>0</v>
      </c>
      <c r="AC160" s="174">
        <f>SUMIF('Saturday Race 1-22-22'!$B$11:$B$20,$C160,'Saturday Race 1-22-22'!$AX$11:$AX$20)</f>
        <v>0</v>
      </c>
      <c r="AD160" s="174">
        <f>SUMIF('Saturday Race 1-22-22'!$B$11:$B$20,$C160,'Saturday Race 1-22-22'!$AY$11:$AY$20)</f>
        <v>0</v>
      </c>
      <c r="AE160" s="174">
        <f>SUMIF('Sunday Race 2-6-22'!$B$11:$B$20,$C160,'Sunday Race 2-6-22'!$AU$11:$AU$20)</f>
        <v>0</v>
      </c>
      <c r="AF160" s="174">
        <f>SUMIF('Sunday Race 2-6-22'!$B$11:$B$20,$C160,'Sunday Race 2-6-22'!$AV$11:$AV$20)</f>
        <v>0</v>
      </c>
      <c r="AG160" s="174">
        <f>SUMIF('Sunday Race 2-6-22'!$B$11:$B$20,$C160,'Sunday Race 2-6-22'!$AW$11:$AW$20)</f>
        <v>0</v>
      </c>
      <c r="AH160" s="174">
        <f>SUMIF('Sunday Race 2-6-22'!$B$11:$B$20,$C160,'Sunday Race 2-6-22'!$AX$11:$AX$20)</f>
        <v>0</v>
      </c>
      <c r="AI160" s="174">
        <f>SUMIF('Sunday Race 2-6-22'!$B$11:$B$20,$C160,'Sunday Race 2-6-22'!$AY$11:$AY$20)</f>
        <v>0</v>
      </c>
      <c r="AJ160" s="174">
        <f>SUMIF('Sunday Race 2-20-22'!$B$11:$B$26,$C160,'Sunday Race 2-20-22'!$AU$11:$AU$26)</f>
        <v>0</v>
      </c>
      <c r="AK160" s="174">
        <f>SUMIF('Sunday Race 2-20-22'!$B$11:$B$26,$C160,'Sunday Race 2-20-22'!$AV$11:$AV$26)</f>
        <v>0</v>
      </c>
      <c r="AL160" s="174">
        <f>SUMIF('Sunday Race 2-20-22'!$B$11:$B$26,$C160,'Sunday Race 2-20-22'!$AW$11:$AW$26)</f>
        <v>0</v>
      </c>
      <c r="AM160" s="174">
        <f>SUMIF('Sunday Race 2-20-22'!$B$11:$B$26,$C160,'Sunday Race 2-20-22'!$AX$11:$AX$26)</f>
        <v>0</v>
      </c>
      <c r="AN160" s="174">
        <f>SUMIF('Sunday Race 2-20-22'!$B$11:$B$26,$C160,'Sunday Race 2-20-22'!$AY$11:$AY$26)</f>
        <v>0</v>
      </c>
      <c r="AO160" s="174">
        <f>SUMIF('Sunday Race 2-27-22'!$B$11:$B$20,$C160,'Sunday Race 2-27-22'!$AU$11:$AU$20)</f>
        <v>0</v>
      </c>
      <c r="AP160" s="174">
        <f>SUMIF('Sunday Race 2-27-22'!$B$11:$B$20,$C160,'Sunday Race 2-27-22'!$AV$11:$AV$20)</f>
        <v>0</v>
      </c>
      <c r="AQ160" s="174">
        <f>SUMIF('Sunday Race 2-27-22'!$B$11:$B$20,$C160,'Sunday Race 2-27-22'!$AW$11:$AW$20)</f>
        <v>0</v>
      </c>
      <c r="AR160" s="174">
        <f>SUMIF('Sunday Race 2-27-22'!$B$11:$B$20,$C160,'Sunday Race 2-27-22'!$AX$11:$AX$20)</f>
        <v>0</v>
      </c>
      <c r="AS160" s="174">
        <f>SUMIF('Sunday Race 2-27-22'!$B$11:$B$20,$C160,'Sunday Race 2-27-22'!$AY$11:$AY$20)</f>
        <v>0</v>
      </c>
      <c r="AT160" s="174">
        <f>SUMIF('Sunday Race 3-13-22'!$B$11:$B$25,$C160,'Sunday Race 3-13-22'!$AU$11:$AU$25)</f>
        <v>0</v>
      </c>
      <c r="AU160" s="174">
        <f>SUMIF('Sunday Race 3-13-22'!$B$11:$B$25,$C160,'Sunday Race 3-13-22'!$AV$11:$AV$25)</f>
        <v>0</v>
      </c>
      <c r="AV160" s="174">
        <f>SUMIF('Sunday Race 3-13-22'!$B$11:$B$25,$C160,'Sunday Race 3-13-22'!$AW$11:$AW$25)</f>
        <v>0</v>
      </c>
      <c r="AW160" s="174">
        <f>SUMIF('Sunday Race 3-13-22'!$B$11:$B$25,$C160,'Sunday Race 3-13-22'!$AX$11:$AX$25)</f>
        <v>0</v>
      </c>
      <c r="AX160" s="174">
        <f>SUMIF('Sunday Race 3-13-22'!$B$11:$B$25,$C160,'Sunday Race 3-13-22'!$AY$11:$AY$25)</f>
        <v>0</v>
      </c>
      <c r="AY160" s="174">
        <f>SUMIF('Saturday Race 3-19-22'!$B$11:$B$15,$C160,'Saturday Race 3-19-22'!$AU$11:$AU$15)</f>
        <v>0</v>
      </c>
      <c r="AZ160" s="174">
        <f>SUMIF('Saturday Race 3-19-22'!$B$11:$B$15,$C160,'Saturday Race 3-19-22'!$AV$11:$AV$15)</f>
        <v>0</v>
      </c>
      <c r="BA160" s="174">
        <f>SUMIF('Saturday Race 3-19-22'!$B$11:$B$15,$C160,'Saturday Race 3-19-22'!$AW$11:$AW$15)</f>
        <v>0</v>
      </c>
      <c r="BB160" s="174">
        <f>SUMIF('Saturday Race 3-19-22'!$B$11:$B$15,$C160,'Saturday Race 3-19-22'!$AX$11:$AX$15)</f>
        <v>0</v>
      </c>
      <c r="BC160" s="174">
        <f>SUMIF('Saturday Race 3-19-22'!$B$11:$B$15,$C160,'Saturday Race 3-19-22'!$AY$11:$AY$15)</f>
        <v>0</v>
      </c>
      <c r="BD160" s="174">
        <f>SUMIF('Sunday Races 4-10-22'!$B$11:$B$26,$C160,'Sunday Races 4-10-22'!$AU$11:$AU$26)</f>
        <v>0</v>
      </c>
      <c r="BE160" s="174">
        <f>SUMIF('Sunday Races 4-10-22'!$B$11:$B$26,$C160,'Sunday Races 4-10-22'!$AV$11:$AV$26)</f>
        <v>0</v>
      </c>
      <c r="BF160" s="174">
        <f>SUMIF('Sunday Races 4-10-22'!$B$11:$B$26,$C160,'Sunday Races 4-10-22'!$AW$11:$AW$26)</f>
        <v>0</v>
      </c>
      <c r="BG160" s="174">
        <f>SUMIF('Sunday Races 4-10-22'!$B$11:$B$26,$C160,'Sunday Races 4-10-22'!$AX$11:$AX$26)</f>
        <v>0</v>
      </c>
      <c r="BH160" s="174">
        <f>SUMIF('Sunday Races 4-10-22'!$B$11:$B$26,$C160,'Sunday Races 4-10-22'!$AY$11:$AY$26)</f>
        <v>0</v>
      </c>
      <c r="BI160" s="174">
        <f>SUMIF('Sunday Races 5-1-22'!$B$11:$B$28,$C160,'Sunday Races 5-1-22'!$AU$11:$AU$28)</f>
        <v>0</v>
      </c>
      <c r="BJ160" s="174">
        <f>SUMIF('Sunday Races 5-1-22'!$B$11:$B$28,$C160,'Sunday Races 5-1-22'!$AV$11:$AV$28)</f>
        <v>0</v>
      </c>
      <c r="BK160" s="174">
        <f>SUMIF('Sunday Races 5-1-22'!$B$11:$B$28,$C160,'Sunday Races 5-1-22'!$AW$11:$AW$28)</f>
        <v>0</v>
      </c>
      <c r="BL160" s="174">
        <f>SUMIF('Sunday Races 5-1-22'!$B$11:$B$28,$C160,'Sunday Races 5-1-22'!$AX$11:$AX$28)</f>
        <v>0</v>
      </c>
      <c r="BM160" s="174">
        <f>SUMIF('Sunday Races 5-1-22'!$B$11:$B$28,$C160,'Sunday Races 5-1-22'!$AY$11:$AY$28)</f>
        <v>0</v>
      </c>
      <c r="BN160" s="174">
        <f>SUMIF('Sunday Races 6-5-22'!$B$11:$B$28,$C160,'Sunday Races 6-5-22'!$AU$11:$AU$28)</f>
        <v>0</v>
      </c>
      <c r="BO160" s="174">
        <f>SUMIF('Sunday Races 6-5-22'!$B$11:$B$28,$C160,'Sunday Races 6-5-22'!$AV$11:$AV$28)</f>
        <v>0</v>
      </c>
      <c r="BP160" s="174">
        <f>SUMIF('Sunday Races 6-5-22'!$B$11:$B$28,$C160,'Sunday Races 6-5-22'!$AW$11:$AW$28)</f>
        <v>0</v>
      </c>
      <c r="BQ160" s="174">
        <f>SUMIF('Sunday Races 6-5-22'!$B$11:$B$28,$C160,'Sunday Races 6-5-22'!$AX$11:$AX$28)</f>
        <v>0</v>
      </c>
      <c r="BR160" s="174">
        <f>SUMIF('Sunday Races 6-5-22'!$B$11:$B$28,$C160,'Sunday Races 6-5-22'!$AY$11:$AY$28)</f>
        <v>0</v>
      </c>
      <c r="BS160" s="174">
        <f>SUMIF('Sunday Races 6-12-22'!$B$11:$B$24,$C160,'Sunday Races 6-12-22'!$AU$11:$AU$24)</f>
        <v>0</v>
      </c>
      <c r="BT160" s="174">
        <f>SUMIF('Sunday Races 6-12-22'!$B$11:$B$24,$C160,'Sunday Races 6-12-22'!$AV$11:$AV$24)</f>
        <v>0</v>
      </c>
      <c r="BU160" s="174">
        <f>SUMIF('Sunday Races 6-12-22'!$B$11:$B$24,$C160,'Sunday Races 6-12-22'!$AW$11:$AW$24)</f>
        <v>0</v>
      </c>
      <c r="BV160" s="174">
        <f>SUMIF('Sunday Races 6-12-22'!$B$11:$B$24,$C160,'Sunday Races 6-12-22'!$AX$11:$AX$24)</f>
        <v>0</v>
      </c>
      <c r="BW160" s="174">
        <f>SUMIF('Sunday Races 6-12-22'!$B$11:$B$24,$C160,'Sunday Races 6-12-22'!$AY$11:$AY$24)</f>
        <v>0</v>
      </c>
      <c r="BX160" s="174">
        <f>SUMIF('Saturday Races 6-18-22'!$B$11:$B$24,$C160,'Saturday Races 6-18-22'!$AU$11:$AU$24)</f>
        <v>0</v>
      </c>
      <c r="BY160" s="174">
        <f>SUMIF('Saturday Races 6-18-22'!$B$11:$B$24,$C160,'Saturday Races 6-18-22'!$AV$11:$AV$24)</f>
        <v>0</v>
      </c>
      <c r="BZ160" s="174">
        <f>SUMIF('Saturday Races 6-18-22'!$B$11:$B$24,$C160,'Saturday Races 6-18-22'!$AW$11:$AW$24)</f>
        <v>0</v>
      </c>
      <c r="CA160" s="174">
        <f>SUMIF('Saturday Races 6-18-22'!$B$11:$B$24,$C160,'Saturday Races 6-18-22'!$AX$11:$AX$24)</f>
        <v>0</v>
      </c>
      <c r="CB160" s="174">
        <f>SUMIF('Saturday Races 6-18-22'!$B$11:$B$24,$C160,'Saturday Races 6-18-22'!$AY$11:$AY$24)</f>
        <v>0</v>
      </c>
      <c r="CC160" s="174">
        <f>SUMIF('Sunday Races 7-3-22'!$B$11:$B$26,$C160,'Sunday Races 7-3-22'!$AU$11:$AU$26)</f>
        <v>0</v>
      </c>
      <c r="CD160" s="174">
        <f>SUMIF('Sunday Races 7-3-22'!$B$11:$B$26,$C160,'Sunday Races 7-3-22'!$AV$11:$AV$26)</f>
        <v>0</v>
      </c>
      <c r="CE160" s="174">
        <f>SUMIF('Sunday Races 7-3-22'!$B$11:$B$26,$C160,'Sunday Races 7-3-22'!$AW$11:$AW$26)</f>
        <v>0</v>
      </c>
      <c r="CF160" s="174">
        <f>SUMIF('Sunday Races 7-3-22'!$B$11:$B$26,$C160,'Sunday Races 7-3-22'!$AX$11:$AX$26)</f>
        <v>0</v>
      </c>
      <c r="CG160" s="174">
        <f>SUMIF('Sunday Races 7-3-22'!$B$11:$B$26,$C160,'Sunday Races 7-3-22'!$AY$11:$AY$26)</f>
        <v>0</v>
      </c>
      <c r="CH160" s="174">
        <f>SUMIF('Sunday Races 7-31-22'!$B$11:$B$26,$C160,'Sunday Races 7-31-22'!$AU$11:$AU$26)</f>
        <v>0</v>
      </c>
      <c r="CI160" s="174">
        <f>SUMIF('Sunday Races 7-31-22'!$B$11:$B$26,$C160,'Sunday Races 7-31-22'!$AV$11:$AV$26)</f>
        <v>0</v>
      </c>
      <c r="CJ160" s="174">
        <f>SUMIF('Sunday Races 7-31-22'!$B$11:$B$26,$C160,'Sunday Races 7-31-22'!$AW$11:$AW$26)</f>
        <v>0</v>
      </c>
      <c r="CK160" s="174">
        <f>SUMIF('Sunday Races 7-31-22'!$B$11:$B$26,$C160,'Sunday Races 7-31-22'!$AX$11:$AX$26)</f>
        <v>0</v>
      </c>
      <c r="CL160" s="174">
        <f>SUMIF('Sunday Races 7-31-22'!$B$11:$B$26,$C160,'Sunday Races 7-31-22'!$AY$11:$AY$26)</f>
        <v>0</v>
      </c>
      <c r="CM160" s="174">
        <f>SUMIF('Sunday Races 8-14-22'!$B$11:$B$26,$C160,'Sunday Races 8-14-22'!$AU$11:$AU$26)</f>
        <v>0</v>
      </c>
      <c r="CN160" s="174">
        <f>SUMIF('Sunday Races 8-14-22'!$B$11:$B$26,$C160,'Sunday Races 8-14-22'!$AV$11:$AV$26)</f>
        <v>0</v>
      </c>
      <c r="CO160" s="174">
        <f>SUMIF('Sunday Races 8-14-22'!$B$11:$B$26,$C160,'Sunday Races 8-14-22'!$AW$11:$AW$26)</f>
        <v>0</v>
      </c>
      <c r="CP160" s="174">
        <f>SUMIF('Sunday Races 8-14-22'!$B$11:$B$26,$C160,'Sunday Races 8-14-22'!$AX$11:$AX$26)</f>
        <v>0</v>
      </c>
      <c r="CQ160" s="174">
        <f>SUMIF('Sunday Races 8-14-22'!$B$11:$B$26,$C160,'Sunday Races 8-14-22'!$AY$11:$AY$26)</f>
        <v>0</v>
      </c>
      <c r="CR160" s="174">
        <f>SUMIF('Saturday Races 8-20-22'!$B$11:$B$26,$C160,'Saturday Races 8-20-22'!$AU$11:$AU$26)</f>
        <v>0</v>
      </c>
      <c r="CS160" s="174">
        <f>SUMIF('Saturday Races 8-20-22'!$B$11:$B$26,$C160,'Saturday Races 8-20-22'!$AV$11:$AV$26)</f>
        <v>0</v>
      </c>
      <c r="CT160" s="174">
        <f>SUMIF('Saturday Races 8-20-22'!$B$11:$B$26,$C160,'Saturday Races 8-20-22'!$AW$11:$AW$26)</f>
        <v>0</v>
      </c>
      <c r="CU160" s="174">
        <f>SUMIF('Saturday Races 8-20-22'!$B$11:$B$26,$C160,'Saturday Races 8-20-22'!$AX$11:$AX$26)</f>
        <v>0</v>
      </c>
      <c r="CV160" s="174">
        <f>SUMIF('Saturday Races 8-20-22'!$B$11:$B$26,$C160,'Saturday Races 8-20-22'!$AY$11:$AY$26)</f>
        <v>0</v>
      </c>
      <c r="CW160" s="174">
        <f>SUMIF('Sunday Races 9-11-22'!$B$11:$B$20,$C160,'Sunday Races 9-11-22'!$AU$11:$AU$20)</f>
        <v>0</v>
      </c>
      <c r="CX160" s="174">
        <f>SUMIF('Sunday Races 9-11-22'!$B$11:$B$20,$C160,'Sunday Races 9-11-22'!$AV$11:$AV$20)</f>
        <v>0</v>
      </c>
      <c r="CY160" s="174">
        <f>SUMIF('Sunday Races 9-11-22'!$B$11:$B$20,$C160,'Sunday Races 9-11-22'!$AW$11:$AW$20)</f>
        <v>0</v>
      </c>
      <c r="CZ160" s="174">
        <f>SUMIF('Sunday Races 9-11-22'!$B$11:$B$20,$C160,'Sunday Races 9-11-22'!$AX$11:$AX$20)</f>
        <v>0</v>
      </c>
      <c r="DA160" s="174">
        <f>SUMIF('Sunday Races 9-11-22'!$B$11:$B$20,$C160,'Sunday Races 9-11-22'!$AY$11:$AY$20)</f>
        <v>0</v>
      </c>
      <c r="DB160" s="174">
        <f>SUMIF('Sunday Races 10-9-22'!$B$11:$B$21,$C160,'Sunday Races 10-9-22'!$AU$11:$AU$21)</f>
        <v>0</v>
      </c>
      <c r="DC160" s="174">
        <f>SUMIF('Sunday Races 10-9-22'!$B$11:$B$21,$C160,'Sunday Races 10-9-22'!$AV$11:$AV$21)</f>
        <v>0</v>
      </c>
      <c r="DD160" s="174">
        <f>SUMIF('Sunday Races 10-9-22'!$B$11:$B$21,$C160,'Sunday Races 10-9-22'!$AW$11:$AW$21)</f>
        <v>0</v>
      </c>
      <c r="DE160" s="174">
        <f>SUMIF('Sunday Races 10-9-22'!$B$11:$B$21,$C160,'Sunday Races 10-9-22'!$AX$11:$AX$21)</f>
        <v>0</v>
      </c>
      <c r="DF160" s="174">
        <f>SUMIF('Sunday Races 10-9-22'!$B$11:$B$21,$C160,'Sunday Races 10-9-22'!$AY$11:$AY$21)</f>
        <v>0</v>
      </c>
      <c r="DG160" s="174">
        <f>SUMIF('Sunday Races 10-23-22'!$B$11:$B$22,$C160,'Sunday Races 10-23-22'!$AU$11:$AU$22)</f>
        <v>0</v>
      </c>
      <c r="DH160" s="174">
        <f>SUMIF('Sunday Races 10-23-22'!$B$11:$B$22,$C160,'Sunday Races 10-23-22'!$AV$11:$AV$22)</f>
        <v>0</v>
      </c>
      <c r="DI160" s="174">
        <f>SUMIF('Sunday Races 10-23-22'!$B$11:$B$22,$C160,'Sunday Races 10-23-22'!$AW$11:$AW$22)</f>
        <v>0</v>
      </c>
      <c r="DJ160" s="174">
        <f>SUMIF('Sunday Races 10-23-22'!$B$11:$B$22,$C160,'Sunday Races 10-23-22'!$AX$11:$AX$22)</f>
        <v>0</v>
      </c>
      <c r="DK160" s="174">
        <f>SUMIF('Sunday Races 10-23-22'!$B$11:$B$22,$C160,'Sunday Races 10-23-22'!$AY$11:$AY$22)</f>
        <v>0</v>
      </c>
      <c r="DL160" s="175"/>
      <c r="DM160" s="176"/>
      <c r="DN160" s="177">
        <f t="shared" ref="DN160:DW169" si="146">LARGE($K160:$DL160,DN$3)</f>
        <v>0</v>
      </c>
      <c r="DO160" s="177">
        <f t="shared" si="146"/>
        <v>0</v>
      </c>
      <c r="DP160" s="177">
        <f t="shared" si="146"/>
        <v>0</v>
      </c>
      <c r="DQ160" s="177">
        <f t="shared" si="146"/>
        <v>0</v>
      </c>
      <c r="DR160" s="177">
        <f t="shared" si="146"/>
        <v>0</v>
      </c>
      <c r="DS160" s="177">
        <f t="shared" si="146"/>
        <v>0</v>
      </c>
      <c r="DT160" s="177">
        <f t="shared" si="146"/>
        <v>0</v>
      </c>
      <c r="DU160" s="177">
        <f t="shared" si="146"/>
        <v>0</v>
      </c>
      <c r="DV160" s="177">
        <f t="shared" si="146"/>
        <v>0</v>
      </c>
      <c r="DW160" s="177">
        <f t="shared" si="146"/>
        <v>0</v>
      </c>
      <c r="DX160" s="177">
        <f t="shared" ref="DX160:EG169" si="147">LARGE($K160:$DL160,DX$3)</f>
        <v>0</v>
      </c>
      <c r="DY160" s="177">
        <f t="shared" si="147"/>
        <v>0</v>
      </c>
      <c r="DZ160" s="177">
        <f t="shared" si="147"/>
        <v>0</v>
      </c>
      <c r="EA160" s="177">
        <f t="shared" si="147"/>
        <v>0</v>
      </c>
      <c r="EB160" s="177">
        <f t="shared" si="147"/>
        <v>0</v>
      </c>
      <c r="EC160" s="177">
        <f t="shared" si="147"/>
        <v>0</v>
      </c>
      <c r="ED160" s="177">
        <f t="shared" si="147"/>
        <v>0</v>
      </c>
      <c r="EE160" s="177">
        <f t="shared" si="147"/>
        <v>0</v>
      </c>
      <c r="EF160" s="177">
        <f t="shared" si="147"/>
        <v>0</v>
      </c>
      <c r="EG160" s="177">
        <f t="shared" si="147"/>
        <v>0</v>
      </c>
      <c r="EH160" s="177">
        <f t="shared" ref="EH160:EQ169" si="148">LARGE($K160:$DL160,EH$3)</f>
        <v>0</v>
      </c>
      <c r="EI160" s="177">
        <f t="shared" si="148"/>
        <v>0</v>
      </c>
      <c r="EJ160" s="177">
        <f t="shared" si="148"/>
        <v>0</v>
      </c>
      <c r="EK160" s="177">
        <f t="shared" si="148"/>
        <v>0</v>
      </c>
      <c r="EL160" s="177">
        <f t="shared" si="148"/>
        <v>0</v>
      </c>
      <c r="EM160" s="177">
        <f t="shared" si="148"/>
        <v>0</v>
      </c>
      <c r="EN160" s="177">
        <f t="shared" si="148"/>
        <v>0</v>
      </c>
      <c r="EO160" s="177">
        <f t="shared" si="148"/>
        <v>0</v>
      </c>
      <c r="EP160" s="177">
        <f t="shared" si="148"/>
        <v>0</v>
      </c>
      <c r="EQ160" s="177">
        <f t="shared" si="148"/>
        <v>0</v>
      </c>
      <c r="ER160" s="177">
        <f t="shared" ref="ER160:FA169" si="149">LARGE($K160:$DL160,ER$3)</f>
        <v>0</v>
      </c>
      <c r="ES160" s="177">
        <f t="shared" si="149"/>
        <v>0</v>
      </c>
      <c r="ET160" s="177">
        <f t="shared" si="149"/>
        <v>0</v>
      </c>
      <c r="EU160" s="177">
        <f t="shared" si="149"/>
        <v>0</v>
      </c>
      <c r="EV160" s="177">
        <f t="shared" si="149"/>
        <v>0</v>
      </c>
      <c r="EW160" s="177">
        <f t="shared" si="149"/>
        <v>0</v>
      </c>
      <c r="EX160" s="177">
        <f t="shared" si="149"/>
        <v>0</v>
      </c>
      <c r="EY160" s="177">
        <f t="shared" si="149"/>
        <v>0</v>
      </c>
      <c r="EZ160" s="177">
        <f t="shared" si="149"/>
        <v>0</v>
      </c>
      <c r="FA160" s="177">
        <f t="shared" si="149"/>
        <v>0</v>
      </c>
      <c r="FB160" s="177">
        <f t="shared" ref="FB160:FK169" si="150">LARGE($K160:$DL160,FB$3)</f>
        <v>0</v>
      </c>
      <c r="FC160" s="177">
        <f t="shared" si="150"/>
        <v>0</v>
      </c>
      <c r="FD160" s="177">
        <f t="shared" si="150"/>
        <v>0</v>
      </c>
      <c r="FE160" s="177">
        <f t="shared" si="150"/>
        <v>0</v>
      </c>
      <c r="FF160" s="177">
        <f t="shared" si="150"/>
        <v>0</v>
      </c>
      <c r="FG160" s="177">
        <f t="shared" si="150"/>
        <v>0</v>
      </c>
      <c r="FH160" s="177">
        <f t="shared" si="150"/>
        <v>0</v>
      </c>
      <c r="FI160" s="177">
        <f t="shared" si="150"/>
        <v>0</v>
      </c>
      <c r="FJ160" s="177">
        <f t="shared" si="150"/>
        <v>0</v>
      </c>
      <c r="FK160" s="177">
        <f t="shared" si="150"/>
        <v>0</v>
      </c>
      <c r="FL160" s="177">
        <f t="shared" ref="FL160:FZ169" si="151">LARGE($K160:$DL160,FL$3)</f>
        <v>0</v>
      </c>
      <c r="FM160" s="177">
        <f t="shared" si="151"/>
        <v>0</v>
      </c>
      <c r="FN160" s="177">
        <f t="shared" si="151"/>
        <v>0</v>
      </c>
      <c r="FO160" s="177">
        <f t="shared" si="151"/>
        <v>0</v>
      </c>
      <c r="FP160" s="177">
        <f t="shared" si="151"/>
        <v>0</v>
      </c>
      <c r="FQ160" s="177">
        <f t="shared" si="151"/>
        <v>0</v>
      </c>
      <c r="FR160" s="177">
        <f t="shared" si="151"/>
        <v>0</v>
      </c>
      <c r="FS160" s="177">
        <f t="shared" si="151"/>
        <v>0</v>
      </c>
      <c r="FT160" s="177">
        <f t="shared" si="151"/>
        <v>0</v>
      </c>
      <c r="FU160" s="177">
        <f t="shared" si="151"/>
        <v>0</v>
      </c>
      <c r="FV160" s="177">
        <f t="shared" si="151"/>
        <v>0</v>
      </c>
      <c r="FW160" s="177">
        <f t="shared" si="151"/>
        <v>0</v>
      </c>
      <c r="FX160" s="177">
        <f t="shared" si="151"/>
        <v>0</v>
      </c>
      <c r="FY160" s="177">
        <f t="shared" si="151"/>
        <v>0</v>
      </c>
      <c r="FZ160" s="177">
        <f t="shared" si="151"/>
        <v>0</v>
      </c>
      <c r="GA160" s="177"/>
      <c r="GB160" s="229">
        <f t="shared" si="132"/>
        <v>0</v>
      </c>
      <c r="GC160" s="229">
        <f t="shared" si="133"/>
        <v>0</v>
      </c>
      <c r="GD160" s="174">
        <f>SUMIF('One Day 12-04-21 Scots'!$B$11:$B$24,$C160,'One Day 12-04-21 Scots'!$AU$11:$AU$24)</f>
        <v>0</v>
      </c>
      <c r="GE160" s="174">
        <f>SUMIF('One Day 12-04-21 Scots'!$B$11:$B$24,$C160,'One Day 12-04-21 Scots'!$AV$11:$AV$24)</f>
        <v>0</v>
      </c>
      <c r="GF160" s="174">
        <f>SUMIF('One Day 12-04-21 Scots'!$B$11:$B$24,$C160,'One Day 12-04-21 Scots'!$AW$11:$AW$24)</f>
        <v>0</v>
      </c>
      <c r="GG160" s="174">
        <f>SUMIF('One Day 12-04-21 Scots'!$B$11:$B$24,$C160,'One Day 12-04-21 Scots'!$AX$11:$AX$24)</f>
        <v>0</v>
      </c>
      <c r="GH160" s="174">
        <f>SUMIF('One Day 12-04-21 Scots'!$B$11:$B$24,$C160,'One Day 12-04-21 Scots'!$AY$11:$AY$24)</f>
        <v>0</v>
      </c>
      <c r="GI160" s="174">
        <f>SUMIF('One Day 12-04-21 Thistles'!$B$11:$B$25,$C160,'One Day 12-04-21 Thistles'!$AU$11:$AU$25)</f>
        <v>0</v>
      </c>
      <c r="GJ160" s="174">
        <f>SUMIF('One Day 12-04-21 Thistles'!$B$11:$B$25,$C160,'One Day 12-04-21 Thistles'!$AV$11:$AV$25)</f>
        <v>0</v>
      </c>
      <c r="GK160" s="174">
        <f>SUMIF('One Day 12-04-21 Thistles'!$B$11:$B$25,$C160,'One Day 12-04-21 Thistles'!$AW$11:$AW$25)</f>
        <v>0</v>
      </c>
      <c r="GL160" s="174">
        <f>SUMIF('One Day 12-04-21 Thistles'!$B$11:$B$25,$C160,'One Day 12-04-21 Thistles'!$AX$11:$AX$25)</f>
        <v>0</v>
      </c>
      <c r="GM160" s="174">
        <f>SUMIF('One Day 12-04-21 Thistles'!$B$11:$B$25,$C160,'One Day 12-04-21 Thistles'!$AY$11:$AY$25)</f>
        <v>0</v>
      </c>
      <c r="GN160" s="174">
        <f>SUMIF('Chili One Day 2-12-22 Scots'!$B$11:$B$27,$C160,'Chili One Day 2-12-22 Scots'!$AU$11:$AU$27)</f>
        <v>0</v>
      </c>
      <c r="GO160" s="174">
        <f>SUMIF('Chili One Day 2-12-22 Scots'!$B$11:$B$27,$C160,'Chili One Day 2-12-22 Scots'!$AV$11:$AV$27)</f>
        <v>0</v>
      </c>
      <c r="GP160" s="174">
        <f>SUMIF('Chili One Day 2-12-22 Scots'!$B$11:$B$27,$C160,'Chili One Day 2-12-22 Scots'!$AW$11:$AW$27)</f>
        <v>0</v>
      </c>
      <c r="GQ160" s="174">
        <f>SUMIF('Chili One Day 2-12-22 Scots'!$B$11:$B$27,$C160,'Chili One Day 2-12-22 Scots'!$AX$11:$AX$27)</f>
        <v>0</v>
      </c>
      <c r="GR160" s="174">
        <f>SUMIF('Chili One Day 2-12-22 Scots'!$B$11:$B$27,$C160,'Chili One Day 2-12-22 Scots'!$AY$11:$AY$27)</f>
        <v>0</v>
      </c>
      <c r="GS160" s="174">
        <f>SUMIF('Chili One Day 2-12-22 Thistles'!$B$11:$B$27,$C160,'Chili One Day 2-12-22 Thistles'!$AU$11:$AU$27)</f>
        <v>0</v>
      </c>
      <c r="GT160" s="174">
        <f>SUMIF('Chili One Day 2-12-22 Thistles'!$B$11:$B$27,$C160,'Chili One Day 2-12-22 Thistles'!$AV$11:$AV$27)</f>
        <v>0</v>
      </c>
      <c r="GU160" s="174">
        <f>SUMIF('Chili One Day 2-12-22 Thistles'!$B$11:$B$27,$C160,'Chili One Day 2-12-22 Thistles'!$AW$11:$AW$27)</f>
        <v>0</v>
      </c>
      <c r="GV160" s="174">
        <f>SUMIF('Chili One Day 2-12-22 Thistles'!$B$11:$B$27,$C160,'Chili One Day 2-12-22 Thistles'!$AX$11:$AX$27)</f>
        <v>0</v>
      </c>
      <c r="GW160" s="174">
        <f>SUMIF('Chili One Day 2-12-22 Thistles'!$B$11:$B$27,$C160,'Chili One Day 2-12-22 Thistles'!$AY$11:$AY$27)</f>
        <v>0</v>
      </c>
      <c r="GX160" s="174">
        <f>SUMIF('Ironman One Day 3-5-22 FS'!$B$11:$B$26,$C160,'Ironman One Day 3-5-22 FS'!$AU$11:$AU$26)</f>
        <v>0</v>
      </c>
      <c r="GY160" s="174">
        <f>SUMIF('Ironman One Day 3-5-22 FS'!$B$11:$B$26,$C160,'Ironman One Day 3-5-22 FS'!$AV$11:$AV$26)</f>
        <v>0</v>
      </c>
      <c r="GZ160" s="174">
        <f>SUMIF('Ironman One Day 3-5-22 FS'!$B$11:$B$26,$C160,'Ironman One Day 3-5-22 FS'!$AW$11:$AW$26)</f>
        <v>0</v>
      </c>
      <c r="HA160" s="174">
        <f>SUMIF('Ironman One Day 3-5-22 FS'!$B$11:$B$26,$C160,'Ironman One Day 3-5-22 FS'!$AX$11:$AX$26)</f>
        <v>0</v>
      </c>
      <c r="HB160" s="174">
        <f>SUMIF('Ironman One Day 3-5-22 FS'!$B$11:$B$26,$C160,'Ironman One Day 3-5-22 FS'!$AY$11:$AY$26)</f>
        <v>0</v>
      </c>
      <c r="HC160" s="174">
        <f>SUMIF('Ironman One Day 3-5-22 420'!$B$11:$B$26,$C160,'Ironman One Day 3-5-22 420'!$AU$11:$AU$26)</f>
        <v>0</v>
      </c>
      <c r="HD160" s="174">
        <f>SUMIF('Ironman One Day 3-5-22 420'!$B$11:$B$26,$C160,'Ironman One Day 3-5-22 420'!$AV$11:$AV$26)</f>
        <v>0</v>
      </c>
      <c r="HE160" s="174">
        <f>SUMIF('Ironman One Day 3-5-22 420'!$B$11:$B$26,$C160,'Ironman One Day 3-5-22 420'!$AW$11:$AW$26)</f>
        <v>0</v>
      </c>
      <c r="HF160" s="174">
        <f>SUMIF('Ironman One Day 3-5-22 420'!$B$11:$B$26,$C160,'Ironman One Day 3-5-22 420'!$AX$11:$AX$26)</f>
        <v>0</v>
      </c>
      <c r="HG160" s="174">
        <f>SUMIF('Ironman One Day 3-5-22 420'!$B$11:$B$26,$C160,'Ironman One Day 3-5-22 420'!$AY$11:$AY$26)</f>
        <v>0</v>
      </c>
      <c r="HH160" s="174">
        <f>SUMIF('Easter One Day 4-16-22 FS'!$B$11:$B$25,$C160,'Easter One Day 4-16-22 FS'!$AU$11:$AU$25)</f>
        <v>0</v>
      </c>
      <c r="HI160" s="174">
        <f>SUMIF('Easter One Day 4-16-22 FS'!$B$11:$B$25,$C160,'Easter One Day 4-16-22 FS'!$AV$11:$AV$25)</f>
        <v>0</v>
      </c>
      <c r="HJ160" s="174">
        <f>SUMIF('Easter One Day 4-16-22 FS'!$B$11:$B$25,$C160,'Easter One Day 4-16-22 FS'!$AW$11:$AW$25)</f>
        <v>0</v>
      </c>
      <c r="HK160" s="174">
        <f>SUMIF('Easter One Day 4-16-22 FS'!$B$11:$B$25,$C160,'Easter One Day 4-16-22 FS'!$AX$11:$AX$25)</f>
        <v>0</v>
      </c>
      <c r="HL160" s="174">
        <f>SUMIF('Easter One Day 4-16-22 FS'!$B$11:$B$25,$C160,'Easter One Day 4-16-22 FS'!$AY$11:$AY$25)</f>
        <v>0</v>
      </c>
      <c r="HM160" s="174">
        <f>SUMIF('Easter One Day 4-16-22 TH'!$B$11:$B$25,$C160,'Easter One Day 4-16-22 TH'!$AU$11:$AU$25)</f>
        <v>0</v>
      </c>
      <c r="HN160" s="174">
        <f>SUMIF('Easter One Day 4-16-22 TH'!$B$11:$B$25,$C160,'Easter One Day 4-16-22 TH'!$AV$11:$AV$25)</f>
        <v>0</v>
      </c>
      <c r="HO160" s="174">
        <f>SUMIF('Easter One Day 4-16-22 TH'!$B$11:$B$25,$C160,'Easter One Day 4-16-22 TH'!$AW$11:$AW$25)</f>
        <v>0</v>
      </c>
      <c r="HP160" s="174">
        <f>SUMIF('Easter One Day 4-16-22 TH'!$B$11:$B$25,$C160,'Easter One Day 4-16-22 TH'!$AX$11:$AX$25)</f>
        <v>0</v>
      </c>
      <c r="HQ160" s="174">
        <f>SUMIF('Easter One Day 4-16-22 TH'!$B$11:$B$25,$C160,'Easter One Day 4-16-22 TH'!$AY$11:$AY$25)</f>
        <v>0</v>
      </c>
      <c r="HR160" s="174">
        <f>SUMIF('Long Distance Race 5-7-22'!$B$11:$B$25,$C160,'Long Distance Race 5-7-22'!$AU$11:$AU$25)</f>
        <v>0</v>
      </c>
      <c r="HS160" s="174">
        <f>SUMIF('Long Distance Race 5-7-22'!$B$11:$B$18,$C160,'Long Distance Race 5-7-22'!$AV$11:$AV$18)</f>
        <v>0</v>
      </c>
      <c r="HT160" s="174">
        <f>SUMIF('Long Distance Race 5-7-22'!$B$11:$B$18,$C160,'Long Distance Race 5-7-22'!$AW$11:$AW$18)</f>
        <v>0</v>
      </c>
      <c r="HU160" s="174">
        <f>SUMIF('Long Distance Race 5-7-22'!$B$11:$B$18,$C160,'Long Distance Race 5-7-22'!$AX$11:$AX$18)</f>
        <v>0</v>
      </c>
      <c r="HV160" s="174">
        <f>SUMIF('Long Distance Race 5-7-22'!$B$11:$B$18,$C160,'Long Distance Race 5-7-22'!$AY$11:$AY$18)</f>
        <v>0</v>
      </c>
      <c r="HW160" s="174">
        <f>SUMIF('Memorial Day Regatta 5-28-22 Op'!$B$11:$B$25,$C160,'Memorial Day Regatta 5-28-22 Op'!$AU$11:$AU$25)</f>
        <v>0</v>
      </c>
      <c r="HX160" s="174">
        <f>SUMIF('Memorial Day Regatta 5-28-22 Op'!$B$11:$B$18,$C160,'Memorial Day Regatta 5-28-22 Op'!$AV$11:$AV$18)</f>
        <v>0</v>
      </c>
      <c r="HY160" s="174">
        <f>SUMIF('Memorial Day Regatta 5-28-22 Op'!$B$11:$B$18,$C160,'Memorial Day Regatta 5-28-22 Op'!$AW$11:$AW$18)</f>
        <v>0</v>
      </c>
      <c r="HZ160" s="174">
        <f>SUMIF('Memorial Day Regatta 5-28-22 Op'!$B$11:$B$18,$C160,'Memorial Day Regatta 5-28-22 Op'!$AX$11:$AX$18)</f>
        <v>0</v>
      </c>
      <c r="IA160" s="174">
        <f>SUMIF('Memorial Day Regatta 5-28-22 Op'!$B$11:$B$18,$C160,'Memorial Day Regatta 5-28-22 Op'!$AY$11:$AY$18)</f>
        <v>0</v>
      </c>
      <c r="IB160" s="174">
        <f>SUMIF('Caldwell Cup 6-25-22 TH'!$B$11:$B$25,$C160,'Caldwell Cup 6-25-22 TH'!$AU$11:$AU$25)</f>
        <v>0</v>
      </c>
      <c r="IC160" s="174">
        <f>SUMIF('Caldwell Cup 6-25-22 TH'!$B$11:$B$25,$C160,'Caldwell Cup 6-25-22 TH'!$AV$11:$AV$25)</f>
        <v>0</v>
      </c>
      <c r="ID160" s="174">
        <f>SUMIF('Caldwell Cup 6-25-22 TH'!$B$11:$B$25,$C160,'Caldwell Cup 6-25-22 TH'!$AW$11:$AW$25)</f>
        <v>0</v>
      </c>
      <c r="IE160" s="174">
        <f>SUMIF('Caldwell Cup 6-25-22 TH'!$B$11:$B$25,$C160,'Caldwell Cup 6-25-22 TH'!$AX$11:$AX$25)</f>
        <v>0</v>
      </c>
      <c r="IF160" s="174">
        <f>SUMIF('Caldwell Cup 6-25-22 TH'!$B$11:$B$25,$C160,'Caldwell Cup 6-25-22 TH'!$AY$11:$AY$25)</f>
        <v>0</v>
      </c>
      <c r="IG160" s="174">
        <f>SUMIF('Caldwell Cup 6-25-22 FS'!$B$11:$B$21,$C160,'Caldwell Cup 6-25-22 FS'!$AU$11:$AU$21)</f>
        <v>0</v>
      </c>
      <c r="IH160" s="174">
        <f>SUMIF('Caldwell Cup 6-25-22 FS'!$B$11:$B$21,$C160,'Caldwell Cup 6-25-22 FS'!$AV$11:$AV$21)</f>
        <v>0</v>
      </c>
      <c r="II160" s="174">
        <f>SUMIF('Caldwell Cup 6-25-22 FS'!$B$11:$B$21,$C160,'Caldwell Cup 6-25-22 FS'!$AW$11:$AW$21)</f>
        <v>0</v>
      </c>
      <c r="IJ160" s="174">
        <f>SUMIF('Caldwell Cup 6-25-22 FS'!$B$11:$B$21,$C160,'Caldwell Cup 6-25-22 FS'!$AX$11:$AX$21)</f>
        <v>0</v>
      </c>
      <c r="IK160" s="174">
        <f>SUMIF('Caldwell Cup 6-25-22 FS'!$B$11:$B$21,$C160,'Caldwell Cup 6-25-22 FS'!$AY$11:$AY$21)</f>
        <v>0</v>
      </c>
      <c r="IL160" s="174">
        <f>SUMIF('Caldwell Cup 6-25-22 Lasers'!$B$11:$B$23,$C160,'Caldwell Cup 6-25-22 Lasers'!$AU$11:$AU$23)</f>
        <v>0</v>
      </c>
      <c r="IM160" s="174">
        <f>SUMIF('Caldwell Cup 6-25-22 Lasers'!$B$11:$B$23,$C160,'Caldwell Cup 6-25-22 Lasers'!$AV$11:$AV$23)</f>
        <v>0</v>
      </c>
      <c r="IN160" s="174">
        <f>SUMIF('Caldwell Cup 6-25-22 Lasers'!$B$11:$B$23,$C160,'Caldwell Cup 6-25-22 Lasers'!$AW$11:$AW$23)</f>
        <v>0</v>
      </c>
      <c r="IO160" s="174">
        <f>SUMIF('Caldwell Cup 6-25-22 Lasers'!$B$11:$B$23,$C160,'Caldwell Cup 6-25-22 Lasers'!$AX$11:$AX$23)</f>
        <v>0</v>
      </c>
      <c r="IP160" s="174">
        <f>SUMIF('Caldwell Cup 6-25-22 Lasers'!$B$11:$B$23,$C160,'Caldwell Cup 6-25-22 Lasers'!$AY$11:$AY$23)</f>
        <v>0</v>
      </c>
      <c r="IQ160" s="174">
        <f>SUMIF('Labor Day Regatta 9-3-22 FS'!$B$11:$B$30,$C160,'Labor Day Regatta 9-3-22 FS'!$AU$11:$AU$30)</f>
        <v>0</v>
      </c>
      <c r="IR160" s="174">
        <f>SUMIF('Labor Day Regatta 9-3-22 FS'!$B$11:$B$30,$C160,'Labor Day Regatta 9-3-22 FS'!$AV$11:$AV$30)</f>
        <v>0</v>
      </c>
      <c r="IS160" s="174">
        <f>SUMIF('Labor Day Regatta 9-3-22 FS'!$B$11:$B$30,$C160,'Labor Day Regatta 9-3-22 FS'!$AW$11:$AW$30)</f>
        <v>0</v>
      </c>
      <c r="IT160" s="174">
        <f>SUMIF('Labor Day Regatta 9-3-22 FS'!$B$11:$B$30,$C160,'Labor Day Regatta 9-3-22 FS'!$AX$11:$AX$30)</f>
        <v>0</v>
      </c>
      <c r="IU160" s="174">
        <f>SUMIF('Labor Day Regatta 9-3-22 FS'!$B$11:$B$30,$C160,'Labor Day Regatta 9-3-22 FS'!$AY$11:$AY$30)</f>
        <v>0</v>
      </c>
      <c r="IV160" s="174">
        <f>SUMIF('2022-09-17 Leukemia Cup FS'!$B$11:$B$26,$C160,'2022-09-17 Leukemia Cup FS'!$AU$11:$AU$26)</f>
        <v>0</v>
      </c>
      <c r="IW160" s="174">
        <f>SUMIF('2022-09-17 Leukemia Cup FS'!$B$11:$B$26,$C160,'2022-09-17 Leukemia Cup FS'!$AV$11:$AV$26)</f>
        <v>0</v>
      </c>
      <c r="IX160" s="174">
        <f>SUMIF('2022-09-17 Leukemia Cup FS'!$B$11:$B$26,$C160,'2022-09-17 Leukemia Cup FS'!$AW$11:$AW$26)</f>
        <v>0</v>
      </c>
      <c r="IY160" s="174">
        <f>SUMIF('2022-09-17 Leukemia Cup FS'!$B$11:$B$26,$C160,'2022-09-17 Leukemia Cup FS'!$AX$11:$AX$26)</f>
        <v>0</v>
      </c>
      <c r="IZ160" s="174">
        <f>SUMIF('2022-09-17 Leukemia Cup FS'!$B$11:$B$26,$C160,'2022-09-17 Leukemia Cup FS'!$AY$11:$AY$26)</f>
        <v>0</v>
      </c>
      <c r="JA160" s="174">
        <f>SUMIF('2022-09-17 Leukemia Cup TH'!$B$11:$B$28,$C160,'2022-09-17 Leukemia Cup TH'!$AU$11:$AU$28)</f>
        <v>0</v>
      </c>
      <c r="JB160" s="174">
        <f>SUMIF('2022-09-17 Leukemia Cup TH'!$B$11:$B$28,$C160,'2022-09-17 Leukemia Cup TH'!$AV$11:$AV$28)</f>
        <v>0</v>
      </c>
      <c r="JC160" s="174">
        <f>SUMIF('2022-09-17 Leukemia Cup TH'!$B$11:$B$28,$C160,'2022-09-17 Leukemia Cup TH'!$AW$11:$AW$28)</f>
        <v>0</v>
      </c>
      <c r="JD160" s="174">
        <f>SUMIF('2022-09-17 Leukemia Cup TH'!$B$11:$B$28,$C160,'2022-09-17 Leukemia Cup TH'!$AX$11:$AX$28)</f>
        <v>0</v>
      </c>
      <c r="JE160" s="174">
        <f>SUMIF('2022-09-17 Leukemia Cup TH'!$B$11:$B$28,$C160,'2022-09-17 Leukemia Cup TH'!$AY$11:$AY$28)</f>
        <v>0</v>
      </c>
      <c r="JF160" s="174">
        <f>SUMIF('Smith-Berry LDR 9-24-22'!$B$11:$B$30,$C160,'Smith-Berry LDR 9-24-22'!$AU$11:$AU$30)</f>
        <v>0</v>
      </c>
      <c r="JG160" s="174">
        <f>SUMIF('Smith-Berry LDR 9-24-22'!$B$11:$B$30,$C160,'Smith-Berry LDR 9-24-22'!$AV$11:$AV$30)</f>
        <v>0</v>
      </c>
      <c r="JH160" s="174">
        <f>SUMIF('Smith-Berry LDR 9-24-22'!$B$11:$B$30,$C160,'Smith-Berry LDR 9-24-22'!$AW$11:$AW$30)</f>
        <v>0</v>
      </c>
      <c r="JI160" s="174">
        <f>SUMIF('Smith-Berry LDR 9-24-22'!$B$11:$B$30,$C160,'Smith-Berry LDR 9-24-22'!$AX$11:$AX$30)</f>
        <v>0</v>
      </c>
      <c r="JJ160" s="174">
        <f>SUMIF('Smith-Berry LDR 9-24-22'!$B$11:$B$30,$C160,'Smith-Berry LDR 9-24-22'!$AY$11:$AY$30)</f>
        <v>0</v>
      </c>
      <c r="JK160" s="174">
        <f>SUMIF('Great Scot 10-1-22 Cham'!$B$11:$B$38,$C160,'Great Scot 10-1-22 Cham'!$AU$11:$AU$38)</f>
        <v>0</v>
      </c>
      <c r="JL160" s="174">
        <f>SUMIF('Great Scot 10-1-22 Cham'!$B$11:$B$38,$C160,'Great Scot 10-1-22 Cham'!$AV$11:$AV$38)</f>
        <v>0</v>
      </c>
      <c r="JM160" s="174">
        <f>SUMIF('Great Scot 10-1-22 Cham'!$B$11:$B$38,$C160,'Great Scot 10-1-22 Cham'!$AW$11:$AW$38)</f>
        <v>0</v>
      </c>
      <c r="JN160" s="174">
        <f>SUMIF('Great Scot 10-1-22 Cham'!$B$11:$B$38,$C160,'Great Scot 10-1-22 Cham'!$AX$11:$AX$38)</f>
        <v>0</v>
      </c>
      <c r="JO160" s="174">
        <f>SUMIF('Great Scot 10-1-22 Cham'!$B$11:$B$38,$C160,'Great Scot 10-1-22 Cham'!$AY$11:$AY$38)</f>
        <v>0</v>
      </c>
      <c r="JP160" s="174">
        <f>SUMIF('Great Scot 10-1-22 Chal'!$B$11:$B$28,$C160,'Great Scot 10-1-22 Chal'!$AU$11:$AU$28)</f>
        <v>0</v>
      </c>
      <c r="JQ160" s="174">
        <f>SUMIF('Great Scot 10-1-22 Chal'!$B$11:$B$28,$C160,'Great Scot 10-1-22 Chal'!$AV$11:$AV$28)</f>
        <v>0</v>
      </c>
      <c r="JR160" s="174">
        <f>SUMIF('Great Scot 10-1-22 Chal'!$B$11:$B$28,$C160,'Great Scot 10-1-22 Chal'!$AW$11:$AW$28)</f>
        <v>0</v>
      </c>
      <c r="JS160" s="174">
        <f>SUMIF('Great Scot 10-1-22 Chal'!$B$11:$B$28,$C160,'Great Scot 10-1-22 Chal'!$AX$11:$AX$28)</f>
        <v>0</v>
      </c>
      <c r="JT160" s="174">
        <f>SUMIF('Great Scot 10-1-22 Chal'!$B$11:$B$28,$C160,'Great Scot 10-1-22 Chal'!$AY$11:$AY$28)</f>
        <v>0</v>
      </c>
      <c r="JU160" s="174">
        <f>SUMIF('Great Pumpkin Regatta 10-15-22'!$B$11:$B$54,$C160,'Great Pumpkin Regatta 10-15-22'!$AU$11:$AU$54)</f>
        <v>0</v>
      </c>
      <c r="JV160" s="174">
        <f>SUMIF('Great Pumpkin Regatta 10-15-22'!$B$11:$B$54,$C160,'Great Pumpkin Regatta 10-15-22'!$AV$11:$AV$54)</f>
        <v>0</v>
      </c>
      <c r="JW160" s="174">
        <f>SUMIF('Great Pumpkin Regatta 10-15-22'!$B$11:$B$54,$C160,'Great Pumpkin Regatta 10-15-22'!$AW$11:$AW$54)</f>
        <v>0</v>
      </c>
      <c r="JX160" s="174">
        <f>SUMIF('Great Pumpkin Regatta 10-15-22'!$B$11:$B$54,$C160,'Great Pumpkin Regatta 10-15-22'!$AX$11:$AX$54)</f>
        <v>0</v>
      </c>
      <c r="JY160" s="174">
        <f>SUMIF('Great Pumpkin Regatta 10-15-22'!$B$11:$B$54,$C160,'Great Pumpkin Regatta 10-15-22'!$AY$11:$AY$54)</f>
        <v>0</v>
      </c>
      <c r="JZ160" s="174">
        <f>SUMIF('One Day Regatta 10-29-22 FS'!$B$11:$B$19,$C160,'One Day Regatta 10-29-22 FS'!$AU$11:$AU$19)</f>
        <v>0</v>
      </c>
      <c r="KA160" s="174">
        <f>SUMIF('One Day Regatta 10-29-22 FS'!$B$11:$B$19,$C160,'One Day Regatta 10-29-22 FS'!$AV$11:$AV$19)</f>
        <v>0</v>
      </c>
      <c r="KB160" s="174">
        <f>SUMIF('One Day Regatta 10-29-22 FS'!$B$11:$B$19,$C160,'One Day Regatta 10-29-22 FS'!$AW$11:$AW$19)</f>
        <v>0</v>
      </c>
      <c r="KC160" s="174">
        <f>SUMIF('One Day Regatta 10-29-22 FS'!$B$11:$B$19,$C160,'One Day Regatta 10-29-22 FS'!$AX$11:$AX$19)</f>
        <v>0</v>
      </c>
      <c r="KD160" s="174">
        <f>SUMIF('One Day Regatta 10-29-22 FS'!$B$11:$B$19,$C160,'One Day Regatta 10-29-22 FS'!$AY$11:$AY$19)</f>
        <v>0</v>
      </c>
    </row>
    <row r="161" spans="1:290" ht="15" customHeight="1" x14ac:dyDescent="0.2">
      <c r="A161" s="400" t="s">
        <v>1369</v>
      </c>
      <c r="B161" s="134">
        <f t="shared" si="126"/>
        <v>36</v>
      </c>
      <c r="C161" s="170" t="s">
        <v>118</v>
      </c>
      <c r="D161" s="171">
        <f t="shared" si="127"/>
        <v>0</v>
      </c>
      <c r="E161" s="172">
        <f t="shared" si="128"/>
        <v>0</v>
      </c>
      <c r="F161" s="171">
        <f t="shared" si="129"/>
        <v>0</v>
      </c>
      <c r="G161" s="171">
        <v>0</v>
      </c>
      <c r="H161" s="171">
        <f t="shared" si="130"/>
        <v>0</v>
      </c>
      <c r="I161" s="173">
        <f t="shared" si="131"/>
        <v>0</v>
      </c>
      <c r="J161" s="173"/>
      <c r="K161" s="174">
        <f>SUMIF('Saturday Race 11-06-21'!$B$11:$B$21,$C161,'Saturday Race 11-06-21'!$AU$11:$AU$21)</f>
        <v>0</v>
      </c>
      <c r="L161" s="174">
        <f>SUMIF('Saturday Race 11-06-21'!$B$11:$B$21,$C161,'Saturday Race 11-06-21'!$AV$11:$AV$21)</f>
        <v>0</v>
      </c>
      <c r="M161" s="174">
        <f>SUMIF('Saturday Race 11-06-21'!$B$11:$B$21,$C161,'Saturday Race 11-06-21'!$AW$11:$AW$21)</f>
        <v>0</v>
      </c>
      <c r="N161" s="174">
        <f>SUMIF('Saturday Race 11-06-21'!$B$11:$B$21,$C161,'Saturday Race 11-06-21'!$AX$11:$AX$21)</f>
        <v>0</v>
      </c>
      <c r="O161" s="174">
        <f>SUMIF('Saturday Race 11-06-21'!$B$11:$B$21,$C161,'Saturday Race 11-06-21'!$AY$11:$AY$21)</f>
        <v>0</v>
      </c>
      <c r="P161" s="174">
        <f>SUMIF('Saturday Race 11-20-21'!$B$11:$B$20,$C161,'Saturday Race 11-20-21'!$AU$11:$AU$20)</f>
        <v>0</v>
      </c>
      <c r="Q161" s="174">
        <f>SUMIF('Saturday Race 11-20-21'!$B$11:$B$20,$C161,'Saturday Race 11-20-21'!$AV$11:$AV$20)</f>
        <v>0</v>
      </c>
      <c r="R161" s="174">
        <f>SUMIF('Saturday Race 11-20-21'!$B$11:$B$20,$C161,'Saturday Race 11-20-21'!$AW$11:$AW$20)</f>
        <v>0</v>
      </c>
      <c r="S161" s="174">
        <f>SUMIF('Saturday Race 11-20-21'!$B$11:$B$20,$C161,'Saturday Race 11-20-21'!$AX$11:$AX$20)</f>
        <v>0</v>
      </c>
      <c r="T161" s="174">
        <f>SUMIF('Saturday Race 11-20-21'!$B$11:$B$20,$C161,'Saturday Race 11-20-21'!$AY$11:$AY$20)</f>
        <v>0</v>
      </c>
      <c r="U161" s="174">
        <f>SUMIF('Saturday Race 1-08-22'!$B$11:$B$20,$C161,'Saturday Race 1-08-22'!$AU$11:$AU$20)</f>
        <v>0</v>
      </c>
      <c r="V161" s="174">
        <f>SUMIF('Saturday Race 1-08-22'!$B$11:$B$20,$C161,'Saturday Race 1-08-22'!$AV$11:$AV$20)</f>
        <v>0</v>
      </c>
      <c r="W161" s="174">
        <f>SUMIF('Saturday Race 1-08-22'!$B$11:$B$20,$C161,'Saturday Race 1-08-22'!$AW$11:$AW$20)</f>
        <v>0</v>
      </c>
      <c r="X161" s="174">
        <f>SUMIF('Saturday Race 1-08-22'!$B$11:$B$20,$C161,'Saturday Race 1-08-22'!$AX$11:$AX$20)</f>
        <v>0</v>
      </c>
      <c r="Y161" s="174">
        <f>SUMIF('Saturday Race 1-08-22'!$B$11:$B$20,$C161,'Saturday Race 1-08-22'!$AY$11:$AY$20)</f>
        <v>0</v>
      </c>
      <c r="Z161" s="174">
        <f>SUMIF('Saturday Race 1-22-22'!$B$11:$B$20,$C161,'Saturday Race 1-22-22'!$AU$11:$AU$20)</f>
        <v>0</v>
      </c>
      <c r="AA161" s="174">
        <f>SUMIF('Saturday Race 1-22-22'!$B$11:$B$20,$C161,'Saturday Race 1-22-22'!$AV$11:$AV$20)</f>
        <v>0</v>
      </c>
      <c r="AB161" s="174">
        <f>SUMIF('Saturday Race 1-22-22'!$B$11:$B$20,$C161,'Saturday Race 1-22-22'!$AW$11:$AW$20)</f>
        <v>0</v>
      </c>
      <c r="AC161" s="174">
        <f>SUMIF('Saturday Race 1-22-22'!$B$11:$B$20,$C161,'Saturday Race 1-22-22'!$AX$11:$AX$20)</f>
        <v>0</v>
      </c>
      <c r="AD161" s="174">
        <f>SUMIF('Saturday Race 1-22-22'!$B$11:$B$20,$C161,'Saturday Race 1-22-22'!$AY$11:$AY$20)</f>
        <v>0</v>
      </c>
      <c r="AE161" s="174">
        <f>SUMIF('Sunday Race 2-6-22'!$B$11:$B$20,$C161,'Sunday Race 2-6-22'!$AU$11:$AU$20)</f>
        <v>0</v>
      </c>
      <c r="AF161" s="174">
        <f>SUMIF('Sunday Race 2-6-22'!$B$11:$B$20,$C161,'Sunday Race 2-6-22'!$AV$11:$AV$20)</f>
        <v>0</v>
      </c>
      <c r="AG161" s="174">
        <f>SUMIF('Sunday Race 2-6-22'!$B$11:$B$20,$C161,'Sunday Race 2-6-22'!$AW$11:$AW$20)</f>
        <v>0</v>
      </c>
      <c r="AH161" s="174">
        <f>SUMIF('Sunday Race 2-6-22'!$B$11:$B$20,$C161,'Sunday Race 2-6-22'!$AX$11:$AX$20)</f>
        <v>0</v>
      </c>
      <c r="AI161" s="174">
        <f>SUMIF('Sunday Race 2-6-22'!$B$11:$B$20,$C161,'Sunday Race 2-6-22'!$AY$11:$AY$20)</f>
        <v>0</v>
      </c>
      <c r="AJ161" s="174">
        <f>SUMIF('Sunday Race 2-20-22'!$B$11:$B$26,$C161,'Sunday Race 2-20-22'!$AU$11:$AU$26)</f>
        <v>0</v>
      </c>
      <c r="AK161" s="174">
        <f>SUMIF('Sunday Race 2-20-22'!$B$11:$B$26,$C161,'Sunday Race 2-20-22'!$AV$11:$AV$26)</f>
        <v>0</v>
      </c>
      <c r="AL161" s="174">
        <f>SUMIF('Sunday Race 2-20-22'!$B$11:$B$26,$C161,'Sunday Race 2-20-22'!$AW$11:$AW$26)</f>
        <v>0</v>
      </c>
      <c r="AM161" s="174">
        <f>SUMIF('Sunday Race 2-20-22'!$B$11:$B$26,$C161,'Sunday Race 2-20-22'!$AX$11:$AX$26)</f>
        <v>0</v>
      </c>
      <c r="AN161" s="174">
        <f>SUMIF('Sunday Race 2-20-22'!$B$11:$B$26,$C161,'Sunday Race 2-20-22'!$AY$11:$AY$26)</f>
        <v>0</v>
      </c>
      <c r="AO161" s="174">
        <f>SUMIF('Sunday Race 2-27-22'!$B$11:$B$20,$C161,'Sunday Race 2-27-22'!$AU$11:$AU$20)</f>
        <v>0</v>
      </c>
      <c r="AP161" s="174">
        <f>SUMIF('Sunday Race 2-27-22'!$B$11:$B$20,$C161,'Sunday Race 2-27-22'!$AV$11:$AV$20)</f>
        <v>0</v>
      </c>
      <c r="AQ161" s="174">
        <f>SUMIF('Sunday Race 2-27-22'!$B$11:$B$20,$C161,'Sunday Race 2-27-22'!$AW$11:$AW$20)</f>
        <v>0</v>
      </c>
      <c r="AR161" s="174">
        <f>SUMIF('Sunday Race 2-27-22'!$B$11:$B$20,$C161,'Sunday Race 2-27-22'!$AX$11:$AX$20)</f>
        <v>0</v>
      </c>
      <c r="AS161" s="174">
        <f>SUMIF('Sunday Race 2-27-22'!$B$11:$B$20,$C161,'Sunday Race 2-27-22'!$AY$11:$AY$20)</f>
        <v>0</v>
      </c>
      <c r="AT161" s="174">
        <f>SUMIF('Sunday Race 3-13-22'!$B$11:$B$25,$C161,'Sunday Race 3-13-22'!$AU$11:$AU$25)</f>
        <v>0</v>
      </c>
      <c r="AU161" s="174">
        <f>SUMIF('Sunday Race 3-13-22'!$B$11:$B$25,$C161,'Sunday Race 3-13-22'!$AV$11:$AV$25)</f>
        <v>0</v>
      </c>
      <c r="AV161" s="174">
        <f>SUMIF('Sunday Race 3-13-22'!$B$11:$B$25,$C161,'Sunday Race 3-13-22'!$AW$11:$AW$25)</f>
        <v>0</v>
      </c>
      <c r="AW161" s="174">
        <f>SUMIF('Sunday Race 3-13-22'!$B$11:$B$25,$C161,'Sunday Race 3-13-22'!$AX$11:$AX$25)</f>
        <v>0</v>
      </c>
      <c r="AX161" s="174">
        <f>SUMIF('Sunday Race 3-13-22'!$B$11:$B$25,$C161,'Sunday Race 3-13-22'!$AY$11:$AY$25)</f>
        <v>0</v>
      </c>
      <c r="AY161" s="174">
        <f>SUMIF('Saturday Race 3-19-22'!$B$11:$B$15,$C161,'Saturday Race 3-19-22'!$AU$11:$AU$15)</f>
        <v>0</v>
      </c>
      <c r="AZ161" s="174">
        <f>SUMIF('Saturday Race 3-19-22'!$B$11:$B$15,$C161,'Saturday Race 3-19-22'!$AV$11:$AV$15)</f>
        <v>0</v>
      </c>
      <c r="BA161" s="174">
        <f>SUMIF('Saturday Race 3-19-22'!$B$11:$B$15,$C161,'Saturday Race 3-19-22'!$AW$11:$AW$15)</f>
        <v>0</v>
      </c>
      <c r="BB161" s="174">
        <f>SUMIF('Saturday Race 3-19-22'!$B$11:$B$15,$C161,'Saturday Race 3-19-22'!$AX$11:$AX$15)</f>
        <v>0</v>
      </c>
      <c r="BC161" s="174">
        <f>SUMIF('Saturday Race 3-19-22'!$B$11:$B$15,$C161,'Saturday Race 3-19-22'!$AY$11:$AY$15)</f>
        <v>0</v>
      </c>
      <c r="BD161" s="174">
        <f>SUMIF('Sunday Races 4-10-22'!$B$11:$B$26,$C161,'Sunday Races 4-10-22'!$AU$11:$AU$26)</f>
        <v>0</v>
      </c>
      <c r="BE161" s="174">
        <f>SUMIF('Sunday Races 4-10-22'!$B$11:$B$26,$C161,'Sunday Races 4-10-22'!$AV$11:$AV$26)</f>
        <v>0</v>
      </c>
      <c r="BF161" s="174">
        <f>SUMIF('Sunday Races 4-10-22'!$B$11:$B$26,$C161,'Sunday Races 4-10-22'!$AW$11:$AW$26)</f>
        <v>0</v>
      </c>
      <c r="BG161" s="174">
        <f>SUMIF('Sunday Races 4-10-22'!$B$11:$B$26,$C161,'Sunday Races 4-10-22'!$AX$11:$AX$26)</f>
        <v>0</v>
      </c>
      <c r="BH161" s="174">
        <f>SUMIF('Sunday Races 4-10-22'!$B$11:$B$26,$C161,'Sunday Races 4-10-22'!$AY$11:$AY$26)</f>
        <v>0</v>
      </c>
      <c r="BI161" s="174">
        <f>SUMIF('Sunday Races 5-1-22'!$B$11:$B$28,$C161,'Sunday Races 5-1-22'!$AU$11:$AU$28)</f>
        <v>0</v>
      </c>
      <c r="BJ161" s="174">
        <f>SUMIF('Sunday Races 5-1-22'!$B$11:$B$28,$C161,'Sunday Races 5-1-22'!$AV$11:$AV$28)</f>
        <v>0</v>
      </c>
      <c r="BK161" s="174">
        <f>SUMIF('Sunday Races 5-1-22'!$B$11:$B$28,$C161,'Sunday Races 5-1-22'!$AW$11:$AW$28)</f>
        <v>0</v>
      </c>
      <c r="BL161" s="174">
        <f>SUMIF('Sunday Races 5-1-22'!$B$11:$B$28,$C161,'Sunday Races 5-1-22'!$AX$11:$AX$28)</f>
        <v>0</v>
      </c>
      <c r="BM161" s="174">
        <f>SUMIF('Sunday Races 5-1-22'!$B$11:$B$28,$C161,'Sunday Races 5-1-22'!$AY$11:$AY$28)</f>
        <v>0</v>
      </c>
      <c r="BN161" s="174">
        <f>SUMIF('Sunday Races 6-5-22'!$B$11:$B$28,$C161,'Sunday Races 6-5-22'!$AU$11:$AU$28)</f>
        <v>0</v>
      </c>
      <c r="BO161" s="174">
        <f>SUMIF('Sunday Races 6-5-22'!$B$11:$B$28,$C161,'Sunday Races 6-5-22'!$AV$11:$AV$28)</f>
        <v>0</v>
      </c>
      <c r="BP161" s="174">
        <f>SUMIF('Sunday Races 6-5-22'!$B$11:$B$28,$C161,'Sunday Races 6-5-22'!$AW$11:$AW$28)</f>
        <v>0</v>
      </c>
      <c r="BQ161" s="174">
        <f>SUMIF('Sunday Races 6-5-22'!$B$11:$B$28,$C161,'Sunday Races 6-5-22'!$AX$11:$AX$28)</f>
        <v>0</v>
      </c>
      <c r="BR161" s="174">
        <f>SUMIF('Sunday Races 6-5-22'!$B$11:$B$28,$C161,'Sunday Races 6-5-22'!$AY$11:$AY$28)</f>
        <v>0</v>
      </c>
      <c r="BS161" s="174">
        <f>SUMIF('Sunday Races 6-12-22'!$B$11:$B$24,$C161,'Sunday Races 6-12-22'!$AU$11:$AU$24)</f>
        <v>0</v>
      </c>
      <c r="BT161" s="174">
        <f>SUMIF('Sunday Races 6-12-22'!$B$11:$B$24,$C161,'Sunday Races 6-12-22'!$AV$11:$AV$24)</f>
        <v>0</v>
      </c>
      <c r="BU161" s="174">
        <f>SUMIF('Sunday Races 6-12-22'!$B$11:$B$24,$C161,'Sunday Races 6-12-22'!$AW$11:$AW$24)</f>
        <v>0</v>
      </c>
      <c r="BV161" s="174">
        <f>SUMIF('Sunday Races 6-12-22'!$B$11:$B$24,$C161,'Sunday Races 6-12-22'!$AX$11:$AX$24)</f>
        <v>0</v>
      </c>
      <c r="BW161" s="174">
        <f>SUMIF('Sunday Races 6-12-22'!$B$11:$B$24,$C161,'Sunday Races 6-12-22'!$AY$11:$AY$24)</f>
        <v>0</v>
      </c>
      <c r="BX161" s="174">
        <f>SUMIF('Saturday Races 6-18-22'!$B$11:$B$24,$C161,'Saturday Races 6-18-22'!$AU$11:$AU$24)</f>
        <v>0</v>
      </c>
      <c r="BY161" s="174">
        <f>SUMIF('Saturday Races 6-18-22'!$B$11:$B$24,$C161,'Saturday Races 6-18-22'!$AV$11:$AV$24)</f>
        <v>0</v>
      </c>
      <c r="BZ161" s="174">
        <f>SUMIF('Saturday Races 6-18-22'!$B$11:$B$24,$C161,'Saturday Races 6-18-22'!$AW$11:$AW$24)</f>
        <v>0</v>
      </c>
      <c r="CA161" s="174">
        <f>SUMIF('Saturday Races 6-18-22'!$B$11:$B$24,$C161,'Saturday Races 6-18-22'!$AX$11:$AX$24)</f>
        <v>0</v>
      </c>
      <c r="CB161" s="174">
        <f>SUMIF('Saturday Races 6-18-22'!$B$11:$B$24,$C161,'Saturday Races 6-18-22'!$AY$11:$AY$24)</f>
        <v>0</v>
      </c>
      <c r="CC161" s="174">
        <f>SUMIF('Sunday Races 7-3-22'!$B$11:$B$26,$C161,'Sunday Races 7-3-22'!$AU$11:$AU$26)</f>
        <v>0</v>
      </c>
      <c r="CD161" s="174">
        <f>SUMIF('Sunday Races 7-3-22'!$B$11:$B$26,$C161,'Sunday Races 7-3-22'!$AV$11:$AV$26)</f>
        <v>0</v>
      </c>
      <c r="CE161" s="174">
        <f>SUMIF('Sunday Races 7-3-22'!$B$11:$B$26,$C161,'Sunday Races 7-3-22'!$AW$11:$AW$26)</f>
        <v>0</v>
      </c>
      <c r="CF161" s="174">
        <f>SUMIF('Sunday Races 7-3-22'!$B$11:$B$26,$C161,'Sunday Races 7-3-22'!$AX$11:$AX$26)</f>
        <v>0</v>
      </c>
      <c r="CG161" s="174">
        <f>SUMIF('Sunday Races 7-3-22'!$B$11:$B$26,$C161,'Sunday Races 7-3-22'!$AY$11:$AY$26)</f>
        <v>0</v>
      </c>
      <c r="CH161" s="174">
        <f>SUMIF('Sunday Races 7-31-22'!$B$11:$B$26,$C161,'Sunday Races 7-31-22'!$AU$11:$AU$26)</f>
        <v>0</v>
      </c>
      <c r="CI161" s="174">
        <f>SUMIF('Sunday Races 7-31-22'!$B$11:$B$26,$C161,'Sunday Races 7-31-22'!$AV$11:$AV$26)</f>
        <v>0</v>
      </c>
      <c r="CJ161" s="174">
        <f>SUMIF('Sunday Races 7-31-22'!$B$11:$B$26,$C161,'Sunday Races 7-31-22'!$AW$11:$AW$26)</f>
        <v>0</v>
      </c>
      <c r="CK161" s="174">
        <f>SUMIF('Sunday Races 7-31-22'!$B$11:$B$26,$C161,'Sunday Races 7-31-22'!$AX$11:$AX$26)</f>
        <v>0</v>
      </c>
      <c r="CL161" s="174">
        <f>SUMIF('Sunday Races 7-31-22'!$B$11:$B$26,$C161,'Sunday Races 7-31-22'!$AY$11:$AY$26)</f>
        <v>0</v>
      </c>
      <c r="CM161" s="174">
        <f>SUMIF('Sunday Races 8-14-22'!$B$11:$B$26,$C161,'Sunday Races 8-14-22'!$AU$11:$AU$26)</f>
        <v>0</v>
      </c>
      <c r="CN161" s="174">
        <f>SUMIF('Sunday Races 8-14-22'!$B$11:$B$26,$C161,'Sunday Races 8-14-22'!$AV$11:$AV$26)</f>
        <v>0</v>
      </c>
      <c r="CO161" s="174">
        <f>SUMIF('Sunday Races 8-14-22'!$B$11:$B$26,$C161,'Sunday Races 8-14-22'!$AW$11:$AW$26)</f>
        <v>0</v>
      </c>
      <c r="CP161" s="174">
        <f>SUMIF('Sunday Races 8-14-22'!$B$11:$B$26,$C161,'Sunday Races 8-14-22'!$AX$11:$AX$26)</f>
        <v>0</v>
      </c>
      <c r="CQ161" s="174">
        <f>SUMIF('Sunday Races 8-14-22'!$B$11:$B$26,$C161,'Sunday Races 8-14-22'!$AY$11:$AY$26)</f>
        <v>0</v>
      </c>
      <c r="CR161" s="174">
        <f>SUMIF('Saturday Races 8-20-22'!$B$11:$B$26,$C161,'Saturday Races 8-20-22'!$AU$11:$AU$26)</f>
        <v>0</v>
      </c>
      <c r="CS161" s="174">
        <f>SUMIF('Saturday Races 8-20-22'!$B$11:$B$26,$C161,'Saturday Races 8-20-22'!$AV$11:$AV$26)</f>
        <v>0</v>
      </c>
      <c r="CT161" s="174">
        <f>SUMIF('Saturday Races 8-20-22'!$B$11:$B$26,$C161,'Saturday Races 8-20-22'!$AW$11:$AW$26)</f>
        <v>0</v>
      </c>
      <c r="CU161" s="174">
        <f>SUMIF('Saturday Races 8-20-22'!$B$11:$B$26,$C161,'Saturday Races 8-20-22'!$AX$11:$AX$26)</f>
        <v>0</v>
      </c>
      <c r="CV161" s="174">
        <f>SUMIF('Saturday Races 8-20-22'!$B$11:$B$26,$C161,'Saturday Races 8-20-22'!$AY$11:$AY$26)</f>
        <v>0</v>
      </c>
      <c r="CW161" s="174">
        <f>SUMIF('Sunday Races 9-11-22'!$B$11:$B$20,$C161,'Sunday Races 9-11-22'!$AU$11:$AU$20)</f>
        <v>0</v>
      </c>
      <c r="CX161" s="174">
        <f>SUMIF('Sunday Races 9-11-22'!$B$11:$B$20,$C161,'Sunday Races 9-11-22'!$AV$11:$AV$20)</f>
        <v>0</v>
      </c>
      <c r="CY161" s="174">
        <f>SUMIF('Sunday Races 9-11-22'!$B$11:$B$20,$C161,'Sunday Races 9-11-22'!$AW$11:$AW$20)</f>
        <v>0</v>
      </c>
      <c r="CZ161" s="174">
        <f>SUMIF('Sunday Races 9-11-22'!$B$11:$B$20,$C161,'Sunday Races 9-11-22'!$AX$11:$AX$20)</f>
        <v>0</v>
      </c>
      <c r="DA161" s="174">
        <f>SUMIF('Sunday Races 9-11-22'!$B$11:$B$20,$C161,'Sunday Races 9-11-22'!$AY$11:$AY$20)</f>
        <v>0</v>
      </c>
      <c r="DB161" s="174">
        <f>SUMIF('Sunday Races 10-9-22'!$B$11:$B$21,$C161,'Sunday Races 10-9-22'!$AU$11:$AU$21)</f>
        <v>0</v>
      </c>
      <c r="DC161" s="174">
        <f>SUMIF('Sunday Races 10-9-22'!$B$11:$B$21,$C161,'Sunday Races 10-9-22'!$AV$11:$AV$21)</f>
        <v>0</v>
      </c>
      <c r="DD161" s="174">
        <f>SUMIF('Sunday Races 10-9-22'!$B$11:$B$21,$C161,'Sunday Races 10-9-22'!$AW$11:$AW$21)</f>
        <v>0</v>
      </c>
      <c r="DE161" s="174">
        <f>SUMIF('Sunday Races 10-9-22'!$B$11:$B$21,$C161,'Sunday Races 10-9-22'!$AX$11:$AX$21)</f>
        <v>0</v>
      </c>
      <c r="DF161" s="174">
        <f>SUMIF('Sunday Races 10-9-22'!$B$11:$B$21,$C161,'Sunday Races 10-9-22'!$AY$11:$AY$21)</f>
        <v>0</v>
      </c>
      <c r="DG161" s="174">
        <f>SUMIF('Sunday Races 10-23-22'!$B$11:$B$22,$C161,'Sunday Races 10-23-22'!$AU$11:$AU$22)</f>
        <v>0</v>
      </c>
      <c r="DH161" s="174">
        <f>SUMIF('Sunday Races 10-23-22'!$B$11:$B$22,$C161,'Sunday Races 10-23-22'!$AV$11:$AV$22)</f>
        <v>0</v>
      </c>
      <c r="DI161" s="174">
        <f>SUMIF('Sunday Races 10-23-22'!$B$11:$B$22,$C161,'Sunday Races 10-23-22'!$AW$11:$AW$22)</f>
        <v>0</v>
      </c>
      <c r="DJ161" s="174">
        <f>SUMIF('Sunday Races 10-23-22'!$B$11:$B$22,$C161,'Sunday Races 10-23-22'!$AX$11:$AX$22)</f>
        <v>0</v>
      </c>
      <c r="DK161" s="174">
        <f>SUMIF('Sunday Races 10-23-22'!$B$11:$B$22,$C161,'Sunday Races 10-23-22'!$AY$11:$AY$22)</f>
        <v>0</v>
      </c>
      <c r="DL161" s="175"/>
      <c r="DM161" s="176"/>
      <c r="DN161" s="177">
        <f t="shared" si="146"/>
        <v>0</v>
      </c>
      <c r="DO161" s="177">
        <f t="shared" si="146"/>
        <v>0</v>
      </c>
      <c r="DP161" s="177">
        <f t="shared" si="146"/>
        <v>0</v>
      </c>
      <c r="DQ161" s="177">
        <f t="shared" si="146"/>
        <v>0</v>
      </c>
      <c r="DR161" s="177">
        <f t="shared" si="146"/>
        <v>0</v>
      </c>
      <c r="DS161" s="177">
        <f t="shared" si="146"/>
        <v>0</v>
      </c>
      <c r="DT161" s="177">
        <f t="shared" si="146"/>
        <v>0</v>
      </c>
      <c r="DU161" s="177">
        <f t="shared" si="146"/>
        <v>0</v>
      </c>
      <c r="DV161" s="177">
        <f t="shared" si="146"/>
        <v>0</v>
      </c>
      <c r="DW161" s="177">
        <f t="shared" si="146"/>
        <v>0</v>
      </c>
      <c r="DX161" s="177">
        <f t="shared" si="147"/>
        <v>0</v>
      </c>
      <c r="DY161" s="177">
        <f t="shared" si="147"/>
        <v>0</v>
      </c>
      <c r="DZ161" s="177">
        <f t="shared" si="147"/>
        <v>0</v>
      </c>
      <c r="EA161" s="177">
        <f t="shared" si="147"/>
        <v>0</v>
      </c>
      <c r="EB161" s="177">
        <f t="shared" si="147"/>
        <v>0</v>
      </c>
      <c r="EC161" s="177">
        <f t="shared" si="147"/>
        <v>0</v>
      </c>
      <c r="ED161" s="177">
        <f t="shared" si="147"/>
        <v>0</v>
      </c>
      <c r="EE161" s="177">
        <f t="shared" si="147"/>
        <v>0</v>
      </c>
      <c r="EF161" s="177">
        <f t="shared" si="147"/>
        <v>0</v>
      </c>
      <c r="EG161" s="177">
        <f t="shared" si="147"/>
        <v>0</v>
      </c>
      <c r="EH161" s="177">
        <f t="shared" si="148"/>
        <v>0</v>
      </c>
      <c r="EI161" s="177">
        <f t="shared" si="148"/>
        <v>0</v>
      </c>
      <c r="EJ161" s="177">
        <f t="shared" si="148"/>
        <v>0</v>
      </c>
      <c r="EK161" s="177">
        <f t="shared" si="148"/>
        <v>0</v>
      </c>
      <c r="EL161" s="177">
        <f t="shared" si="148"/>
        <v>0</v>
      </c>
      <c r="EM161" s="177">
        <f t="shared" si="148"/>
        <v>0</v>
      </c>
      <c r="EN161" s="177">
        <f t="shared" si="148"/>
        <v>0</v>
      </c>
      <c r="EO161" s="177">
        <f t="shared" si="148"/>
        <v>0</v>
      </c>
      <c r="EP161" s="177">
        <f t="shared" si="148"/>
        <v>0</v>
      </c>
      <c r="EQ161" s="177">
        <f t="shared" si="148"/>
        <v>0</v>
      </c>
      <c r="ER161" s="177">
        <f t="shared" si="149"/>
        <v>0</v>
      </c>
      <c r="ES161" s="177">
        <f t="shared" si="149"/>
        <v>0</v>
      </c>
      <c r="ET161" s="177">
        <f t="shared" si="149"/>
        <v>0</v>
      </c>
      <c r="EU161" s="177">
        <f t="shared" si="149"/>
        <v>0</v>
      </c>
      <c r="EV161" s="177">
        <f t="shared" si="149"/>
        <v>0</v>
      </c>
      <c r="EW161" s="177">
        <f t="shared" si="149"/>
        <v>0</v>
      </c>
      <c r="EX161" s="177">
        <f t="shared" si="149"/>
        <v>0</v>
      </c>
      <c r="EY161" s="177">
        <f t="shared" si="149"/>
        <v>0</v>
      </c>
      <c r="EZ161" s="177">
        <f t="shared" si="149"/>
        <v>0</v>
      </c>
      <c r="FA161" s="177">
        <f t="shared" si="149"/>
        <v>0</v>
      </c>
      <c r="FB161" s="177">
        <f t="shared" si="150"/>
        <v>0</v>
      </c>
      <c r="FC161" s="177">
        <f t="shared" si="150"/>
        <v>0</v>
      </c>
      <c r="FD161" s="177">
        <f t="shared" si="150"/>
        <v>0</v>
      </c>
      <c r="FE161" s="177">
        <f t="shared" si="150"/>
        <v>0</v>
      </c>
      <c r="FF161" s="177">
        <f t="shared" si="150"/>
        <v>0</v>
      </c>
      <c r="FG161" s="177">
        <f t="shared" si="150"/>
        <v>0</v>
      </c>
      <c r="FH161" s="177">
        <f t="shared" si="150"/>
        <v>0</v>
      </c>
      <c r="FI161" s="177">
        <f t="shared" si="150"/>
        <v>0</v>
      </c>
      <c r="FJ161" s="177">
        <f t="shared" si="150"/>
        <v>0</v>
      </c>
      <c r="FK161" s="177">
        <f t="shared" si="150"/>
        <v>0</v>
      </c>
      <c r="FL161" s="177">
        <f t="shared" si="151"/>
        <v>0</v>
      </c>
      <c r="FM161" s="177">
        <f t="shared" si="151"/>
        <v>0</v>
      </c>
      <c r="FN161" s="177">
        <f t="shared" si="151"/>
        <v>0</v>
      </c>
      <c r="FO161" s="177">
        <f t="shared" si="151"/>
        <v>0</v>
      </c>
      <c r="FP161" s="177">
        <f t="shared" si="151"/>
        <v>0</v>
      </c>
      <c r="FQ161" s="177">
        <f t="shared" si="151"/>
        <v>0</v>
      </c>
      <c r="FR161" s="177">
        <f t="shared" si="151"/>
        <v>0</v>
      </c>
      <c r="FS161" s="177">
        <f t="shared" si="151"/>
        <v>0</v>
      </c>
      <c r="FT161" s="177">
        <f t="shared" si="151"/>
        <v>0</v>
      </c>
      <c r="FU161" s="177">
        <f t="shared" si="151"/>
        <v>0</v>
      </c>
      <c r="FV161" s="177">
        <f t="shared" si="151"/>
        <v>0</v>
      </c>
      <c r="FW161" s="177">
        <f t="shared" si="151"/>
        <v>0</v>
      </c>
      <c r="FX161" s="177">
        <f t="shared" si="151"/>
        <v>0</v>
      </c>
      <c r="FY161" s="177">
        <f t="shared" si="151"/>
        <v>0</v>
      </c>
      <c r="FZ161" s="177">
        <f t="shared" si="151"/>
        <v>0</v>
      </c>
      <c r="GA161" s="177"/>
      <c r="GB161" s="229">
        <f t="shared" si="132"/>
        <v>0</v>
      </c>
      <c r="GC161" s="229">
        <f t="shared" si="133"/>
        <v>0</v>
      </c>
      <c r="GD161" s="174">
        <f>SUMIF('One Day 12-04-21 Scots'!$B$11:$B$24,$C161,'One Day 12-04-21 Scots'!$AU$11:$AU$24)</f>
        <v>0</v>
      </c>
      <c r="GE161" s="174">
        <f>SUMIF('One Day 12-04-21 Scots'!$B$11:$B$24,$C161,'One Day 12-04-21 Scots'!$AV$11:$AV$24)</f>
        <v>0</v>
      </c>
      <c r="GF161" s="174">
        <f>SUMIF('One Day 12-04-21 Scots'!$B$11:$B$24,$C161,'One Day 12-04-21 Scots'!$AW$11:$AW$24)</f>
        <v>0</v>
      </c>
      <c r="GG161" s="174">
        <f>SUMIF('One Day 12-04-21 Scots'!$B$11:$B$24,$C161,'One Day 12-04-21 Scots'!$AX$11:$AX$24)</f>
        <v>0</v>
      </c>
      <c r="GH161" s="174">
        <f>SUMIF('One Day 12-04-21 Scots'!$B$11:$B$24,$C161,'One Day 12-04-21 Scots'!$AY$11:$AY$24)</f>
        <v>0</v>
      </c>
      <c r="GI161" s="174">
        <f>SUMIF('One Day 12-04-21 Thistles'!$B$11:$B$25,$C161,'One Day 12-04-21 Thistles'!$AU$11:$AU$25)</f>
        <v>0</v>
      </c>
      <c r="GJ161" s="174">
        <f>SUMIF('One Day 12-04-21 Thistles'!$B$11:$B$25,$C161,'One Day 12-04-21 Thistles'!$AV$11:$AV$25)</f>
        <v>0</v>
      </c>
      <c r="GK161" s="174">
        <f>SUMIF('One Day 12-04-21 Thistles'!$B$11:$B$25,$C161,'One Day 12-04-21 Thistles'!$AW$11:$AW$25)</f>
        <v>0</v>
      </c>
      <c r="GL161" s="174">
        <f>SUMIF('One Day 12-04-21 Thistles'!$B$11:$B$25,$C161,'One Day 12-04-21 Thistles'!$AX$11:$AX$25)</f>
        <v>0</v>
      </c>
      <c r="GM161" s="174">
        <f>SUMIF('One Day 12-04-21 Thistles'!$B$11:$B$25,$C161,'One Day 12-04-21 Thistles'!$AY$11:$AY$25)</f>
        <v>0</v>
      </c>
      <c r="GN161" s="174">
        <f>SUMIF('Chili One Day 2-12-22 Scots'!$B$11:$B$27,$C161,'Chili One Day 2-12-22 Scots'!$AU$11:$AU$27)</f>
        <v>0</v>
      </c>
      <c r="GO161" s="174">
        <f>SUMIF('Chili One Day 2-12-22 Scots'!$B$11:$B$27,$C161,'Chili One Day 2-12-22 Scots'!$AV$11:$AV$27)</f>
        <v>0</v>
      </c>
      <c r="GP161" s="174">
        <f>SUMIF('Chili One Day 2-12-22 Scots'!$B$11:$B$27,$C161,'Chili One Day 2-12-22 Scots'!$AW$11:$AW$27)</f>
        <v>0</v>
      </c>
      <c r="GQ161" s="174">
        <f>SUMIF('Chili One Day 2-12-22 Scots'!$B$11:$B$27,$C161,'Chili One Day 2-12-22 Scots'!$AX$11:$AX$27)</f>
        <v>0</v>
      </c>
      <c r="GR161" s="174">
        <f>SUMIF('Chili One Day 2-12-22 Scots'!$B$11:$B$27,$C161,'Chili One Day 2-12-22 Scots'!$AY$11:$AY$27)</f>
        <v>0</v>
      </c>
      <c r="GS161" s="174">
        <f>SUMIF('Chili One Day 2-12-22 Thistles'!$B$11:$B$27,$C161,'Chili One Day 2-12-22 Thistles'!$AU$11:$AU$27)</f>
        <v>0</v>
      </c>
      <c r="GT161" s="174">
        <f>SUMIF('Chili One Day 2-12-22 Thistles'!$B$11:$B$27,$C161,'Chili One Day 2-12-22 Thistles'!$AV$11:$AV$27)</f>
        <v>0</v>
      </c>
      <c r="GU161" s="174">
        <f>SUMIF('Chili One Day 2-12-22 Thistles'!$B$11:$B$27,$C161,'Chili One Day 2-12-22 Thistles'!$AW$11:$AW$27)</f>
        <v>0</v>
      </c>
      <c r="GV161" s="174">
        <f>SUMIF('Chili One Day 2-12-22 Thistles'!$B$11:$B$27,$C161,'Chili One Day 2-12-22 Thistles'!$AX$11:$AX$27)</f>
        <v>0</v>
      </c>
      <c r="GW161" s="174">
        <f>SUMIF('Chili One Day 2-12-22 Thistles'!$B$11:$B$27,$C161,'Chili One Day 2-12-22 Thistles'!$AY$11:$AY$27)</f>
        <v>0</v>
      </c>
      <c r="GX161" s="174">
        <f>SUMIF('Ironman One Day 3-5-22 FS'!$B$11:$B$26,$C161,'Ironman One Day 3-5-22 FS'!$AU$11:$AU$26)</f>
        <v>0</v>
      </c>
      <c r="GY161" s="174">
        <f>SUMIF('Ironman One Day 3-5-22 FS'!$B$11:$B$26,$C161,'Ironman One Day 3-5-22 FS'!$AV$11:$AV$26)</f>
        <v>0</v>
      </c>
      <c r="GZ161" s="174">
        <f>SUMIF('Ironman One Day 3-5-22 FS'!$B$11:$B$26,$C161,'Ironman One Day 3-5-22 FS'!$AW$11:$AW$26)</f>
        <v>0</v>
      </c>
      <c r="HA161" s="174">
        <f>SUMIF('Ironman One Day 3-5-22 FS'!$B$11:$B$26,$C161,'Ironman One Day 3-5-22 FS'!$AX$11:$AX$26)</f>
        <v>0</v>
      </c>
      <c r="HB161" s="174">
        <f>SUMIF('Ironman One Day 3-5-22 FS'!$B$11:$B$26,$C161,'Ironman One Day 3-5-22 FS'!$AY$11:$AY$26)</f>
        <v>0</v>
      </c>
      <c r="HC161" s="174">
        <f>SUMIF('Ironman One Day 3-5-22 420'!$B$11:$B$26,$C161,'Ironman One Day 3-5-22 420'!$AU$11:$AU$26)</f>
        <v>0</v>
      </c>
      <c r="HD161" s="174">
        <f>SUMIF('Ironman One Day 3-5-22 420'!$B$11:$B$26,$C161,'Ironman One Day 3-5-22 420'!$AV$11:$AV$26)</f>
        <v>0</v>
      </c>
      <c r="HE161" s="174">
        <f>SUMIF('Ironman One Day 3-5-22 420'!$B$11:$B$26,$C161,'Ironman One Day 3-5-22 420'!$AW$11:$AW$26)</f>
        <v>0</v>
      </c>
      <c r="HF161" s="174">
        <f>SUMIF('Ironman One Day 3-5-22 420'!$B$11:$B$26,$C161,'Ironman One Day 3-5-22 420'!$AX$11:$AX$26)</f>
        <v>0</v>
      </c>
      <c r="HG161" s="174">
        <f>SUMIF('Ironman One Day 3-5-22 420'!$B$11:$B$26,$C161,'Ironman One Day 3-5-22 420'!$AY$11:$AY$26)</f>
        <v>0</v>
      </c>
      <c r="HH161" s="174">
        <f>SUMIF('Easter One Day 4-16-22 FS'!$B$11:$B$25,$C161,'Easter One Day 4-16-22 FS'!$AU$11:$AU$25)</f>
        <v>0</v>
      </c>
      <c r="HI161" s="174">
        <f>SUMIF('Easter One Day 4-16-22 FS'!$B$11:$B$25,$C161,'Easter One Day 4-16-22 FS'!$AV$11:$AV$25)</f>
        <v>0</v>
      </c>
      <c r="HJ161" s="174">
        <f>SUMIF('Easter One Day 4-16-22 FS'!$B$11:$B$25,$C161,'Easter One Day 4-16-22 FS'!$AW$11:$AW$25)</f>
        <v>0</v>
      </c>
      <c r="HK161" s="174">
        <f>SUMIF('Easter One Day 4-16-22 FS'!$B$11:$B$25,$C161,'Easter One Day 4-16-22 FS'!$AX$11:$AX$25)</f>
        <v>0</v>
      </c>
      <c r="HL161" s="174">
        <f>SUMIF('Easter One Day 4-16-22 FS'!$B$11:$B$25,$C161,'Easter One Day 4-16-22 FS'!$AY$11:$AY$25)</f>
        <v>0</v>
      </c>
      <c r="HM161" s="174">
        <f>SUMIF('Easter One Day 4-16-22 TH'!$B$11:$B$25,$C161,'Easter One Day 4-16-22 TH'!$AU$11:$AU$25)</f>
        <v>0</v>
      </c>
      <c r="HN161" s="174">
        <f>SUMIF('Easter One Day 4-16-22 TH'!$B$11:$B$25,$C161,'Easter One Day 4-16-22 TH'!$AV$11:$AV$25)</f>
        <v>0</v>
      </c>
      <c r="HO161" s="174">
        <f>SUMIF('Easter One Day 4-16-22 TH'!$B$11:$B$25,$C161,'Easter One Day 4-16-22 TH'!$AW$11:$AW$25)</f>
        <v>0</v>
      </c>
      <c r="HP161" s="174">
        <f>SUMIF('Easter One Day 4-16-22 TH'!$B$11:$B$25,$C161,'Easter One Day 4-16-22 TH'!$AX$11:$AX$25)</f>
        <v>0</v>
      </c>
      <c r="HQ161" s="174">
        <f>SUMIF('Easter One Day 4-16-22 TH'!$B$11:$B$25,$C161,'Easter One Day 4-16-22 TH'!$AY$11:$AY$25)</f>
        <v>0</v>
      </c>
      <c r="HR161" s="174">
        <f>SUMIF('Long Distance Race 5-7-22'!$B$11:$B$25,$C161,'Long Distance Race 5-7-22'!$AU$11:$AU$25)</f>
        <v>0</v>
      </c>
      <c r="HS161" s="174">
        <f>SUMIF('Long Distance Race 5-7-22'!$B$11:$B$18,$C161,'Long Distance Race 5-7-22'!$AV$11:$AV$18)</f>
        <v>0</v>
      </c>
      <c r="HT161" s="174">
        <f>SUMIF('Long Distance Race 5-7-22'!$B$11:$B$18,$C161,'Long Distance Race 5-7-22'!$AW$11:$AW$18)</f>
        <v>0</v>
      </c>
      <c r="HU161" s="174">
        <f>SUMIF('Long Distance Race 5-7-22'!$B$11:$B$18,$C161,'Long Distance Race 5-7-22'!$AX$11:$AX$18)</f>
        <v>0</v>
      </c>
      <c r="HV161" s="174">
        <f>SUMIF('Long Distance Race 5-7-22'!$B$11:$B$18,$C161,'Long Distance Race 5-7-22'!$AY$11:$AY$18)</f>
        <v>0</v>
      </c>
      <c r="HW161" s="174">
        <f>SUMIF('Memorial Day Regatta 5-28-22 Op'!$B$11:$B$25,$C161,'Memorial Day Regatta 5-28-22 Op'!$AU$11:$AU$25)</f>
        <v>0</v>
      </c>
      <c r="HX161" s="174">
        <f>SUMIF('Memorial Day Regatta 5-28-22 Op'!$B$11:$B$18,$C161,'Memorial Day Regatta 5-28-22 Op'!$AV$11:$AV$18)</f>
        <v>0</v>
      </c>
      <c r="HY161" s="174">
        <f>SUMIF('Memorial Day Regatta 5-28-22 Op'!$B$11:$B$18,$C161,'Memorial Day Regatta 5-28-22 Op'!$AW$11:$AW$18)</f>
        <v>0</v>
      </c>
      <c r="HZ161" s="174">
        <f>SUMIF('Memorial Day Regatta 5-28-22 Op'!$B$11:$B$18,$C161,'Memorial Day Regatta 5-28-22 Op'!$AX$11:$AX$18)</f>
        <v>0</v>
      </c>
      <c r="IA161" s="174">
        <f>SUMIF('Memorial Day Regatta 5-28-22 Op'!$B$11:$B$18,$C161,'Memorial Day Regatta 5-28-22 Op'!$AY$11:$AY$18)</f>
        <v>0</v>
      </c>
      <c r="IB161" s="174">
        <f>SUMIF('Caldwell Cup 6-25-22 TH'!$B$11:$B$25,$C161,'Caldwell Cup 6-25-22 TH'!$AU$11:$AU$25)</f>
        <v>0</v>
      </c>
      <c r="IC161" s="174">
        <f>SUMIF('Caldwell Cup 6-25-22 TH'!$B$11:$B$25,$C161,'Caldwell Cup 6-25-22 TH'!$AV$11:$AV$25)</f>
        <v>0</v>
      </c>
      <c r="ID161" s="174">
        <f>SUMIF('Caldwell Cup 6-25-22 TH'!$B$11:$B$25,$C161,'Caldwell Cup 6-25-22 TH'!$AW$11:$AW$25)</f>
        <v>0</v>
      </c>
      <c r="IE161" s="174">
        <f>SUMIF('Caldwell Cup 6-25-22 TH'!$B$11:$B$25,$C161,'Caldwell Cup 6-25-22 TH'!$AX$11:$AX$25)</f>
        <v>0</v>
      </c>
      <c r="IF161" s="174">
        <f>SUMIF('Caldwell Cup 6-25-22 TH'!$B$11:$B$25,$C161,'Caldwell Cup 6-25-22 TH'!$AY$11:$AY$25)</f>
        <v>0</v>
      </c>
      <c r="IG161" s="174">
        <f>SUMIF('Caldwell Cup 6-25-22 FS'!$B$11:$B$21,$C161,'Caldwell Cup 6-25-22 FS'!$AU$11:$AU$21)</f>
        <v>0</v>
      </c>
      <c r="IH161" s="174">
        <f>SUMIF('Caldwell Cup 6-25-22 FS'!$B$11:$B$21,$C161,'Caldwell Cup 6-25-22 FS'!$AV$11:$AV$21)</f>
        <v>0</v>
      </c>
      <c r="II161" s="174">
        <f>SUMIF('Caldwell Cup 6-25-22 FS'!$B$11:$B$21,$C161,'Caldwell Cup 6-25-22 FS'!$AW$11:$AW$21)</f>
        <v>0</v>
      </c>
      <c r="IJ161" s="174">
        <f>SUMIF('Caldwell Cup 6-25-22 FS'!$B$11:$B$21,$C161,'Caldwell Cup 6-25-22 FS'!$AX$11:$AX$21)</f>
        <v>0</v>
      </c>
      <c r="IK161" s="174">
        <f>SUMIF('Caldwell Cup 6-25-22 FS'!$B$11:$B$21,$C161,'Caldwell Cup 6-25-22 FS'!$AY$11:$AY$21)</f>
        <v>0</v>
      </c>
      <c r="IL161" s="174">
        <f>SUMIF('Caldwell Cup 6-25-22 Lasers'!$B$11:$B$23,$C161,'Caldwell Cup 6-25-22 Lasers'!$AU$11:$AU$23)</f>
        <v>0</v>
      </c>
      <c r="IM161" s="174">
        <f>SUMIF('Caldwell Cup 6-25-22 Lasers'!$B$11:$B$23,$C161,'Caldwell Cup 6-25-22 Lasers'!$AV$11:$AV$23)</f>
        <v>0</v>
      </c>
      <c r="IN161" s="174">
        <f>SUMIF('Caldwell Cup 6-25-22 Lasers'!$B$11:$B$23,$C161,'Caldwell Cup 6-25-22 Lasers'!$AW$11:$AW$23)</f>
        <v>0</v>
      </c>
      <c r="IO161" s="174">
        <f>SUMIF('Caldwell Cup 6-25-22 Lasers'!$B$11:$B$23,$C161,'Caldwell Cup 6-25-22 Lasers'!$AX$11:$AX$23)</f>
        <v>0</v>
      </c>
      <c r="IP161" s="174">
        <f>SUMIF('Caldwell Cup 6-25-22 Lasers'!$B$11:$B$23,$C161,'Caldwell Cup 6-25-22 Lasers'!$AY$11:$AY$23)</f>
        <v>0</v>
      </c>
      <c r="IQ161" s="174">
        <f>SUMIF('Labor Day Regatta 9-3-22 FS'!$B$11:$B$30,$C161,'Labor Day Regatta 9-3-22 FS'!$AU$11:$AU$30)</f>
        <v>0</v>
      </c>
      <c r="IR161" s="174">
        <f>SUMIF('Labor Day Regatta 9-3-22 FS'!$B$11:$B$30,$C161,'Labor Day Regatta 9-3-22 FS'!$AV$11:$AV$30)</f>
        <v>0</v>
      </c>
      <c r="IS161" s="174">
        <f>SUMIF('Labor Day Regatta 9-3-22 FS'!$B$11:$B$30,$C161,'Labor Day Regatta 9-3-22 FS'!$AW$11:$AW$30)</f>
        <v>0</v>
      </c>
      <c r="IT161" s="174">
        <f>SUMIF('Labor Day Regatta 9-3-22 FS'!$B$11:$B$30,$C161,'Labor Day Regatta 9-3-22 FS'!$AX$11:$AX$30)</f>
        <v>0</v>
      </c>
      <c r="IU161" s="174">
        <f>SUMIF('Labor Day Regatta 9-3-22 FS'!$B$11:$B$30,$C161,'Labor Day Regatta 9-3-22 FS'!$AY$11:$AY$30)</f>
        <v>0</v>
      </c>
      <c r="IV161" s="174">
        <f>SUMIF('2022-09-17 Leukemia Cup FS'!$B$11:$B$26,$C161,'2022-09-17 Leukemia Cup FS'!$AU$11:$AU$26)</f>
        <v>0</v>
      </c>
      <c r="IW161" s="174">
        <f>SUMIF('2022-09-17 Leukemia Cup FS'!$B$11:$B$26,$C161,'2022-09-17 Leukemia Cup FS'!$AV$11:$AV$26)</f>
        <v>0</v>
      </c>
      <c r="IX161" s="174">
        <f>SUMIF('2022-09-17 Leukemia Cup FS'!$B$11:$B$26,$C161,'2022-09-17 Leukemia Cup FS'!$AW$11:$AW$26)</f>
        <v>0</v>
      </c>
      <c r="IY161" s="174">
        <f>SUMIF('2022-09-17 Leukemia Cup FS'!$B$11:$B$26,$C161,'2022-09-17 Leukemia Cup FS'!$AX$11:$AX$26)</f>
        <v>0</v>
      </c>
      <c r="IZ161" s="174">
        <f>SUMIF('2022-09-17 Leukemia Cup FS'!$B$11:$B$26,$C161,'2022-09-17 Leukemia Cup FS'!$AY$11:$AY$26)</f>
        <v>0</v>
      </c>
      <c r="JA161" s="174">
        <f>SUMIF('2022-09-17 Leukemia Cup TH'!$B$11:$B$28,$C161,'2022-09-17 Leukemia Cup TH'!$AU$11:$AU$28)</f>
        <v>0</v>
      </c>
      <c r="JB161" s="174">
        <f>SUMIF('2022-09-17 Leukemia Cup TH'!$B$11:$B$28,$C161,'2022-09-17 Leukemia Cup TH'!$AV$11:$AV$28)</f>
        <v>0</v>
      </c>
      <c r="JC161" s="174">
        <f>SUMIF('2022-09-17 Leukemia Cup TH'!$B$11:$B$28,$C161,'2022-09-17 Leukemia Cup TH'!$AW$11:$AW$28)</f>
        <v>0</v>
      </c>
      <c r="JD161" s="174">
        <f>SUMIF('2022-09-17 Leukemia Cup TH'!$B$11:$B$28,$C161,'2022-09-17 Leukemia Cup TH'!$AX$11:$AX$28)</f>
        <v>0</v>
      </c>
      <c r="JE161" s="174">
        <f>SUMIF('2022-09-17 Leukemia Cup TH'!$B$11:$B$28,$C161,'2022-09-17 Leukemia Cup TH'!$AY$11:$AY$28)</f>
        <v>0</v>
      </c>
      <c r="JF161" s="174">
        <f>SUMIF('Smith-Berry LDR 9-24-22'!$B$11:$B$30,$C161,'Smith-Berry LDR 9-24-22'!$AU$11:$AU$30)</f>
        <v>0</v>
      </c>
      <c r="JG161" s="174">
        <f>SUMIF('Smith-Berry LDR 9-24-22'!$B$11:$B$30,$C161,'Smith-Berry LDR 9-24-22'!$AV$11:$AV$30)</f>
        <v>0</v>
      </c>
      <c r="JH161" s="174">
        <f>SUMIF('Smith-Berry LDR 9-24-22'!$B$11:$B$30,$C161,'Smith-Berry LDR 9-24-22'!$AW$11:$AW$30)</f>
        <v>0</v>
      </c>
      <c r="JI161" s="174">
        <f>SUMIF('Smith-Berry LDR 9-24-22'!$B$11:$B$30,$C161,'Smith-Berry LDR 9-24-22'!$AX$11:$AX$30)</f>
        <v>0</v>
      </c>
      <c r="JJ161" s="174">
        <f>SUMIF('Smith-Berry LDR 9-24-22'!$B$11:$B$30,$C161,'Smith-Berry LDR 9-24-22'!$AY$11:$AY$30)</f>
        <v>0</v>
      </c>
      <c r="JK161" s="174">
        <f>SUMIF('Great Scot 10-1-22 Cham'!$B$11:$B$38,$C161,'Great Scot 10-1-22 Cham'!$AU$11:$AU$38)</f>
        <v>0</v>
      </c>
      <c r="JL161" s="174">
        <f>SUMIF('Great Scot 10-1-22 Cham'!$B$11:$B$38,$C161,'Great Scot 10-1-22 Cham'!$AV$11:$AV$38)</f>
        <v>0</v>
      </c>
      <c r="JM161" s="174">
        <f>SUMIF('Great Scot 10-1-22 Cham'!$B$11:$B$38,$C161,'Great Scot 10-1-22 Cham'!$AW$11:$AW$38)</f>
        <v>0</v>
      </c>
      <c r="JN161" s="174">
        <f>SUMIF('Great Scot 10-1-22 Cham'!$B$11:$B$38,$C161,'Great Scot 10-1-22 Cham'!$AX$11:$AX$38)</f>
        <v>0</v>
      </c>
      <c r="JO161" s="174">
        <f>SUMIF('Great Scot 10-1-22 Cham'!$B$11:$B$38,$C161,'Great Scot 10-1-22 Cham'!$AY$11:$AY$38)</f>
        <v>0</v>
      </c>
      <c r="JP161" s="174">
        <f>SUMIF('Great Scot 10-1-22 Chal'!$B$11:$B$28,$C161,'Great Scot 10-1-22 Chal'!$AU$11:$AU$28)</f>
        <v>0</v>
      </c>
      <c r="JQ161" s="174">
        <f>SUMIF('Great Scot 10-1-22 Chal'!$B$11:$B$28,$C161,'Great Scot 10-1-22 Chal'!$AV$11:$AV$28)</f>
        <v>0</v>
      </c>
      <c r="JR161" s="174">
        <f>SUMIF('Great Scot 10-1-22 Chal'!$B$11:$B$28,$C161,'Great Scot 10-1-22 Chal'!$AW$11:$AW$28)</f>
        <v>0</v>
      </c>
      <c r="JS161" s="174">
        <f>SUMIF('Great Scot 10-1-22 Chal'!$B$11:$B$28,$C161,'Great Scot 10-1-22 Chal'!$AX$11:$AX$28)</f>
        <v>0</v>
      </c>
      <c r="JT161" s="174">
        <f>SUMIF('Great Scot 10-1-22 Chal'!$B$11:$B$28,$C161,'Great Scot 10-1-22 Chal'!$AY$11:$AY$28)</f>
        <v>0</v>
      </c>
      <c r="JU161" s="174">
        <f>SUMIF('Great Pumpkin Regatta 10-15-22'!$B$11:$B$54,$C161,'Great Pumpkin Regatta 10-15-22'!$AU$11:$AU$54)</f>
        <v>0</v>
      </c>
      <c r="JV161" s="174">
        <f>SUMIF('Great Pumpkin Regatta 10-15-22'!$B$11:$B$54,$C161,'Great Pumpkin Regatta 10-15-22'!$AV$11:$AV$54)</f>
        <v>0</v>
      </c>
      <c r="JW161" s="174">
        <f>SUMIF('Great Pumpkin Regatta 10-15-22'!$B$11:$B$54,$C161,'Great Pumpkin Regatta 10-15-22'!$AW$11:$AW$54)</f>
        <v>0</v>
      </c>
      <c r="JX161" s="174">
        <f>SUMIF('Great Pumpkin Regatta 10-15-22'!$B$11:$B$54,$C161,'Great Pumpkin Regatta 10-15-22'!$AX$11:$AX$54)</f>
        <v>0</v>
      </c>
      <c r="JY161" s="174">
        <f>SUMIF('Great Pumpkin Regatta 10-15-22'!$B$11:$B$54,$C161,'Great Pumpkin Regatta 10-15-22'!$AY$11:$AY$54)</f>
        <v>0</v>
      </c>
      <c r="JZ161" s="174">
        <f>SUMIF('One Day Regatta 10-29-22 FS'!$B$11:$B$19,$C161,'One Day Regatta 10-29-22 FS'!$AU$11:$AU$19)</f>
        <v>0</v>
      </c>
      <c r="KA161" s="174">
        <f>SUMIF('One Day Regatta 10-29-22 FS'!$B$11:$B$19,$C161,'One Day Regatta 10-29-22 FS'!$AV$11:$AV$19)</f>
        <v>0</v>
      </c>
      <c r="KB161" s="174">
        <f>SUMIF('One Day Regatta 10-29-22 FS'!$B$11:$B$19,$C161,'One Day Regatta 10-29-22 FS'!$AW$11:$AW$19)</f>
        <v>0</v>
      </c>
      <c r="KC161" s="174">
        <f>SUMIF('One Day Regatta 10-29-22 FS'!$B$11:$B$19,$C161,'One Day Regatta 10-29-22 FS'!$AX$11:$AX$19)</f>
        <v>0</v>
      </c>
      <c r="KD161" s="174">
        <f>SUMIF('One Day Regatta 10-29-22 FS'!$B$11:$B$19,$C161,'One Day Regatta 10-29-22 FS'!$AY$11:$AY$19)</f>
        <v>0</v>
      </c>
    </row>
    <row r="162" spans="1:290" ht="15" customHeight="1" x14ac:dyDescent="0.2">
      <c r="A162" s="400" t="s">
        <v>1369</v>
      </c>
      <c r="B162" s="134">
        <f t="shared" si="126"/>
        <v>36</v>
      </c>
      <c r="C162" s="170" t="s">
        <v>789</v>
      </c>
      <c r="D162" s="171">
        <f t="shared" si="127"/>
        <v>0</v>
      </c>
      <c r="E162" s="172">
        <f t="shared" si="128"/>
        <v>0</v>
      </c>
      <c r="F162" s="171">
        <f t="shared" si="129"/>
        <v>0</v>
      </c>
      <c r="G162" s="171">
        <v>0</v>
      </c>
      <c r="H162" s="171">
        <f t="shared" si="130"/>
        <v>0</v>
      </c>
      <c r="I162" s="173">
        <f t="shared" si="131"/>
        <v>0</v>
      </c>
      <c r="J162" s="173"/>
      <c r="K162" s="174">
        <f>SUMIF('Saturday Race 11-06-21'!$B$11:$B$21,$C162,'Saturday Race 11-06-21'!$AU$11:$AU$21)</f>
        <v>0</v>
      </c>
      <c r="L162" s="174">
        <f>SUMIF('Saturday Race 11-06-21'!$B$11:$B$21,$C162,'Saturday Race 11-06-21'!$AV$11:$AV$21)</f>
        <v>0</v>
      </c>
      <c r="M162" s="174">
        <f>SUMIF('Saturday Race 11-06-21'!$B$11:$B$21,$C162,'Saturday Race 11-06-21'!$AW$11:$AW$21)</f>
        <v>0</v>
      </c>
      <c r="N162" s="174">
        <f>SUMIF('Saturday Race 11-06-21'!$B$11:$B$21,$C162,'Saturday Race 11-06-21'!$AX$11:$AX$21)</f>
        <v>0</v>
      </c>
      <c r="O162" s="174">
        <f>SUMIF('Saturday Race 11-06-21'!$B$11:$B$21,$C162,'Saturday Race 11-06-21'!$AY$11:$AY$21)</f>
        <v>0</v>
      </c>
      <c r="P162" s="174">
        <f>SUMIF('Saturday Race 11-20-21'!$B$11:$B$20,$C162,'Saturday Race 11-20-21'!$AU$11:$AU$20)</f>
        <v>0</v>
      </c>
      <c r="Q162" s="174">
        <f>SUMIF('Saturday Race 11-20-21'!$B$11:$B$20,$C162,'Saturday Race 11-20-21'!$AV$11:$AV$20)</f>
        <v>0</v>
      </c>
      <c r="R162" s="174">
        <f>SUMIF('Saturday Race 11-20-21'!$B$11:$B$20,$C162,'Saturday Race 11-20-21'!$AW$11:$AW$20)</f>
        <v>0</v>
      </c>
      <c r="S162" s="174">
        <f>SUMIF('Saturday Race 11-20-21'!$B$11:$B$20,$C162,'Saturday Race 11-20-21'!$AX$11:$AX$20)</f>
        <v>0</v>
      </c>
      <c r="T162" s="174">
        <f>SUMIF('Saturday Race 11-20-21'!$B$11:$B$20,$C162,'Saturday Race 11-20-21'!$AY$11:$AY$20)</f>
        <v>0</v>
      </c>
      <c r="U162" s="174">
        <f>SUMIF('Saturday Race 1-08-22'!$B$11:$B$20,$C162,'Saturday Race 1-08-22'!$AU$11:$AU$20)</f>
        <v>0</v>
      </c>
      <c r="V162" s="174">
        <f>SUMIF('Saturday Race 1-08-22'!$B$11:$B$20,$C162,'Saturday Race 1-08-22'!$AV$11:$AV$20)</f>
        <v>0</v>
      </c>
      <c r="W162" s="174">
        <f>SUMIF('Saturday Race 1-08-22'!$B$11:$B$20,$C162,'Saturday Race 1-08-22'!$AW$11:$AW$20)</f>
        <v>0</v>
      </c>
      <c r="X162" s="174">
        <f>SUMIF('Saturday Race 1-08-22'!$B$11:$B$20,$C162,'Saturday Race 1-08-22'!$AX$11:$AX$20)</f>
        <v>0</v>
      </c>
      <c r="Y162" s="174">
        <f>SUMIF('Saturday Race 1-08-22'!$B$11:$B$20,$C162,'Saturday Race 1-08-22'!$AY$11:$AY$20)</f>
        <v>0</v>
      </c>
      <c r="Z162" s="174">
        <f>SUMIF('Saturday Race 1-22-22'!$B$11:$B$20,$C162,'Saturday Race 1-22-22'!$AU$11:$AU$20)</f>
        <v>0</v>
      </c>
      <c r="AA162" s="174">
        <f>SUMIF('Saturday Race 1-22-22'!$B$11:$B$20,$C162,'Saturday Race 1-22-22'!$AV$11:$AV$20)</f>
        <v>0</v>
      </c>
      <c r="AB162" s="174">
        <f>SUMIF('Saturday Race 1-22-22'!$B$11:$B$20,$C162,'Saturday Race 1-22-22'!$AW$11:$AW$20)</f>
        <v>0</v>
      </c>
      <c r="AC162" s="174">
        <f>SUMIF('Saturday Race 1-22-22'!$B$11:$B$20,$C162,'Saturday Race 1-22-22'!$AX$11:$AX$20)</f>
        <v>0</v>
      </c>
      <c r="AD162" s="174">
        <f>SUMIF('Saturday Race 1-22-22'!$B$11:$B$20,$C162,'Saturday Race 1-22-22'!$AY$11:$AY$20)</f>
        <v>0</v>
      </c>
      <c r="AE162" s="174">
        <f>SUMIF('Sunday Race 2-6-22'!$B$11:$B$20,$C162,'Sunday Race 2-6-22'!$AU$11:$AU$20)</f>
        <v>0</v>
      </c>
      <c r="AF162" s="174">
        <f>SUMIF('Sunday Race 2-6-22'!$B$11:$B$20,$C162,'Sunday Race 2-6-22'!$AV$11:$AV$20)</f>
        <v>0</v>
      </c>
      <c r="AG162" s="174">
        <f>SUMIF('Sunday Race 2-6-22'!$B$11:$B$20,$C162,'Sunday Race 2-6-22'!$AW$11:$AW$20)</f>
        <v>0</v>
      </c>
      <c r="AH162" s="174">
        <f>SUMIF('Sunday Race 2-6-22'!$B$11:$B$20,$C162,'Sunday Race 2-6-22'!$AX$11:$AX$20)</f>
        <v>0</v>
      </c>
      <c r="AI162" s="174">
        <f>SUMIF('Sunday Race 2-6-22'!$B$11:$B$20,$C162,'Sunday Race 2-6-22'!$AY$11:$AY$20)</f>
        <v>0</v>
      </c>
      <c r="AJ162" s="174">
        <f>SUMIF('Sunday Race 2-20-22'!$B$11:$B$26,$C162,'Sunday Race 2-20-22'!$AU$11:$AU$26)</f>
        <v>0</v>
      </c>
      <c r="AK162" s="174">
        <f>SUMIF('Sunday Race 2-20-22'!$B$11:$B$26,$C162,'Sunday Race 2-20-22'!$AV$11:$AV$26)</f>
        <v>0</v>
      </c>
      <c r="AL162" s="174">
        <f>SUMIF('Sunday Race 2-20-22'!$B$11:$B$26,$C162,'Sunday Race 2-20-22'!$AW$11:$AW$26)</f>
        <v>0</v>
      </c>
      <c r="AM162" s="174">
        <f>SUMIF('Sunday Race 2-20-22'!$B$11:$B$26,$C162,'Sunday Race 2-20-22'!$AX$11:$AX$26)</f>
        <v>0</v>
      </c>
      <c r="AN162" s="174">
        <f>SUMIF('Sunday Race 2-20-22'!$B$11:$B$26,$C162,'Sunday Race 2-20-22'!$AY$11:$AY$26)</f>
        <v>0</v>
      </c>
      <c r="AO162" s="174">
        <f>SUMIF('Sunday Race 2-27-22'!$B$11:$B$20,$C162,'Sunday Race 2-27-22'!$AU$11:$AU$20)</f>
        <v>0</v>
      </c>
      <c r="AP162" s="174">
        <f>SUMIF('Sunday Race 2-27-22'!$B$11:$B$20,$C162,'Sunday Race 2-27-22'!$AV$11:$AV$20)</f>
        <v>0</v>
      </c>
      <c r="AQ162" s="174">
        <f>SUMIF('Sunday Race 2-27-22'!$B$11:$B$20,$C162,'Sunday Race 2-27-22'!$AW$11:$AW$20)</f>
        <v>0</v>
      </c>
      <c r="AR162" s="174">
        <f>SUMIF('Sunday Race 2-27-22'!$B$11:$B$20,$C162,'Sunday Race 2-27-22'!$AX$11:$AX$20)</f>
        <v>0</v>
      </c>
      <c r="AS162" s="174">
        <f>SUMIF('Sunday Race 2-27-22'!$B$11:$B$20,$C162,'Sunday Race 2-27-22'!$AY$11:$AY$20)</f>
        <v>0</v>
      </c>
      <c r="AT162" s="174">
        <f>SUMIF('Sunday Race 3-13-22'!$B$11:$B$25,$C162,'Sunday Race 3-13-22'!$AU$11:$AU$25)</f>
        <v>0</v>
      </c>
      <c r="AU162" s="174">
        <f>SUMIF('Sunday Race 3-13-22'!$B$11:$B$25,$C162,'Sunday Race 3-13-22'!$AV$11:$AV$25)</f>
        <v>0</v>
      </c>
      <c r="AV162" s="174">
        <f>SUMIF('Sunday Race 3-13-22'!$B$11:$B$25,$C162,'Sunday Race 3-13-22'!$AW$11:$AW$25)</f>
        <v>0</v>
      </c>
      <c r="AW162" s="174">
        <f>SUMIF('Sunday Race 3-13-22'!$B$11:$B$25,$C162,'Sunday Race 3-13-22'!$AX$11:$AX$25)</f>
        <v>0</v>
      </c>
      <c r="AX162" s="174">
        <f>SUMIF('Sunday Race 3-13-22'!$B$11:$B$25,$C162,'Sunday Race 3-13-22'!$AY$11:$AY$25)</f>
        <v>0</v>
      </c>
      <c r="AY162" s="174">
        <f>SUMIF('Saturday Race 3-19-22'!$B$11:$B$15,$C162,'Saturday Race 3-19-22'!$AU$11:$AU$15)</f>
        <v>0</v>
      </c>
      <c r="AZ162" s="174">
        <f>SUMIF('Saturday Race 3-19-22'!$B$11:$B$15,$C162,'Saturday Race 3-19-22'!$AV$11:$AV$15)</f>
        <v>0</v>
      </c>
      <c r="BA162" s="174">
        <f>SUMIF('Saturday Race 3-19-22'!$B$11:$B$15,$C162,'Saturday Race 3-19-22'!$AW$11:$AW$15)</f>
        <v>0</v>
      </c>
      <c r="BB162" s="174">
        <f>SUMIF('Saturday Race 3-19-22'!$B$11:$B$15,$C162,'Saturday Race 3-19-22'!$AX$11:$AX$15)</f>
        <v>0</v>
      </c>
      <c r="BC162" s="174">
        <f>SUMIF('Saturday Race 3-19-22'!$B$11:$B$15,$C162,'Saturday Race 3-19-22'!$AY$11:$AY$15)</f>
        <v>0</v>
      </c>
      <c r="BD162" s="174">
        <f>SUMIF('Sunday Races 4-10-22'!$B$11:$B$26,$C162,'Sunday Races 4-10-22'!$AU$11:$AU$26)</f>
        <v>0</v>
      </c>
      <c r="BE162" s="174">
        <f>SUMIF('Sunday Races 4-10-22'!$B$11:$B$26,$C162,'Sunday Races 4-10-22'!$AV$11:$AV$26)</f>
        <v>0</v>
      </c>
      <c r="BF162" s="174">
        <f>SUMIF('Sunday Races 4-10-22'!$B$11:$B$26,$C162,'Sunday Races 4-10-22'!$AW$11:$AW$26)</f>
        <v>0</v>
      </c>
      <c r="BG162" s="174">
        <f>SUMIF('Sunday Races 4-10-22'!$B$11:$B$26,$C162,'Sunday Races 4-10-22'!$AX$11:$AX$26)</f>
        <v>0</v>
      </c>
      <c r="BH162" s="174">
        <f>SUMIF('Sunday Races 4-10-22'!$B$11:$B$26,$C162,'Sunday Races 4-10-22'!$AY$11:$AY$26)</f>
        <v>0</v>
      </c>
      <c r="BI162" s="174">
        <f>SUMIF('Sunday Races 5-1-22'!$B$11:$B$28,$C162,'Sunday Races 5-1-22'!$AU$11:$AU$28)</f>
        <v>0</v>
      </c>
      <c r="BJ162" s="174">
        <f>SUMIF('Sunday Races 5-1-22'!$B$11:$B$28,$C162,'Sunday Races 5-1-22'!$AV$11:$AV$28)</f>
        <v>0</v>
      </c>
      <c r="BK162" s="174">
        <f>SUMIF('Sunday Races 5-1-22'!$B$11:$B$28,$C162,'Sunday Races 5-1-22'!$AW$11:$AW$28)</f>
        <v>0</v>
      </c>
      <c r="BL162" s="174">
        <f>SUMIF('Sunday Races 5-1-22'!$B$11:$B$28,$C162,'Sunday Races 5-1-22'!$AX$11:$AX$28)</f>
        <v>0</v>
      </c>
      <c r="BM162" s="174">
        <f>SUMIF('Sunday Races 5-1-22'!$B$11:$B$28,$C162,'Sunday Races 5-1-22'!$AY$11:$AY$28)</f>
        <v>0</v>
      </c>
      <c r="BN162" s="174">
        <f>SUMIF('Sunday Races 6-5-22'!$B$11:$B$28,$C162,'Sunday Races 6-5-22'!$AU$11:$AU$28)</f>
        <v>0</v>
      </c>
      <c r="BO162" s="174">
        <f>SUMIF('Sunday Races 6-5-22'!$B$11:$B$28,$C162,'Sunday Races 6-5-22'!$AV$11:$AV$28)</f>
        <v>0</v>
      </c>
      <c r="BP162" s="174">
        <f>SUMIF('Sunday Races 6-5-22'!$B$11:$B$28,$C162,'Sunday Races 6-5-22'!$AW$11:$AW$28)</f>
        <v>0</v>
      </c>
      <c r="BQ162" s="174">
        <f>SUMIF('Sunday Races 6-5-22'!$B$11:$B$28,$C162,'Sunday Races 6-5-22'!$AX$11:$AX$28)</f>
        <v>0</v>
      </c>
      <c r="BR162" s="174">
        <f>SUMIF('Sunday Races 6-5-22'!$B$11:$B$28,$C162,'Sunday Races 6-5-22'!$AY$11:$AY$28)</f>
        <v>0</v>
      </c>
      <c r="BS162" s="174">
        <f>SUMIF('Sunday Races 6-12-22'!$B$11:$B$24,$C162,'Sunday Races 6-12-22'!$AU$11:$AU$24)</f>
        <v>0</v>
      </c>
      <c r="BT162" s="174">
        <f>SUMIF('Sunday Races 6-12-22'!$B$11:$B$24,$C162,'Sunday Races 6-12-22'!$AV$11:$AV$24)</f>
        <v>0</v>
      </c>
      <c r="BU162" s="174">
        <f>SUMIF('Sunday Races 6-12-22'!$B$11:$B$24,$C162,'Sunday Races 6-12-22'!$AW$11:$AW$24)</f>
        <v>0</v>
      </c>
      <c r="BV162" s="174">
        <f>SUMIF('Sunday Races 6-12-22'!$B$11:$B$24,$C162,'Sunday Races 6-12-22'!$AX$11:$AX$24)</f>
        <v>0</v>
      </c>
      <c r="BW162" s="174">
        <f>SUMIF('Sunday Races 6-12-22'!$B$11:$B$24,$C162,'Sunday Races 6-12-22'!$AY$11:$AY$24)</f>
        <v>0</v>
      </c>
      <c r="BX162" s="174">
        <f>SUMIF('Saturday Races 6-18-22'!$B$11:$B$24,$C162,'Saturday Races 6-18-22'!$AU$11:$AU$24)</f>
        <v>0</v>
      </c>
      <c r="BY162" s="174">
        <f>SUMIF('Saturday Races 6-18-22'!$B$11:$B$24,$C162,'Saturday Races 6-18-22'!$AV$11:$AV$24)</f>
        <v>0</v>
      </c>
      <c r="BZ162" s="174">
        <f>SUMIF('Saturday Races 6-18-22'!$B$11:$B$24,$C162,'Saturday Races 6-18-22'!$AW$11:$AW$24)</f>
        <v>0</v>
      </c>
      <c r="CA162" s="174">
        <f>SUMIF('Saturday Races 6-18-22'!$B$11:$B$24,$C162,'Saturday Races 6-18-22'!$AX$11:$AX$24)</f>
        <v>0</v>
      </c>
      <c r="CB162" s="174">
        <f>SUMIF('Saturday Races 6-18-22'!$B$11:$B$24,$C162,'Saturday Races 6-18-22'!$AY$11:$AY$24)</f>
        <v>0</v>
      </c>
      <c r="CC162" s="174">
        <f>SUMIF('Sunday Races 7-3-22'!$B$11:$B$26,$C162,'Sunday Races 7-3-22'!$AU$11:$AU$26)</f>
        <v>0</v>
      </c>
      <c r="CD162" s="174">
        <f>SUMIF('Sunday Races 7-3-22'!$B$11:$B$26,$C162,'Sunday Races 7-3-22'!$AV$11:$AV$26)</f>
        <v>0</v>
      </c>
      <c r="CE162" s="174">
        <f>SUMIF('Sunday Races 7-3-22'!$B$11:$B$26,$C162,'Sunday Races 7-3-22'!$AW$11:$AW$26)</f>
        <v>0</v>
      </c>
      <c r="CF162" s="174">
        <f>SUMIF('Sunday Races 7-3-22'!$B$11:$B$26,$C162,'Sunday Races 7-3-22'!$AX$11:$AX$26)</f>
        <v>0</v>
      </c>
      <c r="CG162" s="174">
        <f>SUMIF('Sunday Races 7-3-22'!$B$11:$B$26,$C162,'Sunday Races 7-3-22'!$AY$11:$AY$26)</f>
        <v>0</v>
      </c>
      <c r="CH162" s="174">
        <f>SUMIF('Sunday Races 7-31-22'!$B$11:$B$26,$C162,'Sunday Races 7-31-22'!$AU$11:$AU$26)</f>
        <v>0</v>
      </c>
      <c r="CI162" s="174">
        <f>SUMIF('Sunday Races 7-31-22'!$B$11:$B$26,$C162,'Sunday Races 7-31-22'!$AV$11:$AV$26)</f>
        <v>0</v>
      </c>
      <c r="CJ162" s="174">
        <f>SUMIF('Sunday Races 7-31-22'!$B$11:$B$26,$C162,'Sunday Races 7-31-22'!$AW$11:$AW$26)</f>
        <v>0</v>
      </c>
      <c r="CK162" s="174">
        <f>SUMIF('Sunday Races 7-31-22'!$B$11:$B$26,$C162,'Sunday Races 7-31-22'!$AX$11:$AX$26)</f>
        <v>0</v>
      </c>
      <c r="CL162" s="174">
        <f>SUMIF('Sunday Races 7-31-22'!$B$11:$B$26,$C162,'Sunday Races 7-31-22'!$AY$11:$AY$26)</f>
        <v>0</v>
      </c>
      <c r="CM162" s="174">
        <f>SUMIF('Sunday Races 8-14-22'!$B$11:$B$26,$C162,'Sunday Races 8-14-22'!$AU$11:$AU$26)</f>
        <v>0</v>
      </c>
      <c r="CN162" s="174">
        <f>SUMIF('Sunday Races 8-14-22'!$B$11:$B$26,$C162,'Sunday Races 8-14-22'!$AV$11:$AV$26)</f>
        <v>0</v>
      </c>
      <c r="CO162" s="174">
        <f>SUMIF('Sunday Races 8-14-22'!$B$11:$B$26,$C162,'Sunday Races 8-14-22'!$AW$11:$AW$26)</f>
        <v>0</v>
      </c>
      <c r="CP162" s="174">
        <f>SUMIF('Sunday Races 8-14-22'!$B$11:$B$26,$C162,'Sunday Races 8-14-22'!$AX$11:$AX$26)</f>
        <v>0</v>
      </c>
      <c r="CQ162" s="174">
        <f>SUMIF('Sunday Races 8-14-22'!$B$11:$B$26,$C162,'Sunday Races 8-14-22'!$AY$11:$AY$26)</f>
        <v>0</v>
      </c>
      <c r="CR162" s="174">
        <f>SUMIF('Saturday Races 8-20-22'!$B$11:$B$26,$C162,'Saturday Races 8-20-22'!$AU$11:$AU$26)</f>
        <v>0</v>
      </c>
      <c r="CS162" s="174">
        <f>SUMIF('Saturday Races 8-20-22'!$B$11:$B$26,$C162,'Saturday Races 8-20-22'!$AV$11:$AV$26)</f>
        <v>0</v>
      </c>
      <c r="CT162" s="174">
        <f>SUMIF('Saturday Races 8-20-22'!$B$11:$B$26,$C162,'Saturday Races 8-20-22'!$AW$11:$AW$26)</f>
        <v>0</v>
      </c>
      <c r="CU162" s="174">
        <f>SUMIF('Saturday Races 8-20-22'!$B$11:$B$26,$C162,'Saturday Races 8-20-22'!$AX$11:$AX$26)</f>
        <v>0</v>
      </c>
      <c r="CV162" s="174">
        <f>SUMIF('Saturday Races 8-20-22'!$B$11:$B$26,$C162,'Saturday Races 8-20-22'!$AY$11:$AY$26)</f>
        <v>0</v>
      </c>
      <c r="CW162" s="174">
        <f>SUMIF('Sunday Races 9-11-22'!$B$11:$B$20,$C162,'Sunday Races 9-11-22'!$AU$11:$AU$20)</f>
        <v>0</v>
      </c>
      <c r="CX162" s="174">
        <f>SUMIF('Sunday Races 9-11-22'!$B$11:$B$20,$C162,'Sunday Races 9-11-22'!$AV$11:$AV$20)</f>
        <v>0</v>
      </c>
      <c r="CY162" s="174">
        <f>SUMIF('Sunday Races 9-11-22'!$B$11:$B$20,$C162,'Sunday Races 9-11-22'!$AW$11:$AW$20)</f>
        <v>0</v>
      </c>
      <c r="CZ162" s="174">
        <f>SUMIF('Sunday Races 9-11-22'!$B$11:$B$20,$C162,'Sunday Races 9-11-22'!$AX$11:$AX$20)</f>
        <v>0</v>
      </c>
      <c r="DA162" s="174">
        <f>SUMIF('Sunday Races 9-11-22'!$B$11:$B$20,$C162,'Sunday Races 9-11-22'!$AY$11:$AY$20)</f>
        <v>0</v>
      </c>
      <c r="DB162" s="174">
        <f>SUMIF('Sunday Races 10-9-22'!$B$11:$B$21,$C162,'Sunday Races 10-9-22'!$AU$11:$AU$21)</f>
        <v>0</v>
      </c>
      <c r="DC162" s="174">
        <f>SUMIF('Sunday Races 10-9-22'!$B$11:$B$21,$C162,'Sunday Races 10-9-22'!$AV$11:$AV$21)</f>
        <v>0</v>
      </c>
      <c r="DD162" s="174">
        <f>SUMIF('Sunday Races 10-9-22'!$B$11:$B$21,$C162,'Sunday Races 10-9-22'!$AW$11:$AW$21)</f>
        <v>0</v>
      </c>
      <c r="DE162" s="174">
        <f>SUMIF('Sunday Races 10-9-22'!$B$11:$B$21,$C162,'Sunday Races 10-9-22'!$AX$11:$AX$21)</f>
        <v>0</v>
      </c>
      <c r="DF162" s="174">
        <f>SUMIF('Sunday Races 10-9-22'!$B$11:$B$21,$C162,'Sunday Races 10-9-22'!$AY$11:$AY$21)</f>
        <v>0</v>
      </c>
      <c r="DG162" s="174">
        <f>SUMIF('Sunday Races 10-23-22'!$B$11:$B$22,$C162,'Sunday Races 10-23-22'!$AU$11:$AU$22)</f>
        <v>0</v>
      </c>
      <c r="DH162" s="174">
        <f>SUMIF('Sunday Races 10-23-22'!$B$11:$B$22,$C162,'Sunday Races 10-23-22'!$AV$11:$AV$22)</f>
        <v>0</v>
      </c>
      <c r="DI162" s="174">
        <f>SUMIF('Sunday Races 10-23-22'!$B$11:$B$22,$C162,'Sunday Races 10-23-22'!$AW$11:$AW$22)</f>
        <v>0</v>
      </c>
      <c r="DJ162" s="174">
        <f>SUMIF('Sunday Races 10-23-22'!$B$11:$B$22,$C162,'Sunday Races 10-23-22'!$AX$11:$AX$22)</f>
        <v>0</v>
      </c>
      <c r="DK162" s="174">
        <f>SUMIF('Sunday Races 10-23-22'!$B$11:$B$22,$C162,'Sunday Races 10-23-22'!$AY$11:$AY$22)</f>
        <v>0</v>
      </c>
      <c r="DL162" s="175"/>
      <c r="DM162" s="176"/>
      <c r="DN162" s="177">
        <f t="shared" si="146"/>
        <v>0</v>
      </c>
      <c r="DO162" s="177">
        <f t="shared" si="146"/>
        <v>0</v>
      </c>
      <c r="DP162" s="177">
        <f t="shared" si="146"/>
        <v>0</v>
      </c>
      <c r="DQ162" s="177">
        <f t="shared" si="146"/>
        <v>0</v>
      </c>
      <c r="DR162" s="177">
        <f t="shared" si="146"/>
        <v>0</v>
      </c>
      <c r="DS162" s="177">
        <f t="shared" si="146"/>
        <v>0</v>
      </c>
      <c r="DT162" s="177">
        <f t="shared" si="146"/>
        <v>0</v>
      </c>
      <c r="DU162" s="177">
        <f t="shared" si="146"/>
        <v>0</v>
      </c>
      <c r="DV162" s="177">
        <f t="shared" si="146"/>
        <v>0</v>
      </c>
      <c r="DW162" s="177">
        <f t="shared" si="146"/>
        <v>0</v>
      </c>
      <c r="DX162" s="177">
        <f t="shared" si="147"/>
        <v>0</v>
      </c>
      <c r="DY162" s="177">
        <f t="shared" si="147"/>
        <v>0</v>
      </c>
      <c r="DZ162" s="177">
        <f t="shared" si="147"/>
        <v>0</v>
      </c>
      <c r="EA162" s="177">
        <f t="shared" si="147"/>
        <v>0</v>
      </c>
      <c r="EB162" s="177">
        <f t="shared" si="147"/>
        <v>0</v>
      </c>
      <c r="EC162" s="177">
        <f t="shared" si="147"/>
        <v>0</v>
      </c>
      <c r="ED162" s="177">
        <f t="shared" si="147"/>
        <v>0</v>
      </c>
      <c r="EE162" s="177">
        <f t="shared" si="147"/>
        <v>0</v>
      </c>
      <c r="EF162" s="177">
        <f t="shared" si="147"/>
        <v>0</v>
      </c>
      <c r="EG162" s="177">
        <f t="shared" si="147"/>
        <v>0</v>
      </c>
      <c r="EH162" s="177">
        <f t="shared" si="148"/>
        <v>0</v>
      </c>
      <c r="EI162" s="177">
        <f t="shared" si="148"/>
        <v>0</v>
      </c>
      <c r="EJ162" s="177">
        <f t="shared" si="148"/>
        <v>0</v>
      </c>
      <c r="EK162" s="177">
        <f t="shared" si="148"/>
        <v>0</v>
      </c>
      <c r="EL162" s="177">
        <f t="shared" si="148"/>
        <v>0</v>
      </c>
      <c r="EM162" s="177">
        <f t="shared" si="148"/>
        <v>0</v>
      </c>
      <c r="EN162" s="177">
        <f t="shared" si="148"/>
        <v>0</v>
      </c>
      <c r="EO162" s="177">
        <f t="shared" si="148"/>
        <v>0</v>
      </c>
      <c r="EP162" s="177">
        <f t="shared" si="148"/>
        <v>0</v>
      </c>
      <c r="EQ162" s="177">
        <f t="shared" si="148"/>
        <v>0</v>
      </c>
      <c r="ER162" s="177">
        <f t="shared" si="149"/>
        <v>0</v>
      </c>
      <c r="ES162" s="177">
        <f t="shared" si="149"/>
        <v>0</v>
      </c>
      <c r="ET162" s="177">
        <f t="shared" si="149"/>
        <v>0</v>
      </c>
      <c r="EU162" s="177">
        <f t="shared" si="149"/>
        <v>0</v>
      </c>
      <c r="EV162" s="177">
        <f t="shared" si="149"/>
        <v>0</v>
      </c>
      <c r="EW162" s="177">
        <f t="shared" si="149"/>
        <v>0</v>
      </c>
      <c r="EX162" s="177">
        <f t="shared" si="149"/>
        <v>0</v>
      </c>
      <c r="EY162" s="177">
        <f t="shared" si="149"/>
        <v>0</v>
      </c>
      <c r="EZ162" s="177">
        <f t="shared" si="149"/>
        <v>0</v>
      </c>
      <c r="FA162" s="177">
        <f t="shared" si="149"/>
        <v>0</v>
      </c>
      <c r="FB162" s="177">
        <f t="shared" si="150"/>
        <v>0</v>
      </c>
      <c r="FC162" s="177">
        <f t="shared" si="150"/>
        <v>0</v>
      </c>
      <c r="FD162" s="177">
        <f t="shared" si="150"/>
        <v>0</v>
      </c>
      <c r="FE162" s="177">
        <f t="shared" si="150"/>
        <v>0</v>
      </c>
      <c r="FF162" s="177">
        <f t="shared" si="150"/>
        <v>0</v>
      </c>
      <c r="FG162" s="177">
        <f t="shared" si="150"/>
        <v>0</v>
      </c>
      <c r="FH162" s="177">
        <f t="shared" si="150"/>
        <v>0</v>
      </c>
      <c r="FI162" s="177">
        <f t="shared" si="150"/>
        <v>0</v>
      </c>
      <c r="FJ162" s="177">
        <f t="shared" si="150"/>
        <v>0</v>
      </c>
      <c r="FK162" s="177">
        <f t="shared" si="150"/>
        <v>0</v>
      </c>
      <c r="FL162" s="177">
        <f t="shared" si="151"/>
        <v>0</v>
      </c>
      <c r="FM162" s="177">
        <f t="shared" si="151"/>
        <v>0</v>
      </c>
      <c r="FN162" s="177">
        <f t="shared" si="151"/>
        <v>0</v>
      </c>
      <c r="FO162" s="177">
        <f t="shared" si="151"/>
        <v>0</v>
      </c>
      <c r="FP162" s="177">
        <f t="shared" si="151"/>
        <v>0</v>
      </c>
      <c r="FQ162" s="177">
        <f t="shared" si="151"/>
        <v>0</v>
      </c>
      <c r="FR162" s="177">
        <f t="shared" si="151"/>
        <v>0</v>
      </c>
      <c r="FS162" s="177">
        <f t="shared" si="151"/>
        <v>0</v>
      </c>
      <c r="FT162" s="177">
        <f t="shared" si="151"/>
        <v>0</v>
      </c>
      <c r="FU162" s="177">
        <f t="shared" si="151"/>
        <v>0</v>
      </c>
      <c r="FV162" s="177">
        <f t="shared" si="151"/>
        <v>0</v>
      </c>
      <c r="FW162" s="177">
        <f t="shared" si="151"/>
        <v>0</v>
      </c>
      <c r="FX162" s="177">
        <f t="shared" si="151"/>
        <v>0</v>
      </c>
      <c r="FY162" s="177">
        <f t="shared" si="151"/>
        <v>0</v>
      </c>
      <c r="FZ162" s="177">
        <f t="shared" si="151"/>
        <v>0</v>
      </c>
      <c r="GA162" s="177"/>
      <c r="GB162" s="229">
        <f t="shared" si="132"/>
        <v>0</v>
      </c>
      <c r="GC162" s="229">
        <f t="shared" si="133"/>
        <v>0</v>
      </c>
      <c r="GD162" s="174">
        <f>SUMIF('One Day 12-04-21 Scots'!$B$11:$B$24,$C162,'One Day 12-04-21 Scots'!$AU$11:$AU$24)</f>
        <v>0</v>
      </c>
      <c r="GE162" s="174">
        <f>SUMIF('One Day 12-04-21 Scots'!$B$11:$B$24,$C162,'One Day 12-04-21 Scots'!$AV$11:$AV$24)</f>
        <v>0</v>
      </c>
      <c r="GF162" s="174">
        <f>SUMIF('One Day 12-04-21 Scots'!$B$11:$B$24,$C162,'One Day 12-04-21 Scots'!$AW$11:$AW$24)</f>
        <v>0</v>
      </c>
      <c r="GG162" s="174">
        <f>SUMIF('One Day 12-04-21 Scots'!$B$11:$B$24,$C162,'One Day 12-04-21 Scots'!$AX$11:$AX$24)</f>
        <v>0</v>
      </c>
      <c r="GH162" s="174">
        <f>SUMIF('One Day 12-04-21 Scots'!$B$11:$B$24,$C162,'One Day 12-04-21 Scots'!$AY$11:$AY$24)</f>
        <v>0</v>
      </c>
      <c r="GI162" s="174">
        <f>SUMIF('One Day 12-04-21 Thistles'!$B$11:$B$25,$C162,'One Day 12-04-21 Thistles'!$AU$11:$AU$25)</f>
        <v>0</v>
      </c>
      <c r="GJ162" s="174">
        <f>SUMIF('One Day 12-04-21 Thistles'!$B$11:$B$25,$C162,'One Day 12-04-21 Thistles'!$AV$11:$AV$25)</f>
        <v>0</v>
      </c>
      <c r="GK162" s="174">
        <f>SUMIF('One Day 12-04-21 Thistles'!$B$11:$B$25,$C162,'One Day 12-04-21 Thistles'!$AW$11:$AW$25)</f>
        <v>0</v>
      </c>
      <c r="GL162" s="174">
        <f>SUMIF('One Day 12-04-21 Thistles'!$B$11:$B$25,$C162,'One Day 12-04-21 Thistles'!$AX$11:$AX$25)</f>
        <v>0</v>
      </c>
      <c r="GM162" s="174">
        <f>SUMIF('One Day 12-04-21 Thistles'!$B$11:$B$25,$C162,'One Day 12-04-21 Thistles'!$AY$11:$AY$25)</f>
        <v>0</v>
      </c>
      <c r="GN162" s="174">
        <f>SUMIF('Chili One Day 2-12-22 Scots'!$B$11:$B$27,$C162,'Chili One Day 2-12-22 Scots'!$AU$11:$AU$27)</f>
        <v>0</v>
      </c>
      <c r="GO162" s="174">
        <f>SUMIF('Chili One Day 2-12-22 Scots'!$B$11:$B$27,$C162,'Chili One Day 2-12-22 Scots'!$AV$11:$AV$27)</f>
        <v>0</v>
      </c>
      <c r="GP162" s="174">
        <f>SUMIF('Chili One Day 2-12-22 Scots'!$B$11:$B$27,$C162,'Chili One Day 2-12-22 Scots'!$AW$11:$AW$27)</f>
        <v>0</v>
      </c>
      <c r="GQ162" s="174">
        <f>SUMIF('Chili One Day 2-12-22 Scots'!$B$11:$B$27,$C162,'Chili One Day 2-12-22 Scots'!$AX$11:$AX$27)</f>
        <v>0</v>
      </c>
      <c r="GR162" s="174">
        <f>SUMIF('Chili One Day 2-12-22 Scots'!$B$11:$B$27,$C162,'Chili One Day 2-12-22 Scots'!$AY$11:$AY$27)</f>
        <v>0</v>
      </c>
      <c r="GS162" s="174">
        <f>SUMIF('Chili One Day 2-12-22 Thistles'!$B$11:$B$27,$C162,'Chili One Day 2-12-22 Thistles'!$AU$11:$AU$27)</f>
        <v>0</v>
      </c>
      <c r="GT162" s="174">
        <f>SUMIF('Chili One Day 2-12-22 Thistles'!$B$11:$B$27,$C162,'Chili One Day 2-12-22 Thistles'!$AV$11:$AV$27)</f>
        <v>0</v>
      </c>
      <c r="GU162" s="174">
        <f>SUMIF('Chili One Day 2-12-22 Thistles'!$B$11:$B$27,$C162,'Chili One Day 2-12-22 Thistles'!$AW$11:$AW$27)</f>
        <v>0</v>
      </c>
      <c r="GV162" s="174">
        <f>SUMIF('Chili One Day 2-12-22 Thistles'!$B$11:$B$27,$C162,'Chili One Day 2-12-22 Thistles'!$AX$11:$AX$27)</f>
        <v>0</v>
      </c>
      <c r="GW162" s="174">
        <f>SUMIF('Chili One Day 2-12-22 Thistles'!$B$11:$B$27,$C162,'Chili One Day 2-12-22 Thistles'!$AY$11:$AY$27)</f>
        <v>0</v>
      </c>
      <c r="GX162" s="174">
        <f>SUMIF('Ironman One Day 3-5-22 FS'!$B$11:$B$26,$C162,'Ironman One Day 3-5-22 FS'!$AU$11:$AU$26)</f>
        <v>0</v>
      </c>
      <c r="GY162" s="174">
        <f>SUMIF('Ironman One Day 3-5-22 FS'!$B$11:$B$26,$C162,'Ironman One Day 3-5-22 FS'!$AV$11:$AV$26)</f>
        <v>0</v>
      </c>
      <c r="GZ162" s="174">
        <f>SUMIF('Ironman One Day 3-5-22 FS'!$B$11:$B$26,$C162,'Ironman One Day 3-5-22 FS'!$AW$11:$AW$26)</f>
        <v>0</v>
      </c>
      <c r="HA162" s="174">
        <f>SUMIF('Ironman One Day 3-5-22 FS'!$B$11:$B$26,$C162,'Ironman One Day 3-5-22 FS'!$AX$11:$AX$26)</f>
        <v>0</v>
      </c>
      <c r="HB162" s="174">
        <f>SUMIF('Ironman One Day 3-5-22 FS'!$B$11:$B$26,$C162,'Ironman One Day 3-5-22 FS'!$AY$11:$AY$26)</f>
        <v>0</v>
      </c>
      <c r="HC162" s="174">
        <f>SUMIF('Ironman One Day 3-5-22 420'!$B$11:$B$26,$C162,'Ironman One Day 3-5-22 420'!$AU$11:$AU$26)</f>
        <v>0</v>
      </c>
      <c r="HD162" s="174">
        <f>SUMIF('Ironman One Day 3-5-22 420'!$B$11:$B$26,$C162,'Ironman One Day 3-5-22 420'!$AV$11:$AV$26)</f>
        <v>0</v>
      </c>
      <c r="HE162" s="174">
        <f>SUMIF('Ironman One Day 3-5-22 420'!$B$11:$B$26,$C162,'Ironman One Day 3-5-22 420'!$AW$11:$AW$26)</f>
        <v>0</v>
      </c>
      <c r="HF162" s="174">
        <f>SUMIF('Ironman One Day 3-5-22 420'!$B$11:$B$26,$C162,'Ironman One Day 3-5-22 420'!$AX$11:$AX$26)</f>
        <v>0</v>
      </c>
      <c r="HG162" s="174">
        <f>SUMIF('Ironman One Day 3-5-22 420'!$B$11:$B$26,$C162,'Ironman One Day 3-5-22 420'!$AY$11:$AY$26)</f>
        <v>0</v>
      </c>
      <c r="HH162" s="174">
        <f>SUMIF('Easter One Day 4-16-22 FS'!$B$11:$B$25,$C162,'Easter One Day 4-16-22 FS'!$AU$11:$AU$25)</f>
        <v>0</v>
      </c>
      <c r="HI162" s="174">
        <f>SUMIF('Easter One Day 4-16-22 FS'!$B$11:$B$25,$C162,'Easter One Day 4-16-22 FS'!$AV$11:$AV$25)</f>
        <v>0</v>
      </c>
      <c r="HJ162" s="174">
        <f>SUMIF('Easter One Day 4-16-22 FS'!$B$11:$B$25,$C162,'Easter One Day 4-16-22 FS'!$AW$11:$AW$25)</f>
        <v>0</v>
      </c>
      <c r="HK162" s="174">
        <f>SUMIF('Easter One Day 4-16-22 FS'!$B$11:$B$25,$C162,'Easter One Day 4-16-22 FS'!$AX$11:$AX$25)</f>
        <v>0</v>
      </c>
      <c r="HL162" s="174">
        <f>SUMIF('Easter One Day 4-16-22 FS'!$B$11:$B$25,$C162,'Easter One Day 4-16-22 FS'!$AY$11:$AY$25)</f>
        <v>0</v>
      </c>
      <c r="HM162" s="174">
        <f>SUMIF('Easter One Day 4-16-22 TH'!$B$11:$B$25,$C162,'Easter One Day 4-16-22 TH'!$AU$11:$AU$25)</f>
        <v>0</v>
      </c>
      <c r="HN162" s="174">
        <f>SUMIF('Easter One Day 4-16-22 TH'!$B$11:$B$25,$C162,'Easter One Day 4-16-22 TH'!$AV$11:$AV$25)</f>
        <v>0</v>
      </c>
      <c r="HO162" s="174">
        <f>SUMIF('Easter One Day 4-16-22 TH'!$B$11:$B$25,$C162,'Easter One Day 4-16-22 TH'!$AW$11:$AW$25)</f>
        <v>0</v>
      </c>
      <c r="HP162" s="174">
        <f>SUMIF('Easter One Day 4-16-22 TH'!$B$11:$B$25,$C162,'Easter One Day 4-16-22 TH'!$AX$11:$AX$25)</f>
        <v>0</v>
      </c>
      <c r="HQ162" s="174">
        <f>SUMIF('Easter One Day 4-16-22 TH'!$B$11:$B$25,$C162,'Easter One Day 4-16-22 TH'!$AY$11:$AY$25)</f>
        <v>0</v>
      </c>
      <c r="HR162" s="174">
        <f>SUMIF('Long Distance Race 5-7-22'!$B$11:$B$25,$C162,'Long Distance Race 5-7-22'!$AU$11:$AU$25)</f>
        <v>0</v>
      </c>
      <c r="HS162" s="174">
        <f>SUMIF('Long Distance Race 5-7-22'!$B$11:$B$18,$C162,'Long Distance Race 5-7-22'!$AV$11:$AV$18)</f>
        <v>0</v>
      </c>
      <c r="HT162" s="174">
        <f>SUMIF('Long Distance Race 5-7-22'!$B$11:$B$18,$C162,'Long Distance Race 5-7-22'!$AW$11:$AW$18)</f>
        <v>0</v>
      </c>
      <c r="HU162" s="174">
        <f>SUMIF('Long Distance Race 5-7-22'!$B$11:$B$18,$C162,'Long Distance Race 5-7-22'!$AX$11:$AX$18)</f>
        <v>0</v>
      </c>
      <c r="HV162" s="174">
        <f>SUMIF('Long Distance Race 5-7-22'!$B$11:$B$18,$C162,'Long Distance Race 5-7-22'!$AY$11:$AY$18)</f>
        <v>0</v>
      </c>
      <c r="HW162" s="174">
        <f>SUMIF('Memorial Day Regatta 5-28-22 Op'!$B$11:$B$25,$C162,'Memorial Day Regatta 5-28-22 Op'!$AU$11:$AU$25)</f>
        <v>0</v>
      </c>
      <c r="HX162" s="174">
        <f>SUMIF('Memorial Day Regatta 5-28-22 Op'!$B$11:$B$18,$C162,'Memorial Day Regatta 5-28-22 Op'!$AV$11:$AV$18)</f>
        <v>0</v>
      </c>
      <c r="HY162" s="174">
        <f>SUMIF('Memorial Day Regatta 5-28-22 Op'!$B$11:$B$18,$C162,'Memorial Day Regatta 5-28-22 Op'!$AW$11:$AW$18)</f>
        <v>0</v>
      </c>
      <c r="HZ162" s="174">
        <f>SUMIF('Memorial Day Regatta 5-28-22 Op'!$B$11:$B$18,$C162,'Memorial Day Regatta 5-28-22 Op'!$AX$11:$AX$18)</f>
        <v>0</v>
      </c>
      <c r="IA162" s="174">
        <f>SUMIF('Memorial Day Regatta 5-28-22 Op'!$B$11:$B$18,$C162,'Memorial Day Regatta 5-28-22 Op'!$AY$11:$AY$18)</f>
        <v>0</v>
      </c>
      <c r="IB162" s="174">
        <f>SUMIF('Caldwell Cup 6-25-22 TH'!$B$11:$B$25,$C162,'Caldwell Cup 6-25-22 TH'!$AU$11:$AU$25)</f>
        <v>0</v>
      </c>
      <c r="IC162" s="174">
        <f>SUMIF('Caldwell Cup 6-25-22 TH'!$B$11:$B$25,$C162,'Caldwell Cup 6-25-22 TH'!$AV$11:$AV$25)</f>
        <v>0</v>
      </c>
      <c r="ID162" s="174">
        <f>SUMIF('Caldwell Cup 6-25-22 TH'!$B$11:$B$25,$C162,'Caldwell Cup 6-25-22 TH'!$AW$11:$AW$25)</f>
        <v>0</v>
      </c>
      <c r="IE162" s="174">
        <f>SUMIF('Caldwell Cup 6-25-22 TH'!$B$11:$B$25,$C162,'Caldwell Cup 6-25-22 TH'!$AX$11:$AX$25)</f>
        <v>0</v>
      </c>
      <c r="IF162" s="174">
        <f>SUMIF('Caldwell Cup 6-25-22 TH'!$B$11:$B$25,$C162,'Caldwell Cup 6-25-22 TH'!$AY$11:$AY$25)</f>
        <v>0</v>
      </c>
      <c r="IG162" s="174">
        <f>SUMIF('Caldwell Cup 6-25-22 FS'!$B$11:$B$21,$C162,'Caldwell Cup 6-25-22 FS'!$AU$11:$AU$21)</f>
        <v>0</v>
      </c>
      <c r="IH162" s="174">
        <f>SUMIF('Caldwell Cup 6-25-22 FS'!$B$11:$B$21,$C162,'Caldwell Cup 6-25-22 FS'!$AV$11:$AV$21)</f>
        <v>0</v>
      </c>
      <c r="II162" s="174">
        <f>SUMIF('Caldwell Cup 6-25-22 FS'!$B$11:$B$21,$C162,'Caldwell Cup 6-25-22 FS'!$AW$11:$AW$21)</f>
        <v>0</v>
      </c>
      <c r="IJ162" s="174">
        <f>SUMIF('Caldwell Cup 6-25-22 FS'!$B$11:$B$21,$C162,'Caldwell Cup 6-25-22 FS'!$AX$11:$AX$21)</f>
        <v>0</v>
      </c>
      <c r="IK162" s="174">
        <f>SUMIF('Caldwell Cup 6-25-22 FS'!$B$11:$B$21,$C162,'Caldwell Cup 6-25-22 FS'!$AY$11:$AY$21)</f>
        <v>0</v>
      </c>
      <c r="IL162" s="174">
        <f>SUMIF('Caldwell Cup 6-25-22 Lasers'!$B$11:$B$23,$C162,'Caldwell Cup 6-25-22 Lasers'!$AU$11:$AU$23)</f>
        <v>0</v>
      </c>
      <c r="IM162" s="174">
        <f>SUMIF('Caldwell Cup 6-25-22 Lasers'!$B$11:$B$23,$C162,'Caldwell Cup 6-25-22 Lasers'!$AV$11:$AV$23)</f>
        <v>0</v>
      </c>
      <c r="IN162" s="174">
        <f>SUMIF('Caldwell Cup 6-25-22 Lasers'!$B$11:$B$23,$C162,'Caldwell Cup 6-25-22 Lasers'!$AW$11:$AW$23)</f>
        <v>0</v>
      </c>
      <c r="IO162" s="174">
        <f>SUMIF('Caldwell Cup 6-25-22 Lasers'!$B$11:$B$23,$C162,'Caldwell Cup 6-25-22 Lasers'!$AX$11:$AX$23)</f>
        <v>0</v>
      </c>
      <c r="IP162" s="174">
        <f>SUMIF('Caldwell Cup 6-25-22 Lasers'!$B$11:$B$23,$C162,'Caldwell Cup 6-25-22 Lasers'!$AY$11:$AY$23)</f>
        <v>0</v>
      </c>
      <c r="IQ162" s="174">
        <f>SUMIF('Labor Day Regatta 9-3-22 FS'!$B$11:$B$30,$C162,'Labor Day Regatta 9-3-22 FS'!$AU$11:$AU$30)</f>
        <v>0</v>
      </c>
      <c r="IR162" s="174">
        <f>SUMIF('Labor Day Regatta 9-3-22 FS'!$B$11:$B$30,$C162,'Labor Day Regatta 9-3-22 FS'!$AV$11:$AV$30)</f>
        <v>0</v>
      </c>
      <c r="IS162" s="174">
        <f>SUMIF('Labor Day Regatta 9-3-22 FS'!$B$11:$B$30,$C162,'Labor Day Regatta 9-3-22 FS'!$AW$11:$AW$30)</f>
        <v>0</v>
      </c>
      <c r="IT162" s="174">
        <f>SUMIF('Labor Day Regatta 9-3-22 FS'!$B$11:$B$30,$C162,'Labor Day Regatta 9-3-22 FS'!$AX$11:$AX$30)</f>
        <v>0</v>
      </c>
      <c r="IU162" s="174">
        <f>SUMIF('Labor Day Regatta 9-3-22 FS'!$B$11:$B$30,$C162,'Labor Day Regatta 9-3-22 FS'!$AY$11:$AY$30)</f>
        <v>0</v>
      </c>
      <c r="IV162" s="174">
        <f>SUMIF('2022-09-17 Leukemia Cup FS'!$B$11:$B$26,$C162,'2022-09-17 Leukemia Cup FS'!$AU$11:$AU$26)</f>
        <v>0</v>
      </c>
      <c r="IW162" s="174">
        <f>SUMIF('2022-09-17 Leukemia Cup FS'!$B$11:$B$26,$C162,'2022-09-17 Leukemia Cup FS'!$AV$11:$AV$26)</f>
        <v>0</v>
      </c>
      <c r="IX162" s="174">
        <f>SUMIF('2022-09-17 Leukemia Cup FS'!$B$11:$B$26,$C162,'2022-09-17 Leukemia Cup FS'!$AW$11:$AW$26)</f>
        <v>0</v>
      </c>
      <c r="IY162" s="174">
        <f>SUMIF('2022-09-17 Leukemia Cup FS'!$B$11:$B$26,$C162,'2022-09-17 Leukemia Cup FS'!$AX$11:$AX$26)</f>
        <v>0</v>
      </c>
      <c r="IZ162" s="174">
        <f>SUMIF('2022-09-17 Leukemia Cup FS'!$B$11:$B$26,$C162,'2022-09-17 Leukemia Cup FS'!$AY$11:$AY$26)</f>
        <v>0</v>
      </c>
      <c r="JA162" s="174">
        <f>SUMIF('2022-09-17 Leukemia Cup TH'!$B$11:$B$28,$C162,'2022-09-17 Leukemia Cup TH'!$AU$11:$AU$28)</f>
        <v>0</v>
      </c>
      <c r="JB162" s="174">
        <f>SUMIF('2022-09-17 Leukemia Cup TH'!$B$11:$B$28,$C162,'2022-09-17 Leukemia Cup TH'!$AV$11:$AV$28)</f>
        <v>0</v>
      </c>
      <c r="JC162" s="174">
        <f>SUMIF('2022-09-17 Leukemia Cup TH'!$B$11:$B$28,$C162,'2022-09-17 Leukemia Cup TH'!$AW$11:$AW$28)</f>
        <v>0</v>
      </c>
      <c r="JD162" s="174">
        <f>SUMIF('2022-09-17 Leukemia Cup TH'!$B$11:$B$28,$C162,'2022-09-17 Leukemia Cup TH'!$AX$11:$AX$28)</f>
        <v>0</v>
      </c>
      <c r="JE162" s="174">
        <f>SUMIF('2022-09-17 Leukemia Cup TH'!$B$11:$B$28,$C162,'2022-09-17 Leukemia Cup TH'!$AY$11:$AY$28)</f>
        <v>0</v>
      </c>
      <c r="JF162" s="174">
        <f>SUMIF('Smith-Berry LDR 9-24-22'!$B$11:$B$30,$C162,'Smith-Berry LDR 9-24-22'!$AU$11:$AU$30)</f>
        <v>0</v>
      </c>
      <c r="JG162" s="174">
        <f>SUMIF('Smith-Berry LDR 9-24-22'!$B$11:$B$30,$C162,'Smith-Berry LDR 9-24-22'!$AV$11:$AV$30)</f>
        <v>0</v>
      </c>
      <c r="JH162" s="174">
        <f>SUMIF('Smith-Berry LDR 9-24-22'!$B$11:$B$30,$C162,'Smith-Berry LDR 9-24-22'!$AW$11:$AW$30)</f>
        <v>0</v>
      </c>
      <c r="JI162" s="174">
        <f>SUMIF('Smith-Berry LDR 9-24-22'!$B$11:$B$30,$C162,'Smith-Berry LDR 9-24-22'!$AX$11:$AX$30)</f>
        <v>0</v>
      </c>
      <c r="JJ162" s="174">
        <f>SUMIF('Smith-Berry LDR 9-24-22'!$B$11:$B$30,$C162,'Smith-Berry LDR 9-24-22'!$AY$11:$AY$30)</f>
        <v>0</v>
      </c>
      <c r="JK162" s="174">
        <f>SUMIF('Great Scot 10-1-22 Cham'!$B$11:$B$38,$C162,'Great Scot 10-1-22 Cham'!$AU$11:$AU$38)</f>
        <v>0</v>
      </c>
      <c r="JL162" s="174">
        <f>SUMIF('Great Scot 10-1-22 Cham'!$B$11:$B$38,$C162,'Great Scot 10-1-22 Cham'!$AV$11:$AV$38)</f>
        <v>0</v>
      </c>
      <c r="JM162" s="174">
        <f>SUMIF('Great Scot 10-1-22 Cham'!$B$11:$B$38,$C162,'Great Scot 10-1-22 Cham'!$AW$11:$AW$38)</f>
        <v>0</v>
      </c>
      <c r="JN162" s="174">
        <f>SUMIF('Great Scot 10-1-22 Cham'!$B$11:$B$38,$C162,'Great Scot 10-1-22 Cham'!$AX$11:$AX$38)</f>
        <v>0</v>
      </c>
      <c r="JO162" s="174">
        <f>SUMIF('Great Scot 10-1-22 Cham'!$B$11:$B$38,$C162,'Great Scot 10-1-22 Cham'!$AY$11:$AY$38)</f>
        <v>0</v>
      </c>
      <c r="JP162" s="174">
        <f>SUMIF('Great Scot 10-1-22 Chal'!$B$11:$B$28,$C162,'Great Scot 10-1-22 Chal'!$AU$11:$AU$28)</f>
        <v>0</v>
      </c>
      <c r="JQ162" s="174">
        <f>SUMIF('Great Scot 10-1-22 Chal'!$B$11:$B$28,$C162,'Great Scot 10-1-22 Chal'!$AV$11:$AV$28)</f>
        <v>0</v>
      </c>
      <c r="JR162" s="174">
        <f>SUMIF('Great Scot 10-1-22 Chal'!$B$11:$B$28,$C162,'Great Scot 10-1-22 Chal'!$AW$11:$AW$28)</f>
        <v>0</v>
      </c>
      <c r="JS162" s="174">
        <f>SUMIF('Great Scot 10-1-22 Chal'!$B$11:$B$28,$C162,'Great Scot 10-1-22 Chal'!$AX$11:$AX$28)</f>
        <v>0</v>
      </c>
      <c r="JT162" s="174">
        <f>SUMIF('Great Scot 10-1-22 Chal'!$B$11:$B$28,$C162,'Great Scot 10-1-22 Chal'!$AY$11:$AY$28)</f>
        <v>0</v>
      </c>
      <c r="JU162" s="174">
        <f>SUMIF('Great Pumpkin Regatta 10-15-22'!$B$11:$B$54,$C162,'Great Pumpkin Regatta 10-15-22'!$AU$11:$AU$54)</f>
        <v>0</v>
      </c>
      <c r="JV162" s="174">
        <f>SUMIF('Great Pumpkin Regatta 10-15-22'!$B$11:$B$54,$C162,'Great Pumpkin Regatta 10-15-22'!$AV$11:$AV$54)</f>
        <v>0</v>
      </c>
      <c r="JW162" s="174">
        <f>SUMIF('Great Pumpkin Regatta 10-15-22'!$B$11:$B$54,$C162,'Great Pumpkin Regatta 10-15-22'!$AW$11:$AW$54)</f>
        <v>0</v>
      </c>
      <c r="JX162" s="174">
        <f>SUMIF('Great Pumpkin Regatta 10-15-22'!$B$11:$B$54,$C162,'Great Pumpkin Regatta 10-15-22'!$AX$11:$AX$54)</f>
        <v>0</v>
      </c>
      <c r="JY162" s="174">
        <f>SUMIF('Great Pumpkin Regatta 10-15-22'!$B$11:$B$54,$C162,'Great Pumpkin Regatta 10-15-22'!$AY$11:$AY$54)</f>
        <v>0</v>
      </c>
      <c r="JZ162" s="174">
        <f>SUMIF('One Day Regatta 10-29-22 FS'!$B$11:$B$19,$C162,'One Day Regatta 10-29-22 FS'!$AU$11:$AU$19)</f>
        <v>0</v>
      </c>
      <c r="KA162" s="174">
        <f>SUMIF('One Day Regatta 10-29-22 FS'!$B$11:$B$19,$C162,'One Day Regatta 10-29-22 FS'!$AV$11:$AV$19)</f>
        <v>0</v>
      </c>
      <c r="KB162" s="174">
        <f>SUMIF('One Day Regatta 10-29-22 FS'!$B$11:$B$19,$C162,'One Day Regatta 10-29-22 FS'!$AW$11:$AW$19)</f>
        <v>0</v>
      </c>
      <c r="KC162" s="174">
        <f>SUMIF('One Day Regatta 10-29-22 FS'!$B$11:$B$19,$C162,'One Day Regatta 10-29-22 FS'!$AX$11:$AX$19)</f>
        <v>0</v>
      </c>
      <c r="KD162" s="174">
        <f>SUMIF('One Day Regatta 10-29-22 FS'!$B$11:$B$19,$C162,'One Day Regatta 10-29-22 FS'!$AY$11:$AY$19)</f>
        <v>0</v>
      </c>
    </row>
    <row r="163" spans="1:290" ht="15" customHeight="1" x14ac:dyDescent="0.2">
      <c r="A163" s="400" t="s">
        <v>1369</v>
      </c>
      <c r="B163" s="134">
        <f t="shared" si="126"/>
        <v>36</v>
      </c>
      <c r="C163" s="170" t="s">
        <v>251</v>
      </c>
      <c r="D163" s="171">
        <f t="shared" si="127"/>
        <v>0</v>
      </c>
      <c r="E163" s="172">
        <f t="shared" si="128"/>
        <v>0</v>
      </c>
      <c r="F163" s="171">
        <f t="shared" si="129"/>
        <v>0</v>
      </c>
      <c r="G163" s="171">
        <v>0</v>
      </c>
      <c r="H163" s="171">
        <f t="shared" si="130"/>
        <v>0</v>
      </c>
      <c r="I163" s="173">
        <f t="shared" si="131"/>
        <v>0</v>
      </c>
      <c r="J163" s="173"/>
      <c r="K163" s="174">
        <f>SUMIF('Saturday Race 11-06-21'!$B$11:$B$21,$C163,'Saturday Race 11-06-21'!$AU$11:$AU$21)</f>
        <v>0</v>
      </c>
      <c r="L163" s="174">
        <f>SUMIF('Saturday Race 11-06-21'!$B$11:$B$21,$C163,'Saturday Race 11-06-21'!$AV$11:$AV$21)</f>
        <v>0</v>
      </c>
      <c r="M163" s="174">
        <f>SUMIF('Saturday Race 11-06-21'!$B$11:$B$21,$C163,'Saturday Race 11-06-21'!$AW$11:$AW$21)</f>
        <v>0</v>
      </c>
      <c r="N163" s="174">
        <f>SUMIF('Saturday Race 11-06-21'!$B$11:$B$21,$C163,'Saturday Race 11-06-21'!$AX$11:$AX$21)</f>
        <v>0</v>
      </c>
      <c r="O163" s="174">
        <f>SUMIF('Saturday Race 11-06-21'!$B$11:$B$21,$C163,'Saturday Race 11-06-21'!$AY$11:$AY$21)</f>
        <v>0</v>
      </c>
      <c r="P163" s="174">
        <f>SUMIF('Saturday Race 11-20-21'!$B$11:$B$20,$C163,'Saturday Race 11-20-21'!$AU$11:$AU$20)</f>
        <v>0</v>
      </c>
      <c r="Q163" s="174">
        <f>SUMIF('Saturday Race 11-20-21'!$B$11:$B$20,$C163,'Saturday Race 11-20-21'!$AV$11:$AV$20)</f>
        <v>0</v>
      </c>
      <c r="R163" s="174">
        <f>SUMIF('Saturday Race 11-20-21'!$B$11:$B$20,$C163,'Saturday Race 11-20-21'!$AW$11:$AW$20)</f>
        <v>0</v>
      </c>
      <c r="S163" s="174">
        <f>SUMIF('Saturday Race 11-20-21'!$B$11:$B$20,$C163,'Saturday Race 11-20-21'!$AX$11:$AX$20)</f>
        <v>0</v>
      </c>
      <c r="T163" s="174">
        <f>SUMIF('Saturday Race 11-20-21'!$B$11:$B$20,$C163,'Saturday Race 11-20-21'!$AY$11:$AY$20)</f>
        <v>0</v>
      </c>
      <c r="U163" s="174">
        <f>SUMIF('Saturday Race 1-08-22'!$B$11:$B$20,$C163,'Saturday Race 1-08-22'!$AU$11:$AU$20)</f>
        <v>0</v>
      </c>
      <c r="V163" s="174">
        <f>SUMIF('Saturday Race 1-08-22'!$B$11:$B$20,$C163,'Saturday Race 1-08-22'!$AV$11:$AV$20)</f>
        <v>0</v>
      </c>
      <c r="W163" s="174">
        <f>SUMIF('Saturday Race 1-08-22'!$B$11:$B$20,$C163,'Saturday Race 1-08-22'!$AW$11:$AW$20)</f>
        <v>0</v>
      </c>
      <c r="X163" s="174">
        <f>SUMIF('Saturday Race 1-08-22'!$B$11:$B$20,$C163,'Saturday Race 1-08-22'!$AX$11:$AX$20)</f>
        <v>0</v>
      </c>
      <c r="Y163" s="174">
        <f>SUMIF('Saturday Race 1-08-22'!$B$11:$B$20,$C163,'Saturday Race 1-08-22'!$AY$11:$AY$20)</f>
        <v>0</v>
      </c>
      <c r="Z163" s="174">
        <f>SUMIF('Saturday Race 1-22-22'!$B$11:$B$20,$C163,'Saturday Race 1-22-22'!$AU$11:$AU$20)</f>
        <v>0</v>
      </c>
      <c r="AA163" s="174">
        <f>SUMIF('Saturday Race 1-22-22'!$B$11:$B$20,$C163,'Saturday Race 1-22-22'!$AV$11:$AV$20)</f>
        <v>0</v>
      </c>
      <c r="AB163" s="174">
        <f>SUMIF('Saturday Race 1-22-22'!$B$11:$B$20,$C163,'Saturday Race 1-22-22'!$AW$11:$AW$20)</f>
        <v>0</v>
      </c>
      <c r="AC163" s="174">
        <f>SUMIF('Saturday Race 1-22-22'!$B$11:$B$20,$C163,'Saturday Race 1-22-22'!$AX$11:$AX$20)</f>
        <v>0</v>
      </c>
      <c r="AD163" s="174">
        <f>SUMIF('Saturday Race 1-22-22'!$B$11:$B$20,$C163,'Saturday Race 1-22-22'!$AY$11:$AY$20)</f>
        <v>0</v>
      </c>
      <c r="AE163" s="174">
        <f>SUMIF('Sunday Race 2-6-22'!$B$11:$B$20,$C163,'Sunday Race 2-6-22'!$AU$11:$AU$20)</f>
        <v>0</v>
      </c>
      <c r="AF163" s="174">
        <f>SUMIF('Sunday Race 2-6-22'!$B$11:$B$20,$C163,'Sunday Race 2-6-22'!$AV$11:$AV$20)</f>
        <v>0</v>
      </c>
      <c r="AG163" s="174">
        <f>SUMIF('Sunday Race 2-6-22'!$B$11:$B$20,$C163,'Sunday Race 2-6-22'!$AW$11:$AW$20)</f>
        <v>0</v>
      </c>
      <c r="AH163" s="174">
        <f>SUMIF('Sunday Race 2-6-22'!$B$11:$B$20,$C163,'Sunday Race 2-6-22'!$AX$11:$AX$20)</f>
        <v>0</v>
      </c>
      <c r="AI163" s="174">
        <f>SUMIF('Sunday Race 2-6-22'!$B$11:$B$20,$C163,'Sunday Race 2-6-22'!$AY$11:$AY$20)</f>
        <v>0</v>
      </c>
      <c r="AJ163" s="174">
        <f>SUMIF('Sunday Race 2-20-22'!$B$11:$B$26,$C163,'Sunday Race 2-20-22'!$AU$11:$AU$26)</f>
        <v>0</v>
      </c>
      <c r="AK163" s="174">
        <f>SUMIF('Sunday Race 2-20-22'!$B$11:$B$26,$C163,'Sunday Race 2-20-22'!$AV$11:$AV$26)</f>
        <v>0</v>
      </c>
      <c r="AL163" s="174">
        <f>SUMIF('Sunday Race 2-20-22'!$B$11:$B$26,$C163,'Sunday Race 2-20-22'!$AW$11:$AW$26)</f>
        <v>0</v>
      </c>
      <c r="AM163" s="174">
        <f>SUMIF('Sunday Race 2-20-22'!$B$11:$B$26,$C163,'Sunday Race 2-20-22'!$AX$11:$AX$26)</f>
        <v>0</v>
      </c>
      <c r="AN163" s="174">
        <f>SUMIF('Sunday Race 2-20-22'!$B$11:$B$26,$C163,'Sunday Race 2-20-22'!$AY$11:$AY$26)</f>
        <v>0</v>
      </c>
      <c r="AO163" s="174">
        <f>SUMIF('Sunday Race 2-27-22'!$B$11:$B$20,$C163,'Sunday Race 2-27-22'!$AU$11:$AU$20)</f>
        <v>0</v>
      </c>
      <c r="AP163" s="174">
        <f>SUMIF('Sunday Race 2-27-22'!$B$11:$B$20,$C163,'Sunday Race 2-27-22'!$AV$11:$AV$20)</f>
        <v>0</v>
      </c>
      <c r="AQ163" s="174">
        <f>SUMIF('Sunday Race 2-27-22'!$B$11:$B$20,$C163,'Sunday Race 2-27-22'!$AW$11:$AW$20)</f>
        <v>0</v>
      </c>
      <c r="AR163" s="174">
        <f>SUMIF('Sunday Race 2-27-22'!$B$11:$B$20,$C163,'Sunday Race 2-27-22'!$AX$11:$AX$20)</f>
        <v>0</v>
      </c>
      <c r="AS163" s="174">
        <f>SUMIF('Sunday Race 2-27-22'!$B$11:$B$20,$C163,'Sunday Race 2-27-22'!$AY$11:$AY$20)</f>
        <v>0</v>
      </c>
      <c r="AT163" s="174">
        <f>SUMIF('Sunday Race 3-13-22'!$B$11:$B$25,$C163,'Sunday Race 3-13-22'!$AU$11:$AU$25)</f>
        <v>0</v>
      </c>
      <c r="AU163" s="174">
        <f>SUMIF('Sunday Race 3-13-22'!$B$11:$B$25,$C163,'Sunday Race 3-13-22'!$AV$11:$AV$25)</f>
        <v>0</v>
      </c>
      <c r="AV163" s="174">
        <f>SUMIF('Sunday Race 3-13-22'!$B$11:$B$25,$C163,'Sunday Race 3-13-22'!$AW$11:$AW$25)</f>
        <v>0</v>
      </c>
      <c r="AW163" s="174">
        <f>SUMIF('Sunday Race 3-13-22'!$B$11:$B$25,$C163,'Sunday Race 3-13-22'!$AX$11:$AX$25)</f>
        <v>0</v>
      </c>
      <c r="AX163" s="174">
        <f>SUMIF('Sunday Race 3-13-22'!$B$11:$B$25,$C163,'Sunday Race 3-13-22'!$AY$11:$AY$25)</f>
        <v>0</v>
      </c>
      <c r="AY163" s="174">
        <f>SUMIF('Saturday Race 3-19-22'!$B$11:$B$15,$C163,'Saturday Race 3-19-22'!$AU$11:$AU$15)</f>
        <v>0</v>
      </c>
      <c r="AZ163" s="174">
        <f>SUMIF('Saturday Race 3-19-22'!$B$11:$B$15,$C163,'Saturday Race 3-19-22'!$AV$11:$AV$15)</f>
        <v>0</v>
      </c>
      <c r="BA163" s="174">
        <f>SUMIF('Saturday Race 3-19-22'!$B$11:$B$15,$C163,'Saturday Race 3-19-22'!$AW$11:$AW$15)</f>
        <v>0</v>
      </c>
      <c r="BB163" s="174">
        <f>SUMIF('Saturday Race 3-19-22'!$B$11:$B$15,$C163,'Saturday Race 3-19-22'!$AX$11:$AX$15)</f>
        <v>0</v>
      </c>
      <c r="BC163" s="174">
        <f>SUMIF('Saturday Race 3-19-22'!$B$11:$B$15,$C163,'Saturday Race 3-19-22'!$AY$11:$AY$15)</f>
        <v>0</v>
      </c>
      <c r="BD163" s="174">
        <f>SUMIF('Sunday Races 4-10-22'!$B$11:$B$26,$C163,'Sunday Races 4-10-22'!$AU$11:$AU$26)</f>
        <v>0</v>
      </c>
      <c r="BE163" s="174">
        <f>SUMIF('Sunday Races 4-10-22'!$B$11:$B$26,$C163,'Sunday Races 4-10-22'!$AV$11:$AV$26)</f>
        <v>0</v>
      </c>
      <c r="BF163" s="174">
        <f>SUMIF('Sunday Races 4-10-22'!$B$11:$B$26,$C163,'Sunday Races 4-10-22'!$AW$11:$AW$26)</f>
        <v>0</v>
      </c>
      <c r="BG163" s="174">
        <f>SUMIF('Sunday Races 4-10-22'!$B$11:$B$26,$C163,'Sunday Races 4-10-22'!$AX$11:$AX$26)</f>
        <v>0</v>
      </c>
      <c r="BH163" s="174">
        <f>SUMIF('Sunday Races 4-10-22'!$B$11:$B$26,$C163,'Sunday Races 4-10-22'!$AY$11:$AY$26)</f>
        <v>0</v>
      </c>
      <c r="BI163" s="174">
        <f>SUMIF('Sunday Races 5-1-22'!$B$11:$B$28,$C163,'Sunday Races 5-1-22'!$AU$11:$AU$28)</f>
        <v>0</v>
      </c>
      <c r="BJ163" s="174">
        <f>SUMIF('Sunday Races 5-1-22'!$B$11:$B$28,$C163,'Sunday Races 5-1-22'!$AV$11:$AV$28)</f>
        <v>0</v>
      </c>
      <c r="BK163" s="174">
        <f>SUMIF('Sunday Races 5-1-22'!$B$11:$B$28,$C163,'Sunday Races 5-1-22'!$AW$11:$AW$28)</f>
        <v>0</v>
      </c>
      <c r="BL163" s="174">
        <f>SUMIF('Sunday Races 5-1-22'!$B$11:$B$28,$C163,'Sunday Races 5-1-22'!$AX$11:$AX$28)</f>
        <v>0</v>
      </c>
      <c r="BM163" s="174">
        <f>SUMIF('Sunday Races 5-1-22'!$B$11:$B$28,$C163,'Sunday Races 5-1-22'!$AY$11:$AY$28)</f>
        <v>0</v>
      </c>
      <c r="BN163" s="174">
        <f>SUMIF('Sunday Races 6-5-22'!$B$11:$B$28,$C163,'Sunday Races 6-5-22'!$AU$11:$AU$28)</f>
        <v>0</v>
      </c>
      <c r="BO163" s="174">
        <f>SUMIF('Sunday Races 6-5-22'!$B$11:$B$28,$C163,'Sunday Races 6-5-22'!$AV$11:$AV$28)</f>
        <v>0</v>
      </c>
      <c r="BP163" s="174">
        <f>SUMIF('Sunday Races 6-5-22'!$B$11:$B$28,$C163,'Sunday Races 6-5-22'!$AW$11:$AW$28)</f>
        <v>0</v>
      </c>
      <c r="BQ163" s="174">
        <f>SUMIF('Sunday Races 6-5-22'!$B$11:$B$28,$C163,'Sunday Races 6-5-22'!$AX$11:$AX$28)</f>
        <v>0</v>
      </c>
      <c r="BR163" s="174">
        <f>SUMIF('Sunday Races 6-5-22'!$B$11:$B$28,$C163,'Sunday Races 6-5-22'!$AY$11:$AY$28)</f>
        <v>0</v>
      </c>
      <c r="BS163" s="174">
        <f>SUMIF('Sunday Races 6-12-22'!$B$11:$B$24,$C163,'Sunday Races 6-12-22'!$AU$11:$AU$24)</f>
        <v>0</v>
      </c>
      <c r="BT163" s="174">
        <f>SUMIF('Sunday Races 6-12-22'!$B$11:$B$24,$C163,'Sunday Races 6-12-22'!$AV$11:$AV$24)</f>
        <v>0</v>
      </c>
      <c r="BU163" s="174">
        <f>SUMIF('Sunday Races 6-12-22'!$B$11:$B$24,$C163,'Sunday Races 6-12-22'!$AW$11:$AW$24)</f>
        <v>0</v>
      </c>
      <c r="BV163" s="174">
        <f>SUMIF('Sunday Races 6-12-22'!$B$11:$B$24,$C163,'Sunday Races 6-12-22'!$AX$11:$AX$24)</f>
        <v>0</v>
      </c>
      <c r="BW163" s="174">
        <f>SUMIF('Sunday Races 6-12-22'!$B$11:$B$24,$C163,'Sunday Races 6-12-22'!$AY$11:$AY$24)</f>
        <v>0</v>
      </c>
      <c r="BX163" s="174">
        <f>SUMIF('Saturday Races 6-18-22'!$B$11:$B$24,$C163,'Saturday Races 6-18-22'!$AU$11:$AU$24)</f>
        <v>0</v>
      </c>
      <c r="BY163" s="174">
        <f>SUMIF('Saturday Races 6-18-22'!$B$11:$B$24,$C163,'Saturday Races 6-18-22'!$AV$11:$AV$24)</f>
        <v>0</v>
      </c>
      <c r="BZ163" s="174">
        <f>SUMIF('Saturday Races 6-18-22'!$B$11:$B$24,$C163,'Saturday Races 6-18-22'!$AW$11:$AW$24)</f>
        <v>0</v>
      </c>
      <c r="CA163" s="174">
        <f>SUMIF('Saturday Races 6-18-22'!$B$11:$B$24,$C163,'Saturday Races 6-18-22'!$AX$11:$AX$24)</f>
        <v>0</v>
      </c>
      <c r="CB163" s="174">
        <f>SUMIF('Saturday Races 6-18-22'!$B$11:$B$24,$C163,'Saturday Races 6-18-22'!$AY$11:$AY$24)</f>
        <v>0</v>
      </c>
      <c r="CC163" s="174">
        <f>SUMIF('Sunday Races 7-3-22'!$B$11:$B$26,$C163,'Sunday Races 7-3-22'!$AU$11:$AU$26)</f>
        <v>0</v>
      </c>
      <c r="CD163" s="174">
        <f>SUMIF('Sunday Races 7-3-22'!$B$11:$B$26,$C163,'Sunday Races 7-3-22'!$AV$11:$AV$26)</f>
        <v>0</v>
      </c>
      <c r="CE163" s="174">
        <f>SUMIF('Sunday Races 7-3-22'!$B$11:$B$26,$C163,'Sunday Races 7-3-22'!$AW$11:$AW$26)</f>
        <v>0</v>
      </c>
      <c r="CF163" s="174">
        <f>SUMIF('Sunday Races 7-3-22'!$B$11:$B$26,$C163,'Sunday Races 7-3-22'!$AX$11:$AX$26)</f>
        <v>0</v>
      </c>
      <c r="CG163" s="174">
        <f>SUMIF('Sunday Races 7-3-22'!$B$11:$B$26,$C163,'Sunday Races 7-3-22'!$AY$11:$AY$26)</f>
        <v>0</v>
      </c>
      <c r="CH163" s="174">
        <f>SUMIF('Sunday Races 7-31-22'!$B$11:$B$26,$C163,'Sunday Races 7-31-22'!$AU$11:$AU$26)</f>
        <v>0</v>
      </c>
      <c r="CI163" s="174">
        <f>SUMIF('Sunday Races 7-31-22'!$B$11:$B$26,$C163,'Sunday Races 7-31-22'!$AV$11:$AV$26)</f>
        <v>0</v>
      </c>
      <c r="CJ163" s="174">
        <f>SUMIF('Sunday Races 7-31-22'!$B$11:$B$26,$C163,'Sunday Races 7-31-22'!$AW$11:$AW$26)</f>
        <v>0</v>
      </c>
      <c r="CK163" s="174">
        <f>SUMIF('Sunday Races 7-31-22'!$B$11:$B$26,$C163,'Sunday Races 7-31-22'!$AX$11:$AX$26)</f>
        <v>0</v>
      </c>
      <c r="CL163" s="174">
        <f>SUMIF('Sunday Races 7-31-22'!$B$11:$B$26,$C163,'Sunday Races 7-31-22'!$AY$11:$AY$26)</f>
        <v>0</v>
      </c>
      <c r="CM163" s="174">
        <f>SUMIF('Sunday Races 8-14-22'!$B$11:$B$26,$C163,'Sunday Races 8-14-22'!$AU$11:$AU$26)</f>
        <v>0</v>
      </c>
      <c r="CN163" s="174">
        <f>SUMIF('Sunday Races 8-14-22'!$B$11:$B$26,$C163,'Sunday Races 8-14-22'!$AV$11:$AV$26)</f>
        <v>0</v>
      </c>
      <c r="CO163" s="174">
        <f>SUMIF('Sunday Races 8-14-22'!$B$11:$B$26,$C163,'Sunday Races 8-14-22'!$AW$11:$AW$26)</f>
        <v>0</v>
      </c>
      <c r="CP163" s="174">
        <f>SUMIF('Sunday Races 8-14-22'!$B$11:$B$26,$C163,'Sunday Races 8-14-22'!$AX$11:$AX$26)</f>
        <v>0</v>
      </c>
      <c r="CQ163" s="174">
        <f>SUMIF('Sunday Races 8-14-22'!$B$11:$B$26,$C163,'Sunday Races 8-14-22'!$AY$11:$AY$26)</f>
        <v>0</v>
      </c>
      <c r="CR163" s="174">
        <f>SUMIF('Saturday Races 8-20-22'!$B$11:$B$26,$C163,'Saturday Races 8-20-22'!$AU$11:$AU$26)</f>
        <v>0</v>
      </c>
      <c r="CS163" s="174">
        <f>SUMIF('Saturday Races 8-20-22'!$B$11:$B$26,$C163,'Saturday Races 8-20-22'!$AV$11:$AV$26)</f>
        <v>0</v>
      </c>
      <c r="CT163" s="174">
        <f>SUMIF('Saturday Races 8-20-22'!$B$11:$B$26,$C163,'Saturday Races 8-20-22'!$AW$11:$AW$26)</f>
        <v>0</v>
      </c>
      <c r="CU163" s="174">
        <f>SUMIF('Saturday Races 8-20-22'!$B$11:$B$26,$C163,'Saturday Races 8-20-22'!$AX$11:$AX$26)</f>
        <v>0</v>
      </c>
      <c r="CV163" s="174">
        <f>SUMIF('Saturday Races 8-20-22'!$B$11:$B$26,$C163,'Saturday Races 8-20-22'!$AY$11:$AY$26)</f>
        <v>0</v>
      </c>
      <c r="CW163" s="174">
        <f>SUMIF('Sunday Races 9-11-22'!$B$11:$B$20,$C163,'Sunday Races 9-11-22'!$AU$11:$AU$20)</f>
        <v>0</v>
      </c>
      <c r="CX163" s="174">
        <f>SUMIF('Sunday Races 9-11-22'!$B$11:$B$20,$C163,'Sunday Races 9-11-22'!$AV$11:$AV$20)</f>
        <v>0</v>
      </c>
      <c r="CY163" s="174">
        <f>SUMIF('Sunday Races 9-11-22'!$B$11:$B$20,$C163,'Sunday Races 9-11-22'!$AW$11:$AW$20)</f>
        <v>0</v>
      </c>
      <c r="CZ163" s="174">
        <f>SUMIF('Sunday Races 9-11-22'!$B$11:$B$20,$C163,'Sunday Races 9-11-22'!$AX$11:$AX$20)</f>
        <v>0</v>
      </c>
      <c r="DA163" s="174">
        <f>SUMIF('Sunday Races 9-11-22'!$B$11:$B$20,$C163,'Sunday Races 9-11-22'!$AY$11:$AY$20)</f>
        <v>0</v>
      </c>
      <c r="DB163" s="174">
        <f>SUMIF('Sunday Races 10-9-22'!$B$11:$B$21,$C163,'Sunday Races 10-9-22'!$AU$11:$AU$21)</f>
        <v>0</v>
      </c>
      <c r="DC163" s="174">
        <f>SUMIF('Sunday Races 10-9-22'!$B$11:$B$21,$C163,'Sunday Races 10-9-22'!$AV$11:$AV$21)</f>
        <v>0</v>
      </c>
      <c r="DD163" s="174">
        <f>SUMIF('Sunday Races 10-9-22'!$B$11:$B$21,$C163,'Sunday Races 10-9-22'!$AW$11:$AW$21)</f>
        <v>0</v>
      </c>
      <c r="DE163" s="174">
        <f>SUMIF('Sunday Races 10-9-22'!$B$11:$B$21,$C163,'Sunday Races 10-9-22'!$AX$11:$AX$21)</f>
        <v>0</v>
      </c>
      <c r="DF163" s="174">
        <f>SUMIF('Sunday Races 10-9-22'!$B$11:$B$21,$C163,'Sunday Races 10-9-22'!$AY$11:$AY$21)</f>
        <v>0</v>
      </c>
      <c r="DG163" s="174">
        <f>SUMIF('Sunday Races 10-23-22'!$B$11:$B$22,$C163,'Sunday Races 10-23-22'!$AU$11:$AU$22)</f>
        <v>0</v>
      </c>
      <c r="DH163" s="174">
        <f>SUMIF('Sunday Races 10-23-22'!$B$11:$B$22,$C163,'Sunday Races 10-23-22'!$AV$11:$AV$22)</f>
        <v>0</v>
      </c>
      <c r="DI163" s="174">
        <f>SUMIF('Sunday Races 10-23-22'!$B$11:$B$22,$C163,'Sunday Races 10-23-22'!$AW$11:$AW$22)</f>
        <v>0</v>
      </c>
      <c r="DJ163" s="174">
        <f>SUMIF('Sunday Races 10-23-22'!$B$11:$B$22,$C163,'Sunday Races 10-23-22'!$AX$11:$AX$22)</f>
        <v>0</v>
      </c>
      <c r="DK163" s="174">
        <f>SUMIF('Sunday Races 10-23-22'!$B$11:$B$22,$C163,'Sunday Races 10-23-22'!$AY$11:$AY$22)</f>
        <v>0</v>
      </c>
      <c r="DL163" s="175"/>
      <c r="DM163" s="176"/>
      <c r="DN163" s="177">
        <f t="shared" si="146"/>
        <v>0</v>
      </c>
      <c r="DO163" s="177">
        <f t="shared" si="146"/>
        <v>0</v>
      </c>
      <c r="DP163" s="177">
        <f t="shared" si="146"/>
        <v>0</v>
      </c>
      <c r="DQ163" s="177">
        <f t="shared" si="146"/>
        <v>0</v>
      </c>
      <c r="DR163" s="177">
        <f t="shared" si="146"/>
        <v>0</v>
      </c>
      <c r="DS163" s="177">
        <f t="shared" si="146"/>
        <v>0</v>
      </c>
      <c r="DT163" s="177">
        <f t="shared" si="146"/>
        <v>0</v>
      </c>
      <c r="DU163" s="177">
        <f t="shared" si="146"/>
        <v>0</v>
      </c>
      <c r="DV163" s="177">
        <f t="shared" si="146"/>
        <v>0</v>
      </c>
      <c r="DW163" s="177">
        <f t="shared" si="146"/>
        <v>0</v>
      </c>
      <c r="DX163" s="177">
        <f t="shared" si="147"/>
        <v>0</v>
      </c>
      <c r="DY163" s="177">
        <f t="shared" si="147"/>
        <v>0</v>
      </c>
      <c r="DZ163" s="177">
        <f t="shared" si="147"/>
        <v>0</v>
      </c>
      <c r="EA163" s="177">
        <f t="shared" si="147"/>
        <v>0</v>
      </c>
      <c r="EB163" s="177">
        <f t="shared" si="147"/>
        <v>0</v>
      </c>
      <c r="EC163" s="177">
        <f t="shared" si="147"/>
        <v>0</v>
      </c>
      <c r="ED163" s="177">
        <f t="shared" si="147"/>
        <v>0</v>
      </c>
      <c r="EE163" s="177">
        <f t="shared" si="147"/>
        <v>0</v>
      </c>
      <c r="EF163" s="177">
        <f t="shared" si="147"/>
        <v>0</v>
      </c>
      <c r="EG163" s="177">
        <f t="shared" si="147"/>
        <v>0</v>
      </c>
      <c r="EH163" s="177">
        <f t="shared" si="148"/>
        <v>0</v>
      </c>
      <c r="EI163" s="177">
        <f t="shared" si="148"/>
        <v>0</v>
      </c>
      <c r="EJ163" s="177">
        <f t="shared" si="148"/>
        <v>0</v>
      </c>
      <c r="EK163" s="177">
        <f t="shared" si="148"/>
        <v>0</v>
      </c>
      <c r="EL163" s="177">
        <f t="shared" si="148"/>
        <v>0</v>
      </c>
      <c r="EM163" s="177">
        <f t="shared" si="148"/>
        <v>0</v>
      </c>
      <c r="EN163" s="177">
        <f t="shared" si="148"/>
        <v>0</v>
      </c>
      <c r="EO163" s="177">
        <f t="shared" si="148"/>
        <v>0</v>
      </c>
      <c r="EP163" s="177">
        <f t="shared" si="148"/>
        <v>0</v>
      </c>
      <c r="EQ163" s="177">
        <f t="shared" si="148"/>
        <v>0</v>
      </c>
      <c r="ER163" s="177">
        <f t="shared" si="149"/>
        <v>0</v>
      </c>
      <c r="ES163" s="177">
        <f t="shared" si="149"/>
        <v>0</v>
      </c>
      <c r="ET163" s="177">
        <f t="shared" si="149"/>
        <v>0</v>
      </c>
      <c r="EU163" s="177">
        <f t="shared" si="149"/>
        <v>0</v>
      </c>
      <c r="EV163" s="177">
        <f t="shared" si="149"/>
        <v>0</v>
      </c>
      <c r="EW163" s="177">
        <f t="shared" si="149"/>
        <v>0</v>
      </c>
      <c r="EX163" s="177">
        <f t="shared" si="149"/>
        <v>0</v>
      </c>
      <c r="EY163" s="177">
        <f t="shared" si="149"/>
        <v>0</v>
      </c>
      <c r="EZ163" s="177">
        <f t="shared" si="149"/>
        <v>0</v>
      </c>
      <c r="FA163" s="177">
        <f t="shared" si="149"/>
        <v>0</v>
      </c>
      <c r="FB163" s="177">
        <f t="shared" si="150"/>
        <v>0</v>
      </c>
      <c r="FC163" s="177">
        <f t="shared" si="150"/>
        <v>0</v>
      </c>
      <c r="FD163" s="177">
        <f t="shared" si="150"/>
        <v>0</v>
      </c>
      <c r="FE163" s="177">
        <f t="shared" si="150"/>
        <v>0</v>
      </c>
      <c r="FF163" s="177">
        <f t="shared" si="150"/>
        <v>0</v>
      </c>
      <c r="FG163" s="177">
        <f t="shared" si="150"/>
        <v>0</v>
      </c>
      <c r="FH163" s="177">
        <f t="shared" si="150"/>
        <v>0</v>
      </c>
      <c r="FI163" s="177">
        <f t="shared" si="150"/>
        <v>0</v>
      </c>
      <c r="FJ163" s="177">
        <f t="shared" si="150"/>
        <v>0</v>
      </c>
      <c r="FK163" s="177">
        <f t="shared" si="150"/>
        <v>0</v>
      </c>
      <c r="FL163" s="177">
        <f t="shared" si="151"/>
        <v>0</v>
      </c>
      <c r="FM163" s="177">
        <f t="shared" si="151"/>
        <v>0</v>
      </c>
      <c r="FN163" s="177">
        <f t="shared" si="151"/>
        <v>0</v>
      </c>
      <c r="FO163" s="177">
        <f t="shared" si="151"/>
        <v>0</v>
      </c>
      <c r="FP163" s="177">
        <f t="shared" si="151"/>
        <v>0</v>
      </c>
      <c r="FQ163" s="177">
        <f t="shared" si="151"/>
        <v>0</v>
      </c>
      <c r="FR163" s="177">
        <f t="shared" si="151"/>
        <v>0</v>
      </c>
      <c r="FS163" s="177">
        <f t="shared" si="151"/>
        <v>0</v>
      </c>
      <c r="FT163" s="177">
        <f t="shared" si="151"/>
        <v>0</v>
      </c>
      <c r="FU163" s="177">
        <f t="shared" si="151"/>
        <v>0</v>
      </c>
      <c r="FV163" s="177">
        <f t="shared" si="151"/>
        <v>0</v>
      </c>
      <c r="FW163" s="177">
        <f t="shared" si="151"/>
        <v>0</v>
      </c>
      <c r="FX163" s="177">
        <f t="shared" si="151"/>
        <v>0</v>
      </c>
      <c r="FY163" s="177">
        <f t="shared" si="151"/>
        <v>0</v>
      </c>
      <c r="FZ163" s="177">
        <f t="shared" si="151"/>
        <v>0</v>
      </c>
      <c r="GA163" s="177"/>
      <c r="GB163" s="229">
        <f t="shared" si="132"/>
        <v>0</v>
      </c>
      <c r="GC163" s="229">
        <f t="shared" si="133"/>
        <v>0</v>
      </c>
      <c r="GD163" s="174">
        <f>SUMIF('One Day 12-04-21 Scots'!$B$11:$B$24,$C163,'One Day 12-04-21 Scots'!$AU$11:$AU$24)</f>
        <v>0</v>
      </c>
      <c r="GE163" s="174">
        <f>SUMIF('One Day 12-04-21 Scots'!$B$11:$B$24,$C163,'One Day 12-04-21 Scots'!$AV$11:$AV$24)</f>
        <v>0</v>
      </c>
      <c r="GF163" s="174">
        <f>SUMIF('One Day 12-04-21 Scots'!$B$11:$B$24,$C163,'One Day 12-04-21 Scots'!$AW$11:$AW$24)</f>
        <v>0</v>
      </c>
      <c r="GG163" s="174">
        <f>SUMIF('One Day 12-04-21 Scots'!$B$11:$B$24,$C163,'One Day 12-04-21 Scots'!$AX$11:$AX$24)</f>
        <v>0</v>
      </c>
      <c r="GH163" s="174">
        <f>SUMIF('One Day 12-04-21 Scots'!$B$11:$B$24,$C163,'One Day 12-04-21 Scots'!$AY$11:$AY$24)</f>
        <v>0</v>
      </c>
      <c r="GI163" s="174">
        <f>SUMIF('One Day 12-04-21 Thistles'!$B$11:$B$25,$C163,'One Day 12-04-21 Thistles'!$AU$11:$AU$25)</f>
        <v>0</v>
      </c>
      <c r="GJ163" s="174">
        <f>SUMIF('One Day 12-04-21 Thistles'!$B$11:$B$25,$C163,'One Day 12-04-21 Thistles'!$AV$11:$AV$25)</f>
        <v>0</v>
      </c>
      <c r="GK163" s="174">
        <f>SUMIF('One Day 12-04-21 Thistles'!$B$11:$B$25,$C163,'One Day 12-04-21 Thistles'!$AW$11:$AW$25)</f>
        <v>0</v>
      </c>
      <c r="GL163" s="174">
        <f>SUMIF('One Day 12-04-21 Thistles'!$B$11:$B$25,$C163,'One Day 12-04-21 Thistles'!$AX$11:$AX$25)</f>
        <v>0</v>
      </c>
      <c r="GM163" s="174">
        <f>SUMIF('One Day 12-04-21 Thistles'!$B$11:$B$25,$C163,'One Day 12-04-21 Thistles'!$AY$11:$AY$25)</f>
        <v>0</v>
      </c>
      <c r="GN163" s="174">
        <f>SUMIF('Chili One Day 2-12-22 Scots'!$B$11:$B$27,$C163,'Chili One Day 2-12-22 Scots'!$AU$11:$AU$27)</f>
        <v>0</v>
      </c>
      <c r="GO163" s="174">
        <f>SUMIF('Chili One Day 2-12-22 Scots'!$B$11:$B$27,$C163,'Chili One Day 2-12-22 Scots'!$AV$11:$AV$27)</f>
        <v>0</v>
      </c>
      <c r="GP163" s="174">
        <f>SUMIF('Chili One Day 2-12-22 Scots'!$B$11:$B$27,$C163,'Chili One Day 2-12-22 Scots'!$AW$11:$AW$27)</f>
        <v>0</v>
      </c>
      <c r="GQ163" s="174">
        <f>SUMIF('Chili One Day 2-12-22 Scots'!$B$11:$B$27,$C163,'Chili One Day 2-12-22 Scots'!$AX$11:$AX$27)</f>
        <v>0</v>
      </c>
      <c r="GR163" s="174">
        <f>SUMIF('Chili One Day 2-12-22 Scots'!$B$11:$B$27,$C163,'Chili One Day 2-12-22 Scots'!$AY$11:$AY$27)</f>
        <v>0</v>
      </c>
      <c r="GS163" s="174">
        <f>SUMIF('Chili One Day 2-12-22 Thistles'!$B$11:$B$27,$C163,'Chili One Day 2-12-22 Thistles'!$AU$11:$AU$27)</f>
        <v>0</v>
      </c>
      <c r="GT163" s="174">
        <f>SUMIF('Chili One Day 2-12-22 Thistles'!$B$11:$B$27,$C163,'Chili One Day 2-12-22 Thistles'!$AV$11:$AV$27)</f>
        <v>0</v>
      </c>
      <c r="GU163" s="174">
        <f>SUMIF('Chili One Day 2-12-22 Thistles'!$B$11:$B$27,$C163,'Chili One Day 2-12-22 Thistles'!$AW$11:$AW$27)</f>
        <v>0</v>
      </c>
      <c r="GV163" s="174">
        <f>SUMIF('Chili One Day 2-12-22 Thistles'!$B$11:$B$27,$C163,'Chili One Day 2-12-22 Thistles'!$AX$11:$AX$27)</f>
        <v>0</v>
      </c>
      <c r="GW163" s="174">
        <f>SUMIF('Chili One Day 2-12-22 Thistles'!$B$11:$B$27,$C163,'Chili One Day 2-12-22 Thistles'!$AY$11:$AY$27)</f>
        <v>0</v>
      </c>
      <c r="GX163" s="174">
        <f>SUMIF('Ironman One Day 3-5-22 FS'!$B$11:$B$26,$C163,'Ironman One Day 3-5-22 FS'!$AU$11:$AU$26)</f>
        <v>0</v>
      </c>
      <c r="GY163" s="174">
        <f>SUMIF('Ironman One Day 3-5-22 FS'!$B$11:$B$26,$C163,'Ironman One Day 3-5-22 FS'!$AV$11:$AV$26)</f>
        <v>0</v>
      </c>
      <c r="GZ163" s="174">
        <f>SUMIF('Ironman One Day 3-5-22 FS'!$B$11:$B$26,$C163,'Ironman One Day 3-5-22 FS'!$AW$11:$AW$26)</f>
        <v>0</v>
      </c>
      <c r="HA163" s="174">
        <f>SUMIF('Ironman One Day 3-5-22 FS'!$B$11:$B$26,$C163,'Ironman One Day 3-5-22 FS'!$AX$11:$AX$26)</f>
        <v>0</v>
      </c>
      <c r="HB163" s="174">
        <f>SUMIF('Ironman One Day 3-5-22 FS'!$B$11:$B$26,$C163,'Ironman One Day 3-5-22 FS'!$AY$11:$AY$26)</f>
        <v>0</v>
      </c>
      <c r="HC163" s="174">
        <f>SUMIF('Ironman One Day 3-5-22 420'!$B$11:$B$26,$C163,'Ironman One Day 3-5-22 420'!$AU$11:$AU$26)</f>
        <v>0</v>
      </c>
      <c r="HD163" s="174">
        <f>SUMIF('Ironman One Day 3-5-22 420'!$B$11:$B$26,$C163,'Ironman One Day 3-5-22 420'!$AV$11:$AV$26)</f>
        <v>0</v>
      </c>
      <c r="HE163" s="174">
        <f>SUMIF('Ironman One Day 3-5-22 420'!$B$11:$B$26,$C163,'Ironman One Day 3-5-22 420'!$AW$11:$AW$26)</f>
        <v>0</v>
      </c>
      <c r="HF163" s="174">
        <f>SUMIF('Ironman One Day 3-5-22 420'!$B$11:$B$26,$C163,'Ironman One Day 3-5-22 420'!$AX$11:$AX$26)</f>
        <v>0</v>
      </c>
      <c r="HG163" s="174">
        <f>SUMIF('Ironman One Day 3-5-22 420'!$B$11:$B$26,$C163,'Ironman One Day 3-5-22 420'!$AY$11:$AY$26)</f>
        <v>0</v>
      </c>
      <c r="HH163" s="174">
        <f>SUMIF('Easter One Day 4-16-22 FS'!$B$11:$B$25,$C163,'Easter One Day 4-16-22 FS'!$AU$11:$AU$25)</f>
        <v>0</v>
      </c>
      <c r="HI163" s="174">
        <f>SUMIF('Easter One Day 4-16-22 FS'!$B$11:$B$25,$C163,'Easter One Day 4-16-22 FS'!$AV$11:$AV$25)</f>
        <v>0</v>
      </c>
      <c r="HJ163" s="174">
        <f>SUMIF('Easter One Day 4-16-22 FS'!$B$11:$B$25,$C163,'Easter One Day 4-16-22 FS'!$AW$11:$AW$25)</f>
        <v>0</v>
      </c>
      <c r="HK163" s="174">
        <f>SUMIF('Easter One Day 4-16-22 FS'!$B$11:$B$25,$C163,'Easter One Day 4-16-22 FS'!$AX$11:$AX$25)</f>
        <v>0</v>
      </c>
      <c r="HL163" s="174">
        <f>SUMIF('Easter One Day 4-16-22 FS'!$B$11:$B$25,$C163,'Easter One Day 4-16-22 FS'!$AY$11:$AY$25)</f>
        <v>0</v>
      </c>
      <c r="HM163" s="174">
        <f>SUMIF('Easter One Day 4-16-22 TH'!$B$11:$B$25,$C163,'Easter One Day 4-16-22 TH'!$AU$11:$AU$25)</f>
        <v>0</v>
      </c>
      <c r="HN163" s="174">
        <f>SUMIF('Easter One Day 4-16-22 TH'!$B$11:$B$25,$C163,'Easter One Day 4-16-22 TH'!$AV$11:$AV$25)</f>
        <v>0</v>
      </c>
      <c r="HO163" s="174">
        <f>SUMIF('Easter One Day 4-16-22 TH'!$B$11:$B$25,$C163,'Easter One Day 4-16-22 TH'!$AW$11:$AW$25)</f>
        <v>0</v>
      </c>
      <c r="HP163" s="174">
        <f>SUMIF('Easter One Day 4-16-22 TH'!$B$11:$B$25,$C163,'Easter One Day 4-16-22 TH'!$AX$11:$AX$25)</f>
        <v>0</v>
      </c>
      <c r="HQ163" s="174">
        <f>SUMIF('Easter One Day 4-16-22 TH'!$B$11:$B$25,$C163,'Easter One Day 4-16-22 TH'!$AY$11:$AY$25)</f>
        <v>0</v>
      </c>
      <c r="HR163" s="174">
        <f>SUMIF('Long Distance Race 5-7-22'!$B$11:$B$25,$C163,'Long Distance Race 5-7-22'!$AU$11:$AU$25)</f>
        <v>0</v>
      </c>
      <c r="HS163" s="174">
        <f>SUMIF('Long Distance Race 5-7-22'!$B$11:$B$18,$C163,'Long Distance Race 5-7-22'!$AV$11:$AV$18)</f>
        <v>0</v>
      </c>
      <c r="HT163" s="174">
        <f>SUMIF('Long Distance Race 5-7-22'!$B$11:$B$18,$C163,'Long Distance Race 5-7-22'!$AW$11:$AW$18)</f>
        <v>0</v>
      </c>
      <c r="HU163" s="174">
        <f>SUMIF('Long Distance Race 5-7-22'!$B$11:$B$18,$C163,'Long Distance Race 5-7-22'!$AX$11:$AX$18)</f>
        <v>0</v>
      </c>
      <c r="HV163" s="174">
        <f>SUMIF('Long Distance Race 5-7-22'!$B$11:$B$18,$C163,'Long Distance Race 5-7-22'!$AY$11:$AY$18)</f>
        <v>0</v>
      </c>
      <c r="HW163" s="174">
        <f>SUMIF('Memorial Day Regatta 5-28-22 Op'!$B$11:$B$25,$C163,'Memorial Day Regatta 5-28-22 Op'!$AU$11:$AU$25)</f>
        <v>0</v>
      </c>
      <c r="HX163" s="174">
        <f>SUMIF('Memorial Day Regatta 5-28-22 Op'!$B$11:$B$18,$C163,'Memorial Day Regatta 5-28-22 Op'!$AV$11:$AV$18)</f>
        <v>0</v>
      </c>
      <c r="HY163" s="174">
        <f>SUMIF('Memorial Day Regatta 5-28-22 Op'!$B$11:$B$18,$C163,'Memorial Day Regatta 5-28-22 Op'!$AW$11:$AW$18)</f>
        <v>0</v>
      </c>
      <c r="HZ163" s="174">
        <f>SUMIF('Memorial Day Regatta 5-28-22 Op'!$B$11:$B$18,$C163,'Memorial Day Regatta 5-28-22 Op'!$AX$11:$AX$18)</f>
        <v>0</v>
      </c>
      <c r="IA163" s="174">
        <f>SUMIF('Memorial Day Regatta 5-28-22 Op'!$B$11:$B$18,$C163,'Memorial Day Regatta 5-28-22 Op'!$AY$11:$AY$18)</f>
        <v>0</v>
      </c>
      <c r="IB163" s="174">
        <f>SUMIF('Caldwell Cup 6-25-22 TH'!$B$11:$B$25,$C163,'Caldwell Cup 6-25-22 TH'!$AU$11:$AU$25)</f>
        <v>0</v>
      </c>
      <c r="IC163" s="174">
        <f>SUMIF('Caldwell Cup 6-25-22 TH'!$B$11:$B$25,$C163,'Caldwell Cup 6-25-22 TH'!$AV$11:$AV$25)</f>
        <v>0</v>
      </c>
      <c r="ID163" s="174">
        <f>SUMIF('Caldwell Cup 6-25-22 TH'!$B$11:$B$25,$C163,'Caldwell Cup 6-25-22 TH'!$AW$11:$AW$25)</f>
        <v>0</v>
      </c>
      <c r="IE163" s="174">
        <f>SUMIF('Caldwell Cup 6-25-22 TH'!$B$11:$B$25,$C163,'Caldwell Cup 6-25-22 TH'!$AX$11:$AX$25)</f>
        <v>0</v>
      </c>
      <c r="IF163" s="174">
        <f>SUMIF('Caldwell Cup 6-25-22 TH'!$B$11:$B$25,$C163,'Caldwell Cup 6-25-22 TH'!$AY$11:$AY$25)</f>
        <v>0</v>
      </c>
      <c r="IG163" s="174">
        <f>SUMIF('Caldwell Cup 6-25-22 FS'!$B$11:$B$21,$C163,'Caldwell Cup 6-25-22 FS'!$AU$11:$AU$21)</f>
        <v>0</v>
      </c>
      <c r="IH163" s="174">
        <f>SUMIF('Caldwell Cup 6-25-22 FS'!$B$11:$B$21,$C163,'Caldwell Cup 6-25-22 FS'!$AV$11:$AV$21)</f>
        <v>0</v>
      </c>
      <c r="II163" s="174">
        <f>SUMIF('Caldwell Cup 6-25-22 FS'!$B$11:$B$21,$C163,'Caldwell Cup 6-25-22 FS'!$AW$11:$AW$21)</f>
        <v>0</v>
      </c>
      <c r="IJ163" s="174">
        <f>SUMIF('Caldwell Cup 6-25-22 FS'!$B$11:$B$21,$C163,'Caldwell Cup 6-25-22 FS'!$AX$11:$AX$21)</f>
        <v>0</v>
      </c>
      <c r="IK163" s="174">
        <f>SUMIF('Caldwell Cup 6-25-22 FS'!$B$11:$B$21,$C163,'Caldwell Cup 6-25-22 FS'!$AY$11:$AY$21)</f>
        <v>0</v>
      </c>
      <c r="IL163" s="174">
        <f>SUMIF('Caldwell Cup 6-25-22 Lasers'!$B$11:$B$23,$C163,'Caldwell Cup 6-25-22 Lasers'!$AU$11:$AU$23)</f>
        <v>0</v>
      </c>
      <c r="IM163" s="174">
        <f>SUMIF('Caldwell Cup 6-25-22 Lasers'!$B$11:$B$23,$C163,'Caldwell Cup 6-25-22 Lasers'!$AV$11:$AV$23)</f>
        <v>0</v>
      </c>
      <c r="IN163" s="174">
        <f>SUMIF('Caldwell Cup 6-25-22 Lasers'!$B$11:$B$23,$C163,'Caldwell Cup 6-25-22 Lasers'!$AW$11:$AW$23)</f>
        <v>0</v>
      </c>
      <c r="IO163" s="174">
        <f>SUMIF('Caldwell Cup 6-25-22 Lasers'!$B$11:$B$23,$C163,'Caldwell Cup 6-25-22 Lasers'!$AX$11:$AX$23)</f>
        <v>0</v>
      </c>
      <c r="IP163" s="174">
        <f>SUMIF('Caldwell Cup 6-25-22 Lasers'!$B$11:$B$23,$C163,'Caldwell Cup 6-25-22 Lasers'!$AY$11:$AY$23)</f>
        <v>0</v>
      </c>
      <c r="IQ163" s="174">
        <f>SUMIF('Labor Day Regatta 9-3-22 FS'!$B$11:$B$30,$C163,'Labor Day Regatta 9-3-22 FS'!$AU$11:$AU$30)</f>
        <v>0</v>
      </c>
      <c r="IR163" s="174">
        <f>SUMIF('Labor Day Regatta 9-3-22 FS'!$B$11:$B$30,$C163,'Labor Day Regatta 9-3-22 FS'!$AV$11:$AV$30)</f>
        <v>0</v>
      </c>
      <c r="IS163" s="174">
        <f>SUMIF('Labor Day Regatta 9-3-22 FS'!$B$11:$B$30,$C163,'Labor Day Regatta 9-3-22 FS'!$AW$11:$AW$30)</f>
        <v>0</v>
      </c>
      <c r="IT163" s="174">
        <f>SUMIF('Labor Day Regatta 9-3-22 FS'!$B$11:$B$30,$C163,'Labor Day Regatta 9-3-22 FS'!$AX$11:$AX$30)</f>
        <v>0</v>
      </c>
      <c r="IU163" s="174">
        <f>SUMIF('Labor Day Regatta 9-3-22 FS'!$B$11:$B$30,$C163,'Labor Day Regatta 9-3-22 FS'!$AY$11:$AY$30)</f>
        <v>0</v>
      </c>
      <c r="IV163" s="174">
        <f>SUMIF('2022-09-17 Leukemia Cup FS'!$B$11:$B$26,$C163,'2022-09-17 Leukemia Cup FS'!$AU$11:$AU$26)</f>
        <v>0</v>
      </c>
      <c r="IW163" s="174">
        <f>SUMIF('2022-09-17 Leukemia Cup FS'!$B$11:$B$26,$C163,'2022-09-17 Leukemia Cup FS'!$AV$11:$AV$26)</f>
        <v>0</v>
      </c>
      <c r="IX163" s="174">
        <f>SUMIF('2022-09-17 Leukemia Cup FS'!$B$11:$B$26,$C163,'2022-09-17 Leukemia Cup FS'!$AW$11:$AW$26)</f>
        <v>0</v>
      </c>
      <c r="IY163" s="174">
        <f>SUMIF('2022-09-17 Leukemia Cup FS'!$B$11:$B$26,$C163,'2022-09-17 Leukemia Cup FS'!$AX$11:$AX$26)</f>
        <v>0</v>
      </c>
      <c r="IZ163" s="174">
        <f>SUMIF('2022-09-17 Leukemia Cup FS'!$B$11:$B$26,$C163,'2022-09-17 Leukemia Cup FS'!$AY$11:$AY$26)</f>
        <v>0</v>
      </c>
      <c r="JA163" s="174">
        <f>SUMIF('2022-09-17 Leukemia Cup TH'!$B$11:$B$28,$C163,'2022-09-17 Leukemia Cup TH'!$AU$11:$AU$28)</f>
        <v>0</v>
      </c>
      <c r="JB163" s="174">
        <f>SUMIF('2022-09-17 Leukemia Cup TH'!$B$11:$B$28,$C163,'2022-09-17 Leukemia Cup TH'!$AV$11:$AV$28)</f>
        <v>0</v>
      </c>
      <c r="JC163" s="174">
        <f>SUMIF('2022-09-17 Leukemia Cup TH'!$B$11:$B$28,$C163,'2022-09-17 Leukemia Cup TH'!$AW$11:$AW$28)</f>
        <v>0</v>
      </c>
      <c r="JD163" s="174">
        <f>SUMIF('2022-09-17 Leukemia Cup TH'!$B$11:$B$28,$C163,'2022-09-17 Leukemia Cup TH'!$AX$11:$AX$28)</f>
        <v>0</v>
      </c>
      <c r="JE163" s="174">
        <f>SUMIF('2022-09-17 Leukemia Cup TH'!$B$11:$B$28,$C163,'2022-09-17 Leukemia Cup TH'!$AY$11:$AY$28)</f>
        <v>0</v>
      </c>
      <c r="JF163" s="174">
        <f>SUMIF('Smith-Berry LDR 9-24-22'!$B$11:$B$30,$C163,'Smith-Berry LDR 9-24-22'!$AU$11:$AU$30)</f>
        <v>0</v>
      </c>
      <c r="JG163" s="174">
        <f>SUMIF('Smith-Berry LDR 9-24-22'!$B$11:$B$30,$C163,'Smith-Berry LDR 9-24-22'!$AV$11:$AV$30)</f>
        <v>0</v>
      </c>
      <c r="JH163" s="174">
        <f>SUMIF('Smith-Berry LDR 9-24-22'!$B$11:$B$30,$C163,'Smith-Berry LDR 9-24-22'!$AW$11:$AW$30)</f>
        <v>0</v>
      </c>
      <c r="JI163" s="174">
        <f>SUMIF('Smith-Berry LDR 9-24-22'!$B$11:$B$30,$C163,'Smith-Berry LDR 9-24-22'!$AX$11:$AX$30)</f>
        <v>0</v>
      </c>
      <c r="JJ163" s="174">
        <f>SUMIF('Smith-Berry LDR 9-24-22'!$B$11:$B$30,$C163,'Smith-Berry LDR 9-24-22'!$AY$11:$AY$30)</f>
        <v>0</v>
      </c>
      <c r="JK163" s="174">
        <f>SUMIF('Great Scot 10-1-22 Cham'!$B$11:$B$38,$C163,'Great Scot 10-1-22 Cham'!$AU$11:$AU$38)</f>
        <v>0</v>
      </c>
      <c r="JL163" s="174">
        <f>SUMIF('Great Scot 10-1-22 Cham'!$B$11:$B$38,$C163,'Great Scot 10-1-22 Cham'!$AV$11:$AV$38)</f>
        <v>0</v>
      </c>
      <c r="JM163" s="174">
        <f>SUMIF('Great Scot 10-1-22 Cham'!$B$11:$B$38,$C163,'Great Scot 10-1-22 Cham'!$AW$11:$AW$38)</f>
        <v>0</v>
      </c>
      <c r="JN163" s="174">
        <f>SUMIF('Great Scot 10-1-22 Cham'!$B$11:$B$38,$C163,'Great Scot 10-1-22 Cham'!$AX$11:$AX$38)</f>
        <v>0</v>
      </c>
      <c r="JO163" s="174">
        <f>SUMIF('Great Scot 10-1-22 Cham'!$B$11:$B$38,$C163,'Great Scot 10-1-22 Cham'!$AY$11:$AY$38)</f>
        <v>0</v>
      </c>
      <c r="JP163" s="174">
        <f>SUMIF('Great Scot 10-1-22 Chal'!$B$11:$B$28,$C163,'Great Scot 10-1-22 Chal'!$AU$11:$AU$28)</f>
        <v>0</v>
      </c>
      <c r="JQ163" s="174">
        <f>SUMIF('Great Scot 10-1-22 Chal'!$B$11:$B$28,$C163,'Great Scot 10-1-22 Chal'!$AV$11:$AV$28)</f>
        <v>0</v>
      </c>
      <c r="JR163" s="174">
        <f>SUMIF('Great Scot 10-1-22 Chal'!$B$11:$B$28,$C163,'Great Scot 10-1-22 Chal'!$AW$11:$AW$28)</f>
        <v>0</v>
      </c>
      <c r="JS163" s="174">
        <f>SUMIF('Great Scot 10-1-22 Chal'!$B$11:$B$28,$C163,'Great Scot 10-1-22 Chal'!$AX$11:$AX$28)</f>
        <v>0</v>
      </c>
      <c r="JT163" s="174">
        <f>SUMIF('Great Scot 10-1-22 Chal'!$B$11:$B$28,$C163,'Great Scot 10-1-22 Chal'!$AY$11:$AY$28)</f>
        <v>0</v>
      </c>
      <c r="JU163" s="174">
        <f>SUMIF('Great Pumpkin Regatta 10-15-22'!$B$11:$B$54,$C163,'Great Pumpkin Regatta 10-15-22'!$AU$11:$AU$54)</f>
        <v>0</v>
      </c>
      <c r="JV163" s="174">
        <f>SUMIF('Great Pumpkin Regatta 10-15-22'!$B$11:$B$54,$C163,'Great Pumpkin Regatta 10-15-22'!$AV$11:$AV$54)</f>
        <v>0</v>
      </c>
      <c r="JW163" s="174">
        <f>SUMIF('Great Pumpkin Regatta 10-15-22'!$B$11:$B$54,$C163,'Great Pumpkin Regatta 10-15-22'!$AW$11:$AW$54)</f>
        <v>0</v>
      </c>
      <c r="JX163" s="174">
        <f>SUMIF('Great Pumpkin Regatta 10-15-22'!$B$11:$B$54,$C163,'Great Pumpkin Regatta 10-15-22'!$AX$11:$AX$54)</f>
        <v>0</v>
      </c>
      <c r="JY163" s="174">
        <f>SUMIF('Great Pumpkin Regatta 10-15-22'!$B$11:$B$54,$C163,'Great Pumpkin Regatta 10-15-22'!$AY$11:$AY$54)</f>
        <v>0</v>
      </c>
      <c r="JZ163" s="174">
        <f>SUMIF('One Day Regatta 10-29-22 FS'!$B$11:$B$19,$C163,'One Day Regatta 10-29-22 FS'!$AU$11:$AU$19)</f>
        <v>0</v>
      </c>
      <c r="KA163" s="174">
        <f>SUMIF('One Day Regatta 10-29-22 FS'!$B$11:$B$19,$C163,'One Day Regatta 10-29-22 FS'!$AV$11:$AV$19)</f>
        <v>0</v>
      </c>
      <c r="KB163" s="174">
        <f>SUMIF('One Day Regatta 10-29-22 FS'!$B$11:$B$19,$C163,'One Day Regatta 10-29-22 FS'!$AW$11:$AW$19)</f>
        <v>0</v>
      </c>
      <c r="KC163" s="174">
        <f>SUMIF('One Day Regatta 10-29-22 FS'!$B$11:$B$19,$C163,'One Day Regatta 10-29-22 FS'!$AX$11:$AX$19)</f>
        <v>0</v>
      </c>
      <c r="KD163" s="174">
        <f>SUMIF('One Day Regatta 10-29-22 FS'!$B$11:$B$19,$C163,'One Day Regatta 10-29-22 FS'!$AY$11:$AY$19)</f>
        <v>0</v>
      </c>
    </row>
    <row r="164" spans="1:290" ht="15" customHeight="1" x14ac:dyDescent="0.2">
      <c r="A164" s="400" t="s">
        <v>1369</v>
      </c>
      <c r="B164" s="134">
        <f t="shared" si="126"/>
        <v>36</v>
      </c>
      <c r="C164" s="170" t="s">
        <v>157</v>
      </c>
      <c r="D164" s="171">
        <f t="shared" si="127"/>
        <v>0</v>
      </c>
      <c r="E164" s="172">
        <f t="shared" si="128"/>
        <v>0</v>
      </c>
      <c r="F164" s="171">
        <f t="shared" si="129"/>
        <v>0</v>
      </c>
      <c r="G164" s="171">
        <v>0</v>
      </c>
      <c r="H164" s="171">
        <f t="shared" si="130"/>
        <v>0</v>
      </c>
      <c r="I164" s="173">
        <f t="shared" si="131"/>
        <v>0</v>
      </c>
      <c r="J164" s="173"/>
      <c r="K164" s="174">
        <f>SUMIF('Saturday Race 11-06-21'!$B$11:$B$21,$C164,'Saturday Race 11-06-21'!$AU$11:$AU$21)</f>
        <v>0</v>
      </c>
      <c r="L164" s="174">
        <f>SUMIF('Saturday Race 11-06-21'!$B$11:$B$21,$C164,'Saturday Race 11-06-21'!$AV$11:$AV$21)</f>
        <v>0</v>
      </c>
      <c r="M164" s="174">
        <f>SUMIF('Saturday Race 11-06-21'!$B$11:$B$21,$C164,'Saturday Race 11-06-21'!$AW$11:$AW$21)</f>
        <v>0</v>
      </c>
      <c r="N164" s="174">
        <f>SUMIF('Saturday Race 11-06-21'!$B$11:$B$21,$C164,'Saturday Race 11-06-21'!$AX$11:$AX$21)</f>
        <v>0</v>
      </c>
      <c r="O164" s="174">
        <f>SUMIF('Saturday Race 11-06-21'!$B$11:$B$21,$C164,'Saturday Race 11-06-21'!$AY$11:$AY$21)</f>
        <v>0</v>
      </c>
      <c r="P164" s="174">
        <f>SUMIF('Saturday Race 11-20-21'!$B$11:$B$20,$C164,'Saturday Race 11-20-21'!$AU$11:$AU$20)</f>
        <v>0</v>
      </c>
      <c r="Q164" s="174">
        <f>SUMIF('Saturday Race 11-20-21'!$B$11:$B$20,$C164,'Saturday Race 11-20-21'!$AV$11:$AV$20)</f>
        <v>0</v>
      </c>
      <c r="R164" s="174">
        <f>SUMIF('Saturday Race 11-20-21'!$B$11:$B$20,$C164,'Saturday Race 11-20-21'!$AW$11:$AW$20)</f>
        <v>0</v>
      </c>
      <c r="S164" s="174">
        <f>SUMIF('Saturday Race 11-20-21'!$B$11:$B$20,$C164,'Saturday Race 11-20-21'!$AX$11:$AX$20)</f>
        <v>0</v>
      </c>
      <c r="T164" s="174">
        <f>SUMIF('Saturday Race 11-20-21'!$B$11:$B$20,$C164,'Saturday Race 11-20-21'!$AY$11:$AY$20)</f>
        <v>0</v>
      </c>
      <c r="U164" s="174">
        <f>SUMIF('Saturday Race 1-08-22'!$B$11:$B$20,$C164,'Saturday Race 1-08-22'!$AU$11:$AU$20)</f>
        <v>0</v>
      </c>
      <c r="V164" s="174">
        <f>SUMIF('Saturday Race 1-08-22'!$B$11:$B$20,$C164,'Saturday Race 1-08-22'!$AV$11:$AV$20)</f>
        <v>0</v>
      </c>
      <c r="W164" s="174">
        <f>SUMIF('Saturday Race 1-08-22'!$B$11:$B$20,$C164,'Saturday Race 1-08-22'!$AW$11:$AW$20)</f>
        <v>0</v>
      </c>
      <c r="X164" s="174">
        <f>SUMIF('Saturday Race 1-08-22'!$B$11:$B$20,$C164,'Saturday Race 1-08-22'!$AX$11:$AX$20)</f>
        <v>0</v>
      </c>
      <c r="Y164" s="174">
        <f>SUMIF('Saturday Race 1-08-22'!$B$11:$B$20,$C164,'Saturday Race 1-08-22'!$AY$11:$AY$20)</f>
        <v>0</v>
      </c>
      <c r="Z164" s="174">
        <f>SUMIF('Saturday Race 1-22-22'!$B$11:$B$20,$C164,'Saturday Race 1-22-22'!$AU$11:$AU$20)</f>
        <v>0</v>
      </c>
      <c r="AA164" s="174">
        <f>SUMIF('Saturday Race 1-22-22'!$B$11:$B$20,$C164,'Saturday Race 1-22-22'!$AV$11:$AV$20)</f>
        <v>0</v>
      </c>
      <c r="AB164" s="174">
        <f>SUMIF('Saturday Race 1-22-22'!$B$11:$B$20,$C164,'Saturday Race 1-22-22'!$AW$11:$AW$20)</f>
        <v>0</v>
      </c>
      <c r="AC164" s="174">
        <f>SUMIF('Saturday Race 1-22-22'!$B$11:$B$20,$C164,'Saturday Race 1-22-22'!$AX$11:$AX$20)</f>
        <v>0</v>
      </c>
      <c r="AD164" s="174">
        <f>SUMIF('Saturday Race 1-22-22'!$B$11:$B$20,$C164,'Saturday Race 1-22-22'!$AY$11:$AY$20)</f>
        <v>0</v>
      </c>
      <c r="AE164" s="174">
        <f>SUMIF('Sunday Race 2-6-22'!$B$11:$B$20,$C164,'Sunday Race 2-6-22'!$AU$11:$AU$20)</f>
        <v>0</v>
      </c>
      <c r="AF164" s="174">
        <f>SUMIF('Sunday Race 2-6-22'!$B$11:$B$20,$C164,'Sunday Race 2-6-22'!$AV$11:$AV$20)</f>
        <v>0</v>
      </c>
      <c r="AG164" s="174">
        <f>SUMIF('Sunday Race 2-6-22'!$B$11:$B$20,$C164,'Sunday Race 2-6-22'!$AW$11:$AW$20)</f>
        <v>0</v>
      </c>
      <c r="AH164" s="174">
        <f>SUMIF('Sunday Race 2-6-22'!$B$11:$B$20,$C164,'Sunday Race 2-6-22'!$AX$11:$AX$20)</f>
        <v>0</v>
      </c>
      <c r="AI164" s="174">
        <f>SUMIF('Sunday Race 2-6-22'!$B$11:$B$20,$C164,'Sunday Race 2-6-22'!$AY$11:$AY$20)</f>
        <v>0</v>
      </c>
      <c r="AJ164" s="174">
        <f>SUMIF('Sunday Race 2-20-22'!$B$11:$B$26,$C164,'Sunday Race 2-20-22'!$AU$11:$AU$26)</f>
        <v>0</v>
      </c>
      <c r="AK164" s="174">
        <f>SUMIF('Sunday Race 2-20-22'!$B$11:$B$26,$C164,'Sunday Race 2-20-22'!$AV$11:$AV$26)</f>
        <v>0</v>
      </c>
      <c r="AL164" s="174">
        <f>SUMIF('Sunday Race 2-20-22'!$B$11:$B$26,$C164,'Sunday Race 2-20-22'!$AW$11:$AW$26)</f>
        <v>0</v>
      </c>
      <c r="AM164" s="174">
        <f>SUMIF('Sunday Race 2-20-22'!$B$11:$B$26,$C164,'Sunday Race 2-20-22'!$AX$11:$AX$26)</f>
        <v>0</v>
      </c>
      <c r="AN164" s="174">
        <f>SUMIF('Sunday Race 2-20-22'!$B$11:$B$26,$C164,'Sunday Race 2-20-22'!$AY$11:$AY$26)</f>
        <v>0</v>
      </c>
      <c r="AO164" s="174">
        <f>SUMIF('Sunday Race 2-27-22'!$B$11:$B$20,$C164,'Sunday Race 2-27-22'!$AU$11:$AU$20)</f>
        <v>0</v>
      </c>
      <c r="AP164" s="174">
        <f>SUMIF('Sunday Race 2-27-22'!$B$11:$B$20,$C164,'Sunday Race 2-27-22'!$AV$11:$AV$20)</f>
        <v>0</v>
      </c>
      <c r="AQ164" s="174">
        <f>SUMIF('Sunday Race 2-27-22'!$B$11:$B$20,$C164,'Sunday Race 2-27-22'!$AW$11:$AW$20)</f>
        <v>0</v>
      </c>
      <c r="AR164" s="174">
        <f>SUMIF('Sunday Race 2-27-22'!$B$11:$B$20,$C164,'Sunday Race 2-27-22'!$AX$11:$AX$20)</f>
        <v>0</v>
      </c>
      <c r="AS164" s="174">
        <f>SUMIF('Sunday Race 2-27-22'!$B$11:$B$20,$C164,'Sunday Race 2-27-22'!$AY$11:$AY$20)</f>
        <v>0</v>
      </c>
      <c r="AT164" s="174">
        <f>SUMIF('Sunday Race 3-13-22'!$B$11:$B$25,$C164,'Sunday Race 3-13-22'!$AU$11:$AU$25)</f>
        <v>0</v>
      </c>
      <c r="AU164" s="174">
        <f>SUMIF('Sunday Race 3-13-22'!$B$11:$B$25,$C164,'Sunday Race 3-13-22'!$AV$11:$AV$25)</f>
        <v>0</v>
      </c>
      <c r="AV164" s="174">
        <f>SUMIF('Sunday Race 3-13-22'!$B$11:$B$25,$C164,'Sunday Race 3-13-22'!$AW$11:$AW$25)</f>
        <v>0</v>
      </c>
      <c r="AW164" s="174">
        <f>SUMIF('Sunday Race 3-13-22'!$B$11:$B$25,$C164,'Sunday Race 3-13-22'!$AX$11:$AX$25)</f>
        <v>0</v>
      </c>
      <c r="AX164" s="174">
        <f>SUMIF('Sunday Race 3-13-22'!$B$11:$B$25,$C164,'Sunday Race 3-13-22'!$AY$11:$AY$25)</f>
        <v>0</v>
      </c>
      <c r="AY164" s="174">
        <f>SUMIF('Saturday Race 3-19-22'!$B$11:$B$15,$C164,'Saturday Race 3-19-22'!$AU$11:$AU$15)</f>
        <v>0</v>
      </c>
      <c r="AZ164" s="174">
        <f>SUMIF('Saturday Race 3-19-22'!$B$11:$B$15,$C164,'Saturday Race 3-19-22'!$AV$11:$AV$15)</f>
        <v>0</v>
      </c>
      <c r="BA164" s="174">
        <f>SUMIF('Saturday Race 3-19-22'!$B$11:$B$15,$C164,'Saturday Race 3-19-22'!$AW$11:$AW$15)</f>
        <v>0</v>
      </c>
      <c r="BB164" s="174">
        <f>SUMIF('Saturday Race 3-19-22'!$B$11:$B$15,$C164,'Saturday Race 3-19-22'!$AX$11:$AX$15)</f>
        <v>0</v>
      </c>
      <c r="BC164" s="174">
        <f>SUMIF('Saturday Race 3-19-22'!$B$11:$B$15,$C164,'Saturday Race 3-19-22'!$AY$11:$AY$15)</f>
        <v>0</v>
      </c>
      <c r="BD164" s="174">
        <f>SUMIF('Sunday Races 4-10-22'!$B$11:$B$26,$C164,'Sunday Races 4-10-22'!$AU$11:$AU$26)</f>
        <v>0</v>
      </c>
      <c r="BE164" s="174">
        <f>SUMIF('Sunday Races 4-10-22'!$B$11:$B$26,$C164,'Sunday Races 4-10-22'!$AV$11:$AV$26)</f>
        <v>0</v>
      </c>
      <c r="BF164" s="174">
        <f>SUMIF('Sunday Races 4-10-22'!$B$11:$B$26,$C164,'Sunday Races 4-10-22'!$AW$11:$AW$26)</f>
        <v>0</v>
      </c>
      <c r="BG164" s="174">
        <f>SUMIF('Sunday Races 4-10-22'!$B$11:$B$26,$C164,'Sunday Races 4-10-22'!$AX$11:$AX$26)</f>
        <v>0</v>
      </c>
      <c r="BH164" s="174">
        <f>SUMIF('Sunday Races 4-10-22'!$B$11:$B$26,$C164,'Sunday Races 4-10-22'!$AY$11:$AY$26)</f>
        <v>0</v>
      </c>
      <c r="BI164" s="174">
        <f>SUMIF('Sunday Races 5-1-22'!$B$11:$B$28,$C164,'Sunday Races 5-1-22'!$AU$11:$AU$28)</f>
        <v>0</v>
      </c>
      <c r="BJ164" s="174">
        <f>SUMIF('Sunday Races 5-1-22'!$B$11:$B$28,$C164,'Sunday Races 5-1-22'!$AV$11:$AV$28)</f>
        <v>0</v>
      </c>
      <c r="BK164" s="174">
        <f>SUMIF('Sunday Races 5-1-22'!$B$11:$B$28,$C164,'Sunday Races 5-1-22'!$AW$11:$AW$28)</f>
        <v>0</v>
      </c>
      <c r="BL164" s="174">
        <f>SUMIF('Sunday Races 5-1-22'!$B$11:$B$28,$C164,'Sunday Races 5-1-22'!$AX$11:$AX$28)</f>
        <v>0</v>
      </c>
      <c r="BM164" s="174">
        <f>SUMIF('Sunday Races 5-1-22'!$B$11:$B$28,$C164,'Sunday Races 5-1-22'!$AY$11:$AY$28)</f>
        <v>0</v>
      </c>
      <c r="BN164" s="174">
        <f>SUMIF('Sunday Races 6-5-22'!$B$11:$B$28,$C164,'Sunday Races 6-5-22'!$AU$11:$AU$28)</f>
        <v>0</v>
      </c>
      <c r="BO164" s="174">
        <f>SUMIF('Sunday Races 6-5-22'!$B$11:$B$28,$C164,'Sunday Races 6-5-22'!$AV$11:$AV$28)</f>
        <v>0</v>
      </c>
      <c r="BP164" s="174">
        <f>SUMIF('Sunday Races 6-5-22'!$B$11:$B$28,$C164,'Sunday Races 6-5-22'!$AW$11:$AW$28)</f>
        <v>0</v>
      </c>
      <c r="BQ164" s="174">
        <f>SUMIF('Sunday Races 6-5-22'!$B$11:$B$28,$C164,'Sunday Races 6-5-22'!$AX$11:$AX$28)</f>
        <v>0</v>
      </c>
      <c r="BR164" s="174">
        <f>SUMIF('Sunday Races 6-5-22'!$B$11:$B$28,$C164,'Sunday Races 6-5-22'!$AY$11:$AY$28)</f>
        <v>0</v>
      </c>
      <c r="BS164" s="174">
        <f>SUMIF('Sunday Races 6-12-22'!$B$11:$B$24,$C164,'Sunday Races 6-12-22'!$AU$11:$AU$24)</f>
        <v>0</v>
      </c>
      <c r="BT164" s="174">
        <f>SUMIF('Sunday Races 6-12-22'!$B$11:$B$24,$C164,'Sunday Races 6-12-22'!$AV$11:$AV$24)</f>
        <v>0</v>
      </c>
      <c r="BU164" s="174">
        <f>SUMIF('Sunday Races 6-12-22'!$B$11:$B$24,$C164,'Sunday Races 6-12-22'!$AW$11:$AW$24)</f>
        <v>0</v>
      </c>
      <c r="BV164" s="174">
        <f>SUMIF('Sunday Races 6-12-22'!$B$11:$B$24,$C164,'Sunday Races 6-12-22'!$AX$11:$AX$24)</f>
        <v>0</v>
      </c>
      <c r="BW164" s="174">
        <f>SUMIF('Sunday Races 6-12-22'!$B$11:$B$24,$C164,'Sunday Races 6-12-22'!$AY$11:$AY$24)</f>
        <v>0</v>
      </c>
      <c r="BX164" s="174">
        <f>SUMIF('Saturday Races 6-18-22'!$B$11:$B$24,$C164,'Saturday Races 6-18-22'!$AU$11:$AU$24)</f>
        <v>0</v>
      </c>
      <c r="BY164" s="174">
        <f>SUMIF('Saturday Races 6-18-22'!$B$11:$B$24,$C164,'Saturday Races 6-18-22'!$AV$11:$AV$24)</f>
        <v>0</v>
      </c>
      <c r="BZ164" s="174">
        <f>SUMIF('Saturday Races 6-18-22'!$B$11:$B$24,$C164,'Saturday Races 6-18-22'!$AW$11:$AW$24)</f>
        <v>0</v>
      </c>
      <c r="CA164" s="174">
        <f>SUMIF('Saturday Races 6-18-22'!$B$11:$B$24,$C164,'Saturday Races 6-18-22'!$AX$11:$AX$24)</f>
        <v>0</v>
      </c>
      <c r="CB164" s="174">
        <f>SUMIF('Saturday Races 6-18-22'!$B$11:$B$24,$C164,'Saturday Races 6-18-22'!$AY$11:$AY$24)</f>
        <v>0</v>
      </c>
      <c r="CC164" s="174">
        <f>SUMIF('Sunday Races 7-3-22'!$B$11:$B$26,$C164,'Sunday Races 7-3-22'!$AU$11:$AU$26)</f>
        <v>0</v>
      </c>
      <c r="CD164" s="174">
        <f>SUMIF('Sunday Races 7-3-22'!$B$11:$B$26,$C164,'Sunday Races 7-3-22'!$AV$11:$AV$26)</f>
        <v>0</v>
      </c>
      <c r="CE164" s="174">
        <f>SUMIF('Sunday Races 7-3-22'!$B$11:$B$26,$C164,'Sunday Races 7-3-22'!$AW$11:$AW$26)</f>
        <v>0</v>
      </c>
      <c r="CF164" s="174">
        <f>SUMIF('Sunday Races 7-3-22'!$B$11:$B$26,$C164,'Sunday Races 7-3-22'!$AX$11:$AX$26)</f>
        <v>0</v>
      </c>
      <c r="CG164" s="174">
        <f>SUMIF('Sunday Races 7-3-22'!$B$11:$B$26,$C164,'Sunday Races 7-3-22'!$AY$11:$AY$26)</f>
        <v>0</v>
      </c>
      <c r="CH164" s="174">
        <f>SUMIF('Sunday Races 7-31-22'!$B$11:$B$26,$C164,'Sunday Races 7-31-22'!$AU$11:$AU$26)</f>
        <v>0</v>
      </c>
      <c r="CI164" s="174">
        <f>SUMIF('Sunday Races 7-31-22'!$B$11:$B$26,$C164,'Sunday Races 7-31-22'!$AV$11:$AV$26)</f>
        <v>0</v>
      </c>
      <c r="CJ164" s="174">
        <f>SUMIF('Sunday Races 7-31-22'!$B$11:$B$26,$C164,'Sunday Races 7-31-22'!$AW$11:$AW$26)</f>
        <v>0</v>
      </c>
      <c r="CK164" s="174">
        <f>SUMIF('Sunday Races 7-31-22'!$B$11:$B$26,$C164,'Sunday Races 7-31-22'!$AX$11:$AX$26)</f>
        <v>0</v>
      </c>
      <c r="CL164" s="174">
        <f>SUMIF('Sunday Races 7-31-22'!$B$11:$B$26,$C164,'Sunday Races 7-31-22'!$AY$11:$AY$26)</f>
        <v>0</v>
      </c>
      <c r="CM164" s="174">
        <f>SUMIF('Sunday Races 8-14-22'!$B$11:$B$26,$C164,'Sunday Races 8-14-22'!$AU$11:$AU$26)</f>
        <v>0</v>
      </c>
      <c r="CN164" s="174">
        <f>SUMIF('Sunday Races 8-14-22'!$B$11:$B$26,$C164,'Sunday Races 8-14-22'!$AV$11:$AV$26)</f>
        <v>0</v>
      </c>
      <c r="CO164" s="174">
        <f>SUMIF('Sunday Races 8-14-22'!$B$11:$B$26,$C164,'Sunday Races 8-14-22'!$AW$11:$AW$26)</f>
        <v>0</v>
      </c>
      <c r="CP164" s="174">
        <f>SUMIF('Sunday Races 8-14-22'!$B$11:$B$26,$C164,'Sunday Races 8-14-22'!$AX$11:$AX$26)</f>
        <v>0</v>
      </c>
      <c r="CQ164" s="174">
        <f>SUMIF('Sunday Races 8-14-22'!$B$11:$B$26,$C164,'Sunday Races 8-14-22'!$AY$11:$AY$26)</f>
        <v>0</v>
      </c>
      <c r="CR164" s="174">
        <f>SUMIF('Saturday Races 8-20-22'!$B$11:$B$26,$C164,'Saturday Races 8-20-22'!$AU$11:$AU$26)</f>
        <v>0</v>
      </c>
      <c r="CS164" s="174">
        <f>SUMIF('Saturday Races 8-20-22'!$B$11:$B$26,$C164,'Saturday Races 8-20-22'!$AV$11:$AV$26)</f>
        <v>0</v>
      </c>
      <c r="CT164" s="174">
        <f>SUMIF('Saturday Races 8-20-22'!$B$11:$B$26,$C164,'Saturday Races 8-20-22'!$AW$11:$AW$26)</f>
        <v>0</v>
      </c>
      <c r="CU164" s="174">
        <f>SUMIF('Saturday Races 8-20-22'!$B$11:$B$26,$C164,'Saturday Races 8-20-22'!$AX$11:$AX$26)</f>
        <v>0</v>
      </c>
      <c r="CV164" s="174">
        <f>SUMIF('Saturday Races 8-20-22'!$B$11:$B$26,$C164,'Saturday Races 8-20-22'!$AY$11:$AY$26)</f>
        <v>0</v>
      </c>
      <c r="CW164" s="174">
        <f>SUMIF('Sunday Races 9-11-22'!$B$11:$B$20,$C164,'Sunday Races 9-11-22'!$AU$11:$AU$20)</f>
        <v>0</v>
      </c>
      <c r="CX164" s="174">
        <f>SUMIF('Sunday Races 9-11-22'!$B$11:$B$20,$C164,'Sunday Races 9-11-22'!$AV$11:$AV$20)</f>
        <v>0</v>
      </c>
      <c r="CY164" s="174">
        <f>SUMIF('Sunday Races 9-11-22'!$B$11:$B$20,$C164,'Sunday Races 9-11-22'!$AW$11:$AW$20)</f>
        <v>0</v>
      </c>
      <c r="CZ164" s="174">
        <f>SUMIF('Sunday Races 9-11-22'!$B$11:$B$20,$C164,'Sunday Races 9-11-22'!$AX$11:$AX$20)</f>
        <v>0</v>
      </c>
      <c r="DA164" s="174">
        <f>SUMIF('Sunday Races 9-11-22'!$B$11:$B$20,$C164,'Sunday Races 9-11-22'!$AY$11:$AY$20)</f>
        <v>0</v>
      </c>
      <c r="DB164" s="174">
        <f>SUMIF('Sunday Races 10-9-22'!$B$11:$B$21,$C164,'Sunday Races 10-9-22'!$AU$11:$AU$21)</f>
        <v>0</v>
      </c>
      <c r="DC164" s="174">
        <f>SUMIF('Sunday Races 10-9-22'!$B$11:$B$21,$C164,'Sunday Races 10-9-22'!$AV$11:$AV$21)</f>
        <v>0</v>
      </c>
      <c r="DD164" s="174">
        <f>SUMIF('Sunday Races 10-9-22'!$B$11:$B$21,$C164,'Sunday Races 10-9-22'!$AW$11:$AW$21)</f>
        <v>0</v>
      </c>
      <c r="DE164" s="174">
        <f>SUMIF('Sunday Races 10-9-22'!$B$11:$B$21,$C164,'Sunday Races 10-9-22'!$AX$11:$AX$21)</f>
        <v>0</v>
      </c>
      <c r="DF164" s="174">
        <f>SUMIF('Sunday Races 10-9-22'!$B$11:$B$21,$C164,'Sunday Races 10-9-22'!$AY$11:$AY$21)</f>
        <v>0</v>
      </c>
      <c r="DG164" s="174">
        <f>SUMIF('Sunday Races 10-23-22'!$B$11:$B$22,$C164,'Sunday Races 10-23-22'!$AU$11:$AU$22)</f>
        <v>0</v>
      </c>
      <c r="DH164" s="174">
        <f>SUMIF('Sunday Races 10-23-22'!$B$11:$B$22,$C164,'Sunday Races 10-23-22'!$AV$11:$AV$22)</f>
        <v>0</v>
      </c>
      <c r="DI164" s="174">
        <f>SUMIF('Sunday Races 10-23-22'!$B$11:$B$22,$C164,'Sunday Races 10-23-22'!$AW$11:$AW$22)</f>
        <v>0</v>
      </c>
      <c r="DJ164" s="174">
        <f>SUMIF('Sunday Races 10-23-22'!$B$11:$B$22,$C164,'Sunday Races 10-23-22'!$AX$11:$AX$22)</f>
        <v>0</v>
      </c>
      <c r="DK164" s="174">
        <f>SUMIF('Sunday Races 10-23-22'!$B$11:$B$22,$C164,'Sunday Races 10-23-22'!$AY$11:$AY$22)</f>
        <v>0</v>
      </c>
      <c r="DL164" s="175"/>
      <c r="DM164" s="176"/>
      <c r="DN164" s="177">
        <f t="shared" si="146"/>
        <v>0</v>
      </c>
      <c r="DO164" s="177">
        <f t="shared" si="146"/>
        <v>0</v>
      </c>
      <c r="DP164" s="177">
        <f t="shared" si="146"/>
        <v>0</v>
      </c>
      <c r="DQ164" s="177">
        <f t="shared" si="146"/>
        <v>0</v>
      </c>
      <c r="DR164" s="177">
        <f t="shared" si="146"/>
        <v>0</v>
      </c>
      <c r="DS164" s="177">
        <f t="shared" si="146"/>
        <v>0</v>
      </c>
      <c r="DT164" s="177">
        <f t="shared" si="146"/>
        <v>0</v>
      </c>
      <c r="DU164" s="177">
        <f t="shared" si="146"/>
        <v>0</v>
      </c>
      <c r="DV164" s="177">
        <f t="shared" si="146"/>
        <v>0</v>
      </c>
      <c r="DW164" s="177">
        <f t="shared" si="146"/>
        <v>0</v>
      </c>
      <c r="DX164" s="177">
        <f t="shared" si="147"/>
        <v>0</v>
      </c>
      <c r="DY164" s="177">
        <f t="shared" si="147"/>
        <v>0</v>
      </c>
      <c r="DZ164" s="177">
        <f t="shared" si="147"/>
        <v>0</v>
      </c>
      <c r="EA164" s="177">
        <f t="shared" si="147"/>
        <v>0</v>
      </c>
      <c r="EB164" s="177">
        <f t="shared" si="147"/>
        <v>0</v>
      </c>
      <c r="EC164" s="177">
        <f t="shared" si="147"/>
        <v>0</v>
      </c>
      <c r="ED164" s="177">
        <f t="shared" si="147"/>
        <v>0</v>
      </c>
      <c r="EE164" s="177">
        <f t="shared" si="147"/>
        <v>0</v>
      </c>
      <c r="EF164" s="177">
        <f t="shared" si="147"/>
        <v>0</v>
      </c>
      <c r="EG164" s="177">
        <f t="shared" si="147"/>
        <v>0</v>
      </c>
      <c r="EH164" s="177">
        <f t="shared" si="148"/>
        <v>0</v>
      </c>
      <c r="EI164" s="177">
        <f t="shared" si="148"/>
        <v>0</v>
      </c>
      <c r="EJ164" s="177">
        <f t="shared" si="148"/>
        <v>0</v>
      </c>
      <c r="EK164" s="177">
        <f t="shared" si="148"/>
        <v>0</v>
      </c>
      <c r="EL164" s="177">
        <f t="shared" si="148"/>
        <v>0</v>
      </c>
      <c r="EM164" s="177">
        <f t="shared" si="148"/>
        <v>0</v>
      </c>
      <c r="EN164" s="177">
        <f t="shared" si="148"/>
        <v>0</v>
      </c>
      <c r="EO164" s="177">
        <f t="shared" si="148"/>
        <v>0</v>
      </c>
      <c r="EP164" s="177">
        <f t="shared" si="148"/>
        <v>0</v>
      </c>
      <c r="EQ164" s="177">
        <f t="shared" si="148"/>
        <v>0</v>
      </c>
      <c r="ER164" s="177">
        <f t="shared" si="149"/>
        <v>0</v>
      </c>
      <c r="ES164" s="177">
        <f t="shared" si="149"/>
        <v>0</v>
      </c>
      <c r="ET164" s="177">
        <f t="shared" si="149"/>
        <v>0</v>
      </c>
      <c r="EU164" s="177">
        <f t="shared" si="149"/>
        <v>0</v>
      </c>
      <c r="EV164" s="177">
        <f t="shared" si="149"/>
        <v>0</v>
      </c>
      <c r="EW164" s="177">
        <f t="shared" si="149"/>
        <v>0</v>
      </c>
      <c r="EX164" s="177">
        <f t="shared" si="149"/>
        <v>0</v>
      </c>
      <c r="EY164" s="177">
        <f t="shared" si="149"/>
        <v>0</v>
      </c>
      <c r="EZ164" s="177">
        <f t="shared" si="149"/>
        <v>0</v>
      </c>
      <c r="FA164" s="177">
        <f t="shared" si="149"/>
        <v>0</v>
      </c>
      <c r="FB164" s="177">
        <f t="shared" si="150"/>
        <v>0</v>
      </c>
      <c r="FC164" s="177">
        <f t="shared" si="150"/>
        <v>0</v>
      </c>
      <c r="FD164" s="177">
        <f t="shared" si="150"/>
        <v>0</v>
      </c>
      <c r="FE164" s="177">
        <f t="shared" si="150"/>
        <v>0</v>
      </c>
      <c r="FF164" s="177">
        <f t="shared" si="150"/>
        <v>0</v>
      </c>
      <c r="FG164" s="177">
        <f t="shared" si="150"/>
        <v>0</v>
      </c>
      <c r="FH164" s="177">
        <f t="shared" si="150"/>
        <v>0</v>
      </c>
      <c r="FI164" s="177">
        <f t="shared" si="150"/>
        <v>0</v>
      </c>
      <c r="FJ164" s="177">
        <f t="shared" si="150"/>
        <v>0</v>
      </c>
      <c r="FK164" s="177">
        <f t="shared" si="150"/>
        <v>0</v>
      </c>
      <c r="FL164" s="177">
        <f t="shared" si="151"/>
        <v>0</v>
      </c>
      <c r="FM164" s="177">
        <f t="shared" si="151"/>
        <v>0</v>
      </c>
      <c r="FN164" s="177">
        <f t="shared" si="151"/>
        <v>0</v>
      </c>
      <c r="FO164" s="177">
        <f t="shared" si="151"/>
        <v>0</v>
      </c>
      <c r="FP164" s="177">
        <f t="shared" si="151"/>
        <v>0</v>
      </c>
      <c r="FQ164" s="177">
        <f t="shared" si="151"/>
        <v>0</v>
      </c>
      <c r="FR164" s="177">
        <f t="shared" si="151"/>
        <v>0</v>
      </c>
      <c r="FS164" s="177">
        <f t="shared" si="151"/>
        <v>0</v>
      </c>
      <c r="FT164" s="177">
        <f t="shared" si="151"/>
        <v>0</v>
      </c>
      <c r="FU164" s="177">
        <f t="shared" si="151"/>
        <v>0</v>
      </c>
      <c r="FV164" s="177">
        <f t="shared" si="151"/>
        <v>0</v>
      </c>
      <c r="FW164" s="177">
        <f t="shared" si="151"/>
        <v>0</v>
      </c>
      <c r="FX164" s="177">
        <f t="shared" si="151"/>
        <v>0</v>
      </c>
      <c r="FY164" s="177">
        <f t="shared" si="151"/>
        <v>0</v>
      </c>
      <c r="FZ164" s="177">
        <f t="shared" si="151"/>
        <v>0</v>
      </c>
      <c r="GA164" s="177"/>
      <c r="GB164" s="229">
        <f t="shared" si="132"/>
        <v>0</v>
      </c>
      <c r="GC164" s="229">
        <f t="shared" si="133"/>
        <v>0</v>
      </c>
      <c r="GD164" s="174">
        <f>SUMIF('One Day 12-04-21 Scots'!$B$11:$B$24,$C164,'One Day 12-04-21 Scots'!$AU$11:$AU$24)</f>
        <v>0</v>
      </c>
      <c r="GE164" s="174">
        <f>SUMIF('One Day 12-04-21 Scots'!$B$11:$B$24,$C164,'One Day 12-04-21 Scots'!$AV$11:$AV$24)</f>
        <v>0</v>
      </c>
      <c r="GF164" s="174">
        <f>SUMIF('One Day 12-04-21 Scots'!$B$11:$B$24,$C164,'One Day 12-04-21 Scots'!$AW$11:$AW$24)</f>
        <v>0</v>
      </c>
      <c r="GG164" s="174">
        <f>SUMIF('One Day 12-04-21 Scots'!$B$11:$B$24,$C164,'One Day 12-04-21 Scots'!$AX$11:$AX$24)</f>
        <v>0</v>
      </c>
      <c r="GH164" s="174">
        <f>SUMIF('One Day 12-04-21 Scots'!$B$11:$B$24,$C164,'One Day 12-04-21 Scots'!$AY$11:$AY$24)</f>
        <v>0</v>
      </c>
      <c r="GI164" s="174">
        <f>SUMIF('One Day 12-04-21 Thistles'!$B$11:$B$25,$C164,'One Day 12-04-21 Thistles'!$AU$11:$AU$25)</f>
        <v>0</v>
      </c>
      <c r="GJ164" s="174">
        <f>SUMIF('One Day 12-04-21 Thistles'!$B$11:$B$25,$C164,'One Day 12-04-21 Thistles'!$AV$11:$AV$25)</f>
        <v>0</v>
      </c>
      <c r="GK164" s="174">
        <f>SUMIF('One Day 12-04-21 Thistles'!$B$11:$B$25,$C164,'One Day 12-04-21 Thistles'!$AW$11:$AW$25)</f>
        <v>0</v>
      </c>
      <c r="GL164" s="174">
        <f>SUMIF('One Day 12-04-21 Thistles'!$B$11:$B$25,$C164,'One Day 12-04-21 Thistles'!$AX$11:$AX$25)</f>
        <v>0</v>
      </c>
      <c r="GM164" s="174">
        <f>SUMIF('One Day 12-04-21 Thistles'!$B$11:$B$25,$C164,'One Day 12-04-21 Thistles'!$AY$11:$AY$25)</f>
        <v>0</v>
      </c>
      <c r="GN164" s="174">
        <f>SUMIF('Chili One Day 2-12-22 Scots'!$B$11:$B$27,$C164,'Chili One Day 2-12-22 Scots'!$AU$11:$AU$27)</f>
        <v>0</v>
      </c>
      <c r="GO164" s="174">
        <f>SUMIF('Chili One Day 2-12-22 Scots'!$B$11:$B$27,$C164,'Chili One Day 2-12-22 Scots'!$AV$11:$AV$27)</f>
        <v>0</v>
      </c>
      <c r="GP164" s="174">
        <f>SUMIF('Chili One Day 2-12-22 Scots'!$B$11:$B$27,$C164,'Chili One Day 2-12-22 Scots'!$AW$11:$AW$27)</f>
        <v>0</v>
      </c>
      <c r="GQ164" s="174">
        <f>SUMIF('Chili One Day 2-12-22 Scots'!$B$11:$B$27,$C164,'Chili One Day 2-12-22 Scots'!$AX$11:$AX$27)</f>
        <v>0</v>
      </c>
      <c r="GR164" s="174">
        <f>SUMIF('Chili One Day 2-12-22 Scots'!$B$11:$B$27,$C164,'Chili One Day 2-12-22 Scots'!$AY$11:$AY$27)</f>
        <v>0</v>
      </c>
      <c r="GS164" s="174">
        <f>SUMIF('Chili One Day 2-12-22 Thistles'!$B$11:$B$27,$C164,'Chili One Day 2-12-22 Thistles'!$AU$11:$AU$27)</f>
        <v>0</v>
      </c>
      <c r="GT164" s="174">
        <f>SUMIF('Chili One Day 2-12-22 Thistles'!$B$11:$B$27,$C164,'Chili One Day 2-12-22 Thistles'!$AV$11:$AV$27)</f>
        <v>0</v>
      </c>
      <c r="GU164" s="174">
        <f>SUMIF('Chili One Day 2-12-22 Thistles'!$B$11:$B$27,$C164,'Chili One Day 2-12-22 Thistles'!$AW$11:$AW$27)</f>
        <v>0</v>
      </c>
      <c r="GV164" s="174">
        <f>SUMIF('Chili One Day 2-12-22 Thistles'!$B$11:$B$27,$C164,'Chili One Day 2-12-22 Thistles'!$AX$11:$AX$27)</f>
        <v>0</v>
      </c>
      <c r="GW164" s="174">
        <f>SUMIF('Chili One Day 2-12-22 Thistles'!$B$11:$B$27,$C164,'Chili One Day 2-12-22 Thistles'!$AY$11:$AY$27)</f>
        <v>0</v>
      </c>
      <c r="GX164" s="174">
        <f>SUMIF('Ironman One Day 3-5-22 FS'!$B$11:$B$26,$C164,'Ironman One Day 3-5-22 FS'!$AU$11:$AU$26)</f>
        <v>0</v>
      </c>
      <c r="GY164" s="174">
        <f>SUMIF('Ironman One Day 3-5-22 FS'!$B$11:$B$26,$C164,'Ironman One Day 3-5-22 FS'!$AV$11:$AV$26)</f>
        <v>0</v>
      </c>
      <c r="GZ164" s="174">
        <f>SUMIF('Ironman One Day 3-5-22 FS'!$B$11:$B$26,$C164,'Ironman One Day 3-5-22 FS'!$AW$11:$AW$26)</f>
        <v>0</v>
      </c>
      <c r="HA164" s="174">
        <f>SUMIF('Ironman One Day 3-5-22 FS'!$B$11:$B$26,$C164,'Ironman One Day 3-5-22 FS'!$AX$11:$AX$26)</f>
        <v>0</v>
      </c>
      <c r="HB164" s="174">
        <f>SUMIF('Ironman One Day 3-5-22 FS'!$B$11:$B$26,$C164,'Ironman One Day 3-5-22 FS'!$AY$11:$AY$26)</f>
        <v>0</v>
      </c>
      <c r="HC164" s="174">
        <f>SUMIF('Ironman One Day 3-5-22 420'!$B$11:$B$26,$C164,'Ironman One Day 3-5-22 420'!$AU$11:$AU$26)</f>
        <v>0</v>
      </c>
      <c r="HD164" s="174">
        <f>SUMIF('Ironman One Day 3-5-22 420'!$B$11:$B$26,$C164,'Ironman One Day 3-5-22 420'!$AV$11:$AV$26)</f>
        <v>0</v>
      </c>
      <c r="HE164" s="174">
        <f>SUMIF('Ironman One Day 3-5-22 420'!$B$11:$B$26,$C164,'Ironman One Day 3-5-22 420'!$AW$11:$AW$26)</f>
        <v>0</v>
      </c>
      <c r="HF164" s="174">
        <f>SUMIF('Ironman One Day 3-5-22 420'!$B$11:$B$26,$C164,'Ironman One Day 3-5-22 420'!$AX$11:$AX$26)</f>
        <v>0</v>
      </c>
      <c r="HG164" s="174">
        <f>SUMIF('Ironman One Day 3-5-22 420'!$B$11:$B$26,$C164,'Ironman One Day 3-5-22 420'!$AY$11:$AY$26)</f>
        <v>0</v>
      </c>
      <c r="HH164" s="174">
        <f>SUMIF('Easter One Day 4-16-22 FS'!$B$11:$B$25,$C164,'Easter One Day 4-16-22 FS'!$AU$11:$AU$25)</f>
        <v>0</v>
      </c>
      <c r="HI164" s="174">
        <f>SUMIF('Easter One Day 4-16-22 FS'!$B$11:$B$25,$C164,'Easter One Day 4-16-22 FS'!$AV$11:$AV$25)</f>
        <v>0</v>
      </c>
      <c r="HJ164" s="174">
        <f>SUMIF('Easter One Day 4-16-22 FS'!$B$11:$B$25,$C164,'Easter One Day 4-16-22 FS'!$AW$11:$AW$25)</f>
        <v>0</v>
      </c>
      <c r="HK164" s="174">
        <f>SUMIF('Easter One Day 4-16-22 FS'!$B$11:$B$25,$C164,'Easter One Day 4-16-22 FS'!$AX$11:$AX$25)</f>
        <v>0</v>
      </c>
      <c r="HL164" s="174">
        <f>SUMIF('Easter One Day 4-16-22 FS'!$B$11:$B$25,$C164,'Easter One Day 4-16-22 FS'!$AY$11:$AY$25)</f>
        <v>0</v>
      </c>
      <c r="HM164" s="174">
        <f>SUMIF('Easter One Day 4-16-22 TH'!$B$11:$B$25,$C164,'Easter One Day 4-16-22 TH'!$AU$11:$AU$25)</f>
        <v>0</v>
      </c>
      <c r="HN164" s="174">
        <f>SUMIF('Easter One Day 4-16-22 TH'!$B$11:$B$25,$C164,'Easter One Day 4-16-22 TH'!$AV$11:$AV$25)</f>
        <v>0</v>
      </c>
      <c r="HO164" s="174">
        <f>SUMIF('Easter One Day 4-16-22 TH'!$B$11:$B$25,$C164,'Easter One Day 4-16-22 TH'!$AW$11:$AW$25)</f>
        <v>0</v>
      </c>
      <c r="HP164" s="174">
        <f>SUMIF('Easter One Day 4-16-22 TH'!$B$11:$B$25,$C164,'Easter One Day 4-16-22 TH'!$AX$11:$AX$25)</f>
        <v>0</v>
      </c>
      <c r="HQ164" s="174">
        <f>SUMIF('Easter One Day 4-16-22 TH'!$B$11:$B$25,$C164,'Easter One Day 4-16-22 TH'!$AY$11:$AY$25)</f>
        <v>0</v>
      </c>
      <c r="HR164" s="174">
        <f>SUMIF('Long Distance Race 5-7-22'!$B$11:$B$25,$C164,'Long Distance Race 5-7-22'!$AU$11:$AU$25)</f>
        <v>0</v>
      </c>
      <c r="HS164" s="174">
        <f>SUMIF('Long Distance Race 5-7-22'!$B$11:$B$18,$C164,'Long Distance Race 5-7-22'!$AV$11:$AV$18)</f>
        <v>0</v>
      </c>
      <c r="HT164" s="174">
        <f>SUMIF('Long Distance Race 5-7-22'!$B$11:$B$18,$C164,'Long Distance Race 5-7-22'!$AW$11:$AW$18)</f>
        <v>0</v>
      </c>
      <c r="HU164" s="174">
        <f>SUMIF('Long Distance Race 5-7-22'!$B$11:$B$18,$C164,'Long Distance Race 5-7-22'!$AX$11:$AX$18)</f>
        <v>0</v>
      </c>
      <c r="HV164" s="174">
        <f>SUMIF('Long Distance Race 5-7-22'!$B$11:$B$18,$C164,'Long Distance Race 5-7-22'!$AY$11:$AY$18)</f>
        <v>0</v>
      </c>
      <c r="HW164" s="174">
        <f>SUMIF('Memorial Day Regatta 5-28-22 Op'!$B$11:$B$25,$C164,'Memorial Day Regatta 5-28-22 Op'!$AU$11:$AU$25)</f>
        <v>0</v>
      </c>
      <c r="HX164" s="174">
        <f>SUMIF('Memorial Day Regatta 5-28-22 Op'!$B$11:$B$18,$C164,'Memorial Day Regatta 5-28-22 Op'!$AV$11:$AV$18)</f>
        <v>0</v>
      </c>
      <c r="HY164" s="174">
        <f>SUMIF('Memorial Day Regatta 5-28-22 Op'!$B$11:$B$18,$C164,'Memorial Day Regatta 5-28-22 Op'!$AW$11:$AW$18)</f>
        <v>0</v>
      </c>
      <c r="HZ164" s="174">
        <f>SUMIF('Memorial Day Regatta 5-28-22 Op'!$B$11:$B$18,$C164,'Memorial Day Regatta 5-28-22 Op'!$AX$11:$AX$18)</f>
        <v>0</v>
      </c>
      <c r="IA164" s="174">
        <f>SUMIF('Memorial Day Regatta 5-28-22 Op'!$B$11:$B$18,$C164,'Memorial Day Regatta 5-28-22 Op'!$AY$11:$AY$18)</f>
        <v>0</v>
      </c>
      <c r="IB164" s="174">
        <f>SUMIF('Caldwell Cup 6-25-22 TH'!$B$11:$B$25,$C164,'Caldwell Cup 6-25-22 TH'!$AU$11:$AU$25)</f>
        <v>0</v>
      </c>
      <c r="IC164" s="174">
        <f>SUMIF('Caldwell Cup 6-25-22 TH'!$B$11:$B$25,$C164,'Caldwell Cup 6-25-22 TH'!$AV$11:$AV$25)</f>
        <v>0</v>
      </c>
      <c r="ID164" s="174">
        <f>SUMIF('Caldwell Cup 6-25-22 TH'!$B$11:$B$25,$C164,'Caldwell Cup 6-25-22 TH'!$AW$11:$AW$25)</f>
        <v>0</v>
      </c>
      <c r="IE164" s="174">
        <f>SUMIF('Caldwell Cup 6-25-22 TH'!$B$11:$B$25,$C164,'Caldwell Cup 6-25-22 TH'!$AX$11:$AX$25)</f>
        <v>0</v>
      </c>
      <c r="IF164" s="174">
        <f>SUMIF('Caldwell Cup 6-25-22 TH'!$B$11:$B$25,$C164,'Caldwell Cup 6-25-22 TH'!$AY$11:$AY$25)</f>
        <v>0</v>
      </c>
      <c r="IG164" s="174">
        <f>SUMIF('Caldwell Cup 6-25-22 FS'!$B$11:$B$21,$C164,'Caldwell Cup 6-25-22 FS'!$AU$11:$AU$21)</f>
        <v>0</v>
      </c>
      <c r="IH164" s="174">
        <f>SUMIF('Caldwell Cup 6-25-22 FS'!$B$11:$B$21,$C164,'Caldwell Cup 6-25-22 FS'!$AV$11:$AV$21)</f>
        <v>0</v>
      </c>
      <c r="II164" s="174">
        <f>SUMIF('Caldwell Cup 6-25-22 FS'!$B$11:$B$21,$C164,'Caldwell Cup 6-25-22 FS'!$AW$11:$AW$21)</f>
        <v>0</v>
      </c>
      <c r="IJ164" s="174">
        <f>SUMIF('Caldwell Cup 6-25-22 FS'!$B$11:$B$21,$C164,'Caldwell Cup 6-25-22 FS'!$AX$11:$AX$21)</f>
        <v>0</v>
      </c>
      <c r="IK164" s="174">
        <f>SUMIF('Caldwell Cup 6-25-22 FS'!$B$11:$B$21,$C164,'Caldwell Cup 6-25-22 FS'!$AY$11:$AY$21)</f>
        <v>0</v>
      </c>
      <c r="IL164" s="174">
        <f>SUMIF('Caldwell Cup 6-25-22 Lasers'!$B$11:$B$23,$C164,'Caldwell Cup 6-25-22 Lasers'!$AU$11:$AU$23)</f>
        <v>0</v>
      </c>
      <c r="IM164" s="174">
        <f>SUMIF('Caldwell Cup 6-25-22 Lasers'!$B$11:$B$23,$C164,'Caldwell Cup 6-25-22 Lasers'!$AV$11:$AV$23)</f>
        <v>0</v>
      </c>
      <c r="IN164" s="174">
        <f>SUMIF('Caldwell Cup 6-25-22 Lasers'!$B$11:$B$23,$C164,'Caldwell Cup 6-25-22 Lasers'!$AW$11:$AW$23)</f>
        <v>0</v>
      </c>
      <c r="IO164" s="174">
        <f>SUMIF('Caldwell Cup 6-25-22 Lasers'!$B$11:$B$23,$C164,'Caldwell Cup 6-25-22 Lasers'!$AX$11:$AX$23)</f>
        <v>0</v>
      </c>
      <c r="IP164" s="174">
        <f>SUMIF('Caldwell Cup 6-25-22 Lasers'!$B$11:$B$23,$C164,'Caldwell Cup 6-25-22 Lasers'!$AY$11:$AY$23)</f>
        <v>0</v>
      </c>
      <c r="IQ164" s="174">
        <f>SUMIF('Labor Day Regatta 9-3-22 FS'!$B$11:$B$30,$C164,'Labor Day Regatta 9-3-22 FS'!$AU$11:$AU$30)</f>
        <v>0</v>
      </c>
      <c r="IR164" s="174">
        <f>SUMIF('Labor Day Regatta 9-3-22 FS'!$B$11:$B$30,$C164,'Labor Day Regatta 9-3-22 FS'!$AV$11:$AV$30)</f>
        <v>0</v>
      </c>
      <c r="IS164" s="174">
        <f>SUMIF('Labor Day Regatta 9-3-22 FS'!$B$11:$B$30,$C164,'Labor Day Regatta 9-3-22 FS'!$AW$11:$AW$30)</f>
        <v>0</v>
      </c>
      <c r="IT164" s="174">
        <f>SUMIF('Labor Day Regatta 9-3-22 FS'!$B$11:$B$30,$C164,'Labor Day Regatta 9-3-22 FS'!$AX$11:$AX$30)</f>
        <v>0</v>
      </c>
      <c r="IU164" s="174">
        <f>SUMIF('Labor Day Regatta 9-3-22 FS'!$B$11:$B$30,$C164,'Labor Day Regatta 9-3-22 FS'!$AY$11:$AY$30)</f>
        <v>0</v>
      </c>
      <c r="IV164" s="174">
        <f>SUMIF('2022-09-17 Leukemia Cup FS'!$B$11:$B$26,$C164,'2022-09-17 Leukemia Cup FS'!$AU$11:$AU$26)</f>
        <v>0</v>
      </c>
      <c r="IW164" s="174">
        <f>SUMIF('2022-09-17 Leukemia Cup FS'!$B$11:$B$26,$C164,'2022-09-17 Leukemia Cup FS'!$AV$11:$AV$26)</f>
        <v>0</v>
      </c>
      <c r="IX164" s="174">
        <f>SUMIF('2022-09-17 Leukemia Cup FS'!$B$11:$B$26,$C164,'2022-09-17 Leukemia Cup FS'!$AW$11:$AW$26)</f>
        <v>0</v>
      </c>
      <c r="IY164" s="174">
        <f>SUMIF('2022-09-17 Leukemia Cup FS'!$B$11:$B$26,$C164,'2022-09-17 Leukemia Cup FS'!$AX$11:$AX$26)</f>
        <v>0</v>
      </c>
      <c r="IZ164" s="174">
        <f>SUMIF('2022-09-17 Leukemia Cup FS'!$B$11:$B$26,$C164,'2022-09-17 Leukemia Cup FS'!$AY$11:$AY$26)</f>
        <v>0</v>
      </c>
      <c r="JA164" s="174">
        <f>SUMIF('2022-09-17 Leukemia Cup TH'!$B$11:$B$28,$C164,'2022-09-17 Leukemia Cup TH'!$AU$11:$AU$28)</f>
        <v>0</v>
      </c>
      <c r="JB164" s="174">
        <f>SUMIF('2022-09-17 Leukemia Cup TH'!$B$11:$B$28,$C164,'2022-09-17 Leukemia Cup TH'!$AV$11:$AV$28)</f>
        <v>0</v>
      </c>
      <c r="JC164" s="174">
        <f>SUMIF('2022-09-17 Leukemia Cup TH'!$B$11:$B$28,$C164,'2022-09-17 Leukemia Cup TH'!$AW$11:$AW$28)</f>
        <v>0</v>
      </c>
      <c r="JD164" s="174">
        <f>SUMIF('2022-09-17 Leukemia Cup TH'!$B$11:$B$28,$C164,'2022-09-17 Leukemia Cup TH'!$AX$11:$AX$28)</f>
        <v>0</v>
      </c>
      <c r="JE164" s="174">
        <f>SUMIF('2022-09-17 Leukemia Cup TH'!$B$11:$B$28,$C164,'2022-09-17 Leukemia Cup TH'!$AY$11:$AY$28)</f>
        <v>0</v>
      </c>
      <c r="JF164" s="174">
        <f>SUMIF('Smith-Berry LDR 9-24-22'!$B$11:$B$30,$C164,'Smith-Berry LDR 9-24-22'!$AU$11:$AU$30)</f>
        <v>0</v>
      </c>
      <c r="JG164" s="174">
        <f>SUMIF('Smith-Berry LDR 9-24-22'!$B$11:$B$30,$C164,'Smith-Berry LDR 9-24-22'!$AV$11:$AV$30)</f>
        <v>0</v>
      </c>
      <c r="JH164" s="174">
        <f>SUMIF('Smith-Berry LDR 9-24-22'!$B$11:$B$30,$C164,'Smith-Berry LDR 9-24-22'!$AW$11:$AW$30)</f>
        <v>0</v>
      </c>
      <c r="JI164" s="174">
        <f>SUMIF('Smith-Berry LDR 9-24-22'!$B$11:$B$30,$C164,'Smith-Berry LDR 9-24-22'!$AX$11:$AX$30)</f>
        <v>0</v>
      </c>
      <c r="JJ164" s="174">
        <f>SUMIF('Smith-Berry LDR 9-24-22'!$B$11:$B$30,$C164,'Smith-Berry LDR 9-24-22'!$AY$11:$AY$30)</f>
        <v>0</v>
      </c>
      <c r="JK164" s="174">
        <f>SUMIF('Great Scot 10-1-22 Cham'!$B$11:$B$38,$C164,'Great Scot 10-1-22 Cham'!$AU$11:$AU$38)</f>
        <v>0</v>
      </c>
      <c r="JL164" s="174">
        <f>SUMIF('Great Scot 10-1-22 Cham'!$B$11:$B$38,$C164,'Great Scot 10-1-22 Cham'!$AV$11:$AV$38)</f>
        <v>0</v>
      </c>
      <c r="JM164" s="174">
        <f>SUMIF('Great Scot 10-1-22 Cham'!$B$11:$B$38,$C164,'Great Scot 10-1-22 Cham'!$AW$11:$AW$38)</f>
        <v>0</v>
      </c>
      <c r="JN164" s="174">
        <f>SUMIF('Great Scot 10-1-22 Cham'!$B$11:$B$38,$C164,'Great Scot 10-1-22 Cham'!$AX$11:$AX$38)</f>
        <v>0</v>
      </c>
      <c r="JO164" s="174">
        <f>SUMIF('Great Scot 10-1-22 Cham'!$B$11:$B$38,$C164,'Great Scot 10-1-22 Cham'!$AY$11:$AY$38)</f>
        <v>0</v>
      </c>
      <c r="JP164" s="174">
        <f>SUMIF('Great Scot 10-1-22 Chal'!$B$11:$B$28,$C164,'Great Scot 10-1-22 Chal'!$AU$11:$AU$28)</f>
        <v>0</v>
      </c>
      <c r="JQ164" s="174">
        <f>SUMIF('Great Scot 10-1-22 Chal'!$B$11:$B$28,$C164,'Great Scot 10-1-22 Chal'!$AV$11:$AV$28)</f>
        <v>0</v>
      </c>
      <c r="JR164" s="174">
        <f>SUMIF('Great Scot 10-1-22 Chal'!$B$11:$B$28,$C164,'Great Scot 10-1-22 Chal'!$AW$11:$AW$28)</f>
        <v>0</v>
      </c>
      <c r="JS164" s="174">
        <f>SUMIF('Great Scot 10-1-22 Chal'!$B$11:$B$28,$C164,'Great Scot 10-1-22 Chal'!$AX$11:$AX$28)</f>
        <v>0</v>
      </c>
      <c r="JT164" s="174">
        <f>SUMIF('Great Scot 10-1-22 Chal'!$B$11:$B$28,$C164,'Great Scot 10-1-22 Chal'!$AY$11:$AY$28)</f>
        <v>0</v>
      </c>
      <c r="JU164" s="174">
        <f>SUMIF('Great Pumpkin Regatta 10-15-22'!$B$11:$B$54,$C164,'Great Pumpkin Regatta 10-15-22'!$AU$11:$AU$54)</f>
        <v>0</v>
      </c>
      <c r="JV164" s="174">
        <f>SUMIF('Great Pumpkin Regatta 10-15-22'!$B$11:$B$54,$C164,'Great Pumpkin Regatta 10-15-22'!$AV$11:$AV$54)</f>
        <v>0</v>
      </c>
      <c r="JW164" s="174">
        <f>SUMIF('Great Pumpkin Regatta 10-15-22'!$B$11:$B$54,$C164,'Great Pumpkin Regatta 10-15-22'!$AW$11:$AW$54)</f>
        <v>0</v>
      </c>
      <c r="JX164" s="174">
        <f>SUMIF('Great Pumpkin Regatta 10-15-22'!$B$11:$B$54,$C164,'Great Pumpkin Regatta 10-15-22'!$AX$11:$AX$54)</f>
        <v>0</v>
      </c>
      <c r="JY164" s="174">
        <f>SUMIF('Great Pumpkin Regatta 10-15-22'!$B$11:$B$54,$C164,'Great Pumpkin Regatta 10-15-22'!$AY$11:$AY$54)</f>
        <v>0</v>
      </c>
      <c r="JZ164" s="174">
        <f>SUMIF('One Day Regatta 10-29-22 FS'!$B$11:$B$19,$C164,'One Day Regatta 10-29-22 FS'!$AU$11:$AU$19)</f>
        <v>0</v>
      </c>
      <c r="KA164" s="174">
        <f>SUMIF('One Day Regatta 10-29-22 FS'!$B$11:$B$19,$C164,'One Day Regatta 10-29-22 FS'!$AV$11:$AV$19)</f>
        <v>0</v>
      </c>
      <c r="KB164" s="174">
        <f>SUMIF('One Day Regatta 10-29-22 FS'!$B$11:$B$19,$C164,'One Day Regatta 10-29-22 FS'!$AW$11:$AW$19)</f>
        <v>0</v>
      </c>
      <c r="KC164" s="174">
        <f>SUMIF('One Day Regatta 10-29-22 FS'!$B$11:$B$19,$C164,'One Day Regatta 10-29-22 FS'!$AX$11:$AX$19)</f>
        <v>0</v>
      </c>
      <c r="KD164" s="174">
        <f>SUMIF('One Day Regatta 10-29-22 FS'!$B$11:$B$19,$C164,'One Day Regatta 10-29-22 FS'!$AY$11:$AY$19)</f>
        <v>0</v>
      </c>
    </row>
    <row r="165" spans="1:290" ht="15" customHeight="1" x14ac:dyDescent="0.2">
      <c r="A165" s="400" t="s">
        <v>1369</v>
      </c>
      <c r="B165" s="134">
        <f t="shared" si="126"/>
        <v>36</v>
      </c>
      <c r="C165" s="170" t="s">
        <v>363</v>
      </c>
      <c r="D165" s="171">
        <f t="shared" si="127"/>
        <v>0</v>
      </c>
      <c r="E165" s="172">
        <f t="shared" si="128"/>
        <v>0</v>
      </c>
      <c r="F165" s="171">
        <f t="shared" si="129"/>
        <v>0</v>
      </c>
      <c r="G165" s="171">
        <v>0</v>
      </c>
      <c r="H165" s="171">
        <f t="shared" si="130"/>
        <v>0</v>
      </c>
      <c r="I165" s="173">
        <f t="shared" si="131"/>
        <v>0</v>
      </c>
      <c r="J165" s="173"/>
      <c r="K165" s="174">
        <f>SUMIF('Saturday Race 11-06-21'!$B$11:$B$21,$C165,'Saturday Race 11-06-21'!$AU$11:$AU$21)</f>
        <v>0</v>
      </c>
      <c r="L165" s="174">
        <f>SUMIF('Saturday Race 11-06-21'!$B$11:$B$21,$C165,'Saturday Race 11-06-21'!$AV$11:$AV$21)</f>
        <v>0</v>
      </c>
      <c r="M165" s="174">
        <f>SUMIF('Saturday Race 11-06-21'!$B$11:$B$21,$C165,'Saturday Race 11-06-21'!$AW$11:$AW$21)</f>
        <v>0</v>
      </c>
      <c r="N165" s="174">
        <f>SUMIF('Saturday Race 11-06-21'!$B$11:$B$21,$C165,'Saturday Race 11-06-21'!$AX$11:$AX$21)</f>
        <v>0</v>
      </c>
      <c r="O165" s="174">
        <f>SUMIF('Saturday Race 11-06-21'!$B$11:$B$21,$C165,'Saturday Race 11-06-21'!$AY$11:$AY$21)</f>
        <v>0</v>
      </c>
      <c r="P165" s="174">
        <f>SUMIF('Saturday Race 11-20-21'!$B$11:$B$20,$C165,'Saturday Race 11-20-21'!$AU$11:$AU$20)</f>
        <v>0</v>
      </c>
      <c r="Q165" s="174">
        <f>SUMIF('Saturday Race 11-20-21'!$B$11:$B$20,$C165,'Saturday Race 11-20-21'!$AV$11:$AV$20)</f>
        <v>0</v>
      </c>
      <c r="R165" s="174">
        <f>SUMIF('Saturday Race 11-20-21'!$B$11:$B$20,$C165,'Saturday Race 11-20-21'!$AW$11:$AW$20)</f>
        <v>0</v>
      </c>
      <c r="S165" s="174">
        <f>SUMIF('Saturday Race 11-20-21'!$B$11:$B$20,$C165,'Saturday Race 11-20-21'!$AX$11:$AX$20)</f>
        <v>0</v>
      </c>
      <c r="T165" s="174">
        <f>SUMIF('Saturday Race 11-20-21'!$B$11:$B$20,$C165,'Saturday Race 11-20-21'!$AY$11:$AY$20)</f>
        <v>0</v>
      </c>
      <c r="U165" s="174">
        <f>SUMIF('Saturday Race 1-08-22'!$B$11:$B$20,$C165,'Saturday Race 1-08-22'!$AU$11:$AU$20)</f>
        <v>0</v>
      </c>
      <c r="V165" s="174">
        <f>SUMIF('Saturday Race 1-08-22'!$B$11:$B$20,$C165,'Saturday Race 1-08-22'!$AV$11:$AV$20)</f>
        <v>0</v>
      </c>
      <c r="W165" s="174">
        <f>SUMIF('Saturday Race 1-08-22'!$B$11:$B$20,$C165,'Saturday Race 1-08-22'!$AW$11:$AW$20)</f>
        <v>0</v>
      </c>
      <c r="X165" s="174">
        <f>SUMIF('Saturday Race 1-08-22'!$B$11:$B$20,$C165,'Saturday Race 1-08-22'!$AX$11:$AX$20)</f>
        <v>0</v>
      </c>
      <c r="Y165" s="174">
        <f>SUMIF('Saturday Race 1-08-22'!$B$11:$B$20,$C165,'Saturday Race 1-08-22'!$AY$11:$AY$20)</f>
        <v>0</v>
      </c>
      <c r="Z165" s="174">
        <f>SUMIF('Saturday Race 1-22-22'!$B$11:$B$20,$C165,'Saturday Race 1-22-22'!$AU$11:$AU$20)</f>
        <v>0</v>
      </c>
      <c r="AA165" s="174">
        <f>SUMIF('Saturday Race 1-22-22'!$B$11:$B$20,$C165,'Saturday Race 1-22-22'!$AV$11:$AV$20)</f>
        <v>0</v>
      </c>
      <c r="AB165" s="174">
        <f>SUMIF('Saturday Race 1-22-22'!$B$11:$B$20,$C165,'Saturday Race 1-22-22'!$AW$11:$AW$20)</f>
        <v>0</v>
      </c>
      <c r="AC165" s="174">
        <f>SUMIF('Saturday Race 1-22-22'!$B$11:$B$20,$C165,'Saturday Race 1-22-22'!$AX$11:$AX$20)</f>
        <v>0</v>
      </c>
      <c r="AD165" s="174">
        <f>SUMIF('Saturday Race 1-22-22'!$B$11:$B$20,$C165,'Saturday Race 1-22-22'!$AY$11:$AY$20)</f>
        <v>0</v>
      </c>
      <c r="AE165" s="174">
        <f>SUMIF('Sunday Race 2-6-22'!$B$11:$B$20,$C165,'Sunday Race 2-6-22'!$AU$11:$AU$20)</f>
        <v>0</v>
      </c>
      <c r="AF165" s="174">
        <f>SUMIF('Sunday Race 2-6-22'!$B$11:$B$20,$C165,'Sunday Race 2-6-22'!$AV$11:$AV$20)</f>
        <v>0</v>
      </c>
      <c r="AG165" s="174">
        <f>SUMIF('Sunday Race 2-6-22'!$B$11:$B$20,$C165,'Sunday Race 2-6-22'!$AW$11:$AW$20)</f>
        <v>0</v>
      </c>
      <c r="AH165" s="174">
        <f>SUMIF('Sunday Race 2-6-22'!$B$11:$B$20,$C165,'Sunday Race 2-6-22'!$AX$11:$AX$20)</f>
        <v>0</v>
      </c>
      <c r="AI165" s="174">
        <f>SUMIF('Sunday Race 2-6-22'!$B$11:$B$20,$C165,'Sunday Race 2-6-22'!$AY$11:$AY$20)</f>
        <v>0</v>
      </c>
      <c r="AJ165" s="174">
        <f>SUMIF('Sunday Race 2-20-22'!$B$11:$B$26,$C165,'Sunday Race 2-20-22'!$AU$11:$AU$26)</f>
        <v>0</v>
      </c>
      <c r="AK165" s="174">
        <f>SUMIF('Sunday Race 2-20-22'!$B$11:$B$26,$C165,'Sunday Race 2-20-22'!$AV$11:$AV$26)</f>
        <v>0</v>
      </c>
      <c r="AL165" s="174">
        <f>SUMIF('Sunday Race 2-20-22'!$B$11:$B$26,$C165,'Sunday Race 2-20-22'!$AW$11:$AW$26)</f>
        <v>0</v>
      </c>
      <c r="AM165" s="174">
        <f>SUMIF('Sunday Race 2-20-22'!$B$11:$B$26,$C165,'Sunday Race 2-20-22'!$AX$11:$AX$26)</f>
        <v>0</v>
      </c>
      <c r="AN165" s="174">
        <f>SUMIF('Sunday Race 2-20-22'!$B$11:$B$26,$C165,'Sunday Race 2-20-22'!$AY$11:$AY$26)</f>
        <v>0</v>
      </c>
      <c r="AO165" s="174">
        <f>SUMIF('Sunday Race 2-27-22'!$B$11:$B$20,$C165,'Sunday Race 2-27-22'!$AU$11:$AU$20)</f>
        <v>0</v>
      </c>
      <c r="AP165" s="174">
        <f>SUMIF('Sunday Race 2-27-22'!$B$11:$B$20,$C165,'Sunday Race 2-27-22'!$AV$11:$AV$20)</f>
        <v>0</v>
      </c>
      <c r="AQ165" s="174">
        <f>SUMIF('Sunday Race 2-27-22'!$B$11:$B$20,$C165,'Sunday Race 2-27-22'!$AW$11:$AW$20)</f>
        <v>0</v>
      </c>
      <c r="AR165" s="174">
        <f>SUMIF('Sunday Race 2-27-22'!$B$11:$B$20,$C165,'Sunday Race 2-27-22'!$AX$11:$AX$20)</f>
        <v>0</v>
      </c>
      <c r="AS165" s="174">
        <f>SUMIF('Sunday Race 2-27-22'!$B$11:$B$20,$C165,'Sunday Race 2-27-22'!$AY$11:$AY$20)</f>
        <v>0</v>
      </c>
      <c r="AT165" s="174">
        <f>SUMIF('Sunday Race 3-13-22'!$B$11:$B$25,$C165,'Sunday Race 3-13-22'!$AU$11:$AU$25)</f>
        <v>0</v>
      </c>
      <c r="AU165" s="174">
        <f>SUMIF('Sunday Race 3-13-22'!$B$11:$B$25,$C165,'Sunday Race 3-13-22'!$AV$11:$AV$25)</f>
        <v>0</v>
      </c>
      <c r="AV165" s="174">
        <f>SUMIF('Sunday Race 3-13-22'!$B$11:$B$25,$C165,'Sunday Race 3-13-22'!$AW$11:$AW$25)</f>
        <v>0</v>
      </c>
      <c r="AW165" s="174">
        <f>SUMIF('Sunday Race 3-13-22'!$B$11:$B$25,$C165,'Sunday Race 3-13-22'!$AX$11:$AX$25)</f>
        <v>0</v>
      </c>
      <c r="AX165" s="174">
        <f>SUMIF('Sunday Race 3-13-22'!$B$11:$B$25,$C165,'Sunday Race 3-13-22'!$AY$11:$AY$25)</f>
        <v>0</v>
      </c>
      <c r="AY165" s="174">
        <f>SUMIF('Saturday Race 3-19-22'!$B$11:$B$15,$C165,'Saturday Race 3-19-22'!$AU$11:$AU$15)</f>
        <v>0</v>
      </c>
      <c r="AZ165" s="174">
        <f>SUMIF('Saturday Race 3-19-22'!$B$11:$B$15,$C165,'Saturday Race 3-19-22'!$AV$11:$AV$15)</f>
        <v>0</v>
      </c>
      <c r="BA165" s="174">
        <f>SUMIF('Saturday Race 3-19-22'!$B$11:$B$15,$C165,'Saturday Race 3-19-22'!$AW$11:$AW$15)</f>
        <v>0</v>
      </c>
      <c r="BB165" s="174">
        <f>SUMIF('Saturday Race 3-19-22'!$B$11:$B$15,$C165,'Saturday Race 3-19-22'!$AX$11:$AX$15)</f>
        <v>0</v>
      </c>
      <c r="BC165" s="174">
        <f>SUMIF('Saturday Race 3-19-22'!$B$11:$B$15,$C165,'Saturday Race 3-19-22'!$AY$11:$AY$15)</f>
        <v>0</v>
      </c>
      <c r="BD165" s="174">
        <f>SUMIF('Sunday Races 4-10-22'!$B$11:$B$26,$C165,'Sunday Races 4-10-22'!$AU$11:$AU$26)</f>
        <v>0</v>
      </c>
      <c r="BE165" s="174">
        <f>SUMIF('Sunday Races 4-10-22'!$B$11:$B$26,$C165,'Sunday Races 4-10-22'!$AV$11:$AV$26)</f>
        <v>0</v>
      </c>
      <c r="BF165" s="174">
        <f>SUMIF('Sunday Races 4-10-22'!$B$11:$B$26,$C165,'Sunday Races 4-10-22'!$AW$11:$AW$26)</f>
        <v>0</v>
      </c>
      <c r="BG165" s="174">
        <f>SUMIF('Sunday Races 4-10-22'!$B$11:$B$26,$C165,'Sunday Races 4-10-22'!$AX$11:$AX$26)</f>
        <v>0</v>
      </c>
      <c r="BH165" s="174">
        <f>SUMIF('Sunday Races 4-10-22'!$B$11:$B$26,$C165,'Sunday Races 4-10-22'!$AY$11:$AY$26)</f>
        <v>0</v>
      </c>
      <c r="BI165" s="174">
        <f>SUMIF('Sunday Races 5-1-22'!$B$11:$B$28,$C165,'Sunday Races 5-1-22'!$AU$11:$AU$28)</f>
        <v>0</v>
      </c>
      <c r="BJ165" s="174">
        <f>SUMIF('Sunday Races 5-1-22'!$B$11:$B$28,$C165,'Sunday Races 5-1-22'!$AV$11:$AV$28)</f>
        <v>0</v>
      </c>
      <c r="BK165" s="174">
        <f>SUMIF('Sunday Races 5-1-22'!$B$11:$B$28,$C165,'Sunday Races 5-1-22'!$AW$11:$AW$28)</f>
        <v>0</v>
      </c>
      <c r="BL165" s="174">
        <f>SUMIF('Sunday Races 5-1-22'!$B$11:$B$28,$C165,'Sunday Races 5-1-22'!$AX$11:$AX$28)</f>
        <v>0</v>
      </c>
      <c r="BM165" s="174">
        <f>SUMIF('Sunday Races 5-1-22'!$B$11:$B$28,$C165,'Sunday Races 5-1-22'!$AY$11:$AY$28)</f>
        <v>0</v>
      </c>
      <c r="BN165" s="174">
        <f>SUMIF('Sunday Races 6-5-22'!$B$11:$B$28,$C165,'Sunday Races 6-5-22'!$AU$11:$AU$28)</f>
        <v>0</v>
      </c>
      <c r="BO165" s="174">
        <f>SUMIF('Sunday Races 6-5-22'!$B$11:$B$28,$C165,'Sunday Races 6-5-22'!$AV$11:$AV$28)</f>
        <v>0</v>
      </c>
      <c r="BP165" s="174">
        <f>SUMIF('Sunday Races 6-5-22'!$B$11:$B$28,$C165,'Sunday Races 6-5-22'!$AW$11:$AW$28)</f>
        <v>0</v>
      </c>
      <c r="BQ165" s="174">
        <f>SUMIF('Sunday Races 6-5-22'!$B$11:$B$28,$C165,'Sunday Races 6-5-22'!$AX$11:$AX$28)</f>
        <v>0</v>
      </c>
      <c r="BR165" s="174">
        <f>SUMIF('Sunday Races 6-5-22'!$B$11:$B$28,$C165,'Sunday Races 6-5-22'!$AY$11:$AY$28)</f>
        <v>0</v>
      </c>
      <c r="BS165" s="174">
        <f>SUMIF('Sunday Races 6-12-22'!$B$11:$B$24,$C165,'Sunday Races 6-12-22'!$AU$11:$AU$24)</f>
        <v>0</v>
      </c>
      <c r="BT165" s="174">
        <f>SUMIF('Sunday Races 6-12-22'!$B$11:$B$24,$C165,'Sunday Races 6-12-22'!$AV$11:$AV$24)</f>
        <v>0</v>
      </c>
      <c r="BU165" s="174">
        <f>SUMIF('Sunday Races 6-12-22'!$B$11:$B$24,$C165,'Sunday Races 6-12-22'!$AW$11:$AW$24)</f>
        <v>0</v>
      </c>
      <c r="BV165" s="174">
        <f>SUMIF('Sunday Races 6-12-22'!$B$11:$B$24,$C165,'Sunday Races 6-12-22'!$AX$11:$AX$24)</f>
        <v>0</v>
      </c>
      <c r="BW165" s="174">
        <f>SUMIF('Sunday Races 6-12-22'!$B$11:$B$24,$C165,'Sunday Races 6-12-22'!$AY$11:$AY$24)</f>
        <v>0</v>
      </c>
      <c r="BX165" s="174">
        <f>SUMIF('Saturday Races 6-18-22'!$B$11:$B$24,$C165,'Saturday Races 6-18-22'!$AU$11:$AU$24)</f>
        <v>0</v>
      </c>
      <c r="BY165" s="174">
        <f>SUMIF('Saturday Races 6-18-22'!$B$11:$B$24,$C165,'Saturday Races 6-18-22'!$AV$11:$AV$24)</f>
        <v>0</v>
      </c>
      <c r="BZ165" s="174">
        <f>SUMIF('Saturday Races 6-18-22'!$B$11:$B$24,$C165,'Saturday Races 6-18-22'!$AW$11:$AW$24)</f>
        <v>0</v>
      </c>
      <c r="CA165" s="174">
        <f>SUMIF('Saturday Races 6-18-22'!$B$11:$B$24,$C165,'Saturday Races 6-18-22'!$AX$11:$AX$24)</f>
        <v>0</v>
      </c>
      <c r="CB165" s="174">
        <f>SUMIF('Saturday Races 6-18-22'!$B$11:$B$24,$C165,'Saturday Races 6-18-22'!$AY$11:$AY$24)</f>
        <v>0</v>
      </c>
      <c r="CC165" s="174">
        <f>SUMIF('Sunday Races 7-3-22'!$B$11:$B$26,$C165,'Sunday Races 7-3-22'!$AU$11:$AU$26)</f>
        <v>0</v>
      </c>
      <c r="CD165" s="174">
        <f>SUMIF('Sunday Races 7-3-22'!$B$11:$B$26,$C165,'Sunday Races 7-3-22'!$AV$11:$AV$26)</f>
        <v>0</v>
      </c>
      <c r="CE165" s="174">
        <f>SUMIF('Sunday Races 7-3-22'!$B$11:$B$26,$C165,'Sunday Races 7-3-22'!$AW$11:$AW$26)</f>
        <v>0</v>
      </c>
      <c r="CF165" s="174">
        <f>SUMIF('Sunday Races 7-3-22'!$B$11:$B$26,$C165,'Sunday Races 7-3-22'!$AX$11:$AX$26)</f>
        <v>0</v>
      </c>
      <c r="CG165" s="174">
        <f>SUMIF('Sunday Races 7-3-22'!$B$11:$B$26,$C165,'Sunday Races 7-3-22'!$AY$11:$AY$26)</f>
        <v>0</v>
      </c>
      <c r="CH165" s="174">
        <f>SUMIF('Sunday Races 7-31-22'!$B$11:$B$26,$C165,'Sunday Races 7-31-22'!$AU$11:$AU$26)</f>
        <v>0</v>
      </c>
      <c r="CI165" s="174">
        <f>SUMIF('Sunday Races 7-31-22'!$B$11:$B$26,$C165,'Sunday Races 7-31-22'!$AV$11:$AV$26)</f>
        <v>0</v>
      </c>
      <c r="CJ165" s="174">
        <f>SUMIF('Sunday Races 7-31-22'!$B$11:$B$26,$C165,'Sunday Races 7-31-22'!$AW$11:$AW$26)</f>
        <v>0</v>
      </c>
      <c r="CK165" s="174">
        <f>SUMIF('Sunday Races 7-31-22'!$B$11:$B$26,$C165,'Sunday Races 7-31-22'!$AX$11:$AX$26)</f>
        <v>0</v>
      </c>
      <c r="CL165" s="174">
        <f>SUMIF('Sunday Races 7-31-22'!$B$11:$B$26,$C165,'Sunday Races 7-31-22'!$AY$11:$AY$26)</f>
        <v>0</v>
      </c>
      <c r="CM165" s="174">
        <f>SUMIF('Sunday Races 8-14-22'!$B$11:$B$26,$C165,'Sunday Races 8-14-22'!$AU$11:$AU$26)</f>
        <v>0</v>
      </c>
      <c r="CN165" s="174">
        <f>SUMIF('Sunday Races 8-14-22'!$B$11:$B$26,$C165,'Sunday Races 8-14-22'!$AV$11:$AV$26)</f>
        <v>0</v>
      </c>
      <c r="CO165" s="174">
        <f>SUMIF('Sunday Races 8-14-22'!$B$11:$B$26,$C165,'Sunday Races 8-14-22'!$AW$11:$AW$26)</f>
        <v>0</v>
      </c>
      <c r="CP165" s="174">
        <f>SUMIF('Sunday Races 8-14-22'!$B$11:$B$26,$C165,'Sunday Races 8-14-22'!$AX$11:$AX$26)</f>
        <v>0</v>
      </c>
      <c r="CQ165" s="174">
        <f>SUMIF('Sunday Races 8-14-22'!$B$11:$B$26,$C165,'Sunday Races 8-14-22'!$AY$11:$AY$26)</f>
        <v>0</v>
      </c>
      <c r="CR165" s="174">
        <f>SUMIF('Saturday Races 8-20-22'!$B$11:$B$26,$C165,'Saturday Races 8-20-22'!$AU$11:$AU$26)</f>
        <v>0</v>
      </c>
      <c r="CS165" s="174">
        <f>SUMIF('Saturday Races 8-20-22'!$B$11:$B$26,$C165,'Saturday Races 8-20-22'!$AV$11:$AV$26)</f>
        <v>0</v>
      </c>
      <c r="CT165" s="174">
        <f>SUMIF('Saturday Races 8-20-22'!$B$11:$B$26,$C165,'Saturday Races 8-20-22'!$AW$11:$AW$26)</f>
        <v>0</v>
      </c>
      <c r="CU165" s="174">
        <f>SUMIF('Saturday Races 8-20-22'!$B$11:$B$26,$C165,'Saturday Races 8-20-22'!$AX$11:$AX$26)</f>
        <v>0</v>
      </c>
      <c r="CV165" s="174">
        <f>SUMIF('Saturday Races 8-20-22'!$B$11:$B$26,$C165,'Saturday Races 8-20-22'!$AY$11:$AY$26)</f>
        <v>0</v>
      </c>
      <c r="CW165" s="174">
        <f>SUMIF('Sunday Races 9-11-22'!$B$11:$B$20,$C165,'Sunday Races 9-11-22'!$AU$11:$AU$20)</f>
        <v>0</v>
      </c>
      <c r="CX165" s="174">
        <f>SUMIF('Sunday Races 9-11-22'!$B$11:$B$20,$C165,'Sunday Races 9-11-22'!$AV$11:$AV$20)</f>
        <v>0</v>
      </c>
      <c r="CY165" s="174">
        <f>SUMIF('Sunday Races 9-11-22'!$B$11:$B$20,$C165,'Sunday Races 9-11-22'!$AW$11:$AW$20)</f>
        <v>0</v>
      </c>
      <c r="CZ165" s="174">
        <f>SUMIF('Sunday Races 9-11-22'!$B$11:$B$20,$C165,'Sunday Races 9-11-22'!$AX$11:$AX$20)</f>
        <v>0</v>
      </c>
      <c r="DA165" s="174">
        <f>SUMIF('Sunday Races 9-11-22'!$B$11:$B$20,$C165,'Sunday Races 9-11-22'!$AY$11:$AY$20)</f>
        <v>0</v>
      </c>
      <c r="DB165" s="174">
        <f>SUMIF('Sunday Races 10-9-22'!$B$11:$B$21,$C165,'Sunday Races 10-9-22'!$AU$11:$AU$21)</f>
        <v>0</v>
      </c>
      <c r="DC165" s="174">
        <f>SUMIF('Sunday Races 10-9-22'!$B$11:$B$21,$C165,'Sunday Races 10-9-22'!$AV$11:$AV$21)</f>
        <v>0</v>
      </c>
      <c r="DD165" s="174">
        <f>SUMIF('Sunday Races 10-9-22'!$B$11:$B$21,$C165,'Sunday Races 10-9-22'!$AW$11:$AW$21)</f>
        <v>0</v>
      </c>
      <c r="DE165" s="174">
        <f>SUMIF('Sunday Races 10-9-22'!$B$11:$B$21,$C165,'Sunday Races 10-9-22'!$AX$11:$AX$21)</f>
        <v>0</v>
      </c>
      <c r="DF165" s="174">
        <f>SUMIF('Sunday Races 10-9-22'!$B$11:$B$21,$C165,'Sunday Races 10-9-22'!$AY$11:$AY$21)</f>
        <v>0</v>
      </c>
      <c r="DG165" s="174">
        <f>SUMIF('Sunday Races 10-23-22'!$B$11:$B$22,$C165,'Sunday Races 10-23-22'!$AU$11:$AU$22)</f>
        <v>0</v>
      </c>
      <c r="DH165" s="174">
        <f>SUMIF('Sunday Races 10-23-22'!$B$11:$B$22,$C165,'Sunday Races 10-23-22'!$AV$11:$AV$22)</f>
        <v>0</v>
      </c>
      <c r="DI165" s="174">
        <f>SUMIF('Sunday Races 10-23-22'!$B$11:$B$22,$C165,'Sunday Races 10-23-22'!$AW$11:$AW$22)</f>
        <v>0</v>
      </c>
      <c r="DJ165" s="174">
        <f>SUMIF('Sunday Races 10-23-22'!$B$11:$B$22,$C165,'Sunday Races 10-23-22'!$AX$11:$AX$22)</f>
        <v>0</v>
      </c>
      <c r="DK165" s="174">
        <f>SUMIF('Sunday Races 10-23-22'!$B$11:$B$22,$C165,'Sunday Races 10-23-22'!$AY$11:$AY$22)</f>
        <v>0</v>
      </c>
      <c r="DL165" s="175"/>
      <c r="DM165" s="176"/>
      <c r="DN165" s="177">
        <f t="shared" si="146"/>
        <v>0</v>
      </c>
      <c r="DO165" s="177">
        <f t="shared" si="146"/>
        <v>0</v>
      </c>
      <c r="DP165" s="177">
        <f t="shared" si="146"/>
        <v>0</v>
      </c>
      <c r="DQ165" s="177">
        <f t="shared" si="146"/>
        <v>0</v>
      </c>
      <c r="DR165" s="177">
        <f t="shared" si="146"/>
        <v>0</v>
      </c>
      <c r="DS165" s="177">
        <f t="shared" si="146"/>
        <v>0</v>
      </c>
      <c r="DT165" s="177">
        <f t="shared" si="146"/>
        <v>0</v>
      </c>
      <c r="DU165" s="177">
        <f t="shared" si="146"/>
        <v>0</v>
      </c>
      <c r="DV165" s="177">
        <f t="shared" si="146"/>
        <v>0</v>
      </c>
      <c r="DW165" s="177">
        <f t="shared" si="146"/>
        <v>0</v>
      </c>
      <c r="DX165" s="177">
        <f t="shared" si="147"/>
        <v>0</v>
      </c>
      <c r="DY165" s="177">
        <f t="shared" si="147"/>
        <v>0</v>
      </c>
      <c r="DZ165" s="177">
        <f t="shared" si="147"/>
        <v>0</v>
      </c>
      <c r="EA165" s="177">
        <f t="shared" si="147"/>
        <v>0</v>
      </c>
      <c r="EB165" s="177">
        <f t="shared" si="147"/>
        <v>0</v>
      </c>
      <c r="EC165" s="177">
        <f t="shared" si="147"/>
        <v>0</v>
      </c>
      <c r="ED165" s="177">
        <f t="shared" si="147"/>
        <v>0</v>
      </c>
      <c r="EE165" s="177">
        <f t="shared" si="147"/>
        <v>0</v>
      </c>
      <c r="EF165" s="177">
        <f t="shared" si="147"/>
        <v>0</v>
      </c>
      <c r="EG165" s="177">
        <f t="shared" si="147"/>
        <v>0</v>
      </c>
      <c r="EH165" s="177">
        <f t="shared" si="148"/>
        <v>0</v>
      </c>
      <c r="EI165" s="177">
        <f t="shared" si="148"/>
        <v>0</v>
      </c>
      <c r="EJ165" s="177">
        <f t="shared" si="148"/>
        <v>0</v>
      </c>
      <c r="EK165" s="177">
        <f t="shared" si="148"/>
        <v>0</v>
      </c>
      <c r="EL165" s="177">
        <f t="shared" si="148"/>
        <v>0</v>
      </c>
      <c r="EM165" s="177">
        <f t="shared" si="148"/>
        <v>0</v>
      </c>
      <c r="EN165" s="177">
        <f t="shared" si="148"/>
        <v>0</v>
      </c>
      <c r="EO165" s="177">
        <f t="shared" si="148"/>
        <v>0</v>
      </c>
      <c r="EP165" s="177">
        <f t="shared" si="148"/>
        <v>0</v>
      </c>
      <c r="EQ165" s="177">
        <f t="shared" si="148"/>
        <v>0</v>
      </c>
      <c r="ER165" s="177">
        <f t="shared" si="149"/>
        <v>0</v>
      </c>
      <c r="ES165" s="177">
        <f t="shared" si="149"/>
        <v>0</v>
      </c>
      <c r="ET165" s="177">
        <f t="shared" si="149"/>
        <v>0</v>
      </c>
      <c r="EU165" s="177">
        <f t="shared" si="149"/>
        <v>0</v>
      </c>
      <c r="EV165" s="177">
        <f t="shared" si="149"/>
        <v>0</v>
      </c>
      <c r="EW165" s="177">
        <f t="shared" si="149"/>
        <v>0</v>
      </c>
      <c r="EX165" s="177">
        <f t="shared" si="149"/>
        <v>0</v>
      </c>
      <c r="EY165" s="177">
        <f t="shared" si="149"/>
        <v>0</v>
      </c>
      <c r="EZ165" s="177">
        <f t="shared" si="149"/>
        <v>0</v>
      </c>
      <c r="FA165" s="177">
        <f t="shared" si="149"/>
        <v>0</v>
      </c>
      <c r="FB165" s="177">
        <f t="shared" si="150"/>
        <v>0</v>
      </c>
      <c r="FC165" s="177">
        <f t="shared" si="150"/>
        <v>0</v>
      </c>
      <c r="FD165" s="177">
        <f t="shared" si="150"/>
        <v>0</v>
      </c>
      <c r="FE165" s="177">
        <f t="shared" si="150"/>
        <v>0</v>
      </c>
      <c r="FF165" s="177">
        <f t="shared" si="150"/>
        <v>0</v>
      </c>
      <c r="FG165" s="177">
        <f t="shared" si="150"/>
        <v>0</v>
      </c>
      <c r="FH165" s="177">
        <f t="shared" si="150"/>
        <v>0</v>
      </c>
      <c r="FI165" s="177">
        <f t="shared" si="150"/>
        <v>0</v>
      </c>
      <c r="FJ165" s="177">
        <f t="shared" si="150"/>
        <v>0</v>
      </c>
      <c r="FK165" s="177">
        <f t="shared" si="150"/>
        <v>0</v>
      </c>
      <c r="FL165" s="177">
        <f t="shared" si="151"/>
        <v>0</v>
      </c>
      <c r="FM165" s="177">
        <f t="shared" si="151"/>
        <v>0</v>
      </c>
      <c r="FN165" s="177">
        <f t="shared" si="151"/>
        <v>0</v>
      </c>
      <c r="FO165" s="177">
        <f t="shared" si="151"/>
        <v>0</v>
      </c>
      <c r="FP165" s="177">
        <f t="shared" si="151"/>
        <v>0</v>
      </c>
      <c r="FQ165" s="177">
        <f t="shared" si="151"/>
        <v>0</v>
      </c>
      <c r="FR165" s="177">
        <f t="shared" si="151"/>
        <v>0</v>
      </c>
      <c r="FS165" s="177">
        <f t="shared" si="151"/>
        <v>0</v>
      </c>
      <c r="FT165" s="177">
        <f t="shared" si="151"/>
        <v>0</v>
      </c>
      <c r="FU165" s="177">
        <f t="shared" si="151"/>
        <v>0</v>
      </c>
      <c r="FV165" s="177">
        <f t="shared" si="151"/>
        <v>0</v>
      </c>
      <c r="FW165" s="177">
        <f t="shared" si="151"/>
        <v>0</v>
      </c>
      <c r="FX165" s="177">
        <f t="shared" si="151"/>
        <v>0</v>
      </c>
      <c r="FY165" s="177">
        <f t="shared" si="151"/>
        <v>0</v>
      </c>
      <c r="FZ165" s="177">
        <f t="shared" si="151"/>
        <v>0</v>
      </c>
      <c r="GA165" s="177"/>
      <c r="GB165" s="229">
        <f t="shared" si="132"/>
        <v>0</v>
      </c>
      <c r="GC165" s="229">
        <f t="shared" si="133"/>
        <v>0</v>
      </c>
      <c r="GD165" s="174">
        <f>SUMIF('One Day 12-04-21 Scots'!$B$11:$B$24,$C165,'One Day 12-04-21 Scots'!$AU$11:$AU$24)</f>
        <v>0</v>
      </c>
      <c r="GE165" s="174">
        <f>SUMIF('One Day 12-04-21 Scots'!$B$11:$B$24,$C165,'One Day 12-04-21 Scots'!$AV$11:$AV$24)</f>
        <v>0</v>
      </c>
      <c r="GF165" s="174">
        <f>SUMIF('One Day 12-04-21 Scots'!$B$11:$B$24,$C165,'One Day 12-04-21 Scots'!$AW$11:$AW$24)</f>
        <v>0</v>
      </c>
      <c r="GG165" s="174">
        <f>SUMIF('One Day 12-04-21 Scots'!$B$11:$B$24,$C165,'One Day 12-04-21 Scots'!$AX$11:$AX$24)</f>
        <v>0</v>
      </c>
      <c r="GH165" s="174">
        <f>SUMIF('One Day 12-04-21 Scots'!$B$11:$B$24,$C165,'One Day 12-04-21 Scots'!$AY$11:$AY$24)</f>
        <v>0</v>
      </c>
      <c r="GI165" s="174">
        <f>SUMIF('One Day 12-04-21 Thistles'!$B$11:$B$25,$C165,'One Day 12-04-21 Thistles'!$AU$11:$AU$25)</f>
        <v>0</v>
      </c>
      <c r="GJ165" s="174">
        <f>SUMIF('One Day 12-04-21 Thistles'!$B$11:$B$25,$C165,'One Day 12-04-21 Thistles'!$AV$11:$AV$25)</f>
        <v>0</v>
      </c>
      <c r="GK165" s="174">
        <f>SUMIF('One Day 12-04-21 Thistles'!$B$11:$B$25,$C165,'One Day 12-04-21 Thistles'!$AW$11:$AW$25)</f>
        <v>0</v>
      </c>
      <c r="GL165" s="174">
        <f>SUMIF('One Day 12-04-21 Thistles'!$B$11:$B$25,$C165,'One Day 12-04-21 Thistles'!$AX$11:$AX$25)</f>
        <v>0</v>
      </c>
      <c r="GM165" s="174">
        <f>SUMIF('One Day 12-04-21 Thistles'!$B$11:$B$25,$C165,'One Day 12-04-21 Thistles'!$AY$11:$AY$25)</f>
        <v>0</v>
      </c>
      <c r="GN165" s="174">
        <f>SUMIF('Chili One Day 2-12-22 Scots'!$B$11:$B$27,$C165,'Chili One Day 2-12-22 Scots'!$AU$11:$AU$27)</f>
        <v>0</v>
      </c>
      <c r="GO165" s="174">
        <f>SUMIF('Chili One Day 2-12-22 Scots'!$B$11:$B$27,$C165,'Chili One Day 2-12-22 Scots'!$AV$11:$AV$27)</f>
        <v>0</v>
      </c>
      <c r="GP165" s="174">
        <f>SUMIF('Chili One Day 2-12-22 Scots'!$B$11:$B$27,$C165,'Chili One Day 2-12-22 Scots'!$AW$11:$AW$27)</f>
        <v>0</v>
      </c>
      <c r="GQ165" s="174">
        <f>SUMIF('Chili One Day 2-12-22 Scots'!$B$11:$B$27,$C165,'Chili One Day 2-12-22 Scots'!$AX$11:$AX$27)</f>
        <v>0</v>
      </c>
      <c r="GR165" s="174">
        <f>SUMIF('Chili One Day 2-12-22 Scots'!$B$11:$B$27,$C165,'Chili One Day 2-12-22 Scots'!$AY$11:$AY$27)</f>
        <v>0</v>
      </c>
      <c r="GS165" s="174">
        <f>SUMIF('Chili One Day 2-12-22 Thistles'!$B$11:$B$27,$C165,'Chili One Day 2-12-22 Thistles'!$AU$11:$AU$27)</f>
        <v>0</v>
      </c>
      <c r="GT165" s="174">
        <f>SUMIF('Chili One Day 2-12-22 Thistles'!$B$11:$B$27,$C165,'Chili One Day 2-12-22 Thistles'!$AV$11:$AV$27)</f>
        <v>0</v>
      </c>
      <c r="GU165" s="174">
        <f>SUMIF('Chili One Day 2-12-22 Thistles'!$B$11:$B$27,$C165,'Chili One Day 2-12-22 Thistles'!$AW$11:$AW$27)</f>
        <v>0</v>
      </c>
      <c r="GV165" s="174">
        <f>SUMIF('Chili One Day 2-12-22 Thistles'!$B$11:$B$27,$C165,'Chili One Day 2-12-22 Thistles'!$AX$11:$AX$27)</f>
        <v>0</v>
      </c>
      <c r="GW165" s="174">
        <f>SUMIF('Chili One Day 2-12-22 Thistles'!$B$11:$B$27,$C165,'Chili One Day 2-12-22 Thistles'!$AY$11:$AY$27)</f>
        <v>0</v>
      </c>
      <c r="GX165" s="174">
        <f>SUMIF('Ironman One Day 3-5-22 FS'!$B$11:$B$26,$C165,'Ironman One Day 3-5-22 FS'!$AU$11:$AU$26)</f>
        <v>0</v>
      </c>
      <c r="GY165" s="174">
        <f>SUMIF('Ironman One Day 3-5-22 FS'!$B$11:$B$26,$C165,'Ironman One Day 3-5-22 FS'!$AV$11:$AV$26)</f>
        <v>0</v>
      </c>
      <c r="GZ165" s="174">
        <f>SUMIF('Ironman One Day 3-5-22 FS'!$B$11:$B$26,$C165,'Ironman One Day 3-5-22 FS'!$AW$11:$AW$26)</f>
        <v>0</v>
      </c>
      <c r="HA165" s="174">
        <f>SUMIF('Ironman One Day 3-5-22 FS'!$B$11:$B$26,$C165,'Ironman One Day 3-5-22 FS'!$AX$11:$AX$26)</f>
        <v>0</v>
      </c>
      <c r="HB165" s="174">
        <f>SUMIF('Ironman One Day 3-5-22 FS'!$B$11:$B$26,$C165,'Ironman One Day 3-5-22 FS'!$AY$11:$AY$26)</f>
        <v>0</v>
      </c>
      <c r="HC165" s="174">
        <f>SUMIF('Ironman One Day 3-5-22 420'!$B$11:$B$26,$C165,'Ironman One Day 3-5-22 420'!$AU$11:$AU$26)</f>
        <v>0</v>
      </c>
      <c r="HD165" s="174">
        <f>SUMIF('Ironman One Day 3-5-22 420'!$B$11:$B$26,$C165,'Ironman One Day 3-5-22 420'!$AV$11:$AV$26)</f>
        <v>0</v>
      </c>
      <c r="HE165" s="174">
        <f>SUMIF('Ironman One Day 3-5-22 420'!$B$11:$B$26,$C165,'Ironman One Day 3-5-22 420'!$AW$11:$AW$26)</f>
        <v>0</v>
      </c>
      <c r="HF165" s="174">
        <f>SUMIF('Ironman One Day 3-5-22 420'!$B$11:$B$26,$C165,'Ironman One Day 3-5-22 420'!$AX$11:$AX$26)</f>
        <v>0</v>
      </c>
      <c r="HG165" s="174">
        <f>SUMIF('Ironman One Day 3-5-22 420'!$B$11:$B$26,$C165,'Ironman One Day 3-5-22 420'!$AY$11:$AY$26)</f>
        <v>0</v>
      </c>
      <c r="HH165" s="174">
        <f>SUMIF('Easter One Day 4-16-22 FS'!$B$11:$B$25,$C165,'Easter One Day 4-16-22 FS'!$AU$11:$AU$25)</f>
        <v>0</v>
      </c>
      <c r="HI165" s="174">
        <f>SUMIF('Easter One Day 4-16-22 FS'!$B$11:$B$25,$C165,'Easter One Day 4-16-22 FS'!$AV$11:$AV$25)</f>
        <v>0</v>
      </c>
      <c r="HJ165" s="174">
        <f>SUMIF('Easter One Day 4-16-22 FS'!$B$11:$B$25,$C165,'Easter One Day 4-16-22 FS'!$AW$11:$AW$25)</f>
        <v>0</v>
      </c>
      <c r="HK165" s="174">
        <f>SUMIF('Easter One Day 4-16-22 FS'!$B$11:$B$25,$C165,'Easter One Day 4-16-22 FS'!$AX$11:$AX$25)</f>
        <v>0</v>
      </c>
      <c r="HL165" s="174">
        <f>SUMIF('Easter One Day 4-16-22 FS'!$B$11:$B$25,$C165,'Easter One Day 4-16-22 FS'!$AY$11:$AY$25)</f>
        <v>0</v>
      </c>
      <c r="HM165" s="174">
        <f>SUMIF('Easter One Day 4-16-22 TH'!$B$11:$B$25,$C165,'Easter One Day 4-16-22 TH'!$AU$11:$AU$25)</f>
        <v>0</v>
      </c>
      <c r="HN165" s="174">
        <f>SUMIF('Easter One Day 4-16-22 TH'!$B$11:$B$25,$C165,'Easter One Day 4-16-22 TH'!$AV$11:$AV$25)</f>
        <v>0</v>
      </c>
      <c r="HO165" s="174">
        <f>SUMIF('Easter One Day 4-16-22 TH'!$B$11:$B$25,$C165,'Easter One Day 4-16-22 TH'!$AW$11:$AW$25)</f>
        <v>0</v>
      </c>
      <c r="HP165" s="174">
        <f>SUMIF('Easter One Day 4-16-22 TH'!$B$11:$B$25,$C165,'Easter One Day 4-16-22 TH'!$AX$11:$AX$25)</f>
        <v>0</v>
      </c>
      <c r="HQ165" s="174">
        <f>SUMIF('Easter One Day 4-16-22 TH'!$B$11:$B$25,$C165,'Easter One Day 4-16-22 TH'!$AY$11:$AY$25)</f>
        <v>0</v>
      </c>
      <c r="HR165" s="174">
        <f>SUMIF('Long Distance Race 5-7-22'!$B$11:$B$25,$C165,'Long Distance Race 5-7-22'!$AU$11:$AU$25)</f>
        <v>0</v>
      </c>
      <c r="HS165" s="174">
        <f>SUMIF('Long Distance Race 5-7-22'!$B$11:$B$18,$C165,'Long Distance Race 5-7-22'!$AV$11:$AV$18)</f>
        <v>0</v>
      </c>
      <c r="HT165" s="174">
        <f>SUMIF('Long Distance Race 5-7-22'!$B$11:$B$18,$C165,'Long Distance Race 5-7-22'!$AW$11:$AW$18)</f>
        <v>0</v>
      </c>
      <c r="HU165" s="174">
        <f>SUMIF('Long Distance Race 5-7-22'!$B$11:$B$18,$C165,'Long Distance Race 5-7-22'!$AX$11:$AX$18)</f>
        <v>0</v>
      </c>
      <c r="HV165" s="174">
        <f>SUMIF('Long Distance Race 5-7-22'!$B$11:$B$18,$C165,'Long Distance Race 5-7-22'!$AY$11:$AY$18)</f>
        <v>0</v>
      </c>
      <c r="HW165" s="174">
        <f>SUMIF('Memorial Day Regatta 5-28-22 Op'!$B$11:$B$25,$C165,'Memorial Day Regatta 5-28-22 Op'!$AU$11:$AU$25)</f>
        <v>0</v>
      </c>
      <c r="HX165" s="174">
        <f>SUMIF('Memorial Day Regatta 5-28-22 Op'!$B$11:$B$18,$C165,'Memorial Day Regatta 5-28-22 Op'!$AV$11:$AV$18)</f>
        <v>0</v>
      </c>
      <c r="HY165" s="174">
        <f>SUMIF('Memorial Day Regatta 5-28-22 Op'!$B$11:$B$18,$C165,'Memorial Day Regatta 5-28-22 Op'!$AW$11:$AW$18)</f>
        <v>0</v>
      </c>
      <c r="HZ165" s="174">
        <f>SUMIF('Memorial Day Regatta 5-28-22 Op'!$B$11:$B$18,$C165,'Memorial Day Regatta 5-28-22 Op'!$AX$11:$AX$18)</f>
        <v>0</v>
      </c>
      <c r="IA165" s="174">
        <f>SUMIF('Memorial Day Regatta 5-28-22 Op'!$B$11:$B$18,$C165,'Memorial Day Regatta 5-28-22 Op'!$AY$11:$AY$18)</f>
        <v>0</v>
      </c>
      <c r="IB165" s="174">
        <f>SUMIF('Caldwell Cup 6-25-22 TH'!$B$11:$B$25,$C165,'Caldwell Cup 6-25-22 TH'!$AU$11:$AU$25)</f>
        <v>0</v>
      </c>
      <c r="IC165" s="174">
        <f>SUMIF('Caldwell Cup 6-25-22 TH'!$B$11:$B$25,$C165,'Caldwell Cup 6-25-22 TH'!$AV$11:$AV$25)</f>
        <v>0</v>
      </c>
      <c r="ID165" s="174">
        <f>SUMIF('Caldwell Cup 6-25-22 TH'!$B$11:$B$25,$C165,'Caldwell Cup 6-25-22 TH'!$AW$11:$AW$25)</f>
        <v>0</v>
      </c>
      <c r="IE165" s="174">
        <f>SUMIF('Caldwell Cup 6-25-22 TH'!$B$11:$B$25,$C165,'Caldwell Cup 6-25-22 TH'!$AX$11:$AX$25)</f>
        <v>0</v>
      </c>
      <c r="IF165" s="174">
        <f>SUMIF('Caldwell Cup 6-25-22 TH'!$B$11:$B$25,$C165,'Caldwell Cup 6-25-22 TH'!$AY$11:$AY$25)</f>
        <v>0</v>
      </c>
      <c r="IG165" s="174">
        <f>SUMIF('Caldwell Cup 6-25-22 FS'!$B$11:$B$21,$C165,'Caldwell Cup 6-25-22 FS'!$AU$11:$AU$21)</f>
        <v>0</v>
      </c>
      <c r="IH165" s="174">
        <f>SUMIF('Caldwell Cup 6-25-22 FS'!$B$11:$B$21,$C165,'Caldwell Cup 6-25-22 FS'!$AV$11:$AV$21)</f>
        <v>0</v>
      </c>
      <c r="II165" s="174">
        <f>SUMIF('Caldwell Cup 6-25-22 FS'!$B$11:$B$21,$C165,'Caldwell Cup 6-25-22 FS'!$AW$11:$AW$21)</f>
        <v>0</v>
      </c>
      <c r="IJ165" s="174">
        <f>SUMIF('Caldwell Cup 6-25-22 FS'!$B$11:$B$21,$C165,'Caldwell Cup 6-25-22 FS'!$AX$11:$AX$21)</f>
        <v>0</v>
      </c>
      <c r="IK165" s="174">
        <f>SUMIF('Caldwell Cup 6-25-22 FS'!$B$11:$B$21,$C165,'Caldwell Cup 6-25-22 FS'!$AY$11:$AY$21)</f>
        <v>0</v>
      </c>
      <c r="IL165" s="174">
        <f>SUMIF('Caldwell Cup 6-25-22 Lasers'!$B$11:$B$23,$C165,'Caldwell Cup 6-25-22 Lasers'!$AU$11:$AU$23)</f>
        <v>0</v>
      </c>
      <c r="IM165" s="174">
        <f>SUMIF('Caldwell Cup 6-25-22 Lasers'!$B$11:$B$23,$C165,'Caldwell Cup 6-25-22 Lasers'!$AV$11:$AV$23)</f>
        <v>0</v>
      </c>
      <c r="IN165" s="174">
        <f>SUMIF('Caldwell Cup 6-25-22 Lasers'!$B$11:$B$23,$C165,'Caldwell Cup 6-25-22 Lasers'!$AW$11:$AW$23)</f>
        <v>0</v>
      </c>
      <c r="IO165" s="174">
        <f>SUMIF('Caldwell Cup 6-25-22 Lasers'!$B$11:$B$23,$C165,'Caldwell Cup 6-25-22 Lasers'!$AX$11:$AX$23)</f>
        <v>0</v>
      </c>
      <c r="IP165" s="174">
        <f>SUMIF('Caldwell Cup 6-25-22 Lasers'!$B$11:$B$23,$C165,'Caldwell Cup 6-25-22 Lasers'!$AY$11:$AY$23)</f>
        <v>0</v>
      </c>
      <c r="IQ165" s="174">
        <f>SUMIF('Labor Day Regatta 9-3-22 FS'!$B$11:$B$30,$C165,'Labor Day Regatta 9-3-22 FS'!$AU$11:$AU$30)</f>
        <v>0</v>
      </c>
      <c r="IR165" s="174">
        <f>SUMIF('Labor Day Regatta 9-3-22 FS'!$B$11:$B$30,$C165,'Labor Day Regatta 9-3-22 FS'!$AV$11:$AV$30)</f>
        <v>0</v>
      </c>
      <c r="IS165" s="174">
        <f>SUMIF('Labor Day Regatta 9-3-22 FS'!$B$11:$B$30,$C165,'Labor Day Regatta 9-3-22 FS'!$AW$11:$AW$30)</f>
        <v>0</v>
      </c>
      <c r="IT165" s="174">
        <f>SUMIF('Labor Day Regatta 9-3-22 FS'!$B$11:$B$30,$C165,'Labor Day Regatta 9-3-22 FS'!$AX$11:$AX$30)</f>
        <v>0</v>
      </c>
      <c r="IU165" s="174">
        <f>SUMIF('Labor Day Regatta 9-3-22 FS'!$B$11:$B$30,$C165,'Labor Day Regatta 9-3-22 FS'!$AY$11:$AY$30)</f>
        <v>0</v>
      </c>
      <c r="IV165" s="174">
        <f>SUMIF('2022-09-17 Leukemia Cup FS'!$B$11:$B$26,$C165,'2022-09-17 Leukemia Cup FS'!$AU$11:$AU$26)</f>
        <v>0</v>
      </c>
      <c r="IW165" s="174">
        <f>SUMIF('2022-09-17 Leukemia Cup FS'!$B$11:$B$26,$C165,'2022-09-17 Leukemia Cup FS'!$AV$11:$AV$26)</f>
        <v>0</v>
      </c>
      <c r="IX165" s="174">
        <f>SUMIF('2022-09-17 Leukemia Cup FS'!$B$11:$B$26,$C165,'2022-09-17 Leukemia Cup FS'!$AW$11:$AW$26)</f>
        <v>0</v>
      </c>
      <c r="IY165" s="174">
        <f>SUMIF('2022-09-17 Leukemia Cup FS'!$B$11:$B$26,$C165,'2022-09-17 Leukemia Cup FS'!$AX$11:$AX$26)</f>
        <v>0</v>
      </c>
      <c r="IZ165" s="174">
        <f>SUMIF('2022-09-17 Leukemia Cup FS'!$B$11:$B$26,$C165,'2022-09-17 Leukemia Cup FS'!$AY$11:$AY$26)</f>
        <v>0</v>
      </c>
      <c r="JA165" s="174">
        <f>SUMIF('2022-09-17 Leukemia Cup TH'!$B$11:$B$28,$C165,'2022-09-17 Leukemia Cup TH'!$AU$11:$AU$28)</f>
        <v>0</v>
      </c>
      <c r="JB165" s="174">
        <f>SUMIF('2022-09-17 Leukemia Cup TH'!$B$11:$B$28,$C165,'2022-09-17 Leukemia Cup TH'!$AV$11:$AV$28)</f>
        <v>0</v>
      </c>
      <c r="JC165" s="174">
        <f>SUMIF('2022-09-17 Leukemia Cup TH'!$B$11:$B$28,$C165,'2022-09-17 Leukemia Cup TH'!$AW$11:$AW$28)</f>
        <v>0</v>
      </c>
      <c r="JD165" s="174">
        <f>SUMIF('2022-09-17 Leukemia Cup TH'!$B$11:$B$28,$C165,'2022-09-17 Leukemia Cup TH'!$AX$11:$AX$28)</f>
        <v>0</v>
      </c>
      <c r="JE165" s="174">
        <f>SUMIF('2022-09-17 Leukemia Cup TH'!$B$11:$B$28,$C165,'2022-09-17 Leukemia Cup TH'!$AY$11:$AY$28)</f>
        <v>0</v>
      </c>
      <c r="JF165" s="174">
        <f>SUMIF('Smith-Berry LDR 9-24-22'!$B$11:$B$30,$C165,'Smith-Berry LDR 9-24-22'!$AU$11:$AU$30)</f>
        <v>0</v>
      </c>
      <c r="JG165" s="174">
        <f>SUMIF('Smith-Berry LDR 9-24-22'!$B$11:$B$30,$C165,'Smith-Berry LDR 9-24-22'!$AV$11:$AV$30)</f>
        <v>0</v>
      </c>
      <c r="JH165" s="174">
        <f>SUMIF('Smith-Berry LDR 9-24-22'!$B$11:$B$30,$C165,'Smith-Berry LDR 9-24-22'!$AW$11:$AW$30)</f>
        <v>0</v>
      </c>
      <c r="JI165" s="174">
        <f>SUMIF('Smith-Berry LDR 9-24-22'!$B$11:$B$30,$C165,'Smith-Berry LDR 9-24-22'!$AX$11:$AX$30)</f>
        <v>0</v>
      </c>
      <c r="JJ165" s="174">
        <f>SUMIF('Smith-Berry LDR 9-24-22'!$B$11:$B$30,$C165,'Smith-Berry LDR 9-24-22'!$AY$11:$AY$30)</f>
        <v>0</v>
      </c>
      <c r="JK165" s="174">
        <f>SUMIF('Great Scot 10-1-22 Cham'!$B$11:$B$38,$C165,'Great Scot 10-1-22 Cham'!$AU$11:$AU$38)</f>
        <v>0</v>
      </c>
      <c r="JL165" s="174">
        <f>SUMIF('Great Scot 10-1-22 Cham'!$B$11:$B$38,$C165,'Great Scot 10-1-22 Cham'!$AV$11:$AV$38)</f>
        <v>0</v>
      </c>
      <c r="JM165" s="174">
        <f>SUMIF('Great Scot 10-1-22 Cham'!$B$11:$B$38,$C165,'Great Scot 10-1-22 Cham'!$AW$11:$AW$38)</f>
        <v>0</v>
      </c>
      <c r="JN165" s="174">
        <f>SUMIF('Great Scot 10-1-22 Cham'!$B$11:$B$38,$C165,'Great Scot 10-1-22 Cham'!$AX$11:$AX$38)</f>
        <v>0</v>
      </c>
      <c r="JO165" s="174">
        <f>SUMIF('Great Scot 10-1-22 Cham'!$B$11:$B$38,$C165,'Great Scot 10-1-22 Cham'!$AY$11:$AY$38)</f>
        <v>0</v>
      </c>
      <c r="JP165" s="174">
        <f>SUMIF('Great Scot 10-1-22 Chal'!$B$11:$B$28,$C165,'Great Scot 10-1-22 Chal'!$AU$11:$AU$28)</f>
        <v>0</v>
      </c>
      <c r="JQ165" s="174">
        <f>SUMIF('Great Scot 10-1-22 Chal'!$B$11:$B$28,$C165,'Great Scot 10-1-22 Chal'!$AV$11:$AV$28)</f>
        <v>0</v>
      </c>
      <c r="JR165" s="174">
        <f>SUMIF('Great Scot 10-1-22 Chal'!$B$11:$B$28,$C165,'Great Scot 10-1-22 Chal'!$AW$11:$AW$28)</f>
        <v>0</v>
      </c>
      <c r="JS165" s="174">
        <f>SUMIF('Great Scot 10-1-22 Chal'!$B$11:$B$28,$C165,'Great Scot 10-1-22 Chal'!$AX$11:$AX$28)</f>
        <v>0</v>
      </c>
      <c r="JT165" s="174">
        <f>SUMIF('Great Scot 10-1-22 Chal'!$B$11:$B$28,$C165,'Great Scot 10-1-22 Chal'!$AY$11:$AY$28)</f>
        <v>0</v>
      </c>
      <c r="JU165" s="174">
        <f>SUMIF('Great Pumpkin Regatta 10-15-22'!$B$11:$B$54,$C165,'Great Pumpkin Regatta 10-15-22'!$AU$11:$AU$54)</f>
        <v>0</v>
      </c>
      <c r="JV165" s="174">
        <f>SUMIF('Great Pumpkin Regatta 10-15-22'!$B$11:$B$54,$C165,'Great Pumpkin Regatta 10-15-22'!$AV$11:$AV$54)</f>
        <v>0</v>
      </c>
      <c r="JW165" s="174">
        <f>SUMIF('Great Pumpkin Regatta 10-15-22'!$B$11:$B$54,$C165,'Great Pumpkin Regatta 10-15-22'!$AW$11:$AW$54)</f>
        <v>0</v>
      </c>
      <c r="JX165" s="174">
        <f>SUMIF('Great Pumpkin Regatta 10-15-22'!$B$11:$B$54,$C165,'Great Pumpkin Regatta 10-15-22'!$AX$11:$AX$54)</f>
        <v>0</v>
      </c>
      <c r="JY165" s="174">
        <f>SUMIF('Great Pumpkin Regatta 10-15-22'!$B$11:$B$54,$C165,'Great Pumpkin Regatta 10-15-22'!$AY$11:$AY$54)</f>
        <v>0</v>
      </c>
      <c r="JZ165" s="174">
        <f>SUMIF('One Day Regatta 10-29-22 FS'!$B$11:$B$19,$C165,'One Day Regatta 10-29-22 FS'!$AU$11:$AU$19)</f>
        <v>0</v>
      </c>
      <c r="KA165" s="174">
        <f>SUMIF('One Day Regatta 10-29-22 FS'!$B$11:$B$19,$C165,'One Day Regatta 10-29-22 FS'!$AV$11:$AV$19)</f>
        <v>0</v>
      </c>
      <c r="KB165" s="174">
        <f>SUMIF('One Day Regatta 10-29-22 FS'!$B$11:$B$19,$C165,'One Day Regatta 10-29-22 FS'!$AW$11:$AW$19)</f>
        <v>0</v>
      </c>
      <c r="KC165" s="174">
        <f>SUMIF('One Day Regatta 10-29-22 FS'!$B$11:$B$19,$C165,'One Day Regatta 10-29-22 FS'!$AX$11:$AX$19)</f>
        <v>0</v>
      </c>
      <c r="KD165" s="174">
        <f>SUMIF('One Day Regatta 10-29-22 FS'!$B$11:$B$19,$C165,'One Day Regatta 10-29-22 FS'!$AY$11:$AY$19)</f>
        <v>0</v>
      </c>
    </row>
    <row r="166" spans="1:290" ht="15" customHeight="1" x14ac:dyDescent="0.2">
      <c r="A166" s="400" t="s">
        <v>1369</v>
      </c>
      <c r="B166" s="134">
        <f t="shared" si="126"/>
        <v>36</v>
      </c>
      <c r="C166" s="170" t="s">
        <v>968</v>
      </c>
      <c r="D166" s="171">
        <f t="shared" si="127"/>
        <v>0</v>
      </c>
      <c r="E166" s="172">
        <f t="shared" si="128"/>
        <v>0</v>
      </c>
      <c r="F166" s="171">
        <f t="shared" si="129"/>
        <v>0</v>
      </c>
      <c r="G166" s="171">
        <v>0</v>
      </c>
      <c r="H166" s="171">
        <f t="shared" si="130"/>
        <v>0</v>
      </c>
      <c r="I166" s="173">
        <f t="shared" si="131"/>
        <v>0</v>
      </c>
      <c r="J166" s="173"/>
      <c r="K166" s="174">
        <f>SUMIF('Saturday Race 11-06-21'!$B$11:$B$21,$C166,'Saturday Race 11-06-21'!$AU$11:$AU$21)</f>
        <v>0</v>
      </c>
      <c r="L166" s="174">
        <f>SUMIF('Saturday Race 11-06-21'!$B$11:$B$21,$C166,'Saturday Race 11-06-21'!$AV$11:$AV$21)</f>
        <v>0</v>
      </c>
      <c r="M166" s="174">
        <f>SUMIF('Saturday Race 11-06-21'!$B$11:$B$21,$C166,'Saturday Race 11-06-21'!$AW$11:$AW$21)</f>
        <v>0</v>
      </c>
      <c r="N166" s="174">
        <f>SUMIF('Saturday Race 11-06-21'!$B$11:$B$21,$C166,'Saturday Race 11-06-21'!$AX$11:$AX$21)</f>
        <v>0</v>
      </c>
      <c r="O166" s="174">
        <f>SUMIF('Saturday Race 11-06-21'!$B$11:$B$21,$C166,'Saturday Race 11-06-21'!$AY$11:$AY$21)</f>
        <v>0</v>
      </c>
      <c r="P166" s="174">
        <f>SUMIF('Saturday Race 11-20-21'!$B$11:$B$20,$C166,'Saturday Race 11-20-21'!$AU$11:$AU$20)</f>
        <v>0</v>
      </c>
      <c r="Q166" s="174">
        <f>SUMIF('Saturday Race 11-20-21'!$B$11:$B$20,$C166,'Saturday Race 11-20-21'!$AV$11:$AV$20)</f>
        <v>0</v>
      </c>
      <c r="R166" s="174">
        <f>SUMIF('Saturday Race 11-20-21'!$B$11:$B$20,$C166,'Saturday Race 11-20-21'!$AW$11:$AW$20)</f>
        <v>0</v>
      </c>
      <c r="S166" s="174">
        <f>SUMIF('Saturday Race 11-20-21'!$B$11:$B$20,$C166,'Saturday Race 11-20-21'!$AX$11:$AX$20)</f>
        <v>0</v>
      </c>
      <c r="T166" s="174">
        <f>SUMIF('Saturday Race 11-20-21'!$B$11:$B$20,$C166,'Saturday Race 11-20-21'!$AY$11:$AY$20)</f>
        <v>0</v>
      </c>
      <c r="U166" s="174">
        <f>SUMIF('Saturday Race 1-08-22'!$B$11:$B$20,$C166,'Saturday Race 1-08-22'!$AU$11:$AU$20)</f>
        <v>0</v>
      </c>
      <c r="V166" s="174">
        <f>SUMIF('Saturday Race 1-08-22'!$B$11:$B$20,$C166,'Saturday Race 1-08-22'!$AV$11:$AV$20)</f>
        <v>0</v>
      </c>
      <c r="W166" s="174">
        <f>SUMIF('Saturday Race 1-08-22'!$B$11:$B$20,$C166,'Saturday Race 1-08-22'!$AW$11:$AW$20)</f>
        <v>0</v>
      </c>
      <c r="X166" s="174">
        <f>SUMIF('Saturday Race 1-08-22'!$B$11:$B$20,$C166,'Saturday Race 1-08-22'!$AX$11:$AX$20)</f>
        <v>0</v>
      </c>
      <c r="Y166" s="174">
        <f>SUMIF('Saturday Race 1-08-22'!$B$11:$B$20,$C166,'Saturday Race 1-08-22'!$AY$11:$AY$20)</f>
        <v>0</v>
      </c>
      <c r="Z166" s="174">
        <f>SUMIF('Saturday Race 1-22-22'!$B$11:$B$20,$C166,'Saturday Race 1-22-22'!$AU$11:$AU$20)</f>
        <v>0</v>
      </c>
      <c r="AA166" s="174">
        <f>SUMIF('Saturday Race 1-22-22'!$B$11:$B$20,$C166,'Saturday Race 1-22-22'!$AV$11:$AV$20)</f>
        <v>0</v>
      </c>
      <c r="AB166" s="174">
        <f>SUMIF('Saturday Race 1-22-22'!$B$11:$B$20,$C166,'Saturday Race 1-22-22'!$AW$11:$AW$20)</f>
        <v>0</v>
      </c>
      <c r="AC166" s="174">
        <f>SUMIF('Saturday Race 1-22-22'!$B$11:$B$20,$C166,'Saturday Race 1-22-22'!$AX$11:$AX$20)</f>
        <v>0</v>
      </c>
      <c r="AD166" s="174">
        <f>SUMIF('Saturday Race 1-22-22'!$B$11:$B$20,$C166,'Saturday Race 1-22-22'!$AY$11:$AY$20)</f>
        <v>0</v>
      </c>
      <c r="AE166" s="174">
        <f>SUMIF('Sunday Race 2-6-22'!$B$11:$B$20,$C166,'Sunday Race 2-6-22'!$AU$11:$AU$20)</f>
        <v>0</v>
      </c>
      <c r="AF166" s="174">
        <f>SUMIF('Sunday Race 2-6-22'!$B$11:$B$20,$C166,'Sunday Race 2-6-22'!$AV$11:$AV$20)</f>
        <v>0</v>
      </c>
      <c r="AG166" s="174">
        <f>SUMIF('Sunday Race 2-6-22'!$B$11:$B$20,$C166,'Sunday Race 2-6-22'!$AW$11:$AW$20)</f>
        <v>0</v>
      </c>
      <c r="AH166" s="174">
        <f>SUMIF('Sunday Race 2-6-22'!$B$11:$B$20,$C166,'Sunday Race 2-6-22'!$AX$11:$AX$20)</f>
        <v>0</v>
      </c>
      <c r="AI166" s="174">
        <f>SUMIF('Sunday Race 2-6-22'!$B$11:$B$20,$C166,'Sunday Race 2-6-22'!$AY$11:$AY$20)</f>
        <v>0</v>
      </c>
      <c r="AJ166" s="174">
        <f>SUMIF('Sunday Race 2-20-22'!$B$11:$B$26,$C166,'Sunday Race 2-20-22'!$AU$11:$AU$26)</f>
        <v>0</v>
      </c>
      <c r="AK166" s="174">
        <f>SUMIF('Sunday Race 2-20-22'!$B$11:$B$26,$C166,'Sunday Race 2-20-22'!$AV$11:$AV$26)</f>
        <v>0</v>
      </c>
      <c r="AL166" s="174">
        <f>SUMIF('Sunday Race 2-20-22'!$B$11:$B$26,$C166,'Sunday Race 2-20-22'!$AW$11:$AW$26)</f>
        <v>0</v>
      </c>
      <c r="AM166" s="174">
        <f>SUMIF('Sunday Race 2-20-22'!$B$11:$B$26,$C166,'Sunday Race 2-20-22'!$AX$11:$AX$26)</f>
        <v>0</v>
      </c>
      <c r="AN166" s="174">
        <f>SUMIF('Sunday Race 2-20-22'!$B$11:$B$26,$C166,'Sunday Race 2-20-22'!$AY$11:$AY$26)</f>
        <v>0</v>
      </c>
      <c r="AO166" s="174">
        <f>SUMIF('Sunday Race 2-27-22'!$B$11:$B$20,$C166,'Sunday Race 2-27-22'!$AU$11:$AU$20)</f>
        <v>0</v>
      </c>
      <c r="AP166" s="174">
        <f>SUMIF('Sunday Race 2-27-22'!$B$11:$B$20,$C166,'Sunday Race 2-27-22'!$AV$11:$AV$20)</f>
        <v>0</v>
      </c>
      <c r="AQ166" s="174">
        <f>SUMIF('Sunday Race 2-27-22'!$B$11:$B$20,$C166,'Sunday Race 2-27-22'!$AW$11:$AW$20)</f>
        <v>0</v>
      </c>
      <c r="AR166" s="174">
        <f>SUMIF('Sunday Race 2-27-22'!$B$11:$B$20,$C166,'Sunday Race 2-27-22'!$AX$11:$AX$20)</f>
        <v>0</v>
      </c>
      <c r="AS166" s="174">
        <f>SUMIF('Sunday Race 2-27-22'!$B$11:$B$20,$C166,'Sunday Race 2-27-22'!$AY$11:$AY$20)</f>
        <v>0</v>
      </c>
      <c r="AT166" s="174">
        <f>SUMIF('Sunday Race 3-13-22'!$B$11:$B$25,$C166,'Sunday Race 3-13-22'!$AU$11:$AU$25)</f>
        <v>0</v>
      </c>
      <c r="AU166" s="174">
        <f>SUMIF('Sunday Race 3-13-22'!$B$11:$B$25,$C166,'Sunday Race 3-13-22'!$AV$11:$AV$25)</f>
        <v>0</v>
      </c>
      <c r="AV166" s="174">
        <f>SUMIF('Sunday Race 3-13-22'!$B$11:$B$25,$C166,'Sunday Race 3-13-22'!$AW$11:$AW$25)</f>
        <v>0</v>
      </c>
      <c r="AW166" s="174">
        <f>SUMIF('Sunday Race 3-13-22'!$B$11:$B$25,$C166,'Sunday Race 3-13-22'!$AX$11:$AX$25)</f>
        <v>0</v>
      </c>
      <c r="AX166" s="174">
        <f>SUMIF('Sunday Race 3-13-22'!$B$11:$B$25,$C166,'Sunday Race 3-13-22'!$AY$11:$AY$25)</f>
        <v>0</v>
      </c>
      <c r="AY166" s="174">
        <f>SUMIF('Saturday Race 3-19-22'!$B$11:$B$15,$C166,'Saturday Race 3-19-22'!$AU$11:$AU$15)</f>
        <v>0</v>
      </c>
      <c r="AZ166" s="174">
        <f>SUMIF('Saturday Race 3-19-22'!$B$11:$B$15,$C166,'Saturday Race 3-19-22'!$AV$11:$AV$15)</f>
        <v>0</v>
      </c>
      <c r="BA166" s="174">
        <f>SUMIF('Saturday Race 3-19-22'!$B$11:$B$15,$C166,'Saturday Race 3-19-22'!$AW$11:$AW$15)</f>
        <v>0</v>
      </c>
      <c r="BB166" s="174">
        <f>SUMIF('Saturday Race 3-19-22'!$B$11:$B$15,$C166,'Saturday Race 3-19-22'!$AX$11:$AX$15)</f>
        <v>0</v>
      </c>
      <c r="BC166" s="174">
        <f>SUMIF('Saturday Race 3-19-22'!$B$11:$B$15,$C166,'Saturday Race 3-19-22'!$AY$11:$AY$15)</f>
        <v>0</v>
      </c>
      <c r="BD166" s="174">
        <f>SUMIF('Sunday Races 4-10-22'!$B$11:$B$26,$C166,'Sunday Races 4-10-22'!$AU$11:$AU$26)</f>
        <v>0</v>
      </c>
      <c r="BE166" s="174">
        <f>SUMIF('Sunday Races 4-10-22'!$B$11:$B$26,$C166,'Sunday Races 4-10-22'!$AV$11:$AV$26)</f>
        <v>0</v>
      </c>
      <c r="BF166" s="174">
        <f>SUMIF('Sunday Races 4-10-22'!$B$11:$B$26,$C166,'Sunday Races 4-10-22'!$AW$11:$AW$26)</f>
        <v>0</v>
      </c>
      <c r="BG166" s="174">
        <f>SUMIF('Sunday Races 4-10-22'!$B$11:$B$26,$C166,'Sunday Races 4-10-22'!$AX$11:$AX$26)</f>
        <v>0</v>
      </c>
      <c r="BH166" s="174">
        <f>SUMIF('Sunday Races 4-10-22'!$B$11:$B$26,$C166,'Sunday Races 4-10-22'!$AY$11:$AY$26)</f>
        <v>0</v>
      </c>
      <c r="BI166" s="174">
        <f>SUMIF('Sunday Races 5-1-22'!$B$11:$B$28,$C166,'Sunday Races 5-1-22'!$AU$11:$AU$28)</f>
        <v>0</v>
      </c>
      <c r="BJ166" s="174">
        <f>SUMIF('Sunday Races 5-1-22'!$B$11:$B$28,$C166,'Sunday Races 5-1-22'!$AV$11:$AV$28)</f>
        <v>0</v>
      </c>
      <c r="BK166" s="174">
        <f>SUMIF('Sunday Races 5-1-22'!$B$11:$B$28,$C166,'Sunday Races 5-1-22'!$AW$11:$AW$28)</f>
        <v>0</v>
      </c>
      <c r="BL166" s="174">
        <f>SUMIF('Sunday Races 5-1-22'!$B$11:$B$28,$C166,'Sunday Races 5-1-22'!$AX$11:$AX$28)</f>
        <v>0</v>
      </c>
      <c r="BM166" s="174">
        <f>SUMIF('Sunday Races 5-1-22'!$B$11:$B$28,$C166,'Sunday Races 5-1-22'!$AY$11:$AY$28)</f>
        <v>0</v>
      </c>
      <c r="BN166" s="174">
        <f>SUMIF('Sunday Races 6-5-22'!$B$11:$B$28,$C166,'Sunday Races 6-5-22'!$AU$11:$AU$28)</f>
        <v>0</v>
      </c>
      <c r="BO166" s="174">
        <f>SUMIF('Sunday Races 6-5-22'!$B$11:$B$28,$C166,'Sunday Races 6-5-22'!$AV$11:$AV$28)</f>
        <v>0</v>
      </c>
      <c r="BP166" s="174">
        <f>SUMIF('Sunday Races 6-5-22'!$B$11:$B$28,$C166,'Sunday Races 6-5-22'!$AW$11:$AW$28)</f>
        <v>0</v>
      </c>
      <c r="BQ166" s="174">
        <f>SUMIF('Sunday Races 6-5-22'!$B$11:$B$28,$C166,'Sunday Races 6-5-22'!$AX$11:$AX$28)</f>
        <v>0</v>
      </c>
      <c r="BR166" s="174">
        <f>SUMIF('Sunday Races 6-5-22'!$B$11:$B$28,$C166,'Sunday Races 6-5-22'!$AY$11:$AY$28)</f>
        <v>0</v>
      </c>
      <c r="BS166" s="174">
        <f>SUMIF('Sunday Races 6-12-22'!$B$11:$B$24,$C166,'Sunday Races 6-12-22'!$AU$11:$AU$24)</f>
        <v>0</v>
      </c>
      <c r="BT166" s="174">
        <f>SUMIF('Sunday Races 6-12-22'!$B$11:$B$24,$C166,'Sunday Races 6-12-22'!$AV$11:$AV$24)</f>
        <v>0</v>
      </c>
      <c r="BU166" s="174">
        <f>SUMIF('Sunday Races 6-12-22'!$B$11:$B$24,$C166,'Sunday Races 6-12-22'!$AW$11:$AW$24)</f>
        <v>0</v>
      </c>
      <c r="BV166" s="174">
        <f>SUMIF('Sunday Races 6-12-22'!$B$11:$B$24,$C166,'Sunday Races 6-12-22'!$AX$11:$AX$24)</f>
        <v>0</v>
      </c>
      <c r="BW166" s="174">
        <f>SUMIF('Sunday Races 6-12-22'!$B$11:$B$24,$C166,'Sunday Races 6-12-22'!$AY$11:$AY$24)</f>
        <v>0</v>
      </c>
      <c r="BX166" s="174">
        <f>SUMIF('Saturday Races 6-18-22'!$B$11:$B$24,$C166,'Saturday Races 6-18-22'!$AU$11:$AU$24)</f>
        <v>0</v>
      </c>
      <c r="BY166" s="174">
        <f>SUMIF('Saturday Races 6-18-22'!$B$11:$B$24,$C166,'Saturday Races 6-18-22'!$AV$11:$AV$24)</f>
        <v>0</v>
      </c>
      <c r="BZ166" s="174">
        <f>SUMIF('Saturday Races 6-18-22'!$B$11:$B$24,$C166,'Saturday Races 6-18-22'!$AW$11:$AW$24)</f>
        <v>0</v>
      </c>
      <c r="CA166" s="174">
        <f>SUMIF('Saturday Races 6-18-22'!$B$11:$B$24,$C166,'Saturday Races 6-18-22'!$AX$11:$AX$24)</f>
        <v>0</v>
      </c>
      <c r="CB166" s="174">
        <f>SUMIF('Saturday Races 6-18-22'!$B$11:$B$24,$C166,'Saturday Races 6-18-22'!$AY$11:$AY$24)</f>
        <v>0</v>
      </c>
      <c r="CC166" s="174">
        <f>SUMIF('Sunday Races 7-3-22'!$B$11:$B$26,$C166,'Sunday Races 7-3-22'!$AU$11:$AU$26)</f>
        <v>0</v>
      </c>
      <c r="CD166" s="174">
        <f>SUMIF('Sunday Races 7-3-22'!$B$11:$B$26,$C166,'Sunday Races 7-3-22'!$AV$11:$AV$26)</f>
        <v>0</v>
      </c>
      <c r="CE166" s="174">
        <f>SUMIF('Sunday Races 7-3-22'!$B$11:$B$26,$C166,'Sunday Races 7-3-22'!$AW$11:$AW$26)</f>
        <v>0</v>
      </c>
      <c r="CF166" s="174">
        <f>SUMIF('Sunday Races 7-3-22'!$B$11:$B$26,$C166,'Sunday Races 7-3-22'!$AX$11:$AX$26)</f>
        <v>0</v>
      </c>
      <c r="CG166" s="174">
        <f>SUMIF('Sunday Races 7-3-22'!$B$11:$B$26,$C166,'Sunday Races 7-3-22'!$AY$11:$AY$26)</f>
        <v>0</v>
      </c>
      <c r="CH166" s="174">
        <f>SUMIF('Sunday Races 7-31-22'!$B$11:$B$26,$C166,'Sunday Races 7-31-22'!$AU$11:$AU$26)</f>
        <v>0</v>
      </c>
      <c r="CI166" s="174">
        <f>SUMIF('Sunday Races 7-31-22'!$B$11:$B$26,$C166,'Sunday Races 7-31-22'!$AV$11:$AV$26)</f>
        <v>0</v>
      </c>
      <c r="CJ166" s="174">
        <f>SUMIF('Sunday Races 7-31-22'!$B$11:$B$26,$C166,'Sunday Races 7-31-22'!$AW$11:$AW$26)</f>
        <v>0</v>
      </c>
      <c r="CK166" s="174">
        <f>SUMIF('Sunday Races 7-31-22'!$B$11:$B$26,$C166,'Sunday Races 7-31-22'!$AX$11:$AX$26)</f>
        <v>0</v>
      </c>
      <c r="CL166" s="174">
        <f>SUMIF('Sunday Races 7-31-22'!$B$11:$B$26,$C166,'Sunday Races 7-31-22'!$AY$11:$AY$26)</f>
        <v>0</v>
      </c>
      <c r="CM166" s="174">
        <f>SUMIF('Sunday Races 8-14-22'!$B$11:$B$26,$C166,'Sunday Races 8-14-22'!$AU$11:$AU$26)</f>
        <v>0</v>
      </c>
      <c r="CN166" s="174">
        <f>SUMIF('Sunday Races 8-14-22'!$B$11:$B$26,$C166,'Sunday Races 8-14-22'!$AV$11:$AV$26)</f>
        <v>0</v>
      </c>
      <c r="CO166" s="174">
        <f>SUMIF('Sunday Races 8-14-22'!$B$11:$B$26,$C166,'Sunday Races 8-14-22'!$AW$11:$AW$26)</f>
        <v>0</v>
      </c>
      <c r="CP166" s="174">
        <f>SUMIF('Sunday Races 8-14-22'!$B$11:$B$26,$C166,'Sunday Races 8-14-22'!$AX$11:$AX$26)</f>
        <v>0</v>
      </c>
      <c r="CQ166" s="174">
        <f>SUMIF('Sunday Races 8-14-22'!$B$11:$B$26,$C166,'Sunday Races 8-14-22'!$AY$11:$AY$26)</f>
        <v>0</v>
      </c>
      <c r="CR166" s="174">
        <f>SUMIF('Saturday Races 8-20-22'!$B$11:$B$26,$C166,'Saturday Races 8-20-22'!$AU$11:$AU$26)</f>
        <v>0</v>
      </c>
      <c r="CS166" s="174">
        <f>SUMIF('Saturday Races 8-20-22'!$B$11:$B$26,$C166,'Saturday Races 8-20-22'!$AV$11:$AV$26)</f>
        <v>0</v>
      </c>
      <c r="CT166" s="174">
        <f>SUMIF('Saturday Races 8-20-22'!$B$11:$B$26,$C166,'Saturday Races 8-20-22'!$AW$11:$AW$26)</f>
        <v>0</v>
      </c>
      <c r="CU166" s="174">
        <f>SUMIF('Saturday Races 8-20-22'!$B$11:$B$26,$C166,'Saturday Races 8-20-22'!$AX$11:$AX$26)</f>
        <v>0</v>
      </c>
      <c r="CV166" s="174">
        <f>SUMIF('Saturday Races 8-20-22'!$B$11:$B$26,$C166,'Saturday Races 8-20-22'!$AY$11:$AY$26)</f>
        <v>0</v>
      </c>
      <c r="CW166" s="174">
        <f>SUMIF('Sunday Races 9-11-22'!$B$11:$B$20,$C166,'Sunday Races 9-11-22'!$AU$11:$AU$20)</f>
        <v>0</v>
      </c>
      <c r="CX166" s="174">
        <f>SUMIF('Sunday Races 9-11-22'!$B$11:$B$20,$C166,'Sunday Races 9-11-22'!$AV$11:$AV$20)</f>
        <v>0</v>
      </c>
      <c r="CY166" s="174">
        <f>SUMIF('Sunday Races 9-11-22'!$B$11:$B$20,$C166,'Sunday Races 9-11-22'!$AW$11:$AW$20)</f>
        <v>0</v>
      </c>
      <c r="CZ166" s="174">
        <f>SUMIF('Sunday Races 9-11-22'!$B$11:$B$20,$C166,'Sunday Races 9-11-22'!$AX$11:$AX$20)</f>
        <v>0</v>
      </c>
      <c r="DA166" s="174">
        <f>SUMIF('Sunday Races 9-11-22'!$B$11:$B$20,$C166,'Sunday Races 9-11-22'!$AY$11:$AY$20)</f>
        <v>0</v>
      </c>
      <c r="DB166" s="174">
        <f>SUMIF('Sunday Races 10-9-22'!$B$11:$B$21,$C166,'Sunday Races 10-9-22'!$AU$11:$AU$21)</f>
        <v>0</v>
      </c>
      <c r="DC166" s="174">
        <f>SUMIF('Sunday Races 10-9-22'!$B$11:$B$21,$C166,'Sunday Races 10-9-22'!$AV$11:$AV$21)</f>
        <v>0</v>
      </c>
      <c r="DD166" s="174">
        <f>SUMIF('Sunday Races 10-9-22'!$B$11:$B$21,$C166,'Sunday Races 10-9-22'!$AW$11:$AW$21)</f>
        <v>0</v>
      </c>
      <c r="DE166" s="174">
        <f>SUMIF('Sunday Races 10-9-22'!$B$11:$B$21,$C166,'Sunday Races 10-9-22'!$AX$11:$AX$21)</f>
        <v>0</v>
      </c>
      <c r="DF166" s="174">
        <f>SUMIF('Sunday Races 10-9-22'!$B$11:$B$21,$C166,'Sunday Races 10-9-22'!$AY$11:$AY$21)</f>
        <v>0</v>
      </c>
      <c r="DG166" s="174">
        <f>SUMIF('Sunday Races 10-23-22'!$B$11:$B$22,$C166,'Sunday Races 10-23-22'!$AU$11:$AU$22)</f>
        <v>0</v>
      </c>
      <c r="DH166" s="174">
        <f>SUMIF('Sunday Races 10-23-22'!$B$11:$B$22,$C166,'Sunday Races 10-23-22'!$AV$11:$AV$22)</f>
        <v>0</v>
      </c>
      <c r="DI166" s="174">
        <f>SUMIF('Sunday Races 10-23-22'!$B$11:$B$22,$C166,'Sunday Races 10-23-22'!$AW$11:$AW$22)</f>
        <v>0</v>
      </c>
      <c r="DJ166" s="174">
        <f>SUMIF('Sunday Races 10-23-22'!$B$11:$B$22,$C166,'Sunday Races 10-23-22'!$AX$11:$AX$22)</f>
        <v>0</v>
      </c>
      <c r="DK166" s="174">
        <f>SUMIF('Sunday Races 10-23-22'!$B$11:$B$22,$C166,'Sunday Races 10-23-22'!$AY$11:$AY$22)</f>
        <v>0</v>
      </c>
      <c r="DL166" s="175"/>
      <c r="DM166" s="176"/>
      <c r="DN166" s="177">
        <f t="shared" si="146"/>
        <v>0</v>
      </c>
      <c r="DO166" s="177">
        <f t="shared" si="146"/>
        <v>0</v>
      </c>
      <c r="DP166" s="177">
        <f t="shared" si="146"/>
        <v>0</v>
      </c>
      <c r="DQ166" s="177">
        <f t="shared" si="146"/>
        <v>0</v>
      </c>
      <c r="DR166" s="177">
        <f t="shared" si="146"/>
        <v>0</v>
      </c>
      <c r="DS166" s="177">
        <f t="shared" si="146"/>
        <v>0</v>
      </c>
      <c r="DT166" s="177">
        <f t="shared" si="146"/>
        <v>0</v>
      </c>
      <c r="DU166" s="177">
        <f t="shared" si="146"/>
        <v>0</v>
      </c>
      <c r="DV166" s="177">
        <f t="shared" si="146"/>
        <v>0</v>
      </c>
      <c r="DW166" s="177">
        <f t="shared" si="146"/>
        <v>0</v>
      </c>
      <c r="DX166" s="177">
        <f t="shared" si="147"/>
        <v>0</v>
      </c>
      <c r="DY166" s="177">
        <f t="shared" si="147"/>
        <v>0</v>
      </c>
      <c r="DZ166" s="177">
        <f t="shared" si="147"/>
        <v>0</v>
      </c>
      <c r="EA166" s="177">
        <f t="shared" si="147"/>
        <v>0</v>
      </c>
      <c r="EB166" s="177">
        <f t="shared" si="147"/>
        <v>0</v>
      </c>
      <c r="EC166" s="177">
        <f t="shared" si="147"/>
        <v>0</v>
      </c>
      <c r="ED166" s="177">
        <f t="shared" si="147"/>
        <v>0</v>
      </c>
      <c r="EE166" s="177">
        <f t="shared" si="147"/>
        <v>0</v>
      </c>
      <c r="EF166" s="177">
        <f t="shared" si="147"/>
        <v>0</v>
      </c>
      <c r="EG166" s="177">
        <f t="shared" si="147"/>
        <v>0</v>
      </c>
      <c r="EH166" s="177">
        <f t="shared" si="148"/>
        <v>0</v>
      </c>
      <c r="EI166" s="177">
        <f t="shared" si="148"/>
        <v>0</v>
      </c>
      <c r="EJ166" s="177">
        <f t="shared" si="148"/>
        <v>0</v>
      </c>
      <c r="EK166" s="177">
        <f t="shared" si="148"/>
        <v>0</v>
      </c>
      <c r="EL166" s="177">
        <f t="shared" si="148"/>
        <v>0</v>
      </c>
      <c r="EM166" s="177">
        <f t="shared" si="148"/>
        <v>0</v>
      </c>
      <c r="EN166" s="177">
        <f t="shared" si="148"/>
        <v>0</v>
      </c>
      <c r="EO166" s="177">
        <f t="shared" si="148"/>
        <v>0</v>
      </c>
      <c r="EP166" s="177">
        <f t="shared" si="148"/>
        <v>0</v>
      </c>
      <c r="EQ166" s="177">
        <f t="shared" si="148"/>
        <v>0</v>
      </c>
      <c r="ER166" s="177">
        <f t="shared" si="149"/>
        <v>0</v>
      </c>
      <c r="ES166" s="177">
        <f t="shared" si="149"/>
        <v>0</v>
      </c>
      <c r="ET166" s="177">
        <f t="shared" si="149"/>
        <v>0</v>
      </c>
      <c r="EU166" s="177">
        <f t="shared" si="149"/>
        <v>0</v>
      </c>
      <c r="EV166" s="177">
        <f t="shared" si="149"/>
        <v>0</v>
      </c>
      <c r="EW166" s="177">
        <f t="shared" si="149"/>
        <v>0</v>
      </c>
      <c r="EX166" s="177">
        <f t="shared" si="149"/>
        <v>0</v>
      </c>
      <c r="EY166" s="177">
        <f t="shared" si="149"/>
        <v>0</v>
      </c>
      <c r="EZ166" s="177">
        <f t="shared" si="149"/>
        <v>0</v>
      </c>
      <c r="FA166" s="177">
        <f t="shared" si="149"/>
        <v>0</v>
      </c>
      <c r="FB166" s="177">
        <f t="shared" si="150"/>
        <v>0</v>
      </c>
      <c r="FC166" s="177">
        <f t="shared" si="150"/>
        <v>0</v>
      </c>
      <c r="FD166" s="177">
        <f t="shared" si="150"/>
        <v>0</v>
      </c>
      <c r="FE166" s="177">
        <f t="shared" si="150"/>
        <v>0</v>
      </c>
      <c r="FF166" s="177">
        <f t="shared" si="150"/>
        <v>0</v>
      </c>
      <c r="FG166" s="177">
        <f t="shared" si="150"/>
        <v>0</v>
      </c>
      <c r="FH166" s="177">
        <f t="shared" si="150"/>
        <v>0</v>
      </c>
      <c r="FI166" s="177">
        <f t="shared" si="150"/>
        <v>0</v>
      </c>
      <c r="FJ166" s="177">
        <f t="shared" si="150"/>
        <v>0</v>
      </c>
      <c r="FK166" s="177">
        <f t="shared" si="150"/>
        <v>0</v>
      </c>
      <c r="FL166" s="177">
        <f t="shared" si="151"/>
        <v>0</v>
      </c>
      <c r="FM166" s="177">
        <f t="shared" si="151"/>
        <v>0</v>
      </c>
      <c r="FN166" s="177">
        <f t="shared" si="151"/>
        <v>0</v>
      </c>
      <c r="FO166" s="177">
        <f t="shared" si="151"/>
        <v>0</v>
      </c>
      <c r="FP166" s="177">
        <f t="shared" si="151"/>
        <v>0</v>
      </c>
      <c r="FQ166" s="177">
        <f t="shared" si="151"/>
        <v>0</v>
      </c>
      <c r="FR166" s="177">
        <f t="shared" si="151"/>
        <v>0</v>
      </c>
      <c r="FS166" s="177">
        <f t="shared" si="151"/>
        <v>0</v>
      </c>
      <c r="FT166" s="177">
        <f t="shared" si="151"/>
        <v>0</v>
      </c>
      <c r="FU166" s="177">
        <f t="shared" si="151"/>
        <v>0</v>
      </c>
      <c r="FV166" s="177">
        <f t="shared" si="151"/>
        <v>0</v>
      </c>
      <c r="FW166" s="177">
        <f t="shared" si="151"/>
        <v>0</v>
      </c>
      <c r="FX166" s="177">
        <f t="shared" si="151"/>
        <v>0</v>
      </c>
      <c r="FY166" s="177">
        <f t="shared" si="151"/>
        <v>0</v>
      </c>
      <c r="FZ166" s="177">
        <f t="shared" si="151"/>
        <v>0</v>
      </c>
      <c r="GA166" s="177"/>
      <c r="GB166" s="229">
        <f t="shared" si="132"/>
        <v>0</v>
      </c>
      <c r="GC166" s="229">
        <f t="shared" si="133"/>
        <v>0</v>
      </c>
      <c r="GD166" s="174">
        <f>SUMIF('One Day 12-04-21 Scots'!$B$11:$B$24,$C166,'One Day 12-04-21 Scots'!$AU$11:$AU$24)</f>
        <v>0</v>
      </c>
      <c r="GE166" s="174">
        <f>SUMIF('One Day 12-04-21 Scots'!$B$11:$B$24,$C166,'One Day 12-04-21 Scots'!$AV$11:$AV$24)</f>
        <v>0</v>
      </c>
      <c r="GF166" s="174">
        <f>SUMIF('One Day 12-04-21 Scots'!$B$11:$B$24,$C166,'One Day 12-04-21 Scots'!$AW$11:$AW$24)</f>
        <v>0</v>
      </c>
      <c r="GG166" s="174">
        <f>SUMIF('One Day 12-04-21 Scots'!$B$11:$B$24,$C166,'One Day 12-04-21 Scots'!$AX$11:$AX$24)</f>
        <v>0</v>
      </c>
      <c r="GH166" s="174">
        <f>SUMIF('One Day 12-04-21 Scots'!$B$11:$B$24,$C166,'One Day 12-04-21 Scots'!$AY$11:$AY$24)</f>
        <v>0</v>
      </c>
      <c r="GI166" s="174">
        <f>SUMIF('One Day 12-04-21 Thistles'!$B$11:$B$25,$C166,'One Day 12-04-21 Thistles'!$AU$11:$AU$25)</f>
        <v>0</v>
      </c>
      <c r="GJ166" s="174">
        <f>SUMIF('One Day 12-04-21 Thistles'!$B$11:$B$25,$C166,'One Day 12-04-21 Thistles'!$AV$11:$AV$25)</f>
        <v>0</v>
      </c>
      <c r="GK166" s="174">
        <f>SUMIF('One Day 12-04-21 Thistles'!$B$11:$B$25,$C166,'One Day 12-04-21 Thistles'!$AW$11:$AW$25)</f>
        <v>0</v>
      </c>
      <c r="GL166" s="174">
        <f>SUMIF('One Day 12-04-21 Thistles'!$B$11:$B$25,$C166,'One Day 12-04-21 Thistles'!$AX$11:$AX$25)</f>
        <v>0</v>
      </c>
      <c r="GM166" s="174">
        <f>SUMIF('One Day 12-04-21 Thistles'!$B$11:$B$25,$C166,'One Day 12-04-21 Thistles'!$AY$11:$AY$25)</f>
        <v>0</v>
      </c>
      <c r="GN166" s="174">
        <f>SUMIF('Chili One Day 2-12-22 Scots'!$B$11:$B$27,$C166,'Chili One Day 2-12-22 Scots'!$AU$11:$AU$27)</f>
        <v>0</v>
      </c>
      <c r="GO166" s="174">
        <f>SUMIF('Chili One Day 2-12-22 Scots'!$B$11:$B$27,$C166,'Chili One Day 2-12-22 Scots'!$AV$11:$AV$27)</f>
        <v>0</v>
      </c>
      <c r="GP166" s="174">
        <f>SUMIF('Chili One Day 2-12-22 Scots'!$B$11:$B$27,$C166,'Chili One Day 2-12-22 Scots'!$AW$11:$AW$27)</f>
        <v>0</v>
      </c>
      <c r="GQ166" s="174">
        <f>SUMIF('Chili One Day 2-12-22 Scots'!$B$11:$B$27,$C166,'Chili One Day 2-12-22 Scots'!$AX$11:$AX$27)</f>
        <v>0</v>
      </c>
      <c r="GR166" s="174">
        <f>SUMIF('Chili One Day 2-12-22 Scots'!$B$11:$B$27,$C166,'Chili One Day 2-12-22 Scots'!$AY$11:$AY$27)</f>
        <v>0</v>
      </c>
      <c r="GS166" s="174">
        <f>SUMIF('Chili One Day 2-12-22 Thistles'!$B$11:$B$27,$C166,'Chili One Day 2-12-22 Thistles'!$AU$11:$AU$27)</f>
        <v>0</v>
      </c>
      <c r="GT166" s="174">
        <f>SUMIF('Chili One Day 2-12-22 Thistles'!$B$11:$B$27,$C166,'Chili One Day 2-12-22 Thistles'!$AV$11:$AV$27)</f>
        <v>0</v>
      </c>
      <c r="GU166" s="174">
        <f>SUMIF('Chili One Day 2-12-22 Thistles'!$B$11:$B$27,$C166,'Chili One Day 2-12-22 Thistles'!$AW$11:$AW$27)</f>
        <v>0</v>
      </c>
      <c r="GV166" s="174">
        <f>SUMIF('Chili One Day 2-12-22 Thistles'!$B$11:$B$27,$C166,'Chili One Day 2-12-22 Thistles'!$AX$11:$AX$27)</f>
        <v>0</v>
      </c>
      <c r="GW166" s="174">
        <f>SUMIF('Chili One Day 2-12-22 Thistles'!$B$11:$B$27,$C166,'Chili One Day 2-12-22 Thistles'!$AY$11:$AY$27)</f>
        <v>0</v>
      </c>
      <c r="GX166" s="174">
        <f>SUMIF('Ironman One Day 3-5-22 FS'!$B$11:$B$26,$C166,'Ironman One Day 3-5-22 FS'!$AU$11:$AU$26)</f>
        <v>0</v>
      </c>
      <c r="GY166" s="174">
        <f>SUMIF('Ironman One Day 3-5-22 FS'!$B$11:$B$26,$C166,'Ironman One Day 3-5-22 FS'!$AV$11:$AV$26)</f>
        <v>0</v>
      </c>
      <c r="GZ166" s="174">
        <f>SUMIF('Ironman One Day 3-5-22 FS'!$B$11:$B$26,$C166,'Ironman One Day 3-5-22 FS'!$AW$11:$AW$26)</f>
        <v>0</v>
      </c>
      <c r="HA166" s="174">
        <f>SUMIF('Ironman One Day 3-5-22 FS'!$B$11:$B$26,$C166,'Ironman One Day 3-5-22 FS'!$AX$11:$AX$26)</f>
        <v>0</v>
      </c>
      <c r="HB166" s="174">
        <f>SUMIF('Ironman One Day 3-5-22 FS'!$B$11:$B$26,$C166,'Ironman One Day 3-5-22 FS'!$AY$11:$AY$26)</f>
        <v>0</v>
      </c>
      <c r="HC166" s="174">
        <f>SUMIF('Ironman One Day 3-5-22 420'!$B$11:$B$26,$C166,'Ironman One Day 3-5-22 420'!$AU$11:$AU$26)</f>
        <v>0</v>
      </c>
      <c r="HD166" s="174">
        <f>SUMIF('Ironman One Day 3-5-22 420'!$B$11:$B$26,$C166,'Ironman One Day 3-5-22 420'!$AV$11:$AV$26)</f>
        <v>0</v>
      </c>
      <c r="HE166" s="174">
        <f>SUMIF('Ironman One Day 3-5-22 420'!$B$11:$B$26,$C166,'Ironman One Day 3-5-22 420'!$AW$11:$AW$26)</f>
        <v>0</v>
      </c>
      <c r="HF166" s="174">
        <f>SUMIF('Ironman One Day 3-5-22 420'!$B$11:$B$26,$C166,'Ironman One Day 3-5-22 420'!$AX$11:$AX$26)</f>
        <v>0</v>
      </c>
      <c r="HG166" s="174">
        <f>SUMIF('Ironman One Day 3-5-22 420'!$B$11:$B$26,$C166,'Ironman One Day 3-5-22 420'!$AY$11:$AY$26)</f>
        <v>0</v>
      </c>
      <c r="HH166" s="174">
        <f>SUMIF('Easter One Day 4-16-22 FS'!$B$11:$B$25,$C166,'Easter One Day 4-16-22 FS'!$AU$11:$AU$25)</f>
        <v>0</v>
      </c>
      <c r="HI166" s="174">
        <f>SUMIF('Easter One Day 4-16-22 FS'!$B$11:$B$25,$C166,'Easter One Day 4-16-22 FS'!$AV$11:$AV$25)</f>
        <v>0</v>
      </c>
      <c r="HJ166" s="174">
        <f>SUMIF('Easter One Day 4-16-22 FS'!$B$11:$B$25,$C166,'Easter One Day 4-16-22 FS'!$AW$11:$AW$25)</f>
        <v>0</v>
      </c>
      <c r="HK166" s="174">
        <f>SUMIF('Easter One Day 4-16-22 FS'!$B$11:$B$25,$C166,'Easter One Day 4-16-22 FS'!$AX$11:$AX$25)</f>
        <v>0</v>
      </c>
      <c r="HL166" s="174">
        <f>SUMIF('Easter One Day 4-16-22 FS'!$B$11:$B$25,$C166,'Easter One Day 4-16-22 FS'!$AY$11:$AY$25)</f>
        <v>0</v>
      </c>
      <c r="HM166" s="174">
        <f>SUMIF('Easter One Day 4-16-22 TH'!$B$11:$B$25,$C166,'Easter One Day 4-16-22 TH'!$AU$11:$AU$25)</f>
        <v>0</v>
      </c>
      <c r="HN166" s="174">
        <f>SUMIF('Easter One Day 4-16-22 TH'!$B$11:$B$25,$C166,'Easter One Day 4-16-22 TH'!$AV$11:$AV$25)</f>
        <v>0</v>
      </c>
      <c r="HO166" s="174">
        <f>SUMIF('Easter One Day 4-16-22 TH'!$B$11:$B$25,$C166,'Easter One Day 4-16-22 TH'!$AW$11:$AW$25)</f>
        <v>0</v>
      </c>
      <c r="HP166" s="174">
        <f>SUMIF('Easter One Day 4-16-22 TH'!$B$11:$B$25,$C166,'Easter One Day 4-16-22 TH'!$AX$11:$AX$25)</f>
        <v>0</v>
      </c>
      <c r="HQ166" s="174">
        <f>SUMIF('Easter One Day 4-16-22 TH'!$B$11:$B$25,$C166,'Easter One Day 4-16-22 TH'!$AY$11:$AY$25)</f>
        <v>0</v>
      </c>
      <c r="HR166" s="174">
        <f>SUMIF('Long Distance Race 5-7-22'!$B$11:$B$25,$C166,'Long Distance Race 5-7-22'!$AU$11:$AU$25)</f>
        <v>0</v>
      </c>
      <c r="HS166" s="174">
        <f>SUMIF('Long Distance Race 5-7-22'!$B$11:$B$18,$C166,'Long Distance Race 5-7-22'!$AV$11:$AV$18)</f>
        <v>0</v>
      </c>
      <c r="HT166" s="174">
        <f>SUMIF('Long Distance Race 5-7-22'!$B$11:$B$18,$C166,'Long Distance Race 5-7-22'!$AW$11:$AW$18)</f>
        <v>0</v>
      </c>
      <c r="HU166" s="174">
        <f>SUMIF('Long Distance Race 5-7-22'!$B$11:$B$18,$C166,'Long Distance Race 5-7-22'!$AX$11:$AX$18)</f>
        <v>0</v>
      </c>
      <c r="HV166" s="174">
        <f>SUMIF('Long Distance Race 5-7-22'!$B$11:$B$18,$C166,'Long Distance Race 5-7-22'!$AY$11:$AY$18)</f>
        <v>0</v>
      </c>
      <c r="HW166" s="174">
        <f>SUMIF('Memorial Day Regatta 5-28-22 Op'!$B$11:$B$25,$C166,'Memorial Day Regatta 5-28-22 Op'!$AU$11:$AU$25)</f>
        <v>0</v>
      </c>
      <c r="HX166" s="174">
        <f>SUMIF('Memorial Day Regatta 5-28-22 Op'!$B$11:$B$18,$C166,'Memorial Day Regatta 5-28-22 Op'!$AV$11:$AV$18)</f>
        <v>0</v>
      </c>
      <c r="HY166" s="174">
        <f>SUMIF('Memorial Day Regatta 5-28-22 Op'!$B$11:$B$18,$C166,'Memorial Day Regatta 5-28-22 Op'!$AW$11:$AW$18)</f>
        <v>0</v>
      </c>
      <c r="HZ166" s="174">
        <f>SUMIF('Memorial Day Regatta 5-28-22 Op'!$B$11:$B$18,$C166,'Memorial Day Regatta 5-28-22 Op'!$AX$11:$AX$18)</f>
        <v>0</v>
      </c>
      <c r="IA166" s="174">
        <f>SUMIF('Memorial Day Regatta 5-28-22 Op'!$B$11:$B$18,$C166,'Memorial Day Regatta 5-28-22 Op'!$AY$11:$AY$18)</f>
        <v>0</v>
      </c>
      <c r="IB166" s="174">
        <f>SUMIF('Caldwell Cup 6-25-22 TH'!$B$11:$B$25,$C166,'Caldwell Cup 6-25-22 TH'!$AU$11:$AU$25)</f>
        <v>0</v>
      </c>
      <c r="IC166" s="174">
        <f>SUMIF('Caldwell Cup 6-25-22 TH'!$B$11:$B$25,$C166,'Caldwell Cup 6-25-22 TH'!$AV$11:$AV$25)</f>
        <v>0</v>
      </c>
      <c r="ID166" s="174">
        <f>SUMIF('Caldwell Cup 6-25-22 TH'!$B$11:$B$25,$C166,'Caldwell Cup 6-25-22 TH'!$AW$11:$AW$25)</f>
        <v>0</v>
      </c>
      <c r="IE166" s="174">
        <f>SUMIF('Caldwell Cup 6-25-22 TH'!$B$11:$B$25,$C166,'Caldwell Cup 6-25-22 TH'!$AX$11:$AX$25)</f>
        <v>0</v>
      </c>
      <c r="IF166" s="174">
        <f>SUMIF('Caldwell Cup 6-25-22 TH'!$B$11:$B$25,$C166,'Caldwell Cup 6-25-22 TH'!$AY$11:$AY$25)</f>
        <v>0</v>
      </c>
      <c r="IG166" s="174">
        <f>SUMIF('Caldwell Cup 6-25-22 FS'!$B$11:$B$21,$C166,'Caldwell Cup 6-25-22 FS'!$AU$11:$AU$21)</f>
        <v>0</v>
      </c>
      <c r="IH166" s="174">
        <f>SUMIF('Caldwell Cup 6-25-22 FS'!$B$11:$B$21,$C166,'Caldwell Cup 6-25-22 FS'!$AV$11:$AV$21)</f>
        <v>0</v>
      </c>
      <c r="II166" s="174">
        <f>SUMIF('Caldwell Cup 6-25-22 FS'!$B$11:$B$21,$C166,'Caldwell Cup 6-25-22 FS'!$AW$11:$AW$21)</f>
        <v>0</v>
      </c>
      <c r="IJ166" s="174">
        <f>SUMIF('Caldwell Cup 6-25-22 FS'!$B$11:$B$21,$C166,'Caldwell Cup 6-25-22 FS'!$AX$11:$AX$21)</f>
        <v>0</v>
      </c>
      <c r="IK166" s="174">
        <f>SUMIF('Caldwell Cup 6-25-22 FS'!$B$11:$B$21,$C166,'Caldwell Cup 6-25-22 FS'!$AY$11:$AY$21)</f>
        <v>0</v>
      </c>
      <c r="IL166" s="174">
        <f>SUMIF('Caldwell Cup 6-25-22 Lasers'!$B$11:$B$23,$C166,'Caldwell Cup 6-25-22 Lasers'!$AU$11:$AU$23)</f>
        <v>0</v>
      </c>
      <c r="IM166" s="174">
        <f>SUMIF('Caldwell Cup 6-25-22 Lasers'!$B$11:$B$23,$C166,'Caldwell Cup 6-25-22 Lasers'!$AV$11:$AV$23)</f>
        <v>0</v>
      </c>
      <c r="IN166" s="174">
        <f>SUMIF('Caldwell Cup 6-25-22 Lasers'!$B$11:$B$23,$C166,'Caldwell Cup 6-25-22 Lasers'!$AW$11:$AW$23)</f>
        <v>0</v>
      </c>
      <c r="IO166" s="174">
        <f>SUMIF('Caldwell Cup 6-25-22 Lasers'!$B$11:$B$23,$C166,'Caldwell Cup 6-25-22 Lasers'!$AX$11:$AX$23)</f>
        <v>0</v>
      </c>
      <c r="IP166" s="174">
        <f>SUMIF('Caldwell Cup 6-25-22 Lasers'!$B$11:$B$23,$C166,'Caldwell Cup 6-25-22 Lasers'!$AY$11:$AY$23)</f>
        <v>0</v>
      </c>
      <c r="IQ166" s="174">
        <f>SUMIF('Labor Day Regatta 9-3-22 FS'!$B$11:$B$30,$C166,'Labor Day Regatta 9-3-22 FS'!$AU$11:$AU$30)</f>
        <v>0</v>
      </c>
      <c r="IR166" s="174">
        <f>SUMIF('Labor Day Regatta 9-3-22 FS'!$B$11:$B$30,$C166,'Labor Day Regatta 9-3-22 FS'!$AV$11:$AV$30)</f>
        <v>0</v>
      </c>
      <c r="IS166" s="174">
        <f>SUMIF('Labor Day Regatta 9-3-22 FS'!$B$11:$B$30,$C166,'Labor Day Regatta 9-3-22 FS'!$AW$11:$AW$30)</f>
        <v>0</v>
      </c>
      <c r="IT166" s="174">
        <f>SUMIF('Labor Day Regatta 9-3-22 FS'!$B$11:$B$30,$C166,'Labor Day Regatta 9-3-22 FS'!$AX$11:$AX$30)</f>
        <v>0</v>
      </c>
      <c r="IU166" s="174">
        <f>SUMIF('Labor Day Regatta 9-3-22 FS'!$B$11:$B$30,$C166,'Labor Day Regatta 9-3-22 FS'!$AY$11:$AY$30)</f>
        <v>0</v>
      </c>
      <c r="IV166" s="174">
        <f>SUMIF('2022-09-17 Leukemia Cup FS'!$B$11:$B$26,$C166,'2022-09-17 Leukemia Cup FS'!$AU$11:$AU$26)</f>
        <v>0</v>
      </c>
      <c r="IW166" s="174">
        <f>SUMIF('2022-09-17 Leukemia Cup FS'!$B$11:$B$26,$C166,'2022-09-17 Leukemia Cup FS'!$AV$11:$AV$26)</f>
        <v>0</v>
      </c>
      <c r="IX166" s="174">
        <f>SUMIF('2022-09-17 Leukemia Cup FS'!$B$11:$B$26,$C166,'2022-09-17 Leukemia Cup FS'!$AW$11:$AW$26)</f>
        <v>0</v>
      </c>
      <c r="IY166" s="174">
        <f>SUMIF('2022-09-17 Leukemia Cup FS'!$B$11:$B$26,$C166,'2022-09-17 Leukemia Cup FS'!$AX$11:$AX$26)</f>
        <v>0</v>
      </c>
      <c r="IZ166" s="174">
        <f>SUMIF('2022-09-17 Leukemia Cup FS'!$B$11:$B$26,$C166,'2022-09-17 Leukemia Cup FS'!$AY$11:$AY$26)</f>
        <v>0</v>
      </c>
      <c r="JA166" s="174">
        <f>SUMIF('2022-09-17 Leukemia Cup TH'!$B$11:$B$28,$C166,'2022-09-17 Leukemia Cup TH'!$AU$11:$AU$28)</f>
        <v>0</v>
      </c>
      <c r="JB166" s="174">
        <f>SUMIF('2022-09-17 Leukemia Cup TH'!$B$11:$B$28,$C166,'2022-09-17 Leukemia Cup TH'!$AV$11:$AV$28)</f>
        <v>0</v>
      </c>
      <c r="JC166" s="174">
        <f>SUMIF('2022-09-17 Leukemia Cup TH'!$B$11:$B$28,$C166,'2022-09-17 Leukemia Cup TH'!$AW$11:$AW$28)</f>
        <v>0</v>
      </c>
      <c r="JD166" s="174">
        <f>SUMIF('2022-09-17 Leukemia Cup TH'!$B$11:$B$28,$C166,'2022-09-17 Leukemia Cup TH'!$AX$11:$AX$28)</f>
        <v>0</v>
      </c>
      <c r="JE166" s="174">
        <f>SUMIF('2022-09-17 Leukemia Cup TH'!$B$11:$B$28,$C166,'2022-09-17 Leukemia Cup TH'!$AY$11:$AY$28)</f>
        <v>0</v>
      </c>
      <c r="JF166" s="174">
        <f>SUMIF('Smith-Berry LDR 9-24-22'!$B$11:$B$30,$C166,'Smith-Berry LDR 9-24-22'!$AU$11:$AU$30)</f>
        <v>0</v>
      </c>
      <c r="JG166" s="174">
        <f>SUMIF('Smith-Berry LDR 9-24-22'!$B$11:$B$30,$C166,'Smith-Berry LDR 9-24-22'!$AV$11:$AV$30)</f>
        <v>0</v>
      </c>
      <c r="JH166" s="174">
        <f>SUMIF('Smith-Berry LDR 9-24-22'!$B$11:$B$30,$C166,'Smith-Berry LDR 9-24-22'!$AW$11:$AW$30)</f>
        <v>0</v>
      </c>
      <c r="JI166" s="174">
        <f>SUMIF('Smith-Berry LDR 9-24-22'!$B$11:$B$30,$C166,'Smith-Berry LDR 9-24-22'!$AX$11:$AX$30)</f>
        <v>0</v>
      </c>
      <c r="JJ166" s="174">
        <f>SUMIF('Smith-Berry LDR 9-24-22'!$B$11:$B$30,$C166,'Smith-Berry LDR 9-24-22'!$AY$11:$AY$30)</f>
        <v>0</v>
      </c>
      <c r="JK166" s="174">
        <f>SUMIF('Great Scot 10-1-22 Cham'!$B$11:$B$38,$C166,'Great Scot 10-1-22 Cham'!$AU$11:$AU$38)</f>
        <v>0</v>
      </c>
      <c r="JL166" s="174">
        <f>SUMIF('Great Scot 10-1-22 Cham'!$B$11:$B$38,$C166,'Great Scot 10-1-22 Cham'!$AV$11:$AV$38)</f>
        <v>0</v>
      </c>
      <c r="JM166" s="174">
        <f>SUMIF('Great Scot 10-1-22 Cham'!$B$11:$B$38,$C166,'Great Scot 10-1-22 Cham'!$AW$11:$AW$38)</f>
        <v>0</v>
      </c>
      <c r="JN166" s="174">
        <f>SUMIF('Great Scot 10-1-22 Cham'!$B$11:$B$38,$C166,'Great Scot 10-1-22 Cham'!$AX$11:$AX$38)</f>
        <v>0</v>
      </c>
      <c r="JO166" s="174">
        <f>SUMIF('Great Scot 10-1-22 Cham'!$B$11:$B$38,$C166,'Great Scot 10-1-22 Cham'!$AY$11:$AY$38)</f>
        <v>0</v>
      </c>
      <c r="JP166" s="174">
        <f>SUMIF('Great Scot 10-1-22 Chal'!$B$11:$B$28,$C166,'Great Scot 10-1-22 Chal'!$AU$11:$AU$28)</f>
        <v>0</v>
      </c>
      <c r="JQ166" s="174">
        <f>SUMIF('Great Scot 10-1-22 Chal'!$B$11:$B$28,$C166,'Great Scot 10-1-22 Chal'!$AV$11:$AV$28)</f>
        <v>0</v>
      </c>
      <c r="JR166" s="174">
        <f>SUMIF('Great Scot 10-1-22 Chal'!$B$11:$B$28,$C166,'Great Scot 10-1-22 Chal'!$AW$11:$AW$28)</f>
        <v>0</v>
      </c>
      <c r="JS166" s="174">
        <f>SUMIF('Great Scot 10-1-22 Chal'!$B$11:$B$28,$C166,'Great Scot 10-1-22 Chal'!$AX$11:$AX$28)</f>
        <v>0</v>
      </c>
      <c r="JT166" s="174">
        <f>SUMIF('Great Scot 10-1-22 Chal'!$B$11:$B$28,$C166,'Great Scot 10-1-22 Chal'!$AY$11:$AY$28)</f>
        <v>0</v>
      </c>
      <c r="JU166" s="174">
        <f>SUMIF('Great Pumpkin Regatta 10-15-22'!$B$11:$B$54,$C166,'Great Pumpkin Regatta 10-15-22'!$AU$11:$AU$54)</f>
        <v>0</v>
      </c>
      <c r="JV166" s="174">
        <f>SUMIF('Great Pumpkin Regatta 10-15-22'!$B$11:$B$54,$C166,'Great Pumpkin Regatta 10-15-22'!$AV$11:$AV$54)</f>
        <v>0</v>
      </c>
      <c r="JW166" s="174">
        <f>SUMIF('Great Pumpkin Regatta 10-15-22'!$B$11:$B$54,$C166,'Great Pumpkin Regatta 10-15-22'!$AW$11:$AW$54)</f>
        <v>0</v>
      </c>
      <c r="JX166" s="174">
        <f>SUMIF('Great Pumpkin Regatta 10-15-22'!$B$11:$B$54,$C166,'Great Pumpkin Regatta 10-15-22'!$AX$11:$AX$54)</f>
        <v>0</v>
      </c>
      <c r="JY166" s="174">
        <f>SUMIF('Great Pumpkin Regatta 10-15-22'!$B$11:$B$54,$C166,'Great Pumpkin Regatta 10-15-22'!$AY$11:$AY$54)</f>
        <v>0</v>
      </c>
      <c r="JZ166" s="174">
        <f>SUMIF('One Day Regatta 10-29-22 FS'!$B$11:$B$19,$C166,'One Day Regatta 10-29-22 FS'!$AU$11:$AU$19)</f>
        <v>0</v>
      </c>
      <c r="KA166" s="174">
        <f>SUMIF('One Day Regatta 10-29-22 FS'!$B$11:$B$19,$C166,'One Day Regatta 10-29-22 FS'!$AV$11:$AV$19)</f>
        <v>0</v>
      </c>
      <c r="KB166" s="174">
        <f>SUMIF('One Day Regatta 10-29-22 FS'!$B$11:$B$19,$C166,'One Day Regatta 10-29-22 FS'!$AW$11:$AW$19)</f>
        <v>0</v>
      </c>
      <c r="KC166" s="174">
        <f>SUMIF('One Day Regatta 10-29-22 FS'!$B$11:$B$19,$C166,'One Day Regatta 10-29-22 FS'!$AX$11:$AX$19)</f>
        <v>0</v>
      </c>
      <c r="KD166" s="174">
        <f>SUMIF('One Day Regatta 10-29-22 FS'!$B$11:$B$19,$C166,'One Day Regatta 10-29-22 FS'!$AY$11:$AY$19)</f>
        <v>0</v>
      </c>
    </row>
    <row r="167" spans="1:290" ht="15" customHeight="1" x14ac:dyDescent="0.2">
      <c r="A167" s="400" t="s">
        <v>1369</v>
      </c>
      <c r="B167" s="134">
        <f t="shared" si="126"/>
        <v>36</v>
      </c>
      <c r="C167" s="170" t="s">
        <v>946</v>
      </c>
      <c r="D167" s="171">
        <f t="shared" si="127"/>
        <v>0</v>
      </c>
      <c r="E167" s="172">
        <f t="shared" si="128"/>
        <v>0</v>
      </c>
      <c r="F167" s="171">
        <f t="shared" si="129"/>
        <v>0</v>
      </c>
      <c r="G167" s="171">
        <v>0</v>
      </c>
      <c r="H167" s="171">
        <f t="shared" si="130"/>
        <v>0</v>
      </c>
      <c r="I167" s="173">
        <f t="shared" si="131"/>
        <v>0</v>
      </c>
      <c r="J167" s="173"/>
      <c r="K167" s="174">
        <f>SUMIF('Saturday Race 11-06-21'!$B$11:$B$21,$C167,'Saturday Race 11-06-21'!$AU$11:$AU$21)</f>
        <v>0</v>
      </c>
      <c r="L167" s="174">
        <f>SUMIF('Saturday Race 11-06-21'!$B$11:$B$21,$C167,'Saturday Race 11-06-21'!$AV$11:$AV$21)</f>
        <v>0</v>
      </c>
      <c r="M167" s="174">
        <f>SUMIF('Saturday Race 11-06-21'!$B$11:$B$21,$C167,'Saturday Race 11-06-21'!$AW$11:$AW$21)</f>
        <v>0</v>
      </c>
      <c r="N167" s="174">
        <f>SUMIF('Saturday Race 11-06-21'!$B$11:$B$21,$C167,'Saturday Race 11-06-21'!$AX$11:$AX$21)</f>
        <v>0</v>
      </c>
      <c r="O167" s="174">
        <f>SUMIF('Saturday Race 11-06-21'!$B$11:$B$21,$C167,'Saturday Race 11-06-21'!$AY$11:$AY$21)</f>
        <v>0</v>
      </c>
      <c r="P167" s="174">
        <f>SUMIF('Saturday Race 11-20-21'!$B$11:$B$20,$C167,'Saturday Race 11-20-21'!$AU$11:$AU$20)</f>
        <v>0</v>
      </c>
      <c r="Q167" s="174">
        <f>SUMIF('Saturday Race 11-20-21'!$B$11:$B$20,$C167,'Saturday Race 11-20-21'!$AV$11:$AV$20)</f>
        <v>0</v>
      </c>
      <c r="R167" s="174">
        <f>SUMIF('Saturday Race 11-20-21'!$B$11:$B$20,$C167,'Saturday Race 11-20-21'!$AW$11:$AW$20)</f>
        <v>0</v>
      </c>
      <c r="S167" s="174">
        <f>SUMIF('Saturday Race 11-20-21'!$B$11:$B$20,$C167,'Saturday Race 11-20-21'!$AX$11:$AX$20)</f>
        <v>0</v>
      </c>
      <c r="T167" s="174">
        <f>SUMIF('Saturday Race 11-20-21'!$B$11:$B$20,$C167,'Saturday Race 11-20-21'!$AY$11:$AY$20)</f>
        <v>0</v>
      </c>
      <c r="U167" s="174">
        <f>SUMIF('Saturday Race 1-08-22'!$B$11:$B$20,$C167,'Saturday Race 1-08-22'!$AU$11:$AU$20)</f>
        <v>0</v>
      </c>
      <c r="V167" s="174">
        <f>SUMIF('Saturday Race 1-08-22'!$B$11:$B$20,$C167,'Saturday Race 1-08-22'!$AV$11:$AV$20)</f>
        <v>0</v>
      </c>
      <c r="W167" s="174">
        <f>SUMIF('Saturday Race 1-08-22'!$B$11:$B$20,$C167,'Saturday Race 1-08-22'!$AW$11:$AW$20)</f>
        <v>0</v>
      </c>
      <c r="X167" s="174">
        <f>SUMIF('Saturday Race 1-08-22'!$B$11:$B$20,$C167,'Saturday Race 1-08-22'!$AX$11:$AX$20)</f>
        <v>0</v>
      </c>
      <c r="Y167" s="174">
        <f>SUMIF('Saturday Race 1-08-22'!$B$11:$B$20,$C167,'Saturday Race 1-08-22'!$AY$11:$AY$20)</f>
        <v>0</v>
      </c>
      <c r="Z167" s="174">
        <f>SUMIF('Saturday Race 1-22-22'!$B$11:$B$20,$C167,'Saturday Race 1-22-22'!$AU$11:$AU$20)</f>
        <v>0</v>
      </c>
      <c r="AA167" s="174">
        <f>SUMIF('Saturday Race 1-22-22'!$B$11:$B$20,$C167,'Saturday Race 1-22-22'!$AV$11:$AV$20)</f>
        <v>0</v>
      </c>
      <c r="AB167" s="174">
        <f>SUMIF('Saturday Race 1-22-22'!$B$11:$B$20,$C167,'Saturday Race 1-22-22'!$AW$11:$AW$20)</f>
        <v>0</v>
      </c>
      <c r="AC167" s="174">
        <f>SUMIF('Saturday Race 1-22-22'!$B$11:$B$20,$C167,'Saturday Race 1-22-22'!$AX$11:$AX$20)</f>
        <v>0</v>
      </c>
      <c r="AD167" s="174">
        <f>SUMIF('Saturday Race 1-22-22'!$B$11:$B$20,$C167,'Saturday Race 1-22-22'!$AY$11:$AY$20)</f>
        <v>0</v>
      </c>
      <c r="AE167" s="174">
        <f>SUMIF('Sunday Race 2-6-22'!$B$11:$B$20,$C167,'Sunday Race 2-6-22'!$AU$11:$AU$20)</f>
        <v>0</v>
      </c>
      <c r="AF167" s="174">
        <f>SUMIF('Sunday Race 2-6-22'!$B$11:$B$20,$C167,'Sunday Race 2-6-22'!$AV$11:$AV$20)</f>
        <v>0</v>
      </c>
      <c r="AG167" s="174">
        <f>SUMIF('Sunday Race 2-6-22'!$B$11:$B$20,$C167,'Sunday Race 2-6-22'!$AW$11:$AW$20)</f>
        <v>0</v>
      </c>
      <c r="AH167" s="174">
        <f>SUMIF('Sunday Race 2-6-22'!$B$11:$B$20,$C167,'Sunday Race 2-6-22'!$AX$11:$AX$20)</f>
        <v>0</v>
      </c>
      <c r="AI167" s="174">
        <f>SUMIF('Sunday Race 2-6-22'!$B$11:$B$20,$C167,'Sunday Race 2-6-22'!$AY$11:$AY$20)</f>
        <v>0</v>
      </c>
      <c r="AJ167" s="174">
        <f>SUMIF('Sunday Race 2-20-22'!$B$11:$B$26,$C167,'Sunday Race 2-20-22'!$AU$11:$AU$26)</f>
        <v>0</v>
      </c>
      <c r="AK167" s="174">
        <f>SUMIF('Sunday Race 2-20-22'!$B$11:$B$26,$C167,'Sunday Race 2-20-22'!$AV$11:$AV$26)</f>
        <v>0</v>
      </c>
      <c r="AL167" s="174">
        <f>SUMIF('Sunday Race 2-20-22'!$B$11:$B$26,$C167,'Sunday Race 2-20-22'!$AW$11:$AW$26)</f>
        <v>0</v>
      </c>
      <c r="AM167" s="174">
        <f>SUMIF('Sunday Race 2-20-22'!$B$11:$B$26,$C167,'Sunday Race 2-20-22'!$AX$11:$AX$26)</f>
        <v>0</v>
      </c>
      <c r="AN167" s="174">
        <f>SUMIF('Sunday Race 2-20-22'!$B$11:$B$26,$C167,'Sunday Race 2-20-22'!$AY$11:$AY$26)</f>
        <v>0</v>
      </c>
      <c r="AO167" s="174">
        <f>SUMIF('Sunday Race 2-27-22'!$B$11:$B$20,$C167,'Sunday Race 2-27-22'!$AU$11:$AU$20)</f>
        <v>0</v>
      </c>
      <c r="AP167" s="174">
        <f>SUMIF('Sunday Race 2-27-22'!$B$11:$B$20,$C167,'Sunday Race 2-27-22'!$AV$11:$AV$20)</f>
        <v>0</v>
      </c>
      <c r="AQ167" s="174">
        <f>SUMIF('Sunday Race 2-27-22'!$B$11:$B$20,$C167,'Sunday Race 2-27-22'!$AW$11:$AW$20)</f>
        <v>0</v>
      </c>
      <c r="AR167" s="174">
        <f>SUMIF('Sunday Race 2-27-22'!$B$11:$B$20,$C167,'Sunday Race 2-27-22'!$AX$11:$AX$20)</f>
        <v>0</v>
      </c>
      <c r="AS167" s="174">
        <f>SUMIF('Sunday Race 2-27-22'!$B$11:$B$20,$C167,'Sunday Race 2-27-22'!$AY$11:$AY$20)</f>
        <v>0</v>
      </c>
      <c r="AT167" s="174">
        <f>SUMIF('Sunday Race 3-13-22'!$B$11:$B$25,$C167,'Sunday Race 3-13-22'!$AU$11:$AU$25)</f>
        <v>0</v>
      </c>
      <c r="AU167" s="174">
        <f>SUMIF('Sunday Race 3-13-22'!$B$11:$B$25,$C167,'Sunday Race 3-13-22'!$AV$11:$AV$25)</f>
        <v>0</v>
      </c>
      <c r="AV167" s="174">
        <f>SUMIF('Sunday Race 3-13-22'!$B$11:$B$25,$C167,'Sunday Race 3-13-22'!$AW$11:$AW$25)</f>
        <v>0</v>
      </c>
      <c r="AW167" s="174">
        <f>SUMIF('Sunday Race 3-13-22'!$B$11:$B$25,$C167,'Sunday Race 3-13-22'!$AX$11:$AX$25)</f>
        <v>0</v>
      </c>
      <c r="AX167" s="174">
        <f>SUMIF('Sunday Race 3-13-22'!$B$11:$B$25,$C167,'Sunday Race 3-13-22'!$AY$11:$AY$25)</f>
        <v>0</v>
      </c>
      <c r="AY167" s="174">
        <f>SUMIF('Saturday Race 3-19-22'!$B$11:$B$15,$C167,'Saturday Race 3-19-22'!$AU$11:$AU$15)</f>
        <v>0</v>
      </c>
      <c r="AZ167" s="174">
        <f>SUMIF('Saturday Race 3-19-22'!$B$11:$B$15,$C167,'Saturday Race 3-19-22'!$AV$11:$AV$15)</f>
        <v>0</v>
      </c>
      <c r="BA167" s="174">
        <f>SUMIF('Saturday Race 3-19-22'!$B$11:$B$15,$C167,'Saturday Race 3-19-22'!$AW$11:$AW$15)</f>
        <v>0</v>
      </c>
      <c r="BB167" s="174">
        <f>SUMIF('Saturday Race 3-19-22'!$B$11:$B$15,$C167,'Saturday Race 3-19-22'!$AX$11:$AX$15)</f>
        <v>0</v>
      </c>
      <c r="BC167" s="174">
        <f>SUMIF('Saturday Race 3-19-22'!$B$11:$B$15,$C167,'Saturday Race 3-19-22'!$AY$11:$AY$15)</f>
        <v>0</v>
      </c>
      <c r="BD167" s="174">
        <f>SUMIF('Sunday Races 4-10-22'!$B$11:$B$26,$C167,'Sunday Races 4-10-22'!$AU$11:$AU$26)</f>
        <v>0</v>
      </c>
      <c r="BE167" s="174">
        <f>SUMIF('Sunday Races 4-10-22'!$B$11:$B$26,$C167,'Sunday Races 4-10-22'!$AV$11:$AV$26)</f>
        <v>0</v>
      </c>
      <c r="BF167" s="174">
        <f>SUMIF('Sunday Races 4-10-22'!$B$11:$B$26,$C167,'Sunday Races 4-10-22'!$AW$11:$AW$26)</f>
        <v>0</v>
      </c>
      <c r="BG167" s="174">
        <f>SUMIF('Sunday Races 4-10-22'!$B$11:$B$26,$C167,'Sunday Races 4-10-22'!$AX$11:$AX$26)</f>
        <v>0</v>
      </c>
      <c r="BH167" s="174">
        <f>SUMIF('Sunday Races 4-10-22'!$B$11:$B$26,$C167,'Sunday Races 4-10-22'!$AY$11:$AY$26)</f>
        <v>0</v>
      </c>
      <c r="BI167" s="174">
        <f>SUMIF('Sunday Races 5-1-22'!$B$11:$B$28,$C167,'Sunday Races 5-1-22'!$AU$11:$AU$28)</f>
        <v>0</v>
      </c>
      <c r="BJ167" s="174">
        <f>SUMIF('Sunday Races 5-1-22'!$B$11:$B$28,$C167,'Sunday Races 5-1-22'!$AV$11:$AV$28)</f>
        <v>0</v>
      </c>
      <c r="BK167" s="174">
        <f>SUMIF('Sunday Races 5-1-22'!$B$11:$B$28,$C167,'Sunday Races 5-1-22'!$AW$11:$AW$28)</f>
        <v>0</v>
      </c>
      <c r="BL167" s="174">
        <f>SUMIF('Sunday Races 5-1-22'!$B$11:$B$28,$C167,'Sunday Races 5-1-22'!$AX$11:$AX$28)</f>
        <v>0</v>
      </c>
      <c r="BM167" s="174">
        <f>SUMIF('Sunday Races 5-1-22'!$B$11:$B$28,$C167,'Sunday Races 5-1-22'!$AY$11:$AY$28)</f>
        <v>0</v>
      </c>
      <c r="BN167" s="174">
        <f>SUMIF('Sunday Races 6-5-22'!$B$11:$B$28,$C167,'Sunday Races 6-5-22'!$AU$11:$AU$28)</f>
        <v>0</v>
      </c>
      <c r="BO167" s="174">
        <f>SUMIF('Sunday Races 6-5-22'!$B$11:$B$28,$C167,'Sunday Races 6-5-22'!$AV$11:$AV$28)</f>
        <v>0</v>
      </c>
      <c r="BP167" s="174">
        <f>SUMIF('Sunday Races 6-5-22'!$B$11:$B$28,$C167,'Sunday Races 6-5-22'!$AW$11:$AW$28)</f>
        <v>0</v>
      </c>
      <c r="BQ167" s="174">
        <f>SUMIF('Sunday Races 6-5-22'!$B$11:$B$28,$C167,'Sunday Races 6-5-22'!$AX$11:$AX$28)</f>
        <v>0</v>
      </c>
      <c r="BR167" s="174">
        <f>SUMIF('Sunday Races 6-5-22'!$B$11:$B$28,$C167,'Sunday Races 6-5-22'!$AY$11:$AY$28)</f>
        <v>0</v>
      </c>
      <c r="BS167" s="174">
        <f>SUMIF('Sunday Races 6-12-22'!$B$11:$B$24,$C167,'Sunday Races 6-12-22'!$AU$11:$AU$24)</f>
        <v>0</v>
      </c>
      <c r="BT167" s="174">
        <f>SUMIF('Sunday Races 6-12-22'!$B$11:$B$24,$C167,'Sunday Races 6-12-22'!$AV$11:$AV$24)</f>
        <v>0</v>
      </c>
      <c r="BU167" s="174">
        <f>SUMIF('Sunday Races 6-12-22'!$B$11:$B$24,$C167,'Sunday Races 6-12-22'!$AW$11:$AW$24)</f>
        <v>0</v>
      </c>
      <c r="BV167" s="174">
        <f>SUMIF('Sunday Races 6-12-22'!$B$11:$B$24,$C167,'Sunday Races 6-12-22'!$AX$11:$AX$24)</f>
        <v>0</v>
      </c>
      <c r="BW167" s="174">
        <f>SUMIF('Sunday Races 6-12-22'!$B$11:$B$24,$C167,'Sunday Races 6-12-22'!$AY$11:$AY$24)</f>
        <v>0</v>
      </c>
      <c r="BX167" s="174">
        <f>SUMIF('Saturday Races 6-18-22'!$B$11:$B$24,$C167,'Saturday Races 6-18-22'!$AU$11:$AU$24)</f>
        <v>0</v>
      </c>
      <c r="BY167" s="174">
        <f>SUMIF('Saturday Races 6-18-22'!$B$11:$B$24,$C167,'Saturday Races 6-18-22'!$AV$11:$AV$24)</f>
        <v>0</v>
      </c>
      <c r="BZ167" s="174">
        <f>SUMIF('Saturday Races 6-18-22'!$B$11:$B$24,$C167,'Saturday Races 6-18-22'!$AW$11:$AW$24)</f>
        <v>0</v>
      </c>
      <c r="CA167" s="174">
        <f>SUMIF('Saturday Races 6-18-22'!$B$11:$B$24,$C167,'Saturday Races 6-18-22'!$AX$11:$AX$24)</f>
        <v>0</v>
      </c>
      <c r="CB167" s="174">
        <f>SUMIF('Saturday Races 6-18-22'!$B$11:$B$24,$C167,'Saturday Races 6-18-22'!$AY$11:$AY$24)</f>
        <v>0</v>
      </c>
      <c r="CC167" s="174">
        <f>SUMIF('Sunday Races 7-3-22'!$B$11:$B$26,$C167,'Sunday Races 7-3-22'!$AU$11:$AU$26)</f>
        <v>0</v>
      </c>
      <c r="CD167" s="174">
        <f>SUMIF('Sunday Races 7-3-22'!$B$11:$B$26,$C167,'Sunday Races 7-3-22'!$AV$11:$AV$26)</f>
        <v>0</v>
      </c>
      <c r="CE167" s="174">
        <f>SUMIF('Sunday Races 7-3-22'!$B$11:$B$26,$C167,'Sunday Races 7-3-22'!$AW$11:$AW$26)</f>
        <v>0</v>
      </c>
      <c r="CF167" s="174">
        <f>SUMIF('Sunday Races 7-3-22'!$B$11:$B$26,$C167,'Sunday Races 7-3-22'!$AX$11:$AX$26)</f>
        <v>0</v>
      </c>
      <c r="CG167" s="174">
        <f>SUMIF('Sunday Races 7-3-22'!$B$11:$B$26,$C167,'Sunday Races 7-3-22'!$AY$11:$AY$26)</f>
        <v>0</v>
      </c>
      <c r="CH167" s="174">
        <f>SUMIF('Sunday Races 7-31-22'!$B$11:$B$26,$C167,'Sunday Races 7-31-22'!$AU$11:$AU$26)</f>
        <v>0</v>
      </c>
      <c r="CI167" s="174">
        <f>SUMIF('Sunday Races 7-31-22'!$B$11:$B$26,$C167,'Sunday Races 7-31-22'!$AV$11:$AV$26)</f>
        <v>0</v>
      </c>
      <c r="CJ167" s="174">
        <f>SUMIF('Sunday Races 7-31-22'!$B$11:$B$26,$C167,'Sunday Races 7-31-22'!$AW$11:$AW$26)</f>
        <v>0</v>
      </c>
      <c r="CK167" s="174">
        <f>SUMIF('Sunday Races 7-31-22'!$B$11:$B$26,$C167,'Sunday Races 7-31-22'!$AX$11:$AX$26)</f>
        <v>0</v>
      </c>
      <c r="CL167" s="174">
        <f>SUMIF('Sunday Races 7-31-22'!$B$11:$B$26,$C167,'Sunday Races 7-31-22'!$AY$11:$AY$26)</f>
        <v>0</v>
      </c>
      <c r="CM167" s="174">
        <f>SUMIF('Sunday Races 8-14-22'!$B$11:$B$26,$C167,'Sunday Races 8-14-22'!$AU$11:$AU$26)</f>
        <v>0</v>
      </c>
      <c r="CN167" s="174">
        <f>SUMIF('Sunday Races 8-14-22'!$B$11:$B$26,$C167,'Sunday Races 8-14-22'!$AV$11:$AV$26)</f>
        <v>0</v>
      </c>
      <c r="CO167" s="174">
        <f>SUMIF('Sunday Races 8-14-22'!$B$11:$B$26,$C167,'Sunday Races 8-14-22'!$AW$11:$AW$26)</f>
        <v>0</v>
      </c>
      <c r="CP167" s="174">
        <f>SUMIF('Sunday Races 8-14-22'!$B$11:$B$26,$C167,'Sunday Races 8-14-22'!$AX$11:$AX$26)</f>
        <v>0</v>
      </c>
      <c r="CQ167" s="174">
        <f>SUMIF('Sunday Races 8-14-22'!$B$11:$B$26,$C167,'Sunday Races 8-14-22'!$AY$11:$AY$26)</f>
        <v>0</v>
      </c>
      <c r="CR167" s="174">
        <f>SUMIF('Saturday Races 8-20-22'!$B$11:$B$26,$C167,'Saturday Races 8-20-22'!$AU$11:$AU$26)</f>
        <v>0</v>
      </c>
      <c r="CS167" s="174">
        <f>SUMIF('Saturday Races 8-20-22'!$B$11:$B$26,$C167,'Saturday Races 8-20-22'!$AV$11:$AV$26)</f>
        <v>0</v>
      </c>
      <c r="CT167" s="174">
        <f>SUMIF('Saturday Races 8-20-22'!$B$11:$B$26,$C167,'Saturday Races 8-20-22'!$AW$11:$AW$26)</f>
        <v>0</v>
      </c>
      <c r="CU167" s="174">
        <f>SUMIF('Saturday Races 8-20-22'!$B$11:$B$26,$C167,'Saturday Races 8-20-22'!$AX$11:$AX$26)</f>
        <v>0</v>
      </c>
      <c r="CV167" s="174">
        <f>SUMIF('Saturday Races 8-20-22'!$B$11:$B$26,$C167,'Saturday Races 8-20-22'!$AY$11:$AY$26)</f>
        <v>0</v>
      </c>
      <c r="CW167" s="174">
        <f>SUMIF('Sunday Races 9-11-22'!$B$11:$B$20,$C167,'Sunday Races 9-11-22'!$AU$11:$AU$20)</f>
        <v>0</v>
      </c>
      <c r="CX167" s="174">
        <f>SUMIF('Sunday Races 9-11-22'!$B$11:$B$20,$C167,'Sunday Races 9-11-22'!$AV$11:$AV$20)</f>
        <v>0</v>
      </c>
      <c r="CY167" s="174">
        <f>SUMIF('Sunday Races 9-11-22'!$B$11:$B$20,$C167,'Sunday Races 9-11-22'!$AW$11:$AW$20)</f>
        <v>0</v>
      </c>
      <c r="CZ167" s="174">
        <f>SUMIF('Sunday Races 9-11-22'!$B$11:$B$20,$C167,'Sunday Races 9-11-22'!$AX$11:$AX$20)</f>
        <v>0</v>
      </c>
      <c r="DA167" s="174">
        <f>SUMIF('Sunday Races 9-11-22'!$B$11:$B$20,$C167,'Sunday Races 9-11-22'!$AY$11:$AY$20)</f>
        <v>0</v>
      </c>
      <c r="DB167" s="174">
        <f>SUMIF('Sunday Races 10-9-22'!$B$11:$B$21,$C167,'Sunday Races 10-9-22'!$AU$11:$AU$21)</f>
        <v>0</v>
      </c>
      <c r="DC167" s="174">
        <f>SUMIF('Sunday Races 10-9-22'!$B$11:$B$21,$C167,'Sunday Races 10-9-22'!$AV$11:$AV$21)</f>
        <v>0</v>
      </c>
      <c r="DD167" s="174">
        <f>SUMIF('Sunday Races 10-9-22'!$B$11:$B$21,$C167,'Sunday Races 10-9-22'!$AW$11:$AW$21)</f>
        <v>0</v>
      </c>
      <c r="DE167" s="174">
        <f>SUMIF('Sunday Races 10-9-22'!$B$11:$B$21,$C167,'Sunday Races 10-9-22'!$AX$11:$AX$21)</f>
        <v>0</v>
      </c>
      <c r="DF167" s="174">
        <f>SUMIF('Sunday Races 10-9-22'!$B$11:$B$21,$C167,'Sunday Races 10-9-22'!$AY$11:$AY$21)</f>
        <v>0</v>
      </c>
      <c r="DG167" s="174">
        <f>SUMIF('Sunday Races 10-23-22'!$B$11:$B$22,$C167,'Sunday Races 10-23-22'!$AU$11:$AU$22)</f>
        <v>0</v>
      </c>
      <c r="DH167" s="174">
        <f>SUMIF('Sunday Races 10-23-22'!$B$11:$B$22,$C167,'Sunday Races 10-23-22'!$AV$11:$AV$22)</f>
        <v>0</v>
      </c>
      <c r="DI167" s="174">
        <f>SUMIF('Sunday Races 10-23-22'!$B$11:$B$22,$C167,'Sunday Races 10-23-22'!$AW$11:$AW$22)</f>
        <v>0</v>
      </c>
      <c r="DJ167" s="174">
        <f>SUMIF('Sunday Races 10-23-22'!$B$11:$B$22,$C167,'Sunday Races 10-23-22'!$AX$11:$AX$22)</f>
        <v>0</v>
      </c>
      <c r="DK167" s="174">
        <f>SUMIF('Sunday Races 10-23-22'!$B$11:$B$22,$C167,'Sunday Races 10-23-22'!$AY$11:$AY$22)</f>
        <v>0</v>
      </c>
      <c r="DL167" s="175"/>
      <c r="DM167" s="176"/>
      <c r="DN167" s="177">
        <f t="shared" si="146"/>
        <v>0</v>
      </c>
      <c r="DO167" s="177">
        <f t="shared" si="146"/>
        <v>0</v>
      </c>
      <c r="DP167" s="177">
        <f t="shared" si="146"/>
        <v>0</v>
      </c>
      <c r="DQ167" s="177">
        <f t="shared" si="146"/>
        <v>0</v>
      </c>
      <c r="DR167" s="177">
        <f t="shared" si="146"/>
        <v>0</v>
      </c>
      <c r="DS167" s="177">
        <f t="shared" si="146"/>
        <v>0</v>
      </c>
      <c r="DT167" s="177">
        <f t="shared" si="146"/>
        <v>0</v>
      </c>
      <c r="DU167" s="177">
        <f t="shared" si="146"/>
        <v>0</v>
      </c>
      <c r="DV167" s="177">
        <f t="shared" si="146"/>
        <v>0</v>
      </c>
      <c r="DW167" s="177">
        <f t="shared" si="146"/>
        <v>0</v>
      </c>
      <c r="DX167" s="177">
        <f t="shared" si="147"/>
        <v>0</v>
      </c>
      <c r="DY167" s="177">
        <f t="shared" si="147"/>
        <v>0</v>
      </c>
      <c r="DZ167" s="177">
        <f t="shared" si="147"/>
        <v>0</v>
      </c>
      <c r="EA167" s="177">
        <f t="shared" si="147"/>
        <v>0</v>
      </c>
      <c r="EB167" s="177">
        <f t="shared" si="147"/>
        <v>0</v>
      </c>
      <c r="EC167" s="177">
        <f t="shared" si="147"/>
        <v>0</v>
      </c>
      <c r="ED167" s="177">
        <f t="shared" si="147"/>
        <v>0</v>
      </c>
      <c r="EE167" s="177">
        <f t="shared" si="147"/>
        <v>0</v>
      </c>
      <c r="EF167" s="177">
        <f t="shared" si="147"/>
        <v>0</v>
      </c>
      <c r="EG167" s="177">
        <f t="shared" si="147"/>
        <v>0</v>
      </c>
      <c r="EH167" s="177">
        <f t="shared" si="148"/>
        <v>0</v>
      </c>
      <c r="EI167" s="177">
        <f t="shared" si="148"/>
        <v>0</v>
      </c>
      <c r="EJ167" s="177">
        <f t="shared" si="148"/>
        <v>0</v>
      </c>
      <c r="EK167" s="177">
        <f t="shared" si="148"/>
        <v>0</v>
      </c>
      <c r="EL167" s="177">
        <f t="shared" si="148"/>
        <v>0</v>
      </c>
      <c r="EM167" s="177">
        <f t="shared" si="148"/>
        <v>0</v>
      </c>
      <c r="EN167" s="177">
        <f t="shared" si="148"/>
        <v>0</v>
      </c>
      <c r="EO167" s="177">
        <f t="shared" si="148"/>
        <v>0</v>
      </c>
      <c r="EP167" s="177">
        <f t="shared" si="148"/>
        <v>0</v>
      </c>
      <c r="EQ167" s="177">
        <f t="shared" si="148"/>
        <v>0</v>
      </c>
      <c r="ER167" s="177">
        <f t="shared" si="149"/>
        <v>0</v>
      </c>
      <c r="ES167" s="177">
        <f t="shared" si="149"/>
        <v>0</v>
      </c>
      <c r="ET167" s="177">
        <f t="shared" si="149"/>
        <v>0</v>
      </c>
      <c r="EU167" s="177">
        <f t="shared" si="149"/>
        <v>0</v>
      </c>
      <c r="EV167" s="177">
        <f t="shared" si="149"/>
        <v>0</v>
      </c>
      <c r="EW167" s="177">
        <f t="shared" si="149"/>
        <v>0</v>
      </c>
      <c r="EX167" s="177">
        <f t="shared" si="149"/>
        <v>0</v>
      </c>
      <c r="EY167" s="177">
        <f t="shared" si="149"/>
        <v>0</v>
      </c>
      <c r="EZ167" s="177">
        <f t="shared" si="149"/>
        <v>0</v>
      </c>
      <c r="FA167" s="177">
        <f t="shared" si="149"/>
        <v>0</v>
      </c>
      <c r="FB167" s="177">
        <f t="shared" si="150"/>
        <v>0</v>
      </c>
      <c r="FC167" s="177">
        <f t="shared" si="150"/>
        <v>0</v>
      </c>
      <c r="FD167" s="177">
        <f t="shared" si="150"/>
        <v>0</v>
      </c>
      <c r="FE167" s="177">
        <f t="shared" si="150"/>
        <v>0</v>
      </c>
      <c r="FF167" s="177">
        <f t="shared" si="150"/>
        <v>0</v>
      </c>
      <c r="FG167" s="177">
        <f t="shared" si="150"/>
        <v>0</v>
      </c>
      <c r="FH167" s="177">
        <f t="shared" si="150"/>
        <v>0</v>
      </c>
      <c r="FI167" s="177">
        <f t="shared" si="150"/>
        <v>0</v>
      </c>
      <c r="FJ167" s="177">
        <f t="shared" si="150"/>
        <v>0</v>
      </c>
      <c r="FK167" s="177">
        <f t="shared" si="150"/>
        <v>0</v>
      </c>
      <c r="FL167" s="177">
        <f t="shared" si="151"/>
        <v>0</v>
      </c>
      <c r="FM167" s="177">
        <f t="shared" si="151"/>
        <v>0</v>
      </c>
      <c r="FN167" s="177">
        <f t="shared" si="151"/>
        <v>0</v>
      </c>
      <c r="FO167" s="177">
        <f t="shared" si="151"/>
        <v>0</v>
      </c>
      <c r="FP167" s="177">
        <f t="shared" si="151"/>
        <v>0</v>
      </c>
      <c r="FQ167" s="177">
        <f t="shared" si="151"/>
        <v>0</v>
      </c>
      <c r="FR167" s="177">
        <f t="shared" si="151"/>
        <v>0</v>
      </c>
      <c r="FS167" s="177">
        <f t="shared" si="151"/>
        <v>0</v>
      </c>
      <c r="FT167" s="177">
        <f t="shared" si="151"/>
        <v>0</v>
      </c>
      <c r="FU167" s="177">
        <f t="shared" si="151"/>
        <v>0</v>
      </c>
      <c r="FV167" s="177">
        <f t="shared" si="151"/>
        <v>0</v>
      </c>
      <c r="FW167" s="177">
        <f t="shared" si="151"/>
        <v>0</v>
      </c>
      <c r="FX167" s="177">
        <f t="shared" si="151"/>
        <v>0</v>
      </c>
      <c r="FY167" s="177">
        <f t="shared" si="151"/>
        <v>0</v>
      </c>
      <c r="FZ167" s="177">
        <f t="shared" si="151"/>
        <v>0</v>
      </c>
      <c r="GA167" s="177"/>
      <c r="GB167" s="229">
        <f t="shared" si="132"/>
        <v>0</v>
      </c>
      <c r="GC167" s="229">
        <f t="shared" si="133"/>
        <v>0</v>
      </c>
      <c r="GD167" s="174">
        <f>SUMIF('One Day 12-04-21 Scots'!$B$11:$B$24,$C167,'One Day 12-04-21 Scots'!$AU$11:$AU$24)</f>
        <v>0</v>
      </c>
      <c r="GE167" s="174">
        <f>SUMIF('One Day 12-04-21 Scots'!$B$11:$B$24,$C167,'One Day 12-04-21 Scots'!$AV$11:$AV$24)</f>
        <v>0</v>
      </c>
      <c r="GF167" s="174">
        <f>SUMIF('One Day 12-04-21 Scots'!$B$11:$B$24,$C167,'One Day 12-04-21 Scots'!$AW$11:$AW$24)</f>
        <v>0</v>
      </c>
      <c r="GG167" s="174">
        <f>SUMIF('One Day 12-04-21 Scots'!$B$11:$B$24,$C167,'One Day 12-04-21 Scots'!$AX$11:$AX$24)</f>
        <v>0</v>
      </c>
      <c r="GH167" s="174">
        <f>SUMIF('One Day 12-04-21 Scots'!$B$11:$B$24,$C167,'One Day 12-04-21 Scots'!$AY$11:$AY$24)</f>
        <v>0</v>
      </c>
      <c r="GI167" s="174">
        <f>SUMIF('One Day 12-04-21 Thistles'!$B$11:$B$25,$C167,'One Day 12-04-21 Thistles'!$AU$11:$AU$25)</f>
        <v>0</v>
      </c>
      <c r="GJ167" s="174">
        <f>SUMIF('One Day 12-04-21 Thistles'!$B$11:$B$25,$C167,'One Day 12-04-21 Thistles'!$AV$11:$AV$25)</f>
        <v>0</v>
      </c>
      <c r="GK167" s="174">
        <f>SUMIF('One Day 12-04-21 Thistles'!$B$11:$B$25,$C167,'One Day 12-04-21 Thistles'!$AW$11:$AW$25)</f>
        <v>0</v>
      </c>
      <c r="GL167" s="174">
        <f>SUMIF('One Day 12-04-21 Thistles'!$B$11:$B$25,$C167,'One Day 12-04-21 Thistles'!$AX$11:$AX$25)</f>
        <v>0</v>
      </c>
      <c r="GM167" s="174">
        <f>SUMIF('One Day 12-04-21 Thistles'!$B$11:$B$25,$C167,'One Day 12-04-21 Thistles'!$AY$11:$AY$25)</f>
        <v>0</v>
      </c>
      <c r="GN167" s="174">
        <f>SUMIF('Chili One Day 2-12-22 Scots'!$B$11:$B$27,$C167,'Chili One Day 2-12-22 Scots'!$AU$11:$AU$27)</f>
        <v>0</v>
      </c>
      <c r="GO167" s="174">
        <f>SUMIF('Chili One Day 2-12-22 Scots'!$B$11:$B$27,$C167,'Chili One Day 2-12-22 Scots'!$AV$11:$AV$27)</f>
        <v>0</v>
      </c>
      <c r="GP167" s="174">
        <f>SUMIF('Chili One Day 2-12-22 Scots'!$B$11:$B$27,$C167,'Chili One Day 2-12-22 Scots'!$AW$11:$AW$27)</f>
        <v>0</v>
      </c>
      <c r="GQ167" s="174">
        <f>SUMIF('Chili One Day 2-12-22 Scots'!$B$11:$B$27,$C167,'Chili One Day 2-12-22 Scots'!$AX$11:$AX$27)</f>
        <v>0</v>
      </c>
      <c r="GR167" s="174">
        <f>SUMIF('Chili One Day 2-12-22 Scots'!$B$11:$B$27,$C167,'Chili One Day 2-12-22 Scots'!$AY$11:$AY$27)</f>
        <v>0</v>
      </c>
      <c r="GS167" s="174">
        <f>SUMIF('Chili One Day 2-12-22 Thistles'!$B$11:$B$27,$C167,'Chili One Day 2-12-22 Thistles'!$AU$11:$AU$27)</f>
        <v>0</v>
      </c>
      <c r="GT167" s="174">
        <f>SUMIF('Chili One Day 2-12-22 Thistles'!$B$11:$B$27,$C167,'Chili One Day 2-12-22 Thistles'!$AV$11:$AV$27)</f>
        <v>0</v>
      </c>
      <c r="GU167" s="174">
        <f>SUMIF('Chili One Day 2-12-22 Thistles'!$B$11:$B$27,$C167,'Chili One Day 2-12-22 Thistles'!$AW$11:$AW$27)</f>
        <v>0</v>
      </c>
      <c r="GV167" s="174">
        <f>SUMIF('Chili One Day 2-12-22 Thistles'!$B$11:$B$27,$C167,'Chili One Day 2-12-22 Thistles'!$AX$11:$AX$27)</f>
        <v>0</v>
      </c>
      <c r="GW167" s="174">
        <f>SUMIF('Chili One Day 2-12-22 Thistles'!$B$11:$B$27,$C167,'Chili One Day 2-12-22 Thistles'!$AY$11:$AY$27)</f>
        <v>0</v>
      </c>
      <c r="GX167" s="174">
        <f>SUMIF('Ironman One Day 3-5-22 FS'!$B$11:$B$26,$C167,'Ironman One Day 3-5-22 FS'!$AU$11:$AU$26)</f>
        <v>0</v>
      </c>
      <c r="GY167" s="174">
        <f>SUMIF('Ironman One Day 3-5-22 FS'!$B$11:$B$26,$C167,'Ironman One Day 3-5-22 FS'!$AV$11:$AV$26)</f>
        <v>0</v>
      </c>
      <c r="GZ167" s="174">
        <f>SUMIF('Ironman One Day 3-5-22 FS'!$B$11:$B$26,$C167,'Ironman One Day 3-5-22 FS'!$AW$11:$AW$26)</f>
        <v>0</v>
      </c>
      <c r="HA167" s="174">
        <f>SUMIF('Ironman One Day 3-5-22 FS'!$B$11:$B$26,$C167,'Ironman One Day 3-5-22 FS'!$AX$11:$AX$26)</f>
        <v>0</v>
      </c>
      <c r="HB167" s="174">
        <f>SUMIF('Ironman One Day 3-5-22 FS'!$B$11:$B$26,$C167,'Ironman One Day 3-5-22 FS'!$AY$11:$AY$26)</f>
        <v>0</v>
      </c>
      <c r="HC167" s="174">
        <f>SUMIF('Ironman One Day 3-5-22 420'!$B$11:$B$26,$C167,'Ironman One Day 3-5-22 420'!$AU$11:$AU$26)</f>
        <v>0</v>
      </c>
      <c r="HD167" s="174">
        <f>SUMIF('Ironman One Day 3-5-22 420'!$B$11:$B$26,$C167,'Ironman One Day 3-5-22 420'!$AV$11:$AV$26)</f>
        <v>0</v>
      </c>
      <c r="HE167" s="174">
        <f>SUMIF('Ironman One Day 3-5-22 420'!$B$11:$B$26,$C167,'Ironman One Day 3-5-22 420'!$AW$11:$AW$26)</f>
        <v>0</v>
      </c>
      <c r="HF167" s="174">
        <f>SUMIF('Ironman One Day 3-5-22 420'!$B$11:$B$26,$C167,'Ironman One Day 3-5-22 420'!$AX$11:$AX$26)</f>
        <v>0</v>
      </c>
      <c r="HG167" s="174">
        <f>SUMIF('Ironman One Day 3-5-22 420'!$B$11:$B$26,$C167,'Ironman One Day 3-5-22 420'!$AY$11:$AY$26)</f>
        <v>0</v>
      </c>
      <c r="HH167" s="174">
        <f>SUMIF('Easter One Day 4-16-22 FS'!$B$11:$B$25,$C167,'Easter One Day 4-16-22 FS'!$AU$11:$AU$25)</f>
        <v>0</v>
      </c>
      <c r="HI167" s="174">
        <f>SUMIF('Easter One Day 4-16-22 FS'!$B$11:$B$25,$C167,'Easter One Day 4-16-22 FS'!$AV$11:$AV$25)</f>
        <v>0</v>
      </c>
      <c r="HJ167" s="174">
        <f>SUMIF('Easter One Day 4-16-22 FS'!$B$11:$B$25,$C167,'Easter One Day 4-16-22 FS'!$AW$11:$AW$25)</f>
        <v>0</v>
      </c>
      <c r="HK167" s="174">
        <f>SUMIF('Easter One Day 4-16-22 FS'!$B$11:$B$25,$C167,'Easter One Day 4-16-22 FS'!$AX$11:$AX$25)</f>
        <v>0</v>
      </c>
      <c r="HL167" s="174">
        <f>SUMIF('Easter One Day 4-16-22 FS'!$B$11:$B$25,$C167,'Easter One Day 4-16-22 FS'!$AY$11:$AY$25)</f>
        <v>0</v>
      </c>
      <c r="HM167" s="174">
        <f>SUMIF('Easter One Day 4-16-22 TH'!$B$11:$B$25,$C167,'Easter One Day 4-16-22 TH'!$AU$11:$AU$25)</f>
        <v>0</v>
      </c>
      <c r="HN167" s="174">
        <f>SUMIF('Easter One Day 4-16-22 TH'!$B$11:$B$25,$C167,'Easter One Day 4-16-22 TH'!$AV$11:$AV$25)</f>
        <v>0</v>
      </c>
      <c r="HO167" s="174">
        <f>SUMIF('Easter One Day 4-16-22 TH'!$B$11:$B$25,$C167,'Easter One Day 4-16-22 TH'!$AW$11:$AW$25)</f>
        <v>0</v>
      </c>
      <c r="HP167" s="174">
        <f>SUMIF('Easter One Day 4-16-22 TH'!$B$11:$B$25,$C167,'Easter One Day 4-16-22 TH'!$AX$11:$AX$25)</f>
        <v>0</v>
      </c>
      <c r="HQ167" s="174">
        <f>SUMIF('Easter One Day 4-16-22 TH'!$B$11:$B$25,$C167,'Easter One Day 4-16-22 TH'!$AY$11:$AY$25)</f>
        <v>0</v>
      </c>
      <c r="HR167" s="174">
        <f>SUMIF('Long Distance Race 5-7-22'!$B$11:$B$25,$C167,'Long Distance Race 5-7-22'!$AU$11:$AU$25)</f>
        <v>0</v>
      </c>
      <c r="HS167" s="174">
        <f>SUMIF('Long Distance Race 5-7-22'!$B$11:$B$18,$C167,'Long Distance Race 5-7-22'!$AV$11:$AV$18)</f>
        <v>0</v>
      </c>
      <c r="HT167" s="174">
        <f>SUMIF('Long Distance Race 5-7-22'!$B$11:$B$18,$C167,'Long Distance Race 5-7-22'!$AW$11:$AW$18)</f>
        <v>0</v>
      </c>
      <c r="HU167" s="174">
        <f>SUMIF('Long Distance Race 5-7-22'!$B$11:$B$18,$C167,'Long Distance Race 5-7-22'!$AX$11:$AX$18)</f>
        <v>0</v>
      </c>
      <c r="HV167" s="174">
        <f>SUMIF('Long Distance Race 5-7-22'!$B$11:$B$18,$C167,'Long Distance Race 5-7-22'!$AY$11:$AY$18)</f>
        <v>0</v>
      </c>
      <c r="HW167" s="174">
        <f>SUMIF('Memorial Day Regatta 5-28-22 Op'!$B$11:$B$25,$C167,'Memorial Day Regatta 5-28-22 Op'!$AU$11:$AU$25)</f>
        <v>0</v>
      </c>
      <c r="HX167" s="174">
        <f>SUMIF('Memorial Day Regatta 5-28-22 Op'!$B$11:$B$18,$C167,'Memorial Day Regatta 5-28-22 Op'!$AV$11:$AV$18)</f>
        <v>0</v>
      </c>
      <c r="HY167" s="174">
        <f>SUMIF('Memorial Day Regatta 5-28-22 Op'!$B$11:$B$18,$C167,'Memorial Day Regatta 5-28-22 Op'!$AW$11:$AW$18)</f>
        <v>0</v>
      </c>
      <c r="HZ167" s="174">
        <f>SUMIF('Memorial Day Regatta 5-28-22 Op'!$B$11:$B$18,$C167,'Memorial Day Regatta 5-28-22 Op'!$AX$11:$AX$18)</f>
        <v>0</v>
      </c>
      <c r="IA167" s="174">
        <f>SUMIF('Memorial Day Regatta 5-28-22 Op'!$B$11:$B$18,$C167,'Memorial Day Regatta 5-28-22 Op'!$AY$11:$AY$18)</f>
        <v>0</v>
      </c>
      <c r="IB167" s="174">
        <f>SUMIF('Caldwell Cup 6-25-22 TH'!$B$11:$B$25,$C167,'Caldwell Cup 6-25-22 TH'!$AU$11:$AU$25)</f>
        <v>0</v>
      </c>
      <c r="IC167" s="174">
        <f>SUMIF('Caldwell Cup 6-25-22 TH'!$B$11:$B$25,$C167,'Caldwell Cup 6-25-22 TH'!$AV$11:$AV$25)</f>
        <v>0</v>
      </c>
      <c r="ID167" s="174">
        <f>SUMIF('Caldwell Cup 6-25-22 TH'!$B$11:$B$25,$C167,'Caldwell Cup 6-25-22 TH'!$AW$11:$AW$25)</f>
        <v>0</v>
      </c>
      <c r="IE167" s="174">
        <f>SUMIF('Caldwell Cup 6-25-22 TH'!$B$11:$B$25,$C167,'Caldwell Cup 6-25-22 TH'!$AX$11:$AX$25)</f>
        <v>0</v>
      </c>
      <c r="IF167" s="174">
        <f>SUMIF('Caldwell Cup 6-25-22 TH'!$B$11:$B$25,$C167,'Caldwell Cup 6-25-22 TH'!$AY$11:$AY$25)</f>
        <v>0</v>
      </c>
      <c r="IG167" s="174">
        <f>SUMIF('Caldwell Cup 6-25-22 FS'!$B$11:$B$21,$C167,'Caldwell Cup 6-25-22 FS'!$AU$11:$AU$21)</f>
        <v>0</v>
      </c>
      <c r="IH167" s="174">
        <f>SUMIF('Caldwell Cup 6-25-22 FS'!$B$11:$B$21,$C167,'Caldwell Cup 6-25-22 FS'!$AV$11:$AV$21)</f>
        <v>0</v>
      </c>
      <c r="II167" s="174">
        <f>SUMIF('Caldwell Cup 6-25-22 FS'!$B$11:$B$21,$C167,'Caldwell Cup 6-25-22 FS'!$AW$11:$AW$21)</f>
        <v>0</v>
      </c>
      <c r="IJ167" s="174">
        <f>SUMIF('Caldwell Cup 6-25-22 FS'!$B$11:$B$21,$C167,'Caldwell Cup 6-25-22 FS'!$AX$11:$AX$21)</f>
        <v>0</v>
      </c>
      <c r="IK167" s="174">
        <f>SUMIF('Caldwell Cup 6-25-22 FS'!$B$11:$B$21,$C167,'Caldwell Cup 6-25-22 FS'!$AY$11:$AY$21)</f>
        <v>0</v>
      </c>
      <c r="IL167" s="174">
        <f>SUMIF('Caldwell Cup 6-25-22 Lasers'!$B$11:$B$23,$C167,'Caldwell Cup 6-25-22 Lasers'!$AU$11:$AU$23)</f>
        <v>0</v>
      </c>
      <c r="IM167" s="174">
        <f>SUMIF('Caldwell Cup 6-25-22 Lasers'!$B$11:$B$23,$C167,'Caldwell Cup 6-25-22 Lasers'!$AV$11:$AV$23)</f>
        <v>0</v>
      </c>
      <c r="IN167" s="174">
        <f>SUMIF('Caldwell Cup 6-25-22 Lasers'!$B$11:$B$23,$C167,'Caldwell Cup 6-25-22 Lasers'!$AW$11:$AW$23)</f>
        <v>0</v>
      </c>
      <c r="IO167" s="174">
        <f>SUMIF('Caldwell Cup 6-25-22 Lasers'!$B$11:$B$23,$C167,'Caldwell Cup 6-25-22 Lasers'!$AX$11:$AX$23)</f>
        <v>0</v>
      </c>
      <c r="IP167" s="174">
        <f>SUMIF('Caldwell Cup 6-25-22 Lasers'!$B$11:$B$23,$C167,'Caldwell Cup 6-25-22 Lasers'!$AY$11:$AY$23)</f>
        <v>0</v>
      </c>
      <c r="IQ167" s="174">
        <f>SUMIF('Labor Day Regatta 9-3-22 FS'!$B$11:$B$30,$C167,'Labor Day Regatta 9-3-22 FS'!$AU$11:$AU$30)</f>
        <v>0</v>
      </c>
      <c r="IR167" s="174">
        <f>SUMIF('Labor Day Regatta 9-3-22 FS'!$B$11:$B$30,$C167,'Labor Day Regatta 9-3-22 FS'!$AV$11:$AV$30)</f>
        <v>0</v>
      </c>
      <c r="IS167" s="174">
        <f>SUMIF('Labor Day Regatta 9-3-22 FS'!$B$11:$B$30,$C167,'Labor Day Regatta 9-3-22 FS'!$AW$11:$AW$30)</f>
        <v>0</v>
      </c>
      <c r="IT167" s="174">
        <f>SUMIF('Labor Day Regatta 9-3-22 FS'!$B$11:$B$30,$C167,'Labor Day Regatta 9-3-22 FS'!$AX$11:$AX$30)</f>
        <v>0</v>
      </c>
      <c r="IU167" s="174">
        <f>SUMIF('Labor Day Regatta 9-3-22 FS'!$B$11:$B$30,$C167,'Labor Day Regatta 9-3-22 FS'!$AY$11:$AY$30)</f>
        <v>0</v>
      </c>
      <c r="IV167" s="174">
        <f>SUMIF('2022-09-17 Leukemia Cup FS'!$B$11:$B$26,$C167,'2022-09-17 Leukemia Cup FS'!$AU$11:$AU$26)</f>
        <v>0</v>
      </c>
      <c r="IW167" s="174">
        <f>SUMIF('2022-09-17 Leukemia Cup FS'!$B$11:$B$26,$C167,'2022-09-17 Leukemia Cup FS'!$AV$11:$AV$26)</f>
        <v>0</v>
      </c>
      <c r="IX167" s="174">
        <f>SUMIF('2022-09-17 Leukemia Cup FS'!$B$11:$B$26,$C167,'2022-09-17 Leukemia Cup FS'!$AW$11:$AW$26)</f>
        <v>0</v>
      </c>
      <c r="IY167" s="174">
        <f>SUMIF('2022-09-17 Leukemia Cup FS'!$B$11:$B$26,$C167,'2022-09-17 Leukemia Cup FS'!$AX$11:$AX$26)</f>
        <v>0</v>
      </c>
      <c r="IZ167" s="174">
        <f>SUMIF('2022-09-17 Leukemia Cup FS'!$B$11:$B$26,$C167,'2022-09-17 Leukemia Cup FS'!$AY$11:$AY$26)</f>
        <v>0</v>
      </c>
      <c r="JA167" s="174">
        <f>SUMIF('2022-09-17 Leukemia Cup TH'!$B$11:$B$28,$C167,'2022-09-17 Leukemia Cup TH'!$AU$11:$AU$28)</f>
        <v>0</v>
      </c>
      <c r="JB167" s="174">
        <f>SUMIF('2022-09-17 Leukemia Cup TH'!$B$11:$B$28,$C167,'2022-09-17 Leukemia Cup TH'!$AV$11:$AV$28)</f>
        <v>0</v>
      </c>
      <c r="JC167" s="174">
        <f>SUMIF('2022-09-17 Leukemia Cup TH'!$B$11:$B$28,$C167,'2022-09-17 Leukemia Cup TH'!$AW$11:$AW$28)</f>
        <v>0</v>
      </c>
      <c r="JD167" s="174">
        <f>SUMIF('2022-09-17 Leukemia Cup TH'!$B$11:$B$28,$C167,'2022-09-17 Leukemia Cup TH'!$AX$11:$AX$28)</f>
        <v>0</v>
      </c>
      <c r="JE167" s="174">
        <f>SUMIF('2022-09-17 Leukemia Cup TH'!$B$11:$B$28,$C167,'2022-09-17 Leukemia Cup TH'!$AY$11:$AY$28)</f>
        <v>0</v>
      </c>
      <c r="JF167" s="174">
        <f>SUMIF('Smith-Berry LDR 9-24-22'!$B$11:$B$30,$C167,'Smith-Berry LDR 9-24-22'!$AU$11:$AU$30)</f>
        <v>0</v>
      </c>
      <c r="JG167" s="174">
        <f>SUMIF('Smith-Berry LDR 9-24-22'!$B$11:$B$30,$C167,'Smith-Berry LDR 9-24-22'!$AV$11:$AV$30)</f>
        <v>0</v>
      </c>
      <c r="JH167" s="174">
        <f>SUMIF('Smith-Berry LDR 9-24-22'!$B$11:$B$30,$C167,'Smith-Berry LDR 9-24-22'!$AW$11:$AW$30)</f>
        <v>0</v>
      </c>
      <c r="JI167" s="174">
        <f>SUMIF('Smith-Berry LDR 9-24-22'!$B$11:$B$30,$C167,'Smith-Berry LDR 9-24-22'!$AX$11:$AX$30)</f>
        <v>0</v>
      </c>
      <c r="JJ167" s="174">
        <f>SUMIF('Smith-Berry LDR 9-24-22'!$B$11:$B$30,$C167,'Smith-Berry LDR 9-24-22'!$AY$11:$AY$30)</f>
        <v>0</v>
      </c>
      <c r="JK167" s="174">
        <f>SUMIF('Great Scot 10-1-22 Cham'!$B$11:$B$38,$C167,'Great Scot 10-1-22 Cham'!$AU$11:$AU$38)</f>
        <v>0</v>
      </c>
      <c r="JL167" s="174">
        <f>SUMIF('Great Scot 10-1-22 Cham'!$B$11:$B$38,$C167,'Great Scot 10-1-22 Cham'!$AV$11:$AV$38)</f>
        <v>0</v>
      </c>
      <c r="JM167" s="174">
        <f>SUMIF('Great Scot 10-1-22 Cham'!$B$11:$B$38,$C167,'Great Scot 10-1-22 Cham'!$AW$11:$AW$38)</f>
        <v>0</v>
      </c>
      <c r="JN167" s="174">
        <f>SUMIF('Great Scot 10-1-22 Cham'!$B$11:$B$38,$C167,'Great Scot 10-1-22 Cham'!$AX$11:$AX$38)</f>
        <v>0</v>
      </c>
      <c r="JO167" s="174">
        <f>SUMIF('Great Scot 10-1-22 Cham'!$B$11:$B$38,$C167,'Great Scot 10-1-22 Cham'!$AY$11:$AY$38)</f>
        <v>0</v>
      </c>
      <c r="JP167" s="174">
        <f>SUMIF('Great Scot 10-1-22 Chal'!$B$11:$B$28,$C167,'Great Scot 10-1-22 Chal'!$AU$11:$AU$28)</f>
        <v>0</v>
      </c>
      <c r="JQ167" s="174">
        <f>SUMIF('Great Scot 10-1-22 Chal'!$B$11:$B$28,$C167,'Great Scot 10-1-22 Chal'!$AV$11:$AV$28)</f>
        <v>0</v>
      </c>
      <c r="JR167" s="174">
        <f>SUMIF('Great Scot 10-1-22 Chal'!$B$11:$B$28,$C167,'Great Scot 10-1-22 Chal'!$AW$11:$AW$28)</f>
        <v>0</v>
      </c>
      <c r="JS167" s="174">
        <f>SUMIF('Great Scot 10-1-22 Chal'!$B$11:$B$28,$C167,'Great Scot 10-1-22 Chal'!$AX$11:$AX$28)</f>
        <v>0</v>
      </c>
      <c r="JT167" s="174">
        <f>SUMIF('Great Scot 10-1-22 Chal'!$B$11:$B$28,$C167,'Great Scot 10-1-22 Chal'!$AY$11:$AY$28)</f>
        <v>0</v>
      </c>
      <c r="JU167" s="174">
        <f>SUMIF('Great Pumpkin Regatta 10-15-22'!$B$11:$B$54,$C167,'Great Pumpkin Regatta 10-15-22'!$AU$11:$AU$54)</f>
        <v>0</v>
      </c>
      <c r="JV167" s="174">
        <f>SUMIF('Great Pumpkin Regatta 10-15-22'!$B$11:$B$54,$C167,'Great Pumpkin Regatta 10-15-22'!$AV$11:$AV$54)</f>
        <v>0</v>
      </c>
      <c r="JW167" s="174">
        <f>SUMIF('Great Pumpkin Regatta 10-15-22'!$B$11:$B$54,$C167,'Great Pumpkin Regatta 10-15-22'!$AW$11:$AW$54)</f>
        <v>0</v>
      </c>
      <c r="JX167" s="174">
        <f>SUMIF('Great Pumpkin Regatta 10-15-22'!$B$11:$B$54,$C167,'Great Pumpkin Regatta 10-15-22'!$AX$11:$AX$54)</f>
        <v>0</v>
      </c>
      <c r="JY167" s="174">
        <f>SUMIF('Great Pumpkin Regatta 10-15-22'!$B$11:$B$54,$C167,'Great Pumpkin Regatta 10-15-22'!$AY$11:$AY$54)</f>
        <v>0</v>
      </c>
      <c r="JZ167" s="174">
        <f>SUMIF('One Day Regatta 10-29-22 FS'!$B$11:$B$19,$C167,'One Day Regatta 10-29-22 FS'!$AU$11:$AU$19)</f>
        <v>0</v>
      </c>
      <c r="KA167" s="174">
        <f>SUMIF('One Day Regatta 10-29-22 FS'!$B$11:$B$19,$C167,'One Day Regatta 10-29-22 FS'!$AV$11:$AV$19)</f>
        <v>0</v>
      </c>
      <c r="KB167" s="174">
        <f>SUMIF('One Day Regatta 10-29-22 FS'!$B$11:$B$19,$C167,'One Day Regatta 10-29-22 FS'!$AW$11:$AW$19)</f>
        <v>0</v>
      </c>
      <c r="KC167" s="174">
        <f>SUMIF('One Day Regatta 10-29-22 FS'!$B$11:$B$19,$C167,'One Day Regatta 10-29-22 FS'!$AX$11:$AX$19)</f>
        <v>0</v>
      </c>
      <c r="KD167" s="174">
        <f>SUMIF('One Day Regatta 10-29-22 FS'!$B$11:$B$19,$C167,'One Day Regatta 10-29-22 FS'!$AY$11:$AY$19)</f>
        <v>0</v>
      </c>
    </row>
    <row r="168" spans="1:290" ht="15" customHeight="1" x14ac:dyDescent="0.2">
      <c r="A168" s="400" t="s">
        <v>1369</v>
      </c>
      <c r="B168" s="134">
        <f t="shared" si="126"/>
        <v>36</v>
      </c>
      <c r="C168" s="170" t="s">
        <v>902</v>
      </c>
      <c r="D168" s="171">
        <f t="shared" ref="D168:D196" si="152">COUNTIF(K168:DL168,"&gt;0")</f>
        <v>0</v>
      </c>
      <c r="E168" s="172">
        <f t="shared" ref="E168:E196" si="153">SUM(DN168:GA168)</f>
        <v>0</v>
      </c>
      <c r="F168" s="171">
        <f t="shared" ref="F168:F196" si="154">SUM($DN168:$EG168)</f>
        <v>0</v>
      </c>
      <c r="G168" s="171">
        <v>0</v>
      </c>
      <c r="H168" s="171">
        <f t="shared" ref="H168:H196" si="155">SUM($DN168:$EH168)</f>
        <v>0</v>
      </c>
      <c r="I168" s="173">
        <f t="shared" ref="I168:I199" si="156">IF(D168=0,0,H168/(D168-G168)/100)</f>
        <v>0</v>
      </c>
      <c r="J168" s="173"/>
      <c r="K168" s="174">
        <f>SUMIF('Saturday Race 11-06-21'!$B$11:$B$21,$C168,'Saturday Race 11-06-21'!$AU$11:$AU$21)</f>
        <v>0</v>
      </c>
      <c r="L168" s="174">
        <f>SUMIF('Saturday Race 11-06-21'!$B$11:$B$21,$C168,'Saturday Race 11-06-21'!$AV$11:$AV$21)</f>
        <v>0</v>
      </c>
      <c r="M168" s="174">
        <f>SUMIF('Saturday Race 11-06-21'!$B$11:$B$21,$C168,'Saturday Race 11-06-21'!$AW$11:$AW$21)</f>
        <v>0</v>
      </c>
      <c r="N168" s="174">
        <f>SUMIF('Saturday Race 11-06-21'!$B$11:$B$21,$C168,'Saturday Race 11-06-21'!$AX$11:$AX$21)</f>
        <v>0</v>
      </c>
      <c r="O168" s="174">
        <f>SUMIF('Saturday Race 11-06-21'!$B$11:$B$21,$C168,'Saturday Race 11-06-21'!$AY$11:$AY$21)</f>
        <v>0</v>
      </c>
      <c r="P168" s="174">
        <f>SUMIF('Saturday Race 11-20-21'!$B$11:$B$20,$C168,'Saturday Race 11-20-21'!$AU$11:$AU$20)</f>
        <v>0</v>
      </c>
      <c r="Q168" s="174">
        <f>SUMIF('Saturday Race 11-20-21'!$B$11:$B$20,$C168,'Saturday Race 11-20-21'!$AV$11:$AV$20)</f>
        <v>0</v>
      </c>
      <c r="R168" s="174">
        <f>SUMIF('Saturday Race 11-20-21'!$B$11:$B$20,$C168,'Saturday Race 11-20-21'!$AW$11:$AW$20)</f>
        <v>0</v>
      </c>
      <c r="S168" s="174">
        <f>SUMIF('Saturday Race 11-20-21'!$B$11:$B$20,$C168,'Saturday Race 11-20-21'!$AX$11:$AX$20)</f>
        <v>0</v>
      </c>
      <c r="T168" s="174">
        <f>SUMIF('Saturday Race 11-20-21'!$B$11:$B$20,$C168,'Saturday Race 11-20-21'!$AY$11:$AY$20)</f>
        <v>0</v>
      </c>
      <c r="U168" s="174">
        <f>SUMIF('Saturday Race 1-08-22'!$B$11:$B$20,$C168,'Saturday Race 1-08-22'!$AU$11:$AU$20)</f>
        <v>0</v>
      </c>
      <c r="V168" s="174">
        <f>SUMIF('Saturday Race 1-08-22'!$B$11:$B$20,$C168,'Saturday Race 1-08-22'!$AV$11:$AV$20)</f>
        <v>0</v>
      </c>
      <c r="W168" s="174">
        <f>SUMIF('Saturday Race 1-08-22'!$B$11:$B$20,$C168,'Saturday Race 1-08-22'!$AW$11:$AW$20)</f>
        <v>0</v>
      </c>
      <c r="X168" s="174">
        <f>SUMIF('Saturday Race 1-08-22'!$B$11:$B$20,$C168,'Saturday Race 1-08-22'!$AX$11:$AX$20)</f>
        <v>0</v>
      </c>
      <c r="Y168" s="174">
        <f>SUMIF('Saturday Race 1-08-22'!$B$11:$B$20,$C168,'Saturday Race 1-08-22'!$AY$11:$AY$20)</f>
        <v>0</v>
      </c>
      <c r="Z168" s="174">
        <f>SUMIF('Saturday Race 1-22-22'!$B$11:$B$20,$C168,'Saturday Race 1-22-22'!$AU$11:$AU$20)</f>
        <v>0</v>
      </c>
      <c r="AA168" s="174">
        <f>SUMIF('Saturday Race 1-22-22'!$B$11:$B$20,$C168,'Saturday Race 1-22-22'!$AV$11:$AV$20)</f>
        <v>0</v>
      </c>
      <c r="AB168" s="174">
        <f>SUMIF('Saturday Race 1-22-22'!$B$11:$B$20,$C168,'Saturday Race 1-22-22'!$AW$11:$AW$20)</f>
        <v>0</v>
      </c>
      <c r="AC168" s="174">
        <f>SUMIF('Saturday Race 1-22-22'!$B$11:$B$20,$C168,'Saturday Race 1-22-22'!$AX$11:$AX$20)</f>
        <v>0</v>
      </c>
      <c r="AD168" s="174">
        <f>SUMIF('Saturday Race 1-22-22'!$B$11:$B$20,$C168,'Saturday Race 1-22-22'!$AY$11:$AY$20)</f>
        <v>0</v>
      </c>
      <c r="AE168" s="174">
        <f>SUMIF('Sunday Race 2-6-22'!$B$11:$B$20,$C168,'Sunday Race 2-6-22'!$AU$11:$AU$20)</f>
        <v>0</v>
      </c>
      <c r="AF168" s="174">
        <f>SUMIF('Sunday Race 2-6-22'!$B$11:$B$20,$C168,'Sunday Race 2-6-22'!$AV$11:$AV$20)</f>
        <v>0</v>
      </c>
      <c r="AG168" s="174">
        <f>SUMIF('Sunday Race 2-6-22'!$B$11:$B$20,$C168,'Sunday Race 2-6-22'!$AW$11:$AW$20)</f>
        <v>0</v>
      </c>
      <c r="AH168" s="174">
        <f>SUMIF('Sunday Race 2-6-22'!$B$11:$B$20,$C168,'Sunday Race 2-6-22'!$AX$11:$AX$20)</f>
        <v>0</v>
      </c>
      <c r="AI168" s="174">
        <f>SUMIF('Sunday Race 2-6-22'!$B$11:$B$20,$C168,'Sunday Race 2-6-22'!$AY$11:$AY$20)</f>
        <v>0</v>
      </c>
      <c r="AJ168" s="174">
        <f>SUMIF('Sunday Race 2-20-22'!$B$11:$B$26,$C168,'Sunday Race 2-20-22'!$AU$11:$AU$26)</f>
        <v>0</v>
      </c>
      <c r="AK168" s="174">
        <f>SUMIF('Sunday Race 2-20-22'!$B$11:$B$26,$C168,'Sunday Race 2-20-22'!$AV$11:$AV$26)</f>
        <v>0</v>
      </c>
      <c r="AL168" s="174">
        <f>SUMIF('Sunday Race 2-20-22'!$B$11:$B$26,$C168,'Sunday Race 2-20-22'!$AW$11:$AW$26)</f>
        <v>0</v>
      </c>
      <c r="AM168" s="174">
        <f>SUMIF('Sunday Race 2-20-22'!$B$11:$B$26,$C168,'Sunday Race 2-20-22'!$AX$11:$AX$26)</f>
        <v>0</v>
      </c>
      <c r="AN168" s="174">
        <f>SUMIF('Sunday Race 2-20-22'!$B$11:$B$26,$C168,'Sunday Race 2-20-22'!$AY$11:$AY$26)</f>
        <v>0</v>
      </c>
      <c r="AO168" s="174">
        <f>SUMIF('Sunday Race 2-27-22'!$B$11:$B$20,$C168,'Sunday Race 2-27-22'!$AU$11:$AU$20)</f>
        <v>0</v>
      </c>
      <c r="AP168" s="174">
        <f>SUMIF('Sunday Race 2-27-22'!$B$11:$B$20,$C168,'Sunday Race 2-27-22'!$AV$11:$AV$20)</f>
        <v>0</v>
      </c>
      <c r="AQ168" s="174">
        <f>SUMIF('Sunday Race 2-27-22'!$B$11:$B$20,$C168,'Sunday Race 2-27-22'!$AW$11:$AW$20)</f>
        <v>0</v>
      </c>
      <c r="AR168" s="174">
        <f>SUMIF('Sunday Race 2-27-22'!$B$11:$B$20,$C168,'Sunday Race 2-27-22'!$AX$11:$AX$20)</f>
        <v>0</v>
      </c>
      <c r="AS168" s="174">
        <f>SUMIF('Sunday Race 2-27-22'!$B$11:$B$20,$C168,'Sunday Race 2-27-22'!$AY$11:$AY$20)</f>
        <v>0</v>
      </c>
      <c r="AT168" s="174">
        <f>SUMIF('Sunday Race 3-13-22'!$B$11:$B$25,$C168,'Sunday Race 3-13-22'!$AU$11:$AU$25)</f>
        <v>0</v>
      </c>
      <c r="AU168" s="174">
        <f>SUMIF('Sunday Race 3-13-22'!$B$11:$B$25,$C168,'Sunday Race 3-13-22'!$AV$11:$AV$25)</f>
        <v>0</v>
      </c>
      <c r="AV168" s="174">
        <f>SUMIF('Sunday Race 3-13-22'!$B$11:$B$25,$C168,'Sunday Race 3-13-22'!$AW$11:$AW$25)</f>
        <v>0</v>
      </c>
      <c r="AW168" s="174">
        <f>SUMIF('Sunday Race 3-13-22'!$B$11:$B$25,$C168,'Sunday Race 3-13-22'!$AX$11:$AX$25)</f>
        <v>0</v>
      </c>
      <c r="AX168" s="174">
        <f>SUMIF('Sunday Race 3-13-22'!$B$11:$B$25,$C168,'Sunday Race 3-13-22'!$AY$11:$AY$25)</f>
        <v>0</v>
      </c>
      <c r="AY168" s="174">
        <f>SUMIF('Saturday Race 3-19-22'!$B$11:$B$15,$C168,'Saturday Race 3-19-22'!$AU$11:$AU$15)</f>
        <v>0</v>
      </c>
      <c r="AZ168" s="174">
        <f>SUMIF('Saturday Race 3-19-22'!$B$11:$B$15,$C168,'Saturday Race 3-19-22'!$AV$11:$AV$15)</f>
        <v>0</v>
      </c>
      <c r="BA168" s="174">
        <f>SUMIF('Saturday Race 3-19-22'!$B$11:$B$15,$C168,'Saturday Race 3-19-22'!$AW$11:$AW$15)</f>
        <v>0</v>
      </c>
      <c r="BB168" s="174">
        <f>SUMIF('Saturday Race 3-19-22'!$B$11:$B$15,$C168,'Saturday Race 3-19-22'!$AX$11:$AX$15)</f>
        <v>0</v>
      </c>
      <c r="BC168" s="174">
        <f>SUMIF('Saturday Race 3-19-22'!$B$11:$B$15,$C168,'Saturday Race 3-19-22'!$AY$11:$AY$15)</f>
        <v>0</v>
      </c>
      <c r="BD168" s="174">
        <f>SUMIF('Sunday Races 4-10-22'!$B$11:$B$26,$C168,'Sunday Races 4-10-22'!$AU$11:$AU$26)</f>
        <v>0</v>
      </c>
      <c r="BE168" s="174">
        <f>SUMIF('Sunday Races 4-10-22'!$B$11:$B$26,$C168,'Sunday Races 4-10-22'!$AV$11:$AV$26)</f>
        <v>0</v>
      </c>
      <c r="BF168" s="174">
        <f>SUMIF('Sunday Races 4-10-22'!$B$11:$B$26,$C168,'Sunday Races 4-10-22'!$AW$11:$AW$26)</f>
        <v>0</v>
      </c>
      <c r="BG168" s="174">
        <f>SUMIF('Sunday Races 4-10-22'!$B$11:$B$26,$C168,'Sunday Races 4-10-22'!$AX$11:$AX$26)</f>
        <v>0</v>
      </c>
      <c r="BH168" s="174">
        <f>SUMIF('Sunday Races 4-10-22'!$B$11:$B$26,$C168,'Sunday Races 4-10-22'!$AY$11:$AY$26)</f>
        <v>0</v>
      </c>
      <c r="BI168" s="174">
        <f>SUMIF('Sunday Races 5-1-22'!$B$11:$B$28,$C168,'Sunday Races 5-1-22'!$AU$11:$AU$28)</f>
        <v>0</v>
      </c>
      <c r="BJ168" s="174">
        <f>SUMIF('Sunday Races 5-1-22'!$B$11:$B$28,$C168,'Sunday Races 5-1-22'!$AV$11:$AV$28)</f>
        <v>0</v>
      </c>
      <c r="BK168" s="174">
        <f>SUMIF('Sunday Races 5-1-22'!$B$11:$B$28,$C168,'Sunday Races 5-1-22'!$AW$11:$AW$28)</f>
        <v>0</v>
      </c>
      <c r="BL168" s="174">
        <f>SUMIF('Sunday Races 5-1-22'!$B$11:$B$28,$C168,'Sunday Races 5-1-22'!$AX$11:$AX$28)</f>
        <v>0</v>
      </c>
      <c r="BM168" s="174">
        <f>SUMIF('Sunday Races 5-1-22'!$B$11:$B$28,$C168,'Sunday Races 5-1-22'!$AY$11:$AY$28)</f>
        <v>0</v>
      </c>
      <c r="BN168" s="174">
        <f>SUMIF('Sunday Races 6-5-22'!$B$11:$B$28,$C168,'Sunday Races 6-5-22'!$AU$11:$AU$28)</f>
        <v>0</v>
      </c>
      <c r="BO168" s="174">
        <f>SUMIF('Sunday Races 6-5-22'!$B$11:$B$28,$C168,'Sunday Races 6-5-22'!$AV$11:$AV$28)</f>
        <v>0</v>
      </c>
      <c r="BP168" s="174">
        <f>SUMIF('Sunday Races 6-5-22'!$B$11:$B$28,$C168,'Sunday Races 6-5-22'!$AW$11:$AW$28)</f>
        <v>0</v>
      </c>
      <c r="BQ168" s="174">
        <f>SUMIF('Sunday Races 6-5-22'!$B$11:$B$28,$C168,'Sunday Races 6-5-22'!$AX$11:$AX$28)</f>
        <v>0</v>
      </c>
      <c r="BR168" s="174">
        <f>SUMIF('Sunday Races 6-5-22'!$B$11:$B$28,$C168,'Sunday Races 6-5-22'!$AY$11:$AY$28)</f>
        <v>0</v>
      </c>
      <c r="BS168" s="174">
        <f>SUMIF('Sunday Races 6-12-22'!$B$11:$B$24,$C168,'Sunday Races 6-12-22'!$AU$11:$AU$24)</f>
        <v>0</v>
      </c>
      <c r="BT168" s="174">
        <f>SUMIF('Sunday Races 6-12-22'!$B$11:$B$24,$C168,'Sunday Races 6-12-22'!$AV$11:$AV$24)</f>
        <v>0</v>
      </c>
      <c r="BU168" s="174">
        <f>SUMIF('Sunday Races 6-12-22'!$B$11:$B$24,$C168,'Sunday Races 6-12-22'!$AW$11:$AW$24)</f>
        <v>0</v>
      </c>
      <c r="BV168" s="174">
        <f>SUMIF('Sunday Races 6-12-22'!$B$11:$B$24,$C168,'Sunday Races 6-12-22'!$AX$11:$AX$24)</f>
        <v>0</v>
      </c>
      <c r="BW168" s="174">
        <f>SUMIF('Sunday Races 6-12-22'!$B$11:$B$24,$C168,'Sunday Races 6-12-22'!$AY$11:$AY$24)</f>
        <v>0</v>
      </c>
      <c r="BX168" s="174">
        <f>SUMIF('Saturday Races 6-18-22'!$B$11:$B$24,$C168,'Saturday Races 6-18-22'!$AU$11:$AU$24)</f>
        <v>0</v>
      </c>
      <c r="BY168" s="174">
        <f>SUMIF('Saturday Races 6-18-22'!$B$11:$B$24,$C168,'Saturday Races 6-18-22'!$AV$11:$AV$24)</f>
        <v>0</v>
      </c>
      <c r="BZ168" s="174">
        <f>SUMIF('Saturday Races 6-18-22'!$B$11:$B$24,$C168,'Saturday Races 6-18-22'!$AW$11:$AW$24)</f>
        <v>0</v>
      </c>
      <c r="CA168" s="174">
        <f>SUMIF('Saturday Races 6-18-22'!$B$11:$B$24,$C168,'Saturday Races 6-18-22'!$AX$11:$AX$24)</f>
        <v>0</v>
      </c>
      <c r="CB168" s="174">
        <f>SUMIF('Saturday Races 6-18-22'!$B$11:$B$24,$C168,'Saturday Races 6-18-22'!$AY$11:$AY$24)</f>
        <v>0</v>
      </c>
      <c r="CC168" s="174">
        <f>SUMIF('Sunday Races 7-3-22'!$B$11:$B$26,$C168,'Sunday Races 7-3-22'!$AU$11:$AU$26)</f>
        <v>0</v>
      </c>
      <c r="CD168" s="174">
        <f>SUMIF('Sunday Races 7-3-22'!$B$11:$B$26,$C168,'Sunday Races 7-3-22'!$AV$11:$AV$26)</f>
        <v>0</v>
      </c>
      <c r="CE168" s="174">
        <f>SUMIF('Sunday Races 7-3-22'!$B$11:$B$26,$C168,'Sunday Races 7-3-22'!$AW$11:$AW$26)</f>
        <v>0</v>
      </c>
      <c r="CF168" s="174">
        <f>SUMIF('Sunday Races 7-3-22'!$B$11:$B$26,$C168,'Sunday Races 7-3-22'!$AX$11:$AX$26)</f>
        <v>0</v>
      </c>
      <c r="CG168" s="174">
        <f>SUMIF('Sunday Races 7-3-22'!$B$11:$B$26,$C168,'Sunday Races 7-3-22'!$AY$11:$AY$26)</f>
        <v>0</v>
      </c>
      <c r="CH168" s="174">
        <f>SUMIF('Sunday Races 7-31-22'!$B$11:$B$26,$C168,'Sunday Races 7-31-22'!$AU$11:$AU$26)</f>
        <v>0</v>
      </c>
      <c r="CI168" s="174">
        <f>SUMIF('Sunday Races 7-31-22'!$B$11:$B$26,$C168,'Sunday Races 7-31-22'!$AV$11:$AV$26)</f>
        <v>0</v>
      </c>
      <c r="CJ168" s="174">
        <f>SUMIF('Sunday Races 7-31-22'!$B$11:$B$26,$C168,'Sunday Races 7-31-22'!$AW$11:$AW$26)</f>
        <v>0</v>
      </c>
      <c r="CK168" s="174">
        <f>SUMIF('Sunday Races 7-31-22'!$B$11:$B$26,$C168,'Sunday Races 7-31-22'!$AX$11:$AX$26)</f>
        <v>0</v>
      </c>
      <c r="CL168" s="174">
        <f>SUMIF('Sunday Races 7-31-22'!$B$11:$B$26,$C168,'Sunday Races 7-31-22'!$AY$11:$AY$26)</f>
        <v>0</v>
      </c>
      <c r="CM168" s="174">
        <f>SUMIF('Sunday Races 8-14-22'!$B$11:$B$26,$C168,'Sunday Races 8-14-22'!$AU$11:$AU$26)</f>
        <v>0</v>
      </c>
      <c r="CN168" s="174">
        <f>SUMIF('Sunday Races 8-14-22'!$B$11:$B$26,$C168,'Sunday Races 8-14-22'!$AV$11:$AV$26)</f>
        <v>0</v>
      </c>
      <c r="CO168" s="174">
        <f>SUMIF('Sunday Races 8-14-22'!$B$11:$B$26,$C168,'Sunday Races 8-14-22'!$AW$11:$AW$26)</f>
        <v>0</v>
      </c>
      <c r="CP168" s="174">
        <f>SUMIF('Sunday Races 8-14-22'!$B$11:$B$26,$C168,'Sunday Races 8-14-22'!$AX$11:$AX$26)</f>
        <v>0</v>
      </c>
      <c r="CQ168" s="174">
        <f>SUMIF('Sunday Races 8-14-22'!$B$11:$B$26,$C168,'Sunday Races 8-14-22'!$AY$11:$AY$26)</f>
        <v>0</v>
      </c>
      <c r="CR168" s="174">
        <f>SUMIF('Saturday Races 8-20-22'!$B$11:$B$26,$C168,'Saturday Races 8-20-22'!$AU$11:$AU$26)</f>
        <v>0</v>
      </c>
      <c r="CS168" s="174">
        <f>SUMIF('Saturday Races 8-20-22'!$B$11:$B$26,$C168,'Saturday Races 8-20-22'!$AV$11:$AV$26)</f>
        <v>0</v>
      </c>
      <c r="CT168" s="174">
        <f>SUMIF('Saturday Races 8-20-22'!$B$11:$B$26,$C168,'Saturday Races 8-20-22'!$AW$11:$AW$26)</f>
        <v>0</v>
      </c>
      <c r="CU168" s="174">
        <f>SUMIF('Saturday Races 8-20-22'!$B$11:$B$26,$C168,'Saturday Races 8-20-22'!$AX$11:$AX$26)</f>
        <v>0</v>
      </c>
      <c r="CV168" s="174">
        <f>SUMIF('Saturday Races 8-20-22'!$B$11:$B$26,$C168,'Saturday Races 8-20-22'!$AY$11:$AY$26)</f>
        <v>0</v>
      </c>
      <c r="CW168" s="174">
        <f>SUMIF('Sunday Races 9-11-22'!$B$11:$B$20,$C168,'Sunday Races 9-11-22'!$AU$11:$AU$20)</f>
        <v>0</v>
      </c>
      <c r="CX168" s="174">
        <f>SUMIF('Sunday Races 9-11-22'!$B$11:$B$20,$C168,'Sunday Races 9-11-22'!$AV$11:$AV$20)</f>
        <v>0</v>
      </c>
      <c r="CY168" s="174">
        <f>SUMIF('Sunday Races 9-11-22'!$B$11:$B$20,$C168,'Sunday Races 9-11-22'!$AW$11:$AW$20)</f>
        <v>0</v>
      </c>
      <c r="CZ168" s="174">
        <f>SUMIF('Sunday Races 9-11-22'!$B$11:$B$20,$C168,'Sunday Races 9-11-22'!$AX$11:$AX$20)</f>
        <v>0</v>
      </c>
      <c r="DA168" s="174">
        <f>SUMIF('Sunday Races 9-11-22'!$B$11:$B$20,$C168,'Sunday Races 9-11-22'!$AY$11:$AY$20)</f>
        <v>0</v>
      </c>
      <c r="DB168" s="174">
        <f>SUMIF('Sunday Races 10-9-22'!$B$11:$B$21,$C168,'Sunday Races 10-9-22'!$AU$11:$AU$21)</f>
        <v>0</v>
      </c>
      <c r="DC168" s="174">
        <f>SUMIF('Sunday Races 10-9-22'!$B$11:$B$21,$C168,'Sunday Races 10-9-22'!$AV$11:$AV$21)</f>
        <v>0</v>
      </c>
      <c r="DD168" s="174">
        <f>SUMIF('Sunday Races 10-9-22'!$B$11:$B$21,$C168,'Sunday Races 10-9-22'!$AW$11:$AW$21)</f>
        <v>0</v>
      </c>
      <c r="DE168" s="174">
        <f>SUMIF('Sunday Races 10-9-22'!$B$11:$B$21,$C168,'Sunday Races 10-9-22'!$AX$11:$AX$21)</f>
        <v>0</v>
      </c>
      <c r="DF168" s="174">
        <f>SUMIF('Sunday Races 10-9-22'!$B$11:$B$21,$C168,'Sunday Races 10-9-22'!$AY$11:$AY$21)</f>
        <v>0</v>
      </c>
      <c r="DG168" s="174">
        <f>SUMIF('Sunday Races 10-23-22'!$B$11:$B$22,$C168,'Sunday Races 10-23-22'!$AU$11:$AU$22)</f>
        <v>0</v>
      </c>
      <c r="DH168" s="174">
        <f>SUMIF('Sunday Races 10-23-22'!$B$11:$B$22,$C168,'Sunday Races 10-23-22'!$AV$11:$AV$22)</f>
        <v>0</v>
      </c>
      <c r="DI168" s="174">
        <f>SUMIF('Sunday Races 10-23-22'!$B$11:$B$22,$C168,'Sunday Races 10-23-22'!$AW$11:$AW$22)</f>
        <v>0</v>
      </c>
      <c r="DJ168" s="174">
        <f>SUMIF('Sunday Races 10-23-22'!$B$11:$B$22,$C168,'Sunday Races 10-23-22'!$AX$11:$AX$22)</f>
        <v>0</v>
      </c>
      <c r="DK168" s="174">
        <f>SUMIF('Sunday Races 10-23-22'!$B$11:$B$22,$C168,'Sunday Races 10-23-22'!$AY$11:$AY$22)</f>
        <v>0</v>
      </c>
      <c r="DL168" s="175"/>
      <c r="DM168" s="176"/>
      <c r="DN168" s="177">
        <f t="shared" si="146"/>
        <v>0</v>
      </c>
      <c r="DO168" s="177">
        <f t="shared" si="146"/>
        <v>0</v>
      </c>
      <c r="DP168" s="177">
        <f t="shared" si="146"/>
        <v>0</v>
      </c>
      <c r="DQ168" s="177">
        <f t="shared" si="146"/>
        <v>0</v>
      </c>
      <c r="DR168" s="177">
        <f t="shared" si="146"/>
        <v>0</v>
      </c>
      <c r="DS168" s="177">
        <f t="shared" si="146"/>
        <v>0</v>
      </c>
      <c r="DT168" s="177">
        <f t="shared" si="146"/>
        <v>0</v>
      </c>
      <c r="DU168" s="177">
        <f t="shared" si="146"/>
        <v>0</v>
      </c>
      <c r="DV168" s="177">
        <f t="shared" si="146"/>
        <v>0</v>
      </c>
      <c r="DW168" s="177">
        <f t="shared" si="146"/>
        <v>0</v>
      </c>
      <c r="DX168" s="177">
        <f t="shared" si="147"/>
        <v>0</v>
      </c>
      <c r="DY168" s="177">
        <f t="shared" si="147"/>
        <v>0</v>
      </c>
      <c r="DZ168" s="177">
        <f t="shared" si="147"/>
        <v>0</v>
      </c>
      <c r="EA168" s="177">
        <f t="shared" si="147"/>
        <v>0</v>
      </c>
      <c r="EB168" s="177">
        <f t="shared" si="147"/>
        <v>0</v>
      </c>
      <c r="EC168" s="177">
        <f t="shared" si="147"/>
        <v>0</v>
      </c>
      <c r="ED168" s="177">
        <f t="shared" si="147"/>
        <v>0</v>
      </c>
      <c r="EE168" s="177">
        <f t="shared" si="147"/>
        <v>0</v>
      </c>
      <c r="EF168" s="177">
        <f t="shared" si="147"/>
        <v>0</v>
      </c>
      <c r="EG168" s="177">
        <f t="shared" si="147"/>
        <v>0</v>
      </c>
      <c r="EH168" s="177">
        <f t="shared" si="148"/>
        <v>0</v>
      </c>
      <c r="EI168" s="177">
        <f t="shared" si="148"/>
        <v>0</v>
      </c>
      <c r="EJ168" s="177">
        <f t="shared" si="148"/>
        <v>0</v>
      </c>
      <c r="EK168" s="177">
        <f t="shared" si="148"/>
        <v>0</v>
      </c>
      <c r="EL168" s="177">
        <f t="shared" si="148"/>
        <v>0</v>
      </c>
      <c r="EM168" s="177">
        <f t="shared" si="148"/>
        <v>0</v>
      </c>
      <c r="EN168" s="177">
        <f t="shared" si="148"/>
        <v>0</v>
      </c>
      <c r="EO168" s="177">
        <f t="shared" si="148"/>
        <v>0</v>
      </c>
      <c r="EP168" s="177">
        <f t="shared" si="148"/>
        <v>0</v>
      </c>
      <c r="EQ168" s="177">
        <f t="shared" si="148"/>
        <v>0</v>
      </c>
      <c r="ER168" s="177">
        <f t="shared" si="149"/>
        <v>0</v>
      </c>
      <c r="ES168" s="177">
        <f t="shared" si="149"/>
        <v>0</v>
      </c>
      <c r="ET168" s="177">
        <f t="shared" si="149"/>
        <v>0</v>
      </c>
      <c r="EU168" s="177">
        <f t="shared" si="149"/>
        <v>0</v>
      </c>
      <c r="EV168" s="177">
        <f t="shared" si="149"/>
        <v>0</v>
      </c>
      <c r="EW168" s="177">
        <f t="shared" si="149"/>
        <v>0</v>
      </c>
      <c r="EX168" s="177">
        <f t="shared" si="149"/>
        <v>0</v>
      </c>
      <c r="EY168" s="177">
        <f t="shared" si="149"/>
        <v>0</v>
      </c>
      <c r="EZ168" s="177">
        <f t="shared" si="149"/>
        <v>0</v>
      </c>
      <c r="FA168" s="177">
        <f t="shared" si="149"/>
        <v>0</v>
      </c>
      <c r="FB168" s="177">
        <f t="shared" si="150"/>
        <v>0</v>
      </c>
      <c r="FC168" s="177">
        <f t="shared" si="150"/>
        <v>0</v>
      </c>
      <c r="FD168" s="177">
        <f t="shared" si="150"/>
        <v>0</v>
      </c>
      <c r="FE168" s="177">
        <f t="shared" si="150"/>
        <v>0</v>
      </c>
      <c r="FF168" s="177">
        <f t="shared" si="150"/>
        <v>0</v>
      </c>
      <c r="FG168" s="177">
        <f t="shared" si="150"/>
        <v>0</v>
      </c>
      <c r="FH168" s="177">
        <f t="shared" si="150"/>
        <v>0</v>
      </c>
      <c r="FI168" s="177">
        <f t="shared" si="150"/>
        <v>0</v>
      </c>
      <c r="FJ168" s="177">
        <f t="shared" si="150"/>
        <v>0</v>
      </c>
      <c r="FK168" s="177">
        <f t="shared" si="150"/>
        <v>0</v>
      </c>
      <c r="FL168" s="177">
        <f t="shared" si="151"/>
        <v>0</v>
      </c>
      <c r="FM168" s="177">
        <f t="shared" si="151"/>
        <v>0</v>
      </c>
      <c r="FN168" s="177">
        <f t="shared" si="151"/>
        <v>0</v>
      </c>
      <c r="FO168" s="177">
        <f t="shared" si="151"/>
        <v>0</v>
      </c>
      <c r="FP168" s="177">
        <f t="shared" si="151"/>
        <v>0</v>
      </c>
      <c r="FQ168" s="177">
        <f t="shared" si="151"/>
        <v>0</v>
      </c>
      <c r="FR168" s="177">
        <f t="shared" si="151"/>
        <v>0</v>
      </c>
      <c r="FS168" s="177">
        <f t="shared" si="151"/>
        <v>0</v>
      </c>
      <c r="FT168" s="177">
        <f t="shared" si="151"/>
        <v>0</v>
      </c>
      <c r="FU168" s="177">
        <f t="shared" si="151"/>
        <v>0</v>
      </c>
      <c r="FV168" s="177">
        <f t="shared" si="151"/>
        <v>0</v>
      </c>
      <c r="FW168" s="177">
        <f t="shared" si="151"/>
        <v>0</v>
      </c>
      <c r="FX168" s="177">
        <f t="shared" si="151"/>
        <v>0</v>
      </c>
      <c r="FY168" s="177">
        <f t="shared" si="151"/>
        <v>0</v>
      </c>
      <c r="FZ168" s="177">
        <f t="shared" si="151"/>
        <v>0</v>
      </c>
      <c r="GA168" s="177"/>
      <c r="GB168" s="229">
        <f t="shared" ref="GB168:GB196" si="157">SUM(GD168:KD168)</f>
        <v>0</v>
      </c>
      <c r="GC168" s="229">
        <f t="shared" ref="GC168:GC199" si="158">COUNTIF(GD168:KD168,"&gt;0")</f>
        <v>0</v>
      </c>
      <c r="GD168" s="174">
        <f>SUMIF('One Day 12-04-21 Scots'!$B$11:$B$24,$C168,'One Day 12-04-21 Scots'!$AU$11:$AU$24)</f>
        <v>0</v>
      </c>
      <c r="GE168" s="174">
        <f>SUMIF('One Day 12-04-21 Scots'!$B$11:$B$24,$C168,'One Day 12-04-21 Scots'!$AV$11:$AV$24)</f>
        <v>0</v>
      </c>
      <c r="GF168" s="174">
        <f>SUMIF('One Day 12-04-21 Scots'!$B$11:$B$24,$C168,'One Day 12-04-21 Scots'!$AW$11:$AW$24)</f>
        <v>0</v>
      </c>
      <c r="GG168" s="174">
        <f>SUMIF('One Day 12-04-21 Scots'!$B$11:$B$24,$C168,'One Day 12-04-21 Scots'!$AX$11:$AX$24)</f>
        <v>0</v>
      </c>
      <c r="GH168" s="174">
        <f>SUMIF('One Day 12-04-21 Scots'!$B$11:$B$24,$C168,'One Day 12-04-21 Scots'!$AY$11:$AY$24)</f>
        <v>0</v>
      </c>
      <c r="GI168" s="174">
        <f>SUMIF('One Day 12-04-21 Thistles'!$B$11:$B$25,$C168,'One Day 12-04-21 Thistles'!$AU$11:$AU$25)</f>
        <v>0</v>
      </c>
      <c r="GJ168" s="174">
        <f>SUMIF('One Day 12-04-21 Thistles'!$B$11:$B$25,$C168,'One Day 12-04-21 Thistles'!$AV$11:$AV$25)</f>
        <v>0</v>
      </c>
      <c r="GK168" s="174">
        <f>SUMIF('One Day 12-04-21 Thistles'!$B$11:$B$25,$C168,'One Day 12-04-21 Thistles'!$AW$11:$AW$25)</f>
        <v>0</v>
      </c>
      <c r="GL168" s="174">
        <f>SUMIF('One Day 12-04-21 Thistles'!$B$11:$B$25,$C168,'One Day 12-04-21 Thistles'!$AX$11:$AX$25)</f>
        <v>0</v>
      </c>
      <c r="GM168" s="174">
        <f>SUMIF('One Day 12-04-21 Thistles'!$B$11:$B$25,$C168,'One Day 12-04-21 Thistles'!$AY$11:$AY$25)</f>
        <v>0</v>
      </c>
      <c r="GN168" s="174">
        <f>SUMIF('Chili One Day 2-12-22 Scots'!$B$11:$B$27,$C168,'Chili One Day 2-12-22 Scots'!$AU$11:$AU$27)</f>
        <v>0</v>
      </c>
      <c r="GO168" s="174">
        <f>SUMIF('Chili One Day 2-12-22 Scots'!$B$11:$B$27,$C168,'Chili One Day 2-12-22 Scots'!$AV$11:$AV$27)</f>
        <v>0</v>
      </c>
      <c r="GP168" s="174">
        <f>SUMIF('Chili One Day 2-12-22 Scots'!$B$11:$B$27,$C168,'Chili One Day 2-12-22 Scots'!$AW$11:$AW$27)</f>
        <v>0</v>
      </c>
      <c r="GQ168" s="174">
        <f>SUMIF('Chili One Day 2-12-22 Scots'!$B$11:$B$27,$C168,'Chili One Day 2-12-22 Scots'!$AX$11:$AX$27)</f>
        <v>0</v>
      </c>
      <c r="GR168" s="174">
        <f>SUMIF('Chili One Day 2-12-22 Scots'!$B$11:$B$27,$C168,'Chili One Day 2-12-22 Scots'!$AY$11:$AY$27)</f>
        <v>0</v>
      </c>
      <c r="GS168" s="174">
        <f>SUMIF('Chili One Day 2-12-22 Thistles'!$B$11:$B$27,$C168,'Chili One Day 2-12-22 Thistles'!$AU$11:$AU$27)</f>
        <v>0</v>
      </c>
      <c r="GT168" s="174">
        <f>SUMIF('Chili One Day 2-12-22 Thistles'!$B$11:$B$27,$C168,'Chili One Day 2-12-22 Thistles'!$AV$11:$AV$27)</f>
        <v>0</v>
      </c>
      <c r="GU168" s="174">
        <f>SUMIF('Chili One Day 2-12-22 Thistles'!$B$11:$B$27,$C168,'Chili One Day 2-12-22 Thistles'!$AW$11:$AW$27)</f>
        <v>0</v>
      </c>
      <c r="GV168" s="174">
        <f>SUMIF('Chili One Day 2-12-22 Thistles'!$B$11:$B$27,$C168,'Chili One Day 2-12-22 Thistles'!$AX$11:$AX$27)</f>
        <v>0</v>
      </c>
      <c r="GW168" s="174">
        <f>SUMIF('Chili One Day 2-12-22 Thistles'!$B$11:$B$27,$C168,'Chili One Day 2-12-22 Thistles'!$AY$11:$AY$27)</f>
        <v>0</v>
      </c>
      <c r="GX168" s="174">
        <f>SUMIF('Ironman One Day 3-5-22 FS'!$B$11:$B$26,$C168,'Ironman One Day 3-5-22 FS'!$AU$11:$AU$26)</f>
        <v>0</v>
      </c>
      <c r="GY168" s="174">
        <f>SUMIF('Ironman One Day 3-5-22 FS'!$B$11:$B$26,$C168,'Ironman One Day 3-5-22 FS'!$AV$11:$AV$26)</f>
        <v>0</v>
      </c>
      <c r="GZ168" s="174">
        <f>SUMIF('Ironman One Day 3-5-22 FS'!$B$11:$B$26,$C168,'Ironman One Day 3-5-22 FS'!$AW$11:$AW$26)</f>
        <v>0</v>
      </c>
      <c r="HA168" s="174">
        <f>SUMIF('Ironman One Day 3-5-22 FS'!$B$11:$B$26,$C168,'Ironman One Day 3-5-22 FS'!$AX$11:$AX$26)</f>
        <v>0</v>
      </c>
      <c r="HB168" s="174">
        <f>SUMIF('Ironman One Day 3-5-22 FS'!$B$11:$B$26,$C168,'Ironman One Day 3-5-22 FS'!$AY$11:$AY$26)</f>
        <v>0</v>
      </c>
      <c r="HC168" s="174">
        <f>SUMIF('Ironman One Day 3-5-22 420'!$B$11:$B$26,$C168,'Ironman One Day 3-5-22 420'!$AU$11:$AU$26)</f>
        <v>0</v>
      </c>
      <c r="HD168" s="174">
        <f>SUMIF('Ironman One Day 3-5-22 420'!$B$11:$B$26,$C168,'Ironman One Day 3-5-22 420'!$AV$11:$AV$26)</f>
        <v>0</v>
      </c>
      <c r="HE168" s="174">
        <f>SUMIF('Ironman One Day 3-5-22 420'!$B$11:$B$26,$C168,'Ironman One Day 3-5-22 420'!$AW$11:$AW$26)</f>
        <v>0</v>
      </c>
      <c r="HF168" s="174">
        <f>SUMIF('Ironman One Day 3-5-22 420'!$B$11:$B$26,$C168,'Ironman One Day 3-5-22 420'!$AX$11:$AX$26)</f>
        <v>0</v>
      </c>
      <c r="HG168" s="174">
        <f>SUMIF('Ironman One Day 3-5-22 420'!$B$11:$B$26,$C168,'Ironman One Day 3-5-22 420'!$AY$11:$AY$26)</f>
        <v>0</v>
      </c>
      <c r="HH168" s="174">
        <f>SUMIF('Easter One Day 4-16-22 FS'!$B$11:$B$25,$C168,'Easter One Day 4-16-22 FS'!$AU$11:$AU$25)</f>
        <v>0</v>
      </c>
      <c r="HI168" s="174">
        <f>SUMIF('Easter One Day 4-16-22 FS'!$B$11:$B$25,$C168,'Easter One Day 4-16-22 FS'!$AV$11:$AV$25)</f>
        <v>0</v>
      </c>
      <c r="HJ168" s="174">
        <f>SUMIF('Easter One Day 4-16-22 FS'!$B$11:$B$25,$C168,'Easter One Day 4-16-22 FS'!$AW$11:$AW$25)</f>
        <v>0</v>
      </c>
      <c r="HK168" s="174">
        <f>SUMIF('Easter One Day 4-16-22 FS'!$B$11:$B$25,$C168,'Easter One Day 4-16-22 FS'!$AX$11:$AX$25)</f>
        <v>0</v>
      </c>
      <c r="HL168" s="174">
        <f>SUMIF('Easter One Day 4-16-22 FS'!$B$11:$B$25,$C168,'Easter One Day 4-16-22 FS'!$AY$11:$AY$25)</f>
        <v>0</v>
      </c>
      <c r="HM168" s="174">
        <f>SUMIF('Easter One Day 4-16-22 TH'!$B$11:$B$25,$C168,'Easter One Day 4-16-22 TH'!$AU$11:$AU$25)</f>
        <v>0</v>
      </c>
      <c r="HN168" s="174">
        <f>SUMIF('Easter One Day 4-16-22 TH'!$B$11:$B$25,$C168,'Easter One Day 4-16-22 TH'!$AV$11:$AV$25)</f>
        <v>0</v>
      </c>
      <c r="HO168" s="174">
        <f>SUMIF('Easter One Day 4-16-22 TH'!$B$11:$B$25,$C168,'Easter One Day 4-16-22 TH'!$AW$11:$AW$25)</f>
        <v>0</v>
      </c>
      <c r="HP168" s="174">
        <f>SUMIF('Easter One Day 4-16-22 TH'!$B$11:$B$25,$C168,'Easter One Day 4-16-22 TH'!$AX$11:$AX$25)</f>
        <v>0</v>
      </c>
      <c r="HQ168" s="174">
        <f>SUMIF('Easter One Day 4-16-22 TH'!$B$11:$B$25,$C168,'Easter One Day 4-16-22 TH'!$AY$11:$AY$25)</f>
        <v>0</v>
      </c>
      <c r="HR168" s="174">
        <f>SUMIF('Long Distance Race 5-7-22'!$B$11:$B$25,$C168,'Long Distance Race 5-7-22'!$AU$11:$AU$25)</f>
        <v>0</v>
      </c>
      <c r="HS168" s="174">
        <f>SUMIF('Long Distance Race 5-7-22'!$B$11:$B$18,$C168,'Long Distance Race 5-7-22'!$AV$11:$AV$18)</f>
        <v>0</v>
      </c>
      <c r="HT168" s="174">
        <f>SUMIF('Long Distance Race 5-7-22'!$B$11:$B$18,$C168,'Long Distance Race 5-7-22'!$AW$11:$AW$18)</f>
        <v>0</v>
      </c>
      <c r="HU168" s="174">
        <f>SUMIF('Long Distance Race 5-7-22'!$B$11:$B$18,$C168,'Long Distance Race 5-7-22'!$AX$11:$AX$18)</f>
        <v>0</v>
      </c>
      <c r="HV168" s="174">
        <f>SUMIF('Long Distance Race 5-7-22'!$B$11:$B$18,$C168,'Long Distance Race 5-7-22'!$AY$11:$AY$18)</f>
        <v>0</v>
      </c>
      <c r="HW168" s="174">
        <f>SUMIF('Memorial Day Regatta 5-28-22 Op'!$B$11:$B$25,$C168,'Memorial Day Regatta 5-28-22 Op'!$AU$11:$AU$25)</f>
        <v>0</v>
      </c>
      <c r="HX168" s="174">
        <f>SUMIF('Memorial Day Regatta 5-28-22 Op'!$B$11:$B$18,$C168,'Memorial Day Regatta 5-28-22 Op'!$AV$11:$AV$18)</f>
        <v>0</v>
      </c>
      <c r="HY168" s="174">
        <f>SUMIF('Memorial Day Regatta 5-28-22 Op'!$B$11:$B$18,$C168,'Memorial Day Regatta 5-28-22 Op'!$AW$11:$AW$18)</f>
        <v>0</v>
      </c>
      <c r="HZ168" s="174">
        <f>SUMIF('Memorial Day Regatta 5-28-22 Op'!$B$11:$B$18,$C168,'Memorial Day Regatta 5-28-22 Op'!$AX$11:$AX$18)</f>
        <v>0</v>
      </c>
      <c r="IA168" s="174">
        <f>SUMIF('Memorial Day Regatta 5-28-22 Op'!$B$11:$B$18,$C168,'Memorial Day Regatta 5-28-22 Op'!$AY$11:$AY$18)</f>
        <v>0</v>
      </c>
      <c r="IB168" s="174">
        <f>SUMIF('Caldwell Cup 6-25-22 TH'!$B$11:$B$25,$C168,'Caldwell Cup 6-25-22 TH'!$AU$11:$AU$25)</f>
        <v>0</v>
      </c>
      <c r="IC168" s="174">
        <f>SUMIF('Caldwell Cup 6-25-22 TH'!$B$11:$B$25,$C168,'Caldwell Cup 6-25-22 TH'!$AV$11:$AV$25)</f>
        <v>0</v>
      </c>
      <c r="ID168" s="174">
        <f>SUMIF('Caldwell Cup 6-25-22 TH'!$B$11:$B$25,$C168,'Caldwell Cup 6-25-22 TH'!$AW$11:$AW$25)</f>
        <v>0</v>
      </c>
      <c r="IE168" s="174">
        <f>SUMIF('Caldwell Cup 6-25-22 TH'!$B$11:$B$25,$C168,'Caldwell Cup 6-25-22 TH'!$AX$11:$AX$25)</f>
        <v>0</v>
      </c>
      <c r="IF168" s="174">
        <f>SUMIF('Caldwell Cup 6-25-22 TH'!$B$11:$B$25,$C168,'Caldwell Cup 6-25-22 TH'!$AY$11:$AY$25)</f>
        <v>0</v>
      </c>
      <c r="IG168" s="174">
        <f>SUMIF('Caldwell Cup 6-25-22 FS'!$B$11:$B$21,$C168,'Caldwell Cup 6-25-22 FS'!$AU$11:$AU$21)</f>
        <v>0</v>
      </c>
      <c r="IH168" s="174">
        <f>SUMIF('Caldwell Cup 6-25-22 FS'!$B$11:$B$21,$C168,'Caldwell Cup 6-25-22 FS'!$AV$11:$AV$21)</f>
        <v>0</v>
      </c>
      <c r="II168" s="174">
        <f>SUMIF('Caldwell Cup 6-25-22 FS'!$B$11:$B$21,$C168,'Caldwell Cup 6-25-22 FS'!$AW$11:$AW$21)</f>
        <v>0</v>
      </c>
      <c r="IJ168" s="174">
        <f>SUMIF('Caldwell Cup 6-25-22 FS'!$B$11:$B$21,$C168,'Caldwell Cup 6-25-22 FS'!$AX$11:$AX$21)</f>
        <v>0</v>
      </c>
      <c r="IK168" s="174">
        <f>SUMIF('Caldwell Cup 6-25-22 FS'!$B$11:$B$21,$C168,'Caldwell Cup 6-25-22 FS'!$AY$11:$AY$21)</f>
        <v>0</v>
      </c>
      <c r="IL168" s="174">
        <f>SUMIF('Caldwell Cup 6-25-22 Lasers'!$B$11:$B$23,$C168,'Caldwell Cup 6-25-22 Lasers'!$AU$11:$AU$23)</f>
        <v>0</v>
      </c>
      <c r="IM168" s="174">
        <f>SUMIF('Caldwell Cup 6-25-22 Lasers'!$B$11:$B$23,$C168,'Caldwell Cup 6-25-22 Lasers'!$AV$11:$AV$23)</f>
        <v>0</v>
      </c>
      <c r="IN168" s="174">
        <f>SUMIF('Caldwell Cup 6-25-22 Lasers'!$B$11:$B$23,$C168,'Caldwell Cup 6-25-22 Lasers'!$AW$11:$AW$23)</f>
        <v>0</v>
      </c>
      <c r="IO168" s="174">
        <f>SUMIF('Caldwell Cup 6-25-22 Lasers'!$B$11:$B$23,$C168,'Caldwell Cup 6-25-22 Lasers'!$AX$11:$AX$23)</f>
        <v>0</v>
      </c>
      <c r="IP168" s="174">
        <f>SUMIF('Caldwell Cup 6-25-22 Lasers'!$B$11:$B$23,$C168,'Caldwell Cup 6-25-22 Lasers'!$AY$11:$AY$23)</f>
        <v>0</v>
      </c>
      <c r="IQ168" s="174">
        <f>SUMIF('Labor Day Regatta 9-3-22 FS'!$B$11:$B$30,$C168,'Labor Day Regatta 9-3-22 FS'!$AU$11:$AU$30)</f>
        <v>0</v>
      </c>
      <c r="IR168" s="174">
        <f>SUMIF('Labor Day Regatta 9-3-22 FS'!$B$11:$B$30,$C168,'Labor Day Regatta 9-3-22 FS'!$AV$11:$AV$30)</f>
        <v>0</v>
      </c>
      <c r="IS168" s="174">
        <f>SUMIF('Labor Day Regatta 9-3-22 FS'!$B$11:$B$30,$C168,'Labor Day Regatta 9-3-22 FS'!$AW$11:$AW$30)</f>
        <v>0</v>
      </c>
      <c r="IT168" s="174">
        <f>SUMIF('Labor Day Regatta 9-3-22 FS'!$B$11:$B$30,$C168,'Labor Day Regatta 9-3-22 FS'!$AX$11:$AX$30)</f>
        <v>0</v>
      </c>
      <c r="IU168" s="174">
        <f>SUMIF('Labor Day Regatta 9-3-22 FS'!$B$11:$B$30,$C168,'Labor Day Regatta 9-3-22 FS'!$AY$11:$AY$30)</f>
        <v>0</v>
      </c>
      <c r="IV168" s="174">
        <f>SUMIF('2022-09-17 Leukemia Cup FS'!$B$11:$B$26,$C168,'2022-09-17 Leukemia Cup FS'!$AU$11:$AU$26)</f>
        <v>0</v>
      </c>
      <c r="IW168" s="174">
        <f>SUMIF('2022-09-17 Leukemia Cup FS'!$B$11:$B$26,$C168,'2022-09-17 Leukemia Cup FS'!$AV$11:$AV$26)</f>
        <v>0</v>
      </c>
      <c r="IX168" s="174">
        <f>SUMIF('2022-09-17 Leukemia Cup FS'!$B$11:$B$26,$C168,'2022-09-17 Leukemia Cup FS'!$AW$11:$AW$26)</f>
        <v>0</v>
      </c>
      <c r="IY168" s="174">
        <f>SUMIF('2022-09-17 Leukemia Cup FS'!$B$11:$B$26,$C168,'2022-09-17 Leukemia Cup FS'!$AX$11:$AX$26)</f>
        <v>0</v>
      </c>
      <c r="IZ168" s="174">
        <f>SUMIF('2022-09-17 Leukemia Cup FS'!$B$11:$B$26,$C168,'2022-09-17 Leukemia Cup FS'!$AY$11:$AY$26)</f>
        <v>0</v>
      </c>
      <c r="JA168" s="174">
        <f>SUMIF('2022-09-17 Leukemia Cup TH'!$B$11:$B$28,$C168,'2022-09-17 Leukemia Cup TH'!$AU$11:$AU$28)</f>
        <v>0</v>
      </c>
      <c r="JB168" s="174">
        <f>SUMIF('2022-09-17 Leukemia Cup TH'!$B$11:$B$28,$C168,'2022-09-17 Leukemia Cup TH'!$AV$11:$AV$28)</f>
        <v>0</v>
      </c>
      <c r="JC168" s="174">
        <f>SUMIF('2022-09-17 Leukemia Cup TH'!$B$11:$B$28,$C168,'2022-09-17 Leukemia Cup TH'!$AW$11:$AW$28)</f>
        <v>0</v>
      </c>
      <c r="JD168" s="174">
        <f>SUMIF('2022-09-17 Leukemia Cup TH'!$B$11:$B$28,$C168,'2022-09-17 Leukemia Cup TH'!$AX$11:$AX$28)</f>
        <v>0</v>
      </c>
      <c r="JE168" s="174">
        <f>SUMIF('2022-09-17 Leukemia Cup TH'!$B$11:$B$28,$C168,'2022-09-17 Leukemia Cup TH'!$AY$11:$AY$28)</f>
        <v>0</v>
      </c>
      <c r="JF168" s="174">
        <f>SUMIF('Smith-Berry LDR 9-24-22'!$B$11:$B$30,$C168,'Smith-Berry LDR 9-24-22'!$AU$11:$AU$30)</f>
        <v>0</v>
      </c>
      <c r="JG168" s="174">
        <f>SUMIF('Smith-Berry LDR 9-24-22'!$B$11:$B$30,$C168,'Smith-Berry LDR 9-24-22'!$AV$11:$AV$30)</f>
        <v>0</v>
      </c>
      <c r="JH168" s="174">
        <f>SUMIF('Smith-Berry LDR 9-24-22'!$B$11:$B$30,$C168,'Smith-Berry LDR 9-24-22'!$AW$11:$AW$30)</f>
        <v>0</v>
      </c>
      <c r="JI168" s="174">
        <f>SUMIF('Smith-Berry LDR 9-24-22'!$B$11:$B$30,$C168,'Smith-Berry LDR 9-24-22'!$AX$11:$AX$30)</f>
        <v>0</v>
      </c>
      <c r="JJ168" s="174">
        <f>SUMIF('Smith-Berry LDR 9-24-22'!$B$11:$B$30,$C168,'Smith-Berry LDR 9-24-22'!$AY$11:$AY$30)</f>
        <v>0</v>
      </c>
      <c r="JK168" s="174">
        <f>SUMIF('Great Scot 10-1-22 Cham'!$B$11:$B$38,$C168,'Great Scot 10-1-22 Cham'!$AU$11:$AU$38)</f>
        <v>0</v>
      </c>
      <c r="JL168" s="174">
        <f>SUMIF('Great Scot 10-1-22 Cham'!$B$11:$B$38,$C168,'Great Scot 10-1-22 Cham'!$AV$11:$AV$38)</f>
        <v>0</v>
      </c>
      <c r="JM168" s="174">
        <f>SUMIF('Great Scot 10-1-22 Cham'!$B$11:$B$38,$C168,'Great Scot 10-1-22 Cham'!$AW$11:$AW$38)</f>
        <v>0</v>
      </c>
      <c r="JN168" s="174">
        <f>SUMIF('Great Scot 10-1-22 Cham'!$B$11:$B$38,$C168,'Great Scot 10-1-22 Cham'!$AX$11:$AX$38)</f>
        <v>0</v>
      </c>
      <c r="JO168" s="174">
        <f>SUMIF('Great Scot 10-1-22 Cham'!$B$11:$B$38,$C168,'Great Scot 10-1-22 Cham'!$AY$11:$AY$38)</f>
        <v>0</v>
      </c>
      <c r="JP168" s="174">
        <f>SUMIF('Great Scot 10-1-22 Chal'!$B$11:$B$28,$C168,'Great Scot 10-1-22 Chal'!$AU$11:$AU$28)</f>
        <v>0</v>
      </c>
      <c r="JQ168" s="174">
        <f>SUMIF('Great Scot 10-1-22 Chal'!$B$11:$B$28,$C168,'Great Scot 10-1-22 Chal'!$AV$11:$AV$28)</f>
        <v>0</v>
      </c>
      <c r="JR168" s="174">
        <f>SUMIF('Great Scot 10-1-22 Chal'!$B$11:$B$28,$C168,'Great Scot 10-1-22 Chal'!$AW$11:$AW$28)</f>
        <v>0</v>
      </c>
      <c r="JS168" s="174">
        <f>SUMIF('Great Scot 10-1-22 Chal'!$B$11:$B$28,$C168,'Great Scot 10-1-22 Chal'!$AX$11:$AX$28)</f>
        <v>0</v>
      </c>
      <c r="JT168" s="174">
        <f>SUMIF('Great Scot 10-1-22 Chal'!$B$11:$B$28,$C168,'Great Scot 10-1-22 Chal'!$AY$11:$AY$28)</f>
        <v>0</v>
      </c>
      <c r="JU168" s="174">
        <f>SUMIF('Great Pumpkin Regatta 10-15-22'!$B$11:$B$54,$C168,'Great Pumpkin Regatta 10-15-22'!$AU$11:$AU$54)</f>
        <v>0</v>
      </c>
      <c r="JV168" s="174">
        <f>SUMIF('Great Pumpkin Regatta 10-15-22'!$B$11:$B$54,$C168,'Great Pumpkin Regatta 10-15-22'!$AV$11:$AV$54)</f>
        <v>0</v>
      </c>
      <c r="JW168" s="174">
        <f>SUMIF('Great Pumpkin Regatta 10-15-22'!$B$11:$B$54,$C168,'Great Pumpkin Regatta 10-15-22'!$AW$11:$AW$54)</f>
        <v>0</v>
      </c>
      <c r="JX168" s="174">
        <f>SUMIF('Great Pumpkin Regatta 10-15-22'!$B$11:$B$54,$C168,'Great Pumpkin Regatta 10-15-22'!$AX$11:$AX$54)</f>
        <v>0</v>
      </c>
      <c r="JY168" s="174">
        <f>SUMIF('Great Pumpkin Regatta 10-15-22'!$B$11:$B$54,$C168,'Great Pumpkin Regatta 10-15-22'!$AY$11:$AY$54)</f>
        <v>0</v>
      </c>
      <c r="JZ168" s="174">
        <f>SUMIF('One Day Regatta 10-29-22 FS'!$B$11:$B$19,$C168,'One Day Regatta 10-29-22 FS'!$AU$11:$AU$19)</f>
        <v>0</v>
      </c>
      <c r="KA168" s="174">
        <f>SUMIF('One Day Regatta 10-29-22 FS'!$B$11:$B$19,$C168,'One Day Regatta 10-29-22 FS'!$AV$11:$AV$19)</f>
        <v>0</v>
      </c>
      <c r="KB168" s="174">
        <f>SUMIF('One Day Regatta 10-29-22 FS'!$B$11:$B$19,$C168,'One Day Regatta 10-29-22 FS'!$AW$11:$AW$19)</f>
        <v>0</v>
      </c>
      <c r="KC168" s="174">
        <f>SUMIF('One Day Regatta 10-29-22 FS'!$B$11:$B$19,$C168,'One Day Regatta 10-29-22 FS'!$AX$11:$AX$19)</f>
        <v>0</v>
      </c>
      <c r="KD168" s="174">
        <f>SUMIF('One Day Regatta 10-29-22 FS'!$B$11:$B$19,$C168,'One Day Regatta 10-29-22 FS'!$AY$11:$AY$19)</f>
        <v>0</v>
      </c>
    </row>
    <row r="169" spans="1:290" ht="15" customHeight="1" x14ac:dyDescent="0.2">
      <c r="A169" s="400" t="s">
        <v>1369</v>
      </c>
      <c r="B169" s="134">
        <f t="shared" si="126"/>
        <v>36</v>
      </c>
      <c r="C169" s="170" t="s">
        <v>675</v>
      </c>
      <c r="D169" s="171">
        <f t="shared" si="152"/>
        <v>0</v>
      </c>
      <c r="E169" s="172">
        <f t="shared" si="153"/>
        <v>0</v>
      </c>
      <c r="F169" s="171">
        <f t="shared" si="154"/>
        <v>0</v>
      </c>
      <c r="G169" s="171">
        <v>0</v>
      </c>
      <c r="H169" s="171">
        <f t="shared" si="155"/>
        <v>0</v>
      </c>
      <c r="I169" s="173">
        <f t="shared" si="156"/>
        <v>0</v>
      </c>
      <c r="J169" s="173"/>
      <c r="K169" s="174">
        <f>SUMIF('Saturday Race 11-06-21'!$B$11:$B$21,$C169,'Saturday Race 11-06-21'!$AU$11:$AU$21)</f>
        <v>0</v>
      </c>
      <c r="L169" s="174">
        <f>SUMIF('Saturday Race 11-06-21'!$B$11:$B$21,$C169,'Saturday Race 11-06-21'!$AV$11:$AV$21)</f>
        <v>0</v>
      </c>
      <c r="M169" s="174">
        <f>SUMIF('Saturday Race 11-06-21'!$B$11:$B$21,$C169,'Saturday Race 11-06-21'!$AW$11:$AW$21)</f>
        <v>0</v>
      </c>
      <c r="N169" s="174">
        <f>SUMIF('Saturday Race 11-06-21'!$B$11:$B$21,$C169,'Saturday Race 11-06-21'!$AX$11:$AX$21)</f>
        <v>0</v>
      </c>
      <c r="O169" s="174">
        <f>SUMIF('Saturday Race 11-06-21'!$B$11:$B$21,$C169,'Saturday Race 11-06-21'!$AY$11:$AY$21)</f>
        <v>0</v>
      </c>
      <c r="P169" s="174">
        <f>SUMIF('Saturday Race 11-20-21'!$B$11:$B$20,$C169,'Saturday Race 11-20-21'!$AU$11:$AU$20)</f>
        <v>0</v>
      </c>
      <c r="Q169" s="174">
        <f>SUMIF('Saturday Race 11-20-21'!$B$11:$B$20,$C169,'Saturday Race 11-20-21'!$AV$11:$AV$20)</f>
        <v>0</v>
      </c>
      <c r="R169" s="174">
        <f>SUMIF('Saturday Race 11-20-21'!$B$11:$B$20,$C169,'Saturday Race 11-20-21'!$AW$11:$AW$20)</f>
        <v>0</v>
      </c>
      <c r="S169" s="174">
        <f>SUMIF('Saturday Race 11-20-21'!$B$11:$B$20,$C169,'Saturday Race 11-20-21'!$AX$11:$AX$20)</f>
        <v>0</v>
      </c>
      <c r="T169" s="174">
        <f>SUMIF('Saturday Race 11-20-21'!$B$11:$B$20,$C169,'Saturday Race 11-20-21'!$AY$11:$AY$20)</f>
        <v>0</v>
      </c>
      <c r="U169" s="174">
        <f>SUMIF('Saturday Race 1-08-22'!$B$11:$B$20,$C169,'Saturday Race 1-08-22'!$AU$11:$AU$20)</f>
        <v>0</v>
      </c>
      <c r="V169" s="174">
        <f>SUMIF('Saturday Race 1-08-22'!$B$11:$B$20,$C169,'Saturday Race 1-08-22'!$AV$11:$AV$20)</f>
        <v>0</v>
      </c>
      <c r="W169" s="174">
        <f>SUMIF('Saturday Race 1-08-22'!$B$11:$B$20,$C169,'Saturday Race 1-08-22'!$AW$11:$AW$20)</f>
        <v>0</v>
      </c>
      <c r="X169" s="174">
        <f>SUMIF('Saturday Race 1-08-22'!$B$11:$B$20,$C169,'Saturday Race 1-08-22'!$AX$11:$AX$20)</f>
        <v>0</v>
      </c>
      <c r="Y169" s="174">
        <f>SUMIF('Saturday Race 1-08-22'!$B$11:$B$20,$C169,'Saturday Race 1-08-22'!$AY$11:$AY$20)</f>
        <v>0</v>
      </c>
      <c r="Z169" s="174">
        <f>SUMIF('Saturday Race 1-22-22'!$B$11:$B$20,$C169,'Saturday Race 1-22-22'!$AU$11:$AU$20)</f>
        <v>0</v>
      </c>
      <c r="AA169" s="174">
        <f>SUMIF('Saturday Race 1-22-22'!$B$11:$B$20,$C169,'Saturday Race 1-22-22'!$AV$11:$AV$20)</f>
        <v>0</v>
      </c>
      <c r="AB169" s="174">
        <f>SUMIF('Saturday Race 1-22-22'!$B$11:$B$20,$C169,'Saturday Race 1-22-22'!$AW$11:$AW$20)</f>
        <v>0</v>
      </c>
      <c r="AC169" s="174">
        <f>SUMIF('Saturday Race 1-22-22'!$B$11:$B$20,$C169,'Saturday Race 1-22-22'!$AX$11:$AX$20)</f>
        <v>0</v>
      </c>
      <c r="AD169" s="174">
        <f>SUMIF('Saturday Race 1-22-22'!$B$11:$B$20,$C169,'Saturday Race 1-22-22'!$AY$11:$AY$20)</f>
        <v>0</v>
      </c>
      <c r="AE169" s="174">
        <f>SUMIF('Sunday Race 2-6-22'!$B$11:$B$20,$C169,'Sunday Race 2-6-22'!$AU$11:$AU$20)</f>
        <v>0</v>
      </c>
      <c r="AF169" s="174">
        <f>SUMIF('Sunday Race 2-6-22'!$B$11:$B$20,$C169,'Sunday Race 2-6-22'!$AV$11:$AV$20)</f>
        <v>0</v>
      </c>
      <c r="AG169" s="174">
        <f>SUMIF('Sunday Race 2-6-22'!$B$11:$B$20,$C169,'Sunday Race 2-6-22'!$AW$11:$AW$20)</f>
        <v>0</v>
      </c>
      <c r="AH169" s="174">
        <f>SUMIF('Sunday Race 2-6-22'!$B$11:$B$20,$C169,'Sunday Race 2-6-22'!$AX$11:$AX$20)</f>
        <v>0</v>
      </c>
      <c r="AI169" s="174">
        <f>SUMIF('Sunday Race 2-6-22'!$B$11:$B$20,$C169,'Sunday Race 2-6-22'!$AY$11:$AY$20)</f>
        <v>0</v>
      </c>
      <c r="AJ169" s="174">
        <f>SUMIF('Sunday Race 2-20-22'!$B$11:$B$26,$C169,'Sunday Race 2-20-22'!$AU$11:$AU$26)</f>
        <v>0</v>
      </c>
      <c r="AK169" s="174">
        <f>SUMIF('Sunday Race 2-20-22'!$B$11:$B$26,$C169,'Sunday Race 2-20-22'!$AV$11:$AV$26)</f>
        <v>0</v>
      </c>
      <c r="AL169" s="174">
        <f>SUMIF('Sunday Race 2-20-22'!$B$11:$B$26,$C169,'Sunday Race 2-20-22'!$AW$11:$AW$26)</f>
        <v>0</v>
      </c>
      <c r="AM169" s="174">
        <f>SUMIF('Sunday Race 2-20-22'!$B$11:$B$26,$C169,'Sunday Race 2-20-22'!$AX$11:$AX$26)</f>
        <v>0</v>
      </c>
      <c r="AN169" s="174">
        <f>SUMIF('Sunday Race 2-20-22'!$B$11:$B$26,$C169,'Sunday Race 2-20-22'!$AY$11:$AY$26)</f>
        <v>0</v>
      </c>
      <c r="AO169" s="174">
        <f>SUMIF('Sunday Race 2-27-22'!$B$11:$B$20,$C169,'Sunday Race 2-27-22'!$AU$11:$AU$20)</f>
        <v>0</v>
      </c>
      <c r="AP169" s="174">
        <f>SUMIF('Sunday Race 2-27-22'!$B$11:$B$20,$C169,'Sunday Race 2-27-22'!$AV$11:$AV$20)</f>
        <v>0</v>
      </c>
      <c r="AQ169" s="174">
        <f>SUMIF('Sunday Race 2-27-22'!$B$11:$B$20,$C169,'Sunday Race 2-27-22'!$AW$11:$AW$20)</f>
        <v>0</v>
      </c>
      <c r="AR169" s="174">
        <f>SUMIF('Sunday Race 2-27-22'!$B$11:$B$20,$C169,'Sunday Race 2-27-22'!$AX$11:$AX$20)</f>
        <v>0</v>
      </c>
      <c r="AS169" s="174">
        <f>SUMIF('Sunday Race 2-27-22'!$B$11:$B$20,$C169,'Sunday Race 2-27-22'!$AY$11:$AY$20)</f>
        <v>0</v>
      </c>
      <c r="AT169" s="174">
        <f>SUMIF('Sunday Race 3-13-22'!$B$11:$B$25,$C169,'Sunday Race 3-13-22'!$AU$11:$AU$25)</f>
        <v>0</v>
      </c>
      <c r="AU169" s="174">
        <f>SUMIF('Sunday Race 3-13-22'!$B$11:$B$25,$C169,'Sunday Race 3-13-22'!$AV$11:$AV$25)</f>
        <v>0</v>
      </c>
      <c r="AV169" s="174">
        <f>SUMIF('Sunday Race 3-13-22'!$B$11:$B$25,$C169,'Sunday Race 3-13-22'!$AW$11:$AW$25)</f>
        <v>0</v>
      </c>
      <c r="AW169" s="174">
        <f>SUMIF('Sunday Race 3-13-22'!$B$11:$B$25,$C169,'Sunday Race 3-13-22'!$AX$11:$AX$25)</f>
        <v>0</v>
      </c>
      <c r="AX169" s="174">
        <f>SUMIF('Sunday Race 3-13-22'!$B$11:$B$25,$C169,'Sunday Race 3-13-22'!$AY$11:$AY$25)</f>
        <v>0</v>
      </c>
      <c r="AY169" s="174">
        <f>SUMIF('Saturday Race 3-19-22'!$B$11:$B$15,$C169,'Saturday Race 3-19-22'!$AU$11:$AU$15)</f>
        <v>0</v>
      </c>
      <c r="AZ169" s="174">
        <f>SUMIF('Saturday Race 3-19-22'!$B$11:$B$15,$C169,'Saturday Race 3-19-22'!$AV$11:$AV$15)</f>
        <v>0</v>
      </c>
      <c r="BA169" s="174">
        <f>SUMIF('Saturday Race 3-19-22'!$B$11:$B$15,$C169,'Saturday Race 3-19-22'!$AW$11:$AW$15)</f>
        <v>0</v>
      </c>
      <c r="BB169" s="174">
        <f>SUMIF('Saturday Race 3-19-22'!$B$11:$B$15,$C169,'Saturday Race 3-19-22'!$AX$11:$AX$15)</f>
        <v>0</v>
      </c>
      <c r="BC169" s="174">
        <f>SUMIF('Saturday Race 3-19-22'!$B$11:$B$15,$C169,'Saturday Race 3-19-22'!$AY$11:$AY$15)</f>
        <v>0</v>
      </c>
      <c r="BD169" s="174">
        <f>SUMIF('Sunday Races 4-10-22'!$B$11:$B$26,$C169,'Sunday Races 4-10-22'!$AU$11:$AU$26)</f>
        <v>0</v>
      </c>
      <c r="BE169" s="174">
        <f>SUMIF('Sunday Races 4-10-22'!$B$11:$B$26,$C169,'Sunday Races 4-10-22'!$AV$11:$AV$26)</f>
        <v>0</v>
      </c>
      <c r="BF169" s="174">
        <f>SUMIF('Sunday Races 4-10-22'!$B$11:$B$26,$C169,'Sunday Races 4-10-22'!$AW$11:$AW$26)</f>
        <v>0</v>
      </c>
      <c r="BG169" s="174">
        <f>SUMIF('Sunday Races 4-10-22'!$B$11:$B$26,$C169,'Sunday Races 4-10-22'!$AX$11:$AX$26)</f>
        <v>0</v>
      </c>
      <c r="BH169" s="174">
        <f>SUMIF('Sunday Races 4-10-22'!$B$11:$B$26,$C169,'Sunday Races 4-10-22'!$AY$11:$AY$26)</f>
        <v>0</v>
      </c>
      <c r="BI169" s="174">
        <f>SUMIF('Sunday Races 5-1-22'!$B$11:$B$28,$C169,'Sunday Races 5-1-22'!$AU$11:$AU$28)</f>
        <v>0</v>
      </c>
      <c r="BJ169" s="174">
        <f>SUMIF('Sunday Races 5-1-22'!$B$11:$B$28,$C169,'Sunday Races 5-1-22'!$AV$11:$AV$28)</f>
        <v>0</v>
      </c>
      <c r="BK169" s="174">
        <f>SUMIF('Sunday Races 5-1-22'!$B$11:$B$28,$C169,'Sunday Races 5-1-22'!$AW$11:$AW$28)</f>
        <v>0</v>
      </c>
      <c r="BL169" s="174">
        <f>SUMIF('Sunday Races 5-1-22'!$B$11:$B$28,$C169,'Sunday Races 5-1-22'!$AX$11:$AX$28)</f>
        <v>0</v>
      </c>
      <c r="BM169" s="174">
        <f>SUMIF('Sunday Races 5-1-22'!$B$11:$B$28,$C169,'Sunday Races 5-1-22'!$AY$11:$AY$28)</f>
        <v>0</v>
      </c>
      <c r="BN169" s="174">
        <f>SUMIF('Sunday Races 6-5-22'!$B$11:$B$28,$C169,'Sunday Races 6-5-22'!$AU$11:$AU$28)</f>
        <v>0</v>
      </c>
      <c r="BO169" s="174">
        <f>SUMIF('Sunday Races 6-5-22'!$B$11:$B$28,$C169,'Sunday Races 6-5-22'!$AV$11:$AV$28)</f>
        <v>0</v>
      </c>
      <c r="BP169" s="174">
        <f>SUMIF('Sunday Races 6-5-22'!$B$11:$B$28,$C169,'Sunday Races 6-5-22'!$AW$11:$AW$28)</f>
        <v>0</v>
      </c>
      <c r="BQ169" s="174">
        <f>SUMIF('Sunday Races 6-5-22'!$B$11:$B$28,$C169,'Sunday Races 6-5-22'!$AX$11:$AX$28)</f>
        <v>0</v>
      </c>
      <c r="BR169" s="174">
        <f>SUMIF('Sunday Races 6-5-22'!$B$11:$B$28,$C169,'Sunday Races 6-5-22'!$AY$11:$AY$28)</f>
        <v>0</v>
      </c>
      <c r="BS169" s="174">
        <f>SUMIF('Sunday Races 6-12-22'!$B$11:$B$24,$C169,'Sunday Races 6-12-22'!$AU$11:$AU$24)</f>
        <v>0</v>
      </c>
      <c r="BT169" s="174">
        <f>SUMIF('Sunday Races 6-12-22'!$B$11:$B$24,$C169,'Sunday Races 6-12-22'!$AV$11:$AV$24)</f>
        <v>0</v>
      </c>
      <c r="BU169" s="174">
        <f>SUMIF('Sunday Races 6-12-22'!$B$11:$B$24,$C169,'Sunday Races 6-12-22'!$AW$11:$AW$24)</f>
        <v>0</v>
      </c>
      <c r="BV169" s="174">
        <f>SUMIF('Sunday Races 6-12-22'!$B$11:$B$24,$C169,'Sunday Races 6-12-22'!$AX$11:$AX$24)</f>
        <v>0</v>
      </c>
      <c r="BW169" s="174">
        <f>SUMIF('Sunday Races 6-12-22'!$B$11:$B$24,$C169,'Sunday Races 6-12-22'!$AY$11:$AY$24)</f>
        <v>0</v>
      </c>
      <c r="BX169" s="174">
        <f>SUMIF('Saturday Races 6-18-22'!$B$11:$B$24,$C169,'Saturday Races 6-18-22'!$AU$11:$AU$24)</f>
        <v>0</v>
      </c>
      <c r="BY169" s="174">
        <f>SUMIF('Saturday Races 6-18-22'!$B$11:$B$24,$C169,'Saturday Races 6-18-22'!$AV$11:$AV$24)</f>
        <v>0</v>
      </c>
      <c r="BZ169" s="174">
        <f>SUMIF('Saturday Races 6-18-22'!$B$11:$B$24,$C169,'Saturday Races 6-18-22'!$AW$11:$AW$24)</f>
        <v>0</v>
      </c>
      <c r="CA169" s="174">
        <f>SUMIF('Saturday Races 6-18-22'!$B$11:$B$24,$C169,'Saturday Races 6-18-22'!$AX$11:$AX$24)</f>
        <v>0</v>
      </c>
      <c r="CB169" s="174">
        <f>SUMIF('Saturday Races 6-18-22'!$B$11:$B$24,$C169,'Saturday Races 6-18-22'!$AY$11:$AY$24)</f>
        <v>0</v>
      </c>
      <c r="CC169" s="174">
        <f>SUMIF('Sunday Races 7-3-22'!$B$11:$B$26,$C169,'Sunday Races 7-3-22'!$AU$11:$AU$26)</f>
        <v>0</v>
      </c>
      <c r="CD169" s="174">
        <f>SUMIF('Sunday Races 7-3-22'!$B$11:$B$26,$C169,'Sunday Races 7-3-22'!$AV$11:$AV$26)</f>
        <v>0</v>
      </c>
      <c r="CE169" s="174">
        <f>SUMIF('Sunday Races 7-3-22'!$B$11:$B$26,$C169,'Sunday Races 7-3-22'!$AW$11:$AW$26)</f>
        <v>0</v>
      </c>
      <c r="CF169" s="174">
        <f>SUMIF('Sunday Races 7-3-22'!$B$11:$B$26,$C169,'Sunday Races 7-3-22'!$AX$11:$AX$26)</f>
        <v>0</v>
      </c>
      <c r="CG169" s="174">
        <f>SUMIF('Sunday Races 7-3-22'!$B$11:$B$26,$C169,'Sunday Races 7-3-22'!$AY$11:$AY$26)</f>
        <v>0</v>
      </c>
      <c r="CH169" s="174">
        <f>SUMIF('Sunday Races 7-31-22'!$B$11:$B$26,$C169,'Sunday Races 7-31-22'!$AU$11:$AU$26)</f>
        <v>0</v>
      </c>
      <c r="CI169" s="174">
        <f>SUMIF('Sunday Races 7-31-22'!$B$11:$B$26,$C169,'Sunday Races 7-31-22'!$AV$11:$AV$26)</f>
        <v>0</v>
      </c>
      <c r="CJ169" s="174">
        <f>SUMIF('Sunday Races 7-31-22'!$B$11:$B$26,$C169,'Sunday Races 7-31-22'!$AW$11:$AW$26)</f>
        <v>0</v>
      </c>
      <c r="CK169" s="174">
        <f>SUMIF('Sunday Races 7-31-22'!$B$11:$B$26,$C169,'Sunday Races 7-31-22'!$AX$11:$AX$26)</f>
        <v>0</v>
      </c>
      <c r="CL169" s="174">
        <f>SUMIF('Sunday Races 7-31-22'!$B$11:$B$26,$C169,'Sunday Races 7-31-22'!$AY$11:$AY$26)</f>
        <v>0</v>
      </c>
      <c r="CM169" s="174">
        <f>SUMIF('Sunday Races 8-14-22'!$B$11:$B$26,$C169,'Sunday Races 8-14-22'!$AU$11:$AU$26)</f>
        <v>0</v>
      </c>
      <c r="CN169" s="174">
        <f>SUMIF('Sunday Races 8-14-22'!$B$11:$B$26,$C169,'Sunday Races 8-14-22'!$AV$11:$AV$26)</f>
        <v>0</v>
      </c>
      <c r="CO169" s="174">
        <f>SUMIF('Sunday Races 8-14-22'!$B$11:$B$26,$C169,'Sunday Races 8-14-22'!$AW$11:$AW$26)</f>
        <v>0</v>
      </c>
      <c r="CP169" s="174">
        <f>SUMIF('Sunday Races 8-14-22'!$B$11:$B$26,$C169,'Sunday Races 8-14-22'!$AX$11:$AX$26)</f>
        <v>0</v>
      </c>
      <c r="CQ169" s="174">
        <f>SUMIF('Sunday Races 8-14-22'!$B$11:$B$26,$C169,'Sunday Races 8-14-22'!$AY$11:$AY$26)</f>
        <v>0</v>
      </c>
      <c r="CR169" s="174">
        <f>SUMIF('Saturday Races 8-20-22'!$B$11:$B$26,$C169,'Saturday Races 8-20-22'!$AU$11:$AU$26)</f>
        <v>0</v>
      </c>
      <c r="CS169" s="174">
        <f>SUMIF('Saturday Races 8-20-22'!$B$11:$B$26,$C169,'Saturday Races 8-20-22'!$AV$11:$AV$26)</f>
        <v>0</v>
      </c>
      <c r="CT169" s="174">
        <f>SUMIF('Saturday Races 8-20-22'!$B$11:$B$26,$C169,'Saturday Races 8-20-22'!$AW$11:$AW$26)</f>
        <v>0</v>
      </c>
      <c r="CU169" s="174">
        <f>SUMIF('Saturday Races 8-20-22'!$B$11:$B$26,$C169,'Saturday Races 8-20-22'!$AX$11:$AX$26)</f>
        <v>0</v>
      </c>
      <c r="CV169" s="174">
        <f>SUMIF('Saturday Races 8-20-22'!$B$11:$B$26,$C169,'Saturday Races 8-20-22'!$AY$11:$AY$26)</f>
        <v>0</v>
      </c>
      <c r="CW169" s="174">
        <f>SUMIF('Sunday Races 9-11-22'!$B$11:$B$20,$C169,'Sunday Races 9-11-22'!$AU$11:$AU$20)</f>
        <v>0</v>
      </c>
      <c r="CX169" s="174">
        <f>SUMIF('Sunday Races 9-11-22'!$B$11:$B$20,$C169,'Sunday Races 9-11-22'!$AV$11:$AV$20)</f>
        <v>0</v>
      </c>
      <c r="CY169" s="174">
        <f>SUMIF('Sunday Races 9-11-22'!$B$11:$B$20,$C169,'Sunday Races 9-11-22'!$AW$11:$AW$20)</f>
        <v>0</v>
      </c>
      <c r="CZ169" s="174">
        <f>SUMIF('Sunday Races 9-11-22'!$B$11:$B$20,$C169,'Sunday Races 9-11-22'!$AX$11:$AX$20)</f>
        <v>0</v>
      </c>
      <c r="DA169" s="174">
        <f>SUMIF('Sunday Races 9-11-22'!$B$11:$B$20,$C169,'Sunday Races 9-11-22'!$AY$11:$AY$20)</f>
        <v>0</v>
      </c>
      <c r="DB169" s="174">
        <f>SUMIF('Sunday Races 10-9-22'!$B$11:$B$21,$C169,'Sunday Races 10-9-22'!$AU$11:$AU$21)</f>
        <v>0</v>
      </c>
      <c r="DC169" s="174">
        <f>SUMIF('Sunday Races 10-9-22'!$B$11:$B$21,$C169,'Sunday Races 10-9-22'!$AV$11:$AV$21)</f>
        <v>0</v>
      </c>
      <c r="DD169" s="174">
        <f>SUMIF('Sunday Races 10-9-22'!$B$11:$B$21,$C169,'Sunday Races 10-9-22'!$AW$11:$AW$21)</f>
        <v>0</v>
      </c>
      <c r="DE169" s="174">
        <f>SUMIF('Sunday Races 10-9-22'!$B$11:$B$21,$C169,'Sunday Races 10-9-22'!$AX$11:$AX$21)</f>
        <v>0</v>
      </c>
      <c r="DF169" s="174">
        <f>SUMIF('Sunday Races 10-9-22'!$B$11:$B$21,$C169,'Sunday Races 10-9-22'!$AY$11:$AY$21)</f>
        <v>0</v>
      </c>
      <c r="DG169" s="174">
        <f>SUMIF('Sunday Races 10-23-22'!$B$11:$B$22,$C169,'Sunday Races 10-23-22'!$AU$11:$AU$22)</f>
        <v>0</v>
      </c>
      <c r="DH169" s="174">
        <f>SUMIF('Sunday Races 10-23-22'!$B$11:$B$22,$C169,'Sunday Races 10-23-22'!$AV$11:$AV$22)</f>
        <v>0</v>
      </c>
      <c r="DI169" s="174">
        <f>SUMIF('Sunday Races 10-23-22'!$B$11:$B$22,$C169,'Sunday Races 10-23-22'!$AW$11:$AW$22)</f>
        <v>0</v>
      </c>
      <c r="DJ169" s="174">
        <f>SUMIF('Sunday Races 10-23-22'!$B$11:$B$22,$C169,'Sunday Races 10-23-22'!$AX$11:$AX$22)</f>
        <v>0</v>
      </c>
      <c r="DK169" s="174">
        <f>SUMIF('Sunday Races 10-23-22'!$B$11:$B$22,$C169,'Sunday Races 10-23-22'!$AY$11:$AY$22)</f>
        <v>0</v>
      </c>
      <c r="DL169" s="175"/>
      <c r="DM169" s="176"/>
      <c r="DN169" s="177">
        <f t="shared" si="146"/>
        <v>0</v>
      </c>
      <c r="DO169" s="177">
        <f t="shared" si="146"/>
        <v>0</v>
      </c>
      <c r="DP169" s="177">
        <f t="shared" si="146"/>
        <v>0</v>
      </c>
      <c r="DQ169" s="177">
        <f t="shared" si="146"/>
        <v>0</v>
      </c>
      <c r="DR169" s="177">
        <f t="shared" si="146"/>
        <v>0</v>
      </c>
      <c r="DS169" s="177">
        <f t="shared" si="146"/>
        <v>0</v>
      </c>
      <c r="DT169" s="177">
        <f t="shared" si="146"/>
        <v>0</v>
      </c>
      <c r="DU169" s="177">
        <f t="shared" si="146"/>
        <v>0</v>
      </c>
      <c r="DV169" s="177">
        <f t="shared" si="146"/>
        <v>0</v>
      </c>
      <c r="DW169" s="177">
        <f t="shared" si="146"/>
        <v>0</v>
      </c>
      <c r="DX169" s="177">
        <f t="shared" si="147"/>
        <v>0</v>
      </c>
      <c r="DY169" s="177">
        <f t="shared" si="147"/>
        <v>0</v>
      </c>
      <c r="DZ169" s="177">
        <f t="shared" si="147"/>
        <v>0</v>
      </c>
      <c r="EA169" s="177">
        <f t="shared" si="147"/>
        <v>0</v>
      </c>
      <c r="EB169" s="177">
        <f t="shared" si="147"/>
        <v>0</v>
      </c>
      <c r="EC169" s="177">
        <f t="shared" si="147"/>
        <v>0</v>
      </c>
      <c r="ED169" s="177">
        <f t="shared" si="147"/>
        <v>0</v>
      </c>
      <c r="EE169" s="177">
        <f t="shared" si="147"/>
        <v>0</v>
      </c>
      <c r="EF169" s="177">
        <f t="shared" si="147"/>
        <v>0</v>
      </c>
      <c r="EG169" s="177">
        <f t="shared" si="147"/>
        <v>0</v>
      </c>
      <c r="EH169" s="177">
        <f t="shared" si="148"/>
        <v>0</v>
      </c>
      <c r="EI169" s="177">
        <f t="shared" si="148"/>
        <v>0</v>
      </c>
      <c r="EJ169" s="177">
        <f t="shared" si="148"/>
        <v>0</v>
      </c>
      <c r="EK169" s="177">
        <f t="shared" si="148"/>
        <v>0</v>
      </c>
      <c r="EL169" s="177">
        <f t="shared" si="148"/>
        <v>0</v>
      </c>
      <c r="EM169" s="177">
        <f t="shared" si="148"/>
        <v>0</v>
      </c>
      <c r="EN169" s="177">
        <f t="shared" si="148"/>
        <v>0</v>
      </c>
      <c r="EO169" s="177">
        <f t="shared" si="148"/>
        <v>0</v>
      </c>
      <c r="EP169" s="177">
        <f t="shared" si="148"/>
        <v>0</v>
      </c>
      <c r="EQ169" s="177">
        <f t="shared" si="148"/>
        <v>0</v>
      </c>
      <c r="ER169" s="177">
        <f t="shared" si="149"/>
        <v>0</v>
      </c>
      <c r="ES169" s="177">
        <f t="shared" si="149"/>
        <v>0</v>
      </c>
      <c r="ET169" s="177">
        <f t="shared" si="149"/>
        <v>0</v>
      </c>
      <c r="EU169" s="177">
        <f t="shared" si="149"/>
        <v>0</v>
      </c>
      <c r="EV169" s="177">
        <f t="shared" si="149"/>
        <v>0</v>
      </c>
      <c r="EW169" s="177">
        <f t="shared" si="149"/>
        <v>0</v>
      </c>
      <c r="EX169" s="177">
        <f t="shared" si="149"/>
        <v>0</v>
      </c>
      <c r="EY169" s="177">
        <f t="shared" si="149"/>
        <v>0</v>
      </c>
      <c r="EZ169" s="177">
        <f t="shared" si="149"/>
        <v>0</v>
      </c>
      <c r="FA169" s="177">
        <f t="shared" si="149"/>
        <v>0</v>
      </c>
      <c r="FB169" s="177">
        <f t="shared" si="150"/>
        <v>0</v>
      </c>
      <c r="FC169" s="177">
        <f t="shared" si="150"/>
        <v>0</v>
      </c>
      <c r="FD169" s="177">
        <f t="shared" si="150"/>
        <v>0</v>
      </c>
      <c r="FE169" s="177">
        <f t="shared" si="150"/>
        <v>0</v>
      </c>
      <c r="FF169" s="177">
        <f t="shared" si="150"/>
        <v>0</v>
      </c>
      <c r="FG169" s="177">
        <f t="shared" si="150"/>
        <v>0</v>
      </c>
      <c r="FH169" s="177">
        <f t="shared" si="150"/>
        <v>0</v>
      </c>
      <c r="FI169" s="177">
        <f t="shared" si="150"/>
        <v>0</v>
      </c>
      <c r="FJ169" s="177">
        <f t="shared" si="150"/>
        <v>0</v>
      </c>
      <c r="FK169" s="177">
        <f t="shared" si="150"/>
        <v>0</v>
      </c>
      <c r="FL169" s="177">
        <f t="shared" si="151"/>
        <v>0</v>
      </c>
      <c r="FM169" s="177">
        <f t="shared" si="151"/>
        <v>0</v>
      </c>
      <c r="FN169" s="177">
        <f t="shared" si="151"/>
        <v>0</v>
      </c>
      <c r="FO169" s="177">
        <f t="shared" si="151"/>
        <v>0</v>
      </c>
      <c r="FP169" s="177">
        <f t="shared" si="151"/>
        <v>0</v>
      </c>
      <c r="FQ169" s="177">
        <f t="shared" si="151"/>
        <v>0</v>
      </c>
      <c r="FR169" s="177">
        <f t="shared" si="151"/>
        <v>0</v>
      </c>
      <c r="FS169" s="177">
        <f t="shared" si="151"/>
        <v>0</v>
      </c>
      <c r="FT169" s="177">
        <f t="shared" si="151"/>
        <v>0</v>
      </c>
      <c r="FU169" s="177">
        <f t="shared" si="151"/>
        <v>0</v>
      </c>
      <c r="FV169" s="177">
        <f t="shared" si="151"/>
        <v>0</v>
      </c>
      <c r="FW169" s="177">
        <f t="shared" si="151"/>
        <v>0</v>
      </c>
      <c r="FX169" s="177">
        <f t="shared" si="151"/>
        <v>0</v>
      </c>
      <c r="FY169" s="177">
        <f t="shared" si="151"/>
        <v>0</v>
      </c>
      <c r="FZ169" s="177">
        <f t="shared" si="151"/>
        <v>0</v>
      </c>
      <c r="GA169" s="177"/>
      <c r="GB169" s="229">
        <f t="shared" si="157"/>
        <v>0</v>
      </c>
      <c r="GC169" s="229">
        <f t="shared" si="158"/>
        <v>0</v>
      </c>
      <c r="GD169" s="174">
        <f>SUMIF('One Day 12-04-21 Scots'!$B$11:$B$24,$C169,'One Day 12-04-21 Scots'!$AU$11:$AU$24)</f>
        <v>0</v>
      </c>
      <c r="GE169" s="174">
        <f>SUMIF('One Day 12-04-21 Scots'!$B$11:$B$24,$C169,'One Day 12-04-21 Scots'!$AV$11:$AV$24)</f>
        <v>0</v>
      </c>
      <c r="GF169" s="174">
        <f>SUMIF('One Day 12-04-21 Scots'!$B$11:$B$24,$C169,'One Day 12-04-21 Scots'!$AW$11:$AW$24)</f>
        <v>0</v>
      </c>
      <c r="GG169" s="174">
        <f>SUMIF('One Day 12-04-21 Scots'!$B$11:$B$24,$C169,'One Day 12-04-21 Scots'!$AX$11:$AX$24)</f>
        <v>0</v>
      </c>
      <c r="GH169" s="174">
        <f>SUMIF('One Day 12-04-21 Scots'!$B$11:$B$24,$C169,'One Day 12-04-21 Scots'!$AY$11:$AY$24)</f>
        <v>0</v>
      </c>
      <c r="GI169" s="174">
        <f>SUMIF('One Day 12-04-21 Thistles'!$B$11:$B$25,$C169,'One Day 12-04-21 Thistles'!$AU$11:$AU$25)</f>
        <v>0</v>
      </c>
      <c r="GJ169" s="174">
        <f>SUMIF('One Day 12-04-21 Thistles'!$B$11:$B$25,$C169,'One Day 12-04-21 Thistles'!$AV$11:$AV$25)</f>
        <v>0</v>
      </c>
      <c r="GK169" s="174">
        <f>SUMIF('One Day 12-04-21 Thistles'!$B$11:$B$25,$C169,'One Day 12-04-21 Thistles'!$AW$11:$AW$25)</f>
        <v>0</v>
      </c>
      <c r="GL169" s="174">
        <f>SUMIF('One Day 12-04-21 Thistles'!$B$11:$B$25,$C169,'One Day 12-04-21 Thistles'!$AX$11:$AX$25)</f>
        <v>0</v>
      </c>
      <c r="GM169" s="174">
        <f>SUMIF('One Day 12-04-21 Thistles'!$B$11:$B$25,$C169,'One Day 12-04-21 Thistles'!$AY$11:$AY$25)</f>
        <v>0</v>
      </c>
      <c r="GN169" s="174">
        <f>SUMIF('Chili One Day 2-12-22 Scots'!$B$11:$B$27,$C169,'Chili One Day 2-12-22 Scots'!$AU$11:$AU$27)</f>
        <v>0</v>
      </c>
      <c r="GO169" s="174">
        <f>SUMIF('Chili One Day 2-12-22 Scots'!$B$11:$B$27,$C169,'Chili One Day 2-12-22 Scots'!$AV$11:$AV$27)</f>
        <v>0</v>
      </c>
      <c r="GP169" s="174">
        <f>SUMIF('Chili One Day 2-12-22 Scots'!$B$11:$B$27,$C169,'Chili One Day 2-12-22 Scots'!$AW$11:$AW$27)</f>
        <v>0</v>
      </c>
      <c r="GQ169" s="174">
        <f>SUMIF('Chili One Day 2-12-22 Scots'!$B$11:$B$27,$C169,'Chili One Day 2-12-22 Scots'!$AX$11:$AX$27)</f>
        <v>0</v>
      </c>
      <c r="GR169" s="174">
        <f>SUMIF('Chili One Day 2-12-22 Scots'!$B$11:$B$27,$C169,'Chili One Day 2-12-22 Scots'!$AY$11:$AY$27)</f>
        <v>0</v>
      </c>
      <c r="GS169" s="174">
        <f>SUMIF('Chili One Day 2-12-22 Thistles'!$B$11:$B$27,$C169,'Chili One Day 2-12-22 Thistles'!$AU$11:$AU$27)</f>
        <v>0</v>
      </c>
      <c r="GT169" s="174">
        <f>SUMIF('Chili One Day 2-12-22 Thistles'!$B$11:$B$27,$C169,'Chili One Day 2-12-22 Thistles'!$AV$11:$AV$27)</f>
        <v>0</v>
      </c>
      <c r="GU169" s="174">
        <f>SUMIF('Chili One Day 2-12-22 Thistles'!$B$11:$B$27,$C169,'Chili One Day 2-12-22 Thistles'!$AW$11:$AW$27)</f>
        <v>0</v>
      </c>
      <c r="GV169" s="174">
        <f>SUMIF('Chili One Day 2-12-22 Thistles'!$B$11:$B$27,$C169,'Chili One Day 2-12-22 Thistles'!$AX$11:$AX$27)</f>
        <v>0</v>
      </c>
      <c r="GW169" s="174">
        <f>SUMIF('Chili One Day 2-12-22 Thistles'!$B$11:$B$27,$C169,'Chili One Day 2-12-22 Thistles'!$AY$11:$AY$27)</f>
        <v>0</v>
      </c>
      <c r="GX169" s="174">
        <f>SUMIF('Ironman One Day 3-5-22 FS'!$B$11:$B$26,$C169,'Ironman One Day 3-5-22 FS'!$AU$11:$AU$26)</f>
        <v>0</v>
      </c>
      <c r="GY169" s="174">
        <f>SUMIF('Ironman One Day 3-5-22 FS'!$B$11:$B$26,$C169,'Ironman One Day 3-5-22 FS'!$AV$11:$AV$26)</f>
        <v>0</v>
      </c>
      <c r="GZ169" s="174">
        <f>SUMIF('Ironman One Day 3-5-22 FS'!$B$11:$B$26,$C169,'Ironman One Day 3-5-22 FS'!$AW$11:$AW$26)</f>
        <v>0</v>
      </c>
      <c r="HA169" s="174">
        <f>SUMIF('Ironman One Day 3-5-22 FS'!$B$11:$B$26,$C169,'Ironman One Day 3-5-22 FS'!$AX$11:$AX$26)</f>
        <v>0</v>
      </c>
      <c r="HB169" s="174">
        <f>SUMIF('Ironman One Day 3-5-22 FS'!$B$11:$B$26,$C169,'Ironman One Day 3-5-22 FS'!$AY$11:$AY$26)</f>
        <v>0</v>
      </c>
      <c r="HC169" s="174">
        <f>SUMIF('Ironman One Day 3-5-22 420'!$B$11:$B$26,$C169,'Ironman One Day 3-5-22 420'!$AU$11:$AU$26)</f>
        <v>0</v>
      </c>
      <c r="HD169" s="174">
        <f>SUMIF('Ironman One Day 3-5-22 420'!$B$11:$B$26,$C169,'Ironman One Day 3-5-22 420'!$AV$11:$AV$26)</f>
        <v>0</v>
      </c>
      <c r="HE169" s="174">
        <f>SUMIF('Ironman One Day 3-5-22 420'!$B$11:$B$26,$C169,'Ironman One Day 3-5-22 420'!$AW$11:$AW$26)</f>
        <v>0</v>
      </c>
      <c r="HF169" s="174">
        <f>SUMIF('Ironman One Day 3-5-22 420'!$B$11:$B$26,$C169,'Ironman One Day 3-5-22 420'!$AX$11:$AX$26)</f>
        <v>0</v>
      </c>
      <c r="HG169" s="174">
        <f>SUMIF('Ironman One Day 3-5-22 420'!$B$11:$B$26,$C169,'Ironman One Day 3-5-22 420'!$AY$11:$AY$26)</f>
        <v>0</v>
      </c>
      <c r="HH169" s="174">
        <f>SUMIF('Easter One Day 4-16-22 FS'!$B$11:$B$25,$C169,'Easter One Day 4-16-22 FS'!$AU$11:$AU$25)</f>
        <v>0</v>
      </c>
      <c r="HI169" s="174">
        <f>SUMIF('Easter One Day 4-16-22 FS'!$B$11:$B$25,$C169,'Easter One Day 4-16-22 FS'!$AV$11:$AV$25)</f>
        <v>0</v>
      </c>
      <c r="HJ169" s="174">
        <f>SUMIF('Easter One Day 4-16-22 FS'!$B$11:$B$25,$C169,'Easter One Day 4-16-22 FS'!$AW$11:$AW$25)</f>
        <v>0</v>
      </c>
      <c r="HK169" s="174">
        <f>SUMIF('Easter One Day 4-16-22 FS'!$B$11:$B$25,$C169,'Easter One Day 4-16-22 FS'!$AX$11:$AX$25)</f>
        <v>0</v>
      </c>
      <c r="HL169" s="174">
        <f>SUMIF('Easter One Day 4-16-22 FS'!$B$11:$B$25,$C169,'Easter One Day 4-16-22 FS'!$AY$11:$AY$25)</f>
        <v>0</v>
      </c>
      <c r="HM169" s="174">
        <f>SUMIF('Easter One Day 4-16-22 TH'!$B$11:$B$25,$C169,'Easter One Day 4-16-22 TH'!$AU$11:$AU$25)</f>
        <v>0</v>
      </c>
      <c r="HN169" s="174">
        <f>SUMIF('Easter One Day 4-16-22 TH'!$B$11:$B$25,$C169,'Easter One Day 4-16-22 TH'!$AV$11:$AV$25)</f>
        <v>0</v>
      </c>
      <c r="HO169" s="174">
        <f>SUMIF('Easter One Day 4-16-22 TH'!$B$11:$B$25,$C169,'Easter One Day 4-16-22 TH'!$AW$11:$AW$25)</f>
        <v>0</v>
      </c>
      <c r="HP169" s="174">
        <f>SUMIF('Easter One Day 4-16-22 TH'!$B$11:$B$25,$C169,'Easter One Day 4-16-22 TH'!$AX$11:$AX$25)</f>
        <v>0</v>
      </c>
      <c r="HQ169" s="174">
        <f>SUMIF('Easter One Day 4-16-22 TH'!$B$11:$B$25,$C169,'Easter One Day 4-16-22 TH'!$AY$11:$AY$25)</f>
        <v>0</v>
      </c>
      <c r="HR169" s="174">
        <f>SUMIF('Long Distance Race 5-7-22'!$B$11:$B$25,$C169,'Long Distance Race 5-7-22'!$AU$11:$AU$25)</f>
        <v>0</v>
      </c>
      <c r="HS169" s="174">
        <f>SUMIF('Long Distance Race 5-7-22'!$B$11:$B$18,$C169,'Long Distance Race 5-7-22'!$AV$11:$AV$18)</f>
        <v>0</v>
      </c>
      <c r="HT169" s="174">
        <f>SUMIF('Long Distance Race 5-7-22'!$B$11:$B$18,$C169,'Long Distance Race 5-7-22'!$AW$11:$AW$18)</f>
        <v>0</v>
      </c>
      <c r="HU169" s="174">
        <f>SUMIF('Long Distance Race 5-7-22'!$B$11:$B$18,$C169,'Long Distance Race 5-7-22'!$AX$11:$AX$18)</f>
        <v>0</v>
      </c>
      <c r="HV169" s="174">
        <f>SUMIF('Long Distance Race 5-7-22'!$B$11:$B$18,$C169,'Long Distance Race 5-7-22'!$AY$11:$AY$18)</f>
        <v>0</v>
      </c>
      <c r="HW169" s="174">
        <f>SUMIF('Memorial Day Regatta 5-28-22 Op'!$B$11:$B$25,$C169,'Memorial Day Regatta 5-28-22 Op'!$AU$11:$AU$25)</f>
        <v>0</v>
      </c>
      <c r="HX169" s="174">
        <f>SUMIF('Memorial Day Regatta 5-28-22 Op'!$B$11:$B$18,$C169,'Memorial Day Regatta 5-28-22 Op'!$AV$11:$AV$18)</f>
        <v>0</v>
      </c>
      <c r="HY169" s="174">
        <f>SUMIF('Memorial Day Regatta 5-28-22 Op'!$B$11:$B$18,$C169,'Memorial Day Regatta 5-28-22 Op'!$AW$11:$AW$18)</f>
        <v>0</v>
      </c>
      <c r="HZ169" s="174">
        <f>SUMIF('Memorial Day Regatta 5-28-22 Op'!$B$11:$B$18,$C169,'Memorial Day Regatta 5-28-22 Op'!$AX$11:$AX$18)</f>
        <v>0</v>
      </c>
      <c r="IA169" s="174">
        <f>SUMIF('Memorial Day Regatta 5-28-22 Op'!$B$11:$B$18,$C169,'Memorial Day Regatta 5-28-22 Op'!$AY$11:$AY$18)</f>
        <v>0</v>
      </c>
      <c r="IB169" s="174">
        <f>SUMIF('Caldwell Cup 6-25-22 TH'!$B$11:$B$25,$C169,'Caldwell Cup 6-25-22 TH'!$AU$11:$AU$25)</f>
        <v>0</v>
      </c>
      <c r="IC169" s="174">
        <f>SUMIF('Caldwell Cup 6-25-22 TH'!$B$11:$B$25,$C169,'Caldwell Cup 6-25-22 TH'!$AV$11:$AV$25)</f>
        <v>0</v>
      </c>
      <c r="ID169" s="174">
        <f>SUMIF('Caldwell Cup 6-25-22 TH'!$B$11:$B$25,$C169,'Caldwell Cup 6-25-22 TH'!$AW$11:$AW$25)</f>
        <v>0</v>
      </c>
      <c r="IE169" s="174">
        <f>SUMIF('Caldwell Cup 6-25-22 TH'!$B$11:$B$25,$C169,'Caldwell Cup 6-25-22 TH'!$AX$11:$AX$25)</f>
        <v>0</v>
      </c>
      <c r="IF169" s="174">
        <f>SUMIF('Caldwell Cup 6-25-22 TH'!$B$11:$B$25,$C169,'Caldwell Cup 6-25-22 TH'!$AY$11:$AY$25)</f>
        <v>0</v>
      </c>
      <c r="IG169" s="174">
        <f>SUMIF('Caldwell Cup 6-25-22 FS'!$B$11:$B$21,$C169,'Caldwell Cup 6-25-22 FS'!$AU$11:$AU$21)</f>
        <v>0</v>
      </c>
      <c r="IH169" s="174">
        <f>SUMIF('Caldwell Cup 6-25-22 FS'!$B$11:$B$21,$C169,'Caldwell Cup 6-25-22 FS'!$AV$11:$AV$21)</f>
        <v>0</v>
      </c>
      <c r="II169" s="174">
        <f>SUMIF('Caldwell Cup 6-25-22 FS'!$B$11:$B$21,$C169,'Caldwell Cup 6-25-22 FS'!$AW$11:$AW$21)</f>
        <v>0</v>
      </c>
      <c r="IJ169" s="174">
        <f>SUMIF('Caldwell Cup 6-25-22 FS'!$B$11:$B$21,$C169,'Caldwell Cup 6-25-22 FS'!$AX$11:$AX$21)</f>
        <v>0</v>
      </c>
      <c r="IK169" s="174">
        <f>SUMIF('Caldwell Cup 6-25-22 FS'!$B$11:$B$21,$C169,'Caldwell Cup 6-25-22 FS'!$AY$11:$AY$21)</f>
        <v>0</v>
      </c>
      <c r="IL169" s="174">
        <f>SUMIF('Caldwell Cup 6-25-22 Lasers'!$B$11:$B$23,$C169,'Caldwell Cup 6-25-22 Lasers'!$AU$11:$AU$23)</f>
        <v>0</v>
      </c>
      <c r="IM169" s="174">
        <f>SUMIF('Caldwell Cup 6-25-22 Lasers'!$B$11:$B$23,$C169,'Caldwell Cup 6-25-22 Lasers'!$AV$11:$AV$23)</f>
        <v>0</v>
      </c>
      <c r="IN169" s="174">
        <f>SUMIF('Caldwell Cup 6-25-22 Lasers'!$B$11:$B$23,$C169,'Caldwell Cup 6-25-22 Lasers'!$AW$11:$AW$23)</f>
        <v>0</v>
      </c>
      <c r="IO169" s="174">
        <f>SUMIF('Caldwell Cup 6-25-22 Lasers'!$B$11:$B$23,$C169,'Caldwell Cup 6-25-22 Lasers'!$AX$11:$AX$23)</f>
        <v>0</v>
      </c>
      <c r="IP169" s="174">
        <f>SUMIF('Caldwell Cup 6-25-22 Lasers'!$B$11:$B$23,$C169,'Caldwell Cup 6-25-22 Lasers'!$AY$11:$AY$23)</f>
        <v>0</v>
      </c>
      <c r="IQ169" s="174">
        <f>SUMIF('Labor Day Regatta 9-3-22 FS'!$B$11:$B$30,$C169,'Labor Day Regatta 9-3-22 FS'!$AU$11:$AU$30)</f>
        <v>0</v>
      </c>
      <c r="IR169" s="174">
        <f>SUMIF('Labor Day Regatta 9-3-22 FS'!$B$11:$B$30,$C169,'Labor Day Regatta 9-3-22 FS'!$AV$11:$AV$30)</f>
        <v>0</v>
      </c>
      <c r="IS169" s="174">
        <f>SUMIF('Labor Day Regatta 9-3-22 FS'!$B$11:$B$30,$C169,'Labor Day Regatta 9-3-22 FS'!$AW$11:$AW$30)</f>
        <v>0</v>
      </c>
      <c r="IT169" s="174">
        <f>SUMIF('Labor Day Regatta 9-3-22 FS'!$B$11:$B$30,$C169,'Labor Day Regatta 9-3-22 FS'!$AX$11:$AX$30)</f>
        <v>0</v>
      </c>
      <c r="IU169" s="174">
        <f>SUMIF('Labor Day Regatta 9-3-22 FS'!$B$11:$B$30,$C169,'Labor Day Regatta 9-3-22 FS'!$AY$11:$AY$30)</f>
        <v>0</v>
      </c>
      <c r="IV169" s="174">
        <f>SUMIF('2022-09-17 Leukemia Cup FS'!$B$11:$B$26,$C169,'2022-09-17 Leukemia Cup FS'!$AU$11:$AU$26)</f>
        <v>0</v>
      </c>
      <c r="IW169" s="174">
        <f>SUMIF('2022-09-17 Leukemia Cup FS'!$B$11:$B$26,$C169,'2022-09-17 Leukemia Cup FS'!$AV$11:$AV$26)</f>
        <v>0</v>
      </c>
      <c r="IX169" s="174">
        <f>SUMIF('2022-09-17 Leukemia Cup FS'!$B$11:$B$26,$C169,'2022-09-17 Leukemia Cup FS'!$AW$11:$AW$26)</f>
        <v>0</v>
      </c>
      <c r="IY169" s="174">
        <f>SUMIF('2022-09-17 Leukemia Cup FS'!$B$11:$B$26,$C169,'2022-09-17 Leukemia Cup FS'!$AX$11:$AX$26)</f>
        <v>0</v>
      </c>
      <c r="IZ169" s="174">
        <f>SUMIF('2022-09-17 Leukemia Cup FS'!$B$11:$B$26,$C169,'2022-09-17 Leukemia Cup FS'!$AY$11:$AY$26)</f>
        <v>0</v>
      </c>
      <c r="JA169" s="174">
        <f>SUMIF('2022-09-17 Leukemia Cup TH'!$B$11:$B$28,$C169,'2022-09-17 Leukemia Cup TH'!$AU$11:$AU$28)</f>
        <v>0</v>
      </c>
      <c r="JB169" s="174">
        <f>SUMIF('2022-09-17 Leukemia Cup TH'!$B$11:$B$28,$C169,'2022-09-17 Leukemia Cup TH'!$AV$11:$AV$28)</f>
        <v>0</v>
      </c>
      <c r="JC169" s="174">
        <f>SUMIF('2022-09-17 Leukemia Cup TH'!$B$11:$B$28,$C169,'2022-09-17 Leukemia Cup TH'!$AW$11:$AW$28)</f>
        <v>0</v>
      </c>
      <c r="JD169" s="174">
        <f>SUMIF('2022-09-17 Leukemia Cup TH'!$B$11:$B$28,$C169,'2022-09-17 Leukemia Cup TH'!$AX$11:$AX$28)</f>
        <v>0</v>
      </c>
      <c r="JE169" s="174">
        <f>SUMIF('2022-09-17 Leukemia Cup TH'!$B$11:$B$28,$C169,'2022-09-17 Leukemia Cup TH'!$AY$11:$AY$28)</f>
        <v>0</v>
      </c>
      <c r="JF169" s="174">
        <f>SUMIF('Smith-Berry LDR 9-24-22'!$B$11:$B$30,$C169,'Smith-Berry LDR 9-24-22'!$AU$11:$AU$30)</f>
        <v>0</v>
      </c>
      <c r="JG169" s="174">
        <f>SUMIF('Smith-Berry LDR 9-24-22'!$B$11:$B$30,$C169,'Smith-Berry LDR 9-24-22'!$AV$11:$AV$30)</f>
        <v>0</v>
      </c>
      <c r="JH169" s="174">
        <f>SUMIF('Smith-Berry LDR 9-24-22'!$B$11:$B$30,$C169,'Smith-Berry LDR 9-24-22'!$AW$11:$AW$30)</f>
        <v>0</v>
      </c>
      <c r="JI169" s="174">
        <f>SUMIF('Smith-Berry LDR 9-24-22'!$B$11:$B$30,$C169,'Smith-Berry LDR 9-24-22'!$AX$11:$AX$30)</f>
        <v>0</v>
      </c>
      <c r="JJ169" s="174">
        <f>SUMIF('Smith-Berry LDR 9-24-22'!$B$11:$B$30,$C169,'Smith-Berry LDR 9-24-22'!$AY$11:$AY$30)</f>
        <v>0</v>
      </c>
      <c r="JK169" s="174">
        <f>SUMIF('Great Scot 10-1-22 Cham'!$B$11:$B$38,$C169,'Great Scot 10-1-22 Cham'!$AU$11:$AU$38)</f>
        <v>0</v>
      </c>
      <c r="JL169" s="174">
        <f>SUMIF('Great Scot 10-1-22 Cham'!$B$11:$B$38,$C169,'Great Scot 10-1-22 Cham'!$AV$11:$AV$38)</f>
        <v>0</v>
      </c>
      <c r="JM169" s="174">
        <f>SUMIF('Great Scot 10-1-22 Cham'!$B$11:$B$38,$C169,'Great Scot 10-1-22 Cham'!$AW$11:$AW$38)</f>
        <v>0</v>
      </c>
      <c r="JN169" s="174">
        <f>SUMIF('Great Scot 10-1-22 Cham'!$B$11:$B$38,$C169,'Great Scot 10-1-22 Cham'!$AX$11:$AX$38)</f>
        <v>0</v>
      </c>
      <c r="JO169" s="174">
        <f>SUMIF('Great Scot 10-1-22 Cham'!$B$11:$B$38,$C169,'Great Scot 10-1-22 Cham'!$AY$11:$AY$38)</f>
        <v>0</v>
      </c>
      <c r="JP169" s="174">
        <f>SUMIF('Great Scot 10-1-22 Chal'!$B$11:$B$28,$C169,'Great Scot 10-1-22 Chal'!$AU$11:$AU$28)</f>
        <v>0</v>
      </c>
      <c r="JQ169" s="174">
        <f>SUMIF('Great Scot 10-1-22 Chal'!$B$11:$B$28,$C169,'Great Scot 10-1-22 Chal'!$AV$11:$AV$28)</f>
        <v>0</v>
      </c>
      <c r="JR169" s="174">
        <f>SUMIF('Great Scot 10-1-22 Chal'!$B$11:$B$28,$C169,'Great Scot 10-1-22 Chal'!$AW$11:$AW$28)</f>
        <v>0</v>
      </c>
      <c r="JS169" s="174">
        <f>SUMIF('Great Scot 10-1-22 Chal'!$B$11:$B$28,$C169,'Great Scot 10-1-22 Chal'!$AX$11:$AX$28)</f>
        <v>0</v>
      </c>
      <c r="JT169" s="174">
        <f>SUMIF('Great Scot 10-1-22 Chal'!$B$11:$B$28,$C169,'Great Scot 10-1-22 Chal'!$AY$11:$AY$28)</f>
        <v>0</v>
      </c>
      <c r="JU169" s="174">
        <f>SUMIF('Great Pumpkin Regatta 10-15-22'!$B$11:$B$54,$C169,'Great Pumpkin Regatta 10-15-22'!$AU$11:$AU$54)</f>
        <v>0</v>
      </c>
      <c r="JV169" s="174">
        <f>SUMIF('Great Pumpkin Regatta 10-15-22'!$B$11:$B$54,$C169,'Great Pumpkin Regatta 10-15-22'!$AV$11:$AV$54)</f>
        <v>0</v>
      </c>
      <c r="JW169" s="174">
        <f>SUMIF('Great Pumpkin Regatta 10-15-22'!$B$11:$B$54,$C169,'Great Pumpkin Regatta 10-15-22'!$AW$11:$AW$54)</f>
        <v>0</v>
      </c>
      <c r="JX169" s="174">
        <f>SUMIF('Great Pumpkin Regatta 10-15-22'!$B$11:$B$54,$C169,'Great Pumpkin Regatta 10-15-22'!$AX$11:$AX$54)</f>
        <v>0</v>
      </c>
      <c r="JY169" s="174">
        <f>SUMIF('Great Pumpkin Regatta 10-15-22'!$B$11:$B$54,$C169,'Great Pumpkin Regatta 10-15-22'!$AY$11:$AY$54)</f>
        <v>0</v>
      </c>
      <c r="JZ169" s="174">
        <f>SUMIF('One Day Regatta 10-29-22 FS'!$B$11:$B$19,$C169,'One Day Regatta 10-29-22 FS'!$AU$11:$AU$19)</f>
        <v>0</v>
      </c>
      <c r="KA169" s="174">
        <f>SUMIF('One Day Regatta 10-29-22 FS'!$B$11:$B$19,$C169,'One Day Regatta 10-29-22 FS'!$AV$11:$AV$19)</f>
        <v>0</v>
      </c>
      <c r="KB169" s="174">
        <f>SUMIF('One Day Regatta 10-29-22 FS'!$B$11:$B$19,$C169,'One Day Regatta 10-29-22 FS'!$AW$11:$AW$19)</f>
        <v>0</v>
      </c>
      <c r="KC169" s="174">
        <f>SUMIF('One Day Regatta 10-29-22 FS'!$B$11:$B$19,$C169,'One Day Regatta 10-29-22 FS'!$AX$11:$AX$19)</f>
        <v>0</v>
      </c>
      <c r="KD169" s="174">
        <f>SUMIF('One Day Regatta 10-29-22 FS'!$B$11:$B$19,$C169,'One Day Regatta 10-29-22 FS'!$AY$11:$AY$19)</f>
        <v>0</v>
      </c>
    </row>
    <row r="170" spans="1:290" ht="15" customHeight="1" x14ac:dyDescent="0.2">
      <c r="A170" s="400" t="s">
        <v>1369</v>
      </c>
      <c r="B170" s="134">
        <f t="shared" si="126"/>
        <v>36</v>
      </c>
      <c r="C170" s="170" t="s">
        <v>260</v>
      </c>
      <c r="D170" s="171">
        <f t="shared" si="152"/>
        <v>0</v>
      </c>
      <c r="E170" s="172">
        <f t="shared" si="153"/>
        <v>0</v>
      </c>
      <c r="F170" s="171">
        <f t="shared" si="154"/>
        <v>0</v>
      </c>
      <c r="G170" s="171">
        <v>0</v>
      </c>
      <c r="H170" s="171">
        <f t="shared" si="155"/>
        <v>0</v>
      </c>
      <c r="I170" s="173">
        <f t="shared" si="156"/>
        <v>0</v>
      </c>
      <c r="J170" s="173"/>
      <c r="K170" s="174">
        <f>SUMIF('Saturday Race 11-06-21'!$B$11:$B$21,$C170,'Saturday Race 11-06-21'!$AU$11:$AU$21)</f>
        <v>0</v>
      </c>
      <c r="L170" s="174">
        <f>SUMIF('Saturday Race 11-06-21'!$B$11:$B$21,$C170,'Saturday Race 11-06-21'!$AV$11:$AV$21)</f>
        <v>0</v>
      </c>
      <c r="M170" s="174">
        <f>SUMIF('Saturday Race 11-06-21'!$B$11:$B$21,$C170,'Saturday Race 11-06-21'!$AW$11:$AW$21)</f>
        <v>0</v>
      </c>
      <c r="N170" s="174">
        <f>SUMIF('Saturday Race 11-06-21'!$B$11:$B$21,$C170,'Saturday Race 11-06-21'!$AX$11:$AX$21)</f>
        <v>0</v>
      </c>
      <c r="O170" s="174">
        <f>SUMIF('Saturday Race 11-06-21'!$B$11:$B$21,$C170,'Saturday Race 11-06-21'!$AY$11:$AY$21)</f>
        <v>0</v>
      </c>
      <c r="P170" s="174">
        <f>SUMIF('Saturday Race 11-20-21'!$B$11:$B$20,$C170,'Saturday Race 11-20-21'!$AU$11:$AU$20)</f>
        <v>0</v>
      </c>
      <c r="Q170" s="174">
        <f>SUMIF('Saturday Race 11-20-21'!$B$11:$B$20,$C170,'Saturday Race 11-20-21'!$AV$11:$AV$20)</f>
        <v>0</v>
      </c>
      <c r="R170" s="174">
        <f>SUMIF('Saturday Race 11-20-21'!$B$11:$B$20,$C170,'Saturday Race 11-20-21'!$AW$11:$AW$20)</f>
        <v>0</v>
      </c>
      <c r="S170" s="174">
        <f>SUMIF('Saturday Race 11-20-21'!$B$11:$B$20,$C170,'Saturday Race 11-20-21'!$AX$11:$AX$20)</f>
        <v>0</v>
      </c>
      <c r="T170" s="174">
        <f>SUMIF('Saturday Race 11-20-21'!$B$11:$B$20,$C170,'Saturday Race 11-20-21'!$AY$11:$AY$20)</f>
        <v>0</v>
      </c>
      <c r="U170" s="174">
        <f>SUMIF('Saturday Race 1-08-22'!$B$11:$B$20,$C170,'Saturday Race 1-08-22'!$AU$11:$AU$20)</f>
        <v>0</v>
      </c>
      <c r="V170" s="174">
        <f>SUMIF('Saturday Race 1-08-22'!$B$11:$B$20,$C170,'Saturday Race 1-08-22'!$AV$11:$AV$20)</f>
        <v>0</v>
      </c>
      <c r="W170" s="174">
        <f>SUMIF('Saturday Race 1-08-22'!$B$11:$B$20,$C170,'Saturday Race 1-08-22'!$AW$11:$AW$20)</f>
        <v>0</v>
      </c>
      <c r="X170" s="174">
        <f>SUMIF('Saturday Race 1-08-22'!$B$11:$B$20,$C170,'Saturday Race 1-08-22'!$AX$11:$AX$20)</f>
        <v>0</v>
      </c>
      <c r="Y170" s="174">
        <f>SUMIF('Saturday Race 1-08-22'!$B$11:$B$20,$C170,'Saturday Race 1-08-22'!$AY$11:$AY$20)</f>
        <v>0</v>
      </c>
      <c r="Z170" s="174">
        <f>SUMIF('Saturday Race 1-22-22'!$B$11:$B$20,$C170,'Saturday Race 1-22-22'!$AU$11:$AU$20)</f>
        <v>0</v>
      </c>
      <c r="AA170" s="174">
        <f>SUMIF('Saturday Race 1-22-22'!$B$11:$B$20,$C170,'Saturday Race 1-22-22'!$AV$11:$AV$20)</f>
        <v>0</v>
      </c>
      <c r="AB170" s="174">
        <f>SUMIF('Saturday Race 1-22-22'!$B$11:$B$20,$C170,'Saturday Race 1-22-22'!$AW$11:$AW$20)</f>
        <v>0</v>
      </c>
      <c r="AC170" s="174">
        <f>SUMIF('Saturday Race 1-22-22'!$B$11:$B$20,$C170,'Saturday Race 1-22-22'!$AX$11:$AX$20)</f>
        <v>0</v>
      </c>
      <c r="AD170" s="174">
        <f>SUMIF('Saturday Race 1-22-22'!$B$11:$B$20,$C170,'Saturday Race 1-22-22'!$AY$11:$AY$20)</f>
        <v>0</v>
      </c>
      <c r="AE170" s="174">
        <f>SUMIF('Sunday Race 2-6-22'!$B$11:$B$20,$C170,'Sunday Race 2-6-22'!$AU$11:$AU$20)</f>
        <v>0</v>
      </c>
      <c r="AF170" s="174">
        <f>SUMIF('Sunday Race 2-6-22'!$B$11:$B$20,$C170,'Sunday Race 2-6-22'!$AV$11:$AV$20)</f>
        <v>0</v>
      </c>
      <c r="AG170" s="174">
        <f>SUMIF('Sunday Race 2-6-22'!$B$11:$B$20,$C170,'Sunday Race 2-6-22'!$AW$11:$AW$20)</f>
        <v>0</v>
      </c>
      <c r="AH170" s="174">
        <f>SUMIF('Sunday Race 2-6-22'!$B$11:$B$20,$C170,'Sunday Race 2-6-22'!$AX$11:$AX$20)</f>
        <v>0</v>
      </c>
      <c r="AI170" s="174">
        <f>SUMIF('Sunday Race 2-6-22'!$B$11:$B$20,$C170,'Sunday Race 2-6-22'!$AY$11:$AY$20)</f>
        <v>0</v>
      </c>
      <c r="AJ170" s="174">
        <f>SUMIF('Sunday Race 2-20-22'!$B$11:$B$26,$C170,'Sunday Race 2-20-22'!$AU$11:$AU$26)</f>
        <v>0</v>
      </c>
      <c r="AK170" s="174">
        <f>SUMIF('Sunday Race 2-20-22'!$B$11:$B$26,$C170,'Sunday Race 2-20-22'!$AV$11:$AV$26)</f>
        <v>0</v>
      </c>
      <c r="AL170" s="174">
        <f>SUMIF('Sunday Race 2-20-22'!$B$11:$B$26,$C170,'Sunday Race 2-20-22'!$AW$11:$AW$26)</f>
        <v>0</v>
      </c>
      <c r="AM170" s="174">
        <f>SUMIF('Sunday Race 2-20-22'!$B$11:$B$26,$C170,'Sunday Race 2-20-22'!$AX$11:$AX$26)</f>
        <v>0</v>
      </c>
      <c r="AN170" s="174">
        <f>SUMIF('Sunday Race 2-20-22'!$B$11:$B$26,$C170,'Sunday Race 2-20-22'!$AY$11:$AY$26)</f>
        <v>0</v>
      </c>
      <c r="AO170" s="174">
        <f>SUMIF('Sunday Race 2-27-22'!$B$11:$B$20,$C170,'Sunday Race 2-27-22'!$AU$11:$AU$20)</f>
        <v>0</v>
      </c>
      <c r="AP170" s="174">
        <f>SUMIF('Sunday Race 2-27-22'!$B$11:$B$20,$C170,'Sunday Race 2-27-22'!$AV$11:$AV$20)</f>
        <v>0</v>
      </c>
      <c r="AQ170" s="174">
        <f>SUMIF('Sunday Race 2-27-22'!$B$11:$B$20,$C170,'Sunday Race 2-27-22'!$AW$11:$AW$20)</f>
        <v>0</v>
      </c>
      <c r="AR170" s="174">
        <f>SUMIF('Sunday Race 2-27-22'!$B$11:$B$20,$C170,'Sunday Race 2-27-22'!$AX$11:$AX$20)</f>
        <v>0</v>
      </c>
      <c r="AS170" s="174">
        <f>SUMIF('Sunday Race 2-27-22'!$B$11:$B$20,$C170,'Sunday Race 2-27-22'!$AY$11:$AY$20)</f>
        <v>0</v>
      </c>
      <c r="AT170" s="174">
        <f>SUMIF('Sunday Race 3-13-22'!$B$11:$B$25,$C170,'Sunday Race 3-13-22'!$AU$11:$AU$25)</f>
        <v>0</v>
      </c>
      <c r="AU170" s="174">
        <f>SUMIF('Sunday Race 3-13-22'!$B$11:$B$25,$C170,'Sunday Race 3-13-22'!$AV$11:$AV$25)</f>
        <v>0</v>
      </c>
      <c r="AV170" s="174">
        <f>SUMIF('Sunday Race 3-13-22'!$B$11:$B$25,$C170,'Sunday Race 3-13-22'!$AW$11:$AW$25)</f>
        <v>0</v>
      </c>
      <c r="AW170" s="174">
        <f>SUMIF('Sunday Race 3-13-22'!$B$11:$B$25,$C170,'Sunday Race 3-13-22'!$AX$11:$AX$25)</f>
        <v>0</v>
      </c>
      <c r="AX170" s="174">
        <f>SUMIF('Sunday Race 3-13-22'!$B$11:$B$25,$C170,'Sunday Race 3-13-22'!$AY$11:$AY$25)</f>
        <v>0</v>
      </c>
      <c r="AY170" s="174">
        <f>SUMIF('Saturday Race 3-19-22'!$B$11:$B$15,$C170,'Saturday Race 3-19-22'!$AU$11:$AU$15)</f>
        <v>0</v>
      </c>
      <c r="AZ170" s="174">
        <f>SUMIF('Saturday Race 3-19-22'!$B$11:$B$15,$C170,'Saturday Race 3-19-22'!$AV$11:$AV$15)</f>
        <v>0</v>
      </c>
      <c r="BA170" s="174">
        <f>SUMIF('Saturday Race 3-19-22'!$B$11:$B$15,$C170,'Saturday Race 3-19-22'!$AW$11:$AW$15)</f>
        <v>0</v>
      </c>
      <c r="BB170" s="174">
        <f>SUMIF('Saturday Race 3-19-22'!$B$11:$B$15,$C170,'Saturday Race 3-19-22'!$AX$11:$AX$15)</f>
        <v>0</v>
      </c>
      <c r="BC170" s="174">
        <f>SUMIF('Saturday Race 3-19-22'!$B$11:$B$15,$C170,'Saturday Race 3-19-22'!$AY$11:$AY$15)</f>
        <v>0</v>
      </c>
      <c r="BD170" s="174">
        <f>SUMIF('Sunday Races 4-10-22'!$B$11:$B$26,$C170,'Sunday Races 4-10-22'!$AU$11:$AU$26)</f>
        <v>0</v>
      </c>
      <c r="BE170" s="174">
        <f>SUMIF('Sunday Races 4-10-22'!$B$11:$B$26,$C170,'Sunday Races 4-10-22'!$AV$11:$AV$26)</f>
        <v>0</v>
      </c>
      <c r="BF170" s="174">
        <f>SUMIF('Sunday Races 4-10-22'!$B$11:$B$26,$C170,'Sunday Races 4-10-22'!$AW$11:$AW$26)</f>
        <v>0</v>
      </c>
      <c r="BG170" s="174">
        <f>SUMIF('Sunday Races 4-10-22'!$B$11:$B$26,$C170,'Sunday Races 4-10-22'!$AX$11:$AX$26)</f>
        <v>0</v>
      </c>
      <c r="BH170" s="174">
        <f>SUMIF('Sunday Races 4-10-22'!$B$11:$B$26,$C170,'Sunday Races 4-10-22'!$AY$11:$AY$26)</f>
        <v>0</v>
      </c>
      <c r="BI170" s="174">
        <f>SUMIF('Sunday Races 5-1-22'!$B$11:$B$28,$C170,'Sunday Races 5-1-22'!$AU$11:$AU$28)</f>
        <v>0</v>
      </c>
      <c r="BJ170" s="174">
        <f>SUMIF('Sunday Races 5-1-22'!$B$11:$B$28,$C170,'Sunday Races 5-1-22'!$AV$11:$AV$28)</f>
        <v>0</v>
      </c>
      <c r="BK170" s="174">
        <f>SUMIF('Sunday Races 5-1-22'!$B$11:$B$28,$C170,'Sunday Races 5-1-22'!$AW$11:$AW$28)</f>
        <v>0</v>
      </c>
      <c r="BL170" s="174">
        <f>SUMIF('Sunday Races 5-1-22'!$B$11:$B$28,$C170,'Sunday Races 5-1-22'!$AX$11:$AX$28)</f>
        <v>0</v>
      </c>
      <c r="BM170" s="174">
        <f>SUMIF('Sunday Races 5-1-22'!$B$11:$B$28,$C170,'Sunday Races 5-1-22'!$AY$11:$AY$28)</f>
        <v>0</v>
      </c>
      <c r="BN170" s="174">
        <f>SUMIF('Sunday Races 6-5-22'!$B$11:$B$28,$C170,'Sunday Races 6-5-22'!$AU$11:$AU$28)</f>
        <v>0</v>
      </c>
      <c r="BO170" s="174">
        <f>SUMIF('Sunday Races 6-5-22'!$B$11:$B$28,$C170,'Sunday Races 6-5-22'!$AV$11:$AV$28)</f>
        <v>0</v>
      </c>
      <c r="BP170" s="174">
        <f>SUMIF('Sunday Races 6-5-22'!$B$11:$B$28,$C170,'Sunday Races 6-5-22'!$AW$11:$AW$28)</f>
        <v>0</v>
      </c>
      <c r="BQ170" s="174">
        <f>SUMIF('Sunday Races 6-5-22'!$B$11:$B$28,$C170,'Sunday Races 6-5-22'!$AX$11:$AX$28)</f>
        <v>0</v>
      </c>
      <c r="BR170" s="174">
        <f>SUMIF('Sunday Races 6-5-22'!$B$11:$B$28,$C170,'Sunday Races 6-5-22'!$AY$11:$AY$28)</f>
        <v>0</v>
      </c>
      <c r="BS170" s="174">
        <f>SUMIF('Sunday Races 6-12-22'!$B$11:$B$24,$C170,'Sunday Races 6-12-22'!$AU$11:$AU$24)</f>
        <v>0</v>
      </c>
      <c r="BT170" s="174">
        <f>SUMIF('Sunday Races 6-12-22'!$B$11:$B$24,$C170,'Sunday Races 6-12-22'!$AV$11:$AV$24)</f>
        <v>0</v>
      </c>
      <c r="BU170" s="174">
        <f>SUMIF('Sunday Races 6-12-22'!$B$11:$B$24,$C170,'Sunday Races 6-12-22'!$AW$11:$AW$24)</f>
        <v>0</v>
      </c>
      <c r="BV170" s="174">
        <f>SUMIF('Sunday Races 6-12-22'!$B$11:$B$24,$C170,'Sunday Races 6-12-22'!$AX$11:$AX$24)</f>
        <v>0</v>
      </c>
      <c r="BW170" s="174">
        <f>SUMIF('Sunday Races 6-12-22'!$B$11:$B$24,$C170,'Sunday Races 6-12-22'!$AY$11:$AY$24)</f>
        <v>0</v>
      </c>
      <c r="BX170" s="174">
        <f>SUMIF('Saturday Races 6-18-22'!$B$11:$B$24,$C170,'Saturday Races 6-18-22'!$AU$11:$AU$24)</f>
        <v>0</v>
      </c>
      <c r="BY170" s="174">
        <f>SUMIF('Saturday Races 6-18-22'!$B$11:$B$24,$C170,'Saturday Races 6-18-22'!$AV$11:$AV$24)</f>
        <v>0</v>
      </c>
      <c r="BZ170" s="174">
        <f>SUMIF('Saturday Races 6-18-22'!$B$11:$B$24,$C170,'Saturday Races 6-18-22'!$AW$11:$AW$24)</f>
        <v>0</v>
      </c>
      <c r="CA170" s="174">
        <f>SUMIF('Saturday Races 6-18-22'!$B$11:$B$24,$C170,'Saturday Races 6-18-22'!$AX$11:$AX$24)</f>
        <v>0</v>
      </c>
      <c r="CB170" s="174">
        <f>SUMIF('Saturday Races 6-18-22'!$B$11:$B$24,$C170,'Saturday Races 6-18-22'!$AY$11:$AY$24)</f>
        <v>0</v>
      </c>
      <c r="CC170" s="174">
        <f>SUMIF('Sunday Races 7-3-22'!$B$11:$B$26,$C170,'Sunday Races 7-3-22'!$AU$11:$AU$26)</f>
        <v>0</v>
      </c>
      <c r="CD170" s="174">
        <f>SUMIF('Sunday Races 7-3-22'!$B$11:$B$26,$C170,'Sunday Races 7-3-22'!$AV$11:$AV$26)</f>
        <v>0</v>
      </c>
      <c r="CE170" s="174">
        <f>SUMIF('Sunday Races 7-3-22'!$B$11:$B$26,$C170,'Sunday Races 7-3-22'!$AW$11:$AW$26)</f>
        <v>0</v>
      </c>
      <c r="CF170" s="174">
        <f>SUMIF('Sunday Races 7-3-22'!$B$11:$B$26,$C170,'Sunday Races 7-3-22'!$AX$11:$AX$26)</f>
        <v>0</v>
      </c>
      <c r="CG170" s="174">
        <f>SUMIF('Sunday Races 7-3-22'!$B$11:$B$26,$C170,'Sunday Races 7-3-22'!$AY$11:$AY$26)</f>
        <v>0</v>
      </c>
      <c r="CH170" s="174">
        <f>SUMIF('Sunday Races 7-31-22'!$B$11:$B$26,$C170,'Sunday Races 7-31-22'!$AU$11:$AU$26)</f>
        <v>0</v>
      </c>
      <c r="CI170" s="174">
        <f>SUMIF('Sunday Races 7-31-22'!$B$11:$B$26,$C170,'Sunday Races 7-31-22'!$AV$11:$AV$26)</f>
        <v>0</v>
      </c>
      <c r="CJ170" s="174">
        <f>SUMIF('Sunday Races 7-31-22'!$B$11:$B$26,$C170,'Sunday Races 7-31-22'!$AW$11:$AW$26)</f>
        <v>0</v>
      </c>
      <c r="CK170" s="174">
        <f>SUMIF('Sunday Races 7-31-22'!$B$11:$B$26,$C170,'Sunday Races 7-31-22'!$AX$11:$AX$26)</f>
        <v>0</v>
      </c>
      <c r="CL170" s="174">
        <f>SUMIF('Sunday Races 7-31-22'!$B$11:$B$26,$C170,'Sunday Races 7-31-22'!$AY$11:$AY$26)</f>
        <v>0</v>
      </c>
      <c r="CM170" s="174">
        <f>SUMIF('Sunday Races 8-14-22'!$B$11:$B$26,$C170,'Sunday Races 8-14-22'!$AU$11:$AU$26)</f>
        <v>0</v>
      </c>
      <c r="CN170" s="174">
        <f>SUMIF('Sunday Races 8-14-22'!$B$11:$B$26,$C170,'Sunday Races 8-14-22'!$AV$11:$AV$26)</f>
        <v>0</v>
      </c>
      <c r="CO170" s="174">
        <f>SUMIF('Sunday Races 8-14-22'!$B$11:$B$26,$C170,'Sunday Races 8-14-22'!$AW$11:$AW$26)</f>
        <v>0</v>
      </c>
      <c r="CP170" s="174">
        <f>SUMIF('Sunday Races 8-14-22'!$B$11:$B$26,$C170,'Sunday Races 8-14-22'!$AX$11:$AX$26)</f>
        <v>0</v>
      </c>
      <c r="CQ170" s="174">
        <f>SUMIF('Sunday Races 8-14-22'!$B$11:$B$26,$C170,'Sunday Races 8-14-22'!$AY$11:$AY$26)</f>
        <v>0</v>
      </c>
      <c r="CR170" s="174">
        <f>SUMIF('Saturday Races 8-20-22'!$B$11:$B$26,$C170,'Saturday Races 8-20-22'!$AU$11:$AU$26)</f>
        <v>0</v>
      </c>
      <c r="CS170" s="174">
        <f>SUMIF('Saturday Races 8-20-22'!$B$11:$B$26,$C170,'Saturday Races 8-20-22'!$AV$11:$AV$26)</f>
        <v>0</v>
      </c>
      <c r="CT170" s="174">
        <f>SUMIF('Saturday Races 8-20-22'!$B$11:$B$26,$C170,'Saturday Races 8-20-22'!$AW$11:$AW$26)</f>
        <v>0</v>
      </c>
      <c r="CU170" s="174">
        <f>SUMIF('Saturday Races 8-20-22'!$B$11:$B$26,$C170,'Saturday Races 8-20-22'!$AX$11:$AX$26)</f>
        <v>0</v>
      </c>
      <c r="CV170" s="174">
        <f>SUMIF('Saturday Races 8-20-22'!$B$11:$B$26,$C170,'Saturday Races 8-20-22'!$AY$11:$AY$26)</f>
        <v>0</v>
      </c>
      <c r="CW170" s="174">
        <f>SUMIF('Sunday Races 9-11-22'!$B$11:$B$20,$C170,'Sunday Races 9-11-22'!$AU$11:$AU$20)</f>
        <v>0</v>
      </c>
      <c r="CX170" s="174">
        <f>SUMIF('Sunday Races 9-11-22'!$B$11:$B$20,$C170,'Sunday Races 9-11-22'!$AV$11:$AV$20)</f>
        <v>0</v>
      </c>
      <c r="CY170" s="174">
        <f>SUMIF('Sunday Races 9-11-22'!$B$11:$B$20,$C170,'Sunday Races 9-11-22'!$AW$11:$AW$20)</f>
        <v>0</v>
      </c>
      <c r="CZ170" s="174">
        <f>SUMIF('Sunday Races 9-11-22'!$B$11:$B$20,$C170,'Sunday Races 9-11-22'!$AX$11:$AX$20)</f>
        <v>0</v>
      </c>
      <c r="DA170" s="174">
        <f>SUMIF('Sunday Races 9-11-22'!$B$11:$B$20,$C170,'Sunday Races 9-11-22'!$AY$11:$AY$20)</f>
        <v>0</v>
      </c>
      <c r="DB170" s="174">
        <f>SUMIF('Sunday Races 10-9-22'!$B$11:$B$21,$C170,'Sunday Races 10-9-22'!$AU$11:$AU$21)</f>
        <v>0</v>
      </c>
      <c r="DC170" s="174">
        <f>SUMIF('Sunday Races 10-9-22'!$B$11:$B$21,$C170,'Sunday Races 10-9-22'!$AV$11:$AV$21)</f>
        <v>0</v>
      </c>
      <c r="DD170" s="174">
        <f>SUMIF('Sunday Races 10-9-22'!$B$11:$B$21,$C170,'Sunday Races 10-9-22'!$AW$11:$AW$21)</f>
        <v>0</v>
      </c>
      <c r="DE170" s="174">
        <f>SUMIF('Sunday Races 10-9-22'!$B$11:$B$21,$C170,'Sunday Races 10-9-22'!$AX$11:$AX$21)</f>
        <v>0</v>
      </c>
      <c r="DF170" s="174">
        <f>SUMIF('Sunday Races 10-9-22'!$B$11:$B$21,$C170,'Sunday Races 10-9-22'!$AY$11:$AY$21)</f>
        <v>0</v>
      </c>
      <c r="DG170" s="174">
        <f>SUMIF('Sunday Races 10-23-22'!$B$11:$B$22,$C170,'Sunday Races 10-23-22'!$AU$11:$AU$22)</f>
        <v>0</v>
      </c>
      <c r="DH170" s="174">
        <f>SUMIF('Sunday Races 10-23-22'!$B$11:$B$22,$C170,'Sunday Races 10-23-22'!$AV$11:$AV$22)</f>
        <v>0</v>
      </c>
      <c r="DI170" s="174">
        <f>SUMIF('Sunday Races 10-23-22'!$B$11:$B$22,$C170,'Sunday Races 10-23-22'!$AW$11:$AW$22)</f>
        <v>0</v>
      </c>
      <c r="DJ170" s="174">
        <f>SUMIF('Sunday Races 10-23-22'!$B$11:$B$22,$C170,'Sunday Races 10-23-22'!$AX$11:$AX$22)</f>
        <v>0</v>
      </c>
      <c r="DK170" s="174">
        <f>SUMIF('Sunday Races 10-23-22'!$B$11:$B$22,$C170,'Sunday Races 10-23-22'!$AY$11:$AY$22)</f>
        <v>0</v>
      </c>
      <c r="DL170" s="175"/>
      <c r="DM170" s="176"/>
      <c r="DN170" s="177">
        <f t="shared" ref="DN170:DW179" si="159">LARGE($K170:$DL170,DN$3)</f>
        <v>0</v>
      </c>
      <c r="DO170" s="177">
        <f t="shared" si="159"/>
        <v>0</v>
      </c>
      <c r="DP170" s="177">
        <f t="shared" si="159"/>
        <v>0</v>
      </c>
      <c r="DQ170" s="177">
        <f t="shared" si="159"/>
        <v>0</v>
      </c>
      <c r="DR170" s="177">
        <f t="shared" si="159"/>
        <v>0</v>
      </c>
      <c r="DS170" s="177">
        <f t="shared" si="159"/>
        <v>0</v>
      </c>
      <c r="DT170" s="177">
        <f t="shared" si="159"/>
        <v>0</v>
      </c>
      <c r="DU170" s="177">
        <f t="shared" si="159"/>
        <v>0</v>
      </c>
      <c r="DV170" s="177">
        <f t="shared" si="159"/>
        <v>0</v>
      </c>
      <c r="DW170" s="177">
        <f t="shared" si="159"/>
        <v>0</v>
      </c>
      <c r="DX170" s="177">
        <f t="shared" ref="DX170:EG179" si="160">LARGE($K170:$DL170,DX$3)</f>
        <v>0</v>
      </c>
      <c r="DY170" s="177">
        <f t="shared" si="160"/>
        <v>0</v>
      </c>
      <c r="DZ170" s="177">
        <f t="shared" si="160"/>
        <v>0</v>
      </c>
      <c r="EA170" s="177">
        <f t="shared" si="160"/>
        <v>0</v>
      </c>
      <c r="EB170" s="177">
        <f t="shared" si="160"/>
        <v>0</v>
      </c>
      <c r="EC170" s="177">
        <f t="shared" si="160"/>
        <v>0</v>
      </c>
      <c r="ED170" s="177">
        <f t="shared" si="160"/>
        <v>0</v>
      </c>
      <c r="EE170" s="177">
        <f t="shared" si="160"/>
        <v>0</v>
      </c>
      <c r="EF170" s="177">
        <f t="shared" si="160"/>
        <v>0</v>
      </c>
      <c r="EG170" s="177">
        <f t="shared" si="160"/>
        <v>0</v>
      </c>
      <c r="EH170" s="177">
        <f t="shared" ref="EH170:EQ179" si="161">LARGE($K170:$DL170,EH$3)</f>
        <v>0</v>
      </c>
      <c r="EI170" s="177">
        <f t="shared" si="161"/>
        <v>0</v>
      </c>
      <c r="EJ170" s="177">
        <f t="shared" si="161"/>
        <v>0</v>
      </c>
      <c r="EK170" s="177">
        <f t="shared" si="161"/>
        <v>0</v>
      </c>
      <c r="EL170" s="177">
        <f t="shared" si="161"/>
        <v>0</v>
      </c>
      <c r="EM170" s="177">
        <f t="shared" si="161"/>
        <v>0</v>
      </c>
      <c r="EN170" s="177">
        <f t="shared" si="161"/>
        <v>0</v>
      </c>
      <c r="EO170" s="177">
        <f t="shared" si="161"/>
        <v>0</v>
      </c>
      <c r="EP170" s="177">
        <f t="shared" si="161"/>
        <v>0</v>
      </c>
      <c r="EQ170" s="177">
        <f t="shared" si="161"/>
        <v>0</v>
      </c>
      <c r="ER170" s="177">
        <f t="shared" ref="ER170:FA179" si="162">LARGE($K170:$DL170,ER$3)</f>
        <v>0</v>
      </c>
      <c r="ES170" s="177">
        <f t="shared" si="162"/>
        <v>0</v>
      </c>
      <c r="ET170" s="177">
        <f t="shared" si="162"/>
        <v>0</v>
      </c>
      <c r="EU170" s="177">
        <f t="shared" si="162"/>
        <v>0</v>
      </c>
      <c r="EV170" s="177">
        <f t="shared" si="162"/>
        <v>0</v>
      </c>
      <c r="EW170" s="177">
        <f t="shared" si="162"/>
        <v>0</v>
      </c>
      <c r="EX170" s="177">
        <f t="shared" si="162"/>
        <v>0</v>
      </c>
      <c r="EY170" s="177">
        <f t="shared" si="162"/>
        <v>0</v>
      </c>
      <c r="EZ170" s="177">
        <f t="shared" si="162"/>
        <v>0</v>
      </c>
      <c r="FA170" s="177">
        <f t="shared" si="162"/>
        <v>0</v>
      </c>
      <c r="FB170" s="177">
        <f t="shared" ref="FB170:FK179" si="163">LARGE($K170:$DL170,FB$3)</f>
        <v>0</v>
      </c>
      <c r="FC170" s="177">
        <f t="shared" si="163"/>
        <v>0</v>
      </c>
      <c r="FD170" s="177">
        <f t="shared" si="163"/>
        <v>0</v>
      </c>
      <c r="FE170" s="177">
        <f t="shared" si="163"/>
        <v>0</v>
      </c>
      <c r="FF170" s="177">
        <f t="shared" si="163"/>
        <v>0</v>
      </c>
      <c r="FG170" s="177">
        <f t="shared" si="163"/>
        <v>0</v>
      </c>
      <c r="FH170" s="177">
        <f t="shared" si="163"/>
        <v>0</v>
      </c>
      <c r="FI170" s="177">
        <f t="shared" si="163"/>
        <v>0</v>
      </c>
      <c r="FJ170" s="177">
        <f t="shared" si="163"/>
        <v>0</v>
      </c>
      <c r="FK170" s="177">
        <f t="shared" si="163"/>
        <v>0</v>
      </c>
      <c r="FL170" s="177">
        <f t="shared" ref="FL170:FZ179" si="164">LARGE($K170:$DL170,FL$3)</f>
        <v>0</v>
      </c>
      <c r="FM170" s="177">
        <f t="shared" si="164"/>
        <v>0</v>
      </c>
      <c r="FN170" s="177">
        <f t="shared" si="164"/>
        <v>0</v>
      </c>
      <c r="FO170" s="177">
        <f t="shared" si="164"/>
        <v>0</v>
      </c>
      <c r="FP170" s="177">
        <f t="shared" si="164"/>
        <v>0</v>
      </c>
      <c r="FQ170" s="177">
        <f t="shared" si="164"/>
        <v>0</v>
      </c>
      <c r="FR170" s="177">
        <f t="shared" si="164"/>
        <v>0</v>
      </c>
      <c r="FS170" s="177">
        <f t="shared" si="164"/>
        <v>0</v>
      </c>
      <c r="FT170" s="177">
        <f t="shared" si="164"/>
        <v>0</v>
      </c>
      <c r="FU170" s="177">
        <f t="shared" si="164"/>
        <v>0</v>
      </c>
      <c r="FV170" s="177">
        <f t="shared" si="164"/>
        <v>0</v>
      </c>
      <c r="FW170" s="177">
        <f t="shared" si="164"/>
        <v>0</v>
      </c>
      <c r="FX170" s="177">
        <f t="shared" si="164"/>
        <v>0</v>
      </c>
      <c r="FY170" s="177">
        <f t="shared" si="164"/>
        <v>0</v>
      </c>
      <c r="FZ170" s="177">
        <f t="shared" si="164"/>
        <v>0</v>
      </c>
      <c r="GA170" s="177"/>
      <c r="GB170" s="229">
        <f t="shared" si="157"/>
        <v>0</v>
      </c>
      <c r="GC170" s="229">
        <f t="shared" si="158"/>
        <v>0</v>
      </c>
      <c r="GD170" s="174">
        <f>SUMIF('One Day 12-04-21 Scots'!$B$11:$B$24,$C170,'One Day 12-04-21 Scots'!$AU$11:$AU$24)</f>
        <v>0</v>
      </c>
      <c r="GE170" s="174">
        <f>SUMIF('One Day 12-04-21 Scots'!$B$11:$B$24,$C170,'One Day 12-04-21 Scots'!$AV$11:$AV$24)</f>
        <v>0</v>
      </c>
      <c r="GF170" s="174">
        <f>SUMIF('One Day 12-04-21 Scots'!$B$11:$B$24,$C170,'One Day 12-04-21 Scots'!$AW$11:$AW$24)</f>
        <v>0</v>
      </c>
      <c r="GG170" s="174">
        <f>SUMIF('One Day 12-04-21 Scots'!$B$11:$B$24,$C170,'One Day 12-04-21 Scots'!$AX$11:$AX$24)</f>
        <v>0</v>
      </c>
      <c r="GH170" s="174">
        <f>SUMIF('One Day 12-04-21 Scots'!$B$11:$B$24,$C170,'One Day 12-04-21 Scots'!$AY$11:$AY$24)</f>
        <v>0</v>
      </c>
      <c r="GI170" s="174">
        <f>SUMIF('One Day 12-04-21 Thistles'!$B$11:$B$25,$C170,'One Day 12-04-21 Thistles'!$AU$11:$AU$25)</f>
        <v>0</v>
      </c>
      <c r="GJ170" s="174">
        <f>SUMIF('One Day 12-04-21 Thistles'!$B$11:$B$25,$C170,'One Day 12-04-21 Thistles'!$AV$11:$AV$25)</f>
        <v>0</v>
      </c>
      <c r="GK170" s="174">
        <f>SUMIF('One Day 12-04-21 Thistles'!$B$11:$B$25,$C170,'One Day 12-04-21 Thistles'!$AW$11:$AW$25)</f>
        <v>0</v>
      </c>
      <c r="GL170" s="174">
        <f>SUMIF('One Day 12-04-21 Thistles'!$B$11:$B$25,$C170,'One Day 12-04-21 Thistles'!$AX$11:$AX$25)</f>
        <v>0</v>
      </c>
      <c r="GM170" s="174">
        <f>SUMIF('One Day 12-04-21 Thistles'!$B$11:$B$25,$C170,'One Day 12-04-21 Thistles'!$AY$11:$AY$25)</f>
        <v>0</v>
      </c>
      <c r="GN170" s="174">
        <f>SUMIF('Chili One Day 2-12-22 Scots'!$B$11:$B$27,$C170,'Chili One Day 2-12-22 Scots'!$AU$11:$AU$27)</f>
        <v>0</v>
      </c>
      <c r="GO170" s="174">
        <f>SUMIF('Chili One Day 2-12-22 Scots'!$B$11:$B$27,$C170,'Chili One Day 2-12-22 Scots'!$AV$11:$AV$27)</f>
        <v>0</v>
      </c>
      <c r="GP170" s="174">
        <f>SUMIF('Chili One Day 2-12-22 Scots'!$B$11:$B$27,$C170,'Chili One Day 2-12-22 Scots'!$AW$11:$AW$27)</f>
        <v>0</v>
      </c>
      <c r="GQ170" s="174">
        <f>SUMIF('Chili One Day 2-12-22 Scots'!$B$11:$B$27,$C170,'Chili One Day 2-12-22 Scots'!$AX$11:$AX$27)</f>
        <v>0</v>
      </c>
      <c r="GR170" s="174">
        <f>SUMIF('Chili One Day 2-12-22 Scots'!$B$11:$B$27,$C170,'Chili One Day 2-12-22 Scots'!$AY$11:$AY$27)</f>
        <v>0</v>
      </c>
      <c r="GS170" s="174">
        <f>SUMIF('Chili One Day 2-12-22 Thistles'!$B$11:$B$27,$C170,'Chili One Day 2-12-22 Thistles'!$AU$11:$AU$27)</f>
        <v>0</v>
      </c>
      <c r="GT170" s="174">
        <f>SUMIF('Chili One Day 2-12-22 Thistles'!$B$11:$B$27,$C170,'Chili One Day 2-12-22 Thistles'!$AV$11:$AV$27)</f>
        <v>0</v>
      </c>
      <c r="GU170" s="174">
        <f>SUMIF('Chili One Day 2-12-22 Thistles'!$B$11:$B$27,$C170,'Chili One Day 2-12-22 Thistles'!$AW$11:$AW$27)</f>
        <v>0</v>
      </c>
      <c r="GV170" s="174">
        <f>SUMIF('Chili One Day 2-12-22 Thistles'!$B$11:$B$27,$C170,'Chili One Day 2-12-22 Thistles'!$AX$11:$AX$27)</f>
        <v>0</v>
      </c>
      <c r="GW170" s="174">
        <f>SUMIF('Chili One Day 2-12-22 Thistles'!$B$11:$B$27,$C170,'Chili One Day 2-12-22 Thistles'!$AY$11:$AY$27)</f>
        <v>0</v>
      </c>
      <c r="GX170" s="174">
        <f>SUMIF('Ironman One Day 3-5-22 FS'!$B$11:$B$26,$C170,'Ironman One Day 3-5-22 FS'!$AU$11:$AU$26)</f>
        <v>0</v>
      </c>
      <c r="GY170" s="174">
        <f>SUMIF('Ironman One Day 3-5-22 FS'!$B$11:$B$26,$C170,'Ironman One Day 3-5-22 FS'!$AV$11:$AV$26)</f>
        <v>0</v>
      </c>
      <c r="GZ170" s="174">
        <f>SUMIF('Ironman One Day 3-5-22 FS'!$B$11:$B$26,$C170,'Ironman One Day 3-5-22 FS'!$AW$11:$AW$26)</f>
        <v>0</v>
      </c>
      <c r="HA170" s="174">
        <f>SUMIF('Ironman One Day 3-5-22 FS'!$B$11:$B$26,$C170,'Ironman One Day 3-5-22 FS'!$AX$11:$AX$26)</f>
        <v>0</v>
      </c>
      <c r="HB170" s="174">
        <f>SUMIF('Ironman One Day 3-5-22 FS'!$B$11:$B$26,$C170,'Ironman One Day 3-5-22 FS'!$AY$11:$AY$26)</f>
        <v>0</v>
      </c>
      <c r="HC170" s="174">
        <f>SUMIF('Ironman One Day 3-5-22 420'!$B$11:$B$26,$C170,'Ironman One Day 3-5-22 420'!$AU$11:$AU$26)</f>
        <v>0</v>
      </c>
      <c r="HD170" s="174">
        <f>SUMIF('Ironman One Day 3-5-22 420'!$B$11:$B$26,$C170,'Ironman One Day 3-5-22 420'!$AV$11:$AV$26)</f>
        <v>0</v>
      </c>
      <c r="HE170" s="174">
        <f>SUMIF('Ironman One Day 3-5-22 420'!$B$11:$B$26,$C170,'Ironman One Day 3-5-22 420'!$AW$11:$AW$26)</f>
        <v>0</v>
      </c>
      <c r="HF170" s="174">
        <f>SUMIF('Ironman One Day 3-5-22 420'!$B$11:$B$26,$C170,'Ironman One Day 3-5-22 420'!$AX$11:$AX$26)</f>
        <v>0</v>
      </c>
      <c r="HG170" s="174">
        <f>SUMIF('Ironman One Day 3-5-22 420'!$B$11:$B$26,$C170,'Ironman One Day 3-5-22 420'!$AY$11:$AY$26)</f>
        <v>0</v>
      </c>
      <c r="HH170" s="174">
        <f>SUMIF('Easter One Day 4-16-22 FS'!$B$11:$B$25,$C170,'Easter One Day 4-16-22 FS'!$AU$11:$AU$25)</f>
        <v>0</v>
      </c>
      <c r="HI170" s="174">
        <f>SUMIF('Easter One Day 4-16-22 FS'!$B$11:$B$25,$C170,'Easter One Day 4-16-22 FS'!$AV$11:$AV$25)</f>
        <v>0</v>
      </c>
      <c r="HJ170" s="174">
        <f>SUMIF('Easter One Day 4-16-22 FS'!$B$11:$B$25,$C170,'Easter One Day 4-16-22 FS'!$AW$11:$AW$25)</f>
        <v>0</v>
      </c>
      <c r="HK170" s="174">
        <f>SUMIF('Easter One Day 4-16-22 FS'!$B$11:$B$25,$C170,'Easter One Day 4-16-22 FS'!$AX$11:$AX$25)</f>
        <v>0</v>
      </c>
      <c r="HL170" s="174">
        <f>SUMIF('Easter One Day 4-16-22 FS'!$B$11:$B$25,$C170,'Easter One Day 4-16-22 FS'!$AY$11:$AY$25)</f>
        <v>0</v>
      </c>
      <c r="HM170" s="174">
        <f>SUMIF('Easter One Day 4-16-22 TH'!$B$11:$B$25,$C170,'Easter One Day 4-16-22 TH'!$AU$11:$AU$25)</f>
        <v>0</v>
      </c>
      <c r="HN170" s="174">
        <f>SUMIF('Easter One Day 4-16-22 TH'!$B$11:$B$25,$C170,'Easter One Day 4-16-22 TH'!$AV$11:$AV$25)</f>
        <v>0</v>
      </c>
      <c r="HO170" s="174">
        <f>SUMIF('Easter One Day 4-16-22 TH'!$B$11:$B$25,$C170,'Easter One Day 4-16-22 TH'!$AW$11:$AW$25)</f>
        <v>0</v>
      </c>
      <c r="HP170" s="174">
        <f>SUMIF('Easter One Day 4-16-22 TH'!$B$11:$B$25,$C170,'Easter One Day 4-16-22 TH'!$AX$11:$AX$25)</f>
        <v>0</v>
      </c>
      <c r="HQ170" s="174">
        <f>SUMIF('Easter One Day 4-16-22 TH'!$B$11:$B$25,$C170,'Easter One Day 4-16-22 TH'!$AY$11:$AY$25)</f>
        <v>0</v>
      </c>
      <c r="HR170" s="174">
        <f>SUMIF('Long Distance Race 5-7-22'!$B$11:$B$25,$C170,'Long Distance Race 5-7-22'!$AU$11:$AU$25)</f>
        <v>0</v>
      </c>
      <c r="HS170" s="174">
        <f>SUMIF('Long Distance Race 5-7-22'!$B$11:$B$18,$C170,'Long Distance Race 5-7-22'!$AV$11:$AV$18)</f>
        <v>0</v>
      </c>
      <c r="HT170" s="174">
        <f>SUMIF('Long Distance Race 5-7-22'!$B$11:$B$18,$C170,'Long Distance Race 5-7-22'!$AW$11:$AW$18)</f>
        <v>0</v>
      </c>
      <c r="HU170" s="174">
        <f>SUMIF('Long Distance Race 5-7-22'!$B$11:$B$18,$C170,'Long Distance Race 5-7-22'!$AX$11:$AX$18)</f>
        <v>0</v>
      </c>
      <c r="HV170" s="174">
        <f>SUMIF('Long Distance Race 5-7-22'!$B$11:$B$18,$C170,'Long Distance Race 5-7-22'!$AY$11:$AY$18)</f>
        <v>0</v>
      </c>
      <c r="HW170" s="174">
        <f>SUMIF('Memorial Day Regatta 5-28-22 Op'!$B$11:$B$25,$C170,'Memorial Day Regatta 5-28-22 Op'!$AU$11:$AU$25)</f>
        <v>0</v>
      </c>
      <c r="HX170" s="174">
        <f>SUMIF('Memorial Day Regatta 5-28-22 Op'!$B$11:$B$18,$C170,'Memorial Day Regatta 5-28-22 Op'!$AV$11:$AV$18)</f>
        <v>0</v>
      </c>
      <c r="HY170" s="174">
        <f>SUMIF('Memorial Day Regatta 5-28-22 Op'!$B$11:$B$18,$C170,'Memorial Day Regatta 5-28-22 Op'!$AW$11:$AW$18)</f>
        <v>0</v>
      </c>
      <c r="HZ170" s="174">
        <f>SUMIF('Memorial Day Regatta 5-28-22 Op'!$B$11:$B$18,$C170,'Memorial Day Regatta 5-28-22 Op'!$AX$11:$AX$18)</f>
        <v>0</v>
      </c>
      <c r="IA170" s="174">
        <f>SUMIF('Memorial Day Regatta 5-28-22 Op'!$B$11:$B$18,$C170,'Memorial Day Regatta 5-28-22 Op'!$AY$11:$AY$18)</f>
        <v>0</v>
      </c>
      <c r="IB170" s="174">
        <f>SUMIF('Caldwell Cup 6-25-22 TH'!$B$11:$B$25,$C170,'Caldwell Cup 6-25-22 TH'!$AU$11:$AU$25)</f>
        <v>0</v>
      </c>
      <c r="IC170" s="174">
        <f>SUMIF('Caldwell Cup 6-25-22 TH'!$B$11:$B$25,$C170,'Caldwell Cup 6-25-22 TH'!$AV$11:$AV$25)</f>
        <v>0</v>
      </c>
      <c r="ID170" s="174">
        <f>SUMIF('Caldwell Cup 6-25-22 TH'!$B$11:$B$25,$C170,'Caldwell Cup 6-25-22 TH'!$AW$11:$AW$25)</f>
        <v>0</v>
      </c>
      <c r="IE170" s="174">
        <f>SUMIF('Caldwell Cup 6-25-22 TH'!$B$11:$B$25,$C170,'Caldwell Cup 6-25-22 TH'!$AX$11:$AX$25)</f>
        <v>0</v>
      </c>
      <c r="IF170" s="174">
        <f>SUMIF('Caldwell Cup 6-25-22 TH'!$B$11:$B$25,$C170,'Caldwell Cup 6-25-22 TH'!$AY$11:$AY$25)</f>
        <v>0</v>
      </c>
      <c r="IG170" s="174">
        <f>SUMIF('Caldwell Cup 6-25-22 FS'!$B$11:$B$21,$C170,'Caldwell Cup 6-25-22 FS'!$AU$11:$AU$21)</f>
        <v>0</v>
      </c>
      <c r="IH170" s="174">
        <f>SUMIF('Caldwell Cup 6-25-22 FS'!$B$11:$B$21,$C170,'Caldwell Cup 6-25-22 FS'!$AV$11:$AV$21)</f>
        <v>0</v>
      </c>
      <c r="II170" s="174">
        <f>SUMIF('Caldwell Cup 6-25-22 FS'!$B$11:$B$21,$C170,'Caldwell Cup 6-25-22 FS'!$AW$11:$AW$21)</f>
        <v>0</v>
      </c>
      <c r="IJ170" s="174">
        <f>SUMIF('Caldwell Cup 6-25-22 FS'!$B$11:$B$21,$C170,'Caldwell Cup 6-25-22 FS'!$AX$11:$AX$21)</f>
        <v>0</v>
      </c>
      <c r="IK170" s="174">
        <f>SUMIF('Caldwell Cup 6-25-22 FS'!$B$11:$B$21,$C170,'Caldwell Cup 6-25-22 FS'!$AY$11:$AY$21)</f>
        <v>0</v>
      </c>
      <c r="IL170" s="174">
        <f>SUMIF('Caldwell Cup 6-25-22 Lasers'!$B$11:$B$23,$C170,'Caldwell Cup 6-25-22 Lasers'!$AU$11:$AU$23)</f>
        <v>0</v>
      </c>
      <c r="IM170" s="174">
        <f>SUMIF('Caldwell Cup 6-25-22 Lasers'!$B$11:$B$23,$C170,'Caldwell Cup 6-25-22 Lasers'!$AV$11:$AV$23)</f>
        <v>0</v>
      </c>
      <c r="IN170" s="174">
        <f>SUMIF('Caldwell Cup 6-25-22 Lasers'!$B$11:$B$23,$C170,'Caldwell Cup 6-25-22 Lasers'!$AW$11:$AW$23)</f>
        <v>0</v>
      </c>
      <c r="IO170" s="174">
        <f>SUMIF('Caldwell Cup 6-25-22 Lasers'!$B$11:$B$23,$C170,'Caldwell Cup 6-25-22 Lasers'!$AX$11:$AX$23)</f>
        <v>0</v>
      </c>
      <c r="IP170" s="174">
        <f>SUMIF('Caldwell Cup 6-25-22 Lasers'!$B$11:$B$23,$C170,'Caldwell Cup 6-25-22 Lasers'!$AY$11:$AY$23)</f>
        <v>0</v>
      </c>
      <c r="IQ170" s="174">
        <f>SUMIF('Labor Day Regatta 9-3-22 FS'!$B$11:$B$30,$C170,'Labor Day Regatta 9-3-22 FS'!$AU$11:$AU$30)</f>
        <v>0</v>
      </c>
      <c r="IR170" s="174">
        <f>SUMIF('Labor Day Regatta 9-3-22 FS'!$B$11:$B$30,$C170,'Labor Day Regatta 9-3-22 FS'!$AV$11:$AV$30)</f>
        <v>0</v>
      </c>
      <c r="IS170" s="174">
        <f>SUMIF('Labor Day Regatta 9-3-22 FS'!$B$11:$B$30,$C170,'Labor Day Regatta 9-3-22 FS'!$AW$11:$AW$30)</f>
        <v>0</v>
      </c>
      <c r="IT170" s="174">
        <f>SUMIF('Labor Day Regatta 9-3-22 FS'!$B$11:$B$30,$C170,'Labor Day Regatta 9-3-22 FS'!$AX$11:$AX$30)</f>
        <v>0</v>
      </c>
      <c r="IU170" s="174">
        <f>SUMIF('Labor Day Regatta 9-3-22 FS'!$B$11:$B$30,$C170,'Labor Day Regatta 9-3-22 FS'!$AY$11:$AY$30)</f>
        <v>0</v>
      </c>
      <c r="IV170" s="174">
        <f>SUMIF('2022-09-17 Leukemia Cup FS'!$B$11:$B$26,$C170,'2022-09-17 Leukemia Cup FS'!$AU$11:$AU$26)</f>
        <v>0</v>
      </c>
      <c r="IW170" s="174">
        <f>SUMIF('2022-09-17 Leukemia Cup FS'!$B$11:$B$26,$C170,'2022-09-17 Leukemia Cup FS'!$AV$11:$AV$26)</f>
        <v>0</v>
      </c>
      <c r="IX170" s="174">
        <f>SUMIF('2022-09-17 Leukemia Cup FS'!$B$11:$B$26,$C170,'2022-09-17 Leukemia Cup FS'!$AW$11:$AW$26)</f>
        <v>0</v>
      </c>
      <c r="IY170" s="174">
        <f>SUMIF('2022-09-17 Leukemia Cup FS'!$B$11:$B$26,$C170,'2022-09-17 Leukemia Cup FS'!$AX$11:$AX$26)</f>
        <v>0</v>
      </c>
      <c r="IZ170" s="174">
        <f>SUMIF('2022-09-17 Leukemia Cup FS'!$B$11:$B$26,$C170,'2022-09-17 Leukemia Cup FS'!$AY$11:$AY$26)</f>
        <v>0</v>
      </c>
      <c r="JA170" s="174">
        <f>SUMIF('2022-09-17 Leukemia Cup TH'!$B$11:$B$28,$C170,'2022-09-17 Leukemia Cup TH'!$AU$11:$AU$28)</f>
        <v>0</v>
      </c>
      <c r="JB170" s="174">
        <f>SUMIF('2022-09-17 Leukemia Cup TH'!$B$11:$B$28,$C170,'2022-09-17 Leukemia Cup TH'!$AV$11:$AV$28)</f>
        <v>0</v>
      </c>
      <c r="JC170" s="174">
        <f>SUMIF('2022-09-17 Leukemia Cup TH'!$B$11:$B$28,$C170,'2022-09-17 Leukemia Cup TH'!$AW$11:$AW$28)</f>
        <v>0</v>
      </c>
      <c r="JD170" s="174">
        <f>SUMIF('2022-09-17 Leukemia Cup TH'!$B$11:$B$28,$C170,'2022-09-17 Leukemia Cup TH'!$AX$11:$AX$28)</f>
        <v>0</v>
      </c>
      <c r="JE170" s="174">
        <f>SUMIF('2022-09-17 Leukemia Cup TH'!$B$11:$B$28,$C170,'2022-09-17 Leukemia Cup TH'!$AY$11:$AY$28)</f>
        <v>0</v>
      </c>
      <c r="JF170" s="174">
        <f>SUMIF('Smith-Berry LDR 9-24-22'!$B$11:$B$30,$C170,'Smith-Berry LDR 9-24-22'!$AU$11:$AU$30)</f>
        <v>0</v>
      </c>
      <c r="JG170" s="174">
        <f>SUMIF('Smith-Berry LDR 9-24-22'!$B$11:$B$30,$C170,'Smith-Berry LDR 9-24-22'!$AV$11:$AV$30)</f>
        <v>0</v>
      </c>
      <c r="JH170" s="174">
        <f>SUMIF('Smith-Berry LDR 9-24-22'!$B$11:$B$30,$C170,'Smith-Berry LDR 9-24-22'!$AW$11:$AW$30)</f>
        <v>0</v>
      </c>
      <c r="JI170" s="174">
        <f>SUMIF('Smith-Berry LDR 9-24-22'!$B$11:$B$30,$C170,'Smith-Berry LDR 9-24-22'!$AX$11:$AX$30)</f>
        <v>0</v>
      </c>
      <c r="JJ170" s="174">
        <f>SUMIF('Smith-Berry LDR 9-24-22'!$B$11:$B$30,$C170,'Smith-Berry LDR 9-24-22'!$AY$11:$AY$30)</f>
        <v>0</v>
      </c>
      <c r="JK170" s="174">
        <f>SUMIF('Great Scot 10-1-22 Cham'!$B$11:$B$38,$C170,'Great Scot 10-1-22 Cham'!$AU$11:$AU$38)</f>
        <v>0</v>
      </c>
      <c r="JL170" s="174">
        <f>SUMIF('Great Scot 10-1-22 Cham'!$B$11:$B$38,$C170,'Great Scot 10-1-22 Cham'!$AV$11:$AV$38)</f>
        <v>0</v>
      </c>
      <c r="JM170" s="174">
        <f>SUMIF('Great Scot 10-1-22 Cham'!$B$11:$B$38,$C170,'Great Scot 10-1-22 Cham'!$AW$11:$AW$38)</f>
        <v>0</v>
      </c>
      <c r="JN170" s="174">
        <f>SUMIF('Great Scot 10-1-22 Cham'!$B$11:$B$38,$C170,'Great Scot 10-1-22 Cham'!$AX$11:$AX$38)</f>
        <v>0</v>
      </c>
      <c r="JO170" s="174">
        <f>SUMIF('Great Scot 10-1-22 Cham'!$B$11:$B$38,$C170,'Great Scot 10-1-22 Cham'!$AY$11:$AY$38)</f>
        <v>0</v>
      </c>
      <c r="JP170" s="174">
        <f>SUMIF('Great Scot 10-1-22 Chal'!$B$11:$B$28,$C170,'Great Scot 10-1-22 Chal'!$AU$11:$AU$28)</f>
        <v>0</v>
      </c>
      <c r="JQ170" s="174">
        <f>SUMIF('Great Scot 10-1-22 Chal'!$B$11:$B$28,$C170,'Great Scot 10-1-22 Chal'!$AV$11:$AV$28)</f>
        <v>0</v>
      </c>
      <c r="JR170" s="174">
        <f>SUMIF('Great Scot 10-1-22 Chal'!$B$11:$B$28,$C170,'Great Scot 10-1-22 Chal'!$AW$11:$AW$28)</f>
        <v>0</v>
      </c>
      <c r="JS170" s="174">
        <f>SUMIF('Great Scot 10-1-22 Chal'!$B$11:$B$28,$C170,'Great Scot 10-1-22 Chal'!$AX$11:$AX$28)</f>
        <v>0</v>
      </c>
      <c r="JT170" s="174">
        <f>SUMIF('Great Scot 10-1-22 Chal'!$B$11:$B$28,$C170,'Great Scot 10-1-22 Chal'!$AY$11:$AY$28)</f>
        <v>0</v>
      </c>
      <c r="JU170" s="174">
        <f>SUMIF('Great Pumpkin Regatta 10-15-22'!$B$11:$B$54,$C170,'Great Pumpkin Regatta 10-15-22'!$AU$11:$AU$54)</f>
        <v>0</v>
      </c>
      <c r="JV170" s="174">
        <f>SUMIF('Great Pumpkin Regatta 10-15-22'!$B$11:$B$54,$C170,'Great Pumpkin Regatta 10-15-22'!$AV$11:$AV$54)</f>
        <v>0</v>
      </c>
      <c r="JW170" s="174">
        <f>SUMIF('Great Pumpkin Regatta 10-15-22'!$B$11:$B$54,$C170,'Great Pumpkin Regatta 10-15-22'!$AW$11:$AW$54)</f>
        <v>0</v>
      </c>
      <c r="JX170" s="174">
        <f>SUMIF('Great Pumpkin Regatta 10-15-22'!$B$11:$B$54,$C170,'Great Pumpkin Regatta 10-15-22'!$AX$11:$AX$54)</f>
        <v>0</v>
      </c>
      <c r="JY170" s="174">
        <f>SUMIF('Great Pumpkin Regatta 10-15-22'!$B$11:$B$54,$C170,'Great Pumpkin Regatta 10-15-22'!$AY$11:$AY$54)</f>
        <v>0</v>
      </c>
      <c r="JZ170" s="174">
        <f>SUMIF('One Day Regatta 10-29-22 FS'!$B$11:$B$19,$C170,'One Day Regatta 10-29-22 FS'!$AU$11:$AU$19)</f>
        <v>0</v>
      </c>
      <c r="KA170" s="174">
        <f>SUMIF('One Day Regatta 10-29-22 FS'!$B$11:$B$19,$C170,'One Day Regatta 10-29-22 FS'!$AV$11:$AV$19)</f>
        <v>0</v>
      </c>
      <c r="KB170" s="174">
        <f>SUMIF('One Day Regatta 10-29-22 FS'!$B$11:$B$19,$C170,'One Day Regatta 10-29-22 FS'!$AW$11:$AW$19)</f>
        <v>0</v>
      </c>
      <c r="KC170" s="174">
        <f>SUMIF('One Day Regatta 10-29-22 FS'!$B$11:$B$19,$C170,'One Day Regatta 10-29-22 FS'!$AX$11:$AX$19)</f>
        <v>0</v>
      </c>
      <c r="KD170" s="174">
        <f>SUMIF('One Day Regatta 10-29-22 FS'!$B$11:$B$19,$C170,'One Day Regatta 10-29-22 FS'!$AY$11:$AY$19)</f>
        <v>0</v>
      </c>
    </row>
    <row r="171" spans="1:290" ht="15" customHeight="1" x14ac:dyDescent="0.2">
      <c r="A171" s="400" t="s">
        <v>1369</v>
      </c>
      <c r="B171" s="134">
        <f t="shared" si="126"/>
        <v>36</v>
      </c>
      <c r="C171" s="170" t="s">
        <v>1177</v>
      </c>
      <c r="D171" s="171">
        <f t="shared" si="152"/>
        <v>0</v>
      </c>
      <c r="E171" s="172">
        <f t="shared" si="153"/>
        <v>0</v>
      </c>
      <c r="F171" s="171">
        <f t="shared" si="154"/>
        <v>0</v>
      </c>
      <c r="G171" s="171">
        <v>0</v>
      </c>
      <c r="H171" s="171">
        <f t="shared" si="155"/>
        <v>0</v>
      </c>
      <c r="I171" s="173">
        <f t="shared" si="156"/>
        <v>0</v>
      </c>
      <c r="J171" s="173"/>
      <c r="K171" s="174">
        <f>SUMIF('Saturday Race 11-06-21'!$B$11:$B$21,$C171,'Saturday Race 11-06-21'!$AU$11:$AU$21)</f>
        <v>0</v>
      </c>
      <c r="L171" s="174">
        <f>SUMIF('Saturday Race 11-06-21'!$B$11:$B$21,$C171,'Saturday Race 11-06-21'!$AV$11:$AV$21)</f>
        <v>0</v>
      </c>
      <c r="M171" s="174">
        <f>SUMIF('Saturday Race 11-06-21'!$B$11:$B$21,$C171,'Saturday Race 11-06-21'!$AW$11:$AW$21)</f>
        <v>0</v>
      </c>
      <c r="N171" s="174">
        <f>SUMIF('Saturday Race 11-06-21'!$B$11:$B$21,$C171,'Saturday Race 11-06-21'!$AX$11:$AX$21)</f>
        <v>0</v>
      </c>
      <c r="O171" s="174">
        <f>SUMIF('Saturday Race 11-06-21'!$B$11:$B$21,$C171,'Saturday Race 11-06-21'!$AY$11:$AY$21)</f>
        <v>0</v>
      </c>
      <c r="P171" s="174">
        <f>SUMIF('Saturday Race 11-20-21'!$B$11:$B$20,$C171,'Saturday Race 11-20-21'!$AU$11:$AU$20)</f>
        <v>0</v>
      </c>
      <c r="Q171" s="174">
        <f>SUMIF('Saturday Race 11-20-21'!$B$11:$B$20,$C171,'Saturday Race 11-20-21'!$AV$11:$AV$20)</f>
        <v>0</v>
      </c>
      <c r="R171" s="174">
        <f>SUMIF('Saturday Race 11-20-21'!$B$11:$B$20,$C171,'Saturday Race 11-20-21'!$AW$11:$AW$20)</f>
        <v>0</v>
      </c>
      <c r="S171" s="174">
        <f>SUMIF('Saturday Race 11-20-21'!$B$11:$B$20,$C171,'Saturday Race 11-20-21'!$AX$11:$AX$20)</f>
        <v>0</v>
      </c>
      <c r="T171" s="174">
        <f>SUMIF('Saturday Race 11-20-21'!$B$11:$B$20,$C171,'Saturday Race 11-20-21'!$AY$11:$AY$20)</f>
        <v>0</v>
      </c>
      <c r="U171" s="174">
        <f>SUMIF('Saturday Race 1-08-22'!$B$11:$B$20,$C171,'Saturday Race 1-08-22'!$AU$11:$AU$20)</f>
        <v>0</v>
      </c>
      <c r="V171" s="174">
        <f>SUMIF('Saturday Race 1-08-22'!$B$11:$B$20,$C171,'Saturday Race 1-08-22'!$AV$11:$AV$20)</f>
        <v>0</v>
      </c>
      <c r="W171" s="174">
        <f>SUMIF('Saturday Race 1-08-22'!$B$11:$B$20,$C171,'Saturday Race 1-08-22'!$AW$11:$AW$20)</f>
        <v>0</v>
      </c>
      <c r="X171" s="174">
        <f>SUMIF('Saturday Race 1-08-22'!$B$11:$B$20,$C171,'Saturday Race 1-08-22'!$AX$11:$AX$20)</f>
        <v>0</v>
      </c>
      <c r="Y171" s="174">
        <f>SUMIF('Saturday Race 1-08-22'!$B$11:$B$20,$C171,'Saturday Race 1-08-22'!$AY$11:$AY$20)</f>
        <v>0</v>
      </c>
      <c r="Z171" s="174">
        <f>SUMIF('Saturday Race 1-22-22'!$B$11:$B$20,$C171,'Saturday Race 1-22-22'!$AU$11:$AU$20)</f>
        <v>0</v>
      </c>
      <c r="AA171" s="174">
        <f>SUMIF('Saturday Race 1-22-22'!$B$11:$B$20,$C171,'Saturday Race 1-22-22'!$AV$11:$AV$20)</f>
        <v>0</v>
      </c>
      <c r="AB171" s="174">
        <f>SUMIF('Saturday Race 1-22-22'!$B$11:$B$20,$C171,'Saturday Race 1-22-22'!$AW$11:$AW$20)</f>
        <v>0</v>
      </c>
      <c r="AC171" s="174">
        <f>SUMIF('Saturday Race 1-22-22'!$B$11:$B$20,$C171,'Saturday Race 1-22-22'!$AX$11:$AX$20)</f>
        <v>0</v>
      </c>
      <c r="AD171" s="174">
        <f>SUMIF('Saturday Race 1-22-22'!$B$11:$B$20,$C171,'Saturday Race 1-22-22'!$AY$11:$AY$20)</f>
        <v>0</v>
      </c>
      <c r="AE171" s="174">
        <f>SUMIF('Sunday Race 2-6-22'!$B$11:$B$20,$C171,'Sunday Race 2-6-22'!$AU$11:$AU$20)</f>
        <v>0</v>
      </c>
      <c r="AF171" s="174">
        <f>SUMIF('Sunday Race 2-6-22'!$B$11:$B$20,$C171,'Sunday Race 2-6-22'!$AV$11:$AV$20)</f>
        <v>0</v>
      </c>
      <c r="AG171" s="174">
        <f>SUMIF('Sunday Race 2-6-22'!$B$11:$B$20,$C171,'Sunday Race 2-6-22'!$AW$11:$AW$20)</f>
        <v>0</v>
      </c>
      <c r="AH171" s="174">
        <f>SUMIF('Sunday Race 2-6-22'!$B$11:$B$20,$C171,'Sunday Race 2-6-22'!$AX$11:$AX$20)</f>
        <v>0</v>
      </c>
      <c r="AI171" s="174">
        <f>SUMIF('Sunday Race 2-6-22'!$B$11:$B$20,$C171,'Sunday Race 2-6-22'!$AY$11:$AY$20)</f>
        <v>0</v>
      </c>
      <c r="AJ171" s="174">
        <f>SUMIF('Sunday Race 2-20-22'!$B$11:$B$26,$C171,'Sunday Race 2-20-22'!$AU$11:$AU$26)</f>
        <v>0</v>
      </c>
      <c r="AK171" s="174">
        <f>SUMIF('Sunday Race 2-20-22'!$B$11:$B$26,$C171,'Sunday Race 2-20-22'!$AV$11:$AV$26)</f>
        <v>0</v>
      </c>
      <c r="AL171" s="174">
        <f>SUMIF('Sunday Race 2-20-22'!$B$11:$B$26,$C171,'Sunday Race 2-20-22'!$AW$11:$AW$26)</f>
        <v>0</v>
      </c>
      <c r="AM171" s="174">
        <f>SUMIF('Sunday Race 2-20-22'!$B$11:$B$26,$C171,'Sunday Race 2-20-22'!$AX$11:$AX$26)</f>
        <v>0</v>
      </c>
      <c r="AN171" s="174">
        <f>SUMIF('Sunday Race 2-20-22'!$B$11:$B$26,$C171,'Sunday Race 2-20-22'!$AY$11:$AY$26)</f>
        <v>0</v>
      </c>
      <c r="AO171" s="174">
        <f>SUMIF('Sunday Race 2-27-22'!$B$11:$B$20,$C171,'Sunday Race 2-27-22'!$AU$11:$AU$20)</f>
        <v>0</v>
      </c>
      <c r="AP171" s="174">
        <f>SUMIF('Sunday Race 2-27-22'!$B$11:$B$20,$C171,'Sunday Race 2-27-22'!$AV$11:$AV$20)</f>
        <v>0</v>
      </c>
      <c r="AQ171" s="174">
        <f>SUMIF('Sunday Race 2-27-22'!$B$11:$B$20,$C171,'Sunday Race 2-27-22'!$AW$11:$AW$20)</f>
        <v>0</v>
      </c>
      <c r="AR171" s="174">
        <f>SUMIF('Sunday Race 2-27-22'!$B$11:$B$20,$C171,'Sunday Race 2-27-22'!$AX$11:$AX$20)</f>
        <v>0</v>
      </c>
      <c r="AS171" s="174">
        <f>SUMIF('Sunday Race 2-27-22'!$B$11:$B$20,$C171,'Sunday Race 2-27-22'!$AY$11:$AY$20)</f>
        <v>0</v>
      </c>
      <c r="AT171" s="174">
        <f>SUMIF('Sunday Race 3-13-22'!$B$11:$B$25,$C171,'Sunday Race 3-13-22'!$AU$11:$AU$25)</f>
        <v>0</v>
      </c>
      <c r="AU171" s="174">
        <f>SUMIF('Sunday Race 3-13-22'!$B$11:$B$25,$C171,'Sunday Race 3-13-22'!$AV$11:$AV$25)</f>
        <v>0</v>
      </c>
      <c r="AV171" s="174">
        <f>SUMIF('Sunday Race 3-13-22'!$B$11:$B$25,$C171,'Sunday Race 3-13-22'!$AW$11:$AW$25)</f>
        <v>0</v>
      </c>
      <c r="AW171" s="174">
        <f>SUMIF('Sunday Race 3-13-22'!$B$11:$B$25,$C171,'Sunday Race 3-13-22'!$AX$11:$AX$25)</f>
        <v>0</v>
      </c>
      <c r="AX171" s="174">
        <f>SUMIF('Sunday Race 3-13-22'!$B$11:$B$25,$C171,'Sunday Race 3-13-22'!$AY$11:$AY$25)</f>
        <v>0</v>
      </c>
      <c r="AY171" s="174">
        <f>SUMIF('Saturday Race 3-19-22'!$B$11:$B$15,$C171,'Saturday Race 3-19-22'!$AU$11:$AU$15)</f>
        <v>0</v>
      </c>
      <c r="AZ171" s="174">
        <f>SUMIF('Saturday Race 3-19-22'!$B$11:$B$15,$C171,'Saturday Race 3-19-22'!$AV$11:$AV$15)</f>
        <v>0</v>
      </c>
      <c r="BA171" s="174">
        <f>SUMIF('Saturday Race 3-19-22'!$B$11:$B$15,$C171,'Saturday Race 3-19-22'!$AW$11:$AW$15)</f>
        <v>0</v>
      </c>
      <c r="BB171" s="174">
        <f>SUMIF('Saturday Race 3-19-22'!$B$11:$B$15,$C171,'Saturday Race 3-19-22'!$AX$11:$AX$15)</f>
        <v>0</v>
      </c>
      <c r="BC171" s="174">
        <f>SUMIF('Saturday Race 3-19-22'!$B$11:$B$15,$C171,'Saturday Race 3-19-22'!$AY$11:$AY$15)</f>
        <v>0</v>
      </c>
      <c r="BD171" s="174">
        <f>SUMIF('Sunday Races 4-10-22'!$B$11:$B$26,$C171,'Sunday Races 4-10-22'!$AU$11:$AU$26)</f>
        <v>0</v>
      </c>
      <c r="BE171" s="174">
        <f>SUMIF('Sunday Races 4-10-22'!$B$11:$B$26,$C171,'Sunday Races 4-10-22'!$AV$11:$AV$26)</f>
        <v>0</v>
      </c>
      <c r="BF171" s="174">
        <f>SUMIF('Sunday Races 4-10-22'!$B$11:$B$26,$C171,'Sunday Races 4-10-22'!$AW$11:$AW$26)</f>
        <v>0</v>
      </c>
      <c r="BG171" s="174">
        <f>SUMIF('Sunday Races 4-10-22'!$B$11:$B$26,$C171,'Sunday Races 4-10-22'!$AX$11:$AX$26)</f>
        <v>0</v>
      </c>
      <c r="BH171" s="174">
        <f>SUMIF('Sunday Races 4-10-22'!$B$11:$B$26,$C171,'Sunday Races 4-10-22'!$AY$11:$AY$26)</f>
        <v>0</v>
      </c>
      <c r="BI171" s="174">
        <f>SUMIF('Sunday Races 5-1-22'!$B$11:$B$28,$C171,'Sunday Races 5-1-22'!$AU$11:$AU$28)</f>
        <v>0</v>
      </c>
      <c r="BJ171" s="174">
        <f>SUMIF('Sunday Races 5-1-22'!$B$11:$B$28,$C171,'Sunday Races 5-1-22'!$AV$11:$AV$28)</f>
        <v>0</v>
      </c>
      <c r="BK171" s="174">
        <f>SUMIF('Sunday Races 5-1-22'!$B$11:$B$28,$C171,'Sunday Races 5-1-22'!$AW$11:$AW$28)</f>
        <v>0</v>
      </c>
      <c r="BL171" s="174">
        <f>SUMIF('Sunday Races 5-1-22'!$B$11:$B$28,$C171,'Sunday Races 5-1-22'!$AX$11:$AX$28)</f>
        <v>0</v>
      </c>
      <c r="BM171" s="174">
        <f>SUMIF('Sunday Races 5-1-22'!$B$11:$B$28,$C171,'Sunday Races 5-1-22'!$AY$11:$AY$28)</f>
        <v>0</v>
      </c>
      <c r="BN171" s="174">
        <f>SUMIF('Sunday Races 6-5-22'!$B$11:$B$28,$C171,'Sunday Races 6-5-22'!$AU$11:$AU$28)</f>
        <v>0</v>
      </c>
      <c r="BO171" s="174">
        <f>SUMIF('Sunday Races 6-5-22'!$B$11:$B$28,$C171,'Sunday Races 6-5-22'!$AV$11:$AV$28)</f>
        <v>0</v>
      </c>
      <c r="BP171" s="174">
        <f>SUMIF('Sunday Races 6-5-22'!$B$11:$B$28,$C171,'Sunday Races 6-5-22'!$AW$11:$AW$28)</f>
        <v>0</v>
      </c>
      <c r="BQ171" s="174">
        <f>SUMIF('Sunday Races 6-5-22'!$B$11:$B$28,$C171,'Sunday Races 6-5-22'!$AX$11:$AX$28)</f>
        <v>0</v>
      </c>
      <c r="BR171" s="174">
        <f>SUMIF('Sunday Races 6-5-22'!$B$11:$B$28,$C171,'Sunday Races 6-5-22'!$AY$11:$AY$28)</f>
        <v>0</v>
      </c>
      <c r="BS171" s="174">
        <f>SUMIF('Sunday Races 6-12-22'!$B$11:$B$24,$C171,'Sunday Races 6-12-22'!$AU$11:$AU$24)</f>
        <v>0</v>
      </c>
      <c r="BT171" s="174">
        <f>SUMIF('Sunday Races 6-12-22'!$B$11:$B$24,$C171,'Sunday Races 6-12-22'!$AV$11:$AV$24)</f>
        <v>0</v>
      </c>
      <c r="BU171" s="174">
        <f>SUMIF('Sunday Races 6-12-22'!$B$11:$B$24,$C171,'Sunday Races 6-12-22'!$AW$11:$AW$24)</f>
        <v>0</v>
      </c>
      <c r="BV171" s="174">
        <f>SUMIF('Sunday Races 6-12-22'!$B$11:$B$24,$C171,'Sunday Races 6-12-22'!$AX$11:$AX$24)</f>
        <v>0</v>
      </c>
      <c r="BW171" s="174">
        <f>SUMIF('Sunday Races 6-12-22'!$B$11:$B$24,$C171,'Sunday Races 6-12-22'!$AY$11:$AY$24)</f>
        <v>0</v>
      </c>
      <c r="BX171" s="174">
        <f>SUMIF('Saturday Races 6-18-22'!$B$11:$B$24,$C171,'Saturday Races 6-18-22'!$AU$11:$AU$24)</f>
        <v>0</v>
      </c>
      <c r="BY171" s="174">
        <f>SUMIF('Saturday Races 6-18-22'!$B$11:$B$24,$C171,'Saturday Races 6-18-22'!$AV$11:$AV$24)</f>
        <v>0</v>
      </c>
      <c r="BZ171" s="174">
        <f>SUMIF('Saturday Races 6-18-22'!$B$11:$B$24,$C171,'Saturday Races 6-18-22'!$AW$11:$AW$24)</f>
        <v>0</v>
      </c>
      <c r="CA171" s="174">
        <f>SUMIF('Saturday Races 6-18-22'!$B$11:$B$24,$C171,'Saturday Races 6-18-22'!$AX$11:$AX$24)</f>
        <v>0</v>
      </c>
      <c r="CB171" s="174">
        <f>SUMIF('Saturday Races 6-18-22'!$B$11:$B$24,$C171,'Saturday Races 6-18-22'!$AY$11:$AY$24)</f>
        <v>0</v>
      </c>
      <c r="CC171" s="174">
        <f>SUMIF('Sunday Races 7-3-22'!$B$11:$B$26,$C171,'Sunday Races 7-3-22'!$AU$11:$AU$26)</f>
        <v>0</v>
      </c>
      <c r="CD171" s="174">
        <f>SUMIF('Sunday Races 7-3-22'!$B$11:$B$26,$C171,'Sunday Races 7-3-22'!$AV$11:$AV$26)</f>
        <v>0</v>
      </c>
      <c r="CE171" s="174">
        <f>SUMIF('Sunday Races 7-3-22'!$B$11:$B$26,$C171,'Sunday Races 7-3-22'!$AW$11:$AW$26)</f>
        <v>0</v>
      </c>
      <c r="CF171" s="174">
        <f>SUMIF('Sunday Races 7-3-22'!$B$11:$B$26,$C171,'Sunday Races 7-3-22'!$AX$11:$AX$26)</f>
        <v>0</v>
      </c>
      <c r="CG171" s="174">
        <f>SUMIF('Sunday Races 7-3-22'!$B$11:$B$26,$C171,'Sunday Races 7-3-22'!$AY$11:$AY$26)</f>
        <v>0</v>
      </c>
      <c r="CH171" s="174">
        <f>SUMIF('Sunday Races 7-31-22'!$B$11:$B$26,$C171,'Sunday Races 7-31-22'!$AU$11:$AU$26)</f>
        <v>0</v>
      </c>
      <c r="CI171" s="174">
        <f>SUMIF('Sunday Races 7-31-22'!$B$11:$B$26,$C171,'Sunday Races 7-31-22'!$AV$11:$AV$26)</f>
        <v>0</v>
      </c>
      <c r="CJ171" s="174">
        <f>SUMIF('Sunday Races 7-31-22'!$B$11:$B$26,$C171,'Sunday Races 7-31-22'!$AW$11:$AW$26)</f>
        <v>0</v>
      </c>
      <c r="CK171" s="174">
        <f>SUMIF('Sunday Races 7-31-22'!$B$11:$B$26,$C171,'Sunday Races 7-31-22'!$AX$11:$AX$26)</f>
        <v>0</v>
      </c>
      <c r="CL171" s="174">
        <f>SUMIF('Sunday Races 7-31-22'!$B$11:$B$26,$C171,'Sunday Races 7-31-22'!$AY$11:$AY$26)</f>
        <v>0</v>
      </c>
      <c r="CM171" s="174">
        <f>SUMIF('Sunday Races 8-14-22'!$B$11:$B$26,$C171,'Sunday Races 8-14-22'!$AU$11:$AU$26)</f>
        <v>0</v>
      </c>
      <c r="CN171" s="174">
        <f>SUMIF('Sunday Races 8-14-22'!$B$11:$B$26,$C171,'Sunday Races 8-14-22'!$AV$11:$AV$26)</f>
        <v>0</v>
      </c>
      <c r="CO171" s="174">
        <f>SUMIF('Sunday Races 8-14-22'!$B$11:$B$26,$C171,'Sunday Races 8-14-22'!$AW$11:$AW$26)</f>
        <v>0</v>
      </c>
      <c r="CP171" s="174">
        <f>SUMIF('Sunday Races 8-14-22'!$B$11:$B$26,$C171,'Sunday Races 8-14-22'!$AX$11:$AX$26)</f>
        <v>0</v>
      </c>
      <c r="CQ171" s="174">
        <f>SUMIF('Sunday Races 8-14-22'!$B$11:$B$26,$C171,'Sunday Races 8-14-22'!$AY$11:$AY$26)</f>
        <v>0</v>
      </c>
      <c r="CR171" s="174">
        <f>SUMIF('Saturday Races 8-20-22'!$B$11:$B$26,$C171,'Saturday Races 8-20-22'!$AU$11:$AU$26)</f>
        <v>0</v>
      </c>
      <c r="CS171" s="174">
        <f>SUMIF('Saturday Races 8-20-22'!$B$11:$B$26,$C171,'Saturday Races 8-20-22'!$AV$11:$AV$26)</f>
        <v>0</v>
      </c>
      <c r="CT171" s="174">
        <f>SUMIF('Saturday Races 8-20-22'!$B$11:$B$26,$C171,'Saturday Races 8-20-22'!$AW$11:$AW$26)</f>
        <v>0</v>
      </c>
      <c r="CU171" s="174">
        <f>SUMIF('Saturday Races 8-20-22'!$B$11:$B$26,$C171,'Saturday Races 8-20-22'!$AX$11:$AX$26)</f>
        <v>0</v>
      </c>
      <c r="CV171" s="174">
        <f>SUMIF('Saturday Races 8-20-22'!$B$11:$B$26,$C171,'Saturday Races 8-20-22'!$AY$11:$AY$26)</f>
        <v>0</v>
      </c>
      <c r="CW171" s="174">
        <f>SUMIF('Sunday Races 9-11-22'!$B$11:$B$20,$C171,'Sunday Races 9-11-22'!$AU$11:$AU$20)</f>
        <v>0</v>
      </c>
      <c r="CX171" s="174">
        <f>SUMIF('Sunday Races 9-11-22'!$B$11:$B$20,$C171,'Sunday Races 9-11-22'!$AV$11:$AV$20)</f>
        <v>0</v>
      </c>
      <c r="CY171" s="174">
        <f>SUMIF('Sunday Races 9-11-22'!$B$11:$B$20,$C171,'Sunday Races 9-11-22'!$AW$11:$AW$20)</f>
        <v>0</v>
      </c>
      <c r="CZ171" s="174">
        <f>SUMIF('Sunday Races 9-11-22'!$B$11:$B$20,$C171,'Sunday Races 9-11-22'!$AX$11:$AX$20)</f>
        <v>0</v>
      </c>
      <c r="DA171" s="174">
        <f>SUMIF('Sunday Races 9-11-22'!$B$11:$B$20,$C171,'Sunday Races 9-11-22'!$AY$11:$AY$20)</f>
        <v>0</v>
      </c>
      <c r="DB171" s="174">
        <f>SUMIF('Sunday Races 10-9-22'!$B$11:$B$21,$C171,'Sunday Races 10-9-22'!$AU$11:$AU$21)</f>
        <v>0</v>
      </c>
      <c r="DC171" s="174">
        <f>SUMIF('Sunday Races 10-9-22'!$B$11:$B$21,$C171,'Sunday Races 10-9-22'!$AV$11:$AV$21)</f>
        <v>0</v>
      </c>
      <c r="DD171" s="174">
        <f>SUMIF('Sunday Races 10-9-22'!$B$11:$B$21,$C171,'Sunday Races 10-9-22'!$AW$11:$AW$21)</f>
        <v>0</v>
      </c>
      <c r="DE171" s="174">
        <f>SUMIF('Sunday Races 10-9-22'!$B$11:$B$21,$C171,'Sunday Races 10-9-22'!$AX$11:$AX$21)</f>
        <v>0</v>
      </c>
      <c r="DF171" s="174">
        <f>SUMIF('Sunday Races 10-9-22'!$B$11:$B$21,$C171,'Sunday Races 10-9-22'!$AY$11:$AY$21)</f>
        <v>0</v>
      </c>
      <c r="DG171" s="174">
        <f>SUMIF('Sunday Races 10-23-22'!$B$11:$B$22,$C171,'Sunday Races 10-23-22'!$AU$11:$AU$22)</f>
        <v>0</v>
      </c>
      <c r="DH171" s="174">
        <f>SUMIF('Sunday Races 10-23-22'!$B$11:$B$22,$C171,'Sunday Races 10-23-22'!$AV$11:$AV$22)</f>
        <v>0</v>
      </c>
      <c r="DI171" s="174">
        <f>SUMIF('Sunday Races 10-23-22'!$B$11:$B$22,$C171,'Sunday Races 10-23-22'!$AW$11:$AW$22)</f>
        <v>0</v>
      </c>
      <c r="DJ171" s="174">
        <f>SUMIF('Sunday Races 10-23-22'!$B$11:$B$22,$C171,'Sunday Races 10-23-22'!$AX$11:$AX$22)</f>
        <v>0</v>
      </c>
      <c r="DK171" s="174">
        <f>SUMIF('Sunday Races 10-23-22'!$B$11:$B$22,$C171,'Sunday Races 10-23-22'!$AY$11:$AY$22)</f>
        <v>0</v>
      </c>
      <c r="DL171" s="175"/>
      <c r="DM171" s="176"/>
      <c r="DN171" s="177">
        <f t="shared" si="159"/>
        <v>0</v>
      </c>
      <c r="DO171" s="177">
        <f t="shared" si="159"/>
        <v>0</v>
      </c>
      <c r="DP171" s="177">
        <f t="shared" si="159"/>
        <v>0</v>
      </c>
      <c r="DQ171" s="177">
        <f t="shared" si="159"/>
        <v>0</v>
      </c>
      <c r="DR171" s="177">
        <f t="shared" si="159"/>
        <v>0</v>
      </c>
      <c r="DS171" s="177">
        <f t="shared" si="159"/>
        <v>0</v>
      </c>
      <c r="DT171" s="177">
        <f t="shared" si="159"/>
        <v>0</v>
      </c>
      <c r="DU171" s="177">
        <f t="shared" si="159"/>
        <v>0</v>
      </c>
      <c r="DV171" s="177">
        <f t="shared" si="159"/>
        <v>0</v>
      </c>
      <c r="DW171" s="177">
        <f t="shared" si="159"/>
        <v>0</v>
      </c>
      <c r="DX171" s="177">
        <f t="shared" si="160"/>
        <v>0</v>
      </c>
      <c r="DY171" s="177">
        <f t="shared" si="160"/>
        <v>0</v>
      </c>
      <c r="DZ171" s="177">
        <f t="shared" si="160"/>
        <v>0</v>
      </c>
      <c r="EA171" s="177">
        <f t="shared" si="160"/>
        <v>0</v>
      </c>
      <c r="EB171" s="177">
        <f t="shared" si="160"/>
        <v>0</v>
      </c>
      <c r="EC171" s="177">
        <f t="shared" si="160"/>
        <v>0</v>
      </c>
      <c r="ED171" s="177">
        <f t="shared" si="160"/>
        <v>0</v>
      </c>
      <c r="EE171" s="177">
        <f t="shared" si="160"/>
        <v>0</v>
      </c>
      <c r="EF171" s="177">
        <f t="shared" si="160"/>
        <v>0</v>
      </c>
      <c r="EG171" s="177">
        <f t="shared" si="160"/>
        <v>0</v>
      </c>
      <c r="EH171" s="177">
        <f t="shared" si="161"/>
        <v>0</v>
      </c>
      <c r="EI171" s="177">
        <f t="shared" si="161"/>
        <v>0</v>
      </c>
      <c r="EJ171" s="177">
        <f t="shared" si="161"/>
        <v>0</v>
      </c>
      <c r="EK171" s="177">
        <f t="shared" si="161"/>
        <v>0</v>
      </c>
      <c r="EL171" s="177">
        <f t="shared" si="161"/>
        <v>0</v>
      </c>
      <c r="EM171" s="177">
        <f t="shared" si="161"/>
        <v>0</v>
      </c>
      <c r="EN171" s="177">
        <f t="shared" si="161"/>
        <v>0</v>
      </c>
      <c r="EO171" s="177">
        <f t="shared" si="161"/>
        <v>0</v>
      </c>
      <c r="EP171" s="177">
        <f t="shared" si="161"/>
        <v>0</v>
      </c>
      <c r="EQ171" s="177">
        <f t="shared" si="161"/>
        <v>0</v>
      </c>
      <c r="ER171" s="177">
        <f t="shared" si="162"/>
        <v>0</v>
      </c>
      <c r="ES171" s="177">
        <f t="shared" si="162"/>
        <v>0</v>
      </c>
      <c r="ET171" s="177">
        <f t="shared" si="162"/>
        <v>0</v>
      </c>
      <c r="EU171" s="177">
        <f t="shared" si="162"/>
        <v>0</v>
      </c>
      <c r="EV171" s="177">
        <f t="shared" si="162"/>
        <v>0</v>
      </c>
      <c r="EW171" s="177">
        <f t="shared" si="162"/>
        <v>0</v>
      </c>
      <c r="EX171" s="177">
        <f t="shared" si="162"/>
        <v>0</v>
      </c>
      <c r="EY171" s="177">
        <f t="shared" si="162"/>
        <v>0</v>
      </c>
      <c r="EZ171" s="177">
        <f t="shared" si="162"/>
        <v>0</v>
      </c>
      <c r="FA171" s="177">
        <f t="shared" si="162"/>
        <v>0</v>
      </c>
      <c r="FB171" s="177">
        <f t="shared" si="163"/>
        <v>0</v>
      </c>
      <c r="FC171" s="177">
        <f t="shared" si="163"/>
        <v>0</v>
      </c>
      <c r="FD171" s="177">
        <f t="shared" si="163"/>
        <v>0</v>
      </c>
      <c r="FE171" s="177">
        <f t="shared" si="163"/>
        <v>0</v>
      </c>
      <c r="FF171" s="177">
        <f t="shared" si="163"/>
        <v>0</v>
      </c>
      <c r="FG171" s="177">
        <f t="shared" si="163"/>
        <v>0</v>
      </c>
      <c r="FH171" s="177">
        <f t="shared" si="163"/>
        <v>0</v>
      </c>
      <c r="FI171" s="177">
        <f t="shared" si="163"/>
        <v>0</v>
      </c>
      <c r="FJ171" s="177">
        <f t="shared" si="163"/>
        <v>0</v>
      </c>
      <c r="FK171" s="177">
        <f t="shared" si="163"/>
        <v>0</v>
      </c>
      <c r="FL171" s="177">
        <f t="shared" si="164"/>
        <v>0</v>
      </c>
      <c r="FM171" s="177">
        <f t="shared" si="164"/>
        <v>0</v>
      </c>
      <c r="FN171" s="177">
        <f t="shared" si="164"/>
        <v>0</v>
      </c>
      <c r="FO171" s="177">
        <f t="shared" si="164"/>
        <v>0</v>
      </c>
      <c r="FP171" s="177">
        <f t="shared" si="164"/>
        <v>0</v>
      </c>
      <c r="FQ171" s="177">
        <f t="shared" si="164"/>
        <v>0</v>
      </c>
      <c r="FR171" s="177">
        <f t="shared" si="164"/>
        <v>0</v>
      </c>
      <c r="FS171" s="177">
        <f t="shared" si="164"/>
        <v>0</v>
      </c>
      <c r="FT171" s="177">
        <f t="shared" si="164"/>
        <v>0</v>
      </c>
      <c r="FU171" s="177">
        <f t="shared" si="164"/>
        <v>0</v>
      </c>
      <c r="FV171" s="177">
        <f t="shared" si="164"/>
        <v>0</v>
      </c>
      <c r="FW171" s="177">
        <f t="shared" si="164"/>
        <v>0</v>
      </c>
      <c r="FX171" s="177">
        <f t="shared" si="164"/>
        <v>0</v>
      </c>
      <c r="FY171" s="177">
        <f t="shared" si="164"/>
        <v>0</v>
      </c>
      <c r="FZ171" s="177">
        <f t="shared" si="164"/>
        <v>0</v>
      </c>
      <c r="GA171" s="177"/>
      <c r="GB171" s="229">
        <f t="shared" si="157"/>
        <v>0</v>
      </c>
      <c r="GC171" s="229">
        <f t="shared" si="158"/>
        <v>0</v>
      </c>
      <c r="GD171" s="174">
        <f>SUMIF('One Day 12-04-21 Scots'!$B$11:$B$24,$C171,'One Day 12-04-21 Scots'!$AU$11:$AU$24)</f>
        <v>0</v>
      </c>
      <c r="GE171" s="174">
        <f>SUMIF('One Day 12-04-21 Scots'!$B$11:$B$24,$C171,'One Day 12-04-21 Scots'!$AV$11:$AV$24)</f>
        <v>0</v>
      </c>
      <c r="GF171" s="174">
        <f>SUMIF('One Day 12-04-21 Scots'!$B$11:$B$24,$C171,'One Day 12-04-21 Scots'!$AW$11:$AW$24)</f>
        <v>0</v>
      </c>
      <c r="GG171" s="174">
        <f>SUMIF('One Day 12-04-21 Scots'!$B$11:$B$24,$C171,'One Day 12-04-21 Scots'!$AX$11:$AX$24)</f>
        <v>0</v>
      </c>
      <c r="GH171" s="174">
        <f>SUMIF('One Day 12-04-21 Scots'!$B$11:$B$24,$C171,'One Day 12-04-21 Scots'!$AY$11:$AY$24)</f>
        <v>0</v>
      </c>
      <c r="GI171" s="174">
        <f>SUMIF('One Day 12-04-21 Thistles'!$B$11:$B$25,$C171,'One Day 12-04-21 Thistles'!$AU$11:$AU$25)</f>
        <v>0</v>
      </c>
      <c r="GJ171" s="174">
        <f>SUMIF('One Day 12-04-21 Thistles'!$B$11:$B$25,$C171,'One Day 12-04-21 Thistles'!$AV$11:$AV$25)</f>
        <v>0</v>
      </c>
      <c r="GK171" s="174">
        <f>SUMIF('One Day 12-04-21 Thistles'!$B$11:$B$25,$C171,'One Day 12-04-21 Thistles'!$AW$11:$AW$25)</f>
        <v>0</v>
      </c>
      <c r="GL171" s="174">
        <f>SUMIF('One Day 12-04-21 Thistles'!$B$11:$B$25,$C171,'One Day 12-04-21 Thistles'!$AX$11:$AX$25)</f>
        <v>0</v>
      </c>
      <c r="GM171" s="174">
        <f>SUMIF('One Day 12-04-21 Thistles'!$B$11:$B$25,$C171,'One Day 12-04-21 Thistles'!$AY$11:$AY$25)</f>
        <v>0</v>
      </c>
      <c r="GN171" s="174">
        <f>SUMIF('Chili One Day 2-12-22 Scots'!$B$11:$B$27,$C171,'Chili One Day 2-12-22 Scots'!$AU$11:$AU$27)</f>
        <v>0</v>
      </c>
      <c r="GO171" s="174">
        <f>SUMIF('Chili One Day 2-12-22 Scots'!$B$11:$B$27,$C171,'Chili One Day 2-12-22 Scots'!$AV$11:$AV$27)</f>
        <v>0</v>
      </c>
      <c r="GP171" s="174">
        <f>SUMIF('Chili One Day 2-12-22 Scots'!$B$11:$B$27,$C171,'Chili One Day 2-12-22 Scots'!$AW$11:$AW$27)</f>
        <v>0</v>
      </c>
      <c r="GQ171" s="174">
        <f>SUMIF('Chili One Day 2-12-22 Scots'!$B$11:$B$27,$C171,'Chili One Day 2-12-22 Scots'!$AX$11:$AX$27)</f>
        <v>0</v>
      </c>
      <c r="GR171" s="174">
        <f>SUMIF('Chili One Day 2-12-22 Scots'!$B$11:$B$27,$C171,'Chili One Day 2-12-22 Scots'!$AY$11:$AY$27)</f>
        <v>0</v>
      </c>
      <c r="GS171" s="174">
        <f>SUMIF('Chili One Day 2-12-22 Thistles'!$B$11:$B$27,$C171,'Chili One Day 2-12-22 Thistles'!$AU$11:$AU$27)</f>
        <v>0</v>
      </c>
      <c r="GT171" s="174">
        <f>SUMIF('Chili One Day 2-12-22 Thistles'!$B$11:$B$27,$C171,'Chili One Day 2-12-22 Thistles'!$AV$11:$AV$27)</f>
        <v>0</v>
      </c>
      <c r="GU171" s="174">
        <f>SUMIF('Chili One Day 2-12-22 Thistles'!$B$11:$B$27,$C171,'Chili One Day 2-12-22 Thistles'!$AW$11:$AW$27)</f>
        <v>0</v>
      </c>
      <c r="GV171" s="174">
        <f>SUMIF('Chili One Day 2-12-22 Thistles'!$B$11:$B$27,$C171,'Chili One Day 2-12-22 Thistles'!$AX$11:$AX$27)</f>
        <v>0</v>
      </c>
      <c r="GW171" s="174">
        <f>SUMIF('Chili One Day 2-12-22 Thistles'!$B$11:$B$27,$C171,'Chili One Day 2-12-22 Thistles'!$AY$11:$AY$27)</f>
        <v>0</v>
      </c>
      <c r="GX171" s="174">
        <f>SUMIF('Ironman One Day 3-5-22 FS'!$B$11:$B$26,$C171,'Ironman One Day 3-5-22 FS'!$AU$11:$AU$26)</f>
        <v>0</v>
      </c>
      <c r="GY171" s="174">
        <f>SUMIF('Ironman One Day 3-5-22 FS'!$B$11:$B$26,$C171,'Ironman One Day 3-5-22 FS'!$AV$11:$AV$26)</f>
        <v>0</v>
      </c>
      <c r="GZ171" s="174">
        <f>SUMIF('Ironman One Day 3-5-22 FS'!$B$11:$B$26,$C171,'Ironman One Day 3-5-22 FS'!$AW$11:$AW$26)</f>
        <v>0</v>
      </c>
      <c r="HA171" s="174">
        <f>SUMIF('Ironman One Day 3-5-22 FS'!$B$11:$B$26,$C171,'Ironman One Day 3-5-22 FS'!$AX$11:$AX$26)</f>
        <v>0</v>
      </c>
      <c r="HB171" s="174">
        <f>SUMIF('Ironman One Day 3-5-22 FS'!$B$11:$B$26,$C171,'Ironman One Day 3-5-22 FS'!$AY$11:$AY$26)</f>
        <v>0</v>
      </c>
      <c r="HC171" s="174">
        <f>SUMIF('Ironman One Day 3-5-22 420'!$B$11:$B$26,$C171,'Ironman One Day 3-5-22 420'!$AU$11:$AU$26)</f>
        <v>0</v>
      </c>
      <c r="HD171" s="174">
        <f>SUMIF('Ironman One Day 3-5-22 420'!$B$11:$B$26,$C171,'Ironman One Day 3-5-22 420'!$AV$11:$AV$26)</f>
        <v>0</v>
      </c>
      <c r="HE171" s="174">
        <f>SUMIF('Ironman One Day 3-5-22 420'!$B$11:$B$26,$C171,'Ironman One Day 3-5-22 420'!$AW$11:$AW$26)</f>
        <v>0</v>
      </c>
      <c r="HF171" s="174">
        <f>SUMIF('Ironman One Day 3-5-22 420'!$B$11:$B$26,$C171,'Ironman One Day 3-5-22 420'!$AX$11:$AX$26)</f>
        <v>0</v>
      </c>
      <c r="HG171" s="174">
        <f>SUMIF('Ironman One Day 3-5-22 420'!$B$11:$B$26,$C171,'Ironman One Day 3-5-22 420'!$AY$11:$AY$26)</f>
        <v>0</v>
      </c>
      <c r="HH171" s="174">
        <f>SUMIF('Easter One Day 4-16-22 FS'!$B$11:$B$25,$C171,'Easter One Day 4-16-22 FS'!$AU$11:$AU$25)</f>
        <v>0</v>
      </c>
      <c r="HI171" s="174">
        <f>SUMIF('Easter One Day 4-16-22 FS'!$B$11:$B$25,$C171,'Easter One Day 4-16-22 FS'!$AV$11:$AV$25)</f>
        <v>0</v>
      </c>
      <c r="HJ171" s="174">
        <f>SUMIF('Easter One Day 4-16-22 FS'!$B$11:$B$25,$C171,'Easter One Day 4-16-22 FS'!$AW$11:$AW$25)</f>
        <v>0</v>
      </c>
      <c r="HK171" s="174">
        <f>SUMIF('Easter One Day 4-16-22 FS'!$B$11:$B$25,$C171,'Easter One Day 4-16-22 FS'!$AX$11:$AX$25)</f>
        <v>0</v>
      </c>
      <c r="HL171" s="174">
        <f>SUMIF('Easter One Day 4-16-22 FS'!$B$11:$B$25,$C171,'Easter One Day 4-16-22 FS'!$AY$11:$AY$25)</f>
        <v>0</v>
      </c>
      <c r="HM171" s="174">
        <f>SUMIF('Easter One Day 4-16-22 TH'!$B$11:$B$25,$C171,'Easter One Day 4-16-22 TH'!$AU$11:$AU$25)</f>
        <v>0</v>
      </c>
      <c r="HN171" s="174">
        <f>SUMIF('Easter One Day 4-16-22 TH'!$B$11:$B$25,$C171,'Easter One Day 4-16-22 TH'!$AV$11:$AV$25)</f>
        <v>0</v>
      </c>
      <c r="HO171" s="174">
        <f>SUMIF('Easter One Day 4-16-22 TH'!$B$11:$B$25,$C171,'Easter One Day 4-16-22 TH'!$AW$11:$AW$25)</f>
        <v>0</v>
      </c>
      <c r="HP171" s="174">
        <f>SUMIF('Easter One Day 4-16-22 TH'!$B$11:$B$25,$C171,'Easter One Day 4-16-22 TH'!$AX$11:$AX$25)</f>
        <v>0</v>
      </c>
      <c r="HQ171" s="174">
        <f>SUMIF('Easter One Day 4-16-22 TH'!$B$11:$B$25,$C171,'Easter One Day 4-16-22 TH'!$AY$11:$AY$25)</f>
        <v>0</v>
      </c>
      <c r="HR171" s="174">
        <f>SUMIF('Long Distance Race 5-7-22'!$B$11:$B$25,$C171,'Long Distance Race 5-7-22'!$AU$11:$AU$25)</f>
        <v>0</v>
      </c>
      <c r="HS171" s="174">
        <f>SUMIF('Long Distance Race 5-7-22'!$B$11:$B$18,$C171,'Long Distance Race 5-7-22'!$AV$11:$AV$18)</f>
        <v>0</v>
      </c>
      <c r="HT171" s="174">
        <f>SUMIF('Long Distance Race 5-7-22'!$B$11:$B$18,$C171,'Long Distance Race 5-7-22'!$AW$11:$AW$18)</f>
        <v>0</v>
      </c>
      <c r="HU171" s="174">
        <f>SUMIF('Long Distance Race 5-7-22'!$B$11:$B$18,$C171,'Long Distance Race 5-7-22'!$AX$11:$AX$18)</f>
        <v>0</v>
      </c>
      <c r="HV171" s="174">
        <f>SUMIF('Long Distance Race 5-7-22'!$B$11:$B$18,$C171,'Long Distance Race 5-7-22'!$AY$11:$AY$18)</f>
        <v>0</v>
      </c>
      <c r="HW171" s="174">
        <f>SUMIF('Memorial Day Regatta 5-28-22 Op'!$B$11:$B$25,$C171,'Memorial Day Regatta 5-28-22 Op'!$AU$11:$AU$25)</f>
        <v>0</v>
      </c>
      <c r="HX171" s="174">
        <f>SUMIF('Memorial Day Regatta 5-28-22 Op'!$B$11:$B$18,$C171,'Memorial Day Regatta 5-28-22 Op'!$AV$11:$AV$18)</f>
        <v>0</v>
      </c>
      <c r="HY171" s="174">
        <f>SUMIF('Memorial Day Regatta 5-28-22 Op'!$B$11:$B$18,$C171,'Memorial Day Regatta 5-28-22 Op'!$AW$11:$AW$18)</f>
        <v>0</v>
      </c>
      <c r="HZ171" s="174">
        <f>SUMIF('Memorial Day Regatta 5-28-22 Op'!$B$11:$B$18,$C171,'Memorial Day Regatta 5-28-22 Op'!$AX$11:$AX$18)</f>
        <v>0</v>
      </c>
      <c r="IA171" s="174">
        <f>SUMIF('Memorial Day Regatta 5-28-22 Op'!$B$11:$B$18,$C171,'Memorial Day Regatta 5-28-22 Op'!$AY$11:$AY$18)</f>
        <v>0</v>
      </c>
      <c r="IB171" s="174">
        <f>SUMIF('Caldwell Cup 6-25-22 TH'!$B$11:$B$25,$C171,'Caldwell Cup 6-25-22 TH'!$AU$11:$AU$25)</f>
        <v>0</v>
      </c>
      <c r="IC171" s="174">
        <f>SUMIF('Caldwell Cup 6-25-22 TH'!$B$11:$B$25,$C171,'Caldwell Cup 6-25-22 TH'!$AV$11:$AV$25)</f>
        <v>0</v>
      </c>
      <c r="ID171" s="174">
        <f>SUMIF('Caldwell Cup 6-25-22 TH'!$B$11:$B$25,$C171,'Caldwell Cup 6-25-22 TH'!$AW$11:$AW$25)</f>
        <v>0</v>
      </c>
      <c r="IE171" s="174">
        <f>SUMIF('Caldwell Cup 6-25-22 TH'!$B$11:$B$25,$C171,'Caldwell Cup 6-25-22 TH'!$AX$11:$AX$25)</f>
        <v>0</v>
      </c>
      <c r="IF171" s="174">
        <f>SUMIF('Caldwell Cup 6-25-22 TH'!$B$11:$B$25,$C171,'Caldwell Cup 6-25-22 TH'!$AY$11:$AY$25)</f>
        <v>0</v>
      </c>
      <c r="IG171" s="174">
        <f>SUMIF('Caldwell Cup 6-25-22 FS'!$B$11:$B$21,$C171,'Caldwell Cup 6-25-22 FS'!$AU$11:$AU$21)</f>
        <v>0</v>
      </c>
      <c r="IH171" s="174">
        <f>SUMIF('Caldwell Cup 6-25-22 FS'!$B$11:$B$21,$C171,'Caldwell Cup 6-25-22 FS'!$AV$11:$AV$21)</f>
        <v>0</v>
      </c>
      <c r="II171" s="174">
        <f>SUMIF('Caldwell Cup 6-25-22 FS'!$B$11:$B$21,$C171,'Caldwell Cup 6-25-22 FS'!$AW$11:$AW$21)</f>
        <v>0</v>
      </c>
      <c r="IJ171" s="174">
        <f>SUMIF('Caldwell Cup 6-25-22 FS'!$B$11:$B$21,$C171,'Caldwell Cup 6-25-22 FS'!$AX$11:$AX$21)</f>
        <v>0</v>
      </c>
      <c r="IK171" s="174">
        <f>SUMIF('Caldwell Cup 6-25-22 FS'!$B$11:$B$21,$C171,'Caldwell Cup 6-25-22 FS'!$AY$11:$AY$21)</f>
        <v>0</v>
      </c>
      <c r="IL171" s="174">
        <f>SUMIF('Caldwell Cup 6-25-22 Lasers'!$B$11:$B$23,$C171,'Caldwell Cup 6-25-22 Lasers'!$AU$11:$AU$23)</f>
        <v>0</v>
      </c>
      <c r="IM171" s="174">
        <f>SUMIF('Caldwell Cup 6-25-22 Lasers'!$B$11:$B$23,$C171,'Caldwell Cup 6-25-22 Lasers'!$AV$11:$AV$23)</f>
        <v>0</v>
      </c>
      <c r="IN171" s="174">
        <f>SUMIF('Caldwell Cup 6-25-22 Lasers'!$B$11:$B$23,$C171,'Caldwell Cup 6-25-22 Lasers'!$AW$11:$AW$23)</f>
        <v>0</v>
      </c>
      <c r="IO171" s="174">
        <f>SUMIF('Caldwell Cup 6-25-22 Lasers'!$B$11:$B$23,$C171,'Caldwell Cup 6-25-22 Lasers'!$AX$11:$AX$23)</f>
        <v>0</v>
      </c>
      <c r="IP171" s="174">
        <f>SUMIF('Caldwell Cup 6-25-22 Lasers'!$B$11:$B$23,$C171,'Caldwell Cup 6-25-22 Lasers'!$AY$11:$AY$23)</f>
        <v>0</v>
      </c>
      <c r="IQ171" s="174">
        <f>SUMIF('Labor Day Regatta 9-3-22 FS'!$B$11:$B$30,$C171,'Labor Day Regatta 9-3-22 FS'!$AU$11:$AU$30)</f>
        <v>0</v>
      </c>
      <c r="IR171" s="174">
        <f>SUMIF('Labor Day Regatta 9-3-22 FS'!$B$11:$B$30,$C171,'Labor Day Regatta 9-3-22 FS'!$AV$11:$AV$30)</f>
        <v>0</v>
      </c>
      <c r="IS171" s="174">
        <f>SUMIF('Labor Day Regatta 9-3-22 FS'!$B$11:$B$30,$C171,'Labor Day Regatta 9-3-22 FS'!$AW$11:$AW$30)</f>
        <v>0</v>
      </c>
      <c r="IT171" s="174">
        <f>SUMIF('Labor Day Regatta 9-3-22 FS'!$B$11:$B$30,$C171,'Labor Day Regatta 9-3-22 FS'!$AX$11:$AX$30)</f>
        <v>0</v>
      </c>
      <c r="IU171" s="174">
        <f>SUMIF('Labor Day Regatta 9-3-22 FS'!$B$11:$B$30,$C171,'Labor Day Regatta 9-3-22 FS'!$AY$11:$AY$30)</f>
        <v>0</v>
      </c>
      <c r="IV171" s="174">
        <f>SUMIF('2022-09-17 Leukemia Cup FS'!$B$11:$B$26,$C171,'2022-09-17 Leukemia Cup FS'!$AU$11:$AU$26)</f>
        <v>0</v>
      </c>
      <c r="IW171" s="174">
        <f>SUMIF('2022-09-17 Leukemia Cup FS'!$B$11:$B$26,$C171,'2022-09-17 Leukemia Cup FS'!$AV$11:$AV$26)</f>
        <v>0</v>
      </c>
      <c r="IX171" s="174">
        <f>SUMIF('2022-09-17 Leukemia Cup FS'!$B$11:$B$26,$C171,'2022-09-17 Leukemia Cup FS'!$AW$11:$AW$26)</f>
        <v>0</v>
      </c>
      <c r="IY171" s="174">
        <f>SUMIF('2022-09-17 Leukemia Cup FS'!$B$11:$B$26,$C171,'2022-09-17 Leukemia Cup FS'!$AX$11:$AX$26)</f>
        <v>0</v>
      </c>
      <c r="IZ171" s="174">
        <f>SUMIF('2022-09-17 Leukemia Cup FS'!$B$11:$B$26,$C171,'2022-09-17 Leukemia Cup FS'!$AY$11:$AY$26)</f>
        <v>0</v>
      </c>
      <c r="JA171" s="174">
        <f>SUMIF('2022-09-17 Leukemia Cup TH'!$B$11:$B$28,$C171,'2022-09-17 Leukemia Cup TH'!$AU$11:$AU$28)</f>
        <v>0</v>
      </c>
      <c r="JB171" s="174">
        <f>SUMIF('2022-09-17 Leukemia Cup TH'!$B$11:$B$28,$C171,'2022-09-17 Leukemia Cup TH'!$AV$11:$AV$28)</f>
        <v>0</v>
      </c>
      <c r="JC171" s="174">
        <f>SUMIF('2022-09-17 Leukemia Cup TH'!$B$11:$B$28,$C171,'2022-09-17 Leukemia Cup TH'!$AW$11:$AW$28)</f>
        <v>0</v>
      </c>
      <c r="JD171" s="174">
        <f>SUMIF('2022-09-17 Leukemia Cup TH'!$B$11:$B$28,$C171,'2022-09-17 Leukemia Cup TH'!$AX$11:$AX$28)</f>
        <v>0</v>
      </c>
      <c r="JE171" s="174">
        <f>SUMIF('2022-09-17 Leukemia Cup TH'!$B$11:$B$28,$C171,'2022-09-17 Leukemia Cup TH'!$AY$11:$AY$28)</f>
        <v>0</v>
      </c>
      <c r="JF171" s="174">
        <f>SUMIF('Smith-Berry LDR 9-24-22'!$B$11:$B$30,$C171,'Smith-Berry LDR 9-24-22'!$AU$11:$AU$30)</f>
        <v>0</v>
      </c>
      <c r="JG171" s="174">
        <f>SUMIF('Smith-Berry LDR 9-24-22'!$B$11:$B$30,$C171,'Smith-Berry LDR 9-24-22'!$AV$11:$AV$30)</f>
        <v>0</v>
      </c>
      <c r="JH171" s="174">
        <f>SUMIF('Smith-Berry LDR 9-24-22'!$B$11:$B$30,$C171,'Smith-Berry LDR 9-24-22'!$AW$11:$AW$30)</f>
        <v>0</v>
      </c>
      <c r="JI171" s="174">
        <f>SUMIF('Smith-Berry LDR 9-24-22'!$B$11:$B$30,$C171,'Smith-Berry LDR 9-24-22'!$AX$11:$AX$30)</f>
        <v>0</v>
      </c>
      <c r="JJ171" s="174">
        <f>SUMIF('Smith-Berry LDR 9-24-22'!$B$11:$B$30,$C171,'Smith-Berry LDR 9-24-22'!$AY$11:$AY$30)</f>
        <v>0</v>
      </c>
      <c r="JK171" s="174">
        <f>SUMIF('Great Scot 10-1-22 Cham'!$B$11:$B$38,$C171,'Great Scot 10-1-22 Cham'!$AU$11:$AU$38)</f>
        <v>0</v>
      </c>
      <c r="JL171" s="174">
        <f>SUMIF('Great Scot 10-1-22 Cham'!$B$11:$B$38,$C171,'Great Scot 10-1-22 Cham'!$AV$11:$AV$38)</f>
        <v>0</v>
      </c>
      <c r="JM171" s="174">
        <f>SUMIF('Great Scot 10-1-22 Cham'!$B$11:$B$38,$C171,'Great Scot 10-1-22 Cham'!$AW$11:$AW$38)</f>
        <v>0</v>
      </c>
      <c r="JN171" s="174">
        <f>SUMIF('Great Scot 10-1-22 Cham'!$B$11:$B$38,$C171,'Great Scot 10-1-22 Cham'!$AX$11:$AX$38)</f>
        <v>0</v>
      </c>
      <c r="JO171" s="174">
        <f>SUMIF('Great Scot 10-1-22 Cham'!$B$11:$B$38,$C171,'Great Scot 10-1-22 Cham'!$AY$11:$AY$38)</f>
        <v>0</v>
      </c>
      <c r="JP171" s="174">
        <f>SUMIF('Great Scot 10-1-22 Chal'!$B$11:$B$28,$C171,'Great Scot 10-1-22 Chal'!$AU$11:$AU$28)</f>
        <v>0</v>
      </c>
      <c r="JQ171" s="174">
        <f>SUMIF('Great Scot 10-1-22 Chal'!$B$11:$B$28,$C171,'Great Scot 10-1-22 Chal'!$AV$11:$AV$28)</f>
        <v>0</v>
      </c>
      <c r="JR171" s="174">
        <f>SUMIF('Great Scot 10-1-22 Chal'!$B$11:$B$28,$C171,'Great Scot 10-1-22 Chal'!$AW$11:$AW$28)</f>
        <v>0</v>
      </c>
      <c r="JS171" s="174">
        <f>SUMIF('Great Scot 10-1-22 Chal'!$B$11:$B$28,$C171,'Great Scot 10-1-22 Chal'!$AX$11:$AX$28)</f>
        <v>0</v>
      </c>
      <c r="JT171" s="174">
        <f>SUMIF('Great Scot 10-1-22 Chal'!$B$11:$B$28,$C171,'Great Scot 10-1-22 Chal'!$AY$11:$AY$28)</f>
        <v>0</v>
      </c>
      <c r="JU171" s="174">
        <f>SUMIF('Great Pumpkin Regatta 10-15-22'!$B$11:$B$54,$C171,'Great Pumpkin Regatta 10-15-22'!$AU$11:$AU$54)</f>
        <v>0</v>
      </c>
      <c r="JV171" s="174">
        <f>SUMIF('Great Pumpkin Regatta 10-15-22'!$B$11:$B$54,$C171,'Great Pumpkin Regatta 10-15-22'!$AV$11:$AV$54)</f>
        <v>0</v>
      </c>
      <c r="JW171" s="174">
        <f>SUMIF('Great Pumpkin Regatta 10-15-22'!$B$11:$B$54,$C171,'Great Pumpkin Regatta 10-15-22'!$AW$11:$AW$54)</f>
        <v>0</v>
      </c>
      <c r="JX171" s="174">
        <f>SUMIF('Great Pumpkin Regatta 10-15-22'!$B$11:$B$54,$C171,'Great Pumpkin Regatta 10-15-22'!$AX$11:$AX$54)</f>
        <v>0</v>
      </c>
      <c r="JY171" s="174">
        <f>SUMIF('Great Pumpkin Regatta 10-15-22'!$B$11:$B$54,$C171,'Great Pumpkin Regatta 10-15-22'!$AY$11:$AY$54)</f>
        <v>0</v>
      </c>
      <c r="JZ171" s="174">
        <f>SUMIF('One Day Regatta 10-29-22 FS'!$B$11:$B$19,$C171,'One Day Regatta 10-29-22 FS'!$AU$11:$AU$19)</f>
        <v>0</v>
      </c>
      <c r="KA171" s="174">
        <f>SUMIF('One Day Regatta 10-29-22 FS'!$B$11:$B$19,$C171,'One Day Regatta 10-29-22 FS'!$AV$11:$AV$19)</f>
        <v>0</v>
      </c>
      <c r="KB171" s="174">
        <f>SUMIF('One Day Regatta 10-29-22 FS'!$B$11:$B$19,$C171,'One Day Regatta 10-29-22 FS'!$AW$11:$AW$19)</f>
        <v>0</v>
      </c>
      <c r="KC171" s="174">
        <f>SUMIF('One Day Regatta 10-29-22 FS'!$B$11:$B$19,$C171,'One Day Regatta 10-29-22 FS'!$AX$11:$AX$19)</f>
        <v>0</v>
      </c>
      <c r="KD171" s="174">
        <f>SUMIF('One Day Regatta 10-29-22 FS'!$B$11:$B$19,$C171,'One Day Regatta 10-29-22 FS'!$AY$11:$AY$19)</f>
        <v>0</v>
      </c>
    </row>
    <row r="172" spans="1:290" ht="15" customHeight="1" x14ac:dyDescent="0.2">
      <c r="A172" s="400" t="s">
        <v>1369</v>
      </c>
      <c r="B172" s="134">
        <f t="shared" si="126"/>
        <v>36</v>
      </c>
      <c r="C172" s="170" t="s">
        <v>127</v>
      </c>
      <c r="D172" s="171">
        <f t="shared" si="152"/>
        <v>0</v>
      </c>
      <c r="E172" s="172">
        <f t="shared" si="153"/>
        <v>0</v>
      </c>
      <c r="F172" s="171">
        <f t="shared" si="154"/>
        <v>0</v>
      </c>
      <c r="G172" s="171">
        <v>0</v>
      </c>
      <c r="H172" s="171">
        <f t="shared" si="155"/>
        <v>0</v>
      </c>
      <c r="I172" s="173">
        <f t="shared" si="156"/>
        <v>0</v>
      </c>
      <c r="J172" s="173"/>
      <c r="K172" s="174">
        <f>SUMIF('Saturday Race 11-06-21'!$B$11:$B$21,$C172,'Saturday Race 11-06-21'!$AU$11:$AU$21)</f>
        <v>0</v>
      </c>
      <c r="L172" s="174">
        <f>SUMIF('Saturday Race 11-06-21'!$B$11:$B$21,$C172,'Saturday Race 11-06-21'!$AV$11:$AV$21)</f>
        <v>0</v>
      </c>
      <c r="M172" s="174">
        <f>SUMIF('Saturday Race 11-06-21'!$B$11:$B$21,$C172,'Saturday Race 11-06-21'!$AW$11:$AW$21)</f>
        <v>0</v>
      </c>
      <c r="N172" s="174">
        <f>SUMIF('Saturday Race 11-06-21'!$B$11:$B$21,$C172,'Saturday Race 11-06-21'!$AX$11:$AX$21)</f>
        <v>0</v>
      </c>
      <c r="O172" s="174">
        <f>SUMIF('Saturday Race 11-06-21'!$B$11:$B$21,$C172,'Saturday Race 11-06-21'!$AY$11:$AY$21)</f>
        <v>0</v>
      </c>
      <c r="P172" s="174">
        <f>SUMIF('Saturday Race 11-20-21'!$B$11:$B$20,$C172,'Saturday Race 11-20-21'!$AU$11:$AU$20)</f>
        <v>0</v>
      </c>
      <c r="Q172" s="174">
        <f>SUMIF('Saturday Race 11-20-21'!$B$11:$B$20,$C172,'Saturday Race 11-20-21'!$AV$11:$AV$20)</f>
        <v>0</v>
      </c>
      <c r="R172" s="174">
        <f>SUMIF('Saturday Race 11-20-21'!$B$11:$B$20,$C172,'Saturday Race 11-20-21'!$AW$11:$AW$20)</f>
        <v>0</v>
      </c>
      <c r="S172" s="174">
        <f>SUMIF('Saturday Race 11-20-21'!$B$11:$B$20,$C172,'Saturday Race 11-20-21'!$AX$11:$AX$20)</f>
        <v>0</v>
      </c>
      <c r="T172" s="174">
        <f>SUMIF('Saturday Race 11-20-21'!$B$11:$B$20,$C172,'Saturday Race 11-20-21'!$AY$11:$AY$20)</f>
        <v>0</v>
      </c>
      <c r="U172" s="174">
        <f>SUMIF('Saturday Race 1-08-22'!$B$11:$B$20,$C172,'Saturday Race 1-08-22'!$AU$11:$AU$20)</f>
        <v>0</v>
      </c>
      <c r="V172" s="174">
        <f>SUMIF('Saturday Race 1-08-22'!$B$11:$B$20,$C172,'Saturday Race 1-08-22'!$AV$11:$AV$20)</f>
        <v>0</v>
      </c>
      <c r="W172" s="174">
        <f>SUMIF('Saturday Race 1-08-22'!$B$11:$B$20,$C172,'Saturday Race 1-08-22'!$AW$11:$AW$20)</f>
        <v>0</v>
      </c>
      <c r="X172" s="174">
        <f>SUMIF('Saturday Race 1-08-22'!$B$11:$B$20,$C172,'Saturday Race 1-08-22'!$AX$11:$AX$20)</f>
        <v>0</v>
      </c>
      <c r="Y172" s="174">
        <f>SUMIF('Saturday Race 1-08-22'!$B$11:$B$20,$C172,'Saturday Race 1-08-22'!$AY$11:$AY$20)</f>
        <v>0</v>
      </c>
      <c r="Z172" s="174">
        <f>SUMIF('Saturday Race 1-22-22'!$B$11:$B$20,$C172,'Saturday Race 1-22-22'!$AU$11:$AU$20)</f>
        <v>0</v>
      </c>
      <c r="AA172" s="174">
        <f>SUMIF('Saturday Race 1-22-22'!$B$11:$B$20,$C172,'Saturday Race 1-22-22'!$AV$11:$AV$20)</f>
        <v>0</v>
      </c>
      <c r="AB172" s="174">
        <f>SUMIF('Saturday Race 1-22-22'!$B$11:$B$20,$C172,'Saturday Race 1-22-22'!$AW$11:$AW$20)</f>
        <v>0</v>
      </c>
      <c r="AC172" s="174">
        <f>SUMIF('Saturday Race 1-22-22'!$B$11:$B$20,$C172,'Saturday Race 1-22-22'!$AX$11:$AX$20)</f>
        <v>0</v>
      </c>
      <c r="AD172" s="174">
        <f>SUMIF('Saturday Race 1-22-22'!$B$11:$B$20,$C172,'Saturday Race 1-22-22'!$AY$11:$AY$20)</f>
        <v>0</v>
      </c>
      <c r="AE172" s="174">
        <f>SUMIF('Sunday Race 2-6-22'!$B$11:$B$20,$C172,'Sunday Race 2-6-22'!$AU$11:$AU$20)</f>
        <v>0</v>
      </c>
      <c r="AF172" s="174">
        <f>SUMIF('Sunday Race 2-6-22'!$B$11:$B$20,$C172,'Sunday Race 2-6-22'!$AV$11:$AV$20)</f>
        <v>0</v>
      </c>
      <c r="AG172" s="174">
        <f>SUMIF('Sunday Race 2-6-22'!$B$11:$B$20,$C172,'Sunday Race 2-6-22'!$AW$11:$AW$20)</f>
        <v>0</v>
      </c>
      <c r="AH172" s="174">
        <f>SUMIF('Sunday Race 2-6-22'!$B$11:$B$20,$C172,'Sunday Race 2-6-22'!$AX$11:$AX$20)</f>
        <v>0</v>
      </c>
      <c r="AI172" s="174">
        <f>SUMIF('Sunday Race 2-6-22'!$B$11:$B$20,$C172,'Sunday Race 2-6-22'!$AY$11:$AY$20)</f>
        <v>0</v>
      </c>
      <c r="AJ172" s="174">
        <f>SUMIF('Sunday Race 2-20-22'!$B$11:$B$26,$C172,'Sunday Race 2-20-22'!$AU$11:$AU$26)</f>
        <v>0</v>
      </c>
      <c r="AK172" s="174">
        <f>SUMIF('Sunday Race 2-20-22'!$B$11:$B$26,$C172,'Sunday Race 2-20-22'!$AV$11:$AV$26)</f>
        <v>0</v>
      </c>
      <c r="AL172" s="174">
        <f>SUMIF('Sunday Race 2-20-22'!$B$11:$B$26,$C172,'Sunday Race 2-20-22'!$AW$11:$AW$26)</f>
        <v>0</v>
      </c>
      <c r="AM172" s="174">
        <f>SUMIF('Sunday Race 2-20-22'!$B$11:$B$26,$C172,'Sunday Race 2-20-22'!$AX$11:$AX$26)</f>
        <v>0</v>
      </c>
      <c r="AN172" s="174">
        <f>SUMIF('Sunday Race 2-20-22'!$B$11:$B$26,$C172,'Sunday Race 2-20-22'!$AY$11:$AY$26)</f>
        <v>0</v>
      </c>
      <c r="AO172" s="174">
        <f>SUMIF('Sunday Race 2-27-22'!$B$11:$B$20,$C172,'Sunday Race 2-27-22'!$AU$11:$AU$20)</f>
        <v>0</v>
      </c>
      <c r="AP172" s="174">
        <f>SUMIF('Sunday Race 2-27-22'!$B$11:$B$20,$C172,'Sunday Race 2-27-22'!$AV$11:$AV$20)</f>
        <v>0</v>
      </c>
      <c r="AQ172" s="174">
        <f>SUMIF('Sunday Race 2-27-22'!$B$11:$B$20,$C172,'Sunday Race 2-27-22'!$AW$11:$AW$20)</f>
        <v>0</v>
      </c>
      <c r="AR172" s="174">
        <f>SUMIF('Sunday Race 2-27-22'!$B$11:$B$20,$C172,'Sunday Race 2-27-22'!$AX$11:$AX$20)</f>
        <v>0</v>
      </c>
      <c r="AS172" s="174">
        <f>SUMIF('Sunday Race 2-27-22'!$B$11:$B$20,$C172,'Sunday Race 2-27-22'!$AY$11:$AY$20)</f>
        <v>0</v>
      </c>
      <c r="AT172" s="174">
        <f>SUMIF('Sunday Race 3-13-22'!$B$11:$B$25,$C172,'Sunday Race 3-13-22'!$AU$11:$AU$25)</f>
        <v>0</v>
      </c>
      <c r="AU172" s="174">
        <f>SUMIF('Sunday Race 3-13-22'!$B$11:$B$25,$C172,'Sunday Race 3-13-22'!$AV$11:$AV$25)</f>
        <v>0</v>
      </c>
      <c r="AV172" s="174">
        <f>SUMIF('Sunday Race 3-13-22'!$B$11:$B$25,$C172,'Sunday Race 3-13-22'!$AW$11:$AW$25)</f>
        <v>0</v>
      </c>
      <c r="AW172" s="174">
        <f>SUMIF('Sunday Race 3-13-22'!$B$11:$B$25,$C172,'Sunday Race 3-13-22'!$AX$11:$AX$25)</f>
        <v>0</v>
      </c>
      <c r="AX172" s="174">
        <f>SUMIF('Sunday Race 3-13-22'!$B$11:$B$25,$C172,'Sunday Race 3-13-22'!$AY$11:$AY$25)</f>
        <v>0</v>
      </c>
      <c r="AY172" s="174">
        <f>SUMIF('Saturday Race 3-19-22'!$B$11:$B$15,$C172,'Saturday Race 3-19-22'!$AU$11:$AU$15)</f>
        <v>0</v>
      </c>
      <c r="AZ172" s="174">
        <f>SUMIF('Saturday Race 3-19-22'!$B$11:$B$15,$C172,'Saturday Race 3-19-22'!$AV$11:$AV$15)</f>
        <v>0</v>
      </c>
      <c r="BA172" s="174">
        <f>SUMIF('Saturday Race 3-19-22'!$B$11:$B$15,$C172,'Saturday Race 3-19-22'!$AW$11:$AW$15)</f>
        <v>0</v>
      </c>
      <c r="BB172" s="174">
        <f>SUMIF('Saturday Race 3-19-22'!$B$11:$B$15,$C172,'Saturday Race 3-19-22'!$AX$11:$AX$15)</f>
        <v>0</v>
      </c>
      <c r="BC172" s="174">
        <f>SUMIF('Saturday Race 3-19-22'!$B$11:$B$15,$C172,'Saturday Race 3-19-22'!$AY$11:$AY$15)</f>
        <v>0</v>
      </c>
      <c r="BD172" s="174">
        <f>SUMIF('Sunday Races 4-10-22'!$B$11:$B$26,$C172,'Sunday Races 4-10-22'!$AU$11:$AU$26)</f>
        <v>0</v>
      </c>
      <c r="BE172" s="174">
        <f>SUMIF('Sunday Races 4-10-22'!$B$11:$B$26,$C172,'Sunday Races 4-10-22'!$AV$11:$AV$26)</f>
        <v>0</v>
      </c>
      <c r="BF172" s="174">
        <f>SUMIF('Sunday Races 4-10-22'!$B$11:$B$26,$C172,'Sunday Races 4-10-22'!$AW$11:$AW$26)</f>
        <v>0</v>
      </c>
      <c r="BG172" s="174">
        <f>SUMIF('Sunday Races 4-10-22'!$B$11:$B$26,$C172,'Sunday Races 4-10-22'!$AX$11:$AX$26)</f>
        <v>0</v>
      </c>
      <c r="BH172" s="174">
        <f>SUMIF('Sunday Races 4-10-22'!$B$11:$B$26,$C172,'Sunday Races 4-10-22'!$AY$11:$AY$26)</f>
        <v>0</v>
      </c>
      <c r="BI172" s="174">
        <f>SUMIF('Sunday Races 5-1-22'!$B$11:$B$28,$C172,'Sunday Races 5-1-22'!$AU$11:$AU$28)</f>
        <v>0</v>
      </c>
      <c r="BJ172" s="174">
        <f>SUMIF('Sunday Races 5-1-22'!$B$11:$B$28,$C172,'Sunday Races 5-1-22'!$AV$11:$AV$28)</f>
        <v>0</v>
      </c>
      <c r="BK172" s="174">
        <f>SUMIF('Sunday Races 5-1-22'!$B$11:$B$28,$C172,'Sunday Races 5-1-22'!$AW$11:$AW$28)</f>
        <v>0</v>
      </c>
      <c r="BL172" s="174">
        <f>SUMIF('Sunday Races 5-1-22'!$B$11:$B$28,$C172,'Sunday Races 5-1-22'!$AX$11:$AX$28)</f>
        <v>0</v>
      </c>
      <c r="BM172" s="174">
        <f>SUMIF('Sunday Races 5-1-22'!$B$11:$B$28,$C172,'Sunday Races 5-1-22'!$AY$11:$AY$28)</f>
        <v>0</v>
      </c>
      <c r="BN172" s="174">
        <f>SUMIF('Sunday Races 6-5-22'!$B$11:$B$28,$C172,'Sunday Races 6-5-22'!$AU$11:$AU$28)</f>
        <v>0</v>
      </c>
      <c r="BO172" s="174">
        <f>SUMIF('Sunday Races 6-5-22'!$B$11:$B$28,$C172,'Sunday Races 6-5-22'!$AV$11:$AV$28)</f>
        <v>0</v>
      </c>
      <c r="BP172" s="174">
        <f>SUMIF('Sunday Races 6-5-22'!$B$11:$B$28,$C172,'Sunday Races 6-5-22'!$AW$11:$AW$28)</f>
        <v>0</v>
      </c>
      <c r="BQ172" s="174">
        <f>SUMIF('Sunday Races 6-5-22'!$B$11:$B$28,$C172,'Sunday Races 6-5-22'!$AX$11:$AX$28)</f>
        <v>0</v>
      </c>
      <c r="BR172" s="174">
        <f>SUMIF('Sunday Races 6-5-22'!$B$11:$B$28,$C172,'Sunday Races 6-5-22'!$AY$11:$AY$28)</f>
        <v>0</v>
      </c>
      <c r="BS172" s="174">
        <f>SUMIF('Sunday Races 6-12-22'!$B$11:$B$24,$C172,'Sunday Races 6-12-22'!$AU$11:$AU$24)</f>
        <v>0</v>
      </c>
      <c r="BT172" s="174">
        <f>SUMIF('Sunday Races 6-12-22'!$B$11:$B$24,$C172,'Sunday Races 6-12-22'!$AV$11:$AV$24)</f>
        <v>0</v>
      </c>
      <c r="BU172" s="174">
        <f>SUMIF('Sunday Races 6-12-22'!$B$11:$B$24,$C172,'Sunday Races 6-12-22'!$AW$11:$AW$24)</f>
        <v>0</v>
      </c>
      <c r="BV172" s="174">
        <f>SUMIF('Sunday Races 6-12-22'!$B$11:$B$24,$C172,'Sunday Races 6-12-22'!$AX$11:$AX$24)</f>
        <v>0</v>
      </c>
      <c r="BW172" s="174">
        <f>SUMIF('Sunday Races 6-12-22'!$B$11:$B$24,$C172,'Sunday Races 6-12-22'!$AY$11:$AY$24)</f>
        <v>0</v>
      </c>
      <c r="BX172" s="174">
        <f>SUMIF('Saturday Races 6-18-22'!$B$11:$B$24,$C172,'Saturday Races 6-18-22'!$AU$11:$AU$24)</f>
        <v>0</v>
      </c>
      <c r="BY172" s="174">
        <f>SUMIF('Saturday Races 6-18-22'!$B$11:$B$24,$C172,'Saturday Races 6-18-22'!$AV$11:$AV$24)</f>
        <v>0</v>
      </c>
      <c r="BZ172" s="174">
        <f>SUMIF('Saturday Races 6-18-22'!$B$11:$B$24,$C172,'Saturday Races 6-18-22'!$AW$11:$AW$24)</f>
        <v>0</v>
      </c>
      <c r="CA172" s="174">
        <f>SUMIF('Saturday Races 6-18-22'!$B$11:$B$24,$C172,'Saturday Races 6-18-22'!$AX$11:$AX$24)</f>
        <v>0</v>
      </c>
      <c r="CB172" s="174">
        <f>SUMIF('Saturday Races 6-18-22'!$B$11:$B$24,$C172,'Saturday Races 6-18-22'!$AY$11:$AY$24)</f>
        <v>0</v>
      </c>
      <c r="CC172" s="174">
        <f>SUMIF('Sunday Races 7-3-22'!$B$11:$B$26,$C172,'Sunday Races 7-3-22'!$AU$11:$AU$26)</f>
        <v>0</v>
      </c>
      <c r="CD172" s="174">
        <f>SUMIF('Sunday Races 7-3-22'!$B$11:$B$26,$C172,'Sunday Races 7-3-22'!$AV$11:$AV$26)</f>
        <v>0</v>
      </c>
      <c r="CE172" s="174">
        <f>SUMIF('Sunday Races 7-3-22'!$B$11:$B$26,$C172,'Sunday Races 7-3-22'!$AW$11:$AW$26)</f>
        <v>0</v>
      </c>
      <c r="CF172" s="174">
        <f>SUMIF('Sunday Races 7-3-22'!$B$11:$B$26,$C172,'Sunday Races 7-3-22'!$AX$11:$AX$26)</f>
        <v>0</v>
      </c>
      <c r="CG172" s="174">
        <f>SUMIF('Sunday Races 7-3-22'!$B$11:$B$26,$C172,'Sunday Races 7-3-22'!$AY$11:$AY$26)</f>
        <v>0</v>
      </c>
      <c r="CH172" s="174">
        <f>SUMIF('Sunday Races 7-31-22'!$B$11:$B$26,$C172,'Sunday Races 7-31-22'!$AU$11:$AU$26)</f>
        <v>0</v>
      </c>
      <c r="CI172" s="174">
        <f>SUMIF('Sunday Races 7-31-22'!$B$11:$B$26,$C172,'Sunday Races 7-31-22'!$AV$11:$AV$26)</f>
        <v>0</v>
      </c>
      <c r="CJ172" s="174">
        <f>SUMIF('Sunday Races 7-31-22'!$B$11:$B$26,$C172,'Sunday Races 7-31-22'!$AW$11:$AW$26)</f>
        <v>0</v>
      </c>
      <c r="CK172" s="174">
        <f>SUMIF('Sunday Races 7-31-22'!$B$11:$B$26,$C172,'Sunday Races 7-31-22'!$AX$11:$AX$26)</f>
        <v>0</v>
      </c>
      <c r="CL172" s="174">
        <f>SUMIF('Sunday Races 7-31-22'!$B$11:$B$26,$C172,'Sunday Races 7-31-22'!$AY$11:$AY$26)</f>
        <v>0</v>
      </c>
      <c r="CM172" s="174">
        <f>SUMIF('Sunday Races 8-14-22'!$B$11:$B$26,$C172,'Sunday Races 8-14-22'!$AU$11:$AU$26)</f>
        <v>0</v>
      </c>
      <c r="CN172" s="174">
        <f>SUMIF('Sunday Races 8-14-22'!$B$11:$B$26,$C172,'Sunday Races 8-14-22'!$AV$11:$AV$26)</f>
        <v>0</v>
      </c>
      <c r="CO172" s="174">
        <f>SUMIF('Sunday Races 8-14-22'!$B$11:$B$26,$C172,'Sunday Races 8-14-22'!$AW$11:$AW$26)</f>
        <v>0</v>
      </c>
      <c r="CP172" s="174">
        <f>SUMIF('Sunday Races 8-14-22'!$B$11:$B$26,$C172,'Sunday Races 8-14-22'!$AX$11:$AX$26)</f>
        <v>0</v>
      </c>
      <c r="CQ172" s="174">
        <f>SUMIF('Sunday Races 8-14-22'!$B$11:$B$26,$C172,'Sunday Races 8-14-22'!$AY$11:$AY$26)</f>
        <v>0</v>
      </c>
      <c r="CR172" s="174">
        <f>SUMIF('Saturday Races 8-20-22'!$B$11:$B$26,$C172,'Saturday Races 8-20-22'!$AU$11:$AU$26)</f>
        <v>0</v>
      </c>
      <c r="CS172" s="174">
        <f>SUMIF('Saturday Races 8-20-22'!$B$11:$B$26,$C172,'Saturday Races 8-20-22'!$AV$11:$AV$26)</f>
        <v>0</v>
      </c>
      <c r="CT172" s="174">
        <f>SUMIF('Saturday Races 8-20-22'!$B$11:$B$26,$C172,'Saturday Races 8-20-22'!$AW$11:$AW$26)</f>
        <v>0</v>
      </c>
      <c r="CU172" s="174">
        <f>SUMIF('Saturday Races 8-20-22'!$B$11:$B$26,$C172,'Saturday Races 8-20-22'!$AX$11:$AX$26)</f>
        <v>0</v>
      </c>
      <c r="CV172" s="174">
        <f>SUMIF('Saturday Races 8-20-22'!$B$11:$B$26,$C172,'Saturday Races 8-20-22'!$AY$11:$AY$26)</f>
        <v>0</v>
      </c>
      <c r="CW172" s="174">
        <f>SUMIF('Sunday Races 9-11-22'!$B$11:$B$20,$C172,'Sunday Races 9-11-22'!$AU$11:$AU$20)</f>
        <v>0</v>
      </c>
      <c r="CX172" s="174">
        <f>SUMIF('Sunday Races 9-11-22'!$B$11:$B$20,$C172,'Sunday Races 9-11-22'!$AV$11:$AV$20)</f>
        <v>0</v>
      </c>
      <c r="CY172" s="174">
        <f>SUMIF('Sunday Races 9-11-22'!$B$11:$B$20,$C172,'Sunday Races 9-11-22'!$AW$11:$AW$20)</f>
        <v>0</v>
      </c>
      <c r="CZ172" s="174">
        <f>SUMIF('Sunday Races 9-11-22'!$B$11:$B$20,$C172,'Sunday Races 9-11-22'!$AX$11:$AX$20)</f>
        <v>0</v>
      </c>
      <c r="DA172" s="174">
        <f>SUMIF('Sunday Races 9-11-22'!$B$11:$B$20,$C172,'Sunday Races 9-11-22'!$AY$11:$AY$20)</f>
        <v>0</v>
      </c>
      <c r="DB172" s="174">
        <f>SUMIF('Sunday Races 10-9-22'!$B$11:$B$21,$C172,'Sunday Races 10-9-22'!$AU$11:$AU$21)</f>
        <v>0</v>
      </c>
      <c r="DC172" s="174">
        <f>SUMIF('Sunday Races 10-9-22'!$B$11:$B$21,$C172,'Sunday Races 10-9-22'!$AV$11:$AV$21)</f>
        <v>0</v>
      </c>
      <c r="DD172" s="174">
        <f>SUMIF('Sunday Races 10-9-22'!$B$11:$B$21,$C172,'Sunday Races 10-9-22'!$AW$11:$AW$21)</f>
        <v>0</v>
      </c>
      <c r="DE172" s="174">
        <f>SUMIF('Sunday Races 10-9-22'!$B$11:$B$21,$C172,'Sunday Races 10-9-22'!$AX$11:$AX$21)</f>
        <v>0</v>
      </c>
      <c r="DF172" s="174">
        <f>SUMIF('Sunday Races 10-9-22'!$B$11:$B$21,$C172,'Sunday Races 10-9-22'!$AY$11:$AY$21)</f>
        <v>0</v>
      </c>
      <c r="DG172" s="174">
        <f>SUMIF('Sunday Races 10-23-22'!$B$11:$B$22,$C172,'Sunday Races 10-23-22'!$AU$11:$AU$22)</f>
        <v>0</v>
      </c>
      <c r="DH172" s="174">
        <f>SUMIF('Sunday Races 10-23-22'!$B$11:$B$22,$C172,'Sunday Races 10-23-22'!$AV$11:$AV$22)</f>
        <v>0</v>
      </c>
      <c r="DI172" s="174">
        <f>SUMIF('Sunday Races 10-23-22'!$B$11:$B$22,$C172,'Sunday Races 10-23-22'!$AW$11:$AW$22)</f>
        <v>0</v>
      </c>
      <c r="DJ172" s="174">
        <f>SUMIF('Sunday Races 10-23-22'!$B$11:$B$22,$C172,'Sunday Races 10-23-22'!$AX$11:$AX$22)</f>
        <v>0</v>
      </c>
      <c r="DK172" s="174">
        <f>SUMIF('Sunday Races 10-23-22'!$B$11:$B$22,$C172,'Sunday Races 10-23-22'!$AY$11:$AY$22)</f>
        <v>0</v>
      </c>
      <c r="DL172" s="175"/>
      <c r="DM172" s="176"/>
      <c r="DN172" s="177">
        <f t="shared" si="159"/>
        <v>0</v>
      </c>
      <c r="DO172" s="177">
        <f t="shared" si="159"/>
        <v>0</v>
      </c>
      <c r="DP172" s="177">
        <f t="shared" si="159"/>
        <v>0</v>
      </c>
      <c r="DQ172" s="177">
        <f t="shared" si="159"/>
        <v>0</v>
      </c>
      <c r="DR172" s="177">
        <f t="shared" si="159"/>
        <v>0</v>
      </c>
      <c r="DS172" s="177">
        <f t="shared" si="159"/>
        <v>0</v>
      </c>
      <c r="DT172" s="177">
        <f t="shared" si="159"/>
        <v>0</v>
      </c>
      <c r="DU172" s="177">
        <f t="shared" si="159"/>
        <v>0</v>
      </c>
      <c r="DV172" s="177">
        <f t="shared" si="159"/>
        <v>0</v>
      </c>
      <c r="DW172" s="177">
        <f t="shared" si="159"/>
        <v>0</v>
      </c>
      <c r="DX172" s="177">
        <f t="shared" si="160"/>
        <v>0</v>
      </c>
      <c r="DY172" s="177">
        <f t="shared" si="160"/>
        <v>0</v>
      </c>
      <c r="DZ172" s="177">
        <f t="shared" si="160"/>
        <v>0</v>
      </c>
      <c r="EA172" s="177">
        <f t="shared" si="160"/>
        <v>0</v>
      </c>
      <c r="EB172" s="177">
        <f t="shared" si="160"/>
        <v>0</v>
      </c>
      <c r="EC172" s="177">
        <f t="shared" si="160"/>
        <v>0</v>
      </c>
      <c r="ED172" s="177">
        <f t="shared" si="160"/>
        <v>0</v>
      </c>
      <c r="EE172" s="177">
        <f t="shared" si="160"/>
        <v>0</v>
      </c>
      <c r="EF172" s="177">
        <f t="shared" si="160"/>
        <v>0</v>
      </c>
      <c r="EG172" s="177">
        <f t="shared" si="160"/>
        <v>0</v>
      </c>
      <c r="EH172" s="177">
        <f t="shared" si="161"/>
        <v>0</v>
      </c>
      <c r="EI172" s="177">
        <f t="shared" si="161"/>
        <v>0</v>
      </c>
      <c r="EJ172" s="177">
        <f t="shared" si="161"/>
        <v>0</v>
      </c>
      <c r="EK172" s="177">
        <f t="shared" si="161"/>
        <v>0</v>
      </c>
      <c r="EL172" s="177">
        <f t="shared" si="161"/>
        <v>0</v>
      </c>
      <c r="EM172" s="177">
        <f t="shared" si="161"/>
        <v>0</v>
      </c>
      <c r="EN172" s="177">
        <f t="shared" si="161"/>
        <v>0</v>
      </c>
      <c r="EO172" s="177">
        <f t="shared" si="161"/>
        <v>0</v>
      </c>
      <c r="EP172" s="177">
        <f t="shared" si="161"/>
        <v>0</v>
      </c>
      <c r="EQ172" s="177">
        <f t="shared" si="161"/>
        <v>0</v>
      </c>
      <c r="ER172" s="177">
        <f t="shared" si="162"/>
        <v>0</v>
      </c>
      <c r="ES172" s="177">
        <f t="shared" si="162"/>
        <v>0</v>
      </c>
      <c r="ET172" s="177">
        <f t="shared" si="162"/>
        <v>0</v>
      </c>
      <c r="EU172" s="177">
        <f t="shared" si="162"/>
        <v>0</v>
      </c>
      <c r="EV172" s="177">
        <f t="shared" si="162"/>
        <v>0</v>
      </c>
      <c r="EW172" s="177">
        <f t="shared" si="162"/>
        <v>0</v>
      </c>
      <c r="EX172" s="177">
        <f t="shared" si="162"/>
        <v>0</v>
      </c>
      <c r="EY172" s="177">
        <f t="shared" si="162"/>
        <v>0</v>
      </c>
      <c r="EZ172" s="177">
        <f t="shared" si="162"/>
        <v>0</v>
      </c>
      <c r="FA172" s="177">
        <f t="shared" si="162"/>
        <v>0</v>
      </c>
      <c r="FB172" s="177">
        <f t="shared" si="163"/>
        <v>0</v>
      </c>
      <c r="FC172" s="177">
        <f t="shared" si="163"/>
        <v>0</v>
      </c>
      <c r="FD172" s="177">
        <f t="shared" si="163"/>
        <v>0</v>
      </c>
      <c r="FE172" s="177">
        <f t="shared" si="163"/>
        <v>0</v>
      </c>
      <c r="FF172" s="177">
        <f t="shared" si="163"/>
        <v>0</v>
      </c>
      <c r="FG172" s="177">
        <f t="shared" si="163"/>
        <v>0</v>
      </c>
      <c r="FH172" s="177">
        <f t="shared" si="163"/>
        <v>0</v>
      </c>
      <c r="FI172" s="177">
        <f t="shared" si="163"/>
        <v>0</v>
      </c>
      <c r="FJ172" s="177">
        <f t="shared" si="163"/>
        <v>0</v>
      </c>
      <c r="FK172" s="177">
        <f t="shared" si="163"/>
        <v>0</v>
      </c>
      <c r="FL172" s="177">
        <f t="shared" si="164"/>
        <v>0</v>
      </c>
      <c r="FM172" s="177">
        <f t="shared" si="164"/>
        <v>0</v>
      </c>
      <c r="FN172" s="177">
        <f t="shared" si="164"/>
        <v>0</v>
      </c>
      <c r="FO172" s="177">
        <f t="shared" si="164"/>
        <v>0</v>
      </c>
      <c r="FP172" s="177">
        <f t="shared" si="164"/>
        <v>0</v>
      </c>
      <c r="FQ172" s="177">
        <f t="shared" si="164"/>
        <v>0</v>
      </c>
      <c r="FR172" s="177">
        <f t="shared" si="164"/>
        <v>0</v>
      </c>
      <c r="FS172" s="177">
        <f t="shared" si="164"/>
        <v>0</v>
      </c>
      <c r="FT172" s="177">
        <f t="shared" si="164"/>
        <v>0</v>
      </c>
      <c r="FU172" s="177">
        <f t="shared" si="164"/>
        <v>0</v>
      </c>
      <c r="FV172" s="177">
        <f t="shared" si="164"/>
        <v>0</v>
      </c>
      <c r="FW172" s="177">
        <f t="shared" si="164"/>
        <v>0</v>
      </c>
      <c r="FX172" s="177">
        <f t="shared" si="164"/>
        <v>0</v>
      </c>
      <c r="FY172" s="177">
        <f t="shared" si="164"/>
        <v>0</v>
      </c>
      <c r="FZ172" s="177">
        <f t="shared" si="164"/>
        <v>0</v>
      </c>
      <c r="GA172" s="177"/>
      <c r="GB172" s="229">
        <f t="shared" si="157"/>
        <v>0</v>
      </c>
      <c r="GC172" s="229">
        <f t="shared" si="158"/>
        <v>0</v>
      </c>
      <c r="GD172" s="174">
        <f>SUMIF('One Day 12-04-21 Scots'!$B$11:$B$24,$C172,'One Day 12-04-21 Scots'!$AU$11:$AU$24)</f>
        <v>0</v>
      </c>
      <c r="GE172" s="174">
        <f>SUMIF('One Day 12-04-21 Scots'!$B$11:$B$24,$C172,'One Day 12-04-21 Scots'!$AV$11:$AV$24)</f>
        <v>0</v>
      </c>
      <c r="GF172" s="174">
        <f>SUMIF('One Day 12-04-21 Scots'!$B$11:$B$24,$C172,'One Day 12-04-21 Scots'!$AW$11:$AW$24)</f>
        <v>0</v>
      </c>
      <c r="GG172" s="174">
        <f>SUMIF('One Day 12-04-21 Scots'!$B$11:$B$24,$C172,'One Day 12-04-21 Scots'!$AX$11:$AX$24)</f>
        <v>0</v>
      </c>
      <c r="GH172" s="174">
        <f>SUMIF('One Day 12-04-21 Scots'!$B$11:$B$24,$C172,'One Day 12-04-21 Scots'!$AY$11:$AY$24)</f>
        <v>0</v>
      </c>
      <c r="GI172" s="174">
        <f>SUMIF('One Day 12-04-21 Thistles'!$B$11:$B$25,$C172,'One Day 12-04-21 Thistles'!$AU$11:$AU$25)</f>
        <v>0</v>
      </c>
      <c r="GJ172" s="174">
        <f>SUMIF('One Day 12-04-21 Thistles'!$B$11:$B$25,$C172,'One Day 12-04-21 Thistles'!$AV$11:$AV$25)</f>
        <v>0</v>
      </c>
      <c r="GK172" s="174">
        <f>SUMIF('One Day 12-04-21 Thistles'!$B$11:$B$25,$C172,'One Day 12-04-21 Thistles'!$AW$11:$AW$25)</f>
        <v>0</v>
      </c>
      <c r="GL172" s="174">
        <f>SUMIF('One Day 12-04-21 Thistles'!$B$11:$B$25,$C172,'One Day 12-04-21 Thistles'!$AX$11:$AX$25)</f>
        <v>0</v>
      </c>
      <c r="GM172" s="174">
        <f>SUMIF('One Day 12-04-21 Thistles'!$B$11:$B$25,$C172,'One Day 12-04-21 Thistles'!$AY$11:$AY$25)</f>
        <v>0</v>
      </c>
      <c r="GN172" s="174">
        <f>SUMIF('Chili One Day 2-12-22 Scots'!$B$11:$B$27,$C172,'Chili One Day 2-12-22 Scots'!$AU$11:$AU$27)</f>
        <v>0</v>
      </c>
      <c r="GO172" s="174">
        <f>SUMIF('Chili One Day 2-12-22 Scots'!$B$11:$B$27,$C172,'Chili One Day 2-12-22 Scots'!$AV$11:$AV$27)</f>
        <v>0</v>
      </c>
      <c r="GP172" s="174">
        <f>SUMIF('Chili One Day 2-12-22 Scots'!$B$11:$B$27,$C172,'Chili One Day 2-12-22 Scots'!$AW$11:$AW$27)</f>
        <v>0</v>
      </c>
      <c r="GQ172" s="174">
        <f>SUMIF('Chili One Day 2-12-22 Scots'!$B$11:$B$27,$C172,'Chili One Day 2-12-22 Scots'!$AX$11:$AX$27)</f>
        <v>0</v>
      </c>
      <c r="GR172" s="174">
        <f>SUMIF('Chili One Day 2-12-22 Scots'!$B$11:$B$27,$C172,'Chili One Day 2-12-22 Scots'!$AY$11:$AY$27)</f>
        <v>0</v>
      </c>
      <c r="GS172" s="174">
        <f>SUMIF('Chili One Day 2-12-22 Thistles'!$B$11:$B$27,$C172,'Chili One Day 2-12-22 Thistles'!$AU$11:$AU$27)</f>
        <v>0</v>
      </c>
      <c r="GT172" s="174">
        <f>SUMIF('Chili One Day 2-12-22 Thistles'!$B$11:$B$27,$C172,'Chili One Day 2-12-22 Thistles'!$AV$11:$AV$27)</f>
        <v>0</v>
      </c>
      <c r="GU172" s="174">
        <f>SUMIF('Chili One Day 2-12-22 Thistles'!$B$11:$B$27,$C172,'Chili One Day 2-12-22 Thistles'!$AW$11:$AW$27)</f>
        <v>0</v>
      </c>
      <c r="GV172" s="174">
        <f>SUMIF('Chili One Day 2-12-22 Thistles'!$B$11:$B$27,$C172,'Chili One Day 2-12-22 Thistles'!$AX$11:$AX$27)</f>
        <v>0</v>
      </c>
      <c r="GW172" s="174">
        <f>SUMIF('Chili One Day 2-12-22 Thistles'!$B$11:$B$27,$C172,'Chili One Day 2-12-22 Thistles'!$AY$11:$AY$27)</f>
        <v>0</v>
      </c>
      <c r="GX172" s="174">
        <f>SUMIF('Ironman One Day 3-5-22 FS'!$B$11:$B$26,$C172,'Ironman One Day 3-5-22 FS'!$AU$11:$AU$26)</f>
        <v>0</v>
      </c>
      <c r="GY172" s="174">
        <f>SUMIF('Ironman One Day 3-5-22 FS'!$B$11:$B$26,$C172,'Ironman One Day 3-5-22 FS'!$AV$11:$AV$26)</f>
        <v>0</v>
      </c>
      <c r="GZ172" s="174">
        <f>SUMIF('Ironman One Day 3-5-22 FS'!$B$11:$B$26,$C172,'Ironman One Day 3-5-22 FS'!$AW$11:$AW$26)</f>
        <v>0</v>
      </c>
      <c r="HA172" s="174">
        <f>SUMIF('Ironman One Day 3-5-22 FS'!$B$11:$B$26,$C172,'Ironman One Day 3-5-22 FS'!$AX$11:$AX$26)</f>
        <v>0</v>
      </c>
      <c r="HB172" s="174">
        <f>SUMIF('Ironman One Day 3-5-22 FS'!$B$11:$B$26,$C172,'Ironman One Day 3-5-22 FS'!$AY$11:$AY$26)</f>
        <v>0</v>
      </c>
      <c r="HC172" s="174">
        <f>SUMIF('Ironman One Day 3-5-22 420'!$B$11:$B$26,$C172,'Ironman One Day 3-5-22 420'!$AU$11:$AU$26)</f>
        <v>0</v>
      </c>
      <c r="HD172" s="174">
        <f>SUMIF('Ironman One Day 3-5-22 420'!$B$11:$B$26,$C172,'Ironman One Day 3-5-22 420'!$AV$11:$AV$26)</f>
        <v>0</v>
      </c>
      <c r="HE172" s="174">
        <f>SUMIF('Ironman One Day 3-5-22 420'!$B$11:$B$26,$C172,'Ironman One Day 3-5-22 420'!$AW$11:$AW$26)</f>
        <v>0</v>
      </c>
      <c r="HF172" s="174">
        <f>SUMIF('Ironman One Day 3-5-22 420'!$B$11:$B$26,$C172,'Ironman One Day 3-5-22 420'!$AX$11:$AX$26)</f>
        <v>0</v>
      </c>
      <c r="HG172" s="174">
        <f>SUMIF('Ironman One Day 3-5-22 420'!$B$11:$B$26,$C172,'Ironman One Day 3-5-22 420'!$AY$11:$AY$26)</f>
        <v>0</v>
      </c>
      <c r="HH172" s="174">
        <f>SUMIF('Easter One Day 4-16-22 FS'!$B$11:$B$25,$C172,'Easter One Day 4-16-22 FS'!$AU$11:$AU$25)</f>
        <v>0</v>
      </c>
      <c r="HI172" s="174">
        <f>SUMIF('Easter One Day 4-16-22 FS'!$B$11:$B$25,$C172,'Easter One Day 4-16-22 FS'!$AV$11:$AV$25)</f>
        <v>0</v>
      </c>
      <c r="HJ172" s="174">
        <f>SUMIF('Easter One Day 4-16-22 FS'!$B$11:$B$25,$C172,'Easter One Day 4-16-22 FS'!$AW$11:$AW$25)</f>
        <v>0</v>
      </c>
      <c r="HK172" s="174">
        <f>SUMIF('Easter One Day 4-16-22 FS'!$B$11:$B$25,$C172,'Easter One Day 4-16-22 FS'!$AX$11:$AX$25)</f>
        <v>0</v>
      </c>
      <c r="HL172" s="174">
        <f>SUMIF('Easter One Day 4-16-22 FS'!$B$11:$B$25,$C172,'Easter One Day 4-16-22 FS'!$AY$11:$AY$25)</f>
        <v>0</v>
      </c>
      <c r="HM172" s="174">
        <f>SUMIF('Easter One Day 4-16-22 TH'!$B$11:$B$25,$C172,'Easter One Day 4-16-22 TH'!$AU$11:$AU$25)</f>
        <v>0</v>
      </c>
      <c r="HN172" s="174">
        <f>SUMIF('Easter One Day 4-16-22 TH'!$B$11:$B$25,$C172,'Easter One Day 4-16-22 TH'!$AV$11:$AV$25)</f>
        <v>0</v>
      </c>
      <c r="HO172" s="174">
        <f>SUMIF('Easter One Day 4-16-22 TH'!$B$11:$B$25,$C172,'Easter One Day 4-16-22 TH'!$AW$11:$AW$25)</f>
        <v>0</v>
      </c>
      <c r="HP172" s="174">
        <f>SUMIF('Easter One Day 4-16-22 TH'!$B$11:$B$25,$C172,'Easter One Day 4-16-22 TH'!$AX$11:$AX$25)</f>
        <v>0</v>
      </c>
      <c r="HQ172" s="174">
        <f>SUMIF('Easter One Day 4-16-22 TH'!$B$11:$B$25,$C172,'Easter One Day 4-16-22 TH'!$AY$11:$AY$25)</f>
        <v>0</v>
      </c>
      <c r="HR172" s="174">
        <f>SUMIF('Long Distance Race 5-7-22'!$B$11:$B$25,$C172,'Long Distance Race 5-7-22'!$AU$11:$AU$25)</f>
        <v>0</v>
      </c>
      <c r="HS172" s="174">
        <f>SUMIF('Long Distance Race 5-7-22'!$B$11:$B$18,$C172,'Long Distance Race 5-7-22'!$AV$11:$AV$18)</f>
        <v>0</v>
      </c>
      <c r="HT172" s="174">
        <f>SUMIF('Long Distance Race 5-7-22'!$B$11:$B$18,$C172,'Long Distance Race 5-7-22'!$AW$11:$AW$18)</f>
        <v>0</v>
      </c>
      <c r="HU172" s="174">
        <f>SUMIF('Long Distance Race 5-7-22'!$B$11:$B$18,$C172,'Long Distance Race 5-7-22'!$AX$11:$AX$18)</f>
        <v>0</v>
      </c>
      <c r="HV172" s="174">
        <f>SUMIF('Long Distance Race 5-7-22'!$B$11:$B$18,$C172,'Long Distance Race 5-7-22'!$AY$11:$AY$18)</f>
        <v>0</v>
      </c>
      <c r="HW172" s="174">
        <f>SUMIF('Memorial Day Regatta 5-28-22 Op'!$B$11:$B$25,$C172,'Memorial Day Regatta 5-28-22 Op'!$AU$11:$AU$25)</f>
        <v>0</v>
      </c>
      <c r="HX172" s="174">
        <f>SUMIF('Memorial Day Regatta 5-28-22 Op'!$B$11:$B$18,$C172,'Memorial Day Regatta 5-28-22 Op'!$AV$11:$AV$18)</f>
        <v>0</v>
      </c>
      <c r="HY172" s="174">
        <f>SUMIF('Memorial Day Regatta 5-28-22 Op'!$B$11:$B$18,$C172,'Memorial Day Regatta 5-28-22 Op'!$AW$11:$AW$18)</f>
        <v>0</v>
      </c>
      <c r="HZ172" s="174">
        <f>SUMIF('Memorial Day Regatta 5-28-22 Op'!$B$11:$B$18,$C172,'Memorial Day Regatta 5-28-22 Op'!$AX$11:$AX$18)</f>
        <v>0</v>
      </c>
      <c r="IA172" s="174">
        <f>SUMIF('Memorial Day Regatta 5-28-22 Op'!$B$11:$B$18,$C172,'Memorial Day Regatta 5-28-22 Op'!$AY$11:$AY$18)</f>
        <v>0</v>
      </c>
      <c r="IB172" s="174">
        <f>SUMIF('Caldwell Cup 6-25-22 TH'!$B$11:$B$25,$C172,'Caldwell Cup 6-25-22 TH'!$AU$11:$AU$25)</f>
        <v>0</v>
      </c>
      <c r="IC172" s="174">
        <f>SUMIF('Caldwell Cup 6-25-22 TH'!$B$11:$B$25,$C172,'Caldwell Cup 6-25-22 TH'!$AV$11:$AV$25)</f>
        <v>0</v>
      </c>
      <c r="ID172" s="174">
        <f>SUMIF('Caldwell Cup 6-25-22 TH'!$B$11:$B$25,$C172,'Caldwell Cup 6-25-22 TH'!$AW$11:$AW$25)</f>
        <v>0</v>
      </c>
      <c r="IE172" s="174">
        <f>SUMIF('Caldwell Cup 6-25-22 TH'!$B$11:$B$25,$C172,'Caldwell Cup 6-25-22 TH'!$AX$11:$AX$25)</f>
        <v>0</v>
      </c>
      <c r="IF172" s="174">
        <f>SUMIF('Caldwell Cup 6-25-22 TH'!$B$11:$B$25,$C172,'Caldwell Cup 6-25-22 TH'!$AY$11:$AY$25)</f>
        <v>0</v>
      </c>
      <c r="IG172" s="174">
        <f>SUMIF('Caldwell Cup 6-25-22 FS'!$B$11:$B$21,$C172,'Caldwell Cup 6-25-22 FS'!$AU$11:$AU$21)</f>
        <v>0</v>
      </c>
      <c r="IH172" s="174">
        <f>SUMIF('Caldwell Cup 6-25-22 FS'!$B$11:$B$21,$C172,'Caldwell Cup 6-25-22 FS'!$AV$11:$AV$21)</f>
        <v>0</v>
      </c>
      <c r="II172" s="174">
        <f>SUMIF('Caldwell Cup 6-25-22 FS'!$B$11:$B$21,$C172,'Caldwell Cup 6-25-22 FS'!$AW$11:$AW$21)</f>
        <v>0</v>
      </c>
      <c r="IJ172" s="174">
        <f>SUMIF('Caldwell Cup 6-25-22 FS'!$B$11:$B$21,$C172,'Caldwell Cup 6-25-22 FS'!$AX$11:$AX$21)</f>
        <v>0</v>
      </c>
      <c r="IK172" s="174">
        <f>SUMIF('Caldwell Cup 6-25-22 FS'!$B$11:$B$21,$C172,'Caldwell Cup 6-25-22 FS'!$AY$11:$AY$21)</f>
        <v>0</v>
      </c>
      <c r="IL172" s="174">
        <f>SUMIF('Caldwell Cup 6-25-22 Lasers'!$B$11:$B$23,$C172,'Caldwell Cup 6-25-22 Lasers'!$AU$11:$AU$23)</f>
        <v>0</v>
      </c>
      <c r="IM172" s="174">
        <f>SUMIF('Caldwell Cup 6-25-22 Lasers'!$B$11:$B$23,$C172,'Caldwell Cup 6-25-22 Lasers'!$AV$11:$AV$23)</f>
        <v>0</v>
      </c>
      <c r="IN172" s="174">
        <f>SUMIF('Caldwell Cup 6-25-22 Lasers'!$B$11:$B$23,$C172,'Caldwell Cup 6-25-22 Lasers'!$AW$11:$AW$23)</f>
        <v>0</v>
      </c>
      <c r="IO172" s="174">
        <f>SUMIF('Caldwell Cup 6-25-22 Lasers'!$B$11:$B$23,$C172,'Caldwell Cup 6-25-22 Lasers'!$AX$11:$AX$23)</f>
        <v>0</v>
      </c>
      <c r="IP172" s="174">
        <f>SUMIF('Caldwell Cup 6-25-22 Lasers'!$B$11:$B$23,$C172,'Caldwell Cup 6-25-22 Lasers'!$AY$11:$AY$23)</f>
        <v>0</v>
      </c>
      <c r="IQ172" s="174">
        <f>SUMIF('Labor Day Regatta 9-3-22 FS'!$B$11:$B$30,$C172,'Labor Day Regatta 9-3-22 FS'!$AU$11:$AU$30)</f>
        <v>0</v>
      </c>
      <c r="IR172" s="174">
        <f>SUMIF('Labor Day Regatta 9-3-22 FS'!$B$11:$B$30,$C172,'Labor Day Regatta 9-3-22 FS'!$AV$11:$AV$30)</f>
        <v>0</v>
      </c>
      <c r="IS172" s="174">
        <f>SUMIF('Labor Day Regatta 9-3-22 FS'!$B$11:$B$30,$C172,'Labor Day Regatta 9-3-22 FS'!$AW$11:$AW$30)</f>
        <v>0</v>
      </c>
      <c r="IT172" s="174">
        <f>SUMIF('Labor Day Regatta 9-3-22 FS'!$B$11:$B$30,$C172,'Labor Day Regatta 9-3-22 FS'!$AX$11:$AX$30)</f>
        <v>0</v>
      </c>
      <c r="IU172" s="174">
        <f>SUMIF('Labor Day Regatta 9-3-22 FS'!$B$11:$B$30,$C172,'Labor Day Regatta 9-3-22 FS'!$AY$11:$AY$30)</f>
        <v>0</v>
      </c>
      <c r="IV172" s="174">
        <f>SUMIF('2022-09-17 Leukemia Cup FS'!$B$11:$B$26,$C172,'2022-09-17 Leukemia Cup FS'!$AU$11:$AU$26)</f>
        <v>0</v>
      </c>
      <c r="IW172" s="174">
        <f>SUMIF('2022-09-17 Leukemia Cup FS'!$B$11:$B$26,$C172,'2022-09-17 Leukemia Cup FS'!$AV$11:$AV$26)</f>
        <v>0</v>
      </c>
      <c r="IX172" s="174">
        <f>SUMIF('2022-09-17 Leukemia Cup FS'!$B$11:$B$26,$C172,'2022-09-17 Leukemia Cup FS'!$AW$11:$AW$26)</f>
        <v>0</v>
      </c>
      <c r="IY172" s="174">
        <f>SUMIF('2022-09-17 Leukemia Cup FS'!$B$11:$B$26,$C172,'2022-09-17 Leukemia Cup FS'!$AX$11:$AX$26)</f>
        <v>0</v>
      </c>
      <c r="IZ172" s="174">
        <f>SUMIF('2022-09-17 Leukemia Cup FS'!$B$11:$B$26,$C172,'2022-09-17 Leukemia Cup FS'!$AY$11:$AY$26)</f>
        <v>0</v>
      </c>
      <c r="JA172" s="174">
        <f>SUMIF('2022-09-17 Leukemia Cup TH'!$B$11:$B$28,$C172,'2022-09-17 Leukemia Cup TH'!$AU$11:$AU$28)</f>
        <v>0</v>
      </c>
      <c r="JB172" s="174">
        <f>SUMIF('2022-09-17 Leukemia Cup TH'!$B$11:$B$28,$C172,'2022-09-17 Leukemia Cup TH'!$AV$11:$AV$28)</f>
        <v>0</v>
      </c>
      <c r="JC172" s="174">
        <f>SUMIF('2022-09-17 Leukemia Cup TH'!$B$11:$B$28,$C172,'2022-09-17 Leukemia Cup TH'!$AW$11:$AW$28)</f>
        <v>0</v>
      </c>
      <c r="JD172" s="174">
        <f>SUMIF('2022-09-17 Leukemia Cup TH'!$B$11:$B$28,$C172,'2022-09-17 Leukemia Cup TH'!$AX$11:$AX$28)</f>
        <v>0</v>
      </c>
      <c r="JE172" s="174">
        <f>SUMIF('2022-09-17 Leukemia Cup TH'!$B$11:$B$28,$C172,'2022-09-17 Leukemia Cup TH'!$AY$11:$AY$28)</f>
        <v>0</v>
      </c>
      <c r="JF172" s="174">
        <f>SUMIF('Smith-Berry LDR 9-24-22'!$B$11:$B$30,$C172,'Smith-Berry LDR 9-24-22'!$AU$11:$AU$30)</f>
        <v>0</v>
      </c>
      <c r="JG172" s="174">
        <f>SUMIF('Smith-Berry LDR 9-24-22'!$B$11:$B$30,$C172,'Smith-Berry LDR 9-24-22'!$AV$11:$AV$30)</f>
        <v>0</v>
      </c>
      <c r="JH172" s="174">
        <f>SUMIF('Smith-Berry LDR 9-24-22'!$B$11:$B$30,$C172,'Smith-Berry LDR 9-24-22'!$AW$11:$AW$30)</f>
        <v>0</v>
      </c>
      <c r="JI172" s="174">
        <f>SUMIF('Smith-Berry LDR 9-24-22'!$B$11:$B$30,$C172,'Smith-Berry LDR 9-24-22'!$AX$11:$AX$30)</f>
        <v>0</v>
      </c>
      <c r="JJ172" s="174">
        <f>SUMIF('Smith-Berry LDR 9-24-22'!$B$11:$B$30,$C172,'Smith-Berry LDR 9-24-22'!$AY$11:$AY$30)</f>
        <v>0</v>
      </c>
      <c r="JK172" s="174">
        <f>SUMIF('Great Scot 10-1-22 Cham'!$B$11:$B$38,$C172,'Great Scot 10-1-22 Cham'!$AU$11:$AU$38)</f>
        <v>0</v>
      </c>
      <c r="JL172" s="174">
        <f>SUMIF('Great Scot 10-1-22 Cham'!$B$11:$B$38,$C172,'Great Scot 10-1-22 Cham'!$AV$11:$AV$38)</f>
        <v>0</v>
      </c>
      <c r="JM172" s="174">
        <f>SUMIF('Great Scot 10-1-22 Cham'!$B$11:$B$38,$C172,'Great Scot 10-1-22 Cham'!$AW$11:$AW$38)</f>
        <v>0</v>
      </c>
      <c r="JN172" s="174">
        <f>SUMIF('Great Scot 10-1-22 Cham'!$B$11:$B$38,$C172,'Great Scot 10-1-22 Cham'!$AX$11:$AX$38)</f>
        <v>0</v>
      </c>
      <c r="JO172" s="174">
        <f>SUMIF('Great Scot 10-1-22 Cham'!$B$11:$B$38,$C172,'Great Scot 10-1-22 Cham'!$AY$11:$AY$38)</f>
        <v>0</v>
      </c>
      <c r="JP172" s="174">
        <f>SUMIF('Great Scot 10-1-22 Chal'!$B$11:$B$28,$C172,'Great Scot 10-1-22 Chal'!$AU$11:$AU$28)</f>
        <v>0</v>
      </c>
      <c r="JQ172" s="174">
        <f>SUMIF('Great Scot 10-1-22 Chal'!$B$11:$B$28,$C172,'Great Scot 10-1-22 Chal'!$AV$11:$AV$28)</f>
        <v>0</v>
      </c>
      <c r="JR172" s="174">
        <f>SUMIF('Great Scot 10-1-22 Chal'!$B$11:$B$28,$C172,'Great Scot 10-1-22 Chal'!$AW$11:$AW$28)</f>
        <v>0</v>
      </c>
      <c r="JS172" s="174">
        <f>SUMIF('Great Scot 10-1-22 Chal'!$B$11:$B$28,$C172,'Great Scot 10-1-22 Chal'!$AX$11:$AX$28)</f>
        <v>0</v>
      </c>
      <c r="JT172" s="174">
        <f>SUMIF('Great Scot 10-1-22 Chal'!$B$11:$B$28,$C172,'Great Scot 10-1-22 Chal'!$AY$11:$AY$28)</f>
        <v>0</v>
      </c>
      <c r="JU172" s="174">
        <f>SUMIF('Great Pumpkin Regatta 10-15-22'!$B$11:$B$54,$C172,'Great Pumpkin Regatta 10-15-22'!$AU$11:$AU$54)</f>
        <v>0</v>
      </c>
      <c r="JV172" s="174">
        <f>SUMIF('Great Pumpkin Regatta 10-15-22'!$B$11:$B$54,$C172,'Great Pumpkin Regatta 10-15-22'!$AV$11:$AV$54)</f>
        <v>0</v>
      </c>
      <c r="JW172" s="174">
        <f>SUMIF('Great Pumpkin Regatta 10-15-22'!$B$11:$B$54,$C172,'Great Pumpkin Regatta 10-15-22'!$AW$11:$AW$54)</f>
        <v>0</v>
      </c>
      <c r="JX172" s="174">
        <f>SUMIF('Great Pumpkin Regatta 10-15-22'!$B$11:$B$54,$C172,'Great Pumpkin Regatta 10-15-22'!$AX$11:$AX$54)</f>
        <v>0</v>
      </c>
      <c r="JY172" s="174">
        <f>SUMIF('Great Pumpkin Regatta 10-15-22'!$B$11:$B$54,$C172,'Great Pumpkin Regatta 10-15-22'!$AY$11:$AY$54)</f>
        <v>0</v>
      </c>
      <c r="JZ172" s="174">
        <f>SUMIF('One Day Regatta 10-29-22 FS'!$B$11:$B$19,$C172,'One Day Regatta 10-29-22 FS'!$AU$11:$AU$19)</f>
        <v>0</v>
      </c>
      <c r="KA172" s="174">
        <f>SUMIF('One Day Regatta 10-29-22 FS'!$B$11:$B$19,$C172,'One Day Regatta 10-29-22 FS'!$AV$11:$AV$19)</f>
        <v>0</v>
      </c>
      <c r="KB172" s="174">
        <f>SUMIF('One Day Regatta 10-29-22 FS'!$B$11:$B$19,$C172,'One Day Regatta 10-29-22 FS'!$AW$11:$AW$19)</f>
        <v>0</v>
      </c>
      <c r="KC172" s="174">
        <f>SUMIF('One Day Regatta 10-29-22 FS'!$B$11:$B$19,$C172,'One Day Regatta 10-29-22 FS'!$AX$11:$AX$19)</f>
        <v>0</v>
      </c>
      <c r="KD172" s="174">
        <f>SUMIF('One Day Regatta 10-29-22 FS'!$B$11:$B$19,$C172,'One Day Regatta 10-29-22 FS'!$AY$11:$AY$19)</f>
        <v>0</v>
      </c>
    </row>
    <row r="173" spans="1:290" ht="15" customHeight="1" x14ac:dyDescent="0.2">
      <c r="A173" s="400" t="s">
        <v>1369</v>
      </c>
      <c r="B173" s="134">
        <f t="shared" si="126"/>
        <v>36</v>
      </c>
      <c r="C173" s="170" t="s">
        <v>825</v>
      </c>
      <c r="D173" s="171">
        <f t="shared" si="152"/>
        <v>0</v>
      </c>
      <c r="E173" s="172">
        <f t="shared" si="153"/>
        <v>0</v>
      </c>
      <c r="F173" s="171">
        <f t="shared" si="154"/>
        <v>0</v>
      </c>
      <c r="G173" s="171">
        <v>0</v>
      </c>
      <c r="H173" s="171">
        <f t="shared" si="155"/>
        <v>0</v>
      </c>
      <c r="I173" s="173">
        <f t="shared" si="156"/>
        <v>0</v>
      </c>
      <c r="J173" s="173"/>
      <c r="K173" s="174">
        <f>SUMIF('Saturday Race 11-06-21'!$B$11:$B$21,$C173,'Saturday Race 11-06-21'!$AU$11:$AU$21)</f>
        <v>0</v>
      </c>
      <c r="L173" s="174">
        <f>SUMIF('Saturday Race 11-06-21'!$B$11:$B$21,$C173,'Saturday Race 11-06-21'!$AV$11:$AV$21)</f>
        <v>0</v>
      </c>
      <c r="M173" s="174">
        <f>SUMIF('Saturday Race 11-06-21'!$B$11:$B$21,$C173,'Saturday Race 11-06-21'!$AW$11:$AW$21)</f>
        <v>0</v>
      </c>
      <c r="N173" s="174">
        <f>SUMIF('Saturday Race 11-06-21'!$B$11:$B$21,$C173,'Saturday Race 11-06-21'!$AX$11:$AX$21)</f>
        <v>0</v>
      </c>
      <c r="O173" s="174">
        <f>SUMIF('Saturday Race 11-06-21'!$B$11:$B$21,$C173,'Saturday Race 11-06-21'!$AY$11:$AY$21)</f>
        <v>0</v>
      </c>
      <c r="P173" s="174">
        <f>SUMIF('Saturday Race 11-20-21'!$B$11:$B$20,$C173,'Saturday Race 11-20-21'!$AU$11:$AU$20)</f>
        <v>0</v>
      </c>
      <c r="Q173" s="174">
        <f>SUMIF('Saturday Race 11-20-21'!$B$11:$B$20,$C173,'Saturday Race 11-20-21'!$AV$11:$AV$20)</f>
        <v>0</v>
      </c>
      <c r="R173" s="174">
        <f>SUMIF('Saturday Race 11-20-21'!$B$11:$B$20,$C173,'Saturday Race 11-20-21'!$AW$11:$AW$20)</f>
        <v>0</v>
      </c>
      <c r="S173" s="174">
        <f>SUMIF('Saturday Race 11-20-21'!$B$11:$B$20,$C173,'Saturday Race 11-20-21'!$AX$11:$AX$20)</f>
        <v>0</v>
      </c>
      <c r="T173" s="174">
        <f>SUMIF('Saturday Race 11-20-21'!$B$11:$B$20,$C173,'Saturday Race 11-20-21'!$AY$11:$AY$20)</f>
        <v>0</v>
      </c>
      <c r="U173" s="174">
        <f>SUMIF('Saturday Race 1-08-22'!$B$11:$B$20,$C173,'Saturday Race 1-08-22'!$AU$11:$AU$20)</f>
        <v>0</v>
      </c>
      <c r="V173" s="174">
        <f>SUMIF('Saturday Race 1-08-22'!$B$11:$B$20,$C173,'Saturday Race 1-08-22'!$AV$11:$AV$20)</f>
        <v>0</v>
      </c>
      <c r="W173" s="174">
        <f>SUMIF('Saturday Race 1-08-22'!$B$11:$B$20,$C173,'Saturday Race 1-08-22'!$AW$11:$AW$20)</f>
        <v>0</v>
      </c>
      <c r="X173" s="174">
        <f>SUMIF('Saturday Race 1-08-22'!$B$11:$B$20,$C173,'Saturday Race 1-08-22'!$AX$11:$AX$20)</f>
        <v>0</v>
      </c>
      <c r="Y173" s="174">
        <f>SUMIF('Saturday Race 1-08-22'!$B$11:$B$20,$C173,'Saturday Race 1-08-22'!$AY$11:$AY$20)</f>
        <v>0</v>
      </c>
      <c r="Z173" s="174">
        <f>SUMIF('Saturday Race 1-22-22'!$B$11:$B$20,$C173,'Saturday Race 1-22-22'!$AU$11:$AU$20)</f>
        <v>0</v>
      </c>
      <c r="AA173" s="174">
        <f>SUMIF('Saturday Race 1-22-22'!$B$11:$B$20,$C173,'Saturday Race 1-22-22'!$AV$11:$AV$20)</f>
        <v>0</v>
      </c>
      <c r="AB173" s="174">
        <f>SUMIF('Saturday Race 1-22-22'!$B$11:$B$20,$C173,'Saturday Race 1-22-22'!$AW$11:$AW$20)</f>
        <v>0</v>
      </c>
      <c r="AC173" s="174">
        <f>SUMIF('Saturday Race 1-22-22'!$B$11:$B$20,$C173,'Saturday Race 1-22-22'!$AX$11:$AX$20)</f>
        <v>0</v>
      </c>
      <c r="AD173" s="174">
        <f>SUMIF('Saturday Race 1-22-22'!$B$11:$B$20,$C173,'Saturday Race 1-22-22'!$AY$11:$AY$20)</f>
        <v>0</v>
      </c>
      <c r="AE173" s="174">
        <f>SUMIF('Sunday Race 2-6-22'!$B$11:$B$20,$C173,'Sunday Race 2-6-22'!$AU$11:$AU$20)</f>
        <v>0</v>
      </c>
      <c r="AF173" s="174">
        <f>SUMIF('Sunday Race 2-6-22'!$B$11:$B$20,$C173,'Sunday Race 2-6-22'!$AV$11:$AV$20)</f>
        <v>0</v>
      </c>
      <c r="AG173" s="174">
        <f>SUMIF('Sunday Race 2-6-22'!$B$11:$B$20,$C173,'Sunday Race 2-6-22'!$AW$11:$AW$20)</f>
        <v>0</v>
      </c>
      <c r="AH173" s="174">
        <f>SUMIF('Sunday Race 2-6-22'!$B$11:$B$20,$C173,'Sunday Race 2-6-22'!$AX$11:$AX$20)</f>
        <v>0</v>
      </c>
      <c r="AI173" s="174">
        <f>SUMIF('Sunday Race 2-6-22'!$B$11:$B$20,$C173,'Sunday Race 2-6-22'!$AY$11:$AY$20)</f>
        <v>0</v>
      </c>
      <c r="AJ173" s="174">
        <f>SUMIF('Sunday Race 2-20-22'!$B$11:$B$26,$C173,'Sunday Race 2-20-22'!$AU$11:$AU$26)</f>
        <v>0</v>
      </c>
      <c r="AK173" s="174">
        <f>SUMIF('Sunday Race 2-20-22'!$B$11:$B$26,$C173,'Sunday Race 2-20-22'!$AV$11:$AV$26)</f>
        <v>0</v>
      </c>
      <c r="AL173" s="174">
        <f>SUMIF('Sunday Race 2-20-22'!$B$11:$B$26,$C173,'Sunday Race 2-20-22'!$AW$11:$AW$26)</f>
        <v>0</v>
      </c>
      <c r="AM173" s="174">
        <f>SUMIF('Sunday Race 2-20-22'!$B$11:$B$26,$C173,'Sunday Race 2-20-22'!$AX$11:$AX$26)</f>
        <v>0</v>
      </c>
      <c r="AN173" s="174">
        <f>SUMIF('Sunday Race 2-20-22'!$B$11:$B$26,$C173,'Sunday Race 2-20-22'!$AY$11:$AY$26)</f>
        <v>0</v>
      </c>
      <c r="AO173" s="174">
        <f>SUMIF('Sunday Race 2-27-22'!$B$11:$B$20,$C173,'Sunday Race 2-27-22'!$AU$11:$AU$20)</f>
        <v>0</v>
      </c>
      <c r="AP173" s="174">
        <f>SUMIF('Sunday Race 2-27-22'!$B$11:$B$20,$C173,'Sunday Race 2-27-22'!$AV$11:$AV$20)</f>
        <v>0</v>
      </c>
      <c r="AQ173" s="174">
        <f>SUMIF('Sunday Race 2-27-22'!$B$11:$B$20,$C173,'Sunday Race 2-27-22'!$AW$11:$AW$20)</f>
        <v>0</v>
      </c>
      <c r="AR173" s="174">
        <f>SUMIF('Sunday Race 2-27-22'!$B$11:$B$20,$C173,'Sunday Race 2-27-22'!$AX$11:$AX$20)</f>
        <v>0</v>
      </c>
      <c r="AS173" s="174">
        <f>SUMIF('Sunday Race 2-27-22'!$B$11:$B$20,$C173,'Sunday Race 2-27-22'!$AY$11:$AY$20)</f>
        <v>0</v>
      </c>
      <c r="AT173" s="174">
        <f>SUMIF('Sunday Race 3-13-22'!$B$11:$B$25,$C173,'Sunday Race 3-13-22'!$AU$11:$AU$25)</f>
        <v>0</v>
      </c>
      <c r="AU173" s="174">
        <f>SUMIF('Sunday Race 3-13-22'!$B$11:$B$25,$C173,'Sunday Race 3-13-22'!$AV$11:$AV$25)</f>
        <v>0</v>
      </c>
      <c r="AV173" s="174">
        <f>SUMIF('Sunday Race 3-13-22'!$B$11:$B$25,$C173,'Sunday Race 3-13-22'!$AW$11:$AW$25)</f>
        <v>0</v>
      </c>
      <c r="AW173" s="174">
        <f>SUMIF('Sunday Race 3-13-22'!$B$11:$B$25,$C173,'Sunday Race 3-13-22'!$AX$11:$AX$25)</f>
        <v>0</v>
      </c>
      <c r="AX173" s="174">
        <f>SUMIF('Sunday Race 3-13-22'!$B$11:$B$25,$C173,'Sunday Race 3-13-22'!$AY$11:$AY$25)</f>
        <v>0</v>
      </c>
      <c r="AY173" s="174">
        <f>SUMIF('Saturday Race 3-19-22'!$B$11:$B$15,$C173,'Saturday Race 3-19-22'!$AU$11:$AU$15)</f>
        <v>0</v>
      </c>
      <c r="AZ173" s="174">
        <f>SUMIF('Saturday Race 3-19-22'!$B$11:$B$15,$C173,'Saturday Race 3-19-22'!$AV$11:$AV$15)</f>
        <v>0</v>
      </c>
      <c r="BA173" s="174">
        <f>SUMIF('Saturday Race 3-19-22'!$B$11:$B$15,$C173,'Saturday Race 3-19-22'!$AW$11:$AW$15)</f>
        <v>0</v>
      </c>
      <c r="BB173" s="174">
        <f>SUMIF('Saturday Race 3-19-22'!$B$11:$B$15,$C173,'Saturday Race 3-19-22'!$AX$11:$AX$15)</f>
        <v>0</v>
      </c>
      <c r="BC173" s="174">
        <f>SUMIF('Saturday Race 3-19-22'!$B$11:$B$15,$C173,'Saturday Race 3-19-22'!$AY$11:$AY$15)</f>
        <v>0</v>
      </c>
      <c r="BD173" s="174">
        <f>SUMIF('Sunday Races 4-10-22'!$B$11:$B$26,$C173,'Sunday Races 4-10-22'!$AU$11:$AU$26)</f>
        <v>0</v>
      </c>
      <c r="BE173" s="174">
        <f>SUMIF('Sunday Races 4-10-22'!$B$11:$B$26,$C173,'Sunday Races 4-10-22'!$AV$11:$AV$26)</f>
        <v>0</v>
      </c>
      <c r="BF173" s="174">
        <f>SUMIF('Sunday Races 4-10-22'!$B$11:$B$26,$C173,'Sunday Races 4-10-22'!$AW$11:$AW$26)</f>
        <v>0</v>
      </c>
      <c r="BG173" s="174">
        <f>SUMIF('Sunday Races 4-10-22'!$B$11:$B$26,$C173,'Sunday Races 4-10-22'!$AX$11:$AX$26)</f>
        <v>0</v>
      </c>
      <c r="BH173" s="174">
        <f>SUMIF('Sunday Races 4-10-22'!$B$11:$B$26,$C173,'Sunday Races 4-10-22'!$AY$11:$AY$26)</f>
        <v>0</v>
      </c>
      <c r="BI173" s="174">
        <f>SUMIF('Sunday Races 5-1-22'!$B$11:$B$28,$C173,'Sunday Races 5-1-22'!$AU$11:$AU$28)</f>
        <v>0</v>
      </c>
      <c r="BJ173" s="174">
        <f>SUMIF('Sunday Races 5-1-22'!$B$11:$B$28,$C173,'Sunday Races 5-1-22'!$AV$11:$AV$28)</f>
        <v>0</v>
      </c>
      <c r="BK173" s="174">
        <f>SUMIF('Sunday Races 5-1-22'!$B$11:$B$28,$C173,'Sunday Races 5-1-22'!$AW$11:$AW$28)</f>
        <v>0</v>
      </c>
      <c r="BL173" s="174">
        <f>SUMIF('Sunday Races 5-1-22'!$B$11:$B$28,$C173,'Sunday Races 5-1-22'!$AX$11:$AX$28)</f>
        <v>0</v>
      </c>
      <c r="BM173" s="174">
        <f>SUMIF('Sunday Races 5-1-22'!$B$11:$B$28,$C173,'Sunday Races 5-1-22'!$AY$11:$AY$28)</f>
        <v>0</v>
      </c>
      <c r="BN173" s="174">
        <f>SUMIF('Sunday Races 6-5-22'!$B$11:$B$28,$C173,'Sunday Races 6-5-22'!$AU$11:$AU$28)</f>
        <v>0</v>
      </c>
      <c r="BO173" s="174">
        <f>SUMIF('Sunday Races 6-5-22'!$B$11:$B$28,$C173,'Sunday Races 6-5-22'!$AV$11:$AV$28)</f>
        <v>0</v>
      </c>
      <c r="BP173" s="174">
        <f>SUMIF('Sunday Races 6-5-22'!$B$11:$B$28,$C173,'Sunday Races 6-5-22'!$AW$11:$AW$28)</f>
        <v>0</v>
      </c>
      <c r="BQ173" s="174">
        <f>SUMIF('Sunday Races 6-5-22'!$B$11:$B$28,$C173,'Sunday Races 6-5-22'!$AX$11:$AX$28)</f>
        <v>0</v>
      </c>
      <c r="BR173" s="174">
        <f>SUMIF('Sunday Races 6-5-22'!$B$11:$B$28,$C173,'Sunday Races 6-5-22'!$AY$11:$AY$28)</f>
        <v>0</v>
      </c>
      <c r="BS173" s="174">
        <f>SUMIF('Sunday Races 6-12-22'!$B$11:$B$24,$C173,'Sunday Races 6-12-22'!$AU$11:$AU$24)</f>
        <v>0</v>
      </c>
      <c r="BT173" s="174">
        <f>SUMIF('Sunday Races 6-12-22'!$B$11:$B$24,$C173,'Sunday Races 6-12-22'!$AV$11:$AV$24)</f>
        <v>0</v>
      </c>
      <c r="BU173" s="174">
        <f>SUMIF('Sunday Races 6-12-22'!$B$11:$B$24,$C173,'Sunday Races 6-12-22'!$AW$11:$AW$24)</f>
        <v>0</v>
      </c>
      <c r="BV173" s="174">
        <f>SUMIF('Sunday Races 6-12-22'!$B$11:$B$24,$C173,'Sunday Races 6-12-22'!$AX$11:$AX$24)</f>
        <v>0</v>
      </c>
      <c r="BW173" s="174">
        <f>SUMIF('Sunday Races 6-12-22'!$B$11:$B$24,$C173,'Sunday Races 6-12-22'!$AY$11:$AY$24)</f>
        <v>0</v>
      </c>
      <c r="BX173" s="174">
        <f>SUMIF('Saturday Races 6-18-22'!$B$11:$B$24,$C173,'Saturday Races 6-18-22'!$AU$11:$AU$24)</f>
        <v>0</v>
      </c>
      <c r="BY173" s="174">
        <f>SUMIF('Saturday Races 6-18-22'!$B$11:$B$24,$C173,'Saturday Races 6-18-22'!$AV$11:$AV$24)</f>
        <v>0</v>
      </c>
      <c r="BZ173" s="174">
        <f>SUMIF('Saturday Races 6-18-22'!$B$11:$B$24,$C173,'Saturday Races 6-18-22'!$AW$11:$AW$24)</f>
        <v>0</v>
      </c>
      <c r="CA173" s="174">
        <f>SUMIF('Saturday Races 6-18-22'!$B$11:$B$24,$C173,'Saturday Races 6-18-22'!$AX$11:$AX$24)</f>
        <v>0</v>
      </c>
      <c r="CB173" s="174">
        <f>SUMIF('Saturday Races 6-18-22'!$B$11:$B$24,$C173,'Saturday Races 6-18-22'!$AY$11:$AY$24)</f>
        <v>0</v>
      </c>
      <c r="CC173" s="174">
        <f>SUMIF('Sunday Races 7-3-22'!$B$11:$B$26,$C173,'Sunday Races 7-3-22'!$AU$11:$AU$26)</f>
        <v>0</v>
      </c>
      <c r="CD173" s="174">
        <f>SUMIF('Sunday Races 7-3-22'!$B$11:$B$26,$C173,'Sunday Races 7-3-22'!$AV$11:$AV$26)</f>
        <v>0</v>
      </c>
      <c r="CE173" s="174">
        <f>SUMIF('Sunday Races 7-3-22'!$B$11:$B$26,$C173,'Sunday Races 7-3-22'!$AW$11:$AW$26)</f>
        <v>0</v>
      </c>
      <c r="CF173" s="174">
        <f>SUMIF('Sunday Races 7-3-22'!$B$11:$B$26,$C173,'Sunday Races 7-3-22'!$AX$11:$AX$26)</f>
        <v>0</v>
      </c>
      <c r="CG173" s="174">
        <f>SUMIF('Sunday Races 7-3-22'!$B$11:$B$26,$C173,'Sunday Races 7-3-22'!$AY$11:$AY$26)</f>
        <v>0</v>
      </c>
      <c r="CH173" s="174">
        <f>SUMIF('Sunday Races 7-31-22'!$B$11:$B$26,$C173,'Sunday Races 7-31-22'!$AU$11:$AU$26)</f>
        <v>0</v>
      </c>
      <c r="CI173" s="174">
        <f>SUMIF('Sunday Races 7-31-22'!$B$11:$B$26,$C173,'Sunday Races 7-31-22'!$AV$11:$AV$26)</f>
        <v>0</v>
      </c>
      <c r="CJ173" s="174">
        <f>SUMIF('Sunday Races 7-31-22'!$B$11:$B$26,$C173,'Sunday Races 7-31-22'!$AW$11:$AW$26)</f>
        <v>0</v>
      </c>
      <c r="CK173" s="174">
        <f>SUMIF('Sunday Races 7-31-22'!$B$11:$B$26,$C173,'Sunday Races 7-31-22'!$AX$11:$AX$26)</f>
        <v>0</v>
      </c>
      <c r="CL173" s="174">
        <f>SUMIF('Sunday Races 7-31-22'!$B$11:$B$26,$C173,'Sunday Races 7-31-22'!$AY$11:$AY$26)</f>
        <v>0</v>
      </c>
      <c r="CM173" s="174">
        <f>SUMIF('Sunday Races 8-14-22'!$B$11:$B$26,$C173,'Sunday Races 8-14-22'!$AU$11:$AU$26)</f>
        <v>0</v>
      </c>
      <c r="CN173" s="174">
        <f>SUMIF('Sunday Races 8-14-22'!$B$11:$B$26,$C173,'Sunday Races 8-14-22'!$AV$11:$AV$26)</f>
        <v>0</v>
      </c>
      <c r="CO173" s="174">
        <f>SUMIF('Sunday Races 8-14-22'!$B$11:$B$26,$C173,'Sunday Races 8-14-22'!$AW$11:$AW$26)</f>
        <v>0</v>
      </c>
      <c r="CP173" s="174">
        <f>SUMIF('Sunday Races 8-14-22'!$B$11:$B$26,$C173,'Sunday Races 8-14-22'!$AX$11:$AX$26)</f>
        <v>0</v>
      </c>
      <c r="CQ173" s="174">
        <f>SUMIF('Sunday Races 8-14-22'!$B$11:$B$26,$C173,'Sunday Races 8-14-22'!$AY$11:$AY$26)</f>
        <v>0</v>
      </c>
      <c r="CR173" s="174">
        <f>SUMIF('Saturday Races 8-20-22'!$B$11:$B$26,$C173,'Saturday Races 8-20-22'!$AU$11:$AU$26)</f>
        <v>0</v>
      </c>
      <c r="CS173" s="174">
        <f>SUMIF('Saturday Races 8-20-22'!$B$11:$B$26,$C173,'Saturday Races 8-20-22'!$AV$11:$AV$26)</f>
        <v>0</v>
      </c>
      <c r="CT173" s="174">
        <f>SUMIF('Saturday Races 8-20-22'!$B$11:$B$26,$C173,'Saturday Races 8-20-22'!$AW$11:$AW$26)</f>
        <v>0</v>
      </c>
      <c r="CU173" s="174">
        <f>SUMIF('Saturday Races 8-20-22'!$B$11:$B$26,$C173,'Saturday Races 8-20-22'!$AX$11:$AX$26)</f>
        <v>0</v>
      </c>
      <c r="CV173" s="174">
        <f>SUMIF('Saturday Races 8-20-22'!$B$11:$B$26,$C173,'Saturday Races 8-20-22'!$AY$11:$AY$26)</f>
        <v>0</v>
      </c>
      <c r="CW173" s="174">
        <f>SUMIF('Sunday Races 9-11-22'!$B$11:$B$20,$C173,'Sunday Races 9-11-22'!$AU$11:$AU$20)</f>
        <v>0</v>
      </c>
      <c r="CX173" s="174">
        <f>SUMIF('Sunday Races 9-11-22'!$B$11:$B$20,$C173,'Sunday Races 9-11-22'!$AV$11:$AV$20)</f>
        <v>0</v>
      </c>
      <c r="CY173" s="174">
        <f>SUMIF('Sunday Races 9-11-22'!$B$11:$B$20,$C173,'Sunday Races 9-11-22'!$AW$11:$AW$20)</f>
        <v>0</v>
      </c>
      <c r="CZ173" s="174">
        <f>SUMIF('Sunday Races 9-11-22'!$B$11:$B$20,$C173,'Sunday Races 9-11-22'!$AX$11:$AX$20)</f>
        <v>0</v>
      </c>
      <c r="DA173" s="174">
        <f>SUMIF('Sunday Races 9-11-22'!$B$11:$B$20,$C173,'Sunday Races 9-11-22'!$AY$11:$AY$20)</f>
        <v>0</v>
      </c>
      <c r="DB173" s="174">
        <f>SUMIF('Sunday Races 10-9-22'!$B$11:$B$21,$C173,'Sunday Races 10-9-22'!$AU$11:$AU$21)</f>
        <v>0</v>
      </c>
      <c r="DC173" s="174">
        <f>SUMIF('Sunday Races 10-9-22'!$B$11:$B$21,$C173,'Sunday Races 10-9-22'!$AV$11:$AV$21)</f>
        <v>0</v>
      </c>
      <c r="DD173" s="174">
        <f>SUMIF('Sunday Races 10-9-22'!$B$11:$B$21,$C173,'Sunday Races 10-9-22'!$AW$11:$AW$21)</f>
        <v>0</v>
      </c>
      <c r="DE173" s="174">
        <f>SUMIF('Sunday Races 10-9-22'!$B$11:$B$21,$C173,'Sunday Races 10-9-22'!$AX$11:$AX$21)</f>
        <v>0</v>
      </c>
      <c r="DF173" s="174">
        <f>SUMIF('Sunday Races 10-9-22'!$B$11:$B$21,$C173,'Sunday Races 10-9-22'!$AY$11:$AY$21)</f>
        <v>0</v>
      </c>
      <c r="DG173" s="174">
        <f>SUMIF('Sunday Races 10-23-22'!$B$11:$B$22,$C173,'Sunday Races 10-23-22'!$AU$11:$AU$22)</f>
        <v>0</v>
      </c>
      <c r="DH173" s="174">
        <f>SUMIF('Sunday Races 10-23-22'!$B$11:$B$22,$C173,'Sunday Races 10-23-22'!$AV$11:$AV$22)</f>
        <v>0</v>
      </c>
      <c r="DI173" s="174">
        <f>SUMIF('Sunday Races 10-23-22'!$B$11:$B$22,$C173,'Sunday Races 10-23-22'!$AW$11:$AW$22)</f>
        <v>0</v>
      </c>
      <c r="DJ173" s="174">
        <f>SUMIF('Sunday Races 10-23-22'!$B$11:$B$22,$C173,'Sunday Races 10-23-22'!$AX$11:$AX$22)</f>
        <v>0</v>
      </c>
      <c r="DK173" s="174">
        <f>SUMIF('Sunday Races 10-23-22'!$B$11:$B$22,$C173,'Sunday Races 10-23-22'!$AY$11:$AY$22)</f>
        <v>0</v>
      </c>
      <c r="DL173" s="175"/>
      <c r="DM173" s="176"/>
      <c r="DN173" s="177">
        <f t="shared" si="159"/>
        <v>0</v>
      </c>
      <c r="DO173" s="177">
        <f t="shared" si="159"/>
        <v>0</v>
      </c>
      <c r="DP173" s="177">
        <f t="shared" si="159"/>
        <v>0</v>
      </c>
      <c r="DQ173" s="177">
        <f t="shared" si="159"/>
        <v>0</v>
      </c>
      <c r="DR173" s="177">
        <f t="shared" si="159"/>
        <v>0</v>
      </c>
      <c r="DS173" s="177">
        <f t="shared" si="159"/>
        <v>0</v>
      </c>
      <c r="DT173" s="177">
        <f t="shared" si="159"/>
        <v>0</v>
      </c>
      <c r="DU173" s="177">
        <f t="shared" si="159"/>
        <v>0</v>
      </c>
      <c r="DV173" s="177">
        <f t="shared" si="159"/>
        <v>0</v>
      </c>
      <c r="DW173" s="177">
        <f t="shared" si="159"/>
        <v>0</v>
      </c>
      <c r="DX173" s="177">
        <f t="shared" si="160"/>
        <v>0</v>
      </c>
      <c r="DY173" s="177">
        <f t="shared" si="160"/>
        <v>0</v>
      </c>
      <c r="DZ173" s="177">
        <f t="shared" si="160"/>
        <v>0</v>
      </c>
      <c r="EA173" s="177">
        <f t="shared" si="160"/>
        <v>0</v>
      </c>
      <c r="EB173" s="177">
        <f t="shared" si="160"/>
        <v>0</v>
      </c>
      <c r="EC173" s="177">
        <f t="shared" si="160"/>
        <v>0</v>
      </c>
      <c r="ED173" s="177">
        <f t="shared" si="160"/>
        <v>0</v>
      </c>
      <c r="EE173" s="177">
        <f t="shared" si="160"/>
        <v>0</v>
      </c>
      <c r="EF173" s="177">
        <f t="shared" si="160"/>
        <v>0</v>
      </c>
      <c r="EG173" s="177">
        <f t="shared" si="160"/>
        <v>0</v>
      </c>
      <c r="EH173" s="177">
        <f t="shared" si="161"/>
        <v>0</v>
      </c>
      <c r="EI173" s="177">
        <f t="shared" si="161"/>
        <v>0</v>
      </c>
      <c r="EJ173" s="177">
        <f t="shared" si="161"/>
        <v>0</v>
      </c>
      <c r="EK173" s="177">
        <f t="shared" si="161"/>
        <v>0</v>
      </c>
      <c r="EL173" s="177">
        <f t="shared" si="161"/>
        <v>0</v>
      </c>
      <c r="EM173" s="177">
        <f t="shared" si="161"/>
        <v>0</v>
      </c>
      <c r="EN173" s="177">
        <f t="shared" si="161"/>
        <v>0</v>
      </c>
      <c r="EO173" s="177">
        <f t="shared" si="161"/>
        <v>0</v>
      </c>
      <c r="EP173" s="177">
        <f t="shared" si="161"/>
        <v>0</v>
      </c>
      <c r="EQ173" s="177">
        <f t="shared" si="161"/>
        <v>0</v>
      </c>
      <c r="ER173" s="177">
        <f t="shared" si="162"/>
        <v>0</v>
      </c>
      <c r="ES173" s="177">
        <f t="shared" si="162"/>
        <v>0</v>
      </c>
      <c r="ET173" s="177">
        <f t="shared" si="162"/>
        <v>0</v>
      </c>
      <c r="EU173" s="177">
        <f t="shared" si="162"/>
        <v>0</v>
      </c>
      <c r="EV173" s="177">
        <f t="shared" si="162"/>
        <v>0</v>
      </c>
      <c r="EW173" s="177">
        <f t="shared" si="162"/>
        <v>0</v>
      </c>
      <c r="EX173" s="177">
        <f t="shared" si="162"/>
        <v>0</v>
      </c>
      <c r="EY173" s="177">
        <f t="shared" si="162"/>
        <v>0</v>
      </c>
      <c r="EZ173" s="177">
        <f t="shared" si="162"/>
        <v>0</v>
      </c>
      <c r="FA173" s="177">
        <f t="shared" si="162"/>
        <v>0</v>
      </c>
      <c r="FB173" s="177">
        <f t="shared" si="163"/>
        <v>0</v>
      </c>
      <c r="FC173" s="177">
        <f t="shared" si="163"/>
        <v>0</v>
      </c>
      <c r="FD173" s="177">
        <f t="shared" si="163"/>
        <v>0</v>
      </c>
      <c r="FE173" s="177">
        <f t="shared" si="163"/>
        <v>0</v>
      </c>
      <c r="FF173" s="177">
        <f t="shared" si="163"/>
        <v>0</v>
      </c>
      <c r="FG173" s="177">
        <f t="shared" si="163"/>
        <v>0</v>
      </c>
      <c r="FH173" s="177">
        <f t="shared" si="163"/>
        <v>0</v>
      </c>
      <c r="FI173" s="177">
        <f t="shared" si="163"/>
        <v>0</v>
      </c>
      <c r="FJ173" s="177">
        <f t="shared" si="163"/>
        <v>0</v>
      </c>
      <c r="FK173" s="177">
        <f t="shared" si="163"/>
        <v>0</v>
      </c>
      <c r="FL173" s="177">
        <f t="shared" si="164"/>
        <v>0</v>
      </c>
      <c r="FM173" s="177">
        <f t="shared" si="164"/>
        <v>0</v>
      </c>
      <c r="FN173" s="177">
        <f t="shared" si="164"/>
        <v>0</v>
      </c>
      <c r="FO173" s="177">
        <f t="shared" si="164"/>
        <v>0</v>
      </c>
      <c r="FP173" s="177">
        <f t="shared" si="164"/>
        <v>0</v>
      </c>
      <c r="FQ173" s="177">
        <f t="shared" si="164"/>
        <v>0</v>
      </c>
      <c r="FR173" s="177">
        <f t="shared" si="164"/>
        <v>0</v>
      </c>
      <c r="FS173" s="177">
        <f t="shared" si="164"/>
        <v>0</v>
      </c>
      <c r="FT173" s="177">
        <f t="shared" si="164"/>
        <v>0</v>
      </c>
      <c r="FU173" s="177">
        <f t="shared" si="164"/>
        <v>0</v>
      </c>
      <c r="FV173" s="177">
        <f t="shared" si="164"/>
        <v>0</v>
      </c>
      <c r="FW173" s="177">
        <f t="shared" si="164"/>
        <v>0</v>
      </c>
      <c r="FX173" s="177">
        <f t="shared" si="164"/>
        <v>0</v>
      </c>
      <c r="FY173" s="177">
        <f t="shared" si="164"/>
        <v>0</v>
      </c>
      <c r="FZ173" s="177">
        <f t="shared" si="164"/>
        <v>0</v>
      </c>
      <c r="GA173" s="177"/>
      <c r="GB173" s="229">
        <f t="shared" si="157"/>
        <v>0</v>
      </c>
      <c r="GC173" s="229">
        <f t="shared" si="158"/>
        <v>0</v>
      </c>
      <c r="GD173" s="174">
        <f>SUMIF('One Day 12-04-21 Scots'!$B$11:$B$24,$C173,'One Day 12-04-21 Scots'!$AU$11:$AU$24)</f>
        <v>0</v>
      </c>
      <c r="GE173" s="174">
        <f>SUMIF('One Day 12-04-21 Scots'!$B$11:$B$24,$C173,'One Day 12-04-21 Scots'!$AV$11:$AV$24)</f>
        <v>0</v>
      </c>
      <c r="GF173" s="174">
        <f>SUMIF('One Day 12-04-21 Scots'!$B$11:$B$24,$C173,'One Day 12-04-21 Scots'!$AW$11:$AW$24)</f>
        <v>0</v>
      </c>
      <c r="GG173" s="174">
        <f>SUMIF('One Day 12-04-21 Scots'!$B$11:$B$24,$C173,'One Day 12-04-21 Scots'!$AX$11:$AX$24)</f>
        <v>0</v>
      </c>
      <c r="GH173" s="174">
        <f>SUMIF('One Day 12-04-21 Scots'!$B$11:$B$24,$C173,'One Day 12-04-21 Scots'!$AY$11:$AY$24)</f>
        <v>0</v>
      </c>
      <c r="GI173" s="174">
        <f>SUMIF('One Day 12-04-21 Thistles'!$B$11:$B$25,$C173,'One Day 12-04-21 Thistles'!$AU$11:$AU$25)</f>
        <v>0</v>
      </c>
      <c r="GJ173" s="174">
        <f>SUMIF('One Day 12-04-21 Thistles'!$B$11:$B$25,$C173,'One Day 12-04-21 Thistles'!$AV$11:$AV$25)</f>
        <v>0</v>
      </c>
      <c r="GK173" s="174">
        <f>SUMIF('One Day 12-04-21 Thistles'!$B$11:$B$25,$C173,'One Day 12-04-21 Thistles'!$AW$11:$AW$25)</f>
        <v>0</v>
      </c>
      <c r="GL173" s="174">
        <f>SUMIF('One Day 12-04-21 Thistles'!$B$11:$B$25,$C173,'One Day 12-04-21 Thistles'!$AX$11:$AX$25)</f>
        <v>0</v>
      </c>
      <c r="GM173" s="174">
        <f>SUMIF('One Day 12-04-21 Thistles'!$B$11:$B$25,$C173,'One Day 12-04-21 Thistles'!$AY$11:$AY$25)</f>
        <v>0</v>
      </c>
      <c r="GN173" s="174">
        <f>SUMIF('Chili One Day 2-12-22 Scots'!$B$11:$B$27,$C173,'Chili One Day 2-12-22 Scots'!$AU$11:$AU$27)</f>
        <v>0</v>
      </c>
      <c r="GO173" s="174">
        <f>SUMIF('Chili One Day 2-12-22 Scots'!$B$11:$B$27,$C173,'Chili One Day 2-12-22 Scots'!$AV$11:$AV$27)</f>
        <v>0</v>
      </c>
      <c r="GP173" s="174">
        <f>SUMIF('Chili One Day 2-12-22 Scots'!$B$11:$B$27,$C173,'Chili One Day 2-12-22 Scots'!$AW$11:$AW$27)</f>
        <v>0</v>
      </c>
      <c r="GQ173" s="174">
        <f>SUMIF('Chili One Day 2-12-22 Scots'!$B$11:$B$27,$C173,'Chili One Day 2-12-22 Scots'!$AX$11:$AX$27)</f>
        <v>0</v>
      </c>
      <c r="GR173" s="174">
        <f>SUMIF('Chili One Day 2-12-22 Scots'!$B$11:$B$27,$C173,'Chili One Day 2-12-22 Scots'!$AY$11:$AY$27)</f>
        <v>0</v>
      </c>
      <c r="GS173" s="174">
        <f>SUMIF('Chili One Day 2-12-22 Thistles'!$B$11:$B$27,$C173,'Chili One Day 2-12-22 Thistles'!$AU$11:$AU$27)</f>
        <v>0</v>
      </c>
      <c r="GT173" s="174">
        <f>SUMIF('Chili One Day 2-12-22 Thistles'!$B$11:$B$27,$C173,'Chili One Day 2-12-22 Thistles'!$AV$11:$AV$27)</f>
        <v>0</v>
      </c>
      <c r="GU173" s="174">
        <f>SUMIF('Chili One Day 2-12-22 Thistles'!$B$11:$B$27,$C173,'Chili One Day 2-12-22 Thistles'!$AW$11:$AW$27)</f>
        <v>0</v>
      </c>
      <c r="GV173" s="174">
        <f>SUMIF('Chili One Day 2-12-22 Thistles'!$B$11:$B$27,$C173,'Chili One Day 2-12-22 Thistles'!$AX$11:$AX$27)</f>
        <v>0</v>
      </c>
      <c r="GW173" s="174">
        <f>SUMIF('Chili One Day 2-12-22 Thistles'!$B$11:$B$27,$C173,'Chili One Day 2-12-22 Thistles'!$AY$11:$AY$27)</f>
        <v>0</v>
      </c>
      <c r="GX173" s="174">
        <f>SUMIF('Ironman One Day 3-5-22 FS'!$B$11:$B$26,$C173,'Ironman One Day 3-5-22 FS'!$AU$11:$AU$26)</f>
        <v>0</v>
      </c>
      <c r="GY173" s="174">
        <f>SUMIF('Ironman One Day 3-5-22 FS'!$B$11:$B$26,$C173,'Ironman One Day 3-5-22 FS'!$AV$11:$AV$26)</f>
        <v>0</v>
      </c>
      <c r="GZ173" s="174">
        <f>SUMIF('Ironman One Day 3-5-22 FS'!$B$11:$B$26,$C173,'Ironman One Day 3-5-22 FS'!$AW$11:$AW$26)</f>
        <v>0</v>
      </c>
      <c r="HA173" s="174">
        <f>SUMIF('Ironman One Day 3-5-22 FS'!$B$11:$B$26,$C173,'Ironman One Day 3-5-22 FS'!$AX$11:$AX$26)</f>
        <v>0</v>
      </c>
      <c r="HB173" s="174">
        <f>SUMIF('Ironman One Day 3-5-22 FS'!$B$11:$B$26,$C173,'Ironman One Day 3-5-22 FS'!$AY$11:$AY$26)</f>
        <v>0</v>
      </c>
      <c r="HC173" s="174">
        <f>SUMIF('Ironman One Day 3-5-22 420'!$B$11:$B$26,$C173,'Ironman One Day 3-5-22 420'!$AU$11:$AU$26)</f>
        <v>0</v>
      </c>
      <c r="HD173" s="174">
        <f>SUMIF('Ironman One Day 3-5-22 420'!$B$11:$B$26,$C173,'Ironman One Day 3-5-22 420'!$AV$11:$AV$26)</f>
        <v>0</v>
      </c>
      <c r="HE173" s="174">
        <f>SUMIF('Ironman One Day 3-5-22 420'!$B$11:$B$26,$C173,'Ironman One Day 3-5-22 420'!$AW$11:$AW$26)</f>
        <v>0</v>
      </c>
      <c r="HF173" s="174">
        <f>SUMIF('Ironman One Day 3-5-22 420'!$B$11:$B$26,$C173,'Ironman One Day 3-5-22 420'!$AX$11:$AX$26)</f>
        <v>0</v>
      </c>
      <c r="HG173" s="174">
        <f>SUMIF('Ironman One Day 3-5-22 420'!$B$11:$B$26,$C173,'Ironman One Day 3-5-22 420'!$AY$11:$AY$26)</f>
        <v>0</v>
      </c>
      <c r="HH173" s="174">
        <f>SUMIF('Easter One Day 4-16-22 FS'!$B$11:$B$25,$C173,'Easter One Day 4-16-22 FS'!$AU$11:$AU$25)</f>
        <v>0</v>
      </c>
      <c r="HI173" s="174">
        <f>SUMIF('Easter One Day 4-16-22 FS'!$B$11:$B$25,$C173,'Easter One Day 4-16-22 FS'!$AV$11:$AV$25)</f>
        <v>0</v>
      </c>
      <c r="HJ173" s="174">
        <f>SUMIF('Easter One Day 4-16-22 FS'!$B$11:$B$25,$C173,'Easter One Day 4-16-22 FS'!$AW$11:$AW$25)</f>
        <v>0</v>
      </c>
      <c r="HK173" s="174">
        <f>SUMIF('Easter One Day 4-16-22 FS'!$B$11:$B$25,$C173,'Easter One Day 4-16-22 FS'!$AX$11:$AX$25)</f>
        <v>0</v>
      </c>
      <c r="HL173" s="174">
        <f>SUMIF('Easter One Day 4-16-22 FS'!$B$11:$B$25,$C173,'Easter One Day 4-16-22 FS'!$AY$11:$AY$25)</f>
        <v>0</v>
      </c>
      <c r="HM173" s="174">
        <f>SUMIF('Easter One Day 4-16-22 TH'!$B$11:$B$25,$C173,'Easter One Day 4-16-22 TH'!$AU$11:$AU$25)</f>
        <v>0</v>
      </c>
      <c r="HN173" s="174">
        <f>SUMIF('Easter One Day 4-16-22 TH'!$B$11:$B$25,$C173,'Easter One Day 4-16-22 TH'!$AV$11:$AV$25)</f>
        <v>0</v>
      </c>
      <c r="HO173" s="174">
        <f>SUMIF('Easter One Day 4-16-22 TH'!$B$11:$B$25,$C173,'Easter One Day 4-16-22 TH'!$AW$11:$AW$25)</f>
        <v>0</v>
      </c>
      <c r="HP173" s="174">
        <f>SUMIF('Easter One Day 4-16-22 TH'!$B$11:$B$25,$C173,'Easter One Day 4-16-22 TH'!$AX$11:$AX$25)</f>
        <v>0</v>
      </c>
      <c r="HQ173" s="174">
        <f>SUMIF('Easter One Day 4-16-22 TH'!$B$11:$B$25,$C173,'Easter One Day 4-16-22 TH'!$AY$11:$AY$25)</f>
        <v>0</v>
      </c>
      <c r="HR173" s="174">
        <f>SUMIF('Long Distance Race 5-7-22'!$B$11:$B$25,$C173,'Long Distance Race 5-7-22'!$AU$11:$AU$25)</f>
        <v>0</v>
      </c>
      <c r="HS173" s="174">
        <f>SUMIF('Long Distance Race 5-7-22'!$B$11:$B$18,$C173,'Long Distance Race 5-7-22'!$AV$11:$AV$18)</f>
        <v>0</v>
      </c>
      <c r="HT173" s="174">
        <f>SUMIF('Long Distance Race 5-7-22'!$B$11:$B$18,$C173,'Long Distance Race 5-7-22'!$AW$11:$AW$18)</f>
        <v>0</v>
      </c>
      <c r="HU173" s="174">
        <f>SUMIF('Long Distance Race 5-7-22'!$B$11:$B$18,$C173,'Long Distance Race 5-7-22'!$AX$11:$AX$18)</f>
        <v>0</v>
      </c>
      <c r="HV173" s="174">
        <f>SUMIF('Long Distance Race 5-7-22'!$B$11:$B$18,$C173,'Long Distance Race 5-7-22'!$AY$11:$AY$18)</f>
        <v>0</v>
      </c>
      <c r="HW173" s="174">
        <f>SUMIF('Memorial Day Regatta 5-28-22 Op'!$B$11:$B$25,$C173,'Memorial Day Regatta 5-28-22 Op'!$AU$11:$AU$25)</f>
        <v>0</v>
      </c>
      <c r="HX173" s="174">
        <f>SUMIF('Memorial Day Regatta 5-28-22 Op'!$B$11:$B$18,$C173,'Memorial Day Regatta 5-28-22 Op'!$AV$11:$AV$18)</f>
        <v>0</v>
      </c>
      <c r="HY173" s="174">
        <f>SUMIF('Memorial Day Regatta 5-28-22 Op'!$B$11:$B$18,$C173,'Memorial Day Regatta 5-28-22 Op'!$AW$11:$AW$18)</f>
        <v>0</v>
      </c>
      <c r="HZ173" s="174">
        <f>SUMIF('Memorial Day Regatta 5-28-22 Op'!$B$11:$B$18,$C173,'Memorial Day Regatta 5-28-22 Op'!$AX$11:$AX$18)</f>
        <v>0</v>
      </c>
      <c r="IA173" s="174">
        <f>SUMIF('Memorial Day Regatta 5-28-22 Op'!$B$11:$B$18,$C173,'Memorial Day Regatta 5-28-22 Op'!$AY$11:$AY$18)</f>
        <v>0</v>
      </c>
      <c r="IB173" s="174">
        <f>SUMIF('Caldwell Cup 6-25-22 TH'!$B$11:$B$25,$C173,'Caldwell Cup 6-25-22 TH'!$AU$11:$AU$25)</f>
        <v>0</v>
      </c>
      <c r="IC173" s="174">
        <f>SUMIF('Caldwell Cup 6-25-22 TH'!$B$11:$B$25,$C173,'Caldwell Cup 6-25-22 TH'!$AV$11:$AV$25)</f>
        <v>0</v>
      </c>
      <c r="ID173" s="174">
        <f>SUMIF('Caldwell Cup 6-25-22 TH'!$B$11:$B$25,$C173,'Caldwell Cup 6-25-22 TH'!$AW$11:$AW$25)</f>
        <v>0</v>
      </c>
      <c r="IE173" s="174">
        <f>SUMIF('Caldwell Cup 6-25-22 TH'!$B$11:$B$25,$C173,'Caldwell Cup 6-25-22 TH'!$AX$11:$AX$25)</f>
        <v>0</v>
      </c>
      <c r="IF173" s="174">
        <f>SUMIF('Caldwell Cup 6-25-22 TH'!$B$11:$B$25,$C173,'Caldwell Cup 6-25-22 TH'!$AY$11:$AY$25)</f>
        <v>0</v>
      </c>
      <c r="IG173" s="174">
        <f>SUMIF('Caldwell Cup 6-25-22 FS'!$B$11:$B$21,$C173,'Caldwell Cup 6-25-22 FS'!$AU$11:$AU$21)</f>
        <v>0</v>
      </c>
      <c r="IH173" s="174">
        <f>SUMIF('Caldwell Cup 6-25-22 FS'!$B$11:$B$21,$C173,'Caldwell Cup 6-25-22 FS'!$AV$11:$AV$21)</f>
        <v>0</v>
      </c>
      <c r="II173" s="174">
        <f>SUMIF('Caldwell Cup 6-25-22 FS'!$B$11:$B$21,$C173,'Caldwell Cup 6-25-22 FS'!$AW$11:$AW$21)</f>
        <v>0</v>
      </c>
      <c r="IJ173" s="174">
        <f>SUMIF('Caldwell Cup 6-25-22 FS'!$B$11:$B$21,$C173,'Caldwell Cup 6-25-22 FS'!$AX$11:$AX$21)</f>
        <v>0</v>
      </c>
      <c r="IK173" s="174">
        <f>SUMIF('Caldwell Cup 6-25-22 FS'!$B$11:$B$21,$C173,'Caldwell Cup 6-25-22 FS'!$AY$11:$AY$21)</f>
        <v>0</v>
      </c>
      <c r="IL173" s="174">
        <f>SUMIF('Caldwell Cup 6-25-22 Lasers'!$B$11:$B$23,$C173,'Caldwell Cup 6-25-22 Lasers'!$AU$11:$AU$23)</f>
        <v>0</v>
      </c>
      <c r="IM173" s="174">
        <f>SUMIF('Caldwell Cup 6-25-22 Lasers'!$B$11:$B$23,$C173,'Caldwell Cup 6-25-22 Lasers'!$AV$11:$AV$23)</f>
        <v>0</v>
      </c>
      <c r="IN173" s="174">
        <f>SUMIF('Caldwell Cup 6-25-22 Lasers'!$B$11:$B$23,$C173,'Caldwell Cup 6-25-22 Lasers'!$AW$11:$AW$23)</f>
        <v>0</v>
      </c>
      <c r="IO173" s="174">
        <f>SUMIF('Caldwell Cup 6-25-22 Lasers'!$B$11:$B$23,$C173,'Caldwell Cup 6-25-22 Lasers'!$AX$11:$AX$23)</f>
        <v>0</v>
      </c>
      <c r="IP173" s="174">
        <f>SUMIF('Caldwell Cup 6-25-22 Lasers'!$B$11:$B$23,$C173,'Caldwell Cup 6-25-22 Lasers'!$AY$11:$AY$23)</f>
        <v>0</v>
      </c>
      <c r="IQ173" s="174">
        <f>SUMIF('Labor Day Regatta 9-3-22 FS'!$B$11:$B$30,$C173,'Labor Day Regatta 9-3-22 FS'!$AU$11:$AU$30)</f>
        <v>0</v>
      </c>
      <c r="IR173" s="174">
        <f>SUMIF('Labor Day Regatta 9-3-22 FS'!$B$11:$B$30,$C173,'Labor Day Regatta 9-3-22 FS'!$AV$11:$AV$30)</f>
        <v>0</v>
      </c>
      <c r="IS173" s="174">
        <f>SUMIF('Labor Day Regatta 9-3-22 FS'!$B$11:$B$30,$C173,'Labor Day Regatta 9-3-22 FS'!$AW$11:$AW$30)</f>
        <v>0</v>
      </c>
      <c r="IT173" s="174">
        <f>SUMIF('Labor Day Regatta 9-3-22 FS'!$B$11:$B$30,$C173,'Labor Day Regatta 9-3-22 FS'!$AX$11:$AX$30)</f>
        <v>0</v>
      </c>
      <c r="IU173" s="174">
        <f>SUMIF('Labor Day Regatta 9-3-22 FS'!$B$11:$B$30,$C173,'Labor Day Regatta 9-3-22 FS'!$AY$11:$AY$30)</f>
        <v>0</v>
      </c>
      <c r="IV173" s="174">
        <f>SUMIF('2022-09-17 Leukemia Cup FS'!$B$11:$B$26,$C173,'2022-09-17 Leukemia Cup FS'!$AU$11:$AU$26)</f>
        <v>0</v>
      </c>
      <c r="IW173" s="174">
        <f>SUMIF('2022-09-17 Leukemia Cup FS'!$B$11:$B$26,$C173,'2022-09-17 Leukemia Cup FS'!$AV$11:$AV$26)</f>
        <v>0</v>
      </c>
      <c r="IX173" s="174">
        <f>SUMIF('2022-09-17 Leukemia Cup FS'!$B$11:$B$26,$C173,'2022-09-17 Leukemia Cup FS'!$AW$11:$AW$26)</f>
        <v>0</v>
      </c>
      <c r="IY173" s="174">
        <f>SUMIF('2022-09-17 Leukemia Cup FS'!$B$11:$B$26,$C173,'2022-09-17 Leukemia Cup FS'!$AX$11:$AX$26)</f>
        <v>0</v>
      </c>
      <c r="IZ173" s="174">
        <f>SUMIF('2022-09-17 Leukemia Cup FS'!$B$11:$B$26,$C173,'2022-09-17 Leukemia Cup FS'!$AY$11:$AY$26)</f>
        <v>0</v>
      </c>
      <c r="JA173" s="174">
        <f>SUMIF('2022-09-17 Leukemia Cup TH'!$B$11:$B$28,$C173,'2022-09-17 Leukemia Cup TH'!$AU$11:$AU$28)</f>
        <v>0</v>
      </c>
      <c r="JB173" s="174">
        <f>SUMIF('2022-09-17 Leukemia Cup TH'!$B$11:$B$28,$C173,'2022-09-17 Leukemia Cup TH'!$AV$11:$AV$28)</f>
        <v>0</v>
      </c>
      <c r="JC173" s="174">
        <f>SUMIF('2022-09-17 Leukemia Cup TH'!$B$11:$B$28,$C173,'2022-09-17 Leukemia Cup TH'!$AW$11:$AW$28)</f>
        <v>0</v>
      </c>
      <c r="JD173" s="174">
        <f>SUMIF('2022-09-17 Leukemia Cup TH'!$B$11:$B$28,$C173,'2022-09-17 Leukemia Cup TH'!$AX$11:$AX$28)</f>
        <v>0</v>
      </c>
      <c r="JE173" s="174">
        <f>SUMIF('2022-09-17 Leukemia Cup TH'!$B$11:$B$28,$C173,'2022-09-17 Leukemia Cup TH'!$AY$11:$AY$28)</f>
        <v>0</v>
      </c>
      <c r="JF173" s="174">
        <f>SUMIF('Smith-Berry LDR 9-24-22'!$B$11:$B$30,$C173,'Smith-Berry LDR 9-24-22'!$AU$11:$AU$30)</f>
        <v>0</v>
      </c>
      <c r="JG173" s="174">
        <f>SUMIF('Smith-Berry LDR 9-24-22'!$B$11:$B$30,$C173,'Smith-Berry LDR 9-24-22'!$AV$11:$AV$30)</f>
        <v>0</v>
      </c>
      <c r="JH173" s="174">
        <f>SUMIF('Smith-Berry LDR 9-24-22'!$B$11:$B$30,$C173,'Smith-Berry LDR 9-24-22'!$AW$11:$AW$30)</f>
        <v>0</v>
      </c>
      <c r="JI173" s="174">
        <f>SUMIF('Smith-Berry LDR 9-24-22'!$B$11:$B$30,$C173,'Smith-Berry LDR 9-24-22'!$AX$11:$AX$30)</f>
        <v>0</v>
      </c>
      <c r="JJ173" s="174">
        <f>SUMIF('Smith-Berry LDR 9-24-22'!$B$11:$B$30,$C173,'Smith-Berry LDR 9-24-22'!$AY$11:$AY$30)</f>
        <v>0</v>
      </c>
      <c r="JK173" s="174">
        <f>SUMIF('Great Scot 10-1-22 Cham'!$B$11:$B$38,$C173,'Great Scot 10-1-22 Cham'!$AU$11:$AU$38)</f>
        <v>0</v>
      </c>
      <c r="JL173" s="174">
        <f>SUMIF('Great Scot 10-1-22 Cham'!$B$11:$B$38,$C173,'Great Scot 10-1-22 Cham'!$AV$11:$AV$38)</f>
        <v>0</v>
      </c>
      <c r="JM173" s="174">
        <f>SUMIF('Great Scot 10-1-22 Cham'!$B$11:$B$38,$C173,'Great Scot 10-1-22 Cham'!$AW$11:$AW$38)</f>
        <v>0</v>
      </c>
      <c r="JN173" s="174">
        <f>SUMIF('Great Scot 10-1-22 Cham'!$B$11:$B$38,$C173,'Great Scot 10-1-22 Cham'!$AX$11:$AX$38)</f>
        <v>0</v>
      </c>
      <c r="JO173" s="174">
        <f>SUMIF('Great Scot 10-1-22 Cham'!$B$11:$B$38,$C173,'Great Scot 10-1-22 Cham'!$AY$11:$AY$38)</f>
        <v>0</v>
      </c>
      <c r="JP173" s="174">
        <f>SUMIF('Great Scot 10-1-22 Chal'!$B$11:$B$28,$C173,'Great Scot 10-1-22 Chal'!$AU$11:$AU$28)</f>
        <v>0</v>
      </c>
      <c r="JQ173" s="174">
        <f>SUMIF('Great Scot 10-1-22 Chal'!$B$11:$B$28,$C173,'Great Scot 10-1-22 Chal'!$AV$11:$AV$28)</f>
        <v>0</v>
      </c>
      <c r="JR173" s="174">
        <f>SUMIF('Great Scot 10-1-22 Chal'!$B$11:$B$28,$C173,'Great Scot 10-1-22 Chal'!$AW$11:$AW$28)</f>
        <v>0</v>
      </c>
      <c r="JS173" s="174">
        <f>SUMIF('Great Scot 10-1-22 Chal'!$B$11:$B$28,$C173,'Great Scot 10-1-22 Chal'!$AX$11:$AX$28)</f>
        <v>0</v>
      </c>
      <c r="JT173" s="174">
        <f>SUMIF('Great Scot 10-1-22 Chal'!$B$11:$B$28,$C173,'Great Scot 10-1-22 Chal'!$AY$11:$AY$28)</f>
        <v>0</v>
      </c>
      <c r="JU173" s="174">
        <f>SUMIF('Great Pumpkin Regatta 10-15-22'!$B$11:$B$54,$C173,'Great Pumpkin Regatta 10-15-22'!$AU$11:$AU$54)</f>
        <v>0</v>
      </c>
      <c r="JV173" s="174">
        <f>SUMIF('Great Pumpkin Regatta 10-15-22'!$B$11:$B$54,$C173,'Great Pumpkin Regatta 10-15-22'!$AV$11:$AV$54)</f>
        <v>0</v>
      </c>
      <c r="JW173" s="174">
        <f>SUMIF('Great Pumpkin Regatta 10-15-22'!$B$11:$B$54,$C173,'Great Pumpkin Regatta 10-15-22'!$AW$11:$AW$54)</f>
        <v>0</v>
      </c>
      <c r="JX173" s="174">
        <f>SUMIF('Great Pumpkin Regatta 10-15-22'!$B$11:$B$54,$C173,'Great Pumpkin Regatta 10-15-22'!$AX$11:$AX$54)</f>
        <v>0</v>
      </c>
      <c r="JY173" s="174">
        <f>SUMIF('Great Pumpkin Regatta 10-15-22'!$B$11:$B$54,$C173,'Great Pumpkin Regatta 10-15-22'!$AY$11:$AY$54)</f>
        <v>0</v>
      </c>
      <c r="JZ173" s="174">
        <f>SUMIF('One Day Regatta 10-29-22 FS'!$B$11:$B$19,$C173,'One Day Regatta 10-29-22 FS'!$AU$11:$AU$19)</f>
        <v>0</v>
      </c>
      <c r="KA173" s="174">
        <f>SUMIF('One Day Regatta 10-29-22 FS'!$B$11:$B$19,$C173,'One Day Regatta 10-29-22 FS'!$AV$11:$AV$19)</f>
        <v>0</v>
      </c>
      <c r="KB173" s="174">
        <f>SUMIF('One Day Regatta 10-29-22 FS'!$B$11:$B$19,$C173,'One Day Regatta 10-29-22 FS'!$AW$11:$AW$19)</f>
        <v>0</v>
      </c>
      <c r="KC173" s="174">
        <f>SUMIF('One Day Regatta 10-29-22 FS'!$B$11:$B$19,$C173,'One Day Regatta 10-29-22 FS'!$AX$11:$AX$19)</f>
        <v>0</v>
      </c>
      <c r="KD173" s="174">
        <f>SUMIF('One Day Regatta 10-29-22 FS'!$B$11:$B$19,$C173,'One Day Regatta 10-29-22 FS'!$AY$11:$AY$19)</f>
        <v>0</v>
      </c>
    </row>
    <row r="174" spans="1:290" ht="15" customHeight="1" x14ac:dyDescent="0.2">
      <c r="A174" s="400" t="s">
        <v>1369</v>
      </c>
      <c r="B174" s="134">
        <f t="shared" si="126"/>
        <v>36</v>
      </c>
      <c r="C174" s="170" t="s">
        <v>734</v>
      </c>
      <c r="D174" s="171">
        <f t="shared" si="152"/>
        <v>0</v>
      </c>
      <c r="E174" s="172">
        <f t="shared" si="153"/>
        <v>0</v>
      </c>
      <c r="F174" s="171">
        <f t="shared" si="154"/>
        <v>0</v>
      </c>
      <c r="G174" s="171">
        <v>0</v>
      </c>
      <c r="H174" s="171">
        <f t="shared" si="155"/>
        <v>0</v>
      </c>
      <c r="I174" s="173">
        <f t="shared" si="156"/>
        <v>0</v>
      </c>
      <c r="J174" s="173"/>
      <c r="K174" s="174">
        <f>SUMIF('Saturday Race 11-06-21'!$B$11:$B$21,$C174,'Saturday Race 11-06-21'!$AU$11:$AU$21)</f>
        <v>0</v>
      </c>
      <c r="L174" s="174">
        <f>SUMIF('Saturday Race 11-06-21'!$B$11:$B$21,$C174,'Saturday Race 11-06-21'!$AV$11:$AV$21)</f>
        <v>0</v>
      </c>
      <c r="M174" s="174">
        <f>SUMIF('Saturday Race 11-06-21'!$B$11:$B$21,$C174,'Saturday Race 11-06-21'!$AW$11:$AW$21)</f>
        <v>0</v>
      </c>
      <c r="N174" s="174">
        <f>SUMIF('Saturday Race 11-06-21'!$B$11:$B$21,$C174,'Saturday Race 11-06-21'!$AX$11:$AX$21)</f>
        <v>0</v>
      </c>
      <c r="O174" s="174">
        <f>SUMIF('Saturday Race 11-06-21'!$B$11:$B$21,$C174,'Saturday Race 11-06-21'!$AY$11:$AY$21)</f>
        <v>0</v>
      </c>
      <c r="P174" s="174">
        <f>SUMIF('Saturday Race 11-20-21'!$B$11:$B$20,$C174,'Saturday Race 11-20-21'!$AU$11:$AU$20)</f>
        <v>0</v>
      </c>
      <c r="Q174" s="174">
        <f>SUMIF('Saturday Race 11-20-21'!$B$11:$B$20,$C174,'Saturday Race 11-20-21'!$AV$11:$AV$20)</f>
        <v>0</v>
      </c>
      <c r="R174" s="174">
        <f>SUMIF('Saturday Race 11-20-21'!$B$11:$B$20,$C174,'Saturday Race 11-20-21'!$AW$11:$AW$20)</f>
        <v>0</v>
      </c>
      <c r="S174" s="174">
        <f>SUMIF('Saturday Race 11-20-21'!$B$11:$B$20,$C174,'Saturday Race 11-20-21'!$AX$11:$AX$20)</f>
        <v>0</v>
      </c>
      <c r="T174" s="174">
        <f>SUMIF('Saturday Race 11-20-21'!$B$11:$B$20,$C174,'Saturday Race 11-20-21'!$AY$11:$AY$20)</f>
        <v>0</v>
      </c>
      <c r="U174" s="174">
        <f>SUMIF('Saturday Race 1-08-22'!$B$11:$B$20,$C174,'Saturday Race 1-08-22'!$AU$11:$AU$20)</f>
        <v>0</v>
      </c>
      <c r="V174" s="174">
        <f>SUMIF('Saturday Race 1-08-22'!$B$11:$B$20,$C174,'Saturday Race 1-08-22'!$AV$11:$AV$20)</f>
        <v>0</v>
      </c>
      <c r="W174" s="174">
        <f>SUMIF('Saturday Race 1-08-22'!$B$11:$B$20,$C174,'Saturday Race 1-08-22'!$AW$11:$AW$20)</f>
        <v>0</v>
      </c>
      <c r="X174" s="174">
        <f>SUMIF('Saturday Race 1-08-22'!$B$11:$B$20,$C174,'Saturday Race 1-08-22'!$AX$11:$AX$20)</f>
        <v>0</v>
      </c>
      <c r="Y174" s="174">
        <f>SUMIF('Saturday Race 1-08-22'!$B$11:$B$20,$C174,'Saturday Race 1-08-22'!$AY$11:$AY$20)</f>
        <v>0</v>
      </c>
      <c r="Z174" s="174">
        <f>SUMIF('Saturday Race 1-22-22'!$B$11:$B$20,$C174,'Saturday Race 1-22-22'!$AU$11:$AU$20)</f>
        <v>0</v>
      </c>
      <c r="AA174" s="174">
        <f>SUMIF('Saturday Race 1-22-22'!$B$11:$B$20,$C174,'Saturday Race 1-22-22'!$AV$11:$AV$20)</f>
        <v>0</v>
      </c>
      <c r="AB174" s="174">
        <f>SUMIF('Saturday Race 1-22-22'!$B$11:$B$20,$C174,'Saturday Race 1-22-22'!$AW$11:$AW$20)</f>
        <v>0</v>
      </c>
      <c r="AC174" s="174">
        <f>SUMIF('Saturday Race 1-22-22'!$B$11:$B$20,$C174,'Saturday Race 1-22-22'!$AX$11:$AX$20)</f>
        <v>0</v>
      </c>
      <c r="AD174" s="174">
        <f>SUMIF('Saturday Race 1-22-22'!$B$11:$B$20,$C174,'Saturday Race 1-22-22'!$AY$11:$AY$20)</f>
        <v>0</v>
      </c>
      <c r="AE174" s="174">
        <f>SUMIF('Sunday Race 2-6-22'!$B$11:$B$20,$C174,'Sunday Race 2-6-22'!$AU$11:$AU$20)</f>
        <v>0</v>
      </c>
      <c r="AF174" s="174">
        <f>SUMIF('Sunday Race 2-6-22'!$B$11:$B$20,$C174,'Sunday Race 2-6-22'!$AV$11:$AV$20)</f>
        <v>0</v>
      </c>
      <c r="AG174" s="174">
        <f>SUMIF('Sunday Race 2-6-22'!$B$11:$B$20,$C174,'Sunday Race 2-6-22'!$AW$11:$AW$20)</f>
        <v>0</v>
      </c>
      <c r="AH174" s="174">
        <f>SUMIF('Sunday Race 2-6-22'!$B$11:$B$20,$C174,'Sunday Race 2-6-22'!$AX$11:$AX$20)</f>
        <v>0</v>
      </c>
      <c r="AI174" s="174">
        <f>SUMIF('Sunday Race 2-6-22'!$B$11:$B$20,$C174,'Sunday Race 2-6-22'!$AY$11:$AY$20)</f>
        <v>0</v>
      </c>
      <c r="AJ174" s="174">
        <f>SUMIF('Sunday Race 2-20-22'!$B$11:$B$26,$C174,'Sunday Race 2-20-22'!$AU$11:$AU$26)</f>
        <v>0</v>
      </c>
      <c r="AK174" s="174">
        <f>SUMIF('Sunday Race 2-20-22'!$B$11:$B$26,$C174,'Sunday Race 2-20-22'!$AV$11:$AV$26)</f>
        <v>0</v>
      </c>
      <c r="AL174" s="174">
        <f>SUMIF('Sunday Race 2-20-22'!$B$11:$B$26,$C174,'Sunday Race 2-20-22'!$AW$11:$AW$26)</f>
        <v>0</v>
      </c>
      <c r="AM174" s="174">
        <f>SUMIF('Sunday Race 2-20-22'!$B$11:$B$26,$C174,'Sunday Race 2-20-22'!$AX$11:$AX$26)</f>
        <v>0</v>
      </c>
      <c r="AN174" s="174">
        <f>SUMIF('Sunday Race 2-20-22'!$B$11:$B$26,$C174,'Sunday Race 2-20-22'!$AY$11:$AY$26)</f>
        <v>0</v>
      </c>
      <c r="AO174" s="174">
        <f>SUMIF('Sunday Race 2-27-22'!$B$11:$B$20,$C174,'Sunday Race 2-27-22'!$AU$11:$AU$20)</f>
        <v>0</v>
      </c>
      <c r="AP174" s="174">
        <f>SUMIF('Sunday Race 2-27-22'!$B$11:$B$20,$C174,'Sunday Race 2-27-22'!$AV$11:$AV$20)</f>
        <v>0</v>
      </c>
      <c r="AQ174" s="174">
        <f>SUMIF('Sunday Race 2-27-22'!$B$11:$B$20,$C174,'Sunday Race 2-27-22'!$AW$11:$AW$20)</f>
        <v>0</v>
      </c>
      <c r="AR174" s="174">
        <f>SUMIF('Sunday Race 2-27-22'!$B$11:$B$20,$C174,'Sunday Race 2-27-22'!$AX$11:$AX$20)</f>
        <v>0</v>
      </c>
      <c r="AS174" s="174">
        <f>SUMIF('Sunday Race 2-27-22'!$B$11:$B$20,$C174,'Sunday Race 2-27-22'!$AY$11:$AY$20)</f>
        <v>0</v>
      </c>
      <c r="AT174" s="174">
        <f>SUMIF('Sunday Race 3-13-22'!$B$11:$B$25,$C174,'Sunday Race 3-13-22'!$AU$11:$AU$25)</f>
        <v>0</v>
      </c>
      <c r="AU174" s="174">
        <f>SUMIF('Sunday Race 3-13-22'!$B$11:$B$25,$C174,'Sunday Race 3-13-22'!$AV$11:$AV$25)</f>
        <v>0</v>
      </c>
      <c r="AV174" s="174">
        <f>SUMIF('Sunday Race 3-13-22'!$B$11:$B$25,$C174,'Sunday Race 3-13-22'!$AW$11:$AW$25)</f>
        <v>0</v>
      </c>
      <c r="AW174" s="174">
        <f>SUMIF('Sunday Race 3-13-22'!$B$11:$B$25,$C174,'Sunday Race 3-13-22'!$AX$11:$AX$25)</f>
        <v>0</v>
      </c>
      <c r="AX174" s="174">
        <f>SUMIF('Sunday Race 3-13-22'!$B$11:$B$25,$C174,'Sunday Race 3-13-22'!$AY$11:$AY$25)</f>
        <v>0</v>
      </c>
      <c r="AY174" s="174">
        <f>SUMIF('Saturday Race 3-19-22'!$B$11:$B$15,$C174,'Saturday Race 3-19-22'!$AU$11:$AU$15)</f>
        <v>0</v>
      </c>
      <c r="AZ174" s="174">
        <f>SUMIF('Saturday Race 3-19-22'!$B$11:$B$15,$C174,'Saturday Race 3-19-22'!$AV$11:$AV$15)</f>
        <v>0</v>
      </c>
      <c r="BA174" s="174">
        <f>SUMIF('Saturday Race 3-19-22'!$B$11:$B$15,$C174,'Saturday Race 3-19-22'!$AW$11:$AW$15)</f>
        <v>0</v>
      </c>
      <c r="BB174" s="174">
        <f>SUMIF('Saturday Race 3-19-22'!$B$11:$B$15,$C174,'Saturday Race 3-19-22'!$AX$11:$AX$15)</f>
        <v>0</v>
      </c>
      <c r="BC174" s="174">
        <f>SUMIF('Saturday Race 3-19-22'!$B$11:$B$15,$C174,'Saturday Race 3-19-22'!$AY$11:$AY$15)</f>
        <v>0</v>
      </c>
      <c r="BD174" s="174">
        <f>SUMIF('Sunday Races 4-10-22'!$B$11:$B$26,$C174,'Sunday Races 4-10-22'!$AU$11:$AU$26)</f>
        <v>0</v>
      </c>
      <c r="BE174" s="174">
        <f>SUMIF('Sunday Races 4-10-22'!$B$11:$B$26,$C174,'Sunday Races 4-10-22'!$AV$11:$AV$26)</f>
        <v>0</v>
      </c>
      <c r="BF174" s="174">
        <f>SUMIF('Sunday Races 4-10-22'!$B$11:$B$26,$C174,'Sunday Races 4-10-22'!$AW$11:$AW$26)</f>
        <v>0</v>
      </c>
      <c r="BG174" s="174">
        <f>SUMIF('Sunday Races 4-10-22'!$B$11:$B$26,$C174,'Sunday Races 4-10-22'!$AX$11:$AX$26)</f>
        <v>0</v>
      </c>
      <c r="BH174" s="174">
        <f>SUMIF('Sunday Races 4-10-22'!$B$11:$B$26,$C174,'Sunday Races 4-10-22'!$AY$11:$AY$26)</f>
        <v>0</v>
      </c>
      <c r="BI174" s="174">
        <f>SUMIF('Sunday Races 5-1-22'!$B$11:$B$28,$C174,'Sunday Races 5-1-22'!$AU$11:$AU$28)</f>
        <v>0</v>
      </c>
      <c r="BJ174" s="174">
        <f>SUMIF('Sunday Races 5-1-22'!$B$11:$B$28,$C174,'Sunday Races 5-1-22'!$AV$11:$AV$28)</f>
        <v>0</v>
      </c>
      <c r="BK174" s="174">
        <f>SUMIF('Sunday Races 5-1-22'!$B$11:$B$28,$C174,'Sunday Races 5-1-22'!$AW$11:$AW$28)</f>
        <v>0</v>
      </c>
      <c r="BL174" s="174">
        <f>SUMIF('Sunday Races 5-1-22'!$B$11:$B$28,$C174,'Sunday Races 5-1-22'!$AX$11:$AX$28)</f>
        <v>0</v>
      </c>
      <c r="BM174" s="174">
        <f>SUMIF('Sunday Races 5-1-22'!$B$11:$B$28,$C174,'Sunday Races 5-1-22'!$AY$11:$AY$28)</f>
        <v>0</v>
      </c>
      <c r="BN174" s="174">
        <f>SUMIF('Sunday Races 6-5-22'!$B$11:$B$28,$C174,'Sunday Races 6-5-22'!$AU$11:$AU$28)</f>
        <v>0</v>
      </c>
      <c r="BO174" s="174">
        <f>SUMIF('Sunday Races 6-5-22'!$B$11:$B$28,$C174,'Sunday Races 6-5-22'!$AV$11:$AV$28)</f>
        <v>0</v>
      </c>
      <c r="BP174" s="174">
        <f>SUMIF('Sunday Races 6-5-22'!$B$11:$B$28,$C174,'Sunday Races 6-5-22'!$AW$11:$AW$28)</f>
        <v>0</v>
      </c>
      <c r="BQ174" s="174">
        <f>SUMIF('Sunday Races 6-5-22'!$B$11:$B$28,$C174,'Sunday Races 6-5-22'!$AX$11:$AX$28)</f>
        <v>0</v>
      </c>
      <c r="BR174" s="174">
        <f>SUMIF('Sunday Races 6-5-22'!$B$11:$B$28,$C174,'Sunday Races 6-5-22'!$AY$11:$AY$28)</f>
        <v>0</v>
      </c>
      <c r="BS174" s="174">
        <f>SUMIF('Sunday Races 6-12-22'!$B$11:$B$24,$C174,'Sunday Races 6-12-22'!$AU$11:$AU$24)</f>
        <v>0</v>
      </c>
      <c r="BT174" s="174">
        <f>SUMIF('Sunday Races 6-12-22'!$B$11:$B$24,$C174,'Sunday Races 6-12-22'!$AV$11:$AV$24)</f>
        <v>0</v>
      </c>
      <c r="BU174" s="174">
        <f>SUMIF('Sunday Races 6-12-22'!$B$11:$B$24,$C174,'Sunday Races 6-12-22'!$AW$11:$AW$24)</f>
        <v>0</v>
      </c>
      <c r="BV174" s="174">
        <f>SUMIF('Sunday Races 6-12-22'!$B$11:$B$24,$C174,'Sunday Races 6-12-22'!$AX$11:$AX$24)</f>
        <v>0</v>
      </c>
      <c r="BW174" s="174">
        <f>SUMIF('Sunday Races 6-12-22'!$B$11:$B$24,$C174,'Sunday Races 6-12-22'!$AY$11:$AY$24)</f>
        <v>0</v>
      </c>
      <c r="BX174" s="174">
        <f>SUMIF('Saturday Races 6-18-22'!$B$11:$B$24,$C174,'Saturday Races 6-18-22'!$AU$11:$AU$24)</f>
        <v>0</v>
      </c>
      <c r="BY174" s="174">
        <f>SUMIF('Saturday Races 6-18-22'!$B$11:$B$24,$C174,'Saturday Races 6-18-22'!$AV$11:$AV$24)</f>
        <v>0</v>
      </c>
      <c r="BZ174" s="174">
        <f>SUMIF('Saturday Races 6-18-22'!$B$11:$B$24,$C174,'Saturday Races 6-18-22'!$AW$11:$AW$24)</f>
        <v>0</v>
      </c>
      <c r="CA174" s="174">
        <f>SUMIF('Saturday Races 6-18-22'!$B$11:$B$24,$C174,'Saturday Races 6-18-22'!$AX$11:$AX$24)</f>
        <v>0</v>
      </c>
      <c r="CB174" s="174">
        <f>SUMIF('Saturday Races 6-18-22'!$B$11:$B$24,$C174,'Saturday Races 6-18-22'!$AY$11:$AY$24)</f>
        <v>0</v>
      </c>
      <c r="CC174" s="174">
        <f>SUMIF('Sunday Races 7-3-22'!$B$11:$B$26,$C174,'Sunday Races 7-3-22'!$AU$11:$AU$26)</f>
        <v>0</v>
      </c>
      <c r="CD174" s="174">
        <f>SUMIF('Sunday Races 7-3-22'!$B$11:$B$26,$C174,'Sunday Races 7-3-22'!$AV$11:$AV$26)</f>
        <v>0</v>
      </c>
      <c r="CE174" s="174">
        <f>SUMIF('Sunday Races 7-3-22'!$B$11:$B$26,$C174,'Sunday Races 7-3-22'!$AW$11:$AW$26)</f>
        <v>0</v>
      </c>
      <c r="CF174" s="174">
        <f>SUMIF('Sunday Races 7-3-22'!$B$11:$B$26,$C174,'Sunday Races 7-3-22'!$AX$11:$AX$26)</f>
        <v>0</v>
      </c>
      <c r="CG174" s="174">
        <f>SUMIF('Sunday Races 7-3-22'!$B$11:$B$26,$C174,'Sunday Races 7-3-22'!$AY$11:$AY$26)</f>
        <v>0</v>
      </c>
      <c r="CH174" s="174">
        <f>SUMIF('Sunday Races 7-31-22'!$B$11:$B$26,$C174,'Sunday Races 7-31-22'!$AU$11:$AU$26)</f>
        <v>0</v>
      </c>
      <c r="CI174" s="174">
        <f>SUMIF('Sunday Races 7-31-22'!$B$11:$B$26,$C174,'Sunday Races 7-31-22'!$AV$11:$AV$26)</f>
        <v>0</v>
      </c>
      <c r="CJ174" s="174">
        <f>SUMIF('Sunday Races 7-31-22'!$B$11:$B$26,$C174,'Sunday Races 7-31-22'!$AW$11:$AW$26)</f>
        <v>0</v>
      </c>
      <c r="CK174" s="174">
        <f>SUMIF('Sunday Races 7-31-22'!$B$11:$B$26,$C174,'Sunday Races 7-31-22'!$AX$11:$AX$26)</f>
        <v>0</v>
      </c>
      <c r="CL174" s="174">
        <f>SUMIF('Sunday Races 7-31-22'!$B$11:$B$26,$C174,'Sunday Races 7-31-22'!$AY$11:$AY$26)</f>
        <v>0</v>
      </c>
      <c r="CM174" s="174">
        <f>SUMIF('Sunday Races 8-14-22'!$B$11:$B$26,$C174,'Sunday Races 8-14-22'!$AU$11:$AU$26)</f>
        <v>0</v>
      </c>
      <c r="CN174" s="174">
        <f>SUMIF('Sunday Races 8-14-22'!$B$11:$B$26,$C174,'Sunday Races 8-14-22'!$AV$11:$AV$26)</f>
        <v>0</v>
      </c>
      <c r="CO174" s="174">
        <f>SUMIF('Sunday Races 8-14-22'!$B$11:$B$26,$C174,'Sunday Races 8-14-22'!$AW$11:$AW$26)</f>
        <v>0</v>
      </c>
      <c r="CP174" s="174">
        <f>SUMIF('Sunday Races 8-14-22'!$B$11:$B$26,$C174,'Sunday Races 8-14-22'!$AX$11:$AX$26)</f>
        <v>0</v>
      </c>
      <c r="CQ174" s="174">
        <f>SUMIF('Sunday Races 8-14-22'!$B$11:$B$26,$C174,'Sunday Races 8-14-22'!$AY$11:$AY$26)</f>
        <v>0</v>
      </c>
      <c r="CR174" s="174">
        <f>SUMIF('Saturday Races 8-20-22'!$B$11:$B$26,$C174,'Saturday Races 8-20-22'!$AU$11:$AU$26)</f>
        <v>0</v>
      </c>
      <c r="CS174" s="174">
        <f>SUMIF('Saturday Races 8-20-22'!$B$11:$B$26,$C174,'Saturday Races 8-20-22'!$AV$11:$AV$26)</f>
        <v>0</v>
      </c>
      <c r="CT174" s="174">
        <f>SUMIF('Saturday Races 8-20-22'!$B$11:$B$26,$C174,'Saturday Races 8-20-22'!$AW$11:$AW$26)</f>
        <v>0</v>
      </c>
      <c r="CU174" s="174">
        <f>SUMIF('Saturday Races 8-20-22'!$B$11:$B$26,$C174,'Saturday Races 8-20-22'!$AX$11:$AX$26)</f>
        <v>0</v>
      </c>
      <c r="CV174" s="174">
        <f>SUMIF('Saturday Races 8-20-22'!$B$11:$B$26,$C174,'Saturday Races 8-20-22'!$AY$11:$AY$26)</f>
        <v>0</v>
      </c>
      <c r="CW174" s="174">
        <f>SUMIF('Sunday Races 9-11-22'!$B$11:$B$20,$C174,'Sunday Races 9-11-22'!$AU$11:$AU$20)</f>
        <v>0</v>
      </c>
      <c r="CX174" s="174">
        <f>SUMIF('Sunday Races 9-11-22'!$B$11:$B$20,$C174,'Sunday Races 9-11-22'!$AV$11:$AV$20)</f>
        <v>0</v>
      </c>
      <c r="CY174" s="174">
        <f>SUMIF('Sunday Races 9-11-22'!$B$11:$B$20,$C174,'Sunday Races 9-11-22'!$AW$11:$AW$20)</f>
        <v>0</v>
      </c>
      <c r="CZ174" s="174">
        <f>SUMIF('Sunday Races 9-11-22'!$B$11:$B$20,$C174,'Sunday Races 9-11-22'!$AX$11:$AX$20)</f>
        <v>0</v>
      </c>
      <c r="DA174" s="174">
        <f>SUMIF('Sunday Races 9-11-22'!$B$11:$B$20,$C174,'Sunday Races 9-11-22'!$AY$11:$AY$20)</f>
        <v>0</v>
      </c>
      <c r="DB174" s="174">
        <f>SUMIF('Sunday Races 10-9-22'!$B$11:$B$21,$C174,'Sunday Races 10-9-22'!$AU$11:$AU$21)</f>
        <v>0</v>
      </c>
      <c r="DC174" s="174">
        <f>SUMIF('Sunday Races 10-9-22'!$B$11:$B$21,$C174,'Sunday Races 10-9-22'!$AV$11:$AV$21)</f>
        <v>0</v>
      </c>
      <c r="DD174" s="174">
        <f>SUMIF('Sunday Races 10-9-22'!$B$11:$B$21,$C174,'Sunday Races 10-9-22'!$AW$11:$AW$21)</f>
        <v>0</v>
      </c>
      <c r="DE174" s="174">
        <f>SUMIF('Sunday Races 10-9-22'!$B$11:$B$21,$C174,'Sunday Races 10-9-22'!$AX$11:$AX$21)</f>
        <v>0</v>
      </c>
      <c r="DF174" s="174">
        <f>SUMIF('Sunday Races 10-9-22'!$B$11:$B$21,$C174,'Sunday Races 10-9-22'!$AY$11:$AY$21)</f>
        <v>0</v>
      </c>
      <c r="DG174" s="174">
        <f>SUMIF('Sunday Races 10-23-22'!$B$11:$B$22,$C174,'Sunday Races 10-23-22'!$AU$11:$AU$22)</f>
        <v>0</v>
      </c>
      <c r="DH174" s="174">
        <f>SUMIF('Sunday Races 10-23-22'!$B$11:$B$22,$C174,'Sunday Races 10-23-22'!$AV$11:$AV$22)</f>
        <v>0</v>
      </c>
      <c r="DI174" s="174">
        <f>SUMIF('Sunday Races 10-23-22'!$B$11:$B$22,$C174,'Sunday Races 10-23-22'!$AW$11:$AW$22)</f>
        <v>0</v>
      </c>
      <c r="DJ174" s="174">
        <f>SUMIF('Sunday Races 10-23-22'!$B$11:$B$22,$C174,'Sunday Races 10-23-22'!$AX$11:$AX$22)</f>
        <v>0</v>
      </c>
      <c r="DK174" s="174">
        <f>SUMIF('Sunday Races 10-23-22'!$B$11:$B$22,$C174,'Sunday Races 10-23-22'!$AY$11:$AY$22)</f>
        <v>0</v>
      </c>
      <c r="DL174" s="175"/>
      <c r="DM174" s="176"/>
      <c r="DN174" s="177">
        <f t="shared" si="159"/>
        <v>0</v>
      </c>
      <c r="DO174" s="177">
        <f t="shared" si="159"/>
        <v>0</v>
      </c>
      <c r="DP174" s="177">
        <f t="shared" si="159"/>
        <v>0</v>
      </c>
      <c r="DQ174" s="177">
        <f t="shared" si="159"/>
        <v>0</v>
      </c>
      <c r="DR174" s="177">
        <f t="shared" si="159"/>
        <v>0</v>
      </c>
      <c r="DS174" s="177">
        <f t="shared" si="159"/>
        <v>0</v>
      </c>
      <c r="DT174" s="177">
        <f t="shared" si="159"/>
        <v>0</v>
      </c>
      <c r="DU174" s="177">
        <f t="shared" si="159"/>
        <v>0</v>
      </c>
      <c r="DV174" s="177">
        <f t="shared" si="159"/>
        <v>0</v>
      </c>
      <c r="DW174" s="177">
        <f t="shared" si="159"/>
        <v>0</v>
      </c>
      <c r="DX174" s="177">
        <f t="shared" si="160"/>
        <v>0</v>
      </c>
      <c r="DY174" s="177">
        <f t="shared" si="160"/>
        <v>0</v>
      </c>
      <c r="DZ174" s="177">
        <f t="shared" si="160"/>
        <v>0</v>
      </c>
      <c r="EA174" s="177">
        <f t="shared" si="160"/>
        <v>0</v>
      </c>
      <c r="EB174" s="177">
        <f t="shared" si="160"/>
        <v>0</v>
      </c>
      <c r="EC174" s="177">
        <f t="shared" si="160"/>
        <v>0</v>
      </c>
      <c r="ED174" s="177">
        <f t="shared" si="160"/>
        <v>0</v>
      </c>
      <c r="EE174" s="177">
        <f t="shared" si="160"/>
        <v>0</v>
      </c>
      <c r="EF174" s="177">
        <f t="shared" si="160"/>
        <v>0</v>
      </c>
      <c r="EG174" s="177">
        <f t="shared" si="160"/>
        <v>0</v>
      </c>
      <c r="EH174" s="177">
        <f t="shared" si="161"/>
        <v>0</v>
      </c>
      <c r="EI174" s="177">
        <f t="shared" si="161"/>
        <v>0</v>
      </c>
      <c r="EJ174" s="177">
        <f t="shared" si="161"/>
        <v>0</v>
      </c>
      <c r="EK174" s="177">
        <f t="shared" si="161"/>
        <v>0</v>
      </c>
      <c r="EL174" s="177">
        <f t="shared" si="161"/>
        <v>0</v>
      </c>
      <c r="EM174" s="177">
        <f t="shared" si="161"/>
        <v>0</v>
      </c>
      <c r="EN174" s="177">
        <f t="shared" si="161"/>
        <v>0</v>
      </c>
      <c r="EO174" s="177">
        <f t="shared" si="161"/>
        <v>0</v>
      </c>
      <c r="EP174" s="177">
        <f t="shared" si="161"/>
        <v>0</v>
      </c>
      <c r="EQ174" s="177">
        <f t="shared" si="161"/>
        <v>0</v>
      </c>
      <c r="ER174" s="177">
        <f t="shared" si="162"/>
        <v>0</v>
      </c>
      <c r="ES174" s="177">
        <f t="shared" si="162"/>
        <v>0</v>
      </c>
      <c r="ET174" s="177">
        <f t="shared" si="162"/>
        <v>0</v>
      </c>
      <c r="EU174" s="177">
        <f t="shared" si="162"/>
        <v>0</v>
      </c>
      <c r="EV174" s="177">
        <f t="shared" si="162"/>
        <v>0</v>
      </c>
      <c r="EW174" s="177">
        <f t="shared" si="162"/>
        <v>0</v>
      </c>
      <c r="EX174" s="177">
        <f t="shared" si="162"/>
        <v>0</v>
      </c>
      <c r="EY174" s="177">
        <f t="shared" si="162"/>
        <v>0</v>
      </c>
      <c r="EZ174" s="177">
        <f t="shared" si="162"/>
        <v>0</v>
      </c>
      <c r="FA174" s="177">
        <f t="shared" si="162"/>
        <v>0</v>
      </c>
      <c r="FB174" s="177">
        <f t="shared" si="163"/>
        <v>0</v>
      </c>
      <c r="FC174" s="177">
        <f t="shared" si="163"/>
        <v>0</v>
      </c>
      <c r="FD174" s="177">
        <f t="shared" si="163"/>
        <v>0</v>
      </c>
      <c r="FE174" s="177">
        <f t="shared" si="163"/>
        <v>0</v>
      </c>
      <c r="FF174" s="177">
        <f t="shared" si="163"/>
        <v>0</v>
      </c>
      <c r="FG174" s="177">
        <f t="shared" si="163"/>
        <v>0</v>
      </c>
      <c r="FH174" s="177">
        <f t="shared" si="163"/>
        <v>0</v>
      </c>
      <c r="FI174" s="177">
        <f t="shared" si="163"/>
        <v>0</v>
      </c>
      <c r="FJ174" s="177">
        <f t="shared" si="163"/>
        <v>0</v>
      </c>
      <c r="FK174" s="177">
        <f t="shared" si="163"/>
        <v>0</v>
      </c>
      <c r="FL174" s="177">
        <f t="shared" si="164"/>
        <v>0</v>
      </c>
      <c r="FM174" s="177">
        <f t="shared" si="164"/>
        <v>0</v>
      </c>
      <c r="FN174" s="177">
        <f t="shared" si="164"/>
        <v>0</v>
      </c>
      <c r="FO174" s="177">
        <f t="shared" si="164"/>
        <v>0</v>
      </c>
      <c r="FP174" s="177">
        <f t="shared" si="164"/>
        <v>0</v>
      </c>
      <c r="FQ174" s="177">
        <f t="shared" si="164"/>
        <v>0</v>
      </c>
      <c r="FR174" s="177">
        <f t="shared" si="164"/>
        <v>0</v>
      </c>
      <c r="FS174" s="177">
        <f t="shared" si="164"/>
        <v>0</v>
      </c>
      <c r="FT174" s="177">
        <f t="shared" si="164"/>
        <v>0</v>
      </c>
      <c r="FU174" s="177">
        <f t="shared" si="164"/>
        <v>0</v>
      </c>
      <c r="FV174" s="177">
        <f t="shared" si="164"/>
        <v>0</v>
      </c>
      <c r="FW174" s="177">
        <f t="shared" si="164"/>
        <v>0</v>
      </c>
      <c r="FX174" s="177">
        <f t="shared" si="164"/>
        <v>0</v>
      </c>
      <c r="FY174" s="177">
        <f t="shared" si="164"/>
        <v>0</v>
      </c>
      <c r="FZ174" s="177">
        <f t="shared" si="164"/>
        <v>0</v>
      </c>
      <c r="GA174" s="177"/>
      <c r="GB174" s="229">
        <f t="shared" si="157"/>
        <v>100</v>
      </c>
      <c r="GC174" s="229">
        <f t="shared" si="158"/>
        <v>4</v>
      </c>
      <c r="GD174" s="174">
        <f>SUMIF('One Day 12-04-21 Scots'!$B$11:$B$24,$C174,'One Day 12-04-21 Scots'!$AU$11:$AU$24)</f>
        <v>0</v>
      </c>
      <c r="GE174" s="174">
        <f>SUMIF('One Day 12-04-21 Scots'!$B$11:$B$24,$C174,'One Day 12-04-21 Scots'!$AV$11:$AV$24)</f>
        <v>0</v>
      </c>
      <c r="GF174" s="174">
        <f>SUMIF('One Day 12-04-21 Scots'!$B$11:$B$24,$C174,'One Day 12-04-21 Scots'!$AW$11:$AW$24)</f>
        <v>0</v>
      </c>
      <c r="GG174" s="174">
        <f>SUMIF('One Day 12-04-21 Scots'!$B$11:$B$24,$C174,'One Day 12-04-21 Scots'!$AX$11:$AX$24)</f>
        <v>0</v>
      </c>
      <c r="GH174" s="174">
        <f>SUMIF('One Day 12-04-21 Scots'!$B$11:$B$24,$C174,'One Day 12-04-21 Scots'!$AY$11:$AY$24)</f>
        <v>0</v>
      </c>
      <c r="GI174" s="174">
        <f>SUMIF('One Day 12-04-21 Thistles'!$B$11:$B$25,$C174,'One Day 12-04-21 Thistles'!$AU$11:$AU$25)</f>
        <v>0</v>
      </c>
      <c r="GJ174" s="174">
        <f>SUMIF('One Day 12-04-21 Thistles'!$B$11:$B$25,$C174,'One Day 12-04-21 Thistles'!$AV$11:$AV$25)</f>
        <v>0</v>
      </c>
      <c r="GK174" s="174">
        <f>SUMIF('One Day 12-04-21 Thistles'!$B$11:$B$25,$C174,'One Day 12-04-21 Thistles'!$AW$11:$AW$25)</f>
        <v>0</v>
      </c>
      <c r="GL174" s="174">
        <f>SUMIF('One Day 12-04-21 Thistles'!$B$11:$B$25,$C174,'One Day 12-04-21 Thistles'!$AX$11:$AX$25)</f>
        <v>0</v>
      </c>
      <c r="GM174" s="174">
        <f>SUMIF('One Day 12-04-21 Thistles'!$B$11:$B$25,$C174,'One Day 12-04-21 Thistles'!$AY$11:$AY$25)</f>
        <v>0</v>
      </c>
      <c r="GN174" s="174">
        <f>SUMIF('Chili One Day 2-12-22 Scots'!$B$11:$B$27,$C174,'Chili One Day 2-12-22 Scots'!$AU$11:$AU$27)</f>
        <v>0</v>
      </c>
      <c r="GO174" s="174">
        <f>SUMIF('Chili One Day 2-12-22 Scots'!$B$11:$B$27,$C174,'Chili One Day 2-12-22 Scots'!$AV$11:$AV$27)</f>
        <v>0</v>
      </c>
      <c r="GP174" s="174">
        <f>SUMIF('Chili One Day 2-12-22 Scots'!$B$11:$B$27,$C174,'Chili One Day 2-12-22 Scots'!$AW$11:$AW$27)</f>
        <v>0</v>
      </c>
      <c r="GQ174" s="174">
        <f>SUMIF('Chili One Day 2-12-22 Scots'!$B$11:$B$27,$C174,'Chili One Day 2-12-22 Scots'!$AX$11:$AX$27)</f>
        <v>0</v>
      </c>
      <c r="GR174" s="174">
        <f>SUMIF('Chili One Day 2-12-22 Scots'!$B$11:$B$27,$C174,'Chili One Day 2-12-22 Scots'!$AY$11:$AY$27)</f>
        <v>0</v>
      </c>
      <c r="GS174" s="174">
        <f>SUMIF('Chili One Day 2-12-22 Thistles'!$B$11:$B$27,$C174,'Chili One Day 2-12-22 Thistles'!$AU$11:$AU$27)</f>
        <v>0</v>
      </c>
      <c r="GT174" s="174">
        <f>SUMIF('Chili One Day 2-12-22 Thistles'!$B$11:$B$27,$C174,'Chili One Day 2-12-22 Thistles'!$AV$11:$AV$27)</f>
        <v>0</v>
      </c>
      <c r="GU174" s="174">
        <f>SUMIF('Chili One Day 2-12-22 Thistles'!$B$11:$B$27,$C174,'Chili One Day 2-12-22 Thistles'!$AW$11:$AW$27)</f>
        <v>0</v>
      </c>
      <c r="GV174" s="174">
        <f>SUMIF('Chili One Day 2-12-22 Thistles'!$B$11:$B$27,$C174,'Chili One Day 2-12-22 Thistles'!$AX$11:$AX$27)</f>
        <v>0</v>
      </c>
      <c r="GW174" s="174">
        <f>SUMIF('Chili One Day 2-12-22 Thistles'!$B$11:$B$27,$C174,'Chili One Day 2-12-22 Thistles'!$AY$11:$AY$27)</f>
        <v>0</v>
      </c>
      <c r="GX174" s="174">
        <f>SUMIF('Ironman One Day 3-5-22 FS'!$B$11:$B$26,$C174,'Ironman One Day 3-5-22 FS'!$AU$11:$AU$26)</f>
        <v>0</v>
      </c>
      <c r="GY174" s="174">
        <f>SUMIF('Ironman One Day 3-5-22 FS'!$B$11:$B$26,$C174,'Ironman One Day 3-5-22 FS'!$AV$11:$AV$26)</f>
        <v>0</v>
      </c>
      <c r="GZ174" s="174">
        <f>SUMIF('Ironman One Day 3-5-22 FS'!$B$11:$B$26,$C174,'Ironman One Day 3-5-22 FS'!$AW$11:$AW$26)</f>
        <v>0</v>
      </c>
      <c r="HA174" s="174">
        <f>SUMIF('Ironman One Day 3-5-22 FS'!$B$11:$B$26,$C174,'Ironman One Day 3-5-22 FS'!$AX$11:$AX$26)</f>
        <v>0</v>
      </c>
      <c r="HB174" s="174">
        <f>SUMIF('Ironman One Day 3-5-22 FS'!$B$11:$B$26,$C174,'Ironman One Day 3-5-22 FS'!$AY$11:$AY$26)</f>
        <v>0</v>
      </c>
      <c r="HC174" s="174">
        <f>SUMIF('Ironman One Day 3-5-22 420'!$B$11:$B$26,$C174,'Ironman One Day 3-5-22 420'!$AU$11:$AU$26)</f>
        <v>0</v>
      </c>
      <c r="HD174" s="174">
        <f>SUMIF('Ironman One Day 3-5-22 420'!$B$11:$B$26,$C174,'Ironman One Day 3-5-22 420'!$AV$11:$AV$26)</f>
        <v>0</v>
      </c>
      <c r="HE174" s="174">
        <f>SUMIF('Ironman One Day 3-5-22 420'!$B$11:$B$26,$C174,'Ironman One Day 3-5-22 420'!$AW$11:$AW$26)</f>
        <v>0</v>
      </c>
      <c r="HF174" s="174">
        <f>SUMIF('Ironman One Day 3-5-22 420'!$B$11:$B$26,$C174,'Ironman One Day 3-5-22 420'!$AX$11:$AX$26)</f>
        <v>0</v>
      </c>
      <c r="HG174" s="174">
        <f>SUMIF('Ironman One Day 3-5-22 420'!$B$11:$B$26,$C174,'Ironman One Day 3-5-22 420'!$AY$11:$AY$26)</f>
        <v>0</v>
      </c>
      <c r="HH174" s="174">
        <f>SUMIF('Easter One Day 4-16-22 FS'!$B$11:$B$25,$C174,'Easter One Day 4-16-22 FS'!$AU$11:$AU$25)</f>
        <v>0</v>
      </c>
      <c r="HI174" s="174">
        <f>SUMIF('Easter One Day 4-16-22 FS'!$B$11:$B$25,$C174,'Easter One Day 4-16-22 FS'!$AV$11:$AV$25)</f>
        <v>0</v>
      </c>
      <c r="HJ174" s="174">
        <f>SUMIF('Easter One Day 4-16-22 FS'!$B$11:$B$25,$C174,'Easter One Day 4-16-22 FS'!$AW$11:$AW$25)</f>
        <v>0</v>
      </c>
      <c r="HK174" s="174">
        <f>SUMIF('Easter One Day 4-16-22 FS'!$B$11:$B$25,$C174,'Easter One Day 4-16-22 FS'!$AX$11:$AX$25)</f>
        <v>0</v>
      </c>
      <c r="HL174" s="174">
        <f>SUMIF('Easter One Day 4-16-22 FS'!$B$11:$B$25,$C174,'Easter One Day 4-16-22 FS'!$AY$11:$AY$25)</f>
        <v>0</v>
      </c>
      <c r="HM174" s="174">
        <f>SUMIF('Easter One Day 4-16-22 TH'!$B$11:$B$25,$C174,'Easter One Day 4-16-22 TH'!$AU$11:$AU$25)</f>
        <v>0</v>
      </c>
      <c r="HN174" s="174">
        <f>SUMIF('Easter One Day 4-16-22 TH'!$B$11:$B$25,$C174,'Easter One Day 4-16-22 TH'!$AV$11:$AV$25)</f>
        <v>0</v>
      </c>
      <c r="HO174" s="174">
        <f>SUMIF('Easter One Day 4-16-22 TH'!$B$11:$B$25,$C174,'Easter One Day 4-16-22 TH'!$AW$11:$AW$25)</f>
        <v>0</v>
      </c>
      <c r="HP174" s="174">
        <f>SUMIF('Easter One Day 4-16-22 TH'!$B$11:$B$25,$C174,'Easter One Day 4-16-22 TH'!$AX$11:$AX$25)</f>
        <v>0</v>
      </c>
      <c r="HQ174" s="174">
        <f>SUMIF('Easter One Day 4-16-22 TH'!$B$11:$B$25,$C174,'Easter One Day 4-16-22 TH'!$AY$11:$AY$25)</f>
        <v>0</v>
      </c>
      <c r="HR174" s="174">
        <f>SUMIF('Long Distance Race 5-7-22'!$B$11:$B$25,$C174,'Long Distance Race 5-7-22'!$AU$11:$AU$25)</f>
        <v>0</v>
      </c>
      <c r="HS174" s="174">
        <f>SUMIF('Long Distance Race 5-7-22'!$B$11:$B$18,$C174,'Long Distance Race 5-7-22'!$AV$11:$AV$18)</f>
        <v>0</v>
      </c>
      <c r="HT174" s="174">
        <f>SUMIF('Long Distance Race 5-7-22'!$B$11:$B$18,$C174,'Long Distance Race 5-7-22'!$AW$11:$AW$18)</f>
        <v>0</v>
      </c>
      <c r="HU174" s="174">
        <f>SUMIF('Long Distance Race 5-7-22'!$B$11:$B$18,$C174,'Long Distance Race 5-7-22'!$AX$11:$AX$18)</f>
        <v>0</v>
      </c>
      <c r="HV174" s="174">
        <f>SUMIF('Long Distance Race 5-7-22'!$B$11:$B$18,$C174,'Long Distance Race 5-7-22'!$AY$11:$AY$18)</f>
        <v>0</v>
      </c>
      <c r="HW174" s="174">
        <f>SUMIF('Memorial Day Regatta 5-28-22 Op'!$B$11:$B$25,$C174,'Memorial Day Regatta 5-28-22 Op'!$AU$11:$AU$25)</f>
        <v>0</v>
      </c>
      <c r="HX174" s="174">
        <f>SUMIF('Memorial Day Regatta 5-28-22 Op'!$B$11:$B$18,$C174,'Memorial Day Regatta 5-28-22 Op'!$AV$11:$AV$18)</f>
        <v>0</v>
      </c>
      <c r="HY174" s="174">
        <f>SUMIF('Memorial Day Regatta 5-28-22 Op'!$B$11:$B$18,$C174,'Memorial Day Regatta 5-28-22 Op'!$AW$11:$AW$18)</f>
        <v>0</v>
      </c>
      <c r="HZ174" s="174">
        <f>SUMIF('Memorial Day Regatta 5-28-22 Op'!$B$11:$B$18,$C174,'Memorial Day Regatta 5-28-22 Op'!$AX$11:$AX$18)</f>
        <v>0</v>
      </c>
      <c r="IA174" s="174">
        <f>SUMIF('Memorial Day Regatta 5-28-22 Op'!$B$11:$B$18,$C174,'Memorial Day Regatta 5-28-22 Op'!$AY$11:$AY$18)</f>
        <v>0</v>
      </c>
      <c r="IB174" s="174">
        <f>SUMIF('Caldwell Cup 6-25-22 TH'!$B$11:$B$25,$C174,'Caldwell Cup 6-25-22 TH'!$AU$11:$AU$25)</f>
        <v>0</v>
      </c>
      <c r="IC174" s="174">
        <f>SUMIF('Caldwell Cup 6-25-22 TH'!$B$11:$B$25,$C174,'Caldwell Cup 6-25-22 TH'!$AV$11:$AV$25)</f>
        <v>0</v>
      </c>
      <c r="ID174" s="174">
        <f>SUMIF('Caldwell Cup 6-25-22 TH'!$B$11:$B$25,$C174,'Caldwell Cup 6-25-22 TH'!$AW$11:$AW$25)</f>
        <v>0</v>
      </c>
      <c r="IE174" s="174">
        <f>SUMIF('Caldwell Cup 6-25-22 TH'!$B$11:$B$25,$C174,'Caldwell Cup 6-25-22 TH'!$AX$11:$AX$25)</f>
        <v>0</v>
      </c>
      <c r="IF174" s="174">
        <f>SUMIF('Caldwell Cup 6-25-22 TH'!$B$11:$B$25,$C174,'Caldwell Cup 6-25-22 TH'!$AY$11:$AY$25)</f>
        <v>0</v>
      </c>
      <c r="IG174" s="174">
        <f>SUMIF('Caldwell Cup 6-25-22 FS'!$B$11:$B$21,$C174,'Caldwell Cup 6-25-22 FS'!$AU$11:$AU$21)</f>
        <v>0</v>
      </c>
      <c r="IH174" s="174">
        <f>SUMIF('Caldwell Cup 6-25-22 FS'!$B$11:$B$21,$C174,'Caldwell Cup 6-25-22 FS'!$AV$11:$AV$21)</f>
        <v>0</v>
      </c>
      <c r="II174" s="174">
        <f>SUMIF('Caldwell Cup 6-25-22 FS'!$B$11:$B$21,$C174,'Caldwell Cup 6-25-22 FS'!$AW$11:$AW$21)</f>
        <v>0</v>
      </c>
      <c r="IJ174" s="174">
        <f>SUMIF('Caldwell Cup 6-25-22 FS'!$B$11:$B$21,$C174,'Caldwell Cup 6-25-22 FS'!$AX$11:$AX$21)</f>
        <v>0</v>
      </c>
      <c r="IK174" s="174">
        <f>SUMIF('Caldwell Cup 6-25-22 FS'!$B$11:$B$21,$C174,'Caldwell Cup 6-25-22 FS'!$AY$11:$AY$21)</f>
        <v>0</v>
      </c>
      <c r="IL174" s="174">
        <f>SUMIF('Caldwell Cup 6-25-22 Lasers'!$B$11:$B$23,$C174,'Caldwell Cup 6-25-22 Lasers'!$AU$11:$AU$23)</f>
        <v>0</v>
      </c>
      <c r="IM174" s="174">
        <f>SUMIF('Caldwell Cup 6-25-22 Lasers'!$B$11:$B$23,$C174,'Caldwell Cup 6-25-22 Lasers'!$AV$11:$AV$23)</f>
        <v>0</v>
      </c>
      <c r="IN174" s="174">
        <f>SUMIF('Caldwell Cup 6-25-22 Lasers'!$B$11:$B$23,$C174,'Caldwell Cup 6-25-22 Lasers'!$AW$11:$AW$23)</f>
        <v>0</v>
      </c>
      <c r="IO174" s="174">
        <f>SUMIF('Caldwell Cup 6-25-22 Lasers'!$B$11:$B$23,$C174,'Caldwell Cup 6-25-22 Lasers'!$AX$11:$AX$23)</f>
        <v>0</v>
      </c>
      <c r="IP174" s="174">
        <f>SUMIF('Caldwell Cup 6-25-22 Lasers'!$B$11:$B$23,$C174,'Caldwell Cup 6-25-22 Lasers'!$AY$11:$AY$23)</f>
        <v>0</v>
      </c>
      <c r="IQ174" s="174">
        <f>SUMIF('Labor Day Regatta 9-3-22 FS'!$B$11:$B$30,$C174,'Labor Day Regatta 9-3-22 FS'!$AU$11:$AU$30)</f>
        <v>0</v>
      </c>
      <c r="IR174" s="174">
        <f>SUMIF('Labor Day Regatta 9-3-22 FS'!$B$11:$B$30,$C174,'Labor Day Regatta 9-3-22 FS'!$AV$11:$AV$30)</f>
        <v>0</v>
      </c>
      <c r="IS174" s="174">
        <f>SUMIF('Labor Day Regatta 9-3-22 FS'!$B$11:$B$30,$C174,'Labor Day Regatta 9-3-22 FS'!$AW$11:$AW$30)</f>
        <v>0</v>
      </c>
      <c r="IT174" s="174">
        <f>SUMIF('Labor Day Regatta 9-3-22 FS'!$B$11:$B$30,$C174,'Labor Day Regatta 9-3-22 FS'!$AX$11:$AX$30)</f>
        <v>0</v>
      </c>
      <c r="IU174" s="174">
        <f>SUMIF('Labor Day Regatta 9-3-22 FS'!$B$11:$B$30,$C174,'Labor Day Regatta 9-3-22 FS'!$AY$11:$AY$30)</f>
        <v>0</v>
      </c>
      <c r="IV174" s="174">
        <f>SUMIF('2022-09-17 Leukemia Cup FS'!$B$11:$B$26,$C174,'2022-09-17 Leukemia Cup FS'!$AU$11:$AU$26)</f>
        <v>0</v>
      </c>
      <c r="IW174" s="174">
        <f>SUMIF('2022-09-17 Leukemia Cup FS'!$B$11:$B$26,$C174,'2022-09-17 Leukemia Cup FS'!$AV$11:$AV$26)</f>
        <v>0</v>
      </c>
      <c r="IX174" s="174">
        <f>SUMIF('2022-09-17 Leukemia Cup FS'!$B$11:$B$26,$C174,'2022-09-17 Leukemia Cup FS'!$AW$11:$AW$26)</f>
        <v>0</v>
      </c>
      <c r="IY174" s="174">
        <f>SUMIF('2022-09-17 Leukemia Cup FS'!$B$11:$B$26,$C174,'2022-09-17 Leukemia Cup FS'!$AX$11:$AX$26)</f>
        <v>0</v>
      </c>
      <c r="IZ174" s="174">
        <f>SUMIF('2022-09-17 Leukemia Cup FS'!$B$11:$B$26,$C174,'2022-09-17 Leukemia Cup FS'!$AY$11:$AY$26)</f>
        <v>0</v>
      </c>
      <c r="JA174" s="174">
        <f>SUMIF('2022-09-17 Leukemia Cup TH'!$B$11:$B$28,$C174,'2022-09-17 Leukemia Cup TH'!$AU$11:$AU$28)</f>
        <v>0</v>
      </c>
      <c r="JB174" s="174">
        <f>SUMIF('2022-09-17 Leukemia Cup TH'!$B$11:$B$28,$C174,'2022-09-17 Leukemia Cup TH'!$AV$11:$AV$28)</f>
        <v>0</v>
      </c>
      <c r="JC174" s="174">
        <f>SUMIF('2022-09-17 Leukemia Cup TH'!$B$11:$B$28,$C174,'2022-09-17 Leukemia Cup TH'!$AW$11:$AW$28)</f>
        <v>0</v>
      </c>
      <c r="JD174" s="174">
        <f>SUMIF('2022-09-17 Leukemia Cup TH'!$B$11:$B$28,$C174,'2022-09-17 Leukemia Cup TH'!$AX$11:$AX$28)</f>
        <v>0</v>
      </c>
      <c r="JE174" s="174">
        <f>SUMIF('2022-09-17 Leukemia Cup TH'!$B$11:$B$28,$C174,'2022-09-17 Leukemia Cup TH'!$AY$11:$AY$28)</f>
        <v>0</v>
      </c>
      <c r="JF174" s="174">
        <f>SUMIF('Smith-Berry LDR 9-24-22'!$B$11:$B$30,$C174,'Smith-Berry LDR 9-24-22'!$AU$11:$AU$30)</f>
        <v>0</v>
      </c>
      <c r="JG174" s="174">
        <f>SUMIF('Smith-Berry LDR 9-24-22'!$B$11:$B$30,$C174,'Smith-Berry LDR 9-24-22'!$AV$11:$AV$30)</f>
        <v>0</v>
      </c>
      <c r="JH174" s="174">
        <f>SUMIF('Smith-Berry LDR 9-24-22'!$B$11:$B$30,$C174,'Smith-Berry LDR 9-24-22'!$AW$11:$AW$30)</f>
        <v>0</v>
      </c>
      <c r="JI174" s="174">
        <f>SUMIF('Smith-Berry LDR 9-24-22'!$B$11:$B$30,$C174,'Smith-Berry LDR 9-24-22'!$AX$11:$AX$30)</f>
        <v>0</v>
      </c>
      <c r="JJ174" s="174">
        <f>SUMIF('Smith-Berry LDR 9-24-22'!$B$11:$B$30,$C174,'Smith-Berry LDR 9-24-22'!$AY$11:$AY$30)</f>
        <v>0</v>
      </c>
      <c r="JK174" s="174">
        <f>SUMIF('Great Scot 10-1-22 Cham'!$B$11:$B$38,$C174,'Great Scot 10-1-22 Cham'!$AU$11:$AU$38)</f>
        <v>0</v>
      </c>
      <c r="JL174" s="174">
        <f>SUMIF('Great Scot 10-1-22 Cham'!$B$11:$B$38,$C174,'Great Scot 10-1-22 Cham'!$AV$11:$AV$38)</f>
        <v>0</v>
      </c>
      <c r="JM174" s="174">
        <f>SUMIF('Great Scot 10-1-22 Cham'!$B$11:$B$38,$C174,'Great Scot 10-1-22 Cham'!$AW$11:$AW$38)</f>
        <v>0</v>
      </c>
      <c r="JN174" s="174">
        <f>SUMIF('Great Scot 10-1-22 Cham'!$B$11:$B$38,$C174,'Great Scot 10-1-22 Cham'!$AX$11:$AX$38)</f>
        <v>0</v>
      </c>
      <c r="JO174" s="174">
        <f>SUMIF('Great Scot 10-1-22 Cham'!$B$11:$B$38,$C174,'Great Scot 10-1-22 Cham'!$AY$11:$AY$38)</f>
        <v>0</v>
      </c>
      <c r="JP174" s="174">
        <f>SUMIF('Great Scot 10-1-22 Chal'!$B$11:$B$28,$C174,'Great Scot 10-1-22 Chal'!$AU$11:$AU$28)</f>
        <v>0</v>
      </c>
      <c r="JQ174" s="174">
        <f>SUMIF('Great Scot 10-1-22 Chal'!$B$11:$B$28,$C174,'Great Scot 10-1-22 Chal'!$AV$11:$AV$28)</f>
        <v>0</v>
      </c>
      <c r="JR174" s="174">
        <f>SUMIF('Great Scot 10-1-22 Chal'!$B$11:$B$28,$C174,'Great Scot 10-1-22 Chal'!$AW$11:$AW$28)</f>
        <v>0</v>
      </c>
      <c r="JS174" s="174">
        <f>SUMIF('Great Scot 10-1-22 Chal'!$B$11:$B$28,$C174,'Great Scot 10-1-22 Chal'!$AX$11:$AX$28)</f>
        <v>0</v>
      </c>
      <c r="JT174" s="174">
        <f>SUMIF('Great Scot 10-1-22 Chal'!$B$11:$B$28,$C174,'Great Scot 10-1-22 Chal'!$AY$11:$AY$28)</f>
        <v>0</v>
      </c>
      <c r="JU174" s="174">
        <f>SUMIF('Great Pumpkin Regatta 10-15-22'!$B$11:$B$54,$C174,'Great Pumpkin Regatta 10-15-22'!$AU$11:$AU$54)</f>
        <v>24</v>
      </c>
      <c r="JV174" s="174">
        <f>SUMIF('Great Pumpkin Regatta 10-15-22'!$B$11:$B$54,$C174,'Great Pumpkin Regatta 10-15-22'!$AV$11:$AV$54)</f>
        <v>27</v>
      </c>
      <c r="JW174" s="174">
        <f>SUMIF('Great Pumpkin Regatta 10-15-22'!$B$11:$B$54,$C174,'Great Pumpkin Regatta 10-15-22'!$AW$11:$AW$54)</f>
        <v>27</v>
      </c>
      <c r="JX174" s="174">
        <f>SUMIF('Great Pumpkin Regatta 10-15-22'!$B$11:$B$54,$C174,'Great Pumpkin Regatta 10-15-22'!$AX$11:$AX$54)</f>
        <v>22</v>
      </c>
      <c r="JY174" s="174">
        <f>SUMIF('Great Pumpkin Regatta 10-15-22'!$B$11:$B$54,$C174,'Great Pumpkin Regatta 10-15-22'!$AY$11:$AY$54)</f>
        <v>0</v>
      </c>
      <c r="JZ174" s="174">
        <f>SUMIF('One Day Regatta 10-29-22 FS'!$B$11:$B$19,$C174,'One Day Regatta 10-29-22 FS'!$AU$11:$AU$19)</f>
        <v>0</v>
      </c>
      <c r="KA174" s="174">
        <f>SUMIF('One Day Regatta 10-29-22 FS'!$B$11:$B$19,$C174,'One Day Regatta 10-29-22 FS'!$AV$11:$AV$19)</f>
        <v>0</v>
      </c>
      <c r="KB174" s="174">
        <f>SUMIF('One Day Regatta 10-29-22 FS'!$B$11:$B$19,$C174,'One Day Regatta 10-29-22 FS'!$AW$11:$AW$19)</f>
        <v>0</v>
      </c>
      <c r="KC174" s="174">
        <f>SUMIF('One Day Regatta 10-29-22 FS'!$B$11:$B$19,$C174,'One Day Regatta 10-29-22 FS'!$AX$11:$AX$19)</f>
        <v>0</v>
      </c>
      <c r="KD174" s="174">
        <f>SUMIF('One Day Regatta 10-29-22 FS'!$B$11:$B$19,$C174,'One Day Regatta 10-29-22 FS'!$AY$11:$AY$19)</f>
        <v>0</v>
      </c>
    </row>
    <row r="175" spans="1:290" ht="15" customHeight="1" x14ac:dyDescent="0.2">
      <c r="A175" s="400" t="s">
        <v>1369</v>
      </c>
      <c r="B175" s="134">
        <f t="shared" si="126"/>
        <v>36</v>
      </c>
      <c r="C175" s="170" t="s">
        <v>379</v>
      </c>
      <c r="D175" s="171">
        <f t="shared" si="152"/>
        <v>0</v>
      </c>
      <c r="E175" s="172">
        <f t="shared" si="153"/>
        <v>0</v>
      </c>
      <c r="F175" s="171">
        <f t="shared" si="154"/>
        <v>0</v>
      </c>
      <c r="G175" s="171">
        <v>0</v>
      </c>
      <c r="H175" s="171">
        <f t="shared" si="155"/>
        <v>0</v>
      </c>
      <c r="I175" s="173">
        <f t="shared" si="156"/>
        <v>0</v>
      </c>
      <c r="J175" s="173"/>
      <c r="K175" s="174">
        <f>SUMIF('Saturday Race 11-06-21'!$B$11:$B$21,$C175,'Saturday Race 11-06-21'!$AU$11:$AU$21)</f>
        <v>0</v>
      </c>
      <c r="L175" s="174">
        <f>SUMIF('Saturday Race 11-06-21'!$B$11:$B$21,$C175,'Saturday Race 11-06-21'!$AV$11:$AV$21)</f>
        <v>0</v>
      </c>
      <c r="M175" s="174">
        <f>SUMIF('Saturday Race 11-06-21'!$B$11:$B$21,$C175,'Saturday Race 11-06-21'!$AW$11:$AW$21)</f>
        <v>0</v>
      </c>
      <c r="N175" s="174">
        <f>SUMIF('Saturday Race 11-06-21'!$B$11:$B$21,$C175,'Saturday Race 11-06-21'!$AX$11:$AX$21)</f>
        <v>0</v>
      </c>
      <c r="O175" s="174">
        <f>SUMIF('Saturday Race 11-06-21'!$B$11:$B$21,$C175,'Saturday Race 11-06-21'!$AY$11:$AY$21)</f>
        <v>0</v>
      </c>
      <c r="P175" s="174">
        <f>SUMIF('Saturday Race 11-20-21'!$B$11:$B$20,$C175,'Saturday Race 11-20-21'!$AU$11:$AU$20)</f>
        <v>0</v>
      </c>
      <c r="Q175" s="174">
        <f>SUMIF('Saturday Race 11-20-21'!$B$11:$B$20,$C175,'Saturday Race 11-20-21'!$AV$11:$AV$20)</f>
        <v>0</v>
      </c>
      <c r="R175" s="174">
        <f>SUMIF('Saturday Race 11-20-21'!$B$11:$B$20,$C175,'Saturday Race 11-20-21'!$AW$11:$AW$20)</f>
        <v>0</v>
      </c>
      <c r="S175" s="174">
        <f>SUMIF('Saturday Race 11-20-21'!$B$11:$B$20,$C175,'Saturday Race 11-20-21'!$AX$11:$AX$20)</f>
        <v>0</v>
      </c>
      <c r="T175" s="174">
        <f>SUMIF('Saturday Race 11-20-21'!$B$11:$B$20,$C175,'Saturday Race 11-20-21'!$AY$11:$AY$20)</f>
        <v>0</v>
      </c>
      <c r="U175" s="174">
        <f>SUMIF('Saturday Race 1-08-22'!$B$11:$B$20,$C175,'Saturday Race 1-08-22'!$AU$11:$AU$20)</f>
        <v>0</v>
      </c>
      <c r="V175" s="174">
        <f>SUMIF('Saturday Race 1-08-22'!$B$11:$B$20,$C175,'Saturday Race 1-08-22'!$AV$11:$AV$20)</f>
        <v>0</v>
      </c>
      <c r="W175" s="174">
        <f>SUMIF('Saturday Race 1-08-22'!$B$11:$B$20,$C175,'Saturday Race 1-08-22'!$AW$11:$AW$20)</f>
        <v>0</v>
      </c>
      <c r="X175" s="174">
        <f>SUMIF('Saturday Race 1-08-22'!$B$11:$B$20,$C175,'Saturday Race 1-08-22'!$AX$11:$AX$20)</f>
        <v>0</v>
      </c>
      <c r="Y175" s="174">
        <f>SUMIF('Saturday Race 1-08-22'!$B$11:$B$20,$C175,'Saturday Race 1-08-22'!$AY$11:$AY$20)</f>
        <v>0</v>
      </c>
      <c r="Z175" s="174">
        <f>SUMIF('Saturday Race 1-22-22'!$B$11:$B$20,$C175,'Saturday Race 1-22-22'!$AU$11:$AU$20)</f>
        <v>0</v>
      </c>
      <c r="AA175" s="174">
        <f>SUMIF('Saturday Race 1-22-22'!$B$11:$B$20,$C175,'Saturday Race 1-22-22'!$AV$11:$AV$20)</f>
        <v>0</v>
      </c>
      <c r="AB175" s="174">
        <f>SUMIF('Saturday Race 1-22-22'!$B$11:$B$20,$C175,'Saturday Race 1-22-22'!$AW$11:$AW$20)</f>
        <v>0</v>
      </c>
      <c r="AC175" s="174">
        <f>SUMIF('Saturday Race 1-22-22'!$B$11:$B$20,$C175,'Saturday Race 1-22-22'!$AX$11:$AX$20)</f>
        <v>0</v>
      </c>
      <c r="AD175" s="174">
        <f>SUMIF('Saturday Race 1-22-22'!$B$11:$B$20,$C175,'Saturday Race 1-22-22'!$AY$11:$AY$20)</f>
        <v>0</v>
      </c>
      <c r="AE175" s="174">
        <f>SUMIF('Sunday Race 2-6-22'!$B$11:$B$20,$C175,'Sunday Race 2-6-22'!$AU$11:$AU$20)</f>
        <v>0</v>
      </c>
      <c r="AF175" s="174">
        <f>SUMIF('Sunday Race 2-6-22'!$B$11:$B$20,$C175,'Sunday Race 2-6-22'!$AV$11:$AV$20)</f>
        <v>0</v>
      </c>
      <c r="AG175" s="174">
        <f>SUMIF('Sunday Race 2-6-22'!$B$11:$B$20,$C175,'Sunday Race 2-6-22'!$AW$11:$AW$20)</f>
        <v>0</v>
      </c>
      <c r="AH175" s="174">
        <f>SUMIF('Sunday Race 2-6-22'!$B$11:$B$20,$C175,'Sunday Race 2-6-22'!$AX$11:$AX$20)</f>
        <v>0</v>
      </c>
      <c r="AI175" s="174">
        <f>SUMIF('Sunday Race 2-6-22'!$B$11:$B$20,$C175,'Sunday Race 2-6-22'!$AY$11:$AY$20)</f>
        <v>0</v>
      </c>
      <c r="AJ175" s="174">
        <f>SUMIF('Sunday Race 2-20-22'!$B$11:$B$26,$C175,'Sunday Race 2-20-22'!$AU$11:$AU$26)</f>
        <v>0</v>
      </c>
      <c r="AK175" s="174">
        <f>SUMIF('Sunday Race 2-20-22'!$B$11:$B$26,$C175,'Sunday Race 2-20-22'!$AV$11:$AV$26)</f>
        <v>0</v>
      </c>
      <c r="AL175" s="174">
        <f>SUMIF('Sunday Race 2-20-22'!$B$11:$B$26,$C175,'Sunday Race 2-20-22'!$AW$11:$AW$26)</f>
        <v>0</v>
      </c>
      <c r="AM175" s="174">
        <f>SUMIF('Sunday Race 2-20-22'!$B$11:$B$26,$C175,'Sunday Race 2-20-22'!$AX$11:$AX$26)</f>
        <v>0</v>
      </c>
      <c r="AN175" s="174">
        <f>SUMIF('Sunday Race 2-20-22'!$B$11:$B$26,$C175,'Sunday Race 2-20-22'!$AY$11:$AY$26)</f>
        <v>0</v>
      </c>
      <c r="AO175" s="174">
        <f>SUMIF('Sunday Race 2-27-22'!$B$11:$B$20,$C175,'Sunday Race 2-27-22'!$AU$11:$AU$20)</f>
        <v>0</v>
      </c>
      <c r="AP175" s="174">
        <f>SUMIF('Sunday Race 2-27-22'!$B$11:$B$20,$C175,'Sunday Race 2-27-22'!$AV$11:$AV$20)</f>
        <v>0</v>
      </c>
      <c r="AQ175" s="174">
        <f>SUMIF('Sunday Race 2-27-22'!$B$11:$B$20,$C175,'Sunday Race 2-27-22'!$AW$11:$AW$20)</f>
        <v>0</v>
      </c>
      <c r="AR175" s="174">
        <f>SUMIF('Sunday Race 2-27-22'!$B$11:$B$20,$C175,'Sunday Race 2-27-22'!$AX$11:$AX$20)</f>
        <v>0</v>
      </c>
      <c r="AS175" s="174">
        <f>SUMIF('Sunday Race 2-27-22'!$B$11:$B$20,$C175,'Sunday Race 2-27-22'!$AY$11:$AY$20)</f>
        <v>0</v>
      </c>
      <c r="AT175" s="174">
        <f>SUMIF('Sunday Race 3-13-22'!$B$11:$B$25,$C175,'Sunday Race 3-13-22'!$AU$11:$AU$25)</f>
        <v>0</v>
      </c>
      <c r="AU175" s="174">
        <f>SUMIF('Sunday Race 3-13-22'!$B$11:$B$25,$C175,'Sunday Race 3-13-22'!$AV$11:$AV$25)</f>
        <v>0</v>
      </c>
      <c r="AV175" s="174">
        <f>SUMIF('Sunday Race 3-13-22'!$B$11:$B$25,$C175,'Sunday Race 3-13-22'!$AW$11:$AW$25)</f>
        <v>0</v>
      </c>
      <c r="AW175" s="174">
        <f>SUMIF('Sunday Race 3-13-22'!$B$11:$B$25,$C175,'Sunday Race 3-13-22'!$AX$11:$AX$25)</f>
        <v>0</v>
      </c>
      <c r="AX175" s="174">
        <f>SUMIF('Sunday Race 3-13-22'!$B$11:$B$25,$C175,'Sunday Race 3-13-22'!$AY$11:$AY$25)</f>
        <v>0</v>
      </c>
      <c r="AY175" s="174">
        <f>SUMIF('Saturday Race 3-19-22'!$B$11:$B$15,$C175,'Saturday Race 3-19-22'!$AU$11:$AU$15)</f>
        <v>0</v>
      </c>
      <c r="AZ175" s="174">
        <f>SUMIF('Saturday Race 3-19-22'!$B$11:$B$15,$C175,'Saturday Race 3-19-22'!$AV$11:$AV$15)</f>
        <v>0</v>
      </c>
      <c r="BA175" s="174">
        <f>SUMIF('Saturday Race 3-19-22'!$B$11:$B$15,$C175,'Saturday Race 3-19-22'!$AW$11:$AW$15)</f>
        <v>0</v>
      </c>
      <c r="BB175" s="174">
        <f>SUMIF('Saturday Race 3-19-22'!$B$11:$B$15,$C175,'Saturday Race 3-19-22'!$AX$11:$AX$15)</f>
        <v>0</v>
      </c>
      <c r="BC175" s="174">
        <f>SUMIF('Saturday Race 3-19-22'!$B$11:$B$15,$C175,'Saturday Race 3-19-22'!$AY$11:$AY$15)</f>
        <v>0</v>
      </c>
      <c r="BD175" s="174">
        <f>SUMIF('Sunday Races 4-10-22'!$B$11:$B$26,$C175,'Sunday Races 4-10-22'!$AU$11:$AU$26)</f>
        <v>0</v>
      </c>
      <c r="BE175" s="174">
        <f>SUMIF('Sunday Races 4-10-22'!$B$11:$B$26,$C175,'Sunday Races 4-10-22'!$AV$11:$AV$26)</f>
        <v>0</v>
      </c>
      <c r="BF175" s="174">
        <f>SUMIF('Sunday Races 4-10-22'!$B$11:$B$26,$C175,'Sunday Races 4-10-22'!$AW$11:$AW$26)</f>
        <v>0</v>
      </c>
      <c r="BG175" s="174">
        <f>SUMIF('Sunday Races 4-10-22'!$B$11:$B$26,$C175,'Sunday Races 4-10-22'!$AX$11:$AX$26)</f>
        <v>0</v>
      </c>
      <c r="BH175" s="174">
        <f>SUMIF('Sunday Races 4-10-22'!$B$11:$B$26,$C175,'Sunday Races 4-10-22'!$AY$11:$AY$26)</f>
        <v>0</v>
      </c>
      <c r="BI175" s="174">
        <f>SUMIF('Sunday Races 5-1-22'!$B$11:$B$28,$C175,'Sunday Races 5-1-22'!$AU$11:$AU$28)</f>
        <v>0</v>
      </c>
      <c r="BJ175" s="174">
        <f>SUMIF('Sunday Races 5-1-22'!$B$11:$B$28,$C175,'Sunday Races 5-1-22'!$AV$11:$AV$28)</f>
        <v>0</v>
      </c>
      <c r="BK175" s="174">
        <f>SUMIF('Sunday Races 5-1-22'!$B$11:$B$28,$C175,'Sunday Races 5-1-22'!$AW$11:$AW$28)</f>
        <v>0</v>
      </c>
      <c r="BL175" s="174">
        <f>SUMIF('Sunday Races 5-1-22'!$B$11:$B$28,$C175,'Sunday Races 5-1-22'!$AX$11:$AX$28)</f>
        <v>0</v>
      </c>
      <c r="BM175" s="174">
        <f>SUMIF('Sunday Races 5-1-22'!$B$11:$B$28,$C175,'Sunday Races 5-1-22'!$AY$11:$AY$28)</f>
        <v>0</v>
      </c>
      <c r="BN175" s="174">
        <f>SUMIF('Sunday Races 6-5-22'!$B$11:$B$28,$C175,'Sunday Races 6-5-22'!$AU$11:$AU$28)</f>
        <v>0</v>
      </c>
      <c r="BO175" s="174">
        <f>SUMIF('Sunday Races 6-5-22'!$B$11:$B$28,$C175,'Sunday Races 6-5-22'!$AV$11:$AV$28)</f>
        <v>0</v>
      </c>
      <c r="BP175" s="174">
        <f>SUMIF('Sunday Races 6-5-22'!$B$11:$B$28,$C175,'Sunday Races 6-5-22'!$AW$11:$AW$28)</f>
        <v>0</v>
      </c>
      <c r="BQ175" s="174">
        <f>SUMIF('Sunday Races 6-5-22'!$B$11:$B$28,$C175,'Sunday Races 6-5-22'!$AX$11:$AX$28)</f>
        <v>0</v>
      </c>
      <c r="BR175" s="174">
        <f>SUMIF('Sunday Races 6-5-22'!$B$11:$B$28,$C175,'Sunday Races 6-5-22'!$AY$11:$AY$28)</f>
        <v>0</v>
      </c>
      <c r="BS175" s="174">
        <f>SUMIF('Sunday Races 6-12-22'!$B$11:$B$24,$C175,'Sunday Races 6-12-22'!$AU$11:$AU$24)</f>
        <v>0</v>
      </c>
      <c r="BT175" s="174">
        <f>SUMIF('Sunday Races 6-12-22'!$B$11:$B$24,$C175,'Sunday Races 6-12-22'!$AV$11:$AV$24)</f>
        <v>0</v>
      </c>
      <c r="BU175" s="174">
        <f>SUMIF('Sunday Races 6-12-22'!$B$11:$B$24,$C175,'Sunday Races 6-12-22'!$AW$11:$AW$24)</f>
        <v>0</v>
      </c>
      <c r="BV175" s="174">
        <f>SUMIF('Sunday Races 6-12-22'!$B$11:$B$24,$C175,'Sunday Races 6-12-22'!$AX$11:$AX$24)</f>
        <v>0</v>
      </c>
      <c r="BW175" s="174">
        <f>SUMIF('Sunday Races 6-12-22'!$B$11:$B$24,$C175,'Sunday Races 6-12-22'!$AY$11:$AY$24)</f>
        <v>0</v>
      </c>
      <c r="BX175" s="174">
        <f>SUMIF('Saturday Races 6-18-22'!$B$11:$B$24,$C175,'Saturday Races 6-18-22'!$AU$11:$AU$24)</f>
        <v>0</v>
      </c>
      <c r="BY175" s="174">
        <f>SUMIF('Saturday Races 6-18-22'!$B$11:$B$24,$C175,'Saturday Races 6-18-22'!$AV$11:$AV$24)</f>
        <v>0</v>
      </c>
      <c r="BZ175" s="174">
        <f>SUMIF('Saturday Races 6-18-22'!$B$11:$B$24,$C175,'Saturday Races 6-18-22'!$AW$11:$AW$24)</f>
        <v>0</v>
      </c>
      <c r="CA175" s="174">
        <f>SUMIF('Saturday Races 6-18-22'!$B$11:$B$24,$C175,'Saturday Races 6-18-22'!$AX$11:$AX$24)</f>
        <v>0</v>
      </c>
      <c r="CB175" s="174">
        <f>SUMIF('Saturday Races 6-18-22'!$B$11:$B$24,$C175,'Saturday Races 6-18-22'!$AY$11:$AY$24)</f>
        <v>0</v>
      </c>
      <c r="CC175" s="174">
        <f>SUMIF('Sunday Races 7-3-22'!$B$11:$B$26,$C175,'Sunday Races 7-3-22'!$AU$11:$AU$26)</f>
        <v>0</v>
      </c>
      <c r="CD175" s="174">
        <f>SUMIF('Sunday Races 7-3-22'!$B$11:$B$26,$C175,'Sunday Races 7-3-22'!$AV$11:$AV$26)</f>
        <v>0</v>
      </c>
      <c r="CE175" s="174">
        <f>SUMIF('Sunday Races 7-3-22'!$B$11:$B$26,$C175,'Sunday Races 7-3-22'!$AW$11:$AW$26)</f>
        <v>0</v>
      </c>
      <c r="CF175" s="174">
        <f>SUMIF('Sunday Races 7-3-22'!$B$11:$B$26,$C175,'Sunday Races 7-3-22'!$AX$11:$AX$26)</f>
        <v>0</v>
      </c>
      <c r="CG175" s="174">
        <f>SUMIF('Sunday Races 7-3-22'!$B$11:$B$26,$C175,'Sunday Races 7-3-22'!$AY$11:$AY$26)</f>
        <v>0</v>
      </c>
      <c r="CH175" s="174">
        <f>SUMIF('Sunday Races 7-31-22'!$B$11:$B$26,$C175,'Sunday Races 7-31-22'!$AU$11:$AU$26)</f>
        <v>0</v>
      </c>
      <c r="CI175" s="174">
        <f>SUMIF('Sunday Races 7-31-22'!$B$11:$B$26,$C175,'Sunday Races 7-31-22'!$AV$11:$AV$26)</f>
        <v>0</v>
      </c>
      <c r="CJ175" s="174">
        <f>SUMIF('Sunday Races 7-31-22'!$B$11:$B$26,$C175,'Sunday Races 7-31-22'!$AW$11:$AW$26)</f>
        <v>0</v>
      </c>
      <c r="CK175" s="174">
        <f>SUMIF('Sunday Races 7-31-22'!$B$11:$B$26,$C175,'Sunday Races 7-31-22'!$AX$11:$AX$26)</f>
        <v>0</v>
      </c>
      <c r="CL175" s="174">
        <f>SUMIF('Sunday Races 7-31-22'!$B$11:$B$26,$C175,'Sunday Races 7-31-22'!$AY$11:$AY$26)</f>
        <v>0</v>
      </c>
      <c r="CM175" s="174">
        <f>SUMIF('Sunday Races 8-14-22'!$B$11:$B$26,$C175,'Sunday Races 8-14-22'!$AU$11:$AU$26)</f>
        <v>0</v>
      </c>
      <c r="CN175" s="174">
        <f>SUMIF('Sunday Races 8-14-22'!$B$11:$B$26,$C175,'Sunday Races 8-14-22'!$AV$11:$AV$26)</f>
        <v>0</v>
      </c>
      <c r="CO175" s="174">
        <f>SUMIF('Sunday Races 8-14-22'!$B$11:$B$26,$C175,'Sunday Races 8-14-22'!$AW$11:$AW$26)</f>
        <v>0</v>
      </c>
      <c r="CP175" s="174">
        <f>SUMIF('Sunday Races 8-14-22'!$B$11:$B$26,$C175,'Sunday Races 8-14-22'!$AX$11:$AX$26)</f>
        <v>0</v>
      </c>
      <c r="CQ175" s="174">
        <f>SUMIF('Sunday Races 8-14-22'!$B$11:$B$26,$C175,'Sunday Races 8-14-22'!$AY$11:$AY$26)</f>
        <v>0</v>
      </c>
      <c r="CR175" s="174">
        <f>SUMIF('Saturday Races 8-20-22'!$B$11:$B$26,$C175,'Saturday Races 8-20-22'!$AU$11:$AU$26)</f>
        <v>0</v>
      </c>
      <c r="CS175" s="174">
        <f>SUMIF('Saturday Races 8-20-22'!$B$11:$B$26,$C175,'Saturday Races 8-20-22'!$AV$11:$AV$26)</f>
        <v>0</v>
      </c>
      <c r="CT175" s="174">
        <f>SUMIF('Saturday Races 8-20-22'!$B$11:$B$26,$C175,'Saturday Races 8-20-22'!$AW$11:$AW$26)</f>
        <v>0</v>
      </c>
      <c r="CU175" s="174">
        <f>SUMIF('Saturday Races 8-20-22'!$B$11:$B$26,$C175,'Saturday Races 8-20-22'!$AX$11:$AX$26)</f>
        <v>0</v>
      </c>
      <c r="CV175" s="174">
        <f>SUMIF('Saturday Races 8-20-22'!$B$11:$B$26,$C175,'Saturday Races 8-20-22'!$AY$11:$AY$26)</f>
        <v>0</v>
      </c>
      <c r="CW175" s="174">
        <f>SUMIF('Sunday Races 9-11-22'!$B$11:$B$20,$C175,'Sunday Races 9-11-22'!$AU$11:$AU$20)</f>
        <v>0</v>
      </c>
      <c r="CX175" s="174">
        <f>SUMIF('Sunday Races 9-11-22'!$B$11:$B$20,$C175,'Sunday Races 9-11-22'!$AV$11:$AV$20)</f>
        <v>0</v>
      </c>
      <c r="CY175" s="174">
        <f>SUMIF('Sunday Races 9-11-22'!$B$11:$B$20,$C175,'Sunday Races 9-11-22'!$AW$11:$AW$20)</f>
        <v>0</v>
      </c>
      <c r="CZ175" s="174">
        <f>SUMIF('Sunday Races 9-11-22'!$B$11:$B$20,$C175,'Sunday Races 9-11-22'!$AX$11:$AX$20)</f>
        <v>0</v>
      </c>
      <c r="DA175" s="174">
        <f>SUMIF('Sunday Races 9-11-22'!$B$11:$B$20,$C175,'Sunday Races 9-11-22'!$AY$11:$AY$20)</f>
        <v>0</v>
      </c>
      <c r="DB175" s="174">
        <f>SUMIF('Sunday Races 10-9-22'!$B$11:$B$21,$C175,'Sunday Races 10-9-22'!$AU$11:$AU$21)</f>
        <v>0</v>
      </c>
      <c r="DC175" s="174">
        <f>SUMIF('Sunday Races 10-9-22'!$B$11:$B$21,$C175,'Sunday Races 10-9-22'!$AV$11:$AV$21)</f>
        <v>0</v>
      </c>
      <c r="DD175" s="174">
        <f>SUMIF('Sunday Races 10-9-22'!$B$11:$B$21,$C175,'Sunday Races 10-9-22'!$AW$11:$AW$21)</f>
        <v>0</v>
      </c>
      <c r="DE175" s="174">
        <f>SUMIF('Sunday Races 10-9-22'!$B$11:$B$21,$C175,'Sunday Races 10-9-22'!$AX$11:$AX$21)</f>
        <v>0</v>
      </c>
      <c r="DF175" s="174">
        <f>SUMIF('Sunday Races 10-9-22'!$B$11:$B$21,$C175,'Sunday Races 10-9-22'!$AY$11:$AY$21)</f>
        <v>0</v>
      </c>
      <c r="DG175" s="174">
        <f>SUMIF('Sunday Races 10-23-22'!$B$11:$B$22,$C175,'Sunday Races 10-23-22'!$AU$11:$AU$22)</f>
        <v>0</v>
      </c>
      <c r="DH175" s="174">
        <f>SUMIF('Sunday Races 10-23-22'!$B$11:$B$22,$C175,'Sunday Races 10-23-22'!$AV$11:$AV$22)</f>
        <v>0</v>
      </c>
      <c r="DI175" s="174">
        <f>SUMIF('Sunday Races 10-23-22'!$B$11:$B$22,$C175,'Sunday Races 10-23-22'!$AW$11:$AW$22)</f>
        <v>0</v>
      </c>
      <c r="DJ175" s="174">
        <f>SUMIF('Sunday Races 10-23-22'!$B$11:$B$22,$C175,'Sunday Races 10-23-22'!$AX$11:$AX$22)</f>
        <v>0</v>
      </c>
      <c r="DK175" s="174">
        <f>SUMIF('Sunday Races 10-23-22'!$B$11:$B$22,$C175,'Sunday Races 10-23-22'!$AY$11:$AY$22)</f>
        <v>0</v>
      </c>
      <c r="DL175" s="175"/>
      <c r="DM175" s="176"/>
      <c r="DN175" s="177">
        <f t="shared" si="159"/>
        <v>0</v>
      </c>
      <c r="DO175" s="177">
        <f t="shared" si="159"/>
        <v>0</v>
      </c>
      <c r="DP175" s="177">
        <f t="shared" si="159"/>
        <v>0</v>
      </c>
      <c r="DQ175" s="177">
        <f t="shared" si="159"/>
        <v>0</v>
      </c>
      <c r="DR175" s="177">
        <f t="shared" si="159"/>
        <v>0</v>
      </c>
      <c r="DS175" s="177">
        <f t="shared" si="159"/>
        <v>0</v>
      </c>
      <c r="DT175" s="177">
        <f t="shared" si="159"/>
        <v>0</v>
      </c>
      <c r="DU175" s="177">
        <f t="shared" si="159"/>
        <v>0</v>
      </c>
      <c r="DV175" s="177">
        <f t="shared" si="159"/>
        <v>0</v>
      </c>
      <c r="DW175" s="177">
        <f t="shared" si="159"/>
        <v>0</v>
      </c>
      <c r="DX175" s="177">
        <f t="shared" si="160"/>
        <v>0</v>
      </c>
      <c r="DY175" s="177">
        <f t="shared" si="160"/>
        <v>0</v>
      </c>
      <c r="DZ175" s="177">
        <f t="shared" si="160"/>
        <v>0</v>
      </c>
      <c r="EA175" s="177">
        <f t="shared" si="160"/>
        <v>0</v>
      </c>
      <c r="EB175" s="177">
        <f t="shared" si="160"/>
        <v>0</v>
      </c>
      <c r="EC175" s="177">
        <f t="shared" si="160"/>
        <v>0</v>
      </c>
      <c r="ED175" s="177">
        <f t="shared" si="160"/>
        <v>0</v>
      </c>
      <c r="EE175" s="177">
        <f t="shared" si="160"/>
        <v>0</v>
      </c>
      <c r="EF175" s="177">
        <f t="shared" si="160"/>
        <v>0</v>
      </c>
      <c r="EG175" s="177">
        <f t="shared" si="160"/>
        <v>0</v>
      </c>
      <c r="EH175" s="177">
        <f t="shared" si="161"/>
        <v>0</v>
      </c>
      <c r="EI175" s="177">
        <f t="shared" si="161"/>
        <v>0</v>
      </c>
      <c r="EJ175" s="177">
        <f t="shared" si="161"/>
        <v>0</v>
      </c>
      <c r="EK175" s="177">
        <f t="shared" si="161"/>
        <v>0</v>
      </c>
      <c r="EL175" s="177">
        <f t="shared" si="161"/>
        <v>0</v>
      </c>
      <c r="EM175" s="177">
        <f t="shared" si="161"/>
        <v>0</v>
      </c>
      <c r="EN175" s="177">
        <f t="shared" si="161"/>
        <v>0</v>
      </c>
      <c r="EO175" s="177">
        <f t="shared" si="161"/>
        <v>0</v>
      </c>
      <c r="EP175" s="177">
        <f t="shared" si="161"/>
        <v>0</v>
      </c>
      <c r="EQ175" s="177">
        <f t="shared" si="161"/>
        <v>0</v>
      </c>
      <c r="ER175" s="177">
        <f t="shared" si="162"/>
        <v>0</v>
      </c>
      <c r="ES175" s="177">
        <f t="shared" si="162"/>
        <v>0</v>
      </c>
      <c r="ET175" s="177">
        <f t="shared" si="162"/>
        <v>0</v>
      </c>
      <c r="EU175" s="177">
        <f t="shared" si="162"/>
        <v>0</v>
      </c>
      <c r="EV175" s="177">
        <f t="shared" si="162"/>
        <v>0</v>
      </c>
      <c r="EW175" s="177">
        <f t="shared" si="162"/>
        <v>0</v>
      </c>
      <c r="EX175" s="177">
        <f t="shared" si="162"/>
        <v>0</v>
      </c>
      <c r="EY175" s="177">
        <f t="shared" si="162"/>
        <v>0</v>
      </c>
      <c r="EZ175" s="177">
        <f t="shared" si="162"/>
        <v>0</v>
      </c>
      <c r="FA175" s="177">
        <f t="shared" si="162"/>
        <v>0</v>
      </c>
      <c r="FB175" s="177">
        <f t="shared" si="163"/>
        <v>0</v>
      </c>
      <c r="FC175" s="177">
        <f t="shared" si="163"/>
        <v>0</v>
      </c>
      <c r="FD175" s="177">
        <f t="shared" si="163"/>
        <v>0</v>
      </c>
      <c r="FE175" s="177">
        <f t="shared" si="163"/>
        <v>0</v>
      </c>
      <c r="FF175" s="177">
        <f t="shared" si="163"/>
        <v>0</v>
      </c>
      <c r="FG175" s="177">
        <f t="shared" si="163"/>
        <v>0</v>
      </c>
      <c r="FH175" s="177">
        <f t="shared" si="163"/>
        <v>0</v>
      </c>
      <c r="FI175" s="177">
        <f t="shared" si="163"/>
        <v>0</v>
      </c>
      <c r="FJ175" s="177">
        <f t="shared" si="163"/>
        <v>0</v>
      </c>
      <c r="FK175" s="177">
        <f t="shared" si="163"/>
        <v>0</v>
      </c>
      <c r="FL175" s="177">
        <f t="shared" si="164"/>
        <v>0</v>
      </c>
      <c r="FM175" s="177">
        <f t="shared" si="164"/>
        <v>0</v>
      </c>
      <c r="FN175" s="177">
        <f t="shared" si="164"/>
        <v>0</v>
      </c>
      <c r="FO175" s="177">
        <f t="shared" si="164"/>
        <v>0</v>
      </c>
      <c r="FP175" s="177">
        <f t="shared" si="164"/>
        <v>0</v>
      </c>
      <c r="FQ175" s="177">
        <f t="shared" si="164"/>
        <v>0</v>
      </c>
      <c r="FR175" s="177">
        <f t="shared" si="164"/>
        <v>0</v>
      </c>
      <c r="FS175" s="177">
        <f t="shared" si="164"/>
        <v>0</v>
      </c>
      <c r="FT175" s="177">
        <f t="shared" si="164"/>
        <v>0</v>
      </c>
      <c r="FU175" s="177">
        <f t="shared" si="164"/>
        <v>0</v>
      </c>
      <c r="FV175" s="177">
        <f t="shared" si="164"/>
        <v>0</v>
      </c>
      <c r="FW175" s="177">
        <f t="shared" si="164"/>
        <v>0</v>
      </c>
      <c r="FX175" s="177">
        <f t="shared" si="164"/>
        <v>0</v>
      </c>
      <c r="FY175" s="177">
        <f t="shared" si="164"/>
        <v>0</v>
      </c>
      <c r="FZ175" s="177">
        <f t="shared" si="164"/>
        <v>0</v>
      </c>
      <c r="GA175" s="177"/>
      <c r="GB175" s="229">
        <f t="shared" si="157"/>
        <v>98</v>
      </c>
      <c r="GC175" s="229">
        <f t="shared" si="158"/>
        <v>4</v>
      </c>
      <c r="GD175" s="174">
        <f>SUMIF('One Day 12-04-21 Scots'!$B$11:$B$24,$C175,'One Day 12-04-21 Scots'!$AU$11:$AU$24)</f>
        <v>0</v>
      </c>
      <c r="GE175" s="174">
        <f>SUMIF('One Day 12-04-21 Scots'!$B$11:$B$24,$C175,'One Day 12-04-21 Scots'!$AV$11:$AV$24)</f>
        <v>0</v>
      </c>
      <c r="GF175" s="174">
        <f>SUMIF('One Day 12-04-21 Scots'!$B$11:$B$24,$C175,'One Day 12-04-21 Scots'!$AW$11:$AW$24)</f>
        <v>0</v>
      </c>
      <c r="GG175" s="174">
        <f>SUMIF('One Day 12-04-21 Scots'!$B$11:$B$24,$C175,'One Day 12-04-21 Scots'!$AX$11:$AX$24)</f>
        <v>0</v>
      </c>
      <c r="GH175" s="174">
        <f>SUMIF('One Day 12-04-21 Scots'!$B$11:$B$24,$C175,'One Day 12-04-21 Scots'!$AY$11:$AY$24)</f>
        <v>0</v>
      </c>
      <c r="GI175" s="174">
        <f>SUMIF('One Day 12-04-21 Thistles'!$B$11:$B$25,$C175,'One Day 12-04-21 Thistles'!$AU$11:$AU$25)</f>
        <v>0</v>
      </c>
      <c r="GJ175" s="174">
        <f>SUMIF('One Day 12-04-21 Thistles'!$B$11:$B$25,$C175,'One Day 12-04-21 Thistles'!$AV$11:$AV$25)</f>
        <v>0</v>
      </c>
      <c r="GK175" s="174">
        <f>SUMIF('One Day 12-04-21 Thistles'!$B$11:$B$25,$C175,'One Day 12-04-21 Thistles'!$AW$11:$AW$25)</f>
        <v>0</v>
      </c>
      <c r="GL175" s="174">
        <f>SUMIF('One Day 12-04-21 Thistles'!$B$11:$B$25,$C175,'One Day 12-04-21 Thistles'!$AX$11:$AX$25)</f>
        <v>0</v>
      </c>
      <c r="GM175" s="174">
        <f>SUMIF('One Day 12-04-21 Thistles'!$B$11:$B$25,$C175,'One Day 12-04-21 Thistles'!$AY$11:$AY$25)</f>
        <v>0</v>
      </c>
      <c r="GN175" s="174">
        <f>SUMIF('Chili One Day 2-12-22 Scots'!$B$11:$B$27,$C175,'Chili One Day 2-12-22 Scots'!$AU$11:$AU$27)</f>
        <v>0</v>
      </c>
      <c r="GO175" s="174">
        <f>SUMIF('Chili One Day 2-12-22 Scots'!$B$11:$B$27,$C175,'Chili One Day 2-12-22 Scots'!$AV$11:$AV$27)</f>
        <v>0</v>
      </c>
      <c r="GP175" s="174">
        <f>SUMIF('Chili One Day 2-12-22 Scots'!$B$11:$B$27,$C175,'Chili One Day 2-12-22 Scots'!$AW$11:$AW$27)</f>
        <v>0</v>
      </c>
      <c r="GQ175" s="174">
        <f>SUMIF('Chili One Day 2-12-22 Scots'!$B$11:$B$27,$C175,'Chili One Day 2-12-22 Scots'!$AX$11:$AX$27)</f>
        <v>0</v>
      </c>
      <c r="GR175" s="174">
        <f>SUMIF('Chili One Day 2-12-22 Scots'!$B$11:$B$27,$C175,'Chili One Day 2-12-22 Scots'!$AY$11:$AY$27)</f>
        <v>0</v>
      </c>
      <c r="GS175" s="174">
        <f>SUMIF('Chili One Day 2-12-22 Thistles'!$B$11:$B$27,$C175,'Chili One Day 2-12-22 Thistles'!$AU$11:$AU$27)</f>
        <v>0</v>
      </c>
      <c r="GT175" s="174">
        <f>SUMIF('Chili One Day 2-12-22 Thistles'!$B$11:$B$27,$C175,'Chili One Day 2-12-22 Thistles'!$AV$11:$AV$27)</f>
        <v>0</v>
      </c>
      <c r="GU175" s="174">
        <f>SUMIF('Chili One Day 2-12-22 Thistles'!$B$11:$B$27,$C175,'Chili One Day 2-12-22 Thistles'!$AW$11:$AW$27)</f>
        <v>0</v>
      </c>
      <c r="GV175" s="174">
        <f>SUMIF('Chili One Day 2-12-22 Thistles'!$B$11:$B$27,$C175,'Chili One Day 2-12-22 Thistles'!$AX$11:$AX$27)</f>
        <v>0</v>
      </c>
      <c r="GW175" s="174">
        <f>SUMIF('Chili One Day 2-12-22 Thistles'!$B$11:$B$27,$C175,'Chili One Day 2-12-22 Thistles'!$AY$11:$AY$27)</f>
        <v>0</v>
      </c>
      <c r="GX175" s="174">
        <f>SUMIF('Ironman One Day 3-5-22 FS'!$B$11:$B$26,$C175,'Ironman One Day 3-5-22 FS'!$AU$11:$AU$26)</f>
        <v>0</v>
      </c>
      <c r="GY175" s="174">
        <f>SUMIF('Ironman One Day 3-5-22 FS'!$B$11:$B$26,$C175,'Ironman One Day 3-5-22 FS'!$AV$11:$AV$26)</f>
        <v>0</v>
      </c>
      <c r="GZ175" s="174">
        <f>SUMIF('Ironman One Day 3-5-22 FS'!$B$11:$B$26,$C175,'Ironman One Day 3-5-22 FS'!$AW$11:$AW$26)</f>
        <v>0</v>
      </c>
      <c r="HA175" s="174">
        <f>SUMIF('Ironman One Day 3-5-22 FS'!$B$11:$B$26,$C175,'Ironman One Day 3-5-22 FS'!$AX$11:$AX$26)</f>
        <v>0</v>
      </c>
      <c r="HB175" s="174">
        <f>SUMIF('Ironman One Day 3-5-22 FS'!$B$11:$B$26,$C175,'Ironman One Day 3-5-22 FS'!$AY$11:$AY$26)</f>
        <v>0</v>
      </c>
      <c r="HC175" s="174">
        <f>SUMIF('Ironman One Day 3-5-22 420'!$B$11:$B$26,$C175,'Ironman One Day 3-5-22 420'!$AU$11:$AU$26)</f>
        <v>0</v>
      </c>
      <c r="HD175" s="174">
        <f>SUMIF('Ironman One Day 3-5-22 420'!$B$11:$B$26,$C175,'Ironman One Day 3-5-22 420'!$AV$11:$AV$26)</f>
        <v>0</v>
      </c>
      <c r="HE175" s="174">
        <f>SUMIF('Ironman One Day 3-5-22 420'!$B$11:$B$26,$C175,'Ironman One Day 3-5-22 420'!$AW$11:$AW$26)</f>
        <v>0</v>
      </c>
      <c r="HF175" s="174">
        <f>SUMIF('Ironman One Day 3-5-22 420'!$B$11:$B$26,$C175,'Ironman One Day 3-5-22 420'!$AX$11:$AX$26)</f>
        <v>0</v>
      </c>
      <c r="HG175" s="174">
        <f>SUMIF('Ironman One Day 3-5-22 420'!$B$11:$B$26,$C175,'Ironman One Day 3-5-22 420'!$AY$11:$AY$26)</f>
        <v>0</v>
      </c>
      <c r="HH175" s="174">
        <f>SUMIF('Easter One Day 4-16-22 FS'!$B$11:$B$25,$C175,'Easter One Day 4-16-22 FS'!$AU$11:$AU$25)</f>
        <v>0</v>
      </c>
      <c r="HI175" s="174">
        <f>SUMIF('Easter One Day 4-16-22 FS'!$B$11:$B$25,$C175,'Easter One Day 4-16-22 FS'!$AV$11:$AV$25)</f>
        <v>0</v>
      </c>
      <c r="HJ175" s="174">
        <f>SUMIF('Easter One Day 4-16-22 FS'!$B$11:$B$25,$C175,'Easter One Day 4-16-22 FS'!$AW$11:$AW$25)</f>
        <v>0</v>
      </c>
      <c r="HK175" s="174">
        <f>SUMIF('Easter One Day 4-16-22 FS'!$B$11:$B$25,$C175,'Easter One Day 4-16-22 FS'!$AX$11:$AX$25)</f>
        <v>0</v>
      </c>
      <c r="HL175" s="174">
        <f>SUMIF('Easter One Day 4-16-22 FS'!$B$11:$B$25,$C175,'Easter One Day 4-16-22 FS'!$AY$11:$AY$25)</f>
        <v>0</v>
      </c>
      <c r="HM175" s="174">
        <f>SUMIF('Easter One Day 4-16-22 TH'!$B$11:$B$25,$C175,'Easter One Day 4-16-22 TH'!$AU$11:$AU$25)</f>
        <v>0</v>
      </c>
      <c r="HN175" s="174">
        <f>SUMIF('Easter One Day 4-16-22 TH'!$B$11:$B$25,$C175,'Easter One Day 4-16-22 TH'!$AV$11:$AV$25)</f>
        <v>0</v>
      </c>
      <c r="HO175" s="174">
        <f>SUMIF('Easter One Day 4-16-22 TH'!$B$11:$B$25,$C175,'Easter One Day 4-16-22 TH'!$AW$11:$AW$25)</f>
        <v>0</v>
      </c>
      <c r="HP175" s="174">
        <f>SUMIF('Easter One Day 4-16-22 TH'!$B$11:$B$25,$C175,'Easter One Day 4-16-22 TH'!$AX$11:$AX$25)</f>
        <v>0</v>
      </c>
      <c r="HQ175" s="174">
        <f>SUMIF('Easter One Day 4-16-22 TH'!$B$11:$B$25,$C175,'Easter One Day 4-16-22 TH'!$AY$11:$AY$25)</f>
        <v>0</v>
      </c>
      <c r="HR175" s="174">
        <f>SUMIF('Long Distance Race 5-7-22'!$B$11:$B$25,$C175,'Long Distance Race 5-7-22'!$AU$11:$AU$25)</f>
        <v>0</v>
      </c>
      <c r="HS175" s="174">
        <f>SUMIF('Long Distance Race 5-7-22'!$B$11:$B$18,$C175,'Long Distance Race 5-7-22'!$AV$11:$AV$18)</f>
        <v>0</v>
      </c>
      <c r="HT175" s="174">
        <f>SUMIF('Long Distance Race 5-7-22'!$B$11:$B$18,$C175,'Long Distance Race 5-7-22'!$AW$11:$AW$18)</f>
        <v>0</v>
      </c>
      <c r="HU175" s="174">
        <f>SUMIF('Long Distance Race 5-7-22'!$B$11:$B$18,$C175,'Long Distance Race 5-7-22'!$AX$11:$AX$18)</f>
        <v>0</v>
      </c>
      <c r="HV175" s="174">
        <f>SUMIF('Long Distance Race 5-7-22'!$B$11:$B$18,$C175,'Long Distance Race 5-7-22'!$AY$11:$AY$18)</f>
        <v>0</v>
      </c>
      <c r="HW175" s="174">
        <f>SUMIF('Memorial Day Regatta 5-28-22 Op'!$B$11:$B$25,$C175,'Memorial Day Regatta 5-28-22 Op'!$AU$11:$AU$25)</f>
        <v>0</v>
      </c>
      <c r="HX175" s="174">
        <f>SUMIF('Memorial Day Regatta 5-28-22 Op'!$B$11:$B$18,$C175,'Memorial Day Regatta 5-28-22 Op'!$AV$11:$AV$18)</f>
        <v>0</v>
      </c>
      <c r="HY175" s="174">
        <f>SUMIF('Memorial Day Regatta 5-28-22 Op'!$B$11:$B$18,$C175,'Memorial Day Regatta 5-28-22 Op'!$AW$11:$AW$18)</f>
        <v>0</v>
      </c>
      <c r="HZ175" s="174">
        <f>SUMIF('Memorial Day Regatta 5-28-22 Op'!$B$11:$B$18,$C175,'Memorial Day Regatta 5-28-22 Op'!$AX$11:$AX$18)</f>
        <v>0</v>
      </c>
      <c r="IA175" s="174">
        <f>SUMIF('Memorial Day Regatta 5-28-22 Op'!$B$11:$B$18,$C175,'Memorial Day Regatta 5-28-22 Op'!$AY$11:$AY$18)</f>
        <v>0</v>
      </c>
      <c r="IB175" s="174">
        <f>SUMIF('Caldwell Cup 6-25-22 TH'!$B$11:$B$25,$C175,'Caldwell Cup 6-25-22 TH'!$AU$11:$AU$25)</f>
        <v>0</v>
      </c>
      <c r="IC175" s="174">
        <f>SUMIF('Caldwell Cup 6-25-22 TH'!$B$11:$B$25,$C175,'Caldwell Cup 6-25-22 TH'!$AV$11:$AV$25)</f>
        <v>0</v>
      </c>
      <c r="ID175" s="174">
        <f>SUMIF('Caldwell Cup 6-25-22 TH'!$B$11:$B$25,$C175,'Caldwell Cup 6-25-22 TH'!$AW$11:$AW$25)</f>
        <v>0</v>
      </c>
      <c r="IE175" s="174">
        <f>SUMIF('Caldwell Cup 6-25-22 TH'!$B$11:$B$25,$C175,'Caldwell Cup 6-25-22 TH'!$AX$11:$AX$25)</f>
        <v>0</v>
      </c>
      <c r="IF175" s="174">
        <f>SUMIF('Caldwell Cup 6-25-22 TH'!$B$11:$B$25,$C175,'Caldwell Cup 6-25-22 TH'!$AY$11:$AY$25)</f>
        <v>0</v>
      </c>
      <c r="IG175" s="174">
        <f>SUMIF('Caldwell Cup 6-25-22 FS'!$B$11:$B$21,$C175,'Caldwell Cup 6-25-22 FS'!$AU$11:$AU$21)</f>
        <v>0</v>
      </c>
      <c r="IH175" s="174">
        <f>SUMIF('Caldwell Cup 6-25-22 FS'!$B$11:$B$21,$C175,'Caldwell Cup 6-25-22 FS'!$AV$11:$AV$21)</f>
        <v>0</v>
      </c>
      <c r="II175" s="174">
        <f>SUMIF('Caldwell Cup 6-25-22 FS'!$B$11:$B$21,$C175,'Caldwell Cup 6-25-22 FS'!$AW$11:$AW$21)</f>
        <v>0</v>
      </c>
      <c r="IJ175" s="174">
        <f>SUMIF('Caldwell Cup 6-25-22 FS'!$B$11:$B$21,$C175,'Caldwell Cup 6-25-22 FS'!$AX$11:$AX$21)</f>
        <v>0</v>
      </c>
      <c r="IK175" s="174">
        <f>SUMIF('Caldwell Cup 6-25-22 FS'!$B$11:$B$21,$C175,'Caldwell Cup 6-25-22 FS'!$AY$11:$AY$21)</f>
        <v>0</v>
      </c>
      <c r="IL175" s="174">
        <f>SUMIF('Caldwell Cup 6-25-22 Lasers'!$B$11:$B$23,$C175,'Caldwell Cup 6-25-22 Lasers'!$AU$11:$AU$23)</f>
        <v>0</v>
      </c>
      <c r="IM175" s="174">
        <f>SUMIF('Caldwell Cup 6-25-22 Lasers'!$B$11:$B$23,$C175,'Caldwell Cup 6-25-22 Lasers'!$AV$11:$AV$23)</f>
        <v>0</v>
      </c>
      <c r="IN175" s="174">
        <f>SUMIF('Caldwell Cup 6-25-22 Lasers'!$B$11:$B$23,$C175,'Caldwell Cup 6-25-22 Lasers'!$AW$11:$AW$23)</f>
        <v>0</v>
      </c>
      <c r="IO175" s="174">
        <f>SUMIF('Caldwell Cup 6-25-22 Lasers'!$B$11:$B$23,$C175,'Caldwell Cup 6-25-22 Lasers'!$AX$11:$AX$23)</f>
        <v>0</v>
      </c>
      <c r="IP175" s="174">
        <f>SUMIF('Caldwell Cup 6-25-22 Lasers'!$B$11:$B$23,$C175,'Caldwell Cup 6-25-22 Lasers'!$AY$11:$AY$23)</f>
        <v>0</v>
      </c>
      <c r="IQ175" s="174">
        <f>SUMIF('Labor Day Regatta 9-3-22 FS'!$B$11:$B$30,$C175,'Labor Day Regatta 9-3-22 FS'!$AU$11:$AU$30)</f>
        <v>0</v>
      </c>
      <c r="IR175" s="174">
        <f>SUMIF('Labor Day Regatta 9-3-22 FS'!$B$11:$B$30,$C175,'Labor Day Regatta 9-3-22 FS'!$AV$11:$AV$30)</f>
        <v>0</v>
      </c>
      <c r="IS175" s="174">
        <f>SUMIF('Labor Day Regatta 9-3-22 FS'!$B$11:$B$30,$C175,'Labor Day Regatta 9-3-22 FS'!$AW$11:$AW$30)</f>
        <v>0</v>
      </c>
      <c r="IT175" s="174">
        <f>SUMIF('Labor Day Regatta 9-3-22 FS'!$B$11:$B$30,$C175,'Labor Day Regatta 9-3-22 FS'!$AX$11:$AX$30)</f>
        <v>0</v>
      </c>
      <c r="IU175" s="174">
        <f>SUMIF('Labor Day Regatta 9-3-22 FS'!$B$11:$B$30,$C175,'Labor Day Regatta 9-3-22 FS'!$AY$11:$AY$30)</f>
        <v>0</v>
      </c>
      <c r="IV175" s="174">
        <f>SUMIF('2022-09-17 Leukemia Cup FS'!$B$11:$B$26,$C175,'2022-09-17 Leukemia Cup FS'!$AU$11:$AU$26)</f>
        <v>0</v>
      </c>
      <c r="IW175" s="174">
        <f>SUMIF('2022-09-17 Leukemia Cup FS'!$B$11:$B$26,$C175,'2022-09-17 Leukemia Cup FS'!$AV$11:$AV$26)</f>
        <v>0</v>
      </c>
      <c r="IX175" s="174">
        <f>SUMIF('2022-09-17 Leukemia Cup FS'!$B$11:$B$26,$C175,'2022-09-17 Leukemia Cup FS'!$AW$11:$AW$26)</f>
        <v>0</v>
      </c>
      <c r="IY175" s="174">
        <f>SUMIF('2022-09-17 Leukemia Cup FS'!$B$11:$B$26,$C175,'2022-09-17 Leukemia Cup FS'!$AX$11:$AX$26)</f>
        <v>0</v>
      </c>
      <c r="IZ175" s="174">
        <f>SUMIF('2022-09-17 Leukemia Cup FS'!$B$11:$B$26,$C175,'2022-09-17 Leukemia Cup FS'!$AY$11:$AY$26)</f>
        <v>0</v>
      </c>
      <c r="JA175" s="174">
        <f>SUMIF('2022-09-17 Leukemia Cup TH'!$B$11:$B$28,$C175,'2022-09-17 Leukemia Cup TH'!$AU$11:$AU$28)</f>
        <v>0</v>
      </c>
      <c r="JB175" s="174">
        <f>SUMIF('2022-09-17 Leukemia Cup TH'!$B$11:$B$28,$C175,'2022-09-17 Leukemia Cup TH'!$AV$11:$AV$28)</f>
        <v>0</v>
      </c>
      <c r="JC175" s="174">
        <f>SUMIF('2022-09-17 Leukemia Cup TH'!$B$11:$B$28,$C175,'2022-09-17 Leukemia Cup TH'!$AW$11:$AW$28)</f>
        <v>0</v>
      </c>
      <c r="JD175" s="174">
        <f>SUMIF('2022-09-17 Leukemia Cup TH'!$B$11:$B$28,$C175,'2022-09-17 Leukemia Cup TH'!$AX$11:$AX$28)</f>
        <v>0</v>
      </c>
      <c r="JE175" s="174">
        <f>SUMIF('2022-09-17 Leukemia Cup TH'!$B$11:$B$28,$C175,'2022-09-17 Leukemia Cup TH'!$AY$11:$AY$28)</f>
        <v>0</v>
      </c>
      <c r="JF175" s="174">
        <f>SUMIF('Smith-Berry LDR 9-24-22'!$B$11:$B$30,$C175,'Smith-Berry LDR 9-24-22'!$AU$11:$AU$30)</f>
        <v>0</v>
      </c>
      <c r="JG175" s="174">
        <f>SUMIF('Smith-Berry LDR 9-24-22'!$B$11:$B$30,$C175,'Smith-Berry LDR 9-24-22'!$AV$11:$AV$30)</f>
        <v>0</v>
      </c>
      <c r="JH175" s="174">
        <f>SUMIF('Smith-Berry LDR 9-24-22'!$B$11:$B$30,$C175,'Smith-Berry LDR 9-24-22'!$AW$11:$AW$30)</f>
        <v>0</v>
      </c>
      <c r="JI175" s="174">
        <f>SUMIF('Smith-Berry LDR 9-24-22'!$B$11:$B$30,$C175,'Smith-Berry LDR 9-24-22'!$AX$11:$AX$30)</f>
        <v>0</v>
      </c>
      <c r="JJ175" s="174">
        <f>SUMIF('Smith-Berry LDR 9-24-22'!$B$11:$B$30,$C175,'Smith-Berry LDR 9-24-22'!$AY$11:$AY$30)</f>
        <v>0</v>
      </c>
      <c r="JK175" s="174">
        <f>SUMIF('Great Scot 10-1-22 Cham'!$B$11:$B$38,$C175,'Great Scot 10-1-22 Cham'!$AU$11:$AU$38)</f>
        <v>0</v>
      </c>
      <c r="JL175" s="174">
        <f>SUMIF('Great Scot 10-1-22 Cham'!$B$11:$B$38,$C175,'Great Scot 10-1-22 Cham'!$AV$11:$AV$38)</f>
        <v>0</v>
      </c>
      <c r="JM175" s="174">
        <f>SUMIF('Great Scot 10-1-22 Cham'!$B$11:$B$38,$C175,'Great Scot 10-1-22 Cham'!$AW$11:$AW$38)</f>
        <v>0</v>
      </c>
      <c r="JN175" s="174">
        <f>SUMIF('Great Scot 10-1-22 Cham'!$B$11:$B$38,$C175,'Great Scot 10-1-22 Cham'!$AX$11:$AX$38)</f>
        <v>0</v>
      </c>
      <c r="JO175" s="174">
        <f>SUMIF('Great Scot 10-1-22 Cham'!$B$11:$B$38,$C175,'Great Scot 10-1-22 Cham'!$AY$11:$AY$38)</f>
        <v>0</v>
      </c>
      <c r="JP175" s="174">
        <f>SUMIF('Great Scot 10-1-22 Chal'!$B$11:$B$28,$C175,'Great Scot 10-1-22 Chal'!$AU$11:$AU$28)</f>
        <v>0</v>
      </c>
      <c r="JQ175" s="174">
        <f>SUMIF('Great Scot 10-1-22 Chal'!$B$11:$B$28,$C175,'Great Scot 10-1-22 Chal'!$AV$11:$AV$28)</f>
        <v>0</v>
      </c>
      <c r="JR175" s="174">
        <f>SUMIF('Great Scot 10-1-22 Chal'!$B$11:$B$28,$C175,'Great Scot 10-1-22 Chal'!$AW$11:$AW$28)</f>
        <v>0</v>
      </c>
      <c r="JS175" s="174">
        <f>SUMIF('Great Scot 10-1-22 Chal'!$B$11:$B$28,$C175,'Great Scot 10-1-22 Chal'!$AX$11:$AX$28)</f>
        <v>0</v>
      </c>
      <c r="JT175" s="174">
        <f>SUMIF('Great Scot 10-1-22 Chal'!$B$11:$B$28,$C175,'Great Scot 10-1-22 Chal'!$AY$11:$AY$28)</f>
        <v>0</v>
      </c>
      <c r="JU175" s="174">
        <f>SUMIF('Great Pumpkin Regatta 10-15-22'!$B$11:$B$54,$C175,'Great Pumpkin Regatta 10-15-22'!$AU$11:$AU$54)</f>
        <v>26</v>
      </c>
      <c r="JV175" s="174">
        <f>SUMIF('Great Pumpkin Regatta 10-15-22'!$B$11:$B$54,$C175,'Great Pumpkin Regatta 10-15-22'!$AV$11:$AV$54)</f>
        <v>23</v>
      </c>
      <c r="JW175" s="174">
        <f>SUMIF('Great Pumpkin Regatta 10-15-22'!$B$11:$B$54,$C175,'Great Pumpkin Regatta 10-15-22'!$AW$11:$AW$54)</f>
        <v>25</v>
      </c>
      <c r="JX175" s="174">
        <f>SUMIF('Great Pumpkin Regatta 10-15-22'!$B$11:$B$54,$C175,'Great Pumpkin Regatta 10-15-22'!$AX$11:$AX$54)</f>
        <v>24</v>
      </c>
      <c r="JY175" s="174">
        <f>SUMIF('Great Pumpkin Regatta 10-15-22'!$B$11:$B$54,$C175,'Great Pumpkin Regatta 10-15-22'!$AY$11:$AY$54)</f>
        <v>0</v>
      </c>
      <c r="JZ175" s="174">
        <f>SUMIF('One Day Regatta 10-29-22 FS'!$B$11:$B$19,$C175,'One Day Regatta 10-29-22 FS'!$AU$11:$AU$19)</f>
        <v>0</v>
      </c>
      <c r="KA175" s="174">
        <f>SUMIF('One Day Regatta 10-29-22 FS'!$B$11:$B$19,$C175,'One Day Regatta 10-29-22 FS'!$AV$11:$AV$19)</f>
        <v>0</v>
      </c>
      <c r="KB175" s="174">
        <f>SUMIF('One Day Regatta 10-29-22 FS'!$B$11:$B$19,$C175,'One Day Regatta 10-29-22 FS'!$AW$11:$AW$19)</f>
        <v>0</v>
      </c>
      <c r="KC175" s="174">
        <f>SUMIF('One Day Regatta 10-29-22 FS'!$B$11:$B$19,$C175,'One Day Regatta 10-29-22 FS'!$AX$11:$AX$19)</f>
        <v>0</v>
      </c>
      <c r="KD175" s="174">
        <f>SUMIF('One Day Regatta 10-29-22 FS'!$B$11:$B$19,$C175,'One Day Regatta 10-29-22 FS'!$AY$11:$AY$19)</f>
        <v>0</v>
      </c>
    </row>
    <row r="176" spans="1:290" ht="15" customHeight="1" x14ac:dyDescent="0.2">
      <c r="A176" s="400" t="s">
        <v>1369</v>
      </c>
      <c r="B176" s="134">
        <f t="shared" si="126"/>
        <v>36</v>
      </c>
      <c r="C176" s="170" t="s">
        <v>381</v>
      </c>
      <c r="D176" s="171">
        <f t="shared" si="152"/>
        <v>0</v>
      </c>
      <c r="E176" s="172">
        <f t="shared" si="153"/>
        <v>0</v>
      </c>
      <c r="F176" s="171">
        <f t="shared" si="154"/>
        <v>0</v>
      </c>
      <c r="G176" s="171">
        <v>0</v>
      </c>
      <c r="H176" s="171">
        <f t="shared" si="155"/>
        <v>0</v>
      </c>
      <c r="I176" s="173">
        <f t="shared" si="156"/>
        <v>0</v>
      </c>
      <c r="J176" s="173"/>
      <c r="K176" s="174">
        <f>SUMIF('Saturday Race 11-06-21'!$B$11:$B$21,$C176,'Saturday Race 11-06-21'!$AU$11:$AU$21)</f>
        <v>0</v>
      </c>
      <c r="L176" s="174">
        <f>SUMIF('Saturday Race 11-06-21'!$B$11:$B$21,$C176,'Saturday Race 11-06-21'!$AV$11:$AV$21)</f>
        <v>0</v>
      </c>
      <c r="M176" s="174">
        <f>SUMIF('Saturday Race 11-06-21'!$B$11:$B$21,$C176,'Saturday Race 11-06-21'!$AW$11:$AW$21)</f>
        <v>0</v>
      </c>
      <c r="N176" s="174">
        <f>SUMIF('Saturday Race 11-06-21'!$B$11:$B$21,$C176,'Saturday Race 11-06-21'!$AX$11:$AX$21)</f>
        <v>0</v>
      </c>
      <c r="O176" s="174">
        <f>SUMIF('Saturday Race 11-06-21'!$B$11:$B$21,$C176,'Saturday Race 11-06-21'!$AY$11:$AY$21)</f>
        <v>0</v>
      </c>
      <c r="P176" s="174">
        <f>SUMIF('Saturday Race 11-20-21'!$B$11:$B$20,$C176,'Saturday Race 11-20-21'!$AU$11:$AU$20)</f>
        <v>0</v>
      </c>
      <c r="Q176" s="174">
        <f>SUMIF('Saturday Race 11-20-21'!$B$11:$B$20,$C176,'Saturday Race 11-20-21'!$AV$11:$AV$20)</f>
        <v>0</v>
      </c>
      <c r="R176" s="174">
        <f>SUMIF('Saturday Race 11-20-21'!$B$11:$B$20,$C176,'Saturday Race 11-20-21'!$AW$11:$AW$20)</f>
        <v>0</v>
      </c>
      <c r="S176" s="174">
        <f>SUMIF('Saturday Race 11-20-21'!$B$11:$B$20,$C176,'Saturday Race 11-20-21'!$AX$11:$AX$20)</f>
        <v>0</v>
      </c>
      <c r="T176" s="174">
        <f>SUMIF('Saturday Race 11-20-21'!$B$11:$B$20,$C176,'Saturday Race 11-20-21'!$AY$11:$AY$20)</f>
        <v>0</v>
      </c>
      <c r="U176" s="174">
        <f>SUMIF('Saturday Race 1-08-22'!$B$11:$B$20,$C176,'Saturday Race 1-08-22'!$AU$11:$AU$20)</f>
        <v>0</v>
      </c>
      <c r="V176" s="174">
        <f>SUMIF('Saturday Race 1-08-22'!$B$11:$B$20,$C176,'Saturday Race 1-08-22'!$AV$11:$AV$20)</f>
        <v>0</v>
      </c>
      <c r="W176" s="174">
        <f>SUMIF('Saturday Race 1-08-22'!$B$11:$B$20,$C176,'Saturday Race 1-08-22'!$AW$11:$AW$20)</f>
        <v>0</v>
      </c>
      <c r="X176" s="174">
        <f>SUMIF('Saturday Race 1-08-22'!$B$11:$B$20,$C176,'Saturday Race 1-08-22'!$AX$11:$AX$20)</f>
        <v>0</v>
      </c>
      <c r="Y176" s="174">
        <f>SUMIF('Saturday Race 1-08-22'!$B$11:$B$20,$C176,'Saturday Race 1-08-22'!$AY$11:$AY$20)</f>
        <v>0</v>
      </c>
      <c r="Z176" s="174">
        <f>SUMIF('Saturday Race 1-22-22'!$B$11:$B$20,$C176,'Saturday Race 1-22-22'!$AU$11:$AU$20)</f>
        <v>0</v>
      </c>
      <c r="AA176" s="174">
        <f>SUMIF('Saturday Race 1-22-22'!$B$11:$B$20,$C176,'Saturday Race 1-22-22'!$AV$11:$AV$20)</f>
        <v>0</v>
      </c>
      <c r="AB176" s="174">
        <f>SUMIF('Saturday Race 1-22-22'!$B$11:$B$20,$C176,'Saturday Race 1-22-22'!$AW$11:$AW$20)</f>
        <v>0</v>
      </c>
      <c r="AC176" s="174">
        <f>SUMIF('Saturday Race 1-22-22'!$B$11:$B$20,$C176,'Saturday Race 1-22-22'!$AX$11:$AX$20)</f>
        <v>0</v>
      </c>
      <c r="AD176" s="174">
        <f>SUMIF('Saturday Race 1-22-22'!$B$11:$B$20,$C176,'Saturday Race 1-22-22'!$AY$11:$AY$20)</f>
        <v>0</v>
      </c>
      <c r="AE176" s="174">
        <f>SUMIF('Sunday Race 2-6-22'!$B$11:$B$20,$C176,'Sunday Race 2-6-22'!$AU$11:$AU$20)</f>
        <v>0</v>
      </c>
      <c r="AF176" s="174">
        <f>SUMIF('Sunday Race 2-6-22'!$B$11:$B$20,$C176,'Sunday Race 2-6-22'!$AV$11:$AV$20)</f>
        <v>0</v>
      </c>
      <c r="AG176" s="174">
        <f>SUMIF('Sunday Race 2-6-22'!$B$11:$B$20,$C176,'Sunday Race 2-6-22'!$AW$11:$AW$20)</f>
        <v>0</v>
      </c>
      <c r="AH176" s="174">
        <f>SUMIF('Sunday Race 2-6-22'!$B$11:$B$20,$C176,'Sunday Race 2-6-22'!$AX$11:$AX$20)</f>
        <v>0</v>
      </c>
      <c r="AI176" s="174">
        <f>SUMIF('Sunday Race 2-6-22'!$B$11:$B$20,$C176,'Sunday Race 2-6-22'!$AY$11:$AY$20)</f>
        <v>0</v>
      </c>
      <c r="AJ176" s="174">
        <f>SUMIF('Sunday Race 2-20-22'!$B$11:$B$26,$C176,'Sunday Race 2-20-22'!$AU$11:$AU$26)</f>
        <v>0</v>
      </c>
      <c r="AK176" s="174">
        <f>SUMIF('Sunday Race 2-20-22'!$B$11:$B$26,$C176,'Sunday Race 2-20-22'!$AV$11:$AV$26)</f>
        <v>0</v>
      </c>
      <c r="AL176" s="174">
        <f>SUMIF('Sunday Race 2-20-22'!$B$11:$B$26,$C176,'Sunday Race 2-20-22'!$AW$11:$AW$26)</f>
        <v>0</v>
      </c>
      <c r="AM176" s="174">
        <f>SUMIF('Sunday Race 2-20-22'!$B$11:$B$26,$C176,'Sunday Race 2-20-22'!$AX$11:$AX$26)</f>
        <v>0</v>
      </c>
      <c r="AN176" s="174">
        <f>SUMIF('Sunday Race 2-20-22'!$B$11:$B$26,$C176,'Sunday Race 2-20-22'!$AY$11:$AY$26)</f>
        <v>0</v>
      </c>
      <c r="AO176" s="174">
        <f>SUMIF('Sunday Race 2-27-22'!$B$11:$B$20,$C176,'Sunday Race 2-27-22'!$AU$11:$AU$20)</f>
        <v>0</v>
      </c>
      <c r="AP176" s="174">
        <f>SUMIF('Sunday Race 2-27-22'!$B$11:$B$20,$C176,'Sunday Race 2-27-22'!$AV$11:$AV$20)</f>
        <v>0</v>
      </c>
      <c r="AQ176" s="174">
        <f>SUMIF('Sunday Race 2-27-22'!$B$11:$B$20,$C176,'Sunday Race 2-27-22'!$AW$11:$AW$20)</f>
        <v>0</v>
      </c>
      <c r="AR176" s="174">
        <f>SUMIF('Sunday Race 2-27-22'!$B$11:$B$20,$C176,'Sunday Race 2-27-22'!$AX$11:$AX$20)</f>
        <v>0</v>
      </c>
      <c r="AS176" s="174">
        <f>SUMIF('Sunday Race 2-27-22'!$B$11:$B$20,$C176,'Sunday Race 2-27-22'!$AY$11:$AY$20)</f>
        <v>0</v>
      </c>
      <c r="AT176" s="174">
        <f>SUMIF('Sunday Race 3-13-22'!$B$11:$B$25,$C176,'Sunday Race 3-13-22'!$AU$11:$AU$25)</f>
        <v>0</v>
      </c>
      <c r="AU176" s="174">
        <f>SUMIF('Sunday Race 3-13-22'!$B$11:$B$25,$C176,'Sunday Race 3-13-22'!$AV$11:$AV$25)</f>
        <v>0</v>
      </c>
      <c r="AV176" s="174">
        <f>SUMIF('Sunday Race 3-13-22'!$B$11:$B$25,$C176,'Sunday Race 3-13-22'!$AW$11:$AW$25)</f>
        <v>0</v>
      </c>
      <c r="AW176" s="174">
        <f>SUMIF('Sunday Race 3-13-22'!$B$11:$B$25,$C176,'Sunday Race 3-13-22'!$AX$11:$AX$25)</f>
        <v>0</v>
      </c>
      <c r="AX176" s="174">
        <f>SUMIF('Sunday Race 3-13-22'!$B$11:$B$25,$C176,'Sunday Race 3-13-22'!$AY$11:$AY$25)</f>
        <v>0</v>
      </c>
      <c r="AY176" s="174">
        <f>SUMIF('Saturday Race 3-19-22'!$B$11:$B$15,$C176,'Saturday Race 3-19-22'!$AU$11:$AU$15)</f>
        <v>0</v>
      </c>
      <c r="AZ176" s="174">
        <f>SUMIF('Saturday Race 3-19-22'!$B$11:$B$15,$C176,'Saturday Race 3-19-22'!$AV$11:$AV$15)</f>
        <v>0</v>
      </c>
      <c r="BA176" s="174">
        <f>SUMIF('Saturday Race 3-19-22'!$B$11:$B$15,$C176,'Saturday Race 3-19-22'!$AW$11:$AW$15)</f>
        <v>0</v>
      </c>
      <c r="BB176" s="174">
        <f>SUMIF('Saturday Race 3-19-22'!$B$11:$B$15,$C176,'Saturday Race 3-19-22'!$AX$11:$AX$15)</f>
        <v>0</v>
      </c>
      <c r="BC176" s="174">
        <f>SUMIF('Saturday Race 3-19-22'!$B$11:$B$15,$C176,'Saturday Race 3-19-22'!$AY$11:$AY$15)</f>
        <v>0</v>
      </c>
      <c r="BD176" s="174">
        <f>SUMIF('Sunday Races 4-10-22'!$B$11:$B$26,$C176,'Sunday Races 4-10-22'!$AU$11:$AU$26)</f>
        <v>0</v>
      </c>
      <c r="BE176" s="174">
        <f>SUMIF('Sunday Races 4-10-22'!$B$11:$B$26,$C176,'Sunday Races 4-10-22'!$AV$11:$AV$26)</f>
        <v>0</v>
      </c>
      <c r="BF176" s="174">
        <f>SUMIF('Sunday Races 4-10-22'!$B$11:$B$26,$C176,'Sunday Races 4-10-22'!$AW$11:$AW$26)</f>
        <v>0</v>
      </c>
      <c r="BG176" s="174">
        <f>SUMIF('Sunday Races 4-10-22'!$B$11:$B$26,$C176,'Sunday Races 4-10-22'!$AX$11:$AX$26)</f>
        <v>0</v>
      </c>
      <c r="BH176" s="174">
        <f>SUMIF('Sunday Races 4-10-22'!$B$11:$B$26,$C176,'Sunday Races 4-10-22'!$AY$11:$AY$26)</f>
        <v>0</v>
      </c>
      <c r="BI176" s="174">
        <f>SUMIF('Sunday Races 5-1-22'!$B$11:$B$28,$C176,'Sunday Races 5-1-22'!$AU$11:$AU$28)</f>
        <v>0</v>
      </c>
      <c r="BJ176" s="174">
        <f>SUMIF('Sunday Races 5-1-22'!$B$11:$B$28,$C176,'Sunday Races 5-1-22'!$AV$11:$AV$28)</f>
        <v>0</v>
      </c>
      <c r="BK176" s="174">
        <f>SUMIF('Sunday Races 5-1-22'!$B$11:$B$28,$C176,'Sunday Races 5-1-22'!$AW$11:$AW$28)</f>
        <v>0</v>
      </c>
      <c r="BL176" s="174">
        <f>SUMIF('Sunday Races 5-1-22'!$B$11:$B$28,$C176,'Sunday Races 5-1-22'!$AX$11:$AX$28)</f>
        <v>0</v>
      </c>
      <c r="BM176" s="174">
        <f>SUMIF('Sunday Races 5-1-22'!$B$11:$B$28,$C176,'Sunday Races 5-1-22'!$AY$11:$AY$28)</f>
        <v>0</v>
      </c>
      <c r="BN176" s="174">
        <f>SUMIF('Sunday Races 6-5-22'!$B$11:$B$28,$C176,'Sunday Races 6-5-22'!$AU$11:$AU$28)</f>
        <v>0</v>
      </c>
      <c r="BO176" s="174">
        <f>SUMIF('Sunday Races 6-5-22'!$B$11:$B$28,$C176,'Sunday Races 6-5-22'!$AV$11:$AV$28)</f>
        <v>0</v>
      </c>
      <c r="BP176" s="174">
        <f>SUMIF('Sunday Races 6-5-22'!$B$11:$B$28,$C176,'Sunday Races 6-5-22'!$AW$11:$AW$28)</f>
        <v>0</v>
      </c>
      <c r="BQ176" s="174">
        <f>SUMIF('Sunday Races 6-5-22'!$B$11:$B$28,$C176,'Sunday Races 6-5-22'!$AX$11:$AX$28)</f>
        <v>0</v>
      </c>
      <c r="BR176" s="174">
        <f>SUMIF('Sunday Races 6-5-22'!$B$11:$B$28,$C176,'Sunday Races 6-5-22'!$AY$11:$AY$28)</f>
        <v>0</v>
      </c>
      <c r="BS176" s="174">
        <f>SUMIF('Sunday Races 6-12-22'!$B$11:$B$24,$C176,'Sunday Races 6-12-22'!$AU$11:$AU$24)</f>
        <v>0</v>
      </c>
      <c r="BT176" s="174">
        <f>SUMIF('Sunday Races 6-12-22'!$B$11:$B$24,$C176,'Sunday Races 6-12-22'!$AV$11:$AV$24)</f>
        <v>0</v>
      </c>
      <c r="BU176" s="174">
        <f>SUMIF('Sunday Races 6-12-22'!$B$11:$B$24,$C176,'Sunday Races 6-12-22'!$AW$11:$AW$24)</f>
        <v>0</v>
      </c>
      <c r="BV176" s="174">
        <f>SUMIF('Sunday Races 6-12-22'!$B$11:$B$24,$C176,'Sunday Races 6-12-22'!$AX$11:$AX$24)</f>
        <v>0</v>
      </c>
      <c r="BW176" s="174">
        <f>SUMIF('Sunday Races 6-12-22'!$B$11:$B$24,$C176,'Sunday Races 6-12-22'!$AY$11:$AY$24)</f>
        <v>0</v>
      </c>
      <c r="BX176" s="174">
        <f>SUMIF('Saturday Races 6-18-22'!$B$11:$B$24,$C176,'Saturday Races 6-18-22'!$AU$11:$AU$24)</f>
        <v>0</v>
      </c>
      <c r="BY176" s="174">
        <f>SUMIF('Saturday Races 6-18-22'!$B$11:$B$24,$C176,'Saturday Races 6-18-22'!$AV$11:$AV$24)</f>
        <v>0</v>
      </c>
      <c r="BZ176" s="174">
        <f>SUMIF('Saturday Races 6-18-22'!$B$11:$B$24,$C176,'Saturday Races 6-18-22'!$AW$11:$AW$24)</f>
        <v>0</v>
      </c>
      <c r="CA176" s="174">
        <f>SUMIF('Saturday Races 6-18-22'!$B$11:$B$24,$C176,'Saturday Races 6-18-22'!$AX$11:$AX$24)</f>
        <v>0</v>
      </c>
      <c r="CB176" s="174">
        <f>SUMIF('Saturday Races 6-18-22'!$B$11:$B$24,$C176,'Saturday Races 6-18-22'!$AY$11:$AY$24)</f>
        <v>0</v>
      </c>
      <c r="CC176" s="174">
        <f>SUMIF('Sunday Races 7-3-22'!$B$11:$B$26,$C176,'Sunday Races 7-3-22'!$AU$11:$AU$26)</f>
        <v>0</v>
      </c>
      <c r="CD176" s="174">
        <f>SUMIF('Sunday Races 7-3-22'!$B$11:$B$26,$C176,'Sunday Races 7-3-22'!$AV$11:$AV$26)</f>
        <v>0</v>
      </c>
      <c r="CE176" s="174">
        <f>SUMIF('Sunday Races 7-3-22'!$B$11:$B$26,$C176,'Sunday Races 7-3-22'!$AW$11:$AW$26)</f>
        <v>0</v>
      </c>
      <c r="CF176" s="174">
        <f>SUMIF('Sunday Races 7-3-22'!$B$11:$B$26,$C176,'Sunday Races 7-3-22'!$AX$11:$AX$26)</f>
        <v>0</v>
      </c>
      <c r="CG176" s="174">
        <f>SUMIF('Sunday Races 7-3-22'!$B$11:$B$26,$C176,'Sunday Races 7-3-22'!$AY$11:$AY$26)</f>
        <v>0</v>
      </c>
      <c r="CH176" s="174">
        <f>SUMIF('Sunday Races 7-31-22'!$B$11:$B$26,$C176,'Sunday Races 7-31-22'!$AU$11:$AU$26)</f>
        <v>0</v>
      </c>
      <c r="CI176" s="174">
        <f>SUMIF('Sunday Races 7-31-22'!$B$11:$B$26,$C176,'Sunday Races 7-31-22'!$AV$11:$AV$26)</f>
        <v>0</v>
      </c>
      <c r="CJ176" s="174">
        <f>SUMIF('Sunday Races 7-31-22'!$B$11:$B$26,$C176,'Sunday Races 7-31-22'!$AW$11:$AW$26)</f>
        <v>0</v>
      </c>
      <c r="CK176" s="174">
        <f>SUMIF('Sunday Races 7-31-22'!$B$11:$B$26,$C176,'Sunday Races 7-31-22'!$AX$11:$AX$26)</f>
        <v>0</v>
      </c>
      <c r="CL176" s="174">
        <f>SUMIF('Sunday Races 7-31-22'!$B$11:$B$26,$C176,'Sunday Races 7-31-22'!$AY$11:$AY$26)</f>
        <v>0</v>
      </c>
      <c r="CM176" s="174">
        <f>SUMIF('Sunday Races 8-14-22'!$B$11:$B$26,$C176,'Sunday Races 8-14-22'!$AU$11:$AU$26)</f>
        <v>0</v>
      </c>
      <c r="CN176" s="174">
        <f>SUMIF('Sunday Races 8-14-22'!$B$11:$B$26,$C176,'Sunday Races 8-14-22'!$AV$11:$AV$26)</f>
        <v>0</v>
      </c>
      <c r="CO176" s="174">
        <f>SUMIF('Sunday Races 8-14-22'!$B$11:$B$26,$C176,'Sunday Races 8-14-22'!$AW$11:$AW$26)</f>
        <v>0</v>
      </c>
      <c r="CP176" s="174">
        <f>SUMIF('Sunday Races 8-14-22'!$B$11:$B$26,$C176,'Sunday Races 8-14-22'!$AX$11:$AX$26)</f>
        <v>0</v>
      </c>
      <c r="CQ176" s="174">
        <f>SUMIF('Sunday Races 8-14-22'!$B$11:$B$26,$C176,'Sunday Races 8-14-22'!$AY$11:$AY$26)</f>
        <v>0</v>
      </c>
      <c r="CR176" s="174">
        <f>SUMIF('Saturday Races 8-20-22'!$B$11:$B$26,$C176,'Saturday Races 8-20-22'!$AU$11:$AU$26)</f>
        <v>0</v>
      </c>
      <c r="CS176" s="174">
        <f>SUMIF('Saturday Races 8-20-22'!$B$11:$B$26,$C176,'Saturday Races 8-20-22'!$AV$11:$AV$26)</f>
        <v>0</v>
      </c>
      <c r="CT176" s="174">
        <f>SUMIF('Saturday Races 8-20-22'!$B$11:$B$26,$C176,'Saturday Races 8-20-22'!$AW$11:$AW$26)</f>
        <v>0</v>
      </c>
      <c r="CU176" s="174">
        <f>SUMIF('Saturday Races 8-20-22'!$B$11:$B$26,$C176,'Saturday Races 8-20-22'!$AX$11:$AX$26)</f>
        <v>0</v>
      </c>
      <c r="CV176" s="174">
        <f>SUMIF('Saturday Races 8-20-22'!$B$11:$B$26,$C176,'Saturday Races 8-20-22'!$AY$11:$AY$26)</f>
        <v>0</v>
      </c>
      <c r="CW176" s="174">
        <f>SUMIF('Sunday Races 9-11-22'!$B$11:$B$20,$C176,'Sunday Races 9-11-22'!$AU$11:$AU$20)</f>
        <v>0</v>
      </c>
      <c r="CX176" s="174">
        <f>SUMIF('Sunday Races 9-11-22'!$B$11:$B$20,$C176,'Sunday Races 9-11-22'!$AV$11:$AV$20)</f>
        <v>0</v>
      </c>
      <c r="CY176" s="174">
        <f>SUMIF('Sunday Races 9-11-22'!$B$11:$B$20,$C176,'Sunday Races 9-11-22'!$AW$11:$AW$20)</f>
        <v>0</v>
      </c>
      <c r="CZ176" s="174">
        <f>SUMIF('Sunday Races 9-11-22'!$B$11:$B$20,$C176,'Sunday Races 9-11-22'!$AX$11:$AX$20)</f>
        <v>0</v>
      </c>
      <c r="DA176" s="174">
        <f>SUMIF('Sunday Races 9-11-22'!$B$11:$B$20,$C176,'Sunday Races 9-11-22'!$AY$11:$AY$20)</f>
        <v>0</v>
      </c>
      <c r="DB176" s="174">
        <f>SUMIF('Sunday Races 10-9-22'!$B$11:$B$21,$C176,'Sunday Races 10-9-22'!$AU$11:$AU$21)</f>
        <v>0</v>
      </c>
      <c r="DC176" s="174">
        <f>SUMIF('Sunday Races 10-9-22'!$B$11:$B$21,$C176,'Sunday Races 10-9-22'!$AV$11:$AV$21)</f>
        <v>0</v>
      </c>
      <c r="DD176" s="174">
        <f>SUMIF('Sunday Races 10-9-22'!$B$11:$B$21,$C176,'Sunday Races 10-9-22'!$AW$11:$AW$21)</f>
        <v>0</v>
      </c>
      <c r="DE176" s="174">
        <f>SUMIF('Sunday Races 10-9-22'!$B$11:$B$21,$C176,'Sunday Races 10-9-22'!$AX$11:$AX$21)</f>
        <v>0</v>
      </c>
      <c r="DF176" s="174">
        <f>SUMIF('Sunday Races 10-9-22'!$B$11:$B$21,$C176,'Sunday Races 10-9-22'!$AY$11:$AY$21)</f>
        <v>0</v>
      </c>
      <c r="DG176" s="174">
        <f>SUMIF('Sunday Races 10-23-22'!$B$11:$B$22,$C176,'Sunday Races 10-23-22'!$AU$11:$AU$22)</f>
        <v>0</v>
      </c>
      <c r="DH176" s="174">
        <f>SUMIF('Sunday Races 10-23-22'!$B$11:$B$22,$C176,'Sunday Races 10-23-22'!$AV$11:$AV$22)</f>
        <v>0</v>
      </c>
      <c r="DI176" s="174">
        <f>SUMIF('Sunday Races 10-23-22'!$B$11:$B$22,$C176,'Sunday Races 10-23-22'!$AW$11:$AW$22)</f>
        <v>0</v>
      </c>
      <c r="DJ176" s="174">
        <f>SUMIF('Sunday Races 10-23-22'!$B$11:$B$22,$C176,'Sunday Races 10-23-22'!$AX$11:$AX$22)</f>
        <v>0</v>
      </c>
      <c r="DK176" s="174">
        <f>SUMIF('Sunday Races 10-23-22'!$B$11:$B$22,$C176,'Sunday Races 10-23-22'!$AY$11:$AY$22)</f>
        <v>0</v>
      </c>
      <c r="DL176" s="175"/>
      <c r="DM176" s="176"/>
      <c r="DN176" s="177">
        <f t="shared" si="159"/>
        <v>0</v>
      </c>
      <c r="DO176" s="177">
        <f t="shared" si="159"/>
        <v>0</v>
      </c>
      <c r="DP176" s="177">
        <f t="shared" si="159"/>
        <v>0</v>
      </c>
      <c r="DQ176" s="177">
        <f t="shared" si="159"/>
        <v>0</v>
      </c>
      <c r="DR176" s="177">
        <f t="shared" si="159"/>
        <v>0</v>
      </c>
      <c r="DS176" s="177">
        <f t="shared" si="159"/>
        <v>0</v>
      </c>
      <c r="DT176" s="177">
        <f t="shared" si="159"/>
        <v>0</v>
      </c>
      <c r="DU176" s="177">
        <f t="shared" si="159"/>
        <v>0</v>
      </c>
      <c r="DV176" s="177">
        <f t="shared" si="159"/>
        <v>0</v>
      </c>
      <c r="DW176" s="177">
        <f t="shared" si="159"/>
        <v>0</v>
      </c>
      <c r="DX176" s="177">
        <f t="shared" si="160"/>
        <v>0</v>
      </c>
      <c r="DY176" s="177">
        <f t="shared" si="160"/>
        <v>0</v>
      </c>
      <c r="DZ176" s="177">
        <f t="shared" si="160"/>
        <v>0</v>
      </c>
      <c r="EA176" s="177">
        <f t="shared" si="160"/>
        <v>0</v>
      </c>
      <c r="EB176" s="177">
        <f t="shared" si="160"/>
        <v>0</v>
      </c>
      <c r="EC176" s="177">
        <f t="shared" si="160"/>
        <v>0</v>
      </c>
      <c r="ED176" s="177">
        <f t="shared" si="160"/>
        <v>0</v>
      </c>
      <c r="EE176" s="177">
        <f t="shared" si="160"/>
        <v>0</v>
      </c>
      <c r="EF176" s="177">
        <f t="shared" si="160"/>
        <v>0</v>
      </c>
      <c r="EG176" s="177">
        <f t="shared" si="160"/>
        <v>0</v>
      </c>
      <c r="EH176" s="177">
        <f t="shared" si="161"/>
        <v>0</v>
      </c>
      <c r="EI176" s="177">
        <f t="shared" si="161"/>
        <v>0</v>
      </c>
      <c r="EJ176" s="177">
        <f t="shared" si="161"/>
        <v>0</v>
      </c>
      <c r="EK176" s="177">
        <f t="shared" si="161"/>
        <v>0</v>
      </c>
      <c r="EL176" s="177">
        <f t="shared" si="161"/>
        <v>0</v>
      </c>
      <c r="EM176" s="177">
        <f t="shared" si="161"/>
        <v>0</v>
      </c>
      <c r="EN176" s="177">
        <f t="shared" si="161"/>
        <v>0</v>
      </c>
      <c r="EO176" s="177">
        <f t="shared" si="161"/>
        <v>0</v>
      </c>
      <c r="EP176" s="177">
        <f t="shared" si="161"/>
        <v>0</v>
      </c>
      <c r="EQ176" s="177">
        <f t="shared" si="161"/>
        <v>0</v>
      </c>
      <c r="ER176" s="177">
        <f t="shared" si="162"/>
        <v>0</v>
      </c>
      <c r="ES176" s="177">
        <f t="shared" si="162"/>
        <v>0</v>
      </c>
      <c r="ET176" s="177">
        <f t="shared" si="162"/>
        <v>0</v>
      </c>
      <c r="EU176" s="177">
        <f t="shared" si="162"/>
        <v>0</v>
      </c>
      <c r="EV176" s="177">
        <f t="shared" si="162"/>
        <v>0</v>
      </c>
      <c r="EW176" s="177">
        <f t="shared" si="162"/>
        <v>0</v>
      </c>
      <c r="EX176" s="177">
        <f t="shared" si="162"/>
        <v>0</v>
      </c>
      <c r="EY176" s="177">
        <f t="shared" si="162"/>
        <v>0</v>
      </c>
      <c r="EZ176" s="177">
        <f t="shared" si="162"/>
        <v>0</v>
      </c>
      <c r="FA176" s="177">
        <f t="shared" si="162"/>
        <v>0</v>
      </c>
      <c r="FB176" s="177">
        <f t="shared" si="163"/>
        <v>0</v>
      </c>
      <c r="FC176" s="177">
        <f t="shared" si="163"/>
        <v>0</v>
      </c>
      <c r="FD176" s="177">
        <f t="shared" si="163"/>
        <v>0</v>
      </c>
      <c r="FE176" s="177">
        <f t="shared" si="163"/>
        <v>0</v>
      </c>
      <c r="FF176" s="177">
        <f t="shared" si="163"/>
        <v>0</v>
      </c>
      <c r="FG176" s="177">
        <f t="shared" si="163"/>
        <v>0</v>
      </c>
      <c r="FH176" s="177">
        <f t="shared" si="163"/>
        <v>0</v>
      </c>
      <c r="FI176" s="177">
        <f t="shared" si="163"/>
        <v>0</v>
      </c>
      <c r="FJ176" s="177">
        <f t="shared" si="163"/>
        <v>0</v>
      </c>
      <c r="FK176" s="177">
        <f t="shared" si="163"/>
        <v>0</v>
      </c>
      <c r="FL176" s="177">
        <f t="shared" si="164"/>
        <v>0</v>
      </c>
      <c r="FM176" s="177">
        <f t="shared" si="164"/>
        <v>0</v>
      </c>
      <c r="FN176" s="177">
        <f t="shared" si="164"/>
        <v>0</v>
      </c>
      <c r="FO176" s="177">
        <f t="shared" si="164"/>
        <v>0</v>
      </c>
      <c r="FP176" s="177">
        <f t="shared" si="164"/>
        <v>0</v>
      </c>
      <c r="FQ176" s="177">
        <f t="shared" si="164"/>
        <v>0</v>
      </c>
      <c r="FR176" s="177">
        <f t="shared" si="164"/>
        <v>0</v>
      </c>
      <c r="FS176" s="177">
        <f t="shared" si="164"/>
        <v>0</v>
      </c>
      <c r="FT176" s="177">
        <f t="shared" si="164"/>
        <v>0</v>
      </c>
      <c r="FU176" s="177">
        <f t="shared" si="164"/>
        <v>0</v>
      </c>
      <c r="FV176" s="177">
        <f t="shared" si="164"/>
        <v>0</v>
      </c>
      <c r="FW176" s="177">
        <f t="shared" si="164"/>
        <v>0</v>
      </c>
      <c r="FX176" s="177">
        <f t="shared" si="164"/>
        <v>0</v>
      </c>
      <c r="FY176" s="177">
        <f t="shared" si="164"/>
        <v>0</v>
      </c>
      <c r="FZ176" s="177">
        <f t="shared" si="164"/>
        <v>0</v>
      </c>
      <c r="GA176" s="177"/>
      <c r="GB176" s="229">
        <f t="shared" si="157"/>
        <v>95</v>
      </c>
      <c r="GC176" s="229">
        <f t="shared" si="158"/>
        <v>4</v>
      </c>
      <c r="GD176" s="174">
        <f>SUMIF('One Day 12-04-21 Scots'!$B$11:$B$24,$C176,'One Day 12-04-21 Scots'!$AU$11:$AU$24)</f>
        <v>0</v>
      </c>
      <c r="GE176" s="174">
        <f>SUMIF('One Day 12-04-21 Scots'!$B$11:$B$24,$C176,'One Day 12-04-21 Scots'!$AV$11:$AV$24)</f>
        <v>0</v>
      </c>
      <c r="GF176" s="174">
        <f>SUMIF('One Day 12-04-21 Scots'!$B$11:$B$24,$C176,'One Day 12-04-21 Scots'!$AW$11:$AW$24)</f>
        <v>0</v>
      </c>
      <c r="GG176" s="174">
        <f>SUMIF('One Day 12-04-21 Scots'!$B$11:$B$24,$C176,'One Day 12-04-21 Scots'!$AX$11:$AX$24)</f>
        <v>0</v>
      </c>
      <c r="GH176" s="174">
        <f>SUMIF('One Day 12-04-21 Scots'!$B$11:$B$24,$C176,'One Day 12-04-21 Scots'!$AY$11:$AY$24)</f>
        <v>0</v>
      </c>
      <c r="GI176" s="174">
        <f>SUMIF('One Day 12-04-21 Thistles'!$B$11:$B$25,$C176,'One Day 12-04-21 Thistles'!$AU$11:$AU$25)</f>
        <v>0</v>
      </c>
      <c r="GJ176" s="174">
        <f>SUMIF('One Day 12-04-21 Thistles'!$B$11:$B$25,$C176,'One Day 12-04-21 Thistles'!$AV$11:$AV$25)</f>
        <v>0</v>
      </c>
      <c r="GK176" s="174">
        <f>SUMIF('One Day 12-04-21 Thistles'!$B$11:$B$25,$C176,'One Day 12-04-21 Thistles'!$AW$11:$AW$25)</f>
        <v>0</v>
      </c>
      <c r="GL176" s="174">
        <f>SUMIF('One Day 12-04-21 Thistles'!$B$11:$B$25,$C176,'One Day 12-04-21 Thistles'!$AX$11:$AX$25)</f>
        <v>0</v>
      </c>
      <c r="GM176" s="174">
        <f>SUMIF('One Day 12-04-21 Thistles'!$B$11:$B$25,$C176,'One Day 12-04-21 Thistles'!$AY$11:$AY$25)</f>
        <v>0</v>
      </c>
      <c r="GN176" s="174">
        <f>SUMIF('Chili One Day 2-12-22 Scots'!$B$11:$B$27,$C176,'Chili One Day 2-12-22 Scots'!$AU$11:$AU$27)</f>
        <v>0</v>
      </c>
      <c r="GO176" s="174">
        <f>SUMIF('Chili One Day 2-12-22 Scots'!$B$11:$B$27,$C176,'Chili One Day 2-12-22 Scots'!$AV$11:$AV$27)</f>
        <v>0</v>
      </c>
      <c r="GP176" s="174">
        <f>SUMIF('Chili One Day 2-12-22 Scots'!$B$11:$B$27,$C176,'Chili One Day 2-12-22 Scots'!$AW$11:$AW$27)</f>
        <v>0</v>
      </c>
      <c r="GQ176" s="174">
        <f>SUMIF('Chili One Day 2-12-22 Scots'!$B$11:$B$27,$C176,'Chili One Day 2-12-22 Scots'!$AX$11:$AX$27)</f>
        <v>0</v>
      </c>
      <c r="GR176" s="174">
        <f>SUMIF('Chili One Day 2-12-22 Scots'!$B$11:$B$27,$C176,'Chili One Day 2-12-22 Scots'!$AY$11:$AY$27)</f>
        <v>0</v>
      </c>
      <c r="GS176" s="174">
        <f>SUMIF('Chili One Day 2-12-22 Thistles'!$B$11:$B$27,$C176,'Chili One Day 2-12-22 Thistles'!$AU$11:$AU$27)</f>
        <v>0</v>
      </c>
      <c r="GT176" s="174">
        <f>SUMIF('Chili One Day 2-12-22 Thistles'!$B$11:$B$27,$C176,'Chili One Day 2-12-22 Thistles'!$AV$11:$AV$27)</f>
        <v>0</v>
      </c>
      <c r="GU176" s="174">
        <f>SUMIF('Chili One Day 2-12-22 Thistles'!$B$11:$B$27,$C176,'Chili One Day 2-12-22 Thistles'!$AW$11:$AW$27)</f>
        <v>0</v>
      </c>
      <c r="GV176" s="174">
        <f>SUMIF('Chili One Day 2-12-22 Thistles'!$B$11:$B$27,$C176,'Chili One Day 2-12-22 Thistles'!$AX$11:$AX$27)</f>
        <v>0</v>
      </c>
      <c r="GW176" s="174">
        <f>SUMIF('Chili One Day 2-12-22 Thistles'!$B$11:$B$27,$C176,'Chili One Day 2-12-22 Thistles'!$AY$11:$AY$27)</f>
        <v>0</v>
      </c>
      <c r="GX176" s="174">
        <f>SUMIF('Ironman One Day 3-5-22 FS'!$B$11:$B$26,$C176,'Ironman One Day 3-5-22 FS'!$AU$11:$AU$26)</f>
        <v>0</v>
      </c>
      <c r="GY176" s="174">
        <f>SUMIF('Ironman One Day 3-5-22 FS'!$B$11:$B$26,$C176,'Ironman One Day 3-5-22 FS'!$AV$11:$AV$26)</f>
        <v>0</v>
      </c>
      <c r="GZ176" s="174">
        <f>SUMIF('Ironman One Day 3-5-22 FS'!$B$11:$B$26,$C176,'Ironman One Day 3-5-22 FS'!$AW$11:$AW$26)</f>
        <v>0</v>
      </c>
      <c r="HA176" s="174">
        <f>SUMIF('Ironman One Day 3-5-22 FS'!$B$11:$B$26,$C176,'Ironman One Day 3-5-22 FS'!$AX$11:$AX$26)</f>
        <v>0</v>
      </c>
      <c r="HB176" s="174">
        <f>SUMIF('Ironman One Day 3-5-22 FS'!$B$11:$B$26,$C176,'Ironman One Day 3-5-22 FS'!$AY$11:$AY$26)</f>
        <v>0</v>
      </c>
      <c r="HC176" s="174">
        <f>SUMIF('Ironman One Day 3-5-22 420'!$B$11:$B$26,$C176,'Ironman One Day 3-5-22 420'!$AU$11:$AU$26)</f>
        <v>0</v>
      </c>
      <c r="HD176" s="174">
        <f>SUMIF('Ironman One Day 3-5-22 420'!$B$11:$B$26,$C176,'Ironman One Day 3-5-22 420'!$AV$11:$AV$26)</f>
        <v>0</v>
      </c>
      <c r="HE176" s="174">
        <f>SUMIF('Ironman One Day 3-5-22 420'!$B$11:$B$26,$C176,'Ironman One Day 3-5-22 420'!$AW$11:$AW$26)</f>
        <v>0</v>
      </c>
      <c r="HF176" s="174">
        <f>SUMIF('Ironman One Day 3-5-22 420'!$B$11:$B$26,$C176,'Ironman One Day 3-5-22 420'!$AX$11:$AX$26)</f>
        <v>0</v>
      </c>
      <c r="HG176" s="174">
        <f>SUMIF('Ironman One Day 3-5-22 420'!$B$11:$B$26,$C176,'Ironman One Day 3-5-22 420'!$AY$11:$AY$26)</f>
        <v>0</v>
      </c>
      <c r="HH176" s="174">
        <f>SUMIF('Easter One Day 4-16-22 FS'!$B$11:$B$25,$C176,'Easter One Day 4-16-22 FS'!$AU$11:$AU$25)</f>
        <v>0</v>
      </c>
      <c r="HI176" s="174">
        <f>SUMIF('Easter One Day 4-16-22 FS'!$B$11:$B$25,$C176,'Easter One Day 4-16-22 FS'!$AV$11:$AV$25)</f>
        <v>0</v>
      </c>
      <c r="HJ176" s="174">
        <f>SUMIF('Easter One Day 4-16-22 FS'!$B$11:$B$25,$C176,'Easter One Day 4-16-22 FS'!$AW$11:$AW$25)</f>
        <v>0</v>
      </c>
      <c r="HK176" s="174">
        <f>SUMIF('Easter One Day 4-16-22 FS'!$B$11:$B$25,$C176,'Easter One Day 4-16-22 FS'!$AX$11:$AX$25)</f>
        <v>0</v>
      </c>
      <c r="HL176" s="174">
        <f>SUMIF('Easter One Day 4-16-22 FS'!$B$11:$B$25,$C176,'Easter One Day 4-16-22 FS'!$AY$11:$AY$25)</f>
        <v>0</v>
      </c>
      <c r="HM176" s="174">
        <f>SUMIF('Easter One Day 4-16-22 TH'!$B$11:$B$25,$C176,'Easter One Day 4-16-22 TH'!$AU$11:$AU$25)</f>
        <v>0</v>
      </c>
      <c r="HN176" s="174">
        <f>SUMIF('Easter One Day 4-16-22 TH'!$B$11:$B$25,$C176,'Easter One Day 4-16-22 TH'!$AV$11:$AV$25)</f>
        <v>0</v>
      </c>
      <c r="HO176" s="174">
        <f>SUMIF('Easter One Day 4-16-22 TH'!$B$11:$B$25,$C176,'Easter One Day 4-16-22 TH'!$AW$11:$AW$25)</f>
        <v>0</v>
      </c>
      <c r="HP176" s="174">
        <f>SUMIF('Easter One Day 4-16-22 TH'!$B$11:$B$25,$C176,'Easter One Day 4-16-22 TH'!$AX$11:$AX$25)</f>
        <v>0</v>
      </c>
      <c r="HQ176" s="174">
        <f>SUMIF('Easter One Day 4-16-22 TH'!$B$11:$B$25,$C176,'Easter One Day 4-16-22 TH'!$AY$11:$AY$25)</f>
        <v>0</v>
      </c>
      <c r="HR176" s="174">
        <f>SUMIF('Long Distance Race 5-7-22'!$B$11:$B$25,$C176,'Long Distance Race 5-7-22'!$AU$11:$AU$25)</f>
        <v>0</v>
      </c>
      <c r="HS176" s="174">
        <f>SUMIF('Long Distance Race 5-7-22'!$B$11:$B$18,$C176,'Long Distance Race 5-7-22'!$AV$11:$AV$18)</f>
        <v>0</v>
      </c>
      <c r="HT176" s="174">
        <f>SUMIF('Long Distance Race 5-7-22'!$B$11:$B$18,$C176,'Long Distance Race 5-7-22'!$AW$11:$AW$18)</f>
        <v>0</v>
      </c>
      <c r="HU176" s="174">
        <f>SUMIF('Long Distance Race 5-7-22'!$B$11:$B$18,$C176,'Long Distance Race 5-7-22'!$AX$11:$AX$18)</f>
        <v>0</v>
      </c>
      <c r="HV176" s="174">
        <f>SUMIF('Long Distance Race 5-7-22'!$B$11:$B$18,$C176,'Long Distance Race 5-7-22'!$AY$11:$AY$18)</f>
        <v>0</v>
      </c>
      <c r="HW176" s="174">
        <f>SUMIF('Memorial Day Regatta 5-28-22 Op'!$B$11:$B$25,$C176,'Memorial Day Regatta 5-28-22 Op'!$AU$11:$AU$25)</f>
        <v>0</v>
      </c>
      <c r="HX176" s="174">
        <f>SUMIF('Memorial Day Regatta 5-28-22 Op'!$B$11:$B$18,$C176,'Memorial Day Regatta 5-28-22 Op'!$AV$11:$AV$18)</f>
        <v>0</v>
      </c>
      <c r="HY176" s="174">
        <f>SUMIF('Memorial Day Regatta 5-28-22 Op'!$B$11:$B$18,$C176,'Memorial Day Regatta 5-28-22 Op'!$AW$11:$AW$18)</f>
        <v>0</v>
      </c>
      <c r="HZ176" s="174">
        <f>SUMIF('Memorial Day Regatta 5-28-22 Op'!$B$11:$B$18,$C176,'Memorial Day Regatta 5-28-22 Op'!$AX$11:$AX$18)</f>
        <v>0</v>
      </c>
      <c r="IA176" s="174">
        <f>SUMIF('Memorial Day Regatta 5-28-22 Op'!$B$11:$B$18,$C176,'Memorial Day Regatta 5-28-22 Op'!$AY$11:$AY$18)</f>
        <v>0</v>
      </c>
      <c r="IB176" s="174">
        <f>SUMIF('Caldwell Cup 6-25-22 TH'!$B$11:$B$25,$C176,'Caldwell Cup 6-25-22 TH'!$AU$11:$AU$25)</f>
        <v>0</v>
      </c>
      <c r="IC176" s="174">
        <f>SUMIF('Caldwell Cup 6-25-22 TH'!$B$11:$B$25,$C176,'Caldwell Cup 6-25-22 TH'!$AV$11:$AV$25)</f>
        <v>0</v>
      </c>
      <c r="ID176" s="174">
        <f>SUMIF('Caldwell Cup 6-25-22 TH'!$B$11:$B$25,$C176,'Caldwell Cup 6-25-22 TH'!$AW$11:$AW$25)</f>
        <v>0</v>
      </c>
      <c r="IE176" s="174">
        <f>SUMIF('Caldwell Cup 6-25-22 TH'!$B$11:$B$25,$C176,'Caldwell Cup 6-25-22 TH'!$AX$11:$AX$25)</f>
        <v>0</v>
      </c>
      <c r="IF176" s="174">
        <f>SUMIF('Caldwell Cup 6-25-22 TH'!$B$11:$B$25,$C176,'Caldwell Cup 6-25-22 TH'!$AY$11:$AY$25)</f>
        <v>0</v>
      </c>
      <c r="IG176" s="174">
        <f>SUMIF('Caldwell Cup 6-25-22 FS'!$B$11:$B$21,$C176,'Caldwell Cup 6-25-22 FS'!$AU$11:$AU$21)</f>
        <v>0</v>
      </c>
      <c r="IH176" s="174">
        <f>SUMIF('Caldwell Cup 6-25-22 FS'!$B$11:$B$21,$C176,'Caldwell Cup 6-25-22 FS'!$AV$11:$AV$21)</f>
        <v>0</v>
      </c>
      <c r="II176" s="174">
        <f>SUMIF('Caldwell Cup 6-25-22 FS'!$B$11:$B$21,$C176,'Caldwell Cup 6-25-22 FS'!$AW$11:$AW$21)</f>
        <v>0</v>
      </c>
      <c r="IJ176" s="174">
        <f>SUMIF('Caldwell Cup 6-25-22 FS'!$B$11:$B$21,$C176,'Caldwell Cup 6-25-22 FS'!$AX$11:$AX$21)</f>
        <v>0</v>
      </c>
      <c r="IK176" s="174">
        <f>SUMIF('Caldwell Cup 6-25-22 FS'!$B$11:$B$21,$C176,'Caldwell Cup 6-25-22 FS'!$AY$11:$AY$21)</f>
        <v>0</v>
      </c>
      <c r="IL176" s="174">
        <f>SUMIF('Caldwell Cup 6-25-22 Lasers'!$B$11:$B$23,$C176,'Caldwell Cup 6-25-22 Lasers'!$AU$11:$AU$23)</f>
        <v>0</v>
      </c>
      <c r="IM176" s="174">
        <f>SUMIF('Caldwell Cup 6-25-22 Lasers'!$B$11:$B$23,$C176,'Caldwell Cup 6-25-22 Lasers'!$AV$11:$AV$23)</f>
        <v>0</v>
      </c>
      <c r="IN176" s="174">
        <f>SUMIF('Caldwell Cup 6-25-22 Lasers'!$B$11:$B$23,$C176,'Caldwell Cup 6-25-22 Lasers'!$AW$11:$AW$23)</f>
        <v>0</v>
      </c>
      <c r="IO176" s="174">
        <f>SUMIF('Caldwell Cup 6-25-22 Lasers'!$B$11:$B$23,$C176,'Caldwell Cup 6-25-22 Lasers'!$AX$11:$AX$23)</f>
        <v>0</v>
      </c>
      <c r="IP176" s="174">
        <f>SUMIF('Caldwell Cup 6-25-22 Lasers'!$B$11:$B$23,$C176,'Caldwell Cup 6-25-22 Lasers'!$AY$11:$AY$23)</f>
        <v>0</v>
      </c>
      <c r="IQ176" s="174">
        <f>SUMIF('Labor Day Regatta 9-3-22 FS'!$B$11:$B$30,$C176,'Labor Day Regatta 9-3-22 FS'!$AU$11:$AU$30)</f>
        <v>0</v>
      </c>
      <c r="IR176" s="174">
        <f>SUMIF('Labor Day Regatta 9-3-22 FS'!$B$11:$B$30,$C176,'Labor Day Regatta 9-3-22 FS'!$AV$11:$AV$30)</f>
        <v>0</v>
      </c>
      <c r="IS176" s="174">
        <f>SUMIF('Labor Day Regatta 9-3-22 FS'!$B$11:$B$30,$C176,'Labor Day Regatta 9-3-22 FS'!$AW$11:$AW$30)</f>
        <v>0</v>
      </c>
      <c r="IT176" s="174">
        <f>SUMIF('Labor Day Regatta 9-3-22 FS'!$B$11:$B$30,$C176,'Labor Day Regatta 9-3-22 FS'!$AX$11:$AX$30)</f>
        <v>0</v>
      </c>
      <c r="IU176" s="174">
        <f>SUMIF('Labor Day Regatta 9-3-22 FS'!$B$11:$B$30,$C176,'Labor Day Regatta 9-3-22 FS'!$AY$11:$AY$30)</f>
        <v>0</v>
      </c>
      <c r="IV176" s="174">
        <f>SUMIF('2022-09-17 Leukemia Cup FS'!$B$11:$B$26,$C176,'2022-09-17 Leukemia Cup FS'!$AU$11:$AU$26)</f>
        <v>0</v>
      </c>
      <c r="IW176" s="174">
        <f>SUMIF('2022-09-17 Leukemia Cup FS'!$B$11:$B$26,$C176,'2022-09-17 Leukemia Cup FS'!$AV$11:$AV$26)</f>
        <v>0</v>
      </c>
      <c r="IX176" s="174">
        <f>SUMIF('2022-09-17 Leukemia Cup FS'!$B$11:$B$26,$C176,'2022-09-17 Leukemia Cup FS'!$AW$11:$AW$26)</f>
        <v>0</v>
      </c>
      <c r="IY176" s="174">
        <f>SUMIF('2022-09-17 Leukemia Cup FS'!$B$11:$B$26,$C176,'2022-09-17 Leukemia Cup FS'!$AX$11:$AX$26)</f>
        <v>0</v>
      </c>
      <c r="IZ176" s="174">
        <f>SUMIF('2022-09-17 Leukemia Cup FS'!$B$11:$B$26,$C176,'2022-09-17 Leukemia Cup FS'!$AY$11:$AY$26)</f>
        <v>0</v>
      </c>
      <c r="JA176" s="174">
        <f>SUMIF('2022-09-17 Leukemia Cup TH'!$B$11:$B$28,$C176,'2022-09-17 Leukemia Cup TH'!$AU$11:$AU$28)</f>
        <v>0</v>
      </c>
      <c r="JB176" s="174">
        <f>SUMIF('2022-09-17 Leukemia Cup TH'!$B$11:$B$28,$C176,'2022-09-17 Leukemia Cup TH'!$AV$11:$AV$28)</f>
        <v>0</v>
      </c>
      <c r="JC176" s="174">
        <f>SUMIF('2022-09-17 Leukemia Cup TH'!$B$11:$B$28,$C176,'2022-09-17 Leukemia Cup TH'!$AW$11:$AW$28)</f>
        <v>0</v>
      </c>
      <c r="JD176" s="174">
        <f>SUMIF('2022-09-17 Leukemia Cup TH'!$B$11:$B$28,$C176,'2022-09-17 Leukemia Cup TH'!$AX$11:$AX$28)</f>
        <v>0</v>
      </c>
      <c r="JE176" s="174">
        <f>SUMIF('2022-09-17 Leukemia Cup TH'!$B$11:$B$28,$C176,'2022-09-17 Leukemia Cup TH'!$AY$11:$AY$28)</f>
        <v>0</v>
      </c>
      <c r="JF176" s="174">
        <f>SUMIF('Smith-Berry LDR 9-24-22'!$B$11:$B$30,$C176,'Smith-Berry LDR 9-24-22'!$AU$11:$AU$30)</f>
        <v>0</v>
      </c>
      <c r="JG176" s="174">
        <f>SUMIF('Smith-Berry LDR 9-24-22'!$B$11:$B$30,$C176,'Smith-Berry LDR 9-24-22'!$AV$11:$AV$30)</f>
        <v>0</v>
      </c>
      <c r="JH176" s="174">
        <f>SUMIF('Smith-Berry LDR 9-24-22'!$B$11:$B$30,$C176,'Smith-Berry LDR 9-24-22'!$AW$11:$AW$30)</f>
        <v>0</v>
      </c>
      <c r="JI176" s="174">
        <f>SUMIF('Smith-Berry LDR 9-24-22'!$B$11:$B$30,$C176,'Smith-Berry LDR 9-24-22'!$AX$11:$AX$30)</f>
        <v>0</v>
      </c>
      <c r="JJ176" s="174">
        <f>SUMIF('Smith-Berry LDR 9-24-22'!$B$11:$B$30,$C176,'Smith-Berry LDR 9-24-22'!$AY$11:$AY$30)</f>
        <v>0</v>
      </c>
      <c r="JK176" s="174">
        <f>SUMIF('Great Scot 10-1-22 Cham'!$B$11:$B$38,$C176,'Great Scot 10-1-22 Cham'!$AU$11:$AU$38)</f>
        <v>0</v>
      </c>
      <c r="JL176" s="174">
        <f>SUMIF('Great Scot 10-1-22 Cham'!$B$11:$B$38,$C176,'Great Scot 10-1-22 Cham'!$AV$11:$AV$38)</f>
        <v>0</v>
      </c>
      <c r="JM176" s="174">
        <f>SUMIF('Great Scot 10-1-22 Cham'!$B$11:$B$38,$C176,'Great Scot 10-1-22 Cham'!$AW$11:$AW$38)</f>
        <v>0</v>
      </c>
      <c r="JN176" s="174">
        <f>SUMIF('Great Scot 10-1-22 Cham'!$B$11:$B$38,$C176,'Great Scot 10-1-22 Cham'!$AX$11:$AX$38)</f>
        <v>0</v>
      </c>
      <c r="JO176" s="174">
        <f>SUMIF('Great Scot 10-1-22 Cham'!$B$11:$B$38,$C176,'Great Scot 10-1-22 Cham'!$AY$11:$AY$38)</f>
        <v>0</v>
      </c>
      <c r="JP176" s="174">
        <f>SUMIF('Great Scot 10-1-22 Chal'!$B$11:$B$28,$C176,'Great Scot 10-1-22 Chal'!$AU$11:$AU$28)</f>
        <v>0</v>
      </c>
      <c r="JQ176" s="174">
        <f>SUMIF('Great Scot 10-1-22 Chal'!$B$11:$B$28,$C176,'Great Scot 10-1-22 Chal'!$AV$11:$AV$28)</f>
        <v>0</v>
      </c>
      <c r="JR176" s="174">
        <f>SUMIF('Great Scot 10-1-22 Chal'!$B$11:$B$28,$C176,'Great Scot 10-1-22 Chal'!$AW$11:$AW$28)</f>
        <v>0</v>
      </c>
      <c r="JS176" s="174">
        <f>SUMIF('Great Scot 10-1-22 Chal'!$B$11:$B$28,$C176,'Great Scot 10-1-22 Chal'!$AX$11:$AX$28)</f>
        <v>0</v>
      </c>
      <c r="JT176" s="174">
        <f>SUMIF('Great Scot 10-1-22 Chal'!$B$11:$B$28,$C176,'Great Scot 10-1-22 Chal'!$AY$11:$AY$28)</f>
        <v>0</v>
      </c>
      <c r="JU176" s="174">
        <f>SUMIF('Great Pumpkin Regatta 10-15-22'!$B$11:$B$54,$C176,'Great Pumpkin Regatta 10-15-22'!$AU$11:$AU$54)</f>
        <v>21</v>
      </c>
      <c r="JV176" s="174">
        <f>SUMIF('Great Pumpkin Regatta 10-15-22'!$B$11:$B$54,$C176,'Great Pumpkin Regatta 10-15-22'!$AV$11:$AV$54)</f>
        <v>25</v>
      </c>
      <c r="JW176" s="174">
        <f>SUMIF('Great Pumpkin Regatta 10-15-22'!$B$11:$B$54,$C176,'Great Pumpkin Regatta 10-15-22'!$AW$11:$AW$54)</f>
        <v>26</v>
      </c>
      <c r="JX176" s="174">
        <f>SUMIF('Great Pumpkin Regatta 10-15-22'!$B$11:$B$54,$C176,'Great Pumpkin Regatta 10-15-22'!$AX$11:$AX$54)</f>
        <v>23</v>
      </c>
      <c r="JY176" s="174">
        <f>SUMIF('Great Pumpkin Regatta 10-15-22'!$B$11:$B$54,$C176,'Great Pumpkin Regatta 10-15-22'!$AY$11:$AY$54)</f>
        <v>0</v>
      </c>
      <c r="JZ176" s="174">
        <f>SUMIF('One Day Regatta 10-29-22 FS'!$B$11:$B$19,$C176,'One Day Regatta 10-29-22 FS'!$AU$11:$AU$19)</f>
        <v>0</v>
      </c>
      <c r="KA176" s="174">
        <f>SUMIF('One Day Regatta 10-29-22 FS'!$B$11:$B$19,$C176,'One Day Regatta 10-29-22 FS'!$AV$11:$AV$19)</f>
        <v>0</v>
      </c>
      <c r="KB176" s="174">
        <f>SUMIF('One Day Regatta 10-29-22 FS'!$B$11:$B$19,$C176,'One Day Regatta 10-29-22 FS'!$AW$11:$AW$19)</f>
        <v>0</v>
      </c>
      <c r="KC176" s="174">
        <f>SUMIF('One Day Regatta 10-29-22 FS'!$B$11:$B$19,$C176,'One Day Regatta 10-29-22 FS'!$AX$11:$AX$19)</f>
        <v>0</v>
      </c>
      <c r="KD176" s="174">
        <f>SUMIF('One Day Regatta 10-29-22 FS'!$B$11:$B$19,$C176,'One Day Regatta 10-29-22 FS'!$AY$11:$AY$19)</f>
        <v>0</v>
      </c>
    </row>
    <row r="177" spans="1:290" ht="15" customHeight="1" x14ac:dyDescent="0.2">
      <c r="A177" s="400" t="s">
        <v>1369</v>
      </c>
      <c r="B177" s="134">
        <f t="shared" si="126"/>
        <v>36</v>
      </c>
      <c r="C177" s="170" t="s">
        <v>1344</v>
      </c>
      <c r="D177" s="171">
        <f t="shared" si="152"/>
        <v>0</v>
      </c>
      <c r="E177" s="172">
        <f t="shared" si="153"/>
        <v>0</v>
      </c>
      <c r="F177" s="171">
        <f t="shared" si="154"/>
        <v>0</v>
      </c>
      <c r="G177" s="171">
        <v>0</v>
      </c>
      <c r="H177" s="171">
        <f t="shared" si="155"/>
        <v>0</v>
      </c>
      <c r="I177" s="173">
        <f t="shared" si="156"/>
        <v>0</v>
      </c>
      <c r="J177" s="173"/>
      <c r="K177" s="174">
        <f>SUMIF('Saturday Race 11-06-21'!$B$11:$B$21,$C177,'Saturday Race 11-06-21'!$AU$11:$AU$21)</f>
        <v>0</v>
      </c>
      <c r="L177" s="174">
        <f>SUMIF('Saturday Race 11-06-21'!$B$11:$B$21,$C177,'Saturday Race 11-06-21'!$AV$11:$AV$21)</f>
        <v>0</v>
      </c>
      <c r="M177" s="174">
        <f>SUMIF('Saturday Race 11-06-21'!$B$11:$B$21,$C177,'Saturday Race 11-06-21'!$AW$11:$AW$21)</f>
        <v>0</v>
      </c>
      <c r="N177" s="174">
        <f>SUMIF('Saturday Race 11-06-21'!$B$11:$B$21,$C177,'Saturday Race 11-06-21'!$AX$11:$AX$21)</f>
        <v>0</v>
      </c>
      <c r="O177" s="174">
        <f>SUMIF('Saturday Race 11-06-21'!$B$11:$B$21,$C177,'Saturday Race 11-06-21'!$AY$11:$AY$21)</f>
        <v>0</v>
      </c>
      <c r="P177" s="174">
        <f>SUMIF('Saturday Race 11-20-21'!$B$11:$B$20,$C177,'Saturday Race 11-20-21'!$AU$11:$AU$20)</f>
        <v>0</v>
      </c>
      <c r="Q177" s="174">
        <f>SUMIF('Saturday Race 11-20-21'!$B$11:$B$20,$C177,'Saturday Race 11-20-21'!$AV$11:$AV$20)</f>
        <v>0</v>
      </c>
      <c r="R177" s="174">
        <f>SUMIF('Saturday Race 11-20-21'!$B$11:$B$20,$C177,'Saturday Race 11-20-21'!$AW$11:$AW$20)</f>
        <v>0</v>
      </c>
      <c r="S177" s="174">
        <f>SUMIF('Saturday Race 11-20-21'!$B$11:$B$20,$C177,'Saturday Race 11-20-21'!$AX$11:$AX$20)</f>
        <v>0</v>
      </c>
      <c r="T177" s="174">
        <f>SUMIF('Saturday Race 11-20-21'!$B$11:$B$20,$C177,'Saturday Race 11-20-21'!$AY$11:$AY$20)</f>
        <v>0</v>
      </c>
      <c r="U177" s="174">
        <f>SUMIF('Saturday Race 1-08-22'!$B$11:$B$20,$C177,'Saturday Race 1-08-22'!$AU$11:$AU$20)</f>
        <v>0</v>
      </c>
      <c r="V177" s="174">
        <f>SUMIF('Saturday Race 1-08-22'!$B$11:$B$20,$C177,'Saturday Race 1-08-22'!$AV$11:$AV$20)</f>
        <v>0</v>
      </c>
      <c r="W177" s="174">
        <f>SUMIF('Saturday Race 1-08-22'!$B$11:$B$20,$C177,'Saturday Race 1-08-22'!$AW$11:$AW$20)</f>
        <v>0</v>
      </c>
      <c r="X177" s="174">
        <f>SUMIF('Saturday Race 1-08-22'!$B$11:$B$20,$C177,'Saturday Race 1-08-22'!$AX$11:$AX$20)</f>
        <v>0</v>
      </c>
      <c r="Y177" s="174">
        <f>SUMIF('Saturday Race 1-08-22'!$B$11:$B$20,$C177,'Saturday Race 1-08-22'!$AY$11:$AY$20)</f>
        <v>0</v>
      </c>
      <c r="Z177" s="174">
        <f>SUMIF('Saturday Race 1-22-22'!$B$11:$B$20,$C177,'Saturday Race 1-22-22'!$AU$11:$AU$20)</f>
        <v>0</v>
      </c>
      <c r="AA177" s="174">
        <f>SUMIF('Saturday Race 1-22-22'!$B$11:$B$20,$C177,'Saturday Race 1-22-22'!$AV$11:$AV$20)</f>
        <v>0</v>
      </c>
      <c r="AB177" s="174">
        <f>SUMIF('Saturday Race 1-22-22'!$B$11:$B$20,$C177,'Saturday Race 1-22-22'!$AW$11:$AW$20)</f>
        <v>0</v>
      </c>
      <c r="AC177" s="174">
        <f>SUMIF('Saturday Race 1-22-22'!$B$11:$B$20,$C177,'Saturday Race 1-22-22'!$AX$11:$AX$20)</f>
        <v>0</v>
      </c>
      <c r="AD177" s="174">
        <f>SUMIF('Saturday Race 1-22-22'!$B$11:$B$20,$C177,'Saturday Race 1-22-22'!$AY$11:$AY$20)</f>
        <v>0</v>
      </c>
      <c r="AE177" s="174">
        <f>SUMIF('Sunday Race 2-6-22'!$B$11:$B$20,$C177,'Sunday Race 2-6-22'!$AU$11:$AU$20)</f>
        <v>0</v>
      </c>
      <c r="AF177" s="174">
        <f>SUMIF('Sunday Race 2-6-22'!$B$11:$B$20,$C177,'Sunday Race 2-6-22'!$AV$11:$AV$20)</f>
        <v>0</v>
      </c>
      <c r="AG177" s="174">
        <f>SUMIF('Sunday Race 2-6-22'!$B$11:$B$20,$C177,'Sunday Race 2-6-22'!$AW$11:$AW$20)</f>
        <v>0</v>
      </c>
      <c r="AH177" s="174">
        <f>SUMIF('Sunday Race 2-6-22'!$B$11:$B$20,$C177,'Sunday Race 2-6-22'!$AX$11:$AX$20)</f>
        <v>0</v>
      </c>
      <c r="AI177" s="174">
        <f>SUMIF('Sunday Race 2-6-22'!$B$11:$B$20,$C177,'Sunday Race 2-6-22'!$AY$11:$AY$20)</f>
        <v>0</v>
      </c>
      <c r="AJ177" s="174">
        <f>SUMIF('Sunday Race 2-20-22'!$B$11:$B$26,$C177,'Sunday Race 2-20-22'!$AU$11:$AU$26)</f>
        <v>0</v>
      </c>
      <c r="AK177" s="174">
        <f>SUMIF('Sunday Race 2-20-22'!$B$11:$B$26,$C177,'Sunday Race 2-20-22'!$AV$11:$AV$26)</f>
        <v>0</v>
      </c>
      <c r="AL177" s="174">
        <f>SUMIF('Sunday Race 2-20-22'!$B$11:$B$26,$C177,'Sunday Race 2-20-22'!$AW$11:$AW$26)</f>
        <v>0</v>
      </c>
      <c r="AM177" s="174">
        <f>SUMIF('Sunday Race 2-20-22'!$B$11:$B$26,$C177,'Sunday Race 2-20-22'!$AX$11:$AX$26)</f>
        <v>0</v>
      </c>
      <c r="AN177" s="174">
        <f>SUMIF('Sunday Race 2-20-22'!$B$11:$B$26,$C177,'Sunday Race 2-20-22'!$AY$11:$AY$26)</f>
        <v>0</v>
      </c>
      <c r="AO177" s="174">
        <f>SUMIF('Sunday Race 2-27-22'!$B$11:$B$20,$C177,'Sunday Race 2-27-22'!$AU$11:$AU$20)</f>
        <v>0</v>
      </c>
      <c r="AP177" s="174">
        <f>SUMIF('Sunday Race 2-27-22'!$B$11:$B$20,$C177,'Sunday Race 2-27-22'!$AV$11:$AV$20)</f>
        <v>0</v>
      </c>
      <c r="AQ177" s="174">
        <f>SUMIF('Sunday Race 2-27-22'!$B$11:$B$20,$C177,'Sunday Race 2-27-22'!$AW$11:$AW$20)</f>
        <v>0</v>
      </c>
      <c r="AR177" s="174">
        <f>SUMIF('Sunday Race 2-27-22'!$B$11:$B$20,$C177,'Sunday Race 2-27-22'!$AX$11:$AX$20)</f>
        <v>0</v>
      </c>
      <c r="AS177" s="174">
        <f>SUMIF('Sunday Race 2-27-22'!$B$11:$B$20,$C177,'Sunday Race 2-27-22'!$AY$11:$AY$20)</f>
        <v>0</v>
      </c>
      <c r="AT177" s="174">
        <f>SUMIF('Sunday Race 3-13-22'!$B$11:$B$25,$C177,'Sunday Race 3-13-22'!$AU$11:$AU$25)</f>
        <v>0</v>
      </c>
      <c r="AU177" s="174">
        <f>SUMIF('Sunday Race 3-13-22'!$B$11:$B$25,$C177,'Sunday Race 3-13-22'!$AV$11:$AV$25)</f>
        <v>0</v>
      </c>
      <c r="AV177" s="174">
        <f>SUMIF('Sunday Race 3-13-22'!$B$11:$B$25,$C177,'Sunday Race 3-13-22'!$AW$11:$AW$25)</f>
        <v>0</v>
      </c>
      <c r="AW177" s="174">
        <f>SUMIF('Sunday Race 3-13-22'!$B$11:$B$25,$C177,'Sunday Race 3-13-22'!$AX$11:$AX$25)</f>
        <v>0</v>
      </c>
      <c r="AX177" s="174">
        <f>SUMIF('Sunday Race 3-13-22'!$B$11:$B$25,$C177,'Sunday Race 3-13-22'!$AY$11:$AY$25)</f>
        <v>0</v>
      </c>
      <c r="AY177" s="174">
        <f>SUMIF('Saturday Race 3-19-22'!$B$11:$B$15,$C177,'Saturday Race 3-19-22'!$AU$11:$AU$15)</f>
        <v>0</v>
      </c>
      <c r="AZ177" s="174">
        <f>SUMIF('Saturday Race 3-19-22'!$B$11:$B$15,$C177,'Saturday Race 3-19-22'!$AV$11:$AV$15)</f>
        <v>0</v>
      </c>
      <c r="BA177" s="174">
        <f>SUMIF('Saturday Race 3-19-22'!$B$11:$B$15,$C177,'Saturday Race 3-19-22'!$AW$11:$AW$15)</f>
        <v>0</v>
      </c>
      <c r="BB177" s="174">
        <f>SUMIF('Saturday Race 3-19-22'!$B$11:$B$15,$C177,'Saturday Race 3-19-22'!$AX$11:$AX$15)</f>
        <v>0</v>
      </c>
      <c r="BC177" s="174">
        <f>SUMIF('Saturday Race 3-19-22'!$B$11:$B$15,$C177,'Saturday Race 3-19-22'!$AY$11:$AY$15)</f>
        <v>0</v>
      </c>
      <c r="BD177" s="174">
        <f>SUMIF('Sunday Races 4-10-22'!$B$11:$B$26,$C177,'Sunday Races 4-10-22'!$AU$11:$AU$26)</f>
        <v>0</v>
      </c>
      <c r="BE177" s="174">
        <f>SUMIF('Sunday Races 4-10-22'!$B$11:$B$26,$C177,'Sunday Races 4-10-22'!$AV$11:$AV$26)</f>
        <v>0</v>
      </c>
      <c r="BF177" s="174">
        <f>SUMIF('Sunday Races 4-10-22'!$B$11:$B$26,$C177,'Sunday Races 4-10-22'!$AW$11:$AW$26)</f>
        <v>0</v>
      </c>
      <c r="BG177" s="174">
        <f>SUMIF('Sunday Races 4-10-22'!$B$11:$B$26,$C177,'Sunday Races 4-10-22'!$AX$11:$AX$26)</f>
        <v>0</v>
      </c>
      <c r="BH177" s="174">
        <f>SUMIF('Sunday Races 4-10-22'!$B$11:$B$26,$C177,'Sunday Races 4-10-22'!$AY$11:$AY$26)</f>
        <v>0</v>
      </c>
      <c r="BI177" s="174">
        <f>SUMIF('Sunday Races 5-1-22'!$B$11:$B$28,$C177,'Sunday Races 5-1-22'!$AU$11:$AU$28)</f>
        <v>0</v>
      </c>
      <c r="BJ177" s="174">
        <f>SUMIF('Sunday Races 5-1-22'!$B$11:$B$28,$C177,'Sunday Races 5-1-22'!$AV$11:$AV$28)</f>
        <v>0</v>
      </c>
      <c r="BK177" s="174">
        <f>SUMIF('Sunday Races 5-1-22'!$B$11:$B$28,$C177,'Sunday Races 5-1-22'!$AW$11:$AW$28)</f>
        <v>0</v>
      </c>
      <c r="BL177" s="174">
        <f>SUMIF('Sunday Races 5-1-22'!$B$11:$B$28,$C177,'Sunday Races 5-1-22'!$AX$11:$AX$28)</f>
        <v>0</v>
      </c>
      <c r="BM177" s="174">
        <f>SUMIF('Sunday Races 5-1-22'!$B$11:$B$28,$C177,'Sunday Races 5-1-22'!$AY$11:$AY$28)</f>
        <v>0</v>
      </c>
      <c r="BN177" s="174">
        <f>SUMIF('Sunday Races 6-5-22'!$B$11:$B$28,$C177,'Sunday Races 6-5-22'!$AU$11:$AU$28)</f>
        <v>0</v>
      </c>
      <c r="BO177" s="174">
        <f>SUMIF('Sunday Races 6-5-22'!$B$11:$B$28,$C177,'Sunday Races 6-5-22'!$AV$11:$AV$28)</f>
        <v>0</v>
      </c>
      <c r="BP177" s="174">
        <f>SUMIF('Sunday Races 6-5-22'!$B$11:$B$28,$C177,'Sunday Races 6-5-22'!$AW$11:$AW$28)</f>
        <v>0</v>
      </c>
      <c r="BQ177" s="174">
        <f>SUMIF('Sunday Races 6-5-22'!$B$11:$B$28,$C177,'Sunday Races 6-5-22'!$AX$11:$AX$28)</f>
        <v>0</v>
      </c>
      <c r="BR177" s="174">
        <f>SUMIF('Sunday Races 6-5-22'!$B$11:$B$28,$C177,'Sunday Races 6-5-22'!$AY$11:$AY$28)</f>
        <v>0</v>
      </c>
      <c r="BS177" s="174">
        <f>SUMIF('Sunday Races 6-12-22'!$B$11:$B$24,$C177,'Sunday Races 6-12-22'!$AU$11:$AU$24)</f>
        <v>0</v>
      </c>
      <c r="BT177" s="174">
        <f>SUMIF('Sunday Races 6-12-22'!$B$11:$B$24,$C177,'Sunday Races 6-12-22'!$AV$11:$AV$24)</f>
        <v>0</v>
      </c>
      <c r="BU177" s="174">
        <f>SUMIF('Sunday Races 6-12-22'!$B$11:$B$24,$C177,'Sunday Races 6-12-22'!$AW$11:$AW$24)</f>
        <v>0</v>
      </c>
      <c r="BV177" s="174">
        <f>SUMIF('Sunday Races 6-12-22'!$B$11:$B$24,$C177,'Sunday Races 6-12-22'!$AX$11:$AX$24)</f>
        <v>0</v>
      </c>
      <c r="BW177" s="174">
        <f>SUMIF('Sunday Races 6-12-22'!$B$11:$B$24,$C177,'Sunday Races 6-12-22'!$AY$11:$AY$24)</f>
        <v>0</v>
      </c>
      <c r="BX177" s="174">
        <f>SUMIF('Saturday Races 6-18-22'!$B$11:$B$24,$C177,'Saturday Races 6-18-22'!$AU$11:$AU$24)</f>
        <v>0</v>
      </c>
      <c r="BY177" s="174">
        <f>SUMIF('Saturday Races 6-18-22'!$B$11:$B$24,$C177,'Saturday Races 6-18-22'!$AV$11:$AV$24)</f>
        <v>0</v>
      </c>
      <c r="BZ177" s="174">
        <f>SUMIF('Saturday Races 6-18-22'!$B$11:$B$24,$C177,'Saturday Races 6-18-22'!$AW$11:$AW$24)</f>
        <v>0</v>
      </c>
      <c r="CA177" s="174">
        <f>SUMIF('Saturday Races 6-18-22'!$B$11:$B$24,$C177,'Saturday Races 6-18-22'!$AX$11:$AX$24)</f>
        <v>0</v>
      </c>
      <c r="CB177" s="174">
        <f>SUMIF('Saturday Races 6-18-22'!$B$11:$B$24,$C177,'Saturday Races 6-18-22'!$AY$11:$AY$24)</f>
        <v>0</v>
      </c>
      <c r="CC177" s="174">
        <f>SUMIF('Sunday Races 7-3-22'!$B$11:$B$26,$C177,'Sunday Races 7-3-22'!$AU$11:$AU$26)</f>
        <v>0</v>
      </c>
      <c r="CD177" s="174">
        <f>SUMIF('Sunday Races 7-3-22'!$B$11:$B$26,$C177,'Sunday Races 7-3-22'!$AV$11:$AV$26)</f>
        <v>0</v>
      </c>
      <c r="CE177" s="174">
        <f>SUMIF('Sunday Races 7-3-22'!$B$11:$B$26,$C177,'Sunday Races 7-3-22'!$AW$11:$AW$26)</f>
        <v>0</v>
      </c>
      <c r="CF177" s="174">
        <f>SUMIF('Sunday Races 7-3-22'!$B$11:$B$26,$C177,'Sunday Races 7-3-22'!$AX$11:$AX$26)</f>
        <v>0</v>
      </c>
      <c r="CG177" s="174">
        <f>SUMIF('Sunday Races 7-3-22'!$B$11:$B$26,$C177,'Sunday Races 7-3-22'!$AY$11:$AY$26)</f>
        <v>0</v>
      </c>
      <c r="CH177" s="174">
        <f>SUMIF('Sunday Races 7-31-22'!$B$11:$B$26,$C177,'Sunday Races 7-31-22'!$AU$11:$AU$26)</f>
        <v>0</v>
      </c>
      <c r="CI177" s="174">
        <f>SUMIF('Sunday Races 7-31-22'!$B$11:$B$26,$C177,'Sunday Races 7-31-22'!$AV$11:$AV$26)</f>
        <v>0</v>
      </c>
      <c r="CJ177" s="174">
        <f>SUMIF('Sunday Races 7-31-22'!$B$11:$B$26,$C177,'Sunday Races 7-31-22'!$AW$11:$AW$26)</f>
        <v>0</v>
      </c>
      <c r="CK177" s="174">
        <f>SUMIF('Sunday Races 7-31-22'!$B$11:$B$26,$C177,'Sunday Races 7-31-22'!$AX$11:$AX$26)</f>
        <v>0</v>
      </c>
      <c r="CL177" s="174">
        <f>SUMIF('Sunday Races 7-31-22'!$B$11:$B$26,$C177,'Sunday Races 7-31-22'!$AY$11:$AY$26)</f>
        <v>0</v>
      </c>
      <c r="CM177" s="174">
        <f>SUMIF('Sunday Races 8-14-22'!$B$11:$B$26,$C177,'Sunday Races 8-14-22'!$AU$11:$AU$26)</f>
        <v>0</v>
      </c>
      <c r="CN177" s="174">
        <f>SUMIF('Sunday Races 8-14-22'!$B$11:$B$26,$C177,'Sunday Races 8-14-22'!$AV$11:$AV$26)</f>
        <v>0</v>
      </c>
      <c r="CO177" s="174">
        <f>SUMIF('Sunday Races 8-14-22'!$B$11:$B$26,$C177,'Sunday Races 8-14-22'!$AW$11:$AW$26)</f>
        <v>0</v>
      </c>
      <c r="CP177" s="174">
        <f>SUMIF('Sunday Races 8-14-22'!$B$11:$B$26,$C177,'Sunday Races 8-14-22'!$AX$11:$AX$26)</f>
        <v>0</v>
      </c>
      <c r="CQ177" s="174">
        <f>SUMIF('Sunday Races 8-14-22'!$B$11:$B$26,$C177,'Sunday Races 8-14-22'!$AY$11:$AY$26)</f>
        <v>0</v>
      </c>
      <c r="CR177" s="174">
        <f>SUMIF('Saturday Races 8-20-22'!$B$11:$B$26,$C177,'Saturday Races 8-20-22'!$AU$11:$AU$26)</f>
        <v>0</v>
      </c>
      <c r="CS177" s="174">
        <f>SUMIF('Saturday Races 8-20-22'!$B$11:$B$26,$C177,'Saturday Races 8-20-22'!$AV$11:$AV$26)</f>
        <v>0</v>
      </c>
      <c r="CT177" s="174">
        <f>SUMIF('Saturday Races 8-20-22'!$B$11:$B$26,$C177,'Saturday Races 8-20-22'!$AW$11:$AW$26)</f>
        <v>0</v>
      </c>
      <c r="CU177" s="174">
        <f>SUMIF('Saturday Races 8-20-22'!$B$11:$B$26,$C177,'Saturday Races 8-20-22'!$AX$11:$AX$26)</f>
        <v>0</v>
      </c>
      <c r="CV177" s="174">
        <f>SUMIF('Saturday Races 8-20-22'!$B$11:$B$26,$C177,'Saturday Races 8-20-22'!$AY$11:$AY$26)</f>
        <v>0</v>
      </c>
      <c r="CW177" s="174">
        <f>SUMIF('Sunday Races 9-11-22'!$B$11:$B$20,$C177,'Sunday Races 9-11-22'!$AU$11:$AU$20)</f>
        <v>0</v>
      </c>
      <c r="CX177" s="174">
        <f>SUMIF('Sunday Races 9-11-22'!$B$11:$B$20,$C177,'Sunday Races 9-11-22'!$AV$11:$AV$20)</f>
        <v>0</v>
      </c>
      <c r="CY177" s="174">
        <f>SUMIF('Sunday Races 9-11-22'!$B$11:$B$20,$C177,'Sunday Races 9-11-22'!$AW$11:$AW$20)</f>
        <v>0</v>
      </c>
      <c r="CZ177" s="174">
        <f>SUMIF('Sunday Races 9-11-22'!$B$11:$B$20,$C177,'Sunday Races 9-11-22'!$AX$11:$AX$20)</f>
        <v>0</v>
      </c>
      <c r="DA177" s="174">
        <f>SUMIF('Sunday Races 9-11-22'!$B$11:$B$20,$C177,'Sunday Races 9-11-22'!$AY$11:$AY$20)</f>
        <v>0</v>
      </c>
      <c r="DB177" s="174">
        <f>SUMIF('Sunday Races 10-9-22'!$B$11:$B$21,$C177,'Sunday Races 10-9-22'!$AU$11:$AU$21)</f>
        <v>0</v>
      </c>
      <c r="DC177" s="174">
        <f>SUMIF('Sunday Races 10-9-22'!$B$11:$B$21,$C177,'Sunday Races 10-9-22'!$AV$11:$AV$21)</f>
        <v>0</v>
      </c>
      <c r="DD177" s="174">
        <f>SUMIF('Sunday Races 10-9-22'!$B$11:$B$21,$C177,'Sunday Races 10-9-22'!$AW$11:$AW$21)</f>
        <v>0</v>
      </c>
      <c r="DE177" s="174">
        <f>SUMIF('Sunday Races 10-9-22'!$B$11:$B$21,$C177,'Sunday Races 10-9-22'!$AX$11:$AX$21)</f>
        <v>0</v>
      </c>
      <c r="DF177" s="174">
        <f>SUMIF('Sunday Races 10-9-22'!$B$11:$B$21,$C177,'Sunday Races 10-9-22'!$AY$11:$AY$21)</f>
        <v>0</v>
      </c>
      <c r="DG177" s="174">
        <f>SUMIF('Sunday Races 10-23-22'!$B$11:$B$22,$C177,'Sunday Races 10-23-22'!$AU$11:$AU$22)</f>
        <v>0</v>
      </c>
      <c r="DH177" s="174">
        <f>SUMIF('Sunday Races 10-23-22'!$B$11:$B$22,$C177,'Sunday Races 10-23-22'!$AV$11:$AV$22)</f>
        <v>0</v>
      </c>
      <c r="DI177" s="174">
        <f>SUMIF('Sunday Races 10-23-22'!$B$11:$B$22,$C177,'Sunday Races 10-23-22'!$AW$11:$AW$22)</f>
        <v>0</v>
      </c>
      <c r="DJ177" s="174">
        <f>SUMIF('Sunday Races 10-23-22'!$B$11:$B$22,$C177,'Sunday Races 10-23-22'!$AX$11:$AX$22)</f>
        <v>0</v>
      </c>
      <c r="DK177" s="174">
        <f>SUMIF('Sunday Races 10-23-22'!$B$11:$B$22,$C177,'Sunday Races 10-23-22'!$AY$11:$AY$22)</f>
        <v>0</v>
      </c>
      <c r="DL177" s="175"/>
      <c r="DM177" s="176"/>
      <c r="DN177" s="177">
        <f t="shared" si="159"/>
        <v>0</v>
      </c>
      <c r="DO177" s="177">
        <f t="shared" si="159"/>
        <v>0</v>
      </c>
      <c r="DP177" s="177">
        <f t="shared" si="159"/>
        <v>0</v>
      </c>
      <c r="DQ177" s="177">
        <f t="shared" si="159"/>
        <v>0</v>
      </c>
      <c r="DR177" s="177">
        <f t="shared" si="159"/>
        <v>0</v>
      </c>
      <c r="DS177" s="177">
        <f t="shared" si="159"/>
        <v>0</v>
      </c>
      <c r="DT177" s="177">
        <f t="shared" si="159"/>
        <v>0</v>
      </c>
      <c r="DU177" s="177">
        <f t="shared" si="159"/>
        <v>0</v>
      </c>
      <c r="DV177" s="177">
        <f t="shared" si="159"/>
        <v>0</v>
      </c>
      <c r="DW177" s="177">
        <f t="shared" si="159"/>
        <v>0</v>
      </c>
      <c r="DX177" s="177">
        <f t="shared" si="160"/>
        <v>0</v>
      </c>
      <c r="DY177" s="177">
        <f t="shared" si="160"/>
        <v>0</v>
      </c>
      <c r="DZ177" s="177">
        <f t="shared" si="160"/>
        <v>0</v>
      </c>
      <c r="EA177" s="177">
        <f t="shared" si="160"/>
        <v>0</v>
      </c>
      <c r="EB177" s="177">
        <f t="shared" si="160"/>
        <v>0</v>
      </c>
      <c r="EC177" s="177">
        <f t="shared" si="160"/>
        <v>0</v>
      </c>
      <c r="ED177" s="177">
        <f t="shared" si="160"/>
        <v>0</v>
      </c>
      <c r="EE177" s="177">
        <f t="shared" si="160"/>
        <v>0</v>
      </c>
      <c r="EF177" s="177">
        <f t="shared" si="160"/>
        <v>0</v>
      </c>
      <c r="EG177" s="177">
        <f t="shared" si="160"/>
        <v>0</v>
      </c>
      <c r="EH177" s="177">
        <f t="shared" si="161"/>
        <v>0</v>
      </c>
      <c r="EI177" s="177">
        <f t="shared" si="161"/>
        <v>0</v>
      </c>
      <c r="EJ177" s="177">
        <f t="shared" si="161"/>
        <v>0</v>
      </c>
      <c r="EK177" s="177">
        <f t="shared" si="161"/>
        <v>0</v>
      </c>
      <c r="EL177" s="177">
        <f t="shared" si="161"/>
        <v>0</v>
      </c>
      <c r="EM177" s="177">
        <f t="shared" si="161"/>
        <v>0</v>
      </c>
      <c r="EN177" s="177">
        <f t="shared" si="161"/>
        <v>0</v>
      </c>
      <c r="EO177" s="177">
        <f t="shared" si="161"/>
        <v>0</v>
      </c>
      <c r="EP177" s="177">
        <f t="shared" si="161"/>
        <v>0</v>
      </c>
      <c r="EQ177" s="177">
        <f t="shared" si="161"/>
        <v>0</v>
      </c>
      <c r="ER177" s="177">
        <f t="shared" si="162"/>
        <v>0</v>
      </c>
      <c r="ES177" s="177">
        <f t="shared" si="162"/>
        <v>0</v>
      </c>
      <c r="ET177" s="177">
        <f t="shared" si="162"/>
        <v>0</v>
      </c>
      <c r="EU177" s="177">
        <f t="shared" si="162"/>
        <v>0</v>
      </c>
      <c r="EV177" s="177">
        <f t="shared" si="162"/>
        <v>0</v>
      </c>
      <c r="EW177" s="177">
        <f t="shared" si="162"/>
        <v>0</v>
      </c>
      <c r="EX177" s="177">
        <f t="shared" si="162"/>
        <v>0</v>
      </c>
      <c r="EY177" s="177">
        <f t="shared" si="162"/>
        <v>0</v>
      </c>
      <c r="EZ177" s="177">
        <f t="shared" si="162"/>
        <v>0</v>
      </c>
      <c r="FA177" s="177">
        <f t="shared" si="162"/>
        <v>0</v>
      </c>
      <c r="FB177" s="177">
        <f t="shared" si="163"/>
        <v>0</v>
      </c>
      <c r="FC177" s="177">
        <f t="shared" si="163"/>
        <v>0</v>
      </c>
      <c r="FD177" s="177">
        <f t="shared" si="163"/>
        <v>0</v>
      </c>
      <c r="FE177" s="177">
        <f t="shared" si="163"/>
        <v>0</v>
      </c>
      <c r="FF177" s="177">
        <f t="shared" si="163"/>
        <v>0</v>
      </c>
      <c r="FG177" s="177">
        <f t="shared" si="163"/>
        <v>0</v>
      </c>
      <c r="FH177" s="177">
        <f t="shared" si="163"/>
        <v>0</v>
      </c>
      <c r="FI177" s="177">
        <f t="shared" si="163"/>
        <v>0</v>
      </c>
      <c r="FJ177" s="177">
        <f t="shared" si="163"/>
        <v>0</v>
      </c>
      <c r="FK177" s="177">
        <f t="shared" si="163"/>
        <v>0</v>
      </c>
      <c r="FL177" s="177">
        <f t="shared" si="164"/>
        <v>0</v>
      </c>
      <c r="FM177" s="177">
        <f t="shared" si="164"/>
        <v>0</v>
      </c>
      <c r="FN177" s="177">
        <f t="shared" si="164"/>
        <v>0</v>
      </c>
      <c r="FO177" s="177">
        <f t="shared" si="164"/>
        <v>0</v>
      </c>
      <c r="FP177" s="177">
        <f t="shared" si="164"/>
        <v>0</v>
      </c>
      <c r="FQ177" s="177">
        <f t="shared" si="164"/>
        <v>0</v>
      </c>
      <c r="FR177" s="177">
        <f t="shared" si="164"/>
        <v>0</v>
      </c>
      <c r="FS177" s="177">
        <f t="shared" si="164"/>
        <v>0</v>
      </c>
      <c r="FT177" s="177">
        <f t="shared" si="164"/>
        <v>0</v>
      </c>
      <c r="FU177" s="177">
        <f t="shared" si="164"/>
        <v>0</v>
      </c>
      <c r="FV177" s="177">
        <f t="shared" si="164"/>
        <v>0</v>
      </c>
      <c r="FW177" s="177">
        <f t="shared" si="164"/>
        <v>0</v>
      </c>
      <c r="FX177" s="177">
        <f t="shared" si="164"/>
        <v>0</v>
      </c>
      <c r="FY177" s="177">
        <f t="shared" si="164"/>
        <v>0</v>
      </c>
      <c r="FZ177" s="177">
        <f t="shared" si="164"/>
        <v>0</v>
      </c>
      <c r="GA177" s="177"/>
      <c r="GB177" s="229">
        <f t="shared" si="157"/>
        <v>95</v>
      </c>
      <c r="GC177" s="229">
        <f t="shared" si="158"/>
        <v>4</v>
      </c>
      <c r="GD177" s="174">
        <f>SUMIF('One Day 12-04-21 Scots'!$B$11:$B$24,$C177,'One Day 12-04-21 Scots'!$AU$11:$AU$24)</f>
        <v>0</v>
      </c>
      <c r="GE177" s="174">
        <f>SUMIF('One Day 12-04-21 Scots'!$B$11:$B$24,$C177,'One Day 12-04-21 Scots'!$AV$11:$AV$24)</f>
        <v>0</v>
      </c>
      <c r="GF177" s="174">
        <f>SUMIF('One Day 12-04-21 Scots'!$B$11:$B$24,$C177,'One Day 12-04-21 Scots'!$AW$11:$AW$24)</f>
        <v>0</v>
      </c>
      <c r="GG177" s="174">
        <f>SUMIF('One Day 12-04-21 Scots'!$B$11:$B$24,$C177,'One Day 12-04-21 Scots'!$AX$11:$AX$24)</f>
        <v>0</v>
      </c>
      <c r="GH177" s="174">
        <f>SUMIF('One Day 12-04-21 Scots'!$B$11:$B$24,$C177,'One Day 12-04-21 Scots'!$AY$11:$AY$24)</f>
        <v>0</v>
      </c>
      <c r="GI177" s="174">
        <f>SUMIF('One Day 12-04-21 Thistles'!$B$11:$B$25,$C177,'One Day 12-04-21 Thistles'!$AU$11:$AU$25)</f>
        <v>0</v>
      </c>
      <c r="GJ177" s="174">
        <f>SUMIF('One Day 12-04-21 Thistles'!$B$11:$B$25,$C177,'One Day 12-04-21 Thistles'!$AV$11:$AV$25)</f>
        <v>0</v>
      </c>
      <c r="GK177" s="174">
        <f>SUMIF('One Day 12-04-21 Thistles'!$B$11:$B$25,$C177,'One Day 12-04-21 Thistles'!$AW$11:$AW$25)</f>
        <v>0</v>
      </c>
      <c r="GL177" s="174">
        <f>SUMIF('One Day 12-04-21 Thistles'!$B$11:$B$25,$C177,'One Day 12-04-21 Thistles'!$AX$11:$AX$25)</f>
        <v>0</v>
      </c>
      <c r="GM177" s="174">
        <f>SUMIF('One Day 12-04-21 Thistles'!$B$11:$B$25,$C177,'One Day 12-04-21 Thistles'!$AY$11:$AY$25)</f>
        <v>0</v>
      </c>
      <c r="GN177" s="174">
        <f>SUMIF('Chili One Day 2-12-22 Scots'!$B$11:$B$27,$C177,'Chili One Day 2-12-22 Scots'!$AU$11:$AU$27)</f>
        <v>0</v>
      </c>
      <c r="GO177" s="174">
        <f>SUMIF('Chili One Day 2-12-22 Scots'!$B$11:$B$27,$C177,'Chili One Day 2-12-22 Scots'!$AV$11:$AV$27)</f>
        <v>0</v>
      </c>
      <c r="GP177" s="174">
        <f>SUMIF('Chili One Day 2-12-22 Scots'!$B$11:$B$27,$C177,'Chili One Day 2-12-22 Scots'!$AW$11:$AW$27)</f>
        <v>0</v>
      </c>
      <c r="GQ177" s="174">
        <f>SUMIF('Chili One Day 2-12-22 Scots'!$B$11:$B$27,$C177,'Chili One Day 2-12-22 Scots'!$AX$11:$AX$27)</f>
        <v>0</v>
      </c>
      <c r="GR177" s="174">
        <f>SUMIF('Chili One Day 2-12-22 Scots'!$B$11:$B$27,$C177,'Chili One Day 2-12-22 Scots'!$AY$11:$AY$27)</f>
        <v>0</v>
      </c>
      <c r="GS177" s="174">
        <f>SUMIF('Chili One Day 2-12-22 Thistles'!$B$11:$B$27,$C177,'Chili One Day 2-12-22 Thistles'!$AU$11:$AU$27)</f>
        <v>0</v>
      </c>
      <c r="GT177" s="174">
        <f>SUMIF('Chili One Day 2-12-22 Thistles'!$B$11:$B$27,$C177,'Chili One Day 2-12-22 Thistles'!$AV$11:$AV$27)</f>
        <v>0</v>
      </c>
      <c r="GU177" s="174">
        <f>SUMIF('Chili One Day 2-12-22 Thistles'!$B$11:$B$27,$C177,'Chili One Day 2-12-22 Thistles'!$AW$11:$AW$27)</f>
        <v>0</v>
      </c>
      <c r="GV177" s="174">
        <f>SUMIF('Chili One Day 2-12-22 Thistles'!$B$11:$B$27,$C177,'Chili One Day 2-12-22 Thistles'!$AX$11:$AX$27)</f>
        <v>0</v>
      </c>
      <c r="GW177" s="174">
        <f>SUMIF('Chili One Day 2-12-22 Thistles'!$B$11:$B$27,$C177,'Chili One Day 2-12-22 Thistles'!$AY$11:$AY$27)</f>
        <v>0</v>
      </c>
      <c r="GX177" s="174">
        <f>SUMIF('Ironman One Day 3-5-22 FS'!$B$11:$B$26,$C177,'Ironman One Day 3-5-22 FS'!$AU$11:$AU$26)</f>
        <v>0</v>
      </c>
      <c r="GY177" s="174">
        <f>SUMIF('Ironman One Day 3-5-22 FS'!$B$11:$B$26,$C177,'Ironman One Day 3-5-22 FS'!$AV$11:$AV$26)</f>
        <v>0</v>
      </c>
      <c r="GZ177" s="174">
        <f>SUMIF('Ironman One Day 3-5-22 FS'!$B$11:$B$26,$C177,'Ironman One Day 3-5-22 FS'!$AW$11:$AW$26)</f>
        <v>0</v>
      </c>
      <c r="HA177" s="174">
        <f>SUMIF('Ironman One Day 3-5-22 FS'!$B$11:$B$26,$C177,'Ironman One Day 3-5-22 FS'!$AX$11:$AX$26)</f>
        <v>0</v>
      </c>
      <c r="HB177" s="174">
        <f>SUMIF('Ironman One Day 3-5-22 FS'!$B$11:$B$26,$C177,'Ironman One Day 3-5-22 FS'!$AY$11:$AY$26)</f>
        <v>0</v>
      </c>
      <c r="HC177" s="174">
        <f>SUMIF('Ironman One Day 3-5-22 420'!$B$11:$B$26,$C177,'Ironman One Day 3-5-22 420'!$AU$11:$AU$26)</f>
        <v>0</v>
      </c>
      <c r="HD177" s="174">
        <f>SUMIF('Ironman One Day 3-5-22 420'!$B$11:$B$26,$C177,'Ironman One Day 3-5-22 420'!$AV$11:$AV$26)</f>
        <v>0</v>
      </c>
      <c r="HE177" s="174">
        <f>SUMIF('Ironman One Day 3-5-22 420'!$B$11:$B$26,$C177,'Ironman One Day 3-5-22 420'!$AW$11:$AW$26)</f>
        <v>0</v>
      </c>
      <c r="HF177" s="174">
        <f>SUMIF('Ironman One Day 3-5-22 420'!$B$11:$B$26,$C177,'Ironman One Day 3-5-22 420'!$AX$11:$AX$26)</f>
        <v>0</v>
      </c>
      <c r="HG177" s="174">
        <f>SUMIF('Ironman One Day 3-5-22 420'!$B$11:$B$26,$C177,'Ironman One Day 3-5-22 420'!$AY$11:$AY$26)</f>
        <v>0</v>
      </c>
      <c r="HH177" s="174">
        <f>SUMIF('Easter One Day 4-16-22 FS'!$B$11:$B$25,$C177,'Easter One Day 4-16-22 FS'!$AU$11:$AU$25)</f>
        <v>0</v>
      </c>
      <c r="HI177" s="174">
        <f>SUMIF('Easter One Day 4-16-22 FS'!$B$11:$B$25,$C177,'Easter One Day 4-16-22 FS'!$AV$11:$AV$25)</f>
        <v>0</v>
      </c>
      <c r="HJ177" s="174">
        <f>SUMIF('Easter One Day 4-16-22 FS'!$B$11:$B$25,$C177,'Easter One Day 4-16-22 FS'!$AW$11:$AW$25)</f>
        <v>0</v>
      </c>
      <c r="HK177" s="174">
        <f>SUMIF('Easter One Day 4-16-22 FS'!$B$11:$B$25,$C177,'Easter One Day 4-16-22 FS'!$AX$11:$AX$25)</f>
        <v>0</v>
      </c>
      <c r="HL177" s="174">
        <f>SUMIF('Easter One Day 4-16-22 FS'!$B$11:$B$25,$C177,'Easter One Day 4-16-22 FS'!$AY$11:$AY$25)</f>
        <v>0</v>
      </c>
      <c r="HM177" s="174">
        <f>SUMIF('Easter One Day 4-16-22 TH'!$B$11:$B$25,$C177,'Easter One Day 4-16-22 TH'!$AU$11:$AU$25)</f>
        <v>0</v>
      </c>
      <c r="HN177" s="174">
        <f>SUMIF('Easter One Day 4-16-22 TH'!$B$11:$B$25,$C177,'Easter One Day 4-16-22 TH'!$AV$11:$AV$25)</f>
        <v>0</v>
      </c>
      <c r="HO177" s="174">
        <f>SUMIF('Easter One Day 4-16-22 TH'!$B$11:$B$25,$C177,'Easter One Day 4-16-22 TH'!$AW$11:$AW$25)</f>
        <v>0</v>
      </c>
      <c r="HP177" s="174">
        <f>SUMIF('Easter One Day 4-16-22 TH'!$B$11:$B$25,$C177,'Easter One Day 4-16-22 TH'!$AX$11:$AX$25)</f>
        <v>0</v>
      </c>
      <c r="HQ177" s="174">
        <f>SUMIF('Easter One Day 4-16-22 TH'!$B$11:$B$25,$C177,'Easter One Day 4-16-22 TH'!$AY$11:$AY$25)</f>
        <v>0</v>
      </c>
      <c r="HR177" s="174">
        <f>SUMIF('Long Distance Race 5-7-22'!$B$11:$B$25,$C177,'Long Distance Race 5-7-22'!$AU$11:$AU$25)</f>
        <v>0</v>
      </c>
      <c r="HS177" s="174">
        <f>SUMIF('Long Distance Race 5-7-22'!$B$11:$B$18,$C177,'Long Distance Race 5-7-22'!$AV$11:$AV$18)</f>
        <v>0</v>
      </c>
      <c r="HT177" s="174">
        <f>SUMIF('Long Distance Race 5-7-22'!$B$11:$B$18,$C177,'Long Distance Race 5-7-22'!$AW$11:$AW$18)</f>
        <v>0</v>
      </c>
      <c r="HU177" s="174">
        <f>SUMIF('Long Distance Race 5-7-22'!$B$11:$B$18,$C177,'Long Distance Race 5-7-22'!$AX$11:$AX$18)</f>
        <v>0</v>
      </c>
      <c r="HV177" s="174">
        <f>SUMIF('Long Distance Race 5-7-22'!$B$11:$B$18,$C177,'Long Distance Race 5-7-22'!$AY$11:$AY$18)</f>
        <v>0</v>
      </c>
      <c r="HW177" s="174">
        <f>SUMIF('Memorial Day Regatta 5-28-22 Op'!$B$11:$B$25,$C177,'Memorial Day Regatta 5-28-22 Op'!$AU$11:$AU$25)</f>
        <v>0</v>
      </c>
      <c r="HX177" s="174">
        <f>SUMIF('Memorial Day Regatta 5-28-22 Op'!$B$11:$B$18,$C177,'Memorial Day Regatta 5-28-22 Op'!$AV$11:$AV$18)</f>
        <v>0</v>
      </c>
      <c r="HY177" s="174">
        <f>SUMIF('Memorial Day Regatta 5-28-22 Op'!$B$11:$B$18,$C177,'Memorial Day Regatta 5-28-22 Op'!$AW$11:$AW$18)</f>
        <v>0</v>
      </c>
      <c r="HZ177" s="174">
        <f>SUMIF('Memorial Day Regatta 5-28-22 Op'!$B$11:$B$18,$C177,'Memorial Day Regatta 5-28-22 Op'!$AX$11:$AX$18)</f>
        <v>0</v>
      </c>
      <c r="IA177" s="174">
        <f>SUMIF('Memorial Day Regatta 5-28-22 Op'!$B$11:$B$18,$C177,'Memorial Day Regatta 5-28-22 Op'!$AY$11:$AY$18)</f>
        <v>0</v>
      </c>
      <c r="IB177" s="174">
        <f>SUMIF('Caldwell Cup 6-25-22 TH'!$B$11:$B$25,$C177,'Caldwell Cup 6-25-22 TH'!$AU$11:$AU$25)</f>
        <v>0</v>
      </c>
      <c r="IC177" s="174">
        <f>SUMIF('Caldwell Cup 6-25-22 TH'!$B$11:$B$25,$C177,'Caldwell Cup 6-25-22 TH'!$AV$11:$AV$25)</f>
        <v>0</v>
      </c>
      <c r="ID177" s="174">
        <f>SUMIF('Caldwell Cup 6-25-22 TH'!$B$11:$B$25,$C177,'Caldwell Cup 6-25-22 TH'!$AW$11:$AW$25)</f>
        <v>0</v>
      </c>
      <c r="IE177" s="174">
        <f>SUMIF('Caldwell Cup 6-25-22 TH'!$B$11:$B$25,$C177,'Caldwell Cup 6-25-22 TH'!$AX$11:$AX$25)</f>
        <v>0</v>
      </c>
      <c r="IF177" s="174">
        <f>SUMIF('Caldwell Cup 6-25-22 TH'!$B$11:$B$25,$C177,'Caldwell Cup 6-25-22 TH'!$AY$11:$AY$25)</f>
        <v>0</v>
      </c>
      <c r="IG177" s="174">
        <f>SUMIF('Caldwell Cup 6-25-22 FS'!$B$11:$B$21,$C177,'Caldwell Cup 6-25-22 FS'!$AU$11:$AU$21)</f>
        <v>0</v>
      </c>
      <c r="IH177" s="174">
        <f>SUMIF('Caldwell Cup 6-25-22 FS'!$B$11:$B$21,$C177,'Caldwell Cup 6-25-22 FS'!$AV$11:$AV$21)</f>
        <v>0</v>
      </c>
      <c r="II177" s="174">
        <f>SUMIF('Caldwell Cup 6-25-22 FS'!$B$11:$B$21,$C177,'Caldwell Cup 6-25-22 FS'!$AW$11:$AW$21)</f>
        <v>0</v>
      </c>
      <c r="IJ177" s="174">
        <f>SUMIF('Caldwell Cup 6-25-22 FS'!$B$11:$B$21,$C177,'Caldwell Cup 6-25-22 FS'!$AX$11:$AX$21)</f>
        <v>0</v>
      </c>
      <c r="IK177" s="174">
        <f>SUMIF('Caldwell Cup 6-25-22 FS'!$B$11:$B$21,$C177,'Caldwell Cup 6-25-22 FS'!$AY$11:$AY$21)</f>
        <v>0</v>
      </c>
      <c r="IL177" s="174">
        <f>SUMIF('Caldwell Cup 6-25-22 Lasers'!$B$11:$B$23,$C177,'Caldwell Cup 6-25-22 Lasers'!$AU$11:$AU$23)</f>
        <v>0</v>
      </c>
      <c r="IM177" s="174">
        <f>SUMIF('Caldwell Cup 6-25-22 Lasers'!$B$11:$B$23,$C177,'Caldwell Cup 6-25-22 Lasers'!$AV$11:$AV$23)</f>
        <v>0</v>
      </c>
      <c r="IN177" s="174">
        <f>SUMIF('Caldwell Cup 6-25-22 Lasers'!$B$11:$B$23,$C177,'Caldwell Cup 6-25-22 Lasers'!$AW$11:$AW$23)</f>
        <v>0</v>
      </c>
      <c r="IO177" s="174">
        <f>SUMIF('Caldwell Cup 6-25-22 Lasers'!$B$11:$B$23,$C177,'Caldwell Cup 6-25-22 Lasers'!$AX$11:$AX$23)</f>
        <v>0</v>
      </c>
      <c r="IP177" s="174">
        <f>SUMIF('Caldwell Cup 6-25-22 Lasers'!$B$11:$B$23,$C177,'Caldwell Cup 6-25-22 Lasers'!$AY$11:$AY$23)</f>
        <v>0</v>
      </c>
      <c r="IQ177" s="174">
        <f>SUMIF('Labor Day Regatta 9-3-22 FS'!$B$11:$B$30,$C177,'Labor Day Regatta 9-3-22 FS'!$AU$11:$AU$30)</f>
        <v>0</v>
      </c>
      <c r="IR177" s="174">
        <f>SUMIF('Labor Day Regatta 9-3-22 FS'!$B$11:$B$30,$C177,'Labor Day Regatta 9-3-22 FS'!$AV$11:$AV$30)</f>
        <v>0</v>
      </c>
      <c r="IS177" s="174">
        <f>SUMIF('Labor Day Regatta 9-3-22 FS'!$B$11:$B$30,$C177,'Labor Day Regatta 9-3-22 FS'!$AW$11:$AW$30)</f>
        <v>0</v>
      </c>
      <c r="IT177" s="174">
        <f>SUMIF('Labor Day Regatta 9-3-22 FS'!$B$11:$B$30,$C177,'Labor Day Regatta 9-3-22 FS'!$AX$11:$AX$30)</f>
        <v>0</v>
      </c>
      <c r="IU177" s="174">
        <f>SUMIF('Labor Day Regatta 9-3-22 FS'!$B$11:$B$30,$C177,'Labor Day Regatta 9-3-22 FS'!$AY$11:$AY$30)</f>
        <v>0</v>
      </c>
      <c r="IV177" s="174">
        <f>SUMIF('2022-09-17 Leukemia Cup FS'!$B$11:$B$26,$C177,'2022-09-17 Leukemia Cup FS'!$AU$11:$AU$26)</f>
        <v>0</v>
      </c>
      <c r="IW177" s="174">
        <f>SUMIF('2022-09-17 Leukemia Cup FS'!$B$11:$B$26,$C177,'2022-09-17 Leukemia Cup FS'!$AV$11:$AV$26)</f>
        <v>0</v>
      </c>
      <c r="IX177" s="174">
        <f>SUMIF('2022-09-17 Leukemia Cup FS'!$B$11:$B$26,$C177,'2022-09-17 Leukemia Cup FS'!$AW$11:$AW$26)</f>
        <v>0</v>
      </c>
      <c r="IY177" s="174">
        <f>SUMIF('2022-09-17 Leukemia Cup FS'!$B$11:$B$26,$C177,'2022-09-17 Leukemia Cup FS'!$AX$11:$AX$26)</f>
        <v>0</v>
      </c>
      <c r="IZ177" s="174">
        <f>SUMIF('2022-09-17 Leukemia Cup FS'!$B$11:$B$26,$C177,'2022-09-17 Leukemia Cup FS'!$AY$11:$AY$26)</f>
        <v>0</v>
      </c>
      <c r="JA177" s="174">
        <f>SUMIF('2022-09-17 Leukemia Cup TH'!$B$11:$B$28,$C177,'2022-09-17 Leukemia Cup TH'!$AU$11:$AU$28)</f>
        <v>0</v>
      </c>
      <c r="JB177" s="174">
        <f>SUMIF('2022-09-17 Leukemia Cup TH'!$B$11:$B$28,$C177,'2022-09-17 Leukemia Cup TH'!$AV$11:$AV$28)</f>
        <v>0</v>
      </c>
      <c r="JC177" s="174">
        <f>SUMIF('2022-09-17 Leukemia Cup TH'!$B$11:$B$28,$C177,'2022-09-17 Leukemia Cup TH'!$AW$11:$AW$28)</f>
        <v>0</v>
      </c>
      <c r="JD177" s="174">
        <f>SUMIF('2022-09-17 Leukemia Cup TH'!$B$11:$B$28,$C177,'2022-09-17 Leukemia Cup TH'!$AX$11:$AX$28)</f>
        <v>0</v>
      </c>
      <c r="JE177" s="174">
        <f>SUMIF('2022-09-17 Leukemia Cup TH'!$B$11:$B$28,$C177,'2022-09-17 Leukemia Cup TH'!$AY$11:$AY$28)</f>
        <v>0</v>
      </c>
      <c r="JF177" s="174">
        <f>SUMIF('Smith-Berry LDR 9-24-22'!$B$11:$B$30,$C177,'Smith-Berry LDR 9-24-22'!$AU$11:$AU$30)</f>
        <v>0</v>
      </c>
      <c r="JG177" s="174">
        <f>SUMIF('Smith-Berry LDR 9-24-22'!$B$11:$B$30,$C177,'Smith-Berry LDR 9-24-22'!$AV$11:$AV$30)</f>
        <v>0</v>
      </c>
      <c r="JH177" s="174">
        <f>SUMIF('Smith-Berry LDR 9-24-22'!$B$11:$B$30,$C177,'Smith-Berry LDR 9-24-22'!$AW$11:$AW$30)</f>
        <v>0</v>
      </c>
      <c r="JI177" s="174">
        <f>SUMIF('Smith-Berry LDR 9-24-22'!$B$11:$B$30,$C177,'Smith-Berry LDR 9-24-22'!$AX$11:$AX$30)</f>
        <v>0</v>
      </c>
      <c r="JJ177" s="174">
        <f>SUMIF('Smith-Berry LDR 9-24-22'!$B$11:$B$30,$C177,'Smith-Berry LDR 9-24-22'!$AY$11:$AY$30)</f>
        <v>0</v>
      </c>
      <c r="JK177" s="174">
        <f>SUMIF('Great Scot 10-1-22 Cham'!$B$11:$B$38,$C177,'Great Scot 10-1-22 Cham'!$AU$11:$AU$38)</f>
        <v>0</v>
      </c>
      <c r="JL177" s="174">
        <f>SUMIF('Great Scot 10-1-22 Cham'!$B$11:$B$38,$C177,'Great Scot 10-1-22 Cham'!$AV$11:$AV$38)</f>
        <v>0</v>
      </c>
      <c r="JM177" s="174">
        <f>SUMIF('Great Scot 10-1-22 Cham'!$B$11:$B$38,$C177,'Great Scot 10-1-22 Cham'!$AW$11:$AW$38)</f>
        <v>0</v>
      </c>
      <c r="JN177" s="174">
        <f>SUMIF('Great Scot 10-1-22 Cham'!$B$11:$B$38,$C177,'Great Scot 10-1-22 Cham'!$AX$11:$AX$38)</f>
        <v>0</v>
      </c>
      <c r="JO177" s="174">
        <f>SUMIF('Great Scot 10-1-22 Cham'!$B$11:$B$38,$C177,'Great Scot 10-1-22 Cham'!$AY$11:$AY$38)</f>
        <v>0</v>
      </c>
      <c r="JP177" s="174">
        <f>SUMIF('Great Scot 10-1-22 Chal'!$B$11:$B$28,$C177,'Great Scot 10-1-22 Chal'!$AU$11:$AU$28)</f>
        <v>0</v>
      </c>
      <c r="JQ177" s="174">
        <f>SUMIF('Great Scot 10-1-22 Chal'!$B$11:$B$28,$C177,'Great Scot 10-1-22 Chal'!$AV$11:$AV$28)</f>
        <v>0</v>
      </c>
      <c r="JR177" s="174">
        <f>SUMIF('Great Scot 10-1-22 Chal'!$B$11:$B$28,$C177,'Great Scot 10-1-22 Chal'!$AW$11:$AW$28)</f>
        <v>0</v>
      </c>
      <c r="JS177" s="174">
        <f>SUMIF('Great Scot 10-1-22 Chal'!$B$11:$B$28,$C177,'Great Scot 10-1-22 Chal'!$AX$11:$AX$28)</f>
        <v>0</v>
      </c>
      <c r="JT177" s="174">
        <f>SUMIF('Great Scot 10-1-22 Chal'!$B$11:$B$28,$C177,'Great Scot 10-1-22 Chal'!$AY$11:$AY$28)</f>
        <v>0</v>
      </c>
      <c r="JU177" s="174">
        <f>SUMIF('Great Pumpkin Regatta 10-15-22'!$B$11:$B$54,$C177,'Great Pumpkin Regatta 10-15-22'!$AU$11:$AU$54)</f>
        <v>27</v>
      </c>
      <c r="JV177" s="174">
        <f>SUMIF('Great Pumpkin Regatta 10-15-22'!$B$11:$B$54,$C177,'Great Pumpkin Regatta 10-15-22'!$AV$11:$AV$54)</f>
        <v>26</v>
      </c>
      <c r="JW177" s="174">
        <f>SUMIF('Great Pumpkin Regatta 10-15-22'!$B$11:$B$54,$C177,'Great Pumpkin Regatta 10-15-22'!$AW$11:$AW$54)</f>
        <v>21</v>
      </c>
      <c r="JX177" s="174">
        <f>SUMIF('Great Pumpkin Regatta 10-15-22'!$B$11:$B$54,$C177,'Great Pumpkin Regatta 10-15-22'!$AX$11:$AX$54)</f>
        <v>21</v>
      </c>
      <c r="JY177" s="174">
        <f>SUMIF('Great Pumpkin Regatta 10-15-22'!$B$11:$B$54,$C177,'Great Pumpkin Regatta 10-15-22'!$AY$11:$AY$54)</f>
        <v>0</v>
      </c>
      <c r="JZ177" s="174">
        <f>SUMIF('One Day Regatta 10-29-22 FS'!$B$11:$B$19,$C177,'One Day Regatta 10-29-22 FS'!$AU$11:$AU$19)</f>
        <v>0</v>
      </c>
      <c r="KA177" s="174">
        <f>SUMIF('One Day Regatta 10-29-22 FS'!$B$11:$B$19,$C177,'One Day Regatta 10-29-22 FS'!$AV$11:$AV$19)</f>
        <v>0</v>
      </c>
      <c r="KB177" s="174">
        <f>SUMIF('One Day Regatta 10-29-22 FS'!$B$11:$B$19,$C177,'One Day Regatta 10-29-22 FS'!$AW$11:$AW$19)</f>
        <v>0</v>
      </c>
      <c r="KC177" s="174">
        <f>SUMIF('One Day Regatta 10-29-22 FS'!$B$11:$B$19,$C177,'One Day Regatta 10-29-22 FS'!$AX$11:$AX$19)</f>
        <v>0</v>
      </c>
      <c r="KD177" s="174">
        <f>SUMIF('One Day Regatta 10-29-22 FS'!$B$11:$B$19,$C177,'One Day Regatta 10-29-22 FS'!$AY$11:$AY$19)</f>
        <v>0</v>
      </c>
    </row>
    <row r="178" spans="1:290" ht="15" customHeight="1" x14ac:dyDescent="0.2">
      <c r="A178" s="400" t="s">
        <v>1369</v>
      </c>
      <c r="B178" s="134">
        <f t="shared" si="126"/>
        <v>36</v>
      </c>
      <c r="C178" s="170" t="s">
        <v>769</v>
      </c>
      <c r="D178" s="171">
        <f t="shared" si="152"/>
        <v>0</v>
      </c>
      <c r="E178" s="172">
        <f t="shared" si="153"/>
        <v>0</v>
      </c>
      <c r="F178" s="171">
        <f t="shared" si="154"/>
        <v>0</v>
      </c>
      <c r="G178" s="171">
        <v>0</v>
      </c>
      <c r="H178" s="171">
        <f t="shared" si="155"/>
        <v>0</v>
      </c>
      <c r="I178" s="173">
        <f t="shared" si="156"/>
        <v>0</v>
      </c>
      <c r="J178" s="173"/>
      <c r="K178" s="174">
        <f>SUMIF('Saturday Race 11-06-21'!$B$11:$B$21,$C178,'Saturday Race 11-06-21'!$AU$11:$AU$21)</f>
        <v>0</v>
      </c>
      <c r="L178" s="174">
        <f>SUMIF('Saturday Race 11-06-21'!$B$11:$B$21,$C178,'Saturday Race 11-06-21'!$AV$11:$AV$21)</f>
        <v>0</v>
      </c>
      <c r="M178" s="174">
        <f>SUMIF('Saturday Race 11-06-21'!$B$11:$B$21,$C178,'Saturday Race 11-06-21'!$AW$11:$AW$21)</f>
        <v>0</v>
      </c>
      <c r="N178" s="174">
        <f>SUMIF('Saturday Race 11-06-21'!$B$11:$B$21,$C178,'Saturday Race 11-06-21'!$AX$11:$AX$21)</f>
        <v>0</v>
      </c>
      <c r="O178" s="174">
        <f>SUMIF('Saturday Race 11-06-21'!$B$11:$B$21,$C178,'Saturday Race 11-06-21'!$AY$11:$AY$21)</f>
        <v>0</v>
      </c>
      <c r="P178" s="174">
        <f>SUMIF('Saturday Race 11-20-21'!$B$11:$B$20,$C178,'Saturday Race 11-20-21'!$AU$11:$AU$20)</f>
        <v>0</v>
      </c>
      <c r="Q178" s="174">
        <f>SUMIF('Saturday Race 11-20-21'!$B$11:$B$20,$C178,'Saturday Race 11-20-21'!$AV$11:$AV$20)</f>
        <v>0</v>
      </c>
      <c r="R178" s="174">
        <f>SUMIF('Saturday Race 11-20-21'!$B$11:$B$20,$C178,'Saturday Race 11-20-21'!$AW$11:$AW$20)</f>
        <v>0</v>
      </c>
      <c r="S178" s="174">
        <f>SUMIF('Saturday Race 11-20-21'!$B$11:$B$20,$C178,'Saturday Race 11-20-21'!$AX$11:$AX$20)</f>
        <v>0</v>
      </c>
      <c r="T178" s="174">
        <f>SUMIF('Saturday Race 11-20-21'!$B$11:$B$20,$C178,'Saturday Race 11-20-21'!$AY$11:$AY$20)</f>
        <v>0</v>
      </c>
      <c r="U178" s="174">
        <f>SUMIF('Saturday Race 1-08-22'!$B$11:$B$20,$C178,'Saturday Race 1-08-22'!$AU$11:$AU$20)</f>
        <v>0</v>
      </c>
      <c r="V178" s="174">
        <f>SUMIF('Saturday Race 1-08-22'!$B$11:$B$20,$C178,'Saturday Race 1-08-22'!$AV$11:$AV$20)</f>
        <v>0</v>
      </c>
      <c r="W178" s="174">
        <f>SUMIF('Saturday Race 1-08-22'!$B$11:$B$20,$C178,'Saturday Race 1-08-22'!$AW$11:$AW$20)</f>
        <v>0</v>
      </c>
      <c r="X178" s="174">
        <f>SUMIF('Saturday Race 1-08-22'!$B$11:$B$20,$C178,'Saturday Race 1-08-22'!$AX$11:$AX$20)</f>
        <v>0</v>
      </c>
      <c r="Y178" s="174">
        <f>SUMIF('Saturday Race 1-08-22'!$B$11:$B$20,$C178,'Saturday Race 1-08-22'!$AY$11:$AY$20)</f>
        <v>0</v>
      </c>
      <c r="Z178" s="174">
        <f>SUMIF('Saturday Race 1-22-22'!$B$11:$B$20,$C178,'Saturday Race 1-22-22'!$AU$11:$AU$20)</f>
        <v>0</v>
      </c>
      <c r="AA178" s="174">
        <f>SUMIF('Saturday Race 1-22-22'!$B$11:$B$20,$C178,'Saturday Race 1-22-22'!$AV$11:$AV$20)</f>
        <v>0</v>
      </c>
      <c r="AB178" s="174">
        <f>SUMIF('Saturday Race 1-22-22'!$B$11:$B$20,$C178,'Saturday Race 1-22-22'!$AW$11:$AW$20)</f>
        <v>0</v>
      </c>
      <c r="AC178" s="174">
        <f>SUMIF('Saturday Race 1-22-22'!$B$11:$B$20,$C178,'Saturday Race 1-22-22'!$AX$11:$AX$20)</f>
        <v>0</v>
      </c>
      <c r="AD178" s="174">
        <f>SUMIF('Saturday Race 1-22-22'!$B$11:$B$20,$C178,'Saturday Race 1-22-22'!$AY$11:$AY$20)</f>
        <v>0</v>
      </c>
      <c r="AE178" s="174">
        <f>SUMIF('Sunday Race 2-6-22'!$B$11:$B$20,$C178,'Sunday Race 2-6-22'!$AU$11:$AU$20)</f>
        <v>0</v>
      </c>
      <c r="AF178" s="174">
        <f>SUMIF('Sunday Race 2-6-22'!$B$11:$B$20,$C178,'Sunday Race 2-6-22'!$AV$11:$AV$20)</f>
        <v>0</v>
      </c>
      <c r="AG178" s="174">
        <f>SUMIF('Sunday Race 2-6-22'!$B$11:$B$20,$C178,'Sunday Race 2-6-22'!$AW$11:$AW$20)</f>
        <v>0</v>
      </c>
      <c r="AH178" s="174">
        <f>SUMIF('Sunday Race 2-6-22'!$B$11:$B$20,$C178,'Sunday Race 2-6-22'!$AX$11:$AX$20)</f>
        <v>0</v>
      </c>
      <c r="AI178" s="174">
        <f>SUMIF('Sunday Race 2-6-22'!$B$11:$B$20,$C178,'Sunday Race 2-6-22'!$AY$11:$AY$20)</f>
        <v>0</v>
      </c>
      <c r="AJ178" s="174">
        <f>SUMIF('Sunday Race 2-20-22'!$B$11:$B$26,$C178,'Sunday Race 2-20-22'!$AU$11:$AU$26)</f>
        <v>0</v>
      </c>
      <c r="AK178" s="174">
        <f>SUMIF('Sunday Race 2-20-22'!$B$11:$B$26,$C178,'Sunday Race 2-20-22'!$AV$11:$AV$26)</f>
        <v>0</v>
      </c>
      <c r="AL178" s="174">
        <f>SUMIF('Sunday Race 2-20-22'!$B$11:$B$26,$C178,'Sunday Race 2-20-22'!$AW$11:$AW$26)</f>
        <v>0</v>
      </c>
      <c r="AM178" s="174">
        <f>SUMIF('Sunday Race 2-20-22'!$B$11:$B$26,$C178,'Sunday Race 2-20-22'!$AX$11:$AX$26)</f>
        <v>0</v>
      </c>
      <c r="AN178" s="174">
        <f>SUMIF('Sunday Race 2-20-22'!$B$11:$B$26,$C178,'Sunday Race 2-20-22'!$AY$11:$AY$26)</f>
        <v>0</v>
      </c>
      <c r="AO178" s="174">
        <f>SUMIF('Sunday Race 2-27-22'!$B$11:$B$20,$C178,'Sunday Race 2-27-22'!$AU$11:$AU$20)</f>
        <v>0</v>
      </c>
      <c r="AP178" s="174">
        <f>SUMIF('Sunday Race 2-27-22'!$B$11:$B$20,$C178,'Sunday Race 2-27-22'!$AV$11:$AV$20)</f>
        <v>0</v>
      </c>
      <c r="AQ178" s="174">
        <f>SUMIF('Sunday Race 2-27-22'!$B$11:$B$20,$C178,'Sunday Race 2-27-22'!$AW$11:$AW$20)</f>
        <v>0</v>
      </c>
      <c r="AR178" s="174">
        <f>SUMIF('Sunday Race 2-27-22'!$B$11:$B$20,$C178,'Sunday Race 2-27-22'!$AX$11:$AX$20)</f>
        <v>0</v>
      </c>
      <c r="AS178" s="174">
        <f>SUMIF('Sunday Race 2-27-22'!$B$11:$B$20,$C178,'Sunday Race 2-27-22'!$AY$11:$AY$20)</f>
        <v>0</v>
      </c>
      <c r="AT178" s="174">
        <f>SUMIF('Sunday Race 3-13-22'!$B$11:$B$25,$C178,'Sunday Race 3-13-22'!$AU$11:$AU$25)</f>
        <v>0</v>
      </c>
      <c r="AU178" s="174">
        <f>SUMIF('Sunday Race 3-13-22'!$B$11:$B$25,$C178,'Sunday Race 3-13-22'!$AV$11:$AV$25)</f>
        <v>0</v>
      </c>
      <c r="AV178" s="174">
        <f>SUMIF('Sunday Race 3-13-22'!$B$11:$B$25,$C178,'Sunday Race 3-13-22'!$AW$11:$AW$25)</f>
        <v>0</v>
      </c>
      <c r="AW178" s="174">
        <f>SUMIF('Sunday Race 3-13-22'!$B$11:$B$25,$C178,'Sunday Race 3-13-22'!$AX$11:$AX$25)</f>
        <v>0</v>
      </c>
      <c r="AX178" s="174">
        <f>SUMIF('Sunday Race 3-13-22'!$B$11:$B$25,$C178,'Sunday Race 3-13-22'!$AY$11:$AY$25)</f>
        <v>0</v>
      </c>
      <c r="AY178" s="174">
        <f>SUMIF('Saturday Race 3-19-22'!$B$11:$B$15,$C178,'Saturday Race 3-19-22'!$AU$11:$AU$15)</f>
        <v>0</v>
      </c>
      <c r="AZ178" s="174">
        <f>SUMIF('Saturday Race 3-19-22'!$B$11:$B$15,$C178,'Saturday Race 3-19-22'!$AV$11:$AV$15)</f>
        <v>0</v>
      </c>
      <c r="BA178" s="174">
        <f>SUMIF('Saturday Race 3-19-22'!$B$11:$B$15,$C178,'Saturday Race 3-19-22'!$AW$11:$AW$15)</f>
        <v>0</v>
      </c>
      <c r="BB178" s="174">
        <f>SUMIF('Saturday Race 3-19-22'!$B$11:$B$15,$C178,'Saturday Race 3-19-22'!$AX$11:$AX$15)</f>
        <v>0</v>
      </c>
      <c r="BC178" s="174">
        <f>SUMIF('Saturday Race 3-19-22'!$B$11:$B$15,$C178,'Saturday Race 3-19-22'!$AY$11:$AY$15)</f>
        <v>0</v>
      </c>
      <c r="BD178" s="174">
        <f>SUMIF('Sunday Races 4-10-22'!$B$11:$B$26,$C178,'Sunday Races 4-10-22'!$AU$11:$AU$26)</f>
        <v>0</v>
      </c>
      <c r="BE178" s="174">
        <f>SUMIF('Sunday Races 4-10-22'!$B$11:$B$26,$C178,'Sunday Races 4-10-22'!$AV$11:$AV$26)</f>
        <v>0</v>
      </c>
      <c r="BF178" s="174">
        <f>SUMIF('Sunday Races 4-10-22'!$B$11:$B$26,$C178,'Sunday Races 4-10-22'!$AW$11:$AW$26)</f>
        <v>0</v>
      </c>
      <c r="BG178" s="174">
        <f>SUMIF('Sunday Races 4-10-22'!$B$11:$B$26,$C178,'Sunday Races 4-10-22'!$AX$11:$AX$26)</f>
        <v>0</v>
      </c>
      <c r="BH178" s="174">
        <f>SUMIF('Sunday Races 4-10-22'!$B$11:$B$26,$C178,'Sunday Races 4-10-22'!$AY$11:$AY$26)</f>
        <v>0</v>
      </c>
      <c r="BI178" s="174">
        <f>SUMIF('Sunday Races 5-1-22'!$B$11:$B$28,$C178,'Sunday Races 5-1-22'!$AU$11:$AU$28)</f>
        <v>0</v>
      </c>
      <c r="BJ178" s="174">
        <f>SUMIF('Sunday Races 5-1-22'!$B$11:$B$28,$C178,'Sunday Races 5-1-22'!$AV$11:$AV$28)</f>
        <v>0</v>
      </c>
      <c r="BK178" s="174">
        <f>SUMIF('Sunday Races 5-1-22'!$B$11:$B$28,$C178,'Sunday Races 5-1-22'!$AW$11:$AW$28)</f>
        <v>0</v>
      </c>
      <c r="BL178" s="174">
        <f>SUMIF('Sunday Races 5-1-22'!$B$11:$B$28,$C178,'Sunday Races 5-1-22'!$AX$11:$AX$28)</f>
        <v>0</v>
      </c>
      <c r="BM178" s="174">
        <f>SUMIF('Sunday Races 5-1-22'!$B$11:$B$28,$C178,'Sunday Races 5-1-22'!$AY$11:$AY$28)</f>
        <v>0</v>
      </c>
      <c r="BN178" s="174">
        <f>SUMIF('Sunday Races 6-5-22'!$B$11:$B$28,$C178,'Sunday Races 6-5-22'!$AU$11:$AU$28)</f>
        <v>0</v>
      </c>
      <c r="BO178" s="174">
        <f>SUMIF('Sunday Races 6-5-22'!$B$11:$B$28,$C178,'Sunday Races 6-5-22'!$AV$11:$AV$28)</f>
        <v>0</v>
      </c>
      <c r="BP178" s="174">
        <f>SUMIF('Sunday Races 6-5-22'!$B$11:$B$28,$C178,'Sunday Races 6-5-22'!$AW$11:$AW$28)</f>
        <v>0</v>
      </c>
      <c r="BQ178" s="174">
        <f>SUMIF('Sunday Races 6-5-22'!$B$11:$B$28,$C178,'Sunday Races 6-5-22'!$AX$11:$AX$28)</f>
        <v>0</v>
      </c>
      <c r="BR178" s="174">
        <f>SUMIF('Sunday Races 6-5-22'!$B$11:$B$28,$C178,'Sunday Races 6-5-22'!$AY$11:$AY$28)</f>
        <v>0</v>
      </c>
      <c r="BS178" s="174">
        <f>SUMIF('Sunday Races 6-12-22'!$B$11:$B$24,$C178,'Sunday Races 6-12-22'!$AU$11:$AU$24)</f>
        <v>0</v>
      </c>
      <c r="BT178" s="174">
        <f>SUMIF('Sunday Races 6-12-22'!$B$11:$B$24,$C178,'Sunday Races 6-12-22'!$AV$11:$AV$24)</f>
        <v>0</v>
      </c>
      <c r="BU178" s="174">
        <f>SUMIF('Sunday Races 6-12-22'!$B$11:$B$24,$C178,'Sunday Races 6-12-22'!$AW$11:$AW$24)</f>
        <v>0</v>
      </c>
      <c r="BV178" s="174">
        <f>SUMIF('Sunday Races 6-12-22'!$B$11:$B$24,$C178,'Sunday Races 6-12-22'!$AX$11:$AX$24)</f>
        <v>0</v>
      </c>
      <c r="BW178" s="174">
        <f>SUMIF('Sunday Races 6-12-22'!$B$11:$B$24,$C178,'Sunday Races 6-12-22'!$AY$11:$AY$24)</f>
        <v>0</v>
      </c>
      <c r="BX178" s="174">
        <f>SUMIF('Saturday Races 6-18-22'!$B$11:$B$24,$C178,'Saturday Races 6-18-22'!$AU$11:$AU$24)</f>
        <v>0</v>
      </c>
      <c r="BY178" s="174">
        <f>SUMIF('Saturday Races 6-18-22'!$B$11:$B$24,$C178,'Saturday Races 6-18-22'!$AV$11:$AV$24)</f>
        <v>0</v>
      </c>
      <c r="BZ178" s="174">
        <f>SUMIF('Saturday Races 6-18-22'!$B$11:$B$24,$C178,'Saturday Races 6-18-22'!$AW$11:$AW$24)</f>
        <v>0</v>
      </c>
      <c r="CA178" s="174">
        <f>SUMIF('Saturday Races 6-18-22'!$B$11:$B$24,$C178,'Saturday Races 6-18-22'!$AX$11:$AX$24)</f>
        <v>0</v>
      </c>
      <c r="CB178" s="174">
        <f>SUMIF('Saturday Races 6-18-22'!$B$11:$B$24,$C178,'Saturday Races 6-18-22'!$AY$11:$AY$24)</f>
        <v>0</v>
      </c>
      <c r="CC178" s="174">
        <f>SUMIF('Sunday Races 7-3-22'!$B$11:$B$26,$C178,'Sunday Races 7-3-22'!$AU$11:$AU$26)</f>
        <v>0</v>
      </c>
      <c r="CD178" s="174">
        <f>SUMIF('Sunday Races 7-3-22'!$B$11:$B$26,$C178,'Sunday Races 7-3-22'!$AV$11:$AV$26)</f>
        <v>0</v>
      </c>
      <c r="CE178" s="174">
        <f>SUMIF('Sunday Races 7-3-22'!$B$11:$B$26,$C178,'Sunday Races 7-3-22'!$AW$11:$AW$26)</f>
        <v>0</v>
      </c>
      <c r="CF178" s="174">
        <f>SUMIF('Sunday Races 7-3-22'!$B$11:$B$26,$C178,'Sunday Races 7-3-22'!$AX$11:$AX$26)</f>
        <v>0</v>
      </c>
      <c r="CG178" s="174">
        <f>SUMIF('Sunday Races 7-3-22'!$B$11:$B$26,$C178,'Sunday Races 7-3-22'!$AY$11:$AY$26)</f>
        <v>0</v>
      </c>
      <c r="CH178" s="174">
        <f>SUMIF('Sunday Races 7-31-22'!$B$11:$B$26,$C178,'Sunday Races 7-31-22'!$AU$11:$AU$26)</f>
        <v>0</v>
      </c>
      <c r="CI178" s="174">
        <f>SUMIF('Sunday Races 7-31-22'!$B$11:$B$26,$C178,'Sunday Races 7-31-22'!$AV$11:$AV$26)</f>
        <v>0</v>
      </c>
      <c r="CJ178" s="174">
        <f>SUMIF('Sunday Races 7-31-22'!$B$11:$B$26,$C178,'Sunday Races 7-31-22'!$AW$11:$AW$26)</f>
        <v>0</v>
      </c>
      <c r="CK178" s="174">
        <f>SUMIF('Sunday Races 7-31-22'!$B$11:$B$26,$C178,'Sunday Races 7-31-22'!$AX$11:$AX$26)</f>
        <v>0</v>
      </c>
      <c r="CL178" s="174">
        <f>SUMIF('Sunday Races 7-31-22'!$B$11:$B$26,$C178,'Sunday Races 7-31-22'!$AY$11:$AY$26)</f>
        <v>0</v>
      </c>
      <c r="CM178" s="174">
        <f>SUMIF('Sunday Races 8-14-22'!$B$11:$B$26,$C178,'Sunday Races 8-14-22'!$AU$11:$AU$26)</f>
        <v>0</v>
      </c>
      <c r="CN178" s="174">
        <f>SUMIF('Sunday Races 8-14-22'!$B$11:$B$26,$C178,'Sunday Races 8-14-22'!$AV$11:$AV$26)</f>
        <v>0</v>
      </c>
      <c r="CO178" s="174">
        <f>SUMIF('Sunday Races 8-14-22'!$B$11:$B$26,$C178,'Sunday Races 8-14-22'!$AW$11:$AW$26)</f>
        <v>0</v>
      </c>
      <c r="CP178" s="174">
        <f>SUMIF('Sunday Races 8-14-22'!$B$11:$B$26,$C178,'Sunday Races 8-14-22'!$AX$11:$AX$26)</f>
        <v>0</v>
      </c>
      <c r="CQ178" s="174">
        <f>SUMIF('Sunday Races 8-14-22'!$B$11:$B$26,$C178,'Sunday Races 8-14-22'!$AY$11:$AY$26)</f>
        <v>0</v>
      </c>
      <c r="CR178" s="174">
        <f>SUMIF('Saturday Races 8-20-22'!$B$11:$B$26,$C178,'Saturday Races 8-20-22'!$AU$11:$AU$26)</f>
        <v>0</v>
      </c>
      <c r="CS178" s="174">
        <f>SUMIF('Saturday Races 8-20-22'!$B$11:$B$26,$C178,'Saturday Races 8-20-22'!$AV$11:$AV$26)</f>
        <v>0</v>
      </c>
      <c r="CT178" s="174">
        <f>SUMIF('Saturday Races 8-20-22'!$B$11:$B$26,$C178,'Saturday Races 8-20-22'!$AW$11:$AW$26)</f>
        <v>0</v>
      </c>
      <c r="CU178" s="174">
        <f>SUMIF('Saturday Races 8-20-22'!$B$11:$B$26,$C178,'Saturday Races 8-20-22'!$AX$11:$AX$26)</f>
        <v>0</v>
      </c>
      <c r="CV178" s="174">
        <f>SUMIF('Saturday Races 8-20-22'!$B$11:$B$26,$C178,'Saturday Races 8-20-22'!$AY$11:$AY$26)</f>
        <v>0</v>
      </c>
      <c r="CW178" s="174">
        <f>SUMIF('Sunday Races 9-11-22'!$B$11:$B$20,$C178,'Sunday Races 9-11-22'!$AU$11:$AU$20)</f>
        <v>0</v>
      </c>
      <c r="CX178" s="174">
        <f>SUMIF('Sunday Races 9-11-22'!$B$11:$B$20,$C178,'Sunday Races 9-11-22'!$AV$11:$AV$20)</f>
        <v>0</v>
      </c>
      <c r="CY178" s="174">
        <f>SUMIF('Sunday Races 9-11-22'!$B$11:$B$20,$C178,'Sunday Races 9-11-22'!$AW$11:$AW$20)</f>
        <v>0</v>
      </c>
      <c r="CZ178" s="174">
        <f>SUMIF('Sunday Races 9-11-22'!$B$11:$B$20,$C178,'Sunday Races 9-11-22'!$AX$11:$AX$20)</f>
        <v>0</v>
      </c>
      <c r="DA178" s="174">
        <f>SUMIF('Sunday Races 9-11-22'!$B$11:$B$20,$C178,'Sunday Races 9-11-22'!$AY$11:$AY$20)</f>
        <v>0</v>
      </c>
      <c r="DB178" s="174">
        <f>SUMIF('Sunday Races 10-9-22'!$B$11:$B$21,$C178,'Sunday Races 10-9-22'!$AU$11:$AU$21)</f>
        <v>0</v>
      </c>
      <c r="DC178" s="174">
        <f>SUMIF('Sunday Races 10-9-22'!$B$11:$B$21,$C178,'Sunday Races 10-9-22'!$AV$11:$AV$21)</f>
        <v>0</v>
      </c>
      <c r="DD178" s="174">
        <f>SUMIF('Sunday Races 10-9-22'!$B$11:$B$21,$C178,'Sunday Races 10-9-22'!$AW$11:$AW$21)</f>
        <v>0</v>
      </c>
      <c r="DE178" s="174">
        <f>SUMIF('Sunday Races 10-9-22'!$B$11:$B$21,$C178,'Sunday Races 10-9-22'!$AX$11:$AX$21)</f>
        <v>0</v>
      </c>
      <c r="DF178" s="174">
        <f>SUMIF('Sunday Races 10-9-22'!$B$11:$B$21,$C178,'Sunday Races 10-9-22'!$AY$11:$AY$21)</f>
        <v>0</v>
      </c>
      <c r="DG178" s="174">
        <f>SUMIF('Sunday Races 10-23-22'!$B$11:$B$22,$C178,'Sunday Races 10-23-22'!$AU$11:$AU$22)</f>
        <v>0</v>
      </c>
      <c r="DH178" s="174">
        <f>SUMIF('Sunday Races 10-23-22'!$B$11:$B$22,$C178,'Sunday Races 10-23-22'!$AV$11:$AV$22)</f>
        <v>0</v>
      </c>
      <c r="DI178" s="174">
        <f>SUMIF('Sunday Races 10-23-22'!$B$11:$B$22,$C178,'Sunday Races 10-23-22'!$AW$11:$AW$22)</f>
        <v>0</v>
      </c>
      <c r="DJ178" s="174">
        <f>SUMIF('Sunday Races 10-23-22'!$B$11:$B$22,$C178,'Sunday Races 10-23-22'!$AX$11:$AX$22)</f>
        <v>0</v>
      </c>
      <c r="DK178" s="174">
        <f>SUMIF('Sunday Races 10-23-22'!$B$11:$B$22,$C178,'Sunday Races 10-23-22'!$AY$11:$AY$22)</f>
        <v>0</v>
      </c>
      <c r="DL178" s="175"/>
      <c r="DM178" s="176"/>
      <c r="DN178" s="177">
        <f t="shared" si="159"/>
        <v>0</v>
      </c>
      <c r="DO178" s="177">
        <f t="shared" si="159"/>
        <v>0</v>
      </c>
      <c r="DP178" s="177">
        <f t="shared" si="159"/>
        <v>0</v>
      </c>
      <c r="DQ178" s="177">
        <f t="shared" si="159"/>
        <v>0</v>
      </c>
      <c r="DR178" s="177">
        <f t="shared" si="159"/>
        <v>0</v>
      </c>
      <c r="DS178" s="177">
        <f t="shared" si="159"/>
        <v>0</v>
      </c>
      <c r="DT178" s="177">
        <f t="shared" si="159"/>
        <v>0</v>
      </c>
      <c r="DU178" s="177">
        <f t="shared" si="159"/>
        <v>0</v>
      </c>
      <c r="DV178" s="177">
        <f t="shared" si="159"/>
        <v>0</v>
      </c>
      <c r="DW178" s="177">
        <f t="shared" si="159"/>
        <v>0</v>
      </c>
      <c r="DX178" s="177">
        <f t="shared" si="160"/>
        <v>0</v>
      </c>
      <c r="DY178" s="177">
        <f t="shared" si="160"/>
        <v>0</v>
      </c>
      <c r="DZ178" s="177">
        <f t="shared" si="160"/>
        <v>0</v>
      </c>
      <c r="EA178" s="177">
        <f t="shared" si="160"/>
        <v>0</v>
      </c>
      <c r="EB178" s="177">
        <f t="shared" si="160"/>
        <v>0</v>
      </c>
      <c r="EC178" s="177">
        <f t="shared" si="160"/>
        <v>0</v>
      </c>
      <c r="ED178" s="177">
        <f t="shared" si="160"/>
        <v>0</v>
      </c>
      <c r="EE178" s="177">
        <f t="shared" si="160"/>
        <v>0</v>
      </c>
      <c r="EF178" s="177">
        <f t="shared" si="160"/>
        <v>0</v>
      </c>
      <c r="EG178" s="177">
        <f t="shared" si="160"/>
        <v>0</v>
      </c>
      <c r="EH178" s="177">
        <f t="shared" si="161"/>
        <v>0</v>
      </c>
      <c r="EI178" s="177">
        <f t="shared" si="161"/>
        <v>0</v>
      </c>
      <c r="EJ178" s="177">
        <f t="shared" si="161"/>
        <v>0</v>
      </c>
      <c r="EK178" s="177">
        <f t="shared" si="161"/>
        <v>0</v>
      </c>
      <c r="EL178" s="177">
        <f t="shared" si="161"/>
        <v>0</v>
      </c>
      <c r="EM178" s="177">
        <f t="shared" si="161"/>
        <v>0</v>
      </c>
      <c r="EN178" s="177">
        <f t="shared" si="161"/>
        <v>0</v>
      </c>
      <c r="EO178" s="177">
        <f t="shared" si="161"/>
        <v>0</v>
      </c>
      <c r="EP178" s="177">
        <f t="shared" si="161"/>
        <v>0</v>
      </c>
      <c r="EQ178" s="177">
        <f t="shared" si="161"/>
        <v>0</v>
      </c>
      <c r="ER178" s="177">
        <f t="shared" si="162"/>
        <v>0</v>
      </c>
      <c r="ES178" s="177">
        <f t="shared" si="162"/>
        <v>0</v>
      </c>
      <c r="ET178" s="177">
        <f t="shared" si="162"/>
        <v>0</v>
      </c>
      <c r="EU178" s="177">
        <f t="shared" si="162"/>
        <v>0</v>
      </c>
      <c r="EV178" s="177">
        <f t="shared" si="162"/>
        <v>0</v>
      </c>
      <c r="EW178" s="177">
        <f t="shared" si="162"/>
        <v>0</v>
      </c>
      <c r="EX178" s="177">
        <f t="shared" si="162"/>
        <v>0</v>
      </c>
      <c r="EY178" s="177">
        <f t="shared" si="162"/>
        <v>0</v>
      </c>
      <c r="EZ178" s="177">
        <f t="shared" si="162"/>
        <v>0</v>
      </c>
      <c r="FA178" s="177">
        <f t="shared" si="162"/>
        <v>0</v>
      </c>
      <c r="FB178" s="177">
        <f t="shared" si="163"/>
        <v>0</v>
      </c>
      <c r="FC178" s="177">
        <f t="shared" si="163"/>
        <v>0</v>
      </c>
      <c r="FD178" s="177">
        <f t="shared" si="163"/>
        <v>0</v>
      </c>
      <c r="FE178" s="177">
        <f t="shared" si="163"/>
        <v>0</v>
      </c>
      <c r="FF178" s="177">
        <f t="shared" si="163"/>
        <v>0</v>
      </c>
      <c r="FG178" s="177">
        <f t="shared" si="163"/>
        <v>0</v>
      </c>
      <c r="FH178" s="177">
        <f t="shared" si="163"/>
        <v>0</v>
      </c>
      <c r="FI178" s="177">
        <f t="shared" si="163"/>
        <v>0</v>
      </c>
      <c r="FJ178" s="177">
        <f t="shared" si="163"/>
        <v>0</v>
      </c>
      <c r="FK178" s="177">
        <f t="shared" si="163"/>
        <v>0</v>
      </c>
      <c r="FL178" s="177">
        <f t="shared" si="164"/>
        <v>0</v>
      </c>
      <c r="FM178" s="177">
        <f t="shared" si="164"/>
        <v>0</v>
      </c>
      <c r="FN178" s="177">
        <f t="shared" si="164"/>
        <v>0</v>
      </c>
      <c r="FO178" s="177">
        <f t="shared" si="164"/>
        <v>0</v>
      </c>
      <c r="FP178" s="177">
        <f t="shared" si="164"/>
        <v>0</v>
      </c>
      <c r="FQ178" s="177">
        <f t="shared" si="164"/>
        <v>0</v>
      </c>
      <c r="FR178" s="177">
        <f t="shared" si="164"/>
        <v>0</v>
      </c>
      <c r="FS178" s="177">
        <f t="shared" si="164"/>
        <v>0</v>
      </c>
      <c r="FT178" s="177">
        <f t="shared" si="164"/>
        <v>0</v>
      </c>
      <c r="FU178" s="177">
        <f t="shared" si="164"/>
        <v>0</v>
      </c>
      <c r="FV178" s="177">
        <f t="shared" si="164"/>
        <v>0</v>
      </c>
      <c r="FW178" s="177">
        <f t="shared" si="164"/>
        <v>0</v>
      </c>
      <c r="FX178" s="177">
        <f t="shared" si="164"/>
        <v>0</v>
      </c>
      <c r="FY178" s="177">
        <f t="shared" si="164"/>
        <v>0</v>
      </c>
      <c r="FZ178" s="177">
        <f t="shared" si="164"/>
        <v>0</v>
      </c>
      <c r="GA178" s="177"/>
      <c r="GB178" s="229">
        <f t="shared" si="157"/>
        <v>85</v>
      </c>
      <c r="GC178" s="229">
        <f t="shared" si="158"/>
        <v>4</v>
      </c>
      <c r="GD178" s="174">
        <f>SUMIF('One Day 12-04-21 Scots'!$B$11:$B$24,$C178,'One Day 12-04-21 Scots'!$AU$11:$AU$24)</f>
        <v>0</v>
      </c>
      <c r="GE178" s="174">
        <f>SUMIF('One Day 12-04-21 Scots'!$B$11:$B$24,$C178,'One Day 12-04-21 Scots'!$AV$11:$AV$24)</f>
        <v>0</v>
      </c>
      <c r="GF178" s="174">
        <f>SUMIF('One Day 12-04-21 Scots'!$B$11:$B$24,$C178,'One Day 12-04-21 Scots'!$AW$11:$AW$24)</f>
        <v>0</v>
      </c>
      <c r="GG178" s="174">
        <f>SUMIF('One Day 12-04-21 Scots'!$B$11:$B$24,$C178,'One Day 12-04-21 Scots'!$AX$11:$AX$24)</f>
        <v>0</v>
      </c>
      <c r="GH178" s="174">
        <f>SUMIF('One Day 12-04-21 Scots'!$B$11:$B$24,$C178,'One Day 12-04-21 Scots'!$AY$11:$AY$24)</f>
        <v>0</v>
      </c>
      <c r="GI178" s="174">
        <f>SUMIF('One Day 12-04-21 Thistles'!$B$11:$B$25,$C178,'One Day 12-04-21 Thistles'!$AU$11:$AU$25)</f>
        <v>0</v>
      </c>
      <c r="GJ178" s="174">
        <f>SUMIF('One Day 12-04-21 Thistles'!$B$11:$B$25,$C178,'One Day 12-04-21 Thistles'!$AV$11:$AV$25)</f>
        <v>0</v>
      </c>
      <c r="GK178" s="174">
        <f>SUMIF('One Day 12-04-21 Thistles'!$B$11:$B$25,$C178,'One Day 12-04-21 Thistles'!$AW$11:$AW$25)</f>
        <v>0</v>
      </c>
      <c r="GL178" s="174">
        <f>SUMIF('One Day 12-04-21 Thistles'!$B$11:$B$25,$C178,'One Day 12-04-21 Thistles'!$AX$11:$AX$25)</f>
        <v>0</v>
      </c>
      <c r="GM178" s="174">
        <f>SUMIF('One Day 12-04-21 Thistles'!$B$11:$B$25,$C178,'One Day 12-04-21 Thistles'!$AY$11:$AY$25)</f>
        <v>0</v>
      </c>
      <c r="GN178" s="174">
        <f>SUMIF('Chili One Day 2-12-22 Scots'!$B$11:$B$27,$C178,'Chili One Day 2-12-22 Scots'!$AU$11:$AU$27)</f>
        <v>0</v>
      </c>
      <c r="GO178" s="174">
        <f>SUMIF('Chili One Day 2-12-22 Scots'!$B$11:$B$27,$C178,'Chili One Day 2-12-22 Scots'!$AV$11:$AV$27)</f>
        <v>0</v>
      </c>
      <c r="GP178" s="174">
        <f>SUMIF('Chili One Day 2-12-22 Scots'!$B$11:$B$27,$C178,'Chili One Day 2-12-22 Scots'!$AW$11:$AW$27)</f>
        <v>0</v>
      </c>
      <c r="GQ178" s="174">
        <f>SUMIF('Chili One Day 2-12-22 Scots'!$B$11:$B$27,$C178,'Chili One Day 2-12-22 Scots'!$AX$11:$AX$27)</f>
        <v>0</v>
      </c>
      <c r="GR178" s="174">
        <f>SUMIF('Chili One Day 2-12-22 Scots'!$B$11:$B$27,$C178,'Chili One Day 2-12-22 Scots'!$AY$11:$AY$27)</f>
        <v>0</v>
      </c>
      <c r="GS178" s="174">
        <f>SUMIF('Chili One Day 2-12-22 Thistles'!$B$11:$B$27,$C178,'Chili One Day 2-12-22 Thistles'!$AU$11:$AU$27)</f>
        <v>0</v>
      </c>
      <c r="GT178" s="174">
        <f>SUMIF('Chili One Day 2-12-22 Thistles'!$B$11:$B$27,$C178,'Chili One Day 2-12-22 Thistles'!$AV$11:$AV$27)</f>
        <v>0</v>
      </c>
      <c r="GU178" s="174">
        <f>SUMIF('Chili One Day 2-12-22 Thistles'!$B$11:$B$27,$C178,'Chili One Day 2-12-22 Thistles'!$AW$11:$AW$27)</f>
        <v>0</v>
      </c>
      <c r="GV178" s="174">
        <f>SUMIF('Chili One Day 2-12-22 Thistles'!$B$11:$B$27,$C178,'Chili One Day 2-12-22 Thistles'!$AX$11:$AX$27)</f>
        <v>0</v>
      </c>
      <c r="GW178" s="174">
        <f>SUMIF('Chili One Day 2-12-22 Thistles'!$B$11:$B$27,$C178,'Chili One Day 2-12-22 Thistles'!$AY$11:$AY$27)</f>
        <v>0</v>
      </c>
      <c r="GX178" s="174">
        <f>SUMIF('Ironman One Day 3-5-22 FS'!$B$11:$B$26,$C178,'Ironman One Day 3-5-22 FS'!$AU$11:$AU$26)</f>
        <v>0</v>
      </c>
      <c r="GY178" s="174">
        <f>SUMIF('Ironman One Day 3-5-22 FS'!$B$11:$B$26,$C178,'Ironman One Day 3-5-22 FS'!$AV$11:$AV$26)</f>
        <v>0</v>
      </c>
      <c r="GZ178" s="174">
        <f>SUMIF('Ironman One Day 3-5-22 FS'!$B$11:$B$26,$C178,'Ironman One Day 3-5-22 FS'!$AW$11:$AW$26)</f>
        <v>0</v>
      </c>
      <c r="HA178" s="174">
        <f>SUMIF('Ironman One Day 3-5-22 FS'!$B$11:$B$26,$C178,'Ironman One Day 3-5-22 FS'!$AX$11:$AX$26)</f>
        <v>0</v>
      </c>
      <c r="HB178" s="174">
        <f>SUMIF('Ironman One Day 3-5-22 FS'!$B$11:$B$26,$C178,'Ironman One Day 3-5-22 FS'!$AY$11:$AY$26)</f>
        <v>0</v>
      </c>
      <c r="HC178" s="174">
        <f>SUMIF('Ironman One Day 3-5-22 420'!$B$11:$B$26,$C178,'Ironman One Day 3-5-22 420'!$AU$11:$AU$26)</f>
        <v>0</v>
      </c>
      <c r="HD178" s="174">
        <f>SUMIF('Ironman One Day 3-5-22 420'!$B$11:$B$26,$C178,'Ironman One Day 3-5-22 420'!$AV$11:$AV$26)</f>
        <v>0</v>
      </c>
      <c r="HE178" s="174">
        <f>SUMIF('Ironman One Day 3-5-22 420'!$B$11:$B$26,$C178,'Ironman One Day 3-5-22 420'!$AW$11:$AW$26)</f>
        <v>0</v>
      </c>
      <c r="HF178" s="174">
        <f>SUMIF('Ironman One Day 3-5-22 420'!$B$11:$B$26,$C178,'Ironman One Day 3-5-22 420'!$AX$11:$AX$26)</f>
        <v>0</v>
      </c>
      <c r="HG178" s="174">
        <f>SUMIF('Ironman One Day 3-5-22 420'!$B$11:$B$26,$C178,'Ironman One Day 3-5-22 420'!$AY$11:$AY$26)</f>
        <v>0</v>
      </c>
      <c r="HH178" s="174">
        <f>SUMIF('Easter One Day 4-16-22 FS'!$B$11:$B$25,$C178,'Easter One Day 4-16-22 FS'!$AU$11:$AU$25)</f>
        <v>0</v>
      </c>
      <c r="HI178" s="174">
        <f>SUMIF('Easter One Day 4-16-22 FS'!$B$11:$B$25,$C178,'Easter One Day 4-16-22 FS'!$AV$11:$AV$25)</f>
        <v>0</v>
      </c>
      <c r="HJ178" s="174">
        <f>SUMIF('Easter One Day 4-16-22 FS'!$B$11:$B$25,$C178,'Easter One Day 4-16-22 FS'!$AW$11:$AW$25)</f>
        <v>0</v>
      </c>
      <c r="HK178" s="174">
        <f>SUMIF('Easter One Day 4-16-22 FS'!$B$11:$B$25,$C178,'Easter One Day 4-16-22 FS'!$AX$11:$AX$25)</f>
        <v>0</v>
      </c>
      <c r="HL178" s="174">
        <f>SUMIF('Easter One Day 4-16-22 FS'!$B$11:$B$25,$C178,'Easter One Day 4-16-22 FS'!$AY$11:$AY$25)</f>
        <v>0</v>
      </c>
      <c r="HM178" s="174">
        <f>SUMIF('Easter One Day 4-16-22 TH'!$B$11:$B$25,$C178,'Easter One Day 4-16-22 TH'!$AU$11:$AU$25)</f>
        <v>0</v>
      </c>
      <c r="HN178" s="174">
        <f>SUMIF('Easter One Day 4-16-22 TH'!$B$11:$B$25,$C178,'Easter One Day 4-16-22 TH'!$AV$11:$AV$25)</f>
        <v>0</v>
      </c>
      <c r="HO178" s="174">
        <f>SUMIF('Easter One Day 4-16-22 TH'!$B$11:$B$25,$C178,'Easter One Day 4-16-22 TH'!$AW$11:$AW$25)</f>
        <v>0</v>
      </c>
      <c r="HP178" s="174">
        <f>SUMIF('Easter One Day 4-16-22 TH'!$B$11:$B$25,$C178,'Easter One Day 4-16-22 TH'!$AX$11:$AX$25)</f>
        <v>0</v>
      </c>
      <c r="HQ178" s="174">
        <f>SUMIF('Easter One Day 4-16-22 TH'!$B$11:$B$25,$C178,'Easter One Day 4-16-22 TH'!$AY$11:$AY$25)</f>
        <v>0</v>
      </c>
      <c r="HR178" s="174">
        <f>SUMIF('Long Distance Race 5-7-22'!$B$11:$B$25,$C178,'Long Distance Race 5-7-22'!$AU$11:$AU$25)</f>
        <v>0</v>
      </c>
      <c r="HS178" s="174">
        <f>SUMIF('Long Distance Race 5-7-22'!$B$11:$B$18,$C178,'Long Distance Race 5-7-22'!$AV$11:$AV$18)</f>
        <v>0</v>
      </c>
      <c r="HT178" s="174">
        <f>SUMIF('Long Distance Race 5-7-22'!$B$11:$B$18,$C178,'Long Distance Race 5-7-22'!$AW$11:$AW$18)</f>
        <v>0</v>
      </c>
      <c r="HU178" s="174">
        <f>SUMIF('Long Distance Race 5-7-22'!$B$11:$B$18,$C178,'Long Distance Race 5-7-22'!$AX$11:$AX$18)</f>
        <v>0</v>
      </c>
      <c r="HV178" s="174">
        <f>SUMIF('Long Distance Race 5-7-22'!$B$11:$B$18,$C178,'Long Distance Race 5-7-22'!$AY$11:$AY$18)</f>
        <v>0</v>
      </c>
      <c r="HW178" s="174">
        <f>SUMIF('Memorial Day Regatta 5-28-22 Op'!$B$11:$B$25,$C178,'Memorial Day Regatta 5-28-22 Op'!$AU$11:$AU$25)</f>
        <v>0</v>
      </c>
      <c r="HX178" s="174">
        <f>SUMIF('Memorial Day Regatta 5-28-22 Op'!$B$11:$B$18,$C178,'Memorial Day Regatta 5-28-22 Op'!$AV$11:$AV$18)</f>
        <v>0</v>
      </c>
      <c r="HY178" s="174">
        <f>SUMIF('Memorial Day Regatta 5-28-22 Op'!$B$11:$B$18,$C178,'Memorial Day Regatta 5-28-22 Op'!$AW$11:$AW$18)</f>
        <v>0</v>
      </c>
      <c r="HZ178" s="174">
        <f>SUMIF('Memorial Day Regatta 5-28-22 Op'!$B$11:$B$18,$C178,'Memorial Day Regatta 5-28-22 Op'!$AX$11:$AX$18)</f>
        <v>0</v>
      </c>
      <c r="IA178" s="174">
        <f>SUMIF('Memorial Day Regatta 5-28-22 Op'!$B$11:$B$18,$C178,'Memorial Day Regatta 5-28-22 Op'!$AY$11:$AY$18)</f>
        <v>0</v>
      </c>
      <c r="IB178" s="174">
        <f>SUMIF('Caldwell Cup 6-25-22 TH'!$B$11:$B$25,$C178,'Caldwell Cup 6-25-22 TH'!$AU$11:$AU$25)</f>
        <v>0</v>
      </c>
      <c r="IC178" s="174">
        <f>SUMIF('Caldwell Cup 6-25-22 TH'!$B$11:$B$25,$C178,'Caldwell Cup 6-25-22 TH'!$AV$11:$AV$25)</f>
        <v>0</v>
      </c>
      <c r="ID178" s="174">
        <f>SUMIF('Caldwell Cup 6-25-22 TH'!$B$11:$B$25,$C178,'Caldwell Cup 6-25-22 TH'!$AW$11:$AW$25)</f>
        <v>0</v>
      </c>
      <c r="IE178" s="174">
        <f>SUMIF('Caldwell Cup 6-25-22 TH'!$B$11:$B$25,$C178,'Caldwell Cup 6-25-22 TH'!$AX$11:$AX$25)</f>
        <v>0</v>
      </c>
      <c r="IF178" s="174">
        <f>SUMIF('Caldwell Cup 6-25-22 TH'!$B$11:$B$25,$C178,'Caldwell Cup 6-25-22 TH'!$AY$11:$AY$25)</f>
        <v>0</v>
      </c>
      <c r="IG178" s="174">
        <f>SUMIF('Caldwell Cup 6-25-22 FS'!$B$11:$B$21,$C178,'Caldwell Cup 6-25-22 FS'!$AU$11:$AU$21)</f>
        <v>0</v>
      </c>
      <c r="IH178" s="174">
        <f>SUMIF('Caldwell Cup 6-25-22 FS'!$B$11:$B$21,$C178,'Caldwell Cup 6-25-22 FS'!$AV$11:$AV$21)</f>
        <v>0</v>
      </c>
      <c r="II178" s="174">
        <f>SUMIF('Caldwell Cup 6-25-22 FS'!$B$11:$B$21,$C178,'Caldwell Cup 6-25-22 FS'!$AW$11:$AW$21)</f>
        <v>0</v>
      </c>
      <c r="IJ178" s="174">
        <f>SUMIF('Caldwell Cup 6-25-22 FS'!$B$11:$B$21,$C178,'Caldwell Cup 6-25-22 FS'!$AX$11:$AX$21)</f>
        <v>0</v>
      </c>
      <c r="IK178" s="174">
        <f>SUMIF('Caldwell Cup 6-25-22 FS'!$B$11:$B$21,$C178,'Caldwell Cup 6-25-22 FS'!$AY$11:$AY$21)</f>
        <v>0</v>
      </c>
      <c r="IL178" s="174">
        <f>SUMIF('Caldwell Cup 6-25-22 Lasers'!$B$11:$B$23,$C178,'Caldwell Cup 6-25-22 Lasers'!$AU$11:$AU$23)</f>
        <v>0</v>
      </c>
      <c r="IM178" s="174">
        <f>SUMIF('Caldwell Cup 6-25-22 Lasers'!$B$11:$B$23,$C178,'Caldwell Cup 6-25-22 Lasers'!$AV$11:$AV$23)</f>
        <v>0</v>
      </c>
      <c r="IN178" s="174">
        <f>SUMIF('Caldwell Cup 6-25-22 Lasers'!$B$11:$B$23,$C178,'Caldwell Cup 6-25-22 Lasers'!$AW$11:$AW$23)</f>
        <v>0</v>
      </c>
      <c r="IO178" s="174">
        <f>SUMIF('Caldwell Cup 6-25-22 Lasers'!$B$11:$B$23,$C178,'Caldwell Cup 6-25-22 Lasers'!$AX$11:$AX$23)</f>
        <v>0</v>
      </c>
      <c r="IP178" s="174">
        <f>SUMIF('Caldwell Cup 6-25-22 Lasers'!$B$11:$B$23,$C178,'Caldwell Cup 6-25-22 Lasers'!$AY$11:$AY$23)</f>
        <v>0</v>
      </c>
      <c r="IQ178" s="174">
        <f>SUMIF('Labor Day Regatta 9-3-22 FS'!$B$11:$B$30,$C178,'Labor Day Regatta 9-3-22 FS'!$AU$11:$AU$30)</f>
        <v>0</v>
      </c>
      <c r="IR178" s="174">
        <f>SUMIF('Labor Day Regatta 9-3-22 FS'!$B$11:$B$30,$C178,'Labor Day Regatta 9-3-22 FS'!$AV$11:$AV$30)</f>
        <v>0</v>
      </c>
      <c r="IS178" s="174">
        <f>SUMIF('Labor Day Regatta 9-3-22 FS'!$B$11:$B$30,$C178,'Labor Day Regatta 9-3-22 FS'!$AW$11:$AW$30)</f>
        <v>0</v>
      </c>
      <c r="IT178" s="174">
        <f>SUMIF('Labor Day Regatta 9-3-22 FS'!$B$11:$B$30,$C178,'Labor Day Regatta 9-3-22 FS'!$AX$11:$AX$30)</f>
        <v>0</v>
      </c>
      <c r="IU178" s="174">
        <f>SUMIF('Labor Day Regatta 9-3-22 FS'!$B$11:$B$30,$C178,'Labor Day Regatta 9-3-22 FS'!$AY$11:$AY$30)</f>
        <v>0</v>
      </c>
      <c r="IV178" s="174">
        <f>SUMIF('2022-09-17 Leukemia Cup FS'!$B$11:$B$26,$C178,'2022-09-17 Leukemia Cup FS'!$AU$11:$AU$26)</f>
        <v>0</v>
      </c>
      <c r="IW178" s="174">
        <f>SUMIF('2022-09-17 Leukemia Cup FS'!$B$11:$B$26,$C178,'2022-09-17 Leukemia Cup FS'!$AV$11:$AV$26)</f>
        <v>0</v>
      </c>
      <c r="IX178" s="174">
        <f>SUMIF('2022-09-17 Leukemia Cup FS'!$B$11:$B$26,$C178,'2022-09-17 Leukemia Cup FS'!$AW$11:$AW$26)</f>
        <v>0</v>
      </c>
      <c r="IY178" s="174">
        <f>SUMIF('2022-09-17 Leukemia Cup FS'!$B$11:$B$26,$C178,'2022-09-17 Leukemia Cup FS'!$AX$11:$AX$26)</f>
        <v>0</v>
      </c>
      <c r="IZ178" s="174">
        <f>SUMIF('2022-09-17 Leukemia Cup FS'!$B$11:$B$26,$C178,'2022-09-17 Leukemia Cup FS'!$AY$11:$AY$26)</f>
        <v>0</v>
      </c>
      <c r="JA178" s="174">
        <f>SUMIF('2022-09-17 Leukemia Cup TH'!$B$11:$B$28,$C178,'2022-09-17 Leukemia Cup TH'!$AU$11:$AU$28)</f>
        <v>0</v>
      </c>
      <c r="JB178" s="174">
        <f>SUMIF('2022-09-17 Leukemia Cup TH'!$B$11:$B$28,$C178,'2022-09-17 Leukemia Cup TH'!$AV$11:$AV$28)</f>
        <v>0</v>
      </c>
      <c r="JC178" s="174">
        <f>SUMIF('2022-09-17 Leukemia Cup TH'!$B$11:$B$28,$C178,'2022-09-17 Leukemia Cup TH'!$AW$11:$AW$28)</f>
        <v>0</v>
      </c>
      <c r="JD178" s="174">
        <f>SUMIF('2022-09-17 Leukemia Cup TH'!$B$11:$B$28,$C178,'2022-09-17 Leukemia Cup TH'!$AX$11:$AX$28)</f>
        <v>0</v>
      </c>
      <c r="JE178" s="174">
        <f>SUMIF('2022-09-17 Leukemia Cup TH'!$B$11:$B$28,$C178,'2022-09-17 Leukemia Cup TH'!$AY$11:$AY$28)</f>
        <v>0</v>
      </c>
      <c r="JF178" s="174">
        <f>SUMIF('Smith-Berry LDR 9-24-22'!$B$11:$B$30,$C178,'Smith-Berry LDR 9-24-22'!$AU$11:$AU$30)</f>
        <v>0</v>
      </c>
      <c r="JG178" s="174">
        <f>SUMIF('Smith-Berry LDR 9-24-22'!$B$11:$B$30,$C178,'Smith-Berry LDR 9-24-22'!$AV$11:$AV$30)</f>
        <v>0</v>
      </c>
      <c r="JH178" s="174">
        <f>SUMIF('Smith-Berry LDR 9-24-22'!$B$11:$B$30,$C178,'Smith-Berry LDR 9-24-22'!$AW$11:$AW$30)</f>
        <v>0</v>
      </c>
      <c r="JI178" s="174">
        <f>SUMIF('Smith-Berry LDR 9-24-22'!$B$11:$B$30,$C178,'Smith-Berry LDR 9-24-22'!$AX$11:$AX$30)</f>
        <v>0</v>
      </c>
      <c r="JJ178" s="174">
        <f>SUMIF('Smith-Berry LDR 9-24-22'!$B$11:$B$30,$C178,'Smith-Berry LDR 9-24-22'!$AY$11:$AY$30)</f>
        <v>0</v>
      </c>
      <c r="JK178" s="174">
        <f>SUMIF('Great Scot 10-1-22 Cham'!$B$11:$B$38,$C178,'Great Scot 10-1-22 Cham'!$AU$11:$AU$38)</f>
        <v>0</v>
      </c>
      <c r="JL178" s="174">
        <f>SUMIF('Great Scot 10-1-22 Cham'!$B$11:$B$38,$C178,'Great Scot 10-1-22 Cham'!$AV$11:$AV$38)</f>
        <v>0</v>
      </c>
      <c r="JM178" s="174">
        <f>SUMIF('Great Scot 10-1-22 Cham'!$B$11:$B$38,$C178,'Great Scot 10-1-22 Cham'!$AW$11:$AW$38)</f>
        <v>0</v>
      </c>
      <c r="JN178" s="174">
        <f>SUMIF('Great Scot 10-1-22 Cham'!$B$11:$B$38,$C178,'Great Scot 10-1-22 Cham'!$AX$11:$AX$38)</f>
        <v>0</v>
      </c>
      <c r="JO178" s="174">
        <f>SUMIF('Great Scot 10-1-22 Cham'!$B$11:$B$38,$C178,'Great Scot 10-1-22 Cham'!$AY$11:$AY$38)</f>
        <v>0</v>
      </c>
      <c r="JP178" s="174">
        <f>SUMIF('Great Scot 10-1-22 Chal'!$B$11:$B$28,$C178,'Great Scot 10-1-22 Chal'!$AU$11:$AU$28)</f>
        <v>0</v>
      </c>
      <c r="JQ178" s="174">
        <f>SUMIF('Great Scot 10-1-22 Chal'!$B$11:$B$28,$C178,'Great Scot 10-1-22 Chal'!$AV$11:$AV$28)</f>
        <v>0</v>
      </c>
      <c r="JR178" s="174">
        <f>SUMIF('Great Scot 10-1-22 Chal'!$B$11:$B$28,$C178,'Great Scot 10-1-22 Chal'!$AW$11:$AW$28)</f>
        <v>0</v>
      </c>
      <c r="JS178" s="174">
        <f>SUMIF('Great Scot 10-1-22 Chal'!$B$11:$B$28,$C178,'Great Scot 10-1-22 Chal'!$AX$11:$AX$28)</f>
        <v>0</v>
      </c>
      <c r="JT178" s="174">
        <f>SUMIF('Great Scot 10-1-22 Chal'!$B$11:$B$28,$C178,'Great Scot 10-1-22 Chal'!$AY$11:$AY$28)</f>
        <v>0</v>
      </c>
      <c r="JU178" s="174">
        <f>SUMIF('Great Pumpkin Regatta 10-15-22'!$B$11:$B$54,$C178,'Great Pumpkin Regatta 10-15-22'!$AU$11:$AU$54)</f>
        <v>13</v>
      </c>
      <c r="JV178" s="174">
        <f>SUMIF('Great Pumpkin Regatta 10-15-22'!$B$11:$B$54,$C178,'Great Pumpkin Regatta 10-15-22'!$AV$11:$AV$54)</f>
        <v>21</v>
      </c>
      <c r="JW178" s="174">
        <f>SUMIF('Great Pumpkin Regatta 10-15-22'!$B$11:$B$54,$C178,'Great Pumpkin Regatta 10-15-22'!$AW$11:$AW$54)</f>
        <v>24</v>
      </c>
      <c r="JX178" s="174">
        <f>SUMIF('Great Pumpkin Regatta 10-15-22'!$B$11:$B$54,$C178,'Great Pumpkin Regatta 10-15-22'!$AX$11:$AX$54)</f>
        <v>27</v>
      </c>
      <c r="JY178" s="174">
        <f>SUMIF('Great Pumpkin Regatta 10-15-22'!$B$11:$B$54,$C178,'Great Pumpkin Regatta 10-15-22'!$AY$11:$AY$54)</f>
        <v>0</v>
      </c>
      <c r="JZ178" s="174">
        <f>SUMIF('One Day Regatta 10-29-22 FS'!$B$11:$B$19,$C178,'One Day Regatta 10-29-22 FS'!$AU$11:$AU$19)</f>
        <v>0</v>
      </c>
      <c r="KA178" s="174">
        <f>SUMIF('One Day Regatta 10-29-22 FS'!$B$11:$B$19,$C178,'One Day Regatta 10-29-22 FS'!$AV$11:$AV$19)</f>
        <v>0</v>
      </c>
      <c r="KB178" s="174">
        <f>SUMIF('One Day Regatta 10-29-22 FS'!$B$11:$B$19,$C178,'One Day Regatta 10-29-22 FS'!$AW$11:$AW$19)</f>
        <v>0</v>
      </c>
      <c r="KC178" s="174">
        <f>SUMIF('One Day Regatta 10-29-22 FS'!$B$11:$B$19,$C178,'One Day Regatta 10-29-22 FS'!$AX$11:$AX$19)</f>
        <v>0</v>
      </c>
      <c r="KD178" s="174">
        <f>SUMIF('One Day Regatta 10-29-22 FS'!$B$11:$B$19,$C178,'One Day Regatta 10-29-22 FS'!$AY$11:$AY$19)</f>
        <v>0</v>
      </c>
    </row>
    <row r="179" spans="1:290" ht="15" customHeight="1" x14ac:dyDescent="0.2">
      <c r="A179" s="400" t="s">
        <v>1369</v>
      </c>
      <c r="B179" s="134">
        <f t="shared" si="126"/>
        <v>36</v>
      </c>
      <c r="C179" s="170" t="s">
        <v>963</v>
      </c>
      <c r="D179" s="171">
        <f t="shared" si="152"/>
        <v>0</v>
      </c>
      <c r="E179" s="172">
        <f t="shared" si="153"/>
        <v>0</v>
      </c>
      <c r="F179" s="171">
        <f t="shared" si="154"/>
        <v>0</v>
      </c>
      <c r="G179" s="171">
        <v>0</v>
      </c>
      <c r="H179" s="171">
        <f t="shared" si="155"/>
        <v>0</v>
      </c>
      <c r="I179" s="173">
        <f t="shared" si="156"/>
        <v>0</v>
      </c>
      <c r="J179" s="173"/>
      <c r="K179" s="174">
        <f>SUMIF('Saturday Race 11-06-21'!$B$11:$B$21,$C179,'Saturday Race 11-06-21'!$AU$11:$AU$21)</f>
        <v>0</v>
      </c>
      <c r="L179" s="174">
        <f>SUMIF('Saturday Race 11-06-21'!$B$11:$B$21,$C179,'Saturday Race 11-06-21'!$AV$11:$AV$21)</f>
        <v>0</v>
      </c>
      <c r="M179" s="174">
        <f>SUMIF('Saturday Race 11-06-21'!$B$11:$B$21,$C179,'Saturday Race 11-06-21'!$AW$11:$AW$21)</f>
        <v>0</v>
      </c>
      <c r="N179" s="174">
        <f>SUMIF('Saturday Race 11-06-21'!$B$11:$B$21,$C179,'Saturday Race 11-06-21'!$AX$11:$AX$21)</f>
        <v>0</v>
      </c>
      <c r="O179" s="174">
        <f>SUMIF('Saturday Race 11-06-21'!$B$11:$B$21,$C179,'Saturday Race 11-06-21'!$AY$11:$AY$21)</f>
        <v>0</v>
      </c>
      <c r="P179" s="174">
        <f>SUMIF('Saturday Race 11-20-21'!$B$11:$B$20,$C179,'Saturday Race 11-20-21'!$AU$11:$AU$20)</f>
        <v>0</v>
      </c>
      <c r="Q179" s="174">
        <f>SUMIF('Saturday Race 11-20-21'!$B$11:$B$20,$C179,'Saturday Race 11-20-21'!$AV$11:$AV$20)</f>
        <v>0</v>
      </c>
      <c r="R179" s="174">
        <f>SUMIF('Saturday Race 11-20-21'!$B$11:$B$20,$C179,'Saturday Race 11-20-21'!$AW$11:$AW$20)</f>
        <v>0</v>
      </c>
      <c r="S179" s="174">
        <f>SUMIF('Saturday Race 11-20-21'!$B$11:$B$20,$C179,'Saturday Race 11-20-21'!$AX$11:$AX$20)</f>
        <v>0</v>
      </c>
      <c r="T179" s="174">
        <f>SUMIF('Saturday Race 11-20-21'!$B$11:$B$20,$C179,'Saturday Race 11-20-21'!$AY$11:$AY$20)</f>
        <v>0</v>
      </c>
      <c r="U179" s="174">
        <f>SUMIF('Saturday Race 1-08-22'!$B$11:$B$20,$C179,'Saturday Race 1-08-22'!$AU$11:$AU$20)</f>
        <v>0</v>
      </c>
      <c r="V179" s="174">
        <f>SUMIF('Saturday Race 1-08-22'!$B$11:$B$20,$C179,'Saturday Race 1-08-22'!$AV$11:$AV$20)</f>
        <v>0</v>
      </c>
      <c r="W179" s="174">
        <f>SUMIF('Saturday Race 1-08-22'!$B$11:$B$20,$C179,'Saturday Race 1-08-22'!$AW$11:$AW$20)</f>
        <v>0</v>
      </c>
      <c r="X179" s="174">
        <f>SUMIF('Saturday Race 1-08-22'!$B$11:$B$20,$C179,'Saturday Race 1-08-22'!$AX$11:$AX$20)</f>
        <v>0</v>
      </c>
      <c r="Y179" s="174">
        <f>SUMIF('Saturday Race 1-08-22'!$B$11:$B$20,$C179,'Saturday Race 1-08-22'!$AY$11:$AY$20)</f>
        <v>0</v>
      </c>
      <c r="Z179" s="174">
        <f>SUMIF('Saturday Race 1-22-22'!$B$11:$B$20,$C179,'Saturday Race 1-22-22'!$AU$11:$AU$20)</f>
        <v>0</v>
      </c>
      <c r="AA179" s="174">
        <f>SUMIF('Saturday Race 1-22-22'!$B$11:$B$20,$C179,'Saturday Race 1-22-22'!$AV$11:$AV$20)</f>
        <v>0</v>
      </c>
      <c r="AB179" s="174">
        <f>SUMIF('Saturday Race 1-22-22'!$B$11:$B$20,$C179,'Saturday Race 1-22-22'!$AW$11:$AW$20)</f>
        <v>0</v>
      </c>
      <c r="AC179" s="174">
        <f>SUMIF('Saturday Race 1-22-22'!$B$11:$B$20,$C179,'Saturday Race 1-22-22'!$AX$11:$AX$20)</f>
        <v>0</v>
      </c>
      <c r="AD179" s="174">
        <f>SUMIF('Saturday Race 1-22-22'!$B$11:$B$20,$C179,'Saturday Race 1-22-22'!$AY$11:$AY$20)</f>
        <v>0</v>
      </c>
      <c r="AE179" s="174">
        <f>SUMIF('Sunday Race 2-6-22'!$B$11:$B$20,$C179,'Sunday Race 2-6-22'!$AU$11:$AU$20)</f>
        <v>0</v>
      </c>
      <c r="AF179" s="174">
        <f>SUMIF('Sunday Race 2-6-22'!$B$11:$B$20,$C179,'Sunday Race 2-6-22'!$AV$11:$AV$20)</f>
        <v>0</v>
      </c>
      <c r="AG179" s="174">
        <f>SUMIF('Sunday Race 2-6-22'!$B$11:$B$20,$C179,'Sunday Race 2-6-22'!$AW$11:$AW$20)</f>
        <v>0</v>
      </c>
      <c r="AH179" s="174">
        <f>SUMIF('Sunday Race 2-6-22'!$B$11:$B$20,$C179,'Sunday Race 2-6-22'!$AX$11:$AX$20)</f>
        <v>0</v>
      </c>
      <c r="AI179" s="174">
        <f>SUMIF('Sunday Race 2-6-22'!$B$11:$B$20,$C179,'Sunday Race 2-6-22'!$AY$11:$AY$20)</f>
        <v>0</v>
      </c>
      <c r="AJ179" s="174">
        <f>SUMIF('Sunday Race 2-20-22'!$B$11:$B$26,$C179,'Sunday Race 2-20-22'!$AU$11:$AU$26)</f>
        <v>0</v>
      </c>
      <c r="AK179" s="174">
        <f>SUMIF('Sunday Race 2-20-22'!$B$11:$B$26,$C179,'Sunday Race 2-20-22'!$AV$11:$AV$26)</f>
        <v>0</v>
      </c>
      <c r="AL179" s="174">
        <f>SUMIF('Sunday Race 2-20-22'!$B$11:$B$26,$C179,'Sunday Race 2-20-22'!$AW$11:$AW$26)</f>
        <v>0</v>
      </c>
      <c r="AM179" s="174">
        <f>SUMIF('Sunday Race 2-20-22'!$B$11:$B$26,$C179,'Sunday Race 2-20-22'!$AX$11:$AX$26)</f>
        <v>0</v>
      </c>
      <c r="AN179" s="174">
        <f>SUMIF('Sunday Race 2-20-22'!$B$11:$B$26,$C179,'Sunday Race 2-20-22'!$AY$11:$AY$26)</f>
        <v>0</v>
      </c>
      <c r="AO179" s="174">
        <f>SUMIF('Sunday Race 2-27-22'!$B$11:$B$20,$C179,'Sunday Race 2-27-22'!$AU$11:$AU$20)</f>
        <v>0</v>
      </c>
      <c r="AP179" s="174">
        <f>SUMIF('Sunday Race 2-27-22'!$B$11:$B$20,$C179,'Sunday Race 2-27-22'!$AV$11:$AV$20)</f>
        <v>0</v>
      </c>
      <c r="AQ179" s="174">
        <f>SUMIF('Sunday Race 2-27-22'!$B$11:$B$20,$C179,'Sunday Race 2-27-22'!$AW$11:$AW$20)</f>
        <v>0</v>
      </c>
      <c r="AR179" s="174">
        <f>SUMIF('Sunday Race 2-27-22'!$B$11:$B$20,$C179,'Sunday Race 2-27-22'!$AX$11:$AX$20)</f>
        <v>0</v>
      </c>
      <c r="AS179" s="174">
        <f>SUMIF('Sunday Race 2-27-22'!$B$11:$B$20,$C179,'Sunday Race 2-27-22'!$AY$11:$AY$20)</f>
        <v>0</v>
      </c>
      <c r="AT179" s="174">
        <f>SUMIF('Sunday Race 3-13-22'!$B$11:$B$25,$C179,'Sunday Race 3-13-22'!$AU$11:$AU$25)</f>
        <v>0</v>
      </c>
      <c r="AU179" s="174">
        <f>SUMIF('Sunday Race 3-13-22'!$B$11:$B$25,$C179,'Sunday Race 3-13-22'!$AV$11:$AV$25)</f>
        <v>0</v>
      </c>
      <c r="AV179" s="174">
        <f>SUMIF('Sunday Race 3-13-22'!$B$11:$B$25,$C179,'Sunday Race 3-13-22'!$AW$11:$AW$25)</f>
        <v>0</v>
      </c>
      <c r="AW179" s="174">
        <f>SUMIF('Sunday Race 3-13-22'!$B$11:$B$25,$C179,'Sunday Race 3-13-22'!$AX$11:$AX$25)</f>
        <v>0</v>
      </c>
      <c r="AX179" s="174">
        <f>SUMIF('Sunday Race 3-13-22'!$B$11:$B$25,$C179,'Sunday Race 3-13-22'!$AY$11:$AY$25)</f>
        <v>0</v>
      </c>
      <c r="AY179" s="174">
        <f>SUMIF('Saturday Race 3-19-22'!$B$11:$B$15,$C179,'Saturday Race 3-19-22'!$AU$11:$AU$15)</f>
        <v>0</v>
      </c>
      <c r="AZ179" s="174">
        <f>SUMIF('Saturday Race 3-19-22'!$B$11:$B$15,$C179,'Saturday Race 3-19-22'!$AV$11:$AV$15)</f>
        <v>0</v>
      </c>
      <c r="BA179" s="174">
        <f>SUMIF('Saturday Race 3-19-22'!$B$11:$B$15,$C179,'Saturday Race 3-19-22'!$AW$11:$AW$15)</f>
        <v>0</v>
      </c>
      <c r="BB179" s="174">
        <f>SUMIF('Saturday Race 3-19-22'!$B$11:$B$15,$C179,'Saturday Race 3-19-22'!$AX$11:$AX$15)</f>
        <v>0</v>
      </c>
      <c r="BC179" s="174">
        <f>SUMIF('Saturday Race 3-19-22'!$B$11:$B$15,$C179,'Saturday Race 3-19-22'!$AY$11:$AY$15)</f>
        <v>0</v>
      </c>
      <c r="BD179" s="174">
        <f>SUMIF('Sunday Races 4-10-22'!$B$11:$B$26,$C179,'Sunday Races 4-10-22'!$AU$11:$AU$26)</f>
        <v>0</v>
      </c>
      <c r="BE179" s="174">
        <f>SUMIF('Sunday Races 4-10-22'!$B$11:$B$26,$C179,'Sunday Races 4-10-22'!$AV$11:$AV$26)</f>
        <v>0</v>
      </c>
      <c r="BF179" s="174">
        <f>SUMIF('Sunday Races 4-10-22'!$B$11:$B$26,$C179,'Sunday Races 4-10-22'!$AW$11:$AW$26)</f>
        <v>0</v>
      </c>
      <c r="BG179" s="174">
        <f>SUMIF('Sunday Races 4-10-22'!$B$11:$B$26,$C179,'Sunday Races 4-10-22'!$AX$11:$AX$26)</f>
        <v>0</v>
      </c>
      <c r="BH179" s="174">
        <f>SUMIF('Sunday Races 4-10-22'!$B$11:$B$26,$C179,'Sunday Races 4-10-22'!$AY$11:$AY$26)</f>
        <v>0</v>
      </c>
      <c r="BI179" s="174">
        <f>SUMIF('Sunday Races 5-1-22'!$B$11:$B$28,$C179,'Sunday Races 5-1-22'!$AU$11:$AU$28)</f>
        <v>0</v>
      </c>
      <c r="BJ179" s="174">
        <f>SUMIF('Sunday Races 5-1-22'!$B$11:$B$28,$C179,'Sunday Races 5-1-22'!$AV$11:$AV$28)</f>
        <v>0</v>
      </c>
      <c r="BK179" s="174">
        <f>SUMIF('Sunday Races 5-1-22'!$B$11:$B$28,$C179,'Sunday Races 5-1-22'!$AW$11:$AW$28)</f>
        <v>0</v>
      </c>
      <c r="BL179" s="174">
        <f>SUMIF('Sunday Races 5-1-22'!$B$11:$B$28,$C179,'Sunday Races 5-1-22'!$AX$11:$AX$28)</f>
        <v>0</v>
      </c>
      <c r="BM179" s="174">
        <f>SUMIF('Sunday Races 5-1-22'!$B$11:$B$28,$C179,'Sunday Races 5-1-22'!$AY$11:$AY$28)</f>
        <v>0</v>
      </c>
      <c r="BN179" s="174">
        <f>SUMIF('Sunday Races 6-5-22'!$B$11:$B$28,$C179,'Sunday Races 6-5-22'!$AU$11:$AU$28)</f>
        <v>0</v>
      </c>
      <c r="BO179" s="174">
        <f>SUMIF('Sunday Races 6-5-22'!$B$11:$B$28,$C179,'Sunday Races 6-5-22'!$AV$11:$AV$28)</f>
        <v>0</v>
      </c>
      <c r="BP179" s="174">
        <f>SUMIF('Sunday Races 6-5-22'!$B$11:$B$28,$C179,'Sunday Races 6-5-22'!$AW$11:$AW$28)</f>
        <v>0</v>
      </c>
      <c r="BQ179" s="174">
        <f>SUMIF('Sunday Races 6-5-22'!$B$11:$B$28,$C179,'Sunday Races 6-5-22'!$AX$11:$AX$28)</f>
        <v>0</v>
      </c>
      <c r="BR179" s="174">
        <f>SUMIF('Sunday Races 6-5-22'!$B$11:$B$28,$C179,'Sunday Races 6-5-22'!$AY$11:$AY$28)</f>
        <v>0</v>
      </c>
      <c r="BS179" s="174">
        <f>SUMIF('Sunday Races 6-12-22'!$B$11:$B$24,$C179,'Sunday Races 6-12-22'!$AU$11:$AU$24)</f>
        <v>0</v>
      </c>
      <c r="BT179" s="174">
        <f>SUMIF('Sunday Races 6-12-22'!$B$11:$B$24,$C179,'Sunday Races 6-12-22'!$AV$11:$AV$24)</f>
        <v>0</v>
      </c>
      <c r="BU179" s="174">
        <f>SUMIF('Sunday Races 6-12-22'!$B$11:$B$24,$C179,'Sunday Races 6-12-22'!$AW$11:$AW$24)</f>
        <v>0</v>
      </c>
      <c r="BV179" s="174">
        <f>SUMIF('Sunday Races 6-12-22'!$B$11:$B$24,$C179,'Sunday Races 6-12-22'!$AX$11:$AX$24)</f>
        <v>0</v>
      </c>
      <c r="BW179" s="174">
        <f>SUMIF('Sunday Races 6-12-22'!$B$11:$B$24,$C179,'Sunday Races 6-12-22'!$AY$11:$AY$24)</f>
        <v>0</v>
      </c>
      <c r="BX179" s="174">
        <f>SUMIF('Saturday Races 6-18-22'!$B$11:$B$24,$C179,'Saturday Races 6-18-22'!$AU$11:$AU$24)</f>
        <v>0</v>
      </c>
      <c r="BY179" s="174">
        <f>SUMIF('Saturday Races 6-18-22'!$B$11:$B$24,$C179,'Saturday Races 6-18-22'!$AV$11:$AV$24)</f>
        <v>0</v>
      </c>
      <c r="BZ179" s="174">
        <f>SUMIF('Saturday Races 6-18-22'!$B$11:$B$24,$C179,'Saturday Races 6-18-22'!$AW$11:$AW$24)</f>
        <v>0</v>
      </c>
      <c r="CA179" s="174">
        <f>SUMIF('Saturday Races 6-18-22'!$B$11:$B$24,$C179,'Saturday Races 6-18-22'!$AX$11:$AX$24)</f>
        <v>0</v>
      </c>
      <c r="CB179" s="174">
        <f>SUMIF('Saturday Races 6-18-22'!$B$11:$B$24,$C179,'Saturday Races 6-18-22'!$AY$11:$AY$24)</f>
        <v>0</v>
      </c>
      <c r="CC179" s="174">
        <f>SUMIF('Sunday Races 7-3-22'!$B$11:$B$26,$C179,'Sunday Races 7-3-22'!$AU$11:$AU$26)</f>
        <v>0</v>
      </c>
      <c r="CD179" s="174">
        <f>SUMIF('Sunday Races 7-3-22'!$B$11:$B$26,$C179,'Sunday Races 7-3-22'!$AV$11:$AV$26)</f>
        <v>0</v>
      </c>
      <c r="CE179" s="174">
        <f>SUMIF('Sunday Races 7-3-22'!$B$11:$B$26,$C179,'Sunday Races 7-3-22'!$AW$11:$AW$26)</f>
        <v>0</v>
      </c>
      <c r="CF179" s="174">
        <f>SUMIF('Sunday Races 7-3-22'!$B$11:$B$26,$C179,'Sunday Races 7-3-22'!$AX$11:$AX$26)</f>
        <v>0</v>
      </c>
      <c r="CG179" s="174">
        <f>SUMIF('Sunday Races 7-3-22'!$B$11:$B$26,$C179,'Sunday Races 7-3-22'!$AY$11:$AY$26)</f>
        <v>0</v>
      </c>
      <c r="CH179" s="174">
        <f>SUMIF('Sunday Races 7-31-22'!$B$11:$B$26,$C179,'Sunday Races 7-31-22'!$AU$11:$AU$26)</f>
        <v>0</v>
      </c>
      <c r="CI179" s="174">
        <f>SUMIF('Sunday Races 7-31-22'!$B$11:$B$26,$C179,'Sunday Races 7-31-22'!$AV$11:$AV$26)</f>
        <v>0</v>
      </c>
      <c r="CJ179" s="174">
        <f>SUMIF('Sunday Races 7-31-22'!$B$11:$B$26,$C179,'Sunday Races 7-31-22'!$AW$11:$AW$26)</f>
        <v>0</v>
      </c>
      <c r="CK179" s="174">
        <f>SUMIF('Sunday Races 7-31-22'!$B$11:$B$26,$C179,'Sunday Races 7-31-22'!$AX$11:$AX$26)</f>
        <v>0</v>
      </c>
      <c r="CL179" s="174">
        <f>SUMIF('Sunday Races 7-31-22'!$B$11:$B$26,$C179,'Sunday Races 7-31-22'!$AY$11:$AY$26)</f>
        <v>0</v>
      </c>
      <c r="CM179" s="174">
        <f>SUMIF('Sunday Races 8-14-22'!$B$11:$B$26,$C179,'Sunday Races 8-14-22'!$AU$11:$AU$26)</f>
        <v>0</v>
      </c>
      <c r="CN179" s="174">
        <f>SUMIF('Sunday Races 8-14-22'!$B$11:$B$26,$C179,'Sunday Races 8-14-22'!$AV$11:$AV$26)</f>
        <v>0</v>
      </c>
      <c r="CO179" s="174">
        <f>SUMIF('Sunday Races 8-14-22'!$B$11:$B$26,$C179,'Sunday Races 8-14-22'!$AW$11:$AW$26)</f>
        <v>0</v>
      </c>
      <c r="CP179" s="174">
        <f>SUMIF('Sunday Races 8-14-22'!$B$11:$B$26,$C179,'Sunday Races 8-14-22'!$AX$11:$AX$26)</f>
        <v>0</v>
      </c>
      <c r="CQ179" s="174">
        <f>SUMIF('Sunday Races 8-14-22'!$B$11:$B$26,$C179,'Sunday Races 8-14-22'!$AY$11:$AY$26)</f>
        <v>0</v>
      </c>
      <c r="CR179" s="174">
        <f>SUMIF('Saturday Races 8-20-22'!$B$11:$B$26,$C179,'Saturday Races 8-20-22'!$AU$11:$AU$26)</f>
        <v>0</v>
      </c>
      <c r="CS179" s="174">
        <f>SUMIF('Saturday Races 8-20-22'!$B$11:$B$26,$C179,'Saturday Races 8-20-22'!$AV$11:$AV$26)</f>
        <v>0</v>
      </c>
      <c r="CT179" s="174">
        <f>SUMIF('Saturday Races 8-20-22'!$B$11:$B$26,$C179,'Saturday Races 8-20-22'!$AW$11:$AW$26)</f>
        <v>0</v>
      </c>
      <c r="CU179" s="174">
        <f>SUMIF('Saturday Races 8-20-22'!$B$11:$B$26,$C179,'Saturday Races 8-20-22'!$AX$11:$AX$26)</f>
        <v>0</v>
      </c>
      <c r="CV179" s="174">
        <f>SUMIF('Saturday Races 8-20-22'!$B$11:$B$26,$C179,'Saturday Races 8-20-22'!$AY$11:$AY$26)</f>
        <v>0</v>
      </c>
      <c r="CW179" s="174">
        <f>SUMIF('Sunday Races 9-11-22'!$B$11:$B$20,$C179,'Sunday Races 9-11-22'!$AU$11:$AU$20)</f>
        <v>0</v>
      </c>
      <c r="CX179" s="174">
        <f>SUMIF('Sunday Races 9-11-22'!$B$11:$B$20,$C179,'Sunday Races 9-11-22'!$AV$11:$AV$20)</f>
        <v>0</v>
      </c>
      <c r="CY179" s="174">
        <f>SUMIF('Sunday Races 9-11-22'!$B$11:$B$20,$C179,'Sunday Races 9-11-22'!$AW$11:$AW$20)</f>
        <v>0</v>
      </c>
      <c r="CZ179" s="174">
        <f>SUMIF('Sunday Races 9-11-22'!$B$11:$B$20,$C179,'Sunday Races 9-11-22'!$AX$11:$AX$20)</f>
        <v>0</v>
      </c>
      <c r="DA179" s="174">
        <f>SUMIF('Sunday Races 9-11-22'!$B$11:$B$20,$C179,'Sunday Races 9-11-22'!$AY$11:$AY$20)</f>
        <v>0</v>
      </c>
      <c r="DB179" s="174">
        <f>SUMIF('Sunday Races 10-9-22'!$B$11:$B$21,$C179,'Sunday Races 10-9-22'!$AU$11:$AU$21)</f>
        <v>0</v>
      </c>
      <c r="DC179" s="174">
        <f>SUMIF('Sunday Races 10-9-22'!$B$11:$B$21,$C179,'Sunday Races 10-9-22'!$AV$11:$AV$21)</f>
        <v>0</v>
      </c>
      <c r="DD179" s="174">
        <f>SUMIF('Sunday Races 10-9-22'!$B$11:$B$21,$C179,'Sunday Races 10-9-22'!$AW$11:$AW$21)</f>
        <v>0</v>
      </c>
      <c r="DE179" s="174">
        <f>SUMIF('Sunday Races 10-9-22'!$B$11:$B$21,$C179,'Sunday Races 10-9-22'!$AX$11:$AX$21)</f>
        <v>0</v>
      </c>
      <c r="DF179" s="174">
        <f>SUMIF('Sunday Races 10-9-22'!$B$11:$B$21,$C179,'Sunday Races 10-9-22'!$AY$11:$AY$21)</f>
        <v>0</v>
      </c>
      <c r="DG179" s="174">
        <f>SUMIF('Sunday Races 10-23-22'!$B$11:$B$22,$C179,'Sunday Races 10-23-22'!$AU$11:$AU$22)</f>
        <v>0</v>
      </c>
      <c r="DH179" s="174">
        <f>SUMIF('Sunday Races 10-23-22'!$B$11:$B$22,$C179,'Sunday Races 10-23-22'!$AV$11:$AV$22)</f>
        <v>0</v>
      </c>
      <c r="DI179" s="174">
        <f>SUMIF('Sunday Races 10-23-22'!$B$11:$B$22,$C179,'Sunday Races 10-23-22'!$AW$11:$AW$22)</f>
        <v>0</v>
      </c>
      <c r="DJ179" s="174">
        <f>SUMIF('Sunday Races 10-23-22'!$B$11:$B$22,$C179,'Sunday Races 10-23-22'!$AX$11:$AX$22)</f>
        <v>0</v>
      </c>
      <c r="DK179" s="174">
        <f>SUMIF('Sunday Races 10-23-22'!$B$11:$B$22,$C179,'Sunday Races 10-23-22'!$AY$11:$AY$22)</f>
        <v>0</v>
      </c>
      <c r="DL179" s="175"/>
      <c r="DM179" s="176"/>
      <c r="DN179" s="177">
        <f t="shared" si="159"/>
        <v>0</v>
      </c>
      <c r="DO179" s="177">
        <f t="shared" si="159"/>
        <v>0</v>
      </c>
      <c r="DP179" s="177">
        <f t="shared" si="159"/>
        <v>0</v>
      </c>
      <c r="DQ179" s="177">
        <f t="shared" si="159"/>
        <v>0</v>
      </c>
      <c r="DR179" s="177">
        <f t="shared" si="159"/>
        <v>0</v>
      </c>
      <c r="DS179" s="177">
        <f t="shared" si="159"/>
        <v>0</v>
      </c>
      <c r="DT179" s="177">
        <f t="shared" si="159"/>
        <v>0</v>
      </c>
      <c r="DU179" s="177">
        <f t="shared" si="159"/>
        <v>0</v>
      </c>
      <c r="DV179" s="177">
        <f t="shared" si="159"/>
        <v>0</v>
      </c>
      <c r="DW179" s="177">
        <f t="shared" si="159"/>
        <v>0</v>
      </c>
      <c r="DX179" s="177">
        <f t="shared" si="160"/>
        <v>0</v>
      </c>
      <c r="DY179" s="177">
        <f t="shared" si="160"/>
        <v>0</v>
      </c>
      <c r="DZ179" s="177">
        <f t="shared" si="160"/>
        <v>0</v>
      </c>
      <c r="EA179" s="177">
        <f t="shared" si="160"/>
        <v>0</v>
      </c>
      <c r="EB179" s="177">
        <f t="shared" si="160"/>
        <v>0</v>
      </c>
      <c r="EC179" s="177">
        <f t="shared" si="160"/>
        <v>0</v>
      </c>
      <c r="ED179" s="177">
        <f t="shared" si="160"/>
        <v>0</v>
      </c>
      <c r="EE179" s="177">
        <f t="shared" si="160"/>
        <v>0</v>
      </c>
      <c r="EF179" s="177">
        <f t="shared" si="160"/>
        <v>0</v>
      </c>
      <c r="EG179" s="177">
        <f t="shared" si="160"/>
        <v>0</v>
      </c>
      <c r="EH179" s="177">
        <f t="shared" si="161"/>
        <v>0</v>
      </c>
      <c r="EI179" s="177">
        <f t="shared" si="161"/>
        <v>0</v>
      </c>
      <c r="EJ179" s="177">
        <f t="shared" si="161"/>
        <v>0</v>
      </c>
      <c r="EK179" s="177">
        <f t="shared" si="161"/>
        <v>0</v>
      </c>
      <c r="EL179" s="177">
        <f t="shared" si="161"/>
        <v>0</v>
      </c>
      <c r="EM179" s="177">
        <f t="shared" si="161"/>
        <v>0</v>
      </c>
      <c r="EN179" s="177">
        <f t="shared" si="161"/>
        <v>0</v>
      </c>
      <c r="EO179" s="177">
        <f t="shared" si="161"/>
        <v>0</v>
      </c>
      <c r="EP179" s="177">
        <f t="shared" si="161"/>
        <v>0</v>
      </c>
      <c r="EQ179" s="177">
        <f t="shared" si="161"/>
        <v>0</v>
      </c>
      <c r="ER179" s="177">
        <f t="shared" si="162"/>
        <v>0</v>
      </c>
      <c r="ES179" s="177">
        <f t="shared" si="162"/>
        <v>0</v>
      </c>
      <c r="ET179" s="177">
        <f t="shared" si="162"/>
        <v>0</v>
      </c>
      <c r="EU179" s="177">
        <f t="shared" si="162"/>
        <v>0</v>
      </c>
      <c r="EV179" s="177">
        <f t="shared" si="162"/>
        <v>0</v>
      </c>
      <c r="EW179" s="177">
        <f t="shared" si="162"/>
        <v>0</v>
      </c>
      <c r="EX179" s="177">
        <f t="shared" si="162"/>
        <v>0</v>
      </c>
      <c r="EY179" s="177">
        <f t="shared" si="162"/>
        <v>0</v>
      </c>
      <c r="EZ179" s="177">
        <f t="shared" si="162"/>
        <v>0</v>
      </c>
      <c r="FA179" s="177">
        <f t="shared" si="162"/>
        <v>0</v>
      </c>
      <c r="FB179" s="177">
        <f t="shared" si="163"/>
        <v>0</v>
      </c>
      <c r="FC179" s="177">
        <f t="shared" si="163"/>
        <v>0</v>
      </c>
      <c r="FD179" s="177">
        <f t="shared" si="163"/>
        <v>0</v>
      </c>
      <c r="FE179" s="177">
        <f t="shared" si="163"/>
        <v>0</v>
      </c>
      <c r="FF179" s="177">
        <f t="shared" si="163"/>
        <v>0</v>
      </c>
      <c r="FG179" s="177">
        <f t="shared" si="163"/>
        <v>0</v>
      </c>
      <c r="FH179" s="177">
        <f t="shared" si="163"/>
        <v>0</v>
      </c>
      <c r="FI179" s="177">
        <f t="shared" si="163"/>
        <v>0</v>
      </c>
      <c r="FJ179" s="177">
        <f t="shared" si="163"/>
        <v>0</v>
      </c>
      <c r="FK179" s="177">
        <f t="shared" si="163"/>
        <v>0</v>
      </c>
      <c r="FL179" s="177">
        <f t="shared" si="164"/>
        <v>0</v>
      </c>
      <c r="FM179" s="177">
        <f t="shared" si="164"/>
        <v>0</v>
      </c>
      <c r="FN179" s="177">
        <f t="shared" si="164"/>
        <v>0</v>
      </c>
      <c r="FO179" s="177">
        <f t="shared" si="164"/>
        <v>0</v>
      </c>
      <c r="FP179" s="177">
        <f t="shared" si="164"/>
        <v>0</v>
      </c>
      <c r="FQ179" s="177">
        <f t="shared" si="164"/>
        <v>0</v>
      </c>
      <c r="FR179" s="177">
        <f t="shared" si="164"/>
        <v>0</v>
      </c>
      <c r="FS179" s="177">
        <f t="shared" si="164"/>
        <v>0</v>
      </c>
      <c r="FT179" s="177">
        <f t="shared" si="164"/>
        <v>0</v>
      </c>
      <c r="FU179" s="177">
        <f t="shared" si="164"/>
        <v>0</v>
      </c>
      <c r="FV179" s="177">
        <f t="shared" si="164"/>
        <v>0</v>
      </c>
      <c r="FW179" s="177">
        <f t="shared" si="164"/>
        <v>0</v>
      </c>
      <c r="FX179" s="177">
        <f t="shared" si="164"/>
        <v>0</v>
      </c>
      <c r="FY179" s="177">
        <f t="shared" si="164"/>
        <v>0</v>
      </c>
      <c r="FZ179" s="177">
        <f t="shared" si="164"/>
        <v>0</v>
      </c>
      <c r="GA179" s="177"/>
      <c r="GB179" s="229">
        <f t="shared" si="157"/>
        <v>75</v>
      </c>
      <c r="GC179" s="229">
        <f t="shared" si="158"/>
        <v>4</v>
      </c>
      <c r="GD179" s="174">
        <f>SUMIF('One Day 12-04-21 Scots'!$B$11:$B$24,$C179,'One Day 12-04-21 Scots'!$AU$11:$AU$24)</f>
        <v>0</v>
      </c>
      <c r="GE179" s="174">
        <f>SUMIF('One Day 12-04-21 Scots'!$B$11:$B$24,$C179,'One Day 12-04-21 Scots'!$AV$11:$AV$24)</f>
        <v>0</v>
      </c>
      <c r="GF179" s="174">
        <f>SUMIF('One Day 12-04-21 Scots'!$B$11:$B$24,$C179,'One Day 12-04-21 Scots'!$AW$11:$AW$24)</f>
        <v>0</v>
      </c>
      <c r="GG179" s="174">
        <f>SUMIF('One Day 12-04-21 Scots'!$B$11:$B$24,$C179,'One Day 12-04-21 Scots'!$AX$11:$AX$24)</f>
        <v>0</v>
      </c>
      <c r="GH179" s="174">
        <f>SUMIF('One Day 12-04-21 Scots'!$B$11:$B$24,$C179,'One Day 12-04-21 Scots'!$AY$11:$AY$24)</f>
        <v>0</v>
      </c>
      <c r="GI179" s="174">
        <f>SUMIF('One Day 12-04-21 Thistles'!$B$11:$B$25,$C179,'One Day 12-04-21 Thistles'!$AU$11:$AU$25)</f>
        <v>0</v>
      </c>
      <c r="GJ179" s="174">
        <f>SUMIF('One Day 12-04-21 Thistles'!$B$11:$B$25,$C179,'One Day 12-04-21 Thistles'!$AV$11:$AV$25)</f>
        <v>0</v>
      </c>
      <c r="GK179" s="174">
        <f>SUMIF('One Day 12-04-21 Thistles'!$B$11:$B$25,$C179,'One Day 12-04-21 Thistles'!$AW$11:$AW$25)</f>
        <v>0</v>
      </c>
      <c r="GL179" s="174">
        <f>SUMIF('One Day 12-04-21 Thistles'!$B$11:$B$25,$C179,'One Day 12-04-21 Thistles'!$AX$11:$AX$25)</f>
        <v>0</v>
      </c>
      <c r="GM179" s="174">
        <f>SUMIF('One Day 12-04-21 Thistles'!$B$11:$B$25,$C179,'One Day 12-04-21 Thistles'!$AY$11:$AY$25)</f>
        <v>0</v>
      </c>
      <c r="GN179" s="174">
        <f>SUMIF('Chili One Day 2-12-22 Scots'!$B$11:$B$27,$C179,'Chili One Day 2-12-22 Scots'!$AU$11:$AU$27)</f>
        <v>0</v>
      </c>
      <c r="GO179" s="174">
        <f>SUMIF('Chili One Day 2-12-22 Scots'!$B$11:$B$27,$C179,'Chili One Day 2-12-22 Scots'!$AV$11:$AV$27)</f>
        <v>0</v>
      </c>
      <c r="GP179" s="174">
        <f>SUMIF('Chili One Day 2-12-22 Scots'!$B$11:$B$27,$C179,'Chili One Day 2-12-22 Scots'!$AW$11:$AW$27)</f>
        <v>0</v>
      </c>
      <c r="GQ179" s="174">
        <f>SUMIF('Chili One Day 2-12-22 Scots'!$B$11:$B$27,$C179,'Chili One Day 2-12-22 Scots'!$AX$11:$AX$27)</f>
        <v>0</v>
      </c>
      <c r="GR179" s="174">
        <f>SUMIF('Chili One Day 2-12-22 Scots'!$B$11:$B$27,$C179,'Chili One Day 2-12-22 Scots'!$AY$11:$AY$27)</f>
        <v>0</v>
      </c>
      <c r="GS179" s="174">
        <f>SUMIF('Chili One Day 2-12-22 Thistles'!$B$11:$B$27,$C179,'Chili One Day 2-12-22 Thistles'!$AU$11:$AU$27)</f>
        <v>0</v>
      </c>
      <c r="GT179" s="174">
        <f>SUMIF('Chili One Day 2-12-22 Thistles'!$B$11:$B$27,$C179,'Chili One Day 2-12-22 Thistles'!$AV$11:$AV$27)</f>
        <v>0</v>
      </c>
      <c r="GU179" s="174">
        <f>SUMIF('Chili One Day 2-12-22 Thistles'!$B$11:$B$27,$C179,'Chili One Day 2-12-22 Thistles'!$AW$11:$AW$27)</f>
        <v>0</v>
      </c>
      <c r="GV179" s="174">
        <f>SUMIF('Chili One Day 2-12-22 Thistles'!$B$11:$B$27,$C179,'Chili One Day 2-12-22 Thistles'!$AX$11:$AX$27)</f>
        <v>0</v>
      </c>
      <c r="GW179" s="174">
        <f>SUMIF('Chili One Day 2-12-22 Thistles'!$B$11:$B$27,$C179,'Chili One Day 2-12-22 Thistles'!$AY$11:$AY$27)</f>
        <v>0</v>
      </c>
      <c r="GX179" s="174">
        <f>SUMIF('Ironman One Day 3-5-22 FS'!$B$11:$B$26,$C179,'Ironman One Day 3-5-22 FS'!$AU$11:$AU$26)</f>
        <v>0</v>
      </c>
      <c r="GY179" s="174">
        <f>SUMIF('Ironman One Day 3-5-22 FS'!$B$11:$B$26,$C179,'Ironman One Day 3-5-22 FS'!$AV$11:$AV$26)</f>
        <v>0</v>
      </c>
      <c r="GZ179" s="174">
        <f>SUMIF('Ironman One Day 3-5-22 FS'!$B$11:$B$26,$C179,'Ironman One Day 3-5-22 FS'!$AW$11:$AW$26)</f>
        <v>0</v>
      </c>
      <c r="HA179" s="174">
        <f>SUMIF('Ironman One Day 3-5-22 FS'!$B$11:$B$26,$C179,'Ironman One Day 3-5-22 FS'!$AX$11:$AX$26)</f>
        <v>0</v>
      </c>
      <c r="HB179" s="174">
        <f>SUMIF('Ironman One Day 3-5-22 FS'!$B$11:$B$26,$C179,'Ironman One Day 3-5-22 FS'!$AY$11:$AY$26)</f>
        <v>0</v>
      </c>
      <c r="HC179" s="174">
        <f>SUMIF('Ironman One Day 3-5-22 420'!$B$11:$B$26,$C179,'Ironman One Day 3-5-22 420'!$AU$11:$AU$26)</f>
        <v>0</v>
      </c>
      <c r="HD179" s="174">
        <f>SUMIF('Ironman One Day 3-5-22 420'!$B$11:$B$26,$C179,'Ironman One Day 3-5-22 420'!$AV$11:$AV$26)</f>
        <v>0</v>
      </c>
      <c r="HE179" s="174">
        <f>SUMIF('Ironman One Day 3-5-22 420'!$B$11:$B$26,$C179,'Ironman One Day 3-5-22 420'!$AW$11:$AW$26)</f>
        <v>0</v>
      </c>
      <c r="HF179" s="174">
        <f>SUMIF('Ironman One Day 3-5-22 420'!$B$11:$B$26,$C179,'Ironman One Day 3-5-22 420'!$AX$11:$AX$26)</f>
        <v>0</v>
      </c>
      <c r="HG179" s="174">
        <f>SUMIF('Ironman One Day 3-5-22 420'!$B$11:$B$26,$C179,'Ironman One Day 3-5-22 420'!$AY$11:$AY$26)</f>
        <v>0</v>
      </c>
      <c r="HH179" s="174">
        <f>SUMIF('Easter One Day 4-16-22 FS'!$B$11:$B$25,$C179,'Easter One Day 4-16-22 FS'!$AU$11:$AU$25)</f>
        <v>0</v>
      </c>
      <c r="HI179" s="174">
        <f>SUMIF('Easter One Day 4-16-22 FS'!$B$11:$B$25,$C179,'Easter One Day 4-16-22 FS'!$AV$11:$AV$25)</f>
        <v>0</v>
      </c>
      <c r="HJ179" s="174">
        <f>SUMIF('Easter One Day 4-16-22 FS'!$B$11:$B$25,$C179,'Easter One Day 4-16-22 FS'!$AW$11:$AW$25)</f>
        <v>0</v>
      </c>
      <c r="HK179" s="174">
        <f>SUMIF('Easter One Day 4-16-22 FS'!$B$11:$B$25,$C179,'Easter One Day 4-16-22 FS'!$AX$11:$AX$25)</f>
        <v>0</v>
      </c>
      <c r="HL179" s="174">
        <f>SUMIF('Easter One Day 4-16-22 FS'!$B$11:$B$25,$C179,'Easter One Day 4-16-22 FS'!$AY$11:$AY$25)</f>
        <v>0</v>
      </c>
      <c r="HM179" s="174">
        <f>SUMIF('Easter One Day 4-16-22 TH'!$B$11:$B$25,$C179,'Easter One Day 4-16-22 TH'!$AU$11:$AU$25)</f>
        <v>0</v>
      </c>
      <c r="HN179" s="174">
        <f>SUMIF('Easter One Day 4-16-22 TH'!$B$11:$B$25,$C179,'Easter One Day 4-16-22 TH'!$AV$11:$AV$25)</f>
        <v>0</v>
      </c>
      <c r="HO179" s="174">
        <f>SUMIF('Easter One Day 4-16-22 TH'!$B$11:$B$25,$C179,'Easter One Day 4-16-22 TH'!$AW$11:$AW$25)</f>
        <v>0</v>
      </c>
      <c r="HP179" s="174">
        <f>SUMIF('Easter One Day 4-16-22 TH'!$B$11:$B$25,$C179,'Easter One Day 4-16-22 TH'!$AX$11:$AX$25)</f>
        <v>0</v>
      </c>
      <c r="HQ179" s="174">
        <f>SUMIF('Easter One Day 4-16-22 TH'!$B$11:$B$25,$C179,'Easter One Day 4-16-22 TH'!$AY$11:$AY$25)</f>
        <v>0</v>
      </c>
      <c r="HR179" s="174">
        <f>SUMIF('Long Distance Race 5-7-22'!$B$11:$B$25,$C179,'Long Distance Race 5-7-22'!$AU$11:$AU$25)</f>
        <v>0</v>
      </c>
      <c r="HS179" s="174">
        <f>SUMIF('Long Distance Race 5-7-22'!$B$11:$B$18,$C179,'Long Distance Race 5-7-22'!$AV$11:$AV$18)</f>
        <v>0</v>
      </c>
      <c r="HT179" s="174">
        <f>SUMIF('Long Distance Race 5-7-22'!$B$11:$B$18,$C179,'Long Distance Race 5-7-22'!$AW$11:$AW$18)</f>
        <v>0</v>
      </c>
      <c r="HU179" s="174">
        <f>SUMIF('Long Distance Race 5-7-22'!$B$11:$B$18,$C179,'Long Distance Race 5-7-22'!$AX$11:$AX$18)</f>
        <v>0</v>
      </c>
      <c r="HV179" s="174">
        <f>SUMIF('Long Distance Race 5-7-22'!$B$11:$B$18,$C179,'Long Distance Race 5-7-22'!$AY$11:$AY$18)</f>
        <v>0</v>
      </c>
      <c r="HW179" s="174">
        <f>SUMIF('Memorial Day Regatta 5-28-22 Op'!$B$11:$B$25,$C179,'Memorial Day Regatta 5-28-22 Op'!$AU$11:$AU$25)</f>
        <v>0</v>
      </c>
      <c r="HX179" s="174">
        <f>SUMIF('Memorial Day Regatta 5-28-22 Op'!$B$11:$B$18,$C179,'Memorial Day Regatta 5-28-22 Op'!$AV$11:$AV$18)</f>
        <v>0</v>
      </c>
      <c r="HY179" s="174">
        <f>SUMIF('Memorial Day Regatta 5-28-22 Op'!$B$11:$B$18,$C179,'Memorial Day Regatta 5-28-22 Op'!$AW$11:$AW$18)</f>
        <v>0</v>
      </c>
      <c r="HZ179" s="174">
        <f>SUMIF('Memorial Day Regatta 5-28-22 Op'!$B$11:$B$18,$C179,'Memorial Day Regatta 5-28-22 Op'!$AX$11:$AX$18)</f>
        <v>0</v>
      </c>
      <c r="IA179" s="174">
        <f>SUMIF('Memorial Day Regatta 5-28-22 Op'!$B$11:$B$18,$C179,'Memorial Day Regatta 5-28-22 Op'!$AY$11:$AY$18)</f>
        <v>0</v>
      </c>
      <c r="IB179" s="174">
        <f>SUMIF('Caldwell Cup 6-25-22 TH'!$B$11:$B$25,$C179,'Caldwell Cup 6-25-22 TH'!$AU$11:$AU$25)</f>
        <v>0</v>
      </c>
      <c r="IC179" s="174">
        <f>SUMIF('Caldwell Cup 6-25-22 TH'!$B$11:$B$25,$C179,'Caldwell Cup 6-25-22 TH'!$AV$11:$AV$25)</f>
        <v>0</v>
      </c>
      <c r="ID179" s="174">
        <f>SUMIF('Caldwell Cup 6-25-22 TH'!$B$11:$B$25,$C179,'Caldwell Cup 6-25-22 TH'!$AW$11:$AW$25)</f>
        <v>0</v>
      </c>
      <c r="IE179" s="174">
        <f>SUMIF('Caldwell Cup 6-25-22 TH'!$B$11:$B$25,$C179,'Caldwell Cup 6-25-22 TH'!$AX$11:$AX$25)</f>
        <v>0</v>
      </c>
      <c r="IF179" s="174">
        <f>SUMIF('Caldwell Cup 6-25-22 TH'!$B$11:$B$25,$C179,'Caldwell Cup 6-25-22 TH'!$AY$11:$AY$25)</f>
        <v>0</v>
      </c>
      <c r="IG179" s="174">
        <f>SUMIF('Caldwell Cup 6-25-22 FS'!$B$11:$B$21,$C179,'Caldwell Cup 6-25-22 FS'!$AU$11:$AU$21)</f>
        <v>0</v>
      </c>
      <c r="IH179" s="174">
        <f>SUMIF('Caldwell Cup 6-25-22 FS'!$B$11:$B$21,$C179,'Caldwell Cup 6-25-22 FS'!$AV$11:$AV$21)</f>
        <v>0</v>
      </c>
      <c r="II179" s="174">
        <f>SUMIF('Caldwell Cup 6-25-22 FS'!$B$11:$B$21,$C179,'Caldwell Cup 6-25-22 FS'!$AW$11:$AW$21)</f>
        <v>0</v>
      </c>
      <c r="IJ179" s="174">
        <f>SUMIF('Caldwell Cup 6-25-22 FS'!$B$11:$B$21,$C179,'Caldwell Cup 6-25-22 FS'!$AX$11:$AX$21)</f>
        <v>0</v>
      </c>
      <c r="IK179" s="174">
        <f>SUMIF('Caldwell Cup 6-25-22 FS'!$B$11:$B$21,$C179,'Caldwell Cup 6-25-22 FS'!$AY$11:$AY$21)</f>
        <v>0</v>
      </c>
      <c r="IL179" s="174">
        <f>SUMIF('Caldwell Cup 6-25-22 Lasers'!$B$11:$B$23,$C179,'Caldwell Cup 6-25-22 Lasers'!$AU$11:$AU$23)</f>
        <v>0</v>
      </c>
      <c r="IM179" s="174">
        <f>SUMIF('Caldwell Cup 6-25-22 Lasers'!$B$11:$B$23,$C179,'Caldwell Cup 6-25-22 Lasers'!$AV$11:$AV$23)</f>
        <v>0</v>
      </c>
      <c r="IN179" s="174">
        <f>SUMIF('Caldwell Cup 6-25-22 Lasers'!$B$11:$B$23,$C179,'Caldwell Cup 6-25-22 Lasers'!$AW$11:$AW$23)</f>
        <v>0</v>
      </c>
      <c r="IO179" s="174">
        <f>SUMIF('Caldwell Cup 6-25-22 Lasers'!$B$11:$B$23,$C179,'Caldwell Cup 6-25-22 Lasers'!$AX$11:$AX$23)</f>
        <v>0</v>
      </c>
      <c r="IP179" s="174">
        <f>SUMIF('Caldwell Cup 6-25-22 Lasers'!$B$11:$B$23,$C179,'Caldwell Cup 6-25-22 Lasers'!$AY$11:$AY$23)</f>
        <v>0</v>
      </c>
      <c r="IQ179" s="174">
        <f>SUMIF('Labor Day Regatta 9-3-22 FS'!$B$11:$B$30,$C179,'Labor Day Regatta 9-3-22 FS'!$AU$11:$AU$30)</f>
        <v>0</v>
      </c>
      <c r="IR179" s="174">
        <f>SUMIF('Labor Day Regatta 9-3-22 FS'!$B$11:$B$30,$C179,'Labor Day Regatta 9-3-22 FS'!$AV$11:$AV$30)</f>
        <v>0</v>
      </c>
      <c r="IS179" s="174">
        <f>SUMIF('Labor Day Regatta 9-3-22 FS'!$B$11:$B$30,$C179,'Labor Day Regatta 9-3-22 FS'!$AW$11:$AW$30)</f>
        <v>0</v>
      </c>
      <c r="IT179" s="174">
        <f>SUMIF('Labor Day Regatta 9-3-22 FS'!$B$11:$B$30,$C179,'Labor Day Regatta 9-3-22 FS'!$AX$11:$AX$30)</f>
        <v>0</v>
      </c>
      <c r="IU179" s="174">
        <f>SUMIF('Labor Day Regatta 9-3-22 FS'!$B$11:$B$30,$C179,'Labor Day Regatta 9-3-22 FS'!$AY$11:$AY$30)</f>
        <v>0</v>
      </c>
      <c r="IV179" s="174">
        <f>SUMIF('2022-09-17 Leukemia Cup FS'!$B$11:$B$26,$C179,'2022-09-17 Leukemia Cup FS'!$AU$11:$AU$26)</f>
        <v>0</v>
      </c>
      <c r="IW179" s="174">
        <f>SUMIF('2022-09-17 Leukemia Cup FS'!$B$11:$B$26,$C179,'2022-09-17 Leukemia Cup FS'!$AV$11:$AV$26)</f>
        <v>0</v>
      </c>
      <c r="IX179" s="174">
        <f>SUMIF('2022-09-17 Leukemia Cup FS'!$B$11:$B$26,$C179,'2022-09-17 Leukemia Cup FS'!$AW$11:$AW$26)</f>
        <v>0</v>
      </c>
      <c r="IY179" s="174">
        <f>SUMIF('2022-09-17 Leukemia Cup FS'!$B$11:$B$26,$C179,'2022-09-17 Leukemia Cup FS'!$AX$11:$AX$26)</f>
        <v>0</v>
      </c>
      <c r="IZ179" s="174">
        <f>SUMIF('2022-09-17 Leukemia Cup FS'!$B$11:$B$26,$C179,'2022-09-17 Leukemia Cup FS'!$AY$11:$AY$26)</f>
        <v>0</v>
      </c>
      <c r="JA179" s="174">
        <f>SUMIF('2022-09-17 Leukemia Cup TH'!$B$11:$B$28,$C179,'2022-09-17 Leukemia Cup TH'!$AU$11:$AU$28)</f>
        <v>0</v>
      </c>
      <c r="JB179" s="174">
        <f>SUMIF('2022-09-17 Leukemia Cup TH'!$B$11:$B$28,$C179,'2022-09-17 Leukemia Cup TH'!$AV$11:$AV$28)</f>
        <v>0</v>
      </c>
      <c r="JC179" s="174">
        <f>SUMIF('2022-09-17 Leukemia Cup TH'!$B$11:$B$28,$C179,'2022-09-17 Leukemia Cup TH'!$AW$11:$AW$28)</f>
        <v>0</v>
      </c>
      <c r="JD179" s="174">
        <f>SUMIF('2022-09-17 Leukemia Cup TH'!$B$11:$B$28,$C179,'2022-09-17 Leukemia Cup TH'!$AX$11:$AX$28)</f>
        <v>0</v>
      </c>
      <c r="JE179" s="174">
        <f>SUMIF('2022-09-17 Leukemia Cup TH'!$B$11:$B$28,$C179,'2022-09-17 Leukemia Cup TH'!$AY$11:$AY$28)</f>
        <v>0</v>
      </c>
      <c r="JF179" s="174">
        <f>SUMIF('Smith-Berry LDR 9-24-22'!$B$11:$B$30,$C179,'Smith-Berry LDR 9-24-22'!$AU$11:$AU$30)</f>
        <v>0</v>
      </c>
      <c r="JG179" s="174">
        <f>SUMIF('Smith-Berry LDR 9-24-22'!$B$11:$B$30,$C179,'Smith-Berry LDR 9-24-22'!$AV$11:$AV$30)</f>
        <v>0</v>
      </c>
      <c r="JH179" s="174">
        <f>SUMIF('Smith-Berry LDR 9-24-22'!$B$11:$B$30,$C179,'Smith-Berry LDR 9-24-22'!$AW$11:$AW$30)</f>
        <v>0</v>
      </c>
      <c r="JI179" s="174">
        <f>SUMIF('Smith-Berry LDR 9-24-22'!$B$11:$B$30,$C179,'Smith-Berry LDR 9-24-22'!$AX$11:$AX$30)</f>
        <v>0</v>
      </c>
      <c r="JJ179" s="174">
        <f>SUMIF('Smith-Berry LDR 9-24-22'!$B$11:$B$30,$C179,'Smith-Berry LDR 9-24-22'!$AY$11:$AY$30)</f>
        <v>0</v>
      </c>
      <c r="JK179" s="174">
        <f>SUMIF('Great Scot 10-1-22 Cham'!$B$11:$B$38,$C179,'Great Scot 10-1-22 Cham'!$AU$11:$AU$38)</f>
        <v>0</v>
      </c>
      <c r="JL179" s="174">
        <f>SUMIF('Great Scot 10-1-22 Cham'!$B$11:$B$38,$C179,'Great Scot 10-1-22 Cham'!$AV$11:$AV$38)</f>
        <v>0</v>
      </c>
      <c r="JM179" s="174">
        <f>SUMIF('Great Scot 10-1-22 Cham'!$B$11:$B$38,$C179,'Great Scot 10-1-22 Cham'!$AW$11:$AW$38)</f>
        <v>0</v>
      </c>
      <c r="JN179" s="174">
        <f>SUMIF('Great Scot 10-1-22 Cham'!$B$11:$B$38,$C179,'Great Scot 10-1-22 Cham'!$AX$11:$AX$38)</f>
        <v>0</v>
      </c>
      <c r="JO179" s="174">
        <f>SUMIF('Great Scot 10-1-22 Cham'!$B$11:$B$38,$C179,'Great Scot 10-1-22 Cham'!$AY$11:$AY$38)</f>
        <v>0</v>
      </c>
      <c r="JP179" s="174">
        <f>SUMIF('Great Scot 10-1-22 Chal'!$B$11:$B$28,$C179,'Great Scot 10-1-22 Chal'!$AU$11:$AU$28)</f>
        <v>0</v>
      </c>
      <c r="JQ179" s="174">
        <f>SUMIF('Great Scot 10-1-22 Chal'!$B$11:$B$28,$C179,'Great Scot 10-1-22 Chal'!$AV$11:$AV$28)</f>
        <v>0</v>
      </c>
      <c r="JR179" s="174">
        <f>SUMIF('Great Scot 10-1-22 Chal'!$B$11:$B$28,$C179,'Great Scot 10-1-22 Chal'!$AW$11:$AW$28)</f>
        <v>0</v>
      </c>
      <c r="JS179" s="174">
        <f>SUMIF('Great Scot 10-1-22 Chal'!$B$11:$B$28,$C179,'Great Scot 10-1-22 Chal'!$AX$11:$AX$28)</f>
        <v>0</v>
      </c>
      <c r="JT179" s="174">
        <f>SUMIF('Great Scot 10-1-22 Chal'!$B$11:$B$28,$C179,'Great Scot 10-1-22 Chal'!$AY$11:$AY$28)</f>
        <v>0</v>
      </c>
      <c r="JU179" s="174">
        <f>SUMIF('Great Pumpkin Regatta 10-15-22'!$B$11:$B$54,$C179,'Great Pumpkin Regatta 10-15-22'!$AU$11:$AU$54)</f>
        <v>19</v>
      </c>
      <c r="JV179" s="174">
        <f>SUMIF('Great Pumpkin Regatta 10-15-22'!$B$11:$B$54,$C179,'Great Pumpkin Regatta 10-15-22'!$AV$11:$AV$54)</f>
        <v>22</v>
      </c>
      <c r="JW179" s="174">
        <f>SUMIF('Great Pumpkin Regatta 10-15-22'!$B$11:$B$54,$C179,'Great Pumpkin Regatta 10-15-22'!$AW$11:$AW$54)</f>
        <v>16</v>
      </c>
      <c r="JX179" s="174">
        <f>SUMIF('Great Pumpkin Regatta 10-15-22'!$B$11:$B$54,$C179,'Great Pumpkin Regatta 10-15-22'!$AX$11:$AX$54)</f>
        <v>18</v>
      </c>
      <c r="JY179" s="174">
        <f>SUMIF('Great Pumpkin Regatta 10-15-22'!$B$11:$B$54,$C179,'Great Pumpkin Regatta 10-15-22'!$AY$11:$AY$54)</f>
        <v>0</v>
      </c>
      <c r="JZ179" s="174">
        <f>SUMIF('One Day Regatta 10-29-22 FS'!$B$11:$B$19,$C179,'One Day Regatta 10-29-22 FS'!$AU$11:$AU$19)</f>
        <v>0</v>
      </c>
      <c r="KA179" s="174">
        <f>SUMIF('One Day Regatta 10-29-22 FS'!$B$11:$B$19,$C179,'One Day Regatta 10-29-22 FS'!$AV$11:$AV$19)</f>
        <v>0</v>
      </c>
      <c r="KB179" s="174">
        <f>SUMIF('One Day Regatta 10-29-22 FS'!$B$11:$B$19,$C179,'One Day Regatta 10-29-22 FS'!$AW$11:$AW$19)</f>
        <v>0</v>
      </c>
      <c r="KC179" s="174">
        <f>SUMIF('One Day Regatta 10-29-22 FS'!$B$11:$B$19,$C179,'One Day Regatta 10-29-22 FS'!$AX$11:$AX$19)</f>
        <v>0</v>
      </c>
      <c r="KD179" s="174">
        <f>SUMIF('One Day Regatta 10-29-22 FS'!$B$11:$B$19,$C179,'One Day Regatta 10-29-22 FS'!$AY$11:$AY$19)</f>
        <v>0</v>
      </c>
    </row>
    <row r="180" spans="1:290" ht="15" customHeight="1" x14ac:dyDescent="0.2">
      <c r="A180" s="400" t="s">
        <v>1369</v>
      </c>
      <c r="B180" s="134">
        <f t="shared" si="126"/>
        <v>36</v>
      </c>
      <c r="C180" s="170" t="s">
        <v>1336</v>
      </c>
      <c r="D180" s="171">
        <f t="shared" si="152"/>
        <v>0</v>
      </c>
      <c r="E180" s="172">
        <f t="shared" si="153"/>
        <v>0</v>
      </c>
      <c r="F180" s="171">
        <f t="shared" si="154"/>
        <v>0</v>
      </c>
      <c r="G180" s="171">
        <v>0</v>
      </c>
      <c r="H180" s="171">
        <f t="shared" si="155"/>
        <v>0</v>
      </c>
      <c r="I180" s="173">
        <f t="shared" si="156"/>
        <v>0</v>
      </c>
      <c r="J180" s="173"/>
      <c r="K180" s="174">
        <f>SUMIF('Saturday Race 11-06-21'!$B$11:$B$21,$C180,'Saturday Race 11-06-21'!$AU$11:$AU$21)</f>
        <v>0</v>
      </c>
      <c r="L180" s="174">
        <f>SUMIF('Saturday Race 11-06-21'!$B$11:$B$21,$C180,'Saturday Race 11-06-21'!$AV$11:$AV$21)</f>
        <v>0</v>
      </c>
      <c r="M180" s="174">
        <f>SUMIF('Saturday Race 11-06-21'!$B$11:$B$21,$C180,'Saturday Race 11-06-21'!$AW$11:$AW$21)</f>
        <v>0</v>
      </c>
      <c r="N180" s="174">
        <f>SUMIF('Saturday Race 11-06-21'!$B$11:$B$21,$C180,'Saturday Race 11-06-21'!$AX$11:$AX$21)</f>
        <v>0</v>
      </c>
      <c r="O180" s="174">
        <f>SUMIF('Saturday Race 11-06-21'!$B$11:$B$21,$C180,'Saturday Race 11-06-21'!$AY$11:$AY$21)</f>
        <v>0</v>
      </c>
      <c r="P180" s="174">
        <f>SUMIF('Saturday Race 11-20-21'!$B$11:$B$20,$C180,'Saturday Race 11-20-21'!$AU$11:$AU$20)</f>
        <v>0</v>
      </c>
      <c r="Q180" s="174">
        <f>SUMIF('Saturday Race 11-20-21'!$B$11:$B$20,$C180,'Saturday Race 11-20-21'!$AV$11:$AV$20)</f>
        <v>0</v>
      </c>
      <c r="R180" s="174">
        <f>SUMIF('Saturday Race 11-20-21'!$B$11:$B$20,$C180,'Saturday Race 11-20-21'!$AW$11:$AW$20)</f>
        <v>0</v>
      </c>
      <c r="S180" s="174">
        <f>SUMIF('Saturday Race 11-20-21'!$B$11:$B$20,$C180,'Saturday Race 11-20-21'!$AX$11:$AX$20)</f>
        <v>0</v>
      </c>
      <c r="T180" s="174">
        <f>SUMIF('Saturday Race 11-20-21'!$B$11:$B$20,$C180,'Saturday Race 11-20-21'!$AY$11:$AY$20)</f>
        <v>0</v>
      </c>
      <c r="U180" s="174">
        <f>SUMIF('Saturday Race 1-08-22'!$B$11:$B$20,$C180,'Saturday Race 1-08-22'!$AU$11:$AU$20)</f>
        <v>0</v>
      </c>
      <c r="V180" s="174">
        <f>SUMIF('Saturday Race 1-08-22'!$B$11:$B$20,$C180,'Saturday Race 1-08-22'!$AV$11:$AV$20)</f>
        <v>0</v>
      </c>
      <c r="W180" s="174">
        <f>SUMIF('Saturday Race 1-08-22'!$B$11:$B$20,$C180,'Saturday Race 1-08-22'!$AW$11:$AW$20)</f>
        <v>0</v>
      </c>
      <c r="X180" s="174">
        <f>SUMIF('Saturday Race 1-08-22'!$B$11:$B$20,$C180,'Saturday Race 1-08-22'!$AX$11:$AX$20)</f>
        <v>0</v>
      </c>
      <c r="Y180" s="174">
        <f>SUMIF('Saturday Race 1-08-22'!$B$11:$B$20,$C180,'Saturday Race 1-08-22'!$AY$11:$AY$20)</f>
        <v>0</v>
      </c>
      <c r="Z180" s="174">
        <f>SUMIF('Saturday Race 1-22-22'!$B$11:$B$20,$C180,'Saturday Race 1-22-22'!$AU$11:$AU$20)</f>
        <v>0</v>
      </c>
      <c r="AA180" s="174">
        <f>SUMIF('Saturday Race 1-22-22'!$B$11:$B$20,$C180,'Saturday Race 1-22-22'!$AV$11:$AV$20)</f>
        <v>0</v>
      </c>
      <c r="AB180" s="174">
        <f>SUMIF('Saturday Race 1-22-22'!$B$11:$B$20,$C180,'Saturday Race 1-22-22'!$AW$11:$AW$20)</f>
        <v>0</v>
      </c>
      <c r="AC180" s="174">
        <f>SUMIF('Saturday Race 1-22-22'!$B$11:$B$20,$C180,'Saturday Race 1-22-22'!$AX$11:$AX$20)</f>
        <v>0</v>
      </c>
      <c r="AD180" s="174">
        <f>SUMIF('Saturday Race 1-22-22'!$B$11:$B$20,$C180,'Saturday Race 1-22-22'!$AY$11:$AY$20)</f>
        <v>0</v>
      </c>
      <c r="AE180" s="174">
        <f>SUMIF('Sunday Race 2-6-22'!$B$11:$B$20,$C180,'Sunday Race 2-6-22'!$AU$11:$AU$20)</f>
        <v>0</v>
      </c>
      <c r="AF180" s="174">
        <f>SUMIF('Sunday Race 2-6-22'!$B$11:$B$20,$C180,'Sunday Race 2-6-22'!$AV$11:$AV$20)</f>
        <v>0</v>
      </c>
      <c r="AG180" s="174">
        <f>SUMIF('Sunday Race 2-6-22'!$B$11:$B$20,$C180,'Sunday Race 2-6-22'!$AW$11:$AW$20)</f>
        <v>0</v>
      </c>
      <c r="AH180" s="174">
        <f>SUMIF('Sunday Race 2-6-22'!$B$11:$B$20,$C180,'Sunday Race 2-6-22'!$AX$11:$AX$20)</f>
        <v>0</v>
      </c>
      <c r="AI180" s="174">
        <f>SUMIF('Sunday Race 2-6-22'!$B$11:$B$20,$C180,'Sunday Race 2-6-22'!$AY$11:$AY$20)</f>
        <v>0</v>
      </c>
      <c r="AJ180" s="174">
        <f>SUMIF('Sunday Race 2-20-22'!$B$11:$B$26,$C180,'Sunday Race 2-20-22'!$AU$11:$AU$26)</f>
        <v>0</v>
      </c>
      <c r="AK180" s="174">
        <f>SUMIF('Sunday Race 2-20-22'!$B$11:$B$26,$C180,'Sunday Race 2-20-22'!$AV$11:$AV$26)</f>
        <v>0</v>
      </c>
      <c r="AL180" s="174">
        <f>SUMIF('Sunday Race 2-20-22'!$B$11:$B$26,$C180,'Sunday Race 2-20-22'!$AW$11:$AW$26)</f>
        <v>0</v>
      </c>
      <c r="AM180" s="174">
        <f>SUMIF('Sunday Race 2-20-22'!$B$11:$B$26,$C180,'Sunday Race 2-20-22'!$AX$11:$AX$26)</f>
        <v>0</v>
      </c>
      <c r="AN180" s="174">
        <f>SUMIF('Sunday Race 2-20-22'!$B$11:$B$26,$C180,'Sunday Race 2-20-22'!$AY$11:$AY$26)</f>
        <v>0</v>
      </c>
      <c r="AO180" s="174">
        <f>SUMIF('Sunday Race 2-27-22'!$B$11:$B$20,$C180,'Sunday Race 2-27-22'!$AU$11:$AU$20)</f>
        <v>0</v>
      </c>
      <c r="AP180" s="174">
        <f>SUMIF('Sunday Race 2-27-22'!$B$11:$B$20,$C180,'Sunday Race 2-27-22'!$AV$11:$AV$20)</f>
        <v>0</v>
      </c>
      <c r="AQ180" s="174">
        <f>SUMIF('Sunday Race 2-27-22'!$B$11:$B$20,$C180,'Sunday Race 2-27-22'!$AW$11:$AW$20)</f>
        <v>0</v>
      </c>
      <c r="AR180" s="174">
        <f>SUMIF('Sunday Race 2-27-22'!$B$11:$B$20,$C180,'Sunday Race 2-27-22'!$AX$11:$AX$20)</f>
        <v>0</v>
      </c>
      <c r="AS180" s="174">
        <f>SUMIF('Sunday Race 2-27-22'!$B$11:$B$20,$C180,'Sunday Race 2-27-22'!$AY$11:$AY$20)</f>
        <v>0</v>
      </c>
      <c r="AT180" s="174">
        <f>SUMIF('Sunday Race 3-13-22'!$B$11:$B$25,$C180,'Sunday Race 3-13-22'!$AU$11:$AU$25)</f>
        <v>0</v>
      </c>
      <c r="AU180" s="174">
        <f>SUMIF('Sunday Race 3-13-22'!$B$11:$B$25,$C180,'Sunday Race 3-13-22'!$AV$11:$AV$25)</f>
        <v>0</v>
      </c>
      <c r="AV180" s="174">
        <f>SUMIF('Sunday Race 3-13-22'!$B$11:$B$25,$C180,'Sunday Race 3-13-22'!$AW$11:$AW$25)</f>
        <v>0</v>
      </c>
      <c r="AW180" s="174">
        <f>SUMIF('Sunday Race 3-13-22'!$B$11:$B$25,$C180,'Sunday Race 3-13-22'!$AX$11:$AX$25)</f>
        <v>0</v>
      </c>
      <c r="AX180" s="174">
        <f>SUMIF('Sunday Race 3-13-22'!$B$11:$B$25,$C180,'Sunday Race 3-13-22'!$AY$11:$AY$25)</f>
        <v>0</v>
      </c>
      <c r="AY180" s="174">
        <f>SUMIF('Saturday Race 3-19-22'!$B$11:$B$15,$C180,'Saturday Race 3-19-22'!$AU$11:$AU$15)</f>
        <v>0</v>
      </c>
      <c r="AZ180" s="174">
        <f>SUMIF('Saturday Race 3-19-22'!$B$11:$B$15,$C180,'Saturday Race 3-19-22'!$AV$11:$AV$15)</f>
        <v>0</v>
      </c>
      <c r="BA180" s="174">
        <f>SUMIF('Saturday Race 3-19-22'!$B$11:$B$15,$C180,'Saturday Race 3-19-22'!$AW$11:$AW$15)</f>
        <v>0</v>
      </c>
      <c r="BB180" s="174">
        <f>SUMIF('Saturday Race 3-19-22'!$B$11:$B$15,$C180,'Saturday Race 3-19-22'!$AX$11:$AX$15)</f>
        <v>0</v>
      </c>
      <c r="BC180" s="174">
        <f>SUMIF('Saturday Race 3-19-22'!$B$11:$B$15,$C180,'Saturday Race 3-19-22'!$AY$11:$AY$15)</f>
        <v>0</v>
      </c>
      <c r="BD180" s="174">
        <f>SUMIF('Sunday Races 4-10-22'!$B$11:$B$26,$C180,'Sunday Races 4-10-22'!$AU$11:$AU$26)</f>
        <v>0</v>
      </c>
      <c r="BE180" s="174">
        <f>SUMIF('Sunday Races 4-10-22'!$B$11:$B$26,$C180,'Sunday Races 4-10-22'!$AV$11:$AV$26)</f>
        <v>0</v>
      </c>
      <c r="BF180" s="174">
        <f>SUMIF('Sunday Races 4-10-22'!$B$11:$B$26,$C180,'Sunday Races 4-10-22'!$AW$11:$AW$26)</f>
        <v>0</v>
      </c>
      <c r="BG180" s="174">
        <f>SUMIF('Sunday Races 4-10-22'!$B$11:$B$26,$C180,'Sunday Races 4-10-22'!$AX$11:$AX$26)</f>
        <v>0</v>
      </c>
      <c r="BH180" s="174">
        <f>SUMIF('Sunday Races 4-10-22'!$B$11:$B$26,$C180,'Sunday Races 4-10-22'!$AY$11:$AY$26)</f>
        <v>0</v>
      </c>
      <c r="BI180" s="174">
        <f>SUMIF('Sunday Races 5-1-22'!$B$11:$B$28,$C180,'Sunday Races 5-1-22'!$AU$11:$AU$28)</f>
        <v>0</v>
      </c>
      <c r="BJ180" s="174">
        <f>SUMIF('Sunday Races 5-1-22'!$B$11:$B$28,$C180,'Sunday Races 5-1-22'!$AV$11:$AV$28)</f>
        <v>0</v>
      </c>
      <c r="BK180" s="174">
        <f>SUMIF('Sunday Races 5-1-22'!$B$11:$B$28,$C180,'Sunday Races 5-1-22'!$AW$11:$AW$28)</f>
        <v>0</v>
      </c>
      <c r="BL180" s="174">
        <f>SUMIF('Sunday Races 5-1-22'!$B$11:$B$28,$C180,'Sunday Races 5-1-22'!$AX$11:$AX$28)</f>
        <v>0</v>
      </c>
      <c r="BM180" s="174">
        <f>SUMIF('Sunday Races 5-1-22'!$B$11:$B$28,$C180,'Sunday Races 5-1-22'!$AY$11:$AY$28)</f>
        <v>0</v>
      </c>
      <c r="BN180" s="174">
        <f>SUMIF('Sunday Races 6-5-22'!$B$11:$B$28,$C180,'Sunday Races 6-5-22'!$AU$11:$AU$28)</f>
        <v>0</v>
      </c>
      <c r="BO180" s="174">
        <f>SUMIF('Sunday Races 6-5-22'!$B$11:$B$28,$C180,'Sunday Races 6-5-22'!$AV$11:$AV$28)</f>
        <v>0</v>
      </c>
      <c r="BP180" s="174">
        <f>SUMIF('Sunday Races 6-5-22'!$B$11:$B$28,$C180,'Sunday Races 6-5-22'!$AW$11:$AW$28)</f>
        <v>0</v>
      </c>
      <c r="BQ180" s="174">
        <f>SUMIF('Sunday Races 6-5-22'!$B$11:$B$28,$C180,'Sunday Races 6-5-22'!$AX$11:$AX$28)</f>
        <v>0</v>
      </c>
      <c r="BR180" s="174">
        <f>SUMIF('Sunday Races 6-5-22'!$B$11:$B$28,$C180,'Sunday Races 6-5-22'!$AY$11:$AY$28)</f>
        <v>0</v>
      </c>
      <c r="BS180" s="174">
        <f>SUMIF('Sunday Races 6-12-22'!$B$11:$B$24,$C180,'Sunday Races 6-12-22'!$AU$11:$AU$24)</f>
        <v>0</v>
      </c>
      <c r="BT180" s="174">
        <f>SUMIF('Sunday Races 6-12-22'!$B$11:$B$24,$C180,'Sunday Races 6-12-22'!$AV$11:$AV$24)</f>
        <v>0</v>
      </c>
      <c r="BU180" s="174">
        <f>SUMIF('Sunday Races 6-12-22'!$B$11:$B$24,$C180,'Sunday Races 6-12-22'!$AW$11:$AW$24)</f>
        <v>0</v>
      </c>
      <c r="BV180" s="174">
        <f>SUMIF('Sunday Races 6-12-22'!$B$11:$B$24,$C180,'Sunday Races 6-12-22'!$AX$11:$AX$24)</f>
        <v>0</v>
      </c>
      <c r="BW180" s="174">
        <f>SUMIF('Sunday Races 6-12-22'!$B$11:$B$24,$C180,'Sunday Races 6-12-22'!$AY$11:$AY$24)</f>
        <v>0</v>
      </c>
      <c r="BX180" s="174">
        <f>SUMIF('Saturday Races 6-18-22'!$B$11:$B$24,$C180,'Saturday Races 6-18-22'!$AU$11:$AU$24)</f>
        <v>0</v>
      </c>
      <c r="BY180" s="174">
        <f>SUMIF('Saturday Races 6-18-22'!$B$11:$B$24,$C180,'Saturday Races 6-18-22'!$AV$11:$AV$24)</f>
        <v>0</v>
      </c>
      <c r="BZ180" s="174">
        <f>SUMIF('Saturday Races 6-18-22'!$B$11:$B$24,$C180,'Saturday Races 6-18-22'!$AW$11:$AW$24)</f>
        <v>0</v>
      </c>
      <c r="CA180" s="174">
        <f>SUMIF('Saturday Races 6-18-22'!$B$11:$B$24,$C180,'Saturday Races 6-18-22'!$AX$11:$AX$24)</f>
        <v>0</v>
      </c>
      <c r="CB180" s="174">
        <f>SUMIF('Saturday Races 6-18-22'!$B$11:$B$24,$C180,'Saturday Races 6-18-22'!$AY$11:$AY$24)</f>
        <v>0</v>
      </c>
      <c r="CC180" s="174">
        <f>SUMIF('Sunday Races 7-3-22'!$B$11:$B$26,$C180,'Sunday Races 7-3-22'!$AU$11:$AU$26)</f>
        <v>0</v>
      </c>
      <c r="CD180" s="174">
        <f>SUMIF('Sunday Races 7-3-22'!$B$11:$B$26,$C180,'Sunday Races 7-3-22'!$AV$11:$AV$26)</f>
        <v>0</v>
      </c>
      <c r="CE180" s="174">
        <f>SUMIF('Sunday Races 7-3-22'!$B$11:$B$26,$C180,'Sunday Races 7-3-22'!$AW$11:$AW$26)</f>
        <v>0</v>
      </c>
      <c r="CF180" s="174">
        <f>SUMIF('Sunday Races 7-3-22'!$B$11:$B$26,$C180,'Sunday Races 7-3-22'!$AX$11:$AX$26)</f>
        <v>0</v>
      </c>
      <c r="CG180" s="174">
        <f>SUMIF('Sunday Races 7-3-22'!$B$11:$B$26,$C180,'Sunday Races 7-3-22'!$AY$11:$AY$26)</f>
        <v>0</v>
      </c>
      <c r="CH180" s="174">
        <f>SUMIF('Sunday Races 7-31-22'!$B$11:$B$26,$C180,'Sunday Races 7-31-22'!$AU$11:$AU$26)</f>
        <v>0</v>
      </c>
      <c r="CI180" s="174">
        <f>SUMIF('Sunday Races 7-31-22'!$B$11:$B$26,$C180,'Sunday Races 7-31-22'!$AV$11:$AV$26)</f>
        <v>0</v>
      </c>
      <c r="CJ180" s="174">
        <f>SUMIF('Sunday Races 7-31-22'!$B$11:$B$26,$C180,'Sunday Races 7-31-22'!$AW$11:$AW$26)</f>
        <v>0</v>
      </c>
      <c r="CK180" s="174">
        <f>SUMIF('Sunday Races 7-31-22'!$B$11:$B$26,$C180,'Sunday Races 7-31-22'!$AX$11:$AX$26)</f>
        <v>0</v>
      </c>
      <c r="CL180" s="174">
        <f>SUMIF('Sunday Races 7-31-22'!$B$11:$B$26,$C180,'Sunday Races 7-31-22'!$AY$11:$AY$26)</f>
        <v>0</v>
      </c>
      <c r="CM180" s="174">
        <f>SUMIF('Sunday Races 8-14-22'!$B$11:$B$26,$C180,'Sunday Races 8-14-22'!$AU$11:$AU$26)</f>
        <v>0</v>
      </c>
      <c r="CN180" s="174">
        <f>SUMIF('Sunday Races 8-14-22'!$B$11:$B$26,$C180,'Sunday Races 8-14-22'!$AV$11:$AV$26)</f>
        <v>0</v>
      </c>
      <c r="CO180" s="174">
        <f>SUMIF('Sunday Races 8-14-22'!$B$11:$B$26,$C180,'Sunday Races 8-14-22'!$AW$11:$AW$26)</f>
        <v>0</v>
      </c>
      <c r="CP180" s="174">
        <f>SUMIF('Sunday Races 8-14-22'!$B$11:$B$26,$C180,'Sunday Races 8-14-22'!$AX$11:$AX$26)</f>
        <v>0</v>
      </c>
      <c r="CQ180" s="174">
        <f>SUMIF('Sunday Races 8-14-22'!$B$11:$B$26,$C180,'Sunday Races 8-14-22'!$AY$11:$AY$26)</f>
        <v>0</v>
      </c>
      <c r="CR180" s="174">
        <f>SUMIF('Saturday Races 8-20-22'!$B$11:$B$26,$C180,'Saturday Races 8-20-22'!$AU$11:$AU$26)</f>
        <v>0</v>
      </c>
      <c r="CS180" s="174">
        <f>SUMIF('Saturday Races 8-20-22'!$B$11:$B$26,$C180,'Saturday Races 8-20-22'!$AV$11:$AV$26)</f>
        <v>0</v>
      </c>
      <c r="CT180" s="174">
        <f>SUMIF('Saturday Races 8-20-22'!$B$11:$B$26,$C180,'Saturday Races 8-20-22'!$AW$11:$AW$26)</f>
        <v>0</v>
      </c>
      <c r="CU180" s="174">
        <f>SUMIF('Saturday Races 8-20-22'!$B$11:$B$26,$C180,'Saturday Races 8-20-22'!$AX$11:$AX$26)</f>
        <v>0</v>
      </c>
      <c r="CV180" s="174">
        <f>SUMIF('Saturday Races 8-20-22'!$B$11:$B$26,$C180,'Saturday Races 8-20-22'!$AY$11:$AY$26)</f>
        <v>0</v>
      </c>
      <c r="CW180" s="174">
        <f>SUMIF('Sunday Races 9-11-22'!$B$11:$B$20,$C180,'Sunday Races 9-11-22'!$AU$11:$AU$20)</f>
        <v>0</v>
      </c>
      <c r="CX180" s="174">
        <f>SUMIF('Sunday Races 9-11-22'!$B$11:$B$20,$C180,'Sunday Races 9-11-22'!$AV$11:$AV$20)</f>
        <v>0</v>
      </c>
      <c r="CY180" s="174">
        <f>SUMIF('Sunday Races 9-11-22'!$B$11:$B$20,$C180,'Sunday Races 9-11-22'!$AW$11:$AW$20)</f>
        <v>0</v>
      </c>
      <c r="CZ180" s="174">
        <f>SUMIF('Sunday Races 9-11-22'!$B$11:$B$20,$C180,'Sunday Races 9-11-22'!$AX$11:$AX$20)</f>
        <v>0</v>
      </c>
      <c r="DA180" s="174">
        <f>SUMIF('Sunday Races 9-11-22'!$B$11:$B$20,$C180,'Sunday Races 9-11-22'!$AY$11:$AY$20)</f>
        <v>0</v>
      </c>
      <c r="DB180" s="174">
        <f>SUMIF('Sunday Races 10-9-22'!$B$11:$B$21,$C180,'Sunday Races 10-9-22'!$AU$11:$AU$21)</f>
        <v>0</v>
      </c>
      <c r="DC180" s="174">
        <f>SUMIF('Sunday Races 10-9-22'!$B$11:$B$21,$C180,'Sunday Races 10-9-22'!$AV$11:$AV$21)</f>
        <v>0</v>
      </c>
      <c r="DD180" s="174">
        <f>SUMIF('Sunday Races 10-9-22'!$B$11:$B$21,$C180,'Sunday Races 10-9-22'!$AW$11:$AW$21)</f>
        <v>0</v>
      </c>
      <c r="DE180" s="174">
        <f>SUMIF('Sunday Races 10-9-22'!$B$11:$B$21,$C180,'Sunday Races 10-9-22'!$AX$11:$AX$21)</f>
        <v>0</v>
      </c>
      <c r="DF180" s="174">
        <f>SUMIF('Sunday Races 10-9-22'!$B$11:$B$21,$C180,'Sunday Races 10-9-22'!$AY$11:$AY$21)</f>
        <v>0</v>
      </c>
      <c r="DG180" s="174">
        <f>SUMIF('Sunday Races 10-23-22'!$B$11:$B$22,$C180,'Sunday Races 10-23-22'!$AU$11:$AU$22)</f>
        <v>0</v>
      </c>
      <c r="DH180" s="174">
        <f>SUMIF('Sunday Races 10-23-22'!$B$11:$B$22,$C180,'Sunday Races 10-23-22'!$AV$11:$AV$22)</f>
        <v>0</v>
      </c>
      <c r="DI180" s="174">
        <f>SUMIF('Sunday Races 10-23-22'!$B$11:$B$22,$C180,'Sunday Races 10-23-22'!$AW$11:$AW$22)</f>
        <v>0</v>
      </c>
      <c r="DJ180" s="174">
        <f>SUMIF('Sunday Races 10-23-22'!$B$11:$B$22,$C180,'Sunday Races 10-23-22'!$AX$11:$AX$22)</f>
        <v>0</v>
      </c>
      <c r="DK180" s="174">
        <f>SUMIF('Sunday Races 10-23-22'!$B$11:$B$22,$C180,'Sunday Races 10-23-22'!$AY$11:$AY$22)</f>
        <v>0</v>
      </c>
      <c r="DL180" s="175"/>
      <c r="DM180" s="176"/>
      <c r="DN180" s="177">
        <f t="shared" ref="DN180:DW189" si="165">LARGE($K180:$DL180,DN$3)</f>
        <v>0</v>
      </c>
      <c r="DO180" s="177">
        <f t="shared" si="165"/>
        <v>0</v>
      </c>
      <c r="DP180" s="177">
        <f t="shared" si="165"/>
        <v>0</v>
      </c>
      <c r="DQ180" s="177">
        <f t="shared" si="165"/>
        <v>0</v>
      </c>
      <c r="DR180" s="177">
        <f t="shared" si="165"/>
        <v>0</v>
      </c>
      <c r="DS180" s="177">
        <f t="shared" si="165"/>
        <v>0</v>
      </c>
      <c r="DT180" s="177">
        <f t="shared" si="165"/>
        <v>0</v>
      </c>
      <c r="DU180" s="177">
        <f t="shared" si="165"/>
        <v>0</v>
      </c>
      <c r="DV180" s="177">
        <f t="shared" si="165"/>
        <v>0</v>
      </c>
      <c r="DW180" s="177">
        <f t="shared" si="165"/>
        <v>0</v>
      </c>
      <c r="DX180" s="177">
        <f t="shared" ref="DX180:EG189" si="166">LARGE($K180:$DL180,DX$3)</f>
        <v>0</v>
      </c>
      <c r="DY180" s="177">
        <f t="shared" si="166"/>
        <v>0</v>
      </c>
      <c r="DZ180" s="177">
        <f t="shared" si="166"/>
        <v>0</v>
      </c>
      <c r="EA180" s="177">
        <f t="shared" si="166"/>
        <v>0</v>
      </c>
      <c r="EB180" s="177">
        <f t="shared" si="166"/>
        <v>0</v>
      </c>
      <c r="EC180" s="177">
        <f t="shared" si="166"/>
        <v>0</v>
      </c>
      <c r="ED180" s="177">
        <f t="shared" si="166"/>
        <v>0</v>
      </c>
      <c r="EE180" s="177">
        <f t="shared" si="166"/>
        <v>0</v>
      </c>
      <c r="EF180" s="177">
        <f t="shared" si="166"/>
        <v>0</v>
      </c>
      <c r="EG180" s="177">
        <f t="shared" si="166"/>
        <v>0</v>
      </c>
      <c r="EH180" s="177">
        <f t="shared" ref="EH180:EQ189" si="167">LARGE($K180:$DL180,EH$3)</f>
        <v>0</v>
      </c>
      <c r="EI180" s="177">
        <f t="shared" si="167"/>
        <v>0</v>
      </c>
      <c r="EJ180" s="177">
        <f t="shared" si="167"/>
        <v>0</v>
      </c>
      <c r="EK180" s="177">
        <f t="shared" si="167"/>
        <v>0</v>
      </c>
      <c r="EL180" s="177">
        <f t="shared" si="167"/>
        <v>0</v>
      </c>
      <c r="EM180" s="177">
        <f t="shared" si="167"/>
        <v>0</v>
      </c>
      <c r="EN180" s="177">
        <f t="shared" si="167"/>
        <v>0</v>
      </c>
      <c r="EO180" s="177">
        <f t="shared" si="167"/>
        <v>0</v>
      </c>
      <c r="EP180" s="177">
        <f t="shared" si="167"/>
        <v>0</v>
      </c>
      <c r="EQ180" s="177">
        <f t="shared" si="167"/>
        <v>0</v>
      </c>
      <c r="ER180" s="177">
        <f t="shared" ref="ER180:FA189" si="168">LARGE($K180:$DL180,ER$3)</f>
        <v>0</v>
      </c>
      <c r="ES180" s="177">
        <f t="shared" si="168"/>
        <v>0</v>
      </c>
      <c r="ET180" s="177">
        <f t="shared" si="168"/>
        <v>0</v>
      </c>
      <c r="EU180" s="177">
        <f t="shared" si="168"/>
        <v>0</v>
      </c>
      <c r="EV180" s="177">
        <f t="shared" si="168"/>
        <v>0</v>
      </c>
      <c r="EW180" s="177">
        <f t="shared" si="168"/>
        <v>0</v>
      </c>
      <c r="EX180" s="177">
        <f t="shared" si="168"/>
        <v>0</v>
      </c>
      <c r="EY180" s="177">
        <f t="shared" si="168"/>
        <v>0</v>
      </c>
      <c r="EZ180" s="177">
        <f t="shared" si="168"/>
        <v>0</v>
      </c>
      <c r="FA180" s="177">
        <f t="shared" si="168"/>
        <v>0</v>
      </c>
      <c r="FB180" s="177">
        <f t="shared" ref="FB180:FK189" si="169">LARGE($K180:$DL180,FB$3)</f>
        <v>0</v>
      </c>
      <c r="FC180" s="177">
        <f t="shared" si="169"/>
        <v>0</v>
      </c>
      <c r="FD180" s="177">
        <f t="shared" si="169"/>
        <v>0</v>
      </c>
      <c r="FE180" s="177">
        <f t="shared" si="169"/>
        <v>0</v>
      </c>
      <c r="FF180" s="177">
        <f t="shared" si="169"/>
        <v>0</v>
      </c>
      <c r="FG180" s="177">
        <f t="shared" si="169"/>
        <v>0</v>
      </c>
      <c r="FH180" s="177">
        <f t="shared" si="169"/>
        <v>0</v>
      </c>
      <c r="FI180" s="177">
        <f t="shared" si="169"/>
        <v>0</v>
      </c>
      <c r="FJ180" s="177">
        <f t="shared" si="169"/>
        <v>0</v>
      </c>
      <c r="FK180" s="177">
        <f t="shared" si="169"/>
        <v>0</v>
      </c>
      <c r="FL180" s="177">
        <f t="shared" ref="FL180:FZ189" si="170">LARGE($K180:$DL180,FL$3)</f>
        <v>0</v>
      </c>
      <c r="FM180" s="177">
        <f t="shared" si="170"/>
        <v>0</v>
      </c>
      <c r="FN180" s="177">
        <f t="shared" si="170"/>
        <v>0</v>
      </c>
      <c r="FO180" s="177">
        <f t="shared" si="170"/>
        <v>0</v>
      </c>
      <c r="FP180" s="177">
        <f t="shared" si="170"/>
        <v>0</v>
      </c>
      <c r="FQ180" s="177">
        <f t="shared" si="170"/>
        <v>0</v>
      </c>
      <c r="FR180" s="177">
        <f t="shared" si="170"/>
        <v>0</v>
      </c>
      <c r="FS180" s="177">
        <f t="shared" si="170"/>
        <v>0</v>
      </c>
      <c r="FT180" s="177">
        <f t="shared" si="170"/>
        <v>0</v>
      </c>
      <c r="FU180" s="177">
        <f t="shared" si="170"/>
        <v>0</v>
      </c>
      <c r="FV180" s="177">
        <f t="shared" si="170"/>
        <v>0</v>
      </c>
      <c r="FW180" s="177">
        <f t="shared" si="170"/>
        <v>0</v>
      </c>
      <c r="FX180" s="177">
        <f t="shared" si="170"/>
        <v>0</v>
      </c>
      <c r="FY180" s="177">
        <f t="shared" si="170"/>
        <v>0</v>
      </c>
      <c r="FZ180" s="177">
        <f t="shared" si="170"/>
        <v>0</v>
      </c>
      <c r="GA180" s="177"/>
      <c r="GB180" s="229">
        <f t="shared" si="157"/>
        <v>70</v>
      </c>
      <c r="GC180" s="229">
        <f t="shared" si="158"/>
        <v>4</v>
      </c>
      <c r="GD180" s="174">
        <f>SUMIF('One Day 12-04-21 Scots'!$B$11:$B$24,$C180,'One Day 12-04-21 Scots'!$AU$11:$AU$24)</f>
        <v>0</v>
      </c>
      <c r="GE180" s="174">
        <f>SUMIF('One Day 12-04-21 Scots'!$B$11:$B$24,$C180,'One Day 12-04-21 Scots'!$AV$11:$AV$24)</f>
        <v>0</v>
      </c>
      <c r="GF180" s="174">
        <f>SUMIF('One Day 12-04-21 Scots'!$B$11:$B$24,$C180,'One Day 12-04-21 Scots'!$AW$11:$AW$24)</f>
        <v>0</v>
      </c>
      <c r="GG180" s="174">
        <f>SUMIF('One Day 12-04-21 Scots'!$B$11:$B$24,$C180,'One Day 12-04-21 Scots'!$AX$11:$AX$24)</f>
        <v>0</v>
      </c>
      <c r="GH180" s="174">
        <f>SUMIF('One Day 12-04-21 Scots'!$B$11:$B$24,$C180,'One Day 12-04-21 Scots'!$AY$11:$AY$24)</f>
        <v>0</v>
      </c>
      <c r="GI180" s="174">
        <f>SUMIF('One Day 12-04-21 Thistles'!$B$11:$B$25,$C180,'One Day 12-04-21 Thistles'!$AU$11:$AU$25)</f>
        <v>0</v>
      </c>
      <c r="GJ180" s="174">
        <f>SUMIF('One Day 12-04-21 Thistles'!$B$11:$B$25,$C180,'One Day 12-04-21 Thistles'!$AV$11:$AV$25)</f>
        <v>0</v>
      </c>
      <c r="GK180" s="174">
        <f>SUMIF('One Day 12-04-21 Thistles'!$B$11:$B$25,$C180,'One Day 12-04-21 Thistles'!$AW$11:$AW$25)</f>
        <v>0</v>
      </c>
      <c r="GL180" s="174">
        <f>SUMIF('One Day 12-04-21 Thistles'!$B$11:$B$25,$C180,'One Day 12-04-21 Thistles'!$AX$11:$AX$25)</f>
        <v>0</v>
      </c>
      <c r="GM180" s="174">
        <f>SUMIF('One Day 12-04-21 Thistles'!$B$11:$B$25,$C180,'One Day 12-04-21 Thistles'!$AY$11:$AY$25)</f>
        <v>0</v>
      </c>
      <c r="GN180" s="174">
        <f>SUMIF('Chili One Day 2-12-22 Scots'!$B$11:$B$27,$C180,'Chili One Day 2-12-22 Scots'!$AU$11:$AU$27)</f>
        <v>0</v>
      </c>
      <c r="GO180" s="174">
        <f>SUMIF('Chili One Day 2-12-22 Scots'!$B$11:$B$27,$C180,'Chili One Day 2-12-22 Scots'!$AV$11:$AV$27)</f>
        <v>0</v>
      </c>
      <c r="GP180" s="174">
        <f>SUMIF('Chili One Day 2-12-22 Scots'!$B$11:$B$27,$C180,'Chili One Day 2-12-22 Scots'!$AW$11:$AW$27)</f>
        <v>0</v>
      </c>
      <c r="GQ180" s="174">
        <f>SUMIF('Chili One Day 2-12-22 Scots'!$B$11:$B$27,$C180,'Chili One Day 2-12-22 Scots'!$AX$11:$AX$27)</f>
        <v>0</v>
      </c>
      <c r="GR180" s="174">
        <f>SUMIF('Chili One Day 2-12-22 Scots'!$B$11:$B$27,$C180,'Chili One Day 2-12-22 Scots'!$AY$11:$AY$27)</f>
        <v>0</v>
      </c>
      <c r="GS180" s="174">
        <f>SUMIF('Chili One Day 2-12-22 Thistles'!$B$11:$B$27,$C180,'Chili One Day 2-12-22 Thistles'!$AU$11:$AU$27)</f>
        <v>0</v>
      </c>
      <c r="GT180" s="174">
        <f>SUMIF('Chili One Day 2-12-22 Thistles'!$B$11:$B$27,$C180,'Chili One Day 2-12-22 Thistles'!$AV$11:$AV$27)</f>
        <v>0</v>
      </c>
      <c r="GU180" s="174">
        <f>SUMIF('Chili One Day 2-12-22 Thistles'!$B$11:$B$27,$C180,'Chili One Day 2-12-22 Thistles'!$AW$11:$AW$27)</f>
        <v>0</v>
      </c>
      <c r="GV180" s="174">
        <f>SUMIF('Chili One Day 2-12-22 Thistles'!$B$11:$B$27,$C180,'Chili One Day 2-12-22 Thistles'!$AX$11:$AX$27)</f>
        <v>0</v>
      </c>
      <c r="GW180" s="174">
        <f>SUMIF('Chili One Day 2-12-22 Thistles'!$B$11:$B$27,$C180,'Chili One Day 2-12-22 Thistles'!$AY$11:$AY$27)</f>
        <v>0</v>
      </c>
      <c r="GX180" s="174">
        <f>SUMIF('Ironman One Day 3-5-22 FS'!$B$11:$B$26,$C180,'Ironman One Day 3-5-22 FS'!$AU$11:$AU$26)</f>
        <v>0</v>
      </c>
      <c r="GY180" s="174">
        <f>SUMIF('Ironman One Day 3-5-22 FS'!$B$11:$B$26,$C180,'Ironman One Day 3-5-22 FS'!$AV$11:$AV$26)</f>
        <v>0</v>
      </c>
      <c r="GZ180" s="174">
        <f>SUMIF('Ironman One Day 3-5-22 FS'!$B$11:$B$26,$C180,'Ironman One Day 3-5-22 FS'!$AW$11:$AW$26)</f>
        <v>0</v>
      </c>
      <c r="HA180" s="174">
        <f>SUMIF('Ironman One Day 3-5-22 FS'!$B$11:$B$26,$C180,'Ironman One Day 3-5-22 FS'!$AX$11:$AX$26)</f>
        <v>0</v>
      </c>
      <c r="HB180" s="174">
        <f>SUMIF('Ironman One Day 3-5-22 FS'!$B$11:$B$26,$C180,'Ironman One Day 3-5-22 FS'!$AY$11:$AY$26)</f>
        <v>0</v>
      </c>
      <c r="HC180" s="174">
        <f>SUMIF('Ironman One Day 3-5-22 420'!$B$11:$B$26,$C180,'Ironman One Day 3-5-22 420'!$AU$11:$AU$26)</f>
        <v>0</v>
      </c>
      <c r="HD180" s="174">
        <f>SUMIF('Ironman One Day 3-5-22 420'!$B$11:$B$26,$C180,'Ironman One Day 3-5-22 420'!$AV$11:$AV$26)</f>
        <v>0</v>
      </c>
      <c r="HE180" s="174">
        <f>SUMIF('Ironman One Day 3-5-22 420'!$B$11:$B$26,$C180,'Ironman One Day 3-5-22 420'!$AW$11:$AW$26)</f>
        <v>0</v>
      </c>
      <c r="HF180" s="174">
        <f>SUMIF('Ironman One Day 3-5-22 420'!$B$11:$B$26,$C180,'Ironman One Day 3-5-22 420'!$AX$11:$AX$26)</f>
        <v>0</v>
      </c>
      <c r="HG180" s="174">
        <f>SUMIF('Ironman One Day 3-5-22 420'!$B$11:$B$26,$C180,'Ironman One Day 3-5-22 420'!$AY$11:$AY$26)</f>
        <v>0</v>
      </c>
      <c r="HH180" s="174">
        <f>SUMIF('Easter One Day 4-16-22 FS'!$B$11:$B$25,$C180,'Easter One Day 4-16-22 FS'!$AU$11:$AU$25)</f>
        <v>0</v>
      </c>
      <c r="HI180" s="174">
        <f>SUMIF('Easter One Day 4-16-22 FS'!$B$11:$B$25,$C180,'Easter One Day 4-16-22 FS'!$AV$11:$AV$25)</f>
        <v>0</v>
      </c>
      <c r="HJ180" s="174">
        <f>SUMIF('Easter One Day 4-16-22 FS'!$B$11:$B$25,$C180,'Easter One Day 4-16-22 FS'!$AW$11:$AW$25)</f>
        <v>0</v>
      </c>
      <c r="HK180" s="174">
        <f>SUMIF('Easter One Day 4-16-22 FS'!$B$11:$B$25,$C180,'Easter One Day 4-16-22 FS'!$AX$11:$AX$25)</f>
        <v>0</v>
      </c>
      <c r="HL180" s="174">
        <f>SUMIF('Easter One Day 4-16-22 FS'!$B$11:$B$25,$C180,'Easter One Day 4-16-22 FS'!$AY$11:$AY$25)</f>
        <v>0</v>
      </c>
      <c r="HM180" s="174">
        <f>SUMIF('Easter One Day 4-16-22 TH'!$B$11:$B$25,$C180,'Easter One Day 4-16-22 TH'!$AU$11:$AU$25)</f>
        <v>0</v>
      </c>
      <c r="HN180" s="174">
        <f>SUMIF('Easter One Day 4-16-22 TH'!$B$11:$B$25,$C180,'Easter One Day 4-16-22 TH'!$AV$11:$AV$25)</f>
        <v>0</v>
      </c>
      <c r="HO180" s="174">
        <f>SUMIF('Easter One Day 4-16-22 TH'!$B$11:$B$25,$C180,'Easter One Day 4-16-22 TH'!$AW$11:$AW$25)</f>
        <v>0</v>
      </c>
      <c r="HP180" s="174">
        <f>SUMIF('Easter One Day 4-16-22 TH'!$B$11:$B$25,$C180,'Easter One Day 4-16-22 TH'!$AX$11:$AX$25)</f>
        <v>0</v>
      </c>
      <c r="HQ180" s="174">
        <f>SUMIF('Easter One Day 4-16-22 TH'!$B$11:$B$25,$C180,'Easter One Day 4-16-22 TH'!$AY$11:$AY$25)</f>
        <v>0</v>
      </c>
      <c r="HR180" s="174">
        <f>SUMIF('Long Distance Race 5-7-22'!$B$11:$B$25,$C180,'Long Distance Race 5-7-22'!$AU$11:$AU$25)</f>
        <v>0</v>
      </c>
      <c r="HS180" s="174">
        <f>SUMIF('Long Distance Race 5-7-22'!$B$11:$B$18,$C180,'Long Distance Race 5-7-22'!$AV$11:$AV$18)</f>
        <v>0</v>
      </c>
      <c r="HT180" s="174">
        <f>SUMIF('Long Distance Race 5-7-22'!$B$11:$B$18,$C180,'Long Distance Race 5-7-22'!$AW$11:$AW$18)</f>
        <v>0</v>
      </c>
      <c r="HU180" s="174">
        <f>SUMIF('Long Distance Race 5-7-22'!$B$11:$B$18,$C180,'Long Distance Race 5-7-22'!$AX$11:$AX$18)</f>
        <v>0</v>
      </c>
      <c r="HV180" s="174">
        <f>SUMIF('Long Distance Race 5-7-22'!$B$11:$B$18,$C180,'Long Distance Race 5-7-22'!$AY$11:$AY$18)</f>
        <v>0</v>
      </c>
      <c r="HW180" s="174">
        <f>SUMIF('Memorial Day Regatta 5-28-22 Op'!$B$11:$B$25,$C180,'Memorial Day Regatta 5-28-22 Op'!$AU$11:$AU$25)</f>
        <v>0</v>
      </c>
      <c r="HX180" s="174">
        <f>SUMIF('Memorial Day Regatta 5-28-22 Op'!$B$11:$B$18,$C180,'Memorial Day Regatta 5-28-22 Op'!$AV$11:$AV$18)</f>
        <v>0</v>
      </c>
      <c r="HY180" s="174">
        <f>SUMIF('Memorial Day Regatta 5-28-22 Op'!$B$11:$B$18,$C180,'Memorial Day Regatta 5-28-22 Op'!$AW$11:$AW$18)</f>
        <v>0</v>
      </c>
      <c r="HZ180" s="174">
        <f>SUMIF('Memorial Day Regatta 5-28-22 Op'!$B$11:$B$18,$C180,'Memorial Day Regatta 5-28-22 Op'!$AX$11:$AX$18)</f>
        <v>0</v>
      </c>
      <c r="IA180" s="174">
        <f>SUMIF('Memorial Day Regatta 5-28-22 Op'!$B$11:$B$18,$C180,'Memorial Day Regatta 5-28-22 Op'!$AY$11:$AY$18)</f>
        <v>0</v>
      </c>
      <c r="IB180" s="174">
        <f>SUMIF('Caldwell Cup 6-25-22 TH'!$B$11:$B$25,$C180,'Caldwell Cup 6-25-22 TH'!$AU$11:$AU$25)</f>
        <v>0</v>
      </c>
      <c r="IC180" s="174">
        <f>SUMIF('Caldwell Cup 6-25-22 TH'!$B$11:$B$25,$C180,'Caldwell Cup 6-25-22 TH'!$AV$11:$AV$25)</f>
        <v>0</v>
      </c>
      <c r="ID180" s="174">
        <f>SUMIF('Caldwell Cup 6-25-22 TH'!$B$11:$B$25,$C180,'Caldwell Cup 6-25-22 TH'!$AW$11:$AW$25)</f>
        <v>0</v>
      </c>
      <c r="IE180" s="174">
        <f>SUMIF('Caldwell Cup 6-25-22 TH'!$B$11:$B$25,$C180,'Caldwell Cup 6-25-22 TH'!$AX$11:$AX$25)</f>
        <v>0</v>
      </c>
      <c r="IF180" s="174">
        <f>SUMIF('Caldwell Cup 6-25-22 TH'!$B$11:$B$25,$C180,'Caldwell Cup 6-25-22 TH'!$AY$11:$AY$25)</f>
        <v>0</v>
      </c>
      <c r="IG180" s="174">
        <f>SUMIF('Caldwell Cup 6-25-22 FS'!$B$11:$B$21,$C180,'Caldwell Cup 6-25-22 FS'!$AU$11:$AU$21)</f>
        <v>0</v>
      </c>
      <c r="IH180" s="174">
        <f>SUMIF('Caldwell Cup 6-25-22 FS'!$B$11:$B$21,$C180,'Caldwell Cup 6-25-22 FS'!$AV$11:$AV$21)</f>
        <v>0</v>
      </c>
      <c r="II180" s="174">
        <f>SUMIF('Caldwell Cup 6-25-22 FS'!$B$11:$B$21,$C180,'Caldwell Cup 6-25-22 FS'!$AW$11:$AW$21)</f>
        <v>0</v>
      </c>
      <c r="IJ180" s="174">
        <f>SUMIF('Caldwell Cup 6-25-22 FS'!$B$11:$B$21,$C180,'Caldwell Cup 6-25-22 FS'!$AX$11:$AX$21)</f>
        <v>0</v>
      </c>
      <c r="IK180" s="174">
        <f>SUMIF('Caldwell Cup 6-25-22 FS'!$B$11:$B$21,$C180,'Caldwell Cup 6-25-22 FS'!$AY$11:$AY$21)</f>
        <v>0</v>
      </c>
      <c r="IL180" s="174">
        <f>SUMIF('Caldwell Cup 6-25-22 Lasers'!$B$11:$B$23,$C180,'Caldwell Cup 6-25-22 Lasers'!$AU$11:$AU$23)</f>
        <v>0</v>
      </c>
      <c r="IM180" s="174">
        <f>SUMIF('Caldwell Cup 6-25-22 Lasers'!$B$11:$B$23,$C180,'Caldwell Cup 6-25-22 Lasers'!$AV$11:$AV$23)</f>
        <v>0</v>
      </c>
      <c r="IN180" s="174">
        <f>SUMIF('Caldwell Cup 6-25-22 Lasers'!$B$11:$B$23,$C180,'Caldwell Cup 6-25-22 Lasers'!$AW$11:$AW$23)</f>
        <v>0</v>
      </c>
      <c r="IO180" s="174">
        <f>SUMIF('Caldwell Cup 6-25-22 Lasers'!$B$11:$B$23,$C180,'Caldwell Cup 6-25-22 Lasers'!$AX$11:$AX$23)</f>
        <v>0</v>
      </c>
      <c r="IP180" s="174">
        <f>SUMIF('Caldwell Cup 6-25-22 Lasers'!$B$11:$B$23,$C180,'Caldwell Cup 6-25-22 Lasers'!$AY$11:$AY$23)</f>
        <v>0</v>
      </c>
      <c r="IQ180" s="174">
        <f>SUMIF('Labor Day Regatta 9-3-22 FS'!$B$11:$B$30,$C180,'Labor Day Regatta 9-3-22 FS'!$AU$11:$AU$30)</f>
        <v>0</v>
      </c>
      <c r="IR180" s="174">
        <f>SUMIF('Labor Day Regatta 9-3-22 FS'!$B$11:$B$30,$C180,'Labor Day Regatta 9-3-22 FS'!$AV$11:$AV$30)</f>
        <v>0</v>
      </c>
      <c r="IS180" s="174">
        <f>SUMIF('Labor Day Regatta 9-3-22 FS'!$B$11:$B$30,$C180,'Labor Day Regatta 9-3-22 FS'!$AW$11:$AW$30)</f>
        <v>0</v>
      </c>
      <c r="IT180" s="174">
        <f>SUMIF('Labor Day Regatta 9-3-22 FS'!$B$11:$B$30,$C180,'Labor Day Regatta 9-3-22 FS'!$AX$11:$AX$30)</f>
        <v>0</v>
      </c>
      <c r="IU180" s="174">
        <f>SUMIF('Labor Day Regatta 9-3-22 FS'!$B$11:$B$30,$C180,'Labor Day Regatta 9-3-22 FS'!$AY$11:$AY$30)</f>
        <v>0</v>
      </c>
      <c r="IV180" s="174">
        <f>SUMIF('2022-09-17 Leukemia Cup FS'!$B$11:$B$26,$C180,'2022-09-17 Leukemia Cup FS'!$AU$11:$AU$26)</f>
        <v>0</v>
      </c>
      <c r="IW180" s="174">
        <f>SUMIF('2022-09-17 Leukemia Cup FS'!$B$11:$B$26,$C180,'2022-09-17 Leukemia Cup FS'!$AV$11:$AV$26)</f>
        <v>0</v>
      </c>
      <c r="IX180" s="174">
        <f>SUMIF('2022-09-17 Leukemia Cup FS'!$B$11:$B$26,$C180,'2022-09-17 Leukemia Cup FS'!$AW$11:$AW$26)</f>
        <v>0</v>
      </c>
      <c r="IY180" s="174">
        <f>SUMIF('2022-09-17 Leukemia Cup FS'!$B$11:$B$26,$C180,'2022-09-17 Leukemia Cup FS'!$AX$11:$AX$26)</f>
        <v>0</v>
      </c>
      <c r="IZ180" s="174">
        <f>SUMIF('2022-09-17 Leukemia Cup FS'!$B$11:$B$26,$C180,'2022-09-17 Leukemia Cup FS'!$AY$11:$AY$26)</f>
        <v>0</v>
      </c>
      <c r="JA180" s="174">
        <f>SUMIF('2022-09-17 Leukemia Cup TH'!$B$11:$B$28,$C180,'2022-09-17 Leukemia Cup TH'!$AU$11:$AU$28)</f>
        <v>0</v>
      </c>
      <c r="JB180" s="174">
        <f>SUMIF('2022-09-17 Leukemia Cup TH'!$B$11:$B$28,$C180,'2022-09-17 Leukemia Cup TH'!$AV$11:$AV$28)</f>
        <v>0</v>
      </c>
      <c r="JC180" s="174">
        <f>SUMIF('2022-09-17 Leukemia Cup TH'!$B$11:$B$28,$C180,'2022-09-17 Leukemia Cup TH'!$AW$11:$AW$28)</f>
        <v>0</v>
      </c>
      <c r="JD180" s="174">
        <f>SUMIF('2022-09-17 Leukemia Cup TH'!$B$11:$B$28,$C180,'2022-09-17 Leukemia Cup TH'!$AX$11:$AX$28)</f>
        <v>0</v>
      </c>
      <c r="JE180" s="174">
        <f>SUMIF('2022-09-17 Leukemia Cup TH'!$B$11:$B$28,$C180,'2022-09-17 Leukemia Cup TH'!$AY$11:$AY$28)</f>
        <v>0</v>
      </c>
      <c r="JF180" s="174">
        <f>SUMIF('Smith-Berry LDR 9-24-22'!$B$11:$B$30,$C180,'Smith-Berry LDR 9-24-22'!$AU$11:$AU$30)</f>
        <v>0</v>
      </c>
      <c r="JG180" s="174">
        <f>SUMIF('Smith-Berry LDR 9-24-22'!$B$11:$B$30,$C180,'Smith-Berry LDR 9-24-22'!$AV$11:$AV$30)</f>
        <v>0</v>
      </c>
      <c r="JH180" s="174">
        <f>SUMIF('Smith-Berry LDR 9-24-22'!$B$11:$B$30,$C180,'Smith-Berry LDR 9-24-22'!$AW$11:$AW$30)</f>
        <v>0</v>
      </c>
      <c r="JI180" s="174">
        <f>SUMIF('Smith-Berry LDR 9-24-22'!$B$11:$B$30,$C180,'Smith-Berry LDR 9-24-22'!$AX$11:$AX$30)</f>
        <v>0</v>
      </c>
      <c r="JJ180" s="174">
        <f>SUMIF('Smith-Berry LDR 9-24-22'!$B$11:$B$30,$C180,'Smith-Berry LDR 9-24-22'!$AY$11:$AY$30)</f>
        <v>0</v>
      </c>
      <c r="JK180" s="174">
        <f>SUMIF('Great Scot 10-1-22 Cham'!$B$11:$B$38,$C180,'Great Scot 10-1-22 Cham'!$AU$11:$AU$38)</f>
        <v>0</v>
      </c>
      <c r="JL180" s="174">
        <f>SUMIF('Great Scot 10-1-22 Cham'!$B$11:$B$38,$C180,'Great Scot 10-1-22 Cham'!$AV$11:$AV$38)</f>
        <v>0</v>
      </c>
      <c r="JM180" s="174">
        <f>SUMIF('Great Scot 10-1-22 Cham'!$B$11:$B$38,$C180,'Great Scot 10-1-22 Cham'!$AW$11:$AW$38)</f>
        <v>0</v>
      </c>
      <c r="JN180" s="174">
        <f>SUMIF('Great Scot 10-1-22 Cham'!$B$11:$B$38,$C180,'Great Scot 10-1-22 Cham'!$AX$11:$AX$38)</f>
        <v>0</v>
      </c>
      <c r="JO180" s="174">
        <f>SUMIF('Great Scot 10-1-22 Cham'!$B$11:$B$38,$C180,'Great Scot 10-1-22 Cham'!$AY$11:$AY$38)</f>
        <v>0</v>
      </c>
      <c r="JP180" s="174">
        <f>SUMIF('Great Scot 10-1-22 Chal'!$B$11:$B$28,$C180,'Great Scot 10-1-22 Chal'!$AU$11:$AU$28)</f>
        <v>0</v>
      </c>
      <c r="JQ180" s="174">
        <f>SUMIF('Great Scot 10-1-22 Chal'!$B$11:$B$28,$C180,'Great Scot 10-1-22 Chal'!$AV$11:$AV$28)</f>
        <v>0</v>
      </c>
      <c r="JR180" s="174">
        <f>SUMIF('Great Scot 10-1-22 Chal'!$B$11:$B$28,$C180,'Great Scot 10-1-22 Chal'!$AW$11:$AW$28)</f>
        <v>0</v>
      </c>
      <c r="JS180" s="174">
        <f>SUMIF('Great Scot 10-1-22 Chal'!$B$11:$B$28,$C180,'Great Scot 10-1-22 Chal'!$AX$11:$AX$28)</f>
        <v>0</v>
      </c>
      <c r="JT180" s="174">
        <f>SUMIF('Great Scot 10-1-22 Chal'!$B$11:$B$28,$C180,'Great Scot 10-1-22 Chal'!$AY$11:$AY$28)</f>
        <v>0</v>
      </c>
      <c r="JU180" s="174">
        <f>SUMIF('Great Pumpkin Regatta 10-15-22'!$B$11:$B$54,$C180,'Great Pumpkin Regatta 10-15-22'!$AU$11:$AU$54)</f>
        <v>15</v>
      </c>
      <c r="JV180" s="174">
        <f>SUMIF('Great Pumpkin Regatta 10-15-22'!$B$11:$B$54,$C180,'Great Pumpkin Regatta 10-15-22'!$AV$11:$AV$54)</f>
        <v>18</v>
      </c>
      <c r="JW180" s="174">
        <f>SUMIF('Great Pumpkin Regatta 10-15-22'!$B$11:$B$54,$C180,'Great Pumpkin Regatta 10-15-22'!$AW$11:$AW$54)</f>
        <v>23</v>
      </c>
      <c r="JX180" s="174">
        <f>SUMIF('Great Pumpkin Regatta 10-15-22'!$B$11:$B$54,$C180,'Great Pumpkin Regatta 10-15-22'!$AX$11:$AX$54)</f>
        <v>14</v>
      </c>
      <c r="JY180" s="174">
        <f>SUMIF('Great Pumpkin Regatta 10-15-22'!$B$11:$B$54,$C180,'Great Pumpkin Regatta 10-15-22'!$AY$11:$AY$54)</f>
        <v>0</v>
      </c>
      <c r="JZ180" s="174">
        <f>SUMIF('One Day Regatta 10-29-22 FS'!$B$11:$B$19,$C180,'One Day Regatta 10-29-22 FS'!$AU$11:$AU$19)</f>
        <v>0</v>
      </c>
      <c r="KA180" s="174">
        <f>SUMIF('One Day Regatta 10-29-22 FS'!$B$11:$B$19,$C180,'One Day Regatta 10-29-22 FS'!$AV$11:$AV$19)</f>
        <v>0</v>
      </c>
      <c r="KB180" s="174">
        <f>SUMIF('One Day Regatta 10-29-22 FS'!$B$11:$B$19,$C180,'One Day Regatta 10-29-22 FS'!$AW$11:$AW$19)</f>
        <v>0</v>
      </c>
      <c r="KC180" s="174">
        <f>SUMIF('One Day Regatta 10-29-22 FS'!$B$11:$B$19,$C180,'One Day Regatta 10-29-22 FS'!$AX$11:$AX$19)</f>
        <v>0</v>
      </c>
      <c r="KD180" s="174">
        <f>SUMIF('One Day Regatta 10-29-22 FS'!$B$11:$B$19,$C180,'One Day Regatta 10-29-22 FS'!$AY$11:$AY$19)</f>
        <v>0</v>
      </c>
    </row>
    <row r="181" spans="1:290" ht="15" customHeight="1" x14ac:dyDescent="0.2">
      <c r="A181" s="400" t="s">
        <v>1369</v>
      </c>
      <c r="B181" s="134">
        <f t="shared" si="126"/>
        <v>36</v>
      </c>
      <c r="C181" s="103" t="s">
        <v>1321</v>
      </c>
      <c r="D181" s="171">
        <f t="shared" si="152"/>
        <v>0</v>
      </c>
      <c r="E181" s="172">
        <f t="shared" si="153"/>
        <v>0</v>
      </c>
      <c r="F181" s="171">
        <f t="shared" si="154"/>
        <v>0</v>
      </c>
      <c r="G181" s="171">
        <v>0</v>
      </c>
      <c r="H181" s="171">
        <f t="shared" si="155"/>
        <v>0</v>
      </c>
      <c r="I181" s="173">
        <f t="shared" si="156"/>
        <v>0</v>
      </c>
      <c r="J181" s="173"/>
      <c r="K181" s="174">
        <f>SUMIF('Saturday Race 11-06-21'!$B$11:$B$21,$C181,'Saturday Race 11-06-21'!$AU$11:$AU$21)</f>
        <v>0</v>
      </c>
      <c r="L181" s="174">
        <f>SUMIF('Saturday Race 11-06-21'!$B$11:$B$21,$C181,'Saturday Race 11-06-21'!$AV$11:$AV$21)</f>
        <v>0</v>
      </c>
      <c r="M181" s="174">
        <f>SUMIF('Saturday Race 11-06-21'!$B$11:$B$21,$C181,'Saturday Race 11-06-21'!$AW$11:$AW$21)</f>
        <v>0</v>
      </c>
      <c r="N181" s="174">
        <f>SUMIF('Saturday Race 11-06-21'!$B$11:$B$21,$C181,'Saturday Race 11-06-21'!$AX$11:$AX$21)</f>
        <v>0</v>
      </c>
      <c r="O181" s="174">
        <f>SUMIF('Saturday Race 11-06-21'!$B$11:$B$21,$C181,'Saturday Race 11-06-21'!$AY$11:$AY$21)</f>
        <v>0</v>
      </c>
      <c r="P181" s="174">
        <f>SUMIF('Saturday Race 11-20-21'!$B$11:$B$20,$C181,'Saturday Race 11-20-21'!$AU$11:$AU$20)</f>
        <v>0</v>
      </c>
      <c r="Q181" s="174">
        <f>SUMIF('Saturday Race 11-20-21'!$B$11:$B$20,$C181,'Saturday Race 11-20-21'!$AV$11:$AV$20)</f>
        <v>0</v>
      </c>
      <c r="R181" s="174">
        <f>SUMIF('Saturday Race 11-20-21'!$B$11:$B$20,$C181,'Saturday Race 11-20-21'!$AW$11:$AW$20)</f>
        <v>0</v>
      </c>
      <c r="S181" s="174">
        <f>SUMIF('Saturday Race 11-20-21'!$B$11:$B$20,$C181,'Saturday Race 11-20-21'!$AX$11:$AX$20)</f>
        <v>0</v>
      </c>
      <c r="T181" s="174">
        <f>SUMIF('Saturday Race 11-20-21'!$B$11:$B$20,$C181,'Saturday Race 11-20-21'!$AY$11:$AY$20)</f>
        <v>0</v>
      </c>
      <c r="U181" s="174">
        <f>SUMIF('Saturday Race 1-08-22'!$B$11:$B$20,$C181,'Saturday Race 1-08-22'!$AU$11:$AU$20)</f>
        <v>0</v>
      </c>
      <c r="V181" s="174">
        <f>SUMIF('Saturday Race 1-08-22'!$B$11:$B$20,$C181,'Saturday Race 1-08-22'!$AV$11:$AV$20)</f>
        <v>0</v>
      </c>
      <c r="W181" s="174">
        <f>SUMIF('Saturday Race 1-08-22'!$B$11:$B$20,$C181,'Saturday Race 1-08-22'!$AW$11:$AW$20)</f>
        <v>0</v>
      </c>
      <c r="X181" s="174">
        <f>SUMIF('Saturday Race 1-08-22'!$B$11:$B$20,$C181,'Saturday Race 1-08-22'!$AX$11:$AX$20)</f>
        <v>0</v>
      </c>
      <c r="Y181" s="174">
        <f>SUMIF('Saturday Race 1-08-22'!$B$11:$B$20,$C181,'Saturday Race 1-08-22'!$AY$11:$AY$20)</f>
        <v>0</v>
      </c>
      <c r="Z181" s="174">
        <f>SUMIF('Saturday Race 1-22-22'!$B$11:$B$20,$C181,'Saturday Race 1-22-22'!$AU$11:$AU$20)</f>
        <v>0</v>
      </c>
      <c r="AA181" s="174">
        <f>SUMIF('Saturday Race 1-22-22'!$B$11:$B$20,$C181,'Saturday Race 1-22-22'!$AV$11:$AV$20)</f>
        <v>0</v>
      </c>
      <c r="AB181" s="174">
        <f>SUMIF('Saturday Race 1-22-22'!$B$11:$B$20,$C181,'Saturday Race 1-22-22'!$AW$11:$AW$20)</f>
        <v>0</v>
      </c>
      <c r="AC181" s="174">
        <f>SUMIF('Saturday Race 1-22-22'!$B$11:$B$20,$C181,'Saturday Race 1-22-22'!$AX$11:$AX$20)</f>
        <v>0</v>
      </c>
      <c r="AD181" s="174">
        <f>SUMIF('Saturday Race 1-22-22'!$B$11:$B$20,$C181,'Saturday Race 1-22-22'!$AY$11:$AY$20)</f>
        <v>0</v>
      </c>
      <c r="AE181" s="174">
        <f>SUMIF('Sunday Race 2-6-22'!$B$11:$B$20,$C181,'Sunday Race 2-6-22'!$AU$11:$AU$20)</f>
        <v>0</v>
      </c>
      <c r="AF181" s="174">
        <f>SUMIF('Sunday Race 2-6-22'!$B$11:$B$20,$C181,'Sunday Race 2-6-22'!$AV$11:$AV$20)</f>
        <v>0</v>
      </c>
      <c r="AG181" s="174">
        <f>SUMIF('Sunday Race 2-6-22'!$B$11:$B$20,$C181,'Sunday Race 2-6-22'!$AW$11:$AW$20)</f>
        <v>0</v>
      </c>
      <c r="AH181" s="174">
        <f>SUMIF('Sunday Race 2-6-22'!$B$11:$B$20,$C181,'Sunday Race 2-6-22'!$AX$11:$AX$20)</f>
        <v>0</v>
      </c>
      <c r="AI181" s="174">
        <f>SUMIF('Sunday Race 2-6-22'!$B$11:$B$20,$C181,'Sunday Race 2-6-22'!$AY$11:$AY$20)</f>
        <v>0</v>
      </c>
      <c r="AJ181" s="174">
        <f>SUMIF('Sunday Race 2-20-22'!$B$11:$B$26,$C181,'Sunday Race 2-20-22'!$AU$11:$AU$26)</f>
        <v>0</v>
      </c>
      <c r="AK181" s="174">
        <f>SUMIF('Sunday Race 2-20-22'!$B$11:$B$26,$C181,'Sunday Race 2-20-22'!$AV$11:$AV$26)</f>
        <v>0</v>
      </c>
      <c r="AL181" s="174">
        <f>SUMIF('Sunday Race 2-20-22'!$B$11:$B$26,$C181,'Sunday Race 2-20-22'!$AW$11:$AW$26)</f>
        <v>0</v>
      </c>
      <c r="AM181" s="174">
        <f>SUMIF('Sunday Race 2-20-22'!$B$11:$B$26,$C181,'Sunday Race 2-20-22'!$AX$11:$AX$26)</f>
        <v>0</v>
      </c>
      <c r="AN181" s="174">
        <f>SUMIF('Sunday Race 2-20-22'!$B$11:$B$26,$C181,'Sunday Race 2-20-22'!$AY$11:$AY$26)</f>
        <v>0</v>
      </c>
      <c r="AO181" s="174">
        <f>SUMIF('Sunday Race 2-27-22'!$B$11:$B$20,$C181,'Sunday Race 2-27-22'!$AU$11:$AU$20)</f>
        <v>0</v>
      </c>
      <c r="AP181" s="174">
        <f>SUMIF('Sunday Race 2-27-22'!$B$11:$B$20,$C181,'Sunday Race 2-27-22'!$AV$11:$AV$20)</f>
        <v>0</v>
      </c>
      <c r="AQ181" s="174">
        <f>SUMIF('Sunday Race 2-27-22'!$B$11:$B$20,$C181,'Sunday Race 2-27-22'!$AW$11:$AW$20)</f>
        <v>0</v>
      </c>
      <c r="AR181" s="174">
        <f>SUMIF('Sunday Race 2-27-22'!$B$11:$B$20,$C181,'Sunday Race 2-27-22'!$AX$11:$AX$20)</f>
        <v>0</v>
      </c>
      <c r="AS181" s="174">
        <f>SUMIF('Sunday Race 2-27-22'!$B$11:$B$20,$C181,'Sunday Race 2-27-22'!$AY$11:$AY$20)</f>
        <v>0</v>
      </c>
      <c r="AT181" s="174">
        <f>SUMIF('Sunday Race 3-13-22'!$B$11:$B$25,$C181,'Sunday Race 3-13-22'!$AU$11:$AU$25)</f>
        <v>0</v>
      </c>
      <c r="AU181" s="174">
        <f>SUMIF('Sunday Race 3-13-22'!$B$11:$B$25,$C181,'Sunday Race 3-13-22'!$AV$11:$AV$25)</f>
        <v>0</v>
      </c>
      <c r="AV181" s="174">
        <f>SUMIF('Sunday Race 3-13-22'!$B$11:$B$25,$C181,'Sunday Race 3-13-22'!$AW$11:$AW$25)</f>
        <v>0</v>
      </c>
      <c r="AW181" s="174">
        <f>SUMIF('Sunday Race 3-13-22'!$B$11:$B$25,$C181,'Sunday Race 3-13-22'!$AX$11:$AX$25)</f>
        <v>0</v>
      </c>
      <c r="AX181" s="174">
        <f>SUMIF('Sunday Race 3-13-22'!$B$11:$B$25,$C181,'Sunday Race 3-13-22'!$AY$11:$AY$25)</f>
        <v>0</v>
      </c>
      <c r="AY181" s="174">
        <f>SUMIF('Saturday Race 3-19-22'!$B$11:$B$15,$C181,'Saturday Race 3-19-22'!$AU$11:$AU$15)</f>
        <v>0</v>
      </c>
      <c r="AZ181" s="174">
        <f>SUMIF('Saturday Race 3-19-22'!$B$11:$B$15,$C181,'Saturday Race 3-19-22'!$AV$11:$AV$15)</f>
        <v>0</v>
      </c>
      <c r="BA181" s="174">
        <f>SUMIF('Saturday Race 3-19-22'!$B$11:$B$15,$C181,'Saturday Race 3-19-22'!$AW$11:$AW$15)</f>
        <v>0</v>
      </c>
      <c r="BB181" s="174">
        <f>SUMIF('Saturday Race 3-19-22'!$B$11:$B$15,$C181,'Saturday Race 3-19-22'!$AX$11:$AX$15)</f>
        <v>0</v>
      </c>
      <c r="BC181" s="174">
        <f>SUMIF('Saturday Race 3-19-22'!$B$11:$B$15,$C181,'Saturday Race 3-19-22'!$AY$11:$AY$15)</f>
        <v>0</v>
      </c>
      <c r="BD181" s="174">
        <f>SUMIF('Sunday Races 4-10-22'!$B$11:$B$26,$C181,'Sunday Races 4-10-22'!$AU$11:$AU$26)</f>
        <v>0</v>
      </c>
      <c r="BE181" s="174">
        <f>SUMIF('Sunday Races 4-10-22'!$B$11:$B$26,$C181,'Sunday Races 4-10-22'!$AV$11:$AV$26)</f>
        <v>0</v>
      </c>
      <c r="BF181" s="174">
        <f>SUMIF('Sunday Races 4-10-22'!$B$11:$B$26,$C181,'Sunday Races 4-10-22'!$AW$11:$AW$26)</f>
        <v>0</v>
      </c>
      <c r="BG181" s="174">
        <f>SUMIF('Sunday Races 4-10-22'!$B$11:$B$26,$C181,'Sunday Races 4-10-22'!$AX$11:$AX$26)</f>
        <v>0</v>
      </c>
      <c r="BH181" s="174">
        <f>SUMIF('Sunday Races 4-10-22'!$B$11:$B$26,$C181,'Sunday Races 4-10-22'!$AY$11:$AY$26)</f>
        <v>0</v>
      </c>
      <c r="BI181" s="174">
        <f>SUMIF('Sunday Races 5-1-22'!$B$11:$B$28,$C181,'Sunday Races 5-1-22'!$AU$11:$AU$28)</f>
        <v>0</v>
      </c>
      <c r="BJ181" s="174">
        <f>SUMIF('Sunday Races 5-1-22'!$B$11:$B$28,$C181,'Sunday Races 5-1-22'!$AV$11:$AV$28)</f>
        <v>0</v>
      </c>
      <c r="BK181" s="174">
        <f>SUMIF('Sunday Races 5-1-22'!$B$11:$B$28,$C181,'Sunday Races 5-1-22'!$AW$11:$AW$28)</f>
        <v>0</v>
      </c>
      <c r="BL181" s="174">
        <f>SUMIF('Sunday Races 5-1-22'!$B$11:$B$28,$C181,'Sunday Races 5-1-22'!$AX$11:$AX$28)</f>
        <v>0</v>
      </c>
      <c r="BM181" s="174">
        <f>SUMIF('Sunday Races 5-1-22'!$B$11:$B$28,$C181,'Sunday Races 5-1-22'!$AY$11:$AY$28)</f>
        <v>0</v>
      </c>
      <c r="BN181" s="174">
        <f>SUMIF('Sunday Races 6-5-22'!$B$11:$B$28,$C181,'Sunday Races 6-5-22'!$AU$11:$AU$28)</f>
        <v>0</v>
      </c>
      <c r="BO181" s="174">
        <f>SUMIF('Sunday Races 6-5-22'!$B$11:$B$28,$C181,'Sunday Races 6-5-22'!$AV$11:$AV$28)</f>
        <v>0</v>
      </c>
      <c r="BP181" s="174">
        <f>SUMIF('Sunday Races 6-5-22'!$B$11:$B$28,$C181,'Sunday Races 6-5-22'!$AW$11:$AW$28)</f>
        <v>0</v>
      </c>
      <c r="BQ181" s="174">
        <f>SUMIF('Sunday Races 6-5-22'!$B$11:$B$28,$C181,'Sunday Races 6-5-22'!$AX$11:$AX$28)</f>
        <v>0</v>
      </c>
      <c r="BR181" s="174">
        <f>SUMIF('Sunday Races 6-5-22'!$B$11:$B$28,$C181,'Sunday Races 6-5-22'!$AY$11:$AY$28)</f>
        <v>0</v>
      </c>
      <c r="BS181" s="174">
        <f>SUMIF('Sunday Races 6-12-22'!$B$11:$B$24,$C181,'Sunday Races 6-12-22'!$AU$11:$AU$24)</f>
        <v>0</v>
      </c>
      <c r="BT181" s="174">
        <f>SUMIF('Sunday Races 6-12-22'!$B$11:$B$24,$C181,'Sunday Races 6-12-22'!$AV$11:$AV$24)</f>
        <v>0</v>
      </c>
      <c r="BU181" s="174">
        <f>SUMIF('Sunday Races 6-12-22'!$B$11:$B$24,$C181,'Sunday Races 6-12-22'!$AW$11:$AW$24)</f>
        <v>0</v>
      </c>
      <c r="BV181" s="174">
        <f>SUMIF('Sunday Races 6-12-22'!$B$11:$B$24,$C181,'Sunday Races 6-12-22'!$AX$11:$AX$24)</f>
        <v>0</v>
      </c>
      <c r="BW181" s="174">
        <f>SUMIF('Sunday Races 6-12-22'!$B$11:$B$24,$C181,'Sunday Races 6-12-22'!$AY$11:$AY$24)</f>
        <v>0</v>
      </c>
      <c r="BX181" s="174">
        <f>SUMIF('Saturday Races 6-18-22'!$B$11:$B$24,$C181,'Saturday Races 6-18-22'!$AU$11:$AU$24)</f>
        <v>0</v>
      </c>
      <c r="BY181" s="174">
        <f>SUMIF('Saturday Races 6-18-22'!$B$11:$B$24,$C181,'Saturday Races 6-18-22'!$AV$11:$AV$24)</f>
        <v>0</v>
      </c>
      <c r="BZ181" s="174">
        <f>SUMIF('Saturday Races 6-18-22'!$B$11:$B$24,$C181,'Saturday Races 6-18-22'!$AW$11:$AW$24)</f>
        <v>0</v>
      </c>
      <c r="CA181" s="174">
        <f>SUMIF('Saturday Races 6-18-22'!$B$11:$B$24,$C181,'Saturday Races 6-18-22'!$AX$11:$AX$24)</f>
        <v>0</v>
      </c>
      <c r="CB181" s="174">
        <f>SUMIF('Saturday Races 6-18-22'!$B$11:$B$24,$C181,'Saturday Races 6-18-22'!$AY$11:$AY$24)</f>
        <v>0</v>
      </c>
      <c r="CC181" s="174">
        <f>SUMIF('Sunday Races 7-3-22'!$B$11:$B$26,$C181,'Sunday Races 7-3-22'!$AU$11:$AU$26)</f>
        <v>0</v>
      </c>
      <c r="CD181" s="174">
        <f>SUMIF('Sunday Races 7-3-22'!$B$11:$B$26,$C181,'Sunday Races 7-3-22'!$AV$11:$AV$26)</f>
        <v>0</v>
      </c>
      <c r="CE181" s="174">
        <f>SUMIF('Sunday Races 7-3-22'!$B$11:$B$26,$C181,'Sunday Races 7-3-22'!$AW$11:$AW$26)</f>
        <v>0</v>
      </c>
      <c r="CF181" s="174">
        <f>SUMIF('Sunday Races 7-3-22'!$B$11:$B$26,$C181,'Sunday Races 7-3-22'!$AX$11:$AX$26)</f>
        <v>0</v>
      </c>
      <c r="CG181" s="174">
        <f>SUMIF('Sunday Races 7-3-22'!$B$11:$B$26,$C181,'Sunday Races 7-3-22'!$AY$11:$AY$26)</f>
        <v>0</v>
      </c>
      <c r="CH181" s="174">
        <f>SUMIF('Sunday Races 7-31-22'!$B$11:$B$26,$C181,'Sunday Races 7-31-22'!$AU$11:$AU$26)</f>
        <v>0</v>
      </c>
      <c r="CI181" s="174">
        <f>SUMIF('Sunday Races 7-31-22'!$B$11:$B$26,$C181,'Sunday Races 7-31-22'!$AV$11:$AV$26)</f>
        <v>0</v>
      </c>
      <c r="CJ181" s="174">
        <f>SUMIF('Sunday Races 7-31-22'!$B$11:$B$26,$C181,'Sunday Races 7-31-22'!$AW$11:$AW$26)</f>
        <v>0</v>
      </c>
      <c r="CK181" s="174">
        <f>SUMIF('Sunday Races 7-31-22'!$B$11:$B$26,$C181,'Sunday Races 7-31-22'!$AX$11:$AX$26)</f>
        <v>0</v>
      </c>
      <c r="CL181" s="174">
        <f>SUMIF('Sunday Races 7-31-22'!$B$11:$B$26,$C181,'Sunday Races 7-31-22'!$AY$11:$AY$26)</f>
        <v>0</v>
      </c>
      <c r="CM181" s="174">
        <f>SUMIF('Sunday Races 8-14-22'!$B$11:$B$26,$C181,'Sunday Races 8-14-22'!$AU$11:$AU$26)</f>
        <v>0</v>
      </c>
      <c r="CN181" s="174">
        <f>SUMIF('Sunday Races 8-14-22'!$B$11:$B$26,$C181,'Sunday Races 8-14-22'!$AV$11:$AV$26)</f>
        <v>0</v>
      </c>
      <c r="CO181" s="174">
        <f>SUMIF('Sunday Races 8-14-22'!$B$11:$B$26,$C181,'Sunday Races 8-14-22'!$AW$11:$AW$26)</f>
        <v>0</v>
      </c>
      <c r="CP181" s="174">
        <f>SUMIF('Sunday Races 8-14-22'!$B$11:$B$26,$C181,'Sunday Races 8-14-22'!$AX$11:$AX$26)</f>
        <v>0</v>
      </c>
      <c r="CQ181" s="174">
        <f>SUMIF('Sunday Races 8-14-22'!$B$11:$B$26,$C181,'Sunday Races 8-14-22'!$AY$11:$AY$26)</f>
        <v>0</v>
      </c>
      <c r="CR181" s="174">
        <f>SUMIF('Saturday Races 8-20-22'!$B$11:$B$26,$C181,'Saturday Races 8-20-22'!$AU$11:$AU$26)</f>
        <v>0</v>
      </c>
      <c r="CS181" s="174">
        <f>SUMIF('Saturday Races 8-20-22'!$B$11:$B$26,$C181,'Saturday Races 8-20-22'!$AV$11:$AV$26)</f>
        <v>0</v>
      </c>
      <c r="CT181" s="174">
        <f>SUMIF('Saturday Races 8-20-22'!$B$11:$B$26,$C181,'Saturday Races 8-20-22'!$AW$11:$AW$26)</f>
        <v>0</v>
      </c>
      <c r="CU181" s="174">
        <f>SUMIF('Saturday Races 8-20-22'!$B$11:$B$26,$C181,'Saturday Races 8-20-22'!$AX$11:$AX$26)</f>
        <v>0</v>
      </c>
      <c r="CV181" s="174">
        <f>SUMIF('Saturday Races 8-20-22'!$B$11:$B$26,$C181,'Saturday Races 8-20-22'!$AY$11:$AY$26)</f>
        <v>0</v>
      </c>
      <c r="CW181" s="174">
        <f>SUMIF('Sunday Races 9-11-22'!$B$11:$B$20,$C181,'Sunday Races 9-11-22'!$AU$11:$AU$20)</f>
        <v>0</v>
      </c>
      <c r="CX181" s="174">
        <f>SUMIF('Sunday Races 9-11-22'!$B$11:$B$20,$C181,'Sunday Races 9-11-22'!$AV$11:$AV$20)</f>
        <v>0</v>
      </c>
      <c r="CY181" s="174">
        <f>SUMIF('Sunday Races 9-11-22'!$B$11:$B$20,$C181,'Sunday Races 9-11-22'!$AW$11:$AW$20)</f>
        <v>0</v>
      </c>
      <c r="CZ181" s="174">
        <f>SUMIF('Sunday Races 9-11-22'!$B$11:$B$20,$C181,'Sunday Races 9-11-22'!$AX$11:$AX$20)</f>
        <v>0</v>
      </c>
      <c r="DA181" s="174">
        <f>SUMIF('Sunday Races 9-11-22'!$B$11:$B$20,$C181,'Sunday Races 9-11-22'!$AY$11:$AY$20)</f>
        <v>0</v>
      </c>
      <c r="DB181" s="174">
        <f>SUMIF('Sunday Races 10-9-22'!$B$11:$B$21,$C181,'Sunday Races 10-9-22'!$AU$11:$AU$21)</f>
        <v>0</v>
      </c>
      <c r="DC181" s="174">
        <f>SUMIF('Sunday Races 10-9-22'!$B$11:$B$21,$C181,'Sunday Races 10-9-22'!$AV$11:$AV$21)</f>
        <v>0</v>
      </c>
      <c r="DD181" s="174">
        <f>SUMIF('Sunday Races 10-9-22'!$B$11:$B$21,$C181,'Sunday Races 10-9-22'!$AW$11:$AW$21)</f>
        <v>0</v>
      </c>
      <c r="DE181" s="174">
        <f>SUMIF('Sunday Races 10-9-22'!$B$11:$B$21,$C181,'Sunday Races 10-9-22'!$AX$11:$AX$21)</f>
        <v>0</v>
      </c>
      <c r="DF181" s="174">
        <f>SUMIF('Sunday Races 10-9-22'!$B$11:$B$21,$C181,'Sunday Races 10-9-22'!$AY$11:$AY$21)</f>
        <v>0</v>
      </c>
      <c r="DG181" s="174">
        <f>SUMIF('Sunday Races 10-23-22'!$B$11:$B$22,$C181,'Sunday Races 10-23-22'!$AU$11:$AU$22)</f>
        <v>0</v>
      </c>
      <c r="DH181" s="174">
        <f>SUMIF('Sunday Races 10-23-22'!$B$11:$B$22,$C181,'Sunday Races 10-23-22'!$AV$11:$AV$22)</f>
        <v>0</v>
      </c>
      <c r="DI181" s="174">
        <f>SUMIF('Sunday Races 10-23-22'!$B$11:$B$22,$C181,'Sunday Races 10-23-22'!$AW$11:$AW$22)</f>
        <v>0</v>
      </c>
      <c r="DJ181" s="174">
        <f>SUMIF('Sunday Races 10-23-22'!$B$11:$B$22,$C181,'Sunday Races 10-23-22'!$AX$11:$AX$22)</f>
        <v>0</v>
      </c>
      <c r="DK181" s="174">
        <f>SUMIF('Sunday Races 10-23-22'!$B$11:$B$22,$C181,'Sunday Races 10-23-22'!$AY$11:$AY$22)</f>
        <v>0</v>
      </c>
      <c r="DL181" s="175"/>
      <c r="DM181" s="176"/>
      <c r="DN181" s="177">
        <f t="shared" si="165"/>
        <v>0</v>
      </c>
      <c r="DO181" s="177">
        <f t="shared" si="165"/>
        <v>0</v>
      </c>
      <c r="DP181" s="177">
        <f t="shared" si="165"/>
        <v>0</v>
      </c>
      <c r="DQ181" s="177">
        <f t="shared" si="165"/>
        <v>0</v>
      </c>
      <c r="DR181" s="177">
        <f t="shared" si="165"/>
        <v>0</v>
      </c>
      <c r="DS181" s="177">
        <f t="shared" si="165"/>
        <v>0</v>
      </c>
      <c r="DT181" s="177">
        <f t="shared" si="165"/>
        <v>0</v>
      </c>
      <c r="DU181" s="177">
        <f t="shared" si="165"/>
        <v>0</v>
      </c>
      <c r="DV181" s="177">
        <f t="shared" si="165"/>
        <v>0</v>
      </c>
      <c r="DW181" s="177">
        <f t="shared" si="165"/>
        <v>0</v>
      </c>
      <c r="DX181" s="177">
        <f t="shared" si="166"/>
        <v>0</v>
      </c>
      <c r="DY181" s="177">
        <f t="shared" si="166"/>
        <v>0</v>
      </c>
      <c r="DZ181" s="177">
        <f t="shared" si="166"/>
        <v>0</v>
      </c>
      <c r="EA181" s="177">
        <f t="shared" si="166"/>
        <v>0</v>
      </c>
      <c r="EB181" s="177">
        <f t="shared" si="166"/>
        <v>0</v>
      </c>
      <c r="EC181" s="177">
        <f t="shared" si="166"/>
        <v>0</v>
      </c>
      <c r="ED181" s="177">
        <f t="shared" si="166"/>
        <v>0</v>
      </c>
      <c r="EE181" s="177">
        <f t="shared" si="166"/>
        <v>0</v>
      </c>
      <c r="EF181" s="177">
        <f t="shared" si="166"/>
        <v>0</v>
      </c>
      <c r="EG181" s="177">
        <f t="shared" si="166"/>
        <v>0</v>
      </c>
      <c r="EH181" s="177">
        <f t="shared" si="167"/>
        <v>0</v>
      </c>
      <c r="EI181" s="177">
        <f t="shared" si="167"/>
        <v>0</v>
      </c>
      <c r="EJ181" s="177">
        <f t="shared" si="167"/>
        <v>0</v>
      </c>
      <c r="EK181" s="177">
        <f t="shared" si="167"/>
        <v>0</v>
      </c>
      <c r="EL181" s="177">
        <f t="shared" si="167"/>
        <v>0</v>
      </c>
      <c r="EM181" s="177">
        <f t="shared" si="167"/>
        <v>0</v>
      </c>
      <c r="EN181" s="177">
        <f t="shared" si="167"/>
        <v>0</v>
      </c>
      <c r="EO181" s="177">
        <f t="shared" si="167"/>
        <v>0</v>
      </c>
      <c r="EP181" s="177">
        <f t="shared" si="167"/>
        <v>0</v>
      </c>
      <c r="EQ181" s="177">
        <f t="shared" si="167"/>
        <v>0</v>
      </c>
      <c r="ER181" s="177">
        <f t="shared" si="168"/>
        <v>0</v>
      </c>
      <c r="ES181" s="177">
        <f t="shared" si="168"/>
        <v>0</v>
      </c>
      <c r="ET181" s="177">
        <f t="shared" si="168"/>
        <v>0</v>
      </c>
      <c r="EU181" s="177">
        <f t="shared" si="168"/>
        <v>0</v>
      </c>
      <c r="EV181" s="177">
        <f t="shared" si="168"/>
        <v>0</v>
      </c>
      <c r="EW181" s="177">
        <f t="shared" si="168"/>
        <v>0</v>
      </c>
      <c r="EX181" s="177">
        <f t="shared" si="168"/>
        <v>0</v>
      </c>
      <c r="EY181" s="177">
        <f t="shared" si="168"/>
        <v>0</v>
      </c>
      <c r="EZ181" s="177">
        <f t="shared" si="168"/>
        <v>0</v>
      </c>
      <c r="FA181" s="177">
        <f t="shared" si="168"/>
        <v>0</v>
      </c>
      <c r="FB181" s="177">
        <f t="shared" si="169"/>
        <v>0</v>
      </c>
      <c r="FC181" s="177">
        <f t="shared" si="169"/>
        <v>0</v>
      </c>
      <c r="FD181" s="177">
        <f t="shared" si="169"/>
        <v>0</v>
      </c>
      <c r="FE181" s="177">
        <f t="shared" si="169"/>
        <v>0</v>
      </c>
      <c r="FF181" s="177">
        <f t="shared" si="169"/>
        <v>0</v>
      </c>
      <c r="FG181" s="177">
        <f t="shared" si="169"/>
        <v>0</v>
      </c>
      <c r="FH181" s="177">
        <f t="shared" si="169"/>
        <v>0</v>
      </c>
      <c r="FI181" s="177">
        <f t="shared" si="169"/>
        <v>0</v>
      </c>
      <c r="FJ181" s="177">
        <f t="shared" si="169"/>
        <v>0</v>
      </c>
      <c r="FK181" s="177">
        <f t="shared" si="169"/>
        <v>0</v>
      </c>
      <c r="FL181" s="177">
        <f t="shared" si="170"/>
        <v>0</v>
      </c>
      <c r="FM181" s="177">
        <f t="shared" si="170"/>
        <v>0</v>
      </c>
      <c r="FN181" s="177">
        <f t="shared" si="170"/>
        <v>0</v>
      </c>
      <c r="FO181" s="177">
        <f t="shared" si="170"/>
        <v>0</v>
      </c>
      <c r="FP181" s="177">
        <f t="shared" si="170"/>
        <v>0</v>
      </c>
      <c r="FQ181" s="177">
        <f t="shared" si="170"/>
        <v>0</v>
      </c>
      <c r="FR181" s="177">
        <f t="shared" si="170"/>
        <v>0</v>
      </c>
      <c r="FS181" s="177">
        <f t="shared" si="170"/>
        <v>0</v>
      </c>
      <c r="FT181" s="177">
        <f t="shared" si="170"/>
        <v>0</v>
      </c>
      <c r="FU181" s="177">
        <f t="shared" si="170"/>
        <v>0</v>
      </c>
      <c r="FV181" s="177">
        <f t="shared" si="170"/>
        <v>0</v>
      </c>
      <c r="FW181" s="177">
        <f t="shared" si="170"/>
        <v>0</v>
      </c>
      <c r="FX181" s="177">
        <f t="shared" si="170"/>
        <v>0</v>
      </c>
      <c r="FY181" s="177">
        <f t="shared" si="170"/>
        <v>0</v>
      </c>
      <c r="FZ181" s="177">
        <f t="shared" si="170"/>
        <v>0</v>
      </c>
      <c r="GA181" s="177"/>
      <c r="GB181" s="229">
        <f t="shared" si="157"/>
        <v>67</v>
      </c>
      <c r="GC181" s="229">
        <f t="shared" si="158"/>
        <v>5</v>
      </c>
      <c r="GD181" s="174">
        <f>SUMIF('One Day 12-04-21 Scots'!$B$11:$B$24,$C181,'One Day 12-04-21 Scots'!$AU$11:$AU$24)</f>
        <v>0</v>
      </c>
      <c r="GE181" s="174">
        <f>SUMIF('One Day 12-04-21 Scots'!$B$11:$B$24,$C181,'One Day 12-04-21 Scots'!$AV$11:$AV$24)</f>
        <v>0</v>
      </c>
      <c r="GF181" s="174">
        <f>SUMIF('One Day 12-04-21 Scots'!$B$11:$B$24,$C181,'One Day 12-04-21 Scots'!$AW$11:$AW$24)</f>
        <v>0</v>
      </c>
      <c r="GG181" s="174">
        <f>SUMIF('One Day 12-04-21 Scots'!$B$11:$B$24,$C181,'One Day 12-04-21 Scots'!$AX$11:$AX$24)</f>
        <v>0</v>
      </c>
      <c r="GH181" s="174">
        <f>SUMIF('One Day 12-04-21 Scots'!$B$11:$B$24,$C181,'One Day 12-04-21 Scots'!$AY$11:$AY$24)</f>
        <v>0</v>
      </c>
      <c r="GI181" s="174">
        <f>SUMIF('One Day 12-04-21 Thistles'!$B$11:$B$25,$C181,'One Day 12-04-21 Thistles'!$AU$11:$AU$25)</f>
        <v>0</v>
      </c>
      <c r="GJ181" s="174">
        <f>SUMIF('One Day 12-04-21 Thistles'!$B$11:$B$25,$C181,'One Day 12-04-21 Thistles'!$AV$11:$AV$25)</f>
        <v>0</v>
      </c>
      <c r="GK181" s="174">
        <f>SUMIF('One Day 12-04-21 Thistles'!$B$11:$B$25,$C181,'One Day 12-04-21 Thistles'!$AW$11:$AW$25)</f>
        <v>0</v>
      </c>
      <c r="GL181" s="174">
        <f>SUMIF('One Day 12-04-21 Thistles'!$B$11:$B$25,$C181,'One Day 12-04-21 Thistles'!$AX$11:$AX$25)</f>
        <v>0</v>
      </c>
      <c r="GM181" s="174">
        <f>SUMIF('One Day 12-04-21 Thistles'!$B$11:$B$25,$C181,'One Day 12-04-21 Thistles'!$AY$11:$AY$25)</f>
        <v>0</v>
      </c>
      <c r="GN181" s="174">
        <f>SUMIF('Chili One Day 2-12-22 Scots'!$B$11:$B$27,$C181,'Chili One Day 2-12-22 Scots'!$AU$11:$AU$27)</f>
        <v>0</v>
      </c>
      <c r="GO181" s="174">
        <f>SUMIF('Chili One Day 2-12-22 Scots'!$B$11:$B$27,$C181,'Chili One Day 2-12-22 Scots'!$AV$11:$AV$27)</f>
        <v>0</v>
      </c>
      <c r="GP181" s="174">
        <f>SUMIF('Chili One Day 2-12-22 Scots'!$B$11:$B$27,$C181,'Chili One Day 2-12-22 Scots'!$AW$11:$AW$27)</f>
        <v>0</v>
      </c>
      <c r="GQ181" s="174">
        <f>SUMIF('Chili One Day 2-12-22 Scots'!$B$11:$B$27,$C181,'Chili One Day 2-12-22 Scots'!$AX$11:$AX$27)</f>
        <v>0</v>
      </c>
      <c r="GR181" s="174">
        <f>SUMIF('Chili One Day 2-12-22 Scots'!$B$11:$B$27,$C181,'Chili One Day 2-12-22 Scots'!$AY$11:$AY$27)</f>
        <v>0</v>
      </c>
      <c r="GS181" s="174">
        <f>SUMIF('Chili One Day 2-12-22 Thistles'!$B$11:$B$27,$C181,'Chili One Day 2-12-22 Thistles'!$AU$11:$AU$27)</f>
        <v>0</v>
      </c>
      <c r="GT181" s="174">
        <f>SUMIF('Chili One Day 2-12-22 Thistles'!$B$11:$B$27,$C181,'Chili One Day 2-12-22 Thistles'!$AV$11:$AV$27)</f>
        <v>0</v>
      </c>
      <c r="GU181" s="174">
        <f>SUMIF('Chili One Day 2-12-22 Thistles'!$B$11:$B$27,$C181,'Chili One Day 2-12-22 Thistles'!$AW$11:$AW$27)</f>
        <v>0</v>
      </c>
      <c r="GV181" s="174">
        <f>SUMIF('Chili One Day 2-12-22 Thistles'!$B$11:$B$27,$C181,'Chili One Day 2-12-22 Thistles'!$AX$11:$AX$27)</f>
        <v>0</v>
      </c>
      <c r="GW181" s="174">
        <f>SUMIF('Chili One Day 2-12-22 Thistles'!$B$11:$B$27,$C181,'Chili One Day 2-12-22 Thistles'!$AY$11:$AY$27)</f>
        <v>0</v>
      </c>
      <c r="GX181" s="174">
        <f>SUMIF('Ironman One Day 3-5-22 FS'!$B$11:$B$26,$C181,'Ironman One Day 3-5-22 FS'!$AU$11:$AU$26)</f>
        <v>0</v>
      </c>
      <c r="GY181" s="174">
        <f>SUMIF('Ironman One Day 3-5-22 FS'!$B$11:$B$26,$C181,'Ironman One Day 3-5-22 FS'!$AV$11:$AV$26)</f>
        <v>0</v>
      </c>
      <c r="GZ181" s="174">
        <f>SUMIF('Ironman One Day 3-5-22 FS'!$B$11:$B$26,$C181,'Ironman One Day 3-5-22 FS'!$AW$11:$AW$26)</f>
        <v>0</v>
      </c>
      <c r="HA181" s="174">
        <f>SUMIF('Ironman One Day 3-5-22 FS'!$B$11:$B$26,$C181,'Ironman One Day 3-5-22 FS'!$AX$11:$AX$26)</f>
        <v>0</v>
      </c>
      <c r="HB181" s="174">
        <f>SUMIF('Ironman One Day 3-5-22 FS'!$B$11:$B$26,$C181,'Ironman One Day 3-5-22 FS'!$AY$11:$AY$26)</f>
        <v>0</v>
      </c>
      <c r="HC181" s="174">
        <f>SUMIF('Ironman One Day 3-5-22 420'!$B$11:$B$26,$C181,'Ironman One Day 3-5-22 420'!$AU$11:$AU$26)</f>
        <v>0</v>
      </c>
      <c r="HD181" s="174">
        <f>SUMIF('Ironman One Day 3-5-22 420'!$B$11:$B$26,$C181,'Ironman One Day 3-5-22 420'!$AV$11:$AV$26)</f>
        <v>0</v>
      </c>
      <c r="HE181" s="174">
        <f>SUMIF('Ironman One Day 3-5-22 420'!$B$11:$B$26,$C181,'Ironman One Day 3-5-22 420'!$AW$11:$AW$26)</f>
        <v>0</v>
      </c>
      <c r="HF181" s="174">
        <f>SUMIF('Ironman One Day 3-5-22 420'!$B$11:$B$26,$C181,'Ironman One Day 3-5-22 420'!$AX$11:$AX$26)</f>
        <v>0</v>
      </c>
      <c r="HG181" s="174">
        <f>SUMIF('Ironman One Day 3-5-22 420'!$B$11:$B$26,$C181,'Ironman One Day 3-5-22 420'!$AY$11:$AY$26)</f>
        <v>0</v>
      </c>
      <c r="HH181" s="174">
        <f>SUMIF('Easter One Day 4-16-22 FS'!$B$11:$B$25,$C181,'Easter One Day 4-16-22 FS'!$AU$11:$AU$25)</f>
        <v>0</v>
      </c>
      <c r="HI181" s="174">
        <f>SUMIF('Easter One Day 4-16-22 FS'!$B$11:$B$25,$C181,'Easter One Day 4-16-22 FS'!$AV$11:$AV$25)</f>
        <v>0</v>
      </c>
      <c r="HJ181" s="174">
        <f>SUMIF('Easter One Day 4-16-22 FS'!$B$11:$B$25,$C181,'Easter One Day 4-16-22 FS'!$AW$11:$AW$25)</f>
        <v>0</v>
      </c>
      <c r="HK181" s="174">
        <f>SUMIF('Easter One Day 4-16-22 FS'!$B$11:$B$25,$C181,'Easter One Day 4-16-22 FS'!$AX$11:$AX$25)</f>
        <v>0</v>
      </c>
      <c r="HL181" s="174">
        <f>SUMIF('Easter One Day 4-16-22 FS'!$B$11:$B$25,$C181,'Easter One Day 4-16-22 FS'!$AY$11:$AY$25)</f>
        <v>0</v>
      </c>
      <c r="HM181" s="174">
        <f>SUMIF('Easter One Day 4-16-22 TH'!$B$11:$B$25,$C181,'Easter One Day 4-16-22 TH'!$AU$11:$AU$25)</f>
        <v>0</v>
      </c>
      <c r="HN181" s="174">
        <f>SUMIF('Easter One Day 4-16-22 TH'!$B$11:$B$25,$C181,'Easter One Day 4-16-22 TH'!$AV$11:$AV$25)</f>
        <v>0</v>
      </c>
      <c r="HO181" s="174">
        <f>SUMIF('Easter One Day 4-16-22 TH'!$B$11:$B$25,$C181,'Easter One Day 4-16-22 TH'!$AW$11:$AW$25)</f>
        <v>0</v>
      </c>
      <c r="HP181" s="174">
        <f>SUMIF('Easter One Day 4-16-22 TH'!$B$11:$B$25,$C181,'Easter One Day 4-16-22 TH'!$AX$11:$AX$25)</f>
        <v>0</v>
      </c>
      <c r="HQ181" s="174">
        <f>SUMIF('Easter One Day 4-16-22 TH'!$B$11:$B$25,$C181,'Easter One Day 4-16-22 TH'!$AY$11:$AY$25)</f>
        <v>0</v>
      </c>
      <c r="HR181" s="174">
        <f>SUMIF('Long Distance Race 5-7-22'!$B$11:$B$25,$C181,'Long Distance Race 5-7-22'!$AU$11:$AU$25)</f>
        <v>0</v>
      </c>
      <c r="HS181" s="174">
        <f>SUMIF('Long Distance Race 5-7-22'!$B$11:$B$18,$C181,'Long Distance Race 5-7-22'!$AV$11:$AV$18)</f>
        <v>0</v>
      </c>
      <c r="HT181" s="174">
        <f>SUMIF('Long Distance Race 5-7-22'!$B$11:$B$18,$C181,'Long Distance Race 5-7-22'!$AW$11:$AW$18)</f>
        <v>0</v>
      </c>
      <c r="HU181" s="174">
        <f>SUMIF('Long Distance Race 5-7-22'!$B$11:$B$18,$C181,'Long Distance Race 5-7-22'!$AX$11:$AX$18)</f>
        <v>0</v>
      </c>
      <c r="HV181" s="174">
        <f>SUMIF('Long Distance Race 5-7-22'!$B$11:$B$18,$C181,'Long Distance Race 5-7-22'!$AY$11:$AY$18)</f>
        <v>0</v>
      </c>
      <c r="HW181" s="174">
        <f>SUMIF('Memorial Day Regatta 5-28-22 Op'!$B$11:$B$25,$C181,'Memorial Day Regatta 5-28-22 Op'!$AU$11:$AU$25)</f>
        <v>0</v>
      </c>
      <c r="HX181" s="174">
        <f>SUMIF('Memorial Day Regatta 5-28-22 Op'!$B$11:$B$18,$C181,'Memorial Day Regatta 5-28-22 Op'!$AV$11:$AV$18)</f>
        <v>0</v>
      </c>
      <c r="HY181" s="174">
        <f>SUMIF('Memorial Day Regatta 5-28-22 Op'!$B$11:$B$18,$C181,'Memorial Day Regatta 5-28-22 Op'!$AW$11:$AW$18)</f>
        <v>0</v>
      </c>
      <c r="HZ181" s="174">
        <f>SUMIF('Memorial Day Regatta 5-28-22 Op'!$B$11:$B$18,$C181,'Memorial Day Regatta 5-28-22 Op'!$AX$11:$AX$18)</f>
        <v>0</v>
      </c>
      <c r="IA181" s="174">
        <f>SUMIF('Memorial Day Regatta 5-28-22 Op'!$B$11:$B$18,$C181,'Memorial Day Regatta 5-28-22 Op'!$AY$11:$AY$18)</f>
        <v>0</v>
      </c>
      <c r="IB181" s="174">
        <f>SUMIF('Caldwell Cup 6-25-22 TH'!$B$11:$B$25,$C181,'Caldwell Cup 6-25-22 TH'!$AU$11:$AU$25)</f>
        <v>0</v>
      </c>
      <c r="IC181" s="174">
        <f>SUMIF('Caldwell Cup 6-25-22 TH'!$B$11:$B$25,$C181,'Caldwell Cup 6-25-22 TH'!$AV$11:$AV$25)</f>
        <v>0</v>
      </c>
      <c r="ID181" s="174">
        <f>SUMIF('Caldwell Cup 6-25-22 TH'!$B$11:$B$25,$C181,'Caldwell Cup 6-25-22 TH'!$AW$11:$AW$25)</f>
        <v>0</v>
      </c>
      <c r="IE181" s="174">
        <f>SUMIF('Caldwell Cup 6-25-22 TH'!$B$11:$B$25,$C181,'Caldwell Cup 6-25-22 TH'!$AX$11:$AX$25)</f>
        <v>0</v>
      </c>
      <c r="IF181" s="174">
        <f>SUMIF('Caldwell Cup 6-25-22 TH'!$B$11:$B$25,$C181,'Caldwell Cup 6-25-22 TH'!$AY$11:$AY$25)</f>
        <v>0</v>
      </c>
      <c r="IG181" s="174">
        <f>SUMIF('Caldwell Cup 6-25-22 FS'!$B$11:$B$21,$C181,'Caldwell Cup 6-25-22 FS'!$AU$11:$AU$21)</f>
        <v>0</v>
      </c>
      <c r="IH181" s="174">
        <f>SUMIF('Caldwell Cup 6-25-22 FS'!$B$11:$B$21,$C181,'Caldwell Cup 6-25-22 FS'!$AV$11:$AV$21)</f>
        <v>0</v>
      </c>
      <c r="II181" s="174">
        <f>SUMIF('Caldwell Cup 6-25-22 FS'!$B$11:$B$21,$C181,'Caldwell Cup 6-25-22 FS'!$AW$11:$AW$21)</f>
        <v>0</v>
      </c>
      <c r="IJ181" s="174">
        <f>SUMIF('Caldwell Cup 6-25-22 FS'!$B$11:$B$21,$C181,'Caldwell Cup 6-25-22 FS'!$AX$11:$AX$21)</f>
        <v>0</v>
      </c>
      <c r="IK181" s="174">
        <f>SUMIF('Caldwell Cup 6-25-22 FS'!$B$11:$B$21,$C181,'Caldwell Cup 6-25-22 FS'!$AY$11:$AY$21)</f>
        <v>0</v>
      </c>
      <c r="IL181" s="174">
        <f>SUMIF('Caldwell Cup 6-25-22 Lasers'!$B$11:$B$23,$C181,'Caldwell Cup 6-25-22 Lasers'!$AU$11:$AU$23)</f>
        <v>0</v>
      </c>
      <c r="IM181" s="174">
        <f>SUMIF('Caldwell Cup 6-25-22 Lasers'!$B$11:$B$23,$C181,'Caldwell Cup 6-25-22 Lasers'!$AV$11:$AV$23)</f>
        <v>0</v>
      </c>
      <c r="IN181" s="174">
        <f>SUMIF('Caldwell Cup 6-25-22 Lasers'!$B$11:$B$23,$C181,'Caldwell Cup 6-25-22 Lasers'!$AW$11:$AW$23)</f>
        <v>0</v>
      </c>
      <c r="IO181" s="174">
        <f>SUMIF('Caldwell Cup 6-25-22 Lasers'!$B$11:$B$23,$C181,'Caldwell Cup 6-25-22 Lasers'!$AX$11:$AX$23)</f>
        <v>0</v>
      </c>
      <c r="IP181" s="174">
        <f>SUMIF('Caldwell Cup 6-25-22 Lasers'!$B$11:$B$23,$C181,'Caldwell Cup 6-25-22 Lasers'!$AY$11:$AY$23)</f>
        <v>0</v>
      </c>
      <c r="IQ181" s="174">
        <f>SUMIF('Labor Day Regatta 9-3-22 FS'!$B$11:$B$30,$C181,'Labor Day Regatta 9-3-22 FS'!$AU$11:$AU$30)</f>
        <v>0</v>
      </c>
      <c r="IR181" s="174">
        <f>SUMIF('Labor Day Regatta 9-3-22 FS'!$B$11:$B$30,$C181,'Labor Day Regatta 9-3-22 FS'!$AV$11:$AV$30)</f>
        <v>0</v>
      </c>
      <c r="IS181" s="174">
        <f>SUMIF('Labor Day Regatta 9-3-22 FS'!$B$11:$B$30,$C181,'Labor Day Regatta 9-3-22 FS'!$AW$11:$AW$30)</f>
        <v>0</v>
      </c>
      <c r="IT181" s="174">
        <f>SUMIF('Labor Day Regatta 9-3-22 FS'!$B$11:$B$30,$C181,'Labor Day Regatta 9-3-22 FS'!$AX$11:$AX$30)</f>
        <v>0</v>
      </c>
      <c r="IU181" s="174">
        <f>SUMIF('Labor Day Regatta 9-3-22 FS'!$B$11:$B$30,$C181,'Labor Day Regatta 9-3-22 FS'!$AY$11:$AY$30)</f>
        <v>0</v>
      </c>
      <c r="IV181" s="174">
        <f>SUMIF('2022-09-17 Leukemia Cup FS'!$B$11:$B$26,$C181,'2022-09-17 Leukemia Cup FS'!$AU$11:$AU$26)</f>
        <v>0</v>
      </c>
      <c r="IW181" s="174">
        <f>SUMIF('2022-09-17 Leukemia Cup FS'!$B$11:$B$26,$C181,'2022-09-17 Leukemia Cup FS'!$AV$11:$AV$26)</f>
        <v>0</v>
      </c>
      <c r="IX181" s="174">
        <f>SUMIF('2022-09-17 Leukemia Cup FS'!$B$11:$B$26,$C181,'2022-09-17 Leukemia Cup FS'!$AW$11:$AW$26)</f>
        <v>0</v>
      </c>
      <c r="IY181" s="174">
        <f>SUMIF('2022-09-17 Leukemia Cup FS'!$B$11:$B$26,$C181,'2022-09-17 Leukemia Cup FS'!$AX$11:$AX$26)</f>
        <v>0</v>
      </c>
      <c r="IZ181" s="174">
        <f>SUMIF('2022-09-17 Leukemia Cup FS'!$B$11:$B$26,$C181,'2022-09-17 Leukemia Cup FS'!$AY$11:$AY$26)</f>
        <v>0</v>
      </c>
      <c r="JA181" s="174">
        <f>SUMIF('2022-09-17 Leukemia Cup TH'!$B$11:$B$28,$C181,'2022-09-17 Leukemia Cup TH'!$AU$11:$AU$28)</f>
        <v>0</v>
      </c>
      <c r="JB181" s="174">
        <f>SUMIF('2022-09-17 Leukemia Cup TH'!$B$11:$B$28,$C181,'2022-09-17 Leukemia Cup TH'!$AV$11:$AV$28)</f>
        <v>0</v>
      </c>
      <c r="JC181" s="174">
        <f>SUMIF('2022-09-17 Leukemia Cup TH'!$B$11:$B$28,$C181,'2022-09-17 Leukemia Cup TH'!$AW$11:$AW$28)</f>
        <v>0</v>
      </c>
      <c r="JD181" s="174">
        <f>SUMIF('2022-09-17 Leukemia Cup TH'!$B$11:$B$28,$C181,'2022-09-17 Leukemia Cup TH'!$AX$11:$AX$28)</f>
        <v>0</v>
      </c>
      <c r="JE181" s="174">
        <f>SUMIF('2022-09-17 Leukemia Cup TH'!$B$11:$B$28,$C181,'2022-09-17 Leukemia Cup TH'!$AY$11:$AY$28)</f>
        <v>0</v>
      </c>
      <c r="JF181" s="174">
        <f>SUMIF('Smith-Berry LDR 9-24-22'!$B$11:$B$30,$C181,'Smith-Berry LDR 9-24-22'!$AU$11:$AU$30)</f>
        <v>0</v>
      </c>
      <c r="JG181" s="174">
        <f>SUMIF('Smith-Berry LDR 9-24-22'!$B$11:$B$30,$C181,'Smith-Berry LDR 9-24-22'!$AV$11:$AV$30)</f>
        <v>0</v>
      </c>
      <c r="JH181" s="174">
        <f>SUMIF('Smith-Berry LDR 9-24-22'!$B$11:$B$30,$C181,'Smith-Berry LDR 9-24-22'!$AW$11:$AW$30)</f>
        <v>0</v>
      </c>
      <c r="JI181" s="174">
        <f>SUMIF('Smith-Berry LDR 9-24-22'!$B$11:$B$30,$C181,'Smith-Berry LDR 9-24-22'!$AX$11:$AX$30)</f>
        <v>0</v>
      </c>
      <c r="JJ181" s="174">
        <f>SUMIF('Smith-Berry LDR 9-24-22'!$B$11:$B$30,$C181,'Smith-Berry LDR 9-24-22'!$AY$11:$AY$30)</f>
        <v>0</v>
      </c>
      <c r="JK181" s="174">
        <f>SUMIF('Great Scot 10-1-22 Cham'!$B$11:$B$38,$C181,'Great Scot 10-1-22 Cham'!$AU$11:$AU$38)</f>
        <v>15</v>
      </c>
      <c r="JL181" s="174">
        <f>SUMIF('Great Scot 10-1-22 Cham'!$B$11:$B$38,$C181,'Great Scot 10-1-22 Cham'!$AV$11:$AV$38)</f>
        <v>14</v>
      </c>
      <c r="JM181" s="174">
        <f>SUMIF('Great Scot 10-1-22 Cham'!$B$11:$B$38,$C181,'Great Scot 10-1-22 Cham'!$AW$11:$AW$38)</f>
        <v>13</v>
      </c>
      <c r="JN181" s="174">
        <f>SUMIF('Great Scot 10-1-22 Cham'!$B$11:$B$38,$C181,'Great Scot 10-1-22 Cham'!$AX$11:$AX$38)</f>
        <v>13</v>
      </c>
      <c r="JO181" s="174">
        <f>SUMIF('Great Scot 10-1-22 Cham'!$B$11:$B$38,$C181,'Great Scot 10-1-22 Cham'!$AY$11:$AY$38)</f>
        <v>12</v>
      </c>
      <c r="JP181" s="174">
        <f>SUMIF('Great Scot 10-1-22 Chal'!$B$11:$B$28,$C181,'Great Scot 10-1-22 Chal'!$AU$11:$AU$28)</f>
        <v>0</v>
      </c>
      <c r="JQ181" s="174">
        <f>SUMIF('Great Scot 10-1-22 Chal'!$B$11:$B$28,$C181,'Great Scot 10-1-22 Chal'!$AV$11:$AV$28)</f>
        <v>0</v>
      </c>
      <c r="JR181" s="174">
        <f>SUMIF('Great Scot 10-1-22 Chal'!$B$11:$B$28,$C181,'Great Scot 10-1-22 Chal'!$AW$11:$AW$28)</f>
        <v>0</v>
      </c>
      <c r="JS181" s="174">
        <f>SUMIF('Great Scot 10-1-22 Chal'!$B$11:$B$28,$C181,'Great Scot 10-1-22 Chal'!$AX$11:$AX$28)</f>
        <v>0</v>
      </c>
      <c r="JT181" s="174">
        <f>SUMIF('Great Scot 10-1-22 Chal'!$B$11:$B$28,$C181,'Great Scot 10-1-22 Chal'!$AY$11:$AY$28)</f>
        <v>0</v>
      </c>
      <c r="JU181" s="174">
        <f>SUMIF('Great Pumpkin Regatta 10-15-22'!$B$11:$B$54,$C181,'Great Pumpkin Regatta 10-15-22'!$AU$11:$AU$54)</f>
        <v>0</v>
      </c>
      <c r="JV181" s="174">
        <f>SUMIF('Great Pumpkin Regatta 10-15-22'!$B$11:$B$54,$C181,'Great Pumpkin Regatta 10-15-22'!$AV$11:$AV$54)</f>
        <v>0</v>
      </c>
      <c r="JW181" s="174">
        <f>SUMIF('Great Pumpkin Regatta 10-15-22'!$B$11:$B$54,$C181,'Great Pumpkin Regatta 10-15-22'!$AW$11:$AW$54)</f>
        <v>0</v>
      </c>
      <c r="JX181" s="174">
        <f>SUMIF('Great Pumpkin Regatta 10-15-22'!$B$11:$B$54,$C181,'Great Pumpkin Regatta 10-15-22'!$AX$11:$AX$54)</f>
        <v>0</v>
      </c>
      <c r="JY181" s="174">
        <f>SUMIF('Great Pumpkin Regatta 10-15-22'!$B$11:$B$54,$C181,'Great Pumpkin Regatta 10-15-22'!$AY$11:$AY$54)</f>
        <v>0</v>
      </c>
      <c r="JZ181" s="174">
        <f>SUMIF('One Day Regatta 10-29-22 FS'!$B$11:$B$19,$C181,'One Day Regatta 10-29-22 FS'!$AU$11:$AU$19)</f>
        <v>0</v>
      </c>
      <c r="KA181" s="174">
        <f>SUMIF('One Day Regatta 10-29-22 FS'!$B$11:$B$19,$C181,'One Day Regatta 10-29-22 FS'!$AV$11:$AV$19)</f>
        <v>0</v>
      </c>
      <c r="KB181" s="174">
        <f>SUMIF('One Day Regatta 10-29-22 FS'!$B$11:$B$19,$C181,'One Day Regatta 10-29-22 FS'!$AW$11:$AW$19)</f>
        <v>0</v>
      </c>
      <c r="KC181" s="174">
        <f>SUMIF('One Day Regatta 10-29-22 FS'!$B$11:$B$19,$C181,'One Day Regatta 10-29-22 FS'!$AX$11:$AX$19)</f>
        <v>0</v>
      </c>
      <c r="KD181" s="174">
        <f>SUMIF('One Day Regatta 10-29-22 FS'!$B$11:$B$19,$C181,'One Day Regatta 10-29-22 FS'!$AY$11:$AY$19)</f>
        <v>0</v>
      </c>
    </row>
    <row r="182" spans="1:290" ht="15" customHeight="1" x14ac:dyDescent="0.2">
      <c r="A182" s="400" t="s">
        <v>1369</v>
      </c>
      <c r="B182" s="134">
        <f t="shared" si="126"/>
        <v>36</v>
      </c>
      <c r="C182" s="170" t="s">
        <v>417</v>
      </c>
      <c r="D182" s="171">
        <f t="shared" si="152"/>
        <v>0</v>
      </c>
      <c r="E182" s="172">
        <f t="shared" si="153"/>
        <v>0</v>
      </c>
      <c r="F182" s="171">
        <f t="shared" si="154"/>
        <v>0</v>
      </c>
      <c r="G182" s="171">
        <v>0</v>
      </c>
      <c r="H182" s="171">
        <f t="shared" si="155"/>
        <v>0</v>
      </c>
      <c r="I182" s="173">
        <f t="shared" si="156"/>
        <v>0</v>
      </c>
      <c r="J182" s="173"/>
      <c r="K182" s="174">
        <f>SUMIF('Saturday Race 11-06-21'!$B$11:$B$21,$C182,'Saturday Race 11-06-21'!$AU$11:$AU$21)</f>
        <v>0</v>
      </c>
      <c r="L182" s="174">
        <f>SUMIF('Saturday Race 11-06-21'!$B$11:$B$21,$C182,'Saturday Race 11-06-21'!$AV$11:$AV$21)</f>
        <v>0</v>
      </c>
      <c r="M182" s="174">
        <f>SUMIF('Saturday Race 11-06-21'!$B$11:$B$21,$C182,'Saturday Race 11-06-21'!$AW$11:$AW$21)</f>
        <v>0</v>
      </c>
      <c r="N182" s="174">
        <f>SUMIF('Saturday Race 11-06-21'!$B$11:$B$21,$C182,'Saturday Race 11-06-21'!$AX$11:$AX$21)</f>
        <v>0</v>
      </c>
      <c r="O182" s="174">
        <f>SUMIF('Saturday Race 11-06-21'!$B$11:$B$21,$C182,'Saturday Race 11-06-21'!$AY$11:$AY$21)</f>
        <v>0</v>
      </c>
      <c r="P182" s="174">
        <f>SUMIF('Saturday Race 11-20-21'!$B$11:$B$20,$C182,'Saturday Race 11-20-21'!$AU$11:$AU$20)</f>
        <v>0</v>
      </c>
      <c r="Q182" s="174">
        <f>SUMIF('Saturday Race 11-20-21'!$B$11:$B$20,$C182,'Saturday Race 11-20-21'!$AV$11:$AV$20)</f>
        <v>0</v>
      </c>
      <c r="R182" s="174">
        <f>SUMIF('Saturday Race 11-20-21'!$B$11:$B$20,$C182,'Saturday Race 11-20-21'!$AW$11:$AW$20)</f>
        <v>0</v>
      </c>
      <c r="S182" s="174">
        <f>SUMIF('Saturday Race 11-20-21'!$B$11:$B$20,$C182,'Saturday Race 11-20-21'!$AX$11:$AX$20)</f>
        <v>0</v>
      </c>
      <c r="T182" s="174">
        <f>SUMIF('Saturday Race 11-20-21'!$B$11:$B$20,$C182,'Saturday Race 11-20-21'!$AY$11:$AY$20)</f>
        <v>0</v>
      </c>
      <c r="U182" s="174">
        <f>SUMIF('Saturday Race 1-08-22'!$B$11:$B$20,$C182,'Saturday Race 1-08-22'!$AU$11:$AU$20)</f>
        <v>0</v>
      </c>
      <c r="V182" s="174">
        <f>SUMIF('Saturday Race 1-08-22'!$B$11:$B$20,$C182,'Saturday Race 1-08-22'!$AV$11:$AV$20)</f>
        <v>0</v>
      </c>
      <c r="W182" s="174">
        <f>SUMIF('Saturday Race 1-08-22'!$B$11:$B$20,$C182,'Saturday Race 1-08-22'!$AW$11:$AW$20)</f>
        <v>0</v>
      </c>
      <c r="X182" s="174">
        <f>SUMIF('Saturday Race 1-08-22'!$B$11:$B$20,$C182,'Saturday Race 1-08-22'!$AX$11:$AX$20)</f>
        <v>0</v>
      </c>
      <c r="Y182" s="174">
        <f>SUMIF('Saturday Race 1-08-22'!$B$11:$B$20,$C182,'Saturday Race 1-08-22'!$AY$11:$AY$20)</f>
        <v>0</v>
      </c>
      <c r="Z182" s="174">
        <f>SUMIF('Saturday Race 1-22-22'!$B$11:$B$20,$C182,'Saturday Race 1-22-22'!$AU$11:$AU$20)</f>
        <v>0</v>
      </c>
      <c r="AA182" s="174">
        <f>SUMIF('Saturday Race 1-22-22'!$B$11:$B$20,$C182,'Saturday Race 1-22-22'!$AV$11:$AV$20)</f>
        <v>0</v>
      </c>
      <c r="AB182" s="174">
        <f>SUMIF('Saturday Race 1-22-22'!$B$11:$B$20,$C182,'Saturday Race 1-22-22'!$AW$11:$AW$20)</f>
        <v>0</v>
      </c>
      <c r="AC182" s="174">
        <f>SUMIF('Saturday Race 1-22-22'!$B$11:$B$20,$C182,'Saturday Race 1-22-22'!$AX$11:$AX$20)</f>
        <v>0</v>
      </c>
      <c r="AD182" s="174">
        <f>SUMIF('Saturday Race 1-22-22'!$B$11:$B$20,$C182,'Saturday Race 1-22-22'!$AY$11:$AY$20)</f>
        <v>0</v>
      </c>
      <c r="AE182" s="174">
        <f>SUMIF('Sunday Race 2-6-22'!$B$11:$B$20,$C182,'Sunday Race 2-6-22'!$AU$11:$AU$20)</f>
        <v>0</v>
      </c>
      <c r="AF182" s="174">
        <f>SUMIF('Sunday Race 2-6-22'!$B$11:$B$20,$C182,'Sunday Race 2-6-22'!$AV$11:$AV$20)</f>
        <v>0</v>
      </c>
      <c r="AG182" s="174">
        <f>SUMIF('Sunday Race 2-6-22'!$B$11:$B$20,$C182,'Sunday Race 2-6-22'!$AW$11:$AW$20)</f>
        <v>0</v>
      </c>
      <c r="AH182" s="174">
        <f>SUMIF('Sunday Race 2-6-22'!$B$11:$B$20,$C182,'Sunday Race 2-6-22'!$AX$11:$AX$20)</f>
        <v>0</v>
      </c>
      <c r="AI182" s="174">
        <f>SUMIF('Sunday Race 2-6-22'!$B$11:$B$20,$C182,'Sunday Race 2-6-22'!$AY$11:$AY$20)</f>
        <v>0</v>
      </c>
      <c r="AJ182" s="174">
        <f>SUMIF('Sunday Race 2-20-22'!$B$11:$B$26,$C182,'Sunday Race 2-20-22'!$AU$11:$AU$26)</f>
        <v>0</v>
      </c>
      <c r="AK182" s="174">
        <f>SUMIF('Sunday Race 2-20-22'!$B$11:$B$26,$C182,'Sunday Race 2-20-22'!$AV$11:$AV$26)</f>
        <v>0</v>
      </c>
      <c r="AL182" s="174">
        <f>SUMIF('Sunday Race 2-20-22'!$B$11:$B$26,$C182,'Sunday Race 2-20-22'!$AW$11:$AW$26)</f>
        <v>0</v>
      </c>
      <c r="AM182" s="174">
        <f>SUMIF('Sunday Race 2-20-22'!$B$11:$B$26,$C182,'Sunday Race 2-20-22'!$AX$11:$AX$26)</f>
        <v>0</v>
      </c>
      <c r="AN182" s="174">
        <f>SUMIF('Sunday Race 2-20-22'!$B$11:$B$26,$C182,'Sunday Race 2-20-22'!$AY$11:$AY$26)</f>
        <v>0</v>
      </c>
      <c r="AO182" s="174">
        <f>SUMIF('Sunday Race 2-27-22'!$B$11:$B$20,$C182,'Sunday Race 2-27-22'!$AU$11:$AU$20)</f>
        <v>0</v>
      </c>
      <c r="AP182" s="174">
        <f>SUMIF('Sunday Race 2-27-22'!$B$11:$B$20,$C182,'Sunday Race 2-27-22'!$AV$11:$AV$20)</f>
        <v>0</v>
      </c>
      <c r="AQ182" s="174">
        <f>SUMIF('Sunday Race 2-27-22'!$B$11:$B$20,$C182,'Sunday Race 2-27-22'!$AW$11:$AW$20)</f>
        <v>0</v>
      </c>
      <c r="AR182" s="174">
        <f>SUMIF('Sunday Race 2-27-22'!$B$11:$B$20,$C182,'Sunday Race 2-27-22'!$AX$11:$AX$20)</f>
        <v>0</v>
      </c>
      <c r="AS182" s="174">
        <f>SUMIF('Sunday Race 2-27-22'!$B$11:$B$20,$C182,'Sunday Race 2-27-22'!$AY$11:$AY$20)</f>
        <v>0</v>
      </c>
      <c r="AT182" s="174">
        <f>SUMIF('Sunday Race 3-13-22'!$B$11:$B$25,$C182,'Sunday Race 3-13-22'!$AU$11:$AU$25)</f>
        <v>0</v>
      </c>
      <c r="AU182" s="174">
        <f>SUMIF('Sunday Race 3-13-22'!$B$11:$B$25,$C182,'Sunday Race 3-13-22'!$AV$11:$AV$25)</f>
        <v>0</v>
      </c>
      <c r="AV182" s="174">
        <f>SUMIF('Sunday Race 3-13-22'!$B$11:$B$25,$C182,'Sunday Race 3-13-22'!$AW$11:$AW$25)</f>
        <v>0</v>
      </c>
      <c r="AW182" s="174">
        <f>SUMIF('Sunday Race 3-13-22'!$B$11:$B$25,$C182,'Sunday Race 3-13-22'!$AX$11:$AX$25)</f>
        <v>0</v>
      </c>
      <c r="AX182" s="174">
        <f>SUMIF('Sunday Race 3-13-22'!$B$11:$B$25,$C182,'Sunday Race 3-13-22'!$AY$11:$AY$25)</f>
        <v>0</v>
      </c>
      <c r="AY182" s="174">
        <f>SUMIF('Saturday Race 3-19-22'!$B$11:$B$15,$C182,'Saturday Race 3-19-22'!$AU$11:$AU$15)</f>
        <v>0</v>
      </c>
      <c r="AZ182" s="174">
        <f>SUMIF('Saturday Race 3-19-22'!$B$11:$B$15,$C182,'Saturday Race 3-19-22'!$AV$11:$AV$15)</f>
        <v>0</v>
      </c>
      <c r="BA182" s="174">
        <f>SUMIF('Saturday Race 3-19-22'!$B$11:$B$15,$C182,'Saturday Race 3-19-22'!$AW$11:$AW$15)</f>
        <v>0</v>
      </c>
      <c r="BB182" s="174">
        <f>SUMIF('Saturday Race 3-19-22'!$B$11:$B$15,$C182,'Saturday Race 3-19-22'!$AX$11:$AX$15)</f>
        <v>0</v>
      </c>
      <c r="BC182" s="174">
        <f>SUMIF('Saturday Race 3-19-22'!$B$11:$B$15,$C182,'Saturday Race 3-19-22'!$AY$11:$AY$15)</f>
        <v>0</v>
      </c>
      <c r="BD182" s="174">
        <f>SUMIF('Sunday Races 4-10-22'!$B$11:$B$26,$C182,'Sunday Races 4-10-22'!$AU$11:$AU$26)</f>
        <v>0</v>
      </c>
      <c r="BE182" s="174">
        <f>SUMIF('Sunday Races 4-10-22'!$B$11:$B$26,$C182,'Sunday Races 4-10-22'!$AV$11:$AV$26)</f>
        <v>0</v>
      </c>
      <c r="BF182" s="174">
        <f>SUMIF('Sunday Races 4-10-22'!$B$11:$B$26,$C182,'Sunday Races 4-10-22'!$AW$11:$AW$26)</f>
        <v>0</v>
      </c>
      <c r="BG182" s="174">
        <f>SUMIF('Sunday Races 4-10-22'!$B$11:$B$26,$C182,'Sunday Races 4-10-22'!$AX$11:$AX$26)</f>
        <v>0</v>
      </c>
      <c r="BH182" s="174">
        <f>SUMIF('Sunday Races 4-10-22'!$B$11:$B$26,$C182,'Sunday Races 4-10-22'!$AY$11:$AY$26)</f>
        <v>0</v>
      </c>
      <c r="BI182" s="174">
        <f>SUMIF('Sunday Races 5-1-22'!$B$11:$B$28,$C182,'Sunday Races 5-1-22'!$AU$11:$AU$28)</f>
        <v>0</v>
      </c>
      <c r="BJ182" s="174">
        <f>SUMIF('Sunday Races 5-1-22'!$B$11:$B$28,$C182,'Sunday Races 5-1-22'!$AV$11:$AV$28)</f>
        <v>0</v>
      </c>
      <c r="BK182" s="174">
        <f>SUMIF('Sunday Races 5-1-22'!$B$11:$B$28,$C182,'Sunday Races 5-1-22'!$AW$11:$AW$28)</f>
        <v>0</v>
      </c>
      <c r="BL182" s="174">
        <f>SUMIF('Sunday Races 5-1-22'!$B$11:$B$28,$C182,'Sunday Races 5-1-22'!$AX$11:$AX$28)</f>
        <v>0</v>
      </c>
      <c r="BM182" s="174">
        <f>SUMIF('Sunday Races 5-1-22'!$B$11:$B$28,$C182,'Sunday Races 5-1-22'!$AY$11:$AY$28)</f>
        <v>0</v>
      </c>
      <c r="BN182" s="174">
        <f>SUMIF('Sunday Races 6-5-22'!$B$11:$B$28,$C182,'Sunday Races 6-5-22'!$AU$11:$AU$28)</f>
        <v>0</v>
      </c>
      <c r="BO182" s="174">
        <f>SUMIF('Sunday Races 6-5-22'!$B$11:$B$28,$C182,'Sunday Races 6-5-22'!$AV$11:$AV$28)</f>
        <v>0</v>
      </c>
      <c r="BP182" s="174">
        <f>SUMIF('Sunday Races 6-5-22'!$B$11:$B$28,$C182,'Sunday Races 6-5-22'!$AW$11:$AW$28)</f>
        <v>0</v>
      </c>
      <c r="BQ182" s="174">
        <f>SUMIF('Sunday Races 6-5-22'!$B$11:$B$28,$C182,'Sunday Races 6-5-22'!$AX$11:$AX$28)</f>
        <v>0</v>
      </c>
      <c r="BR182" s="174">
        <f>SUMIF('Sunday Races 6-5-22'!$B$11:$B$28,$C182,'Sunday Races 6-5-22'!$AY$11:$AY$28)</f>
        <v>0</v>
      </c>
      <c r="BS182" s="174">
        <f>SUMIF('Sunday Races 6-12-22'!$B$11:$B$24,$C182,'Sunday Races 6-12-22'!$AU$11:$AU$24)</f>
        <v>0</v>
      </c>
      <c r="BT182" s="174">
        <f>SUMIF('Sunday Races 6-12-22'!$B$11:$B$24,$C182,'Sunday Races 6-12-22'!$AV$11:$AV$24)</f>
        <v>0</v>
      </c>
      <c r="BU182" s="174">
        <f>SUMIF('Sunday Races 6-12-22'!$B$11:$B$24,$C182,'Sunday Races 6-12-22'!$AW$11:$AW$24)</f>
        <v>0</v>
      </c>
      <c r="BV182" s="174">
        <f>SUMIF('Sunday Races 6-12-22'!$B$11:$B$24,$C182,'Sunday Races 6-12-22'!$AX$11:$AX$24)</f>
        <v>0</v>
      </c>
      <c r="BW182" s="174">
        <f>SUMIF('Sunday Races 6-12-22'!$B$11:$B$24,$C182,'Sunday Races 6-12-22'!$AY$11:$AY$24)</f>
        <v>0</v>
      </c>
      <c r="BX182" s="174">
        <f>SUMIF('Saturday Races 6-18-22'!$B$11:$B$24,$C182,'Saturday Races 6-18-22'!$AU$11:$AU$24)</f>
        <v>0</v>
      </c>
      <c r="BY182" s="174">
        <f>SUMIF('Saturday Races 6-18-22'!$B$11:$B$24,$C182,'Saturday Races 6-18-22'!$AV$11:$AV$24)</f>
        <v>0</v>
      </c>
      <c r="BZ182" s="174">
        <f>SUMIF('Saturday Races 6-18-22'!$B$11:$B$24,$C182,'Saturday Races 6-18-22'!$AW$11:$AW$24)</f>
        <v>0</v>
      </c>
      <c r="CA182" s="174">
        <f>SUMIF('Saturday Races 6-18-22'!$B$11:$B$24,$C182,'Saturday Races 6-18-22'!$AX$11:$AX$24)</f>
        <v>0</v>
      </c>
      <c r="CB182" s="174">
        <f>SUMIF('Saturday Races 6-18-22'!$B$11:$B$24,$C182,'Saturday Races 6-18-22'!$AY$11:$AY$24)</f>
        <v>0</v>
      </c>
      <c r="CC182" s="174">
        <f>SUMIF('Sunday Races 7-3-22'!$B$11:$B$26,$C182,'Sunday Races 7-3-22'!$AU$11:$AU$26)</f>
        <v>0</v>
      </c>
      <c r="CD182" s="174">
        <f>SUMIF('Sunday Races 7-3-22'!$B$11:$B$26,$C182,'Sunday Races 7-3-22'!$AV$11:$AV$26)</f>
        <v>0</v>
      </c>
      <c r="CE182" s="174">
        <f>SUMIF('Sunday Races 7-3-22'!$B$11:$B$26,$C182,'Sunday Races 7-3-22'!$AW$11:$AW$26)</f>
        <v>0</v>
      </c>
      <c r="CF182" s="174">
        <f>SUMIF('Sunday Races 7-3-22'!$B$11:$B$26,$C182,'Sunday Races 7-3-22'!$AX$11:$AX$26)</f>
        <v>0</v>
      </c>
      <c r="CG182" s="174">
        <f>SUMIF('Sunday Races 7-3-22'!$B$11:$B$26,$C182,'Sunday Races 7-3-22'!$AY$11:$AY$26)</f>
        <v>0</v>
      </c>
      <c r="CH182" s="174">
        <f>SUMIF('Sunday Races 7-31-22'!$B$11:$B$26,$C182,'Sunday Races 7-31-22'!$AU$11:$AU$26)</f>
        <v>0</v>
      </c>
      <c r="CI182" s="174">
        <f>SUMIF('Sunday Races 7-31-22'!$B$11:$B$26,$C182,'Sunday Races 7-31-22'!$AV$11:$AV$26)</f>
        <v>0</v>
      </c>
      <c r="CJ182" s="174">
        <f>SUMIF('Sunday Races 7-31-22'!$B$11:$B$26,$C182,'Sunday Races 7-31-22'!$AW$11:$AW$26)</f>
        <v>0</v>
      </c>
      <c r="CK182" s="174">
        <f>SUMIF('Sunday Races 7-31-22'!$B$11:$B$26,$C182,'Sunday Races 7-31-22'!$AX$11:$AX$26)</f>
        <v>0</v>
      </c>
      <c r="CL182" s="174">
        <f>SUMIF('Sunday Races 7-31-22'!$B$11:$B$26,$C182,'Sunday Races 7-31-22'!$AY$11:$AY$26)</f>
        <v>0</v>
      </c>
      <c r="CM182" s="174">
        <f>SUMIF('Sunday Races 8-14-22'!$B$11:$B$26,$C182,'Sunday Races 8-14-22'!$AU$11:$AU$26)</f>
        <v>0</v>
      </c>
      <c r="CN182" s="174">
        <f>SUMIF('Sunday Races 8-14-22'!$B$11:$B$26,$C182,'Sunday Races 8-14-22'!$AV$11:$AV$26)</f>
        <v>0</v>
      </c>
      <c r="CO182" s="174">
        <f>SUMIF('Sunday Races 8-14-22'!$B$11:$B$26,$C182,'Sunday Races 8-14-22'!$AW$11:$AW$26)</f>
        <v>0</v>
      </c>
      <c r="CP182" s="174">
        <f>SUMIF('Sunday Races 8-14-22'!$B$11:$B$26,$C182,'Sunday Races 8-14-22'!$AX$11:$AX$26)</f>
        <v>0</v>
      </c>
      <c r="CQ182" s="174">
        <f>SUMIF('Sunday Races 8-14-22'!$B$11:$B$26,$C182,'Sunday Races 8-14-22'!$AY$11:$AY$26)</f>
        <v>0</v>
      </c>
      <c r="CR182" s="174">
        <f>SUMIF('Saturday Races 8-20-22'!$B$11:$B$26,$C182,'Saturday Races 8-20-22'!$AU$11:$AU$26)</f>
        <v>0</v>
      </c>
      <c r="CS182" s="174">
        <f>SUMIF('Saturday Races 8-20-22'!$B$11:$B$26,$C182,'Saturday Races 8-20-22'!$AV$11:$AV$26)</f>
        <v>0</v>
      </c>
      <c r="CT182" s="174">
        <f>SUMIF('Saturday Races 8-20-22'!$B$11:$B$26,$C182,'Saturday Races 8-20-22'!$AW$11:$AW$26)</f>
        <v>0</v>
      </c>
      <c r="CU182" s="174">
        <f>SUMIF('Saturday Races 8-20-22'!$B$11:$B$26,$C182,'Saturday Races 8-20-22'!$AX$11:$AX$26)</f>
        <v>0</v>
      </c>
      <c r="CV182" s="174">
        <f>SUMIF('Saturday Races 8-20-22'!$B$11:$B$26,$C182,'Saturday Races 8-20-22'!$AY$11:$AY$26)</f>
        <v>0</v>
      </c>
      <c r="CW182" s="174">
        <f>SUMIF('Sunday Races 9-11-22'!$B$11:$B$20,$C182,'Sunday Races 9-11-22'!$AU$11:$AU$20)</f>
        <v>0</v>
      </c>
      <c r="CX182" s="174">
        <f>SUMIF('Sunday Races 9-11-22'!$B$11:$B$20,$C182,'Sunday Races 9-11-22'!$AV$11:$AV$20)</f>
        <v>0</v>
      </c>
      <c r="CY182" s="174">
        <f>SUMIF('Sunday Races 9-11-22'!$B$11:$B$20,$C182,'Sunday Races 9-11-22'!$AW$11:$AW$20)</f>
        <v>0</v>
      </c>
      <c r="CZ182" s="174">
        <f>SUMIF('Sunday Races 9-11-22'!$B$11:$B$20,$C182,'Sunday Races 9-11-22'!$AX$11:$AX$20)</f>
        <v>0</v>
      </c>
      <c r="DA182" s="174">
        <f>SUMIF('Sunday Races 9-11-22'!$B$11:$B$20,$C182,'Sunday Races 9-11-22'!$AY$11:$AY$20)</f>
        <v>0</v>
      </c>
      <c r="DB182" s="174">
        <f>SUMIF('Sunday Races 10-9-22'!$B$11:$B$21,$C182,'Sunday Races 10-9-22'!$AU$11:$AU$21)</f>
        <v>0</v>
      </c>
      <c r="DC182" s="174">
        <f>SUMIF('Sunday Races 10-9-22'!$B$11:$B$21,$C182,'Sunday Races 10-9-22'!$AV$11:$AV$21)</f>
        <v>0</v>
      </c>
      <c r="DD182" s="174">
        <f>SUMIF('Sunday Races 10-9-22'!$B$11:$B$21,$C182,'Sunday Races 10-9-22'!$AW$11:$AW$21)</f>
        <v>0</v>
      </c>
      <c r="DE182" s="174">
        <f>SUMIF('Sunday Races 10-9-22'!$B$11:$B$21,$C182,'Sunday Races 10-9-22'!$AX$11:$AX$21)</f>
        <v>0</v>
      </c>
      <c r="DF182" s="174">
        <f>SUMIF('Sunday Races 10-9-22'!$B$11:$B$21,$C182,'Sunday Races 10-9-22'!$AY$11:$AY$21)</f>
        <v>0</v>
      </c>
      <c r="DG182" s="174">
        <f>SUMIF('Sunday Races 10-23-22'!$B$11:$B$22,$C182,'Sunday Races 10-23-22'!$AU$11:$AU$22)</f>
        <v>0</v>
      </c>
      <c r="DH182" s="174">
        <f>SUMIF('Sunday Races 10-23-22'!$B$11:$B$22,$C182,'Sunday Races 10-23-22'!$AV$11:$AV$22)</f>
        <v>0</v>
      </c>
      <c r="DI182" s="174">
        <f>SUMIF('Sunday Races 10-23-22'!$B$11:$B$22,$C182,'Sunday Races 10-23-22'!$AW$11:$AW$22)</f>
        <v>0</v>
      </c>
      <c r="DJ182" s="174">
        <f>SUMIF('Sunday Races 10-23-22'!$B$11:$B$22,$C182,'Sunday Races 10-23-22'!$AX$11:$AX$22)</f>
        <v>0</v>
      </c>
      <c r="DK182" s="174">
        <f>SUMIF('Sunday Races 10-23-22'!$B$11:$B$22,$C182,'Sunday Races 10-23-22'!$AY$11:$AY$22)</f>
        <v>0</v>
      </c>
      <c r="DL182" s="175"/>
      <c r="DM182" s="176"/>
      <c r="DN182" s="177">
        <f t="shared" si="165"/>
        <v>0</v>
      </c>
      <c r="DO182" s="177">
        <f t="shared" si="165"/>
        <v>0</v>
      </c>
      <c r="DP182" s="177">
        <f t="shared" si="165"/>
        <v>0</v>
      </c>
      <c r="DQ182" s="177">
        <f t="shared" si="165"/>
        <v>0</v>
      </c>
      <c r="DR182" s="177">
        <f t="shared" si="165"/>
        <v>0</v>
      </c>
      <c r="DS182" s="177">
        <f t="shared" si="165"/>
        <v>0</v>
      </c>
      <c r="DT182" s="177">
        <f t="shared" si="165"/>
        <v>0</v>
      </c>
      <c r="DU182" s="177">
        <f t="shared" si="165"/>
        <v>0</v>
      </c>
      <c r="DV182" s="177">
        <f t="shared" si="165"/>
        <v>0</v>
      </c>
      <c r="DW182" s="177">
        <f t="shared" si="165"/>
        <v>0</v>
      </c>
      <c r="DX182" s="177">
        <f t="shared" si="166"/>
        <v>0</v>
      </c>
      <c r="DY182" s="177">
        <f t="shared" si="166"/>
        <v>0</v>
      </c>
      <c r="DZ182" s="177">
        <f t="shared" si="166"/>
        <v>0</v>
      </c>
      <c r="EA182" s="177">
        <f t="shared" si="166"/>
        <v>0</v>
      </c>
      <c r="EB182" s="177">
        <f t="shared" si="166"/>
        <v>0</v>
      </c>
      <c r="EC182" s="177">
        <f t="shared" si="166"/>
        <v>0</v>
      </c>
      <c r="ED182" s="177">
        <f t="shared" si="166"/>
        <v>0</v>
      </c>
      <c r="EE182" s="177">
        <f t="shared" si="166"/>
        <v>0</v>
      </c>
      <c r="EF182" s="177">
        <f t="shared" si="166"/>
        <v>0</v>
      </c>
      <c r="EG182" s="177">
        <f t="shared" si="166"/>
        <v>0</v>
      </c>
      <c r="EH182" s="177">
        <f t="shared" si="167"/>
        <v>0</v>
      </c>
      <c r="EI182" s="177">
        <f t="shared" si="167"/>
        <v>0</v>
      </c>
      <c r="EJ182" s="177">
        <f t="shared" si="167"/>
        <v>0</v>
      </c>
      <c r="EK182" s="177">
        <f t="shared" si="167"/>
        <v>0</v>
      </c>
      <c r="EL182" s="177">
        <f t="shared" si="167"/>
        <v>0</v>
      </c>
      <c r="EM182" s="177">
        <f t="shared" si="167"/>
        <v>0</v>
      </c>
      <c r="EN182" s="177">
        <f t="shared" si="167"/>
        <v>0</v>
      </c>
      <c r="EO182" s="177">
        <f t="shared" si="167"/>
        <v>0</v>
      </c>
      <c r="EP182" s="177">
        <f t="shared" si="167"/>
        <v>0</v>
      </c>
      <c r="EQ182" s="177">
        <f t="shared" si="167"/>
        <v>0</v>
      </c>
      <c r="ER182" s="177">
        <f t="shared" si="168"/>
        <v>0</v>
      </c>
      <c r="ES182" s="177">
        <f t="shared" si="168"/>
        <v>0</v>
      </c>
      <c r="ET182" s="177">
        <f t="shared" si="168"/>
        <v>0</v>
      </c>
      <c r="EU182" s="177">
        <f t="shared" si="168"/>
        <v>0</v>
      </c>
      <c r="EV182" s="177">
        <f t="shared" si="168"/>
        <v>0</v>
      </c>
      <c r="EW182" s="177">
        <f t="shared" si="168"/>
        <v>0</v>
      </c>
      <c r="EX182" s="177">
        <f t="shared" si="168"/>
        <v>0</v>
      </c>
      <c r="EY182" s="177">
        <f t="shared" si="168"/>
        <v>0</v>
      </c>
      <c r="EZ182" s="177">
        <f t="shared" si="168"/>
        <v>0</v>
      </c>
      <c r="FA182" s="177">
        <f t="shared" si="168"/>
        <v>0</v>
      </c>
      <c r="FB182" s="177">
        <f t="shared" si="169"/>
        <v>0</v>
      </c>
      <c r="FC182" s="177">
        <f t="shared" si="169"/>
        <v>0</v>
      </c>
      <c r="FD182" s="177">
        <f t="shared" si="169"/>
        <v>0</v>
      </c>
      <c r="FE182" s="177">
        <f t="shared" si="169"/>
        <v>0</v>
      </c>
      <c r="FF182" s="177">
        <f t="shared" si="169"/>
        <v>0</v>
      </c>
      <c r="FG182" s="177">
        <f t="shared" si="169"/>
        <v>0</v>
      </c>
      <c r="FH182" s="177">
        <f t="shared" si="169"/>
        <v>0</v>
      </c>
      <c r="FI182" s="177">
        <f t="shared" si="169"/>
        <v>0</v>
      </c>
      <c r="FJ182" s="177">
        <f t="shared" si="169"/>
        <v>0</v>
      </c>
      <c r="FK182" s="177">
        <f t="shared" si="169"/>
        <v>0</v>
      </c>
      <c r="FL182" s="177">
        <f t="shared" si="170"/>
        <v>0</v>
      </c>
      <c r="FM182" s="177">
        <f t="shared" si="170"/>
        <v>0</v>
      </c>
      <c r="FN182" s="177">
        <f t="shared" si="170"/>
        <v>0</v>
      </c>
      <c r="FO182" s="177">
        <f t="shared" si="170"/>
        <v>0</v>
      </c>
      <c r="FP182" s="177">
        <f t="shared" si="170"/>
        <v>0</v>
      </c>
      <c r="FQ182" s="177">
        <f t="shared" si="170"/>
        <v>0</v>
      </c>
      <c r="FR182" s="177">
        <f t="shared" si="170"/>
        <v>0</v>
      </c>
      <c r="FS182" s="177">
        <f t="shared" si="170"/>
        <v>0</v>
      </c>
      <c r="FT182" s="177">
        <f t="shared" si="170"/>
        <v>0</v>
      </c>
      <c r="FU182" s="177">
        <f t="shared" si="170"/>
        <v>0</v>
      </c>
      <c r="FV182" s="177">
        <f t="shared" si="170"/>
        <v>0</v>
      </c>
      <c r="FW182" s="177">
        <f t="shared" si="170"/>
        <v>0</v>
      </c>
      <c r="FX182" s="177">
        <f t="shared" si="170"/>
        <v>0</v>
      </c>
      <c r="FY182" s="177">
        <f t="shared" si="170"/>
        <v>0</v>
      </c>
      <c r="FZ182" s="177">
        <f t="shared" si="170"/>
        <v>0</v>
      </c>
      <c r="GA182" s="177"/>
      <c r="GB182" s="229">
        <f t="shared" si="157"/>
        <v>64</v>
      </c>
      <c r="GC182" s="229">
        <f t="shared" si="158"/>
        <v>4</v>
      </c>
      <c r="GD182" s="174">
        <f>SUMIF('One Day 12-04-21 Scots'!$B$11:$B$24,$C182,'One Day 12-04-21 Scots'!$AU$11:$AU$24)</f>
        <v>0</v>
      </c>
      <c r="GE182" s="174">
        <f>SUMIF('One Day 12-04-21 Scots'!$B$11:$B$24,$C182,'One Day 12-04-21 Scots'!$AV$11:$AV$24)</f>
        <v>0</v>
      </c>
      <c r="GF182" s="174">
        <f>SUMIF('One Day 12-04-21 Scots'!$B$11:$B$24,$C182,'One Day 12-04-21 Scots'!$AW$11:$AW$24)</f>
        <v>0</v>
      </c>
      <c r="GG182" s="174">
        <f>SUMIF('One Day 12-04-21 Scots'!$B$11:$B$24,$C182,'One Day 12-04-21 Scots'!$AX$11:$AX$24)</f>
        <v>0</v>
      </c>
      <c r="GH182" s="174">
        <f>SUMIF('One Day 12-04-21 Scots'!$B$11:$B$24,$C182,'One Day 12-04-21 Scots'!$AY$11:$AY$24)</f>
        <v>0</v>
      </c>
      <c r="GI182" s="174">
        <f>SUMIF('One Day 12-04-21 Thistles'!$B$11:$B$25,$C182,'One Day 12-04-21 Thistles'!$AU$11:$AU$25)</f>
        <v>0</v>
      </c>
      <c r="GJ182" s="174">
        <f>SUMIF('One Day 12-04-21 Thistles'!$B$11:$B$25,$C182,'One Day 12-04-21 Thistles'!$AV$11:$AV$25)</f>
        <v>0</v>
      </c>
      <c r="GK182" s="174">
        <f>SUMIF('One Day 12-04-21 Thistles'!$B$11:$B$25,$C182,'One Day 12-04-21 Thistles'!$AW$11:$AW$25)</f>
        <v>0</v>
      </c>
      <c r="GL182" s="174">
        <f>SUMIF('One Day 12-04-21 Thistles'!$B$11:$B$25,$C182,'One Day 12-04-21 Thistles'!$AX$11:$AX$25)</f>
        <v>0</v>
      </c>
      <c r="GM182" s="174">
        <f>SUMIF('One Day 12-04-21 Thistles'!$B$11:$B$25,$C182,'One Day 12-04-21 Thistles'!$AY$11:$AY$25)</f>
        <v>0</v>
      </c>
      <c r="GN182" s="174">
        <f>SUMIF('Chili One Day 2-12-22 Scots'!$B$11:$B$27,$C182,'Chili One Day 2-12-22 Scots'!$AU$11:$AU$27)</f>
        <v>0</v>
      </c>
      <c r="GO182" s="174">
        <f>SUMIF('Chili One Day 2-12-22 Scots'!$B$11:$B$27,$C182,'Chili One Day 2-12-22 Scots'!$AV$11:$AV$27)</f>
        <v>0</v>
      </c>
      <c r="GP182" s="174">
        <f>SUMIF('Chili One Day 2-12-22 Scots'!$B$11:$B$27,$C182,'Chili One Day 2-12-22 Scots'!$AW$11:$AW$27)</f>
        <v>0</v>
      </c>
      <c r="GQ182" s="174">
        <f>SUMIF('Chili One Day 2-12-22 Scots'!$B$11:$B$27,$C182,'Chili One Day 2-12-22 Scots'!$AX$11:$AX$27)</f>
        <v>0</v>
      </c>
      <c r="GR182" s="174">
        <f>SUMIF('Chili One Day 2-12-22 Scots'!$B$11:$B$27,$C182,'Chili One Day 2-12-22 Scots'!$AY$11:$AY$27)</f>
        <v>0</v>
      </c>
      <c r="GS182" s="174">
        <f>SUMIF('Chili One Day 2-12-22 Thistles'!$B$11:$B$27,$C182,'Chili One Day 2-12-22 Thistles'!$AU$11:$AU$27)</f>
        <v>0</v>
      </c>
      <c r="GT182" s="174">
        <f>SUMIF('Chili One Day 2-12-22 Thistles'!$B$11:$B$27,$C182,'Chili One Day 2-12-22 Thistles'!$AV$11:$AV$27)</f>
        <v>0</v>
      </c>
      <c r="GU182" s="174">
        <f>SUMIF('Chili One Day 2-12-22 Thistles'!$B$11:$B$27,$C182,'Chili One Day 2-12-22 Thistles'!$AW$11:$AW$27)</f>
        <v>0</v>
      </c>
      <c r="GV182" s="174">
        <f>SUMIF('Chili One Day 2-12-22 Thistles'!$B$11:$B$27,$C182,'Chili One Day 2-12-22 Thistles'!$AX$11:$AX$27)</f>
        <v>0</v>
      </c>
      <c r="GW182" s="174">
        <f>SUMIF('Chili One Day 2-12-22 Thistles'!$B$11:$B$27,$C182,'Chili One Day 2-12-22 Thistles'!$AY$11:$AY$27)</f>
        <v>0</v>
      </c>
      <c r="GX182" s="174">
        <f>SUMIF('Ironman One Day 3-5-22 FS'!$B$11:$B$26,$C182,'Ironman One Day 3-5-22 FS'!$AU$11:$AU$26)</f>
        <v>0</v>
      </c>
      <c r="GY182" s="174">
        <f>SUMIF('Ironman One Day 3-5-22 FS'!$B$11:$B$26,$C182,'Ironman One Day 3-5-22 FS'!$AV$11:$AV$26)</f>
        <v>0</v>
      </c>
      <c r="GZ182" s="174">
        <f>SUMIF('Ironman One Day 3-5-22 FS'!$B$11:$B$26,$C182,'Ironman One Day 3-5-22 FS'!$AW$11:$AW$26)</f>
        <v>0</v>
      </c>
      <c r="HA182" s="174">
        <f>SUMIF('Ironman One Day 3-5-22 FS'!$B$11:$B$26,$C182,'Ironman One Day 3-5-22 FS'!$AX$11:$AX$26)</f>
        <v>0</v>
      </c>
      <c r="HB182" s="174">
        <f>SUMIF('Ironman One Day 3-5-22 FS'!$B$11:$B$26,$C182,'Ironman One Day 3-5-22 FS'!$AY$11:$AY$26)</f>
        <v>0</v>
      </c>
      <c r="HC182" s="174">
        <f>SUMIF('Ironman One Day 3-5-22 420'!$B$11:$B$26,$C182,'Ironman One Day 3-5-22 420'!$AU$11:$AU$26)</f>
        <v>0</v>
      </c>
      <c r="HD182" s="174">
        <f>SUMIF('Ironman One Day 3-5-22 420'!$B$11:$B$26,$C182,'Ironman One Day 3-5-22 420'!$AV$11:$AV$26)</f>
        <v>0</v>
      </c>
      <c r="HE182" s="174">
        <f>SUMIF('Ironman One Day 3-5-22 420'!$B$11:$B$26,$C182,'Ironman One Day 3-5-22 420'!$AW$11:$AW$26)</f>
        <v>0</v>
      </c>
      <c r="HF182" s="174">
        <f>SUMIF('Ironman One Day 3-5-22 420'!$B$11:$B$26,$C182,'Ironman One Day 3-5-22 420'!$AX$11:$AX$26)</f>
        <v>0</v>
      </c>
      <c r="HG182" s="174">
        <f>SUMIF('Ironman One Day 3-5-22 420'!$B$11:$B$26,$C182,'Ironman One Day 3-5-22 420'!$AY$11:$AY$26)</f>
        <v>0</v>
      </c>
      <c r="HH182" s="174">
        <f>SUMIF('Easter One Day 4-16-22 FS'!$B$11:$B$25,$C182,'Easter One Day 4-16-22 FS'!$AU$11:$AU$25)</f>
        <v>0</v>
      </c>
      <c r="HI182" s="174">
        <f>SUMIF('Easter One Day 4-16-22 FS'!$B$11:$B$25,$C182,'Easter One Day 4-16-22 FS'!$AV$11:$AV$25)</f>
        <v>0</v>
      </c>
      <c r="HJ182" s="174">
        <f>SUMIF('Easter One Day 4-16-22 FS'!$B$11:$B$25,$C182,'Easter One Day 4-16-22 FS'!$AW$11:$AW$25)</f>
        <v>0</v>
      </c>
      <c r="HK182" s="174">
        <f>SUMIF('Easter One Day 4-16-22 FS'!$B$11:$B$25,$C182,'Easter One Day 4-16-22 FS'!$AX$11:$AX$25)</f>
        <v>0</v>
      </c>
      <c r="HL182" s="174">
        <f>SUMIF('Easter One Day 4-16-22 FS'!$B$11:$B$25,$C182,'Easter One Day 4-16-22 FS'!$AY$11:$AY$25)</f>
        <v>0</v>
      </c>
      <c r="HM182" s="174">
        <f>SUMIF('Easter One Day 4-16-22 TH'!$B$11:$B$25,$C182,'Easter One Day 4-16-22 TH'!$AU$11:$AU$25)</f>
        <v>0</v>
      </c>
      <c r="HN182" s="174">
        <f>SUMIF('Easter One Day 4-16-22 TH'!$B$11:$B$25,$C182,'Easter One Day 4-16-22 TH'!$AV$11:$AV$25)</f>
        <v>0</v>
      </c>
      <c r="HO182" s="174">
        <f>SUMIF('Easter One Day 4-16-22 TH'!$B$11:$B$25,$C182,'Easter One Day 4-16-22 TH'!$AW$11:$AW$25)</f>
        <v>0</v>
      </c>
      <c r="HP182" s="174">
        <f>SUMIF('Easter One Day 4-16-22 TH'!$B$11:$B$25,$C182,'Easter One Day 4-16-22 TH'!$AX$11:$AX$25)</f>
        <v>0</v>
      </c>
      <c r="HQ182" s="174">
        <f>SUMIF('Easter One Day 4-16-22 TH'!$B$11:$B$25,$C182,'Easter One Day 4-16-22 TH'!$AY$11:$AY$25)</f>
        <v>0</v>
      </c>
      <c r="HR182" s="174">
        <f>SUMIF('Long Distance Race 5-7-22'!$B$11:$B$25,$C182,'Long Distance Race 5-7-22'!$AU$11:$AU$25)</f>
        <v>0</v>
      </c>
      <c r="HS182" s="174">
        <f>SUMIF('Long Distance Race 5-7-22'!$B$11:$B$18,$C182,'Long Distance Race 5-7-22'!$AV$11:$AV$18)</f>
        <v>0</v>
      </c>
      <c r="HT182" s="174">
        <f>SUMIF('Long Distance Race 5-7-22'!$B$11:$B$18,$C182,'Long Distance Race 5-7-22'!$AW$11:$AW$18)</f>
        <v>0</v>
      </c>
      <c r="HU182" s="174">
        <f>SUMIF('Long Distance Race 5-7-22'!$B$11:$B$18,$C182,'Long Distance Race 5-7-22'!$AX$11:$AX$18)</f>
        <v>0</v>
      </c>
      <c r="HV182" s="174">
        <f>SUMIF('Long Distance Race 5-7-22'!$B$11:$B$18,$C182,'Long Distance Race 5-7-22'!$AY$11:$AY$18)</f>
        <v>0</v>
      </c>
      <c r="HW182" s="174">
        <f>SUMIF('Memorial Day Regatta 5-28-22 Op'!$B$11:$B$25,$C182,'Memorial Day Regatta 5-28-22 Op'!$AU$11:$AU$25)</f>
        <v>0</v>
      </c>
      <c r="HX182" s="174">
        <f>SUMIF('Memorial Day Regatta 5-28-22 Op'!$B$11:$B$18,$C182,'Memorial Day Regatta 5-28-22 Op'!$AV$11:$AV$18)</f>
        <v>0</v>
      </c>
      <c r="HY182" s="174">
        <f>SUMIF('Memorial Day Regatta 5-28-22 Op'!$B$11:$B$18,$C182,'Memorial Day Regatta 5-28-22 Op'!$AW$11:$AW$18)</f>
        <v>0</v>
      </c>
      <c r="HZ182" s="174">
        <f>SUMIF('Memorial Day Regatta 5-28-22 Op'!$B$11:$B$18,$C182,'Memorial Day Regatta 5-28-22 Op'!$AX$11:$AX$18)</f>
        <v>0</v>
      </c>
      <c r="IA182" s="174">
        <f>SUMIF('Memorial Day Regatta 5-28-22 Op'!$B$11:$B$18,$C182,'Memorial Day Regatta 5-28-22 Op'!$AY$11:$AY$18)</f>
        <v>0</v>
      </c>
      <c r="IB182" s="174">
        <f>SUMIF('Caldwell Cup 6-25-22 TH'!$B$11:$B$25,$C182,'Caldwell Cup 6-25-22 TH'!$AU$11:$AU$25)</f>
        <v>0</v>
      </c>
      <c r="IC182" s="174">
        <f>SUMIF('Caldwell Cup 6-25-22 TH'!$B$11:$B$25,$C182,'Caldwell Cup 6-25-22 TH'!$AV$11:$AV$25)</f>
        <v>0</v>
      </c>
      <c r="ID182" s="174">
        <f>SUMIF('Caldwell Cup 6-25-22 TH'!$B$11:$B$25,$C182,'Caldwell Cup 6-25-22 TH'!$AW$11:$AW$25)</f>
        <v>0</v>
      </c>
      <c r="IE182" s="174">
        <f>SUMIF('Caldwell Cup 6-25-22 TH'!$B$11:$B$25,$C182,'Caldwell Cup 6-25-22 TH'!$AX$11:$AX$25)</f>
        <v>0</v>
      </c>
      <c r="IF182" s="174">
        <f>SUMIF('Caldwell Cup 6-25-22 TH'!$B$11:$B$25,$C182,'Caldwell Cup 6-25-22 TH'!$AY$11:$AY$25)</f>
        <v>0</v>
      </c>
      <c r="IG182" s="174">
        <f>SUMIF('Caldwell Cup 6-25-22 FS'!$B$11:$B$21,$C182,'Caldwell Cup 6-25-22 FS'!$AU$11:$AU$21)</f>
        <v>0</v>
      </c>
      <c r="IH182" s="174">
        <f>SUMIF('Caldwell Cup 6-25-22 FS'!$B$11:$B$21,$C182,'Caldwell Cup 6-25-22 FS'!$AV$11:$AV$21)</f>
        <v>0</v>
      </c>
      <c r="II182" s="174">
        <f>SUMIF('Caldwell Cup 6-25-22 FS'!$B$11:$B$21,$C182,'Caldwell Cup 6-25-22 FS'!$AW$11:$AW$21)</f>
        <v>0</v>
      </c>
      <c r="IJ182" s="174">
        <f>SUMIF('Caldwell Cup 6-25-22 FS'!$B$11:$B$21,$C182,'Caldwell Cup 6-25-22 FS'!$AX$11:$AX$21)</f>
        <v>0</v>
      </c>
      <c r="IK182" s="174">
        <f>SUMIF('Caldwell Cup 6-25-22 FS'!$B$11:$B$21,$C182,'Caldwell Cup 6-25-22 FS'!$AY$11:$AY$21)</f>
        <v>0</v>
      </c>
      <c r="IL182" s="174">
        <f>SUMIF('Caldwell Cup 6-25-22 Lasers'!$B$11:$B$23,$C182,'Caldwell Cup 6-25-22 Lasers'!$AU$11:$AU$23)</f>
        <v>0</v>
      </c>
      <c r="IM182" s="174">
        <f>SUMIF('Caldwell Cup 6-25-22 Lasers'!$B$11:$B$23,$C182,'Caldwell Cup 6-25-22 Lasers'!$AV$11:$AV$23)</f>
        <v>0</v>
      </c>
      <c r="IN182" s="174">
        <f>SUMIF('Caldwell Cup 6-25-22 Lasers'!$B$11:$B$23,$C182,'Caldwell Cup 6-25-22 Lasers'!$AW$11:$AW$23)</f>
        <v>0</v>
      </c>
      <c r="IO182" s="174">
        <f>SUMIF('Caldwell Cup 6-25-22 Lasers'!$B$11:$B$23,$C182,'Caldwell Cup 6-25-22 Lasers'!$AX$11:$AX$23)</f>
        <v>0</v>
      </c>
      <c r="IP182" s="174">
        <f>SUMIF('Caldwell Cup 6-25-22 Lasers'!$B$11:$B$23,$C182,'Caldwell Cup 6-25-22 Lasers'!$AY$11:$AY$23)</f>
        <v>0</v>
      </c>
      <c r="IQ182" s="174">
        <f>SUMIF('Labor Day Regatta 9-3-22 FS'!$B$11:$B$30,$C182,'Labor Day Regatta 9-3-22 FS'!$AU$11:$AU$30)</f>
        <v>0</v>
      </c>
      <c r="IR182" s="174">
        <f>SUMIF('Labor Day Regatta 9-3-22 FS'!$B$11:$B$30,$C182,'Labor Day Regatta 9-3-22 FS'!$AV$11:$AV$30)</f>
        <v>0</v>
      </c>
      <c r="IS182" s="174">
        <f>SUMIF('Labor Day Regatta 9-3-22 FS'!$B$11:$B$30,$C182,'Labor Day Regatta 9-3-22 FS'!$AW$11:$AW$30)</f>
        <v>0</v>
      </c>
      <c r="IT182" s="174">
        <f>SUMIF('Labor Day Regatta 9-3-22 FS'!$B$11:$B$30,$C182,'Labor Day Regatta 9-3-22 FS'!$AX$11:$AX$30)</f>
        <v>0</v>
      </c>
      <c r="IU182" s="174">
        <f>SUMIF('Labor Day Regatta 9-3-22 FS'!$B$11:$B$30,$C182,'Labor Day Regatta 9-3-22 FS'!$AY$11:$AY$30)</f>
        <v>0</v>
      </c>
      <c r="IV182" s="174">
        <f>SUMIF('2022-09-17 Leukemia Cup FS'!$B$11:$B$26,$C182,'2022-09-17 Leukemia Cup FS'!$AU$11:$AU$26)</f>
        <v>0</v>
      </c>
      <c r="IW182" s="174">
        <f>SUMIF('2022-09-17 Leukemia Cup FS'!$B$11:$B$26,$C182,'2022-09-17 Leukemia Cup FS'!$AV$11:$AV$26)</f>
        <v>0</v>
      </c>
      <c r="IX182" s="174">
        <f>SUMIF('2022-09-17 Leukemia Cup FS'!$B$11:$B$26,$C182,'2022-09-17 Leukemia Cup FS'!$AW$11:$AW$26)</f>
        <v>0</v>
      </c>
      <c r="IY182" s="174">
        <f>SUMIF('2022-09-17 Leukemia Cup FS'!$B$11:$B$26,$C182,'2022-09-17 Leukemia Cup FS'!$AX$11:$AX$26)</f>
        <v>0</v>
      </c>
      <c r="IZ182" s="174">
        <f>SUMIF('2022-09-17 Leukemia Cup FS'!$B$11:$B$26,$C182,'2022-09-17 Leukemia Cup FS'!$AY$11:$AY$26)</f>
        <v>0</v>
      </c>
      <c r="JA182" s="174">
        <f>SUMIF('2022-09-17 Leukemia Cup TH'!$B$11:$B$28,$C182,'2022-09-17 Leukemia Cup TH'!$AU$11:$AU$28)</f>
        <v>0</v>
      </c>
      <c r="JB182" s="174">
        <f>SUMIF('2022-09-17 Leukemia Cup TH'!$B$11:$B$28,$C182,'2022-09-17 Leukemia Cup TH'!$AV$11:$AV$28)</f>
        <v>0</v>
      </c>
      <c r="JC182" s="174">
        <f>SUMIF('2022-09-17 Leukemia Cup TH'!$B$11:$B$28,$C182,'2022-09-17 Leukemia Cup TH'!$AW$11:$AW$28)</f>
        <v>0</v>
      </c>
      <c r="JD182" s="174">
        <f>SUMIF('2022-09-17 Leukemia Cup TH'!$B$11:$B$28,$C182,'2022-09-17 Leukemia Cup TH'!$AX$11:$AX$28)</f>
        <v>0</v>
      </c>
      <c r="JE182" s="174">
        <f>SUMIF('2022-09-17 Leukemia Cup TH'!$B$11:$B$28,$C182,'2022-09-17 Leukemia Cup TH'!$AY$11:$AY$28)</f>
        <v>0</v>
      </c>
      <c r="JF182" s="174">
        <f>SUMIF('Smith-Berry LDR 9-24-22'!$B$11:$B$30,$C182,'Smith-Berry LDR 9-24-22'!$AU$11:$AU$30)</f>
        <v>0</v>
      </c>
      <c r="JG182" s="174">
        <f>SUMIF('Smith-Berry LDR 9-24-22'!$B$11:$B$30,$C182,'Smith-Berry LDR 9-24-22'!$AV$11:$AV$30)</f>
        <v>0</v>
      </c>
      <c r="JH182" s="174">
        <f>SUMIF('Smith-Berry LDR 9-24-22'!$B$11:$B$30,$C182,'Smith-Berry LDR 9-24-22'!$AW$11:$AW$30)</f>
        <v>0</v>
      </c>
      <c r="JI182" s="174">
        <f>SUMIF('Smith-Berry LDR 9-24-22'!$B$11:$B$30,$C182,'Smith-Berry LDR 9-24-22'!$AX$11:$AX$30)</f>
        <v>0</v>
      </c>
      <c r="JJ182" s="174">
        <f>SUMIF('Smith-Berry LDR 9-24-22'!$B$11:$B$30,$C182,'Smith-Berry LDR 9-24-22'!$AY$11:$AY$30)</f>
        <v>0</v>
      </c>
      <c r="JK182" s="174">
        <f>SUMIF('Great Scot 10-1-22 Cham'!$B$11:$B$38,$C182,'Great Scot 10-1-22 Cham'!$AU$11:$AU$38)</f>
        <v>0</v>
      </c>
      <c r="JL182" s="174">
        <f>SUMIF('Great Scot 10-1-22 Cham'!$B$11:$B$38,$C182,'Great Scot 10-1-22 Cham'!$AV$11:$AV$38)</f>
        <v>0</v>
      </c>
      <c r="JM182" s="174">
        <f>SUMIF('Great Scot 10-1-22 Cham'!$B$11:$B$38,$C182,'Great Scot 10-1-22 Cham'!$AW$11:$AW$38)</f>
        <v>0</v>
      </c>
      <c r="JN182" s="174">
        <f>SUMIF('Great Scot 10-1-22 Cham'!$B$11:$B$38,$C182,'Great Scot 10-1-22 Cham'!$AX$11:$AX$38)</f>
        <v>0</v>
      </c>
      <c r="JO182" s="174">
        <f>SUMIF('Great Scot 10-1-22 Cham'!$B$11:$B$38,$C182,'Great Scot 10-1-22 Cham'!$AY$11:$AY$38)</f>
        <v>0</v>
      </c>
      <c r="JP182" s="174">
        <f>SUMIF('Great Scot 10-1-22 Chal'!$B$11:$B$28,$C182,'Great Scot 10-1-22 Chal'!$AU$11:$AU$28)</f>
        <v>0</v>
      </c>
      <c r="JQ182" s="174">
        <f>SUMIF('Great Scot 10-1-22 Chal'!$B$11:$B$28,$C182,'Great Scot 10-1-22 Chal'!$AV$11:$AV$28)</f>
        <v>0</v>
      </c>
      <c r="JR182" s="174">
        <f>SUMIF('Great Scot 10-1-22 Chal'!$B$11:$B$28,$C182,'Great Scot 10-1-22 Chal'!$AW$11:$AW$28)</f>
        <v>0</v>
      </c>
      <c r="JS182" s="174">
        <f>SUMIF('Great Scot 10-1-22 Chal'!$B$11:$B$28,$C182,'Great Scot 10-1-22 Chal'!$AX$11:$AX$28)</f>
        <v>0</v>
      </c>
      <c r="JT182" s="174">
        <f>SUMIF('Great Scot 10-1-22 Chal'!$B$11:$B$28,$C182,'Great Scot 10-1-22 Chal'!$AY$11:$AY$28)</f>
        <v>0</v>
      </c>
      <c r="JU182" s="174">
        <f>SUMIF('Great Pumpkin Regatta 10-15-22'!$B$11:$B$54,$C182,'Great Pumpkin Regatta 10-15-22'!$AU$11:$AU$54)</f>
        <v>23</v>
      </c>
      <c r="JV182" s="174">
        <f>SUMIF('Great Pumpkin Regatta 10-15-22'!$B$11:$B$54,$C182,'Great Pumpkin Regatta 10-15-22'!$AV$11:$AV$54)</f>
        <v>14</v>
      </c>
      <c r="JW182" s="174">
        <f>SUMIF('Great Pumpkin Regatta 10-15-22'!$B$11:$B$54,$C182,'Great Pumpkin Regatta 10-15-22'!$AW$11:$AW$54)</f>
        <v>14</v>
      </c>
      <c r="JX182" s="174">
        <f>SUMIF('Great Pumpkin Regatta 10-15-22'!$B$11:$B$54,$C182,'Great Pumpkin Regatta 10-15-22'!$AX$11:$AX$54)</f>
        <v>13</v>
      </c>
      <c r="JY182" s="174">
        <f>SUMIF('Great Pumpkin Regatta 10-15-22'!$B$11:$B$54,$C182,'Great Pumpkin Regatta 10-15-22'!$AY$11:$AY$54)</f>
        <v>0</v>
      </c>
      <c r="JZ182" s="174">
        <f>SUMIF('One Day Regatta 10-29-22 FS'!$B$11:$B$19,$C182,'One Day Regatta 10-29-22 FS'!$AU$11:$AU$19)</f>
        <v>0</v>
      </c>
      <c r="KA182" s="174">
        <f>SUMIF('One Day Regatta 10-29-22 FS'!$B$11:$B$19,$C182,'One Day Regatta 10-29-22 FS'!$AV$11:$AV$19)</f>
        <v>0</v>
      </c>
      <c r="KB182" s="174">
        <f>SUMIF('One Day Regatta 10-29-22 FS'!$B$11:$B$19,$C182,'One Day Regatta 10-29-22 FS'!$AW$11:$AW$19)</f>
        <v>0</v>
      </c>
      <c r="KC182" s="174">
        <f>SUMIF('One Day Regatta 10-29-22 FS'!$B$11:$B$19,$C182,'One Day Regatta 10-29-22 FS'!$AX$11:$AX$19)</f>
        <v>0</v>
      </c>
      <c r="KD182" s="174">
        <f>SUMIF('One Day Regatta 10-29-22 FS'!$B$11:$B$19,$C182,'One Day Regatta 10-29-22 FS'!$AY$11:$AY$19)</f>
        <v>0</v>
      </c>
    </row>
    <row r="183" spans="1:290" ht="15" customHeight="1" x14ac:dyDescent="0.2">
      <c r="A183" s="400" t="s">
        <v>1369</v>
      </c>
      <c r="B183" s="134">
        <f t="shared" si="126"/>
        <v>36</v>
      </c>
      <c r="C183" s="170" t="s">
        <v>389</v>
      </c>
      <c r="D183" s="171">
        <f t="shared" si="152"/>
        <v>0</v>
      </c>
      <c r="E183" s="172">
        <f t="shared" si="153"/>
        <v>0</v>
      </c>
      <c r="F183" s="171">
        <f t="shared" si="154"/>
        <v>0</v>
      </c>
      <c r="G183" s="171">
        <v>0</v>
      </c>
      <c r="H183" s="171">
        <f t="shared" si="155"/>
        <v>0</v>
      </c>
      <c r="I183" s="173">
        <f t="shared" si="156"/>
        <v>0</v>
      </c>
      <c r="J183" s="173"/>
      <c r="K183" s="174">
        <f>SUMIF('Saturday Race 11-06-21'!$B$11:$B$21,$C183,'Saturday Race 11-06-21'!$AU$11:$AU$21)</f>
        <v>0</v>
      </c>
      <c r="L183" s="174">
        <f>SUMIF('Saturday Race 11-06-21'!$B$11:$B$21,$C183,'Saturday Race 11-06-21'!$AV$11:$AV$21)</f>
        <v>0</v>
      </c>
      <c r="M183" s="174">
        <f>SUMIF('Saturday Race 11-06-21'!$B$11:$B$21,$C183,'Saturday Race 11-06-21'!$AW$11:$AW$21)</f>
        <v>0</v>
      </c>
      <c r="N183" s="174">
        <f>SUMIF('Saturday Race 11-06-21'!$B$11:$B$21,$C183,'Saturday Race 11-06-21'!$AX$11:$AX$21)</f>
        <v>0</v>
      </c>
      <c r="O183" s="174">
        <f>SUMIF('Saturday Race 11-06-21'!$B$11:$B$21,$C183,'Saturday Race 11-06-21'!$AY$11:$AY$21)</f>
        <v>0</v>
      </c>
      <c r="P183" s="174">
        <f>SUMIF('Saturday Race 11-20-21'!$B$11:$B$20,$C183,'Saturday Race 11-20-21'!$AU$11:$AU$20)</f>
        <v>0</v>
      </c>
      <c r="Q183" s="174">
        <f>SUMIF('Saturday Race 11-20-21'!$B$11:$B$20,$C183,'Saturday Race 11-20-21'!$AV$11:$AV$20)</f>
        <v>0</v>
      </c>
      <c r="R183" s="174">
        <f>SUMIF('Saturday Race 11-20-21'!$B$11:$B$20,$C183,'Saturday Race 11-20-21'!$AW$11:$AW$20)</f>
        <v>0</v>
      </c>
      <c r="S183" s="174">
        <f>SUMIF('Saturday Race 11-20-21'!$B$11:$B$20,$C183,'Saturday Race 11-20-21'!$AX$11:$AX$20)</f>
        <v>0</v>
      </c>
      <c r="T183" s="174">
        <f>SUMIF('Saturday Race 11-20-21'!$B$11:$B$20,$C183,'Saturday Race 11-20-21'!$AY$11:$AY$20)</f>
        <v>0</v>
      </c>
      <c r="U183" s="174">
        <f>SUMIF('Saturday Race 1-08-22'!$B$11:$B$20,$C183,'Saturday Race 1-08-22'!$AU$11:$AU$20)</f>
        <v>0</v>
      </c>
      <c r="V183" s="174">
        <f>SUMIF('Saturday Race 1-08-22'!$B$11:$B$20,$C183,'Saturday Race 1-08-22'!$AV$11:$AV$20)</f>
        <v>0</v>
      </c>
      <c r="W183" s="174">
        <f>SUMIF('Saturday Race 1-08-22'!$B$11:$B$20,$C183,'Saturday Race 1-08-22'!$AW$11:$AW$20)</f>
        <v>0</v>
      </c>
      <c r="X183" s="174">
        <f>SUMIF('Saturday Race 1-08-22'!$B$11:$B$20,$C183,'Saturday Race 1-08-22'!$AX$11:$AX$20)</f>
        <v>0</v>
      </c>
      <c r="Y183" s="174">
        <f>SUMIF('Saturday Race 1-08-22'!$B$11:$B$20,$C183,'Saturday Race 1-08-22'!$AY$11:$AY$20)</f>
        <v>0</v>
      </c>
      <c r="Z183" s="174">
        <f>SUMIF('Saturday Race 1-22-22'!$B$11:$B$20,$C183,'Saturday Race 1-22-22'!$AU$11:$AU$20)</f>
        <v>0</v>
      </c>
      <c r="AA183" s="174">
        <f>SUMIF('Saturday Race 1-22-22'!$B$11:$B$20,$C183,'Saturday Race 1-22-22'!$AV$11:$AV$20)</f>
        <v>0</v>
      </c>
      <c r="AB183" s="174">
        <f>SUMIF('Saturday Race 1-22-22'!$B$11:$B$20,$C183,'Saturday Race 1-22-22'!$AW$11:$AW$20)</f>
        <v>0</v>
      </c>
      <c r="AC183" s="174">
        <f>SUMIF('Saturday Race 1-22-22'!$B$11:$B$20,$C183,'Saturday Race 1-22-22'!$AX$11:$AX$20)</f>
        <v>0</v>
      </c>
      <c r="AD183" s="174">
        <f>SUMIF('Saturday Race 1-22-22'!$B$11:$B$20,$C183,'Saturday Race 1-22-22'!$AY$11:$AY$20)</f>
        <v>0</v>
      </c>
      <c r="AE183" s="174">
        <f>SUMIF('Sunday Race 2-6-22'!$B$11:$B$20,$C183,'Sunday Race 2-6-22'!$AU$11:$AU$20)</f>
        <v>0</v>
      </c>
      <c r="AF183" s="174">
        <f>SUMIF('Sunday Race 2-6-22'!$B$11:$B$20,$C183,'Sunday Race 2-6-22'!$AV$11:$AV$20)</f>
        <v>0</v>
      </c>
      <c r="AG183" s="174">
        <f>SUMIF('Sunday Race 2-6-22'!$B$11:$B$20,$C183,'Sunday Race 2-6-22'!$AW$11:$AW$20)</f>
        <v>0</v>
      </c>
      <c r="AH183" s="174">
        <f>SUMIF('Sunday Race 2-6-22'!$B$11:$B$20,$C183,'Sunday Race 2-6-22'!$AX$11:$AX$20)</f>
        <v>0</v>
      </c>
      <c r="AI183" s="174">
        <f>SUMIF('Sunday Race 2-6-22'!$B$11:$B$20,$C183,'Sunday Race 2-6-22'!$AY$11:$AY$20)</f>
        <v>0</v>
      </c>
      <c r="AJ183" s="174">
        <f>SUMIF('Sunday Race 2-20-22'!$B$11:$B$26,$C183,'Sunday Race 2-20-22'!$AU$11:$AU$26)</f>
        <v>0</v>
      </c>
      <c r="AK183" s="174">
        <f>SUMIF('Sunday Race 2-20-22'!$B$11:$B$26,$C183,'Sunday Race 2-20-22'!$AV$11:$AV$26)</f>
        <v>0</v>
      </c>
      <c r="AL183" s="174">
        <f>SUMIF('Sunday Race 2-20-22'!$B$11:$B$26,$C183,'Sunday Race 2-20-22'!$AW$11:$AW$26)</f>
        <v>0</v>
      </c>
      <c r="AM183" s="174">
        <f>SUMIF('Sunday Race 2-20-22'!$B$11:$B$26,$C183,'Sunday Race 2-20-22'!$AX$11:$AX$26)</f>
        <v>0</v>
      </c>
      <c r="AN183" s="174">
        <f>SUMIF('Sunday Race 2-20-22'!$B$11:$B$26,$C183,'Sunday Race 2-20-22'!$AY$11:$AY$26)</f>
        <v>0</v>
      </c>
      <c r="AO183" s="174">
        <f>SUMIF('Sunday Race 2-27-22'!$B$11:$B$20,$C183,'Sunday Race 2-27-22'!$AU$11:$AU$20)</f>
        <v>0</v>
      </c>
      <c r="AP183" s="174">
        <f>SUMIF('Sunday Race 2-27-22'!$B$11:$B$20,$C183,'Sunday Race 2-27-22'!$AV$11:$AV$20)</f>
        <v>0</v>
      </c>
      <c r="AQ183" s="174">
        <f>SUMIF('Sunday Race 2-27-22'!$B$11:$B$20,$C183,'Sunday Race 2-27-22'!$AW$11:$AW$20)</f>
        <v>0</v>
      </c>
      <c r="AR183" s="174">
        <f>SUMIF('Sunday Race 2-27-22'!$B$11:$B$20,$C183,'Sunday Race 2-27-22'!$AX$11:$AX$20)</f>
        <v>0</v>
      </c>
      <c r="AS183" s="174">
        <f>SUMIF('Sunday Race 2-27-22'!$B$11:$B$20,$C183,'Sunday Race 2-27-22'!$AY$11:$AY$20)</f>
        <v>0</v>
      </c>
      <c r="AT183" s="174">
        <f>SUMIF('Sunday Race 3-13-22'!$B$11:$B$25,$C183,'Sunday Race 3-13-22'!$AU$11:$AU$25)</f>
        <v>0</v>
      </c>
      <c r="AU183" s="174">
        <f>SUMIF('Sunday Race 3-13-22'!$B$11:$B$25,$C183,'Sunday Race 3-13-22'!$AV$11:$AV$25)</f>
        <v>0</v>
      </c>
      <c r="AV183" s="174">
        <f>SUMIF('Sunday Race 3-13-22'!$B$11:$B$25,$C183,'Sunday Race 3-13-22'!$AW$11:$AW$25)</f>
        <v>0</v>
      </c>
      <c r="AW183" s="174">
        <f>SUMIF('Sunday Race 3-13-22'!$B$11:$B$25,$C183,'Sunday Race 3-13-22'!$AX$11:$AX$25)</f>
        <v>0</v>
      </c>
      <c r="AX183" s="174">
        <f>SUMIF('Sunday Race 3-13-22'!$B$11:$B$25,$C183,'Sunday Race 3-13-22'!$AY$11:$AY$25)</f>
        <v>0</v>
      </c>
      <c r="AY183" s="174">
        <f>SUMIF('Saturday Race 3-19-22'!$B$11:$B$15,$C183,'Saturday Race 3-19-22'!$AU$11:$AU$15)</f>
        <v>0</v>
      </c>
      <c r="AZ183" s="174">
        <f>SUMIF('Saturday Race 3-19-22'!$B$11:$B$15,$C183,'Saturday Race 3-19-22'!$AV$11:$AV$15)</f>
        <v>0</v>
      </c>
      <c r="BA183" s="174">
        <f>SUMIF('Saturday Race 3-19-22'!$B$11:$B$15,$C183,'Saturday Race 3-19-22'!$AW$11:$AW$15)</f>
        <v>0</v>
      </c>
      <c r="BB183" s="174">
        <f>SUMIF('Saturday Race 3-19-22'!$B$11:$B$15,$C183,'Saturday Race 3-19-22'!$AX$11:$AX$15)</f>
        <v>0</v>
      </c>
      <c r="BC183" s="174">
        <f>SUMIF('Saturday Race 3-19-22'!$B$11:$B$15,$C183,'Saturday Race 3-19-22'!$AY$11:$AY$15)</f>
        <v>0</v>
      </c>
      <c r="BD183" s="174">
        <f>SUMIF('Sunday Races 4-10-22'!$B$11:$B$26,$C183,'Sunday Races 4-10-22'!$AU$11:$AU$26)</f>
        <v>0</v>
      </c>
      <c r="BE183" s="174">
        <f>SUMIF('Sunday Races 4-10-22'!$B$11:$B$26,$C183,'Sunday Races 4-10-22'!$AV$11:$AV$26)</f>
        <v>0</v>
      </c>
      <c r="BF183" s="174">
        <f>SUMIF('Sunday Races 4-10-22'!$B$11:$B$26,$C183,'Sunday Races 4-10-22'!$AW$11:$AW$26)</f>
        <v>0</v>
      </c>
      <c r="BG183" s="174">
        <f>SUMIF('Sunday Races 4-10-22'!$B$11:$B$26,$C183,'Sunday Races 4-10-22'!$AX$11:$AX$26)</f>
        <v>0</v>
      </c>
      <c r="BH183" s="174">
        <f>SUMIF('Sunday Races 4-10-22'!$B$11:$B$26,$C183,'Sunday Races 4-10-22'!$AY$11:$AY$26)</f>
        <v>0</v>
      </c>
      <c r="BI183" s="174">
        <f>SUMIF('Sunday Races 5-1-22'!$B$11:$B$28,$C183,'Sunday Races 5-1-22'!$AU$11:$AU$28)</f>
        <v>0</v>
      </c>
      <c r="BJ183" s="174">
        <f>SUMIF('Sunday Races 5-1-22'!$B$11:$B$28,$C183,'Sunday Races 5-1-22'!$AV$11:$AV$28)</f>
        <v>0</v>
      </c>
      <c r="BK183" s="174">
        <f>SUMIF('Sunday Races 5-1-22'!$B$11:$B$28,$C183,'Sunday Races 5-1-22'!$AW$11:$AW$28)</f>
        <v>0</v>
      </c>
      <c r="BL183" s="174">
        <f>SUMIF('Sunday Races 5-1-22'!$B$11:$B$28,$C183,'Sunday Races 5-1-22'!$AX$11:$AX$28)</f>
        <v>0</v>
      </c>
      <c r="BM183" s="174">
        <f>SUMIF('Sunday Races 5-1-22'!$B$11:$B$28,$C183,'Sunday Races 5-1-22'!$AY$11:$AY$28)</f>
        <v>0</v>
      </c>
      <c r="BN183" s="174">
        <f>SUMIF('Sunday Races 6-5-22'!$B$11:$B$28,$C183,'Sunday Races 6-5-22'!$AU$11:$AU$28)</f>
        <v>0</v>
      </c>
      <c r="BO183" s="174">
        <f>SUMIF('Sunday Races 6-5-22'!$B$11:$B$28,$C183,'Sunday Races 6-5-22'!$AV$11:$AV$28)</f>
        <v>0</v>
      </c>
      <c r="BP183" s="174">
        <f>SUMIF('Sunday Races 6-5-22'!$B$11:$B$28,$C183,'Sunday Races 6-5-22'!$AW$11:$AW$28)</f>
        <v>0</v>
      </c>
      <c r="BQ183" s="174">
        <f>SUMIF('Sunday Races 6-5-22'!$B$11:$B$28,$C183,'Sunday Races 6-5-22'!$AX$11:$AX$28)</f>
        <v>0</v>
      </c>
      <c r="BR183" s="174">
        <f>SUMIF('Sunday Races 6-5-22'!$B$11:$B$28,$C183,'Sunday Races 6-5-22'!$AY$11:$AY$28)</f>
        <v>0</v>
      </c>
      <c r="BS183" s="174">
        <f>SUMIF('Sunday Races 6-12-22'!$B$11:$B$24,$C183,'Sunday Races 6-12-22'!$AU$11:$AU$24)</f>
        <v>0</v>
      </c>
      <c r="BT183" s="174">
        <f>SUMIF('Sunday Races 6-12-22'!$B$11:$B$24,$C183,'Sunday Races 6-12-22'!$AV$11:$AV$24)</f>
        <v>0</v>
      </c>
      <c r="BU183" s="174">
        <f>SUMIF('Sunday Races 6-12-22'!$B$11:$B$24,$C183,'Sunday Races 6-12-22'!$AW$11:$AW$24)</f>
        <v>0</v>
      </c>
      <c r="BV183" s="174">
        <f>SUMIF('Sunday Races 6-12-22'!$B$11:$B$24,$C183,'Sunday Races 6-12-22'!$AX$11:$AX$24)</f>
        <v>0</v>
      </c>
      <c r="BW183" s="174">
        <f>SUMIF('Sunday Races 6-12-22'!$B$11:$B$24,$C183,'Sunday Races 6-12-22'!$AY$11:$AY$24)</f>
        <v>0</v>
      </c>
      <c r="BX183" s="174">
        <f>SUMIF('Saturday Races 6-18-22'!$B$11:$B$24,$C183,'Saturday Races 6-18-22'!$AU$11:$AU$24)</f>
        <v>0</v>
      </c>
      <c r="BY183" s="174">
        <f>SUMIF('Saturday Races 6-18-22'!$B$11:$B$24,$C183,'Saturday Races 6-18-22'!$AV$11:$AV$24)</f>
        <v>0</v>
      </c>
      <c r="BZ183" s="174">
        <f>SUMIF('Saturday Races 6-18-22'!$B$11:$B$24,$C183,'Saturday Races 6-18-22'!$AW$11:$AW$24)</f>
        <v>0</v>
      </c>
      <c r="CA183" s="174">
        <f>SUMIF('Saturday Races 6-18-22'!$B$11:$B$24,$C183,'Saturday Races 6-18-22'!$AX$11:$AX$24)</f>
        <v>0</v>
      </c>
      <c r="CB183" s="174">
        <f>SUMIF('Saturday Races 6-18-22'!$B$11:$B$24,$C183,'Saturday Races 6-18-22'!$AY$11:$AY$24)</f>
        <v>0</v>
      </c>
      <c r="CC183" s="174">
        <f>SUMIF('Sunday Races 7-3-22'!$B$11:$B$26,$C183,'Sunday Races 7-3-22'!$AU$11:$AU$26)</f>
        <v>0</v>
      </c>
      <c r="CD183" s="174">
        <f>SUMIF('Sunday Races 7-3-22'!$B$11:$B$26,$C183,'Sunday Races 7-3-22'!$AV$11:$AV$26)</f>
        <v>0</v>
      </c>
      <c r="CE183" s="174">
        <f>SUMIF('Sunday Races 7-3-22'!$B$11:$B$26,$C183,'Sunday Races 7-3-22'!$AW$11:$AW$26)</f>
        <v>0</v>
      </c>
      <c r="CF183" s="174">
        <f>SUMIF('Sunday Races 7-3-22'!$B$11:$B$26,$C183,'Sunday Races 7-3-22'!$AX$11:$AX$26)</f>
        <v>0</v>
      </c>
      <c r="CG183" s="174">
        <f>SUMIF('Sunday Races 7-3-22'!$B$11:$B$26,$C183,'Sunday Races 7-3-22'!$AY$11:$AY$26)</f>
        <v>0</v>
      </c>
      <c r="CH183" s="174">
        <f>SUMIF('Sunday Races 7-31-22'!$B$11:$B$26,$C183,'Sunday Races 7-31-22'!$AU$11:$AU$26)</f>
        <v>0</v>
      </c>
      <c r="CI183" s="174">
        <f>SUMIF('Sunday Races 7-31-22'!$B$11:$B$26,$C183,'Sunday Races 7-31-22'!$AV$11:$AV$26)</f>
        <v>0</v>
      </c>
      <c r="CJ183" s="174">
        <f>SUMIF('Sunday Races 7-31-22'!$B$11:$B$26,$C183,'Sunday Races 7-31-22'!$AW$11:$AW$26)</f>
        <v>0</v>
      </c>
      <c r="CK183" s="174">
        <f>SUMIF('Sunday Races 7-31-22'!$B$11:$B$26,$C183,'Sunday Races 7-31-22'!$AX$11:$AX$26)</f>
        <v>0</v>
      </c>
      <c r="CL183" s="174">
        <f>SUMIF('Sunday Races 7-31-22'!$B$11:$B$26,$C183,'Sunday Races 7-31-22'!$AY$11:$AY$26)</f>
        <v>0</v>
      </c>
      <c r="CM183" s="174">
        <f>SUMIF('Sunday Races 8-14-22'!$B$11:$B$26,$C183,'Sunday Races 8-14-22'!$AU$11:$AU$26)</f>
        <v>0</v>
      </c>
      <c r="CN183" s="174">
        <f>SUMIF('Sunday Races 8-14-22'!$B$11:$B$26,$C183,'Sunday Races 8-14-22'!$AV$11:$AV$26)</f>
        <v>0</v>
      </c>
      <c r="CO183" s="174">
        <f>SUMIF('Sunday Races 8-14-22'!$B$11:$B$26,$C183,'Sunday Races 8-14-22'!$AW$11:$AW$26)</f>
        <v>0</v>
      </c>
      <c r="CP183" s="174">
        <f>SUMIF('Sunday Races 8-14-22'!$B$11:$B$26,$C183,'Sunday Races 8-14-22'!$AX$11:$AX$26)</f>
        <v>0</v>
      </c>
      <c r="CQ183" s="174">
        <f>SUMIF('Sunday Races 8-14-22'!$B$11:$B$26,$C183,'Sunday Races 8-14-22'!$AY$11:$AY$26)</f>
        <v>0</v>
      </c>
      <c r="CR183" s="174">
        <f>SUMIF('Saturday Races 8-20-22'!$B$11:$B$26,$C183,'Saturday Races 8-20-22'!$AU$11:$AU$26)</f>
        <v>0</v>
      </c>
      <c r="CS183" s="174">
        <f>SUMIF('Saturday Races 8-20-22'!$B$11:$B$26,$C183,'Saturday Races 8-20-22'!$AV$11:$AV$26)</f>
        <v>0</v>
      </c>
      <c r="CT183" s="174">
        <f>SUMIF('Saturday Races 8-20-22'!$B$11:$B$26,$C183,'Saturday Races 8-20-22'!$AW$11:$AW$26)</f>
        <v>0</v>
      </c>
      <c r="CU183" s="174">
        <f>SUMIF('Saturday Races 8-20-22'!$B$11:$B$26,$C183,'Saturday Races 8-20-22'!$AX$11:$AX$26)</f>
        <v>0</v>
      </c>
      <c r="CV183" s="174">
        <f>SUMIF('Saturday Races 8-20-22'!$B$11:$B$26,$C183,'Saturday Races 8-20-22'!$AY$11:$AY$26)</f>
        <v>0</v>
      </c>
      <c r="CW183" s="174">
        <f>SUMIF('Sunday Races 9-11-22'!$B$11:$B$20,$C183,'Sunday Races 9-11-22'!$AU$11:$AU$20)</f>
        <v>0</v>
      </c>
      <c r="CX183" s="174">
        <f>SUMIF('Sunday Races 9-11-22'!$B$11:$B$20,$C183,'Sunday Races 9-11-22'!$AV$11:$AV$20)</f>
        <v>0</v>
      </c>
      <c r="CY183" s="174">
        <f>SUMIF('Sunday Races 9-11-22'!$B$11:$B$20,$C183,'Sunday Races 9-11-22'!$AW$11:$AW$20)</f>
        <v>0</v>
      </c>
      <c r="CZ183" s="174">
        <f>SUMIF('Sunday Races 9-11-22'!$B$11:$B$20,$C183,'Sunday Races 9-11-22'!$AX$11:$AX$20)</f>
        <v>0</v>
      </c>
      <c r="DA183" s="174">
        <f>SUMIF('Sunday Races 9-11-22'!$B$11:$B$20,$C183,'Sunday Races 9-11-22'!$AY$11:$AY$20)</f>
        <v>0</v>
      </c>
      <c r="DB183" s="174">
        <f>SUMIF('Sunday Races 10-9-22'!$B$11:$B$21,$C183,'Sunday Races 10-9-22'!$AU$11:$AU$21)</f>
        <v>0</v>
      </c>
      <c r="DC183" s="174">
        <f>SUMIF('Sunday Races 10-9-22'!$B$11:$B$21,$C183,'Sunday Races 10-9-22'!$AV$11:$AV$21)</f>
        <v>0</v>
      </c>
      <c r="DD183" s="174">
        <f>SUMIF('Sunday Races 10-9-22'!$B$11:$B$21,$C183,'Sunday Races 10-9-22'!$AW$11:$AW$21)</f>
        <v>0</v>
      </c>
      <c r="DE183" s="174">
        <f>SUMIF('Sunday Races 10-9-22'!$B$11:$B$21,$C183,'Sunday Races 10-9-22'!$AX$11:$AX$21)</f>
        <v>0</v>
      </c>
      <c r="DF183" s="174">
        <f>SUMIF('Sunday Races 10-9-22'!$B$11:$B$21,$C183,'Sunday Races 10-9-22'!$AY$11:$AY$21)</f>
        <v>0</v>
      </c>
      <c r="DG183" s="174">
        <f>SUMIF('Sunday Races 10-23-22'!$B$11:$B$22,$C183,'Sunday Races 10-23-22'!$AU$11:$AU$22)</f>
        <v>0</v>
      </c>
      <c r="DH183" s="174">
        <f>SUMIF('Sunday Races 10-23-22'!$B$11:$B$22,$C183,'Sunday Races 10-23-22'!$AV$11:$AV$22)</f>
        <v>0</v>
      </c>
      <c r="DI183" s="174">
        <f>SUMIF('Sunday Races 10-23-22'!$B$11:$B$22,$C183,'Sunday Races 10-23-22'!$AW$11:$AW$22)</f>
        <v>0</v>
      </c>
      <c r="DJ183" s="174">
        <f>SUMIF('Sunday Races 10-23-22'!$B$11:$B$22,$C183,'Sunday Races 10-23-22'!$AX$11:$AX$22)</f>
        <v>0</v>
      </c>
      <c r="DK183" s="174">
        <f>SUMIF('Sunday Races 10-23-22'!$B$11:$B$22,$C183,'Sunday Races 10-23-22'!$AY$11:$AY$22)</f>
        <v>0</v>
      </c>
      <c r="DL183" s="175"/>
      <c r="DM183" s="176"/>
      <c r="DN183" s="177">
        <f t="shared" si="165"/>
        <v>0</v>
      </c>
      <c r="DO183" s="177">
        <f t="shared" si="165"/>
        <v>0</v>
      </c>
      <c r="DP183" s="177">
        <f t="shared" si="165"/>
        <v>0</v>
      </c>
      <c r="DQ183" s="177">
        <f t="shared" si="165"/>
        <v>0</v>
      </c>
      <c r="DR183" s="177">
        <f t="shared" si="165"/>
        <v>0</v>
      </c>
      <c r="DS183" s="177">
        <f t="shared" si="165"/>
        <v>0</v>
      </c>
      <c r="DT183" s="177">
        <f t="shared" si="165"/>
        <v>0</v>
      </c>
      <c r="DU183" s="177">
        <f t="shared" si="165"/>
        <v>0</v>
      </c>
      <c r="DV183" s="177">
        <f t="shared" si="165"/>
        <v>0</v>
      </c>
      <c r="DW183" s="177">
        <f t="shared" si="165"/>
        <v>0</v>
      </c>
      <c r="DX183" s="177">
        <f t="shared" si="166"/>
        <v>0</v>
      </c>
      <c r="DY183" s="177">
        <f t="shared" si="166"/>
        <v>0</v>
      </c>
      <c r="DZ183" s="177">
        <f t="shared" si="166"/>
        <v>0</v>
      </c>
      <c r="EA183" s="177">
        <f t="shared" si="166"/>
        <v>0</v>
      </c>
      <c r="EB183" s="177">
        <f t="shared" si="166"/>
        <v>0</v>
      </c>
      <c r="EC183" s="177">
        <f t="shared" si="166"/>
        <v>0</v>
      </c>
      <c r="ED183" s="177">
        <f t="shared" si="166"/>
        <v>0</v>
      </c>
      <c r="EE183" s="177">
        <f t="shared" si="166"/>
        <v>0</v>
      </c>
      <c r="EF183" s="177">
        <f t="shared" si="166"/>
        <v>0</v>
      </c>
      <c r="EG183" s="177">
        <f t="shared" si="166"/>
        <v>0</v>
      </c>
      <c r="EH183" s="177">
        <f t="shared" si="167"/>
        <v>0</v>
      </c>
      <c r="EI183" s="177">
        <f t="shared" si="167"/>
        <v>0</v>
      </c>
      <c r="EJ183" s="177">
        <f t="shared" si="167"/>
        <v>0</v>
      </c>
      <c r="EK183" s="177">
        <f t="shared" si="167"/>
        <v>0</v>
      </c>
      <c r="EL183" s="177">
        <f t="shared" si="167"/>
        <v>0</v>
      </c>
      <c r="EM183" s="177">
        <f t="shared" si="167"/>
        <v>0</v>
      </c>
      <c r="EN183" s="177">
        <f t="shared" si="167"/>
        <v>0</v>
      </c>
      <c r="EO183" s="177">
        <f t="shared" si="167"/>
        <v>0</v>
      </c>
      <c r="EP183" s="177">
        <f t="shared" si="167"/>
        <v>0</v>
      </c>
      <c r="EQ183" s="177">
        <f t="shared" si="167"/>
        <v>0</v>
      </c>
      <c r="ER183" s="177">
        <f t="shared" si="168"/>
        <v>0</v>
      </c>
      <c r="ES183" s="177">
        <f t="shared" si="168"/>
        <v>0</v>
      </c>
      <c r="ET183" s="177">
        <f t="shared" si="168"/>
        <v>0</v>
      </c>
      <c r="EU183" s="177">
        <f t="shared" si="168"/>
        <v>0</v>
      </c>
      <c r="EV183" s="177">
        <f t="shared" si="168"/>
        <v>0</v>
      </c>
      <c r="EW183" s="177">
        <f t="shared" si="168"/>
        <v>0</v>
      </c>
      <c r="EX183" s="177">
        <f t="shared" si="168"/>
        <v>0</v>
      </c>
      <c r="EY183" s="177">
        <f t="shared" si="168"/>
        <v>0</v>
      </c>
      <c r="EZ183" s="177">
        <f t="shared" si="168"/>
        <v>0</v>
      </c>
      <c r="FA183" s="177">
        <f t="shared" si="168"/>
        <v>0</v>
      </c>
      <c r="FB183" s="177">
        <f t="shared" si="169"/>
        <v>0</v>
      </c>
      <c r="FC183" s="177">
        <f t="shared" si="169"/>
        <v>0</v>
      </c>
      <c r="FD183" s="177">
        <f t="shared" si="169"/>
        <v>0</v>
      </c>
      <c r="FE183" s="177">
        <f t="shared" si="169"/>
        <v>0</v>
      </c>
      <c r="FF183" s="177">
        <f t="shared" si="169"/>
        <v>0</v>
      </c>
      <c r="FG183" s="177">
        <f t="shared" si="169"/>
        <v>0</v>
      </c>
      <c r="FH183" s="177">
        <f t="shared" si="169"/>
        <v>0</v>
      </c>
      <c r="FI183" s="177">
        <f t="shared" si="169"/>
        <v>0</v>
      </c>
      <c r="FJ183" s="177">
        <f t="shared" si="169"/>
        <v>0</v>
      </c>
      <c r="FK183" s="177">
        <f t="shared" si="169"/>
        <v>0</v>
      </c>
      <c r="FL183" s="177">
        <f t="shared" si="170"/>
        <v>0</v>
      </c>
      <c r="FM183" s="177">
        <f t="shared" si="170"/>
        <v>0</v>
      </c>
      <c r="FN183" s="177">
        <f t="shared" si="170"/>
        <v>0</v>
      </c>
      <c r="FO183" s="177">
        <f t="shared" si="170"/>
        <v>0</v>
      </c>
      <c r="FP183" s="177">
        <f t="shared" si="170"/>
        <v>0</v>
      </c>
      <c r="FQ183" s="177">
        <f t="shared" si="170"/>
        <v>0</v>
      </c>
      <c r="FR183" s="177">
        <f t="shared" si="170"/>
        <v>0</v>
      </c>
      <c r="FS183" s="177">
        <f t="shared" si="170"/>
        <v>0</v>
      </c>
      <c r="FT183" s="177">
        <f t="shared" si="170"/>
        <v>0</v>
      </c>
      <c r="FU183" s="177">
        <f t="shared" si="170"/>
        <v>0</v>
      </c>
      <c r="FV183" s="177">
        <f t="shared" si="170"/>
        <v>0</v>
      </c>
      <c r="FW183" s="177">
        <f t="shared" si="170"/>
        <v>0</v>
      </c>
      <c r="FX183" s="177">
        <f t="shared" si="170"/>
        <v>0</v>
      </c>
      <c r="FY183" s="177">
        <f t="shared" si="170"/>
        <v>0</v>
      </c>
      <c r="FZ183" s="177">
        <f t="shared" si="170"/>
        <v>0</v>
      </c>
      <c r="GA183" s="177"/>
      <c r="GB183" s="229">
        <f t="shared" si="157"/>
        <v>64</v>
      </c>
      <c r="GC183" s="229">
        <f t="shared" si="158"/>
        <v>4</v>
      </c>
      <c r="GD183" s="174">
        <f>SUMIF('One Day 12-04-21 Scots'!$B$11:$B$24,$C183,'One Day 12-04-21 Scots'!$AU$11:$AU$24)</f>
        <v>0</v>
      </c>
      <c r="GE183" s="174">
        <f>SUMIF('One Day 12-04-21 Scots'!$B$11:$B$24,$C183,'One Day 12-04-21 Scots'!$AV$11:$AV$24)</f>
        <v>0</v>
      </c>
      <c r="GF183" s="174">
        <f>SUMIF('One Day 12-04-21 Scots'!$B$11:$B$24,$C183,'One Day 12-04-21 Scots'!$AW$11:$AW$24)</f>
        <v>0</v>
      </c>
      <c r="GG183" s="174">
        <f>SUMIF('One Day 12-04-21 Scots'!$B$11:$B$24,$C183,'One Day 12-04-21 Scots'!$AX$11:$AX$24)</f>
        <v>0</v>
      </c>
      <c r="GH183" s="174">
        <f>SUMIF('One Day 12-04-21 Scots'!$B$11:$B$24,$C183,'One Day 12-04-21 Scots'!$AY$11:$AY$24)</f>
        <v>0</v>
      </c>
      <c r="GI183" s="174">
        <f>SUMIF('One Day 12-04-21 Thistles'!$B$11:$B$25,$C183,'One Day 12-04-21 Thistles'!$AU$11:$AU$25)</f>
        <v>0</v>
      </c>
      <c r="GJ183" s="174">
        <f>SUMIF('One Day 12-04-21 Thistles'!$B$11:$B$25,$C183,'One Day 12-04-21 Thistles'!$AV$11:$AV$25)</f>
        <v>0</v>
      </c>
      <c r="GK183" s="174">
        <f>SUMIF('One Day 12-04-21 Thistles'!$B$11:$B$25,$C183,'One Day 12-04-21 Thistles'!$AW$11:$AW$25)</f>
        <v>0</v>
      </c>
      <c r="GL183" s="174">
        <f>SUMIF('One Day 12-04-21 Thistles'!$B$11:$B$25,$C183,'One Day 12-04-21 Thistles'!$AX$11:$AX$25)</f>
        <v>0</v>
      </c>
      <c r="GM183" s="174">
        <f>SUMIF('One Day 12-04-21 Thistles'!$B$11:$B$25,$C183,'One Day 12-04-21 Thistles'!$AY$11:$AY$25)</f>
        <v>0</v>
      </c>
      <c r="GN183" s="174">
        <f>SUMIF('Chili One Day 2-12-22 Scots'!$B$11:$B$27,$C183,'Chili One Day 2-12-22 Scots'!$AU$11:$AU$27)</f>
        <v>0</v>
      </c>
      <c r="GO183" s="174">
        <f>SUMIF('Chili One Day 2-12-22 Scots'!$B$11:$B$27,$C183,'Chili One Day 2-12-22 Scots'!$AV$11:$AV$27)</f>
        <v>0</v>
      </c>
      <c r="GP183" s="174">
        <f>SUMIF('Chili One Day 2-12-22 Scots'!$B$11:$B$27,$C183,'Chili One Day 2-12-22 Scots'!$AW$11:$AW$27)</f>
        <v>0</v>
      </c>
      <c r="GQ183" s="174">
        <f>SUMIF('Chili One Day 2-12-22 Scots'!$B$11:$B$27,$C183,'Chili One Day 2-12-22 Scots'!$AX$11:$AX$27)</f>
        <v>0</v>
      </c>
      <c r="GR183" s="174">
        <f>SUMIF('Chili One Day 2-12-22 Scots'!$B$11:$B$27,$C183,'Chili One Day 2-12-22 Scots'!$AY$11:$AY$27)</f>
        <v>0</v>
      </c>
      <c r="GS183" s="174">
        <f>SUMIF('Chili One Day 2-12-22 Thistles'!$B$11:$B$27,$C183,'Chili One Day 2-12-22 Thistles'!$AU$11:$AU$27)</f>
        <v>0</v>
      </c>
      <c r="GT183" s="174">
        <f>SUMIF('Chili One Day 2-12-22 Thistles'!$B$11:$B$27,$C183,'Chili One Day 2-12-22 Thistles'!$AV$11:$AV$27)</f>
        <v>0</v>
      </c>
      <c r="GU183" s="174">
        <f>SUMIF('Chili One Day 2-12-22 Thistles'!$B$11:$B$27,$C183,'Chili One Day 2-12-22 Thistles'!$AW$11:$AW$27)</f>
        <v>0</v>
      </c>
      <c r="GV183" s="174">
        <f>SUMIF('Chili One Day 2-12-22 Thistles'!$B$11:$B$27,$C183,'Chili One Day 2-12-22 Thistles'!$AX$11:$AX$27)</f>
        <v>0</v>
      </c>
      <c r="GW183" s="174">
        <f>SUMIF('Chili One Day 2-12-22 Thistles'!$B$11:$B$27,$C183,'Chili One Day 2-12-22 Thistles'!$AY$11:$AY$27)</f>
        <v>0</v>
      </c>
      <c r="GX183" s="174">
        <f>SUMIF('Ironman One Day 3-5-22 FS'!$B$11:$B$26,$C183,'Ironman One Day 3-5-22 FS'!$AU$11:$AU$26)</f>
        <v>0</v>
      </c>
      <c r="GY183" s="174">
        <f>SUMIF('Ironman One Day 3-5-22 FS'!$B$11:$B$26,$C183,'Ironman One Day 3-5-22 FS'!$AV$11:$AV$26)</f>
        <v>0</v>
      </c>
      <c r="GZ183" s="174">
        <f>SUMIF('Ironman One Day 3-5-22 FS'!$B$11:$B$26,$C183,'Ironman One Day 3-5-22 FS'!$AW$11:$AW$26)</f>
        <v>0</v>
      </c>
      <c r="HA183" s="174">
        <f>SUMIF('Ironman One Day 3-5-22 FS'!$B$11:$B$26,$C183,'Ironman One Day 3-5-22 FS'!$AX$11:$AX$26)</f>
        <v>0</v>
      </c>
      <c r="HB183" s="174">
        <f>SUMIF('Ironman One Day 3-5-22 FS'!$B$11:$B$26,$C183,'Ironman One Day 3-5-22 FS'!$AY$11:$AY$26)</f>
        <v>0</v>
      </c>
      <c r="HC183" s="174">
        <f>SUMIF('Ironman One Day 3-5-22 420'!$B$11:$B$26,$C183,'Ironman One Day 3-5-22 420'!$AU$11:$AU$26)</f>
        <v>0</v>
      </c>
      <c r="HD183" s="174">
        <f>SUMIF('Ironman One Day 3-5-22 420'!$B$11:$B$26,$C183,'Ironman One Day 3-5-22 420'!$AV$11:$AV$26)</f>
        <v>0</v>
      </c>
      <c r="HE183" s="174">
        <f>SUMIF('Ironman One Day 3-5-22 420'!$B$11:$B$26,$C183,'Ironman One Day 3-5-22 420'!$AW$11:$AW$26)</f>
        <v>0</v>
      </c>
      <c r="HF183" s="174">
        <f>SUMIF('Ironman One Day 3-5-22 420'!$B$11:$B$26,$C183,'Ironman One Day 3-5-22 420'!$AX$11:$AX$26)</f>
        <v>0</v>
      </c>
      <c r="HG183" s="174">
        <f>SUMIF('Ironman One Day 3-5-22 420'!$B$11:$B$26,$C183,'Ironman One Day 3-5-22 420'!$AY$11:$AY$26)</f>
        <v>0</v>
      </c>
      <c r="HH183" s="174">
        <f>SUMIF('Easter One Day 4-16-22 FS'!$B$11:$B$25,$C183,'Easter One Day 4-16-22 FS'!$AU$11:$AU$25)</f>
        <v>0</v>
      </c>
      <c r="HI183" s="174">
        <f>SUMIF('Easter One Day 4-16-22 FS'!$B$11:$B$25,$C183,'Easter One Day 4-16-22 FS'!$AV$11:$AV$25)</f>
        <v>0</v>
      </c>
      <c r="HJ183" s="174">
        <f>SUMIF('Easter One Day 4-16-22 FS'!$B$11:$B$25,$C183,'Easter One Day 4-16-22 FS'!$AW$11:$AW$25)</f>
        <v>0</v>
      </c>
      <c r="HK183" s="174">
        <f>SUMIF('Easter One Day 4-16-22 FS'!$B$11:$B$25,$C183,'Easter One Day 4-16-22 FS'!$AX$11:$AX$25)</f>
        <v>0</v>
      </c>
      <c r="HL183" s="174">
        <f>SUMIF('Easter One Day 4-16-22 FS'!$B$11:$B$25,$C183,'Easter One Day 4-16-22 FS'!$AY$11:$AY$25)</f>
        <v>0</v>
      </c>
      <c r="HM183" s="174">
        <f>SUMIF('Easter One Day 4-16-22 TH'!$B$11:$B$25,$C183,'Easter One Day 4-16-22 TH'!$AU$11:$AU$25)</f>
        <v>0</v>
      </c>
      <c r="HN183" s="174">
        <f>SUMIF('Easter One Day 4-16-22 TH'!$B$11:$B$25,$C183,'Easter One Day 4-16-22 TH'!$AV$11:$AV$25)</f>
        <v>0</v>
      </c>
      <c r="HO183" s="174">
        <f>SUMIF('Easter One Day 4-16-22 TH'!$B$11:$B$25,$C183,'Easter One Day 4-16-22 TH'!$AW$11:$AW$25)</f>
        <v>0</v>
      </c>
      <c r="HP183" s="174">
        <f>SUMIF('Easter One Day 4-16-22 TH'!$B$11:$B$25,$C183,'Easter One Day 4-16-22 TH'!$AX$11:$AX$25)</f>
        <v>0</v>
      </c>
      <c r="HQ183" s="174">
        <f>SUMIF('Easter One Day 4-16-22 TH'!$B$11:$B$25,$C183,'Easter One Day 4-16-22 TH'!$AY$11:$AY$25)</f>
        <v>0</v>
      </c>
      <c r="HR183" s="174">
        <f>SUMIF('Long Distance Race 5-7-22'!$B$11:$B$25,$C183,'Long Distance Race 5-7-22'!$AU$11:$AU$25)</f>
        <v>0</v>
      </c>
      <c r="HS183" s="174">
        <f>SUMIF('Long Distance Race 5-7-22'!$B$11:$B$18,$C183,'Long Distance Race 5-7-22'!$AV$11:$AV$18)</f>
        <v>0</v>
      </c>
      <c r="HT183" s="174">
        <f>SUMIF('Long Distance Race 5-7-22'!$B$11:$B$18,$C183,'Long Distance Race 5-7-22'!$AW$11:$AW$18)</f>
        <v>0</v>
      </c>
      <c r="HU183" s="174">
        <f>SUMIF('Long Distance Race 5-7-22'!$B$11:$B$18,$C183,'Long Distance Race 5-7-22'!$AX$11:$AX$18)</f>
        <v>0</v>
      </c>
      <c r="HV183" s="174">
        <f>SUMIF('Long Distance Race 5-7-22'!$B$11:$B$18,$C183,'Long Distance Race 5-7-22'!$AY$11:$AY$18)</f>
        <v>0</v>
      </c>
      <c r="HW183" s="174">
        <f>SUMIF('Memorial Day Regatta 5-28-22 Op'!$B$11:$B$25,$C183,'Memorial Day Regatta 5-28-22 Op'!$AU$11:$AU$25)</f>
        <v>0</v>
      </c>
      <c r="HX183" s="174">
        <f>SUMIF('Memorial Day Regatta 5-28-22 Op'!$B$11:$B$18,$C183,'Memorial Day Regatta 5-28-22 Op'!$AV$11:$AV$18)</f>
        <v>0</v>
      </c>
      <c r="HY183" s="174">
        <f>SUMIF('Memorial Day Regatta 5-28-22 Op'!$B$11:$B$18,$C183,'Memorial Day Regatta 5-28-22 Op'!$AW$11:$AW$18)</f>
        <v>0</v>
      </c>
      <c r="HZ183" s="174">
        <f>SUMIF('Memorial Day Regatta 5-28-22 Op'!$B$11:$B$18,$C183,'Memorial Day Regatta 5-28-22 Op'!$AX$11:$AX$18)</f>
        <v>0</v>
      </c>
      <c r="IA183" s="174">
        <f>SUMIF('Memorial Day Regatta 5-28-22 Op'!$B$11:$B$18,$C183,'Memorial Day Regatta 5-28-22 Op'!$AY$11:$AY$18)</f>
        <v>0</v>
      </c>
      <c r="IB183" s="174">
        <f>SUMIF('Caldwell Cup 6-25-22 TH'!$B$11:$B$25,$C183,'Caldwell Cup 6-25-22 TH'!$AU$11:$AU$25)</f>
        <v>0</v>
      </c>
      <c r="IC183" s="174">
        <f>SUMIF('Caldwell Cup 6-25-22 TH'!$B$11:$B$25,$C183,'Caldwell Cup 6-25-22 TH'!$AV$11:$AV$25)</f>
        <v>0</v>
      </c>
      <c r="ID183" s="174">
        <f>SUMIF('Caldwell Cup 6-25-22 TH'!$B$11:$B$25,$C183,'Caldwell Cup 6-25-22 TH'!$AW$11:$AW$25)</f>
        <v>0</v>
      </c>
      <c r="IE183" s="174">
        <f>SUMIF('Caldwell Cup 6-25-22 TH'!$B$11:$B$25,$C183,'Caldwell Cup 6-25-22 TH'!$AX$11:$AX$25)</f>
        <v>0</v>
      </c>
      <c r="IF183" s="174">
        <f>SUMIF('Caldwell Cup 6-25-22 TH'!$B$11:$B$25,$C183,'Caldwell Cup 6-25-22 TH'!$AY$11:$AY$25)</f>
        <v>0</v>
      </c>
      <c r="IG183" s="174">
        <f>SUMIF('Caldwell Cup 6-25-22 FS'!$B$11:$B$21,$C183,'Caldwell Cup 6-25-22 FS'!$AU$11:$AU$21)</f>
        <v>0</v>
      </c>
      <c r="IH183" s="174">
        <f>SUMIF('Caldwell Cup 6-25-22 FS'!$B$11:$B$21,$C183,'Caldwell Cup 6-25-22 FS'!$AV$11:$AV$21)</f>
        <v>0</v>
      </c>
      <c r="II183" s="174">
        <f>SUMIF('Caldwell Cup 6-25-22 FS'!$B$11:$B$21,$C183,'Caldwell Cup 6-25-22 FS'!$AW$11:$AW$21)</f>
        <v>0</v>
      </c>
      <c r="IJ183" s="174">
        <f>SUMIF('Caldwell Cup 6-25-22 FS'!$B$11:$B$21,$C183,'Caldwell Cup 6-25-22 FS'!$AX$11:$AX$21)</f>
        <v>0</v>
      </c>
      <c r="IK183" s="174">
        <f>SUMIF('Caldwell Cup 6-25-22 FS'!$B$11:$B$21,$C183,'Caldwell Cup 6-25-22 FS'!$AY$11:$AY$21)</f>
        <v>0</v>
      </c>
      <c r="IL183" s="174">
        <f>SUMIF('Caldwell Cup 6-25-22 Lasers'!$B$11:$B$23,$C183,'Caldwell Cup 6-25-22 Lasers'!$AU$11:$AU$23)</f>
        <v>0</v>
      </c>
      <c r="IM183" s="174">
        <f>SUMIF('Caldwell Cup 6-25-22 Lasers'!$B$11:$B$23,$C183,'Caldwell Cup 6-25-22 Lasers'!$AV$11:$AV$23)</f>
        <v>0</v>
      </c>
      <c r="IN183" s="174">
        <f>SUMIF('Caldwell Cup 6-25-22 Lasers'!$B$11:$B$23,$C183,'Caldwell Cup 6-25-22 Lasers'!$AW$11:$AW$23)</f>
        <v>0</v>
      </c>
      <c r="IO183" s="174">
        <f>SUMIF('Caldwell Cup 6-25-22 Lasers'!$B$11:$B$23,$C183,'Caldwell Cup 6-25-22 Lasers'!$AX$11:$AX$23)</f>
        <v>0</v>
      </c>
      <c r="IP183" s="174">
        <f>SUMIF('Caldwell Cup 6-25-22 Lasers'!$B$11:$B$23,$C183,'Caldwell Cup 6-25-22 Lasers'!$AY$11:$AY$23)</f>
        <v>0</v>
      </c>
      <c r="IQ183" s="174">
        <f>SUMIF('Labor Day Regatta 9-3-22 FS'!$B$11:$B$30,$C183,'Labor Day Regatta 9-3-22 FS'!$AU$11:$AU$30)</f>
        <v>0</v>
      </c>
      <c r="IR183" s="174">
        <f>SUMIF('Labor Day Regatta 9-3-22 FS'!$B$11:$B$30,$C183,'Labor Day Regatta 9-3-22 FS'!$AV$11:$AV$30)</f>
        <v>0</v>
      </c>
      <c r="IS183" s="174">
        <f>SUMIF('Labor Day Regatta 9-3-22 FS'!$B$11:$B$30,$C183,'Labor Day Regatta 9-3-22 FS'!$AW$11:$AW$30)</f>
        <v>0</v>
      </c>
      <c r="IT183" s="174">
        <f>SUMIF('Labor Day Regatta 9-3-22 FS'!$B$11:$B$30,$C183,'Labor Day Regatta 9-3-22 FS'!$AX$11:$AX$30)</f>
        <v>0</v>
      </c>
      <c r="IU183" s="174">
        <f>SUMIF('Labor Day Regatta 9-3-22 FS'!$B$11:$B$30,$C183,'Labor Day Regatta 9-3-22 FS'!$AY$11:$AY$30)</f>
        <v>0</v>
      </c>
      <c r="IV183" s="174">
        <f>SUMIF('2022-09-17 Leukemia Cup FS'!$B$11:$B$26,$C183,'2022-09-17 Leukemia Cup FS'!$AU$11:$AU$26)</f>
        <v>0</v>
      </c>
      <c r="IW183" s="174">
        <f>SUMIF('2022-09-17 Leukemia Cup FS'!$B$11:$B$26,$C183,'2022-09-17 Leukemia Cup FS'!$AV$11:$AV$26)</f>
        <v>0</v>
      </c>
      <c r="IX183" s="174">
        <f>SUMIF('2022-09-17 Leukemia Cup FS'!$B$11:$B$26,$C183,'2022-09-17 Leukemia Cup FS'!$AW$11:$AW$26)</f>
        <v>0</v>
      </c>
      <c r="IY183" s="174">
        <f>SUMIF('2022-09-17 Leukemia Cup FS'!$B$11:$B$26,$C183,'2022-09-17 Leukemia Cup FS'!$AX$11:$AX$26)</f>
        <v>0</v>
      </c>
      <c r="IZ183" s="174">
        <f>SUMIF('2022-09-17 Leukemia Cup FS'!$B$11:$B$26,$C183,'2022-09-17 Leukemia Cup FS'!$AY$11:$AY$26)</f>
        <v>0</v>
      </c>
      <c r="JA183" s="174">
        <f>SUMIF('2022-09-17 Leukemia Cup TH'!$B$11:$B$28,$C183,'2022-09-17 Leukemia Cup TH'!$AU$11:$AU$28)</f>
        <v>0</v>
      </c>
      <c r="JB183" s="174">
        <f>SUMIF('2022-09-17 Leukemia Cup TH'!$B$11:$B$28,$C183,'2022-09-17 Leukemia Cup TH'!$AV$11:$AV$28)</f>
        <v>0</v>
      </c>
      <c r="JC183" s="174">
        <f>SUMIF('2022-09-17 Leukemia Cup TH'!$B$11:$B$28,$C183,'2022-09-17 Leukemia Cup TH'!$AW$11:$AW$28)</f>
        <v>0</v>
      </c>
      <c r="JD183" s="174">
        <f>SUMIF('2022-09-17 Leukemia Cup TH'!$B$11:$B$28,$C183,'2022-09-17 Leukemia Cup TH'!$AX$11:$AX$28)</f>
        <v>0</v>
      </c>
      <c r="JE183" s="174">
        <f>SUMIF('2022-09-17 Leukemia Cup TH'!$B$11:$B$28,$C183,'2022-09-17 Leukemia Cup TH'!$AY$11:$AY$28)</f>
        <v>0</v>
      </c>
      <c r="JF183" s="174">
        <f>SUMIF('Smith-Berry LDR 9-24-22'!$B$11:$B$30,$C183,'Smith-Berry LDR 9-24-22'!$AU$11:$AU$30)</f>
        <v>0</v>
      </c>
      <c r="JG183" s="174">
        <f>SUMIF('Smith-Berry LDR 9-24-22'!$B$11:$B$30,$C183,'Smith-Berry LDR 9-24-22'!$AV$11:$AV$30)</f>
        <v>0</v>
      </c>
      <c r="JH183" s="174">
        <f>SUMIF('Smith-Berry LDR 9-24-22'!$B$11:$B$30,$C183,'Smith-Berry LDR 9-24-22'!$AW$11:$AW$30)</f>
        <v>0</v>
      </c>
      <c r="JI183" s="174">
        <f>SUMIF('Smith-Berry LDR 9-24-22'!$B$11:$B$30,$C183,'Smith-Berry LDR 9-24-22'!$AX$11:$AX$30)</f>
        <v>0</v>
      </c>
      <c r="JJ183" s="174">
        <f>SUMIF('Smith-Berry LDR 9-24-22'!$B$11:$B$30,$C183,'Smith-Berry LDR 9-24-22'!$AY$11:$AY$30)</f>
        <v>0</v>
      </c>
      <c r="JK183" s="174">
        <f>SUMIF('Great Scot 10-1-22 Cham'!$B$11:$B$38,$C183,'Great Scot 10-1-22 Cham'!$AU$11:$AU$38)</f>
        <v>0</v>
      </c>
      <c r="JL183" s="174">
        <f>SUMIF('Great Scot 10-1-22 Cham'!$B$11:$B$38,$C183,'Great Scot 10-1-22 Cham'!$AV$11:$AV$38)</f>
        <v>0</v>
      </c>
      <c r="JM183" s="174">
        <f>SUMIF('Great Scot 10-1-22 Cham'!$B$11:$B$38,$C183,'Great Scot 10-1-22 Cham'!$AW$11:$AW$38)</f>
        <v>0</v>
      </c>
      <c r="JN183" s="174">
        <f>SUMIF('Great Scot 10-1-22 Cham'!$B$11:$B$38,$C183,'Great Scot 10-1-22 Cham'!$AX$11:$AX$38)</f>
        <v>0</v>
      </c>
      <c r="JO183" s="174">
        <f>SUMIF('Great Scot 10-1-22 Cham'!$B$11:$B$38,$C183,'Great Scot 10-1-22 Cham'!$AY$11:$AY$38)</f>
        <v>0</v>
      </c>
      <c r="JP183" s="174">
        <f>SUMIF('Great Scot 10-1-22 Chal'!$B$11:$B$28,$C183,'Great Scot 10-1-22 Chal'!$AU$11:$AU$28)</f>
        <v>0</v>
      </c>
      <c r="JQ183" s="174">
        <f>SUMIF('Great Scot 10-1-22 Chal'!$B$11:$B$28,$C183,'Great Scot 10-1-22 Chal'!$AV$11:$AV$28)</f>
        <v>0</v>
      </c>
      <c r="JR183" s="174">
        <f>SUMIF('Great Scot 10-1-22 Chal'!$B$11:$B$28,$C183,'Great Scot 10-1-22 Chal'!$AW$11:$AW$28)</f>
        <v>0</v>
      </c>
      <c r="JS183" s="174">
        <f>SUMIF('Great Scot 10-1-22 Chal'!$B$11:$B$28,$C183,'Great Scot 10-1-22 Chal'!$AX$11:$AX$28)</f>
        <v>0</v>
      </c>
      <c r="JT183" s="174">
        <f>SUMIF('Great Scot 10-1-22 Chal'!$B$11:$B$28,$C183,'Great Scot 10-1-22 Chal'!$AY$11:$AY$28)</f>
        <v>0</v>
      </c>
      <c r="JU183" s="174">
        <f>SUMIF('Great Pumpkin Regatta 10-15-22'!$B$11:$B$54,$C183,'Great Pumpkin Regatta 10-15-22'!$AU$11:$AU$54)</f>
        <v>14</v>
      </c>
      <c r="JV183" s="174">
        <f>SUMIF('Great Pumpkin Regatta 10-15-22'!$B$11:$B$54,$C183,'Great Pumpkin Regatta 10-15-22'!$AV$11:$AV$54)</f>
        <v>8</v>
      </c>
      <c r="JW183" s="174">
        <f>SUMIF('Great Pumpkin Regatta 10-15-22'!$B$11:$B$54,$C183,'Great Pumpkin Regatta 10-15-22'!$AW$11:$AW$54)</f>
        <v>17</v>
      </c>
      <c r="JX183" s="174">
        <f>SUMIF('Great Pumpkin Regatta 10-15-22'!$B$11:$B$54,$C183,'Great Pumpkin Regatta 10-15-22'!$AX$11:$AX$54)</f>
        <v>25</v>
      </c>
      <c r="JY183" s="174">
        <f>SUMIF('Great Pumpkin Regatta 10-15-22'!$B$11:$B$54,$C183,'Great Pumpkin Regatta 10-15-22'!$AY$11:$AY$54)</f>
        <v>0</v>
      </c>
      <c r="JZ183" s="174">
        <f>SUMIF('One Day Regatta 10-29-22 FS'!$B$11:$B$19,$C183,'One Day Regatta 10-29-22 FS'!$AU$11:$AU$19)</f>
        <v>0</v>
      </c>
      <c r="KA183" s="174">
        <f>SUMIF('One Day Regatta 10-29-22 FS'!$B$11:$B$19,$C183,'One Day Regatta 10-29-22 FS'!$AV$11:$AV$19)</f>
        <v>0</v>
      </c>
      <c r="KB183" s="174">
        <f>SUMIF('One Day Regatta 10-29-22 FS'!$B$11:$B$19,$C183,'One Day Regatta 10-29-22 FS'!$AW$11:$AW$19)</f>
        <v>0</v>
      </c>
      <c r="KC183" s="174">
        <f>SUMIF('One Day Regatta 10-29-22 FS'!$B$11:$B$19,$C183,'One Day Regatta 10-29-22 FS'!$AX$11:$AX$19)</f>
        <v>0</v>
      </c>
      <c r="KD183" s="174">
        <f>SUMIF('One Day Regatta 10-29-22 FS'!$B$11:$B$19,$C183,'One Day Regatta 10-29-22 FS'!$AY$11:$AY$19)</f>
        <v>0</v>
      </c>
    </row>
    <row r="184" spans="1:290" ht="15" customHeight="1" x14ac:dyDescent="0.2">
      <c r="A184" s="400" t="s">
        <v>1369</v>
      </c>
      <c r="B184" s="134">
        <f t="shared" si="126"/>
        <v>36</v>
      </c>
      <c r="C184" s="170" t="s">
        <v>1346</v>
      </c>
      <c r="D184" s="171">
        <f t="shared" si="152"/>
        <v>0</v>
      </c>
      <c r="E184" s="172">
        <f t="shared" si="153"/>
        <v>0</v>
      </c>
      <c r="F184" s="171">
        <f t="shared" si="154"/>
        <v>0</v>
      </c>
      <c r="G184" s="171">
        <v>0</v>
      </c>
      <c r="H184" s="171">
        <f t="shared" si="155"/>
        <v>0</v>
      </c>
      <c r="I184" s="173">
        <f t="shared" si="156"/>
        <v>0</v>
      </c>
      <c r="J184" s="173"/>
      <c r="K184" s="174">
        <f>SUMIF('Saturday Race 11-06-21'!$B$11:$B$21,$C184,'Saturday Race 11-06-21'!$AU$11:$AU$21)</f>
        <v>0</v>
      </c>
      <c r="L184" s="174">
        <f>SUMIF('Saturday Race 11-06-21'!$B$11:$B$21,$C184,'Saturday Race 11-06-21'!$AV$11:$AV$21)</f>
        <v>0</v>
      </c>
      <c r="M184" s="174">
        <f>SUMIF('Saturday Race 11-06-21'!$B$11:$B$21,$C184,'Saturday Race 11-06-21'!$AW$11:$AW$21)</f>
        <v>0</v>
      </c>
      <c r="N184" s="174">
        <f>SUMIF('Saturday Race 11-06-21'!$B$11:$B$21,$C184,'Saturday Race 11-06-21'!$AX$11:$AX$21)</f>
        <v>0</v>
      </c>
      <c r="O184" s="174">
        <f>SUMIF('Saturday Race 11-06-21'!$B$11:$B$21,$C184,'Saturday Race 11-06-21'!$AY$11:$AY$21)</f>
        <v>0</v>
      </c>
      <c r="P184" s="174">
        <f>SUMIF('Saturday Race 11-20-21'!$B$11:$B$20,$C184,'Saturday Race 11-20-21'!$AU$11:$AU$20)</f>
        <v>0</v>
      </c>
      <c r="Q184" s="174">
        <f>SUMIF('Saturday Race 11-20-21'!$B$11:$B$20,$C184,'Saturday Race 11-20-21'!$AV$11:$AV$20)</f>
        <v>0</v>
      </c>
      <c r="R184" s="174">
        <f>SUMIF('Saturday Race 11-20-21'!$B$11:$B$20,$C184,'Saturday Race 11-20-21'!$AW$11:$AW$20)</f>
        <v>0</v>
      </c>
      <c r="S184" s="174">
        <f>SUMIF('Saturday Race 11-20-21'!$B$11:$B$20,$C184,'Saturday Race 11-20-21'!$AX$11:$AX$20)</f>
        <v>0</v>
      </c>
      <c r="T184" s="174">
        <f>SUMIF('Saturday Race 11-20-21'!$B$11:$B$20,$C184,'Saturday Race 11-20-21'!$AY$11:$AY$20)</f>
        <v>0</v>
      </c>
      <c r="U184" s="174">
        <f>SUMIF('Saturday Race 1-08-22'!$B$11:$B$20,$C184,'Saturday Race 1-08-22'!$AU$11:$AU$20)</f>
        <v>0</v>
      </c>
      <c r="V184" s="174">
        <f>SUMIF('Saturday Race 1-08-22'!$B$11:$B$20,$C184,'Saturday Race 1-08-22'!$AV$11:$AV$20)</f>
        <v>0</v>
      </c>
      <c r="W184" s="174">
        <f>SUMIF('Saturday Race 1-08-22'!$B$11:$B$20,$C184,'Saturday Race 1-08-22'!$AW$11:$AW$20)</f>
        <v>0</v>
      </c>
      <c r="X184" s="174">
        <f>SUMIF('Saturday Race 1-08-22'!$B$11:$B$20,$C184,'Saturday Race 1-08-22'!$AX$11:$AX$20)</f>
        <v>0</v>
      </c>
      <c r="Y184" s="174">
        <f>SUMIF('Saturday Race 1-08-22'!$B$11:$B$20,$C184,'Saturday Race 1-08-22'!$AY$11:$AY$20)</f>
        <v>0</v>
      </c>
      <c r="Z184" s="174">
        <f>SUMIF('Saturday Race 1-22-22'!$B$11:$B$20,$C184,'Saturday Race 1-22-22'!$AU$11:$AU$20)</f>
        <v>0</v>
      </c>
      <c r="AA184" s="174">
        <f>SUMIF('Saturday Race 1-22-22'!$B$11:$B$20,$C184,'Saturday Race 1-22-22'!$AV$11:$AV$20)</f>
        <v>0</v>
      </c>
      <c r="AB184" s="174">
        <f>SUMIF('Saturday Race 1-22-22'!$B$11:$B$20,$C184,'Saturday Race 1-22-22'!$AW$11:$AW$20)</f>
        <v>0</v>
      </c>
      <c r="AC184" s="174">
        <f>SUMIF('Saturday Race 1-22-22'!$B$11:$B$20,$C184,'Saturday Race 1-22-22'!$AX$11:$AX$20)</f>
        <v>0</v>
      </c>
      <c r="AD184" s="174">
        <f>SUMIF('Saturday Race 1-22-22'!$B$11:$B$20,$C184,'Saturday Race 1-22-22'!$AY$11:$AY$20)</f>
        <v>0</v>
      </c>
      <c r="AE184" s="174">
        <f>SUMIF('Sunday Race 2-6-22'!$B$11:$B$20,$C184,'Sunday Race 2-6-22'!$AU$11:$AU$20)</f>
        <v>0</v>
      </c>
      <c r="AF184" s="174">
        <f>SUMIF('Sunday Race 2-6-22'!$B$11:$B$20,$C184,'Sunday Race 2-6-22'!$AV$11:$AV$20)</f>
        <v>0</v>
      </c>
      <c r="AG184" s="174">
        <f>SUMIF('Sunday Race 2-6-22'!$B$11:$B$20,$C184,'Sunday Race 2-6-22'!$AW$11:$AW$20)</f>
        <v>0</v>
      </c>
      <c r="AH184" s="174">
        <f>SUMIF('Sunday Race 2-6-22'!$B$11:$B$20,$C184,'Sunday Race 2-6-22'!$AX$11:$AX$20)</f>
        <v>0</v>
      </c>
      <c r="AI184" s="174">
        <f>SUMIF('Sunday Race 2-6-22'!$B$11:$B$20,$C184,'Sunday Race 2-6-22'!$AY$11:$AY$20)</f>
        <v>0</v>
      </c>
      <c r="AJ184" s="174">
        <f>SUMIF('Sunday Race 2-20-22'!$B$11:$B$26,$C184,'Sunday Race 2-20-22'!$AU$11:$AU$26)</f>
        <v>0</v>
      </c>
      <c r="AK184" s="174">
        <f>SUMIF('Sunday Race 2-20-22'!$B$11:$B$26,$C184,'Sunday Race 2-20-22'!$AV$11:$AV$26)</f>
        <v>0</v>
      </c>
      <c r="AL184" s="174">
        <f>SUMIF('Sunday Race 2-20-22'!$B$11:$B$26,$C184,'Sunday Race 2-20-22'!$AW$11:$AW$26)</f>
        <v>0</v>
      </c>
      <c r="AM184" s="174">
        <f>SUMIF('Sunday Race 2-20-22'!$B$11:$B$26,$C184,'Sunday Race 2-20-22'!$AX$11:$AX$26)</f>
        <v>0</v>
      </c>
      <c r="AN184" s="174">
        <f>SUMIF('Sunday Race 2-20-22'!$B$11:$B$26,$C184,'Sunday Race 2-20-22'!$AY$11:$AY$26)</f>
        <v>0</v>
      </c>
      <c r="AO184" s="174">
        <f>SUMIF('Sunday Race 2-27-22'!$B$11:$B$20,$C184,'Sunday Race 2-27-22'!$AU$11:$AU$20)</f>
        <v>0</v>
      </c>
      <c r="AP184" s="174">
        <f>SUMIF('Sunday Race 2-27-22'!$B$11:$B$20,$C184,'Sunday Race 2-27-22'!$AV$11:$AV$20)</f>
        <v>0</v>
      </c>
      <c r="AQ184" s="174">
        <f>SUMIF('Sunday Race 2-27-22'!$B$11:$B$20,$C184,'Sunday Race 2-27-22'!$AW$11:$AW$20)</f>
        <v>0</v>
      </c>
      <c r="AR184" s="174">
        <f>SUMIF('Sunday Race 2-27-22'!$B$11:$B$20,$C184,'Sunday Race 2-27-22'!$AX$11:$AX$20)</f>
        <v>0</v>
      </c>
      <c r="AS184" s="174">
        <f>SUMIF('Sunday Race 2-27-22'!$B$11:$B$20,$C184,'Sunday Race 2-27-22'!$AY$11:$AY$20)</f>
        <v>0</v>
      </c>
      <c r="AT184" s="174">
        <f>SUMIF('Sunday Race 3-13-22'!$B$11:$B$25,$C184,'Sunday Race 3-13-22'!$AU$11:$AU$25)</f>
        <v>0</v>
      </c>
      <c r="AU184" s="174">
        <f>SUMIF('Sunday Race 3-13-22'!$B$11:$B$25,$C184,'Sunday Race 3-13-22'!$AV$11:$AV$25)</f>
        <v>0</v>
      </c>
      <c r="AV184" s="174">
        <f>SUMIF('Sunday Race 3-13-22'!$B$11:$B$25,$C184,'Sunday Race 3-13-22'!$AW$11:$AW$25)</f>
        <v>0</v>
      </c>
      <c r="AW184" s="174">
        <f>SUMIF('Sunday Race 3-13-22'!$B$11:$B$25,$C184,'Sunday Race 3-13-22'!$AX$11:$AX$25)</f>
        <v>0</v>
      </c>
      <c r="AX184" s="174">
        <f>SUMIF('Sunday Race 3-13-22'!$B$11:$B$25,$C184,'Sunday Race 3-13-22'!$AY$11:$AY$25)</f>
        <v>0</v>
      </c>
      <c r="AY184" s="174">
        <f>SUMIF('Saturday Race 3-19-22'!$B$11:$B$15,$C184,'Saturday Race 3-19-22'!$AU$11:$AU$15)</f>
        <v>0</v>
      </c>
      <c r="AZ184" s="174">
        <f>SUMIF('Saturday Race 3-19-22'!$B$11:$B$15,$C184,'Saturday Race 3-19-22'!$AV$11:$AV$15)</f>
        <v>0</v>
      </c>
      <c r="BA184" s="174">
        <f>SUMIF('Saturday Race 3-19-22'!$B$11:$B$15,$C184,'Saturday Race 3-19-22'!$AW$11:$AW$15)</f>
        <v>0</v>
      </c>
      <c r="BB184" s="174">
        <f>SUMIF('Saturday Race 3-19-22'!$B$11:$B$15,$C184,'Saturday Race 3-19-22'!$AX$11:$AX$15)</f>
        <v>0</v>
      </c>
      <c r="BC184" s="174">
        <f>SUMIF('Saturday Race 3-19-22'!$B$11:$B$15,$C184,'Saturday Race 3-19-22'!$AY$11:$AY$15)</f>
        <v>0</v>
      </c>
      <c r="BD184" s="174">
        <f>SUMIF('Sunday Races 4-10-22'!$B$11:$B$26,$C184,'Sunday Races 4-10-22'!$AU$11:$AU$26)</f>
        <v>0</v>
      </c>
      <c r="BE184" s="174">
        <f>SUMIF('Sunday Races 4-10-22'!$B$11:$B$26,$C184,'Sunday Races 4-10-22'!$AV$11:$AV$26)</f>
        <v>0</v>
      </c>
      <c r="BF184" s="174">
        <f>SUMIF('Sunday Races 4-10-22'!$B$11:$B$26,$C184,'Sunday Races 4-10-22'!$AW$11:$AW$26)</f>
        <v>0</v>
      </c>
      <c r="BG184" s="174">
        <f>SUMIF('Sunday Races 4-10-22'!$B$11:$B$26,$C184,'Sunday Races 4-10-22'!$AX$11:$AX$26)</f>
        <v>0</v>
      </c>
      <c r="BH184" s="174">
        <f>SUMIF('Sunday Races 4-10-22'!$B$11:$B$26,$C184,'Sunday Races 4-10-22'!$AY$11:$AY$26)</f>
        <v>0</v>
      </c>
      <c r="BI184" s="174">
        <f>SUMIF('Sunday Races 5-1-22'!$B$11:$B$28,$C184,'Sunday Races 5-1-22'!$AU$11:$AU$28)</f>
        <v>0</v>
      </c>
      <c r="BJ184" s="174">
        <f>SUMIF('Sunday Races 5-1-22'!$B$11:$B$28,$C184,'Sunday Races 5-1-22'!$AV$11:$AV$28)</f>
        <v>0</v>
      </c>
      <c r="BK184" s="174">
        <f>SUMIF('Sunday Races 5-1-22'!$B$11:$B$28,$C184,'Sunday Races 5-1-22'!$AW$11:$AW$28)</f>
        <v>0</v>
      </c>
      <c r="BL184" s="174">
        <f>SUMIF('Sunday Races 5-1-22'!$B$11:$B$28,$C184,'Sunday Races 5-1-22'!$AX$11:$AX$28)</f>
        <v>0</v>
      </c>
      <c r="BM184" s="174">
        <f>SUMIF('Sunday Races 5-1-22'!$B$11:$B$28,$C184,'Sunday Races 5-1-22'!$AY$11:$AY$28)</f>
        <v>0</v>
      </c>
      <c r="BN184" s="174">
        <f>SUMIF('Sunday Races 6-5-22'!$B$11:$B$28,$C184,'Sunday Races 6-5-22'!$AU$11:$AU$28)</f>
        <v>0</v>
      </c>
      <c r="BO184" s="174">
        <f>SUMIF('Sunday Races 6-5-22'!$B$11:$B$28,$C184,'Sunday Races 6-5-22'!$AV$11:$AV$28)</f>
        <v>0</v>
      </c>
      <c r="BP184" s="174">
        <f>SUMIF('Sunday Races 6-5-22'!$B$11:$B$28,$C184,'Sunday Races 6-5-22'!$AW$11:$AW$28)</f>
        <v>0</v>
      </c>
      <c r="BQ184" s="174">
        <f>SUMIF('Sunday Races 6-5-22'!$B$11:$B$28,$C184,'Sunday Races 6-5-22'!$AX$11:$AX$28)</f>
        <v>0</v>
      </c>
      <c r="BR184" s="174">
        <f>SUMIF('Sunday Races 6-5-22'!$B$11:$B$28,$C184,'Sunday Races 6-5-22'!$AY$11:$AY$28)</f>
        <v>0</v>
      </c>
      <c r="BS184" s="174">
        <f>SUMIF('Sunday Races 6-12-22'!$B$11:$B$24,$C184,'Sunday Races 6-12-22'!$AU$11:$AU$24)</f>
        <v>0</v>
      </c>
      <c r="BT184" s="174">
        <f>SUMIF('Sunday Races 6-12-22'!$B$11:$B$24,$C184,'Sunday Races 6-12-22'!$AV$11:$AV$24)</f>
        <v>0</v>
      </c>
      <c r="BU184" s="174">
        <f>SUMIF('Sunday Races 6-12-22'!$B$11:$B$24,$C184,'Sunday Races 6-12-22'!$AW$11:$AW$24)</f>
        <v>0</v>
      </c>
      <c r="BV184" s="174">
        <f>SUMIF('Sunday Races 6-12-22'!$B$11:$B$24,$C184,'Sunday Races 6-12-22'!$AX$11:$AX$24)</f>
        <v>0</v>
      </c>
      <c r="BW184" s="174">
        <f>SUMIF('Sunday Races 6-12-22'!$B$11:$B$24,$C184,'Sunday Races 6-12-22'!$AY$11:$AY$24)</f>
        <v>0</v>
      </c>
      <c r="BX184" s="174">
        <f>SUMIF('Saturday Races 6-18-22'!$B$11:$B$24,$C184,'Saturday Races 6-18-22'!$AU$11:$AU$24)</f>
        <v>0</v>
      </c>
      <c r="BY184" s="174">
        <f>SUMIF('Saturday Races 6-18-22'!$B$11:$B$24,$C184,'Saturday Races 6-18-22'!$AV$11:$AV$24)</f>
        <v>0</v>
      </c>
      <c r="BZ184" s="174">
        <f>SUMIF('Saturday Races 6-18-22'!$B$11:$B$24,$C184,'Saturday Races 6-18-22'!$AW$11:$AW$24)</f>
        <v>0</v>
      </c>
      <c r="CA184" s="174">
        <f>SUMIF('Saturday Races 6-18-22'!$B$11:$B$24,$C184,'Saturday Races 6-18-22'!$AX$11:$AX$24)</f>
        <v>0</v>
      </c>
      <c r="CB184" s="174">
        <f>SUMIF('Saturday Races 6-18-22'!$B$11:$B$24,$C184,'Saturday Races 6-18-22'!$AY$11:$AY$24)</f>
        <v>0</v>
      </c>
      <c r="CC184" s="174">
        <f>SUMIF('Sunday Races 7-3-22'!$B$11:$B$26,$C184,'Sunday Races 7-3-22'!$AU$11:$AU$26)</f>
        <v>0</v>
      </c>
      <c r="CD184" s="174">
        <f>SUMIF('Sunday Races 7-3-22'!$B$11:$B$26,$C184,'Sunday Races 7-3-22'!$AV$11:$AV$26)</f>
        <v>0</v>
      </c>
      <c r="CE184" s="174">
        <f>SUMIF('Sunday Races 7-3-22'!$B$11:$B$26,$C184,'Sunday Races 7-3-22'!$AW$11:$AW$26)</f>
        <v>0</v>
      </c>
      <c r="CF184" s="174">
        <f>SUMIF('Sunday Races 7-3-22'!$B$11:$B$26,$C184,'Sunday Races 7-3-22'!$AX$11:$AX$26)</f>
        <v>0</v>
      </c>
      <c r="CG184" s="174">
        <f>SUMIF('Sunday Races 7-3-22'!$B$11:$B$26,$C184,'Sunday Races 7-3-22'!$AY$11:$AY$26)</f>
        <v>0</v>
      </c>
      <c r="CH184" s="174">
        <f>SUMIF('Sunday Races 7-31-22'!$B$11:$B$26,$C184,'Sunday Races 7-31-22'!$AU$11:$AU$26)</f>
        <v>0</v>
      </c>
      <c r="CI184" s="174">
        <f>SUMIF('Sunday Races 7-31-22'!$B$11:$B$26,$C184,'Sunday Races 7-31-22'!$AV$11:$AV$26)</f>
        <v>0</v>
      </c>
      <c r="CJ184" s="174">
        <f>SUMIF('Sunday Races 7-31-22'!$B$11:$B$26,$C184,'Sunday Races 7-31-22'!$AW$11:$AW$26)</f>
        <v>0</v>
      </c>
      <c r="CK184" s="174">
        <f>SUMIF('Sunday Races 7-31-22'!$B$11:$B$26,$C184,'Sunday Races 7-31-22'!$AX$11:$AX$26)</f>
        <v>0</v>
      </c>
      <c r="CL184" s="174">
        <f>SUMIF('Sunday Races 7-31-22'!$B$11:$B$26,$C184,'Sunday Races 7-31-22'!$AY$11:$AY$26)</f>
        <v>0</v>
      </c>
      <c r="CM184" s="174">
        <f>SUMIF('Sunday Races 8-14-22'!$B$11:$B$26,$C184,'Sunday Races 8-14-22'!$AU$11:$AU$26)</f>
        <v>0</v>
      </c>
      <c r="CN184" s="174">
        <f>SUMIF('Sunday Races 8-14-22'!$B$11:$B$26,$C184,'Sunday Races 8-14-22'!$AV$11:$AV$26)</f>
        <v>0</v>
      </c>
      <c r="CO184" s="174">
        <f>SUMIF('Sunday Races 8-14-22'!$B$11:$B$26,$C184,'Sunday Races 8-14-22'!$AW$11:$AW$26)</f>
        <v>0</v>
      </c>
      <c r="CP184" s="174">
        <f>SUMIF('Sunday Races 8-14-22'!$B$11:$B$26,$C184,'Sunday Races 8-14-22'!$AX$11:$AX$26)</f>
        <v>0</v>
      </c>
      <c r="CQ184" s="174">
        <f>SUMIF('Sunday Races 8-14-22'!$B$11:$B$26,$C184,'Sunday Races 8-14-22'!$AY$11:$AY$26)</f>
        <v>0</v>
      </c>
      <c r="CR184" s="174">
        <f>SUMIF('Saturday Races 8-20-22'!$B$11:$B$26,$C184,'Saturday Races 8-20-22'!$AU$11:$AU$26)</f>
        <v>0</v>
      </c>
      <c r="CS184" s="174">
        <f>SUMIF('Saturday Races 8-20-22'!$B$11:$B$26,$C184,'Saturday Races 8-20-22'!$AV$11:$AV$26)</f>
        <v>0</v>
      </c>
      <c r="CT184" s="174">
        <f>SUMIF('Saturday Races 8-20-22'!$B$11:$B$26,$C184,'Saturday Races 8-20-22'!$AW$11:$AW$26)</f>
        <v>0</v>
      </c>
      <c r="CU184" s="174">
        <f>SUMIF('Saturday Races 8-20-22'!$B$11:$B$26,$C184,'Saturday Races 8-20-22'!$AX$11:$AX$26)</f>
        <v>0</v>
      </c>
      <c r="CV184" s="174">
        <f>SUMIF('Saturday Races 8-20-22'!$B$11:$B$26,$C184,'Saturday Races 8-20-22'!$AY$11:$AY$26)</f>
        <v>0</v>
      </c>
      <c r="CW184" s="174">
        <f>SUMIF('Sunday Races 9-11-22'!$B$11:$B$20,$C184,'Sunday Races 9-11-22'!$AU$11:$AU$20)</f>
        <v>0</v>
      </c>
      <c r="CX184" s="174">
        <f>SUMIF('Sunday Races 9-11-22'!$B$11:$B$20,$C184,'Sunday Races 9-11-22'!$AV$11:$AV$20)</f>
        <v>0</v>
      </c>
      <c r="CY184" s="174">
        <f>SUMIF('Sunday Races 9-11-22'!$B$11:$B$20,$C184,'Sunday Races 9-11-22'!$AW$11:$AW$20)</f>
        <v>0</v>
      </c>
      <c r="CZ184" s="174">
        <f>SUMIF('Sunday Races 9-11-22'!$B$11:$B$20,$C184,'Sunday Races 9-11-22'!$AX$11:$AX$20)</f>
        <v>0</v>
      </c>
      <c r="DA184" s="174">
        <f>SUMIF('Sunday Races 9-11-22'!$B$11:$B$20,$C184,'Sunday Races 9-11-22'!$AY$11:$AY$20)</f>
        <v>0</v>
      </c>
      <c r="DB184" s="174">
        <f>SUMIF('Sunday Races 10-9-22'!$B$11:$B$21,$C184,'Sunday Races 10-9-22'!$AU$11:$AU$21)</f>
        <v>0</v>
      </c>
      <c r="DC184" s="174">
        <f>SUMIF('Sunday Races 10-9-22'!$B$11:$B$21,$C184,'Sunday Races 10-9-22'!$AV$11:$AV$21)</f>
        <v>0</v>
      </c>
      <c r="DD184" s="174">
        <f>SUMIF('Sunday Races 10-9-22'!$B$11:$B$21,$C184,'Sunday Races 10-9-22'!$AW$11:$AW$21)</f>
        <v>0</v>
      </c>
      <c r="DE184" s="174">
        <f>SUMIF('Sunday Races 10-9-22'!$B$11:$B$21,$C184,'Sunday Races 10-9-22'!$AX$11:$AX$21)</f>
        <v>0</v>
      </c>
      <c r="DF184" s="174">
        <f>SUMIF('Sunday Races 10-9-22'!$B$11:$B$21,$C184,'Sunday Races 10-9-22'!$AY$11:$AY$21)</f>
        <v>0</v>
      </c>
      <c r="DG184" s="174">
        <f>SUMIF('Sunday Races 10-23-22'!$B$11:$B$22,$C184,'Sunday Races 10-23-22'!$AU$11:$AU$22)</f>
        <v>0</v>
      </c>
      <c r="DH184" s="174">
        <f>SUMIF('Sunday Races 10-23-22'!$B$11:$B$22,$C184,'Sunday Races 10-23-22'!$AV$11:$AV$22)</f>
        <v>0</v>
      </c>
      <c r="DI184" s="174">
        <f>SUMIF('Sunday Races 10-23-22'!$B$11:$B$22,$C184,'Sunday Races 10-23-22'!$AW$11:$AW$22)</f>
        <v>0</v>
      </c>
      <c r="DJ184" s="174">
        <f>SUMIF('Sunday Races 10-23-22'!$B$11:$B$22,$C184,'Sunday Races 10-23-22'!$AX$11:$AX$22)</f>
        <v>0</v>
      </c>
      <c r="DK184" s="174">
        <f>SUMIF('Sunday Races 10-23-22'!$B$11:$B$22,$C184,'Sunday Races 10-23-22'!$AY$11:$AY$22)</f>
        <v>0</v>
      </c>
      <c r="DL184" s="175"/>
      <c r="DM184" s="176"/>
      <c r="DN184" s="177">
        <f t="shared" si="165"/>
        <v>0</v>
      </c>
      <c r="DO184" s="177">
        <f t="shared" si="165"/>
        <v>0</v>
      </c>
      <c r="DP184" s="177">
        <f t="shared" si="165"/>
        <v>0</v>
      </c>
      <c r="DQ184" s="177">
        <f t="shared" si="165"/>
        <v>0</v>
      </c>
      <c r="DR184" s="177">
        <f t="shared" si="165"/>
        <v>0</v>
      </c>
      <c r="DS184" s="177">
        <f t="shared" si="165"/>
        <v>0</v>
      </c>
      <c r="DT184" s="177">
        <f t="shared" si="165"/>
        <v>0</v>
      </c>
      <c r="DU184" s="177">
        <f t="shared" si="165"/>
        <v>0</v>
      </c>
      <c r="DV184" s="177">
        <f t="shared" si="165"/>
        <v>0</v>
      </c>
      <c r="DW184" s="177">
        <f t="shared" si="165"/>
        <v>0</v>
      </c>
      <c r="DX184" s="177">
        <f t="shared" si="166"/>
        <v>0</v>
      </c>
      <c r="DY184" s="177">
        <f t="shared" si="166"/>
        <v>0</v>
      </c>
      <c r="DZ184" s="177">
        <f t="shared" si="166"/>
        <v>0</v>
      </c>
      <c r="EA184" s="177">
        <f t="shared" si="166"/>
        <v>0</v>
      </c>
      <c r="EB184" s="177">
        <f t="shared" si="166"/>
        <v>0</v>
      </c>
      <c r="EC184" s="177">
        <f t="shared" si="166"/>
        <v>0</v>
      </c>
      <c r="ED184" s="177">
        <f t="shared" si="166"/>
        <v>0</v>
      </c>
      <c r="EE184" s="177">
        <f t="shared" si="166"/>
        <v>0</v>
      </c>
      <c r="EF184" s="177">
        <f t="shared" si="166"/>
        <v>0</v>
      </c>
      <c r="EG184" s="177">
        <f t="shared" si="166"/>
        <v>0</v>
      </c>
      <c r="EH184" s="177">
        <f t="shared" si="167"/>
        <v>0</v>
      </c>
      <c r="EI184" s="177">
        <f t="shared" si="167"/>
        <v>0</v>
      </c>
      <c r="EJ184" s="177">
        <f t="shared" si="167"/>
        <v>0</v>
      </c>
      <c r="EK184" s="177">
        <f t="shared" si="167"/>
        <v>0</v>
      </c>
      <c r="EL184" s="177">
        <f t="shared" si="167"/>
        <v>0</v>
      </c>
      <c r="EM184" s="177">
        <f t="shared" si="167"/>
        <v>0</v>
      </c>
      <c r="EN184" s="177">
        <f t="shared" si="167"/>
        <v>0</v>
      </c>
      <c r="EO184" s="177">
        <f t="shared" si="167"/>
        <v>0</v>
      </c>
      <c r="EP184" s="177">
        <f t="shared" si="167"/>
        <v>0</v>
      </c>
      <c r="EQ184" s="177">
        <f t="shared" si="167"/>
        <v>0</v>
      </c>
      <c r="ER184" s="177">
        <f t="shared" si="168"/>
        <v>0</v>
      </c>
      <c r="ES184" s="177">
        <f t="shared" si="168"/>
        <v>0</v>
      </c>
      <c r="ET184" s="177">
        <f t="shared" si="168"/>
        <v>0</v>
      </c>
      <c r="EU184" s="177">
        <f t="shared" si="168"/>
        <v>0</v>
      </c>
      <c r="EV184" s="177">
        <f t="shared" si="168"/>
        <v>0</v>
      </c>
      <c r="EW184" s="177">
        <f t="shared" si="168"/>
        <v>0</v>
      </c>
      <c r="EX184" s="177">
        <f t="shared" si="168"/>
        <v>0</v>
      </c>
      <c r="EY184" s="177">
        <f t="shared" si="168"/>
        <v>0</v>
      </c>
      <c r="EZ184" s="177">
        <f t="shared" si="168"/>
        <v>0</v>
      </c>
      <c r="FA184" s="177">
        <f t="shared" si="168"/>
        <v>0</v>
      </c>
      <c r="FB184" s="177">
        <f t="shared" si="169"/>
        <v>0</v>
      </c>
      <c r="FC184" s="177">
        <f t="shared" si="169"/>
        <v>0</v>
      </c>
      <c r="FD184" s="177">
        <f t="shared" si="169"/>
        <v>0</v>
      </c>
      <c r="FE184" s="177">
        <f t="shared" si="169"/>
        <v>0</v>
      </c>
      <c r="FF184" s="177">
        <f t="shared" si="169"/>
        <v>0</v>
      </c>
      <c r="FG184" s="177">
        <f t="shared" si="169"/>
        <v>0</v>
      </c>
      <c r="FH184" s="177">
        <f t="shared" si="169"/>
        <v>0</v>
      </c>
      <c r="FI184" s="177">
        <f t="shared" si="169"/>
        <v>0</v>
      </c>
      <c r="FJ184" s="177">
        <f t="shared" si="169"/>
        <v>0</v>
      </c>
      <c r="FK184" s="177">
        <f t="shared" si="169"/>
        <v>0</v>
      </c>
      <c r="FL184" s="177">
        <f t="shared" si="170"/>
        <v>0</v>
      </c>
      <c r="FM184" s="177">
        <f t="shared" si="170"/>
        <v>0</v>
      </c>
      <c r="FN184" s="177">
        <f t="shared" si="170"/>
        <v>0</v>
      </c>
      <c r="FO184" s="177">
        <f t="shared" si="170"/>
        <v>0</v>
      </c>
      <c r="FP184" s="177">
        <f t="shared" si="170"/>
        <v>0</v>
      </c>
      <c r="FQ184" s="177">
        <f t="shared" si="170"/>
        <v>0</v>
      </c>
      <c r="FR184" s="177">
        <f t="shared" si="170"/>
        <v>0</v>
      </c>
      <c r="FS184" s="177">
        <f t="shared" si="170"/>
        <v>0</v>
      </c>
      <c r="FT184" s="177">
        <f t="shared" si="170"/>
        <v>0</v>
      </c>
      <c r="FU184" s="177">
        <f t="shared" si="170"/>
        <v>0</v>
      </c>
      <c r="FV184" s="177">
        <f t="shared" si="170"/>
        <v>0</v>
      </c>
      <c r="FW184" s="177">
        <f t="shared" si="170"/>
        <v>0</v>
      </c>
      <c r="FX184" s="177">
        <f t="shared" si="170"/>
        <v>0</v>
      </c>
      <c r="FY184" s="177">
        <f t="shared" si="170"/>
        <v>0</v>
      </c>
      <c r="FZ184" s="177">
        <f t="shared" si="170"/>
        <v>0</v>
      </c>
      <c r="GA184" s="177"/>
      <c r="GB184" s="229">
        <f t="shared" si="157"/>
        <v>62</v>
      </c>
      <c r="GC184" s="229">
        <f t="shared" si="158"/>
        <v>4</v>
      </c>
      <c r="GD184" s="174">
        <f>SUMIF('One Day 12-04-21 Scots'!$B$11:$B$24,$C184,'One Day 12-04-21 Scots'!$AU$11:$AU$24)</f>
        <v>0</v>
      </c>
      <c r="GE184" s="174">
        <f>SUMIF('One Day 12-04-21 Scots'!$B$11:$B$24,$C184,'One Day 12-04-21 Scots'!$AV$11:$AV$24)</f>
        <v>0</v>
      </c>
      <c r="GF184" s="174">
        <f>SUMIF('One Day 12-04-21 Scots'!$B$11:$B$24,$C184,'One Day 12-04-21 Scots'!$AW$11:$AW$24)</f>
        <v>0</v>
      </c>
      <c r="GG184" s="174">
        <f>SUMIF('One Day 12-04-21 Scots'!$B$11:$B$24,$C184,'One Day 12-04-21 Scots'!$AX$11:$AX$24)</f>
        <v>0</v>
      </c>
      <c r="GH184" s="174">
        <f>SUMIF('One Day 12-04-21 Scots'!$B$11:$B$24,$C184,'One Day 12-04-21 Scots'!$AY$11:$AY$24)</f>
        <v>0</v>
      </c>
      <c r="GI184" s="174">
        <f>SUMIF('One Day 12-04-21 Thistles'!$B$11:$B$25,$C184,'One Day 12-04-21 Thistles'!$AU$11:$AU$25)</f>
        <v>0</v>
      </c>
      <c r="GJ184" s="174">
        <f>SUMIF('One Day 12-04-21 Thistles'!$B$11:$B$25,$C184,'One Day 12-04-21 Thistles'!$AV$11:$AV$25)</f>
        <v>0</v>
      </c>
      <c r="GK184" s="174">
        <f>SUMIF('One Day 12-04-21 Thistles'!$B$11:$B$25,$C184,'One Day 12-04-21 Thistles'!$AW$11:$AW$25)</f>
        <v>0</v>
      </c>
      <c r="GL184" s="174">
        <f>SUMIF('One Day 12-04-21 Thistles'!$B$11:$B$25,$C184,'One Day 12-04-21 Thistles'!$AX$11:$AX$25)</f>
        <v>0</v>
      </c>
      <c r="GM184" s="174">
        <f>SUMIF('One Day 12-04-21 Thistles'!$B$11:$B$25,$C184,'One Day 12-04-21 Thistles'!$AY$11:$AY$25)</f>
        <v>0</v>
      </c>
      <c r="GN184" s="174">
        <f>SUMIF('Chili One Day 2-12-22 Scots'!$B$11:$B$27,$C184,'Chili One Day 2-12-22 Scots'!$AU$11:$AU$27)</f>
        <v>0</v>
      </c>
      <c r="GO184" s="174">
        <f>SUMIF('Chili One Day 2-12-22 Scots'!$B$11:$B$27,$C184,'Chili One Day 2-12-22 Scots'!$AV$11:$AV$27)</f>
        <v>0</v>
      </c>
      <c r="GP184" s="174">
        <f>SUMIF('Chili One Day 2-12-22 Scots'!$B$11:$B$27,$C184,'Chili One Day 2-12-22 Scots'!$AW$11:$AW$27)</f>
        <v>0</v>
      </c>
      <c r="GQ184" s="174">
        <f>SUMIF('Chili One Day 2-12-22 Scots'!$B$11:$B$27,$C184,'Chili One Day 2-12-22 Scots'!$AX$11:$AX$27)</f>
        <v>0</v>
      </c>
      <c r="GR184" s="174">
        <f>SUMIF('Chili One Day 2-12-22 Scots'!$B$11:$B$27,$C184,'Chili One Day 2-12-22 Scots'!$AY$11:$AY$27)</f>
        <v>0</v>
      </c>
      <c r="GS184" s="174">
        <f>SUMIF('Chili One Day 2-12-22 Thistles'!$B$11:$B$27,$C184,'Chili One Day 2-12-22 Thistles'!$AU$11:$AU$27)</f>
        <v>0</v>
      </c>
      <c r="GT184" s="174">
        <f>SUMIF('Chili One Day 2-12-22 Thistles'!$B$11:$B$27,$C184,'Chili One Day 2-12-22 Thistles'!$AV$11:$AV$27)</f>
        <v>0</v>
      </c>
      <c r="GU184" s="174">
        <f>SUMIF('Chili One Day 2-12-22 Thistles'!$B$11:$B$27,$C184,'Chili One Day 2-12-22 Thistles'!$AW$11:$AW$27)</f>
        <v>0</v>
      </c>
      <c r="GV184" s="174">
        <f>SUMIF('Chili One Day 2-12-22 Thistles'!$B$11:$B$27,$C184,'Chili One Day 2-12-22 Thistles'!$AX$11:$AX$27)</f>
        <v>0</v>
      </c>
      <c r="GW184" s="174">
        <f>SUMIF('Chili One Day 2-12-22 Thistles'!$B$11:$B$27,$C184,'Chili One Day 2-12-22 Thistles'!$AY$11:$AY$27)</f>
        <v>0</v>
      </c>
      <c r="GX184" s="174">
        <f>SUMIF('Ironman One Day 3-5-22 FS'!$B$11:$B$26,$C184,'Ironman One Day 3-5-22 FS'!$AU$11:$AU$26)</f>
        <v>0</v>
      </c>
      <c r="GY184" s="174">
        <f>SUMIF('Ironman One Day 3-5-22 FS'!$B$11:$B$26,$C184,'Ironman One Day 3-5-22 FS'!$AV$11:$AV$26)</f>
        <v>0</v>
      </c>
      <c r="GZ184" s="174">
        <f>SUMIF('Ironman One Day 3-5-22 FS'!$B$11:$B$26,$C184,'Ironman One Day 3-5-22 FS'!$AW$11:$AW$26)</f>
        <v>0</v>
      </c>
      <c r="HA184" s="174">
        <f>SUMIF('Ironman One Day 3-5-22 FS'!$B$11:$B$26,$C184,'Ironman One Day 3-5-22 FS'!$AX$11:$AX$26)</f>
        <v>0</v>
      </c>
      <c r="HB184" s="174">
        <f>SUMIF('Ironman One Day 3-5-22 FS'!$B$11:$B$26,$C184,'Ironman One Day 3-5-22 FS'!$AY$11:$AY$26)</f>
        <v>0</v>
      </c>
      <c r="HC184" s="174">
        <f>SUMIF('Ironman One Day 3-5-22 420'!$B$11:$B$26,$C184,'Ironman One Day 3-5-22 420'!$AU$11:$AU$26)</f>
        <v>0</v>
      </c>
      <c r="HD184" s="174">
        <f>SUMIF('Ironman One Day 3-5-22 420'!$B$11:$B$26,$C184,'Ironman One Day 3-5-22 420'!$AV$11:$AV$26)</f>
        <v>0</v>
      </c>
      <c r="HE184" s="174">
        <f>SUMIF('Ironman One Day 3-5-22 420'!$B$11:$B$26,$C184,'Ironman One Day 3-5-22 420'!$AW$11:$AW$26)</f>
        <v>0</v>
      </c>
      <c r="HF184" s="174">
        <f>SUMIF('Ironman One Day 3-5-22 420'!$B$11:$B$26,$C184,'Ironman One Day 3-5-22 420'!$AX$11:$AX$26)</f>
        <v>0</v>
      </c>
      <c r="HG184" s="174">
        <f>SUMIF('Ironman One Day 3-5-22 420'!$B$11:$B$26,$C184,'Ironman One Day 3-5-22 420'!$AY$11:$AY$26)</f>
        <v>0</v>
      </c>
      <c r="HH184" s="174">
        <f>SUMIF('Easter One Day 4-16-22 FS'!$B$11:$B$25,$C184,'Easter One Day 4-16-22 FS'!$AU$11:$AU$25)</f>
        <v>0</v>
      </c>
      <c r="HI184" s="174">
        <f>SUMIF('Easter One Day 4-16-22 FS'!$B$11:$B$25,$C184,'Easter One Day 4-16-22 FS'!$AV$11:$AV$25)</f>
        <v>0</v>
      </c>
      <c r="HJ184" s="174">
        <f>SUMIF('Easter One Day 4-16-22 FS'!$B$11:$B$25,$C184,'Easter One Day 4-16-22 FS'!$AW$11:$AW$25)</f>
        <v>0</v>
      </c>
      <c r="HK184" s="174">
        <f>SUMIF('Easter One Day 4-16-22 FS'!$B$11:$B$25,$C184,'Easter One Day 4-16-22 FS'!$AX$11:$AX$25)</f>
        <v>0</v>
      </c>
      <c r="HL184" s="174">
        <f>SUMIF('Easter One Day 4-16-22 FS'!$B$11:$B$25,$C184,'Easter One Day 4-16-22 FS'!$AY$11:$AY$25)</f>
        <v>0</v>
      </c>
      <c r="HM184" s="174">
        <f>SUMIF('Easter One Day 4-16-22 TH'!$B$11:$B$25,$C184,'Easter One Day 4-16-22 TH'!$AU$11:$AU$25)</f>
        <v>0</v>
      </c>
      <c r="HN184" s="174">
        <f>SUMIF('Easter One Day 4-16-22 TH'!$B$11:$B$25,$C184,'Easter One Day 4-16-22 TH'!$AV$11:$AV$25)</f>
        <v>0</v>
      </c>
      <c r="HO184" s="174">
        <f>SUMIF('Easter One Day 4-16-22 TH'!$B$11:$B$25,$C184,'Easter One Day 4-16-22 TH'!$AW$11:$AW$25)</f>
        <v>0</v>
      </c>
      <c r="HP184" s="174">
        <f>SUMIF('Easter One Day 4-16-22 TH'!$B$11:$B$25,$C184,'Easter One Day 4-16-22 TH'!$AX$11:$AX$25)</f>
        <v>0</v>
      </c>
      <c r="HQ184" s="174">
        <f>SUMIF('Easter One Day 4-16-22 TH'!$B$11:$B$25,$C184,'Easter One Day 4-16-22 TH'!$AY$11:$AY$25)</f>
        <v>0</v>
      </c>
      <c r="HR184" s="174">
        <f>SUMIF('Long Distance Race 5-7-22'!$B$11:$B$25,$C184,'Long Distance Race 5-7-22'!$AU$11:$AU$25)</f>
        <v>0</v>
      </c>
      <c r="HS184" s="174">
        <f>SUMIF('Long Distance Race 5-7-22'!$B$11:$B$18,$C184,'Long Distance Race 5-7-22'!$AV$11:$AV$18)</f>
        <v>0</v>
      </c>
      <c r="HT184" s="174">
        <f>SUMIF('Long Distance Race 5-7-22'!$B$11:$B$18,$C184,'Long Distance Race 5-7-22'!$AW$11:$AW$18)</f>
        <v>0</v>
      </c>
      <c r="HU184" s="174">
        <f>SUMIF('Long Distance Race 5-7-22'!$B$11:$B$18,$C184,'Long Distance Race 5-7-22'!$AX$11:$AX$18)</f>
        <v>0</v>
      </c>
      <c r="HV184" s="174">
        <f>SUMIF('Long Distance Race 5-7-22'!$B$11:$B$18,$C184,'Long Distance Race 5-7-22'!$AY$11:$AY$18)</f>
        <v>0</v>
      </c>
      <c r="HW184" s="174">
        <f>SUMIF('Memorial Day Regatta 5-28-22 Op'!$B$11:$B$25,$C184,'Memorial Day Regatta 5-28-22 Op'!$AU$11:$AU$25)</f>
        <v>0</v>
      </c>
      <c r="HX184" s="174">
        <f>SUMIF('Memorial Day Regatta 5-28-22 Op'!$B$11:$B$18,$C184,'Memorial Day Regatta 5-28-22 Op'!$AV$11:$AV$18)</f>
        <v>0</v>
      </c>
      <c r="HY184" s="174">
        <f>SUMIF('Memorial Day Regatta 5-28-22 Op'!$B$11:$B$18,$C184,'Memorial Day Regatta 5-28-22 Op'!$AW$11:$AW$18)</f>
        <v>0</v>
      </c>
      <c r="HZ184" s="174">
        <f>SUMIF('Memorial Day Regatta 5-28-22 Op'!$B$11:$B$18,$C184,'Memorial Day Regatta 5-28-22 Op'!$AX$11:$AX$18)</f>
        <v>0</v>
      </c>
      <c r="IA184" s="174">
        <f>SUMIF('Memorial Day Regatta 5-28-22 Op'!$B$11:$B$18,$C184,'Memorial Day Regatta 5-28-22 Op'!$AY$11:$AY$18)</f>
        <v>0</v>
      </c>
      <c r="IB184" s="174">
        <f>SUMIF('Caldwell Cup 6-25-22 TH'!$B$11:$B$25,$C184,'Caldwell Cup 6-25-22 TH'!$AU$11:$AU$25)</f>
        <v>0</v>
      </c>
      <c r="IC184" s="174">
        <f>SUMIF('Caldwell Cup 6-25-22 TH'!$B$11:$B$25,$C184,'Caldwell Cup 6-25-22 TH'!$AV$11:$AV$25)</f>
        <v>0</v>
      </c>
      <c r="ID184" s="174">
        <f>SUMIF('Caldwell Cup 6-25-22 TH'!$B$11:$B$25,$C184,'Caldwell Cup 6-25-22 TH'!$AW$11:$AW$25)</f>
        <v>0</v>
      </c>
      <c r="IE184" s="174">
        <f>SUMIF('Caldwell Cup 6-25-22 TH'!$B$11:$B$25,$C184,'Caldwell Cup 6-25-22 TH'!$AX$11:$AX$25)</f>
        <v>0</v>
      </c>
      <c r="IF184" s="174">
        <f>SUMIF('Caldwell Cup 6-25-22 TH'!$B$11:$B$25,$C184,'Caldwell Cup 6-25-22 TH'!$AY$11:$AY$25)</f>
        <v>0</v>
      </c>
      <c r="IG184" s="174">
        <f>SUMIF('Caldwell Cup 6-25-22 FS'!$B$11:$B$21,$C184,'Caldwell Cup 6-25-22 FS'!$AU$11:$AU$21)</f>
        <v>0</v>
      </c>
      <c r="IH184" s="174">
        <f>SUMIF('Caldwell Cup 6-25-22 FS'!$B$11:$B$21,$C184,'Caldwell Cup 6-25-22 FS'!$AV$11:$AV$21)</f>
        <v>0</v>
      </c>
      <c r="II184" s="174">
        <f>SUMIF('Caldwell Cup 6-25-22 FS'!$B$11:$B$21,$C184,'Caldwell Cup 6-25-22 FS'!$AW$11:$AW$21)</f>
        <v>0</v>
      </c>
      <c r="IJ184" s="174">
        <f>SUMIF('Caldwell Cup 6-25-22 FS'!$B$11:$B$21,$C184,'Caldwell Cup 6-25-22 FS'!$AX$11:$AX$21)</f>
        <v>0</v>
      </c>
      <c r="IK184" s="174">
        <f>SUMIF('Caldwell Cup 6-25-22 FS'!$B$11:$B$21,$C184,'Caldwell Cup 6-25-22 FS'!$AY$11:$AY$21)</f>
        <v>0</v>
      </c>
      <c r="IL184" s="174">
        <f>SUMIF('Caldwell Cup 6-25-22 Lasers'!$B$11:$B$23,$C184,'Caldwell Cup 6-25-22 Lasers'!$AU$11:$AU$23)</f>
        <v>0</v>
      </c>
      <c r="IM184" s="174">
        <f>SUMIF('Caldwell Cup 6-25-22 Lasers'!$B$11:$B$23,$C184,'Caldwell Cup 6-25-22 Lasers'!$AV$11:$AV$23)</f>
        <v>0</v>
      </c>
      <c r="IN184" s="174">
        <f>SUMIF('Caldwell Cup 6-25-22 Lasers'!$B$11:$B$23,$C184,'Caldwell Cup 6-25-22 Lasers'!$AW$11:$AW$23)</f>
        <v>0</v>
      </c>
      <c r="IO184" s="174">
        <f>SUMIF('Caldwell Cup 6-25-22 Lasers'!$B$11:$B$23,$C184,'Caldwell Cup 6-25-22 Lasers'!$AX$11:$AX$23)</f>
        <v>0</v>
      </c>
      <c r="IP184" s="174">
        <f>SUMIF('Caldwell Cup 6-25-22 Lasers'!$B$11:$B$23,$C184,'Caldwell Cup 6-25-22 Lasers'!$AY$11:$AY$23)</f>
        <v>0</v>
      </c>
      <c r="IQ184" s="174">
        <f>SUMIF('Labor Day Regatta 9-3-22 FS'!$B$11:$B$30,$C184,'Labor Day Regatta 9-3-22 FS'!$AU$11:$AU$30)</f>
        <v>0</v>
      </c>
      <c r="IR184" s="174">
        <f>SUMIF('Labor Day Regatta 9-3-22 FS'!$B$11:$B$30,$C184,'Labor Day Regatta 9-3-22 FS'!$AV$11:$AV$30)</f>
        <v>0</v>
      </c>
      <c r="IS184" s="174">
        <f>SUMIF('Labor Day Regatta 9-3-22 FS'!$B$11:$B$30,$C184,'Labor Day Regatta 9-3-22 FS'!$AW$11:$AW$30)</f>
        <v>0</v>
      </c>
      <c r="IT184" s="174">
        <f>SUMIF('Labor Day Regatta 9-3-22 FS'!$B$11:$B$30,$C184,'Labor Day Regatta 9-3-22 FS'!$AX$11:$AX$30)</f>
        <v>0</v>
      </c>
      <c r="IU184" s="174">
        <f>SUMIF('Labor Day Regatta 9-3-22 FS'!$B$11:$B$30,$C184,'Labor Day Regatta 9-3-22 FS'!$AY$11:$AY$30)</f>
        <v>0</v>
      </c>
      <c r="IV184" s="174">
        <f>SUMIF('2022-09-17 Leukemia Cup FS'!$B$11:$B$26,$C184,'2022-09-17 Leukemia Cup FS'!$AU$11:$AU$26)</f>
        <v>0</v>
      </c>
      <c r="IW184" s="174">
        <f>SUMIF('2022-09-17 Leukemia Cup FS'!$B$11:$B$26,$C184,'2022-09-17 Leukemia Cup FS'!$AV$11:$AV$26)</f>
        <v>0</v>
      </c>
      <c r="IX184" s="174">
        <f>SUMIF('2022-09-17 Leukemia Cup FS'!$B$11:$B$26,$C184,'2022-09-17 Leukemia Cup FS'!$AW$11:$AW$26)</f>
        <v>0</v>
      </c>
      <c r="IY184" s="174">
        <f>SUMIF('2022-09-17 Leukemia Cup FS'!$B$11:$B$26,$C184,'2022-09-17 Leukemia Cup FS'!$AX$11:$AX$26)</f>
        <v>0</v>
      </c>
      <c r="IZ184" s="174">
        <f>SUMIF('2022-09-17 Leukemia Cup FS'!$B$11:$B$26,$C184,'2022-09-17 Leukemia Cup FS'!$AY$11:$AY$26)</f>
        <v>0</v>
      </c>
      <c r="JA184" s="174">
        <f>SUMIF('2022-09-17 Leukemia Cup TH'!$B$11:$B$28,$C184,'2022-09-17 Leukemia Cup TH'!$AU$11:$AU$28)</f>
        <v>0</v>
      </c>
      <c r="JB184" s="174">
        <f>SUMIF('2022-09-17 Leukemia Cup TH'!$B$11:$B$28,$C184,'2022-09-17 Leukemia Cup TH'!$AV$11:$AV$28)</f>
        <v>0</v>
      </c>
      <c r="JC184" s="174">
        <f>SUMIF('2022-09-17 Leukemia Cup TH'!$B$11:$B$28,$C184,'2022-09-17 Leukemia Cup TH'!$AW$11:$AW$28)</f>
        <v>0</v>
      </c>
      <c r="JD184" s="174">
        <f>SUMIF('2022-09-17 Leukemia Cup TH'!$B$11:$B$28,$C184,'2022-09-17 Leukemia Cup TH'!$AX$11:$AX$28)</f>
        <v>0</v>
      </c>
      <c r="JE184" s="174">
        <f>SUMIF('2022-09-17 Leukemia Cup TH'!$B$11:$B$28,$C184,'2022-09-17 Leukemia Cup TH'!$AY$11:$AY$28)</f>
        <v>0</v>
      </c>
      <c r="JF184" s="174">
        <f>SUMIF('Smith-Berry LDR 9-24-22'!$B$11:$B$30,$C184,'Smith-Berry LDR 9-24-22'!$AU$11:$AU$30)</f>
        <v>0</v>
      </c>
      <c r="JG184" s="174">
        <f>SUMIF('Smith-Berry LDR 9-24-22'!$B$11:$B$30,$C184,'Smith-Berry LDR 9-24-22'!$AV$11:$AV$30)</f>
        <v>0</v>
      </c>
      <c r="JH184" s="174">
        <f>SUMIF('Smith-Berry LDR 9-24-22'!$B$11:$B$30,$C184,'Smith-Berry LDR 9-24-22'!$AW$11:$AW$30)</f>
        <v>0</v>
      </c>
      <c r="JI184" s="174">
        <f>SUMIF('Smith-Berry LDR 9-24-22'!$B$11:$B$30,$C184,'Smith-Berry LDR 9-24-22'!$AX$11:$AX$30)</f>
        <v>0</v>
      </c>
      <c r="JJ184" s="174">
        <f>SUMIF('Smith-Berry LDR 9-24-22'!$B$11:$B$30,$C184,'Smith-Berry LDR 9-24-22'!$AY$11:$AY$30)</f>
        <v>0</v>
      </c>
      <c r="JK184" s="174">
        <f>SUMIF('Great Scot 10-1-22 Cham'!$B$11:$B$38,$C184,'Great Scot 10-1-22 Cham'!$AU$11:$AU$38)</f>
        <v>0</v>
      </c>
      <c r="JL184" s="174">
        <f>SUMIF('Great Scot 10-1-22 Cham'!$B$11:$B$38,$C184,'Great Scot 10-1-22 Cham'!$AV$11:$AV$38)</f>
        <v>0</v>
      </c>
      <c r="JM184" s="174">
        <f>SUMIF('Great Scot 10-1-22 Cham'!$B$11:$B$38,$C184,'Great Scot 10-1-22 Cham'!$AW$11:$AW$38)</f>
        <v>0</v>
      </c>
      <c r="JN184" s="174">
        <f>SUMIF('Great Scot 10-1-22 Cham'!$B$11:$B$38,$C184,'Great Scot 10-1-22 Cham'!$AX$11:$AX$38)</f>
        <v>0</v>
      </c>
      <c r="JO184" s="174">
        <f>SUMIF('Great Scot 10-1-22 Cham'!$B$11:$B$38,$C184,'Great Scot 10-1-22 Cham'!$AY$11:$AY$38)</f>
        <v>0</v>
      </c>
      <c r="JP184" s="174">
        <f>SUMIF('Great Scot 10-1-22 Chal'!$B$11:$B$28,$C184,'Great Scot 10-1-22 Chal'!$AU$11:$AU$28)</f>
        <v>0</v>
      </c>
      <c r="JQ184" s="174">
        <f>SUMIF('Great Scot 10-1-22 Chal'!$B$11:$B$28,$C184,'Great Scot 10-1-22 Chal'!$AV$11:$AV$28)</f>
        <v>0</v>
      </c>
      <c r="JR184" s="174">
        <f>SUMIF('Great Scot 10-1-22 Chal'!$B$11:$B$28,$C184,'Great Scot 10-1-22 Chal'!$AW$11:$AW$28)</f>
        <v>0</v>
      </c>
      <c r="JS184" s="174">
        <f>SUMIF('Great Scot 10-1-22 Chal'!$B$11:$B$28,$C184,'Great Scot 10-1-22 Chal'!$AX$11:$AX$28)</f>
        <v>0</v>
      </c>
      <c r="JT184" s="174">
        <f>SUMIF('Great Scot 10-1-22 Chal'!$B$11:$B$28,$C184,'Great Scot 10-1-22 Chal'!$AY$11:$AY$28)</f>
        <v>0</v>
      </c>
      <c r="JU184" s="174">
        <f>SUMIF('Great Pumpkin Regatta 10-15-22'!$B$11:$B$54,$C184,'Great Pumpkin Regatta 10-15-22'!$AU$11:$AU$54)</f>
        <v>18</v>
      </c>
      <c r="JV184" s="174">
        <f>SUMIF('Great Pumpkin Regatta 10-15-22'!$B$11:$B$54,$C184,'Great Pumpkin Regatta 10-15-22'!$AV$11:$AV$54)</f>
        <v>10</v>
      </c>
      <c r="JW184" s="174">
        <f>SUMIF('Great Pumpkin Regatta 10-15-22'!$B$11:$B$54,$C184,'Great Pumpkin Regatta 10-15-22'!$AW$11:$AW$54)</f>
        <v>19</v>
      </c>
      <c r="JX184" s="174">
        <f>SUMIF('Great Pumpkin Regatta 10-15-22'!$B$11:$B$54,$C184,'Great Pumpkin Regatta 10-15-22'!$AX$11:$AX$54)</f>
        <v>15</v>
      </c>
      <c r="JY184" s="174">
        <f>SUMIF('Great Pumpkin Regatta 10-15-22'!$B$11:$B$54,$C184,'Great Pumpkin Regatta 10-15-22'!$AY$11:$AY$54)</f>
        <v>0</v>
      </c>
      <c r="JZ184" s="174">
        <f>SUMIF('One Day Regatta 10-29-22 FS'!$B$11:$B$19,$C184,'One Day Regatta 10-29-22 FS'!$AU$11:$AU$19)</f>
        <v>0</v>
      </c>
      <c r="KA184" s="174">
        <f>SUMIF('One Day Regatta 10-29-22 FS'!$B$11:$B$19,$C184,'One Day Regatta 10-29-22 FS'!$AV$11:$AV$19)</f>
        <v>0</v>
      </c>
      <c r="KB184" s="174">
        <f>SUMIF('One Day Regatta 10-29-22 FS'!$B$11:$B$19,$C184,'One Day Regatta 10-29-22 FS'!$AW$11:$AW$19)</f>
        <v>0</v>
      </c>
      <c r="KC184" s="174">
        <f>SUMIF('One Day Regatta 10-29-22 FS'!$B$11:$B$19,$C184,'One Day Regatta 10-29-22 FS'!$AX$11:$AX$19)</f>
        <v>0</v>
      </c>
      <c r="KD184" s="174">
        <f>SUMIF('One Day Regatta 10-29-22 FS'!$B$11:$B$19,$C184,'One Day Regatta 10-29-22 FS'!$AY$11:$AY$19)</f>
        <v>0</v>
      </c>
    </row>
    <row r="185" spans="1:290" ht="15" customHeight="1" x14ac:dyDescent="0.2">
      <c r="A185" s="400" t="s">
        <v>1369</v>
      </c>
      <c r="B185" s="134">
        <f t="shared" si="126"/>
        <v>36</v>
      </c>
      <c r="C185" s="170" t="s">
        <v>391</v>
      </c>
      <c r="D185" s="171">
        <f t="shared" si="152"/>
        <v>0</v>
      </c>
      <c r="E185" s="172">
        <f t="shared" si="153"/>
        <v>0</v>
      </c>
      <c r="F185" s="171">
        <f t="shared" si="154"/>
        <v>0</v>
      </c>
      <c r="G185" s="171">
        <v>0</v>
      </c>
      <c r="H185" s="171">
        <f t="shared" si="155"/>
        <v>0</v>
      </c>
      <c r="I185" s="173">
        <f t="shared" si="156"/>
        <v>0</v>
      </c>
      <c r="J185" s="173"/>
      <c r="K185" s="174">
        <f>SUMIF('Saturday Race 11-06-21'!$B$11:$B$21,$C185,'Saturday Race 11-06-21'!$AU$11:$AU$21)</f>
        <v>0</v>
      </c>
      <c r="L185" s="174">
        <f>SUMIF('Saturday Race 11-06-21'!$B$11:$B$21,$C185,'Saturday Race 11-06-21'!$AV$11:$AV$21)</f>
        <v>0</v>
      </c>
      <c r="M185" s="174">
        <f>SUMIF('Saturday Race 11-06-21'!$B$11:$B$21,$C185,'Saturday Race 11-06-21'!$AW$11:$AW$21)</f>
        <v>0</v>
      </c>
      <c r="N185" s="174">
        <f>SUMIF('Saturday Race 11-06-21'!$B$11:$B$21,$C185,'Saturday Race 11-06-21'!$AX$11:$AX$21)</f>
        <v>0</v>
      </c>
      <c r="O185" s="174">
        <f>SUMIF('Saturday Race 11-06-21'!$B$11:$B$21,$C185,'Saturday Race 11-06-21'!$AY$11:$AY$21)</f>
        <v>0</v>
      </c>
      <c r="P185" s="174">
        <f>SUMIF('Saturday Race 11-20-21'!$B$11:$B$20,$C185,'Saturday Race 11-20-21'!$AU$11:$AU$20)</f>
        <v>0</v>
      </c>
      <c r="Q185" s="174">
        <f>SUMIF('Saturday Race 11-20-21'!$B$11:$B$20,$C185,'Saturday Race 11-20-21'!$AV$11:$AV$20)</f>
        <v>0</v>
      </c>
      <c r="R185" s="174">
        <f>SUMIF('Saturday Race 11-20-21'!$B$11:$B$20,$C185,'Saturday Race 11-20-21'!$AW$11:$AW$20)</f>
        <v>0</v>
      </c>
      <c r="S185" s="174">
        <f>SUMIF('Saturday Race 11-20-21'!$B$11:$B$20,$C185,'Saturday Race 11-20-21'!$AX$11:$AX$20)</f>
        <v>0</v>
      </c>
      <c r="T185" s="174">
        <f>SUMIF('Saturday Race 11-20-21'!$B$11:$B$20,$C185,'Saturday Race 11-20-21'!$AY$11:$AY$20)</f>
        <v>0</v>
      </c>
      <c r="U185" s="174">
        <f>SUMIF('Saturday Race 1-08-22'!$B$11:$B$20,$C185,'Saturday Race 1-08-22'!$AU$11:$AU$20)</f>
        <v>0</v>
      </c>
      <c r="V185" s="174">
        <f>SUMIF('Saturday Race 1-08-22'!$B$11:$B$20,$C185,'Saturday Race 1-08-22'!$AV$11:$AV$20)</f>
        <v>0</v>
      </c>
      <c r="W185" s="174">
        <f>SUMIF('Saturday Race 1-08-22'!$B$11:$B$20,$C185,'Saturday Race 1-08-22'!$AW$11:$AW$20)</f>
        <v>0</v>
      </c>
      <c r="X185" s="174">
        <f>SUMIF('Saturday Race 1-08-22'!$B$11:$B$20,$C185,'Saturday Race 1-08-22'!$AX$11:$AX$20)</f>
        <v>0</v>
      </c>
      <c r="Y185" s="174">
        <f>SUMIF('Saturday Race 1-08-22'!$B$11:$B$20,$C185,'Saturday Race 1-08-22'!$AY$11:$AY$20)</f>
        <v>0</v>
      </c>
      <c r="Z185" s="174">
        <f>SUMIF('Saturday Race 1-22-22'!$B$11:$B$20,$C185,'Saturday Race 1-22-22'!$AU$11:$AU$20)</f>
        <v>0</v>
      </c>
      <c r="AA185" s="174">
        <f>SUMIF('Saturday Race 1-22-22'!$B$11:$B$20,$C185,'Saturday Race 1-22-22'!$AV$11:$AV$20)</f>
        <v>0</v>
      </c>
      <c r="AB185" s="174">
        <f>SUMIF('Saturday Race 1-22-22'!$B$11:$B$20,$C185,'Saturday Race 1-22-22'!$AW$11:$AW$20)</f>
        <v>0</v>
      </c>
      <c r="AC185" s="174">
        <f>SUMIF('Saturday Race 1-22-22'!$B$11:$B$20,$C185,'Saturday Race 1-22-22'!$AX$11:$AX$20)</f>
        <v>0</v>
      </c>
      <c r="AD185" s="174">
        <f>SUMIF('Saturday Race 1-22-22'!$B$11:$B$20,$C185,'Saturday Race 1-22-22'!$AY$11:$AY$20)</f>
        <v>0</v>
      </c>
      <c r="AE185" s="174">
        <f>SUMIF('Sunday Race 2-6-22'!$B$11:$B$20,$C185,'Sunday Race 2-6-22'!$AU$11:$AU$20)</f>
        <v>0</v>
      </c>
      <c r="AF185" s="174">
        <f>SUMIF('Sunday Race 2-6-22'!$B$11:$B$20,$C185,'Sunday Race 2-6-22'!$AV$11:$AV$20)</f>
        <v>0</v>
      </c>
      <c r="AG185" s="174">
        <f>SUMIF('Sunday Race 2-6-22'!$B$11:$B$20,$C185,'Sunday Race 2-6-22'!$AW$11:$AW$20)</f>
        <v>0</v>
      </c>
      <c r="AH185" s="174">
        <f>SUMIF('Sunday Race 2-6-22'!$B$11:$B$20,$C185,'Sunday Race 2-6-22'!$AX$11:$AX$20)</f>
        <v>0</v>
      </c>
      <c r="AI185" s="174">
        <f>SUMIF('Sunday Race 2-6-22'!$B$11:$B$20,$C185,'Sunday Race 2-6-22'!$AY$11:$AY$20)</f>
        <v>0</v>
      </c>
      <c r="AJ185" s="174">
        <f>SUMIF('Sunday Race 2-20-22'!$B$11:$B$26,$C185,'Sunday Race 2-20-22'!$AU$11:$AU$26)</f>
        <v>0</v>
      </c>
      <c r="AK185" s="174">
        <f>SUMIF('Sunday Race 2-20-22'!$B$11:$B$26,$C185,'Sunday Race 2-20-22'!$AV$11:$AV$26)</f>
        <v>0</v>
      </c>
      <c r="AL185" s="174">
        <f>SUMIF('Sunday Race 2-20-22'!$B$11:$B$26,$C185,'Sunday Race 2-20-22'!$AW$11:$AW$26)</f>
        <v>0</v>
      </c>
      <c r="AM185" s="174">
        <f>SUMIF('Sunday Race 2-20-22'!$B$11:$B$26,$C185,'Sunday Race 2-20-22'!$AX$11:$AX$26)</f>
        <v>0</v>
      </c>
      <c r="AN185" s="174">
        <f>SUMIF('Sunday Race 2-20-22'!$B$11:$B$26,$C185,'Sunday Race 2-20-22'!$AY$11:$AY$26)</f>
        <v>0</v>
      </c>
      <c r="AO185" s="174">
        <f>SUMIF('Sunday Race 2-27-22'!$B$11:$B$20,$C185,'Sunday Race 2-27-22'!$AU$11:$AU$20)</f>
        <v>0</v>
      </c>
      <c r="AP185" s="174">
        <f>SUMIF('Sunday Race 2-27-22'!$B$11:$B$20,$C185,'Sunday Race 2-27-22'!$AV$11:$AV$20)</f>
        <v>0</v>
      </c>
      <c r="AQ185" s="174">
        <f>SUMIF('Sunday Race 2-27-22'!$B$11:$B$20,$C185,'Sunday Race 2-27-22'!$AW$11:$AW$20)</f>
        <v>0</v>
      </c>
      <c r="AR185" s="174">
        <f>SUMIF('Sunday Race 2-27-22'!$B$11:$B$20,$C185,'Sunday Race 2-27-22'!$AX$11:$AX$20)</f>
        <v>0</v>
      </c>
      <c r="AS185" s="174">
        <f>SUMIF('Sunday Race 2-27-22'!$B$11:$B$20,$C185,'Sunday Race 2-27-22'!$AY$11:$AY$20)</f>
        <v>0</v>
      </c>
      <c r="AT185" s="174">
        <f>SUMIF('Sunday Race 3-13-22'!$B$11:$B$25,$C185,'Sunday Race 3-13-22'!$AU$11:$AU$25)</f>
        <v>0</v>
      </c>
      <c r="AU185" s="174">
        <f>SUMIF('Sunday Race 3-13-22'!$B$11:$B$25,$C185,'Sunday Race 3-13-22'!$AV$11:$AV$25)</f>
        <v>0</v>
      </c>
      <c r="AV185" s="174">
        <f>SUMIF('Sunday Race 3-13-22'!$B$11:$B$25,$C185,'Sunday Race 3-13-22'!$AW$11:$AW$25)</f>
        <v>0</v>
      </c>
      <c r="AW185" s="174">
        <f>SUMIF('Sunday Race 3-13-22'!$B$11:$B$25,$C185,'Sunday Race 3-13-22'!$AX$11:$AX$25)</f>
        <v>0</v>
      </c>
      <c r="AX185" s="174">
        <f>SUMIF('Sunday Race 3-13-22'!$B$11:$B$25,$C185,'Sunday Race 3-13-22'!$AY$11:$AY$25)</f>
        <v>0</v>
      </c>
      <c r="AY185" s="174">
        <f>SUMIF('Saturday Race 3-19-22'!$B$11:$B$15,$C185,'Saturday Race 3-19-22'!$AU$11:$AU$15)</f>
        <v>0</v>
      </c>
      <c r="AZ185" s="174">
        <f>SUMIF('Saturday Race 3-19-22'!$B$11:$B$15,$C185,'Saturday Race 3-19-22'!$AV$11:$AV$15)</f>
        <v>0</v>
      </c>
      <c r="BA185" s="174">
        <f>SUMIF('Saturday Race 3-19-22'!$B$11:$B$15,$C185,'Saturday Race 3-19-22'!$AW$11:$AW$15)</f>
        <v>0</v>
      </c>
      <c r="BB185" s="174">
        <f>SUMIF('Saturday Race 3-19-22'!$B$11:$B$15,$C185,'Saturday Race 3-19-22'!$AX$11:$AX$15)</f>
        <v>0</v>
      </c>
      <c r="BC185" s="174">
        <f>SUMIF('Saturday Race 3-19-22'!$B$11:$B$15,$C185,'Saturday Race 3-19-22'!$AY$11:$AY$15)</f>
        <v>0</v>
      </c>
      <c r="BD185" s="174">
        <f>SUMIF('Sunday Races 4-10-22'!$B$11:$B$26,$C185,'Sunday Races 4-10-22'!$AU$11:$AU$26)</f>
        <v>0</v>
      </c>
      <c r="BE185" s="174">
        <f>SUMIF('Sunday Races 4-10-22'!$B$11:$B$26,$C185,'Sunday Races 4-10-22'!$AV$11:$AV$26)</f>
        <v>0</v>
      </c>
      <c r="BF185" s="174">
        <f>SUMIF('Sunday Races 4-10-22'!$B$11:$B$26,$C185,'Sunday Races 4-10-22'!$AW$11:$AW$26)</f>
        <v>0</v>
      </c>
      <c r="BG185" s="174">
        <f>SUMIF('Sunday Races 4-10-22'!$B$11:$B$26,$C185,'Sunday Races 4-10-22'!$AX$11:$AX$26)</f>
        <v>0</v>
      </c>
      <c r="BH185" s="174">
        <f>SUMIF('Sunday Races 4-10-22'!$B$11:$B$26,$C185,'Sunday Races 4-10-22'!$AY$11:$AY$26)</f>
        <v>0</v>
      </c>
      <c r="BI185" s="174">
        <f>SUMIF('Sunday Races 5-1-22'!$B$11:$B$28,$C185,'Sunday Races 5-1-22'!$AU$11:$AU$28)</f>
        <v>0</v>
      </c>
      <c r="BJ185" s="174">
        <f>SUMIF('Sunday Races 5-1-22'!$B$11:$B$28,$C185,'Sunday Races 5-1-22'!$AV$11:$AV$28)</f>
        <v>0</v>
      </c>
      <c r="BK185" s="174">
        <f>SUMIF('Sunday Races 5-1-22'!$B$11:$B$28,$C185,'Sunday Races 5-1-22'!$AW$11:$AW$28)</f>
        <v>0</v>
      </c>
      <c r="BL185" s="174">
        <f>SUMIF('Sunday Races 5-1-22'!$B$11:$B$28,$C185,'Sunday Races 5-1-22'!$AX$11:$AX$28)</f>
        <v>0</v>
      </c>
      <c r="BM185" s="174">
        <f>SUMIF('Sunday Races 5-1-22'!$B$11:$B$28,$C185,'Sunday Races 5-1-22'!$AY$11:$AY$28)</f>
        <v>0</v>
      </c>
      <c r="BN185" s="174">
        <f>SUMIF('Sunday Races 6-5-22'!$B$11:$B$28,$C185,'Sunday Races 6-5-22'!$AU$11:$AU$28)</f>
        <v>0</v>
      </c>
      <c r="BO185" s="174">
        <f>SUMIF('Sunday Races 6-5-22'!$B$11:$B$28,$C185,'Sunday Races 6-5-22'!$AV$11:$AV$28)</f>
        <v>0</v>
      </c>
      <c r="BP185" s="174">
        <f>SUMIF('Sunday Races 6-5-22'!$B$11:$B$28,$C185,'Sunday Races 6-5-22'!$AW$11:$AW$28)</f>
        <v>0</v>
      </c>
      <c r="BQ185" s="174">
        <f>SUMIF('Sunday Races 6-5-22'!$B$11:$B$28,$C185,'Sunday Races 6-5-22'!$AX$11:$AX$28)</f>
        <v>0</v>
      </c>
      <c r="BR185" s="174">
        <f>SUMIF('Sunday Races 6-5-22'!$B$11:$B$28,$C185,'Sunday Races 6-5-22'!$AY$11:$AY$28)</f>
        <v>0</v>
      </c>
      <c r="BS185" s="174">
        <f>SUMIF('Sunday Races 6-12-22'!$B$11:$B$24,$C185,'Sunday Races 6-12-22'!$AU$11:$AU$24)</f>
        <v>0</v>
      </c>
      <c r="BT185" s="174">
        <f>SUMIF('Sunday Races 6-12-22'!$B$11:$B$24,$C185,'Sunday Races 6-12-22'!$AV$11:$AV$24)</f>
        <v>0</v>
      </c>
      <c r="BU185" s="174">
        <f>SUMIF('Sunday Races 6-12-22'!$B$11:$B$24,$C185,'Sunday Races 6-12-22'!$AW$11:$AW$24)</f>
        <v>0</v>
      </c>
      <c r="BV185" s="174">
        <f>SUMIF('Sunday Races 6-12-22'!$B$11:$B$24,$C185,'Sunday Races 6-12-22'!$AX$11:$AX$24)</f>
        <v>0</v>
      </c>
      <c r="BW185" s="174">
        <f>SUMIF('Sunday Races 6-12-22'!$B$11:$B$24,$C185,'Sunday Races 6-12-22'!$AY$11:$AY$24)</f>
        <v>0</v>
      </c>
      <c r="BX185" s="174">
        <f>SUMIF('Saturday Races 6-18-22'!$B$11:$B$24,$C185,'Saturday Races 6-18-22'!$AU$11:$AU$24)</f>
        <v>0</v>
      </c>
      <c r="BY185" s="174">
        <f>SUMIF('Saturday Races 6-18-22'!$B$11:$B$24,$C185,'Saturday Races 6-18-22'!$AV$11:$AV$24)</f>
        <v>0</v>
      </c>
      <c r="BZ185" s="174">
        <f>SUMIF('Saturday Races 6-18-22'!$B$11:$B$24,$C185,'Saturday Races 6-18-22'!$AW$11:$AW$24)</f>
        <v>0</v>
      </c>
      <c r="CA185" s="174">
        <f>SUMIF('Saturday Races 6-18-22'!$B$11:$B$24,$C185,'Saturday Races 6-18-22'!$AX$11:$AX$24)</f>
        <v>0</v>
      </c>
      <c r="CB185" s="174">
        <f>SUMIF('Saturday Races 6-18-22'!$B$11:$B$24,$C185,'Saturday Races 6-18-22'!$AY$11:$AY$24)</f>
        <v>0</v>
      </c>
      <c r="CC185" s="174">
        <f>SUMIF('Sunday Races 7-3-22'!$B$11:$B$26,$C185,'Sunday Races 7-3-22'!$AU$11:$AU$26)</f>
        <v>0</v>
      </c>
      <c r="CD185" s="174">
        <f>SUMIF('Sunday Races 7-3-22'!$B$11:$B$26,$C185,'Sunday Races 7-3-22'!$AV$11:$AV$26)</f>
        <v>0</v>
      </c>
      <c r="CE185" s="174">
        <f>SUMIF('Sunday Races 7-3-22'!$B$11:$B$26,$C185,'Sunday Races 7-3-22'!$AW$11:$AW$26)</f>
        <v>0</v>
      </c>
      <c r="CF185" s="174">
        <f>SUMIF('Sunday Races 7-3-22'!$B$11:$B$26,$C185,'Sunday Races 7-3-22'!$AX$11:$AX$26)</f>
        <v>0</v>
      </c>
      <c r="CG185" s="174">
        <f>SUMIF('Sunday Races 7-3-22'!$B$11:$B$26,$C185,'Sunday Races 7-3-22'!$AY$11:$AY$26)</f>
        <v>0</v>
      </c>
      <c r="CH185" s="174">
        <f>SUMIF('Sunday Races 7-31-22'!$B$11:$B$26,$C185,'Sunday Races 7-31-22'!$AU$11:$AU$26)</f>
        <v>0</v>
      </c>
      <c r="CI185" s="174">
        <f>SUMIF('Sunday Races 7-31-22'!$B$11:$B$26,$C185,'Sunday Races 7-31-22'!$AV$11:$AV$26)</f>
        <v>0</v>
      </c>
      <c r="CJ185" s="174">
        <f>SUMIF('Sunday Races 7-31-22'!$B$11:$B$26,$C185,'Sunday Races 7-31-22'!$AW$11:$AW$26)</f>
        <v>0</v>
      </c>
      <c r="CK185" s="174">
        <f>SUMIF('Sunday Races 7-31-22'!$B$11:$B$26,$C185,'Sunday Races 7-31-22'!$AX$11:$AX$26)</f>
        <v>0</v>
      </c>
      <c r="CL185" s="174">
        <f>SUMIF('Sunday Races 7-31-22'!$B$11:$B$26,$C185,'Sunday Races 7-31-22'!$AY$11:$AY$26)</f>
        <v>0</v>
      </c>
      <c r="CM185" s="174">
        <f>SUMIF('Sunday Races 8-14-22'!$B$11:$B$26,$C185,'Sunday Races 8-14-22'!$AU$11:$AU$26)</f>
        <v>0</v>
      </c>
      <c r="CN185" s="174">
        <f>SUMIF('Sunday Races 8-14-22'!$B$11:$B$26,$C185,'Sunday Races 8-14-22'!$AV$11:$AV$26)</f>
        <v>0</v>
      </c>
      <c r="CO185" s="174">
        <f>SUMIF('Sunday Races 8-14-22'!$B$11:$B$26,$C185,'Sunday Races 8-14-22'!$AW$11:$AW$26)</f>
        <v>0</v>
      </c>
      <c r="CP185" s="174">
        <f>SUMIF('Sunday Races 8-14-22'!$B$11:$B$26,$C185,'Sunday Races 8-14-22'!$AX$11:$AX$26)</f>
        <v>0</v>
      </c>
      <c r="CQ185" s="174">
        <f>SUMIF('Sunday Races 8-14-22'!$B$11:$B$26,$C185,'Sunday Races 8-14-22'!$AY$11:$AY$26)</f>
        <v>0</v>
      </c>
      <c r="CR185" s="174">
        <f>SUMIF('Saturday Races 8-20-22'!$B$11:$B$26,$C185,'Saturday Races 8-20-22'!$AU$11:$AU$26)</f>
        <v>0</v>
      </c>
      <c r="CS185" s="174">
        <f>SUMIF('Saturday Races 8-20-22'!$B$11:$B$26,$C185,'Saturday Races 8-20-22'!$AV$11:$AV$26)</f>
        <v>0</v>
      </c>
      <c r="CT185" s="174">
        <f>SUMIF('Saturday Races 8-20-22'!$B$11:$B$26,$C185,'Saturday Races 8-20-22'!$AW$11:$AW$26)</f>
        <v>0</v>
      </c>
      <c r="CU185" s="174">
        <f>SUMIF('Saturday Races 8-20-22'!$B$11:$B$26,$C185,'Saturday Races 8-20-22'!$AX$11:$AX$26)</f>
        <v>0</v>
      </c>
      <c r="CV185" s="174">
        <f>SUMIF('Saturday Races 8-20-22'!$B$11:$B$26,$C185,'Saturday Races 8-20-22'!$AY$11:$AY$26)</f>
        <v>0</v>
      </c>
      <c r="CW185" s="174">
        <f>SUMIF('Sunday Races 9-11-22'!$B$11:$B$20,$C185,'Sunday Races 9-11-22'!$AU$11:$AU$20)</f>
        <v>0</v>
      </c>
      <c r="CX185" s="174">
        <f>SUMIF('Sunday Races 9-11-22'!$B$11:$B$20,$C185,'Sunday Races 9-11-22'!$AV$11:$AV$20)</f>
        <v>0</v>
      </c>
      <c r="CY185" s="174">
        <f>SUMIF('Sunday Races 9-11-22'!$B$11:$B$20,$C185,'Sunday Races 9-11-22'!$AW$11:$AW$20)</f>
        <v>0</v>
      </c>
      <c r="CZ185" s="174">
        <f>SUMIF('Sunday Races 9-11-22'!$B$11:$B$20,$C185,'Sunday Races 9-11-22'!$AX$11:$AX$20)</f>
        <v>0</v>
      </c>
      <c r="DA185" s="174">
        <f>SUMIF('Sunday Races 9-11-22'!$B$11:$B$20,$C185,'Sunday Races 9-11-22'!$AY$11:$AY$20)</f>
        <v>0</v>
      </c>
      <c r="DB185" s="174">
        <f>SUMIF('Sunday Races 10-9-22'!$B$11:$B$21,$C185,'Sunday Races 10-9-22'!$AU$11:$AU$21)</f>
        <v>0</v>
      </c>
      <c r="DC185" s="174">
        <f>SUMIF('Sunday Races 10-9-22'!$B$11:$B$21,$C185,'Sunday Races 10-9-22'!$AV$11:$AV$21)</f>
        <v>0</v>
      </c>
      <c r="DD185" s="174">
        <f>SUMIF('Sunday Races 10-9-22'!$B$11:$B$21,$C185,'Sunday Races 10-9-22'!$AW$11:$AW$21)</f>
        <v>0</v>
      </c>
      <c r="DE185" s="174">
        <f>SUMIF('Sunday Races 10-9-22'!$B$11:$B$21,$C185,'Sunday Races 10-9-22'!$AX$11:$AX$21)</f>
        <v>0</v>
      </c>
      <c r="DF185" s="174">
        <f>SUMIF('Sunday Races 10-9-22'!$B$11:$B$21,$C185,'Sunday Races 10-9-22'!$AY$11:$AY$21)</f>
        <v>0</v>
      </c>
      <c r="DG185" s="174">
        <f>SUMIF('Sunday Races 10-23-22'!$B$11:$B$22,$C185,'Sunday Races 10-23-22'!$AU$11:$AU$22)</f>
        <v>0</v>
      </c>
      <c r="DH185" s="174">
        <f>SUMIF('Sunday Races 10-23-22'!$B$11:$B$22,$C185,'Sunday Races 10-23-22'!$AV$11:$AV$22)</f>
        <v>0</v>
      </c>
      <c r="DI185" s="174">
        <f>SUMIF('Sunday Races 10-23-22'!$B$11:$B$22,$C185,'Sunday Races 10-23-22'!$AW$11:$AW$22)</f>
        <v>0</v>
      </c>
      <c r="DJ185" s="174">
        <f>SUMIF('Sunday Races 10-23-22'!$B$11:$B$22,$C185,'Sunday Races 10-23-22'!$AX$11:$AX$22)</f>
        <v>0</v>
      </c>
      <c r="DK185" s="174">
        <f>SUMIF('Sunday Races 10-23-22'!$B$11:$B$22,$C185,'Sunday Races 10-23-22'!$AY$11:$AY$22)</f>
        <v>0</v>
      </c>
      <c r="DL185" s="175"/>
      <c r="DM185" s="176"/>
      <c r="DN185" s="177">
        <f t="shared" si="165"/>
        <v>0</v>
      </c>
      <c r="DO185" s="177">
        <f t="shared" si="165"/>
        <v>0</v>
      </c>
      <c r="DP185" s="177">
        <f t="shared" si="165"/>
        <v>0</v>
      </c>
      <c r="DQ185" s="177">
        <f t="shared" si="165"/>
        <v>0</v>
      </c>
      <c r="DR185" s="177">
        <f t="shared" si="165"/>
        <v>0</v>
      </c>
      <c r="DS185" s="177">
        <f t="shared" si="165"/>
        <v>0</v>
      </c>
      <c r="DT185" s="177">
        <f t="shared" si="165"/>
        <v>0</v>
      </c>
      <c r="DU185" s="177">
        <f t="shared" si="165"/>
        <v>0</v>
      </c>
      <c r="DV185" s="177">
        <f t="shared" si="165"/>
        <v>0</v>
      </c>
      <c r="DW185" s="177">
        <f t="shared" si="165"/>
        <v>0</v>
      </c>
      <c r="DX185" s="177">
        <f t="shared" si="166"/>
        <v>0</v>
      </c>
      <c r="DY185" s="177">
        <f t="shared" si="166"/>
        <v>0</v>
      </c>
      <c r="DZ185" s="177">
        <f t="shared" si="166"/>
        <v>0</v>
      </c>
      <c r="EA185" s="177">
        <f t="shared" si="166"/>
        <v>0</v>
      </c>
      <c r="EB185" s="177">
        <f t="shared" si="166"/>
        <v>0</v>
      </c>
      <c r="EC185" s="177">
        <f t="shared" si="166"/>
        <v>0</v>
      </c>
      <c r="ED185" s="177">
        <f t="shared" si="166"/>
        <v>0</v>
      </c>
      <c r="EE185" s="177">
        <f t="shared" si="166"/>
        <v>0</v>
      </c>
      <c r="EF185" s="177">
        <f t="shared" si="166"/>
        <v>0</v>
      </c>
      <c r="EG185" s="177">
        <f t="shared" si="166"/>
        <v>0</v>
      </c>
      <c r="EH185" s="177">
        <f t="shared" si="167"/>
        <v>0</v>
      </c>
      <c r="EI185" s="177">
        <f t="shared" si="167"/>
        <v>0</v>
      </c>
      <c r="EJ185" s="177">
        <f t="shared" si="167"/>
        <v>0</v>
      </c>
      <c r="EK185" s="177">
        <f t="shared" si="167"/>
        <v>0</v>
      </c>
      <c r="EL185" s="177">
        <f t="shared" si="167"/>
        <v>0</v>
      </c>
      <c r="EM185" s="177">
        <f t="shared" si="167"/>
        <v>0</v>
      </c>
      <c r="EN185" s="177">
        <f t="shared" si="167"/>
        <v>0</v>
      </c>
      <c r="EO185" s="177">
        <f t="shared" si="167"/>
        <v>0</v>
      </c>
      <c r="EP185" s="177">
        <f t="shared" si="167"/>
        <v>0</v>
      </c>
      <c r="EQ185" s="177">
        <f t="shared" si="167"/>
        <v>0</v>
      </c>
      <c r="ER185" s="177">
        <f t="shared" si="168"/>
        <v>0</v>
      </c>
      <c r="ES185" s="177">
        <f t="shared" si="168"/>
        <v>0</v>
      </c>
      <c r="ET185" s="177">
        <f t="shared" si="168"/>
        <v>0</v>
      </c>
      <c r="EU185" s="177">
        <f t="shared" si="168"/>
        <v>0</v>
      </c>
      <c r="EV185" s="177">
        <f t="shared" si="168"/>
        <v>0</v>
      </c>
      <c r="EW185" s="177">
        <f t="shared" si="168"/>
        <v>0</v>
      </c>
      <c r="EX185" s="177">
        <f t="shared" si="168"/>
        <v>0</v>
      </c>
      <c r="EY185" s="177">
        <f t="shared" si="168"/>
        <v>0</v>
      </c>
      <c r="EZ185" s="177">
        <f t="shared" si="168"/>
        <v>0</v>
      </c>
      <c r="FA185" s="177">
        <f t="shared" si="168"/>
        <v>0</v>
      </c>
      <c r="FB185" s="177">
        <f t="shared" si="169"/>
        <v>0</v>
      </c>
      <c r="FC185" s="177">
        <f t="shared" si="169"/>
        <v>0</v>
      </c>
      <c r="FD185" s="177">
        <f t="shared" si="169"/>
        <v>0</v>
      </c>
      <c r="FE185" s="177">
        <f t="shared" si="169"/>
        <v>0</v>
      </c>
      <c r="FF185" s="177">
        <f t="shared" si="169"/>
        <v>0</v>
      </c>
      <c r="FG185" s="177">
        <f t="shared" si="169"/>
        <v>0</v>
      </c>
      <c r="FH185" s="177">
        <f t="shared" si="169"/>
        <v>0</v>
      </c>
      <c r="FI185" s="177">
        <f t="shared" si="169"/>
        <v>0</v>
      </c>
      <c r="FJ185" s="177">
        <f t="shared" si="169"/>
        <v>0</v>
      </c>
      <c r="FK185" s="177">
        <f t="shared" si="169"/>
        <v>0</v>
      </c>
      <c r="FL185" s="177">
        <f t="shared" si="170"/>
        <v>0</v>
      </c>
      <c r="FM185" s="177">
        <f t="shared" si="170"/>
        <v>0</v>
      </c>
      <c r="FN185" s="177">
        <f t="shared" si="170"/>
        <v>0</v>
      </c>
      <c r="FO185" s="177">
        <f t="shared" si="170"/>
        <v>0</v>
      </c>
      <c r="FP185" s="177">
        <f t="shared" si="170"/>
        <v>0</v>
      </c>
      <c r="FQ185" s="177">
        <f t="shared" si="170"/>
        <v>0</v>
      </c>
      <c r="FR185" s="177">
        <f t="shared" si="170"/>
        <v>0</v>
      </c>
      <c r="FS185" s="177">
        <f t="shared" si="170"/>
        <v>0</v>
      </c>
      <c r="FT185" s="177">
        <f t="shared" si="170"/>
        <v>0</v>
      </c>
      <c r="FU185" s="177">
        <f t="shared" si="170"/>
        <v>0</v>
      </c>
      <c r="FV185" s="177">
        <f t="shared" si="170"/>
        <v>0</v>
      </c>
      <c r="FW185" s="177">
        <f t="shared" si="170"/>
        <v>0</v>
      </c>
      <c r="FX185" s="177">
        <f t="shared" si="170"/>
        <v>0</v>
      </c>
      <c r="FY185" s="177">
        <f t="shared" si="170"/>
        <v>0</v>
      </c>
      <c r="FZ185" s="177">
        <f t="shared" si="170"/>
        <v>0</v>
      </c>
      <c r="GA185" s="177"/>
      <c r="GB185" s="229">
        <f t="shared" si="157"/>
        <v>62</v>
      </c>
      <c r="GC185" s="229">
        <f t="shared" si="158"/>
        <v>4</v>
      </c>
      <c r="GD185" s="174">
        <f>SUMIF('One Day 12-04-21 Scots'!$B$11:$B$24,$C185,'One Day 12-04-21 Scots'!$AU$11:$AU$24)</f>
        <v>0</v>
      </c>
      <c r="GE185" s="174">
        <f>SUMIF('One Day 12-04-21 Scots'!$B$11:$B$24,$C185,'One Day 12-04-21 Scots'!$AV$11:$AV$24)</f>
        <v>0</v>
      </c>
      <c r="GF185" s="174">
        <f>SUMIF('One Day 12-04-21 Scots'!$B$11:$B$24,$C185,'One Day 12-04-21 Scots'!$AW$11:$AW$24)</f>
        <v>0</v>
      </c>
      <c r="GG185" s="174">
        <f>SUMIF('One Day 12-04-21 Scots'!$B$11:$B$24,$C185,'One Day 12-04-21 Scots'!$AX$11:$AX$24)</f>
        <v>0</v>
      </c>
      <c r="GH185" s="174">
        <f>SUMIF('One Day 12-04-21 Scots'!$B$11:$B$24,$C185,'One Day 12-04-21 Scots'!$AY$11:$AY$24)</f>
        <v>0</v>
      </c>
      <c r="GI185" s="174">
        <f>SUMIF('One Day 12-04-21 Thistles'!$B$11:$B$25,$C185,'One Day 12-04-21 Thistles'!$AU$11:$AU$25)</f>
        <v>0</v>
      </c>
      <c r="GJ185" s="174">
        <f>SUMIF('One Day 12-04-21 Thistles'!$B$11:$B$25,$C185,'One Day 12-04-21 Thistles'!$AV$11:$AV$25)</f>
        <v>0</v>
      </c>
      <c r="GK185" s="174">
        <f>SUMIF('One Day 12-04-21 Thistles'!$B$11:$B$25,$C185,'One Day 12-04-21 Thistles'!$AW$11:$AW$25)</f>
        <v>0</v>
      </c>
      <c r="GL185" s="174">
        <f>SUMIF('One Day 12-04-21 Thistles'!$B$11:$B$25,$C185,'One Day 12-04-21 Thistles'!$AX$11:$AX$25)</f>
        <v>0</v>
      </c>
      <c r="GM185" s="174">
        <f>SUMIF('One Day 12-04-21 Thistles'!$B$11:$B$25,$C185,'One Day 12-04-21 Thistles'!$AY$11:$AY$25)</f>
        <v>0</v>
      </c>
      <c r="GN185" s="174">
        <f>SUMIF('Chili One Day 2-12-22 Scots'!$B$11:$B$27,$C185,'Chili One Day 2-12-22 Scots'!$AU$11:$AU$27)</f>
        <v>0</v>
      </c>
      <c r="GO185" s="174">
        <f>SUMIF('Chili One Day 2-12-22 Scots'!$B$11:$B$27,$C185,'Chili One Day 2-12-22 Scots'!$AV$11:$AV$27)</f>
        <v>0</v>
      </c>
      <c r="GP185" s="174">
        <f>SUMIF('Chili One Day 2-12-22 Scots'!$B$11:$B$27,$C185,'Chili One Day 2-12-22 Scots'!$AW$11:$AW$27)</f>
        <v>0</v>
      </c>
      <c r="GQ185" s="174">
        <f>SUMIF('Chili One Day 2-12-22 Scots'!$B$11:$B$27,$C185,'Chili One Day 2-12-22 Scots'!$AX$11:$AX$27)</f>
        <v>0</v>
      </c>
      <c r="GR185" s="174">
        <f>SUMIF('Chili One Day 2-12-22 Scots'!$B$11:$B$27,$C185,'Chili One Day 2-12-22 Scots'!$AY$11:$AY$27)</f>
        <v>0</v>
      </c>
      <c r="GS185" s="174">
        <f>SUMIF('Chili One Day 2-12-22 Thistles'!$B$11:$B$27,$C185,'Chili One Day 2-12-22 Thistles'!$AU$11:$AU$27)</f>
        <v>0</v>
      </c>
      <c r="GT185" s="174">
        <f>SUMIF('Chili One Day 2-12-22 Thistles'!$B$11:$B$27,$C185,'Chili One Day 2-12-22 Thistles'!$AV$11:$AV$27)</f>
        <v>0</v>
      </c>
      <c r="GU185" s="174">
        <f>SUMIF('Chili One Day 2-12-22 Thistles'!$B$11:$B$27,$C185,'Chili One Day 2-12-22 Thistles'!$AW$11:$AW$27)</f>
        <v>0</v>
      </c>
      <c r="GV185" s="174">
        <f>SUMIF('Chili One Day 2-12-22 Thistles'!$B$11:$B$27,$C185,'Chili One Day 2-12-22 Thistles'!$AX$11:$AX$27)</f>
        <v>0</v>
      </c>
      <c r="GW185" s="174">
        <f>SUMIF('Chili One Day 2-12-22 Thistles'!$B$11:$B$27,$C185,'Chili One Day 2-12-22 Thistles'!$AY$11:$AY$27)</f>
        <v>0</v>
      </c>
      <c r="GX185" s="174">
        <f>SUMIF('Ironman One Day 3-5-22 FS'!$B$11:$B$26,$C185,'Ironman One Day 3-5-22 FS'!$AU$11:$AU$26)</f>
        <v>0</v>
      </c>
      <c r="GY185" s="174">
        <f>SUMIF('Ironman One Day 3-5-22 FS'!$B$11:$B$26,$C185,'Ironman One Day 3-5-22 FS'!$AV$11:$AV$26)</f>
        <v>0</v>
      </c>
      <c r="GZ185" s="174">
        <f>SUMIF('Ironman One Day 3-5-22 FS'!$B$11:$B$26,$C185,'Ironman One Day 3-5-22 FS'!$AW$11:$AW$26)</f>
        <v>0</v>
      </c>
      <c r="HA185" s="174">
        <f>SUMIF('Ironman One Day 3-5-22 FS'!$B$11:$B$26,$C185,'Ironman One Day 3-5-22 FS'!$AX$11:$AX$26)</f>
        <v>0</v>
      </c>
      <c r="HB185" s="174">
        <f>SUMIF('Ironman One Day 3-5-22 FS'!$B$11:$B$26,$C185,'Ironman One Day 3-5-22 FS'!$AY$11:$AY$26)</f>
        <v>0</v>
      </c>
      <c r="HC185" s="174">
        <f>SUMIF('Ironman One Day 3-5-22 420'!$B$11:$B$26,$C185,'Ironman One Day 3-5-22 420'!$AU$11:$AU$26)</f>
        <v>0</v>
      </c>
      <c r="HD185" s="174">
        <f>SUMIF('Ironman One Day 3-5-22 420'!$B$11:$B$26,$C185,'Ironman One Day 3-5-22 420'!$AV$11:$AV$26)</f>
        <v>0</v>
      </c>
      <c r="HE185" s="174">
        <f>SUMIF('Ironman One Day 3-5-22 420'!$B$11:$B$26,$C185,'Ironman One Day 3-5-22 420'!$AW$11:$AW$26)</f>
        <v>0</v>
      </c>
      <c r="HF185" s="174">
        <f>SUMIF('Ironman One Day 3-5-22 420'!$B$11:$B$26,$C185,'Ironman One Day 3-5-22 420'!$AX$11:$AX$26)</f>
        <v>0</v>
      </c>
      <c r="HG185" s="174">
        <f>SUMIF('Ironman One Day 3-5-22 420'!$B$11:$B$26,$C185,'Ironman One Day 3-5-22 420'!$AY$11:$AY$26)</f>
        <v>0</v>
      </c>
      <c r="HH185" s="174">
        <f>SUMIF('Easter One Day 4-16-22 FS'!$B$11:$B$25,$C185,'Easter One Day 4-16-22 FS'!$AU$11:$AU$25)</f>
        <v>0</v>
      </c>
      <c r="HI185" s="174">
        <f>SUMIF('Easter One Day 4-16-22 FS'!$B$11:$B$25,$C185,'Easter One Day 4-16-22 FS'!$AV$11:$AV$25)</f>
        <v>0</v>
      </c>
      <c r="HJ185" s="174">
        <f>SUMIF('Easter One Day 4-16-22 FS'!$B$11:$B$25,$C185,'Easter One Day 4-16-22 FS'!$AW$11:$AW$25)</f>
        <v>0</v>
      </c>
      <c r="HK185" s="174">
        <f>SUMIF('Easter One Day 4-16-22 FS'!$B$11:$B$25,$C185,'Easter One Day 4-16-22 FS'!$AX$11:$AX$25)</f>
        <v>0</v>
      </c>
      <c r="HL185" s="174">
        <f>SUMIF('Easter One Day 4-16-22 FS'!$B$11:$B$25,$C185,'Easter One Day 4-16-22 FS'!$AY$11:$AY$25)</f>
        <v>0</v>
      </c>
      <c r="HM185" s="174">
        <f>SUMIF('Easter One Day 4-16-22 TH'!$B$11:$B$25,$C185,'Easter One Day 4-16-22 TH'!$AU$11:$AU$25)</f>
        <v>0</v>
      </c>
      <c r="HN185" s="174">
        <f>SUMIF('Easter One Day 4-16-22 TH'!$B$11:$B$25,$C185,'Easter One Day 4-16-22 TH'!$AV$11:$AV$25)</f>
        <v>0</v>
      </c>
      <c r="HO185" s="174">
        <f>SUMIF('Easter One Day 4-16-22 TH'!$B$11:$B$25,$C185,'Easter One Day 4-16-22 TH'!$AW$11:$AW$25)</f>
        <v>0</v>
      </c>
      <c r="HP185" s="174">
        <f>SUMIF('Easter One Day 4-16-22 TH'!$B$11:$B$25,$C185,'Easter One Day 4-16-22 TH'!$AX$11:$AX$25)</f>
        <v>0</v>
      </c>
      <c r="HQ185" s="174">
        <f>SUMIF('Easter One Day 4-16-22 TH'!$B$11:$B$25,$C185,'Easter One Day 4-16-22 TH'!$AY$11:$AY$25)</f>
        <v>0</v>
      </c>
      <c r="HR185" s="174">
        <f>SUMIF('Long Distance Race 5-7-22'!$B$11:$B$25,$C185,'Long Distance Race 5-7-22'!$AU$11:$AU$25)</f>
        <v>0</v>
      </c>
      <c r="HS185" s="174">
        <f>SUMIF('Long Distance Race 5-7-22'!$B$11:$B$18,$C185,'Long Distance Race 5-7-22'!$AV$11:$AV$18)</f>
        <v>0</v>
      </c>
      <c r="HT185" s="174">
        <f>SUMIF('Long Distance Race 5-7-22'!$B$11:$B$18,$C185,'Long Distance Race 5-7-22'!$AW$11:$AW$18)</f>
        <v>0</v>
      </c>
      <c r="HU185" s="174">
        <f>SUMIF('Long Distance Race 5-7-22'!$B$11:$B$18,$C185,'Long Distance Race 5-7-22'!$AX$11:$AX$18)</f>
        <v>0</v>
      </c>
      <c r="HV185" s="174">
        <f>SUMIF('Long Distance Race 5-7-22'!$B$11:$B$18,$C185,'Long Distance Race 5-7-22'!$AY$11:$AY$18)</f>
        <v>0</v>
      </c>
      <c r="HW185" s="174">
        <f>SUMIF('Memorial Day Regatta 5-28-22 Op'!$B$11:$B$25,$C185,'Memorial Day Regatta 5-28-22 Op'!$AU$11:$AU$25)</f>
        <v>0</v>
      </c>
      <c r="HX185" s="174">
        <f>SUMIF('Memorial Day Regatta 5-28-22 Op'!$B$11:$B$18,$C185,'Memorial Day Regatta 5-28-22 Op'!$AV$11:$AV$18)</f>
        <v>0</v>
      </c>
      <c r="HY185" s="174">
        <f>SUMIF('Memorial Day Regatta 5-28-22 Op'!$B$11:$B$18,$C185,'Memorial Day Regatta 5-28-22 Op'!$AW$11:$AW$18)</f>
        <v>0</v>
      </c>
      <c r="HZ185" s="174">
        <f>SUMIF('Memorial Day Regatta 5-28-22 Op'!$B$11:$B$18,$C185,'Memorial Day Regatta 5-28-22 Op'!$AX$11:$AX$18)</f>
        <v>0</v>
      </c>
      <c r="IA185" s="174">
        <f>SUMIF('Memorial Day Regatta 5-28-22 Op'!$B$11:$B$18,$C185,'Memorial Day Regatta 5-28-22 Op'!$AY$11:$AY$18)</f>
        <v>0</v>
      </c>
      <c r="IB185" s="174">
        <f>SUMIF('Caldwell Cup 6-25-22 TH'!$B$11:$B$25,$C185,'Caldwell Cup 6-25-22 TH'!$AU$11:$AU$25)</f>
        <v>0</v>
      </c>
      <c r="IC185" s="174">
        <f>SUMIF('Caldwell Cup 6-25-22 TH'!$B$11:$B$25,$C185,'Caldwell Cup 6-25-22 TH'!$AV$11:$AV$25)</f>
        <v>0</v>
      </c>
      <c r="ID185" s="174">
        <f>SUMIF('Caldwell Cup 6-25-22 TH'!$B$11:$B$25,$C185,'Caldwell Cup 6-25-22 TH'!$AW$11:$AW$25)</f>
        <v>0</v>
      </c>
      <c r="IE185" s="174">
        <f>SUMIF('Caldwell Cup 6-25-22 TH'!$B$11:$B$25,$C185,'Caldwell Cup 6-25-22 TH'!$AX$11:$AX$25)</f>
        <v>0</v>
      </c>
      <c r="IF185" s="174">
        <f>SUMIF('Caldwell Cup 6-25-22 TH'!$B$11:$B$25,$C185,'Caldwell Cup 6-25-22 TH'!$AY$11:$AY$25)</f>
        <v>0</v>
      </c>
      <c r="IG185" s="174">
        <f>SUMIF('Caldwell Cup 6-25-22 FS'!$B$11:$B$21,$C185,'Caldwell Cup 6-25-22 FS'!$AU$11:$AU$21)</f>
        <v>0</v>
      </c>
      <c r="IH185" s="174">
        <f>SUMIF('Caldwell Cup 6-25-22 FS'!$B$11:$B$21,$C185,'Caldwell Cup 6-25-22 FS'!$AV$11:$AV$21)</f>
        <v>0</v>
      </c>
      <c r="II185" s="174">
        <f>SUMIF('Caldwell Cup 6-25-22 FS'!$B$11:$B$21,$C185,'Caldwell Cup 6-25-22 FS'!$AW$11:$AW$21)</f>
        <v>0</v>
      </c>
      <c r="IJ185" s="174">
        <f>SUMIF('Caldwell Cup 6-25-22 FS'!$B$11:$B$21,$C185,'Caldwell Cup 6-25-22 FS'!$AX$11:$AX$21)</f>
        <v>0</v>
      </c>
      <c r="IK185" s="174">
        <f>SUMIF('Caldwell Cup 6-25-22 FS'!$B$11:$B$21,$C185,'Caldwell Cup 6-25-22 FS'!$AY$11:$AY$21)</f>
        <v>0</v>
      </c>
      <c r="IL185" s="174">
        <f>SUMIF('Caldwell Cup 6-25-22 Lasers'!$B$11:$B$23,$C185,'Caldwell Cup 6-25-22 Lasers'!$AU$11:$AU$23)</f>
        <v>0</v>
      </c>
      <c r="IM185" s="174">
        <f>SUMIF('Caldwell Cup 6-25-22 Lasers'!$B$11:$B$23,$C185,'Caldwell Cup 6-25-22 Lasers'!$AV$11:$AV$23)</f>
        <v>0</v>
      </c>
      <c r="IN185" s="174">
        <f>SUMIF('Caldwell Cup 6-25-22 Lasers'!$B$11:$B$23,$C185,'Caldwell Cup 6-25-22 Lasers'!$AW$11:$AW$23)</f>
        <v>0</v>
      </c>
      <c r="IO185" s="174">
        <f>SUMIF('Caldwell Cup 6-25-22 Lasers'!$B$11:$B$23,$C185,'Caldwell Cup 6-25-22 Lasers'!$AX$11:$AX$23)</f>
        <v>0</v>
      </c>
      <c r="IP185" s="174">
        <f>SUMIF('Caldwell Cup 6-25-22 Lasers'!$B$11:$B$23,$C185,'Caldwell Cup 6-25-22 Lasers'!$AY$11:$AY$23)</f>
        <v>0</v>
      </c>
      <c r="IQ185" s="174">
        <f>SUMIF('Labor Day Regatta 9-3-22 FS'!$B$11:$B$30,$C185,'Labor Day Regatta 9-3-22 FS'!$AU$11:$AU$30)</f>
        <v>0</v>
      </c>
      <c r="IR185" s="174">
        <f>SUMIF('Labor Day Regatta 9-3-22 FS'!$B$11:$B$30,$C185,'Labor Day Regatta 9-3-22 FS'!$AV$11:$AV$30)</f>
        <v>0</v>
      </c>
      <c r="IS185" s="174">
        <f>SUMIF('Labor Day Regatta 9-3-22 FS'!$B$11:$B$30,$C185,'Labor Day Regatta 9-3-22 FS'!$AW$11:$AW$30)</f>
        <v>0</v>
      </c>
      <c r="IT185" s="174">
        <f>SUMIF('Labor Day Regatta 9-3-22 FS'!$B$11:$B$30,$C185,'Labor Day Regatta 9-3-22 FS'!$AX$11:$AX$30)</f>
        <v>0</v>
      </c>
      <c r="IU185" s="174">
        <f>SUMIF('Labor Day Regatta 9-3-22 FS'!$B$11:$B$30,$C185,'Labor Day Regatta 9-3-22 FS'!$AY$11:$AY$30)</f>
        <v>0</v>
      </c>
      <c r="IV185" s="174">
        <f>SUMIF('2022-09-17 Leukemia Cup FS'!$B$11:$B$26,$C185,'2022-09-17 Leukemia Cup FS'!$AU$11:$AU$26)</f>
        <v>0</v>
      </c>
      <c r="IW185" s="174">
        <f>SUMIF('2022-09-17 Leukemia Cup FS'!$B$11:$B$26,$C185,'2022-09-17 Leukemia Cup FS'!$AV$11:$AV$26)</f>
        <v>0</v>
      </c>
      <c r="IX185" s="174">
        <f>SUMIF('2022-09-17 Leukemia Cup FS'!$B$11:$B$26,$C185,'2022-09-17 Leukemia Cup FS'!$AW$11:$AW$26)</f>
        <v>0</v>
      </c>
      <c r="IY185" s="174">
        <f>SUMIF('2022-09-17 Leukemia Cup FS'!$B$11:$B$26,$C185,'2022-09-17 Leukemia Cup FS'!$AX$11:$AX$26)</f>
        <v>0</v>
      </c>
      <c r="IZ185" s="174">
        <f>SUMIF('2022-09-17 Leukemia Cup FS'!$B$11:$B$26,$C185,'2022-09-17 Leukemia Cup FS'!$AY$11:$AY$26)</f>
        <v>0</v>
      </c>
      <c r="JA185" s="174">
        <f>SUMIF('2022-09-17 Leukemia Cup TH'!$B$11:$B$28,$C185,'2022-09-17 Leukemia Cup TH'!$AU$11:$AU$28)</f>
        <v>0</v>
      </c>
      <c r="JB185" s="174">
        <f>SUMIF('2022-09-17 Leukemia Cup TH'!$B$11:$B$28,$C185,'2022-09-17 Leukemia Cup TH'!$AV$11:$AV$28)</f>
        <v>0</v>
      </c>
      <c r="JC185" s="174">
        <f>SUMIF('2022-09-17 Leukemia Cup TH'!$B$11:$B$28,$C185,'2022-09-17 Leukemia Cup TH'!$AW$11:$AW$28)</f>
        <v>0</v>
      </c>
      <c r="JD185" s="174">
        <f>SUMIF('2022-09-17 Leukemia Cup TH'!$B$11:$B$28,$C185,'2022-09-17 Leukemia Cup TH'!$AX$11:$AX$28)</f>
        <v>0</v>
      </c>
      <c r="JE185" s="174">
        <f>SUMIF('2022-09-17 Leukemia Cup TH'!$B$11:$B$28,$C185,'2022-09-17 Leukemia Cup TH'!$AY$11:$AY$28)</f>
        <v>0</v>
      </c>
      <c r="JF185" s="174">
        <f>SUMIF('Smith-Berry LDR 9-24-22'!$B$11:$B$30,$C185,'Smith-Berry LDR 9-24-22'!$AU$11:$AU$30)</f>
        <v>0</v>
      </c>
      <c r="JG185" s="174">
        <f>SUMIF('Smith-Berry LDR 9-24-22'!$B$11:$B$30,$C185,'Smith-Berry LDR 9-24-22'!$AV$11:$AV$30)</f>
        <v>0</v>
      </c>
      <c r="JH185" s="174">
        <f>SUMIF('Smith-Berry LDR 9-24-22'!$B$11:$B$30,$C185,'Smith-Berry LDR 9-24-22'!$AW$11:$AW$30)</f>
        <v>0</v>
      </c>
      <c r="JI185" s="174">
        <f>SUMIF('Smith-Berry LDR 9-24-22'!$B$11:$B$30,$C185,'Smith-Berry LDR 9-24-22'!$AX$11:$AX$30)</f>
        <v>0</v>
      </c>
      <c r="JJ185" s="174">
        <f>SUMIF('Smith-Berry LDR 9-24-22'!$B$11:$B$30,$C185,'Smith-Berry LDR 9-24-22'!$AY$11:$AY$30)</f>
        <v>0</v>
      </c>
      <c r="JK185" s="174">
        <f>SUMIF('Great Scot 10-1-22 Cham'!$B$11:$B$38,$C185,'Great Scot 10-1-22 Cham'!$AU$11:$AU$38)</f>
        <v>0</v>
      </c>
      <c r="JL185" s="174">
        <f>SUMIF('Great Scot 10-1-22 Cham'!$B$11:$B$38,$C185,'Great Scot 10-1-22 Cham'!$AV$11:$AV$38)</f>
        <v>0</v>
      </c>
      <c r="JM185" s="174">
        <f>SUMIF('Great Scot 10-1-22 Cham'!$B$11:$B$38,$C185,'Great Scot 10-1-22 Cham'!$AW$11:$AW$38)</f>
        <v>0</v>
      </c>
      <c r="JN185" s="174">
        <f>SUMIF('Great Scot 10-1-22 Cham'!$B$11:$B$38,$C185,'Great Scot 10-1-22 Cham'!$AX$11:$AX$38)</f>
        <v>0</v>
      </c>
      <c r="JO185" s="174">
        <f>SUMIF('Great Scot 10-1-22 Cham'!$B$11:$B$38,$C185,'Great Scot 10-1-22 Cham'!$AY$11:$AY$38)</f>
        <v>0</v>
      </c>
      <c r="JP185" s="174">
        <f>SUMIF('Great Scot 10-1-22 Chal'!$B$11:$B$28,$C185,'Great Scot 10-1-22 Chal'!$AU$11:$AU$28)</f>
        <v>0</v>
      </c>
      <c r="JQ185" s="174">
        <f>SUMIF('Great Scot 10-1-22 Chal'!$B$11:$B$28,$C185,'Great Scot 10-1-22 Chal'!$AV$11:$AV$28)</f>
        <v>0</v>
      </c>
      <c r="JR185" s="174">
        <f>SUMIF('Great Scot 10-1-22 Chal'!$B$11:$B$28,$C185,'Great Scot 10-1-22 Chal'!$AW$11:$AW$28)</f>
        <v>0</v>
      </c>
      <c r="JS185" s="174">
        <f>SUMIF('Great Scot 10-1-22 Chal'!$B$11:$B$28,$C185,'Great Scot 10-1-22 Chal'!$AX$11:$AX$28)</f>
        <v>0</v>
      </c>
      <c r="JT185" s="174">
        <f>SUMIF('Great Scot 10-1-22 Chal'!$B$11:$B$28,$C185,'Great Scot 10-1-22 Chal'!$AY$11:$AY$28)</f>
        <v>0</v>
      </c>
      <c r="JU185" s="174">
        <f>SUMIF('Great Pumpkin Regatta 10-15-22'!$B$11:$B$54,$C185,'Great Pumpkin Regatta 10-15-22'!$AU$11:$AU$54)</f>
        <v>22</v>
      </c>
      <c r="JV185" s="174">
        <f>SUMIF('Great Pumpkin Regatta 10-15-22'!$B$11:$B$54,$C185,'Great Pumpkin Regatta 10-15-22'!$AV$11:$AV$54)</f>
        <v>12</v>
      </c>
      <c r="JW185" s="174">
        <f>SUMIF('Great Pumpkin Regatta 10-15-22'!$B$11:$B$54,$C185,'Great Pumpkin Regatta 10-15-22'!$AW$11:$AW$54)</f>
        <v>9</v>
      </c>
      <c r="JX185" s="174">
        <f>SUMIF('Great Pumpkin Regatta 10-15-22'!$B$11:$B$54,$C185,'Great Pumpkin Regatta 10-15-22'!$AX$11:$AX$54)</f>
        <v>19</v>
      </c>
      <c r="JY185" s="174">
        <f>SUMIF('Great Pumpkin Regatta 10-15-22'!$B$11:$B$54,$C185,'Great Pumpkin Regatta 10-15-22'!$AY$11:$AY$54)</f>
        <v>0</v>
      </c>
      <c r="JZ185" s="174">
        <f>SUMIF('One Day Regatta 10-29-22 FS'!$B$11:$B$19,$C185,'One Day Regatta 10-29-22 FS'!$AU$11:$AU$19)</f>
        <v>0</v>
      </c>
      <c r="KA185" s="174">
        <f>SUMIF('One Day Regatta 10-29-22 FS'!$B$11:$B$19,$C185,'One Day Regatta 10-29-22 FS'!$AV$11:$AV$19)</f>
        <v>0</v>
      </c>
      <c r="KB185" s="174">
        <f>SUMIF('One Day Regatta 10-29-22 FS'!$B$11:$B$19,$C185,'One Day Regatta 10-29-22 FS'!$AW$11:$AW$19)</f>
        <v>0</v>
      </c>
      <c r="KC185" s="174">
        <f>SUMIF('One Day Regatta 10-29-22 FS'!$B$11:$B$19,$C185,'One Day Regatta 10-29-22 FS'!$AX$11:$AX$19)</f>
        <v>0</v>
      </c>
      <c r="KD185" s="174">
        <f>SUMIF('One Day Regatta 10-29-22 FS'!$B$11:$B$19,$C185,'One Day Regatta 10-29-22 FS'!$AY$11:$AY$19)</f>
        <v>0</v>
      </c>
    </row>
    <row r="186" spans="1:290" ht="15" customHeight="1" x14ac:dyDescent="0.2">
      <c r="A186" s="400" t="s">
        <v>1369</v>
      </c>
      <c r="B186" s="134">
        <f t="shared" si="126"/>
        <v>36</v>
      </c>
      <c r="C186" s="170" t="s">
        <v>399</v>
      </c>
      <c r="D186" s="171">
        <f t="shared" si="152"/>
        <v>0</v>
      </c>
      <c r="E186" s="172">
        <f t="shared" si="153"/>
        <v>0</v>
      </c>
      <c r="F186" s="171">
        <f t="shared" si="154"/>
        <v>0</v>
      </c>
      <c r="G186" s="171">
        <v>0</v>
      </c>
      <c r="H186" s="171">
        <f t="shared" si="155"/>
        <v>0</v>
      </c>
      <c r="I186" s="173">
        <f t="shared" si="156"/>
        <v>0</v>
      </c>
      <c r="J186" s="173"/>
      <c r="K186" s="174">
        <f>SUMIF('Saturday Race 11-06-21'!$B$11:$B$21,$C186,'Saturday Race 11-06-21'!$AU$11:$AU$21)</f>
        <v>0</v>
      </c>
      <c r="L186" s="174">
        <f>SUMIF('Saturday Race 11-06-21'!$B$11:$B$21,$C186,'Saturday Race 11-06-21'!$AV$11:$AV$21)</f>
        <v>0</v>
      </c>
      <c r="M186" s="174">
        <f>SUMIF('Saturday Race 11-06-21'!$B$11:$B$21,$C186,'Saturday Race 11-06-21'!$AW$11:$AW$21)</f>
        <v>0</v>
      </c>
      <c r="N186" s="174">
        <f>SUMIF('Saturday Race 11-06-21'!$B$11:$B$21,$C186,'Saturday Race 11-06-21'!$AX$11:$AX$21)</f>
        <v>0</v>
      </c>
      <c r="O186" s="174">
        <f>SUMIF('Saturday Race 11-06-21'!$B$11:$B$21,$C186,'Saturday Race 11-06-21'!$AY$11:$AY$21)</f>
        <v>0</v>
      </c>
      <c r="P186" s="174">
        <f>SUMIF('Saturday Race 11-20-21'!$B$11:$B$20,$C186,'Saturday Race 11-20-21'!$AU$11:$AU$20)</f>
        <v>0</v>
      </c>
      <c r="Q186" s="174">
        <f>SUMIF('Saturday Race 11-20-21'!$B$11:$B$20,$C186,'Saturday Race 11-20-21'!$AV$11:$AV$20)</f>
        <v>0</v>
      </c>
      <c r="R186" s="174">
        <f>SUMIF('Saturday Race 11-20-21'!$B$11:$B$20,$C186,'Saturday Race 11-20-21'!$AW$11:$AW$20)</f>
        <v>0</v>
      </c>
      <c r="S186" s="174">
        <f>SUMIF('Saturday Race 11-20-21'!$B$11:$B$20,$C186,'Saturday Race 11-20-21'!$AX$11:$AX$20)</f>
        <v>0</v>
      </c>
      <c r="T186" s="174">
        <f>SUMIF('Saturday Race 11-20-21'!$B$11:$B$20,$C186,'Saturday Race 11-20-21'!$AY$11:$AY$20)</f>
        <v>0</v>
      </c>
      <c r="U186" s="174">
        <f>SUMIF('Saturday Race 1-08-22'!$B$11:$B$20,$C186,'Saturday Race 1-08-22'!$AU$11:$AU$20)</f>
        <v>0</v>
      </c>
      <c r="V186" s="174">
        <f>SUMIF('Saturday Race 1-08-22'!$B$11:$B$20,$C186,'Saturday Race 1-08-22'!$AV$11:$AV$20)</f>
        <v>0</v>
      </c>
      <c r="W186" s="174">
        <f>SUMIF('Saturday Race 1-08-22'!$B$11:$B$20,$C186,'Saturday Race 1-08-22'!$AW$11:$AW$20)</f>
        <v>0</v>
      </c>
      <c r="X186" s="174">
        <f>SUMIF('Saturday Race 1-08-22'!$B$11:$B$20,$C186,'Saturday Race 1-08-22'!$AX$11:$AX$20)</f>
        <v>0</v>
      </c>
      <c r="Y186" s="174">
        <f>SUMIF('Saturday Race 1-08-22'!$B$11:$B$20,$C186,'Saturday Race 1-08-22'!$AY$11:$AY$20)</f>
        <v>0</v>
      </c>
      <c r="Z186" s="174">
        <f>SUMIF('Saturday Race 1-22-22'!$B$11:$B$20,$C186,'Saturday Race 1-22-22'!$AU$11:$AU$20)</f>
        <v>0</v>
      </c>
      <c r="AA186" s="174">
        <f>SUMIF('Saturday Race 1-22-22'!$B$11:$B$20,$C186,'Saturday Race 1-22-22'!$AV$11:$AV$20)</f>
        <v>0</v>
      </c>
      <c r="AB186" s="174">
        <f>SUMIF('Saturday Race 1-22-22'!$B$11:$B$20,$C186,'Saturday Race 1-22-22'!$AW$11:$AW$20)</f>
        <v>0</v>
      </c>
      <c r="AC186" s="174">
        <f>SUMIF('Saturday Race 1-22-22'!$B$11:$B$20,$C186,'Saturday Race 1-22-22'!$AX$11:$AX$20)</f>
        <v>0</v>
      </c>
      <c r="AD186" s="174">
        <f>SUMIF('Saturday Race 1-22-22'!$B$11:$B$20,$C186,'Saturday Race 1-22-22'!$AY$11:$AY$20)</f>
        <v>0</v>
      </c>
      <c r="AE186" s="174">
        <f>SUMIF('Sunday Race 2-6-22'!$B$11:$B$20,$C186,'Sunday Race 2-6-22'!$AU$11:$AU$20)</f>
        <v>0</v>
      </c>
      <c r="AF186" s="174">
        <f>SUMIF('Sunday Race 2-6-22'!$B$11:$B$20,$C186,'Sunday Race 2-6-22'!$AV$11:$AV$20)</f>
        <v>0</v>
      </c>
      <c r="AG186" s="174">
        <f>SUMIF('Sunday Race 2-6-22'!$B$11:$B$20,$C186,'Sunday Race 2-6-22'!$AW$11:$AW$20)</f>
        <v>0</v>
      </c>
      <c r="AH186" s="174">
        <f>SUMIF('Sunday Race 2-6-22'!$B$11:$B$20,$C186,'Sunday Race 2-6-22'!$AX$11:$AX$20)</f>
        <v>0</v>
      </c>
      <c r="AI186" s="174">
        <f>SUMIF('Sunday Race 2-6-22'!$B$11:$B$20,$C186,'Sunday Race 2-6-22'!$AY$11:$AY$20)</f>
        <v>0</v>
      </c>
      <c r="AJ186" s="174">
        <f>SUMIF('Sunday Race 2-20-22'!$B$11:$B$26,$C186,'Sunday Race 2-20-22'!$AU$11:$AU$26)</f>
        <v>0</v>
      </c>
      <c r="AK186" s="174">
        <f>SUMIF('Sunday Race 2-20-22'!$B$11:$B$26,$C186,'Sunday Race 2-20-22'!$AV$11:$AV$26)</f>
        <v>0</v>
      </c>
      <c r="AL186" s="174">
        <f>SUMIF('Sunday Race 2-20-22'!$B$11:$B$26,$C186,'Sunday Race 2-20-22'!$AW$11:$AW$26)</f>
        <v>0</v>
      </c>
      <c r="AM186" s="174">
        <f>SUMIF('Sunday Race 2-20-22'!$B$11:$B$26,$C186,'Sunday Race 2-20-22'!$AX$11:$AX$26)</f>
        <v>0</v>
      </c>
      <c r="AN186" s="174">
        <f>SUMIF('Sunday Race 2-20-22'!$B$11:$B$26,$C186,'Sunday Race 2-20-22'!$AY$11:$AY$26)</f>
        <v>0</v>
      </c>
      <c r="AO186" s="174">
        <f>SUMIF('Sunday Race 2-27-22'!$B$11:$B$20,$C186,'Sunday Race 2-27-22'!$AU$11:$AU$20)</f>
        <v>0</v>
      </c>
      <c r="AP186" s="174">
        <f>SUMIF('Sunday Race 2-27-22'!$B$11:$B$20,$C186,'Sunday Race 2-27-22'!$AV$11:$AV$20)</f>
        <v>0</v>
      </c>
      <c r="AQ186" s="174">
        <f>SUMIF('Sunday Race 2-27-22'!$B$11:$B$20,$C186,'Sunday Race 2-27-22'!$AW$11:$AW$20)</f>
        <v>0</v>
      </c>
      <c r="AR186" s="174">
        <f>SUMIF('Sunday Race 2-27-22'!$B$11:$B$20,$C186,'Sunday Race 2-27-22'!$AX$11:$AX$20)</f>
        <v>0</v>
      </c>
      <c r="AS186" s="174">
        <f>SUMIF('Sunday Race 2-27-22'!$B$11:$B$20,$C186,'Sunday Race 2-27-22'!$AY$11:$AY$20)</f>
        <v>0</v>
      </c>
      <c r="AT186" s="174">
        <f>SUMIF('Sunday Race 3-13-22'!$B$11:$B$25,$C186,'Sunday Race 3-13-22'!$AU$11:$AU$25)</f>
        <v>0</v>
      </c>
      <c r="AU186" s="174">
        <f>SUMIF('Sunday Race 3-13-22'!$B$11:$B$25,$C186,'Sunday Race 3-13-22'!$AV$11:$AV$25)</f>
        <v>0</v>
      </c>
      <c r="AV186" s="174">
        <f>SUMIF('Sunday Race 3-13-22'!$B$11:$B$25,$C186,'Sunday Race 3-13-22'!$AW$11:$AW$25)</f>
        <v>0</v>
      </c>
      <c r="AW186" s="174">
        <f>SUMIF('Sunday Race 3-13-22'!$B$11:$B$25,$C186,'Sunday Race 3-13-22'!$AX$11:$AX$25)</f>
        <v>0</v>
      </c>
      <c r="AX186" s="174">
        <f>SUMIF('Sunday Race 3-13-22'!$B$11:$B$25,$C186,'Sunday Race 3-13-22'!$AY$11:$AY$25)</f>
        <v>0</v>
      </c>
      <c r="AY186" s="174">
        <f>SUMIF('Saturday Race 3-19-22'!$B$11:$B$15,$C186,'Saturday Race 3-19-22'!$AU$11:$AU$15)</f>
        <v>0</v>
      </c>
      <c r="AZ186" s="174">
        <f>SUMIF('Saturday Race 3-19-22'!$B$11:$B$15,$C186,'Saturday Race 3-19-22'!$AV$11:$AV$15)</f>
        <v>0</v>
      </c>
      <c r="BA186" s="174">
        <f>SUMIF('Saturday Race 3-19-22'!$B$11:$B$15,$C186,'Saturday Race 3-19-22'!$AW$11:$AW$15)</f>
        <v>0</v>
      </c>
      <c r="BB186" s="174">
        <f>SUMIF('Saturday Race 3-19-22'!$B$11:$B$15,$C186,'Saturday Race 3-19-22'!$AX$11:$AX$15)</f>
        <v>0</v>
      </c>
      <c r="BC186" s="174">
        <f>SUMIF('Saturday Race 3-19-22'!$B$11:$B$15,$C186,'Saturday Race 3-19-22'!$AY$11:$AY$15)</f>
        <v>0</v>
      </c>
      <c r="BD186" s="174">
        <f>SUMIF('Sunday Races 4-10-22'!$B$11:$B$26,$C186,'Sunday Races 4-10-22'!$AU$11:$AU$26)</f>
        <v>0</v>
      </c>
      <c r="BE186" s="174">
        <f>SUMIF('Sunday Races 4-10-22'!$B$11:$B$26,$C186,'Sunday Races 4-10-22'!$AV$11:$AV$26)</f>
        <v>0</v>
      </c>
      <c r="BF186" s="174">
        <f>SUMIF('Sunday Races 4-10-22'!$B$11:$B$26,$C186,'Sunday Races 4-10-22'!$AW$11:$AW$26)</f>
        <v>0</v>
      </c>
      <c r="BG186" s="174">
        <f>SUMIF('Sunday Races 4-10-22'!$B$11:$B$26,$C186,'Sunday Races 4-10-22'!$AX$11:$AX$26)</f>
        <v>0</v>
      </c>
      <c r="BH186" s="174">
        <f>SUMIF('Sunday Races 4-10-22'!$B$11:$B$26,$C186,'Sunday Races 4-10-22'!$AY$11:$AY$26)</f>
        <v>0</v>
      </c>
      <c r="BI186" s="174">
        <f>SUMIF('Sunday Races 5-1-22'!$B$11:$B$28,$C186,'Sunday Races 5-1-22'!$AU$11:$AU$28)</f>
        <v>0</v>
      </c>
      <c r="BJ186" s="174">
        <f>SUMIF('Sunday Races 5-1-22'!$B$11:$B$28,$C186,'Sunday Races 5-1-22'!$AV$11:$AV$28)</f>
        <v>0</v>
      </c>
      <c r="BK186" s="174">
        <f>SUMIF('Sunday Races 5-1-22'!$B$11:$B$28,$C186,'Sunday Races 5-1-22'!$AW$11:$AW$28)</f>
        <v>0</v>
      </c>
      <c r="BL186" s="174">
        <f>SUMIF('Sunday Races 5-1-22'!$B$11:$B$28,$C186,'Sunday Races 5-1-22'!$AX$11:$AX$28)</f>
        <v>0</v>
      </c>
      <c r="BM186" s="174">
        <f>SUMIF('Sunday Races 5-1-22'!$B$11:$B$28,$C186,'Sunday Races 5-1-22'!$AY$11:$AY$28)</f>
        <v>0</v>
      </c>
      <c r="BN186" s="174">
        <f>SUMIF('Sunday Races 6-5-22'!$B$11:$B$28,$C186,'Sunday Races 6-5-22'!$AU$11:$AU$28)</f>
        <v>0</v>
      </c>
      <c r="BO186" s="174">
        <f>SUMIF('Sunday Races 6-5-22'!$B$11:$B$28,$C186,'Sunday Races 6-5-22'!$AV$11:$AV$28)</f>
        <v>0</v>
      </c>
      <c r="BP186" s="174">
        <f>SUMIF('Sunday Races 6-5-22'!$B$11:$B$28,$C186,'Sunday Races 6-5-22'!$AW$11:$AW$28)</f>
        <v>0</v>
      </c>
      <c r="BQ186" s="174">
        <f>SUMIF('Sunday Races 6-5-22'!$B$11:$B$28,$C186,'Sunday Races 6-5-22'!$AX$11:$AX$28)</f>
        <v>0</v>
      </c>
      <c r="BR186" s="174">
        <f>SUMIF('Sunday Races 6-5-22'!$B$11:$B$28,$C186,'Sunday Races 6-5-22'!$AY$11:$AY$28)</f>
        <v>0</v>
      </c>
      <c r="BS186" s="174">
        <f>SUMIF('Sunday Races 6-12-22'!$B$11:$B$24,$C186,'Sunday Races 6-12-22'!$AU$11:$AU$24)</f>
        <v>0</v>
      </c>
      <c r="BT186" s="174">
        <f>SUMIF('Sunday Races 6-12-22'!$B$11:$B$24,$C186,'Sunday Races 6-12-22'!$AV$11:$AV$24)</f>
        <v>0</v>
      </c>
      <c r="BU186" s="174">
        <f>SUMIF('Sunday Races 6-12-22'!$B$11:$B$24,$C186,'Sunday Races 6-12-22'!$AW$11:$AW$24)</f>
        <v>0</v>
      </c>
      <c r="BV186" s="174">
        <f>SUMIF('Sunday Races 6-12-22'!$B$11:$B$24,$C186,'Sunday Races 6-12-22'!$AX$11:$AX$24)</f>
        <v>0</v>
      </c>
      <c r="BW186" s="174">
        <f>SUMIF('Sunday Races 6-12-22'!$B$11:$B$24,$C186,'Sunday Races 6-12-22'!$AY$11:$AY$24)</f>
        <v>0</v>
      </c>
      <c r="BX186" s="174">
        <f>SUMIF('Saturday Races 6-18-22'!$B$11:$B$24,$C186,'Saturday Races 6-18-22'!$AU$11:$AU$24)</f>
        <v>0</v>
      </c>
      <c r="BY186" s="174">
        <f>SUMIF('Saturday Races 6-18-22'!$B$11:$B$24,$C186,'Saturday Races 6-18-22'!$AV$11:$AV$24)</f>
        <v>0</v>
      </c>
      <c r="BZ186" s="174">
        <f>SUMIF('Saturday Races 6-18-22'!$B$11:$B$24,$C186,'Saturday Races 6-18-22'!$AW$11:$AW$24)</f>
        <v>0</v>
      </c>
      <c r="CA186" s="174">
        <f>SUMIF('Saturday Races 6-18-22'!$B$11:$B$24,$C186,'Saturday Races 6-18-22'!$AX$11:$AX$24)</f>
        <v>0</v>
      </c>
      <c r="CB186" s="174">
        <f>SUMIF('Saturday Races 6-18-22'!$B$11:$B$24,$C186,'Saturday Races 6-18-22'!$AY$11:$AY$24)</f>
        <v>0</v>
      </c>
      <c r="CC186" s="174">
        <f>SUMIF('Sunday Races 7-3-22'!$B$11:$B$26,$C186,'Sunday Races 7-3-22'!$AU$11:$AU$26)</f>
        <v>0</v>
      </c>
      <c r="CD186" s="174">
        <f>SUMIF('Sunday Races 7-3-22'!$B$11:$B$26,$C186,'Sunday Races 7-3-22'!$AV$11:$AV$26)</f>
        <v>0</v>
      </c>
      <c r="CE186" s="174">
        <f>SUMIF('Sunday Races 7-3-22'!$B$11:$B$26,$C186,'Sunday Races 7-3-22'!$AW$11:$AW$26)</f>
        <v>0</v>
      </c>
      <c r="CF186" s="174">
        <f>SUMIF('Sunday Races 7-3-22'!$B$11:$B$26,$C186,'Sunday Races 7-3-22'!$AX$11:$AX$26)</f>
        <v>0</v>
      </c>
      <c r="CG186" s="174">
        <f>SUMIF('Sunday Races 7-3-22'!$B$11:$B$26,$C186,'Sunday Races 7-3-22'!$AY$11:$AY$26)</f>
        <v>0</v>
      </c>
      <c r="CH186" s="174">
        <f>SUMIF('Sunday Races 7-31-22'!$B$11:$B$26,$C186,'Sunday Races 7-31-22'!$AU$11:$AU$26)</f>
        <v>0</v>
      </c>
      <c r="CI186" s="174">
        <f>SUMIF('Sunday Races 7-31-22'!$B$11:$B$26,$C186,'Sunday Races 7-31-22'!$AV$11:$AV$26)</f>
        <v>0</v>
      </c>
      <c r="CJ186" s="174">
        <f>SUMIF('Sunday Races 7-31-22'!$B$11:$B$26,$C186,'Sunday Races 7-31-22'!$AW$11:$AW$26)</f>
        <v>0</v>
      </c>
      <c r="CK186" s="174">
        <f>SUMIF('Sunday Races 7-31-22'!$B$11:$B$26,$C186,'Sunday Races 7-31-22'!$AX$11:$AX$26)</f>
        <v>0</v>
      </c>
      <c r="CL186" s="174">
        <f>SUMIF('Sunday Races 7-31-22'!$B$11:$B$26,$C186,'Sunday Races 7-31-22'!$AY$11:$AY$26)</f>
        <v>0</v>
      </c>
      <c r="CM186" s="174">
        <f>SUMIF('Sunday Races 8-14-22'!$B$11:$B$26,$C186,'Sunday Races 8-14-22'!$AU$11:$AU$26)</f>
        <v>0</v>
      </c>
      <c r="CN186" s="174">
        <f>SUMIF('Sunday Races 8-14-22'!$B$11:$B$26,$C186,'Sunday Races 8-14-22'!$AV$11:$AV$26)</f>
        <v>0</v>
      </c>
      <c r="CO186" s="174">
        <f>SUMIF('Sunday Races 8-14-22'!$B$11:$B$26,$C186,'Sunday Races 8-14-22'!$AW$11:$AW$26)</f>
        <v>0</v>
      </c>
      <c r="CP186" s="174">
        <f>SUMIF('Sunday Races 8-14-22'!$B$11:$B$26,$C186,'Sunday Races 8-14-22'!$AX$11:$AX$26)</f>
        <v>0</v>
      </c>
      <c r="CQ186" s="174">
        <f>SUMIF('Sunday Races 8-14-22'!$B$11:$B$26,$C186,'Sunday Races 8-14-22'!$AY$11:$AY$26)</f>
        <v>0</v>
      </c>
      <c r="CR186" s="174">
        <f>SUMIF('Saturday Races 8-20-22'!$B$11:$B$26,$C186,'Saturday Races 8-20-22'!$AU$11:$AU$26)</f>
        <v>0</v>
      </c>
      <c r="CS186" s="174">
        <f>SUMIF('Saturday Races 8-20-22'!$B$11:$B$26,$C186,'Saturday Races 8-20-22'!$AV$11:$AV$26)</f>
        <v>0</v>
      </c>
      <c r="CT186" s="174">
        <f>SUMIF('Saturday Races 8-20-22'!$B$11:$B$26,$C186,'Saturday Races 8-20-22'!$AW$11:$AW$26)</f>
        <v>0</v>
      </c>
      <c r="CU186" s="174">
        <f>SUMIF('Saturday Races 8-20-22'!$B$11:$B$26,$C186,'Saturday Races 8-20-22'!$AX$11:$AX$26)</f>
        <v>0</v>
      </c>
      <c r="CV186" s="174">
        <f>SUMIF('Saturday Races 8-20-22'!$B$11:$B$26,$C186,'Saturday Races 8-20-22'!$AY$11:$AY$26)</f>
        <v>0</v>
      </c>
      <c r="CW186" s="174">
        <f>SUMIF('Sunday Races 9-11-22'!$B$11:$B$20,$C186,'Sunday Races 9-11-22'!$AU$11:$AU$20)</f>
        <v>0</v>
      </c>
      <c r="CX186" s="174">
        <f>SUMIF('Sunday Races 9-11-22'!$B$11:$B$20,$C186,'Sunday Races 9-11-22'!$AV$11:$AV$20)</f>
        <v>0</v>
      </c>
      <c r="CY186" s="174">
        <f>SUMIF('Sunday Races 9-11-22'!$B$11:$B$20,$C186,'Sunday Races 9-11-22'!$AW$11:$AW$20)</f>
        <v>0</v>
      </c>
      <c r="CZ186" s="174">
        <f>SUMIF('Sunday Races 9-11-22'!$B$11:$B$20,$C186,'Sunday Races 9-11-22'!$AX$11:$AX$20)</f>
        <v>0</v>
      </c>
      <c r="DA186" s="174">
        <f>SUMIF('Sunday Races 9-11-22'!$B$11:$B$20,$C186,'Sunday Races 9-11-22'!$AY$11:$AY$20)</f>
        <v>0</v>
      </c>
      <c r="DB186" s="174">
        <f>SUMIF('Sunday Races 10-9-22'!$B$11:$B$21,$C186,'Sunday Races 10-9-22'!$AU$11:$AU$21)</f>
        <v>0</v>
      </c>
      <c r="DC186" s="174">
        <f>SUMIF('Sunday Races 10-9-22'!$B$11:$B$21,$C186,'Sunday Races 10-9-22'!$AV$11:$AV$21)</f>
        <v>0</v>
      </c>
      <c r="DD186" s="174">
        <f>SUMIF('Sunday Races 10-9-22'!$B$11:$B$21,$C186,'Sunday Races 10-9-22'!$AW$11:$AW$21)</f>
        <v>0</v>
      </c>
      <c r="DE186" s="174">
        <f>SUMIF('Sunday Races 10-9-22'!$B$11:$B$21,$C186,'Sunday Races 10-9-22'!$AX$11:$AX$21)</f>
        <v>0</v>
      </c>
      <c r="DF186" s="174">
        <f>SUMIF('Sunday Races 10-9-22'!$B$11:$B$21,$C186,'Sunday Races 10-9-22'!$AY$11:$AY$21)</f>
        <v>0</v>
      </c>
      <c r="DG186" s="174">
        <f>SUMIF('Sunday Races 10-23-22'!$B$11:$B$22,$C186,'Sunday Races 10-23-22'!$AU$11:$AU$22)</f>
        <v>0</v>
      </c>
      <c r="DH186" s="174">
        <f>SUMIF('Sunday Races 10-23-22'!$B$11:$B$22,$C186,'Sunday Races 10-23-22'!$AV$11:$AV$22)</f>
        <v>0</v>
      </c>
      <c r="DI186" s="174">
        <f>SUMIF('Sunday Races 10-23-22'!$B$11:$B$22,$C186,'Sunday Races 10-23-22'!$AW$11:$AW$22)</f>
        <v>0</v>
      </c>
      <c r="DJ186" s="174">
        <f>SUMIF('Sunday Races 10-23-22'!$B$11:$B$22,$C186,'Sunday Races 10-23-22'!$AX$11:$AX$22)</f>
        <v>0</v>
      </c>
      <c r="DK186" s="174">
        <f>SUMIF('Sunday Races 10-23-22'!$B$11:$B$22,$C186,'Sunday Races 10-23-22'!$AY$11:$AY$22)</f>
        <v>0</v>
      </c>
      <c r="DL186" s="175"/>
      <c r="DM186" s="176"/>
      <c r="DN186" s="177">
        <f t="shared" si="165"/>
        <v>0</v>
      </c>
      <c r="DO186" s="177">
        <f t="shared" si="165"/>
        <v>0</v>
      </c>
      <c r="DP186" s="177">
        <f t="shared" si="165"/>
        <v>0</v>
      </c>
      <c r="DQ186" s="177">
        <f t="shared" si="165"/>
        <v>0</v>
      </c>
      <c r="DR186" s="177">
        <f t="shared" si="165"/>
        <v>0</v>
      </c>
      <c r="DS186" s="177">
        <f t="shared" si="165"/>
        <v>0</v>
      </c>
      <c r="DT186" s="177">
        <f t="shared" si="165"/>
        <v>0</v>
      </c>
      <c r="DU186" s="177">
        <f t="shared" si="165"/>
        <v>0</v>
      </c>
      <c r="DV186" s="177">
        <f t="shared" si="165"/>
        <v>0</v>
      </c>
      <c r="DW186" s="177">
        <f t="shared" si="165"/>
        <v>0</v>
      </c>
      <c r="DX186" s="177">
        <f t="shared" si="166"/>
        <v>0</v>
      </c>
      <c r="DY186" s="177">
        <f t="shared" si="166"/>
        <v>0</v>
      </c>
      <c r="DZ186" s="177">
        <f t="shared" si="166"/>
        <v>0</v>
      </c>
      <c r="EA186" s="177">
        <f t="shared" si="166"/>
        <v>0</v>
      </c>
      <c r="EB186" s="177">
        <f t="shared" si="166"/>
        <v>0</v>
      </c>
      <c r="EC186" s="177">
        <f t="shared" si="166"/>
        <v>0</v>
      </c>
      <c r="ED186" s="177">
        <f t="shared" si="166"/>
        <v>0</v>
      </c>
      <c r="EE186" s="177">
        <f t="shared" si="166"/>
        <v>0</v>
      </c>
      <c r="EF186" s="177">
        <f t="shared" si="166"/>
        <v>0</v>
      </c>
      <c r="EG186" s="177">
        <f t="shared" si="166"/>
        <v>0</v>
      </c>
      <c r="EH186" s="177">
        <f t="shared" si="167"/>
        <v>0</v>
      </c>
      <c r="EI186" s="177">
        <f t="shared" si="167"/>
        <v>0</v>
      </c>
      <c r="EJ186" s="177">
        <f t="shared" si="167"/>
        <v>0</v>
      </c>
      <c r="EK186" s="177">
        <f t="shared" si="167"/>
        <v>0</v>
      </c>
      <c r="EL186" s="177">
        <f t="shared" si="167"/>
        <v>0</v>
      </c>
      <c r="EM186" s="177">
        <f t="shared" si="167"/>
        <v>0</v>
      </c>
      <c r="EN186" s="177">
        <f t="shared" si="167"/>
        <v>0</v>
      </c>
      <c r="EO186" s="177">
        <f t="shared" si="167"/>
        <v>0</v>
      </c>
      <c r="EP186" s="177">
        <f t="shared" si="167"/>
        <v>0</v>
      </c>
      <c r="EQ186" s="177">
        <f t="shared" si="167"/>
        <v>0</v>
      </c>
      <c r="ER186" s="177">
        <f t="shared" si="168"/>
        <v>0</v>
      </c>
      <c r="ES186" s="177">
        <f t="shared" si="168"/>
        <v>0</v>
      </c>
      <c r="ET186" s="177">
        <f t="shared" si="168"/>
        <v>0</v>
      </c>
      <c r="EU186" s="177">
        <f t="shared" si="168"/>
        <v>0</v>
      </c>
      <c r="EV186" s="177">
        <f t="shared" si="168"/>
        <v>0</v>
      </c>
      <c r="EW186" s="177">
        <f t="shared" si="168"/>
        <v>0</v>
      </c>
      <c r="EX186" s="177">
        <f t="shared" si="168"/>
        <v>0</v>
      </c>
      <c r="EY186" s="177">
        <f t="shared" si="168"/>
        <v>0</v>
      </c>
      <c r="EZ186" s="177">
        <f t="shared" si="168"/>
        <v>0</v>
      </c>
      <c r="FA186" s="177">
        <f t="shared" si="168"/>
        <v>0</v>
      </c>
      <c r="FB186" s="177">
        <f t="shared" si="169"/>
        <v>0</v>
      </c>
      <c r="FC186" s="177">
        <f t="shared" si="169"/>
        <v>0</v>
      </c>
      <c r="FD186" s="177">
        <f t="shared" si="169"/>
        <v>0</v>
      </c>
      <c r="FE186" s="177">
        <f t="shared" si="169"/>
        <v>0</v>
      </c>
      <c r="FF186" s="177">
        <f t="shared" si="169"/>
        <v>0</v>
      </c>
      <c r="FG186" s="177">
        <f t="shared" si="169"/>
        <v>0</v>
      </c>
      <c r="FH186" s="177">
        <f t="shared" si="169"/>
        <v>0</v>
      </c>
      <c r="FI186" s="177">
        <f t="shared" si="169"/>
        <v>0</v>
      </c>
      <c r="FJ186" s="177">
        <f t="shared" si="169"/>
        <v>0</v>
      </c>
      <c r="FK186" s="177">
        <f t="shared" si="169"/>
        <v>0</v>
      </c>
      <c r="FL186" s="177">
        <f t="shared" si="170"/>
        <v>0</v>
      </c>
      <c r="FM186" s="177">
        <f t="shared" si="170"/>
        <v>0</v>
      </c>
      <c r="FN186" s="177">
        <f t="shared" si="170"/>
        <v>0</v>
      </c>
      <c r="FO186" s="177">
        <f t="shared" si="170"/>
        <v>0</v>
      </c>
      <c r="FP186" s="177">
        <f t="shared" si="170"/>
        <v>0</v>
      </c>
      <c r="FQ186" s="177">
        <f t="shared" si="170"/>
        <v>0</v>
      </c>
      <c r="FR186" s="177">
        <f t="shared" si="170"/>
        <v>0</v>
      </c>
      <c r="FS186" s="177">
        <f t="shared" si="170"/>
        <v>0</v>
      </c>
      <c r="FT186" s="177">
        <f t="shared" si="170"/>
        <v>0</v>
      </c>
      <c r="FU186" s="177">
        <f t="shared" si="170"/>
        <v>0</v>
      </c>
      <c r="FV186" s="177">
        <f t="shared" si="170"/>
        <v>0</v>
      </c>
      <c r="FW186" s="177">
        <f t="shared" si="170"/>
        <v>0</v>
      </c>
      <c r="FX186" s="177">
        <f t="shared" si="170"/>
        <v>0</v>
      </c>
      <c r="FY186" s="177">
        <f t="shared" si="170"/>
        <v>0</v>
      </c>
      <c r="FZ186" s="177">
        <f t="shared" si="170"/>
        <v>0</v>
      </c>
      <c r="GA186" s="177"/>
      <c r="GB186" s="229">
        <f t="shared" si="157"/>
        <v>53</v>
      </c>
      <c r="GC186" s="229">
        <f t="shared" si="158"/>
        <v>4</v>
      </c>
      <c r="GD186" s="174">
        <f>SUMIF('One Day 12-04-21 Scots'!$B$11:$B$24,$C186,'One Day 12-04-21 Scots'!$AU$11:$AU$24)</f>
        <v>0</v>
      </c>
      <c r="GE186" s="174">
        <f>SUMIF('One Day 12-04-21 Scots'!$B$11:$B$24,$C186,'One Day 12-04-21 Scots'!$AV$11:$AV$24)</f>
        <v>0</v>
      </c>
      <c r="GF186" s="174">
        <f>SUMIF('One Day 12-04-21 Scots'!$B$11:$B$24,$C186,'One Day 12-04-21 Scots'!$AW$11:$AW$24)</f>
        <v>0</v>
      </c>
      <c r="GG186" s="174">
        <f>SUMIF('One Day 12-04-21 Scots'!$B$11:$B$24,$C186,'One Day 12-04-21 Scots'!$AX$11:$AX$24)</f>
        <v>0</v>
      </c>
      <c r="GH186" s="174">
        <f>SUMIF('One Day 12-04-21 Scots'!$B$11:$B$24,$C186,'One Day 12-04-21 Scots'!$AY$11:$AY$24)</f>
        <v>0</v>
      </c>
      <c r="GI186" s="174">
        <f>SUMIF('One Day 12-04-21 Thistles'!$B$11:$B$25,$C186,'One Day 12-04-21 Thistles'!$AU$11:$AU$25)</f>
        <v>0</v>
      </c>
      <c r="GJ186" s="174">
        <f>SUMIF('One Day 12-04-21 Thistles'!$B$11:$B$25,$C186,'One Day 12-04-21 Thistles'!$AV$11:$AV$25)</f>
        <v>0</v>
      </c>
      <c r="GK186" s="174">
        <f>SUMIF('One Day 12-04-21 Thistles'!$B$11:$B$25,$C186,'One Day 12-04-21 Thistles'!$AW$11:$AW$25)</f>
        <v>0</v>
      </c>
      <c r="GL186" s="174">
        <f>SUMIF('One Day 12-04-21 Thistles'!$B$11:$B$25,$C186,'One Day 12-04-21 Thistles'!$AX$11:$AX$25)</f>
        <v>0</v>
      </c>
      <c r="GM186" s="174">
        <f>SUMIF('One Day 12-04-21 Thistles'!$B$11:$B$25,$C186,'One Day 12-04-21 Thistles'!$AY$11:$AY$25)</f>
        <v>0</v>
      </c>
      <c r="GN186" s="174">
        <f>SUMIF('Chili One Day 2-12-22 Scots'!$B$11:$B$27,$C186,'Chili One Day 2-12-22 Scots'!$AU$11:$AU$27)</f>
        <v>0</v>
      </c>
      <c r="GO186" s="174">
        <f>SUMIF('Chili One Day 2-12-22 Scots'!$B$11:$B$27,$C186,'Chili One Day 2-12-22 Scots'!$AV$11:$AV$27)</f>
        <v>0</v>
      </c>
      <c r="GP186" s="174">
        <f>SUMIF('Chili One Day 2-12-22 Scots'!$B$11:$B$27,$C186,'Chili One Day 2-12-22 Scots'!$AW$11:$AW$27)</f>
        <v>0</v>
      </c>
      <c r="GQ186" s="174">
        <f>SUMIF('Chili One Day 2-12-22 Scots'!$B$11:$B$27,$C186,'Chili One Day 2-12-22 Scots'!$AX$11:$AX$27)</f>
        <v>0</v>
      </c>
      <c r="GR186" s="174">
        <f>SUMIF('Chili One Day 2-12-22 Scots'!$B$11:$B$27,$C186,'Chili One Day 2-12-22 Scots'!$AY$11:$AY$27)</f>
        <v>0</v>
      </c>
      <c r="GS186" s="174">
        <f>SUMIF('Chili One Day 2-12-22 Thistles'!$B$11:$B$27,$C186,'Chili One Day 2-12-22 Thistles'!$AU$11:$AU$27)</f>
        <v>0</v>
      </c>
      <c r="GT186" s="174">
        <f>SUMIF('Chili One Day 2-12-22 Thistles'!$B$11:$B$27,$C186,'Chili One Day 2-12-22 Thistles'!$AV$11:$AV$27)</f>
        <v>0</v>
      </c>
      <c r="GU186" s="174">
        <f>SUMIF('Chili One Day 2-12-22 Thistles'!$B$11:$B$27,$C186,'Chili One Day 2-12-22 Thistles'!$AW$11:$AW$27)</f>
        <v>0</v>
      </c>
      <c r="GV186" s="174">
        <f>SUMIF('Chili One Day 2-12-22 Thistles'!$B$11:$B$27,$C186,'Chili One Day 2-12-22 Thistles'!$AX$11:$AX$27)</f>
        <v>0</v>
      </c>
      <c r="GW186" s="174">
        <f>SUMIF('Chili One Day 2-12-22 Thistles'!$B$11:$B$27,$C186,'Chili One Day 2-12-22 Thistles'!$AY$11:$AY$27)</f>
        <v>0</v>
      </c>
      <c r="GX186" s="174">
        <f>SUMIF('Ironman One Day 3-5-22 FS'!$B$11:$B$26,$C186,'Ironman One Day 3-5-22 FS'!$AU$11:$AU$26)</f>
        <v>0</v>
      </c>
      <c r="GY186" s="174">
        <f>SUMIF('Ironman One Day 3-5-22 FS'!$B$11:$B$26,$C186,'Ironman One Day 3-5-22 FS'!$AV$11:$AV$26)</f>
        <v>0</v>
      </c>
      <c r="GZ186" s="174">
        <f>SUMIF('Ironman One Day 3-5-22 FS'!$B$11:$B$26,$C186,'Ironman One Day 3-5-22 FS'!$AW$11:$AW$26)</f>
        <v>0</v>
      </c>
      <c r="HA186" s="174">
        <f>SUMIF('Ironman One Day 3-5-22 FS'!$B$11:$B$26,$C186,'Ironman One Day 3-5-22 FS'!$AX$11:$AX$26)</f>
        <v>0</v>
      </c>
      <c r="HB186" s="174">
        <f>SUMIF('Ironman One Day 3-5-22 FS'!$B$11:$B$26,$C186,'Ironman One Day 3-5-22 FS'!$AY$11:$AY$26)</f>
        <v>0</v>
      </c>
      <c r="HC186" s="174">
        <f>SUMIF('Ironman One Day 3-5-22 420'!$B$11:$B$26,$C186,'Ironman One Day 3-5-22 420'!$AU$11:$AU$26)</f>
        <v>0</v>
      </c>
      <c r="HD186" s="174">
        <f>SUMIF('Ironman One Day 3-5-22 420'!$B$11:$B$26,$C186,'Ironman One Day 3-5-22 420'!$AV$11:$AV$26)</f>
        <v>0</v>
      </c>
      <c r="HE186" s="174">
        <f>SUMIF('Ironman One Day 3-5-22 420'!$B$11:$B$26,$C186,'Ironman One Day 3-5-22 420'!$AW$11:$AW$26)</f>
        <v>0</v>
      </c>
      <c r="HF186" s="174">
        <f>SUMIF('Ironman One Day 3-5-22 420'!$B$11:$B$26,$C186,'Ironman One Day 3-5-22 420'!$AX$11:$AX$26)</f>
        <v>0</v>
      </c>
      <c r="HG186" s="174">
        <f>SUMIF('Ironman One Day 3-5-22 420'!$B$11:$B$26,$C186,'Ironman One Day 3-5-22 420'!$AY$11:$AY$26)</f>
        <v>0</v>
      </c>
      <c r="HH186" s="174">
        <f>SUMIF('Easter One Day 4-16-22 FS'!$B$11:$B$25,$C186,'Easter One Day 4-16-22 FS'!$AU$11:$AU$25)</f>
        <v>0</v>
      </c>
      <c r="HI186" s="174">
        <f>SUMIF('Easter One Day 4-16-22 FS'!$B$11:$B$25,$C186,'Easter One Day 4-16-22 FS'!$AV$11:$AV$25)</f>
        <v>0</v>
      </c>
      <c r="HJ186" s="174">
        <f>SUMIF('Easter One Day 4-16-22 FS'!$B$11:$B$25,$C186,'Easter One Day 4-16-22 FS'!$AW$11:$AW$25)</f>
        <v>0</v>
      </c>
      <c r="HK186" s="174">
        <f>SUMIF('Easter One Day 4-16-22 FS'!$B$11:$B$25,$C186,'Easter One Day 4-16-22 FS'!$AX$11:$AX$25)</f>
        <v>0</v>
      </c>
      <c r="HL186" s="174">
        <f>SUMIF('Easter One Day 4-16-22 FS'!$B$11:$B$25,$C186,'Easter One Day 4-16-22 FS'!$AY$11:$AY$25)</f>
        <v>0</v>
      </c>
      <c r="HM186" s="174">
        <f>SUMIF('Easter One Day 4-16-22 TH'!$B$11:$B$25,$C186,'Easter One Day 4-16-22 TH'!$AU$11:$AU$25)</f>
        <v>0</v>
      </c>
      <c r="HN186" s="174">
        <f>SUMIF('Easter One Day 4-16-22 TH'!$B$11:$B$25,$C186,'Easter One Day 4-16-22 TH'!$AV$11:$AV$25)</f>
        <v>0</v>
      </c>
      <c r="HO186" s="174">
        <f>SUMIF('Easter One Day 4-16-22 TH'!$B$11:$B$25,$C186,'Easter One Day 4-16-22 TH'!$AW$11:$AW$25)</f>
        <v>0</v>
      </c>
      <c r="HP186" s="174">
        <f>SUMIF('Easter One Day 4-16-22 TH'!$B$11:$B$25,$C186,'Easter One Day 4-16-22 TH'!$AX$11:$AX$25)</f>
        <v>0</v>
      </c>
      <c r="HQ186" s="174">
        <f>SUMIF('Easter One Day 4-16-22 TH'!$B$11:$B$25,$C186,'Easter One Day 4-16-22 TH'!$AY$11:$AY$25)</f>
        <v>0</v>
      </c>
      <c r="HR186" s="174">
        <f>SUMIF('Long Distance Race 5-7-22'!$B$11:$B$25,$C186,'Long Distance Race 5-7-22'!$AU$11:$AU$25)</f>
        <v>0</v>
      </c>
      <c r="HS186" s="174">
        <f>SUMIF('Long Distance Race 5-7-22'!$B$11:$B$18,$C186,'Long Distance Race 5-7-22'!$AV$11:$AV$18)</f>
        <v>0</v>
      </c>
      <c r="HT186" s="174">
        <f>SUMIF('Long Distance Race 5-7-22'!$B$11:$B$18,$C186,'Long Distance Race 5-7-22'!$AW$11:$AW$18)</f>
        <v>0</v>
      </c>
      <c r="HU186" s="174">
        <f>SUMIF('Long Distance Race 5-7-22'!$B$11:$B$18,$C186,'Long Distance Race 5-7-22'!$AX$11:$AX$18)</f>
        <v>0</v>
      </c>
      <c r="HV186" s="174">
        <f>SUMIF('Long Distance Race 5-7-22'!$B$11:$B$18,$C186,'Long Distance Race 5-7-22'!$AY$11:$AY$18)</f>
        <v>0</v>
      </c>
      <c r="HW186" s="174">
        <f>SUMIF('Memorial Day Regatta 5-28-22 Op'!$B$11:$B$25,$C186,'Memorial Day Regatta 5-28-22 Op'!$AU$11:$AU$25)</f>
        <v>0</v>
      </c>
      <c r="HX186" s="174">
        <f>SUMIF('Memorial Day Regatta 5-28-22 Op'!$B$11:$B$18,$C186,'Memorial Day Regatta 5-28-22 Op'!$AV$11:$AV$18)</f>
        <v>0</v>
      </c>
      <c r="HY186" s="174">
        <f>SUMIF('Memorial Day Regatta 5-28-22 Op'!$B$11:$B$18,$C186,'Memorial Day Regatta 5-28-22 Op'!$AW$11:$AW$18)</f>
        <v>0</v>
      </c>
      <c r="HZ186" s="174">
        <f>SUMIF('Memorial Day Regatta 5-28-22 Op'!$B$11:$B$18,$C186,'Memorial Day Regatta 5-28-22 Op'!$AX$11:$AX$18)</f>
        <v>0</v>
      </c>
      <c r="IA186" s="174">
        <f>SUMIF('Memorial Day Regatta 5-28-22 Op'!$B$11:$B$18,$C186,'Memorial Day Regatta 5-28-22 Op'!$AY$11:$AY$18)</f>
        <v>0</v>
      </c>
      <c r="IB186" s="174">
        <f>SUMIF('Caldwell Cup 6-25-22 TH'!$B$11:$B$25,$C186,'Caldwell Cup 6-25-22 TH'!$AU$11:$AU$25)</f>
        <v>0</v>
      </c>
      <c r="IC186" s="174">
        <f>SUMIF('Caldwell Cup 6-25-22 TH'!$B$11:$B$25,$C186,'Caldwell Cup 6-25-22 TH'!$AV$11:$AV$25)</f>
        <v>0</v>
      </c>
      <c r="ID186" s="174">
        <f>SUMIF('Caldwell Cup 6-25-22 TH'!$B$11:$B$25,$C186,'Caldwell Cup 6-25-22 TH'!$AW$11:$AW$25)</f>
        <v>0</v>
      </c>
      <c r="IE186" s="174">
        <f>SUMIF('Caldwell Cup 6-25-22 TH'!$B$11:$B$25,$C186,'Caldwell Cup 6-25-22 TH'!$AX$11:$AX$25)</f>
        <v>0</v>
      </c>
      <c r="IF186" s="174">
        <f>SUMIF('Caldwell Cup 6-25-22 TH'!$B$11:$B$25,$C186,'Caldwell Cup 6-25-22 TH'!$AY$11:$AY$25)</f>
        <v>0</v>
      </c>
      <c r="IG186" s="174">
        <f>SUMIF('Caldwell Cup 6-25-22 FS'!$B$11:$B$21,$C186,'Caldwell Cup 6-25-22 FS'!$AU$11:$AU$21)</f>
        <v>0</v>
      </c>
      <c r="IH186" s="174">
        <f>SUMIF('Caldwell Cup 6-25-22 FS'!$B$11:$B$21,$C186,'Caldwell Cup 6-25-22 FS'!$AV$11:$AV$21)</f>
        <v>0</v>
      </c>
      <c r="II186" s="174">
        <f>SUMIF('Caldwell Cup 6-25-22 FS'!$B$11:$B$21,$C186,'Caldwell Cup 6-25-22 FS'!$AW$11:$AW$21)</f>
        <v>0</v>
      </c>
      <c r="IJ186" s="174">
        <f>SUMIF('Caldwell Cup 6-25-22 FS'!$B$11:$B$21,$C186,'Caldwell Cup 6-25-22 FS'!$AX$11:$AX$21)</f>
        <v>0</v>
      </c>
      <c r="IK186" s="174">
        <f>SUMIF('Caldwell Cup 6-25-22 FS'!$B$11:$B$21,$C186,'Caldwell Cup 6-25-22 FS'!$AY$11:$AY$21)</f>
        <v>0</v>
      </c>
      <c r="IL186" s="174">
        <f>SUMIF('Caldwell Cup 6-25-22 Lasers'!$B$11:$B$23,$C186,'Caldwell Cup 6-25-22 Lasers'!$AU$11:$AU$23)</f>
        <v>0</v>
      </c>
      <c r="IM186" s="174">
        <f>SUMIF('Caldwell Cup 6-25-22 Lasers'!$B$11:$B$23,$C186,'Caldwell Cup 6-25-22 Lasers'!$AV$11:$AV$23)</f>
        <v>0</v>
      </c>
      <c r="IN186" s="174">
        <f>SUMIF('Caldwell Cup 6-25-22 Lasers'!$B$11:$B$23,$C186,'Caldwell Cup 6-25-22 Lasers'!$AW$11:$AW$23)</f>
        <v>0</v>
      </c>
      <c r="IO186" s="174">
        <f>SUMIF('Caldwell Cup 6-25-22 Lasers'!$B$11:$B$23,$C186,'Caldwell Cup 6-25-22 Lasers'!$AX$11:$AX$23)</f>
        <v>0</v>
      </c>
      <c r="IP186" s="174">
        <f>SUMIF('Caldwell Cup 6-25-22 Lasers'!$B$11:$B$23,$C186,'Caldwell Cup 6-25-22 Lasers'!$AY$11:$AY$23)</f>
        <v>0</v>
      </c>
      <c r="IQ186" s="174">
        <f>SUMIF('Labor Day Regatta 9-3-22 FS'!$B$11:$B$30,$C186,'Labor Day Regatta 9-3-22 FS'!$AU$11:$AU$30)</f>
        <v>0</v>
      </c>
      <c r="IR186" s="174">
        <f>SUMIF('Labor Day Regatta 9-3-22 FS'!$B$11:$B$30,$C186,'Labor Day Regatta 9-3-22 FS'!$AV$11:$AV$30)</f>
        <v>0</v>
      </c>
      <c r="IS186" s="174">
        <f>SUMIF('Labor Day Regatta 9-3-22 FS'!$B$11:$B$30,$C186,'Labor Day Regatta 9-3-22 FS'!$AW$11:$AW$30)</f>
        <v>0</v>
      </c>
      <c r="IT186" s="174">
        <f>SUMIF('Labor Day Regatta 9-3-22 FS'!$B$11:$B$30,$C186,'Labor Day Regatta 9-3-22 FS'!$AX$11:$AX$30)</f>
        <v>0</v>
      </c>
      <c r="IU186" s="174">
        <f>SUMIF('Labor Day Regatta 9-3-22 FS'!$B$11:$B$30,$C186,'Labor Day Regatta 9-3-22 FS'!$AY$11:$AY$30)</f>
        <v>0</v>
      </c>
      <c r="IV186" s="174">
        <f>SUMIF('2022-09-17 Leukemia Cup FS'!$B$11:$B$26,$C186,'2022-09-17 Leukemia Cup FS'!$AU$11:$AU$26)</f>
        <v>0</v>
      </c>
      <c r="IW186" s="174">
        <f>SUMIF('2022-09-17 Leukemia Cup FS'!$B$11:$B$26,$C186,'2022-09-17 Leukemia Cup FS'!$AV$11:$AV$26)</f>
        <v>0</v>
      </c>
      <c r="IX186" s="174">
        <f>SUMIF('2022-09-17 Leukemia Cup FS'!$B$11:$B$26,$C186,'2022-09-17 Leukemia Cup FS'!$AW$11:$AW$26)</f>
        <v>0</v>
      </c>
      <c r="IY186" s="174">
        <f>SUMIF('2022-09-17 Leukemia Cup FS'!$B$11:$B$26,$C186,'2022-09-17 Leukemia Cup FS'!$AX$11:$AX$26)</f>
        <v>0</v>
      </c>
      <c r="IZ186" s="174">
        <f>SUMIF('2022-09-17 Leukemia Cup FS'!$B$11:$B$26,$C186,'2022-09-17 Leukemia Cup FS'!$AY$11:$AY$26)</f>
        <v>0</v>
      </c>
      <c r="JA186" s="174">
        <f>SUMIF('2022-09-17 Leukemia Cup TH'!$B$11:$B$28,$C186,'2022-09-17 Leukemia Cup TH'!$AU$11:$AU$28)</f>
        <v>0</v>
      </c>
      <c r="JB186" s="174">
        <f>SUMIF('2022-09-17 Leukemia Cup TH'!$B$11:$B$28,$C186,'2022-09-17 Leukemia Cup TH'!$AV$11:$AV$28)</f>
        <v>0</v>
      </c>
      <c r="JC186" s="174">
        <f>SUMIF('2022-09-17 Leukemia Cup TH'!$B$11:$B$28,$C186,'2022-09-17 Leukemia Cup TH'!$AW$11:$AW$28)</f>
        <v>0</v>
      </c>
      <c r="JD186" s="174">
        <f>SUMIF('2022-09-17 Leukemia Cup TH'!$B$11:$B$28,$C186,'2022-09-17 Leukemia Cup TH'!$AX$11:$AX$28)</f>
        <v>0</v>
      </c>
      <c r="JE186" s="174">
        <f>SUMIF('2022-09-17 Leukemia Cup TH'!$B$11:$B$28,$C186,'2022-09-17 Leukemia Cup TH'!$AY$11:$AY$28)</f>
        <v>0</v>
      </c>
      <c r="JF186" s="174">
        <f>SUMIF('Smith-Berry LDR 9-24-22'!$B$11:$B$30,$C186,'Smith-Berry LDR 9-24-22'!$AU$11:$AU$30)</f>
        <v>0</v>
      </c>
      <c r="JG186" s="174">
        <f>SUMIF('Smith-Berry LDR 9-24-22'!$B$11:$B$30,$C186,'Smith-Berry LDR 9-24-22'!$AV$11:$AV$30)</f>
        <v>0</v>
      </c>
      <c r="JH186" s="174">
        <f>SUMIF('Smith-Berry LDR 9-24-22'!$B$11:$B$30,$C186,'Smith-Berry LDR 9-24-22'!$AW$11:$AW$30)</f>
        <v>0</v>
      </c>
      <c r="JI186" s="174">
        <f>SUMIF('Smith-Berry LDR 9-24-22'!$B$11:$B$30,$C186,'Smith-Berry LDR 9-24-22'!$AX$11:$AX$30)</f>
        <v>0</v>
      </c>
      <c r="JJ186" s="174">
        <f>SUMIF('Smith-Berry LDR 9-24-22'!$B$11:$B$30,$C186,'Smith-Berry LDR 9-24-22'!$AY$11:$AY$30)</f>
        <v>0</v>
      </c>
      <c r="JK186" s="174">
        <f>SUMIF('Great Scot 10-1-22 Cham'!$B$11:$B$38,$C186,'Great Scot 10-1-22 Cham'!$AU$11:$AU$38)</f>
        <v>0</v>
      </c>
      <c r="JL186" s="174">
        <f>SUMIF('Great Scot 10-1-22 Cham'!$B$11:$B$38,$C186,'Great Scot 10-1-22 Cham'!$AV$11:$AV$38)</f>
        <v>0</v>
      </c>
      <c r="JM186" s="174">
        <f>SUMIF('Great Scot 10-1-22 Cham'!$B$11:$B$38,$C186,'Great Scot 10-1-22 Cham'!$AW$11:$AW$38)</f>
        <v>0</v>
      </c>
      <c r="JN186" s="174">
        <f>SUMIF('Great Scot 10-1-22 Cham'!$B$11:$B$38,$C186,'Great Scot 10-1-22 Cham'!$AX$11:$AX$38)</f>
        <v>0</v>
      </c>
      <c r="JO186" s="174">
        <f>SUMIF('Great Scot 10-1-22 Cham'!$B$11:$B$38,$C186,'Great Scot 10-1-22 Cham'!$AY$11:$AY$38)</f>
        <v>0</v>
      </c>
      <c r="JP186" s="174">
        <f>SUMIF('Great Scot 10-1-22 Chal'!$B$11:$B$28,$C186,'Great Scot 10-1-22 Chal'!$AU$11:$AU$28)</f>
        <v>0</v>
      </c>
      <c r="JQ186" s="174">
        <f>SUMIF('Great Scot 10-1-22 Chal'!$B$11:$B$28,$C186,'Great Scot 10-1-22 Chal'!$AV$11:$AV$28)</f>
        <v>0</v>
      </c>
      <c r="JR186" s="174">
        <f>SUMIF('Great Scot 10-1-22 Chal'!$B$11:$B$28,$C186,'Great Scot 10-1-22 Chal'!$AW$11:$AW$28)</f>
        <v>0</v>
      </c>
      <c r="JS186" s="174">
        <f>SUMIF('Great Scot 10-1-22 Chal'!$B$11:$B$28,$C186,'Great Scot 10-1-22 Chal'!$AX$11:$AX$28)</f>
        <v>0</v>
      </c>
      <c r="JT186" s="174">
        <f>SUMIF('Great Scot 10-1-22 Chal'!$B$11:$B$28,$C186,'Great Scot 10-1-22 Chal'!$AY$11:$AY$28)</f>
        <v>0</v>
      </c>
      <c r="JU186" s="174">
        <f>SUMIF('Great Pumpkin Regatta 10-15-22'!$B$11:$B$54,$C186,'Great Pumpkin Regatta 10-15-22'!$AU$11:$AU$54)</f>
        <v>10</v>
      </c>
      <c r="JV186" s="174">
        <f>SUMIF('Great Pumpkin Regatta 10-15-22'!$B$11:$B$54,$C186,'Great Pumpkin Regatta 10-15-22'!$AV$11:$AV$54)</f>
        <v>13</v>
      </c>
      <c r="JW186" s="174">
        <f>SUMIF('Great Pumpkin Regatta 10-15-22'!$B$11:$B$54,$C186,'Great Pumpkin Regatta 10-15-22'!$AW$11:$AW$54)</f>
        <v>18</v>
      </c>
      <c r="JX186" s="174">
        <f>SUMIF('Great Pumpkin Regatta 10-15-22'!$B$11:$B$54,$C186,'Great Pumpkin Regatta 10-15-22'!$AX$11:$AX$54)</f>
        <v>12</v>
      </c>
      <c r="JY186" s="174">
        <f>SUMIF('Great Pumpkin Regatta 10-15-22'!$B$11:$B$54,$C186,'Great Pumpkin Regatta 10-15-22'!$AY$11:$AY$54)</f>
        <v>0</v>
      </c>
      <c r="JZ186" s="174">
        <f>SUMIF('One Day Regatta 10-29-22 FS'!$B$11:$B$19,$C186,'One Day Regatta 10-29-22 FS'!$AU$11:$AU$19)</f>
        <v>0</v>
      </c>
      <c r="KA186" s="174">
        <f>SUMIF('One Day Regatta 10-29-22 FS'!$B$11:$B$19,$C186,'One Day Regatta 10-29-22 FS'!$AV$11:$AV$19)</f>
        <v>0</v>
      </c>
      <c r="KB186" s="174">
        <f>SUMIF('One Day Regatta 10-29-22 FS'!$B$11:$B$19,$C186,'One Day Regatta 10-29-22 FS'!$AW$11:$AW$19)</f>
        <v>0</v>
      </c>
      <c r="KC186" s="174">
        <f>SUMIF('One Day Regatta 10-29-22 FS'!$B$11:$B$19,$C186,'One Day Regatta 10-29-22 FS'!$AX$11:$AX$19)</f>
        <v>0</v>
      </c>
      <c r="KD186" s="174">
        <f>SUMIF('One Day Regatta 10-29-22 FS'!$B$11:$B$19,$C186,'One Day Regatta 10-29-22 FS'!$AY$11:$AY$19)</f>
        <v>0</v>
      </c>
    </row>
    <row r="187" spans="1:290" ht="15" customHeight="1" x14ac:dyDescent="0.2">
      <c r="A187" s="400" t="s">
        <v>1369</v>
      </c>
      <c r="B187" s="134">
        <f t="shared" si="126"/>
        <v>36</v>
      </c>
      <c r="C187" s="103" t="s">
        <v>1313</v>
      </c>
      <c r="D187" s="171">
        <f t="shared" si="152"/>
        <v>0</v>
      </c>
      <c r="E187" s="172">
        <f t="shared" si="153"/>
        <v>0</v>
      </c>
      <c r="F187" s="171">
        <f t="shared" si="154"/>
        <v>0</v>
      </c>
      <c r="G187" s="171">
        <v>0</v>
      </c>
      <c r="H187" s="171">
        <f t="shared" si="155"/>
        <v>0</v>
      </c>
      <c r="I187" s="173">
        <f t="shared" si="156"/>
        <v>0</v>
      </c>
      <c r="J187" s="173"/>
      <c r="K187" s="174">
        <f>SUMIF('Saturday Race 11-06-21'!$B$11:$B$21,$C187,'Saturday Race 11-06-21'!$AU$11:$AU$21)</f>
        <v>0</v>
      </c>
      <c r="L187" s="174">
        <f>SUMIF('Saturday Race 11-06-21'!$B$11:$B$21,$C187,'Saturday Race 11-06-21'!$AV$11:$AV$21)</f>
        <v>0</v>
      </c>
      <c r="M187" s="174">
        <f>SUMIF('Saturday Race 11-06-21'!$B$11:$B$21,$C187,'Saturday Race 11-06-21'!$AW$11:$AW$21)</f>
        <v>0</v>
      </c>
      <c r="N187" s="174">
        <f>SUMIF('Saturday Race 11-06-21'!$B$11:$B$21,$C187,'Saturday Race 11-06-21'!$AX$11:$AX$21)</f>
        <v>0</v>
      </c>
      <c r="O187" s="174">
        <f>SUMIF('Saturday Race 11-06-21'!$B$11:$B$21,$C187,'Saturday Race 11-06-21'!$AY$11:$AY$21)</f>
        <v>0</v>
      </c>
      <c r="P187" s="174">
        <f>SUMIF('Saturday Race 11-20-21'!$B$11:$B$20,$C187,'Saturday Race 11-20-21'!$AU$11:$AU$20)</f>
        <v>0</v>
      </c>
      <c r="Q187" s="174">
        <f>SUMIF('Saturday Race 11-20-21'!$B$11:$B$20,$C187,'Saturday Race 11-20-21'!$AV$11:$AV$20)</f>
        <v>0</v>
      </c>
      <c r="R187" s="174">
        <f>SUMIF('Saturday Race 11-20-21'!$B$11:$B$20,$C187,'Saturday Race 11-20-21'!$AW$11:$AW$20)</f>
        <v>0</v>
      </c>
      <c r="S187" s="174">
        <f>SUMIF('Saturday Race 11-20-21'!$B$11:$B$20,$C187,'Saturday Race 11-20-21'!$AX$11:$AX$20)</f>
        <v>0</v>
      </c>
      <c r="T187" s="174">
        <f>SUMIF('Saturday Race 11-20-21'!$B$11:$B$20,$C187,'Saturday Race 11-20-21'!$AY$11:$AY$20)</f>
        <v>0</v>
      </c>
      <c r="U187" s="174">
        <f>SUMIF('Saturday Race 1-08-22'!$B$11:$B$20,$C187,'Saturday Race 1-08-22'!$AU$11:$AU$20)</f>
        <v>0</v>
      </c>
      <c r="V187" s="174">
        <f>SUMIF('Saturday Race 1-08-22'!$B$11:$B$20,$C187,'Saturday Race 1-08-22'!$AV$11:$AV$20)</f>
        <v>0</v>
      </c>
      <c r="W187" s="174">
        <f>SUMIF('Saturday Race 1-08-22'!$B$11:$B$20,$C187,'Saturday Race 1-08-22'!$AW$11:$AW$20)</f>
        <v>0</v>
      </c>
      <c r="X187" s="174">
        <f>SUMIF('Saturday Race 1-08-22'!$B$11:$B$20,$C187,'Saturday Race 1-08-22'!$AX$11:$AX$20)</f>
        <v>0</v>
      </c>
      <c r="Y187" s="174">
        <f>SUMIF('Saturday Race 1-08-22'!$B$11:$B$20,$C187,'Saturday Race 1-08-22'!$AY$11:$AY$20)</f>
        <v>0</v>
      </c>
      <c r="Z187" s="174">
        <f>SUMIF('Saturday Race 1-22-22'!$B$11:$B$20,$C187,'Saturday Race 1-22-22'!$AU$11:$AU$20)</f>
        <v>0</v>
      </c>
      <c r="AA187" s="174">
        <f>SUMIF('Saturday Race 1-22-22'!$B$11:$B$20,$C187,'Saturday Race 1-22-22'!$AV$11:$AV$20)</f>
        <v>0</v>
      </c>
      <c r="AB187" s="174">
        <f>SUMIF('Saturday Race 1-22-22'!$B$11:$B$20,$C187,'Saturday Race 1-22-22'!$AW$11:$AW$20)</f>
        <v>0</v>
      </c>
      <c r="AC187" s="174">
        <f>SUMIF('Saturday Race 1-22-22'!$B$11:$B$20,$C187,'Saturday Race 1-22-22'!$AX$11:$AX$20)</f>
        <v>0</v>
      </c>
      <c r="AD187" s="174">
        <f>SUMIF('Saturday Race 1-22-22'!$B$11:$B$20,$C187,'Saturday Race 1-22-22'!$AY$11:$AY$20)</f>
        <v>0</v>
      </c>
      <c r="AE187" s="174">
        <f>SUMIF('Sunday Race 2-6-22'!$B$11:$B$20,$C187,'Sunday Race 2-6-22'!$AU$11:$AU$20)</f>
        <v>0</v>
      </c>
      <c r="AF187" s="174">
        <f>SUMIF('Sunday Race 2-6-22'!$B$11:$B$20,$C187,'Sunday Race 2-6-22'!$AV$11:$AV$20)</f>
        <v>0</v>
      </c>
      <c r="AG187" s="174">
        <f>SUMIF('Sunday Race 2-6-22'!$B$11:$B$20,$C187,'Sunday Race 2-6-22'!$AW$11:$AW$20)</f>
        <v>0</v>
      </c>
      <c r="AH187" s="174">
        <f>SUMIF('Sunday Race 2-6-22'!$B$11:$B$20,$C187,'Sunday Race 2-6-22'!$AX$11:$AX$20)</f>
        <v>0</v>
      </c>
      <c r="AI187" s="174">
        <f>SUMIF('Sunday Race 2-6-22'!$B$11:$B$20,$C187,'Sunday Race 2-6-22'!$AY$11:$AY$20)</f>
        <v>0</v>
      </c>
      <c r="AJ187" s="174">
        <f>SUMIF('Sunday Race 2-20-22'!$B$11:$B$26,$C187,'Sunday Race 2-20-22'!$AU$11:$AU$26)</f>
        <v>0</v>
      </c>
      <c r="AK187" s="174">
        <f>SUMIF('Sunday Race 2-20-22'!$B$11:$B$26,$C187,'Sunday Race 2-20-22'!$AV$11:$AV$26)</f>
        <v>0</v>
      </c>
      <c r="AL187" s="174">
        <f>SUMIF('Sunday Race 2-20-22'!$B$11:$B$26,$C187,'Sunday Race 2-20-22'!$AW$11:$AW$26)</f>
        <v>0</v>
      </c>
      <c r="AM187" s="174">
        <f>SUMIF('Sunday Race 2-20-22'!$B$11:$B$26,$C187,'Sunday Race 2-20-22'!$AX$11:$AX$26)</f>
        <v>0</v>
      </c>
      <c r="AN187" s="174">
        <f>SUMIF('Sunday Race 2-20-22'!$B$11:$B$26,$C187,'Sunday Race 2-20-22'!$AY$11:$AY$26)</f>
        <v>0</v>
      </c>
      <c r="AO187" s="174">
        <f>SUMIF('Sunday Race 2-27-22'!$B$11:$B$20,$C187,'Sunday Race 2-27-22'!$AU$11:$AU$20)</f>
        <v>0</v>
      </c>
      <c r="AP187" s="174">
        <f>SUMIF('Sunday Race 2-27-22'!$B$11:$B$20,$C187,'Sunday Race 2-27-22'!$AV$11:$AV$20)</f>
        <v>0</v>
      </c>
      <c r="AQ187" s="174">
        <f>SUMIF('Sunday Race 2-27-22'!$B$11:$B$20,$C187,'Sunday Race 2-27-22'!$AW$11:$AW$20)</f>
        <v>0</v>
      </c>
      <c r="AR187" s="174">
        <f>SUMIF('Sunday Race 2-27-22'!$B$11:$B$20,$C187,'Sunday Race 2-27-22'!$AX$11:$AX$20)</f>
        <v>0</v>
      </c>
      <c r="AS187" s="174">
        <f>SUMIF('Sunday Race 2-27-22'!$B$11:$B$20,$C187,'Sunday Race 2-27-22'!$AY$11:$AY$20)</f>
        <v>0</v>
      </c>
      <c r="AT187" s="174">
        <f>SUMIF('Sunday Race 3-13-22'!$B$11:$B$25,$C187,'Sunday Race 3-13-22'!$AU$11:$AU$25)</f>
        <v>0</v>
      </c>
      <c r="AU187" s="174">
        <f>SUMIF('Sunday Race 3-13-22'!$B$11:$B$25,$C187,'Sunday Race 3-13-22'!$AV$11:$AV$25)</f>
        <v>0</v>
      </c>
      <c r="AV187" s="174">
        <f>SUMIF('Sunday Race 3-13-22'!$B$11:$B$25,$C187,'Sunday Race 3-13-22'!$AW$11:$AW$25)</f>
        <v>0</v>
      </c>
      <c r="AW187" s="174">
        <f>SUMIF('Sunday Race 3-13-22'!$B$11:$B$25,$C187,'Sunday Race 3-13-22'!$AX$11:$AX$25)</f>
        <v>0</v>
      </c>
      <c r="AX187" s="174">
        <f>SUMIF('Sunday Race 3-13-22'!$B$11:$B$25,$C187,'Sunday Race 3-13-22'!$AY$11:$AY$25)</f>
        <v>0</v>
      </c>
      <c r="AY187" s="174">
        <f>SUMIF('Saturday Race 3-19-22'!$B$11:$B$15,$C187,'Saturday Race 3-19-22'!$AU$11:$AU$15)</f>
        <v>0</v>
      </c>
      <c r="AZ187" s="174">
        <f>SUMIF('Saturday Race 3-19-22'!$B$11:$B$15,$C187,'Saturday Race 3-19-22'!$AV$11:$AV$15)</f>
        <v>0</v>
      </c>
      <c r="BA187" s="174">
        <f>SUMIF('Saturday Race 3-19-22'!$B$11:$B$15,$C187,'Saturday Race 3-19-22'!$AW$11:$AW$15)</f>
        <v>0</v>
      </c>
      <c r="BB187" s="174">
        <f>SUMIF('Saturday Race 3-19-22'!$B$11:$B$15,$C187,'Saturday Race 3-19-22'!$AX$11:$AX$15)</f>
        <v>0</v>
      </c>
      <c r="BC187" s="174">
        <f>SUMIF('Saturday Race 3-19-22'!$B$11:$B$15,$C187,'Saturday Race 3-19-22'!$AY$11:$AY$15)</f>
        <v>0</v>
      </c>
      <c r="BD187" s="174">
        <f>SUMIF('Sunday Races 4-10-22'!$B$11:$B$26,$C187,'Sunday Races 4-10-22'!$AU$11:$AU$26)</f>
        <v>0</v>
      </c>
      <c r="BE187" s="174">
        <f>SUMIF('Sunday Races 4-10-22'!$B$11:$B$26,$C187,'Sunday Races 4-10-22'!$AV$11:$AV$26)</f>
        <v>0</v>
      </c>
      <c r="BF187" s="174">
        <f>SUMIF('Sunday Races 4-10-22'!$B$11:$B$26,$C187,'Sunday Races 4-10-22'!$AW$11:$AW$26)</f>
        <v>0</v>
      </c>
      <c r="BG187" s="174">
        <f>SUMIF('Sunday Races 4-10-22'!$B$11:$B$26,$C187,'Sunday Races 4-10-22'!$AX$11:$AX$26)</f>
        <v>0</v>
      </c>
      <c r="BH187" s="174">
        <f>SUMIF('Sunday Races 4-10-22'!$B$11:$B$26,$C187,'Sunday Races 4-10-22'!$AY$11:$AY$26)</f>
        <v>0</v>
      </c>
      <c r="BI187" s="174">
        <f>SUMIF('Sunday Races 5-1-22'!$B$11:$B$28,$C187,'Sunday Races 5-1-22'!$AU$11:$AU$28)</f>
        <v>0</v>
      </c>
      <c r="BJ187" s="174">
        <f>SUMIF('Sunday Races 5-1-22'!$B$11:$B$28,$C187,'Sunday Races 5-1-22'!$AV$11:$AV$28)</f>
        <v>0</v>
      </c>
      <c r="BK187" s="174">
        <f>SUMIF('Sunday Races 5-1-22'!$B$11:$B$28,$C187,'Sunday Races 5-1-22'!$AW$11:$AW$28)</f>
        <v>0</v>
      </c>
      <c r="BL187" s="174">
        <f>SUMIF('Sunday Races 5-1-22'!$B$11:$B$28,$C187,'Sunday Races 5-1-22'!$AX$11:$AX$28)</f>
        <v>0</v>
      </c>
      <c r="BM187" s="174">
        <f>SUMIF('Sunday Races 5-1-22'!$B$11:$B$28,$C187,'Sunday Races 5-1-22'!$AY$11:$AY$28)</f>
        <v>0</v>
      </c>
      <c r="BN187" s="174">
        <f>SUMIF('Sunday Races 6-5-22'!$B$11:$B$28,$C187,'Sunday Races 6-5-22'!$AU$11:$AU$28)</f>
        <v>0</v>
      </c>
      <c r="BO187" s="174">
        <f>SUMIF('Sunday Races 6-5-22'!$B$11:$B$28,$C187,'Sunday Races 6-5-22'!$AV$11:$AV$28)</f>
        <v>0</v>
      </c>
      <c r="BP187" s="174">
        <f>SUMIF('Sunday Races 6-5-22'!$B$11:$B$28,$C187,'Sunday Races 6-5-22'!$AW$11:$AW$28)</f>
        <v>0</v>
      </c>
      <c r="BQ187" s="174">
        <f>SUMIF('Sunday Races 6-5-22'!$B$11:$B$28,$C187,'Sunday Races 6-5-22'!$AX$11:$AX$28)</f>
        <v>0</v>
      </c>
      <c r="BR187" s="174">
        <f>SUMIF('Sunday Races 6-5-22'!$B$11:$B$28,$C187,'Sunday Races 6-5-22'!$AY$11:$AY$28)</f>
        <v>0</v>
      </c>
      <c r="BS187" s="174">
        <f>SUMIF('Sunday Races 6-12-22'!$B$11:$B$24,$C187,'Sunday Races 6-12-22'!$AU$11:$AU$24)</f>
        <v>0</v>
      </c>
      <c r="BT187" s="174">
        <f>SUMIF('Sunday Races 6-12-22'!$B$11:$B$24,$C187,'Sunday Races 6-12-22'!$AV$11:$AV$24)</f>
        <v>0</v>
      </c>
      <c r="BU187" s="174">
        <f>SUMIF('Sunday Races 6-12-22'!$B$11:$B$24,$C187,'Sunday Races 6-12-22'!$AW$11:$AW$24)</f>
        <v>0</v>
      </c>
      <c r="BV187" s="174">
        <f>SUMIF('Sunday Races 6-12-22'!$B$11:$B$24,$C187,'Sunday Races 6-12-22'!$AX$11:$AX$24)</f>
        <v>0</v>
      </c>
      <c r="BW187" s="174">
        <f>SUMIF('Sunday Races 6-12-22'!$B$11:$B$24,$C187,'Sunday Races 6-12-22'!$AY$11:$AY$24)</f>
        <v>0</v>
      </c>
      <c r="BX187" s="174">
        <f>SUMIF('Saturday Races 6-18-22'!$B$11:$B$24,$C187,'Saturday Races 6-18-22'!$AU$11:$AU$24)</f>
        <v>0</v>
      </c>
      <c r="BY187" s="174">
        <f>SUMIF('Saturday Races 6-18-22'!$B$11:$B$24,$C187,'Saturday Races 6-18-22'!$AV$11:$AV$24)</f>
        <v>0</v>
      </c>
      <c r="BZ187" s="174">
        <f>SUMIF('Saturday Races 6-18-22'!$B$11:$B$24,$C187,'Saturday Races 6-18-22'!$AW$11:$AW$24)</f>
        <v>0</v>
      </c>
      <c r="CA187" s="174">
        <f>SUMIF('Saturday Races 6-18-22'!$B$11:$B$24,$C187,'Saturday Races 6-18-22'!$AX$11:$AX$24)</f>
        <v>0</v>
      </c>
      <c r="CB187" s="174">
        <f>SUMIF('Saturday Races 6-18-22'!$B$11:$B$24,$C187,'Saturday Races 6-18-22'!$AY$11:$AY$24)</f>
        <v>0</v>
      </c>
      <c r="CC187" s="174">
        <f>SUMIF('Sunday Races 7-3-22'!$B$11:$B$26,$C187,'Sunday Races 7-3-22'!$AU$11:$AU$26)</f>
        <v>0</v>
      </c>
      <c r="CD187" s="174">
        <f>SUMIF('Sunday Races 7-3-22'!$B$11:$B$26,$C187,'Sunday Races 7-3-22'!$AV$11:$AV$26)</f>
        <v>0</v>
      </c>
      <c r="CE187" s="174">
        <f>SUMIF('Sunday Races 7-3-22'!$B$11:$B$26,$C187,'Sunday Races 7-3-22'!$AW$11:$AW$26)</f>
        <v>0</v>
      </c>
      <c r="CF187" s="174">
        <f>SUMIF('Sunday Races 7-3-22'!$B$11:$B$26,$C187,'Sunday Races 7-3-22'!$AX$11:$AX$26)</f>
        <v>0</v>
      </c>
      <c r="CG187" s="174">
        <f>SUMIF('Sunday Races 7-3-22'!$B$11:$B$26,$C187,'Sunday Races 7-3-22'!$AY$11:$AY$26)</f>
        <v>0</v>
      </c>
      <c r="CH187" s="174">
        <f>SUMIF('Sunday Races 7-31-22'!$B$11:$B$26,$C187,'Sunday Races 7-31-22'!$AU$11:$AU$26)</f>
        <v>0</v>
      </c>
      <c r="CI187" s="174">
        <f>SUMIF('Sunday Races 7-31-22'!$B$11:$B$26,$C187,'Sunday Races 7-31-22'!$AV$11:$AV$26)</f>
        <v>0</v>
      </c>
      <c r="CJ187" s="174">
        <f>SUMIF('Sunday Races 7-31-22'!$B$11:$B$26,$C187,'Sunday Races 7-31-22'!$AW$11:$AW$26)</f>
        <v>0</v>
      </c>
      <c r="CK187" s="174">
        <f>SUMIF('Sunday Races 7-31-22'!$B$11:$B$26,$C187,'Sunday Races 7-31-22'!$AX$11:$AX$26)</f>
        <v>0</v>
      </c>
      <c r="CL187" s="174">
        <f>SUMIF('Sunday Races 7-31-22'!$B$11:$B$26,$C187,'Sunday Races 7-31-22'!$AY$11:$AY$26)</f>
        <v>0</v>
      </c>
      <c r="CM187" s="174">
        <f>SUMIF('Sunday Races 8-14-22'!$B$11:$B$26,$C187,'Sunday Races 8-14-22'!$AU$11:$AU$26)</f>
        <v>0</v>
      </c>
      <c r="CN187" s="174">
        <f>SUMIF('Sunday Races 8-14-22'!$B$11:$B$26,$C187,'Sunday Races 8-14-22'!$AV$11:$AV$26)</f>
        <v>0</v>
      </c>
      <c r="CO187" s="174">
        <f>SUMIF('Sunday Races 8-14-22'!$B$11:$B$26,$C187,'Sunday Races 8-14-22'!$AW$11:$AW$26)</f>
        <v>0</v>
      </c>
      <c r="CP187" s="174">
        <f>SUMIF('Sunday Races 8-14-22'!$B$11:$B$26,$C187,'Sunday Races 8-14-22'!$AX$11:$AX$26)</f>
        <v>0</v>
      </c>
      <c r="CQ187" s="174">
        <f>SUMIF('Sunday Races 8-14-22'!$B$11:$B$26,$C187,'Sunday Races 8-14-22'!$AY$11:$AY$26)</f>
        <v>0</v>
      </c>
      <c r="CR187" s="174">
        <f>SUMIF('Saturday Races 8-20-22'!$B$11:$B$26,$C187,'Saturday Races 8-20-22'!$AU$11:$AU$26)</f>
        <v>0</v>
      </c>
      <c r="CS187" s="174">
        <f>SUMIF('Saturday Races 8-20-22'!$B$11:$B$26,$C187,'Saturday Races 8-20-22'!$AV$11:$AV$26)</f>
        <v>0</v>
      </c>
      <c r="CT187" s="174">
        <f>SUMIF('Saturday Races 8-20-22'!$B$11:$B$26,$C187,'Saturday Races 8-20-22'!$AW$11:$AW$26)</f>
        <v>0</v>
      </c>
      <c r="CU187" s="174">
        <f>SUMIF('Saturday Races 8-20-22'!$B$11:$B$26,$C187,'Saturday Races 8-20-22'!$AX$11:$AX$26)</f>
        <v>0</v>
      </c>
      <c r="CV187" s="174">
        <f>SUMIF('Saturday Races 8-20-22'!$B$11:$B$26,$C187,'Saturday Races 8-20-22'!$AY$11:$AY$26)</f>
        <v>0</v>
      </c>
      <c r="CW187" s="174">
        <f>SUMIF('Sunday Races 9-11-22'!$B$11:$B$20,$C187,'Sunday Races 9-11-22'!$AU$11:$AU$20)</f>
        <v>0</v>
      </c>
      <c r="CX187" s="174">
        <f>SUMIF('Sunday Races 9-11-22'!$B$11:$B$20,$C187,'Sunday Races 9-11-22'!$AV$11:$AV$20)</f>
        <v>0</v>
      </c>
      <c r="CY187" s="174">
        <f>SUMIF('Sunday Races 9-11-22'!$B$11:$B$20,$C187,'Sunday Races 9-11-22'!$AW$11:$AW$20)</f>
        <v>0</v>
      </c>
      <c r="CZ187" s="174">
        <f>SUMIF('Sunday Races 9-11-22'!$B$11:$B$20,$C187,'Sunday Races 9-11-22'!$AX$11:$AX$20)</f>
        <v>0</v>
      </c>
      <c r="DA187" s="174">
        <f>SUMIF('Sunday Races 9-11-22'!$B$11:$B$20,$C187,'Sunday Races 9-11-22'!$AY$11:$AY$20)</f>
        <v>0</v>
      </c>
      <c r="DB187" s="174">
        <f>SUMIF('Sunday Races 10-9-22'!$B$11:$B$21,$C187,'Sunday Races 10-9-22'!$AU$11:$AU$21)</f>
        <v>0</v>
      </c>
      <c r="DC187" s="174">
        <f>SUMIF('Sunday Races 10-9-22'!$B$11:$B$21,$C187,'Sunday Races 10-9-22'!$AV$11:$AV$21)</f>
        <v>0</v>
      </c>
      <c r="DD187" s="174">
        <f>SUMIF('Sunday Races 10-9-22'!$B$11:$B$21,$C187,'Sunday Races 10-9-22'!$AW$11:$AW$21)</f>
        <v>0</v>
      </c>
      <c r="DE187" s="174">
        <f>SUMIF('Sunday Races 10-9-22'!$B$11:$B$21,$C187,'Sunday Races 10-9-22'!$AX$11:$AX$21)</f>
        <v>0</v>
      </c>
      <c r="DF187" s="174">
        <f>SUMIF('Sunday Races 10-9-22'!$B$11:$B$21,$C187,'Sunday Races 10-9-22'!$AY$11:$AY$21)</f>
        <v>0</v>
      </c>
      <c r="DG187" s="174">
        <f>SUMIF('Sunday Races 10-23-22'!$B$11:$B$22,$C187,'Sunday Races 10-23-22'!$AU$11:$AU$22)</f>
        <v>0</v>
      </c>
      <c r="DH187" s="174">
        <f>SUMIF('Sunday Races 10-23-22'!$B$11:$B$22,$C187,'Sunday Races 10-23-22'!$AV$11:$AV$22)</f>
        <v>0</v>
      </c>
      <c r="DI187" s="174">
        <f>SUMIF('Sunday Races 10-23-22'!$B$11:$B$22,$C187,'Sunday Races 10-23-22'!$AW$11:$AW$22)</f>
        <v>0</v>
      </c>
      <c r="DJ187" s="174">
        <f>SUMIF('Sunday Races 10-23-22'!$B$11:$B$22,$C187,'Sunday Races 10-23-22'!$AX$11:$AX$22)</f>
        <v>0</v>
      </c>
      <c r="DK187" s="174">
        <f>SUMIF('Sunday Races 10-23-22'!$B$11:$B$22,$C187,'Sunday Races 10-23-22'!$AY$11:$AY$22)</f>
        <v>0</v>
      </c>
      <c r="DL187" s="175"/>
      <c r="DM187" s="176"/>
      <c r="DN187" s="177">
        <f t="shared" si="165"/>
        <v>0</v>
      </c>
      <c r="DO187" s="177">
        <f t="shared" si="165"/>
        <v>0</v>
      </c>
      <c r="DP187" s="177">
        <f t="shared" si="165"/>
        <v>0</v>
      </c>
      <c r="DQ187" s="177">
        <f t="shared" si="165"/>
        <v>0</v>
      </c>
      <c r="DR187" s="177">
        <f t="shared" si="165"/>
        <v>0</v>
      </c>
      <c r="DS187" s="177">
        <f t="shared" si="165"/>
        <v>0</v>
      </c>
      <c r="DT187" s="177">
        <f t="shared" si="165"/>
        <v>0</v>
      </c>
      <c r="DU187" s="177">
        <f t="shared" si="165"/>
        <v>0</v>
      </c>
      <c r="DV187" s="177">
        <f t="shared" si="165"/>
        <v>0</v>
      </c>
      <c r="DW187" s="177">
        <f t="shared" si="165"/>
        <v>0</v>
      </c>
      <c r="DX187" s="177">
        <f t="shared" si="166"/>
        <v>0</v>
      </c>
      <c r="DY187" s="177">
        <f t="shared" si="166"/>
        <v>0</v>
      </c>
      <c r="DZ187" s="177">
        <f t="shared" si="166"/>
        <v>0</v>
      </c>
      <c r="EA187" s="177">
        <f t="shared" si="166"/>
        <v>0</v>
      </c>
      <c r="EB187" s="177">
        <f t="shared" si="166"/>
        <v>0</v>
      </c>
      <c r="EC187" s="177">
        <f t="shared" si="166"/>
        <v>0</v>
      </c>
      <c r="ED187" s="177">
        <f t="shared" si="166"/>
        <v>0</v>
      </c>
      <c r="EE187" s="177">
        <f t="shared" si="166"/>
        <v>0</v>
      </c>
      <c r="EF187" s="177">
        <f t="shared" si="166"/>
        <v>0</v>
      </c>
      <c r="EG187" s="177">
        <f t="shared" si="166"/>
        <v>0</v>
      </c>
      <c r="EH187" s="177">
        <f t="shared" si="167"/>
        <v>0</v>
      </c>
      <c r="EI187" s="177">
        <f t="shared" si="167"/>
        <v>0</v>
      </c>
      <c r="EJ187" s="177">
        <f t="shared" si="167"/>
        <v>0</v>
      </c>
      <c r="EK187" s="177">
        <f t="shared" si="167"/>
        <v>0</v>
      </c>
      <c r="EL187" s="177">
        <f t="shared" si="167"/>
        <v>0</v>
      </c>
      <c r="EM187" s="177">
        <f t="shared" si="167"/>
        <v>0</v>
      </c>
      <c r="EN187" s="177">
        <f t="shared" si="167"/>
        <v>0</v>
      </c>
      <c r="EO187" s="177">
        <f t="shared" si="167"/>
        <v>0</v>
      </c>
      <c r="EP187" s="177">
        <f t="shared" si="167"/>
        <v>0</v>
      </c>
      <c r="EQ187" s="177">
        <f t="shared" si="167"/>
        <v>0</v>
      </c>
      <c r="ER187" s="177">
        <f t="shared" si="168"/>
        <v>0</v>
      </c>
      <c r="ES187" s="177">
        <f t="shared" si="168"/>
        <v>0</v>
      </c>
      <c r="ET187" s="177">
        <f t="shared" si="168"/>
        <v>0</v>
      </c>
      <c r="EU187" s="177">
        <f t="shared" si="168"/>
        <v>0</v>
      </c>
      <c r="EV187" s="177">
        <f t="shared" si="168"/>
        <v>0</v>
      </c>
      <c r="EW187" s="177">
        <f t="shared" si="168"/>
        <v>0</v>
      </c>
      <c r="EX187" s="177">
        <f t="shared" si="168"/>
        <v>0</v>
      </c>
      <c r="EY187" s="177">
        <f t="shared" si="168"/>
        <v>0</v>
      </c>
      <c r="EZ187" s="177">
        <f t="shared" si="168"/>
        <v>0</v>
      </c>
      <c r="FA187" s="177">
        <f t="shared" si="168"/>
        <v>0</v>
      </c>
      <c r="FB187" s="177">
        <f t="shared" si="169"/>
        <v>0</v>
      </c>
      <c r="FC187" s="177">
        <f t="shared" si="169"/>
        <v>0</v>
      </c>
      <c r="FD187" s="177">
        <f t="shared" si="169"/>
        <v>0</v>
      </c>
      <c r="FE187" s="177">
        <f t="shared" si="169"/>
        <v>0</v>
      </c>
      <c r="FF187" s="177">
        <f t="shared" si="169"/>
        <v>0</v>
      </c>
      <c r="FG187" s="177">
        <f t="shared" si="169"/>
        <v>0</v>
      </c>
      <c r="FH187" s="177">
        <f t="shared" si="169"/>
        <v>0</v>
      </c>
      <c r="FI187" s="177">
        <f t="shared" si="169"/>
        <v>0</v>
      </c>
      <c r="FJ187" s="177">
        <f t="shared" si="169"/>
        <v>0</v>
      </c>
      <c r="FK187" s="177">
        <f t="shared" si="169"/>
        <v>0</v>
      </c>
      <c r="FL187" s="177">
        <f t="shared" si="170"/>
        <v>0</v>
      </c>
      <c r="FM187" s="177">
        <f t="shared" si="170"/>
        <v>0</v>
      </c>
      <c r="FN187" s="177">
        <f t="shared" si="170"/>
        <v>0</v>
      </c>
      <c r="FO187" s="177">
        <f t="shared" si="170"/>
        <v>0</v>
      </c>
      <c r="FP187" s="177">
        <f t="shared" si="170"/>
        <v>0</v>
      </c>
      <c r="FQ187" s="177">
        <f t="shared" si="170"/>
        <v>0</v>
      </c>
      <c r="FR187" s="177">
        <f t="shared" si="170"/>
        <v>0</v>
      </c>
      <c r="FS187" s="177">
        <f t="shared" si="170"/>
        <v>0</v>
      </c>
      <c r="FT187" s="177">
        <f t="shared" si="170"/>
        <v>0</v>
      </c>
      <c r="FU187" s="177">
        <f t="shared" si="170"/>
        <v>0</v>
      </c>
      <c r="FV187" s="177">
        <f t="shared" si="170"/>
        <v>0</v>
      </c>
      <c r="FW187" s="177">
        <f t="shared" si="170"/>
        <v>0</v>
      </c>
      <c r="FX187" s="177">
        <f t="shared" si="170"/>
        <v>0</v>
      </c>
      <c r="FY187" s="177">
        <f t="shared" si="170"/>
        <v>0</v>
      </c>
      <c r="FZ187" s="177">
        <f t="shared" si="170"/>
        <v>0</v>
      </c>
      <c r="GA187" s="177"/>
      <c r="GB187" s="229">
        <f t="shared" si="157"/>
        <v>50</v>
      </c>
      <c r="GC187" s="229">
        <f t="shared" si="158"/>
        <v>5</v>
      </c>
      <c r="GD187" s="174">
        <f>SUMIF('One Day 12-04-21 Scots'!$B$11:$B$24,$C187,'One Day 12-04-21 Scots'!$AU$11:$AU$24)</f>
        <v>0</v>
      </c>
      <c r="GE187" s="174">
        <f>SUMIF('One Day 12-04-21 Scots'!$B$11:$B$24,$C187,'One Day 12-04-21 Scots'!$AV$11:$AV$24)</f>
        <v>0</v>
      </c>
      <c r="GF187" s="174">
        <f>SUMIF('One Day 12-04-21 Scots'!$B$11:$B$24,$C187,'One Day 12-04-21 Scots'!$AW$11:$AW$24)</f>
        <v>0</v>
      </c>
      <c r="GG187" s="174">
        <f>SUMIF('One Day 12-04-21 Scots'!$B$11:$B$24,$C187,'One Day 12-04-21 Scots'!$AX$11:$AX$24)</f>
        <v>0</v>
      </c>
      <c r="GH187" s="174">
        <f>SUMIF('One Day 12-04-21 Scots'!$B$11:$B$24,$C187,'One Day 12-04-21 Scots'!$AY$11:$AY$24)</f>
        <v>0</v>
      </c>
      <c r="GI187" s="174">
        <f>SUMIF('One Day 12-04-21 Thistles'!$B$11:$B$25,$C187,'One Day 12-04-21 Thistles'!$AU$11:$AU$25)</f>
        <v>0</v>
      </c>
      <c r="GJ187" s="174">
        <f>SUMIF('One Day 12-04-21 Thistles'!$B$11:$B$25,$C187,'One Day 12-04-21 Thistles'!$AV$11:$AV$25)</f>
        <v>0</v>
      </c>
      <c r="GK187" s="174">
        <f>SUMIF('One Day 12-04-21 Thistles'!$B$11:$B$25,$C187,'One Day 12-04-21 Thistles'!$AW$11:$AW$25)</f>
        <v>0</v>
      </c>
      <c r="GL187" s="174">
        <f>SUMIF('One Day 12-04-21 Thistles'!$B$11:$B$25,$C187,'One Day 12-04-21 Thistles'!$AX$11:$AX$25)</f>
        <v>0</v>
      </c>
      <c r="GM187" s="174">
        <f>SUMIF('One Day 12-04-21 Thistles'!$B$11:$B$25,$C187,'One Day 12-04-21 Thistles'!$AY$11:$AY$25)</f>
        <v>0</v>
      </c>
      <c r="GN187" s="174">
        <f>SUMIF('Chili One Day 2-12-22 Scots'!$B$11:$B$27,$C187,'Chili One Day 2-12-22 Scots'!$AU$11:$AU$27)</f>
        <v>0</v>
      </c>
      <c r="GO187" s="174">
        <f>SUMIF('Chili One Day 2-12-22 Scots'!$B$11:$B$27,$C187,'Chili One Day 2-12-22 Scots'!$AV$11:$AV$27)</f>
        <v>0</v>
      </c>
      <c r="GP187" s="174">
        <f>SUMIF('Chili One Day 2-12-22 Scots'!$B$11:$B$27,$C187,'Chili One Day 2-12-22 Scots'!$AW$11:$AW$27)</f>
        <v>0</v>
      </c>
      <c r="GQ187" s="174">
        <f>SUMIF('Chili One Day 2-12-22 Scots'!$B$11:$B$27,$C187,'Chili One Day 2-12-22 Scots'!$AX$11:$AX$27)</f>
        <v>0</v>
      </c>
      <c r="GR187" s="174">
        <f>SUMIF('Chili One Day 2-12-22 Scots'!$B$11:$B$27,$C187,'Chili One Day 2-12-22 Scots'!$AY$11:$AY$27)</f>
        <v>0</v>
      </c>
      <c r="GS187" s="174">
        <f>SUMIF('Chili One Day 2-12-22 Thistles'!$B$11:$B$27,$C187,'Chili One Day 2-12-22 Thistles'!$AU$11:$AU$27)</f>
        <v>0</v>
      </c>
      <c r="GT187" s="174">
        <f>SUMIF('Chili One Day 2-12-22 Thistles'!$B$11:$B$27,$C187,'Chili One Day 2-12-22 Thistles'!$AV$11:$AV$27)</f>
        <v>0</v>
      </c>
      <c r="GU187" s="174">
        <f>SUMIF('Chili One Day 2-12-22 Thistles'!$B$11:$B$27,$C187,'Chili One Day 2-12-22 Thistles'!$AW$11:$AW$27)</f>
        <v>0</v>
      </c>
      <c r="GV187" s="174">
        <f>SUMIF('Chili One Day 2-12-22 Thistles'!$B$11:$B$27,$C187,'Chili One Day 2-12-22 Thistles'!$AX$11:$AX$27)</f>
        <v>0</v>
      </c>
      <c r="GW187" s="174">
        <f>SUMIF('Chili One Day 2-12-22 Thistles'!$B$11:$B$27,$C187,'Chili One Day 2-12-22 Thistles'!$AY$11:$AY$27)</f>
        <v>0</v>
      </c>
      <c r="GX187" s="174">
        <f>SUMIF('Ironman One Day 3-5-22 FS'!$B$11:$B$26,$C187,'Ironman One Day 3-5-22 FS'!$AU$11:$AU$26)</f>
        <v>0</v>
      </c>
      <c r="GY187" s="174">
        <f>SUMIF('Ironman One Day 3-5-22 FS'!$B$11:$B$26,$C187,'Ironman One Day 3-5-22 FS'!$AV$11:$AV$26)</f>
        <v>0</v>
      </c>
      <c r="GZ187" s="174">
        <f>SUMIF('Ironman One Day 3-5-22 FS'!$B$11:$B$26,$C187,'Ironman One Day 3-5-22 FS'!$AW$11:$AW$26)</f>
        <v>0</v>
      </c>
      <c r="HA187" s="174">
        <f>SUMIF('Ironman One Day 3-5-22 FS'!$B$11:$B$26,$C187,'Ironman One Day 3-5-22 FS'!$AX$11:$AX$26)</f>
        <v>0</v>
      </c>
      <c r="HB187" s="174">
        <f>SUMIF('Ironman One Day 3-5-22 FS'!$B$11:$B$26,$C187,'Ironman One Day 3-5-22 FS'!$AY$11:$AY$26)</f>
        <v>0</v>
      </c>
      <c r="HC187" s="174">
        <f>SUMIF('Ironman One Day 3-5-22 420'!$B$11:$B$26,$C187,'Ironman One Day 3-5-22 420'!$AU$11:$AU$26)</f>
        <v>0</v>
      </c>
      <c r="HD187" s="174">
        <f>SUMIF('Ironman One Day 3-5-22 420'!$B$11:$B$26,$C187,'Ironman One Day 3-5-22 420'!$AV$11:$AV$26)</f>
        <v>0</v>
      </c>
      <c r="HE187" s="174">
        <f>SUMIF('Ironman One Day 3-5-22 420'!$B$11:$B$26,$C187,'Ironman One Day 3-5-22 420'!$AW$11:$AW$26)</f>
        <v>0</v>
      </c>
      <c r="HF187" s="174">
        <f>SUMIF('Ironman One Day 3-5-22 420'!$B$11:$B$26,$C187,'Ironman One Day 3-5-22 420'!$AX$11:$AX$26)</f>
        <v>0</v>
      </c>
      <c r="HG187" s="174">
        <f>SUMIF('Ironman One Day 3-5-22 420'!$B$11:$B$26,$C187,'Ironman One Day 3-5-22 420'!$AY$11:$AY$26)</f>
        <v>0</v>
      </c>
      <c r="HH187" s="174">
        <f>SUMIF('Easter One Day 4-16-22 FS'!$B$11:$B$25,$C187,'Easter One Day 4-16-22 FS'!$AU$11:$AU$25)</f>
        <v>0</v>
      </c>
      <c r="HI187" s="174">
        <f>SUMIF('Easter One Day 4-16-22 FS'!$B$11:$B$25,$C187,'Easter One Day 4-16-22 FS'!$AV$11:$AV$25)</f>
        <v>0</v>
      </c>
      <c r="HJ187" s="174">
        <f>SUMIF('Easter One Day 4-16-22 FS'!$B$11:$B$25,$C187,'Easter One Day 4-16-22 FS'!$AW$11:$AW$25)</f>
        <v>0</v>
      </c>
      <c r="HK187" s="174">
        <f>SUMIF('Easter One Day 4-16-22 FS'!$B$11:$B$25,$C187,'Easter One Day 4-16-22 FS'!$AX$11:$AX$25)</f>
        <v>0</v>
      </c>
      <c r="HL187" s="174">
        <f>SUMIF('Easter One Day 4-16-22 FS'!$B$11:$B$25,$C187,'Easter One Day 4-16-22 FS'!$AY$11:$AY$25)</f>
        <v>0</v>
      </c>
      <c r="HM187" s="174">
        <f>SUMIF('Easter One Day 4-16-22 TH'!$B$11:$B$25,$C187,'Easter One Day 4-16-22 TH'!$AU$11:$AU$25)</f>
        <v>0</v>
      </c>
      <c r="HN187" s="174">
        <f>SUMIF('Easter One Day 4-16-22 TH'!$B$11:$B$25,$C187,'Easter One Day 4-16-22 TH'!$AV$11:$AV$25)</f>
        <v>0</v>
      </c>
      <c r="HO187" s="174">
        <f>SUMIF('Easter One Day 4-16-22 TH'!$B$11:$B$25,$C187,'Easter One Day 4-16-22 TH'!$AW$11:$AW$25)</f>
        <v>0</v>
      </c>
      <c r="HP187" s="174">
        <f>SUMIF('Easter One Day 4-16-22 TH'!$B$11:$B$25,$C187,'Easter One Day 4-16-22 TH'!$AX$11:$AX$25)</f>
        <v>0</v>
      </c>
      <c r="HQ187" s="174">
        <f>SUMIF('Easter One Day 4-16-22 TH'!$B$11:$B$25,$C187,'Easter One Day 4-16-22 TH'!$AY$11:$AY$25)</f>
        <v>0</v>
      </c>
      <c r="HR187" s="174">
        <f>SUMIF('Long Distance Race 5-7-22'!$B$11:$B$25,$C187,'Long Distance Race 5-7-22'!$AU$11:$AU$25)</f>
        <v>0</v>
      </c>
      <c r="HS187" s="174">
        <f>SUMIF('Long Distance Race 5-7-22'!$B$11:$B$18,$C187,'Long Distance Race 5-7-22'!$AV$11:$AV$18)</f>
        <v>0</v>
      </c>
      <c r="HT187" s="174">
        <f>SUMIF('Long Distance Race 5-7-22'!$B$11:$B$18,$C187,'Long Distance Race 5-7-22'!$AW$11:$AW$18)</f>
        <v>0</v>
      </c>
      <c r="HU187" s="174">
        <f>SUMIF('Long Distance Race 5-7-22'!$B$11:$B$18,$C187,'Long Distance Race 5-7-22'!$AX$11:$AX$18)</f>
        <v>0</v>
      </c>
      <c r="HV187" s="174">
        <f>SUMIF('Long Distance Race 5-7-22'!$B$11:$B$18,$C187,'Long Distance Race 5-7-22'!$AY$11:$AY$18)</f>
        <v>0</v>
      </c>
      <c r="HW187" s="174">
        <f>SUMIF('Memorial Day Regatta 5-28-22 Op'!$B$11:$B$25,$C187,'Memorial Day Regatta 5-28-22 Op'!$AU$11:$AU$25)</f>
        <v>0</v>
      </c>
      <c r="HX187" s="174">
        <f>SUMIF('Memorial Day Regatta 5-28-22 Op'!$B$11:$B$18,$C187,'Memorial Day Regatta 5-28-22 Op'!$AV$11:$AV$18)</f>
        <v>0</v>
      </c>
      <c r="HY187" s="174">
        <f>SUMIF('Memorial Day Regatta 5-28-22 Op'!$B$11:$B$18,$C187,'Memorial Day Regatta 5-28-22 Op'!$AW$11:$AW$18)</f>
        <v>0</v>
      </c>
      <c r="HZ187" s="174">
        <f>SUMIF('Memorial Day Regatta 5-28-22 Op'!$B$11:$B$18,$C187,'Memorial Day Regatta 5-28-22 Op'!$AX$11:$AX$18)</f>
        <v>0</v>
      </c>
      <c r="IA187" s="174">
        <f>SUMIF('Memorial Day Regatta 5-28-22 Op'!$B$11:$B$18,$C187,'Memorial Day Regatta 5-28-22 Op'!$AY$11:$AY$18)</f>
        <v>0</v>
      </c>
      <c r="IB187" s="174">
        <f>SUMIF('Caldwell Cup 6-25-22 TH'!$B$11:$B$25,$C187,'Caldwell Cup 6-25-22 TH'!$AU$11:$AU$25)</f>
        <v>0</v>
      </c>
      <c r="IC187" s="174">
        <f>SUMIF('Caldwell Cup 6-25-22 TH'!$B$11:$B$25,$C187,'Caldwell Cup 6-25-22 TH'!$AV$11:$AV$25)</f>
        <v>0</v>
      </c>
      <c r="ID187" s="174">
        <f>SUMIF('Caldwell Cup 6-25-22 TH'!$B$11:$B$25,$C187,'Caldwell Cup 6-25-22 TH'!$AW$11:$AW$25)</f>
        <v>0</v>
      </c>
      <c r="IE187" s="174">
        <f>SUMIF('Caldwell Cup 6-25-22 TH'!$B$11:$B$25,$C187,'Caldwell Cup 6-25-22 TH'!$AX$11:$AX$25)</f>
        <v>0</v>
      </c>
      <c r="IF187" s="174">
        <f>SUMIF('Caldwell Cup 6-25-22 TH'!$B$11:$B$25,$C187,'Caldwell Cup 6-25-22 TH'!$AY$11:$AY$25)</f>
        <v>0</v>
      </c>
      <c r="IG187" s="174">
        <f>SUMIF('Caldwell Cup 6-25-22 FS'!$B$11:$B$21,$C187,'Caldwell Cup 6-25-22 FS'!$AU$11:$AU$21)</f>
        <v>0</v>
      </c>
      <c r="IH187" s="174">
        <f>SUMIF('Caldwell Cup 6-25-22 FS'!$B$11:$B$21,$C187,'Caldwell Cup 6-25-22 FS'!$AV$11:$AV$21)</f>
        <v>0</v>
      </c>
      <c r="II187" s="174">
        <f>SUMIF('Caldwell Cup 6-25-22 FS'!$B$11:$B$21,$C187,'Caldwell Cup 6-25-22 FS'!$AW$11:$AW$21)</f>
        <v>0</v>
      </c>
      <c r="IJ187" s="174">
        <f>SUMIF('Caldwell Cup 6-25-22 FS'!$B$11:$B$21,$C187,'Caldwell Cup 6-25-22 FS'!$AX$11:$AX$21)</f>
        <v>0</v>
      </c>
      <c r="IK187" s="174">
        <f>SUMIF('Caldwell Cup 6-25-22 FS'!$B$11:$B$21,$C187,'Caldwell Cup 6-25-22 FS'!$AY$11:$AY$21)</f>
        <v>0</v>
      </c>
      <c r="IL187" s="174">
        <f>SUMIF('Caldwell Cup 6-25-22 Lasers'!$B$11:$B$23,$C187,'Caldwell Cup 6-25-22 Lasers'!$AU$11:$AU$23)</f>
        <v>0</v>
      </c>
      <c r="IM187" s="174">
        <f>SUMIF('Caldwell Cup 6-25-22 Lasers'!$B$11:$B$23,$C187,'Caldwell Cup 6-25-22 Lasers'!$AV$11:$AV$23)</f>
        <v>0</v>
      </c>
      <c r="IN187" s="174">
        <f>SUMIF('Caldwell Cup 6-25-22 Lasers'!$B$11:$B$23,$C187,'Caldwell Cup 6-25-22 Lasers'!$AW$11:$AW$23)</f>
        <v>0</v>
      </c>
      <c r="IO187" s="174">
        <f>SUMIF('Caldwell Cup 6-25-22 Lasers'!$B$11:$B$23,$C187,'Caldwell Cup 6-25-22 Lasers'!$AX$11:$AX$23)</f>
        <v>0</v>
      </c>
      <c r="IP187" s="174">
        <f>SUMIF('Caldwell Cup 6-25-22 Lasers'!$B$11:$B$23,$C187,'Caldwell Cup 6-25-22 Lasers'!$AY$11:$AY$23)</f>
        <v>0</v>
      </c>
      <c r="IQ187" s="174">
        <f>SUMIF('Labor Day Regatta 9-3-22 FS'!$B$11:$B$30,$C187,'Labor Day Regatta 9-3-22 FS'!$AU$11:$AU$30)</f>
        <v>0</v>
      </c>
      <c r="IR187" s="174">
        <f>SUMIF('Labor Day Regatta 9-3-22 FS'!$B$11:$B$30,$C187,'Labor Day Regatta 9-3-22 FS'!$AV$11:$AV$30)</f>
        <v>0</v>
      </c>
      <c r="IS187" s="174">
        <f>SUMIF('Labor Day Regatta 9-3-22 FS'!$B$11:$B$30,$C187,'Labor Day Regatta 9-3-22 FS'!$AW$11:$AW$30)</f>
        <v>0</v>
      </c>
      <c r="IT187" s="174">
        <f>SUMIF('Labor Day Regatta 9-3-22 FS'!$B$11:$B$30,$C187,'Labor Day Regatta 9-3-22 FS'!$AX$11:$AX$30)</f>
        <v>0</v>
      </c>
      <c r="IU187" s="174">
        <f>SUMIF('Labor Day Regatta 9-3-22 FS'!$B$11:$B$30,$C187,'Labor Day Regatta 9-3-22 FS'!$AY$11:$AY$30)</f>
        <v>0</v>
      </c>
      <c r="IV187" s="174">
        <f>SUMIF('2022-09-17 Leukemia Cup FS'!$B$11:$B$26,$C187,'2022-09-17 Leukemia Cup FS'!$AU$11:$AU$26)</f>
        <v>0</v>
      </c>
      <c r="IW187" s="174">
        <f>SUMIF('2022-09-17 Leukemia Cup FS'!$B$11:$B$26,$C187,'2022-09-17 Leukemia Cup FS'!$AV$11:$AV$26)</f>
        <v>0</v>
      </c>
      <c r="IX187" s="174">
        <f>SUMIF('2022-09-17 Leukemia Cup FS'!$B$11:$B$26,$C187,'2022-09-17 Leukemia Cup FS'!$AW$11:$AW$26)</f>
        <v>0</v>
      </c>
      <c r="IY187" s="174">
        <f>SUMIF('2022-09-17 Leukemia Cup FS'!$B$11:$B$26,$C187,'2022-09-17 Leukemia Cup FS'!$AX$11:$AX$26)</f>
        <v>0</v>
      </c>
      <c r="IZ187" s="174">
        <f>SUMIF('2022-09-17 Leukemia Cup FS'!$B$11:$B$26,$C187,'2022-09-17 Leukemia Cup FS'!$AY$11:$AY$26)</f>
        <v>0</v>
      </c>
      <c r="JA187" s="174">
        <f>SUMIF('2022-09-17 Leukemia Cup TH'!$B$11:$B$28,$C187,'2022-09-17 Leukemia Cup TH'!$AU$11:$AU$28)</f>
        <v>0</v>
      </c>
      <c r="JB187" s="174">
        <f>SUMIF('2022-09-17 Leukemia Cup TH'!$B$11:$B$28,$C187,'2022-09-17 Leukemia Cup TH'!$AV$11:$AV$28)</f>
        <v>0</v>
      </c>
      <c r="JC187" s="174">
        <f>SUMIF('2022-09-17 Leukemia Cup TH'!$B$11:$B$28,$C187,'2022-09-17 Leukemia Cup TH'!$AW$11:$AW$28)</f>
        <v>0</v>
      </c>
      <c r="JD187" s="174">
        <f>SUMIF('2022-09-17 Leukemia Cup TH'!$B$11:$B$28,$C187,'2022-09-17 Leukemia Cup TH'!$AX$11:$AX$28)</f>
        <v>0</v>
      </c>
      <c r="JE187" s="174">
        <f>SUMIF('2022-09-17 Leukemia Cup TH'!$B$11:$B$28,$C187,'2022-09-17 Leukemia Cup TH'!$AY$11:$AY$28)</f>
        <v>0</v>
      </c>
      <c r="JF187" s="174">
        <f>SUMIF('Smith-Berry LDR 9-24-22'!$B$11:$B$30,$C187,'Smith-Berry LDR 9-24-22'!$AU$11:$AU$30)</f>
        <v>0</v>
      </c>
      <c r="JG187" s="174">
        <f>SUMIF('Smith-Berry LDR 9-24-22'!$B$11:$B$30,$C187,'Smith-Berry LDR 9-24-22'!$AV$11:$AV$30)</f>
        <v>0</v>
      </c>
      <c r="JH187" s="174">
        <f>SUMIF('Smith-Berry LDR 9-24-22'!$B$11:$B$30,$C187,'Smith-Berry LDR 9-24-22'!$AW$11:$AW$30)</f>
        <v>0</v>
      </c>
      <c r="JI187" s="174">
        <f>SUMIF('Smith-Berry LDR 9-24-22'!$B$11:$B$30,$C187,'Smith-Berry LDR 9-24-22'!$AX$11:$AX$30)</f>
        <v>0</v>
      </c>
      <c r="JJ187" s="174">
        <f>SUMIF('Smith-Berry LDR 9-24-22'!$B$11:$B$30,$C187,'Smith-Berry LDR 9-24-22'!$AY$11:$AY$30)</f>
        <v>0</v>
      </c>
      <c r="JK187" s="174">
        <f>SUMIF('Great Scot 10-1-22 Cham'!$B$11:$B$38,$C187,'Great Scot 10-1-22 Cham'!$AU$11:$AU$38)</f>
        <v>8</v>
      </c>
      <c r="JL187" s="174">
        <f>SUMIF('Great Scot 10-1-22 Cham'!$B$11:$B$38,$C187,'Great Scot 10-1-22 Cham'!$AV$11:$AV$38)</f>
        <v>13</v>
      </c>
      <c r="JM187" s="174">
        <f>SUMIF('Great Scot 10-1-22 Cham'!$B$11:$B$38,$C187,'Great Scot 10-1-22 Cham'!$AW$11:$AW$38)</f>
        <v>9</v>
      </c>
      <c r="JN187" s="174">
        <f>SUMIF('Great Scot 10-1-22 Cham'!$B$11:$B$38,$C187,'Great Scot 10-1-22 Cham'!$AX$11:$AX$38)</f>
        <v>10</v>
      </c>
      <c r="JO187" s="174">
        <f>SUMIF('Great Scot 10-1-22 Cham'!$B$11:$B$38,$C187,'Great Scot 10-1-22 Cham'!$AY$11:$AY$38)</f>
        <v>10</v>
      </c>
      <c r="JP187" s="174">
        <f>SUMIF('Great Scot 10-1-22 Chal'!$B$11:$B$28,$C187,'Great Scot 10-1-22 Chal'!$AU$11:$AU$28)</f>
        <v>0</v>
      </c>
      <c r="JQ187" s="174">
        <f>SUMIF('Great Scot 10-1-22 Chal'!$B$11:$B$28,$C187,'Great Scot 10-1-22 Chal'!$AV$11:$AV$28)</f>
        <v>0</v>
      </c>
      <c r="JR187" s="174">
        <f>SUMIF('Great Scot 10-1-22 Chal'!$B$11:$B$28,$C187,'Great Scot 10-1-22 Chal'!$AW$11:$AW$28)</f>
        <v>0</v>
      </c>
      <c r="JS187" s="174">
        <f>SUMIF('Great Scot 10-1-22 Chal'!$B$11:$B$28,$C187,'Great Scot 10-1-22 Chal'!$AX$11:$AX$28)</f>
        <v>0</v>
      </c>
      <c r="JT187" s="174">
        <f>SUMIF('Great Scot 10-1-22 Chal'!$B$11:$B$28,$C187,'Great Scot 10-1-22 Chal'!$AY$11:$AY$28)</f>
        <v>0</v>
      </c>
      <c r="JU187" s="174">
        <f>SUMIF('Great Pumpkin Regatta 10-15-22'!$B$11:$B$54,$C187,'Great Pumpkin Regatta 10-15-22'!$AU$11:$AU$54)</f>
        <v>0</v>
      </c>
      <c r="JV187" s="174">
        <f>SUMIF('Great Pumpkin Regatta 10-15-22'!$B$11:$B$54,$C187,'Great Pumpkin Regatta 10-15-22'!$AV$11:$AV$54)</f>
        <v>0</v>
      </c>
      <c r="JW187" s="174">
        <f>SUMIF('Great Pumpkin Regatta 10-15-22'!$B$11:$B$54,$C187,'Great Pumpkin Regatta 10-15-22'!$AW$11:$AW$54)</f>
        <v>0</v>
      </c>
      <c r="JX187" s="174">
        <f>SUMIF('Great Pumpkin Regatta 10-15-22'!$B$11:$B$54,$C187,'Great Pumpkin Regatta 10-15-22'!$AX$11:$AX$54)</f>
        <v>0</v>
      </c>
      <c r="JY187" s="174">
        <f>SUMIF('Great Pumpkin Regatta 10-15-22'!$B$11:$B$54,$C187,'Great Pumpkin Regatta 10-15-22'!$AY$11:$AY$54)</f>
        <v>0</v>
      </c>
      <c r="JZ187" s="174">
        <f>SUMIF('One Day Regatta 10-29-22 FS'!$B$11:$B$19,$C187,'One Day Regatta 10-29-22 FS'!$AU$11:$AU$19)</f>
        <v>0</v>
      </c>
      <c r="KA187" s="174">
        <f>SUMIF('One Day Regatta 10-29-22 FS'!$B$11:$B$19,$C187,'One Day Regatta 10-29-22 FS'!$AV$11:$AV$19)</f>
        <v>0</v>
      </c>
      <c r="KB187" s="174">
        <f>SUMIF('One Day Regatta 10-29-22 FS'!$B$11:$B$19,$C187,'One Day Regatta 10-29-22 FS'!$AW$11:$AW$19)</f>
        <v>0</v>
      </c>
      <c r="KC187" s="174">
        <f>SUMIF('One Day Regatta 10-29-22 FS'!$B$11:$B$19,$C187,'One Day Regatta 10-29-22 FS'!$AX$11:$AX$19)</f>
        <v>0</v>
      </c>
      <c r="KD187" s="174">
        <f>SUMIF('One Day Regatta 10-29-22 FS'!$B$11:$B$19,$C187,'One Day Regatta 10-29-22 FS'!$AY$11:$AY$19)</f>
        <v>0</v>
      </c>
    </row>
    <row r="188" spans="1:290" ht="15" customHeight="1" x14ac:dyDescent="0.2">
      <c r="A188" s="400" t="s">
        <v>1369</v>
      </c>
      <c r="B188" s="134">
        <f t="shared" si="126"/>
        <v>36</v>
      </c>
      <c r="C188" s="170" t="s">
        <v>447</v>
      </c>
      <c r="D188" s="171">
        <f t="shared" si="152"/>
        <v>0</v>
      </c>
      <c r="E188" s="172">
        <f t="shared" si="153"/>
        <v>0</v>
      </c>
      <c r="F188" s="171">
        <f t="shared" si="154"/>
        <v>0</v>
      </c>
      <c r="G188" s="171">
        <v>0</v>
      </c>
      <c r="H188" s="171">
        <f t="shared" si="155"/>
        <v>0</v>
      </c>
      <c r="I188" s="173">
        <f t="shared" si="156"/>
        <v>0</v>
      </c>
      <c r="J188" s="173"/>
      <c r="K188" s="174">
        <f>SUMIF('Saturday Race 11-06-21'!$B$11:$B$21,$C188,'Saturday Race 11-06-21'!$AU$11:$AU$21)</f>
        <v>0</v>
      </c>
      <c r="L188" s="174">
        <f>SUMIF('Saturday Race 11-06-21'!$B$11:$B$21,$C188,'Saturday Race 11-06-21'!$AV$11:$AV$21)</f>
        <v>0</v>
      </c>
      <c r="M188" s="174">
        <f>SUMIF('Saturday Race 11-06-21'!$B$11:$B$21,$C188,'Saturday Race 11-06-21'!$AW$11:$AW$21)</f>
        <v>0</v>
      </c>
      <c r="N188" s="174">
        <f>SUMIF('Saturday Race 11-06-21'!$B$11:$B$21,$C188,'Saturday Race 11-06-21'!$AX$11:$AX$21)</f>
        <v>0</v>
      </c>
      <c r="O188" s="174">
        <f>SUMIF('Saturday Race 11-06-21'!$B$11:$B$21,$C188,'Saturday Race 11-06-21'!$AY$11:$AY$21)</f>
        <v>0</v>
      </c>
      <c r="P188" s="174">
        <f>SUMIF('Saturday Race 11-20-21'!$B$11:$B$20,$C188,'Saturday Race 11-20-21'!$AU$11:$AU$20)</f>
        <v>0</v>
      </c>
      <c r="Q188" s="174">
        <f>SUMIF('Saturday Race 11-20-21'!$B$11:$B$20,$C188,'Saturday Race 11-20-21'!$AV$11:$AV$20)</f>
        <v>0</v>
      </c>
      <c r="R188" s="174">
        <f>SUMIF('Saturday Race 11-20-21'!$B$11:$B$20,$C188,'Saturday Race 11-20-21'!$AW$11:$AW$20)</f>
        <v>0</v>
      </c>
      <c r="S188" s="174">
        <f>SUMIF('Saturday Race 11-20-21'!$B$11:$B$20,$C188,'Saturday Race 11-20-21'!$AX$11:$AX$20)</f>
        <v>0</v>
      </c>
      <c r="T188" s="174">
        <f>SUMIF('Saturday Race 11-20-21'!$B$11:$B$20,$C188,'Saturday Race 11-20-21'!$AY$11:$AY$20)</f>
        <v>0</v>
      </c>
      <c r="U188" s="174">
        <f>SUMIF('Saturday Race 1-08-22'!$B$11:$B$20,$C188,'Saturday Race 1-08-22'!$AU$11:$AU$20)</f>
        <v>0</v>
      </c>
      <c r="V188" s="174">
        <f>SUMIF('Saturday Race 1-08-22'!$B$11:$B$20,$C188,'Saturday Race 1-08-22'!$AV$11:$AV$20)</f>
        <v>0</v>
      </c>
      <c r="W188" s="174">
        <f>SUMIF('Saturday Race 1-08-22'!$B$11:$B$20,$C188,'Saturday Race 1-08-22'!$AW$11:$AW$20)</f>
        <v>0</v>
      </c>
      <c r="X188" s="174">
        <f>SUMIF('Saturday Race 1-08-22'!$B$11:$B$20,$C188,'Saturday Race 1-08-22'!$AX$11:$AX$20)</f>
        <v>0</v>
      </c>
      <c r="Y188" s="174">
        <f>SUMIF('Saturday Race 1-08-22'!$B$11:$B$20,$C188,'Saturday Race 1-08-22'!$AY$11:$AY$20)</f>
        <v>0</v>
      </c>
      <c r="Z188" s="174">
        <f>SUMIF('Saturday Race 1-22-22'!$B$11:$B$20,$C188,'Saturday Race 1-22-22'!$AU$11:$AU$20)</f>
        <v>0</v>
      </c>
      <c r="AA188" s="174">
        <f>SUMIF('Saturday Race 1-22-22'!$B$11:$B$20,$C188,'Saturday Race 1-22-22'!$AV$11:$AV$20)</f>
        <v>0</v>
      </c>
      <c r="AB188" s="174">
        <f>SUMIF('Saturday Race 1-22-22'!$B$11:$B$20,$C188,'Saturday Race 1-22-22'!$AW$11:$AW$20)</f>
        <v>0</v>
      </c>
      <c r="AC188" s="174">
        <f>SUMIF('Saturday Race 1-22-22'!$B$11:$B$20,$C188,'Saturday Race 1-22-22'!$AX$11:$AX$20)</f>
        <v>0</v>
      </c>
      <c r="AD188" s="174">
        <f>SUMIF('Saturday Race 1-22-22'!$B$11:$B$20,$C188,'Saturday Race 1-22-22'!$AY$11:$AY$20)</f>
        <v>0</v>
      </c>
      <c r="AE188" s="174">
        <f>SUMIF('Sunday Race 2-6-22'!$B$11:$B$20,$C188,'Sunday Race 2-6-22'!$AU$11:$AU$20)</f>
        <v>0</v>
      </c>
      <c r="AF188" s="174">
        <f>SUMIF('Sunday Race 2-6-22'!$B$11:$B$20,$C188,'Sunday Race 2-6-22'!$AV$11:$AV$20)</f>
        <v>0</v>
      </c>
      <c r="AG188" s="174">
        <f>SUMIF('Sunday Race 2-6-22'!$B$11:$B$20,$C188,'Sunday Race 2-6-22'!$AW$11:$AW$20)</f>
        <v>0</v>
      </c>
      <c r="AH188" s="174">
        <f>SUMIF('Sunday Race 2-6-22'!$B$11:$B$20,$C188,'Sunday Race 2-6-22'!$AX$11:$AX$20)</f>
        <v>0</v>
      </c>
      <c r="AI188" s="174">
        <f>SUMIF('Sunday Race 2-6-22'!$B$11:$B$20,$C188,'Sunday Race 2-6-22'!$AY$11:$AY$20)</f>
        <v>0</v>
      </c>
      <c r="AJ188" s="174">
        <f>SUMIF('Sunday Race 2-20-22'!$B$11:$B$26,$C188,'Sunday Race 2-20-22'!$AU$11:$AU$26)</f>
        <v>0</v>
      </c>
      <c r="AK188" s="174">
        <f>SUMIF('Sunday Race 2-20-22'!$B$11:$B$26,$C188,'Sunday Race 2-20-22'!$AV$11:$AV$26)</f>
        <v>0</v>
      </c>
      <c r="AL188" s="174">
        <f>SUMIF('Sunday Race 2-20-22'!$B$11:$B$26,$C188,'Sunday Race 2-20-22'!$AW$11:$AW$26)</f>
        <v>0</v>
      </c>
      <c r="AM188" s="174">
        <f>SUMIF('Sunday Race 2-20-22'!$B$11:$B$26,$C188,'Sunday Race 2-20-22'!$AX$11:$AX$26)</f>
        <v>0</v>
      </c>
      <c r="AN188" s="174">
        <f>SUMIF('Sunday Race 2-20-22'!$B$11:$B$26,$C188,'Sunday Race 2-20-22'!$AY$11:$AY$26)</f>
        <v>0</v>
      </c>
      <c r="AO188" s="174">
        <f>SUMIF('Sunday Race 2-27-22'!$B$11:$B$20,$C188,'Sunday Race 2-27-22'!$AU$11:$AU$20)</f>
        <v>0</v>
      </c>
      <c r="AP188" s="174">
        <f>SUMIF('Sunday Race 2-27-22'!$B$11:$B$20,$C188,'Sunday Race 2-27-22'!$AV$11:$AV$20)</f>
        <v>0</v>
      </c>
      <c r="AQ188" s="174">
        <f>SUMIF('Sunday Race 2-27-22'!$B$11:$B$20,$C188,'Sunday Race 2-27-22'!$AW$11:$AW$20)</f>
        <v>0</v>
      </c>
      <c r="AR188" s="174">
        <f>SUMIF('Sunday Race 2-27-22'!$B$11:$B$20,$C188,'Sunday Race 2-27-22'!$AX$11:$AX$20)</f>
        <v>0</v>
      </c>
      <c r="AS188" s="174">
        <f>SUMIF('Sunday Race 2-27-22'!$B$11:$B$20,$C188,'Sunday Race 2-27-22'!$AY$11:$AY$20)</f>
        <v>0</v>
      </c>
      <c r="AT188" s="174">
        <f>SUMIF('Sunday Race 3-13-22'!$B$11:$B$25,$C188,'Sunday Race 3-13-22'!$AU$11:$AU$25)</f>
        <v>0</v>
      </c>
      <c r="AU188" s="174">
        <f>SUMIF('Sunday Race 3-13-22'!$B$11:$B$25,$C188,'Sunday Race 3-13-22'!$AV$11:$AV$25)</f>
        <v>0</v>
      </c>
      <c r="AV188" s="174">
        <f>SUMIF('Sunday Race 3-13-22'!$B$11:$B$25,$C188,'Sunday Race 3-13-22'!$AW$11:$AW$25)</f>
        <v>0</v>
      </c>
      <c r="AW188" s="174">
        <f>SUMIF('Sunday Race 3-13-22'!$B$11:$B$25,$C188,'Sunday Race 3-13-22'!$AX$11:$AX$25)</f>
        <v>0</v>
      </c>
      <c r="AX188" s="174">
        <f>SUMIF('Sunday Race 3-13-22'!$B$11:$B$25,$C188,'Sunday Race 3-13-22'!$AY$11:$AY$25)</f>
        <v>0</v>
      </c>
      <c r="AY188" s="174">
        <f>SUMIF('Saturday Race 3-19-22'!$B$11:$B$15,$C188,'Saturday Race 3-19-22'!$AU$11:$AU$15)</f>
        <v>0</v>
      </c>
      <c r="AZ188" s="174">
        <f>SUMIF('Saturday Race 3-19-22'!$B$11:$B$15,$C188,'Saturday Race 3-19-22'!$AV$11:$AV$15)</f>
        <v>0</v>
      </c>
      <c r="BA188" s="174">
        <f>SUMIF('Saturday Race 3-19-22'!$B$11:$B$15,$C188,'Saturday Race 3-19-22'!$AW$11:$AW$15)</f>
        <v>0</v>
      </c>
      <c r="BB188" s="174">
        <f>SUMIF('Saturday Race 3-19-22'!$B$11:$B$15,$C188,'Saturday Race 3-19-22'!$AX$11:$AX$15)</f>
        <v>0</v>
      </c>
      <c r="BC188" s="174">
        <f>SUMIF('Saturday Race 3-19-22'!$B$11:$B$15,$C188,'Saturday Race 3-19-22'!$AY$11:$AY$15)</f>
        <v>0</v>
      </c>
      <c r="BD188" s="174">
        <f>SUMIF('Sunday Races 4-10-22'!$B$11:$B$26,$C188,'Sunday Races 4-10-22'!$AU$11:$AU$26)</f>
        <v>0</v>
      </c>
      <c r="BE188" s="174">
        <f>SUMIF('Sunday Races 4-10-22'!$B$11:$B$26,$C188,'Sunday Races 4-10-22'!$AV$11:$AV$26)</f>
        <v>0</v>
      </c>
      <c r="BF188" s="174">
        <f>SUMIF('Sunday Races 4-10-22'!$B$11:$B$26,$C188,'Sunday Races 4-10-22'!$AW$11:$AW$26)</f>
        <v>0</v>
      </c>
      <c r="BG188" s="174">
        <f>SUMIF('Sunday Races 4-10-22'!$B$11:$B$26,$C188,'Sunday Races 4-10-22'!$AX$11:$AX$26)</f>
        <v>0</v>
      </c>
      <c r="BH188" s="174">
        <f>SUMIF('Sunday Races 4-10-22'!$B$11:$B$26,$C188,'Sunday Races 4-10-22'!$AY$11:$AY$26)</f>
        <v>0</v>
      </c>
      <c r="BI188" s="174">
        <f>SUMIF('Sunday Races 5-1-22'!$B$11:$B$28,$C188,'Sunday Races 5-1-22'!$AU$11:$AU$28)</f>
        <v>0</v>
      </c>
      <c r="BJ188" s="174">
        <f>SUMIF('Sunday Races 5-1-22'!$B$11:$B$28,$C188,'Sunday Races 5-1-22'!$AV$11:$AV$28)</f>
        <v>0</v>
      </c>
      <c r="BK188" s="174">
        <f>SUMIF('Sunday Races 5-1-22'!$B$11:$B$28,$C188,'Sunday Races 5-1-22'!$AW$11:$AW$28)</f>
        <v>0</v>
      </c>
      <c r="BL188" s="174">
        <f>SUMIF('Sunday Races 5-1-22'!$B$11:$B$28,$C188,'Sunday Races 5-1-22'!$AX$11:$AX$28)</f>
        <v>0</v>
      </c>
      <c r="BM188" s="174">
        <f>SUMIF('Sunday Races 5-1-22'!$B$11:$B$28,$C188,'Sunday Races 5-1-22'!$AY$11:$AY$28)</f>
        <v>0</v>
      </c>
      <c r="BN188" s="174">
        <f>SUMIF('Sunday Races 6-5-22'!$B$11:$B$28,$C188,'Sunday Races 6-5-22'!$AU$11:$AU$28)</f>
        <v>0</v>
      </c>
      <c r="BO188" s="174">
        <f>SUMIF('Sunday Races 6-5-22'!$B$11:$B$28,$C188,'Sunday Races 6-5-22'!$AV$11:$AV$28)</f>
        <v>0</v>
      </c>
      <c r="BP188" s="174">
        <f>SUMIF('Sunday Races 6-5-22'!$B$11:$B$28,$C188,'Sunday Races 6-5-22'!$AW$11:$AW$28)</f>
        <v>0</v>
      </c>
      <c r="BQ188" s="174">
        <f>SUMIF('Sunday Races 6-5-22'!$B$11:$B$28,$C188,'Sunday Races 6-5-22'!$AX$11:$AX$28)</f>
        <v>0</v>
      </c>
      <c r="BR188" s="174">
        <f>SUMIF('Sunday Races 6-5-22'!$B$11:$B$28,$C188,'Sunday Races 6-5-22'!$AY$11:$AY$28)</f>
        <v>0</v>
      </c>
      <c r="BS188" s="174">
        <f>SUMIF('Sunday Races 6-12-22'!$B$11:$B$24,$C188,'Sunday Races 6-12-22'!$AU$11:$AU$24)</f>
        <v>0</v>
      </c>
      <c r="BT188" s="174">
        <f>SUMIF('Sunday Races 6-12-22'!$B$11:$B$24,$C188,'Sunday Races 6-12-22'!$AV$11:$AV$24)</f>
        <v>0</v>
      </c>
      <c r="BU188" s="174">
        <f>SUMIF('Sunday Races 6-12-22'!$B$11:$B$24,$C188,'Sunday Races 6-12-22'!$AW$11:$AW$24)</f>
        <v>0</v>
      </c>
      <c r="BV188" s="174">
        <f>SUMIF('Sunday Races 6-12-22'!$B$11:$B$24,$C188,'Sunday Races 6-12-22'!$AX$11:$AX$24)</f>
        <v>0</v>
      </c>
      <c r="BW188" s="174">
        <f>SUMIF('Sunday Races 6-12-22'!$B$11:$B$24,$C188,'Sunday Races 6-12-22'!$AY$11:$AY$24)</f>
        <v>0</v>
      </c>
      <c r="BX188" s="174">
        <f>SUMIF('Saturday Races 6-18-22'!$B$11:$B$24,$C188,'Saturday Races 6-18-22'!$AU$11:$AU$24)</f>
        <v>0</v>
      </c>
      <c r="BY188" s="174">
        <f>SUMIF('Saturday Races 6-18-22'!$B$11:$B$24,$C188,'Saturday Races 6-18-22'!$AV$11:$AV$24)</f>
        <v>0</v>
      </c>
      <c r="BZ188" s="174">
        <f>SUMIF('Saturday Races 6-18-22'!$B$11:$B$24,$C188,'Saturday Races 6-18-22'!$AW$11:$AW$24)</f>
        <v>0</v>
      </c>
      <c r="CA188" s="174">
        <f>SUMIF('Saturday Races 6-18-22'!$B$11:$B$24,$C188,'Saturday Races 6-18-22'!$AX$11:$AX$24)</f>
        <v>0</v>
      </c>
      <c r="CB188" s="174">
        <f>SUMIF('Saturday Races 6-18-22'!$B$11:$B$24,$C188,'Saturday Races 6-18-22'!$AY$11:$AY$24)</f>
        <v>0</v>
      </c>
      <c r="CC188" s="174">
        <f>SUMIF('Sunday Races 7-3-22'!$B$11:$B$26,$C188,'Sunday Races 7-3-22'!$AU$11:$AU$26)</f>
        <v>0</v>
      </c>
      <c r="CD188" s="174">
        <f>SUMIF('Sunday Races 7-3-22'!$B$11:$B$26,$C188,'Sunday Races 7-3-22'!$AV$11:$AV$26)</f>
        <v>0</v>
      </c>
      <c r="CE188" s="174">
        <f>SUMIF('Sunday Races 7-3-22'!$B$11:$B$26,$C188,'Sunday Races 7-3-22'!$AW$11:$AW$26)</f>
        <v>0</v>
      </c>
      <c r="CF188" s="174">
        <f>SUMIF('Sunday Races 7-3-22'!$B$11:$B$26,$C188,'Sunday Races 7-3-22'!$AX$11:$AX$26)</f>
        <v>0</v>
      </c>
      <c r="CG188" s="174">
        <f>SUMIF('Sunday Races 7-3-22'!$B$11:$B$26,$C188,'Sunday Races 7-3-22'!$AY$11:$AY$26)</f>
        <v>0</v>
      </c>
      <c r="CH188" s="174">
        <f>SUMIF('Sunday Races 7-31-22'!$B$11:$B$26,$C188,'Sunday Races 7-31-22'!$AU$11:$AU$26)</f>
        <v>0</v>
      </c>
      <c r="CI188" s="174">
        <f>SUMIF('Sunday Races 7-31-22'!$B$11:$B$26,$C188,'Sunday Races 7-31-22'!$AV$11:$AV$26)</f>
        <v>0</v>
      </c>
      <c r="CJ188" s="174">
        <f>SUMIF('Sunday Races 7-31-22'!$B$11:$B$26,$C188,'Sunday Races 7-31-22'!$AW$11:$AW$26)</f>
        <v>0</v>
      </c>
      <c r="CK188" s="174">
        <f>SUMIF('Sunday Races 7-31-22'!$B$11:$B$26,$C188,'Sunday Races 7-31-22'!$AX$11:$AX$26)</f>
        <v>0</v>
      </c>
      <c r="CL188" s="174">
        <f>SUMIF('Sunday Races 7-31-22'!$B$11:$B$26,$C188,'Sunday Races 7-31-22'!$AY$11:$AY$26)</f>
        <v>0</v>
      </c>
      <c r="CM188" s="174">
        <f>SUMIF('Sunday Races 8-14-22'!$B$11:$B$26,$C188,'Sunday Races 8-14-22'!$AU$11:$AU$26)</f>
        <v>0</v>
      </c>
      <c r="CN188" s="174">
        <f>SUMIF('Sunday Races 8-14-22'!$B$11:$B$26,$C188,'Sunday Races 8-14-22'!$AV$11:$AV$26)</f>
        <v>0</v>
      </c>
      <c r="CO188" s="174">
        <f>SUMIF('Sunday Races 8-14-22'!$B$11:$B$26,$C188,'Sunday Races 8-14-22'!$AW$11:$AW$26)</f>
        <v>0</v>
      </c>
      <c r="CP188" s="174">
        <f>SUMIF('Sunday Races 8-14-22'!$B$11:$B$26,$C188,'Sunday Races 8-14-22'!$AX$11:$AX$26)</f>
        <v>0</v>
      </c>
      <c r="CQ188" s="174">
        <f>SUMIF('Sunday Races 8-14-22'!$B$11:$B$26,$C188,'Sunday Races 8-14-22'!$AY$11:$AY$26)</f>
        <v>0</v>
      </c>
      <c r="CR188" s="174">
        <f>SUMIF('Saturday Races 8-20-22'!$B$11:$B$26,$C188,'Saturday Races 8-20-22'!$AU$11:$AU$26)</f>
        <v>0</v>
      </c>
      <c r="CS188" s="174">
        <f>SUMIF('Saturday Races 8-20-22'!$B$11:$B$26,$C188,'Saturday Races 8-20-22'!$AV$11:$AV$26)</f>
        <v>0</v>
      </c>
      <c r="CT188" s="174">
        <f>SUMIF('Saturday Races 8-20-22'!$B$11:$B$26,$C188,'Saturday Races 8-20-22'!$AW$11:$AW$26)</f>
        <v>0</v>
      </c>
      <c r="CU188" s="174">
        <f>SUMIF('Saturday Races 8-20-22'!$B$11:$B$26,$C188,'Saturday Races 8-20-22'!$AX$11:$AX$26)</f>
        <v>0</v>
      </c>
      <c r="CV188" s="174">
        <f>SUMIF('Saturday Races 8-20-22'!$B$11:$B$26,$C188,'Saturday Races 8-20-22'!$AY$11:$AY$26)</f>
        <v>0</v>
      </c>
      <c r="CW188" s="174">
        <f>SUMIF('Sunday Races 9-11-22'!$B$11:$B$20,$C188,'Sunday Races 9-11-22'!$AU$11:$AU$20)</f>
        <v>0</v>
      </c>
      <c r="CX188" s="174">
        <f>SUMIF('Sunday Races 9-11-22'!$B$11:$B$20,$C188,'Sunday Races 9-11-22'!$AV$11:$AV$20)</f>
        <v>0</v>
      </c>
      <c r="CY188" s="174">
        <f>SUMIF('Sunday Races 9-11-22'!$B$11:$B$20,$C188,'Sunday Races 9-11-22'!$AW$11:$AW$20)</f>
        <v>0</v>
      </c>
      <c r="CZ188" s="174">
        <f>SUMIF('Sunday Races 9-11-22'!$B$11:$B$20,$C188,'Sunday Races 9-11-22'!$AX$11:$AX$20)</f>
        <v>0</v>
      </c>
      <c r="DA188" s="174">
        <f>SUMIF('Sunday Races 9-11-22'!$B$11:$B$20,$C188,'Sunday Races 9-11-22'!$AY$11:$AY$20)</f>
        <v>0</v>
      </c>
      <c r="DB188" s="174">
        <f>SUMIF('Sunday Races 10-9-22'!$B$11:$B$21,$C188,'Sunday Races 10-9-22'!$AU$11:$AU$21)</f>
        <v>0</v>
      </c>
      <c r="DC188" s="174">
        <f>SUMIF('Sunday Races 10-9-22'!$B$11:$B$21,$C188,'Sunday Races 10-9-22'!$AV$11:$AV$21)</f>
        <v>0</v>
      </c>
      <c r="DD188" s="174">
        <f>SUMIF('Sunday Races 10-9-22'!$B$11:$B$21,$C188,'Sunday Races 10-9-22'!$AW$11:$AW$21)</f>
        <v>0</v>
      </c>
      <c r="DE188" s="174">
        <f>SUMIF('Sunday Races 10-9-22'!$B$11:$B$21,$C188,'Sunday Races 10-9-22'!$AX$11:$AX$21)</f>
        <v>0</v>
      </c>
      <c r="DF188" s="174">
        <f>SUMIF('Sunday Races 10-9-22'!$B$11:$B$21,$C188,'Sunday Races 10-9-22'!$AY$11:$AY$21)</f>
        <v>0</v>
      </c>
      <c r="DG188" s="174">
        <f>SUMIF('Sunday Races 10-23-22'!$B$11:$B$22,$C188,'Sunday Races 10-23-22'!$AU$11:$AU$22)</f>
        <v>0</v>
      </c>
      <c r="DH188" s="174">
        <f>SUMIF('Sunday Races 10-23-22'!$B$11:$B$22,$C188,'Sunday Races 10-23-22'!$AV$11:$AV$22)</f>
        <v>0</v>
      </c>
      <c r="DI188" s="174">
        <f>SUMIF('Sunday Races 10-23-22'!$B$11:$B$22,$C188,'Sunday Races 10-23-22'!$AW$11:$AW$22)</f>
        <v>0</v>
      </c>
      <c r="DJ188" s="174">
        <f>SUMIF('Sunday Races 10-23-22'!$B$11:$B$22,$C188,'Sunday Races 10-23-22'!$AX$11:$AX$22)</f>
        <v>0</v>
      </c>
      <c r="DK188" s="174">
        <f>SUMIF('Sunday Races 10-23-22'!$B$11:$B$22,$C188,'Sunday Races 10-23-22'!$AY$11:$AY$22)</f>
        <v>0</v>
      </c>
      <c r="DL188" s="175"/>
      <c r="DM188" s="176"/>
      <c r="DN188" s="177">
        <f t="shared" si="165"/>
        <v>0</v>
      </c>
      <c r="DO188" s="177">
        <f t="shared" si="165"/>
        <v>0</v>
      </c>
      <c r="DP188" s="177">
        <f t="shared" si="165"/>
        <v>0</v>
      </c>
      <c r="DQ188" s="177">
        <f t="shared" si="165"/>
        <v>0</v>
      </c>
      <c r="DR188" s="177">
        <f t="shared" si="165"/>
        <v>0</v>
      </c>
      <c r="DS188" s="177">
        <f t="shared" si="165"/>
        <v>0</v>
      </c>
      <c r="DT188" s="177">
        <f t="shared" si="165"/>
        <v>0</v>
      </c>
      <c r="DU188" s="177">
        <f t="shared" si="165"/>
        <v>0</v>
      </c>
      <c r="DV188" s="177">
        <f t="shared" si="165"/>
        <v>0</v>
      </c>
      <c r="DW188" s="177">
        <f t="shared" si="165"/>
        <v>0</v>
      </c>
      <c r="DX188" s="177">
        <f t="shared" si="166"/>
        <v>0</v>
      </c>
      <c r="DY188" s="177">
        <f t="shared" si="166"/>
        <v>0</v>
      </c>
      <c r="DZ188" s="177">
        <f t="shared" si="166"/>
        <v>0</v>
      </c>
      <c r="EA188" s="177">
        <f t="shared" si="166"/>
        <v>0</v>
      </c>
      <c r="EB188" s="177">
        <f t="shared" si="166"/>
        <v>0</v>
      </c>
      <c r="EC188" s="177">
        <f t="shared" si="166"/>
        <v>0</v>
      </c>
      <c r="ED188" s="177">
        <f t="shared" si="166"/>
        <v>0</v>
      </c>
      <c r="EE188" s="177">
        <f t="shared" si="166"/>
        <v>0</v>
      </c>
      <c r="EF188" s="177">
        <f t="shared" si="166"/>
        <v>0</v>
      </c>
      <c r="EG188" s="177">
        <f t="shared" si="166"/>
        <v>0</v>
      </c>
      <c r="EH188" s="177">
        <f t="shared" si="167"/>
        <v>0</v>
      </c>
      <c r="EI188" s="177">
        <f t="shared" si="167"/>
        <v>0</v>
      </c>
      <c r="EJ188" s="177">
        <f t="shared" si="167"/>
        <v>0</v>
      </c>
      <c r="EK188" s="177">
        <f t="shared" si="167"/>
        <v>0</v>
      </c>
      <c r="EL188" s="177">
        <f t="shared" si="167"/>
        <v>0</v>
      </c>
      <c r="EM188" s="177">
        <f t="shared" si="167"/>
        <v>0</v>
      </c>
      <c r="EN188" s="177">
        <f t="shared" si="167"/>
        <v>0</v>
      </c>
      <c r="EO188" s="177">
        <f t="shared" si="167"/>
        <v>0</v>
      </c>
      <c r="EP188" s="177">
        <f t="shared" si="167"/>
        <v>0</v>
      </c>
      <c r="EQ188" s="177">
        <f t="shared" si="167"/>
        <v>0</v>
      </c>
      <c r="ER188" s="177">
        <f t="shared" si="168"/>
        <v>0</v>
      </c>
      <c r="ES188" s="177">
        <f t="shared" si="168"/>
        <v>0</v>
      </c>
      <c r="ET188" s="177">
        <f t="shared" si="168"/>
        <v>0</v>
      </c>
      <c r="EU188" s="177">
        <f t="shared" si="168"/>
        <v>0</v>
      </c>
      <c r="EV188" s="177">
        <f t="shared" si="168"/>
        <v>0</v>
      </c>
      <c r="EW188" s="177">
        <f t="shared" si="168"/>
        <v>0</v>
      </c>
      <c r="EX188" s="177">
        <f t="shared" si="168"/>
        <v>0</v>
      </c>
      <c r="EY188" s="177">
        <f t="shared" si="168"/>
        <v>0</v>
      </c>
      <c r="EZ188" s="177">
        <f t="shared" si="168"/>
        <v>0</v>
      </c>
      <c r="FA188" s="177">
        <f t="shared" si="168"/>
        <v>0</v>
      </c>
      <c r="FB188" s="177">
        <f t="shared" si="169"/>
        <v>0</v>
      </c>
      <c r="FC188" s="177">
        <f t="shared" si="169"/>
        <v>0</v>
      </c>
      <c r="FD188" s="177">
        <f t="shared" si="169"/>
        <v>0</v>
      </c>
      <c r="FE188" s="177">
        <f t="shared" si="169"/>
        <v>0</v>
      </c>
      <c r="FF188" s="177">
        <f t="shared" si="169"/>
        <v>0</v>
      </c>
      <c r="FG188" s="177">
        <f t="shared" si="169"/>
        <v>0</v>
      </c>
      <c r="FH188" s="177">
        <f t="shared" si="169"/>
        <v>0</v>
      </c>
      <c r="FI188" s="177">
        <f t="shared" si="169"/>
        <v>0</v>
      </c>
      <c r="FJ188" s="177">
        <f t="shared" si="169"/>
        <v>0</v>
      </c>
      <c r="FK188" s="177">
        <f t="shared" si="169"/>
        <v>0</v>
      </c>
      <c r="FL188" s="177">
        <f t="shared" si="170"/>
        <v>0</v>
      </c>
      <c r="FM188" s="177">
        <f t="shared" si="170"/>
        <v>0</v>
      </c>
      <c r="FN188" s="177">
        <f t="shared" si="170"/>
        <v>0</v>
      </c>
      <c r="FO188" s="177">
        <f t="shared" si="170"/>
        <v>0</v>
      </c>
      <c r="FP188" s="177">
        <f t="shared" si="170"/>
        <v>0</v>
      </c>
      <c r="FQ188" s="177">
        <f t="shared" si="170"/>
        <v>0</v>
      </c>
      <c r="FR188" s="177">
        <f t="shared" si="170"/>
        <v>0</v>
      </c>
      <c r="FS188" s="177">
        <f t="shared" si="170"/>
        <v>0</v>
      </c>
      <c r="FT188" s="177">
        <f t="shared" si="170"/>
        <v>0</v>
      </c>
      <c r="FU188" s="177">
        <f t="shared" si="170"/>
        <v>0</v>
      </c>
      <c r="FV188" s="177">
        <f t="shared" si="170"/>
        <v>0</v>
      </c>
      <c r="FW188" s="177">
        <f t="shared" si="170"/>
        <v>0</v>
      </c>
      <c r="FX188" s="177">
        <f t="shared" si="170"/>
        <v>0</v>
      </c>
      <c r="FY188" s="177">
        <f t="shared" si="170"/>
        <v>0</v>
      </c>
      <c r="FZ188" s="177">
        <f t="shared" si="170"/>
        <v>0</v>
      </c>
      <c r="GA188" s="177"/>
      <c r="GB188" s="229">
        <f t="shared" si="157"/>
        <v>45</v>
      </c>
      <c r="GC188" s="229">
        <f t="shared" si="158"/>
        <v>4</v>
      </c>
      <c r="GD188" s="174">
        <f>SUMIF('One Day 12-04-21 Scots'!$B$11:$B$24,$C188,'One Day 12-04-21 Scots'!$AU$11:$AU$24)</f>
        <v>0</v>
      </c>
      <c r="GE188" s="174">
        <f>SUMIF('One Day 12-04-21 Scots'!$B$11:$B$24,$C188,'One Day 12-04-21 Scots'!$AV$11:$AV$24)</f>
        <v>0</v>
      </c>
      <c r="GF188" s="174">
        <f>SUMIF('One Day 12-04-21 Scots'!$B$11:$B$24,$C188,'One Day 12-04-21 Scots'!$AW$11:$AW$24)</f>
        <v>0</v>
      </c>
      <c r="GG188" s="174">
        <f>SUMIF('One Day 12-04-21 Scots'!$B$11:$B$24,$C188,'One Day 12-04-21 Scots'!$AX$11:$AX$24)</f>
        <v>0</v>
      </c>
      <c r="GH188" s="174">
        <f>SUMIF('One Day 12-04-21 Scots'!$B$11:$B$24,$C188,'One Day 12-04-21 Scots'!$AY$11:$AY$24)</f>
        <v>0</v>
      </c>
      <c r="GI188" s="174">
        <f>SUMIF('One Day 12-04-21 Thistles'!$B$11:$B$25,$C188,'One Day 12-04-21 Thistles'!$AU$11:$AU$25)</f>
        <v>0</v>
      </c>
      <c r="GJ188" s="174">
        <f>SUMIF('One Day 12-04-21 Thistles'!$B$11:$B$25,$C188,'One Day 12-04-21 Thistles'!$AV$11:$AV$25)</f>
        <v>0</v>
      </c>
      <c r="GK188" s="174">
        <f>SUMIF('One Day 12-04-21 Thistles'!$B$11:$B$25,$C188,'One Day 12-04-21 Thistles'!$AW$11:$AW$25)</f>
        <v>0</v>
      </c>
      <c r="GL188" s="174">
        <f>SUMIF('One Day 12-04-21 Thistles'!$B$11:$B$25,$C188,'One Day 12-04-21 Thistles'!$AX$11:$AX$25)</f>
        <v>0</v>
      </c>
      <c r="GM188" s="174">
        <f>SUMIF('One Day 12-04-21 Thistles'!$B$11:$B$25,$C188,'One Day 12-04-21 Thistles'!$AY$11:$AY$25)</f>
        <v>0</v>
      </c>
      <c r="GN188" s="174">
        <f>SUMIF('Chili One Day 2-12-22 Scots'!$B$11:$B$27,$C188,'Chili One Day 2-12-22 Scots'!$AU$11:$AU$27)</f>
        <v>0</v>
      </c>
      <c r="GO188" s="174">
        <f>SUMIF('Chili One Day 2-12-22 Scots'!$B$11:$B$27,$C188,'Chili One Day 2-12-22 Scots'!$AV$11:$AV$27)</f>
        <v>0</v>
      </c>
      <c r="GP188" s="174">
        <f>SUMIF('Chili One Day 2-12-22 Scots'!$B$11:$B$27,$C188,'Chili One Day 2-12-22 Scots'!$AW$11:$AW$27)</f>
        <v>0</v>
      </c>
      <c r="GQ188" s="174">
        <f>SUMIF('Chili One Day 2-12-22 Scots'!$B$11:$B$27,$C188,'Chili One Day 2-12-22 Scots'!$AX$11:$AX$27)</f>
        <v>0</v>
      </c>
      <c r="GR188" s="174">
        <f>SUMIF('Chili One Day 2-12-22 Scots'!$B$11:$B$27,$C188,'Chili One Day 2-12-22 Scots'!$AY$11:$AY$27)</f>
        <v>0</v>
      </c>
      <c r="GS188" s="174">
        <f>SUMIF('Chili One Day 2-12-22 Thistles'!$B$11:$B$27,$C188,'Chili One Day 2-12-22 Thistles'!$AU$11:$AU$27)</f>
        <v>0</v>
      </c>
      <c r="GT188" s="174">
        <f>SUMIF('Chili One Day 2-12-22 Thistles'!$B$11:$B$27,$C188,'Chili One Day 2-12-22 Thistles'!$AV$11:$AV$27)</f>
        <v>0</v>
      </c>
      <c r="GU188" s="174">
        <f>SUMIF('Chili One Day 2-12-22 Thistles'!$B$11:$B$27,$C188,'Chili One Day 2-12-22 Thistles'!$AW$11:$AW$27)</f>
        <v>0</v>
      </c>
      <c r="GV188" s="174">
        <f>SUMIF('Chili One Day 2-12-22 Thistles'!$B$11:$B$27,$C188,'Chili One Day 2-12-22 Thistles'!$AX$11:$AX$27)</f>
        <v>0</v>
      </c>
      <c r="GW188" s="174">
        <f>SUMIF('Chili One Day 2-12-22 Thistles'!$B$11:$B$27,$C188,'Chili One Day 2-12-22 Thistles'!$AY$11:$AY$27)</f>
        <v>0</v>
      </c>
      <c r="GX188" s="174">
        <f>SUMIF('Ironman One Day 3-5-22 FS'!$B$11:$B$26,$C188,'Ironman One Day 3-5-22 FS'!$AU$11:$AU$26)</f>
        <v>0</v>
      </c>
      <c r="GY188" s="174">
        <f>SUMIF('Ironman One Day 3-5-22 FS'!$B$11:$B$26,$C188,'Ironman One Day 3-5-22 FS'!$AV$11:$AV$26)</f>
        <v>0</v>
      </c>
      <c r="GZ188" s="174">
        <f>SUMIF('Ironman One Day 3-5-22 FS'!$B$11:$B$26,$C188,'Ironman One Day 3-5-22 FS'!$AW$11:$AW$26)</f>
        <v>0</v>
      </c>
      <c r="HA188" s="174">
        <f>SUMIF('Ironman One Day 3-5-22 FS'!$B$11:$B$26,$C188,'Ironman One Day 3-5-22 FS'!$AX$11:$AX$26)</f>
        <v>0</v>
      </c>
      <c r="HB188" s="174">
        <f>SUMIF('Ironman One Day 3-5-22 FS'!$B$11:$B$26,$C188,'Ironman One Day 3-5-22 FS'!$AY$11:$AY$26)</f>
        <v>0</v>
      </c>
      <c r="HC188" s="174">
        <f>SUMIF('Ironman One Day 3-5-22 420'!$B$11:$B$26,$C188,'Ironman One Day 3-5-22 420'!$AU$11:$AU$26)</f>
        <v>0</v>
      </c>
      <c r="HD188" s="174">
        <f>SUMIF('Ironman One Day 3-5-22 420'!$B$11:$B$26,$C188,'Ironman One Day 3-5-22 420'!$AV$11:$AV$26)</f>
        <v>0</v>
      </c>
      <c r="HE188" s="174">
        <f>SUMIF('Ironman One Day 3-5-22 420'!$B$11:$B$26,$C188,'Ironman One Day 3-5-22 420'!$AW$11:$AW$26)</f>
        <v>0</v>
      </c>
      <c r="HF188" s="174">
        <f>SUMIF('Ironman One Day 3-5-22 420'!$B$11:$B$26,$C188,'Ironman One Day 3-5-22 420'!$AX$11:$AX$26)</f>
        <v>0</v>
      </c>
      <c r="HG188" s="174">
        <f>SUMIF('Ironman One Day 3-5-22 420'!$B$11:$B$26,$C188,'Ironman One Day 3-5-22 420'!$AY$11:$AY$26)</f>
        <v>0</v>
      </c>
      <c r="HH188" s="174">
        <f>SUMIF('Easter One Day 4-16-22 FS'!$B$11:$B$25,$C188,'Easter One Day 4-16-22 FS'!$AU$11:$AU$25)</f>
        <v>0</v>
      </c>
      <c r="HI188" s="174">
        <f>SUMIF('Easter One Day 4-16-22 FS'!$B$11:$B$25,$C188,'Easter One Day 4-16-22 FS'!$AV$11:$AV$25)</f>
        <v>0</v>
      </c>
      <c r="HJ188" s="174">
        <f>SUMIF('Easter One Day 4-16-22 FS'!$B$11:$B$25,$C188,'Easter One Day 4-16-22 FS'!$AW$11:$AW$25)</f>
        <v>0</v>
      </c>
      <c r="HK188" s="174">
        <f>SUMIF('Easter One Day 4-16-22 FS'!$B$11:$B$25,$C188,'Easter One Day 4-16-22 FS'!$AX$11:$AX$25)</f>
        <v>0</v>
      </c>
      <c r="HL188" s="174">
        <f>SUMIF('Easter One Day 4-16-22 FS'!$B$11:$B$25,$C188,'Easter One Day 4-16-22 FS'!$AY$11:$AY$25)</f>
        <v>0</v>
      </c>
      <c r="HM188" s="174">
        <f>SUMIF('Easter One Day 4-16-22 TH'!$B$11:$B$25,$C188,'Easter One Day 4-16-22 TH'!$AU$11:$AU$25)</f>
        <v>0</v>
      </c>
      <c r="HN188" s="174">
        <f>SUMIF('Easter One Day 4-16-22 TH'!$B$11:$B$25,$C188,'Easter One Day 4-16-22 TH'!$AV$11:$AV$25)</f>
        <v>0</v>
      </c>
      <c r="HO188" s="174">
        <f>SUMIF('Easter One Day 4-16-22 TH'!$B$11:$B$25,$C188,'Easter One Day 4-16-22 TH'!$AW$11:$AW$25)</f>
        <v>0</v>
      </c>
      <c r="HP188" s="174">
        <f>SUMIF('Easter One Day 4-16-22 TH'!$B$11:$B$25,$C188,'Easter One Day 4-16-22 TH'!$AX$11:$AX$25)</f>
        <v>0</v>
      </c>
      <c r="HQ188" s="174">
        <f>SUMIF('Easter One Day 4-16-22 TH'!$B$11:$B$25,$C188,'Easter One Day 4-16-22 TH'!$AY$11:$AY$25)</f>
        <v>0</v>
      </c>
      <c r="HR188" s="174">
        <f>SUMIF('Long Distance Race 5-7-22'!$B$11:$B$25,$C188,'Long Distance Race 5-7-22'!$AU$11:$AU$25)</f>
        <v>0</v>
      </c>
      <c r="HS188" s="174">
        <f>SUMIF('Long Distance Race 5-7-22'!$B$11:$B$18,$C188,'Long Distance Race 5-7-22'!$AV$11:$AV$18)</f>
        <v>0</v>
      </c>
      <c r="HT188" s="174">
        <f>SUMIF('Long Distance Race 5-7-22'!$B$11:$B$18,$C188,'Long Distance Race 5-7-22'!$AW$11:$AW$18)</f>
        <v>0</v>
      </c>
      <c r="HU188" s="174">
        <f>SUMIF('Long Distance Race 5-7-22'!$B$11:$B$18,$C188,'Long Distance Race 5-7-22'!$AX$11:$AX$18)</f>
        <v>0</v>
      </c>
      <c r="HV188" s="174">
        <f>SUMIF('Long Distance Race 5-7-22'!$B$11:$B$18,$C188,'Long Distance Race 5-7-22'!$AY$11:$AY$18)</f>
        <v>0</v>
      </c>
      <c r="HW188" s="174">
        <f>SUMIF('Memorial Day Regatta 5-28-22 Op'!$B$11:$B$25,$C188,'Memorial Day Regatta 5-28-22 Op'!$AU$11:$AU$25)</f>
        <v>0</v>
      </c>
      <c r="HX188" s="174">
        <f>SUMIF('Memorial Day Regatta 5-28-22 Op'!$B$11:$B$18,$C188,'Memorial Day Regatta 5-28-22 Op'!$AV$11:$AV$18)</f>
        <v>0</v>
      </c>
      <c r="HY188" s="174">
        <f>SUMIF('Memorial Day Regatta 5-28-22 Op'!$B$11:$B$18,$C188,'Memorial Day Regatta 5-28-22 Op'!$AW$11:$AW$18)</f>
        <v>0</v>
      </c>
      <c r="HZ188" s="174">
        <f>SUMIF('Memorial Day Regatta 5-28-22 Op'!$B$11:$B$18,$C188,'Memorial Day Regatta 5-28-22 Op'!$AX$11:$AX$18)</f>
        <v>0</v>
      </c>
      <c r="IA188" s="174">
        <f>SUMIF('Memorial Day Regatta 5-28-22 Op'!$B$11:$B$18,$C188,'Memorial Day Regatta 5-28-22 Op'!$AY$11:$AY$18)</f>
        <v>0</v>
      </c>
      <c r="IB188" s="174">
        <f>SUMIF('Caldwell Cup 6-25-22 TH'!$B$11:$B$25,$C188,'Caldwell Cup 6-25-22 TH'!$AU$11:$AU$25)</f>
        <v>0</v>
      </c>
      <c r="IC188" s="174">
        <f>SUMIF('Caldwell Cup 6-25-22 TH'!$B$11:$B$25,$C188,'Caldwell Cup 6-25-22 TH'!$AV$11:$AV$25)</f>
        <v>0</v>
      </c>
      <c r="ID188" s="174">
        <f>SUMIF('Caldwell Cup 6-25-22 TH'!$B$11:$B$25,$C188,'Caldwell Cup 6-25-22 TH'!$AW$11:$AW$25)</f>
        <v>0</v>
      </c>
      <c r="IE188" s="174">
        <f>SUMIF('Caldwell Cup 6-25-22 TH'!$B$11:$B$25,$C188,'Caldwell Cup 6-25-22 TH'!$AX$11:$AX$25)</f>
        <v>0</v>
      </c>
      <c r="IF188" s="174">
        <f>SUMIF('Caldwell Cup 6-25-22 TH'!$B$11:$B$25,$C188,'Caldwell Cup 6-25-22 TH'!$AY$11:$AY$25)</f>
        <v>0</v>
      </c>
      <c r="IG188" s="174">
        <f>SUMIF('Caldwell Cup 6-25-22 FS'!$B$11:$B$21,$C188,'Caldwell Cup 6-25-22 FS'!$AU$11:$AU$21)</f>
        <v>0</v>
      </c>
      <c r="IH188" s="174">
        <f>SUMIF('Caldwell Cup 6-25-22 FS'!$B$11:$B$21,$C188,'Caldwell Cup 6-25-22 FS'!$AV$11:$AV$21)</f>
        <v>0</v>
      </c>
      <c r="II188" s="174">
        <f>SUMIF('Caldwell Cup 6-25-22 FS'!$B$11:$B$21,$C188,'Caldwell Cup 6-25-22 FS'!$AW$11:$AW$21)</f>
        <v>0</v>
      </c>
      <c r="IJ188" s="174">
        <f>SUMIF('Caldwell Cup 6-25-22 FS'!$B$11:$B$21,$C188,'Caldwell Cup 6-25-22 FS'!$AX$11:$AX$21)</f>
        <v>0</v>
      </c>
      <c r="IK188" s="174">
        <f>SUMIF('Caldwell Cup 6-25-22 FS'!$B$11:$B$21,$C188,'Caldwell Cup 6-25-22 FS'!$AY$11:$AY$21)</f>
        <v>0</v>
      </c>
      <c r="IL188" s="174">
        <f>SUMIF('Caldwell Cup 6-25-22 Lasers'!$B$11:$B$23,$C188,'Caldwell Cup 6-25-22 Lasers'!$AU$11:$AU$23)</f>
        <v>0</v>
      </c>
      <c r="IM188" s="174">
        <f>SUMIF('Caldwell Cup 6-25-22 Lasers'!$B$11:$B$23,$C188,'Caldwell Cup 6-25-22 Lasers'!$AV$11:$AV$23)</f>
        <v>0</v>
      </c>
      <c r="IN188" s="174">
        <f>SUMIF('Caldwell Cup 6-25-22 Lasers'!$B$11:$B$23,$C188,'Caldwell Cup 6-25-22 Lasers'!$AW$11:$AW$23)</f>
        <v>0</v>
      </c>
      <c r="IO188" s="174">
        <f>SUMIF('Caldwell Cup 6-25-22 Lasers'!$B$11:$B$23,$C188,'Caldwell Cup 6-25-22 Lasers'!$AX$11:$AX$23)</f>
        <v>0</v>
      </c>
      <c r="IP188" s="174">
        <f>SUMIF('Caldwell Cup 6-25-22 Lasers'!$B$11:$B$23,$C188,'Caldwell Cup 6-25-22 Lasers'!$AY$11:$AY$23)</f>
        <v>0</v>
      </c>
      <c r="IQ188" s="174">
        <f>SUMIF('Labor Day Regatta 9-3-22 FS'!$B$11:$B$30,$C188,'Labor Day Regatta 9-3-22 FS'!$AU$11:$AU$30)</f>
        <v>0</v>
      </c>
      <c r="IR188" s="174">
        <f>SUMIF('Labor Day Regatta 9-3-22 FS'!$B$11:$B$30,$C188,'Labor Day Regatta 9-3-22 FS'!$AV$11:$AV$30)</f>
        <v>0</v>
      </c>
      <c r="IS188" s="174">
        <f>SUMIF('Labor Day Regatta 9-3-22 FS'!$B$11:$B$30,$C188,'Labor Day Regatta 9-3-22 FS'!$AW$11:$AW$30)</f>
        <v>0</v>
      </c>
      <c r="IT188" s="174">
        <f>SUMIF('Labor Day Regatta 9-3-22 FS'!$B$11:$B$30,$C188,'Labor Day Regatta 9-3-22 FS'!$AX$11:$AX$30)</f>
        <v>0</v>
      </c>
      <c r="IU188" s="174">
        <f>SUMIF('Labor Day Regatta 9-3-22 FS'!$B$11:$B$30,$C188,'Labor Day Regatta 9-3-22 FS'!$AY$11:$AY$30)</f>
        <v>0</v>
      </c>
      <c r="IV188" s="174">
        <f>SUMIF('2022-09-17 Leukemia Cup FS'!$B$11:$B$26,$C188,'2022-09-17 Leukemia Cup FS'!$AU$11:$AU$26)</f>
        <v>0</v>
      </c>
      <c r="IW188" s="174">
        <f>SUMIF('2022-09-17 Leukemia Cup FS'!$B$11:$B$26,$C188,'2022-09-17 Leukemia Cup FS'!$AV$11:$AV$26)</f>
        <v>0</v>
      </c>
      <c r="IX188" s="174">
        <f>SUMIF('2022-09-17 Leukemia Cup FS'!$B$11:$B$26,$C188,'2022-09-17 Leukemia Cup FS'!$AW$11:$AW$26)</f>
        <v>0</v>
      </c>
      <c r="IY188" s="174">
        <f>SUMIF('2022-09-17 Leukemia Cup FS'!$B$11:$B$26,$C188,'2022-09-17 Leukemia Cup FS'!$AX$11:$AX$26)</f>
        <v>0</v>
      </c>
      <c r="IZ188" s="174">
        <f>SUMIF('2022-09-17 Leukemia Cup FS'!$B$11:$B$26,$C188,'2022-09-17 Leukemia Cup FS'!$AY$11:$AY$26)</f>
        <v>0</v>
      </c>
      <c r="JA188" s="174">
        <f>SUMIF('2022-09-17 Leukemia Cup TH'!$B$11:$B$28,$C188,'2022-09-17 Leukemia Cup TH'!$AU$11:$AU$28)</f>
        <v>0</v>
      </c>
      <c r="JB188" s="174">
        <f>SUMIF('2022-09-17 Leukemia Cup TH'!$B$11:$B$28,$C188,'2022-09-17 Leukemia Cup TH'!$AV$11:$AV$28)</f>
        <v>0</v>
      </c>
      <c r="JC188" s="174">
        <f>SUMIF('2022-09-17 Leukemia Cup TH'!$B$11:$B$28,$C188,'2022-09-17 Leukemia Cup TH'!$AW$11:$AW$28)</f>
        <v>0</v>
      </c>
      <c r="JD188" s="174">
        <f>SUMIF('2022-09-17 Leukemia Cup TH'!$B$11:$B$28,$C188,'2022-09-17 Leukemia Cup TH'!$AX$11:$AX$28)</f>
        <v>0</v>
      </c>
      <c r="JE188" s="174">
        <f>SUMIF('2022-09-17 Leukemia Cup TH'!$B$11:$B$28,$C188,'2022-09-17 Leukemia Cup TH'!$AY$11:$AY$28)</f>
        <v>0</v>
      </c>
      <c r="JF188" s="174">
        <f>SUMIF('Smith-Berry LDR 9-24-22'!$B$11:$B$30,$C188,'Smith-Berry LDR 9-24-22'!$AU$11:$AU$30)</f>
        <v>0</v>
      </c>
      <c r="JG188" s="174">
        <f>SUMIF('Smith-Berry LDR 9-24-22'!$B$11:$B$30,$C188,'Smith-Berry LDR 9-24-22'!$AV$11:$AV$30)</f>
        <v>0</v>
      </c>
      <c r="JH188" s="174">
        <f>SUMIF('Smith-Berry LDR 9-24-22'!$B$11:$B$30,$C188,'Smith-Berry LDR 9-24-22'!$AW$11:$AW$30)</f>
        <v>0</v>
      </c>
      <c r="JI188" s="174">
        <f>SUMIF('Smith-Berry LDR 9-24-22'!$B$11:$B$30,$C188,'Smith-Berry LDR 9-24-22'!$AX$11:$AX$30)</f>
        <v>0</v>
      </c>
      <c r="JJ188" s="174">
        <f>SUMIF('Smith-Berry LDR 9-24-22'!$B$11:$B$30,$C188,'Smith-Berry LDR 9-24-22'!$AY$11:$AY$30)</f>
        <v>0</v>
      </c>
      <c r="JK188" s="174">
        <f>SUMIF('Great Scot 10-1-22 Cham'!$B$11:$B$38,$C188,'Great Scot 10-1-22 Cham'!$AU$11:$AU$38)</f>
        <v>0</v>
      </c>
      <c r="JL188" s="174">
        <f>SUMIF('Great Scot 10-1-22 Cham'!$B$11:$B$38,$C188,'Great Scot 10-1-22 Cham'!$AV$11:$AV$38)</f>
        <v>0</v>
      </c>
      <c r="JM188" s="174">
        <f>SUMIF('Great Scot 10-1-22 Cham'!$B$11:$B$38,$C188,'Great Scot 10-1-22 Cham'!$AW$11:$AW$38)</f>
        <v>0</v>
      </c>
      <c r="JN188" s="174">
        <f>SUMIF('Great Scot 10-1-22 Cham'!$B$11:$B$38,$C188,'Great Scot 10-1-22 Cham'!$AX$11:$AX$38)</f>
        <v>0</v>
      </c>
      <c r="JO188" s="174">
        <f>SUMIF('Great Scot 10-1-22 Cham'!$B$11:$B$38,$C188,'Great Scot 10-1-22 Cham'!$AY$11:$AY$38)</f>
        <v>0</v>
      </c>
      <c r="JP188" s="174">
        <f>SUMIF('Great Scot 10-1-22 Chal'!$B$11:$B$28,$C188,'Great Scot 10-1-22 Chal'!$AU$11:$AU$28)</f>
        <v>0</v>
      </c>
      <c r="JQ188" s="174">
        <f>SUMIF('Great Scot 10-1-22 Chal'!$B$11:$B$28,$C188,'Great Scot 10-1-22 Chal'!$AV$11:$AV$28)</f>
        <v>0</v>
      </c>
      <c r="JR188" s="174">
        <f>SUMIF('Great Scot 10-1-22 Chal'!$B$11:$B$28,$C188,'Great Scot 10-1-22 Chal'!$AW$11:$AW$28)</f>
        <v>0</v>
      </c>
      <c r="JS188" s="174">
        <f>SUMIF('Great Scot 10-1-22 Chal'!$B$11:$B$28,$C188,'Great Scot 10-1-22 Chal'!$AX$11:$AX$28)</f>
        <v>0</v>
      </c>
      <c r="JT188" s="174">
        <f>SUMIF('Great Scot 10-1-22 Chal'!$B$11:$B$28,$C188,'Great Scot 10-1-22 Chal'!$AY$11:$AY$28)</f>
        <v>0</v>
      </c>
      <c r="JU188" s="174">
        <f>SUMIF('Great Pumpkin Regatta 10-15-22'!$B$11:$B$54,$C188,'Great Pumpkin Regatta 10-15-22'!$AU$11:$AU$54)</f>
        <v>9</v>
      </c>
      <c r="JV188" s="174">
        <f>SUMIF('Great Pumpkin Regatta 10-15-22'!$B$11:$B$54,$C188,'Great Pumpkin Regatta 10-15-22'!$AV$11:$AV$54)</f>
        <v>24</v>
      </c>
      <c r="JW188" s="174">
        <f>SUMIF('Great Pumpkin Regatta 10-15-22'!$B$11:$B$54,$C188,'Great Pumpkin Regatta 10-15-22'!$AW$11:$AW$54)</f>
        <v>1</v>
      </c>
      <c r="JX188" s="174">
        <f>SUMIF('Great Pumpkin Regatta 10-15-22'!$B$11:$B$54,$C188,'Great Pumpkin Regatta 10-15-22'!$AX$11:$AX$54)</f>
        <v>11</v>
      </c>
      <c r="JY188" s="174">
        <f>SUMIF('Great Pumpkin Regatta 10-15-22'!$B$11:$B$54,$C188,'Great Pumpkin Regatta 10-15-22'!$AY$11:$AY$54)</f>
        <v>0</v>
      </c>
      <c r="JZ188" s="174">
        <f>SUMIF('One Day Regatta 10-29-22 FS'!$B$11:$B$19,$C188,'One Day Regatta 10-29-22 FS'!$AU$11:$AU$19)</f>
        <v>0</v>
      </c>
      <c r="KA188" s="174">
        <f>SUMIF('One Day Regatta 10-29-22 FS'!$B$11:$B$19,$C188,'One Day Regatta 10-29-22 FS'!$AV$11:$AV$19)</f>
        <v>0</v>
      </c>
      <c r="KB188" s="174">
        <f>SUMIF('One Day Regatta 10-29-22 FS'!$B$11:$B$19,$C188,'One Day Regatta 10-29-22 FS'!$AW$11:$AW$19)</f>
        <v>0</v>
      </c>
      <c r="KC188" s="174">
        <f>SUMIF('One Day Regatta 10-29-22 FS'!$B$11:$B$19,$C188,'One Day Regatta 10-29-22 FS'!$AX$11:$AX$19)</f>
        <v>0</v>
      </c>
      <c r="KD188" s="174">
        <f>SUMIF('One Day Regatta 10-29-22 FS'!$B$11:$B$19,$C188,'One Day Regatta 10-29-22 FS'!$AY$11:$AY$19)</f>
        <v>0</v>
      </c>
    </row>
    <row r="189" spans="1:290" ht="15" customHeight="1" x14ac:dyDescent="0.2">
      <c r="A189" s="400" t="s">
        <v>1369</v>
      </c>
      <c r="B189" s="134">
        <f t="shared" si="126"/>
        <v>36</v>
      </c>
      <c r="C189" s="170" t="s">
        <v>1355</v>
      </c>
      <c r="D189" s="171">
        <f t="shared" si="152"/>
        <v>0</v>
      </c>
      <c r="E189" s="172">
        <f t="shared" si="153"/>
        <v>0</v>
      </c>
      <c r="F189" s="171">
        <f t="shared" si="154"/>
        <v>0</v>
      </c>
      <c r="G189" s="171">
        <v>0</v>
      </c>
      <c r="H189" s="171">
        <f t="shared" si="155"/>
        <v>0</v>
      </c>
      <c r="I189" s="173">
        <f t="shared" si="156"/>
        <v>0</v>
      </c>
      <c r="J189" s="173"/>
      <c r="K189" s="174">
        <f>SUMIF('Saturday Race 11-06-21'!$B$11:$B$21,$C189,'Saturday Race 11-06-21'!$AU$11:$AU$21)</f>
        <v>0</v>
      </c>
      <c r="L189" s="174">
        <f>SUMIF('Saturday Race 11-06-21'!$B$11:$B$21,$C189,'Saturday Race 11-06-21'!$AV$11:$AV$21)</f>
        <v>0</v>
      </c>
      <c r="M189" s="174">
        <f>SUMIF('Saturday Race 11-06-21'!$B$11:$B$21,$C189,'Saturday Race 11-06-21'!$AW$11:$AW$21)</f>
        <v>0</v>
      </c>
      <c r="N189" s="174">
        <f>SUMIF('Saturday Race 11-06-21'!$B$11:$B$21,$C189,'Saturday Race 11-06-21'!$AX$11:$AX$21)</f>
        <v>0</v>
      </c>
      <c r="O189" s="174">
        <f>SUMIF('Saturday Race 11-06-21'!$B$11:$B$21,$C189,'Saturday Race 11-06-21'!$AY$11:$AY$21)</f>
        <v>0</v>
      </c>
      <c r="P189" s="174">
        <f>SUMIF('Saturday Race 11-20-21'!$B$11:$B$20,$C189,'Saturday Race 11-20-21'!$AU$11:$AU$20)</f>
        <v>0</v>
      </c>
      <c r="Q189" s="174">
        <f>SUMIF('Saturday Race 11-20-21'!$B$11:$B$20,$C189,'Saturday Race 11-20-21'!$AV$11:$AV$20)</f>
        <v>0</v>
      </c>
      <c r="R189" s="174">
        <f>SUMIF('Saturday Race 11-20-21'!$B$11:$B$20,$C189,'Saturday Race 11-20-21'!$AW$11:$AW$20)</f>
        <v>0</v>
      </c>
      <c r="S189" s="174">
        <f>SUMIF('Saturday Race 11-20-21'!$B$11:$B$20,$C189,'Saturday Race 11-20-21'!$AX$11:$AX$20)</f>
        <v>0</v>
      </c>
      <c r="T189" s="174">
        <f>SUMIF('Saturday Race 11-20-21'!$B$11:$B$20,$C189,'Saturday Race 11-20-21'!$AY$11:$AY$20)</f>
        <v>0</v>
      </c>
      <c r="U189" s="174">
        <f>SUMIF('Saturday Race 1-08-22'!$B$11:$B$20,$C189,'Saturday Race 1-08-22'!$AU$11:$AU$20)</f>
        <v>0</v>
      </c>
      <c r="V189" s="174">
        <f>SUMIF('Saturday Race 1-08-22'!$B$11:$B$20,$C189,'Saturday Race 1-08-22'!$AV$11:$AV$20)</f>
        <v>0</v>
      </c>
      <c r="W189" s="174">
        <f>SUMIF('Saturday Race 1-08-22'!$B$11:$B$20,$C189,'Saturday Race 1-08-22'!$AW$11:$AW$20)</f>
        <v>0</v>
      </c>
      <c r="X189" s="174">
        <f>SUMIF('Saturday Race 1-08-22'!$B$11:$B$20,$C189,'Saturday Race 1-08-22'!$AX$11:$AX$20)</f>
        <v>0</v>
      </c>
      <c r="Y189" s="174">
        <f>SUMIF('Saturday Race 1-08-22'!$B$11:$B$20,$C189,'Saturday Race 1-08-22'!$AY$11:$AY$20)</f>
        <v>0</v>
      </c>
      <c r="Z189" s="174">
        <f>SUMIF('Saturday Race 1-22-22'!$B$11:$B$20,$C189,'Saturday Race 1-22-22'!$AU$11:$AU$20)</f>
        <v>0</v>
      </c>
      <c r="AA189" s="174">
        <f>SUMIF('Saturday Race 1-22-22'!$B$11:$B$20,$C189,'Saturday Race 1-22-22'!$AV$11:$AV$20)</f>
        <v>0</v>
      </c>
      <c r="AB189" s="174">
        <f>SUMIF('Saturday Race 1-22-22'!$B$11:$B$20,$C189,'Saturday Race 1-22-22'!$AW$11:$AW$20)</f>
        <v>0</v>
      </c>
      <c r="AC189" s="174">
        <f>SUMIF('Saturday Race 1-22-22'!$B$11:$B$20,$C189,'Saturday Race 1-22-22'!$AX$11:$AX$20)</f>
        <v>0</v>
      </c>
      <c r="AD189" s="174">
        <f>SUMIF('Saturday Race 1-22-22'!$B$11:$B$20,$C189,'Saturday Race 1-22-22'!$AY$11:$AY$20)</f>
        <v>0</v>
      </c>
      <c r="AE189" s="174">
        <f>SUMIF('Sunday Race 2-6-22'!$B$11:$B$20,$C189,'Sunday Race 2-6-22'!$AU$11:$AU$20)</f>
        <v>0</v>
      </c>
      <c r="AF189" s="174">
        <f>SUMIF('Sunday Race 2-6-22'!$B$11:$B$20,$C189,'Sunday Race 2-6-22'!$AV$11:$AV$20)</f>
        <v>0</v>
      </c>
      <c r="AG189" s="174">
        <f>SUMIF('Sunday Race 2-6-22'!$B$11:$B$20,$C189,'Sunday Race 2-6-22'!$AW$11:$AW$20)</f>
        <v>0</v>
      </c>
      <c r="AH189" s="174">
        <f>SUMIF('Sunday Race 2-6-22'!$B$11:$B$20,$C189,'Sunday Race 2-6-22'!$AX$11:$AX$20)</f>
        <v>0</v>
      </c>
      <c r="AI189" s="174">
        <f>SUMIF('Sunday Race 2-6-22'!$B$11:$B$20,$C189,'Sunday Race 2-6-22'!$AY$11:$AY$20)</f>
        <v>0</v>
      </c>
      <c r="AJ189" s="174">
        <f>SUMIF('Sunday Race 2-20-22'!$B$11:$B$26,$C189,'Sunday Race 2-20-22'!$AU$11:$AU$26)</f>
        <v>0</v>
      </c>
      <c r="AK189" s="174">
        <f>SUMIF('Sunday Race 2-20-22'!$B$11:$B$26,$C189,'Sunday Race 2-20-22'!$AV$11:$AV$26)</f>
        <v>0</v>
      </c>
      <c r="AL189" s="174">
        <f>SUMIF('Sunday Race 2-20-22'!$B$11:$B$26,$C189,'Sunday Race 2-20-22'!$AW$11:$AW$26)</f>
        <v>0</v>
      </c>
      <c r="AM189" s="174">
        <f>SUMIF('Sunday Race 2-20-22'!$B$11:$B$26,$C189,'Sunday Race 2-20-22'!$AX$11:$AX$26)</f>
        <v>0</v>
      </c>
      <c r="AN189" s="174">
        <f>SUMIF('Sunday Race 2-20-22'!$B$11:$B$26,$C189,'Sunday Race 2-20-22'!$AY$11:$AY$26)</f>
        <v>0</v>
      </c>
      <c r="AO189" s="174">
        <f>SUMIF('Sunday Race 2-27-22'!$B$11:$B$20,$C189,'Sunday Race 2-27-22'!$AU$11:$AU$20)</f>
        <v>0</v>
      </c>
      <c r="AP189" s="174">
        <f>SUMIF('Sunday Race 2-27-22'!$B$11:$B$20,$C189,'Sunday Race 2-27-22'!$AV$11:$AV$20)</f>
        <v>0</v>
      </c>
      <c r="AQ189" s="174">
        <f>SUMIF('Sunday Race 2-27-22'!$B$11:$B$20,$C189,'Sunday Race 2-27-22'!$AW$11:$AW$20)</f>
        <v>0</v>
      </c>
      <c r="AR189" s="174">
        <f>SUMIF('Sunday Race 2-27-22'!$B$11:$B$20,$C189,'Sunday Race 2-27-22'!$AX$11:$AX$20)</f>
        <v>0</v>
      </c>
      <c r="AS189" s="174">
        <f>SUMIF('Sunday Race 2-27-22'!$B$11:$B$20,$C189,'Sunday Race 2-27-22'!$AY$11:$AY$20)</f>
        <v>0</v>
      </c>
      <c r="AT189" s="174">
        <f>SUMIF('Sunday Race 3-13-22'!$B$11:$B$25,$C189,'Sunday Race 3-13-22'!$AU$11:$AU$25)</f>
        <v>0</v>
      </c>
      <c r="AU189" s="174">
        <f>SUMIF('Sunday Race 3-13-22'!$B$11:$B$25,$C189,'Sunday Race 3-13-22'!$AV$11:$AV$25)</f>
        <v>0</v>
      </c>
      <c r="AV189" s="174">
        <f>SUMIF('Sunday Race 3-13-22'!$B$11:$B$25,$C189,'Sunday Race 3-13-22'!$AW$11:$AW$25)</f>
        <v>0</v>
      </c>
      <c r="AW189" s="174">
        <f>SUMIF('Sunday Race 3-13-22'!$B$11:$B$25,$C189,'Sunday Race 3-13-22'!$AX$11:$AX$25)</f>
        <v>0</v>
      </c>
      <c r="AX189" s="174">
        <f>SUMIF('Sunday Race 3-13-22'!$B$11:$B$25,$C189,'Sunday Race 3-13-22'!$AY$11:$AY$25)</f>
        <v>0</v>
      </c>
      <c r="AY189" s="174">
        <f>SUMIF('Saturday Race 3-19-22'!$B$11:$B$15,$C189,'Saturday Race 3-19-22'!$AU$11:$AU$15)</f>
        <v>0</v>
      </c>
      <c r="AZ189" s="174">
        <f>SUMIF('Saturday Race 3-19-22'!$B$11:$B$15,$C189,'Saturday Race 3-19-22'!$AV$11:$AV$15)</f>
        <v>0</v>
      </c>
      <c r="BA189" s="174">
        <f>SUMIF('Saturday Race 3-19-22'!$B$11:$B$15,$C189,'Saturday Race 3-19-22'!$AW$11:$AW$15)</f>
        <v>0</v>
      </c>
      <c r="BB189" s="174">
        <f>SUMIF('Saturday Race 3-19-22'!$B$11:$B$15,$C189,'Saturday Race 3-19-22'!$AX$11:$AX$15)</f>
        <v>0</v>
      </c>
      <c r="BC189" s="174">
        <f>SUMIF('Saturday Race 3-19-22'!$B$11:$B$15,$C189,'Saturday Race 3-19-22'!$AY$11:$AY$15)</f>
        <v>0</v>
      </c>
      <c r="BD189" s="174">
        <f>SUMIF('Sunday Races 4-10-22'!$B$11:$B$26,$C189,'Sunday Races 4-10-22'!$AU$11:$AU$26)</f>
        <v>0</v>
      </c>
      <c r="BE189" s="174">
        <f>SUMIF('Sunday Races 4-10-22'!$B$11:$B$26,$C189,'Sunday Races 4-10-22'!$AV$11:$AV$26)</f>
        <v>0</v>
      </c>
      <c r="BF189" s="174">
        <f>SUMIF('Sunday Races 4-10-22'!$B$11:$B$26,$C189,'Sunday Races 4-10-22'!$AW$11:$AW$26)</f>
        <v>0</v>
      </c>
      <c r="BG189" s="174">
        <f>SUMIF('Sunday Races 4-10-22'!$B$11:$B$26,$C189,'Sunday Races 4-10-22'!$AX$11:$AX$26)</f>
        <v>0</v>
      </c>
      <c r="BH189" s="174">
        <f>SUMIF('Sunday Races 4-10-22'!$B$11:$B$26,$C189,'Sunday Races 4-10-22'!$AY$11:$AY$26)</f>
        <v>0</v>
      </c>
      <c r="BI189" s="174">
        <f>SUMIF('Sunday Races 5-1-22'!$B$11:$B$28,$C189,'Sunday Races 5-1-22'!$AU$11:$AU$28)</f>
        <v>0</v>
      </c>
      <c r="BJ189" s="174">
        <f>SUMIF('Sunday Races 5-1-22'!$B$11:$B$28,$C189,'Sunday Races 5-1-22'!$AV$11:$AV$28)</f>
        <v>0</v>
      </c>
      <c r="BK189" s="174">
        <f>SUMIF('Sunday Races 5-1-22'!$B$11:$B$28,$C189,'Sunday Races 5-1-22'!$AW$11:$AW$28)</f>
        <v>0</v>
      </c>
      <c r="BL189" s="174">
        <f>SUMIF('Sunday Races 5-1-22'!$B$11:$B$28,$C189,'Sunday Races 5-1-22'!$AX$11:$AX$28)</f>
        <v>0</v>
      </c>
      <c r="BM189" s="174">
        <f>SUMIF('Sunday Races 5-1-22'!$B$11:$B$28,$C189,'Sunday Races 5-1-22'!$AY$11:$AY$28)</f>
        <v>0</v>
      </c>
      <c r="BN189" s="174">
        <f>SUMIF('Sunday Races 6-5-22'!$B$11:$B$28,$C189,'Sunday Races 6-5-22'!$AU$11:$AU$28)</f>
        <v>0</v>
      </c>
      <c r="BO189" s="174">
        <f>SUMIF('Sunday Races 6-5-22'!$B$11:$B$28,$C189,'Sunday Races 6-5-22'!$AV$11:$AV$28)</f>
        <v>0</v>
      </c>
      <c r="BP189" s="174">
        <f>SUMIF('Sunday Races 6-5-22'!$B$11:$B$28,$C189,'Sunday Races 6-5-22'!$AW$11:$AW$28)</f>
        <v>0</v>
      </c>
      <c r="BQ189" s="174">
        <f>SUMIF('Sunday Races 6-5-22'!$B$11:$B$28,$C189,'Sunday Races 6-5-22'!$AX$11:$AX$28)</f>
        <v>0</v>
      </c>
      <c r="BR189" s="174">
        <f>SUMIF('Sunday Races 6-5-22'!$B$11:$B$28,$C189,'Sunday Races 6-5-22'!$AY$11:$AY$28)</f>
        <v>0</v>
      </c>
      <c r="BS189" s="174">
        <f>SUMIF('Sunday Races 6-12-22'!$B$11:$B$24,$C189,'Sunday Races 6-12-22'!$AU$11:$AU$24)</f>
        <v>0</v>
      </c>
      <c r="BT189" s="174">
        <f>SUMIF('Sunday Races 6-12-22'!$B$11:$B$24,$C189,'Sunday Races 6-12-22'!$AV$11:$AV$24)</f>
        <v>0</v>
      </c>
      <c r="BU189" s="174">
        <f>SUMIF('Sunday Races 6-12-22'!$B$11:$B$24,$C189,'Sunday Races 6-12-22'!$AW$11:$AW$24)</f>
        <v>0</v>
      </c>
      <c r="BV189" s="174">
        <f>SUMIF('Sunday Races 6-12-22'!$B$11:$B$24,$C189,'Sunday Races 6-12-22'!$AX$11:$AX$24)</f>
        <v>0</v>
      </c>
      <c r="BW189" s="174">
        <f>SUMIF('Sunday Races 6-12-22'!$B$11:$B$24,$C189,'Sunday Races 6-12-22'!$AY$11:$AY$24)</f>
        <v>0</v>
      </c>
      <c r="BX189" s="174">
        <f>SUMIF('Saturday Races 6-18-22'!$B$11:$B$24,$C189,'Saturday Races 6-18-22'!$AU$11:$AU$24)</f>
        <v>0</v>
      </c>
      <c r="BY189" s="174">
        <f>SUMIF('Saturday Races 6-18-22'!$B$11:$B$24,$C189,'Saturday Races 6-18-22'!$AV$11:$AV$24)</f>
        <v>0</v>
      </c>
      <c r="BZ189" s="174">
        <f>SUMIF('Saturday Races 6-18-22'!$B$11:$B$24,$C189,'Saturday Races 6-18-22'!$AW$11:$AW$24)</f>
        <v>0</v>
      </c>
      <c r="CA189" s="174">
        <f>SUMIF('Saturday Races 6-18-22'!$B$11:$B$24,$C189,'Saturday Races 6-18-22'!$AX$11:$AX$24)</f>
        <v>0</v>
      </c>
      <c r="CB189" s="174">
        <f>SUMIF('Saturday Races 6-18-22'!$B$11:$B$24,$C189,'Saturday Races 6-18-22'!$AY$11:$AY$24)</f>
        <v>0</v>
      </c>
      <c r="CC189" s="174">
        <f>SUMIF('Sunday Races 7-3-22'!$B$11:$B$26,$C189,'Sunday Races 7-3-22'!$AU$11:$AU$26)</f>
        <v>0</v>
      </c>
      <c r="CD189" s="174">
        <f>SUMIF('Sunday Races 7-3-22'!$B$11:$B$26,$C189,'Sunday Races 7-3-22'!$AV$11:$AV$26)</f>
        <v>0</v>
      </c>
      <c r="CE189" s="174">
        <f>SUMIF('Sunday Races 7-3-22'!$B$11:$B$26,$C189,'Sunday Races 7-3-22'!$AW$11:$AW$26)</f>
        <v>0</v>
      </c>
      <c r="CF189" s="174">
        <f>SUMIF('Sunday Races 7-3-22'!$B$11:$B$26,$C189,'Sunday Races 7-3-22'!$AX$11:$AX$26)</f>
        <v>0</v>
      </c>
      <c r="CG189" s="174">
        <f>SUMIF('Sunday Races 7-3-22'!$B$11:$B$26,$C189,'Sunday Races 7-3-22'!$AY$11:$AY$26)</f>
        <v>0</v>
      </c>
      <c r="CH189" s="174">
        <f>SUMIF('Sunday Races 7-31-22'!$B$11:$B$26,$C189,'Sunday Races 7-31-22'!$AU$11:$AU$26)</f>
        <v>0</v>
      </c>
      <c r="CI189" s="174">
        <f>SUMIF('Sunday Races 7-31-22'!$B$11:$B$26,$C189,'Sunday Races 7-31-22'!$AV$11:$AV$26)</f>
        <v>0</v>
      </c>
      <c r="CJ189" s="174">
        <f>SUMIF('Sunday Races 7-31-22'!$B$11:$B$26,$C189,'Sunday Races 7-31-22'!$AW$11:$AW$26)</f>
        <v>0</v>
      </c>
      <c r="CK189" s="174">
        <f>SUMIF('Sunday Races 7-31-22'!$B$11:$B$26,$C189,'Sunday Races 7-31-22'!$AX$11:$AX$26)</f>
        <v>0</v>
      </c>
      <c r="CL189" s="174">
        <f>SUMIF('Sunday Races 7-31-22'!$B$11:$B$26,$C189,'Sunday Races 7-31-22'!$AY$11:$AY$26)</f>
        <v>0</v>
      </c>
      <c r="CM189" s="174">
        <f>SUMIF('Sunday Races 8-14-22'!$B$11:$B$26,$C189,'Sunday Races 8-14-22'!$AU$11:$AU$26)</f>
        <v>0</v>
      </c>
      <c r="CN189" s="174">
        <f>SUMIF('Sunday Races 8-14-22'!$B$11:$B$26,$C189,'Sunday Races 8-14-22'!$AV$11:$AV$26)</f>
        <v>0</v>
      </c>
      <c r="CO189" s="174">
        <f>SUMIF('Sunday Races 8-14-22'!$B$11:$B$26,$C189,'Sunday Races 8-14-22'!$AW$11:$AW$26)</f>
        <v>0</v>
      </c>
      <c r="CP189" s="174">
        <f>SUMIF('Sunday Races 8-14-22'!$B$11:$B$26,$C189,'Sunday Races 8-14-22'!$AX$11:$AX$26)</f>
        <v>0</v>
      </c>
      <c r="CQ189" s="174">
        <f>SUMIF('Sunday Races 8-14-22'!$B$11:$B$26,$C189,'Sunday Races 8-14-22'!$AY$11:$AY$26)</f>
        <v>0</v>
      </c>
      <c r="CR189" s="174">
        <f>SUMIF('Saturday Races 8-20-22'!$B$11:$B$26,$C189,'Saturday Races 8-20-22'!$AU$11:$AU$26)</f>
        <v>0</v>
      </c>
      <c r="CS189" s="174">
        <f>SUMIF('Saturday Races 8-20-22'!$B$11:$B$26,$C189,'Saturday Races 8-20-22'!$AV$11:$AV$26)</f>
        <v>0</v>
      </c>
      <c r="CT189" s="174">
        <f>SUMIF('Saturday Races 8-20-22'!$B$11:$B$26,$C189,'Saturday Races 8-20-22'!$AW$11:$AW$26)</f>
        <v>0</v>
      </c>
      <c r="CU189" s="174">
        <f>SUMIF('Saturday Races 8-20-22'!$B$11:$B$26,$C189,'Saturday Races 8-20-22'!$AX$11:$AX$26)</f>
        <v>0</v>
      </c>
      <c r="CV189" s="174">
        <f>SUMIF('Saturday Races 8-20-22'!$B$11:$B$26,$C189,'Saturday Races 8-20-22'!$AY$11:$AY$26)</f>
        <v>0</v>
      </c>
      <c r="CW189" s="174">
        <f>SUMIF('Sunday Races 9-11-22'!$B$11:$B$20,$C189,'Sunday Races 9-11-22'!$AU$11:$AU$20)</f>
        <v>0</v>
      </c>
      <c r="CX189" s="174">
        <f>SUMIF('Sunday Races 9-11-22'!$B$11:$B$20,$C189,'Sunday Races 9-11-22'!$AV$11:$AV$20)</f>
        <v>0</v>
      </c>
      <c r="CY189" s="174">
        <f>SUMIF('Sunday Races 9-11-22'!$B$11:$B$20,$C189,'Sunday Races 9-11-22'!$AW$11:$AW$20)</f>
        <v>0</v>
      </c>
      <c r="CZ189" s="174">
        <f>SUMIF('Sunday Races 9-11-22'!$B$11:$B$20,$C189,'Sunday Races 9-11-22'!$AX$11:$AX$20)</f>
        <v>0</v>
      </c>
      <c r="DA189" s="174">
        <f>SUMIF('Sunday Races 9-11-22'!$B$11:$B$20,$C189,'Sunday Races 9-11-22'!$AY$11:$AY$20)</f>
        <v>0</v>
      </c>
      <c r="DB189" s="174">
        <f>SUMIF('Sunday Races 10-9-22'!$B$11:$B$21,$C189,'Sunday Races 10-9-22'!$AU$11:$AU$21)</f>
        <v>0</v>
      </c>
      <c r="DC189" s="174">
        <f>SUMIF('Sunday Races 10-9-22'!$B$11:$B$21,$C189,'Sunday Races 10-9-22'!$AV$11:$AV$21)</f>
        <v>0</v>
      </c>
      <c r="DD189" s="174">
        <f>SUMIF('Sunday Races 10-9-22'!$B$11:$B$21,$C189,'Sunday Races 10-9-22'!$AW$11:$AW$21)</f>
        <v>0</v>
      </c>
      <c r="DE189" s="174">
        <f>SUMIF('Sunday Races 10-9-22'!$B$11:$B$21,$C189,'Sunday Races 10-9-22'!$AX$11:$AX$21)</f>
        <v>0</v>
      </c>
      <c r="DF189" s="174">
        <f>SUMIF('Sunday Races 10-9-22'!$B$11:$B$21,$C189,'Sunday Races 10-9-22'!$AY$11:$AY$21)</f>
        <v>0</v>
      </c>
      <c r="DG189" s="174">
        <f>SUMIF('Sunday Races 10-23-22'!$B$11:$B$22,$C189,'Sunday Races 10-23-22'!$AU$11:$AU$22)</f>
        <v>0</v>
      </c>
      <c r="DH189" s="174">
        <f>SUMIF('Sunday Races 10-23-22'!$B$11:$B$22,$C189,'Sunday Races 10-23-22'!$AV$11:$AV$22)</f>
        <v>0</v>
      </c>
      <c r="DI189" s="174">
        <f>SUMIF('Sunday Races 10-23-22'!$B$11:$B$22,$C189,'Sunday Races 10-23-22'!$AW$11:$AW$22)</f>
        <v>0</v>
      </c>
      <c r="DJ189" s="174">
        <f>SUMIF('Sunday Races 10-23-22'!$B$11:$B$22,$C189,'Sunday Races 10-23-22'!$AX$11:$AX$22)</f>
        <v>0</v>
      </c>
      <c r="DK189" s="174">
        <f>SUMIF('Sunday Races 10-23-22'!$B$11:$B$22,$C189,'Sunday Races 10-23-22'!$AY$11:$AY$22)</f>
        <v>0</v>
      </c>
      <c r="DL189" s="175"/>
      <c r="DM189" s="176"/>
      <c r="DN189" s="177">
        <f t="shared" si="165"/>
        <v>0</v>
      </c>
      <c r="DO189" s="177">
        <f t="shared" si="165"/>
        <v>0</v>
      </c>
      <c r="DP189" s="177">
        <f t="shared" si="165"/>
        <v>0</v>
      </c>
      <c r="DQ189" s="177">
        <f t="shared" si="165"/>
        <v>0</v>
      </c>
      <c r="DR189" s="177">
        <f t="shared" si="165"/>
        <v>0</v>
      </c>
      <c r="DS189" s="177">
        <f t="shared" si="165"/>
        <v>0</v>
      </c>
      <c r="DT189" s="177">
        <f t="shared" si="165"/>
        <v>0</v>
      </c>
      <c r="DU189" s="177">
        <f t="shared" si="165"/>
        <v>0</v>
      </c>
      <c r="DV189" s="177">
        <f t="shared" si="165"/>
        <v>0</v>
      </c>
      <c r="DW189" s="177">
        <f t="shared" si="165"/>
        <v>0</v>
      </c>
      <c r="DX189" s="177">
        <f t="shared" si="166"/>
        <v>0</v>
      </c>
      <c r="DY189" s="177">
        <f t="shared" si="166"/>
        <v>0</v>
      </c>
      <c r="DZ189" s="177">
        <f t="shared" si="166"/>
        <v>0</v>
      </c>
      <c r="EA189" s="177">
        <f t="shared" si="166"/>
        <v>0</v>
      </c>
      <c r="EB189" s="177">
        <f t="shared" si="166"/>
        <v>0</v>
      </c>
      <c r="EC189" s="177">
        <f t="shared" si="166"/>
        <v>0</v>
      </c>
      <c r="ED189" s="177">
        <f t="shared" si="166"/>
        <v>0</v>
      </c>
      <c r="EE189" s="177">
        <f t="shared" si="166"/>
        <v>0</v>
      </c>
      <c r="EF189" s="177">
        <f t="shared" si="166"/>
        <v>0</v>
      </c>
      <c r="EG189" s="177">
        <f t="shared" si="166"/>
        <v>0</v>
      </c>
      <c r="EH189" s="177">
        <f t="shared" si="167"/>
        <v>0</v>
      </c>
      <c r="EI189" s="177">
        <f t="shared" si="167"/>
        <v>0</v>
      </c>
      <c r="EJ189" s="177">
        <f t="shared" si="167"/>
        <v>0</v>
      </c>
      <c r="EK189" s="177">
        <f t="shared" si="167"/>
        <v>0</v>
      </c>
      <c r="EL189" s="177">
        <f t="shared" si="167"/>
        <v>0</v>
      </c>
      <c r="EM189" s="177">
        <f t="shared" si="167"/>
        <v>0</v>
      </c>
      <c r="EN189" s="177">
        <f t="shared" si="167"/>
        <v>0</v>
      </c>
      <c r="EO189" s="177">
        <f t="shared" si="167"/>
        <v>0</v>
      </c>
      <c r="EP189" s="177">
        <f t="shared" si="167"/>
        <v>0</v>
      </c>
      <c r="EQ189" s="177">
        <f t="shared" si="167"/>
        <v>0</v>
      </c>
      <c r="ER189" s="177">
        <f t="shared" si="168"/>
        <v>0</v>
      </c>
      <c r="ES189" s="177">
        <f t="shared" si="168"/>
        <v>0</v>
      </c>
      <c r="ET189" s="177">
        <f t="shared" si="168"/>
        <v>0</v>
      </c>
      <c r="EU189" s="177">
        <f t="shared" si="168"/>
        <v>0</v>
      </c>
      <c r="EV189" s="177">
        <f t="shared" si="168"/>
        <v>0</v>
      </c>
      <c r="EW189" s="177">
        <f t="shared" si="168"/>
        <v>0</v>
      </c>
      <c r="EX189" s="177">
        <f t="shared" si="168"/>
        <v>0</v>
      </c>
      <c r="EY189" s="177">
        <f t="shared" si="168"/>
        <v>0</v>
      </c>
      <c r="EZ189" s="177">
        <f t="shared" si="168"/>
        <v>0</v>
      </c>
      <c r="FA189" s="177">
        <f t="shared" si="168"/>
        <v>0</v>
      </c>
      <c r="FB189" s="177">
        <f t="shared" si="169"/>
        <v>0</v>
      </c>
      <c r="FC189" s="177">
        <f t="shared" si="169"/>
        <v>0</v>
      </c>
      <c r="FD189" s="177">
        <f t="shared" si="169"/>
        <v>0</v>
      </c>
      <c r="FE189" s="177">
        <f t="shared" si="169"/>
        <v>0</v>
      </c>
      <c r="FF189" s="177">
        <f t="shared" si="169"/>
        <v>0</v>
      </c>
      <c r="FG189" s="177">
        <f t="shared" si="169"/>
        <v>0</v>
      </c>
      <c r="FH189" s="177">
        <f t="shared" si="169"/>
        <v>0</v>
      </c>
      <c r="FI189" s="177">
        <f t="shared" si="169"/>
        <v>0</v>
      </c>
      <c r="FJ189" s="177">
        <f t="shared" si="169"/>
        <v>0</v>
      </c>
      <c r="FK189" s="177">
        <f t="shared" si="169"/>
        <v>0</v>
      </c>
      <c r="FL189" s="177">
        <f t="shared" si="170"/>
        <v>0</v>
      </c>
      <c r="FM189" s="177">
        <f t="shared" si="170"/>
        <v>0</v>
      </c>
      <c r="FN189" s="177">
        <f t="shared" si="170"/>
        <v>0</v>
      </c>
      <c r="FO189" s="177">
        <f t="shared" si="170"/>
        <v>0</v>
      </c>
      <c r="FP189" s="177">
        <f t="shared" si="170"/>
        <v>0</v>
      </c>
      <c r="FQ189" s="177">
        <f t="shared" si="170"/>
        <v>0</v>
      </c>
      <c r="FR189" s="177">
        <f t="shared" si="170"/>
        <v>0</v>
      </c>
      <c r="FS189" s="177">
        <f t="shared" si="170"/>
        <v>0</v>
      </c>
      <c r="FT189" s="177">
        <f t="shared" si="170"/>
        <v>0</v>
      </c>
      <c r="FU189" s="177">
        <f t="shared" si="170"/>
        <v>0</v>
      </c>
      <c r="FV189" s="177">
        <f t="shared" si="170"/>
        <v>0</v>
      </c>
      <c r="FW189" s="177">
        <f t="shared" si="170"/>
        <v>0</v>
      </c>
      <c r="FX189" s="177">
        <f t="shared" si="170"/>
        <v>0</v>
      </c>
      <c r="FY189" s="177">
        <f t="shared" si="170"/>
        <v>0</v>
      </c>
      <c r="FZ189" s="177">
        <f t="shared" si="170"/>
        <v>0</v>
      </c>
      <c r="GA189" s="177"/>
      <c r="GB189" s="229">
        <f t="shared" si="157"/>
        <v>45</v>
      </c>
      <c r="GC189" s="229">
        <f t="shared" si="158"/>
        <v>4</v>
      </c>
      <c r="GD189" s="174">
        <f>SUMIF('One Day 12-04-21 Scots'!$B$11:$B$24,$C189,'One Day 12-04-21 Scots'!$AU$11:$AU$24)</f>
        <v>0</v>
      </c>
      <c r="GE189" s="174">
        <f>SUMIF('One Day 12-04-21 Scots'!$B$11:$B$24,$C189,'One Day 12-04-21 Scots'!$AV$11:$AV$24)</f>
        <v>0</v>
      </c>
      <c r="GF189" s="174">
        <f>SUMIF('One Day 12-04-21 Scots'!$B$11:$B$24,$C189,'One Day 12-04-21 Scots'!$AW$11:$AW$24)</f>
        <v>0</v>
      </c>
      <c r="GG189" s="174">
        <f>SUMIF('One Day 12-04-21 Scots'!$B$11:$B$24,$C189,'One Day 12-04-21 Scots'!$AX$11:$AX$24)</f>
        <v>0</v>
      </c>
      <c r="GH189" s="174">
        <f>SUMIF('One Day 12-04-21 Scots'!$B$11:$B$24,$C189,'One Day 12-04-21 Scots'!$AY$11:$AY$24)</f>
        <v>0</v>
      </c>
      <c r="GI189" s="174">
        <f>SUMIF('One Day 12-04-21 Thistles'!$B$11:$B$25,$C189,'One Day 12-04-21 Thistles'!$AU$11:$AU$25)</f>
        <v>0</v>
      </c>
      <c r="GJ189" s="174">
        <f>SUMIF('One Day 12-04-21 Thistles'!$B$11:$B$25,$C189,'One Day 12-04-21 Thistles'!$AV$11:$AV$25)</f>
        <v>0</v>
      </c>
      <c r="GK189" s="174">
        <f>SUMIF('One Day 12-04-21 Thistles'!$B$11:$B$25,$C189,'One Day 12-04-21 Thistles'!$AW$11:$AW$25)</f>
        <v>0</v>
      </c>
      <c r="GL189" s="174">
        <f>SUMIF('One Day 12-04-21 Thistles'!$B$11:$B$25,$C189,'One Day 12-04-21 Thistles'!$AX$11:$AX$25)</f>
        <v>0</v>
      </c>
      <c r="GM189" s="174">
        <f>SUMIF('One Day 12-04-21 Thistles'!$B$11:$B$25,$C189,'One Day 12-04-21 Thistles'!$AY$11:$AY$25)</f>
        <v>0</v>
      </c>
      <c r="GN189" s="174">
        <f>SUMIF('Chili One Day 2-12-22 Scots'!$B$11:$B$27,$C189,'Chili One Day 2-12-22 Scots'!$AU$11:$AU$27)</f>
        <v>0</v>
      </c>
      <c r="GO189" s="174">
        <f>SUMIF('Chili One Day 2-12-22 Scots'!$B$11:$B$27,$C189,'Chili One Day 2-12-22 Scots'!$AV$11:$AV$27)</f>
        <v>0</v>
      </c>
      <c r="GP189" s="174">
        <f>SUMIF('Chili One Day 2-12-22 Scots'!$B$11:$B$27,$C189,'Chili One Day 2-12-22 Scots'!$AW$11:$AW$27)</f>
        <v>0</v>
      </c>
      <c r="GQ189" s="174">
        <f>SUMIF('Chili One Day 2-12-22 Scots'!$B$11:$B$27,$C189,'Chili One Day 2-12-22 Scots'!$AX$11:$AX$27)</f>
        <v>0</v>
      </c>
      <c r="GR189" s="174">
        <f>SUMIF('Chili One Day 2-12-22 Scots'!$B$11:$B$27,$C189,'Chili One Day 2-12-22 Scots'!$AY$11:$AY$27)</f>
        <v>0</v>
      </c>
      <c r="GS189" s="174">
        <f>SUMIF('Chili One Day 2-12-22 Thistles'!$B$11:$B$27,$C189,'Chili One Day 2-12-22 Thistles'!$AU$11:$AU$27)</f>
        <v>0</v>
      </c>
      <c r="GT189" s="174">
        <f>SUMIF('Chili One Day 2-12-22 Thistles'!$B$11:$B$27,$C189,'Chili One Day 2-12-22 Thistles'!$AV$11:$AV$27)</f>
        <v>0</v>
      </c>
      <c r="GU189" s="174">
        <f>SUMIF('Chili One Day 2-12-22 Thistles'!$B$11:$B$27,$C189,'Chili One Day 2-12-22 Thistles'!$AW$11:$AW$27)</f>
        <v>0</v>
      </c>
      <c r="GV189" s="174">
        <f>SUMIF('Chili One Day 2-12-22 Thistles'!$B$11:$B$27,$C189,'Chili One Day 2-12-22 Thistles'!$AX$11:$AX$27)</f>
        <v>0</v>
      </c>
      <c r="GW189" s="174">
        <f>SUMIF('Chili One Day 2-12-22 Thistles'!$B$11:$B$27,$C189,'Chili One Day 2-12-22 Thistles'!$AY$11:$AY$27)</f>
        <v>0</v>
      </c>
      <c r="GX189" s="174">
        <f>SUMIF('Ironman One Day 3-5-22 FS'!$B$11:$B$26,$C189,'Ironman One Day 3-5-22 FS'!$AU$11:$AU$26)</f>
        <v>0</v>
      </c>
      <c r="GY189" s="174">
        <f>SUMIF('Ironman One Day 3-5-22 FS'!$B$11:$B$26,$C189,'Ironman One Day 3-5-22 FS'!$AV$11:$AV$26)</f>
        <v>0</v>
      </c>
      <c r="GZ189" s="174">
        <f>SUMIF('Ironman One Day 3-5-22 FS'!$B$11:$B$26,$C189,'Ironman One Day 3-5-22 FS'!$AW$11:$AW$26)</f>
        <v>0</v>
      </c>
      <c r="HA189" s="174">
        <f>SUMIF('Ironman One Day 3-5-22 FS'!$B$11:$B$26,$C189,'Ironman One Day 3-5-22 FS'!$AX$11:$AX$26)</f>
        <v>0</v>
      </c>
      <c r="HB189" s="174">
        <f>SUMIF('Ironman One Day 3-5-22 FS'!$B$11:$B$26,$C189,'Ironman One Day 3-5-22 FS'!$AY$11:$AY$26)</f>
        <v>0</v>
      </c>
      <c r="HC189" s="174">
        <f>SUMIF('Ironman One Day 3-5-22 420'!$B$11:$B$26,$C189,'Ironman One Day 3-5-22 420'!$AU$11:$AU$26)</f>
        <v>0</v>
      </c>
      <c r="HD189" s="174">
        <f>SUMIF('Ironman One Day 3-5-22 420'!$B$11:$B$26,$C189,'Ironman One Day 3-5-22 420'!$AV$11:$AV$26)</f>
        <v>0</v>
      </c>
      <c r="HE189" s="174">
        <f>SUMIF('Ironman One Day 3-5-22 420'!$B$11:$B$26,$C189,'Ironman One Day 3-5-22 420'!$AW$11:$AW$26)</f>
        <v>0</v>
      </c>
      <c r="HF189" s="174">
        <f>SUMIF('Ironman One Day 3-5-22 420'!$B$11:$B$26,$C189,'Ironman One Day 3-5-22 420'!$AX$11:$AX$26)</f>
        <v>0</v>
      </c>
      <c r="HG189" s="174">
        <f>SUMIF('Ironman One Day 3-5-22 420'!$B$11:$B$26,$C189,'Ironman One Day 3-5-22 420'!$AY$11:$AY$26)</f>
        <v>0</v>
      </c>
      <c r="HH189" s="174">
        <f>SUMIF('Easter One Day 4-16-22 FS'!$B$11:$B$25,$C189,'Easter One Day 4-16-22 FS'!$AU$11:$AU$25)</f>
        <v>0</v>
      </c>
      <c r="HI189" s="174">
        <f>SUMIF('Easter One Day 4-16-22 FS'!$B$11:$B$25,$C189,'Easter One Day 4-16-22 FS'!$AV$11:$AV$25)</f>
        <v>0</v>
      </c>
      <c r="HJ189" s="174">
        <f>SUMIF('Easter One Day 4-16-22 FS'!$B$11:$B$25,$C189,'Easter One Day 4-16-22 FS'!$AW$11:$AW$25)</f>
        <v>0</v>
      </c>
      <c r="HK189" s="174">
        <f>SUMIF('Easter One Day 4-16-22 FS'!$B$11:$B$25,$C189,'Easter One Day 4-16-22 FS'!$AX$11:$AX$25)</f>
        <v>0</v>
      </c>
      <c r="HL189" s="174">
        <f>SUMIF('Easter One Day 4-16-22 FS'!$B$11:$B$25,$C189,'Easter One Day 4-16-22 FS'!$AY$11:$AY$25)</f>
        <v>0</v>
      </c>
      <c r="HM189" s="174">
        <f>SUMIF('Easter One Day 4-16-22 TH'!$B$11:$B$25,$C189,'Easter One Day 4-16-22 TH'!$AU$11:$AU$25)</f>
        <v>0</v>
      </c>
      <c r="HN189" s="174">
        <f>SUMIF('Easter One Day 4-16-22 TH'!$B$11:$B$25,$C189,'Easter One Day 4-16-22 TH'!$AV$11:$AV$25)</f>
        <v>0</v>
      </c>
      <c r="HO189" s="174">
        <f>SUMIF('Easter One Day 4-16-22 TH'!$B$11:$B$25,$C189,'Easter One Day 4-16-22 TH'!$AW$11:$AW$25)</f>
        <v>0</v>
      </c>
      <c r="HP189" s="174">
        <f>SUMIF('Easter One Day 4-16-22 TH'!$B$11:$B$25,$C189,'Easter One Day 4-16-22 TH'!$AX$11:$AX$25)</f>
        <v>0</v>
      </c>
      <c r="HQ189" s="174">
        <f>SUMIF('Easter One Day 4-16-22 TH'!$B$11:$B$25,$C189,'Easter One Day 4-16-22 TH'!$AY$11:$AY$25)</f>
        <v>0</v>
      </c>
      <c r="HR189" s="174">
        <f>SUMIF('Long Distance Race 5-7-22'!$B$11:$B$25,$C189,'Long Distance Race 5-7-22'!$AU$11:$AU$25)</f>
        <v>0</v>
      </c>
      <c r="HS189" s="174">
        <f>SUMIF('Long Distance Race 5-7-22'!$B$11:$B$18,$C189,'Long Distance Race 5-7-22'!$AV$11:$AV$18)</f>
        <v>0</v>
      </c>
      <c r="HT189" s="174">
        <f>SUMIF('Long Distance Race 5-7-22'!$B$11:$B$18,$C189,'Long Distance Race 5-7-22'!$AW$11:$AW$18)</f>
        <v>0</v>
      </c>
      <c r="HU189" s="174">
        <f>SUMIF('Long Distance Race 5-7-22'!$B$11:$B$18,$C189,'Long Distance Race 5-7-22'!$AX$11:$AX$18)</f>
        <v>0</v>
      </c>
      <c r="HV189" s="174">
        <f>SUMIF('Long Distance Race 5-7-22'!$B$11:$B$18,$C189,'Long Distance Race 5-7-22'!$AY$11:$AY$18)</f>
        <v>0</v>
      </c>
      <c r="HW189" s="174">
        <f>SUMIF('Memorial Day Regatta 5-28-22 Op'!$B$11:$B$25,$C189,'Memorial Day Regatta 5-28-22 Op'!$AU$11:$AU$25)</f>
        <v>0</v>
      </c>
      <c r="HX189" s="174">
        <f>SUMIF('Memorial Day Regatta 5-28-22 Op'!$B$11:$B$18,$C189,'Memorial Day Regatta 5-28-22 Op'!$AV$11:$AV$18)</f>
        <v>0</v>
      </c>
      <c r="HY189" s="174">
        <f>SUMIF('Memorial Day Regatta 5-28-22 Op'!$B$11:$B$18,$C189,'Memorial Day Regatta 5-28-22 Op'!$AW$11:$AW$18)</f>
        <v>0</v>
      </c>
      <c r="HZ189" s="174">
        <f>SUMIF('Memorial Day Regatta 5-28-22 Op'!$B$11:$B$18,$C189,'Memorial Day Regatta 5-28-22 Op'!$AX$11:$AX$18)</f>
        <v>0</v>
      </c>
      <c r="IA189" s="174">
        <f>SUMIF('Memorial Day Regatta 5-28-22 Op'!$B$11:$B$18,$C189,'Memorial Day Regatta 5-28-22 Op'!$AY$11:$AY$18)</f>
        <v>0</v>
      </c>
      <c r="IB189" s="174">
        <f>SUMIF('Caldwell Cup 6-25-22 TH'!$B$11:$B$25,$C189,'Caldwell Cup 6-25-22 TH'!$AU$11:$AU$25)</f>
        <v>0</v>
      </c>
      <c r="IC189" s="174">
        <f>SUMIF('Caldwell Cup 6-25-22 TH'!$B$11:$B$25,$C189,'Caldwell Cup 6-25-22 TH'!$AV$11:$AV$25)</f>
        <v>0</v>
      </c>
      <c r="ID189" s="174">
        <f>SUMIF('Caldwell Cup 6-25-22 TH'!$B$11:$B$25,$C189,'Caldwell Cup 6-25-22 TH'!$AW$11:$AW$25)</f>
        <v>0</v>
      </c>
      <c r="IE189" s="174">
        <f>SUMIF('Caldwell Cup 6-25-22 TH'!$B$11:$B$25,$C189,'Caldwell Cup 6-25-22 TH'!$AX$11:$AX$25)</f>
        <v>0</v>
      </c>
      <c r="IF189" s="174">
        <f>SUMIF('Caldwell Cup 6-25-22 TH'!$B$11:$B$25,$C189,'Caldwell Cup 6-25-22 TH'!$AY$11:$AY$25)</f>
        <v>0</v>
      </c>
      <c r="IG189" s="174">
        <f>SUMIF('Caldwell Cup 6-25-22 FS'!$B$11:$B$21,$C189,'Caldwell Cup 6-25-22 FS'!$AU$11:$AU$21)</f>
        <v>0</v>
      </c>
      <c r="IH189" s="174">
        <f>SUMIF('Caldwell Cup 6-25-22 FS'!$B$11:$B$21,$C189,'Caldwell Cup 6-25-22 FS'!$AV$11:$AV$21)</f>
        <v>0</v>
      </c>
      <c r="II189" s="174">
        <f>SUMIF('Caldwell Cup 6-25-22 FS'!$B$11:$B$21,$C189,'Caldwell Cup 6-25-22 FS'!$AW$11:$AW$21)</f>
        <v>0</v>
      </c>
      <c r="IJ189" s="174">
        <f>SUMIF('Caldwell Cup 6-25-22 FS'!$B$11:$B$21,$C189,'Caldwell Cup 6-25-22 FS'!$AX$11:$AX$21)</f>
        <v>0</v>
      </c>
      <c r="IK189" s="174">
        <f>SUMIF('Caldwell Cup 6-25-22 FS'!$B$11:$B$21,$C189,'Caldwell Cup 6-25-22 FS'!$AY$11:$AY$21)</f>
        <v>0</v>
      </c>
      <c r="IL189" s="174">
        <f>SUMIF('Caldwell Cup 6-25-22 Lasers'!$B$11:$B$23,$C189,'Caldwell Cup 6-25-22 Lasers'!$AU$11:$AU$23)</f>
        <v>0</v>
      </c>
      <c r="IM189" s="174">
        <f>SUMIF('Caldwell Cup 6-25-22 Lasers'!$B$11:$B$23,$C189,'Caldwell Cup 6-25-22 Lasers'!$AV$11:$AV$23)</f>
        <v>0</v>
      </c>
      <c r="IN189" s="174">
        <f>SUMIF('Caldwell Cup 6-25-22 Lasers'!$B$11:$B$23,$C189,'Caldwell Cup 6-25-22 Lasers'!$AW$11:$AW$23)</f>
        <v>0</v>
      </c>
      <c r="IO189" s="174">
        <f>SUMIF('Caldwell Cup 6-25-22 Lasers'!$B$11:$B$23,$C189,'Caldwell Cup 6-25-22 Lasers'!$AX$11:$AX$23)</f>
        <v>0</v>
      </c>
      <c r="IP189" s="174">
        <f>SUMIF('Caldwell Cup 6-25-22 Lasers'!$B$11:$B$23,$C189,'Caldwell Cup 6-25-22 Lasers'!$AY$11:$AY$23)</f>
        <v>0</v>
      </c>
      <c r="IQ189" s="174">
        <f>SUMIF('Labor Day Regatta 9-3-22 FS'!$B$11:$B$30,$C189,'Labor Day Regatta 9-3-22 FS'!$AU$11:$AU$30)</f>
        <v>0</v>
      </c>
      <c r="IR189" s="174">
        <f>SUMIF('Labor Day Regatta 9-3-22 FS'!$B$11:$B$30,$C189,'Labor Day Regatta 9-3-22 FS'!$AV$11:$AV$30)</f>
        <v>0</v>
      </c>
      <c r="IS189" s="174">
        <f>SUMIF('Labor Day Regatta 9-3-22 FS'!$B$11:$B$30,$C189,'Labor Day Regatta 9-3-22 FS'!$AW$11:$AW$30)</f>
        <v>0</v>
      </c>
      <c r="IT189" s="174">
        <f>SUMIF('Labor Day Regatta 9-3-22 FS'!$B$11:$B$30,$C189,'Labor Day Regatta 9-3-22 FS'!$AX$11:$AX$30)</f>
        <v>0</v>
      </c>
      <c r="IU189" s="174">
        <f>SUMIF('Labor Day Regatta 9-3-22 FS'!$B$11:$B$30,$C189,'Labor Day Regatta 9-3-22 FS'!$AY$11:$AY$30)</f>
        <v>0</v>
      </c>
      <c r="IV189" s="174">
        <f>SUMIF('2022-09-17 Leukemia Cup FS'!$B$11:$B$26,$C189,'2022-09-17 Leukemia Cup FS'!$AU$11:$AU$26)</f>
        <v>0</v>
      </c>
      <c r="IW189" s="174">
        <f>SUMIF('2022-09-17 Leukemia Cup FS'!$B$11:$B$26,$C189,'2022-09-17 Leukemia Cup FS'!$AV$11:$AV$26)</f>
        <v>0</v>
      </c>
      <c r="IX189" s="174">
        <f>SUMIF('2022-09-17 Leukemia Cup FS'!$B$11:$B$26,$C189,'2022-09-17 Leukemia Cup FS'!$AW$11:$AW$26)</f>
        <v>0</v>
      </c>
      <c r="IY189" s="174">
        <f>SUMIF('2022-09-17 Leukemia Cup FS'!$B$11:$B$26,$C189,'2022-09-17 Leukemia Cup FS'!$AX$11:$AX$26)</f>
        <v>0</v>
      </c>
      <c r="IZ189" s="174">
        <f>SUMIF('2022-09-17 Leukemia Cup FS'!$B$11:$B$26,$C189,'2022-09-17 Leukemia Cup FS'!$AY$11:$AY$26)</f>
        <v>0</v>
      </c>
      <c r="JA189" s="174">
        <f>SUMIF('2022-09-17 Leukemia Cup TH'!$B$11:$B$28,$C189,'2022-09-17 Leukemia Cup TH'!$AU$11:$AU$28)</f>
        <v>0</v>
      </c>
      <c r="JB189" s="174">
        <f>SUMIF('2022-09-17 Leukemia Cup TH'!$B$11:$B$28,$C189,'2022-09-17 Leukemia Cup TH'!$AV$11:$AV$28)</f>
        <v>0</v>
      </c>
      <c r="JC189" s="174">
        <f>SUMIF('2022-09-17 Leukemia Cup TH'!$B$11:$B$28,$C189,'2022-09-17 Leukemia Cup TH'!$AW$11:$AW$28)</f>
        <v>0</v>
      </c>
      <c r="JD189" s="174">
        <f>SUMIF('2022-09-17 Leukemia Cup TH'!$B$11:$B$28,$C189,'2022-09-17 Leukemia Cup TH'!$AX$11:$AX$28)</f>
        <v>0</v>
      </c>
      <c r="JE189" s="174">
        <f>SUMIF('2022-09-17 Leukemia Cup TH'!$B$11:$B$28,$C189,'2022-09-17 Leukemia Cup TH'!$AY$11:$AY$28)</f>
        <v>0</v>
      </c>
      <c r="JF189" s="174">
        <f>SUMIF('Smith-Berry LDR 9-24-22'!$B$11:$B$30,$C189,'Smith-Berry LDR 9-24-22'!$AU$11:$AU$30)</f>
        <v>0</v>
      </c>
      <c r="JG189" s="174">
        <f>SUMIF('Smith-Berry LDR 9-24-22'!$B$11:$B$30,$C189,'Smith-Berry LDR 9-24-22'!$AV$11:$AV$30)</f>
        <v>0</v>
      </c>
      <c r="JH189" s="174">
        <f>SUMIF('Smith-Berry LDR 9-24-22'!$B$11:$B$30,$C189,'Smith-Berry LDR 9-24-22'!$AW$11:$AW$30)</f>
        <v>0</v>
      </c>
      <c r="JI189" s="174">
        <f>SUMIF('Smith-Berry LDR 9-24-22'!$B$11:$B$30,$C189,'Smith-Berry LDR 9-24-22'!$AX$11:$AX$30)</f>
        <v>0</v>
      </c>
      <c r="JJ189" s="174">
        <f>SUMIF('Smith-Berry LDR 9-24-22'!$B$11:$B$30,$C189,'Smith-Berry LDR 9-24-22'!$AY$11:$AY$30)</f>
        <v>0</v>
      </c>
      <c r="JK189" s="174">
        <f>SUMIF('Great Scot 10-1-22 Cham'!$B$11:$B$38,$C189,'Great Scot 10-1-22 Cham'!$AU$11:$AU$38)</f>
        <v>0</v>
      </c>
      <c r="JL189" s="174">
        <f>SUMIF('Great Scot 10-1-22 Cham'!$B$11:$B$38,$C189,'Great Scot 10-1-22 Cham'!$AV$11:$AV$38)</f>
        <v>0</v>
      </c>
      <c r="JM189" s="174">
        <f>SUMIF('Great Scot 10-1-22 Cham'!$B$11:$B$38,$C189,'Great Scot 10-1-22 Cham'!$AW$11:$AW$38)</f>
        <v>0</v>
      </c>
      <c r="JN189" s="174">
        <f>SUMIF('Great Scot 10-1-22 Cham'!$B$11:$B$38,$C189,'Great Scot 10-1-22 Cham'!$AX$11:$AX$38)</f>
        <v>0</v>
      </c>
      <c r="JO189" s="174">
        <f>SUMIF('Great Scot 10-1-22 Cham'!$B$11:$B$38,$C189,'Great Scot 10-1-22 Cham'!$AY$11:$AY$38)</f>
        <v>0</v>
      </c>
      <c r="JP189" s="174">
        <f>SUMIF('Great Scot 10-1-22 Chal'!$B$11:$B$28,$C189,'Great Scot 10-1-22 Chal'!$AU$11:$AU$28)</f>
        <v>0</v>
      </c>
      <c r="JQ189" s="174">
        <f>SUMIF('Great Scot 10-1-22 Chal'!$B$11:$B$28,$C189,'Great Scot 10-1-22 Chal'!$AV$11:$AV$28)</f>
        <v>0</v>
      </c>
      <c r="JR189" s="174">
        <f>SUMIF('Great Scot 10-1-22 Chal'!$B$11:$B$28,$C189,'Great Scot 10-1-22 Chal'!$AW$11:$AW$28)</f>
        <v>0</v>
      </c>
      <c r="JS189" s="174">
        <f>SUMIF('Great Scot 10-1-22 Chal'!$B$11:$B$28,$C189,'Great Scot 10-1-22 Chal'!$AX$11:$AX$28)</f>
        <v>0</v>
      </c>
      <c r="JT189" s="174">
        <f>SUMIF('Great Scot 10-1-22 Chal'!$B$11:$B$28,$C189,'Great Scot 10-1-22 Chal'!$AY$11:$AY$28)</f>
        <v>0</v>
      </c>
      <c r="JU189" s="174">
        <f>SUMIF('Great Pumpkin Regatta 10-15-22'!$B$11:$B$54,$C189,'Great Pumpkin Regatta 10-15-22'!$AU$11:$AU$54)</f>
        <v>16</v>
      </c>
      <c r="JV189" s="174">
        <f>SUMIF('Great Pumpkin Regatta 10-15-22'!$B$11:$B$54,$C189,'Great Pumpkin Regatta 10-15-22'!$AV$11:$AV$54)</f>
        <v>15</v>
      </c>
      <c r="JW189" s="174">
        <f>SUMIF('Great Pumpkin Regatta 10-15-22'!$B$11:$B$54,$C189,'Great Pumpkin Regatta 10-15-22'!$AW$11:$AW$54)</f>
        <v>13</v>
      </c>
      <c r="JX189" s="174">
        <f>SUMIF('Great Pumpkin Regatta 10-15-22'!$B$11:$B$54,$C189,'Great Pumpkin Regatta 10-15-22'!$AX$11:$AX$54)</f>
        <v>1</v>
      </c>
      <c r="JY189" s="174">
        <f>SUMIF('Great Pumpkin Regatta 10-15-22'!$B$11:$B$54,$C189,'Great Pumpkin Regatta 10-15-22'!$AY$11:$AY$54)</f>
        <v>0</v>
      </c>
      <c r="JZ189" s="174">
        <f>SUMIF('One Day Regatta 10-29-22 FS'!$B$11:$B$19,$C189,'One Day Regatta 10-29-22 FS'!$AU$11:$AU$19)</f>
        <v>0</v>
      </c>
      <c r="KA189" s="174">
        <f>SUMIF('One Day Regatta 10-29-22 FS'!$B$11:$B$19,$C189,'One Day Regatta 10-29-22 FS'!$AV$11:$AV$19)</f>
        <v>0</v>
      </c>
      <c r="KB189" s="174">
        <f>SUMIF('One Day Regatta 10-29-22 FS'!$B$11:$B$19,$C189,'One Day Regatta 10-29-22 FS'!$AW$11:$AW$19)</f>
        <v>0</v>
      </c>
      <c r="KC189" s="174">
        <f>SUMIF('One Day Regatta 10-29-22 FS'!$B$11:$B$19,$C189,'One Day Regatta 10-29-22 FS'!$AX$11:$AX$19)</f>
        <v>0</v>
      </c>
      <c r="KD189" s="174">
        <f>SUMIF('One Day Regatta 10-29-22 FS'!$B$11:$B$19,$C189,'One Day Regatta 10-29-22 FS'!$AY$11:$AY$19)</f>
        <v>0</v>
      </c>
    </row>
    <row r="190" spans="1:290" ht="15" customHeight="1" x14ac:dyDescent="0.2">
      <c r="A190" s="400" t="s">
        <v>1369</v>
      </c>
      <c r="B190" s="134">
        <f t="shared" si="126"/>
        <v>36</v>
      </c>
      <c r="C190" s="103" t="s">
        <v>1323</v>
      </c>
      <c r="D190" s="171">
        <f t="shared" si="152"/>
        <v>0</v>
      </c>
      <c r="E190" s="172">
        <f t="shared" si="153"/>
        <v>0</v>
      </c>
      <c r="F190" s="171">
        <f t="shared" si="154"/>
        <v>0</v>
      </c>
      <c r="G190" s="171">
        <v>0</v>
      </c>
      <c r="H190" s="171">
        <f t="shared" si="155"/>
        <v>0</v>
      </c>
      <c r="I190" s="173">
        <f t="shared" si="156"/>
        <v>0</v>
      </c>
      <c r="J190" s="173"/>
      <c r="K190" s="174">
        <f>SUMIF('Saturday Race 11-06-21'!$B$11:$B$21,$C190,'Saturday Race 11-06-21'!$AU$11:$AU$21)</f>
        <v>0</v>
      </c>
      <c r="L190" s="174">
        <f>SUMIF('Saturday Race 11-06-21'!$B$11:$B$21,$C190,'Saturday Race 11-06-21'!$AV$11:$AV$21)</f>
        <v>0</v>
      </c>
      <c r="M190" s="174">
        <f>SUMIF('Saturday Race 11-06-21'!$B$11:$B$21,$C190,'Saturday Race 11-06-21'!$AW$11:$AW$21)</f>
        <v>0</v>
      </c>
      <c r="N190" s="174">
        <f>SUMIF('Saturday Race 11-06-21'!$B$11:$B$21,$C190,'Saturday Race 11-06-21'!$AX$11:$AX$21)</f>
        <v>0</v>
      </c>
      <c r="O190" s="174">
        <f>SUMIF('Saturday Race 11-06-21'!$B$11:$B$21,$C190,'Saturday Race 11-06-21'!$AY$11:$AY$21)</f>
        <v>0</v>
      </c>
      <c r="P190" s="174">
        <f>SUMIF('Saturday Race 11-20-21'!$B$11:$B$20,$C190,'Saturday Race 11-20-21'!$AU$11:$AU$20)</f>
        <v>0</v>
      </c>
      <c r="Q190" s="174">
        <f>SUMIF('Saturday Race 11-20-21'!$B$11:$B$20,$C190,'Saturday Race 11-20-21'!$AV$11:$AV$20)</f>
        <v>0</v>
      </c>
      <c r="R190" s="174">
        <f>SUMIF('Saturday Race 11-20-21'!$B$11:$B$20,$C190,'Saturday Race 11-20-21'!$AW$11:$AW$20)</f>
        <v>0</v>
      </c>
      <c r="S190" s="174">
        <f>SUMIF('Saturday Race 11-20-21'!$B$11:$B$20,$C190,'Saturday Race 11-20-21'!$AX$11:$AX$20)</f>
        <v>0</v>
      </c>
      <c r="T190" s="174">
        <f>SUMIF('Saturday Race 11-20-21'!$B$11:$B$20,$C190,'Saturday Race 11-20-21'!$AY$11:$AY$20)</f>
        <v>0</v>
      </c>
      <c r="U190" s="174">
        <f>SUMIF('Saturday Race 1-08-22'!$B$11:$B$20,$C190,'Saturday Race 1-08-22'!$AU$11:$AU$20)</f>
        <v>0</v>
      </c>
      <c r="V190" s="174">
        <f>SUMIF('Saturday Race 1-08-22'!$B$11:$B$20,$C190,'Saturday Race 1-08-22'!$AV$11:$AV$20)</f>
        <v>0</v>
      </c>
      <c r="W190" s="174">
        <f>SUMIF('Saturday Race 1-08-22'!$B$11:$B$20,$C190,'Saturday Race 1-08-22'!$AW$11:$AW$20)</f>
        <v>0</v>
      </c>
      <c r="X190" s="174">
        <f>SUMIF('Saturday Race 1-08-22'!$B$11:$B$20,$C190,'Saturday Race 1-08-22'!$AX$11:$AX$20)</f>
        <v>0</v>
      </c>
      <c r="Y190" s="174">
        <f>SUMIF('Saturday Race 1-08-22'!$B$11:$B$20,$C190,'Saturday Race 1-08-22'!$AY$11:$AY$20)</f>
        <v>0</v>
      </c>
      <c r="Z190" s="174">
        <f>SUMIF('Saturday Race 1-22-22'!$B$11:$B$20,$C190,'Saturday Race 1-22-22'!$AU$11:$AU$20)</f>
        <v>0</v>
      </c>
      <c r="AA190" s="174">
        <f>SUMIF('Saturday Race 1-22-22'!$B$11:$B$20,$C190,'Saturday Race 1-22-22'!$AV$11:$AV$20)</f>
        <v>0</v>
      </c>
      <c r="AB190" s="174">
        <f>SUMIF('Saturday Race 1-22-22'!$B$11:$B$20,$C190,'Saturday Race 1-22-22'!$AW$11:$AW$20)</f>
        <v>0</v>
      </c>
      <c r="AC190" s="174">
        <f>SUMIF('Saturday Race 1-22-22'!$B$11:$B$20,$C190,'Saturday Race 1-22-22'!$AX$11:$AX$20)</f>
        <v>0</v>
      </c>
      <c r="AD190" s="174">
        <f>SUMIF('Saturday Race 1-22-22'!$B$11:$B$20,$C190,'Saturday Race 1-22-22'!$AY$11:$AY$20)</f>
        <v>0</v>
      </c>
      <c r="AE190" s="174">
        <f>SUMIF('Sunday Race 2-6-22'!$B$11:$B$20,$C190,'Sunday Race 2-6-22'!$AU$11:$AU$20)</f>
        <v>0</v>
      </c>
      <c r="AF190" s="174">
        <f>SUMIF('Sunday Race 2-6-22'!$B$11:$B$20,$C190,'Sunday Race 2-6-22'!$AV$11:$AV$20)</f>
        <v>0</v>
      </c>
      <c r="AG190" s="174">
        <f>SUMIF('Sunday Race 2-6-22'!$B$11:$B$20,$C190,'Sunday Race 2-6-22'!$AW$11:$AW$20)</f>
        <v>0</v>
      </c>
      <c r="AH190" s="174">
        <f>SUMIF('Sunday Race 2-6-22'!$B$11:$B$20,$C190,'Sunday Race 2-6-22'!$AX$11:$AX$20)</f>
        <v>0</v>
      </c>
      <c r="AI190" s="174">
        <f>SUMIF('Sunday Race 2-6-22'!$B$11:$B$20,$C190,'Sunday Race 2-6-22'!$AY$11:$AY$20)</f>
        <v>0</v>
      </c>
      <c r="AJ190" s="174">
        <f>SUMIF('Sunday Race 2-20-22'!$B$11:$B$26,$C190,'Sunday Race 2-20-22'!$AU$11:$AU$26)</f>
        <v>0</v>
      </c>
      <c r="AK190" s="174">
        <f>SUMIF('Sunday Race 2-20-22'!$B$11:$B$26,$C190,'Sunday Race 2-20-22'!$AV$11:$AV$26)</f>
        <v>0</v>
      </c>
      <c r="AL190" s="174">
        <f>SUMIF('Sunday Race 2-20-22'!$B$11:$B$26,$C190,'Sunday Race 2-20-22'!$AW$11:$AW$26)</f>
        <v>0</v>
      </c>
      <c r="AM190" s="174">
        <f>SUMIF('Sunday Race 2-20-22'!$B$11:$B$26,$C190,'Sunday Race 2-20-22'!$AX$11:$AX$26)</f>
        <v>0</v>
      </c>
      <c r="AN190" s="174">
        <f>SUMIF('Sunday Race 2-20-22'!$B$11:$B$26,$C190,'Sunday Race 2-20-22'!$AY$11:$AY$26)</f>
        <v>0</v>
      </c>
      <c r="AO190" s="174">
        <f>SUMIF('Sunday Race 2-27-22'!$B$11:$B$20,$C190,'Sunday Race 2-27-22'!$AU$11:$AU$20)</f>
        <v>0</v>
      </c>
      <c r="AP190" s="174">
        <f>SUMIF('Sunday Race 2-27-22'!$B$11:$B$20,$C190,'Sunday Race 2-27-22'!$AV$11:$AV$20)</f>
        <v>0</v>
      </c>
      <c r="AQ190" s="174">
        <f>SUMIF('Sunday Race 2-27-22'!$B$11:$B$20,$C190,'Sunday Race 2-27-22'!$AW$11:$AW$20)</f>
        <v>0</v>
      </c>
      <c r="AR190" s="174">
        <f>SUMIF('Sunday Race 2-27-22'!$B$11:$B$20,$C190,'Sunday Race 2-27-22'!$AX$11:$AX$20)</f>
        <v>0</v>
      </c>
      <c r="AS190" s="174">
        <f>SUMIF('Sunday Race 2-27-22'!$B$11:$B$20,$C190,'Sunday Race 2-27-22'!$AY$11:$AY$20)</f>
        <v>0</v>
      </c>
      <c r="AT190" s="174">
        <f>SUMIF('Sunday Race 3-13-22'!$B$11:$B$25,$C190,'Sunday Race 3-13-22'!$AU$11:$AU$25)</f>
        <v>0</v>
      </c>
      <c r="AU190" s="174">
        <f>SUMIF('Sunday Race 3-13-22'!$B$11:$B$25,$C190,'Sunday Race 3-13-22'!$AV$11:$AV$25)</f>
        <v>0</v>
      </c>
      <c r="AV190" s="174">
        <f>SUMIF('Sunday Race 3-13-22'!$B$11:$B$25,$C190,'Sunday Race 3-13-22'!$AW$11:$AW$25)</f>
        <v>0</v>
      </c>
      <c r="AW190" s="174">
        <f>SUMIF('Sunday Race 3-13-22'!$B$11:$B$25,$C190,'Sunday Race 3-13-22'!$AX$11:$AX$25)</f>
        <v>0</v>
      </c>
      <c r="AX190" s="174">
        <f>SUMIF('Sunday Race 3-13-22'!$B$11:$B$25,$C190,'Sunday Race 3-13-22'!$AY$11:$AY$25)</f>
        <v>0</v>
      </c>
      <c r="AY190" s="174">
        <f>SUMIF('Saturday Race 3-19-22'!$B$11:$B$15,$C190,'Saturday Race 3-19-22'!$AU$11:$AU$15)</f>
        <v>0</v>
      </c>
      <c r="AZ190" s="174">
        <f>SUMIF('Saturday Race 3-19-22'!$B$11:$B$15,$C190,'Saturday Race 3-19-22'!$AV$11:$AV$15)</f>
        <v>0</v>
      </c>
      <c r="BA190" s="174">
        <f>SUMIF('Saturday Race 3-19-22'!$B$11:$B$15,$C190,'Saturday Race 3-19-22'!$AW$11:$AW$15)</f>
        <v>0</v>
      </c>
      <c r="BB190" s="174">
        <f>SUMIF('Saturday Race 3-19-22'!$B$11:$B$15,$C190,'Saturday Race 3-19-22'!$AX$11:$AX$15)</f>
        <v>0</v>
      </c>
      <c r="BC190" s="174">
        <f>SUMIF('Saturday Race 3-19-22'!$B$11:$B$15,$C190,'Saturday Race 3-19-22'!$AY$11:$AY$15)</f>
        <v>0</v>
      </c>
      <c r="BD190" s="174">
        <f>SUMIF('Sunday Races 4-10-22'!$B$11:$B$26,$C190,'Sunday Races 4-10-22'!$AU$11:$AU$26)</f>
        <v>0</v>
      </c>
      <c r="BE190" s="174">
        <f>SUMIF('Sunday Races 4-10-22'!$B$11:$B$26,$C190,'Sunday Races 4-10-22'!$AV$11:$AV$26)</f>
        <v>0</v>
      </c>
      <c r="BF190" s="174">
        <f>SUMIF('Sunday Races 4-10-22'!$B$11:$B$26,$C190,'Sunday Races 4-10-22'!$AW$11:$AW$26)</f>
        <v>0</v>
      </c>
      <c r="BG190" s="174">
        <f>SUMIF('Sunday Races 4-10-22'!$B$11:$B$26,$C190,'Sunday Races 4-10-22'!$AX$11:$AX$26)</f>
        <v>0</v>
      </c>
      <c r="BH190" s="174">
        <f>SUMIF('Sunday Races 4-10-22'!$B$11:$B$26,$C190,'Sunday Races 4-10-22'!$AY$11:$AY$26)</f>
        <v>0</v>
      </c>
      <c r="BI190" s="174">
        <f>SUMIF('Sunday Races 5-1-22'!$B$11:$B$28,$C190,'Sunday Races 5-1-22'!$AU$11:$AU$28)</f>
        <v>0</v>
      </c>
      <c r="BJ190" s="174">
        <f>SUMIF('Sunday Races 5-1-22'!$B$11:$B$28,$C190,'Sunday Races 5-1-22'!$AV$11:$AV$28)</f>
        <v>0</v>
      </c>
      <c r="BK190" s="174">
        <f>SUMIF('Sunday Races 5-1-22'!$B$11:$B$28,$C190,'Sunday Races 5-1-22'!$AW$11:$AW$28)</f>
        <v>0</v>
      </c>
      <c r="BL190" s="174">
        <f>SUMIF('Sunday Races 5-1-22'!$B$11:$B$28,$C190,'Sunday Races 5-1-22'!$AX$11:$AX$28)</f>
        <v>0</v>
      </c>
      <c r="BM190" s="174">
        <f>SUMIF('Sunday Races 5-1-22'!$B$11:$B$28,$C190,'Sunday Races 5-1-22'!$AY$11:$AY$28)</f>
        <v>0</v>
      </c>
      <c r="BN190" s="174">
        <f>SUMIF('Sunday Races 6-5-22'!$B$11:$B$28,$C190,'Sunday Races 6-5-22'!$AU$11:$AU$28)</f>
        <v>0</v>
      </c>
      <c r="BO190" s="174">
        <f>SUMIF('Sunday Races 6-5-22'!$B$11:$B$28,$C190,'Sunday Races 6-5-22'!$AV$11:$AV$28)</f>
        <v>0</v>
      </c>
      <c r="BP190" s="174">
        <f>SUMIF('Sunday Races 6-5-22'!$B$11:$B$28,$C190,'Sunday Races 6-5-22'!$AW$11:$AW$28)</f>
        <v>0</v>
      </c>
      <c r="BQ190" s="174">
        <f>SUMIF('Sunday Races 6-5-22'!$B$11:$B$28,$C190,'Sunday Races 6-5-22'!$AX$11:$AX$28)</f>
        <v>0</v>
      </c>
      <c r="BR190" s="174">
        <f>SUMIF('Sunday Races 6-5-22'!$B$11:$B$28,$C190,'Sunday Races 6-5-22'!$AY$11:$AY$28)</f>
        <v>0</v>
      </c>
      <c r="BS190" s="174">
        <f>SUMIF('Sunday Races 6-12-22'!$B$11:$B$24,$C190,'Sunday Races 6-12-22'!$AU$11:$AU$24)</f>
        <v>0</v>
      </c>
      <c r="BT190" s="174">
        <f>SUMIF('Sunday Races 6-12-22'!$B$11:$B$24,$C190,'Sunday Races 6-12-22'!$AV$11:$AV$24)</f>
        <v>0</v>
      </c>
      <c r="BU190" s="174">
        <f>SUMIF('Sunday Races 6-12-22'!$B$11:$B$24,$C190,'Sunday Races 6-12-22'!$AW$11:$AW$24)</f>
        <v>0</v>
      </c>
      <c r="BV190" s="174">
        <f>SUMIF('Sunday Races 6-12-22'!$B$11:$B$24,$C190,'Sunday Races 6-12-22'!$AX$11:$AX$24)</f>
        <v>0</v>
      </c>
      <c r="BW190" s="174">
        <f>SUMIF('Sunday Races 6-12-22'!$B$11:$B$24,$C190,'Sunday Races 6-12-22'!$AY$11:$AY$24)</f>
        <v>0</v>
      </c>
      <c r="BX190" s="174">
        <f>SUMIF('Saturday Races 6-18-22'!$B$11:$B$24,$C190,'Saturday Races 6-18-22'!$AU$11:$AU$24)</f>
        <v>0</v>
      </c>
      <c r="BY190" s="174">
        <f>SUMIF('Saturday Races 6-18-22'!$B$11:$B$24,$C190,'Saturday Races 6-18-22'!$AV$11:$AV$24)</f>
        <v>0</v>
      </c>
      <c r="BZ190" s="174">
        <f>SUMIF('Saturday Races 6-18-22'!$B$11:$B$24,$C190,'Saturday Races 6-18-22'!$AW$11:$AW$24)</f>
        <v>0</v>
      </c>
      <c r="CA190" s="174">
        <f>SUMIF('Saturday Races 6-18-22'!$B$11:$B$24,$C190,'Saturday Races 6-18-22'!$AX$11:$AX$24)</f>
        <v>0</v>
      </c>
      <c r="CB190" s="174">
        <f>SUMIF('Saturday Races 6-18-22'!$B$11:$B$24,$C190,'Saturday Races 6-18-22'!$AY$11:$AY$24)</f>
        <v>0</v>
      </c>
      <c r="CC190" s="174">
        <f>SUMIF('Sunday Races 7-3-22'!$B$11:$B$26,$C190,'Sunday Races 7-3-22'!$AU$11:$AU$26)</f>
        <v>0</v>
      </c>
      <c r="CD190" s="174">
        <f>SUMIF('Sunday Races 7-3-22'!$B$11:$B$26,$C190,'Sunday Races 7-3-22'!$AV$11:$AV$26)</f>
        <v>0</v>
      </c>
      <c r="CE190" s="174">
        <f>SUMIF('Sunday Races 7-3-22'!$B$11:$B$26,$C190,'Sunday Races 7-3-22'!$AW$11:$AW$26)</f>
        <v>0</v>
      </c>
      <c r="CF190" s="174">
        <f>SUMIF('Sunday Races 7-3-22'!$B$11:$B$26,$C190,'Sunday Races 7-3-22'!$AX$11:$AX$26)</f>
        <v>0</v>
      </c>
      <c r="CG190" s="174">
        <f>SUMIF('Sunday Races 7-3-22'!$B$11:$B$26,$C190,'Sunday Races 7-3-22'!$AY$11:$AY$26)</f>
        <v>0</v>
      </c>
      <c r="CH190" s="174">
        <f>SUMIF('Sunday Races 7-31-22'!$B$11:$B$26,$C190,'Sunday Races 7-31-22'!$AU$11:$AU$26)</f>
        <v>0</v>
      </c>
      <c r="CI190" s="174">
        <f>SUMIF('Sunday Races 7-31-22'!$B$11:$B$26,$C190,'Sunday Races 7-31-22'!$AV$11:$AV$26)</f>
        <v>0</v>
      </c>
      <c r="CJ190" s="174">
        <f>SUMIF('Sunday Races 7-31-22'!$B$11:$B$26,$C190,'Sunday Races 7-31-22'!$AW$11:$AW$26)</f>
        <v>0</v>
      </c>
      <c r="CK190" s="174">
        <f>SUMIF('Sunday Races 7-31-22'!$B$11:$B$26,$C190,'Sunday Races 7-31-22'!$AX$11:$AX$26)</f>
        <v>0</v>
      </c>
      <c r="CL190" s="174">
        <f>SUMIF('Sunday Races 7-31-22'!$B$11:$B$26,$C190,'Sunday Races 7-31-22'!$AY$11:$AY$26)</f>
        <v>0</v>
      </c>
      <c r="CM190" s="174">
        <f>SUMIF('Sunday Races 8-14-22'!$B$11:$B$26,$C190,'Sunday Races 8-14-22'!$AU$11:$AU$26)</f>
        <v>0</v>
      </c>
      <c r="CN190" s="174">
        <f>SUMIF('Sunday Races 8-14-22'!$B$11:$B$26,$C190,'Sunday Races 8-14-22'!$AV$11:$AV$26)</f>
        <v>0</v>
      </c>
      <c r="CO190" s="174">
        <f>SUMIF('Sunday Races 8-14-22'!$B$11:$B$26,$C190,'Sunday Races 8-14-22'!$AW$11:$AW$26)</f>
        <v>0</v>
      </c>
      <c r="CP190" s="174">
        <f>SUMIF('Sunday Races 8-14-22'!$B$11:$B$26,$C190,'Sunday Races 8-14-22'!$AX$11:$AX$26)</f>
        <v>0</v>
      </c>
      <c r="CQ190" s="174">
        <f>SUMIF('Sunday Races 8-14-22'!$B$11:$B$26,$C190,'Sunday Races 8-14-22'!$AY$11:$AY$26)</f>
        <v>0</v>
      </c>
      <c r="CR190" s="174">
        <f>SUMIF('Saturday Races 8-20-22'!$B$11:$B$26,$C190,'Saturday Races 8-20-22'!$AU$11:$AU$26)</f>
        <v>0</v>
      </c>
      <c r="CS190" s="174">
        <f>SUMIF('Saturday Races 8-20-22'!$B$11:$B$26,$C190,'Saturday Races 8-20-22'!$AV$11:$AV$26)</f>
        <v>0</v>
      </c>
      <c r="CT190" s="174">
        <f>SUMIF('Saturday Races 8-20-22'!$B$11:$B$26,$C190,'Saturday Races 8-20-22'!$AW$11:$AW$26)</f>
        <v>0</v>
      </c>
      <c r="CU190" s="174">
        <f>SUMIF('Saturday Races 8-20-22'!$B$11:$B$26,$C190,'Saturday Races 8-20-22'!$AX$11:$AX$26)</f>
        <v>0</v>
      </c>
      <c r="CV190" s="174">
        <f>SUMIF('Saturday Races 8-20-22'!$B$11:$B$26,$C190,'Saturday Races 8-20-22'!$AY$11:$AY$26)</f>
        <v>0</v>
      </c>
      <c r="CW190" s="174">
        <f>SUMIF('Sunday Races 9-11-22'!$B$11:$B$20,$C190,'Sunday Races 9-11-22'!$AU$11:$AU$20)</f>
        <v>0</v>
      </c>
      <c r="CX190" s="174">
        <f>SUMIF('Sunday Races 9-11-22'!$B$11:$B$20,$C190,'Sunday Races 9-11-22'!$AV$11:$AV$20)</f>
        <v>0</v>
      </c>
      <c r="CY190" s="174">
        <f>SUMIF('Sunday Races 9-11-22'!$B$11:$B$20,$C190,'Sunday Races 9-11-22'!$AW$11:$AW$20)</f>
        <v>0</v>
      </c>
      <c r="CZ190" s="174">
        <f>SUMIF('Sunday Races 9-11-22'!$B$11:$B$20,$C190,'Sunday Races 9-11-22'!$AX$11:$AX$20)</f>
        <v>0</v>
      </c>
      <c r="DA190" s="174">
        <f>SUMIF('Sunday Races 9-11-22'!$B$11:$B$20,$C190,'Sunday Races 9-11-22'!$AY$11:$AY$20)</f>
        <v>0</v>
      </c>
      <c r="DB190" s="174">
        <f>SUMIF('Sunday Races 10-9-22'!$B$11:$B$21,$C190,'Sunday Races 10-9-22'!$AU$11:$AU$21)</f>
        <v>0</v>
      </c>
      <c r="DC190" s="174">
        <f>SUMIF('Sunday Races 10-9-22'!$B$11:$B$21,$C190,'Sunday Races 10-9-22'!$AV$11:$AV$21)</f>
        <v>0</v>
      </c>
      <c r="DD190" s="174">
        <f>SUMIF('Sunday Races 10-9-22'!$B$11:$B$21,$C190,'Sunday Races 10-9-22'!$AW$11:$AW$21)</f>
        <v>0</v>
      </c>
      <c r="DE190" s="174">
        <f>SUMIF('Sunday Races 10-9-22'!$B$11:$B$21,$C190,'Sunday Races 10-9-22'!$AX$11:$AX$21)</f>
        <v>0</v>
      </c>
      <c r="DF190" s="174">
        <f>SUMIF('Sunday Races 10-9-22'!$B$11:$B$21,$C190,'Sunday Races 10-9-22'!$AY$11:$AY$21)</f>
        <v>0</v>
      </c>
      <c r="DG190" s="174">
        <f>SUMIF('Sunday Races 10-23-22'!$B$11:$B$22,$C190,'Sunday Races 10-23-22'!$AU$11:$AU$22)</f>
        <v>0</v>
      </c>
      <c r="DH190" s="174">
        <f>SUMIF('Sunday Races 10-23-22'!$B$11:$B$22,$C190,'Sunday Races 10-23-22'!$AV$11:$AV$22)</f>
        <v>0</v>
      </c>
      <c r="DI190" s="174">
        <f>SUMIF('Sunday Races 10-23-22'!$B$11:$B$22,$C190,'Sunday Races 10-23-22'!$AW$11:$AW$22)</f>
        <v>0</v>
      </c>
      <c r="DJ190" s="174">
        <f>SUMIF('Sunday Races 10-23-22'!$B$11:$B$22,$C190,'Sunday Races 10-23-22'!$AX$11:$AX$22)</f>
        <v>0</v>
      </c>
      <c r="DK190" s="174">
        <f>SUMIF('Sunday Races 10-23-22'!$B$11:$B$22,$C190,'Sunday Races 10-23-22'!$AY$11:$AY$22)</f>
        <v>0</v>
      </c>
      <c r="DL190" s="175"/>
      <c r="DM190" s="176"/>
      <c r="DN190" s="177">
        <f t="shared" ref="DN190:DW196" si="171">LARGE($K190:$DL190,DN$3)</f>
        <v>0</v>
      </c>
      <c r="DO190" s="177">
        <f t="shared" si="171"/>
        <v>0</v>
      </c>
      <c r="DP190" s="177">
        <f t="shared" si="171"/>
        <v>0</v>
      </c>
      <c r="DQ190" s="177">
        <f t="shared" si="171"/>
        <v>0</v>
      </c>
      <c r="DR190" s="177">
        <f t="shared" si="171"/>
        <v>0</v>
      </c>
      <c r="DS190" s="177">
        <f t="shared" si="171"/>
        <v>0</v>
      </c>
      <c r="DT190" s="177">
        <f t="shared" si="171"/>
        <v>0</v>
      </c>
      <c r="DU190" s="177">
        <f t="shared" si="171"/>
        <v>0</v>
      </c>
      <c r="DV190" s="177">
        <f t="shared" si="171"/>
        <v>0</v>
      </c>
      <c r="DW190" s="177">
        <f t="shared" si="171"/>
        <v>0</v>
      </c>
      <c r="DX190" s="177">
        <f t="shared" ref="DX190:EG196" si="172">LARGE($K190:$DL190,DX$3)</f>
        <v>0</v>
      </c>
      <c r="DY190" s="177">
        <f t="shared" si="172"/>
        <v>0</v>
      </c>
      <c r="DZ190" s="177">
        <f t="shared" si="172"/>
        <v>0</v>
      </c>
      <c r="EA190" s="177">
        <f t="shared" si="172"/>
        <v>0</v>
      </c>
      <c r="EB190" s="177">
        <f t="shared" si="172"/>
        <v>0</v>
      </c>
      <c r="EC190" s="177">
        <f t="shared" si="172"/>
        <v>0</v>
      </c>
      <c r="ED190" s="177">
        <f t="shared" si="172"/>
        <v>0</v>
      </c>
      <c r="EE190" s="177">
        <f t="shared" si="172"/>
        <v>0</v>
      </c>
      <c r="EF190" s="177">
        <f t="shared" si="172"/>
        <v>0</v>
      </c>
      <c r="EG190" s="177">
        <f t="shared" si="172"/>
        <v>0</v>
      </c>
      <c r="EH190" s="177">
        <f t="shared" ref="EH190:EQ196" si="173">LARGE($K190:$DL190,EH$3)</f>
        <v>0</v>
      </c>
      <c r="EI190" s="177">
        <f t="shared" si="173"/>
        <v>0</v>
      </c>
      <c r="EJ190" s="177">
        <f t="shared" si="173"/>
        <v>0</v>
      </c>
      <c r="EK190" s="177">
        <f t="shared" si="173"/>
        <v>0</v>
      </c>
      <c r="EL190" s="177">
        <f t="shared" si="173"/>
        <v>0</v>
      </c>
      <c r="EM190" s="177">
        <f t="shared" si="173"/>
        <v>0</v>
      </c>
      <c r="EN190" s="177">
        <f t="shared" si="173"/>
        <v>0</v>
      </c>
      <c r="EO190" s="177">
        <f t="shared" si="173"/>
        <v>0</v>
      </c>
      <c r="EP190" s="177">
        <f t="shared" si="173"/>
        <v>0</v>
      </c>
      <c r="EQ190" s="177">
        <f t="shared" si="173"/>
        <v>0</v>
      </c>
      <c r="ER190" s="177">
        <f t="shared" ref="ER190:FA196" si="174">LARGE($K190:$DL190,ER$3)</f>
        <v>0</v>
      </c>
      <c r="ES190" s="177">
        <f t="shared" si="174"/>
        <v>0</v>
      </c>
      <c r="ET190" s="177">
        <f t="shared" si="174"/>
        <v>0</v>
      </c>
      <c r="EU190" s="177">
        <f t="shared" si="174"/>
        <v>0</v>
      </c>
      <c r="EV190" s="177">
        <f t="shared" si="174"/>
        <v>0</v>
      </c>
      <c r="EW190" s="177">
        <f t="shared" si="174"/>
        <v>0</v>
      </c>
      <c r="EX190" s="177">
        <f t="shared" si="174"/>
        <v>0</v>
      </c>
      <c r="EY190" s="177">
        <f t="shared" si="174"/>
        <v>0</v>
      </c>
      <c r="EZ190" s="177">
        <f t="shared" si="174"/>
        <v>0</v>
      </c>
      <c r="FA190" s="177">
        <f t="shared" si="174"/>
        <v>0</v>
      </c>
      <c r="FB190" s="177">
        <f t="shared" ref="FB190:FK196" si="175">LARGE($K190:$DL190,FB$3)</f>
        <v>0</v>
      </c>
      <c r="FC190" s="177">
        <f t="shared" si="175"/>
        <v>0</v>
      </c>
      <c r="FD190" s="177">
        <f t="shared" si="175"/>
        <v>0</v>
      </c>
      <c r="FE190" s="177">
        <f t="shared" si="175"/>
        <v>0</v>
      </c>
      <c r="FF190" s="177">
        <f t="shared" si="175"/>
        <v>0</v>
      </c>
      <c r="FG190" s="177">
        <f t="shared" si="175"/>
        <v>0</v>
      </c>
      <c r="FH190" s="177">
        <f t="shared" si="175"/>
        <v>0</v>
      </c>
      <c r="FI190" s="177">
        <f t="shared" si="175"/>
        <v>0</v>
      </c>
      <c r="FJ190" s="177">
        <f t="shared" si="175"/>
        <v>0</v>
      </c>
      <c r="FK190" s="177">
        <f t="shared" si="175"/>
        <v>0</v>
      </c>
      <c r="FL190" s="177">
        <f t="shared" ref="FL190:FZ196" si="176">LARGE($K190:$DL190,FL$3)</f>
        <v>0</v>
      </c>
      <c r="FM190" s="177">
        <f t="shared" si="176"/>
        <v>0</v>
      </c>
      <c r="FN190" s="177">
        <f t="shared" si="176"/>
        <v>0</v>
      </c>
      <c r="FO190" s="177">
        <f t="shared" si="176"/>
        <v>0</v>
      </c>
      <c r="FP190" s="177">
        <f t="shared" si="176"/>
        <v>0</v>
      </c>
      <c r="FQ190" s="177">
        <f t="shared" si="176"/>
        <v>0</v>
      </c>
      <c r="FR190" s="177">
        <f t="shared" si="176"/>
        <v>0</v>
      </c>
      <c r="FS190" s="177">
        <f t="shared" si="176"/>
        <v>0</v>
      </c>
      <c r="FT190" s="177">
        <f t="shared" si="176"/>
        <v>0</v>
      </c>
      <c r="FU190" s="177">
        <f t="shared" si="176"/>
        <v>0</v>
      </c>
      <c r="FV190" s="177">
        <f t="shared" si="176"/>
        <v>0</v>
      </c>
      <c r="FW190" s="177">
        <f t="shared" si="176"/>
        <v>0</v>
      </c>
      <c r="FX190" s="177">
        <f t="shared" si="176"/>
        <v>0</v>
      </c>
      <c r="FY190" s="177">
        <f t="shared" si="176"/>
        <v>0</v>
      </c>
      <c r="FZ190" s="177">
        <f t="shared" si="176"/>
        <v>0</v>
      </c>
      <c r="GA190" s="177"/>
      <c r="GB190" s="229">
        <f t="shared" si="157"/>
        <v>43</v>
      </c>
      <c r="GC190" s="229">
        <f t="shared" si="158"/>
        <v>5</v>
      </c>
      <c r="GD190" s="174">
        <f>SUMIF('One Day 12-04-21 Scots'!$B$11:$B$24,$C190,'One Day 12-04-21 Scots'!$AU$11:$AU$24)</f>
        <v>0</v>
      </c>
      <c r="GE190" s="174">
        <f>SUMIF('One Day 12-04-21 Scots'!$B$11:$B$24,$C190,'One Day 12-04-21 Scots'!$AV$11:$AV$24)</f>
        <v>0</v>
      </c>
      <c r="GF190" s="174">
        <f>SUMIF('One Day 12-04-21 Scots'!$B$11:$B$24,$C190,'One Day 12-04-21 Scots'!$AW$11:$AW$24)</f>
        <v>0</v>
      </c>
      <c r="GG190" s="174">
        <f>SUMIF('One Day 12-04-21 Scots'!$B$11:$B$24,$C190,'One Day 12-04-21 Scots'!$AX$11:$AX$24)</f>
        <v>0</v>
      </c>
      <c r="GH190" s="174">
        <f>SUMIF('One Day 12-04-21 Scots'!$B$11:$B$24,$C190,'One Day 12-04-21 Scots'!$AY$11:$AY$24)</f>
        <v>0</v>
      </c>
      <c r="GI190" s="174">
        <f>SUMIF('One Day 12-04-21 Thistles'!$B$11:$B$25,$C190,'One Day 12-04-21 Thistles'!$AU$11:$AU$25)</f>
        <v>0</v>
      </c>
      <c r="GJ190" s="174">
        <f>SUMIF('One Day 12-04-21 Thistles'!$B$11:$B$25,$C190,'One Day 12-04-21 Thistles'!$AV$11:$AV$25)</f>
        <v>0</v>
      </c>
      <c r="GK190" s="174">
        <f>SUMIF('One Day 12-04-21 Thistles'!$B$11:$B$25,$C190,'One Day 12-04-21 Thistles'!$AW$11:$AW$25)</f>
        <v>0</v>
      </c>
      <c r="GL190" s="174">
        <f>SUMIF('One Day 12-04-21 Thistles'!$B$11:$B$25,$C190,'One Day 12-04-21 Thistles'!$AX$11:$AX$25)</f>
        <v>0</v>
      </c>
      <c r="GM190" s="174">
        <f>SUMIF('One Day 12-04-21 Thistles'!$B$11:$B$25,$C190,'One Day 12-04-21 Thistles'!$AY$11:$AY$25)</f>
        <v>0</v>
      </c>
      <c r="GN190" s="174">
        <f>SUMIF('Chili One Day 2-12-22 Scots'!$B$11:$B$27,$C190,'Chili One Day 2-12-22 Scots'!$AU$11:$AU$27)</f>
        <v>0</v>
      </c>
      <c r="GO190" s="174">
        <f>SUMIF('Chili One Day 2-12-22 Scots'!$B$11:$B$27,$C190,'Chili One Day 2-12-22 Scots'!$AV$11:$AV$27)</f>
        <v>0</v>
      </c>
      <c r="GP190" s="174">
        <f>SUMIF('Chili One Day 2-12-22 Scots'!$B$11:$B$27,$C190,'Chili One Day 2-12-22 Scots'!$AW$11:$AW$27)</f>
        <v>0</v>
      </c>
      <c r="GQ190" s="174">
        <f>SUMIF('Chili One Day 2-12-22 Scots'!$B$11:$B$27,$C190,'Chili One Day 2-12-22 Scots'!$AX$11:$AX$27)</f>
        <v>0</v>
      </c>
      <c r="GR190" s="174">
        <f>SUMIF('Chili One Day 2-12-22 Scots'!$B$11:$B$27,$C190,'Chili One Day 2-12-22 Scots'!$AY$11:$AY$27)</f>
        <v>0</v>
      </c>
      <c r="GS190" s="174">
        <f>SUMIF('Chili One Day 2-12-22 Thistles'!$B$11:$B$27,$C190,'Chili One Day 2-12-22 Thistles'!$AU$11:$AU$27)</f>
        <v>0</v>
      </c>
      <c r="GT190" s="174">
        <f>SUMIF('Chili One Day 2-12-22 Thistles'!$B$11:$B$27,$C190,'Chili One Day 2-12-22 Thistles'!$AV$11:$AV$27)</f>
        <v>0</v>
      </c>
      <c r="GU190" s="174">
        <f>SUMIF('Chili One Day 2-12-22 Thistles'!$B$11:$B$27,$C190,'Chili One Day 2-12-22 Thistles'!$AW$11:$AW$27)</f>
        <v>0</v>
      </c>
      <c r="GV190" s="174">
        <f>SUMIF('Chili One Day 2-12-22 Thistles'!$B$11:$B$27,$C190,'Chili One Day 2-12-22 Thistles'!$AX$11:$AX$27)</f>
        <v>0</v>
      </c>
      <c r="GW190" s="174">
        <f>SUMIF('Chili One Day 2-12-22 Thistles'!$B$11:$B$27,$C190,'Chili One Day 2-12-22 Thistles'!$AY$11:$AY$27)</f>
        <v>0</v>
      </c>
      <c r="GX190" s="174">
        <f>SUMIF('Ironman One Day 3-5-22 FS'!$B$11:$B$26,$C190,'Ironman One Day 3-5-22 FS'!$AU$11:$AU$26)</f>
        <v>0</v>
      </c>
      <c r="GY190" s="174">
        <f>SUMIF('Ironman One Day 3-5-22 FS'!$B$11:$B$26,$C190,'Ironman One Day 3-5-22 FS'!$AV$11:$AV$26)</f>
        <v>0</v>
      </c>
      <c r="GZ190" s="174">
        <f>SUMIF('Ironman One Day 3-5-22 FS'!$B$11:$B$26,$C190,'Ironman One Day 3-5-22 FS'!$AW$11:$AW$26)</f>
        <v>0</v>
      </c>
      <c r="HA190" s="174">
        <f>SUMIF('Ironman One Day 3-5-22 FS'!$B$11:$B$26,$C190,'Ironman One Day 3-5-22 FS'!$AX$11:$AX$26)</f>
        <v>0</v>
      </c>
      <c r="HB190" s="174">
        <f>SUMIF('Ironman One Day 3-5-22 FS'!$B$11:$B$26,$C190,'Ironman One Day 3-5-22 FS'!$AY$11:$AY$26)</f>
        <v>0</v>
      </c>
      <c r="HC190" s="174">
        <f>SUMIF('Ironman One Day 3-5-22 420'!$B$11:$B$26,$C190,'Ironman One Day 3-5-22 420'!$AU$11:$AU$26)</f>
        <v>0</v>
      </c>
      <c r="HD190" s="174">
        <f>SUMIF('Ironman One Day 3-5-22 420'!$B$11:$B$26,$C190,'Ironman One Day 3-5-22 420'!$AV$11:$AV$26)</f>
        <v>0</v>
      </c>
      <c r="HE190" s="174">
        <f>SUMIF('Ironman One Day 3-5-22 420'!$B$11:$B$26,$C190,'Ironman One Day 3-5-22 420'!$AW$11:$AW$26)</f>
        <v>0</v>
      </c>
      <c r="HF190" s="174">
        <f>SUMIF('Ironman One Day 3-5-22 420'!$B$11:$B$26,$C190,'Ironman One Day 3-5-22 420'!$AX$11:$AX$26)</f>
        <v>0</v>
      </c>
      <c r="HG190" s="174">
        <f>SUMIF('Ironman One Day 3-5-22 420'!$B$11:$B$26,$C190,'Ironman One Day 3-5-22 420'!$AY$11:$AY$26)</f>
        <v>0</v>
      </c>
      <c r="HH190" s="174">
        <f>SUMIF('Easter One Day 4-16-22 FS'!$B$11:$B$25,$C190,'Easter One Day 4-16-22 FS'!$AU$11:$AU$25)</f>
        <v>0</v>
      </c>
      <c r="HI190" s="174">
        <f>SUMIF('Easter One Day 4-16-22 FS'!$B$11:$B$25,$C190,'Easter One Day 4-16-22 FS'!$AV$11:$AV$25)</f>
        <v>0</v>
      </c>
      <c r="HJ190" s="174">
        <f>SUMIF('Easter One Day 4-16-22 FS'!$B$11:$B$25,$C190,'Easter One Day 4-16-22 FS'!$AW$11:$AW$25)</f>
        <v>0</v>
      </c>
      <c r="HK190" s="174">
        <f>SUMIF('Easter One Day 4-16-22 FS'!$B$11:$B$25,$C190,'Easter One Day 4-16-22 FS'!$AX$11:$AX$25)</f>
        <v>0</v>
      </c>
      <c r="HL190" s="174">
        <f>SUMIF('Easter One Day 4-16-22 FS'!$B$11:$B$25,$C190,'Easter One Day 4-16-22 FS'!$AY$11:$AY$25)</f>
        <v>0</v>
      </c>
      <c r="HM190" s="174">
        <f>SUMIF('Easter One Day 4-16-22 TH'!$B$11:$B$25,$C190,'Easter One Day 4-16-22 TH'!$AU$11:$AU$25)</f>
        <v>0</v>
      </c>
      <c r="HN190" s="174">
        <f>SUMIF('Easter One Day 4-16-22 TH'!$B$11:$B$25,$C190,'Easter One Day 4-16-22 TH'!$AV$11:$AV$25)</f>
        <v>0</v>
      </c>
      <c r="HO190" s="174">
        <f>SUMIF('Easter One Day 4-16-22 TH'!$B$11:$B$25,$C190,'Easter One Day 4-16-22 TH'!$AW$11:$AW$25)</f>
        <v>0</v>
      </c>
      <c r="HP190" s="174">
        <f>SUMIF('Easter One Day 4-16-22 TH'!$B$11:$B$25,$C190,'Easter One Day 4-16-22 TH'!$AX$11:$AX$25)</f>
        <v>0</v>
      </c>
      <c r="HQ190" s="174">
        <f>SUMIF('Easter One Day 4-16-22 TH'!$B$11:$B$25,$C190,'Easter One Day 4-16-22 TH'!$AY$11:$AY$25)</f>
        <v>0</v>
      </c>
      <c r="HR190" s="174">
        <f>SUMIF('Long Distance Race 5-7-22'!$B$11:$B$25,$C190,'Long Distance Race 5-7-22'!$AU$11:$AU$25)</f>
        <v>0</v>
      </c>
      <c r="HS190" s="174">
        <f>SUMIF('Long Distance Race 5-7-22'!$B$11:$B$18,$C190,'Long Distance Race 5-7-22'!$AV$11:$AV$18)</f>
        <v>0</v>
      </c>
      <c r="HT190" s="174">
        <f>SUMIF('Long Distance Race 5-7-22'!$B$11:$B$18,$C190,'Long Distance Race 5-7-22'!$AW$11:$AW$18)</f>
        <v>0</v>
      </c>
      <c r="HU190" s="174">
        <f>SUMIF('Long Distance Race 5-7-22'!$B$11:$B$18,$C190,'Long Distance Race 5-7-22'!$AX$11:$AX$18)</f>
        <v>0</v>
      </c>
      <c r="HV190" s="174">
        <f>SUMIF('Long Distance Race 5-7-22'!$B$11:$B$18,$C190,'Long Distance Race 5-7-22'!$AY$11:$AY$18)</f>
        <v>0</v>
      </c>
      <c r="HW190" s="174">
        <f>SUMIF('Memorial Day Regatta 5-28-22 Op'!$B$11:$B$25,$C190,'Memorial Day Regatta 5-28-22 Op'!$AU$11:$AU$25)</f>
        <v>0</v>
      </c>
      <c r="HX190" s="174">
        <f>SUMIF('Memorial Day Regatta 5-28-22 Op'!$B$11:$B$18,$C190,'Memorial Day Regatta 5-28-22 Op'!$AV$11:$AV$18)</f>
        <v>0</v>
      </c>
      <c r="HY190" s="174">
        <f>SUMIF('Memorial Day Regatta 5-28-22 Op'!$B$11:$B$18,$C190,'Memorial Day Regatta 5-28-22 Op'!$AW$11:$AW$18)</f>
        <v>0</v>
      </c>
      <c r="HZ190" s="174">
        <f>SUMIF('Memorial Day Regatta 5-28-22 Op'!$B$11:$B$18,$C190,'Memorial Day Regatta 5-28-22 Op'!$AX$11:$AX$18)</f>
        <v>0</v>
      </c>
      <c r="IA190" s="174">
        <f>SUMIF('Memorial Day Regatta 5-28-22 Op'!$B$11:$B$18,$C190,'Memorial Day Regatta 5-28-22 Op'!$AY$11:$AY$18)</f>
        <v>0</v>
      </c>
      <c r="IB190" s="174">
        <f>SUMIF('Caldwell Cup 6-25-22 TH'!$B$11:$B$25,$C190,'Caldwell Cup 6-25-22 TH'!$AU$11:$AU$25)</f>
        <v>0</v>
      </c>
      <c r="IC190" s="174">
        <f>SUMIF('Caldwell Cup 6-25-22 TH'!$B$11:$B$25,$C190,'Caldwell Cup 6-25-22 TH'!$AV$11:$AV$25)</f>
        <v>0</v>
      </c>
      <c r="ID190" s="174">
        <f>SUMIF('Caldwell Cup 6-25-22 TH'!$B$11:$B$25,$C190,'Caldwell Cup 6-25-22 TH'!$AW$11:$AW$25)</f>
        <v>0</v>
      </c>
      <c r="IE190" s="174">
        <f>SUMIF('Caldwell Cup 6-25-22 TH'!$B$11:$B$25,$C190,'Caldwell Cup 6-25-22 TH'!$AX$11:$AX$25)</f>
        <v>0</v>
      </c>
      <c r="IF190" s="174">
        <f>SUMIF('Caldwell Cup 6-25-22 TH'!$B$11:$B$25,$C190,'Caldwell Cup 6-25-22 TH'!$AY$11:$AY$25)</f>
        <v>0</v>
      </c>
      <c r="IG190" s="174">
        <f>SUMIF('Caldwell Cup 6-25-22 FS'!$B$11:$B$21,$C190,'Caldwell Cup 6-25-22 FS'!$AU$11:$AU$21)</f>
        <v>0</v>
      </c>
      <c r="IH190" s="174">
        <f>SUMIF('Caldwell Cup 6-25-22 FS'!$B$11:$B$21,$C190,'Caldwell Cup 6-25-22 FS'!$AV$11:$AV$21)</f>
        <v>0</v>
      </c>
      <c r="II190" s="174">
        <f>SUMIF('Caldwell Cup 6-25-22 FS'!$B$11:$B$21,$C190,'Caldwell Cup 6-25-22 FS'!$AW$11:$AW$21)</f>
        <v>0</v>
      </c>
      <c r="IJ190" s="174">
        <f>SUMIF('Caldwell Cup 6-25-22 FS'!$B$11:$B$21,$C190,'Caldwell Cup 6-25-22 FS'!$AX$11:$AX$21)</f>
        <v>0</v>
      </c>
      <c r="IK190" s="174">
        <f>SUMIF('Caldwell Cup 6-25-22 FS'!$B$11:$B$21,$C190,'Caldwell Cup 6-25-22 FS'!$AY$11:$AY$21)</f>
        <v>0</v>
      </c>
      <c r="IL190" s="174">
        <f>SUMIF('Caldwell Cup 6-25-22 Lasers'!$B$11:$B$23,$C190,'Caldwell Cup 6-25-22 Lasers'!$AU$11:$AU$23)</f>
        <v>0</v>
      </c>
      <c r="IM190" s="174">
        <f>SUMIF('Caldwell Cup 6-25-22 Lasers'!$B$11:$B$23,$C190,'Caldwell Cup 6-25-22 Lasers'!$AV$11:$AV$23)</f>
        <v>0</v>
      </c>
      <c r="IN190" s="174">
        <f>SUMIF('Caldwell Cup 6-25-22 Lasers'!$B$11:$B$23,$C190,'Caldwell Cup 6-25-22 Lasers'!$AW$11:$AW$23)</f>
        <v>0</v>
      </c>
      <c r="IO190" s="174">
        <f>SUMIF('Caldwell Cup 6-25-22 Lasers'!$B$11:$B$23,$C190,'Caldwell Cup 6-25-22 Lasers'!$AX$11:$AX$23)</f>
        <v>0</v>
      </c>
      <c r="IP190" s="174">
        <f>SUMIF('Caldwell Cup 6-25-22 Lasers'!$B$11:$B$23,$C190,'Caldwell Cup 6-25-22 Lasers'!$AY$11:$AY$23)</f>
        <v>0</v>
      </c>
      <c r="IQ190" s="174">
        <f>SUMIF('Labor Day Regatta 9-3-22 FS'!$B$11:$B$30,$C190,'Labor Day Regatta 9-3-22 FS'!$AU$11:$AU$30)</f>
        <v>0</v>
      </c>
      <c r="IR190" s="174">
        <f>SUMIF('Labor Day Regatta 9-3-22 FS'!$B$11:$B$30,$C190,'Labor Day Regatta 9-3-22 FS'!$AV$11:$AV$30)</f>
        <v>0</v>
      </c>
      <c r="IS190" s="174">
        <f>SUMIF('Labor Day Regatta 9-3-22 FS'!$B$11:$B$30,$C190,'Labor Day Regatta 9-3-22 FS'!$AW$11:$AW$30)</f>
        <v>0</v>
      </c>
      <c r="IT190" s="174">
        <f>SUMIF('Labor Day Regatta 9-3-22 FS'!$B$11:$B$30,$C190,'Labor Day Regatta 9-3-22 FS'!$AX$11:$AX$30)</f>
        <v>0</v>
      </c>
      <c r="IU190" s="174">
        <f>SUMIF('Labor Day Regatta 9-3-22 FS'!$B$11:$B$30,$C190,'Labor Day Regatta 9-3-22 FS'!$AY$11:$AY$30)</f>
        <v>0</v>
      </c>
      <c r="IV190" s="174">
        <f>SUMIF('2022-09-17 Leukemia Cup FS'!$B$11:$B$26,$C190,'2022-09-17 Leukemia Cup FS'!$AU$11:$AU$26)</f>
        <v>0</v>
      </c>
      <c r="IW190" s="174">
        <f>SUMIF('2022-09-17 Leukemia Cup FS'!$B$11:$B$26,$C190,'2022-09-17 Leukemia Cup FS'!$AV$11:$AV$26)</f>
        <v>0</v>
      </c>
      <c r="IX190" s="174">
        <f>SUMIF('2022-09-17 Leukemia Cup FS'!$B$11:$B$26,$C190,'2022-09-17 Leukemia Cup FS'!$AW$11:$AW$26)</f>
        <v>0</v>
      </c>
      <c r="IY190" s="174">
        <f>SUMIF('2022-09-17 Leukemia Cup FS'!$B$11:$B$26,$C190,'2022-09-17 Leukemia Cup FS'!$AX$11:$AX$26)</f>
        <v>0</v>
      </c>
      <c r="IZ190" s="174">
        <f>SUMIF('2022-09-17 Leukemia Cup FS'!$B$11:$B$26,$C190,'2022-09-17 Leukemia Cup FS'!$AY$11:$AY$26)</f>
        <v>0</v>
      </c>
      <c r="JA190" s="174">
        <f>SUMIF('2022-09-17 Leukemia Cup TH'!$B$11:$B$28,$C190,'2022-09-17 Leukemia Cup TH'!$AU$11:$AU$28)</f>
        <v>0</v>
      </c>
      <c r="JB190" s="174">
        <f>SUMIF('2022-09-17 Leukemia Cup TH'!$B$11:$B$28,$C190,'2022-09-17 Leukemia Cup TH'!$AV$11:$AV$28)</f>
        <v>0</v>
      </c>
      <c r="JC190" s="174">
        <f>SUMIF('2022-09-17 Leukemia Cup TH'!$B$11:$B$28,$C190,'2022-09-17 Leukemia Cup TH'!$AW$11:$AW$28)</f>
        <v>0</v>
      </c>
      <c r="JD190" s="174">
        <f>SUMIF('2022-09-17 Leukemia Cup TH'!$B$11:$B$28,$C190,'2022-09-17 Leukemia Cup TH'!$AX$11:$AX$28)</f>
        <v>0</v>
      </c>
      <c r="JE190" s="174">
        <f>SUMIF('2022-09-17 Leukemia Cup TH'!$B$11:$B$28,$C190,'2022-09-17 Leukemia Cup TH'!$AY$11:$AY$28)</f>
        <v>0</v>
      </c>
      <c r="JF190" s="174">
        <f>SUMIF('Smith-Berry LDR 9-24-22'!$B$11:$B$30,$C190,'Smith-Berry LDR 9-24-22'!$AU$11:$AU$30)</f>
        <v>0</v>
      </c>
      <c r="JG190" s="174">
        <f>SUMIF('Smith-Berry LDR 9-24-22'!$B$11:$B$30,$C190,'Smith-Berry LDR 9-24-22'!$AV$11:$AV$30)</f>
        <v>0</v>
      </c>
      <c r="JH190" s="174">
        <f>SUMIF('Smith-Berry LDR 9-24-22'!$B$11:$B$30,$C190,'Smith-Berry LDR 9-24-22'!$AW$11:$AW$30)</f>
        <v>0</v>
      </c>
      <c r="JI190" s="174">
        <f>SUMIF('Smith-Berry LDR 9-24-22'!$B$11:$B$30,$C190,'Smith-Berry LDR 9-24-22'!$AX$11:$AX$30)</f>
        <v>0</v>
      </c>
      <c r="JJ190" s="174">
        <f>SUMIF('Smith-Berry LDR 9-24-22'!$B$11:$B$30,$C190,'Smith-Berry LDR 9-24-22'!$AY$11:$AY$30)</f>
        <v>0</v>
      </c>
      <c r="JK190" s="174">
        <f>SUMIF('Great Scot 10-1-22 Cham'!$B$11:$B$38,$C190,'Great Scot 10-1-22 Cham'!$AU$11:$AU$38)</f>
        <v>0</v>
      </c>
      <c r="JL190" s="174">
        <f>SUMIF('Great Scot 10-1-22 Cham'!$B$11:$B$38,$C190,'Great Scot 10-1-22 Cham'!$AV$11:$AV$38)</f>
        <v>0</v>
      </c>
      <c r="JM190" s="174">
        <f>SUMIF('Great Scot 10-1-22 Cham'!$B$11:$B$38,$C190,'Great Scot 10-1-22 Cham'!$AW$11:$AW$38)</f>
        <v>0</v>
      </c>
      <c r="JN190" s="174">
        <f>SUMIF('Great Scot 10-1-22 Cham'!$B$11:$B$38,$C190,'Great Scot 10-1-22 Cham'!$AX$11:$AX$38)</f>
        <v>0</v>
      </c>
      <c r="JO190" s="174">
        <f>SUMIF('Great Scot 10-1-22 Cham'!$B$11:$B$38,$C190,'Great Scot 10-1-22 Cham'!$AY$11:$AY$38)</f>
        <v>0</v>
      </c>
      <c r="JP190" s="174">
        <f>SUMIF('Great Scot 10-1-22 Chal'!$B$11:$B$28,$C190,'Great Scot 10-1-22 Chal'!$AU$11:$AU$28)</f>
        <v>8</v>
      </c>
      <c r="JQ190" s="174">
        <f>SUMIF('Great Scot 10-1-22 Chal'!$B$11:$B$28,$C190,'Great Scot 10-1-22 Chal'!$AV$11:$AV$28)</f>
        <v>9</v>
      </c>
      <c r="JR190" s="174">
        <f>SUMIF('Great Scot 10-1-22 Chal'!$B$11:$B$28,$C190,'Great Scot 10-1-22 Chal'!$AW$11:$AW$28)</f>
        <v>8</v>
      </c>
      <c r="JS190" s="174">
        <f>SUMIF('Great Scot 10-1-22 Chal'!$B$11:$B$28,$C190,'Great Scot 10-1-22 Chal'!$AX$11:$AX$28)</f>
        <v>9</v>
      </c>
      <c r="JT190" s="174">
        <f>SUMIF('Great Scot 10-1-22 Chal'!$B$11:$B$28,$C190,'Great Scot 10-1-22 Chal'!$AY$11:$AY$28)</f>
        <v>9</v>
      </c>
      <c r="JU190" s="174">
        <f>SUMIF('Great Pumpkin Regatta 10-15-22'!$B$11:$B$54,$C190,'Great Pumpkin Regatta 10-15-22'!$AU$11:$AU$54)</f>
        <v>0</v>
      </c>
      <c r="JV190" s="174">
        <f>SUMIF('Great Pumpkin Regatta 10-15-22'!$B$11:$B$54,$C190,'Great Pumpkin Regatta 10-15-22'!$AV$11:$AV$54)</f>
        <v>0</v>
      </c>
      <c r="JW190" s="174">
        <f>SUMIF('Great Pumpkin Regatta 10-15-22'!$B$11:$B$54,$C190,'Great Pumpkin Regatta 10-15-22'!$AW$11:$AW$54)</f>
        <v>0</v>
      </c>
      <c r="JX190" s="174">
        <f>SUMIF('Great Pumpkin Regatta 10-15-22'!$B$11:$B$54,$C190,'Great Pumpkin Regatta 10-15-22'!$AX$11:$AX$54)</f>
        <v>0</v>
      </c>
      <c r="JY190" s="174">
        <f>SUMIF('Great Pumpkin Regatta 10-15-22'!$B$11:$B$54,$C190,'Great Pumpkin Regatta 10-15-22'!$AY$11:$AY$54)</f>
        <v>0</v>
      </c>
      <c r="JZ190" s="174">
        <f>SUMIF('One Day Regatta 10-29-22 FS'!$B$11:$B$19,$C190,'One Day Regatta 10-29-22 FS'!$AU$11:$AU$19)</f>
        <v>0</v>
      </c>
      <c r="KA190" s="174">
        <f>SUMIF('One Day Regatta 10-29-22 FS'!$B$11:$B$19,$C190,'One Day Regatta 10-29-22 FS'!$AV$11:$AV$19)</f>
        <v>0</v>
      </c>
      <c r="KB190" s="174">
        <f>SUMIF('One Day Regatta 10-29-22 FS'!$B$11:$B$19,$C190,'One Day Regatta 10-29-22 FS'!$AW$11:$AW$19)</f>
        <v>0</v>
      </c>
      <c r="KC190" s="174">
        <f>SUMIF('One Day Regatta 10-29-22 FS'!$B$11:$B$19,$C190,'One Day Regatta 10-29-22 FS'!$AX$11:$AX$19)</f>
        <v>0</v>
      </c>
      <c r="KD190" s="174">
        <f>SUMIF('One Day Regatta 10-29-22 FS'!$B$11:$B$19,$C190,'One Day Regatta 10-29-22 FS'!$AY$11:$AY$19)</f>
        <v>0</v>
      </c>
    </row>
    <row r="191" spans="1:290" ht="15" customHeight="1" x14ac:dyDescent="0.2">
      <c r="A191" s="400" t="s">
        <v>1369</v>
      </c>
      <c r="B191" s="134">
        <f t="shared" si="126"/>
        <v>36</v>
      </c>
      <c r="C191" s="170" t="s">
        <v>873</v>
      </c>
      <c r="D191" s="171">
        <f t="shared" si="152"/>
        <v>0</v>
      </c>
      <c r="E191" s="172">
        <f t="shared" si="153"/>
        <v>0</v>
      </c>
      <c r="F191" s="171">
        <f t="shared" si="154"/>
        <v>0</v>
      </c>
      <c r="G191" s="171">
        <v>0</v>
      </c>
      <c r="H191" s="171">
        <f t="shared" si="155"/>
        <v>0</v>
      </c>
      <c r="I191" s="173">
        <f t="shared" si="156"/>
        <v>0</v>
      </c>
      <c r="J191" s="173"/>
      <c r="K191" s="174">
        <f>SUMIF('Saturday Race 11-06-21'!$B$11:$B$21,$C191,'Saturday Race 11-06-21'!$AU$11:$AU$21)</f>
        <v>0</v>
      </c>
      <c r="L191" s="174">
        <f>SUMIF('Saturday Race 11-06-21'!$B$11:$B$21,$C191,'Saturday Race 11-06-21'!$AV$11:$AV$21)</f>
        <v>0</v>
      </c>
      <c r="M191" s="174">
        <f>SUMIF('Saturday Race 11-06-21'!$B$11:$B$21,$C191,'Saturday Race 11-06-21'!$AW$11:$AW$21)</f>
        <v>0</v>
      </c>
      <c r="N191" s="174">
        <f>SUMIF('Saturday Race 11-06-21'!$B$11:$B$21,$C191,'Saturday Race 11-06-21'!$AX$11:$AX$21)</f>
        <v>0</v>
      </c>
      <c r="O191" s="174">
        <f>SUMIF('Saturday Race 11-06-21'!$B$11:$B$21,$C191,'Saturday Race 11-06-21'!$AY$11:$AY$21)</f>
        <v>0</v>
      </c>
      <c r="P191" s="174">
        <f>SUMIF('Saturday Race 11-20-21'!$B$11:$B$20,$C191,'Saturday Race 11-20-21'!$AU$11:$AU$20)</f>
        <v>0</v>
      </c>
      <c r="Q191" s="174">
        <f>SUMIF('Saturday Race 11-20-21'!$B$11:$B$20,$C191,'Saturday Race 11-20-21'!$AV$11:$AV$20)</f>
        <v>0</v>
      </c>
      <c r="R191" s="174">
        <f>SUMIF('Saturday Race 11-20-21'!$B$11:$B$20,$C191,'Saturday Race 11-20-21'!$AW$11:$AW$20)</f>
        <v>0</v>
      </c>
      <c r="S191" s="174">
        <f>SUMIF('Saturday Race 11-20-21'!$B$11:$B$20,$C191,'Saturday Race 11-20-21'!$AX$11:$AX$20)</f>
        <v>0</v>
      </c>
      <c r="T191" s="174">
        <f>SUMIF('Saturday Race 11-20-21'!$B$11:$B$20,$C191,'Saturday Race 11-20-21'!$AY$11:$AY$20)</f>
        <v>0</v>
      </c>
      <c r="U191" s="174">
        <f>SUMIF('Saturday Race 1-08-22'!$B$11:$B$20,$C191,'Saturday Race 1-08-22'!$AU$11:$AU$20)</f>
        <v>0</v>
      </c>
      <c r="V191" s="174">
        <f>SUMIF('Saturday Race 1-08-22'!$B$11:$B$20,$C191,'Saturday Race 1-08-22'!$AV$11:$AV$20)</f>
        <v>0</v>
      </c>
      <c r="W191" s="174">
        <f>SUMIF('Saturday Race 1-08-22'!$B$11:$B$20,$C191,'Saturday Race 1-08-22'!$AW$11:$AW$20)</f>
        <v>0</v>
      </c>
      <c r="X191" s="174">
        <f>SUMIF('Saturday Race 1-08-22'!$B$11:$B$20,$C191,'Saturday Race 1-08-22'!$AX$11:$AX$20)</f>
        <v>0</v>
      </c>
      <c r="Y191" s="174">
        <f>SUMIF('Saturday Race 1-08-22'!$B$11:$B$20,$C191,'Saturday Race 1-08-22'!$AY$11:$AY$20)</f>
        <v>0</v>
      </c>
      <c r="Z191" s="174">
        <f>SUMIF('Saturday Race 1-22-22'!$B$11:$B$20,$C191,'Saturday Race 1-22-22'!$AU$11:$AU$20)</f>
        <v>0</v>
      </c>
      <c r="AA191" s="174">
        <f>SUMIF('Saturday Race 1-22-22'!$B$11:$B$20,$C191,'Saturday Race 1-22-22'!$AV$11:$AV$20)</f>
        <v>0</v>
      </c>
      <c r="AB191" s="174">
        <f>SUMIF('Saturday Race 1-22-22'!$B$11:$B$20,$C191,'Saturday Race 1-22-22'!$AW$11:$AW$20)</f>
        <v>0</v>
      </c>
      <c r="AC191" s="174">
        <f>SUMIF('Saturday Race 1-22-22'!$B$11:$B$20,$C191,'Saturday Race 1-22-22'!$AX$11:$AX$20)</f>
        <v>0</v>
      </c>
      <c r="AD191" s="174">
        <f>SUMIF('Saturday Race 1-22-22'!$B$11:$B$20,$C191,'Saturday Race 1-22-22'!$AY$11:$AY$20)</f>
        <v>0</v>
      </c>
      <c r="AE191" s="174">
        <f>SUMIF('Sunday Race 2-6-22'!$B$11:$B$20,$C191,'Sunday Race 2-6-22'!$AU$11:$AU$20)</f>
        <v>0</v>
      </c>
      <c r="AF191" s="174">
        <f>SUMIF('Sunday Race 2-6-22'!$B$11:$B$20,$C191,'Sunday Race 2-6-22'!$AV$11:$AV$20)</f>
        <v>0</v>
      </c>
      <c r="AG191" s="174">
        <f>SUMIF('Sunday Race 2-6-22'!$B$11:$B$20,$C191,'Sunday Race 2-6-22'!$AW$11:$AW$20)</f>
        <v>0</v>
      </c>
      <c r="AH191" s="174">
        <f>SUMIF('Sunday Race 2-6-22'!$B$11:$B$20,$C191,'Sunday Race 2-6-22'!$AX$11:$AX$20)</f>
        <v>0</v>
      </c>
      <c r="AI191" s="174">
        <f>SUMIF('Sunday Race 2-6-22'!$B$11:$B$20,$C191,'Sunday Race 2-6-22'!$AY$11:$AY$20)</f>
        <v>0</v>
      </c>
      <c r="AJ191" s="174">
        <f>SUMIF('Sunday Race 2-20-22'!$B$11:$B$26,$C191,'Sunday Race 2-20-22'!$AU$11:$AU$26)</f>
        <v>0</v>
      </c>
      <c r="AK191" s="174">
        <f>SUMIF('Sunday Race 2-20-22'!$B$11:$B$26,$C191,'Sunday Race 2-20-22'!$AV$11:$AV$26)</f>
        <v>0</v>
      </c>
      <c r="AL191" s="174">
        <f>SUMIF('Sunday Race 2-20-22'!$B$11:$B$26,$C191,'Sunday Race 2-20-22'!$AW$11:$AW$26)</f>
        <v>0</v>
      </c>
      <c r="AM191" s="174">
        <f>SUMIF('Sunday Race 2-20-22'!$B$11:$B$26,$C191,'Sunday Race 2-20-22'!$AX$11:$AX$26)</f>
        <v>0</v>
      </c>
      <c r="AN191" s="174">
        <f>SUMIF('Sunday Race 2-20-22'!$B$11:$B$26,$C191,'Sunday Race 2-20-22'!$AY$11:$AY$26)</f>
        <v>0</v>
      </c>
      <c r="AO191" s="174">
        <f>SUMIF('Sunday Race 2-27-22'!$B$11:$B$20,$C191,'Sunday Race 2-27-22'!$AU$11:$AU$20)</f>
        <v>0</v>
      </c>
      <c r="AP191" s="174">
        <f>SUMIF('Sunday Race 2-27-22'!$B$11:$B$20,$C191,'Sunday Race 2-27-22'!$AV$11:$AV$20)</f>
        <v>0</v>
      </c>
      <c r="AQ191" s="174">
        <f>SUMIF('Sunday Race 2-27-22'!$B$11:$B$20,$C191,'Sunday Race 2-27-22'!$AW$11:$AW$20)</f>
        <v>0</v>
      </c>
      <c r="AR191" s="174">
        <f>SUMIF('Sunday Race 2-27-22'!$B$11:$B$20,$C191,'Sunday Race 2-27-22'!$AX$11:$AX$20)</f>
        <v>0</v>
      </c>
      <c r="AS191" s="174">
        <f>SUMIF('Sunday Race 2-27-22'!$B$11:$B$20,$C191,'Sunday Race 2-27-22'!$AY$11:$AY$20)</f>
        <v>0</v>
      </c>
      <c r="AT191" s="174">
        <f>SUMIF('Sunday Race 3-13-22'!$B$11:$B$25,$C191,'Sunday Race 3-13-22'!$AU$11:$AU$25)</f>
        <v>0</v>
      </c>
      <c r="AU191" s="174">
        <f>SUMIF('Sunday Race 3-13-22'!$B$11:$B$25,$C191,'Sunday Race 3-13-22'!$AV$11:$AV$25)</f>
        <v>0</v>
      </c>
      <c r="AV191" s="174">
        <f>SUMIF('Sunday Race 3-13-22'!$B$11:$B$25,$C191,'Sunday Race 3-13-22'!$AW$11:$AW$25)</f>
        <v>0</v>
      </c>
      <c r="AW191" s="174">
        <f>SUMIF('Sunday Race 3-13-22'!$B$11:$B$25,$C191,'Sunday Race 3-13-22'!$AX$11:$AX$25)</f>
        <v>0</v>
      </c>
      <c r="AX191" s="174">
        <f>SUMIF('Sunday Race 3-13-22'!$B$11:$B$25,$C191,'Sunday Race 3-13-22'!$AY$11:$AY$25)</f>
        <v>0</v>
      </c>
      <c r="AY191" s="174">
        <f>SUMIF('Saturday Race 3-19-22'!$B$11:$B$15,$C191,'Saturday Race 3-19-22'!$AU$11:$AU$15)</f>
        <v>0</v>
      </c>
      <c r="AZ191" s="174">
        <f>SUMIF('Saturday Race 3-19-22'!$B$11:$B$15,$C191,'Saturday Race 3-19-22'!$AV$11:$AV$15)</f>
        <v>0</v>
      </c>
      <c r="BA191" s="174">
        <f>SUMIF('Saturday Race 3-19-22'!$B$11:$B$15,$C191,'Saturday Race 3-19-22'!$AW$11:$AW$15)</f>
        <v>0</v>
      </c>
      <c r="BB191" s="174">
        <f>SUMIF('Saturday Race 3-19-22'!$B$11:$B$15,$C191,'Saturday Race 3-19-22'!$AX$11:$AX$15)</f>
        <v>0</v>
      </c>
      <c r="BC191" s="174">
        <f>SUMIF('Saturday Race 3-19-22'!$B$11:$B$15,$C191,'Saturday Race 3-19-22'!$AY$11:$AY$15)</f>
        <v>0</v>
      </c>
      <c r="BD191" s="174">
        <f>SUMIF('Sunday Races 4-10-22'!$B$11:$B$26,$C191,'Sunday Races 4-10-22'!$AU$11:$AU$26)</f>
        <v>0</v>
      </c>
      <c r="BE191" s="174">
        <f>SUMIF('Sunday Races 4-10-22'!$B$11:$B$26,$C191,'Sunday Races 4-10-22'!$AV$11:$AV$26)</f>
        <v>0</v>
      </c>
      <c r="BF191" s="174">
        <f>SUMIF('Sunday Races 4-10-22'!$B$11:$B$26,$C191,'Sunday Races 4-10-22'!$AW$11:$AW$26)</f>
        <v>0</v>
      </c>
      <c r="BG191" s="174">
        <f>SUMIF('Sunday Races 4-10-22'!$B$11:$B$26,$C191,'Sunday Races 4-10-22'!$AX$11:$AX$26)</f>
        <v>0</v>
      </c>
      <c r="BH191" s="174">
        <f>SUMIF('Sunday Races 4-10-22'!$B$11:$B$26,$C191,'Sunday Races 4-10-22'!$AY$11:$AY$26)</f>
        <v>0</v>
      </c>
      <c r="BI191" s="174">
        <f>SUMIF('Sunday Races 5-1-22'!$B$11:$B$28,$C191,'Sunday Races 5-1-22'!$AU$11:$AU$28)</f>
        <v>0</v>
      </c>
      <c r="BJ191" s="174">
        <f>SUMIF('Sunday Races 5-1-22'!$B$11:$B$28,$C191,'Sunday Races 5-1-22'!$AV$11:$AV$28)</f>
        <v>0</v>
      </c>
      <c r="BK191" s="174">
        <f>SUMIF('Sunday Races 5-1-22'!$B$11:$B$28,$C191,'Sunday Races 5-1-22'!$AW$11:$AW$28)</f>
        <v>0</v>
      </c>
      <c r="BL191" s="174">
        <f>SUMIF('Sunday Races 5-1-22'!$B$11:$B$28,$C191,'Sunday Races 5-1-22'!$AX$11:$AX$28)</f>
        <v>0</v>
      </c>
      <c r="BM191" s="174">
        <f>SUMIF('Sunday Races 5-1-22'!$B$11:$B$28,$C191,'Sunday Races 5-1-22'!$AY$11:$AY$28)</f>
        <v>0</v>
      </c>
      <c r="BN191" s="174">
        <f>SUMIF('Sunday Races 6-5-22'!$B$11:$B$28,$C191,'Sunday Races 6-5-22'!$AU$11:$AU$28)</f>
        <v>0</v>
      </c>
      <c r="BO191" s="174">
        <f>SUMIF('Sunday Races 6-5-22'!$B$11:$B$28,$C191,'Sunday Races 6-5-22'!$AV$11:$AV$28)</f>
        <v>0</v>
      </c>
      <c r="BP191" s="174">
        <f>SUMIF('Sunday Races 6-5-22'!$B$11:$B$28,$C191,'Sunday Races 6-5-22'!$AW$11:$AW$28)</f>
        <v>0</v>
      </c>
      <c r="BQ191" s="174">
        <f>SUMIF('Sunday Races 6-5-22'!$B$11:$B$28,$C191,'Sunday Races 6-5-22'!$AX$11:$AX$28)</f>
        <v>0</v>
      </c>
      <c r="BR191" s="174">
        <f>SUMIF('Sunday Races 6-5-22'!$B$11:$B$28,$C191,'Sunday Races 6-5-22'!$AY$11:$AY$28)</f>
        <v>0</v>
      </c>
      <c r="BS191" s="174">
        <f>SUMIF('Sunday Races 6-12-22'!$B$11:$B$24,$C191,'Sunday Races 6-12-22'!$AU$11:$AU$24)</f>
        <v>0</v>
      </c>
      <c r="BT191" s="174">
        <f>SUMIF('Sunday Races 6-12-22'!$B$11:$B$24,$C191,'Sunday Races 6-12-22'!$AV$11:$AV$24)</f>
        <v>0</v>
      </c>
      <c r="BU191" s="174">
        <f>SUMIF('Sunday Races 6-12-22'!$B$11:$B$24,$C191,'Sunday Races 6-12-22'!$AW$11:$AW$24)</f>
        <v>0</v>
      </c>
      <c r="BV191" s="174">
        <f>SUMIF('Sunday Races 6-12-22'!$B$11:$B$24,$C191,'Sunday Races 6-12-22'!$AX$11:$AX$24)</f>
        <v>0</v>
      </c>
      <c r="BW191" s="174">
        <f>SUMIF('Sunday Races 6-12-22'!$B$11:$B$24,$C191,'Sunday Races 6-12-22'!$AY$11:$AY$24)</f>
        <v>0</v>
      </c>
      <c r="BX191" s="174">
        <f>SUMIF('Saturday Races 6-18-22'!$B$11:$B$24,$C191,'Saturday Races 6-18-22'!$AU$11:$AU$24)</f>
        <v>0</v>
      </c>
      <c r="BY191" s="174">
        <f>SUMIF('Saturday Races 6-18-22'!$B$11:$B$24,$C191,'Saturday Races 6-18-22'!$AV$11:$AV$24)</f>
        <v>0</v>
      </c>
      <c r="BZ191" s="174">
        <f>SUMIF('Saturday Races 6-18-22'!$B$11:$B$24,$C191,'Saturday Races 6-18-22'!$AW$11:$AW$24)</f>
        <v>0</v>
      </c>
      <c r="CA191" s="174">
        <f>SUMIF('Saturday Races 6-18-22'!$B$11:$B$24,$C191,'Saturday Races 6-18-22'!$AX$11:$AX$24)</f>
        <v>0</v>
      </c>
      <c r="CB191" s="174">
        <f>SUMIF('Saturday Races 6-18-22'!$B$11:$B$24,$C191,'Saturday Races 6-18-22'!$AY$11:$AY$24)</f>
        <v>0</v>
      </c>
      <c r="CC191" s="174">
        <f>SUMIF('Sunday Races 7-3-22'!$B$11:$B$26,$C191,'Sunday Races 7-3-22'!$AU$11:$AU$26)</f>
        <v>0</v>
      </c>
      <c r="CD191" s="174">
        <f>SUMIF('Sunday Races 7-3-22'!$B$11:$B$26,$C191,'Sunday Races 7-3-22'!$AV$11:$AV$26)</f>
        <v>0</v>
      </c>
      <c r="CE191" s="174">
        <f>SUMIF('Sunday Races 7-3-22'!$B$11:$B$26,$C191,'Sunday Races 7-3-22'!$AW$11:$AW$26)</f>
        <v>0</v>
      </c>
      <c r="CF191" s="174">
        <f>SUMIF('Sunday Races 7-3-22'!$B$11:$B$26,$C191,'Sunday Races 7-3-22'!$AX$11:$AX$26)</f>
        <v>0</v>
      </c>
      <c r="CG191" s="174">
        <f>SUMIF('Sunday Races 7-3-22'!$B$11:$B$26,$C191,'Sunday Races 7-3-22'!$AY$11:$AY$26)</f>
        <v>0</v>
      </c>
      <c r="CH191" s="174">
        <f>SUMIF('Sunday Races 7-31-22'!$B$11:$B$26,$C191,'Sunday Races 7-31-22'!$AU$11:$AU$26)</f>
        <v>0</v>
      </c>
      <c r="CI191" s="174">
        <f>SUMIF('Sunday Races 7-31-22'!$B$11:$B$26,$C191,'Sunday Races 7-31-22'!$AV$11:$AV$26)</f>
        <v>0</v>
      </c>
      <c r="CJ191" s="174">
        <f>SUMIF('Sunday Races 7-31-22'!$B$11:$B$26,$C191,'Sunday Races 7-31-22'!$AW$11:$AW$26)</f>
        <v>0</v>
      </c>
      <c r="CK191" s="174">
        <f>SUMIF('Sunday Races 7-31-22'!$B$11:$B$26,$C191,'Sunday Races 7-31-22'!$AX$11:$AX$26)</f>
        <v>0</v>
      </c>
      <c r="CL191" s="174">
        <f>SUMIF('Sunday Races 7-31-22'!$B$11:$B$26,$C191,'Sunday Races 7-31-22'!$AY$11:$AY$26)</f>
        <v>0</v>
      </c>
      <c r="CM191" s="174">
        <f>SUMIF('Sunday Races 8-14-22'!$B$11:$B$26,$C191,'Sunday Races 8-14-22'!$AU$11:$AU$26)</f>
        <v>0</v>
      </c>
      <c r="CN191" s="174">
        <f>SUMIF('Sunday Races 8-14-22'!$B$11:$B$26,$C191,'Sunday Races 8-14-22'!$AV$11:$AV$26)</f>
        <v>0</v>
      </c>
      <c r="CO191" s="174">
        <f>SUMIF('Sunday Races 8-14-22'!$B$11:$B$26,$C191,'Sunday Races 8-14-22'!$AW$11:$AW$26)</f>
        <v>0</v>
      </c>
      <c r="CP191" s="174">
        <f>SUMIF('Sunday Races 8-14-22'!$B$11:$B$26,$C191,'Sunday Races 8-14-22'!$AX$11:$AX$26)</f>
        <v>0</v>
      </c>
      <c r="CQ191" s="174">
        <f>SUMIF('Sunday Races 8-14-22'!$B$11:$B$26,$C191,'Sunday Races 8-14-22'!$AY$11:$AY$26)</f>
        <v>0</v>
      </c>
      <c r="CR191" s="174">
        <f>SUMIF('Saturday Races 8-20-22'!$B$11:$B$26,$C191,'Saturday Races 8-20-22'!$AU$11:$AU$26)</f>
        <v>0</v>
      </c>
      <c r="CS191" s="174">
        <f>SUMIF('Saturday Races 8-20-22'!$B$11:$B$26,$C191,'Saturday Races 8-20-22'!$AV$11:$AV$26)</f>
        <v>0</v>
      </c>
      <c r="CT191" s="174">
        <f>SUMIF('Saturday Races 8-20-22'!$B$11:$B$26,$C191,'Saturday Races 8-20-22'!$AW$11:$AW$26)</f>
        <v>0</v>
      </c>
      <c r="CU191" s="174">
        <f>SUMIF('Saturday Races 8-20-22'!$B$11:$B$26,$C191,'Saturday Races 8-20-22'!$AX$11:$AX$26)</f>
        <v>0</v>
      </c>
      <c r="CV191" s="174">
        <f>SUMIF('Saturday Races 8-20-22'!$B$11:$B$26,$C191,'Saturday Races 8-20-22'!$AY$11:$AY$26)</f>
        <v>0</v>
      </c>
      <c r="CW191" s="174">
        <f>SUMIF('Sunday Races 9-11-22'!$B$11:$B$20,$C191,'Sunday Races 9-11-22'!$AU$11:$AU$20)</f>
        <v>0</v>
      </c>
      <c r="CX191" s="174">
        <f>SUMIF('Sunday Races 9-11-22'!$B$11:$B$20,$C191,'Sunday Races 9-11-22'!$AV$11:$AV$20)</f>
        <v>0</v>
      </c>
      <c r="CY191" s="174">
        <f>SUMIF('Sunday Races 9-11-22'!$B$11:$B$20,$C191,'Sunday Races 9-11-22'!$AW$11:$AW$20)</f>
        <v>0</v>
      </c>
      <c r="CZ191" s="174">
        <f>SUMIF('Sunday Races 9-11-22'!$B$11:$B$20,$C191,'Sunday Races 9-11-22'!$AX$11:$AX$20)</f>
        <v>0</v>
      </c>
      <c r="DA191" s="174">
        <f>SUMIF('Sunday Races 9-11-22'!$B$11:$B$20,$C191,'Sunday Races 9-11-22'!$AY$11:$AY$20)</f>
        <v>0</v>
      </c>
      <c r="DB191" s="174">
        <f>SUMIF('Sunday Races 10-9-22'!$B$11:$B$21,$C191,'Sunday Races 10-9-22'!$AU$11:$AU$21)</f>
        <v>0</v>
      </c>
      <c r="DC191" s="174">
        <f>SUMIF('Sunday Races 10-9-22'!$B$11:$B$21,$C191,'Sunday Races 10-9-22'!$AV$11:$AV$21)</f>
        <v>0</v>
      </c>
      <c r="DD191" s="174">
        <f>SUMIF('Sunday Races 10-9-22'!$B$11:$B$21,$C191,'Sunday Races 10-9-22'!$AW$11:$AW$21)</f>
        <v>0</v>
      </c>
      <c r="DE191" s="174">
        <f>SUMIF('Sunday Races 10-9-22'!$B$11:$B$21,$C191,'Sunday Races 10-9-22'!$AX$11:$AX$21)</f>
        <v>0</v>
      </c>
      <c r="DF191" s="174">
        <f>SUMIF('Sunday Races 10-9-22'!$B$11:$B$21,$C191,'Sunday Races 10-9-22'!$AY$11:$AY$21)</f>
        <v>0</v>
      </c>
      <c r="DG191" s="174">
        <f>SUMIF('Sunday Races 10-23-22'!$B$11:$B$22,$C191,'Sunday Races 10-23-22'!$AU$11:$AU$22)</f>
        <v>0</v>
      </c>
      <c r="DH191" s="174">
        <f>SUMIF('Sunday Races 10-23-22'!$B$11:$B$22,$C191,'Sunday Races 10-23-22'!$AV$11:$AV$22)</f>
        <v>0</v>
      </c>
      <c r="DI191" s="174">
        <f>SUMIF('Sunday Races 10-23-22'!$B$11:$B$22,$C191,'Sunday Races 10-23-22'!$AW$11:$AW$22)</f>
        <v>0</v>
      </c>
      <c r="DJ191" s="174">
        <f>SUMIF('Sunday Races 10-23-22'!$B$11:$B$22,$C191,'Sunday Races 10-23-22'!$AX$11:$AX$22)</f>
        <v>0</v>
      </c>
      <c r="DK191" s="174">
        <f>SUMIF('Sunday Races 10-23-22'!$B$11:$B$22,$C191,'Sunday Races 10-23-22'!$AY$11:$AY$22)</f>
        <v>0</v>
      </c>
      <c r="DL191" s="175"/>
      <c r="DM191" s="176"/>
      <c r="DN191" s="177">
        <f t="shared" si="171"/>
        <v>0</v>
      </c>
      <c r="DO191" s="177">
        <f t="shared" si="171"/>
        <v>0</v>
      </c>
      <c r="DP191" s="177">
        <f t="shared" si="171"/>
        <v>0</v>
      </c>
      <c r="DQ191" s="177">
        <f t="shared" si="171"/>
        <v>0</v>
      </c>
      <c r="DR191" s="177">
        <f t="shared" si="171"/>
        <v>0</v>
      </c>
      <c r="DS191" s="177">
        <f t="shared" si="171"/>
        <v>0</v>
      </c>
      <c r="DT191" s="177">
        <f t="shared" si="171"/>
        <v>0</v>
      </c>
      <c r="DU191" s="177">
        <f t="shared" si="171"/>
        <v>0</v>
      </c>
      <c r="DV191" s="177">
        <f t="shared" si="171"/>
        <v>0</v>
      </c>
      <c r="DW191" s="177">
        <f t="shared" si="171"/>
        <v>0</v>
      </c>
      <c r="DX191" s="177">
        <f t="shared" si="172"/>
        <v>0</v>
      </c>
      <c r="DY191" s="177">
        <f t="shared" si="172"/>
        <v>0</v>
      </c>
      <c r="DZ191" s="177">
        <f t="shared" si="172"/>
        <v>0</v>
      </c>
      <c r="EA191" s="177">
        <f t="shared" si="172"/>
        <v>0</v>
      </c>
      <c r="EB191" s="177">
        <f t="shared" si="172"/>
        <v>0</v>
      </c>
      <c r="EC191" s="177">
        <f t="shared" si="172"/>
        <v>0</v>
      </c>
      <c r="ED191" s="177">
        <f t="shared" si="172"/>
        <v>0</v>
      </c>
      <c r="EE191" s="177">
        <f t="shared" si="172"/>
        <v>0</v>
      </c>
      <c r="EF191" s="177">
        <f t="shared" si="172"/>
        <v>0</v>
      </c>
      <c r="EG191" s="177">
        <f t="shared" si="172"/>
        <v>0</v>
      </c>
      <c r="EH191" s="177">
        <f t="shared" si="173"/>
        <v>0</v>
      </c>
      <c r="EI191" s="177">
        <f t="shared" si="173"/>
        <v>0</v>
      </c>
      <c r="EJ191" s="177">
        <f t="shared" si="173"/>
        <v>0</v>
      </c>
      <c r="EK191" s="177">
        <f t="shared" si="173"/>
        <v>0</v>
      </c>
      <c r="EL191" s="177">
        <f t="shared" si="173"/>
        <v>0</v>
      </c>
      <c r="EM191" s="177">
        <f t="shared" si="173"/>
        <v>0</v>
      </c>
      <c r="EN191" s="177">
        <f t="shared" si="173"/>
        <v>0</v>
      </c>
      <c r="EO191" s="177">
        <f t="shared" si="173"/>
        <v>0</v>
      </c>
      <c r="EP191" s="177">
        <f t="shared" si="173"/>
        <v>0</v>
      </c>
      <c r="EQ191" s="177">
        <f t="shared" si="173"/>
        <v>0</v>
      </c>
      <c r="ER191" s="177">
        <f t="shared" si="174"/>
        <v>0</v>
      </c>
      <c r="ES191" s="177">
        <f t="shared" si="174"/>
        <v>0</v>
      </c>
      <c r="ET191" s="177">
        <f t="shared" si="174"/>
        <v>0</v>
      </c>
      <c r="EU191" s="177">
        <f t="shared" si="174"/>
        <v>0</v>
      </c>
      <c r="EV191" s="177">
        <f t="shared" si="174"/>
        <v>0</v>
      </c>
      <c r="EW191" s="177">
        <f t="shared" si="174"/>
        <v>0</v>
      </c>
      <c r="EX191" s="177">
        <f t="shared" si="174"/>
        <v>0</v>
      </c>
      <c r="EY191" s="177">
        <f t="shared" si="174"/>
        <v>0</v>
      </c>
      <c r="EZ191" s="177">
        <f t="shared" si="174"/>
        <v>0</v>
      </c>
      <c r="FA191" s="177">
        <f t="shared" si="174"/>
        <v>0</v>
      </c>
      <c r="FB191" s="177">
        <f t="shared" si="175"/>
        <v>0</v>
      </c>
      <c r="FC191" s="177">
        <f t="shared" si="175"/>
        <v>0</v>
      </c>
      <c r="FD191" s="177">
        <f t="shared" si="175"/>
        <v>0</v>
      </c>
      <c r="FE191" s="177">
        <f t="shared" si="175"/>
        <v>0</v>
      </c>
      <c r="FF191" s="177">
        <f t="shared" si="175"/>
        <v>0</v>
      </c>
      <c r="FG191" s="177">
        <f t="shared" si="175"/>
        <v>0</v>
      </c>
      <c r="FH191" s="177">
        <f t="shared" si="175"/>
        <v>0</v>
      </c>
      <c r="FI191" s="177">
        <f t="shared" si="175"/>
        <v>0</v>
      </c>
      <c r="FJ191" s="177">
        <f t="shared" si="175"/>
        <v>0</v>
      </c>
      <c r="FK191" s="177">
        <f t="shared" si="175"/>
        <v>0</v>
      </c>
      <c r="FL191" s="177">
        <f t="shared" si="176"/>
        <v>0</v>
      </c>
      <c r="FM191" s="177">
        <f t="shared" si="176"/>
        <v>0</v>
      </c>
      <c r="FN191" s="177">
        <f t="shared" si="176"/>
        <v>0</v>
      </c>
      <c r="FO191" s="177">
        <f t="shared" si="176"/>
        <v>0</v>
      </c>
      <c r="FP191" s="177">
        <f t="shared" si="176"/>
        <v>0</v>
      </c>
      <c r="FQ191" s="177">
        <f t="shared" si="176"/>
        <v>0</v>
      </c>
      <c r="FR191" s="177">
        <f t="shared" si="176"/>
        <v>0</v>
      </c>
      <c r="FS191" s="177">
        <f t="shared" si="176"/>
        <v>0</v>
      </c>
      <c r="FT191" s="177">
        <f t="shared" si="176"/>
        <v>0</v>
      </c>
      <c r="FU191" s="177">
        <f t="shared" si="176"/>
        <v>0</v>
      </c>
      <c r="FV191" s="177">
        <f t="shared" si="176"/>
        <v>0</v>
      </c>
      <c r="FW191" s="177">
        <f t="shared" si="176"/>
        <v>0</v>
      </c>
      <c r="FX191" s="177">
        <f t="shared" si="176"/>
        <v>0</v>
      </c>
      <c r="FY191" s="177">
        <f t="shared" si="176"/>
        <v>0</v>
      </c>
      <c r="FZ191" s="177">
        <f t="shared" si="176"/>
        <v>0</v>
      </c>
      <c r="GA191" s="177"/>
      <c r="GB191" s="229">
        <f t="shared" si="157"/>
        <v>42</v>
      </c>
      <c r="GC191" s="229">
        <f t="shared" si="158"/>
        <v>4</v>
      </c>
      <c r="GD191" s="174">
        <f>SUMIF('One Day 12-04-21 Scots'!$B$11:$B$24,$C191,'One Day 12-04-21 Scots'!$AU$11:$AU$24)</f>
        <v>0</v>
      </c>
      <c r="GE191" s="174">
        <f>SUMIF('One Day 12-04-21 Scots'!$B$11:$B$24,$C191,'One Day 12-04-21 Scots'!$AV$11:$AV$24)</f>
        <v>0</v>
      </c>
      <c r="GF191" s="174">
        <f>SUMIF('One Day 12-04-21 Scots'!$B$11:$B$24,$C191,'One Day 12-04-21 Scots'!$AW$11:$AW$24)</f>
        <v>0</v>
      </c>
      <c r="GG191" s="174">
        <f>SUMIF('One Day 12-04-21 Scots'!$B$11:$B$24,$C191,'One Day 12-04-21 Scots'!$AX$11:$AX$24)</f>
        <v>0</v>
      </c>
      <c r="GH191" s="174">
        <f>SUMIF('One Day 12-04-21 Scots'!$B$11:$B$24,$C191,'One Day 12-04-21 Scots'!$AY$11:$AY$24)</f>
        <v>0</v>
      </c>
      <c r="GI191" s="174">
        <f>SUMIF('One Day 12-04-21 Thistles'!$B$11:$B$25,$C191,'One Day 12-04-21 Thistles'!$AU$11:$AU$25)</f>
        <v>0</v>
      </c>
      <c r="GJ191" s="174">
        <f>SUMIF('One Day 12-04-21 Thistles'!$B$11:$B$25,$C191,'One Day 12-04-21 Thistles'!$AV$11:$AV$25)</f>
        <v>0</v>
      </c>
      <c r="GK191" s="174">
        <f>SUMIF('One Day 12-04-21 Thistles'!$B$11:$B$25,$C191,'One Day 12-04-21 Thistles'!$AW$11:$AW$25)</f>
        <v>0</v>
      </c>
      <c r="GL191" s="174">
        <f>SUMIF('One Day 12-04-21 Thistles'!$B$11:$B$25,$C191,'One Day 12-04-21 Thistles'!$AX$11:$AX$25)</f>
        <v>0</v>
      </c>
      <c r="GM191" s="174">
        <f>SUMIF('One Day 12-04-21 Thistles'!$B$11:$B$25,$C191,'One Day 12-04-21 Thistles'!$AY$11:$AY$25)</f>
        <v>0</v>
      </c>
      <c r="GN191" s="174">
        <f>SUMIF('Chili One Day 2-12-22 Scots'!$B$11:$B$27,$C191,'Chili One Day 2-12-22 Scots'!$AU$11:$AU$27)</f>
        <v>0</v>
      </c>
      <c r="GO191" s="174">
        <f>SUMIF('Chili One Day 2-12-22 Scots'!$B$11:$B$27,$C191,'Chili One Day 2-12-22 Scots'!$AV$11:$AV$27)</f>
        <v>0</v>
      </c>
      <c r="GP191" s="174">
        <f>SUMIF('Chili One Day 2-12-22 Scots'!$B$11:$B$27,$C191,'Chili One Day 2-12-22 Scots'!$AW$11:$AW$27)</f>
        <v>0</v>
      </c>
      <c r="GQ191" s="174">
        <f>SUMIF('Chili One Day 2-12-22 Scots'!$B$11:$B$27,$C191,'Chili One Day 2-12-22 Scots'!$AX$11:$AX$27)</f>
        <v>0</v>
      </c>
      <c r="GR191" s="174">
        <f>SUMIF('Chili One Day 2-12-22 Scots'!$B$11:$B$27,$C191,'Chili One Day 2-12-22 Scots'!$AY$11:$AY$27)</f>
        <v>0</v>
      </c>
      <c r="GS191" s="174">
        <f>SUMIF('Chili One Day 2-12-22 Thistles'!$B$11:$B$27,$C191,'Chili One Day 2-12-22 Thistles'!$AU$11:$AU$27)</f>
        <v>0</v>
      </c>
      <c r="GT191" s="174">
        <f>SUMIF('Chili One Day 2-12-22 Thistles'!$B$11:$B$27,$C191,'Chili One Day 2-12-22 Thistles'!$AV$11:$AV$27)</f>
        <v>0</v>
      </c>
      <c r="GU191" s="174">
        <f>SUMIF('Chili One Day 2-12-22 Thistles'!$B$11:$B$27,$C191,'Chili One Day 2-12-22 Thistles'!$AW$11:$AW$27)</f>
        <v>0</v>
      </c>
      <c r="GV191" s="174">
        <f>SUMIF('Chili One Day 2-12-22 Thistles'!$B$11:$B$27,$C191,'Chili One Day 2-12-22 Thistles'!$AX$11:$AX$27)</f>
        <v>0</v>
      </c>
      <c r="GW191" s="174">
        <f>SUMIF('Chili One Day 2-12-22 Thistles'!$B$11:$B$27,$C191,'Chili One Day 2-12-22 Thistles'!$AY$11:$AY$27)</f>
        <v>0</v>
      </c>
      <c r="GX191" s="174">
        <f>SUMIF('Ironman One Day 3-5-22 FS'!$B$11:$B$26,$C191,'Ironman One Day 3-5-22 FS'!$AU$11:$AU$26)</f>
        <v>0</v>
      </c>
      <c r="GY191" s="174">
        <f>SUMIF('Ironman One Day 3-5-22 FS'!$B$11:$B$26,$C191,'Ironman One Day 3-5-22 FS'!$AV$11:$AV$26)</f>
        <v>0</v>
      </c>
      <c r="GZ191" s="174">
        <f>SUMIF('Ironman One Day 3-5-22 FS'!$B$11:$B$26,$C191,'Ironman One Day 3-5-22 FS'!$AW$11:$AW$26)</f>
        <v>0</v>
      </c>
      <c r="HA191" s="174">
        <f>SUMIF('Ironman One Day 3-5-22 FS'!$B$11:$B$26,$C191,'Ironman One Day 3-5-22 FS'!$AX$11:$AX$26)</f>
        <v>0</v>
      </c>
      <c r="HB191" s="174">
        <f>SUMIF('Ironman One Day 3-5-22 FS'!$B$11:$B$26,$C191,'Ironman One Day 3-5-22 FS'!$AY$11:$AY$26)</f>
        <v>0</v>
      </c>
      <c r="HC191" s="174">
        <f>SUMIF('Ironman One Day 3-5-22 420'!$B$11:$B$26,$C191,'Ironman One Day 3-5-22 420'!$AU$11:$AU$26)</f>
        <v>0</v>
      </c>
      <c r="HD191" s="174">
        <f>SUMIF('Ironman One Day 3-5-22 420'!$B$11:$B$26,$C191,'Ironman One Day 3-5-22 420'!$AV$11:$AV$26)</f>
        <v>0</v>
      </c>
      <c r="HE191" s="174">
        <f>SUMIF('Ironman One Day 3-5-22 420'!$B$11:$B$26,$C191,'Ironman One Day 3-5-22 420'!$AW$11:$AW$26)</f>
        <v>0</v>
      </c>
      <c r="HF191" s="174">
        <f>SUMIF('Ironman One Day 3-5-22 420'!$B$11:$B$26,$C191,'Ironman One Day 3-5-22 420'!$AX$11:$AX$26)</f>
        <v>0</v>
      </c>
      <c r="HG191" s="174">
        <f>SUMIF('Ironman One Day 3-5-22 420'!$B$11:$B$26,$C191,'Ironman One Day 3-5-22 420'!$AY$11:$AY$26)</f>
        <v>0</v>
      </c>
      <c r="HH191" s="174">
        <f>SUMIF('Easter One Day 4-16-22 FS'!$B$11:$B$25,$C191,'Easter One Day 4-16-22 FS'!$AU$11:$AU$25)</f>
        <v>0</v>
      </c>
      <c r="HI191" s="174">
        <f>SUMIF('Easter One Day 4-16-22 FS'!$B$11:$B$25,$C191,'Easter One Day 4-16-22 FS'!$AV$11:$AV$25)</f>
        <v>0</v>
      </c>
      <c r="HJ191" s="174">
        <f>SUMIF('Easter One Day 4-16-22 FS'!$B$11:$B$25,$C191,'Easter One Day 4-16-22 FS'!$AW$11:$AW$25)</f>
        <v>0</v>
      </c>
      <c r="HK191" s="174">
        <f>SUMIF('Easter One Day 4-16-22 FS'!$B$11:$B$25,$C191,'Easter One Day 4-16-22 FS'!$AX$11:$AX$25)</f>
        <v>0</v>
      </c>
      <c r="HL191" s="174">
        <f>SUMIF('Easter One Day 4-16-22 FS'!$B$11:$B$25,$C191,'Easter One Day 4-16-22 FS'!$AY$11:$AY$25)</f>
        <v>0</v>
      </c>
      <c r="HM191" s="174">
        <f>SUMIF('Easter One Day 4-16-22 TH'!$B$11:$B$25,$C191,'Easter One Day 4-16-22 TH'!$AU$11:$AU$25)</f>
        <v>0</v>
      </c>
      <c r="HN191" s="174">
        <f>SUMIF('Easter One Day 4-16-22 TH'!$B$11:$B$25,$C191,'Easter One Day 4-16-22 TH'!$AV$11:$AV$25)</f>
        <v>0</v>
      </c>
      <c r="HO191" s="174">
        <f>SUMIF('Easter One Day 4-16-22 TH'!$B$11:$B$25,$C191,'Easter One Day 4-16-22 TH'!$AW$11:$AW$25)</f>
        <v>0</v>
      </c>
      <c r="HP191" s="174">
        <f>SUMIF('Easter One Day 4-16-22 TH'!$B$11:$B$25,$C191,'Easter One Day 4-16-22 TH'!$AX$11:$AX$25)</f>
        <v>0</v>
      </c>
      <c r="HQ191" s="174">
        <f>SUMIF('Easter One Day 4-16-22 TH'!$B$11:$B$25,$C191,'Easter One Day 4-16-22 TH'!$AY$11:$AY$25)</f>
        <v>0</v>
      </c>
      <c r="HR191" s="174">
        <f>SUMIF('Long Distance Race 5-7-22'!$B$11:$B$25,$C191,'Long Distance Race 5-7-22'!$AU$11:$AU$25)</f>
        <v>0</v>
      </c>
      <c r="HS191" s="174">
        <f>SUMIF('Long Distance Race 5-7-22'!$B$11:$B$18,$C191,'Long Distance Race 5-7-22'!$AV$11:$AV$18)</f>
        <v>0</v>
      </c>
      <c r="HT191" s="174">
        <f>SUMIF('Long Distance Race 5-7-22'!$B$11:$B$18,$C191,'Long Distance Race 5-7-22'!$AW$11:$AW$18)</f>
        <v>0</v>
      </c>
      <c r="HU191" s="174">
        <f>SUMIF('Long Distance Race 5-7-22'!$B$11:$B$18,$C191,'Long Distance Race 5-7-22'!$AX$11:$AX$18)</f>
        <v>0</v>
      </c>
      <c r="HV191" s="174">
        <f>SUMIF('Long Distance Race 5-7-22'!$B$11:$B$18,$C191,'Long Distance Race 5-7-22'!$AY$11:$AY$18)</f>
        <v>0</v>
      </c>
      <c r="HW191" s="174">
        <f>SUMIF('Memorial Day Regatta 5-28-22 Op'!$B$11:$B$25,$C191,'Memorial Day Regatta 5-28-22 Op'!$AU$11:$AU$25)</f>
        <v>0</v>
      </c>
      <c r="HX191" s="174">
        <f>SUMIF('Memorial Day Regatta 5-28-22 Op'!$B$11:$B$18,$C191,'Memorial Day Regatta 5-28-22 Op'!$AV$11:$AV$18)</f>
        <v>0</v>
      </c>
      <c r="HY191" s="174">
        <f>SUMIF('Memorial Day Regatta 5-28-22 Op'!$B$11:$B$18,$C191,'Memorial Day Regatta 5-28-22 Op'!$AW$11:$AW$18)</f>
        <v>0</v>
      </c>
      <c r="HZ191" s="174">
        <f>SUMIF('Memorial Day Regatta 5-28-22 Op'!$B$11:$B$18,$C191,'Memorial Day Regatta 5-28-22 Op'!$AX$11:$AX$18)</f>
        <v>0</v>
      </c>
      <c r="IA191" s="174">
        <f>SUMIF('Memorial Day Regatta 5-28-22 Op'!$B$11:$B$18,$C191,'Memorial Day Regatta 5-28-22 Op'!$AY$11:$AY$18)</f>
        <v>0</v>
      </c>
      <c r="IB191" s="174">
        <f>SUMIF('Caldwell Cup 6-25-22 TH'!$B$11:$B$25,$C191,'Caldwell Cup 6-25-22 TH'!$AU$11:$AU$25)</f>
        <v>0</v>
      </c>
      <c r="IC191" s="174">
        <f>SUMIF('Caldwell Cup 6-25-22 TH'!$B$11:$B$25,$C191,'Caldwell Cup 6-25-22 TH'!$AV$11:$AV$25)</f>
        <v>0</v>
      </c>
      <c r="ID191" s="174">
        <f>SUMIF('Caldwell Cup 6-25-22 TH'!$B$11:$B$25,$C191,'Caldwell Cup 6-25-22 TH'!$AW$11:$AW$25)</f>
        <v>0</v>
      </c>
      <c r="IE191" s="174">
        <f>SUMIF('Caldwell Cup 6-25-22 TH'!$B$11:$B$25,$C191,'Caldwell Cup 6-25-22 TH'!$AX$11:$AX$25)</f>
        <v>0</v>
      </c>
      <c r="IF191" s="174">
        <f>SUMIF('Caldwell Cup 6-25-22 TH'!$B$11:$B$25,$C191,'Caldwell Cup 6-25-22 TH'!$AY$11:$AY$25)</f>
        <v>0</v>
      </c>
      <c r="IG191" s="174">
        <f>SUMIF('Caldwell Cup 6-25-22 FS'!$B$11:$B$21,$C191,'Caldwell Cup 6-25-22 FS'!$AU$11:$AU$21)</f>
        <v>0</v>
      </c>
      <c r="IH191" s="174">
        <f>SUMIF('Caldwell Cup 6-25-22 FS'!$B$11:$B$21,$C191,'Caldwell Cup 6-25-22 FS'!$AV$11:$AV$21)</f>
        <v>0</v>
      </c>
      <c r="II191" s="174">
        <f>SUMIF('Caldwell Cup 6-25-22 FS'!$B$11:$B$21,$C191,'Caldwell Cup 6-25-22 FS'!$AW$11:$AW$21)</f>
        <v>0</v>
      </c>
      <c r="IJ191" s="174">
        <f>SUMIF('Caldwell Cup 6-25-22 FS'!$B$11:$B$21,$C191,'Caldwell Cup 6-25-22 FS'!$AX$11:$AX$21)</f>
        <v>0</v>
      </c>
      <c r="IK191" s="174">
        <f>SUMIF('Caldwell Cup 6-25-22 FS'!$B$11:$B$21,$C191,'Caldwell Cup 6-25-22 FS'!$AY$11:$AY$21)</f>
        <v>0</v>
      </c>
      <c r="IL191" s="174">
        <f>SUMIF('Caldwell Cup 6-25-22 Lasers'!$B$11:$B$23,$C191,'Caldwell Cup 6-25-22 Lasers'!$AU$11:$AU$23)</f>
        <v>0</v>
      </c>
      <c r="IM191" s="174">
        <f>SUMIF('Caldwell Cup 6-25-22 Lasers'!$B$11:$B$23,$C191,'Caldwell Cup 6-25-22 Lasers'!$AV$11:$AV$23)</f>
        <v>0</v>
      </c>
      <c r="IN191" s="174">
        <f>SUMIF('Caldwell Cup 6-25-22 Lasers'!$B$11:$B$23,$C191,'Caldwell Cup 6-25-22 Lasers'!$AW$11:$AW$23)</f>
        <v>0</v>
      </c>
      <c r="IO191" s="174">
        <f>SUMIF('Caldwell Cup 6-25-22 Lasers'!$B$11:$B$23,$C191,'Caldwell Cup 6-25-22 Lasers'!$AX$11:$AX$23)</f>
        <v>0</v>
      </c>
      <c r="IP191" s="174">
        <f>SUMIF('Caldwell Cup 6-25-22 Lasers'!$B$11:$B$23,$C191,'Caldwell Cup 6-25-22 Lasers'!$AY$11:$AY$23)</f>
        <v>0</v>
      </c>
      <c r="IQ191" s="174">
        <f>SUMIF('Labor Day Regatta 9-3-22 FS'!$B$11:$B$30,$C191,'Labor Day Regatta 9-3-22 FS'!$AU$11:$AU$30)</f>
        <v>0</v>
      </c>
      <c r="IR191" s="174">
        <f>SUMIF('Labor Day Regatta 9-3-22 FS'!$B$11:$B$30,$C191,'Labor Day Regatta 9-3-22 FS'!$AV$11:$AV$30)</f>
        <v>0</v>
      </c>
      <c r="IS191" s="174">
        <f>SUMIF('Labor Day Regatta 9-3-22 FS'!$B$11:$B$30,$C191,'Labor Day Regatta 9-3-22 FS'!$AW$11:$AW$30)</f>
        <v>0</v>
      </c>
      <c r="IT191" s="174">
        <f>SUMIF('Labor Day Regatta 9-3-22 FS'!$B$11:$B$30,$C191,'Labor Day Regatta 9-3-22 FS'!$AX$11:$AX$30)</f>
        <v>0</v>
      </c>
      <c r="IU191" s="174">
        <f>SUMIF('Labor Day Regatta 9-3-22 FS'!$B$11:$B$30,$C191,'Labor Day Regatta 9-3-22 FS'!$AY$11:$AY$30)</f>
        <v>0</v>
      </c>
      <c r="IV191" s="174">
        <f>SUMIF('2022-09-17 Leukemia Cup FS'!$B$11:$B$26,$C191,'2022-09-17 Leukemia Cup FS'!$AU$11:$AU$26)</f>
        <v>0</v>
      </c>
      <c r="IW191" s="174">
        <f>SUMIF('2022-09-17 Leukemia Cup FS'!$B$11:$B$26,$C191,'2022-09-17 Leukemia Cup FS'!$AV$11:$AV$26)</f>
        <v>0</v>
      </c>
      <c r="IX191" s="174">
        <f>SUMIF('2022-09-17 Leukemia Cup FS'!$B$11:$B$26,$C191,'2022-09-17 Leukemia Cup FS'!$AW$11:$AW$26)</f>
        <v>0</v>
      </c>
      <c r="IY191" s="174">
        <f>SUMIF('2022-09-17 Leukemia Cup FS'!$B$11:$B$26,$C191,'2022-09-17 Leukemia Cup FS'!$AX$11:$AX$26)</f>
        <v>0</v>
      </c>
      <c r="IZ191" s="174">
        <f>SUMIF('2022-09-17 Leukemia Cup FS'!$B$11:$B$26,$C191,'2022-09-17 Leukemia Cup FS'!$AY$11:$AY$26)</f>
        <v>0</v>
      </c>
      <c r="JA191" s="174">
        <f>SUMIF('2022-09-17 Leukemia Cup TH'!$B$11:$B$28,$C191,'2022-09-17 Leukemia Cup TH'!$AU$11:$AU$28)</f>
        <v>0</v>
      </c>
      <c r="JB191" s="174">
        <f>SUMIF('2022-09-17 Leukemia Cup TH'!$B$11:$B$28,$C191,'2022-09-17 Leukemia Cup TH'!$AV$11:$AV$28)</f>
        <v>0</v>
      </c>
      <c r="JC191" s="174">
        <f>SUMIF('2022-09-17 Leukemia Cup TH'!$B$11:$B$28,$C191,'2022-09-17 Leukemia Cup TH'!$AW$11:$AW$28)</f>
        <v>0</v>
      </c>
      <c r="JD191" s="174">
        <f>SUMIF('2022-09-17 Leukemia Cup TH'!$B$11:$B$28,$C191,'2022-09-17 Leukemia Cup TH'!$AX$11:$AX$28)</f>
        <v>0</v>
      </c>
      <c r="JE191" s="174">
        <f>SUMIF('2022-09-17 Leukemia Cup TH'!$B$11:$B$28,$C191,'2022-09-17 Leukemia Cup TH'!$AY$11:$AY$28)</f>
        <v>0</v>
      </c>
      <c r="JF191" s="174">
        <f>SUMIF('Smith-Berry LDR 9-24-22'!$B$11:$B$30,$C191,'Smith-Berry LDR 9-24-22'!$AU$11:$AU$30)</f>
        <v>0</v>
      </c>
      <c r="JG191" s="174">
        <f>SUMIF('Smith-Berry LDR 9-24-22'!$B$11:$B$30,$C191,'Smith-Berry LDR 9-24-22'!$AV$11:$AV$30)</f>
        <v>0</v>
      </c>
      <c r="JH191" s="174">
        <f>SUMIF('Smith-Berry LDR 9-24-22'!$B$11:$B$30,$C191,'Smith-Berry LDR 9-24-22'!$AW$11:$AW$30)</f>
        <v>0</v>
      </c>
      <c r="JI191" s="174">
        <f>SUMIF('Smith-Berry LDR 9-24-22'!$B$11:$B$30,$C191,'Smith-Berry LDR 9-24-22'!$AX$11:$AX$30)</f>
        <v>0</v>
      </c>
      <c r="JJ191" s="174">
        <f>SUMIF('Smith-Berry LDR 9-24-22'!$B$11:$B$30,$C191,'Smith-Berry LDR 9-24-22'!$AY$11:$AY$30)</f>
        <v>0</v>
      </c>
      <c r="JK191" s="174">
        <f>SUMIF('Great Scot 10-1-22 Cham'!$B$11:$B$38,$C191,'Great Scot 10-1-22 Cham'!$AU$11:$AU$38)</f>
        <v>0</v>
      </c>
      <c r="JL191" s="174">
        <f>SUMIF('Great Scot 10-1-22 Cham'!$B$11:$B$38,$C191,'Great Scot 10-1-22 Cham'!$AV$11:$AV$38)</f>
        <v>0</v>
      </c>
      <c r="JM191" s="174">
        <f>SUMIF('Great Scot 10-1-22 Cham'!$B$11:$B$38,$C191,'Great Scot 10-1-22 Cham'!$AW$11:$AW$38)</f>
        <v>0</v>
      </c>
      <c r="JN191" s="174">
        <f>SUMIF('Great Scot 10-1-22 Cham'!$B$11:$B$38,$C191,'Great Scot 10-1-22 Cham'!$AX$11:$AX$38)</f>
        <v>0</v>
      </c>
      <c r="JO191" s="174">
        <f>SUMIF('Great Scot 10-1-22 Cham'!$B$11:$B$38,$C191,'Great Scot 10-1-22 Cham'!$AY$11:$AY$38)</f>
        <v>0</v>
      </c>
      <c r="JP191" s="174">
        <f>SUMIF('Great Scot 10-1-22 Chal'!$B$11:$B$28,$C191,'Great Scot 10-1-22 Chal'!$AU$11:$AU$28)</f>
        <v>0</v>
      </c>
      <c r="JQ191" s="174">
        <f>SUMIF('Great Scot 10-1-22 Chal'!$B$11:$B$28,$C191,'Great Scot 10-1-22 Chal'!$AV$11:$AV$28)</f>
        <v>0</v>
      </c>
      <c r="JR191" s="174">
        <f>SUMIF('Great Scot 10-1-22 Chal'!$B$11:$B$28,$C191,'Great Scot 10-1-22 Chal'!$AW$11:$AW$28)</f>
        <v>0</v>
      </c>
      <c r="JS191" s="174">
        <f>SUMIF('Great Scot 10-1-22 Chal'!$B$11:$B$28,$C191,'Great Scot 10-1-22 Chal'!$AX$11:$AX$28)</f>
        <v>0</v>
      </c>
      <c r="JT191" s="174">
        <f>SUMIF('Great Scot 10-1-22 Chal'!$B$11:$B$28,$C191,'Great Scot 10-1-22 Chal'!$AY$11:$AY$28)</f>
        <v>0</v>
      </c>
      <c r="JU191" s="174">
        <f>SUMIF('Great Pumpkin Regatta 10-15-22'!$B$11:$B$54,$C191,'Great Pumpkin Regatta 10-15-22'!$AU$11:$AU$54)</f>
        <v>12</v>
      </c>
      <c r="JV191" s="174">
        <f>SUMIF('Great Pumpkin Regatta 10-15-22'!$B$11:$B$54,$C191,'Great Pumpkin Regatta 10-15-22'!$AV$11:$AV$54)</f>
        <v>5</v>
      </c>
      <c r="JW191" s="174">
        <f>SUMIF('Great Pumpkin Regatta 10-15-22'!$B$11:$B$54,$C191,'Great Pumpkin Regatta 10-15-22'!$AW$11:$AW$54)</f>
        <v>8</v>
      </c>
      <c r="JX191" s="174">
        <f>SUMIF('Great Pumpkin Regatta 10-15-22'!$B$11:$B$54,$C191,'Great Pumpkin Regatta 10-15-22'!$AX$11:$AX$54)</f>
        <v>17</v>
      </c>
      <c r="JY191" s="174">
        <f>SUMIF('Great Pumpkin Regatta 10-15-22'!$B$11:$B$54,$C191,'Great Pumpkin Regatta 10-15-22'!$AY$11:$AY$54)</f>
        <v>0</v>
      </c>
      <c r="JZ191" s="174">
        <f>SUMIF('One Day Regatta 10-29-22 FS'!$B$11:$B$19,$C191,'One Day Regatta 10-29-22 FS'!$AU$11:$AU$19)</f>
        <v>0</v>
      </c>
      <c r="KA191" s="174">
        <f>SUMIF('One Day Regatta 10-29-22 FS'!$B$11:$B$19,$C191,'One Day Regatta 10-29-22 FS'!$AV$11:$AV$19)</f>
        <v>0</v>
      </c>
      <c r="KB191" s="174">
        <f>SUMIF('One Day Regatta 10-29-22 FS'!$B$11:$B$19,$C191,'One Day Regatta 10-29-22 FS'!$AW$11:$AW$19)</f>
        <v>0</v>
      </c>
      <c r="KC191" s="174">
        <f>SUMIF('One Day Regatta 10-29-22 FS'!$B$11:$B$19,$C191,'One Day Regatta 10-29-22 FS'!$AX$11:$AX$19)</f>
        <v>0</v>
      </c>
      <c r="KD191" s="174">
        <f>SUMIF('One Day Regatta 10-29-22 FS'!$B$11:$B$19,$C191,'One Day Regatta 10-29-22 FS'!$AY$11:$AY$19)</f>
        <v>0</v>
      </c>
    </row>
    <row r="192" spans="1:290" ht="15" customHeight="1" x14ac:dyDescent="0.2">
      <c r="A192" s="400" t="s">
        <v>1369</v>
      </c>
      <c r="B192" s="134">
        <f t="shared" si="126"/>
        <v>36</v>
      </c>
      <c r="C192" s="170" t="s">
        <v>393</v>
      </c>
      <c r="D192" s="171">
        <f t="shared" si="152"/>
        <v>0</v>
      </c>
      <c r="E192" s="172">
        <f t="shared" si="153"/>
        <v>0</v>
      </c>
      <c r="F192" s="171">
        <f t="shared" si="154"/>
        <v>0</v>
      </c>
      <c r="G192" s="171">
        <v>0</v>
      </c>
      <c r="H192" s="171">
        <f t="shared" si="155"/>
        <v>0</v>
      </c>
      <c r="I192" s="173">
        <f t="shared" si="156"/>
        <v>0</v>
      </c>
      <c r="J192" s="173"/>
      <c r="K192" s="174">
        <f>SUMIF('Saturday Race 11-06-21'!$B$11:$B$21,$C192,'Saturday Race 11-06-21'!$AU$11:$AU$21)</f>
        <v>0</v>
      </c>
      <c r="L192" s="174">
        <f>SUMIF('Saturday Race 11-06-21'!$B$11:$B$21,$C192,'Saturday Race 11-06-21'!$AV$11:$AV$21)</f>
        <v>0</v>
      </c>
      <c r="M192" s="174">
        <f>SUMIF('Saturday Race 11-06-21'!$B$11:$B$21,$C192,'Saturday Race 11-06-21'!$AW$11:$AW$21)</f>
        <v>0</v>
      </c>
      <c r="N192" s="174">
        <f>SUMIF('Saturday Race 11-06-21'!$B$11:$B$21,$C192,'Saturday Race 11-06-21'!$AX$11:$AX$21)</f>
        <v>0</v>
      </c>
      <c r="O192" s="174">
        <f>SUMIF('Saturday Race 11-06-21'!$B$11:$B$21,$C192,'Saturday Race 11-06-21'!$AY$11:$AY$21)</f>
        <v>0</v>
      </c>
      <c r="P192" s="174">
        <f>SUMIF('Saturday Race 11-20-21'!$B$11:$B$20,$C192,'Saturday Race 11-20-21'!$AU$11:$AU$20)</f>
        <v>0</v>
      </c>
      <c r="Q192" s="174">
        <f>SUMIF('Saturday Race 11-20-21'!$B$11:$B$20,$C192,'Saturday Race 11-20-21'!$AV$11:$AV$20)</f>
        <v>0</v>
      </c>
      <c r="R192" s="174">
        <f>SUMIF('Saturday Race 11-20-21'!$B$11:$B$20,$C192,'Saturday Race 11-20-21'!$AW$11:$AW$20)</f>
        <v>0</v>
      </c>
      <c r="S192" s="174">
        <f>SUMIF('Saturday Race 11-20-21'!$B$11:$B$20,$C192,'Saturday Race 11-20-21'!$AX$11:$AX$20)</f>
        <v>0</v>
      </c>
      <c r="T192" s="174">
        <f>SUMIF('Saturday Race 11-20-21'!$B$11:$B$20,$C192,'Saturday Race 11-20-21'!$AY$11:$AY$20)</f>
        <v>0</v>
      </c>
      <c r="U192" s="174">
        <f>SUMIF('Saturday Race 1-08-22'!$B$11:$B$20,$C192,'Saturday Race 1-08-22'!$AU$11:$AU$20)</f>
        <v>0</v>
      </c>
      <c r="V192" s="174">
        <f>SUMIF('Saturday Race 1-08-22'!$B$11:$B$20,$C192,'Saturday Race 1-08-22'!$AV$11:$AV$20)</f>
        <v>0</v>
      </c>
      <c r="W192" s="174">
        <f>SUMIF('Saturday Race 1-08-22'!$B$11:$B$20,$C192,'Saturday Race 1-08-22'!$AW$11:$AW$20)</f>
        <v>0</v>
      </c>
      <c r="X192" s="174">
        <f>SUMIF('Saturday Race 1-08-22'!$B$11:$B$20,$C192,'Saturday Race 1-08-22'!$AX$11:$AX$20)</f>
        <v>0</v>
      </c>
      <c r="Y192" s="174">
        <f>SUMIF('Saturday Race 1-08-22'!$B$11:$B$20,$C192,'Saturday Race 1-08-22'!$AY$11:$AY$20)</f>
        <v>0</v>
      </c>
      <c r="Z192" s="174">
        <f>SUMIF('Saturday Race 1-22-22'!$B$11:$B$20,$C192,'Saturday Race 1-22-22'!$AU$11:$AU$20)</f>
        <v>0</v>
      </c>
      <c r="AA192" s="174">
        <f>SUMIF('Saturday Race 1-22-22'!$B$11:$B$20,$C192,'Saturday Race 1-22-22'!$AV$11:$AV$20)</f>
        <v>0</v>
      </c>
      <c r="AB192" s="174">
        <f>SUMIF('Saturday Race 1-22-22'!$B$11:$B$20,$C192,'Saturday Race 1-22-22'!$AW$11:$AW$20)</f>
        <v>0</v>
      </c>
      <c r="AC192" s="174">
        <f>SUMIF('Saturday Race 1-22-22'!$B$11:$B$20,$C192,'Saturday Race 1-22-22'!$AX$11:$AX$20)</f>
        <v>0</v>
      </c>
      <c r="AD192" s="174">
        <f>SUMIF('Saturday Race 1-22-22'!$B$11:$B$20,$C192,'Saturday Race 1-22-22'!$AY$11:$AY$20)</f>
        <v>0</v>
      </c>
      <c r="AE192" s="174">
        <f>SUMIF('Sunday Race 2-6-22'!$B$11:$B$20,$C192,'Sunday Race 2-6-22'!$AU$11:$AU$20)</f>
        <v>0</v>
      </c>
      <c r="AF192" s="174">
        <f>SUMIF('Sunday Race 2-6-22'!$B$11:$B$20,$C192,'Sunday Race 2-6-22'!$AV$11:$AV$20)</f>
        <v>0</v>
      </c>
      <c r="AG192" s="174">
        <f>SUMIF('Sunday Race 2-6-22'!$B$11:$B$20,$C192,'Sunday Race 2-6-22'!$AW$11:$AW$20)</f>
        <v>0</v>
      </c>
      <c r="AH192" s="174">
        <f>SUMIF('Sunday Race 2-6-22'!$B$11:$B$20,$C192,'Sunday Race 2-6-22'!$AX$11:$AX$20)</f>
        <v>0</v>
      </c>
      <c r="AI192" s="174">
        <f>SUMIF('Sunday Race 2-6-22'!$B$11:$B$20,$C192,'Sunday Race 2-6-22'!$AY$11:$AY$20)</f>
        <v>0</v>
      </c>
      <c r="AJ192" s="174">
        <f>SUMIF('Sunday Race 2-20-22'!$B$11:$B$26,$C192,'Sunday Race 2-20-22'!$AU$11:$AU$26)</f>
        <v>0</v>
      </c>
      <c r="AK192" s="174">
        <f>SUMIF('Sunday Race 2-20-22'!$B$11:$B$26,$C192,'Sunday Race 2-20-22'!$AV$11:$AV$26)</f>
        <v>0</v>
      </c>
      <c r="AL192" s="174">
        <f>SUMIF('Sunday Race 2-20-22'!$B$11:$B$26,$C192,'Sunday Race 2-20-22'!$AW$11:$AW$26)</f>
        <v>0</v>
      </c>
      <c r="AM192" s="174">
        <f>SUMIF('Sunday Race 2-20-22'!$B$11:$B$26,$C192,'Sunday Race 2-20-22'!$AX$11:$AX$26)</f>
        <v>0</v>
      </c>
      <c r="AN192" s="174">
        <f>SUMIF('Sunday Race 2-20-22'!$B$11:$B$26,$C192,'Sunday Race 2-20-22'!$AY$11:$AY$26)</f>
        <v>0</v>
      </c>
      <c r="AO192" s="174">
        <f>SUMIF('Sunday Race 2-27-22'!$B$11:$B$20,$C192,'Sunday Race 2-27-22'!$AU$11:$AU$20)</f>
        <v>0</v>
      </c>
      <c r="AP192" s="174">
        <f>SUMIF('Sunday Race 2-27-22'!$B$11:$B$20,$C192,'Sunday Race 2-27-22'!$AV$11:$AV$20)</f>
        <v>0</v>
      </c>
      <c r="AQ192" s="174">
        <f>SUMIF('Sunday Race 2-27-22'!$B$11:$B$20,$C192,'Sunday Race 2-27-22'!$AW$11:$AW$20)</f>
        <v>0</v>
      </c>
      <c r="AR192" s="174">
        <f>SUMIF('Sunday Race 2-27-22'!$B$11:$B$20,$C192,'Sunday Race 2-27-22'!$AX$11:$AX$20)</f>
        <v>0</v>
      </c>
      <c r="AS192" s="174">
        <f>SUMIF('Sunday Race 2-27-22'!$B$11:$B$20,$C192,'Sunday Race 2-27-22'!$AY$11:$AY$20)</f>
        <v>0</v>
      </c>
      <c r="AT192" s="174">
        <f>SUMIF('Sunday Race 3-13-22'!$B$11:$B$25,$C192,'Sunday Race 3-13-22'!$AU$11:$AU$25)</f>
        <v>0</v>
      </c>
      <c r="AU192" s="174">
        <f>SUMIF('Sunday Race 3-13-22'!$B$11:$B$25,$C192,'Sunday Race 3-13-22'!$AV$11:$AV$25)</f>
        <v>0</v>
      </c>
      <c r="AV192" s="174">
        <f>SUMIF('Sunday Race 3-13-22'!$B$11:$B$25,$C192,'Sunday Race 3-13-22'!$AW$11:$AW$25)</f>
        <v>0</v>
      </c>
      <c r="AW192" s="174">
        <f>SUMIF('Sunday Race 3-13-22'!$B$11:$B$25,$C192,'Sunday Race 3-13-22'!$AX$11:$AX$25)</f>
        <v>0</v>
      </c>
      <c r="AX192" s="174">
        <f>SUMIF('Sunday Race 3-13-22'!$B$11:$B$25,$C192,'Sunday Race 3-13-22'!$AY$11:$AY$25)</f>
        <v>0</v>
      </c>
      <c r="AY192" s="174">
        <f>SUMIF('Saturday Race 3-19-22'!$B$11:$B$15,$C192,'Saturday Race 3-19-22'!$AU$11:$AU$15)</f>
        <v>0</v>
      </c>
      <c r="AZ192" s="174">
        <f>SUMIF('Saturday Race 3-19-22'!$B$11:$B$15,$C192,'Saturday Race 3-19-22'!$AV$11:$AV$15)</f>
        <v>0</v>
      </c>
      <c r="BA192" s="174">
        <f>SUMIF('Saturday Race 3-19-22'!$B$11:$B$15,$C192,'Saturday Race 3-19-22'!$AW$11:$AW$15)</f>
        <v>0</v>
      </c>
      <c r="BB192" s="174">
        <f>SUMIF('Saturday Race 3-19-22'!$B$11:$B$15,$C192,'Saturday Race 3-19-22'!$AX$11:$AX$15)</f>
        <v>0</v>
      </c>
      <c r="BC192" s="174">
        <f>SUMIF('Saturday Race 3-19-22'!$B$11:$B$15,$C192,'Saturday Race 3-19-22'!$AY$11:$AY$15)</f>
        <v>0</v>
      </c>
      <c r="BD192" s="174">
        <f>SUMIF('Sunday Races 4-10-22'!$B$11:$B$26,$C192,'Sunday Races 4-10-22'!$AU$11:$AU$26)</f>
        <v>0</v>
      </c>
      <c r="BE192" s="174">
        <f>SUMIF('Sunday Races 4-10-22'!$B$11:$B$26,$C192,'Sunday Races 4-10-22'!$AV$11:$AV$26)</f>
        <v>0</v>
      </c>
      <c r="BF192" s="174">
        <f>SUMIF('Sunday Races 4-10-22'!$B$11:$B$26,$C192,'Sunday Races 4-10-22'!$AW$11:$AW$26)</f>
        <v>0</v>
      </c>
      <c r="BG192" s="174">
        <f>SUMIF('Sunday Races 4-10-22'!$B$11:$B$26,$C192,'Sunday Races 4-10-22'!$AX$11:$AX$26)</f>
        <v>0</v>
      </c>
      <c r="BH192" s="174">
        <f>SUMIF('Sunday Races 4-10-22'!$B$11:$B$26,$C192,'Sunday Races 4-10-22'!$AY$11:$AY$26)</f>
        <v>0</v>
      </c>
      <c r="BI192" s="174">
        <f>SUMIF('Sunday Races 5-1-22'!$B$11:$B$28,$C192,'Sunday Races 5-1-22'!$AU$11:$AU$28)</f>
        <v>0</v>
      </c>
      <c r="BJ192" s="174">
        <f>SUMIF('Sunday Races 5-1-22'!$B$11:$B$28,$C192,'Sunday Races 5-1-22'!$AV$11:$AV$28)</f>
        <v>0</v>
      </c>
      <c r="BK192" s="174">
        <f>SUMIF('Sunday Races 5-1-22'!$B$11:$B$28,$C192,'Sunday Races 5-1-22'!$AW$11:$AW$28)</f>
        <v>0</v>
      </c>
      <c r="BL192" s="174">
        <f>SUMIF('Sunday Races 5-1-22'!$B$11:$B$28,$C192,'Sunday Races 5-1-22'!$AX$11:$AX$28)</f>
        <v>0</v>
      </c>
      <c r="BM192" s="174">
        <f>SUMIF('Sunday Races 5-1-22'!$B$11:$B$28,$C192,'Sunday Races 5-1-22'!$AY$11:$AY$28)</f>
        <v>0</v>
      </c>
      <c r="BN192" s="174">
        <f>SUMIF('Sunday Races 6-5-22'!$B$11:$B$28,$C192,'Sunday Races 6-5-22'!$AU$11:$AU$28)</f>
        <v>0</v>
      </c>
      <c r="BO192" s="174">
        <f>SUMIF('Sunday Races 6-5-22'!$B$11:$B$28,$C192,'Sunday Races 6-5-22'!$AV$11:$AV$28)</f>
        <v>0</v>
      </c>
      <c r="BP192" s="174">
        <f>SUMIF('Sunday Races 6-5-22'!$B$11:$B$28,$C192,'Sunday Races 6-5-22'!$AW$11:$AW$28)</f>
        <v>0</v>
      </c>
      <c r="BQ192" s="174">
        <f>SUMIF('Sunday Races 6-5-22'!$B$11:$B$28,$C192,'Sunday Races 6-5-22'!$AX$11:$AX$28)</f>
        <v>0</v>
      </c>
      <c r="BR192" s="174">
        <f>SUMIF('Sunday Races 6-5-22'!$B$11:$B$28,$C192,'Sunday Races 6-5-22'!$AY$11:$AY$28)</f>
        <v>0</v>
      </c>
      <c r="BS192" s="174">
        <f>SUMIF('Sunday Races 6-12-22'!$B$11:$B$24,$C192,'Sunday Races 6-12-22'!$AU$11:$AU$24)</f>
        <v>0</v>
      </c>
      <c r="BT192" s="174">
        <f>SUMIF('Sunday Races 6-12-22'!$B$11:$B$24,$C192,'Sunday Races 6-12-22'!$AV$11:$AV$24)</f>
        <v>0</v>
      </c>
      <c r="BU192" s="174">
        <f>SUMIF('Sunday Races 6-12-22'!$B$11:$B$24,$C192,'Sunday Races 6-12-22'!$AW$11:$AW$24)</f>
        <v>0</v>
      </c>
      <c r="BV192" s="174">
        <f>SUMIF('Sunday Races 6-12-22'!$B$11:$B$24,$C192,'Sunday Races 6-12-22'!$AX$11:$AX$24)</f>
        <v>0</v>
      </c>
      <c r="BW192" s="174">
        <f>SUMIF('Sunday Races 6-12-22'!$B$11:$B$24,$C192,'Sunday Races 6-12-22'!$AY$11:$AY$24)</f>
        <v>0</v>
      </c>
      <c r="BX192" s="174">
        <f>SUMIF('Saturday Races 6-18-22'!$B$11:$B$24,$C192,'Saturday Races 6-18-22'!$AU$11:$AU$24)</f>
        <v>0</v>
      </c>
      <c r="BY192" s="174">
        <f>SUMIF('Saturday Races 6-18-22'!$B$11:$B$24,$C192,'Saturday Races 6-18-22'!$AV$11:$AV$24)</f>
        <v>0</v>
      </c>
      <c r="BZ192" s="174">
        <f>SUMIF('Saturday Races 6-18-22'!$B$11:$B$24,$C192,'Saturday Races 6-18-22'!$AW$11:$AW$24)</f>
        <v>0</v>
      </c>
      <c r="CA192" s="174">
        <f>SUMIF('Saturday Races 6-18-22'!$B$11:$B$24,$C192,'Saturday Races 6-18-22'!$AX$11:$AX$24)</f>
        <v>0</v>
      </c>
      <c r="CB192" s="174">
        <f>SUMIF('Saturday Races 6-18-22'!$B$11:$B$24,$C192,'Saturday Races 6-18-22'!$AY$11:$AY$24)</f>
        <v>0</v>
      </c>
      <c r="CC192" s="174">
        <f>SUMIF('Sunday Races 7-3-22'!$B$11:$B$26,$C192,'Sunday Races 7-3-22'!$AU$11:$AU$26)</f>
        <v>0</v>
      </c>
      <c r="CD192" s="174">
        <f>SUMIF('Sunday Races 7-3-22'!$B$11:$B$26,$C192,'Sunday Races 7-3-22'!$AV$11:$AV$26)</f>
        <v>0</v>
      </c>
      <c r="CE192" s="174">
        <f>SUMIF('Sunday Races 7-3-22'!$B$11:$B$26,$C192,'Sunday Races 7-3-22'!$AW$11:$AW$26)</f>
        <v>0</v>
      </c>
      <c r="CF192" s="174">
        <f>SUMIF('Sunday Races 7-3-22'!$B$11:$B$26,$C192,'Sunday Races 7-3-22'!$AX$11:$AX$26)</f>
        <v>0</v>
      </c>
      <c r="CG192" s="174">
        <f>SUMIF('Sunday Races 7-3-22'!$B$11:$B$26,$C192,'Sunday Races 7-3-22'!$AY$11:$AY$26)</f>
        <v>0</v>
      </c>
      <c r="CH192" s="174">
        <f>SUMIF('Sunday Races 7-31-22'!$B$11:$B$26,$C192,'Sunday Races 7-31-22'!$AU$11:$AU$26)</f>
        <v>0</v>
      </c>
      <c r="CI192" s="174">
        <f>SUMIF('Sunday Races 7-31-22'!$B$11:$B$26,$C192,'Sunday Races 7-31-22'!$AV$11:$AV$26)</f>
        <v>0</v>
      </c>
      <c r="CJ192" s="174">
        <f>SUMIF('Sunday Races 7-31-22'!$B$11:$B$26,$C192,'Sunday Races 7-31-22'!$AW$11:$AW$26)</f>
        <v>0</v>
      </c>
      <c r="CK192" s="174">
        <f>SUMIF('Sunday Races 7-31-22'!$B$11:$B$26,$C192,'Sunday Races 7-31-22'!$AX$11:$AX$26)</f>
        <v>0</v>
      </c>
      <c r="CL192" s="174">
        <f>SUMIF('Sunday Races 7-31-22'!$B$11:$B$26,$C192,'Sunday Races 7-31-22'!$AY$11:$AY$26)</f>
        <v>0</v>
      </c>
      <c r="CM192" s="174">
        <f>SUMIF('Sunday Races 8-14-22'!$B$11:$B$26,$C192,'Sunday Races 8-14-22'!$AU$11:$AU$26)</f>
        <v>0</v>
      </c>
      <c r="CN192" s="174">
        <f>SUMIF('Sunday Races 8-14-22'!$B$11:$B$26,$C192,'Sunday Races 8-14-22'!$AV$11:$AV$26)</f>
        <v>0</v>
      </c>
      <c r="CO192" s="174">
        <f>SUMIF('Sunday Races 8-14-22'!$B$11:$B$26,$C192,'Sunday Races 8-14-22'!$AW$11:$AW$26)</f>
        <v>0</v>
      </c>
      <c r="CP192" s="174">
        <f>SUMIF('Sunday Races 8-14-22'!$B$11:$B$26,$C192,'Sunday Races 8-14-22'!$AX$11:$AX$26)</f>
        <v>0</v>
      </c>
      <c r="CQ192" s="174">
        <f>SUMIF('Sunday Races 8-14-22'!$B$11:$B$26,$C192,'Sunday Races 8-14-22'!$AY$11:$AY$26)</f>
        <v>0</v>
      </c>
      <c r="CR192" s="174">
        <f>SUMIF('Saturday Races 8-20-22'!$B$11:$B$26,$C192,'Saturday Races 8-20-22'!$AU$11:$AU$26)</f>
        <v>0</v>
      </c>
      <c r="CS192" s="174">
        <f>SUMIF('Saturday Races 8-20-22'!$B$11:$B$26,$C192,'Saturday Races 8-20-22'!$AV$11:$AV$26)</f>
        <v>0</v>
      </c>
      <c r="CT192" s="174">
        <f>SUMIF('Saturday Races 8-20-22'!$B$11:$B$26,$C192,'Saturday Races 8-20-22'!$AW$11:$AW$26)</f>
        <v>0</v>
      </c>
      <c r="CU192" s="174">
        <f>SUMIF('Saturday Races 8-20-22'!$B$11:$B$26,$C192,'Saturday Races 8-20-22'!$AX$11:$AX$26)</f>
        <v>0</v>
      </c>
      <c r="CV192" s="174">
        <f>SUMIF('Saturday Races 8-20-22'!$B$11:$B$26,$C192,'Saturday Races 8-20-22'!$AY$11:$AY$26)</f>
        <v>0</v>
      </c>
      <c r="CW192" s="174">
        <f>SUMIF('Sunday Races 9-11-22'!$B$11:$B$20,$C192,'Sunday Races 9-11-22'!$AU$11:$AU$20)</f>
        <v>0</v>
      </c>
      <c r="CX192" s="174">
        <f>SUMIF('Sunday Races 9-11-22'!$B$11:$B$20,$C192,'Sunday Races 9-11-22'!$AV$11:$AV$20)</f>
        <v>0</v>
      </c>
      <c r="CY192" s="174">
        <f>SUMIF('Sunday Races 9-11-22'!$B$11:$B$20,$C192,'Sunday Races 9-11-22'!$AW$11:$AW$20)</f>
        <v>0</v>
      </c>
      <c r="CZ192" s="174">
        <f>SUMIF('Sunday Races 9-11-22'!$B$11:$B$20,$C192,'Sunday Races 9-11-22'!$AX$11:$AX$20)</f>
        <v>0</v>
      </c>
      <c r="DA192" s="174">
        <f>SUMIF('Sunday Races 9-11-22'!$B$11:$B$20,$C192,'Sunday Races 9-11-22'!$AY$11:$AY$20)</f>
        <v>0</v>
      </c>
      <c r="DB192" s="174">
        <f>SUMIF('Sunday Races 10-9-22'!$B$11:$B$21,$C192,'Sunday Races 10-9-22'!$AU$11:$AU$21)</f>
        <v>0</v>
      </c>
      <c r="DC192" s="174">
        <f>SUMIF('Sunday Races 10-9-22'!$B$11:$B$21,$C192,'Sunday Races 10-9-22'!$AV$11:$AV$21)</f>
        <v>0</v>
      </c>
      <c r="DD192" s="174">
        <f>SUMIF('Sunday Races 10-9-22'!$B$11:$B$21,$C192,'Sunday Races 10-9-22'!$AW$11:$AW$21)</f>
        <v>0</v>
      </c>
      <c r="DE192" s="174">
        <f>SUMIF('Sunday Races 10-9-22'!$B$11:$B$21,$C192,'Sunday Races 10-9-22'!$AX$11:$AX$21)</f>
        <v>0</v>
      </c>
      <c r="DF192" s="174">
        <f>SUMIF('Sunday Races 10-9-22'!$B$11:$B$21,$C192,'Sunday Races 10-9-22'!$AY$11:$AY$21)</f>
        <v>0</v>
      </c>
      <c r="DG192" s="174">
        <f>SUMIF('Sunday Races 10-23-22'!$B$11:$B$22,$C192,'Sunday Races 10-23-22'!$AU$11:$AU$22)</f>
        <v>0</v>
      </c>
      <c r="DH192" s="174">
        <f>SUMIF('Sunday Races 10-23-22'!$B$11:$B$22,$C192,'Sunday Races 10-23-22'!$AV$11:$AV$22)</f>
        <v>0</v>
      </c>
      <c r="DI192" s="174">
        <f>SUMIF('Sunday Races 10-23-22'!$B$11:$B$22,$C192,'Sunday Races 10-23-22'!$AW$11:$AW$22)</f>
        <v>0</v>
      </c>
      <c r="DJ192" s="174">
        <f>SUMIF('Sunday Races 10-23-22'!$B$11:$B$22,$C192,'Sunday Races 10-23-22'!$AX$11:$AX$22)</f>
        <v>0</v>
      </c>
      <c r="DK192" s="174">
        <f>SUMIF('Sunday Races 10-23-22'!$B$11:$B$22,$C192,'Sunday Races 10-23-22'!$AY$11:$AY$22)</f>
        <v>0</v>
      </c>
      <c r="DL192" s="175"/>
      <c r="DM192" s="176"/>
      <c r="DN192" s="177">
        <f t="shared" si="171"/>
        <v>0</v>
      </c>
      <c r="DO192" s="177">
        <f t="shared" si="171"/>
        <v>0</v>
      </c>
      <c r="DP192" s="177">
        <f t="shared" si="171"/>
        <v>0</v>
      </c>
      <c r="DQ192" s="177">
        <f t="shared" si="171"/>
        <v>0</v>
      </c>
      <c r="DR192" s="177">
        <f t="shared" si="171"/>
        <v>0</v>
      </c>
      <c r="DS192" s="177">
        <f t="shared" si="171"/>
        <v>0</v>
      </c>
      <c r="DT192" s="177">
        <f t="shared" si="171"/>
        <v>0</v>
      </c>
      <c r="DU192" s="177">
        <f t="shared" si="171"/>
        <v>0</v>
      </c>
      <c r="DV192" s="177">
        <f t="shared" si="171"/>
        <v>0</v>
      </c>
      <c r="DW192" s="177">
        <f t="shared" si="171"/>
        <v>0</v>
      </c>
      <c r="DX192" s="177">
        <f t="shared" si="172"/>
        <v>0</v>
      </c>
      <c r="DY192" s="177">
        <f t="shared" si="172"/>
        <v>0</v>
      </c>
      <c r="DZ192" s="177">
        <f t="shared" si="172"/>
        <v>0</v>
      </c>
      <c r="EA192" s="177">
        <f t="shared" si="172"/>
        <v>0</v>
      </c>
      <c r="EB192" s="177">
        <f t="shared" si="172"/>
        <v>0</v>
      </c>
      <c r="EC192" s="177">
        <f t="shared" si="172"/>
        <v>0</v>
      </c>
      <c r="ED192" s="177">
        <f t="shared" si="172"/>
        <v>0</v>
      </c>
      <c r="EE192" s="177">
        <f t="shared" si="172"/>
        <v>0</v>
      </c>
      <c r="EF192" s="177">
        <f t="shared" si="172"/>
        <v>0</v>
      </c>
      <c r="EG192" s="177">
        <f t="shared" si="172"/>
        <v>0</v>
      </c>
      <c r="EH192" s="177">
        <f t="shared" si="173"/>
        <v>0</v>
      </c>
      <c r="EI192" s="177">
        <f t="shared" si="173"/>
        <v>0</v>
      </c>
      <c r="EJ192" s="177">
        <f t="shared" si="173"/>
        <v>0</v>
      </c>
      <c r="EK192" s="177">
        <f t="shared" si="173"/>
        <v>0</v>
      </c>
      <c r="EL192" s="177">
        <f t="shared" si="173"/>
        <v>0</v>
      </c>
      <c r="EM192" s="177">
        <f t="shared" si="173"/>
        <v>0</v>
      </c>
      <c r="EN192" s="177">
        <f t="shared" si="173"/>
        <v>0</v>
      </c>
      <c r="EO192" s="177">
        <f t="shared" si="173"/>
        <v>0</v>
      </c>
      <c r="EP192" s="177">
        <f t="shared" si="173"/>
        <v>0</v>
      </c>
      <c r="EQ192" s="177">
        <f t="shared" si="173"/>
        <v>0</v>
      </c>
      <c r="ER192" s="177">
        <f t="shared" si="174"/>
        <v>0</v>
      </c>
      <c r="ES192" s="177">
        <f t="shared" si="174"/>
        <v>0</v>
      </c>
      <c r="ET192" s="177">
        <f t="shared" si="174"/>
        <v>0</v>
      </c>
      <c r="EU192" s="177">
        <f t="shared" si="174"/>
        <v>0</v>
      </c>
      <c r="EV192" s="177">
        <f t="shared" si="174"/>
        <v>0</v>
      </c>
      <c r="EW192" s="177">
        <f t="shared" si="174"/>
        <v>0</v>
      </c>
      <c r="EX192" s="177">
        <f t="shared" si="174"/>
        <v>0</v>
      </c>
      <c r="EY192" s="177">
        <f t="shared" si="174"/>
        <v>0</v>
      </c>
      <c r="EZ192" s="177">
        <f t="shared" si="174"/>
        <v>0</v>
      </c>
      <c r="FA192" s="177">
        <f t="shared" si="174"/>
        <v>0</v>
      </c>
      <c r="FB192" s="177">
        <f t="shared" si="175"/>
        <v>0</v>
      </c>
      <c r="FC192" s="177">
        <f t="shared" si="175"/>
        <v>0</v>
      </c>
      <c r="FD192" s="177">
        <f t="shared" si="175"/>
        <v>0</v>
      </c>
      <c r="FE192" s="177">
        <f t="shared" si="175"/>
        <v>0</v>
      </c>
      <c r="FF192" s="177">
        <f t="shared" si="175"/>
        <v>0</v>
      </c>
      <c r="FG192" s="177">
        <f t="shared" si="175"/>
        <v>0</v>
      </c>
      <c r="FH192" s="177">
        <f t="shared" si="175"/>
        <v>0</v>
      </c>
      <c r="FI192" s="177">
        <f t="shared" si="175"/>
        <v>0</v>
      </c>
      <c r="FJ192" s="177">
        <f t="shared" si="175"/>
        <v>0</v>
      </c>
      <c r="FK192" s="177">
        <f t="shared" si="175"/>
        <v>0</v>
      </c>
      <c r="FL192" s="177">
        <f t="shared" si="176"/>
        <v>0</v>
      </c>
      <c r="FM192" s="177">
        <f t="shared" si="176"/>
        <v>0</v>
      </c>
      <c r="FN192" s="177">
        <f t="shared" si="176"/>
        <v>0</v>
      </c>
      <c r="FO192" s="177">
        <f t="shared" si="176"/>
        <v>0</v>
      </c>
      <c r="FP192" s="177">
        <f t="shared" si="176"/>
        <v>0</v>
      </c>
      <c r="FQ192" s="177">
        <f t="shared" si="176"/>
        <v>0</v>
      </c>
      <c r="FR192" s="177">
        <f t="shared" si="176"/>
        <v>0</v>
      </c>
      <c r="FS192" s="177">
        <f t="shared" si="176"/>
        <v>0</v>
      </c>
      <c r="FT192" s="177">
        <f t="shared" si="176"/>
        <v>0</v>
      </c>
      <c r="FU192" s="177">
        <f t="shared" si="176"/>
        <v>0</v>
      </c>
      <c r="FV192" s="177">
        <f t="shared" si="176"/>
        <v>0</v>
      </c>
      <c r="FW192" s="177">
        <f t="shared" si="176"/>
        <v>0</v>
      </c>
      <c r="FX192" s="177">
        <f t="shared" si="176"/>
        <v>0</v>
      </c>
      <c r="FY192" s="177">
        <f t="shared" si="176"/>
        <v>0</v>
      </c>
      <c r="FZ192" s="177">
        <f t="shared" si="176"/>
        <v>0</v>
      </c>
      <c r="GA192" s="177"/>
      <c r="GB192" s="229">
        <f t="shared" si="157"/>
        <v>40</v>
      </c>
      <c r="GC192" s="229">
        <f t="shared" si="158"/>
        <v>4</v>
      </c>
      <c r="GD192" s="174">
        <f>SUMIF('One Day 12-04-21 Scots'!$B$11:$B$24,$C192,'One Day 12-04-21 Scots'!$AU$11:$AU$24)</f>
        <v>0</v>
      </c>
      <c r="GE192" s="174">
        <f>SUMIF('One Day 12-04-21 Scots'!$B$11:$B$24,$C192,'One Day 12-04-21 Scots'!$AV$11:$AV$24)</f>
        <v>0</v>
      </c>
      <c r="GF192" s="174">
        <f>SUMIF('One Day 12-04-21 Scots'!$B$11:$B$24,$C192,'One Day 12-04-21 Scots'!$AW$11:$AW$24)</f>
        <v>0</v>
      </c>
      <c r="GG192" s="174">
        <f>SUMIF('One Day 12-04-21 Scots'!$B$11:$B$24,$C192,'One Day 12-04-21 Scots'!$AX$11:$AX$24)</f>
        <v>0</v>
      </c>
      <c r="GH192" s="174">
        <f>SUMIF('One Day 12-04-21 Scots'!$B$11:$B$24,$C192,'One Day 12-04-21 Scots'!$AY$11:$AY$24)</f>
        <v>0</v>
      </c>
      <c r="GI192" s="174">
        <f>SUMIF('One Day 12-04-21 Thistles'!$B$11:$B$25,$C192,'One Day 12-04-21 Thistles'!$AU$11:$AU$25)</f>
        <v>0</v>
      </c>
      <c r="GJ192" s="174">
        <f>SUMIF('One Day 12-04-21 Thistles'!$B$11:$B$25,$C192,'One Day 12-04-21 Thistles'!$AV$11:$AV$25)</f>
        <v>0</v>
      </c>
      <c r="GK192" s="174">
        <f>SUMIF('One Day 12-04-21 Thistles'!$B$11:$B$25,$C192,'One Day 12-04-21 Thistles'!$AW$11:$AW$25)</f>
        <v>0</v>
      </c>
      <c r="GL192" s="174">
        <f>SUMIF('One Day 12-04-21 Thistles'!$B$11:$B$25,$C192,'One Day 12-04-21 Thistles'!$AX$11:$AX$25)</f>
        <v>0</v>
      </c>
      <c r="GM192" s="174">
        <f>SUMIF('One Day 12-04-21 Thistles'!$B$11:$B$25,$C192,'One Day 12-04-21 Thistles'!$AY$11:$AY$25)</f>
        <v>0</v>
      </c>
      <c r="GN192" s="174">
        <f>SUMIF('Chili One Day 2-12-22 Scots'!$B$11:$B$27,$C192,'Chili One Day 2-12-22 Scots'!$AU$11:$AU$27)</f>
        <v>0</v>
      </c>
      <c r="GO192" s="174">
        <f>SUMIF('Chili One Day 2-12-22 Scots'!$B$11:$B$27,$C192,'Chili One Day 2-12-22 Scots'!$AV$11:$AV$27)</f>
        <v>0</v>
      </c>
      <c r="GP192" s="174">
        <f>SUMIF('Chili One Day 2-12-22 Scots'!$B$11:$B$27,$C192,'Chili One Day 2-12-22 Scots'!$AW$11:$AW$27)</f>
        <v>0</v>
      </c>
      <c r="GQ192" s="174">
        <f>SUMIF('Chili One Day 2-12-22 Scots'!$B$11:$B$27,$C192,'Chili One Day 2-12-22 Scots'!$AX$11:$AX$27)</f>
        <v>0</v>
      </c>
      <c r="GR192" s="174">
        <f>SUMIF('Chili One Day 2-12-22 Scots'!$B$11:$B$27,$C192,'Chili One Day 2-12-22 Scots'!$AY$11:$AY$27)</f>
        <v>0</v>
      </c>
      <c r="GS192" s="174">
        <f>SUMIF('Chili One Day 2-12-22 Thistles'!$B$11:$B$27,$C192,'Chili One Day 2-12-22 Thistles'!$AU$11:$AU$27)</f>
        <v>0</v>
      </c>
      <c r="GT192" s="174">
        <f>SUMIF('Chili One Day 2-12-22 Thistles'!$B$11:$B$27,$C192,'Chili One Day 2-12-22 Thistles'!$AV$11:$AV$27)</f>
        <v>0</v>
      </c>
      <c r="GU192" s="174">
        <f>SUMIF('Chili One Day 2-12-22 Thistles'!$B$11:$B$27,$C192,'Chili One Day 2-12-22 Thistles'!$AW$11:$AW$27)</f>
        <v>0</v>
      </c>
      <c r="GV192" s="174">
        <f>SUMIF('Chili One Day 2-12-22 Thistles'!$B$11:$B$27,$C192,'Chili One Day 2-12-22 Thistles'!$AX$11:$AX$27)</f>
        <v>0</v>
      </c>
      <c r="GW192" s="174">
        <f>SUMIF('Chili One Day 2-12-22 Thistles'!$B$11:$B$27,$C192,'Chili One Day 2-12-22 Thistles'!$AY$11:$AY$27)</f>
        <v>0</v>
      </c>
      <c r="GX192" s="174">
        <f>SUMIF('Ironman One Day 3-5-22 FS'!$B$11:$B$26,$C192,'Ironman One Day 3-5-22 FS'!$AU$11:$AU$26)</f>
        <v>0</v>
      </c>
      <c r="GY192" s="174">
        <f>SUMIF('Ironman One Day 3-5-22 FS'!$B$11:$B$26,$C192,'Ironman One Day 3-5-22 FS'!$AV$11:$AV$26)</f>
        <v>0</v>
      </c>
      <c r="GZ192" s="174">
        <f>SUMIF('Ironman One Day 3-5-22 FS'!$B$11:$B$26,$C192,'Ironman One Day 3-5-22 FS'!$AW$11:$AW$26)</f>
        <v>0</v>
      </c>
      <c r="HA192" s="174">
        <f>SUMIF('Ironman One Day 3-5-22 FS'!$B$11:$B$26,$C192,'Ironman One Day 3-5-22 FS'!$AX$11:$AX$26)</f>
        <v>0</v>
      </c>
      <c r="HB192" s="174">
        <f>SUMIF('Ironman One Day 3-5-22 FS'!$B$11:$B$26,$C192,'Ironman One Day 3-5-22 FS'!$AY$11:$AY$26)</f>
        <v>0</v>
      </c>
      <c r="HC192" s="174">
        <f>SUMIF('Ironman One Day 3-5-22 420'!$B$11:$B$26,$C192,'Ironman One Day 3-5-22 420'!$AU$11:$AU$26)</f>
        <v>0</v>
      </c>
      <c r="HD192" s="174">
        <f>SUMIF('Ironman One Day 3-5-22 420'!$B$11:$B$26,$C192,'Ironman One Day 3-5-22 420'!$AV$11:$AV$26)</f>
        <v>0</v>
      </c>
      <c r="HE192" s="174">
        <f>SUMIF('Ironman One Day 3-5-22 420'!$B$11:$B$26,$C192,'Ironman One Day 3-5-22 420'!$AW$11:$AW$26)</f>
        <v>0</v>
      </c>
      <c r="HF192" s="174">
        <f>SUMIF('Ironman One Day 3-5-22 420'!$B$11:$B$26,$C192,'Ironman One Day 3-5-22 420'!$AX$11:$AX$26)</f>
        <v>0</v>
      </c>
      <c r="HG192" s="174">
        <f>SUMIF('Ironman One Day 3-5-22 420'!$B$11:$B$26,$C192,'Ironman One Day 3-5-22 420'!$AY$11:$AY$26)</f>
        <v>0</v>
      </c>
      <c r="HH192" s="174">
        <f>SUMIF('Easter One Day 4-16-22 FS'!$B$11:$B$25,$C192,'Easter One Day 4-16-22 FS'!$AU$11:$AU$25)</f>
        <v>0</v>
      </c>
      <c r="HI192" s="174">
        <f>SUMIF('Easter One Day 4-16-22 FS'!$B$11:$B$25,$C192,'Easter One Day 4-16-22 FS'!$AV$11:$AV$25)</f>
        <v>0</v>
      </c>
      <c r="HJ192" s="174">
        <f>SUMIF('Easter One Day 4-16-22 FS'!$B$11:$B$25,$C192,'Easter One Day 4-16-22 FS'!$AW$11:$AW$25)</f>
        <v>0</v>
      </c>
      <c r="HK192" s="174">
        <f>SUMIF('Easter One Day 4-16-22 FS'!$B$11:$B$25,$C192,'Easter One Day 4-16-22 FS'!$AX$11:$AX$25)</f>
        <v>0</v>
      </c>
      <c r="HL192" s="174">
        <f>SUMIF('Easter One Day 4-16-22 FS'!$B$11:$B$25,$C192,'Easter One Day 4-16-22 FS'!$AY$11:$AY$25)</f>
        <v>0</v>
      </c>
      <c r="HM192" s="174">
        <f>SUMIF('Easter One Day 4-16-22 TH'!$B$11:$B$25,$C192,'Easter One Day 4-16-22 TH'!$AU$11:$AU$25)</f>
        <v>0</v>
      </c>
      <c r="HN192" s="174">
        <f>SUMIF('Easter One Day 4-16-22 TH'!$B$11:$B$25,$C192,'Easter One Day 4-16-22 TH'!$AV$11:$AV$25)</f>
        <v>0</v>
      </c>
      <c r="HO192" s="174">
        <f>SUMIF('Easter One Day 4-16-22 TH'!$B$11:$B$25,$C192,'Easter One Day 4-16-22 TH'!$AW$11:$AW$25)</f>
        <v>0</v>
      </c>
      <c r="HP192" s="174">
        <f>SUMIF('Easter One Day 4-16-22 TH'!$B$11:$B$25,$C192,'Easter One Day 4-16-22 TH'!$AX$11:$AX$25)</f>
        <v>0</v>
      </c>
      <c r="HQ192" s="174">
        <f>SUMIF('Easter One Day 4-16-22 TH'!$B$11:$B$25,$C192,'Easter One Day 4-16-22 TH'!$AY$11:$AY$25)</f>
        <v>0</v>
      </c>
      <c r="HR192" s="174">
        <f>SUMIF('Long Distance Race 5-7-22'!$B$11:$B$25,$C192,'Long Distance Race 5-7-22'!$AU$11:$AU$25)</f>
        <v>0</v>
      </c>
      <c r="HS192" s="174">
        <f>SUMIF('Long Distance Race 5-7-22'!$B$11:$B$18,$C192,'Long Distance Race 5-7-22'!$AV$11:$AV$18)</f>
        <v>0</v>
      </c>
      <c r="HT192" s="174">
        <f>SUMIF('Long Distance Race 5-7-22'!$B$11:$B$18,$C192,'Long Distance Race 5-7-22'!$AW$11:$AW$18)</f>
        <v>0</v>
      </c>
      <c r="HU192" s="174">
        <f>SUMIF('Long Distance Race 5-7-22'!$B$11:$B$18,$C192,'Long Distance Race 5-7-22'!$AX$11:$AX$18)</f>
        <v>0</v>
      </c>
      <c r="HV192" s="174">
        <f>SUMIF('Long Distance Race 5-7-22'!$B$11:$B$18,$C192,'Long Distance Race 5-7-22'!$AY$11:$AY$18)</f>
        <v>0</v>
      </c>
      <c r="HW192" s="174">
        <f>SUMIF('Memorial Day Regatta 5-28-22 Op'!$B$11:$B$25,$C192,'Memorial Day Regatta 5-28-22 Op'!$AU$11:$AU$25)</f>
        <v>0</v>
      </c>
      <c r="HX192" s="174">
        <f>SUMIF('Memorial Day Regatta 5-28-22 Op'!$B$11:$B$18,$C192,'Memorial Day Regatta 5-28-22 Op'!$AV$11:$AV$18)</f>
        <v>0</v>
      </c>
      <c r="HY192" s="174">
        <f>SUMIF('Memorial Day Regatta 5-28-22 Op'!$B$11:$B$18,$C192,'Memorial Day Regatta 5-28-22 Op'!$AW$11:$AW$18)</f>
        <v>0</v>
      </c>
      <c r="HZ192" s="174">
        <f>SUMIF('Memorial Day Regatta 5-28-22 Op'!$B$11:$B$18,$C192,'Memorial Day Regatta 5-28-22 Op'!$AX$11:$AX$18)</f>
        <v>0</v>
      </c>
      <c r="IA192" s="174">
        <f>SUMIF('Memorial Day Regatta 5-28-22 Op'!$B$11:$B$18,$C192,'Memorial Day Regatta 5-28-22 Op'!$AY$11:$AY$18)</f>
        <v>0</v>
      </c>
      <c r="IB192" s="174">
        <f>SUMIF('Caldwell Cup 6-25-22 TH'!$B$11:$B$25,$C192,'Caldwell Cup 6-25-22 TH'!$AU$11:$AU$25)</f>
        <v>0</v>
      </c>
      <c r="IC192" s="174">
        <f>SUMIF('Caldwell Cup 6-25-22 TH'!$B$11:$B$25,$C192,'Caldwell Cup 6-25-22 TH'!$AV$11:$AV$25)</f>
        <v>0</v>
      </c>
      <c r="ID192" s="174">
        <f>SUMIF('Caldwell Cup 6-25-22 TH'!$B$11:$B$25,$C192,'Caldwell Cup 6-25-22 TH'!$AW$11:$AW$25)</f>
        <v>0</v>
      </c>
      <c r="IE192" s="174">
        <f>SUMIF('Caldwell Cup 6-25-22 TH'!$B$11:$B$25,$C192,'Caldwell Cup 6-25-22 TH'!$AX$11:$AX$25)</f>
        <v>0</v>
      </c>
      <c r="IF192" s="174">
        <f>SUMIF('Caldwell Cup 6-25-22 TH'!$B$11:$B$25,$C192,'Caldwell Cup 6-25-22 TH'!$AY$11:$AY$25)</f>
        <v>0</v>
      </c>
      <c r="IG192" s="174">
        <f>SUMIF('Caldwell Cup 6-25-22 FS'!$B$11:$B$21,$C192,'Caldwell Cup 6-25-22 FS'!$AU$11:$AU$21)</f>
        <v>0</v>
      </c>
      <c r="IH192" s="174">
        <f>SUMIF('Caldwell Cup 6-25-22 FS'!$B$11:$B$21,$C192,'Caldwell Cup 6-25-22 FS'!$AV$11:$AV$21)</f>
        <v>0</v>
      </c>
      <c r="II192" s="174">
        <f>SUMIF('Caldwell Cup 6-25-22 FS'!$B$11:$B$21,$C192,'Caldwell Cup 6-25-22 FS'!$AW$11:$AW$21)</f>
        <v>0</v>
      </c>
      <c r="IJ192" s="174">
        <f>SUMIF('Caldwell Cup 6-25-22 FS'!$B$11:$B$21,$C192,'Caldwell Cup 6-25-22 FS'!$AX$11:$AX$21)</f>
        <v>0</v>
      </c>
      <c r="IK192" s="174">
        <f>SUMIF('Caldwell Cup 6-25-22 FS'!$B$11:$B$21,$C192,'Caldwell Cup 6-25-22 FS'!$AY$11:$AY$21)</f>
        <v>0</v>
      </c>
      <c r="IL192" s="174">
        <f>SUMIF('Caldwell Cup 6-25-22 Lasers'!$B$11:$B$23,$C192,'Caldwell Cup 6-25-22 Lasers'!$AU$11:$AU$23)</f>
        <v>0</v>
      </c>
      <c r="IM192" s="174">
        <f>SUMIF('Caldwell Cup 6-25-22 Lasers'!$B$11:$B$23,$C192,'Caldwell Cup 6-25-22 Lasers'!$AV$11:$AV$23)</f>
        <v>0</v>
      </c>
      <c r="IN192" s="174">
        <f>SUMIF('Caldwell Cup 6-25-22 Lasers'!$B$11:$B$23,$C192,'Caldwell Cup 6-25-22 Lasers'!$AW$11:$AW$23)</f>
        <v>0</v>
      </c>
      <c r="IO192" s="174">
        <f>SUMIF('Caldwell Cup 6-25-22 Lasers'!$B$11:$B$23,$C192,'Caldwell Cup 6-25-22 Lasers'!$AX$11:$AX$23)</f>
        <v>0</v>
      </c>
      <c r="IP192" s="174">
        <f>SUMIF('Caldwell Cup 6-25-22 Lasers'!$B$11:$B$23,$C192,'Caldwell Cup 6-25-22 Lasers'!$AY$11:$AY$23)</f>
        <v>0</v>
      </c>
      <c r="IQ192" s="174">
        <f>SUMIF('Labor Day Regatta 9-3-22 FS'!$B$11:$B$30,$C192,'Labor Day Regatta 9-3-22 FS'!$AU$11:$AU$30)</f>
        <v>0</v>
      </c>
      <c r="IR192" s="174">
        <f>SUMIF('Labor Day Regatta 9-3-22 FS'!$B$11:$B$30,$C192,'Labor Day Regatta 9-3-22 FS'!$AV$11:$AV$30)</f>
        <v>0</v>
      </c>
      <c r="IS192" s="174">
        <f>SUMIF('Labor Day Regatta 9-3-22 FS'!$B$11:$B$30,$C192,'Labor Day Regatta 9-3-22 FS'!$AW$11:$AW$30)</f>
        <v>0</v>
      </c>
      <c r="IT192" s="174">
        <f>SUMIF('Labor Day Regatta 9-3-22 FS'!$B$11:$B$30,$C192,'Labor Day Regatta 9-3-22 FS'!$AX$11:$AX$30)</f>
        <v>0</v>
      </c>
      <c r="IU192" s="174">
        <f>SUMIF('Labor Day Regatta 9-3-22 FS'!$B$11:$B$30,$C192,'Labor Day Regatta 9-3-22 FS'!$AY$11:$AY$30)</f>
        <v>0</v>
      </c>
      <c r="IV192" s="174">
        <f>SUMIF('2022-09-17 Leukemia Cup FS'!$B$11:$B$26,$C192,'2022-09-17 Leukemia Cup FS'!$AU$11:$AU$26)</f>
        <v>0</v>
      </c>
      <c r="IW192" s="174">
        <f>SUMIF('2022-09-17 Leukemia Cup FS'!$B$11:$B$26,$C192,'2022-09-17 Leukemia Cup FS'!$AV$11:$AV$26)</f>
        <v>0</v>
      </c>
      <c r="IX192" s="174">
        <f>SUMIF('2022-09-17 Leukemia Cup FS'!$B$11:$B$26,$C192,'2022-09-17 Leukemia Cup FS'!$AW$11:$AW$26)</f>
        <v>0</v>
      </c>
      <c r="IY192" s="174">
        <f>SUMIF('2022-09-17 Leukemia Cup FS'!$B$11:$B$26,$C192,'2022-09-17 Leukemia Cup FS'!$AX$11:$AX$26)</f>
        <v>0</v>
      </c>
      <c r="IZ192" s="174">
        <f>SUMIF('2022-09-17 Leukemia Cup FS'!$B$11:$B$26,$C192,'2022-09-17 Leukemia Cup FS'!$AY$11:$AY$26)</f>
        <v>0</v>
      </c>
      <c r="JA192" s="174">
        <f>SUMIF('2022-09-17 Leukemia Cup TH'!$B$11:$B$28,$C192,'2022-09-17 Leukemia Cup TH'!$AU$11:$AU$28)</f>
        <v>0</v>
      </c>
      <c r="JB192" s="174">
        <f>SUMIF('2022-09-17 Leukemia Cup TH'!$B$11:$B$28,$C192,'2022-09-17 Leukemia Cup TH'!$AV$11:$AV$28)</f>
        <v>0</v>
      </c>
      <c r="JC192" s="174">
        <f>SUMIF('2022-09-17 Leukemia Cup TH'!$B$11:$B$28,$C192,'2022-09-17 Leukemia Cup TH'!$AW$11:$AW$28)</f>
        <v>0</v>
      </c>
      <c r="JD192" s="174">
        <f>SUMIF('2022-09-17 Leukemia Cup TH'!$B$11:$B$28,$C192,'2022-09-17 Leukemia Cup TH'!$AX$11:$AX$28)</f>
        <v>0</v>
      </c>
      <c r="JE192" s="174">
        <f>SUMIF('2022-09-17 Leukemia Cup TH'!$B$11:$B$28,$C192,'2022-09-17 Leukemia Cup TH'!$AY$11:$AY$28)</f>
        <v>0</v>
      </c>
      <c r="JF192" s="174">
        <f>SUMIF('Smith-Berry LDR 9-24-22'!$B$11:$B$30,$C192,'Smith-Berry LDR 9-24-22'!$AU$11:$AU$30)</f>
        <v>0</v>
      </c>
      <c r="JG192" s="174">
        <f>SUMIF('Smith-Berry LDR 9-24-22'!$B$11:$B$30,$C192,'Smith-Berry LDR 9-24-22'!$AV$11:$AV$30)</f>
        <v>0</v>
      </c>
      <c r="JH192" s="174">
        <f>SUMIF('Smith-Berry LDR 9-24-22'!$B$11:$B$30,$C192,'Smith-Berry LDR 9-24-22'!$AW$11:$AW$30)</f>
        <v>0</v>
      </c>
      <c r="JI192" s="174">
        <f>SUMIF('Smith-Berry LDR 9-24-22'!$B$11:$B$30,$C192,'Smith-Berry LDR 9-24-22'!$AX$11:$AX$30)</f>
        <v>0</v>
      </c>
      <c r="JJ192" s="174">
        <f>SUMIF('Smith-Berry LDR 9-24-22'!$B$11:$B$30,$C192,'Smith-Berry LDR 9-24-22'!$AY$11:$AY$30)</f>
        <v>0</v>
      </c>
      <c r="JK192" s="174">
        <f>SUMIF('Great Scot 10-1-22 Cham'!$B$11:$B$38,$C192,'Great Scot 10-1-22 Cham'!$AU$11:$AU$38)</f>
        <v>0</v>
      </c>
      <c r="JL192" s="174">
        <f>SUMIF('Great Scot 10-1-22 Cham'!$B$11:$B$38,$C192,'Great Scot 10-1-22 Cham'!$AV$11:$AV$38)</f>
        <v>0</v>
      </c>
      <c r="JM192" s="174">
        <f>SUMIF('Great Scot 10-1-22 Cham'!$B$11:$B$38,$C192,'Great Scot 10-1-22 Cham'!$AW$11:$AW$38)</f>
        <v>0</v>
      </c>
      <c r="JN192" s="174">
        <f>SUMIF('Great Scot 10-1-22 Cham'!$B$11:$B$38,$C192,'Great Scot 10-1-22 Cham'!$AX$11:$AX$38)</f>
        <v>0</v>
      </c>
      <c r="JO192" s="174">
        <f>SUMIF('Great Scot 10-1-22 Cham'!$B$11:$B$38,$C192,'Great Scot 10-1-22 Cham'!$AY$11:$AY$38)</f>
        <v>0</v>
      </c>
      <c r="JP192" s="174">
        <f>SUMIF('Great Scot 10-1-22 Chal'!$B$11:$B$28,$C192,'Great Scot 10-1-22 Chal'!$AU$11:$AU$28)</f>
        <v>0</v>
      </c>
      <c r="JQ192" s="174">
        <f>SUMIF('Great Scot 10-1-22 Chal'!$B$11:$B$28,$C192,'Great Scot 10-1-22 Chal'!$AV$11:$AV$28)</f>
        <v>0</v>
      </c>
      <c r="JR192" s="174">
        <f>SUMIF('Great Scot 10-1-22 Chal'!$B$11:$B$28,$C192,'Great Scot 10-1-22 Chal'!$AW$11:$AW$28)</f>
        <v>0</v>
      </c>
      <c r="JS192" s="174">
        <f>SUMIF('Great Scot 10-1-22 Chal'!$B$11:$B$28,$C192,'Great Scot 10-1-22 Chal'!$AX$11:$AX$28)</f>
        <v>0</v>
      </c>
      <c r="JT192" s="174">
        <f>SUMIF('Great Scot 10-1-22 Chal'!$B$11:$B$28,$C192,'Great Scot 10-1-22 Chal'!$AY$11:$AY$28)</f>
        <v>0</v>
      </c>
      <c r="JU192" s="174">
        <f>SUMIF('Great Pumpkin Regatta 10-15-22'!$B$11:$B$54,$C192,'Great Pumpkin Regatta 10-15-22'!$AU$11:$AU$54)</f>
        <v>11</v>
      </c>
      <c r="JV192" s="174">
        <f>SUMIF('Great Pumpkin Regatta 10-15-22'!$B$11:$B$54,$C192,'Great Pumpkin Regatta 10-15-22'!$AV$11:$AV$54)</f>
        <v>16</v>
      </c>
      <c r="JW192" s="174">
        <f>SUMIF('Great Pumpkin Regatta 10-15-22'!$B$11:$B$54,$C192,'Great Pumpkin Regatta 10-15-22'!$AW$11:$AW$54)</f>
        <v>11</v>
      </c>
      <c r="JX192" s="174">
        <f>SUMIF('Great Pumpkin Regatta 10-15-22'!$B$11:$B$54,$C192,'Great Pumpkin Regatta 10-15-22'!$AX$11:$AX$54)</f>
        <v>2</v>
      </c>
      <c r="JY192" s="174">
        <f>SUMIF('Great Pumpkin Regatta 10-15-22'!$B$11:$B$54,$C192,'Great Pumpkin Regatta 10-15-22'!$AY$11:$AY$54)</f>
        <v>0</v>
      </c>
      <c r="JZ192" s="174">
        <f>SUMIF('One Day Regatta 10-29-22 FS'!$B$11:$B$19,$C192,'One Day Regatta 10-29-22 FS'!$AU$11:$AU$19)</f>
        <v>0</v>
      </c>
      <c r="KA192" s="174">
        <f>SUMIF('One Day Regatta 10-29-22 FS'!$B$11:$B$19,$C192,'One Day Regatta 10-29-22 FS'!$AV$11:$AV$19)</f>
        <v>0</v>
      </c>
      <c r="KB192" s="174">
        <f>SUMIF('One Day Regatta 10-29-22 FS'!$B$11:$B$19,$C192,'One Day Regatta 10-29-22 FS'!$AW$11:$AW$19)</f>
        <v>0</v>
      </c>
      <c r="KC192" s="174">
        <f>SUMIF('One Day Regatta 10-29-22 FS'!$B$11:$B$19,$C192,'One Day Regatta 10-29-22 FS'!$AX$11:$AX$19)</f>
        <v>0</v>
      </c>
      <c r="KD192" s="174">
        <f>SUMIF('One Day Regatta 10-29-22 FS'!$B$11:$B$19,$C192,'One Day Regatta 10-29-22 FS'!$AY$11:$AY$19)</f>
        <v>0</v>
      </c>
    </row>
    <row r="193" spans="1:290" ht="15" customHeight="1" x14ac:dyDescent="0.2">
      <c r="A193" s="400" t="s">
        <v>1369</v>
      </c>
      <c r="B193" s="134">
        <f t="shared" si="126"/>
        <v>36</v>
      </c>
      <c r="C193" s="170" t="s">
        <v>449</v>
      </c>
      <c r="D193" s="171">
        <f t="shared" si="152"/>
        <v>0</v>
      </c>
      <c r="E193" s="172">
        <f t="shared" si="153"/>
        <v>0</v>
      </c>
      <c r="F193" s="171">
        <f t="shared" si="154"/>
        <v>0</v>
      </c>
      <c r="G193" s="171">
        <v>0</v>
      </c>
      <c r="H193" s="171">
        <f t="shared" si="155"/>
        <v>0</v>
      </c>
      <c r="I193" s="173">
        <f t="shared" si="156"/>
        <v>0</v>
      </c>
      <c r="J193" s="173"/>
      <c r="K193" s="174">
        <f>SUMIF('Saturday Race 11-06-21'!$B$11:$B$21,$C193,'Saturday Race 11-06-21'!$AU$11:$AU$21)</f>
        <v>0</v>
      </c>
      <c r="L193" s="174">
        <f>SUMIF('Saturday Race 11-06-21'!$B$11:$B$21,$C193,'Saturday Race 11-06-21'!$AV$11:$AV$21)</f>
        <v>0</v>
      </c>
      <c r="M193" s="174">
        <f>SUMIF('Saturday Race 11-06-21'!$B$11:$B$21,$C193,'Saturday Race 11-06-21'!$AW$11:$AW$21)</f>
        <v>0</v>
      </c>
      <c r="N193" s="174">
        <f>SUMIF('Saturday Race 11-06-21'!$B$11:$B$21,$C193,'Saturday Race 11-06-21'!$AX$11:$AX$21)</f>
        <v>0</v>
      </c>
      <c r="O193" s="174">
        <f>SUMIF('Saturday Race 11-06-21'!$B$11:$B$21,$C193,'Saturday Race 11-06-21'!$AY$11:$AY$21)</f>
        <v>0</v>
      </c>
      <c r="P193" s="174">
        <f>SUMIF('Saturday Race 11-20-21'!$B$11:$B$20,$C193,'Saturday Race 11-20-21'!$AU$11:$AU$20)</f>
        <v>0</v>
      </c>
      <c r="Q193" s="174">
        <f>SUMIF('Saturday Race 11-20-21'!$B$11:$B$20,$C193,'Saturday Race 11-20-21'!$AV$11:$AV$20)</f>
        <v>0</v>
      </c>
      <c r="R193" s="174">
        <f>SUMIF('Saturday Race 11-20-21'!$B$11:$B$20,$C193,'Saturday Race 11-20-21'!$AW$11:$AW$20)</f>
        <v>0</v>
      </c>
      <c r="S193" s="174">
        <f>SUMIF('Saturday Race 11-20-21'!$B$11:$B$20,$C193,'Saturday Race 11-20-21'!$AX$11:$AX$20)</f>
        <v>0</v>
      </c>
      <c r="T193" s="174">
        <f>SUMIF('Saturday Race 11-20-21'!$B$11:$B$20,$C193,'Saturday Race 11-20-21'!$AY$11:$AY$20)</f>
        <v>0</v>
      </c>
      <c r="U193" s="174">
        <f>SUMIF('Saturday Race 1-08-22'!$B$11:$B$20,$C193,'Saturday Race 1-08-22'!$AU$11:$AU$20)</f>
        <v>0</v>
      </c>
      <c r="V193" s="174">
        <f>SUMIF('Saturday Race 1-08-22'!$B$11:$B$20,$C193,'Saturday Race 1-08-22'!$AV$11:$AV$20)</f>
        <v>0</v>
      </c>
      <c r="W193" s="174">
        <f>SUMIF('Saturday Race 1-08-22'!$B$11:$B$20,$C193,'Saturday Race 1-08-22'!$AW$11:$AW$20)</f>
        <v>0</v>
      </c>
      <c r="X193" s="174">
        <f>SUMIF('Saturday Race 1-08-22'!$B$11:$B$20,$C193,'Saturday Race 1-08-22'!$AX$11:$AX$20)</f>
        <v>0</v>
      </c>
      <c r="Y193" s="174">
        <f>SUMIF('Saturday Race 1-08-22'!$B$11:$B$20,$C193,'Saturday Race 1-08-22'!$AY$11:$AY$20)</f>
        <v>0</v>
      </c>
      <c r="Z193" s="174">
        <f>SUMIF('Saturday Race 1-22-22'!$B$11:$B$20,$C193,'Saturday Race 1-22-22'!$AU$11:$AU$20)</f>
        <v>0</v>
      </c>
      <c r="AA193" s="174">
        <f>SUMIF('Saturday Race 1-22-22'!$B$11:$B$20,$C193,'Saturday Race 1-22-22'!$AV$11:$AV$20)</f>
        <v>0</v>
      </c>
      <c r="AB193" s="174">
        <f>SUMIF('Saturday Race 1-22-22'!$B$11:$B$20,$C193,'Saturday Race 1-22-22'!$AW$11:$AW$20)</f>
        <v>0</v>
      </c>
      <c r="AC193" s="174">
        <f>SUMIF('Saturday Race 1-22-22'!$B$11:$B$20,$C193,'Saturday Race 1-22-22'!$AX$11:$AX$20)</f>
        <v>0</v>
      </c>
      <c r="AD193" s="174">
        <f>SUMIF('Saturday Race 1-22-22'!$B$11:$B$20,$C193,'Saturday Race 1-22-22'!$AY$11:$AY$20)</f>
        <v>0</v>
      </c>
      <c r="AE193" s="174">
        <f>SUMIF('Sunday Race 2-6-22'!$B$11:$B$20,$C193,'Sunday Race 2-6-22'!$AU$11:$AU$20)</f>
        <v>0</v>
      </c>
      <c r="AF193" s="174">
        <f>SUMIF('Sunday Race 2-6-22'!$B$11:$B$20,$C193,'Sunday Race 2-6-22'!$AV$11:$AV$20)</f>
        <v>0</v>
      </c>
      <c r="AG193" s="174">
        <f>SUMIF('Sunday Race 2-6-22'!$B$11:$B$20,$C193,'Sunday Race 2-6-22'!$AW$11:$AW$20)</f>
        <v>0</v>
      </c>
      <c r="AH193" s="174">
        <f>SUMIF('Sunday Race 2-6-22'!$B$11:$B$20,$C193,'Sunday Race 2-6-22'!$AX$11:$AX$20)</f>
        <v>0</v>
      </c>
      <c r="AI193" s="174">
        <f>SUMIF('Sunday Race 2-6-22'!$B$11:$B$20,$C193,'Sunday Race 2-6-22'!$AY$11:$AY$20)</f>
        <v>0</v>
      </c>
      <c r="AJ193" s="174">
        <f>SUMIF('Sunday Race 2-20-22'!$B$11:$B$26,$C193,'Sunday Race 2-20-22'!$AU$11:$AU$26)</f>
        <v>0</v>
      </c>
      <c r="AK193" s="174">
        <f>SUMIF('Sunday Race 2-20-22'!$B$11:$B$26,$C193,'Sunday Race 2-20-22'!$AV$11:$AV$26)</f>
        <v>0</v>
      </c>
      <c r="AL193" s="174">
        <f>SUMIF('Sunday Race 2-20-22'!$B$11:$B$26,$C193,'Sunday Race 2-20-22'!$AW$11:$AW$26)</f>
        <v>0</v>
      </c>
      <c r="AM193" s="174">
        <f>SUMIF('Sunday Race 2-20-22'!$B$11:$B$26,$C193,'Sunday Race 2-20-22'!$AX$11:$AX$26)</f>
        <v>0</v>
      </c>
      <c r="AN193" s="174">
        <f>SUMIF('Sunday Race 2-20-22'!$B$11:$B$26,$C193,'Sunday Race 2-20-22'!$AY$11:$AY$26)</f>
        <v>0</v>
      </c>
      <c r="AO193" s="174">
        <f>SUMIF('Sunday Race 2-27-22'!$B$11:$B$20,$C193,'Sunday Race 2-27-22'!$AU$11:$AU$20)</f>
        <v>0</v>
      </c>
      <c r="AP193" s="174">
        <f>SUMIF('Sunday Race 2-27-22'!$B$11:$B$20,$C193,'Sunday Race 2-27-22'!$AV$11:$AV$20)</f>
        <v>0</v>
      </c>
      <c r="AQ193" s="174">
        <f>SUMIF('Sunday Race 2-27-22'!$B$11:$B$20,$C193,'Sunday Race 2-27-22'!$AW$11:$AW$20)</f>
        <v>0</v>
      </c>
      <c r="AR193" s="174">
        <f>SUMIF('Sunday Race 2-27-22'!$B$11:$B$20,$C193,'Sunday Race 2-27-22'!$AX$11:$AX$20)</f>
        <v>0</v>
      </c>
      <c r="AS193" s="174">
        <f>SUMIF('Sunday Race 2-27-22'!$B$11:$B$20,$C193,'Sunday Race 2-27-22'!$AY$11:$AY$20)</f>
        <v>0</v>
      </c>
      <c r="AT193" s="174">
        <f>SUMIF('Sunday Race 3-13-22'!$B$11:$B$25,$C193,'Sunday Race 3-13-22'!$AU$11:$AU$25)</f>
        <v>0</v>
      </c>
      <c r="AU193" s="174">
        <f>SUMIF('Sunday Race 3-13-22'!$B$11:$B$25,$C193,'Sunday Race 3-13-22'!$AV$11:$AV$25)</f>
        <v>0</v>
      </c>
      <c r="AV193" s="174">
        <f>SUMIF('Sunday Race 3-13-22'!$B$11:$B$25,$C193,'Sunday Race 3-13-22'!$AW$11:$AW$25)</f>
        <v>0</v>
      </c>
      <c r="AW193" s="174">
        <f>SUMIF('Sunday Race 3-13-22'!$B$11:$B$25,$C193,'Sunday Race 3-13-22'!$AX$11:$AX$25)</f>
        <v>0</v>
      </c>
      <c r="AX193" s="174">
        <f>SUMIF('Sunday Race 3-13-22'!$B$11:$B$25,$C193,'Sunday Race 3-13-22'!$AY$11:$AY$25)</f>
        <v>0</v>
      </c>
      <c r="AY193" s="174">
        <f>SUMIF('Saturday Race 3-19-22'!$B$11:$B$15,$C193,'Saturday Race 3-19-22'!$AU$11:$AU$15)</f>
        <v>0</v>
      </c>
      <c r="AZ193" s="174">
        <f>SUMIF('Saturday Race 3-19-22'!$B$11:$B$15,$C193,'Saturday Race 3-19-22'!$AV$11:$AV$15)</f>
        <v>0</v>
      </c>
      <c r="BA193" s="174">
        <f>SUMIF('Saturday Race 3-19-22'!$B$11:$B$15,$C193,'Saturday Race 3-19-22'!$AW$11:$AW$15)</f>
        <v>0</v>
      </c>
      <c r="BB193" s="174">
        <f>SUMIF('Saturday Race 3-19-22'!$B$11:$B$15,$C193,'Saturday Race 3-19-22'!$AX$11:$AX$15)</f>
        <v>0</v>
      </c>
      <c r="BC193" s="174">
        <f>SUMIF('Saturday Race 3-19-22'!$B$11:$B$15,$C193,'Saturday Race 3-19-22'!$AY$11:$AY$15)</f>
        <v>0</v>
      </c>
      <c r="BD193" s="174">
        <f>SUMIF('Sunday Races 4-10-22'!$B$11:$B$26,$C193,'Sunday Races 4-10-22'!$AU$11:$AU$26)</f>
        <v>0</v>
      </c>
      <c r="BE193" s="174">
        <f>SUMIF('Sunday Races 4-10-22'!$B$11:$B$26,$C193,'Sunday Races 4-10-22'!$AV$11:$AV$26)</f>
        <v>0</v>
      </c>
      <c r="BF193" s="174">
        <f>SUMIF('Sunday Races 4-10-22'!$B$11:$B$26,$C193,'Sunday Races 4-10-22'!$AW$11:$AW$26)</f>
        <v>0</v>
      </c>
      <c r="BG193" s="174">
        <f>SUMIF('Sunday Races 4-10-22'!$B$11:$B$26,$C193,'Sunday Races 4-10-22'!$AX$11:$AX$26)</f>
        <v>0</v>
      </c>
      <c r="BH193" s="174">
        <f>SUMIF('Sunday Races 4-10-22'!$B$11:$B$26,$C193,'Sunday Races 4-10-22'!$AY$11:$AY$26)</f>
        <v>0</v>
      </c>
      <c r="BI193" s="174">
        <f>SUMIF('Sunday Races 5-1-22'!$B$11:$B$28,$C193,'Sunday Races 5-1-22'!$AU$11:$AU$28)</f>
        <v>0</v>
      </c>
      <c r="BJ193" s="174">
        <f>SUMIF('Sunday Races 5-1-22'!$B$11:$B$28,$C193,'Sunday Races 5-1-22'!$AV$11:$AV$28)</f>
        <v>0</v>
      </c>
      <c r="BK193" s="174">
        <f>SUMIF('Sunday Races 5-1-22'!$B$11:$B$28,$C193,'Sunday Races 5-1-22'!$AW$11:$AW$28)</f>
        <v>0</v>
      </c>
      <c r="BL193" s="174">
        <f>SUMIF('Sunday Races 5-1-22'!$B$11:$B$28,$C193,'Sunday Races 5-1-22'!$AX$11:$AX$28)</f>
        <v>0</v>
      </c>
      <c r="BM193" s="174">
        <f>SUMIF('Sunday Races 5-1-22'!$B$11:$B$28,$C193,'Sunday Races 5-1-22'!$AY$11:$AY$28)</f>
        <v>0</v>
      </c>
      <c r="BN193" s="174">
        <f>SUMIF('Sunday Races 6-5-22'!$B$11:$B$28,$C193,'Sunday Races 6-5-22'!$AU$11:$AU$28)</f>
        <v>0</v>
      </c>
      <c r="BO193" s="174">
        <f>SUMIF('Sunday Races 6-5-22'!$B$11:$B$28,$C193,'Sunday Races 6-5-22'!$AV$11:$AV$28)</f>
        <v>0</v>
      </c>
      <c r="BP193" s="174">
        <f>SUMIF('Sunday Races 6-5-22'!$B$11:$B$28,$C193,'Sunday Races 6-5-22'!$AW$11:$AW$28)</f>
        <v>0</v>
      </c>
      <c r="BQ193" s="174">
        <f>SUMIF('Sunday Races 6-5-22'!$B$11:$B$28,$C193,'Sunday Races 6-5-22'!$AX$11:$AX$28)</f>
        <v>0</v>
      </c>
      <c r="BR193" s="174">
        <f>SUMIF('Sunday Races 6-5-22'!$B$11:$B$28,$C193,'Sunday Races 6-5-22'!$AY$11:$AY$28)</f>
        <v>0</v>
      </c>
      <c r="BS193" s="174">
        <f>SUMIF('Sunday Races 6-12-22'!$B$11:$B$24,$C193,'Sunday Races 6-12-22'!$AU$11:$AU$24)</f>
        <v>0</v>
      </c>
      <c r="BT193" s="174">
        <f>SUMIF('Sunday Races 6-12-22'!$B$11:$B$24,$C193,'Sunday Races 6-12-22'!$AV$11:$AV$24)</f>
        <v>0</v>
      </c>
      <c r="BU193" s="174">
        <f>SUMIF('Sunday Races 6-12-22'!$B$11:$B$24,$C193,'Sunday Races 6-12-22'!$AW$11:$AW$24)</f>
        <v>0</v>
      </c>
      <c r="BV193" s="174">
        <f>SUMIF('Sunday Races 6-12-22'!$B$11:$B$24,$C193,'Sunday Races 6-12-22'!$AX$11:$AX$24)</f>
        <v>0</v>
      </c>
      <c r="BW193" s="174">
        <f>SUMIF('Sunday Races 6-12-22'!$B$11:$B$24,$C193,'Sunday Races 6-12-22'!$AY$11:$AY$24)</f>
        <v>0</v>
      </c>
      <c r="BX193" s="174">
        <f>SUMIF('Saturday Races 6-18-22'!$B$11:$B$24,$C193,'Saturday Races 6-18-22'!$AU$11:$AU$24)</f>
        <v>0</v>
      </c>
      <c r="BY193" s="174">
        <f>SUMIF('Saturday Races 6-18-22'!$B$11:$B$24,$C193,'Saturday Races 6-18-22'!$AV$11:$AV$24)</f>
        <v>0</v>
      </c>
      <c r="BZ193" s="174">
        <f>SUMIF('Saturday Races 6-18-22'!$B$11:$B$24,$C193,'Saturday Races 6-18-22'!$AW$11:$AW$24)</f>
        <v>0</v>
      </c>
      <c r="CA193" s="174">
        <f>SUMIF('Saturday Races 6-18-22'!$B$11:$B$24,$C193,'Saturday Races 6-18-22'!$AX$11:$AX$24)</f>
        <v>0</v>
      </c>
      <c r="CB193" s="174">
        <f>SUMIF('Saturday Races 6-18-22'!$B$11:$B$24,$C193,'Saturday Races 6-18-22'!$AY$11:$AY$24)</f>
        <v>0</v>
      </c>
      <c r="CC193" s="174">
        <f>SUMIF('Sunday Races 7-3-22'!$B$11:$B$26,$C193,'Sunday Races 7-3-22'!$AU$11:$AU$26)</f>
        <v>0</v>
      </c>
      <c r="CD193" s="174">
        <f>SUMIF('Sunday Races 7-3-22'!$B$11:$B$26,$C193,'Sunday Races 7-3-22'!$AV$11:$AV$26)</f>
        <v>0</v>
      </c>
      <c r="CE193" s="174">
        <f>SUMIF('Sunday Races 7-3-22'!$B$11:$B$26,$C193,'Sunday Races 7-3-22'!$AW$11:$AW$26)</f>
        <v>0</v>
      </c>
      <c r="CF193" s="174">
        <f>SUMIF('Sunday Races 7-3-22'!$B$11:$B$26,$C193,'Sunday Races 7-3-22'!$AX$11:$AX$26)</f>
        <v>0</v>
      </c>
      <c r="CG193" s="174">
        <f>SUMIF('Sunday Races 7-3-22'!$B$11:$B$26,$C193,'Sunday Races 7-3-22'!$AY$11:$AY$26)</f>
        <v>0</v>
      </c>
      <c r="CH193" s="174">
        <f>SUMIF('Sunday Races 7-31-22'!$B$11:$B$26,$C193,'Sunday Races 7-31-22'!$AU$11:$AU$26)</f>
        <v>0</v>
      </c>
      <c r="CI193" s="174">
        <f>SUMIF('Sunday Races 7-31-22'!$B$11:$B$26,$C193,'Sunday Races 7-31-22'!$AV$11:$AV$26)</f>
        <v>0</v>
      </c>
      <c r="CJ193" s="174">
        <f>SUMIF('Sunday Races 7-31-22'!$B$11:$B$26,$C193,'Sunday Races 7-31-22'!$AW$11:$AW$26)</f>
        <v>0</v>
      </c>
      <c r="CK193" s="174">
        <f>SUMIF('Sunday Races 7-31-22'!$B$11:$B$26,$C193,'Sunday Races 7-31-22'!$AX$11:$AX$26)</f>
        <v>0</v>
      </c>
      <c r="CL193" s="174">
        <f>SUMIF('Sunday Races 7-31-22'!$B$11:$B$26,$C193,'Sunday Races 7-31-22'!$AY$11:$AY$26)</f>
        <v>0</v>
      </c>
      <c r="CM193" s="174">
        <f>SUMIF('Sunday Races 8-14-22'!$B$11:$B$26,$C193,'Sunday Races 8-14-22'!$AU$11:$AU$26)</f>
        <v>0</v>
      </c>
      <c r="CN193" s="174">
        <f>SUMIF('Sunday Races 8-14-22'!$B$11:$B$26,$C193,'Sunday Races 8-14-22'!$AV$11:$AV$26)</f>
        <v>0</v>
      </c>
      <c r="CO193" s="174">
        <f>SUMIF('Sunday Races 8-14-22'!$B$11:$B$26,$C193,'Sunday Races 8-14-22'!$AW$11:$AW$26)</f>
        <v>0</v>
      </c>
      <c r="CP193" s="174">
        <f>SUMIF('Sunday Races 8-14-22'!$B$11:$B$26,$C193,'Sunday Races 8-14-22'!$AX$11:$AX$26)</f>
        <v>0</v>
      </c>
      <c r="CQ193" s="174">
        <f>SUMIF('Sunday Races 8-14-22'!$B$11:$B$26,$C193,'Sunday Races 8-14-22'!$AY$11:$AY$26)</f>
        <v>0</v>
      </c>
      <c r="CR193" s="174">
        <f>SUMIF('Saturday Races 8-20-22'!$B$11:$B$26,$C193,'Saturday Races 8-20-22'!$AU$11:$AU$26)</f>
        <v>0</v>
      </c>
      <c r="CS193" s="174">
        <f>SUMIF('Saturday Races 8-20-22'!$B$11:$B$26,$C193,'Saturday Races 8-20-22'!$AV$11:$AV$26)</f>
        <v>0</v>
      </c>
      <c r="CT193" s="174">
        <f>SUMIF('Saturday Races 8-20-22'!$B$11:$B$26,$C193,'Saturday Races 8-20-22'!$AW$11:$AW$26)</f>
        <v>0</v>
      </c>
      <c r="CU193" s="174">
        <f>SUMIF('Saturday Races 8-20-22'!$B$11:$B$26,$C193,'Saturday Races 8-20-22'!$AX$11:$AX$26)</f>
        <v>0</v>
      </c>
      <c r="CV193" s="174">
        <f>SUMIF('Saturday Races 8-20-22'!$B$11:$B$26,$C193,'Saturday Races 8-20-22'!$AY$11:$AY$26)</f>
        <v>0</v>
      </c>
      <c r="CW193" s="174">
        <f>SUMIF('Sunday Races 9-11-22'!$B$11:$B$20,$C193,'Sunday Races 9-11-22'!$AU$11:$AU$20)</f>
        <v>0</v>
      </c>
      <c r="CX193" s="174">
        <f>SUMIF('Sunday Races 9-11-22'!$B$11:$B$20,$C193,'Sunday Races 9-11-22'!$AV$11:$AV$20)</f>
        <v>0</v>
      </c>
      <c r="CY193" s="174">
        <f>SUMIF('Sunday Races 9-11-22'!$B$11:$B$20,$C193,'Sunday Races 9-11-22'!$AW$11:$AW$20)</f>
        <v>0</v>
      </c>
      <c r="CZ193" s="174">
        <f>SUMIF('Sunday Races 9-11-22'!$B$11:$B$20,$C193,'Sunday Races 9-11-22'!$AX$11:$AX$20)</f>
        <v>0</v>
      </c>
      <c r="DA193" s="174">
        <f>SUMIF('Sunday Races 9-11-22'!$B$11:$B$20,$C193,'Sunday Races 9-11-22'!$AY$11:$AY$20)</f>
        <v>0</v>
      </c>
      <c r="DB193" s="174">
        <f>SUMIF('Sunday Races 10-9-22'!$B$11:$B$21,$C193,'Sunday Races 10-9-22'!$AU$11:$AU$21)</f>
        <v>0</v>
      </c>
      <c r="DC193" s="174">
        <f>SUMIF('Sunday Races 10-9-22'!$B$11:$B$21,$C193,'Sunday Races 10-9-22'!$AV$11:$AV$21)</f>
        <v>0</v>
      </c>
      <c r="DD193" s="174">
        <f>SUMIF('Sunday Races 10-9-22'!$B$11:$B$21,$C193,'Sunday Races 10-9-22'!$AW$11:$AW$21)</f>
        <v>0</v>
      </c>
      <c r="DE193" s="174">
        <f>SUMIF('Sunday Races 10-9-22'!$B$11:$B$21,$C193,'Sunday Races 10-9-22'!$AX$11:$AX$21)</f>
        <v>0</v>
      </c>
      <c r="DF193" s="174">
        <f>SUMIF('Sunday Races 10-9-22'!$B$11:$B$21,$C193,'Sunday Races 10-9-22'!$AY$11:$AY$21)</f>
        <v>0</v>
      </c>
      <c r="DG193" s="174">
        <f>SUMIF('Sunday Races 10-23-22'!$B$11:$B$22,$C193,'Sunday Races 10-23-22'!$AU$11:$AU$22)</f>
        <v>0</v>
      </c>
      <c r="DH193" s="174">
        <f>SUMIF('Sunday Races 10-23-22'!$B$11:$B$22,$C193,'Sunday Races 10-23-22'!$AV$11:$AV$22)</f>
        <v>0</v>
      </c>
      <c r="DI193" s="174">
        <f>SUMIF('Sunday Races 10-23-22'!$B$11:$B$22,$C193,'Sunday Races 10-23-22'!$AW$11:$AW$22)</f>
        <v>0</v>
      </c>
      <c r="DJ193" s="174">
        <f>SUMIF('Sunday Races 10-23-22'!$B$11:$B$22,$C193,'Sunday Races 10-23-22'!$AX$11:$AX$22)</f>
        <v>0</v>
      </c>
      <c r="DK193" s="174">
        <f>SUMIF('Sunday Races 10-23-22'!$B$11:$B$22,$C193,'Sunday Races 10-23-22'!$AY$11:$AY$22)</f>
        <v>0</v>
      </c>
      <c r="DL193" s="175"/>
      <c r="DM193" s="176"/>
      <c r="DN193" s="177">
        <f t="shared" si="171"/>
        <v>0</v>
      </c>
      <c r="DO193" s="177">
        <f t="shared" si="171"/>
        <v>0</v>
      </c>
      <c r="DP193" s="177">
        <f t="shared" si="171"/>
        <v>0</v>
      </c>
      <c r="DQ193" s="177">
        <f t="shared" si="171"/>
        <v>0</v>
      </c>
      <c r="DR193" s="177">
        <f t="shared" si="171"/>
        <v>0</v>
      </c>
      <c r="DS193" s="177">
        <f t="shared" si="171"/>
        <v>0</v>
      </c>
      <c r="DT193" s="177">
        <f t="shared" si="171"/>
        <v>0</v>
      </c>
      <c r="DU193" s="177">
        <f t="shared" si="171"/>
        <v>0</v>
      </c>
      <c r="DV193" s="177">
        <f t="shared" si="171"/>
        <v>0</v>
      </c>
      <c r="DW193" s="177">
        <f t="shared" si="171"/>
        <v>0</v>
      </c>
      <c r="DX193" s="177">
        <f t="shared" si="172"/>
        <v>0</v>
      </c>
      <c r="DY193" s="177">
        <f t="shared" si="172"/>
        <v>0</v>
      </c>
      <c r="DZ193" s="177">
        <f t="shared" si="172"/>
        <v>0</v>
      </c>
      <c r="EA193" s="177">
        <f t="shared" si="172"/>
        <v>0</v>
      </c>
      <c r="EB193" s="177">
        <f t="shared" si="172"/>
        <v>0</v>
      </c>
      <c r="EC193" s="177">
        <f t="shared" si="172"/>
        <v>0</v>
      </c>
      <c r="ED193" s="177">
        <f t="shared" si="172"/>
        <v>0</v>
      </c>
      <c r="EE193" s="177">
        <f t="shared" si="172"/>
        <v>0</v>
      </c>
      <c r="EF193" s="177">
        <f t="shared" si="172"/>
        <v>0</v>
      </c>
      <c r="EG193" s="177">
        <f t="shared" si="172"/>
        <v>0</v>
      </c>
      <c r="EH193" s="177">
        <f t="shared" si="173"/>
        <v>0</v>
      </c>
      <c r="EI193" s="177">
        <f t="shared" si="173"/>
        <v>0</v>
      </c>
      <c r="EJ193" s="177">
        <f t="shared" si="173"/>
        <v>0</v>
      </c>
      <c r="EK193" s="177">
        <f t="shared" si="173"/>
        <v>0</v>
      </c>
      <c r="EL193" s="177">
        <f t="shared" si="173"/>
        <v>0</v>
      </c>
      <c r="EM193" s="177">
        <f t="shared" si="173"/>
        <v>0</v>
      </c>
      <c r="EN193" s="177">
        <f t="shared" si="173"/>
        <v>0</v>
      </c>
      <c r="EO193" s="177">
        <f t="shared" si="173"/>
        <v>0</v>
      </c>
      <c r="EP193" s="177">
        <f t="shared" si="173"/>
        <v>0</v>
      </c>
      <c r="EQ193" s="177">
        <f t="shared" si="173"/>
        <v>0</v>
      </c>
      <c r="ER193" s="177">
        <f t="shared" si="174"/>
        <v>0</v>
      </c>
      <c r="ES193" s="177">
        <f t="shared" si="174"/>
        <v>0</v>
      </c>
      <c r="ET193" s="177">
        <f t="shared" si="174"/>
        <v>0</v>
      </c>
      <c r="EU193" s="177">
        <f t="shared" si="174"/>
        <v>0</v>
      </c>
      <c r="EV193" s="177">
        <f t="shared" si="174"/>
        <v>0</v>
      </c>
      <c r="EW193" s="177">
        <f t="shared" si="174"/>
        <v>0</v>
      </c>
      <c r="EX193" s="177">
        <f t="shared" si="174"/>
        <v>0</v>
      </c>
      <c r="EY193" s="177">
        <f t="shared" si="174"/>
        <v>0</v>
      </c>
      <c r="EZ193" s="177">
        <f t="shared" si="174"/>
        <v>0</v>
      </c>
      <c r="FA193" s="177">
        <f t="shared" si="174"/>
        <v>0</v>
      </c>
      <c r="FB193" s="177">
        <f t="shared" si="175"/>
        <v>0</v>
      </c>
      <c r="FC193" s="177">
        <f t="shared" si="175"/>
        <v>0</v>
      </c>
      <c r="FD193" s="177">
        <f t="shared" si="175"/>
        <v>0</v>
      </c>
      <c r="FE193" s="177">
        <f t="shared" si="175"/>
        <v>0</v>
      </c>
      <c r="FF193" s="177">
        <f t="shared" si="175"/>
        <v>0</v>
      </c>
      <c r="FG193" s="177">
        <f t="shared" si="175"/>
        <v>0</v>
      </c>
      <c r="FH193" s="177">
        <f t="shared" si="175"/>
        <v>0</v>
      </c>
      <c r="FI193" s="177">
        <f t="shared" si="175"/>
        <v>0</v>
      </c>
      <c r="FJ193" s="177">
        <f t="shared" si="175"/>
        <v>0</v>
      </c>
      <c r="FK193" s="177">
        <f t="shared" si="175"/>
        <v>0</v>
      </c>
      <c r="FL193" s="177">
        <f t="shared" si="176"/>
        <v>0</v>
      </c>
      <c r="FM193" s="177">
        <f t="shared" si="176"/>
        <v>0</v>
      </c>
      <c r="FN193" s="177">
        <f t="shared" si="176"/>
        <v>0</v>
      </c>
      <c r="FO193" s="177">
        <f t="shared" si="176"/>
        <v>0</v>
      </c>
      <c r="FP193" s="177">
        <f t="shared" si="176"/>
        <v>0</v>
      </c>
      <c r="FQ193" s="177">
        <f t="shared" si="176"/>
        <v>0</v>
      </c>
      <c r="FR193" s="177">
        <f t="shared" si="176"/>
        <v>0</v>
      </c>
      <c r="FS193" s="177">
        <f t="shared" si="176"/>
        <v>0</v>
      </c>
      <c r="FT193" s="177">
        <f t="shared" si="176"/>
        <v>0</v>
      </c>
      <c r="FU193" s="177">
        <f t="shared" si="176"/>
        <v>0</v>
      </c>
      <c r="FV193" s="177">
        <f t="shared" si="176"/>
        <v>0</v>
      </c>
      <c r="FW193" s="177">
        <f t="shared" si="176"/>
        <v>0</v>
      </c>
      <c r="FX193" s="177">
        <f t="shared" si="176"/>
        <v>0</v>
      </c>
      <c r="FY193" s="177">
        <f t="shared" si="176"/>
        <v>0</v>
      </c>
      <c r="FZ193" s="177">
        <f t="shared" si="176"/>
        <v>0</v>
      </c>
      <c r="GA193" s="177"/>
      <c r="GB193" s="229">
        <f t="shared" si="157"/>
        <v>37</v>
      </c>
      <c r="GC193" s="229">
        <f t="shared" si="158"/>
        <v>4</v>
      </c>
      <c r="GD193" s="174">
        <f>SUMIF('One Day 12-04-21 Scots'!$B$11:$B$24,$C193,'One Day 12-04-21 Scots'!$AU$11:$AU$24)</f>
        <v>0</v>
      </c>
      <c r="GE193" s="174">
        <f>SUMIF('One Day 12-04-21 Scots'!$B$11:$B$24,$C193,'One Day 12-04-21 Scots'!$AV$11:$AV$24)</f>
        <v>0</v>
      </c>
      <c r="GF193" s="174">
        <f>SUMIF('One Day 12-04-21 Scots'!$B$11:$B$24,$C193,'One Day 12-04-21 Scots'!$AW$11:$AW$24)</f>
        <v>0</v>
      </c>
      <c r="GG193" s="174">
        <f>SUMIF('One Day 12-04-21 Scots'!$B$11:$B$24,$C193,'One Day 12-04-21 Scots'!$AX$11:$AX$24)</f>
        <v>0</v>
      </c>
      <c r="GH193" s="174">
        <f>SUMIF('One Day 12-04-21 Scots'!$B$11:$B$24,$C193,'One Day 12-04-21 Scots'!$AY$11:$AY$24)</f>
        <v>0</v>
      </c>
      <c r="GI193" s="174">
        <f>SUMIF('One Day 12-04-21 Thistles'!$B$11:$B$25,$C193,'One Day 12-04-21 Thistles'!$AU$11:$AU$25)</f>
        <v>0</v>
      </c>
      <c r="GJ193" s="174">
        <f>SUMIF('One Day 12-04-21 Thistles'!$B$11:$B$25,$C193,'One Day 12-04-21 Thistles'!$AV$11:$AV$25)</f>
        <v>0</v>
      </c>
      <c r="GK193" s="174">
        <f>SUMIF('One Day 12-04-21 Thistles'!$B$11:$B$25,$C193,'One Day 12-04-21 Thistles'!$AW$11:$AW$25)</f>
        <v>0</v>
      </c>
      <c r="GL193" s="174">
        <f>SUMIF('One Day 12-04-21 Thistles'!$B$11:$B$25,$C193,'One Day 12-04-21 Thistles'!$AX$11:$AX$25)</f>
        <v>0</v>
      </c>
      <c r="GM193" s="174">
        <f>SUMIF('One Day 12-04-21 Thistles'!$B$11:$B$25,$C193,'One Day 12-04-21 Thistles'!$AY$11:$AY$25)</f>
        <v>0</v>
      </c>
      <c r="GN193" s="174">
        <f>SUMIF('Chili One Day 2-12-22 Scots'!$B$11:$B$27,$C193,'Chili One Day 2-12-22 Scots'!$AU$11:$AU$27)</f>
        <v>0</v>
      </c>
      <c r="GO193" s="174">
        <f>SUMIF('Chili One Day 2-12-22 Scots'!$B$11:$B$27,$C193,'Chili One Day 2-12-22 Scots'!$AV$11:$AV$27)</f>
        <v>0</v>
      </c>
      <c r="GP193" s="174">
        <f>SUMIF('Chili One Day 2-12-22 Scots'!$B$11:$B$27,$C193,'Chili One Day 2-12-22 Scots'!$AW$11:$AW$27)</f>
        <v>0</v>
      </c>
      <c r="GQ193" s="174">
        <f>SUMIF('Chili One Day 2-12-22 Scots'!$B$11:$B$27,$C193,'Chili One Day 2-12-22 Scots'!$AX$11:$AX$27)</f>
        <v>0</v>
      </c>
      <c r="GR193" s="174">
        <f>SUMIF('Chili One Day 2-12-22 Scots'!$B$11:$B$27,$C193,'Chili One Day 2-12-22 Scots'!$AY$11:$AY$27)</f>
        <v>0</v>
      </c>
      <c r="GS193" s="174">
        <f>SUMIF('Chili One Day 2-12-22 Thistles'!$B$11:$B$27,$C193,'Chili One Day 2-12-22 Thistles'!$AU$11:$AU$27)</f>
        <v>0</v>
      </c>
      <c r="GT193" s="174">
        <f>SUMIF('Chili One Day 2-12-22 Thistles'!$B$11:$B$27,$C193,'Chili One Day 2-12-22 Thistles'!$AV$11:$AV$27)</f>
        <v>0</v>
      </c>
      <c r="GU193" s="174">
        <f>SUMIF('Chili One Day 2-12-22 Thistles'!$B$11:$B$27,$C193,'Chili One Day 2-12-22 Thistles'!$AW$11:$AW$27)</f>
        <v>0</v>
      </c>
      <c r="GV193" s="174">
        <f>SUMIF('Chili One Day 2-12-22 Thistles'!$B$11:$B$27,$C193,'Chili One Day 2-12-22 Thistles'!$AX$11:$AX$27)</f>
        <v>0</v>
      </c>
      <c r="GW193" s="174">
        <f>SUMIF('Chili One Day 2-12-22 Thistles'!$B$11:$B$27,$C193,'Chili One Day 2-12-22 Thistles'!$AY$11:$AY$27)</f>
        <v>0</v>
      </c>
      <c r="GX193" s="174">
        <f>SUMIF('Ironman One Day 3-5-22 FS'!$B$11:$B$26,$C193,'Ironman One Day 3-5-22 FS'!$AU$11:$AU$26)</f>
        <v>0</v>
      </c>
      <c r="GY193" s="174">
        <f>SUMIF('Ironman One Day 3-5-22 FS'!$B$11:$B$26,$C193,'Ironman One Day 3-5-22 FS'!$AV$11:$AV$26)</f>
        <v>0</v>
      </c>
      <c r="GZ193" s="174">
        <f>SUMIF('Ironman One Day 3-5-22 FS'!$B$11:$B$26,$C193,'Ironman One Day 3-5-22 FS'!$AW$11:$AW$26)</f>
        <v>0</v>
      </c>
      <c r="HA193" s="174">
        <f>SUMIF('Ironman One Day 3-5-22 FS'!$B$11:$B$26,$C193,'Ironman One Day 3-5-22 FS'!$AX$11:$AX$26)</f>
        <v>0</v>
      </c>
      <c r="HB193" s="174">
        <f>SUMIF('Ironman One Day 3-5-22 FS'!$B$11:$B$26,$C193,'Ironman One Day 3-5-22 FS'!$AY$11:$AY$26)</f>
        <v>0</v>
      </c>
      <c r="HC193" s="174">
        <f>SUMIF('Ironman One Day 3-5-22 420'!$B$11:$B$26,$C193,'Ironman One Day 3-5-22 420'!$AU$11:$AU$26)</f>
        <v>0</v>
      </c>
      <c r="HD193" s="174">
        <f>SUMIF('Ironman One Day 3-5-22 420'!$B$11:$B$26,$C193,'Ironman One Day 3-5-22 420'!$AV$11:$AV$26)</f>
        <v>0</v>
      </c>
      <c r="HE193" s="174">
        <f>SUMIF('Ironman One Day 3-5-22 420'!$B$11:$B$26,$C193,'Ironman One Day 3-5-22 420'!$AW$11:$AW$26)</f>
        <v>0</v>
      </c>
      <c r="HF193" s="174">
        <f>SUMIF('Ironman One Day 3-5-22 420'!$B$11:$B$26,$C193,'Ironman One Day 3-5-22 420'!$AX$11:$AX$26)</f>
        <v>0</v>
      </c>
      <c r="HG193" s="174">
        <f>SUMIF('Ironman One Day 3-5-22 420'!$B$11:$B$26,$C193,'Ironman One Day 3-5-22 420'!$AY$11:$AY$26)</f>
        <v>0</v>
      </c>
      <c r="HH193" s="174">
        <f>SUMIF('Easter One Day 4-16-22 FS'!$B$11:$B$25,$C193,'Easter One Day 4-16-22 FS'!$AU$11:$AU$25)</f>
        <v>0</v>
      </c>
      <c r="HI193" s="174">
        <f>SUMIF('Easter One Day 4-16-22 FS'!$B$11:$B$25,$C193,'Easter One Day 4-16-22 FS'!$AV$11:$AV$25)</f>
        <v>0</v>
      </c>
      <c r="HJ193" s="174">
        <f>SUMIF('Easter One Day 4-16-22 FS'!$B$11:$B$25,$C193,'Easter One Day 4-16-22 FS'!$AW$11:$AW$25)</f>
        <v>0</v>
      </c>
      <c r="HK193" s="174">
        <f>SUMIF('Easter One Day 4-16-22 FS'!$B$11:$B$25,$C193,'Easter One Day 4-16-22 FS'!$AX$11:$AX$25)</f>
        <v>0</v>
      </c>
      <c r="HL193" s="174">
        <f>SUMIF('Easter One Day 4-16-22 FS'!$B$11:$B$25,$C193,'Easter One Day 4-16-22 FS'!$AY$11:$AY$25)</f>
        <v>0</v>
      </c>
      <c r="HM193" s="174">
        <f>SUMIF('Easter One Day 4-16-22 TH'!$B$11:$B$25,$C193,'Easter One Day 4-16-22 TH'!$AU$11:$AU$25)</f>
        <v>0</v>
      </c>
      <c r="HN193" s="174">
        <f>SUMIF('Easter One Day 4-16-22 TH'!$B$11:$B$25,$C193,'Easter One Day 4-16-22 TH'!$AV$11:$AV$25)</f>
        <v>0</v>
      </c>
      <c r="HO193" s="174">
        <f>SUMIF('Easter One Day 4-16-22 TH'!$B$11:$B$25,$C193,'Easter One Day 4-16-22 TH'!$AW$11:$AW$25)</f>
        <v>0</v>
      </c>
      <c r="HP193" s="174">
        <f>SUMIF('Easter One Day 4-16-22 TH'!$B$11:$B$25,$C193,'Easter One Day 4-16-22 TH'!$AX$11:$AX$25)</f>
        <v>0</v>
      </c>
      <c r="HQ193" s="174">
        <f>SUMIF('Easter One Day 4-16-22 TH'!$B$11:$B$25,$C193,'Easter One Day 4-16-22 TH'!$AY$11:$AY$25)</f>
        <v>0</v>
      </c>
      <c r="HR193" s="174">
        <f>SUMIF('Long Distance Race 5-7-22'!$B$11:$B$25,$C193,'Long Distance Race 5-7-22'!$AU$11:$AU$25)</f>
        <v>0</v>
      </c>
      <c r="HS193" s="174">
        <f>SUMIF('Long Distance Race 5-7-22'!$B$11:$B$18,$C193,'Long Distance Race 5-7-22'!$AV$11:$AV$18)</f>
        <v>0</v>
      </c>
      <c r="HT193" s="174">
        <f>SUMIF('Long Distance Race 5-7-22'!$B$11:$B$18,$C193,'Long Distance Race 5-7-22'!$AW$11:$AW$18)</f>
        <v>0</v>
      </c>
      <c r="HU193" s="174">
        <f>SUMIF('Long Distance Race 5-7-22'!$B$11:$B$18,$C193,'Long Distance Race 5-7-22'!$AX$11:$AX$18)</f>
        <v>0</v>
      </c>
      <c r="HV193" s="174">
        <f>SUMIF('Long Distance Race 5-7-22'!$B$11:$B$18,$C193,'Long Distance Race 5-7-22'!$AY$11:$AY$18)</f>
        <v>0</v>
      </c>
      <c r="HW193" s="174">
        <f>SUMIF('Memorial Day Regatta 5-28-22 Op'!$B$11:$B$25,$C193,'Memorial Day Regatta 5-28-22 Op'!$AU$11:$AU$25)</f>
        <v>0</v>
      </c>
      <c r="HX193" s="174">
        <f>SUMIF('Memorial Day Regatta 5-28-22 Op'!$B$11:$B$18,$C193,'Memorial Day Regatta 5-28-22 Op'!$AV$11:$AV$18)</f>
        <v>0</v>
      </c>
      <c r="HY193" s="174">
        <f>SUMIF('Memorial Day Regatta 5-28-22 Op'!$B$11:$B$18,$C193,'Memorial Day Regatta 5-28-22 Op'!$AW$11:$AW$18)</f>
        <v>0</v>
      </c>
      <c r="HZ193" s="174">
        <f>SUMIF('Memorial Day Regatta 5-28-22 Op'!$B$11:$B$18,$C193,'Memorial Day Regatta 5-28-22 Op'!$AX$11:$AX$18)</f>
        <v>0</v>
      </c>
      <c r="IA193" s="174">
        <f>SUMIF('Memorial Day Regatta 5-28-22 Op'!$B$11:$B$18,$C193,'Memorial Day Regatta 5-28-22 Op'!$AY$11:$AY$18)</f>
        <v>0</v>
      </c>
      <c r="IB193" s="174">
        <f>SUMIF('Caldwell Cup 6-25-22 TH'!$B$11:$B$25,$C193,'Caldwell Cup 6-25-22 TH'!$AU$11:$AU$25)</f>
        <v>0</v>
      </c>
      <c r="IC193" s="174">
        <f>SUMIF('Caldwell Cup 6-25-22 TH'!$B$11:$B$25,$C193,'Caldwell Cup 6-25-22 TH'!$AV$11:$AV$25)</f>
        <v>0</v>
      </c>
      <c r="ID193" s="174">
        <f>SUMIF('Caldwell Cup 6-25-22 TH'!$B$11:$B$25,$C193,'Caldwell Cup 6-25-22 TH'!$AW$11:$AW$25)</f>
        <v>0</v>
      </c>
      <c r="IE193" s="174">
        <f>SUMIF('Caldwell Cup 6-25-22 TH'!$B$11:$B$25,$C193,'Caldwell Cup 6-25-22 TH'!$AX$11:$AX$25)</f>
        <v>0</v>
      </c>
      <c r="IF193" s="174">
        <f>SUMIF('Caldwell Cup 6-25-22 TH'!$B$11:$B$25,$C193,'Caldwell Cup 6-25-22 TH'!$AY$11:$AY$25)</f>
        <v>0</v>
      </c>
      <c r="IG193" s="174">
        <f>SUMIF('Caldwell Cup 6-25-22 FS'!$B$11:$B$21,$C193,'Caldwell Cup 6-25-22 FS'!$AU$11:$AU$21)</f>
        <v>0</v>
      </c>
      <c r="IH193" s="174">
        <f>SUMIF('Caldwell Cup 6-25-22 FS'!$B$11:$B$21,$C193,'Caldwell Cup 6-25-22 FS'!$AV$11:$AV$21)</f>
        <v>0</v>
      </c>
      <c r="II193" s="174">
        <f>SUMIF('Caldwell Cup 6-25-22 FS'!$B$11:$B$21,$C193,'Caldwell Cup 6-25-22 FS'!$AW$11:$AW$21)</f>
        <v>0</v>
      </c>
      <c r="IJ193" s="174">
        <f>SUMIF('Caldwell Cup 6-25-22 FS'!$B$11:$B$21,$C193,'Caldwell Cup 6-25-22 FS'!$AX$11:$AX$21)</f>
        <v>0</v>
      </c>
      <c r="IK193" s="174">
        <f>SUMIF('Caldwell Cup 6-25-22 FS'!$B$11:$B$21,$C193,'Caldwell Cup 6-25-22 FS'!$AY$11:$AY$21)</f>
        <v>0</v>
      </c>
      <c r="IL193" s="174">
        <f>SUMIF('Caldwell Cup 6-25-22 Lasers'!$B$11:$B$23,$C193,'Caldwell Cup 6-25-22 Lasers'!$AU$11:$AU$23)</f>
        <v>0</v>
      </c>
      <c r="IM193" s="174">
        <f>SUMIF('Caldwell Cup 6-25-22 Lasers'!$B$11:$B$23,$C193,'Caldwell Cup 6-25-22 Lasers'!$AV$11:$AV$23)</f>
        <v>0</v>
      </c>
      <c r="IN193" s="174">
        <f>SUMIF('Caldwell Cup 6-25-22 Lasers'!$B$11:$B$23,$C193,'Caldwell Cup 6-25-22 Lasers'!$AW$11:$AW$23)</f>
        <v>0</v>
      </c>
      <c r="IO193" s="174">
        <f>SUMIF('Caldwell Cup 6-25-22 Lasers'!$B$11:$B$23,$C193,'Caldwell Cup 6-25-22 Lasers'!$AX$11:$AX$23)</f>
        <v>0</v>
      </c>
      <c r="IP193" s="174">
        <f>SUMIF('Caldwell Cup 6-25-22 Lasers'!$B$11:$B$23,$C193,'Caldwell Cup 6-25-22 Lasers'!$AY$11:$AY$23)</f>
        <v>0</v>
      </c>
      <c r="IQ193" s="174">
        <f>SUMIF('Labor Day Regatta 9-3-22 FS'!$B$11:$B$30,$C193,'Labor Day Regatta 9-3-22 FS'!$AU$11:$AU$30)</f>
        <v>0</v>
      </c>
      <c r="IR193" s="174">
        <f>SUMIF('Labor Day Regatta 9-3-22 FS'!$B$11:$B$30,$C193,'Labor Day Regatta 9-3-22 FS'!$AV$11:$AV$30)</f>
        <v>0</v>
      </c>
      <c r="IS193" s="174">
        <f>SUMIF('Labor Day Regatta 9-3-22 FS'!$B$11:$B$30,$C193,'Labor Day Regatta 9-3-22 FS'!$AW$11:$AW$30)</f>
        <v>0</v>
      </c>
      <c r="IT193" s="174">
        <f>SUMIF('Labor Day Regatta 9-3-22 FS'!$B$11:$B$30,$C193,'Labor Day Regatta 9-3-22 FS'!$AX$11:$AX$30)</f>
        <v>0</v>
      </c>
      <c r="IU193" s="174">
        <f>SUMIF('Labor Day Regatta 9-3-22 FS'!$B$11:$B$30,$C193,'Labor Day Regatta 9-3-22 FS'!$AY$11:$AY$30)</f>
        <v>0</v>
      </c>
      <c r="IV193" s="174">
        <f>SUMIF('2022-09-17 Leukemia Cup FS'!$B$11:$B$26,$C193,'2022-09-17 Leukemia Cup FS'!$AU$11:$AU$26)</f>
        <v>0</v>
      </c>
      <c r="IW193" s="174">
        <f>SUMIF('2022-09-17 Leukemia Cup FS'!$B$11:$B$26,$C193,'2022-09-17 Leukemia Cup FS'!$AV$11:$AV$26)</f>
        <v>0</v>
      </c>
      <c r="IX193" s="174">
        <f>SUMIF('2022-09-17 Leukemia Cup FS'!$B$11:$B$26,$C193,'2022-09-17 Leukemia Cup FS'!$AW$11:$AW$26)</f>
        <v>0</v>
      </c>
      <c r="IY193" s="174">
        <f>SUMIF('2022-09-17 Leukemia Cup FS'!$B$11:$B$26,$C193,'2022-09-17 Leukemia Cup FS'!$AX$11:$AX$26)</f>
        <v>0</v>
      </c>
      <c r="IZ193" s="174">
        <f>SUMIF('2022-09-17 Leukemia Cup FS'!$B$11:$B$26,$C193,'2022-09-17 Leukemia Cup FS'!$AY$11:$AY$26)</f>
        <v>0</v>
      </c>
      <c r="JA193" s="174">
        <f>SUMIF('2022-09-17 Leukemia Cup TH'!$B$11:$B$28,$C193,'2022-09-17 Leukemia Cup TH'!$AU$11:$AU$28)</f>
        <v>0</v>
      </c>
      <c r="JB193" s="174">
        <f>SUMIF('2022-09-17 Leukemia Cup TH'!$B$11:$B$28,$C193,'2022-09-17 Leukemia Cup TH'!$AV$11:$AV$28)</f>
        <v>0</v>
      </c>
      <c r="JC193" s="174">
        <f>SUMIF('2022-09-17 Leukemia Cup TH'!$B$11:$B$28,$C193,'2022-09-17 Leukemia Cup TH'!$AW$11:$AW$28)</f>
        <v>0</v>
      </c>
      <c r="JD193" s="174">
        <f>SUMIF('2022-09-17 Leukemia Cup TH'!$B$11:$B$28,$C193,'2022-09-17 Leukemia Cup TH'!$AX$11:$AX$28)</f>
        <v>0</v>
      </c>
      <c r="JE193" s="174">
        <f>SUMIF('2022-09-17 Leukemia Cup TH'!$B$11:$B$28,$C193,'2022-09-17 Leukemia Cup TH'!$AY$11:$AY$28)</f>
        <v>0</v>
      </c>
      <c r="JF193" s="174">
        <f>SUMIF('Smith-Berry LDR 9-24-22'!$B$11:$B$30,$C193,'Smith-Berry LDR 9-24-22'!$AU$11:$AU$30)</f>
        <v>0</v>
      </c>
      <c r="JG193" s="174">
        <f>SUMIF('Smith-Berry LDR 9-24-22'!$B$11:$B$30,$C193,'Smith-Berry LDR 9-24-22'!$AV$11:$AV$30)</f>
        <v>0</v>
      </c>
      <c r="JH193" s="174">
        <f>SUMIF('Smith-Berry LDR 9-24-22'!$B$11:$B$30,$C193,'Smith-Berry LDR 9-24-22'!$AW$11:$AW$30)</f>
        <v>0</v>
      </c>
      <c r="JI193" s="174">
        <f>SUMIF('Smith-Berry LDR 9-24-22'!$B$11:$B$30,$C193,'Smith-Berry LDR 9-24-22'!$AX$11:$AX$30)</f>
        <v>0</v>
      </c>
      <c r="JJ193" s="174">
        <f>SUMIF('Smith-Berry LDR 9-24-22'!$B$11:$B$30,$C193,'Smith-Berry LDR 9-24-22'!$AY$11:$AY$30)</f>
        <v>0</v>
      </c>
      <c r="JK193" s="174">
        <f>SUMIF('Great Scot 10-1-22 Cham'!$B$11:$B$38,$C193,'Great Scot 10-1-22 Cham'!$AU$11:$AU$38)</f>
        <v>0</v>
      </c>
      <c r="JL193" s="174">
        <f>SUMIF('Great Scot 10-1-22 Cham'!$B$11:$B$38,$C193,'Great Scot 10-1-22 Cham'!$AV$11:$AV$38)</f>
        <v>0</v>
      </c>
      <c r="JM193" s="174">
        <f>SUMIF('Great Scot 10-1-22 Cham'!$B$11:$B$38,$C193,'Great Scot 10-1-22 Cham'!$AW$11:$AW$38)</f>
        <v>0</v>
      </c>
      <c r="JN193" s="174">
        <f>SUMIF('Great Scot 10-1-22 Cham'!$B$11:$B$38,$C193,'Great Scot 10-1-22 Cham'!$AX$11:$AX$38)</f>
        <v>0</v>
      </c>
      <c r="JO193" s="174">
        <f>SUMIF('Great Scot 10-1-22 Cham'!$B$11:$B$38,$C193,'Great Scot 10-1-22 Cham'!$AY$11:$AY$38)</f>
        <v>0</v>
      </c>
      <c r="JP193" s="174">
        <f>SUMIF('Great Scot 10-1-22 Chal'!$B$11:$B$28,$C193,'Great Scot 10-1-22 Chal'!$AU$11:$AU$28)</f>
        <v>0</v>
      </c>
      <c r="JQ193" s="174">
        <f>SUMIF('Great Scot 10-1-22 Chal'!$B$11:$B$28,$C193,'Great Scot 10-1-22 Chal'!$AV$11:$AV$28)</f>
        <v>0</v>
      </c>
      <c r="JR193" s="174">
        <f>SUMIF('Great Scot 10-1-22 Chal'!$B$11:$B$28,$C193,'Great Scot 10-1-22 Chal'!$AW$11:$AW$28)</f>
        <v>0</v>
      </c>
      <c r="JS193" s="174">
        <f>SUMIF('Great Scot 10-1-22 Chal'!$B$11:$B$28,$C193,'Great Scot 10-1-22 Chal'!$AX$11:$AX$28)</f>
        <v>0</v>
      </c>
      <c r="JT193" s="174">
        <f>SUMIF('Great Scot 10-1-22 Chal'!$B$11:$B$28,$C193,'Great Scot 10-1-22 Chal'!$AY$11:$AY$28)</f>
        <v>0</v>
      </c>
      <c r="JU193" s="174">
        <f>SUMIF('Great Pumpkin Regatta 10-15-22'!$B$11:$B$54,$C193,'Great Pumpkin Regatta 10-15-22'!$AU$11:$AU$54)</f>
        <v>8</v>
      </c>
      <c r="JV193" s="174">
        <f>SUMIF('Great Pumpkin Regatta 10-15-22'!$B$11:$B$54,$C193,'Great Pumpkin Regatta 10-15-22'!$AV$11:$AV$54)</f>
        <v>9</v>
      </c>
      <c r="JW193" s="174">
        <f>SUMIF('Great Pumpkin Regatta 10-15-22'!$B$11:$B$54,$C193,'Great Pumpkin Regatta 10-15-22'!$AW$11:$AW$54)</f>
        <v>12</v>
      </c>
      <c r="JX193" s="174">
        <f>SUMIF('Great Pumpkin Regatta 10-15-22'!$B$11:$B$54,$C193,'Great Pumpkin Regatta 10-15-22'!$AX$11:$AX$54)</f>
        <v>8</v>
      </c>
      <c r="JY193" s="174">
        <f>SUMIF('Great Pumpkin Regatta 10-15-22'!$B$11:$B$54,$C193,'Great Pumpkin Regatta 10-15-22'!$AY$11:$AY$54)</f>
        <v>0</v>
      </c>
      <c r="JZ193" s="174">
        <f>SUMIF('One Day Regatta 10-29-22 FS'!$B$11:$B$19,$C193,'One Day Regatta 10-29-22 FS'!$AU$11:$AU$19)</f>
        <v>0</v>
      </c>
      <c r="KA193" s="174">
        <f>SUMIF('One Day Regatta 10-29-22 FS'!$B$11:$B$19,$C193,'One Day Regatta 10-29-22 FS'!$AV$11:$AV$19)</f>
        <v>0</v>
      </c>
      <c r="KB193" s="174">
        <f>SUMIF('One Day Regatta 10-29-22 FS'!$B$11:$B$19,$C193,'One Day Regatta 10-29-22 FS'!$AW$11:$AW$19)</f>
        <v>0</v>
      </c>
      <c r="KC193" s="174">
        <f>SUMIF('One Day Regatta 10-29-22 FS'!$B$11:$B$19,$C193,'One Day Regatta 10-29-22 FS'!$AX$11:$AX$19)</f>
        <v>0</v>
      </c>
      <c r="KD193" s="174">
        <f>SUMIF('One Day Regatta 10-29-22 FS'!$B$11:$B$19,$C193,'One Day Regatta 10-29-22 FS'!$AY$11:$AY$19)</f>
        <v>0</v>
      </c>
    </row>
    <row r="194" spans="1:290" ht="15" customHeight="1" x14ac:dyDescent="0.2">
      <c r="A194" s="400" t="s">
        <v>1369</v>
      </c>
      <c r="B194" s="134">
        <f t="shared" si="126"/>
        <v>36</v>
      </c>
      <c r="C194" s="103" t="s">
        <v>959</v>
      </c>
      <c r="D194" s="171">
        <f t="shared" si="152"/>
        <v>0</v>
      </c>
      <c r="E194" s="172">
        <f t="shared" si="153"/>
        <v>0</v>
      </c>
      <c r="F194" s="171">
        <f t="shared" si="154"/>
        <v>0</v>
      </c>
      <c r="G194" s="171">
        <v>0</v>
      </c>
      <c r="H194" s="171">
        <f t="shared" si="155"/>
        <v>0</v>
      </c>
      <c r="I194" s="173">
        <f t="shared" si="156"/>
        <v>0</v>
      </c>
      <c r="J194" s="173"/>
      <c r="K194" s="174">
        <f>SUMIF('Saturday Race 11-06-21'!$B$11:$B$21,$C194,'Saturday Race 11-06-21'!$AU$11:$AU$21)</f>
        <v>0</v>
      </c>
      <c r="L194" s="174">
        <f>SUMIF('Saturday Race 11-06-21'!$B$11:$B$21,$C194,'Saturday Race 11-06-21'!$AV$11:$AV$21)</f>
        <v>0</v>
      </c>
      <c r="M194" s="174">
        <f>SUMIF('Saturday Race 11-06-21'!$B$11:$B$21,$C194,'Saturday Race 11-06-21'!$AW$11:$AW$21)</f>
        <v>0</v>
      </c>
      <c r="N194" s="174">
        <f>SUMIF('Saturday Race 11-06-21'!$B$11:$B$21,$C194,'Saturday Race 11-06-21'!$AX$11:$AX$21)</f>
        <v>0</v>
      </c>
      <c r="O194" s="174">
        <f>SUMIF('Saturday Race 11-06-21'!$B$11:$B$21,$C194,'Saturday Race 11-06-21'!$AY$11:$AY$21)</f>
        <v>0</v>
      </c>
      <c r="P194" s="174">
        <f>SUMIF('Saturday Race 11-20-21'!$B$11:$B$20,$C194,'Saturday Race 11-20-21'!$AU$11:$AU$20)</f>
        <v>0</v>
      </c>
      <c r="Q194" s="174">
        <f>SUMIF('Saturday Race 11-20-21'!$B$11:$B$20,$C194,'Saturday Race 11-20-21'!$AV$11:$AV$20)</f>
        <v>0</v>
      </c>
      <c r="R194" s="174">
        <f>SUMIF('Saturday Race 11-20-21'!$B$11:$B$20,$C194,'Saturday Race 11-20-21'!$AW$11:$AW$20)</f>
        <v>0</v>
      </c>
      <c r="S194" s="174">
        <f>SUMIF('Saturday Race 11-20-21'!$B$11:$B$20,$C194,'Saturday Race 11-20-21'!$AX$11:$AX$20)</f>
        <v>0</v>
      </c>
      <c r="T194" s="174">
        <f>SUMIF('Saturday Race 11-20-21'!$B$11:$B$20,$C194,'Saturday Race 11-20-21'!$AY$11:$AY$20)</f>
        <v>0</v>
      </c>
      <c r="U194" s="174">
        <f>SUMIF('Saturday Race 1-08-22'!$B$11:$B$20,$C194,'Saturday Race 1-08-22'!$AU$11:$AU$20)</f>
        <v>0</v>
      </c>
      <c r="V194" s="174">
        <f>SUMIF('Saturday Race 1-08-22'!$B$11:$B$20,$C194,'Saturday Race 1-08-22'!$AV$11:$AV$20)</f>
        <v>0</v>
      </c>
      <c r="W194" s="174">
        <f>SUMIF('Saturday Race 1-08-22'!$B$11:$B$20,$C194,'Saturday Race 1-08-22'!$AW$11:$AW$20)</f>
        <v>0</v>
      </c>
      <c r="X194" s="174">
        <f>SUMIF('Saturday Race 1-08-22'!$B$11:$B$20,$C194,'Saturday Race 1-08-22'!$AX$11:$AX$20)</f>
        <v>0</v>
      </c>
      <c r="Y194" s="174">
        <f>SUMIF('Saturday Race 1-08-22'!$B$11:$B$20,$C194,'Saturday Race 1-08-22'!$AY$11:$AY$20)</f>
        <v>0</v>
      </c>
      <c r="Z194" s="174">
        <f>SUMIF('Saturday Race 1-22-22'!$B$11:$B$20,$C194,'Saturday Race 1-22-22'!$AU$11:$AU$20)</f>
        <v>0</v>
      </c>
      <c r="AA194" s="174">
        <f>SUMIF('Saturday Race 1-22-22'!$B$11:$B$20,$C194,'Saturday Race 1-22-22'!$AV$11:$AV$20)</f>
        <v>0</v>
      </c>
      <c r="AB194" s="174">
        <f>SUMIF('Saturday Race 1-22-22'!$B$11:$B$20,$C194,'Saturday Race 1-22-22'!$AW$11:$AW$20)</f>
        <v>0</v>
      </c>
      <c r="AC194" s="174">
        <f>SUMIF('Saturday Race 1-22-22'!$B$11:$B$20,$C194,'Saturday Race 1-22-22'!$AX$11:$AX$20)</f>
        <v>0</v>
      </c>
      <c r="AD194" s="174">
        <f>SUMIF('Saturday Race 1-22-22'!$B$11:$B$20,$C194,'Saturday Race 1-22-22'!$AY$11:$AY$20)</f>
        <v>0</v>
      </c>
      <c r="AE194" s="174">
        <f>SUMIF('Sunday Race 2-6-22'!$B$11:$B$20,$C194,'Sunday Race 2-6-22'!$AU$11:$AU$20)</f>
        <v>0</v>
      </c>
      <c r="AF194" s="174">
        <f>SUMIF('Sunday Race 2-6-22'!$B$11:$B$20,$C194,'Sunday Race 2-6-22'!$AV$11:$AV$20)</f>
        <v>0</v>
      </c>
      <c r="AG194" s="174">
        <f>SUMIF('Sunday Race 2-6-22'!$B$11:$B$20,$C194,'Sunday Race 2-6-22'!$AW$11:$AW$20)</f>
        <v>0</v>
      </c>
      <c r="AH194" s="174">
        <f>SUMIF('Sunday Race 2-6-22'!$B$11:$B$20,$C194,'Sunday Race 2-6-22'!$AX$11:$AX$20)</f>
        <v>0</v>
      </c>
      <c r="AI194" s="174">
        <f>SUMIF('Sunday Race 2-6-22'!$B$11:$B$20,$C194,'Sunday Race 2-6-22'!$AY$11:$AY$20)</f>
        <v>0</v>
      </c>
      <c r="AJ194" s="174">
        <f>SUMIF('Sunday Race 2-20-22'!$B$11:$B$26,$C194,'Sunday Race 2-20-22'!$AU$11:$AU$26)</f>
        <v>0</v>
      </c>
      <c r="AK194" s="174">
        <f>SUMIF('Sunday Race 2-20-22'!$B$11:$B$26,$C194,'Sunday Race 2-20-22'!$AV$11:$AV$26)</f>
        <v>0</v>
      </c>
      <c r="AL194" s="174">
        <f>SUMIF('Sunday Race 2-20-22'!$B$11:$B$26,$C194,'Sunday Race 2-20-22'!$AW$11:$AW$26)</f>
        <v>0</v>
      </c>
      <c r="AM194" s="174">
        <f>SUMIF('Sunday Race 2-20-22'!$B$11:$B$26,$C194,'Sunday Race 2-20-22'!$AX$11:$AX$26)</f>
        <v>0</v>
      </c>
      <c r="AN194" s="174">
        <f>SUMIF('Sunday Race 2-20-22'!$B$11:$B$26,$C194,'Sunday Race 2-20-22'!$AY$11:$AY$26)</f>
        <v>0</v>
      </c>
      <c r="AO194" s="174">
        <f>SUMIF('Sunday Race 2-27-22'!$B$11:$B$20,$C194,'Sunday Race 2-27-22'!$AU$11:$AU$20)</f>
        <v>0</v>
      </c>
      <c r="AP194" s="174">
        <f>SUMIF('Sunday Race 2-27-22'!$B$11:$B$20,$C194,'Sunday Race 2-27-22'!$AV$11:$AV$20)</f>
        <v>0</v>
      </c>
      <c r="AQ194" s="174">
        <f>SUMIF('Sunday Race 2-27-22'!$B$11:$B$20,$C194,'Sunday Race 2-27-22'!$AW$11:$AW$20)</f>
        <v>0</v>
      </c>
      <c r="AR194" s="174">
        <f>SUMIF('Sunday Race 2-27-22'!$B$11:$B$20,$C194,'Sunday Race 2-27-22'!$AX$11:$AX$20)</f>
        <v>0</v>
      </c>
      <c r="AS194" s="174">
        <f>SUMIF('Sunday Race 2-27-22'!$B$11:$B$20,$C194,'Sunday Race 2-27-22'!$AY$11:$AY$20)</f>
        <v>0</v>
      </c>
      <c r="AT194" s="174">
        <f>SUMIF('Sunday Race 3-13-22'!$B$11:$B$25,$C194,'Sunday Race 3-13-22'!$AU$11:$AU$25)</f>
        <v>0</v>
      </c>
      <c r="AU194" s="174">
        <f>SUMIF('Sunday Race 3-13-22'!$B$11:$B$25,$C194,'Sunday Race 3-13-22'!$AV$11:$AV$25)</f>
        <v>0</v>
      </c>
      <c r="AV194" s="174">
        <f>SUMIF('Sunday Race 3-13-22'!$B$11:$B$25,$C194,'Sunday Race 3-13-22'!$AW$11:$AW$25)</f>
        <v>0</v>
      </c>
      <c r="AW194" s="174">
        <f>SUMIF('Sunday Race 3-13-22'!$B$11:$B$25,$C194,'Sunday Race 3-13-22'!$AX$11:$AX$25)</f>
        <v>0</v>
      </c>
      <c r="AX194" s="174">
        <f>SUMIF('Sunday Race 3-13-22'!$B$11:$B$25,$C194,'Sunday Race 3-13-22'!$AY$11:$AY$25)</f>
        <v>0</v>
      </c>
      <c r="AY194" s="174">
        <f>SUMIF('Saturday Race 3-19-22'!$B$11:$B$15,$C194,'Saturday Race 3-19-22'!$AU$11:$AU$15)</f>
        <v>0</v>
      </c>
      <c r="AZ194" s="174">
        <f>SUMIF('Saturday Race 3-19-22'!$B$11:$B$15,$C194,'Saturday Race 3-19-22'!$AV$11:$AV$15)</f>
        <v>0</v>
      </c>
      <c r="BA194" s="174">
        <f>SUMIF('Saturday Race 3-19-22'!$B$11:$B$15,$C194,'Saturday Race 3-19-22'!$AW$11:$AW$15)</f>
        <v>0</v>
      </c>
      <c r="BB194" s="174">
        <f>SUMIF('Saturday Race 3-19-22'!$B$11:$B$15,$C194,'Saturday Race 3-19-22'!$AX$11:$AX$15)</f>
        <v>0</v>
      </c>
      <c r="BC194" s="174">
        <f>SUMIF('Saturday Race 3-19-22'!$B$11:$B$15,$C194,'Saturday Race 3-19-22'!$AY$11:$AY$15)</f>
        <v>0</v>
      </c>
      <c r="BD194" s="174">
        <f>SUMIF('Sunday Races 4-10-22'!$B$11:$B$26,$C194,'Sunday Races 4-10-22'!$AU$11:$AU$26)</f>
        <v>0</v>
      </c>
      <c r="BE194" s="174">
        <f>SUMIF('Sunday Races 4-10-22'!$B$11:$B$26,$C194,'Sunday Races 4-10-22'!$AV$11:$AV$26)</f>
        <v>0</v>
      </c>
      <c r="BF194" s="174">
        <f>SUMIF('Sunday Races 4-10-22'!$B$11:$B$26,$C194,'Sunday Races 4-10-22'!$AW$11:$AW$26)</f>
        <v>0</v>
      </c>
      <c r="BG194" s="174">
        <f>SUMIF('Sunday Races 4-10-22'!$B$11:$B$26,$C194,'Sunday Races 4-10-22'!$AX$11:$AX$26)</f>
        <v>0</v>
      </c>
      <c r="BH194" s="174">
        <f>SUMIF('Sunday Races 4-10-22'!$B$11:$B$26,$C194,'Sunday Races 4-10-22'!$AY$11:$AY$26)</f>
        <v>0</v>
      </c>
      <c r="BI194" s="174">
        <f>SUMIF('Sunday Races 5-1-22'!$B$11:$B$28,$C194,'Sunday Races 5-1-22'!$AU$11:$AU$28)</f>
        <v>0</v>
      </c>
      <c r="BJ194" s="174">
        <f>SUMIF('Sunday Races 5-1-22'!$B$11:$B$28,$C194,'Sunday Races 5-1-22'!$AV$11:$AV$28)</f>
        <v>0</v>
      </c>
      <c r="BK194" s="174">
        <f>SUMIF('Sunday Races 5-1-22'!$B$11:$B$28,$C194,'Sunday Races 5-1-22'!$AW$11:$AW$28)</f>
        <v>0</v>
      </c>
      <c r="BL194" s="174">
        <f>SUMIF('Sunday Races 5-1-22'!$B$11:$B$28,$C194,'Sunday Races 5-1-22'!$AX$11:$AX$28)</f>
        <v>0</v>
      </c>
      <c r="BM194" s="174">
        <f>SUMIF('Sunday Races 5-1-22'!$B$11:$B$28,$C194,'Sunday Races 5-1-22'!$AY$11:$AY$28)</f>
        <v>0</v>
      </c>
      <c r="BN194" s="174">
        <f>SUMIF('Sunday Races 6-5-22'!$B$11:$B$28,$C194,'Sunday Races 6-5-22'!$AU$11:$AU$28)</f>
        <v>0</v>
      </c>
      <c r="BO194" s="174">
        <f>SUMIF('Sunday Races 6-5-22'!$B$11:$B$28,$C194,'Sunday Races 6-5-22'!$AV$11:$AV$28)</f>
        <v>0</v>
      </c>
      <c r="BP194" s="174">
        <f>SUMIF('Sunday Races 6-5-22'!$B$11:$B$28,$C194,'Sunday Races 6-5-22'!$AW$11:$AW$28)</f>
        <v>0</v>
      </c>
      <c r="BQ194" s="174">
        <f>SUMIF('Sunday Races 6-5-22'!$B$11:$B$28,$C194,'Sunday Races 6-5-22'!$AX$11:$AX$28)</f>
        <v>0</v>
      </c>
      <c r="BR194" s="174">
        <f>SUMIF('Sunday Races 6-5-22'!$B$11:$B$28,$C194,'Sunday Races 6-5-22'!$AY$11:$AY$28)</f>
        <v>0</v>
      </c>
      <c r="BS194" s="174">
        <f>SUMIF('Sunday Races 6-12-22'!$B$11:$B$24,$C194,'Sunday Races 6-12-22'!$AU$11:$AU$24)</f>
        <v>0</v>
      </c>
      <c r="BT194" s="174">
        <f>SUMIF('Sunday Races 6-12-22'!$B$11:$B$24,$C194,'Sunday Races 6-12-22'!$AV$11:$AV$24)</f>
        <v>0</v>
      </c>
      <c r="BU194" s="174">
        <f>SUMIF('Sunday Races 6-12-22'!$B$11:$B$24,$C194,'Sunday Races 6-12-22'!$AW$11:$AW$24)</f>
        <v>0</v>
      </c>
      <c r="BV194" s="174">
        <f>SUMIF('Sunday Races 6-12-22'!$B$11:$B$24,$C194,'Sunday Races 6-12-22'!$AX$11:$AX$24)</f>
        <v>0</v>
      </c>
      <c r="BW194" s="174">
        <f>SUMIF('Sunday Races 6-12-22'!$B$11:$B$24,$C194,'Sunday Races 6-12-22'!$AY$11:$AY$24)</f>
        <v>0</v>
      </c>
      <c r="BX194" s="174">
        <f>SUMIF('Saturday Races 6-18-22'!$B$11:$B$24,$C194,'Saturday Races 6-18-22'!$AU$11:$AU$24)</f>
        <v>0</v>
      </c>
      <c r="BY194" s="174">
        <f>SUMIF('Saturday Races 6-18-22'!$B$11:$B$24,$C194,'Saturday Races 6-18-22'!$AV$11:$AV$24)</f>
        <v>0</v>
      </c>
      <c r="BZ194" s="174">
        <f>SUMIF('Saturday Races 6-18-22'!$B$11:$B$24,$C194,'Saturday Races 6-18-22'!$AW$11:$AW$24)</f>
        <v>0</v>
      </c>
      <c r="CA194" s="174">
        <f>SUMIF('Saturday Races 6-18-22'!$B$11:$B$24,$C194,'Saturday Races 6-18-22'!$AX$11:$AX$24)</f>
        <v>0</v>
      </c>
      <c r="CB194" s="174">
        <f>SUMIF('Saturday Races 6-18-22'!$B$11:$B$24,$C194,'Saturday Races 6-18-22'!$AY$11:$AY$24)</f>
        <v>0</v>
      </c>
      <c r="CC194" s="174">
        <f>SUMIF('Sunday Races 7-3-22'!$B$11:$B$26,$C194,'Sunday Races 7-3-22'!$AU$11:$AU$26)</f>
        <v>0</v>
      </c>
      <c r="CD194" s="174">
        <f>SUMIF('Sunday Races 7-3-22'!$B$11:$B$26,$C194,'Sunday Races 7-3-22'!$AV$11:$AV$26)</f>
        <v>0</v>
      </c>
      <c r="CE194" s="174">
        <f>SUMIF('Sunday Races 7-3-22'!$B$11:$B$26,$C194,'Sunday Races 7-3-22'!$AW$11:$AW$26)</f>
        <v>0</v>
      </c>
      <c r="CF194" s="174">
        <f>SUMIF('Sunday Races 7-3-22'!$B$11:$B$26,$C194,'Sunday Races 7-3-22'!$AX$11:$AX$26)</f>
        <v>0</v>
      </c>
      <c r="CG194" s="174">
        <f>SUMIF('Sunday Races 7-3-22'!$B$11:$B$26,$C194,'Sunday Races 7-3-22'!$AY$11:$AY$26)</f>
        <v>0</v>
      </c>
      <c r="CH194" s="174">
        <f>SUMIF('Sunday Races 7-31-22'!$B$11:$B$26,$C194,'Sunday Races 7-31-22'!$AU$11:$AU$26)</f>
        <v>0</v>
      </c>
      <c r="CI194" s="174">
        <f>SUMIF('Sunday Races 7-31-22'!$B$11:$B$26,$C194,'Sunday Races 7-31-22'!$AV$11:$AV$26)</f>
        <v>0</v>
      </c>
      <c r="CJ194" s="174">
        <f>SUMIF('Sunday Races 7-31-22'!$B$11:$B$26,$C194,'Sunday Races 7-31-22'!$AW$11:$AW$26)</f>
        <v>0</v>
      </c>
      <c r="CK194" s="174">
        <f>SUMIF('Sunday Races 7-31-22'!$B$11:$B$26,$C194,'Sunday Races 7-31-22'!$AX$11:$AX$26)</f>
        <v>0</v>
      </c>
      <c r="CL194" s="174">
        <f>SUMIF('Sunday Races 7-31-22'!$B$11:$B$26,$C194,'Sunday Races 7-31-22'!$AY$11:$AY$26)</f>
        <v>0</v>
      </c>
      <c r="CM194" s="174">
        <f>SUMIF('Sunday Races 8-14-22'!$B$11:$B$26,$C194,'Sunday Races 8-14-22'!$AU$11:$AU$26)</f>
        <v>0</v>
      </c>
      <c r="CN194" s="174">
        <f>SUMIF('Sunday Races 8-14-22'!$B$11:$B$26,$C194,'Sunday Races 8-14-22'!$AV$11:$AV$26)</f>
        <v>0</v>
      </c>
      <c r="CO194" s="174">
        <f>SUMIF('Sunday Races 8-14-22'!$B$11:$B$26,$C194,'Sunday Races 8-14-22'!$AW$11:$AW$26)</f>
        <v>0</v>
      </c>
      <c r="CP194" s="174">
        <f>SUMIF('Sunday Races 8-14-22'!$B$11:$B$26,$C194,'Sunday Races 8-14-22'!$AX$11:$AX$26)</f>
        <v>0</v>
      </c>
      <c r="CQ194" s="174">
        <f>SUMIF('Sunday Races 8-14-22'!$B$11:$B$26,$C194,'Sunday Races 8-14-22'!$AY$11:$AY$26)</f>
        <v>0</v>
      </c>
      <c r="CR194" s="174">
        <f>SUMIF('Saturday Races 8-20-22'!$B$11:$B$26,$C194,'Saturday Races 8-20-22'!$AU$11:$AU$26)</f>
        <v>0</v>
      </c>
      <c r="CS194" s="174">
        <f>SUMIF('Saturday Races 8-20-22'!$B$11:$B$26,$C194,'Saturday Races 8-20-22'!$AV$11:$AV$26)</f>
        <v>0</v>
      </c>
      <c r="CT194" s="174">
        <f>SUMIF('Saturday Races 8-20-22'!$B$11:$B$26,$C194,'Saturday Races 8-20-22'!$AW$11:$AW$26)</f>
        <v>0</v>
      </c>
      <c r="CU194" s="174">
        <f>SUMIF('Saturday Races 8-20-22'!$B$11:$B$26,$C194,'Saturday Races 8-20-22'!$AX$11:$AX$26)</f>
        <v>0</v>
      </c>
      <c r="CV194" s="174">
        <f>SUMIF('Saturday Races 8-20-22'!$B$11:$B$26,$C194,'Saturday Races 8-20-22'!$AY$11:$AY$26)</f>
        <v>0</v>
      </c>
      <c r="CW194" s="174">
        <f>SUMIF('Sunday Races 9-11-22'!$B$11:$B$20,$C194,'Sunday Races 9-11-22'!$AU$11:$AU$20)</f>
        <v>0</v>
      </c>
      <c r="CX194" s="174">
        <f>SUMIF('Sunday Races 9-11-22'!$B$11:$B$20,$C194,'Sunday Races 9-11-22'!$AV$11:$AV$20)</f>
        <v>0</v>
      </c>
      <c r="CY194" s="174">
        <f>SUMIF('Sunday Races 9-11-22'!$B$11:$B$20,$C194,'Sunday Races 9-11-22'!$AW$11:$AW$20)</f>
        <v>0</v>
      </c>
      <c r="CZ194" s="174">
        <f>SUMIF('Sunday Races 9-11-22'!$B$11:$B$20,$C194,'Sunday Races 9-11-22'!$AX$11:$AX$20)</f>
        <v>0</v>
      </c>
      <c r="DA194" s="174">
        <f>SUMIF('Sunday Races 9-11-22'!$B$11:$B$20,$C194,'Sunday Races 9-11-22'!$AY$11:$AY$20)</f>
        <v>0</v>
      </c>
      <c r="DB194" s="174">
        <f>SUMIF('Sunday Races 10-9-22'!$B$11:$B$21,$C194,'Sunday Races 10-9-22'!$AU$11:$AU$21)</f>
        <v>0</v>
      </c>
      <c r="DC194" s="174">
        <f>SUMIF('Sunday Races 10-9-22'!$B$11:$B$21,$C194,'Sunday Races 10-9-22'!$AV$11:$AV$21)</f>
        <v>0</v>
      </c>
      <c r="DD194" s="174">
        <f>SUMIF('Sunday Races 10-9-22'!$B$11:$B$21,$C194,'Sunday Races 10-9-22'!$AW$11:$AW$21)</f>
        <v>0</v>
      </c>
      <c r="DE194" s="174">
        <f>SUMIF('Sunday Races 10-9-22'!$B$11:$B$21,$C194,'Sunday Races 10-9-22'!$AX$11:$AX$21)</f>
        <v>0</v>
      </c>
      <c r="DF194" s="174">
        <f>SUMIF('Sunday Races 10-9-22'!$B$11:$B$21,$C194,'Sunday Races 10-9-22'!$AY$11:$AY$21)</f>
        <v>0</v>
      </c>
      <c r="DG194" s="174">
        <f>SUMIF('Sunday Races 10-23-22'!$B$11:$B$22,$C194,'Sunday Races 10-23-22'!$AU$11:$AU$22)</f>
        <v>0</v>
      </c>
      <c r="DH194" s="174">
        <f>SUMIF('Sunday Races 10-23-22'!$B$11:$B$22,$C194,'Sunday Races 10-23-22'!$AV$11:$AV$22)</f>
        <v>0</v>
      </c>
      <c r="DI194" s="174">
        <f>SUMIF('Sunday Races 10-23-22'!$B$11:$B$22,$C194,'Sunday Races 10-23-22'!$AW$11:$AW$22)</f>
        <v>0</v>
      </c>
      <c r="DJ194" s="174">
        <f>SUMIF('Sunday Races 10-23-22'!$B$11:$B$22,$C194,'Sunday Races 10-23-22'!$AX$11:$AX$22)</f>
        <v>0</v>
      </c>
      <c r="DK194" s="174">
        <f>SUMIF('Sunday Races 10-23-22'!$B$11:$B$22,$C194,'Sunday Races 10-23-22'!$AY$11:$AY$22)</f>
        <v>0</v>
      </c>
      <c r="DL194" s="175"/>
      <c r="DM194" s="176"/>
      <c r="DN194" s="177">
        <f t="shared" si="171"/>
        <v>0</v>
      </c>
      <c r="DO194" s="177">
        <f t="shared" si="171"/>
        <v>0</v>
      </c>
      <c r="DP194" s="177">
        <f t="shared" si="171"/>
        <v>0</v>
      </c>
      <c r="DQ194" s="177">
        <f t="shared" si="171"/>
        <v>0</v>
      </c>
      <c r="DR194" s="177">
        <f t="shared" si="171"/>
        <v>0</v>
      </c>
      <c r="DS194" s="177">
        <f t="shared" si="171"/>
        <v>0</v>
      </c>
      <c r="DT194" s="177">
        <f t="shared" si="171"/>
        <v>0</v>
      </c>
      <c r="DU194" s="177">
        <f t="shared" si="171"/>
        <v>0</v>
      </c>
      <c r="DV194" s="177">
        <f t="shared" si="171"/>
        <v>0</v>
      </c>
      <c r="DW194" s="177">
        <f t="shared" si="171"/>
        <v>0</v>
      </c>
      <c r="DX194" s="177">
        <f t="shared" si="172"/>
        <v>0</v>
      </c>
      <c r="DY194" s="177">
        <f t="shared" si="172"/>
        <v>0</v>
      </c>
      <c r="DZ194" s="177">
        <f t="shared" si="172"/>
        <v>0</v>
      </c>
      <c r="EA194" s="177">
        <f t="shared" si="172"/>
        <v>0</v>
      </c>
      <c r="EB194" s="177">
        <f t="shared" si="172"/>
        <v>0</v>
      </c>
      <c r="EC194" s="177">
        <f t="shared" si="172"/>
        <v>0</v>
      </c>
      <c r="ED194" s="177">
        <f t="shared" si="172"/>
        <v>0</v>
      </c>
      <c r="EE194" s="177">
        <f t="shared" si="172"/>
        <v>0</v>
      </c>
      <c r="EF194" s="177">
        <f t="shared" si="172"/>
        <v>0</v>
      </c>
      <c r="EG194" s="177">
        <f t="shared" si="172"/>
        <v>0</v>
      </c>
      <c r="EH194" s="177">
        <f t="shared" si="173"/>
        <v>0</v>
      </c>
      <c r="EI194" s="177">
        <f t="shared" si="173"/>
        <v>0</v>
      </c>
      <c r="EJ194" s="177">
        <f t="shared" si="173"/>
        <v>0</v>
      </c>
      <c r="EK194" s="177">
        <f t="shared" si="173"/>
        <v>0</v>
      </c>
      <c r="EL194" s="177">
        <f t="shared" si="173"/>
        <v>0</v>
      </c>
      <c r="EM194" s="177">
        <f t="shared" si="173"/>
        <v>0</v>
      </c>
      <c r="EN194" s="177">
        <f t="shared" si="173"/>
        <v>0</v>
      </c>
      <c r="EO194" s="177">
        <f t="shared" si="173"/>
        <v>0</v>
      </c>
      <c r="EP194" s="177">
        <f t="shared" si="173"/>
        <v>0</v>
      </c>
      <c r="EQ194" s="177">
        <f t="shared" si="173"/>
        <v>0</v>
      </c>
      <c r="ER194" s="177">
        <f t="shared" si="174"/>
        <v>0</v>
      </c>
      <c r="ES194" s="177">
        <f t="shared" si="174"/>
        <v>0</v>
      </c>
      <c r="ET194" s="177">
        <f t="shared" si="174"/>
        <v>0</v>
      </c>
      <c r="EU194" s="177">
        <f t="shared" si="174"/>
        <v>0</v>
      </c>
      <c r="EV194" s="177">
        <f t="shared" si="174"/>
        <v>0</v>
      </c>
      <c r="EW194" s="177">
        <f t="shared" si="174"/>
        <v>0</v>
      </c>
      <c r="EX194" s="177">
        <f t="shared" si="174"/>
        <v>0</v>
      </c>
      <c r="EY194" s="177">
        <f t="shared" si="174"/>
        <v>0</v>
      </c>
      <c r="EZ194" s="177">
        <f t="shared" si="174"/>
        <v>0</v>
      </c>
      <c r="FA194" s="177">
        <f t="shared" si="174"/>
        <v>0</v>
      </c>
      <c r="FB194" s="177">
        <f t="shared" si="175"/>
        <v>0</v>
      </c>
      <c r="FC194" s="177">
        <f t="shared" si="175"/>
        <v>0</v>
      </c>
      <c r="FD194" s="177">
        <f t="shared" si="175"/>
        <v>0</v>
      </c>
      <c r="FE194" s="177">
        <f t="shared" si="175"/>
        <v>0</v>
      </c>
      <c r="FF194" s="177">
        <f t="shared" si="175"/>
        <v>0</v>
      </c>
      <c r="FG194" s="177">
        <f t="shared" si="175"/>
        <v>0</v>
      </c>
      <c r="FH194" s="177">
        <f t="shared" si="175"/>
        <v>0</v>
      </c>
      <c r="FI194" s="177">
        <f t="shared" si="175"/>
        <v>0</v>
      </c>
      <c r="FJ194" s="177">
        <f t="shared" si="175"/>
        <v>0</v>
      </c>
      <c r="FK194" s="177">
        <f t="shared" si="175"/>
        <v>0</v>
      </c>
      <c r="FL194" s="177">
        <f t="shared" si="176"/>
        <v>0</v>
      </c>
      <c r="FM194" s="177">
        <f t="shared" si="176"/>
        <v>0</v>
      </c>
      <c r="FN194" s="177">
        <f t="shared" si="176"/>
        <v>0</v>
      </c>
      <c r="FO194" s="177">
        <f t="shared" si="176"/>
        <v>0</v>
      </c>
      <c r="FP194" s="177">
        <f t="shared" si="176"/>
        <v>0</v>
      </c>
      <c r="FQ194" s="177">
        <f t="shared" si="176"/>
        <v>0</v>
      </c>
      <c r="FR194" s="177">
        <f t="shared" si="176"/>
        <v>0</v>
      </c>
      <c r="FS194" s="177">
        <f t="shared" si="176"/>
        <v>0</v>
      </c>
      <c r="FT194" s="177">
        <f t="shared" si="176"/>
        <v>0</v>
      </c>
      <c r="FU194" s="177">
        <f t="shared" si="176"/>
        <v>0</v>
      </c>
      <c r="FV194" s="177">
        <f t="shared" si="176"/>
        <v>0</v>
      </c>
      <c r="FW194" s="177">
        <f t="shared" si="176"/>
        <v>0</v>
      </c>
      <c r="FX194" s="177">
        <f t="shared" si="176"/>
        <v>0</v>
      </c>
      <c r="FY194" s="177">
        <f t="shared" si="176"/>
        <v>0</v>
      </c>
      <c r="FZ194" s="177">
        <f t="shared" si="176"/>
        <v>0</v>
      </c>
      <c r="GA194" s="177"/>
      <c r="GB194" s="229">
        <f t="shared" si="157"/>
        <v>32</v>
      </c>
      <c r="GC194" s="229">
        <f t="shared" si="158"/>
        <v>5</v>
      </c>
      <c r="GD194" s="174">
        <f>SUMIF('One Day 12-04-21 Scots'!$B$11:$B$24,$C194,'One Day 12-04-21 Scots'!$AU$11:$AU$24)</f>
        <v>0</v>
      </c>
      <c r="GE194" s="174">
        <f>SUMIF('One Day 12-04-21 Scots'!$B$11:$B$24,$C194,'One Day 12-04-21 Scots'!$AV$11:$AV$24)</f>
        <v>0</v>
      </c>
      <c r="GF194" s="174">
        <f>SUMIF('One Day 12-04-21 Scots'!$B$11:$B$24,$C194,'One Day 12-04-21 Scots'!$AW$11:$AW$24)</f>
        <v>0</v>
      </c>
      <c r="GG194" s="174">
        <f>SUMIF('One Day 12-04-21 Scots'!$B$11:$B$24,$C194,'One Day 12-04-21 Scots'!$AX$11:$AX$24)</f>
        <v>0</v>
      </c>
      <c r="GH194" s="174">
        <f>SUMIF('One Day 12-04-21 Scots'!$B$11:$B$24,$C194,'One Day 12-04-21 Scots'!$AY$11:$AY$24)</f>
        <v>0</v>
      </c>
      <c r="GI194" s="174">
        <f>SUMIF('One Day 12-04-21 Thistles'!$B$11:$B$25,$C194,'One Day 12-04-21 Thistles'!$AU$11:$AU$25)</f>
        <v>0</v>
      </c>
      <c r="GJ194" s="174">
        <f>SUMIF('One Day 12-04-21 Thistles'!$B$11:$B$25,$C194,'One Day 12-04-21 Thistles'!$AV$11:$AV$25)</f>
        <v>0</v>
      </c>
      <c r="GK194" s="174">
        <f>SUMIF('One Day 12-04-21 Thistles'!$B$11:$B$25,$C194,'One Day 12-04-21 Thistles'!$AW$11:$AW$25)</f>
        <v>0</v>
      </c>
      <c r="GL194" s="174">
        <f>SUMIF('One Day 12-04-21 Thistles'!$B$11:$B$25,$C194,'One Day 12-04-21 Thistles'!$AX$11:$AX$25)</f>
        <v>0</v>
      </c>
      <c r="GM194" s="174">
        <f>SUMIF('One Day 12-04-21 Thistles'!$B$11:$B$25,$C194,'One Day 12-04-21 Thistles'!$AY$11:$AY$25)</f>
        <v>0</v>
      </c>
      <c r="GN194" s="174">
        <f>SUMIF('Chili One Day 2-12-22 Scots'!$B$11:$B$27,$C194,'Chili One Day 2-12-22 Scots'!$AU$11:$AU$27)</f>
        <v>0</v>
      </c>
      <c r="GO194" s="174">
        <f>SUMIF('Chili One Day 2-12-22 Scots'!$B$11:$B$27,$C194,'Chili One Day 2-12-22 Scots'!$AV$11:$AV$27)</f>
        <v>0</v>
      </c>
      <c r="GP194" s="174">
        <f>SUMIF('Chili One Day 2-12-22 Scots'!$B$11:$B$27,$C194,'Chili One Day 2-12-22 Scots'!$AW$11:$AW$27)</f>
        <v>0</v>
      </c>
      <c r="GQ194" s="174">
        <f>SUMIF('Chili One Day 2-12-22 Scots'!$B$11:$B$27,$C194,'Chili One Day 2-12-22 Scots'!$AX$11:$AX$27)</f>
        <v>0</v>
      </c>
      <c r="GR194" s="174">
        <f>SUMIF('Chili One Day 2-12-22 Scots'!$B$11:$B$27,$C194,'Chili One Day 2-12-22 Scots'!$AY$11:$AY$27)</f>
        <v>0</v>
      </c>
      <c r="GS194" s="174">
        <f>SUMIF('Chili One Day 2-12-22 Thistles'!$B$11:$B$27,$C194,'Chili One Day 2-12-22 Thistles'!$AU$11:$AU$27)</f>
        <v>0</v>
      </c>
      <c r="GT194" s="174">
        <f>SUMIF('Chili One Day 2-12-22 Thistles'!$B$11:$B$27,$C194,'Chili One Day 2-12-22 Thistles'!$AV$11:$AV$27)</f>
        <v>0</v>
      </c>
      <c r="GU194" s="174">
        <f>SUMIF('Chili One Day 2-12-22 Thistles'!$B$11:$B$27,$C194,'Chili One Day 2-12-22 Thistles'!$AW$11:$AW$27)</f>
        <v>0</v>
      </c>
      <c r="GV194" s="174">
        <f>SUMIF('Chili One Day 2-12-22 Thistles'!$B$11:$B$27,$C194,'Chili One Day 2-12-22 Thistles'!$AX$11:$AX$27)</f>
        <v>0</v>
      </c>
      <c r="GW194" s="174">
        <f>SUMIF('Chili One Day 2-12-22 Thistles'!$B$11:$B$27,$C194,'Chili One Day 2-12-22 Thistles'!$AY$11:$AY$27)</f>
        <v>0</v>
      </c>
      <c r="GX194" s="174">
        <f>SUMIF('Ironman One Day 3-5-22 FS'!$B$11:$B$26,$C194,'Ironman One Day 3-5-22 FS'!$AU$11:$AU$26)</f>
        <v>0</v>
      </c>
      <c r="GY194" s="174">
        <f>SUMIF('Ironman One Day 3-5-22 FS'!$B$11:$B$26,$C194,'Ironman One Day 3-5-22 FS'!$AV$11:$AV$26)</f>
        <v>0</v>
      </c>
      <c r="GZ194" s="174">
        <f>SUMIF('Ironman One Day 3-5-22 FS'!$B$11:$B$26,$C194,'Ironman One Day 3-5-22 FS'!$AW$11:$AW$26)</f>
        <v>0</v>
      </c>
      <c r="HA194" s="174">
        <f>SUMIF('Ironman One Day 3-5-22 FS'!$B$11:$B$26,$C194,'Ironman One Day 3-5-22 FS'!$AX$11:$AX$26)</f>
        <v>0</v>
      </c>
      <c r="HB194" s="174">
        <f>SUMIF('Ironman One Day 3-5-22 FS'!$B$11:$B$26,$C194,'Ironman One Day 3-5-22 FS'!$AY$11:$AY$26)</f>
        <v>0</v>
      </c>
      <c r="HC194" s="174">
        <f>SUMIF('Ironman One Day 3-5-22 420'!$B$11:$B$26,$C194,'Ironman One Day 3-5-22 420'!$AU$11:$AU$26)</f>
        <v>0</v>
      </c>
      <c r="HD194" s="174">
        <f>SUMIF('Ironman One Day 3-5-22 420'!$B$11:$B$26,$C194,'Ironman One Day 3-5-22 420'!$AV$11:$AV$26)</f>
        <v>0</v>
      </c>
      <c r="HE194" s="174">
        <f>SUMIF('Ironman One Day 3-5-22 420'!$B$11:$B$26,$C194,'Ironman One Day 3-5-22 420'!$AW$11:$AW$26)</f>
        <v>0</v>
      </c>
      <c r="HF194" s="174">
        <f>SUMIF('Ironman One Day 3-5-22 420'!$B$11:$B$26,$C194,'Ironman One Day 3-5-22 420'!$AX$11:$AX$26)</f>
        <v>0</v>
      </c>
      <c r="HG194" s="174">
        <f>SUMIF('Ironman One Day 3-5-22 420'!$B$11:$B$26,$C194,'Ironman One Day 3-5-22 420'!$AY$11:$AY$26)</f>
        <v>0</v>
      </c>
      <c r="HH194" s="174">
        <f>SUMIF('Easter One Day 4-16-22 FS'!$B$11:$B$25,$C194,'Easter One Day 4-16-22 FS'!$AU$11:$AU$25)</f>
        <v>0</v>
      </c>
      <c r="HI194" s="174">
        <f>SUMIF('Easter One Day 4-16-22 FS'!$B$11:$B$25,$C194,'Easter One Day 4-16-22 FS'!$AV$11:$AV$25)</f>
        <v>0</v>
      </c>
      <c r="HJ194" s="174">
        <f>SUMIF('Easter One Day 4-16-22 FS'!$B$11:$B$25,$C194,'Easter One Day 4-16-22 FS'!$AW$11:$AW$25)</f>
        <v>0</v>
      </c>
      <c r="HK194" s="174">
        <f>SUMIF('Easter One Day 4-16-22 FS'!$B$11:$B$25,$C194,'Easter One Day 4-16-22 FS'!$AX$11:$AX$25)</f>
        <v>0</v>
      </c>
      <c r="HL194" s="174">
        <f>SUMIF('Easter One Day 4-16-22 FS'!$B$11:$B$25,$C194,'Easter One Day 4-16-22 FS'!$AY$11:$AY$25)</f>
        <v>0</v>
      </c>
      <c r="HM194" s="174">
        <f>SUMIF('Easter One Day 4-16-22 TH'!$B$11:$B$25,$C194,'Easter One Day 4-16-22 TH'!$AU$11:$AU$25)</f>
        <v>0</v>
      </c>
      <c r="HN194" s="174">
        <f>SUMIF('Easter One Day 4-16-22 TH'!$B$11:$B$25,$C194,'Easter One Day 4-16-22 TH'!$AV$11:$AV$25)</f>
        <v>0</v>
      </c>
      <c r="HO194" s="174">
        <f>SUMIF('Easter One Day 4-16-22 TH'!$B$11:$B$25,$C194,'Easter One Day 4-16-22 TH'!$AW$11:$AW$25)</f>
        <v>0</v>
      </c>
      <c r="HP194" s="174">
        <f>SUMIF('Easter One Day 4-16-22 TH'!$B$11:$B$25,$C194,'Easter One Day 4-16-22 TH'!$AX$11:$AX$25)</f>
        <v>0</v>
      </c>
      <c r="HQ194" s="174">
        <f>SUMIF('Easter One Day 4-16-22 TH'!$B$11:$B$25,$C194,'Easter One Day 4-16-22 TH'!$AY$11:$AY$25)</f>
        <v>0</v>
      </c>
      <c r="HR194" s="174">
        <f>SUMIF('Long Distance Race 5-7-22'!$B$11:$B$25,$C194,'Long Distance Race 5-7-22'!$AU$11:$AU$25)</f>
        <v>0</v>
      </c>
      <c r="HS194" s="174">
        <f>SUMIF('Long Distance Race 5-7-22'!$B$11:$B$18,$C194,'Long Distance Race 5-7-22'!$AV$11:$AV$18)</f>
        <v>0</v>
      </c>
      <c r="HT194" s="174">
        <f>SUMIF('Long Distance Race 5-7-22'!$B$11:$B$18,$C194,'Long Distance Race 5-7-22'!$AW$11:$AW$18)</f>
        <v>0</v>
      </c>
      <c r="HU194" s="174">
        <f>SUMIF('Long Distance Race 5-7-22'!$B$11:$B$18,$C194,'Long Distance Race 5-7-22'!$AX$11:$AX$18)</f>
        <v>0</v>
      </c>
      <c r="HV194" s="174">
        <f>SUMIF('Long Distance Race 5-7-22'!$B$11:$B$18,$C194,'Long Distance Race 5-7-22'!$AY$11:$AY$18)</f>
        <v>0</v>
      </c>
      <c r="HW194" s="174">
        <f>SUMIF('Memorial Day Regatta 5-28-22 Op'!$B$11:$B$25,$C194,'Memorial Day Regatta 5-28-22 Op'!$AU$11:$AU$25)</f>
        <v>0</v>
      </c>
      <c r="HX194" s="174">
        <f>SUMIF('Memorial Day Regatta 5-28-22 Op'!$B$11:$B$18,$C194,'Memorial Day Regatta 5-28-22 Op'!$AV$11:$AV$18)</f>
        <v>0</v>
      </c>
      <c r="HY194" s="174">
        <f>SUMIF('Memorial Day Regatta 5-28-22 Op'!$B$11:$B$18,$C194,'Memorial Day Regatta 5-28-22 Op'!$AW$11:$AW$18)</f>
        <v>0</v>
      </c>
      <c r="HZ194" s="174">
        <f>SUMIF('Memorial Day Regatta 5-28-22 Op'!$B$11:$B$18,$C194,'Memorial Day Regatta 5-28-22 Op'!$AX$11:$AX$18)</f>
        <v>0</v>
      </c>
      <c r="IA194" s="174">
        <f>SUMIF('Memorial Day Regatta 5-28-22 Op'!$B$11:$B$18,$C194,'Memorial Day Regatta 5-28-22 Op'!$AY$11:$AY$18)</f>
        <v>0</v>
      </c>
      <c r="IB194" s="174">
        <f>SUMIF('Caldwell Cup 6-25-22 TH'!$B$11:$B$25,$C194,'Caldwell Cup 6-25-22 TH'!$AU$11:$AU$25)</f>
        <v>0</v>
      </c>
      <c r="IC194" s="174">
        <f>SUMIF('Caldwell Cup 6-25-22 TH'!$B$11:$B$25,$C194,'Caldwell Cup 6-25-22 TH'!$AV$11:$AV$25)</f>
        <v>0</v>
      </c>
      <c r="ID194" s="174">
        <f>SUMIF('Caldwell Cup 6-25-22 TH'!$B$11:$B$25,$C194,'Caldwell Cup 6-25-22 TH'!$AW$11:$AW$25)</f>
        <v>0</v>
      </c>
      <c r="IE194" s="174">
        <f>SUMIF('Caldwell Cup 6-25-22 TH'!$B$11:$B$25,$C194,'Caldwell Cup 6-25-22 TH'!$AX$11:$AX$25)</f>
        <v>0</v>
      </c>
      <c r="IF194" s="174">
        <f>SUMIF('Caldwell Cup 6-25-22 TH'!$B$11:$B$25,$C194,'Caldwell Cup 6-25-22 TH'!$AY$11:$AY$25)</f>
        <v>0</v>
      </c>
      <c r="IG194" s="174">
        <f>SUMIF('Caldwell Cup 6-25-22 FS'!$B$11:$B$21,$C194,'Caldwell Cup 6-25-22 FS'!$AU$11:$AU$21)</f>
        <v>0</v>
      </c>
      <c r="IH194" s="174">
        <f>SUMIF('Caldwell Cup 6-25-22 FS'!$B$11:$B$21,$C194,'Caldwell Cup 6-25-22 FS'!$AV$11:$AV$21)</f>
        <v>0</v>
      </c>
      <c r="II194" s="174">
        <f>SUMIF('Caldwell Cup 6-25-22 FS'!$B$11:$B$21,$C194,'Caldwell Cup 6-25-22 FS'!$AW$11:$AW$21)</f>
        <v>0</v>
      </c>
      <c r="IJ194" s="174">
        <f>SUMIF('Caldwell Cup 6-25-22 FS'!$B$11:$B$21,$C194,'Caldwell Cup 6-25-22 FS'!$AX$11:$AX$21)</f>
        <v>0</v>
      </c>
      <c r="IK194" s="174">
        <f>SUMIF('Caldwell Cup 6-25-22 FS'!$B$11:$B$21,$C194,'Caldwell Cup 6-25-22 FS'!$AY$11:$AY$21)</f>
        <v>0</v>
      </c>
      <c r="IL194" s="174">
        <f>SUMIF('Caldwell Cup 6-25-22 Lasers'!$B$11:$B$23,$C194,'Caldwell Cup 6-25-22 Lasers'!$AU$11:$AU$23)</f>
        <v>0</v>
      </c>
      <c r="IM194" s="174">
        <f>SUMIF('Caldwell Cup 6-25-22 Lasers'!$B$11:$B$23,$C194,'Caldwell Cup 6-25-22 Lasers'!$AV$11:$AV$23)</f>
        <v>0</v>
      </c>
      <c r="IN194" s="174">
        <f>SUMIF('Caldwell Cup 6-25-22 Lasers'!$B$11:$B$23,$C194,'Caldwell Cup 6-25-22 Lasers'!$AW$11:$AW$23)</f>
        <v>0</v>
      </c>
      <c r="IO194" s="174">
        <f>SUMIF('Caldwell Cup 6-25-22 Lasers'!$B$11:$B$23,$C194,'Caldwell Cup 6-25-22 Lasers'!$AX$11:$AX$23)</f>
        <v>0</v>
      </c>
      <c r="IP194" s="174">
        <f>SUMIF('Caldwell Cup 6-25-22 Lasers'!$B$11:$B$23,$C194,'Caldwell Cup 6-25-22 Lasers'!$AY$11:$AY$23)</f>
        <v>0</v>
      </c>
      <c r="IQ194" s="174">
        <f>SUMIF('Labor Day Regatta 9-3-22 FS'!$B$11:$B$30,$C194,'Labor Day Regatta 9-3-22 FS'!$AU$11:$AU$30)</f>
        <v>0</v>
      </c>
      <c r="IR194" s="174">
        <f>SUMIF('Labor Day Regatta 9-3-22 FS'!$B$11:$B$30,$C194,'Labor Day Regatta 9-3-22 FS'!$AV$11:$AV$30)</f>
        <v>0</v>
      </c>
      <c r="IS194" s="174">
        <f>SUMIF('Labor Day Regatta 9-3-22 FS'!$B$11:$B$30,$C194,'Labor Day Regatta 9-3-22 FS'!$AW$11:$AW$30)</f>
        <v>0</v>
      </c>
      <c r="IT194" s="174">
        <f>SUMIF('Labor Day Regatta 9-3-22 FS'!$B$11:$B$30,$C194,'Labor Day Regatta 9-3-22 FS'!$AX$11:$AX$30)</f>
        <v>0</v>
      </c>
      <c r="IU194" s="174">
        <f>SUMIF('Labor Day Regatta 9-3-22 FS'!$B$11:$B$30,$C194,'Labor Day Regatta 9-3-22 FS'!$AY$11:$AY$30)</f>
        <v>0</v>
      </c>
      <c r="IV194" s="174">
        <f>SUMIF('2022-09-17 Leukemia Cup FS'!$B$11:$B$26,$C194,'2022-09-17 Leukemia Cup FS'!$AU$11:$AU$26)</f>
        <v>0</v>
      </c>
      <c r="IW194" s="174">
        <f>SUMIF('2022-09-17 Leukemia Cup FS'!$B$11:$B$26,$C194,'2022-09-17 Leukemia Cup FS'!$AV$11:$AV$26)</f>
        <v>0</v>
      </c>
      <c r="IX194" s="174">
        <f>SUMIF('2022-09-17 Leukemia Cup FS'!$B$11:$B$26,$C194,'2022-09-17 Leukemia Cup FS'!$AW$11:$AW$26)</f>
        <v>0</v>
      </c>
      <c r="IY194" s="174">
        <f>SUMIF('2022-09-17 Leukemia Cup FS'!$B$11:$B$26,$C194,'2022-09-17 Leukemia Cup FS'!$AX$11:$AX$26)</f>
        <v>0</v>
      </c>
      <c r="IZ194" s="174">
        <f>SUMIF('2022-09-17 Leukemia Cup FS'!$B$11:$B$26,$C194,'2022-09-17 Leukemia Cup FS'!$AY$11:$AY$26)</f>
        <v>0</v>
      </c>
      <c r="JA194" s="174">
        <f>SUMIF('2022-09-17 Leukemia Cup TH'!$B$11:$B$28,$C194,'2022-09-17 Leukemia Cup TH'!$AU$11:$AU$28)</f>
        <v>0</v>
      </c>
      <c r="JB194" s="174">
        <f>SUMIF('2022-09-17 Leukemia Cup TH'!$B$11:$B$28,$C194,'2022-09-17 Leukemia Cup TH'!$AV$11:$AV$28)</f>
        <v>0</v>
      </c>
      <c r="JC194" s="174">
        <f>SUMIF('2022-09-17 Leukemia Cup TH'!$B$11:$B$28,$C194,'2022-09-17 Leukemia Cup TH'!$AW$11:$AW$28)</f>
        <v>0</v>
      </c>
      <c r="JD194" s="174">
        <f>SUMIF('2022-09-17 Leukemia Cup TH'!$B$11:$B$28,$C194,'2022-09-17 Leukemia Cup TH'!$AX$11:$AX$28)</f>
        <v>0</v>
      </c>
      <c r="JE194" s="174">
        <f>SUMIF('2022-09-17 Leukemia Cup TH'!$B$11:$B$28,$C194,'2022-09-17 Leukemia Cup TH'!$AY$11:$AY$28)</f>
        <v>0</v>
      </c>
      <c r="JF194" s="174">
        <f>SUMIF('Smith-Berry LDR 9-24-22'!$B$11:$B$30,$C194,'Smith-Berry LDR 9-24-22'!$AU$11:$AU$30)</f>
        <v>0</v>
      </c>
      <c r="JG194" s="174">
        <f>SUMIF('Smith-Berry LDR 9-24-22'!$B$11:$B$30,$C194,'Smith-Berry LDR 9-24-22'!$AV$11:$AV$30)</f>
        <v>0</v>
      </c>
      <c r="JH194" s="174">
        <f>SUMIF('Smith-Berry LDR 9-24-22'!$B$11:$B$30,$C194,'Smith-Berry LDR 9-24-22'!$AW$11:$AW$30)</f>
        <v>0</v>
      </c>
      <c r="JI194" s="174">
        <f>SUMIF('Smith-Berry LDR 9-24-22'!$B$11:$B$30,$C194,'Smith-Berry LDR 9-24-22'!$AX$11:$AX$30)</f>
        <v>0</v>
      </c>
      <c r="JJ194" s="174">
        <f>SUMIF('Smith-Berry LDR 9-24-22'!$B$11:$B$30,$C194,'Smith-Berry LDR 9-24-22'!$AY$11:$AY$30)</f>
        <v>0</v>
      </c>
      <c r="JK194" s="174">
        <f>SUMIF('Great Scot 10-1-22 Cham'!$B$11:$B$38,$C194,'Great Scot 10-1-22 Cham'!$AU$11:$AU$38)</f>
        <v>0</v>
      </c>
      <c r="JL194" s="174">
        <f>SUMIF('Great Scot 10-1-22 Cham'!$B$11:$B$38,$C194,'Great Scot 10-1-22 Cham'!$AV$11:$AV$38)</f>
        <v>0</v>
      </c>
      <c r="JM194" s="174">
        <f>SUMIF('Great Scot 10-1-22 Cham'!$B$11:$B$38,$C194,'Great Scot 10-1-22 Cham'!$AW$11:$AW$38)</f>
        <v>0</v>
      </c>
      <c r="JN194" s="174">
        <f>SUMIF('Great Scot 10-1-22 Cham'!$B$11:$B$38,$C194,'Great Scot 10-1-22 Cham'!$AX$11:$AX$38)</f>
        <v>0</v>
      </c>
      <c r="JO194" s="174">
        <f>SUMIF('Great Scot 10-1-22 Cham'!$B$11:$B$38,$C194,'Great Scot 10-1-22 Cham'!$AY$11:$AY$38)</f>
        <v>0</v>
      </c>
      <c r="JP194" s="174">
        <f>SUMIF('Great Scot 10-1-22 Chal'!$B$11:$B$28,$C194,'Great Scot 10-1-22 Chal'!$AU$11:$AU$28)</f>
        <v>5</v>
      </c>
      <c r="JQ194" s="174">
        <f>SUMIF('Great Scot 10-1-22 Chal'!$B$11:$B$28,$C194,'Great Scot 10-1-22 Chal'!$AV$11:$AV$28)</f>
        <v>5</v>
      </c>
      <c r="JR194" s="174">
        <f>SUMIF('Great Scot 10-1-22 Chal'!$B$11:$B$28,$C194,'Great Scot 10-1-22 Chal'!$AW$11:$AW$28)</f>
        <v>6</v>
      </c>
      <c r="JS194" s="174">
        <f>SUMIF('Great Scot 10-1-22 Chal'!$B$11:$B$28,$C194,'Great Scot 10-1-22 Chal'!$AX$11:$AX$28)</f>
        <v>8</v>
      </c>
      <c r="JT194" s="174">
        <f>SUMIF('Great Scot 10-1-22 Chal'!$B$11:$B$28,$C194,'Great Scot 10-1-22 Chal'!$AY$11:$AY$28)</f>
        <v>8</v>
      </c>
      <c r="JU194" s="174">
        <f>SUMIF('Great Pumpkin Regatta 10-15-22'!$B$11:$B$54,$C194,'Great Pumpkin Regatta 10-15-22'!$AU$11:$AU$54)</f>
        <v>0</v>
      </c>
      <c r="JV194" s="174">
        <f>SUMIF('Great Pumpkin Regatta 10-15-22'!$B$11:$B$54,$C194,'Great Pumpkin Regatta 10-15-22'!$AV$11:$AV$54)</f>
        <v>0</v>
      </c>
      <c r="JW194" s="174">
        <f>SUMIF('Great Pumpkin Regatta 10-15-22'!$B$11:$B$54,$C194,'Great Pumpkin Regatta 10-15-22'!$AW$11:$AW$54)</f>
        <v>0</v>
      </c>
      <c r="JX194" s="174">
        <f>SUMIF('Great Pumpkin Regatta 10-15-22'!$B$11:$B$54,$C194,'Great Pumpkin Regatta 10-15-22'!$AX$11:$AX$54)</f>
        <v>0</v>
      </c>
      <c r="JY194" s="174">
        <f>SUMIF('Great Pumpkin Regatta 10-15-22'!$B$11:$B$54,$C194,'Great Pumpkin Regatta 10-15-22'!$AY$11:$AY$54)</f>
        <v>0</v>
      </c>
      <c r="JZ194" s="174">
        <f>SUMIF('One Day Regatta 10-29-22 FS'!$B$11:$B$19,$C194,'One Day Regatta 10-29-22 FS'!$AU$11:$AU$19)</f>
        <v>0</v>
      </c>
      <c r="KA194" s="174">
        <f>SUMIF('One Day Regatta 10-29-22 FS'!$B$11:$B$19,$C194,'One Day Regatta 10-29-22 FS'!$AV$11:$AV$19)</f>
        <v>0</v>
      </c>
      <c r="KB194" s="174">
        <f>SUMIF('One Day Regatta 10-29-22 FS'!$B$11:$B$19,$C194,'One Day Regatta 10-29-22 FS'!$AW$11:$AW$19)</f>
        <v>0</v>
      </c>
      <c r="KC194" s="174">
        <f>SUMIF('One Day Regatta 10-29-22 FS'!$B$11:$B$19,$C194,'One Day Regatta 10-29-22 FS'!$AX$11:$AX$19)</f>
        <v>0</v>
      </c>
      <c r="KD194" s="174">
        <f>SUMIF('One Day Regatta 10-29-22 FS'!$B$11:$B$19,$C194,'One Day Regatta 10-29-22 FS'!$AY$11:$AY$19)</f>
        <v>0</v>
      </c>
    </row>
    <row r="195" spans="1:290" ht="15" customHeight="1" x14ac:dyDescent="0.2">
      <c r="A195" s="400" t="s">
        <v>1369</v>
      </c>
      <c r="B195" s="134">
        <f t="shared" si="126"/>
        <v>36</v>
      </c>
      <c r="C195" s="170" t="s">
        <v>1340</v>
      </c>
      <c r="D195" s="171">
        <f t="shared" si="152"/>
        <v>0</v>
      </c>
      <c r="E195" s="172">
        <f t="shared" si="153"/>
        <v>0</v>
      </c>
      <c r="F195" s="171">
        <f t="shared" si="154"/>
        <v>0</v>
      </c>
      <c r="G195" s="171">
        <v>0</v>
      </c>
      <c r="H195" s="171">
        <f t="shared" si="155"/>
        <v>0</v>
      </c>
      <c r="I195" s="173">
        <f t="shared" si="156"/>
        <v>0</v>
      </c>
      <c r="J195" s="173"/>
      <c r="K195" s="174">
        <f>SUMIF('Saturday Race 11-06-21'!$B$11:$B$21,$C195,'Saturday Race 11-06-21'!$AU$11:$AU$21)</f>
        <v>0</v>
      </c>
      <c r="L195" s="174">
        <f>SUMIF('Saturday Race 11-06-21'!$B$11:$B$21,$C195,'Saturday Race 11-06-21'!$AV$11:$AV$21)</f>
        <v>0</v>
      </c>
      <c r="M195" s="174">
        <f>SUMIF('Saturday Race 11-06-21'!$B$11:$B$21,$C195,'Saturday Race 11-06-21'!$AW$11:$AW$21)</f>
        <v>0</v>
      </c>
      <c r="N195" s="174">
        <f>SUMIF('Saturday Race 11-06-21'!$B$11:$B$21,$C195,'Saturday Race 11-06-21'!$AX$11:$AX$21)</f>
        <v>0</v>
      </c>
      <c r="O195" s="174">
        <f>SUMIF('Saturday Race 11-06-21'!$B$11:$B$21,$C195,'Saturday Race 11-06-21'!$AY$11:$AY$21)</f>
        <v>0</v>
      </c>
      <c r="P195" s="174">
        <f>SUMIF('Saturday Race 11-20-21'!$B$11:$B$20,$C195,'Saturday Race 11-20-21'!$AU$11:$AU$20)</f>
        <v>0</v>
      </c>
      <c r="Q195" s="174">
        <f>SUMIF('Saturday Race 11-20-21'!$B$11:$B$20,$C195,'Saturday Race 11-20-21'!$AV$11:$AV$20)</f>
        <v>0</v>
      </c>
      <c r="R195" s="174">
        <f>SUMIF('Saturday Race 11-20-21'!$B$11:$B$20,$C195,'Saturday Race 11-20-21'!$AW$11:$AW$20)</f>
        <v>0</v>
      </c>
      <c r="S195" s="174">
        <f>SUMIF('Saturday Race 11-20-21'!$B$11:$B$20,$C195,'Saturday Race 11-20-21'!$AX$11:$AX$20)</f>
        <v>0</v>
      </c>
      <c r="T195" s="174">
        <f>SUMIF('Saturday Race 11-20-21'!$B$11:$B$20,$C195,'Saturday Race 11-20-21'!$AY$11:$AY$20)</f>
        <v>0</v>
      </c>
      <c r="U195" s="174">
        <f>SUMIF('Saturday Race 1-08-22'!$B$11:$B$20,$C195,'Saturday Race 1-08-22'!$AU$11:$AU$20)</f>
        <v>0</v>
      </c>
      <c r="V195" s="174">
        <f>SUMIF('Saturday Race 1-08-22'!$B$11:$B$20,$C195,'Saturday Race 1-08-22'!$AV$11:$AV$20)</f>
        <v>0</v>
      </c>
      <c r="W195" s="174">
        <f>SUMIF('Saturday Race 1-08-22'!$B$11:$B$20,$C195,'Saturday Race 1-08-22'!$AW$11:$AW$20)</f>
        <v>0</v>
      </c>
      <c r="X195" s="174">
        <f>SUMIF('Saturday Race 1-08-22'!$B$11:$B$20,$C195,'Saturday Race 1-08-22'!$AX$11:$AX$20)</f>
        <v>0</v>
      </c>
      <c r="Y195" s="174">
        <f>SUMIF('Saturday Race 1-08-22'!$B$11:$B$20,$C195,'Saturday Race 1-08-22'!$AY$11:$AY$20)</f>
        <v>0</v>
      </c>
      <c r="Z195" s="174">
        <f>SUMIF('Saturday Race 1-22-22'!$B$11:$B$20,$C195,'Saturday Race 1-22-22'!$AU$11:$AU$20)</f>
        <v>0</v>
      </c>
      <c r="AA195" s="174">
        <f>SUMIF('Saturday Race 1-22-22'!$B$11:$B$20,$C195,'Saturday Race 1-22-22'!$AV$11:$AV$20)</f>
        <v>0</v>
      </c>
      <c r="AB195" s="174">
        <f>SUMIF('Saturday Race 1-22-22'!$B$11:$B$20,$C195,'Saturday Race 1-22-22'!$AW$11:$AW$20)</f>
        <v>0</v>
      </c>
      <c r="AC195" s="174">
        <f>SUMIF('Saturday Race 1-22-22'!$B$11:$B$20,$C195,'Saturday Race 1-22-22'!$AX$11:$AX$20)</f>
        <v>0</v>
      </c>
      <c r="AD195" s="174">
        <f>SUMIF('Saturday Race 1-22-22'!$B$11:$B$20,$C195,'Saturday Race 1-22-22'!$AY$11:$AY$20)</f>
        <v>0</v>
      </c>
      <c r="AE195" s="174">
        <f>SUMIF('Sunday Race 2-6-22'!$B$11:$B$20,$C195,'Sunday Race 2-6-22'!$AU$11:$AU$20)</f>
        <v>0</v>
      </c>
      <c r="AF195" s="174">
        <f>SUMIF('Sunday Race 2-6-22'!$B$11:$B$20,$C195,'Sunday Race 2-6-22'!$AV$11:$AV$20)</f>
        <v>0</v>
      </c>
      <c r="AG195" s="174">
        <f>SUMIF('Sunday Race 2-6-22'!$B$11:$B$20,$C195,'Sunday Race 2-6-22'!$AW$11:$AW$20)</f>
        <v>0</v>
      </c>
      <c r="AH195" s="174">
        <f>SUMIF('Sunday Race 2-6-22'!$B$11:$B$20,$C195,'Sunday Race 2-6-22'!$AX$11:$AX$20)</f>
        <v>0</v>
      </c>
      <c r="AI195" s="174">
        <f>SUMIF('Sunday Race 2-6-22'!$B$11:$B$20,$C195,'Sunday Race 2-6-22'!$AY$11:$AY$20)</f>
        <v>0</v>
      </c>
      <c r="AJ195" s="174">
        <f>SUMIF('Sunday Race 2-20-22'!$B$11:$B$26,$C195,'Sunday Race 2-20-22'!$AU$11:$AU$26)</f>
        <v>0</v>
      </c>
      <c r="AK195" s="174">
        <f>SUMIF('Sunday Race 2-20-22'!$B$11:$B$26,$C195,'Sunday Race 2-20-22'!$AV$11:$AV$26)</f>
        <v>0</v>
      </c>
      <c r="AL195" s="174">
        <f>SUMIF('Sunday Race 2-20-22'!$B$11:$B$26,$C195,'Sunday Race 2-20-22'!$AW$11:$AW$26)</f>
        <v>0</v>
      </c>
      <c r="AM195" s="174">
        <f>SUMIF('Sunday Race 2-20-22'!$B$11:$B$26,$C195,'Sunday Race 2-20-22'!$AX$11:$AX$26)</f>
        <v>0</v>
      </c>
      <c r="AN195" s="174">
        <f>SUMIF('Sunday Race 2-20-22'!$B$11:$B$26,$C195,'Sunday Race 2-20-22'!$AY$11:$AY$26)</f>
        <v>0</v>
      </c>
      <c r="AO195" s="174">
        <f>SUMIF('Sunday Race 2-27-22'!$B$11:$B$20,$C195,'Sunday Race 2-27-22'!$AU$11:$AU$20)</f>
        <v>0</v>
      </c>
      <c r="AP195" s="174">
        <f>SUMIF('Sunday Race 2-27-22'!$B$11:$B$20,$C195,'Sunday Race 2-27-22'!$AV$11:$AV$20)</f>
        <v>0</v>
      </c>
      <c r="AQ195" s="174">
        <f>SUMIF('Sunday Race 2-27-22'!$B$11:$B$20,$C195,'Sunday Race 2-27-22'!$AW$11:$AW$20)</f>
        <v>0</v>
      </c>
      <c r="AR195" s="174">
        <f>SUMIF('Sunday Race 2-27-22'!$B$11:$B$20,$C195,'Sunday Race 2-27-22'!$AX$11:$AX$20)</f>
        <v>0</v>
      </c>
      <c r="AS195" s="174">
        <f>SUMIF('Sunday Race 2-27-22'!$B$11:$B$20,$C195,'Sunday Race 2-27-22'!$AY$11:$AY$20)</f>
        <v>0</v>
      </c>
      <c r="AT195" s="174">
        <f>SUMIF('Sunday Race 3-13-22'!$B$11:$B$25,$C195,'Sunday Race 3-13-22'!$AU$11:$AU$25)</f>
        <v>0</v>
      </c>
      <c r="AU195" s="174">
        <f>SUMIF('Sunday Race 3-13-22'!$B$11:$B$25,$C195,'Sunday Race 3-13-22'!$AV$11:$AV$25)</f>
        <v>0</v>
      </c>
      <c r="AV195" s="174">
        <f>SUMIF('Sunday Race 3-13-22'!$B$11:$B$25,$C195,'Sunday Race 3-13-22'!$AW$11:$AW$25)</f>
        <v>0</v>
      </c>
      <c r="AW195" s="174">
        <f>SUMIF('Sunday Race 3-13-22'!$B$11:$B$25,$C195,'Sunday Race 3-13-22'!$AX$11:$AX$25)</f>
        <v>0</v>
      </c>
      <c r="AX195" s="174">
        <f>SUMIF('Sunday Race 3-13-22'!$B$11:$B$25,$C195,'Sunday Race 3-13-22'!$AY$11:$AY$25)</f>
        <v>0</v>
      </c>
      <c r="AY195" s="174">
        <f>SUMIF('Saturday Race 3-19-22'!$B$11:$B$15,$C195,'Saturday Race 3-19-22'!$AU$11:$AU$15)</f>
        <v>0</v>
      </c>
      <c r="AZ195" s="174">
        <f>SUMIF('Saturday Race 3-19-22'!$B$11:$B$15,$C195,'Saturday Race 3-19-22'!$AV$11:$AV$15)</f>
        <v>0</v>
      </c>
      <c r="BA195" s="174">
        <f>SUMIF('Saturday Race 3-19-22'!$B$11:$B$15,$C195,'Saturday Race 3-19-22'!$AW$11:$AW$15)</f>
        <v>0</v>
      </c>
      <c r="BB195" s="174">
        <f>SUMIF('Saturday Race 3-19-22'!$B$11:$B$15,$C195,'Saturday Race 3-19-22'!$AX$11:$AX$15)</f>
        <v>0</v>
      </c>
      <c r="BC195" s="174">
        <f>SUMIF('Saturday Race 3-19-22'!$B$11:$B$15,$C195,'Saturday Race 3-19-22'!$AY$11:$AY$15)</f>
        <v>0</v>
      </c>
      <c r="BD195" s="174">
        <f>SUMIF('Sunday Races 4-10-22'!$B$11:$B$26,$C195,'Sunday Races 4-10-22'!$AU$11:$AU$26)</f>
        <v>0</v>
      </c>
      <c r="BE195" s="174">
        <f>SUMIF('Sunday Races 4-10-22'!$B$11:$B$26,$C195,'Sunday Races 4-10-22'!$AV$11:$AV$26)</f>
        <v>0</v>
      </c>
      <c r="BF195" s="174">
        <f>SUMIF('Sunday Races 4-10-22'!$B$11:$B$26,$C195,'Sunday Races 4-10-22'!$AW$11:$AW$26)</f>
        <v>0</v>
      </c>
      <c r="BG195" s="174">
        <f>SUMIF('Sunday Races 4-10-22'!$B$11:$B$26,$C195,'Sunday Races 4-10-22'!$AX$11:$AX$26)</f>
        <v>0</v>
      </c>
      <c r="BH195" s="174">
        <f>SUMIF('Sunday Races 4-10-22'!$B$11:$B$26,$C195,'Sunday Races 4-10-22'!$AY$11:$AY$26)</f>
        <v>0</v>
      </c>
      <c r="BI195" s="174">
        <f>SUMIF('Sunday Races 5-1-22'!$B$11:$B$28,$C195,'Sunday Races 5-1-22'!$AU$11:$AU$28)</f>
        <v>0</v>
      </c>
      <c r="BJ195" s="174">
        <f>SUMIF('Sunday Races 5-1-22'!$B$11:$B$28,$C195,'Sunday Races 5-1-22'!$AV$11:$AV$28)</f>
        <v>0</v>
      </c>
      <c r="BK195" s="174">
        <f>SUMIF('Sunday Races 5-1-22'!$B$11:$B$28,$C195,'Sunday Races 5-1-22'!$AW$11:$AW$28)</f>
        <v>0</v>
      </c>
      <c r="BL195" s="174">
        <f>SUMIF('Sunday Races 5-1-22'!$B$11:$B$28,$C195,'Sunday Races 5-1-22'!$AX$11:$AX$28)</f>
        <v>0</v>
      </c>
      <c r="BM195" s="174">
        <f>SUMIF('Sunday Races 5-1-22'!$B$11:$B$28,$C195,'Sunday Races 5-1-22'!$AY$11:$AY$28)</f>
        <v>0</v>
      </c>
      <c r="BN195" s="174">
        <f>SUMIF('Sunday Races 6-5-22'!$B$11:$B$28,$C195,'Sunday Races 6-5-22'!$AU$11:$AU$28)</f>
        <v>0</v>
      </c>
      <c r="BO195" s="174">
        <f>SUMIF('Sunday Races 6-5-22'!$B$11:$B$28,$C195,'Sunday Races 6-5-22'!$AV$11:$AV$28)</f>
        <v>0</v>
      </c>
      <c r="BP195" s="174">
        <f>SUMIF('Sunday Races 6-5-22'!$B$11:$B$28,$C195,'Sunday Races 6-5-22'!$AW$11:$AW$28)</f>
        <v>0</v>
      </c>
      <c r="BQ195" s="174">
        <f>SUMIF('Sunday Races 6-5-22'!$B$11:$B$28,$C195,'Sunday Races 6-5-22'!$AX$11:$AX$28)</f>
        <v>0</v>
      </c>
      <c r="BR195" s="174">
        <f>SUMIF('Sunday Races 6-5-22'!$B$11:$B$28,$C195,'Sunday Races 6-5-22'!$AY$11:$AY$28)</f>
        <v>0</v>
      </c>
      <c r="BS195" s="174">
        <f>SUMIF('Sunday Races 6-12-22'!$B$11:$B$24,$C195,'Sunday Races 6-12-22'!$AU$11:$AU$24)</f>
        <v>0</v>
      </c>
      <c r="BT195" s="174">
        <f>SUMIF('Sunday Races 6-12-22'!$B$11:$B$24,$C195,'Sunday Races 6-12-22'!$AV$11:$AV$24)</f>
        <v>0</v>
      </c>
      <c r="BU195" s="174">
        <f>SUMIF('Sunday Races 6-12-22'!$B$11:$B$24,$C195,'Sunday Races 6-12-22'!$AW$11:$AW$24)</f>
        <v>0</v>
      </c>
      <c r="BV195" s="174">
        <f>SUMIF('Sunday Races 6-12-22'!$B$11:$B$24,$C195,'Sunday Races 6-12-22'!$AX$11:$AX$24)</f>
        <v>0</v>
      </c>
      <c r="BW195" s="174">
        <f>SUMIF('Sunday Races 6-12-22'!$B$11:$B$24,$C195,'Sunday Races 6-12-22'!$AY$11:$AY$24)</f>
        <v>0</v>
      </c>
      <c r="BX195" s="174">
        <f>SUMIF('Saturday Races 6-18-22'!$B$11:$B$24,$C195,'Saturday Races 6-18-22'!$AU$11:$AU$24)</f>
        <v>0</v>
      </c>
      <c r="BY195" s="174">
        <f>SUMIF('Saturday Races 6-18-22'!$B$11:$B$24,$C195,'Saturday Races 6-18-22'!$AV$11:$AV$24)</f>
        <v>0</v>
      </c>
      <c r="BZ195" s="174">
        <f>SUMIF('Saturday Races 6-18-22'!$B$11:$B$24,$C195,'Saturday Races 6-18-22'!$AW$11:$AW$24)</f>
        <v>0</v>
      </c>
      <c r="CA195" s="174">
        <f>SUMIF('Saturday Races 6-18-22'!$B$11:$B$24,$C195,'Saturday Races 6-18-22'!$AX$11:$AX$24)</f>
        <v>0</v>
      </c>
      <c r="CB195" s="174">
        <f>SUMIF('Saturday Races 6-18-22'!$B$11:$B$24,$C195,'Saturday Races 6-18-22'!$AY$11:$AY$24)</f>
        <v>0</v>
      </c>
      <c r="CC195" s="174">
        <f>SUMIF('Sunday Races 7-3-22'!$B$11:$B$26,$C195,'Sunday Races 7-3-22'!$AU$11:$AU$26)</f>
        <v>0</v>
      </c>
      <c r="CD195" s="174">
        <f>SUMIF('Sunday Races 7-3-22'!$B$11:$B$26,$C195,'Sunday Races 7-3-22'!$AV$11:$AV$26)</f>
        <v>0</v>
      </c>
      <c r="CE195" s="174">
        <f>SUMIF('Sunday Races 7-3-22'!$B$11:$B$26,$C195,'Sunday Races 7-3-22'!$AW$11:$AW$26)</f>
        <v>0</v>
      </c>
      <c r="CF195" s="174">
        <f>SUMIF('Sunday Races 7-3-22'!$B$11:$B$26,$C195,'Sunday Races 7-3-22'!$AX$11:$AX$26)</f>
        <v>0</v>
      </c>
      <c r="CG195" s="174">
        <f>SUMIF('Sunday Races 7-3-22'!$B$11:$B$26,$C195,'Sunday Races 7-3-22'!$AY$11:$AY$26)</f>
        <v>0</v>
      </c>
      <c r="CH195" s="174">
        <f>SUMIF('Sunday Races 7-31-22'!$B$11:$B$26,$C195,'Sunday Races 7-31-22'!$AU$11:$AU$26)</f>
        <v>0</v>
      </c>
      <c r="CI195" s="174">
        <f>SUMIF('Sunday Races 7-31-22'!$B$11:$B$26,$C195,'Sunday Races 7-31-22'!$AV$11:$AV$26)</f>
        <v>0</v>
      </c>
      <c r="CJ195" s="174">
        <f>SUMIF('Sunday Races 7-31-22'!$B$11:$B$26,$C195,'Sunday Races 7-31-22'!$AW$11:$AW$26)</f>
        <v>0</v>
      </c>
      <c r="CK195" s="174">
        <f>SUMIF('Sunday Races 7-31-22'!$B$11:$B$26,$C195,'Sunday Races 7-31-22'!$AX$11:$AX$26)</f>
        <v>0</v>
      </c>
      <c r="CL195" s="174">
        <f>SUMIF('Sunday Races 7-31-22'!$B$11:$B$26,$C195,'Sunday Races 7-31-22'!$AY$11:$AY$26)</f>
        <v>0</v>
      </c>
      <c r="CM195" s="174">
        <f>SUMIF('Sunday Races 8-14-22'!$B$11:$B$26,$C195,'Sunday Races 8-14-22'!$AU$11:$AU$26)</f>
        <v>0</v>
      </c>
      <c r="CN195" s="174">
        <f>SUMIF('Sunday Races 8-14-22'!$B$11:$B$26,$C195,'Sunday Races 8-14-22'!$AV$11:$AV$26)</f>
        <v>0</v>
      </c>
      <c r="CO195" s="174">
        <f>SUMIF('Sunday Races 8-14-22'!$B$11:$B$26,$C195,'Sunday Races 8-14-22'!$AW$11:$AW$26)</f>
        <v>0</v>
      </c>
      <c r="CP195" s="174">
        <f>SUMIF('Sunday Races 8-14-22'!$B$11:$B$26,$C195,'Sunday Races 8-14-22'!$AX$11:$AX$26)</f>
        <v>0</v>
      </c>
      <c r="CQ195" s="174">
        <f>SUMIF('Sunday Races 8-14-22'!$B$11:$B$26,$C195,'Sunday Races 8-14-22'!$AY$11:$AY$26)</f>
        <v>0</v>
      </c>
      <c r="CR195" s="174">
        <f>SUMIF('Saturday Races 8-20-22'!$B$11:$B$26,$C195,'Saturday Races 8-20-22'!$AU$11:$AU$26)</f>
        <v>0</v>
      </c>
      <c r="CS195" s="174">
        <f>SUMIF('Saturday Races 8-20-22'!$B$11:$B$26,$C195,'Saturday Races 8-20-22'!$AV$11:$AV$26)</f>
        <v>0</v>
      </c>
      <c r="CT195" s="174">
        <f>SUMIF('Saturday Races 8-20-22'!$B$11:$B$26,$C195,'Saturday Races 8-20-22'!$AW$11:$AW$26)</f>
        <v>0</v>
      </c>
      <c r="CU195" s="174">
        <f>SUMIF('Saturday Races 8-20-22'!$B$11:$B$26,$C195,'Saturday Races 8-20-22'!$AX$11:$AX$26)</f>
        <v>0</v>
      </c>
      <c r="CV195" s="174">
        <f>SUMIF('Saturday Races 8-20-22'!$B$11:$B$26,$C195,'Saturday Races 8-20-22'!$AY$11:$AY$26)</f>
        <v>0</v>
      </c>
      <c r="CW195" s="174">
        <f>SUMIF('Sunday Races 9-11-22'!$B$11:$B$20,$C195,'Sunday Races 9-11-22'!$AU$11:$AU$20)</f>
        <v>0</v>
      </c>
      <c r="CX195" s="174">
        <f>SUMIF('Sunday Races 9-11-22'!$B$11:$B$20,$C195,'Sunday Races 9-11-22'!$AV$11:$AV$20)</f>
        <v>0</v>
      </c>
      <c r="CY195" s="174">
        <f>SUMIF('Sunday Races 9-11-22'!$B$11:$B$20,$C195,'Sunday Races 9-11-22'!$AW$11:$AW$20)</f>
        <v>0</v>
      </c>
      <c r="CZ195" s="174">
        <f>SUMIF('Sunday Races 9-11-22'!$B$11:$B$20,$C195,'Sunday Races 9-11-22'!$AX$11:$AX$20)</f>
        <v>0</v>
      </c>
      <c r="DA195" s="174">
        <f>SUMIF('Sunday Races 9-11-22'!$B$11:$B$20,$C195,'Sunday Races 9-11-22'!$AY$11:$AY$20)</f>
        <v>0</v>
      </c>
      <c r="DB195" s="174">
        <f>SUMIF('Sunday Races 10-9-22'!$B$11:$B$21,$C195,'Sunday Races 10-9-22'!$AU$11:$AU$21)</f>
        <v>0</v>
      </c>
      <c r="DC195" s="174">
        <f>SUMIF('Sunday Races 10-9-22'!$B$11:$B$21,$C195,'Sunday Races 10-9-22'!$AV$11:$AV$21)</f>
        <v>0</v>
      </c>
      <c r="DD195" s="174">
        <f>SUMIF('Sunday Races 10-9-22'!$B$11:$B$21,$C195,'Sunday Races 10-9-22'!$AW$11:$AW$21)</f>
        <v>0</v>
      </c>
      <c r="DE195" s="174">
        <f>SUMIF('Sunday Races 10-9-22'!$B$11:$B$21,$C195,'Sunday Races 10-9-22'!$AX$11:$AX$21)</f>
        <v>0</v>
      </c>
      <c r="DF195" s="174">
        <f>SUMIF('Sunday Races 10-9-22'!$B$11:$B$21,$C195,'Sunday Races 10-9-22'!$AY$11:$AY$21)</f>
        <v>0</v>
      </c>
      <c r="DG195" s="174">
        <f>SUMIF('Sunday Races 10-23-22'!$B$11:$B$22,$C195,'Sunday Races 10-23-22'!$AU$11:$AU$22)</f>
        <v>0</v>
      </c>
      <c r="DH195" s="174">
        <f>SUMIF('Sunday Races 10-23-22'!$B$11:$B$22,$C195,'Sunday Races 10-23-22'!$AV$11:$AV$22)</f>
        <v>0</v>
      </c>
      <c r="DI195" s="174">
        <f>SUMIF('Sunday Races 10-23-22'!$B$11:$B$22,$C195,'Sunday Races 10-23-22'!$AW$11:$AW$22)</f>
        <v>0</v>
      </c>
      <c r="DJ195" s="174">
        <f>SUMIF('Sunday Races 10-23-22'!$B$11:$B$22,$C195,'Sunday Races 10-23-22'!$AX$11:$AX$22)</f>
        <v>0</v>
      </c>
      <c r="DK195" s="174">
        <f>SUMIF('Sunday Races 10-23-22'!$B$11:$B$22,$C195,'Sunday Races 10-23-22'!$AY$11:$AY$22)</f>
        <v>0</v>
      </c>
      <c r="DL195" s="175"/>
      <c r="DM195" s="176"/>
      <c r="DN195" s="177">
        <f t="shared" si="171"/>
        <v>0</v>
      </c>
      <c r="DO195" s="177">
        <f t="shared" si="171"/>
        <v>0</v>
      </c>
      <c r="DP195" s="177">
        <f t="shared" si="171"/>
        <v>0</v>
      </c>
      <c r="DQ195" s="177">
        <f t="shared" si="171"/>
        <v>0</v>
      </c>
      <c r="DR195" s="177">
        <f t="shared" si="171"/>
        <v>0</v>
      </c>
      <c r="DS195" s="177">
        <f t="shared" si="171"/>
        <v>0</v>
      </c>
      <c r="DT195" s="177">
        <f t="shared" si="171"/>
        <v>0</v>
      </c>
      <c r="DU195" s="177">
        <f t="shared" si="171"/>
        <v>0</v>
      </c>
      <c r="DV195" s="177">
        <f t="shared" si="171"/>
        <v>0</v>
      </c>
      <c r="DW195" s="177">
        <f t="shared" si="171"/>
        <v>0</v>
      </c>
      <c r="DX195" s="177">
        <f t="shared" si="172"/>
        <v>0</v>
      </c>
      <c r="DY195" s="177">
        <f t="shared" si="172"/>
        <v>0</v>
      </c>
      <c r="DZ195" s="177">
        <f t="shared" si="172"/>
        <v>0</v>
      </c>
      <c r="EA195" s="177">
        <f t="shared" si="172"/>
        <v>0</v>
      </c>
      <c r="EB195" s="177">
        <f t="shared" si="172"/>
        <v>0</v>
      </c>
      <c r="EC195" s="177">
        <f t="shared" si="172"/>
        <v>0</v>
      </c>
      <c r="ED195" s="177">
        <f t="shared" si="172"/>
        <v>0</v>
      </c>
      <c r="EE195" s="177">
        <f t="shared" si="172"/>
        <v>0</v>
      </c>
      <c r="EF195" s="177">
        <f t="shared" si="172"/>
        <v>0</v>
      </c>
      <c r="EG195" s="177">
        <f t="shared" si="172"/>
        <v>0</v>
      </c>
      <c r="EH195" s="177">
        <f t="shared" si="173"/>
        <v>0</v>
      </c>
      <c r="EI195" s="177">
        <f t="shared" si="173"/>
        <v>0</v>
      </c>
      <c r="EJ195" s="177">
        <f t="shared" si="173"/>
        <v>0</v>
      </c>
      <c r="EK195" s="177">
        <f t="shared" si="173"/>
        <v>0</v>
      </c>
      <c r="EL195" s="177">
        <f t="shared" si="173"/>
        <v>0</v>
      </c>
      <c r="EM195" s="177">
        <f t="shared" si="173"/>
        <v>0</v>
      </c>
      <c r="EN195" s="177">
        <f t="shared" si="173"/>
        <v>0</v>
      </c>
      <c r="EO195" s="177">
        <f t="shared" si="173"/>
        <v>0</v>
      </c>
      <c r="EP195" s="177">
        <f t="shared" si="173"/>
        <v>0</v>
      </c>
      <c r="EQ195" s="177">
        <f t="shared" si="173"/>
        <v>0</v>
      </c>
      <c r="ER195" s="177">
        <f t="shared" si="174"/>
        <v>0</v>
      </c>
      <c r="ES195" s="177">
        <f t="shared" si="174"/>
        <v>0</v>
      </c>
      <c r="ET195" s="177">
        <f t="shared" si="174"/>
        <v>0</v>
      </c>
      <c r="EU195" s="177">
        <f t="shared" si="174"/>
        <v>0</v>
      </c>
      <c r="EV195" s="177">
        <f t="shared" si="174"/>
        <v>0</v>
      </c>
      <c r="EW195" s="177">
        <f t="shared" si="174"/>
        <v>0</v>
      </c>
      <c r="EX195" s="177">
        <f t="shared" si="174"/>
        <v>0</v>
      </c>
      <c r="EY195" s="177">
        <f t="shared" si="174"/>
        <v>0</v>
      </c>
      <c r="EZ195" s="177">
        <f t="shared" si="174"/>
        <v>0</v>
      </c>
      <c r="FA195" s="177">
        <f t="shared" si="174"/>
        <v>0</v>
      </c>
      <c r="FB195" s="177">
        <f t="shared" si="175"/>
        <v>0</v>
      </c>
      <c r="FC195" s="177">
        <f t="shared" si="175"/>
        <v>0</v>
      </c>
      <c r="FD195" s="177">
        <f t="shared" si="175"/>
        <v>0</v>
      </c>
      <c r="FE195" s="177">
        <f t="shared" si="175"/>
        <v>0</v>
      </c>
      <c r="FF195" s="177">
        <f t="shared" si="175"/>
        <v>0</v>
      </c>
      <c r="FG195" s="177">
        <f t="shared" si="175"/>
        <v>0</v>
      </c>
      <c r="FH195" s="177">
        <f t="shared" si="175"/>
        <v>0</v>
      </c>
      <c r="FI195" s="177">
        <f t="shared" si="175"/>
        <v>0</v>
      </c>
      <c r="FJ195" s="177">
        <f t="shared" si="175"/>
        <v>0</v>
      </c>
      <c r="FK195" s="177">
        <f t="shared" si="175"/>
        <v>0</v>
      </c>
      <c r="FL195" s="177">
        <f t="shared" si="176"/>
        <v>0</v>
      </c>
      <c r="FM195" s="177">
        <f t="shared" si="176"/>
        <v>0</v>
      </c>
      <c r="FN195" s="177">
        <f t="shared" si="176"/>
        <v>0</v>
      </c>
      <c r="FO195" s="177">
        <f t="shared" si="176"/>
        <v>0</v>
      </c>
      <c r="FP195" s="177">
        <f t="shared" si="176"/>
        <v>0</v>
      </c>
      <c r="FQ195" s="177">
        <f t="shared" si="176"/>
        <v>0</v>
      </c>
      <c r="FR195" s="177">
        <f t="shared" si="176"/>
        <v>0</v>
      </c>
      <c r="FS195" s="177">
        <f t="shared" si="176"/>
        <v>0</v>
      </c>
      <c r="FT195" s="177">
        <f t="shared" si="176"/>
        <v>0</v>
      </c>
      <c r="FU195" s="177">
        <f t="shared" si="176"/>
        <v>0</v>
      </c>
      <c r="FV195" s="177">
        <f t="shared" si="176"/>
        <v>0</v>
      </c>
      <c r="FW195" s="177">
        <f t="shared" si="176"/>
        <v>0</v>
      </c>
      <c r="FX195" s="177">
        <f t="shared" si="176"/>
        <v>0</v>
      </c>
      <c r="FY195" s="177">
        <f t="shared" si="176"/>
        <v>0</v>
      </c>
      <c r="FZ195" s="177">
        <f t="shared" si="176"/>
        <v>0</v>
      </c>
      <c r="GA195" s="177"/>
      <c r="GB195" s="229">
        <f t="shared" si="157"/>
        <v>21</v>
      </c>
      <c r="GC195" s="229">
        <f t="shared" si="158"/>
        <v>4</v>
      </c>
      <c r="GD195" s="174">
        <f>SUMIF('One Day 12-04-21 Scots'!$B$11:$B$24,$C195,'One Day 12-04-21 Scots'!$AU$11:$AU$24)</f>
        <v>0</v>
      </c>
      <c r="GE195" s="174">
        <f>SUMIF('One Day 12-04-21 Scots'!$B$11:$B$24,$C195,'One Day 12-04-21 Scots'!$AV$11:$AV$24)</f>
        <v>0</v>
      </c>
      <c r="GF195" s="174">
        <f>SUMIF('One Day 12-04-21 Scots'!$B$11:$B$24,$C195,'One Day 12-04-21 Scots'!$AW$11:$AW$24)</f>
        <v>0</v>
      </c>
      <c r="GG195" s="174">
        <f>SUMIF('One Day 12-04-21 Scots'!$B$11:$B$24,$C195,'One Day 12-04-21 Scots'!$AX$11:$AX$24)</f>
        <v>0</v>
      </c>
      <c r="GH195" s="174">
        <f>SUMIF('One Day 12-04-21 Scots'!$B$11:$B$24,$C195,'One Day 12-04-21 Scots'!$AY$11:$AY$24)</f>
        <v>0</v>
      </c>
      <c r="GI195" s="174">
        <f>SUMIF('One Day 12-04-21 Thistles'!$B$11:$B$25,$C195,'One Day 12-04-21 Thistles'!$AU$11:$AU$25)</f>
        <v>0</v>
      </c>
      <c r="GJ195" s="174">
        <f>SUMIF('One Day 12-04-21 Thistles'!$B$11:$B$25,$C195,'One Day 12-04-21 Thistles'!$AV$11:$AV$25)</f>
        <v>0</v>
      </c>
      <c r="GK195" s="174">
        <f>SUMIF('One Day 12-04-21 Thistles'!$B$11:$B$25,$C195,'One Day 12-04-21 Thistles'!$AW$11:$AW$25)</f>
        <v>0</v>
      </c>
      <c r="GL195" s="174">
        <f>SUMIF('One Day 12-04-21 Thistles'!$B$11:$B$25,$C195,'One Day 12-04-21 Thistles'!$AX$11:$AX$25)</f>
        <v>0</v>
      </c>
      <c r="GM195" s="174">
        <f>SUMIF('One Day 12-04-21 Thistles'!$B$11:$B$25,$C195,'One Day 12-04-21 Thistles'!$AY$11:$AY$25)</f>
        <v>0</v>
      </c>
      <c r="GN195" s="174">
        <f>SUMIF('Chili One Day 2-12-22 Scots'!$B$11:$B$27,$C195,'Chili One Day 2-12-22 Scots'!$AU$11:$AU$27)</f>
        <v>0</v>
      </c>
      <c r="GO195" s="174">
        <f>SUMIF('Chili One Day 2-12-22 Scots'!$B$11:$B$27,$C195,'Chili One Day 2-12-22 Scots'!$AV$11:$AV$27)</f>
        <v>0</v>
      </c>
      <c r="GP195" s="174">
        <f>SUMIF('Chili One Day 2-12-22 Scots'!$B$11:$B$27,$C195,'Chili One Day 2-12-22 Scots'!$AW$11:$AW$27)</f>
        <v>0</v>
      </c>
      <c r="GQ195" s="174">
        <f>SUMIF('Chili One Day 2-12-22 Scots'!$B$11:$B$27,$C195,'Chili One Day 2-12-22 Scots'!$AX$11:$AX$27)</f>
        <v>0</v>
      </c>
      <c r="GR195" s="174">
        <f>SUMIF('Chili One Day 2-12-22 Scots'!$B$11:$B$27,$C195,'Chili One Day 2-12-22 Scots'!$AY$11:$AY$27)</f>
        <v>0</v>
      </c>
      <c r="GS195" s="174">
        <f>SUMIF('Chili One Day 2-12-22 Thistles'!$B$11:$B$27,$C195,'Chili One Day 2-12-22 Thistles'!$AU$11:$AU$27)</f>
        <v>0</v>
      </c>
      <c r="GT195" s="174">
        <f>SUMIF('Chili One Day 2-12-22 Thistles'!$B$11:$B$27,$C195,'Chili One Day 2-12-22 Thistles'!$AV$11:$AV$27)</f>
        <v>0</v>
      </c>
      <c r="GU195" s="174">
        <f>SUMIF('Chili One Day 2-12-22 Thistles'!$B$11:$B$27,$C195,'Chili One Day 2-12-22 Thistles'!$AW$11:$AW$27)</f>
        <v>0</v>
      </c>
      <c r="GV195" s="174">
        <f>SUMIF('Chili One Day 2-12-22 Thistles'!$B$11:$B$27,$C195,'Chili One Day 2-12-22 Thistles'!$AX$11:$AX$27)</f>
        <v>0</v>
      </c>
      <c r="GW195" s="174">
        <f>SUMIF('Chili One Day 2-12-22 Thistles'!$B$11:$B$27,$C195,'Chili One Day 2-12-22 Thistles'!$AY$11:$AY$27)</f>
        <v>0</v>
      </c>
      <c r="GX195" s="174">
        <f>SUMIF('Ironman One Day 3-5-22 FS'!$B$11:$B$26,$C195,'Ironman One Day 3-5-22 FS'!$AU$11:$AU$26)</f>
        <v>0</v>
      </c>
      <c r="GY195" s="174">
        <f>SUMIF('Ironman One Day 3-5-22 FS'!$B$11:$B$26,$C195,'Ironman One Day 3-5-22 FS'!$AV$11:$AV$26)</f>
        <v>0</v>
      </c>
      <c r="GZ195" s="174">
        <f>SUMIF('Ironman One Day 3-5-22 FS'!$B$11:$B$26,$C195,'Ironman One Day 3-5-22 FS'!$AW$11:$AW$26)</f>
        <v>0</v>
      </c>
      <c r="HA195" s="174">
        <f>SUMIF('Ironman One Day 3-5-22 FS'!$B$11:$B$26,$C195,'Ironman One Day 3-5-22 FS'!$AX$11:$AX$26)</f>
        <v>0</v>
      </c>
      <c r="HB195" s="174">
        <f>SUMIF('Ironman One Day 3-5-22 FS'!$B$11:$B$26,$C195,'Ironman One Day 3-5-22 FS'!$AY$11:$AY$26)</f>
        <v>0</v>
      </c>
      <c r="HC195" s="174">
        <f>SUMIF('Ironman One Day 3-5-22 420'!$B$11:$B$26,$C195,'Ironman One Day 3-5-22 420'!$AU$11:$AU$26)</f>
        <v>0</v>
      </c>
      <c r="HD195" s="174">
        <f>SUMIF('Ironman One Day 3-5-22 420'!$B$11:$B$26,$C195,'Ironman One Day 3-5-22 420'!$AV$11:$AV$26)</f>
        <v>0</v>
      </c>
      <c r="HE195" s="174">
        <f>SUMIF('Ironman One Day 3-5-22 420'!$B$11:$B$26,$C195,'Ironman One Day 3-5-22 420'!$AW$11:$AW$26)</f>
        <v>0</v>
      </c>
      <c r="HF195" s="174">
        <f>SUMIF('Ironman One Day 3-5-22 420'!$B$11:$B$26,$C195,'Ironman One Day 3-5-22 420'!$AX$11:$AX$26)</f>
        <v>0</v>
      </c>
      <c r="HG195" s="174">
        <f>SUMIF('Ironman One Day 3-5-22 420'!$B$11:$B$26,$C195,'Ironman One Day 3-5-22 420'!$AY$11:$AY$26)</f>
        <v>0</v>
      </c>
      <c r="HH195" s="174">
        <f>SUMIF('Easter One Day 4-16-22 FS'!$B$11:$B$25,$C195,'Easter One Day 4-16-22 FS'!$AU$11:$AU$25)</f>
        <v>0</v>
      </c>
      <c r="HI195" s="174">
        <f>SUMIF('Easter One Day 4-16-22 FS'!$B$11:$B$25,$C195,'Easter One Day 4-16-22 FS'!$AV$11:$AV$25)</f>
        <v>0</v>
      </c>
      <c r="HJ195" s="174">
        <f>SUMIF('Easter One Day 4-16-22 FS'!$B$11:$B$25,$C195,'Easter One Day 4-16-22 FS'!$AW$11:$AW$25)</f>
        <v>0</v>
      </c>
      <c r="HK195" s="174">
        <f>SUMIF('Easter One Day 4-16-22 FS'!$B$11:$B$25,$C195,'Easter One Day 4-16-22 FS'!$AX$11:$AX$25)</f>
        <v>0</v>
      </c>
      <c r="HL195" s="174">
        <f>SUMIF('Easter One Day 4-16-22 FS'!$B$11:$B$25,$C195,'Easter One Day 4-16-22 FS'!$AY$11:$AY$25)</f>
        <v>0</v>
      </c>
      <c r="HM195" s="174">
        <f>SUMIF('Easter One Day 4-16-22 TH'!$B$11:$B$25,$C195,'Easter One Day 4-16-22 TH'!$AU$11:$AU$25)</f>
        <v>0</v>
      </c>
      <c r="HN195" s="174">
        <f>SUMIF('Easter One Day 4-16-22 TH'!$B$11:$B$25,$C195,'Easter One Day 4-16-22 TH'!$AV$11:$AV$25)</f>
        <v>0</v>
      </c>
      <c r="HO195" s="174">
        <f>SUMIF('Easter One Day 4-16-22 TH'!$B$11:$B$25,$C195,'Easter One Day 4-16-22 TH'!$AW$11:$AW$25)</f>
        <v>0</v>
      </c>
      <c r="HP195" s="174">
        <f>SUMIF('Easter One Day 4-16-22 TH'!$B$11:$B$25,$C195,'Easter One Day 4-16-22 TH'!$AX$11:$AX$25)</f>
        <v>0</v>
      </c>
      <c r="HQ195" s="174">
        <f>SUMIF('Easter One Day 4-16-22 TH'!$B$11:$B$25,$C195,'Easter One Day 4-16-22 TH'!$AY$11:$AY$25)</f>
        <v>0</v>
      </c>
      <c r="HR195" s="174">
        <f>SUMIF('Long Distance Race 5-7-22'!$B$11:$B$25,$C195,'Long Distance Race 5-7-22'!$AU$11:$AU$25)</f>
        <v>0</v>
      </c>
      <c r="HS195" s="174">
        <f>SUMIF('Long Distance Race 5-7-22'!$B$11:$B$18,$C195,'Long Distance Race 5-7-22'!$AV$11:$AV$18)</f>
        <v>0</v>
      </c>
      <c r="HT195" s="174">
        <f>SUMIF('Long Distance Race 5-7-22'!$B$11:$B$18,$C195,'Long Distance Race 5-7-22'!$AW$11:$AW$18)</f>
        <v>0</v>
      </c>
      <c r="HU195" s="174">
        <f>SUMIF('Long Distance Race 5-7-22'!$B$11:$B$18,$C195,'Long Distance Race 5-7-22'!$AX$11:$AX$18)</f>
        <v>0</v>
      </c>
      <c r="HV195" s="174">
        <f>SUMIF('Long Distance Race 5-7-22'!$B$11:$B$18,$C195,'Long Distance Race 5-7-22'!$AY$11:$AY$18)</f>
        <v>0</v>
      </c>
      <c r="HW195" s="174">
        <f>SUMIF('Memorial Day Regatta 5-28-22 Op'!$B$11:$B$25,$C195,'Memorial Day Regatta 5-28-22 Op'!$AU$11:$AU$25)</f>
        <v>0</v>
      </c>
      <c r="HX195" s="174">
        <f>SUMIF('Memorial Day Regatta 5-28-22 Op'!$B$11:$B$18,$C195,'Memorial Day Regatta 5-28-22 Op'!$AV$11:$AV$18)</f>
        <v>0</v>
      </c>
      <c r="HY195" s="174">
        <f>SUMIF('Memorial Day Regatta 5-28-22 Op'!$B$11:$B$18,$C195,'Memorial Day Regatta 5-28-22 Op'!$AW$11:$AW$18)</f>
        <v>0</v>
      </c>
      <c r="HZ195" s="174">
        <f>SUMIF('Memorial Day Regatta 5-28-22 Op'!$B$11:$B$18,$C195,'Memorial Day Regatta 5-28-22 Op'!$AX$11:$AX$18)</f>
        <v>0</v>
      </c>
      <c r="IA195" s="174">
        <f>SUMIF('Memorial Day Regatta 5-28-22 Op'!$B$11:$B$18,$C195,'Memorial Day Regatta 5-28-22 Op'!$AY$11:$AY$18)</f>
        <v>0</v>
      </c>
      <c r="IB195" s="174">
        <f>SUMIF('Caldwell Cup 6-25-22 TH'!$B$11:$B$25,$C195,'Caldwell Cup 6-25-22 TH'!$AU$11:$AU$25)</f>
        <v>0</v>
      </c>
      <c r="IC195" s="174">
        <f>SUMIF('Caldwell Cup 6-25-22 TH'!$B$11:$B$25,$C195,'Caldwell Cup 6-25-22 TH'!$AV$11:$AV$25)</f>
        <v>0</v>
      </c>
      <c r="ID195" s="174">
        <f>SUMIF('Caldwell Cup 6-25-22 TH'!$B$11:$B$25,$C195,'Caldwell Cup 6-25-22 TH'!$AW$11:$AW$25)</f>
        <v>0</v>
      </c>
      <c r="IE195" s="174">
        <f>SUMIF('Caldwell Cup 6-25-22 TH'!$B$11:$B$25,$C195,'Caldwell Cup 6-25-22 TH'!$AX$11:$AX$25)</f>
        <v>0</v>
      </c>
      <c r="IF195" s="174">
        <f>SUMIF('Caldwell Cup 6-25-22 TH'!$B$11:$B$25,$C195,'Caldwell Cup 6-25-22 TH'!$AY$11:$AY$25)</f>
        <v>0</v>
      </c>
      <c r="IG195" s="174">
        <f>SUMIF('Caldwell Cup 6-25-22 FS'!$B$11:$B$21,$C195,'Caldwell Cup 6-25-22 FS'!$AU$11:$AU$21)</f>
        <v>0</v>
      </c>
      <c r="IH195" s="174">
        <f>SUMIF('Caldwell Cup 6-25-22 FS'!$B$11:$B$21,$C195,'Caldwell Cup 6-25-22 FS'!$AV$11:$AV$21)</f>
        <v>0</v>
      </c>
      <c r="II195" s="174">
        <f>SUMIF('Caldwell Cup 6-25-22 FS'!$B$11:$B$21,$C195,'Caldwell Cup 6-25-22 FS'!$AW$11:$AW$21)</f>
        <v>0</v>
      </c>
      <c r="IJ195" s="174">
        <f>SUMIF('Caldwell Cup 6-25-22 FS'!$B$11:$B$21,$C195,'Caldwell Cup 6-25-22 FS'!$AX$11:$AX$21)</f>
        <v>0</v>
      </c>
      <c r="IK195" s="174">
        <f>SUMIF('Caldwell Cup 6-25-22 FS'!$B$11:$B$21,$C195,'Caldwell Cup 6-25-22 FS'!$AY$11:$AY$21)</f>
        <v>0</v>
      </c>
      <c r="IL195" s="174">
        <f>SUMIF('Caldwell Cup 6-25-22 Lasers'!$B$11:$B$23,$C195,'Caldwell Cup 6-25-22 Lasers'!$AU$11:$AU$23)</f>
        <v>0</v>
      </c>
      <c r="IM195" s="174">
        <f>SUMIF('Caldwell Cup 6-25-22 Lasers'!$B$11:$B$23,$C195,'Caldwell Cup 6-25-22 Lasers'!$AV$11:$AV$23)</f>
        <v>0</v>
      </c>
      <c r="IN195" s="174">
        <f>SUMIF('Caldwell Cup 6-25-22 Lasers'!$B$11:$B$23,$C195,'Caldwell Cup 6-25-22 Lasers'!$AW$11:$AW$23)</f>
        <v>0</v>
      </c>
      <c r="IO195" s="174">
        <f>SUMIF('Caldwell Cup 6-25-22 Lasers'!$B$11:$B$23,$C195,'Caldwell Cup 6-25-22 Lasers'!$AX$11:$AX$23)</f>
        <v>0</v>
      </c>
      <c r="IP195" s="174">
        <f>SUMIF('Caldwell Cup 6-25-22 Lasers'!$B$11:$B$23,$C195,'Caldwell Cup 6-25-22 Lasers'!$AY$11:$AY$23)</f>
        <v>0</v>
      </c>
      <c r="IQ195" s="174">
        <f>SUMIF('Labor Day Regatta 9-3-22 FS'!$B$11:$B$30,$C195,'Labor Day Regatta 9-3-22 FS'!$AU$11:$AU$30)</f>
        <v>0</v>
      </c>
      <c r="IR195" s="174">
        <f>SUMIF('Labor Day Regatta 9-3-22 FS'!$B$11:$B$30,$C195,'Labor Day Regatta 9-3-22 FS'!$AV$11:$AV$30)</f>
        <v>0</v>
      </c>
      <c r="IS195" s="174">
        <f>SUMIF('Labor Day Regatta 9-3-22 FS'!$B$11:$B$30,$C195,'Labor Day Regatta 9-3-22 FS'!$AW$11:$AW$30)</f>
        <v>0</v>
      </c>
      <c r="IT195" s="174">
        <f>SUMIF('Labor Day Regatta 9-3-22 FS'!$B$11:$B$30,$C195,'Labor Day Regatta 9-3-22 FS'!$AX$11:$AX$30)</f>
        <v>0</v>
      </c>
      <c r="IU195" s="174">
        <f>SUMIF('Labor Day Regatta 9-3-22 FS'!$B$11:$B$30,$C195,'Labor Day Regatta 9-3-22 FS'!$AY$11:$AY$30)</f>
        <v>0</v>
      </c>
      <c r="IV195" s="174">
        <f>SUMIF('2022-09-17 Leukemia Cup FS'!$B$11:$B$26,$C195,'2022-09-17 Leukemia Cup FS'!$AU$11:$AU$26)</f>
        <v>0</v>
      </c>
      <c r="IW195" s="174">
        <f>SUMIF('2022-09-17 Leukemia Cup FS'!$B$11:$B$26,$C195,'2022-09-17 Leukemia Cup FS'!$AV$11:$AV$26)</f>
        <v>0</v>
      </c>
      <c r="IX195" s="174">
        <f>SUMIF('2022-09-17 Leukemia Cup FS'!$B$11:$B$26,$C195,'2022-09-17 Leukemia Cup FS'!$AW$11:$AW$26)</f>
        <v>0</v>
      </c>
      <c r="IY195" s="174">
        <f>SUMIF('2022-09-17 Leukemia Cup FS'!$B$11:$B$26,$C195,'2022-09-17 Leukemia Cup FS'!$AX$11:$AX$26)</f>
        <v>0</v>
      </c>
      <c r="IZ195" s="174">
        <f>SUMIF('2022-09-17 Leukemia Cup FS'!$B$11:$B$26,$C195,'2022-09-17 Leukemia Cup FS'!$AY$11:$AY$26)</f>
        <v>0</v>
      </c>
      <c r="JA195" s="174">
        <f>SUMIF('2022-09-17 Leukemia Cup TH'!$B$11:$B$28,$C195,'2022-09-17 Leukemia Cup TH'!$AU$11:$AU$28)</f>
        <v>0</v>
      </c>
      <c r="JB195" s="174">
        <f>SUMIF('2022-09-17 Leukemia Cup TH'!$B$11:$B$28,$C195,'2022-09-17 Leukemia Cup TH'!$AV$11:$AV$28)</f>
        <v>0</v>
      </c>
      <c r="JC195" s="174">
        <f>SUMIF('2022-09-17 Leukemia Cup TH'!$B$11:$B$28,$C195,'2022-09-17 Leukemia Cup TH'!$AW$11:$AW$28)</f>
        <v>0</v>
      </c>
      <c r="JD195" s="174">
        <f>SUMIF('2022-09-17 Leukemia Cup TH'!$B$11:$B$28,$C195,'2022-09-17 Leukemia Cup TH'!$AX$11:$AX$28)</f>
        <v>0</v>
      </c>
      <c r="JE195" s="174">
        <f>SUMIF('2022-09-17 Leukemia Cup TH'!$B$11:$B$28,$C195,'2022-09-17 Leukemia Cup TH'!$AY$11:$AY$28)</f>
        <v>0</v>
      </c>
      <c r="JF195" s="174">
        <f>SUMIF('Smith-Berry LDR 9-24-22'!$B$11:$B$30,$C195,'Smith-Berry LDR 9-24-22'!$AU$11:$AU$30)</f>
        <v>0</v>
      </c>
      <c r="JG195" s="174">
        <f>SUMIF('Smith-Berry LDR 9-24-22'!$B$11:$B$30,$C195,'Smith-Berry LDR 9-24-22'!$AV$11:$AV$30)</f>
        <v>0</v>
      </c>
      <c r="JH195" s="174">
        <f>SUMIF('Smith-Berry LDR 9-24-22'!$B$11:$B$30,$C195,'Smith-Berry LDR 9-24-22'!$AW$11:$AW$30)</f>
        <v>0</v>
      </c>
      <c r="JI195" s="174">
        <f>SUMIF('Smith-Berry LDR 9-24-22'!$B$11:$B$30,$C195,'Smith-Berry LDR 9-24-22'!$AX$11:$AX$30)</f>
        <v>0</v>
      </c>
      <c r="JJ195" s="174">
        <f>SUMIF('Smith-Berry LDR 9-24-22'!$B$11:$B$30,$C195,'Smith-Berry LDR 9-24-22'!$AY$11:$AY$30)</f>
        <v>0</v>
      </c>
      <c r="JK195" s="174">
        <f>SUMIF('Great Scot 10-1-22 Cham'!$B$11:$B$38,$C195,'Great Scot 10-1-22 Cham'!$AU$11:$AU$38)</f>
        <v>0</v>
      </c>
      <c r="JL195" s="174">
        <f>SUMIF('Great Scot 10-1-22 Cham'!$B$11:$B$38,$C195,'Great Scot 10-1-22 Cham'!$AV$11:$AV$38)</f>
        <v>0</v>
      </c>
      <c r="JM195" s="174">
        <f>SUMIF('Great Scot 10-1-22 Cham'!$B$11:$B$38,$C195,'Great Scot 10-1-22 Cham'!$AW$11:$AW$38)</f>
        <v>0</v>
      </c>
      <c r="JN195" s="174">
        <f>SUMIF('Great Scot 10-1-22 Cham'!$B$11:$B$38,$C195,'Great Scot 10-1-22 Cham'!$AX$11:$AX$38)</f>
        <v>0</v>
      </c>
      <c r="JO195" s="174">
        <f>SUMIF('Great Scot 10-1-22 Cham'!$B$11:$B$38,$C195,'Great Scot 10-1-22 Cham'!$AY$11:$AY$38)</f>
        <v>0</v>
      </c>
      <c r="JP195" s="174">
        <f>SUMIF('Great Scot 10-1-22 Chal'!$B$11:$B$28,$C195,'Great Scot 10-1-22 Chal'!$AU$11:$AU$28)</f>
        <v>0</v>
      </c>
      <c r="JQ195" s="174">
        <f>SUMIF('Great Scot 10-1-22 Chal'!$B$11:$B$28,$C195,'Great Scot 10-1-22 Chal'!$AV$11:$AV$28)</f>
        <v>0</v>
      </c>
      <c r="JR195" s="174">
        <f>SUMIF('Great Scot 10-1-22 Chal'!$B$11:$B$28,$C195,'Great Scot 10-1-22 Chal'!$AW$11:$AW$28)</f>
        <v>0</v>
      </c>
      <c r="JS195" s="174">
        <f>SUMIF('Great Scot 10-1-22 Chal'!$B$11:$B$28,$C195,'Great Scot 10-1-22 Chal'!$AX$11:$AX$28)</f>
        <v>0</v>
      </c>
      <c r="JT195" s="174">
        <f>SUMIF('Great Scot 10-1-22 Chal'!$B$11:$B$28,$C195,'Great Scot 10-1-22 Chal'!$AY$11:$AY$28)</f>
        <v>0</v>
      </c>
      <c r="JU195" s="174">
        <f>SUMIF('Great Pumpkin Regatta 10-15-22'!$B$11:$B$54,$C195,'Great Pumpkin Regatta 10-15-22'!$AU$11:$AU$54)</f>
        <v>3</v>
      </c>
      <c r="JV195" s="174">
        <f>SUMIF('Great Pumpkin Regatta 10-15-22'!$B$11:$B$54,$C195,'Great Pumpkin Regatta 10-15-22'!$AV$11:$AV$54)</f>
        <v>4</v>
      </c>
      <c r="JW195" s="174">
        <f>SUMIF('Great Pumpkin Regatta 10-15-22'!$B$11:$B$54,$C195,'Great Pumpkin Regatta 10-15-22'!$AW$11:$AW$54)</f>
        <v>5</v>
      </c>
      <c r="JX195" s="174">
        <f>SUMIF('Great Pumpkin Regatta 10-15-22'!$B$11:$B$54,$C195,'Great Pumpkin Regatta 10-15-22'!$AX$11:$AX$54)</f>
        <v>9</v>
      </c>
      <c r="JY195" s="174">
        <f>SUMIF('Great Pumpkin Regatta 10-15-22'!$B$11:$B$54,$C195,'Great Pumpkin Regatta 10-15-22'!$AY$11:$AY$54)</f>
        <v>0</v>
      </c>
      <c r="JZ195" s="174">
        <f>SUMIF('One Day Regatta 10-29-22 FS'!$B$11:$B$19,$C195,'One Day Regatta 10-29-22 FS'!$AU$11:$AU$19)</f>
        <v>0</v>
      </c>
      <c r="KA195" s="174">
        <f>SUMIF('One Day Regatta 10-29-22 FS'!$B$11:$B$19,$C195,'One Day Regatta 10-29-22 FS'!$AV$11:$AV$19)</f>
        <v>0</v>
      </c>
      <c r="KB195" s="174">
        <f>SUMIF('One Day Regatta 10-29-22 FS'!$B$11:$B$19,$C195,'One Day Regatta 10-29-22 FS'!$AW$11:$AW$19)</f>
        <v>0</v>
      </c>
      <c r="KC195" s="174">
        <f>SUMIF('One Day Regatta 10-29-22 FS'!$B$11:$B$19,$C195,'One Day Regatta 10-29-22 FS'!$AX$11:$AX$19)</f>
        <v>0</v>
      </c>
      <c r="KD195" s="174">
        <f>SUMIF('One Day Regatta 10-29-22 FS'!$B$11:$B$19,$C195,'One Day Regatta 10-29-22 FS'!$AY$11:$AY$19)</f>
        <v>0</v>
      </c>
    </row>
    <row r="196" spans="1:290" ht="15" customHeight="1" x14ac:dyDescent="0.2">
      <c r="A196" s="400" t="s">
        <v>1369</v>
      </c>
      <c r="B196" s="134">
        <f t="shared" si="126"/>
        <v>36</v>
      </c>
      <c r="C196" s="170" t="s">
        <v>1341</v>
      </c>
      <c r="D196" s="171">
        <f t="shared" si="152"/>
        <v>0</v>
      </c>
      <c r="E196" s="172">
        <f t="shared" si="153"/>
        <v>0</v>
      </c>
      <c r="F196" s="171">
        <f t="shared" si="154"/>
        <v>0</v>
      </c>
      <c r="G196" s="171">
        <v>0</v>
      </c>
      <c r="H196" s="171">
        <f t="shared" si="155"/>
        <v>0</v>
      </c>
      <c r="I196" s="173">
        <f t="shared" si="156"/>
        <v>0</v>
      </c>
      <c r="J196" s="173"/>
      <c r="K196" s="174">
        <f>SUMIF('Saturday Race 11-06-21'!$B$11:$B$21,$C196,'Saturday Race 11-06-21'!$AU$11:$AU$21)</f>
        <v>0</v>
      </c>
      <c r="L196" s="174">
        <f>SUMIF('Saturday Race 11-06-21'!$B$11:$B$21,$C196,'Saturday Race 11-06-21'!$AV$11:$AV$21)</f>
        <v>0</v>
      </c>
      <c r="M196" s="174">
        <f>SUMIF('Saturday Race 11-06-21'!$B$11:$B$21,$C196,'Saturday Race 11-06-21'!$AW$11:$AW$21)</f>
        <v>0</v>
      </c>
      <c r="N196" s="174">
        <f>SUMIF('Saturday Race 11-06-21'!$B$11:$B$21,$C196,'Saturday Race 11-06-21'!$AX$11:$AX$21)</f>
        <v>0</v>
      </c>
      <c r="O196" s="174">
        <f>SUMIF('Saturday Race 11-06-21'!$B$11:$B$21,$C196,'Saturday Race 11-06-21'!$AY$11:$AY$21)</f>
        <v>0</v>
      </c>
      <c r="P196" s="174">
        <f>SUMIF('Saturday Race 11-20-21'!$B$11:$B$20,$C196,'Saturday Race 11-20-21'!$AU$11:$AU$20)</f>
        <v>0</v>
      </c>
      <c r="Q196" s="174">
        <f>SUMIF('Saturday Race 11-20-21'!$B$11:$B$20,$C196,'Saturday Race 11-20-21'!$AV$11:$AV$20)</f>
        <v>0</v>
      </c>
      <c r="R196" s="174">
        <f>SUMIF('Saturday Race 11-20-21'!$B$11:$B$20,$C196,'Saturday Race 11-20-21'!$AW$11:$AW$20)</f>
        <v>0</v>
      </c>
      <c r="S196" s="174">
        <f>SUMIF('Saturday Race 11-20-21'!$B$11:$B$20,$C196,'Saturday Race 11-20-21'!$AX$11:$AX$20)</f>
        <v>0</v>
      </c>
      <c r="T196" s="174">
        <f>SUMIF('Saturday Race 11-20-21'!$B$11:$B$20,$C196,'Saturday Race 11-20-21'!$AY$11:$AY$20)</f>
        <v>0</v>
      </c>
      <c r="U196" s="174">
        <f>SUMIF('Saturday Race 1-08-22'!$B$11:$B$20,$C196,'Saturday Race 1-08-22'!$AU$11:$AU$20)</f>
        <v>0</v>
      </c>
      <c r="V196" s="174">
        <f>SUMIF('Saturday Race 1-08-22'!$B$11:$B$20,$C196,'Saturday Race 1-08-22'!$AV$11:$AV$20)</f>
        <v>0</v>
      </c>
      <c r="W196" s="174">
        <f>SUMIF('Saturday Race 1-08-22'!$B$11:$B$20,$C196,'Saturday Race 1-08-22'!$AW$11:$AW$20)</f>
        <v>0</v>
      </c>
      <c r="X196" s="174">
        <f>SUMIF('Saturday Race 1-08-22'!$B$11:$B$20,$C196,'Saturday Race 1-08-22'!$AX$11:$AX$20)</f>
        <v>0</v>
      </c>
      <c r="Y196" s="174">
        <f>SUMIF('Saturday Race 1-08-22'!$B$11:$B$20,$C196,'Saturday Race 1-08-22'!$AY$11:$AY$20)</f>
        <v>0</v>
      </c>
      <c r="Z196" s="174">
        <f>SUMIF('Saturday Race 1-22-22'!$B$11:$B$20,$C196,'Saturday Race 1-22-22'!$AU$11:$AU$20)</f>
        <v>0</v>
      </c>
      <c r="AA196" s="174">
        <f>SUMIF('Saturday Race 1-22-22'!$B$11:$B$20,$C196,'Saturday Race 1-22-22'!$AV$11:$AV$20)</f>
        <v>0</v>
      </c>
      <c r="AB196" s="174">
        <f>SUMIF('Saturday Race 1-22-22'!$B$11:$B$20,$C196,'Saturday Race 1-22-22'!$AW$11:$AW$20)</f>
        <v>0</v>
      </c>
      <c r="AC196" s="174">
        <f>SUMIF('Saturday Race 1-22-22'!$B$11:$B$20,$C196,'Saturday Race 1-22-22'!$AX$11:$AX$20)</f>
        <v>0</v>
      </c>
      <c r="AD196" s="174">
        <f>SUMIF('Saturday Race 1-22-22'!$B$11:$B$20,$C196,'Saturday Race 1-22-22'!$AY$11:$AY$20)</f>
        <v>0</v>
      </c>
      <c r="AE196" s="174">
        <f>SUMIF('Sunday Race 2-6-22'!$B$11:$B$20,$C196,'Sunday Race 2-6-22'!$AU$11:$AU$20)</f>
        <v>0</v>
      </c>
      <c r="AF196" s="174">
        <f>SUMIF('Sunday Race 2-6-22'!$B$11:$B$20,$C196,'Sunday Race 2-6-22'!$AV$11:$AV$20)</f>
        <v>0</v>
      </c>
      <c r="AG196" s="174">
        <f>SUMIF('Sunday Race 2-6-22'!$B$11:$B$20,$C196,'Sunday Race 2-6-22'!$AW$11:$AW$20)</f>
        <v>0</v>
      </c>
      <c r="AH196" s="174">
        <f>SUMIF('Sunday Race 2-6-22'!$B$11:$B$20,$C196,'Sunday Race 2-6-22'!$AX$11:$AX$20)</f>
        <v>0</v>
      </c>
      <c r="AI196" s="174">
        <f>SUMIF('Sunday Race 2-6-22'!$B$11:$B$20,$C196,'Sunday Race 2-6-22'!$AY$11:$AY$20)</f>
        <v>0</v>
      </c>
      <c r="AJ196" s="174">
        <f>SUMIF('Sunday Race 2-20-22'!$B$11:$B$26,$C196,'Sunday Race 2-20-22'!$AU$11:$AU$26)</f>
        <v>0</v>
      </c>
      <c r="AK196" s="174">
        <f>SUMIF('Sunday Race 2-20-22'!$B$11:$B$26,$C196,'Sunday Race 2-20-22'!$AV$11:$AV$26)</f>
        <v>0</v>
      </c>
      <c r="AL196" s="174">
        <f>SUMIF('Sunday Race 2-20-22'!$B$11:$B$26,$C196,'Sunday Race 2-20-22'!$AW$11:$AW$26)</f>
        <v>0</v>
      </c>
      <c r="AM196" s="174">
        <f>SUMIF('Sunday Race 2-20-22'!$B$11:$B$26,$C196,'Sunday Race 2-20-22'!$AX$11:$AX$26)</f>
        <v>0</v>
      </c>
      <c r="AN196" s="174">
        <f>SUMIF('Sunday Race 2-20-22'!$B$11:$B$26,$C196,'Sunday Race 2-20-22'!$AY$11:$AY$26)</f>
        <v>0</v>
      </c>
      <c r="AO196" s="174">
        <f>SUMIF('Sunday Race 2-27-22'!$B$11:$B$20,$C196,'Sunday Race 2-27-22'!$AU$11:$AU$20)</f>
        <v>0</v>
      </c>
      <c r="AP196" s="174">
        <f>SUMIF('Sunday Race 2-27-22'!$B$11:$B$20,$C196,'Sunday Race 2-27-22'!$AV$11:$AV$20)</f>
        <v>0</v>
      </c>
      <c r="AQ196" s="174">
        <f>SUMIF('Sunday Race 2-27-22'!$B$11:$B$20,$C196,'Sunday Race 2-27-22'!$AW$11:$AW$20)</f>
        <v>0</v>
      </c>
      <c r="AR196" s="174">
        <f>SUMIF('Sunday Race 2-27-22'!$B$11:$B$20,$C196,'Sunday Race 2-27-22'!$AX$11:$AX$20)</f>
        <v>0</v>
      </c>
      <c r="AS196" s="174">
        <f>SUMIF('Sunday Race 2-27-22'!$B$11:$B$20,$C196,'Sunday Race 2-27-22'!$AY$11:$AY$20)</f>
        <v>0</v>
      </c>
      <c r="AT196" s="174">
        <f>SUMIF('Sunday Race 3-13-22'!$B$11:$B$25,$C196,'Sunday Race 3-13-22'!$AU$11:$AU$25)</f>
        <v>0</v>
      </c>
      <c r="AU196" s="174">
        <f>SUMIF('Sunday Race 3-13-22'!$B$11:$B$25,$C196,'Sunday Race 3-13-22'!$AV$11:$AV$25)</f>
        <v>0</v>
      </c>
      <c r="AV196" s="174">
        <f>SUMIF('Sunday Race 3-13-22'!$B$11:$B$25,$C196,'Sunday Race 3-13-22'!$AW$11:$AW$25)</f>
        <v>0</v>
      </c>
      <c r="AW196" s="174">
        <f>SUMIF('Sunday Race 3-13-22'!$B$11:$B$25,$C196,'Sunday Race 3-13-22'!$AX$11:$AX$25)</f>
        <v>0</v>
      </c>
      <c r="AX196" s="174">
        <f>SUMIF('Sunday Race 3-13-22'!$B$11:$B$25,$C196,'Sunday Race 3-13-22'!$AY$11:$AY$25)</f>
        <v>0</v>
      </c>
      <c r="AY196" s="174">
        <f>SUMIF('Saturday Race 3-19-22'!$B$11:$B$15,$C196,'Saturday Race 3-19-22'!$AU$11:$AU$15)</f>
        <v>0</v>
      </c>
      <c r="AZ196" s="174">
        <f>SUMIF('Saturday Race 3-19-22'!$B$11:$B$15,$C196,'Saturday Race 3-19-22'!$AV$11:$AV$15)</f>
        <v>0</v>
      </c>
      <c r="BA196" s="174">
        <f>SUMIF('Saturday Race 3-19-22'!$B$11:$B$15,$C196,'Saturday Race 3-19-22'!$AW$11:$AW$15)</f>
        <v>0</v>
      </c>
      <c r="BB196" s="174">
        <f>SUMIF('Saturday Race 3-19-22'!$B$11:$B$15,$C196,'Saturday Race 3-19-22'!$AX$11:$AX$15)</f>
        <v>0</v>
      </c>
      <c r="BC196" s="174">
        <f>SUMIF('Saturday Race 3-19-22'!$B$11:$B$15,$C196,'Saturday Race 3-19-22'!$AY$11:$AY$15)</f>
        <v>0</v>
      </c>
      <c r="BD196" s="174">
        <f>SUMIF('Sunday Races 4-10-22'!$B$11:$B$26,$C196,'Sunday Races 4-10-22'!$AU$11:$AU$26)</f>
        <v>0</v>
      </c>
      <c r="BE196" s="174">
        <f>SUMIF('Sunday Races 4-10-22'!$B$11:$B$26,$C196,'Sunday Races 4-10-22'!$AV$11:$AV$26)</f>
        <v>0</v>
      </c>
      <c r="BF196" s="174">
        <f>SUMIF('Sunday Races 4-10-22'!$B$11:$B$26,$C196,'Sunday Races 4-10-22'!$AW$11:$AW$26)</f>
        <v>0</v>
      </c>
      <c r="BG196" s="174">
        <f>SUMIF('Sunday Races 4-10-22'!$B$11:$B$26,$C196,'Sunday Races 4-10-22'!$AX$11:$AX$26)</f>
        <v>0</v>
      </c>
      <c r="BH196" s="174">
        <f>SUMIF('Sunday Races 4-10-22'!$B$11:$B$26,$C196,'Sunday Races 4-10-22'!$AY$11:$AY$26)</f>
        <v>0</v>
      </c>
      <c r="BI196" s="174">
        <f>SUMIF('Sunday Races 5-1-22'!$B$11:$B$28,$C196,'Sunday Races 5-1-22'!$AU$11:$AU$28)</f>
        <v>0</v>
      </c>
      <c r="BJ196" s="174">
        <f>SUMIF('Sunday Races 5-1-22'!$B$11:$B$28,$C196,'Sunday Races 5-1-22'!$AV$11:$AV$28)</f>
        <v>0</v>
      </c>
      <c r="BK196" s="174">
        <f>SUMIF('Sunday Races 5-1-22'!$B$11:$B$28,$C196,'Sunday Races 5-1-22'!$AW$11:$AW$28)</f>
        <v>0</v>
      </c>
      <c r="BL196" s="174">
        <f>SUMIF('Sunday Races 5-1-22'!$B$11:$B$28,$C196,'Sunday Races 5-1-22'!$AX$11:$AX$28)</f>
        <v>0</v>
      </c>
      <c r="BM196" s="174">
        <f>SUMIF('Sunday Races 5-1-22'!$B$11:$B$28,$C196,'Sunday Races 5-1-22'!$AY$11:$AY$28)</f>
        <v>0</v>
      </c>
      <c r="BN196" s="174">
        <f>SUMIF('Sunday Races 6-5-22'!$B$11:$B$28,$C196,'Sunday Races 6-5-22'!$AU$11:$AU$28)</f>
        <v>0</v>
      </c>
      <c r="BO196" s="174">
        <f>SUMIF('Sunday Races 6-5-22'!$B$11:$B$28,$C196,'Sunday Races 6-5-22'!$AV$11:$AV$28)</f>
        <v>0</v>
      </c>
      <c r="BP196" s="174">
        <f>SUMIF('Sunday Races 6-5-22'!$B$11:$B$28,$C196,'Sunday Races 6-5-22'!$AW$11:$AW$28)</f>
        <v>0</v>
      </c>
      <c r="BQ196" s="174">
        <f>SUMIF('Sunday Races 6-5-22'!$B$11:$B$28,$C196,'Sunday Races 6-5-22'!$AX$11:$AX$28)</f>
        <v>0</v>
      </c>
      <c r="BR196" s="174">
        <f>SUMIF('Sunday Races 6-5-22'!$B$11:$B$28,$C196,'Sunday Races 6-5-22'!$AY$11:$AY$28)</f>
        <v>0</v>
      </c>
      <c r="BS196" s="174">
        <f>SUMIF('Sunday Races 6-12-22'!$B$11:$B$24,$C196,'Sunday Races 6-12-22'!$AU$11:$AU$24)</f>
        <v>0</v>
      </c>
      <c r="BT196" s="174">
        <f>SUMIF('Sunday Races 6-12-22'!$B$11:$B$24,$C196,'Sunday Races 6-12-22'!$AV$11:$AV$24)</f>
        <v>0</v>
      </c>
      <c r="BU196" s="174">
        <f>SUMIF('Sunday Races 6-12-22'!$B$11:$B$24,$C196,'Sunday Races 6-12-22'!$AW$11:$AW$24)</f>
        <v>0</v>
      </c>
      <c r="BV196" s="174">
        <f>SUMIF('Sunday Races 6-12-22'!$B$11:$B$24,$C196,'Sunday Races 6-12-22'!$AX$11:$AX$24)</f>
        <v>0</v>
      </c>
      <c r="BW196" s="174">
        <f>SUMIF('Sunday Races 6-12-22'!$B$11:$B$24,$C196,'Sunday Races 6-12-22'!$AY$11:$AY$24)</f>
        <v>0</v>
      </c>
      <c r="BX196" s="174">
        <f>SUMIF('Saturday Races 6-18-22'!$B$11:$B$24,$C196,'Saturday Races 6-18-22'!$AU$11:$AU$24)</f>
        <v>0</v>
      </c>
      <c r="BY196" s="174">
        <f>SUMIF('Saturday Races 6-18-22'!$B$11:$B$24,$C196,'Saturday Races 6-18-22'!$AV$11:$AV$24)</f>
        <v>0</v>
      </c>
      <c r="BZ196" s="174">
        <f>SUMIF('Saturday Races 6-18-22'!$B$11:$B$24,$C196,'Saturday Races 6-18-22'!$AW$11:$AW$24)</f>
        <v>0</v>
      </c>
      <c r="CA196" s="174">
        <f>SUMIF('Saturday Races 6-18-22'!$B$11:$B$24,$C196,'Saturday Races 6-18-22'!$AX$11:$AX$24)</f>
        <v>0</v>
      </c>
      <c r="CB196" s="174">
        <f>SUMIF('Saturday Races 6-18-22'!$B$11:$B$24,$C196,'Saturday Races 6-18-22'!$AY$11:$AY$24)</f>
        <v>0</v>
      </c>
      <c r="CC196" s="174">
        <f>SUMIF('Sunday Races 7-3-22'!$B$11:$B$26,$C196,'Sunday Races 7-3-22'!$AU$11:$AU$26)</f>
        <v>0</v>
      </c>
      <c r="CD196" s="174">
        <f>SUMIF('Sunday Races 7-3-22'!$B$11:$B$26,$C196,'Sunday Races 7-3-22'!$AV$11:$AV$26)</f>
        <v>0</v>
      </c>
      <c r="CE196" s="174">
        <f>SUMIF('Sunday Races 7-3-22'!$B$11:$B$26,$C196,'Sunday Races 7-3-22'!$AW$11:$AW$26)</f>
        <v>0</v>
      </c>
      <c r="CF196" s="174">
        <f>SUMIF('Sunday Races 7-3-22'!$B$11:$B$26,$C196,'Sunday Races 7-3-22'!$AX$11:$AX$26)</f>
        <v>0</v>
      </c>
      <c r="CG196" s="174">
        <f>SUMIF('Sunday Races 7-3-22'!$B$11:$B$26,$C196,'Sunday Races 7-3-22'!$AY$11:$AY$26)</f>
        <v>0</v>
      </c>
      <c r="CH196" s="174">
        <f>SUMIF('Sunday Races 7-31-22'!$B$11:$B$26,$C196,'Sunday Races 7-31-22'!$AU$11:$AU$26)</f>
        <v>0</v>
      </c>
      <c r="CI196" s="174">
        <f>SUMIF('Sunday Races 7-31-22'!$B$11:$B$26,$C196,'Sunday Races 7-31-22'!$AV$11:$AV$26)</f>
        <v>0</v>
      </c>
      <c r="CJ196" s="174">
        <f>SUMIF('Sunday Races 7-31-22'!$B$11:$B$26,$C196,'Sunday Races 7-31-22'!$AW$11:$AW$26)</f>
        <v>0</v>
      </c>
      <c r="CK196" s="174">
        <f>SUMIF('Sunday Races 7-31-22'!$B$11:$B$26,$C196,'Sunday Races 7-31-22'!$AX$11:$AX$26)</f>
        <v>0</v>
      </c>
      <c r="CL196" s="174">
        <f>SUMIF('Sunday Races 7-31-22'!$B$11:$B$26,$C196,'Sunday Races 7-31-22'!$AY$11:$AY$26)</f>
        <v>0</v>
      </c>
      <c r="CM196" s="174">
        <f>SUMIF('Sunday Races 8-14-22'!$B$11:$B$26,$C196,'Sunday Races 8-14-22'!$AU$11:$AU$26)</f>
        <v>0</v>
      </c>
      <c r="CN196" s="174">
        <f>SUMIF('Sunday Races 8-14-22'!$B$11:$B$26,$C196,'Sunday Races 8-14-22'!$AV$11:$AV$26)</f>
        <v>0</v>
      </c>
      <c r="CO196" s="174">
        <f>SUMIF('Sunday Races 8-14-22'!$B$11:$B$26,$C196,'Sunday Races 8-14-22'!$AW$11:$AW$26)</f>
        <v>0</v>
      </c>
      <c r="CP196" s="174">
        <f>SUMIF('Sunday Races 8-14-22'!$B$11:$B$26,$C196,'Sunday Races 8-14-22'!$AX$11:$AX$26)</f>
        <v>0</v>
      </c>
      <c r="CQ196" s="174">
        <f>SUMIF('Sunday Races 8-14-22'!$B$11:$B$26,$C196,'Sunday Races 8-14-22'!$AY$11:$AY$26)</f>
        <v>0</v>
      </c>
      <c r="CR196" s="174">
        <f>SUMIF('Saturday Races 8-20-22'!$B$11:$B$26,$C196,'Saturday Races 8-20-22'!$AU$11:$AU$26)</f>
        <v>0</v>
      </c>
      <c r="CS196" s="174">
        <f>SUMIF('Saturday Races 8-20-22'!$B$11:$B$26,$C196,'Saturday Races 8-20-22'!$AV$11:$AV$26)</f>
        <v>0</v>
      </c>
      <c r="CT196" s="174">
        <f>SUMIF('Saturday Races 8-20-22'!$B$11:$B$26,$C196,'Saturday Races 8-20-22'!$AW$11:$AW$26)</f>
        <v>0</v>
      </c>
      <c r="CU196" s="174">
        <f>SUMIF('Saturday Races 8-20-22'!$B$11:$B$26,$C196,'Saturday Races 8-20-22'!$AX$11:$AX$26)</f>
        <v>0</v>
      </c>
      <c r="CV196" s="174">
        <f>SUMIF('Saturday Races 8-20-22'!$B$11:$B$26,$C196,'Saturday Races 8-20-22'!$AY$11:$AY$26)</f>
        <v>0</v>
      </c>
      <c r="CW196" s="174">
        <f>SUMIF('Sunday Races 9-11-22'!$B$11:$B$20,$C196,'Sunday Races 9-11-22'!$AU$11:$AU$20)</f>
        <v>0</v>
      </c>
      <c r="CX196" s="174">
        <f>SUMIF('Sunday Races 9-11-22'!$B$11:$B$20,$C196,'Sunday Races 9-11-22'!$AV$11:$AV$20)</f>
        <v>0</v>
      </c>
      <c r="CY196" s="174">
        <f>SUMIF('Sunday Races 9-11-22'!$B$11:$B$20,$C196,'Sunday Races 9-11-22'!$AW$11:$AW$20)</f>
        <v>0</v>
      </c>
      <c r="CZ196" s="174">
        <f>SUMIF('Sunday Races 9-11-22'!$B$11:$B$20,$C196,'Sunday Races 9-11-22'!$AX$11:$AX$20)</f>
        <v>0</v>
      </c>
      <c r="DA196" s="174">
        <f>SUMIF('Sunday Races 9-11-22'!$B$11:$B$20,$C196,'Sunday Races 9-11-22'!$AY$11:$AY$20)</f>
        <v>0</v>
      </c>
      <c r="DB196" s="174">
        <f>SUMIF('Sunday Races 10-9-22'!$B$11:$B$21,$C196,'Sunday Races 10-9-22'!$AU$11:$AU$21)</f>
        <v>0</v>
      </c>
      <c r="DC196" s="174">
        <f>SUMIF('Sunday Races 10-9-22'!$B$11:$B$21,$C196,'Sunday Races 10-9-22'!$AV$11:$AV$21)</f>
        <v>0</v>
      </c>
      <c r="DD196" s="174">
        <f>SUMIF('Sunday Races 10-9-22'!$B$11:$B$21,$C196,'Sunday Races 10-9-22'!$AW$11:$AW$21)</f>
        <v>0</v>
      </c>
      <c r="DE196" s="174">
        <f>SUMIF('Sunday Races 10-9-22'!$B$11:$B$21,$C196,'Sunday Races 10-9-22'!$AX$11:$AX$21)</f>
        <v>0</v>
      </c>
      <c r="DF196" s="174">
        <f>SUMIF('Sunday Races 10-9-22'!$B$11:$B$21,$C196,'Sunday Races 10-9-22'!$AY$11:$AY$21)</f>
        <v>0</v>
      </c>
      <c r="DG196" s="174">
        <f>SUMIF('Sunday Races 10-23-22'!$B$11:$B$22,$C196,'Sunday Races 10-23-22'!$AU$11:$AU$22)</f>
        <v>0</v>
      </c>
      <c r="DH196" s="174">
        <f>SUMIF('Sunday Races 10-23-22'!$B$11:$B$22,$C196,'Sunday Races 10-23-22'!$AV$11:$AV$22)</f>
        <v>0</v>
      </c>
      <c r="DI196" s="174">
        <f>SUMIF('Sunday Races 10-23-22'!$B$11:$B$22,$C196,'Sunday Races 10-23-22'!$AW$11:$AW$22)</f>
        <v>0</v>
      </c>
      <c r="DJ196" s="174">
        <f>SUMIF('Sunday Races 10-23-22'!$B$11:$B$22,$C196,'Sunday Races 10-23-22'!$AX$11:$AX$22)</f>
        <v>0</v>
      </c>
      <c r="DK196" s="174">
        <f>SUMIF('Sunday Races 10-23-22'!$B$11:$B$22,$C196,'Sunday Races 10-23-22'!$AY$11:$AY$22)</f>
        <v>0</v>
      </c>
      <c r="DL196" s="175"/>
      <c r="DM196" s="176"/>
      <c r="DN196" s="177">
        <f t="shared" si="171"/>
        <v>0</v>
      </c>
      <c r="DO196" s="177">
        <f t="shared" si="171"/>
        <v>0</v>
      </c>
      <c r="DP196" s="177">
        <f t="shared" si="171"/>
        <v>0</v>
      </c>
      <c r="DQ196" s="177">
        <f t="shared" si="171"/>
        <v>0</v>
      </c>
      <c r="DR196" s="177">
        <f t="shared" si="171"/>
        <v>0</v>
      </c>
      <c r="DS196" s="177">
        <f t="shared" si="171"/>
        <v>0</v>
      </c>
      <c r="DT196" s="177">
        <f t="shared" si="171"/>
        <v>0</v>
      </c>
      <c r="DU196" s="177">
        <f t="shared" si="171"/>
        <v>0</v>
      </c>
      <c r="DV196" s="177">
        <f t="shared" si="171"/>
        <v>0</v>
      </c>
      <c r="DW196" s="177">
        <f t="shared" si="171"/>
        <v>0</v>
      </c>
      <c r="DX196" s="177">
        <f t="shared" si="172"/>
        <v>0</v>
      </c>
      <c r="DY196" s="177">
        <f t="shared" si="172"/>
        <v>0</v>
      </c>
      <c r="DZ196" s="177">
        <f t="shared" si="172"/>
        <v>0</v>
      </c>
      <c r="EA196" s="177">
        <f t="shared" si="172"/>
        <v>0</v>
      </c>
      <c r="EB196" s="177">
        <f t="shared" si="172"/>
        <v>0</v>
      </c>
      <c r="EC196" s="177">
        <f t="shared" si="172"/>
        <v>0</v>
      </c>
      <c r="ED196" s="177">
        <f t="shared" si="172"/>
        <v>0</v>
      </c>
      <c r="EE196" s="177">
        <f t="shared" si="172"/>
        <v>0</v>
      </c>
      <c r="EF196" s="177">
        <f t="shared" si="172"/>
        <v>0</v>
      </c>
      <c r="EG196" s="177">
        <f t="shared" si="172"/>
        <v>0</v>
      </c>
      <c r="EH196" s="177">
        <f t="shared" si="173"/>
        <v>0</v>
      </c>
      <c r="EI196" s="177">
        <f t="shared" si="173"/>
        <v>0</v>
      </c>
      <c r="EJ196" s="177">
        <f t="shared" si="173"/>
        <v>0</v>
      </c>
      <c r="EK196" s="177">
        <f t="shared" si="173"/>
        <v>0</v>
      </c>
      <c r="EL196" s="177">
        <f t="shared" si="173"/>
        <v>0</v>
      </c>
      <c r="EM196" s="177">
        <f t="shared" si="173"/>
        <v>0</v>
      </c>
      <c r="EN196" s="177">
        <f t="shared" si="173"/>
        <v>0</v>
      </c>
      <c r="EO196" s="177">
        <f t="shared" si="173"/>
        <v>0</v>
      </c>
      <c r="EP196" s="177">
        <f t="shared" si="173"/>
        <v>0</v>
      </c>
      <c r="EQ196" s="177">
        <f t="shared" si="173"/>
        <v>0</v>
      </c>
      <c r="ER196" s="177">
        <f t="shared" si="174"/>
        <v>0</v>
      </c>
      <c r="ES196" s="177">
        <f t="shared" si="174"/>
        <v>0</v>
      </c>
      <c r="ET196" s="177">
        <f t="shared" si="174"/>
        <v>0</v>
      </c>
      <c r="EU196" s="177">
        <f t="shared" si="174"/>
        <v>0</v>
      </c>
      <c r="EV196" s="177">
        <f t="shared" si="174"/>
        <v>0</v>
      </c>
      <c r="EW196" s="177">
        <f t="shared" si="174"/>
        <v>0</v>
      </c>
      <c r="EX196" s="177">
        <f t="shared" si="174"/>
        <v>0</v>
      </c>
      <c r="EY196" s="177">
        <f t="shared" si="174"/>
        <v>0</v>
      </c>
      <c r="EZ196" s="177">
        <f t="shared" si="174"/>
        <v>0</v>
      </c>
      <c r="FA196" s="177">
        <f t="shared" si="174"/>
        <v>0</v>
      </c>
      <c r="FB196" s="177">
        <f t="shared" si="175"/>
        <v>0</v>
      </c>
      <c r="FC196" s="177">
        <f t="shared" si="175"/>
        <v>0</v>
      </c>
      <c r="FD196" s="177">
        <f t="shared" si="175"/>
        <v>0</v>
      </c>
      <c r="FE196" s="177">
        <f t="shared" si="175"/>
        <v>0</v>
      </c>
      <c r="FF196" s="177">
        <f t="shared" si="175"/>
        <v>0</v>
      </c>
      <c r="FG196" s="177">
        <f t="shared" si="175"/>
        <v>0</v>
      </c>
      <c r="FH196" s="177">
        <f t="shared" si="175"/>
        <v>0</v>
      </c>
      <c r="FI196" s="177">
        <f t="shared" si="175"/>
        <v>0</v>
      </c>
      <c r="FJ196" s="177">
        <f t="shared" si="175"/>
        <v>0</v>
      </c>
      <c r="FK196" s="177">
        <f t="shared" si="175"/>
        <v>0</v>
      </c>
      <c r="FL196" s="177">
        <f t="shared" si="176"/>
        <v>0</v>
      </c>
      <c r="FM196" s="177">
        <f t="shared" si="176"/>
        <v>0</v>
      </c>
      <c r="FN196" s="177">
        <f t="shared" si="176"/>
        <v>0</v>
      </c>
      <c r="FO196" s="177">
        <f t="shared" si="176"/>
        <v>0</v>
      </c>
      <c r="FP196" s="177">
        <f t="shared" si="176"/>
        <v>0</v>
      </c>
      <c r="FQ196" s="177">
        <f t="shared" si="176"/>
        <v>0</v>
      </c>
      <c r="FR196" s="177">
        <f t="shared" si="176"/>
        <v>0</v>
      </c>
      <c r="FS196" s="177">
        <f t="shared" si="176"/>
        <v>0</v>
      </c>
      <c r="FT196" s="177">
        <f t="shared" si="176"/>
        <v>0</v>
      </c>
      <c r="FU196" s="177">
        <f t="shared" si="176"/>
        <v>0</v>
      </c>
      <c r="FV196" s="177">
        <f t="shared" si="176"/>
        <v>0</v>
      </c>
      <c r="FW196" s="177">
        <f t="shared" si="176"/>
        <v>0</v>
      </c>
      <c r="FX196" s="177">
        <f t="shared" si="176"/>
        <v>0</v>
      </c>
      <c r="FY196" s="177">
        <f t="shared" si="176"/>
        <v>0</v>
      </c>
      <c r="FZ196" s="177">
        <f t="shared" si="176"/>
        <v>0</v>
      </c>
      <c r="GA196" s="177"/>
      <c r="GB196" s="229">
        <f t="shared" si="157"/>
        <v>16</v>
      </c>
      <c r="GC196" s="229">
        <f t="shared" si="158"/>
        <v>4</v>
      </c>
      <c r="GD196" s="174">
        <f>SUMIF('One Day 12-04-21 Scots'!$B$11:$B$24,$C196,'One Day 12-04-21 Scots'!$AU$11:$AU$24)</f>
        <v>0</v>
      </c>
      <c r="GE196" s="174">
        <f>SUMIF('One Day 12-04-21 Scots'!$B$11:$B$24,$C196,'One Day 12-04-21 Scots'!$AV$11:$AV$24)</f>
        <v>0</v>
      </c>
      <c r="GF196" s="174">
        <f>SUMIF('One Day 12-04-21 Scots'!$B$11:$B$24,$C196,'One Day 12-04-21 Scots'!$AW$11:$AW$24)</f>
        <v>0</v>
      </c>
      <c r="GG196" s="174">
        <f>SUMIF('One Day 12-04-21 Scots'!$B$11:$B$24,$C196,'One Day 12-04-21 Scots'!$AX$11:$AX$24)</f>
        <v>0</v>
      </c>
      <c r="GH196" s="174">
        <f>SUMIF('One Day 12-04-21 Scots'!$B$11:$B$24,$C196,'One Day 12-04-21 Scots'!$AY$11:$AY$24)</f>
        <v>0</v>
      </c>
      <c r="GI196" s="174">
        <f>SUMIF('One Day 12-04-21 Thistles'!$B$11:$B$25,$C196,'One Day 12-04-21 Thistles'!$AU$11:$AU$25)</f>
        <v>0</v>
      </c>
      <c r="GJ196" s="174">
        <f>SUMIF('One Day 12-04-21 Thistles'!$B$11:$B$25,$C196,'One Day 12-04-21 Thistles'!$AV$11:$AV$25)</f>
        <v>0</v>
      </c>
      <c r="GK196" s="174">
        <f>SUMIF('One Day 12-04-21 Thistles'!$B$11:$B$25,$C196,'One Day 12-04-21 Thistles'!$AW$11:$AW$25)</f>
        <v>0</v>
      </c>
      <c r="GL196" s="174">
        <f>SUMIF('One Day 12-04-21 Thistles'!$B$11:$B$25,$C196,'One Day 12-04-21 Thistles'!$AX$11:$AX$25)</f>
        <v>0</v>
      </c>
      <c r="GM196" s="174">
        <f>SUMIF('One Day 12-04-21 Thistles'!$B$11:$B$25,$C196,'One Day 12-04-21 Thistles'!$AY$11:$AY$25)</f>
        <v>0</v>
      </c>
      <c r="GN196" s="174">
        <f>SUMIF('Chili One Day 2-12-22 Scots'!$B$11:$B$27,$C196,'Chili One Day 2-12-22 Scots'!$AU$11:$AU$27)</f>
        <v>0</v>
      </c>
      <c r="GO196" s="174">
        <f>SUMIF('Chili One Day 2-12-22 Scots'!$B$11:$B$27,$C196,'Chili One Day 2-12-22 Scots'!$AV$11:$AV$27)</f>
        <v>0</v>
      </c>
      <c r="GP196" s="174">
        <f>SUMIF('Chili One Day 2-12-22 Scots'!$B$11:$B$27,$C196,'Chili One Day 2-12-22 Scots'!$AW$11:$AW$27)</f>
        <v>0</v>
      </c>
      <c r="GQ196" s="174">
        <f>SUMIF('Chili One Day 2-12-22 Scots'!$B$11:$B$27,$C196,'Chili One Day 2-12-22 Scots'!$AX$11:$AX$27)</f>
        <v>0</v>
      </c>
      <c r="GR196" s="174">
        <f>SUMIF('Chili One Day 2-12-22 Scots'!$B$11:$B$27,$C196,'Chili One Day 2-12-22 Scots'!$AY$11:$AY$27)</f>
        <v>0</v>
      </c>
      <c r="GS196" s="174">
        <f>SUMIF('Chili One Day 2-12-22 Thistles'!$B$11:$B$27,$C196,'Chili One Day 2-12-22 Thistles'!$AU$11:$AU$27)</f>
        <v>0</v>
      </c>
      <c r="GT196" s="174">
        <f>SUMIF('Chili One Day 2-12-22 Thistles'!$B$11:$B$27,$C196,'Chili One Day 2-12-22 Thistles'!$AV$11:$AV$27)</f>
        <v>0</v>
      </c>
      <c r="GU196" s="174">
        <f>SUMIF('Chili One Day 2-12-22 Thistles'!$B$11:$B$27,$C196,'Chili One Day 2-12-22 Thistles'!$AW$11:$AW$27)</f>
        <v>0</v>
      </c>
      <c r="GV196" s="174">
        <f>SUMIF('Chili One Day 2-12-22 Thistles'!$B$11:$B$27,$C196,'Chili One Day 2-12-22 Thistles'!$AX$11:$AX$27)</f>
        <v>0</v>
      </c>
      <c r="GW196" s="174">
        <f>SUMIF('Chili One Day 2-12-22 Thistles'!$B$11:$B$27,$C196,'Chili One Day 2-12-22 Thistles'!$AY$11:$AY$27)</f>
        <v>0</v>
      </c>
      <c r="GX196" s="174">
        <f>SUMIF('Ironman One Day 3-5-22 FS'!$B$11:$B$26,$C196,'Ironman One Day 3-5-22 FS'!$AU$11:$AU$26)</f>
        <v>0</v>
      </c>
      <c r="GY196" s="174">
        <f>SUMIF('Ironman One Day 3-5-22 FS'!$B$11:$B$26,$C196,'Ironman One Day 3-5-22 FS'!$AV$11:$AV$26)</f>
        <v>0</v>
      </c>
      <c r="GZ196" s="174">
        <f>SUMIF('Ironman One Day 3-5-22 FS'!$B$11:$B$26,$C196,'Ironman One Day 3-5-22 FS'!$AW$11:$AW$26)</f>
        <v>0</v>
      </c>
      <c r="HA196" s="174">
        <f>SUMIF('Ironman One Day 3-5-22 FS'!$B$11:$B$26,$C196,'Ironman One Day 3-5-22 FS'!$AX$11:$AX$26)</f>
        <v>0</v>
      </c>
      <c r="HB196" s="174">
        <f>SUMIF('Ironman One Day 3-5-22 FS'!$B$11:$B$26,$C196,'Ironman One Day 3-5-22 FS'!$AY$11:$AY$26)</f>
        <v>0</v>
      </c>
      <c r="HC196" s="174">
        <f>SUMIF('Ironman One Day 3-5-22 420'!$B$11:$B$26,$C196,'Ironman One Day 3-5-22 420'!$AU$11:$AU$26)</f>
        <v>0</v>
      </c>
      <c r="HD196" s="174">
        <f>SUMIF('Ironman One Day 3-5-22 420'!$B$11:$B$26,$C196,'Ironman One Day 3-5-22 420'!$AV$11:$AV$26)</f>
        <v>0</v>
      </c>
      <c r="HE196" s="174">
        <f>SUMIF('Ironman One Day 3-5-22 420'!$B$11:$B$26,$C196,'Ironman One Day 3-5-22 420'!$AW$11:$AW$26)</f>
        <v>0</v>
      </c>
      <c r="HF196" s="174">
        <f>SUMIF('Ironman One Day 3-5-22 420'!$B$11:$B$26,$C196,'Ironman One Day 3-5-22 420'!$AX$11:$AX$26)</f>
        <v>0</v>
      </c>
      <c r="HG196" s="174">
        <f>SUMIF('Ironman One Day 3-5-22 420'!$B$11:$B$26,$C196,'Ironman One Day 3-5-22 420'!$AY$11:$AY$26)</f>
        <v>0</v>
      </c>
      <c r="HH196" s="174">
        <f>SUMIF('Easter One Day 4-16-22 FS'!$B$11:$B$25,$C196,'Easter One Day 4-16-22 FS'!$AU$11:$AU$25)</f>
        <v>0</v>
      </c>
      <c r="HI196" s="174">
        <f>SUMIF('Easter One Day 4-16-22 FS'!$B$11:$B$25,$C196,'Easter One Day 4-16-22 FS'!$AV$11:$AV$25)</f>
        <v>0</v>
      </c>
      <c r="HJ196" s="174">
        <f>SUMIF('Easter One Day 4-16-22 FS'!$B$11:$B$25,$C196,'Easter One Day 4-16-22 FS'!$AW$11:$AW$25)</f>
        <v>0</v>
      </c>
      <c r="HK196" s="174">
        <f>SUMIF('Easter One Day 4-16-22 FS'!$B$11:$B$25,$C196,'Easter One Day 4-16-22 FS'!$AX$11:$AX$25)</f>
        <v>0</v>
      </c>
      <c r="HL196" s="174">
        <f>SUMIF('Easter One Day 4-16-22 FS'!$B$11:$B$25,$C196,'Easter One Day 4-16-22 FS'!$AY$11:$AY$25)</f>
        <v>0</v>
      </c>
      <c r="HM196" s="174">
        <f>SUMIF('Easter One Day 4-16-22 TH'!$B$11:$B$25,$C196,'Easter One Day 4-16-22 TH'!$AU$11:$AU$25)</f>
        <v>0</v>
      </c>
      <c r="HN196" s="174">
        <f>SUMIF('Easter One Day 4-16-22 TH'!$B$11:$B$25,$C196,'Easter One Day 4-16-22 TH'!$AV$11:$AV$25)</f>
        <v>0</v>
      </c>
      <c r="HO196" s="174">
        <f>SUMIF('Easter One Day 4-16-22 TH'!$B$11:$B$25,$C196,'Easter One Day 4-16-22 TH'!$AW$11:$AW$25)</f>
        <v>0</v>
      </c>
      <c r="HP196" s="174">
        <f>SUMIF('Easter One Day 4-16-22 TH'!$B$11:$B$25,$C196,'Easter One Day 4-16-22 TH'!$AX$11:$AX$25)</f>
        <v>0</v>
      </c>
      <c r="HQ196" s="174">
        <f>SUMIF('Easter One Day 4-16-22 TH'!$B$11:$B$25,$C196,'Easter One Day 4-16-22 TH'!$AY$11:$AY$25)</f>
        <v>0</v>
      </c>
      <c r="HR196" s="174">
        <f>SUMIF('Long Distance Race 5-7-22'!$B$11:$B$25,$C196,'Long Distance Race 5-7-22'!$AU$11:$AU$25)</f>
        <v>0</v>
      </c>
      <c r="HS196" s="174">
        <f>SUMIF('Long Distance Race 5-7-22'!$B$11:$B$18,$C196,'Long Distance Race 5-7-22'!$AV$11:$AV$18)</f>
        <v>0</v>
      </c>
      <c r="HT196" s="174">
        <f>SUMIF('Long Distance Race 5-7-22'!$B$11:$B$18,$C196,'Long Distance Race 5-7-22'!$AW$11:$AW$18)</f>
        <v>0</v>
      </c>
      <c r="HU196" s="174">
        <f>SUMIF('Long Distance Race 5-7-22'!$B$11:$B$18,$C196,'Long Distance Race 5-7-22'!$AX$11:$AX$18)</f>
        <v>0</v>
      </c>
      <c r="HV196" s="174">
        <f>SUMIF('Long Distance Race 5-7-22'!$B$11:$B$18,$C196,'Long Distance Race 5-7-22'!$AY$11:$AY$18)</f>
        <v>0</v>
      </c>
      <c r="HW196" s="174">
        <f>SUMIF('Memorial Day Regatta 5-28-22 Op'!$B$11:$B$25,$C196,'Memorial Day Regatta 5-28-22 Op'!$AU$11:$AU$25)</f>
        <v>0</v>
      </c>
      <c r="HX196" s="174">
        <f>SUMIF('Memorial Day Regatta 5-28-22 Op'!$B$11:$B$18,$C196,'Memorial Day Regatta 5-28-22 Op'!$AV$11:$AV$18)</f>
        <v>0</v>
      </c>
      <c r="HY196" s="174">
        <f>SUMIF('Memorial Day Regatta 5-28-22 Op'!$B$11:$B$18,$C196,'Memorial Day Regatta 5-28-22 Op'!$AW$11:$AW$18)</f>
        <v>0</v>
      </c>
      <c r="HZ196" s="174">
        <f>SUMIF('Memorial Day Regatta 5-28-22 Op'!$B$11:$B$18,$C196,'Memorial Day Regatta 5-28-22 Op'!$AX$11:$AX$18)</f>
        <v>0</v>
      </c>
      <c r="IA196" s="174">
        <f>SUMIF('Memorial Day Regatta 5-28-22 Op'!$B$11:$B$18,$C196,'Memorial Day Regatta 5-28-22 Op'!$AY$11:$AY$18)</f>
        <v>0</v>
      </c>
      <c r="IB196" s="174">
        <f>SUMIF('Caldwell Cup 6-25-22 TH'!$B$11:$B$25,$C196,'Caldwell Cup 6-25-22 TH'!$AU$11:$AU$25)</f>
        <v>0</v>
      </c>
      <c r="IC196" s="174">
        <f>SUMIF('Caldwell Cup 6-25-22 TH'!$B$11:$B$25,$C196,'Caldwell Cup 6-25-22 TH'!$AV$11:$AV$25)</f>
        <v>0</v>
      </c>
      <c r="ID196" s="174">
        <f>SUMIF('Caldwell Cup 6-25-22 TH'!$B$11:$B$25,$C196,'Caldwell Cup 6-25-22 TH'!$AW$11:$AW$25)</f>
        <v>0</v>
      </c>
      <c r="IE196" s="174">
        <f>SUMIF('Caldwell Cup 6-25-22 TH'!$B$11:$B$25,$C196,'Caldwell Cup 6-25-22 TH'!$AX$11:$AX$25)</f>
        <v>0</v>
      </c>
      <c r="IF196" s="174">
        <f>SUMIF('Caldwell Cup 6-25-22 TH'!$B$11:$B$25,$C196,'Caldwell Cup 6-25-22 TH'!$AY$11:$AY$25)</f>
        <v>0</v>
      </c>
      <c r="IG196" s="174">
        <f>SUMIF('Caldwell Cup 6-25-22 FS'!$B$11:$B$21,$C196,'Caldwell Cup 6-25-22 FS'!$AU$11:$AU$21)</f>
        <v>0</v>
      </c>
      <c r="IH196" s="174">
        <f>SUMIF('Caldwell Cup 6-25-22 FS'!$B$11:$B$21,$C196,'Caldwell Cup 6-25-22 FS'!$AV$11:$AV$21)</f>
        <v>0</v>
      </c>
      <c r="II196" s="174">
        <f>SUMIF('Caldwell Cup 6-25-22 FS'!$B$11:$B$21,$C196,'Caldwell Cup 6-25-22 FS'!$AW$11:$AW$21)</f>
        <v>0</v>
      </c>
      <c r="IJ196" s="174">
        <f>SUMIF('Caldwell Cup 6-25-22 FS'!$B$11:$B$21,$C196,'Caldwell Cup 6-25-22 FS'!$AX$11:$AX$21)</f>
        <v>0</v>
      </c>
      <c r="IK196" s="174">
        <f>SUMIF('Caldwell Cup 6-25-22 FS'!$B$11:$B$21,$C196,'Caldwell Cup 6-25-22 FS'!$AY$11:$AY$21)</f>
        <v>0</v>
      </c>
      <c r="IL196" s="174">
        <f>SUMIF('Caldwell Cup 6-25-22 Lasers'!$B$11:$B$23,$C196,'Caldwell Cup 6-25-22 Lasers'!$AU$11:$AU$23)</f>
        <v>0</v>
      </c>
      <c r="IM196" s="174">
        <f>SUMIF('Caldwell Cup 6-25-22 Lasers'!$B$11:$B$23,$C196,'Caldwell Cup 6-25-22 Lasers'!$AV$11:$AV$23)</f>
        <v>0</v>
      </c>
      <c r="IN196" s="174">
        <f>SUMIF('Caldwell Cup 6-25-22 Lasers'!$B$11:$B$23,$C196,'Caldwell Cup 6-25-22 Lasers'!$AW$11:$AW$23)</f>
        <v>0</v>
      </c>
      <c r="IO196" s="174">
        <f>SUMIF('Caldwell Cup 6-25-22 Lasers'!$B$11:$B$23,$C196,'Caldwell Cup 6-25-22 Lasers'!$AX$11:$AX$23)</f>
        <v>0</v>
      </c>
      <c r="IP196" s="174">
        <f>SUMIF('Caldwell Cup 6-25-22 Lasers'!$B$11:$B$23,$C196,'Caldwell Cup 6-25-22 Lasers'!$AY$11:$AY$23)</f>
        <v>0</v>
      </c>
      <c r="IQ196" s="174">
        <f>SUMIF('Labor Day Regatta 9-3-22 FS'!$B$11:$B$30,$C196,'Labor Day Regatta 9-3-22 FS'!$AU$11:$AU$30)</f>
        <v>0</v>
      </c>
      <c r="IR196" s="174">
        <f>SUMIF('Labor Day Regatta 9-3-22 FS'!$B$11:$B$30,$C196,'Labor Day Regatta 9-3-22 FS'!$AV$11:$AV$30)</f>
        <v>0</v>
      </c>
      <c r="IS196" s="174">
        <f>SUMIF('Labor Day Regatta 9-3-22 FS'!$B$11:$B$30,$C196,'Labor Day Regatta 9-3-22 FS'!$AW$11:$AW$30)</f>
        <v>0</v>
      </c>
      <c r="IT196" s="174">
        <f>SUMIF('Labor Day Regatta 9-3-22 FS'!$B$11:$B$30,$C196,'Labor Day Regatta 9-3-22 FS'!$AX$11:$AX$30)</f>
        <v>0</v>
      </c>
      <c r="IU196" s="174">
        <f>SUMIF('Labor Day Regatta 9-3-22 FS'!$B$11:$B$30,$C196,'Labor Day Regatta 9-3-22 FS'!$AY$11:$AY$30)</f>
        <v>0</v>
      </c>
      <c r="IV196" s="174">
        <f>SUMIF('2022-09-17 Leukemia Cup FS'!$B$11:$B$26,$C196,'2022-09-17 Leukemia Cup FS'!$AU$11:$AU$26)</f>
        <v>0</v>
      </c>
      <c r="IW196" s="174">
        <f>SUMIF('2022-09-17 Leukemia Cup FS'!$B$11:$B$26,$C196,'2022-09-17 Leukemia Cup FS'!$AV$11:$AV$26)</f>
        <v>0</v>
      </c>
      <c r="IX196" s="174">
        <f>SUMIF('2022-09-17 Leukemia Cup FS'!$B$11:$B$26,$C196,'2022-09-17 Leukemia Cup FS'!$AW$11:$AW$26)</f>
        <v>0</v>
      </c>
      <c r="IY196" s="174">
        <f>SUMIF('2022-09-17 Leukemia Cup FS'!$B$11:$B$26,$C196,'2022-09-17 Leukemia Cup FS'!$AX$11:$AX$26)</f>
        <v>0</v>
      </c>
      <c r="IZ196" s="174">
        <f>SUMIF('2022-09-17 Leukemia Cup FS'!$B$11:$B$26,$C196,'2022-09-17 Leukemia Cup FS'!$AY$11:$AY$26)</f>
        <v>0</v>
      </c>
      <c r="JA196" s="174">
        <f>SUMIF('2022-09-17 Leukemia Cup TH'!$B$11:$B$28,$C196,'2022-09-17 Leukemia Cup TH'!$AU$11:$AU$28)</f>
        <v>0</v>
      </c>
      <c r="JB196" s="174">
        <f>SUMIF('2022-09-17 Leukemia Cup TH'!$B$11:$B$28,$C196,'2022-09-17 Leukemia Cup TH'!$AV$11:$AV$28)</f>
        <v>0</v>
      </c>
      <c r="JC196" s="174">
        <f>SUMIF('2022-09-17 Leukemia Cup TH'!$B$11:$B$28,$C196,'2022-09-17 Leukemia Cup TH'!$AW$11:$AW$28)</f>
        <v>0</v>
      </c>
      <c r="JD196" s="174">
        <f>SUMIF('2022-09-17 Leukemia Cup TH'!$B$11:$B$28,$C196,'2022-09-17 Leukemia Cup TH'!$AX$11:$AX$28)</f>
        <v>0</v>
      </c>
      <c r="JE196" s="174">
        <f>SUMIF('2022-09-17 Leukemia Cup TH'!$B$11:$B$28,$C196,'2022-09-17 Leukemia Cup TH'!$AY$11:$AY$28)</f>
        <v>0</v>
      </c>
      <c r="JF196" s="174">
        <f>SUMIF('Smith-Berry LDR 9-24-22'!$B$11:$B$30,$C196,'Smith-Berry LDR 9-24-22'!$AU$11:$AU$30)</f>
        <v>0</v>
      </c>
      <c r="JG196" s="174">
        <f>SUMIF('Smith-Berry LDR 9-24-22'!$B$11:$B$30,$C196,'Smith-Berry LDR 9-24-22'!$AV$11:$AV$30)</f>
        <v>0</v>
      </c>
      <c r="JH196" s="174">
        <f>SUMIF('Smith-Berry LDR 9-24-22'!$B$11:$B$30,$C196,'Smith-Berry LDR 9-24-22'!$AW$11:$AW$30)</f>
        <v>0</v>
      </c>
      <c r="JI196" s="174">
        <f>SUMIF('Smith-Berry LDR 9-24-22'!$B$11:$B$30,$C196,'Smith-Berry LDR 9-24-22'!$AX$11:$AX$30)</f>
        <v>0</v>
      </c>
      <c r="JJ196" s="174">
        <f>SUMIF('Smith-Berry LDR 9-24-22'!$B$11:$B$30,$C196,'Smith-Berry LDR 9-24-22'!$AY$11:$AY$30)</f>
        <v>0</v>
      </c>
      <c r="JK196" s="174">
        <f>SUMIF('Great Scot 10-1-22 Cham'!$B$11:$B$38,$C196,'Great Scot 10-1-22 Cham'!$AU$11:$AU$38)</f>
        <v>0</v>
      </c>
      <c r="JL196" s="174">
        <f>SUMIF('Great Scot 10-1-22 Cham'!$B$11:$B$38,$C196,'Great Scot 10-1-22 Cham'!$AV$11:$AV$38)</f>
        <v>0</v>
      </c>
      <c r="JM196" s="174">
        <f>SUMIF('Great Scot 10-1-22 Cham'!$B$11:$B$38,$C196,'Great Scot 10-1-22 Cham'!$AW$11:$AW$38)</f>
        <v>0</v>
      </c>
      <c r="JN196" s="174">
        <f>SUMIF('Great Scot 10-1-22 Cham'!$B$11:$B$38,$C196,'Great Scot 10-1-22 Cham'!$AX$11:$AX$38)</f>
        <v>0</v>
      </c>
      <c r="JO196" s="174">
        <f>SUMIF('Great Scot 10-1-22 Cham'!$B$11:$B$38,$C196,'Great Scot 10-1-22 Cham'!$AY$11:$AY$38)</f>
        <v>0</v>
      </c>
      <c r="JP196" s="174">
        <f>SUMIF('Great Scot 10-1-22 Chal'!$B$11:$B$28,$C196,'Great Scot 10-1-22 Chal'!$AU$11:$AU$28)</f>
        <v>0</v>
      </c>
      <c r="JQ196" s="174">
        <f>SUMIF('Great Scot 10-1-22 Chal'!$B$11:$B$28,$C196,'Great Scot 10-1-22 Chal'!$AV$11:$AV$28)</f>
        <v>0</v>
      </c>
      <c r="JR196" s="174">
        <f>SUMIF('Great Scot 10-1-22 Chal'!$B$11:$B$28,$C196,'Great Scot 10-1-22 Chal'!$AW$11:$AW$28)</f>
        <v>0</v>
      </c>
      <c r="JS196" s="174">
        <f>SUMIF('Great Scot 10-1-22 Chal'!$B$11:$B$28,$C196,'Great Scot 10-1-22 Chal'!$AX$11:$AX$28)</f>
        <v>0</v>
      </c>
      <c r="JT196" s="174">
        <f>SUMIF('Great Scot 10-1-22 Chal'!$B$11:$B$28,$C196,'Great Scot 10-1-22 Chal'!$AY$11:$AY$28)</f>
        <v>0</v>
      </c>
      <c r="JU196" s="174">
        <f>SUMIF('Great Pumpkin Regatta 10-15-22'!$B$11:$B$54,$C196,'Great Pumpkin Regatta 10-15-22'!$AU$11:$AU$54)</f>
        <v>5</v>
      </c>
      <c r="JV196" s="174">
        <f>SUMIF('Great Pumpkin Regatta 10-15-22'!$B$11:$B$54,$C196,'Great Pumpkin Regatta 10-15-22'!$AV$11:$AV$54)</f>
        <v>1</v>
      </c>
      <c r="JW196" s="174">
        <f>SUMIF('Great Pumpkin Regatta 10-15-22'!$B$11:$B$54,$C196,'Great Pumpkin Regatta 10-15-22'!$AW$11:$AW$54)</f>
        <v>4</v>
      </c>
      <c r="JX196" s="174">
        <f>SUMIF('Great Pumpkin Regatta 10-15-22'!$B$11:$B$54,$C196,'Great Pumpkin Regatta 10-15-22'!$AX$11:$AX$54)</f>
        <v>6</v>
      </c>
      <c r="JY196" s="174">
        <f>SUMIF('Great Pumpkin Regatta 10-15-22'!$B$11:$B$54,$C196,'Great Pumpkin Regatta 10-15-22'!$AY$11:$AY$54)</f>
        <v>0</v>
      </c>
      <c r="JZ196" s="174">
        <f>SUMIF('One Day Regatta 10-29-22 FS'!$B$11:$B$19,$C196,'One Day Regatta 10-29-22 FS'!$AU$11:$AU$19)</f>
        <v>0</v>
      </c>
      <c r="KA196" s="174">
        <f>SUMIF('One Day Regatta 10-29-22 FS'!$B$11:$B$19,$C196,'One Day Regatta 10-29-22 FS'!$AV$11:$AV$19)</f>
        <v>0</v>
      </c>
      <c r="KB196" s="174">
        <f>SUMIF('One Day Regatta 10-29-22 FS'!$B$11:$B$19,$C196,'One Day Regatta 10-29-22 FS'!$AW$11:$AW$19)</f>
        <v>0</v>
      </c>
      <c r="KC196" s="174">
        <f>SUMIF('One Day Regatta 10-29-22 FS'!$B$11:$B$19,$C196,'One Day Regatta 10-29-22 FS'!$AX$11:$AX$19)</f>
        <v>0</v>
      </c>
      <c r="KD196" s="174">
        <f>SUMIF('One Day Regatta 10-29-22 FS'!$B$11:$B$19,$C196,'One Day Regatta 10-29-22 FS'!$AY$11:$AY$19)</f>
        <v>0</v>
      </c>
    </row>
    <row r="197" spans="1:290" ht="15" customHeight="1" x14ac:dyDescent="0.2">
      <c r="A197" s="134"/>
      <c r="B197" s="134">
        <f t="shared" ref="B197:B205" si="177">RANK(F197,$F$5:$F$205,0)</f>
        <v>36</v>
      </c>
      <c r="C197" s="170"/>
      <c r="D197" s="171">
        <f t="shared" ref="D197" si="178">COUNTIF(K197:DL197,"&gt;0")</f>
        <v>0</v>
      </c>
      <c r="E197" s="172">
        <f t="shared" ref="E197" si="179">SUM(DN197:GA197)</f>
        <v>0</v>
      </c>
      <c r="F197" s="171">
        <f t="shared" ref="F197" si="180">SUM($DN197:$EG197)</f>
        <v>0</v>
      </c>
      <c r="G197" s="171">
        <v>0</v>
      </c>
      <c r="H197" s="171">
        <f t="shared" ref="H197" si="181">SUM($DN197:$EH197)</f>
        <v>0</v>
      </c>
      <c r="I197" s="173">
        <f t="shared" ref="I197" si="182">IF(D197=0,0,H197/(D197-G197)/100)</f>
        <v>0</v>
      </c>
      <c r="J197" s="173"/>
      <c r="K197" s="174">
        <f>SUMIF('Saturday Race 11-06-21'!$B$11:$B$21,$C197,'Saturday Race 11-06-21'!$AU$11:$AU$21)</f>
        <v>0</v>
      </c>
      <c r="L197" s="174">
        <f>SUMIF('Saturday Race 11-06-21'!$B$11:$B$21,$C197,'Saturday Race 11-06-21'!$AV$11:$AV$21)</f>
        <v>0</v>
      </c>
      <c r="M197" s="174">
        <f>SUMIF('Saturday Race 11-06-21'!$B$11:$B$21,$C197,'Saturday Race 11-06-21'!$AW$11:$AW$21)</f>
        <v>0</v>
      </c>
      <c r="N197" s="174">
        <f>SUMIF('Saturday Race 11-06-21'!$B$11:$B$21,$C197,'Saturday Race 11-06-21'!$AX$11:$AX$21)</f>
        <v>0</v>
      </c>
      <c r="O197" s="174">
        <f>SUMIF('Saturday Race 11-06-21'!$B$11:$B$21,$C197,'Saturday Race 11-06-21'!$AY$11:$AY$21)</f>
        <v>0</v>
      </c>
      <c r="P197" s="174">
        <f>SUMIF('Saturday Race 11-20-21'!$B$11:$B$20,$C197,'Saturday Race 11-20-21'!$AU$11:$AU$20)</f>
        <v>0</v>
      </c>
      <c r="Q197" s="174">
        <f>SUMIF('Saturday Race 11-20-21'!$B$11:$B$20,$C197,'Saturday Race 11-20-21'!$AV$11:$AV$20)</f>
        <v>0</v>
      </c>
      <c r="R197" s="174">
        <f>SUMIF('Saturday Race 11-20-21'!$B$11:$B$20,$C197,'Saturday Race 11-20-21'!$AW$11:$AW$20)</f>
        <v>0</v>
      </c>
      <c r="S197" s="174">
        <f>SUMIF('Saturday Race 11-20-21'!$B$11:$B$20,$C197,'Saturday Race 11-20-21'!$AX$11:$AX$20)</f>
        <v>0</v>
      </c>
      <c r="T197" s="174">
        <f>SUMIF('Saturday Race 11-20-21'!$B$11:$B$20,$C197,'Saturday Race 11-20-21'!$AY$11:$AY$20)</f>
        <v>0</v>
      </c>
      <c r="U197" s="174">
        <f>SUMIF('Saturday Race 1-08-22'!$B$11:$B$20,$C197,'Saturday Race 1-08-22'!$AU$11:$AU$20)</f>
        <v>0</v>
      </c>
      <c r="V197" s="174">
        <f>SUMIF('Saturday Race 1-08-22'!$B$11:$B$20,$C197,'Saturday Race 1-08-22'!$AV$11:$AV$20)</f>
        <v>0</v>
      </c>
      <c r="W197" s="174">
        <f>SUMIF('Saturday Race 1-08-22'!$B$11:$B$20,$C197,'Saturday Race 1-08-22'!$AW$11:$AW$20)</f>
        <v>0</v>
      </c>
      <c r="X197" s="174">
        <f>SUMIF('Saturday Race 1-08-22'!$B$11:$B$20,$C197,'Saturday Race 1-08-22'!$AX$11:$AX$20)</f>
        <v>0</v>
      </c>
      <c r="Y197" s="174">
        <f>SUMIF('Saturday Race 1-08-22'!$B$11:$B$20,$C197,'Saturday Race 1-08-22'!$AY$11:$AY$20)</f>
        <v>0</v>
      </c>
      <c r="Z197" s="174">
        <f>SUMIF('Saturday Race 1-22-22'!$B$11:$B$20,$C197,'Saturday Race 1-22-22'!$AU$11:$AU$20)</f>
        <v>0</v>
      </c>
      <c r="AA197" s="174">
        <f>SUMIF('Saturday Race 1-22-22'!$B$11:$B$20,$C197,'Saturday Race 1-22-22'!$AV$11:$AV$20)</f>
        <v>0</v>
      </c>
      <c r="AB197" s="174">
        <f>SUMIF('Saturday Race 1-22-22'!$B$11:$B$20,$C197,'Saturday Race 1-22-22'!$AW$11:$AW$20)</f>
        <v>0</v>
      </c>
      <c r="AC197" s="174">
        <f>SUMIF('Saturday Race 1-22-22'!$B$11:$B$20,$C197,'Saturday Race 1-22-22'!$AX$11:$AX$20)</f>
        <v>0</v>
      </c>
      <c r="AD197" s="174">
        <f>SUMIF('Saturday Race 1-22-22'!$B$11:$B$20,$C197,'Saturday Race 1-22-22'!$AY$11:$AY$20)</f>
        <v>0</v>
      </c>
      <c r="AE197" s="174">
        <f>SUMIF('Sunday Race 2-6-22'!$B$11:$B$20,$C197,'Sunday Race 2-6-22'!$AU$11:$AU$20)</f>
        <v>0</v>
      </c>
      <c r="AF197" s="174">
        <f>SUMIF('Sunday Race 2-6-22'!$B$11:$B$20,$C197,'Sunday Race 2-6-22'!$AV$11:$AV$20)</f>
        <v>0</v>
      </c>
      <c r="AG197" s="174">
        <f>SUMIF('Sunday Race 2-6-22'!$B$11:$B$20,$C197,'Sunday Race 2-6-22'!$AW$11:$AW$20)</f>
        <v>0</v>
      </c>
      <c r="AH197" s="174">
        <f>SUMIF('Sunday Race 2-6-22'!$B$11:$B$20,$C197,'Sunday Race 2-6-22'!$AX$11:$AX$20)</f>
        <v>0</v>
      </c>
      <c r="AI197" s="174">
        <f>SUMIF('Sunday Race 2-6-22'!$B$11:$B$20,$C197,'Sunday Race 2-6-22'!$AY$11:$AY$20)</f>
        <v>0</v>
      </c>
      <c r="AJ197" s="174">
        <f>SUMIF('Sunday Race 2-20-22'!$B$11:$B$26,$C197,'Sunday Race 2-20-22'!$AU$11:$AU$26)</f>
        <v>0</v>
      </c>
      <c r="AK197" s="174">
        <f>SUMIF('Sunday Race 2-20-22'!$B$11:$B$26,$C197,'Sunday Race 2-20-22'!$AV$11:$AV$26)</f>
        <v>0</v>
      </c>
      <c r="AL197" s="174">
        <f>SUMIF('Sunday Race 2-20-22'!$B$11:$B$26,$C197,'Sunday Race 2-20-22'!$AW$11:$AW$26)</f>
        <v>0</v>
      </c>
      <c r="AM197" s="174">
        <f>SUMIF('Sunday Race 2-20-22'!$B$11:$B$26,$C197,'Sunday Race 2-20-22'!$AX$11:$AX$26)</f>
        <v>0</v>
      </c>
      <c r="AN197" s="174">
        <f>SUMIF('Sunday Race 2-20-22'!$B$11:$B$26,$C197,'Sunday Race 2-20-22'!$AY$11:$AY$26)</f>
        <v>0</v>
      </c>
      <c r="AO197" s="174">
        <f>SUMIF('Sunday Race 2-27-22'!$B$11:$B$20,$C197,'Sunday Race 2-27-22'!$AU$11:$AU$20)</f>
        <v>0</v>
      </c>
      <c r="AP197" s="174">
        <f>SUMIF('Sunday Race 2-27-22'!$B$11:$B$20,$C197,'Sunday Race 2-27-22'!$AV$11:$AV$20)</f>
        <v>0</v>
      </c>
      <c r="AQ197" s="174">
        <f>SUMIF('Sunday Race 2-27-22'!$B$11:$B$20,$C197,'Sunday Race 2-27-22'!$AW$11:$AW$20)</f>
        <v>0</v>
      </c>
      <c r="AR197" s="174">
        <f>SUMIF('Sunday Race 2-27-22'!$B$11:$B$20,$C197,'Sunday Race 2-27-22'!$AX$11:$AX$20)</f>
        <v>0</v>
      </c>
      <c r="AS197" s="174">
        <f>SUMIF('Sunday Race 2-27-22'!$B$11:$B$20,$C197,'Sunday Race 2-27-22'!$AY$11:$AY$20)</f>
        <v>0</v>
      </c>
      <c r="AT197" s="174">
        <f>SUMIF('Sunday Race 3-13-22'!$B$11:$B$25,$C197,'Sunday Race 3-13-22'!$AU$11:$AU$25)</f>
        <v>0</v>
      </c>
      <c r="AU197" s="174">
        <f>SUMIF('Sunday Race 3-13-22'!$B$11:$B$25,$C197,'Sunday Race 3-13-22'!$AV$11:$AV$25)</f>
        <v>0</v>
      </c>
      <c r="AV197" s="174">
        <f>SUMIF('Sunday Race 3-13-22'!$B$11:$B$25,$C197,'Sunday Race 3-13-22'!$AW$11:$AW$25)</f>
        <v>0</v>
      </c>
      <c r="AW197" s="174">
        <f>SUMIF('Sunday Race 3-13-22'!$B$11:$B$25,$C197,'Sunday Race 3-13-22'!$AX$11:$AX$25)</f>
        <v>0</v>
      </c>
      <c r="AX197" s="174">
        <f>SUMIF('Sunday Race 3-13-22'!$B$11:$B$25,$C197,'Sunday Race 3-13-22'!$AY$11:$AY$25)</f>
        <v>0</v>
      </c>
      <c r="AY197" s="174">
        <f>SUMIF('Saturday Race 3-19-22'!$B$11:$B$15,$C197,'Saturday Race 3-19-22'!$AU$11:$AU$15)</f>
        <v>0</v>
      </c>
      <c r="AZ197" s="174">
        <f>SUMIF('Saturday Race 3-19-22'!$B$11:$B$15,$C197,'Saturday Race 3-19-22'!$AV$11:$AV$15)</f>
        <v>0</v>
      </c>
      <c r="BA197" s="174">
        <f>SUMIF('Saturday Race 3-19-22'!$B$11:$B$15,$C197,'Saturday Race 3-19-22'!$AW$11:$AW$15)</f>
        <v>0</v>
      </c>
      <c r="BB197" s="174">
        <f>SUMIF('Saturday Race 3-19-22'!$B$11:$B$15,$C197,'Saturday Race 3-19-22'!$AX$11:$AX$15)</f>
        <v>0</v>
      </c>
      <c r="BC197" s="174">
        <f>SUMIF('Saturday Race 3-19-22'!$B$11:$B$15,$C197,'Saturday Race 3-19-22'!$AY$11:$AY$15)</f>
        <v>0</v>
      </c>
      <c r="BD197" s="174">
        <f>SUMIF('Sunday Races 4-10-22'!$B$11:$B$26,$C197,'Sunday Races 4-10-22'!$AU$11:$AU$26)</f>
        <v>0</v>
      </c>
      <c r="BE197" s="174">
        <f>SUMIF('Sunday Races 4-10-22'!$B$11:$B$26,$C197,'Sunday Races 4-10-22'!$AV$11:$AV$26)</f>
        <v>0</v>
      </c>
      <c r="BF197" s="174">
        <f>SUMIF('Sunday Races 4-10-22'!$B$11:$B$26,$C197,'Sunday Races 4-10-22'!$AW$11:$AW$26)</f>
        <v>0</v>
      </c>
      <c r="BG197" s="174">
        <f>SUMIF('Sunday Races 4-10-22'!$B$11:$B$26,$C197,'Sunday Races 4-10-22'!$AX$11:$AX$26)</f>
        <v>0</v>
      </c>
      <c r="BH197" s="174">
        <f>SUMIF('Sunday Races 4-10-22'!$B$11:$B$26,$C197,'Sunday Races 4-10-22'!$AY$11:$AY$26)</f>
        <v>0</v>
      </c>
      <c r="BI197" s="174">
        <f>SUMIF('Sunday Races 5-1-22'!$B$11:$B$28,$C197,'Sunday Races 5-1-22'!$AU$11:$AU$28)</f>
        <v>0</v>
      </c>
      <c r="BJ197" s="174">
        <f>SUMIF('Sunday Races 5-1-22'!$B$11:$B$28,$C197,'Sunday Races 5-1-22'!$AV$11:$AV$28)</f>
        <v>0</v>
      </c>
      <c r="BK197" s="174">
        <f>SUMIF('Sunday Races 5-1-22'!$B$11:$B$28,$C197,'Sunday Races 5-1-22'!$AW$11:$AW$28)</f>
        <v>0</v>
      </c>
      <c r="BL197" s="174">
        <f>SUMIF('Sunday Races 5-1-22'!$B$11:$B$28,$C197,'Sunday Races 5-1-22'!$AX$11:$AX$28)</f>
        <v>0</v>
      </c>
      <c r="BM197" s="174">
        <f>SUMIF('Sunday Races 5-1-22'!$B$11:$B$28,$C197,'Sunday Races 5-1-22'!$AY$11:$AY$28)</f>
        <v>0</v>
      </c>
      <c r="BN197" s="174">
        <f>SUMIF('Sunday Races 6-5-22'!$B$11:$B$28,$C197,'Sunday Races 6-5-22'!$AU$11:$AU$28)</f>
        <v>0</v>
      </c>
      <c r="BO197" s="174">
        <f>SUMIF('Sunday Races 6-5-22'!$B$11:$B$28,$C197,'Sunday Races 6-5-22'!$AV$11:$AV$28)</f>
        <v>0</v>
      </c>
      <c r="BP197" s="174">
        <f>SUMIF('Sunday Races 6-5-22'!$B$11:$B$28,$C197,'Sunday Races 6-5-22'!$AW$11:$AW$28)</f>
        <v>0</v>
      </c>
      <c r="BQ197" s="174">
        <f>SUMIF('Sunday Races 6-5-22'!$B$11:$B$28,$C197,'Sunday Races 6-5-22'!$AX$11:$AX$28)</f>
        <v>0</v>
      </c>
      <c r="BR197" s="174">
        <f>SUMIF('Sunday Races 6-5-22'!$B$11:$B$28,$C197,'Sunday Races 6-5-22'!$AY$11:$AY$28)</f>
        <v>0</v>
      </c>
      <c r="BS197" s="174">
        <f>SUMIF('Sunday Races 6-12-22'!$B$11:$B$24,$C197,'Sunday Races 6-12-22'!$AU$11:$AU$24)</f>
        <v>0</v>
      </c>
      <c r="BT197" s="174">
        <f>SUMIF('Sunday Races 6-12-22'!$B$11:$B$24,$C197,'Sunday Races 6-12-22'!$AV$11:$AV$24)</f>
        <v>0</v>
      </c>
      <c r="BU197" s="174">
        <f>SUMIF('Sunday Races 6-12-22'!$B$11:$B$24,$C197,'Sunday Races 6-12-22'!$AW$11:$AW$24)</f>
        <v>0</v>
      </c>
      <c r="BV197" s="174">
        <f>SUMIF('Sunday Races 6-12-22'!$B$11:$B$24,$C197,'Sunday Races 6-12-22'!$AX$11:$AX$24)</f>
        <v>0</v>
      </c>
      <c r="BW197" s="174">
        <f>SUMIF('Sunday Races 6-12-22'!$B$11:$B$24,$C197,'Sunday Races 6-12-22'!$AY$11:$AY$24)</f>
        <v>0</v>
      </c>
      <c r="BX197" s="174">
        <f>SUMIF('Saturday Races 6-18-22'!$B$11:$B$24,$C197,'Saturday Races 6-18-22'!$AU$11:$AU$24)</f>
        <v>0</v>
      </c>
      <c r="BY197" s="174">
        <f>SUMIF('Saturday Races 6-18-22'!$B$11:$B$24,$C197,'Saturday Races 6-18-22'!$AV$11:$AV$24)</f>
        <v>0</v>
      </c>
      <c r="BZ197" s="174">
        <f>SUMIF('Saturday Races 6-18-22'!$B$11:$B$24,$C197,'Saturday Races 6-18-22'!$AW$11:$AW$24)</f>
        <v>0</v>
      </c>
      <c r="CA197" s="174">
        <f>SUMIF('Saturday Races 6-18-22'!$B$11:$B$24,$C197,'Saturday Races 6-18-22'!$AX$11:$AX$24)</f>
        <v>0</v>
      </c>
      <c r="CB197" s="174">
        <f>SUMIF('Saturday Races 6-18-22'!$B$11:$B$24,$C197,'Saturday Races 6-18-22'!$AY$11:$AY$24)</f>
        <v>0</v>
      </c>
      <c r="CC197" s="174">
        <f>SUMIF('Sunday Races 7-3-22'!$B$11:$B$26,$C197,'Sunday Races 7-3-22'!$AU$11:$AU$26)</f>
        <v>0</v>
      </c>
      <c r="CD197" s="174">
        <f>SUMIF('Sunday Races 7-3-22'!$B$11:$B$26,$C197,'Sunday Races 7-3-22'!$AV$11:$AV$26)</f>
        <v>0</v>
      </c>
      <c r="CE197" s="174">
        <f>SUMIF('Sunday Races 7-3-22'!$B$11:$B$26,$C197,'Sunday Races 7-3-22'!$AW$11:$AW$26)</f>
        <v>0</v>
      </c>
      <c r="CF197" s="174">
        <f>SUMIF('Sunday Races 7-3-22'!$B$11:$B$26,$C197,'Sunday Races 7-3-22'!$AX$11:$AX$26)</f>
        <v>0</v>
      </c>
      <c r="CG197" s="174">
        <f>SUMIF('Sunday Races 7-3-22'!$B$11:$B$26,$C197,'Sunday Races 7-3-22'!$AY$11:$AY$26)</f>
        <v>0</v>
      </c>
      <c r="CH197" s="174">
        <f>SUMIF('Sunday Races 7-31-22'!$B$11:$B$26,$C197,'Sunday Races 7-31-22'!$AU$11:$AU$26)</f>
        <v>0</v>
      </c>
      <c r="CI197" s="174">
        <f>SUMIF('Sunday Races 7-31-22'!$B$11:$B$26,$C197,'Sunday Races 7-31-22'!$AV$11:$AV$26)</f>
        <v>0</v>
      </c>
      <c r="CJ197" s="174">
        <f>SUMIF('Sunday Races 7-31-22'!$B$11:$B$26,$C197,'Sunday Races 7-31-22'!$AW$11:$AW$26)</f>
        <v>0</v>
      </c>
      <c r="CK197" s="174">
        <f>SUMIF('Sunday Races 7-31-22'!$B$11:$B$26,$C197,'Sunday Races 7-31-22'!$AX$11:$AX$26)</f>
        <v>0</v>
      </c>
      <c r="CL197" s="174">
        <f>SUMIF('Sunday Races 7-31-22'!$B$11:$B$26,$C197,'Sunday Races 7-31-22'!$AY$11:$AY$26)</f>
        <v>0</v>
      </c>
      <c r="CM197" s="174">
        <f>SUMIF('Sunday Races 8-14-22'!$B$11:$B$26,$C197,'Sunday Races 8-14-22'!$AU$11:$AU$26)</f>
        <v>0</v>
      </c>
      <c r="CN197" s="174">
        <f>SUMIF('Sunday Races 8-14-22'!$B$11:$B$26,$C197,'Sunday Races 8-14-22'!$AV$11:$AV$26)</f>
        <v>0</v>
      </c>
      <c r="CO197" s="174">
        <f>SUMIF('Sunday Races 8-14-22'!$B$11:$B$26,$C197,'Sunday Races 8-14-22'!$AW$11:$AW$26)</f>
        <v>0</v>
      </c>
      <c r="CP197" s="174">
        <f>SUMIF('Sunday Races 8-14-22'!$B$11:$B$26,$C197,'Sunday Races 8-14-22'!$AX$11:$AX$26)</f>
        <v>0</v>
      </c>
      <c r="CQ197" s="174">
        <f>SUMIF('Sunday Races 8-14-22'!$B$11:$B$26,$C197,'Sunday Races 8-14-22'!$AY$11:$AY$26)</f>
        <v>0</v>
      </c>
      <c r="CR197" s="174">
        <f>SUMIF('Saturday Races 8-20-22'!$B$11:$B$26,$C197,'Saturday Races 8-20-22'!$AU$11:$AU$26)</f>
        <v>0</v>
      </c>
      <c r="CS197" s="174">
        <f>SUMIF('Saturday Races 8-20-22'!$B$11:$B$26,$C197,'Saturday Races 8-20-22'!$AV$11:$AV$26)</f>
        <v>0</v>
      </c>
      <c r="CT197" s="174">
        <f>SUMIF('Saturday Races 8-20-22'!$B$11:$B$26,$C197,'Saturday Races 8-20-22'!$AW$11:$AW$26)</f>
        <v>0</v>
      </c>
      <c r="CU197" s="174">
        <f>SUMIF('Saturday Races 8-20-22'!$B$11:$B$26,$C197,'Saturday Races 8-20-22'!$AX$11:$AX$26)</f>
        <v>0</v>
      </c>
      <c r="CV197" s="174">
        <f>SUMIF('Saturday Races 8-20-22'!$B$11:$B$26,$C197,'Saturday Races 8-20-22'!$AY$11:$AY$26)</f>
        <v>0</v>
      </c>
      <c r="CW197" s="174">
        <f>SUMIF('Sunday Races 9-11-22'!$B$11:$B$20,$C197,'Sunday Races 9-11-22'!$AU$11:$AU$20)</f>
        <v>0</v>
      </c>
      <c r="CX197" s="174">
        <f>SUMIF('Sunday Races 9-11-22'!$B$11:$B$20,$C197,'Sunday Races 9-11-22'!$AV$11:$AV$20)</f>
        <v>0</v>
      </c>
      <c r="CY197" s="174">
        <f>SUMIF('Sunday Races 9-11-22'!$B$11:$B$20,$C197,'Sunday Races 9-11-22'!$AW$11:$AW$20)</f>
        <v>0</v>
      </c>
      <c r="CZ197" s="174">
        <f>SUMIF('Sunday Races 9-11-22'!$B$11:$B$20,$C197,'Sunday Races 9-11-22'!$AX$11:$AX$20)</f>
        <v>0</v>
      </c>
      <c r="DA197" s="174">
        <f>SUMIF('Sunday Races 9-11-22'!$B$11:$B$20,$C197,'Sunday Races 9-11-22'!$AY$11:$AY$20)</f>
        <v>0</v>
      </c>
      <c r="DB197" s="174">
        <f>SUMIF('Sunday Races 10-9-22'!$B$11:$B$21,$C197,'Sunday Races 10-9-22'!$AU$11:$AU$21)</f>
        <v>0</v>
      </c>
      <c r="DC197" s="174">
        <f>SUMIF('Sunday Races 10-9-22'!$B$11:$B$21,$C197,'Sunday Races 10-9-22'!$AV$11:$AV$21)</f>
        <v>0</v>
      </c>
      <c r="DD197" s="174">
        <f>SUMIF('Sunday Races 10-9-22'!$B$11:$B$21,$C197,'Sunday Races 10-9-22'!$AW$11:$AW$21)</f>
        <v>0</v>
      </c>
      <c r="DE197" s="174">
        <f>SUMIF('Sunday Races 10-9-22'!$B$11:$B$21,$C197,'Sunday Races 10-9-22'!$AX$11:$AX$21)</f>
        <v>0</v>
      </c>
      <c r="DF197" s="174">
        <f>SUMIF('Sunday Races 10-9-22'!$B$11:$B$21,$C197,'Sunday Races 10-9-22'!$AY$11:$AY$21)</f>
        <v>0</v>
      </c>
      <c r="DG197" s="174">
        <f>SUMIF('Sunday Races 10-23-22'!$B$11:$B$22,$C197,'Sunday Races 10-23-22'!$AU$11:$AU$22)</f>
        <v>0</v>
      </c>
      <c r="DH197" s="174">
        <f>SUMIF('Sunday Races 10-23-22'!$B$11:$B$22,$C197,'Sunday Races 10-23-22'!$AV$11:$AV$22)</f>
        <v>0</v>
      </c>
      <c r="DI197" s="174">
        <f>SUMIF('Sunday Races 10-23-22'!$B$11:$B$22,$C197,'Sunday Races 10-23-22'!$AW$11:$AW$22)</f>
        <v>0</v>
      </c>
      <c r="DJ197" s="174">
        <f>SUMIF('Sunday Races 10-23-22'!$B$11:$B$22,$C197,'Sunday Races 10-23-22'!$AX$11:$AX$22)</f>
        <v>0</v>
      </c>
      <c r="DK197" s="174">
        <f>SUMIF('Sunday Races 10-23-22'!$B$11:$B$22,$C197,'Sunday Races 10-23-22'!$AY$11:$AY$22)</f>
        <v>0</v>
      </c>
      <c r="DL197" s="175"/>
      <c r="DM197" s="176"/>
      <c r="DN197" s="177">
        <f t="shared" ref="DN197:DW203" si="183">LARGE($K197:$DL197,DN$3)</f>
        <v>0</v>
      </c>
      <c r="DO197" s="177">
        <f t="shared" si="183"/>
        <v>0</v>
      </c>
      <c r="DP197" s="177">
        <f t="shared" si="183"/>
        <v>0</v>
      </c>
      <c r="DQ197" s="177">
        <f t="shared" si="183"/>
        <v>0</v>
      </c>
      <c r="DR197" s="177">
        <f t="shared" si="183"/>
        <v>0</v>
      </c>
      <c r="DS197" s="177">
        <f t="shared" si="183"/>
        <v>0</v>
      </c>
      <c r="DT197" s="177">
        <f t="shared" si="183"/>
        <v>0</v>
      </c>
      <c r="DU197" s="177">
        <f t="shared" si="183"/>
        <v>0</v>
      </c>
      <c r="DV197" s="177">
        <f t="shared" si="183"/>
        <v>0</v>
      </c>
      <c r="DW197" s="177">
        <f t="shared" si="183"/>
        <v>0</v>
      </c>
      <c r="DX197" s="177">
        <f t="shared" ref="DX197:EG203" si="184">LARGE($K197:$DL197,DX$3)</f>
        <v>0</v>
      </c>
      <c r="DY197" s="177">
        <f t="shared" si="184"/>
        <v>0</v>
      </c>
      <c r="DZ197" s="177">
        <f t="shared" si="184"/>
        <v>0</v>
      </c>
      <c r="EA197" s="177">
        <f t="shared" si="184"/>
        <v>0</v>
      </c>
      <c r="EB197" s="177">
        <f t="shared" si="184"/>
        <v>0</v>
      </c>
      <c r="EC197" s="177">
        <f t="shared" si="184"/>
        <v>0</v>
      </c>
      <c r="ED197" s="177">
        <f t="shared" si="184"/>
        <v>0</v>
      </c>
      <c r="EE197" s="177">
        <f t="shared" si="184"/>
        <v>0</v>
      </c>
      <c r="EF197" s="177">
        <f t="shared" si="184"/>
        <v>0</v>
      </c>
      <c r="EG197" s="177">
        <f t="shared" si="184"/>
        <v>0</v>
      </c>
      <c r="EH197" s="177">
        <f t="shared" ref="EH197:EQ203" si="185">LARGE($K197:$DL197,EH$3)</f>
        <v>0</v>
      </c>
      <c r="EI197" s="177">
        <f t="shared" si="185"/>
        <v>0</v>
      </c>
      <c r="EJ197" s="177">
        <f t="shared" si="185"/>
        <v>0</v>
      </c>
      <c r="EK197" s="177">
        <f t="shared" si="185"/>
        <v>0</v>
      </c>
      <c r="EL197" s="177">
        <f t="shared" si="185"/>
        <v>0</v>
      </c>
      <c r="EM197" s="177">
        <f t="shared" si="185"/>
        <v>0</v>
      </c>
      <c r="EN197" s="177">
        <f t="shared" si="185"/>
        <v>0</v>
      </c>
      <c r="EO197" s="177">
        <f t="shared" si="185"/>
        <v>0</v>
      </c>
      <c r="EP197" s="177">
        <f t="shared" si="185"/>
        <v>0</v>
      </c>
      <c r="EQ197" s="177">
        <f t="shared" si="185"/>
        <v>0</v>
      </c>
      <c r="ER197" s="177">
        <f t="shared" ref="ER197:FA203" si="186">LARGE($K197:$DL197,ER$3)</f>
        <v>0</v>
      </c>
      <c r="ES197" s="177">
        <f t="shared" si="186"/>
        <v>0</v>
      </c>
      <c r="ET197" s="177">
        <f t="shared" si="186"/>
        <v>0</v>
      </c>
      <c r="EU197" s="177">
        <f t="shared" si="186"/>
        <v>0</v>
      </c>
      <c r="EV197" s="177">
        <f t="shared" si="186"/>
        <v>0</v>
      </c>
      <c r="EW197" s="177">
        <f t="shared" si="186"/>
        <v>0</v>
      </c>
      <c r="EX197" s="177">
        <f t="shared" si="186"/>
        <v>0</v>
      </c>
      <c r="EY197" s="177">
        <f t="shared" si="186"/>
        <v>0</v>
      </c>
      <c r="EZ197" s="177">
        <f t="shared" si="186"/>
        <v>0</v>
      </c>
      <c r="FA197" s="177">
        <f t="shared" si="186"/>
        <v>0</v>
      </c>
      <c r="FB197" s="177">
        <f t="shared" ref="FB197:FK203" si="187">LARGE($K197:$DL197,FB$3)</f>
        <v>0</v>
      </c>
      <c r="FC197" s="177">
        <f t="shared" si="187"/>
        <v>0</v>
      </c>
      <c r="FD197" s="177">
        <f t="shared" si="187"/>
        <v>0</v>
      </c>
      <c r="FE197" s="177">
        <f t="shared" si="187"/>
        <v>0</v>
      </c>
      <c r="FF197" s="177">
        <f t="shared" si="187"/>
        <v>0</v>
      </c>
      <c r="FG197" s="177">
        <f t="shared" si="187"/>
        <v>0</v>
      </c>
      <c r="FH197" s="177">
        <f t="shared" si="187"/>
        <v>0</v>
      </c>
      <c r="FI197" s="177">
        <f t="shared" si="187"/>
        <v>0</v>
      </c>
      <c r="FJ197" s="177">
        <f t="shared" si="187"/>
        <v>0</v>
      </c>
      <c r="FK197" s="177">
        <f t="shared" si="187"/>
        <v>0</v>
      </c>
      <c r="FL197" s="177">
        <f t="shared" ref="FL197:FZ203" si="188">LARGE($K197:$DL197,FL$3)</f>
        <v>0</v>
      </c>
      <c r="FM197" s="177">
        <f t="shared" si="188"/>
        <v>0</v>
      </c>
      <c r="FN197" s="177">
        <f t="shared" si="188"/>
        <v>0</v>
      </c>
      <c r="FO197" s="177">
        <f t="shared" si="188"/>
        <v>0</v>
      </c>
      <c r="FP197" s="177">
        <f t="shared" si="188"/>
        <v>0</v>
      </c>
      <c r="FQ197" s="177">
        <f t="shared" si="188"/>
        <v>0</v>
      </c>
      <c r="FR197" s="177">
        <f t="shared" si="188"/>
        <v>0</v>
      </c>
      <c r="FS197" s="177">
        <f t="shared" si="188"/>
        <v>0</v>
      </c>
      <c r="FT197" s="177">
        <f t="shared" si="188"/>
        <v>0</v>
      </c>
      <c r="FU197" s="177">
        <f t="shared" si="188"/>
        <v>0</v>
      </c>
      <c r="FV197" s="177">
        <f t="shared" si="188"/>
        <v>0</v>
      </c>
      <c r="FW197" s="177">
        <f t="shared" si="188"/>
        <v>0</v>
      </c>
      <c r="FX197" s="177">
        <f t="shared" si="188"/>
        <v>0</v>
      </c>
      <c r="FY197" s="177">
        <f t="shared" si="188"/>
        <v>0</v>
      </c>
      <c r="FZ197" s="177">
        <f t="shared" si="188"/>
        <v>0</v>
      </c>
      <c r="GA197" s="177"/>
      <c r="GB197" s="229">
        <f t="shared" ref="GB197:GB205" si="189">SUM(GD197:KD197)</f>
        <v>0</v>
      </c>
      <c r="GC197" s="229">
        <f t="shared" ref="GC197:GC205" si="190">COUNTIF(GD197:KD197,"&gt;0")</f>
        <v>0</v>
      </c>
      <c r="GD197" s="174">
        <f>SUMIF('One Day 12-04-21 Scots'!$B$11:$B$24,$C197,'One Day 12-04-21 Scots'!$AU$11:$AU$24)</f>
        <v>0</v>
      </c>
      <c r="GE197" s="174">
        <f>SUMIF('One Day 12-04-21 Scots'!$B$11:$B$24,$C197,'One Day 12-04-21 Scots'!$AV$11:$AV$24)</f>
        <v>0</v>
      </c>
      <c r="GF197" s="174">
        <f>SUMIF('One Day 12-04-21 Scots'!$B$11:$B$24,$C197,'One Day 12-04-21 Scots'!$AW$11:$AW$24)</f>
        <v>0</v>
      </c>
      <c r="GG197" s="174">
        <f>SUMIF('One Day 12-04-21 Scots'!$B$11:$B$24,$C197,'One Day 12-04-21 Scots'!$AX$11:$AX$24)</f>
        <v>0</v>
      </c>
      <c r="GH197" s="174">
        <f>SUMIF('One Day 12-04-21 Scots'!$B$11:$B$24,$C197,'One Day 12-04-21 Scots'!$AY$11:$AY$24)</f>
        <v>0</v>
      </c>
      <c r="GI197" s="174">
        <f>SUMIF('One Day 12-04-21 Thistles'!$B$11:$B$25,$C197,'One Day 12-04-21 Thistles'!$AU$11:$AU$25)</f>
        <v>0</v>
      </c>
      <c r="GJ197" s="174">
        <f>SUMIF('One Day 12-04-21 Thistles'!$B$11:$B$25,$C197,'One Day 12-04-21 Thistles'!$AV$11:$AV$25)</f>
        <v>0</v>
      </c>
      <c r="GK197" s="174">
        <f>SUMIF('One Day 12-04-21 Thistles'!$B$11:$B$25,$C197,'One Day 12-04-21 Thistles'!$AW$11:$AW$25)</f>
        <v>0</v>
      </c>
      <c r="GL197" s="174">
        <f>SUMIF('One Day 12-04-21 Thistles'!$B$11:$B$25,$C197,'One Day 12-04-21 Thistles'!$AX$11:$AX$25)</f>
        <v>0</v>
      </c>
      <c r="GM197" s="174">
        <f>SUMIF('One Day 12-04-21 Thistles'!$B$11:$B$25,$C197,'One Day 12-04-21 Thistles'!$AY$11:$AY$25)</f>
        <v>0</v>
      </c>
      <c r="GN197" s="174">
        <f>SUMIF('Chili One Day 2-12-22 Scots'!$B$11:$B$27,$C197,'Chili One Day 2-12-22 Scots'!$AU$11:$AU$27)</f>
        <v>0</v>
      </c>
      <c r="GO197" s="174">
        <f>SUMIF('Chili One Day 2-12-22 Scots'!$B$11:$B$27,$C197,'Chili One Day 2-12-22 Scots'!$AV$11:$AV$27)</f>
        <v>0</v>
      </c>
      <c r="GP197" s="174">
        <f>SUMIF('Chili One Day 2-12-22 Scots'!$B$11:$B$27,$C197,'Chili One Day 2-12-22 Scots'!$AW$11:$AW$27)</f>
        <v>0</v>
      </c>
      <c r="GQ197" s="174">
        <f>SUMIF('Chili One Day 2-12-22 Scots'!$B$11:$B$27,$C197,'Chili One Day 2-12-22 Scots'!$AX$11:$AX$27)</f>
        <v>0</v>
      </c>
      <c r="GR197" s="174">
        <f>SUMIF('Chili One Day 2-12-22 Scots'!$B$11:$B$27,$C197,'Chili One Day 2-12-22 Scots'!$AY$11:$AY$27)</f>
        <v>0</v>
      </c>
      <c r="GS197" s="174">
        <f>SUMIF('Chili One Day 2-12-22 Thistles'!$B$11:$B$27,$C197,'Chili One Day 2-12-22 Thistles'!$AU$11:$AU$27)</f>
        <v>0</v>
      </c>
      <c r="GT197" s="174">
        <f>SUMIF('Chili One Day 2-12-22 Thistles'!$B$11:$B$27,$C197,'Chili One Day 2-12-22 Thistles'!$AV$11:$AV$27)</f>
        <v>0</v>
      </c>
      <c r="GU197" s="174">
        <f>SUMIF('Chili One Day 2-12-22 Thistles'!$B$11:$B$27,$C197,'Chili One Day 2-12-22 Thistles'!$AW$11:$AW$27)</f>
        <v>0</v>
      </c>
      <c r="GV197" s="174">
        <f>SUMIF('Chili One Day 2-12-22 Thistles'!$B$11:$B$27,$C197,'Chili One Day 2-12-22 Thistles'!$AX$11:$AX$27)</f>
        <v>0</v>
      </c>
      <c r="GW197" s="174">
        <f>SUMIF('Chili One Day 2-12-22 Thistles'!$B$11:$B$27,$C197,'Chili One Day 2-12-22 Thistles'!$AY$11:$AY$27)</f>
        <v>0</v>
      </c>
      <c r="GX197" s="174">
        <f>SUMIF('Ironman One Day 3-5-22 FS'!$B$11:$B$26,$C197,'Ironman One Day 3-5-22 FS'!$AU$11:$AU$26)</f>
        <v>0</v>
      </c>
      <c r="GY197" s="174">
        <f>SUMIF('Ironman One Day 3-5-22 FS'!$B$11:$B$26,$C197,'Ironman One Day 3-5-22 FS'!$AV$11:$AV$26)</f>
        <v>0</v>
      </c>
      <c r="GZ197" s="174">
        <f>SUMIF('Ironman One Day 3-5-22 FS'!$B$11:$B$26,$C197,'Ironman One Day 3-5-22 FS'!$AW$11:$AW$26)</f>
        <v>0</v>
      </c>
      <c r="HA197" s="174">
        <f>SUMIF('Ironman One Day 3-5-22 FS'!$B$11:$B$26,$C197,'Ironman One Day 3-5-22 FS'!$AX$11:$AX$26)</f>
        <v>0</v>
      </c>
      <c r="HB197" s="174">
        <f>SUMIF('Ironman One Day 3-5-22 FS'!$B$11:$B$26,$C197,'Ironman One Day 3-5-22 FS'!$AY$11:$AY$26)</f>
        <v>0</v>
      </c>
      <c r="HC197" s="174">
        <f>SUMIF('Ironman One Day 3-5-22 420'!$B$11:$B$26,$C197,'Ironman One Day 3-5-22 420'!$AU$11:$AU$26)</f>
        <v>0</v>
      </c>
      <c r="HD197" s="174">
        <f>SUMIF('Ironman One Day 3-5-22 420'!$B$11:$B$26,$C197,'Ironman One Day 3-5-22 420'!$AV$11:$AV$26)</f>
        <v>0</v>
      </c>
      <c r="HE197" s="174">
        <f>SUMIF('Ironman One Day 3-5-22 420'!$B$11:$B$26,$C197,'Ironman One Day 3-5-22 420'!$AW$11:$AW$26)</f>
        <v>0</v>
      </c>
      <c r="HF197" s="174">
        <f>SUMIF('Ironman One Day 3-5-22 420'!$B$11:$B$26,$C197,'Ironman One Day 3-5-22 420'!$AX$11:$AX$26)</f>
        <v>0</v>
      </c>
      <c r="HG197" s="174">
        <f>SUMIF('Ironman One Day 3-5-22 420'!$B$11:$B$26,$C197,'Ironman One Day 3-5-22 420'!$AY$11:$AY$26)</f>
        <v>0</v>
      </c>
      <c r="HH197" s="174">
        <f>SUMIF('Easter One Day 4-16-22 FS'!$B$11:$B$25,$C197,'Easter One Day 4-16-22 FS'!$AU$11:$AU$25)</f>
        <v>0</v>
      </c>
      <c r="HI197" s="174">
        <f>SUMIF('Easter One Day 4-16-22 FS'!$B$11:$B$25,$C197,'Easter One Day 4-16-22 FS'!$AV$11:$AV$25)</f>
        <v>0</v>
      </c>
      <c r="HJ197" s="174">
        <f>SUMIF('Easter One Day 4-16-22 FS'!$B$11:$B$25,$C197,'Easter One Day 4-16-22 FS'!$AW$11:$AW$25)</f>
        <v>0</v>
      </c>
      <c r="HK197" s="174">
        <f>SUMIF('Easter One Day 4-16-22 FS'!$B$11:$B$25,$C197,'Easter One Day 4-16-22 FS'!$AX$11:$AX$25)</f>
        <v>0</v>
      </c>
      <c r="HL197" s="174">
        <f>SUMIF('Easter One Day 4-16-22 FS'!$B$11:$B$25,$C197,'Easter One Day 4-16-22 FS'!$AY$11:$AY$25)</f>
        <v>0</v>
      </c>
      <c r="HM197" s="174">
        <f>SUMIF('Easter One Day 4-16-22 TH'!$B$11:$B$25,$C197,'Easter One Day 4-16-22 TH'!$AU$11:$AU$25)</f>
        <v>0</v>
      </c>
      <c r="HN197" s="174">
        <f>SUMIF('Easter One Day 4-16-22 TH'!$B$11:$B$25,$C197,'Easter One Day 4-16-22 TH'!$AV$11:$AV$25)</f>
        <v>0</v>
      </c>
      <c r="HO197" s="174">
        <f>SUMIF('Easter One Day 4-16-22 TH'!$B$11:$B$25,$C197,'Easter One Day 4-16-22 TH'!$AW$11:$AW$25)</f>
        <v>0</v>
      </c>
      <c r="HP197" s="174">
        <f>SUMIF('Easter One Day 4-16-22 TH'!$B$11:$B$25,$C197,'Easter One Day 4-16-22 TH'!$AX$11:$AX$25)</f>
        <v>0</v>
      </c>
      <c r="HQ197" s="174">
        <f>SUMIF('Easter One Day 4-16-22 TH'!$B$11:$B$25,$C197,'Easter One Day 4-16-22 TH'!$AY$11:$AY$25)</f>
        <v>0</v>
      </c>
      <c r="HR197" s="174">
        <f>SUMIF('Long Distance Race 5-7-22'!$B$11:$B$25,$C197,'Long Distance Race 5-7-22'!$AU$11:$AU$25)</f>
        <v>0</v>
      </c>
      <c r="HS197" s="174">
        <f>SUMIF('Long Distance Race 5-7-22'!$B$11:$B$18,$C197,'Long Distance Race 5-7-22'!$AV$11:$AV$18)</f>
        <v>0</v>
      </c>
      <c r="HT197" s="174">
        <f>SUMIF('Long Distance Race 5-7-22'!$B$11:$B$18,$C197,'Long Distance Race 5-7-22'!$AW$11:$AW$18)</f>
        <v>0</v>
      </c>
      <c r="HU197" s="174">
        <f>SUMIF('Long Distance Race 5-7-22'!$B$11:$B$18,$C197,'Long Distance Race 5-7-22'!$AX$11:$AX$18)</f>
        <v>0</v>
      </c>
      <c r="HV197" s="174">
        <f>SUMIF('Long Distance Race 5-7-22'!$B$11:$B$18,$C197,'Long Distance Race 5-7-22'!$AY$11:$AY$18)</f>
        <v>0</v>
      </c>
      <c r="HW197" s="174">
        <f>SUMIF('Memorial Day Regatta 5-28-22 Op'!$B$11:$B$25,$C197,'Memorial Day Regatta 5-28-22 Op'!$AU$11:$AU$25)</f>
        <v>0</v>
      </c>
      <c r="HX197" s="174">
        <f>SUMIF('Memorial Day Regatta 5-28-22 Op'!$B$11:$B$18,$C197,'Memorial Day Regatta 5-28-22 Op'!$AV$11:$AV$18)</f>
        <v>0</v>
      </c>
      <c r="HY197" s="174">
        <f>SUMIF('Memorial Day Regatta 5-28-22 Op'!$B$11:$B$18,$C197,'Memorial Day Regatta 5-28-22 Op'!$AW$11:$AW$18)</f>
        <v>0</v>
      </c>
      <c r="HZ197" s="174">
        <f>SUMIF('Memorial Day Regatta 5-28-22 Op'!$B$11:$B$18,$C197,'Memorial Day Regatta 5-28-22 Op'!$AX$11:$AX$18)</f>
        <v>0</v>
      </c>
      <c r="IA197" s="174">
        <f>SUMIF('Memorial Day Regatta 5-28-22 Op'!$B$11:$B$18,$C197,'Memorial Day Regatta 5-28-22 Op'!$AY$11:$AY$18)</f>
        <v>0</v>
      </c>
      <c r="IB197" s="174">
        <f>SUMIF('Caldwell Cup 6-25-22 TH'!$B$11:$B$25,$C197,'Caldwell Cup 6-25-22 TH'!$AU$11:$AU$25)</f>
        <v>0</v>
      </c>
      <c r="IC197" s="174">
        <f>SUMIF('Caldwell Cup 6-25-22 TH'!$B$11:$B$25,$C197,'Caldwell Cup 6-25-22 TH'!$AV$11:$AV$25)</f>
        <v>0</v>
      </c>
      <c r="ID197" s="174">
        <f>SUMIF('Caldwell Cup 6-25-22 TH'!$B$11:$B$25,$C197,'Caldwell Cup 6-25-22 TH'!$AW$11:$AW$25)</f>
        <v>0</v>
      </c>
      <c r="IE197" s="174">
        <f>SUMIF('Caldwell Cup 6-25-22 TH'!$B$11:$B$25,$C197,'Caldwell Cup 6-25-22 TH'!$AX$11:$AX$25)</f>
        <v>0</v>
      </c>
      <c r="IF197" s="174">
        <f>SUMIF('Caldwell Cup 6-25-22 TH'!$B$11:$B$25,$C197,'Caldwell Cup 6-25-22 TH'!$AY$11:$AY$25)</f>
        <v>0</v>
      </c>
      <c r="IG197" s="174">
        <f>SUMIF('Caldwell Cup 6-25-22 FS'!$B$11:$B$21,$C197,'Caldwell Cup 6-25-22 FS'!$AU$11:$AU$21)</f>
        <v>0</v>
      </c>
      <c r="IH197" s="174">
        <f>SUMIF('Caldwell Cup 6-25-22 FS'!$B$11:$B$21,$C197,'Caldwell Cup 6-25-22 FS'!$AV$11:$AV$21)</f>
        <v>0</v>
      </c>
      <c r="II197" s="174">
        <f>SUMIF('Caldwell Cup 6-25-22 FS'!$B$11:$B$21,$C197,'Caldwell Cup 6-25-22 FS'!$AW$11:$AW$21)</f>
        <v>0</v>
      </c>
      <c r="IJ197" s="174">
        <f>SUMIF('Caldwell Cup 6-25-22 FS'!$B$11:$B$21,$C197,'Caldwell Cup 6-25-22 FS'!$AX$11:$AX$21)</f>
        <v>0</v>
      </c>
      <c r="IK197" s="174">
        <f>SUMIF('Caldwell Cup 6-25-22 FS'!$B$11:$B$21,$C197,'Caldwell Cup 6-25-22 FS'!$AY$11:$AY$21)</f>
        <v>0</v>
      </c>
      <c r="IL197" s="174">
        <f>SUMIF('Caldwell Cup 6-25-22 Lasers'!$B$11:$B$23,$C197,'Caldwell Cup 6-25-22 Lasers'!$AU$11:$AU$23)</f>
        <v>0</v>
      </c>
      <c r="IM197" s="174">
        <f>SUMIF('Caldwell Cup 6-25-22 Lasers'!$B$11:$B$23,$C197,'Caldwell Cup 6-25-22 Lasers'!$AV$11:$AV$23)</f>
        <v>0</v>
      </c>
      <c r="IN197" s="174">
        <f>SUMIF('Caldwell Cup 6-25-22 Lasers'!$B$11:$B$23,$C197,'Caldwell Cup 6-25-22 Lasers'!$AW$11:$AW$23)</f>
        <v>0</v>
      </c>
      <c r="IO197" s="174">
        <f>SUMIF('Caldwell Cup 6-25-22 Lasers'!$B$11:$B$23,$C197,'Caldwell Cup 6-25-22 Lasers'!$AX$11:$AX$23)</f>
        <v>0</v>
      </c>
      <c r="IP197" s="174">
        <f>SUMIF('Caldwell Cup 6-25-22 Lasers'!$B$11:$B$23,$C197,'Caldwell Cup 6-25-22 Lasers'!$AY$11:$AY$23)</f>
        <v>0</v>
      </c>
      <c r="IQ197" s="174">
        <f>SUMIF('Labor Day Regatta 9-3-22 FS'!$B$11:$B$30,$C197,'Labor Day Regatta 9-3-22 FS'!$AU$11:$AU$30)</f>
        <v>0</v>
      </c>
      <c r="IR197" s="174">
        <f>SUMIF('Labor Day Regatta 9-3-22 FS'!$B$11:$B$30,$C197,'Labor Day Regatta 9-3-22 FS'!$AV$11:$AV$30)</f>
        <v>0</v>
      </c>
      <c r="IS197" s="174">
        <f>SUMIF('Labor Day Regatta 9-3-22 FS'!$B$11:$B$30,$C197,'Labor Day Regatta 9-3-22 FS'!$AW$11:$AW$30)</f>
        <v>0</v>
      </c>
      <c r="IT197" s="174">
        <f>SUMIF('Labor Day Regatta 9-3-22 FS'!$B$11:$B$30,$C197,'Labor Day Regatta 9-3-22 FS'!$AX$11:$AX$30)</f>
        <v>0</v>
      </c>
      <c r="IU197" s="174">
        <f>SUMIF('Labor Day Regatta 9-3-22 FS'!$B$11:$B$30,$C197,'Labor Day Regatta 9-3-22 FS'!$AY$11:$AY$30)</f>
        <v>0</v>
      </c>
      <c r="IV197" s="174">
        <f>SUMIF('2022-09-17 Leukemia Cup FS'!$B$11:$B$26,$C197,'2022-09-17 Leukemia Cup FS'!$AU$11:$AU$26)</f>
        <v>0</v>
      </c>
      <c r="IW197" s="174">
        <f>SUMIF('2022-09-17 Leukemia Cup FS'!$B$11:$B$26,$C197,'2022-09-17 Leukemia Cup FS'!$AV$11:$AV$26)</f>
        <v>0</v>
      </c>
      <c r="IX197" s="174">
        <f>SUMIF('2022-09-17 Leukemia Cup FS'!$B$11:$B$26,$C197,'2022-09-17 Leukemia Cup FS'!$AW$11:$AW$26)</f>
        <v>0</v>
      </c>
      <c r="IY197" s="174">
        <f>SUMIF('2022-09-17 Leukemia Cup FS'!$B$11:$B$26,$C197,'2022-09-17 Leukemia Cup FS'!$AX$11:$AX$26)</f>
        <v>0</v>
      </c>
      <c r="IZ197" s="174">
        <f>SUMIF('2022-09-17 Leukemia Cup FS'!$B$11:$B$26,$C197,'2022-09-17 Leukemia Cup FS'!$AY$11:$AY$26)</f>
        <v>0</v>
      </c>
      <c r="JA197" s="174">
        <f>SUMIF('2022-09-17 Leukemia Cup TH'!$B$11:$B$28,$C197,'2022-09-17 Leukemia Cup TH'!$AU$11:$AU$28)</f>
        <v>0</v>
      </c>
      <c r="JB197" s="174">
        <f>SUMIF('2022-09-17 Leukemia Cup TH'!$B$11:$B$28,$C197,'2022-09-17 Leukemia Cup TH'!$AV$11:$AV$28)</f>
        <v>0</v>
      </c>
      <c r="JC197" s="174">
        <f>SUMIF('2022-09-17 Leukemia Cup TH'!$B$11:$B$28,$C197,'2022-09-17 Leukemia Cup TH'!$AW$11:$AW$28)</f>
        <v>0</v>
      </c>
      <c r="JD197" s="174">
        <f>SUMIF('2022-09-17 Leukemia Cup TH'!$B$11:$B$28,$C197,'2022-09-17 Leukemia Cup TH'!$AX$11:$AX$28)</f>
        <v>0</v>
      </c>
      <c r="JE197" s="174">
        <f>SUMIF('2022-09-17 Leukemia Cup TH'!$B$11:$B$28,$C197,'2022-09-17 Leukemia Cup TH'!$AY$11:$AY$28)</f>
        <v>0</v>
      </c>
      <c r="JF197" s="174">
        <f>SUMIF('Smith-Berry LDR 9-24-22'!$B$11:$B$30,$C197,'Smith-Berry LDR 9-24-22'!$AU$11:$AU$30)</f>
        <v>0</v>
      </c>
      <c r="JG197" s="174">
        <f>SUMIF('Smith-Berry LDR 9-24-22'!$B$11:$B$30,$C197,'Smith-Berry LDR 9-24-22'!$AV$11:$AV$30)</f>
        <v>0</v>
      </c>
      <c r="JH197" s="174">
        <f>SUMIF('Smith-Berry LDR 9-24-22'!$B$11:$B$30,$C197,'Smith-Berry LDR 9-24-22'!$AW$11:$AW$30)</f>
        <v>0</v>
      </c>
      <c r="JI197" s="174">
        <f>SUMIF('Smith-Berry LDR 9-24-22'!$B$11:$B$30,$C197,'Smith-Berry LDR 9-24-22'!$AX$11:$AX$30)</f>
        <v>0</v>
      </c>
      <c r="JJ197" s="174">
        <f>SUMIF('Smith-Berry LDR 9-24-22'!$B$11:$B$30,$C197,'Smith-Berry LDR 9-24-22'!$AY$11:$AY$30)</f>
        <v>0</v>
      </c>
      <c r="JK197" s="174">
        <f>SUMIF('Great Scot 10-1-22 Cham'!$B$11:$B$38,$C197,'Great Scot 10-1-22 Cham'!$AU$11:$AU$38)</f>
        <v>0</v>
      </c>
      <c r="JL197" s="174">
        <f>SUMIF('Great Scot 10-1-22 Cham'!$B$11:$B$38,$C197,'Great Scot 10-1-22 Cham'!$AV$11:$AV$38)</f>
        <v>0</v>
      </c>
      <c r="JM197" s="174">
        <f>SUMIF('Great Scot 10-1-22 Cham'!$B$11:$B$38,$C197,'Great Scot 10-1-22 Cham'!$AW$11:$AW$38)</f>
        <v>0</v>
      </c>
      <c r="JN197" s="174">
        <f>SUMIF('Great Scot 10-1-22 Cham'!$B$11:$B$38,$C197,'Great Scot 10-1-22 Cham'!$AX$11:$AX$38)</f>
        <v>0</v>
      </c>
      <c r="JO197" s="174">
        <f>SUMIF('Great Scot 10-1-22 Cham'!$B$11:$B$38,$C197,'Great Scot 10-1-22 Cham'!$AY$11:$AY$38)</f>
        <v>0</v>
      </c>
      <c r="JP197" s="174">
        <f>SUMIF('Great Scot 10-1-22 Chal'!$B$11:$B$28,$C197,'Great Scot 10-1-22 Chal'!$AU$11:$AU$28)</f>
        <v>0</v>
      </c>
      <c r="JQ197" s="174">
        <f>SUMIF('Great Scot 10-1-22 Chal'!$B$11:$B$28,$C197,'Great Scot 10-1-22 Chal'!$AV$11:$AV$28)</f>
        <v>0</v>
      </c>
      <c r="JR197" s="174">
        <f>SUMIF('Great Scot 10-1-22 Chal'!$B$11:$B$28,$C197,'Great Scot 10-1-22 Chal'!$AW$11:$AW$28)</f>
        <v>0</v>
      </c>
      <c r="JS197" s="174">
        <f>SUMIF('Great Scot 10-1-22 Chal'!$B$11:$B$28,$C197,'Great Scot 10-1-22 Chal'!$AX$11:$AX$28)</f>
        <v>0</v>
      </c>
      <c r="JT197" s="174">
        <f>SUMIF('Great Scot 10-1-22 Chal'!$B$11:$B$28,$C197,'Great Scot 10-1-22 Chal'!$AY$11:$AY$28)</f>
        <v>0</v>
      </c>
      <c r="JU197" s="174">
        <f>SUMIF('Great Pumpkin Regatta 10-15-22'!$B$11:$B$54,$C197,'Great Pumpkin Regatta 10-15-22'!$AU$11:$AU$54)</f>
        <v>0</v>
      </c>
      <c r="JV197" s="174">
        <f>SUMIF('Great Pumpkin Regatta 10-15-22'!$B$11:$B$54,$C197,'Great Pumpkin Regatta 10-15-22'!$AV$11:$AV$54)</f>
        <v>0</v>
      </c>
      <c r="JW197" s="174">
        <f>SUMIF('Great Pumpkin Regatta 10-15-22'!$B$11:$B$54,$C197,'Great Pumpkin Regatta 10-15-22'!$AW$11:$AW$54)</f>
        <v>0</v>
      </c>
      <c r="JX197" s="174">
        <f>SUMIF('Great Pumpkin Regatta 10-15-22'!$B$11:$B$54,$C197,'Great Pumpkin Regatta 10-15-22'!$AX$11:$AX$54)</f>
        <v>0</v>
      </c>
      <c r="JY197" s="174">
        <f>SUMIF('Great Pumpkin Regatta 10-15-22'!$B$11:$B$54,$C197,'Great Pumpkin Regatta 10-15-22'!$AY$11:$AY$54)</f>
        <v>0</v>
      </c>
      <c r="JZ197" s="174">
        <f>SUMIF('One Day Regatta 10-29-22 FS'!$B$11:$B$19,$C197,'One Day Regatta 10-29-22 FS'!$AU$11:$AU$19)</f>
        <v>0</v>
      </c>
      <c r="KA197" s="174">
        <f>SUMIF('One Day Regatta 10-29-22 FS'!$B$11:$B$19,$C197,'One Day Regatta 10-29-22 FS'!$AV$11:$AV$19)</f>
        <v>0</v>
      </c>
      <c r="KB197" s="174">
        <f>SUMIF('One Day Regatta 10-29-22 FS'!$B$11:$B$19,$C197,'One Day Regatta 10-29-22 FS'!$AW$11:$AW$19)</f>
        <v>0</v>
      </c>
      <c r="KC197" s="174">
        <f>SUMIF('One Day Regatta 10-29-22 FS'!$B$11:$B$19,$C197,'One Day Regatta 10-29-22 FS'!$AX$11:$AX$19)</f>
        <v>0</v>
      </c>
      <c r="KD197" s="174">
        <f>SUMIF('One Day Regatta 10-29-22 FS'!$B$11:$B$19,$C197,'One Day Regatta 10-29-22 FS'!$AY$11:$AY$19)</f>
        <v>0</v>
      </c>
    </row>
    <row r="198" spans="1:290" ht="15" customHeight="1" x14ac:dyDescent="0.2">
      <c r="A198" s="134"/>
      <c r="B198" s="134">
        <f t="shared" si="177"/>
        <v>36</v>
      </c>
      <c r="C198" s="170"/>
      <c r="D198" s="171">
        <f t="shared" ref="D198:D203" si="191">COUNTIF(K198:DL198,"&gt;0")</f>
        <v>0</v>
      </c>
      <c r="E198" s="172">
        <f t="shared" ref="E198:E203" si="192">SUM(DN198:GA198)</f>
        <v>0</v>
      </c>
      <c r="F198" s="171">
        <f t="shared" ref="F198:F204" si="193">SUM($DN198:$EG198)</f>
        <v>0</v>
      </c>
      <c r="G198" s="171">
        <v>0</v>
      </c>
      <c r="H198" s="171">
        <f t="shared" ref="H198:H203" si="194">SUM($DN198:$EH198)</f>
        <v>0</v>
      </c>
      <c r="I198" s="173">
        <f t="shared" ref="I198:I203" si="195">IF(D198=0,0,H198/(D198-G198)/100)</f>
        <v>0</v>
      </c>
      <c r="J198" s="173"/>
      <c r="K198" s="174">
        <f>SUMIF('Saturday Race 11-06-21'!$B$11:$B$21,$C198,'Saturday Race 11-06-21'!$AU$11:$AU$21)</f>
        <v>0</v>
      </c>
      <c r="L198" s="174">
        <f>SUMIF('Saturday Race 11-06-21'!$B$11:$B$21,$C198,'Saturday Race 11-06-21'!$AV$11:$AV$21)</f>
        <v>0</v>
      </c>
      <c r="M198" s="174">
        <f>SUMIF('Saturday Race 11-06-21'!$B$11:$B$21,$C198,'Saturday Race 11-06-21'!$AW$11:$AW$21)</f>
        <v>0</v>
      </c>
      <c r="N198" s="174">
        <f>SUMIF('Saturday Race 11-06-21'!$B$11:$B$21,$C198,'Saturday Race 11-06-21'!$AX$11:$AX$21)</f>
        <v>0</v>
      </c>
      <c r="O198" s="174">
        <f>SUMIF('Saturday Race 11-06-21'!$B$11:$B$21,$C198,'Saturday Race 11-06-21'!$AY$11:$AY$21)</f>
        <v>0</v>
      </c>
      <c r="P198" s="174">
        <f>SUMIF('Saturday Race 11-20-21'!$B$11:$B$20,$C198,'Saturday Race 11-20-21'!$AU$11:$AU$20)</f>
        <v>0</v>
      </c>
      <c r="Q198" s="174">
        <f>SUMIF('Saturday Race 11-20-21'!$B$11:$B$20,$C198,'Saturday Race 11-20-21'!$AV$11:$AV$20)</f>
        <v>0</v>
      </c>
      <c r="R198" s="174">
        <f>SUMIF('Saturday Race 11-20-21'!$B$11:$B$20,$C198,'Saturday Race 11-20-21'!$AW$11:$AW$20)</f>
        <v>0</v>
      </c>
      <c r="S198" s="174">
        <f>SUMIF('Saturday Race 11-20-21'!$B$11:$B$20,$C198,'Saturday Race 11-20-21'!$AX$11:$AX$20)</f>
        <v>0</v>
      </c>
      <c r="T198" s="174">
        <f>SUMIF('Saturday Race 11-20-21'!$B$11:$B$20,$C198,'Saturday Race 11-20-21'!$AY$11:$AY$20)</f>
        <v>0</v>
      </c>
      <c r="U198" s="174">
        <f>SUMIF('Saturday Race 1-08-22'!$B$11:$B$20,$C198,'Saturday Race 1-08-22'!$AU$11:$AU$20)</f>
        <v>0</v>
      </c>
      <c r="V198" s="174">
        <f>SUMIF('Saturday Race 1-08-22'!$B$11:$B$20,$C198,'Saturday Race 1-08-22'!$AV$11:$AV$20)</f>
        <v>0</v>
      </c>
      <c r="W198" s="174">
        <f>SUMIF('Saturday Race 1-08-22'!$B$11:$B$20,$C198,'Saturday Race 1-08-22'!$AW$11:$AW$20)</f>
        <v>0</v>
      </c>
      <c r="X198" s="174">
        <f>SUMIF('Saturday Race 1-08-22'!$B$11:$B$20,$C198,'Saturday Race 1-08-22'!$AX$11:$AX$20)</f>
        <v>0</v>
      </c>
      <c r="Y198" s="174">
        <f>SUMIF('Saturday Race 1-08-22'!$B$11:$B$20,$C198,'Saturday Race 1-08-22'!$AY$11:$AY$20)</f>
        <v>0</v>
      </c>
      <c r="Z198" s="174">
        <f>SUMIF('Saturday Race 1-22-22'!$B$11:$B$20,$C198,'Saturday Race 1-22-22'!$AU$11:$AU$20)</f>
        <v>0</v>
      </c>
      <c r="AA198" s="174">
        <f>SUMIF('Saturday Race 1-22-22'!$B$11:$B$20,$C198,'Saturday Race 1-22-22'!$AV$11:$AV$20)</f>
        <v>0</v>
      </c>
      <c r="AB198" s="174">
        <f>SUMIF('Saturday Race 1-22-22'!$B$11:$B$20,$C198,'Saturday Race 1-22-22'!$AW$11:$AW$20)</f>
        <v>0</v>
      </c>
      <c r="AC198" s="174">
        <f>SUMIF('Saturday Race 1-22-22'!$B$11:$B$20,$C198,'Saturday Race 1-22-22'!$AX$11:$AX$20)</f>
        <v>0</v>
      </c>
      <c r="AD198" s="174">
        <f>SUMIF('Saturday Race 1-22-22'!$B$11:$B$20,$C198,'Saturday Race 1-22-22'!$AY$11:$AY$20)</f>
        <v>0</v>
      </c>
      <c r="AE198" s="174">
        <f>SUMIF('Sunday Race 2-6-22'!$B$11:$B$20,$C198,'Sunday Race 2-6-22'!$AU$11:$AU$20)</f>
        <v>0</v>
      </c>
      <c r="AF198" s="174">
        <f>SUMIF('Sunday Race 2-6-22'!$B$11:$B$20,$C198,'Sunday Race 2-6-22'!$AV$11:$AV$20)</f>
        <v>0</v>
      </c>
      <c r="AG198" s="174">
        <f>SUMIF('Sunday Race 2-6-22'!$B$11:$B$20,$C198,'Sunday Race 2-6-22'!$AW$11:$AW$20)</f>
        <v>0</v>
      </c>
      <c r="AH198" s="174">
        <f>SUMIF('Sunday Race 2-6-22'!$B$11:$B$20,$C198,'Sunday Race 2-6-22'!$AX$11:$AX$20)</f>
        <v>0</v>
      </c>
      <c r="AI198" s="174">
        <f>SUMIF('Sunday Race 2-6-22'!$B$11:$B$20,$C198,'Sunday Race 2-6-22'!$AY$11:$AY$20)</f>
        <v>0</v>
      </c>
      <c r="AJ198" s="174">
        <f>SUMIF('Sunday Race 2-20-22'!$B$11:$B$26,$C198,'Sunday Race 2-20-22'!$AU$11:$AU$26)</f>
        <v>0</v>
      </c>
      <c r="AK198" s="174">
        <f>SUMIF('Sunday Race 2-20-22'!$B$11:$B$26,$C198,'Sunday Race 2-20-22'!$AV$11:$AV$26)</f>
        <v>0</v>
      </c>
      <c r="AL198" s="174">
        <f>SUMIF('Sunday Race 2-20-22'!$B$11:$B$26,$C198,'Sunday Race 2-20-22'!$AW$11:$AW$26)</f>
        <v>0</v>
      </c>
      <c r="AM198" s="174">
        <f>SUMIF('Sunday Race 2-20-22'!$B$11:$B$26,$C198,'Sunday Race 2-20-22'!$AX$11:$AX$26)</f>
        <v>0</v>
      </c>
      <c r="AN198" s="174">
        <f>SUMIF('Sunday Race 2-20-22'!$B$11:$B$26,$C198,'Sunday Race 2-20-22'!$AY$11:$AY$26)</f>
        <v>0</v>
      </c>
      <c r="AO198" s="174">
        <f>SUMIF('Sunday Race 2-27-22'!$B$11:$B$20,$C198,'Sunday Race 2-27-22'!$AU$11:$AU$20)</f>
        <v>0</v>
      </c>
      <c r="AP198" s="174">
        <f>SUMIF('Sunday Race 2-27-22'!$B$11:$B$20,$C198,'Sunday Race 2-27-22'!$AV$11:$AV$20)</f>
        <v>0</v>
      </c>
      <c r="AQ198" s="174">
        <f>SUMIF('Sunday Race 2-27-22'!$B$11:$B$20,$C198,'Sunday Race 2-27-22'!$AW$11:$AW$20)</f>
        <v>0</v>
      </c>
      <c r="AR198" s="174">
        <f>SUMIF('Sunday Race 2-27-22'!$B$11:$B$20,$C198,'Sunday Race 2-27-22'!$AX$11:$AX$20)</f>
        <v>0</v>
      </c>
      <c r="AS198" s="174">
        <f>SUMIF('Sunday Race 2-27-22'!$B$11:$B$20,$C198,'Sunday Race 2-27-22'!$AY$11:$AY$20)</f>
        <v>0</v>
      </c>
      <c r="AT198" s="174">
        <f>SUMIF('Sunday Race 3-13-22'!$B$11:$B$25,$C198,'Sunday Race 3-13-22'!$AU$11:$AU$25)</f>
        <v>0</v>
      </c>
      <c r="AU198" s="174">
        <f>SUMIF('Sunday Race 3-13-22'!$B$11:$B$25,$C198,'Sunday Race 3-13-22'!$AV$11:$AV$25)</f>
        <v>0</v>
      </c>
      <c r="AV198" s="174">
        <f>SUMIF('Sunday Race 3-13-22'!$B$11:$B$25,$C198,'Sunday Race 3-13-22'!$AW$11:$AW$25)</f>
        <v>0</v>
      </c>
      <c r="AW198" s="174">
        <f>SUMIF('Sunday Race 3-13-22'!$B$11:$B$25,$C198,'Sunday Race 3-13-22'!$AX$11:$AX$25)</f>
        <v>0</v>
      </c>
      <c r="AX198" s="174">
        <f>SUMIF('Sunday Race 3-13-22'!$B$11:$B$25,$C198,'Sunday Race 3-13-22'!$AY$11:$AY$25)</f>
        <v>0</v>
      </c>
      <c r="AY198" s="174">
        <f>SUMIF('Saturday Race 3-19-22'!$B$11:$B$15,$C198,'Saturday Race 3-19-22'!$AU$11:$AU$15)</f>
        <v>0</v>
      </c>
      <c r="AZ198" s="174">
        <f>SUMIF('Saturday Race 3-19-22'!$B$11:$B$15,$C198,'Saturday Race 3-19-22'!$AV$11:$AV$15)</f>
        <v>0</v>
      </c>
      <c r="BA198" s="174">
        <f>SUMIF('Saturday Race 3-19-22'!$B$11:$B$15,$C198,'Saturday Race 3-19-22'!$AW$11:$AW$15)</f>
        <v>0</v>
      </c>
      <c r="BB198" s="174">
        <f>SUMIF('Saturday Race 3-19-22'!$B$11:$B$15,$C198,'Saturday Race 3-19-22'!$AX$11:$AX$15)</f>
        <v>0</v>
      </c>
      <c r="BC198" s="174">
        <f>SUMIF('Saturday Race 3-19-22'!$B$11:$B$15,$C198,'Saturday Race 3-19-22'!$AY$11:$AY$15)</f>
        <v>0</v>
      </c>
      <c r="BD198" s="174">
        <f>SUMIF('Sunday Races 4-10-22'!$B$11:$B$26,$C198,'Sunday Races 4-10-22'!$AU$11:$AU$26)</f>
        <v>0</v>
      </c>
      <c r="BE198" s="174">
        <f>SUMIF('Sunday Races 4-10-22'!$B$11:$B$26,$C198,'Sunday Races 4-10-22'!$AV$11:$AV$26)</f>
        <v>0</v>
      </c>
      <c r="BF198" s="174">
        <f>SUMIF('Sunday Races 4-10-22'!$B$11:$B$26,$C198,'Sunday Races 4-10-22'!$AW$11:$AW$26)</f>
        <v>0</v>
      </c>
      <c r="BG198" s="174">
        <f>SUMIF('Sunday Races 4-10-22'!$B$11:$B$26,$C198,'Sunday Races 4-10-22'!$AX$11:$AX$26)</f>
        <v>0</v>
      </c>
      <c r="BH198" s="174">
        <f>SUMIF('Sunday Races 4-10-22'!$B$11:$B$26,$C198,'Sunday Races 4-10-22'!$AY$11:$AY$26)</f>
        <v>0</v>
      </c>
      <c r="BI198" s="174">
        <f>SUMIF('Sunday Races 5-1-22'!$B$11:$B$28,$C198,'Sunday Races 5-1-22'!$AU$11:$AU$28)</f>
        <v>0</v>
      </c>
      <c r="BJ198" s="174">
        <f>SUMIF('Sunday Races 5-1-22'!$B$11:$B$28,$C198,'Sunday Races 5-1-22'!$AV$11:$AV$28)</f>
        <v>0</v>
      </c>
      <c r="BK198" s="174">
        <f>SUMIF('Sunday Races 5-1-22'!$B$11:$B$28,$C198,'Sunday Races 5-1-22'!$AW$11:$AW$28)</f>
        <v>0</v>
      </c>
      <c r="BL198" s="174">
        <f>SUMIF('Sunday Races 5-1-22'!$B$11:$B$28,$C198,'Sunday Races 5-1-22'!$AX$11:$AX$28)</f>
        <v>0</v>
      </c>
      <c r="BM198" s="174">
        <f>SUMIF('Sunday Races 5-1-22'!$B$11:$B$28,$C198,'Sunday Races 5-1-22'!$AY$11:$AY$28)</f>
        <v>0</v>
      </c>
      <c r="BN198" s="174">
        <f>SUMIF('Sunday Races 6-5-22'!$B$11:$B$28,$C198,'Sunday Races 6-5-22'!$AU$11:$AU$28)</f>
        <v>0</v>
      </c>
      <c r="BO198" s="174">
        <f>SUMIF('Sunday Races 6-5-22'!$B$11:$B$28,$C198,'Sunday Races 6-5-22'!$AV$11:$AV$28)</f>
        <v>0</v>
      </c>
      <c r="BP198" s="174">
        <f>SUMIF('Sunday Races 6-5-22'!$B$11:$B$28,$C198,'Sunday Races 6-5-22'!$AW$11:$AW$28)</f>
        <v>0</v>
      </c>
      <c r="BQ198" s="174">
        <f>SUMIF('Sunday Races 6-5-22'!$B$11:$B$28,$C198,'Sunday Races 6-5-22'!$AX$11:$AX$28)</f>
        <v>0</v>
      </c>
      <c r="BR198" s="174">
        <f>SUMIF('Sunday Races 6-5-22'!$B$11:$B$28,$C198,'Sunday Races 6-5-22'!$AY$11:$AY$28)</f>
        <v>0</v>
      </c>
      <c r="BS198" s="174">
        <f>SUMIF('Sunday Races 6-12-22'!$B$11:$B$24,$C198,'Sunday Races 6-12-22'!$AU$11:$AU$24)</f>
        <v>0</v>
      </c>
      <c r="BT198" s="174">
        <f>SUMIF('Sunday Races 6-12-22'!$B$11:$B$24,$C198,'Sunday Races 6-12-22'!$AV$11:$AV$24)</f>
        <v>0</v>
      </c>
      <c r="BU198" s="174">
        <f>SUMIF('Sunday Races 6-12-22'!$B$11:$B$24,$C198,'Sunday Races 6-12-22'!$AW$11:$AW$24)</f>
        <v>0</v>
      </c>
      <c r="BV198" s="174">
        <f>SUMIF('Sunday Races 6-12-22'!$B$11:$B$24,$C198,'Sunday Races 6-12-22'!$AX$11:$AX$24)</f>
        <v>0</v>
      </c>
      <c r="BW198" s="174">
        <f>SUMIF('Sunday Races 6-12-22'!$B$11:$B$24,$C198,'Sunday Races 6-12-22'!$AY$11:$AY$24)</f>
        <v>0</v>
      </c>
      <c r="BX198" s="174">
        <f>SUMIF('Saturday Races 6-18-22'!$B$11:$B$24,$C198,'Saturday Races 6-18-22'!$AU$11:$AU$24)</f>
        <v>0</v>
      </c>
      <c r="BY198" s="174">
        <f>SUMIF('Saturday Races 6-18-22'!$B$11:$B$24,$C198,'Saturday Races 6-18-22'!$AV$11:$AV$24)</f>
        <v>0</v>
      </c>
      <c r="BZ198" s="174">
        <f>SUMIF('Saturday Races 6-18-22'!$B$11:$B$24,$C198,'Saturday Races 6-18-22'!$AW$11:$AW$24)</f>
        <v>0</v>
      </c>
      <c r="CA198" s="174">
        <f>SUMIF('Saturday Races 6-18-22'!$B$11:$B$24,$C198,'Saturday Races 6-18-22'!$AX$11:$AX$24)</f>
        <v>0</v>
      </c>
      <c r="CB198" s="174">
        <f>SUMIF('Saturday Races 6-18-22'!$B$11:$B$24,$C198,'Saturday Races 6-18-22'!$AY$11:$AY$24)</f>
        <v>0</v>
      </c>
      <c r="CC198" s="174">
        <f>SUMIF('Sunday Races 7-3-22'!$B$11:$B$26,$C198,'Sunday Races 7-3-22'!$AU$11:$AU$26)</f>
        <v>0</v>
      </c>
      <c r="CD198" s="174">
        <f>SUMIF('Sunday Races 7-3-22'!$B$11:$B$26,$C198,'Sunday Races 7-3-22'!$AV$11:$AV$26)</f>
        <v>0</v>
      </c>
      <c r="CE198" s="174">
        <f>SUMIF('Sunday Races 7-3-22'!$B$11:$B$26,$C198,'Sunday Races 7-3-22'!$AW$11:$AW$26)</f>
        <v>0</v>
      </c>
      <c r="CF198" s="174">
        <f>SUMIF('Sunday Races 7-3-22'!$B$11:$B$26,$C198,'Sunday Races 7-3-22'!$AX$11:$AX$26)</f>
        <v>0</v>
      </c>
      <c r="CG198" s="174">
        <f>SUMIF('Sunday Races 7-3-22'!$B$11:$B$26,$C198,'Sunday Races 7-3-22'!$AY$11:$AY$26)</f>
        <v>0</v>
      </c>
      <c r="CH198" s="174">
        <f>SUMIF('Sunday Races 7-31-22'!$B$11:$B$26,$C198,'Sunday Races 7-31-22'!$AU$11:$AU$26)</f>
        <v>0</v>
      </c>
      <c r="CI198" s="174">
        <f>SUMIF('Sunday Races 7-31-22'!$B$11:$B$26,$C198,'Sunday Races 7-31-22'!$AV$11:$AV$26)</f>
        <v>0</v>
      </c>
      <c r="CJ198" s="174">
        <f>SUMIF('Sunday Races 7-31-22'!$B$11:$B$26,$C198,'Sunday Races 7-31-22'!$AW$11:$AW$26)</f>
        <v>0</v>
      </c>
      <c r="CK198" s="174">
        <f>SUMIF('Sunday Races 7-31-22'!$B$11:$B$26,$C198,'Sunday Races 7-31-22'!$AX$11:$AX$26)</f>
        <v>0</v>
      </c>
      <c r="CL198" s="174">
        <f>SUMIF('Sunday Races 7-31-22'!$B$11:$B$26,$C198,'Sunday Races 7-31-22'!$AY$11:$AY$26)</f>
        <v>0</v>
      </c>
      <c r="CM198" s="174">
        <f>SUMIF('Sunday Races 8-14-22'!$B$11:$B$26,$C198,'Sunday Races 8-14-22'!$AU$11:$AU$26)</f>
        <v>0</v>
      </c>
      <c r="CN198" s="174">
        <f>SUMIF('Sunday Races 8-14-22'!$B$11:$B$26,$C198,'Sunday Races 8-14-22'!$AV$11:$AV$26)</f>
        <v>0</v>
      </c>
      <c r="CO198" s="174">
        <f>SUMIF('Sunday Races 8-14-22'!$B$11:$B$26,$C198,'Sunday Races 8-14-22'!$AW$11:$AW$26)</f>
        <v>0</v>
      </c>
      <c r="CP198" s="174">
        <f>SUMIF('Sunday Races 8-14-22'!$B$11:$B$26,$C198,'Sunday Races 8-14-22'!$AX$11:$AX$26)</f>
        <v>0</v>
      </c>
      <c r="CQ198" s="174">
        <f>SUMIF('Sunday Races 8-14-22'!$B$11:$B$26,$C198,'Sunday Races 8-14-22'!$AY$11:$AY$26)</f>
        <v>0</v>
      </c>
      <c r="CR198" s="174">
        <f>SUMIF('Saturday Races 8-20-22'!$B$11:$B$26,$C198,'Saturday Races 8-20-22'!$AU$11:$AU$26)</f>
        <v>0</v>
      </c>
      <c r="CS198" s="174">
        <f>SUMIF('Saturday Races 8-20-22'!$B$11:$B$26,$C198,'Saturday Races 8-20-22'!$AV$11:$AV$26)</f>
        <v>0</v>
      </c>
      <c r="CT198" s="174">
        <f>SUMIF('Saturday Races 8-20-22'!$B$11:$B$26,$C198,'Saturday Races 8-20-22'!$AW$11:$AW$26)</f>
        <v>0</v>
      </c>
      <c r="CU198" s="174">
        <f>SUMIF('Saturday Races 8-20-22'!$B$11:$B$26,$C198,'Saturday Races 8-20-22'!$AX$11:$AX$26)</f>
        <v>0</v>
      </c>
      <c r="CV198" s="174">
        <f>SUMIF('Saturday Races 8-20-22'!$B$11:$B$26,$C198,'Saturday Races 8-20-22'!$AY$11:$AY$26)</f>
        <v>0</v>
      </c>
      <c r="CW198" s="174">
        <f>SUMIF('Sunday Races 9-11-22'!$B$11:$B$20,$C198,'Sunday Races 9-11-22'!$AU$11:$AU$20)</f>
        <v>0</v>
      </c>
      <c r="CX198" s="174">
        <f>SUMIF('Sunday Races 9-11-22'!$B$11:$B$20,$C198,'Sunday Races 9-11-22'!$AV$11:$AV$20)</f>
        <v>0</v>
      </c>
      <c r="CY198" s="174">
        <f>SUMIF('Sunday Races 9-11-22'!$B$11:$B$20,$C198,'Sunday Races 9-11-22'!$AW$11:$AW$20)</f>
        <v>0</v>
      </c>
      <c r="CZ198" s="174">
        <f>SUMIF('Sunday Races 9-11-22'!$B$11:$B$20,$C198,'Sunday Races 9-11-22'!$AX$11:$AX$20)</f>
        <v>0</v>
      </c>
      <c r="DA198" s="174">
        <f>SUMIF('Sunday Races 9-11-22'!$B$11:$B$20,$C198,'Sunday Races 9-11-22'!$AY$11:$AY$20)</f>
        <v>0</v>
      </c>
      <c r="DB198" s="174">
        <f>SUMIF('Sunday Races 10-9-22'!$B$11:$B$21,$C198,'Sunday Races 10-9-22'!$AU$11:$AU$21)</f>
        <v>0</v>
      </c>
      <c r="DC198" s="174">
        <f>SUMIF('Sunday Races 10-9-22'!$B$11:$B$21,$C198,'Sunday Races 10-9-22'!$AV$11:$AV$21)</f>
        <v>0</v>
      </c>
      <c r="DD198" s="174">
        <f>SUMIF('Sunday Races 10-9-22'!$B$11:$B$21,$C198,'Sunday Races 10-9-22'!$AW$11:$AW$21)</f>
        <v>0</v>
      </c>
      <c r="DE198" s="174">
        <f>SUMIF('Sunday Races 10-9-22'!$B$11:$B$21,$C198,'Sunday Races 10-9-22'!$AX$11:$AX$21)</f>
        <v>0</v>
      </c>
      <c r="DF198" s="174">
        <f>SUMIF('Sunday Races 10-9-22'!$B$11:$B$21,$C198,'Sunday Races 10-9-22'!$AY$11:$AY$21)</f>
        <v>0</v>
      </c>
      <c r="DG198" s="174">
        <f>SUMIF('Sunday Races 10-23-22'!$B$11:$B$22,$C198,'Sunday Races 10-23-22'!$AU$11:$AU$22)</f>
        <v>0</v>
      </c>
      <c r="DH198" s="174">
        <f>SUMIF('Sunday Races 10-23-22'!$B$11:$B$22,$C198,'Sunday Races 10-23-22'!$AV$11:$AV$22)</f>
        <v>0</v>
      </c>
      <c r="DI198" s="174">
        <f>SUMIF('Sunday Races 10-23-22'!$B$11:$B$22,$C198,'Sunday Races 10-23-22'!$AW$11:$AW$22)</f>
        <v>0</v>
      </c>
      <c r="DJ198" s="174">
        <f>SUMIF('Sunday Races 10-23-22'!$B$11:$B$22,$C198,'Sunday Races 10-23-22'!$AX$11:$AX$22)</f>
        <v>0</v>
      </c>
      <c r="DK198" s="174">
        <f>SUMIF('Sunday Races 10-23-22'!$B$11:$B$22,$C198,'Sunday Races 10-23-22'!$AY$11:$AY$22)</f>
        <v>0</v>
      </c>
      <c r="DL198" s="175"/>
      <c r="DM198" s="176"/>
      <c r="DN198" s="177">
        <f t="shared" si="183"/>
        <v>0</v>
      </c>
      <c r="DO198" s="177">
        <f t="shared" si="183"/>
        <v>0</v>
      </c>
      <c r="DP198" s="177">
        <f t="shared" si="183"/>
        <v>0</v>
      </c>
      <c r="DQ198" s="177">
        <f t="shared" si="183"/>
        <v>0</v>
      </c>
      <c r="DR198" s="177">
        <f t="shared" si="183"/>
        <v>0</v>
      </c>
      <c r="DS198" s="177">
        <f t="shared" si="183"/>
        <v>0</v>
      </c>
      <c r="DT198" s="177">
        <f t="shared" si="183"/>
        <v>0</v>
      </c>
      <c r="DU198" s="177">
        <f t="shared" si="183"/>
        <v>0</v>
      </c>
      <c r="DV198" s="177">
        <f t="shared" si="183"/>
        <v>0</v>
      </c>
      <c r="DW198" s="177">
        <f t="shared" si="183"/>
        <v>0</v>
      </c>
      <c r="DX198" s="177">
        <f t="shared" si="184"/>
        <v>0</v>
      </c>
      <c r="DY198" s="177">
        <f t="shared" si="184"/>
        <v>0</v>
      </c>
      <c r="DZ198" s="177">
        <f t="shared" si="184"/>
        <v>0</v>
      </c>
      <c r="EA198" s="177">
        <f t="shared" si="184"/>
        <v>0</v>
      </c>
      <c r="EB198" s="177">
        <f t="shared" si="184"/>
        <v>0</v>
      </c>
      <c r="EC198" s="177">
        <f t="shared" si="184"/>
        <v>0</v>
      </c>
      <c r="ED198" s="177">
        <f t="shared" si="184"/>
        <v>0</v>
      </c>
      <c r="EE198" s="177">
        <f t="shared" si="184"/>
        <v>0</v>
      </c>
      <c r="EF198" s="177">
        <f t="shared" si="184"/>
        <v>0</v>
      </c>
      <c r="EG198" s="177">
        <f t="shared" si="184"/>
        <v>0</v>
      </c>
      <c r="EH198" s="177">
        <f t="shared" si="185"/>
        <v>0</v>
      </c>
      <c r="EI198" s="177">
        <f t="shared" si="185"/>
        <v>0</v>
      </c>
      <c r="EJ198" s="177">
        <f t="shared" si="185"/>
        <v>0</v>
      </c>
      <c r="EK198" s="177">
        <f t="shared" si="185"/>
        <v>0</v>
      </c>
      <c r="EL198" s="177">
        <f t="shared" si="185"/>
        <v>0</v>
      </c>
      <c r="EM198" s="177">
        <f t="shared" si="185"/>
        <v>0</v>
      </c>
      <c r="EN198" s="177">
        <f t="shared" si="185"/>
        <v>0</v>
      </c>
      <c r="EO198" s="177">
        <f t="shared" si="185"/>
        <v>0</v>
      </c>
      <c r="EP198" s="177">
        <f t="shared" si="185"/>
        <v>0</v>
      </c>
      <c r="EQ198" s="177">
        <f t="shared" si="185"/>
        <v>0</v>
      </c>
      <c r="ER198" s="177">
        <f t="shared" si="186"/>
        <v>0</v>
      </c>
      <c r="ES198" s="177">
        <f t="shared" si="186"/>
        <v>0</v>
      </c>
      <c r="ET198" s="177">
        <f t="shared" si="186"/>
        <v>0</v>
      </c>
      <c r="EU198" s="177">
        <f t="shared" si="186"/>
        <v>0</v>
      </c>
      <c r="EV198" s="177">
        <f t="shared" si="186"/>
        <v>0</v>
      </c>
      <c r="EW198" s="177">
        <f t="shared" si="186"/>
        <v>0</v>
      </c>
      <c r="EX198" s="177">
        <f t="shared" si="186"/>
        <v>0</v>
      </c>
      <c r="EY198" s="177">
        <f t="shared" si="186"/>
        <v>0</v>
      </c>
      <c r="EZ198" s="177">
        <f t="shared" si="186"/>
        <v>0</v>
      </c>
      <c r="FA198" s="177">
        <f t="shared" si="186"/>
        <v>0</v>
      </c>
      <c r="FB198" s="177">
        <f t="shared" si="187"/>
        <v>0</v>
      </c>
      <c r="FC198" s="177">
        <f t="shared" si="187"/>
        <v>0</v>
      </c>
      <c r="FD198" s="177">
        <f t="shared" si="187"/>
        <v>0</v>
      </c>
      <c r="FE198" s="177">
        <f t="shared" si="187"/>
        <v>0</v>
      </c>
      <c r="FF198" s="177">
        <f t="shared" si="187"/>
        <v>0</v>
      </c>
      <c r="FG198" s="177">
        <f t="shared" si="187"/>
        <v>0</v>
      </c>
      <c r="FH198" s="177">
        <f t="shared" si="187"/>
        <v>0</v>
      </c>
      <c r="FI198" s="177">
        <f t="shared" si="187"/>
        <v>0</v>
      </c>
      <c r="FJ198" s="177">
        <f t="shared" si="187"/>
        <v>0</v>
      </c>
      <c r="FK198" s="177">
        <f t="shared" si="187"/>
        <v>0</v>
      </c>
      <c r="FL198" s="177">
        <f t="shared" si="188"/>
        <v>0</v>
      </c>
      <c r="FM198" s="177">
        <f t="shared" si="188"/>
        <v>0</v>
      </c>
      <c r="FN198" s="177">
        <f t="shared" si="188"/>
        <v>0</v>
      </c>
      <c r="FO198" s="177">
        <f t="shared" si="188"/>
        <v>0</v>
      </c>
      <c r="FP198" s="177">
        <f t="shared" si="188"/>
        <v>0</v>
      </c>
      <c r="FQ198" s="177">
        <f t="shared" si="188"/>
        <v>0</v>
      </c>
      <c r="FR198" s="177">
        <f t="shared" si="188"/>
        <v>0</v>
      </c>
      <c r="FS198" s="177">
        <f t="shared" si="188"/>
        <v>0</v>
      </c>
      <c r="FT198" s="177">
        <f t="shared" si="188"/>
        <v>0</v>
      </c>
      <c r="FU198" s="177">
        <f t="shared" si="188"/>
        <v>0</v>
      </c>
      <c r="FV198" s="177">
        <f t="shared" si="188"/>
        <v>0</v>
      </c>
      <c r="FW198" s="177">
        <f t="shared" si="188"/>
        <v>0</v>
      </c>
      <c r="FX198" s="177">
        <f t="shared" si="188"/>
        <v>0</v>
      </c>
      <c r="FY198" s="177">
        <f t="shared" si="188"/>
        <v>0</v>
      </c>
      <c r="FZ198" s="177">
        <f t="shared" si="188"/>
        <v>0</v>
      </c>
      <c r="GA198" s="177"/>
      <c r="GB198" s="229">
        <f t="shared" si="189"/>
        <v>0</v>
      </c>
      <c r="GC198" s="229">
        <f t="shared" si="190"/>
        <v>0</v>
      </c>
      <c r="GD198" s="174">
        <f>SUMIF('One Day 12-04-21 Scots'!$B$11:$B$24,$C198,'One Day 12-04-21 Scots'!$AU$11:$AU$24)</f>
        <v>0</v>
      </c>
      <c r="GE198" s="174">
        <f>SUMIF('One Day 12-04-21 Scots'!$B$11:$B$24,$C198,'One Day 12-04-21 Scots'!$AV$11:$AV$24)</f>
        <v>0</v>
      </c>
      <c r="GF198" s="174">
        <f>SUMIF('One Day 12-04-21 Scots'!$B$11:$B$24,$C198,'One Day 12-04-21 Scots'!$AW$11:$AW$24)</f>
        <v>0</v>
      </c>
      <c r="GG198" s="174">
        <f>SUMIF('One Day 12-04-21 Scots'!$B$11:$B$24,$C198,'One Day 12-04-21 Scots'!$AX$11:$AX$24)</f>
        <v>0</v>
      </c>
      <c r="GH198" s="174">
        <f>SUMIF('One Day 12-04-21 Scots'!$B$11:$B$24,$C198,'One Day 12-04-21 Scots'!$AY$11:$AY$24)</f>
        <v>0</v>
      </c>
      <c r="GI198" s="174">
        <f>SUMIF('One Day 12-04-21 Thistles'!$B$11:$B$25,$C198,'One Day 12-04-21 Thistles'!$AU$11:$AU$25)</f>
        <v>0</v>
      </c>
      <c r="GJ198" s="174">
        <f>SUMIF('One Day 12-04-21 Thistles'!$B$11:$B$25,$C198,'One Day 12-04-21 Thistles'!$AV$11:$AV$25)</f>
        <v>0</v>
      </c>
      <c r="GK198" s="174">
        <f>SUMIF('One Day 12-04-21 Thistles'!$B$11:$B$25,$C198,'One Day 12-04-21 Thistles'!$AW$11:$AW$25)</f>
        <v>0</v>
      </c>
      <c r="GL198" s="174">
        <f>SUMIF('One Day 12-04-21 Thistles'!$B$11:$B$25,$C198,'One Day 12-04-21 Thistles'!$AX$11:$AX$25)</f>
        <v>0</v>
      </c>
      <c r="GM198" s="174">
        <f>SUMIF('One Day 12-04-21 Thistles'!$B$11:$B$25,$C198,'One Day 12-04-21 Thistles'!$AY$11:$AY$25)</f>
        <v>0</v>
      </c>
      <c r="GN198" s="174">
        <f>SUMIF('Chili One Day 2-12-22 Scots'!$B$11:$B$27,$C198,'Chili One Day 2-12-22 Scots'!$AU$11:$AU$27)</f>
        <v>0</v>
      </c>
      <c r="GO198" s="174">
        <f>SUMIF('Chili One Day 2-12-22 Scots'!$B$11:$B$27,$C198,'Chili One Day 2-12-22 Scots'!$AV$11:$AV$27)</f>
        <v>0</v>
      </c>
      <c r="GP198" s="174">
        <f>SUMIF('Chili One Day 2-12-22 Scots'!$B$11:$B$27,$C198,'Chili One Day 2-12-22 Scots'!$AW$11:$AW$27)</f>
        <v>0</v>
      </c>
      <c r="GQ198" s="174">
        <f>SUMIF('Chili One Day 2-12-22 Scots'!$B$11:$B$27,$C198,'Chili One Day 2-12-22 Scots'!$AX$11:$AX$27)</f>
        <v>0</v>
      </c>
      <c r="GR198" s="174">
        <f>SUMIF('Chili One Day 2-12-22 Scots'!$B$11:$B$27,$C198,'Chili One Day 2-12-22 Scots'!$AY$11:$AY$27)</f>
        <v>0</v>
      </c>
      <c r="GS198" s="174">
        <f>SUMIF('Chili One Day 2-12-22 Thistles'!$B$11:$B$27,$C198,'Chili One Day 2-12-22 Thistles'!$AU$11:$AU$27)</f>
        <v>0</v>
      </c>
      <c r="GT198" s="174">
        <f>SUMIF('Chili One Day 2-12-22 Thistles'!$B$11:$B$27,$C198,'Chili One Day 2-12-22 Thistles'!$AV$11:$AV$27)</f>
        <v>0</v>
      </c>
      <c r="GU198" s="174">
        <f>SUMIF('Chili One Day 2-12-22 Thistles'!$B$11:$B$27,$C198,'Chili One Day 2-12-22 Thistles'!$AW$11:$AW$27)</f>
        <v>0</v>
      </c>
      <c r="GV198" s="174">
        <f>SUMIF('Chili One Day 2-12-22 Thistles'!$B$11:$B$27,$C198,'Chili One Day 2-12-22 Thistles'!$AX$11:$AX$27)</f>
        <v>0</v>
      </c>
      <c r="GW198" s="174">
        <f>SUMIF('Chili One Day 2-12-22 Thistles'!$B$11:$B$27,$C198,'Chili One Day 2-12-22 Thistles'!$AY$11:$AY$27)</f>
        <v>0</v>
      </c>
      <c r="GX198" s="174">
        <f>SUMIF('Ironman One Day 3-5-22 FS'!$B$11:$B$26,$C198,'Ironman One Day 3-5-22 FS'!$AU$11:$AU$26)</f>
        <v>0</v>
      </c>
      <c r="GY198" s="174">
        <f>SUMIF('Ironman One Day 3-5-22 FS'!$B$11:$B$26,$C198,'Ironman One Day 3-5-22 FS'!$AV$11:$AV$26)</f>
        <v>0</v>
      </c>
      <c r="GZ198" s="174">
        <f>SUMIF('Ironman One Day 3-5-22 FS'!$B$11:$B$26,$C198,'Ironman One Day 3-5-22 FS'!$AW$11:$AW$26)</f>
        <v>0</v>
      </c>
      <c r="HA198" s="174">
        <f>SUMIF('Ironman One Day 3-5-22 FS'!$B$11:$B$26,$C198,'Ironman One Day 3-5-22 FS'!$AX$11:$AX$26)</f>
        <v>0</v>
      </c>
      <c r="HB198" s="174">
        <f>SUMIF('Ironman One Day 3-5-22 FS'!$B$11:$B$26,$C198,'Ironman One Day 3-5-22 FS'!$AY$11:$AY$26)</f>
        <v>0</v>
      </c>
      <c r="HC198" s="174">
        <f>SUMIF('Ironman One Day 3-5-22 420'!$B$11:$B$26,$C198,'Ironman One Day 3-5-22 420'!$AU$11:$AU$26)</f>
        <v>0</v>
      </c>
      <c r="HD198" s="174">
        <f>SUMIF('Ironman One Day 3-5-22 420'!$B$11:$B$26,$C198,'Ironman One Day 3-5-22 420'!$AV$11:$AV$26)</f>
        <v>0</v>
      </c>
      <c r="HE198" s="174">
        <f>SUMIF('Ironman One Day 3-5-22 420'!$B$11:$B$26,$C198,'Ironman One Day 3-5-22 420'!$AW$11:$AW$26)</f>
        <v>0</v>
      </c>
      <c r="HF198" s="174">
        <f>SUMIF('Ironman One Day 3-5-22 420'!$B$11:$B$26,$C198,'Ironman One Day 3-5-22 420'!$AX$11:$AX$26)</f>
        <v>0</v>
      </c>
      <c r="HG198" s="174">
        <f>SUMIF('Ironman One Day 3-5-22 420'!$B$11:$B$26,$C198,'Ironman One Day 3-5-22 420'!$AY$11:$AY$26)</f>
        <v>0</v>
      </c>
      <c r="HH198" s="174">
        <f>SUMIF('Easter One Day 4-16-22 FS'!$B$11:$B$25,$C198,'Easter One Day 4-16-22 FS'!$AU$11:$AU$25)</f>
        <v>0</v>
      </c>
      <c r="HI198" s="174">
        <f>SUMIF('Easter One Day 4-16-22 FS'!$B$11:$B$25,$C198,'Easter One Day 4-16-22 FS'!$AV$11:$AV$25)</f>
        <v>0</v>
      </c>
      <c r="HJ198" s="174">
        <f>SUMIF('Easter One Day 4-16-22 FS'!$B$11:$B$25,$C198,'Easter One Day 4-16-22 FS'!$AW$11:$AW$25)</f>
        <v>0</v>
      </c>
      <c r="HK198" s="174">
        <f>SUMIF('Easter One Day 4-16-22 FS'!$B$11:$B$25,$C198,'Easter One Day 4-16-22 FS'!$AX$11:$AX$25)</f>
        <v>0</v>
      </c>
      <c r="HL198" s="174">
        <f>SUMIF('Easter One Day 4-16-22 FS'!$B$11:$B$25,$C198,'Easter One Day 4-16-22 FS'!$AY$11:$AY$25)</f>
        <v>0</v>
      </c>
      <c r="HM198" s="174">
        <f>SUMIF('Easter One Day 4-16-22 TH'!$B$11:$B$25,$C198,'Easter One Day 4-16-22 TH'!$AU$11:$AU$25)</f>
        <v>0</v>
      </c>
      <c r="HN198" s="174">
        <f>SUMIF('Easter One Day 4-16-22 TH'!$B$11:$B$25,$C198,'Easter One Day 4-16-22 TH'!$AV$11:$AV$25)</f>
        <v>0</v>
      </c>
      <c r="HO198" s="174">
        <f>SUMIF('Easter One Day 4-16-22 TH'!$B$11:$B$25,$C198,'Easter One Day 4-16-22 TH'!$AW$11:$AW$25)</f>
        <v>0</v>
      </c>
      <c r="HP198" s="174">
        <f>SUMIF('Easter One Day 4-16-22 TH'!$B$11:$B$25,$C198,'Easter One Day 4-16-22 TH'!$AX$11:$AX$25)</f>
        <v>0</v>
      </c>
      <c r="HQ198" s="174">
        <f>SUMIF('Easter One Day 4-16-22 TH'!$B$11:$B$25,$C198,'Easter One Day 4-16-22 TH'!$AY$11:$AY$25)</f>
        <v>0</v>
      </c>
      <c r="HR198" s="174">
        <f>SUMIF('Long Distance Race 5-7-22'!$B$11:$B$25,$C198,'Long Distance Race 5-7-22'!$AU$11:$AU$25)</f>
        <v>0</v>
      </c>
      <c r="HS198" s="174">
        <f>SUMIF('Long Distance Race 5-7-22'!$B$11:$B$18,$C198,'Long Distance Race 5-7-22'!$AV$11:$AV$18)</f>
        <v>0</v>
      </c>
      <c r="HT198" s="174">
        <f>SUMIF('Long Distance Race 5-7-22'!$B$11:$B$18,$C198,'Long Distance Race 5-7-22'!$AW$11:$AW$18)</f>
        <v>0</v>
      </c>
      <c r="HU198" s="174">
        <f>SUMIF('Long Distance Race 5-7-22'!$B$11:$B$18,$C198,'Long Distance Race 5-7-22'!$AX$11:$AX$18)</f>
        <v>0</v>
      </c>
      <c r="HV198" s="174">
        <f>SUMIF('Long Distance Race 5-7-22'!$B$11:$B$18,$C198,'Long Distance Race 5-7-22'!$AY$11:$AY$18)</f>
        <v>0</v>
      </c>
      <c r="HW198" s="174">
        <f>SUMIF('Memorial Day Regatta 5-28-22 Op'!$B$11:$B$25,$C198,'Memorial Day Regatta 5-28-22 Op'!$AU$11:$AU$25)</f>
        <v>0</v>
      </c>
      <c r="HX198" s="174">
        <f>SUMIF('Memorial Day Regatta 5-28-22 Op'!$B$11:$B$18,$C198,'Memorial Day Regatta 5-28-22 Op'!$AV$11:$AV$18)</f>
        <v>0</v>
      </c>
      <c r="HY198" s="174">
        <f>SUMIF('Memorial Day Regatta 5-28-22 Op'!$B$11:$B$18,$C198,'Memorial Day Regatta 5-28-22 Op'!$AW$11:$AW$18)</f>
        <v>0</v>
      </c>
      <c r="HZ198" s="174">
        <f>SUMIF('Memorial Day Regatta 5-28-22 Op'!$B$11:$B$18,$C198,'Memorial Day Regatta 5-28-22 Op'!$AX$11:$AX$18)</f>
        <v>0</v>
      </c>
      <c r="IA198" s="174">
        <f>SUMIF('Memorial Day Regatta 5-28-22 Op'!$B$11:$B$18,$C198,'Memorial Day Regatta 5-28-22 Op'!$AY$11:$AY$18)</f>
        <v>0</v>
      </c>
      <c r="IB198" s="174">
        <f>SUMIF('Caldwell Cup 6-25-22 TH'!$B$11:$B$25,$C198,'Caldwell Cup 6-25-22 TH'!$AU$11:$AU$25)</f>
        <v>0</v>
      </c>
      <c r="IC198" s="174">
        <f>SUMIF('Caldwell Cup 6-25-22 TH'!$B$11:$B$25,$C198,'Caldwell Cup 6-25-22 TH'!$AV$11:$AV$25)</f>
        <v>0</v>
      </c>
      <c r="ID198" s="174">
        <f>SUMIF('Caldwell Cup 6-25-22 TH'!$B$11:$B$25,$C198,'Caldwell Cup 6-25-22 TH'!$AW$11:$AW$25)</f>
        <v>0</v>
      </c>
      <c r="IE198" s="174">
        <f>SUMIF('Caldwell Cup 6-25-22 TH'!$B$11:$B$25,$C198,'Caldwell Cup 6-25-22 TH'!$AX$11:$AX$25)</f>
        <v>0</v>
      </c>
      <c r="IF198" s="174">
        <f>SUMIF('Caldwell Cup 6-25-22 TH'!$B$11:$B$25,$C198,'Caldwell Cup 6-25-22 TH'!$AY$11:$AY$25)</f>
        <v>0</v>
      </c>
      <c r="IG198" s="174">
        <f>SUMIF('Caldwell Cup 6-25-22 FS'!$B$11:$B$21,$C198,'Caldwell Cup 6-25-22 FS'!$AU$11:$AU$21)</f>
        <v>0</v>
      </c>
      <c r="IH198" s="174">
        <f>SUMIF('Caldwell Cup 6-25-22 FS'!$B$11:$B$21,$C198,'Caldwell Cup 6-25-22 FS'!$AV$11:$AV$21)</f>
        <v>0</v>
      </c>
      <c r="II198" s="174">
        <f>SUMIF('Caldwell Cup 6-25-22 FS'!$B$11:$B$21,$C198,'Caldwell Cup 6-25-22 FS'!$AW$11:$AW$21)</f>
        <v>0</v>
      </c>
      <c r="IJ198" s="174">
        <f>SUMIF('Caldwell Cup 6-25-22 FS'!$B$11:$B$21,$C198,'Caldwell Cup 6-25-22 FS'!$AX$11:$AX$21)</f>
        <v>0</v>
      </c>
      <c r="IK198" s="174">
        <f>SUMIF('Caldwell Cup 6-25-22 FS'!$B$11:$B$21,$C198,'Caldwell Cup 6-25-22 FS'!$AY$11:$AY$21)</f>
        <v>0</v>
      </c>
      <c r="IL198" s="174">
        <f>SUMIF('Caldwell Cup 6-25-22 Lasers'!$B$11:$B$23,$C198,'Caldwell Cup 6-25-22 Lasers'!$AU$11:$AU$23)</f>
        <v>0</v>
      </c>
      <c r="IM198" s="174">
        <f>SUMIF('Caldwell Cup 6-25-22 Lasers'!$B$11:$B$23,$C198,'Caldwell Cup 6-25-22 Lasers'!$AV$11:$AV$23)</f>
        <v>0</v>
      </c>
      <c r="IN198" s="174">
        <f>SUMIF('Caldwell Cup 6-25-22 Lasers'!$B$11:$B$23,$C198,'Caldwell Cup 6-25-22 Lasers'!$AW$11:$AW$23)</f>
        <v>0</v>
      </c>
      <c r="IO198" s="174">
        <f>SUMIF('Caldwell Cup 6-25-22 Lasers'!$B$11:$B$23,$C198,'Caldwell Cup 6-25-22 Lasers'!$AX$11:$AX$23)</f>
        <v>0</v>
      </c>
      <c r="IP198" s="174">
        <f>SUMIF('Caldwell Cup 6-25-22 Lasers'!$B$11:$B$23,$C198,'Caldwell Cup 6-25-22 Lasers'!$AY$11:$AY$23)</f>
        <v>0</v>
      </c>
      <c r="IQ198" s="174">
        <f>SUMIF('Labor Day Regatta 9-3-22 FS'!$B$11:$B$30,$C198,'Labor Day Regatta 9-3-22 FS'!$AU$11:$AU$30)</f>
        <v>0</v>
      </c>
      <c r="IR198" s="174">
        <f>SUMIF('Labor Day Regatta 9-3-22 FS'!$B$11:$B$30,$C198,'Labor Day Regatta 9-3-22 FS'!$AV$11:$AV$30)</f>
        <v>0</v>
      </c>
      <c r="IS198" s="174">
        <f>SUMIF('Labor Day Regatta 9-3-22 FS'!$B$11:$B$30,$C198,'Labor Day Regatta 9-3-22 FS'!$AW$11:$AW$30)</f>
        <v>0</v>
      </c>
      <c r="IT198" s="174">
        <f>SUMIF('Labor Day Regatta 9-3-22 FS'!$B$11:$B$30,$C198,'Labor Day Regatta 9-3-22 FS'!$AX$11:$AX$30)</f>
        <v>0</v>
      </c>
      <c r="IU198" s="174">
        <f>SUMIF('Labor Day Regatta 9-3-22 FS'!$B$11:$B$30,$C198,'Labor Day Regatta 9-3-22 FS'!$AY$11:$AY$30)</f>
        <v>0</v>
      </c>
      <c r="IV198" s="174">
        <f>SUMIF('2022-09-17 Leukemia Cup FS'!$B$11:$B$26,$C198,'2022-09-17 Leukemia Cup FS'!$AU$11:$AU$26)</f>
        <v>0</v>
      </c>
      <c r="IW198" s="174">
        <f>SUMIF('2022-09-17 Leukemia Cup FS'!$B$11:$B$26,$C198,'2022-09-17 Leukemia Cup FS'!$AV$11:$AV$26)</f>
        <v>0</v>
      </c>
      <c r="IX198" s="174">
        <f>SUMIF('2022-09-17 Leukemia Cup FS'!$B$11:$B$26,$C198,'2022-09-17 Leukemia Cup FS'!$AW$11:$AW$26)</f>
        <v>0</v>
      </c>
      <c r="IY198" s="174">
        <f>SUMIF('2022-09-17 Leukemia Cup FS'!$B$11:$B$26,$C198,'2022-09-17 Leukemia Cup FS'!$AX$11:$AX$26)</f>
        <v>0</v>
      </c>
      <c r="IZ198" s="174">
        <f>SUMIF('2022-09-17 Leukemia Cup FS'!$B$11:$B$26,$C198,'2022-09-17 Leukemia Cup FS'!$AY$11:$AY$26)</f>
        <v>0</v>
      </c>
      <c r="JA198" s="174">
        <f>SUMIF('2022-09-17 Leukemia Cup TH'!$B$11:$B$28,$C198,'2022-09-17 Leukemia Cup TH'!$AU$11:$AU$28)</f>
        <v>0</v>
      </c>
      <c r="JB198" s="174">
        <f>SUMIF('2022-09-17 Leukemia Cup TH'!$B$11:$B$28,$C198,'2022-09-17 Leukemia Cup TH'!$AV$11:$AV$28)</f>
        <v>0</v>
      </c>
      <c r="JC198" s="174">
        <f>SUMIF('2022-09-17 Leukemia Cup TH'!$B$11:$B$28,$C198,'2022-09-17 Leukemia Cup TH'!$AW$11:$AW$28)</f>
        <v>0</v>
      </c>
      <c r="JD198" s="174">
        <f>SUMIF('2022-09-17 Leukemia Cup TH'!$B$11:$B$28,$C198,'2022-09-17 Leukemia Cup TH'!$AX$11:$AX$28)</f>
        <v>0</v>
      </c>
      <c r="JE198" s="174">
        <f>SUMIF('2022-09-17 Leukemia Cup TH'!$B$11:$B$28,$C198,'2022-09-17 Leukemia Cup TH'!$AY$11:$AY$28)</f>
        <v>0</v>
      </c>
      <c r="JF198" s="174">
        <f>SUMIF('Smith-Berry LDR 9-24-22'!$B$11:$B$30,$C198,'Smith-Berry LDR 9-24-22'!$AU$11:$AU$30)</f>
        <v>0</v>
      </c>
      <c r="JG198" s="174">
        <f>SUMIF('Smith-Berry LDR 9-24-22'!$B$11:$B$30,$C198,'Smith-Berry LDR 9-24-22'!$AV$11:$AV$30)</f>
        <v>0</v>
      </c>
      <c r="JH198" s="174">
        <f>SUMIF('Smith-Berry LDR 9-24-22'!$B$11:$B$30,$C198,'Smith-Berry LDR 9-24-22'!$AW$11:$AW$30)</f>
        <v>0</v>
      </c>
      <c r="JI198" s="174">
        <f>SUMIF('Smith-Berry LDR 9-24-22'!$B$11:$B$30,$C198,'Smith-Berry LDR 9-24-22'!$AX$11:$AX$30)</f>
        <v>0</v>
      </c>
      <c r="JJ198" s="174">
        <f>SUMIF('Smith-Berry LDR 9-24-22'!$B$11:$B$30,$C198,'Smith-Berry LDR 9-24-22'!$AY$11:$AY$30)</f>
        <v>0</v>
      </c>
      <c r="JK198" s="174">
        <f>SUMIF('Great Scot 10-1-22 Cham'!$B$11:$B$38,$C198,'Great Scot 10-1-22 Cham'!$AU$11:$AU$38)</f>
        <v>0</v>
      </c>
      <c r="JL198" s="174">
        <f>SUMIF('Great Scot 10-1-22 Cham'!$B$11:$B$38,$C198,'Great Scot 10-1-22 Cham'!$AV$11:$AV$38)</f>
        <v>0</v>
      </c>
      <c r="JM198" s="174">
        <f>SUMIF('Great Scot 10-1-22 Cham'!$B$11:$B$38,$C198,'Great Scot 10-1-22 Cham'!$AW$11:$AW$38)</f>
        <v>0</v>
      </c>
      <c r="JN198" s="174">
        <f>SUMIF('Great Scot 10-1-22 Cham'!$B$11:$B$38,$C198,'Great Scot 10-1-22 Cham'!$AX$11:$AX$38)</f>
        <v>0</v>
      </c>
      <c r="JO198" s="174">
        <f>SUMIF('Great Scot 10-1-22 Cham'!$B$11:$B$38,$C198,'Great Scot 10-1-22 Cham'!$AY$11:$AY$38)</f>
        <v>0</v>
      </c>
      <c r="JP198" s="174">
        <f>SUMIF('Great Scot 10-1-22 Chal'!$B$11:$B$28,$C198,'Great Scot 10-1-22 Chal'!$AU$11:$AU$28)</f>
        <v>0</v>
      </c>
      <c r="JQ198" s="174">
        <f>SUMIF('Great Scot 10-1-22 Chal'!$B$11:$B$28,$C198,'Great Scot 10-1-22 Chal'!$AV$11:$AV$28)</f>
        <v>0</v>
      </c>
      <c r="JR198" s="174">
        <f>SUMIF('Great Scot 10-1-22 Chal'!$B$11:$B$28,$C198,'Great Scot 10-1-22 Chal'!$AW$11:$AW$28)</f>
        <v>0</v>
      </c>
      <c r="JS198" s="174">
        <f>SUMIF('Great Scot 10-1-22 Chal'!$B$11:$B$28,$C198,'Great Scot 10-1-22 Chal'!$AX$11:$AX$28)</f>
        <v>0</v>
      </c>
      <c r="JT198" s="174">
        <f>SUMIF('Great Scot 10-1-22 Chal'!$B$11:$B$28,$C198,'Great Scot 10-1-22 Chal'!$AY$11:$AY$28)</f>
        <v>0</v>
      </c>
      <c r="JU198" s="174">
        <f>SUMIF('Great Pumpkin Regatta 10-15-22'!$B$11:$B$54,$C198,'Great Pumpkin Regatta 10-15-22'!$AU$11:$AU$54)</f>
        <v>0</v>
      </c>
      <c r="JV198" s="174">
        <f>SUMIF('Great Pumpkin Regatta 10-15-22'!$B$11:$B$54,$C198,'Great Pumpkin Regatta 10-15-22'!$AV$11:$AV$54)</f>
        <v>0</v>
      </c>
      <c r="JW198" s="174">
        <f>SUMIF('Great Pumpkin Regatta 10-15-22'!$B$11:$B$54,$C198,'Great Pumpkin Regatta 10-15-22'!$AW$11:$AW$54)</f>
        <v>0</v>
      </c>
      <c r="JX198" s="174">
        <f>SUMIF('Great Pumpkin Regatta 10-15-22'!$B$11:$B$54,$C198,'Great Pumpkin Regatta 10-15-22'!$AX$11:$AX$54)</f>
        <v>0</v>
      </c>
      <c r="JY198" s="174">
        <f>SUMIF('Great Pumpkin Regatta 10-15-22'!$B$11:$B$54,$C198,'Great Pumpkin Regatta 10-15-22'!$AY$11:$AY$54)</f>
        <v>0</v>
      </c>
      <c r="JZ198" s="174">
        <f>SUMIF('One Day Regatta 10-29-22 FS'!$B$11:$B$19,$C198,'One Day Regatta 10-29-22 FS'!$AU$11:$AU$19)</f>
        <v>0</v>
      </c>
      <c r="KA198" s="174">
        <f>SUMIF('One Day Regatta 10-29-22 FS'!$B$11:$B$19,$C198,'One Day Regatta 10-29-22 FS'!$AV$11:$AV$19)</f>
        <v>0</v>
      </c>
      <c r="KB198" s="174">
        <f>SUMIF('One Day Regatta 10-29-22 FS'!$B$11:$B$19,$C198,'One Day Regatta 10-29-22 FS'!$AW$11:$AW$19)</f>
        <v>0</v>
      </c>
      <c r="KC198" s="174">
        <f>SUMIF('One Day Regatta 10-29-22 FS'!$B$11:$B$19,$C198,'One Day Regatta 10-29-22 FS'!$AX$11:$AX$19)</f>
        <v>0</v>
      </c>
      <c r="KD198" s="174">
        <f>SUMIF('One Day Regatta 10-29-22 FS'!$B$11:$B$19,$C198,'One Day Regatta 10-29-22 FS'!$AY$11:$AY$19)</f>
        <v>0</v>
      </c>
    </row>
    <row r="199" spans="1:290" ht="15" customHeight="1" x14ac:dyDescent="0.2">
      <c r="A199" s="134"/>
      <c r="B199" s="134">
        <f t="shared" si="177"/>
        <v>36</v>
      </c>
      <c r="C199" s="170"/>
      <c r="D199" s="171">
        <f t="shared" si="191"/>
        <v>0</v>
      </c>
      <c r="E199" s="172">
        <f t="shared" si="192"/>
        <v>0</v>
      </c>
      <c r="F199" s="171">
        <f t="shared" si="193"/>
        <v>0</v>
      </c>
      <c r="G199" s="171">
        <v>0</v>
      </c>
      <c r="H199" s="171">
        <f t="shared" si="194"/>
        <v>0</v>
      </c>
      <c r="I199" s="173">
        <f t="shared" si="195"/>
        <v>0</v>
      </c>
      <c r="J199" s="173"/>
      <c r="K199" s="174">
        <f>SUMIF('Saturday Race 11-06-21'!$B$11:$B$21,$C199,'Saturday Race 11-06-21'!$AU$11:$AU$21)</f>
        <v>0</v>
      </c>
      <c r="L199" s="174">
        <f>SUMIF('Saturday Race 11-06-21'!$B$11:$B$21,$C199,'Saturday Race 11-06-21'!$AV$11:$AV$21)</f>
        <v>0</v>
      </c>
      <c r="M199" s="174">
        <f>SUMIF('Saturday Race 11-06-21'!$B$11:$B$21,$C199,'Saturday Race 11-06-21'!$AW$11:$AW$21)</f>
        <v>0</v>
      </c>
      <c r="N199" s="174">
        <f>SUMIF('Saturday Race 11-06-21'!$B$11:$B$21,$C199,'Saturday Race 11-06-21'!$AX$11:$AX$21)</f>
        <v>0</v>
      </c>
      <c r="O199" s="174">
        <f>SUMIF('Saturday Race 11-06-21'!$B$11:$B$21,$C199,'Saturday Race 11-06-21'!$AY$11:$AY$21)</f>
        <v>0</v>
      </c>
      <c r="P199" s="174">
        <f>SUMIF('Saturday Race 11-20-21'!$B$11:$B$20,$C199,'Saturday Race 11-20-21'!$AU$11:$AU$20)</f>
        <v>0</v>
      </c>
      <c r="Q199" s="174">
        <f>SUMIF('Saturday Race 11-20-21'!$B$11:$B$20,$C199,'Saturday Race 11-20-21'!$AV$11:$AV$20)</f>
        <v>0</v>
      </c>
      <c r="R199" s="174">
        <f>SUMIF('Saturday Race 11-20-21'!$B$11:$B$20,$C199,'Saturday Race 11-20-21'!$AW$11:$AW$20)</f>
        <v>0</v>
      </c>
      <c r="S199" s="174">
        <f>SUMIF('Saturday Race 11-20-21'!$B$11:$B$20,$C199,'Saturday Race 11-20-21'!$AX$11:$AX$20)</f>
        <v>0</v>
      </c>
      <c r="T199" s="174">
        <f>SUMIF('Saturday Race 11-20-21'!$B$11:$B$20,$C199,'Saturday Race 11-20-21'!$AY$11:$AY$20)</f>
        <v>0</v>
      </c>
      <c r="U199" s="174">
        <f>SUMIF('Saturday Race 1-08-22'!$B$11:$B$20,$C199,'Saturday Race 1-08-22'!$AU$11:$AU$20)</f>
        <v>0</v>
      </c>
      <c r="V199" s="174">
        <f>SUMIF('Saturday Race 1-08-22'!$B$11:$B$20,$C199,'Saturday Race 1-08-22'!$AV$11:$AV$20)</f>
        <v>0</v>
      </c>
      <c r="W199" s="174">
        <f>SUMIF('Saturday Race 1-08-22'!$B$11:$B$20,$C199,'Saturday Race 1-08-22'!$AW$11:$AW$20)</f>
        <v>0</v>
      </c>
      <c r="X199" s="174">
        <f>SUMIF('Saturday Race 1-08-22'!$B$11:$B$20,$C199,'Saturday Race 1-08-22'!$AX$11:$AX$20)</f>
        <v>0</v>
      </c>
      <c r="Y199" s="174">
        <f>SUMIF('Saturday Race 1-08-22'!$B$11:$B$20,$C199,'Saturday Race 1-08-22'!$AY$11:$AY$20)</f>
        <v>0</v>
      </c>
      <c r="Z199" s="174">
        <f>SUMIF('Saturday Race 1-22-22'!$B$11:$B$20,$C199,'Saturday Race 1-22-22'!$AU$11:$AU$20)</f>
        <v>0</v>
      </c>
      <c r="AA199" s="174">
        <f>SUMIF('Saturday Race 1-22-22'!$B$11:$B$20,$C199,'Saturday Race 1-22-22'!$AV$11:$AV$20)</f>
        <v>0</v>
      </c>
      <c r="AB199" s="174">
        <f>SUMIF('Saturday Race 1-22-22'!$B$11:$B$20,$C199,'Saturday Race 1-22-22'!$AW$11:$AW$20)</f>
        <v>0</v>
      </c>
      <c r="AC199" s="174">
        <f>SUMIF('Saturday Race 1-22-22'!$B$11:$B$20,$C199,'Saturday Race 1-22-22'!$AX$11:$AX$20)</f>
        <v>0</v>
      </c>
      <c r="AD199" s="174">
        <f>SUMIF('Saturday Race 1-22-22'!$B$11:$B$20,$C199,'Saturday Race 1-22-22'!$AY$11:$AY$20)</f>
        <v>0</v>
      </c>
      <c r="AE199" s="174">
        <f>SUMIF('Sunday Race 2-6-22'!$B$11:$B$20,$C199,'Sunday Race 2-6-22'!$AU$11:$AU$20)</f>
        <v>0</v>
      </c>
      <c r="AF199" s="174">
        <f>SUMIF('Sunday Race 2-6-22'!$B$11:$B$20,$C199,'Sunday Race 2-6-22'!$AV$11:$AV$20)</f>
        <v>0</v>
      </c>
      <c r="AG199" s="174">
        <f>SUMIF('Sunday Race 2-6-22'!$B$11:$B$20,$C199,'Sunday Race 2-6-22'!$AW$11:$AW$20)</f>
        <v>0</v>
      </c>
      <c r="AH199" s="174">
        <f>SUMIF('Sunday Race 2-6-22'!$B$11:$B$20,$C199,'Sunday Race 2-6-22'!$AX$11:$AX$20)</f>
        <v>0</v>
      </c>
      <c r="AI199" s="174">
        <f>SUMIF('Sunday Race 2-6-22'!$B$11:$B$20,$C199,'Sunday Race 2-6-22'!$AY$11:$AY$20)</f>
        <v>0</v>
      </c>
      <c r="AJ199" s="174">
        <f>SUMIF('Sunday Race 2-20-22'!$B$11:$B$26,$C199,'Sunday Race 2-20-22'!$AU$11:$AU$26)</f>
        <v>0</v>
      </c>
      <c r="AK199" s="174">
        <f>SUMIF('Sunday Race 2-20-22'!$B$11:$B$26,$C199,'Sunday Race 2-20-22'!$AV$11:$AV$26)</f>
        <v>0</v>
      </c>
      <c r="AL199" s="174">
        <f>SUMIF('Sunday Race 2-20-22'!$B$11:$B$26,$C199,'Sunday Race 2-20-22'!$AW$11:$AW$26)</f>
        <v>0</v>
      </c>
      <c r="AM199" s="174">
        <f>SUMIF('Sunday Race 2-20-22'!$B$11:$B$26,$C199,'Sunday Race 2-20-22'!$AX$11:$AX$26)</f>
        <v>0</v>
      </c>
      <c r="AN199" s="174">
        <f>SUMIF('Sunday Race 2-20-22'!$B$11:$B$26,$C199,'Sunday Race 2-20-22'!$AY$11:$AY$26)</f>
        <v>0</v>
      </c>
      <c r="AO199" s="174">
        <f>SUMIF('Sunday Race 2-27-22'!$B$11:$B$20,$C199,'Sunday Race 2-27-22'!$AU$11:$AU$20)</f>
        <v>0</v>
      </c>
      <c r="AP199" s="174">
        <f>SUMIF('Sunday Race 2-27-22'!$B$11:$B$20,$C199,'Sunday Race 2-27-22'!$AV$11:$AV$20)</f>
        <v>0</v>
      </c>
      <c r="AQ199" s="174">
        <f>SUMIF('Sunday Race 2-27-22'!$B$11:$B$20,$C199,'Sunday Race 2-27-22'!$AW$11:$AW$20)</f>
        <v>0</v>
      </c>
      <c r="AR199" s="174">
        <f>SUMIF('Sunday Race 2-27-22'!$B$11:$B$20,$C199,'Sunday Race 2-27-22'!$AX$11:$AX$20)</f>
        <v>0</v>
      </c>
      <c r="AS199" s="174">
        <f>SUMIF('Sunday Race 2-27-22'!$B$11:$B$20,$C199,'Sunday Race 2-27-22'!$AY$11:$AY$20)</f>
        <v>0</v>
      </c>
      <c r="AT199" s="174">
        <f>SUMIF('Sunday Race 3-13-22'!$B$11:$B$25,$C199,'Sunday Race 3-13-22'!$AU$11:$AU$25)</f>
        <v>0</v>
      </c>
      <c r="AU199" s="174">
        <f>SUMIF('Sunday Race 3-13-22'!$B$11:$B$25,$C199,'Sunday Race 3-13-22'!$AV$11:$AV$25)</f>
        <v>0</v>
      </c>
      <c r="AV199" s="174">
        <f>SUMIF('Sunday Race 3-13-22'!$B$11:$B$25,$C199,'Sunday Race 3-13-22'!$AW$11:$AW$25)</f>
        <v>0</v>
      </c>
      <c r="AW199" s="174">
        <f>SUMIF('Sunday Race 3-13-22'!$B$11:$B$25,$C199,'Sunday Race 3-13-22'!$AX$11:$AX$25)</f>
        <v>0</v>
      </c>
      <c r="AX199" s="174">
        <f>SUMIF('Sunday Race 3-13-22'!$B$11:$B$25,$C199,'Sunday Race 3-13-22'!$AY$11:$AY$25)</f>
        <v>0</v>
      </c>
      <c r="AY199" s="174">
        <f>SUMIF('Saturday Race 3-19-22'!$B$11:$B$15,$C199,'Saturday Race 3-19-22'!$AU$11:$AU$15)</f>
        <v>0</v>
      </c>
      <c r="AZ199" s="174">
        <f>SUMIF('Saturday Race 3-19-22'!$B$11:$B$15,$C199,'Saturday Race 3-19-22'!$AV$11:$AV$15)</f>
        <v>0</v>
      </c>
      <c r="BA199" s="174">
        <f>SUMIF('Saturday Race 3-19-22'!$B$11:$B$15,$C199,'Saturday Race 3-19-22'!$AW$11:$AW$15)</f>
        <v>0</v>
      </c>
      <c r="BB199" s="174">
        <f>SUMIF('Saturday Race 3-19-22'!$B$11:$B$15,$C199,'Saturday Race 3-19-22'!$AX$11:$AX$15)</f>
        <v>0</v>
      </c>
      <c r="BC199" s="174">
        <f>SUMIF('Saturday Race 3-19-22'!$B$11:$B$15,$C199,'Saturday Race 3-19-22'!$AY$11:$AY$15)</f>
        <v>0</v>
      </c>
      <c r="BD199" s="174">
        <f>SUMIF('Sunday Races 4-10-22'!$B$11:$B$26,$C199,'Sunday Races 4-10-22'!$AU$11:$AU$26)</f>
        <v>0</v>
      </c>
      <c r="BE199" s="174">
        <f>SUMIF('Sunday Races 4-10-22'!$B$11:$B$26,$C199,'Sunday Races 4-10-22'!$AV$11:$AV$26)</f>
        <v>0</v>
      </c>
      <c r="BF199" s="174">
        <f>SUMIF('Sunday Races 4-10-22'!$B$11:$B$26,$C199,'Sunday Races 4-10-22'!$AW$11:$AW$26)</f>
        <v>0</v>
      </c>
      <c r="BG199" s="174">
        <f>SUMIF('Sunday Races 4-10-22'!$B$11:$B$26,$C199,'Sunday Races 4-10-22'!$AX$11:$AX$26)</f>
        <v>0</v>
      </c>
      <c r="BH199" s="174">
        <f>SUMIF('Sunday Races 4-10-22'!$B$11:$B$26,$C199,'Sunday Races 4-10-22'!$AY$11:$AY$26)</f>
        <v>0</v>
      </c>
      <c r="BI199" s="174">
        <f>SUMIF('Sunday Races 5-1-22'!$B$11:$B$28,$C199,'Sunday Races 5-1-22'!$AU$11:$AU$28)</f>
        <v>0</v>
      </c>
      <c r="BJ199" s="174">
        <f>SUMIF('Sunday Races 5-1-22'!$B$11:$B$28,$C199,'Sunday Races 5-1-22'!$AV$11:$AV$28)</f>
        <v>0</v>
      </c>
      <c r="BK199" s="174">
        <f>SUMIF('Sunday Races 5-1-22'!$B$11:$B$28,$C199,'Sunday Races 5-1-22'!$AW$11:$AW$28)</f>
        <v>0</v>
      </c>
      <c r="BL199" s="174">
        <f>SUMIF('Sunday Races 5-1-22'!$B$11:$B$28,$C199,'Sunday Races 5-1-22'!$AX$11:$AX$28)</f>
        <v>0</v>
      </c>
      <c r="BM199" s="174">
        <f>SUMIF('Sunday Races 5-1-22'!$B$11:$B$28,$C199,'Sunday Races 5-1-22'!$AY$11:$AY$28)</f>
        <v>0</v>
      </c>
      <c r="BN199" s="174">
        <f>SUMIF('Sunday Races 6-5-22'!$B$11:$B$28,$C199,'Sunday Races 6-5-22'!$AU$11:$AU$28)</f>
        <v>0</v>
      </c>
      <c r="BO199" s="174">
        <f>SUMIF('Sunday Races 6-5-22'!$B$11:$B$28,$C199,'Sunday Races 6-5-22'!$AV$11:$AV$28)</f>
        <v>0</v>
      </c>
      <c r="BP199" s="174">
        <f>SUMIF('Sunday Races 6-5-22'!$B$11:$B$28,$C199,'Sunday Races 6-5-22'!$AW$11:$AW$28)</f>
        <v>0</v>
      </c>
      <c r="BQ199" s="174">
        <f>SUMIF('Sunday Races 6-5-22'!$B$11:$B$28,$C199,'Sunday Races 6-5-22'!$AX$11:$AX$28)</f>
        <v>0</v>
      </c>
      <c r="BR199" s="174">
        <f>SUMIF('Sunday Races 6-5-22'!$B$11:$B$28,$C199,'Sunday Races 6-5-22'!$AY$11:$AY$28)</f>
        <v>0</v>
      </c>
      <c r="BS199" s="174">
        <f>SUMIF('Sunday Races 6-12-22'!$B$11:$B$24,$C199,'Sunday Races 6-12-22'!$AU$11:$AU$24)</f>
        <v>0</v>
      </c>
      <c r="BT199" s="174">
        <f>SUMIF('Sunday Races 6-12-22'!$B$11:$B$24,$C199,'Sunday Races 6-12-22'!$AV$11:$AV$24)</f>
        <v>0</v>
      </c>
      <c r="BU199" s="174">
        <f>SUMIF('Sunday Races 6-12-22'!$B$11:$B$24,$C199,'Sunday Races 6-12-22'!$AW$11:$AW$24)</f>
        <v>0</v>
      </c>
      <c r="BV199" s="174">
        <f>SUMIF('Sunday Races 6-12-22'!$B$11:$B$24,$C199,'Sunday Races 6-12-22'!$AX$11:$AX$24)</f>
        <v>0</v>
      </c>
      <c r="BW199" s="174">
        <f>SUMIF('Sunday Races 6-12-22'!$B$11:$B$24,$C199,'Sunday Races 6-12-22'!$AY$11:$AY$24)</f>
        <v>0</v>
      </c>
      <c r="BX199" s="174">
        <f>SUMIF('Saturday Races 6-18-22'!$B$11:$B$24,$C199,'Saturday Races 6-18-22'!$AU$11:$AU$24)</f>
        <v>0</v>
      </c>
      <c r="BY199" s="174">
        <f>SUMIF('Saturday Races 6-18-22'!$B$11:$B$24,$C199,'Saturday Races 6-18-22'!$AV$11:$AV$24)</f>
        <v>0</v>
      </c>
      <c r="BZ199" s="174">
        <f>SUMIF('Saturday Races 6-18-22'!$B$11:$B$24,$C199,'Saturday Races 6-18-22'!$AW$11:$AW$24)</f>
        <v>0</v>
      </c>
      <c r="CA199" s="174">
        <f>SUMIF('Saturday Races 6-18-22'!$B$11:$B$24,$C199,'Saturday Races 6-18-22'!$AX$11:$AX$24)</f>
        <v>0</v>
      </c>
      <c r="CB199" s="174">
        <f>SUMIF('Saturday Races 6-18-22'!$B$11:$B$24,$C199,'Saturday Races 6-18-22'!$AY$11:$AY$24)</f>
        <v>0</v>
      </c>
      <c r="CC199" s="174">
        <f>SUMIF('Sunday Races 7-3-22'!$B$11:$B$26,$C199,'Sunday Races 7-3-22'!$AU$11:$AU$26)</f>
        <v>0</v>
      </c>
      <c r="CD199" s="174">
        <f>SUMIF('Sunday Races 7-3-22'!$B$11:$B$26,$C199,'Sunday Races 7-3-22'!$AV$11:$AV$26)</f>
        <v>0</v>
      </c>
      <c r="CE199" s="174">
        <f>SUMIF('Sunday Races 7-3-22'!$B$11:$B$26,$C199,'Sunday Races 7-3-22'!$AW$11:$AW$26)</f>
        <v>0</v>
      </c>
      <c r="CF199" s="174">
        <f>SUMIF('Sunday Races 7-3-22'!$B$11:$B$26,$C199,'Sunday Races 7-3-22'!$AX$11:$AX$26)</f>
        <v>0</v>
      </c>
      <c r="CG199" s="174">
        <f>SUMIF('Sunday Races 7-3-22'!$B$11:$B$26,$C199,'Sunday Races 7-3-22'!$AY$11:$AY$26)</f>
        <v>0</v>
      </c>
      <c r="CH199" s="174">
        <f>SUMIF('Sunday Races 7-31-22'!$B$11:$B$26,$C199,'Sunday Races 7-31-22'!$AU$11:$AU$26)</f>
        <v>0</v>
      </c>
      <c r="CI199" s="174">
        <f>SUMIF('Sunday Races 7-31-22'!$B$11:$B$26,$C199,'Sunday Races 7-31-22'!$AV$11:$AV$26)</f>
        <v>0</v>
      </c>
      <c r="CJ199" s="174">
        <f>SUMIF('Sunday Races 7-31-22'!$B$11:$B$26,$C199,'Sunday Races 7-31-22'!$AW$11:$AW$26)</f>
        <v>0</v>
      </c>
      <c r="CK199" s="174">
        <f>SUMIF('Sunday Races 7-31-22'!$B$11:$B$26,$C199,'Sunday Races 7-31-22'!$AX$11:$AX$26)</f>
        <v>0</v>
      </c>
      <c r="CL199" s="174">
        <f>SUMIF('Sunday Races 7-31-22'!$B$11:$B$26,$C199,'Sunday Races 7-31-22'!$AY$11:$AY$26)</f>
        <v>0</v>
      </c>
      <c r="CM199" s="174">
        <f>SUMIF('Sunday Races 8-14-22'!$B$11:$B$26,$C199,'Sunday Races 8-14-22'!$AU$11:$AU$26)</f>
        <v>0</v>
      </c>
      <c r="CN199" s="174">
        <f>SUMIF('Sunday Races 8-14-22'!$B$11:$B$26,$C199,'Sunday Races 8-14-22'!$AV$11:$AV$26)</f>
        <v>0</v>
      </c>
      <c r="CO199" s="174">
        <f>SUMIF('Sunday Races 8-14-22'!$B$11:$B$26,$C199,'Sunday Races 8-14-22'!$AW$11:$AW$26)</f>
        <v>0</v>
      </c>
      <c r="CP199" s="174">
        <f>SUMIF('Sunday Races 8-14-22'!$B$11:$B$26,$C199,'Sunday Races 8-14-22'!$AX$11:$AX$26)</f>
        <v>0</v>
      </c>
      <c r="CQ199" s="174">
        <f>SUMIF('Sunday Races 8-14-22'!$B$11:$B$26,$C199,'Sunday Races 8-14-22'!$AY$11:$AY$26)</f>
        <v>0</v>
      </c>
      <c r="CR199" s="174">
        <f>SUMIF('Saturday Races 8-20-22'!$B$11:$B$26,$C199,'Saturday Races 8-20-22'!$AU$11:$AU$26)</f>
        <v>0</v>
      </c>
      <c r="CS199" s="174">
        <f>SUMIF('Saturday Races 8-20-22'!$B$11:$B$26,$C199,'Saturday Races 8-20-22'!$AV$11:$AV$26)</f>
        <v>0</v>
      </c>
      <c r="CT199" s="174">
        <f>SUMIF('Saturday Races 8-20-22'!$B$11:$B$26,$C199,'Saturday Races 8-20-22'!$AW$11:$AW$26)</f>
        <v>0</v>
      </c>
      <c r="CU199" s="174">
        <f>SUMIF('Saturday Races 8-20-22'!$B$11:$B$26,$C199,'Saturday Races 8-20-22'!$AX$11:$AX$26)</f>
        <v>0</v>
      </c>
      <c r="CV199" s="174">
        <f>SUMIF('Saturday Races 8-20-22'!$B$11:$B$26,$C199,'Saturday Races 8-20-22'!$AY$11:$AY$26)</f>
        <v>0</v>
      </c>
      <c r="CW199" s="174">
        <f>SUMIF('Sunday Races 9-11-22'!$B$11:$B$20,$C199,'Sunday Races 9-11-22'!$AU$11:$AU$20)</f>
        <v>0</v>
      </c>
      <c r="CX199" s="174">
        <f>SUMIF('Sunday Races 9-11-22'!$B$11:$B$20,$C199,'Sunday Races 9-11-22'!$AV$11:$AV$20)</f>
        <v>0</v>
      </c>
      <c r="CY199" s="174">
        <f>SUMIF('Sunday Races 9-11-22'!$B$11:$B$20,$C199,'Sunday Races 9-11-22'!$AW$11:$AW$20)</f>
        <v>0</v>
      </c>
      <c r="CZ199" s="174">
        <f>SUMIF('Sunday Races 9-11-22'!$B$11:$B$20,$C199,'Sunday Races 9-11-22'!$AX$11:$AX$20)</f>
        <v>0</v>
      </c>
      <c r="DA199" s="174">
        <f>SUMIF('Sunday Races 9-11-22'!$B$11:$B$20,$C199,'Sunday Races 9-11-22'!$AY$11:$AY$20)</f>
        <v>0</v>
      </c>
      <c r="DB199" s="174">
        <f>SUMIF('Sunday Races 10-9-22'!$B$11:$B$21,$C199,'Sunday Races 10-9-22'!$AU$11:$AU$21)</f>
        <v>0</v>
      </c>
      <c r="DC199" s="174">
        <f>SUMIF('Sunday Races 10-9-22'!$B$11:$B$21,$C199,'Sunday Races 10-9-22'!$AV$11:$AV$21)</f>
        <v>0</v>
      </c>
      <c r="DD199" s="174">
        <f>SUMIF('Sunday Races 10-9-22'!$B$11:$B$21,$C199,'Sunday Races 10-9-22'!$AW$11:$AW$21)</f>
        <v>0</v>
      </c>
      <c r="DE199" s="174">
        <f>SUMIF('Sunday Races 10-9-22'!$B$11:$B$21,$C199,'Sunday Races 10-9-22'!$AX$11:$AX$21)</f>
        <v>0</v>
      </c>
      <c r="DF199" s="174">
        <f>SUMIF('Sunday Races 10-9-22'!$B$11:$B$21,$C199,'Sunday Races 10-9-22'!$AY$11:$AY$21)</f>
        <v>0</v>
      </c>
      <c r="DG199" s="174">
        <f>SUMIF('Sunday Races 10-23-22'!$B$11:$B$22,$C199,'Sunday Races 10-23-22'!$AU$11:$AU$22)</f>
        <v>0</v>
      </c>
      <c r="DH199" s="174">
        <f>SUMIF('Sunday Races 10-23-22'!$B$11:$B$22,$C199,'Sunday Races 10-23-22'!$AV$11:$AV$22)</f>
        <v>0</v>
      </c>
      <c r="DI199" s="174">
        <f>SUMIF('Sunday Races 10-23-22'!$B$11:$B$22,$C199,'Sunday Races 10-23-22'!$AW$11:$AW$22)</f>
        <v>0</v>
      </c>
      <c r="DJ199" s="174">
        <f>SUMIF('Sunday Races 10-23-22'!$B$11:$B$22,$C199,'Sunday Races 10-23-22'!$AX$11:$AX$22)</f>
        <v>0</v>
      </c>
      <c r="DK199" s="174">
        <f>SUMIF('Sunday Races 10-23-22'!$B$11:$B$22,$C199,'Sunday Races 10-23-22'!$AY$11:$AY$22)</f>
        <v>0</v>
      </c>
      <c r="DL199" s="175"/>
      <c r="DM199" s="176"/>
      <c r="DN199" s="177">
        <f t="shared" si="183"/>
        <v>0</v>
      </c>
      <c r="DO199" s="177">
        <f t="shared" si="183"/>
        <v>0</v>
      </c>
      <c r="DP199" s="177">
        <f t="shared" si="183"/>
        <v>0</v>
      </c>
      <c r="DQ199" s="177">
        <f t="shared" si="183"/>
        <v>0</v>
      </c>
      <c r="DR199" s="177">
        <f t="shared" si="183"/>
        <v>0</v>
      </c>
      <c r="DS199" s="177">
        <f t="shared" si="183"/>
        <v>0</v>
      </c>
      <c r="DT199" s="177">
        <f t="shared" si="183"/>
        <v>0</v>
      </c>
      <c r="DU199" s="177">
        <f t="shared" si="183"/>
        <v>0</v>
      </c>
      <c r="DV199" s="177">
        <f t="shared" si="183"/>
        <v>0</v>
      </c>
      <c r="DW199" s="177">
        <f t="shared" si="183"/>
        <v>0</v>
      </c>
      <c r="DX199" s="177">
        <f t="shared" si="184"/>
        <v>0</v>
      </c>
      <c r="DY199" s="177">
        <f t="shared" si="184"/>
        <v>0</v>
      </c>
      <c r="DZ199" s="177">
        <f t="shared" si="184"/>
        <v>0</v>
      </c>
      <c r="EA199" s="177">
        <f t="shared" si="184"/>
        <v>0</v>
      </c>
      <c r="EB199" s="177">
        <f t="shared" si="184"/>
        <v>0</v>
      </c>
      <c r="EC199" s="177">
        <f t="shared" si="184"/>
        <v>0</v>
      </c>
      <c r="ED199" s="177">
        <f t="shared" si="184"/>
        <v>0</v>
      </c>
      <c r="EE199" s="177">
        <f t="shared" si="184"/>
        <v>0</v>
      </c>
      <c r="EF199" s="177">
        <f t="shared" si="184"/>
        <v>0</v>
      </c>
      <c r="EG199" s="177">
        <f t="shared" si="184"/>
        <v>0</v>
      </c>
      <c r="EH199" s="177">
        <f t="shared" si="185"/>
        <v>0</v>
      </c>
      <c r="EI199" s="177">
        <f t="shared" si="185"/>
        <v>0</v>
      </c>
      <c r="EJ199" s="177">
        <f t="shared" si="185"/>
        <v>0</v>
      </c>
      <c r="EK199" s="177">
        <f t="shared" si="185"/>
        <v>0</v>
      </c>
      <c r="EL199" s="177">
        <f t="shared" si="185"/>
        <v>0</v>
      </c>
      <c r="EM199" s="177">
        <f t="shared" si="185"/>
        <v>0</v>
      </c>
      <c r="EN199" s="177">
        <f t="shared" si="185"/>
        <v>0</v>
      </c>
      <c r="EO199" s="177">
        <f t="shared" si="185"/>
        <v>0</v>
      </c>
      <c r="EP199" s="177">
        <f t="shared" si="185"/>
        <v>0</v>
      </c>
      <c r="EQ199" s="177">
        <f t="shared" si="185"/>
        <v>0</v>
      </c>
      <c r="ER199" s="177">
        <f t="shared" si="186"/>
        <v>0</v>
      </c>
      <c r="ES199" s="177">
        <f t="shared" si="186"/>
        <v>0</v>
      </c>
      <c r="ET199" s="177">
        <f t="shared" si="186"/>
        <v>0</v>
      </c>
      <c r="EU199" s="177">
        <f t="shared" si="186"/>
        <v>0</v>
      </c>
      <c r="EV199" s="177">
        <f t="shared" si="186"/>
        <v>0</v>
      </c>
      <c r="EW199" s="177">
        <f t="shared" si="186"/>
        <v>0</v>
      </c>
      <c r="EX199" s="177">
        <f t="shared" si="186"/>
        <v>0</v>
      </c>
      <c r="EY199" s="177">
        <f t="shared" si="186"/>
        <v>0</v>
      </c>
      <c r="EZ199" s="177">
        <f t="shared" si="186"/>
        <v>0</v>
      </c>
      <c r="FA199" s="177">
        <f t="shared" si="186"/>
        <v>0</v>
      </c>
      <c r="FB199" s="177">
        <f t="shared" si="187"/>
        <v>0</v>
      </c>
      <c r="FC199" s="177">
        <f t="shared" si="187"/>
        <v>0</v>
      </c>
      <c r="FD199" s="177">
        <f t="shared" si="187"/>
        <v>0</v>
      </c>
      <c r="FE199" s="177">
        <f t="shared" si="187"/>
        <v>0</v>
      </c>
      <c r="FF199" s="177">
        <f t="shared" si="187"/>
        <v>0</v>
      </c>
      <c r="FG199" s="177">
        <f t="shared" si="187"/>
        <v>0</v>
      </c>
      <c r="FH199" s="177">
        <f t="shared" si="187"/>
        <v>0</v>
      </c>
      <c r="FI199" s="177">
        <f t="shared" si="187"/>
        <v>0</v>
      </c>
      <c r="FJ199" s="177">
        <f t="shared" si="187"/>
        <v>0</v>
      </c>
      <c r="FK199" s="177">
        <f t="shared" si="187"/>
        <v>0</v>
      </c>
      <c r="FL199" s="177">
        <f t="shared" si="188"/>
        <v>0</v>
      </c>
      <c r="FM199" s="177">
        <f t="shared" si="188"/>
        <v>0</v>
      </c>
      <c r="FN199" s="177">
        <f t="shared" si="188"/>
        <v>0</v>
      </c>
      <c r="FO199" s="177">
        <f t="shared" si="188"/>
        <v>0</v>
      </c>
      <c r="FP199" s="177">
        <f t="shared" si="188"/>
        <v>0</v>
      </c>
      <c r="FQ199" s="177">
        <f t="shared" si="188"/>
        <v>0</v>
      </c>
      <c r="FR199" s="177">
        <f t="shared" si="188"/>
        <v>0</v>
      </c>
      <c r="FS199" s="177">
        <f t="shared" si="188"/>
        <v>0</v>
      </c>
      <c r="FT199" s="177">
        <f t="shared" si="188"/>
        <v>0</v>
      </c>
      <c r="FU199" s="177">
        <f t="shared" si="188"/>
        <v>0</v>
      </c>
      <c r="FV199" s="177">
        <f t="shared" si="188"/>
        <v>0</v>
      </c>
      <c r="FW199" s="177">
        <f t="shared" si="188"/>
        <v>0</v>
      </c>
      <c r="FX199" s="177">
        <f t="shared" si="188"/>
        <v>0</v>
      </c>
      <c r="FY199" s="177">
        <f t="shared" si="188"/>
        <v>0</v>
      </c>
      <c r="FZ199" s="177">
        <f t="shared" si="188"/>
        <v>0</v>
      </c>
      <c r="GA199" s="177"/>
      <c r="GB199" s="229">
        <f t="shared" si="189"/>
        <v>0</v>
      </c>
      <c r="GC199" s="229">
        <f t="shared" si="190"/>
        <v>0</v>
      </c>
      <c r="GD199" s="174">
        <f>SUMIF('One Day 12-04-21 Scots'!$B$11:$B$24,$C199,'One Day 12-04-21 Scots'!$AU$11:$AU$24)</f>
        <v>0</v>
      </c>
      <c r="GE199" s="174">
        <f>SUMIF('One Day 12-04-21 Scots'!$B$11:$B$24,$C199,'One Day 12-04-21 Scots'!$AV$11:$AV$24)</f>
        <v>0</v>
      </c>
      <c r="GF199" s="174">
        <f>SUMIF('One Day 12-04-21 Scots'!$B$11:$B$24,$C199,'One Day 12-04-21 Scots'!$AW$11:$AW$24)</f>
        <v>0</v>
      </c>
      <c r="GG199" s="174">
        <f>SUMIF('One Day 12-04-21 Scots'!$B$11:$B$24,$C199,'One Day 12-04-21 Scots'!$AX$11:$AX$24)</f>
        <v>0</v>
      </c>
      <c r="GH199" s="174">
        <f>SUMIF('One Day 12-04-21 Scots'!$B$11:$B$24,$C199,'One Day 12-04-21 Scots'!$AY$11:$AY$24)</f>
        <v>0</v>
      </c>
      <c r="GI199" s="174">
        <f>SUMIF('One Day 12-04-21 Thistles'!$B$11:$B$25,$C199,'One Day 12-04-21 Thistles'!$AU$11:$AU$25)</f>
        <v>0</v>
      </c>
      <c r="GJ199" s="174">
        <f>SUMIF('One Day 12-04-21 Thistles'!$B$11:$B$25,$C199,'One Day 12-04-21 Thistles'!$AV$11:$AV$25)</f>
        <v>0</v>
      </c>
      <c r="GK199" s="174">
        <f>SUMIF('One Day 12-04-21 Thistles'!$B$11:$B$25,$C199,'One Day 12-04-21 Thistles'!$AW$11:$AW$25)</f>
        <v>0</v>
      </c>
      <c r="GL199" s="174">
        <f>SUMIF('One Day 12-04-21 Thistles'!$B$11:$B$25,$C199,'One Day 12-04-21 Thistles'!$AX$11:$AX$25)</f>
        <v>0</v>
      </c>
      <c r="GM199" s="174">
        <f>SUMIF('One Day 12-04-21 Thistles'!$B$11:$B$25,$C199,'One Day 12-04-21 Thistles'!$AY$11:$AY$25)</f>
        <v>0</v>
      </c>
      <c r="GN199" s="174">
        <f>SUMIF('Chili One Day 2-12-22 Scots'!$B$11:$B$27,$C199,'Chili One Day 2-12-22 Scots'!$AU$11:$AU$27)</f>
        <v>0</v>
      </c>
      <c r="GO199" s="174">
        <f>SUMIF('Chili One Day 2-12-22 Scots'!$B$11:$B$27,$C199,'Chili One Day 2-12-22 Scots'!$AV$11:$AV$27)</f>
        <v>0</v>
      </c>
      <c r="GP199" s="174">
        <f>SUMIF('Chili One Day 2-12-22 Scots'!$B$11:$B$27,$C199,'Chili One Day 2-12-22 Scots'!$AW$11:$AW$27)</f>
        <v>0</v>
      </c>
      <c r="GQ199" s="174">
        <f>SUMIF('Chili One Day 2-12-22 Scots'!$B$11:$B$27,$C199,'Chili One Day 2-12-22 Scots'!$AX$11:$AX$27)</f>
        <v>0</v>
      </c>
      <c r="GR199" s="174">
        <f>SUMIF('Chili One Day 2-12-22 Scots'!$B$11:$B$27,$C199,'Chili One Day 2-12-22 Scots'!$AY$11:$AY$27)</f>
        <v>0</v>
      </c>
      <c r="GS199" s="174">
        <f>SUMIF('Chili One Day 2-12-22 Thistles'!$B$11:$B$27,$C199,'Chili One Day 2-12-22 Thistles'!$AU$11:$AU$27)</f>
        <v>0</v>
      </c>
      <c r="GT199" s="174">
        <f>SUMIF('Chili One Day 2-12-22 Thistles'!$B$11:$B$27,$C199,'Chili One Day 2-12-22 Thistles'!$AV$11:$AV$27)</f>
        <v>0</v>
      </c>
      <c r="GU199" s="174">
        <f>SUMIF('Chili One Day 2-12-22 Thistles'!$B$11:$B$27,$C199,'Chili One Day 2-12-22 Thistles'!$AW$11:$AW$27)</f>
        <v>0</v>
      </c>
      <c r="GV199" s="174">
        <f>SUMIF('Chili One Day 2-12-22 Thistles'!$B$11:$B$27,$C199,'Chili One Day 2-12-22 Thistles'!$AX$11:$AX$27)</f>
        <v>0</v>
      </c>
      <c r="GW199" s="174">
        <f>SUMIF('Chili One Day 2-12-22 Thistles'!$B$11:$B$27,$C199,'Chili One Day 2-12-22 Thistles'!$AY$11:$AY$27)</f>
        <v>0</v>
      </c>
      <c r="GX199" s="174">
        <f>SUMIF('Ironman One Day 3-5-22 FS'!$B$11:$B$26,$C199,'Ironman One Day 3-5-22 FS'!$AU$11:$AU$26)</f>
        <v>0</v>
      </c>
      <c r="GY199" s="174">
        <f>SUMIF('Ironman One Day 3-5-22 FS'!$B$11:$B$26,$C199,'Ironman One Day 3-5-22 FS'!$AV$11:$AV$26)</f>
        <v>0</v>
      </c>
      <c r="GZ199" s="174">
        <f>SUMIF('Ironman One Day 3-5-22 FS'!$B$11:$B$26,$C199,'Ironman One Day 3-5-22 FS'!$AW$11:$AW$26)</f>
        <v>0</v>
      </c>
      <c r="HA199" s="174">
        <f>SUMIF('Ironman One Day 3-5-22 FS'!$B$11:$B$26,$C199,'Ironman One Day 3-5-22 FS'!$AX$11:$AX$26)</f>
        <v>0</v>
      </c>
      <c r="HB199" s="174">
        <f>SUMIF('Ironman One Day 3-5-22 FS'!$B$11:$B$26,$C199,'Ironman One Day 3-5-22 FS'!$AY$11:$AY$26)</f>
        <v>0</v>
      </c>
      <c r="HC199" s="174">
        <f>SUMIF('Ironman One Day 3-5-22 420'!$B$11:$B$26,$C199,'Ironman One Day 3-5-22 420'!$AU$11:$AU$26)</f>
        <v>0</v>
      </c>
      <c r="HD199" s="174">
        <f>SUMIF('Ironman One Day 3-5-22 420'!$B$11:$B$26,$C199,'Ironman One Day 3-5-22 420'!$AV$11:$AV$26)</f>
        <v>0</v>
      </c>
      <c r="HE199" s="174">
        <f>SUMIF('Ironman One Day 3-5-22 420'!$B$11:$B$26,$C199,'Ironman One Day 3-5-22 420'!$AW$11:$AW$26)</f>
        <v>0</v>
      </c>
      <c r="HF199" s="174">
        <f>SUMIF('Ironman One Day 3-5-22 420'!$B$11:$B$26,$C199,'Ironman One Day 3-5-22 420'!$AX$11:$AX$26)</f>
        <v>0</v>
      </c>
      <c r="HG199" s="174">
        <f>SUMIF('Ironman One Day 3-5-22 420'!$B$11:$B$26,$C199,'Ironman One Day 3-5-22 420'!$AY$11:$AY$26)</f>
        <v>0</v>
      </c>
      <c r="HH199" s="174">
        <f>SUMIF('Easter One Day 4-16-22 FS'!$B$11:$B$25,$C199,'Easter One Day 4-16-22 FS'!$AU$11:$AU$25)</f>
        <v>0</v>
      </c>
      <c r="HI199" s="174">
        <f>SUMIF('Easter One Day 4-16-22 FS'!$B$11:$B$25,$C199,'Easter One Day 4-16-22 FS'!$AV$11:$AV$25)</f>
        <v>0</v>
      </c>
      <c r="HJ199" s="174">
        <f>SUMIF('Easter One Day 4-16-22 FS'!$B$11:$B$25,$C199,'Easter One Day 4-16-22 FS'!$AW$11:$AW$25)</f>
        <v>0</v>
      </c>
      <c r="HK199" s="174">
        <f>SUMIF('Easter One Day 4-16-22 FS'!$B$11:$B$25,$C199,'Easter One Day 4-16-22 FS'!$AX$11:$AX$25)</f>
        <v>0</v>
      </c>
      <c r="HL199" s="174">
        <f>SUMIF('Easter One Day 4-16-22 FS'!$B$11:$B$25,$C199,'Easter One Day 4-16-22 FS'!$AY$11:$AY$25)</f>
        <v>0</v>
      </c>
      <c r="HM199" s="174">
        <f>SUMIF('Easter One Day 4-16-22 TH'!$B$11:$B$25,$C199,'Easter One Day 4-16-22 TH'!$AU$11:$AU$25)</f>
        <v>0</v>
      </c>
      <c r="HN199" s="174">
        <f>SUMIF('Easter One Day 4-16-22 TH'!$B$11:$B$25,$C199,'Easter One Day 4-16-22 TH'!$AV$11:$AV$25)</f>
        <v>0</v>
      </c>
      <c r="HO199" s="174">
        <f>SUMIF('Easter One Day 4-16-22 TH'!$B$11:$B$25,$C199,'Easter One Day 4-16-22 TH'!$AW$11:$AW$25)</f>
        <v>0</v>
      </c>
      <c r="HP199" s="174">
        <f>SUMIF('Easter One Day 4-16-22 TH'!$B$11:$B$25,$C199,'Easter One Day 4-16-22 TH'!$AX$11:$AX$25)</f>
        <v>0</v>
      </c>
      <c r="HQ199" s="174">
        <f>SUMIF('Easter One Day 4-16-22 TH'!$B$11:$B$25,$C199,'Easter One Day 4-16-22 TH'!$AY$11:$AY$25)</f>
        <v>0</v>
      </c>
      <c r="HR199" s="174">
        <f>SUMIF('Long Distance Race 5-7-22'!$B$11:$B$25,$C199,'Long Distance Race 5-7-22'!$AU$11:$AU$25)</f>
        <v>0</v>
      </c>
      <c r="HS199" s="174">
        <f>SUMIF('Long Distance Race 5-7-22'!$B$11:$B$18,$C199,'Long Distance Race 5-7-22'!$AV$11:$AV$18)</f>
        <v>0</v>
      </c>
      <c r="HT199" s="174">
        <f>SUMIF('Long Distance Race 5-7-22'!$B$11:$B$18,$C199,'Long Distance Race 5-7-22'!$AW$11:$AW$18)</f>
        <v>0</v>
      </c>
      <c r="HU199" s="174">
        <f>SUMIF('Long Distance Race 5-7-22'!$B$11:$B$18,$C199,'Long Distance Race 5-7-22'!$AX$11:$AX$18)</f>
        <v>0</v>
      </c>
      <c r="HV199" s="174">
        <f>SUMIF('Long Distance Race 5-7-22'!$B$11:$B$18,$C199,'Long Distance Race 5-7-22'!$AY$11:$AY$18)</f>
        <v>0</v>
      </c>
      <c r="HW199" s="174">
        <f>SUMIF('Memorial Day Regatta 5-28-22 Op'!$B$11:$B$25,$C199,'Memorial Day Regatta 5-28-22 Op'!$AU$11:$AU$25)</f>
        <v>0</v>
      </c>
      <c r="HX199" s="174">
        <f>SUMIF('Memorial Day Regatta 5-28-22 Op'!$B$11:$B$18,$C199,'Memorial Day Regatta 5-28-22 Op'!$AV$11:$AV$18)</f>
        <v>0</v>
      </c>
      <c r="HY199" s="174">
        <f>SUMIF('Memorial Day Regatta 5-28-22 Op'!$B$11:$B$18,$C199,'Memorial Day Regatta 5-28-22 Op'!$AW$11:$AW$18)</f>
        <v>0</v>
      </c>
      <c r="HZ199" s="174">
        <f>SUMIF('Memorial Day Regatta 5-28-22 Op'!$B$11:$B$18,$C199,'Memorial Day Regatta 5-28-22 Op'!$AX$11:$AX$18)</f>
        <v>0</v>
      </c>
      <c r="IA199" s="174">
        <f>SUMIF('Memorial Day Regatta 5-28-22 Op'!$B$11:$B$18,$C199,'Memorial Day Regatta 5-28-22 Op'!$AY$11:$AY$18)</f>
        <v>0</v>
      </c>
      <c r="IB199" s="174">
        <f>SUMIF('Caldwell Cup 6-25-22 TH'!$B$11:$B$25,$C199,'Caldwell Cup 6-25-22 TH'!$AU$11:$AU$25)</f>
        <v>0</v>
      </c>
      <c r="IC199" s="174">
        <f>SUMIF('Caldwell Cup 6-25-22 TH'!$B$11:$B$25,$C199,'Caldwell Cup 6-25-22 TH'!$AV$11:$AV$25)</f>
        <v>0</v>
      </c>
      <c r="ID199" s="174">
        <f>SUMIF('Caldwell Cup 6-25-22 TH'!$B$11:$B$25,$C199,'Caldwell Cup 6-25-22 TH'!$AW$11:$AW$25)</f>
        <v>0</v>
      </c>
      <c r="IE199" s="174">
        <f>SUMIF('Caldwell Cup 6-25-22 TH'!$B$11:$B$25,$C199,'Caldwell Cup 6-25-22 TH'!$AX$11:$AX$25)</f>
        <v>0</v>
      </c>
      <c r="IF199" s="174">
        <f>SUMIF('Caldwell Cup 6-25-22 TH'!$B$11:$B$25,$C199,'Caldwell Cup 6-25-22 TH'!$AY$11:$AY$25)</f>
        <v>0</v>
      </c>
      <c r="IG199" s="174">
        <f>SUMIF('Caldwell Cup 6-25-22 FS'!$B$11:$B$21,$C199,'Caldwell Cup 6-25-22 FS'!$AU$11:$AU$21)</f>
        <v>0</v>
      </c>
      <c r="IH199" s="174">
        <f>SUMIF('Caldwell Cup 6-25-22 FS'!$B$11:$B$21,$C199,'Caldwell Cup 6-25-22 FS'!$AV$11:$AV$21)</f>
        <v>0</v>
      </c>
      <c r="II199" s="174">
        <f>SUMIF('Caldwell Cup 6-25-22 FS'!$B$11:$B$21,$C199,'Caldwell Cup 6-25-22 FS'!$AW$11:$AW$21)</f>
        <v>0</v>
      </c>
      <c r="IJ199" s="174">
        <f>SUMIF('Caldwell Cup 6-25-22 FS'!$B$11:$B$21,$C199,'Caldwell Cup 6-25-22 FS'!$AX$11:$AX$21)</f>
        <v>0</v>
      </c>
      <c r="IK199" s="174">
        <f>SUMIF('Caldwell Cup 6-25-22 FS'!$B$11:$B$21,$C199,'Caldwell Cup 6-25-22 FS'!$AY$11:$AY$21)</f>
        <v>0</v>
      </c>
      <c r="IL199" s="174">
        <f>SUMIF('Caldwell Cup 6-25-22 Lasers'!$B$11:$B$23,$C199,'Caldwell Cup 6-25-22 Lasers'!$AU$11:$AU$23)</f>
        <v>0</v>
      </c>
      <c r="IM199" s="174">
        <f>SUMIF('Caldwell Cup 6-25-22 Lasers'!$B$11:$B$23,$C199,'Caldwell Cup 6-25-22 Lasers'!$AV$11:$AV$23)</f>
        <v>0</v>
      </c>
      <c r="IN199" s="174">
        <f>SUMIF('Caldwell Cup 6-25-22 Lasers'!$B$11:$B$23,$C199,'Caldwell Cup 6-25-22 Lasers'!$AW$11:$AW$23)</f>
        <v>0</v>
      </c>
      <c r="IO199" s="174">
        <f>SUMIF('Caldwell Cup 6-25-22 Lasers'!$B$11:$B$23,$C199,'Caldwell Cup 6-25-22 Lasers'!$AX$11:$AX$23)</f>
        <v>0</v>
      </c>
      <c r="IP199" s="174">
        <f>SUMIF('Caldwell Cup 6-25-22 Lasers'!$B$11:$B$23,$C199,'Caldwell Cup 6-25-22 Lasers'!$AY$11:$AY$23)</f>
        <v>0</v>
      </c>
      <c r="IQ199" s="174">
        <f>SUMIF('Labor Day Regatta 9-3-22 FS'!$B$11:$B$30,$C199,'Labor Day Regatta 9-3-22 FS'!$AU$11:$AU$30)</f>
        <v>0</v>
      </c>
      <c r="IR199" s="174">
        <f>SUMIF('Labor Day Regatta 9-3-22 FS'!$B$11:$B$30,$C199,'Labor Day Regatta 9-3-22 FS'!$AV$11:$AV$30)</f>
        <v>0</v>
      </c>
      <c r="IS199" s="174">
        <f>SUMIF('Labor Day Regatta 9-3-22 FS'!$B$11:$B$30,$C199,'Labor Day Regatta 9-3-22 FS'!$AW$11:$AW$30)</f>
        <v>0</v>
      </c>
      <c r="IT199" s="174">
        <f>SUMIF('Labor Day Regatta 9-3-22 FS'!$B$11:$B$30,$C199,'Labor Day Regatta 9-3-22 FS'!$AX$11:$AX$30)</f>
        <v>0</v>
      </c>
      <c r="IU199" s="174">
        <f>SUMIF('Labor Day Regatta 9-3-22 FS'!$B$11:$B$30,$C199,'Labor Day Regatta 9-3-22 FS'!$AY$11:$AY$30)</f>
        <v>0</v>
      </c>
      <c r="IV199" s="174">
        <f>SUMIF('2022-09-17 Leukemia Cup FS'!$B$11:$B$26,$C199,'2022-09-17 Leukemia Cup FS'!$AU$11:$AU$26)</f>
        <v>0</v>
      </c>
      <c r="IW199" s="174">
        <f>SUMIF('2022-09-17 Leukemia Cup FS'!$B$11:$B$26,$C199,'2022-09-17 Leukemia Cup FS'!$AV$11:$AV$26)</f>
        <v>0</v>
      </c>
      <c r="IX199" s="174">
        <f>SUMIF('2022-09-17 Leukemia Cup FS'!$B$11:$B$26,$C199,'2022-09-17 Leukemia Cup FS'!$AW$11:$AW$26)</f>
        <v>0</v>
      </c>
      <c r="IY199" s="174">
        <f>SUMIF('2022-09-17 Leukemia Cup FS'!$B$11:$B$26,$C199,'2022-09-17 Leukemia Cup FS'!$AX$11:$AX$26)</f>
        <v>0</v>
      </c>
      <c r="IZ199" s="174">
        <f>SUMIF('2022-09-17 Leukemia Cup FS'!$B$11:$B$26,$C199,'2022-09-17 Leukemia Cup FS'!$AY$11:$AY$26)</f>
        <v>0</v>
      </c>
      <c r="JA199" s="174">
        <f>SUMIF('2022-09-17 Leukemia Cup TH'!$B$11:$B$28,$C199,'2022-09-17 Leukemia Cup TH'!$AU$11:$AU$28)</f>
        <v>0</v>
      </c>
      <c r="JB199" s="174">
        <f>SUMIF('2022-09-17 Leukemia Cup TH'!$B$11:$B$28,$C199,'2022-09-17 Leukemia Cup TH'!$AV$11:$AV$28)</f>
        <v>0</v>
      </c>
      <c r="JC199" s="174">
        <f>SUMIF('2022-09-17 Leukemia Cup TH'!$B$11:$B$28,$C199,'2022-09-17 Leukemia Cup TH'!$AW$11:$AW$28)</f>
        <v>0</v>
      </c>
      <c r="JD199" s="174">
        <f>SUMIF('2022-09-17 Leukemia Cup TH'!$B$11:$B$28,$C199,'2022-09-17 Leukemia Cup TH'!$AX$11:$AX$28)</f>
        <v>0</v>
      </c>
      <c r="JE199" s="174">
        <f>SUMIF('2022-09-17 Leukemia Cup TH'!$B$11:$B$28,$C199,'2022-09-17 Leukemia Cup TH'!$AY$11:$AY$28)</f>
        <v>0</v>
      </c>
      <c r="JF199" s="174">
        <f>SUMIF('Smith-Berry LDR 9-24-22'!$B$11:$B$30,$C199,'Smith-Berry LDR 9-24-22'!$AU$11:$AU$30)</f>
        <v>0</v>
      </c>
      <c r="JG199" s="174">
        <f>SUMIF('Smith-Berry LDR 9-24-22'!$B$11:$B$30,$C199,'Smith-Berry LDR 9-24-22'!$AV$11:$AV$30)</f>
        <v>0</v>
      </c>
      <c r="JH199" s="174">
        <f>SUMIF('Smith-Berry LDR 9-24-22'!$B$11:$B$30,$C199,'Smith-Berry LDR 9-24-22'!$AW$11:$AW$30)</f>
        <v>0</v>
      </c>
      <c r="JI199" s="174">
        <f>SUMIF('Smith-Berry LDR 9-24-22'!$B$11:$B$30,$C199,'Smith-Berry LDR 9-24-22'!$AX$11:$AX$30)</f>
        <v>0</v>
      </c>
      <c r="JJ199" s="174">
        <f>SUMIF('Smith-Berry LDR 9-24-22'!$B$11:$B$30,$C199,'Smith-Berry LDR 9-24-22'!$AY$11:$AY$30)</f>
        <v>0</v>
      </c>
      <c r="JK199" s="174">
        <f>SUMIF('Great Scot 10-1-22 Cham'!$B$11:$B$38,$C199,'Great Scot 10-1-22 Cham'!$AU$11:$AU$38)</f>
        <v>0</v>
      </c>
      <c r="JL199" s="174">
        <f>SUMIF('Great Scot 10-1-22 Cham'!$B$11:$B$38,$C199,'Great Scot 10-1-22 Cham'!$AV$11:$AV$38)</f>
        <v>0</v>
      </c>
      <c r="JM199" s="174">
        <f>SUMIF('Great Scot 10-1-22 Cham'!$B$11:$B$38,$C199,'Great Scot 10-1-22 Cham'!$AW$11:$AW$38)</f>
        <v>0</v>
      </c>
      <c r="JN199" s="174">
        <f>SUMIF('Great Scot 10-1-22 Cham'!$B$11:$B$38,$C199,'Great Scot 10-1-22 Cham'!$AX$11:$AX$38)</f>
        <v>0</v>
      </c>
      <c r="JO199" s="174">
        <f>SUMIF('Great Scot 10-1-22 Cham'!$B$11:$B$38,$C199,'Great Scot 10-1-22 Cham'!$AY$11:$AY$38)</f>
        <v>0</v>
      </c>
      <c r="JP199" s="174">
        <f>SUMIF('Great Scot 10-1-22 Chal'!$B$11:$B$28,$C199,'Great Scot 10-1-22 Chal'!$AU$11:$AU$28)</f>
        <v>0</v>
      </c>
      <c r="JQ199" s="174">
        <f>SUMIF('Great Scot 10-1-22 Chal'!$B$11:$B$28,$C199,'Great Scot 10-1-22 Chal'!$AV$11:$AV$28)</f>
        <v>0</v>
      </c>
      <c r="JR199" s="174">
        <f>SUMIF('Great Scot 10-1-22 Chal'!$B$11:$B$28,$C199,'Great Scot 10-1-22 Chal'!$AW$11:$AW$28)</f>
        <v>0</v>
      </c>
      <c r="JS199" s="174">
        <f>SUMIF('Great Scot 10-1-22 Chal'!$B$11:$B$28,$C199,'Great Scot 10-1-22 Chal'!$AX$11:$AX$28)</f>
        <v>0</v>
      </c>
      <c r="JT199" s="174">
        <f>SUMIF('Great Scot 10-1-22 Chal'!$B$11:$B$28,$C199,'Great Scot 10-1-22 Chal'!$AY$11:$AY$28)</f>
        <v>0</v>
      </c>
      <c r="JU199" s="174">
        <f>SUMIF('Great Pumpkin Regatta 10-15-22'!$B$11:$B$54,$C199,'Great Pumpkin Regatta 10-15-22'!$AU$11:$AU$54)</f>
        <v>0</v>
      </c>
      <c r="JV199" s="174">
        <f>SUMIF('Great Pumpkin Regatta 10-15-22'!$B$11:$B$54,$C199,'Great Pumpkin Regatta 10-15-22'!$AV$11:$AV$54)</f>
        <v>0</v>
      </c>
      <c r="JW199" s="174">
        <f>SUMIF('Great Pumpkin Regatta 10-15-22'!$B$11:$B$54,$C199,'Great Pumpkin Regatta 10-15-22'!$AW$11:$AW$54)</f>
        <v>0</v>
      </c>
      <c r="JX199" s="174">
        <f>SUMIF('Great Pumpkin Regatta 10-15-22'!$B$11:$B$54,$C199,'Great Pumpkin Regatta 10-15-22'!$AX$11:$AX$54)</f>
        <v>0</v>
      </c>
      <c r="JY199" s="174">
        <f>SUMIF('Great Pumpkin Regatta 10-15-22'!$B$11:$B$54,$C199,'Great Pumpkin Regatta 10-15-22'!$AY$11:$AY$54)</f>
        <v>0</v>
      </c>
      <c r="JZ199" s="174">
        <f>SUMIF('One Day Regatta 10-29-22 FS'!$B$11:$B$19,$C199,'One Day Regatta 10-29-22 FS'!$AU$11:$AU$19)</f>
        <v>0</v>
      </c>
      <c r="KA199" s="174">
        <f>SUMIF('One Day Regatta 10-29-22 FS'!$B$11:$B$19,$C199,'One Day Regatta 10-29-22 FS'!$AV$11:$AV$19)</f>
        <v>0</v>
      </c>
      <c r="KB199" s="174">
        <f>SUMIF('One Day Regatta 10-29-22 FS'!$B$11:$B$19,$C199,'One Day Regatta 10-29-22 FS'!$AW$11:$AW$19)</f>
        <v>0</v>
      </c>
      <c r="KC199" s="174">
        <f>SUMIF('One Day Regatta 10-29-22 FS'!$B$11:$B$19,$C199,'One Day Regatta 10-29-22 FS'!$AX$11:$AX$19)</f>
        <v>0</v>
      </c>
      <c r="KD199" s="174">
        <f>SUMIF('One Day Regatta 10-29-22 FS'!$B$11:$B$19,$C199,'One Day Regatta 10-29-22 FS'!$AY$11:$AY$19)</f>
        <v>0</v>
      </c>
    </row>
    <row r="200" spans="1:290" ht="15" customHeight="1" x14ac:dyDescent="0.2">
      <c r="A200" s="134"/>
      <c r="B200" s="134">
        <f t="shared" si="177"/>
        <v>36</v>
      </c>
      <c r="C200" s="170"/>
      <c r="D200" s="171">
        <f t="shared" si="191"/>
        <v>0</v>
      </c>
      <c r="E200" s="172">
        <f t="shared" si="192"/>
        <v>0</v>
      </c>
      <c r="F200" s="171">
        <f t="shared" si="193"/>
        <v>0</v>
      </c>
      <c r="G200" s="171">
        <v>0</v>
      </c>
      <c r="H200" s="171">
        <f t="shared" si="194"/>
        <v>0</v>
      </c>
      <c r="I200" s="173">
        <f t="shared" si="195"/>
        <v>0</v>
      </c>
      <c r="J200" s="173"/>
      <c r="K200" s="174">
        <f>SUMIF('Saturday Race 11-06-21'!$B$11:$B$21,$C200,'Saturday Race 11-06-21'!$AU$11:$AU$21)</f>
        <v>0</v>
      </c>
      <c r="L200" s="174">
        <f>SUMIF('Saturday Race 11-06-21'!$B$11:$B$21,$C200,'Saturday Race 11-06-21'!$AV$11:$AV$21)</f>
        <v>0</v>
      </c>
      <c r="M200" s="174">
        <f>SUMIF('Saturday Race 11-06-21'!$B$11:$B$21,$C200,'Saturday Race 11-06-21'!$AW$11:$AW$21)</f>
        <v>0</v>
      </c>
      <c r="N200" s="174">
        <f>SUMIF('Saturday Race 11-06-21'!$B$11:$B$21,$C200,'Saturday Race 11-06-21'!$AX$11:$AX$21)</f>
        <v>0</v>
      </c>
      <c r="O200" s="174">
        <f>SUMIF('Saturday Race 11-06-21'!$B$11:$B$21,$C200,'Saturday Race 11-06-21'!$AY$11:$AY$21)</f>
        <v>0</v>
      </c>
      <c r="P200" s="174">
        <f>SUMIF('Saturday Race 11-20-21'!$B$11:$B$20,$C200,'Saturday Race 11-20-21'!$AU$11:$AU$20)</f>
        <v>0</v>
      </c>
      <c r="Q200" s="174">
        <f>SUMIF('Saturday Race 11-20-21'!$B$11:$B$20,$C200,'Saturday Race 11-20-21'!$AV$11:$AV$20)</f>
        <v>0</v>
      </c>
      <c r="R200" s="174">
        <f>SUMIF('Saturday Race 11-20-21'!$B$11:$B$20,$C200,'Saturday Race 11-20-21'!$AW$11:$AW$20)</f>
        <v>0</v>
      </c>
      <c r="S200" s="174">
        <f>SUMIF('Saturday Race 11-20-21'!$B$11:$B$20,$C200,'Saturday Race 11-20-21'!$AX$11:$AX$20)</f>
        <v>0</v>
      </c>
      <c r="T200" s="174">
        <f>SUMIF('Saturday Race 11-20-21'!$B$11:$B$20,$C200,'Saturday Race 11-20-21'!$AY$11:$AY$20)</f>
        <v>0</v>
      </c>
      <c r="U200" s="174">
        <f>SUMIF('Saturday Race 1-08-22'!$B$11:$B$20,$C200,'Saturday Race 1-08-22'!$AU$11:$AU$20)</f>
        <v>0</v>
      </c>
      <c r="V200" s="174">
        <f>SUMIF('Saturday Race 1-08-22'!$B$11:$B$20,$C200,'Saturday Race 1-08-22'!$AV$11:$AV$20)</f>
        <v>0</v>
      </c>
      <c r="W200" s="174">
        <f>SUMIF('Saturday Race 1-08-22'!$B$11:$B$20,$C200,'Saturday Race 1-08-22'!$AW$11:$AW$20)</f>
        <v>0</v>
      </c>
      <c r="X200" s="174">
        <f>SUMIF('Saturday Race 1-08-22'!$B$11:$B$20,$C200,'Saturday Race 1-08-22'!$AX$11:$AX$20)</f>
        <v>0</v>
      </c>
      <c r="Y200" s="174">
        <f>SUMIF('Saturday Race 1-08-22'!$B$11:$B$20,$C200,'Saturday Race 1-08-22'!$AY$11:$AY$20)</f>
        <v>0</v>
      </c>
      <c r="Z200" s="174">
        <f>SUMIF('Saturday Race 1-22-22'!$B$11:$B$20,$C200,'Saturday Race 1-22-22'!$AU$11:$AU$20)</f>
        <v>0</v>
      </c>
      <c r="AA200" s="174">
        <f>SUMIF('Saturday Race 1-22-22'!$B$11:$B$20,$C200,'Saturday Race 1-22-22'!$AV$11:$AV$20)</f>
        <v>0</v>
      </c>
      <c r="AB200" s="174">
        <f>SUMIF('Saturday Race 1-22-22'!$B$11:$B$20,$C200,'Saturday Race 1-22-22'!$AW$11:$AW$20)</f>
        <v>0</v>
      </c>
      <c r="AC200" s="174">
        <f>SUMIF('Saturday Race 1-22-22'!$B$11:$B$20,$C200,'Saturday Race 1-22-22'!$AX$11:$AX$20)</f>
        <v>0</v>
      </c>
      <c r="AD200" s="174">
        <f>SUMIF('Saturday Race 1-22-22'!$B$11:$B$20,$C200,'Saturday Race 1-22-22'!$AY$11:$AY$20)</f>
        <v>0</v>
      </c>
      <c r="AE200" s="174">
        <f>SUMIF('Sunday Race 2-6-22'!$B$11:$B$20,$C200,'Sunday Race 2-6-22'!$AU$11:$AU$20)</f>
        <v>0</v>
      </c>
      <c r="AF200" s="174">
        <f>SUMIF('Sunday Race 2-6-22'!$B$11:$B$20,$C200,'Sunday Race 2-6-22'!$AV$11:$AV$20)</f>
        <v>0</v>
      </c>
      <c r="AG200" s="174">
        <f>SUMIF('Sunday Race 2-6-22'!$B$11:$B$20,$C200,'Sunday Race 2-6-22'!$AW$11:$AW$20)</f>
        <v>0</v>
      </c>
      <c r="AH200" s="174">
        <f>SUMIF('Sunday Race 2-6-22'!$B$11:$B$20,$C200,'Sunday Race 2-6-22'!$AX$11:$AX$20)</f>
        <v>0</v>
      </c>
      <c r="AI200" s="174">
        <f>SUMIF('Sunday Race 2-6-22'!$B$11:$B$20,$C200,'Sunday Race 2-6-22'!$AY$11:$AY$20)</f>
        <v>0</v>
      </c>
      <c r="AJ200" s="174">
        <f>SUMIF('Sunday Race 2-20-22'!$B$11:$B$26,$C200,'Sunday Race 2-20-22'!$AU$11:$AU$26)</f>
        <v>0</v>
      </c>
      <c r="AK200" s="174">
        <f>SUMIF('Sunday Race 2-20-22'!$B$11:$B$26,$C200,'Sunday Race 2-20-22'!$AV$11:$AV$26)</f>
        <v>0</v>
      </c>
      <c r="AL200" s="174">
        <f>SUMIF('Sunday Race 2-20-22'!$B$11:$B$26,$C200,'Sunday Race 2-20-22'!$AW$11:$AW$26)</f>
        <v>0</v>
      </c>
      <c r="AM200" s="174">
        <f>SUMIF('Sunday Race 2-20-22'!$B$11:$B$26,$C200,'Sunday Race 2-20-22'!$AX$11:$AX$26)</f>
        <v>0</v>
      </c>
      <c r="AN200" s="174">
        <f>SUMIF('Sunday Race 2-20-22'!$B$11:$B$26,$C200,'Sunday Race 2-20-22'!$AY$11:$AY$26)</f>
        <v>0</v>
      </c>
      <c r="AO200" s="174">
        <f>SUMIF('Sunday Race 2-27-22'!$B$11:$B$20,$C200,'Sunday Race 2-27-22'!$AU$11:$AU$20)</f>
        <v>0</v>
      </c>
      <c r="AP200" s="174">
        <f>SUMIF('Sunday Race 2-27-22'!$B$11:$B$20,$C200,'Sunday Race 2-27-22'!$AV$11:$AV$20)</f>
        <v>0</v>
      </c>
      <c r="AQ200" s="174">
        <f>SUMIF('Sunday Race 2-27-22'!$B$11:$B$20,$C200,'Sunday Race 2-27-22'!$AW$11:$AW$20)</f>
        <v>0</v>
      </c>
      <c r="AR200" s="174">
        <f>SUMIF('Sunday Race 2-27-22'!$B$11:$B$20,$C200,'Sunday Race 2-27-22'!$AX$11:$AX$20)</f>
        <v>0</v>
      </c>
      <c r="AS200" s="174">
        <f>SUMIF('Sunday Race 2-27-22'!$B$11:$B$20,$C200,'Sunday Race 2-27-22'!$AY$11:$AY$20)</f>
        <v>0</v>
      </c>
      <c r="AT200" s="174">
        <f>SUMIF('Sunday Race 3-13-22'!$B$11:$B$25,$C200,'Sunday Race 3-13-22'!$AU$11:$AU$25)</f>
        <v>0</v>
      </c>
      <c r="AU200" s="174">
        <f>SUMIF('Sunday Race 3-13-22'!$B$11:$B$25,$C200,'Sunday Race 3-13-22'!$AV$11:$AV$25)</f>
        <v>0</v>
      </c>
      <c r="AV200" s="174">
        <f>SUMIF('Sunday Race 3-13-22'!$B$11:$B$25,$C200,'Sunday Race 3-13-22'!$AW$11:$AW$25)</f>
        <v>0</v>
      </c>
      <c r="AW200" s="174">
        <f>SUMIF('Sunday Race 3-13-22'!$B$11:$B$25,$C200,'Sunday Race 3-13-22'!$AX$11:$AX$25)</f>
        <v>0</v>
      </c>
      <c r="AX200" s="174">
        <f>SUMIF('Sunday Race 3-13-22'!$B$11:$B$25,$C200,'Sunday Race 3-13-22'!$AY$11:$AY$25)</f>
        <v>0</v>
      </c>
      <c r="AY200" s="174">
        <f>SUMIF('Saturday Race 3-19-22'!$B$11:$B$15,$C200,'Saturday Race 3-19-22'!$AU$11:$AU$15)</f>
        <v>0</v>
      </c>
      <c r="AZ200" s="174">
        <f>SUMIF('Saturday Race 3-19-22'!$B$11:$B$15,$C200,'Saturday Race 3-19-22'!$AV$11:$AV$15)</f>
        <v>0</v>
      </c>
      <c r="BA200" s="174">
        <f>SUMIF('Saturday Race 3-19-22'!$B$11:$B$15,$C200,'Saturday Race 3-19-22'!$AW$11:$AW$15)</f>
        <v>0</v>
      </c>
      <c r="BB200" s="174">
        <f>SUMIF('Saturday Race 3-19-22'!$B$11:$B$15,$C200,'Saturday Race 3-19-22'!$AX$11:$AX$15)</f>
        <v>0</v>
      </c>
      <c r="BC200" s="174">
        <f>SUMIF('Saturday Race 3-19-22'!$B$11:$B$15,$C200,'Saturday Race 3-19-22'!$AY$11:$AY$15)</f>
        <v>0</v>
      </c>
      <c r="BD200" s="174">
        <f>SUMIF('Sunday Races 4-10-22'!$B$11:$B$26,$C200,'Sunday Races 4-10-22'!$AU$11:$AU$26)</f>
        <v>0</v>
      </c>
      <c r="BE200" s="174">
        <f>SUMIF('Sunday Races 4-10-22'!$B$11:$B$26,$C200,'Sunday Races 4-10-22'!$AV$11:$AV$26)</f>
        <v>0</v>
      </c>
      <c r="BF200" s="174">
        <f>SUMIF('Sunday Races 4-10-22'!$B$11:$B$26,$C200,'Sunday Races 4-10-22'!$AW$11:$AW$26)</f>
        <v>0</v>
      </c>
      <c r="BG200" s="174">
        <f>SUMIF('Sunday Races 4-10-22'!$B$11:$B$26,$C200,'Sunday Races 4-10-22'!$AX$11:$AX$26)</f>
        <v>0</v>
      </c>
      <c r="BH200" s="174">
        <f>SUMIF('Sunday Races 4-10-22'!$B$11:$B$26,$C200,'Sunday Races 4-10-22'!$AY$11:$AY$26)</f>
        <v>0</v>
      </c>
      <c r="BI200" s="174">
        <f>SUMIF('Sunday Races 5-1-22'!$B$11:$B$28,$C200,'Sunday Races 5-1-22'!$AU$11:$AU$28)</f>
        <v>0</v>
      </c>
      <c r="BJ200" s="174">
        <f>SUMIF('Sunday Races 5-1-22'!$B$11:$B$28,$C200,'Sunday Races 5-1-22'!$AV$11:$AV$28)</f>
        <v>0</v>
      </c>
      <c r="BK200" s="174">
        <f>SUMIF('Sunday Races 5-1-22'!$B$11:$B$28,$C200,'Sunday Races 5-1-22'!$AW$11:$AW$28)</f>
        <v>0</v>
      </c>
      <c r="BL200" s="174">
        <f>SUMIF('Sunday Races 5-1-22'!$B$11:$B$28,$C200,'Sunday Races 5-1-22'!$AX$11:$AX$28)</f>
        <v>0</v>
      </c>
      <c r="BM200" s="174">
        <f>SUMIF('Sunday Races 5-1-22'!$B$11:$B$28,$C200,'Sunday Races 5-1-22'!$AY$11:$AY$28)</f>
        <v>0</v>
      </c>
      <c r="BN200" s="174">
        <f>SUMIF('Sunday Races 6-5-22'!$B$11:$B$28,$C200,'Sunday Races 6-5-22'!$AU$11:$AU$28)</f>
        <v>0</v>
      </c>
      <c r="BO200" s="174">
        <f>SUMIF('Sunday Races 6-5-22'!$B$11:$B$28,$C200,'Sunday Races 6-5-22'!$AV$11:$AV$28)</f>
        <v>0</v>
      </c>
      <c r="BP200" s="174">
        <f>SUMIF('Sunday Races 6-5-22'!$B$11:$B$28,$C200,'Sunday Races 6-5-22'!$AW$11:$AW$28)</f>
        <v>0</v>
      </c>
      <c r="BQ200" s="174">
        <f>SUMIF('Sunday Races 6-5-22'!$B$11:$B$28,$C200,'Sunday Races 6-5-22'!$AX$11:$AX$28)</f>
        <v>0</v>
      </c>
      <c r="BR200" s="174">
        <f>SUMIF('Sunday Races 6-5-22'!$B$11:$B$28,$C200,'Sunday Races 6-5-22'!$AY$11:$AY$28)</f>
        <v>0</v>
      </c>
      <c r="BS200" s="174">
        <f>SUMIF('Sunday Races 6-12-22'!$B$11:$B$24,$C200,'Sunday Races 6-12-22'!$AU$11:$AU$24)</f>
        <v>0</v>
      </c>
      <c r="BT200" s="174">
        <f>SUMIF('Sunday Races 6-12-22'!$B$11:$B$24,$C200,'Sunday Races 6-12-22'!$AV$11:$AV$24)</f>
        <v>0</v>
      </c>
      <c r="BU200" s="174">
        <f>SUMIF('Sunday Races 6-12-22'!$B$11:$B$24,$C200,'Sunday Races 6-12-22'!$AW$11:$AW$24)</f>
        <v>0</v>
      </c>
      <c r="BV200" s="174">
        <f>SUMIF('Sunday Races 6-12-22'!$B$11:$B$24,$C200,'Sunday Races 6-12-22'!$AX$11:$AX$24)</f>
        <v>0</v>
      </c>
      <c r="BW200" s="174">
        <f>SUMIF('Sunday Races 6-12-22'!$B$11:$B$24,$C200,'Sunday Races 6-12-22'!$AY$11:$AY$24)</f>
        <v>0</v>
      </c>
      <c r="BX200" s="174">
        <f>SUMIF('Saturday Races 6-18-22'!$B$11:$B$24,$C200,'Saturday Races 6-18-22'!$AU$11:$AU$24)</f>
        <v>0</v>
      </c>
      <c r="BY200" s="174">
        <f>SUMIF('Saturday Races 6-18-22'!$B$11:$B$24,$C200,'Saturday Races 6-18-22'!$AV$11:$AV$24)</f>
        <v>0</v>
      </c>
      <c r="BZ200" s="174">
        <f>SUMIF('Saturday Races 6-18-22'!$B$11:$B$24,$C200,'Saturday Races 6-18-22'!$AW$11:$AW$24)</f>
        <v>0</v>
      </c>
      <c r="CA200" s="174">
        <f>SUMIF('Saturday Races 6-18-22'!$B$11:$B$24,$C200,'Saturday Races 6-18-22'!$AX$11:$AX$24)</f>
        <v>0</v>
      </c>
      <c r="CB200" s="174">
        <f>SUMIF('Saturday Races 6-18-22'!$B$11:$B$24,$C200,'Saturday Races 6-18-22'!$AY$11:$AY$24)</f>
        <v>0</v>
      </c>
      <c r="CC200" s="174">
        <f>SUMIF('Sunday Races 7-3-22'!$B$11:$B$26,$C200,'Sunday Races 7-3-22'!$AU$11:$AU$26)</f>
        <v>0</v>
      </c>
      <c r="CD200" s="174">
        <f>SUMIF('Sunday Races 7-3-22'!$B$11:$B$26,$C200,'Sunday Races 7-3-22'!$AV$11:$AV$26)</f>
        <v>0</v>
      </c>
      <c r="CE200" s="174">
        <f>SUMIF('Sunday Races 7-3-22'!$B$11:$B$26,$C200,'Sunday Races 7-3-22'!$AW$11:$AW$26)</f>
        <v>0</v>
      </c>
      <c r="CF200" s="174">
        <f>SUMIF('Sunday Races 7-3-22'!$B$11:$B$26,$C200,'Sunday Races 7-3-22'!$AX$11:$AX$26)</f>
        <v>0</v>
      </c>
      <c r="CG200" s="174">
        <f>SUMIF('Sunday Races 7-3-22'!$B$11:$B$26,$C200,'Sunday Races 7-3-22'!$AY$11:$AY$26)</f>
        <v>0</v>
      </c>
      <c r="CH200" s="174">
        <f>SUMIF('Sunday Races 7-31-22'!$B$11:$B$26,$C200,'Sunday Races 7-31-22'!$AU$11:$AU$26)</f>
        <v>0</v>
      </c>
      <c r="CI200" s="174">
        <f>SUMIF('Sunday Races 7-31-22'!$B$11:$B$26,$C200,'Sunday Races 7-31-22'!$AV$11:$AV$26)</f>
        <v>0</v>
      </c>
      <c r="CJ200" s="174">
        <f>SUMIF('Sunday Races 7-31-22'!$B$11:$B$26,$C200,'Sunday Races 7-31-22'!$AW$11:$AW$26)</f>
        <v>0</v>
      </c>
      <c r="CK200" s="174">
        <f>SUMIF('Sunday Races 7-31-22'!$B$11:$B$26,$C200,'Sunday Races 7-31-22'!$AX$11:$AX$26)</f>
        <v>0</v>
      </c>
      <c r="CL200" s="174">
        <f>SUMIF('Sunday Races 7-31-22'!$B$11:$B$26,$C200,'Sunday Races 7-31-22'!$AY$11:$AY$26)</f>
        <v>0</v>
      </c>
      <c r="CM200" s="174">
        <f>SUMIF('Sunday Races 8-14-22'!$B$11:$B$26,$C200,'Sunday Races 8-14-22'!$AU$11:$AU$26)</f>
        <v>0</v>
      </c>
      <c r="CN200" s="174">
        <f>SUMIF('Sunday Races 8-14-22'!$B$11:$B$26,$C200,'Sunday Races 8-14-22'!$AV$11:$AV$26)</f>
        <v>0</v>
      </c>
      <c r="CO200" s="174">
        <f>SUMIF('Sunday Races 8-14-22'!$B$11:$B$26,$C200,'Sunday Races 8-14-22'!$AW$11:$AW$26)</f>
        <v>0</v>
      </c>
      <c r="CP200" s="174">
        <f>SUMIF('Sunday Races 8-14-22'!$B$11:$B$26,$C200,'Sunday Races 8-14-22'!$AX$11:$AX$26)</f>
        <v>0</v>
      </c>
      <c r="CQ200" s="174">
        <f>SUMIF('Sunday Races 8-14-22'!$B$11:$B$26,$C200,'Sunday Races 8-14-22'!$AY$11:$AY$26)</f>
        <v>0</v>
      </c>
      <c r="CR200" s="174">
        <f>SUMIF('Saturday Races 8-20-22'!$B$11:$B$26,$C200,'Saturday Races 8-20-22'!$AU$11:$AU$26)</f>
        <v>0</v>
      </c>
      <c r="CS200" s="174">
        <f>SUMIF('Saturday Races 8-20-22'!$B$11:$B$26,$C200,'Saturday Races 8-20-22'!$AV$11:$AV$26)</f>
        <v>0</v>
      </c>
      <c r="CT200" s="174">
        <f>SUMIF('Saturday Races 8-20-22'!$B$11:$B$26,$C200,'Saturday Races 8-20-22'!$AW$11:$AW$26)</f>
        <v>0</v>
      </c>
      <c r="CU200" s="174">
        <f>SUMIF('Saturday Races 8-20-22'!$B$11:$B$26,$C200,'Saturday Races 8-20-22'!$AX$11:$AX$26)</f>
        <v>0</v>
      </c>
      <c r="CV200" s="174">
        <f>SUMIF('Saturday Races 8-20-22'!$B$11:$B$26,$C200,'Saturday Races 8-20-22'!$AY$11:$AY$26)</f>
        <v>0</v>
      </c>
      <c r="CW200" s="174">
        <f>SUMIF('Sunday Races 9-11-22'!$B$11:$B$20,$C200,'Sunday Races 9-11-22'!$AU$11:$AU$20)</f>
        <v>0</v>
      </c>
      <c r="CX200" s="174">
        <f>SUMIF('Sunday Races 9-11-22'!$B$11:$B$20,$C200,'Sunday Races 9-11-22'!$AV$11:$AV$20)</f>
        <v>0</v>
      </c>
      <c r="CY200" s="174">
        <f>SUMIF('Sunday Races 9-11-22'!$B$11:$B$20,$C200,'Sunday Races 9-11-22'!$AW$11:$AW$20)</f>
        <v>0</v>
      </c>
      <c r="CZ200" s="174">
        <f>SUMIF('Sunday Races 9-11-22'!$B$11:$B$20,$C200,'Sunday Races 9-11-22'!$AX$11:$AX$20)</f>
        <v>0</v>
      </c>
      <c r="DA200" s="174">
        <f>SUMIF('Sunday Races 9-11-22'!$B$11:$B$20,$C200,'Sunday Races 9-11-22'!$AY$11:$AY$20)</f>
        <v>0</v>
      </c>
      <c r="DB200" s="174">
        <f>SUMIF('Sunday Races 10-9-22'!$B$11:$B$21,$C200,'Sunday Races 10-9-22'!$AU$11:$AU$21)</f>
        <v>0</v>
      </c>
      <c r="DC200" s="174">
        <f>SUMIF('Sunday Races 10-9-22'!$B$11:$B$21,$C200,'Sunday Races 10-9-22'!$AV$11:$AV$21)</f>
        <v>0</v>
      </c>
      <c r="DD200" s="174">
        <f>SUMIF('Sunday Races 10-9-22'!$B$11:$B$21,$C200,'Sunday Races 10-9-22'!$AW$11:$AW$21)</f>
        <v>0</v>
      </c>
      <c r="DE200" s="174">
        <f>SUMIF('Sunday Races 10-9-22'!$B$11:$B$21,$C200,'Sunday Races 10-9-22'!$AX$11:$AX$21)</f>
        <v>0</v>
      </c>
      <c r="DF200" s="174">
        <f>SUMIF('Sunday Races 10-9-22'!$B$11:$B$21,$C200,'Sunday Races 10-9-22'!$AY$11:$AY$21)</f>
        <v>0</v>
      </c>
      <c r="DG200" s="174">
        <f>SUMIF('Sunday Races 10-23-22'!$B$11:$B$22,$C200,'Sunday Races 10-23-22'!$AU$11:$AU$22)</f>
        <v>0</v>
      </c>
      <c r="DH200" s="174">
        <f>SUMIF('Sunday Races 10-23-22'!$B$11:$B$22,$C200,'Sunday Races 10-23-22'!$AV$11:$AV$22)</f>
        <v>0</v>
      </c>
      <c r="DI200" s="174">
        <f>SUMIF('Sunday Races 10-23-22'!$B$11:$B$22,$C200,'Sunday Races 10-23-22'!$AW$11:$AW$22)</f>
        <v>0</v>
      </c>
      <c r="DJ200" s="174">
        <f>SUMIF('Sunday Races 10-23-22'!$B$11:$B$22,$C200,'Sunday Races 10-23-22'!$AX$11:$AX$22)</f>
        <v>0</v>
      </c>
      <c r="DK200" s="174">
        <f>SUMIF('Sunday Races 10-23-22'!$B$11:$B$22,$C200,'Sunday Races 10-23-22'!$AY$11:$AY$22)</f>
        <v>0</v>
      </c>
      <c r="DL200" s="175"/>
      <c r="DM200" s="176"/>
      <c r="DN200" s="177">
        <f t="shared" si="183"/>
        <v>0</v>
      </c>
      <c r="DO200" s="177">
        <f t="shared" si="183"/>
        <v>0</v>
      </c>
      <c r="DP200" s="177">
        <f t="shared" si="183"/>
        <v>0</v>
      </c>
      <c r="DQ200" s="177">
        <f t="shared" si="183"/>
        <v>0</v>
      </c>
      <c r="DR200" s="177">
        <f t="shared" si="183"/>
        <v>0</v>
      </c>
      <c r="DS200" s="177">
        <f t="shared" si="183"/>
        <v>0</v>
      </c>
      <c r="DT200" s="177">
        <f t="shared" si="183"/>
        <v>0</v>
      </c>
      <c r="DU200" s="177">
        <f t="shared" si="183"/>
        <v>0</v>
      </c>
      <c r="DV200" s="177">
        <f t="shared" si="183"/>
        <v>0</v>
      </c>
      <c r="DW200" s="177">
        <f t="shared" si="183"/>
        <v>0</v>
      </c>
      <c r="DX200" s="177">
        <f t="shared" si="184"/>
        <v>0</v>
      </c>
      <c r="DY200" s="177">
        <f t="shared" si="184"/>
        <v>0</v>
      </c>
      <c r="DZ200" s="177">
        <f t="shared" si="184"/>
        <v>0</v>
      </c>
      <c r="EA200" s="177">
        <f t="shared" si="184"/>
        <v>0</v>
      </c>
      <c r="EB200" s="177">
        <f t="shared" si="184"/>
        <v>0</v>
      </c>
      <c r="EC200" s="177">
        <f t="shared" si="184"/>
        <v>0</v>
      </c>
      <c r="ED200" s="177">
        <f t="shared" si="184"/>
        <v>0</v>
      </c>
      <c r="EE200" s="177">
        <f t="shared" si="184"/>
        <v>0</v>
      </c>
      <c r="EF200" s="177">
        <f t="shared" si="184"/>
        <v>0</v>
      </c>
      <c r="EG200" s="177">
        <f t="shared" si="184"/>
        <v>0</v>
      </c>
      <c r="EH200" s="177">
        <f t="shared" si="185"/>
        <v>0</v>
      </c>
      <c r="EI200" s="177">
        <f t="shared" si="185"/>
        <v>0</v>
      </c>
      <c r="EJ200" s="177">
        <f t="shared" si="185"/>
        <v>0</v>
      </c>
      <c r="EK200" s="177">
        <f t="shared" si="185"/>
        <v>0</v>
      </c>
      <c r="EL200" s="177">
        <f t="shared" si="185"/>
        <v>0</v>
      </c>
      <c r="EM200" s="177">
        <f t="shared" si="185"/>
        <v>0</v>
      </c>
      <c r="EN200" s="177">
        <f t="shared" si="185"/>
        <v>0</v>
      </c>
      <c r="EO200" s="177">
        <f t="shared" si="185"/>
        <v>0</v>
      </c>
      <c r="EP200" s="177">
        <f t="shared" si="185"/>
        <v>0</v>
      </c>
      <c r="EQ200" s="177">
        <f t="shared" si="185"/>
        <v>0</v>
      </c>
      <c r="ER200" s="177">
        <f t="shared" si="186"/>
        <v>0</v>
      </c>
      <c r="ES200" s="177">
        <f t="shared" si="186"/>
        <v>0</v>
      </c>
      <c r="ET200" s="177">
        <f t="shared" si="186"/>
        <v>0</v>
      </c>
      <c r="EU200" s="177">
        <f t="shared" si="186"/>
        <v>0</v>
      </c>
      <c r="EV200" s="177">
        <f t="shared" si="186"/>
        <v>0</v>
      </c>
      <c r="EW200" s="177">
        <f t="shared" si="186"/>
        <v>0</v>
      </c>
      <c r="EX200" s="177">
        <f t="shared" si="186"/>
        <v>0</v>
      </c>
      <c r="EY200" s="177">
        <f t="shared" si="186"/>
        <v>0</v>
      </c>
      <c r="EZ200" s="177">
        <f t="shared" si="186"/>
        <v>0</v>
      </c>
      <c r="FA200" s="177">
        <f t="shared" si="186"/>
        <v>0</v>
      </c>
      <c r="FB200" s="177">
        <f t="shared" si="187"/>
        <v>0</v>
      </c>
      <c r="FC200" s="177">
        <f t="shared" si="187"/>
        <v>0</v>
      </c>
      <c r="FD200" s="177">
        <f t="shared" si="187"/>
        <v>0</v>
      </c>
      <c r="FE200" s="177">
        <f t="shared" si="187"/>
        <v>0</v>
      </c>
      <c r="FF200" s="177">
        <f t="shared" si="187"/>
        <v>0</v>
      </c>
      <c r="FG200" s="177">
        <f t="shared" si="187"/>
        <v>0</v>
      </c>
      <c r="FH200" s="177">
        <f t="shared" si="187"/>
        <v>0</v>
      </c>
      <c r="FI200" s="177">
        <f t="shared" si="187"/>
        <v>0</v>
      </c>
      <c r="FJ200" s="177">
        <f t="shared" si="187"/>
        <v>0</v>
      </c>
      <c r="FK200" s="177">
        <f t="shared" si="187"/>
        <v>0</v>
      </c>
      <c r="FL200" s="177">
        <f t="shared" si="188"/>
        <v>0</v>
      </c>
      <c r="FM200" s="177">
        <f t="shared" si="188"/>
        <v>0</v>
      </c>
      <c r="FN200" s="177">
        <f t="shared" si="188"/>
        <v>0</v>
      </c>
      <c r="FO200" s="177">
        <f t="shared" si="188"/>
        <v>0</v>
      </c>
      <c r="FP200" s="177">
        <f t="shared" si="188"/>
        <v>0</v>
      </c>
      <c r="FQ200" s="177">
        <f t="shared" si="188"/>
        <v>0</v>
      </c>
      <c r="FR200" s="177">
        <f t="shared" si="188"/>
        <v>0</v>
      </c>
      <c r="FS200" s="177">
        <f t="shared" si="188"/>
        <v>0</v>
      </c>
      <c r="FT200" s="177">
        <f t="shared" si="188"/>
        <v>0</v>
      </c>
      <c r="FU200" s="177">
        <f t="shared" si="188"/>
        <v>0</v>
      </c>
      <c r="FV200" s="177">
        <f t="shared" si="188"/>
        <v>0</v>
      </c>
      <c r="FW200" s="177">
        <f t="shared" si="188"/>
        <v>0</v>
      </c>
      <c r="FX200" s="177">
        <f t="shared" si="188"/>
        <v>0</v>
      </c>
      <c r="FY200" s="177">
        <f t="shared" si="188"/>
        <v>0</v>
      </c>
      <c r="FZ200" s="177">
        <f t="shared" si="188"/>
        <v>0</v>
      </c>
      <c r="GA200" s="177"/>
      <c r="GB200" s="229">
        <f t="shared" si="189"/>
        <v>0</v>
      </c>
      <c r="GC200" s="229">
        <f t="shared" si="190"/>
        <v>0</v>
      </c>
      <c r="GD200" s="174">
        <f>SUMIF('One Day 12-04-21 Scots'!$B$11:$B$24,$C200,'One Day 12-04-21 Scots'!$AU$11:$AU$24)</f>
        <v>0</v>
      </c>
      <c r="GE200" s="174">
        <f>SUMIF('One Day 12-04-21 Scots'!$B$11:$B$24,$C200,'One Day 12-04-21 Scots'!$AV$11:$AV$24)</f>
        <v>0</v>
      </c>
      <c r="GF200" s="174">
        <f>SUMIF('One Day 12-04-21 Scots'!$B$11:$B$24,$C200,'One Day 12-04-21 Scots'!$AW$11:$AW$24)</f>
        <v>0</v>
      </c>
      <c r="GG200" s="174">
        <f>SUMIF('One Day 12-04-21 Scots'!$B$11:$B$24,$C200,'One Day 12-04-21 Scots'!$AX$11:$AX$24)</f>
        <v>0</v>
      </c>
      <c r="GH200" s="174">
        <f>SUMIF('One Day 12-04-21 Scots'!$B$11:$B$24,$C200,'One Day 12-04-21 Scots'!$AY$11:$AY$24)</f>
        <v>0</v>
      </c>
      <c r="GI200" s="174">
        <f>SUMIF('One Day 12-04-21 Thistles'!$B$11:$B$25,$C200,'One Day 12-04-21 Thistles'!$AU$11:$AU$25)</f>
        <v>0</v>
      </c>
      <c r="GJ200" s="174">
        <f>SUMIF('One Day 12-04-21 Thistles'!$B$11:$B$25,$C200,'One Day 12-04-21 Thistles'!$AV$11:$AV$25)</f>
        <v>0</v>
      </c>
      <c r="GK200" s="174">
        <f>SUMIF('One Day 12-04-21 Thistles'!$B$11:$B$25,$C200,'One Day 12-04-21 Thistles'!$AW$11:$AW$25)</f>
        <v>0</v>
      </c>
      <c r="GL200" s="174">
        <f>SUMIF('One Day 12-04-21 Thistles'!$B$11:$B$25,$C200,'One Day 12-04-21 Thistles'!$AX$11:$AX$25)</f>
        <v>0</v>
      </c>
      <c r="GM200" s="174">
        <f>SUMIF('One Day 12-04-21 Thistles'!$B$11:$B$25,$C200,'One Day 12-04-21 Thistles'!$AY$11:$AY$25)</f>
        <v>0</v>
      </c>
      <c r="GN200" s="174">
        <f>SUMIF('Chili One Day 2-12-22 Scots'!$B$11:$B$27,$C200,'Chili One Day 2-12-22 Scots'!$AU$11:$AU$27)</f>
        <v>0</v>
      </c>
      <c r="GO200" s="174">
        <f>SUMIF('Chili One Day 2-12-22 Scots'!$B$11:$B$27,$C200,'Chili One Day 2-12-22 Scots'!$AV$11:$AV$27)</f>
        <v>0</v>
      </c>
      <c r="GP200" s="174">
        <f>SUMIF('Chili One Day 2-12-22 Scots'!$B$11:$B$27,$C200,'Chili One Day 2-12-22 Scots'!$AW$11:$AW$27)</f>
        <v>0</v>
      </c>
      <c r="GQ200" s="174">
        <f>SUMIF('Chili One Day 2-12-22 Scots'!$B$11:$B$27,$C200,'Chili One Day 2-12-22 Scots'!$AX$11:$AX$27)</f>
        <v>0</v>
      </c>
      <c r="GR200" s="174">
        <f>SUMIF('Chili One Day 2-12-22 Scots'!$B$11:$B$27,$C200,'Chili One Day 2-12-22 Scots'!$AY$11:$AY$27)</f>
        <v>0</v>
      </c>
      <c r="GS200" s="174">
        <f>SUMIF('Chili One Day 2-12-22 Thistles'!$B$11:$B$27,$C200,'Chili One Day 2-12-22 Thistles'!$AU$11:$AU$27)</f>
        <v>0</v>
      </c>
      <c r="GT200" s="174">
        <f>SUMIF('Chili One Day 2-12-22 Thistles'!$B$11:$B$27,$C200,'Chili One Day 2-12-22 Thistles'!$AV$11:$AV$27)</f>
        <v>0</v>
      </c>
      <c r="GU200" s="174">
        <f>SUMIF('Chili One Day 2-12-22 Thistles'!$B$11:$B$27,$C200,'Chili One Day 2-12-22 Thistles'!$AW$11:$AW$27)</f>
        <v>0</v>
      </c>
      <c r="GV200" s="174">
        <f>SUMIF('Chili One Day 2-12-22 Thistles'!$B$11:$B$27,$C200,'Chili One Day 2-12-22 Thistles'!$AX$11:$AX$27)</f>
        <v>0</v>
      </c>
      <c r="GW200" s="174">
        <f>SUMIF('Chili One Day 2-12-22 Thistles'!$B$11:$B$27,$C200,'Chili One Day 2-12-22 Thistles'!$AY$11:$AY$27)</f>
        <v>0</v>
      </c>
      <c r="GX200" s="174">
        <f>SUMIF('Ironman One Day 3-5-22 FS'!$B$11:$B$26,$C200,'Ironman One Day 3-5-22 FS'!$AU$11:$AU$26)</f>
        <v>0</v>
      </c>
      <c r="GY200" s="174">
        <f>SUMIF('Ironman One Day 3-5-22 FS'!$B$11:$B$26,$C200,'Ironman One Day 3-5-22 FS'!$AV$11:$AV$26)</f>
        <v>0</v>
      </c>
      <c r="GZ200" s="174">
        <f>SUMIF('Ironman One Day 3-5-22 FS'!$B$11:$B$26,$C200,'Ironman One Day 3-5-22 FS'!$AW$11:$AW$26)</f>
        <v>0</v>
      </c>
      <c r="HA200" s="174">
        <f>SUMIF('Ironman One Day 3-5-22 FS'!$B$11:$B$26,$C200,'Ironman One Day 3-5-22 FS'!$AX$11:$AX$26)</f>
        <v>0</v>
      </c>
      <c r="HB200" s="174">
        <f>SUMIF('Ironman One Day 3-5-22 FS'!$B$11:$B$26,$C200,'Ironman One Day 3-5-22 FS'!$AY$11:$AY$26)</f>
        <v>0</v>
      </c>
      <c r="HC200" s="174">
        <f>SUMIF('Ironman One Day 3-5-22 420'!$B$11:$B$26,$C200,'Ironman One Day 3-5-22 420'!$AU$11:$AU$26)</f>
        <v>0</v>
      </c>
      <c r="HD200" s="174">
        <f>SUMIF('Ironman One Day 3-5-22 420'!$B$11:$B$26,$C200,'Ironman One Day 3-5-22 420'!$AV$11:$AV$26)</f>
        <v>0</v>
      </c>
      <c r="HE200" s="174">
        <f>SUMIF('Ironman One Day 3-5-22 420'!$B$11:$B$26,$C200,'Ironman One Day 3-5-22 420'!$AW$11:$AW$26)</f>
        <v>0</v>
      </c>
      <c r="HF200" s="174">
        <f>SUMIF('Ironman One Day 3-5-22 420'!$B$11:$B$26,$C200,'Ironman One Day 3-5-22 420'!$AX$11:$AX$26)</f>
        <v>0</v>
      </c>
      <c r="HG200" s="174">
        <f>SUMIF('Ironman One Day 3-5-22 420'!$B$11:$B$26,$C200,'Ironman One Day 3-5-22 420'!$AY$11:$AY$26)</f>
        <v>0</v>
      </c>
      <c r="HH200" s="174">
        <f>SUMIF('Easter One Day 4-16-22 FS'!$B$11:$B$25,$C200,'Easter One Day 4-16-22 FS'!$AU$11:$AU$25)</f>
        <v>0</v>
      </c>
      <c r="HI200" s="174">
        <f>SUMIF('Easter One Day 4-16-22 FS'!$B$11:$B$25,$C200,'Easter One Day 4-16-22 FS'!$AV$11:$AV$25)</f>
        <v>0</v>
      </c>
      <c r="HJ200" s="174">
        <f>SUMIF('Easter One Day 4-16-22 FS'!$B$11:$B$25,$C200,'Easter One Day 4-16-22 FS'!$AW$11:$AW$25)</f>
        <v>0</v>
      </c>
      <c r="HK200" s="174">
        <f>SUMIF('Easter One Day 4-16-22 FS'!$B$11:$B$25,$C200,'Easter One Day 4-16-22 FS'!$AX$11:$AX$25)</f>
        <v>0</v>
      </c>
      <c r="HL200" s="174">
        <f>SUMIF('Easter One Day 4-16-22 FS'!$B$11:$B$25,$C200,'Easter One Day 4-16-22 FS'!$AY$11:$AY$25)</f>
        <v>0</v>
      </c>
      <c r="HM200" s="174">
        <f>SUMIF('Easter One Day 4-16-22 TH'!$B$11:$B$25,$C200,'Easter One Day 4-16-22 TH'!$AU$11:$AU$25)</f>
        <v>0</v>
      </c>
      <c r="HN200" s="174">
        <f>SUMIF('Easter One Day 4-16-22 TH'!$B$11:$B$25,$C200,'Easter One Day 4-16-22 TH'!$AV$11:$AV$25)</f>
        <v>0</v>
      </c>
      <c r="HO200" s="174">
        <f>SUMIF('Easter One Day 4-16-22 TH'!$B$11:$B$25,$C200,'Easter One Day 4-16-22 TH'!$AW$11:$AW$25)</f>
        <v>0</v>
      </c>
      <c r="HP200" s="174">
        <f>SUMIF('Easter One Day 4-16-22 TH'!$B$11:$B$25,$C200,'Easter One Day 4-16-22 TH'!$AX$11:$AX$25)</f>
        <v>0</v>
      </c>
      <c r="HQ200" s="174">
        <f>SUMIF('Easter One Day 4-16-22 TH'!$B$11:$B$25,$C200,'Easter One Day 4-16-22 TH'!$AY$11:$AY$25)</f>
        <v>0</v>
      </c>
      <c r="HR200" s="174">
        <f>SUMIF('Long Distance Race 5-7-22'!$B$11:$B$25,$C200,'Long Distance Race 5-7-22'!$AU$11:$AU$25)</f>
        <v>0</v>
      </c>
      <c r="HS200" s="174">
        <f>SUMIF('Long Distance Race 5-7-22'!$B$11:$B$18,$C200,'Long Distance Race 5-7-22'!$AV$11:$AV$18)</f>
        <v>0</v>
      </c>
      <c r="HT200" s="174">
        <f>SUMIF('Long Distance Race 5-7-22'!$B$11:$B$18,$C200,'Long Distance Race 5-7-22'!$AW$11:$AW$18)</f>
        <v>0</v>
      </c>
      <c r="HU200" s="174">
        <f>SUMIF('Long Distance Race 5-7-22'!$B$11:$B$18,$C200,'Long Distance Race 5-7-22'!$AX$11:$AX$18)</f>
        <v>0</v>
      </c>
      <c r="HV200" s="174">
        <f>SUMIF('Long Distance Race 5-7-22'!$B$11:$B$18,$C200,'Long Distance Race 5-7-22'!$AY$11:$AY$18)</f>
        <v>0</v>
      </c>
      <c r="HW200" s="174">
        <f>SUMIF('Memorial Day Regatta 5-28-22 Op'!$B$11:$B$25,$C200,'Memorial Day Regatta 5-28-22 Op'!$AU$11:$AU$25)</f>
        <v>0</v>
      </c>
      <c r="HX200" s="174">
        <f>SUMIF('Memorial Day Regatta 5-28-22 Op'!$B$11:$B$18,$C200,'Memorial Day Regatta 5-28-22 Op'!$AV$11:$AV$18)</f>
        <v>0</v>
      </c>
      <c r="HY200" s="174">
        <f>SUMIF('Memorial Day Regatta 5-28-22 Op'!$B$11:$B$18,$C200,'Memorial Day Regatta 5-28-22 Op'!$AW$11:$AW$18)</f>
        <v>0</v>
      </c>
      <c r="HZ200" s="174">
        <f>SUMIF('Memorial Day Regatta 5-28-22 Op'!$B$11:$B$18,$C200,'Memorial Day Regatta 5-28-22 Op'!$AX$11:$AX$18)</f>
        <v>0</v>
      </c>
      <c r="IA200" s="174">
        <f>SUMIF('Memorial Day Regatta 5-28-22 Op'!$B$11:$B$18,$C200,'Memorial Day Regatta 5-28-22 Op'!$AY$11:$AY$18)</f>
        <v>0</v>
      </c>
      <c r="IB200" s="174">
        <f>SUMIF('Caldwell Cup 6-25-22 TH'!$B$11:$B$25,$C200,'Caldwell Cup 6-25-22 TH'!$AU$11:$AU$25)</f>
        <v>0</v>
      </c>
      <c r="IC200" s="174">
        <f>SUMIF('Caldwell Cup 6-25-22 TH'!$B$11:$B$25,$C200,'Caldwell Cup 6-25-22 TH'!$AV$11:$AV$25)</f>
        <v>0</v>
      </c>
      <c r="ID200" s="174">
        <f>SUMIF('Caldwell Cup 6-25-22 TH'!$B$11:$B$25,$C200,'Caldwell Cup 6-25-22 TH'!$AW$11:$AW$25)</f>
        <v>0</v>
      </c>
      <c r="IE200" s="174">
        <f>SUMIF('Caldwell Cup 6-25-22 TH'!$B$11:$B$25,$C200,'Caldwell Cup 6-25-22 TH'!$AX$11:$AX$25)</f>
        <v>0</v>
      </c>
      <c r="IF200" s="174">
        <f>SUMIF('Caldwell Cup 6-25-22 TH'!$B$11:$B$25,$C200,'Caldwell Cup 6-25-22 TH'!$AY$11:$AY$25)</f>
        <v>0</v>
      </c>
      <c r="IG200" s="174">
        <f>SUMIF('Caldwell Cup 6-25-22 FS'!$B$11:$B$21,$C200,'Caldwell Cup 6-25-22 FS'!$AU$11:$AU$21)</f>
        <v>0</v>
      </c>
      <c r="IH200" s="174">
        <f>SUMIF('Caldwell Cup 6-25-22 FS'!$B$11:$B$21,$C200,'Caldwell Cup 6-25-22 FS'!$AV$11:$AV$21)</f>
        <v>0</v>
      </c>
      <c r="II200" s="174">
        <f>SUMIF('Caldwell Cup 6-25-22 FS'!$B$11:$B$21,$C200,'Caldwell Cup 6-25-22 FS'!$AW$11:$AW$21)</f>
        <v>0</v>
      </c>
      <c r="IJ200" s="174">
        <f>SUMIF('Caldwell Cup 6-25-22 FS'!$B$11:$B$21,$C200,'Caldwell Cup 6-25-22 FS'!$AX$11:$AX$21)</f>
        <v>0</v>
      </c>
      <c r="IK200" s="174">
        <f>SUMIF('Caldwell Cup 6-25-22 FS'!$B$11:$B$21,$C200,'Caldwell Cup 6-25-22 FS'!$AY$11:$AY$21)</f>
        <v>0</v>
      </c>
      <c r="IL200" s="174">
        <f>SUMIF('Caldwell Cup 6-25-22 Lasers'!$B$11:$B$23,$C200,'Caldwell Cup 6-25-22 Lasers'!$AU$11:$AU$23)</f>
        <v>0</v>
      </c>
      <c r="IM200" s="174">
        <f>SUMIF('Caldwell Cup 6-25-22 Lasers'!$B$11:$B$23,$C200,'Caldwell Cup 6-25-22 Lasers'!$AV$11:$AV$23)</f>
        <v>0</v>
      </c>
      <c r="IN200" s="174">
        <f>SUMIF('Caldwell Cup 6-25-22 Lasers'!$B$11:$B$23,$C200,'Caldwell Cup 6-25-22 Lasers'!$AW$11:$AW$23)</f>
        <v>0</v>
      </c>
      <c r="IO200" s="174">
        <f>SUMIF('Caldwell Cup 6-25-22 Lasers'!$B$11:$B$23,$C200,'Caldwell Cup 6-25-22 Lasers'!$AX$11:$AX$23)</f>
        <v>0</v>
      </c>
      <c r="IP200" s="174">
        <f>SUMIF('Caldwell Cup 6-25-22 Lasers'!$B$11:$B$23,$C200,'Caldwell Cup 6-25-22 Lasers'!$AY$11:$AY$23)</f>
        <v>0</v>
      </c>
      <c r="IQ200" s="174">
        <f>SUMIF('Labor Day Regatta 9-3-22 FS'!$B$11:$B$30,$C200,'Labor Day Regatta 9-3-22 FS'!$AU$11:$AU$30)</f>
        <v>0</v>
      </c>
      <c r="IR200" s="174">
        <f>SUMIF('Labor Day Regatta 9-3-22 FS'!$B$11:$B$30,$C200,'Labor Day Regatta 9-3-22 FS'!$AV$11:$AV$30)</f>
        <v>0</v>
      </c>
      <c r="IS200" s="174">
        <f>SUMIF('Labor Day Regatta 9-3-22 FS'!$B$11:$B$30,$C200,'Labor Day Regatta 9-3-22 FS'!$AW$11:$AW$30)</f>
        <v>0</v>
      </c>
      <c r="IT200" s="174">
        <f>SUMIF('Labor Day Regatta 9-3-22 FS'!$B$11:$B$30,$C200,'Labor Day Regatta 9-3-22 FS'!$AX$11:$AX$30)</f>
        <v>0</v>
      </c>
      <c r="IU200" s="174">
        <f>SUMIF('Labor Day Regatta 9-3-22 FS'!$B$11:$B$30,$C200,'Labor Day Regatta 9-3-22 FS'!$AY$11:$AY$30)</f>
        <v>0</v>
      </c>
      <c r="IV200" s="174">
        <f>SUMIF('2022-09-17 Leukemia Cup FS'!$B$11:$B$26,$C200,'2022-09-17 Leukemia Cup FS'!$AU$11:$AU$26)</f>
        <v>0</v>
      </c>
      <c r="IW200" s="174">
        <f>SUMIF('2022-09-17 Leukemia Cup FS'!$B$11:$B$26,$C200,'2022-09-17 Leukemia Cup FS'!$AV$11:$AV$26)</f>
        <v>0</v>
      </c>
      <c r="IX200" s="174">
        <f>SUMIF('2022-09-17 Leukemia Cup FS'!$B$11:$B$26,$C200,'2022-09-17 Leukemia Cup FS'!$AW$11:$AW$26)</f>
        <v>0</v>
      </c>
      <c r="IY200" s="174">
        <f>SUMIF('2022-09-17 Leukemia Cup FS'!$B$11:$B$26,$C200,'2022-09-17 Leukemia Cup FS'!$AX$11:$AX$26)</f>
        <v>0</v>
      </c>
      <c r="IZ200" s="174">
        <f>SUMIF('2022-09-17 Leukemia Cup FS'!$B$11:$B$26,$C200,'2022-09-17 Leukemia Cup FS'!$AY$11:$AY$26)</f>
        <v>0</v>
      </c>
      <c r="JA200" s="174">
        <f>SUMIF('2022-09-17 Leukemia Cup TH'!$B$11:$B$28,$C200,'2022-09-17 Leukemia Cup TH'!$AU$11:$AU$28)</f>
        <v>0</v>
      </c>
      <c r="JB200" s="174">
        <f>SUMIF('2022-09-17 Leukemia Cup TH'!$B$11:$B$28,$C200,'2022-09-17 Leukemia Cup TH'!$AV$11:$AV$28)</f>
        <v>0</v>
      </c>
      <c r="JC200" s="174">
        <f>SUMIF('2022-09-17 Leukemia Cup TH'!$B$11:$B$28,$C200,'2022-09-17 Leukemia Cup TH'!$AW$11:$AW$28)</f>
        <v>0</v>
      </c>
      <c r="JD200" s="174">
        <f>SUMIF('2022-09-17 Leukemia Cup TH'!$B$11:$B$28,$C200,'2022-09-17 Leukemia Cup TH'!$AX$11:$AX$28)</f>
        <v>0</v>
      </c>
      <c r="JE200" s="174">
        <f>SUMIF('2022-09-17 Leukemia Cup TH'!$B$11:$B$28,$C200,'2022-09-17 Leukemia Cup TH'!$AY$11:$AY$28)</f>
        <v>0</v>
      </c>
      <c r="JF200" s="174">
        <f>SUMIF('Smith-Berry LDR 9-24-22'!$B$11:$B$30,$C200,'Smith-Berry LDR 9-24-22'!$AU$11:$AU$30)</f>
        <v>0</v>
      </c>
      <c r="JG200" s="174">
        <f>SUMIF('Smith-Berry LDR 9-24-22'!$B$11:$B$30,$C200,'Smith-Berry LDR 9-24-22'!$AV$11:$AV$30)</f>
        <v>0</v>
      </c>
      <c r="JH200" s="174">
        <f>SUMIF('Smith-Berry LDR 9-24-22'!$B$11:$B$30,$C200,'Smith-Berry LDR 9-24-22'!$AW$11:$AW$30)</f>
        <v>0</v>
      </c>
      <c r="JI200" s="174">
        <f>SUMIF('Smith-Berry LDR 9-24-22'!$B$11:$B$30,$C200,'Smith-Berry LDR 9-24-22'!$AX$11:$AX$30)</f>
        <v>0</v>
      </c>
      <c r="JJ200" s="174">
        <f>SUMIF('Smith-Berry LDR 9-24-22'!$B$11:$B$30,$C200,'Smith-Berry LDR 9-24-22'!$AY$11:$AY$30)</f>
        <v>0</v>
      </c>
      <c r="JK200" s="174">
        <f>SUMIF('Great Scot 10-1-22 Cham'!$B$11:$B$38,$C200,'Great Scot 10-1-22 Cham'!$AU$11:$AU$38)</f>
        <v>0</v>
      </c>
      <c r="JL200" s="174">
        <f>SUMIF('Great Scot 10-1-22 Cham'!$B$11:$B$38,$C200,'Great Scot 10-1-22 Cham'!$AV$11:$AV$38)</f>
        <v>0</v>
      </c>
      <c r="JM200" s="174">
        <f>SUMIF('Great Scot 10-1-22 Cham'!$B$11:$B$38,$C200,'Great Scot 10-1-22 Cham'!$AW$11:$AW$38)</f>
        <v>0</v>
      </c>
      <c r="JN200" s="174">
        <f>SUMIF('Great Scot 10-1-22 Cham'!$B$11:$B$38,$C200,'Great Scot 10-1-22 Cham'!$AX$11:$AX$38)</f>
        <v>0</v>
      </c>
      <c r="JO200" s="174">
        <f>SUMIF('Great Scot 10-1-22 Cham'!$B$11:$B$38,$C200,'Great Scot 10-1-22 Cham'!$AY$11:$AY$38)</f>
        <v>0</v>
      </c>
      <c r="JP200" s="174">
        <f>SUMIF('Great Scot 10-1-22 Chal'!$B$11:$B$28,$C200,'Great Scot 10-1-22 Chal'!$AU$11:$AU$28)</f>
        <v>0</v>
      </c>
      <c r="JQ200" s="174">
        <f>SUMIF('Great Scot 10-1-22 Chal'!$B$11:$B$28,$C200,'Great Scot 10-1-22 Chal'!$AV$11:$AV$28)</f>
        <v>0</v>
      </c>
      <c r="JR200" s="174">
        <f>SUMIF('Great Scot 10-1-22 Chal'!$B$11:$B$28,$C200,'Great Scot 10-1-22 Chal'!$AW$11:$AW$28)</f>
        <v>0</v>
      </c>
      <c r="JS200" s="174">
        <f>SUMIF('Great Scot 10-1-22 Chal'!$B$11:$B$28,$C200,'Great Scot 10-1-22 Chal'!$AX$11:$AX$28)</f>
        <v>0</v>
      </c>
      <c r="JT200" s="174">
        <f>SUMIF('Great Scot 10-1-22 Chal'!$B$11:$B$28,$C200,'Great Scot 10-1-22 Chal'!$AY$11:$AY$28)</f>
        <v>0</v>
      </c>
      <c r="JU200" s="174">
        <f>SUMIF('Great Pumpkin Regatta 10-15-22'!$B$11:$B$54,$C200,'Great Pumpkin Regatta 10-15-22'!$AU$11:$AU$54)</f>
        <v>0</v>
      </c>
      <c r="JV200" s="174">
        <f>SUMIF('Great Pumpkin Regatta 10-15-22'!$B$11:$B$54,$C200,'Great Pumpkin Regatta 10-15-22'!$AV$11:$AV$54)</f>
        <v>0</v>
      </c>
      <c r="JW200" s="174">
        <f>SUMIF('Great Pumpkin Regatta 10-15-22'!$B$11:$B$54,$C200,'Great Pumpkin Regatta 10-15-22'!$AW$11:$AW$54)</f>
        <v>0</v>
      </c>
      <c r="JX200" s="174">
        <f>SUMIF('Great Pumpkin Regatta 10-15-22'!$B$11:$B$54,$C200,'Great Pumpkin Regatta 10-15-22'!$AX$11:$AX$54)</f>
        <v>0</v>
      </c>
      <c r="JY200" s="174">
        <f>SUMIF('Great Pumpkin Regatta 10-15-22'!$B$11:$B$54,$C200,'Great Pumpkin Regatta 10-15-22'!$AY$11:$AY$54)</f>
        <v>0</v>
      </c>
      <c r="JZ200" s="174">
        <f>SUMIF('One Day Regatta 10-29-22 FS'!$B$11:$B$19,$C200,'One Day Regatta 10-29-22 FS'!$AU$11:$AU$19)</f>
        <v>0</v>
      </c>
      <c r="KA200" s="174">
        <f>SUMIF('One Day Regatta 10-29-22 FS'!$B$11:$B$19,$C200,'One Day Regatta 10-29-22 FS'!$AV$11:$AV$19)</f>
        <v>0</v>
      </c>
      <c r="KB200" s="174">
        <f>SUMIF('One Day Regatta 10-29-22 FS'!$B$11:$B$19,$C200,'One Day Regatta 10-29-22 FS'!$AW$11:$AW$19)</f>
        <v>0</v>
      </c>
      <c r="KC200" s="174">
        <f>SUMIF('One Day Regatta 10-29-22 FS'!$B$11:$B$19,$C200,'One Day Regatta 10-29-22 FS'!$AX$11:$AX$19)</f>
        <v>0</v>
      </c>
      <c r="KD200" s="174">
        <f>SUMIF('One Day Regatta 10-29-22 FS'!$B$11:$B$19,$C200,'One Day Regatta 10-29-22 FS'!$AY$11:$AY$19)</f>
        <v>0</v>
      </c>
    </row>
    <row r="201" spans="1:290" ht="15" customHeight="1" x14ac:dyDescent="0.2">
      <c r="A201" s="134"/>
      <c r="B201" s="134">
        <f t="shared" si="177"/>
        <v>36</v>
      </c>
      <c r="C201" s="170"/>
      <c r="D201" s="171">
        <f t="shared" si="191"/>
        <v>0</v>
      </c>
      <c r="E201" s="172">
        <f t="shared" si="192"/>
        <v>0</v>
      </c>
      <c r="F201" s="171">
        <f t="shared" si="193"/>
        <v>0</v>
      </c>
      <c r="G201" s="171">
        <v>0</v>
      </c>
      <c r="H201" s="171">
        <f t="shared" si="194"/>
        <v>0</v>
      </c>
      <c r="I201" s="173">
        <f t="shared" si="195"/>
        <v>0</v>
      </c>
      <c r="J201" s="173"/>
      <c r="K201" s="174">
        <f>SUMIF('Saturday Race 11-06-21'!$B$11:$B$21,$C201,'Saturday Race 11-06-21'!$AU$11:$AU$21)</f>
        <v>0</v>
      </c>
      <c r="L201" s="174">
        <f>SUMIF('Saturday Race 11-06-21'!$B$11:$B$21,$C201,'Saturday Race 11-06-21'!$AV$11:$AV$21)</f>
        <v>0</v>
      </c>
      <c r="M201" s="174">
        <f>SUMIF('Saturday Race 11-06-21'!$B$11:$B$21,$C201,'Saturday Race 11-06-21'!$AW$11:$AW$21)</f>
        <v>0</v>
      </c>
      <c r="N201" s="174">
        <f>SUMIF('Saturday Race 11-06-21'!$B$11:$B$21,$C201,'Saturday Race 11-06-21'!$AX$11:$AX$21)</f>
        <v>0</v>
      </c>
      <c r="O201" s="174">
        <f>SUMIF('Saturday Race 11-06-21'!$B$11:$B$21,$C201,'Saturday Race 11-06-21'!$AY$11:$AY$21)</f>
        <v>0</v>
      </c>
      <c r="P201" s="174">
        <f>SUMIF('Saturday Race 11-20-21'!$B$11:$B$20,$C201,'Saturday Race 11-20-21'!$AU$11:$AU$20)</f>
        <v>0</v>
      </c>
      <c r="Q201" s="174">
        <f>SUMIF('Saturday Race 11-20-21'!$B$11:$B$20,$C201,'Saturday Race 11-20-21'!$AV$11:$AV$20)</f>
        <v>0</v>
      </c>
      <c r="R201" s="174">
        <f>SUMIF('Saturday Race 11-20-21'!$B$11:$B$20,$C201,'Saturday Race 11-20-21'!$AW$11:$AW$20)</f>
        <v>0</v>
      </c>
      <c r="S201" s="174">
        <f>SUMIF('Saturday Race 11-20-21'!$B$11:$B$20,$C201,'Saturday Race 11-20-21'!$AX$11:$AX$20)</f>
        <v>0</v>
      </c>
      <c r="T201" s="174">
        <f>SUMIF('Saturday Race 11-20-21'!$B$11:$B$20,$C201,'Saturday Race 11-20-21'!$AY$11:$AY$20)</f>
        <v>0</v>
      </c>
      <c r="U201" s="174">
        <f>SUMIF('Saturday Race 1-08-22'!$B$11:$B$20,$C201,'Saturday Race 1-08-22'!$AU$11:$AU$20)</f>
        <v>0</v>
      </c>
      <c r="V201" s="174">
        <f>SUMIF('Saturday Race 1-08-22'!$B$11:$B$20,$C201,'Saturday Race 1-08-22'!$AV$11:$AV$20)</f>
        <v>0</v>
      </c>
      <c r="W201" s="174">
        <f>SUMIF('Saturday Race 1-08-22'!$B$11:$B$20,$C201,'Saturday Race 1-08-22'!$AW$11:$AW$20)</f>
        <v>0</v>
      </c>
      <c r="X201" s="174">
        <f>SUMIF('Saturday Race 1-08-22'!$B$11:$B$20,$C201,'Saturday Race 1-08-22'!$AX$11:$AX$20)</f>
        <v>0</v>
      </c>
      <c r="Y201" s="174">
        <f>SUMIF('Saturday Race 1-08-22'!$B$11:$B$20,$C201,'Saturday Race 1-08-22'!$AY$11:$AY$20)</f>
        <v>0</v>
      </c>
      <c r="Z201" s="174">
        <f>SUMIF('Saturday Race 1-22-22'!$B$11:$B$20,$C201,'Saturday Race 1-22-22'!$AU$11:$AU$20)</f>
        <v>0</v>
      </c>
      <c r="AA201" s="174">
        <f>SUMIF('Saturday Race 1-22-22'!$B$11:$B$20,$C201,'Saturday Race 1-22-22'!$AV$11:$AV$20)</f>
        <v>0</v>
      </c>
      <c r="AB201" s="174">
        <f>SUMIF('Saturday Race 1-22-22'!$B$11:$B$20,$C201,'Saturday Race 1-22-22'!$AW$11:$AW$20)</f>
        <v>0</v>
      </c>
      <c r="AC201" s="174">
        <f>SUMIF('Saturday Race 1-22-22'!$B$11:$B$20,$C201,'Saturday Race 1-22-22'!$AX$11:$AX$20)</f>
        <v>0</v>
      </c>
      <c r="AD201" s="174">
        <f>SUMIF('Saturday Race 1-22-22'!$B$11:$B$20,$C201,'Saturday Race 1-22-22'!$AY$11:$AY$20)</f>
        <v>0</v>
      </c>
      <c r="AE201" s="174">
        <f>SUMIF('Sunday Race 2-6-22'!$B$11:$B$20,$C201,'Sunday Race 2-6-22'!$AU$11:$AU$20)</f>
        <v>0</v>
      </c>
      <c r="AF201" s="174">
        <f>SUMIF('Sunday Race 2-6-22'!$B$11:$B$20,$C201,'Sunday Race 2-6-22'!$AV$11:$AV$20)</f>
        <v>0</v>
      </c>
      <c r="AG201" s="174">
        <f>SUMIF('Sunday Race 2-6-22'!$B$11:$B$20,$C201,'Sunday Race 2-6-22'!$AW$11:$AW$20)</f>
        <v>0</v>
      </c>
      <c r="AH201" s="174">
        <f>SUMIF('Sunday Race 2-6-22'!$B$11:$B$20,$C201,'Sunday Race 2-6-22'!$AX$11:$AX$20)</f>
        <v>0</v>
      </c>
      <c r="AI201" s="174">
        <f>SUMIF('Sunday Race 2-6-22'!$B$11:$B$20,$C201,'Sunday Race 2-6-22'!$AY$11:$AY$20)</f>
        <v>0</v>
      </c>
      <c r="AJ201" s="174">
        <f>SUMIF('Sunday Race 2-20-22'!$B$11:$B$26,$C201,'Sunday Race 2-20-22'!$AU$11:$AU$26)</f>
        <v>0</v>
      </c>
      <c r="AK201" s="174">
        <f>SUMIF('Sunday Race 2-20-22'!$B$11:$B$26,$C201,'Sunday Race 2-20-22'!$AV$11:$AV$26)</f>
        <v>0</v>
      </c>
      <c r="AL201" s="174">
        <f>SUMIF('Sunday Race 2-20-22'!$B$11:$B$26,$C201,'Sunday Race 2-20-22'!$AW$11:$AW$26)</f>
        <v>0</v>
      </c>
      <c r="AM201" s="174">
        <f>SUMIF('Sunday Race 2-20-22'!$B$11:$B$26,$C201,'Sunday Race 2-20-22'!$AX$11:$AX$26)</f>
        <v>0</v>
      </c>
      <c r="AN201" s="174">
        <f>SUMIF('Sunday Race 2-20-22'!$B$11:$B$26,$C201,'Sunday Race 2-20-22'!$AY$11:$AY$26)</f>
        <v>0</v>
      </c>
      <c r="AO201" s="174">
        <f>SUMIF('Sunday Race 2-27-22'!$B$11:$B$20,$C201,'Sunday Race 2-27-22'!$AU$11:$AU$20)</f>
        <v>0</v>
      </c>
      <c r="AP201" s="174">
        <f>SUMIF('Sunday Race 2-27-22'!$B$11:$B$20,$C201,'Sunday Race 2-27-22'!$AV$11:$AV$20)</f>
        <v>0</v>
      </c>
      <c r="AQ201" s="174">
        <f>SUMIF('Sunday Race 2-27-22'!$B$11:$B$20,$C201,'Sunday Race 2-27-22'!$AW$11:$AW$20)</f>
        <v>0</v>
      </c>
      <c r="AR201" s="174">
        <f>SUMIF('Sunday Race 2-27-22'!$B$11:$B$20,$C201,'Sunday Race 2-27-22'!$AX$11:$AX$20)</f>
        <v>0</v>
      </c>
      <c r="AS201" s="174">
        <f>SUMIF('Sunday Race 2-27-22'!$B$11:$B$20,$C201,'Sunday Race 2-27-22'!$AY$11:$AY$20)</f>
        <v>0</v>
      </c>
      <c r="AT201" s="174">
        <f>SUMIF('Sunday Race 3-13-22'!$B$11:$B$25,$C201,'Sunday Race 3-13-22'!$AU$11:$AU$25)</f>
        <v>0</v>
      </c>
      <c r="AU201" s="174">
        <f>SUMIF('Sunday Race 3-13-22'!$B$11:$B$25,$C201,'Sunday Race 3-13-22'!$AV$11:$AV$25)</f>
        <v>0</v>
      </c>
      <c r="AV201" s="174">
        <f>SUMIF('Sunday Race 3-13-22'!$B$11:$B$25,$C201,'Sunday Race 3-13-22'!$AW$11:$AW$25)</f>
        <v>0</v>
      </c>
      <c r="AW201" s="174">
        <f>SUMIF('Sunday Race 3-13-22'!$B$11:$B$25,$C201,'Sunday Race 3-13-22'!$AX$11:$AX$25)</f>
        <v>0</v>
      </c>
      <c r="AX201" s="174">
        <f>SUMIF('Sunday Race 3-13-22'!$B$11:$B$25,$C201,'Sunday Race 3-13-22'!$AY$11:$AY$25)</f>
        <v>0</v>
      </c>
      <c r="AY201" s="174">
        <f>SUMIF('Saturday Race 3-19-22'!$B$11:$B$15,$C201,'Saturday Race 3-19-22'!$AU$11:$AU$15)</f>
        <v>0</v>
      </c>
      <c r="AZ201" s="174">
        <f>SUMIF('Saturday Race 3-19-22'!$B$11:$B$15,$C201,'Saturday Race 3-19-22'!$AV$11:$AV$15)</f>
        <v>0</v>
      </c>
      <c r="BA201" s="174">
        <f>SUMIF('Saturday Race 3-19-22'!$B$11:$B$15,$C201,'Saturday Race 3-19-22'!$AW$11:$AW$15)</f>
        <v>0</v>
      </c>
      <c r="BB201" s="174">
        <f>SUMIF('Saturday Race 3-19-22'!$B$11:$B$15,$C201,'Saturday Race 3-19-22'!$AX$11:$AX$15)</f>
        <v>0</v>
      </c>
      <c r="BC201" s="174">
        <f>SUMIF('Saturday Race 3-19-22'!$B$11:$B$15,$C201,'Saturday Race 3-19-22'!$AY$11:$AY$15)</f>
        <v>0</v>
      </c>
      <c r="BD201" s="174">
        <f>SUMIF('Sunday Races 4-10-22'!$B$11:$B$26,$C201,'Sunday Races 4-10-22'!$AU$11:$AU$26)</f>
        <v>0</v>
      </c>
      <c r="BE201" s="174">
        <f>SUMIF('Sunday Races 4-10-22'!$B$11:$B$26,$C201,'Sunday Races 4-10-22'!$AV$11:$AV$26)</f>
        <v>0</v>
      </c>
      <c r="BF201" s="174">
        <f>SUMIF('Sunday Races 4-10-22'!$B$11:$B$26,$C201,'Sunday Races 4-10-22'!$AW$11:$AW$26)</f>
        <v>0</v>
      </c>
      <c r="BG201" s="174">
        <f>SUMIF('Sunday Races 4-10-22'!$B$11:$B$26,$C201,'Sunday Races 4-10-22'!$AX$11:$AX$26)</f>
        <v>0</v>
      </c>
      <c r="BH201" s="174">
        <f>SUMIF('Sunday Races 4-10-22'!$B$11:$B$26,$C201,'Sunday Races 4-10-22'!$AY$11:$AY$26)</f>
        <v>0</v>
      </c>
      <c r="BI201" s="174">
        <f>SUMIF('Sunday Races 5-1-22'!$B$11:$B$28,$C201,'Sunday Races 5-1-22'!$AU$11:$AU$28)</f>
        <v>0</v>
      </c>
      <c r="BJ201" s="174">
        <f>SUMIF('Sunday Races 5-1-22'!$B$11:$B$28,$C201,'Sunday Races 5-1-22'!$AV$11:$AV$28)</f>
        <v>0</v>
      </c>
      <c r="BK201" s="174">
        <f>SUMIF('Sunday Races 5-1-22'!$B$11:$B$28,$C201,'Sunday Races 5-1-22'!$AW$11:$AW$28)</f>
        <v>0</v>
      </c>
      <c r="BL201" s="174">
        <f>SUMIF('Sunday Races 5-1-22'!$B$11:$B$28,$C201,'Sunday Races 5-1-22'!$AX$11:$AX$28)</f>
        <v>0</v>
      </c>
      <c r="BM201" s="174">
        <f>SUMIF('Sunday Races 5-1-22'!$B$11:$B$28,$C201,'Sunday Races 5-1-22'!$AY$11:$AY$28)</f>
        <v>0</v>
      </c>
      <c r="BN201" s="174">
        <f>SUMIF('Sunday Races 6-5-22'!$B$11:$B$28,$C201,'Sunday Races 6-5-22'!$AU$11:$AU$28)</f>
        <v>0</v>
      </c>
      <c r="BO201" s="174">
        <f>SUMIF('Sunday Races 6-5-22'!$B$11:$B$28,$C201,'Sunday Races 6-5-22'!$AV$11:$AV$28)</f>
        <v>0</v>
      </c>
      <c r="BP201" s="174">
        <f>SUMIF('Sunday Races 6-5-22'!$B$11:$B$28,$C201,'Sunday Races 6-5-22'!$AW$11:$AW$28)</f>
        <v>0</v>
      </c>
      <c r="BQ201" s="174">
        <f>SUMIF('Sunday Races 6-5-22'!$B$11:$B$28,$C201,'Sunday Races 6-5-22'!$AX$11:$AX$28)</f>
        <v>0</v>
      </c>
      <c r="BR201" s="174">
        <f>SUMIF('Sunday Races 6-5-22'!$B$11:$B$28,$C201,'Sunday Races 6-5-22'!$AY$11:$AY$28)</f>
        <v>0</v>
      </c>
      <c r="BS201" s="174">
        <f>SUMIF('Sunday Races 6-12-22'!$B$11:$B$24,$C201,'Sunday Races 6-12-22'!$AU$11:$AU$24)</f>
        <v>0</v>
      </c>
      <c r="BT201" s="174">
        <f>SUMIF('Sunday Races 6-12-22'!$B$11:$B$24,$C201,'Sunday Races 6-12-22'!$AV$11:$AV$24)</f>
        <v>0</v>
      </c>
      <c r="BU201" s="174">
        <f>SUMIF('Sunday Races 6-12-22'!$B$11:$B$24,$C201,'Sunday Races 6-12-22'!$AW$11:$AW$24)</f>
        <v>0</v>
      </c>
      <c r="BV201" s="174">
        <f>SUMIF('Sunday Races 6-12-22'!$B$11:$B$24,$C201,'Sunday Races 6-12-22'!$AX$11:$AX$24)</f>
        <v>0</v>
      </c>
      <c r="BW201" s="174">
        <f>SUMIF('Sunday Races 6-12-22'!$B$11:$B$24,$C201,'Sunday Races 6-12-22'!$AY$11:$AY$24)</f>
        <v>0</v>
      </c>
      <c r="BX201" s="174">
        <f>SUMIF('Saturday Races 6-18-22'!$B$11:$B$24,$C201,'Saturday Races 6-18-22'!$AU$11:$AU$24)</f>
        <v>0</v>
      </c>
      <c r="BY201" s="174">
        <f>SUMIF('Saturday Races 6-18-22'!$B$11:$B$24,$C201,'Saturday Races 6-18-22'!$AV$11:$AV$24)</f>
        <v>0</v>
      </c>
      <c r="BZ201" s="174">
        <f>SUMIF('Saturday Races 6-18-22'!$B$11:$B$24,$C201,'Saturday Races 6-18-22'!$AW$11:$AW$24)</f>
        <v>0</v>
      </c>
      <c r="CA201" s="174">
        <f>SUMIF('Saturday Races 6-18-22'!$B$11:$B$24,$C201,'Saturday Races 6-18-22'!$AX$11:$AX$24)</f>
        <v>0</v>
      </c>
      <c r="CB201" s="174">
        <f>SUMIF('Saturday Races 6-18-22'!$B$11:$B$24,$C201,'Saturday Races 6-18-22'!$AY$11:$AY$24)</f>
        <v>0</v>
      </c>
      <c r="CC201" s="174">
        <f>SUMIF('Sunday Races 7-3-22'!$B$11:$B$26,$C201,'Sunday Races 7-3-22'!$AU$11:$AU$26)</f>
        <v>0</v>
      </c>
      <c r="CD201" s="174">
        <f>SUMIF('Sunday Races 7-3-22'!$B$11:$B$26,$C201,'Sunday Races 7-3-22'!$AV$11:$AV$26)</f>
        <v>0</v>
      </c>
      <c r="CE201" s="174">
        <f>SUMIF('Sunday Races 7-3-22'!$B$11:$B$26,$C201,'Sunday Races 7-3-22'!$AW$11:$AW$26)</f>
        <v>0</v>
      </c>
      <c r="CF201" s="174">
        <f>SUMIF('Sunday Races 7-3-22'!$B$11:$B$26,$C201,'Sunday Races 7-3-22'!$AX$11:$AX$26)</f>
        <v>0</v>
      </c>
      <c r="CG201" s="174">
        <f>SUMIF('Sunday Races 7-3-22'!$B$11:$B$26,$C201,'Sunday Races 7-3-22'!$AY$11:$AY$26)</f>
        <v>0</v>
      </c>
      <c r="CH201" s="174">
        <f>SUMIF('Sunday Races 7-31-22'!$B$11:$B$26,$C201,'Sunday Races 7-31-22'!$AU$11:$AU$26)</f>
        <v>0</v>
      </c>
      <c r="CI201" s="174">
        <f>SUMIF('Sunday Races 7-31-22'!$B$11:$B$26,$C201,'Sunday Races 7-31-22'!$AV$11:$AV$26)</f>
        <v>0</v>
      </c>
      <c r="CJ201" s="174">
        <f>SUMIF('Sunday Races 7-31-22'!$B$11:$B$26,$C201,'Sunday Races 7-31-22'!$AW$11:$AW$26)</f>
        <v>0</v>
      </c>
      <c r="CK201" s="174">
        <f>SUMIF('Sunday Races 7-31-22'!$B$11:$B$26,$C201,'Sunday Races 7-31-22'!$AX$11:$AX$26)</f>
        <v>0</v>
      </c>
      <c r="CL201" s="174">
        <f>SUMIF('Sunday Races 7-31-22'!$B$11:$B$26,$C201,'Sunday Races 7-31-22'!$AY$11:$AY$26)</f>
        <v>0</v>
      </c>
      <c r="CM201" s="174">
        <f>SUMIF('Sunday Races 8-14-22'!$B$11:$B$26,$C201,'Sunday Races 8-14-22'!$AU$11:$AU$26)</f>
        <v>0</v>
      </c>
      <c r="CN201" s="174">
        <f>SUMIF('Sunday Races 8-14-22'!$B$11:$B$26,$C201,'Sunday Races 8-14-22'!$AV$11:$AV$26)</f>
        <v>0</v>
      </c>
      <c r="CO201" s="174">
        <f>SUMIF('Sunday Races 8-14-22'!$B$11:$B$26,$C201,'Sunday Races 8-14-22'!$AW$11:$AW$26)</f>
        <v>0</v>
      </c>
      <c r="CP201" s="174">
        <f>SUMIF('Sunday Races 8-14-22'!$B$11:$B$26,$C201,'Sunday Races 8-14-22'!$AX$11:$AX$26)</f>
        <v>0</v>
      </c>
      <c r="CQ201" s="174">
        <f>SUMIF('Sunday Races 8-14-22'!$B$11:$B$26,$C201,'Sunday Races 8-14-22'!$AY$11:$AY$26)</f>
        <v>0</v>
      </c>
      <c r="CR201" s="174">
        <f>SUMIF('Saturday Races 8-20-22'!$B$11:$B$26,$C201,'Saturday Races 8-20-22'!$AU$11:$AU$26)</f>
        <v>0</v>
      </c>
      <c r="CS201" s="174">
        <f>SUMIF('Saturday Races 8-20-22'!$B$11:$B$26,$C201,'Saturday Races 8-20-22'!$AV$11:$AV$26)</f>
        <v>0</v>
      </c>
      <c r="CT201" s="174">
        <f>SUMIF('Saturday Races 8-20-22'!$B$11:$B$26,$C201,'Saturday Races 8-20-22'!$AW$11:$AW$26)</f>
        <v>0</v>
      </c>
      <c r="CU201" s="174">
        <f>SUMIF('Saturday Races 8-20-22'!$B$11:$B$26,$C201,'Saturday Races 8-20-22'!$AX$11:$AX$26)</f>
        <v>0</v>
      </c>
      <c r="CV201" s="174">
        <f>SUMIF('Saturday Races 8-20-22'!$B$11:$B$26,$C201,'Saturday Races 8-20-22'!$AY$11:$AY$26)</f>
        <v>0</v>
      </c>
      <c r="CW201" s="174">
        <f>SUMIF('Sunday Races 9-11-22'!$B$11:$B$20,$C201,'Sunday Races 9-11-22'!$AU$11:$AU$20)</f>
        <v>0</v>
      </c>
      <c r="CX201" s="174">
        <f>SUMIF('Sunday Races 9-11-22'!$B$11:$B$20,$C201,'Sunday Races 9-11-22'!$AV$11:$AV$20)</f>
        <v>0</v>
      </c>
      <c r="CY201" s="174">
        <f>SUMIF('Sunday Races 9-11-22'!$B$11:$B$20,$C201,'Sunday Races 9-11-22'!$AW$11:$AW$20)</f>
        <v>0</v>
      </c>
      <c r="CZ201" s="174">
        <f>SUMIF('Sunday Races 9-11-22'!$B$11:$B$20,$C201,'Sunday Races 9-11-22'!$AX$11:$AX$20)</f>
        <v>0</v>
      </c>
      <c r="DA201" s="174">
        <f>SUMIF('Sunday Races 9-11-22'!$B$11:$B$20,$C201,'Sunday Races 9-11-22'!$AY$11:$AY$20)</f>
        <v>0</v>
      </c>
      <c r="DB201" s="174">
        <f>SUMIF('Sunday Races 10-9-22'!$B$11:$B$21,$C201,'Sunday Races 10-9-22'!$AU$11:$AU$21)</f>
        <v>0</v>
      </c>
      <c r="DC201" s="174">
        <f>SUMIF('Sunday Races 10-9-22'!$B$11:$B$21,$C201,'Sunday Races 10-9-22'!$AV$11:$AV$21)</f>
        <v>0</v>
      </c>
      <c r="DD201" s="174">
        <f>SUMIF('Sunday Races 10-9-22'!$B$11:$B$21,$C201,'Sunday Races 10-9-22'!$AW$11:$AW$21)</f>
        <v>0</v>
      </c>
      <c r="DE201" s="174">
        <f>SUMIF('Sunday Races 10-9-22'!$B$11:$B$21,$C201,'Sunday Races 10-9-22'!$AX$11:$AX$21)</f>
        <v>0</v>
      </c>
      <c r="DF201" s="174">
        <f>SUMIF('Sunday Races 10-9-22'!$B$11:$B$21,$C201,'Sunday Races 10-9-22'!$AY$11:$AY$21)</f>
        <v>0</v>
      </c>
      <c r="DG201" s="174">
        <f>SUMIF('Sunday Races 10-23-22'!$B$11:$B$22,$C201,'Sunday Races 10-23-22'!$AU$11:$AU$22)</f>
        <v>0</v>
      </c>
      <c r="DH201" s="174">
        <f>SUMIF('Sunday Races 10-23-22'!$B$11:$B$22,$C201,'Sunday Races 10-23-22'!$AV$11:$AV$22)</f>
        <v>0</v>
      </c>
      <c r="DI201" s="174">
        <f>SUMIF('Sunday Races 10-23-22'!$B$11:$B$22,$C201,'Sunday Races 10-23-22'!$AW$11:$AW$22)</f>
        <v>0</v>
      </c>
      <c r="DJ201" s="174">
        <f>SUMIF('Sunday Races 10-23-22'!$B$11:$B$22,$C201,'Sunday Races 10-23-22'!$AX$11:$AX$22)</f>
        <v>0</v>
      </c>
      <c r="DK201" s="174">
        <f>SUMIF('Sunday Races 10-23-22'!$B$11:$B$22,$C201,'Sunday Races 10-23-22'!$AY$11:$AY$22)</f>
        <v>0</v>
      </c>
      <c r="DL201" s="175"/>
      <c r="DM201" s="176"/>
      <c r="DN201" s="177">
        <f t="shared" si="183"/>
        <v>0</v>
      </c>
      <c r="DO201" s="177">
        <f t="shared" si="183"/>
        <v>0</v>
      </c>
      <c r="DP201" s="177">
        <f t="shared" si="183"/>
        <v>0</v>
      </c>
      <c r="DQ201" s="177">
        <f t="shared" si="183"/>
        <v>0</v>
      </c>
      <c r="DR201" s="177">
        <f t="shared" si="183"/>
        <v>0</v>
      </c>
      <c r="DS201" s="177">
        <f t="shared" si="183"/>
        <v>0</v>
      </c>
      <c r="DT201" s="177">
        <f t="shared" si="183"/>
        <v>0</v>
      </c>
      <c r="DU201" s="177">
        <f t="shared" si="183"/>
        <v>0</v>
      </c>
      <c r="DV201" s="177">
        <f t="shared" si="183"/>
        <v>0</v>
      </c>
      <c r="DW201" s="177">
        <f t="shared" si="183"/>
        <v>0</v>
      </c>
      <c r="DX201" s="177">
        <f t="shared" si="184"/>
        <v>0</v>
      </c>
      <c r="DY201" s="177">
        <f t="shared" si="184"/>
        <v>0</v>
      </c>
      <c r="DZ201" s="177">
        <f t="shared" si="184"/>
        <v>0</v>
      </c>
      <c r="EA201" s="177">
        <f t="shared" si="184"/>
        <v>0</v>
      </c>
      <c r="EB201" s="177">
        <f t="shared" si="184"/>
        <v>0</v>
      </c>
      <c r="EC201" s="177">
        <f t="shared" si="184"/>
        <v>0</v>
      </c>
      <c r="ED201" s="177">
        <f t="shared" si="184"/>
        <v>0</v>
      </c>
      <c r="EE201" s="177">
        <f t="shared" si="184"/>
        <v>0</v>
      </c>
      <c r="EF201" s="177">
        <f t="shared" si="184"/>
        <v>0</v>
      </c>
      <c r="EG201" s="177">
        <f t="shared" si="184"/>
        <v>0</v>
      </c>
      <c r="EH201" s="177">
        <f t="shared" si="185"/>
        <v>0</v>
      </c>
      <c r="EI201" s="177">
        <f t="shared" si="185"/>
        <v>0</v>
      </c>
      <c r="EJ201" s="177">
        <f t="shared" si="185"/>
        <v>0</v>
      </c>
      <c r="EK201" s="177">
        <f t="shared" si="185"/>
        <v>0</v>
      </c>
      <c r="EL201" s="177">
        <f t="shared" si="185"/>
        <v>0</v>
      </c>
      <c r="EM201" s="177">
        <f t="shared" si="185"/>
        <v>0</v>
      </c>
      <c r="EN201" s="177">
        <f t="shared" si="185"/>
        <v>0</v>
      </c>
      <c r="EO201" s="177">
        <f t="shared" si="185"/>
        <v>0</v>
      </c>
      <c r="EP201" s="177">
        <f t="shared" si="185"/>
        <v>0</v>
      </c>
      <c r="EQ201" s="177">
        <f t="shared" si="185"/>
        <v>0</v>
      </c>
      <c r="ER201" s="177">
        <f t="shared" si="186"/>
        <v>0</v>
      </c>
      <c r="ES201" s="177">
        <f t="shared" si="186"/>
        <v>0</v>
      </c>
      <c r="ET201" s="177">
        <f t="shared" si="186"/>
        <v>0</v>
      </c>
      <c r="EU201" s="177">
        <f t="shared" si="186"/>
        <v>0</v>
      </c>
      <c r="EV201" s="177">
        <f t="shared" si="186"/>
        <v>0</v>
      </c>
      <c r="EW201" s="177">
        <f t="shared" si="186"/>
        <v>0</v>
      </c>
      <c r="EX201" s="177">
        <f t="shared" si="186"/>
        <v>0</v>
      </c>
      <c r="EY201" s="177">
        <f t="shared" si="186"/>
        <v>0</v>
      </c>
      <c r="EZ201" s="177">
        <f t="shared" si="186"/>
        <v>0</v>
      </c>
      <c r="FA201" s="177">
        <f t="shared" si="186"/>
        <v>0</v>
      </c>
      <c r="FB201" s="177">
        <f t="shared" si="187"/>
        <v>0</v>
      </c>
      <c r="FC201" s="177">
        <f t="shared" si="187"/>
        <v>0</v>
      </c>
      <c r="FD201" s="177">
        <f t="shared" si="187"/>
        <v>0</v>
      </c>
      <c r="FE201" s="177">
        <f t="shared" si="187"/>
        <v>0</v>
      </c>
      <c r="FF201" s="177">
        <f t="shared" si="187"/>
        <v>0</v>
      </c>
      <c r="FG201" s="177">
        <f t="shared" si="187"/>
        <v>0</v>
      </c>
      <c r="FH201" s="177">
        <f t="shared" si="187"/>
        <v>0</v>
      </c>
      <c r="FI201" s="177">
        <f t="shared" si="187"/>
        <v>0</v>
      </c>
      <c r="FJ201" s="177">
        <f t="shared" si="187"/>
        <v>0</v>
      </c>
      <c r="FK201" s="177">
        <f t="shared" si="187"/>
        <v>0</v>
      </c>
      <c r="FL201" s="177">
        <f t="shared" si="188"/>
        <v>0</v>
      </c>
      <c r="FM201" s="177">
        <f t="shared" si="188"/>
        <v>0</v>
      </c>
      <c r="FN201" s="177">
        <f t="shared" si="188"/>
        <v>0</v>
      </c>
      <c r="FO201" s="177">
        <f t="shared" si="188"/>
        <v>0</v>
      </c>
      <c r="FP201" s="177">
        <f t="shared" si="188"/>
        <v>0</v>
      </c>
      <c r="FQ201" s="177">
        <f t="shared" si="188"/>
        <v>0</v>
      </c>
      <c r="FR201" s="177">
        <f t="shared" si="188"/>
        <v>0</v>
      </c>
      <c r="FS201" s="177">
        <f t="shared" si="188"/>
        <v>0</v>
      </c>
      <c r="FT201" s="177">
        <f t="shared" si="188"/>
        <v>0</v>
      </c>
      <c r="FU201" s="177">
        <f t="shared" si="188"/>
        <v>0</v>
      </c>
      <c r="FV201" s="177">
        <f t="shared" si="188"/>
        <v>0</v>
      </c>
      <c r="FW201" s="177">
        <f t="shared" si="188"/>
        <v>0</v>
      </c>
      <c r="FX201" s="177">
        <f t="shared" si="188"/>
        <v>0</v>
      </c>
      <c r="FY201" s="177">
        <f t="shared" si="188"/>
        <v>0</v>
      </c>
      <c r="FZ201" s="177">
        <f t="shared" si="188"/>
        <v>0</v>
      </c>
      <c r="GA201" s="177"/>
      <c r="GB201" s="229">
        <f t="shared" si="189"/>
        <v>0</v>
      </c>
      <c r="GC201" s="229">
        <f t="shared" si="190"/>
        <v>0</v>
      </c>
      <c r="GD201" s="174">
        <f>SUMIF('One Day 12-04-21 Scots'!$B$11:$B$24,$C201,'One Day 12-04-21 Scots'!$AU$11:$AU$24)</f>
        <v>0</v>
      </c>
      <c r="GE201" s="174">
        <f>SUMIF('One Day 12-04-21 Scots'!$B$11:$B$24,$C201,'One Day 12-04-21 Scots'!$AV$11:$AV$24)</f>
        <v>0</v>
      </c>
      <c r="GF201" s="174">
        <f>SUMIF('One Day 12-04-21 Scots'!$B$11:$B$24,$C201,'One Day 12-04-21 Scots'!$AW$11:$AW$24)</f>
        <v>0</v>
      </c>
      <c r="GG201" s="174">
        <f>SUMIF('One Day 12-04-21 Scots'!$B$11:$B$24,$C201,'One Day 12-04-21 Scots'!$AX$11:$AX$24)</f>
        <v>0</v>
      </c>
      <c r="GH201" s="174">
        <f>SUMIF('One Day 12-04-21 Scots'!$B$11:$B$24,$C201,'One Day 12-04-21 Scots'!$AY$11:$AY$24)</f>
        <v>0</v>
      </c>
      <c r="GI201" s="174">
        <f>SUMIF('One Day 12-04-21 Thistles'!$B$11:$B$25,$C201,'One Day 12-04-21 Thistles'!$AU$11:$AU$25)</f>
        <v>0</v>
      </c>
      <c r="GJ201" s="174">
        <f>SUMIF('One Day 12-04-21 Thistles'!$B$11:$B$25,$C201,'One Day 12-04-21 Thistles'!$AV$11:$AV$25)</f>
        <v>0</v>
      </c>
      <c r="GK201" s="174">
        <f>SUMIF('One Day 12-04-21 Thistles'!$B$11:$B$25,$C201,'One Day 12-04-21 Thistles'!$AW$11:$AW$25)</f>
        <v>0</v>
      </c>
      <c r="GL201" s="174">
        <f>SUMIF('One Day 12-04-21 Thistles'!$B$11:$B$25,$C201,'One Day 12-04-21 Thistles'!$AX$11:$AX$25)</f>
        <v>0</v>
      </c>
      <c r="GM201" s="174">
        <f>SUMIF('One Day 12-04-21 Thistles'!$B$11:$B$25,$C201,'One Day 12-04-21 Thistles'!$AY$11:$AY$25)</f>
        <v>0</v>
      </c>
      <c r="GN201" s="174">
        <f>SUMIF('Chili One Day 2-12-22 Scots'!$B$11:$B$27,$C201,'Chili One Day 2-12-22 Scots'!$AU$11:$AU$27)</f>
        <v>0</v>
      </c>
      <c r="GO201" s="174">
        <f>SUMIF('Chili One Day 2-12-22 Scots'!$B$11:$B$27,$C201,'Chili One Day 2-12-22 Scots'!$AV$11:$AV$27)</f>
        <v>0</v>
      </c>
      <c r="GP201" s="174">
        <f>SUMIF('Chili One Day 2-12-22 Scots'!$B$11:$B$27,$C201,'Chili One Day 2-12-22 Scots'!$AW$11:$AW$27)</f>
        <v>0</v>
      </c>
      <c r="GQ201" s="174">
        <f>SUMIF('Chili One Day 2-12-22 Scots'!$B$11:$B$27,$C201,'Chili One Day 2-12-22 Scots'!$AX$11:$AX$27)</f>
        <v>0</v>
      </c>
      <c r="GR201" s="174">
        <f>SUMIF('Chili One Day 2-12-22 Scots'!$B$11:$B$27,$C201,'Chili One Day 2-12-22 Scots'!$AY$11:$AY$27)</f>
        <v>0</v>
      </c>
      <c r="GS201" s="174">
        <f>SUMIF('Chili One Day 2-12-22 Thistles'!$B$11:$B$27,$C201,'Chili One Day 2-12-22 Thistles'!$AU$11:$AU$27)</f>
        <v>0</v>
      </c>
      <c r="GT201" s="174">
        <f>SUMIF('Chili One Day 2-12-22 Thistles'!$B$11:$B$27,$C201,'Chili One Day 2-12-22 Thistles'!$AV$11:$AV$27)</f>
        <v>0</v>
      </c>
      <c r="GU201" s="174">
        <f>SUMIF('Chili One Day 2-12-22 Thistles'!$B$11:$B$27,$C201,'Chili One Day 2-12-22 Thistles'!$AW$11:$AW$27)</f>
        <v>0</v>
      </c>
      <c r="GV201" s="174">
        <f>SUMIF('Chili One Day 2-12-22 Thistles'!$B$11:$B$27,$C201,'Chili One Day 2-12-22 Thistles'!$AX$11:$AX$27)</f>
        <v>0</v>
      </c>
      <c r="GW201" s="174">
        <f>SUMIF('Chili One Day 2-12-22 Thistles'!$B$11:$B$27,$C201,'Chili One Day 2-12-22 Thistles'!$AY$11:$AY$27)</f>
        <v>0</v>
      </c>
      <c r="GX201" s="174">
        <f>SUMIF('Ironman One Day 3-5-22 FS'!$B$11:$B$26,$C201,'Ironman One Day 3-5-22 FS'!$AU$11:$AU$26)</f>
        <v>0</v>
      </c>
      <c r="GY201" s="174">
        <f>SUMIF('Ironman One Day 3-5-22 FS'!$B$11:$B$26,$C201,'Ironman One Day 3-5-22 FS'!$AV$11:$AV$26)</f>
        <v>0</v>
      </c>
      <c r="GZ201" s="174">
        <f>SUMIF('Ironman One Day 3-5-22 FS'!$B$11:$B$26,$C201,'Ironman One Day 3-5-22 FS'!$AW$11:$AW$26)</f>
        <v>0</v>
      </c>
      <c r="HA201" s="174">
        <f>SUMIF('Ironman One Day 3-5-22 FS'!$B$11:$B$26,$C201,'Ironman One Day 3-5-22 FS'!$AX$11:$AX$26)</f>
        <v>0</v>
      </c>
      <c r="HB201" s="174">
        <f>SUMIF('Ironman One Day 3-5-22 FS'!$B$11:$B$26,$C201,'Ironman One Day 3-5-22 FS'!$AY$11:$AY$26)</f>
        <v>0</v>
      </c>
      <c r="HC201" s="174">
        <f>SUMIF('Ironman One Day 3-5-22 420'!$B$11:$B$26,$C201,'Ironman One Day 3-5-22 420'!$AU$11:$AU$26)</f>
        <v>0</v>
      </c>
      <c r="HD201" s="174">
        <f>SUMIF('Ironman One Day 3-5-22 420'!$B$11:$B$26,$C201,'Ironman One Day 3-5-22 420'!$AV$11:$AV$26)</f>
        <v>0</v>
      </c>
      <c r="HE201" s="174">
        <f>SUMIF('Ironman One Day 3-5-22 420'!$B$11:$B$26,$C201,'Ironman One Day 3-5-22 420'!$AW$11:$AW$26)</f>
        <v>0</v>
      </c>
      <c r="HF201" s="174">
        <f>SUMIF('Ironman One Day 3-5-22 420'!$B$11:$B$26,$C201,'Ironman One Day 3-5-22 420'!$AX$11:$AX$26)</f>
        <v>0</v>
      </c>
      <c r="HG201" s="174">
        <f>SUMIF('Ironman One Day 3-5-22 420'!$B$11:$B$26,$C201,'Ironman One Day 3-5-22 420'!$AY$11:$AY$26)</f>
        <v>0</v>
      </c>
      <c r="HH201" s="174">
        <f>SUMIF('Easter One Day 4-16-22 FS'!$B$11:$B$25,$C201,'Easter One Day 4-16-22 FS'!$AU$11:$AU$25)</f>
        <v>0</v>
      </c>
      <c r="HI201" s="174">
        <f>SUMIF('Easter One Day 4-16-22 FS'!$B$11:$B$25,$C201,'Easter One Day 4-16-22 FS'!$AV$11:$AV$25)</f>
        <v>0</v>
      </c>
      <c r="HJ201" s="174">
        <f>SUMIF('Easter One Day 4-16-22 FS'!$B$11:$B$25,$C201,'Easter One Day 4-16-22 FS'!$AW$11:$AW$25)</f>
        <v>0</v>
      </c>
      <c r="HK201" s="174">
        <f>SUMIF('Easter One Day 4-16-22 FS'!$B$11:$B$25,$C201,'Easter One Day 4-16-22 FS'!$AX$11:$AX$25)</f>
        <v>0</v>
      </c>
      <c r="HL201" s="174">
        <f>SUMIF('Easter One Day 4-16-22 FS'!$B$11:$B$25,$C201,'Easter One Day 4-16-22 FS'!$AY$11:$AY$25)</f>
        <v>0</v>
      </c>
      <c r="HM201" s="174">
        <f>SUMIF('Easter One Day 4-16-22 TH'!$B$11:$B$25,$C201,'Easter One Day 4-16-22 TH'!$AU$11:$AU$25)</f>
        <v>0</v>
      </c>
      <c r="HN201" s="174">
        <f>SUMIF('Easter One Day 4-16-22 TH'!$B$11:$B$25,$C201,'Easter One Day 4-16-22 TH'!$AV$11:$AV$25)</f>
        <v>0</v>
      </c>
      <c r="HO201" s="174">
        <f>SUMIF('Easter One Day 4-16-22 TH'!$B$11:$B$25,$C201,'Easter One Day 4-16-22 TH'!$AW$11:$AW$25)</f>
        <v>0</v>
      </c>
      <c r="HP201" s="174">
        <f>SUMIF('Easter One Day 4-16-22 TH'!$B$11:$B$25,$C201,'Easter One Day 4-16-22 TH'!$AX$11:$AX$25)</f>
        <v>0</v>
      </c>
      <c r="HQ201" s="174">
        <f>SUMIF('Easter One Day 4-16-22 TH'!$B$11:$B$25,$C201,'Easter One Day 4-16-22 TH'!$AY$11:$AY$25)</f>
        <v>0</v>
      </c>
      <c r="HR201" s="174">
        <f>SUMIF('Long Distance Race 5-7-22'!$B$11:$B$25,$C201,'Long Distance Race 5-7-22'!$AU$11:$AU$25)</f>
        <v>0</v>
      </c>
      <c r="HS201" s="174">
        <f>SUMIF('Long Distance Race 5-7-22'!$B$11:$B$18,$C201,'Long Distance Race 5-7-22'!$AV$11:$AV$18)</f>
        <v>0</v>
      </c>
      <c r="HT201" s="174">
        <f>SUMIF('Long Distance Race 5-7-22'!$B$11:$B$18,$C201,'Long Distance Race 5-7-22'!$AW$11:$AW$18)</f>
        <v>0</v>
      </c>
      <c r="HU201" s="174">
        <f>SUMIF('Long Distance Race 5-7-22'!$B$11:$B$18,$C201,'Long Distance Race 5-7-22'!$AX$11:$AX$18)</f>
        <v>0</v>
      </c>
      <c r="HV201" s="174">
        <f>SUMIF('Long Distance Race 5-7-22'!$B$11:$B$18,$C201,'Long Distance Race 5-7-22'!$AY$11:$AY$18)</f>
        <v>0</v>
      </c>
      <c r="HW201" s="174">
        <f>SUMIF('Memorial Day Regatta 5-28-22 Op'!$B$11:$B$25,$C201,'Memorial Day Regatta 5-28-22 Op'!$AU$11:$AU$25)</f>
        <v>0</v>
      </c>
      <c r="HX201" s="174">
        <f>SUMIF('Memorial Day Regatta 5-28-22 Op'!$B$11:$B$18,$C201,'Memorial Day Regatta 5-28-22 Op'!$AV$11:$AV$18)</f>
        <v>0</v>
      </c>
      <c r="HY201" s="174">
        <f>SUMIF('Memorial Day Regatta 5-28-22 Op'!$B$11:$B$18,$C201,'Memorial Day Regatta 5-28-22 Op'!$AW$11:$AW$18)</f>
        <v>0</v>
      </c>
      <c r="HZ201" s="174">
        <f>SUMIF('Memorial Day Regatta 5-28-22 Op'!$B$11:$B$18,$C201,'Memorial Day Regatta 5-28-22 Op'!$AX$11:$AX$18)</f>
        <v>0</v>
      </c>
      <c r="IA201" s="174">
        <f>SUMIF('Memorial Day Regatta 5-28-22 Op'!$B$11:$B$18,$C201,'Memorial Day Regatta 5-28-22 Op'!$AY$11:$AY$18)</f>
        <v>0</v>
      </c>
      <c r="IB201" s="174">
        <f>SUMIF('Caldwell Cup 6-25-22 TH'!$B$11:$B$25,$C201,'Caldwell Cup 6-25-22 TH'!$AU$11:$AU$25)</f>
        <v>0</v>
      </c>
      <c r="IC201" s="174">
        <f>SUMIF('Caldwell Cup 6-25-22 TH'!$B$11:$B$25,$C201,'Caldwell Cup 6-25-22 TH'!$AV$11:$AV$25)</f>
        <v>0</v>
      </c>
      <c r="ID201" s="174">
        <f>SUMIF('Caldwell Cup 6-25-22 TH'!$B$11:$B$25,$C201,'Caldwell Cup 6-25-22 TH'!$AW$11:$AW$25)</f>
        <v>0</v>
      </c>
      <c r="IE201" s="174">
        <f>SUMIF('Caldwell Cup 6-25-22 TH'!$B$11:$B$25,$C201,'Caldwell Cup 6-25-22 TH'!$AX$11:$AX$25)</f>
        <v>0</v>
      </c>
      <c r="IF201" s="174">
        <f>SUMIF('Caldwell Cup 6-25-22 TH'!$B$11:$B$25,$C201,'Caldwell Cup 6-25-22 TH'!$AY$11:$AY$25)</f>
        <v>0</v>
      </c>
      <c r="IG201" s="174">
        <f>SUMIF('Caldwell Cup 6-25-22 FS'!$B$11:$B$21,$C201,'Caldwell Cup 6-25-22 FS'!$AU$11:$AU$21)</f>
        <v>0</v>
      </c>
      <c r="IH201" s="174">
        <f>SUMIF('Caldwell Cup 6-25-22 FS'!$B$11:$B$21,$C201,'Caldwell Cup 6-25-22 FS'!$AV$11:$AV$21)</f>
        <v>0</v>
      </c>
      <c r="II201" s="174">
        <f>SUMIF('Caldwell Cup 6-25-22 FS'!$B$11:$B$21,$C201,'Caldwell Cup 6-25-22 FS'!$AW$11:$AW$21)</f>
        <v>0</v>
      </c>
      <c r="IJ201" s="174">
        <f>SUMIF('Caldwell Cup 6-25-22 FS'!$B$11:$B$21,$C201,'Caldwell Cup 6-25-22 FS'!$AX$11:$AX$21)</f>
        <v>0</v>
      </c>
      <c r="IK201" s="174">
        <f>SUMIF('Caldwell Cup 6-25-22 FS'!$B$11:$B$21,$C201,'Caldwell Cup 6-25-22 FS'!$AY$11:$AY$21)</f>
        <v>0</v>
      </c>
      <c r="IL201" s="174">
        <f>SUMIF('Caldwell Cup 6-25-22 Lasers'!$B$11:$B$23,$C201,'Caldwell Cup 6-25-22 Lasers'!$AU$11:$AU$23)</f>
        <v>0</v>
      </c>
      <c r="IM201" s="174">
        <f>SUMIF('Caldwell Cup 6-25-22 Lasers'!$B$11:$B$23,$C201,'Caldwell Cup 6-25-22 Lasers'!$AV$11:$AV$23)</f>
        <v>0</v>
      </c>
      <c r="IN201" s="174">
        <f>SUMIF('Caldwell Cup 6-25-22 Lasers'!$B$11:$B$23,$C201,'Caldwell Cup 6-25-22 Lasers'!$AW$11:$AW$23)</f>
        <v>0</v>
      </c>
      <c r="IO201" s="174">
        <f>SUMIF('Caldwell Cup 6-25-22 Lasers'!$B$11:$B$23,$C201,'Caldwell Cup 6-25-22 Lasers'!$AX$11:$AX$23)</f>
        <v>0</v>
      </c>
      <c r="IP201" s="174">
        <f>SUMIF('Caldwell Cup 6-25-22 Lasers'!$B$11:$B$23,$C201,'Caldwell Cup 6-25-22 Lasers'!$AY$11:$AY$23)</f>
        <v>0</v>
      </c>
      <c r="IQ201" s="174">
        <f>SUMIF('Labor Day Regatta 9-3-22 FS'!$B$11:$B$30,$C201,'Labor Day Regatta 9-3-22 FS'!$AU$11:$AU$30)</f>
        <v>0</v>
      </c>
      <c r="IR201" s="174">
        <f>SUMIF('Labor Day Regatta 9-3-22 FS'!$B$11:$B$30,$C201,'Labor Day Regatta 9-3-22 FS'!$AV$11:$AV$30)</f>
        <v>0</v>
      </c>
      <c r="IS201" s="174">
        <f>SUMIF('Labor Day Regatta 9-3-22 FS'!$B$11:$B$30,$C201,'Labor Day Regatta 9-3-22 FS'!$AW$11:$AW$30)</f>
        <v>0</v>
      </c>
      <c r="IT201" s="174">
        <f>SUMIF('Labor Day Regatta 9-3-22 FS'!$B$11:$B$30,$C201,'Labor Day Regatta 9-3-22 FS'!$AX$11:$AX$30)</f>
        <v>0</v>
      </c>
      <c r="IU201" s="174">
        <f>SUMIF('Labor Day Regatta 9-3-22 FS'!$B$11:$B$30,$C201,'Labor Day Regatta 9-3-22 FS'!$AY$11:$AY$30)</f>
        <v>0</v>
      </c>
      <c r="IV201" s="174">
        <f>SUMIF('2022-09-17 Leukemia Cup FS'!$B$11:$B$26,$C201,'2022-09-17 Leukemia Cup FS'!$AU$11:$AU$26)</f>
        <v>0</v>
      </c>
      <c r="IW201" s="174">
        <f>SUMIF('2022-09-17 Leukemia Cup FS'!$B$11:$B$26,$C201,'2022-09-17 Leukemia Cup FS'!$AV$11:$AV$26)</f>
        <v>0</v>
      </c>
      <c r="IX201" s="174">
        <f>SUMIF('2022-09-17 Leukemia Cup FS'!$B$11:$B$26,$C201,'2022-09-17 Leukemia Cup FS'!$AW$11:$AW$26)</f>
        <v>0</v>
      </c>
      <c r="IY201" s="174">
        <f>SUMIF('2022-09-17 Leukemia Cup FS'!$B$11:$B$26,$C201,'2022-09-17 Leukemia Cup FS'!$AX$11:$AX$26)</f>
        <v>0</v>
      </c>
      <c r="IZ201" s="174">
        <f>SUMIF('2022-09-17 Leukemia Cup FS'!$B$11:$B$26,$C201,'2022-09-17 Leukemia Cup FS'!$AY$11:$AY$26)</f>
        <v>0</v>
      </c>
      <c r="JA201" s="174">
        <f>SUMIF('2022-09-17 Leukemia Cup TH'!$B$11:$B$28,$C201,'2022-09-17 Leukemia Cup TH'!$AU$11:$AU$28)</f>
        <v>0</v>
      </c>
      <c r="JB201" s="174">
        <f>SUMIF('2022-09-17 Leukemia Cup TH'!$B$11:$B$28,$C201,'2022-09-17 Leukemia Cup TH'!$AV$11:$AV$28)</f>
        <v>0</v>
      </c>
      <c r="JC201" s="174">
        <f>SUMIF('2022-09-17 Leukemia Cup TH'!$B$11:$B$28,$C201,'2022-09-17 Leukemia Cup TH'!$AW$11:$AW$28)</f>
        <v>0</v>
      </c>
      <c r="JD201" s="174">
        <f>SUMIF('2022-09-17 Leukemia Cup TH'!$B$11:$B$28,$C201,'2022-09-17 Leukemia Cup TH'!$AX$11:$AX$28)</f>
        <v>0</v>
      </c>
      <c r="JE201" s="174">
        <f>SUMIF('2022-09-17 Leukemia Cup TH'!$B$11:$B$28,$C201,'2022-09-17 Leukemia Cup TH'!$AY$11:$AY$28)</f>
        <v>0</v>
      </c>
      <c r="JF201" s="174">
        <f>SUMIF('Smith-Berry LDR 9-24-22'!$B$11:$B$30,$C201,'Smith-Berry LDR 9-24-22'!$AU$11:$AU$30)</f>
        <v>0</v>
      </c>
      <c r="JG201" s="174">
        <f>SUMIF('Smith-Berry LDR 9-24-22'!$B$11:$B$30,$C201,'Smith-Berry LDR 9-24-22'!$AV$11:$AV$30)</f>
        <v>0</v>
      </c>
      <c r="JH201" s="174">
        <f>SUMIF('Smith-Berry LDR 9-24-22'!$B$11:$B$30,$C201,'Smith-Berry LDR 9-24-22'!$AW$11:$AW$30)</f>
        <v>0</v>
      </c>
      <c r="JI201" s="174">
        <f>SUMIF('Smith-Berry LDR 9-24-22'!$B$11:$B$30,$C201,'Smith-Berry LDR 9-24-22'!$AX$11:$AX$30)</f>
        <v>0</v>
      </c>
      <c r="JJ201" s="174">
        <f>SUMIF('Smith-Berry LDR 9-24-22'!$B$11:$B$30,$C201,'Smith-Berry LDR 9-24-22'!$AY$11:$AY$30)</f>
        <v>0</v>
      </c>
      <c r="JK201" s="174">
        <f>SUMIF('Great Scot 10-1-22 Cham'!$B$11:$B$38,$C201,'Great Scot 10-1-22 Cham'!$AU$11:$AU$38)</f>
        <v>0</v>
      </c>
      <c r="JL201" s="174">
        <f>SUMIF('Great Scot 10-1-22 Cham'!$B$11:$B$38,$C201,'Great Scot 10-1-22 Cham'!$AV$11:$AV$38)</f>
        <v>0</v>
      </c>
      <c r="JM201" s="174">
        <f>SUMIF('Great Scot 10-1-22 Cham'!$B$11:$B$38,$C201,'Great Scot 10-1-22 Cham'!$AW$11:$AW$38)</f>
        <v>0</v>
      </c>
      <c r="JN201" s="174">
        <f>SUMIF('Great Scot 10-1-22 Cham'!$B$11:$B$38,$C201,'Great Scot 10-1-22 Cham'!$AX$11:$AX$38)</f>
        <v>0</v>
      </c>
      <c r="JO201" s="174">
        <f>SUMIF('Great Scot 10-1-22 Cham'!$B$11:$B$38,$C201,'Great Scot 10-1-22 Cham'!$AY$11:$AY$38)</f>
        <v>0</v>
      </c>
      <c r="JP201" s="174">
        <f>SUMIF('Great Scot 10-1-22 Chal'!$B$11:$B$28,$C201,'Great Scot 10-1-22 Chal'!$AU$11:$AU$28)</f>
        <v>0</v>
      </c>
      <c r="JQ201" s="174">
        <f>SUMIF('Great Scot 10-1-22 Chal'!$B$11:$B$28,$C201,'Great Scot 10-1-22 Chal'!$AV$11:$AV$28)</f>
        <v>0</v>
      </c>
      <c r="JR201" s="174">
        <f>SUMIF('Great Scot 10-1-22 Chal'!$B$11:$B$28,$C201,'Great Scot 10-1-22 Chal'!$AW$11:$AW$28)</f>
        <v>0</v>
      </c>
      <c r="JS201" s="174">
        <f>SUMIF('Great Scot 10-1-22 Chal'!$B$11:$B$28,$C201,'Great Scot 10-1-22 Chal'!$AX$11:$AX$28)</f>
        <v>0</v>
      </c>
      <c r="JT201" s="174">
        <f>SUMIF('Great Scot 10-1-22 Chal'!$B$11:$B$28,$C201,'Great Scot 10-1-22 Chal'!$AY$11:$AY$28)</f>
        <v>0</v>
      </c>
      <c r="JU201" s="174">
        <f>SUMIF('Great Pumpkin Regatta 10-15-22'!$B$11:$B$54,$C201,'Great Pumpkin Regatta 10-15-22'!$AU$11:$AU$54)</f>
        <v>0</v>
      </c>
      <c r="JV201" s="174">
        <f>SUMIF('Great Pumpkin Regatta 10-15-22'!$B$11:$B$54,$C201,'Great Pumpkin Regatta 10-15-22'!$AV$11:$AV$54)</f>
        <v>0</v>
      </c>
      <c r="JW201" s="174">
        <f>SUMIF('Great Pumpkin Regatta 10-15-22'!$B$11:$B$54,$C201,'Great Pumpkin Regatta 10-15-22'!$AW$11:$AW$54)</f>
        <v>0</v>
      </c>
      <c r="JX201" s="174">
        <f>SUMIF('Great Pumpkin Regatta 10-15-22'!$B$11:$B$54,$C201,'Great Pumpkin Regatta 10-15-22'!$AX$11:$AX$54)</f>
        <v>0</v>
      </c>
      <c r="JY201" s="174">
        <f>SUMIF('Great Pumpkin Regatta 10-15-22'!$B$11:$B$54,$C201,'Great Pumpkin Regatta 10-15-22'!$AY$11:$AY$54)</f>
        <v>0</v>
      </c>
      <c r="JZ201" s="174">
        <f>SUMIF('One Day Regatta 10-29-22 FS'!$B$11:$B$19,$C201,'One Day Regatta 10-29-22 FS'!$AU$11:$AU$19)</f>
        <v>0</v>
      </c>
      <c r="KA201" s="174">
        <f>SUMIF('One Day Regatta 10-29-22 FS'!$B$11:$B$19,$C201,'One Day Regatta 10-29-22 FS'!$AV$11:$AV$19)</f>
        <v>0</v>
      </c>
      <c r="KB201" s="174">
        <f>SUMIF('One Day Regatta 10-29-22 FS'!$B$11:$B$19,$C201,'One Day Regatta 10-29-22 FS'!$AW$11:$AW$19)</f>
        <v>0</v>
      </c>
      <c r="KC201" s="174">
        <f>SUMIF('One Day Regatta 10-29-22 FS'!$B$11:$B$19,$C201,'One Day Regatta 10-29-22 FS'!$AX$11:$AX$19)</f>
        <v>0</v>
      </c>
      <c r="KD201" s="174">
        <f>SUMIF('One Day Regatta 10-29-22 FS'!$B$11:$B$19,$C201,'One Day Regatta 10-29-22 FS'!$AY$11:$AY$19)</f>
        <v>0</v>
      </c>
    </row>
    <row r="202" spans="1:290" ht="15" customHeight="1" x14ac:dyDescent="0.2">
      <c r="A202" s="134"/>
      <c r="B202" s="134">
        <f t="shared" si="177"/>
        <v>36</v>
      </c>
      <c r="C202" s="170"/>
      <c r="D202" s="171">
        <f t="shared" si="191"/>
        <v>0</v>
      </c>
      <c r="E202" s="172">
        <f t="shared" si="192"/>
        <v>0</v>
      </c>
      <c r="F202" s="171">
        <f t="shared" si="193"/>
        <v>0</v>
      </c>
      <c r="G202" s="171">
        <v>0</v>
      </c>
      <c r="H202" s="171">
        <f t="shared" si="194"/>
        <v>0</v>
      </c>
      <c r="I202" s="173">
        <f t="shared" si="195"/>
        <v>0</v>
      </c>
      <c r="J202" s="173"/>
      <c r="K202" s="174">
        <f>SUMIF('Saturday Race 11-06-21'!$B$11:$B$21,$C202,'Saturday Race 11-06-21'!$AU$11:$AU$21)</f>
        <v>0</v>
      </c>
      <c r="L202" s="174">
        <f>SUMIF('Saturday Race 11-06-21'!$B$11:$B$21,$C202,'Saturday Race 11-06-21'!$AV$11:$AV$21)</f>
        <v>0</v>
      </c>
      <c r="M202" s="174">
        <f>SUMIF('Saturday Race 11-06-21'!$B$11:$B$21,$C202,'Saturday Race 11-06-21'!$AW$11:$AW$21)</f>
        <v>0</v>
      </c>
      <c r="N202" s="174">
        <f>SUMIF('Saturday Race 11-06-21'!$B$11:$B$21,$C202,'Saturday Race 11-06-21'!$AX$11:$AX$21)</f>
        <v>0</v>
      </c>
      <c r="O202" s="174">
        <f>SUMIF('Saturday Race 11-06-21'!$B$11:$B$21,$C202,'Saturday Race 11-06-21'!$AY$11:$AY$21)</f>
        <v>0</v>
      </c>
      <c r="P202" s="174">
        <f>SUMIF('Saturday Race 11-20-21'!$B$11:$B$20,$C202,'Saturday Race 11-20-21'!$AU$11:$AU$20)</f>
        <v>0</v>
      </c>
      <c r="Q202" s="174">
        <f>SUMIF('Saturday Race 11-20-21'!$B$11:$B$20,$C202,'Saturday Race 11-20-21'!$AV$11:$AV$20)</f>
        <v>0</v>
      </c>
      <c r="R202" s="174">
        <f>SUMIF('Saturday Race 11-20-21'!$B$11:$B$20,$C202,'Saturday Race 11-20-21'!$AW$11:$AW$20)</f>
        <v>0</v>
      </c>
      <c r="S202" s="174">
        <f>SUMIF('Saturday Race 11-20-21'!$B$11:$B$20,$C202,'Saturday Race 11-20-21'!$AX$11:$AX$20)</f>
        <v>0</v>
      </c>
      <c r="T202" s="174">
        <f>SUMIF('Saturday Race 11-20-21'!$B$11:$B$20,$C202,'Saturday Race 11-20-21'!$AY$11:$AY$20)</f>
        <v>0</v>
      </c>
      <c r="U202" s="174">
        <f>SUMIF('Saturday Race 1-08-22'!$B$11:$B$20,$C202,'Saturday Race 1-08-22'!$AU$11:$AU$20)</f>
        <v>0</v>
      </c>
      <c r="V202" s="174">
        <f>SUMIF('Saturday Race 1-08-22'!$B$11:$B$20,$C202,'Saturday Race 1-08-22'!$AV$11:$AV$20)</f>
        <v>0</v>
      </c>
      <c r="W202" s="174">
        <f>SUMIF('Saturday Race 1-08-22'!$B$11:$B$20,$C202,'Saturday Race 1-08-22'!$AW$11:$AW$20)</f>
        <v>0</v>
      </c>
      <c r="X202" s="174">
        <f>SUMIF('Saturday Race 1-08-22'!$B$11:$B$20,$C202,'Saturday Race 1-08-22'!$AX$11:$AX$20)</f>
        <v>0</v>
      </c>
      <c r="Y202" s="174">
        <f>SUMIF('Saturday Race 1-08-22'!$B$11:$B$20,$C202,'Saturday Race 1-08-22'!$AY$11:$AY$20)</f>
        <v>0</v>
      </c>
      <c r="Z202" s="174">
        <f>SUMIF('Saturday Race 1-22-22'!$B$11:$B$20,$C202,'Saturday Race 1-22-22'!$AU$11:$AU$20)</f>
        <v>0</v>
      </c>
      <c r="AA202" s="174">
        <f>SUMIF('Saturday Race 1-22-22'!$B$11:$B$20,$C202,'Saturday Race 1-22-22'!$AV$11:$AV$20)</f>
        <v>0</v>
      </c>
      <c r="AB202" s="174">
        <f>SUMIF('Saturday Race 1-22-22'!$B$11:$B$20,$C202,'Saturday Race 1-22-22'!$AW$11:$AW$20)</f>
        <v>0</v>
      </c>
      <c r="AC202" s="174">
        <f>SUMIF('Saturday Race 1-22-22'!$B$11:$B$20,$C202,'Saturday Race 1-22-22'!$AX$11:$AX$20)</f>
        <v>0</v>
      </c>
      <c r="AD202" s="174">
        <f>SUMIF('Saturday Race 1-22-22'!$B$11:$B$20,$C202,'Saturday Race 1-22-22'!$AY$11:$AY$20)</f>
        <v>0</v>
      </c>
      <c r="AE202" s="174">
        <f>SUMIF('Sunday Race 2-6-22'!$B$11:$B$20,$C202,'Sunday Race 2-6-22'!$AU$11:$AU$20)</f>
        <v>0</v>
      </c>
      <c r="AF202" s="174">
        <f>SUMIF('Sunday Race 2-6-22'!$B$11:$B$20,$C202,'Sunday Race 2-6-22'!$AV$11:$AV$20)</f>
        <v>0</v>
      </c>
      <c r="AG202" s="174">
        <f>SUMIF('Sunday Race 2-6-22'!$B$11:$B$20,$C202,'Sunday Race 2-6-22'!$AW$11:$AW$20)</f>
        <v>0</v>
      </c>
      <c r="AH202" s="174">
        <f>SUMIF('Sunday Race 2-6-22'!$B$11:$B$20,$C202,'Sunday Race 2-6-22'!$AX$11:$AX$20)</f>
        <v>0</v>
      </c>
      <c r="AI202" s="174">
        <f>SUMIF('Sunday Race 2-6-22'!$B$11:$B$20,$C202,'Sunday Race 2-6-22'!$AY$11:$AY$20)</f>
        <v>0</v>
      </c>
      <c r="AJ202" s="174">
        <f>SUMIF('Sunday Race 2-20-22'!$B$11:$B$26,$C202,'Sunday Race 2-20-22'!$AU$11:$AU$26)</f>
        <v>0</v>
      </c>
      <c r="AK202" s="174">
        <f>SUMIF('Sunday Race 2-20-22'!$B$11:$B$26,$C202,'Sunday Race 2-20-22'!$AV$11:$AV$26)</f>
        <v>0</v>
      </c>
      <c r="AL202" s="174">
        <f>SUMIF('Sunday Race 2-20-22'!$B$11:$B$26,$C202,'Sunday Race 2-20-22'!$AW$11:$AW$26)</f>
        <v>0</v>
      </c>
      <c r="AM202" s="174">
        <f>SUMIF('Sunday Race 2-20-22'!$B$11:$B$26,$C202,'Sunday Race 2-20-22'!$AX$11:$AX$26)</f>
        <v>0</v>
      </c>
      <c r="AN202" s="174">
        <f>SUMIF('Sunday Race 2-20-22'!$B$11:$B$26,$C202,'Sunday Race 2-20-22'!$AY$11:$AY$26)</f>
        <v>0</v>
      </c>
      <c r="AO202" s="174">
        <f>SUMIF('Sunday Race 2-27-22'!$B$11:$B$20,$C202,'Sunday Race 2-27-22'!$AU$11:$AU$20)</f>
        <v>0</v>
      </c>
      <c r="AP202" s="174">
        <f>SUMIF('Sunday Race 2-27-22'!$B$11:$B$20,$C202,'Sunday Race 2-27-22'!$AV$11:$AV$20)</f>
        <v>0</v>
      </c>
      <c r="AQ202" s="174">
        <f>SUMIF('Sunday Race 2-27-22'!$B$11:$B$20,$C202,'Sunday Race 2-27-22'!$AW$11:$AW$20)</f>
        <v>0</v>
      </c>
      <c r="AR202" s="174">
        <f>SUMIF('Sunday Race 2-27-22'!$B$11:$B$20,$C202,'Sunday Race 2-27-22'!$AX$11:$AX$20)</f>
        <v>0</v>
      </c>
      <c r="AS202" s="174">
        <f>SUMIF('Sunday Race 2-27-22'!$B$11:$B$20,$C202,'Sunday Race 2-27-22'!$AY$11:$AY$20)</f>
        <v>0</v>
      </c>
      <c r="AT202" s="174">
        <f>SUMIF('Sunday Race 3-13-22'!$B$11:$B$25,$C202,'Sunday Race 3-13-22'!$AU$11:$AU$25)</f>
        <v>0</v>
      </c>
      <c r="AU202" s="174">
        <f>SUMIF('Sunday Race 3-13-22'!$B$11:$B$25,$C202,'Sunday Race 3-13-22'!$AV$11:$AV$25)</f>
        <v>0</v>
      </c>
      <c r="AV202" s="174">
        <f>SUMIF('Sunday Race 3-13-22'!$B$11:$B$25,$C202,'Sunday Race 3-13-22'!$AW$11:$AW$25)</f>
        <v>0</v>
      </c>
      <c r="AW202" s="174">
        <f>SUMIF('Sunday Race 3-13-22'!$B$11:$B$25,$C202,'Sunday Race 3-13-22'!$AX$11:$AX$25)</f>
        <v>0</v>
      </c>
      <c r="AX202" s="174">
        <f>SUMIF('Sunday Race 3-13-22'!$B$11:$B$25,$C202,'Sunday Race 3-13-22'!$AY$11:$AY$25)</f>
        <v>0</v>
      </c>
      <c r="AY202" s="174">
        <f>SUMIF('Saturday Race 3-19-22'!$B$11:$B$15,$C202,'Saturday Race 3-19-22'!$AU$11:$AU$15)</f>
        <v>0</v>
      </c>
      <c r="AZ202" s="174">
        <f>SUMIF('Saturday Race 3-19-22'!$B$11:$B$15,$C202,'Saturday Race 3-19-22'!$AV$11:$AV$15)</f>
        <v>0</v>
      </c>
      <c r="BA202" s="174">
        <f>SUMIF('Saturday Race 3-19-22'!$B$11:$B$15,$C202,'Saturday Race 3-19-22'!$AW$11:$AW$15)</f>
        <v>0</v>
      </c>
      <c r="BB202" s="174">
        <f>SUMIF('Saturday Race 3-19-22'!$B$11:$B$15,$C202,'Saturday Race 3-19-22'!$AX$11:$AX$15)</f>
        <v>0</v>
      </c>
      <c r="BC202" s="174">
        <f>SUMIF('Saturday Race 3-19-22'!$B$11:$B$15,$C202,'Saturday Race 3-19-22'!$AY$11:$AY$15)</f>
        <v>0</v>
      </c>
      <c r="BD202" s="174">
        <f>SUMIF('Sunday Races 4-10-22'!$B$11:$B$26,$C202,'Sunday Races 4-10-22'!$AU$11:$AU$26)</f>
        <v>0</v>
      </c>
      <c r="BE202" s="174">
        <f>SUMIF('Sunday Races 4-10-22'!$B$11:$B$26,$C202,'Sunday Races 4-10-22'!$AV$11:$AV$26)</f>
        <v>0</v>
      </c>
      <c r="BF202" s="174">
        <f>SUMIF('Sunday Races 4-10-22'!$B$11:$B$26,$C202,'Sunday Races 4-10-22'!$AW$11:$AW$26)</f>
        <v>0</v>
      </c>
      <c r="BG202" s="174">
        <f>SUMIF('Sunday Races 4-10-22'!$B$11:$B$26,$C202,'Sunday Races 4-10-22'!$AX$11:$AX$26)</f>
        <v>0</v>
      </c>
      <c r="BH202" s="174">
        <f>SUMIF('Sunday Races 4-10-22'!$B$11:$B$26,$C202,'Sunday Races 4-10-22'!$AY$11:$AY$26)</f>
        <v>0</v>
      </c>
      <c r="BI202" s="174">
        <f>SUMIF('Sunday Races 5-1-22'!$B$11:$B$28,$C202,'Sunday Races 5-1-22'!$AU$11:$AU$28)</f>
        <v>0</v>
      </c>
      <c r="BJ202" s="174">
        <f>SUMIF('Sunday Races 5-1-22'!$B$11:$B$28,$C202,'Sunday Races 5-1-22'!$AV$11:$AV$28)</f>
        <v>0</v>
      </c>
      <c r="BK202" s="174">
        <f>SUMIF('Sunday Races 5-1-22'!$B$11:$B$28,$C202,'Sunday Races 5-1-22'!$AW$11:$AW$28)</f>
        <v>0</v>
      </c>
      <c r="BL202" s="174">
        <f>SUMIF('Sunday Races 5-1-22'!$B$11:$B$28,$C202,'Sunday Races 5-1-22'!$AX$11:$AX$28)</f>
        <v>0</v>
      </c>
      <c r="BM202" s="174">
        <f>SUMIF('Sunday Races 5-1-22'!$B$11:$B$28,$C202,'Sunday Races 5-1-22'!$AY$11:$AY$28)</f>
        <v>0</v>
      </c>
      <c r="BN202" s="174">
        <f>SUMIF('Sunday Races 6-5-22'!$B$11:$B$28,$C202,'Sunday Races 6-5-22'!$AU$11:$AU$28)</f>
        <v>0</v>
      </c>
      <c r="BO202" s="174">
        <f>SUMIF('Sunday Races 6-5-22'!$B$11:$B$28,$C202,'Sunday Races 6-5-22'!$AV$11:$AV$28)</f>
        <v>0</v>
      </c>
      <c r="BP202" s="174">
        <f>SUMIF('Sunday Races 6-5-22'!$B$11:$B$28,$C202,'Sunday Races 6-5-22'!$AW$11:$AW$28)</f>
        <v>0</v>
      </c>
      <c r="BQ202" s="174">
        <f>SUMIF('Sunday Races 6-5-22'!$B$11:$B$28,$C202,'Sunday Races 6-5-22'!$AX$11:$AX$28)</f>
        <v>0</v>
      </c>
      <c r="BR202" s="174">
        <f>SUMIF('Sunday Races 6-5-22'!$B$11:$B$28,$C202,'Sunday Races 6-5-22'!$AY$11:$AY$28)</f>
        <v>0</v>
      </c>
      <c r="BS202" s="174">
        <f>SUMIF('Sunday Races 6-12-22'!$B$11:$B$24,$C202,'Sunday Races 6-12-22'!$AU$11:$AU$24)</f>
        <v>0</v>
      </c>
      <c r="BT202" s="174">
        <f>SUMIF('Sunday Races 6-12-22'!$B$11:$B$24,$C202,'Sunday Races 6-12-22'!$AV$11:$AV$24)</f>
        <v>0</v>
      </c>
      <c r="BU202" s="174">
        <f>SUMIF('Sunday Races 6-12-22'!$B$11:$B$24,$C202,'Sunday Races 6-12-22'!$AW$11:$AW$24)</f>
        <v>0</v>
      </c>
      <c r="BV202" s="174">
        <f>SUMIF('Sunday Races 6-12-22'!$B$11:$B$24,$C202,'Sunday Races 6-12-22'!$AX$11:$AX$24)</f>
        <v>0</v>
      </c>
      <c r="BW202" s="174">
        <f>SUMIF('Sunday Races 6-12-22'!$B$11:$B$24,$C202,'Sunday Races 6-12-22'!$AY$11:$AY$24)</f>
        <v>0</v>
      </c>
      <c r="BX202" s="174">
        <f>SUMIF('Saturday Races 6-18-22'!$B$11:$B$24,$C202,'Saturday Races 6-18-22'!$AU$11:$AU$24)</f>
        <v>0</v>
      </c>
      <c r="BY202" s="174">
        <f>SUMIF('Saturday Races 6-18-22'!$B$11:$B$24,$C202,'Saturday Races 6-18-22'!$AV$11:$AV$24)</f>
        <v>0</v>
      </c>
      <c r="BZ202" s="174">
        <f>SUMIF('Saturday Races 6-18-22'!$B$11:$B$24,$C202,'Saturday Races 6-18-22'!$AW$11:$AW$24)</f>
        <v>0</v>
      </c>
      <c r="CA202" s="174">
        <f>SUMIF('Saturday Races 6-18-22'!$B$11:$B$24,$C202,'Saturday Races 6-18-22'!$AX$11:$AX$24)</f>
        <v>0</v>
      </c>
      <c r="CB202" s="174">
        <f>SUMIF('Saturday Races 6-18-22'!$B$11:$B$24,$C202,'Saturday Races 6-18-22'!$AY$11:$AY$24)</f>
        <v>0</v>
      </c>
      <c r="CC202" s="174">
        <f>SUMIF('Sunday Races 7-3-22'!$B$11:$B$26,$C202,'Sunday Races 7-3-22'!$AU$11:$AU$26)</f>
        <v>0</v>
      </c>
      <c r="CD202" s="174">
        <f>SUMIF('Sunday Races 7-3-22'!$B$11:$B$26,$C202,'Sunday Races 7-3-22'!$AV$11:$AV$26)</f>
        <v>0</v>
      </c>
      <c r="CE202" s="174">
        <f>SUMIF('Sunday Races 7-3-22'!$B$11:$B$26,$C202,'Sunday Races 7-3-22'!$AW$11:$AW$26)</f>
        <v>0</v>
      </c>
      <c r="CF202" s="174">
        <f>SUMIF('Sunday Races 7-3-22'!$B$11:$B$26,$C202,'Sunday Races 7-3-22'!$AX$11:$AX$26)</f>
        <v>0</v>
      </c>
      <c r="CG202" s="174">
        <f>SUMIF('Sunday Races 7-3-22'!$B$11:$B$26,$C202,'Sunday Races 7-3-22'!$AY$11:$AY$26)</f>
        <v>0</v>
      </c>
      <c r="CH202" s="174">
        <f>SUMIF('Sunday Races 7-31-22'!$B$11:$B$26,$C202,'Sunday Races 7-31-22'!$AU$11:$AU$26)</f>
        <v>0</v>
      </c>
      <c r="CI202" s="174">
        <f>SUMIF('Sunday Races 7-31-22'!$B$11:$B$26,$C202,'Sunday Races 7-31-22'!$AV$11:$AV$26)</f>
        <v>0</v>
      </c>
      <c r="CJ202" s="174">
        <f>SUMIF('Sunday Races 7-31-22'!$B$11:$B$26,$C202,'Sunday Races 7-31-22'!$AW$11:$AW$26)</f>
        <v>0</v>
      </c>
      <c r="CK202" s="174">
        <f>SUMIF('Sunday Races 7-31-22'!$B$11:$B$26,$C202,'Sunday Races 7-31-22'!$AX$11:$AX$26)</f>
        <v>0</v>
      </c>
      <c r="CL202" s="174">
        <f>SUMIF('Sunday Races 7-31-22'!$B$11:$B$26,$C202,'Sunday Races 7-31-22'!$AY$11:$AY$26)</f>
        <v>0</v>
      </c>
      <c r="CM202" s="174">
        <f>SUMIF('Sunday Races 8-14-22'!$B$11:$B$26,$C202,'Sunday Races 8-14-22'!$AU$11:$AU$26)</f>
        <v>0</v>
      </c>
      <c r="CN202" s="174">
        <f>SUMIF('Sunday Races 8-14-22'!$B$11:$B$26,$C202,'Sunday Races 8-14-22'!$AV$11:$AV$26)</f>
        <v>0</v>
      </c>
      <c r="CO202" s="174">
        <f>SUMIF('Sunday Races 8-14-22'!$B$11:$B$26,$C202,'Sunday Races 8-14-22'!$AW$11:$AW$26)</f>
        <v>0</v>
      </c>
      <c r="CP202" s="174">
        <f>SUMIF('Sunday Races 8-14-22'!$B$11:$B$26,$C202,'Sunday Races 8-14-22'!$AX$11:$AX$26)</f>
        <v>0</v>
      </c>
      <c r="CQ202" s="174">
        <f>SUMIF('Sunday Races 8-14-22'!$B$11:$B$26,$C202,'Sunday Races 8-14-22'!$AY$11:$AY$26)</f>
        <v>0</v>
      </c>
      <c r="CR202" s="174">
        <f>SUMIF('Saturday Races 8-20-22'!$B$11:$B$26,$C202,'Saturday Races 8-20-22'!$AU$11:$AU$26)</f>
        <v>0</v>
      </c>
      <c r="CS202" s="174">
        <f>SUMIF('Saturday Races 8-20-22'!$B$11:$B$26,$C202,'Saturday Races 8-20-22'!$AV$11:$AV$26)</f>
        <v>0</v>
      </c>
      <c r="CT202" s="174">
        <f>SUMIF('Saturday Races 8-20-22'!$B$11:$B$26,$C202,'Saturday Races 8-20-22'!$AW$11:$AW$26)</f>
        <v>0</v>
      </c>
      <c r="CU202" s="174">
        <f>SUMIF('Saturday Races 8-20-22'!$B$11:$B$26,$C202,'Saturday Races 8-20-22'!$AX$11:$AX$26)</f>
        <v>0</v>
      </c>
      <c r="CV202" s="174">
        <f>SUMIF('Saturday Races 8-20-22'!$B$11:$B$26,$C202,'Saturday Races 8-20-22'!$AY$11:$AY$26)</f>
        <v>0</v>
      </c>
      <c r="CW202" s="174">
        <f>SUMIF('Sunday Races 9-11-22'!$B$11:$B$20,$C202,'Sunday Races 9-11-22'!$AU$11:$AU$20)</f>
        <v>0</v>
      </c>
      <c r="CX202" s="174">
        <f>SUMIF('Sunday Races 9-11-22'!$B$11:$B$20,$C202,'Sunday Races 9-11-22'!$AV$11:$AV$20)</f>
        <v>0</v>
      </c>
      <c r="CY202" s="174">
        <f>SUMIF('Sunday Races 9-11-22'!$B$11:$B$20,$C202,'Sunday Races 9-11-22'!$AW$11:$AW$20)</f>
        <v>0</v>
      </c>
      <c r="CZ202" s="174">
        <f>SUMIF('Sunday Races 9-11-22'!$B$11:$B$20,$C202,'Sunday Races 9-11-22'!$AX$11:$AX$20)</f>
        <v>0</v>
      </c>
      <c r="DA202" s="174">
        <f>SUMIF('Sunday Races 9-11-22'!$B$11:$B$20,$C202,'Sunday Races 9-11-22'!$AY$11:$AY$20)</f>
        <v>0</v>
      </c>
      <c r="DB202" s="174">
        <f>SUMIF('Sunday Races 10-9-22'!$B$11:$B$21,$C202,'Sunday Races 10-9-22'!$AU$11:$AU$21)</f>
        <v>0</v>
      </c>
      <c r="DC202" s="174">
        <f>SUMIF('Sunday Races 10-9-22'!$B$11:$B$21,$C202,'Sunday Races 10-9-22'!$AV$11:$AV$21)</f>
        <v>0</v>
      </c>
      <c r="DD202" s="174">
        <f>SUMIF('Sunday Races 10-9-22'!$B$11:$B$21,$C202,'Sunday Races 10-9-22'!$AW$11:$AW$21)</f>
        <v>0</v>
      </c>
      <c r="DE202" s="174">
        <f>SUMIF('Sunday Races 10-9-22'!$B$11:$B$21,$C202,'Sunday Races 10-9-22'!$AX$11:$AX$21)</f>
        <v>0</v>
      </c>
      <c r="DF202" s="174">
        <f>SUMIF('Sunday Races 10-9-22'!$B$11:$B$21,$C202,'Sunday Races 10-9-22'!$AY$11:$AY$21)</f>
        <v>0</v>
      </c>
      <c r="DG202" s="174">
        <f>SUMIF('Sunday Races 10-23-22'!$B$11:$B$22,$C202,'Sunday Races 10-23-22'!$AU$11:$AU$22)</f>
        <v>0</v>
      </c>
      <c r="DH202" s="174">
        <f>SUMIF('Sunday Races 10-23-22'!$B$11:$B$22,$C202,'Sunday Races 10-23-22'!$AV$11:$AV$22)</f>
        <v>0</v>
      </c>
      <c r="DI202" s="174">
        <f>SUMIF('Sunday Races 10-23-22'!$B$11:$B$22,$C202,'Sunday Races 10-23-22'!$AW$11:$AW$22)</f>
        <v>0</v>
      </c>
      <c r="DJ202" s="174">
        <f>SUMIF('Sunday Races 10-23-22'!$B$11:$B$22,$C202,'Sunday Races 10-23-22'!$AX$11:$AX$22)</f>
        <v>0</v>
      </c>
      <c r="DK202" s="174">
        <f>SUMIF('Sunday Races 10-23-22'!$B$11:$B$22,$C202,'Sunday Races 10-23-22'!$AY$11:$AY$22)</f>
        <v>0</v>
      </c>
      <c r="DL202" s="175"/>
      <c r="DM202" s="176"/>
      <c r="DN202" s="177">
        <f t="shared" si="183"/>
        <v>0</v>
      </c>
      <c r="DO202" s="177">
        <f t="shared" si="183"/>
        <v>0</v>
      </c>
      <c r="DP202" s="177">
        <f t="shared" si="183"/>
        <v>0</v>
      </c>
      <c r="DQ202" s="177">
        <f t="shared" si="183"/>
        <v>0</v>
      </c>
      <c r="DR202" s="177">
        <f t="shared" si="183"/>
        <v>0</v>
      </c>
      <c r="DS202" s="177">
        <f t="shared" si="183"/>
        <v>0</v>
      </c>
      <c r="DT202" s="177">
        <f t="shared" si="183"/>
        <v>0</v>
      </c>
      <c r="DU202" s="177">
        <f t="shared" si="183"/>
        <v>0</v>
      </c>
      <c r="DV202" s="177">
        <f t="shared" si="183"/>
        <v>0</v>
      </c>
      <c r="DW202" s="177">
        <f t="shared" si="183"/>
        <v>0</v>
      </c>
      <c r="DX202" s="177">
        <f t="shared" si="184"/>
        <v>0</v>
      </c>
      <c r="DY202" s="177">
        <f t="shared" si="184"/>
        <v>0</v>
      </c>
      <c r="DZ202" s="177">
        <f t="shared" si="184"/>
        <v>0</v>
      </c>
      <c r="EA202" s="177">
        <f t="shared" si="184"/>
        <v>0</v>
      </c>
      <c r="EB202" s="177">
        <f t="shared" si="184"/>
        <v>0</v>
      </c>
      <c r="EC202" s="177">
        <f t="shared" si="184"/>
        <v>0</v>
      </c>
      <c r="ED202" s="177">
        <f t="shared" si="184"/>
        <v>0</v>
      </c>
      <c r="EE202" s="177">
        <f t="shared" si="184"/>
        <v>0</v>
      </c>
      <c r="EF202" s="177">
        <f t="shared" si="184"/>
        <v>0</v>
      </c>
      <c r="EG202" s="177">
        <f t="shared" si="184"/>
        <v>0</v>
      </c>
      <c r="EH202" s="177">
        <f t="shared" si="185"/>
        <v>0</v>
      </c>
      <c r="EI202" s="177">
        <f t="shared" si="185"/>
        <v>0</v>
      </c>
      <c r="EJ202" s="177">
        <f t="shared" si="185"/>
        <v>0</v>
      </c>
      <c r="EK202" s="177">
        <f t="shared" si="185"/>
        <v>0</v>
      </c>
      <c r="EL202" s="177">
        <f t="shared" si="185"/>
        <v>0</v>
      </c>
      <c r="EM202" s="177">
        <f t="shared" si="185"/>
        <v>0</v>
      </c>
      <c r="EN202" s="177">
        <f t="shared" si="185"/>
        <v>0</v>
      </c>
      <c r="EO202" s="177">
        <f t="shared" si="185"/>
        <v>0</v>
      </c>
      <c r="EP202" s="177">
        <f t="shared" si="185"/>
        <v>0</v>
      </c>
      <c r="EQ202" s="177">
        <f t="shared" si="185"/>
        <v>0</v>
      </c>
      <c r="ER202" s="177">
        <f t="shared" si="186"/>
        <v>0</v>
      </c>
      <c r="ES202" s="177">
        <f t="shared" si="186"/>
        <v>0</v>
      </c>
      <c r="ET202" s="177">
        <f t="shared" si="186"/>
        <v>0</v>
      </c>
      <c r="EU202" s="177">
        <f t="shared" si="186"/>
        <v>0</v>
      </c>
      <c r="EV202" s="177">
        <f t="shared" si="186"/>
        <v>0</v>
      </c>
      <c r="EW202" s="177">
        <f t="shared" si="186"/>
        <v>0</v>
      </c>
      <c r="EX202" s="177">
        <f t="shared" si="186"/>
        <v>0</v>
      </c>
      <c r="EY202" s="177">
        <f t="shared" si="186"/>
        <v>0</v>
      </c>
      <c r="EZ202" s="177">
        <f t="shared" si="186"/>
        <v>0</v>
      </c>
      <c r="FA202" s="177">
        <f t="shared" si="186"/>
        <v>0</v>
      </c>
      <c r="FB202" s="177">
        <f t="shared" si="187"/>
        <v>0</v>
      </c>
      <c r="FC202" s="177">
        <f t="shared" si="187"/>
        <v>0</v>
      </c>
      <c r="FD202" s="177">
        <f t="shared" si="187"/>
        <v>0</v>
      </c>
      <c r="FE202" s="177">
        <f t="shared" si="187"/>
        <v>0</v>
      </c>
      <c r="FF202" s="177">
        <f t="shared" si="187"/>
        <v>0</v>
      </c>
      <c r="FG202" s="177">
        <f t="shared" si="187"/>
        <v>0</v>
      </c>
      <c r="FH202" s="177">
        <f t="shared" si="187"/>
        <v>0</v>
      </c>
      <c r="FI202" s="177">
        <f t="shared" si="187"/>
        <v>0</v>
      </c>
      <c r="FJ202" s="177">
        <f t="shared" si="187"/>
        <v>0</v>
      </c>
      <c r="FK202" s="177">
        <f t="shared" si="187"/>
        <v>0</v>
      </c>
      <c r="FL202" s="177">
        <f t="shared" si="188"/>
        <v>0</v>
      </c>
      <c r="FM202" s="177">
        <f t="shared" si="188"/>
        <v>0</v>
      </c>
      <c r="FN202" s="177">
        <f t="shared" si="188"/>
        <v>0</v>
      </c>
      <c r="FO202" s="177">
        <f t="shared" si="188"/>
        <v>0</v>
      </c>
      <c r="FP202" s="177">
        <f t="shared" si="188"/>
        <v>0</v>
      </c>
      <c r="FQ202" s="177">
        <f t="shared" si="188"/>
        <v>0</v>
      </c>
      <c r="FR202" s="177">
        <f t="shared" si="188"/>
        <v>0</v>
      </c>
      <c r="FS202" s="177">
        <f t="shared" si="188"/>
        <v>0</v>
      </c>
      <c r="FT202" s="177">
        <f t="shared" si="188"/>
        <v>0</v>
      </c>
      <c r="FU202" s="177">
        <f t="shared" si="188"/>
        <v>0</v>
      </c>
      <c r="FV202" s="177">
        <f t="shared" si="188"/>
        <v>0</v>
      </c>
      <c r="FW202" s="177">
        <f t="shared" si="188"/>
        <v>0</v>
      </c>
      <c r="FX202" s="177">
        <f t="shared" si="188"/>
        <v>0</v>
      </c>
      <c r="FY202" s="177">
        <f t="shared" si="188"/>
        <v>0</v>
      </c>
      <c r="FZ202" s="177">
        <f t="shared" si="188"/>
        <v>0</v>
      </c>
      <c r="GA202" s="177"/>
      <c r="GB202" s="229">
        <f t="shared" si="189"/>
        <v>0</v>
      </c>
      <c r="GC202" s="229">
        <f t="shared" si="190"/>
        <v>0</v>
      </c>
      <c r="GD202" s="174">
        <f>SUMIF('One Day 12-04-21 Scots'!$B$11:$B$24,$C202,'One Day 12-04-21 Scots'!$AU$11:$AU$24)</f>
        <v>0</v>
      </c>
      <c r="GE202" s="174">
        <f>SUMIF('One Day 12-04-21 Scots'!$B$11:$B$24,$C202,'One Day 12-04-21 Scots'!$AV$11:$AV$24)</f>
        <v>0</v>
      </c>
      <c r="GF202" s="174">
        <f>SUMIF('One Day 12-04-21 Scots'!$B$11:$B$24,$C202,'One Day 12-04-21 Scots'!$AW$11:$AW$24)</f>
        <v>0</v>
      </c>
      <c r="GG202" s="174">
        <f>SUMIF('One Day 12-04-21 Scots'!$B$11:$B$24,$C202,'One Day 12-04-21 Scots'!$AX$11:$AX$24)</f>
        <v>0</v>
      </c>
      <c r="GH202" s="174">
        <f>SUMIF('One Day 12-04-21 Scots'!$B$11:$B$24,$C202,'One Day 12-04-21 Scots'!$AY$11:$AY$24)</f>
        <v>0</v>
      </c>
      <c r="GI202" s="174">
        <f>SUMIF('One Day 12-04-21 Thistles'!$B$11:$B$25,$C202,'One Day 12-04-21 Thistles'!$AU$11:$AU$25)</f>
        <v>0</v>
      </c>
      <c r="GJ202" s="174">
        <f>SUMIF('One Day 12-04-21 Thistles'!$B$11:$B$25,$C202,'One Day 12-04-21 Thistles'!$AV$11:$AV$25)</f>
        <v>0</v>
      </c>
      <c r="GK202" s="174">
        <f>SUMIF('One Day 12-04-21 Thistles'!$B$11:$B$25,$C202,'One Day 12-04-21 Thistles'!$AW$11:$AW$25)</f>
        <v>0</v>
      </c>
      <c r="GL202" s="174">
        <f>SUMIF('One Day 12-04-21 Thistles'!$B$11:$B$25,$C202,'One Day 12-04-21 Thistles'!$AX$11:$AX$25)</f>
        <v>0</v>
      </c>
      <c r="GM202" s="174">
        <f>SUMIF('One Day 12-04-21 Thistles'!$B$11:$B$25,$C202,'One Day 12-04-21 Thistles'!$AY$11:$AY$25)</f>
        <v>0</v>
      </c>
      <c r="GN202" s="174">
        <f>SUMIF('Chili One Day 2-12-22 Scots'!$B$11:$B$27,$C202,'Chili One Day 2-12-22 Scots'!$AU$11:$AU$27)</f>
        <v>0</v>
      </c>
      <c r="GO202" s="174">
        <f>SUMIF('Chili One Day 2-12-22 Scots'!$B$11:$B$27,$C202,'Chili One Day 2-12-22 Scots'!$AV$11:$AV$27)</f>
        <v>0</v>
      </c>
      <c r="GP202" s="174">
        <f>SUMIF('Chili One Day 2-12-22 Scots'!$B$11:$B$27,$C202,'Chili One Day 2-12-22 Scots'!$AW$11:$AW$27)</f>
        <v>0</v>
      </c>
      <c r="GQ202" s="174">
        <f>SUMIF('Chili One Day 2-12-22 Scots'!$B$11:$B$27,$C202,'Chili One Day 2-12-22 Scots'!$AX$11:$AX$27)</f>
        <v>0</v>
      </c>
      <c r="GR202" s="174">
        <f>SUMIF('Chili One Day 2-12-22 Scots'!$B$11:$B$27,$C202,'Chili One Day 2-12-22 Scots'!$AY$11:$AY$27)</f>
        <v>0</v>
      </c>
      <c r="GS202" s="174">
        <f>SUMIF('Chili One Day 2-12-22 Thistles'!$B$11:$B$27,$C202,'Chili One Day 2-12-22 Thistles'!$AU$11:$AU$27)</f>
        <v>0</v>
      </c>
      <c r="GT202" s="174">
        <f>SUMIF('Chili One Day 2-12-22 Thistles'!$B$11:$B$27,$C202,'Chili One Day 2-12-22 Thistles'!$AV$11:$AV$27)</f>
        <v>0</v>
      </c>
      <c r="GU202" s="174">
        <f>SUMIF('Chili One Day 2-12-22 Thistles'!$B$11:$B$27,$C202,'Chili One Day 2-12-22 Thistles'!$AW$11:$AW$27)</f>
        <v>0</v>
      </c>
      <c r="GV202" s="174">
        <f>SUMIF('Chili One Day 2-12-22 Thistles'!$B$11:$B$27,$C202,'Chili One Day 2-12-22 Thistles'!$AX$11:$AX$27)</f>
        <v>0</v>
      </c>
      <c r="GW202" s="174">
        <f>SUMIF('Chili One Day 2-12-22 Thistles'!$B$11:$B$27,$C202,'Chili One Day 2-12-22 Thistles'!$AY$11:$AY$27)</f>
        <v>0</v>
      </c>
      <c r="GX202" s="174">
        <f>SUMIF('Ironman One Day 3-5-22 FS'!$B$11:$B$26,$C202,'Ironman One Day 3-5-22 FS'!$AU$11:$AU$26)</f>
        <v>0</v>
      </c>
      <c r="GY202" s="174">
        <f>SUMIF('Ironman One Day 3-5-22 FS'!$B$11:$B$26,$C202,'Ironman One Day 3-5-22 FS'!$AV$11:$AV$26)</f>
        <v>0</v>
      </c>
      <c r="GZ202" s="174">
        <f>SUMIF('Ironman One Day 3-5-22 FS'!$B$11:$B$26,$C202,'Ironman One Day 3-5-22 FS'!$AW$11:$AW$26)</f>
        <v>0</v>
      </c>
      <c r="HA202" s="174">
        <f>SUMIF('Ironman One Day 3-5-22 FS'!$B$11:$B$26,$C202,'Ironman One Day 3-5-22 FS'!$AX$11:$AX$26)</f>
        <v>0</v>
      </c>
      <c r="HB202" s="174">
        <f>SUMIF('Ironman One Day 3-5-22 FS'!$B$11:$B$26,$C202,'Ironman One Day 3-5-22 FS'!$AY$11:$AY$26)</f>
        <v>0</v>
      </c>
      <c r="HC202" s="174">
        <f>SUMIF('Ironman One Day 3-5-22 420'!$B$11:$B$26,$C202,'Ironman One Day 3-5-22 420'!$AU$11:$AU$26)</f>
        <v>0</v>
      </c>
      <c r="HD202" s="174">
        <f>SUMIF('Ironman One Day 3-5-22 420'!$B$11:$B$26,$C202,'Ironman One Day 3-5-22 420'!$AV$11:$AV$26)</f>
        <v>0</v>
      </c>
      <c r="HE202" s="174">
        <f>SUMIF('Ironman One Day 3-5-22 420'!$B$11:$B$26,$C202,'Ironman One Day 3-5-22 420'!$AW$11:$AW$26)</f>
        <v>0</v>
      </c>
      <c r="HF202" s="174">
        <f>SUMIF('Ironman One Day 3-5-22 420'!$B$11:$B$26,$C202,'Ironman One Day 3-5-22 420'!$AX$11:$AX$26)</f>
        <v>0</v>
      </c>
      <c r="HG202" s="174">
        <f>SUMIF('Ironman One Day 3-5-22 420'!$B$11:$B$26,$C202,'Ironman One Day 3-5-22 420'!$AY$11:$AY$26)</f>
        <v>0</v>
      </c>
      <c r="HH202" s="174">
        <f>SUMIF('Easter One Day 4-16-22 FS'!$B$11:$B$25,$C202,'Easter One Day 4-16-22 FS'!$AU$11:$AU$25)</f>
        <v>0</v>
      </c>
      <c r="HI202" s="174">
        <f>SUMIF('Easter One Day 4-16-22 FS'!$B$11:$B$25,$C202,'Easter One Day 4-16-22 FS'!$AV$11:$AV$25)</f>
        <v>0</v>
      </c>
      <c r="HJ202" s="174">
        <f>SUMIF('Easter One Day 4-16-22 FS'!$B$11:$B$25,$C202,'Easter One Day 4-16-22 FS'!$AW$11:$AW$25)</f>
        <v>0</v>
      </c>
      <c r="HK202" s="174">
        <f>SUMIF('Easter One Day 4-16-22 FS'!$B$11:$B$25,$C202,'Easter One Day 4-16-22 FS'!$AX$11:$AX$25)</f>
        <v>0</v>
      </c>
      <c r="HL202" s="174">
        <f>SUMIF('Easter One Day 4-16-22 FS'!$B$11:$B$25,$C202,'Easter One Day 4-16-22 FS'!$AY$11:$AY$25)</f>
        <v>0</v>
      </c>
      <c r="HM202" s="174">
        <f>SUMIF('Easter One Day 4-16-22 TH'!$B$11:$B$25,$C202,'Easter One Day 4-16-22 TH'!$AU$11:$AU$25)</f>
        <v>0</v>
      </c>
      <c r="HN202" s="174">
        <f>SUMIF('Easter One Day 4-16-22 TH'!$B$11:$B$25,$C202,'Easter One Day 4-16-22 TH'!$AV$11:$AV$25)</f>
        <v>0</v>
      </c>
      <c r="HO202" s="174">
        <f>SUMIF('Easter One Day 4-16-22 TH'!$B$11:$B$25,$C202,'Easter One Day 4-16-22 TH'!$AW$11:$AW$25)</f>
        <v>0</v>
      </c>
      <c r="HP202" s="174">
        <f>SUMIF('Easter One Day 4-16-22 TH'!$B$11:$B$25,$C202,'Easter One Day 4-16-22 TH'!$AX$11:$AX$25)</f>
        <v>0</v>
      </c>
      <c r="HQ202" s="174">
        <f>SUMIF('Easter One Day 4-16-22 TH'!$B$11:$B$25,$C202,'Easter One Day 4-16-22 TH'!$AY$11:$AY$25)</f>
        <v>0</v>
      </c>
      <c r="HR202" s="174">
        <f>SUMIF('Long Distance Race 5-7-22'!$B$11:$B$25,$C202,'Long Distance Race 5-7-22'!$AU$11:$AU$25)</f>
        <v>0</v>
      </c>
      <c r="HS202" s="174">
        <f>SUMIF('Long Distance Race 5-7-22'!$B$11:$B$18,$C202,'Long Distance Race 5-7-22'!$AV$11:$AV$18)</f>
        <v>0</v>
      </c>
      <c r="HT202" s="174">
        <f>SUMIF('Long Distance Race 5-7-22'!$B$11:$B$18,$C202,'Long Distance Race 5-7-22'!$AW$11:$AW$18)</f>
        <v>0</v>
      </c>
      <c r="HU202" s="174">
        <f>SUMIF('Long Distance Race 5-7-22'!$B$11:$B$18,$C202,'Long Distance Race 5-7-22'!$AX$11:$AX$18)</f>
        <v>0</v>
      </c>
      <c r="HV202" s="174">
        <f>SUMIF('Long Distance Race 5-7-22'!$B$11:$B$18,$C202,'Long Distance Race 5-7-22'!$AY$11:$AY$18)</f>
        <v>0</v>
      </c>
      <c r="HW202" s="174">
        <f>SUMIF('Memorial Day Regatta 5-28-22 Op'!$B$11:$B$25,$C202,'Memorial Day Regatta 5-28-22 Op'!$AU$11:$AU$25)</f>
        <v>0</v>
      </c>
      <c r="HX202" s="174">
        <f>SUMIF('Memorial Day Regatta 5-28-22 Op'!$B$11:$B$18,$C202,'Memorial Day Regatta 5-28-22 Op'!$AV$11:$AV$18)</f>
        <v>0</v>
      </c>
      <c r="HY202" s="174">
        <f>SUMIF('Memorial Day Regatta 5-28-22 Op'!$B$11:$B$18,$C202,'Memorial Day Regatta 5-28-22 Op'!$AW$11:$AW$18)</f>
        <v>0</v>
      </c>
      <c r="HZ202" s="174">
        <f>SUMIF('Memorial Day Regatta 5-28-22 Op'!$B$11:$B$18,$C202,'Memorial Day Regatta 5-28-22 Op'!$AX$11:$AX$18)</f>
        <v>0</v>
      </c>
      <c r="IA202" s="174">
        <f>SUMIF('Memorial Day Regatta 5-28-22 Op'!$B$11:$B$18,$C202,'Memorial Day Regatta 5-28-22 Op'!$AY$11:$AY$18)</f>
        <v>0</v>
      </c>
      <c r="IB202" s="174">
        <f>SUMIF('Caldwell Cup 6-25-22 TH'!$B$11:$B$25,$C202,'Caldwell Cup 6-25-22 TH'!$AU$11:$AU$25)</f>
        <v>0</v>
      </c>
      <c r="IC202" s="174">
        <f>SUMIF('Caldwell Cup 6-25-22 TH'!$B$11:$B$25,$C202,'Caldwell Cup 6-25-22 TH'!$AV$11:$AV$25)</f>
        <v>0</v>
      </c>
      <c r="ID202" s="174">
        <f>SUMIF('Caldwell Cup 6-25-22 TH'!$B$11:$B$25,$C202,'Caldwell Cup 6-25-22 TH'!$AW$11:$AW$25)</f>
        <v>0</v>
      </c>
      <c r="IE202" s="174">
        <f>SUMIF('Caldwell Cup 6-25-22 TH'!$B$11:$B$25,$C202,'Caldwell Cup 6-25-22 TH'!$AX$11:$AX$25)</f>
        <v>0</v>
      </c>
      <c r="IF202" s="174">
        <f>SUMIF('Caldwell Cup 6-25-22 TH'!$B$11:$B$25,$C202,'Caldwell Cup 6-25-22 TH'!$AY$11:$AY$25)</f>
        <v>0</v>
      </c>
      <c r="IG202" s="174">
        <f>SUMIF('Caldwell Cup 6-25-22 FS'!$B$11:$B$21,$C202,'Caldwell Cup 6-25-22 FS'!$AU$11:$AU$21)</f>
        <v>0</v>
      </c>
      <c r="IH202" s="174">
        <f>SUMIF('Caldwell Cup 6-25-22 FS'!$B$11:$B$21,$C202,'Caldwell Cup 6-25-22 FS'!$AV$11:$AV$21)</f>
        <v>0</v>
      </c>
      <c r="II202" s="174">
        <f>SUMIF('Caldwell Cup 6-25-22 FS'!$B$11:$B$21,$C202,'Caldwell Cup 6-25-22 FS'!$AW$11:$AW$21)</f>
        <v>0</v>
      </c>
      <c r="IJ202" s="174">
        <f>SUMIF('Caldwell Cup 6-25-22 FS'!$B$11:$B$21,$C202,'Caldwell Cup 6-25-22 FS'!$AX$11:$AX$21)</f>
        <v>0</v>
      </c>
      <c r="IK202" s="174">
        <f>SUMIF('Caldwell Cup 6-25-22 FS'!$B$11:$B$21,$C202,'Caldwell Cup 6-25-22 FS'!$AY$11:$AY$21)</f>
        <v>0</v>
      </c>
      <c r="IL202" s="174">
        <f>SUMIF('Caldwell Cup 6-25-22 Lasers'!$B$11:$B$23,$C202,'Caldwell Cup 6-25-22 Lasers'!$AU$11:$AU$23)</f>
        <v>0</v>
      </c>
      <c r="IM202" s="174">
        <f>SUMIF('Caldwell Cup 6-25-22 Lasers'!$B$11:$B$23,$C202,'Caldwell Cup 6-25-22 Lasers'!$AV$11:$AV$23)</f>
        <v>0</v>
      </c>
      <c r="IN202" s="174">
        <f>SUMIF('Caldwell Cup 6-25-22 Lasers'!$B$11:$B$23,$C202,'Caldwell Cup 6-25-22 Lasers'!$AW$11:$AW$23)</f>
        <v>0</v>
      </c>
      <c r="IO202" s="174">
        <f>SUMIF('Caldwell Cup 6-25-22 Lasers'!$B$11:$B$23,$C202,'Caldwell Cup 6-25-22 Lasers'!$AX$11:$AX$23)</f>
        <v>0</v>
      </c>
      <c r="IP202" s="174">
        <f>SUMIF('Caldwell Cup 6-25-22 Lasers'!$B$11:$B$23,$C202,'Caldwell Cup 6-25-22 Lasers'!$AY$11:$AY$23)</f>
        <v>0</v>
      </c>
      <c r="IQ202" s="174">
        <f>SUMIF('Labor Day Regatta 9-3-22 FS'!$B$11:$B$30,$C202,'Labor Day Regatta 9-3-22 FS'!$AU$11:$AU$30)</f>
        <v>0</v>
      </c>
      <c r="IR202" s="174">
        <f>SUMIF('Labor Day Regatta 9-3-22 FS'!$B$11:$B$30,$C202,'Labor Day Regatta 9-3-22 FS'!$AV$11:$AV$30)</f>
        <v>0</v>
      </c>
      <c r="IS202" s="174">
        <f>SUMIF('Labor Day Regatta 9-3-22 FS'!$B$11:$B$30,$C202,'Labor Day Regatta 9-3-22 FS'!$AW$11:$AW$30)</f>
        <v>0</v>
      </c>
      <c r="IT202" s="174">
        <f>SUMIF('Labor Day Regatta 9-3-22 FS'!$B$11:$B$30,$C202,'Labor Day Regatta 9-3-22 FS'!$AX$11:$AX$30)</f>
        <v>0</v>
      </c>
      <c r="IU202" s="174">
        <f>SUMIF('Labor Day Regatta 9-3-22 FS'!$B$11:$B$30,$C202,'Labor Day Regatta 9-3-22 FS'!$AY$11:$AY$30)</f>
        <v>0</v>
      </c>
      <c r="IV202" s="174">
        <f>SUMIF('2022-09-17 Leukemia Cup FS'!$B$11:$B$26,$C202,'2022-09-17 Leukemia Cup FS'!$AU$11:$AU$26)</f>
        <v>0</v>
      </c>
      <c r="IW202" s="174">
        <f>SUMIF('2022-09-17 Leukemia Cup FS'!$B$11:$B$26,$C202,'2022-09-17 Leukemia Cup FS'!$AV$11:$AV$26)</f>
        <v>0</v>
      </c>
      <c r="IX202" s="174">
        <f>SUMIF('2022-09-17 Leukemia Cup FS'!$B$11:$B$26,$C202,'2022-09-17 Leukemia Cup FS'!$AW$11:$AW$26)</f>
        <v>0</v>
      </c>
      <c r="IY202" s="174">
        <f>SUMIF('2022-09-17 Leukemia Cup FS'!$B$11:$B$26,$C202,'2022-09-17 Leukemia Cup FS'!$AX$11:$AX$26)</f>
        <v>0</v>
      </c>
      <c r="IZ202" s="174">
        <f>SUMIF('2022-09-17 Leukemia Cup FS'!$B$11:$B$26,$C202,'2022-09-17 Leukemia Cup FS'!$AY$11:$AY$26)</f>
        <v>0</v>
      </c>
      <c r="JA202" s="174">
        <f>SUMIF('2022-09-17 Leukemia Cup TH'!$B$11:$B$28,$C202,'2022-09-17 Leukemia Cup TH'!$AU$11:$AU$28)</f>
        <v>0</v>
      </c>
      <c r="JB202" s="174">
        <f>SUMIF('2022-09-17 Leukemia Cup TH'!$B$11:$B$28,$C202,'2022-09-17 Leukemia Cup TH'!$AV$11:$AV$28)</f>
        <v>0</v>
      </c>
      <c r="JC202" s="174">
        <f>SUMIF('2022-09-17 Leukemia Cup TH'!$B$11:$B$28,$C202,'2022-09-17 Leukemia Cup TH'!$AW$11:$AW$28)</f>
        <v>0</v>
      </c>
      <c r="JD202" s="174">
        <f>SUMIF('2022-09-17 Leukemia Cup TH'!$B$11:$B$28,$C202,'2022-09-17 Leukemia Cup TH'!$AX$11:$AX$28)</f>
        <v>0</v>
      </c>
      <c r="JE202" s="174">
        <f>SUMIF('2022-09-17 Leukemia Cup TH'!$B$11:$B$28,$C202,'2022-09-17 Leukemia Cup TH'!$AY$11:$AY$28)</f>
        <v>0</v>
      </c>
      <c r="JF202" s="174">
        <f>SUMIF('Smith-Berry LDR 9-24-22'!$B$11:$B$30,$C202,'Smith-Berry LDR 9-24-22'!$AU$11:$AU$30)</f>
        <v>0</v>
      </c>
      <c r="JG202" s="174">
        <f>SUMIF('Smith-Berry LDR 9-24-22'!$B$11:$B$30,$C202,'Smith-Berry LDR 9-24-22'!$AV$11:$AV$30)</f>
        <v>0</v>
      </c>
      <c r="JH202" s="174">
        <f>SUMIF('Smith-Berry LDR 9-24-22'!$B$11:$B$30,$C202,'Smith-Berry LDR 9-24-22'!$AW$11:$AW$30)</f>
        <v>0</v>
      </c>
      <c r="JI202" s="174">
        <f>SUMIF('Smith-Berry LDR 9-24-22'!$B$11:$B$30,$C202,'Smith-Berry LDR 9-24-22'!$AX$11:$AX$30)</f>
        <v>0</v>
      </c>
      <c r="JJ202" s="174">
        <f>SUMIF('Smith-Berry LDR 9-24-22'!$B$11:$B$30,$C202,'Smith-Berry LDR 9-24-22'!$AY$11:$AY$30)</f>
        <v>0</v>
      </c>
      <c r="JK202" s="174">
        <f>SUMIF('Great Scot 10-1-22 Cham'!$B$11:$B$38,$C202,'Great Scot 10-1-22 Cham'!$AU$11:$AU$38)</f>
        <v>0</v>
      </c>
      <c r="JL202" s="174">
        <f>SUMIF('Great Scot 10-1-22 Cham'!$B$11:$B$38,$C202,'Great Scot 10-1-22 Cham'!$AV$11:$AV$38)</f>
        <v>0</v>
      </c>
      <c r="JM202" s="174">
        <f>SUMIF('Great Scot 10-1-22 Cham'!$B$11:$B$38,$C202,'Great Scot 10-1-22 Cham'!$AW$11:$AW$38)</f>
        <v>0</v>
      </c>
      <c r="JN202" s="174">
        <f>SUMIF('Great Scot 10-1-22 Cham'!$B$11:$B$38,$C202,'Great Scot 10-1-22 Cham'!$AX$11:$AX$38)</f>
        <v>0</v>
      </c>
      <c r="JO202" s="174">
        <f>SUMIF('Great Scot 10-1-22 Cham'!$B$11:$B$38,$C202,'Great Scot 10-1-22 Cham'!$AY$11:$AY$38)</f>
        <v>0</v>
      </c>
      <c r="JP202" s="174">
        <f>SUMIF('Great Scot 10-1-22 Chal'!$B$11:$B$28,$C202,'Great Scot 10-1-22 Chal'!$AU$11:$AU$28)</f>
        <v>0</v>
      </c>
      <c r="JQ202" s="174">
        <f>SUMIF('Great Scot 10-1-22 Chal'!$B$11:$B$28,$C202,'Great Scot 10-1-22 Chal'!$AV$11:$AV$28)</f>
        <v>0</v>
      </c>
      <c r="JR202" s="174">
        <f>SUMIF('Great Scot 10-1-22 Chal'!$B$11:$B$28,$C202,'Great Scot 10-1-22 Chal'!$AW$11:$AW$28)</f>
        <v>0</v>
      </c>
      <c r="JS202" s="174">
        <f>SUMIF('Great Scot 10-1-22 Chal'!$B$11:$B$28,$C202,'Great Scot 10-1-22 Chal'!$AX$11:$AX$28)</f>
        <v>0</v>
      </c>
      <c r="JT202" s="174">
        <f>SUMIF('Great Scot 10-1-22 Chal'!$B$11:$B$28,$C202,'Great Scot 10-1-22 Chal'!$AY$11:$AY$28)</f>
        <v>0</v>
      </c>
      <c r="JU202" s="174">
        <f>SUMIF('Great Pumpkin Regatta 10-15-22'!$B$11:$B$54,$C202,'Great Pumpkin Regatta 10-15-22'!$AU$11:$AU$54)</f>
        <v>0</v>
      </c>
      <c r="JV202" s="174">
        <f>SUMIF('Great Pumpkin Regatta 10-15-22'!$B$11:$B$54,$C202,'Great Pumpkin Regatta 10-15-22'!$AV$11:$AV$54)</f>
        <v>0</v>
      </c>
      <c r="JW202" s="174">
        <f>SUMIF('Great Pumpkin Regatta 10-15-22'!$B$11:$B$54,$C202,'Great Pumpkin Regatta 10-15-22'!$AW$11:$AW$54)</f>
        <v>0</v>
      </c>
      <c r="JX202" s="174">
        <f>SUMIF('Great Pumpkin Regatta 10-15-22'!$B$11:$B$54,$C202,'Great Pumpkin Regatta 10-15-22'!$AX$11:$AX$54)</f>
        <v>0</v>
      </c>
      <c r="JY202" s="174">
        <f>SUMIF('Great Pumpkin Regatta 10-15-22'!$B$11:$B$54,$C202,'Great Pumpkin Regatta 10-15-22'!$AY$11:$AY$54)</f>
        <v>0</v>
      </c>
      <c r="JZ202" s="174">
        <f>SUMIF('One Day Regatta 10-29-22 FS'!$B$11:$B$19,$C202,'One Day Regatta 10-29-22 FS'!$AU$11:$AU$19)</f>
        <v>0</v>
      </c>
      <c r="KA202" s="174">
        <f>SUMIF('One Day Regatta 10-29-22 FS'!$B$11:$B$19,$C202,'One Day Regatta 10-29-22 FS'!$AV$11:$AV$19)</f>
        <v>0</v>
      </c>
      <c r="KB202" s="174">
        <f>SUMIF('One Day Regatta 10-29-22 FS'!$B$11:$B$19,$C202,'One Day Regatta 10-29-22 FS'!$AW$11:$AW$19)</f>
        <v>0</v>
      </c>
      <c r="KC202" s="174">
        <f>SUMIF('One Day Regatta 10-29-22 FS'!$B$11:$B$19,$C202,'One Day Regatta 10-29-22 FS'!$AX$11:$AX$19)</f>
        <v>0</v>
      </c>
      <c r="KD202" s="174">
        <f>SUMIF('One Day Regatta 10-29-22 FS'!$B$11:$B$19,$C202,'One Day Regatta 10-29-22 FS'!$AY$11:$AY$19)</f>
        <v>0</v>
      </c>
    </row>
    <row r="203" spans="1:290" ht="15" customHeight="1" x14ac:dyDescent="0.2">
      <c r="A203" s="134"/>
      <c r="B203" s="134">
        <f t="shared" si="177"/>
        <v>36</v>
      </c>
      <c r="C203" s="170"/>
      <c r="D203" s="171">
        <f t="shared" si="191"/>
        <v>0</v>
      </c>
      <c r="E203" s="172">
        <f t="shared" si="192"/>
        <v>0</v>
      </c>
      <c r="F203" s="171">
        <f t="shared" si="193"/>
        <v>0</v>
      </c>
      <c r="G203" s="171">
        <v>0</v>
      </c>
      <c r="H203" s="171">
        <f t="shared" si="194"/>
        <v>0</v>
      </c>
      <c r="I203" s="173">
        <f t="shared" si="195"/>
        <v>0</v>
      </c>
      <c r="J203" s="173"/>
      <c r="K203" s="174">
        <f>SUMIF('Saturday Race 11-06-21'!$B$11:$B$21,$C203,'Saturday Race 11-06-21'!$AU$11:$AU$21)</f>
        <v>0</v>
      </c>
      <c r="L203" s="174">
        <f>SUMIF('Saturday Race 11-06-21'!$B$11:$B$21,$C203,'Saturday Race 11-06-21'!$AV$11:$AV$21)</f>
        <v>0</v>
      </c>
      <c r="M203" s="174">
        <f>SUMIF('Saturday Race 11-06-21'!$B$11:$B$21,$C203,'Saturday Race 11-06-21'!$AW$11:$AW$21)</f>
        <v>0</v>
      </c>
      <c r="N203" s="174">
        <f>SUMIF('Saturday Race 11-06-21'!$B$11:$B$21,$C203,'Saturday Race 11-06-21'!$AX$11:$AX$21)</f>
        <v>0</v>
      </c>
      <c r="O203" s="174">
        <f>SUMIF('Saturday Race 11-06-21'!$B$11:$B$21,$C203,'Saturday Race 11-06-21'!$AY$11:$AY$21)</f>
        <v>0</v>
      </c>
      <c r="P203" s="174">
        <f>SUMIF('Saturday Race 11-20-21'!$B$11:$B$20,$C203,'Saturday Race 11-20-21'!$AU$11:$AU$20)</f>
        <v>0</v>
      </c>
      <c r="Q203" s="174">
        <f>SUMIF('Saturday Race 11-20-21'!$B$11:$B$20,$C203,'Saturday Race 11-20-21'!$AV$11:$AV$20)</f>
        <v>0</v>
      </c>
      <c r="R203" s="174">
        <f>SUMIF('Saturday Race 11-20-21'!$B$11:$B$20,$C203,'Saturday Race 11-20-21'!$AW$11:$AW$20)</f>
        <v>0</v>
      </c>
      <c r="S203" s="174">
        <f>SUMIF('Saturday Race 11-20-21'!$B$11:$B$20,$C203,'Saturday Race 11-20-21'!$AX$11:$AX$20)</f>
        <v>0</v>
      </c>
      <c r="T203" s="174">
        <f>SUMIF('Saturday Race 11-20-21'!$B$11:$B$20,$C203,'Saturday Race 11-20-21'!$AY$11:$AY$20)</f>
        <v>0</v>
      </c>
      <c r="U203" s="174">
        <f>SUMIF('Saturday Race 1-08-22'!$B$11:$B$20,$C203,'Saturday Race 1-08-22'!$AU$11:$AU$20)</f>
        <v>0</v>
      </c>
      <c r="V203" s="174">
        <f>SUMIF('Saturday Race 1-08-22'!$B$11:$B$20,$C203,'Saturday Race 1-08-22'!$AV$11:$AV$20)</f>
        <v>0</v>
      </c>
      <c r="W203" s="174">
        <f>SUMIF('Saturday Race 1-08-22'!$B$11:$B$20,$C203,'Saturday Race 1-08-22'!$AW$11:$AW$20)</f>
        <v>0</v>
      </c>
      <c r="X203" s="174">
        <f>SUMIF('Saturday Race 1-08-22'!$B$11:$B$20,$C203,'Saturday Race 1-08-22'!$AX$11:$AX$20)</f>
        <v>0</v>
      </c>
      <c r="Y203" s="174">
        <f>SUMIF('Saturday Race 1-08-22'!$B$11:$B$20,$C203,'Saturday Race 1-08-22'!$AY$11:$AY$20)</f>
        <v>0</v>
      </c>
      <c r="Z203" s="174">
        <f>SUMIF('Saturday Race 1-22-22'!$B$11:$B$20,$C203,'Saturday Race 1-22-22'!$AU$11:$AU$20)</f>
        <v>0</v>
      </c>
      <c r="AA203" s="174">
        <f>SUMIF('Saturday Race 1-22-22'!$B$11:$B$20,$C203,'Saturday Race 1-22-22'!$AV$11:$AV$20)</f>
        <v>0</v>
      </c>
      <c r="AB203" s="174">
        <f>SUMIF('Saturday Race 1-22-22'!$B$11:$B$20,$C203,'Saturday Race 1-22-22'!$AW$11:$AW$20)</f>
        <v>0</v>
      </c>
      <c r="AC203" s="174">
        <f>SUMIF('Saturday Race 1-22-22'!$B$11:$B$20,$C203,'Saturday Race 1-22-22'!$AX$11:$AX$20)</f>
        <v>0</v>
      </c>
      <c r="AD203" s="174">
        <f>SUMIF('Saturday Race 1-22-22'!$B$11:$B$20,$C203,'Saturday Race 1-22-22'!$AY$11:$AY$20)</f>
        <v>0</v>
      </c>
      <c r="AE203" s="174">
        <f>SUMIF('Sunday Race 2-6-22'!$B$11:$B$20,$C203,'Sunday Race 2-6-22'!$AU$11:$AU$20)</f>
        <v>0</v>
      </c>
      <c r="AF203" s="174">
        <f>SUMIF('Sunday Race 2-6-22'!$B$11:$B$20,$C203,'Sunday Race 2-6-22'!$AV$11:$AV$20)</f>
        <v>0</v>
      </c>
      <c r="AG203" s="174">
        <f>SUMIF('Sunday Race 2-6-22'!$B$11:$B$20,$C203,'Sunday Race 2-6-22'!$AW$11:$AW$20)</f>
        <v>0</v>
      </c>
      <c r="AH203" s="174">
        <f>SUMIF('Sunday Race 2-6-22'!$B$11:$B$20,$C203,'Sunday Race 2-6-22'!$AX$11:$AX$20)</f>
        <v>0</v>
      </c>
      <c r="AI203" s="174">
        <f>SUMIF('Sunday Race 2-6-22'!$B$11:$B$20,$C203,'Sunday Race 2-6-22'!$AY$11:$AY$20)</f>
        <v>0</v>
      </c>
      <c r="AJ203" s="174">
        <f>SUMIF('Sunday Race 2-20-22'!$B$11:$B$26,$C203,'Sunday Race 2-20-22'!$AU$11:$AU$26)</f>
        <v>0</v>
      </c>
      <c r="AK203" s="174">
        <f>SUMIF('Sunday Race 2-20-22'!$B$11:$B$26,$C203,'Sunday Race 2-20-22'!$AV$11:$AV$26)</f>
        <v>0</v>
      </c>
      <c r="AL203" s="174">
        <f>SUMIF('Sunday Race 2-20-22'!$B$11:$B$26,$C203,'Sunday Race 2-20-22'!$AW$11:$AW$26)</f>
        <v>0</v>
      </c>
      <c r="AM203" s="174">
        <f>SUMIF('Sunday Race 2-20-22'!$B$11:$B$26,$C203,'Sunday Race 2-20-22'!$AX$11:$AX$26)</f>
        <v>0</v>
      </c>
      <c r="AN203" s="174">
        <f>SUMIF('Sunday Race 2-20-22'!$B$11:$B$26,$C203,'Sunday Race 2-20-22'!$AY$11:$AY$26)</f>
        <v>0</v>
      </c>
      <c r="AO203" s="174">
        <f>SUMIF('Sunday Race 2-27-22'!$B$11:$B$20,$C203,'Sunday Race 2-27-22'!$AU$11:$AU$20)</f>
        <v>0</v>
      </c>
      <c r="AP203" s="174">
        <f>SUMIF('Sunday Race 2-27-22'!$B$11:$B$20,$C203,'Sunday Race 2-27-22'!$AV$11:$AV$20)</f>
        <v>0</v>
      </c>
      <c r="AQ203" s="174">
        <f>SUMIF('Sunday Race 2-27-22'!$B$11:$B$20,$C203,'Sunday Race 2-27-22'!$AW$11:$AW$20)</f>
        <v>0</v>
      </c>
      <c r="AR203" s="174">
        <f>SUMIF('Sunday Race 2-27-22'!$B$11:$B$20,$C203,'Sunday Race 2-27-22'!$AX$11:$AX$20)</f>
        <v>0</v>
      </c>
      <c r="AS203" s="174">
        <f>SUMIF('Sunday Race 2-27-22'!$B$11:$B$20,$C203,'Sunday Race 2-27-22'!$AY$11:$AY$20)</f>
        <v>0</v>
      </c>
      <c r="AT203" s="174">
        <f>SUMIF('Sunday Race 3-13-22'!$B$11:$B$25,$C203,'Sunday Race 3-13-22'!$AU$11:$AU$25)</f>
        <v>0</v>
      </c>
      <c r="AU203" s="174">
        <f>SUMIF('Sunday Race 3-13-22'!$B$11:$B$25,$C203,'Sunday Race 3-13-22'!$AV$11:$AV$25)</f>
        <v>0</v>
      </c>
      <c r="AV203" s="174">
        <f>SUMIF('Sunday Race 3-13-22'!$B$11:$B$25,$C203,'Sunday Race 3-13-22'!$AW$11:$AW$25)</f>
        <v>0</v>
      </c>
      <c r="AW203" s="174">
        <f>SUMIF('Sunday Race 3-13-22'!$B$11:$B$25,$C203,'Sunday Race 3-13-22'!$AX$11:$AX$25)</f>
        <v>0</v>
      </c>
      <c r="AX203" s="174">
        <f>SUMIF('Sunday Race 3-13-22'!$B$11:$B$25,$C203,'Sunday Race 3-13-22'!$AY$11:$AY$25)</f>
        <v>0</v>
      </c>
      <c r="AY203" s="174">
        <f>SUMIF('Saturday Race 3-19-22'!$B$11:$B$15,$C203,'Saturday Race 3-19-22'!$AU$11:$AU$15)</f>
        <v>0</v>
      </c>
      <c r="AZ203" s="174">
        <f>SUMIF('Saturday Race 3-19-22'!$B$11:$B$15,$C203,'Saturday Race 3-19-22'!$AV$11:$AV$15)</f>
        <v>0</v>
      </c>
      <c r="BA203" s="174">
        <f>SUMIF('Saturday Race 3-19-22'!$B$11:$B$15,$C203,'Saturday Race 3-19-22'!$AW$11:$AW$15)</f>
        <v>0</v>
      </c>
      <c r="BB203" s="174">
        <f>SUMIF('Saturday Race 3-19-22'!$B$11:$B$15,$C203,'Saturday Race 3-19-22'!$AX$11:$AX$15)</f>
        <v>0</v>
      </c>
      <c r="BC203" s="174">
        <f>SUMIF('Saturday Race 3-19-22'!$B$11:$B$15,$C203,'Saturday Race 3-19-22'!$AY$11:$AY$15)</f>
        <v>0</v>
      </c>
      <c r="BD203" s="174">
        <f>SUMIF('Sunday Races 4-10-22'!$B$11:$B$26,$C203,'Sunday Races 4-10-22'!$AU$11:$AU$26)</f>
        <v>0</v>
      </c>
      <c r="BE203" s="174">
        <f>SUMIF('Sunday Races 4-10-22'!$B$11:$B$26,$C203,'Sunday Races 4-10-22'!$AV$11:$AV$26)</f>
        <v>0</v>
      </c>
      <c r="BF203" s="174">
        <f>SUMIF('Sunday Races 4-10-22'!$B$11:$B$26,$C203,'Sunday Races 4-10-22'!$AW$11:$AW$26)</f>
        <v>0</v>
      </c>
      <c r="BG203" s="174">
        <f>SUMIF('Sunday Races 4-10-22'!$B$11:$B$26,$C203,'Sunday Races 4-10-22'!$AX$11:$AX$26)</f>
        <v>0</v>
      </c>
      <c r="BH203" s="174">
        <f>SUMIF('Sunday Races 4-10-22'!$B$11:$B$26,$C203,'Sunday Races 4-10-22'!$AY$11:$AY$26)</f>
        <v>0</v>
      </c>
      <c r="BI203" s="174">
        <f>SUMIF('Sunday Races 5-1-22'!$B$11:$B$28,$C203,'Sunday Races 5-1-22'!$AU$11:$AU$28)</f>
        <v>0</v>
      </c>
      <c r="BJ203" s="174">
        <f>SUMIF('Sunday Races 5-1-22'!$B$11:$B$28,$C203,'Sunday Races 5-1-22'!$AV$11:$AV$28)</f>
        <v>0</v>
      </c>
      <c r="BK203" s="174">
        <f>SUMIF('Sunday Races 5-1-22'!$B$11:$B$28,$C203,'Sunday Races 5-1-22'!$AW$11:$AW$28)</f>
        <v>0</v>
      </c>
      <c r="BL203" s="174">
        <f>SUMIF('Sunday Races 5-1-22'!$B$11:$B$28,$C203,'Sunday Races 5-1-22'!$AX$11:$AX$28)</f>
        <v>0</v>
      </c>
      <c r="BM203" s="174">
        <f>SUMIF('Sunday Races 5-1-22'!$B$11:$B$28,$C203,'Sunday Races 5-1-22'!$AY$11:$AY$28)</f>
        <v>0</v>
      </c>
      <c r="BN203" s="174">
        <f>SUMIF('Sunday Races 6-5-22'!$B$11:$B$28,$C203,'Sunday Races 6-5-22'!$AU$11:$AU$28)</f>
        <v>0</v>
      </c>
      <c r="BO203" s="174">
        <f>SUMIF('Sunday Races 6-5-22'!$B$11:$B$28,$C203,'Sunday Races 6-5-22'!$AV$11:$AV$28)</f>
        <v>0</v>
      </c>
      <c r="BP203" s="174">
        <f>SUMIF('Sunday Races 6-5-22'!$B$11:$B$28,$C203,'Sunday Races 6-5-22'!$AW$11:$AW$28)</f>
        <v>0</v>
      </c>
      <c r="BQ203" s="174">
        <f>SUMIF('Sunday Races 6-5-22'!$B$11:$B$28,$C203,'Sunday Races 6-5-22'!$AX$11:$AX$28)</f>
        <v>0</v>
      </c>
      <c r="BR203" s="174">
        <f>SUMIF('Sunday Races 6-5-22'!$B$11:$B$28,$C203,'Sunday Races 6-5-22'!$AY$11:$AY$28)</f>
        <v>0</v>
      </c>
      <c r="BS203" s="174">
        <f>SUMIF('Sunday Races 6-12-22'!$B$11:$B$24,$C203,'Sunday Races 6-12-22'!$AU$11:$AU$24)</f>
        <v>0</v>
      </c>
      <c r="BT203" s="174">
        <f>SUMIF('Sunday Races 6-12-22'!$B$11:$B$24,$C203,'Sunday Races 6-12-22'!$AV$11:$AV$24)</f>
        <v>0</v>
      </c>
      <c r="BU203" s="174">
        <f>SUMIF('Sunday Races 6-12-22'!$B$11:$B$24,$C203,'Sunday Races 6-12-22'!$AW$11:$AW$24)</f>
        <v>0</v>
      </c>
      <c r="BV203" s="174">
        <f>SUMIF('Sunday Races 6-12-22'!$B$11:$B$24,$C203,'Sunday Races 6-12-22'!$AX$11:$AX$24)</f>
        <v>0</v>
      </c>
      <c r="BW203" s="174">
        <f>SUMIF('Sunday Races 6-12-22'!$B$11:$B$24,$C203,'Sunday Races 6-12-22'!$AY$11:$AY$24)</f>
        <v>0</v>
      </c>
      <c r="BX203" s="174">
        <f>SUMIF('Saturday Races 6-18-22'!$B$11:$B$24,$C203,'Saturday Races 6-18-22'!$AU$11:$AU$24)</f>
        <v>0</v>
      </c>
      <c r="BY203" s="174">
        <f>SUMIF('Saturday Races 6-18-22'!$B$11:$B$24,$C203,'Saturday Races 6-18-22'!$AV$11:$AV$24)</f>
        <v>0</v>
      </c>
      <c r="BZ203" s="174">
        <f>SUMIF('Saturday Races 6-18-22'!$B$11:$B$24,$C203,'Saturday Races 6-18-22'!$AW$11:$AW$24)</f>
        <v>0</v>
      </c>
      <c r="CA203" s="174">
        <f>SUMIF('Saturday Races 6-18-22'!$B$11:$B$24,$C203,'Saturday Races 6-18-22'!$AX$11:$AX$24)</f>
        <v>0</v>
      </c>
      <c r="CB203" s="174">
        <f>SUMIF('Saturday Races 6-18-22'!$B$11:$B$24,$C203,'Saturday Races 6-18-22'!$AY$11:$AY$24)</f>
        <v>0</v>
      </c>
      <c r="CC203" s="174">
        <f>SUMIF('Sunday Races 7-3-22'!$B$11:$B$26,$C203,'Sunday Races 7-3-22'!$AU$11:$AU$26)</f>
        <v>0</v>
      </c>
      <c r="CD203" s="174">
        <f>SUMIF('Sunday Races 7-3-22'!$B$11:$B$26,$C203,'Sunday Races 7-3-22'!$AV$11:$AV$26)</f>
        <v>0</v>
      </c>
      <c r="CE203" s="174">
        <f>SUMIF('Sunday Races 7-3-22'!$B$11:$B$26,$C203,'Sunday Races 7-3-22'!$AW$11:$AW$26)</f>
        <v>0</v>
      </c>
      <c r="CF203" s="174">
        <f>SUMIF('Sunday Races 7-3-22'!$B$11:$B$26,$C203,'Sunday Races 7-3-22'!$AX$11:$AX$26)</f>
        <v>0</v>
      </c>
      <c r="CG203" s="174">
        <f>SUMIF('Sunday Races 7-3-22'!$B$11:$B$26,$C203,'Sunday Races 7-3-22'!$AY$11:$AY$26)</f>
        <v>0</v>
      </c>
      <c r="CH203" s="174">
        <f>SUMIF('Sunday Races 7-31-22'!$B$11:$B$26,$C203,'Sunday Races 7-31-22'!$AU$11:$AU$26)</f>
        <v>0</v>
      </c>
      <c r="CI203" s="174">
        <f>SUMIF('Sunday Races 7-31-22'!$B$11:$B$26,$C203,'Sunday Races 7-31-22'!$AV$11:$AV$26)</f>
        <v>0</v>
      </c>
      <c r="CJ203" s="174">
        <f>SUMIF('Sunday Races 7-31-22'!$B$11:$B$26,$C203,'Sunday Races 7-31-22'!$AW$11:$AW$26)</f>
        <v>0</v>
      </c>
      <c r="CK203" s="174">
        <f>SUMIF('Sunday Races 7-31-22'!$B$11:$B$26,$C203,'Sunday Races 7-31-22'!$AX$11:$AX$26)</f>
        <v>0</v>
      </c>
      <c r="CL203" s="174">
        <f>SUMIF('Sunday Races 7-31-22'!$B$11:$B$26,$C203,'Sunday Races 7-31-22'!$AY$11:$AY$26)</f>
        <v>0</v>
      </c>
      <c r="CM203" s="174">
        <f>SUMIF('Sunday Races 8-14-22'!$B$11:$B$26,$C203,'Sunday Races 8-14-22'!$AU$11:$AU$26)</f>
        <v>0</v>
      </c>
      <c r="CN203" s="174">
        <f>SUMIF('Sunday Races 8-14-22'!$B$11:$B$26,$C203,'Sunday Races 8-14-22'!$AV$11:$AV$26)</f>
        <v>0</v>
      </c>
      <c r="CO203" s="174">
        <f>SUMIF('Sunday Races 8-14-22'!$B$11:$B$26,$C203,'Sunday Races 8-14-22'!$AW$11:$AW$26)</f>
        <v>0</v>
      </c>
      <c r="CP203" s="174">
        <f>SUMIF('Sunday Races 8-14-22'!$B$11:$B$26,$C203,'Sunday Races 8-14-22'!$AX$11:$AX$26)</f>
        <v>0</v>
      </c>
      <c r="CQ203" s="174">
        <f>SUMIF('Sunday Races 8-14-22'!$B$11:$B$26,$C203,'Sunday Races 8-14-22'!$AY$11:$AY$26)</f>
        <v>0</v>
      </c>
      <c r="CR203" s="174">
        <f>SUMIF('Saturday Races 8-20-22'!$B$11:$B$26,$C203,'Saturday Races 8-20-22'!$AU$11:$AU$26)</f>
        <v>0</v>
      </c>
      <c r="CS203" s="174">
        <f>SUMIF('Saturday Races 8-20-22'!$B$11:$B$26,$C203,'Saturday Races 8-20-22'!$AV$11:$AV$26)</f>
        <v>0</v>
      </c>
      <c r="CT203" s="174">
        <f>SUMIF('Saturday Races 8-20-22'!$B$11:$B$26,$C203,'Saturday Races 8-20-22'!$AW$11:$AW$26)</f>
        <v>0</v>
      </c>
      <c r="CU203" s="174">
        <f>SUMIF('Saturday Races 8-20-22'!$B$11:$B$26,$C203,'Saturday Races 8-20-22'!$AX$11:$AX$26)</f>
        <v>0</v>
      </c>
      <c r="CV203" s="174">
        <f>SUMIF('Saturday Races 8-20-22'!$B$11:$B$26,$C203,'Saturday Races 8-20-22'!$AY$11:$AY$26)</f>
        <v>0</v>
      </c>
      <c r="CW203" s="174">
        <f>SUMIF('Sunday Races 9-11-22'!$B$11:$B$20,$C203,'Sunday Races 9-11-22'!$AU$11:$AU$20)</f>
        <v>0</v>
      </c>
      <c r="CX203" s="174">
        <f>SUMIF('Sunday Races 9-11-22'!$B$11:$B$20,$C203,'Sunday Races 9-11-22'!$AV$11:$AV$20)</f>
        <v>0</v>
      </c>
      <c r="CY203" s="174">
        <f>SUMIF('Sunday Races 9-11-22'!$B$11:$B$20,$C203,'Sunday Races 9-11-22'!$AW$11:$AW$20)</f>
        <v>0</v>
      </c>
      <c r="CZ203" s="174">
        <f>SUMIF('Sunday Races 9-11-22'!$B$11:$B$20,$C203,'Sunday Races 9-11-22'!$AX$11:$AX$20)</f>
        <v>0</v>
      </c>
      <c r="DA203" s="174">
        <f>SUMIF('Sunday Races 9-11-22'!$B$11:$B$20,$C203,'Sunday Races 9-11-22'!$AY$11:$AY$20)</f>
        <v>0</v>
      </c>
      <c r="DB203" s="174">
        <f>SUMIF('Sunday Races 10-9-22'!$B$11:$B$21,$C203,'Sunday Races 10-9-22'!$AU$11:$AU$21)</f>
        <v>0</v>
      </c>
      <c r="DC203" s="174">
        <f>SUMIF('Sunday Races 10-9-22'!$B$11:$B$21,$C203,'Sunday Races 10-9-22'!$AV$11:$AV$21)</f>
        <v>0</v>
      </c>
      <c r="DD203" s="174">
        <f>SUMIF('Sunday Races 10-9-22'!$B$11:$B$21,$C203,'Sunday Races 10-9-22'!$AW$11:$AW$21)</f>
        <v>0</v>
      </c>
      <c r="DE203" s="174">
        <f>SUMIF('Sunday Races 10-9-22'!$B$11:$B$21,$C203,'Sunday Races 10-9-22'!$AX$11:$AX$21)</f>
        <v>0</v>
      </c>
      <c r="DF203" s="174">
        <f>SUMIF('Sunday Races 10-9-22'!$B$11:$B$21,$C203,'Sunday Races 10-9-22'!$AY$11:$AY$21)</f>
        <v>0</v>
      </c>
      <c r="DG203" s="174">
        <f>SUMIF('Sunday Races 10-23-22'!$B$11:$B$22,$C203,'Sunday Races 10-23-22'!$AU$11:$AU$22)</f>
        <v>0</v>
      </c>
      <c r="DH203" s="174">
        <f>SUMIF('Sunday Races 10-23-22'!$B$11:$B$22,$C203,'Sunday Races 10-23-22'!$AV$11:$AV$22)</f>
        <v>0</v>
      </c>
      <c r="DI203" s="174">
        <f>SUMIF('Sunday Races 10-23-22'!$B$11:$B$22,$C203,'Sunday Races 10-23-22'!$AW$11:$AW$22)</f>
        <v>0</v>
      </c>
      <c r="DJ203" s="174">
        <f>SUMIF('Sunday Races 10-23-22'!$B$11:$B$22,$C203,'Sunday Races 10-23-22'!$AX$11:$AX$22)</f>
        <v>0</v>
      </c>
      <c r="DK203" s="174">
        <f>SUMIF('Sunday Races 10-23-22'!$B$11:$B$22,$C203,'Sunday Races 10-23-22'!$AY$11:$AY$22)</f>
        <v>0</v>
      </c>
      <c r="DL203" s="175"/>
      <c r="DM203" s="176"/>
      <c r="DN203" s="177">
        <f t="shared" si="183"/>
        <v>0</v>
      </c>
      <c r="DO203" s="177">
        <f t="shared" si="183"/>
        <v>0</v>
      </c>
      <c r="DP203" s="177">
        <f t="shared" si="183"/>
        <v>0</v>
      </c>
      <c r="DQ203" s="177">
        <f t="shared" si="183"/>
        <v>0</v>
      </c>
      <c r="DR203" s="177">
        <f t="shared" si="183"/>
        <v>0</v>
      </c>
      <c r="DS203" s="177">
        <f t="shared" si="183"/>
        <v>0</v>
      </c>
      <c r="DT203" s="177">
        <f t="shared" si="183"/>
        <v>0</v>
      </c>
      <c r="DU203" s="177">
        <f t="shared" si="183"/>
        <v>0</v>
      </c>
      <c r="DV203" s="177">
        <f t="shared" si="183"/>
        <v>0</v>
      </c>
      <c r="DW203" s="177">
        <f t="shared" si="183"/>
        <v>0</v>
      </c>
      <c r="DX203" s="177">
        <f t="shared" si="184"/>
        <v>0</v>
      </c>
      <c r="DY203" s="177">
        <f t="shared" si="184"/>
        <v>0</v>
      </c>
      <c r="DZ203" s="177">
        <f t="shared" si="184"/>
        <v>0</v>
      </c>
      <c r="EA203" s="177">
        <f t="shared" si="184"/>
        <v>0</v>
      </c>
      <c r="EB203" s="177">
        <f t="shared" si="184"/>
        <v>0</v>
      </c>
      <c r="EC203" s="177">
        <f t="shared" si="184"/>
        <v>0</v>
      </c>
      <c r="ED203" s="177">
        <f t="shared" si="184"/>
        <v>0</v>
      </c>
      <c r="EE203" s="177">
        <f t="shared" si="184"/>
        <v>0</v>
      </c>
      <c r="EF203" s="177">
        <f t="shared" si="184"/>
        <v>0</v>
      </c>
      <c r="EG203" s="177">
        <f t="shared" si="184"/>
        <v>0</v>
      </c>
      <c r="EH203" s="177">
        <f t="shared" si="185"/>
        <v>0</v>
      </c>
      <c r="EI203" s="177">
        <f t="shared" si="185"/>
        <v>0</v>
      </c>
      <c r="EJ203" s="177">
        <f t="shared" si="185"/>
        <v>0</v>
      </c>
      <c r="EK203" s="177">
        <f t="shared" si="185"/>
        <v>0</v>
      </c>
      <c r="EL203" s="177">
        <f t="shared" si="185"/>
        <v>0</v>
      </c>
      <c r="EM203" s="177">
        <f t="shared" si="185"/>
        <v>0</v>
      </c>
      <c r="EN203" s="177">
        <f t="shared" si="185"/>
        <v>0</v>
      </c>
      <c r="EO203" s="177">
        <f t="shared" si="185"/>
        <v>0</v>
      </c>
      <c r="EP203" s="177">
        <f t="shared" si="185"/>
        <v>0</v>
      </c>
      <c r="EQ203" s="177">
        <f t="shared" si="185"/>
        <v>0</v>
      </c>
      <c r="ER203" s="177">
        <f t="shared" si="186"/>
        <v>0</v>
      </c>
      <c r="ES203" s="177">
        <f t="shared" si="186"/>
        <v>0</v>
      </c>
      <c r="ET203" s="177">
        <f t="shared" si="186"/>
        <v>0</v>
      </c>
      <c r="EU203" s="177">
        <f t="shared" si="186"/>
        <v>0</v>
      </c>
      <c r="EV203" s="177">
        <f t="shared" si="186"/>
        <v>0</v>
      </c>
      <c r="EW203" s="177">
        <f t="shared" si="186"/>
        <v>0</v>
      </c>
      <c r="EX203" s="177">
        <f t="shared" si="186"/>
        <v>0</v>
      </c>
      <c r="EY203" s="177">
        <f t="shared" si="186"/>
        <v>0</v>
      </c>
      <c r="EZ203" s="177">
        <f t="shared" si="186"/>
        <v>0</v>
      </c>
      <c r="FA203" s="177">
        <f t="shared" si="186"/>
        <v>0</v>
      </c>
      <c r="FB203" s="177">
        <f t="shared" si="187"/>
        <v>0</v>
      </c>
      <c r="FC203" s="177">
        <f t="shared" si="187"/>
        <v>0</v>
      </c>
      <c r="FD203" s="177">
        <f t="shared" si="187"/>
        <v>0</v>
      </c>
      <c r="FE203" s="177">
        <f t="shared" si="187"/>
        <v>0</v>
      </c>
      <c r="FF203" s="177">
        <f t="shared" si="187"/>
        <v>0</v>
      </c>
      <c r="FG203" s="177">
        <f t="shared" si="187"/>
        <v>0</v>
      </c>
      <c r="FH203" s="177">
        <f t="shared" si="187"/>
        <v>0</v>
      </c>
      <c r="FI203" s="177">
        <f t="shared" si="187"/>
        <v>0</v>
      </c>
      <c r="FJ203" s="177">
        <f t="shared" si="187"/>
        <v>0</v>
      </c>
      <c r="FK203" s="177">
        <f t="shared" si="187"/>
        <v>0</v>
      </c>
      <c r="FL203" s="177">
        <f t="shared" si="188"/>
        <v>0</v>
      </c>
      <c r="FM203" s="177">
        <f t="shared" si="188"/>
        <v>0</v>
      </c>
      <c r="FN203" s="177">
        <f t="shared" si="188"/>
        <v>0</v>
      </c>
      <c r="FO203" s="177">
        <f t="shared" si="188"/>
        <v>0</v>
      </c>
      <c r="FP203" s="177">
        <f t="shared" si="188"/>
        <v>0</v>
      </c>
      <c r="FQ203" s="177">
        <f t="shared" si="188"/>
        <v>0</v>
      </c>
      <c r="FR203" s="177">
        <f t="shared" si="188"/>
        <v>0</v>
      </c>
      <c r="FS203" s="177">
        <f t="shared" si="188"/>
        <v>0</v>
      </c>
      <c r="FT203" s="177">
        <f t="shared" si="188"/>
        <v>0</v>
      </c>
      <c r="FU203" s="177">
        <f t="shared" si="188"/>
        <v>0</v>
      </c>
      <c r="FV203" s="177">
        <f t="shared" si="188"/>
        <v>0</v>
      </c>
      <c r="FW203" s="177">
        <f t="shared" si="188"/>
        <v>0</v>
      </c>
      <c r="FX203" s="177">
        <f t="shared" si="188"/>
        <v>0</v>
      </c>
      <c r="FY203" s="177">
        <f t="shared" si="188"/>
        <v>0</v>
      </c>
      <c r="FZ203" s="177">
        <f t="shared" si="188"/>
        <v>0</v>
      </c>
      <c r="GA203" s="177"/>
      <c r="GB203" s="229">
        <f t="shared" si="189"/>
        <v>0</v>
      </c>
      <c r="GC203" s="229">
        <f t="shared" si="190"/>
        <v>0</v>
      </c>
      <c r="GD203" s="174">
        <f>SUMIF('One Day 12-04-21 Scots'!$B$11:$B$24,$C203,'One Day 12-04-21 Scots'!$AU$11:$AU$24)</f>
        <v>0</v>
      </c>
      <c r="GE203" s="174">
        <f>SUMIF('One Day 12-04-21 Scots'!$B$11:$B$24,$C203,'One Day 12-04-21 Scots'!$AV$11:$AV$24)</f>
        <v>0</v>
      </c>
      <c r="GF203" s="174">
        <f>SUMIF('One Day 12-04-21 Scots'!$B$11:$B$24,$C203,'One Day 12-04-21 Scots'!$AW$11:$AW$24)</f>
        <v>0</v>
      </c>
      <c r="GG203" s="174">
        <f>SUMIF('One Day 12-04-21 Scots'!$B$11:$B$24,$C203,'One Day 12-04-21 Scots'!$AX$11:$AX$24)</f>
        <v>0</v>
      </c>
      <c r="GH203" s="174">
        <f>SUMIF('One Day 12-04-21 Scots'!$B$11:$B$24,$C203,'One Day 12-04-21 Scots'!$AY$11:$AY$24)</f>
        <v>0</v>
      </c>
      <c r="GI203" s="174">
        <f>SUMIF('One Day 12-04-21 Thistles'!$B$11:$B$25,$C203,'One Day 12-04-21 Thistles'!$AU$11:$AU$25)</f>
        <v>0</v>
      </c>
      <c r="GJ203" s="174">
        <f>SUMIF('One Day 12-04-21 Thistles'!$B$11:$B$25,$C203,'One Day 12-04-21 Thistles'!$AV$11:$AV$25)</f>
        <v>0</v>
      </c>
      <c r="GK203" s="174">
        <f>SUMIF('One Day 12-04-21 Thistles'!$B$11:$B$25,$C203,'One Day 12-04-21 Thistles'!$AW$11:$AW$25)</f>
        <v>0</v>
      </c>
      <c r="GL203" s="174">
        <f>SUMIF('One Day 12-04-21 Thistles'!$B$11:$B$25,$C203,'One Day 12-04-21 Thistles'!$AX$11:$AX$25)</f>
        <v>0</v>
      </c>
      <c r="GM203" s="174">
        <f>SUMIF('One Day 12-04-21 Thistles'!$B$11:$B$25,$C203,'One Day 12-04-21 Thistles'!$AY$11:$AY$25)</f>
        <v>0</v>
      </c>
      <c r="GN203" s="174">
        <f>SUMIF('Chili One Day 2-12-22 Scots'!$B$11:$B$27,$C203,'Chili One Day 2-12-22 Scots'!$AU$11:$AU$27)</f>
        <v>0</v>
      </c>
      <c r="GO203" s="174">
        <f>SUMIF('Chili One Day 2-12-22 Scots'!$B$11:$B$27,$C203,'Chili One Day 2-12-22 Scots'!$AV$11:$AV$27)</f>
        <v>0</v>
      </c>
      <c r="GP203" s="174">
        <f>SUMIF('Chili One Day 2-12-22 Scots'!$B$11:$B$27,$C203,'Chili One Day 2-12-22 Scots'!$AW$11:$AW$27)</f>
        <v>0</v>
      </c>
      <c r="GQ203" s="174">
        <f>SUMIF('Chili One Day 2-12-22 Scots'!$B$11:$B$27,$C203,'Chili One Day 2-12-22 Scots'!$AX$11:$AX$27)</f>
        <v>0</v>
      </c>
      <c r="GR203" s="174">
        <f>SUMIF('Chili One Day 2-12-22 Scots'!$B$11:$B$27,$C203,'Chili One Day 2-12-22 Scots'!$AY$11:$AY$27)</f>
        <v>0</v>
      </c>
      <c r="GS203" s="174">
        <f>SUMIF('Chili One Day 2-12-22 Thistles'!$B$11:$B$27,$C203,'Chili One Day 2-12-22 Thistles'!$AU$11:$AU$27)</f>
        <v>0</v>
      </c>
      <c r="GT203" s="174">
        <f>SUMIF('Chili One Day 2-12-22 Thistles'!$B$11:$B$27,$C203,'Chili One Day 2-12-22 Thistles'!$AV$11:$AV$27)</f>
        <v>0</v>
      </c>
      <c r="GU203" s="174">
        <f>SUMIF('Chili One Day 2-12-22 Thistles'!$B$11:$B$27,$C203,'Chili One Day 2-12-22 Thistles'!$AW$11:$AW$27)</f>
        <v>0</v>
      </c>
      <c r="GV203" s="174">
        <f>SUMIF('Chili One Day 2-12-22 Thistles'!$B$11:$B$27,$C203,'Chili One Day 2-12-22 Thistles'!$AX$11:$AX$27)</f>
        <v>0</v>
      </c>
      <c r="GW203" s="174">
        <f>SUMIF('Chili One Day 2-12-22 Thistles'!$B$11:$B$27,$C203,'Chili One Day 2-12-22 Thistles'!$AY$11:$AY$27)</f>
        <v>0</v>
      </c>
      <c r="GX203" s="174">
        <f>SUMIF('Ironman One Day 3-5-22 FS'!$B$11:$B$26,$C203,'Ironman One Day 3-5-22 FS'!$AU$11:$AU$26)</f>
        <v>0</v>
      </c>
      <c r="GY203" s="174">
        <f>SUMIF('Ironman One Day 3-5-22 FS'!$B$11:$B$26,$C203,'Ironman One Day 3-5-22 FS'!$AV$11:$AV$26)</f>
        <v>0</v>
      </c>
      <c r="GZ203" s="174">
        <f>SUMIF('Ironman One Day 3-5-22 FS'!$B$11:$B$26,$C203,'Ironman One Day 3-5-22 FS'!$AW$11:$AW$26)</f>
        <v>0</v>
      </c>
      <c r="HA203" s="174">
        <f>SUMIF('Ironman One Day 3-5-22 FS'!$B$11:$B$26,$C203,'Ironman One Day 3-5-22 FS'!$AX$11:$AX$26)</f>
        <v>0</v>
      </c>
      <c r="HB203" s="174">
        <f>SUMIF('Ironman One Day 3-5-22 FS'!$B$11:$B$26,$C203,'Ironman One Day 3-5-22 FS'!$AY$11:$AY$26)</f>
        <v>0</v>
      </c>
      <c r="HC203" s="174">
        <f>SUMIF('Ironman One Day 3-5-22 420'!$B$11:$B$26,$C203,'Ironman One Day 3-5-22 420'!$AU$11:$AU$26)</f>
        <v>0</v>
      </c>
      <c r="HD203" s="174">
        <f>SUMIF('Ironman One Day 3-5-22 420'!$B$11:$B$26,$C203,'Ironman One Day 3-5-22 420'!$AV$11:$AV$26)</f>
        <v>0</v>
      </c>
      <c r="HE203" s="174">
        <f>SUMIF('Ironman One Day 3-5-22 420'!$B$11:$B$26,$C203,'Ironman One Day 3-5-22 420'!$AW$11:$AW$26)</f>
        <v>0</v>
      </c>
      <c r="HF203" s="174">
        <f>SUMIF('Ironman One Day 3-5-22 420'!$B$11:$B$26,$C203,'Ironman One Day 3-5-22 420'!$AX$11:$AX$26)</f>
        <v>0</v>
      </c>
      <c r="HG203" s="174">
        <f>SUMIF('Ironman One Day 3-5-22 420'!$B$11:$B$26,$C203,'Ironman One Day 3-5-22 420'!$AY$11:$AY$26)</f>
        <v>0</v>
      </c>
      <c r="HH203" s="174">
        <f>SUMIF('Easter One Day 4-16-22 FS'!$B$11:$B$25,$C203,'Easter One Day 4-16-22 FS'!$AU$11:$AU$25)</f>
        <v>0</v>
      </c>
      <c r="HI203" s="174">
        <f>SUMIF('Easter One Day 4-16-22 FS'!$B$11:$B$25,$C203,'Easter One Day 4-16-22 FS'!$AV$11:$AV$25)</f>
        <v>0</v>
      </c>
      <c r="HJ203" s="174">
        <f>SUMIF('Easter One Day 4-16-22 FS'!$B$11:$B$25,$C203,'Easter One Day 4-16-22 FS'!$AW$11:$AW$25)</f>
        <v>0</v>
      </c>
      <c r="HK203" s="174">
        <f>SUMIF('Easter One Day 4-16-22 FS'!$B$11:$B$25,$C203,'Easter One Day 4-16-22 FS'!$AX$11:$AX$25)</f>
        <v>0</v>
      </c>
      <c r="HL203" s="174">
        <f>SUMIF('Easter One Day 4-16-22 FS'!$B$11:$B$25,$C203,'Easter One Day 4-16-22 FS'!$AY$11:$AY$25)</f>
        <v>0</v>
      </c>
      <c r="HM203" s="174">
        <f>SUMIF('Easter One Day 4-16-22 TH'!$B$11:$B$25,$C203,'Easter One Day 4-16-22 TH'!$AU$11:$AU$25)</f>
        <v>0</v>
      </c>
      <c r="HN203" s="174">
        <f>SUMIF('Easter One Day 4-16-22 TH'!$B$11:$B$25,$C203,'Easter One Day 4-16-22 TH'!$AV$11:$AV$25)</f>
        <v>0</v>
      </c>
      <c r="HO203" s="174">
        <f>SUMIF('Easter One Day 4-16-22 TH'!$B$11:$B$25,$C203,'Easter One Day 4-16-22 TH'!$AW$11:$AW$25)</f>
        <v>0</v>
      </c>
      <c r="HP203" s="174">
        <f>SUMIF('Easter One Day 4-16-22 TH'!$B$11:$B$25,$C203,'Easter One Day 4-16-22 TH'!$AX$11:$AX$25)</f>
        <v>0</v>
      </c>
      <c r="HQ203" s="174">
        <f>SUMIF('Easter One Day 4-16-22 TH'!$B$11:$B$25,$C203,'Easter One Day 4-16-22 TH'!$AY$11:$AY$25)</f>
        <v>0</v>
      </c>
      <c r="HR203" s="174">
        <f>SUMIF('Long Distance Race 5-7-22'!$B$11:$B$25,$C203,'Long Distance Race 5-7-22'!$AU$11:$AU$25)</f>
        <v>0</v>
      </c>
      <c r="HS203" s="174">
        <f>SUMIF('Long Distance Race 5-7-22'!$B$11:$B$18,$C203,'Long Distance Race 5-7-22'!$AV$11:$AV$18)</f>
        <v>0</v>
      </c>
      <c r="HT203" s="174">
        <f>SUMIF('Long Distance Race 5-7-22'!$B$11:$B$18,$C203,'Long Distance Race 5-7-22'!$AW$11:$AW$18)</f>
        <v>0</v>
      </c>
      <c r="HU203" s="174">
        <f>SUMIF('Long Distance Race 5-7-22'!$B$11:$B$18,$C203,'Long Distance Race 5-7-22'!$AX$11:$AX$18)</f>
        <v>0</v>
      </c>
      <c r="HV203" s="174">
        <f>SUMIF('Long Distance Race 5-7-22'!$B$11:$B$18,$C203,'Long Distance Race 5-7-22'!$AY$11:$AY$18)</f>
        <v>0</v>
      </c>
      <c r="HW203" s="174">
        <f>SUMIF('Memorial Day Regatta 5-28-22 Op'!$B$11:$B$25,$C203,'Memorial Day Regatta 5-28-22 Op'!$AU$11:$AU$25)</f>
        <v>0</v>
      </c>
      <c r="HX203" s="174">
        <f>SUMIF('Memorial Day Regatta 5-28-22 Op'!$B$11:$B$18,$C203,'Memorial Day Regatta 5-28-22 Op'!$AV$11:$AV$18)</f>
        <v>0</v>
      </c>
      <c r="HY203" s="174">
        <f>SUMIF('Memorial Day Regatta 5-28-22 Op'!$B$11:$B$18,$C203,'Memorial Day Regatta 5-28-22 Op'!$AW$11:$AW$18)</f>
        <v>0</v>
      </c>
      <c r="HZ203" s="174">
        <f>SUMIF('Memorial Day Regatta 5-28-22 Op'!$B$11:$B$18,$C203,'Memorial Day Regatta 5-28-22 Op'!$AX$11:$AX$18)</f>
        <v>0</v>
      </c>
      <c r="IA203" s="174">
        <f>SUMIF('Memorial Day Regatta 5-28-22 Op'!$B$11:$B$18,$C203,'Memorial Day Regatta 5-28-22 Op'!$AY$11:$AY$18)</f>
        <v>0</v>
      </c>
      <c r="IB203" s="174">
        <f>SUMIF('Caldwell Cup 6-25-22 TH'!$B$11:$B$25,$C203,'Caldwell Cup 6-25-22 TH'!$AU$11:$AU$25)</f>
        <v>0</v>
      </c>
      <c r="IC203" s="174">
        <f>SUMIF('Caldwell Cup 6-25-22 TH'!$B$11:$B$25,$C203,'Caldwell Cup 6-25-22 TH'!$AV$11:$AV$25)</f>
        <v>0</v>
      </c>
      <c r="ID203" s="174">
        <f>SUMIF('Caldwell Cup 6-25-22 TH'!$B$11:$B$25,$C203,'Caldwell Cup 6-25-22 TH'!$AW$11:$AW$25)</f>
        <v>0</v>
      </c>
      <c r="IE203" s="174">
        <f>SUMIF('Caldwell Cup 6-25-22 TH'!$B$11:$B$25,$C203,'Caldwell Cup 6-25-22 TH'!$AX$11:$AX$25)</f>
        <v>0</v>
      </c>
      <c r="IF203" s="174">
        <f>SUMIF('Caldwell Cup 6-25-22 TH'!$B$11:$B$25,$C203,'Caldwell Cup 6-25-22 TH'!$AY$11:$AY$25)</f>
        <v>0</v>
      </c>
      <c r="IG203" s="174">
        <f>SUMIF('Caldwell Cup 6-25-22 FS'!$B$11:$B$21,$C203,'Caldwell Cup 6-25-22 FS'!$AU$11:$AU$21)</f>
        <v>0</v>
      </c>
      <c r="IH203" s="174">
        <f>SUMIF('Caldwell Cup 6-25-22 FS'!$B$11:$B$21,$C203,'Caldwell Cup 6-25-22 FS'!$AV$11:$AV$21)</f>
        <v>0</v>
      </c>
      <c r="II203" s="174">
        <f>SUMIF('Caldwell Cup 6-25-22 FS'!$B$11:$B$21,$C203,'Caldwell Cup 6-25-22 FS'!$AW$11:$AW$21)</f>
        <v>0</v>
      </c>
      <c r="IJ203" s="174">
        <f>SUMIF('Caldwell Cup 6-25-22 FS'!$B$11:$B$21,$C203,'Caldwell Cup 6-25-22 FS'!$AX$11:$AX$21)</f>
        <v>0</v>
      </c>
      <c r="IK203" s="174">
        <f>SUMIF('Caldwell Cup 6-25-22 FS'!$B$11:$B$21,$C203,'Caldwell Cup 6-25-22 FS'!$AY$11:$AY$21)</f>
        <v>0</v>
      </c>
      <c r="IL203" s="174">
        <f>SUMIF('Caldwell Cup 6-25-22 Lasers'!$B$11:$B$23,$C203,'Caldwell Cup 6-25-22 Lasers'!$AU$11:$AU$23)</f>
        <v>0</v>
      </c>
      <c r="IM203" s="174">
        <f>SUMIF('Caldwell Cup 6-25-22 Lasers'!$B$11:$B$23,$C203,'Caldwell Cup 6-25-22 Lasers'!$AV$11:$AV$23)</f>
        <v>0</v>
      </c>
      <c r="IN203" s="174">
        <f>SUMIF('Caldwell Cup 6-25-22 Lasers'!$B$11:$B$23,$C203,'Caldwell Cup 6-25-22 Lasers'!$AW$11:$AW$23)</f>
        <v>0</v>
      </c>
      <c r="IO203" s="174">
        <f>SUMIF('Caldwell Cup 6-25-22 Lasers'!$B$11:$B$23,$C203,'Caldwell Cup 6-25-22 Lasers'!$AX$11:$AX$23)</f>
        <v>0</v>
      </c>
      <c r="IP203" s="174">
        <f>SUMIF('Caldwell Cup 6-25-22 Lasers'!$B$11:$B$23,$C203,'Caldwell Cup 6-25-22 Lasers'!$AY$11:$AY$23)</f>
        <v>0</v>
      </c>
      <c r="IQ203" s="174">
        <f>SUMIF('Labor Day Regatta 9-3-22 FS'!$B$11:$B$30,$C203,'Labor Day Regatta 9-3-22 FS'!$AU$11:$AU$30)</f>
        <v>0</v>
      </c>
      <c r="IR203" s="174">
        <f>SUMIF('Labor Day Regatta 9-3-22 FS'!$B$11:$B$30,$C203,'Labor Day Regatta 9-3-22 FS'!$AV$11:$AV$30)</f>
        <v>0</v>
      </c>
      <c r="IS203" s="174">
        <f>SUMIF('Labor Day Regatta 9-3-22 FS'!$B$11:$B$30,$C203,'Labor Day Regatta 9-3-22 FS'!$AW$11:$AW$30)</f>
        <v>0</v>
      </c>
      <c r="IT203" s="174">
        <f>SUMIF('Labor Day Regatta 9-3-22 FS'!$B$11:$B$30,$C203,'Labor Day Regatta 9-3-22 FS'!$AX$11:$AX$30)</f>
        <v>0</v>
      </c>
      <c r="IU203" s="174">
        <f>SUMIF('Labor Day Regatta 9-3-22 FS'!$B$11:$B$30,$C203,'Labor Day Regatta 9-3-22 FS'!$AY$11:$AY$30)</f>
        <v>0</v>
      </c>
      <c r="IV203" s="174">
        <f>SUMIF('2022-09-17 Leukemia Cup FS'!$B$11:$B$26,$C203,'2022-09-17 Leukemia Cup FS'!$AU$11:$AU$26)</f>
        <v>0</v>
      </c>
      <c r="IW203" s="174">
        <f>SUMIF('2022-09-17 Leukemia Cup FS'!$B$11:$B$26,$C203,'2022-09-17 Leukemia Cup FS'!$AV$11:$AV$26)</f>
        <v>0</v>
      </c>
      <c r="IX203" s="174">
        <f>SUMIF('2022-09-17 Leukemia Cup FS'!$B$11:$B$26,$C203,'2022-09-17 Leukemia Cup FS'!$AW$11:$AW$26)</f>
        <v>0</v>
      </c>
      <c r="IY203" s="174">
        <f>SUMIF('2022-09-17 Leukemia Cup FS'!$B$11:$B$26,$C203,'2022-09-17 Leukemia Cup FS'!$AX$11:$AX$26)</f>
        <v>0</v>
      </c>
      <c r="IZ203" s="174">
        <f>SUMIF('2022-09-17 Leukemia Cup FS'!$B$11:$B$26,$C203,'2022-09-17 Leukemia Cup FS'!$AY$11:$AY$26)</f>
        <v>0</v>
      </c>
      <c r="JA203" s="174">
        <f>SUMIF('2022-09-17 Leukemia Cup TH'!$B$11:$B$28,$C203,'2022-09-17 Leukemia Cup TH'!$AU$11:$AU$28)</f>
        <v>0</v>
      </c>
      <c r="JB203" s="174">
        <f>SUMIF('2022-09-17 Leukemia Cup TH'!$B$11:$B$28,$C203,'2022-09-17 Leukemia Cup TH'!$AV$11:$AV$28)</f>
        <v>0</v>
      </c>
      <c r="JC203" s="174">
        <f>SUMIF('2022-09-17 Leukemia Cup TH'!$B$11:$B$28,$C203,'2022-09-17 Leukemia Cup TH'!$AW$11:$AW$28)</f>
        <v>0</v>
      </c>
      <c r="JD203" s="174">
        <f>SUMIF('2022-09-17 Leukemia Cup TH'!$B$11:$B$28,$C203,'2022-09-17 Leukemia Cup TH'!$AX$11:$AX$28)</f>
        <v>0</v>
      </c>
      <c r="JE203" s="174">
        <f>SUMIF('2022-09-17 Leukemia Cup TH'!$B$11:$B$28,$C203,'2022-09-17 Leukemia Cup TH'!$AY$11:$AY$28)</f>
        <v>0</v>
      </c>
      <c r="JF203" s="174">
        <f>SUMIF('Smith-Berry LDR 9-24-22'!$B$11:$B$30,$C203,'Smith-Berry LDR 9-24-22'!$AU$11:$AU$30)</f>
        <v>0</v>
      </c>
      <c r="JG203" s="174">
        <f>SUMIF('Smith-Berry LDR 9-24-22'!$B$11:$B$30,$C203,'Smith-Berry LDR 9-24-22'!$AV$11:$AV$30)</f>
        <v>0</v>
      </c>
      <c r="JH203" s="174">
        <f>SUMIF('Smith-Berry LDR 9-24-22'!$B$11:$B$30,$C203,'Smith-Berry LDR 9-24-22'!$AW$11:$AW$30)</f>
        <v>0</v>
      </c>
      <c r="JI203" s="174">
        <f>SUMIF('Smith-Berry LDR 9-24-22'!$B$11:$B$30,$C203,'Smith-Berry LDR 9-24-22'!$AX$11:$AX$30)</f>
        <v>0</v>
      </c>
      <c r="JJ203" s="174">
        <f>SUMIF('Smith-Berry LDR 9-24-22'!$B$11:$B$30,$C203,'Smith-Berry LDR 9-24-22'!$AY$11:$AY$30)</f>
        <v>0</v>
      </c>
      <c r="JK203" s="174">
        <f>SUMIF('Great Scot 10-1-22 Cham'!$B$11:$B$38,$C203,'Great Scot 10-1-22 Cham'!$AU$11:$AU$38)</f>
        <v>0</v>
      </c>
      <c r="JL203" s="174">
        <f>SUMIF('Great Scot 10-1-22 Cham'!$B$11:$B$38,$C203,'Great Scot 10-1-22 Cham'!$AV$11:$AV$38)</f>
        <v>0</v>
      </c>
      <c r="JM203" s="174">
        <f>SUMIF('Great Scot 10-1-22 Cham'!$B$11:$B$38,$C203,'Great Scot 10-1-22 Cham'!$AW$11:$AW$38)</f>
        <v>0</v>
      </c>
      <c r="JN203" s="174">
        <f>SUMIF('Great Scot 10-1-22 Cham'!$B$11:$B$38,$C203,'Great Scot 10-1-22 Cham'!$AX$11:$AX$38)</f>
        <v>0</v>
      </c>
      <c r="JO203" s="174">
        <f>SUMIF('Great Scot 10-1-22 Cham'!$B$11:$B$38,$C203,'Great Scot 10-1-22 Cham'!$AY$11:$AY$38)</f>
        <v>0</v>
      </c>
      <c r="JP203" s="174">
        <f>SUMIF('Great Scot 10-1-22 Chal'!$B$11:$B$28,$C203,'Great Scot 10-1-22 Chal'!$AU$11:$AU$28)</f>
        <v>0</v>
      </c>
      <c r="JQ203" s="174">
        <f>SUMIF('Great Scot 10-1-22 Chal'!$B$11:$B$28,$C203,'Great Scot 10-1-22 Chal'!$AV$11:$AV$28)</f>
        <v>0</v>
      </c>
      <c r="JR203" s="174">
        <f>SUMIF('Great Scot 10-1-22 Chal'!$B$11:$B$28,$C203,'Great Scot 10-1-22 Chal'!$AW$11:$AW$28)</f>
        <v>0</v>
      </c>
      <c r="JS203" s="174">
        <f>SUMIF('Great Scot 10-1-22 Chal'!$B$11:$B$28,$C203,'Great Scot 10-1-22 Chal'!$AX$11:$AX$28)</f>
        <v>0</v>
      </c>
      <c r="JT203" s="174">
        <f>SUMIF('Great Scot 10-1-22 Chal'!$B$11:$B$28,$C203,'Great Scot 10-1-22 Chal'!$AY$11:$AY$28)</f>
        <v>0</v>
      </c>
      <c r="JU203" s="174">
        <f>SUMIF('Great Pumpkin Regatta 10-15-22'!$B$11:$B$54,$C203,'Great Pumpkin Regatta 10-15-22'!$AU$11:$AU$54)</f>
        <v>0</v>
      </c>
      <c r="JV203" s="174">
        <f>SUMIF('Great Pumpkin Regatta 10-15-22'!$B$11:$B$54,$C203,'Great Pumpkin Regatta 10-15-22'!$AV$11:$AV$54)</f>
        <v>0</v>
      </c>
      <c r="JW203" s="174">
        <f>SUMIF('Great Pumpkin Regatta 10-15-22'!$B$11:$B$54,$C203,'Great Pumpkin Regatta 10-15-22'!$AW$11:$AW$54)</f>
        <v>0</v>
      </c>
      <c r="JX203" s="174">
        <f>SUMIF('Great Pumpkin Regatta 10-15-22'!$B$11:$B$54,$C203,'Great Pumpkin Regatta 10-15-22'!$AX$11:$AX$54)</f>
        <v>0</v>
      </c>
      <c r="JY203" s="174">
        <f>SUMIF('Great Pumpkin Regatta 10-15-22'!$B$11:$B$54,$C203,'Great Pumpkin Regatta 10-15-22'!$AY$11:$AY$54)</f>
        <v>0</v>
      </c>
      <c r="JZ203" s="174">
        <f>SUMIF('One Day Regatta 10-29-22 FS'!$B$11:$B$19,$C203,'One Day Regatta 10-29-22 FS'!$AU$11:$AU$19)</f>
        <v>0</v>
      </c>
      <c r="KA203" s="174">
        <f>SUMIF('One Day Regatta 10-29-22 FS'!$B$11:$B$19,$C203,'One Day Regatta 10-29-22 FS'!$AV$11:$AV$19)</f>
        <v>0</v>
      </c>
      <c r="KB203" s="174">
        <f>SUMIF('One Day Regatta 10-29-22 FS'!$B$11:$B$19,$C203,'One Day Regatta 10-29-22 FS'!$AW$11:$AW$19)</f>
        <v>0</v>
      </c>
      <c r="KC203" s="174">
        <f>SUMIF('One Day Regatta 10-29-22 FS'!$B$11:$B$19,$C203,'One Day Regatta 10-29-22 FS'!$AX$11:$AX$19)</f>
        <v>0</v>
      </c>
      <c r="KD203" s="174">
        <f>SUMIF('One Day Regatta 10-29-22 FS'!$B$11:$B$19,$C203,'One Day Regatta 10-29-22 FS'!$AY$11:$AY$19)</f>
        <v>0</v>
      </c>
    </row>
    <row r="204" spans="1:290" ht="15" customHeight="1" x14ac:dyDescent="0.2">
      <c r="A204" s="134"/>
      <c r="B204" s="134">
        <f t="shared" si="177"/>
        <v>36</v>
      </c>
      <c r="C204" s="170"/>
      <c r="D204" s="171">
        <f t="shared" ref="D204" si="196">COUNTIF(K204:DL204,"&gt;0")</f>
        <v>0</v>
      </c>
      <c r="E204" s="172">
        <f t="shared" ref="E204" si="197">SUM(DN204:GA204)</f>
        <v>0</v>
      </c>
      <c r="F204" s="171">
        <f t="shared" si="193"/>
        <v>0</v>
      </c>
      <c r="G204" s="171">
        <v>0</v>
      </c>
      <c r="H204" s="171">
        <f t="shared" ref="H204" si="198">SUM($DN204:$EH204)</f>
        <v>0</v>
      </c>
      <c r="I204" s="173">
        <f t="shared" ref="I204" si="199">IF(D204=0,0,H204/(D204-G204)/100)</f>
        <v>0</v>
      </c>
      <c r="J204" s="173"/>
      <c r="K204" s="174">
        <f>SUMIF('Saturday Race 11-06-21'!$B$11:$B$21,$C204,'Saturday Race 11-06-21'!$AU$11:$AU$21)</f>
        <v>0</v>
      </c>
      <c r="L204" s="174">
        <f>SUMIF('Saturday Race 11-06-21'!$B$11:$B$21,$C204,'Saturday Race 11-06-21'!$AV$11:$AV$21)</f>
        <v>0</v>
      </c>
      <c r="M204" s="174">
        <f>SUMIF('Saturday Race 11-06-21'!$B$11:$B$21,$C204,'Saturday Race 11-06-21'!$AW$11:$AW$21)</f>
        <v>0</v>
      </c>
      <c r="N204" s="174">
        <f>SUMIF('Saturday Race 11-06-21'!$B$11:$B$21,$C204,'Saturday Race 11-06-21'!$AX$11:$AX$21)</f>
        <v>0</v>
      </c>
      <c r="O204" s="174">
        <f>SUMIF('Saturday Race 11-06-21'!$B$11:$B$21,$C204,'Saturday Race 11-06-21'!$AY$11:$AY$21)</f>
        <v>0</v>
      </c>
      <c r="P204" s="174">
        <f>SUMIF('Saturday Race 11-20-21'!$B$11:$B$20,$C204,'Saturday Race 11-20-21'!$AU$11:$AU$20)</f>
        <v>0</v>
      </c>
      <c r="Q204" s="174">
        <f>SUMIF('Saturday Race 11-20-21'!$B$11:$B$20,$C204,'Saturday Race 11-20-21'!$AV$11:$AV$20)</f>
        <v>0</v>
      </c>
      <c r="R204" s="174">
        <f>SUMIF('Saturday Race 11-20-21'!$B$11:$B$20,$C204,'Saturday Race 11-20-21'!$AW$11:$AW$20)</f>
        <v>0</v>
      </c>
      <c r="S204" s="174">
        <f>SUMIF('Saturday Race 11-20-21'!$B$11:$B$20,$C204,'Saturday Race 11-20-21'!$AX$11:$AX$20)</f>
        <v>0</v>
      </c>
      <c r="T204" s="174">
        <f>SUMIF('Saturday Race 11-20-21'!$B$11:$B$20,$C204,'Saturday Race 11-20-21'!$AY$11:$AY$20)</f>
        <v>0</v>
      </c>
      <c r="U204" s="174">
        <f>SUMIF('Saturday Race 1-08-22'!$B$11:$B$20,$C204,'Saturday Race 1-08-22'!$AU$11:$AU$20)</f>
        <v>0</v>
      </c>
      <c r="V204" s="174">
        <f>SUMIF('Saturday Race 1-08-22'!$B$11:$B$20,$C204,'Saturday Race 1-08-22'!$AV$11:$AV$20)</f>
        <v>0</v>
      </c>
      <c r="W204" s="174">
        <f>SUMIF('Saturday Race 1-08-22'!$B$11:$B$20,$C204,'Saturday Race 1-08-22'!$AW$11:$AW$20)</f>
        <v>0</v>
      </c>
      <c r="X204" s="174">
        <f>SUMIF('Saturday Race 1-08-22'!$B$11:$B$20,$C204,'Saturday Race 1-08-22'!$AX$11:$AX$20)</f>
        <v>0</v>
      </c>
      <c r="Y204" s="174">
        <f>SUMIF('Saturday Race 1-08-22'!$B$11:$B$20,$C204,'Saturday Race 1-08-22'!$AY$11:$AY$20)</f>
        <v>0</v>
      </c>
      <c r="Z204" s="174">
        <f>SUMIF('Saturday Race 1-22-22'!$B$11:$B$20,$C204,'Saturday Race 1-22-22'!$AU$11:$AU$20)</f>
        <v>0</v>
      </c>
      <c r="AA204" s="174">
        <f>SUMIF('Saturday Race 1-22-22'!$B$11:$B$20,$C204,'Saturday Race 1-22-22'!$AV$11:$AV$20)</f>
        <v>0</v>
      </c>
      <c r="AB204" s="174">
        <f>SUMIF('Saturday Race 1-22-22'!$B$11:$B$20,$C204,'Saturday Race 1-22-22'!$AW$11:$AW$20)</f>
        <v>0</v>
      </c>
      <c r="AC204" s="174">
        <f>SUMIF('Saturday Race 1-22-22'!$B$11:$B$20,$C204,'Saturday Race 1-22-22'!$AX$11:$AX$20)</f>
        <v>0</v>
      </c>
      <c r="AD204" s="174">
        <f>SUMIF('Saturday Race 1-22-22'!$B$11:$B$20,$C204,'Saturday Race 1-22-22'!$AY$11:$AY$20)</f>
        <v>0</v>
      </c>
      <c r="AE204" s="174">
        <f>SUMIF('Sunday Race 2-6-22'!$B$11:$B$20,$C204,'Sunday Race 2-6-22'!$AU$11:$AU$20)</f>
        <v>0</v>
      </c>
      <c r="AF204" s="174">
        <f>SUMIF('Sunday Race 2-6-22'!$B$11:$B$20,$C204,'Sunday Race 2-6-22'!$AV$11:$AV$20)</f>
        <v>0</v>
      </c>
      <c r="AG204" s="174">
        <f>SUMIF('Sunday Race 2-6-22'!$B$11:$B$20,$C204,'Sunday Race 2-6-22'!$AW$11:$AW$20)</f>
        <v>0</v>
      </c>
      <c r="AH204" s="174">
        <f>SUMIF('Sunday Race 2-6-22'!$B$11:$B$20,$C204,'Sunday Race 2-6-22'!$AX$11:$AX$20)</f>
        <v>0</v>
      </c>
      <c r="AI204" s="174">
        <f>SUMIF('Sunday Race 2-6-22'!$B$11:$B$20,$C204,'Sunday Race 2-6-22'!$AY$11:$AY$20)</f>
        <v>0</v>
      </c>
      <c r="AJ204" s="174">
        <f>SUMIF('Sunday Race 2-20-22'!$B$11:$B$26,$C204,'Sunday Race 2-20-22'!$AU$11:$AU$26)</f>
        <v>0</v>
      </c>
      <c r="AK204" s="174">
        <f>SUMIF('Sunday Race 2-20-22'!$B$11:$B$26,$C204,'Sunday Race 2-20-22'!$AV$11:$AV$26)</f>
        <v>0</v>
      </c>
      <c r="AL204" s="174">
        <f>SUMIF('Sunday Race 2-20-22'!$B$11:$B$26,$C204,'Sunday Race 2-20-22'!$AW$11:$AW$26)</f>
        <v>0</v>
      </c>
      <c r="AM204" s="174">
        <f>SUMIF('Sunday Race 2-20-22'!$B$11:$B$26,$C204,'Sunday Race 2-20-22'!$AX$11:$AX$26)</f>
        <v>0</v>
      </c>
      <c r="AN204" s="174">
        <f>SUMIF('Sunday Race 2-20-22'!$B$11:$B$26,$C204,'Sunday Race 2-20-22'!$AY$11:$AY$26)</f>
        <v>0</v>
      </c>
      <c r="AO204" s="174">
        <f>SUMIF('Sunday Race 2-27-22'!$B$11:$B$20,$C204,'Sunday Race 2-27-22'!$AU$11:$AU$20)</f>
        <v>0</v>
      </c>
      <c r="AP204" s="174">
        <f>SUMIF('Sunday Race 2-27-22'!$B$11:$B$20,$C204,'Sunday Race 2-27-22'!$AV$11:$AV$20)</f>
        <v>0</v>
      </c>
      <c r="AQ204" s="174">
        <f>SUMIF('Sunday Race 2-27-22'!$B$11:$B$20,$C204,'Sunday Race 2-27-22'!$AW$11:$AW$20)</f>
        <v>0</v>
      </c>
      <c r="AR204" s="174">
        <f>SUMIF('Sunday Race 2-27-22'!$B$11:$B$20,$C204,'Sunday Race 2-27-22'!$AX$11:$AX$20)</f>
        <v>0</v>
      </c>
      <c r="AS204" s="174">
        <f>SUMIF('Sunday Race 2-27-22'!$B$11:$B$20,$C204,'Sunday Race 2-27-22'!$AY$11:$AY$20)</f>
        <v>0</v>
      </c>
      <c r="AT204" s="174">
        <f>SUMIF('Sunday Race 3-13-22'!$B$11:$B$25,$C204,'Sunday Race 3-13-22'!$AU$11:$AU$25)</f>
        <v>0</v>
      </c>
      <c r="AU204" s="174">
        <f>SUMIF('Sunday Race 3-13-22'!$B$11:$B$25,$C204,'Sunday Race 3-13-22'!$AV$11:$AV$25)</f>
        <v>0</v>
      </c>
      <c r="AV204" s="174">
        <f>SUMIF('Sunday Race 3-13-22'!$B$11:$B$25,$C204,'Sunday Race 3-13-22'!$AW$11:$AW$25)</f>
        <v>0</v>
      </c>
      <c r="AW204" s="174">
        <f>SUMIF('Sunday Race 3-13-22'!$B$11:$B$25,$C204,'Sunday Race 3-13-22'!$AX$11:$AX$25)</f>
        <v>0</v>
      </c>
      <c r="AX204" s="174">
        <f>SUMIF('Sunday Race 3-13-22'!$B$11:$B$25,$C204,'Sunday Race 3-13-22'!$AY$11:$AY$25)</f>
        <v>0</v>
      </c>
      <c r="AY204" s="174">
        <f>SUMIF('Saturday Race 3-19-22'!$B$11:$B$15,$C204,'Saturday Race 3-19-22'!$AU$11:$AU$15)</f>
        <v>0</v>
      </c>
      <c r="AZ204" s="174">
        <f>SUMIF('Saturday Race 3-19-22'!$B$11:$B$15,$C204,'Saturday Race 3-19-22'!$AV$11:$AV$15)</f>
        <v>0</v>
      </c>
      <c r="BA204" s="174">
        <f>SUMIF('Saturday Race 3-19-22'!$B$11:$B$15,$C204,'Saturday Race 3-19-22'!$AW$11:$AW$15)</f>
        <v>0</v>
      </c>
      <c r="BB204" s="174">
        <f>SUMIF('Saturday Race 3-19-22'!$B$11:$B$15,$C204,'Saturday Race 3-19-22'!$AX$11:$AX$15)</f>
        <v>0</v>
      </c>
      <c r="BC204" s="174">
        <f>SUMIF('Saturday Race 3-19-22'!$B$11:$B$15,$C204,'Saturday Race 3-19-22'!$AY$11:$AY$15)</f>
        <v>0</v>
      </c>
      <c r="BD204" s="174">
        <f>SUMIF('Sunday Races 4-10-22'!$B$11:$B$26,$C204,'Sunday Races 4-10-22'!$AU$11:$AU$26)</f>
        <v>0</v>
      </c>
      <c r="BE204" s="174">
        <f>SUMIF('Sunday Races 4-10-22'!$B$11:$B$26,$C204,'Sunday Races 4-10-22'!$AV$11:$AV$26)</f>
        <v>0</v>
      </c>
      <c r="BF204" s="174">
        <f>SUMIF('Sunday Races 4-10-22'!$B$11:$B$26,$C204,'Sunday Races 4-10-22'!$AW$11:$AW$26)</f>
        <v>0</v>
      </c>
      <c r="BG204" s="174">
        <f>SUMIF('Sunday Races 4-10-22'!$B$11:$B$26,$C204,'Sunday Races 4-10-22'!$AX$11:$AX$26)</f>
        <v>0</v>
      </c>
      <c r="BH204" s="174">
        <f>SUMIF('Sunday Races 4-10-22'!$B$11:$B$26,$C204,'Sunday Races 4-10-22'!$AY$11:$AY$26)</f>
        <v>0</v>
      </c>
      <c r="BI204" s="174">
        <f>SUMIF('Sunday Races 5-1-22'!$B$11:$B$28,$C204,'Sunday Races 5-1-22'!$AU$11:$AU$28)</f>
        <v>0</v>
      </c>
      <c r="BJ204" s="174">
        <f>SUMIF('Sunday Races 5-1-22'!$B$11:$B$28,$C204,'Sunday Races 5-1-22'!$AV$11:$AV$28)</f>
        <v>0</v>
      </c>
      <c r="BK204" s="174">
        <f>SUMIF('Sunday Races 5-1-22'!$B$11:$B$28,$C204,'Sunday Races 5-1-22'!$AW$11:$AW$28)</f>
        <v>0</v>
      </c>
      <c r="BL204" s="174">
        <f>SUMIF('Sunday Races 5-1-22'!$B$11:$B$28,$C204,'Sunday Races 5-1-22'!$AX$11:$AX$28)</f>
        <v>0</v>
      </c>
      <c r="BM204" s="174">
        <f>SUMIF('Sunday Races 5-1-22'!$B$11:$B$28,$C204,'Sunday Races 5-1-22'!$AY$11:$AY$28)</f>
        <v>0</v>
      </c>
      <c r="BN204" s="174">
        <f>SUMIF('Sunday Races 6-5-22'!$B$11:$B$28,$C204,'Sunday Races 6-5-22'!$AU$11:$AU$28)</f>
        <v>0</v>
      </c>
      <c r="BO204" s="174">
        <f>SUMIF('Sunday Races 6-5-22'!$B$11:$B$28,$C204,'Sunday Races 6-5-22'!$AV$11:$AV$28)</f>
        <v>0</v>
      </c>
      <c r="BP204" s="174">
        <f>SUMIF('Sunday Races 6-5-22'!$B$11:$B$28,$C204,'Sunday Races 6-5-22'!$AW$11:$AW$28)</f>
        <v>0</v>
      </c>
      <c r="BQ204" s="174">
        <f>SUMIF('Sunday Races 6-5-22'!$B$11:$B$28,$C204,'Sunday Races 6-5-22'!$AX$11:$AX$28)</f>
        <v>0</v>
      </c>
      <c r="BR204" s="174">
        <f>SUMIF('Sunday Races 6-5-22'!$B$11:$B$28,$C204,'Sunday Races 6-5-22'!$AY$11:$AY$28)</f>
        <v>0</v>
      </c>
      <c r="BS204" s="174">
        <f>SUMIF('Sunday Races 6-12-22'!$B$11:$B$24,$C204,'Sunday Races 6-12-22'!$AU$11:$AU$24)</f>
        <v>0</v>
      </c>
      <c r="BT204" s="174">
        <f>SUMIF('Sunday Races 6-12-22'!$B$11:$B$24,$C204,'Sunday Races 6-12-22'!$AV$11:$AV$24)</f>
        <v>0</v>
      </c>
      <c r="BU204" s="174">
        <f>SUMIF('Sunday Races 6-12-22'!$B$11:$B$24,$C204,'Sunday Races 6-12-22'!$AW$11:$AW$24)</f>
        <v>0</v>
      </c>
      <c r="BV204" s="174">
        <f>SUMIF('Sunday Races 6-12-22'!$B$11:$B$24,$C204,'Sunday Races 6-12-22'!$AX$11:$AX$24)</f>
        <v>0</v>
      </c>
      <c r="BW204" s="174">
        <f>SUMIF('Sunday Races 6-12-22'!$B$11:$B$24,$C204,'Sunday Races 6-12-22'!$AY$11:$AY$24)</f>
        <v>0</v>
      </c>
      <c r="BX204" s="174">
        <f>SUMIF('Saturday Races 6-18-22'!$B$11:$B$24,$C204,'Saturday Races 6-18-22'!$AU$11:$AU$24)</f>
        <v>0</v>
      </c>
      <c r="BY204" s="174">
        <f>SUMIF('Saturday Races 6-18-22'!$B$11:$B$24,$C204,'Saturday Races 6-18-22'!$AV$11:$AV$24)</f>
        <v>0</v>
      </c>
      <c r="BZ204" s="174">
        <f>SUMIF('Saturday Races 6-18-22'!$B$11:$B$24,$C204,'Saturday Races 6-18-22'!$AW$11:$AW$24)</f>
        <v>0</v>
      </c>
      <c r="CA204" s="174">
        <f>SUMIF('Saturday Races 6-18-22'!$B$11:$B$24,$C204,'Saturday Races 6-18-22'!$AX$11:$AX$24)</f>
        <v>0</v>
      </c>
      <c r="CB204" s="174">
        <f>SUMIF('Saturday Races 6-18-22'!$B$11:$B$24,$C204,'Saturday Races 6-18-22'!$AY$11:$AY$24)</f>
        <v>0</v>
      </c>
      <c r="CC204" s="174">
        <f>SUMIF('Sunday Races 7-3-22'!$B$11:$B$26,$C204,'Sunday Races 7-3-22'!$AU$11:$AU$26)</f>
        <v>0</v>
      </c>
      <c r="CD204" s="174">
        <f>SUMIF('Sunday Races 7-3-22'!$B$11:$B$26,$C204,'Sunday Races 7-3-22'!$AV$11:$AV$26)</f>
        <v>0</v>
      </c>
      <c r="CE204" s="174">
        <f>SUMIF('Sunday Races 7-3-22'!$B$11:$B$26,$C204,'Sunday Races 7-3-22'!$AW$11:$AW$26)</f>
        <v>0</v>
      </c>
      <c r="CF204" s="174">
        <f>SUMIF('Sunday Races 7-3-22'!$B$11:$B$26,$C204,'Sunday Races 7-3-22'!$AX$11:$AX$26)</f>
        <v>0</v>
      </c>
      <c r="CG204" s="174">
        <f>SUMIF('Sunday Races 7-3-22'!$B$11:$B$26,$C204,'Sunday Races 7-3-22'!$AY$11:$AY$26)</f>
        <v>0</v>
      </c>
      <c r="CH204" s="174">
        <f>SUMIF('Sunday Races 7-31-22'!$B$11:$B$26,$C204,'Sunday Races 7-31-22'!$AU$11:$AU$26)</f>
        <v>0</v>
      </c>
      <c r="CI204" s="174">
        <f>SUMIF('Sunday Races 7-31-22'!$B$11:$B$26,$C204,'Sunday Races 7-31-22'!$AV$11:$AV$26)</f>
        <v>0</v>
      </c>
      <c r="CJ204" s="174">
        <f>SUMIF('Sunday Races 7-31-22'!$B$11:$B$26,$C204,'Sunday Races 7-31-22'!$AW$11:$AW$26)</f>
        <v>0</v>
      </c>
      <c r="CK204" s="174">
        <f>SUMIF('Sunday Races 7-31-22'!$B$11:$B$26,$C204,'Sunday Races 7-31-22'!$AX$11:$AX$26)</f>
        <v>0</v>
      </c>
      <c r="CL204" s="174">
        <f>SUMIF('Sunday Races 7-31-22'!$B$11:$B$26,$C204,'Sunday Races 7-31-22'!$AY$11:$AY$26)</f>
        <v>0</v>
      </c>
      <c r="CM204" s="174">
        <f>SUMIF('Sunday Races 8-14-22'!$B$11:$B$26,$C204,'Sunday Races 8-14-22'!$AU$11:$AU$26)</f>
        <v>0</v>
      </c>
      <c r="CN204" s="174">
        <f>SUMIF('Sunday Races 8-14-22'!$B$11:$B$26,$C204,'Sunday Races 8-14-22'!$AV$11:$AV$26)</f>
        <v>0</v>
      </c>
      <c r="CO204" s="174">
        <f>SUMIF('Sunday Races 8-14-22'!$B$11:$B$26,$C204,'Sunday Races 8-14-22'!$AW$11:$AW$26)</f>
        <v>0</v>
      </c>
      <c r="CP204" s="174">
        <f>SUMIF('Sunday Races 8-14-22'!$B$11:$B$26,$C204,'Sunday Races 8-14-22'!$AX$11:$AX$26)</f>
        <v>0</v>
      </c>
      <c r="CQ204" s="174">
        <f>SUMIF('Sunday Races 8-14-22'!$B$11:$B$26,$C204,'Sunday Races 8-14-22'!$AY$11:$AY$26)</f>
        <v>0</v>
      </c>
      <c r="CR204" s="174">
        <f>SUMIF('Saturday Races 8-20-22'!$B$11:$B$26,$C204,'Saturday Races 8-20-22'!$AU$11:$AU$26)</f>
        <v>0</v>
      </c>
      <c r="CS204" s="174">
        <f>SUMIF('Saturday Races 8-20-22'!$B$11:$B$26,$C204,'Saturday Races 8-20-22'!$AV$11:$AV$26)</f>
        <v>0</v>
      </c>
      <c r="CT204" s="174">
        <f>SUMIF('Saturday Races 8-20-22'!$B$11:$B$26,$C204,'Saturday Races 8-20-22'!$AW$11:$AW$26)</f>
        <v>0</v>
      </c>
      <c r="CU204" s="174">
        <f>SUMIF('Saturday Races 8-20-22'!$B$11:$B$26,$C204,'Saturday Races 8-20-22'!$AX$11:$AX$26)</f>
        <v>0</v>
      </c>
      <c r="CV204" s="174">
        <f>SUMIF('Saturday Races 8-20-22'!$B$11:$B$26,$C204,'Saturday Races 8-20-22'!$AY$11:$AY$26)</f>
        <v>0</v>
      </c>
      <c r="CW204" s="174">
        <f>SUMIF('Sunday Races 9-11-22'!$B$11:$B$20,$C204,'Sunday Races 9-11-22'!$AU$11:$AU$20)</f>
        <v>0</v>
      </c>
      <c r="CX204" s="174">
        <f>SUMIF('Sunday Races 9-11-22'!$B$11:$B$20,$C204,'Sunday Races 9-11-22'!$AV$11:$AV$20)</f>
        <v>0</v>
      </c>
      <c r="CY204" s="174">
        <f>SUMIF('Sunday Races 9-11-22'!$B$11:$B$20,$C204,'Sunday Races 9-11-22'!$AW$11:$AW$20)</f>
        <v>0</v>
      </c>
      <c r="CZ204" s="174">
        <f>SUMIF('Sunday Races 9-11-22'!$B$11:$B$20,$C204,'Sunday Races 9-11-22'!$AX$11:$AX$20)</f>
        <v>0</v>
      </c>
      <c r="DA204" s="174">
        <f>SUMIF('Sunday Races 9-11-22'!$B$11:$B$20,$C204,'Sunday Races 9-11-22'!$AY$11:$AY$20)</f>
        <v>0</v>
      </c>
      <c r="DB204" s="174">
        <f>SUMIF('Sunday Races 10-9-22'!$B$11:$B$21,$C204,'Sunday Races 10-9-22'!$AU$11:$AU$21)</f>
        <v>0</v>
      </c>
      <c r="DC204" s="174">
        <f>SUMIF('Sunday Races 10-9-22'!$B$11:$B$21,$C204,'Sunday Races 10-9-22'!$AV$11:$AV$21)</f>
        <v>0</v>
      </c>
      <c r="DD204" s="174">
        <f>SUMIF('Sunday Races 10-9-22'!$B$11:$B$21,$C204,'Sunday Races 10-9-22'!$AW$11:$AW$21)</f>
        <v>0</v>
      </c>
      <c r="DE204" s="174">
        <f>SUMIF('Sunday Races 10-9-22'!$B$11:$B$21,$C204,'Sunday Races 10-9-22'!$AX$11:$AX$21)</f>
        <v>0</v>
      </c>
      <c r="DF204" s="174">
        <f>SUMIF('Sunday Races 10-9-22'!$B$11:$B$21,$C204,'Sunday Races 10-9-22'!$AY$11:$AY$21)</f>
        <v>0</v>
      </c>
      <c r="DG204" s="174">
        <f>SUMIF('Sunday Races 10-23-22'!$B$11:$B$22,$C204,'Sunday Races 10-23-22'!$AU$11:$AU$22)</f>
        <v>0</v>
      </c>
      <c r="DH204" s="174">
        <f>SUMIF('Sunday Races 10-23-22'!$B$11:$B$22,$C204,'Sunday Races 10-23-22'!$AV$11:$AV$22)</f>
        <v>0</v>
      </c>
      <c r="DI204" s="174">
        <f>SUMIF('Sunday Races 10-23-22'!$B$11:$B$22,$C204,'Sunday Races 10-23-22'!$AW$11:$AW$22)</f>
        <v>0</v>
      </c>
      <c r="DJ204" s="174">
        <f>SUMIF('Sunday Races 10-23-22'!$B$11:$B$22,$C204,'Sunday Races 10-23-22'!$AX$11:$AX$22)</f>
        <v>0</v>
      </c>
      <c r="DK204" s="174">
        <f>SUMIF('Sunday Races 10-23-22'!$B$11:$B$22,$C204,'Sunday Races 10-23-22'!$AY$11:$AY$22)</f>
        <v>0</v>
      </c>
      <c r="DL204" s="175"/>
      <c r="DM204" s="176"/>
      <c r="DN204" s="177">
        <f t="shared" ref="DN204:DW204" si="200">LARGE($K204:$DL204,DN$3)</f>
        <v>0</v>
      </c>
      <c r="DO204" s="177">
        <f t="shared" si="200"/>
        <v>0</v>
      </c>
      <c r="DP204" s="177">
        <f t="shared" si="200"/>
        <v>0</v>
      </c>
      <c r="DQ204" s="177">
        <f t="shared" si="200"/>
        <v>0</v>
      </c>
      <c r="DR204" s="177">
        <f t="shared" si="200"/>
        <v>0</v>
      </c>
      <c r="DS204" s="177">
        <f t="shared" si="200"/>
        <v>0</v>
      </c>
      <c r="DT204" s="177">
        <f t="shared" si="200"/>
        <v>0</v>
      </c>
      <c r="DU204" s="177">
        <f t="shared" si="200"/>
        <v>0</v>
      </c>
      <c r="DV204" s="177">
        <f t="shared" si="200"/>
        <v>0</v>
      </c>
      <c r="DW204" s="177">
        <f t="shared" si="200"/>
        <v>0</v>
      </c>
      <c r="DX204" s="177">
        <f t="shared" ref="DX204:EG204" si="201">LARGE($K204:$DL204,DX$3)</f>
        <v>0</v>
      </c>
      <c r="DY204" s="177">
        <f t="shared" si="201"/>
        <v>0</v>
      </c>
      <c r="DZ204" s="177">
        <f t="shared" si="201"/>
        <v>0</v>
      </c>
      <c r="EA204" s="177">
        <f t="shared" si="201"/>
        <v>0</v>
      </c>
      <c r="EB204" s="177">
        <f t="shared" si="201"/>
        <v>0</v>
      </c>
      <c r="EC204" s="177">
        <f t="shared" si="201"/>
        <v>0</v>
      </c>
      <c r="ED204" s="177">
        <f t="shared" si="201"/>
        <v>0</v>
      </c>
      <c r="EE204" s="177">
        <f t="shared" si="201"/>
        <v>0</v>
      </c>
      <c r="EF204" s="177">
        <f t="shared" si="201"/>
        <v>0</v>
      </c>
      <c r="EG204" s="177">
        <f t="shared" si="201"/>
        <v>0</v>
      </c>
      <c r="EH204" s="177">
        <f t="shared" ref="EH204:EQ204" si="202">LARGE($K204:$DL204,EH$3)</f>
        <v>0</v>
      </c>
      <c r="EI204" s="177">
        <f t="shared" si="202"/>
        <v>0</v>
      </c>
      <c r="EJ204" s="177">
        <f t="shared" si="202"/>
        <v>0</v>
      </c>
      <c r="EK204" s="177">
        <f t="shared" si="202"/>
        <v>0</v>
      </c>
      <c r="EL204" s="177">
        <f t="shared" si="202"/>
        <v>0</v>
      </c>
      <c r="EM204" s="177">
        <f t="shared" si="202"/>
        <v>0</v>
      </c>
      <c r="EN204" s="177">
        <f t="shared" si="202"/>
        <v>0</v>
      </c>
      <c r="EO204" s="177">
        <f t="shared" si="202"/>
        <v>0</v>
      </c>
      <c r="EP204" s="177">
        <f t="shared" si="202"/>
        <v>0</v>
      </c>
      <c r="EQ204" s="177">
        <f t="shared" si="202"/>
        <v>0</v>
      </c>
      <c r="ER204" s="177">
        <f t="shared" ref="ER204:FA204" si="203">LARGE($K204:$DL204,ER$3)</f>
        <v>0</v>
      </c>
      <c r="ES204" s="177">
        <f t="shared" si="203"/>
        <v>0</v>
      </c>
      <c r="ET204" s="177">
        <f t="shared" si="203"/>
        <v>0</v>
      </c>
      <c r="EU204" s="177">
        <f t="shared" si="203"/>
        <v>0</v>
      </c>
      <c r="EV204" s="177">
        <f t="shared" si="203"/>
        <v>0</v>
      </c>
      <c r="EW204" s="177">
        <f t="shared" si="203"/>
        <v>0</v>
      </c>
      <c r="EX204" s="177">
        <f t="shared" si="203"/>
        <v>0</v>
      </c>
      <c r="EY204" s="177">
        <f t="shared" si="203"/>
        <v>0</v>
      </c>
      <c r="EZ204" s="177">
        <f t="shared" si="203"/>
        <v>0</v>
      </c>
      <c r="FA204" s="177">
        <f t="shared" si="203"/>
        <v>0</v>
      </c>
      <c r="FB204" s="177">
        <f t="shared" ref="FB204:FK204" si="204">LARGE($K204:$DL204,FB$3)</f>
        <v>0</v>
      </c>
      <c r="FC204" s="177">
        <f t="shared" si="204"/>
        <v>0</v>
      </c>
      <c r="FD204" s="177">
        <f t="shared" si="204"/>
        <v>0</v>
      </c>
      <c r="FE204" s="177">
        <f t="shared" si="204"/>
        <v>0</v>
      </c>
      <c r="FF204" s="177">
        <f t="shared" si="204"/>
        <v>0</v>
      </c>
      <c r="FG204" s="177">
        <f t="shared" si="204"/>
        <v>0</v>
      </c>
      <c r="FH204" s="177">
        <f t="shared" si="204"/>
        <v>0</v>
      </c>
      <c r="FI204" s="177">
        <f t="shared" si="204"/>
        <v>0</v>
      </c>
      <c r="FJ204" s="177">
        <f t="shared" si="204"/>
        <v>0</v>
      </c>
      <c r="FK204" s="177">
        <f t="shared" si="204"/>
        <v>0</v>
      </c>
      <c r="FL204" s="177">
        <f t="shared" ref="FL204:FZ204" si="205">LARGE($K204:$DL204,FL$3)</f>
        <v>0</v>
      </c>
      <c r="FM204" s="177">
        <f t="shared" si="205"/>
        <v>0</v>
      </c>
      <c r="FN204" s="177">
        <f t="shared" si="205"/>
        <v>0</v>
      </c>
      <c r="FO204" s="177">
        <f t="shared" si="205"/>
        <v>0</v>
      </c>
      <c r="FP204" s="177">
        <f t="shared" si="205"/>
        <v>0</v>
      </c>
      <c r="FQ204" s="177">
        <f t="shared" si="205"/>
        <v>0</v>
      </c>
      <c r="FR204" s="177">
        <f t="shared" si="205"/>
        <v>0</v>
      </c>
      <c r="FS204" s="177">
        <f t="shared" si="205"/>
        <v>0</v>
      </c>
      <c r="FT204" s="177">
        <f t="shared" si="205"/>
        <v>0</v>
      </c>
      <c r="FU204" s="177">
        <f t="shared" si="205"/>
        <v>0</v>
      </c>
      <c r="FV204" s="177">
        <f t="shared" si="205"/>
        <v>0</v>
      </c>
      <c r="FW204" s="177">
        <f t="shared" si="205"/>
        <v>0</v>
      </c>
      <c r="FX204" s="177">
        <f t="shared" si="205"/>
        <v>0</v>
      </c>
      <c r="FY204" s="177">
        <f t="shared" si="205"/>
        <v>0</v>
      </c>
      <c r="FZ204" s="177">
        <f t="shared" si="205"/>
        <v>0</v>
      </c>
      <c r="GA204" s="177"/>
      <c r="GB204" s="229">
        <f t="shared" si="189"/>
        <v>0</v>
      </c>
      <c r="GC204" s="229">
        <f t="shared" si="190"/>
        <v>0</v>
      </c>
      <c r="GD204" s="174">
        <f>SUMIF('One Day 12-04-21 Scots'!$B$11:$B$24,$C204,'One Day 12-04-21 Scots'!$AU$11:$AU$24)</f>
        <v>0</v>
      </c>
      <c r="GE204" s="174">
        <f>SUMIF('One Day 12-04-21 Scots'!$B$11:$B$24,$C204,'One Day 12-04-21 Scots'!$AV$11:$AV$24)</f>
        <v>0</v>
      </c>
      <c r="GF204" s="174">
        <f>SUMIF('One Day 12-04-21 Scots'!$B$11:$B$24,$C204,'One Day 12-04-21 Scots'!$AW$11:$AW$24)</f>
        <v>0</v>
      </c>
      <c r="GG204" s="174">
        <f>SUMIF('One Day 12-04-21 Scots'!$B$11:$B$24,$C204,'One Day 12-04-21 Scots'!$AX$11:$AX$24)</f>
        <v>0</v>
      </c>
      <c r="GH204" s="174">
        <f>SUMIF('One Day 12-04-21 Scots'!$B$11:$B$24,$C204,'One Day 12-04-21 Scots'!$AY$11:$AY$24)</f>
        <v>0</v>
      </c>
      <c r="GI204" s="174">
        <f>SUMIF('One Day 12-04-21 Thistles'!$B$11:$B$25,$C204,'One Day 12-04-21 Thistles'!$AU$11:$AU$25)</f>
        <v>0</v>
      </c>
      <c r="GJ204" s="174">
        <f>SUMIF('One Day 12-04-21 Thistles'!$B$11:$B$25,$C204,'One Day 12-04-21 Thistles'!$AV$11:$AV$25)</f>
        <v>0</v>
      </c>
      <c r="GK204" s="174">
        <f>SUMIF('One Day 12-04-21 Thistles'!$B$11:$B$25,$C204,'One Day 12-04-21 Thistles'!$AW$11:$AW$25)</f>
        <v>0</v>
      </c>
      <c r="GL204" s="174">
        <f>SUMIF('One Day 12-04-21 Thistles'!$B$11:$B$25,$C204,'One Day 12-04-21 Thistles'!$AX$11:$AX$25)</f>
        <v>0</v>
      </c>
      <c r="GM204" s="174">
        <f>SUMIF('One Day 12-04-21 Thistles'!$B$11:$B$25,$C204,'One Day 12-04-21 Thistles'!$AY$11:$AY$25)</f>
        <v>0</v>
      </c>
      <c r="GN204" s="174">
        <f>SUMIF('Chili One Day 2-12-22 Scots'!$B$11:$B$27,$C204,'Chili One Day 2-12-22 Scots'!$AU$11:$AU$27)</f>
        <v>0</v>
      </c>
      <c r="GO204" s="174">
        <f>SUMIF('Chili One Day 2-12-22 Scots'!$B$11:$B$27,$C204,'Chili One Day 2-12-22 Scots'!$AV$11:$AV$27)</f>
        <v>0</v>
      </c>
      <c r="GP204" s="174">
        <f>SUMIF('Chili One Day 2-12-22 Scots'!$B$11:$B$27,$C204,'Chili One Day 2-12-22 Scots'!$AW$11:$AW$27)</f>
        <v>0</v>
      </c>
      <c r="GQ204" s="174">
        <f>SUMIF('Chili One Day 2-12-22 Scots'!$B$11:$B$27,$C204,'Chili One Day 2-12-22 Scots'!$AX$11:$AX$27)</f>
        <v>0</v>
      </c>
      <c r="GR204" s="174">
        <f>SUMIF('Chili One Day 2-12-22 Scots'!$B$11:$B$27,$C204,'Chili One Day 2-12-22 Scots'!$AY$11:$AY$27)</f>
        <v>0</v>
      </c>
      <c r="GS204" s="174">
        <f>SUMIF('Chili One Day 2-12-22 Thistles'!$B$11:$B$27,$C204,'Chili One Day 2-12-22 Thistles'!$AU$11:$AU$27)</f>
        <v>0</v>
      </c>
      <c r="GT204" s="174">
        <f>SUMIF('Chili One Day 2-12-22 Thistles'!$B$11:$B$27,$C204,'Chili One Day 2-12-22 Thistles'!$AV$11:$AV$27)</f>
        <v>0</v>
      </c>
      <c r="GU204" s="174">
        <f>SUMIF('Chili One Day 2-12-22 Thistles'!$B$11:$B$27,$C204,'Chili One Day 2-12-22 Thistles'!$AW$11:$AW$27)</f>
        <v>0</v>
      </c>
      <c r="GV204" s="174">
        <f>SUMIF('Chili One Day 2-12-22 Thistles'!$B$11:$B$27,$C204,'Chili One Day 2-12-22 Thistles'!$AX$11:$AX$27)</f>
        <v>0</v>
      </c>
      <c r="GW204" s="174">
        <f>SUMIF('Chili One Day 2-12-22 Thistles'!$B$11:$B$27,$C204,'Chili One Day 2-12-22 Thistles'!$AY$11:$AY$27)</f>
        <v>0</v>
      </c>
      <c r="GX204" s="174">
        <f>SUMIF('Ironman One Day 3-5-22 FS'!$B$11:$B$26,$C204,'Ironman One Day 3-5-22 FS'!$AU$11:$AU$26)</f>
        <v>0</v>
      </c>
      <c r="GY204" s="174">
        <f>SUMIF('Ironman One Day 3-5-22 FS'!$B$11:$B$26,$C204,'Ironman One Day 3-5-22 FS'!$AV$11:$AV$26)</f>
        <v>0</v>
      </c>
      <c r="GZ204" s="174">
        <f>SUMIF('Ironman One Day 3-5-22 FS'!$B$11:$B$26,$C204,'Ironman One Day 3-5-22 FS'!$AW$11:$AW$26)</f>
        <v>0</v>
      </c>
      <c r="HA204" s="174">
        <f>SUMIF('Ironman One Day 3-5-22 FS'!$B$11:$B$26,$C204,'Ironman One Day 3-5-22 FS'!$AX$11:$AX$26)</f>
        <v>0</v>
      </c>
      <c r="HB204" s="174">
        <f>SUMIF('Ironman One Day 3-5-22 FS'!$B$11:$B$26,$C204,'Ironman One Day 3-5-22 FS'!$AY$11:$AY$26)</f>
        <v>0</v>
      </c>
      <c r="HC204" s="174">
        <f>SUMIF('Ironman One Day 3-5-22 420'!$B$11:$B$26,$C204,'Ironman One Day 3-5-22 420'!$AU$11:$AU$26)</f>
        <v>0</v>
      </c>
      <c r="HD204" s="174">
        <f>SUMIF('Ironman One Day 3-5-22 420'!$B$11:$B$26,$C204,'Ironman One Day 3-5-22 420'!$AV$11:$AV$26)</f>
        <v>0</v>
      </c>
      <c r="HE204" s="174">
        <f>SUMIF('Ironman One Day 3-5-22 420'!$B$11:$B$26,$C204,'Ironman One Day 3-5-22 420'!$AW$11:$AW$26)</f>
        <v>0</v>
      </c>
      <c r="HF204" s="174">
        <f>SUMIF('Ironman One Day 3-5-22 420'!$B$11:$B$26,$C204,'Ironman One Day 3-5-22 420'!$AX$11:$AX$26)</f>
        <v>0</v>
      </c>
      <c r="HG204" s="174">
        <f>SUMIF('Ironman One Day 3-5-22 420'!$B$11:$B$26,$C204,'Ironman One Day 3-5-22 420'!$AY$11:$AY$26)</f>
        <v>0</v>
      </c>
      <c r="HH204" s="174">
        <f>SUMIF('Easter One Day 4-16-22 FS'!$B$11:$B$25,$C204,'Easter One Day 4-16-22 FS'!$AU$11:$AU$25)</f>
        <v>0</v>
      </c>
      <c r="HI204" s="174">
        <f>SUMIF('Easter One Day 4-16-22 FS'!$B$11:$B$25,$C204,'Easter One Day 4-16-22 FS'!$AV$11:$AV$25)</f>
        <v>0</v>
      </c>
      <c r="HJ204" s="174">
        <f>SUMIF('Easter One Day 4-16-22 FS'!$B$11:$B$25,$C204,'Easter One Day 4-16-22 FS'!$AW$11:$AW$25)</f>
        <v>0</v>
      </c>
      <c r="HK204" s="174">
        <f>SUMIF('Easter One Day 4-16-22 FS'!$B$11:$B$25,$C204,'Easter One Day 4-16-22 FS'!$AX$11:$AX$25)</f>
        <v>0</v>
      </c>
      <c r="HL204" s="174">
        <f>SUMIF('Easter One Day 4-16-22 FS'!$B$11:$B$25,$C204,'Easter One Day 4-16-22 FS'!$AY$11:$AY$25)</f>
        <v>0</v>
      </c>
      <c r="HM204" s="174">
        <f>SUMIF('Easter One Day 4-16-22 TH'!$B$11:$B$25,$C204,'Easter One Day 4-16-22 TH'!$AU$11:$AU$25)</f>
        <v>0</v>
      </c>
      <c r="HN204" s="174">
        <f>SUMIF('Easter One Day 4-16-22 TH'!$B$11:$B$25,$C204,'Easter One Day 4-16-22 TH'!$AV$11:$AV$25)</f>
        <v>0</v>
      </c>
      <c r="HO204" s="174">
        <f>SUMIF('Easter One Day 4-16-22 TH'!$B$11:$B$25,$C204,'Easter One Day 4-16-22 TH'!$AW$11:$AW$25)</f>
        <v>0</v>
      </c>
      <c r="HP204" s="174">
        <f>SUMIF('Easter One Day 4-16-22 TH'!$B$11:$B$25,$C204,'Easter One Day 4-16-22 TH'!$AX$11:$AX$25)</f>
        <v>0</v>
      </c>
      <c r="HQ204" s="174">
        <f>SUMIF('Easter One Day 4-16-22 TH'!$B$11:$B$25,$C204,'Easter One Day 4-16-22 TH'!$AY$11:$AY$25)</f>
        <v>0</v>
      </c>
      <c r="HR204" s="174">
        <f>SUMIF('Long Distance Race 5-7-22'!$B$11:$B$25,$C204,'Long Distance Race 5-7-22'!$AU$11:$AU$25)</f>
        <v>0</v>
      </c>
      <c r="HS204" s="174">
        <f>SUMIF('Long Distance Race 5-7-22'!$B$11:$B$18,$C204,'Long Distance Race 5-7-22'!$AV$11:$AV$18)</f>
        <v>0</v>
      </c>
      <c r="HT204" s="174">
        <f>SUMIF('Long Distance Race 5-7-22'!$B$11:$B$18,$C204,'Long Distance Race 5-7-22'!$AW$11:$AW$18)</f>
        <v>0</v>
      </c>
      <c r="HU204" s="174">
        <f>SUMIF('Long Distance Race 5-7-22'!$B$11:$B$18,$C204,'Long Distance Race 5-7-22'!$AX$11:$AX$18)</f>
        <v>0</v>
      </c>
      <c r="HV204" s="174">
        <f>SUMIF('Long Distance Race 5-7-22'!$B$11:$B$18,$C204,'Long Distance Race 5-7-22'!$AY$11:$AY$18)</f>
        <v>0</v>
      </c>
      <c r="HW204" s="174">
        <f>SUMIF('Memorial Day Regatta 5-28-22 Op'!$B$11:$B$25,$C204,'Memorial Day Regatta 5-28-22 Op'!$AU$11:$AU$25)</f>
        <v>0</v>
      </c>
      <c r="HX204" s="174">
        <f>SUMIF('Memorial Day Regatta 5-28-22 Op'!$B$11:$B$18,$C204,'Memorial Day Regatta 5-28-22 Op'!$AV$11:$AV$18)</f>
        <v>0</v>
      </c>
      <c r="HY204" s="174">
        <f>SUMIF('Memorial Day Regatta 5-28-22 Op'!$B$11:$B$18,$C204,'Memorial Day Regatta 5-28-22 Op'!$AW$11:$AW$18)</f>
        <v>0</v>
      </c>
      <c r="HZ204" s="174">
        <f>SUMIF('Memorial Day Regatta 5-28-22 Op'!$B$11:$B$18,$C204,'Memorial Day Regatta 5-28-22 Op'!$AX$11:$AX$18)</f>
        <v>0</v>
      </c>
      <c r="IA204" s="174">
        <f>SUMIF('Memorial Day Regatta 5-28-22 Op'!$B$11:$B$18,$C204,'Memorial Day Regatta 5-28-22 Op'!$AY$11:$AY$18)</f>
        <v>0</v>
      </c>
      <c r="IB204" s="174">
        <f>SUMIF('Caldwell Cup 6-25-22 TH'!$B$11:$B$25,$C204,'Caldwell Cup 6-25-22 TH'!$AU$11:$AU$25)</f>
        <v>0</v>
      </c>
      <c r="IC204" s="174">
        <f>SUMIF('Caldwell Cup 6-25-22 TH'!$B$11:$B$25,$C204,'Caldwell Cup 6-25-22 TH'!$AV$11:$AV$25)</f>
        <v>0</v>
      </c>
      <c r="ID204" s="174">
        <f>SUMIF('Caldwell Cup 6-25-22 TH'!$B$11:$B$25,$C204,'Caldwell Cup 6-25-22 TH'!$AW$11:$AW$25)</f>
        <v>0</v>
      </c>
      <c r="IE204" s="174">
        <f>SUMIF('Caldwell Cup 6-25-22 TH'!$B$11:$B$25,$C204,'Caldwell Cup 6-25-22 TH'!$AX$11:$AX$25)</f>
        <v>0</v>
      </c>
      <c r="IF204" s="174">
        <f>SUMIF('Caldwell Cup 6-25-22 TH'!$B$11:$B$25,$C204,'Caldwell Cup 6-25-22 TH'!$AY$11:$AY$25)</f>
        <v>0</v>
      </c>
      <c r="IG204" s="174">
        <f>SUMIF('Caldwell Cup 6-25-22 FS'!$B$11:$B$21,$C204,'Caldwell Cup 6-25-22 FS'!$AU$11:$AU$21)</f>
        <v>0</v>
      </c>
      <c r="IH204" s="174">
        <f>SUMIF('Caldwell Cup 6-25-22 FS'!$B$11:$B$21,$C204,'Caldwell Cup 6-25-22 FS'!$AV$11:$AV$21)</f>
        <v>0</v>
      </c>
      <c r="II204" s="174">
        <f>SUMIF('Caldwell Cup 6-25-22 FS'!$B$11:$B$21,$C204,'Caldwell Cup 6-25-22 FS'!$AW$11:$AW$21)</f>
        <v>0</v>
      </c>
      <c r="IJ204" s="174">
        <f>SUMIF('Caldwell Cup 6-25-22 FS'!$B$11:$B$21,$C204,'Caldwell Cup 6-25-22 FS'!$AX$11:$AX$21)</f>
        <v>0</v>
      </c>
      <c r="IK204" s="174">
        <f>SUMIF('Caldwell Cup 6-25-22 FS'!$B$11:$B$21,$C204,'Caldwell Cup 6-25-22 FS'!$AY$11:$AY$21)</f>
        <v>0</v>
      </c>
      <c r="IL204" s="174">
        <f>SUMIF('Caldwell Cup 6-25-22 Lasers'!$B$11:$B$23,$C204,'Caldwell Cup 6-25-22 Lasers'!$AU$11:$AU$23)</f>
        <v>0</v>
      </c>
      <c r="IM204" s="174">
        <f>SUMIF('Caldwell Cup 6-25-22 Lasers'!$B$11:$B$23,$C204,'Caldwell Cup 6-25-22 Lasers'!$AV$11:$AV$23)</f>
        <v>0</v>
      </c>
      <c r="IN204" s="174">
        <f>SUMIF('Caldwell Cup 6-25-22 Lasers'!$B$11:$B$23,$C204,'Caldwell Cup 6-25-22 Lasers'!$AW$11:$AW$23)</f>
        <v>0</v>
      </c>
      <c r="IO204" s="174">
        <f>SUMIF('Caldwell Cup 6-25-22 Lasers'!$B$11:$B$23,$C204,'Caldwell Cup 6-25-22 Lasers'!$AX$11:$AX$23)</f>
        <v>0</v>
      </c>
      <c r="IP204" s="174">
        <f>SUMIF('Caldwell Cup 6-25-22 Lasers'!$B$11:$B$23,$C204,'Caldwell Cup 6-25-22 Lasers'!$AY$11:$AY$23)</f>
        <v>0</v>
      </c>
      <c r="IQ204" s="174">
        <f>SUMIF('Labor Day Regatta 9-3-22 FS'!$B$11:$B$30,$C204,'Labor Day Regatta 9-3-22 FS'!$AU$11:$AU$30)</f>
        <v>0</v>
      </c>
      <c r="IR204" s="174">
        <f>SUMIF('Labor Day Regatta 9-3-22 FS'!$B$11:$B$30,$C204,'Labor Day Regatta 9-3-22 FS'!$AV$11:$AV$30)</f>
        <v>0</v>
      </c>
      <c r="IS204" s="174">
        <f>SUMIF('Labor Day Regatta 9-3-22 FS'!$B$11:$B$30,$C204,'Labor Day Regatta 9-3-22 FS'!$AW$11:$AW$30)</f>
        <v>0</v>
      </c>
      <c r="IT204" s="174">
        <f>SUMIF('Labor Day Regatta 9-3-22 FS'!$B$11:$B$30,$C204,'Labor Day Regatta 9-3-22 FS'!$AX$11:$AX$30)</f>
        <v>0</v>
      </c>
      <c r="IU204" s="174">
        <f>SUMIF('Labor Day Regatta 9-3-22 FS'!$B$11:$B$30,$C204,'Labor Day Regatta 9-3-22 FS'!$AY$11:$AY$30)</f>
        <v>0</v>
      </c>
      <c r="IV204" s="174">
        <f>SUMIF('2022-09-17 Leukemia Cup FS'!$B$11:$B$26,$C204,'2022-09-17 Leukemia Cup FS'!$AU$11:$AU$26)</f>
        <v>0</v>
      </c>
      <c r="IW204" s="174">
        <f>SUMIF('2022-09-17 Leukemia Cup FS'!$B$11:$B$26,$C204,'2022-09-17 Leukemia Cup FS'!$AV$11:$AV$26)</f>
        <v>0</v>
      </c>
      <c r="IX204" s="174">
        <f>SUMIF('2022-09-17 Leukemia Cup FS'!$B$11:$B$26,$C204,'2022-09-17 Leukemia Cup FS'!$AW$11:$AW$26)</f>
        <v>0</v>
      </c>
      <c r="IY204" s="174">
        <f>SUMIF('2022-09-17 Leukemia Cup FS'!$B$11:$B$26,$C204,'2022-09-17 Leukemia Cup FS'!$AX$11:$AX$26)</f>
        <v>0</v>
      </c>
      <c r="IZ204" s="174">
        <f>SUMIF('2022-09-17 Leukemia Cup FS'!$B$11:$B$26,$C204,'2022-09-17 Leukemia Cup FS'!$AY$11:$AY$26)</f>
        <v>0</v>
      </c>
      <c r="JA204" s="174">
        <f>SUMIF('2022-09-17 Leukemia Cup TH'!$B$11:$B$28,$C204,'2022-09-17 Leukemia Cup TH'!$AU$11:$AU$28)</f>
        <v>0</v>
      </c>
      <c r="JB204" s="174">
        <f>SUMIF('2022-09-17 Leukemia Cup TH'!$B$11:$B$28,$C204,'2022-09-17 Leukemia Cup TH'!$AV$11:$AV$28)</f>
        <v>0</v>
      </c>
      <c r="JC204" s="174">
        <f>SUMIF('2022-09-17 Leukemia Cup TH'!$B$11:$B$28,$C204,'2022-09-17 Leukemia Cup TH'!$AW$11:$AW$28)</f>
        <v>0</v>
      </c>
      <c r="JD204" s="174">
        <f>SUMIF('2022-09-17 Leukemia Cup TH'!$B$11:$B$28,$C204,'2022-09-17 Leukemia Cup TH'!$AX$11:$AX$28)</f>
        <v>0</v>
      </c>
      <c r="JE204" s="174">
        <f>SUMIF('2022-09-17 Leukemia Cup TH'!$B$11:$B$28,$C204,'2022-09-17 Leukemia Cup TH'!$AY$11:$AY$28)</f>
        <v>0</v>
      </c>
      <c r="JF204" s="174">
        <f>SUMIF('Smith-Berry LDR 9-24-22'!$B$11:$B$30,$C204,'Smith-Berry LDR 9-24-22'!$AU$11:$AU$30)</f>
        <v>0</v>
      </c>
      <c r="JG204" s="174">
        <f>SUMIF('Smith-Berry LDR 9-24-22'!$B$11:$B$30,$C204,'Smith-Berry LDR 9-24-22'!$AV$11:$AV$30)</f>
        <v>0</v>
      </c>
      <c r="JH204" s="174">
        <f>SUMIF('Smith-Berry LDR 9-24-22'!$B$11:$B$30,$C204,'Smith-Berry LDR 9-24-22'!$AW$11:$AW$30)</f>
        <v>0</v>
      </c>
      <c r="JI204" s="174">
        <f>SUMIF('Smith-Berry LDR 9-24-22'!$B$11:$B$30,$C204,'Smith-Berry LDR 9-24-22'!$AX$11:$AX$30)</f>
        <v>0</v>
      </c>
      <c r="JJ204" s="174">
        <f>SUMIF('Smith-Berry LDR 9-24-22'!$B$11:$B$30,$C204,'Smith-Berry LDR 9-24-22'!$AY$11:$AY$30)</f>
        <v>0</v>
      </c>
      <c r="JK204" s="174">
        <f>SUMIF('Great Scot 10-1-22 Cham'!$B$11:$B$38,$C204,'Great Scot 10-1-22 Cham'!$AU$11:$AU$38)</f>
        <v>0</v>
      </c>
      <c r="JL204" s="174">
        <f>SUMIF('Great Scot 10-1-22 Cham'!$B$11:$B$38,$C204,'Great Scot 10-1-22 Cham'!$AV$11:$AV$38)</f>
        <v>0</v>
      </c>
      <c r="JM204" s="174">
        <f>SUMIF('Great Scot 10-1-22 Cham'!$B$11:$B$38,$C204,'Great Scot 10-1-22 Cham'!$AW$11:$AW$38)</f>
        <v>0</v>
      </c>
      <c r="JN204" s="174">
        <f>SUMIF('Great Scot 10-1-22 Cham'!$B$11:$B$38,$C204,'Great Scot 10-1-22 Cham'!$AX$11:$AX$38)</f>
        <v>0</v>
      </c>
      <c r="JO204" s="174">
        <f>SUMIF('Great Scot 10-1-22 Cham'!$B$11:$B$38,$C204,'Great Scot 10-1-22 Cham'!$AY$11:$AY$38)</f>
        <v>0</v>
      </c>
      <c r="JP204" s="174">
        <f>SUMIF('Great Scot 10-1-22 Chal'!$B$11:$B$28,$C204,'Great Scot 10-1-22 Chal'!$AU$11:$AU$28)</f>
        <v>0</v>
      </c>
      <c r="JQ204" s="174">
        <f>SUMIF('Great Scot 10-1-22 Chal'!$B$11:$B$28,$C204,'Great Scot 10-1-22 Chal'!$AV$11:$AV$28)</f>
        <v>0</v>
      </c>
      <c r="JR204" s="174">
        <f>SUMIF('Great Scot 10-1-22 Chal'!$B$11:$B$28,$C204,'Great Scot 10-1-22 Chal'!$AW$11:$AW$28)</f>
        <v>0</v>
      </c>
      <c r="JS204" s="174">
        <f>SUMIF('Great Scot 10-1-22 Chal'!$B$11:$B$28,$C204,'Great Scot 10-1-22 Chal'!$AX$11:$AX$28)</f>
        <v>0</v>
      </c>
      <c r="JT204" s="174">
        <f>SUMIF('Great Scot 10-1-22 Chal'!$B$11:$B$28,$C204,'Great Scot 10-1-22 Chal'!$AY$11:$AY$28)</f>
        <v>0</v>
      </c>
      <c r="JU204" s="174">
        <f>SUMIF('Great Pumpkin Regatta 10-15-22'!$B$11:$B$54,$C204,'Great Pumpkin Regatta 10-15-22'!$AU$11:$AU$54)</f>
        <v>0</v>
      </c>
      <c r="JV204" s="174">
        <f>SUMIF('Great Pumpkin Regatta 10-15-22'!$B$11:$B$54,$C204,'Great Pumpkin Regatta 10-15-22'!$AV$11:$AV$54)</f>
        <v>0</v>
      </c>
      <c r="JW204" s="174">
        <f>SUMIF('Great Pumpkin Regatta 10-15-22'!$B$11:$B$54,$C204,'Great Pumpkin Regatta 10-15-22'!$AW$11:$AW$54)</f>
        <v>0</v>
      </c>
      <c r="JX204" s="174">
        <f>SUMIF('Great Pumpkin Regatta 10-15-22'!$B$11:$B$54,$C204,'Great Pumpkin Regatta 10-15-22'!$AX$11:$AX$54)</f>
        <v>0</v>
      </c>
      <c r="JY204" s="174">
        <f>SUMIF('Great Pumpkin Regatta 10-15-22'!$B$11:$B$54,$C204,'Great Pumpkin Regatta 10-15-22'!$AY$11:$AY$54)</f>
        <v>0</v>
      </c>
      <c r="JZ204" s="174">
        <f>SUMIF('One Day Regatta 10-29-22 FS'!$B$11:$B$19,$C204,'One Day Regatta 10-29-22 FS'!$AU$11:$AU$19)</f>
        <v>0</v>
      </c>
      <c r="KA204" s="174">
        <f>SUMIF('One Day Regatta 10-29-22 FS'!$B$11:$B$19,$C204,'One Day Regatta 10-29-22 FS'!$AV$11:$AV$19)</f>
        <v>0</v>
      </c>
      <c r="KB204" s="174">
        <f>SUMIF('One Day Regatta 10-29-22 FS'!$B$11:$B$19,$C204,'One Day Regatta 10-29-22 FS'!$AW$11:$AW$19)</f>
        <v>0</v>
      </c>
      <c r="KC204" s="174">
        <f>SUMIF('One Day Regatta 10-29-22 FS'!$B$11:$B$19,$C204,'One Day Regatta 10-29-22 FS'!$AX$11:$AX$19)</f>
        <v>0</v>
      </c>
      <c r="KD204" s="174">
        <f>SUMIF('One Day Regatta 10-29-22 FS'!$B$11:$B$19,$C204,'One Day Regatta 10-29-22 FS'!$AY$11:$AY$19)</f>
        <v>0</v>
      </c>
    </row>
    <row r="205" spans="1:290" ht="15" customHeight="1" x14ac:dyDescent="0.2">
      <c r="A205" s="134"/>
      <c r="B205" s="134">
        <f t="shared" si="177"/>
        <v>36</v>
      </c>
      <c r="C205" s="170"/>
      <c r="D205" s="171">
        <f t="shared" ref="D205" si="206">COUNTIF(K205:DL205,"&gt;0")</f>
        <v>0</v>
      </c>
      <c r="E205" s="172">
        <f t="shared" ref="E205" si="207">SUM(DN205:GA205)</f>
        <v>0</v>
      </c>
      <c r="F205" s="171">
        <f t="shared" ref="F205" si="208">SUM($DN205:$EL205)</f>
        <v>0</v>
      </c>
      <c r="G205" s="171">
        <v>0</v>
      </c>
      <c r="H205" s="171">
        <f t="shared" ref="H205" si="209">SUM($DN205:$EH205)</f>
        <v>0</v>
      </c>
      <c r="I205" s="173">
        <f t="shared" ref="I205" si="210">IF(D205=0,0,H205/(D205-G205)/100)</f>
        <v>0</v>
      </c>
      <c r="J205" s="173"/>
      <c r="K205" s="174">
        <f>SUMIF('Saturday Race 11-06-21'!$B$11:$B$21,$C205,'Saturday Race 11-06-21'!$AU$11:$AU$21)</f>
        <v>0</v>
      </c>
      <c r="L205" s="174">
        <f>SUMIF('Saturday Race 11-06-21'!$B$11:$B$21,$C205,'Saturday Race 11-06-21'!$AV$11:$AV$21)</f>
        <v>0</v>
      </c>
      <c r="M205" s="174">
        <f>SUMIF('Saturday Race 11-06-21'!$B$11:$B$21,$C205,'Saturday Race 11-06-21'!$AW$11:$AW$21)</f>
        <v>0</v>
      </c>
      <c r="N205" s="174">
        <f>SUMIF('Saturday Race 11-06-21'!$B$11:$B$21,$C205,'Saturday Race 11-06-21'!$AX$11:$AX$21)</f>
        <v>0</v>
      </c>
      <c r="O205" s="174">
        <f>SUMIF('Saturday Race 11-06-21'!$B$11:$B$21,$C205,'Saturday Race 11-06-21'!$AY$11:$AY$21)</f>
        <v>0</v>
      </c>
      <c r="P205" s="174">
        <f>SUMIF('Saturday Race 11-20-21'!$B$11:$B$20,$C205,'Saturday Race 11-20-21'!$AU$11:$AU$20)</f>
        <v>0</v>
      </c>
      <c r="Q205" s="174">
        <f>SUMIF('Saturday Race 11-20-21'!$B$11:$B$20,$C205,'Saturday Race 11-20-21'!$AV$11:$AV$20)</f>
        <v>0</v>
      </c>
      <c r="R205" s="174">
        <f>SUMIF('Saturday Race 11-20-21'!$B$11:$B$20,$C205,'Saturday Race 11-20-21'!$AW$11:$AW$20)</f>
        <v>0</v>
      </c>
      <c r="S205" s="174">
        <f>SUMIF('Saturday Race 11-20-21'!$B$11:$B$20,$C205,'Saturday Race 11-20-21'!$AX$11:$AX$20)</f>
        <v>0</v>
      </c>
      <c r="T205" s="174">
        <f>SUMIF('Saturday Race 11-20-21'!$B$11:$B$20,$C205,'Saturday Race 11-20-21'!$AY$11:$AY$20)</f>
        <v>0</v>
      </c>
      <c r="U205" s="174">
        <f>SUMIF('Saturday Race 1-08-22'!$B$11:$B$20,$C205,'Saturday Race 1-08-22'!$AU$11:$AU$20)</f>
        <v>0</v>
      </c>
      <c r="V205" s="174">
        <f>SUMIF('Saturday Race 1-08-22'!$B$11:$B$20,$C205,'Saturday Race 1-08-22'!$AV$11:$AV$20)</f>
        <v>0</v>
      </c>
      <c r="W205" s="174">
        <f>SUMIF('Saturday Race 1-08-22'!$B$11:$B$20,$C205,'Saturday Race 1-08-22'!$AW$11:$AW$20)</f>
        <v>0</v>
      </c>
      <c r="X205" s="174">
        <f>SUMIF('Saturday Race 1-08-22'!$B$11:$B$20,$C205,'Saturday Race 1-08-22'!$AX$11:$AX$20)</f>
        <v>0</v>
      </c>
      <c r="Y205" s="174">
        <f>SUMIF('Saturday Race 1-08-22'!$B$11:$B$20,$C205,'Saturday Race 1-08-22'!$AY$11:$AY$20)</f>
        <v>0</v>
      </c>
      <c r="Z205" s="174">
        <f>SUMIF('Saturday Race 1-22-22'!$B$11:$B$20,$C205,'Saturday Race 1-22-22'!$AU$11:$AU$20)</f>
        <v>0</v>
      </c>
      <c r="AA205" s="174">
        <f>SUMIF('Saturday Race 1-22-22'!$B$11:$B$20,$C205,'Saturday Race 1-22-22'!$AV$11:$AV$20)</f>
        <v>0</v>
      </c>
      <c r="AB205" s="174">
        <f>SUMIF('Saturday Race 1-22-22'!$B$11:$B$20,$C205,'Saturday Race 1-22-22'!$AW$11:$AW$20)</f>
        <v>0</v>
      </c>
      <c r="AC205" s="174">
        <f>SUMIF('Saturday Race 1-22-22'!$B$11:$B$20,$C205,'Saturday Race 1-22-22'!$AX$11:$AX$20)</f>
        <v>0</v>
      </c>
      <c r="AD205" s="174">
        <f>SUMIF('Saturday Race 1-22-22'!$B$11:$B$20,$C205,'Saturday Race 1-22-22'!$AY$11:$AY$20)</f>
        <v>0</v>
      </c>
      <c r="AE205" s="174">
        <f>SUMIF('Sunday Race 2-6-22'!$B$11:$B$20,$C205,'Sunday Race 2-6-22'!$AU$11:$AU$20)</f>
        <v>0</v>
      </c>
      <c r="AF205" s="174">
        <f>SUMIF('Sunday Race 2-6-22'!$B$11:$B$20,$C205,'Sunday Race 2-6-22'!$AV$11:$AV$20)</f>
        <v>0</v>
      </c>
      <c r="AG205" s="174">
        <f>SUMIF('Sunday Race 2-6-22'!$B$11:$B$20,$C205,'Sunday Race 2-6-22'!$AW$11:$AW$20)</f>
        <v>0</v>
      </c>
      <c r="AH205" s="174">
        <f>SUMIF('Sunday Race 2-6-22'!$B$11:$B$20,$C205,'Sunday Race 2-6-22'!$AX$11:$AX$20)</f>
        <v>0</v>
      </c>
      <c r="AI205" s="174">
        <f>SUMIF('Sunday Race 2-6-22'!$B$11:$B$20,$C205,'Sunday Race 2-6-22'!$AY$11:$AY$20)</f>
        <v>0</v>
      </c>
      <c r="AJ205" s="174">
        <f>SUMIF('Sunday Race 2-20-22'!$B$11:$B$26,$C205,'Sunday Race 2-20-22'!$AU$11:$AU$26)</f>
        <v>0</v>
      </c>
      <c r="AK205" s="174">
        <f>SUMIF('Sunday Race 2-20-22'!$B$11:$B$26,$C205,'Sunday Race 2-20-22'!$AV$11:$AV$26)</f>
        <v>0</v>
      </c>
      <c r="AL205" s="174">
        <f>SUMIF('Sunday Race 2-20-22'!$B$11:$B$26,$C205,'Sunday Race 2-20-22'!$AW$11:$AW$26)</f>
        <v>0</v>
      </c>
      <c r="AM205" s="174">
        <f>SUMIF('Sunday Race 2-20-22'!$B$11:$B$26,$C205,'Sunday Race 2-20-22'!$AX$11:$AX$26)</f>
        <v>0</v>
      </c>
      <c r="AN205" s="174">
        <f>SUMIF('Sunday Race 2-20-22'!$B$11:$B$26,$C205,'Sunday Race 2-20-22'!$AY$11:$AY$26)</f>
        <v>0</v>
      </c>
      <c r="AO205" s="174">
        <f>SUMIF('Sunday Race 2-27-22'!$B$11:$B$20,$C205,'Sunday Race 2-27-22'!$AU$11:$AU$20)</f>
        <v>0</v>
      </c>
      <c r="AP205" s="174">
        <f>SUMIF('Sunday Race 2-27-22'!$B$11:$B$20,$C205,'Sunday Race 2-27-22'!$AV$11:$AV$20)</f>
        <v>0</v>
      </c>
      <c r="AQ205" s="174">
        <f>SUMIF('Sunday Race 2-27-22'!$B$11:$B$20,$C205,'Sunday Race 2-27-22'!$AW$11:$AW$20)</f>
        <v>0</v>
      </c>
      <c r="AR205" s="174">
        <f>SUMIF('Sunday Race 2-27-22'!$B$11:$B$20,$C205,'Sunday Race 2-27-22'!$AX$11:$AX$20)</f>
        <v>0</v>
      </c>
      <c r="AS205" s="174">
        <f>SUMIF('Sunday Race 2-27-22'!$B$11:$B$20,$C205,'Sunday Race 2-27-22'!$AY$11:$AY$20)</f>
        <v>0</v>
      </c>
      <c r="AT205" s="174">
        <f>SUMIF('Sunday Race 3-13-22'!$B$11:$B$25,$C205,'Sunday Race 3-13-22'!$AU$11:$AU$25)</f>
        <v>0</v>
      </c>
      <c r="AU205" s="174">
        <f>SUMIF('Sunday Race 3-13-22'!$B$11:$B$25,$C205,'Sunday Race 3-13-22'!$AV$11:$AV$25)</f>
        <v>0</v>
      </c>
      <c r="AV205" s="174">
        <f>SUMIF('Sunday Race 3-13-22'!$B$11:$B$25,$C205,'Sunday Race 3-13-22'!$AW$11:$AW$25)</f>
        <v>0</v>
      </c>
      <c r="AW205" s="174">
        <f>SUMIF('Sunday Race 3-13-22'!$B$11:$B$25,$C205,'Sunday Race 3-13-22'!$AX$11:$AX$25)</f>
        <v>0</v>
      </c>
      <c r="AX205" s="174">
        <f>SUMIF('Sunday Race 3-13-22'!$B$11:$B$25,$C205,'Sunday Race 3-13-22'!$AY$11:$AY$25)</f>
        <v>0</v>
      </c>
      <c r="AY205" s="174">
        <f>SUMIF('Saturday Race 3-19-22'!$B$11:$B$15,$C205,'Saturday Race 3-19-22'!$AU$11:$AU$15)</f>
        <v>0</v>
      </c>
      <c r="AZ205" s="174">
        <f>SUMIF('Saturday Race 3-19-22'!$B$11:$B$15,$C205,'Saturday Race 3-19-22'!$AV$11:$AV$15)</f>
        <v>0</v>
      </c>
      <c r="BA205" s="174">
        <f>SUMIF('Saturday Race 3-19-22'!$B$11:$B$15,$C205,'Saturday Race 3-19-22'!$AW$11:$AW$15)</f>
        <v>0</v>
      </c>
      <c r="BB205" s="174">
        <f>SUMIF('Saturday Race 3-19-22'!$B$11:$B$15,$C205,'Saturday Race 3-19-22'!$AX$11:$AX$15)</f>
        <v>0</v>
      </c>
      <c r="BC205" s="174">
        <f>SUMIF('Saturday Race 3-19-22'!$B$11:$B$15,$C205,'Saturday Race 3-19-22'!$AY$11:$AY$15)</f>
        <v>0</v>
      </c>
      <c r="BD205" s="174">
        <f>SUMIF('Sunday Races 4-10-22'!$B$11:$B$26,$C205,'Sunday Races 4-10-22'!$AU$11:$AU$26)</f>
        <v>0</v>
      </c>
      <c r="BE205" s="174">
        <f>SUMIF('Sunday Races 4-10-22'!$B$11:$B$26,$C205,'Sunday Races 4-10-22'!$AV$11:$AV$26)</f>
        <v>0</v>
      </c>
      <c r="BF205" s="174">
        <f>SUMIF('Sunday Races 4-10-22'!$B$11:$B$26,$C205,'Sunday Races 4-10-22'!$AW$11:$AW$26)</f>
        <v>0</v>
      </c>
      <c r="BG205" s="174">
        <f>SUMIF('Sunday Races 4-10-22'!$B$11:$B$26,$C205,'Sunday Races 4-10-22'!$AX$11:$AX$26)</f>
        <v>0</v>
      </c>
      <c r="BH205" s="174">
        <f>SUMIF('Sunday Races 4-10-22'!$B$11:$B$26,$C205,'Sunday Races 4-10-22'!$AY$11:$AY$26)</f>
        <v>0</v>
      </c>
      <c r="BI205" s="174">
        <f>SUMIF('Sunday Races 5-1-22'!$B$11:$B$28,$C205,'Sunday Races 5-1-22'!$AU$11:$AU$28)</f>
        <v>0</v>
      </c>
      <c r="BJ205" s="174">
        <f>SUMIF('Sunday Races 5-1-22'!$B$11:$B$28,$C205,'Sunday Races 5-1-22'!$AV$11:$AV$28)</f>
        <v>0</v>
      </c>
      <c r="BK205" s="174">
        <f>SUMIF('Sunday Races 5-1-22'!$B$11:$B$28,$C205,'Sunday Races 5-1-22'!$AW$11:$AW$28)</f>
        <v>0</v>
      </c>
      <c r="BL205" s="174">
        <f>SUMIF('Sunday Races 5-1-22'!$B$11:$B$28,$C205,'Sunday Races 5-1-22'!$AX$11:$AX$28)</f>
        <v>0</v>
      </c>
      <c r="BM205" s="174">
        <f>SUMIF('Sunday Races 5-1-22'!$B$11:$B$28,$C205,'Sunday Races 5-1-22'!$AY$11:$AY$28)</f>
        <v>0</v>
      </c>
      <c r="BN205" s="174">
        <f>SUMIF('Sunday Races 6-5-22'!$B$11:$B$28,$C205,'Sunday Races 6-5-22'!$AU$11:$AU$28)</f>
        <v>0</v>
      </c>
      <c r="BO205" s="174">
        <f>SUMIF('Sunday Races 6-5-22'!$B$11:$B$28,$C205,'Sunday Races 6-5-22'!$AV$11:$AV$28)</f>
        <v>0</v>
      </c>
      <c r="BP205" s="174">
        <f>SUMIF('Sunday Races 6-5-22'!$B$11:$B$28,$C205,'Sunday Races 6-5-22'!$AW$11:$AW$28)</f>
        <v>0</v>
      </c>
      <c r="BQ205" s="174">
        <f>SUMIF('Sunday Races 6-5-22'!$B$11:$B$28,$C205,'Sunday Races 6-5-22'!$AX$11:$AX$28)</f>
        <v>0</v>
      </c>
      <c r="BR205" s="174">
        <f>SUMIF('Sunday Races 6-5-22'!$B$11:$B$28,$C205,'Sunday Races 6-5-22'!$AY$11:$AY$28)</f>
        <v>0</v>
      </c>
      <c r="BS205" s="174">
        <f>SUMIF('Sunday Races 6-12-22'!$B$11:$B$24,$C205,'Sunday Races 6-12-22'!$AU$11:$AU$24)</f>
        <v>0</v>
      </c>
      <c r="BT205" s="174">
        <f>SUMIF('Sunday Races 6-12-22'!$B$11:$B$24,$C205,'Sunday Races 6-12-22'!$AV$11:$AV$24)</f>
        <v>0</v>
      </c>
      <c r="BU205" s="174">
        <f>SUMIF('Sunday Races 6-12-22'!$B$11:$B$24,$C205,'Sunday Races 6-12-22'!$AW$11:$AW$24)</f>
        <v>0</v>
      </c>
      <c r="BV205" s="174">
        <f>SUMIF('Sunday Races 6-12-22'!$B$11:$B$24,$C205,'Sunday Races 6-12-22'!$AX$11:$AX$24)</f>
        <v>0</v>
      </c>
      <c r="BW205" s="174">
        <f>SUMIF('Sunday Races 6-12-22'!$B$11:$B$24,$C205,'Sunday Races 6-12-22'!$AY$11:$AY$24)</f>
        <v>0</v>
      </c>
      <c r="BX205" s="174">
        <f>SUMIF('Saturday Races 6-18-22'!$B$11:$B$24,$C205,'Saturday Races 6-18-22'!$AU$11:$AU$24)</f>
        <v>0</v>
      </c>
      <c r="BY205" s="174">
        <f>SUMIF('Saturday Races 6-18-22'!$B$11:$B$24,$C205,'Saturday Races 6-18-22'!$AV$11:$AV$24)</f>
        <v>0</v>
      </c>
      <c r="BZ205" s="174">
        <f>SUMIF('Saturday Races 6-18-22'!$B$11:$B$24,$C205,'Saturday Races 6-18-22'!$AW$11:$AW$24)</f>
        <v>0</v>
      </c>
      <c r="CA205" s="174">
        <f>SUMIF('Saturday Races 6-18-22'!$B$11:$B$24,$C205,'Saturday Races 6-18-22'!$AX$11:$AX$24)</f>
        <v>0</v>
      </c>
      <c r="CB205" s="174">
        <f>SUMIF('Saturday Races 6-18-22'!$B$11:$B$24,$C205,'Saturday Races 6-18-22'!$AY$11:$AY$24)</f>
        <v>0</v>
      </c>
      <c r="CC205" s="174">
        <f>SUMIF('Sunday Races 7-3-22'!$B$11:$B$26,$C205,'Sunday Races 7-3-22'!$AU$11:$AU$26)</f>
        <v>0</v>
      </c>
      <c r="CD205" s="174">
        <f>SUMIF('Sunday Races 7-3-22'!$B$11:$B$26,$C205,'Sunday Races 7-3-22'!$AV$11:$AV$26)</f>
        <v>0</v>
      </c>
      <c r="CE205" s="174">
        <f>SUMIF('Sunday Races 7-3-22'!$B$11:$B$26,$C205,'Sunday Races 7-3-22'!$AW$11:$AW$26)</f>
        <v>0</v>
      </c>
      <c r="CF205" s="174">
        <f>SUMIF('Sunday Races 7-3-22'!$B$11:$B$26,$C205,'Sunday Races 7-3-22'!$AX$11:$AX$26)</f>
        <v>0</v>
      </c>
      <c r="CG205" s="174">
        <f>SUMIF('Sunday Races 7-3-22'!$B$11:$B$26,$C205,'Sunday Races 7-3-22'!$AY$11:$AY$26)</f>
        <v>0</v>
      </c>
      <c r="CH205" s="174">
        <f>SUMIF('Sunday Races 7-31-22'!$B$11:$B$26,$C205,'Sunday Races 7-31-22'!$AU$11:$AU$26)</f>
        <v>0</v>
      </c>
      <c r="CI205" s="174">
        <f>SUMIF('Sunday Races 7-31-22'!$B$11:$B$26,$C205,'Sunday Races 7-31-22'!$AV$11:$AV$26)</f>
        <v>0</v>
      </c>
      <c r="CJ205" s="174">
        <f>SUMIF('Sunday Races 7-31-22'!$B$11:$B$26,$C205,'Sunday Races 7-31-22'!$AW$11:$AW$26)</f>
        <v>0</v>
      </c>
      <c r="CK205" s="174">
        <f>SUMIF('Sunday Races 7-31-22'!$B$11:$B$26,$C205,'Sunday Races 7-31-22'!$AX$11:$AX$26)</f>
        <v>0</v>
      </c>
      <c r="CL205" s="174">
        <f>SUMIF('Sunday Races 7-31-22'!$B$11:$B$26,$C205,'Sunday Races 7-31-22'!$AY$11:$AY$26)</f>
        <v>0</v>
      </c>
      <c r="CM205" s="174">
        <f>SUMIF('Sunday Races 8-14-22'!$B$11:$B$26,$C205,'Sunday Races 8-14-22'!$AU$11:$AU$26)</f>
        <v>0</v>
      </c>
      <c r="CN205" s="174">
        <f>SUMIF('Sunday Races 8-14-22'!$B$11:$B$26,$C205,'Sunday Races 8-14-22'!$AV$11:$AV$26)</f>
        <v>0</v>
      </c>
      <c r="CO205" s="174">
        <f>SUMIF('Sunday Races 8-14-22'!$B$11:$B$26,$C205,'Sunday Races 8-14-22'!$AW$11:$AW$26)</f>
        <v>0</v>
      </c>
      <c r="CP205" s="174">
        <f>SUMIF('Sunday Races 8-14-22'!$B$11:$B$26,$C205,'Sunday Races 8-14-22'!$AX$11:$AX$26)</f>
        <v>0</v>
      </c>
      <c r="CQ205" s="174">
        <f>SUMIF('Sunday Races 8-14-22'!$B$11:$B$26,$C205,'Sunday Races 8-14-22'!$AY$11:$AY$26)</f>
        <v>0</v>
      </c>
      <c r="CR205" s="174">
        <f>SUMIF('Saturday Races 8-20-22'!$B$11:$B$26,$C205,'Saturday Races 8-20-22'!$AU$11:$AU$26)</f>
        <v>0</v>
      </c>
      <c r="CS205" s="174">
        <f>SUMIF('Saturday Races 8-20-22'!$B$11:$B$26,$C205,'Saturday Races 8-20-22'!$AV$11:$AV$26)</f>
        <v>0</v>
      </c>
      <c r="CT205" s="174">
        <f>SUMIF('Saturday Races 8-20-22'!$B$11:$B$26,$C205,'Saturday Races 8-20-22'!$AW$11:$AW$26)</f>
        <v>0</v>
      </c>
      <c r="CU205" s="174">
        <f>SUMIF('Saturday Races 8-20-22'!$B$11:$B$26,$C205,'Saturday Races 8-20-22'!$AX$11:$AX$26)</f>
        <v>0</v>
      </c>
      <c r="CV205" s="174">
        <f>SUMIF('Saturday Races 8-20-22'!$B$11:$B$26,$C205,'Saturday Races 8-20-22'!$AY$11:$AY$26)</f>
        <v>0</v>
      </c>
      <c r="CW205" s="174">
        <f>SUMIF('Sunday Races 9-11-22'!$B$11:$B$20,$C205,'Sunday Races 9-11-22'!$AU$11:$AU$20)</f>
        <v>0</v>
      </c>
      <c r="CX205" s="174">
        <f>SUMIF('Sunday Races 9-11-22'!$B$11:$B$20,$C205,'Sunday Races 9-11-22'!$AV$11:$AV$20)</f>
        <v>0</v>
      </c>
      <c r="CY205" s="174">
        <f>SUMIF('Sunday Races 9-11-22'!$B$11:$B$20,$C205,'Sunday Races 9-11-22'!$AW$11:$AW$20)</f>
        <v>0</v>
      </c>
      <c r="CZ205" s="174">
        <f>SUMIF('Sunday Races 9-11-22'!$B$11:$B$20,$C205,'Sunday Races 9-11-22'!$AX$11:$AX$20)</f>
        <v>0</v>
      </c>
      <c r="DA205" s="174">
        <f>SUMIF('Sunday Races 9-11-22'!$B$11:$B$20,$C205,'Sunday Races 9-11-22'!$AY$11:$AY$20)</f>
        <v>0</v>
      </c>
      <c r="DB205" s="174">
        <f>SUMIF('Sunday Races 10-9-22'!$B$11:$B$21,$C205,'Sunday Races 10-9-22'!$AU$11:$AU$21)</f>
        <v>0</v>
      </c>
      <c r="DC205" s="174">
        <f>SUMIF('Sunday Races 10-9-22'!$B$11:$B$21,$C205,'Sunday Races 10-9-22'!$AV$11:$AV$21)</f>
        <v>0</v>
      </c>
      <c r="DD205" s="174">
        <f>SUMIF('Sunday Races 10-9-22'!$B$11:$B$21,$C205,'Sunday Races 10-9-22'!$AW$11:$AW$21)</f>
        <v>0</v>
      </c>
      <c r="DE205" s="174">
        <f>SUMIF('Sunday Races 10-9-22'!$B$11:$B$21,$C205,'Sunday Races 10-9-22'!$AX$11:$AX$21)</f>
        <v>0</v>
      </c>
      <c r="DF205" s="174">
        <f>SUMIF('Sunday Races 10-9-22'!$B$11:$B$21,$C205,'Sunday Races 10-9-22'!$AY$11:$AY$21)</f>
        <v>0</v>
      </c>
      <c r="DG205" s="174">
        <f>SUMIF('Sunday Races 10-23-22'!$B$11:$B$22,$C205,'Sunday Races 10-23-22'!$AU$11:$AU$22)</f>
        <v>0</v>
      </c>
      <c r="DH205" s="174">
        <f>SUMIF('Sunday Races 10-23-22'!$B$11:$B$22,$C205,'Sunday Races 10-23-22'!$AV$11:$AV$22)</f>
        <v>0</v>
      </c>
      <c r="DI205" s="174">
        <f>SUMIF('Sunday Races 10-23-22'!$B$11:$B$22,$C205,'Sunday Races 10-23-22'!$AW$11:$AW$22)</f>
        <v>0</v>
      </c>
      <c r="DJ205" s="174">
        <f>SUMIF('Sunday Races 10-23-22'!$B$11:$B$22,$C205,'Sunday Races 10-23-22'!$AX$11:$AX$22)</f>
        <v>0</v>
      </c>
      <c r="DK205" s="174">
        <f>SUMIF('Sunday Races 10-23-22'!$B$11:$B$22,$C205,'Sunday Races 10-23-22'!$AY$11:$AY$22)</f>
        <v>0</v>
      </c>
      <c r="DL205" s="175"/>
      <c r="DM205" s="176"/>
      <c r="DN205" s="177">
        <f t="shared" ref="DN205:DW205" si="211">LARGE($K205:$DL205,DN$3)</f>
        <v>0</v>
      </c>
      <c r="DO205" s="177">
        <f t="shared" si="211"/>
        <v>0</v>
      </c>
      <c r="DP205" s="177">
        <f t="shared" si="211"/>
        <v>0</v>
      </c>
      <c r="DQ205" s="177">
        <f t="shared" si="211"/>
        <v>0</v>
      </c>
      <c r="DR205" s="177">
        <f t="shared" si="211"/>
        <v>0</v>
      </c>
      <c r="DS205" s="177">
        <f t="shared" si="211"/>
        <v>0</v>
      </c>
      <c r="DT205" s="177">
        <f t="shared" si="211"/>
        <v>0</v>
      </c>
      <c r="DU205" s="177">
        <f t="shared" si="211"/>
        <v>0</v>
      </c>
      <c r="DV205" s="177">
        <f t="shared" si="211"/>
        <v>0</v>
      </c>
      <c r="DW205" s="177">
        <f t="shared" si="211"/>
        <v>0</v>
      </c>
      <c r="DX205" s="177">
        <f t="shared" ref="DX205:EG205" si="212">LARGE($K205:$DL205,DX$3)</f>
        <v>0</v>
      </c>
      <c r="DY205" s="177">
        <f t="shared" si="212"/>
        <v>0</v>
      </c>
      <c r="DZ205" s="177">
        <f t="shared" si="212"/>
        <v>0</v>
      </c>
      <c r="EA205" s="177">
        <f t="shared" si="212"/>
        <v>0</v>
      </c>
      <c r="EB205" s="177">
        <f t="shared" si="212"/>
        <v>0</v>
      </c>
      <c r="EC205" s="177">
        <f t="shared" si="212"/>
        <v>0</v>
      </c>
      <c r="ED205" s="177">
        <f t="shared" si="212"/>
        <v>0</v>
      </c>
      <c r="EE205" s="177">
        <f t="shared" si="212"/>
        <v>0</v>
      </c>
      <c r="EF205" s="177">
        <f t="shared" si="212"/>
        <v>0</v>
      </c>
      <c r="EG205" s="177">
        <f t="shared" si="212"/>
        <v>0</v>
      </c>
      <c r="EH205" s="177">
        <f t="shared" ref="EH205:EQ205" si="213">LARGE($K205:$DL205,EH$3)</f>
        <v>0</v>
      </c>
      <c r="EI205" s="177">
        <f t="shared" si="213"/>
        <v>0</v>
      </c>
      <c r="EJ205" s="177">
        <f t="shared" si="213"/>
        <v>0</v>
      </c>
      <c r="EK205" s="177">
        <f t="shared" si="213"/>
        <v>0</v>
      </c>
      <c r="EL205" s="177">
        <f t="shared" si="213"/>
        <v>0</v>
      </c>
      <c r="EM205" s="177">
        <f t="shared" si="213"/>
        <v>0</v>
      </c>
      <c r="EN205" s="177">
        <f t="shared" si="213"/>
        <v>0</v>
      </c>
      <c r="EO205" s="177">
        <f t="shared" si="213"/>
        <v>0</v>
      </c>
      <c r="EP205" s="177">
        <f t="shared" si="213"/>
        <v>0</v>
      </c>
      <c r="EQ205" s="177">
        <f t="shared" si="213"/>
        <v>0</v>
      </c>
      <c r="ER205" s="177">
        <f t="shared" ref="ER205:FA205" si="214">LARGE($K205:$DL205,ER$3)</f>
        <v>0</v>
      </c>
      <c r="ES205" s="177">
        <f t="shared" si="214"/>
        <v>0</v>
      </c>
      <c r="ET205" s="177">
        <f t="shared" si="214"/>
        <v>0</v>
      </c>
      <c r="EU205" s="177">
        <f t="shared" si="214"/>
        <v>0</v>
      </c>
      <c r="EV205" s="177">
        <f t="shared" si="214"/>
        <v>0</v>
      </c>
      <c r="EW205" s="177">
        <f t="shared" si="214"/>
        <v>0</v>
      </c>
      <c r="EX205" s="177">
        <f t="shared" si="214"/>
        <v>0</v>
      </c>
      <c r="EY205" s="177">
        <f t="shared" si="214"/>
        <v>0</v>
      </c>
      <c r="EZ205" s="177">
        <f t="shared" si="214"/>
        <v>0</v>
      </c>
      <c r="FA205" s="177">
        <f t="shared" si="214"/>
        <v>0</v>
      </c>
      <c r="FB205" s="177">
        <f t="shared" ref="FB205:FK205" si="215">LARGE($K205:$DL205,FB$3)</f>
        <v>0</v>
      </c>
      <c r="FC205" s="177">
        <f t="shared" si="215"/>
        <v>0</v>
      </c>
      <c r="FD205" s="177">
        <f t="shared" si="215"/>
        <v>0</v>
      </c>
      <c r="FE205" s="177">
        <f t="shared" si="215"/>
        <v>0</v>
      </c>
      <c r="FF205" s="177">
        <f t="shared" si="215"/>
        <v>0</v>
      </c>
      <c r="FG205" s="177">
        <f t="shared" si="215"/>
        <v>0</v>
      </c>
      <c r="FH205" s="177">
        <f t="shared" si="215"/>
        <v>0</v>
      </c>
      <c r="FI205" s="177">
        <f t="shared" si="215"/>
        <v>0</v>
      </c>
      <c r="FJ205" s="177">
        <f t="shared" si="215"/>
        <v>0</v>
      </c>
      <c r="FK205" s="177">
        <f t="shared" si="215"/>
        <v>0</v>
      </c>
      <c r="FL205" s="177">
        <f t="shared" ref="FL205:FZ205" si="216">LARGE($K205:$DL205,FL$3)</f>
        <v>0</v>
      </c>
      <c r="FM205" s="177">
        <f t="shared" si="216"/>
        <v>0</v>
      </c>
      <c r="FN205" s="177">
        <f t="shared" si="216"/>
        <v>0</v>
      </c>
      <c r="FO205" s="177">
        <f t="shared" si="216"/>
        <v>0</v>
      </c>
      <c r="FP205" s="177">
        <f t="shared" si="216"/>
        <v>0</v>
      </c>
      <c r="FQ205" s="177">
        <f t="shared" si="216"/>
        <v>0</v>
      </c>
      <c r="FR205" s="177">
        <f t="shared" si="216"/>
        <v>0</v>
      </c>
      <c r="FS205" s="177">
        <f t="shared" si="216"/>
        <v>0</v>
      </c>
      <c r="FT205" s="177">
        <f t="shared" si="216"/>
        <v>0</v>
      </c>
      <c r="FU205" s="177">
        <f t="shared" si="216"/>
        <v>0</v>
      </c>
      <c r="FV205" s="177">
        <f t="shared" si="216"/>
        <v>0</v>
      </c>
      <c r="FW205" s="177">
        <f t="shared" si="216"/>
        <v>0</v>
      </c>
      <c r="FX205" s="177">
        <f t="shared" si="216"/>
        <v>0</v>
      </c>
      <c r="FY205" s="177">
        <f t="shared" si="216"/>
        <v>0</v>
      </c>
      <c r="FZ205" s="177">
        <f t="shared" si="216"/>
        <v>0</v>
      </c>
      <c r="GA205" s="177"/>
      <c r="GB205" s="229">
        <f t="shared" si="189"/>
        <v>0</v>
      </c>
      <c r="GC205" s="229">
        <f t="shared" si="190"/>
        <v>0</v>
      </c>
      <c r="GD205" s="174">
        <f>SUMIF('One Day 12-04-21 Scots'!$B$11:$B$24,$C205,'One Day 12-04-21 Scots'!$AU$11:$AU$24)</f>
        <v>0</v>
      </c>
      <c r="GE205" s="174">
        <f>SUMIF('One Day 12-04-21 Scots'!$B$11:$B$24,$C205,'One Day 12-04-21 Scots'!$AV$11:$AV$24)</f>
        <v>0</v>
      </c>
      <c r="GF205" s="174">
        <f>SUMIF('One Day 12-04-21 Scots'!$B$11:$B$24,$C205,'One Day 12-04-21 Scots'!$AW$11:$AW$24)</f>
        <v>0</v>
      </c>
      <c r="GG205" s="174">
        <f>SUMIF('One Day 12-04-21 Scots'!$B$11:$B$24,$C205,'One Day 12-04-21 Scots'!$AX$11:$AX$24)</f>
        <v>0</v>
      </c>
      <c r="GH205" s="174">
        <f>SUMIF('One Day 12-04-21 Scots'!$B$11:$B$24,$C205,'One Day 12-04-21 Scots'!$AY$11:$AY$24)</f>
        <v>0</v>
      </c>
      <c r="GI205" s="174">
        <f>SUMIF('One Day 12-04-21 Thistles'!$B$11:$B$25,$C205,'One Day 12-04-21 Thistles'!$AU$11:$AU$25)</f>
        <v>0</v>
      </c>
      <c r="GJ205" s="174">
        <f>SUMIF('One Day 12-04-21 Thistles'!$B$11:$B$25,$C205,'One Day 12-04-21 Thistles'!$AV$11:$AV$25)</f>
        <v>0</v>
      </c>
      <c r="GK205" s="174">
        <f>SUMIF('One Day 12-04-21 Thistles'!$B$11:$B$25,$C205,'One Day 12-04-21 Thistles'!$AW$11:$AW$25)</f>
        <v>0</v>
      </c>
      <c r="GL205" s="174">
        <f>SUMIF('One Day 12-04-21 Thistles'!$B$11:$B$25,$C205,'One Day 12-04-21 Thistles'!$AX$11:$AX$25)</f>
        <v>0</v>
      </c>
      <c r="GM205" s="174">
        <f>SUMIF('One Day 12-04-21 Thistles'!$B$11:$B$25,$C205,'One Day 12-04-21 Thistles'!$AY$11:$AY$25)</f>
        <v>0</v>
      </c>
      <c r="GN205" s="174">
        <f>SUMIF('Chili One Day 2-12-22 Scots'!$B$11:$B$27,$C205,'Chili One Day 2-12-22 Scots'!$AU$11:$AU$27)</f>
        <v>0</v>
      </c>
      <c r="GO205" s="174">
        <f>SUMIF('Chili One Day 2-12-22 Scots'!$B$11:$B$27,$C205,'Chili One Day 2-12-22 Scots'!$AV$11:$AV$27)</f>
        <v>0</v>
      </c>
      <c r="GP205" s="174">
        <f>SUMIF('Chili One Day 2-12-22 Scots'!$B$11:$B$27,$C205,'Chili One Day 2-12-22 Scots'!$AW$11:$AW$27)</f>
        <v>0</v>
      </c>
      <c r="GQ205" s="174">
        <f>SUMIF('Chili One Day 2-12-22 Scots'!$B$11:$B$27,$C205,'Chili One Day 2-12-22 Scots'!$AX$11:$AX$27)</f>
        <v>0</v>
      </c>
      <c r="GR205" s="174">
        <f>SUMIF('Chili One Day 2-12-22 Scots'!$B$11:$B$27,$C205,'Chili One Day 2-12-22 Scots'!$AY$11:$AY$27)</f>
        <v>0</v>
      </c>
      <c r="GS205" s="174">
        <f>SUMIF('Chili One Day 2-12-22 Thistles'!$B$11:$B$27,$C205,'Chili One Day 2-12-22 Thistles'!$AU$11:$AU$27)</f>
        <v>0</v>
      </c>
      <c r="GT205" s="174">
        <f>SUMIF('Chili One Day 2-12-22 Thistles'!$B$11:$B$27,$C205,'Chili One Day 2-12-22 Thistles'!$AV$11:$AV$27)</f>
        <v>0</v>
      </c>
      <c r="GU205" s="174">
        <f>SUMIF('Chili One Day 2-12-22 Thistles'!$B$11:$B$27,$C205,'Chili One Day 2-12-22 Thistles'!$AW$11:$AW$27)</f>
        <v>0</v>
      </c>
      <c r="GV205" s="174">
        <f>SUMIF('Chili One Day 2-12-22 Thistles'!$B$11:$B$27,$C205,'Chili One Day 2-12-22 Thistles'!$AX$11:$AX$27)</f>
        <v>0</v>
      </c>
      <c r="GW205" s="174">
        <f>SUMIF('Chili One Day 2-12-22 Thistles'!$B$11:$B$27,$C205,'Chili One Day 2-12-22 Thistles'!$AY$11:$AY$27)</f>
        <v>0</v>
      </c>
      <c r="GX205" s="174">
        <f>SUMIF('Ironman One Day 3-5-22 FS'!$B$11:$B$26,$C205,'Ironman One Day 3-5-22 FS'!$AU$11:$AU$26)</f>
        <v>0</v>
      </c>
      <c r="GY205" s="174">
        <f>SUMIF('Ironman One Day 3-5-22 FS'!$B$11:$B$26,$C205,'Ironman One Day 3-5-22 FS'!$AV$11:$AV$26)</f>
        <v>0</v>
      </c>
      <c r="GZ205" s="174">
        <f>SUMIF('Ironman One Day 3-5-22 FS'!$B$11:$B$26,$C205,'Ironman One Day 3-5-22 FS'!$AW$11:$AW$26)</f>
        <v>0</v>
      </c>
      <c r="HA205" s="174">
        <f>SUMIF('Ironman One Day 3-5-22 FS'!$B$11:$B$26,$C205,'Ironman One Day 3-5-22 FS'!$AX$11:$AX$26)</f>
        <v>0</v>
      </c>
      <c r="HB205" s="174">
        <f>SUMIF('Ironman One Day 3-5-22 FS'!$B$11:$B$26,$C205,'Ironman One Day 3-5-22 FS'!$AY$11:$AY$26)</f>
        <v>0</v>
      </c>
      <c r="HC205" s="174">
        <f>SUMIF('Ironman One Day 3-5-22 420'!$B$11:$B$26,$C205,'Ironman One Day 3-5-22 420'!$AU$11:$AU$26)</f>
        <v>0</v>
      </c>
      <c r="HD205" s="174">
        <f>SUMIF('Ironman One Day 3-5-22 420'!$B$11:$B$26,$C205,'Ironman One Day 3-5-22 420'!$AV$11:$AV$26)</f>
        <v>0</v>
      </c>
      <c r="HE205" s="174">
        <f>SUMIF('Ironman One Day 3-5-22 420'!$B$11:$B$26,$C205,'Ironman One Day 3-5-22 420'!$AW$11:$AW$26)</f>
        <v>0</v>
      </c>
      <c r="HF205" s="174">
        <f>SUMIF('Ironman One Day 3-5-22 420'!$B$11:$B$26,$C205,'Ironman One Day 3-5-22 420'!$AX$11:$AX$26)</f>
        <v>0</v>
      </c>
      <c r="HG205" s="174">
        <f>SUMIF('Ironman One Day 3-5-22 420'!$B$11:$B$26,$C205,'Ironman One Day 3-5-22 420'!$AY$11:$AY$26)</f>
        <v>0</v>
      </c>
      <c r="HH205" s="174">
        <f>SUMIF('Easter One Day 4-16-22 FS'!$B$11:$B$25,$C205,'Easter One Day 4-16-22 FS'!$AU$11:$AU$25)</f>
        <v>0</v>
      </c>
      <c r="HI205" s="174">
        <f>SUMIF('Easter One Day 4-16-22 FS'!$B$11:$B$25,$C205,'Easter One Day 4-16-22 FS'!$AV$11:$AV$25)</f>
        <v>0</v>
      </c>
      <c r="HJ205" s="174">
        <f>SUMIF('Easter One Day 4-16-22 FS'!$B$11:$B$25,$C205,'Easter One Day 4-16-22 FS'!$AW$11:$AW$25)</f>
        <v>0</v>
      </c>
      <c r="HK205" s="174">
        <f>SUMIF('Easter One Day 4-16-22 FS'!$B$11:$B$25,$C205,'Easter One Day 4-16-22 FS'!$AX$11:$AX$25)</f>
        <v>0</v>
      </c>
      <c r="HL205" s="174">
        <f>SUMIF('Easter One Day 4-16-22 FS'!$B$11:$B$25,$C205,'Easter One Day 4-16-22 FS'!$AY$11:$AY$25)</f>
        <v>0</v>
      </c>
      <c r="HM205" s="174">
        <f>SUMIF('Easter One Day 4-16-22 TH'!$B$11:$B$25,$C205,'Easter One Day 4-16-22 TH'!$AU$11:$AU$25)</f>
        <v>0</v>
      </c>
      <c r="HN205" s="174">
        <f>SUMIF('Easter One Day 4-16-22 TH'!$B$11:$B$25,$C205,'Easter One Day 4-16-22 TH'!$AV$11:$AV$25)</f>
        <v>0</v>
      </c>
      <c r="HO205" s="174">
        <f>SUMIF('Easter One Day 4-16-22 TH'!$B$11:$B$25,$C205,'Easter One Day 4-16-22 TH'!$AW$11:$AW$25)</f>
        <v>0</v>
      </c>
      <c r="HP205" s="174">
        <f>SUMIF('Easter One Day 4-16-22 TH'!$B$11:$B$25,$C205,'Easter One Day 4-16-22 TH'!$AX$11:$AX$25)</f>
        <v>0</v>
      </c>
      <c r="HQ205" s="174">
        <f>SUMIF('Easter One Day 4-16-22 TH'!$B$11:$B$25,$C205,'Easter One Day 4-16-22 TH'!$AY$11:$AY$25)</f>
        <v>0</v>
      </c>
      <c r="HR205" s="174">
        <f>SUMIF('Long Distance Race 5-7-22'!$B$11:$B$25,$C205,'Long Distance Race 5-7-22'!$AU$11:$AU$25)</f>
        <v>0</v>
      </c>
      <c r="HS205" s="174">
        <f>SUMIF('Long Distance Race 5-7-22'!$B$11:$B$18,$C205,'Long Distance Race 5-7-22'!$AV$11:$AV$18)</f>
        <v>0</v>
      </c>
      <c r="HT205" s="174">
        <f>SUMIF('Long Distance Race 5-7-22'!$B$11:$B$18,$C205,'Long Distance Race 5-7-22'!$AW$11:$AW$18)</f>
        <v>0</v>
      </c>
      <c r="HU205" s="174">
        <f>SUMIF('Long Distance Race 5-7-22'!$B$11:$B$18,$C205,'Long Distance Race 5-7-22'!$AX$11:$AX$18)</f>
        <v>0</v>
      </c>
      <c r="HV205" s="174">
        <f>SUMIF('Long Distance Race 5-7-22'!$B$11:$B$18,$C205,'Long Distance Race 5-7-22'!$AY$11:$AY$18)</f>
        <v>0</v>
      </c>
      <c r="HW205" s="174">
        <f>SUMIF('Memorial Day Regatta 5-28-22 Op'!$B$11:$B$25,$C205,'Memorial Day Regatta 5-28-22 Op'!$AU$11:$AU$25)</f>
        <v>0</v>
      </c>
      <c r="HX205" s="174">
        <f>SUMIF('Memorial Day Regatta 5-28-22 Op'!$B$11:$B$18,$C205,'Memorial Day Regatta 5-28-22 Op'!$AV$11:$AV$18)</f>
        <v>0</v>
      </c>
      <c r="HY205" s="174">
        <f>SUMIF('Memorial Day Regatta 5-28-22 Op'!$B$11:$B$18,$C205,'Memorial Day Regatta 5-28-22 Op'!$AW$11:$AW$18)</f>
        <v>0</v>
      </c>
      <c r="HZ205" s="174">
        <f>SUMIF('Memorial Day Regatta 5-28-22 Op'!$B$11:$B$18,$C205,'Memorial Day Regatta 5-28-22 Op'!$AX$11:$AX$18)</f>
        <v>0</v>
      </c>
      <c r="IA205" s="174">
        <f>SUMIF('Memorial Day Regatta 5-28-22 Op'!$B$11:$B$18,$C205,'Memorial Day Regatta 5-28-22 Op'!$AY$11:$AY$18)</f>
        <v>0</v>
      </c>
      <c r="IB205" s="174">
        <f>SUMIF('Caldwell Cup 6-25-22 TH'!$B$11:$B$25,$C205,'Caldwell Cup 6-25-22 TH'!$AU$11:$AU$25)</f>
        <v>0</v>
      </c>
      <c r="IC205" s="174">
        <f>SUMIF('Caldwell Cup 6-25-22 TH'!$B$11:$B$25,$C205,'Caldwell Cup 6-25-22 TH'!$AV$11:$AV$25)</f>
        <v>0</v>
      </c>
      <c r="ID205" s="174">
        <f>SUMIF('Caldwell Cup 6-25-22 TH'!$B$11:$B$25,$C205,'Caldwell Cup 6-25-22 TH'!$AW$11:$AW$25)</f>
        <v>0</v>
      </c>
      <c r="IE205" s="174">
        <f>SUMIF('Caldwell Cup 6-25-22 TH'!$B$11:$B$25,$C205,'Caldwell Cup 6-25-22 TH'!$AX$11:$AX$25)</f>
        <v>0</v>
      </c>
      <c r="IF205" s="174">
        <f>SUMIF('Caldwell Cup 6-25-22 TH'!$B$11:$B$25,$C205,'Caldwell Cup 6-25-22 TH'!$AY$11:$AY$25)</f>
        <v>0</v>
      </c>
      <c r="IG205" s="174">
        <f>SUMIF('Caldwell Cup 6-25-22 FS'!$B$11:$B$21,$C205,'Caldwell Cup 6-25-22 FS'!$AU$11:$AU$21)</f>
        <v>0</v>
      </c>
      <c r="IH205" s="174">
        <f>SUMIF('Caldwell Cup 6-25-22 FS'!$B$11:$B$21,$C205,'Caldwell Cup 6-25-22 FS'!$AV$11:$AV$21)</f>
        <v>0</v>
      </c>
      <c r="II205" s="174">
        <f>SUMIF('Caldwell Cup 6-25-22 FS'!$B$11:$B$21,$C205,'Caldwell Cup 6-25-22 FS'!$AW$11:$AW$21)</f>
        <v>0</v>
      </c>
      <c r="IJ205" s="174">
        <f>SUMIF('Caldwell Cup 6-25-22 FS'!$B$11:$B$21,$C205,'Caldwell Cup 6-25-22 FS'!$AX$11:$AX$21)</f>
        <v>0</v>
      </c>
      <c r="IK205" s="174">
        <f>SUMIF('Caldwell Cup 6-25-22 FS'!$B$11:$B$21,$C205,'Caldwell Cup 6-25-22 FS'!$AY$11:$AY$21)</f>
        <v>0</v>
      </c>
      <c r="IL205" s="174">
        <f>SUMIF('Caldwell Cup 6-25-22 Lasers'!$B$11:$B$23,$C205,'Caldwell Cup 6-25-22 Lasers'!$AU$11:$AU$23)</f>
        <v>0</v>
      </c>
      <c r="IM205" s="174">
        <f>SUMIF('Caldwell Cup 6-25-22 Lasers'!$B$11:$B$23,$C205,'Caldwell Cup 6-25-22 Lasers'!$AV$11:$AV$23)</f>
        <v>0</v>
      </c>
      <c r="IN205" s="174">
        <f>SUMIF('Caldwell Cup 6-25-22 Lasers'!$B$11:$B$23,$C205,'Caldwell Cup 6-25-22 Lasers'!$AW$11:$AW$23)</f>
        <v>0</v>
      </c>
      <c r="IO205" s="174">
        <f>SUMIF('Caldwell Cup 6-25-22 Lasers'!$B$11:$B$23,$C205,'Caldwell Cup 6-25-22 Lasers'!$AX$11:$AX$23)</f>
        <v>0</v>
      </c>
      <c r="IP205" s="174">
        <f>SUMIF('Caldwell Cup 6-25-22 Lasers'!$B$11:$B$23,$C205,'Caldwell Cup 6-25-22 Lasers'!$AY$11:$AY$23)</f>
        <v>0</v>
      </c>
      <c r="IQ205" s="174">
        <f>SUMIF('Labor Day Regatta 9-3-22 FS'!$B$11:$B$30,$C205,'Labor Day Regatta 9-3-22 FS'!$AU$11:$AU$30)</f>
        <v>0</v>
      </c>
      <c r="IR205" s="174">
        <f>SUMIF('Labor Day Regatta 9-3-22 FS'!$B$11:$B$30,$C205,'Labor Day Regatta 9-3-22 FS'!$AV$11:$AV$30)</f>
        <v>0</v>
      </c>
      <c r="IS205" s="174">
        <f>SUMIF('Labor Day Regatta 9-3-22 FS'!$B$11:$B$30,$C205,'Labor Day Regatta 9-3-22 FS'!$AW$11:$AW$30)</f>
        <v>0</v>
      </c>
      <c r="IT205" s="174">
        <f>SUMIF('Labor Day Regatta 9-3-22 FS'!$B$11:$B$30,$C205,'Labor Day Regatta 9-3-22 FS'!$AX$11:$AX$30)</f>
        <v>0</v>
      </c>
      <c r="IU205" s="174">
        <f>SUMIF('Labor Day Regatta 9-3-22 FS'!$B$11:$B$30,$C205,'Labor Day Regatta 9-3-22 FS'!$AY$11:$AY$30)</f>
        <v>0</v>
      </c>
      <c r="IV205" s="174">
        <f>SUMIF('2022-09-17 Leukemia Cup FS'!$B$11:$B$26,$C205,'2022-09-17 Leukemia Cup FS'!$AU$11:$AU$26)</f>
        <v>0</v>
      </c>
      <c r="IW205" s="174">
        <f>SUMIF('2022-09-17 Leukemia Cup FS'!$B$11:$B$26,$C205,'2022-09-17 Leukemia Cup FS'!$AV$11:$AV$26)</f>
        <v>0</v>
      </c>
      <c r="IX205" s="174">
        <f>SUMIF('2022-09-17 Leukemia Cup FS'!$B$11:$B$26,$C205,'2022-09-17 Leukemia Cup FS'!$AW$11:$AW$26)</f>
        <v>0</v>
      </c>
      <c r="IY205" s="174">
        <f>SUMIF('2022-09-17 Leukemia Cup FS'!$B$11:$B$26,$C205,'2022-09-17 Leukemia Cup FS'!$AX$11:$AX$26)</f>
        <v>0</v>
      </c>
      <c r="IZ205" s="174">
        <f>SUMIF('2022-09-17 Leukemia Cup FS'!$B$11:$B$26,$C205,'2022-09-17 Leukemia Cup FS'!$AY$11:$AY$26)</f>
        <v>0</v>
      </c>
      <c r="JA205" s="174">
        <f>SUMIF('2022-09-17 Leukemia Cup TH'!$B$11:$B$28,$C205,'2022-09-17 Leukemia Cup TH'!$AU$11:$AU$28)</f>
        <v>0</v>
      </c>
      <c r="JB205" s="174">
        <f>SUMIF('2022-09-17 Leukemia Cup TH'!$B$11:$B$28,$C205,'2022-09-17 Leukemia Cup TH'!$AV$11:$AV$28)</f>
        <v>0</v>
      </c>
      <c r="JC205" s="174">
        <f>SUMIF('2022-09-17 Leukemia Cup TH'!$B$11:$B$28,$C205,'2022-09-17 Leukemia Cup TH'!$AW$11:$AW$28)</f>
        <v>0</v>
      </c>
      <c r="JD205" s="174">
        <f>SUMIF('2022-09-17 Leukemia Cup TH'!$B$11:$B$28,$C205,'2022-09-17 Leukemia Cup TH'!$AX$11:$AX$28)</f>
        <v>0</v>
      </c>
      <c r="JE205" s="174">
        <f>SUMIF('2022-09-17 Leukemia Cup TH'!$B$11:$B$28,$C205,'2022-09-17 Leukemia Cup TH'!$AY$11:$AY$28)</f>
        <v>0</v>
      </c>
      <c r="JF205" s="174">
        <f>SUMIF('Smith-Berry LDR 9-24-22'!$B$11:$B$30,$C205,'Smith-Berry LDR 9-24-22'!$AU$11:$AU$30)</f>
        <v>0</v>
      </c>
      <c r="JG205" s="174">
        <f>SUMIF('Smith-Berry LDR 9-24-22'!$B$11:$B$30,$C205,'Smith-Berry LDR 9-24-22'!$AV$11:$AV$30)</f>
        <v>0</v>
      </c>
      <c r="JH205" s="174">
        <f>SUMIF('Smith-Berry LDR 9-24-22'!$B$11:$B$30,$C205,'Smith-Berry LDR 9-24-22'!$AW$11:$AW$30)</f>
        <v>0</v>
      </c>
      <c r="JI205" s="174">
        <f>SUMIF('Smith-Berry LDR 9-24-22'!$B$11:$B$30,$C205,'Smith-Berry LDR 9-24-22'!$AX$11:$AX$30)</f>
        <v>0</v>
      </c>
      <c r="JJ205" s="174">
        <f>SUMIF('Smith-Berry LDR 9-24-22'!$B$11:$B$30,$C205,'Smith-Berry LDR 9-24-22'!$AY$11:$AY$30)</f>
        <v>0</v>
      </c>
      <c r="JK205" s="174">
        <f>SUMIF('Great Scot 10-1-22 Cham'!$B$11:$B$38,$C205,'Great Scot 10-1-22 Cham'!$AU$11:$AU$38)</f>
        <v>0</v>
      </c>
      <c r="JL205" s="174">
        <f>SUMIF('Great Scot 10-1-22 Cham'!$B$11:$B$38,$C205,'Great Scot 10-1-22 Cham'!$AV$11:$AV$38)</f>
        <v>0</v>
      </c>
      <c r="JM205" s="174">
        <f>SUMIF('Great Scot 10-1-22 Cham'!$B$11:$B$38,$C205,'Great Scot 10-1-22 Cham'!$AW$11:$AW$38)</f>
        <v>0</v>
      </c>
      <c r="JN205" s="174">
        <f>SUMIF('Great Scot 10-1-22 Cham'!$B$11:$B$38,$C205,'Great Scot 10-1-22 Cham'!$AX$11:$AX$38)</f>
        <v>0</v>
      </c>
      <c r="JO205" s="174">
        <f>SUMIF('Great Scot 10-1-22 Cham'!$B$11:$B$38,$C205,'Great Scot 10-1-22 Cham'!$AY$11:$AY$38)</f>
        <v>0</v>
      </c>
      <c r="JP205" s="174">
        <f>SUMIF('Great Scot 10-1-22 Chal'!$B$11:$B$28,$C205,'Great Scot 10-1-22 Chal'!$AU$11:$AU$28)</f>
        <v>0</v>
      </c>
      <c r="JQ205" s="174">
        <f>SUMIF('Great Scot 10-1-22 Chal'!$B$11:$B$28,$C205,'Great Scot 10-1-22 Chal'!$AV$11:$AV$28)</f>
        <v>0</v>
      </c>
      <c r="JR205" s="174">
        <f>SUMIF('Great Scot 10-1-22 Chal'!$B$11:$B$28,$C205,'Great Scot 10-1-22 Chal'!$AW$11:$AW$28)</f>
        <v>0</v>
      </c>
      <c r="JS205" s="174">
        <f>SUMIF('Great Scot 10-1-22 Chal'!$B$11:$B$28,$C205,'Great Scot 10-1-22 Chal'!$AX$11:$AX$28)</f>
        <v>0</v>
      </c>
      <c r="JT205" s="174">
        <f>SUMIF('Great Scot 10-1-22 Chal'!$B$11:$B$28,$C205,'Great Scot 10-1-22 Chal'!$AY$11:$AY$28)</f>
        <v>0</v>
      </c>
      <c r="JU205" s="174">
        <f>SUMIF('Great Pumpkin Regatta 10-15-22'!$B$11:$B$54,$C205,'Great Pumpkin Regatta 10-15-22'!$AU$11:$AU$54)</f>
        <v>0</v>
      </c>
      <c r="JV205" s="174">
        <f>SUMIF('Great Pumpkin Regatta 10-15-22'!$B$11:$B$54,$C205,'Great Pumpkin Regatta 10-15-22'!$AV$11:$AV$54)</f>
        <v>0</v>
      </c>
      <c r="JW205" s="174">
        <f>SUMIF('Great Pumpkin Regatta 10-15-22'!$B$11:$B$54,$C205,'Great Pumpkin Regatta 10-15-22'!$AW$11:$AW$54)</f>
        <v>0</v>
      </c>
      <c r="JX205" s="174">
        <f>SUMIF('Great Pumpkin Regatta 10-15-22'!$B$11:$B$54,$C205,'Great Pumpkin Regatta 10-15-22'!$AX$11:$AX$54)</f>
        <v>0</v>
      </c>
      <c r="JY205" s="174">
        <f>SUMIF('Great Pumpkin Regatta 10-15-22'!$B$11:$B$54,$C205,'Great Pumpkin Regatta 10-15-22'!$AY$11:$AY$54)</f>
        <v>0</v>
      </c>
      <c r="JZ205" s="174">
        <f>SUMIF('One Day Regatta 10-29-22 FS'!$B$11:$B$19,$C205,'One Day Regatta 10-29-22 FS'!$AU$11:$AU$19)</f>
        <v>0</v>
      </c>
      <c r="KA205" s="174">
        <f>SUMIF('One Day Regatta 10-29-22 FS'!$B$11:$B$19,$C205,'One Day Regatta 10-29-22 FS'!$AV$11:$AV$19)</f>
        <v>0</v>
      </c>
      <c r="KB205" s="174">
        <f>SUMIF('One Day Regatta 10-29-22 FS'!$B$11:$B$19,$C205,'One Day Regatta 10-29-22 FS'!$AW$11:$AW$19)</f>
        <v>0</v>
      </c>
      <c r="KC205" s="174">
        <f>SUMIF('One Day Regatta 10-29-22 FS'!$B$11:$B$19,$C205,'One Day Regatta 10-29-22 FS'!$AX$11:$AX$19)</f>
        <v>0</v>
      </c>
      <c r="KD205" s="174">
        <f>SUMIF('One Day Regatta 10-29-22 FS'!$B$11:$B$19,$C205,'One Day Regatta 10-29-22 FS'!$AY$11:$AY$19)</f>
        <v>0</v>
      </c>
    </row>
    <row r="206" spans="1:290" s="180" customFormat="1" ht="15" customHeight="1" x14ac:dyDescent="0.2">
      <c r="A206" s="178"/>
      <c r="B206" s="178"/>
      <c r="C206" s="178"/>
      <c r="D206" s="178"/>
      <c r="E206" s="178"/>
      <c r="F206" s="178"/>
      <c r="G206" s="179"/>
      <c r="H206" s="179"/>
      <c r="I206" s="178"/>
      <c r="J206" s="179"/>
      <c r="K206" s="196">
        <f t="shared" ref="K206:AP206" si="217">COUNTIF(K5:K205,"&gt;0")</f>
        <v>6</v>
      </c>
      <c r="L206" s="196">
        <f t="shared" si="217"/>
        <v>7</v>
      </c>
      <c r="M206" s="196">
        <f t="shared" si="217"/>
        <v>7</v>
      </c>
      <c r="N206" s="196">
        <f t="shared" si="217"/>
        <v>6</v>
      </c>
      <c r="O206" s="196">
        <f t="shared" si="217"/>
        <v>6</v>
      </c>
      <c r="P206" s="196">
        <f t="shared" si="217"/>
        <v>6</v>
      </c>
      <c r="Q206" s="196">
        <f t="shared" si="217"/>
        <v>4</v>
      </c>
      <c r="R206" s="196">
        <f t="shared" si="217"/>
        <v>0</v>
      </c>
      <c r="S206" s="196">
        <f t="shared" si="217"/>
        <v>0</v>
      </c>
      <c r="T206" s="196">
        <f t="shared" si="217"/>
        <v>0</v>
      </c>
      <c r="U206" s="196">
        <f t="shared" si="217"/>
        <v>9</v>
      </c>
      <c r="V206" s="196">
        <f t="shared" si="217"/>
        <v>9</v>
      </c>
      <c r="W206" s="196">
        <f t="shared" si="217"/>
        <v>8</v>
      </c>
      <c r="X206" s="196">
        <f t="shared" si="217"/>
        <v>8</v>
      </c>
      <c r="Y206" s="196">
        <f t="shared" si="217"/>
        <v>5</v>
      </c>
      <c r="Z206" s="196">
        <f t="shared" si="217"/>
        <v>4</v>
      </c>
      <c r="AA206" s="196">
        <f t="shared" si="217"/>
        <v>4</v>
      </c>
      <c r="AB206" s="196">
        <f t="shared" si="217"/>
        <v>4</v>
      </c>
      <c r="AC206" s="196">
        <f t="shared" si="217"/>
        <v>0</v>
      </c>
      <c r="AD206" s="196">
        <f t="shared" si="217"/>
        <v>0</v>
      </c>
      <c r="AE206" s="196">
        <f t="shared" si="217"/>
        <v>4</v>
      </c>
      <c r="AF206" s="196">
        <f t="shared" si="217"/>
        <v>0</v>
      </c>
      <c r="AG206" s="196">
        <f t="shared" si="217"/>
        <v>0</v>
      </c>
      <c r="AH206" s="196">
        <f t="shared" si="217"/>
        <v>0</v>
      </c>
      <c r="AI206" s="196">
        <f t="shared" si="217"/>
        <v>0</v>
      </c>
      <c r="AJ206" s="196">
        <f t="shared" si="217"/>
        <v>11</v>
      </c>
      <c r="AK206" s="196">
        <f t="shared" si="217"/>
        <v>11</v>
      </c>
      <c r="AL206" s="196">
        <f t="shared" si="217"/>
        <v>7</v>
      </c>
      <c r="AM206" s="196">
        <f t="shared" si="217"/>
        <v>0</v>
      </c>
      <c r="AN206" s="196">
        <f t="shared" si="217"/>
        <v>0</v>
      </c>
      <c r="AO206" s="196">
        <f t="shared" si="217"/>
        <v>3</v>
      </c>
      <c r="AP206" s="196">
        <f t="shared" si="217"/>
        <v>3</v>
      </c>
      <c r="AQ206" s="196">
        <f t="shared" ref="AQ206:BV206" si="218">COUNTIF(AQ5:AQ205,"&gt;0")</f>
        <v>3</v>
      </c>
      <c r="AR206" s="196">
        <f t="shared" si="218"/>
        <v>3</v>
      </c>
      <c r="AS206" s="196">
        <f t="shared" si="218"/>
        <v>0</v>
      </c>
      <c r="AT206" s="196">
        <f t="shared" si="218"/>
        <v>7</v>
      </c>
      <c r="AU206" s="196">
        <f t="shared" si="218"/>
        <v>6</v>
      </c>
      <c r="AV206" s="196">
        <f t="shared" si="218"/>
        <v>6</v>
      </c>
      <c r="AW206" s="196">
        <f t="shared" si="218"/>
        <v>6</v>
      </c>
      <c r="AX206" s="196">
        <f t="shared" si="218"/>
        <v>0</v>
      </c>
      <c r="AY206" s="196">
        <f t="shared" si="218"/>
        <v>4</v>
      </c>
      <c r="AZ206" s="196">
        <f t="shared" si="218"/>
        <v>4</v>
      </c>
      <c r="BA206" s="196">
        <f t="shared" si="218"/>
        <v>4</v>
      </c>
      <c r="BB206" s="196">
        <f t="shared" si="218"/>
        <v>4</v>
      </c>
      <c r="BC206" s="196">
        <f t="shared" si="218"/>
        <v>0</v>
      </c>
      <c r="BD206" s="196">
        <f t="shared" si="218"/>
        <v>4</v>
      </c>
      <c r="BE206" s="196">
        <f t="shared" si="218"/>
        <v>4</v>
      </c>
      <c r="BF206" s="196">
        <f t="shared" si="218"/>
        <v>4</v>
      </c>
      <c r="BG206" s="196">
        <f t="shared" si="218"/>
        <v>0</v>
      </c>
      <c r="BH206" s="196">
        <f t="shared" si="218"/>
        <v>0</v>
      </c>
      <c r="BI206" s="196">
        <f t="shared" si="218"/>
        <v>4</v>
      </c>
      <c r="BJ206" s="196">
        <f t="shared" si="218"/>
        <v>4</v>
      </c>
      <c r="BK206" s="196">
        <f t="shared" si="218"/>
        <v>3</v>
      </c>
      <c r="BL206" s="196">
        <f t="shared" si="218"/>
        <v>5</v>
      </c>
      <c r="BM206" s="196">
        <f t="shared" si="218"/>
        <v>0</v>
      </c>
      <c r="BN206" s="196">
        <f t="shared" si="218"/>
        <v>6</v>
      </c>
      <c r="BO206" s="196">
        <f t="shared" si="218"/>
        <v>7</v>
      </c>
      <c r="BP206" s="196">
        <f t="shared" si="218"/>
        <v>0</v>
      </c>
      <c r="BQ206" s="196">
        <f t="shared" si="218"/>
        <v>0</v>
      </c>
      <c r="BR206" s="196">
        <f t="shared" si="218"/>
        <v>0</v>
      </c>
      <c r="BS206" s="196">
        <f t="shared" si="218"/>
        <v>4</v>
      </c>
      <c r="BT206" s="196">
        <f t="shared" si="218"/>
        <v>3</v>
      </c>
      <c r="BU206" s="196">
        <f t="shared" si="218"/>
        <v>4</v>
      </c>
      <c r="BV206" s="196">
        <f t="shared" si="218"/>
        <v>3</v>
      </c>
      <c r="BW206" s="196">
        <f t="shared" ref="BW206:DB206" si="219">COUNTIF(BW5:BW205,"&gt;0")</f>
        <v>0</v>
      </c>
      <c r="BX206" s="196">
        <f t="shared" si="219"/>
        <v>6</v>
      </c>
      <c r="BY206" s="196">
        <f t="shared" si="219"/>
        <v>3</v>
      </c>
      <c r="BZ206" s="196">
        <f t="shared" si="219"/>
        <v>3</v>
      </c>
      <c r="CA206" s="196">
        <f t="shared" si="219"/>
        <v>0</v>
      </c>
      <c r="CB206" s="196">
        <f t="shared" si="219"/>
        <v>0</v>
      </c>
      <c r="CC206" s="196">
        <f t="shared" si="219"/>
        <v>3</v>
      </c>
      <c r="CD206" s="196">
        <f t="shared" si="219"/>
        <v>3</v>
      </c>
      <c r="CE206" s="196">
        <f t="shared" si="219"/>
        <v>3</v>
      </c>
      <c r="CF206" s="196">
        <f t="shared" si="219"/>
        <v>0</v>
      </c>
      <c r="CG206" s="196">
        <f t="shared" si="219"/>
        <v>0</v>
      </c>
      <c r="CH206" s="196">
        <f t="shared" si="219"/>
        <v>9</v>
      </c>
      <c r="CI206" s="196">
        <f t="shared" si="219"/>
        <v>9</v>
      </c>
      <c r="CJ206" s="196">
        <f t="shared" si="219"/>
        <v>9</v>
      </c>
      <c r="CK206" s="196">
        <f t="shared" si="219"/>
        <v>0</v>
      </c>
      <c r="CL206" s="196">
        <f t="shared" si="219"/>
        <v>0</v>
      </c>
      <c r="CM206" s="196">
        <f t="shared" si="219"/>
        <v>6</v>
      </c>
      <c r="CN206" s="196">
        <f t="shared" si="219"/>
        <v>6</v>
      </c>
      <c r="CO206" s="196">
        <f t="shared" si="219"/>
        <v>6</v>
      </c>
      <c r="CP206" s="196">
        <f t="shared" si="219"/>
        <v>0</v>
      </c>
      <c r="CQ206" s="196">
        <f t="shared" si="219"/>
        <v>0</v>
      </c>
      <c r="CR206" s="196">
        <f t="shared" si="219"/>
        <v>6</v>
      </c>
      <c r="CS206" s="196">
        <f t="shared" si="219"/>
        <v>6</v>
      </c>
      <c r="CT206" s="196">
        <f t="shared" si="219"/>
        <v>0</v>
      </c>
      <c r="CU206" s="196">
        <f t="shared" si="219"/>
        <v>0</v>
      </c>
      <c r="CV206" s="196">
        <f t="shared" si="219"/>
        <v>0</v>
      </c>
      <c r="CW206" s="196">
        <f t="shared" si="219"/>
        <v>6</v>
      </c>
      <c r="CX206" s="196">
        <f t="shared" si="219"/>
        <v>6</v>
      </c>
      <c r="CY206" s="196">
        <f t="shared" si="219"/>
        <v>5</v>
      </c>
      <c r="CZ206" s="196">
        <f t="shared" si="219"/>
        <v>0</v>
      </c>
      <c r="DA206" s="196">
        <f t="shared" si="219"/>
        <v>0</v>
      </c>
      <c r="DB206" s="196">
        <f t="shared" si="219"/>
        <v>9</v>
      </c>
      <c r="DC206" s="196">
        <f t="shared" ref="DC206:EH206" si="220">COUNTIF(DC5:DC205,"&gt;0")</f>
        <v>5</v>
      </c>
      <c r="DD206" s="196">
        <f t="shared" si="220"/>
        <v>5</v>
      </c>
      <c r="DE206" s="196">
        <f t="shared" si="220"/>
        <v>0</v>
      </c>
      <c r="DF206" s="196">
        <f t="shared" si="220"/>
        <v>0</v>
      </c>
      <c r="DG206" s="196">
        <f t="shared" si="220"/>
        <v>3</v>
      </c>
      <c r="DH206" s="196">
        <f t="shared" si="220"/>
        <v>0</v>
      </c>
      <c r="DI206" s="196">
        <f t="shared" si="220"/>
        <v>0</v>
      </c>
      <c r="DJ206" s="196">
        <f t="shared" si="220"/>
        <v>0</v>
      </c>
      <c r="DK206" s="196">
        <f t="shared" si="220"/>
        <v>0</v>
      </c>
      <c r="DL206" s="178"/>
      <c r="DM206" s="178"/>
      <c r="GD206" s="196">
        <f t="shared" ref="GD206:HI206" si="221">COUNTIF(GD5:GD205,"&gt;0")</f>
        <v>5</v>
      </c>
      <c r="GE206" s="196">
        <f t="shared" si="221"/>
        <v>5</v>
      </c>
      <c r="GF206" s="196">
        <f t="shared" si="221"/>
        <v>5</v>
      </c>
      <c r="GG206" s="196">
        <f t="shared" si="221"/>
        <v>5</v>
      </c>
      <c r="GH206" s="196">
        <f t="shared" si="221"/>
        <v>0</v>
      </c>
      <c r="GI206" s="196">
        <f t="shared" si="221"/>
        <v>4</v>
      </c>
      <c r="GJ206" s="196">
        <f t="shared" si="221"/>
        <v>5</v>
      </c>
      <c r="GK206" s="196">
        <f t="shared" si="221"/>
        <v>5</v>
      </c>
      <c r="GL206" s="196">
        <f t="shared" si="221"/>
        <v>5</v>
      </c>
      <c r="GM206" s="196">
        <f t="shared" si="221"/>
        <v>0</v>
      </c>
      <c r="GN206" s="196">
        <f t="shared" si="221"/>
        <v>11</v>
      </c>
      <c r="GO206" s="196">
        <f t="shared" si="221"/>
        <v>11</v>
      </c>
      <c r="GP206" s="196">
        <f t="shared" si="221"/>
        <v>11</v>
      </c>
      <c r="GQ206" s="196">
        <f t="shared" si="221"/>
        <v>0</v>
      </c>
      <c r="GR206" s="196">
        <f t="shared" si="221"/>
        <v>0</v>
      </c>
      <c r="GS206" s="196">
        <f t="shared" si="221"/>
        <v>8</v>
      </c>
      <c r="GT206" s="196">
        <f t="shared" si="221"/>
        <v>7</v>
      </c>
      <c r="GU206" s="196">
        <f t="shared" si="221"/>
        <v>6</v>
      </c>
      <c r="GV206" s="196">
        <f t="shared" si="221"/>
        <v>0</v>
      </c>
      <c r="GW206" s="196">
        <f t="shared" si="221"/>
        <v>0</v>
      </c>
      <c r="GX206" s="196">
        <f t="shared" si="221"/>
        <v>8</v>
      </c>
      <c r="GY206" s="196">
        <f t="shared" si="221"/>
        <v>4</v>
      </c>
      <c r="GZ206" s="196">
        <f t="shared" si="221"/>
        <v>4</v>
      </c>
      <c r="HA206" s="196">
        <f t="shared" si="221"/>
        <v>0</v>
      </c>
      <c r="HB206" s="196">
        <f t="shared" si="221"/>
        <v>0</v>
      </c>
      <c r="HC206" s="196">
        <f t="shared" si="221"/>
        <v>1</v>
      </c>
      <c r="HD206" s="196">
        <f t="shared" si="221"/>
        <v>0</v>
      </c>
      <c r="HE206" s="196">
        <f t="shared" si="221"/>
        <v>0</v>
      </c>
      <c r="HF206" s="196">
        <f t="shared" si="221"/>
        <v>0</v>
      </c>
      <c r="HG206" s="196">
        <f t="shared" si="221"/>
        <v>0</v>
      </c>
      <c r="HH206" s="196">
        <f t="shared" si="221"/>
        <v>6</v>
      </c>
      <c r="HI206" s="196">
        <f t="shared" si="221"/>
        <v>6</v>
      </c>
      <c r="HJ206" s="196">
        <f t="shared" ref="HJ206:IO206" si="222">COUNTIF(HJ5:HJ205,"&gt;0")</f>
        <v>0</v>
      </c>
      <c r="HK206" s="196">
        <f t="shared" si="222"/>
        <v>0</v>
      </c>
      <c r="HL206" s="196">
        <f t="shared" si="222"/>
        <v>0</v>
      </c>
      <c r="HM206" s="196">
        <f t="shared" si="222"/>
        <v>3</v>
      </c>
      <c r="HN206" s="196">
        <f t="shared" si="222"/>
        <v>3</v>
      </c>
      <c r="HO206" s="196">
        <f t="shared" si="222"/>
        <v>0</v>
      </c>
      <c r="HP206" s="196">
        <f t="shared" si="222"/>
        <v>0</v>
      </c>
      <c r="HQ206" s="196">
        <f t="shared" si="222"/>
        <v>0</v>
      </c>
      <c r="HR206" s="196">
        <f t="shared" si="222"/>
        <v>7</v>
      </c>
      <c r="HS206" s="196">
        <f t="shared" si="222"/>
        <v>0</v>
      </c>
      <c r="HT206" s="196">
        <f t="shared" si="222"/>
        <v>0</v>
      </c>
      <c r="HU206" s="196">
        <f t="shared" si="222"/>
        <v>0</v>
      </c>
      <c r="HV206" s="196">
        <f t="shared" si="222"/>
        <v>0</v>
      </c>
      <c r="HW206" s="196">
        <f t="shared" si="222"/>
        <v>7</v>
      </c>
      <c r="HX206" s="196">
        <f t="shared" si="222"/>
        <v>6</v>
      </c>
      <c r="HY206" s="196">
        <f t="shared" si="222"/>
        <v>7</v>
      </c>
      <c r="HZ206" s="196">
        <f t="shared" si="222"/>
        <v>0</v>
      </c>
      <c r="IA206" s="196">
        <f t="shared" si="222"/>
        <v>0</v>
      </c>
      <c r="IB206" s="196">
        <f t="shared" si="222"/>
        <v>9</v>
      </c>
      <c r="IC206" s="196">
        <f t="shared" si="222"/>
        <v>10</v>
      </c>
      <c r="ID206" s="196">
        <f t="shared" si="222"/>
        <v>10</v>
      </c>
      <c r="IE206" s="196">
        <f t="shared" si="222"/>
        <v>11</v>
      </c>
      <c r="IF206" s="196">
        <f t="shared" si="222"/>
        <v>0</v>
      </c>
      <c r="IG206" s="196">
        <f t="shared" si="222"/>
        <v>10</v>
      </c>
      <c r="IH206" s="196">
        <f t="shared" si="222"/>
        <v>10</v>
      </c>
      <c r="II206" s="196">
        <f t="shared" si="222"/>
        <v>10</v>
      </c>
      <c r="IJ206" s="196">
        <f t="shared" si="222"/>
        <v>10</v>
      </c>
      <c r="IK206" s="196">
        <f t="shared" si="222"/>
        <v>0</v>
      </c>
      <c r="IL206" s="196">
        <f t="shared" si="222"/>
        <v>3</v>
      </c>
      <c r="IM206" s="196">
        <f t="shared" si="222"/>
        <v>3</v>
      </c>
      <c r="IN206" s="196">
        <f t="shared" si="222"/>
        <v>3</v>
      </c>
      <c r="IO206" s="196">
        <f t="shared" si="222"/>
        <v>3</v>
      </c>
      <c r="IP206" s="196">
        <f t="shared" ref="IP206:JU206" si="223">COUNTIF(IP5:IP205,"&gt;0")</f>
        <v>0</v>
      </c>
      <c r="IQ206" s="196">
        <f t="shared" si="223"/>
        <v>6</v>
      </c>
      <c r="IR206" s="196">
        <f t="shared" si="223"/>
        <v>6</v>
      </c>
      <c r="IS206" s="196">
        <f t="shared" si="223"/>
        <v>6</v>
      </c>
      <c r="IT206" s="196">
        <f t="shared" si="223"/>
        <v>0</v>
      </c>
      <c r="IU206" s="196">
        <f t="shared" si="223"/>
        <v>0</v>
      </c>
      <c r="IV206" s="196">
        <f t="shared" si="223"/>
        <v>9</v>
      </c>
      <c r="IW206" s="196">
        <f t="shared" si="223"/>
        <v>9</v>
      </c>
      <c r="IX206" s="196">
        <f t="shared" si="223"/>
        <v>0</v>
      </c>
      <c r="IY206" s="196">
        <f t="shared" si="223"/>
        <v>0</v>
      </c>
      <c r="IZ206" s="196">
        <f t="shared" si="223"/>
        <v>0</v>
      </c>
      <c r="JA206" s="196">
        <f t="shared" si="223"/>
        <v>5</v>
      </c>
      <c r="JB206" s="196">
        <f t="shared" si="223"/>
        <v>5</v>
      </c>
      <c r="JC206" s="196">
        <f t="shared" si="223"/>
        <v>0</v>
      </c>
      <c r="JD206" s="196">
        <f t="shared" si="223"/>
        <v>0</v>
      </c>
      <c r="JE206" s="196">
        <f t="shared" si="223"/>
        <v>0</v>
      </c>
      <c r="JF206" s="196">
        <f t="shared" si="223"/>
        <v>5</v>
      </c>
      <c r="JG206" s="196">
        <f t="shared" si="223"/>
        <v>0</v>
      </c>
      <c r="JH206" s="196">
        <f t="shared" si="223"/>
        <v>0</v>
      </c>
      <c r="JI206" s="196">
        <f t="shared" si="223"/>
        <v>0</v>
      </c>
      <c r="JJ206" s="196">
        <f t="shared" si="223"/>
        <v>0</v>
      </c>
      <c r="JK206" s="196">
        <f t="shared" si="223"/>
        <v>14</v>
      </c>
      <c r="JL206" s="196">
        <f t="shared" si="223"/>
        <v>14</v>
      </c>
      <c r="JM206" s="196">
        <f t="shared" si="223"/>
        <v>14</v>
      </c>
      <c r="JN206" s="196">
        <f t="shared" si="223"/>
        <v>13</v>
      </c>
      <c r="JO206" s="196">
        <f t="shared" si="223"/>
        <v>13</v>
      </c>
      <c r="JP206" s="196">
        <f t="shared" si="223"/>
        <v>9</v>
      </c>
      <c r="JQ206" s="196">
        <f t="shared" si="223"/>
        <v>9</v>
      </c>
      <c r="JR206" s="196">
        <f t="shared" si="223"/>
        <v>8</v>
      </c>
      <c r="JS206" s="196">
        <f t="shared" si="223"/>
        <v>9</v>
      </c>
      <c r="JT206" s="196">
        <f t="shared" si="223"/>
        <v>9</v>
      </c>
      <c r="JU206" s="196">
        <f t="shared" si="223"/>
        <v>27</v>
      </c>
      <c r="JV206" s="196">
        <f t="shared" ref="JV206:LA206" si="224">COUNTIF(JV5:JV205,"&gt;0")</f>
        <v>27</v>
      </c>
      <c r="JW206" s="196">
        <f t="shared" si="224"/>
        <v>27</v>
      </c>
      <c r="JX206" s="196">
        <f t="shared" si="224"/>
        <v>27</v>
      </c>
      <c r="JY206" s="196">
        <f t="shared" si="224"/>
        <v>0</v>
      </c>
      <c r="JZ206" s="196">
        <f t="shared" si="224"/>
        <v>7</v>
      </c>
      <c r="KA206" s="196">
        <f t="shared" si="224"/>
        <v>7</v>
      </c>
      <c r="KB206" s="196">
        <f t="shared" si="224"/>
        <v>7</v>
      </c>
      <c r="KC206" s="196">
        <f t="shared" si="224"/>
        <v>7</v>
      </c>
      <c r="KD206" s="196">
        <f t="shared" si="224"/>
        <v>0</v>
      </c>
    </row>
    <row r="207" spans="1:290" ht="15" customHeight="1" x14ac:dyDescent="0.2">
      <c r="C207" s="181"/>
      <c r="D207" s="230">
        <f>SUM(D5:D205)</f>
        <v>351</v>
      </c>
      <c r="GC207" s="230">
        <f>SUM(GC5:GC205)</f>
        <v>546</v>
      </c>
    </row>
    <row r="208" spans="1:290" ht="15" customHeight="1" x14ac:dyDescent="0.2">
      <c r="D208" s="42" t="s">
        <v>1366</v>
      </c>
      <c r="J208" s="177">
        <f>COUNTIF(K206:DK206,"&gt;0")</f>
        <v>65</v>
      </c>
      <c r="GC208" s="177">
        <f>COUNTIF(GD206:KD206,"&gt;0")</f>
        <v>64</v>
      </c>
    </row>
    <row r="209" spans="4:185" ht="15" customHeight="1" x14ac:dyDescent="0.2">
      <c r="J209" s="177"/>
      <c r="GC209" s="152"/>
    </row>
    <row r="210" spans="4:185" ht="15" customHeight="1" x14ac:dyDescent="0.2">
      <c r="D210" s="230">
        <f>D207+GC207</f>
        <v>897</v>
      </c>
      <c r="J210" s="177"/>
      <c r="GC210" s="152"/>
    </row>
    <row r="211" spans="4:185" ht="15" customHeight="1" x14ac:dyDescent="0.2">
      <c r="D211" s="42" t="s">
        <v>637</v>
      </c>
      <c r="J211" s="177">
        <f>J208+GC208</f>
        <v>129</v>
      </c>
      <c r="GC211" s="152"/>
    </row>
    <row r="212" spans="4:185" ht="15" customHeight="1" x14ac:dyDescent="0.2">
      <c r="GC212" s="152"/>
    </row>
    <row r="213" spans="4:185" ht="15" customHeight="1" x14ac:dyDescent="0.2">
      <c r="D213" s="158"/>
      <c r="GC213" s="152"/>
    </row>
    <row r="214" spans="4:185" ht="15" customHeight="1" x14ac:dyDescent="0.2">
      <c r="D214" s="158"/>
      <c r="GC214" s="152"/>
    </row>
    <row r="215" spans="4:185" ht="15" customHeight="1" x14ac:dyDescent="0.2">
      <c r="D215" s="158"/>
      <c r="GC215" s="152"/>
    </row>
    <row r="216" spans="4:185" ht="15" customHeight="1" x14ac:dyDescent="0.2">
      <c r="GC216" s="152"/>
    </row>
    <row r="217" spans="4:185" ht="15" customHeight="1" x14ac:dyDescent="0.2">
      <c r="GC217" s="152"/>
    </row>
    <row r="218" spans="4:185" ht="15" customHeight="1" x14ac:dyDescent="0.2">
      <c r="GC218" s="152"/>
    </row>
    <row r="219" spans="4:185" ht="15" customHeight="1" x14ac:dyDescent="0.2">
      <c r="GC219" s="152"/>
    </row>
    <row r="220" spans="4:185" ht="15" customHeight="1" x14ac:dyDescent="0.2">
      <c r="GC220" s="152"/>
    </row>
    <row r="221" spans="4:185" ht="15" customHeight="1" x14ac:dyDescent="0.2">
      <c r="GC221" s="152"/>
    </row>
    <row r="222" spans="4:185" ht="15" customHeight="1" x14ac:dyDescent="0.2">
      <c r="GC222" s="152"/>
    </row>
    <row r="223" spans="4:185" ht="15" customHeight="1" x14ac:dyDescent="0.2">
      <c r="GC223" s="152"/>
    </row>
    <row r="224" spans="4:185" ht="15" customHeight="1" x14ac:dyDescent="0.2">
      <c r="GC224" s="152"/>
    </row>
    <row r="225" spans="185:185" ht="15" customHeight="1" x14ac:dyDescent="0.2">
      <c r="GC225" s="152"/>
    </row>
    <row r="226" spans="185:185" ht="15" customHeight="1" x14ac:dyDescent="0.2">
      <c r="GC226" s="152"/>
    </row>
    <row r="227" spans="185:185" ht="15" customHeight="1" x14ac:dyDescent="0.2">
      <c r="GC227" s="152"/>
    </row>
    <row r="228" spans="185:185" ht="15" customHeight="1" x14ac:dyDescent="0.2">
      <c r="GC228" s="152"/>
    </row>
    <row r="229" spans="185:185" ht="15" customHeight="1" x14ac:dyDescent="0.2">
      <c r="GC229" s="152"/>
    </row>
    <row r="230" spans="185:185" ht="15" customHeight="1" x14ac:dyDescent="0.2">
      <c r="GC230" s="152"/>
    </row>
    <row r="231" spans="185:185" ht="15" customHeight="1" x14ac:dyDescent="0.2">
      <c r="GC231" s="152"/>
    </row>
    <row r="232" spans="185:185" ht="15" customHeight="1" x14ac:dyDescent="0.2">
      <c r="GC232" s="152"/>
    </row>
    <row r="233" spans="185:185" ht="15" customHeight="1" x14ac:dyDescent="0.2">
      <c r="GC233" s="152"/>
    </row>
    <row r="234" spans="185:185" ht="15" customHeight="1" x14ac:dyDescent="0.2">
      <c r="GC234" s="152"/>
    </row>
    <row r="235" spans="185:185" ht="15" customHeight="1" x14ac:dyDescent="0.2">
      <c r="GC235" s="152"/>
    </row>
    <row r="236" spans="185:185" ht="15" customHeight="1" x14ac:dyDescent="0.2">
      <c r="GC236" s="152"/>
    </row>
    <row r="237" spans="185:185" ht="15" customHeight="1" x14ac:dyDescent="0.2">
      <c r="GC237" s="152"/>
    </row>
    <row r="238" spans="185:185" ht="15" customHeight="1" x14ac:dyDescent="0.2">
      <c r="GC238" s="152"/>
    </row>
    <row r="239" spans="185:185" ht="15" customHeight="1" x14ac:dyDescent="0.2">
      <c r="GC239" s="152"/>
    </row>
    <row r="240" spans="185:185" ht="15" customHeight="1" x14ac:dyDescent="0.2">
      <c r="GC240" s="152"/>
    </row>
    <row r="241" spans="185:185" ht="15" customHeight="1" x14ac:dyDescent="0.2">
      <c r="GC241" s="152"/>
    </row>
    <row r="242" spans="185:185" ht="15" customHeight="1" x14ac:dyDescent="0.2">
      <c r="GC242" s="152"/>
    </row>
    <row r="243" spans="185:185" ht="15" customHeight="1" x14ac:dyDescent="0.2">
      <c r="GC243" s="152"/>
    </row>
    <row r="244" spans="185:185" ht="15" customHeight="1" x14ac:dyDescent="0.2">
      <c r="GC244" s="152"/>
    </row>
    <row r="245" spans="185:185" ht="15" customHeight="1" x14ac:dyDescent="0.2">
      <c r="GC245" s="152"/>
    </row>
    <row r="246" spans="185:185" ht="15" customHeight="1" x14ac:dyDescent="0.2">
      <c r="GC246" s="152"/>
    </row>
    <row r="247" spans="185:185" ht="15" customHeight="1" x14ac:dyDescent="0.2">
      <c r="GC247" s="152"/>
    </row>
    <row r="248" spans="185:185" ht="15" customHeight="1" x14ac:dyDescent="0.2">
      <c r="GC248" s="152"/>
    </row>
    <row r="249" spans="185:185" ht="15" customHeight="1" x14ac:dyDescent="0.2">
      <c r="GC249" s="152"/>
    </row>
    <row r="250" spans="185:185" ht="15" customHeight="1" x14ac:dyDescent="0.2">
      <c r="GC250" s="152"/>
    </row>
    <row r="251" spans="185:185" ht="15" customHeight="1" x14ac:dyDescent="0.2">
      <c r="GC251" s="152"/>
    </row>
    <row r="252" spans="185:185" ht="15" customHeight="1" x14ac:dyDescent="0.2">
      <c r="GC252" s="152"/>
    </row>
    <row r="253" spans="185:185" ht="15" customHeight="1" x14ac:dyDescent="0.2">
      <c r="GC253" s="152"/>
    </row>
    <row r="254" spans="185:185" ht="15" customHeight="1" x14ac:dyDescent="0.2">
      <c r="GC254" s="152"/>
    </row>
    <row r="255" spans="185:185" ht="15" customHeight="1" x14ac:dyDescent="0.2">
      <c r="GC255" s="152"/>
    </row>
    <row r="256" spans="185:185" ht="15" customHeight="1" x14ac:dyDescent="0.2">
      <c r="GC256" s="152"/>
    </row>
    <row r="257" spans="185:185" ht="15" customHeight="1" x14ac:dyDescent="0.2">
      <c r="GC257" s="152"/>
    </row>
    <row r="258" spans="185:185" ht="15" customHeight="1" x14ac:dyDescent="0.2">
      <c r="GC258" s="152"/>
    </row>
    <row r="259" spans="185:185" ht="15" customHeight="1" x14ac:dyDescent="0.2">
      <c r="GC259" s="152"/>
    </row>
    <row r="260" spans="185:185" ht="15" customHeight="1" x14ac:dyDescent="0.2">
      <c r="GC260" s="152"/>
    </row>
    <row r="261" spans="185:185" ht="15" customHeight="1" x14ac:dyDescent="0.2">
      <c r="GC261" s="152"/>
    </row>
    <row r="262" spans="185:185" ht="15" customHeight="1" x14ac:dyDescent="0.2">
      <c r="GC262" s="152"/>
    </row>
    <row r="263" spans="185:185" ht="15" customHeight="1" x14ac:dyDescent="0.2">
      <c r="GC263" s="152"/>
    </row>
    <row r="264" spans="185:185" ht="15" customHeight="1" x14ac:dyDescent="0.2">
      <c r="GC264" s="152"/>
    </row>
    <row r="265" spans="185:185" ht="15" customHeight="1" x14ac:dyDescent="0.2">
      <c r="GC265" s="152"/>
    </row>
    <row r="266" spans="185:185" ht="15" customHeight="1" x14ac:dyDescent="0.2">
      <c r="GC266" s="152"/>
    </row>
    <row r="267" spans="185:185" ht="15" customHeight="1" x14ac:dyDescent="0.2">
      <c r="GC267" s="152"/>
    </row>
    <row r="268" spans="185:185" ht="15" customHeight="1" x14ac:dyDescent="0.2">
      <c r="GC268" s="152"/>
    </row>
    <row r="269" spans="185:185" ht="15" customHeight="1" x14ac:dyDescent="0.2">
      <c r="GC269" s="152"/>
    </row>
    <row r="270" spans="185:185" ht="15" customHeight="1" x14ac:dyDescent="0.2">
      <c r="GC270" s="152"/>
    </row>
    <row r="271" spans="185:185" ht="15" customHeight="1" x14ac:dyDescent="0.2">
      <c r="GC271" s="152"/>
    </row>
    <row r="272" spans="185:185" ht="15" customHeight="1" x14ac:dyDescent="0.2">
      <c r="GC272" s="152"/>
    </row>
    <row r="273" spans="185:185" ht="15" customHeight="1" x14ac:dyDescent="0.2">
      <c r="GC273" s="152"/>
    </row>
    <row r="274" spans="185:185" ht="15" customHeight="1" x14ac:dyDescent="0.2">
      <c r="GC274" s="152"/>
    </row>
    <row r="275" spans="185:185" ht="15" customHeight="1" x14ac:dyDescent="0.2">
      <c r="GC275" s="152"/>
    </row>
    <row r="276" spans="185:185" ht="15" customHeight="1" x14ac:dyDescent="0.2">
      <c r="GC276" s="152"/>
    </row>
    <row r="277" spans="185:185" ht="15" customHeight="1" x14ac:dyDescent="0.2">
      <c r="GC277" s="152"/>
    </row>
    <row r="278" spans="185:185" ht="15" customHeight="1" x14ac:dyDescent="0.2">
      <c r="GC278" s="152"/>
    </row>
    <row r="279" spans="185:185" ht="15" customHeight="1" x14ac:dyDescent="0.2">
      <c r="GC279" s="152"/>
    </row>
    <row r="280" spans="185:185" ht="15" customHeight="1" x14ac:dyDescent="0.2">
      <c r="GC280" s="152"/>
    </row>
    <row r="281" spans="185:185" ht="15" customHeight="1" x14ac:dyDescent="0.2">
      <c r="GC281" s="152"/>
    </row>
  </sheetData>
  <sortState xmlns:xlrd2="http://schemas.microsoft.com/office/spreadsheetml/2017/richdata2" ref="A40:KD173">
    <sortCondition descending="1" ref="GB40:GB173"/>
  </sortState>
  <mergeCells count="42">
    <mergeCell ref="CH1:CL1"/>
    <mergeCell ref="GN1:GR1"/>
    <mergeCell ref="HW1:IA1"/>
    <mergeCell ref="DG1:DK1"/>
    <mergeCell ref="CM1:CQ1"/>
    <mergeCell ref="IQ1:IU1"/>
    <mergeCell ref="JA1:JE1"/>
    <mergeCell ref="IV1:IZ1"/>
    <mergeCell ref="JZ1:KD1"/>
    <mergeCell ref="DB1:DF1"/>
    <mergeCell ref="AY1:BC1"/>
    <mergeCell ref="HR1:HV1"/>
    <mergeCell ref="IL1:IP1"/>
    <mergeCell ref="JU1:JY1"/>
    <mergeCell ref="JK1:JO1"/>
    <mergeCell ref="JP1:JT1"/>
    <mergeCell ref="JF1:JJ1"/>
    <mergeCell ref="IB1:IF1"/>
    <mergeCell ref="HM1:HQ1"/>
    <mergeCell ref="HH1:HL1"/>
    <mergeCell ref="BS1:BW1"/>
    <mergeCell ref="GS1:GW1"/>
    <mergeCell ref="GX1:HB1"/>
    <mergeCell ref="HC1:HG1"/>
    <mergeCell ref="IG1:IK1"/>
    <mergeCell ref="CC1:CG1"/>
    <mergeCell ref="K1:O1"/>
    <mergeCell ref="GI1:GM1"/>
    <mergeCell ref="AT1:AX1"/>
    <mergeCell ref="GD1:GH1"/>
    <mergeCell ref="AE1:AI1"/>
    <mergeCell ref="AO1:AS1"/>
    <mergeCell ref="BD1:BH1"/>
    <mergeCell ref="P1:T1"/>
    <mergeCell ref="U1:Y1"/>
    <mergeCell ref="Z1:AD1"/>
    <mergeCell ref="AJ1:AN1"/>
    <mergeCell ref="BI1:BM1"/>
    <mergeCell ref="CW1:DA1"/>
    <mergeCell ref="BN1:BR1"/>
    <mergeCell ref="CR1:CV1"/>
    <mergeCell ref="BX1:CB1"/>
  </mergeCells>
  <conditionalFormatting sqref="K25:Y26 AT23:BC26 BI30:BR33 IB25:IF26 HH28:HL33 IB28:IF33 GD28:HB33 AE28:BC33 K28:Y33 DG76:FU103 K36:BW36 GD36:IK37 BX28:CB36 K37:CB37 K19:DA19 K32:DA32 GD19:IP19 GD32:IP32 DG32:GA32 DB28:FU28 CM36:GA37 CR30:FU33 K5:T15 CC5:CL18 K17:T23 U5:AD23 AY21:BC26 GD5:HQ26 AE5:AS26 HR5:HV22 AT5:BW22 IB5:IK23 JZ5:KD22 CM5:GA22 HW5:IA26 BX5:CB26 DG104:GA147 BI39:BR40 CM39:FU40 GD39:HQ40 HW39:IK40 BX39:CB40 CC20:CL40 CR21:CV40 JZ30:KD40 DB5:DF40 IL5:JY40 K39:BC40 DB43:FU72 FV43:GA103 GD41:KD205 K41:GA42 K43:DF147 K148:GA205">
    <cfRule type="cellIs" dxfId="1557" priority="9153" stopIfTrue="1" operator="equal">
      <formula>0</formula>
    </cfRule>
    <cfRule type="cellIs" dxfId="1556" priority="9154" stopIfTrue="1" operator="notEqual">
      <formula>0</formula>
    </cfRule>
  </conditionalFormatting>
  <conditionalFormatting sqref="DL204:FU204">
    <cfRule type="cellIs" dxfId="1555" priority="9121" stopIfTrue="1" operator="equal">
      <formula>0</formula>
    </cfRule>
    <cfRule type="cellIs" dxfId="1554" priority="9122" stopIfTrue="1" operator="notEqual">
      <formula>0</formula>
    </cfRule>
  </conditionalFormatting>
  <conditionalFormatting sqref="DL82:FU82">
    <cfRule type="cellIs" dxfId="1553" priority="8557" stopIfTrue="1" operator="equal">
      <formula>0</formula>
    </cfRule>
    <cfRule type="cellIs" dxfId="1552" priority="8558" stopIfTrue="1" operator="notEqual">
      <formula>0</formula>
    </cfRule>
  </conditionalFormatting>
  <conditionalFormatting sqref="DL63:FU63">
    <cfRule type="cellIs" dxfId="1551" priority="8401" stopIfTrue="1" operator="equal">
      <formula>0</formula>
    </cfRule>
    <cfRule type="cellIs" dxfId="1550" priority="8402" stopIfTrue="1" operator="notEqual">
      <formula>0</formula>
    </cfRule>
  </conditionalFormatting>
  <conditionalFormatting sqref="DL64:FU64">
    <cfRule type="cellIs" dxfId="1549" priority="8245" stopIfTrue="1" operator="equal">
      <formula>0</formula>
    </cfRule>
    <cfRule type="cellIs" dxfId="1548" priority="8246" stopIfTrue="1" operator="notEqual">
      <formula>0</formula>
    </cfRule>
  </conditionalFormatting>
  <conditionalFormatting sqref="DL81:FU81">
    <cfRule type="cellIs" dxfId="1547" priority="8089" stopIfTrue="1" operator="equal">
      <formula>0</formula>
    </cfRule>
    <cfRule type="cellIs" dxfId="1546" priority="8090" stopIfTrue="1" operator="notEqual">
      <formula>0</formula>
    </cfRule>
  </conditionalFormatting>
  <conditionalFormatting sqref="DL80:FU80">
    <cfRule type="cellIs" dxfId="1545" priority="7621" stopIfTrue="1" operator="equal">
      <formula>0</formula>
    </cfRule>
    <cfRule type="cellIs" dxfId="1544" priority="7622" stopIfTrue="1" operator="notEqual">
      <formula>0</formula>
    </cfRule>
  </conditionalFormatting>
  <conditionalFormatting sqref="DL79:FU79">
    <cfRule type="cellIs" dxfId="1543" priority="7465" stopIfTrue="1" operator="equal">
      <formula>0</formula>
    </cfRule>
    <cfRule type="cellIs" dxfId="1542" priority="7466" stopIfTrue="1" operator="notEqual">
      <formula>0</formula>
    </cfRule>
  </conditionalFormatting>
  <conditionalFormatting sqref="DL78:FU78">
    <cfRule type="cellIs" dxfId="1541" priority="6685" stopIfTrue="1" operator="equal">
      <formula>0</formula>
    </cfRule>
    <cfRule type="cellIs" dxfId="1540" priority="6686" stopIfTrue="1" operator="notEqual">
      <formula>0</formula>
    </cfRule>
  </conditionalFormatting>
  <conditionalFormatting sqref="DL77:FU77">
    <cfRule type="cellIs" dxfId="1539" priority="5593" stopIfTrue="1" operator="equal">
      <formula>0</formula>
    </cfRule>
    <cfRule type="cellIs" dxfId="1538" priority="5594" stopIfTrue="1" operator="notEqual">
      <formula>0</formula>
    </cfRule>
  </conditionalFormatting>
  <conditionalFormatting sqref="DL76:FU76">
    <cfRule type="cellIs" dxfId="1537" priority="5437" stopIfTrue="1" operator="equal">
      <formula>0</formula>
    </cfRule>
    <cfRule type="cellIs" dxfId="1536" priority="5438" stopIfTrue="1" operator="notEqual">
      <formula>0</formula>
    </cfRule>
  </conditionalFormatting>
  <conditionalFormatting sqref="DL72:FU72">
    <cfRule type="cellIs" dxfId="1535" priority="5281" stopIfTrue="1" operator="equal">
      <formula>0</formula>
    </cfRule>
    <cfRule type="cellIs" dxfId="1534" priority="5282" stopIfTrue="1" operator="notEqual">
      <formula>0</formula>
    </cfRule>
  </conditionalFormatting>
  <conditionalFormatting sqref="DL69:FU69">
    <cfRule type="cellIs" dxfId="1533" priority="4813" stopIfTrue="1" operator="equal">
      <formula>0</formula>
    </cfRule>
    <cfRule type="cellIs" dxfId="1532" priority="4814" stopIfTrue="1" operator="notEqual">
      <formula>0</formula>
    </cfRule>
  </conditionalFormatting>
  <conditionalFormatting sqref="DL67:FU67">
    <cfRule type="cellIs" dxfId="1531" priority="4345" stopIfTrue="1" operator="equal">
      <formula>0</formula>
    </cfRule>
    <cfRule type="cellIs" dxfId="1530" priority="4346" stopIfTrue="1" operator="notEqual">
      <formula>0</formula>
    </cfRule>
  </conditionalFormatting>
  <conditionalFormatting sqref="DL66:FU66">
    <cfRule type="cellIs" dxfId="1529" priority="4033" stopIfTrue="1" operator="equal">
      <formula>0</formula>
    </cfRule>
    <cfRule type="cellIs" dxfId="1528" priority="4034" stopIfTrue="1" operator="notEqual">
      <formula>0</formula>
    </cfRule>
  </conditionalFormatting>
  <conditionalFormatting sqref="DL65:FU65">
    <cfRule type="cellIs" dxfId="1527" priority="3409" stopIfTrue="1" operator="equal">
      <formula>0</formula>
    </cfRule>
    <cfRule type="cellIs" dxfId="1526" priority="3410" stopIfTrue="1" operator="notEqual">
      <formula>0</formula>
    </cfRule>
  </conditionalFormatting>
  <conditionalFormatting sqref="DL68:FU68">
    <cfRule type="cellIs" dxfId="1525" priority="2813" stopIfTrue="1" operator="equal">
      <formula>0</formula>
    </cfRule>
    <cfRule type="cellIs" dxfId="1524" priority="2814" stopIfTrue="1" operator="notEqual">
      <formula>0</formula>
    </cfRule>
  </conditionalFormatting>
  <conditionalFormatting sqref="DL70:FU70">
    <cfRule type="cellIs" dxfId="1523" priority="2641" stopIfTrue="1" operator="equal">
      <formula>0</formula>
    </cfRule>
    <cfRule type="cellIs" dxfId="1522" priority="2642" stopIfTrue="1" operator="notEqual">
      <formula>0</formula>
    </cfRule>
  </conditionalFormatting>
  <conditionalFormatting sqref="DL71:FU71">
    <cfRule type="cellIs" dxfId="1521" priority="2469" stopIfTrue="1" operator="equal">
      <formula>0</formula>
    </cfRule>
    <cfRule type="cellIs" dxfId="1520" priority="2470" stopIfTrue="1" operator="notEqual">
      <formula>0</formula>
    </cfRule>
  </conditionalFormatting>
  <conditionalFormatting sqref="DL62:FU63">
    <cfRule type="cellIs" dxfId="1519" priority="2029" stopIfTrue="1" operator="equal">
      <formula>0</formula>
    </cfRule>
    <cfRule type="cellIs" dxfId="1518" priority="2030" stopIfTrue="1" operator="notEqual">
      <formula>0</formula>
    </cfRule>
  </conditionalFormatting>
  <conditionalFormatting sqref="DL46:FU46">
    <cfRule type="cellIs" dxfId="1517" priority="1703" stopIfTrue="1" operator="equal">
      <formula>0</formula>
    </cfRule>
    <cfRule type="cellIs" dxfId="1516" priority="1704" stopIfTrue="1" operator="notEqual">
      <formula>0</formula>
    </cfRule>
  </conditionalFormatting>
  <conditionalFormatting sqref="DL183:FU183">
    <cfRule type="cellIs" dxfId="1515" priority="1701" stopIfTrue="1" operator="equal">
      <formula>0</formula>
    </cfRule>
    <cfRule type="cellIs" dxfId="1514" priority="1702" stopIfTrue="1" operator="notEqual">
      <formula>0</formula>
    </cfRule>
  </conditionalFormatting>
  <conditionalFormatting sqref="DL184:FU184">
    <cfRule type="cellIs" dxfId="1513" priority="1699" stopIfTrue="1" operator="equal">
      <formula>0</formula>
    </cfRule>
    <cfRule type="cellIs" dxfId="1512" priority="1700" stopIfTrue="1" operator="notEqual">
      <formula>0</formula>
    </cfRule>
  </conditionalFormatting>
  <conditionalFormatting sqref="DL45:FU45">
    <cfRule type="cellIs" dxfId="1511" priority="1697" stopIfTrue="1" operator="equal">
      <formula>0</formula>
    </cfRule>
    <cfRule type="cellIs" dxfId="1510" priority="1698" stopIfTrue="1" operator="notEqual">
      <formula>0</formula>
    </cfRule>
  </conditionalFormatting>
  <conditionalFormatting sqref="DL44:FU44">
    <cfRule type="cellIs" dxfId="1509" priority="1693" stopIfTrue="1" operator="equal">
      <formula>0</formula>
    </cfRule>
    <cfRule type="cellIs" dxfId="1508" priority="1694" stopIfTrue="1" operator="notEqual">
      <formula>0</formula>
    </cfRule>
  </conditionalFormatting>
  <conditionalFormatting sqref="DL43:FU43">
    <cfRule type="cellIs" dxfId="1507" priority="1691" stopIfTrue="1" operator="equal">
      <formula>0</formula>
    </cfRule>
    <cfRule type="cellIs" dxfId="1506" priority="1692" stopIfTrue="1" operator="notEqual">
      <formula>0</formula>
    </cfRule>
  </conditionalFormatting>
  <conditionalFormatting sqref="DL196:FU196">
    <cfRule type="cellIs" dxfId="1505" priority="1689" stopIfTrue="1" operator="equal">
      <formula>0</formula>
    </cfRule>
    <cfRule type="cellIs" dxfId="1504" priority="1690" stopIfTrue="1" operator="notEqual">
      <formula>0</formula>
    </cfRule>
  </conditionalFormatting>
  <conditionalFormatting sqref="DL195:FU195">
    <cfRule type="cellIs" dxfId="1503" priority="1687" stopIfTrue="1" operator="equal">
      <formula>0</formula>
    </cfRule>
    <cfRule type="cellIs" dxfId="1502" priority="1688" stopIfTrue="1" operator="notEqual">
      <formula>0</formula>
    </cfRule>
  </conditionalFormatting>
  <conditionalFormatting sqref="DL42:FU42">
    <cfRule type="cellIs" dxfId="1501" priority="1683" stopIfTrue="1" operator="equal">
      <formula>0</formula>
    </cfRule>
    <cfRule type="cellIs" dxfId="1500" priority="1684" stopIfTrue="1" operator="notEqual">
      <formula>0</formula>
    </cfRule>
  </conditionalFormatting>
  <conditionalFormatting sqref="DL41:FU41">
    <cfRule type="cellIs" dxfId="1499" priority="1681" stopIfTrue="1" operator="equal">
      <formula>0</formula>
    </cfRule>
    <cfRule type="cellIs" dxfId="1498" priority="1682" stopIfTrue="1" operator="notEqual">
      <formula>0</formula>
    </cfRule>
  </conditionalFormatting>
  <conditionalFormatting sqref="DL194:FU196">
    <cfRule type="cellIs" dxfId="1497" priority="1679" stopIfTrue="1" operator="equal">
      <formula>0</formula>
    </cfRule>
    <cfRule type="cellIs" dxfId="1496" priority="1680" stopIfTrue="1" operator="notEqual">
      <formula>0</formula>
    </cfRule>
  </conditionalFormatting>
  <conditionalFormatting sqref="DL191:FU191">
    <cfRule type="cellIs" dxfId="1495" priority="1675" stopIfTrue="1" operator="equal">
      <formula>0</formula>
    </cfRule>
    <cfRule type="cellIs" dxfId="1494" priority="1676" stopIfTrue="1" operator="notEqual">
      <formula>0</formula>
    </cfRule>
  </conditionalFormatting>
  <conditionalFormatting sqref="DL188:FU188">
    <cfRule type="cellIs" dxfId="1493" priority="1669" stopIfTrue="1" operator="equal">
      <formula>0</formula>
    </cfRule>
    <cfRule type="cellIs" dxfId="1492" priority="1670" stopIfTrue="1" operator="notEqual">
      <formula>0</formula>
    </cfRule>
  </conditionalFormatting>
  <conditionalFormatting sqref="DL187:FU187">
    <cfRule type="cellIs" dxfId="1491" priority="1667" stopIfTrue="1" operator="equal">
      <formula>0</formula>
    </cfRule>
    <cfRule type="cellIs" dxfId="1490" priority="1668" stopIfTrue="1" operator="notEqual">
      <formula>0</formula>
    </cfRule>
  </conditionalFormatting>
  <conditionalFormatting sqref="DL8:FU8">
    <cfRule type="cellIs" dxfId="1489" priority="1665" stopIfTrue="1" operator="equal">
      <formula>0</formula>
    </cfRule>
    <cfRule type="cellIs" dxfId="1488" priority="1666" stopIfTrue="1" operator="notEqual">
      <formula>0</formula>
    </cfRule>
  </conditionalFormatting>
  <conditionalFormatting sqref="DL185:FU185">
    <cfRule type="cellIs" dxfId="1487" priority="1661" stopIfTrue="1" operator="equal">
      <formula>0</formula>
    </cfRule>
    <cfRule type="cellIs" dxfId="1486" priority="1662" stopIfTrue="1" operator="notEqual">
      <formula>0</formula>
    </cfRule>
  </conditionalFormatting>
  <conditionalFormatting sqref="DL189:FU189">
    <cfRule type="cellIs" dxfId="1485" priority="1659" stopIfTrue="1" operator="equal">
      <formula>0</formula>
    </cfRule>
    <cfRule type="cellIs" dxfId="1484" priority="1660" stopIfTrue="1" operator="notEqual">
      <formula>0</formula>
    </cfRule>
  </conditionalFormatting>
  <conditionalFormatting sqref="DL193:FU193">
    <cfRule type="cellIs" dxfId="1483" priority="1655" stopIfTrue="1" operator="equal">
      <formula>0</formula>
    </cfRule>
    <cfRule type="cellIs" dxfId="1482" priority="1656" stopIfTrue="1" operator="notEqual">
      <formula>0</formula>
    </cfRule>
  </conditionalFormatting>
  <conditionalFormatting sqref="DL190:FU190">
    <cfRule type="cellIs" dxfId="1481" priority="1641" stopIfTrue="1" operator="equal">
      <formula>0</formula>
    </cfRule>
    <cfRule type="cellIs" dxfId="1480" priority="1642" stopIfTrue="1" operator="notEqual">
      <formula>0</formula>
    </cfRule>
  </conditionalFormatting>
  <conditionalFormatting sqref="DL192:FU192">
    <cfRule type="cellIs" dxfId="1479" priority="1635" stopIfTrue="1" operator="equal">
      <formula>0</formula>
    </cfRule>
    <cfRule type="cellIs" dxfId="1478" priority="1636" stopIfTrue="1" operator="notEqual">
      <formula>0</formula>
    </cfRule>
  </conditionalFormatting>
  <conditionalFormatting sqref="DL202:FU205">
    <cfRule type="cellIs" dxfId="1477" priority="1611" stopIfTrue="1" operator="equal">
      <formula>0</formula>
    </cfRule>
    <cfRule type="cellIs" dxfId="1476" priority="1612" stopIfTrue="1" operator="notEqual">
      <formula>0</formula>
    </cfRule>
  </conditionalFormatting>
  <conditionalFormatting sqref="DL30:FU30">
    <cfRule type="cellIs" dxfId="1475" priority="1581" stopIfTrue="1" operator="equal">
      <formula>0</formula>
    </cfRule>
    <cfRule type="cellIs" dxfId="1474" priority="1582" stopIfTrue="1" operator="notEqual">
      <formula>0</formula>
    </cfRule>
  </conditionalFormatting>
  <conditionalFormatting sqref="DL31:FU32">
    <cfRule type="cellIs" dxfId="1473" priority="1579" stopIfTrue="1" operator="equal">
      <formula>0</formula>
    </cfRule>
    <cfRule type="cellIs" dxfId="1472" priority="1580" stopIfTrue="1" operator="notEqual">
      <formula>0</formula>
    </cfRule>
  </conditionalFormatting>
  <conditionalFormatting sqref="DL181:FU181">
    <cfRule type="cellIs" dxfId="1471" priority="1573" stopIfTrue="1" operator="equal">
      <formula>0</formula>
    </cfRule>
    <cfRule type="cellIs" dxfId="1470" priority="1574" stopIfTrue="1" operator="notEqual">
      <formula>0</formula>
    </cfRule>
  </conditionalFormatting>
  <conditionalFormatting sqref="DL180:FU180">
    <cfRule type="cellIs" dxfId="1469" priority="1571" stopIfTrue="1" operator="equal">
      <formula>0</formula>
    </cfRule>
    <cfRule type="cellIs" dxfId="1468" priority="1572" stopIfTrue="1" operator="notEqual">
      <formula>0</formula>
    </cfRule>
  </conditionalFormatting>
  <conditionalFormatting sqref="DL179:FU179">
    <cfRule type="cellIs" dxfId="1467" priority="1569" stopIfTrue="1" operator="equal">
      <formula>0</formula>
    </cfRule>
    <cfRule type="cellIs" dxfId="1466" priority="1570" stopIfTrue="1" operator="notEqual">
      <formula>0</formula>
    </cfRule>
  </conditionalFormatting>
  <conditionalFormatting sqref="DL178:FU178">
    <cfRule type="cellIs" dxfId="1465" priority="1567" stopIfTrue="1" operator="equal">
      <formula>0</formula>
    </cfRule>
    <cfRule type="cellIs" dxfId="1464" priority="1568" stopIfTrue="1" operator="notEqual">
      <formula>0</formula>
    </cfRule>
  </conditionalFormatting>
  <conditionalFormatting sqref="DL175:FU175">
    <cfRule type="cellIs" dxfId="1463" priority="1565" stopIfTrue="1" operator="equal">
      <formula>0</formula>
    </cfRule>
    <cfRule type="cellIs" dxfId="1462" priority="1566" stopIfTrue="1" operator="notEqual">
      <formula>0</formula>
    </cfRule>
  </conditionalFormatting>
  <conditionalFormatting sqref="DL37:FU37">
    <cfRule type="cellIs" dxfId="1461" priority="1563" stopIfTrue="1" operator="equal">
      <formula>0</formula>
    </cfRule>
    <cfRule type="cellIs" dxfId="1460" priority="1564" stopIfTrue="1" operator="notEqual">
      <formula>0</formula>
    </cfRule>
  </conditionalFormatting>
  <conditionalFormatting sqref="DL36:FU36">
    <cfRule type="cellIs" dxfId="1459" priority="1561" stopIfTrue="1" operator="equal">
      <formula>0</formula>
    </cfRule>
    <cfRule type="cellIs" dxfId="1458" priority="1562" stopIfTrue="1" operator="notEqual">
      <formula>0</formula>
    </cfRule>
  </conditionalFormatting>
  <conditionalFormatting sqref="DL33:FU33">
    <cfRule type="cellIs" dxfId="1457" priority="1559" stopIfTrue="1" operator="equal">
      <formula>0</formula>
    </cfRule>
    <cfRule type="cellIs" dxfId="1456" priority="1560" stopIfTrue="1" operator="notEqual">
      <formula>0</formula>
    </cfRule>
  </conditionalFormatting>
  <conditionalFormatting sqref="DL40:FU40">
    <cfRule type="cellIs" dxfId="1455" priority="1557" stopIfTrue="1" operator="equal">
      <formula>0</formula>
    </cfRule>
    <cfRule type="cellIs" dxfId="1454" priority="1558" stopIfTrue="1" operator="notEqual">
      <formula>0</formula>
    </cfRule>
  </conditionalFormatting>
  <conditionalFormatting sqref="DN39:FU39">
    <cfRule type="cellIs" dxfId="1453" priority="1551" stopIfTrue="1" operator="equal">
      <formula>0</formula>
    </cfRule>
    <cfRule type="cellIs" dxfId="1452" priority="1552" stopIfTrue="1" operator="notEqual">
      <formula>0</formula>
    </cfRule>
  </conditionalFormatting>
  <conditionalFormatting sqref="DL39:FU39">
    <cfRule type="cellIs" dxfId="1451" priority="1549" stopIfTrue="1" operator="equal">
      <formula>0</formula>
    </cfRule>
    <cfRule type="cellIs" dxfId="1450" priority="1550" stopIfTrue="1" operator="notEqual">
      <formula>0</formula>
    </cfRule>
  </conditionalFormatting>
  <conditionalFormatting sqref="DL10:FU10">
    <cfRule type="cellIs" dxfId="1449" priority="1541" stopIfTrue="1" operator="equal">
      <formula>0</formula>
    </cfRule>
    <cfRule type="cellIs" dxfId="1448" priority="1542" stopIfTrue="1" operator="notEqual">
      <formula>0</formula>
    </cfRule>
  </conditionalFormatting>
  <conditionalFormatting sqref="DL11:FU11">
    <cfRule type="cellIs" dxfId="1447" priority="1539" stopIfTrue="1" operator="equal">
      <formula>0</formula>
    </cfRule>
    <cfRule type="cellIs" dxfId="1446" priority="1540" stopIfTrue="1" operator="notEqual">
      <formula>0</formula>
    </cfRule>
  </conditionalFormatting>
  <conditionalFormatting sqref="DL22:FU22">
    <cfRule type="cellIs" dxfId="1445" priority="1537" stopIfTrue="1" operator="equal">
      <formula>0</formula>
    </cfRule>
    <cfRule type="cellIs" dxfId="1444" priority="1538" stopIfTrue="1" operator="notEqual">
      <formula>0</formula>
    </cfRule>
  </conditionalFormatting>
  <conditionalFormatting sqref="DL20:FU20">
    <cfRule type="cellIs" dxfId="1443" priority="1531" stopIfTrue="1" operator="equal">
      <formula>0</formula>
    </cfRule>
    <cfRule type="cellIs" dxfId="1442" priority="1532" stopIfTrue="1" operator="notEqual">
      <formula>0</formula>
    </cfRule>
  </conditionalFormatting>
  <conditionalFormatting sqref="DL17:FU19">
    <cfRule type="cellIs" dxfId="1441" priority="1529" stopIfTrue="1" operator="equal">
      <formula>0</formula>
    </cfRule>
    <cfRule type="cellIs" dxfId="1440" priority="1530" stopIfTrue="1" operator="notEqual">
      <formula>0</formula>
    </cfRule>
  </conditionalFormatting>
  <conditionalFormatting sqref="DL13:FU13">
    <cfRule type="cellIs" dxfId="1439" priority="1525" stopIfTrue="1" operator="equal">
      <formula>0</formula>
    </cfRule>
    <cfRule type="cellIs" dxfId="1438" priority="1526" stopIfTrue="1" operator="notEqual">
      <formula>0</formula>
    </cfRule>
  </conditionalFormatting>
  <conditionalFormatting sqref="DL12:FU12">
    <cfRule type="cellIs" dxfId="1437" priority="1521" stopIfTrue="1" operator="equal">
      <formula>0</formula>
    </cfRule>
    <cfRule type="cellIs" dxfId="1436" priority="1522" stopIfTrue="1" operator="notEqual">
      <formula>0</formula>
    </cfRule>
  </conditionalFormatting>
  <conditionalFormatting sqref="DL14:FU14">
    <cfRule type="cellIs" dxfId="1435" priority="1507" stopIfTrue="1" operator="equal">
      <formula>0</formula>
    </cfRule>
    <cfRule type="cellIs" dxfId="1434" priority="1508" stopIfTrue="1" operator="notEqual">
      <formula>0</formula>
    </cfRule>
  </conditionalFormatting>
  <conditionalFormatting sqref="DL15:FU15">
    <cfRule type="cellIs" dxfId="1433" priority="1505" stopIfTrue="1" operator="equal">
      <formula>0</formula>
    </cfRule>
    <cfRule type="cellIs" dxfId="1432" priority="1506" stopIfTrue="1" operator="notEqual">
      <formula>0</formula>
    </cfRule>
  </conditionalFormatting>
  <conditionalFormatting sqref="DL198:FU198">
    <cfRule type="cellIs" dxfId="1431" priority="1471" stopIfTrue="1" operator="equal">
      <formula>0</formula>
    </cfRule>
    <cfRule type="cellIs" dxfId="1430" priority="1472" stopIfTrue="1" operator="notEqual">
      <formula>0</formula>
    </cfRule>
  </conditionalFormatting>
  <conditionalFormatting sqref="DL167:FU196">
    <cfRule type="cellIs" dxfId="1429" priority="1469" stopIfTrue="1" operator="equal">
      <formula>0</formula>
    </cfRule>
    <cfRule type="cellIs" dxfId="1428" priority="1470" stopIfTrue="1" operator="notEqual">
      <formula>0</formula>
    </cfRule>
  </conditionalFormatting>
  <conditionalFormatting sqref="DL139:FU139">
    <cfRule type="cellIs" dxfId="1427" priority="1465" stopIfTrue="1" operator="equal">
      <formula>0</formula>
    </cfRule>
    <cfRule type="cellIs" dxfId="1426" priority="1466" stopIfTrue="1" operator="notEqual">
      <formula>0</formula>
    </cfRule>
  </conditionalFormatting>
  <conditionalFormatting sqref="DL137:FU137">
    <cfRule type="cellIs" dxfId="1425" priority="1463" stopIfTrue="1" operator="equal">
      <formula>0</formula>
    </cfRule>
    <cfRule type="cellIs" dxfId="1424" priority="1464" stopIfTrue="1" operator="notEqual">
      <formula>0</formula>
    </cfRule>
  </conditionalFormatting>
  <conditionalFormatting sqref="DL133:FU133">
    <cfRule type="cellIs" dxfId="1423" priority="1459" stopIfTrue="1" operator="equal">
      <formula>0</formula>
    </cfRule>
    <cfRule type="cellIs" dxfId="1422" priority="1460" stopIfTrue="1" operator="notEqual">
      <formula>0</formula>
    </cfRule>
  </conditionalFormatting>
  <conditionalFormatting sqref="DL131:FU131">
    <cfRule type="cellIs" dxfId="1421" priority="1457" stopIfTrue="1" operator="equal">
      <formula>0</formula>
    </cfRule>
    <cfRule type="cellIs" dxfId="1420" priority="1458" stopIfTrue="1" operator="notEqual">
      <formula>0</formula>
    </cfRule>
  </conditionalFormatting>
  <conditionalFormatting sqref="DL126:FU126">
    <cfRule type="cellIs" dxfId="1419" priority="1451" stopIfTrue="1" operator="equal">
      <formula>0</formula>
    </cfRule>
    <cfRule type="cellIs" dxfId="1418" priority="1452" stopIfTrue="1" operator="notEqual">
      <formula>0</formula>
    </cfRule>
  </conditionalFormatting>
  <conditionalFormatting sqref="DL123:FU123">
    <cfRule type="cellIs" dxfId="1417" priority="1447" stopIfTrue="1" operator="equal">
      <formula>0</formula>
    </cfRule>
    <cfRule type="cellIs" dxfId="1416" priority="1448" stopIfTrue="1" operator="notEqual">
      <formula>0</formula>
    </cfRule>
  </conditionalFormatting>
  <conditionalFormatting sqref="DL121:FU121">
    <cfRule type="cellIs" dxfId="1415" priority="1441" stopIfTrue="1" operator="equal">
      <formula>0</formula>
    </cfRule>
    <cfRule type="cellIs" dxfId="1414" priority="1442" stopIfTrue="1" operator="notEqual">
      <formula>0</formula>
    </cfRule>
  </conditionalFormatting>
  <conditionalFormatting sqref="DL119:FU119">
    <cfRule type="cellIs" dxfId="1413" priority="1439" stopIfTrue="1" operator="equal">
      <formula>0</formula>
    </cfRule>
    <cfRule type="cellIs" dxfId="1412" priority="1440" stopIfTrue="1" operator="notEqual">
      <formula>0</formula>
    </cfRule>
  </conditionalFormatting>
  <conditionalFormatting sqref="DL115:FU115">
    <cfRule type="cellIs" dxfId="1411" priority="1433" stopIfTrue="1" operator="equal">
      <formula>0</formula>
    </cfRule>
    <cfRule type="cellIs" dxfId="1410" priority="1434" stopIfTrue="1" operator="notEqual">
      <formula>0</formula>
    </cfRule>
  </conditionalFormatting>
  <conditionalFormatting sqref="DL21:FU21">
    <cfRule type="cellIs" dxfId="1409" priority="1379" stopIfTrue="1" operator="equal">
      <formula>0</formula>
    </cfRule>
    <cfRule type="cellIs" dxfId="1408" priority="1380" stopIfTrue="1" operator="notEqual">
      <formula>0</formula>
    </cfRule>
  </conditionalFormatting>
  <conditionalFormatting sqref="CW28:DA28">
    <cfRule type="cellIs" dxfId="1407" priority="1365" stopIfTrue="1" operator="equal">
      <formula>0</formula>
    </cfRule>
    <cfRule type="cellIs" dxfId="1406" priority="1366" stopIfTrue="1" operator="notEqual">
      <formula>0</formula>
    </cfRule>
  </conditionalFormatting>
  <conditionalFormatting sqref="DL177:FU177">
    <cfRule type="cellIs" dxfId="1405" priority="1361" stopIfTrue="1" operator="equal">
      <formula>0</formula>
    </cfRule>
    <cfRule type="cellIs" dxfId="1404" priority="1362" stopIfTrue="1" operator="notEqual">
      <formula>0</formula>
    </cfRule>
  </conditionalFormatting>
  <conditionalFormatting sqref="CW177:DA177">
    <cfRule type="cellIs" dxfId="1403" priority="1359" stopIfTrue="1" operator="equal">
      <formula>0</formula>
    </cfRule>
    <cfRule type="cellIs" dxfId="1402" priority="1360" stopIfTrue="1" operator="notEqual">
      <formula>0</formula>
    </cfRule>
  </conditionalFormatting>
  <conditionalFormatting sqref="DB75:FU75">
    <cfRule type="cellIs" dxfId="1401" priority="1337" stopIfTrue="1" operator="equal">
      <formula>0</formula>
    </cfRule>
    <cfRule type="cellIs" dxfId="1400" priority="1338" stopIfTrue="1" operator="notEqual">
      <formula>0</formula>
    </cfRule>
  </conditionalFormatting>
  <conditionalFormatting sqref="DL75:FU75">
    <cfRule type="cellIs" dxfId="1399" priority="1335" stopIfTrue="1" operator="equal">
      <formula>0</formula>
    </cfRule>
    <cfRule type="cellIs" dxfId="1398" priority="1336" stopIfTrue="1" operator="notEqual">
      <formula>0</formula>
    </cfRule>
  </conditionalFormatting>
  <conditionalFormatting sqref="CW75:DA75">
    <cfRule type="cellIs" dxfId="1397" priority="1331" stopIfTrue="1" operator="equal">
      <formula>0</formula>
    </cfRule>
    <cfRule type="cellIs" dxfId="1396" priority="1332" stopIfTrue="1" operator="notEqual">
      <formula>0</formula>
    </cfRule>
  </conditionalFormatting>
  <conditionalFormatting sqref="DB74:FU74">
    <cfRule type="cellIs" dxfId="1395" priority="1325" stopIfTrue="1" operator="equal">
      <formula>0</formula>
    </cfRule>
    <cfRule type="cellIs" dxfId="1394" priority="1326" stopIfTrue="1" operator="notEqual">
      <formula>0</formula>
    </cfRule>
  </conditionalFormatting>
  <conditionalFormatting sqref="DL74:FU74">
    <cfRule type="cellIs" dxfId="1393" priority="1323" stopIfTrue="1" operator="equal">
      <formula>0</formula>
    </cfRule>
    <cfRule type="cellIs" dxfId="1392" priority="1324" stopIfTrue="1" operator="notEqual">
      <formula>0</formula>
    </cfRule>
  </conditionalFormatting>
  <conditionalFormatting sqref="CW74:DA74">
    <cfRule type="cellIs" dxfId="1391" priority="1319" stopIfTrue="1" operator="equal">
      <formula>0</formula>
    </cfRule>
    <cfRule type="cellIs" dxfId="1390" priority="1320" stopIfTrue="1" operator="notEqual">
      <formula>0</formula>
    </cfRule>
  </conditionalFormatting>
  <conditionalFormatting sqref="DB73:FU73">
    <cfRule type="cellIs" dxfId="1389" priority="1313" stopIfTrue="1" operator="equal">
      <formula>0</formula>
    </cfRule>
    <cfRule type="cellIs" dxfId="1388" priority="1314" stopIfTrue="1" operator="notEqual">
      <formula>0</formula>
    </cfRule>
  </conditionalFormatting>
  <conditionalFormatting sqref="DL73:FU73">
    <cfRule type="cellIs" dxfId="1387" priority="1311" stopIfTrue="1" operator="equal">
      <formula>0</formula>
    </cfRule>
    <cfRule type="cellIs" dxfId="1386" priority="1312" stopIfTrue="1" operator="notEqual">
      <formula>0</formula>
    </cfRule>
  </conditionalFormatting>
  <conditionalFormatting sqref="CW73:DA73">
    <cfRule type="cellIs" dxfId="1385" priority="1307" stopIfTrue="1" operator="equal">
      <formula>0</formula>
    </cfRule>
    <cfRule type="cellIs" dxfId="1384" priority="1308" stopIfTrue="1" operator="notEqual">
      <formula>0</formula>
    </cfRule>
  </conditionalFormatting>
  <conditionalFormatting sqref="DB186:FU186">
    <cfRule type="cellIs" dxfId="1383" priority="1301" stopIfTrue="1" operator="equal">
      <formula>0</formula>
    </cfRule>
    <cfRule type="cellIs" dxfId="1382" priority="1302" stopIfTrue="1" operator="notEqual">
      <formula>0</formula>
    </cfRule>
  </conditionalFormatting>
  <conditionalFormatting sqref="DL186:FU186">
    <cfRule type="cellIs" dxfId="1381" priority="1299" stopIfTrue="1" operator="equal">
      <formula>0</formula>
    </cfRule>
    <cfRule type="cellIs" dxfId="1380" priority="1300" stopIfTrue="1" operator="notEqual">
      <formula>0</formula>
    </cfRule>
  </conditionalFormatting>
  <conditionalFormatting sqref="CW186:DA186">
    <cfRule type="cellIs" dxfId="1379" priority="1295" stopIfTrue="1" operator="equal">
      <formula>0</formula>
    </cfRule>
    <cfRule type="cellIs" dxfId="1378" priority="1296" stopIfTrue="1" operator="notEqual">
      <formula>0</formula>
    </cfRule>
  </conditionalFormatting>
  <conditionalFormatting sqref="FV30:GA33 FV28:GA28 FV39:GA40">
    <cfRule type="cellIs" dxfId="1377" priority="1279" stopIfTrue="1" operator="equal">
      <formula>0</formula>
    </cfRule>
    <cfRule type="cellIs" dxfId="1376" priority="1280" stopIfTrue="1" operator="notEqual">
      <formula>0</formula>
    </cfRule>
  </conditionalFormatting>
  <conditionalFormatting sqref="BD30:BH33 BD28:BH28 BD39:BH40">
    <cfRule type="cellIs" dxfId="1375" priority="1267" stopIfTrue="1" operator="equal">
      <formula>0</formula>
    </cfRule>
    <cfRule type="cellIs" dxfId="1374" priority="1268" stopIfTrue="1" operator="notEqual">
      <formula>0</formula>
    </cfRule>
  </conditionalFormatting>
  <conditionalFormatting sqref="HH30:HL33 HH28:HL28 HH39:HL40">
    <cfRule type="cellIs" dxfId="1373" priority="1265" stopIfTrue="1" operator="equal">
      <formula>0</formula>
    </cfRule>
    <cfRule type="cellIs" dxfId="1372" priority="1266" stopIfTrue="1" operator="notEqual">
      <formula>0</formula>
    </cfRule>
  </conditionalFormatting>
  <conditionalFormatting sqref="DB174:FU174">
    <cfRule type="cellIs" dxfId="1371" priority="1263" stopIfTrue="1" operator="equal">
      <formula>0</formula>
    </cfRule>
    <cfRule type="cellIs" dxfId="1370" priority="1264" stopIfTrue="1" operator="notEqual">
      <formula>0</formula>
    </cfRule>
  </conditionalFormatting>
  <conditionalFormatting sqref="DL174:FU174">
    <cfRule type="cellIs" dxfId="1369" priority="1261" stopIfTrue="1" operator="equal">
      <formula>0</formula>
    </cfRule>
    <cfRule type="cellIs" dxfId="1368" priority="1262" stopIfTrue="1" operator="notEqual">
      <formula>0</formula>
    </cfRule>
  </conditionalFormatting>
  <conditionalFormatting sqref="CW174:DA174">
    <cfRule type="cellIs" dxfId="1367" priority="1257" stopIfTrue="1" operator="equal">
      <formula>0</formula>
    </cfRule>
    <cfRule type="cellIs" dxfId="1366" priority="1258" stopIfTrue="1" operator="notEqual">
      <formula>0</formula>
    </cfRule>
  </conditionalFormatting>
  <conditionalFormatting sqref="FV174:GA174">
    <cfRule type="cellIs" dxfId="1365" priority="1251" stopIfTrue="1" operator="equal">
      <formula>0</formula>
    </cfRule>
    <cfRule type="cellIs" dxfId="1364" priority="1252" stopIfTrue="1" operator="notEqual">
      <formula>0</formula>
    </cfRule>
  </conditionalFormatting>
  <conditionalFormatting sqref="BD174:BH174">
    <cfRule type="cellIs" dxfId="1363" priority="1247" stopIfTrue="1" operator="equal">
      <formula>0</formula>
    </cfRule>
    <cfRule type="cellIs" dxfId="1362" priority="1248" stopIfTrue="1" operator="notEqual">
      <formula>0</formula>
    </cfRule>
  </conditionalFormatting>
  <conditionalFormatting sqref="HH174:HL174">
    <cfRule type="cellIs" dxfId="1361" priority="1245" stopIfTrue="1" operator="equal">
      <formula>0</formula>
    </cfRule>
    <cfRule type="cellIs" dxfId="1360" priority="1246" stopIfTrue="1" operator="notEqual">
      <formula>0</formula>
    </cfRule>
  </conditionalFormatting>
  <conditionalFormatting sqref="BI28:BM28">
    <cfRule type="cellIs" dxfId="1359" priority="1239" stopIfTrue="1" operator="equal">
      <formula>0</formula>
    </cfRule>
    <cfRule type="cellIs" dxfId="1358" priority="1240" stopIfTrue="1" operator="notEqual">
      <formula>0</formula>
    </cfRule>
  </conditionalFormatting>
  <conditionalFormatting sqref="BI174:BM174">
    <cfRule type="cellIs" dxfId="1357" priority="1237" stopIfTrue="1" operator="equal">
      <formula>0</formula>
    </cfRule>
    <cfRule type="cellIs" dxfId="1356" priority="1238" stopIfTrue="1" operator="notEqual">
      <formula>0</formula>
    </cfRule>
  </conditionalFormatting>
  <conditionalFormatting sqref="BN28:BR28">
    <cfRule type="cellIs" dxfId="1355" priority="1235" stopIfTrue="1" operator="equal">
      <formula>0</formula>
    </cfRule>
    <cfRule type="cellIs" dxfId="1354" priority="1236" stopIfTrue="1" operator="notEqual">
      <formula>0</formula>
    </cfRule>
  </conditionalFormatting>
  <conditionalFormatting sqref="BN174:BR174">
    <cfRule type="cellIs" dxfId="1353" priority="1233" stopIfTrue="1" operator="equal">
      <formula>0</formula>
    </cfRule>
    <cfRule type="cellIs" dxfId="1352" priority="1234" stopIfTrue="1" operator="notEqual">
      <formula>0</formula>
    </cfRule>
  </conditionalFormatting>
  <conditionalFormatting sqref="BS30:BW33 BS28:BW28 BS39:BW40">
    <cfRule type="cellIs" dxfId="1351" priority="1227" stopIfTrue="1" operator="equal">
      <formula>0</formula>
    </cfRule>
    <cfRule type="cellIs" dxfId="1350" priority="1228" stopIfTrue="1" operator="notEqual">
      <formula>0</formula>
    </cfRule>
  </conditionalFormatting>
  <conditionalFormatting sqref="BS174:BW174">
    <cfRule type="cellIs" dxfId="1349" priority="1225" stopIfTrue="1" operator="equal">
      <formula>0</formula>
    </cfRule>
    <cfRule type="cellIs" dxfId="1348" priority="1226" stopIfTrue="1" operator="notEqual">
      <formula>0</formula>
    </cfRule>
  </conditionalFormatting>
  <conditionalFormatting sqref="CR28:CV28">
    <cfRule type="cellIs" dxfId="1347" priority="1219" stopIfTrue="1" operator="equal">
      <formula>0</formula>
    </cfRule>
    <cfRule type="cellIs" dxfId="1346" priority="1220" stopIfTrue="1" operator="notEqual">
      <formula>0</formula>
    </cfRule>
  </conditionalFormatting>
  <conditionalFormatting sqref="CR174:CV174">
    <cfRule type="cellIs" dxfId="1345" priority="1217" stopIfTrue="1" operator="equal">
      <formula>0</formula>
    </cfRule>
    <cfRule type="cellIs" dxfId="1344" priority="1218" stopIfTrue="1" operator="notEqual">
      <formula>0</formula>
    </cfRule>
  </conditionalFormatting>
  <conditionalFormatting sqref="IB75:IF75">
    <cfRule type="cellIs" dxfId="1343" priority="1197" stopIfTrue="1" operator="equal">
      <formula>0</formula>
    </cfRule>
    <cfRule type="cellIs" dxfId="1342" priority="1198" stopIfTrue="1" operator="notEqual">
      <formula>0</formula>
    </cfRule>
  </conditionalFormatting>
  <conditionalFormatting sqref="IB74:IF74">
    <cfRule type="cellIs" dxfId="1341" priority="1195" stopIfTrue="1" operator="equal">
      <formula>0</formula>
    </cfRule>
    <cfRule type="cellIs" dxfId="1340" priority="1196" stopIfTrue="1" operator="notEqual">
      <formula>0</formula>
    </cfRule>
  </conditionalFormatting>
  <conditionalFormatting sqref="IB73:IF73">
    <cfRule type="cellIs" dxfId="1339" priority="1193" stopIfTrue="1" operator="equal">
      <formula>0</formula>
    </cfRule>
    <cfRule type="cellIs" dxfId="1338" priority="1194" stopIfTrue="1" operator="notEqual">
      <formula>0</formula>
    </cfRule>
  </conditionalFormatting>
  <conditionalFormatting sqref="IB186:IF186">
    <cfRule type="cellIs" dxfId="1337" priority="1191" stopIfTrue="1" operator="equal">
      <formula>0</formula>
    </cfRule>
    <cfRule type="cellIs" dxfId="1336" priority="1192" stopIfTrue="1" operator="notEqual">
      <formula>0</formula>
    </cfRule>
  </conditionalFormatting>
  <conditionalFormatting sqref="IB174:IF174">
    <cfRule type="cellIs" dxfId="1335" priority="1189" stopIfTrue="1" operator="equal">
      <formula>0</formula>
    </cfRule>
    <cfRule type="cellIs" dxfId="1334" priority="1190" stopIfTrue="1" operator="notEqual">
      <formula>0</formula>
    </cfRule>
  </conditionalFormatting>
  <conditionalFormatting sqref="HR30:HV33 HR28:HV28 HR39:HV40">
    <cfRule type="cellIs" dxfId="1333" priority="1103" stopIfTrue="1" operator="equal">
      <formula>0</formula>
    </cfRule>
    <cfRule type="cellIs" dxfId="1332" priority="1104" stopIfTrue="1" operator="notEqual">
      <formula>0</formula>
    </cfRule>
  </conditionalFormatting>
  <conditionalFormatting sqref="HR75:HV75">
    <cfRule type="cellIs" dxfId="1331" priority="1101" stopIfTrue="1" operator="equal">
      <formula>0</formula>
    </cfRule>
    <cfRule type="cellIs" dxfId="1330" priority="1102" stopIfTrue="1" operator="notEqual">
      <formula>0</formula>
    </cfRule>
  </conditionalFormatting>
  <conditionalFormatting sqref="HR74:HV74">
    <cfRule type="cellIs" dxfId="1329" priority="1099" stopIfTrue="1" operator="equal">
      <formula>0</formula>
    </cfRule>
    <cfRule type="cellIs" dxfId="1328" priority="1100" stopIfTrue="1" operator="notEqual">
      <formula>0</formula>
    </cfRule>
  </conditionalFormatting>
  <conditionalFormatting sqref="HR73:HV73">
    <cfRule type="cellIs" dxfId="1327" priority="1097" stopIfTrue="1" operator="equal">
      <formula>0</formula>
    </cfRule>
    <cfRule type="cellIs" dxfId="1326" priority="1098" stopIfTrue="1" operator="notEqual">
      <formula>0</formula>
    </cfRule>
  </conditionalFormatting>
  <conditionalFormatting sqref="HR186:HV186">
    <cfRule type="cellIs" dxfId="1325" priority="1095" stopIfTrue="1" operator="equal">
      <formula>0</formula>
    </cfRule>
    <cfRule type="cellIs" dxfId="1324" priority="1096" stopIfTrue="1" operator="notEqual">
      <formula>0</formula>
    </cfRule>
  </conditionalFormatting>
  <conditionalFormatting sqref="HR174:HV174">
    <cfRule type="cellIs" dxfId="1323" priority="1093" stopIfTrue="1" operator="equal">
      <formula>0</formula>
    </cfRule>
    <cfRule type="cellIs" dxfId="1322" priority="1094" stopIfTrue="1" operator="notEqual">
      <formula>0</formula>
    </cfRule>
  </conditionalFormatting>
  <conditionalFormatting sqref="IL75:IP75">
    <cfRule type="cellIs" dxfId="1321" priority="1089" stopIfTrue="1" operator="equal">
      <formula>0</formula>
    </cfRule>
    <cfRule type="cellIs" dxfId="1320" priority="1090" stopIfTrue="1" operator="notEqual">
      <formula>0</formula>
    </cfRule>
  </conditionalFormatting>
  <conditionalFormatting sqref="IL74:IP74">
    <cfRule type="cellIs" dxfId="1319" priority="1087" stopIfTrue="1" operator="equal">
      <formula>0</formula>
    </cfRule>
    <cfRule type="cellIs" dxfId="1318" priority="1088" stopIfTrue="1" operator="notEqual">
      <formula>0</formula>
    </cfRule>
  </conditionalFormatting>
  <conditionalFormatting sqref="IL73:IP73">
    <cfRule type="cellIs" dxfId="1317" priority="1085" stopIfTrue="1" operator="equal">
      <formula>0</formula>
    </cfRule>
    <cfRule type="cellIs" dxfId="1316" priority="1086" stopIfTrue="1" operator="notEqual">
      <formula>0</formula>
    </cfRule>
  </conditionalFormatting>
  <conditionalFormatting sqref="IL186:IP186">
    <cfRule type="cellIs" dxfId="1315" priority="1083" stopIfTrue="1" operator="equal">
      <formula>0</formula>
    </cfRule>
    <cfRule type="cellIs" dxfId="1314" priority="1084" stopIfTrue="1" operator="notEqual">
      <formula>0</formula>
    </cfRule>
  </conditionalFormatting>
  <conditionalFormatting sqref="IL174:IP174">
    <cfRule type="cellIs" dxfId="1313" priority="1081" stopIfTrue="1" operator="equal">
      <formula>0</formula>
    </cfRule>
    <cfRule type="cellIs" dxfId="1312" priority="1082" stopIfTrue="1" operator="notEqual">
      <formula>0</formula>
    </cfRule>
  </conditionalFormatting>
  <conditionalFormatting sqref="JZ28:KD28">
    <cfRule type="cellIs" dxfId="1311" priority="1021" stopIfTrue="1" operator="equal">
      <formula>0</formula>
    </cfRule>
    <cfRule type="cellIs" dxfId="1310" priority="1022" stopIfTrue="1" operator="notEqual">
      <formula>0</formula>
    </cfRule>
  </conditionalFormatting>
  <conditionalFormatting sqref="DB29:FU29">
    <cfRule type="cellIs" dxfId="1309" priority="971" stopIfTrue="1" operator="equal">
      <formula>0</formula>
    </cfRule>
    <cfRule type="cellIs" dxfId="1308" priority="972" stopIfTrue="1" operator="notEqual">
      <formula>0</formula>
    </cfRule>
  </conditionalFormatting>
  <conditionalFormatting sqref="DL29:FU29">
    <cfRule type="cellIs" dxfId="1307" priority="969" stopIfTrue="1" operator="equal">
      <formula>0</formula>
    </cfRule>
    <cfRule type="cellIs" dxfId="1306" priority="970" stopIfTrue="1" operator="notEqual">
      <formula>0</formula>
    </cfRule>
  </conditionalFormatting>
  <conditionalFormatting sqref="CW29:DA29">
    <cfRule type="cellIs" dxfId="1305" priority="965" stopIfTrue="1" operator="equal">
      <formula>0</formula>
    </cfRule>
    <cfRule type="cellIs" dxfId="1304" priority="966" stopIfTrue="1" operator="notEqual">
      <formula>0</formula>
    </cfRule>
  </conditionalFormatting>
  <conditionalFormatting sqref="FV29:GA29">
    <cfRule type="cellIs" dxfId="1303" priority="961" stopIfTrue="1" operator="equal">
      <formula>0</formula>
    </cfRule>
    <cfRule type="cellIs" dxfId="1302" priority="962" stopIfTrue="1" operator="notEqual">
      <formula>0</formula>
    </cfRule>
  </conditionalFormatting>
  <conditionalFormatting sqref="BD29:BH29">
    <cfRule type="cellIs" dxfId="1301" priority="957" stopIfTrue="1" operator="equal">
      <formula>0</formula>
    </cfRule>
    <cfRule type="cellIs" dxfId="1300" priority="958" stopIfTrue="1" operator="notEqual">
      <formula>0</formula>
    </cfRule>
  </conditionalFormatting>
  <conditionalFormatting sqref="HH29:HL29">
    <cfRule type="cellIs" dxfId="1299" priority="955" stopIfTrue="1" operator="equal">
      <formula>0</formula>
    </cfRule>
    <cfRule type="cellIs" dxfId="1298" priority="956" stopIfTrue="1" operator="notEqual">
      <formula>0</formula>
    </cfRule>
  </conditionalFormatting>
  <conditionalFormatting sqref="BI29:BM29">
    <cfRule type="cellIs" dxfId="1297" priority="951" stopIfTrue="1" operator="equal">
      <formula>0</formula>
    </cfRule>
    <cfRule type="cellIs" dxfId="1296" priority="952" stopIfTrue="1" operator="notEqual">
      <formula>0</formula>
    </cfRule>
  </conditionalFormatting>
  <conditionalFormatting sqref="BN29:BR29">
    <cfRule type="cellIs" dxfId="1295" priority="949" stopIfTrue="1" operator="equal">
      <formula>0</formula>
    </cfRule>
    <cfRule type="cellIs" dxfId="1294" priority="950" stopIfTrue="1" operator="notEqual">
      <formula>0</formula>
    </cfRule>
  </conditionalFormatting>
  <conditionalFormatting sqref="BS29:BW29">
    <cfRule type="cellIs" dxfId="1293" priority="947" stopIfTrue="1" operator="equal">
      <formula>0</formula>
    </cfRule>
    <cfRule type="cellIs" dxfId="1292" priority="948" stopIfTrue="1" operator="notEqual">
      <formula>0</formula>
    </cfRule>
  </conditionalFormatting>
  <conditionalFormatting sqref="CR29:CV29">
    <cfRule type="cellIs" dxfId="1291" priority="943" stopIfTrue="1" operator="equal">
      <formula>0</formula>
    </cfRule>
    <cfRule type="cellIs" dxfId="1290" priority="944" stopIfTrue="1" operator="notEqual">
      <formula>0</formula>
    </cfRule>
  </conditionalFormatting>
  <conditionalFormatting sqref="IB29:IF29">
    <cfRule type="cellIs" dxfId="1289" priority="937" stopIfTrue="1" operator="equal">
      <formula>0</formula>
    </cfRule>
    <cfRule type="cellIs" dxfId="1288" priority="938" stopIfTrue="1" operator="notEqual">
      <formula>0</formula>
    </cfRule>
  </conditionalFormatting>
  <conditionalFormatting sqref="HR29:HV29">
    <cfRule type="cellIs" dxfId="1287" priority="921" stopIfTrue="1" operator="equal">
      <formula>0</formula>
    </cfRule>
    <cfRule type="cellIs" dxfId="1286" priority="922" stopIfTrue="1" operator="notEqual">
      <formula>0</formula>
    </cfRule>
  </conditionalFormatting>
  <conditionalFormatting sqref="IL29:IP29">
    <cfRule type="cellIs" dxfId="1285" priority="919" stopIfTrue="1" operator="equal">
      <formula>0</formula>
    </cfRule>
    <cfRule type="cellIs" dxfId="1284" priority="920" stopIfTrue="1" operator="notEqual">
      <formula>0</formula>
    </cfRule>
  </conditionalFormatting>
  <conditionalFormatting sqref="JZ29:KD29">
    <cfRule type="cellIs" dxfId="1283" priority="903" stopIfTrue="1" operator="equal">
      <formula>0</formula>
    </cfRule>
    <cfRule type="cellIs" dxfId="1282" priority="904" stopIfTrue="1" operator="notEqual">
      <formula>0</formula>
    </cfRule>
  </conditionalFormatting>
  <conditionalFormatting sqref="DB26:FU26">
    <cfRule type="cellIs" dxfId="1281" priority="893" stopIfTrue="1" operator="equal">
      <formula>0</formula>
    </cfRule>
    <cfRule type="cellIs" dxfId="1280" priority="894" stopIfTrue="1" operator="notEqual">
      <formula>0</formula>
    </cfRule>
  </conditionalFormatting>
  <conditionalFormatting sqref="DL26:FU26">
    <cfRule type="cellIs" dxfId="1279" priority="891" stopIfTrue="1" operator="equal">
      <formula>0</formula>
    </cfRule>
    <cfRule type="cellIs" dxfId="1278" priority="892" stopIfTrue="1" operator="notEqual">
      <formula>0</formula>
    </cfRule>
  </conditionalFormatting>
  <conditionalFormatting sqref="CW26:DA26">
    <cfRule type="cellIs" dxfId="1277" priority="887" stopIfTrue="1" operator="equal">
      <formula>0</formula>
    </cfRule>
    <cfRule type="cellIs" dxfId="1276" priority="888" stopIfTrue="1" operator="notEqual">
      <formula>0</formula>
    </cfRule>
  </conditionalFormatting>
  <conditionalFormatting sqref="FV26:GA26">
    <cfRule type="cellIs" dxfId="1275" priority="883" stopIfTrue="1" operator="equal">
      <formula>0</formula>
    </cfRule>
    <cfRule type="cellIs" dxfId="1274" priority="884" stopIfTrue="1" operator="notEqual">
      <formula>0</formula>
    </cfRule>
  </conditionalFormatting>
  <conditionalFormatting sqref="BD26:BH26">
    <cfRule type="cellIs" dxfId="1273" priority="879" stopIfTrue="1" operator="equal">
      <formula>0</formula>
    </cfRule>
    <cfRule type="cellIs" dxfId="1272" priority="880" stopIfTrue="1" operator="notEqual">
      <formula>0</formula>
    </cfRule>
  </conditionalFormatting>
  <conditionalFormatting sqref="HH26:HL26">
    <cfRule type="cellIs" dxfId="1271" priority="877" stopIfTrue="1" operator="equal">
      <formula>0</formula>
    </cfRule>
    <cfRule type="cellIs" dxfId="1270" priority="878" stopIfTrue="1" operator="notEqual">
      <formula>0</formula>
    </cfRule>
  </conditionalFormatting>
  <conditionalFormatting sqref="BI26:BM26">
    <cfRule type="cellIs" dxfId="1269" priority="873" stopIfTrue="1" operator="equal">
      <formula>0</formula>
    </cfRule>
    <cfRule type="cellIs" dxfId="1268" priority="874" stopIfTrue="1" operator="notEqual">
      <formula>0</formula>
    </cfRule>
  </conditionalFormatting>
  <conditionalFormatting sqref="BN26:BR26">
    <cfRule type="cellIs" dxfId="1267" priority="871" stopIfTrue="1" operator="equal">
      <formula>0</formula>
    </cfRule>
    <cfRule type="cellIs" dxfId="1266" priority="872" stopIfTrue="1" operator="notEqual">
      <formula>0</formula>
    </cfRule>
  </conditionalFormatting>
  <conditionalFormatting sqref="BS26:BW26">
    <cfRule type="cellIs" dxfId="1265" priority="869" stopIfTrue="1" operator="equal">
      <formula>0</formula>
    </cfRule>
    <cfRule type="cellIs" dxfId="1264" priority="870" stopIfTrue="1" operator="notEqual">
      <formula>0</formula>
    </cfRule>
  </conditionalFormatting>
  <conditionalFormatting sqref="CR26:CV26">
    <cfRule type="cellIs" dxfId="1263" priority="865" stopIfTrue="1" operator="equal">
      <formula>0</formula>
    </cfRule>
    <cfRule type="cellIs" dxfId="1262" priority="866" stopIfTrue="1" operator="notEqual">
      <formula>0</formula>
    </cfRule>
  </conditionalFormatting>
  <conditionalFormatting sqref="IB26:IF26">
    <cfRule type="cellIs" dxfId="1261" priority="859" stopIfTrue="1" operator="equal">
      <formula>0</formula>
    </cfRule>
    <cfRule type="cellIs" dxfId="1260" priority="860" stopIfTrue="1" operator="notEqual">
      <formula>0</formula>
    </cfRule>
  </conditionalFormatting>
  <conditionalFormatting sqref="HR26:HV26">
    <cfRule type="cellIs" dxfId="1259" priority="843" stopIfTrue="1" operator="equal">
      <formula>0</formula>
    </cfRule>
    <cfRule type="cellIs" dxfId="1258" priority="844" stopIfTrue="1" operator="notEqual">
      <formula>0</formula>
    </cfRule>
  </conditionalFormatting>
  <conditionalFormatting sqref="IL26:IP26">
    <cfRule type="cellIs" dxfId="1257" priority="841" stopIfTrue="1" operator="equal">
      <formula>0</formula>
    </cfRule>
    <cfRule type="cellIs" dxfId="1256" priority="842" stopIfTrue="1" operator="notEqual">
      <formula>0</formula>
    </cfRule>
  </conditionalFormatting>
  <conditionalFormatting sqref="JZ26:KD26">
    <cfRule type="cellIs" dxfId="1255" priority="825" stopIfTrue="1" operator="equal">
      <formula>0</formula>
    </cfRule>
    <cfRule type="cellIs" dxfId="1254" priority="826" stopIfTrue="1" operator="notEqual">
      <formula>0</formula>
    </cfRule>
  </conditionalFormatting>
  <conditionalFormatting sqref="DB23:FU23">
    <cfRule type="cellIs" dxfId="1253" priority="815" stopIfTrue="1" operator="equal">
      <formula>0</formula>
    </cfRule>
    <cfRule type="cellIs" dxfId="1252" priority="816" stopIfTrue="1" operator="notEqual">
      <formula>0</formula>
    </cfRule>
  </conditionalFormatting>
  <conditionalFormatting sqref="DL23:FU23">
    <cfRule type="cellIs" dxfId="1251" priority="813" stopIfTrue="1" operator="equal">
      <formula>0</formula>
    </cfRule>
    <cfRule type="cellIs" dxfId="1250" priority="814" stopIfTrue="1" operator="notEqual">
      <formula>0</formula>
    </cfRule>
  </conditionalFormatting>
  <conditionalFormatting sqref="CW23:DA23">
    <cfRule type="cellIs" dxfId="1249" priority="809" stopIfTrue="1" operator="equal">
      <formula>0</formula>
    </cfRule>
    <cfRule type="cellIs" dxfId="1248" priority="810" stopIfTrue="1" operator="notEqual">
      <formula>0</formula>
    </cfRule>
  </conditionalFormatting>
  <conditionalFormatting sqref="FV23:GA23">
    <cfRule type="cellIs" dxfId="1247" priority="805" stopIfTrue="1" operator="equal">
      <formula>0</formula>
    </cfRule>
    <cfRule type="cellIs" dxfId="1246" priority="806" stopIfTrue="1" operator="notEqual">
      <formula>0</formula>
    </cfRule>
  </conditionalFormatting>
  <conditionalFormatting sqref="BD23:BH23">
    <cfRule type="cellIs" dxfId="1245" priority="801" stopIfTrue="1" operator="equal">
      <formula>0</formula>
    </cfRule>
    <cfRule type="cellIs" dxfId="1244" priority="802" stopIfTrue="1" operator="notEqual">
      <formula>0</formula>
    </cfRule>
  </conditionalFormatting>
  <conditionalFormatting sqref="HH23:HL23">
    <cfRule type="cellIs" dxfId="1243" priority="799" stopIfTrue="1" operator="equal">
      <formula>0</formula>
    </cfRule>
    <cfRule type="cellIs" dxfId="1242" priority="800" stopIfTrue="1" operator="notEqual">
      <formula>0</formula>
    </cfRule>
  </conditionalFormatting>
  <conditionalFormatting sqref="BI23:BM23">
    <cfRule type="cellIs" dxfId="1241" priority="795" stopIfTrue="1" operator="equal">
      <formula>0</formula>
    </cfRule>
    <cfRule type="cellIs" dxfId="1240" priority="796" stopIfTrue="1" operator="notEqual">
      <formula>0</formula>
    </cfRule>
  </conditionalFormatting>
  <conditionalFormatting sqref="BN23:BR23">
    <cfRule type="cellIs" dxfId="1239" priority="793" stopIfTrue="1" operator="equal">
      <formula>0</formula>
    </cfRule>
    <cfRule type="cellIs" dxfId="1238" priority="794" stopIfTrue="1" operator="notEqual">
      <formula>0</formula>
    </cfRule>
  </conditionalFormatting>
  <conditionalFormatting sqref="BS23:BW23">
    <cfRule type="cellIs" dxfId="1237" priority="791" stopIfTrue="1" operator="equal">
      <formula>0</formula>
    </cfRule>
    <cfRule type="cellIs" dxfId="1236" priority="792" stopIfTrue="1" operator="notEqual">
      <formula>0</formula>
    </cfRule>
  </conditionalFormatting>
  <conditionalFormatting sqref="CR23:CV23">
    <cfRule type="cellIs" dxfId="1235" priority="787" stopIfTrue="1" operator="equal">
      <formula>0</formula>
    </cfRule>
    <cfRule type="cellIs" dxfId="1234" priority="788" stopIfTrue="1" operator="notEqual">
      <formula>0</formula>
    </cfRule>
  </conditionalFormatting>
  <conditionalFormatting sqref="IB23:IF23">
    <cfRule type="cellIs" dxfId="1233" priority="781" stopIfTrue="1" operator="equal">
      <formula>0</formula>
    </cfRule>
    <cfRule type="cellIs" dxfId="1232" priority="782" stopIfTrue="1" operator="notEqual">
      <formula>0</formula>
    </cfRule>
  </conditionalFormatting>
  <conditionalFormatting sqref="HR23:HV23">
    <cfRule type="cellIs" dxfId="1231" priority="765" stopIfTrue="1" operator="equal">
      <formula>0</formula>
    </cfRule>
    <cfRule type="cellIs" dxfId="1230" priority="766" stopIfTrue="1" operator="notEqual">
      <formula>0</formula>
    </cfRule>
  </conditionalFormatting>
  <conditionalFormatting sqref="IL23:IP23">
    <cfRule type="cellIs" dxfId="1229" priority="763" stopIfTrue="1" operator="equal">
      <formula>0</formula>
    </cfRule>
    <cfRule type="cellIs" dxfId="1228" priority="764" stopIfTrue="1" operator="notEqual">
      <formula>0</formula>
    </cfRule>
  </conditionalFormatting>
  <conditionalFormatting sqref="JZ23:KD23">
    <cfRule type="cellIs" dxfId="1227" priority="747" stopIfTrue="1" operator="equal">
      <formula>0</formula>
    </cfRule>
    <cfRule type="cellIs" dxfId="1226" priority="748" stopIfTrue="1" operator="notEqual">
      <formula>0</formula>
    </cfRule>
  </conditionalFormatting>
  <conditionalFormatting sqref="DB25:FU25">
    <cfRule type="cellIs" dxfId="1225" priority="737" stopIfTrue="1" operator="equal">
      <formula>0</formula>
    </cfRule>
    <cfRule type="cellIs" dxfId="1224" priority="738" stopIfTrue="1" operator="notEqual">
      <formula>0</formula>
    </cfRule>
  </conditionalFormatting>
  <conditionalFormatting sqref="DL25:FU25">
    <cfRule type="cellIs" dxfId="1223" priority="735" stopIfTrue="1" operator="equal">
      <formula>0</formula>
    </cfRule>
    <cfRule type="cellIs" dxfId="1222" priority="736" stopIfTrue="1" operator="notEqual">
      <formula>0</formula>
    </cfRule>
  </conditionalFormatting>
  <conditionalFormatting sqref="CW25:DA25">
    <cfRule type="cellIs" dxfId="1221" priority="731" stopIfTrue="1" operator="equal">
      <formula>0</formula>
    </cfRule>
    <cfRule type="cellIs" dxfId="1220" priority="732" stopIfTrue="1" operator="notEqual">
      <formula>0</formula>
    </cfRule>
  </conditionalFormatting>
  <conditionalFormatting sqref="FV25:GA25">
    <cfRule type="cellIs" dxfId="1219" priority="727" stopIfTrue="1" operator="equal">
      <formula>0</formula>
    </cfRule>
    <cfRule type="cellIs" dxfId="1218" priority="728" stopIfTrue="1" operator="notEqual">
      <formula>0</formula>
    </cfRule>
  </conditionalFormatting>
  <conditionalFormatting sqref="BD25:BH25">
    <cfRule type="cellIs" dxfId="1217" priority="723" stopIfTrue="1" operator="equal">
      <formula>0</formula>
    </cfRule>
    <cfRule type="cellIs" dxfId="1216" priority="724" stopIfTrue="1" operator="notEqual">
      <formula>0</formula>
    </cfRule>
  </conditionalFormatting>
  <conditionalFormatting sqref="HH25:HL25">
    <cfRule type="cellIs" dxfId="1215" priority="721" stopIfTrue="1" operator="equal">
      <formula>0</formula>
    </cfRule>
    <cfRule type="cellIs" dxfId="1214" priority="722" stopIfTrue="1" operator="notEqual">
      <formula>0</formula>
    </cfRule>
  </conditionalFormatting>
  <conditionalFormatting sqref="BI25:BM25">
    <cfRule type="cellIs" dxfId="1213" priority="717" stopIfTrue="1" operator="equal">
      <formula>0</formula>
    </cfRule>
    <cfRule type="cellIs" dxfId="1212" priority="718" stopIfTrue="1" operator="notEqual">
      <formula>0</formula>
    </cfRule>
  </conditionalFormatting>
  <conditionalFormatting sqref="BN25:BR25">
    <cfRule type="cellIs" dxfId="1211" priority="715" stopIfTrue="1" operator="equal">
      <formula>0</formula>
    </cfRule>
    <cfRule type="cellIs" dxfId="1210" priority="716" stopIfTrue="1" operator="notEqual">
      <formula>0</formula>
    </cfRule>
  </conditionalFormatting>
  <conditionalFormatting sqref="BS25:BW25">
    <cfRule type="cellIs" dxfId="1209" priority="713" stopIfTrue="1" operator="equal">
      <formula>0</formula>
    </cfRule>
    <cfRule type="cellIs" dxfId="1208" priority="714" stopIfTrue="1" operator="notEqual">
      <formula>0</formula>
    </cfRule>
  </conditionalFormatting>
  <conditionalFormatting sqref="CR25:CV25">
    <cfRule type="cellIs" dxfId="1207" priority="709" stopIfTrue="1" operator="equal">
      <formula>0</formula>
    </cfRule>
    <cfRule type="cellIs" dxfId="1206" priority="710" stopIfTrue="1" operator="notEqual">
      <formula>0</formula>
    </cfRule>
  </conditionalFormatting>
  <conditionalFormatting sqref="IB25:IF25">
    <cfRule type="cellIs" dxfId="1205" priority="703" stopIfTrue="1" operator="equal">
      <formula>0</formula>
    </cfRule>
    <cfRule type="cellIs" dxfId="1204" priority="704" stopIfTrue="1" operator="notEqual">
      <formula>0</formula>
    </cfRule>
  </conditionalFormatting>
  <conditionalFormatting sqref="HR25:HV25">
    <cfRule type="cellIs" dxfId="1203" priority="687" stopIfTrue="1" operator="equal">
      <formula>0</formula>
    </cfRule>
    <cfRule type="cellIs" dxfId="1202" priority="688" stopIfTrue="1" operator="notEqual">
      <formula>0</formula>
    </cfRule>
  </conditionalFormatting>
  <conditionalFormatting sqref="IL25:IP25">
    <cfRule type="cellIs" dxfId="1201" priority="685" stopIfTrue="1" operator="equal">
      <formula>0</formula>
    </cfRule>
    <cfRule type="cellIs" dxfId="1200" priority="686" stopIfTrue="1" operator="notEqual">
      <formula>0</formula>
    </cfRule>
  </conditionalFormatting>
  <conditionalFormatting sqref="JZ25:KD25">
    <cfRule type="cellIs" dxfId="1199" priority="669" stopIfTrue="1" operator="equal">
      <formula>0</formula>
    </cfRule>
    <cfRule type="cellIs" dxfId="1198" priority="670" stopIfTrue="1" operator="notEqual">
      <formula>0</formula>
    </cfRule>
  </conditionalFormatting>
  <conditionalFormatting sqref="K16:O16">
    <cfRule type="cellIs" dxfId="1197" priority="657" stopIfTrue="1" operator="equal">
      <formula>0</formula>
    </cfRule>
    <cfRule type="cellIs" dxfId="1196" priority="658" stopIfTrue="1" operator="notEqual">
      <formula>0</formula>
    </cfRule>
  </conditionalFormatting>
  <conditionalFormatting sqref="DL16:FU16">
    <cfRule type="cellIs" dxfId="1195" priority="655" stopIfTrue="1" operator="equal">
      <formula>0</formula>
    </cfRule>
    <cfRule type="cellIs" dxfId="1194" priority="656" stopIfTrue="1" operator="notEqual">
      <formula>0</formula>
    </cfRule>
  </conditionalFormatting>
  <conditionalFormatting sqref="P16:T16">
    <cfRule type="cellIs" dxfId="1193" priority="653" stopIfTrue="1" operator="equal">
      <formula>0</formula>
    </cfRule>
    <cfRule type="cellIs" dxfId="1192" priority="654" stopIfTrue="1" operator="notEqual">
      <formula>0</formula>
    </cfRule>
  </conditionalFormatting>
  <conditionalFormatting sqref="Z25:AD26 Z28:AD33">
    <cfRule type="cellIs" dxfId="1191" priority="649" stopIfTrue="1" operator="equal">
      <formula>0</formula>
    </cfRule>
    <cfRule type="cellIs" dxfId="1190" priority="650" stopIfTrue="1" operator="notEqual">
      <formula>0</formula>
    </cfRule>
  </conditionalFormatting>
  <conditionalFormatting sqref="IB24:IF24 K24:Y24 IL24:IP24">
    <cfRule type="cellIs" dxfId="1189" priority="647" stopIfTrue="1" operator="equal">
      <formula>0</formula>
    </cfRule>
    <cfRule type="cellIs" dxfId="1188" priority="648" stopIfTrue="1" operator="notEqual">
      <formula>0</formula>
    </cfRule>
  </conditionalFormatting>
  <conditionalFormatting sqref="DB24:FU24">
    <cfRule type="cellIs" dxfId="1187" priority="645" stopIfTrue="1" operator="equal">
      <formula>0</formula>
    </cfRule>
    <cfRule type="cellIs" dxfId="1186" priority="646" stopIfTrue="1" operator="notEqual">
      <formula>0</formula>
    </cfRule>
  </conditionalFormatting>
  <conditionalFormatting sqref="DL24:FU24">
    <cfRule type="cellIs" dxfId="1185" priority="643" stopIfTrue="1" operator="equal">
      <formula>0</formula>
    </cfRule>
    <cfRule type="cellIs" dxfId="1184" priority="644" stopIfTrue="1" operator="notEqual">
      <formula>0</formula>
    </cfRule>
  </conditionalFormatting>
  <conditionalFormatting sqref="CW24:DA24">
    <cfRule type="cellIs" dxfId="1183" priority="639" stopIfTrue="1" operator="equal">
      <formula>0</formula>
    </cfRule>
    <cfRule type="cellIs" dxfId="1182" priority="640" stopIfTrue="1" operator="notEqual">
      <formula>0</formula>
    </cfRule>
  </conditionalFormatting>
  <conditionalFormatting sqref="FV24:GA24">
    <cfRule type="cellIs" dxfId="1181" priority="637" stopIfTrue="1" operator="equal">
      <formula>0</formula>
    </cfRule>
    <cfRule type="cellIs" dxfId="1180" priority="638" stopIfTrue="1" operator="notEqual">
      <formula>0</formula>
    </cfRule>
  </conditionalFormatting>
  <conditionalFormatting sqref="BD24:BH24">
    <cfRule type="cellIs" dxfId="1179" priority="635" stopIfTrue="1" operator="equal">
      <formula>0</formula>
    </cfRule>
    <cfRule type="cellIs" dxfId="1178" priority="636" stopIfTrue="1" operator="notEqual">
      <formula>0</formula>
    </cfRule>
  </conditionalFormatting>
  <conditionalFormatting sqref="HH24:HL24">
    <cfRule type="cellIs" dxfId="1177" priority="633" stopIfTrue="1" operator="equal">
      <formula>0</formula>
    </cfRule>
    <cfRule type="cellIs" dxfId="1176" priority="634" stopIfTrue="1" operator="notEqual">
      <formula>0</formula>
    </cfRule>
  </conditionalFormatting>
  <conditionalFormatting sqref="BI24:BM24">
    <cfRule type="cellIs" dxfId="1175" priority="629" stopIfTrue="1" operator="equal">
      <formula>0</formula>
    </cfRule>
    <cfRule type="cellIs" dxfId="1174" priority="630" stopIfTrue="1" operator="notEqual">
      <formula>0</formula>
    </cfRule>
  </conditionalFormatting>
  <conditionalFormatting sqref="BN24:BR24">
    <cfRule type="cellIs" dxfId="1173" priority="627" stopIfTrue="1" operator="equal">
      <formula>0</formula>
    </cfRule>
    <cfRule type="cellIs" dxfId="1172" priority="628" stopIfTrue="1" operator="notEqual">
      <formula>0</formula>
    </cfRule>
  </conditionalFormatting>
  <conditionalFormatting sqref="BS24:BW24">
    <cfRule type="cellIs" dxfId="1171" priority="625" stopIfTrue="1" operator="equal">
      <formula>0</formula>
    </cfRule>
    <cfRule type="cellIs" dxfId="1170" priority="626" stopIfTrue="1" operator="notEqual">
      <formula>0</formula>
    </cfRule>
  </conditionalFormatting>
  <conditionalFormatting sqref="CR24:CV24">
    <cfRule type="cellIs" dxfId="1169" priority="623" stopIfTrue="1" operator="equal">
      <formula>0</formula>
    </cfRule>
    <cfRule type="cellIs" dxfId="1168" priority="624" stopIfTrue="1" operator="notEqual">
      <formula>0</formula>
    </cfRule>
  </conditionalFormatting>
  <conditionalFormatting sqref="IB24:IF24">
    <cfRule type="cellIs" dxfId="1167" priority="621" stopIfTrue="1" operator="equal">
      <formula>0</formula>
    </cfRule>
    <cfRule type="cellIs" dxfId="1166" priority="622" stopIfTrue="1" operator="notEqual">
      <formula>0</formula>
    </cfRule>
  </conditionalFormatting>
  <conditionalFormatting sqref="HR24:HV24">
    <cfRule type="cellIs" dxfId="1165" priority="615" stopIfTrue="1" operator="equal">
      <formula>0</formula>
    </cfRule>
    <cfRule type="cellIs" dxfId="1164" priority="616" stopIfTrue="1" operator="notEqual">
      <formula>0</formula>
    </cfRule>
  </conditionalFormatting>
  <conditionalFormatting sqref="IL24:IP24">
    <cfRule type="cellIs" dxfId="1163" priority="613" stopIfTrue="1" operator="equal">
      <formula>0</formula>
    </cfRule>
    <cfRule type="cellIs" dxfId="1162" priority="614" stopIfTrue="1" operator="notEqual">
      <formula>0</formula>
    </cfRule>
  </conditionalFormatting>
  <conditionalFormatting sqref="JZ24:KD24">
    <cfRule type="cellIs" dxfId="1161" priority="607" stopIfTrue="1" operator="equal">
      <formula>0</formula>
    </cfRule>
    <cfRule type="cellIs" dxfId="1160" priority="608" stopIfTrue="1" operator="notEqual">
      <formula>0</formula>
    </cfRule>
  </conditionalFormatting>
  <conditionalFormatting sqref="Z24:AD24">
    <cfRule type="cellIs" dxfId="1159" priority="597" stopIfTrue="1" operator="equal">
      <formula>0</formula>
    </cfRule>
    <cfRule type="cellIs" dxfId="1158" priority="598" stopIfTrue="1" operator="notEqual">
      <formula>0</formula>
    </cfRule>
  </conditionalFormatting>
  <conditionalFormatting sqref="K176:Y176 GD176:HB176 HH176:HL176">
    <cfRule type="cellIs" dxfId="1157" priority="595" stopIfTrue="1" operator="equal">
      <formula>0</formula>
    </cfRule>
    <cfRule type="cellIs" dxfId="1156" priority="596" stopIfTrue="1" operator="notEqual">
      <formula>0</formula>
    </cfRule>
  </conditionalFormatting>
  <conditionalFormatting sqref="DL176:FU176">
    <cfRule type="cellIs" dxfId="1155" priority="593" stopIfTrue="1" operator="equal">
      <formula>0</formula>
    </cfRule>
    <cfRule type="cellIs" dxfId="1154" priority="594" stopIfTrue="1" operator="notEqual">
      <formula>0</formula>
    </cfRule>
  </conditionalFormatting>
  <conditionalFormatting sqref="CW176:DA176">
    <cfRule type="cellIs" dxfId="1153" priority="591" stopIfTrue="1" operator="equal">
      <formula>0</formula>
    </cfRule>
    <cfRule type="cellIs" dxfId="1152" priority="592" stopIfTrue="1" operator="notEqual">
      <formula>0</formula>
    </cfRule>
  </conditionalFormatting>
  <conditionalFormatting sqref="Z176:AD176">
    <cfRule type="cellIs" dxfId="1151" priority="587" stopIfTrue="1" operator="equal">
      <formula>0</formula>
    </cfRule>
    <cfRule type="cellIs" dxfId="1150" priority="588" stopIfTrue="1" operator="notEqual">
      <formula>0</formula>
    </cfRule>
  </conditionalFormatting>
  <conditionalFormatting sqref="HM28:HQ33">
    <cfRule type="cellIs" dxfId="1149" priority="585" stopIfTrue="1" operator="equal">
      <formula>0</formula>
    </cfRule>
    <cfRule type="cellIs" dxfId="1148" priority="586" stopIfTrue="1" operator="notEqual">
      <formula>0</formula>
    </cfRule>
  </conditionalFormatting>
  <conditionalFormatting sqref="HM30:HQ33 HM28:HQ28 HM39:HQ40">
    <cfRule type="cellIs" dxfId="1147" priority="583" stopIfTrue="1" operator="equal">
      <formula>0</formula>
    </cfRule>
    <cfRule type="cellIs" dxfId="1146" priority="584" stopIfTrue="1" operator="notEqual">
      <formula>0</formula>
    </cfRule>
  </conditionalFormatting>
  <conditionalFormatting sqref="HM174:HQ174">
    <cfRule type="cellIs" dxfId="1145" priority="581" stopIfTrue="1" operator="equal">
      <formula>0</formula>
    </cfRule>
    <cfRule type="cellIs" dxfId="1144" priority="582" stopIfTrue="1" operator="notEqual">
      <formula>0</formula>
    </cfRule>
  </conditionalFormatting>
  <conditionalFormatting sqref="HM29:HQ29">
    <cfRule type="cellIs" dxfId="1143" priority="579" stopIfTrue="1" operator="equal">
      <formula>0</formula>
    </cfRule>
    <cfRule type="cellIs" dxfId="1142" priority="580" stopIfTrue="1" operator="notEqual">
      <formula>0</formula>
    </cfRule>
  </conditionalFormatting>
  <conditionalFormatting sqref="HM26:HQ26">
    <cfRule type="cellIs" dxfId="1141" priority="577" stopIfTrue="1" operator="equal">
      <formula>0</formula>
    </cfRule>
    <cfRule type="cellIs" dxfId="1140" priority="578" stopIfTrue="1" operator="notEqual">
      <formula>0</formula>
    </cfRule>
  </conditionalFormatting>
  <conditionalFormatting sqref="HM23:HQ23">
    <cfRule type="cellIs" dxfId="1139" priority="575" stopIfTrue="1" operator="equal">
      <formula>0</formula>
    </cfRule>
    <cfRule type="cellIs" dxfId="1138" priority="576" stopIfTrue="1" operator="notEqual">
      <formula>0</formula>
    </cfRule>
  </conditionalFormatting>
  <conditionalFormatting sqref="HM25:HQ25">
    <cfRule type="cellIs" dxfId="1137" priority="573" stopIfTrue="1" operator="equal">
      <formula>0</formula>
    </cfRule>
    <cfRule type="cellIs" dxfId="1136" priority="574" stopIfTrue="1" operator="notEqual">
      <formula>0</formula>
    </cfRule>
  </conditionalFormatting>
  <conditionalFormatting sqref="HM24:HQ24">
    <cfRule type="cellIs" dxfId="1135" priority="571" stopIfTrue="1" operator="equal">
      <formula>0</formula>
    </cfRule>
    <cfRule type="cellIs" dxfId="1134" priority="572" stopIfTrue="1" operator="notEqual">
      <formula>0</formula>
    </cfRule>
  </conditionalFormatting>
  <conditionalFormatting sqref="HM176:HQ176">
    <cfRule type="cellIs" dxfId="1133" priority="569" stopIfTrue="1" operator="equal">
      <formula>0</formula>
    </cfRule>
    <cfRule type="cellIs" dxfId="1132" priority="570" stopIfTrue="1" operator="notEqual">
      <formula>0</formula>
    </cfRule>
  </conditionalFormatting>
  <conditionalFormatting sqref="HW30:IA33">
    <cfRule type="cellIs" dxfId="1131" priority="567" stopIfTrue="1" operator="equal">
      <formula>0</formula>
    </cfRule>
    <cfRule type="cellIs" dxfId="1130" priority="568" stopIfTrue="1" operator="notEqual">
      <formula>0</formula>
    </cfRule>
  </conditionalFormatting>
  <conditionalFormatting sqref="HW28:IA28">
    <cfRule type="cellIs" dxfId="1129" priority="565" stopIfTrue="1" operator="equal">
      <formula>0</formula>
    </cfRule>
    <cfRule type="cellIs" dxfId="1128" priority="566" stopIfTrue="1" operator="notEqual">
      <formula>0</formula>
    </cfRule>
  </conditionalFormatting>
  <conditionalFormatting sqref="HW75:IA75">
    <cfRule type="cellIs" dxfId="1127" priority="563" stopIfTrue="1" operator="equal">
      <formula>0</formula>
    </cfRule>
    <cfRule type="cellIs" dxfId="1126" priority="564" stopIfTrue="1" operator="notEqual">
      <formula>0</formula>
    </cfRule>
  </conditionalFormatting>
  <conditionalFormatting sqref="HW74:IA74">
    <cfRule type="cellIs" dxfId="1125" priority="561" stopIfTrue="1" operator="equal">
      <formula>0</formula>
    </cfRule>
    <cfRule type="cellIs" dxfId="1124" priority="562" stopIfTrue="1" operator="notEqual">
      <formula>0</formula>
    </cfRule>
  </conditionalFormatting>
  <conditionalFormatting sqref="HW73:IA73">
    <cfRule type="cellIs" dxfId="1123" priority="559" stopIfTrue="1" operator="equal">
      <formula>0</formula>
    </cfRule>
    <cfRule type="cellIs" dxfId="1122" priority="560" stopIfTrue="1" operator="notEqual">
      <formula>0</formula>
    </cfRule>
  </conditionalFormatting>
  <conditionalFormatting sqref="HW186:IA186">
    <cfRule type="cellIs" dxfId="1121" priority="557" stopIfTrue="1" operator="equal">
      <formula>0</formula>
    </cfRule>
    <cfRule type="cellIs" dxfId="1120" priority="558" stopIfTrue="1" operator="notEqual">
      <formula>0</formula>
    </cfRule>
  </conditionalFormatting>
  <conditionalFormatting sqref="HW174:IA174">
    <cfRule type="cellIs" dxfId="1119" priority="555" stopIfTrue="1" operator="equal">
      <formula>0</formula>
    </cfRule>
    <cfRule type="cellIs" dxfId="1118" priority="556" stopIfTrue="1" operator="notEqual">
      <formula>0</formula>
    </cfRule>
  </conditionalFormatting>
  <conditionalFormatting sqref="HW29:IA29">
    <cfRule type="cellIs" dxfId="1117" priority="553" stopIfTrue="1" operator="equal">
      <formula>0</formula>
    </cfRule>
    <cfRule type="cellIs" dxfId="1116" priority="554" stopIfTrue="1" operator="notEqual">
      <formula>0</formula>
    </cfRule>
  </conditionalFormatting>
  <conditionalFormatting sqref="HW26:IA26">
    <cfRule type="cellIs" dxfId="1115" priority="551" stopIfTrue="1" operator="equal">
      <formula>0</formula>
    </cfRule>
    <cfRule type="cellIs" dxfId="1114" priority="552" stopIfTrue="1" operator="notEqual">
      <formula>0</formula>
    </cfRule>
  </conditionalFormatting>
  <conditionalFormatting sqref="HW23:IA23">
    <cfRule type="cellIs" dxfId="1113" priority="549" stopIfTrue="1" operator="equal">
      <formula>0</formula>
    </cfRule>
    <cfRule type="cellIs" dxfId="1112" priority="550" stopIfTrue="1" operator="notEqual">
      <formula>0</formula>
    </cfRule>
  </conditionalFormatting>
  <conditionalFormatting sqref="HW25:IA25">
    <cfRule type="cellIs" dxfId="1111" priority="547" stopIfTrue="1" operator="equal">
      <formula>0</formula>
    </cfRule>
    <cfRule type="cellIs" dxfId="1110" priority="548" stopIfTrue="1" operator="notEqual">
      <formula>0</formula>
    </cfRule>
  </conditionalFormatting>
  <conditionalFormatting sqref="HW24:IA24">
    <cfRule type="cellIs" dxfId="1109" priority="545" stopIfTrue="1" operator="equal">
      <formula>0</formula>
    </cfRule>
    <cfRule type="cellIs" dxfId="1108" priority="546" stopIfTrue="1" operator="notEqual">
      <formula>0</formula>
    </cfRule>
  </conditionalFormatting>
  <conditionalFormatting sqref="HW28:IA33">
    <cfRule type="cellIs" dxfId="1107" priority="543" stopIfTrue="1" operator="equal">
      <formula>0</formula>
    </cfRule>
    <cfRule type="cellIs" dxfId="1106" priority="544" stopIfTrue="1" operator="notEqual">
      <formula>0</formula>
    </cfRule>
  </conditionalFormatting>
  <conditionalFormatting sqref="K34:Y34 AE34:BC34 GD34:HB34 BI34:BR34 IB34:IF34 HH34:HL34 CR34:FU34">
    <cfRule type="cellIs" dxfId="1105" priority="517" stopIfTrue="1" operator="equal">
      <formula>0</formula>
    </cfRule>
    <cfRule type="cellIs" dxfId="1104" priority="518" stopIfTrue="1" operator="notEqual">
      <formula>0</formula>
    </cfRule>
  </conditionalFormatting>
  <conditionalFormatting sqref="DL34:FU34">
    <cfRule type="cellIs" dxfId="1103" priority="515" stopIfTrue="1" operator="equal">
      <formula>0</formula>
    </cfRule>
    <cfRule type="cellIs" dxfId="1102" priority="516" stopIfTrue="1" operator="notEqual">
      <formula>0</formula>
    </cfRule>
  </conditionalFormatting>
  <conditionalFormatting sqref="FV34:GA34">
    <cfRule type="cellIs" dxfId="1101" priority="513" stopIfTrue="1" operator="equal">
      <formula>0</formula>
    </cfRule>
    <cfRule type="cellIs" dxfId="1100" priority="514" stopIfTrue="1" operator="notEqual">
      <formula>0</formula>
    </cfRule>
  </conditionalFormatting>
  <conditionalFormatting sqref="BD34:BH34">
    <cfRule type="cellIs" dxfId="1099" priority="511" stopIfTrue="1" operator="equal">
      <formula>0</formula>
    </cfRule>
    <cfRule type="cellIs" dxfId="1098" priority="512" stopIfTrue="1" operator="notEqual">
      <formula>0</formula>
    </cfRule>
  </conditionalFormatting>
  <conditionalFormatting sqref="HH34:HL34">
    <cfRule type="cellIs" dxfId="1097" priority="509" stopIfTrue="1" operator="equal">
      <formula>0</formula>
    </cfRule>
    <cfRule type="cellIs" dxfId="1096" priority="510" stopIfTrue="1" operator="notEqual">
      <formula>0</formula>
    </cfRule>
  </conditionalFormatting>
  <conditionalFormatting sqref="BS34:BW34">
    <cfRule type="cellIs" dxfId="1095" priority="507" stopIfTrue="1" operator="equal">
      <formula>0</formula>
    </cfRule>
    <cfRule type="cellIs" dxfId="1094" priority="508" stopIfTrue="1" operator="notEqual">
      <formula>0</formula>
    </cfRule>
  </conditionalFormatting>
  <conditionalFormatting sqref="HR34:HV34">
    <cfRule type="cellIs" dxfId="1093" priority="505" stopIfTrue="1" operator="equal">
      <formula>0</formula>
    </cfRule>
    <cfRule type="cellIs" dxfId="1092" priority="506" stopIfTrue="1" operator="notEqual">
      <formula>0</formula>
    </cfRule>
  </conditionalFormatting>
  <conditionalFormatting sqref="Z34:AD34">
    <cfRule type="cellIs" dxfId="1091" priority="503" stopIfTrue="1" operator="equal">
      <formula>0</formula>
    </cfRule>
    <cfRule type="cellIs" dxfId="1090" priority="504" stopIfTrue="1" operator="notEqual">
      <formula>0</formula>
    </cfRule>
  </conditionalFormatting>
  <conditionalFormatting sqref="HM34:HQ34">
    <cfRule type="cellIs" dxfId="1089" priority="501" stopIfTrue="1" operator="equal">
      <formula>0</formula>
    </cfRule>
    <cfRule type="cellIs" dxfId="1088" priority="502" stopIfTrue="1" operator="notEqual">
      <formula>0</formula>
    </cfRule>
  </conditionalFormatting>
  <conditionalFormatting sqref="HM34:HQ34">
    <cfRule type="cellIs" dxfId="1087" priority="499" stopIfTrue="1" operator="equal">
      <formula>0</formula>
    </cfRule>
    <cfRule type="cellIs" dxfId="1086" priority="500" stopIfTrue="1" operator="notEqual">
      <formula>0</formula>
    </cfRule>
  </conditionalFormatting>
  <conditionalFormatting sqref="HW34:IA34">
    <cfRule type="cellIs" dxfId="1085" priority="497" stopIfTrue="1" operator="equal">
      <formula>0</formula>
    </cfRule>
    <cfRule type="cellIs" dxfId="1084" priority="498" stopIfTrue="1" operator="notEqual">
      <formula>0</formula>
    </cfRule>
  </conditionalFormatting>
  <conditionalFormatting sqref="HW34:IA34">
    <cfRule type="cellIs" dxfId="1083" priority="495" stopIfTrue="1" operator="equal">
      <formula>0</formula>
    </cfRule>
    <cfRule type="cellIs" dxfId="1082" priority="496" stopIfTrue="1" operator="notEqual">
      <formula>0</formula>
    </cfRule>
  </conditionalFormatting>
  <conditionalFormatting sqref="HC28:HG34">
    <cfRule type="cellIs" dxfId="1081" priority="491" stopIfTrue="1" operator="equal">
      <formula>0</formula>
    </cfRule>
    <cfRule type="cellIs" dxfId="1080" priority="492" stopIfTrue="1" operator="notEqual">
      <formula>0</formula>
    </cfRule>
  </conditionalFormatting>
  <conditionalFormatting sqref="HC176:HG176">
    <cfRule type="cellIs" dxfId="1079" priority="489" stopIfTrue="1" operator="equal">
      <formula>0</formula>
    </cfRule>
    <cfRule type="cellIs" dxfId="1078" priority="490" stopIfTrue="1" operator="notEqual">
      <formula>0</formula>
    </cfRule>
  </conditionalFormatting>
  <conditionalFormatting sqref="HC34:HG34">
    <cfRule type="cellIs" dxfId="1077" priority="487" stopIfTrue="1" operator="equal">
      <formula>0</formula>
    </cfRule>
    <cfRule type="cellIs" dxfId="1076" priority="488" stopIfTrue="1" operator="notEqual">
      <formula>0</formula>
    </cfRule>
  </conditionalFormatting>
  <conditionalFormatting sqref="IB35:IF35 BI35:BR35 GD35:HB35 AE35:BC35 K35:Y35 HH35:HL35 CR35:FU35">
    <cfRule type="cellIs" dxfId="1075" priority="485" stopIfTrue="1" operator="equal">
      <formula>0</formula>
    </cfRule>
    <cfRule type="cellIs" dxfId="1074" priority="486" stopIfTrue="1" operator="notEqual">
      <formula>0</formula>
    </cfRule>
  </conditionalFormatting>
  <conditionalFormatting sqref="DL35:FU35">
    <cfRule type="cellIs" dxfId="1073" priority="483" stopIfTrue="1" operator="equal">
      <formula>0</formula>
    </cfRule>
    <cfRule type="cellIs" dxfId="1072" priority="484" stopIfTrue="1" operator="notEqual">
      <formula>0</formula>
    </cfRule>
  </conditionalFormatting>
  <conditionalFormatting sqref="FV35:GA35">
    <cfRule type="cellIs" dxfId="1071" priority="481" stopIfTrue="1" operator="equal">
      <formula>0</formula>
    </cfRule>
    <cfRule type="cellIs" dxfId="1070" priority="482" stopIfTrue="1" operator="notEqual">
      <formula>0</formula>
    </cfRule>
  </conditionalFormatting>
  <conditionalFormatting sqref="BD35:BH35">
    <cfRule type="cellIs" dxfId="1069" priority="479" stopIfTrue="1" operator="equal">
      <formula>0</formula>
    </cfRule>
    <cfRule type="cellIs" dxfId="1068" priority="480" stopIfTrue="1" operator="notEqual">
      <formula>0</formula>
    </cfRule>
  </conditionalFormatting>
  <conditionalFormatting sqref="HH35:HL35">
    <cfRule type="cellIs" dxfId="1067" priority="477" stopIfTrue="1" operator="equal">
      <formula>0</formula>
    </cfRule>
    <cfRule type="cellIs" dxfId="1066" priority="478" stopIfTrue="1" operator="notEqual">
      <formula>0</formula>
    </cfRule>
  </conditionalFormatting>
  <conditionalFormatting sqref="BS35:BW35">
    <cfRule type="cellIs" dxfId="1065" priority="475" stopIfTrue="1" operator="equal">
      <formula>0</formula>
    </cfRule>
    <cfRule type="cellIs" dxfId="1064" priority="476" stopIfTrue="1" operator="notEqual">
      <formula>0</formula>
    </cfRule>
  </conditionalFormatting>
  <conditionalFormatting sqref="HR35:HV35">
    <cfRule type="cellIs" dxfId="1063" priority="473" stopIfTrue="1" operator="equal">
      <formula>0</formula>
    </cfRule>
    <cfRule type="cellIs" dxfId="1062" priority="474" stopIfTrue="1" operator="notEqual">
      <formula>0</formula>
    </cfRule>
  </conditionalFormatting>
  <conditionalFormatting sqref="Z35:AD35">
    <cfRule type="cellIs" dxfId="1061" priority="471" stopIfTrue="1" operator="equal">
      <formula>0</formula>
    </cfRule>
    <cfRule type="cellIs" dxfId="1060" priority="472" stopIfTrue="1" operator="notEqual">
      <formula>0</formula>
    </cfRule>
  </conditionalFormatting>
  <conditionalFormatting sqref="HM35:HQ35">
    <cfRule type="cellIs" dxfId="1059" priority="469" stopIfTrue="1" operator="equal">
      <formula>0</formula>
    </cfRule>
    <cfRule type="cellIs" dxfId="1058" priority="470" stopIfTrue="1" operator="notEqual">
      <formula>0</formula>
    </cfRule>
  </conditionalFormatting>
  <conditionalFormatting sqref="HM35:HQ35">
    <cfRule type="cellIs" dxfId="1057" priority="467" stopIfTrue="1" operator="equal">
      <formula>0</formula>
    </cfRule>
    <cfRule type="cellIs" dxfId="1056" priority="468" stopIfTrue="1" operator="notEqual">
      <formula>0</formula>
    </cfRule>
  </conditionalFormatting>
  <conditionalFormatting sqref="HW35:IA35">
    <cfRule type="cellIs" dxfId="1055" priority="465" stopIfTrue="1" operator="equal">
      <formula>0</formula>
    </cfRule>
    <cfRule type="cellIs" dxfId="1054" priority="466" stopIfTrue="1" operator="notEqual">
      <formula>0</formula>
    </cfRule>
  </conditionalFormatting>
  <conditionalFormatting sqref="HW35:IA35">
    <cfRule type="cellIs" dxfId="1053" priority="463" stopIfTrue="1" operator="equal">
      <formula>0</formula>
    </cfRule>
    <cfRule type="cellIs" dxfId="1052" priority="464" stopIfTrue="1" operator="notEqual">
      <formula>0</formula>
    </cfRule>
  </conditionalFormatting>
  <conditionalFormatting sqref="HC35:HG35">
    <cfRule type="cellIs" dxfId="1051" priority="459" stopIfTrue="1" operator="equal">
      <formula>0</formula>
    </cfRule>
    <cfRule type="cellIs" dxfId="1050" priority="460" stopIfTrue="1" operator="notEqual">
      <formula>0</formula>
    </cfRule>
  </conditionalFormatting>
  <conditionalFormatting sqref="IG25:IK26 IG28:IK33">
    <cfRule type="cellIs" dxfId="1049" priority="455" stopIfTrue="1" operator="equal">
      <formula>0</formula>
    </cfRule>
    <cfRule type="cellIs" dxfId="1048" priority="456" stopIfTrue="1" operator="notEqual">
      <formula>0</formula>
    </cfRule>
  </conditionalFormatting>
  <conditionalFormatting sqref="IG75:IK75">
    <cfRule type="cellIs" dxfId="1047" priority="453" stopIfTrue="1" operator="equal">
      <formula>0</formula>
    </cfRule>
    <cfRule type="cellIs" dxfId="1046" priority="454" stopIfTrue="1" operator="notEqual">
      <formula>0</formula>
    </cfRule>
  </conditionalFormatting>
  <conditionalFormatting sqref="IG74:IK74">
    <cfRule type="cellIs" dxfId="1045" priority="451" stopIfTrue="1" operator="equal">
      <formula>0</formula>
    </cfRule>
    <cfRule type="cellIs" dxfId="1044" priority="452" stopIfTrue="1" operator="notEqual">
      <formula>0</formula>
    </cfRule>
  </conditionalFormatting>
  <conditionalFormatting sqref="IG73:IK73">
    <cfRule type="cellIs" dxfId="1043" priority="449" stopIfTrue="1" operator="equal">
      <formula>0</formula>
    </cfRule>
    <cfRule type="cellIs" dxfId="1042" priority="450" stopIfTrue="1" operator="notEqual">
      <formula>0</formula>
    </cfRule>
  </conditionalFormatting>
  <conditionalFormatting sqref="IG186:IK186">
    <cfRule type="cellIs" dxfId="1041" priority="447" stopIfTrue="1" operator="equal">
      <formula>0</formula>
    </cfRule>
    <cfRule type="cellIs" dxfId="1040" priority="448" stopIfTrue="1" operator="notEqual">
      <formula>0</formula>
    </cfRule>
  </conditionalFormatting>
  <conditionalFormatting sqref="IG174:IK174">
    <cfRule type="cellIs" dxfId="1039" priority="445" stopIfTrue="1" operator="equal">
      <formula>0</formula>
    </cfRule>
    <cfRule type="cellIs" dxfId="1038" priority="446" stopIfTrue="1" operator="notEqual">
      <formula>0</formula>
    </cfRule>
  </conditionalFormatting>
  <conditionalFormatting sqref="IG29:IK29">
    <cfRule type="cellIs" dxfId="1037" priority="443" stopIfTrue="1" operator="equal">
      <formula>0</formula>
    </cfRule>
    <cfRule type="cellIs" dxfId="1036" priority="444" stopIfTrue="1" operator="notEqual">
      <formula>0</formula>
    </cfRule>
  </conditionalFormatting>
  <conditionalFormatting sqref="IG26:IK26">
    <cfRule type="cellIs" dxfId="1035" priority="441" stopIfTrue="1" operator="equal">
      <formula>0</formula>
    </cfRule>
    <cfRule type="cellIs" dxfId="1034" priority="442" stopIfTrue="1" operator="notEqual">
      <formula>0</formula>
    </cfRule>
  </conditionalFormatting>
  <conditionalFormatting sqref="IG23:IK23">
    <cfRule type="cellIs" dxfId="1033" priority="439" stopIfTrue="1" operator="equal">
      <formula>0</formula>
    </cfRule>
    <cfRule type="cellIs" dxfId="1032" priority="440" stopIfTrue="1" operator="notEqual">
      <formula>0</formula>
    </cfRule>
  </conditionalFormatting>
  <conditionalFormatting sqref="IG25:IK25">
    <cfRule type="cellIs" dxfId="1031" priority="437" stopIfTrue="1" operator="equal">
      <formula>0</formula>
    </cfRule>
    <cfRule type="cellIs" dxfId="1030" priority="438" stopIfTrue="1" operator="notEqual">
      <formula>0</formula>
    </cfRule>
  </conditionalFormatting>
  <conditionalFormatting sqref="IG24:IK24">
    <cfRule type="cellIs" dxfId="1029" priority="435" stopIfTrue="1" operator="equal">
      <formula>0</formula>
    </cfRule>
    <cfRule type="cellIs" dxfId="1028" priority="436" stopIfTrue="1" operator="notEqual">
      <formula>0</formula>
    </cfRule>
  </conditionalFormatting>
  <conditionalFormatting sqref="IG24:IK24">
    <cfRule type="cellIs" dxfId="1027" priority="433" stopIfTrue="1" operator="equal">
      <formula>0</formula>
    </cfRule>
    <cfRule type="cellIs" dxfId="1026" priority="434" stopIfTrue="1" operator="notEqual">
      <formula>0</formula>
    </cfRule>
  </conditionalFormatting>
  <conditionalFormatting sqref="IG34:IK34">
    <cfRule type="cellIs" dxfId="1025" priority="431" stopIfTrue="1" operator="equal">
      <formula>0</formula>
    </cfRule>
    <cfRule type="cellIs" dxfId="1024" priority="432" stopIfTrue="1" operator="notEqual">
      <formula>0</formula>
    </cfRule>
  </conditionalFormatting>
  <conditionalFormatting sqref="IG35:IK35">
    <cfRule type="cellIs" dxfId="1023" priority="429" stopIfTrue="1" operator="equal">
      <formula>0</formula>
    </cfRule>
    <cfRule type="cellIs" dxfId="1022" priority="430" stopIfTrue="1" operator="notEqual">
      <formula>0</formula>
    </cfRule>
  </conditionalFormatting>
  <conditionalFormatting sqref="BX30:CB33 BX28:CB28 BX39:CB40">
    <cfRule type="cellIs" dxfId="1021" priority="425" stopIfTrue="1" operator="equal">
      <formula>0</formula>
    </cfRule>
    <cfRule type="cellIs" dxfId="1020" priority="426" stopIfTrue="1" operator="notEqual">
      <formula>0</formula>
    </cfRule>
  </conditionalFormatting>
  <conditionalFormatting sqref="BX174:CB174">
    <cfRule type="cellIs" dxfId="1019" priority="423" stopIfTrue="1" operator="equal">
      <formula>0</formula>
    </cfRule>
    <cfRule type="cellIs" dxfId="1018" priority="424" stopIfTrue="1" operator="notEqual">
      <formula>0</formula>
    </cfRule>
  </conditionalFormatting>
  <conditionalFormatting sqref="BX29:CB29">
    <cfRule type="cellIs" dxfId="1017" priority="421" stopIfTrue="1" operator="equal">
      <formula>0</formula>
    </cfRule>
    <cfRule type="cellIs" dxfId="1016" priority="422" stopIfTrue="1" operator="notEqual">
      <formula>0</formula>
    </cfRule>
  </conditionalFormatting>
  <conditionalFormatting sqref="BX26:CB26">
    <cfRule type="cellIs" dxfId="1015" priority="419" stopIfTrue="1" operator="equal">
      <formula>0</formula>
    </cfRule>
    <cfRule type="cellIs" dxfId="1014" priority="420" stopIfTrue="1" operator="notEqual">
      <formula>0</formula>
    </cfRule>
  </conditionalFormatting>
  <conditionalFormatting sqref="BX23:CB23">
    <cfRule type="cellIs" dxfId="1013" priority="417" stopIfTrue="1" operator="equal">
      <formula>0</formula>
    </cfRule>
    <cfRule type="cellIs" dxfId="1012" priority="418" stopIfTrue="1" operator="notEqual">
      <formula>0</formula>
    </cfRule>
  </conditionalFormatting>
  <conditionalFormatting sqref="BX25:CB25">
    <cfRule type="cellIs" dxfId="1011" priority="415" stopIfTrue="1" operator="equal">
      <formula>0</formula>
    </cfRule>
    <cfRule type="cellIs" dxfId="1010" priority="416" stopIfTrue="1" operator="notEqual">
      <formula>0</formula>
    </cfRule>
  </conditionalFormatting>
  <conditionalFormatting sqref="BX24:CB24">
    <cfRule type="cellIs" dxfId="1009" priority="413" stopIfTrue="1" operator="equal">
      <formula>0</formula>
    </cfRule>
    <cfRule type="cellIs" dxfId="1008" priority="414" stopIfTrue="1" operator="notEqual">
      <formula>0</formula>
    </cfRule>
  </conditionalFormatting>
  <conditionalFormatting sqref="BX34:CB34">
    <cfRule type="cellIs" dxfId="1007" priority="411" stopIfTrue="1" operator="equal">
      <formula>0</formula>
    </cfRule>
    <cfRule type="cellIs" dxfId="1006" priority="412" stopIfTrue="1" operator="notEqual">
      <formula>0</formula>
    </cfRule>
  </conditionalFormatting>
  <conditionalFormatting sqref="BX35:CB35">
    <cfRule type="cellIs" dxfId="1005" priority="409" stopIfTrue="1" operator="equal">
      <formula>0</formula>
    </cfRule>
    <cfRule type="cellIs" dxfId="1004" priority="410" stopIfTrue="1" operator="notEqual">
      <formula>0</formula>
    </cfRule>
  </conditionalFormatting>
  <conditionalFormatting sqref="K27:Y27 GD27:HB27 AE27:BC27 IB27:IF27 IL27:IP27 HH27:HL27">
    <cfRule type="cellIs" dxfId="1003" priority="407" stopIfTrue="1" operator="equal">
      <formula>0</formula>
    </cfRule>
    <cfRule type="cellIs" dxfId="1002" priority="408" stopIfTrue="1" operator="notEqual">
      <formula>0</formula>
    </cfRule>
  </conditionalFormatting>
  <conditionalFormatting sqref="DB27:FU27">
    <cfRule type="cellIs" dxfId="1001" priority="405" stopIfTrue="1" operator="equal">
      <formula>0</formula>
    </cfRule>
    <cfRule type="cellIs" dxfId="1000" priority="406" stopIfTrue="1" operator="notEqual">
      <formula>0</formula>
    </cfRule>
  </conditionalFormatting>
  <conditionalFormatting sqref="DL27:FU27">
    <cfRule type="cellIs" dxfId="999" priority="403" stopIfTrue="1" operator="equal">
      <formula>0</formula>
    </cfRule>
    <cfRule type="cellIs" dxfId="998" priority="404" stopIfTrue="1" operator="notEqual">
      <formula>0</formula>
    </cfRule>
  </conditionalFormatting>
  <conditionalFormatting sqref="CW27:DA27">
    <cfRule type="cellIs" dxfId="997" priority="401" stopIfTrue="1" operator="equal">
      <formula>0</formula>
    </cfRule>
    <cfRule type="cellIs" dxfId="996" priority="402" stopIfTrue="1" operator="notEqual">
      <formula>0</formula>
    </cfRule>
  </conditionalFormatting>
  <conditionalFormatting sqref="FV27:GA27">
    <cfRule type="cellIs" dxfId="995" priority="399" stopIfTrue="1" operator="equal">
      <formula>0</formula>
    </cfRule>
    <cfRule type="cellIs" dxfId="994" priority="400" stopIfTrue="1" operator="notEqual">
      <formula>0</formula>
    </cfRule>
  </conditionalFormatting>
  <conditionalFormatting sqref="BD27:BH27">
    <cfRule type="cellIs" dxfId="993" priority="397" stopIfTrue="1" operator="equal">
      <formula>0</formula>
    </cfRule>
    <cfRule type="cellIs" dxfId="992" priority="398" stopIfTrue="1" operator="notEqual">
      <formula>0</formula>
    </cfRule>
  </conditionalFormatting>
  <conditionalFormatting sqref="HH27:HL27">
    <cfRule type="cellIs" dxfId="991" priority="395" stopIfTrue="1" operator="equal">
      <formula>0</formula>
    </cfRule>
    <cfRule type="cellIs" dxfId="990" priority="396" stopIfTrue="1" operator="notEqual">
      <formula>0</formula>
    </cfRule>
  </conditionalFormatting>
  <conditionalFormatting sqref="BI27:BM27">
    <cfRule type="cellIs" dxfId="989" priority="393" stopIfTrue="1" operator="equal">
      <formula>0</formula>
    </cfRule>
    <cfRule type="cellIs" dxfId="988" priority="394" stopIfTrue="1" operator="notEqual">
      <formula>0</formula>
    </cfRule>
  </conditionalFormatting>
  <conditionalFormatting sqref="BN27:BR27">
    <cfRule type="cellIs" dxfId="987" priority="391" stopIfTrue="1" operator="equal">
      <formula>0</formula>
    </cfRule>
    <cfRule type="cellIs" dxfId="986" priority="392" stopIfTrue="1" operator="notEqual">
      <formula>0</formula>
    </cfRule>
  </conditionalFormatting>
  <conditionalFormatting sqref="BS27:BW27">
    <cfRule type="cellIs" dxfId="985" priority="389" stopIfTrue="1" operator="equal">
      <formula>0</formula>
    </cfRule>
    <cfRule type="cellIs" dxfId="984" priority="390" stopIfTrue="1" operator="notEqual">
      <formula>0</formula>
    </cfRule>
  </conditionalFormatting>
  <conditionalFormatting sqref="CR27:CV27">
    <cfRule type="cellIs" dxfId="983" priority="387" stopIfTrue="1" operator="equal">
      <formula>0</formula>
    </cfRule>
    <cfRule type="cellIs" dxfId="982" priority="388" stopIfTrue="1" operator="notEqual">
      <formula>0</formula>
    </cfRule>
  </conditionalFormatting>
  <conditionalFormatting sqref="IB27:IF27">
    <cfRule type="cellIs" dxfId="981" priority="385" stopIfTrue="1" operator="equal">
      <formula>0</formula>
    </cfRule>
    <cfRule type="cellIs" dxfId="980" priority="386" stopIfTrue="1" operator="notEqual">
      <formula>0</formula>
    </cfRule>
  </conditionalFormatting>
  <conditionalFormatting sqref="HR27:HV27">
    <cfRule type="cellIs" dxfId="979" priority="383" stopIfTrue="1" operator="equal">
      <formula>0</formula>
    </cfRule>
    <cfRule type="cellIs" dxfId="978" priority="384" stopIfTrue="1" operator="notEqual">
      <formula>0</formula>
    </cfRule>
  </conditionalFormatting>
  <conditionalFormatting sqref="IL27:IP27">
    <cfRule type="cellIs" dxfId="977" priority="381" stopIfTrue="1" operator="equal">
      <formula>0</formula>
    </cfRule>
    <cfRule type="cellIs" dxfId="976" priority="382" stopIfTrue="1" operator="notEqual">
      <formula>0</formula>
    </cfRule>
  </conditionalFormatting>
  <conditionalFormatting sqref="JZ27:KD27">
    <cfRule type="cellIs" dxfId="975" priority="379" stopIfTrue="1" operator="equal">
      <formula>0</formula>
    </cfRule>
    <cfRule type="cellIs" dxfId="974" priority="380" stopIfTrue="1" operator="notEqual">
      <formula>0</formula>
    </cfRule>
  </conditionalFormatting>
  <conditionalFormatting sqref="Z27:AD27">
    <cfRule type="cellIs" dxfId="973" priority="377" stopIfTrue="1" operator="equal">
      <formula>0</formula>
    </cfRule>
    <cfRule type="cellIs" dxfId="972" priority="378" stopIfTrue="1" operator="notEqual">
      <formula>0</formula>
    </cfRule>
  </conditionalFormatting>
  <conditionalFormatting sqref="HM27:HQ27">
    <cfRule type="cellIs" dxfId="971" priority="375" stopIfTrue="1" operator="equal">
      <formula>0</formula>
    </cfRule>
    <cfRule type="cellIs" dxfId="970" priority="376" stopIfTrue="1" operator="notEqual">
      <formula>0</formula>
    </cfRule>
  </conditionalFormatting>
  <conditionalFormatting sqref="HM27:HQ27">
    <cfRule type="cellIs" dxfId="969" priority="373" stopIfTrue="1" operator="equal">
      <formula>0</formula>
    </cfRule>
    <cfRule type="cellIs" dxfId="968" priority="374" stopIfTrue="1" operator="notEqual">
      <formula>0</formula>
    </cfRule>
  </conditionalFormatting>
  <conditionalFormatting sqref="HW27:IA27">
    <cfRule type="cellIs" dxfId="967" priority="371" stopIfTrue="1" operator="equal">
      <formula>0</formula>
    </cfRule>
    <cfRule type="cellIs" dxfId="966" priority="372" stopIfTrue="1" operator="notEqual">
      <formula>0</formula>
    </cfRule>
  </conditionalFormatting>
  <conditionalFormatting sqref="HW27:IA27">
    <cfRule type="cellIs" dxfId="965" priority="369" stopIfTrue="1" operator="equal">
      <formula>0</formula>
    </cfRule>
    <cfRule type="cellIs" dxfId="964" priority="370" stopIfTrue="1" operator="notEqual">
      <formula>0</formula>
    </cfRule>
  </conditionalFormatting>
  <conditionalFormatting sqref="HC27:HG27">
    <cfRule type="cellIs" dxfId="963" priority="367" stopIfTrue="1" operator="equal">
      <formula>0</formula>
    </cfRule>
    <cfRule type="cellIs" dxfId="962" priority="368" stopIfTrue="1" operator="notEqual">
      <formula>0</formula>
    </cfRule>
  </conditionalFormatting>
  <conditionalFormatting sqref="IG27:IK27">
    <cfRule type="cellIs" dxfId="961" priority="365" stopIfTrue="1" operator="equal">
      <formula>0</formula>
    </cfRule>
    <cfRule type="cellIs" dxfId="960" priority="366" stopIfTrue="1" operator="notEqual">
      <formula>0</formula>
    </cfRule>
  </conditionalFormatting>
  <conditionalFormatting sqref="IG27:IK27">
    <cfRule type="cellIs" dxfId="959" priority="363" stopIfTrue="1" operator="equal">
      <formula>0</formula>
    </cfRule>
    <cfRule type="cellIs" dxfId="958" priority="364" stopIfTrue="1" operator="notEqual">
      <formula>0</formula>
    </cfRule>
  </conditionalFormatting>
  <conditionalFormatting sqref="BX27:CB27">
    <cfRule type="cellIs" dxfId="957" priority="361" stopIfTrue="1" operator="equal">
      <formula>0</formula>
    </cfRule>
    <cfRule type="cellIs" dxfId="956" priority="362" stopIfTrue="1" operator="notEqual">
      <formula>0</formula>
    </cfRule>
  </conditionalFormatting>
  <conditionalFormatting sqref="BX27:CB27">
    <cfRule type="cellIs" dxfId="955" priority="359" stopIfTrue="1" operator="equal">
      <formula>0</formula>
    </cfRule>
    <cfRule type="cellIs" dxfId="954" priority="360" stopIfTrue="1" operator="notEqual">
      <formula>0</formula>
    </cfRule>
  </conditionalFormatting>
  <conditionalFormatting sqref="BI38:BR38 AE38:BC38 K38:Y38 HW38:IF38 GD38:HQ38 CR38:FU38">
    <cfRule type="cellIs" dxfId="953" priority="357" stopIfTrue="1" operator="equal">
      <formula>0</formula>
    </cfRule>
    <cfRule type="cellIs" dxfId="952" priority="358" stopIfTrue="1" operator="notEqual">
      <formula>0</formula>
    </cfRule>
  </conditionalFormatting>
  <conditionalFormatting sqref="DN38:FU38">
    <cfRule type="cellIs" dxfId="951" priority="355" stopIfTrue="1" operator="equal">
      <formula>0</formula>
    </cfRule>
    <cfRule type="cellIs" dxfId="950" priority="356" stopIfTrue="1" operator="notEqual">
      <formula>0</formula>
    </cfRule>
  </conditionalFormatting>
  <conditionalFormatting sqref="DL38:FU38">
    <cfRule type="cellIs" dxfId="949" priority="353" stopIfTrue="1" operator="equal">
      <formula>0</formula>
    </cfRule>
    <cfRule type="cellIs" dxfId="948" priority="354" stopIfTrue="1" operator="notEqual">
      <formula>0</formula>
    </cfRule>
  </conditionalFormatting>
  <conditionalFormatting sqref="FV38:GA38">
    <cfRule type="cellIs" dxfId="947" priority="351" stopIfTrue="1" operator="equal">
      <formula>0</formula>
    </cfRule>
    <cfRule type="cellIs" dxfId="946" priority="352" stopIfTrue="1" operator="notEqual">
      <formula>0</formula>
    </cfRule>
  </conditionalFormatting>
  <conditionalFormatting sqref="BD38:BH38">
    <cfRule type="cellIs" dxfId="945" priority="349" stopIfTrue="1" operator="equal">
      <formula>0</formula>
    </cfRule>
    <cfRule type="cellIs" dxfId="944" priority="350" stopIfTrue="1" operator="notEqual">
      <formula>0</formula>
    </cfRule>
  </conditionalFormatting>
  <conditionalFormatting sqref="HH38:HL38">
    <cfRule type="cellIs" dxfId="943" priority="347" stopIfTrue="1" operator="equal">
      <formula>0</formula>
    </cfRule>
    <cfRule type="cellIs" dxfId="942" priority="348" stopIfTrue="1" operator="notEqual">
      <formula>0</formula>
    </cfRule>
  </conditionalFormatting>
  <conditionalFormatting sqref="BS38:BW38">
    <cfRule type="cellIs" dxfId="941" priority="345" stopIfTrue="1" operator="equal">
      <formula>0</formula>
    </cfRule>
    <cfRule type="cellIs" dxfId="940" priority="346" stopIfTrue="1" operator="notEqual">
      <formula>0</formula>
    </cfRule>
  </conditionalFormatting>
  <conditionalFormatting sqref="HR38:HV38">
    <cfRule type="cellIs" dxfId="939" priority="343" stopIfTrue="1" operator="equal">
      <formula>0</formula>
    </cfRule>
    <cfRule type="cellIs" dxfId="938" priority="344" stopIfTrue="1" operator="notEqual">
      <formula>0</formula>
    </cfRule>
  </conditionalFormatting>
  <conditionalFormatting sqref="Z38:AD38">
    <cfRule type="cellIs" dxfId="937" priority="341" stopIfTrue="1" operator="equal">
      <formula>0</formula>
    </cfRule>
    <cfRule type="cellIs" dxfId="936" priority="342" stopIfTrue="1" operator="notEqual">
      <formula>0</formula>
    </cfRule>
  </conditionalFormatting>
  <conditionalFormatting sqref="HM38:HQ38">
    <cfRule type="cellIs" dxfId="935" priority="339" stopIfTrue="1" operator="equal">
      <formula>0</formula>
    </cfRule>
    <cfRule type="cellIs" dxfId="934" priority="340" stopIfTrue="1" operator="notEqual">
      <formula>0</formula>
    </cfRule>
  </conditionalFormatting>
  <conditionalFormatting sqref="IG38:IK38">
    <cfRule type="cellIs" dxfId="933" priority="337" stopIfTrue="1" operator="equal">
      <formula>0</formula>
    </cfRule>
    <cfRule type="cellIs" dxfId="932" priority="338" stopIfTrue="1" operator="notEqual">
      <formula>0</formula>
    </cfRule>
  </conditionalFormatting>
  <conditionalFormatting sqref="BX38:CB38">
    <cfRule type="cellIs" dxfId="931" priority="335" stopIfTrue="1" operator="equal">
      <formula>0</formula>
    </cfRule>
    <cfRule type="cellIs" dxfId="930" priority="336" stopIfTrue="1" operator="notEqual">
      <formula>0</formula>
    </cfRule>
  </conditionalFormatting>
  <conditionalFormatting sqref="BX38:CB38">
    <cfRule type="cellIs" dxfId="929" priority="333" stopIfTrue="1" operator="equal">
      <formula>0</formula>
    </cfRule>
    <cfRule type="cellIs" dxfId="928" priority="334" stopIfTrue="1" operator="notEqual">
      <formula>0</formula>
    </cfRule>
  </conditionalFormatting>
  <conditionalFormatting sqref="CC28:CG28">
    <cfRule type="cellIs" dxfId="927" priority="305" stopIfTrue="1" operator="equal">
      <formula>0</formula>
    </cfRule>
    <cfRule type="cellIs" dxfId="926" priority="306" stopIfTrue="1" operator="notEqual">
      <formula>0</formula>
    </cfRule>
  </conditionalFormatting>
  <conditionalFormatting sqref="CC174:CG174">
    <cfRule type="cellIs" dxfId="925" priority="303" stopIfTrue="1" operator="equal">
      <formula>0</formula>
    </cfRule>
    <cfRule type="cellIs" dxfId="924" priority="304" stopIfTrue="1" operator="notEqual">
      <formula>0</formula>
    </cfRule>
  </conditionalFormatting>
  <conditionalFormatting sqref="CC29:CG29">
    <cfRule type="cellIs" dxfId="923" priority="301" stopIfTrue="1" operator="equal">
      <formula>0</formula>
    </cfRule>
    <cfRule type="cellIs" dxfId="922" priority="302" stopIfTrue="1" operator="notEqual">
      <formula>0</formula>
    </cfRule>
  </conditionalFormatting>
  <conditionalFormatting sqref="CC26:CG26">
    <cfRule type="cellIs" dxfId="921" priority="299" stopIfTrue="1" operator="equal">
      <formula>0</formula>
    </cfRule>
    <cfRule type="cellIs" dxfId="920" priority="300" stopIfTrue="1" operator="notEqual">
      <formula>0</formula>
    </cfRule>
  </conditionalFormatting>
  <conditionalFormatting sqref="CC23:CG23">
    <cfRule type="cellIs" dxfId="919" priority="297" stopIfTrue="1" operator="equal">
      <formula>0</formula>
    </cfRule>
    <cfRule type="cellIs" dxfId="918" priority="298" stopIfTrue="1" operator="notEqual">
      <formula>0</formula>
    </cfRule>
  </conditionalFormatting>
  <conditionalFormatting sqref="CC25:CG25">
    <cfRule type="cellIs" dxfId="917" priority="295" stopIfTrue="1" operator="equal">
      <formula>0</formula>
    </cfRule>
    <cfRule type="cellIs" dxfId="916" priority="296" stopIfTrue="1" operator="notEqual">
      <formula>0</formula>
    </cfRule>
  </conditionalFormatting>
  <conditionalFormatting sqref="CC24:CG24">
    <cfRule type="cellIs" dxfId="915" priority="293" stopIfTrue="1" operator="equal">
      <formula>0</formula>
    </cfRule>
    <cfRule type="cellIs" dxfId="914" priority="294" stopIfTrue="1" operator="notEqual">
      <formula>0</formula>
    </cfRule>
  </conditionalFormatting>
  <conditionalFormatting sqref="CC34:CG34">
    <cfRule type="cellIs" dxfId="913" priority="291" stopIfTrue="1" operator="equal">
      <formula>0</formula>
    </cfRule>
    <cfRule type="cellIs" dxfId="912" priority="292" stopIfTrue="1" operator="notEqual">
      <formula>0</formula>
    </cfRule>
  </conditionalFormatting>
  <conditionalFormatting sqref="CC35:CG35">
    <cfRule type="cellIs" dxfId="911" priority="289" stopIfTrue="1" operator="equal">
      <formula>0</formula>
    </cfRule>
    <cfRule type="cellIs" dxfId="910" priority="290" stopIfTrue="1" operator="notEqual">
      <formula>0</formula>
    </cfRule>
  </conditionalFormatting>
  <conditionalFormatting sqref="CC27:CG27">
    <cfRule type="cellIs" dxfId="909" priority="287" stopIfTrue="1" operator="equal">
      <formula>0</formula>
    </cfRule>
    <cfRule type="cellIs" dxfId="908" priority="288" stopIfTrue="1" operator="notEqual">
      <formula>0</formula>
    </cfRule>
  </conditionalFormatting>
  <conditionalFormatting sqref="CC38:CG38">
    <cfRule type="cellIs" dxfId="907" priority="285" stopIfTrue="1" operator="equal">
      <formula>0</formula>
    </cfRule>
    <cfRule type="cellIs" dxfId="906" priority="286" stopIfTrue="1" operator="notEqual">
      <formula>0</formula>
    </cfRule>
  </conditionalFormatting>
  <conditionalFormatting sqref="CH28:CL28">
    <cfRule type="cellIs" dxfId="905" priority="59" stopIfTrue="1" operator="equal">
      <formula>0</formula>
    </cfRule>
    <cfRule type="cellIs" dxfId="904" priority="60" stopIfTrue="1" operator="notEqual">
      <formula>0</formula>
    </cfRule>
  </conditionalFormatting>
  <conditionalFormatting sqref="CH174:CL174">
    <cfRule type="cellIs" dxfId="903" priority="57" stopIfTrue="1" operator="equal">
      <formula>0</formula>
    </cfRule>
    <cfRule type="cellIs" dxfId="902" priority="58" stopIfTrue="1" operator="notEqual">
      <formula>0</formula>
    </cfRule>
  </conditionalFormatting>
  <conditionalFormatting sqref="CH29:CL29">
    <cfRule type="cellIs" dxfId="901" priority="55" stopIfTrue="1" operator="equal">
      <formula>0</formula>
    </cfRule>
    <cfRule type="cellIs" dxfId="900" priority="56" stopIfTrue="1" operator="notEqual">
      <formula>0</formula>
    </cfRule>
  </conditionalFormatting>
  <conditionalFormatting sqref="CH26:CL26">
    <cfRule type="cellIs" dxfId="899" priority="53" stopIfTrue="1" operator="equal">
      <formula>0</formula>
    </cfRule>
    <cfRule type="cellIs" dxfId="898" priority="54" stopIfTrue="1" operator="notEqual">
      <formula>0</formula>
    </cfRule>
  </conditionalFormatting>
  <conditionalFormatting sqref="CH23:CL23">
    <cfRule type="cellIs" dxfId="897" priority="51" stopIfTrue="1" operator="equal">
      <formula>0</formula>
    </cfRule>
    <cfRule type="cellIs" dxfId="896" priority="52" stopIfTrue="1" operator="notEqual">
      <formula>0</formula>
    </cfRule>
  </conditionalFormatting>
  <conditionalFormatting sqref="CH25:CL25">
    <cfRule type="cellIs" dxfId="895" priority="49" stopIfTrue="1" operator="equal">
      <formula>0</formula>
    </cfRule>
    <cfRule type="cellIs" dxfId="894" priority="50" stopIfTrue="1" operator="notEqual">
      <formula>0</formula>
    </cfRule>
  </conditionalFormatting>
  <conditionalFormatting sqref="CH24:CL24">
    <cfRule type="cellIs" dxfId="893" priority="47" stopIfTrue="1" operator="equal">
      <formula>0</formula>
    </cfRule>
    <cfRule type="cellIs" dxfId="892" priority="48" stopIfTrue="1" operator="notEqual">
      <formula>0</formula>
    </cfRule>
  </conditionalFormatting>
  <conditionalFormatting sqref="CH34:CL34">
    <cfRule type="cellIs" dxfId="891" priority="45" stopIfTrue="1" operator="equal">
      <formula>0</formula>
    </cfRule>
    <cfRule type="cellIs" dxfId="890" priority="46" stopIfTrue="1" operator="notEqual">
      <formula>0</formula>
    </cfRule>
  </conditionalFormatting>
  <conditionalFormatting sqref="CH35:CL35">
    <cfRule type="cellIs" dxfId="889" priority="43" stopIfTrue="1" operator="equal">
      <formula>0</formula>
    </cfRule>
    <cfRule type="cellIs" dxfId="888" priority="44" stopIfTrue="1" operator="notEqual">
      <formula>0</formula>
    </cfRule>
  </conditionalFormatting>
  <conditionalFormatting sqref="CH27:CL27">
    <cfRule type="cellIs" dxfId="887" priority="41" stopIfTrue="1" operator="equal">
      <formula>0</formula>
    </cfRule>
    <cfRule type="cellIs" dxfId="886" priority="42" stopIfTrue="1" operator="notEqual">
      <formula>0</formula>
    </cfRule>
  </conditionalFormatting>
  <conditionalFormatting sqref="CH38:CL38">
    <cfRule type="cellIs" dxfId="885" priority="39" stopIfTrue="1" operator="equal">
      <formula>0</formula>
    </cfRule>
    <cfRule type="cellIs" dxfId="884" priority="40" stopIfTrue="1" operator="notEqual">
      <formula>0</formula>
    </cfRule>
  </conditionalFormatting>
  <conditionalFormatting sqref="CM30:CQ33">
    <cfRule type="cellIs" dxfId="883" priority="37" stopIfTrue="1" operator="equal">
      <formula>0</formula>
    </cfRule>
    <cfRule type="cellIs" dxfId="882" priority="38" stopIfTrue="1" operator="notEqual">
      <formula>0</formula>
    </cfRule>
  </conditionalFormatting>
  <conditionalFormatting sqref="CM28:CQ28">
    <cfRule type="cellIs" dxfId="881" priority="35" stopIfTrue="1" operator="equal">
      <formula>0</formula>
    </cfRule>
    <cfRule type="cellIs" dxfId="880" priority="36" stopIfTrue="1" operator="notEqual">
      <formula>0</formula>
    </cfRule>
  </conditionalFormatting>
  <conditionalFormatting sqref="CM174:CQ174">
    <cfRule type="cellIs" dxfId="879" priority="33" stopIfTrue="1" operator="equal">
      <formula>0</formula>
    </cfRule>
    <cfRule type="cellIs" dxfId="878" priority="34" stopIfTrue="1" operator="notEqual">
      <formula>0</formula>
    </cfRule>
  </conditionalFormatting>
  <conditionalFormatting sqref="CM29:CQ29">
    <cfRule type="cellIs" dxfId="877" priority="31" stopIfTrue="1" operator="equal">
      <formula>0</formula>
    </cfRule>
    <cfRule type="cellIs" dxfId="876" priority="32" stopIfTrue="1" operator="notEqual">
      <formula>0</formula>
    </cfRule>
  </conditionalFormatting>
  <conditionalFormatting sqref="CM26:CQ26">
    <cfRule type="cellIs" dxfId="875" priority="29" stopIfTrue="1" operator="equal">
      <formula>0</formula>
    </cfRule>
    <cfRule type="cellIs" dxfId="874" priority="30" stopIfTrue="1" operator="notEqual">
      <formula>0</formula>
    </cfRule>
  </conditionalFormatting>
  <conditionalFormatting sqref="CM23:CQ23">
    <cfRule type="cellIs" dxfId="873" priority="27" stopIfTrue="1" operator="equal">
      <formula>0</formula>
    </cfRule>
    <cfRule type="cellIs" dxfId="872" priority="28" stopIfTrue="1" operator="notEqual">
      <formula>0</formula>
    </cfRule>
  </conditionalFormatting>
  <conditionalFormatting sqref="CM25:CQ25">
    <cfRule type="cellIs" dxfId="871" priority="25" stopIfTrue="1" operator="equal">
      <formula>0</formula>
    </cfRule>
    <cfRule type="cellIs" dxfId="870" priority="26" stopIfTrue="1" operator="notEqual">
      <formula>0</formula>
    </cfRule>
  </conditionalFormatting>
  <conditionalFormatting sqref="CM24:CQ24">
    <cfRule type="cellIs" dxfId="869" priority="23" stopIfTrue="1" operator="equal">
      <formula>0</formula>
    </cfRule>
    <cfRule type="cellIs" dxfId="868" priority="24" stopIfTrue="1" operator="notEqual">
      <formula>0</formula>
    </cfRule>
  </conditionalFormatting>
  <conditionalFormatting sqref="CM34:CQ34">
    <cfRule type="cellIs" dxfId="867" priority="21" stopIfTrue="1" operator="equal">
      <formula>0</formula>
    </cfRule>
    <cfRule type="cellIs" dxfId="866" priority="22" stopIfTrue="1" operator="notEqual">
      <formula>0</formula>
    </cfRule>
  </conditionalFormatting>
  <conditionalFormatting sqref="CM35:CQ35">
    <cfRule type="cellIs" dxfId="865" priority="19" stopIfTrue="1" operator="equal">
      <formula>0</formula>
    </cfRule>
    <cfRule type="cellIs" dxfId="864" priority="20" stopIfTrue="1" operator="notEqual">
      <formula>0</formula>
    </cfRule>
  </conditionalFormatting>
  <conditionalFormatting sqref="CM27:CQ27">
    <cfRule type="cellIs" dxfId="863" priority="17" stopIfTrue="1" operator="equal">
      <formula>0</formula>
    </cfRule>
    <cfRule type="cellIs" dxfId="862" priority="18" stopIfTrue="1" operator="notEqual">
      <formula>0</formula>
    </cfRule>
  </conditionalFormatting>
  <conditionalFormatting sqref="CM38:CQ38">
    <cfRule type="cellIs" dxfId="861" priority="15" stopIfTrue="1" operator="equal">
      <formula>0</formula>
    </cfRule>
    <cfRule type="cellIs" dxfId="860" priority="16" stopIfTrue="1" operator="notEqual">
      <formula>0</formula>
    </cfRule>
  </conditionalFormatting>
  <conditionalFormatting sqref="DL165:FU166">
    <cfRule type="cellIs" dxfId="859" priority="13" stopIfTrue="1" operator="equal">
      <formula>0</formula>
    </cfRule>
    <cfRule type="cellIs" dxfId="858" priority="14" stopIfTrue="1" operator="notEqual">
      <formula>0</formula>
    </cfRule>
  </conditionalFormatting>
  <conditionalFormatting sqref="DL161:FU161">
    <cfRule type="cellIs" dxfId="857" priority="11" stopIfTrue="1" operator="equal">
      <formula>0</formula>
    </cfRule>
    <cfRule type="cellIs" dxfId="856" priority="12" stopIfTrue="1" operator="notEqual">
      <formula>0</formula>
    </cfRule>
  </conditionalFormatting>
  <conditionalFormatting sqref="DL19:FU19">
    <cfRule type="cellIs" dxfId="855" priority="9" stopIfTrue="1" operator="equal">
      <formula>0</formula>
    </cfRule>
    <cfRule type="cellIs" dxfId="854" priority="10" stopIfTrue="1" operator="notEqual">
      <formula>0</formula>
    </cfRule>
  </conditionalFormatting>
  <conditionalFormatting sqref="DL32:FU32">
    <cfRule type="cellIs" dxfId="853" priority="7" stopIfTrue="1" operator="equal">
      <formula>0</formula>
    </cfRule>
    <cfRule type="cellIs" dxfId="852" priority="8" stopIfTrue="1" operator="notEqual">
      <formula>0</formula>
    </cfRule>
  </conditionalFormatting>
  <conditionalFormatting sqref="DL157:FU157">
    <cfRule type="cellIs" dxfId="851" priority="5" stopIfTrue="1" operator="equal">
      <formula>0</formula>
    </cfRule>
    <cfRule type="cellIs" dxfId="850" priority="6" stopIfTrue="1" operator="notEqual">
      <formula>0</formula>
    </cfRule>
  </conditionalFormatting>
  <conditionalFormatting sqref="DL155:FU156">
    <cfRule type="cellIs" dxfId="849" priority="3" stopIfTrue="1" operator="equal">
      <formula>0</formula>
    </cfRule>
    <cfRule type="cellIs" dxfId="848" priority="4" stopIfTrue="1" operator="notEqual">
      <formula>0</formula>
    </cfRule>
  </conditionalFormatting>
  <conditionalFormatting sqref="DL151:FU151">
    <cfRule type="cellIs" dxfId="847" priority="1" stopIfTrue="1" operator="equal">
      <formula>0</formula>
    </cfRule>
    <cfRule type="cellIs" dxfId="846" priority="2" stopIfTrue="1" operator="notEqual">
      <formula>0</formula>
    </cfRule>
  </conditionalFormatting>
  <dataValidations count="1">
    <dataValidation type="list" allowBlank="1" showInputMessage="1" showErrorMessage="1" error="check name" sqref="B61152:B61316 B978656:B978820 B913120:B913284 B847584:B847748 B782048:B782212 B716512:B716676 B650976:B651140 B585440:B585604 B519904:B520068 B454368:B454532 B388832:B388996 B323296:B323460 B257760:B257924 B192224:B192388 B126688:B126852" xr:uid="{00000000-0002-0000-3700-000000000000}">
      <formula1>$C$5:$C$205</formula1>
    </dataValidation>
  </dataValidations>
  <pageMargins left="0.75" right="0.75" top="1" bottom="1" header="0.5" footer="0.5"/>
  <pageSetup orientation="portrait"/>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25F1EEB-D44A-4520-B2C7-A520B52FB41D}">
          <x14:formula1>
            <xm:f>Memb!$B$2:$B$317</xm:f>
          </x14:formula1>
          <xm:sqref>C35:C36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M62"/>
  <sheetViews>
    <sheetView workbookViewId="0">
      <pane xSplit="6" ySplit="3" topLeftCell="G4" activePane="bottomRight" state="frozen"/>
      <selection pane="topRight" activeCell="G1" sqref="G1"/>
      <selection pane="bottomLeft" activeCell="A4" sqref="A4"/>
      <selection pane="bottomRight" activeCell="C51" sqref="C51:C55"/>
    </sheetView>
  </sheetViews>
  <sheetFormatPr defaultColWidth="9.140625" defaultRowHeight="15" customHeight="1" x14ac:dyDescent="0.2"/>
  <cols>
    <col min="1" max="1" width="5.42578125" style="119" bestFit="1" customWidth="1"/>
    <col min="2" max="2" width="18.42578125" style="119" bestFit="1" customWidth="1"/>
    <col min="3" max="3" width="6.42578125" style="119" bestFit="1" customWidth="1"/>
    <col min="4" max="4" width="8.42578125" style="119" bestFit="1" customWidth="1"/>
    <col min="5" max="5" width="13.85546875" style="119" bestFit="1" customWidth="1"/>
    <col min="6" max="6" width="0.28515625" style="119" customWidth="1"/>
    <col min="7" max="46" width="4.85546875" style="119" customWidth="1"/>
    <col min="47" max="51" width="6" style="119" customWidth="1"/>
    <col min="52" max="101" width="4.85546875" style="119" customWidth="1"/>
    <col min="102" max="106" width="5.85546875" style="119" customWidth="1"/>
    <col min="107" max="121" width="4.85546875" style="119" customWidth="1"/>
    <col min="122" max="131" width="5.85546875" style="119" customWidth="1"/>
    <col min="132" max="151" width="4.85546875" style="119" customWidth="1"/>
    <col min="152" max="156" width="7" style="119" customWidth="1"/>
    <col min="157" max="161" width="6.140625" style="119" customWidth="1"/>
    <col min="162" max="181" width="4.85546875" style="119" customWidth="1"/>
    <col min="182" max="196" width="6.140625" style="119" customWidth="1"/>
    <col min="197" max="198" width="7.28515625" style="119" customWidth="1"/>
    <col min="199" max="273" width="3" style="119" bestFit="1" customWidth="1"/>
    <col min="274" max="16384" width="9.140625" style="119"/>
  </cols>
  <sheetData>
    <row r="1" spans="1:273" ht="15" customHeight="1" thickTop="1" x14ac:dyDescent="0.2">
      <c r="A1" s="114"/>
      <c r="B1" s="115"/>
      <c r="C1" s="116" t="s">
        <v>312</v>
      </c>
      <c r="D1" s="116" t="s">
        <v>313</v>
      </c>
      <c r="E1" s="116" t="s">
        <v>314</v>
      </c>
      <c r="F1" s="116"/>
      <c r="G1" s="436" t="s">
        <v>980</v>
      </c>
      <c r="H1" s="437"/>
      <c r="I1" s="437"/>
      <c r="J1" s="437"/>
      <c r="K1" s="437"/>
      <c r="L1" s="436" t="s">
        <v>977</v>
      </c>
      <c r="M1" s="438"/>
      <c r="N1" s="438"/>
      <c r="O1" s="438"/>
      <c r="P1" s="438"/>
      <c r="Q1" s="436" t="s">
        <v>978</v>
      </c>
      <c r="R1" s="438"/>
      <c r="S1" s="438"/>
      <c r="T1" s="438"/>
      <c r="U1" s="438"/>
      <c r="V1" s="436" t="s">
        <v>979</v>
      </c>
      <c r="W1" s="438"/>
      <c r="X1" s="438"/>
      <c r="Y1" s="438"/>
      <c r="Z1" s="438"/>
      <c r="AA1" s="436" t="s">
        <v>991</v>
      </c>
      <c r="AB1" s="438"/>
      <c r="AC1" s="438"/>
      <c r="AD1" s="438"/>
      <c r="AE1" s="438"/>
      <c r="AF1" s="436" t="s">
        <v>1069</v>
      </c>
      <c r="AG1" s="438"/>
      <c r="AH1" s="438"/>
      <c r="AI1" s="438"/>
      <c r="AJ1" s="438"/>
      <c r="AK1" s="436" t="s">
        <v>994</v>
      </c>
      <c r="AL1" s="438"/>
      <c r="AM1" s="438"/>
      <c r="AN1" s="438"/>
      <c r="AO1" s="438"/>
      <c r="AP1" s="436" t="s">
        <v>1154</v>
      </c>
      <c r="AQ1" s="438"/>
      <c r="AR1" s="438"/>
      <c r="AS1" s="438"/>
      <c r="AT1" s="438"/>
      <c r="AU1" s="436" t="s">
        <v>1155</v>
      </c>
      <c r="AV1" s="438"/>
      <c r="AW1" s="438"/>
      <c r="AX1" s="438"/>
      <c r="AY1" s="438"/>
      <c r="AZ1" s="436" t="s">
        <v>1161</v>
      </c>
      <c r="BA1" s="438"/>
      <c r="BB1" s="438"/>
      <c r="BC1" s="438"/>
      <c r="BD1" s="438"/>
      <c r="BE1" s="436" t="s">
        <v>1163</v>
      </c>
      <c r="BF1" s="438"/>
      <c r="BG1" s="438"/>
      <c r="BH1" s="438"/>
      <c r="BI1" s="438"/>
      <c r="BJ1" s="436" t="s">
        <v>1169</v>
      </c>
      <c r="BK1" s="438"/>
      <c r="BL1" s="438"/>
      <c r="BM1" s="438"/>
      <c r="BN1" s="438"/>
      <c r="BO1" s="436" t="s">
        <v>1170</v>
      </c>
      <c r="BP1" s="438"/>
      <c r="BQ1" s="438"/>
      <c r="BR1" s="438"/>
      <c r="BS1" s="438"/>
      <c r="BT1" s="436" t="s">
        <v>1171</v>
      </c>
      <c r="BU1" s="438"/>
      <c r="BV1" s="438"/>
      <c r="BW1" s="438"/>
      <c r="BX1" s="438"/>
      <c r="BY1" s="436" t="s">
        <v>1172</v>
      </c>
      <c r="BZ1" s="437"/>
      <c r="CA1" s="437"/>
      <c r="CB1" s="437"/>
      <c r="CC1" s="437"/>
      <c r="CD1" s="436" t="s">
        <v>1184</v>
      </c>
      <c r="CE1" s="437"/>
      <c r="CF1" s="437"/>
      <c r="CG1" s="437"/>
      <c r="CH1" s="437"/>
      <c r="CI1" s="436" t="s">
        <v>1185</v>
      </c>
      <c r="CJ1" s="437"/>
      <c r="CK1" s="437"/>
      <c r="CL1" s="437"/>
      <c r="CM1" s="437"/>
      <c r="CN1" s="436" t="s">
        <v>1186</v>
      </c>
      <c r="CO1" s="437"/>
      <c r="CP1" s="437"/>
      <c r="CQ1" s="437"/>
      <c r="CR1" s="437"/>
      <c r="CS1" s="436" t="s">
        <v>1190</v>
      </c>
      <c r="CT1" s="437"/>
      <c r="CU1" s="437"/>
      <c r="CV1" s="437"/>
      <c r="CW1" s="437"/>
      <c r="CX1" s="436" t="s">
        <v>1198</v>
      </c>
      <c r="CY1" s="438"/>
      <c r="CZ1" s="438"/>
      <c r="DA1" s="438"/>
      <c r="DB1" s="438"/>
      <c r="DC1" s="436" t="s">
        <v>1192</v>
      </c>
      <c r="DD1" s="437"/>
      <c r="DE1" s="437"/>
      <c r="DF1" s="437"/>
      <c r="DG1" s="437"/>
      <c r="DH1" s="436" t="s">
        <v>1193</v>
      </c>
      <c r="DI1" s="437"/>
      <c r="DJ1" s="437"/>
      <c r="DK1" s="437"/>
      <c r="DL1" s="437"/>
      <c r="DM1" s="436" t="s">
        <v>1203</v>
      </c>
      <c r="DN1" s="437"/>
      <c r="DO1" s="437"/>
      <c r="DP1" s="437"/>
      <c r="DQ1" s="437"/>
      <c r="DR1" s="436" t="s">
        <v>1219</v>
      </c>
      <c r="DS1" s="438"/>
      <c r="DT1" s="438"/>
      <c r="DU1" s="438"/>
      <c r="DV1" s="438"/>
      <c r="DW1" s="436" t="s">
        <v>1191</v>
      </c>
      <c r="DX1" s="438"/>
      <c r="DY1" s="438"/>
      <c r="DZ1" s="438"/>
      <c r="EA1" s="438"/>
      <c r="EB1" s="436" t="s">
        <v>1228</v>
      </c>
      <c r="EC1" s="437"/>
      <c r="ED1" s="437"/>
      <c r="EE1" s="437"/>
      <c r="EF1" s="437"/>
      <c r="EG1" s="436" t="s">
        <v>1229</v>
      </c>
      <c r="EH1" s="437"/>
      <c r="EI1" s="437"/>
      <c r="EJ1" s="437"/>
      <c r="EK1" s="437"/>
      <c r="EL1" s="436" t="s">
        <v>1230</v>
      </c>
      <c r="EM1" s="437"/>
      <c r="EN1" s="437"/>
      <c r="EO1" s="437"/>
      <c r="EP1" s="437"/>
      <c r="EQ1" s="436" t="s">
        <v>1233</v>
      </c>
      <c r="ER1" s="437"/>
      <c r="ES1" s="437"/>
      <c r="ET1" s="437"/>
      <c r="EU1" s="437"/>
      <c r="EV1" s="436" t="s">
        <v>1294</v>
      </c>
      <c r="EW1" s="438"/>
      <c r="EX1" s="438"/>
      <c r="EY1" s="438"/>
      <c r="EZ1" s="438"/>
      <c r="FA1" s="436" t="s">
        <v>1232</v>
      </c>
      <c r="FB1" s="437"/>
      <c r="FC1" s="437"/>
      <c r="FD1" s="437"/>
      <c r="FE1" s="437"/>
      <c r="FF1" s="436" t="s">
        <v>1297</v>
      </c>
      <c r="FG1" s="437"/>
      <c r="FH1" s="437"/>
      <c r="FI1" s="437"/>
      <c r="FJ1" s="437"/>
      <c r="FK1" s="436" t="s">
        <v>851</v>
      </c>
      <c r="FL1" s="438"/>
      <c r="FM1" s="438"/>
      <c r="FN1" s="438"/>
      <c r="FO1" s="438"/>
      <c r="FP1" s="436" t="s">
        <v>1329</v>
      </c>
      <c r="FQ1" s="438"/>
      <c r="FR1" s="438"/>
      <c r="FS1" s="438"/>
      <c r="FT1" s="438"/>
      <c r="FU1" s="436" t="s">
        <v>1330</v>
      </c>
      <c r="FV1" s="438"/>
      <c r="FW1" s="438"/>
      <c r="FX1" s="438"/>
      <c r="FY1" s="438"/>
      <c r="FZ1" s="436" t="s">
        <v>1333</v>
      </c>
      <c r="GA1" s="437"/>
      <c r="GB1" s="437"/>
      <c r="GC1" s="437"/>
      <c r="GD1" s="437"/>
      <c r="GE1" s="436" t="s">
        <v>1334</v>
      </c>
      <c r="GF1" s="437"/>
      <c r="GG1" s="437"/>
      <c r="GH1" s="437"/>
      <c r="GI1" s="437"/>
      <c r="GJ1" s="436" t="s">
        <v>1332</v>
      </c>
      <c r="GK1" s="437"/>
      <c r="GL1" s="437"/>
      <c r="GM1" s="437"/>
      <c r="GN1" s="437"/>
      <c r="GO1" s="117"/>
      <c r="GP1" s="118"/>
    </row>
    <row r="2" spans="1:273" ht="15" customHeight="1" x14ac:dyDescent="0.2">
      <c r="A2" s="120" t="s">
        <v>200</v>
      </c>
      <c r="B2" s="121" t="s">
        <v>102</v>
      </c>
      <c r="C2" s="121" t="s">
        <v>315</v>
      </c>
      <c r="D2" s="121" t="s">
        <v>316</v>
      </c>
      <c r="E2" s="121">
        <v>25</v>
      </c>
      <c r="F2" s="121" t="s">
        <v>333</v>
      </c>
      <c r="G2" s="122" t="s">
        <v>306</v>
      </c>
      <c r="H2" s="122" t="s">
        <v>307</v>
      </c>
      <c r="I2" s="122" t="s">
        <v>308</v>
      </c>
      <c r="J2" s="122" t="s">
        <v>309</v>
      </c>
      <c r="K2" s="122" t="s">
        <v>310</v>
      </c>
      <c r="L2" s="122" t="s">
        <v>306</v>
      </c>
      <c r="M2" s="122" t="s">
        <v>307</v>
      </c>
      <c r="N2" s="122" t="s">
        <v>308</v>
      </c>
      <c r="O2" s="122" t="s">
        <v>309</v>
      </c>
      <c r="P2" s="122" t="s">
        <v>310</v>
      </c>
      <c r="Q2" s="122" t="s">
        <v>306</v>
      </c>
      <c r="R2" s="122" t="s">
        <v>307</v>
      </c>
      <c r="S2" s="122" t="s">
        <v>308</v>
      </c>
      <c r="T2" s="122" t="s">
        <v>309</v>
      </c>
      <c r="U2" s="122" t="s">
        <v>310</v>
      </c>
      <c r="V2" s="122" t="s">
        <v>306</v>
      </c>
      <c r="W2" s="122" t="s">
        <v>307</v>
      </c>
      <c r="X2" s="122" t="s">
        <v>308</v>
      </c>
      <c r="Y2" s="122" t="s">
        <v>309</v>
      </c>
      <c r="Z2" s="122" t="s">
        <v>310</v>
      </c>
      <c r="AA2" s="122" t="s">
        <v>306</v>
      </c>
      <c r="AB2" s="122" t="s">
        <v>307</v>
      </c>
      <c r="AC2" s="122" t="s">
        <v>308</v>
      </c>
      <c r="AD2" s="122" t="s">
        <v>309</v>
      </c>
      <c r="AE2" s="122" t="s">
        <v>310</v>
      </c>
      <c r="AF2" s="122" t="s">
        <v>306</v>
      </c>
      <c r="AG2" s="122" t="s">
        <v>307</v>
      </c>
      <c r="AH2" s="122" t="s">
        <v>308</v>
      </c>
      <c r="AI2" s="122" t="s">
        <v>309</v>
      </c>
      <c r="AJ2" s="122" t="s">
        <v>310</v>
      </c>
      <c r="AK2" s="122" t="s">
        <v>306</v>
      </c>
      <c r="AL2" s="122" t="s">
        <v>307</v>
      </c>
      <c r="AM2" s="122" t="s">
        <v>308</v>
      </c>
      <c r="AN2" s="122" t="s">
        <v>309</v>
      </c>
      <c r="AO2" s="122" t="s">
        <v>310</v>
      </c>
      <c r="AP2" s="122" t="s">
        <v>306</v>
      </c>
      <c r="AQ2" s="122" t="s">
        <v>307</v>
      </c>
      <c r="AR2" s="122" t="s">
        <v>308</v>
      </c>
      <c r="AS2" s="122" t="s">
        <v>309</v>
      </c>
      <c r="AT2" s="122" t="s">
        <v>310</v>
      </c>
      <c r="AU2" s="122" t="s">
        <v>306</v>
      </c>
      <c r="AV2" s="122" t="s">
        <v>307</v>
      </c>
      <c r="AW2" s="122" t="s">
        <v>308</v>
      </c>
      <c r="AX2" s="122" t="s">
        <v>309</v>
      </c>
      <c r="AY2" s="122" t="s">
        <v>310</v>
      </c>
      <c r="AZ2" s="122" t="s">
        <v>306</v>
      </c>
      <c r="BA2" s="122" t="s">
        <v>307</v>
      </c>
      <c r="BB2" s="122" t="s">
        <v>308</v>
      </c>
      <c r="BC2" s="122" t="s">
        <v>309</v>
      </c>
      <c r="BD2" s="122" t="s">
        <v>310</v>
      </c>
      <c r="BE2" s="122" t="s">
        <v>306</v>
      </c>
      <c r="BF2" s="122" t="s">
        <v>307</v>
      </c>
      <c r="BG2" s="122" t="s">
        <v>308</v>
      </c>
      <c r="BH2" s="122" t="s">
        <v>309</v>
      </c>
      <c r="BI2" s="122" t="s">
        <v>310</v>
      </c>
      <c r="BJ2" s="122" t="s">
        <v>306</v>
      </c>
      <c r="BK2" s="122" t="s">
        <v>307</v>
      </c>
      <c r="BL2" s="122" t="s">
        <v>308</v>
      </c>
      <c r="BM2" s="122" t="s">
        <v>309</v>
      </c>
      <c r="BN2" s="122" t="s">
        <v>310</v>
      </c>
      <c r="BO2" s="122" t="s">
        <v>306</v>
      </c>
      <c r="BP2" s="122" t="s">
        <v>307</v>
      </c>
      <c r="BQ2" s="122" t="s">
        <v>308</v>
      </c>
      <c r="BR2" s="122" t="s">
        <v>309</v>
      </c>
      <c r="BS2" s="122" t="s">
        <v>310</v>
      </c>
      <c r="BT2" s="122" t="s">
        <v>306</v>
      </c>
      <c r="BU2" s="122" t="s">
        <v>307</v>
      </c>
      <c r="BV2" s="122" t="s">
        <v>308</v>
      </c>
      <c r="BW2" s="122" t="s">
        <v>309</v>
      </c>
      <c r="BX2" s="122" t="s">
        <v>310</v>
      </c>
      <c r="BY2" s="122" t="s">
        <v>306</v>
      </c>
      <c r="BZ2" s="122" t="s">
        <v>307</v>
      </c>
      <c r="CA2" s="122" t="s">
        <v>308</v>
      </c>
      <c r="CB2" s="122" t="s">
        <v>309</v>
      </c>
      <c r="CC2" s="122" t="s">
        <v>310</v>
      </c>
      <c r="CD2" s="122" t="s">
        <v>306</v>
      </c>
      <c r="CE2" s="122" t="s">
        <v>307</v>
      </c>
      <c r="CF2" s="122" t="s">
        <v>308</v>
      </c>
      <c r="CG2" s="122" t="s">
        <v>309</v>
      </c>
      <c r="CH2" s="122" t="s">
        <v>310</v>
      </c>
      <c r="CI2" s="122" t="s">
        <v>306</v>
      </c>
      <c r="CJ2" s="122" t="s">
        <v>307</v>
      </c>
      <c r="CK2" s="122" t="s">
        <v>308</v>
      </c>
      <c r="CL2" s="122" t="s">
        <v>309</v>
      </c>
      <c r="CM2" s="122" t="s">
        <v>310</v>
      </c>
      <c r="CN2" s="122" t="s">
        <v>306</v>
      </c>
      <c r="CO2" s="122" t="s">
        <v>307</v>
      </c>
      <c r="CP2" s="122" t="s">
        <v>308</v>
      </c>
      <c r="CQ2" s="122" t="s">
        <v>309</v>
      </c>
      <c r="CR2" s="122" t="s">
        <v>310</v>
      </c>
      <c r="CS2" s="122" t="s">
        <v>306</v>
      </c>
      <c r="CT2" s="122" t="s">
        <v>307</v>
      </c>
      <c r="CU2" s="122" t="s">
        <v>308</v>
      </c>
      <c r="CV2" s="122" t="s">
        <v>309</v>
      </c>
      <c r="CW2" s="122" t="s">
        <v>310</v>
      </c>
      <c r="CX2" s="122" t="s">
        <v>306</v>
      </c>
      <c r="CY2" s="122" t="s">
        <v>307</v>
      </c>
      <c r="CZ2" s="122" t="s">
        <v>308</v>
      </c>
      <c r="DA2" s="122" t="s">
        <v>309</v>
      </c>
      <c r="DB2" s="122" t="s">
        <v>310</v>
      </c>
      <c r="DC2" s="122" t="s">
        <v>306</v>
      </c>
      <c r="DD2" s="122" t="s">
        <v>307</v>
      </c>
      <c r="DE2" s="122" t="s">
        <v>308</v>
      </c>
      <c r="DF2" s="122" t="s">
        <v>309</v>
      </c>
      <c r="DG2" s="122" t="s">
        <v>310</v>
      </c>
      <c r="DH2" s="122" t="s">
        <v>306</v>
      </c>
      <c r="DI2" s="122" t="s">
        <v>307</v>
      </c>
      <c r="DJ2" s="122" t="s">
        <v>308</v>
      </c>
      <c r="DK2" s="122" t="s">
        <v>309</v>
      </c>
      <c r="DL2" s="122" t="s">
        <v>310</v>
      </c>
      <c r="DM2" s="122" t="s">
        <v>306</v>
      </c>
      <c r="DN2" s="122" t="s">
        <v>307</v>
      </c>
      <c r="DO2" s="122" t="s">
        <v>308</v>
      </c>
      <c r="DP2" s="122" t="s">
        <v>309</v>
      </c>
      <c r="DQ2" s="122" t="s">
        <v>310</v>
      </c>
      <c r="DR2" s="122" t="s">
        <v>306</v>
      </c>
      <c r="DS2" s="122" t="s">
        <v>307</v>
      </c>
      <c r="DT2" s="122" t="s">
        <v>308</v>
      </c>
      <c r="DU2" s="122" t="s">
        <v>309</v>
      </c>
      <c r="DV2" s="122" t="s">
        <v>310</v>
      </c>
      <c r="DW2" s="122" t="s">
        <v>306</v>
      </c>
      <c r="DX2" s="122" t="s">
        <v>307</v>
      </c>
      <c r="DY2" s="122" t="s">
        <v>308</v>
      </c>
      <c r="DZ2" s="122" t="s">
        <v>309</v>
      </c>
      <c r="EA2" s="122" t="s">
        <v>310</v>
      </c>
      <c r="EB2" s="122" t="s">
        <v>306</v>
      </c>
      <c r="EC2" s="122" t="s">
        <v>307</v>
      </c>
      <c r="ED2" s="122" t="s">
        <v>308</v>
      </c>
      <c r="EE2" s="122" t="s">
        <v>309</v>
      </c>
      <c r="EF2" s="122" t="s">
        <v>310</v>
      </c>
      <c r="EG2" s="122" t="s">
        <v>306</v>
      </c>
      <c r="EH2" s="122" t="s">
        <v>307</v>
      </c>
      <c r="EI2" s="122" t="s">
        <v>308</v>
      </c>
      <c r="EJ2" s="122" t="s">
        <v>309</v>
      </c>
      <c r="EK2" s="122" t="s">
        <v>310</v>
      </c>
      <c r="EL2" s="122" t="s">
        <v>306</v>
      </c>
      <c r="EM2" s="122" t="s">
        <v>307</v>
      </c>
      <c r="EN2" s="122" t="s">
        <v>308</v>
      </c>
      <c r="EO2" s="122" t="s">
        <v>309</v>
      </c>
      <c r="EP2" s="122" t="s">
        <v>310</v>
      </c>
      <c r="EQ2" s="122" t="s">
        <v>306</v>
      </c>
      <c r="ER2" s="122" t="s">
        <v>307</v>
      </c>
      <c r="ES2" s="122" t="s">
        <v>308</v>
      </c>
      <c r="ET2" s="122" t="s">
        <v>309</v>
      </c>
      <c r="EU2" s="122" t="s">
        <v>310</v>
      </c>
      <c r="EV2" s="122" t="s">
        <v>306</v>
      </c>
      <c r="EW2" s="122" t="s">
        <v>307</v>
      </c>
      <c r="EX2" s="122" t="s">
        <v>308</v>
      </c>
      <c r="EY2" s="122" t="s">
        <v>309</v>
      </c>
      <c r="EZ2" s="122" t="s">
        <v>310</v>
      </c>
      <c r="FA2" s="122" t="s">
        <v>306</v>
      </c>
      <c r="FB2" s="122" t="s">
        <v>307</v>
      </c>
      <c r="FC2" s="122" t="s">
        <v>308</v>
      </c>
      <c r="FD2" s="122" t="s">
        <v>309</v>
      </c>
      <c r="FE2" s="122" t="s">
        <v>310</v>
      </c>
      <c r="FF2" s="122" t="s">
        <v>306</v>
      </c>
      <c r="FG2" s="122" t="s">
        <v>307</v>
      </c>
      <c r="FH2" s="122" t="s">
        <v>308</v>
      </c>
      <c r="FI2" s="122" t="s">
        <v>309</v>
      </c>
      <c r="FJ2" s="122" t="s">
        <v>310</v>
      </c>
      <c r="FK2" s="122" t="s">
        <v>306</v>
      </c>
      <c r="FL2" s="122" t="s">
        <v>307</v>
      </c>
      <c r="FM2" s="122" t="s">
        <v>308</v>
      </c>
      <c r="FN2" s="122" t="s">
        <v>309</v>
      </c>
      <c r="FO2" s="122" t="s">
        <v>310</v>
      </c>
      <c r="FP2" s="122" t="s">
        <v>306</v>
      </c>
      <c r="FQ2" s="122" t="s">
        <v>307</v>
      </c>
      <c r="FR2" s="122" t="s">
        <v>308</v>
      </c>
      <c r="FS2" s="122" t="s">
        <v>309</v>
      </c>
      <c r="FT2" s="122" t="s">
        <v>310</v>
      </c>
      <c r="FU2" s="122" t="s">
        <v>306</v>
      </c>
      <c r="FV2" s="122" t="s">
        <v>307</v>
      </c>
      <c r="FW2" s="122" t="s">
        <v>308</v>
      </c>
      <c r="FX2" s="122" t="s">
        <v>309</v>
      </c>
      <c r="FY2" s="122" t="s">
        <v>310</v>
      </c>
      <c r="FZ2" s="122" t="s">
        <v>306</v>
      </c>
      <c r="GA2" s="122" t="s">
        <v>307</v>
      </c>
      <c r="GB2" s="122" t="s">
        <v>308</v>
      </c>
      <c r="GC2" s="122" t="s">
        <v>309</v>
      </c>
      <c r="GD2" s="122" t="s">
        <v>310</v>
      </c>
      <c r="GE2" s="122" t="s">
        <v>306</v>
      </c>
      <c r="GF2" s="122" t="s">
        <v>307</v>
      </c>
      <c r="GG2" s="122" t="s">
        <v>308</v>
      </c>
      <c r="GH2" s="122" t="s">
        <v>309</v>
      </c>
      <c r="GI2" s="122" t="s">
        <v>310</v>
      </c>
      <c r="GJ2" s="122" t="s">
        <v>306</v>
      </c>
      <c r="GK2" s="122" t="s">
        <v>307</v>
      </c>
      <c r="GL2" s="122" t="s">
        <v>308</v>
      </c>
      <c r="GM2" s="122" t="s">
        <v>309</v>
      </c>
      <c r="GN2" s="122" t="s">
        <v>310</v>
      </c>
      <c r="GO2" s="123"/>
      <c r="GP2" s="124"/>
      <c r="GQ2" s="125">
        <v>1</v>
      </c>
      <c r="GR2" s="125">
        <v>2</v>
      </c>
      <c r="GS2" s="125">
        <v>3</v>
      </c>
      <c r="GT2" s="125">
        <v>4</v>
      </c>
      <c r="GU2" s="125">
        <v>5</v>
      </c>
      <c r="GV2" s="125">
        <v>6</v>
      </c>
      <c r="GW2" s="125">
        <v>7</v>
      </c>
      <c r="GX2" s="125">
        <v>8</v>
      </c>
      <c r="GY2" s="125">
        <v>9</v>
      </c>
      <c r="GZ2" s="125">
        <v>10</v>
      </c>
      <c r="HA2" s="125">
        <v>11</v>
      </c>
      <c r="HB2" s="125">
        <v>12</v>
      </c>
      <c r="HC2" s="125">
        <v>13</v>
      </c>
      <c r="HD2" s="125">
        <v>14</v>
      </c>
      <c r="HE2" s="125">
        <v>15</v>
      </c>
      <c r="HF2" s="125">
        <v>16</v>
      </c>
      <c r="HG2" s="125">
        <v>17</v>
      </c>
      <c r="HH2" s="125">
        <v>18</v>
      </c>
      <c r="HI2" s="125">
        <v>19</v>
      </c>
      <c r="HJ2" s="125">
        <v>20</v>
      </c>
      <c r="HK2" s="125">
        <v>21</v>
      </c>
      <c r="HL2" s="125">
        <v>22</v>
      </c>
      <c r="HM2" s="125">
        <v>23</v>
      </c>
      <c r="HN2" s="125">
        <v>24</v>
      </c>
      <c r="HO2" s="125">
        <v>25</v>
      </c>
      <c r="HP2" s="125">
        <v>26</v>
      </c>
      <c r="HQ2" s="125">
        <v>27</v>
      </c>
      <c r="HR2" s="125">
        <v>28</v>
      </c>
      <c r="HS2" s="125">
        <v>29</v>
      </c>
      <c r="HT2" s="125">
        <v>30</v>
      </c>
      <c r="HU2" s="125">
        <v>31</v>
      </c>
      <c r="HV2" s="125">
        <v>32</v>
      </c>
      <c r="HW2" s="125">
        <v>33</v>
      </c>
      <c r="HX2" s="125">
        <v>34</v>
      </c>
      <c r="HY2" s="125">
        <v>35</v>
      </c>
      <c r="HZ2" s="125">
        <v>36</v>
      </c>
      <c r="IA2" s="125">
        <v>37</v>
      </c>
      <c r="IB2" s="125">
        <v>38</v>
      </c>
      <c r="IC2" s="125">
        <v>39</v>
      </c>
      <c r="ID2" s="125">
        <v>40</v>
      </c>
      <c r="IE2" s="125">
        <v>41</v>
      </c>
      <c r="IF2" s="125">
        <v>42</v>
      </c>
      <c r="IG2" s="125">
        <v>43</v>
      </c>
      <c r="IH2" s="125">
        <v>44</v>
      </c>
      <c r="II2" s="125">
        <v>45</v>
      </c>
      <c r="IJ2" s="125">
        <v>46</v>
      </c>
      <c r="IK2" s="125">
        <v>47</v>
      </c>
      <c r="IL2" s="125">
        <v>48</v>
      </c>
      <c r="IM2" s="125">
        <v>49</v>
      </c>
      <c r="IN2" s="125">
        <v>50</v>
      </c>
      <c r="IO2" s="125">
        <v>51</v>
      </c>
      <c r="IP2" s="125">
        <v>52</v>
      </c>
      <c r="IQ2" s="125">
        <v>53</v>
      </c>
      <c r="IR2" s="125">
        <v>54</v>
      </c>
      <c r="IS2" s="125">
        <v>55</v>
      </c>
      <c r="IT2" s="125">
        <v>56</v>
      </c>
      <c r="IU2" s="125">
        <v>57</v>
      </c>
      <c r="IV2" s="125">
        <v>58</v>
      </c>
      <c r="IW2" s="125">
        <v>59</v>
      </c>
      <c r="IX2" s="125">
        <v>60</v>
      </c>
      <c r="IY2" s="125">
        <v>61</v>
      </c>
      <c r="IZ2" s="125">
        <v>62</v>
      </c>
      <c r="JA2" s="125">
        <v>63</v>
      </c>
      <c r="JB2" s="125">
        <v>64</v>
      </c>
      <c r="JC2" s="125">
        <v>65</v>
      </c>
      <c r="JD2" s="125">
        <v>66</v>
      </c>
      <c r="JE2" s="125">
        <v>67</v>
      </c>
      <c r="JF2" s="125">
        <v>68</v>
      </c>
      <c r="JG2" s="125">
        <v>69</v>
      </c>
      <c r="JH2" s="125">
        <v>70</v>
      </c>
      <c r="JI2" s="125">
        <v>71</v>
      </c>
      <c r="JJ2" s="125">
        <v>72</v>
      </c>
      <c r="JK2" s="125">
        <v>73</v>
      </c>
      <c r="JL2" s="125">
        <v>74</v>
      </c>
      <c r="JM2" s="125">
        <v>75</v>
      </c>
    </row>
    <row r="3" spans="1:273" ht="15" customHeight="1" thickBot="1" x14ac:dyDescent="0.25">
      <c r="A3" s="126"/>
      <c r="B3" s="127"/>
      <c r="C3" s="128"/>
      <c r="D3" s="129"/>
      <c r="E3" s="130" t="s">
        <v>515</v>
      </c>
      <c r="F3" s="131"/>
      <c r="G3" s="132">
        <f t="shared" ref="G3:AL3" si="0">LARGE(G4:G58,1)</f>
        <v>6</v>
      </c>
      <c r="H3" s="132">
        <f t="shared" si="0"/>
        <v>7</v>
      </c>
      <c r="I3" s="132">
        <f t="shared" si="0"/>
        <v>7</v>
      </c>
      <c r="J3" s="132">
        <f t="shared" si="0"/>
        <v>6</v>
      </c>
      <c r="K3" s="132">
        <f t="shared" si="0"/>
        <v>6</v>
      </c>
      <c r="L3" s="132">
        <f t="shared" si="0"/>
        <v>5</v>
      </c>
      <c r="M3" s="132">
        <f t="shared" si="0"/>
        <v>3</v>
      </c>
      <c r="N3" s="132">
        <f t="shared" si="0"/>
        <v>0</v>
      </c>
      <c r="O3" s="132">
        <f t="shared" si="0"/>
        <v>0</v>
      </c>
      <c r="P3" s="132">
        <f t="shared" si="0"/>
        <v>0</v>
      </c>
      <c r="Q3" s="132">
        <f t="shared" si="0"/>
        <v>5</v>
      </c>
      <c r="R3" s="132">
        <f t="shared" si="0"/>
        <v>5</v>
      </c>
      <c r="S3" s="132">
        <f t="shared" si="0"/>
        <v>5</v>
      </c>
      <c r="T3" s="132">
        <f t="shared" si="0"/>
        <v>5</v>
      </c>
      <c r="U3" s="132">
        <f t="shared" si="0"/>
        <v>0</v>
      </c>
      <c r="V3" s="132">
        <f t="shared" si="0"/>
        <v>0</v>
      </c>
      <c r="W3" s="132">
        <f t="shared" si="0"/>
        <v>0</v>
      </c>
      <c r="X3" s="132">
        <f t="shared" si="0"/>
        <v>0</v>
      </c>
      <c r="Y3" s="132">
        <f t="shared" si="0"/>
        <v>0</v>
      </c>
      <c r="Z3" s="132">
        <f t="shared" si="0"/>
        <v>0</v>
      </c>
      <c r="AA3" s="132">
        <f t="shared" si="0"/>
        <v>5</v>
      </c>
      <c r="AB3" s="132">
        <f t="shared" si="0"/>
        <v>5</v>
      </c>
      <c r="AC3" s="132">
        <f t="shared" si="0"/>
        <v>4</v>
      </c>
      <c r="AD3" s="132">
        <f t="shared" si="0"/>
        <v>4</v>
      </c>
      <c r="AE3" s="132">
        <f t="shared" si="0"/>
        <v>3</v>
      </c>
      <c r="AF3" s="132">
        <f t="shared" si="0"/>
        <v>0</v>
      </c>
      <c r="AG3" s="132">
        <f t="shared" si="0"/>
        <v>0</v>
      </c>
      <c r="AH3" s="132">
        <f t="shared" si="0"/>
        <v>0</v>
      </c>
      <c r="AI3" s="132">
        <f t="shared" si="0"/>
        <v>0</v>
      </c>
      <c r="AJ3" s="132">
        <f t="shared" si="0"/>
        <v>0</v>
      </c>
      <c r="AK3" s="132">
        <f t="shared" si="0"/>
        <v>0</v>
      </c>
      <c r="AL3" s="132">
        <f t="shared" si="0"/>
        <v>0</v>
      </c>
      <c r="AM3" s="132">
        <f t="shared" ref="AM3:BR3" si="1">LARGE(AM4:AM58,1)</f>
        <v>0</v>
      </c>
      <c r="AN3" s="132">
        <f t="shared" si="1"/>
        <v>0</v>
      </c>
      <c r="AO3" s="132">
        <f t="shared" si="1"/>
        <v>0</v>
      </c>
      <c r="AP3" s="132">
        <f t="shared" si="1"/>
        <v>11</v>
      </c>
      <c r="AQ3" s="132">
        <f t="shared" si="1"/>
        <v>11</v>
      </c>
      <c r="AR3" s="132">
        <f t="shared" si="1"/>
        <v>11</v>
      </c>
      <c r="AS3" s="132">
        <f t="shared" si="1"/>
        <v>0</v>
      </c>
      <c r="AT3" s="132">
        <f t="shared" si="1"/>
        <v>0</v>
      </c>
      <c r="AU3" s="132">
        <f t="shared" si="1"/>
        <v>0</v>
      </c>
      <c r="AV3" s="132">
        <f t="shared" si="1"/>
        <v>0</v>
      </c>
      <c r="AW3" s="132">
        <f t="shared" si="1"/>
        <v>0</v>
      </c>
      <c r="AX3" s="132">
        <f t="shared" si="1"/>
        <v>0</v>
      </c>
      <c r="AY3" s="132">
        <f t="shared" si="1"/>
        <v>0</v>
      </c>
      <c r="AZ3" s="132">
        <f t="shared" si="1"/>
        <v>6</v>
      </c>
      <c r="BA3" s="132">
        <f t="shared" si="1"/>
        <v>6</v>
      </c>
      <c r="BB3" s="132">
        <f t="shared" si="1"/>
        <v>3</v>
      </c>
      <c r="BC3" s="132">
        <f t="shared" si="1"/>
        <v>0</v>
      </c>
      <c r="BD3" s="132">
        <f t="shared" si="1"/>
        <v>0</v>
      </c>
      <c r="BE3" s="132">
        <f t="shared" si="1"/>
        <v>0</v>
      </c>
      <c r="BF3" s="132">
        <f t="shared" si="1"/>
        <v>0</v>
      </c>
      <c r="BG3" s="132">
        <f t="shared" si="1"/>
        <v>0</v>
      </c>
      <c r="BH3" s="132">
        <f t="shared" si="1"/>
        <v>0</v>
      </c>
      <c r="BI3" s="132">
        <f t="shared" si="1"/>
        <v>0</v>
      </c>
      <c r="BJ3" s="132">
        <f t="shared" si="1"/>
        <v>8</v>
      </c>
      <c r="BK3" s="132">
        <f t="shared" si="1"/>
        <v>4</v>
      </c>
      <c r="BL3" s="132">
        <f t="shared" si="1"/>
        <v>4</v>
      </c>
      <c r="BM3" s="132">
        <f t="shared" si="1"/>
        <v>0</v>
      </c>
      <c r="BN3" s="132">
        <f t="shared" si="1"/>
        <v>0</v>
      </c>
      <c r="BO3" s="132">
        <f t="shared" si="1"/>
        <v>2</v>
      </c>
      <c r="BP3" s="132">
        <f t="shared" si="1"/>
        <v>0</v>
      </c>
      <c r="BQ3" s="132">
        <f t="shared" si="1"/>
        <v>0</v>
      </c>
      <c r="BR3" s="132">
        <f t="shared" si="1"/>
        <v>0</v>
      </c>
      <c r="BS3" s="132">
        <f t="shared" ref="BS3:CX3" si="2">LARGE(BS4:BS58,1)</f>
        <v>0</v>
      </c>
      <c r="BT3" s="132">
        <f t="shared" si="2"/>
        <v>3</v>
      </c>
      <c r="BU3" s="132">
        <f t="shared" si="2"/>
        <v>3</v>
      </c>
      <c r="BV3" s="132">
        <f t="shared" si="2"/>
        <v>3</v>
      </c>
      <c r="BW3" s="132">
        <f t="shared" si="2"/>
        <v>3</v>
      </c>
      <c r="BX3" s="132">
        <f t="shared" si="2"/>
        <v>0</v>
      </c>
      <c r="BY3" s="132">
        <f t="shared" si="2"/>
        <v>4</v>
      </c>
      <c r="BZ3" s="132">
        <f t="shared" si="2"/>
        <v>4</v>
      </c>
      <c r="CA3" s="132">
        <f t="shared" si="2"/>
        <v>4</v>
      </c>
      <c r="CB3" s="132">
        <f t="shared" si="2"/>
        <v>0</v>
      </c>
      <c r="CC3" s="132">
        <f t="shared" si="2"/>
        <v>0</v>
      </c>
      <c r="CD3" s="132">
        <f t="shared" si="2"/>
        <v>6</v>
      </c>
      <c r="CE3" s="132">
        <f t="shared" si="2"/>
        <v>6</v>
      </c>
      <c r="CF3" s="132">
        <f t="shared" si="2"/>
        <v>0</v>
      </c>
      <c r="CG3" s="132">
        <f t="shared" si="2"/>
        <v>0</v>
      </c>
      <c r="CH3" s="132">
        <f t="shared" si="2"/>
        <v>0</v>
      </c>
      <c r="CI3" s="132">
        <f t="shared" si="2"/>
        <v>0</v>
      </c>
      <c r="CJ3" s="132">
        <f t="shared" si="2"/>
        <v>0</v>
      </c>
      <c r="CK3" s="132">
        <f t="shared" si="2"/>
        <v>0</v>
      </c>
      <c r="CL3" s="132">
        <f t="shared" si="2"/>
        <v>0</v>
      </c>
      <c r="CM3" s="132">
        <f t="shared" si="2"/>
        <v>0</v>
      </c>
      <c r="CN3" s="132">
        <f t="shared" si="2"/>
        <v>3</v>
      </c>
      <c r="CO3" s="132">
        <f t="shared" si="2"/>
        <v>3</v>
      </c>
      <c r="CP3" s="132">
        <f t="shared" si="2"/>
        <v>2</v>
      </c>
      <c r="CQ3" s="132">
        <f t="shared" si="2"/>
        <v>3</v>
      </c>
      <c r="CR3" s="132">
        <f t="shared" si="2"/>
        <v>0</v>
      </c>
      <c r="CS3" s="132">
        <f t="shared" si="2"/>
        <v>4</v>
      </c>
      <c r="CT3" s="132">
        <f t="shared" si="2"/>
        <v>0</v>
      </c>
      <c r="CU3" s="132">
        <f t="shared" si="2"/>
        <v>0</v>
      </c>
      <c r="CV3" s="132">
        <f t="shared" si="2"/>
        <v>0</v>
      </c>
      <c r="CW3" s="132">
        <f t="shared" si="2"/>
        <v>0</v>
      </c>
      <c r="CX3" s="132">
        <f t="shared" si="2"/>
        <v>3</v>
      </c>
      <c r="CY3" s="132">
        <f t="shared" ref="CY3:ED3" si="3">LARGE(CY4:CY58,1)</f>
        <v>2</v>
      </c>
      <c r="CZ3" s="132">
        <f t="shared" si="3"/>
        <v>3</v>
      </c>
      <c r="DA3" s="132">
        <f t="shared" si="3"/>
        <v>0</v>
      </c>
      <c r="DB3" s="132">
        <f t="shared" si="3"/>
        <v>0</v>
      </c>
      <c r="DC3" s="132">
        <f t="shared" si="3"/>
        <v>4</v>
      </c>
      <c r="DD3" s="132">
        <f t="shared" si="3"/>
        <v>5</v>
      </c>
      <c r="DE3" s="132">
        <f t="shared" si="3"/>
        <v>0</v>
      </c>
      <c r="DF3" s="132">
        <f t="shared" si="3"/>
        <v>0</v>
      </c>
      <c r="DG3" s="132">
        <f t="shared" si="3"/>
        <v>0</v>
      </c>
      <c r="DH3" s="132">
        <f t="shared" si="3"/>
        <v>1</v>
      </c>
      <c r="DI3" s="132">
        <f t="shared" si="3"/>
        <v>1</v>
      </c>
      <c r="DJ3" s="132">
        <f t="shared" si="3"/>
        <v>1</v>
      </c>
      <c r="DK3" s="132">
        <f t="shared" si="3"/>
        <v>0</v>
      </c>
      <c r="DL3" s="132">
        <f t="shared" si="3"/>
        <v>0</v>
      </c>
      <c r="DM3" s="132">
        <f t="shared" si="3"/>
        <v>5</v>
      </c>
      <c r="DN3" s="132">
        <f t="shared" si="3"/>
        <v>3</v>
      </c>
      <c r="DO3" s="132">
        <f t="shared" si="3"/>
        <v>3</v>
      </c>
      <c r="DP3" s="132">
        <f t="shared" si="3"/>
        <v>0</v>
      </c>
      <c r="DQ3" s="132">
        <f t="shared" si="3"/>
        <v>0</v>
      </c>
      <c r="DR3" s="132">
        <f t="shared" si="3"/>
        <v>10</v>
      </c>
      <c r="DS3" s="132">
        <f t="shared" si="3"/>
        <v>10</v>
      </c>
      <c r="DT3" s="132">
        <f t="shared" si="3"/>
        <v>10</v>
      </c>
      <c r="DU3" s="132">
        <f t="shared" si="3"/>
        <v>10</v>
      </c>
      <c r="DV3" s="132">
        <f t="shared" si="3"/>
        <v>0</v>
      </c>
      <c r="DW3" s="132">
        <f t="shared" si="3"/>
        <v>0</v>
      </c>
      <c r="DX3" s="132">
        <f t="shared" si="3"/>
        <v>0</v>
      </c>
      <c r="DY3" s="132">
        <f t="shared" si="3"/>
        <v>0</v>
      </c>
      <c r="DZ3" s="132">
        <f t="shared" si="3"/>
        <v>0</v>
      </c>
      <c r="EA3" s="132">
        <f t="shared" si="3"/>
        <v>0</v>
      </c>
      <c r="EB3" s="132">
        <f t="shared" si="3"/>
        <v>0</v>
      </c>
      <c r="EC3" s="132">
        <f t="shared" si="3"/>
        <v>0</v>
      </c>
      <c r="ED3" s="132">
        <f t="shared" si="3"/>
        <v>0</v>
      </c>
      <c r="EE3" s="132">
        <f t="shared" ref="EE3:FJ3" si="4">LARGE(EE4:EE58,1)</f>
        <v>0</v>
      </c>
      <c r="EF3" s="132">
        <f t="shared" si="4"/>
        <v>0</v>
      </c>
      <c r="EG3" s="132">
        <f t="shared" si="4"/>
        <v>9</v>
      </c>
      <c r="EH3" s="132">
        <f t="shared" si="4"/>
        <v>9</v>
      </c>
      <c r="EI3" s="132">
        <f t="shared" si="4"/>
        <v>9</v>
      </c>
      <c r="EJ3" s="132">
        <f t="shared" si="4"/>
        <v>0</v>
      </c>
      <c r="EK3" s="132">
        <f t="shared" si="4"/>
        <v>0</v>
      </c>
      <c r="EL3" s="132">
        <f t="shared" si="4"/>
        <v>4</v>
      </c>
      <c r="EM3" s="132">
        <f t="shared" si="4"/>
        <v>4</v>
      </c>
      <c r="EN3" s="132">
        <f t="shared" si="4"/>
        <v>4</v>
      </c>
      <c r="EO3" s="132">
        <f t="shared" si="4"/>
        <v>0</v>
      </c>
      <c r="EP3" s="132">
        <f t="shared" si="4"/>
        <v>0</v>
      </c>
      <c r="EQ3" s="132">
        <f t="shared" si="4"/>
        <v>5</v>
      </c>
      <c r="ER3" s="132">
        <f t="shared" si="4"/>
        <v>5</v>
      </c>
      <c r="ES3" s="132">
        <f t="shared" si="4"/>
        <v>0</v>
      </c>
      <c r="ET3" s="132">
        <f t="shared" si="4"/>
        <v>0</v>
      </c>
      <c r="EU3" s="132">
        <f t="shared" si="4"/>
        <v>0</v>
      </c>
      <c r="EV3" s="132">
        <f t="shared" si="4"/>
        <v>6</v>
      </c>
      <c r="EW3" s="132">
        <f t="shared" si="4"/>
        <v>6</v>
      </c>
      <c r="EX3" s="132">
        <f t="shared" si="4"/>
        <v>6</v>
      </c>
      <c r="EY3" s="132">
        <f t="shared" si="4"/>
        <v>0</v>
      </c>
      <c r="EZ3" s="132">
        <f t="shared" si="4"/>
        <v>0</v>
      </c>
      <c r="FA3" s="132">
        <f t="shared" si="4"/>
        <v>4</v>
      </c>
      <c r="FB3" s="132">
        <f t="shared" si="4"/>
        <v>4</v>
      </c>
      <c r="FC3" s="132">
        <f t="shared" si="4"/>
        <v>3</v>
      </c>
      <c r="FD3" s="132">
        <f t="shared" si="4"/>
        <v>0</v>
      </c>
      <c r="FE3" s="132">
        <f t="shared" si="4"/>
        <v>0</v>
      </c>
      <c r="FF3" s="132">
        <f t="shared" si="4"/>
        <v>9</v>
      </c>
      <c r="FG3" s="132">
        <f t="shared" si="4"/>
        <v>9</v>
      </c>
      <c r="FH3" s="132">
        <f t="shared" si="4"/>
        <v>0</v>
      </c>
      <c r="FI3" s="132">
        <f t="shared" si="4"/>
        <v>0</v>
      </c>
      <c r="FJ3" s="132">
        <f t="shared" si="4"/>
        <v>0</v>
      </c>
      <c r="FK3" s="132">
        <f t="shared" ref="FK3:GP3" si="5">LARGE(FK4:FK58,1)</f>
        <v>1</v>
      </c>
      <c r="FL3" s="132">
        <f t="shared" si="5"/>
        <v>0</v>
      </c>
      <c r="FM3" s="132">
        <f t="shared" si="5"/>
        <v>0</v>
      </c>
      <c r="FN3" s="132">
        <f t="shared" si="5"/>
        <v>0</v>
      </c>
      <c r="FO3" s="132">
        <f t="shared" si="5"/>
        <v>0</v>
      </c>
      <c r="FP3" s="132">
        <f t="shared" si="5"/>
        <v>15</v>
      </c>
      <c r="FQ3" s="132">
        <f t="shared" si="5"/>
        <v>15</v>
      </c>
      <c r="FR3" s="132">
        <f t="shared" si="5"/>
        <v>15</v>
      </c>
      <c r="FS3" s="132">
        <f t="shared" si="5"/>
        <v>14</v>
      </c>
      <c r="FT3" s="132">
        <f t="shared" si="5"/>
        <v>14</v>
      </c>
      <c r="FU3" s="132">
        <f t="shared" si="5"/>
        <v>9</v>
      </c>
      <c r="FV3" s="132">
        <f t="shared" si="5"/>
        <v>9</v>
      </c>
      <c r="FW3" s="132">
        <f t="shared" si="5"/>
        <v>8</v>
      </c>
      <c r="FX3" s="132">
        <f t="shared" si="5"/>
        <v>9</v>
      </c>
      <c r="FY3" s="132">
        <f t="shared" si="5"/>
        <v>9</v>
      </c>
      <c r="FZ3" s="132">
        <f t="shared" si="5"/>
        <v>5</v>
      </c>
      <c r="GA3" s="132">
        <f t="shared" si="5"/>
        <v>3</v>
      </c>
      <c r="GB3" s="132">
        <f t="shared" si="5"/>
        <v>3</v>
      </c>
      <c r="GC3" s="132">
        <f t="shared" si="5"/>
        <v>0</v>
      </c>
      <c r="GD3" s="132">
        <f t="shared" si="5"/>
        <v>0</v>
      </c>
      <c r="GE3" s="132">
        <f t="shared" si="5"/>
        <v>3</v>
      </c>
      <c r="GF3" s="132">
        <f t="shared" si="5"/>
        <v>0</v>
      </c>
      <c r="GG3" s="132">
        <f t="shared" si="5"/>
        <v>0</v>
      </c>
      <c r="GH3" s="132">
        <f t="shared" si="5"/>
        <v>0</v>
      </c>
      <c r="GI3" s="132">
        <f t="shared" si="5"/>
        <v>0</v>
      </c>
      <c r="GJ3" s="132">
        <f t="shared" si="5"/>
        <v>7</v>
      </c>
      <c r="GK3" s="132">
        <f t="shared" si="5"/>
        <v>7</v>
      </c>
      <c r="GL3" s="132">
        <f t="shared" si="5"/>
        <v>7</v>
      </c>
      <c r="GM3" s="132">
        <f t="shared" si="5"/>
        <v>7</v>
      </c>
      <c r="GN3" s="132">
        <f t="shared" si="5"/>
        <v>0</v>
      </c>
      <c r="GO3" s="123"/>
      <c r="GP3" s="124"/>
      <c r="GQ3" s="133"/>
      <c r="GR3" s="133"/>
      <c r="GS3" s="133"/>
      <c r="GT3" s="133"/>
      <c r="GU3" s="133"/>
      <c r="GV3" s="133"/>
      <c r="GW3" s="133"/>
      <c r="GX3" s="133"/>
      <c r="GY3" s="133"/>
      <c r="GZ3" s="133"/>
      <c r="HA3" s="133"/>
      <c r="HB3" s="133"/>
      <c r="HC3" s="133"/>
      <c r="HD3" s="133"/>
      <c r="HE3" s="133"/>
      <c r="HF3" s="133"/>
      <c r="HG3" s="133"/>
      <c r="HH3" s="133"/>
      <c r="HI3" s="133"/>
      <c r="HJ3" s="133"/>
      <c r="HK3" s="133"/>
      <c r="HL3" s="133"/>
      <c r="HM3" s="133"/>
      <c r="HN3" s="133"/>
      <c r="HO3" s="133"/>
      <c r="HP3" s="133"/>
      <c r="HQ3" s="133"/>
      <c r="HR3" s="133"/>
      <c r="HS3" s="133"/>
      <c r="HT3" s="133"/>
      <c r="HU3" s="133"/>
      <c r="HV3" s="133"/>
      <c r="HW3" s="133"/>
      <c r="HX3" s="133"/>
      <c r="HY3" s="133"/>
      <c r="HZ3" s="133"/>
      <c r="IA3" s="133"/>
      <c r="IB3" s="133"/>
      <c r="IC3" s="133"/>
      <c r="ID3" s="133"/>
      <c r="IE3" s="133"/>
      <c r="IF3" s="133"/>
      <c r="IG3" s="133"/>
      <c r="IH3" s="133"/>
      <c r="II3" s="133"/>
      <c r="IJ3" s="133"/>
      <c r="IK3" s="133"/>
      <c r="IL3" s="133"/>
      <c r="IM3" s="133"/>
      <c r="IN3" s="133"/>
      <c r="IO3" s="133"/>
      <c r="IP3" s="133"/>
      <c r="IQ3" s="133"/>
      <c r="IR3" s="133"/>
      <c r="IS3" s="133"/>
      <c r="IT3" s="133"/>
      <c r="IU3" s="133"/>
      <c r="IV3" s="133"/>
      <c r="IW3" s="133"/>
      <c r="IX3" s="133"/>
      <c r="IY3" s="133"/>
      <c r="IZ3" s="133"/>
      <c r="JA3" s="133"/>
      <c r="JB3" s="133"/>
      <c r="JC3" s="133"/>
      <c r="JD3" s="133"/>
      <c r="JE3" s="133"/>
      <c r="JF3" s="133"/>
      <c r="JG3" s="133"/>
      <c r="JH3" s="133"/>
      <c r="JI3" s="133"/>
      <c r="JJ3" s="133"/>
      <c r="JK3" s="133"/>
      <c r="JL3" s="133"/>
      <c r="JM3" s="133"/>
    </row>
    <row r="4" spans="1:273" ht="15" customHeight="1" x14ac:dyDescent="0.2">
      <c r="A4" s="134">
        <f>RANK(D4,$D$4:$D$50,0)</f>
        <v>1</v>
      </c>
      <c r="B4" s="297" t="s">
        <v>782</v>
      </c>
      <c r="C4" s="135">
        <f t="shared" ref="C4:C35" si="6">COUNTIF(G4:GO4,"&gt;0")</f>
        <v>62</v>
      </c>
      <c r="D4" s="136">
        <f t="shared" ref="D4:D35" si="7">SUM(G4:GO4)</f>
        <v>211</v>
      </c>
      <c r="E4" s="135">
        <f t="shared" ref="E4:E35" si="8">SUMIF($GQ4:$HO4,"&lt;26",GQ4:HO4)</f>
        <v>135</v>
      </c>
      <c r="F4" s="137">
        <f t="shared" ref="F4:F35" si="9">IF(C4=0,0,D4/C4/100)</f>
        <v>3.4032258064516131E-2</v>
      </c>
      <c r="G4" s="138">
        <f>SUMIF('Saturday Race 11-06-21'!$B$11:$B$21,$B4,'Saturday Race 11-06-21'!$BY$11:$BY$21)</f>
        <v>5</v>
      </c>
      <c r="H4" s="138">
        <f>SUMIF('Saturday Race 11-06-21'!$B$11:$B$21,$B4,'Saturday Race 11-06-21'!$CB$11:$CB$21)</f>
        <v>7</v>
      </c>
      <c r="I4" s="138">
        <f>SUMIF('Saturday Race 11-06-21'!$B$11:$B$21,$B4,'Saturday Race 11-06-21'!$CE$11:$CE$21)</f>
        <v>3</v>
      </c>
      <c r="J4" s="138">
        <f>SUMIF('Saturday Race 11-06-21'!$B$11:$B$21,$B4,'Saturday Race 11-06-21'!$CH$11:$CH$21)</f>
        <v>4</v>
      </c>
      <c r="K4" s="138">
        <f>SUMIF('Saturday Race 11-06-21'!$B$11:$B$21,$B4,'Saturday Race 11-06-21'!$CK$11:$CK$21)</f>
        <v>1</v>
      </c>
      <c r="L4" s="138">
        <f>SUMIF('Saturday Race 11-20-21'!$B$11:$B$24,$B4,'Saturday Race 11-20-21'!$BY$11:$BY$24)</f>
        <v>2</v>
      </c>
      <c r="M4" s="138">
        <f>SUMIF('Saturday Race 11-20-21'!$B$11:$B$24,$B4,'Saturday Race 11-20-21'!$CB$11:$CB$24)</f>
        <v>2</v>
      </c>
      <c r="N4" s="138">
        <f>SUMIF('Saturday Race 11-20-21'!$B$11:$B$24,$B4,'Saturday Race 11-20-21'!$CE$11:$CE$24)</f>
        <v>0</v>
      </c>
      <c r="O4" s="138">
        <f>SUMIF('Saturday Race 11-20-21'!$B$11:$B$24,$B4,'Saturday Race 11-20-21'!$CH$11:$CH$24)</f>
        <v>0</v>
      </c>
      <c r="P4" s="138">
        <f>SUMIF('Saturday Race 11-20-21'!$B$11:$B$24,$B4,'Saturday Race 11-20-21'!$CK$11:$CK$24)</f>
        <v>0</v>
      </c>
      <c r="Q4" s="138">
        <f>SUMIF('One Day 12-04-21 Scots'!$B$11:$B$25,$B4,'One Day 12-04-21 Scots'!$BY$11:$BY$25)</f>
        <v>4</v>
      </c>
      <c r="R4" s="138">
        <f>SUMIF('One Day 12-04-21 Scots'!$B$11:$B$25,$B4,'One Day 12-04-21 Scots'!$CB$11:$CB$25)</f>
        <v>5</v>
      </c>
      <c r="S4" s="138">
        <f>SUMIF('One Day 12-04-21 Scots'!$B$11:$B$25,$B4,'One Day 12-04-21 Scots'!$CE$11:$CE$25)</f>
        <v>2</v>
      </c>
      <c r="T4" s="138">
        <f>SUMIF('One Day 12-04-21 Scots'!$B$11:$B$25,$B4,'One Day 12-04-21 Scots'!$CH$11:$CH$25)</f>
        <v>2</v>
      </c>
      <c r="U4" s="138">
        <f>SUMIF('One Day 12-04-21 Scots'!$B$11:$B$25,$B4,'One Day 12-04-21 Scots'!$CK$11:$CK$25)</f>
        <v>0</v>
      </c>
      <c r="V4" s="138">
        <f>SUMIF('One Day 12-04-21 Thistles'!$B$11:$B$25,$B4,'One Day 12-04-21 Thistles'!$BY$11:$BY$25)</f>
        <v>0</v>
      </c>
      <c r="W4" s="138">
        <f>SUMIF('One Day 12-04-21 Thistles'!$B$11:$B$25,$B4,'One Day 12-04-21 Thistles'!$CB$11:$CB$25)</f>
        <v>0</v>
      </c>
      <c r="X4" s="138">
        <f>SUMIF('One Day 12-04-21 Thistles'!$B$11:$B$25,$B4,'One Day 12-04-21 Thistles'!$CE$11:$CE$25)</f>
        <v>0</v>
      </c>
      <c r="Y4" s="138">
        <f>SUMIF('One Day 12-04-21 Thistles'!$B$11:$B$25,$B4,'One Day 12-04-21 Thistles'!$CH$11:$CH$25)</f>
        <v>0</v>
      </c>
      <c r="Z4" s="138">
        <f>SUMIF('One Day 12-04-21 Thistles'!$B$11:$B$25,$B4,'One Day 12-04-21 Thistles'!$CK$11:$CK$25)</f>
        <v>0</v>
      </c>
      <c r="AA4" s="138">
        <f>SUMIF('Saturday Race 1-08-22'!$B$11:$B$20,$B4,'Saturday Race 1-08-22'!$BY$11:$BY$20)</f>
        <v>5</v>
      </c>
      <c r="AB4" s="138">
        <f>SUMIF('Saturday Race 1-08-22'!$B$11:$B$20,$B4,'Saturday Race 1-08-22'!$CB$11:$CB$20)</f>
        <v>5</v>
      </c>
      <c r="AC4" s="138">
        <f>SUMIF('Saturday Race 1-08-22'!$B$11:$B$20,$B4,'Saturday Race 1-08-22'!$CE$11:$CE$20)</f>
        <v>3</v>
      </c>
      <c r="AD4" s="138">
        <f>SUMIF('Saturday Race 1-08-22'!$B$11:$B$20,$B4,'Saturday Race 1-08-22'!$CH$11:$CH$20)</f>
        <v>2</v>
      </c>
      <c r="AE4" s="138">
        <f>SUMIF('Saturday Race 1-08-22'!$B$11:$B$20,$B4,'Saturday Race 1-08-22'!$CK$11:$CK$20)</f>
        <v>3</v>
      </c>
      <c r="AF4" s="138">
        <f>SUMIF('Saturday Race 1-22-22'!$B$11:$B$20,$B4,'Saturday Race 1-22-22'!$BY$11:$BY$20)</f>
        <v>0</v>
      </c>
      <c r="AG4" s="138">
        <f>SUMIF('Saturday Race 1-22-22'!$B$11:$B$20,$B4,'Saturday Race 1-22-22'!$CB$11:$CB$20)</f>
        <v>0</v>
      </c>
      <c r="AH4" s="138">
        <f>SUMIF('Saturday Race 1-22-22'!$B$11:$B$20,$B4,'Saturday Race 1-22-22'!$CE$11:$CE$20)</f>
        <v>0</v>
      </c>
      <c r="AI4" s="138">
        <f>SUMIF('Saturday Race 1-22-22'!$B$11:$B$20,$B4,'Saturday Race 1-22-22'!$CH$11:$CH$20)</f>
        <v>0</v>
      </c>
      <c r="AJ4" s="138">
        <f>SUMIF('Saturday Race 1-22-22'!$B$11:$B$20,$B4,'Saturday Race 1-22-22'!$CK$11:$CK$20)</f>
        <v>0</v>
      </c>
      <c r="AK4" s="138">
        <f>SUMIF('Sunday Race 2-6-22'!$B$11:$B$20,$B4,'Sunday Race 2-6-22'!$BY$11:$BY$20)</f>
        <v>0</v>
      </c>
      <c r="AL4" s="138">
        <f>SUMIF('Sunday Race 2-6-22'!$B$11:$B$20,$B4,'Sunday Race 2-6-22'!$CB$11:$CB$20)</f>
        <v>0</v>
      </c>
      <c r="AM4" s="138">
        <f>SUMIF('Sunday Race 2-6-22'!$B$11:$B$20,$B4,'Sunday Race 2-6-22'!$CE$11:$CE$20)</f>
        <v>0</v>
      </c>
      <c r="AN4" s="138">
        <f>SUMIF('Sunday Race 2-6-22'!$B$11:$B$20,$B4,'Sunday Race 2-6-22'!$CH$11:$CH$20)</f>
        <v>0</v>
      </c>
      <c r="AO4" s="138">
        <f>SUMIF('Sunday Race 2-6-22'!$B$11:$B$20,$B4,'Sunday Race 2-6-22'!$CK$11:$CK$20)</f>
        <v>0</v>
      </c>
      <c r="AP4" s="138">
        <f>SUMIF('Chili One Day 2-12-22 Scots'!$B$11:$B$25,$B4,'Chili One Day 2-12-22 Scots'!$BY$11:$BY$25)</f>
        <v>9</v>
      </c>
      <c r="AQ4" s="138">
        <f>SUMIF('Chili One Day 2-12-22 Scots'!$B$11:$B$25,$B4,'Chili One Day 2-12-22 Scots'!$CB$11:$CB$25)</f>
        <v>5</v>
      </c>
      <c r="AR4" s="138">
        <f>SUMIF('Chili One Day 2-12-22 Scots'!$B$11:$B$25,$B4,'Chili One Day 2-12-22 Scots'!$CE$11:$CE$25)</f>
        <v>8</v>
      </c>
      <c r="AS4" s="138">
        <f>SUMIF('Chili One Day 2-12-22 Scots'!$B$11:$B$25,$B4,'Chili One Day 2-12-22 Scots'!$CH$11:$CH$25)</f>
        <v>0</v>
      </c>
      <c r="AT4" s="138">
        <f>SUMIF('Chili One Day 2-12-22 Scots'!$B$11:$B$25,$B4,'Chili One Day 2-12-22 Scots'!$CK$11:$CK$25)</f>
        <v>0</v>
      </c>
      <c r="AU4" s="138">
        <f>SUMIF('Chili One Day 2-12-22 Thistles'!$B$11:$B$25,$B4,'Chili One Day 2-12-22 Thistles'!$BY$11:$BY$25)</f>
        <v>0</v>
      </c>
      <c r="AV4" s="138">
        <f>SUMIF('Chili One Day 2-12-22 Thistles'!$B$11:$B$25,$B4,'Chili One Day 2-12-22 Thistles'!$CB$11:$CB$25)</f>
        <v>0</v>
      </c>
      <c r="AW4" s="138">
        <f>SUMIF('Chili One Day 2-12-22 Thistles'!$B$11:$B$25,$B4,'Chili One Day 2-12-22 Thistles'!$CE$11:$CE$25)</f>
        <v>0</v>
      </c>
      <c r="AX4" s="138">
        <f>SUMIF('Chili One Day 2-12-22 Thistles'!$B$11:$B$25,$B4,'Chili One Day 2-12-22 Thistles'!$CH$11:$CH$25)</f>
        <v>0</v>
      </c>
      <c r="AY4" s="138">
        <f>SUMIF('Chili One Day 2-12-22 Thistles'!$B$11:$B$25,$B4,'Chili One Day 2-12-22 Thistles'!$CK$11:$CK$25)</f>
        <v>0</v>
      </c>
      <c r="AZ4" s="138">
        <f>SUMIF('Sunday Race 2-20-22'!$B$11:$B$26,$B4,'Sunday Race 2-20-22'!$BY$11:$BY$26)</f>
        <v>3</v>
      </c>
      <c r="BA4" s="138">
        <f>SUMIF('Sunday Race 2-20-22'!$B$11:$B$26,$B4,'Sunday Race 2-20-22'!$CB$11:$CB$26)</f>
        <v>2</v>
      </c>
      <c r="BB4" s="138">
        <f>SUMIF('Sunday Race 2-20-22'!$B$11:$B$26,$B4,'Sunday Race 2-20-22'!$CE$11:$CE$26)</f>
        <v>2</v>
      </c>
      <c r="BC4" s="138">
        <f>SUMIF('Sunday Race 2-20-22'!$B$11:$B$26,$B4,'Sunday Race 2-20-22'!$CH$11:$CH$26)</f>
        <v>0</v>
      </c>
      <c r="BD4" s="138">
        <f>SUMIF('Sunday Race 2-20-22'!$B$11:$B$26,$B4,'Sunday Race 2-20-22'!$CK$11:$CK$26)</f>
        <v>0</v>
      </c>
      <c r="BE4" s="138">
        <f>SUMIF('Sunday Race 2-27-22'!$B$11:$B$20,$B4,'Sunday Race 2-27-22'!$BY$11:$BY$20)</f>
        <v>0</v>
      </c>
      <c r="BF4" s="138">
        <f>SUMIF('Sunday Race 2-27-22'!$B$11:$B$20,$B4,'Sunday Race 2-27-22'!$CB$11:$CB$20)</f>
        <v>0</v>
      </c>
      <c r="BG4" s="138">
        <f>SUMIF('Sunday Race 2-27-22'!$B$11:$B$20,$B4,'Sunday Race 2-27-22'!$CE$11:$CE$20)</f>
        <v>0</v>
      </c>
      <c r="BH4" s="138">
        <f>SUMIF('Sunday Race 2-27-22'!$B$11:$B$20,$B4,'Sunday Race 2-27-22'!$CH$11:$CH$20)</f>
        <v>0</v>
      </c>
      <c r="BI4" s="138">
        <f>SUMIF('Sunday Race 2-27-22'!$B$11:$B$20,$B4,'Sunday Race 2-27-22'!$CK$11:$CK$20)</f>
        <v>0</v>
      </c>
      <c r="BJ4" s="138">
        <f>SUMIF('Ironman One Day 3-5-22 FS'!$B$11:$B$26,$B4,'Ironman One Day 3-5-22 FS'!$BY$11:$BY$26)</f>
        <v>0</v>
      </c>
      <c r="BK4" s="138">
        <f>SUMIF('Ironman One Day 3-5-22 FS'!$B$11:$B$26,$B4,'Ironman One Day 3-5-22 FS'!$CB$11:$CB$26)</f>
        <v>0</v>
      </c>
      <c r="BL4" s="138">
        <f>SUMIF('Ironman One Day 3-5-22 FS'!$B$11:$B$26,$B4,'Ironman One Day 3-5-22 FS'!$CE$11:$CE$26)</f>
        <v>0</v>
      </c>
      <c r="BM4" s="138">
        <f>SUMIF('Ironman One Day 3-5-22 FS'!$B$11:$B$26,$B4,'Ironman One Day 3-5-22 FS'!$CH$11:$CH$26)</f>
        <v>0</v>
      </c>
      <c r="BN4" s="138">
        <f>SUMIF('Ironman One Day 3-5-22 FS'!$B$11:$B$26,$B4,'Ironman One Day 3-5-22 FS'!$CK$11:$CK$26)</f>
        <v>0</v>
      </c>
      <c r="BO4" s="138">
        <f>SUMIF('Sunday Race 3-13-22'!$B$11:$B$25,$B4,'Sunday Race 3-13-22'!$BY$11:$BY$25)</f>
        <v>0</v>
      </c>
      <c r="BP4" s="138">
        <f>SUMIF('Sunday Race 3-13-22'!$B$11:$B$25,$B4,'Sunday Race 3-13-22'!$CB$11:$CB$25)</f>
        <v>0</v>
      </c>
      <c r="BQ4" s="138">
        <f>SUMIF('Sunday Race 3-13-22'!$B$11:$B$25,$B4,'Sunday Race 3-13-22'!$CE$11:$CE$25)</f>
        <v>0</v>
      </c>
      <c r="BR4" s="138">
        <f>SUMIF('Sunday Race 3-13-22'!$B$11:$B$25,$B4,'Sunday Race 3-13-22'!$CH$11:$CH$25)</f>
        <v>0</v>
      </c>
      <c r="BS4" s="138">
        <f>SUMIF('Sunday Race 3-13-22'!$B$11:$B$25,$B4,'Sunday Race 3-13-22'!$CK$11:$CK$25)</f>
        <v>0</v>
      </c>
      <c r="BT4" s="138">
        <f>SUMIF('Saturday Race 3-19-22'!$B$11:$B$18,$B4,'Saturday Race 3-19-22'!$BY$11:$BY$18)</f>
        <v>2</v>
      </c>
      <c r="BU4" s="138">
        <f>SUMIF('Saturday Race 3-19-22'!$B$11:$B$18,$B4,'Saturday Race 3-19-22'!$CB$11:$CB$18)</f>
        <v>2</v>
      </c>
      <c r="BV4" s="138">
        <f>SUMIF('Saturday Race 3-19-22'!$B$11:$B$18,$B4,'Saturday Race 3-19-22'!$CE$11:$CE$18)</f>
        <v>1</v>
      </c>
      <c r="BW4" s="138">
        <f>SUMIF('Saturday Race 3-19-22'!$B$11:$B$18,$B4,'Saturday Race 3-19-22'!$CH$11:$CH$18)</f>
        <v>2</v>
      </c>
      <c r="BX4" s="138">
        <f>SUMIF('Saturday Race 3-19-22'!$B$11:$B$18,$B4,'Saturday Race 3-19-22'!$CK$11:$CK$18)</f>
        <v>0</v>
      </c>
      <c r="BY4" s="138">
        <f>SUMIF('Sunday Races 4-10-22'!$B$11:$B$26,$B4,'Sunday Races 4-10-22'!$BY$11:$BY$26)</f>
        <v>0</v>
      </c>
      <c r="BZ4" s="138">
        <f>SUMIF('Sunday Races 4-10-22'!$B$11:$B$26,$B4,'Sunday Races 4-10-22'!$CB$11:$CB$26)</f>
        <v>0</v>
      </c>
      <c r="CA4" s="138">
        <f>SUMIF('Sunday Races 4-10-22'!$B$11:$B$26,$B4,'Sunday Races 4-10-22'!$CE$11:$CE$26)</f>
        <v>0</v>
      </c>
      <c r="CB4" s="138">
        <f>SUMIF('Sunday Races 4-10-22'!$B$11:$B$26,$B4,'Sunday Races 4-10-22'!$CH$11:$CH$26)</f>
        <v>0</v>
      </c>
      <c r="CC4" s="138">
        <f>SUMIF('Sunday Races 4-10-22'!$B$11:$B$26,$B4,'Sunday Races 4-10-22'!$CK$11:$CK$26)</f>
        <v>0</v>
      </c>
      <c r="CD4" s="138">
        <f>SUMIF('Easter One Day 4-16-22 FS'!$B$11:$B$26,$B4,'Easter One Day 4-16-22 FS'!$BY$11:$BY$26)</f>
        <v>0</v>
      </c>
      <c r="CE4" s="138">
        <f>SUMIF('Easter One Day 4-16-22 FS'!$B$11:$B$26,$B4,'Easter One Day 4-16-22 FS'!$CB$11:$CB$26)</f>
        <v>0</v>
      </c>
      <c r="CF4" s="138">
        <f>SUMIF('Easter One Day 4-16-22 FS'!$B$11:$B$26,$B4,'Easter One Day 4-16-22 FS'!$CE$11:$CE$26)</f>
        <v>0</v>
      </c>
      <c r="CG4" s="138">
        <f>SUMIF('Easter One Day 4-16-22 FS'!$B$11:$B$26,$B4,'Easter One Day 4-16-22 FS'!$CH$11:$CH$26)</f>
        <v>0</v>
      </c>
      <c r="CH4" s="138">
        <f>SUMIF('Easter One Day 4-16-22 FS'!$B$11:$B$26,$B4,'Easter One Day 4-16-22 FS'!$CK$11:$CK$26)</f>
        <v>0</v>
      </c>
      <c r="CI4" s="138">
        <f>SUMIF('Easter One Day 4-16-22 TH'!$B$11:$B$15,$B4,'Easter One Day 4-16-22 TH'!$BY$11:$BY$15)</f>
        <v>0</v>
      </c>
      <c r="CJ4" s="138">
        <f>SUMIF('Easter One Day 4-16-22 TH'!$B$11:$B$15,$B4,'Easter One Day 4-16-22 TH'!$CB$11:$CB$15)</f>
        <v>0</v>
      </c>
      <c r="CK4" s="138">
        <f>SUMIF('Easter One Day 4-16-22 TH'!$B$11:$B$15,$B4,'Easter One Day 4-16-22 TH'!$CE$11:$CE$15)</f>
        <v>0</v>
      </c>
      <c r="CL4" s="138">
        <f>SUMIF('Easter One Day 4-16-22 TH'!$B$11:$B$15,$B4,'Easter One Day 4-16-22 TH'!$CH$11:$CH$15)</f>
        <v>0</v>
      </c>
      <c r="CM4" s="138">
        <f>SUMIF('Easter One Day 4-16-22 TH'!$B$11:$B$15,$B4,'Easter One Day 4-16-22 TH'!$CK$11:$CK$15)</f>
        <v>0</v>
      </c>
      <c r="CN4" s="138">
        <f>SUMIF('Sunday Races 5-1-22'!$B$11:$B$28,$B4,'Sunday Races 5-1-22'!$BY$11:$BY$28)</f>
        <v>3</v>
      </c>
      <c r="CO4" s="138">
        <f>SUMIF('Sunday Races 5-1-22'!$B$11:$B$28,$B4,'Sunday Races 5-1-22'!$CB$11:$CB$28)</f>
        <v>2</v>
      </c>
      <c r="CP4" s="138">
        <f>SUMIF('Sunday Races 5-1-22'!$B$11:$B$28,$B4,'Sunday Races 5-1-22'!$CE$11:$CE$28)</f>
        <v>2</v>
      </c>
      <c r="CQ4" s="138">
        <f>SUMIF('Sunday Races 5-1-22'!$B$11:$B$28,$B4,'Sunday Races 5-1-22'!$CH$11:$CH$28)</f>
        <v>2</v>
      </c>
      <c r="CR4" s="138">
        <f>SUMIF('Sunday Races 5-1-22'!$B$11:$B$28,$B4,'Sunday Races 5-1-22'!$CK$11:$CK$28)</f>
        <v>0</v>
      </c>
      <c r="CS4" s="138">
        <f>SUMIF('Long Distance Race 5-7-22'!$B$11:$B$27,$B4,'Long Distance Race 5-7-22'!$BY$11:$BY$27)</f>
        <v>4</v>
      </c>
      <c r="CT4" s="138">
        <f>SUMIF('Long Distance Race 5-7-22'!$B$11:$B$27,$B4,'Long Distance Race 5-7-22'!$CB$11:$CB$27)</f>
        <v>0</v>
      </c>
      <c r="CU4" s="138">
        <f>SUMIF('Long Distance Race 5-7-22'!$B$11:$B$27,$B4,'Long Distance Race 5-7-22'!$CE$11:$CE$27)</f>
        <v>0</v>
      </c>
      <c r="CV4" s="138">
        <f>SUMIF('Long Distance Race 5-7-22'!$B$11:$B$27,$B4,'Long Distance Race 5-7-22'!$CH$11:$CH$27)</f>
        <v>0</v>
      </c>
      <c r="CW4" s="138">
        <f>SUMIF('Long Distance Race 5-7-22'!$B$11:$B$27,$B4,'Long Distance Race 5-7-22'!$CK$11:$CK$27)</f>
        <v>0</v>
      </c>
      <c r="CX4" s="138">
        <f>SUMIF('Memorial Day Regatta 5-28-22 Op'!$B$11:$B$27,$B4,'Memorial Day Regatta 5-28-22 Op'!$BY$11:$BY$27)</f>
        <v>0</v>
      </c>
      <c r="CY4" s="138">
        <f>SUMIF('Memorial Day Regatta 5-28-22 Op'!$B$11:$B$27,$B4,'Memorial Day Regatta 5-28-22 Op'!$CB$11:$CB$27)</f>
        <v>0</v>
      </c>
      <c r="CZ4" s="138">
        <f>SUMIF('Memorial Day Regatta 5-28-22 Op'!$B$11:$B$27,$B4,'Memorial Day Regatta 5-28-22 Op'!$CE$11:$CE$27)</f>
        <v>0</v>
      </c>
      <c r="DA4" s="138">
        <f>SUMIF('Memorial Day Regatta 5-28-22 Op'!$B$11:$B$27,$B4,'Memorial Day Regatta 5-28-22 Op'!$CH$11:$CH$27)</f>
        <v>0</v>
      </c>
      <c r="DB4" s="138">
        <f>SUMIF('Memorial Day Regatta 5-28-22 Op'!$B$11:$B$27,$B4,'Memorial Day Regatta 5-28-22 Op'!$CK$11:$CK$27)</f>
        <v>0</v>
      </c>
      <c r="DC4" s="138">
        <f>SUMIF('Sunday Races 6-5-22'!$B$11:$B$28,$B4,'Sunday Races 6-5-22'!$BY$11:$BY$28)</f>
        <v>0</v>
      </c>
      <c r="DD4" s="138">
        <f>SUMIF('Sunday Races 6-5-22'!$B$11:$B$28,$B4,'Sunday Races 6-5-22'!$CB$11:$CB$28)</f>
        <v>0</v>
      </c>
      <c r="DE4" s="138">
        <f>SUMIF('Sunday Races 6-5-22'!$B$11:$B$28,$B4,'Sunday Races 6-5-22'!$CE$11:$CE$28)</f>
        <v>0</v>
      </c>
      <c r="DF4" s="138">
        <f>SUMIF('Sunday Races 6-5-22'!$B$11:$B$28,$B4,'Sunday Races 6-5-22'!$CH$11:$CH$28)</f>
        <v>0</v>
      </c>
      <c r="DG4" s="138">
        <f>SUMIF('Sunday Races 6-5-22'!$B$11:$B$28,$B4,'Sunday Races 6-5-22'!$CK$11:$CK$28)</f>
        <v>0</v>
      </c>
      <c r="DH4" s="138">
        <f>SUMIF('Sunday Races 6-12-22'!$B$11:$B$24,$B4,'Sunday Races 6-12-22'!$BY$11:$BY$24)</f>
        <v>0</v>
      </c>
      <c r="DI4" s="138">
        <f>SUMIF('Sunday Races 6-12-22'!$B$11:$B$24,$B4,'Sunday Races 6-12-22'!$CB$11:$CB$24)</f>
        <v>0</v>
      </c>
      <c r="DJ4" s="138">
        <f>SUMIF('Sunday Races 6-12-22'!$B$11:$B$24,$B4,'Sunday Races 6-12-22'!$CE$11:$CE$24)</f>
        <v>0</v>
      </c>
      <c r="DK4" s="138">
        <f>SUMIF('Sunday Races 6-12-22'!$B$11:$B$24,$B4,'Sunday Races 6-12-22'!$CH$11:$CH$24)</f>
        <v>0</v>
      </c>
      <c r="DL4" s="138">
        <f>SUMIF('Sunday Races 6-12-22'!$B$11:$B$24,$B4,'Sunday Races 6-12-22'!$CK$11:$CK$24)</f>
        <v>0</v>
      </c>
      <c r="DM4" s="138">
        <f>SUMIF('Saturday Races 6-18-22'!$B$11:$B$24,$B4,'Saturday Races 6-18-22'!$BY$11:$BY$24)</f>
        <v>4</v>
      </c>
      <c r="DN4" s="138">
        <f>SUMIF('Saturday Races 6-18-22'!$B$11:$B$24,$B4,'Saturday Races 6-18-22'!$CB$11:$CB$24)</f>
        <v>2</v>
      </c>
      <c r="DO4" s="138">
        <f>SUMIF('Saturday Races 6-18-22'!$B$11:$B$24,$B4,'Saturday Races 6-18-22'!$CE$11:$CE$24)</f>
        <v>2</v>
      </c>
      <c r="DP4" s="138">
        <f>SUMIF('Saturday Races 6-18-22'!$B$11:$B$24,$B4,'Saturday Races 6-18-22'!$CH$11:$CH$24)</f>
        <v>0</v>
      </c>
      <c r="DQ4" s="138">
        <f>SUMIF('Saturday Races 6-18-22'!$B$11:$B$24,$B4,'Saturday Races 6-18-22'!$CK$11:$CK$24)</f>
        <v>0</v>
      </c>
      <c r="DR4" s="138">
        <f>SUMIF('Caldwell Cup 6-25-22 FS'!$B$11:$B$25,$B4,'Caldwell Cup 6-25-22 FS'!$BY$11:$BY$25)</f>
        <v>8</v>
      </c>
      <c r="DS4" s="138">
        <f>SUMIF('Caldwell Cup 6-25-22 FS'!$B$11:$B$25,$B4,'Caldwell Cup 6-25-22 FS'!$CB$11:$CB$25)</f>
        <v>3</v>
      </c>
      <c r="DT4" s="138">
        <f>SUMIF('Caldwell Cup 6-25-22 FS'!$B$11:$B$25,$B4,'Caldwell Cup 6-25-22 FS'!$CE$11:$CE$25)</f>
        <v>8</v>
      </c>
      <c r="DU4" s="138">
        <f>SUMIF('Caldwell Cup 6-25-22 FS'!$B$11:$B$25,$B4,'Caldwell Cup 6-25-22 FS'!$CH$11:$CH$25)</f>
        <v>9</v>
      </c>
      <c r="DV4" s="138">
        <f>SUMIF('Caldwell Cup 6-25-22 FS'!$B$11:$B$25,$B4,'Caldwell Cup 6-25-22 FS'!$CK$11:$CK$25)</f>
        <v>0</v>
      </c>
      <c r="DW4" s="138">
        <f>SUMIF('Caldwell Cup 6-25-22 TH'!$B$11:$B$24,$B4,'Caldwell Cup 6-25-22 TH'!$BY$11:$BY$24)</f>
        <v>0</v>
      </c>
      <c r="DX4" s="138">
        <f>SUMIF('Caldwell Cup 6-25-22 TH'!$B$11:$B$24,$B4,'Caldwell Cup 6-25-22 TH'!$CB$11:$CB$24)</f>
        <v>0</v>
      </c>
      <c r="DY4" s="138">
        <f>SUMIF('Caldwell Cup 6-25-22 TH'!$B$11:$B$24,$B4,'Caldwell Cup 6-25-22 TH'!$CE$11:$CE$24)</f>
        <v>0</v>
      </c>
      <c r="DZ4" s="138">
        <f>SUMIF('Caldwell Cup 6-25-22 TH'!$B$11:$B$24,$B4,'Caldwell Cup 6-25-22 TH'!$CH$11:$CH$24)</f>
        <v>0</v>
      </c>
      <c r="EA4" s="138">
        <f>SUMIF('Caldwell Cup 6-25-22 TH'!$B$11:$B$24,$B4,'Caldwell Cup 6-25-22 TH'!$CK$11:$CK$24)</f>
        <v>0</v>
      </c>
      <c r="EB4" s="138">
        <f>SUMIF('Sunday Races 7-3-22'!$B$11:$B$25,$B4,'Sunday Races 7-3-22'!$BY$11:$BY$25)</f>
        <v>0</v>
      </c>
      <c r="EC4" s="138">
        <f>SUMIF('Sunday Races 7-3-22'!$B$11:$B$25,$B4,'Sunday Races 7-3-22'!$CB$11:$CB$25)</f>
        <v>0</v>
      </c>
      <c r="ED4" s="138">
        <f>SUMIF('Sunday Races 7-3-22'!$B$11:$B$25,$B4,'Sunday Races 7-3-22'!$CE$11:$CE$25)</f>
        <v>0</v>
      </c>
      <c r="EE4" s="138">
        <f>SUMIF('Sunday Races 7-3-22'!$B$11:$B$25,$B4,'Sunday Races 7-3-22'!$CH$11:$CH$25)</f>
        <v>0</v>
      </c>
      <c r="EF4" s="138">
        <f>SUMIF('Sunday Races 7-3-22'!$B$11:$B$25,$B4,'Sunday Races 7-3-22'!$CK$11:$CK$25)</f>
        <v>0</v>
      </c>
      <c r="EG4" s="138">
        <f>SUMIF('Sunday Races 7-31-22'!$B$11:$B$25,$B4,'Sunday Races 7-31-22'!$BY$11:$BY$25)</f>
        <v>4</v>
      </c>
      <c r="EH4" s="138">
        <f>SUMIF('Sunday Races 7-31-22'!$B$11:$B$25,$B4,'Sunday Races 7-31-22'!$CB$11:$CB$25)</f>
        <v>5</v>
      </c>
      <c r="EI4" s="138">
        <f>SUMIF('Sunday Races 7-31-22'!$B$11:$B$25,$B4,'Sunday Races 7-31-22'!$CE$11:$CE$25)</f>
        <v>3</v>
      </c>
      <c r="EJ4" s="138">
        <f>SUMIF('Sunday Races 7-31-22'!$B$11:$B$25,$B4,'Sunday Races 7-31-22'!$CH$11:$CH$25)</f>
        <v>0</v>
      </c>
      <c r="EK4" s="138">
        <f>SUMIF('Sunday Races 7-31-22'!$B$11:$B$25,$B4,'Sunday Races 7-31-22'!$CK$11:$CK$25)</f>
        <v>0</v>
      </c>
      <c r="EL4" s="138">
        <f>SUMIF('Sunday Races 8-14-22'!$B$11:$B$25,$B4,'Sunday Races 8-14-22'!$BY$11:$BY$25)</f>
        <v>0</v>
      </c>
      <c r="EM4" s="138">
        <f>SUMIF('Sunday Races 8-14-22'!$B$11:$B$25,$B4,'Sunday Races 8-14-22'!$CB$11:$CB$25)</f>
        <v>0</v>
      </c>
      <c r="EN4" s="138">
        <f>SUMIF('Sunday Races 8-14-22'!$B$11:$B$25,$B4,'Sunday Races 8-14-22'!$CE$11:$CE$25)</f>
        <v>0</v>
      </c>
      <c r="EO4" s="138">
        <f>SUMIF('Sunday Races 8-14-22'!$B$11:$B$25,$B4,'Sunday Races 8-14-22'!$CH$11:$CH$25)</f>
        <v>0</v>
      </c>
      <c r="EP4" s="138">
        <f>SUMIF('Sunday Races 8-14-22'!$B$11:$B$25,$B4,'Sunday Races 8-14-22'!$CK$11:$CK$25)</f>
        <v>0</v>
      </c>
      <c r="EQ4" s="138">
        <f>SUMIF('Saturday Races 8-20-22'!$B$11:$B$25,$B4,'Saturday Races 8-20-22'!$BY$11:$BY$25)</f>
        <v>1</v>
      </c>
      <c r="ER4" s="138">
        <f>SUMIF('Saturday Races 8-20-22'!$B$11:$B$25,$B4,'Saturday Races 8-20-22'!$CB$11:$CB$25)</f>
        <v>3</v>
      </c>
      <c r="ES4" s="138">
        <f>SUMIF('Saturday Races 8-20-22'!$B$11:$B$25,$B4,'Saturday Races 8-20-22'!$CE$11:$CE$25)</f>
        <v>0</v>
      </c>
      <c r="ET4" s="138">
        <f>SUMIF('Saturday Races 8-20-22'!$B$11:$B$25,$B4,'Saturday Races 8-20-22'!$CH$11:$CH$25)</f>
        <v>0</v>
      </c>
      <c r="EU4" s="138">
        <f>SUMIF('Saturday Races 8-20-22'!$B$11:$B$25,$B4,'Saturday Races 8-20-22'!$CK$11:$CK$25)</f>
        <v>0</v>
      </c>
      <c r="EV4" s="138">
        <f>SUMIF('Labor Day Regatta 9-3-22 FS'!$B$11:$B$30,$B4,'Labor Day Regatta 9-3-22 FS'!$BY$11:$BY$30)</f>
        <v>2</v>
      </c>
      <c r="EW4" s="138">
        <f>SUMIF('Labor Day Regatta 9-3-22 FS'!$B$11:$B$30,$B4,'Labor Day Regatta 9-3-22 FS'!$CB$11:$CB$30)</f>
        <v>4</v>
      </c>
      <c r="EX4" s="138">
        <f>SUMIF('Labor Day Regatta 9-3-22 FS'!$B$11:$B$30,$B4,'Labor Day Regatta 9-3-22 FS'!$CE$11:$CE$30)</f>
        <v>5</v>
      </c>
      <c r="EY4" s="138">
        <f>SUMIF('Labor Day Regatta 9-3-22 FS'!$B$11:$B$30,$B4,'Labor Day Regatta 9-3-22 FS'!$CH$11:$CH$30)</f>
        <v>0</v>
      </c>
      <c r="EZ4" s="138">
        <f>SUMIF('Labor Day Regatta 9-3-22 FS'!$B$11:$B$30,$B4,'Labor Day Regatta 9-3-22 FS'!$CK$11:$CK$30)</f>
        <v>0</v>
      </c>
      <c r="FA4" s="138">
        <f>SUMIF('Sunday Races 9-11-22'!$B$11:$B$20,$B4,'Sunday Races 9-11-22'!$BY$11:$BY$20)</f>
        <v>4</v>
      </c>
      <c r="FB4" s="138">
        <f>SUMIF('Sunday Races 9-11-22'!$B$11:$B$20,$B4,'Sunday Races 9-11-22'!$CB$11:$CB$20)</f>
        <v>3</v>
      </c>
      <c r="FC4" s="138">
        <f>SUMIF('Sunday Races 9-11-22'!$B$11:$B$20,$B4,'Sunday Races 9-11-22'!$CE$11:$CE$20)</f>
        <v>3</v>
      </c>
      <c r="FD4" s="138">
        <f>SUMIF('Sunday Races 9-11-22'!$B$11:$B$20,$B4,'Sunday Races 9-11-22'!$CH$11:$CH$20)</f>
        <v>0</v>
      </c>
      <c r="FE4" s="138">
        <f>SUMIF('Sunday Races 9-11-22'!$B$11:$B$20,$B4,'Sunday Races 9-11-22'!$CK$11:$CK$20)</f>
        <v>0</v>
      </c>
      <c r="FF4" s="138">
        <f>SUMIF('2022-09-17 Leukemia Cup FS'!$B$11:$B$26,$B4,'2022-09-17 Leukemia Cup FS'!$BY$11:$BY$26)</f>
        <v>2</v>
      </c>
      <c r="FG4" s="138">
        <f>SUMIF('2022-09-17 Leukemia Cup FS'!$B$11:$B$26,$B4,'2022-09-17 Leukemia Cup FS'!$CB$11:$CB$26)</f>
        <v>7</v>
      </c>
      <c r="FH4" s="138">
        <f>SUMIF('2022-09-17 Leukemia Cup FS'!$B$11:$B$26,$B4,'2022-09-17 Leukemia Cup FS'!$CE$11:$CE$26)</f>
        <v>0</v>
      </c>
      <c r="FI4" s="138">
        <f>SUMIF('2022-09-17 Leukemia Cup FS'!$B$11:$B$26,$B4,'2022-09-17 Leukemia Cup FS'!$CH$11:$CH$26)</f>
        <v>0</v>
      </c>
      <c r="FJ4" s="138">
        <f>SUMIF('2022-09-17 Leukemia Cup FS'!$B$11:$B$26,$B4,'2022-09-17 Leukemia Cup FS'!$CK$11:$CK$26)</f>
        <v>0</v>
      </c>
      <c r="FK4" s="138">
        <f>SUMIF('Smith-Berry LDR 9-24-22'!$B$11:$B$30,$B4,'Smith-Berry LDR 9-24-22'!$BY$11:$BY$30)</f>
        <v>0</v>
      </c>
      <c r="FL4" s="138">
        <f>SUMIF('Smith-Berry LDR 9-24-22'!$B$11:$B$30,$B4,'Smith-Berry LDR 9-24-22'!$CB$11:$CB$30)</f>
        <v>0</v>
      </c>
      <c r="FM4" s="138">
        <f>SUMIF('Smith-Berry LDR 9-24-22'!$B$11:$B$30,$B4,'Smith-Berry LDR 9-24-22'!$CE$11:$CE$30)</f>
        <v>0</v>
      </c>
      <c r="FN4" s="138">
        <f>SUMIF('Smith-Berry LDR 9-24-22'!$B$11:$B$30,$B4,'Smith-Berry LDR 9-24-22'!$CH$11:$CH$30)</f>
        <v>0</v>
      </c>
      <c r="FO4" s="138">
        <f>SUMIF('Smith-Berry LDR 9-24-22'!$B$11:$B$30,$B4,'Smith-Berry LDR 9-24-22'!$CK$11:$CK$30)</f>
        <v>0</v>
      </c>
      <c r="FP4" s="138">
        <f>SUMIF('Great Scot 10-1-22 Cham'!$B$11:$B$28,$B4,'Great Scot 10-1-22 Cham'!$BY$11:$BY$28)</f>
        <v>7</v>
      </c>
      <c r="FQ4" s="138">
        <f>SUMIF('Great Scot 10-1-22 Cham'!$B$11:$B$28,$B4,'Great Scot 10-1-22 Cham'!$CB$11:$CB$28)</f>
        <v>2</v>
      </c>
      <c r="FR4" s="138">
        <f>SUMIF('Great Scot 10-1-22 Cham'!$B$11:$B$28,$B4,'Great Scot 10-1-22 Cham'!$CE$11:$CE$28)</f>
        <v>3</v>
      </c>
      <c r="FS4" s="138">
        <f>SUMIF('Great Scot 10-1-22 Cham'!$B$11:$B$28,$B4,'Great Scot 10-1-22 Cham'!$CH$11:$CH$28)</f>
        <v>1</v>
      </c>
      <c r="FT4" s="138">
        <f>SUMIF('Great Scot 10-1-22 Cham'!$B$11:$B$28,$B4,'Great Scot 10-1-22 Cham'!$CK$11:$CK$28)</f>
        <v>2</v>
      </c>
      <c r="FU4" s="138">
        <f>SUMIF('Great Scot 10-1-22 Chal'!$B$11:$B$28,$B4,'Great Scot 10-1-22 Chal'!$BY$11:$BY$28)</f>
        <v>0</v>
      </c>
      <c r="FV4" s="138">
        <f>SUMIF('Great Scot 10-1-22 Chal'!$B$11:$B$28,$B4,'Great Scot 10-1-22 Chal'!$CB$11:$CB$28)</f>
        <v>0</v>
      </c>
      <c r="FW4" s="138">
        <f>SUMIF('Great Scot 10-1-22 Chal'!$B$11:$B$28,$B4,'Great Scot 10-1-22 Chal'!$CE$11:$CE$28)</f>
        <v>0</v>
      </c>
      <c r="FX4" s="138">
        <f>SUMIF('Great Scot 10-1-22 Chal'!$B$11:$B$28,$B4,'Great Scot 10-1-22 Chal'!$CH$11:$CH$28)</f>
        <v>0</v>
      </c>
      <c r="FY4" s="138">
        <f>SUMIF('Great Scot 10-1-22 Chal'!$B$11:$B$28,$B4,'Great Scot 10-1-22 Chal'!$CK$11:$CK$28)</f>
        <v>0</v>
      </c>
      <c r="FZ4" s="138">
        <f>SUMIF('Sunday Races 10-9-22'!$B$11:$B$21,$B4,'Sunday Races 10-9-22'!$BY$11:$BY$21)</f>
        <v>1</v>
      </c>
      <c r="GA4" s="138">
        <f>SUMIF('Sunday Races 10-9-22'!$B$11:$B$21,$B4,'Sunday Races 10-9-22'!$CB$11:$CB$21)</f>
        <v>0</v>
      </c>
      <c r="GB4" s="138">
        <f>SUMIF('Sunday Races 10-9-22'!$B$11:$B$21,$B4,'Sunday Races 10-9-22'!$CE$11:$CE$21)</f>
        <v>0</v>
      </c>
      <c r="GC4" s="138">
        <f>SUMIF('Sunday Races 10-9-22'!$B$11:$B$21,$B4,'Sunday Races 10-9-22'!$CH$11:$CH$21)</f>
        <v>0</v>
      </c>
      <c r="GD4" s="138">
        <f>SUMIF('Sunday Races 10-9-22'!$B$11:$B$21,$B4,'Sunday Races 10-9-22'!$CK$11:$CK$21)</f>
        <v>0</v>
      </c>
      <c r="GE4" s="138">
        <f>SUMIF('Sunday Races 10-23-22'!$B$11:$B$22,$B4,'Sunday Races 10-23-22'!$BY$11:$BY$22)</f>
        <v>1</v>
      </c>
      <c r="GF4" s="138">
        <f>SUMIF('Sunday Races 10-23-22'!$B$11:$B$22,$B4,'Sunday Races 10-23-22'!$CB$11:$CB$22)</f>
        <v>0</v>
      </c>
      <c r="GG4" s="138">
        <f>SUMIF('Sunday Races 10-23-22'!$B$11:$B$22,$B4,'Sunday Races 10-23-22'!$CE$11:$CE$22)</f>
        <v>0</v>
      </c>
      <c r="GH4" s="138">
        <f>SUMIF('Sunday Races 10-23-22'!$B$11:$B$22,$B4,'Sunday Races 10-23-22'!$CH$11:$CH$22)</f>
        <v>0</v>
      </c>
      <c r="GI4" s="138">
        <f>SUMIF('Sunday Races 10-23-22'!$B$11:$B$22,$B4,'Sunday Races 10-23-22'!$CK$11:$CK$22)</f>
        <v>0</v>
      </c>
      <c r="GJ4" s="138">
        <f>SUMIF('One Day Regatta 10-29-22 FS'!$B$11:$B$19,$B4,'One Day Regatta 10-29-22 FS'!$BY$11:$BY$19)</f>
        <v>2</v>
      </c>
      <c r="GK4" s="138">
        <f>SUMIF('One Day Regatta 10-29-22 FS'!$B$11:$B$19,$B4,'One Day Regatta 10-29-22 FS'!$CB$11:$CB$19)</f>
        <v>2</v>
      </c>
      <c r="GL4" s="138">
        <f>SUMIF('One Day Regatta 10-29-22 FS'!$B$11:$B$19,$B4,'One Day Regatta 10-29-22 FS'!$CE$11:$CE$19)</f>
        <v>2</v>
      </c>
      <c r="GM4" s="138">
        <f>SUMIF('One Day Regatta 10-29-22 FS'!$B$11:$B$19,$B4,'One Day Regatta 10-29-22 FS'!$CH$11:$CH$19)</f>
        <v>2</v>
      </c>
      <c r="GN4" s="138">
        <f>SUMIF('One Day Regatta 10-29-22 FS'!$B$11:$B$19,$B4,'One Day Regatta 10-29-22 FS'!$CK$11:$CK$19)</f>
        <v>0</v>
      </c>
      <c r="GO4" s="139"/>
      <c r="GP4" s="140"/>
      <c r="GQ4" s="141">
        <f t="shared" ref="GQ4:GZ13" si="10">LARGE($G4:$GO4,GQ$2)</f>
        <v>9</v>
      </c>
      <c r="GR4" s="141">
        <f t="shared" si="10"/>
        <v>9</v>
      </c>
      <c r="GS4" s="141">
        <f t="shared" si="10"/>
        <v>8</v>
      </c>
      <c r="GT4" s="141">
        <f t="shared" si="10"/>
        <v>8</v>
      </c>
      <c r="GU4" s="141">
        <f t="shared" si="10"/>
        <v>8</v>
      </c>
      <c r="GV4" s="141">
        <f t="shared" si="10"/>
        <v>7</v>
      </c>
      <c r="GW4" s="141">
        <f t="shared" si="10"/>
        <v>7</v>
      </c>
      <c r="GX4" s="141">
        <f t="shared" si="10"/>
        <v>7</v>
      </c>
      <c r="GY4" s="141">
        <f t="shared" si="10"/>
        <v>5</v>
      </c>
      <c r="GZ4" s="141">
        <f t="shared" si="10"/>
        <v>5</v>
      </c>
      <c r="HA4" s="141">
        <f t="shared" ref="HA4:HJ13" si="11">LARGE($G4:$GO4,HA$2)</f>
        <v>5</v>
      </c>
      <c r="HB4" s="141">
        <f t="shared" si="11"/>
        <v>5</v>
      </c>
      <c r="HC4" s="141">
        <f t="shared" si="11"/>
        <v>5</v>
      </c>
      <c r="HD4" s="141">
        <f t="shared" si="11"/>
        <v>5</v>
      </c>
      <c r="HE4" s="141">
        <f t="shared" si="11"/>
        <v>5</v>
      </c>
      <c r="HF4" s="141">
        <f t="shared" si="11"/>
        <v>4</v>
      </c>
      <c r="HG4" s="141">
        <f t="shared" si="11"/>
        <v>4</v>
      </c>
      <c r="HH4" s="141">
        <f t="shared" si="11"/>
        <v>4</v>
      </c>
      <c r="HI4" s="141">
        <f t="shared" si="11"/>
        <v>4</v>
      </c>
      <c r="HJ4" s="141">
        <f t="shared" si="11"/>
        <v>4</v>
      </c>
      <c r="HK4" s="141">
        <f t="shared" ref="HK4:HT13" si="12">LARGE($G4:$GO4,HK$2)</f>
        <v>4</v>
      </c>
      <c r="HL4" s="141">
        <f t="shared" si="12"/>
        <v>4</v>
      </c>
      <c r="HM4" s="141">
        <f t="shared" si="12"/>
        <v>3</v>
      </c>
      <c r="HN4" s="141">
        <f t="shared" si="12"/>
        <v>3</v>
      </c>
      <c r="HO4" s="141">
        <f t="shared" si="12"/>
        <v>3</v>
      </c>
      <c r="HP4" s="141">
        <f t="shared" si="12"/>
        <v>3</v>
      </c>
      <c r="HQ4" s="141">
        <f t="shared" si="12"/>
        <v>3</v>
      </c>
      <c r="HR4" s="141">
        <f t="shared" si="12"/>
        <v>3</v>
      </c>
      <c r="HS4" s="141">
        <f t="shared" si="12"/>
        <v>3</v>
      </c>
      <c r="HT4" s="141">
        <f t="shared" si="12"/>
        <v>3</v>
      </c>
      <c r="HU4" s="141">
        <f t="shared" ref="HU4:ID13" si="13">LARGE($G4:$GO4,HU$2)</f>
        <v>3</v>
      </c>
      <c r="HV4" s="141">
        <f t="shared" si="13"/>
        <v>3</v>
      </c>
      <c r="HW4" s="141">
        <f t="shared" si="13"/>
        <v>3</v>
      </c>
      <c r="HX4" s="141">
        <f t="shared" si="13"/>
        <v>2</v>
      </c>
      <c r="HY4" s="141">
        <f t="shared" si="13"/>
        <v>2</v>
      </c>
      <c r="HZ4" s="141">
        <f t="shared" si="13"/>
        <v>2</v>
      </c>
      <c r="IA4" s="141">
        <f t="shared" si="13"/>
        <v>2</v>
      </c>
      <c r="IB4" s="141">
        <f t="shared" si="13"/>
        <v>2</v>
      </c>
      <c r="IC4" s="141">
        <f t="shared" si="13"/>
        <v>2</v>
      </c>
      <c r="ID4" s="141">
        <f t="shared" si="13"/>
        <v>2</v>
      </c>
      <c r="IE4" s="141">
        <f t="shared" ref="IE4:IN13" si="14">LARGE($G4:$GO4,IE$2)</f>
        <v>2</v>
      </c>
      <c r="IF4" s="141">
        <f t="shared" si="14"/>
        <v>2</v>
      </c>
      <c r="IG4" s="141">
        <f t="shared" si="14"/>
        <v>2</v>
      </c>
      <c r="IH4" s="141">
        <f t="shared" si="14"/>
        <v>2</v>
      </c>
      <c r="II4" s="141">
        <f t="shared" si="14"/>
        <v>2</v>
      </c>
      <c r="IJ4" s="141">
        <f t="shared" si="14"/>
        <v>2</v>
      </c>
      <c r="IK4" s="141">
        <f t="shared" si="14"/>
        <v>2</v>
      </c>
      <c r="IL4" s="141">
        <f t="shared" si="14"/>
        <v>2</v>
      </c>
      <c r="IM4" s="141">
        <f t="shared" si="14"/>
        <v>2</v>
      </c>
      <c r="IN4" s="141">
        <f t="shared" si="14"/>
        <v>2</v>
      </c>
      <c r="IO4" s="141">
        <f t="shared" ref="IO4:IX13" si="15">LARGE($G4:$GO4,IO$2)</f>
        <v>2</v>
      </c>
      <c r="IP4" s="141">
        <f t="shared" si="15"/>
        <v>2</v>
      </c>
      <c r="IQ4" s="141">
        <f t="shared" si="15"/>
        <v>2</v>
      </c>
      <c r="IR4" s="141">
        <f t="shared" si="15"/>
        <v>2</v>
      </c>
      <c r="IS4" s="141">
        <f t="shared" si="15"/>
        <v>2</v>
      </c>
      <c r="IT4" s="141">
        <f t="shared" si="15"/>
        <v>2</v>
      </c>
      <c r="IU4" s="141">
        <f t="shared" si="15"/>
        <v>1</v>
      </c>
      <c r="IV4" s="141">
        <f t="shared" si="15"/>
        <v>1</v>
      </c>
      <c r="IW4" s="141">
        <f t="shared" si="15"/>
        <v>1</v>
      </c>
      <c r="IX4" s="141">
        <f t="shared" si="15"/>
        <v>1</v>
      </c>
      <c r="IY4" s="141">
        <f t="shared" ref="IY4:JM13" si="16">LARGE($G4:$GO4,IY$2)</f>
        <v>1</v>
      </c>
      <c r="IZ4" s="141">
        <f t="shared" si="16"/>
        <v>1</v>
      </c>
      <c r="JA4" s="141">
        <f t="shared" si="16"/>
        <v>0</v>
      </c>
      <c r="JB4" s="141">
        <f t="shared" si="16"/>
        <v>0</v>
      </c>
      <c r="JC4" s="141">
        <f t="shared" si="16"/>
        <v>0</v>
      </c>
      <c r="JD4" s="141">
        <f t="shared" si="16"/>
        <v>0</v>
      </c>
      <c r="JE4" s="141">
        <f t="shared" si="16"/>
        <v>0</v>
      </c>
      <c r="JF4" s="141">
        <f t="shared" si="16"/>
        <v>0</v>
      </c>
      <c r="JG4" s="141">
        <f t="shared" si="16"/>
        <v>0</v>
      </c>
      <c r="JH4" s="141">
        <f t="shared" si="16"/>
        <v>0</v>
      </c>
      <c r="JI4" s="141">
        <f t="shared" si="16"/>
        <v>0</v>
      </c>
      <c r="JJ4" s="141">
        <f t="shared" si="16"/>
        <v>0</v>
      </c>
      <c r="JK4" s="141">
        <f t="shared" si="16"/>
        <v>0</v>
      </c>
      <c r="JL4" s="141">
        <f t="shared" si="16"/>
        <v>0</v>
      </c>
      <c r="JM4" s="141">
        <f t="shared" si="16"/>
        <v>0</v>
      </c>
    </row>
    <row r="5" spans="1:273" ht="15" customHeight="1" x14ac:dyDescent="0.2">
      <c r="A5" s="134">
        <f t="shared" ref="A5:A50" si="17">RANK(D5,$D$4:$D$50,0)</f>
        <v>2</v>
      </c>
      <c r="B5" s="142" t="s">
        <v>375</v>
      </c>
      <c r="C5" s="135">
        <f t="shared" si="6"/>
        <v>23</v>
      </c>
      <c r="D5" s="136">
        <f t="shared" si="7"/>
        <v>188</v>
      </c>
      <c r="E5" s="135">
        <f t="shared" si="8"/>
        <v>188</v>
      </c>
      <c r="F5" s="137">
        <f t="shared" si="9"/>
        <v>8.173913043478262E-2</v>
      </c>
      <c r="G5" s="138">
        <f>SUMIF('Saturday Race 11-06-21'!$B$11:$B$21,$B5,'Saturday Race 11-06-21'!$BY$11:$BY$21)</f>
        <v>0</v>
      </c>
      <c r="H5" s="138">
        <f>SUMIF('Saturday Race 11-06-21'!$B$11:$B$21,$B5,'Saturday Race 11-06-21'!$CB$11:$CB$21)</f>
        <v>0</v>
      </c>
      <c r="I5" s="138">
        <f>SUMIF('Saturday Race 11-06-21'!$B$11:$B$21,$B5,'Saturday Race 11-06-21'!$CE$11:$CE$21)</f>
        <v>0</v>
      </c>
      <c r="J5" s="138">
        <f>SUMIF('Saturday Race 11-06-21'!$B$11:$B$21,$B5,'Saturday Race 11-06-21'!$CH$11:$CH$21)</f>
        <v>0</v>
      </c>
      <c r="K5" s="138">
        <f>SUMIF('Saturday Race 11-06-21'!$B$11:$B$21,$B5,'Saturday Race 11-06-21'!$CK$11:$CK$21)</f>
        <v>0</v>
      </c>
      <c r="L5" s="138">
        <f>SUMIF('Saturday Race 11-20-21'!$B$11:$B$24,$B5,'Saturday Race 11-20-21'!$BY$11:$BY$24)</f>
        <v>0</v>
      </c>
      <c r="M5" s="138">
        <f>SUMIF('Saturday Race 11-20-21'!$B$11:$B$24,$B5,'Saturday Race 11-20-21'!$CB$11:$CB$24)</f>
        <v>0</v>
      </c>
      <c r="N5" s="138">
        <f>SUMIF('Saturday Race 11-20-21'!$B$11:$B$24,$B5,'Saturday Race 11-20-21'!$CE$11:$CE$24)</f>
        <v>0</v>
      </c>
      <c r="O5" s="138">
        <f>SUMIF('Saturday Race 11-20-21'!$B$11:$B$24,$B5,'Saturday Race 11-20-21'!$CH$11:$CH$24)</f>
        <v>0</v>
      </c>
      <c r="P5" s="138">
        <f>SUMIF('Saturday Race 11-20-21'!$B$11:$B$24,$B5,'Saturday Race 11-20-21'!$CK$11:$CK$24)</f>
        <v>0</v>
      </c>
      <c r="Q5" s="138">
        <f>SUMIF('One Day 12-04-21 Scots'!$B$11:$B$25,$B5,'One Day 12-04-21 Scots'!$BY$11:$BY$25)</f>
        <v>0</v>
      </c>
      <c r="R5" s="138">
        <f>SUMIF('One Day 12-04-21 Scots'!$B$11:$B$25,$B5,'One Day 12-04-21 Scots'!$CB$11:$CB$25)</f>
        <v>0</v>
      </c>
      <c r="S5" s="138">
        <f>SUMIF('One Day 12-04-21 Scots'!$B$11:$B$25,$B5,'One Day 12-04-21 Scots'!$CE$11:$CE$25)</f>
        <v>0</v>
      </c>
      <c r="T5" s="138">
        <f>SUMIF('One Day 12-04-21 Scots'!$B$11:$B$25,$B5,'One Day 12-04-21 Scots'!$CH$11:$CH$25)</f>
        <v>0</v>
      </c>
      <c r="U5" s="138">
        <f>SUMIF('One Day 12-04-21 Scots'!$B$11:$B$25,$B5,'One Day 12-04-21 Scots'!$CK$11:$CK$25)</f>
        <v>0</v>
      </c>
      <c r="V5" s="138">
        <f>SUMIF('One Day 12-04-21 Thistles'!$B$11:$B$25,$B5,'One Day 12-04-21 Thistles'!$BY$11:$BY$25)</f>
        <v>0</v>
      </c>
      <c r="W5" s="138">
        <f>SUMIF('One Day 12-04-21 Thistles'!$B$11:$B$25,$B5,'One Day 12-04-21 Thistles'!$CB$11:$CB$25)</f>
        <v>0</v>
      </c>
      <c r="X5" s="138">
        <f>SUMIF('One Day 12-04-21 Thistles'!$B$11:$B$25,$B5,'One Day 12-04-21 Thistles'!$CE$11:$CE$25)</f>
        <v>0</v>
      </c>
      <c r="Y5" s="138">
        <f>SUMIF('One Day 12-04-21 Thistles'!$B$11:$B$25,$B5,'One Day 12-04-21 Thistles'!$CH$11:$CH$25)</f>
        <v>0</v>
      </c>
      <c r="Z5" s="138">
        <f>SUMIF('One Day 12-04-21 Thistles'!$B$11:$B$25,$B5,'One Day 12-04-21 Thistles'!$CK$11:$CK$25)</f>
        <v>0</v>
      </c>
      <c r="AA5" s="138">
        <f>SUMIF('Saturday Race 1-08-22'!$B$11:$B$20,$B5,'Saturday Race 1-08-22'!$BY$11:$BY$20)</f>
        <v>0</v>
      </c>
      <c r="AB5" s="138">
        <f>SUMIF('Saturday Race 1-08-22'!$B$11:$B$20,$B5,'Saturday Race 1-08-22'!$CB$11:$CB$20)</f>
        <v>0</v>
      </c>
      <c r="AC5" s="138">
        <f>SUMIF('Saturday Race 1-08-22'!$B$11:$B$20,$B5,'Saturday Race 1-08-22'!$CE$11:$CE$20)</f>
        <v>0</v>
      </c>
      <c r="AD5" s="138">
        <f>SUMIF('Saturday Race 1-08-22'!$B$11:$B$20,$B5,'Saturday Race 1-08-22'!$CH$11:$CH$20)</f>
        <v>0</v>
      </c>
      <c r="AE5" s="138">
        <f>SUMIF('Saturday Race 1-08-22'!$B$11:$B$20,$B5,'Saturday Race 1-08-22'!$CK$11:$CK$20)</f>
        <v>0</v>
      </c>
      <c r="AF5" s="138">
        <f>SUMIF('Saturday Race 1-22-22'!$B$11:$B$20,$B5,'Saturday Race 1-22-22'!$BY$11:$BY$20)</f>
        <v>0</v>
      </c>
      <c r="AG5" s="138">
        <f>SUMIF('Saturday Race 1-22-22'!$B$11:$B$20,$B5,'Saturday Race 1-22-22'!$CB$11:$CB$20)</f>
        <v>0</v>
      </c>
      <c r="AH5" s="138">
        <f>SUMIF('Saturday Race 1-22-22'!$B$11:$B$20,$B5,'Saturday Race 1-22-22'!$CE$11:$CE$20)</f>
        <v>0</v>
      </c>
      <c r="AI5" s="138">
        <f>SUMIF('Saturday Race 1-22-22'!$B$11:$B$20,$B5,'Saturday Race 1-22-22'!$CH$11:$CH$20)</f>
        <v>0</v>
      </c>
      <c r="AJ5" s="138">
        <f>SUMIF('Saturday Race 1-22-22'!$B$11:$B$20,$B5,'Saturday Race 1-22-22'!$CK$11:$CK$20)</f>
        <v>0</v>
      </c>
      <c r="AK5" s="138">
        <f>SUMIF('Sunday Race 2-6-22'!$B$11:$B$20,$B5,'Sunday Race 2-6-22'!$BY$11:$BY$20)</f>
        <v>0</v>
      </c>
      <c r="AL5" s="138">
        <f>SUMIF('Sunday Race 2-6-22'!$B$11:$B$20,$B5,'Sunday Race 2-6-22'!$CB$11:$CB$20)</f>
        <v>0</v>
      </c>
      <c r="AM5" s="138">
        <f>SUMIF('Sunday Race 2-6-22'!$B$11:$B$20,$B5,'Sunday Race 2-6-22'!$CE$11:$CE$20)</f>
        <v>0</v>
      </c>
      <c r="AN5" s="138">
        <f>SUMIF('Sunday Race 2-6-22'!$B$11:$B$20,$B5,'Sunday Race 2-6-22'!$CH$11:$CH$20)</f>
        <v>0</v>
      </c>
      <c r="AO5" s="138">
        <f>SUMIF('Sunday Race 2-6-22'!$B$11:$B$20,$B5,'Sunday Race 2-6-22'!$CK$11:$CK$20)</f>
        <v>0</v>
      </c>
      <c r="AP5" s="138">
        <f>SUMIF('Chili One Day 2-12-22 Scots'!$B$11:$B$25,$B5,'Chili One Day 2-12-22 Scots'!$BY$11:$BY$25)</f>
        <v>11</v>
      </c>
      <c r="AQ5" s="138">
        <f>SUMIF('Chili One Day 2-12-22 Scots'!$B$11:$B$25,$B5,'Chili One Day 2-12-22 Scots'!$CB$11:$CB$25)</f>
        <v>11</v>
      </c>
      <c r="AR5" s="138">
        <f>SUMIF('Chili One Day 2-12-22 Scots'!$B$11:$B$25,$B5,'Chili One Day 2-12-22 Scots'!$CE$11:$CE$25)</f>
        <v>11</v>
      </c>
      <c r="AS5" s="138">
        <f>SUMIF('Chili One Day 2-12-22 Scots'!$B$11:$B$25,$B5,'Chili One Day 2-12-22 Scots'!$CH$11:$CH$25)</f>
        <v>0</v>
      </c>
      <c r="AT5" s="138">
        <f>SUMIF('Chili One Day 2-12-22 Scots'!$B$11:$B$25,$B5,'Chili One Day 2-12-22 Scots'!$CK$11:$CK$25)</f>
        <v>0</v>
      </c>
      <c r="AU5" s="138">
        <f>SUMIF('Chili One Day 2-12-22 Thistles'!$B$11:$B$25,$B5,'Chili One Day 2-12-22 Thistles'!$BY$11:$BY$25)</f>
        <v>0</v>
      </c>
      <c r="AV5" s="138">
        <f>SUMIF('Chili One Day 2-12-22 Thistles'!$B$11:$B$25,$B5,'Chili One Day 2-12-22 Thistles'!$CB$11:$CB$25)</f>
        <v>0</v>
      </c>
      <c r="AW5" s="138">
        <f>SUMIF('Chili One Day 2-12-22 Thistles'!$B$11:$B$25,$B5,'Chili One Day 2-12-22 Thistles'!$CE$11:$CE$25)</f>
        <v>0</v>
      </c>
      <c r="AX5" s="138">
        <f>SUMIF('Chili One Day 2-12-22 Thistles'!$B$11:$B$25,$B5,'Chili One Day 2-12-22 Thistles'!$CH$11:$CH$25)</f>
        <v>0</v>
      </c>
      <c r="AY5" s="138">
        <f>SUMIF('Chili One Day 2-12-22 Thistles'!$B$11:$B$25,$B5,'Chili One Day 2-12-22 Thistles'!$CK$11:$CK$25)</f>
        <v>0</v>
      </c>
      <c r="AZ5" s="138">
        <f>SUMIF('Sunday Race 2-20-22'!$B$11:$B$26,$B5,'Sunday Race 2-20-22'!$BY$11:$BY$26)</f>
        <v>0</v>
      </c>
      <c r="BA5" s="138">
        <f>SUMIF('Sunday Race 2-20-22'!$B$11:$B$26,$B5,'Sunday Race 2-20-22'!$CB$11:$CB$26)</f>
        <v>0</v>
      </c>
      <c r="BB5" s="138">
        <f>SUMIF('Sunday Race 2-20-22'!$B$11:$B$26,$B5,'Sunday Race 2-20-22'!$CE$11:$CE$26)</f>
        <v>0</v>
      </c>
      <c r="BC5" s="138">
        <f>SUMIF('Sunday Race 2-20-22'!$B$11:$B$26,$B5,'Sunday Race 2-20-22'!$CH$11:$CH$26)</f>
        <v>0</v>
      </c>
      <c r="BD5" s="138">
        <f>SUMIF('Sunday Race 2-20-22'!$B$11:$B$26,$B5,'Sunday Race 2-20-22'!$CK$11:$CK$26)</f>
        <v>0</v>
      </c>
      <c r="BE5" s="138">
        <f>SUMIF('Sunday Race 2-27-22'!$B$11:$B$20,$B5,'Sunday Race 2-27-22'!$BY$11:$BY$20)</f>
        <v>0</v>
      </c>
      <c r="BF5" s="138">
        <f>SUMIF('Sunday Race 2-27-22'!$B$11:$B$20,$B5,'Sunday Race 2-27-22'!$CB$11:$CB$20)</f>
        <v>0</v>
      </c>
      <c r="BG5" s="138">
        <f>SUMIF('Sunday Race 2-27-22'!$B$11:$B$20,$B5,'Sunday Race 2-27-22'!$CE$11:$CE$20)</f>
        <v>0</v>
      </c>
      <c r="BH5" s="138">
        <f>SUMIF('Sunday Race 2-27-22'!$B$11:$B$20,$B5,'Sunday Race 2-27-22'!$CH$11:$CH$20)</f>
        <v>0</v>
      </c>
      <c r="BI5" s="138">
        <f>SUMIF('Sunday Race 2-27-22'!$B$11:$B$20,$B5,'Sunday Race 2-27-22'!$CK$11:$CK$20)</f>
        <v>0</v>
      </c>
      <c r="BJ5" s="138">
        <f>SUMIF('Ironman One Day 3-5-22 FS'!$B$11:$B$26,$B5,'Ironman One Day 3-5-22 FS'!$BY$11:$BY$26)</f>
        <v>0</v>
      </c>
      <c r="BK5" s="138">
        <f>SUMIF('Ironman One Day 3-5-22 FS'!$B$11:$B$26,$B5,'Ironman One Day 3-5-22 FS'!$CB$11:$CB$26)</f>
        <v>0</v>
      </c>
      <c r="BL5" s="138">
        <f>SUMIF('Ironman One Day 3-5-22 FS'!$B$11:$B$26,$B5,'Ironman One Day 3-5-22 FS'!$CE$11:$CE$26)</f>
        <v>0</v>
      </c>
      <c r="BM5" s="138">
        <f>SUMIF('Ironman One Day 3-5-22 FS'!$B$11:$B$26,$B5,'Ironman One Day 3-5-22 FS'!$CH$11:$CH$26)</f>
        <v>0</v>
      </c>
      <c r="BN5" s="138">
        <f>SUMIF('Ironman One Day 3-5-22 FS'!$B$11:$B$26,$B5,'Ironman One Day 3-5-22 FS'!$CK$11:$CK$26)</f>
        <v>0</v>
      </c>
      <c r="BO5" s="138">
        <f>SUMIF('Sunday Race 3-13-22'!$B$11:$B$25,$B5,'Sunday Race 3-13-22'!$BY$11:$BY$25)</f>
        <v>0</v>
      </c>
      <c r="BP5" s="138">
        <f>SUMIF('Sunday Race 3-13-22'!$B$11:$B$25,$B5,'Sunday Race 3-13-22'!$CB$11:$CB$25)</f>
        <v>0</v>
      </c>
      <c r="BQ5" s="138">
        <f>SUMIF('Sunday Race 3-13-22'!$B$11:$B$25,$B5,'Sunday Race 3-13-22'!$CE$11:$CE$25)</f>
        <v>0</v>
      </c>
      <c r="BR5" s="138">
        <f>SUMIF('Sunday Race 3-13-22'!$B$11:$B$25,$B5,'Sunday Race 3-13-22'!$CH$11:$CH$25)</f>
        <v>0</v>
      </c>
      <c r="BS5" s="138">
        <f>SUMIF('Sunday Race 3-13-22'!$B$11:$B$25,$B5,'Sunday Race 3-13-22'!$CK$11:$CK$25)</f>
        <v>0</v>
      </c>
      <c r="BT5" s="138">
        <f>SUMIF('Saturday Race 3-19-22'!$B$11:$B$18,$B5,'Saturday Race 3-19-22'!$BY$11:$BY$18)</f>
        <v>0</v>
      </c>
      <c r="BU5" s="138">
        <f>SUMIF('Saturday Race 3-19-22'!$B$11:$B$18,$B5,'Saturday Race 3-19-22'!$CB$11:$CB$18)</f>
        <v>0</v>
      </c>
      <c r="BV5" s="138">
        <f>SUMIF('Saturday Race 3-19-22'!$B$11:$B$18,$B5,'Saturday Race 3-19-22'!$CE$11:$CE$18)</f>
        <v>0</v>
      </c>
      <c r="BW5" s="138">
        <f>SUMIF('Saturday Race 3-19-22'!$B$11:$B$18,$B5,'Saturday Race 3-19-22'!$CH$11:$CH$18)</f>
        <v>0</v>
      </c>
      <c r="BX5" s="138">
        <f>SUMIF('Saturday Race 3-19-22'!$B$11:$B$18,$B5,'Saturday Race 3-19-22'!$CK$11:$CK$18)</f>
        <v>0</v>
      </c>
      <c r="BY5" s="138">
        <f>SUMIF('Sunday Races 4-10-22'!$B$11:$B$26,$B5,'Sunday Races 4-10-22'!$BY$11:$BY$26)</f>
        <v>0</v>
      </c>
      <c r="BZ5" s="138">
        <f>SUMIF('Sunday Races 4-10-22'!$B$11:$B$26,$B5,'Sunday Races 4-10-22'!$CB$11:$CB$26)</f>
        <v>0</v>
      </c>
      <c r="CA5" s="138">
        <f>SUMIF('Sunday Races 4-10-22'!$B$11:$B$26,$B5,'Sunday Races 4-10-22'!$CE$11:$CE$26)</f>
        <v>0</v>
      </c>
      <c r="CB5" s="138">
        <f>SUMIF('Sunday Races 4-10-22'!$B$11:$B$26,$B5,'Sunday Races 4-10-22'!$CH$11:$CH$26)</f>
        <v>0</v>
      </c>
      <c r="CC5" s="138">
        <f>SUMIF('Sunday Races 4-10-22'!$B$11:$B$26,$B5,'Sunday Races 4-10-22'!$CK$11:$CK$26)</f>
        <v>0</v>
      </c>
      <c r="CD5" s="138">
        <f>SUMIF('Easter One Day 4-16-22 FS'!$B$11:$B$26,$B5,'Easter One Day 4-16-22 FS'!$BY$11:$BY$26)</f>
        <v>6</v>
      </c>
      <c r="CE5" s="138">
        <f>SUMIF('Easter One Day 4-16-22 FS'!$B$11:$B$26,$B5,'Easter One Day 4-16-22 FS'!$CB$11:$CB$26)</f>
        <v>5</v>
      </c>
      <c r="CF5" s="138">
        <f>SUMIF('Easter One Day 4-16-22 FS'!$B$11:$B$26,$B5,'Easter One Day 4-16-22 FS'!$CE$11:$CE$26)</f>
        <v>0</v>
      </c>
      <c r="CG5" s="138">
        <f>SUMIF('Easter One Day 4-16-22 FS'!$B$11:$B$26,$B5,'Easter One Day 4-16-22 FS'!$CH$11:$CH$26)</f>
        <v>0</v>
      </c>
      <c r="CH5" s="138">
        <f>SUMIF('Easter One Day 4-16-22 FS'!$B$11:$B$26,$B5,'Easter One Day 4-16-22 FS'!$CK$11:$CK$26)</f>
        <v>0</v>
      </c>
      <c r="CI5" s="138">
        <f>SUMIF('Easter One Day 4-16-22 TH'!$B$11:$B$15,$B5,'Easter One Day 4-16-22 TH'!$BY$11:$BY$15)</f>
        <v>0</v>
      </c>
      <c r="CJ5" s="138">
        <f>SUMIF('Easter One Day 4-16-22 TH'!$B$11:$B$15,$B5,'Easter One Day 4-16-22 TH'!$CB$11:$CB$15)</f>
        <v>0</v>
      </c>
      <c r="CK5" s="138">
        <f>SUMIF('Easter One Day 4-16-22 TH'!$B$11:$B$15,$B5,'Easter One Day 4-16-22 TH'!$CE$11:$CE$15)</f>
        <v>0</v>
      </c>
      <c r="CL5" s="138">
        <f>SUMIF('Easter One Day 4-16-22 TH'!$B$11:$B$15,$B5,'Easter One Day 4-16-22 TH'!$CH$11:$CH$15)</f>
        <v>0</v>
      </c>
      <c r="CM5" s="138">
        <f>SUMIF('Easter One Day 4-16-22 TH'!$B$11:$B$15,$B5,'Easter One Day 4-16-22 TH'!$CK$11:$CK$15)</f>
        <v>0</v>
      </c>
      <c r="CN5" s="138">
        <f>SUMIF('Sunday Races 5-1-22'!$B$11:$B$28,$B5,'Sunday Races 5-1-22'!$BY$11:$BY$28)</f>
        <v>0</v>
      </c>
      <c r="CO5" s="138">
        <f>SUMIF('Sunday Races 5-1-22'!$B$11:$B$28,$B5,'Sunday Races 5-1-22'!$CB$11:$CB$28)</f>
        <v>0</v>
      </c>
      <c r="CP5" s="138">
        <f>SUMIF('Sunday Races 5-1-22'!$B$11:$B$28,$B5,'Sunday Races 5-1-22'!$CE$11:$CE$28)</f>
        <v>0</v>
      </c>
      <c r="CQ5" s="138">
        <f>SUMIF('Sunday Races 5-1-22'!$B$11:$B$28,$B5,'Sunday Races 5-1-22'!$CH$11:$CH$28)</f>
        <v>0</v>
      </c>
      <c r="CR5" s="138">
        <f>SUMIF('Sunday Races 5-1-22'!$B$11:$B$28,$B5,'Sunday Races 5-1-22'!$CK$11:$CK$28)</f>
        <v>0</v>
      </c>
      <c r="CS5" s="138">
        <f>SUMIF('Long Distance Race 5-7-22'!$B$11:$B$27,$B5,'Long Distance Race 5-7-22'!$BY$11:$BY$27)</f>
        <v>0</v>
      </c>
      <c r="CT5" s="138">
        <f>SUMIF('Long Distance Race 5-7-22'!$B$11:$B$27,$B5,'Long Distance Race 5-7-22'!$CB$11:$CB$27)</f>
        <v>0</v>
      </c>
      <c r="CU5" s="138">
        <f>SUMIF('Long Distance Race 5-7-22'!$B$11:$B$27,$B5,'Long Distance Race 5-7-22'!$CE$11:$CE$27)</f>
        <v>0</v>
      </c>
      <c r="CV5" s="138">
        <f>SUMIF('Long Distance Race 5-7-22'!$B$11:$B$27,$B5,'Long Distance Race 5-7-22'!$CH$11:$CH$27)</f>
        <v>0</v>
      </c>
      <c r="CW5" s="138">
        <f>SUMIF('Long Distance Race 5-7-22'!$B$11:$B$27,$B5,'Long Distance Race 5-7-22'!$CK$11:$CK$27)</f>
        <v>0</v>
      </c>
      <c r="CX5" s="138">
        <f>SUMIF('Memorial Day Regatta 5-28-22 Op'!$B$11:$B$27,$B5,'Memorial Day Regatta 5-28-22 Op'!$BY$11:$BY$27)</f>
        <v>0</v>
      </c>
      <c r="CY5" s="138">
        <f>SUMIF('Memorial Day Regatta 5-28-22 Op'!$B$11:$B$27,$B5,'Memorial Day Regatta 5-28-22 Op'!$CB$11:$CB$27)</f>
        <v>0</v>
      </c>
      <c r="CZ5" s="138">
        <f>SUMIF('Memorial Day Regatta 5-28-22 Op'!$B$11:$B$27,$B5,'Memorial Day Regatta 5-28-22 Op'!$CE$11:$CE$27)</f>
        <v>0</v>
      </c>
      <c r="DA5" s="138">
        <f>SUMIF('Memorial Day Regatta 5-28-22 Op'!$B$11:$B$27,$B5,'Memorial Day Regatta 5-28-22 Op'!$CH$11:$CH$27)</f>
        <v>0</v>
      </c>
      <c r="DB5" s="138">
        <f>SUMIF('Memorial Day Regatta 5-28-22 Op'!$B$11:$B$27,$B5,'Memorial Day Regatta 5-28-22 Op'!$CK$11:$CK$27)</f>
        <v>0</v>
      </c>
      <c r="DC5" s="138">
        <f>SUMIF('Sunday Races 6-5-22'!$B$11:$B$28,$B5,'Sunday Races 6-5-22'!$BY$11:$BY$28)</f>
        <v>0</v>
      </c>
      <c r="DD5" s="138">
        <f>SUMIF('Sunday Races 6-5-22'!$B$11:$B$28,$B5,'Sunday Races 6-5-22'!$CB$11:$CB$28)</f>
        <v>0</v>
      </c>
      <c r="DE5" s="138">
        <f>SUMIF('Sunday Races 6-5-22'!$B$11:$B$28,$B5,'Sunday Races 6-5-22'!$CE$11:$CE$28)</f>
        <v>0</v>
      </c>
      <c r="DF5" s="138">
        <f>SUMIF('Sunday Races 6-5-22'!$B$11:$B$28,$B5,'Sunday Races 6-5-22'!$CH$11:$CH$28)</f>
        <v>0</v>
      </c>
      <c r="DG5" s="138">
        <f>SUMIF('Sunday Races 6-5-22'!$B$11:$B$28,$B5,'Sunday Races 6-5-22'!$CK$11:$CK$28)</f>
        <v>0</v>
      </c>
      <c r="DH5" s="138">
        <f>SUMIF('Sunday Races 6-12-22'!$B$11:$B$24,$B5,'Sunday Races 6-12-22'!$BY$11:$BY$24)</f>
        <v>0</v>
      </c>
      <c r="DI5" s="138">
        <f>SUMIF('Sunday Races 6-12-22'!$B$11:$B$24,$B5,'Sunday Races 6-12-22'!$CB$11:$CB$24)</f>
        <v>0</v>
      </c>
      <c r="DJ5" s="138">
        <f>SUMIF('Sunday Races 6-12-22'!$B$11:$B$24,$B5,'Sunday Races 6-12-22'!$CE$11:$CE$24)</f>
        <v>0</v>
      </c>
      <c r="DK5" s="138">
        <f>SUMIF('Sunday Races 6-12-22'!$B$11:$B$24,$B5,'Sunday Races 6-12-22'!$CH$11:$CH$24)</f>
        <v>0</v>
      </c>
      <c r="DL5" s="138">
        <f>SUMIF('Sunday Races 6-12-22'!$B$11:$B$24,$B5,'Sunday Races 6-12-22'!$CK$11:$CK$24)</f>
        <v>0</v>
      </c>
      <c r="DM5" s="138">
        <f>SUMIF('Saturday Races 6-18-22'!$B$11:$B$24,$B5,'Saturday Races 6-18-22'!$BY$11:$BY$24)</f>
        <v>0</v>
      </c>
      <c r="DN5" s="138">
        <f>SUMIF('Saturday Races 6-18-22'!$B$11:$B$24,$B5,'Saturday Races 6-18-22'!$CB$11:$CB$24)</f>
        <v>0</v>
      </c>
      <c r="DO5" s="138">
        <f>SUMIF('Saturday Races 6-18-22'!$B$11:$B$24,$B5,'Saturday Races 6-18-22'!$CE$11:$CE$24)</f>
        <v>0</v>
      </c>
      <c r="DP5" s="138">
        <f>SUMIF('Saturday Races 6-18-22'!$B$11:$B$24,$B5,'Saturday Races 6-18-22'!$CH$11:$CH$24)</f>
        <v>0</v>
      </c>
      <c r="DQ5" s="138">
        <f>SUMIF('Saturday Races 6-18-22'!$B$11:$B$24,$B5,'Saturday Races 6-18-22'!$CK$11:$CK$24)</f>
        <v>0</v>
      </c>
      <c r="DR5" s="138">
        <f>SUMIF('Caldwell Cup 6-25-22 FS'!$B$11:$B$25,$B5,'Caldwell Cup 6-25-22 FS'!$BY$11:$BY$25)</f>
        <v>9</v>
      </c>
      <c r="DS5" s="138">
        <f>SUMIF('Caldwell Cup 6-25-22 FS'!$B$11:$B$25,$B5,'Caldwell Cup 6-25-22 FS'!$CB$11:$CB$25)</f>
        <v>10</v>
      </c>
      <c r="DT5" s="138">
        <f>SUMIF('Caldwell Cup 6-25-22 FS'!$B$11:$B$25,$B5,'Caldwell Cup 6-25-22 FS'!$CE$11:$CE$25)</f>
        <v>9</v>
      </c>
      <c r="DU5" s="138">
        <f>SUMIF('Caldwell Cup 6-25-22 FS'!$B$11:$B$25,$B5,'Caldwell Cup 6-25-22 FS'!$CH$11:$CH$25)</f>
        <v>8</v>
      </c>
      <c r="DV5" s="138">
        <f>SUMIF('Caldwell Cup 6-25-22 FS'!$B$11:$B$25,$B5,'Caldwell Cup 6-25-22 FS'!$CK$11:$CK$25)</f>
        <v>0</v>
      </c>
      <c r="DW5" s="138">
        <f>SUMIF('Caldwell Cup 6-25-22 TH'!$B$11:$B$24,$B5,'Caldwell Cup 6-25-22 TH'!$BY$11:$BY$24)</f>
        <v>0</v>
      </c>
      <c r="DX5" s="138">
        <f>SUMIF('Caldwell Cup 6-25-22 TH'!$B$11:$B$24,$B5,'Caldwell Cup 6-25-22 TH'!$CB$11:$CB$24)</f>
        <v>0</v>
      </c>
      <c r="DY5" s="138">
        <f>SUMIF('Caldwell Cup 6-25-22 TH'!$B$11:$B$24,$B5,'Caldwell Cup 6-25-22 TH'!$CE$11:$CE$24)</f>
        <v>0</v>
      </c>
      <c r="DZ5" s="138">
        <f>SUMIF('Caldwell Cup 6-25-22 TH'!$B$11:$B$24,$B5,'Caldwell Cup 6-25-22 TH'!$CH$11:$CH$24)</f>
        <v>0</v>
      </c>
      <c r="EA5" s="138">
        <f>SUMIF('Caldwell Cup 6-25-22 TH'!$B$11:$B$24,$B5,'Caldwell Cup 6-25-22 TH'!$CK$11:$CK$24)</f>
        <v>0</v>
      </c>
      <c r="EB5" s="138">
        <f>SUMIF('Sunday Races 7-3-22'!$B$11:$B$25,$B5,'Sunday Races 7-3-22'!$BY$11:$BY$25)</f>
        <v>0</v>
      </c>
      <c r="EC5" s="138">
        <f>SUMIF('Sunday Races 7-3-22'!$B$11:$B$25,$B5,'Sunday Races 7-3-22'!$CB$11:$CB$25)</f>
        <v>0</v>
      </c>
      <c r="ED5" s="138">
        <f>SUMIF('Sunday Races 7-3-22'!$B$11:$B$25,$B5,'Sunday Races 7-3-22'!$CE$11:$CE$25)</f>
        <v>0</v>
      </c>
      <c r="EE5" s="138">
        <f>SUMIF('Sunday Races 7-3-22'!$B$11:$B$25,$B5,'Sunday Races 7-3-22'!$CH$11:$CH$25)</f>
        <v>0</v>
      </c>
      <c r="EF5" s="138">
        <f>SUMIF('Sunday Races 7-3-22'!$B$11:$B$25,$B5,'Sunday Races 7-3-22'!$CK$11:$CK$25)</f>
        <v>0</v>
      </c>
      <c r="EG5" s="138">
        <f>SUMIF('Sunday Races 7-31-22'!$B$11:$B$25,$B5,'Sunday Races 7-31-22'!$BY$11:$BY$25)</f>
        <v>0</v>
      </c>
      <c r="EH5" s="138">
        <f>SUMIF('Sunday Races 7-31-22'!$B$11:$B$25,$B5,'Sunday Races 7-31-22'!$CB$11:$CB$25)</f>
        <v>0</v>
      </c>
      <c r="EI5" s="138">
        <f>SUMIF('Sunday Races 7-31-22'!$B$11:$B$25,$B5,'Sunday Races 7-31-22'!$CE$11:$CE$25)</f>
        <v>0</v>
      </c>
      <c r="EJ5" s="138">
        <f>SUMIF('Sunday Races 7-31-22'!$B$11:$B$25,$B5,'Sunday Races 7-31-22'!$CH$11:$CH$25)</f>
        <v>0</v>
      </c>
      <c r="EK5" s="138">
        <f>SUMIF('Sunday Races 7-31-22'!$B$11:$B$25,$B5,'Sunday Races 7-31-22'!$CK$11:$CK$25)</f>
        <v>0</v>
      </c>
      <c r="EL5" s="138">
        <f>SUMIF('Sunday Races 8-14-22'!$B$11:$B$25,$B5,'Sunday Races 8-14-22'!$BY$11:$BY$25)</f>
        <v>0</v>
      </c>
      <c r="EM5" s="138">
        <f>SUMIF('Sunday Races 8-14-22'!$B$11:$B$25,$B5,'Sunday Races 8-14-22'!$CB$11:$CB$25)</f>
        <v>0</v>
      </c>
      <c r="EN5" s="138">
        <f>SUMIF('Sunday Races 8-14-22'!$B$11:$B$25,$B5,'Sunday Races 8-14-22'!$CE$11:$CE$25)</f>
        <v>0</v>
      </c>
      <c r="EO5" s="138">
        <f>SUMIF('Sunday Races 8-14-22'!$B$11:$B$25,$B5,'Sunday Races 8-14-22'!$CH$11:$CH$25)</f>
        <v>0</v>
      </c>
      <c r="EP5" s="138">
        <f>SUMIF('Sunday Races 8-14-22'!$B$11:$B$25,$B5,'Sunday Races 8-14-22'!$CK$11:$CK$25)</f>
        <v>0</v>
      </c>
      <c r="EQ5" s="138">
        <f>SUMIF('Saturday Races 8-20-22'!$B$11:$B$25,$B5,'Saturday Races 8-20-22'!$BY$11:$BY$25)</f>
        <v>0</v>
      </c>
      <c r="ER5" s="138">
        <f>SUMIF('Saturday Races 8-20-22'!$B$11:$B$25,$B5,'Saturday Races 8-20-22'!$CB$11:$CB$25)</f>
        <v>0</v>
      </c>
      <c r="ES5" s="138">
        <f>SUMIF('Saturday Races 8-20-22'!$B$11:$B$25,$B5,'Saturday Races 8-20-22'!$CE$11:$CE$25)</f>
        <v>0</v>
      </c>
      <c r="ET5" s="138">
        <f>SUMIF('Saturday Races 8-20-22'!$B$11:$B$25,$B5,'Saturday Races 8-20-22'!$CH$11:$CH$25)</f>
        <v>0</v>
      </c>
      <c r="EU5" s="138">
        <f>SUMIF('Saturday Races 8-20-22'!$B$11:$B$25,$B5,'Saturday Races 8-20-22'!$CK$11:$CK$25)</f>
        <v>0</v>
      </c>
      <c r="EV5" s="138">
        <f>SUMIF('Labor Day Regatta 9-3-22 FS'!$B$11:$B$30,$B5,'Labor Day Regatta 9-3-22 FS'!$BY$11:$BY$30)</f>
        <v>6</v>
      </c>
      <c r="EW5" s="138">
        <f>SUMIF('Labor Day Regatta 9-3-22 FS'!$B$11:$B$30,$B5,'Labor Day Regatta 9-3-22 FS'!$CB$11:$CB$30)</f>
        <v>6</v>
      </c>
      <c r="EX5" s="138">
        <f>SUMIF('Labor Day Regatta 9-3-22 FS'!$B$11:$B$30,$B5,'Labor Day Regatta 9-3-22 FS'!$CE$11:$CE$30)</f>
        <v>6</v>
      </c>
      <c r="EY5" s="138">
        <f>SUMIF('Labor Day Regatta 9-3-22 FS'!$B$11:$B$30,$B5,'Labor Day Regatta 9-3-22 FS'!$CH$11:$CH$30)</f>
        <v>0</v>
      </c>
      <c r="EZ5" s="138">
        <f>SUMIF('Labor Day Regatta 9-3-22 FS'!$B$11:$B$30,$B5,'Labor Day Regatta 9-3-22 FS'!$CK$11:$CK$30)</f>
        <v>0</v>
      </c>
      <c r="FA5" s="138">
        <f>SUMIF('Sunday Races 9-11-22'!$B$11:$B$20,$B5,'Sunday Races 9-11-22'!$BY$11:$BY$20)</f>
        <v>0</v>
      </c>
      <c r="FB5" s="138">
        <f>SUMIF('Sunday Races 9-11-22'!$B$11:$B$20,$B5,'Sunday Races 9-11-22'!$CB$11:$CB$20)</f>
        <v>0</v>
      </c>
      <c r="FC5" s="138">
        <f>SUMIF('Sunday Races 9-11-22'!$B$11:$B$20,$B5,'Sunday Races 9-11-22'!$CE$11:$CE$20)</f>
        <v>0</v>
      </c>
      <c r="FD5" s="138">
        <f>SUMIF('Sunday Races 9-11-22'!$B$11:$B$20,$B5,'Sunday Races 9-11-22'!$CH$11:$CH$20)</f>
        <v>0</v>
      </c>
      <c r="FE5" s="138">
        <f>SUMIF('Sunday Races 9-11-22'!$B$11:$B$20,$B5,'Sunday Races 9-11-22'!$CK$11:$CK$20)</f>
        <v>0</v>
      </c>
      <c r="FF5" s="138">
        <f>SUMIF('2022-09-17 Leukemia Cup FS'!$B$11:$B$26,$B5,'2022-09-17 Leukemia Cup FS'!$BY$11:$BY$26)</f>
        <v>9</v>
      </c>
      <c r="FG5" s="138">
        <f>SUMIF('2022-09-17 Leukemia Cup FS'!$B$11:$B$26,$B5,'2022-09-17 Leukemia Cup FS'!$CB$11:$CB$26)</f>
        <v>9</v>
      </c>
      <c r="FH5" s="138">
        <f>SUMIF('2022-09-17 Leukemia Cup FS'!$B$11:$B$26,$B5,'2022-09-17 Leukemia Cup FS'!$CE$11:$CE$26)</f>
        <v>0</v>
      </c>
      <c r="FI5" s="138">
        <f>SUMIF('2022-09-17 Leukemia Cup FS'!$B$11:$B$26,$B5,'2022-09-17 Leukemia Cup FS'!$CH$11:$CH$26)</f>
        <v>0</v>
      </c>
      <c r="FJ5" s="138">
        <f>SUMIF('2022-09-17 Leukemia Cup FS'!$B$11:$B$26,$B5,'2022-09-17 Leukemia Cup FS'!$CK$11:$CK$26)</f>
        <v>0</v>
      </c>
      <c r="FK5" s="138">
        <f>SUMIF('Smith-Berry LDR 9-24-22'!$B$11:$B$30,$B5,'Smith-Berry LDR 9-24-22'!$BY$11:$BY$30)</f>
        <v>0</v>
      </c>
      <c r="FL5" s="138">
        <f>SUMIF('Smith-Berry LDR 9-24-22'!$B$11:$B$30,$B5,'Smith-Berry LDR 9-24-22'!$CB$11:$CB$30)</f>
        <v>0</v>
      </c>
      <c r="FM5" s="138">
        <f>SUMIF('Smith-Berry LDR 9-24-22'!$B$11:$B$30,$B5,'Smith-Berry LDR 9-24-22'!$CE$11:$CE$30)</f>
        <v>0</v>
      </c>
      <c r="FN5" s="138">
        <f>SUMIF('Smith-Berry LDR 9-24-22'!$B$11:$B$30,$B5,'Smith-Berry LDR 9-24-22'!$CH$11:$CH$30)</f>
        <v>0</v>
      </c>
      <c r="FO5" s="138">
        <f>SUMIF('Smith-Berry LDR 9-24-22'!$B$11:$B$30,$B5,'Smith-Berry LDR 9-24-22'!$CK$11:$CK$30)</f>
        <v>0</v>
      </c>
      <c r="FP5" s="138">
        <f>SUMIF('Great Scot 10-1-22 Cham'!$B$11:$B$28,$B5,'Great Scot 10-1-22 Cham'!$BY$11:$BY$28)</f>
        <v>13</v>
      </c>
      <c r="FQ5" s="138">
        <f>SUMIF('Great Scot 10-1-22 Cham'!$B$11:$B$28,$B5,'Great Scot 10-1-22 Cham'!$CB$11:$CB$28)</f>
        <v>7</v>
      </c>
      <c r="FR5" s="138">
        <f>SUMIF('Great Scot 10-1-22 Cham'!$B$11:$B$28,$B5,'Great Scot 10-1-22 Cham'!$CE$11:$CE$28)</f>
        <v>10</v>
      </c>
      <c r="FS5" s="138">
        <f>SUMIF('Great Scot 10-1-22 Cham'!$B$11:$B$28,$B5,'Great Scot 10-1-22 Cham'!$CH$11:$CH$28)</f>
        <v>7</v>
      </c>
      <c r="FT5" s="138">
        <f>SUMIF('Great Scot 10-1-22 Cham'!$B$11:$B$28,$B5,'Great Scot 10-1-22 Cham'!$CK$11:$CK$28)</f>
        <v>8</v>
      </c>
      <c r="FU5" s="138">
        <f>SUMIF('Great Scot 10-1-22 Chal'!$B$11:$B$28,$B5,'Great Scot 10-1-22 Chal'!$BY$11:$BY$28)</f>
        <v>0</v>
      </c>
      <c r="FV5" s="138">
        <f>SUMIF('Great Scot 10-1-22 Chal'!$B$11:$B$28,$B5,'Great Scot 10-1-22 Chal'!$CB$11:$CB$28)</f>
        <v>0</v>
      </c>
      <c r="FW5" s="138">
        <f>SUMIF('Great Scot 10-1-22 Chal'!$B$11:$B$28,$B5,'Great Scot 10-1-22 Chal'!$CE$11:$CE$28)</f>
        <v>0</v>
      </c>
      <c r="FX5" s="138">
        <f>SUMIF('Great Scot 10-1-22 Chal'!$B$11:$B$28,$B5,'Great Scot 10-1-22 Chal'!$CH$11:$CH$28)</f>
        <v>0</v>
      </c>
      <c r="FY5" s="138">
        <f>SUMIF('Great Scot 10-1-22 Chal'!$B$11:$B$28,$B5,'Great Scot 10-1-22 Chal'!$CK$11:$CK$28)</f>
        <v>0</v>
      </c>
      <c r="FZ5" s="138">
        <f>SUMIF('Sunday Races 10-9-22'!$B$11:$B$21,$B5,'Sunday Races 10-9-22'!$BY$11:$BY$21)</f>
        <v>0</v>
      </c>
      <c r="GA5" s="138">
        <f>SUMIF('Sunday Races 10-9-22'!$B$11:$B$21,$B5,'Sunday Races 10-9-22'!$CB$11:$CB$21)</f>
        <v>0</v>
      </c>
      <c r="GB5" s="138">
        <f>SUMIF('Sunday Races 10-9-22'!$B$11:$B$21,$B5,'Sunday Races 10-9-22'!$CE$11:$CE$21)</f>
        <v>0</v>
      </c>
      <c r="GC5" s="138">
        <f>SUMIF('Sunday Races 10-9-22'!$B$11:$B$21,$B5,'Sunday Races 10-9-22'!$CH$11:$CH$21)</f>
        <v>0</v>
      </c>
      <c r="GD5" s="138">
        <f>SUMIF('Sunday Races 10-9-22'!$B$11:$B$21,$B5,'Sunday Races 10-9-22'!$CK$11:$CK$21)</f>
        <v>0</v>
      </c>
      <c r="GE5" s="138">
        <f>SUMIF('Sunday Races 10-23-22'!$B$11:$B$22,$B5,'Sunday Races 10-23-22'!$BY$11:$BY$22)</f>
        <v>0</v>
      </c>
      <c r="GF5" s="138">
        <f>SUMIF('Sunday Races 10-23-22'!$B$11:$B$22,$B5,'Sunday Races 10-23-22'!$CB$11:$CB$22)</f>
        <v>0</v>
      </c>
      <c r="GG5" s="138">
        <f>SUMIF('Sunday Races 10-23-22'!$B$11:$B$22,$B5,'Sunday Races 10-23-22'!$CE$11:$CE$22)</f>
        <v>0</v>
      </c>
      <c r="GH5" s="138">
        <f>SUMIF('Sunday Races 10-23-22'!$B$11:$B$22,$B5,'Sunday Races 10-23-22'!$CH$11:$CH$22)</f>
        <v>0</v>
      </c>
      <c r="GI5" s="138">
        <f>SUMIF('Sunday Races 10-23-22'!$B$11:$B$22,$B5,'Sunday Races 10-23-22'!$CK$11:$CK$22)</f>
        <v>0</v>
      </c>
      <c r="GJ5" s="138">
        <f>SUMIF('One Day Regatta 10-29-22 FS'!$B$11:$B$19,$B5,'One Day Regatta 10-29-22 FS'!$BY$11:$BY$19)</f>
        <v>7</v>
      </c>
      <c r="GK5" s="138">
        <f>SUMIF('One Day Regatta 10-29-22 FS'!$B$11:$B$19,$B5,'One Day Regatta 10-29-22 FS'!$CB$11:$CB$19)</f>
        <v>7</v>
      </c>
      <c r="GL5" s="138">
        <f>SUMIF('One Day Regatta 10-29-22 FS'!$B$11:$B$19,$B5,'One Day Regatta 10-29-22 FS'!$CE$11:$CE$19)</f>
        <v>7</v>
      </c>
      <c r="GM5" s="138">
        <f>SUMIF('One Day Regatta 10-29-22 FS'!$B$11:$B$19,$B5,'One Day Regatta 10-29-22 FS'!$CH$11:$CH$19)</f>
        <v>6</v>
      </c>
      <c r="GN5" s="138">
        <f>SUMIF('One Day Regatta 10-29-22 FS'!$B$11:$B$19,$B5,'One Day Regatta 10-29-22 FS'!$CK$11:$CK$19)</f>
        <v>0</v>
      </c>
      <c r="GO5" s="139"/>
      <c r="GP5" s="140"/>
      <c r="GQ5" s="141">
        <f t="shared" si="10"/>
        <v>13</v>
      </c>
      <c r="GR5" s="141">
        <f t="shared" si="10"/>
        <v>11</v>
      </c>
      <c r="GS5" s="141">
        <f t="shared" si="10"/>
        <v>11</v>
      </c>
      <c r="GT5" s="141">
        <f t="shared" si="10"/>
        <v>11</v>
      </c>
      <c r="GU5" s="141">
        <f t="shared" si="10"/>
        <v>10</v>
      </c>
      <c r="GV5" s="141">
        <f t="shared" si="10"/>
        <v>10</v>
      </c>
      <c r="GW5" s="141">
        <f t="shared" si="10"/>
        <v>9</v>
      </c>
      <c r="GX5" s="141">
        <f t="shared" si="10"/>
        <v>9</v>
      </c>
      <c r="GY5" s="141">
        <f t="shared" si="10"/>
        <v>9</v>
      </c>
      <c r="GZ5" s="141">
        <f t="shared" si="10"/>
        <v>9</v>
      </c>
      <c r="HA5" s="141">
        <f t="shared" si="11"/>
        <v>8</v>
      </c>
      <c r="HB5" s="141">
        <f t="shared" si="11"/>
        <v>8</v>
      </c>
      <c r="HC5" s="141">
        <f t="shared" si="11"/>
        <v>7</v>
      </c>
      <c r="HD5" s="141">
        <f t="shared" si="11"/>
        <v>7</v>
      </c>
      <c r="HE5" s="141">
        <f t="shared" si="11"/>
        <v>7</v>
      </c>
      <c r="HF5" s="141">
        <f t="shared" si="11"/>
        <v>7</v>
      </c>
      <c r="HG5" s="141">
        <f t="shared" si="11"/>
        <v>7</v>
      </c>
      <c r="HH5" s="141">
        <f t="shared" si="11"/>
        <v>6</v>
      </c>
      <c r="HI5" s="141">
        <f t="shared" si="11"/>
        <v>6</v>
      </c>
      <c r="HJ5" s="141">
        <f t="shared" si="11"/>
        <v>6</v>
      </c>
      <c r="HK5" s="141">
        <f t="shared" si="12"/>
        <v>6</v>
      </c>
      <c r="HL5" s="141">
        <f t="shared" si="12"/>
        <v>6</v>
      </c>
      <c r="HM5" s="141">
        <f t="shared" si="12"/>
        <v>5</v>
      </c>
      <c r="HN5" s="141">
        <f t="shared" si="12"/>
        <v>0</v>
      </c>
      <c r="HO5" s="141">
        <f t="shared" si="12"/>
        <v>0</v>
      </c>
      <c r="HP5" s="141">
        <f t="shared" si="12"/>
        <v>0</v>
      </c>
      <c r="HQ5" s="141">
        <f t="shared" si="12"/>
        <v>0</v>
      </c>
      <c r="HR5" s="141">
        <f t="shared" si="12"/>
        <v>0</v>
      </c>
      <c r="HS5" s="141">
        <f t="shared" si="12"/>
        <v>0</v>
      </c>
      <c r="HT5" s="141">
        <f t="shared" si="12"/>
        <v>0</v>
      </c>
      <c r="HU5" s="141">
        <f t="shared" si="13"/>
        <v>0</v>
      </c>
      <c r="HV5" s="141">
        <f t="shared" si="13"/>
        <v>0</v>
      </c>
      <c r="HW5" s="141">
        <f t="shared" si="13"/>
        <v>0</v>
      </c>
      <c r="HX5" s="141">
        <f t="shared" si="13"/>
        <v>0</v>
      </c>
      <c r="HY5" s="141">
        <f t="shared" si="13"/>
        <v>0</v>
      </c>
      <c r="HZ5" s="141">
        <f t="shared" si="13"/>
        <v>0</v>
      </c>
      <c r="IA5" s="141">
        <f t="shared" si="13"/>
        <v>0</v>
      </c>
      <c r="IB5" s="141">
        <f t="shared" si="13"/>
        <v>0</v>
      </c>
      <c r="IC5" s="141">
        <f t="shared" si="13"/>
        <v>0</v>
      </c>
      <c r="ID5" s="141">
        <f t="shared" si="13"/>
        <v>0</v>
      </c>
      <c r="IE5" s="141">
        <f t="shared" si="14"/>
        <v>0</v>
      </c>
      <c r="IF5" s="141">
        <f t="shared" si="14"/>
        <v>0</v>
      </c>
      <c r="IG5" s="141">
        <f t="shared" si="14"/>
        <v>0</v>
      </c>
      <c r="IH5" s="141">
        <f t="shared" si="14"/>
        <v>0</v>
      </c>
      <c r="II5" s="141">
        <f t="shared" si="14"/>
        <v>0</v>
      </c>
      <c r="IJ5" s="141">
        <f t="shared" si="14"/>
        <v>0</v>
      </c>
      <c r="IK5" s="141">
        <f t="shared" si="14"/>
        <v>0</v>
      </c>
      <c r="IL5" s="141">
        <f t="shared" si="14"/>
        <v>0</v>
      </c>
      <c r="IM5" s="141">
        <f t="shared" si="14"/>
        <v>0</v>
      </c>
      <c r="IN5" s="141">
        <f t="shared" si="14"/>
        <v>0</v>
      </c>
      <c r="IO5" s="141">
        <f t="shared" si="15"/>
        <v>0</v>
      </c>
      <c r="IP5" s="141">
        <f t="shared" si="15"/>
        <v>0</v>
      </c>
      <c r="IQ5" s="141">
        <f t="shared" si="15"/>
        <v>0</v>
      </c>
      <c r="IR5" s="141">
        <f t="shared" si="15"/>
        <v>0</v>
      </c>
      <c r="IS5" s="141">
        <f t="shared" si="15"/>
        <v>0</v>
      </c>
      <c r="IT5" s="141">
        <f t="shared" si="15"/>
        <v>0</v>
      </c>
      <c r="IU5" s="141">
        <f t="shared" si="15"/>
        <v>0</v>
      </c>
      <c r="IV5" s="141">
        <f t="shared" si="15"/>
        <v>0</v>
      </c>
      <c r="IW5" s="141">
        <f t="shared" si="15"/>
        <v>0</v>
      </c>
      <c r="IX5" s="141">
        <f t="shared" si="15"/>
        <v>0</v>
      </c>
      <c r="IY5" s="141">
        <f t="shared" si="16"/>
        <v>0</v>
      </c>
      <c r="IZ5" s="141">
        <f t="shared" si="16"/>
        <v>0</v>
      </c>
      <c r="JA5" s="141">
        <f t="shared" si="16"/>
        <v>0</v>
      </c>
      <c r="JB5" s="141">
        <f t="shared" si="16"/>
        <v>0</v>
      </c>
      <c r="JC5" s="141">
        <f t="shared" si="16"/>
        <v>0</v>
      </c>
      <c r="JD5" s="141">
        <f t="shared" si="16"/>
        <v>0</v>
      </c>
      <c r="JE5" s="141">
        <f t="shared" si="16"/>
        <v>0</v>
      </c>
      <c r="JF5" s="141">
        <f t="shared" si="16"/>
        <v>0</v>
      </c>
      <c r="JG5" s="141">
        <f t="shared" si="16"/>
        <v>0</v>
      </c>
      <c r="JH5" s="141">
        <f t="shared" si="16"/>
        <v>0</v>
      </c>
      <c r="JI5" s="141">
        <f t="shared" si="16"/>
        <v>0</v>
      </c>
      <c r="JJ5" s="141">
        <f t="shared" si="16"/>
        <v>0</v>
      </c>
      <c r="JK5" s="141">
        <f t="shared" si="16"/>
        <v>0</v>
      </c>
      <c r="JL5" s="141">
        <f t="shared" si="16"/>
        <v>0</v>
      </c>
      <c r="JM5" s="141">
        <f t="shared" si="16"/>
        <v>0</v>
      </c>
    </row>
    <row r="6" spans="1:273" ht="15" customHeight="1" x14ac:dyDescent="0.2">
      <c r="A6" s="134">
        <f t="shared" si="17"/>
        <v>3</v>
      </c>
      <c r="B6" s="142" t="s">
        <v>162</v>
      </c>
      <c r="C6" s="135">
        <f t="shared" si="6"/>
        <v>49</v>
      </c>
      <c r="D6" s="136">
        <f t="shared" si="7"/>
        <v>178</v>
      </c>
      <c r="E6" s="135">
        <f t="shared" si="8"/>
        <v>127</v>
      </c>
      <c r="F6" s="137">
        <f t="shared" si="9"/>
        <v>3.6326530612244896E-2</v>
      </c>
      <c r="G6" s="138">
        <f>SUMIF('Saturday Race 11-06-21'!$B$11:$B$21,$B6,'Saturday Race 11-06-21'!$BY$11:$BY$21)</f>
        <v>6</v>
      </c>
      <c r="H6" s="138">
        <f>SUMIF('Saturday Race 11-06-21'!$B$11:$B$21,$B6,'Saturday Race 11-06-21'!$CB$11:$CB$21)</f>
        <v>5</v>
      </c>
      <c r="I6" s="138">
        <f>SUMIF('Saturday Race 11-06-21'!$B$11:$B$21,$B6,'Saturday Race 11-06-21'!$CE$11:$CE$21)</f>
        <v>7</v>
      </c>
      <c r="J6" s="138">
        <f>SUMIF('Saturday Race 11-06-21'!$B$11:$B$21,$B6,'Saturday Race 11-06-21'!$CH$11:$CH$21)</f>
        <v>3</v>
      </c>
      <c r="K6" s="138">
        <f>SUMIF('Saturday Race 11-06-21'!$B$11:$B$21,$B6,'Saturday Race 11-06-21'!$CK$11:$CK$21)</f>
        <v>3</v>
      </c>
      <c r="L6" s="138">
        <f>SUMIF('Saturday Race 11-20-21'!$B$11:$B$24,$B6,'Saturday Race 11-20-21'!$BY$11:$BY$24)</f>
        <v>0</v>
      </c>
      <c r="M6" s="138">
        <f>SUMIF('Saturday Race 11-20-21'!$B$11:$B$24,$B6,'Saturday Race 11-20-21'!$CB$11:$CB$24)</f>
        <v>0</v>
      </c>
      <c r="N6" s="138">
        <f>SUMIF('Saturday Race 11-20-21'!$B$11:$B$24,$B6,'Saturday Race 11-20-21'!$CE$11:$CE$24)</f>
        <v>0</v>
      </c>
      <c r="O6" s="138">
        <f>SUMIF('Saturday Race 11-20-21'!$B$11:$B$24,$B6,'Saturday Race 11-20-21'!$CH$11:$CH$24)</f>
        <v>0</v>
      </c>
      <c r="P6" s="138">
        <f>SUMIF('Saturday Race 11-20-21'!$B$11:$B$24,$B6,'Saturday Race 11-20-21'!$CK$11:$CK$24)</f>
        <v>0</v>
      </c>
      <c r="Q6" s="138">
        <f>SUMIF('One Day 12-04-21 Scots'!$B$11:$B$25,$B6,'One Day 12-04-21 Scots'!$BY$11:$BY$25)</f>
        <v>1</v>
      </c>
      <c r="R6" s="138">
        <f>SUMIF('One Day 12-04-21 Scots'!$B$11:$B$25,$B6,'One Day 12-04-21 Scots'!$CB$11:$CB$25)</f>
        <v>2</v>
      </c>
      <c r="S6" s="138">
        <f>SUMIF('One Day 12-04-21 Scots'!$B$11:$B$25,$B6,'One Day 12-04-21 Scots'!$CE$11:$CE$25)</f>
        <v>5</v>
      </c>
      <c r="T6" s="138">
        <f>SUMIF('One Day 12-04-21 Scots'!$B$11:$B$25,$B6,'One Day 12-04-21 Scots'!$CH$11:$CH$25)</f>
        <v>1</v>
      </c>
      <c r="U6" s="138">
        <f>SUMIF('One Day 12-04-21 Scots'!$B$11:$B$25,$B6,'One Day 12-04-21 Scots'!$CK$11:$CK$25)</f>
        <v>0</v>
      </c>
      <c r="V6" s="138">
        <f>SUMIF('One Day 12-04-21 Thistles'!$B$11:$B$25,$B6,'One Day 12-04-21 Thistles'!$BY$11:$BY$25)</f>
        <v>0</v>
      </c>
      <c r="W6" s="138">
        <f>SUMIF('One Day 12-04-21 Thistles'!$B$11:$B$25,$B6,'One Day 12-04-21 Thistles'!$CB$11:$CB$25)</f>
        <v>0</v>
      </c>
      <c r="X6" s="138">
        <f>SUMIF('One Day 12-04-21 Thistles'!$B$11:$B$25,$B6,'One Day 12-04-21 Thistles'!$CE$11:$CE$25)</f>
        <v>0</v>
      </c>
      <c r="Y6" s="138">
        <f>SUMIF('One Day 12-04-21 Thistles'!$B$11:$B$25,$B6,'One Day 12-04-21 Thistles'!$CH$11:$CH$25)</f>
        <v>0</v>
      </c>
      <c r="Z6" s="138">
        <f>SUMIF('One Day 12-04-21 Thistles'!$B$11:$B$25,$B6,'One Day 12-04-21 Thistles'!$CK$11:$CK$25)</f>
        <v>0</v>
      </c>
      <c r="AA6" s="138">
        <f>SUMIF('Saturday Race 1-08-22'!$B$11:$B$20,$B6,'Saturday Race 1-08-22'!$BY$11:$BY$20)</f>
        <v>0</v>
      </c>
      <c r="AB6" s="138">
        <f>SUMIF('Saturday Race 1-08-22'!$B$11:$B$20,$B6,'Saturday Race 1-08-22'!$CB$11:$CB$20)</f>
        <v>0</v>
      </c>
      <c r="AC6" s="138">
        <f>SUMIF('Saturday Race 1-08-22'!$B$11:$B$20,$B6,'Saturday Race 1-08-22'!$CE$11:$CE$20)</f>
        <v>0</v>
      </c>
      <c r="AD6" s="138">
        <f>SUMIF('Saturday Race 1-08-22'!$B$11:$B$20,$B6,'Saturday Race 1-08-22'!$CH$11:$CH$20)</f>
        <v>0</v>
      </c>
      <c r="AE6" s="138">
        <f>SUMIF('Saturday Race 1-08-22'!$B$11:$B$20,$B6,'Saturday Race 1-08-22'!$CK$11:$CK$20)</f>
        <v>0</v>
      </c>
      <c r="AF6" s="138">
        <f>SUMIF('Saturday Race 1-22-22'!$B$11:$B$20,$B6,'Saturday Race 1-22-22'!$BY$11:$BY$20)</f>
        <v>0</v>
      </c>
      <c r="AG6" s="138">
        <f>SUMIF('Saturday Race 1-22-22'!$B$11:$B$20,$B6,'Saturday Race 1-22-22'!$CB$11:$CB$20)</f>
        <v>0</v>
      </c>
      <c r="AH6" s="138">
        <f>SUMIF('Saturday Race 1-22-22'!$B$11:$B$20,$B6,'Saturday Race 1-22-22'!$CE$11:$CE$20)</f>
        <v>0</v>
      </c>
      <c r="AI6" s="138">
        <f>SUMIF('Saturday Race 1-22-22'!$B$11:$B$20,$B6,'Saturday Race 1-22-22'!$CH$11:$CH$20)</f>
        <v>0</v>
      </c>
      <c r="AJ6" s="138">
        <f>SUMIF('Saturday Race 1-22-22'!$B$11:$B$20,$B6,'Saturday Race 1-22-22'!$CK$11:$CK$20)</f>
        <v>0</v>
      </c>
      <c r="AK6" s="138">
        <f>SUMIF('Sunday Race 2-6-22'!$B$11:$B$20,$B6,'Sunday Race 2-6-22'!$BY$11:$BY$20)</f>
        <v>0</v>
      </c>
      <c r="AL6" s="138">
        <f>SUMIF('Sunday Race 2-6-22'!$B$11:$B$20,$B6,'Sunday Race 2-6-22'!$CB$11:$CB$20)</f>
        <v>0</v>
      </c>
      <c r="AM6" s="138">
        <f>SUMIF('Sunday Race 2-6-22'!$B$11:$B$20,$B6,'Sunday Race 2-6-22'!$CE$11:$CE$20)</f>
        <v>0</v>
      </c>
      <c r="AN6" s="138">
        <f>SUMIF('Sunday Race 2-6-22'!$B$11:$B$20,$B6,'Sunday Race 2-6-22'!$CH$11:$CH$20)</f>
        <v>0</v>
      </c>
      <c r="AO6" s="138">
        <f>SUMIF('Sunday Race 2-6-22'!$B$11:$B$20,$B6,'Sunday Race 2-6-22'!$CK$11:$CK$20)</f>
        <v>0</v>
      </c>
      <c r="AP6" s="138">
        <f>SUMIF('Chili One Day 2-12-22 Scots'!$B$11:$B$25,$B6,'Chili One Day 2-12-22 Scots'!$BY$11:$BY$25)</f>
        <v>0</v>
      </c>
      <c r="AQ6" s="138">
        <f>SUMIF('Chili One Day 2-12-22 Scots'!$B$11:$B$25,$B6,'Chili One Day 2-12-22 Scots'!$CB$11:$CB$25)</f>
        <v>0</v>
      </c>
      <c r="AR6" s="138">
        <f>SUMIF('Chili One Day 2-12-22 Scots'!$B$11:$B$25,$B6,'Chili One Day 2-12-22 Scots'!$CE$11:$CE$25)</f>
        <v>0</v>
      </c>
      <c r="AS6" s="138">
        <f>SUMIF('Chili One Day 2-12-22 Scots'!$B$11:$B$25,$B6,'Chili One Day 2-12-22 Scots'!$CH$11:$CH$25)</f>
        <v>0</v>
      </c>
      <c r="AT6" s="138">
        <f>SUMIF('Chili One Day 2-12-22 Scots'!$B$11:$B$25,$B6,'Chili One Day 2-12-22 Scots'!$CK$11:$CK$25)</f>
        <v>0</v>
      </c>
      <c r="AU6" s="138">
        <f>SUMIF('Chili One Day 2-12-22 Thistles'!$B$11:$B$25,$B6,'Chili One Day 2-12-22 Thistles'!$BY$11:$BY$25)</f>
        <v>0</v>
      </c>
      <c r="AV6" s="138">
        <f>SUMIF('Chili One Day 2-12-22 Thistles'!$B$11:$B$25,$B6,'Chili One Day 2-12-22 Thistles'!$CB$11:$CB$25)</f>
        <v>0</v>
      </c>
      <c r="AW6" s="138">
        <f>SUMIF('Chili One Day 2-12-22 Thistles'!$B$11:$B$25,$B6,'Chili One Day 2-12-22 Thistles'!$CE$11:$CE$25)</f>
        <v>0</v>
      </c>
      <c r="AX6" s="138">
        <f>SUMIF('Chili One Day 2-12-22 Thistles'!$B$11:$B$25,$B6,'Chili One Day 2-12-22 Thistles'!$CH$11:$CH$25)</f>
        <v>0</v>
      </c>
      <c r="AY6" s="138">
        <f>SUMIF('Chili One Day 2-12-22 Thistles'!$B$11:$B$25,$B6,'Chili One Day 2-12-22 Thistles'!$CK$11:$CK$25)</f>
        <v>0</v>
      </c>
      <c r="AZ6" s="138">
        <f>SUMIF('Sunday Race 2-20-22'!$B$11:$B$26,$B6,'Sunday Race 2-20-22'!$BY$11:$BY$26)</f>
        <v>0</v>
      </c>
      <c r="BA6" s="138">
        <f>SUMIF('Sunday Race 2-20-22'!$B$11:$B$26,$B6,'Sunday Race 2-20-22'!$CB$11:$CB$26)</f>
        <v>0</v>
      </c>
      <c r="BB6" s="138">
        <f>SUMIF('Sunday Race 2-20-22'!$B$11:$B$26,$B6,'Sunday Race 2-20-22'!$CE$11:$CE$26)</f>
        <v>0</v>
      </c>
      <c r="BC6" s="138">
        <f>SUMIF('Sunday Race 2-20-22'!$B$11:$B$26,$B6,'Sunday Race 2-20-22'!$CH$11:$CH$26)</f>
        <v>0</v>
      </c>
      <c r="BD6" s="138">
        <f>SUMIF('Sunday Race 2-20-22'!$B$11:$B$26,$B6,'Sunday Race 2-20-22'!$CK$11:$CK$26)</f>
        <v>0</v>
      </c>
      <c r="BE6" s="138">
        <f>SUMIF('Sunday Race 2-27-22'!$B$11:$B$20,$B6,'Sunday Race 2-27-22'!$BY$11:$BY$20)</f>
        <v>0</v>
      </c>
      <c r="BF6" s="138">
        <f>SUMIF('Sunday Race 2-27-22'!$B$11:$B$20,$B6,'Sunday Race 2-27-22'!$CB$11:$CB$20)</f>
        <v>0</v>
      </c>
      <c r="BG6" s="138">
        <f>SUMIF('Sunday Race 2-27-22'!$B$11:$B$20,$B6,'Sunday Race 2-27-22'!$CE$11:$CE$20)</f>
        <v>0</v>
      </c>
      <c r="BH6" s="138">
        <f>SUMIF('Sunday Race 2-27-22'!$B$11:$B$20,$B6,'Sunday Race 2-27-22'!$CH$11:$CH$20)</f>
        <v>0</v>
      </c>
      <c r="BI6" s="138">
        <f>SUMIF('Sunday Race 2-27-22'!$B$11:$B$20,$B6,'Sunday Race 2-27-22'!$CK$11:$CK$20)</f>
        <v>0</v>
      </c>
      <c r="BJ6" s="138">
        <f>SUMIF('Ironman One Day 3-5-22 FS'!$B$11:$B$26,$B6,'Ironman One Day 3-5-22 FS'!$BY$11:$BY$26)</f>
        <v>5</v>
      </c>
      <c r="BK6" s="138">
        <f>SUMIF('Ironman One Day 3-5-22 FS'!$B$11:$B$26,$B6,'Ironman One Day 3-5-22 FS'!$CB$11:$CB$26)</f>
        <v>1</v>
      </c>
      <c r="BL6" s="138">
        <f>SUMIF('Ironman One Day 3-5-22 FS'!$B$11:$B$26,$B6,'Ironman One Day 3-5-22 FS'!$CE$11:$CE$26)</f>
        <v>3</v>
      </c>
      <c r="BM6" s="138">
        <f>SUMIF('Ironman One Day 3-5-22 FS'!$B$11:$B$26,$B6,'Ironman One Day 3-5-22 FS'!$CH$11:$CH$26)</f>
        <v>0</v>
      </c>
      <c r="BN6" s="138">
        <f>SUMIF('Ironman One Day 3-5-22 FS'!$B$11:$B$26,$B6,'Ironman One Day 3-5-22 FS'!$CK$11:$CK$26)</f>
        <v>0</v>
      </c>
      <c r="BO6" s="138">
        <f>SUMIF('Sunday Race 3-13-22'!$B$11:$B$25,$B6,'Sunday Race 3-13-22'!$BY$11:$BY$25)</f>
        <v>0</v>
      </c>
      <c r="BP6" s="138">
        <f>SUMIF('Sunday Race 3-13-22'!$B$11:$B$25,$B6,'Sunday Race 3-13-22'!$CB$11:$CB$25)</f>
        <v>0</v>
      </c>
      <c r="BQ6" s="138">
        <f>SUMIF('Sunday Race 3-13-22'!$B$11:$B$25,$B6,'Sunday Race 3-13-22'!$CE$11:$CE$25)</f>
        <v>0</v>
      </c>
      <c r="BR6" s="138">
        <f>SUMIF('Sunday Race 3-13-22'!$B$11:$B$25,$B6,'Sunday Race 3-13-22'!$CH$11:$CH$25)</f>
        <v>0</v>
      </c>
      <c r="BS6" s="138">
        <f>SUMIF('Sunday Race 3-13-22'!$B$11:$B$25,$B6,'Sunday Race 3-13-22'!$CK$11:$CK$25)</f>
        <v>0</v>
      </c>
      <c r="BT6" s="138">
        <f>SUMIF('Saturday Race 3-19-22'!$B$11:$B$18,$B6,'Saturday Race 3-19-22'!$BY$11:$BY$18)</f>
        <v>3</v>
      </c>
      <c r="BU6" s="138">
        <f>SUMIF('Saturday Race 3-19-22'!$B$11:$B$18,$B6,'Saturday Race 3-19-22'!$CB$11:$CB$18)</f>
        <v>3</v>
      </c>
      <c r="BV6" s="138">
        <f>SUMIF('Saturday Race 3-19-22'!$B$11:$B$18,$B6,'Saturday Race 3-19-22'!$CE$11:$CE$18)</f>
        <v>3</v>
      </c>
      <c r="BW6" s="138">
        <f>SUMIF('Saturday Race 3-19-22'!$B$11:$B$18,$B6,'Saturday Race 3-19-22'!$CH$11:$CH$18)</f>
        <v>3</v>
      </c>
      <c r="BX6" s="138">
        <f>SUMIF('Saturday Race 3-19-22'!$B$11:$B$18,$B6,'Saturday Race 3-19-22'!$CK$11:$CK$18)</f>
        <v>0</v>
      </c>
      <c r="BY6" s="138">
        <f>SUMIF('Sunday Races 4-10-22'!$B$11:$B$26,$B6,'Sunday Races 4-10-22'!$BY$11:$BY$26)</f>
        <v>3</v>
      </c>
      <c r="BZ6" s="138">
        <f>SUMIF('Sunday Races 4-10-22'!$B$11:$B$26,$B6,'Sunday Races 4-10-22'!$CB$11:$CB$26)</f>
        <v>2</v>
      </c>
      <c r="CA6" s="138">
        <f>SUMIF('Sunday Races 4-10-22'!$B$11:$B$26,$B6,'Sunday Races 4-10-22'!$CE$11:$CE$26)</f>
        <v>2</v>
      </c>
      <c r="CB6" s="138">
        <f>SUMIF('Sunday Races 4-10-22'!$B$11:$B$26,$B6,'Sunday Races 4-10-22'!$CH$11:$CH$26)</f>
        <v>0</v>
      </c>
      <c r="CC6" s="138">
        <f>SUMIF('Sunday Races 4-10-22'!$B$11:$B$26,$B6,'Sunday Races 4-10-22'!$CK$11:$CK$26)</f>
        <v>0</v>
      </c>
      <c r="CD6" s="138">
        <f>SUMIF('Easter One Day 4-16-22 FS'!$B$11:$B$26,$B6,'Easter One Day 4-16-22 FS'!$BY$11:$BY$26)</f>
        <v>5</v>
      </c>
      <c r="CE6" s="138">
        <f>SUMIF('Easter One Day 4-16-22 FS'!$B$11:$B$26,$B6,'Easter One Day 4-16-22 FS'!$CB$11:$CB$26)</f>
        <v>4</v>
      </c>
      <c r="CF6" s="138">
        <f>SUMIF('Easter One Day 4-16-22 FS'!$B$11:$B$26,$B6,'Easter One Day 4-16-22 FS'!$CE$11:$CE$26)</f>
        <v>0</v>
      </c>
      <c r="CG6" s="138">
        <f>SUMIF('Easter One Day 4-16-22 FS'!$B$11:$B$26,$B6,'Easter One Day 4-16-22 FS'!$CH$11:$CH$26)</f>
        <v>0</v>
      </c>
      <c r="CH6" s="138">
        <f>SUMIF('Easter One Day 4-16-22 FS'!$B$11:$B$26,$B6,'Easter One Day 4-16-22 FS'!$CK$11:$CK$26)</f>
        <v>0</v>
      </c>
      <c r="CI6" s="138">
        <f>SUMIF('Easter One Day 4-16-22 TH'!$B$11:$B$15,$B6,'Easter One Day 4-16-22 TH'!$BY$11:$BY$15)</f>
        <v>0</v>
      </c>
      <c r="CJ6" s="138">
        <f>SUMIF('Easter One Day 4-16-22 TH'!$B$11:$B$15,$B6,'Easter One Day 4-16-22 TH'!$CB$11:$CB$15)</f>
        <v>0</v>
      </c>
      <c r="CK6" s="138">
        <f>SUMIF('Easter One Day 4-16-22 TH'!$B$11:$B$15,$B6,'Easter One Day 4-16-22 TH'!$CE$11:$CE$15)</f>
        <v>0</v>
      </c>
      <c r="CL6" s="138">
        <f>SUMIF('Easter One Day 4-16-22 TH'!$B$11:$B$15,$B6,'Easter One Day 4-16-22 TH'!$CH$11:$CH$15)</f>
        <v>0</v>
      </c>
      <c r="CM6" s="138">
        <f>SUMIF('Easter One Day 4-16-22 TH'!$B$11:$B$15,$B6,'Easter One Day 4-16-22 TH'!$CK$11:$CK$15)</f>
        <v>0</v>
      </c>
      <c r="CN6" s="138">
        <f>SUMIF('Sunday Races 5-1-22'!$B$11:$B$28,$B6,'Sunday Races 5-1-22'!$BY$11:$BY$28)</f>
        <v>0</v>
      </c>
      <c r="CO6" s="138">
        <f>SUMIF('Sunday Races 5-1-22'!$B$11:$B$28,$B6,'Sunday Races 5-1-22'!$CB$11:$CB$28)</f>
        <v>0</v>
      </c>
      <c r="CP6" s="138">
        <f>SUMIF('Sunday Races 5-1-22'!$B$11:$B$28,$B6,'Sunday Races 5-1-22'!$CE$11:$CE$28)</f>
        <v>0</v>
      </c>
      <c r="CQ6" s="138">
        <f>SUMIF('Sunday Races 5-1-22'!$B$11:$B$28,$B6,'Sunday Races 5-1-22'!$CH$11:$CH$28)</f>
        <v>0</v>
      </c>
      <c r="CR6" s="138">
        <f>SUMIF('Sunday Races 5-1-22'!$B$11:$B$28,$B6,'Sunday Races 5-1-22'!$CK$11:$CK$28)</f>
        <v>0</v>
      </c>
      <c r="CS6" s="138">
        <f>SUMIF('Long Distance Race 5-7-22'!$B$11:$B$27,$B6,'Long Distance Race 5-7-22'!$BY$11:$BY$27)</f>
        <v>0</v>
      </c>
      <c r="CT6" s="138">
        <f>SUMIF('Long Distance Race 5-7-22'!$B$11:$B$27,$B6,'Long Distance Race 5-7-22'!$CB$11:$CB$27)</f>
        <v>0</v>
      </c>
      <c r="CU6" s="138">
        <f>SUMIF('Long Distance Race 5-7-22'!$B$11:$B$27,$B6,'Long Distance Race 5-7-22'!$CE$11:$CE$27)</f>
        <v>0</v>
      </c>
      <c r="CV6" s="138">
        <f>SUMIF('Long Distance Race 5-7-22'!$B$11:$B$27,$B6,'Long Distance Race 5-7-22'!$CH$11:$CH$27)</f>
        <v>0</v>
      </c>
      <c r="CW6" s="138">
        <f>SUMIF('Long Distance Race 5-7-22'!$B$11:$B$27,$B6,'Long Distance Race 5-7-22'!$CK$11:$CK$27)</f>
        <v>0</v>
      </c>
      <c r="CX6" s="138">
        <f>SUMIF('Memorial Day Regatta 5-28-22 Op'!$B$11:$B$27,$B6,'Memorial Day Regatta 5-28-22 Op'!$BY$11:$BY$27)</f>
        <v>3</v>
      </c>
      <c r="CY6" s="138">
        <f>SUMIF('Memorial Day Regatta 5-28-22 Op'!$B$11:$B$27,$B6,'Memorial Day Regatta 5-28-22 Op'!$CB$11:$CB$27)</f>
        <v>1</v>
      </c>
      <c r="CZ6" s="138">
        <f>SUMIF('Memorial Day Regatta 5-28-22 Op'!$B$11:$B$27,$B6,'Memorial Day Regatta 5-28-22 Op'!$CE$11:$CE$27)</f>
        <v>3</v>
      </c>
      <c r="DA6" s="138">
        <f>SUMIF('Memorial Day Regatta 5-28-22 Op'!$B$11:$B$27,$B6,'Memorial Day Regatta 5-28-22 Op'!$CH$11:$CH$27)</f>
        <v>0</v>
      </c>
      <c r="DB6" s="138">
        <f>SUMIF('Memorial Day Regatta 5-28-22 Op'!$B$11:$B$27,$B6,'Memorial Day Regatta 5-28-22 Op'!$CK$11:$CK$27)</f>
        <v>0</v>
      </c>
      <c r="DC6" s="138">
        <f>SUMIF('Sunday Races 6-5-22'!$B$11:$B$28,$B6,'Sunday Races 6-5-22'!$BY$11:$BY$28)</f>
        <v>0</v>
      </c>
      <c r="DD6" s="138">
        <f>SUMIF('Sunday Races 6-5-22'!$B$11:$B$28,$B6,'Sunday Races 6-5-22'!$CB$11:$CB$28)</f>
        <v>0</v>
      </c>
      <c r="DE6" s="138">
        <f>SUMIF('Sunday Races 6-5-22'!$B$11:$B$28,$B6,'Sunday Races 6-5-22'!$CE$11:$CE$28)</f>
        <v>0</v>
      </c>
      <c r="DF6" s="138">
        <f>SUMIF('Sunday Races 6-5-22'!$B$11:$B$28,$B6,'Sunday Races 6-5-22'!$CH$11:$CH$28)</f>
        <v>0</v>
      </c>
      <c r="DG6" s="138">
        <f>SUMIF('Sunday Races 6-5-22'!$B$11:$B$28,$B6,'Sunday Races 6-5-22'!$CK$11:$CK$28)</f>
        <v>0</v>
      </c>
      <c r="DH6" s="138">
        <f>SUMIF('Sunday Races 6-12-22'!$B$11:$B$24,$B6,'Sunday Races 6-12-22'!$BY$11:$BY$24)</f>
        <v>1</v>
      </c>
      <c r="DI6" s="138">
        <f>SUMIF('Sunday Races 6-12-22'!$B$11:$B$24,$B6,'Sunday Races 6-12-22'!$CB$11:$CB$24)</f>
        <v>1</v>
      </c>
      <c r="DJ6" s="138">
        <f>SUMIF('Sunday Races 6-12-22'!$B$11:$B$24,$B6,'Sunday Races 6-12-22'!$CE$11:$CE$24)</f>
        <v>1</v>
      </c>
      <c r="DK6" s="138">
        <f>SUMIF('Sunday Races 6-12-22'!$B$11:$B$24,$B6,'Sunday Races 6-12-22'!$CH$11:$CH$24)</f>
        <v>0</v>
      </c>
      <c r="DL6" s="138">
        <f>SUMIF('Sunday Races 6-12-22'!$B$11:$B$24,$B6,'Sunday Races 6-12-22'!$CK$11:$CK$24)</f>
        <v>0</v>
      </c>
      <c r="DM6" s="138">
        <f>SUMIF('Saturday Races 6-18-22'!$B$11:$B$24,$B6,'Saturday Races 6-18-22'!$BY$11:$BY$24)</f>
        <v>0</v>
      </c>
      <c r="DN6" s="138">
        <f>SUMIF('Saturday Races 6-18-22'!$B$11:$B$24,$B6,'Saturday Races 6-18-22'!$CB$11:$CB$24)</f>
        <v>0</v>
      </c>
      <c r="DO6" s="138">
        <f>SUMIF('Saturday Races 6-18-22'!$B$11:$B$24,$B6,'Saturday Races 6-18-22'!$CE$11:$CE$24)</f>
        <v>0</v>
      </c>
      <c r="DP6" s="138">
        <f>SUMIF('Saturday Races 6-18-22'!$B$11:$B$24,$B6,'Saturday Races 6-18-22'!$CH$11:$CH$24)</f>
        <v>0</v>
      </c>
      <c r="DQ6" s="138">
        <f>SUMIF('Saturday Races 6-18-22'!$B$11:$B$24,$B6,'Saturday Races 6-18-22'!$CK$11:$CK$24)</f>
        <v>0</v>
      </c>
      <c r="DR6" s="138">
        <f>SUMIF('Caldwell Cup 6-25-22 FS'!$B$11:$B$25,$B6,'Caldwell Cup 6-25-22 FS'!$BY$11:$BY$25)</f>
        <v>0</v>
      </c>
      <c r="DS6" s="138">
        <f>SUMIF('Caldwell Cup 6-25-22 FS'!$B$11:$B$25,$B6,'Caldwell Cup 6-25-22 FS'!$CB$11:$CB$25)</f>
        <v>0</v>
      </c>
      <c r="DT6" s="138">
        <f>SUMIF('Caldwell Cup 6-25-22 FS'!$B$11:$B$25,$B6,'Caldwell Cup 6-25-22 FS'!$CE$11:$CE$25)</f>
        <v>0</v>
      </c>
      <c r="DU6" s="138">
        <f>SUMIF('Caldwell Cup 6-25-22 FS'!$B$11:$B$25,$B6,'Caldwell Cup 6-25-22 FS'!$CH$11:$CH$25)</f>
        <v>0</v>
      </c>
      <c r="DV6" s="138">
        <f>SUMIF('Caldwell Cup 6-25-22 FS'!$B$11:$B$25,$B6,'Caldwell Cup 6-25-22 FS'!$CK$11:$CK$25)</f>
        <v>0</v>
      </c>
      <c r="DW6" s="138">
        <f>SUMIF('Caldwell Cup 6-25-22 TH'!$B$11:$B$24,$B6,'Caldwell Cup 6-25-22 TH'!$BY$11:$BY$24)</f>
        <v>0</v>
      </c>
      <c r="DX6" s="138">
        <f>SUMIF('Caldwell Cup 6-25-22 TH'!$B$11:$B$24,$B6,'Caldwell Cup 6-25-22 TH'!$CB$11:$CB$24)</f>
        <v>0</v>
      </c>
      <c r="DY6" s="138">
        <f>SUMIF('Caldwell Cup 6-25-22 TH'!$B$11:$B$24,$B6,'Caldwell Cup 6-25-22 TH'!$CE$11:$CE$24)</f>
        <v>0</v>
      </c>
      <c r="DZ6" s="138">
        <f>SUMIF('Caldwell Cup 6-25-22 TH'!$B$11:$B$24,$B6,'Caldwell Cup 6-25-22 TH'!$CH$11:$CH$24)</f>
        <v>0</v>
      </c>
      <c r="EA6" s="138">
        <f>SUMIF('Caldwell Cup 6-25-22 TH'!$B$11:$B$24,$B6,'Caldwell Cup 6-25-22 TH'!$CK$11:$CK$24)</f>
        <v>0</v>
      </c>
      <c r="EB6" s="138">
        <f>SUMIF('Sunday Races 7-3-22'!$B$11:$B$25,$B6,'Sunday Races 7-3-22'!$BY$11:$BY$25)</f>
        <v>0</v>
      </c>
      <c r="EC6" s="138">
        <f>SUMIF('Sunday Races 7-3-22'!$B$11:$B$25,$B6,'Sunday Races 7-3-22'!$CB$11:$CB$25)</f>
        <v>0</v>
      </c>
      <c r="ED6" s="138">
        <f>SUMIF('Sunday Races 7-3-22'!$B$11:$B$25,$B6,'Sunday Races 7-3-22'!$CE$11:$CE$25)</f>
        <v>0</v>
      </c>
      <c r="EE6" s="138">
        <f>SUMIF('Sunday Races 7-3-22'!$B$11:$B$25,$B6,'Sunday Races 7-3-22'!$CH$11:$CH$25)</f>
        <v>0</v>
      </c>
      <c r="EF6" s="138">
        <f>SUMIF('Sunday Races 7-3-22'!$B$11:$B$25,$B6,'Sunday Races 7-3-22'!$CK$11:$CK$25)</f>
        <v>0</v>
      </c>
      <c r="EG6" s="138">
        <f>SUMIF('Sunday Races 7-31-22'!$B$11:$B$25,$B6,'Sunday Races 7-31-22'!$BY$11:$BY$25)</f>
        <v>6</v>
      </c>
      <c r="EH6" s="138">
        <f>SUMIF('Sunday Races 7-31-22'!$B$11:$B$25,$B6,'Sunday Races 7-31-22'!$CB$11:$CB$25)</f>
        <v>4</v>
      </c>
      <c r="EI6" s="138">
        <f>SUMIF('Sunday Races 7-31-22'!$B$11:$B$25,$B6,'Sunday Races 7-31-22'!$CE$11:$CE$25)</f>
        <v>6</v>
      </c>
      <c r="EJ6" s="138">
        <f>SUMIF('Sunday Races 7-31-22'!$B$11:$B$25,$B6,'Sunday Races 7-31-22'!$CH$11:$CH$25)</f>
        <v>0</v>
      </c>
      <c r="EK6" s="138">
        <f>SUMIF('Sunday Races 7-31-22'!$B$11:$B$25,$B6,'Sunday Races 7-31-22'!$CK$11:$CK$25)</f>
        <v>0</v>
      </c>
      <c r="EL6" s="138">
        <f>SUMIF('Sunday Races 8-14-22'!$B$11:$B$25,$B6,'Sunday Races 8-14-22'!$BY$11:$BY$25)</f>
        <v>3</v>
      </c>
      <c r="EM6" s="138">
        <f>SUMIF('Sunday Races 8-14-22'!$B$11:$B$25,$B6,'Sunday Races 8-14-22'!$CB$11:$CB$25)</f>
        <v>2</v>
      </c>
      <c r="EN6" s="138">
        <f>SUMIF('Sunday Races 8-14-22'!$B$11:$B$25,$B6,'Sunday Races 8-14-22'!$CE$11:$CE$25)</f>
        <v>3</v>
      </c>
      <c r="EO6" s="138">
        <f>SUMIF('Sunday Races 8-14-22'!$B$11:$B$25,$B6,'Sunday Races 8-14-22'!$CH$11:$CH$25)</f>
        <v>0</v>
      </c>
      <c r="EP6" s="138">
        <f>SUMIF('Sunday Races 8-14-22'!$B$11:$B$25,$B6,'Sunday Races 8-14-22'!$CK$11:$CK$25)</f>
        <v>0</v>
      </c>
      <c r="EQ6" s="138">
        <f>SUMIF('Saturday Races 8-20-22'!$B$11:$B$25,$B6,'Saturday Races 8-20-22'!$BY$11:$BY$25)</f>
        <v>4</v>
      </c>
      <c r="ER6" s="138">
        <f>SUMIF('Saturday Races 8-20-22'!$B$11:$B$25,$B6,'Saturday Races 8-20-22'!$CB$11:$CB$25)</f>
        <v>4</v>
      </c>
      <c r="ES6" s="138">
        <f>SUMIF('Saturday Races 8-20-22'!$B$11:$B$25,$B6,'Saturday Races 8-20-22'!$CE$11:$CE$25)</f>
        <v>0</v>
      </c>
      <c r="ET6" s="138">
        <f>SUMIF('Saturday Races 8-20-22'!$B$11:$B$25,$B6,'Saturday Races 8-20-22'!$CH$11:$CH$25)</f>
        <v>0</v>
      </c>
      <c r="EU6" s="138">
        <f>SUMIF('Saturday Races 8-20-22'!$B$11:$B$25,$B6,'Saturday Races 8-20-22'!$CK$11:$CK$25)</f>
        <v>0</v>
      </c>
      <c r="EV6" s="138">
        <f>SUMIF('Labor Day Regatta 9-3-22 FS'!$B$11:$B$30,$B6,'Labor Day Regatta 9-3-22 FS'!$BY$11:$BY$30)</f>
        <v>5</v>
      </c>
      <c r="EW6" s="138">
        <f>SUMIF('Labor Day Regatta 9-3-22 FS'!$B$11:$B$30,$B6,'Labor Day Regatta 9-3-22 FS'!$CB$11:$CB$30)</f>
        <v>5</v>
      </c>
      <c r="EX6" s="138">
        <f>SUMIF('Labor Day Regatta 9-3-22 FS'!$B$11:$B$30,$B6,'Labor Day Regatta 9-3-22 FS'!$CE$11:$CE$30)</f>
        <v>3</v>
      </c>
      <c r="EY6" s="138">
        <f>SUMIF('Labor Day Regatta 9-3-22 FS'!$B$11:$B$30,$B6,'Labor Day Regatta 9-3-22 FS'!$CH$11:$CH$30)</f>
        <v>0</v>
      </c>
      <c r="EZ6" s="138">
        <f>SUMIF('Labor Day Regatta 9-3-22 FS'!$B$11:$B$30,$B6,'Labor Day Regatta 9-3-22 FS'!$CK$11:$CK$30)</f>
        <v>0</v>
      </c>
      <c r="FA6" s="138">
        <f>SUMIF('Sunday Races 9-11-22'!$B$11:$B$20,$B6,'Sunday Races 9-11-22'!$BY$11:$BY$20)</f>
        <v>0</v>
      </c>
      <c r="FB6" s="138">
        <f>SUMIF('Sunday Races 9-11-22'!$B$11:$B$20,$B6,'Sunday Races 9-11-22'!$CB$11:$CB$20)</f>
        <v>0</v>
      </c>
      <c r="FC6" s="138">
        <f>SUMIF('Sunday Races 9-11-22'!$B$11:$B$20,$B6,'Sunday Races 9-11-22'!$CE$11:$CE$20)</f>
        <v>0</v>
      </c>
      <c r="FD6" s="138">
        <f>SUMIF('Sunday Races 9-11-22'!$B$11:$B$20,$B6,'Sunday Races 9-11-22'!$CH$11:$CH$20)</f>
        <v>0</v>
      </c>
      <c r="FE6" s="138">
        <f>SUMIF('Sunday Races 9-11-22'!$B$11:$B$20,$B6,'Sunday Races 9-11-22'!$CK$11:$CK$20)</f>
        <v>0</v>
      </c>
      <c r="FF6" s="138">
        <f>SUMIF('2022-09-17 Leukemia Cup FS'!$B$11:$B$26,$B6,'2022-09-17 Leukemia Cup FS'!$BY$11:$BY$26)</f>
        <v>7</v>
      </c>
      <c r="FG6" s="138">
        <f>SUMIF('2022-09-17 Leukemia Cup FS'!$B$11:$B$26,$B6,'2022-09-17 Leukemia Cup FS'!$CB$11:$CB$26)</f>
        <v>8</v>
      </c>
      <c r="FH6" s="138">
        <f>SUMIF('2022-09-17 Leukemia Cup FS'!$B$11:$B$26,$B6,'2022-09-17 Leukemia Cup FS'!$CE$11:$CE$26)</f>
        <v>0</v>
      </c>
      <c r="FI6" s="138">
        <f>SUMIF('2022-09-17 Leukemia Cup FS'!$B$11:$B$26,$B6,'2022-09-17 Leukemia Cup FS'!$CH$11:$CH$26)</f>
        <v>0</v>
      </c>
      <c r="FJ6" s="138">
        <f>SUMIF('2022-09-17 Leukemia Cup FS'!$B$11:$B$26,$B6,'2022-09-17 Leukemia Cup FS'!$CK$11:$CK$26)</f>
        <v>0</v>
      </c>
      <c r="FK6" s="138">
        <f>SUMIF('Smith-Berry LDR 9-24-22'!$B$11:$B$30,$B6,'Smith-Berry LDR 9-24-22'!$BY$11:$BY$30)</f>
        <v>0</v>
      </c>
      <c r="FL6" s="138">
        <f>SUMIF('Smith-Berry LDR 9-24-22'!$B$11:$B$30,$B6,'Smith-Berry LDR 9-24-22'!$CB$11:$CB$30)</f>
        <v>0</v>
      </c>
      <c r="FM6" s="138">
        <f>SUMIF('Smith-Berry LDR 9-24-22'!$B$11:$B$30,$B6,'Smith-Berry LDR 9-24-22'!$CE$11:$CE$30)</f>
        <v>0</v>
      </c>
      <c r="FN6" s="138">
        <f>SUMIF('Smith-Berry LDR 9-24-22'!$B$11:$B$30,$B6,'Smith-Berry LDR 9-24-22'!$CH$11:$CH$30)</f>
        <v>0</v>
      </c>
      <c r="FO6" s="138">
        <f>SUMIF('Smith-Berry LDR 9-24-22'!$B$11:$B$30,$B6,'Smith-Berry LDR 9-24-22'!$CK$11:$CK$30)</f>
        <v>0</v>
      </c>
      <c r="FP6" s="138">
        <f>SUMIF('Great Scot 10-1-22 Cham'!$B$11:$B$28,$B6,'Great Scot 10-1-22 Cham'!$BY$11:$BY$28)</f>
        <v>2</v>
      </c>
      <c r="FQ6" s="138">
        <f>SUMIF('Great Scot 10-1-22 Cham'!$B$11:$B$28,$B6,'Great Scot 10-1-22 Cham'!$CB$11:$CB$28)</f>
        <v>9</v>
      </c>
      <c r="FR6" s="138">
        <f>SUMIF('Great Scot 10-1-22 Cham'!$B$11:$B$28,$B6,'Great Scot 10-1-22 Cham'!$CE$11:$CE$28)</f>
        <v>4</v>
      </c>
      <c r="FS6" s="138">
        <f>SUMIF('Great Scot 10-1-22 Cham'!$B$11:$B$28,$B6,'Great Scot 10-1-22 Cham'!$CH$11:$CH$28)</f>
        <v>4</v>
      </c>
      <c r="FT6" s="138">
        <f>SUMIF('Great Scot 10-1-22 Cham'!$B$11:$B$28,$B6,'Great Scot 10-1-22 Cham'!$CK$11:$CK$28)</f>
        <v>3</v>
      </c>
      <c r="FU6" s="138">
        <f>SUMIF('Great Scot 10-1-22 Chal'!$B$11:$B$28,$B6,'Great Scot 10-1-22 Chal'!$BY$11:$BY$28)</f>
        <v>0</v>
      </c>
      <c r="FV6" s="138">
        <f>SUMIF('Great Scot 10-1-22 Chal'!$B$11:$B$28,$B6,'Great Scot 10-1-22 Chal'!$CB$11:$CB$28)</f>
        <v>0</v>
      </c>
      <c r="FW6" s="138">
        <f>SUMIF('Great Scot 10-1-22 Chal'!$B$11:$B$28,$B6,'Great Scot 10-1-22 Chal'!$CE$11:$CE$28)</f>
        <v>0</v>
      </c>
      <c r="FX6" s="138">
        <f>SUMIF('Great Scot 10-1-22 Chal'!$B$11:$B$28,$B6,'Great Scot 10-1-22 Chal'!$CH$11:$CH$28)</f>
        <v>0</v>
      </c>
      <c r="FY6" s="138">
        <f>SUMIF('Great Scot 10-1-22 Chal'!$B$11:$B$28,$B6,'Great Scot 10-1-22 Chal'!$CK$11:$CK$28)</f>
        <v>0</v>
      </c>
      <c r="FZ6" s="138">
        <f>SUMIF('Sunday Races 10-9-22'!$B$11:$B$21,$B6,'Sunday Races 10-9-22'!$BY$11:$BY$21)</f>
        <v>0</v>
      </c>
      <c r="GA6" s="138">
        <f>SUMIF('Sunday Races 10-9-22'!$B$11:$B$21,$B6,'Sunday Races 10-9-22'!$CB$11:$CB$21)</f>
        <v>0</v>
      </c>
      <c r="GB6" s="138">
        <f>SUMIF('Sunday Races 10-9-22'!$B$11:$B$21,$B6,'Sunday Races 10-9-22'!$CE$11:$CE$21)</f>
        <v>0</v>
      </c>
      <c r="GC6" s="138">
        <f>SUMIF('Sunday Races 10-9-22'!$B$11:$B$21,$B6,'Sunday Races 10-9-22'!$CH$11:$CH$21)</f>
        <v>0</v>
      </c>
      <c r="GD6" s="138">
        <f>SUMIF('Sunday Races 10-9-22'!$B$11:$B$21,$B6,'Sunday Races 10-9-22'!$CK$11:$CK$21)</f>
        <v>0</v>
      </c>
      <c r="GE6" s="138">
        <f>SUMIF('Sunday Races 10-23-22'!$B$11:$B$22,$B6,'Sunday Races 10-23-22'!$BY$11:$BY$22)</f>
        <v>0</v>
      </c>
      <c r="GF6" s="138">
        <f>SUMIF('Sunday Races 10-23-22'!$B$11:$B$22,$B6,'Sunday Races 10-23-22'!$CB$11:$CB$22)</f>
        <v>0</v>
      </c>
      <c r="GG6" s="138">
        <f>SUMIF('Sunday Races 10-23-22'!$B$11:$B$22,$B6,'Sunday Races 10-23-22'!$CE$11:$CE$22)</f>
        <v>0</v>
      </c>
      <c r="GH6" s="138">
        <f>SUMIF('Sunday Races 10-23-22'!$B$11:$B$22,$B6,'Sunday Races 10-23-22'!$CH$11:$CH$22)</f>
        <v>0</v>
      </c>
      <c r="GI6" s="138">
        <f>SUMIF('Sunday Races 10-23-22'!$B$11:$B$22,$B6,'Sunday Races 10-23-22'!$CK$11:$CK$22)</f>
        <v>0</v>
      </c>
      <c r="GJ6" s="138">
        <f>SUMIF('One Day Regatta 10-29-22 FS'!$B$11:$B$19,$B6,'One Day Regatta 10-29-22 FS'!$BY$11:$BY$19)</f>
        <v>5</v>
      </c>
      <c r="GK6" s="138">
        <f>SUMIF('One Day Regatta 10-29-22 FS'!$B$11:$B$19,$B6,'One Day Regatta 10-29-22 FS'!$CB$11:$CB$19)</f>
        <v>4</v>
      </c>
      <c r="GL6" s="138">
        <f>SUMIF('One Day Regatta 10-29-22 FS'!$B$11:$B$19,$B6,'One Day Regatta 10-29-22 FS'!$CE$11:$CE$19)</f>
        <v>6</v>
      </c>
      <c r="GM6" s="138">
        <f>SUMIF('One Day Regatta 10-29-22 FS'!$B$11:$B$19,$B6,'One Day Regatta 10-29-22 FS'!$CH$11:$CH$19)</f>
        <v>1</v>
      </c>
      <c r="GN6" s="138">
        <f>SUMIF('One Day Regatta 10-29-22 FS'!$B$11:$B$19,$B6,'One Day Regatta 10-29-22 FS'!$CK$11:$CK$19)</f>
        <v>0</v>
      </c>
      <c r="GO6" s="139"/>
      <c r="GP6" s="140"/>
      <c r="GQ6" s="141">
        <f t="shared" si="10"/>
        <v>9</v>
      </c>
      <c r="GR6" s="141">
        <f t="shared" si="10"/>
        <v>8</v>
      </c>
      <c r="GS6" s="141">
        <f t="shared" si="10"/>
        <v>7</v>
      </c>
      <c r="GT6" s="141">
        <f t="shared" si="10"/>
        <v>7</v>
      </c>
      <c r="GU6" s="141">
        <f t="shared" si="10"/>
        <v>6</v>
      </c>
      <c r="GV6" s="141">
        <f t="shared" si="10"/>
        <v>6</v>
      </c>
      <c r="GW6" s="141">
        <f t="shared" si="10"/>
        <v>6</v>
      </c>
      <c r="GX6" s="141">
        <f t="shared" si="10"/>
        <v>6</v>
      </c>
      <c r="GY6" s="141">
        <f t="shared" si="10"/>
        <v>5</v>
      </c>
      <c r="GZ6" s="141">
        <f t="shared" si="10"/>
        <v>5</v>
      </c>
      <c r="HA6" s="141">
        <f t="shared" si="11"/>
        <v>5</v>
      </c>
      <c r="HB6" s="141">
        <f t="shared" si="11"/>
        <v>5</v>
      </c>
      <c r="HC6" s="141">
        <f t="shared" si="11"/>
        <v>5</v>
      </c>
      <c r="HD6" s="141">
        <f t="shared" si="11"/>
        <v>5</v>
      </c>
      <c r="HE6" s="141">
        <f t="shared" si="11"/>
        <v>5</v>
      </c>
      <c r="HF6" s="141">
        <f t="shared" si="11"/>
        <v>4</v>
      </c>
      <c r="HG6" s="141">
        <f t="shared" si="11"/>
        <v>4</v>
      </c>
      <c r="HH6" s="141">
        <f t="shared" si="11"/>
        <v>4</v>
      </c>
      <c r="HI6" s="141">
        <f t="shared" si="11"/>
        <v>4</v>
      </c>
      <c r="HJ6" s="141">
        <f t="shared" si="11"/>
        <v>4</v>
      </c>
      <c r="HK6" s="141">
        <f t="shared" si="12"/>
        <v>4</v>
      </c>
      <c r="HL6" s="141">
        <f t="shared" si="12"/>
        <v>4</v>
      </c>
      <c r="HM6" s="141">
        <f t="shared" si="12"/>
        <v>3</v>
      </c>
      <c r="HN6" s="141">
        <f t="shared" si="12"/>
        <v>3</v>
      </c>
      <c r="HO6" s="141">
        <f t="shared" si="12"/>
        <v>3</v>
      </c>
      <c r="HP6" s="141">
        <f t="shared" si="12"/>
        <v>3</v>
      </c>
      <c r="HQ6" s="141">
        <f t="shared" si="12"/>
        <v>3</v>
      </c>
      <c r="HR6" s="141">
        <f t="shared" si="12"/>
        <v>3</v>
      </c>
      <c r="HS6" s="141">
        <f t="shared" si="12"/>
        <v>3</v>
      </c>
      <c r="HT6" s="141">
        <f t="shared" si="12"/>
        <v>3</v>
      </c>
      <c r="HU6" s="141">
        <f t="shared" si="13"/>
        <v>3</v>
      </c>
      <c r="HV6" s="141">
        <f t="shared" si="13"/>
        <v>3</v>
      </c>
      <c r="HW6" s="141">
        <f t="shared" si="13"/>
        <v>3</v>
      </c>
      <c r="HX6" s="141">
        <f t="shared" si="13"/>
        <v>3</v>
      </c>
      <c r="HY6" s="141">
        <f t="shared" si="13"/>
        <v>3</v>
      </c>
      <c r="HZ6" s="141">
        <f t="shared" si="13"/>
        <v>3</v>
      </c>
      <c r="IA6" s="141">
        <f t="shared" si="13"/>
        <v>2</v>
      </c>
      <c r="IB6" s="141">
        <f t="shared" si="13"/>
        <v>2</v>
      </c>
      <c r="IC6" s="141">
        <f t="shared" si="13"/>
        <v>2</v>
      </c>
      <c r="ID6" s="141">
        <f t="shared" si="13"/>
        <v>2</v>
      </c>
      <c r="IE6" s="141">
        <f t="shared" si="14"/>
        <v>2</v>
      </c>
      <c r="IF6" s="141">
        <f t="shared" si="14"/>
        <v>1</v>
      </c>
      <c r="IG6" s="141">
        <f t="shared" si="14"/>
        <v>1</v>
      </c>
      <c r="IH6" s="141">
        <f t="shared" si="14"/>
        <v>1</v>
      </c>
      <c r="II6" s="141">
        <f t="shared" si="14"/>
        <v>1</v>
      </c>
      <c r="IJ6" s="141">
        <f t="shared" si="14"/>
        <v>1</v>
      </c>
      <c r="IK6" s="141">
        <f t="shared" si="14"/>
        <v>1</v>
      </c>
      <c r="IL6" s="141">
        <f t="shared" si="14"/>
        <v>1</v>
      </c>
      <c r="IM6" s="141">
        <f t="shared" si="14"/>
        <v>1</v>
      </c>
      <c r="IN6" s="141">
        <f t="shared" si="14"/>
        <v>0</v>
      </c>
      <c r="IO6" s="141">
        <f t="shared" si="15"/>
        <v>0</v>
      </c>
      <c r="IP6" s="141">
        <f t="shared" si="15"/>
        <v>0</v>
      </c>
      <c r="IQ6" s="141">
        <f t="shared" si="15"/>
        <v>0</v>
      </c>
      <c r="IR6" s="141">
        <f t="shared" si="15"/>
        <v>0</v>
      </c>
      <c r="IS6" s="141">
        <f t="shared" si="15"/>
        <v>0</v>
      </c>
      <c r="IT6" s="141">
        <f t="shared" si="15"/>
        <v>0</v>
      </c>
      <c r="IU6" s="141">
        <f t="shared" si="15"/>
        <v>0</v>
      </c>
      <c r="IV6" s="141">
        <f t="shared" si="15"/>
        <v>0</v>
      </c>
      <c r="IW6" s="141">
        <f t="shared" si="15"/>
        <v>0</v>
      </c>
      <c r="IX6" s="141">
        <f t="shared" si="15"/>
        <v>0</v>
      </c>
      <c r="IY6" s="141">
        <f t="shared" si="16"/>
        <v>0</v>
      </c>
      <c r="IZ6" s="141">
        <f t="shared" si="16"/>
        <v>0</v>
      </c>
      <c r="JA6" s="141">
        <f t="shared" si="16"/>
        <v>0</v>
      </c>
      <c r="JB6" s="141">
        <f t="shared" si="16"/>
        <v>0</v>
      </c>
      <c r="JC6" s="141">
        <f t="shared" si="16"/>
        <v>0</v>
      </c>
      <c r="JD6" s="141">
        <f t="shared" si="16"/>
        <v>0</v>
      </c>
      <c r="JE6" s="141">
        <f t="shared" si="16"/>
        <v>0</v>
      </c>
      <c r="JF6" s="141">
        <f t="shared" si="16"/>
        <v>0</v>
      </c>
      <c r="JG6" s="141">
        <f t="shared" si="16"/>
        <v>0</v>
      </c>
      <c r="JH6" s="141">
        <f t="shared" si="16"/>
        <v>0</v>
      </c>
      <c r="JI6" s="141">
        <f t="shared" si="16"/>
        <v>0</v>
      </c>
      <c r="JJ6" s="141">
        <f t="shared" si="16"/>
        <v>0</v>
      </c>
      <c r="JK6" s="141">
        <f t="shared" si="16"/>
        <v>0</v>
      </c>
      <c r="JL6" s="141">
        <f t="shared" si="16"/>
        <v>0</v>
      </c>
      <c r="JM6" s="141">
        <f t="shared" si="16"/>
        <v>0</v>
      </c>
    </row>
    <row r="7" spans="1:273" ht="15" customHeight="1" x14ac:dyDescent="0.2">
      <c r="A7" s="134">
        <f t="shared" si="17"/>
        <v>4</v>
      </c>
      <c r="B7" s="142" t="s">
        <v>213</v>
      </c>
      <c r="C7" s="135">
        <f t="shared" si="6"/>
        <v>31</v>
      </c>
      <c r="D7" s="136">
        <f t="shared" si="7"/>
        <v>152</v>
      </c>
      <c r="E7" s="135">
        <f t="shared" si="8"/>
        <v>142</v>
      </c>
      <c r="F7" s="137">
        <f t="shared" si="9"/>
        <v>4.9032258064516131E-2</v>
      </c>
      <c r="G7" s="138">
        <f>SUMIF('Saturday Race 11-06-21'!$B$11:$B$21,$B7,'Saturday Race 11-06-21'!$BY$11:$BY$21)</f>
        <v>0</v>
      </c>
      <c r="H7" s="138">
        <f>SUMIF('Saturday Race 11-06-21'!$B$11:$B$21,$B7,'Saturday Race 11-06-21'!$CB$11:$CB$21)</f>
        <v>0</v>
      </c>
      <c r="I7" s="138">
        <f>SUMIF('Saturday Race 11-06-21'!$B$11:$B$21,$B7,'Saturday Race 11-06-21'!$CE$11:$CE$21)</f>
        <v>0</v>
      </c>
      <c r="J7" s="138">
        <f>SUMIF('Saturday Race 11-06-21'!$B$11:$B$21,$B7,'Saturday Race 11-06-21'!$CH$11:$CH$21)</f>
        <v>0</v>
      </c>
      <c r="K7" s="138">
        <f>SUMIF('Saturday Race 11-06-21'!$B$11:$B$21,$B7,'Saturday Race 11-06-21'!$CK$11:$CK$21)</f>
        <v>0</v>
      </c>
      <c r="L7" s="138">
        <f>SUMIF('Saturday Race 11-20-21'!$B$11:$B$24,$B7,'Saturday Race 11-20-21'!$BY$11:$BY$24)</f>
        <v>5</v>
      </c>
      <c r="M7" s="138">
        <f>SUMIF('Saturday Race 11-20-21'!$B$11:$B$24,$B7,'Saturday Race 11-20-21'!$CB$11:$CB$24)</f>
        <v>1</v>
      </c>
      <c r="N7" s="138">
        <f>SUMIF('Saturday Race 11-20-21'!$B$11:$B$24,$B7,'Saturday Race 11-20-21'!$CE$11:$CE$24)</f>
        <v>0</v>
      </c>
      <c r="O7" s="138">
        <f>SUMIF('Saturday Race 11-20-21'!$B$11:$B$24,$B7,'Saturday Race 11-20-21'!$CH$11:$CH$24)</f>
        <v>0</v>
      </c>
      <c r="P7" s="138">
        <f>SUMIF('Saturday Race 11-20-21'!$B$11:$B$24,$B7,'Saturday Race 11-20-21'!$CK$11:$CK$24)</f>
        <v>0</v>
      </c>
      <c r="Q7" s="138">
        <f>SUMIF('One Day 12-04-21 Scots'!$B$11:$B$25,$B7,'One Day 12-04-21 Scots'!$BY$11:$BY$25)</f>
        <v>5</v>
      </c>
      <c r="R7" s="138">
        <f>SUMIF('One Day 12-04-21 Scots'!$B$11:$B$25,$B7,'One Day 12-04-21 Scots'!$CB$11:$CB$25)</f>
        <v>3</v>
      </c>
      <c r="S7" s="138">
        <f>SUMIF('One Day 12-04-21 Scots'!$B$11:$B$25,$B7,'One Day 12-04-21 Scots'!$CE$11:$CE$25)</f>
        <v>4</v>
      </c>
      <c r="T7" s="138">
        <f>SUMIF('One Day 12-04-21 Scots'!$B$11:$B$25,$B7,'One Day 12-04-21 Scots'!$CH$11:$CH$25)</f>
        <v>5</v>
      </c>
      <c r="U7" s="138">
        <f>SUMIF('One Day 12-04-21 Scots'!$B$11:$B$25,$B7,'One Day 12-04-21 Scots'!$CK$11:$CK$25)</f>
        <v>0</v>
      </c>
      <c r="V7" s="138">
        <f>SUMIF('One Day 12-04-21 Thistles'!$B$11:$B$25,$B7,'One Day 12-04-21 Thistles'!$BY$11:$BY$25)</f>
        <v>0</v>
      </c>
      <c r="W7" s="138">
        <f>SUMIF('One Day 12-04-21 Thistles'!$B$11:$B$25,$B7,'One Day 12-04-21 Thistles'!$CB$11:$CB$25)</f>
        <v>0</v>
      </c>
      <c r="X7" s="138">
        <f>SUMIF('One Day 12-04-21 Thistles'!$B$11:$B$25,$B7,'One Day 12-04-21 Thistles'!$CE$11:$CE$25)</f>
        <v>0</v>
      </c>
      <c r="Y7" s="138">
        <f>SUMIF('One Day 12-04-21 Thistles'!$B$11:$B$25,$B7,'One Day 12-04-21 Thistles'!$CH$11:$CH$25)</f>
        <v>0</v>
      </c>
      <c r="Z7" s="138">
        <f>SUMIF('One Day 12-04-21 Thistles'!$B$11:$B$25,$B7,'One Day 12-04-21 Thistles'!$CK$11:$CK$25)</f>
        <v>0</v>
      </c>
      <c r="AA7" s="138">
        <f>SUMIF('Saturday Race 1-08-22'!$B$11:$B$20,$B7,'Saturday Race 1-08-22'!$BY$11:$BY$20)</f>
        <v>0</v>
      </c>
      <c r="AB7" s="138">
        <f>SUMIF('Saturday Race 1-08-22'!$B$11:$B$20,$B7,'Saturday Race 1-08-22'!$CB$11:$CB$20)</f>
        <v>0</v>
      </c>
      <c r="AC7" s="138">
        <f>SUMIF('Saturday Race 1-08-22'!$B$11:$B$20,$B7,'Saturday Race 1-08-22'!$CE$11:$CE$20)</f>
        <v>0</v>
      </c>
      <c r="AD7" s="138">
        <f>SUMIF('Saturday Race 1-08-22'!$B$11:$B$20,$B7,'Saturday Race 1-08-22'!$CH$11:$CH$20)</f>
        <v>0</v>
      </c>
      <c r="AE7" s="138">
        <f>SUMIF('Saturday Race 1-08-22'!$B$11:$B$20,$B7,'Saturday Race 1-08-22'!$CK$11:$CK$20)</f>
        <v>0</v>
      </c>
      <c r="AF7" s="138">
        <f>SUMIF('Saturday Race 1-22-22'!$B$11:$B$20,$B7,'Saturday Race 1-22-22'!$BY$11:$BY$20)</f>
        <v>0</v>
      </c>
      <c r="AG7" s="138">
        <f>SUMIF('Saturday Race 1-22-22'!$B$11:$B$20,$B7,'Saturday Race 1-22-22'!$CB$11:$CB$20)</f>
        <v>0</v>
      </c>
      <c r="AH7" s="138">
        <f>SUMIF('Saturday Race 1-22-22'!$B$11:$B$20,$B7,'Saturday Race 1-22-22'!$CE$11:$CE$20)</f>
        <v>0</v>
      </c>
      <c r="AI7" s="138">
        <f>SUMIF('Saturday Race 1-22-22'!$B$11:$B$20,$B7,'Saturday Race 1-22-22'!$CH$11:$CH$20)</f>
        <v>0</v>
      </c>
      <c r="AJ7" s="138">
        <f>SUMIF('Saturday Race 1-22-22'!$B$11:$B$20,$B7,'Saturday Race 1-22-22'!$CK$11:$CK$20)</f>
        <v>0</v>
      </c>
      <c r="AK7" s="138">
        <f>SUMIF('Sunday Race 2-6-22'!$B$11:$B$20,$B7,'Sunday Race 2-6-22'!$BY$11:$BY$20)</f>
        <v>0</v>
      </c>
      <c r="AL7" s="138">
        <f>SUMIF('Sunday Race 2-6-22'!$B$11:$B$20,$B7,'Sunday Race 2-6-22'!$CB$11:$CB$20)</f>
        <v>0</v>
      </c>
      <c r="AM7" s="138">
        <f>SUMIF('Sunday Race 2-6-22'!$B$11:$B$20,$B7,'Sunday Race 2-6-22'!$CE$11:$CE$20)</f>
        <v>0</v>
      </c>
      <c r="AN7" s="138">
        <f>SUMIF('Sunday Race 2-6-22'!$B$11:$B$20,$B7,'Sunday Race 2-6-22'!$CH$11:$CH$20)</f>
        <v>0</v>
      </c>
      <c r="AO7" s="138">
        <f>SUMIF('Sunday Race 2-6-22'!$B$11:$B$20,$B7,'Sunday Race 2-6-22'!$CK$11:$CK$20)</f>
        <v>0</v>
      </c>
      <c r="AP7" s="138">
        <f>SUMIF('Chili One Day 2-12-22 Scots'!$B$11:$B$25,$B7,'Chili One Day 2-12-22 Scots'!$BY$11:$BY$25)</f>
        <v>0</v>
      </c>
      <c r="AQ7" s="138">
        <f>SUMIF('Chili One Day 2-12-22 Scots'!$B$11:$B$25,$B7,'Chili One Day 2-12-22 Scots'!$CB$11:$CB$25)</f>
        <v>0</v>
      </c>
      <c r="AR7" s="138">
        <f>SUMIF('Chili One Day 2-12-22 Scots'!$B$11:$B$25,$B7,'Chili One Day 2-12-22 Scots'!$CE$11:$CE$25)</f>
        <v>0</v>
      </c>
      <c r="AS7" s="138">
        <f>SUMIF('Chili One Day 2-12-22 Scots'!$B$11:$B$25,$B7,'Chili One Day 2-12-22 Scots'!$CH$11:$CH$25)</f>
        <v>0</v>
      </c>
      <c r="AT7" s="138">
        <f>SUMIF('Chili One Day 2-12-22 Scots'!$B$11:$B$25,$B7,'Chili One Day 2-12-22 Scots'!$CK$11:$CK$25)</f>
        <v>0</v>
      </c>
      <c r="AU7" s="138">
        <f>SUMIF('Chili One Day 2-12-22 Thistles'!$B$11:$B$25,$B7,'Chili One Day 2-12-22 Thistles'!$BY$11:$BY$25)</f>
        <v>0</v>
      </c>
      <c r="AV7" s="138">
        <f>SUMIF('Chili One Day 2-12-22 Thistles'!$B$11:$B$25,$B7,'Chili One Day 2-12-22 Thistles'!$CB$11:$CB$25)</f>
        <v>0</v>
      </c>
      <c r="AW7" s="138">
        <f>SUMIF('Chili One Day 2-12-22 Thistles'!$B$11:$B$25,$B7,'Chili One Day 2-12-22 Thistles'!$CE$11:$CE$25)</f>
        <v>0</v>
      </c>
      <c r="AX7" s="138">
        <f>SUMIF('Chili One Day 2-12-22 Thistles'!$B$11:$B$25,$B7,'Chili One Day 2-12-22 Thistles'!$CH$11:$CH$25)</f>
        <v>0</v>
      </c>
      <c r="AY7" s="138">
        <f>SUMIF('Chili One Day 2-12-22 Thistles'!$B$11:$B$25,$B7,'Chili One Day 2-12-22 Thistles'!$CK$11:$CK$25)</f>
        <v>0</v>
      </c>
      <c r="AZ7" s="138">
        <f>SUMIF('Sunday Race 2-20-22'!$B$11:$B$26,$B7,'Sunday Race 2-20-22'!$BY$11:$BY$26)</f>
        <v>5</v>
      </c>
      <c r="BA7" s="138">
        <f>SUMIF('Sunday Race 2-20-22'!$B$11:$B$26,$B7,'Sunday Race 2-20-22'!$CB$11:$CB$26)</f>
        <v>5</v>
      </c>
      <c r="BB7" s="138">
        <f>SUMIF('Sunday Race 2-20-22'!$B$11:$B$26,$B7,'Sunday Race 2-20-22'!$CE$11:$CE$26)</f>
        <v>1</v>
      </c>
      <c r="BC7" s="138">
        <f>SUMIF('Sunday Race 2-20-22'!$B$11:$B$26,$B7,'Sunday Race 2-20-22'!$CH$11:$CH$26)</f>
        <v>0</v>
      </c>
      <c r="BD7" s="138">
        <f>SUMIF('Sunday Race 2-20-22'!$B$11:$B$26,$B7,'Sunday Race 2-20-22'!$CK$11:$CK$26)</f>
        <v>0</v>
      </c>
      <c r="BE7" s="138">
        <f>SUMIF('Sunday Race 2-27-22'!$B$11:$B$20,$B7,'Sunday Race 2-27-22'!$BY$11:$BY$20)</f>
        <v>0</v>
      </c>
      <c r="BF7" s="138">
        <f>SUMIF('Sunday Race 2-27-22'!$B$11:$B$20,$B7,'Sunday Race 2-27-22'!$CB$11:$CB$20)</f>
        <v>0</v>
      </c>
      <c r="BG7" s="138">
        <f>SUMIF('Sunday Race 2-27-22'!$B$11:$B$20,$B7,'Sunday Race 2-27-22'!$CE$11:$CE$20)</f>
        <v>0</v>
      </c>
      <c r="BH7" s="138">
        <f>SUMIF('Sunday Race 2-27-22'!$B$11:$B$20,$B7,'Sunday Race 2-27-22'!$CH$11:$CH$20)</f>
        <v>0</v>
      </c>
      <c r="BI7" s="138">
        <f>SUMIF('Sunday Race 2-27-22'!$B$11:$B$20,$B7,'Sunday Race 2-27-22'!$CK$11:$CK$20)</f>
        <v>0</v>
      </c>
      <c r="BJ7" s="138">
        <f>SUMIF('Ironman One Day 3-5-22 FS'!$B$11:$B$26,$B7,'Ironman One Day 3-5-22 FS'!$BY$11:$BY$26)</f>
        <v>0</v>
      </c>
      <c r="BK7" s="138">
        <f>SUMIF('Ironman One Day 3-5-22 FS'!$B$11:$B$26,$B7,'Ironman One Day 3-5-22 FS'!$CB$11:$CB$26)</f>
        <v>0</v>
      </c>
      <c r="BL7" s="138">
        <f>SUMIF('Ironman One Day 3-5-22 FS'!$B$11:$B$26,$B7,'Ironman One Day 3-5-22 FS'!$CE$11:$CE$26)</f>
        <v>0</v>
      </c>
      <c r="BM7" s="138">
        <f>SUMIF('Ironman One Day 3-5-22 FS'!$B$11:$B$26,$B7,'Ironman One Day 3-5-22 FS'!$CH$11:$CH$26)</f>
        <v>0</v>
      </c>
      <c r="BN7" s="138">
        <f>SUMIF('Ironman One Day 3-5-22 FS'!$B$11:$B$26,$B7,'Ironman One Day 3-5-22 FS'!$CK$11:$CK$26)</f>
        <v>0</v>
      </c>
      <c r="BO7" s="138">
        <f>SUMIF('Sunday Race 3-13-22'!$B$11:$B$25,$B7,'Sunday Race 3-13-22'!$BY$11:$BY$25)</f>
        <v>0</v>
      </c>
      <c r="BP7" s="138">
        <f>SUMIF('Sunday Race 3-13-22'!$B$11:$B$25,$B7,'Sunday Race 3-13-22'!$CB$11:$CB$25)</f>
        <v>0</v>
      </c>
      <c r="BQ7" s="138">
        <f>SUMIF('Sunday Race 3-13-22'!$B$11:$B$25,$B7,'Sunday Race 3-13-22'!$CE$11:$CE$25)</f>
        <v>0</v>
      </c>
      <c r="BR7" s="138">
        <f>SUMIF('Sunday Race 3-13-22'!$B$11:$B$25,$B7,'Sunday Race 3-13-22'!$CH$11:$CH$25)</f>
        <v>0</v>
      </c>
      <c r="BS7" s="138">
        <f>SUMIF('Sunday Race 3-13-22'!$B$11:$B$25,$B7,'Sunday Race 3-13-22'!$CK$11:$CK$25)</f>
        <v>0</v>
      </c>
      <c r="BT7" s="138">
        <f>SUMIF('Saturday Race 3-19-22'!$B$11:$B$18,$B7,'Saturday Race 3-19-22'!$BY$11:$BY$18)</f>
        <v>0</v>
      </c>
      <c r="BU7" s="138">
        <f>SUMIF('Saturday Race 3-19-22'!$B$11:$B$18,$B7,'Saturday Race 3-19-22'!$CB$11:$CB$18)</f>
        <v>0</v>
      </c>
      <c r="BV7" s="138">
        <f>SUMIF('Saturday Race 3-19-22'!$B$11:$B$18,$B7,'Saturday Race 3-19-22'!$CE$11:$CE$18)</f>
        <v>0</v>
      </c>
      <c r="BW7" s="138">
        <f>SUMIF('Saturday Race 3-19-22'!$B$11:$B$18,$B7,'Saturday Race 3-19-22'!$CH$11:$CH$18)</f>
        <v>0</v>
      </c>
      <c r="BX7" s="138">
        <f>SUMIF('Saturday Race 3-19-22'!$B$11:$B$18,$B7,'Saturday Race 3-19-22'!$CK$11:$CK$18)</f>
        <v>0</v>
      </c>
      <c r="BY7" s="138">
        <f>SUMIF('Sunday Races 4-10-22'!$B$11:$B$26,$B7,'Sunday Races 4-10-22'!$BY$11:$BY$26)</f>
        <v>2</v>
      </c>
      <c r="BZ7" s="138">
        <f>SUMIF('Sunday Races 4-10-22'!$B$11:$B$26,$B7,'Sunday Races 4-10-22'!$CB$11:$CB$26)</f>
        <v>3</v>
      </c>
      <c r="CA7" s="138">
        <f>SUMIF('Sunday Races 4-10-22'!$B$11:$B$26,$B7,'Sunday Races 4-10-22'!$CE$11:$CE$26)</f>
        <v>4</v>
      </c>
      <c r="CB7" s="138">
        <f>SUMIF('Sunday Races 4-10-22'!$B$11:$B$26,$B7,'Sunday Races 4-10-22'!$CH$11:$CH$26)</f>
        <v>0</v>
      </c>
      <c r="CC7" s="138">
        <f>SUMIF('Sunday Races 4-10-22'!$B$11:$B$26,$B7,'Sunday Races 4-10-22'!$CK$11:$CK$26)</f>
        <v>0</v>
      </c>
      <c r="CD7" s="138">
        <f>SUMIF('Easter One Day 4-16-22 FS'!$B$11:$B$26,$B7,'Easter One Day 4-16-22 FS'!$BY$11:$BY$26)</f>
        <v>0</v>
      </c>
      <c r="CE7" s="138">
        <f>SUMIF('Easter One Day 4-16-22 FS'!$B$11:$B$26,$B7,'Easter One Day 4-16-22 FS'!$CB$11:$CB$26)</f>
        <v>0</v>
      </c>
      <c r="CF7" s="138">
        <f>SUMIF('Easter One Day 4-16-22 FS'!$B$11:$B$26,$B7,'Easter One Day 4-16-22 FS'!$CE$11:$CE$26)</f>
        <v>0</v>
      </c>
      <c r="CG7" s="138">
        <f>SUMIF('Easter One Day 4-16-22 FS'!$B$11:$B$26,$B7,'Easter One Day 4-16-22 FS'!$CH$11:$CH$26)</f>
        <v>0</v>
      </c>
      <c r="CH7" s="138">
        <f>SUMIF('Easter One Day 4-16-22 FS'!$B$11:$B$26,$B7,'Easter One Day 4-16-22 FS'!$CK$11:$CK$26)</f>
        <v>0</v>
      </c>
      <c r="CI7" s="138">
        <f>SUMIF('Easter One Day 4-16-22 TH'!$B$11:$B$15,$B7,'Easter One Day 4-16-22 TH'!$BY$11:$BY$15)</f>
        <v>0</v>
      </c>
      <c r="CJ7" s="138">
        <f>SUMIF('Easter One Day 4-16-22 TH'!$B$11:$B$15,$B7,'Easter One Day 4-16-22 TH'!$CB$11:$CB$15)</f>
        <v>0</v>
      </c>
      <c r="CK7" s="138">
        <f>SUMIF('Easter One Day 4-16-22 TH'!$B$11:$B$15,$B7,'Easter One Day 4-16-22 TH'!$CE$11:$CE$15)</f>
        <v>0</v>
      </c>
      <c r="CL7" s="138">
        <f>SUMIF('Easter One Day 4-16-22 TH'!$B$11:$B$15,$B7,'Easter One Day 4-16-22 TH'!$CH$11:$CH$15)</f>
        <v>0</v>
      </c>
      <c r="CM7" s="138">
        <f>SUMIF('Easter One Day 4-16-22 TH'!$B$11:$B$15,$B7,'Easter One Day 4-16-22 TH'!$CK$11:$CK$15)</f>
        <v>0</v>
      </c>
      <c r="CN7" s="138">
        <f>SUMIF('Sunday Races 5-1-22'!$B$11:$B$28,$B7,'Sunday Races 5-1-22'!$BY$11:$BY$28)</f>
        <v>0</v>
      </c>
      <c r="CO7" s="138">
        <f>SUMIF('Sunday Races 5-1-22'!$B$11:$B$28,$B7,'Sunday Races 5-1-22'!$CB$11:$CB$28)</f>
        <v>0</v>
      </c>
      <c r="CP7" s="138">
        <f>SUMIF('Sunday Races 5-1-22'!$B$11:$B$28,$B7,'Sunday Races 5-1-22'!$CE$11:$CE$28)</f>
        <v>0</v>
      </c>
      <c r="CQ7" s="138">
        <f>SUMIF('Sunday Races 5-1-22'!$B$11:$B$28,$B7,'Sunday Races 5-1-22'!$CH$11:$CH$28)</f>
        <v>0</v>
      </c>
      <c r="CR7" s="138">
        <f>SUMIF('Sunday Races 5-1-22'!$B$11:$B$28,$B7,'Sunday Races 5-1-22'!$CK$11:$CK$28)</f>
        <v>0</v>
      </c>
      <c r="CS7" s="138">
        <f>SUMIF('Long Distance Race 5-7-22'!$B$11:$B$27,$B7,'Long Distance Race 5-7-22'!$BY$11:$BY$27)</f>
        <v>0</v>
      </c>
      <c r="CT7" s="138">
        <f>SUMIF('Long Distance Race 5-7-22'!$B$11:$B$27,$B7,'Long Distance Race 5-7-22'!$CB$11:$CB$27)</f>
        <v>0</v>
      </c>
      <c r="CU7" s="138">
        <f>SUMIF('Long Distance Race 5-7-22'!$B$11:$B$27,$B7,'Long Distance Race 5-7-22'!$CE$11:$CE$27)</f>
        <v>0</v>
      </c>
      <c r="CV7" s="138">
        <f>SUMIF('Long Distance Race 5-7-22'!$B$11:$B$27,$B7,'Long Distance Race 5-7-22'!$CH$11:$CH$27)</f>
        <v>0</v>
      </c>
      <c r="CW7" s="138">
        <f>SUMIF('Long Distance Race 5-7-22'!$B$11:$B$27,$B7,'Long Distance Race 5-7-22'!$CK$11:$CK$27)</f>
        <v>0</v>
      </c>
      <c r="CX7" s="138">
        <f>SUMIF('Memorial Day Regatta 5-28-22 Op'!$B$11:$B$27,$B7,'Memorial Day Regatta 5-28-22 Op'!$BY$11:$BY$27)</f>
        <v>2</v>
      </c>
      <c r="CY7" s="138">
        <f>SUMIF('Memorial Day Regatta 5-28-22 Op'!$B$11:$B$27,$B7,'Memorial Day Regatta 5-28-22 Op'!$CB$11:$CB$27)</f>
        <v>2</v>
      </c>
      <c r="CZ7" s="138">
        <f>SUMIF('Memorial Day Regatta 5-28-22 Op'!$B$11:$B$27,$B7,'Memorial Day Regatta 5-28-22 Op'!$CE$11:$CE$27)</f>
        <v>2</v>
      </c>
      <c r="DA7" s="138">
        <f>SUMIF('Memorial Day Regatta 5-28-22 Op'!$B$11:$B$27,$B7,'Memorial Day Regatta 5-28-22 Op'!$CH$11:$CH$27)</f>
        <v>0</v>
      </c>
      <c r="DB7" s="138">
        <f>SUMIF('Memorial Day Regatta 5-28-22 Op'!$B$11:$B$27,$B7,'Memorial Day Regatta 5-28-22 Op'!$CK$11:$CK$27)</f>
        <v>0</v>
      </c>
      <c r="DC7" s="138">
        <f>SUMIF('Sunday Races 6-5-22'!$B$11:$B$28,$B7,'Sunday Races 6-5-22'!$BY$11:$BY$28)</f>
        <v>3</v>
      </c>
      <c r="DD7" s="138">
        <f>SUMIF('Sunday Races 6-5-22'!$B$11:$B$28,$B7,'Sunday Races 6-5-22'!$CB$11:$CB$28)</f>
        <v>3</v>
      </c>
      <c r="DE7" s="138">
        <f>SUMIF('Sunday Races 6-5-22'!$B$11:$B$28,$B7,'Sunday Races 6-5-22'!$CE$11:$CE$28)</f>
        <v>0</v>
      </c>
      <c r="DF7" s="138">
        <f>SUMIF('Sunday Races 6-5-22'!$B$11:$B$28,$B7,'Sunday Races 6-5-22'!$CH$11:$CH$28)</f>
        <v>0</v>
      </c>
      <c r="DG7" s="138">
        <f>SUMIF('Sunday Races 6-5-22'!$B$11:$B$28,$B7,'Sunday Races 6-5-22'!$CK$11:$CK$28)</f>
        <v>0</v>
      </c>
      <c r="DH7" s="138">
        <f>SUMIF('Sunday Races 6-12-22'!$B$11:$B$24,$B7,'Sunday Races 6-12-22'!$BY$11:$BY$24)</f>
        <v>0</v>
      </c>
      <c r="DI7" s="138">
        <f>SUMIF('Sunday Races 6-12-22'!$B$11:$B$24,$B7,'Sunday Races 6-12-22'!$CB$11:$CB$24)</f>
        <v>0</v>
      </c>
      <c r="DJ7" s="138">
        <f>SUMIF('Sunday Races 6-12-22'!$B$11:$B$24,$B7,'Sunday Races 6-12-22'!$CE$11:$CE$24)</f>
        <v>0</v>
      </c>
      <c r="DK7" s="138">
        <f>SUMIF('Sunday Races 6-12-22'!$B$11:$B$24,$B7,'Sunday Races 6-12-22'!$CH$11:$CH$24)</f>
        <v>0</v>
      </c>
      <c r="DL7" s="138">
        <f>SUMIF('Sunday Races 6-12-22'!$B$11:$B$24,$B7,'Sunday Races 6-12-22'!$CK$11:$CK$24)</f>
        <v>0</v>
      </c>
      <c r="DM7" s="138">
        <f>SUMIF('Saturday Races 6-18-22'!$B$11:$B$24,$B7,'Saturday Races 6-18-22'!$BY$11:$BY$24)</f>
        <v>0</v>
      </c>
      <c r="DN7" s="138">
        <f>SUMIF('Saturday Races 6-18-22'!$B$11:$B$24,$B7,'Saturday Races 6-18-22'!$CB$11:$CB$24)</f>
        <v>0</v>
      </c>
      <c r="DO7" s="138">
        <f>SUMIF('Saturday Races 6-18-22'!$B$11:$B$24,$B7,'Saturday Races 6-18-22'!$CE$11:$CE$24)</f>
        <v>0</v>
      </c>
      <c r="DP7" s="138">
        <f>SUMIF('Saturday Races 6-18-22'!$B$11:$B$24,$B7,'Saturday Races 6-18-22'!$CH$11:$CH$24)</f>
        <v>0</v>
      </c>
      <c r="DQ7" s="138">
        <f>SUMIF('Saturday Races 6-18-22'!$B$11:$B$24,$B7,'Saturday Races 6-18-22'!$CK$11:$CK$24)</f>
        <v>0</v>
      </c>
      <c r="DR7" s="138">
        <f>SUMIF('Caldwell Cup 6-25-22 FS'!$B$11:$B$25,$B7,'Caldwell Cup 6-25-22 FS'!$BY$11:$BY$25)</f>
        <v>10</v>
      </c>
      <c r="DS7" s="138">
        <f>SUMIF('Caldwell Cup 6-25-22 FS'!$B$11:$B$25,$B7,'Caldwell Cup 6-25-22 FS'!$CB$11:$CB$25)</f>
        <v>8</v>
      </c>
      <c r="DT7" s="138">
        <f>SUMIF('Caldwell Cup 6-25-22 FS'!$B$11:$B$25,$B7,'Caldwell Cup 6-25-22 FS'!$CE$11:$CE$25)</f>
        <v>7</v>
      </c>
      <c r="DU7" s="138">
        <f>SUMIF('Caldwell Cup 6-25-22 FS'!$B$11:$B$25,$B7,'Caldwell Cup 6-25-22 FS'!$CH$11:$CH$25)</f>
        <v>10</v>
      </c>
      <c r="DV7" s="138">
        <f>SUMIF('Caldwell Cup 6-25-22 FS'!$B$11:$B$25,$B7,'Caldwell Cup 6-25-22 FS'!$CK$11:$CK$25)</f>
        <v>0</v>
      </c>
      <c r="DW7" s="138">
        <f>SUMIF('Caldwell Cup 6-25-22 TH'!$B$11:$B$24,$B7,'Caldwell Cup 6-25-22 TH'!$BY$11:$BY$24)</f>
        <v>0</v>
      </c>
      <c r="DX7" s="138">
        <f>SUMIF('Caldwell Cup 6-25-22 TH'!$B$11:$B$24,$B7,'Caldwell Cup 6-25-22 TH'!$CB$11:$CB$24)</f>
        <v>0</v>
      </c>
      <c r="DY7" s="138">
        <f>SUMIF('Caldwell Cup 6-25-22 TH'!$B$11:$B$24,$B7,'Caldwell Cup 6-25-22 TH'!$CE$11:$CE$24)</f>
        <v>0</v>
      </c>
      <c r="DZ7" s="138">
        <f>SUMIF('Caldwell Cup 6-25-22 TH'!$B$11:$B$24,$B7,'Caldwell Cup 6-25-22 TH'!$CH$11:$CH$24)</f>
        <v>0</v>
      </c>
      <c r="EA7" s="138">
        <f>SUMIF('Caldwell Cup 6-25-22 TH'!$B$11:$B$24,$B7,'Caldwell Cup 6-25-22 TH'!$CK$11:$CK$24)</f>
        <v>0</v>
      </c>
      <c r="EB7" s="138">
        <f>SUMIF('Sunday Races 7-3-22'!$B$11:$B$25,$B7,'Sunday Races 7-3-22'!$BY$11:$BY$25)</f>
        <v>0</v>
      </c>
      <c r="EC7" s="138">
        <f>SUMIF('Sunday Races 7-3-22'!$B$11:$B$25,$B7,'Sunday Races 7-3-22'!$CB$11:$CB$25)</f>
        <v>0</v>
      </c>
      <c r="ED7" s="138">
        <f>SUMIF('Sunday Races 7-3-22'!$B$11:$B$25,$B7,'Sunday Races 7-3-22'!$CE$11:$CE$25)</f>
        <v>0</v>
      </c>
      <c r="EE7" s="138">
        <f>SUMIF('Sunday Races 7-3-22'!$B$11:$B$25,$B7,'Sunday Races 7-3-22'!$CH$11:$CH$25)</f>
        <v>0</v>
      </c>
      <c r="EF7" s="138">
        <f>SUMIF('Sunday Races 7-3-22'!$B$11:$B$25,$B7,'Sunday Races 7-3-22'!$CK$11:$CK$25)</f>
        <v>0</v>
      </c>
      <c r="EG7" s="138">
        <f>SUMIF('Sunday Races 7-31-22'!$B$11:$B$25,$B7,'Sunday Races 7-31-22'!$BY$11:$BY$25)</f>
        <v>0</v>
      </c>
      <c r="EH7" s="138">
        <f>SUMIF('Sunday Races 7-31-22'!$B$11:$B$25,$B7,'Sunday Races 7-31-22'!$CB$11:$CB$25)</f>
        <v>0</v>
      </c>
      <c r="EI7" s="138">
        <f>SUMIF('Sunday Races 7-31-22'!$B$11:$B$25,$B7,'Sunday Races 7-31-22'!$CE$11:$CE$25)</f>
        <v>0</v>
      </c>
      <c r="EJ7" s="138">
        <f>SUMIF('Sunday Races 7-31-22'!$B$11:$B$25,$B7,'Sunday Races 7-31-22'!$CH$11:$CH$25)</f>
        <v>0</v>
      </c>
      <c r="EK7" s="138">
        <f>SUMIF('Sunday Races 7-31-22'!$B$11:$B$25,$B7,'Sunday Races 7-31-22'!$CK$11:$CK$25)</f>
        <v>0</v>
      </c>
      <c r="EL7" s="138">
        <f>SUMIF('Sunday Races 8-14-22'!$B$11:$B$25,$B7,'Sunday Races 8-14-22'!$BY$11:$BY$25)</f>
        <v>2</v>
      </c>
      <c r="EM7" s="138">
        <f>SUMIF('Sunday Races 8-14-22'!$B$11:$B$25,$B7,'Sunday Races 8-14-22'!$CB$11:$CB$25)</f>
        <v>3</v>
      </c>
      <c r="EN7" s="138">
        <f>SUMIF('Sunday Races 8-14-22'!$B$11:$B$25,$B7,'Sunday Races 8-14-22'!$CE$11:$CE$25)</f>
        <v>2</v>
      </c>
      <c r="EO7" s="138">
        <f>SUMIF('Sunday Races 8-14-22'!$B$11:$B$25,$B7,'Sunday Races 8-14-22'!$CH$11:$CH$25)</f>
        <v>0</v>
      </c>
      <c r="EP7" s="138">
        <f>SUMIF('Sunday Races 8-14-22'!$B$11:$B$25,$B7,'Sunday Races 8-14-22'!$CK$11:$CK$25)</f>
        <v>0</v>
      </c>
      <c r="EQ7" s="138">
        <f>SUMIF('Saturday Races 8-20-22'!$B$11:$B$25,$B7,'Saturday Races 8-20-22'!$BY$11:$BY$25)</f>
        <v>0</v>
      </c>
      <c r="ER7" s="138">
        <f>SUMIF('Saturday Races 8-20-22'!$B$11:$B$25,$B7,'Saturday Races 8-20-22'!$CB$11:$CB$25)</f>
        <v>0</v>
      </c>
      <c r="ES7" s="138">
        <f>SUMIF('Saturday Races 8-20-22'!$B$11:$B$25,$B7,'Saturday Races 8-20-22'!$CE$11:$CE$25)</f>
        <v>0</v>
      </c>
      <c r="ET7" s="138">
        <f>SUMIF('Saturday Races 8-20-22'!$B$11:$B$25,$B7,'Saturday Races 8-20-22'!$CH$11:$CH$25)</f>
        <v>0</v>
      </c>
      <c r="EU7" s="138">
        <f>SUMIF('Saturday Races 8-20-22'!$B$11:$B$25,$B7,'Saturday Races 8-20-22'!$CK$11:$CK$25)</f>
        <v>0</v>
      </c>
      <c r="EV7" s="138">
        <f>SUMIF('Labor Day Regatta 9-3-22 FS'!$B$11:$B$30,$B7,'Labor Day Regatta 9-3-22 FS'!$BY$11:$BY$30)</f>
        <v>0</v>
      </c>
      <c r="EW7" s="138">
        <f>SUMIF('Labor Day Regatta 9-3-22 FS'!$B$11:$B$30,$B7,'Labor Day Regatta 9-3-22 FS'!$CB$11:$CB$30)</f>
        <v>0</v>
      </c>
      <c r="EX7" s="138">
        <f>SUMIF('Labor Day Regatta 9-3-22 FS'!$B$11:$B$30,$B7,'Labor Day Regatta 9-3-22 FS'!$CE$11:$CE$30)</f>
        <v>0</v>
      </c>
      <c r="EY7" s="138">
        <f>SUMIF('Labor Day Regatta 9-3-22 FS'!$B$11:$B$30,$B7,'Labor Day Regatta 9-3-22 FS'!$CH$11:$CH$30)</f>
        <v>0</v>
      </c>
      <c r="EZ7" s="138">
        <f>SUMIF('Labor Day Regatta 9-3-22 FS'!$B$11:$B$30,$B7,'Labor Day Regatta 9-3-22 FS'!$CK$11:$CK$30)</f>
        <v>0</v>
      </c>
      <c r="FA7" s="138">
        <f>SUMIF('Sunday Races 9-11-22'!$B$11:$B$20,$B7,'Sunday Races 9-11-22'!$BY$11:$BY$20)</f>
        <v>0</v>
      </c>
      <c r="FB7" s="138">
        <f>SUMIF('Sunday Races 9-11-22'!$B$11:$B$20,$B7,'Sunday Races 9-11-22'!$CB$11:$CB$20)</f>
        <v>0</v>
      </c>
      <c r="FC7" s="138">
        <f>SUMIF('Sunday Races 9-11-22'!$B$11:$B$20,$B7,'Sunday Races 9-11-22'!$CE$11:$CE$20)</f>
        <v>0</v>
      </c>
      <c r="FD7" s="138">
        <f>SUMIF('Sunday Races 9-11-22'!$B$11:$B$20,$B7,'Sunday Races 9-11-22'!$CH$11:$CH$20)</f>
        <v>0</v>
      </c>
      <c r="FE7" s="138">
        <f>SUMIF('Sunday Races 9-11-22'!$B$11:$B$20,$B7,'Sunday Races 9-11-22'!$CK$11:$CK$20)</f>
        <v>0</v>
      </c>
      <c r="FF7" s="138">
        <f>SUMIF('2022-09-17 Leukemia Cup FS'!$B$11:$B$26,$B7,'2022-09-17 Leukemia Cup FS'!$BY$11:$BY$26)</f>
        <v>5</v>
      </c>
      <c r="FG7" s="138">
        <f>SUMIF('2022-09-17 Leukemia Cup FS'!$B$11:$B$26,$B7,'2022-09-17 Leukemia Cup FS'!$CB$11:$CB$26)</f>
        <v>6</v>
      </c>
      <c r="FH7" s="138">
        <f>SUMIF('2022-09-17 Leukemia Cup FS'!$B$11:$B$26,$B7,'2022-09-17 Leukemia Cup FS'!$CE$11:$CE$26)</f>
        <v>0</v>
      </c>
      <c r="FI7" s="138">
        <f>SUMIF('2022-09-17 Leukemia Cup FS'!$B$11:$B$26,$B7,'2022-09-17 Leukemia Cup FS'!$CH$11:$CH$26)</f>
        <v>0</v>
      </c>
      <c r="FJ7" s="138">
        <f>SUMIF('2022-09-17 Leukemia Cup FS'!$B$11:$B$26,$B7,'2022-09-17 Leukemia Cup FS'!$CK$11:$CK$26)</f>
        <v>0</v>
      </c>
      <c r="FK7" s="138">
        <f>SUMIF('Smith-Berry LDR 9-24-22'!$B$11:$B$30,$B7,'Smith-Berry LDR 9-24-22'!$BY$11:$BY$30)</f>
        <v>0</v>
      </c>
      <c r="FL7" s="138">
        <f>SUMIF('Smith-Berry LDR 9-24-22'!$B$11:$B$30,$B7,'Smith-Berry LDR 9-24-22'!$CB$11:$CB$30)</f>
        <v>0</v>
      </c>
      <c r="FM7" s="138">
        <f>SUMIF('Smith-Berry LDR 9-24-22'!$B$11:$B$30,$B7,'Smith-Berry LDR 9-24-22'!$CE$11:$CE$30)</f>
        <v>0</v>
      </c>
      <c r="FN7" s="138">
        <f>SUMIF('Smith-Berry LDR 9-24-22'!$B$11:$B$30,$B7,'Smith-Berry LDR 9-24-22'!$CH$11:$CH$30)</f>
        <v>0</v>
      </c>
      <c r="FO7" s="138">
        <f>SUMIF('Smith-Berry LDR 9-24-22'!$B$11:$B$30,$B7,'Smith-Berry LDR 9-24-22'!$CK$11:$CK$30)</f>
        <v>0</v>
      </c>
      <c r="FP7" s="138">
        <f>SUMIF('Great Scot 10-1-22 Cham'!$B$11:$B$28,$B7,'Great Scot 10-1-22 Cham'!$BY$11:$BY$28)</f>
        <v>9</v>
      </c>
      <c r="FQ7" s="138">
        <f>SUMIF('Great Scot 10-1-22 Cham'!$B$11:$B$28,$B7,'Great Scot 10-1-22 Cham'!$CB$11:$CB$28)</f>
        <v>11</v>
      </c>
      <c r="FR7" s="138">
        <f>SUMIF('Great Scot 10-1-22 Cham'!$B$11:$B$28,$B7,'Great Scot 10-1-22 Cham'!$CE$11:$CE$28)</f>
        <v>12</v>
      </c>
      <c r="FS7" s="138">
        <f>SUMIF('Great Scot 10-1-22 Cham'!$B$11:$B$28,$B7,'Great Scot 10-1-22 Cham'!$CH$11:$CH$28)</f>
        <v>6</v>
      </c>
      <c r="FT7" s="138">
        <f>SUMIF('Great Scot 10-1-22 Cham'!$B$11:$B$28,$B7,'Great Scot 10-1-22 Cham'!$CK$11:$CK$28)</f>
        <v>6</v>
      </c>
      <c r="FU7" s="138">
        <f>SUMIF('Great Scot 10-1-22 Chal'!$B$11:$B$28,$B7,'Great Scot 10-1-22 Chal'!$BY$11:$BY$28)</f>
        <v>0</v>
      </c>
      <c r="FV7" s="138">
        <f>SUMIF('Great Scot 10-1-22 Chal'!$B$11:$B$28,$B7,'Great Scot 10-1-22 Chal'!$CB$11:$CB$28)</f>
        <v>0</v>
      </c>
      <c r="FW7" s="138">
        <f>SUMIF('Great Scot 10-1-22 Chal'!$B$11:$B$28,$B7,'Great Scot 10-1-22 Chal'!$CE$11:$CE$28)</f>
        <v>0</v>
      </c>
      <c r="FX7" s="138">
        <f>SUMIF('Great Scot 10-1-22 Chal'!$B$11:$B$28,$B7,'Great Scot 10-1-22 Chal'!$CH$11:$CH$28)</f>
        <v>0</v>
      </c>
      <c r="FY7" s="138">
        <f>SUMIF('Great Scot 10-1-22 Chal'!$B$11:$B$28,$B7,'Great Scot 10-1-22 Chal'!$CK$11:$CK$28)</f>
        <v>0</v>
      </c>
      <c r="FZ7" s="138">
        <f>SUMIF('Sunday Races 10-9-22'!$B$11:$B$21,$B7,'Sunday Races 10-9-22'!$BY$11:$BY$21)</f>
        <v>0</v>
      </c>
      <c r="GA7" s="138">
        <f>SUMIF('Sunday Races 10-9-22'!$B$11:$B$21,$B7,'Sunday Races 10-9-22'!$CB$11:$CB$21)</f>
        <v>0</v>
      </c>
      <c r="GB7" s="138">
        <f>SUMIF('Sunday Races 10-9-22'!$B$11:$B$21,$B7,'Sunday Races 10-9-22'!$CE$11:$CE$21)</f>
        <v>0</v>
      </c>
      <c r="GC7" s="138">
        <f>SUMIF('Sunday Races 10-9-22'!$B$11:$B$21,$B7,'Sunday Races 10-9-22'!$CH$11:$CH$21)</f>
        <v>0</v>
      </c>
      <c r="GD7" s="138">
        <f>SUMIF('Sunday Races 10-9-22'!$B$11:$B$21,$B7,'Sunday Races 10-9-22'!$CK$11:$CK$21)</f>
        <v>0</v>
      </c>
      <c r="GE7" s="138">
        <f>SUMIF('Sunday Races 10-23-22'!$B$11:$B$22,$B7,'Sunday Races 10-23-22'!$BY$11:$BY$22)</f>
        <v>0</v>
      </c>
      <c r="GF7" s="138">
        <f>SUMIF('Sunday Races 10-23-22'!$B$11:$B$22,$B7,'Sunday Races 10-23-22'!$CB$11:$CB$22)</f>
        <v>0</v>
      </c>
      <c r="GG7" s="138">
        <f>SUMIF('Sunday Races 10-23-22'!$B$11:$B$22,$B7,'Sunday Races 10-23-22'!$CE$11:$CE$22)</f>
        <v>0</v>
      </c>
      <c r="GH7" s="138">
        <f>SUMIF('Sunday Races 10-23-22'!$B$11:$B$22,$B7,'Sunday Races 10-23-22'!$CH$11:$CH$22)</f>
        <v>0</v>
      </c>
      <c r="GI7" s="138">
        <f>SUMIF('Sunday Races 10-23-22'!$B$11:$B$22,$B7,'Sunday Races 10-23-22'!$CK$11:$CK$22)</f>
        <v>0</v>
      </c>
      <c r="GJ7" s="138">
        <f>SUMIF('One Day Regatta 10-29-22 FS'!$B$11:$B$19,$B7,'One Day Regatta 10-29-22 FS'!$BY$11:$BY$19)</f>
        <v>0</v>
      </c>
      <c r="GK7" s="138">
        <f>SUMIF('One Day Regatta 10-29-22 FS'!$B$11:$B$19,$B7,'One Day Regatta 10-29-22 FS'!$CB$11:$CB$19)</f>
        <v>0</v>
      </c>
      <c r="GL7" s="138">
        <f>SUMIF('One Day Regatta 10-29-22 FS'!$B$11:$B$19,$B7,'One Day Regatta 10-29-22 FS'!$CE$11:$CE$19)</f>
        <v>0</v>
      </c>
      <c r="GM7" s="138">
        <f>SUMIF('One Day Regatta 10-29-22 FS'!$B$11:$B$19,$B7,'One Day Regatta 10-29-22 FS'!$CH$11:$CH$19)</f>
        <v>0</v>
      </c>
      <c r="GN7" s="138">
        <f>SUMIF('One Day Regatta 10-29-22 FS'!$B$11:$B$19,$B7,'One Day Regatta 10-29-22 FS'!$CK$11:$CK$19)</f>
        <v>0</v>
      </c>
      <c r="GO7" s="139"/>
      <c r="GP7" s="140"/>
      <c r="GQ7" s="141">
        <f t="shared" si="10"/>
        <v>12</v>
      </c>
      <c r="GR7" s="141">
        <f t="shared" si="10"/>
        <v>11</v>
      </c>
      <c r="GS7" s="141">
        <f t="shared" si="10"/>
        <v>10</v>
      </c>
      <c r="GT7" s="141">
        <f t="shared" si="10"/>
        <v>10</v>
      </c>
      <c r="GU7" s="141">
        <f t="shared" si="10"/>
        <v>9</v>
      </c>
      <c r="GV7" s="141">
        <f t="shared" si="10"/>
        <v>8</v>
      </c>
      <c r="GW7" s="141">
        <f t="shared" si="10"/>
        <v>7</v>
      </c>
      <c r="GX7" s="141">
        <f t="shared" si="10"/>
        <v>6</v>
      </c>
      <c r="GY7" s="141">
        <f t="shared" si="10"/>
        <v>6</v>
      </c>
      <c r="GZ7" s="141">
        <f t="shared" si="10"/>
        <v>6</v>
      </c>
      <c r="HA7" s="141">
        <f t="shared" si="11"/>
        <v>5</v>
      </c>
      <c r="HB7" s="141">
        <f t="shared" si="11"/>
        <v>5</v>
      </c>
      <c r="HC7" s="141">
        <f t="shared" si="11"/>
        <v>5</v>
      </c>
      <c r="HD7" s="141">
        <f t="shared" si="11"/>
        <v>5</v>
      </c>
      <c r="HE7" s="141">
        <f t="shared" si="11"/>
        <v>5</v>
      </c>
      <c r="HF7" s="141">
        <f t="shared" si="11"/>
        <v>5</v>
      </c>
      <c r="HG7" s="141">
        <f t="shared" si="11"/>
        <v>4</v>
      </c>
      <c r="HH7" s="141">
        <f t="shared" si="11"/>
        <v>4</v>
      </c>
      <c r="HI7" s="141">
        <f t="shared" si="11"/>
        <v>3</v>
      </c>
      <c r="HJ7" s="141">
        <f t="shared" si="11"/>
        <v>3</v>
      </c>
      <c r="HK7" s="141">
        <f t="shared" si="12"/>
        <v>3</v>
      </c>
      <c r="HL7" s="141">
        <f t="shared" si="12"/>
        <v>3</v>
      </c>
      <c r="HM7" s="141">
        <f t="shared" si="12"/>
        <v>3</v>
      </c>
      <c r="HN7" s="141">
        <f t="shared" si="12"/>
        <v>2</v>
      </c>
      <c r="HO7" s="141">
        <f t="shared" si="12"/>
        <v>2</v>
      </c>
      <c r="HP7" s="141">
        <f t="shared" si="12"/>
        <v>2</v>
      </c>
      <c r="HQ7" s="141">
        <f t="shared" si="12"/>
        <v>2</v>
      </c>
      <c r="HR7" s="141">
        <f t="shared" si="12"/>
        <v>2</v>
      </c>
      <c r="HS7" s="141">
        <f t="shared" si="12"/>
        <v>2</v>
      </c>
      <c r="HT7" s="141">
        <f t="shared" si="12"/>
        <v>1</v>
      </c>
      <c r="HU7" s="141">
        <f t="shared" si="13"/>
        <v>1</v>
      </c>
      <c r="HV7" s="141">
        <f t="shared" si="13"/>
        <v>0</v>
      </c>
      <c r="HW7" s="141">
        <f t="shared" si="13"/>
        <v>0</v>
      </c>
      <c r="HX7" s="141">
        <f t="shared" si="13"/>
        <v>0</v>
      </c>
      <c r="HY7" s="141">
        <f t="shared" si="13"/>
        <v>0</v>
      </c>
      <c r="HZ7" s="141">
        <f t="shared" si="13"/>
        <v>0</v>
      </c>
      <c r="IA7" s="141">
        <f t="shared" si="13"/>
        <v>0</v>
      </c>
      <c r="IB7" s="141">
        <f t="shared" si="13"/>
        <v>0</v>
      </c>
      <c r="IC7" s="141">
        <f t="shared" si="13"/>
        <v>0</v>
      </c>
      <c r="ID7" s="141">
        <f t="shared" si="13"/>
        <v>0</v>
      </c>
      <c r="IE7" s="141">
        <f t="shared" si="14"/>
        <v>0</v>
      </c>
      <c r="IF7" s="141">
        <f t="shared" si="14"/>
        <v>0</v>
      </c>
      <c r="IG7" s="141">
        <f t="shared" si="14"/>
        <v>0</v>
      </c>
      <c r="IH7" s="141">
        <f t="shared" si="14"/>
        <v>0</v>
      </c>
      <c r="II7" s="141">
        <f t="shared" si="14"/>
        <v>0</v>
      </c>
      <c r="IJ7" s="141">
        <f t="shared" si="14"/>
        <v>0</v>
      </c>
      <c r="IK7" s="141">
        <f t="shared" si="14"/>
        <v>0</v>
      </c>
      <c r="IL7" s="141">
        <f t="shared" si="14"/>
        <v>0</v>
      </c>
      <c r="IM7" s="141">
        <f t="shared" si="14"/>
        <v>0</v>
      </c>
      <c r="IN7" s="141">
        <f t="shared" si="14"/>
        <v>0</v>
      </c>
      <c r="IO7" s="141">
        <f t="shared" si="15"/>
        <v>0</v>
      </c>
      <c r="IP7" s="141">
        <f t="shared" si="15"/>
        <v>0</v>
      </c>
      <c r="IQ7" s="141">
        <f t="shared" si="15"/>
        <v>0</v>
      </c>
      <c r="IR7" s="141">
        <f t="shared" si="15"/>
        <v>0</v>
      </c>
      <c r="IS7" s="141">
        <f t="shared" si="15"/>
        <v>0</v>
      </c>
      <c r="IT7" s="141">
        <f t="shared" si="15"/>
        <v>0</v>
      </c>
      <c r="IU7" s="141">
        <f t="shared" si="15"/>
        <v>0</v>
      </c>
      <c r="IV7" s="141">
        <f t="shared" si="15"/>
        <v>0</v>
      </c>
      <c r="IW7" s="141">
        <f t="shared" si="15"/>
        <v>0</v>
      </c>
      <c r="IX7" s="141">
        <f t="shared" si="15"/>
        <v>0</v>
      </c>
      <c r="IY7" s="141">
        <f t="shared" si="16"/>
        <v>0</v>
      </c>
      <c r="IZ7" s="141">
        <f t="shared" si="16"/>
        <v>0</v>
      </c>
      <c r="JA7" s="141">
        <f t="shared" si="16"/>
        <v>0</v>
      </c>
      <c r="JB7" s="141">
        <f t="shared" si="16"/>
        <v>0</v>
      </c>
      <c r="JC7" s="141">
        <f t="shared" si="16"/>
        <v>0</v>
      </c>
      <c r="JD7" s="141">
        <f t="shared" si="16"/>
        <v>0</v>
      </c>
      <c r="JE7" s="141">
        <f t="shared" si="16"/>
        <v>0</v>
      </c>
      <c r="JF7" s="141">
        <f t="shared" si="16"/>
        <v>0</v>
      </c>
      <c r="JG7" s="141">
        <f t="shared" si="16"/>
        <v>0</v>
      </c>
      <c r="JH7" s="141">
        <f t="shared" si="16"/>
        <v>0</v>
      </c>
      <c r="JI7" s="141">
        <f t="shared" si="16"/>
        <v>0</v>
      </c>
      <c r="JJ7" s="141">
        <f t="shared" si="16"/>
        <v>0</v>
      </c>
      <c r="JK7" s="141">
        <f t="shared" si="16"/>
        <v>0</v>
      </c>
      <c r="JL7" s="141">
        <f t="shared" si="16"/>
        <v>0</v>
      </c>
      <c r="JM7" s="141">
        <f t="shared" si="16"/>
        <v>0</v>
      </c>
    </row>
    <row r="8" spans="1:273" ht="15" customHeight="1" x14ac:dyDescent="0.2">
      <c r="A8" s="134">
        <f t="shared" si="17"/>
        <v>4</v>
      </c>
      <c r="B8" s="142" t="s">
        <v>406</v>
      </c>
      <c r="C8" s="135">
        <f t="shared" si="6"/>
        <v>49</v>
      </c>
      <c r="D8" s="136">
        <f t="shared" si="7"/>
        <v>152</v>
      </c>
      <c r="E8" s="135">
        <f t="shared" si="8"/>
        <v>112</v>
      </c>
      <c r="F8" s="137">
        <f t="shared" si="9"/>
        <v>3.1020408163265303E-2</v>
      </c>
      <c r="G8" s="138">
        <f>SUMIF('Saturday Race 11-06-21'!$B$11:$B$21,$B8,'Saturday Race 11-06-21'!$BY$11:$BY$21)</f>
        <v>0</v>
      </c>
      <c r="H8" s="138">
        <f>SUMIF('Saturday Race 11-06-21'!$B$11:$B$21,$B8,'Saturday Race 11-06-21'!$CB$11:$CB$21)</f>
        <v>0</v>
      </c>
      <c r="I8" s="138">
        <f>SUMIF('Saturday Race 11-06-21'!$B$11:$B$21,$B8,'Saturday Race 11-06-21'!$CE$11:$CE$21)</f>
        <v>0</v>
      </c>
      <c r="J8" s="138">
        <f>SUMIF('Saturday Race 11-06-21'!$B$11:$B$21,$B8,'Saturday Race 11-06-21'!$CH$11:$CH$21)</f>
        <v>0</v>
      </c>
      <c r="K8" s="138">
        <f>SUMIF('Saturday Race 11-06-21'!$B$11:$B$21,$B8,'Saturday Race 11-06-21'!$CK$11:$CK$21)</f>
        <v>0</v>
      </c>
      <c r="L8" s="138">
        <f>SUMIF('Saturday Race 11-20-21'!$B$11:$B$24,$B8,'Saturday Race 11-20-21'!$BY$11:$BY$24)</f>
        <v>0</v>
      </c>
      <c r="M8" s="138">
        <f>SUMIF('Saturday Race 11-20-21'!$B$11:$B$24,$B8,'Saturday Race 11-20-21'!$CB$11:$CB$24)</f>
        <v>0</v>
      </c>
      <c r="N8" s="138">
        <f>SUMIF('Saturday Race 11-20-21'!$B$11:$B$24,$B8,'Saturday Race 11-20-21'!$CE$11:$CE$24)</f>
        <v>0</v>
      </c>
      <c r="O8" s="138">
        <f>SUMIF('Saturday Race 11-20-21'!$B$11:$B$24,$B8,'Saturday Race 11-20-21'!$CH$11:$CH$24)</f>
        <v>0</v>
      </c>
      <c r="P8" s="138">
        <f>SUMIF('Saturday Race 11-20-21'!$B$11:$B$24,$B8,'Saturday Race 11-20-21'!$CK$11:$CK$24)</f>
        <v>0</v>
      </c>
      <c r="Q8" s="138">
        <f>SUMIF('One Day 12-04-21 Scots'!$B$11:$B$25,$B8,'One Day 12-04-21 Scots'!$BY$11:$BY$25)</f>
        <v>2</v>
      </c>
      <c r="R8" s="138">
        <f>SUMIF('One Day 12-04-21 Scots'!$B$11:$B$25,$B8,'One Day 12-04-21 Scots'!$CB$11:$CB$25)</f>
        <v>1</v>
      </c>
      <c r="S8" s="138">
        <f>SUMIF('One Day 12-04-21 Scots'!$B$11:$B$25,$B8,'One Day 12-04-21 Scots'!$CE$11:$CE$25)</f>
        <v>1</v>
      </c>
      <c r="T8" s="138">
        <f>SUMIF('One Day 12-04-21 Scots'!$B$11:$B$25,$B8,'One Day 12-04-21 Scots'!$CH$11:$CH$25)</f>
        <v>4</v>
      </c>
      <c r="U8" s="138">
        <f>SUMIF('One Day 12-04-21 Scots'!$B$11:$B$25,$B8,'One Day 12-04-21 Scots'!$CK$11:$CK$25)</f>
        <v>0</v>
      </c>
      <c r="V8" s="138">
        <f>SUMIF('One Day 12-04-21 Thistles'!$B$11:$B$25,$B8,'One Day 12-04-21 Thistles'!$BY$11:$BY$25)</f>
        <v>0</v>
      </c>
      <c r="W8" s="138">
        <f>SUMIF('One Day 12-04-21 Thistles'!$B$11:$B$25,$B8,'One Day 12-04-21 Thistles'!$CB$11:$CB$25)</f>
        <v>0</v>
      </c>
      <c r="X8" s="138">
        <f>SUMIF('One Day 12-04-21 Thistles'!$B$11:$B$25,$B8,'One Day 12-04-21 Thistles'!$CE$11:$CE$25)</f>
        <v>0</v>
      </c>
      <c r="Y8" s="138">
        <f>SUMIF('One Day 12-04-21 Thistles'!$B$11:$B$25,$B8,'One Day 12-04-21 Thistles'!$CH$11:$CH$25)</f>
        <v>0</v>
      </c>
      <c r="Z8" s="138">
        <f>SUMIF('One Day 12-04-21 Thistles'!$B$11:$B$25,$B8,'One Day 12-04-21 Thistles'!$CK$11:$CK$25)</f>
        <v>0</v>
      </c>
      <c r="AA8" s="138">
        <f>SUMIF('Saturday Race 1-08-22'!$B$11:$B$20,$B8,'Saturday Race 1-08-22'!$BY$11:$BY$20)</f>
        <v>3</v>
      </c>
      <c r="AB8" s="138">
        <f>SUMIF('Saturday Race 1-08-22'!$B$11:$B$20,$B8,'Saturday Race 1-08-22'!$CB$11:$CB$20)</f>
        <v>4</v>
      </c>
      <c r="AC8" s="138">
        <f>SUMIF('Saturday Race 1-08-22'!$B$11:$B$20,$B8,'Saturday Race 1-08-22'!$CE$11:$CE$20)</f>
        <v>4</v>
      </c>
      <c r="AD8" s="138">
        <f>SUMIF('Saturday Race 1-08-22'!$B$11:$B$20,$B8,'Saturday Race 1-08-22'!$CH$11:$CH$20)</f>
        <v>3</v>
      </c>
      <c r="AE8" s="138">
        <f>SUMIF('Saturday Race 1-08-22'!$B$11:$B$20,$B8,'Saturday Race 1-08-22'!$CK$11:$CK$20)</f>
        <v>2</v>
      </c>
      <c r="AF8" s="138">
        <f>SUMIF('Saturday Race 1-22-22'!$B$11:$B$20,$B8,'Saturday Race 1-22-22'!$BY$11:$BY$20)</f>
        <v>0</v>
      </c>
      <c r="AG8" s="138">
        <f>SUMIF('Saturday Race 1-22-22'!$B$11:$B$20,$B8,'Saturday Race 1-22-22'!$CB$11:$CB$20)</f>
        <v>0</v>
      </c>
      <c r="AH8" s="138">
        <f>SUMIF('Saturday Race 1-22-22'!$B$11:$B$20,$B8,'Saturday Race 1-22-22'!$CE$11:$CE$20)</f>
        <v>0</v>
      </c>
      <c r="AI8" s="138">
        <f>SUMIF('Saturday Race 1-22-22'!$B$11:$B$20,$B8,'Saturday Race 1-22-22'!$CH$11:$CH$20)</f>
        <v>0</v>
      </c>
      <c r="AJ8" s="138">
        <f>SUMIF('Saturday Race 1-22-22'!$B$11:$B$20,$B8,'Saturday Race 1-22-22'!$CK$11:$CK$20)</f>
        <v>0</v>
      </c>
      <c r="AK8" s="138">
        <f>SUMIF('Sunday Race 2-6-22'!$B$11:$B$20,$B8,'Sunday Race 2-6-22'!$BY$11:$BY$20)</f>
        <v>0</v>
      </c>
      <c r="AL8" s="138">
        <f>SUMIF('Sunday Race 2-6-22'!$B$11:$B$20,$B8,'Sunday Race 2-6-22'!$CB$11:$CB$20)</f>
        <v>0</v>
      </c>
      <c r="AM8" s="138">
        <f>SUMIF('Sunday Race 2-6-22'!$B$11:$B$20,$B8,'Sunday Race 2-6-22'!$CE$11:$CE$20)</f>
        <v>0</v>
      </c>
      <c r="AN8" s="138">
        <f>SUMIF('Sunday Race 2-6-22'!$B$11:$B$20,$B8,'Sunday Race 2-6-22'!$CH$11:$CH$20)</f>
        <v>0</v>
      </c>
      <c r="AO8" s="138">
        <f>SUMIF('Sunday Race 2-6-22'!$B$11:$B$20,$B8,'Sunday Race 2-6-22'!$CK$11:$CK$20)</f>
        <v>0</v>
      </c>
      <c r="AP8" s="138">
        <f>SUMIF('Chili One Day 2-12-22 Scots'!$B$11:$B$25,$B8,'Chili One Day 2-12-22 Scots'!$BY$11:$BY$25)</f>
        <v>8</v>
      </c>
      <c r="AQ8" s="138">
        <f>SUMIF('Chili One Day 2-12-22 Scots'!$B$11:$B$25,$B8,'Chili One Day 2-12-22 Scots'!$CB$11:$CB$25)</f>
        <v>9</v>
      </c>
      <c r="AR8" s="138">
        <f>SUMIF('Chili One Day 2-12-22 Scots'!$B$11:$B$25,$B8,'Chili One Day 2-12-22 Scots'!$CE$11:$CE$25)</f>
        <v>7</v>
      </c>
      <c r="AS8" s="138">
        <f>SUMIF('Chili One Day 2-12-22 Scots'!$B$11:$B$25,$B8,'Chili One Day 2-12-22 Scots'!$CH$11:$CH$25)</f>
        <v>0</v>
      </c>
      <c r="AT8" s="138">
        <f>SUMIF('Chili One Day 2-12-22 Scots'!$B$11:$B$25,$B8,'Chili One Day 2-12-22 Scots'!$CK$11:$CK$25)</f>
        <v>0</v>
      </c>
      <c r="AU8" s="138">
        <f>SUMIF('Chili One Day 2-12-22 Thistles'!$B$11:$B$25,$B8,'Chili One Day 2-12-22 Thistles'!$BY$11:$BY$25)</f>
        <v>0</v>
      </c>
      <c r="AV8" s="138">
        <f>SUMIF('Chili One Day 2-12-22 Thistles'!$B$11:$B$25,$B8,'Chili One Day 2-12-22 Thistles'!$CB$11:$CB$25)</f>
        <v>0</v>
      </c>
      <c r="AW8" s="138">
        <f>SUMIF('Chili One Day 2-12-22 Thistles'!$B$11:$B$25,$B8,'Chili One Day 2-12-22 Thistles'!$CE$11:$CE$25)</f>
        <v>0</v>
      </c>
      <c r="AX8" s="138">
        <f>SUMIF('Chili One Day 2-12-22 Thistles'!$B$11:$B$25,$B8,'Chili One Day 2-12-22 Thistles'!$CH$11:$CH$25)</f>
        <v>0</v>
      </c>
      <c r="AY8" s="138">
        <f>SUMIF('Chili One Day 2-12-22 Thistles'!$B$11:$B$25,$B8,'Chili One Day 2-12-22 Thistles'!$CK$11:$CK$25)</f>
        <v>0</v>
      </c>
      <c r="AZ8" s="138">
        <f>SUMIF('Sunday Race 2-20-22'!$B$11:$B$26,$B8,'Sunday Race 2-20-22'!$BY$11:$BY$26)</f>
        <v>2</v>
      </c>
      <c r="BA8" s="138">
        <f>SUMIF('Sunday Race 2-20-22'!$B$11:$B$26,$B8,'Sunday Race 2-20-22'!$CB$11:$CB$26)</f>
        <v>4</v>
      </c>
      <c r="BB8" s="138">
        <f>SUMIF('Sunday Race 2-20-22'!$B$11:$B$26,$B8,'Sunday Race 2-20-22'!$CE$11:$CE$26)</f>
        <v>3</v>
      </c>
      <c r="BC8" s="138">
        <f>SUMIF('Sunday Race 2-20-22'!$B$11:$B$26,$B8,'Sunday Race 2-20-22'!$CH$11:$CH$26)</f>
        <v>0</v>
      </c>
      <c r="BD8" s="138">
        <f>SUMIF('Sunday Race 2-20-22'!$B$11:$B$26,$B8,'Sunday Race 2-20-22'!$CK$11:$CK$26)</f>
        <v>0</v>
      </c>
      <c r="BE8" s="138">
        <f>SUMIF('Sunday Race 2-27-22'!$B$11:$B$20,$B8,'Sunday Race 2-27-22'!$BY$11:$BY$20)</f>
        <v>0</v>
      </c>
      <c r="BF8" s="138">
        <f>SUMIF('Sunday Race 2-27-22'!$B$11:$B$20,$B8,'Sunday Race 2-27-22'!$CB$11:$CB$20)</f>
        <v>0</v>
      </c>
      <c r="BG8" s="138">
        <f>SUMIF('Sunday Race 2-27-22'!$B$11:$B$20,$B8,'Sunday Race 2-27-22'!$CE$11:$CE$20)</f>
        <v>0</v>
      </c>
      <c r="BH8" s="138">
        <f>SUMIF('Sunday Race 2-27-22'!$B$11:$B$20,$B8,'Sunday Race 2-27-22'!$CH$11:$CH$20)</f>
        <v>0</v>
      </c>
      <c r="BI8" s="138">
        <f>SUMIF('Sunday Race 2-27-22'!$B$11:$B$20,$B8,'Sunday Race 2-27-22'!$CK$11:$CK$20)</f>
        <v>0</v>
      </c>
      <c r="BJ8" s="138">
        <f>SUMIF('Ironman One Day 3-5-22 FS'!$B$11:$B$26,$B8,'Ironman One Day 3-5-22 FS'!$BY$11:$BY$26)</f>
        <v>1</v>
      </c>
      <c r="BK8" s="138">
        <f>SUMIF('Ironman One Day 3-5-22 FS'!$B$11:$B$26,$B8,'Ironman One Day 3-5-22 FS'!$CB$11:$CB$26)</f>
        <v>0</v>
      </c>
      <c r="BL8" s="138">
        <f>SUMIF('Ironman One Day 3-5-22 FS'!$B$11:$B$26,$B8,'Ironman One Day 3-5-22 FS'!$CE$11:$CE$26)</f>
        <v>0</v>
      </c>
      <c r="BM8" s="138">
        <f>SUMIF('Ironman One Day 3-5-22 FS'!$B$11:$B$26,$B8,'Ironman One Day 3-5-22 FS'!$CH$11:$CH$26)</f>
        <v>0</v>
      </c>
      <c r="BN8" s="138">
        <f>SUMIF('Ironman One Day 3-5-22 FS'!$B$11:$B$26,$B8,'Ironman One Day 3-5-22 FS'!$CK$11:$CK$26)</f>
        <v>0</v>
      </c>
      <c r="BO8" s="138">
        <f>SUMIF('Sunday Race 3-13-22'!$B$11:$B$25,$B8,'Sunday Race 3-13-22'!$BY$11:$BY$25)</f>
        <v>1</v>
      </c>
      <c r="BP8" s="138">
        <f>SUMIF('Sunday Race 3-13-22'!$B$11:$B$25,$B8,'Sunday Race 3-13-22'!$CB$11:$CB$25)</f>
        <v>0</v>
      </c>
      <c r="BQ8" s="138">
        <f>SUMIF('Sunday Race 3-13-22'!$B$11:$B$25,$B8,'Sunday Race 3-13-22'!$CE$11:$CE$25)</f>
        <v>0</v>
      </c>
      <c r="BR8" s="138">
        <f>SUMIF('Sunday Race 3-13-22'!$B$11:$B$25,$B8,'Sunday Race 3-13-22'!$CH$11:$CH$25)</f>
        <v>0</v>
      </c>
      <c r="BS8" s="138">
        <f>SUMIF('Sunday Race 3-13-22'!$B$11:$B$25,$B8,'Sunday Race 3-13-22'!$CK$11:$CK$25)</f>
        <v>0</v>
      </c>
      <c r="BT8" s="138">
        <f>SUMIF('Saturday Race 3-19-22'!$B$11:$B$18,$B8,'Saturday Race 3-19-22'!$BY$11:$BY$18)</f>
        <v>0</v>
      </c>
      <c r="BU8" s="138">
        <f>SUMIF('Saturday Race 3-19-22'!$B$11:$B$18,$B8,'Saturday Race 3-19-22'!$CB$11:$CB$18)</f>
        <v>0</v>
      </c>
      <c r="BV8" s="138">
        <f>SUMIF('Saturday Race 3-19-22'!$B$11:$B$18,$B8,'Saturday Race 3-19-22'!$CE$11:$CE$18)</f>
        <v>0</v>
      </c>
      <c r="BW8" s="138">
        <f>SUMIF('Saturday Race 3-19-22'!$B$11:$B$18,$B8,'Saturday Race 3-19-22'!$CH$11:$CH$18)</f>
        <v>0</v>
      </c>
      <c r="BX8" s="138">
        <f>SUMIF('Saturday Race 3-19-22'!$B$11:$B$18,$B8,'Saturday Race 3-19-22'!$CK$11:$CK$18)</f>
        <v>0</v>
      </c>
      <c r="BY8" s="138">
        <f>SUMIF('Sunday Races 4-10-22'!$B$11:$B$26,$B8,'Sunday Races 4-10-22'!$BY$11:$BY$26)</f>
        <v>0</v>
      </c>
      <c r="BZ8" s="138">
        <f>SUMIF('Sunday Races 4-10-22'!$B$11:$B$26,$B8,'Sunday Races 4-10-22'!$CB$11:$CB$26)</f>
        <v>0</v>
      </c>
      <c r="CA8" s="138">
        <f>SUMIF('Sunday Races 4-10-22'!$B$11:$B$26,$B8,'Sunday Races 4-10-22'!$CE$11:$CE$26)</f>
        <v>0</v>
      </c>
      <c r="CB8" s="138">
        <f>SUMIF('Sunday Races 4-10-22'!$B$11:$B$26,$B8,'Sunday Races 4-10-22'!$CH$11:$CH$26)</f>
        <v>0</v>
      </c>
      <c r="CC8" s="138">
        <f>SUMIF('Sunday Races 4-10-22'!$B$11:$B$26,$B8,'Sunday Races 4-10-22'!$CK$11:$CK$26)</f>
        <v>0</v>
      </c>
      <c r="CD8" s="138">
        <f>SUMIF('Easter One Day 4-16-22 FS'!$B$11:$B$26,$B8,'Easter One Day 4-16-22 FS'!$BY$11:$BY$26)</f>
        <v>3</v>
      </c>
      <c r="CE8" s="138">
        <f>SUMIF('Easter One Day 4-16-22 FS'!$B$11:$B$26,$B8,'Easter One Day 4-16-22 FS'!$CB$11:$CB$26)</f>
        <v>2</v>
      </c>
      <c r="CF8" s="138">
        <f>SUMIF('Easter One Day 4-16-22 FS'!$B$11:$B$26,$B8,'Easter One Day 4-16-22 FS'!$CE$11:$CE$26)</f>
        <v>0</v>
      </c>
      <c r="CG8" s="138">
        <f>SUMIF('Easter One Day 4-16-22 FS'!$B$11:$B$26,$B8,'Easter One Day 4-16-22 FS'!$CH$11:$CH$26)</f>
        <v>0</v>
      </c>
      <c r="CH8" s="138">
        <f>SUMIF('Easter One Day 4-16-22 FS'!$B$11:$B$26,$B8,'Easter One Day 4-16-22 FS'!$CK$11:$CK$26)</f>
        <v>0</v>
      </c>
      <c r="CI8" s="138">
        <f>SUMIF('Easter One Day 4-16-22 TH'!$B$11:$B$15,$B8,'Easter One Day 4-16-22 TH'!$BY$11:$BY$15)</f>
        <v>0</v>
      </c>
      <c r="CJ8" s="138">
        <f>SUMIF('Easter One Day 4-16-22 TH'!$B$11:$B$15,$B8,'Easter One Day 4-16-22 TH'!$CB$11:$CB$15)</f>
        <v>0</v>
      </c>
      <c r="CK8" s="138">
        <f>SUMIF('Easter One Day 4-16-22 TH'!$B$11:$B$15,$B8,'Easter One Day 4-16-22 TH'!$CE$11:$CE$15)</f>
        <v>0</v>
      </c>
      <c r="CL8" s="138">
        <f>SUMIF('Easter One Day 4-16-22 TH'!$B$11:$B$15,$B8,'Easter One Day 4-16-22 TH'!$CH$11:$CH$15)</f>
        <v>0</v>
      </c>
      <c r="CM8" s="138">
        <f>SUMIF('Easter One Day 4-16-22 TH'!$B$11:$B$15,$B8,'Easter One Day 4-16-22 TH'!$CK$11:$CK$15)</f>
        <v>0</v>
      </c>
      <c r="CN8" s="138">
        <f>SUMIF('Sunday Races 5-1-22'!$B$11:$B$28,$B8,'Sunday Races 5-1-22'!$BY$11:$BY$28)</f>
        <v>2</v>
      </c>
      <c r="CO8" s="138">
        <f>SUMIF('Sunday Races 5-1-22'!$B$11:$B$28,$B8,'Sunday Races 5-1-22'!$CB$11:$CB$28)</f>
        <v>3</v>
      </c>
      <c r="CP8" s="138">
        <f>SUMIF('Sunday Races 5-1-22'!$B$11:$B$28,$B8,'Sunday Races 5-1-22'!$CE$11:$CE$28)</f>
        <v>0</v>
      </c>
      <c r="CQ8" s="138">
        <f>SUMIF('Sunday Races 5-1-22'!$B$11:$B$28,$B8,'Sunday Races 5-1-22'!$CH$11:$CH$28)</f>
        <v>1</v>
      </c>
      <c r="CR8" s="138">
        <f>SUMIF('Sunday Races 5-1-22'!$B$11:$B$28,$B8,'Sunday Races 5-1-22'!$CK$11:$CK$28)</f>
        <v>0</v>
      </c>
      <c r="CS8" s="138">
        <f>SUMIF('Long Distance Race 5-7-22'!$B$11:$B$27,$B8,'Long Distance Race 5-7-22'!$BY$11:$BY$27)</f>
        <v>2</v>
      </c>
      <c r="CT8" s="138">
        <f>SUMIF('Long Distance Race 5-7-22'!$B$11:$B$27,$B8,'Long Distance Race 5-7-22'!$CB$11:$CB$27)</f>
        <v>0</v>
      </c>
      <c r="CU8" s="138">
        <f>SUMIF('Long Distance Race 5-7-22'!$B$11:$B$27,$B8,'Long Distance Race 5-7-22'!$CE$11:$CE$27)</f>
        <v>0</v>
      </c>
      <c r="CV8" s="138">
        <f>SUMIF('Long Distance Race 5-7-22'!$B$11:$B$27,$B8,'Long Distance Race 5-7-22'!$CH$11:$CH$27)</f>
        <v>0</v>
      </c>
      <c r="CW8" s="138">
        <f>SUMIF('Long Distance Race 5-7-22'!$B$11:$B$27,$B8,'Long Distance Race 5-7-22'!$CK$11:$CK$27)</f>
        <v>0</v>
      </c>
      <c r="CX8" s="138">
        <f>SUMIF('Memorial Day Regatta 5-28-22 Op'!$B$11:$B$27,$B8,'Memorial Day Regatta 5-28-22 Op'!$BY$11:$BY$27)</f>
        <v>1</v>
      </c>
      <c r="CY8" s="138">
        <f>SUMIF('Memorial Day Regatta 5-28-22 Op'!$B$11:$B$27,$B8,'Memorial Day Regatta 5-28-22 Op'!$CB$11:$CB$27)</f>
        <v>0</v>
      </c>
      <c r="CZ8" s="138">
        <f>SUMIF('Memorial Day Regatta 5-28-22 Op'!$B$11:$B$27,$B8,'Memorial Day Regatta 5-28-22 Op'!$CE$11:$CE$27)</f>
        <v>1</v>
      </c>
      <c r="DA8" s="138">
        <f>SUMIF('Memorial Day Regatta 5-28-22 Op'!$B$11:$B$27,$B8,'Memorial Day Regatta 5-28-22 Op'!$CH$11:$CH$27)</f>
        <v>0</v>
      </c>
      <c r="DB8" s="138">
        <f>SUMIF('Memorial Day Regatta 5-28-22 Op'!$B$11:$B$27,$B8,'Memorial Day Regatta 5-28-22 Op'!$CK$11:$CK$27)</f>
        <v>0</v>
      </c>
      <c r="DC8" s="138">
        <f>SUMIF('Sunday Races 6-5-22'!$B$11:$B$28,$B8,'Sunday Races 6-5-22'!$BY$11:$BY$28)</f>
        <v>2</v>
      </c>
      <c r="DD8" s="138">
        <f>SUMIF('Sunday Races 6-5-22'!$B$11:$B$28,$B8,'Sunday Races 6-5-22'!$CB$11:$CB$28)</f>
        <v>4</v>
      </c>
      <c r="DE8" s="138">
        <f>SUMIF('Sunday Races 6-5-22'!$B$11:$B$28,$B8,'Sunday Races 6-5-22'!$CE$11:$CE$28)</f>
        <v>0</v>
      </c>
      <c r="DF8" s="138">
        <f>SUMIF('Sunday Races 6-5-22'!$B$11:$B$28,$B8,'Sunday Races 6-5-22'!$CH$11:$CH$28)</f>
        <v>0</v>
      </c>
      <c r="DG8" s="138">
        <f>SUMIF('Sunday Races 6-5-22'!$B$11:$B$28,$B8,'Sunday Races 6-5-22'!$CK$11:$CK$28)</f>
        <v>0</v>
      </c>
      <c r="DH8" s="138">
        <f>SUMIF('Sunday Races 6-12-22'!$B$11:$B$24,$B8,'Sunday Races 6-12-22'!$BY$11:$BY$24)</f>
        <v>0</v>
      </c>
      <c r="DI8" s="138">
        <f>SUMIF('Sunday Races 6-12-22'!$B$11:$B$24,$B8,'Sunday Races 6-12-22'!$CB$11:$CB$24)</f>
        <v>0</v>
      </c>
      <c r="DJ8" s="138">
        <f>SUMIF('Sunday Races 6-12-22'!$B$11:$B$24,$B8,'Sunday Races 6-12-22'!$CE$11:$CE$24)</f>
        <v>0</v>
      </c>
      <c r="DK8" s="138">
        <f>SUMIF('Sunday Races 6-12-22'!$B$11:$B$24,$B8,'Sunday Races 6-12-22'!$CH$11:$CH$24)</f>
        <v>0</v>
      </c>
      <c r="DL8" s="138">
        <f>SUMIF('Sunday Races 6-12-22'!$B$11:$B$24,$B8,'Sunday Races 6-12-22'!$CK$11:$CK$24)</f>
        <v>0</v>
      </c>
      <c r="DM8" s="138">
        <f>SUMIF('Saturday Races 6-18-22'!$B$11:$B$24,$B8,'Saturday Races 6-18-22'!$BY$11:$BY$24)</f>
        <v>5</v>
      </c>
      <c r="DN8" s="138">
        <f>SUMIF('Saturday Races 6-18-22'!$B$11:$B$24,$B8,'Saturday Races 6-18-22'!$CB$11:$CB$24)</f>
        <v>3</v>
      </c>
      <c r="DO8" s="138">
        <f>SUMIF('Saturday Races 6-18-22'!$B$11:$B$24,$B8,'Saturday Races 6-18-22'!$CE$11:$CE$24)</f>
        <v>3</v>
      </c>
      <c r="DP8" s="138">
        <f>SUMIF('Saturday Races 6-18-22'!$B$11:$B$24,$B8,'Saturday Races 6-18-22'!$CH$11:$CH$24)</f>
        <v>0</v>
      </c>
      <c r="DQ8" s="138">
        <f>SUMIF('Saturday Races 6-18-22'!$B$11:$B$24,$B8,'Saturday Races 6-18-22'!$CK$11:$CK$24)</f>
        <v>0</v>
      </c>
      <c r="DR8" s="138">
        <f>SUMIF('Caldwell Cup 6-25-22 FS'!$B$11:$B$25,$B8,'Caldwell Cup 6-25-22 FS'!$BY$11:$BY$25)</f>
        <v>3</v>
      </c>
      <c r="DS8" s="138">
        <f>SUMIF('Caldwell Cup 6-25-22 FS'!$B$11:$B$25,$B8,'Caldwell Cup 6-25-22 FS'!$CB$11:$CB$25)</f>
        <v>5</v>
      </c>
      <c r="DT8" s="138">
        <f>SUMIF('Caldwell Cup 6-25-22 FS'!$B$11:$B$25,$B8,'Caldwell Cup 6-25-22 FS'!$CE$11:$CE$25)</f>
        <v>6</v>
      </c>
      <c r="DU8" s="138">
        <f>SUMIF('Caldwell Cup 6-25-22 FS'!$B$11:$B$25,$B8,'Caldwell Cup 6-25-22 FS'!$CH$11:$CH$25)</f>
        <v>4</v>
      </c>
      <c r="DV8" s="138">
        <f>SUMIF('Caldwell Cup 6-25-22 FS'!$B$11:$B$25,$B8,'Caldwell Cup 6-25-22 FS'!$CK$11:$CK$25)</f>
        <v>0</v>
      </c>
      <c r="DW8" s="138">
        <f>SUMIF('Caldwell Cup 6-25-22 TH'!$B$11:$B$24,$B8,'Caldwell Cup 6-25-22 TH'!$BY$11:$BY$24)</f>
        <v>0</v>
      </c>
      <c r="DX8" s="138">
        <f>SUMIF('Caldwell Cup 6-25-22 TH'!$B$11:$B$24,$B8,'Caldwell Cup 6-25-22 TH'!$CB$11:$CB$24)</f>
        <v>0</v>
      </c>
      <c r="DY8" s="138">
        <f>SUMIF('Caldwell Cup 6-25-22 TH'!$B$11:$B$24,$B8,'Caldwell Cup 6-25-22 TH'!$CE$11:$CE$24)</f>
        <v>0</v>
      </c>
      <c r="DZ8" s="138">
        <f>SUMIF('Caldwell Cup 6-25-22 TH'!$B$11:$B$24,$B8,'Caldwell Cup 6-25-22 TH'!$CH$11:$CH$24)</f>
        <v>0</v>
      </c>
      <c r="EA8" s="138">
        <f>SUMIF('Caldwell Cup 6-25-22 TH'!$B$11:$B$24,$B8,'Caldwell Cup 6-25-22 TH'!$CK$11:$CK$24)</f>
        <v>0</v>
      </c>
      <c r="EB8" s="138">
        <f>SUMIF('Sunday Races 7-3-22'!$B$11:$B$25,$B8,'Sunday Races 7-3-22'!$BY$11:$BY$25)</f>
        <v>0</v>
      </c>
      <c r="EC8" s="138">
        <f>SUMIF('Sunday Races 7-3-22'!$B$11:$B$25,$B8,'Sunday Races 7-3-22'!$CB$11:$CB$25)</f>
        <v>0</v>
      </c>
      <c r="ED8" s="138">
        <f>SUMIF('Sunday Races 7-3-22'!$B$11:$B$25,$B8,'Sunday Races 7-3-22'!$CE$11:$CE$25)</f>
        <v>0</v>
      </c>
      <c r="EE8" s="138">
        <f>SUMIF('Sunday Races 7-3-22'!$B$11:$B$25,$B8,'Sunday Races 7-3-22'!$CH$11:$CH$25)</f>
        <v>0</v>
      </c>
      <c r="EF8" s="138">
        <f>SUMIF('Sunday Races 7-3-22'!$B$11:$B$25,$B8,'Sunday Races 7-3-22'!$CK$11:$CK$25)</f>
        <v>0</v>
      </c>
      <c r="EG8" s="138">
        <f>SUMIF('Sunday Races 7-31-22'!$B$11:$B$25,$B8,'Sunday Races 7-31-22'!$BY$11:$BY$25)</f>
        <v>0</v>
      </c>
      <c r="EH8" s="138">
        <f>SUMIF('Sunday Races 7-31-22'!$B$11:$B$25,$B8,'Sunday Races 7-31-22'!$CB$11:$CB$25)</f>
        <v>0</v>
      </c>
      <c r="EI8" s="138">
        <f>SUMIF('Sunday Races 7-31-22'!$B$11:$B$25,$B8,'Sunday Races 7-31-22'!$CE$11:$CE$25)</f>
        <v>0</v>
      </c>
      <c r="EJ8" s="138">
        <f>SUMIF('Sunday Races 7-31-22'!$B$11:$B$25,$B8,'Sunday Races 7-31-22'!$CH$11:$CH$25)</f>
        <v>0</v>
      </c>
      <c r="EK8" s="138">
        <f>SUMIF('Sunday Races 7-31-22'!$B$11:$B$25,$B8,'Sunday Races 7-31-22'!$CK$11:$CK$25)</f>
        <v>0</v>
      </c>
      <c r="EL8" s="138">
        <f>SUMIF('Sunday Races 8-14-22'!$B$11:$B$25,$B8,'Sunday Races 8-14-22'!$BY$11:$BY$25)</f>
        <v>0</v>
      </c>
      <c r="EM8" s="138">
        <f>SUMIF('Sunday Races 8-14-22'!$B$11:$B$25,$B8,'Sunday Races 8-14-22'!$CB$11:$CB$25)</f>
        <v>0</v>
      </c>
      <c r="EN8" s="138">
        <f>SUMIF('Sunday Races 8-14-22'!$B$11:$B$25,$B8,'Sunday Races 8-14-22'!$CE$11:$CE$25)</f>
        <v>0</v>
      </c>
      <c r="EO8" s="138">
        <f>SUMIF('Sunday Races 8-14-22'!$B$11:$B$25,$B8,'Sunday Races 8-14-22'!$CH$11:$CH$25)</f>
        <v>0</v>
      </c>
      <c r="EP8" s="138">
        <f>SUMIF('Sunday Races 8-14-22'!$B$11:$B$25,$B8,'Sunday Races 8-14-22'!$CK$11:$CK$25)</f>
        <v>0</v>
      </c>
      <c r="EQ8" s="138">
        <f>SUMIF('Saturday Races 8-20-22'!$B$11:$B$25,$B8,'Saturday Races 8-20-22'!$BY$11:$BY$25)</f>
        <v>0</v>
      </c>
      <c r="ER8" s="138">
        <f>SUMIF('Saturday Races 8-20-22'!$B$11:$B$25,$B8,'Saturday Races 8-20-22'!$CB$11:$CB$25)</f>
        <v>0</v>
      </c>
      <c r="ES8" s="138">
        <f>SUMIF('Saturday Races 8-20-22'!$B$11:$B$25,$B8,'Saturday Races 8-20-22'!$CE$11:$CE$25)</f>
        <v>0</v>
      </c>
      <c r="ET8" s="138">
        <f>SUMIF('Saturday Races 8-20-22'!$B$11:$B$25,$B8,'Saturday Races 8-20-22'!$CH$11:$CH$25)</f>
        <v>0</v>
      </c>
      <c r="EU8" s="138">
        <f>SUMIF('Saturday Races 8-20-22'!$B$11:$B$25,$B8,'Saturday Races 8-20-22'!$CK$11:$CK$25)</f>
        <v>0</v>
      </c>
      <c r="EV8" s="138">
        <f>SUMIF('Labor Day Regatta 9-3-22 FS'!$B$11:$B$30,$B8,'Labor Day Regatta 9-3-22 FS'!$BY$11:$BY$30)</f>
        <v>0</v>
      </c>
      <c r="EW8" s="138">
        <f>SUMIF('Labor Day Regatta 9-3-22 FS'!$B$11:$B$30,$B8,'Labor Day Regatta 9-3-22 FS'!$CB$11:$CB$30)</f>
        <v>0</v>
      </c>
      <c r="EX8" s="138">
        <f>SUMIF('Labor Day Regatta 9-3-22 FS'!$B$11:$B$30,$B8,'Labor Day Regatta 9-3-22 FS'!$CE$11:$CE$30)</f>
        <v>0</v>
      </c>
      <c r="EY8" s="138">
        <f>SUMIF('Labor Day Regatta 9-3-22 FS'!$B$11:$B$30,$B8,'Labor Day Regatta 9-3-22 FS'!$CH$11:$CH$30)</f>
        <v>0</v>
      </c>
      <c r="EZ8" s="138">
        <f>SUMIF('Labor Day Regatta 9-3-22 FS'!$B$11:$B$30,$B8,'Labor Day Regatta 9-3-22 FS'!$CK$11:$CK$30)</f>
        <v>0</v>
      </c>
      <c r="FA8" s="138">
        <f>SUMIF('Sunday Races 9-11-22'!$B$11:$B$20,$B8,'Sunday Races 9-11-22'!$BY$11:$BY$20)</f>
        <v>0</v>
      </c>
      <c r="FB8" s="138">
        <f>SUMIF('Sunday Races 9-11-22'!$B$11:$B$20,$B8,'Sunday Races 9-11-22'!$CB$11:$CB$20)</f>
        <v>0</v>
      </c>
      <c r="FC8" s="138">
        <f>SUMIF('Sunday Races 9-11-22'!$B$11:$B$20,$B8,'Sunday Races 9-11-22'!$CE$11:$CE$20)</f>
        <v>0</v>
      </c>
      <c r="FD8" s="138">
        <f>SUMIF('Sunday Races 9-11-22'!$B$11:$B$20,$B8,'Sunday Races 9-11-22'!$CH$11:$CH$20)</f>
        <v>0</v>
      </c>
      <c r="FE8" s="138">
        <f>SUMIF('Sunday Races 9-11-22'!$B$11:$B$20,$B8,'Sunday Races 9-11-22'!$CK$11:$CK$20)</f>
        <v>0</v>
      </c>
      <c r="FF8" s="138">
        <f>SUMIF('2022-09-17 Leukemia Cup FS'!$B$11:$B$26,$B8,'2022-09-17 Leukemia Cup FS'!$BY$11:$BY$26)</f>
        <v>1</v>
      </c>
      <c r="FG8" s="138">
        <f>SUMIF('2022-09-17 Leukemia Cup FS'!$B$11:$B$26,$B8,'2022-09-17 Leukemia Cup FS'!$CB$11:$CB$26)</f>
        <v>2</v>
      </c>
      <c r="FH8" s="138">
        <f>SUMIF('2022-09-17 Leukemia Cup FS'!$B$11:$B$26,$B8,'2022-09-17 Leukemia Cup FS'!$CE$11:$CE$26)</f>
        <v>0</v>
      </c>
      <c r="FI8" s="138">
        <f>SUMIF('2022-09-17 Leukemia Cup FS'!$B$11:$B$26,$B8,'2022-09-17 Leukemia Cup FS'!$CH$11:$CH$26)</f>
        <v>0</v>
      </c>
      <c r="FJ8" s="138">
        <f>SUMIF('2022-09-17 Leukemia Cup FS'!$B$11:$B$26,$B8,'2022-09-17 Leukemia Cup FS'!$CK$11:$CK$26)</f>
        <v>0</v>
      </c>
      <c r="FK8" s="138">
        <f>SUMIF('Smith-Berry LDR 9-24-22'!$B$11:$B$30,$B8,'Smith-Berry LDR 9-24-22'!$BY$11:$BY$30)</f>
        <v>0</v>
      </c>
      <c r="FL8" s="138">
        <f>SUMIF('Smith-Berry LDR 9-24-22'!$B$11:$B$30,$B8,'Smith-Berry LDR 9-24-22'!$CB$11:$CB$30)</f>
        <v>0</v>
      </c>
      <c r="FM8" s="138">
        <f>SUMIF('Smith-Berry LDR 9-24-22'!$B$11:$B$30,$B8,'Smith-Berry LDR 9-24-22'!$CE$11:$CE$30)</f>
        <v>0</v>
      </c>
      <c r="FN8" s="138">
        <f>SUMIF('Smith-Berry LDR 9-24-22'!$B$11:$B$30,$B8,'Smith-Berry LDR 9-24-22'!$CH$11:$CH$30)</f>
        <v>0</v>
      </c>
      <c r="FO8" s="138">
        <f>SUMIF('Smith-Berry LDR 9-24-22'!$B$11:$B$30,$B8,'Smith-Berry LDR 9-24-22'!$CK$11:$CK$30)</f>
        <v>0</v>
      </c>
      <c r="FP8" s="138">
        <f>SUMIF('Great Scot 10-1-22 Cham'!$B$11:$B$28,$B8,'Great Scot 10-1-22 Cham'!$BY$11:$BY$28)</f>
        <v>3</v>
      </c>
      <c r="FQ8" s="138">
        <f>SUMIF('Great Scot 10-1-22 Cham'!$B$11:$B$28,$B8,'Great Scot 10-1-22 Cham'!$CB$11:$CB$28)</f>
        <v>1</v>
      </c>
      <c r="FR8" s="138">
        <f>SUMIF('Great Scot 10-1-22 Cham'!$B$11:$B$28,$B8,'Great Scot 10-1-22 Cham'!$CE$11:$CE$28)</f>
        <v>1</v>
      </c>
      <c r="FS8" s="138">
        <f>SUMIF('Great Scot 10-1-22 Cham'!$B$11:$B$28,$B8,'Great Scot 10-1-22 Cham'!$CH$11:$CH$28)</f>
        <v>2</v>
      </c>
      <c r="FT8" s="138">
        <f>SUMIF('Great Scot 10-1-22 Cham'!$B$11:$B$28,$B8,'Great Scot 10-1-22 Cham'!$CK$11:$CK$28)</f>
        <v>9</v>
      </c>
      <c r="FU8" s="138">
        <f>SUMIF('Great Scot 10-1-22 Chal'!$B$11:$B$28,$B8,'Great Scot 10-1-22 Chal'!$BY$11:$BY$28)</f>
        <v>0</v>
      </c>
      <c r="FV8" s="138">
        <f>SUMIF('Great Scot 10-1-22 Chal'!$B$11:$B$28,$B8,'Great Scot 10-1-22 Chal'!$CB$11:$CB$28)</f>
        <v>0</v>
      </c>
      <c r="FW8" s="138">
        <f>SUMIF('Great Scot 10-1-22 Chal'!$B$11:$B$28,$B8,'Great Scot 10-1-22 Chal'!$CE$11:$CE$28)</f>
        <v>0</v>
      </c>
      <c r="FX8" s="138">
        <f>SUMIF('Great Scot 10-1-22 Chal'!$B$11:$B$28,$B8,'Great Scot 10-1-22 Chal'!$CH$11:$CH$28)</f>
        <v>0</v>
      </c>
      <c r="FY8" s="138">
        <f>SUMIF('Great Scot 10-1-22 Chal'!$B$11:$B$28,$B8,'Great Scot 10-1-22 Chal'!$CK$11:$CK$28)</f>
        <v>0</v>
      </c>
      <c r="FZ8" s="138">
        <f>SUMIF('Sunday Races 10-9-22'!$B$11:$B$21,$B8,'Sunday Races 10-9-22'!$BY$11:$BY$21)</f>
        <v>5</v>
      </c>
      <c r="GA8" s="138">
        <f>SUMIF('Sunday Races 10-9-22'!$B$11:$B$21,$B8,'Sunday Races 10-9-22'!$CB$11:$CB$21)</f>
        <v>1</v>
      </c>
      <c r="GB8" s="138">
        <f>SUMIF('Sunday Races 10-9-22'!$B$11:$B$21,$B8,'Sunday Races 10-9-22'!$CE$11:$CE$21)</f>
        <v>3</v>
      </c>
      <c r="GC8" s="138">
        <f>SUMIF('Sunday Races 10-9-22'!$B$11:$B$21,$B8,'Sunday Races 10-9-22'!$CH$11:$CH$21)</f>
        <v>0</v>
      </c>
      <c r="GD8" s="138">
        <f>SUMIF('Sunday Races 10-9-22'!$B$11:$B$21,$B8,'Sunday Races 10-9-22'!$CK$11:$CK$21)</f>
        <v>0</v>
      </c>
      <c r="GE8" s="138">
        <f>SUMIF('Sunday Races 10-23-22'!$B$11:$B$22,$B8,'Sunday Races 10-23-22'!$BY$11:$BY$22)</f>
        <v>2</v>
      </c>
      <c r="GF8" s="138">
        <f>SUMIF('Sunday Races 10-23-22'!$B$11:$B$22,$B8,'Sunday Races 10-23-22'!$CB$11:$CB$22)</f>
        <v>0</v>
      </c>
      <c r="GG8" s="138">
        <f>SUMIF('Sunday Races 10-23-22'!$B$11:$B$22,$B8,'Sunday Races 10-23-22'!$CE$11:$CE$22)</f>
        <v>0</v>
      </c>
      <c r="GH8" s="138">
        <f>SUMIF('Sunday Races 10-23-22'!$B$11:$B$22,$B8,'Sunday Races 10-23-22'!$CH$11:$CH$22)</f>
        <v>0</v>
      </c>
      <c r="GI8" s="138">
        <f>SUMIF('Sunday Races 10-23-22'!$B$11:$B$22,$B8,'Sunday Races 10-23-22'!$CK$11:$CK$22)</f>
        <v>0</v>
      </c>
      <c r="GJ8" s="138">
        <f>SUMIF('One Day Regatta 10-29-22 FS'!$B$11:$B$19,$B8,'One Day Regatta 10-29-22 FS'!$BY$11:$BY$19)</f>
        <v>3</v>
      </c>
      <c r="GK8" s="138">
        <f>SUMIF('One Day Regatta 10-29-22 FS'!$B$11:$B$19,$B8,'One Day Regatta 10-29-22 FS'!$CB$11:$CB$19)</f>
        <v>3</v>
      </c>
      <c r="GL8" s="138">
        <f>SUMIF('One Day Regatta 10-29-22 FS'!$B$11:$B$19,$B8,'One Day Regatta 10-29-22 FS'!$CE$11:$CE$19)</f>
        <v>3</v>
      </c>
      <c r="GM8" s="138">
        <f>SUMIF('One Day Regatta 10-29-22 FS'!$B$11:$B$19,$B8,'One Day Regatta 10-29-22 FS'!$CH$11:$CH$19)</f>
        <v>4</v>
      </c>
      <c r="GN8" s="138">
        <f>SUMIF('One Day Regatta 10-29-22 FS'!$B$11:$B$19,$B8,'One Day Regatta 10-29-22 FS'!$CK$11:$CK$19)</f>
        <v>0</v>
      </c>
      <c r="GO8" s="139"/>
      <c r="GP8" s="140"/>
      <c r="GQ8" s="141">
        <f t="shared" si="10"/>
        <v>9</v>
      </c>
      <c r="GR8" s="141">
        <f t="shared" si="10"/>
        <v>9</v>
      </c>
      <c r="GS8" s="141">
        <f t="shared" si="10"/>
        <v>8</v>
      </c>
      <c r="GT8" s="141">
        <f t="shared" si="10"/>
        <v>7</v>
      </c>
      <c r="GU8" s="141">
        <f t="shared" si="10"/>
        <v>6</v>
      </c>
      <c r="GV8" s="141">
        <f t="shared" si="10"/>
        <v>5</v>
      </c>
      <c r="GW8" s="141">
        <f t="shared" si="10"/>
        <v>5</v>
      </c>
      <c r="GX8" s="141">
        <f t="shared" si="10"/>
        <v>5</v>
      </c>
      <c r="GY8" s="141">
        <f t="shared" si="10"/>
        <v>4</v>
      </c>
      <c r="GZ8" s="141">
        <f t="shared" si="10"/>
        <v>4</v>
      </c>
      <c r="HA8" s="141">
        <f t="shared" si="11"/>
        <v>4</v>
      </c>
      <c r="HB8" s="141">
        <f t="shared" si="11"/>
        <v>4</v>
      </c>
      <c r="HC8" s="141">
        <f t="shared" si="11"/>
        <v>4</v>
      </c>
      <c r="HD8" s="141">
        <f t="shared" si="11"/>
        <v>4</v>
      </c>
      <c r="HE8" s="141">
        <f t="shared" si="11"/>
        <v>4</v>
      </c>
      <c r="HF8" s="141">
        <f t="shared" si="11"/>
        <v>3</v>
      </c>
      <c r="HG8" s="141">
        <f t="shared" si="11"/>
        <v>3</v>
      </c>
      <c r="HH8" s="141">
        <f t="shared" si="11"/>
        <v>3</v>
      </c>
      <c r="HI8" s="141">
        <f t="shared" si="11"/>
        <v>3</v>
      </c>
      <c r="HJ8" s="141">
        <f t="shared" si="11"/>
        <v>3</v>
      </c>
      <c r="HK8" s="141">
        <f t="shared" si="12"/>
        <v>3</v>
      </c>
      <c r="HL8" s="141">
        <f t="shared" si="12"/>
        <v>3</v>
      </c>
      <c r="HM8" s="141">
        <f t="shared" si="12"/>
        <v>3</v>
      </c>
      <c r="HN8" s="141">
        <f t="shared" si="12"/>
        <v>3</v>
      </c>
      <c r="HO8" s="141">
        <f t="shared" si="12"/>
        <v>3</v>
      </c>
      <c r="HP8" s="141">
        <f t="shared" si="12"/>
        <v>3</v>
      </c>
      <c r="HQ8" s="141">
        <f t="shared" si="12"/>
        <v>3</v>
      </c>
      <c r="HR8" s="141">
        <f t="shared" si="12"/>
        <v>3</v>
      </c>
      <c r="HS8" s="141">
        <f t="shared" si="12"/>
        <v>2</v>
      </c>
      <c r="HT8" s="141">
        <f t="shared" si="12"/>
        <v>2</v>
      </c>
      <c r="HU8" s="141">
        <f t="shared" si="13"/>
        <v>2</v>
      </c>
      <c r="HV8" s="141">
        <f t="shared" si="13"/>
        <v>2</v>
      </c>
      <c r="HW8" s="141">
        <f t="shared" si="13"/>
        <v>2</v>
      </c>
      <c r="HX8" s="141">
        <f t="shared" si="13"/>
        <v>2</v>
      </c>
      <c r="HY8" s="141">
        <f t="shared" si="13"/>
        <v>2</v>
      </c>
      <c r="HZ8" s="141">
        <f t="shared" si="13"/>
        <v>2</v>
      </c>
      <c r="IA8" s="141">
        <f t="shared" si="13"/>
        <v>2</v>
      </c>
      <c r="IB8" s="141">
        <f t="shared" si="13"/>
        <v>2</v>
      </c>
      <c r="IC8" s="141">
        <f t="shared" si="13"/>
        <v>1</v>
      </c>
      <c r="ID8" s="141">
        <f t="shared" si="13"/>
        <v>1</v>
      </c>
      <c r="IE8" s="141">
        <f t="shared" si="14"/>
        <v>1</v>
      </c>
      <c r="IF8" s="141">
        <f t="shared" si="14"/>
        <v>1</v>
      </c>
      <c r="IG8" s="141">
        <f t="shared" si="14"/>
        <v>1</v>
      </c>
      <c r="IH8" s="141">
        <f t="shared" si="14"/>
        <v>1</v>
      </c>
      <c r="II8" s="141">
        <f t="shared" si="14"/>
        <v>1</v>
      </c>
      <c r="IJ8" s="141">
        <f t="shared" si="14"/>
        <v>1</v>
      </c>
      <c r="IK8" s="141">
        <f t="shared" si="14"/>
        <v>1</v>
      </c>
      <c r="IL8" s="141">
        <f t="shared" si="14"/>
        <v>1</v>
      </c>
      <c r="IM8" s="141">
        <f t="shared" si="14"/>
        <v>1</v>
      </c>
      <c r="IN8" s="141">
        <f t="shared" si="14"/>
        <v>0</v>
      </c>
      <c r="IO8" s="141">
        <f t="shared" si="15"/>
        <v>0</v>
      </c>
      <c r="IP8" s="141">
        <f t="shared" si="15"/>
        <v>0</v>
      </c>
      <c r="IQ8" s="141">
        <f t="shared" si="15"/>
        <v>0</v>
      </c>
      <c r="IR8" s="141">
        <f t="shared" si="15"/>
        <v>0</v>
      </c>
      <c r="IS8" s="141">
        <f t="shared" si="15"/>
        <v>0</v>
      </c>
      <c r="IT8" s="141">
        <f t="shared" si="15"/>
        <v>0</v>
      </c>
      <c r="IU8" s="141">
        <f t="shared" si="15"/>
        <v>0</v>
      </c>
      <c r="IV8" s="141">
        <f t="shared" si="15"/>
        <v>0</v>
      </c>
      <c r="IW8" s="141">
        <f t="shared" si="15"/>
        <v>0</v>
      </c>
      <c r="IX8" s="141">
        <f t="shared" si="15"/>
        <v>0</v>
      </c>
      <c r="IY8" s="141">
        <f t="shared" si="16"/>
        <v>0</v>
      </c>
      <c r="IZ8" s="141">
        <f t="shared" si="16"/>
        <v>0</v>
      </c>
      <c r="JA8" s="141">
        <f t="shared" si="16"/>
        <v>0</v>
      </c>
      <c r="JB8" s="141">
        <f t="shared" si="16"/>
        <v>0</v>
      </c>
      <c r="JC8" s="141">
        <f t="shared" si="16"/>
        <v>0</v>
      </c>
      <c r="JD8" s="141">
        <f t="shared" si="16"/>
        <v>0</v>
      </c>
      <c r="JE8" s="141">
        <f t="shared" si="16"/>
        <v>0</v>
      </c>
      <c r="JF8" s="141">
        <f t="shared" si="16"/>
        <v>0</v>
      </c>
      <c r="JG8" s="141">
        <f t="shared" si="16"/>
        <v>0</v>
      </c>
      <c r="JH8" s="141">
        <f t="shared" si="16"/>
        <v>0</v>
      </c>
      <c r="JI8" s="141">
        <f t="shared" si="16"/>
        <v>0</v>
      </c>
      <c r="JJ8" s="141">
        <f t="shared" si="16"/>
        <v>0</v>
      </c>
      <c r="JK8" s="141">
        <f t="shared" si="16"/>
        <v>0</v>
      </c>
      <c r="JL8" s="141">
        <f t="shared" si="16"/>
        <v>0</v>
      </c>
      <c r="JM8" s="141">
        <f t="shared" si="16"/>
        <v>0</v>
      </c>
    </row>
    <row r="9" spans="1:273" ht="15" customHeight="1" x14ac:dyDescent="0.2">
      <c r="A9" s="134">
        <f t="shared" si="17"/>
        <v>6</v>
      </c>
      <c r="B9" s="142" t="s">
        <v>133</v>
      </c>
      <c r="C9" s="135">
        <f t="shared" si="6"/>
        <v>21</v>
      </c>
      <c r="D9" s="136">
        <f t="shared" si="7"/>
        <v>128</v>
      </c>
      <c r="E9" s="135">
        <f t="shared" si="8"/>
        <v>128</v>
      </c>
      <c r="F9" s="137">
        <f t="shared" si="9"/>
        <v>6.0952380952380952E-2</v>
      </c>
      <c r="G9" s="138">
        <f>SUMIF('Saturday Race 11-06-21'!$B$11:$B$21,$B9,'Saturday Race 11-06-21'!$BY$11:$BY$21)</f>
        <v>0</v>
      </c>
      <c r="H9" s="138">
        <f>SUMIF('Saturday Race 11-06-21'!$B$11:$B$21,$B9,'Saturday Race 11-06-21'!$CB$11:$CB$21)</f>
        <v>0</v>
      </c>
      <c r="I9" s="138">
        <f>SUMIF('Saturday Race 11-06-21'!$B$11:$B$21,$B9,'Saturday Race 11-06-21'!$CE$11:$CE$21)</f>
        <v>0</v>
      </c>
      <c r="J9" s="138">
        <f>SUMIF('Saturday Race 11-06-21'!$B$11:$B$21,$B9,'Saturday Race 11-06-21'!$CH$11:$CH$21)</f>
        <v>0</v>
      </c>
      <c r="K9" s="138">
        <f>SUMIF('Saturday Race 11-06-21'!$B$11:$B$21,$B9,'Saturday Race 11-06-21'!$CK$11:$CK$21)</f>
        <v>0</v>
      </c>
      <c r="L9" s="138">
        <f>SUMIF('Saturday Race 11-20-21'!$B$11:$B$24,$B9,'Saturday Race 11-20-21'!$BY$11:$BY$24)</f>
        <v>0</v>
      </c>
      <c r="M9" s="138">
        <f>SUMIF('Saturday Race 11-20-21'!$B$11:$B$24,$B9,'Saturday Race 11-20-21'!$CB$11:$CB$24)</f>
        <v>0</v>
      </c>
      <c r="N9" s="138">
        <f>SUMIF('Saturday Race 11-20-21'!$B$11:$B$24,$B9,'Saturday Race 11-20-21'!$CE$11:$CE$24)</f>
        <v>0</v>
      </c>
      <c r="O9" s="138">
        <f>SUMIF('Saturday Race 11-20-21'!$B$11:$B$24,$B9,'Saturday Race 11-20-21'!$CH$11:$CH$24)</f>
        <v>0</v>
      </c>
      <c r="P9" s="138">
        <f>SUMIF('Saturday Race 11-20-21'!$B$11:$B$24,$B9,'Saturday Race 11-20-21'!$CK$11:$CK$24)</f>
        <v>0</v>
      </c>
      <c r="Q9" s="138">
        <f>SUMIF('One Day 12-04-21 Scots'!$B$11:$B$25,$B9,'One Day 12-04-21 Scots'!$BY$11:$BY$25)</f>
        <v>0</v>
      </c>
      <c r="R9" s="138">
        <f>SUMIF('One Day 12-04-21 Scots'!$B$11:$B$25,$B9,'One Day 12-04-21 Scots'!$CB$11:$CB$25)</f>
        <v>0</v>
      </c>
      <c r="S9" s="138">
        <f>SUMIF('One Day 12-04-21 Scots'!$B$11:$B$25,$B9,'One Day 12-04-21 Scots'!$CE$11:$CE$25)</f>
        <v>0</v>
      </c>
      <c r="T9" s="138">
        <f>SUMIF('One Day 12-04-21 Scots'!$B$11:$B$25,$B9,'One Day 12-04-21 Scots'!$CH$11:$CH$25)</f>
        <v>0</v>
      </c>
      <c r="U9" s="138">
        <f>SUMIF('One Day 12-04-21 Scots'!$B$11:$B$25,$B9,'One Day 12-04-21 Scots'!$CK$11:$CK$25)</f>
        <v>0</v>
      </c>
      <c r="V9" s="138">
        <f>SUMIF('One Day 12-04-21 Thistles'!$B$11:$B$25,$B9,'One Day 12-04-21 Thistles'!$BY$11:$BY$25)</f>
        <v>0</v>
      </c>
      <c r="W9" s="138">
        <f>SUMIF('One Day 12-04-21 Thistles'!$B$11:$B$25,$B9,'One Day 12-04-21 Thistles'!$CB$11:$CB$25)</f>
        <v>0</v>
      </c>
      <c r="X9" s="138">
        <f>SUMIF('One Day 12-04-21 Thistles'!$B$11:$B$25,$B9,'One Day 12-04-21 Thistles'!$CE$11:$CE$25)</f>
        <v>0</v>
      </c>
      <c r="Y9" s="138">
        <f>SUMIF('One Day 12-04-21 Thistles'!$B$11:$B$25,$B9,'One Day 12-04-21 Thistles'!$CH$11:$CH$25)</f>
        <v>0</v>
      </c>
      <c r="Z9" s="138">
        <f>SUMIF('One Day 12-04-21 Thistles'!$B$11:$B$25,$B9,'One Day 12-04-21 Thistles'!$CK$11:$CK$25)</f>
        <v>0</v>
      </c>
      <c r="AA9" s="138">
        <f>SUMIF('Saturday Race 1-08-22'!$B$11:$B$20,$B9,'Saturday Race 1-08-22'!$BY$11:$BY$20)</f>
        <v>0</v>
      </c>
      <c r="AB9" s="138">
        <f>SUMIF('Saturday Race 1-08-22'!$B$11:$B$20,$B9,'Saturday Race 1-08-22'!$CB$11:$CB$20)</f>
        <v>0</v>
      </c>
      <c r="AC9" s="138">
        <f>SUMIF('Saturday Race 1-08-22'!$B$11:$B$20,$B9,'Saturday Race 1-08-22'!$CE$11:$CE$20)</f>
        <v>0</v>
      </c>
      <c r="AD9" s="138">
        <f>SUMIF('Saturday Race 1-08-22'!$B$11:$B$20,$B9,'Saturday Race 1-08-22'!$CH$11:$CH$20)</f>
        <v>0</v>
      </c>
      <c r="AE9" s="138">
        <f>SUMIF('Saturday Race 1-08-22'!$B$11:$B$20,$B9,'Saturday Race 1-08-22'!$CK$11:$CK$20)</f>
        <v>0</v>
      </c>
      <c r="AF9" s="138">
        <f>SUMIF('Saturday Race 1-22-22'!$B$11:$B$20,$B9,'Saturday Race 1-22-22'!$BY$11:$BY$20)</f>
        <v>0</v>
      </c>
      <c r="AG9" s="138">
        <f>SUMIF('Saturday Race 1-22-22'!$B$11:$B$20,$B9,'Saturday Race 1-22-22'!$CB$11:$CB$20)</f>
        <v>0</v>
      </c>
      <c r="AH9" s="138">
        <f>SUMIF('Saturday Race 1-22-22'!$B$11:$B$20,$B9,'Saturday Race 1-22-22'!$CE$11:$CE$20)</f>
        <v>0</v>
      </c>
      <c r="AI9" s="138">
        <f>SUMIF('Saturday Race 1-22-22'!$B$11:$B$20,$B9,'Saturday Race 1-22-22'!$CH$11:$CH$20)</f>
        <v>0</v>
      </c>
      <c r="AJ9" s="138">
        <f>SUMIF('Saturday Race 1-22-22'!$B$11:$B$20,$B9,'Saturday Race 1-22-22'!$CK$11:$CK$20)</f>
        <v>0</v>
      </c>
      <c r="AK9" s="138">
        <f>SUMIF('Sunday Race 2-6-22'!$B$11:$B$20,$B9,'Sunday Race 2-6-22'!$BY$11:$BY$20)</f>
        <v>0</v>
      </c>
      <c r="AL9" s="138">
        <f>SUMIF('Sunday Race 2-6-22'!$B$11:$B$20,$B9,'Sunday Race 2-6-22'!$CB$11:$CB$20)</f>
        <v>0</v>
      </c>
      <c r="AM9" s="138">
        <f>SUMIF('Sunday Race 2-6-22'!$B$11:$B$20,$B9,'Sunday Race 2-6-22'!$CE$11:$CE$20)</f>
        <v>0</v>
      </c>
      <c r="AN9" s="138">
        <f>SUMIF('Sunday Race 2-6-22'!$B$11:$B$20,$B9,'Sunday Race 2-6-22'!$CH$11:$CH$20)</f>
        <v>0</v>
      </c>
      <c r="AO9" s="138">
        <f>SUMIF('Sunday Race 2-6-22'!$B$11:$B$20,$B9,'Sunday Race 2-6-22'!$CK$11:$CK$20)</f>
        <v>0</v>
      </c>
      <c r="AP9" s="138">
        <f>SUMIF('Chili One Day 2-12-22 Scots'!$B$11:$B$25,$B9,'Chili One Day 2-12-22 Scots'!$BY$11:$BY$25)</f>
        <v>7</v>
      </c>
      <c r="AQ9" s="138">
        <f>SUMIF('Chili One Day 2-12-22 Scots'!$B$11:$B$25,$B9,'Chili One Day 2-12-22 Scots'!$CB$11:$CB$25)</f>
        <v>4</v>
      </c>
      <c r="AR9" s="138">
        <f>SUMIF('Chili One Day 2-12-22 Scots'!$B$11:$B$25,$B9,'Chili One Day 2-12-22 Scots'!$CE$11:$CE$25)</f>
        <v>9</v>
      </c>
      <c r="AS9" s="138">
        <f>SUMIF('Chili One Day 2-12-22 Scots'!$B$11:$B$25,$B9,'Chili One Day 2-12-22 Scots'!$CH$11:$CH$25)</f>
        <v>0</v>
      </c>
      <c r="AT9" s="138">
        <f>SUMIF('Chili One Day 2-12-22 Scots'!$B$11:$B$25,$B9,'Chili One Day 2-12-22 Scots'!$CK$11:$CK$25)</f>
        <v>0</v>
      </c>
      <c r="AU9" s="138">
        <f>SUMIF('Chili One Day 2-12-22 Thistles'!$B$11:$B$25,$B9,'Chili One Day 2-12-22 Thistles'!$BY$11:$BY$25)</f>
        <v>0</v>
      </c>
      <c r="AV9" s="138">
        <f>SUMIF('Chili One Day 2-12-22 Thistles'!$B$11:$B$25,$B9,'Chili One Day 2-12-22 Thistles'!$CB$11:$CB$25)</f>
        <v>0</v>
      </c>
      <c r="AW9" s="138">
        <f>SUMIF('Chili One Day 2-12-22 Thistles'!$B$11:$B$25,$B9,'Chili One Day 2-12-22 Thistles'!$CE$11:$CE$25)</f>
        <v>0</v>
      </c>
      <c r="AX9" s="138">
        <f>SUMIF('Chili One Day 2-12-22 Thistles'!$B$11:$B$25,$B9,'Chili One Day 2-12-22 Thistles'!$CH$11:$CH$25)</f>
        <v>0</v>
      </c>
      <c r="AY9" s="138">
        <f>SUMIF('Chili One Day 2-12-22 Thistles'!$B$11:$B$25,$B9,'Chili One Day 2-12-22 Thistles'!$CK$11:$CK$25)</f>
        <v>0</v>
      </c>
      <c r="AZ9" s="138">
        <f>SUMIF('Sunday Race 2-20-22'!$B$11:$B$26,$B9,'Sunday Race 2-20-22'!$BY$11:$BY$26)</f>
        <v>4</v>
      </c>
      <c r="BA9" s="138">
        <f>SUMIF('Sunday Race 2-20-22'!$B$11:$B$26,$B9,'Sunday Race 2-20-22'!$CB$11:$CB$26)</f>
        <v>3</v>
      </c>
      <c r="BB9" s="138">
        <f>SUMIF('Sunday Race 2-20-22'!$B$11:$B$26,$B9,'Sunday Race 2-20-22'!$CE$11:$CE$26)</f>
        <v>0</v>
      </c>
      <c r="BC9" s="138">
        <f>SUMIF('Sunday Race 2-20-22'!$B$11:$B$26,$B9,'Sunday Race 2-20-22'!$CH$11:$CH$26)</f>
        <v>0</v>
      </c>
      <c r="BD9" s="138">
        <f>SUMIF('Sunday Race 2-20-22'!$B$11:$B$26,$B9,'Sunday Race 2-20-22'!$CK$11:$CK$26)</f>
        <v>0</v>
      </c>
      <c r="BE9" s="138">
        <f>SUMIF('Sunday Race 2-27-22'!$B$11:$B$20,$B9,'Sunday Race 2-27-22'!$BY$11:$BY$20)</f>
        <v>0</v>
      </c>
      <c r="BF9" s="138">
        <f>SUMIF('Sunday Race 2-27-22'!$B$11:$B$20,$B9,'Sunday Race 2-27-22'!$CB$11:$CB$20)</f>
        <v>0</v>
      </c>
      <c r="BG9" s="138">
        <f>SUMIF('Sunday Race 2-27-22'!$B$11:$B$20,$B9,'Sunday Race 2-27-22'!$CE$11:$CE$20)</f>
        <v>0</v>
      </c>
      <c r="BH9" s="138">
        <f>SUMIF('Sunday Race 2-27-22'!$B$11:$B$20,$B9,'Sunday Race 2-27-22'!$CH$11:$CH$20)</f>
        <v>0</v>
      </c>
      <c r="BI9" s="138">
        <f>SUMIF('Sunday Race 2-27-22'!$B$11:$B$20,$B9,'Sunday Race 2-27-22'!$CK$11:$CK$20)</f>
        <v>0</v>
      </c>
      <c r="BJ9" s="138">
        <f>SUMIF('Ironman One Day 3-5-22 FS'!$B$11:$B$26,$B9,'Ironman One Day 3-5-22 FS'!$BY$11:$BY$26)</f>
        <v>0</v>
      </c>
      <c r="BK9" s="138">
        <f>SUMIF('Ironman One Day 3-5-22 FS'!$B$11:$B$26,$B9,'Ironman One Day 3-5-22 FS'!$CB$11:$CB$26)</f>
        <v>0</v>
      </c>
      <c r="BL9" s="138">
        <f>SUMIF('Ironman One Day 3-5-22 FS'!$B$11:$B$26,$B9,'Ironman One Day 3-5-22 FS'!$CE$11:$CE$26)</f>
        <v>0</v>
      </c>
      <c r="BM9" s="138">
        <f>SUMIF('Ironman One Day 3-5-22 FS'!$B$11:$B$26,$B9,'Ironman One Day 3-5-22 FS'!$CH$11:$CH$26)</f>
        <v>0</v>
      </c>
      <c r="BN9" s="138">
        <f>SUMIF('Ironman One Day 3-5-22 FS'!$B$11:$B$26,$B9,'Ironman One Day 3-5-22 FS'!$CK$11:$CK$26)</f>
        <v>0</v>
      </c>
      <c r="BO9" s="138">
        <f>SUMIF('Sunday Race 3-13-22'!$B$11:$B$25,$B9,'Sunday Race 3-13-22'!$BY$11:$BY$25)</f>
        <v>0</v>
      </c>
      <c r="BP9" s="138">
        <f>SUMIF('Sunday Race 3-13-22'!$B$11:$B$25,$B9,'Sunday Race 3-13-22'!$CB$11:$CB$25)</f>
        <v>0</v>
      </c>
      <c r="BQ9" s="138">
        <f>SUMIF('Sunday Race 3-13-22'!$B$11:$B$25,$B9,'Sunday Race 3-13-22'!$CE$11:$CE$25)</f>
        <v>0</v>
      </c>
      <c r="BR9" s="138">
        <f>SUMIF('Sunday Race 3-13-22'!$B$11:$B$25,$B9,'Sunday Race 3-13-22'!$CH$11:$CH$25)</f>
        <v>0</v>
      </c>
      <c r="BS9" s="138">
        <f>SUMIF('Sunday Race 3-13-22'!$B$11:$B$25,$B9,'Sunday Race 3-13-22'!$CK$11:$CK$25)</f>
        <v>0</v>
      </c>
      <c r="BT9" s="138">
        <f>SUMIF('Saturday Race 3-19-22'!$B$11:$B$18,$B9,'Saturday Race 3-19-22'!$BY$11:$BY$18)</f>
        <v>0</v>
      </c>
      <c r="BU9" s="138">
        <f>SUMIF('Saturday Race 3-19-22'!$B$11:$B$18,$B9,'Saturday Race 3-19-22'!$CB$11:$CB$18)</f>
        <v>0</v>
      </c>
      <c r="BV9" s="138">
        <f>SUMIF('Saturday Race 3-19-22'!$B$11:$B$18,$B9,'Saturday Race 3-19-22'!$CE$11:$CE$18)</f>
        <v>0</v>
      </c>
      <c r="BW9" s="138">
        <f>SUMIF('Saturday Race 3-19-22'!$B$11:$B$18,$B9,'Saturday Race 3-19-22'!$CH$11:$CH$18)</f>
        <v>0</v>
      </c>
      <c r="BX9" s="138">
        <f>SUMIF('Saturday Race 3-19-22'!$B$11:$B$18,$B9,'Saturday Race 3-19-22'!$CK$11:$CK$18)</f>
        <v>0</v>
      </c>
      <c r="BY9" s="138">
        <f>SUMIF('Sunday Races 4-10-22'!$B$11:$B$26,$B9,'Sunday Races 4-10-22'!$BY$11:$BY$26)</f>
        <v>0</v>
      </c>
      <c r="BZ9" s="138">
        <f>SUMIF('Sunday Races 4-10-22'!$B$11:$B$26,$B9,'Sunday Races 4-10-22'!$CB$11:$CB$26)</f>
        <v>0</v>
      </c>
      <c r="CA9" s="138">
        <f>SUMIF('Sunday Races 4-10-22'!$B$11:$B$26,$B9,'Sunday Races 4-10-22'!$CE$11:$CE$26)</f>
        <v>0</v>
      </c>
      <c r="CB9" s="138">
        <f>SUMIF('Sunday Races 4-10-22'!$B$11:$B$26,$B9,'Sunday Races 4-10-22'!$CH$11:$CH$26)</f>
        <v>0</v>
      </c>
      <c r="CC9" s="138">
        <f>SUMIF('Sunday Races 4-10-22'!$B$11:$B$26,$B9,'Sunday Races 4-10-22'!$CK$11:$CK$26)</f>
        <v>0</v>
      </c>
      <c r="CD9" s="138">
        <f>SUMIF('Easter One Day 4-16-22 FS'!$B$11:$B$26,$B9,'Easter One Day 4-16-22 FS'!$BY$11:$BY$26)</f>
        <v>0</v>
      </c>
      <c r="CE9" s="138">
        <f>SUMIF('Easter One Day 4-16-22 FS'!$B$11:$B$26,$B9,'Easter One Day 4-16-22 FS'!$CB$11:$CB$26)</f>
        <v>0</v>
      </c>
      <c r="CF9" s="138">
        <f>SUMIF('Easter One Day 4-16-22 FS'!$B$11:$B$26,$B9,'Easter One Day 4-16-22 FS'!$CE$11:$CE$26)</f>
        <v>0</v>
      </c>
      <c r="CG9" s="138">
        <f>SUMIF('Easter One Day 4-16-22 FS'!$B$11:$B$26,$B9,'Easter One Day 4-16-22 FS'!$CH$11:$CH$26)</f>
        <v>0</v>
      </c>
      <c r="CH9" s="138">
        <f>SUMIF('Easter One Day 4-16-22 FS'!$B$11:$B$26,$B9,'Easter One Day 4-16-22 FS'!$CK$11:$CK$26)</f>
        <v>0</v>
      </c>
      <c r="CI9" s="138">
        <f>SUMIF('Easter One Day 4-16-22 TH'!$B$11:$B$15,$B9,'Easter One Day 4-16-22 TH'!$BY$11:$BY$15)</f>
        <v>0</v>
      </c>
      <c r="CJ9" s="138">
        <f>SUMIF('Easter One Day 4-16-22 TH'!$B$11:$B$15,$B9,'Easter One Day 4-16-22 TH'!$CB$11:$CB$15)</f>
        <v>0</v>
      </c>
      <c r="CK9" s="138">
        <f>SUMIF('Easter One Day 4-16-22 TH'!$B$11:$B$15,$B9,'Easter One Day 4-16-22 TH'!$CE$11:$CE$15)</f>
        <v>0</v>
      </c>
      <c r="CL9" s="138">
        <f>SUMIF('Easter One Day 4-16-22 TH'!$B$11:$B$15,$B9,'Easter One Day 4-16-22 TH'!$CH$11:$CH$15)</f>
        <v>0</v>
      </c>
      <c r="CM9" s="138">
        <f>SUMIF('Easter One Day 4-16-22 TH'!$B$11:$B$15,$B9,'Easter One Day 4-16-22 TH'!$CK$11:$CK$15)</f>
        <v>0</v>
      </c>
      <c r="CN9" s="138">
        <f>SUMIF('Sunday Races 5-1-22'!$B$11:$B$28,$B9,'Sunday Races 5-1-22'!$BY$11:$BY$28)</f>
        <v>0</v>
      </c>
      <c r="CO9" s="138">
        <f>SUMIF('Sunday Races 5-1-22'!$B$11:$B$28,$B9,'Sunday Races 5-1-22'!$CB$11:$CB$28)</f>
        <v>0</v>
      </c>
      <c r="CP9" s="138">
        <f>SUMIF('Sunday Races 5-1-22'!$B$11:$B$28,$B9,'Sunday Races 5-1-22'!$CE$11:$CE$28)</f>
        <v>0</v>
      </c>
      <c r="CQ9" s="138">
        <f>SUMIF('Sunday Races 5-1-22'!$B$11:$B$28,$B9,'Sunday Races 5-1-22'!$CH$11:$CH$28)</f>
        <v>0</v>
      </c>
      <c r="CR9" s="138">
        <f>SUMIF('Sunday Races 5-1-22'!$B$11:$B$28,$B9,'Sunday Races 5-1-22'!$CK$11:$CK$28)</f>
        <v>0</v>
      </c>
      <c r="CS9" s="138">
        <f>SUMIF('Long Distance Race 5-7-22'!$B$11:$B$27,$B9,'Long Distance Race 5-7-22'!$BY$11:$BY$27)</f>
        <v>0</v>
      </c>
      <c r="CT9" s="138">
        <f>SUMIF('Long Distance Race 5-7-22'!$B$11:$B$27,$B9,'Long Distance Race 5-7-22'!$CB$11:$CB$27)</f>
        <v>0</v>
      </c>
      <c r="CU9" s="138">
        <f>SUMIF('Long Distance Race 5-7-22'!$B$11:$B$27,$B9,'Long Distance Race 5-7-22'!$CE$11:$CE$27)</f>
        <v>0</v>
      </c>
      <c r="CV9" s="138">
        <f>SUMIF('Long Distance Race 5-7-22'!$B$11:$B$27,$B9,'Long Distance Race 5-7-22'!$CH$11:$CH$27)</f>
        <v>0</v>
      </c>
      <c r="CW9" s="138">
        <f>SUMIF('Long Distance Race 5-7-22'!$B$11:$B$27,$B9,'Long Distance Race 5-7-22'!$CK$11:$CK$27)</f>
        <v>0</v>
      </c>
      <c r="CX9" s="138">
        <f>SUMIF('Memorial Day Regatta 5-28-22 Op'!$B$11:$B$27,$B9,'Memorial Day Regatta 5-28-22 Op'!$BY$11:$BY$27)</f>
        <v>0</v>
      </c>
      <c r="CY9" s="138">
        <f>SUMIF('Memorial Day Regatta 5-28-22 Op'!$B$11:$B$27,$B9,'Memorial Day Regatta 5-28-22 Op'!$CB$11:$CB$27)</f>
        <v>0</v>
      </c>
      <c r="CZ9" s="138">
        <f>SUMIF('Memorial Day Regatta 5-28-22 Op'!$B$11:$B$27,$B9,'Memorial Day Regatta 5-28-22 Op'!$CE$11:$CE$27)</f>
        <v>0</v>
      </c>
      <c r="DA9" s="138">
        <f>SUMIF('Memorial Day Regatta 5-28-22 Op'!$B$11:$B$27,$B9,'Memorial Day Regatta 5-28-22 Op'!$CH$11:$CH$27)</f>
        <v>0</v>
      </c>
      <c r="DB9" s="138">
        <f>SUMIF('Memorial Day Regatta 5-28-22 Op'!$B$11:$B$27,$B9,'Memorial Day Regatta 5-28-22 Op'!$CK$11:$CK$27)</f>
        <v>0</v>
      </c>
      <c r="DC9" s="138">
        <f>SUMIF('Sunday Races 6-5-22'!$B$11:$B$28,$B9,'Sunday Races 6-5-22'!$BY$11:$BY$28)</f>
        <v>0</v>
      </c>
      <c r="DD9" s="138">
        <f>SUMIF('Sunday Races 6-5-22'!$B$11:$B$28,$B9,'Sunday Races 6-5-22'!$CB$11:$CB$28)</f>
        <v>0</v>
      </c>
      <c r="DE9" s="138">
        <f>SUMIF('Sunday Races 6-5-22'!$B$11:$B$28,$B9,'Sunday Races 6-5-22'!$CE$11:$CE$28)</f>
        <v>0</v>
      </c>
      <c r="DF9" s="138">
        <f>SUMIF('Sunday Races 6-5-22'!$B$11:$B$28,$B9,'Sunday Races 6-5-22'!$CH$11:$CH$28)</f>
        <v>0</v>
      </c>
      <c r="DG9" s="138">
        <f>SUMIF('Sunday Races 6-5-22'!$B$11:$B$28,$B9,'Sunday Races 6-5-22'!$CK$11:$CK$28)</f>
        <v>0</v>
      </c>
      <c r="DH9" s="138">
        <f>SUMIF('Sunday Races 6-12-22'!$B$11:$B$24,$B9,'Sunday Races 6-12-22'!$BY$11:$BY$24)</f>
        <v>0</v>
      </c>
      <c r="DI9" s="138">
        <f>SUMIF('Sunday Races 6-12-22'!$B$11:$B$24,$B9,'Sunday Races 6-12-22'!$CB$11:$CB$24)</f>
        <v>0</v>
      </c>
      <c r="DJ9" s="138">
        <f>SUMIF('Sunday Races 6-12-22'!$B$11:$B$24,$B9,'Sunday Races 6-12-22'!$CE$11:$CE$24)</f>
        <v>0</v>
      </c>
      <c r="DK9" s="138">
        <f>SUMIF('Sunday Races 6-12-22'!$B$11:$B$24,$B9,'Sunday Races 6-12-22'!$CH$11:$CH$24)</f>
        <v>0</v>
      </c>
      <c r="DL9" s="138">
        <f>SUMIF('Sunday Races 6-12-22'!$B$11:$B$24,$B9,'Sunday Races 6-12-22'!$CK$11:$CK$24)</f>
        <v>0</v>
      </c>
      <c r="DM9" s="138">
        <f>SUMIF('Saturday Races 6-18-22'!$B$11:$B$24,$B9,'Saturday Races 6-18-22'!$BY$11:$BY$24)</f>
        <v>0</v>
      </c>
      <c r="DN9" s="138">
        <f>SUMIF('Saturday Races 6-18-22'!$B$11:$B$24,$B9,'Saturday Races 6-18-22'!$CB$11:$CB$24)</f>
        <v>0</v>
      </c>
      <c r="DO9" s="138">
        <f>SUMIF('Saturday Races 6-18-22'!$B$11:$B$24,$B9,'Saturday Races 6-18-22'!$CE$11:$CE$24)</f>
        <v>0</v>
      </c>
      <c r="DP9" s="138">
        <f>SUMIF('Saturday Races 6-18-22'!$B$11:$B$24,$B9,'Saturday Races 6-18-22'!$CH$11:$CH$24)</f>
        <v>0</v>
      </c>
      <c r="DQ9" s="138">
        <f>SUMIF('Saturday Races 6-18-22'!$B$11:$B$24,$B9,'Saturday Races 6-18-22'!$CK$11:$CK$24)</f>
        <v>0</v>
      </c>
      <c r="DR9" s="138">
        <f>SUMIF('Caldwell Cup 6-25-22 FS'!$B$11:$B$25,$B9,'Caldwell Cup 6-25-22 FS'!$BY$11:$BY$25)</f>
        <v>0</v>
      </c>
      <c r="DS9" s="138">
        <f>SUMIF('Caldwell Cup 6-25-22 FS'!$B$11:$B$25,$B9,'Caldwell Cup 6-25-22 FS'!$CB$11:$CB$25)</f>
        <v>0</v>
      </c>
      <c r="DT9" s="138">
        <f>SUMIF('Caldwell Cup 6-25-22 FS'!$B$11:$B$25,$B9,'Caldwell Cup 6-25-22 FS'!$CE$11:$CE$25)</f>
        <v>0</v>
      </c>
      <c r="DU9" s="138">
        <f>SUMIF('Caldwell Cup 6-25-22 FS'!$B$11:$B$25,$B9,'Caldwell Cup 6-25-22 FS'!$CH$11:$CH$25)</f>
        <v>0</v>
      </c>
      <c r="DV9" s="138">
        <f>SUMIF('Caldwell Cup 6-25-22 FS'!$B$11:$B$25,$B9,'Caldwell Cup 6-25-22 FS'!$CK$11:$CK$25)</f>
        <v>0</v>
      </c>
      <c r="DW9" s="138">
        <f>SUMIF('Caldwell Cup 6-25-22 TH'!$B$11:$B$24,$B9,'Caldwell Cup 6-25-22 TH'!$BY$11:$BY$24)</f>
        <v>0</v>
      </c>
      <c r="DX9" s="138">
        <f>SUMIF('Caldwell Cup 6-25-22 TH'!$B$11:$B$24,$B9,'Caldwell Cup 6-25-22 TH'!$CB$11:$CB$24)</f>
        <v>0</v>
      </c>
      <c r="DY9" s="138">
        <f>SUMIF('Caldwell Cup 6-25-22 TH'!$B$11:$B$24,$B9,'Caldwell Cup 6-25-22 TH'!$CE$11:$CE$24)</f>
        <v>0</v>
      </c>
      <c r="DZ9" s="138">
        <f>SUMIF('Caldwell Cup 6-25-22 TH'!$B$11:$B$24,$B9,'Caldwell Cup 6-25-22 TH'!$CH$11:$CH$24)</f>
        <v>0</v>
      </c>
      <c r="EA9" s="138">
        <f>SUMIF('Caldwell Cup 6-25-22 TH'!$B$11:$B$24,$B9,'Caldwell Cup 6-25-22 TH'!$CK$11:$CK$24)</f>
        <v>0</v>
      </c>
      <c r="EB9" s="138">
        <f>SUMIF('Sunday Races 7-3-22'!$B$11:$B$25,$B9,'Sunday Races 7-3-22'!$BY$11:$BY$25)</f>
        <v>0</v>
      </c>
      <c r="EC9" s="138">
        <f>SUMIF('Sunday Races 7-3-22'!$B$11:$B$25,$B9,'Sunday Races 7-3-22'!$CB$11:$CB$25)</f>
        <v>0</v>
      </c>
      <c r="ED9" s="138">
        <f>SUMIF('Sunday Races 7-3-22'!$B$11:$B$25,$B9,'Sunday Races 7-3-22'!$CE$11:$CE$25)</f>
        <v>0</v>
      </c>
      <c r="EE9" s="138">
        <f>SUMIF('Sunday Races 7-3-22'!$B$11:$B$25,$B9,'Sunday Races 7-3-22'!$CH$11:$CH$25)</f>
        <v>0</v>
      </c>
      <c r="EF9" s="138">
        <f>SUMIF('Sunday Races 7-3-22'!$B$11:$B$25,$B9,'Sunday Races 7-3-22'!$CK$11:$CK$25)</f>
        <v>0</v>
      </c>
      <c r="EG9" s="138">
        <f>SUMIF('Sunday Races 7-31-22'!$B$11:$B$25,$B9,'Sunday Races 7-31-22'!$BY$11:$BY$25)</f>
        <v>7</v>
      </c>
      <c r="EH9" s="138">
        <f>SUMIF('Sunday Races 7-31-22'!$B$11:$B$25,$B9,'Sunday Races 7-31-22'!$CB$11:$CB$25)</f>
        <v>7</v>
      </c>
      <c r="EI9" s="138">
        <f>SUMIF('Sunday Races 7-31-22'!$B$11:$B$25,$B9,'Sunday Races 7-31-22'!$CE$11:$CE$25)</f>
        <v>8</v>
      </c>
      <c r="EJ9" s="138">
        <f>SUMIF('Sunday Races 7-31-22'!$B$11:$B$25,$B9,'Sunday Races 7-31-22'!$CH$11:$CH$25)</f>
        <v>0</v>
      </c>
      <c r="EK9" s="138">
        <f>SUMIF('Sunday Races 7-31-22'!$B$11:$B$25,$B9,'Sunday Races 7-31-22'!$CK$11:$CK$25)</f>
        <v>0</v>
      </c>
      <c r="EL9" s="138">
        <f>SUMIF('Sunday Races 8-14-22'!$B$11:$B$25,$B9,'Sunday Races 8-14-22'!$BY$11:$BY$25)</f>
        <v>0</v>
      </c>
      <c r="EM9" s="138">
        <f>SUMIF('Sunday Races 8-14-22'!$B$11:$B$25,$B9,'Sunday Races 8-14-22'!$CB$11:$CB$25)</f>
        <v>0</v>
      </c>
      <c r="EN9" s="138">
        <f>SUMIF('Sunday Races 8-14-22'!$B$11:$B$25,$B9,'Sunday Races 8-14-22'!$CE$11:$CE$25)</f>
        <v>0</v>
      </c>
      <c r="EO9" s="138">
        <f>SUMIF('Sunday Races 8-14-22'!$B$11:$B$25,$B9,'Sunday Races 8-14-22'!$CH$11:$CH$25)</f>
        <v>0</v>
      </c>
      <c r="EP9" s="138">
        <f>SUMIF('Sunday Races 8-14-22'!$B$11:$B$25,$B9,'Sunday Races 8-14-22'!$CK$11:$CK$25)</f>
        <v>0</v>
      </c>
      <c r="EQ9" s="138">
        <f>SUMIF('Saturday Races 8-20-22'!$B$11:$B$25,$B9,'Saturday Races 8-20-22'!$BY$11:$BY$25)</f>
        <v>0</v>
      </c>
      <c r="ER9" s="138">
        <f>SUMIF('Saturday Races 8-20-22'!$B$11:$B$25,$B9,'Saturday Races 8-20-22'!$CB$11:$CB$25)</f>
        <v>0</v>
      </c>
      <c r="ES9" s="138">
        <f>SUMIF('Saturday Races 8-20-22'!$B$11:$B$25,$B9,'Saturday Races 8-20-22'!$CE$11:$CE$25)</f>
        <v>0</v>
      </c>
      <c r="ET9" s="138">
        <f>SUMIF('Saturday Races 8-20-22'!$B$11:$B$25,$B9,'Saturday Races 8-20-22'!$CH$11:$CH$25)</f>
        <v>0</v>
      </c>
      <c r="EU9" s="138">
        <f>SUMIF('Saturday Races 8-20-22'!$B$11:$B$25,$B9,'Saturday Races 8-20-22'!$CK$11:$CK$25)</f>
        <v>0</v>
      </c>
      <c r="EV9" s="138">
        <f>SUMIF('Labor Day Regatta 9-3-22 FS'!$B$11:$B$30,$B9,'Labor Day Regatta 9-3-22 FS'!$BY$11:$BY$30)</f>
        <v>0</v>
      </c>
      <c r="EW9" s="138">
        <f>SUMIF('Labor Day Regatta 9-3-22 FS'!$B$11:$B$30,$B9,'Labor Day Regatta 9-3-22 FS'!$CB$11:$CB$30)</f>
        <v>0</v>
      </c>
      <c r="EX9" s="138">
        <f>SUMIF('Labor Day Regatta 9-3-22 FS'!$B$11:$B$30,$B9,'Labor Day Regatta 9-3-22 FS'!$CE$11:$CE$30)</f>
        <v>0</v>
      </c>
      <c r="EY9" s="138">
        <f>SUMIF('Labor Day Regatta 9-3-22 FS'!$B$11:$B$30,$B9,'Labor Day Regatta 9-3-22 FS'!$CH$11:$CH$30)</f>
        <v>0</v>
      </c>
      <c r="EZ9" s="138">
        <f>SUMIF('Labor Day Regatta 9-3-22 FS'!$B$11:$B$30,$B9,'Labor Day Regatta 9-3-22 FS'!$CK$11:$CK$30)</f>
        <v>0</v>
      </c>
      <c r="FA9" s="138">
        <f>SUMIF('Sunday Races 9-11-22'!$B$11:$B$20,$B9,'Sunday Races 9-11-22'!$BY$11:$BY$20)</f>
        <v>2</v>
      </c>
      <c r="FB9" s="138">
        <f>SUMIF('Sunday Races 9-11-22'!$B$11:$B$20,$B9,'Sunday Races 9-11-22'!$CB$11:$CB$20)</f>
        <v>4</v>
      </c>
      <c r="FC9" s="138">
        <f>SUMIF('Sunday Races 9-11-22'!$B$11:$B$20,$B9,'Sunday Races 9-11-22'!$CE$11:$CE$20)</f>
        <v>0</v>
      </c>
      <c r="FD9" s="138">
        <f>SUMIF('Sunday Races 9-11-22'!$B$11:$B$20,$B9,'Sunday Races 9-11-22'!$CH$11:$CH$20)</f>
        <v>0</v>
      </c>
      <c r="FE9" s="138">
        <f>SUMIF('Sunday Races 9-11-22'!$B$11:$B$20,$B9,'Sunday Races 9-11-22'!$CK$11:$CK$20)</f>
        <v>0</v>
      </c>
      <c r="FF9" s="138">
        <f>SUMIF('2022-09-17 Leukemia Cup FS'!$B$11:$B$26,$B9,'2022-09-17 Leukemia Cup FS'!$BY$11:$BY$26)</f>
        <v>8</v>
      </c>
      <c r="FG9" s="138">
        <f>SUMIF('2022-09-17 Leukemia Cup FS'!$B$11:$B$26,$B9,'2022-09-17 Leukemia Cup FS'!$CB$11:$CB$26)</f>
        <v>5</v>
      </c>
      <c r="FH9" s="138">
        <f>SUMIF('2022-09-17 Leukemia Cup FS'!$B$11:$B$26,$B9,'2022-09-17 Leukemia Cup FS'!$CE$11:$CE$26)</f>
        <v>0</v>
      </c>
      <c r="FI9" s="138">
        <f>SUMIF('2022-09-17 Leukemia Cup FS'!$B$11:$B$26,$B9,'2022-09-17 Leukemia Cup FS'!$CH$11:$CH$26)</f>
        <v>0</v>
      </c>
      <c r="FJ9" s="138">
        <f>SUMIF('2022-09-17 Leukemia Cup FS'!$B$11:$B$26,$B9,'2022-09-17 Leukemia Cup FS'!$CK$11:$CK$26)</f>
        <v>0</v>
      </c>
      <c r="FK9" s="138">
        <f>SUMIF('Smith-Berry LDR 9-24-22'!$B$11:$B$30,$B9,'Smith-Berry LDR 9-24-22'!$BY$11:$BY$30)</f>
        <v>0</v>
      </c>
      <c r="FL9" s="138">
        <f>SUMIF('Smith-Berry LDR 9-24-22'!$B$11:$B$30,$B9,'Smith-Berry LDR 9-24-22'!$CB$11:$CB$30)</f>
        <v>0</v>
      </c>
      <c r="FM9" s="138">
        <f>SUMIF('Smith-Berry LDR 9-24-22'!$B$11:$B$30,$B9,'Smith-Berry LDR 9-24-22'!$CE$11:$CE$30)</f>
        <v>0</v>
      </c>
      <c r="FN9" s="138">
        <f>SUMIF('Smith-Berry LDR 9-24-22'!$B$11:$B$30,$B9,'Smith-Berry LDR 9-24-22'!$CH$11:$CH$30)</f>
        <v>0</v>
      </c>
      <c r="FO9" s="138">
        <f>SUMIF('Smith-Berry LDR 9-24-22'!$B$11:$B$30,$B9,'Smith-Berry LDR 9-24-22'!$CK$11:$CK$30)</f>
        <v>0</v>
      </c>
      <c r="FP9" s="138">
        <f>SUMIF('Great Scot 10-1-22 Cham'!$B$11:$B$28,$B9,'Great Scot 10-1-22 Cham'!$BY$11:$BY$28)</f>
        <v>6</v>
      </c>
      <c r="FQ9" s="138">
        <f>SUMIF('Great Scot 10-1-22 Cham'!$B$11:$B$28,$B9,'Great Scot 10-1-22 Cham'!$CB$11:$CB$28)</f>
        <v>12</v>
      </c>
      <c r="FR9" s="138">
        <f>SUMIF('Great Scot 10-1-22 Cham'!$B$11:$B$28,$B9,'Great Scot 10-1-22 Cham'!$CE$11:$CE$28)</f>
        <v>8</v>
      </c>
      <c r="FS9" s="138">
        <f>SUMIF('Great Scot 10-1-22 Cham'!$B$11:$B$28,$B9,'Great Scot 10-1-22 Cham'!$CH$11:$CH$28)</f>
        <v>5</v>
      </c>
      <c r="FT9" s="138">
        <f>SUMIF('Great Scot 10-1-22 Cham'!$B$11:$B$28,$B9,'Great Scot 10-1-22 Cham'!$CK$11:$CK$28)</f>
        <v>7</v>
      </c>
      <c r="FU9" s="138">
        <f>SUMIF('Great Scot 10-1-22 Chal'!$B$11:$B$28,$B9,'Great Scot 10-1-22 Chal'!$BY$11:$BY$28)</f>
        <v>0</v>
      </c>
      <c r="FV9" s="138">
        <f>SUMIF('Great Scot 10-1-22 Chal'!$B$11:$B$28,$B9,'Great Scot 10-1-22 Chal'!$CB$11:$CB$28)</f>
        <v>0</v>
      </c>
      <c r="FW9" s="138">
        <f>SUMIF('Great Scot 10-1-22 Chal'!$B$11:$B$28,$B9,'Great Scot 10-1-22 Chal'!$CE$11:$CE$28)</f>
        <v>0</v>
      </c>
      <c r="FX9" s="138">
        <f>SUMIF('Great Scot 10-1-22 Chal'!$B$11:$B$28,$B9,'Great Scot 10-1-22 Chal'!$CH$11:$CH$28)</f>
        <v>0</v>
      </c>
      <c r="FY9" s="138">
        <f>SUMIF('Great Scot 10-1-22 Chal'!$B$11:$B$28,$B9,'Great Scot 10-1-22 Chal'!$CK$11:$CK$28)</f>
        <v>0</v>
      </c>
      <c r="FZ9" s="138">
        <f>SUMIF('Sunday Races 10-9-22'!$B$11:$B$21,$B9,'Sunday Races 10-9-22'!$BY$11:$BY$21)</f>
        <v>0</v>
      </c>
      <c r="GA9" s="138">
        <f>SUMIF('Sunday Races 10-9-22'!$B$11:$B$21,$B9,'Sunday Races 10-9-22'!$CB$11:$CB$21)</f>
        <v>0</v>
      </c>
      <c r="GB9" s="138">
        <f>SUMIF('Sunday Races 10-9-22'!$B$11:$B$21,$B9,'Sunday Races 10-9-22'!$CE$11:$CE$21)</f>
        <v>0</v>
      </c>
      <c r="GC9" s="138">
        <f>SUMIF('Sunday Races 10-9-22'!$B$11:$B$21,$B9,'Sunday Races 10-9-22'!$CH$11:$CH$21)</f>
        <v>0</v>
      </c>
      <c r="GD9" s="138">
        <f>SUMIF('Sunday Races 10-9-22'!$B$11:$B$21,$B9,'Sunday Races 10-9-22'!$CK$11:$CK$21)</f>
        <v>0</v>
      </c>
      <c r="GE9" s="138">
        <f>SUMIF('Sunday Races 10-23-22'!$B$11:$B$22,$B9,'Sunday Races 10-23-22'!$BY$11:$BY$22)</f>
        <v>0</v>
      </c>
      <c r="GF9" s="138">
        <f>SUMIF('Sunday Races 10-23-22'!$B$11:$B$22,$B9,'Sunday Races 10-23-22'!$CB$11:$CB$22)</f>
        <v>0</v>
      </c>
      <c r="GG9" s="138">
        <f>SUMIF('Sunday Races 10-23-22'!$B$11:$B$22,$B9,'Sunday Races 10-23-22'!$CE$11:$CE$22)</f>
        <v>0</v>
      </c>
      <c r="GH9" s="138">
        <f>SUMIF('Sunday Races 10-23-22'!$B$11:$B$22,$B9,'Sunday Races 10-23-22'!$CH$11:$CH$22)</f>
        <v>0</v>
      </c>
      <c r="GI9" s="138">
        <f>SUMIF('Sunday Races 10-23-22'!$B$11:$B$22,$B9,'Sunday Races 10-23-22'!$CK$11:$CK$22)</f>
        <v>0</v>
      </c>
      <c r="GJ9" s="138">
        <f>SUMIF('One Day Regatta 10-29-22 FS'!$B$11:$B$19,$B9,'One Day Regatta 10-29-22 FS'!$BY$11:$BY$19)</f>
        <v>6</v>
      </c>
      <c r="GK9" s="138">
        <f>SUMIF('One Day Regatta 10-29-22 FS'!$B$11:$B$19,$B9,'One Day Regatta 10-29-22 FS'!$CB$11:$CB$19)</f>
        <v>6</v>
      </c>
      <c r="GL9" s="138">
        <f>SUMIF('One Day Regatta 10-29-22 FS'!$B$11:$B$19,$B9,'One Day Regatta 10-29-22 FS'!$CE$11:$CE$19)</f>
        <v>5</v>
      </c>
      <c r="GM9" s="138">
        <f>SUMIF('One Day Regatta 10-29-22 FS'!$B$11:$B$19,$B9,'One Day Regatta 10-29-22 FS'!$CH$11:$CH$19)</f>
        <v>5</v>
      </c>
      <c r="GN9" s="138">
        <f>SUMIF('One Day Regatta 10-29-22 FS'!$B$11:$B$19,$B9,'One Day Regatta 10-29-22 FS'!$CK$11:$CK$19)</f>
        <v>0</v>
      </c>
      <c r="GO9" s="139"/>
      <c r="GP9" s="140"/>
      <c r="GQ9" s="141">
        <f t="shared" si="10"/>
        <v>12</v>
      </c>
      <c r="GR9" s="141">
        <f t="shared" si="10"/>
        <v>9</v>
      </c>
      <c r="GS9" s="141">
        <f t="shared" si="10"/>
        <v>8</v>
      </c>
      <c r="GT9" s="141">
        <f t="shared" si="10"/>
        <v>8</v>
      </c>
      <c r="GU9" s="141">
        <f t="shared" si="10"/>
        <v>8</v>
      </c>
      <c r="GV9" s="141">
        <f t="shared" si="10"/>
        <v>7</v>
      </c>
      <c r="GW9" s="141">
        <f t="shared" si="10"/>
        <v>7</v>
      </c>
      <c r="GX9" s="141">
        <f t="shared" si="10"/>
        <v>7</v>
      </c>
      <c r="GY9" s="141">
        <f t="shared" si="10"/>
        <v>7</v>
      </c>
      <c r="GZ9" s="141">
        <f t="shared" si="10"/>
        <v>6</v>
      </c>
      <c r="HA9" s="141">
        <f t="shared" si="11"/>
        <v>6</v>
      </c>
      <c r="HB9" s="141">
        <f t="shared" si="11"/>
        <v>6</v>
      </c>
      <c r="HC9" s="141">
        <f t="shared" si="11"/>
        <v>5</v>
      </c>
      <c r="HD9" s="141">
        <f t="shared" si="11"/>
        <v>5</v>
      </c>
      <c r="HE9" s="141">
        <f t="shared" si="11"/>
        <v>5</v>
      </c>
      <c r="HF9" s="141">
        <f t="shared" si="11"/>
        <v>5</v>
      </c>
      <c r="HG9" s="141">
        <f t="shared" si="11"/>
        <v>4</v>
      </c>
      <c r="HH9" s="141">
        <f t="shared" si="11"/>
        <v>4</v>
      </c>
      <c r="HI9" s="141">
        <f t="shared" si="11"/>
        <v>4</v>
      </c>
      <c r="HJ9" s="141">
        <f t="shared" si="11"/>
        <v>3</v>
      </c>
      <c r="HK9" s="141">
        <f t="shared" si="12"/>
        <v>2</v>
      </c>
      <c r="HL9" s="141">
        <f t="shared" si="12"/>
        <v>0</v>
      </c>
      <c r="HM9" s="141">
        <f t="shared" si="12"/>
        <v>0</v>
      </c>
      <c r="HN9" s="141">
        <f t="shared" si="12"/>
        <v>0</v>
      </c>
      <c r="HO9" s="141">
        <f t="shared" si="12"/>
        <v>0</v>
      </c>
      <c r="HP9" s="141">
        <f t="shared" si="12"/>
        <v>0</v>
      </c>
      <c r="HQ9" s="141">
        <f t="shared" si="12"/>
        <v>0</v>
      </c>
      <c r="HR9" s="141">
        <f t="shared" si="12"/>
        <v>0</v>
      </c>
      <c r="HS9" s="141">
        <f t="shared" si="12"/>
        <v>0</v>
      </c>
      <c r="HT9" s="141">
        <f t="shared" si="12"/>
        <v>0</v>
      </c>
      <c r="HU9" s="141">
        <f t="shared" si="13"/>
        <v>0</v>
      </c>
      <c r="HV9" s="141">
        <f t="shared" si="13"/>
        <v>0</v>
      </c>
      <c r="HW9" s="141">
        <f t="shared" si="13"/>
        <v>0</v>
      </c>
      <c r="HX9" s="141">
        <f t="shared" si="13"/>
        <v>0</v>
      </c>
      <c r="HY9" s="141">
        <f t="shared" si="13"/>
        <v>0</v>
      </c>
      <c r="HZ9" s="141">
        <f t="shared" si="13"/>
        <v>0</v>
      </c>
      <c r="IA9" s="141">
        <f t="shared" si="13"/>
        <v>0</v>
      </c>
      <c r="IB9" s="141">
        <f t="shared" si="13"/>
        <v>0</v>
      </c>
      <c r="IC9" s="141">
        <f t="shared" si="13"/>
        <v>0</v>
      </c>
      <c r="ID9" s="141">
        <f t="shared" si="13"/>
        <v>0</v>
      </c>
      <c r="IE9" s="141">
        <f t="shared" si="14"/>
        <v>0</v>
      </c>
      <c r="IF9" s="141">
        <f t="shared" si="14"/>
        <v>0</v>
      </c>
      <c r="IG9" s="141">
        <f t="shared" si="14"/>
        <v>0</v>
      </c>
      <c r="IH9" s="141">
        <f t="shared" si="14"/>
        <v>0</v>
      </c>
      <c r="II9" s="141">
        <f t="shared" si="14"/>
        <v>0</v>
      </c>
      <c r="IJ9" s="141">
        <f t="shared" si="14"/>
        <v>0</v>
      </c>
      <c r="IK9" s="141">
        <f t="shared" si="14"/>
        <v>0</v>
      </c>
      <c r="IL9" s="141">
        <f t="shared" si="14"/>
        <v>0</v>
      </c>
      <c r="IM9" s="141">
        <f t="shared" si="14"/>
        <v>0</v>
      </c>
      <c r="IN9" s="141">
        <f t="shared" si="14"/>
        <v>0</v>
      </c>
      <c r="IO9" s="141">
        <f t="shared" si="15"/>
        <v>0</v>
      </c>
      <c r="IP9" s="141">
        <f t="shared" si="15"/>
        <v>0</v>
      </c>
      <c r="IQ9" s="141">
        <f t="shared" si="15"/>
        <v>0</v>
      </c>
      <c r="IR9" s="141">
        <f t="shared" si="15"/>
        <v>0</v>
      </c>
      <c r="IS9" s="141">
        <f t="shared" si="15"/>
        <v>0</v>
      </c>
      <c r="IT9" s="141">
        <f t="shared" si="15"/>
        <v>0</v>
      </c>
      <c r="IU9" s="141">
        <f t="shared" si="15"/>
        <v>0</v>
      </c>
      <c r="IV9" s="141">
        <f t="shared" si="15"/>
        <v>0</v>
      </c>
      <c r="IW9" s="141">
        <f t="shared" si="15"/>
        <v>0</v>
      </c>
      <c r="IX9" s="141">
        <f t="shared" si="15"/>
        <v>0</v>
      </c>
      <c r="IY9" s="141">
        <f t="shared" si="16"/>
        <v>0</v>
      </c>
      <c r="IZ9" s="141">
        <f t="shared" si="16"/>
        <v>0</v>
      </c>
      <c r="JA9" s="141">
        <f t="shared" si="16"/>
        <v>0</v>
      </c>
      <c r="JB9" s="141">
        <f t="shared" si="16"/>
        <v>0</v>
      </c>
      <c r="JC9" s="141">
        <f t="shared" si="16"/>
        <v>0</v>
      </c>
      <c r="JD9" s="141">
        <f t="shared" si="16"/>
        <v>0</v>
      </c>
      <c r="JE9" s="141">
        <f t="shared" si="16"/>
        <v>0</v>
      </c>
      <c r="JF9" s="141">
        <f t="shared" si="16"/>
        <v>0</v>
      </c>
      <c r="JG9" s="141">
        <f t="shared" si="16"/>
        <v>0</v>
      </c>
      <c r="JH9" s="141">
        <f t="shared" si="16"/>
        <v>0</v>
      </c>
      <c r="JI9" s="141">
        <f t="shared" si="16"/>
        <v>0</v>
      </c>
      <c r="JJ9" s="141">
        <f t="shared" si="16"/>
        <v>0</v>
      </c>
      <c r="JK9" s="141">
        <f t="shared" si="16"/>
        <v>0</v>
      </c>
      <c r="JL9" s="141">
        <f t="shared" si="16"/>
        <v>0</v>
      </c>
      <c r="JM9" s="141">
        <f t="shared" si="16"/>
        <v>0</v>
      </c>
    </row>
    <row r="10" spans="1:273" ht="15" customHeight="1" x14ac:dyDescent="0.2">
      <c r="A10" s="134">
        <f t="shared" si="17"/>
        <v>7</v>
      </c>
      <c r="B10" s="142" t="s">
        <v>267</v>
      </c>
      <c r="C10" s="135">
        <f t="shared" si="6"/>
        <v>20</v>
      </c>
      <c r="D10" s="136">
        <f t="shared" si="7"/>
        <v>119</v>
      </c>
      <c r="E10" s="135">
        <f t="shared" si="8"/>
        <v>119</v>
      </c>
      <c r="F10" s="137">
        <f t="shared" si="9"/>
        <v>5.9500000000000004E-2</v>
      </c>
      <c r="G10" s="138">
        <f>SUMIF('Saturday Race 11-06-21'!$B$11:$B$21,$B10,'Saturday Race 11-06-21'!$BY$11:$BY$21)</f>
        <v>0</v>
      </c>
      <c r="H10" s="138">
        <f>SUMIF('Saturday Race 11-06-21'!$B$11:$B$21,$B10,'Saturday Race 11-06-21'!$CB$11:$CB$21)</f>
        <v>0</v>
      </c>
      <c r="I10" s="138">
        <f>SUMIF('Saturday Race 11-06-21'!$B$11:$B$21,$B10,'Saturday Race 11-06-21'!$CE$11:$CE$21)</f>
        <v>0</v>
      </c>
      <c r="J10" s="138">
        <f>SUMIF('Saturday Race 11-06-21'!$B$11:$B$21,$B10,'Saturday Race 11-06-21'!$CH$11:$CH$21)</f>
        <v>0</v>
      </c>
      <c r="K10" s="138">
        <f>SUMIF('Saturday Race 11-06-21'!$B$11:$B$21,$B10,'Saturday Race 11-06-21'!$CK$11:$CK$21)</f>
        <v>0</v>
      </c>
      <c r="L10" s="138">
        <f>SUMIF('Saturday Race 11-20-21'!$B$11:$B$24,$B10,'Saturday Race 11-20-21'!$BY$11:$BY$24)</f>
        <v>0</v>
      </c>
      <c r="M10" s="138">
        <f>SUMIF('Saturday Race 11-20-21'!$B$11:$B$24,$B10,'Saturday Race 11-20-21'!$CB$11:$CB$24)</f>
        <v>0</v>
      </c>
      <c r="N10" s="138">
        <f>SUMIF('Saturday Race 11-20-21'!$B$11:$B$24,$B10,'Saturday Race 11-20-21'!$CE$11:$CE$24)</f>
        <v>0</v>
      </c>
      <c r="O10" s="138">
        <f>SUMIF('Saturday Race 11-20-21'!$B$11:$B$24,$B10,'Saturday Race 11-20-21'!$CH$11:$CH$24)</f>
        <v>0</v>
      </c>
      <c r="P10" s="138">
        <f>SUMIF('Saturday Race 11-20-21'!$B$11:$B$24,$B10,'Saturday Race 11-20-21'!$CK$11:$CK$24)</f>
        <v>0</v>
      </c>
      <c r="Q10" s="138">
        <f>SUMIF('One Day 12-04-21 Scots'!$B$11:$B$25,$B10,'One Day 12-04-21 Scots'!$BY$11:$BY$25)</f>
        <v>0</v>
      </c>
      <c r="R10" s="138">
        <f>SUMIF('One Day 12-04-21 Scots'!$B$11:$B$25,$B10,'One Day 12-04-21 Scots'!$CB$11:$CB$25)</f>
        <v>0</v>
      </c>
      <c r="S10" s="138">
        <f>SUMIF('One Day 12-04-21 Scots'!$B$11:$B$25,$B10,'One Day 12-04-21 Scots'!$CE$11:$CE$25)</f>
        <v>0</v>
      </c>
      <c r="T10" s="138">
        <f>SUMIF('One Day 12-04-21 Scots'!$B$11:$B$25,$B10,'One Day 12-04-21 Scots'!$CH$11:$CH$25)</f>
        <v>0</v>
      </c>
      <c r="U10" s="138">
        <f>SUMIF('One Day 12-04-21 Scots'!$B$11:$B$25,$B10,'One Day 12-04-21 Scots'!$CK$11:$CK$25)</f>
        <v>0</v>
      </c>
      <c r="V10" s="138">
        <f>SUMIF('One Day 12-04-21 Thistles'!$B$11:$B$25,$B10,'One Day 12-04-21 Thistles'!$BY$11:$BY$25)</f>
        <v>0</v>
      </c>
      <c r="W10" s="138">
        <f>SUMIF('One Day 12-04-21 Thistles'!$B$11:$B$25,$B10,'One Day 12-04-21 Thistles'!$CB$11:$CB$25)</f>
        <v>0</v>
      </c>
      <c r="X10" s="138">
        <f>SUMIF('One Day 12-04-21 Thistles'!$B$11:$B$25,$B10,'One Day 12-04-21 Thistles'!$CE$11:$CE$25)</f>
        <v>0</v>
      </c>
      <c r="Y10" s="138">
        <f>SUMIF('One Day 12-04-21 Thistles'!$B$11:$B$25,$B10,'One Day 12-04-21 Thistles'!$CH$11:$CH$25)</f>
        <v>0</v>
      </c>
      <c r="Z10" s="138">
        <f>SUMIF('One Day 12-04-21 Thistles'!$B$11:$B$25,$B10,'One Day 12-04-21 Thistles'!$CK$11:$CK$25)</f>
        <v>0</v>
      </c>
      <c r="AA10" s="138">
        <f>SUMIF('Saturday Race 1-08-22'!$B$11:$B$20,$B10,'Saturday Race 1-08-22'!$BY$11:$BY$20)</f>
        <v>0</v>
      </c>
      <c r="AB10" s="138">
        <f>SUMIF('Saturday Race 1-08-22'!$B$11:$B$20,$B10,'Saturday Race 1-08-22'!$CB$11:$CB$20)</f>
        <v>0</v>
      </c>
      <c r="AC10" s="138">
        <f>SUMIF('Saturday Race 1-08-22'!$B$11:$B$20,$B10,'Saturday Race 1-08-22'!$CE$11:$CE$20)</f>
        <v>0</v>
      </c>
      <c r="AD10" s="138">
        <f>SUMIF('Saturday Race 1-08-22'!$B$11:$B$20,$B10,'Saturday Race 1-08-22'!$CH$11:$CH$20)</f>
        <v>0</v>
      </c>
      <c r="AE10" s="138">
        <f>SUMIF('Saturday Race 1-08-22'!$B$11:$B$20,$B10,'Saturday Race 1-08-22'!$CK$11:$CK$20)</f>
        <v>0</v>
      </c>
      <c r="AF10" s="138">
        <f>SUMIF('Saturday Race 1-22-22'!$B$11:$B$20,$B10,'Saturday Race 1-22-22'!$BY$11:$BY$20)</f>
        <v>0</v>
      </c>
      <c r="AG10" s="138">
        <f>SUMIF('Saturday Race 1-22-22'!$B$11:$B$20,$B10,'Saturday Race 1-22-22'!$CB$11:$CB$20)</f>
        <v>0</v>
      </c>
      <c r="AH10" s="138">
        <f>SUMIF('Saturday Race 1-22-22'!$B$11:$B$20,$B10,'Saturday Race 1-22-22'!$CE$11:$CE$20)</f>
        <v>0</v>
      </c>
      <c r="AI10" s="138">
        <f>SUMIF('Saturday Race 1-22-22'!$B$11:$B$20,$B10,'Saturday Race 1-22-22'!$CH$11:$CH$20)</f>
        <v>0</v>
      </c>
      <c r="AJ10" s="138">
        <f>SUMIF('Saturday Race 1-22-22'!$B$11:$B$20,$B10,'Saturday Race 1-22-22'!$CK$11:$CK$20)</f>
        <v>0</v>
      </c>
      <c r="AK10" s="138">
        <f>SUMIF('Sunday Race 2-6-22'!$B$11:$B$20,$B10,'Sunday Race 2-6-22'!$BY$11:$BY$20)</f>
        <v>0</v>
      </c>
      <c r="AL10" s="138">
        <f>SUMIF('Sunday Race 2-6-22'!$B$11:$B$20,$B10,'Sunday Race 2-6-22'!$CB$11:$CB$20)</f>
        <v>0</v>
      </c>
      <c r="AM10" s="138">
        <f>SUMIF('Sunday Race 2-6-22'!$B$11:$B$20,$B10,'Sunday Race 2-6-22'!$CE$11:$CE$20)</f>
        <v>0</v>
      </c>
      <c r="AN10" s="138">
        <f>SUMIF('Sunday Race 2-6-22'!$B$11:$B$20,$B10,'Sunday Race 2-6-22'!$CH$11:$CH$20)</f>
        <v>0</v>
      </c>
      <c r="AO10" s="138">
        <f>SUMIF('Sunday Race 2-6-22'!$B$11:$B$20,$B10,'Sunday Race 2-6-22'!$CK$11:$CK$20)</f>
        <v>0</v>
      </c>
      <c r="AP10" s="138">
        <f>SUMIF('Chili One Day 2-12-22 Scots'!$B$11:$B$25,$B10,'Chili One Day 2-12-22 Scots'!$BY$11:$BY$25)</f>
        <v>10</v>
      </c>
      <c r="AQ10" s="138">
        <f>SUMIF('Chili One Day 2-12-22 Scots'!$B$11:$B$25,$B10,'Chili One Day 2-12-22 Scots'!$CB$11:$CB$25)</f>
        <v>2</v>
      </c>
      <c r="AR10" s="138">
        <f>SUMIF('Chili One Day 2-12-22 Scots'!$B$11:$B$25,$B10,'Chili One Day 2-12-22 Scots'!$CE$11:$CE$25)</f>
        <v>6</v>
      </c>
      <c r="AS10" s="138">
        <f>SUMIF('Chili One Day 2-12-22 Scots'!$B$11:$B$25,$B10,'Chili One Day 2-12-22 Scots'!$CH$11:$CH$25)</f>
        <v>0</v>
      </c>
      <c r="AT10" s="138">
        <f>SUMIF('Chili One Day 2-12-22 Scots'!$B$11:$B$25,$B10,'Chili One Day 2-12-22 Scots'!$CK$11:$CK$25)</f>
        <v>0</v>
      </c>
      <c r="AU10" s="138">
        <f>SUMIF('Chili One Day 2-12-22 Thistles'!$B$11:$B$25,$B10,'Chili One Day 2-12-22 Thistles'!$BY$11:$BY$25)</f>
        <v>0</v>
      </c>
      <c r="AV10" s="138">
        <f>SUMIF('Chili One Day 2-12-22 Thistles'!$B$11:$B$25,$B10,'Chili One Day 2-12-22 Thistles'!$CB$11:$CB$25)</f>
        <v>0</v>
      </c>
      <c r="AW10" s="138">
        <f>SUMIF('Chili One Day 2-12-22 Thistles'!$B$11:$B$25,$B10,'Chili One Day 2-12-22 Thistles'!$CE$11:$CE$25)</f>
        <v>0</v>
      </c>
      <c r="AX10" s="138">
        <f>SUMIF('Chili One Day 2-12-22 Thistles'!$B$11:$B$25,$B10,'Chili One Day 2-12-22 Thistles'!$CH$11:$CH$25)</f>
        <v>0</v>
      </c>
      <c r="AY10" s="138">
        <f>SUMIF('Chili One Day 2-12-22 Thistles'!$B$11:$B$25,$B10,'Chili One Day 2-12-22 Thistles'!$CK$11:$CK$25)</f>
        <v>0</v>
      </c>
      <c r="AZ10" s="138">
        <f>SUMIF('Sunday Race 2-20-22'!$B$11:$B$26,$B10,'Sunday Race 2-20-22'!$BY$11:$BY$26)</f>
        <v>0</v>
      </c>
      <c r="BA10" s="138">
        <f>SUMIF('Sunday Race 2-20-22'!$B$11:$B$26,$B10,'Sunday Race 2-20-22'!$CB$11:$CB$26)</f>
        <v>0</v>
      </c>
      <c r="BB10" s="138">
        <f>SUMIF('Sunday Race 2-20-22'!$B$11:$B$26,$B10,'Sunday Race 2-20-22'!$CE$11:$CE$26)</f>
        <v>0</v>
      </c>
      <c r="BC10" s="138">
        <f>SUMIF('Sunday Race 2-20-22'!$B$11:$B$26,$B10,'Sunday Race 2-20-22'!$CH$11:$CH$26)</f>
        <v>0</v>
      </c>
      <c r="BD10" s="138">
        <f>SUMIF('Sunday Race 2-20-22'!$B$11:$B$26,$B10,'Sunday Race 2-20-22'!$CK$11:$CK$26)</f>
        <v>0</v>
      </c>
      <c r="BE10" s="138">
        <f>SUMIF('Sunday Race 2-27-22'!$B$11:$B$20,$B10,'Sunday Race 2-27-22'!$BY$11:$BY$20)</f>
        <v>0</v>
      </c>
      <c r="BF10" s="138">
        <f>SUMIF('Sunday Race 2-27-22'!$B$11:$B$20,$B10,'Sunday Race 2-27-22'!$CB$11:$CB$20)</f>
        <v>0</v>
      </c>
      <c r="BG10" s="138">
        <f>SUMIF('Sunday Race 2-27-22'!$B$11:$B$20,$B10,'Sunday Race 2-27-22'!$CE$11:$CE$20)</f>
        <v>0</v>
      </c>
      <c r="BH10" s="138">
        <f>SUMIF('Sunday Race 2-27-22'!$B$11:$B$20,$B10,'Sunday Race 2-27-22'!$CH$11:$CH$20)</f>
        <v>0</v>
      </c>
      <c r="BI10" s="138">
        <f>SUMIF('Sunday Race 2-27-22'!$B$11:$B$20,$B10,'Sunday Race 2-27-22'!$CK$11:$CK$20)</f>
        <v>0</v>
      </c>
      <c r="BJ10" s="138">
        <f>SUMIF('Ironman One Day 3-5-22 FS'!$B$11:$B$26,$B10,'Ironman One Day 3-5-22 FS'!$BY$11:$BY$26)</f>
        <v>7</v>
      </c>
      <c r="BK10" s="138">
        <f>SUMIF('Ironman One Day 3-5-22 FS'!$B$11:$B$26,$B10,'Ironman One Day 3-5-22 FS'!$CB$11:$CB$26)</f>
        <v>4</v>
      </c>
      <c r="BL10" s="138">
        <f>SUMIF('Ironman One Day 3-5-22 FS'!$B$11:$B$26,$B10,'Ironman One Day 3-5-22 FS'!$CE$11:$CE$26)</f>
        <v>4</v>
      </c>
      <c r="BM10" s="138">
        <f>SUMIF('Ironman One Day 3-5-22 FS'!$B$11:$B$26,$B10,'Ironman One Day 3-5-22 FS'!$CH$11:$CH$26)</f>
        <v>0</v>
      </c>
      <c r="BN10" s="138">
        <f>SUMIF('Ironman One Day 3-5-22 FS'!$B$11:$B$26,$B10,'Ironman One Day 3-5-22 FS'!$CK$11:$CK$26)</f>
        <v>0</v>
      </c>
      <c r="BO10" s="138">
        <f>SUMIF('Sunday Race 3-13-22'!$B$11:$B$25,$B10,'Sunday Race 3-13-22'!$BY$11:$BY$25)</f>
        <v>0</v>
      </c>
      <c r="BP10" s="138">
        <f>SUMIF('Sunday Race 3-13-22'!$B$11:$B$25,$B10,'Sunday Race 3-13-22'!$CB$11:$CB$25)</f>
        <v>0</v>
      </c>
      <c r="BQ10" s="138">
        <f>SUMIF('Sunday Race 3-13-22'!$B$11:$B$25,$B10,'Sunday Race 3-13-22'!$CE$11:$CE$25)</f>
        <v>0</v>
      </c>
      <c r="BR10" s="138">
        <f>SUMIF('Sunday Race 3-13-22'!$B$11:$B$25,$B10,'Sunday Race 3-13-22'!$CH$11:$CH$25)</f>
        <v>0</v>
      </c>
      <c r="BS10" s="138">
        <f>SUMIF('Sunday Race 3-13-22'!$B$11:$B$25,$B10,'Sunday Race 3-13-22'!$CK$11:$CK$25)</f>
        <v>0</v>
      </c>
      <c r="BT10" s="138">
        <f>SUMIF('Saturday Race 3-19-22'!$B$11:$B$18,$B10,'Saturday Race 3-19-22'!$BY$11:$BY$18)</f>
        <v>0</v>
      </c>
      <c r="BU10" s="138">
        <f>SUMIF('Saturday Race 3-19-22'!$B$11:$B$18,$B10,'Saturday Race 3-19-22'!$CB$11:$CB$18)</f>
        <v>0</v>
      </c>
      <c r="BV10" s="138">
        <f>SUMIF('Saturday Race 3-19-22'!$B$11:$B$18,$B10,'Saturday Race 3-19-22'!$CE$11:$CE$18)</f>
        <v>0</v>
      </c>
      <c r="BW10" s="138">
        <f>SUMIF('Saturday Race 3-19-22'!$B$11:$B$18,$B10,'Saturday Race 3-19-22'!$CH$11:$CH$18)</f>
        <v>0</v>
      </c>
      <c r="BX10" s="138">
        <f>SUMIF('Saturday Race 3-19-22'!$B$11:$B$18,$B10,'Saturday Race 3-19-22'!$CK$11:$CK$18)</f>
        <v>0</v>
      </c>
      <c r="BY10" s="138">
        <f>SUMIF('Sunday Races 4-10-22'!$B$11:$B$26,$B10,'Sunday Races 4-10-22'!$BY$11:$BY$26)</f>
        <v>0</v>
      </c>
      <c r="BZ10" s="138">
        <f>SUMIF('Sunday Races 4-10-22'!$B$11:$B$26,$B10,'Sunday Races 4-10-22'!$CB$11:$CB$26)</f>
        <v>0</v>
      </c>
      <c r="CA10" s="138">
        <f>SUMIF('Sunday Races 4-10-22'!$B$11:$B$26,$B10,'Sunday Races 4-10-22'!$CE$11:$CE$26)</f>
        <v>0</v>
      </c>
      <c r="CB10" s="138">
        <f>SUMIF('Sunday Races 4-10-22'!$B$11:$B$26,$B10,'Sunday Races 4-10-22'!$CH$11:$CH$26)</f>
        <v>0</v>
      </c>
      <c r="CC10" s="138">
        <f>SUMIF('Sunday Races 4-10-22'!$B$11:$B$26,$B10,'Sunday Races 4-10-22'!$CK$11:$CK$26)</f>
        <v>0</v>
      </c>
      <c r="CD10" s="138">
        <f>SUMIF('Easter One Day 4-16-22 FS'!$B$11:$B$26,$B10,'Easter One Day 4-16-22 FS'!$BY$11:$BY$26)</f>
        <v>4</v>
      </c>
      <c r="CE10" s="138">
        <f>SUMIF('Easter One Day 4-16-22 FS'!$B$11:$B$26,$B10,'Easter One Day 4-16-22 FS'!$CB$11:$CB$26)</f>
        <v>6</v>
      </c>
      <c r="CF10" s="138">
        <f>SUMIF('Easter One Day 4-16-22 FS'!$B$11:$B$26,$B10,'Easter One Day 4-16-22 FS'!$CE$11:$CE$26)</f>
        <v>0</v>
      </c>
      <c r="CG10" s="138">
        <f>SUMIF('Easter One Day 4-16-22 FS'!$B$11:$B$26,$B10,'Easter One Day 4-16-22 FS'!$CH$11:$CH$26)</f>
        <v>0</v>
      </c>
      <c r="CH10" s="138">
        <f>SUMIF('Easter One Day 4-16-22 FS'!$B$11:$B$26,$B10,'Easter One Day 4-16-22 FS'!$CK$11:$CK$26)</f>
        <v>0</v>
      </c>
      <c r="CI10" s="138">
        <f>SUMIF('Easter One Day 4-16-22 TH'!$B$11:$B$15,$B10,'Easter One Day 4-16-22 TH'!$BY$11:$BY$15)</f>
        <v>0</v>
      </c>
      <c r="CJ10" s="138">
        <f>SUMIF('Easter One Day 4-16-22 TH'!$B$11:$B$15,$B10,'Easter One Day 4-16-22 TH'!$CB$11:$CB$15)</f>
        <v>0</v>
      </c>
      <c r="CK10" s="138">
        <f>SUMIF('Easter One Day 4-16-22 TH'!$B$11:$B$15,$B10,'Easter One Day 4-16-22 TH'!$CE$11:$CE$15)</f>
        <v>0</v>
      </c>
      <c r="CL10" s="138">
        <f>SUMIF('Easter One Day 4-16-22 TH'!$B$11:$B$15,$B10,'Easter One Day 4-16-22 TH'!$CH$11:$CH$15)</f>
        <v>0</v>
      </c>
      <c r="CM10" s="138">
        <f>SUMIF('Easter One Day 4-16-22 TH'!$B$11:$B$15,$B10,'Easter One Day 4-16-22 TH'!$CK$11:$CK$15)</f>
        <v>0</v>
      </c>
      <c r="CN10" s="138">
        <f>SUMIF('Sunday Races 5-1-22'!$B$11:$B$28,$B10,'Sunday Races 5-1-22'!$BY$11:$BY$28)</f>
        <v>0</v>
      </c>
      <c r="CO10" s="138">
        <f>SUMIF('Sunday Races 5-1-22'!$B$11:$B$28,$B10,'Sunday Races 5-1-22'!$CB$11:$CB$28)</f>
        <v>0</v>
      </c>
      <c r="CP10" s="138">
        <f>SUMIF('Sunday Races 5-1-22'!$B$11:$B$28,$B10,'Sunday Races 5-1-22'!$CE$11:$CE$28)</f>
        <v>0</v>
      </c>
      <c r="CQ10" s="138">
        <f>SUMIF('Sunday Races 5-1-22'!$B$11:$B$28,$B10,'Sunday Races 5-1-22'!$CH$11:$CH$28)</f>
        <v>0</v>
      </c>
      <c r="CR10" s="138">
        <f>SUMIF('Sunday Races 5-1-22'!$B$11:$B$28,$B10,'Sunday Races 5-1-22'!$CK$11:$CK$28)</f>
        <v>0</v>
      </c>
      <c r="CS10" s="138">
        <f>SUMIF('Long Distance Race 5-7-22'!$B$11:$B$27,$B10,'Long Distance Race 5-7-22'!$BY$11:$BY$27)</f>
        <v>0</v>
      </c>
      <c r="CT10" s="138">
        <f>SUMIF('Long Distance Race 5-7-22'!$B$11:$B$27,$B10,'Long Distance Race 5-7-22'!$CB$11:$CB$27)</f>
        <v>0</v>
      </c>
      <c r="CU10" s="138">
        <f>SUMIF('Long Distance Race 5-7-22'!$B$11:$B$27,$B10,'Long Distance Race 5-7-22'!$CE$11:$CE$27)</f>
        <v>0</v>
      </c>
      <c r="CV10" s="138">
        <f>SUMIF('Long Distance Race 5-7-22'!$B$11:$B$27,$B10,'Long Distance Race 5-7-22'!$CH$11:$CH$27)</f>
        <v>0</v>
      </c>
      <c r="CW10" s="138">
        <f>SUMIF('Long Distance Race 5-7-22'!$B$11:$B$27,$B10,'Long Distance Race 5-7-22'!$CK$11:$CK$27)</f>
        <v>0</v>
      </c>
      <c r="CX10" s="138">
        <f>SUMIF('Memorial Day Regatta 5-28-22 Op'!$B$11:$B$27,$B10,'Memorial Day Regatta 5-28-22 Op'!$BY$11:$BY$27)</f>
        <v>0</v>
      </c>
      <c r="CY10" s="138">
        <f>SUMIF('Memorial Day Regatta 5-28-22 Op'!$B$11:$B$27,$B10,'Memorial Day Regatta 5-28-22 Op'!$CB$11:$CB$27)</f>
        <v>0</v>
      </c>
      <c r="CZ10" s="138">
        <f>SUMIF('Memorial Day Regatta 5-28-22 Op'!$B$11:$B$27,$B10,'Memorial Day Regatta 5-28-22 Op'!$CE$11:$CE$27)</f>
        <v>0</v>
      </c>
      <c r="DA10" s="138">
        <f>SUMIF('Memorial Day Regatta 5-28-22 Op'!$B$11:$B$27,$B10,'Memorial Day Regatta 5-28-22 Op'!$CH$11:$CH$27)</f>
        <v>0</v>
      </c>
      <c r="DB10" s="138">
        <f>SUMIF('Memorial Day Regatta 5-28-22 Op'!$B$11:$B$27,$B10,'Memorial Day Regatta 5-28-22 Op'!$CK$11:$CK$27)</f>
        <v>0</v>
      </c>
      <c r="DC10" s="138">
        <f>SUMIF('Sunday Races 6-5-22'!$B$11:$B$28,$B10,'Sunday Races 6-5-22'!$BY$11:$BY$28)</f>
        <v>0</v>
      </c>
      <c r="DD10" s="138">
        <f>SUMIF('Sunday Races 6-5-22'!$B$11:$B$28,$B10,'Sunday Races 6-5-22'!$CB$11:$CB$28)</f>
        <v>0</v>
      </c>
      <c r="DE10" s="138">
        <f>SUMIF('Sunday Races 6-5-22'!$B$11:$B$28,$B10,'Sunday Races 6-5-22'!$CE$11:$CE$28)</f>
        <v>0</v>
      </c>
      <c r="DF10" s="138">
        <f>SUMIF('Sunday Races 6-5-22'!$B$11:$B$28,$B10,'Sunday Races 6-5-22'!$CH$11:$CH$28)</f>
        <v>0</v>
      </c>
      <c r="DG10" s="138">
        <f>SUMIF('Sunday Races 6-5-22'!$B$11:$B$28,$B10,'Sunday Races 6-5-22'!$CK$11:$CK$28)</f>
        <v>0</v>
      </c>
      <c r="DH10" s="138">
        <f>SUMIF('Sunday Races 6-12-22'!$B$11:$B$24,$B10,'Sunday Races 6-12-22'!$BY$11:$BY$24)</f>
        <v>0</v>
      </c>
      <c r="DI10" s="138">
        <f>SUMIF('Sunday Races 6-12-22'!$B$11:$B$24,$B10,'Sunday Races 6-12-22'!$CB$11:$CB$24)</f>
        <v>0</v>
      </c>
      <c r="DJ10" s="138">
        <f>SUMIF('Sunday Races 6-12-22'!$B$11:$B$24,$B10,'Sunday Races 6-12-22'!$CE$11:$CE$24)</f>
        <v>0</v>
      </c>
      <c r="DK10" s="138">
        <f>SUMIF('Sunday Races 6-12-22'!$B$11:$B$24,$B10,'Sunday Races 6-12-22'!$CH$11:$CH$24)</f>
        <v>0</v>
      </c>
      <c r="DL10" s="138">
        <f>SUMIF('Sunday Races 6-12-22'!$B$11:$B$24,$B10,'Sunday Races 6-12-22'!$CK$11:$CK$24)</f>
        <v>0</v>
      </c>
      <c r="DM10" s="138">
        <f>SUMIF('Saturday Races 6-18-22'!$B$11:$B$24,$B10,'Saturday Races 6-18-22'!$BY$11:$BY$24)</f>
        <v>0</v>
      </c>
      <c r="DN10" s="138">
        <f>SUMIF('Saturday Races 6-18-22'!$B$11:$B$24,$B10,'Saturday Races 6-18-22'!$CB$11:$CB$24)</f>
        <v>0</v>
      </c>
      <c r="DO10" s="138">
        <f>SUMIF('Saturday Races 6-18-22'!$B$11:$B$24,$B10,'Saturday Races 6-18-22'!$CE$11:$CE$24)</f>
        <v>0</v>
      </c>
      <c r="DP10" s="138">
        <f>SUMIF('Saturday Races 6-18-22'!$B$11:$B$24,$B10,'Saturday Races 6-18-22'!$CH$11:$CH$24)</f>
        <v>0</v>
      </c>
      <c r="DQ10" s="138">
        <f>SUMIF('Saturday Races 6-18-22'!$B$11:$B$24,$B10,'Saturday Races 6-18-22'!$CK$11:$CK$24)</f>
        <v>0</v>
      </c>
      <c r="DR10" s="138">
        <f>SUMIF('Caldwell Cup 6-25-22 FS'!$B$11:$B$25,$B10,'Caldwell Cup 6-25-22 FS'!$BY$11:$BY$25)</f>
        <v>6</v>
      </c>
      <c r="DS10" s="138">
        <f>SUMIF('Caldwell Cup 6-25-22 FS'!$B$11:$B$25,$B10,'Caldwell Cup 6-25-22 FS'!$CB$11:$CB$25)</f>
        <v>7</v>
      </c>
      <c r="DT10" s="138">
        <f>SUMIF('Caldwell Cup 6-25-22 FS'!$B$11:$B$25,$B10,'Caldwell Cup 6-25-22 FS'!$CE$11:$CE$25)</f>
        <v>10</v>
      </c>
      <c r="DU10" s="138">
        <f>SUMIF('Caldwell Cup 6-25-22 FS'!$B$11:$B$25,$B10,'Caldwell Cup 6-25-22 FS'!$CH$11:$CH$25)</f>
        <v>2</v>
      </c>
      <c r="DV10" s="138">
        <f>SUMIF('Caldwell Cup 6-25-22 FS'!$B$11:$B$25,$B10,'Caldwell Cup 6-25-22 FS'!$CK$11:$CK$25)</f>
        <v>0</v>
      </c>
      <c r="DW10" s="138">
        <f>SUMIF('Caldwell Cup 6-25-22 TH'!$B$11:$B$24,$B10,'Caldwell Cup 6-25-22 TH'!$BY$11:$BY$24)</f>
        <v>0</v>
      </c>
      <c r="DX10" s="138">
        <f>SUMIF('Caldwell Cup 6-25-22 TH'!$B$11:$B$24,$B10,'Caldwell Cup 6-25-22 TH'!$CB$11:$CB$24)</f>
        <v>0</v>
      </c>
      <c r="DY10" s="138">
        <f>SUMIF('Caldwell Cup 6-25-22 TH'!$B$11:$B$24,$B10,'Caldwell Cup 6-25-22 TH'!$CE$11:$CE$24)</f>
        <v>0</v>
      </c>
      <c r="DZ10" s="138">
        <f>SUMIF('Caldwell Cup 6-25-22 TH'!$B$11:$B$24,$B10,'Caldwell Cup 6-25-22 TH'!$CH$11:$CH$24)</f>
        <v>0</v>
      </c>
      <c r="EA10" s="138">
        <f>SUMIF('Caldwell Cup 6-25-22 TH'!$B$11:$B$24,$B10,'Caldwell Cup 6-25-22 TH'!$CK$11:$CK$24)</f>
        <v>0</v>
      </c>
      <c r="EB10" s="138">
        <f>SUMIF('Sunday Races 7-3-22'!$B$11:$B$25,$B10,'Sunday Races 7-3-22'!$BY$11:$BY$25)</f>
        <v>0</v>
      </c>
      <c r="EC10" s="138">
        <f>SUMIF('Sunday Races 7-3-22'!$B$11:$B$25,$B10,'Sunday Races 7-3-22'!$CB$11:$CB$25)</f>
        <v>0</v>
      </c>
      <c r="ED10" s="138">
        <f>SUMIF('Sunday Races 7-3-22'!$B$11:$B$25,$B10,'Sunday Races 7-3-22'!$CE$11:$CE$25)</f>
        <v>0</v>
      </c>
      <c r="EE10" s="138">
        <f>SUMIF('Sunday Races 7-3-22'!$B$11:$B$25,$B10,'Sunday Races 7-3-22'!$CH$11:$CH$25)</f>
        <v>0</v>
      </c>
      <c r="EF10" s="138">
        <f>SUMIF('Sunday Races 7-3-22'!$B$11:$B$25,$B10,'Sunday Races 7-3-22'!$CK$11:$CK$25)</f>
        <v>0</v>
      </c>
      <c r="EG10" s="138">
        <f>SUMIF('Sunday Races 7-31-22'!$B$11:$B$25,$B10,'Sunday Races 7-31-22'!$BY$11:$BY$25)</f>
        <v>5</v>
      </c>
      <c r="EH10" s="138">
        <f>SUMIF('Sunday Races 7-31-22'!$B$11:$B$25,$B10,'Sunday Races 7-31-22'!$CB$11:$CB$25)</f>
        <v>6</v>
      </c>
      <c r="EI10" s="138">
        <f>SUMIF('Sunday Races 7-31-22'!$B$11:$B$25,$B10,'Sunday Races 7-31-22'!$CE$11:$CE$25)</f>
        <v>7</v>
      </c>
      <c r="EJ10" s="138">
        <f>SUMIF('Sunday Races 7-31-22'!$B$11:$B$25,$B10,'Sunday Races 7-31-22'!$CH$11:$CH$25)</f>
        <v>0</v>
      </c>
      <c r="EK10" s="138">
        <f>SUMIF('Sunday Races 7-31-22'!$B$11:$B$25,$B10,'Sunday Races 7-31-22'!$CK$11:$CK$25)</f>
        <v>0</v>
      </c>
      <c r="EL10" s="138">
        <f>SUMIF('Sunday Races 8-14-22'!$B$11:$B$25,$B10,'Sunday Races 8-14-22'!$BY$11:$BY$25)</f>
        <v>0</v>
      </c>
      <c r="EM10" s="138">
        <f>SUMIF('Sunday Races 8-14-22'!$B$11:$B$25,$B10,'Sunday Races 8-14-22'!$CB$11:$CB$25)</f>
        <v>0</v>
      </c>
      <c r="EN10" s="138">
        <f>SUMIF('Sunday Races 8-14-22'!$B$11:$B$25,$B10,'Sunday Races 8-14-22'!$CE$11:$CE$25)</f>
        <v>0</v>
      </c>
      <c r="EO10" s="138">
        <f>SUMIF('Sunday Races 8-14-22'!$B$11:$B$25,$B10,'Sunday Races 8-14-22'!$CH$11:$CH$25)</f>
        <v>0</v>
      </c>
      <c r="EP10" s="138">
        <f>SUMIF('Sunday Races 8-14-22'!$B$11:$B$25,$B10,'Sunday Races 8-14-22'!$CK$11:$CK$25)</f>
        <v>0</v>
      </c>
      <c r="EQ10" s="138">
        <f>SUMIF('Saturday Races 8-20-22'!$B$11:$B$25,$B10,'Saturday Races 8-20-22'!$BY$11:$BY$25)</f>
        <v>0</v>
      </c>
      <c r="ER10" s="138">
        <f>SUMIF('Saturday Races 8-20-22'!$B$11:$B$25,$B10,'Saturday Races 8-20-22'!$CB$11:$CB$25)</f>
        <v>0</v>
      </c>
      <c r="ES10" s="138">
        <f>SUMIF('Saturday Races 8-20-22'!$B$11:$B$25,$B10,'Saturday Races 8-20-22'!$CE$11:$CE$25)</f>
        <v>0</v>
      </c>
      <c r="ET10" s="138">
        <f>SUMIF('Saturday Races 8-20-22'!$B$11:$B$25,$B10,'Saturday Races 8-20-22'!$CH$11:$CH$25)</f>
        <v>0</v>
      </c>
      <c r="EU10" s="138">
        <f>SUMIF('Saturday Races 8-20-22'!$B$11:$B$25,$B10,'Saturday Races 8-20-22'!$CK$11:$CK$25)</f>
        <v>0</v>
      </c>
      <c r="EV10" s="138">
        <f>SUMIF('Labor Day Regatta 9-3-22 FS'!$B$11:$B$30,$B10,'Labor Day Regatta 9-3-22 FS'!$BY$11:$BY$30)</f>
        <v>0</v>
      </c>
      <c r="EW10" s="138">
        <f>SUMIF('Labor Day Regatta 9-3-22 FS'!$B$11:$B$30,$B10,'Labor Day Regatta 9-3-22 FS'!$CB$11:$CB$30)</f>
        <v>0</v>
      </c>
      <c r="EX10" s="138">
        <f>SUMIF('Labor Day Regatta 9-3-22 FS'!$B$11:$B$30,$B10,'Labor Day Regatta 9-3-22 FS'!$CE$11:$CE$30)</f>
        <v>0</v>
      </c>
      <c r="EY10" s="138">
        <f>SUMIF('Labor Day Regatta 9-3-22 FS'!$B$11:$B$30,$B10,'Labor Day Regatta 9-3-22 FS'!$CH$11:$CH$30)</f>
        <v>0</v>
      </c>
      <c r="EZ10" s="138">
        <f>SUMIF('Labor Day Regatta 9-3-22 FS'!$B$11:$B$30,$B10,'Labor Day Regatta 9-3-22 FS'!$CK$11:$CK$30)</f>
        <v>0</v>
      </c>
      <c r="FA10" s="138">
        <f>SUMIF('Sunday Races 9-11-22'!$B$11:$B$20,$B10,'Sunday Races 9-11-22'!$BY$11:$BY$20)</f>
        <v>0</v>
      </c>
      <c r="FB10" s="138">
        <f>SUMIF('Sunday Races 9-11-22'!$B$11:$B$20,$B10,'Sunday Races 9-11-22'!$CB$11:$CB$20)</f>
        <v>0</v>
      </c>
      <c r="FC10" s="138">
        <f>SUMIF('Sunday Races 9-11-22'!$B$11:$B$20,$B10,'Sunday Races 9-11-22'!$CE$11:$CE$20)</f>
        <v>0</v>
      </c>
      <c r="FD10" s="138">
        <f>SUMIF('Sunday Races 9-11-22'!$B$11:$B$20,$B10,'Sunday Races 9-11-22'!$CH$11:$CH$20)</f>
        <v>0</v>
      </c>
      <c r="FE10" s="138">
        <f>SUMIF('Sunday Races 9-11-22'!$B$11:$B$20,$B10,'Sunday Races 9-11-22'!$CK$11:$CK$20)</f>
        <v>0</v>
      </c>
      <c r="FF10" s="138">
        <f>SUMIF('2022-09-17 Leukemia Cup FS'!$B$11:$B$26,$B10,'2022-09-17 Leukemia Cup FS'!$BY$11:$BY$26)</f>
        <v>0</v>
      </c>
      <c r="FG10" s="138">
        <f>SUMIF('2022-09-17 Leukemia Cup FS'!$B$11:$B$26,$B10,'2022-09-17 Leukemia Cup FS'!$CB$11:$CB$26)</f>
        <v>0</v>
      </c>
      <c r="FH10" s="138">
        <f>SUMIF('2022-09-17 Leukemia Cup FS'!$B$11:$B$26,$B10,'2022-09-17 Leukemia Cup FS'!$CE$11:$CE$26)</f>
        <v>0</v>
      </c>
      <c r="FI10" s="138">
        <f>SUMIF('2022-09-17 Leukemia Cup FS'!$B$11:$B$26,$B10,'2022-09-17 Leukemia Cup FS'!$CH$11:$CH$26)</f>
        <v>0</v>
      </c>
      <c r="FJ10" s="138">
        <f>SUMIF('2022-09-17 Leukemia Cup FS'!$B$11:$B$26,$B10,'2022-09-17 Leukemia Cup FS'!$CK$11:$CK$26)</f>
        <v>0</v>
      </c>
      <c r="FK10" s="138">
        <f>SUMIF('Smith-Berry LDR 9-24-22'!$B$11:$B$30,$B10,'Smith-Berry LDR 9-24-22'!$BY$11:$BY$30)</f>
        <v>0</v>
      </c>
      <c r="FL10" s="138">
        <f>SUMIF('Smith-Berry LDR 9-24-22'!$B$11:$B$30,$B10,'Smith-Berry LDR 9-24-22'!$CB$11:$CB$30)</f>
        <v>0</v>
      </c>
      <c r="FM10" s="138">
        <f>SUMIF('Smith-Berry LDR 9-24-22'!$B$11:$B$30,$B10,'Smith-Berry LDR 9-24-22'!$CE$11:$CE$30)</f>
        <v>0</v>
      </c>
      <c r="FN10" s="138">
        <f>SUMIF('Smith-Berry LDR 9-24-22'!$B$11:$B$30,$B10,'Smith-Berry LDR 9-24-22'!$CH$11:$CH$30)</f>
        <v>0</v>
      </c>
      <c r="FO10" s="138">
        <f>SUMIF('Smith-Berry LDR 9-24-22'!$B$11:$B$30,$B10,'Smith-Berry LDR 9-24-22'!$CK$11:$CK$30)</f>
        <v>0</v>
      </c>
      <c r="FP10" s="138">
        <f>SUMIF('Great Scot 10-1-22 Cham'!$B$11:$B$28,$B10,'Great Scot 10-1-22 Cham'!$BY$11:$BY$28)</f>
        <v>4</v>
      </c>
      <c r="FQ10" s="138">
        <f>SUMIF('Great Scot 10-1-22 Cham'!$B$11:$B$28,$B10,'Great Scot 10-1-22 Cham'!$CB$11:$CB$28)</f>
        <v>8</v>
      </c>
      <c r="FR10" s="138">
        <f>SUMIF('Great Scot 10-1-22 Cham'!$B$11:$B$28,$B10,'Great Scot 10-1-22 Cham'!$CE$11:$CE$28)</f>
        <v>7</v>
      </c>
      <c r="FS10" s="138">
        <f>SUMIF('Great Scot 10-1-22 Cham'!$B$11:$B$28,$B10,'Great Scot 10-1-22 Cham'!$CH$11:$CH$28)</f>
        <v>9</v>
      </c>
      <c r="FT10" s="138">
        <f>SUMIF('Great Scot 10-1-22 Cham'!$B$11:$B$28,$B10,'Great Scot 10-1-22 Cham'!$CK$11:$CK$28)</f>
        <v>5</v>
      </c>
      <c r="FU10" s="138">
        <f>SUMIF('Great Scot 10-1-22 Chal'!$B$11:$B$28,$B10,'Great Scot 10-1-22 Chal'!$BY$11:$BY$28)</f>
        <v>0</v>
      </c>
      <c r="FV10" s="138">
        <f>SUMIF('Great Scot 10-1-22 Chal'!$B$11:$B$28,$B10,'Great Scot 10-1-22 Chal'!$CB$11:$CB$28)</f>
        <v>0</v>
      </c>
      <c r="FW10" s="138">
        <f>SUMIF('Great Scot 10-1-22 Chal'!$B$11:$B$28,$B10,'Great Scot 10-1-22 Chal'!$CE$11:$CE$28)</f>
        <v>0</v>
      </c>
      <c r="FX10" s="138">
        <f>SUMIF('Great Scot 10-1-22 Chal'!$B$11:$B$28,$B10,'Great Scot 10-1-22 Chal'!$CH$11:$CH$28)</f>
        <v>0</v>
      </c>
      <c r="FY10" s="138">
        <f>SUMIF('Great Scot 10-1-22 Chal'!$B$11:$B$28,$B10,'Great Scot 10-1-22 Chal'!$CK$11:$CK$28)</f>
        <v>0</v>
      </c>
      <c r="FZ10" s="138">
        <f>SUMIF('Sunday Races 10-9-22'!$B$11:$B$21,$B10,'Sunday Races 10-9-22'!$BY$11:$BY$21)</f>
        <v>0</v>
      </c>
      <c r="GA10" s="138">
        <f>SUMIF('Sunday Races 10-9-22'!$B$11:$B$21,$B10,'Sunday Races 10-9-22'!$CB$11:$CB$21)</f>
        <v>0</v>
      </c>
      <c r="GB10" s="138">
        <f>SUMIF('Sunday Races 10-9-22'!$B$11:$B$21,$B10,'Sunday Races 10-9-22'!$CE$11:$CE$21)</f>
        <v>0</v>
      </c>
      <c r="GC10" s="138">
        <f>SUMIF('Sunday Races 10-9-22'!$B$11:$B$21,$B10,'Sunday Races 10-9-22'!$CH$11:$CH$21)</f>
        <v>0</v>
      </c>
      <c r="GD10" s="138">
        <f>SUMIF('Sunday Races 10-9-22'!$B$11:$B$21,$B10,'Sunday Races 10-9-22'!$CK$11:$CK$21)</f>
        <v>0</v>
      </c>
      <c r="GE10" s="138">
        <f>SUMIF('Sunday Races 10-23-22'!$B$11:$B$22,$B10,'Sunday Races 10-23-22'!$BY$11:$BY$22)</f>
        <v>0</v>
      </c>
      <c r="GF10" s="138">
        <f>SUMIF('Sunday Races 10-23-22'!$B$11:$B$22,$B10,'Sunday Races 10-23-22'!$CB$11:$CB$22)</f>
        <v>0</v>
      </c>
      <c r="GG10" s="138">
        <f>SUMIF('Sunday Races 10-23-22'!$B$11:$B$22,$B10,'Sunday Races 10-23-22'!$CE$11:$CE$22)</f>
        <v>0</v>
      </c>
      <c r="GH10" s="138">
        <f>SUMIF('Sunday Races 10-23-22'!$B$11:$B$22,$B10,'Sunday Races 10-23-22'!$CH$11:$CH$22)</f>
        <v>0</v>
      </c>
      <c r="GI10" s="138">
        <f>SUMIF('Sunday Races 10-23-22'!$B$11:$B$22,$B10,'Sunday Races 10-23-22'!$CK$11:$CK$22)</f>
        <v>0</v>
      </c>
      <c r="GJ10" s="138">
        <f>SUMIF('One Day Regatta 10-29-22 FS'!$B$11:$B$19,$B10,'One Day Regatta 10-29-22 FS'!$BY$11:$BY$19)</f>
        <v>0</v>
      </c>
      <c r="GK10" s="138">
        <f>SUMIF('One Day Regatta 10-29-22 FS'!$B$11:$B$19,$B10,'One Day Regatta 10-29-22 FS'!$CB$11:$CB$19)</f>
        <v>0</v>
      </c>
      <c r="GL10" s="138">
        <f>SUMIF('One Day Regatta 10-29-22 FS'!$B$11:$B$19,$B10,'One Day Regatta 10-29-22 FS'!$CE$11:$CE$19)</f>
        <v>0</v>
      </c>
      <c r="GM10" s="138">
        <f>SUMIF('One Day Regatta 10-29-22 FS'!$B$11:$B$19,$B10,'One Day Regatta 10-29-22 FS'!$CH$11:$CH$19)</f>
        <v>0</v>
      </c>
      <c r="GN10" s="138">
        <f>SUMIF('One Day Regatta 10-29-22 FS'!$B$11:$B$19,$B10,'One Day Regatta 10-29-22 FS'!$CK$11:$CK$19)</f>
        <v>0</v>
      </c>
      <c r="GO10" s="139"/>
      <c r="GP10" s="140"/>
      <c r="GQ10" s="141">
        <f t="shared" si="10"/>
        <v>10</v>
      </c>
      <c r="GR10" s="141">
        <f t="shared" si="10"/>
        <v>10</v>
      </c>
      <c r="GS10" s="141">
        <f t="shared" si="10"/>
        <v>9</v>
      </c>
      <c r="GT10" s="141">
        <f t="shared" si="10"/>
        <v>8</v>
      </c>
      <c r="GU10" s="141">
        <f t="shared" si="10"/>
        <v>7</v>
      </c>
      <c r="GV10" s="141">
        <f t="shared" si="10"/>
        <v>7</v>
      </c>
      <c r="GW10" s="141">
        <f t="shared" si="10"/>
        <v>7</v>
      </c>
      <c r="GX10" s="141">
        <f t="shared" si="10"/>
        <v>7</v>
      </c>
      <c r="GY10" s="141">
        <f t="shared" si="10"/>
        <v>6</v>
      </c>
      <c r="GZ10" s="141">
        <f t="shared" si="10"/>
        <v>6</v>
      </c>
      <c r="HA10" s="141">
        <f t="shared" si="11"/>
        <v>6</v>
      </c>
      <c r="HB10" s="141">
        <f t="shared" si="11"/>
        <v>6</v>
      </c>
      <c r="HC10" s="141">
        <f t="shared" si="11"/>
        <v>5</v>
      </c>
      <c r="HD10" s="141">
        <f t="shared" si="11"/>
        <v>5</v>
      </c>
      <c r="HE10" s="141">
        <f t="shared" si="11"/>
        <v>4</v>
      </c>
      <c r="HF10" s="141">
        <f t="shared" si="11"/>
        <v>4</v>
      </c>
      <c r="HG10" s="141">
        <f t="shared" si="11"/>
        <v>4</v>
      </c>
      <c r="HH10" s="141">
        <f t="shared" si="11"/>
        <v>4</v>
      </c>
      <c r="HI10" s="141">
        <f t="shared" si="11"/>
        <v>2</v>
      </c>
      <c r="HJ10" s="141">
        <f t="shared" si="11"/>
        <v>2</v>
      </c>
      <c r="HK10" s="141">
        <f t="shared" si="12"/>
        <v>0</v>
      </c>
      <c r="HL10" s="141">
        <f t="shared" si="12"/>
        <v>0</v>
      </c>
      <c r="HM10" s="141">
        <f t="shared" si="12"/>
        <v>0</v>
      </c>
      <c r="HN10" s="141">
        <f t="shared" si="12"/>
        <v>0</v>
      </c>
      <c r="HO10" s="141">
        <f t="shared" si="12"/>
        <v>0</v>
      </c>
      <c r="HP10" s="141">
        <f t="shared" si="12"/>
        <v>0</v>
      </c>
      <c r="HQ10" s="141">
        <f t="shared" si="12"/>
        <v>0</v>
      </c>
      <c r="HR10" s="141">
        <f t="shared" si="12"/>
        <v>0</v>
      </c>
      <c r="HS10" s="141">
        <f t="shared" si="12"/>
        <v>0</v>
      </c>
      <c r="HT10" s="141">
        <f t="shared" si="12"/>
        <v>0</v>
      </c>
      <c r="HU10" s="141">
        <f t="shared" si="13"/>
        <v>0</v>
      </c>
      <c r="HV10" s="141">
        <f t="shared" si="13"/>
        <v>0</v>
      </c>
      <c r="HW10" s="141">
        <f t="shared" si="13"/>
        <v>0</v>
      </c>
      <c r="HX10" s="141">
        <f t="shared" si="13"/>
        <v>0</v>
      </c>
      <c r="HY10" s="141">
        <f t="shared" si="13"/>
        <v>0</v>
      </c>
      <c r="HZ10" s="141">
        <f t="shared" si="13"/>
        <v>0</v>
      </c>
      <c r="IA10" s="141">
        <f t="shared" si="13"/>
        <v>0</v>
      </c>
      <c r="IB10" s="141">
        <f t="shared" si="13"/>
        <v>0</v>
      </c>
      <c r="IC10" s="141">
        <f t="shared" si="13"/>
        <v>0</v>
      </c>
      <c r="ID10" s="141">
        <f t="shared" si="13"/>
        <v>0</v>
      </c>
      <c r="IE10" s="141">
        <f t="shared" si="14"/>
        <v>0</v>
      </c>
      <c r="IF10" s="141">
        <f t="shared" si="14"/>
        <v>0</v>
      </c>
      <c r="IG10" s="141">
        <f t="shared" si="14"/>
        <v>0</v>
      </c>
      <c r="IH10" s="141">
        <f t="shared" si="14"/>
        <v>0</v>
      </c>
      <c r="II10" s="141">
        <f t="shared" si="14"/>
        <v>0</v>
      </c>
      <c r="IJ10" s="141">
        <f t="shared" si="14"/>
        <v>0</v>
      </c>
      <c r="IK10" s="141">
        <f t="shared" si="14"/>
        <v>0</v>
      </c>
      <c r="IL10" s="141">
        <f t="shared" si="14"/>
        <v>0</v>
      </c>
      <c r="IM10" s="141">
        <f t="shared" si="14"/>
        <v>0</v>
      </c>
      <c r="IN10" s="141">
        <f t="shared" si="14"/>
        <v>0</v>
      </c>
      <c r="IO10" s="141">
        <f t="shared" si="15"/>
        <v>0</v>
      </c>
      <c r="IP10" s="141">
        <f t="shared" si="15"/>
        <v>0</v>
      </c>
      <c r="IQ10" s="141">
        <f t="shared" si="15"/>
        <v>0</v>
      </c>
      <c r="IR10" s="141">
        <f t="shared" si="15"/>
        <v>0</v>
      </c>
      <c r="IS10" s="141">
        <f t="shared" si="15"/>
        <v>0</v>
      </c>
      <c r="IT10" s="141">
        <f t="shared" si="15"/>
        <v>0</v>
      </c>
      <c r="IU10" s="141">
        <f t="shared" si="15"/>
        <v>0</v>
      </c>
      <c r="IV10" s="141">
        <f t="shared" si="15"/>
        <v>0</v>
      </c>
      <c r="IW10" s="141">
        <f t="shared" si="15"/>
        <v>0</v>
      </c>
      <c r="IX10" s="141">
        <f t="shared" si="15"/>
        <v>0</v>
      </c>
      <c r="IY10" s="141">
        <f t="shared" si="16"/>
        <v>0</v>
      </c>
      <c r="IZ10" s="141">
        <f t="shared" si="16"/>
        <v>0</v>
      </c>
      <c r="JA10" s="141">
        <f t="shared" si="16"/>
        <v>0</v>
      </c>
      <c r="JB10" s="141">
        <f t="shared" si="16"/>
        <v>0</v>
      </c>
      <c r="JC10" s="141">
        <f t="shared" si="16"/>
        <v>0</v>
      </c>
      <c r="JD10" s="141">
        <f t="shared" si="16"/>
        <v>0</v>
      </c>
      <c r="JE10" s="141">
        <f t="shared" si="16"/>
        <v>0</v>
      </c>
      <c r="JF10" s="141">
        <f t="shared" si="16"/>
        <v>0</v>
      </c>
      <c r="JG10" s="141">
        <f t="shared" si="16"/>
        <v>0</v>
      </c>
      <c r="JH10" s="141">
        <f t="shared" si="16"/>
        <v>0</v>
      </c>
      <c r="JI10" s="141">
        <f t="shared" si="16"/>
        <v>0</v>
      </c>
      <c r="JJ10" s="141">
        <f t="shared" si="16"/>
        <v>0</v>
      </c>
      <c r="JK10" s="141">
        <f t="shared" si="16"/>
        <v>0</v>
      </c>
      <c r="JL10" s="141">
        <f t="shared" si="16"/>
        <v>0</v>
      </c>
      <c r="JM10" s="141">
        <f t="shared" si="16"/>
        <v>0</v>
      </c>
    </row>
    <row r="11" spans="1:273" ht="15" customHeight="1" x14ac:dyDescent="0.2">
      <c r="A11" s="134">
        <f t="shared" si="17"/>
        <v>8</v>
      </c>
      <c r="B11" s="142" t="s">
        <v>242</v>
      </c>
      <c r="C11" s="135">
        <f t="shared" si="6"/>
        <v>10</v>
      </c>
      <c r="D11" s="136">
        <f t="shared" si="7"/>
        <v>104</v>
      </c>
      <c r="E11" s="135">
        <f t="shared" si="8"/>
        <v>104</v>
      </c>
      <c r="F11" s="137">
        <f t="shared" si="9"/>
        <v>0.10400000000000001</v>
      </c>
      <c r="G11" s="138">
        <f>SUMIF('Saturday Race 11-06-21'!$B$11:$B$21,$B11,'Saturday Race 11-06-21'!$BY$11:$BY$21)</f>
        <v>0</v>
      </c>
      <c r="H11" s="138">
        <f>SUMIF('Saturday Race 11-06-21'!$B$11:$B$21,$B11,'Saturday Race 11-06-21'!$CB$11:$CB$21)</f>
        <v>0</v>
      </c>
      <c r="I11" s="138">
        <f>SUMIF('Saturday Race 11-06-21'!$B$11:$B$21,$B11,'Saturday Race 11-06-21'!$CE$11:$CE$21)</f>
        <v>0</v>
      </c>
      <c r="J11" s="138">
        <f>SUMIF('Saturday Race 11-06-21'!$B$11:$B$21,$B11,'Saturday Race 11-06-21'!$CH$11:$CH$21)</f>
        <v>0</v>
      </c>
      <c r="K11" s="138">
        <f>SUMIF('Saturday Race 11-06-21'!$B$11:$B$21,$B11,'Saturday Race 11-06-21'!$CK$11:$CK$21)</f>
        <v>0</v>
      </c>
      <c r="L11" s="138">
        <f>SUMIF('Saturday Race 11-20-21'!$B$11:$B$24,$B11,'Saturday Race 11-20-21'!$BY$11:$BY$24)</f>
        <v>0</v>
      </c>
      <c r="M11" s="138">
        <f>SUMIF('Saturday Race 11-20-21'!$B$11:$B$24,$B11,'Saturday Race 11-20-21'!$CB$11:$CB$24)</f>
        <v>0</v>
      </c>
      <c r="N11" s="138">
        <f>SUMIF('Saturday Race 11-20-21'!$B$11:$B$24,$B11,'Saturday Race 11-20-21'!$CE$11:$CE$24)</f>
        <v>0</v>
      </c>
      <c r="O11" s="138">
        <f>SUMIF('Saturday Race 11-20-21'!$B$11:$B$24,$B11,'Saturday Race 11-20-21'!$CH$11:$CH$24)</f>
        <v>0</v>
      </c>
      <c r="P11" s="138">
        <f>SUMIF('Saturday Race 11-20-21'!$B$11:$B$24,$B11,'Saturday Race 11-20-21'!$CK$11:$CK$24)</f>
        <v>0</v>
      </c>
      <c r="Q11" s="138">
        <f>SUMIF('One Day 12-04-21 Scots'!$B$11:$B$25,$B11,'One Day 12-04-21 Scots'!$BY$11:$BY$25)</f>
        <v>0</v>
      </c>
      <c r="R11" s="138">
        <f>SUMIF('One Day 12-04-21 Scots'!$B$11:$B$25,$B11,'One Day 12-04-21 Scots'!$CB$11:$CB$25)</f>
        <v>0</v>
      </c>
      <c r="S11" s="138">
        <f>SUMIF('One Day 12-04-21 Scots'!$B$11:$B$25,$B11,'One Day 12-04-21 Scots'!$CE$11:$CE$25)</f>
        <v>0</v>
      </c>
      <c r="T11" s="138">
        <f>SUMIF('One Day 12-04-21 Scots'!$B$11:$B$25,$B11,'One Day 12-04-21 Scots'!$CH$11:$CH$25)</f>
        <v>0</v>
      </c>
      <c r="U11" s="138">
        <f>SUMIF('One Day 12-04-21 Scots'!$B$11:$B$25,$B11,'One Day 12-04-21 Scots'!$CK$11:$CK$25)</f>
        <v>0</v>
      </c>
      <c r="V11" s="138">
        <f>SUMIF('One Day 12-04-21 Thistles'!$B$11:$B$25,$B11,'One Day 12-04-21 Thistles'!$BY$11:$BY$25)</f>
        <v>0</v>
      </c>
      <c r="W11" s="138">
        <f>SUMIF('One Day 12-04-21 Thistles'!$B$11:$B$25,$B11,'One Day 12-04-21 Thistles'!$CB$11:$CB$25)</f>
        <v>0</v>
      </c>
      <c r="X11" s="138">
        <f>SUMIF('One Day 12-04-21 Thistles'!$B$11:$B$25,$B11,'One Day 12-04-21 Thistles'!$CE$11:$CE$25)</f>
        <v>0</v>
      </c>
      <c r="Y11" s="138">
        <f>SUMIF('One Day 12-04-21 Thistles'!$B$11:$B$25,$B11,'One Day 12-04-21 Thistles'!$CH$11:$CH$25)</f>
        <v>0</v>
      </c>
      <c r="Z11" s="138">
        <f>SUMIF('One Day 12-04-21 Thistles'!$B$11:$B$25,$B11,'One Day 12-04-21 Thistles'!$CK$11:$CK$25)</f>
        <v>0</v>
      </c>
      <c r="AA11" s="138">
        <f>SUMIF('Saturday Race 1-08-22'!$B$11:$B$20,$B11,'Saturday Race 1-08-22'!$BY$11:$BY$20)</f>
        <v>0</v>
      </c>
      <c r="AB11" s="138">
        <f>SUMIF('Saturday Race 1-08-22'!$B$11:$B$20,$B11,'Saturday Race 1-08-22'!$CB$11:$CB$20)</f>
        <v>0</v>
      </c>
      <c r="AC11" s="138">
        <f>SUMIF('Saturday Race 1-08-22'!$B$11:$B$20,$B11,'Saturday Race 1-08-22'!$CE$11:$CE$20)</f>
        <v>0</v>
      </c>
      <c r="AD11" s="138">
        <f>SUMIF('Saturday Race 1-08-22'!$B$11:$B$20,$B11,'Saturday Race 1-08-22'!$CH$11:$CH$20)</f>
        <v>0</v>
      </c>
      <c r="AE11" s="138">
        <f>SUMIF('Saturday Race 1-08-22'!$B$11:$B$20,$B11,'Saturday Race 1-08-22'!$CK$11:$CK$20)</f>
        <v>0</v>
      </c>
      <c r="AF11" s="138">
        <f>SUMIF('Saturday Race 1-22-22'!$B$11:$B$20,$B11,'Saturday Race 1-22-22'!$BY$11:$BY$20)</f>
        <v>0</v>
      </c>
      <c r="AG11" s="138">
        <f>SUMIF('Saturday Race 1-22-22'!$B$11:$B$20,$B11,'Saturday Race 1-22-22'!$CB$11:$CB$20)</f>
        <v>0</v>
      </c>
      <c r="AH11" s="138">
        <f>SUMIF('Saturday Race 1-22-22'!$B$11:$B$20,$B11,'Saturday Race 1-22-22'!$CE$11:$CE$20)</f>
        <v>0</v>
      </c>
      <c r="AI11" s="138">
        <f>SUMIF('Saturday Race 1-22-22'!$B$11:$B$20,$B11,'Saturday Race 1-22-22'!$CH$11:$CH$20)</f>
        <v>0</v>
      </c>
      <c r="AJ11" s="138">
        <f>SUMIF('Saturday Race 1-22-22'!$B$11:$B$20,$B11,'Saturday Race 1-22-22'!$CK$11:$CK$20)</f>
        <v>0</v>
      </c>
      <c r="AK11" s="138">
        <f>SUMIF('Sunday Race 2-6-22'!$B$11:$B$20,$B11,'Sunday Race 2-6-22'!$BY$11:$BY$20)</f>
        <v>0</v>
      </c>
      <c r="AL11" s="138">
        <f>SUMIF('Sunday Race 2-6-22'!$B$11:$B$20,$B11,'Sunday Race 2-6-22'!$CB$11:$CB$20)</f>
        <v>0</v>
      </c>
      <c r="AM11" s="138">
        <f>SUMIF('Sunday Race 2-6-22'!$B$11:$B$20,$B11,'Sunday Race 2-6-22'!$CE$11:$CE$20)</f>
        <v>0</v>
      </c>
      <c r="AN11" s="138">
        <f>SUMIF('Sunday Race 2-6-22'!$B$11:$B$20,$B11,'Sunday Race 2-6-22'!$CH$11:$CH$20)</f>
        <v>0</v>
      </c>
      <c r="AO11" s="138">
        <f>SUMIF('Sunday Race 2-6-22'!$B$11:$B$20,$B11,'Sunday Race 2-6-22'!$CK$11:$CK$20)</f>
        <v>0</v>
      </c>
      <c r="AP11" s="138">
        <f>SUMIF('Chili One Day 2-12-22 Scots'!$B$11:$B$25,$B11,'Chili One Day 2-12-22 Scots'!$BY$11:$BY$25)</f>
        <v>0</v>
      </c>
      <c r="AQ11" s="138">
        <f>SUMIF('Chili One Day 2-12-22 Scots'!$B$11:$B$25,$B11,'Chili One Day 2-12-22 Scots'!$CB$11:$CB$25)</f>
        <v>0</v>
      </c>
      <c r="AR11" s="138">
        <f>SUMIF('Chili One Day 2-12-22 Scots'!$B$11:$B$25,$B11,'Chili One Day 2-12-22 Scots'!$CE$11:$CE$25)</f>
        <v>0</v>
      </c>
      <c r="AS11" s="138">
        <f>SUMIF('Chili One Day 2-12-22 Scots'!$B$11:$B$25,$B11,'Chili One Day 2-12-22 Scots'!$CH$11:$CH$25)</f>
        <v>0</v>
      </c>
      <c r="AT11" s="138">
        <f>SUMIF('Chili One Day 2-12-22 Scots'!$B$11:$B$25,$B11,'Chili One Day 2-12-22 Scots'!$CK$11:$CK$25)</f>
        <v>0</v>
      </c>
      <c r="AU11" s="138">
        <f>SUMIF('Chili One Day 2-12-22 Thistles'!$B$11:$B$25,$B11,'Chili One Day 2-12-22 Thistles'!$BY$11:$BY$25)</f>
        <v>0</v>
      </c>
      <c r="AV11" s="138">
        <f>SUMIF('Chili One Day 2-12-22 Thistles'!$B$11:$B$25,$B11,'Chili One Day 2-12-22 Thistles'!$CB$11:$CB$25)</f>
        <v>0</v>
      </c>
      <c r="AW11" s="138">
        <f>SUMIF('Chili One Day 2-12-22 Thistles'!$B$11:$B$25,$B11,'Chili One Day 2-12-22 Thistles'!$CE$11:$CE$25)</f>
        <v>0</v>
      </c>
      <c r="AX11" s="138">
        <f>SUMIF('Chili One Day 2-12-22 Thistles'!$B$11:$B$25,$B11,'Chili One Day 2-12-22 Thistles'!$CH$11:$CH$25)</f>
        <v>0</v>
      </c>
      <c r="AY11" s="138">
        <f>SUMIF('Chili One Day 2-12-22 Thistles'!$B$11:$B$25,$B11,'Chili One Day 2-12-22 Thistles'!$CK$11:$CK$25)</f>
        <v>0</v>
      </c>
      <c r="AZ11" s="138">
        <f>SUMIF('Sunday Race 2-20-22'!$B$11:$B$26,$B11,'Sunday Race 2-20-22'!$BY$11:$BY$26)</f>
        <v>6</v>
      </c>
      <c r="BA11" s="138">
        <f>SUMIF('Sunday Race 2-20-22'!$B$11:$B$26,$B11,'Sunday Race 2-20-22'!$CB$11:$CB$26)</f>
        <v>6</v>
      </c>
      <c r="BB11" s="138">
        <f>SUMIF('Sunday Race 2-20-22'!$B$11:$B$26,$B11,'Sunday Race 2-20-22'!$CE$11:$CE$26)</f>
        <v>0</v>
      </c>
      <c r="BC11" s="138">
        <f>SUMIF('Sunday Race 2-20-22'!$B$11:$B$26,$B11,'Sunday Race 2-20-22'!$CH$11:$CH$26)</f>
        <v>0</v>
      </c>
      <c r="BD11" s="138">
        <f>SUMIF('Sunday Race 2-20-22'!$B$11:$B$26,$B11,'Sunday Race 2-20-22'!$CK$11:$CK$26)</f>
        <v>0</v>
      </c>
      <c r="BE11" s="138">
        <f>SUMIF('Sunday Race 2-27-22'!$B$11:$B$20,$B11,'Sunday Race 2-27-22'!$BY$11:$BY$20)</f>
        <v>0</v>
      </c>
      <c r="BF11" s="138">
        <f>SUMIF('Sunday Race 2-27-22'!$B$11:$B$20,$B11,'Sunday Race 2-27-22'!$CB$11:$CB$20)</f>
        <v>0</v>
      </c>
      <c r="BG11" s="138">
        <f>SUMIF('Sunday Race 2-27-22'!$B$11:$B$20,$B11,'Sunday Race 2-27-22'!$CE$11:$CE$20)</f>
        <v>0</v>
      </c>
      <c r="BH11" s="138">
        <f>SUMIF('Sunday Race 2-27-22'!$B$11:$B$20,$B11,'Sunday Race 2-27-22'!$CH$11:$CH$20)</f>
        <v>0</v>
      </c>
      <c r="BI11" s="138">
        <f>SUMIF('Sunday Race 2-27-22'!$B$11:$B$20,$B11,'Sunday Race 2-27-22'!$CK$11:$CK$20)</f>
        <v>0</v>
      </c>
      <c r="BJ11" s="138">
        <f>SUMIF('Ironman One Day 3-5-22 FS'!$B$11:$B$26,$B11,'Ironman One Day 3-5-22 FS'!$BY$11:$BY$26)</f>
        <v>0</v>
      </c>
      <c r="BK11" s="138">
        <f>SUMIF('Ironman One Day 3-5-22 FS'!$B$11:$B$26,$B11,'Ironman One Day 3-5-22 FS'!$CB$11:$CB$26)</f>
        <v>0</v>
      </c>
      <c r="BL11" s="138">
        <f>SUMIF('Ironman One Day 3-5-22 FS'!$B$11:$B$26,$B11,'Ironman One Day 3-5-22 FS'!$CE$11:$CE$26)</f>
        <v>0</v>
      </c>
      <c r="BM11" s="138">
        <f>SUMIF('Ironman One Day 3-5-22 FS'!$B$11:$B$26,$B11,'Ironman One Day 3-5-22 FS'!$CH$11:$CH$26)</f>
        <v>0</v>
      </c>
      <c r="BN11" s="138">
        <f>SUMIF('Ironman One Day 3-5-22 FS'!$B$11:$B$26,$B11,'Ironman One Day 3-5-22 FS'!$CK$11:$CK$26)</f>
        <v>0</v>
      </c>
      <c r="BO11" s="138">
        <f>SUMIF('Sunday Race 3-13-22'!$B$11:$B$25,$B11,'Sunday Race 3-13-22'!$BY$11:$BY$25)</f>
        <v>0</v>
      </c>
      <c r="BP11" s="138">
        <f>SUMIF('Sunday Race 3-13-22'!$B$11:$B$25,$B11,'Sunday Race 3-13-22'!$CB$11:$CB$25)</f>
        <v>0</v>
      </c>
      <c r="BQ11" s="138">
        <f>SUMIF('Sunday Race 3-13-22'!$B$11:$B$25,$B11,'Sunday Race 3-13-22'!$CE$11:$CE$25)</f>
        <v>0</v>
      </c>
      <c r="BR11" s="138">
        <f>SUMIF('Sunday Race 3-13-22'!$B$11:$B$25,$B11,'Sunday Race 3-13-22'!$CH$11:$CH$25)</f>
        <v>0</v>
      </c>
      <c r="BS11" s="138">
        <f>SUMIF('Sunday Race 3-13-22'!$B$11:$B$25,$B11,'Sunday Race 3-13-22'!$CK$11:$CK$25)</f>
        <v>0</v>
      </c>
      <c r="BT11" s="138">
        <f>SUMIF('Saturday Race 3-19-22'!$B$11:$B$18,$B11,'Saturday Race 3-19-22'!$BY$11:$BY$18)</f>
        <v>0</v>
      </c>
      <c r="BU11" s="138">
        <f>SUMIF('Saturday Race 3-19-22'!$B$11:$B$18,$B11,'Saturday Race 3-19-22'!$CB$11:$CB$18)</f>
        <v>0</v>
      </c>
      <c r="BV11" s="138">
        <f>SUMIF('Saturday Race 3-19-22'!$B$11:$B$18,$B11,'Saturday Race 3-19-22'!$CE$11:$CE$18)</f>
        <v>0</v>
      </c>
      <c r="BW11" s="138">
        <f>SUMIF('Saturday Race 3-19-22'!$B$11:$B$18,$B11,'Saturday Race 3-19-22'!$CH$11:$CH$18)</f>
        <v>0</v>
      </c>
      <c r="BX11" s="138">
        <f>SUMIF('Saturday Race 3-19-22'!$B$11:$B$18,$B11,'Saturday Race 3-19-22'!$CK$11:$CK$18)</f>
        <v>0</v>
      </c>
      <c r="BY11" s="138">
        <f>SUMIF('Sunday Races 4-10-22'!$B$11:$B$26,$B11,'Sunday Races 4-10-22'!$BY$11:$BY$26)</f>
        <v>0</v>
      </c>
      <c r="BZ11" s="138">
        <f>SUMIF('Sunday Races 4-10-22'!$B$11:$B$26,$B11,'Sunday Races 4-10-22'!$CB$11:$CB$26)</f>
        <v>0</v>
      </c>
      <c r="CA11" s="138">
        <f>SUMIF('Sunday Races 4-10-22'!$B$11:$B$26,$B11,'Sunday Races 4-10-22'!$CE$11:$CE$26)</f>
        <v>0</v>
      </c>
      <c r="CB11" s="138">
        <f>SUMIF('Sunday Races 4-10-22'!$B$11:$B$26,$B11,'Sunday Races 4-10-22'!$CH$11:$CH$26)</f>
        <v>0</v>
      </c>
      <c r="CC11" s="138">
        <f>SUMIF('Sunday Races 4-10-22'!$B$11:$B$26,$B11,'Sunday Races 4-10-22'!$CK$11:$CK$26)</f>
        <v>0</v>
      </c>
      <c r="CD11" s="138">
        <f>SUMIF('Easter One Day 4-16-22 FS'!$B$11:$B$26,$B11,'Easter One Day 4-16-22 FS'!$BY$11:$BY$26)</f>
        <v>0</v>
      </c>
      <c r="CE11" s="138">
        <f>SUMIF('Easter One Day 4-16-22 FS'!$B$11:$B$26,$B11,'Easter One Day 4-16-22 FS'!$CB$11:$CB$26)</f>
        <v>0</v>
      </c>
      <c r="CF11" s="138">
        <f>SUMIF('Easter One Day 4-16-22 FS'!$B$11:$B$26,$B11,'Easter One Day 4-16-22 FS'!$CE$11:$CE$26)</f>
        <v>0</v>
      </c>
      <c r="CG11" s="138">
        <f>SUMIF('Easter One Day 4-16-22 FS'!$B$11:$B$26,$B11,'Easter One Day 4-16-22 FS'!$CH$11:$CH$26)</f>
        <v>0</v>
      </c>
      <c r="CH11" s="138">
        <f>SUMIF('Easter One Day 4-16-22 FS'!$B$11:$B$26,$B11,'Easter One Day 4-16-22 FS'!$CK$11:$CK$26)</f>
        <v>0</v>
      </c>
      <c r="CI11" s="138">
        <f>SUMIF('Easter One Day 4-16-22 TH'!$B$11:$B$15,$B11,'Easter One Day 4-16-22 TH'!$BY$11:$BY$15)</f>
        <v>0</v>
      </c>
      <c r="CJ11" s="138">
        <f>SUMIF('Easter One Day 4-16-22 TH'!$B$11:$B$15,$B11,'Easter One Day 4-16-22 TH'!$CB$11:$CB$15)</f>
        <v>0</v>
      </c>
      <c r="CK11" s="138">
        <f>SUMIF('Easter One Day 4-16-22 TH'!$B$11:$B$15,$B11,'Easter One Day 4-16-22 TH'!$CE$11:$CE$15)</f>
        <v>0</v>
      </c>
      <c r="CL11" s="138">
        <f>SUMIF('Easter One Day 4-16-22 TH'!$B$11:$B$15,$B11,'Easter One Day 4-16-22 TH'!$CH$11:$CH$15)</f>
        <v>0</v>
      </c>
      <c r="CM11" s="138">
        <f>SUMIF('Easter One Day 4-16-22 TH'!$B$11:$B$15,$B11,'Easter One Day 4-16-22 TH'!$CK$11:$CK$15)</f>
        <v>0</v>
      </c>
      <c r="CN11" s="138">
        <f>SUMIF('Sunday Races 5-1-22'!$B$11:$B$28,$B11,'Sunday Races 5-1-22'!$BY$11:$BY$28)</f>
        <v>0</v>
      </c>
      <c r="CO11" s="138">
        <f>SUMIF('Sunday Races 5-1-22'!$B$11:$B$28,$B11,'Sunday Races 5-1-22'!$CB$11:$CB$28)</f>
        <v>0</v>
      </c>
      <c r="CP11" s="138">
        <f>SUMIF('Sunday Races 5-1-22'!$B$11:$B$28,$B11,'Sunday Races 5-1-22'!$CE$11:$CE$28)</f>
        <v>0</v>
      </c>
      <c r="CQ11" s="138">
        <f>SUMIF('Sunday Races 5-1-22'!$B$11:$B$28,$B11,'Sunday Races 5-1-22'!$CH$11:$CH$28)</f>
        <v>0</v>
      </c>
      <c r="CR11" s="138">
        <f>SUMIF('Sunday Races 5-1-22'!$B$11:$B$28,$B11,'Sunday Races 5-1-22'!$CK$11:$CK$28)</f>
        <v>0</v>
      </c>
      <c r="CS11" s="138">
        <f>SUMIF('Long Distance Race 5-7-22'!$B$11:$B$27,$B11,'Long Distance Race 5-7-22'!$BY$11:$BY$27)</f>
        <v>0</v>
      </c>
      <c r="CT11" s="138">
        <f>SUMIF('Long Distance Race 5-7-22'!$B$11:$B$27,$B11,'Long Distance Race 5-7-22'!$CB$11:$CB$27)</f>
        <v>0</v>
      </c>
      <c r="CU11" s="138">
        <f>SUMIF('Long Distance Race 5-7-22'!$B$11:$B$27,$B11,'Long Distance Race 5-7-22'!$CE$11:$CE$27)</f>
        <v>0</v>
      </c>
      <c r="CV11" s="138">
        <f>SUMIF('Long Distance Race 5-7-22'!$B$11:$B$27,$B11,'Long Distance Race 5-7-22'!$CH$11:$CH$27)</f>
        <v>0</v>
      </c>
      <c r="CW11" s="138">
        <f>SUMIF('Long Distance Race 5-7-22'!$B$11:$B$27,$B11,'Long Distance Race 5-7-22'!$CK$11:$CK$27)</f>
        <v>0</v>
      </c>
      <c r="CX11" s="138">
        <f>SUMIF('Memorial Day Regatta 5-28-22 Op'!$B$11:$B$27,$B11,'Memorial Day Regatta 5-28-22 Op'!$BY$11:$BY$27)</f>
        <v>0</v>
      </c>
      <c r="CY11" s="138">
        <f>SUMIF('Memorial Day Regatta 5-28-22 Op'!$B$11:$B$27,$B11,'Memorial Day Regatta 5-28-22 Op'!$CB$11:$CB$27)</f>
        <v>0</v>
      </c>
      <c r="CZ11" s="138">
        <f>SUMIF('Memorial Day Regatta 5-28-22 Op'!$B$11:$B$27,$B11,'Memorial Day Regatta 5-28-22 Op'!$CE$11:$CE$27)</f>
        <v>0</v>
      </c>
      <c r="DA11" s="138">
        <f>SUMIF('Memorial Day Regatta 5-28-22 Op'!$B$11:$B$27,$B11,'Memorial Day Regatta 5-28-22 Op'!$CH$11:$CH$27)</f>
        <v>0</v>
      </c>
      <c r="DB11" s="138">
        <f>SUMIF('Memorial Day Regatta 5-28-22 Op'!$B$11:$B$27,$B11,'Memorial Day Regatta 5-28-22 Op'!$CK$11:$CK$27)</f>
        <v>0</v>
      </c>
      <c r="DC11" s="138">
        <f>SUMIF('Sunday Races 6-5-22'!$B$11:$B$28,$B11,'Sunday Races 6-5-22'!$BY$11:$BY$28)</f>
        <v>0</v>
      </c>
      <c r="DD11" s="138">
        <f>SUMIF('Sunday Races 6-5-22'!$B$11:$B$28,$B11,'Sunday Races 6-5-22'!$CB$11:$CB$28)</f>
        <v>0</v>
      </c>
      <c r="DE11" s="138">
        <f>SUMIF('Sunday Races 6-5-22'!$B$11:$B$28,$B11,'Sunday Races 6-5-22'!$CE$11:$CE$28)</f>
        <v>0</v>
      </c>
      <c r="DF11" s="138">
        <f>SUMIF('Sunday Races 6-5-22'!$B$11:$B$28,$B11,'Sunday Races 6-5-22'!$CH$11:$CH$28)</f>
        <v>0</v>
      </c>
      <c r="DG11" s="138">
        <f>SUMIF('Sunday Races 6-5-22'!$B$11:$B$28,$B11,'Sunday Races 6-5-22'!$CK$11:$CK$28)</f>
        <v>0</v>
      </c>
      <c r="DH11" s="138">
        <f>SUMIF('Sunday Races 6-12-22'!$B$11:$B$24,$B11,'Sunday Races 6-12-22'!$BY$11:$BY$24)</f>
        <v>0</v>
      </c>
      <c r="DI11" s="138">
        <f>SUMIF('Sunday Races 6-12-22'!$B$11:$B$24,$B11,'Sunday Races 6-12-22'!$CB$11:$CB$24)</f>
        <v>0</v>
      </c>
      <c r="DJ11" s="138">
        <f>SUMIF('Sunday Races 6-12-22'!$B$11:$B$24,$B11,'Sunday Races 6-12-22'!$CE$11:$CE$24)</f>
        <v>0</v>
      </c>
      <c r="DK11" s="138">
        <f>SUMIF('Sunday Races 6-12-22'!$B$11:$B$24,$B11,'Sunday Races 6-12-22'!$CH$11:$CH$24)</f>
        <v>0</v>
      </c>
      <c r="DL11" s="138">
        <f>SUMIF('Sunday Races 6-12-22'!$B$11:$B$24,$B11,'Sunday Races 6-12-22'!$CK$11:$CK$24)</f>
        <v>0</v>
      </c>
      <c r="DM11" s="138">
        <f>SUMIF('Saturday Races 6-18-22'!$B$11:$B$24,$B11,'Saturday Races 6-18-22'!$BY$11:$BY$24)</f>
        <v>0</v>
      </c>
      <c r="DN11" s="138">
        <f>SUMIF('Saturday Races 6-18-22'!$B$11:$B$24,$B11,'Saturday Races 6-18-22'!$CB$11:$CB$24)</f>
        <v>0</v>
      </c>
      <c r="DO11" s="138">
        <f>SUMIF('Saturday Races 6-18-22'!$B$11:$B$24,$B11,'Saturday Races 6-18-22'!$CE$11:$CE$24)</f>
        <v>0</v>
      </c>
      <c r="DP11" s="138">
        <f>SUMIF('Saturday Races 6-18-22'!$B$11:$B$24,$B11,'Saturday Races 6-18-22'!$CH$11:$CH$24)</f>
        <v>0</v>
      </c>
      <c r="DQ11" s="138">
        <f>SUMIF('Saturday Races 6-18-22'!$B$11:$B$24,$B11,'Saturday Races 6-18-22'!$CK$11:$CK$24)</f>
        <v>0</v>
      </c>
      <c r="DR11" s="138">
        <f>SUMIF('Caldwell Cup 6-25-22 FS'!$B$11:$B$25,$B11,'Caldwell Cup 6-25-22 FS'!$BY$11:$BY$25)</f>
        <v>0</v>
      </c>
      <c r="DS11" s="138">
        <f>SUMIF('Caldwell Cup 6-25-22 FS'!$B$11:$B$25,$B11,'Caldwell Cup 6-25-22 FS'!$CB$11:$CB$25)</f>
        <v>0</v>
      </c>
      <c r="DT11" s="138">
        <f>SUMIF('Caldwell Cup 6-25-22 FS'!$B$11:$B$25,$B11,'Caldwell Cup 6-25-22 FS'!$CE$11:$CE$25)</f>
        <v>0</v>
      </c>
      <c r="DU11" s="138">
        <f>SUMIF('Caldwell Cup 6-25-22 FS'!$B$11:$B$25,$B11,'Caldwell Cup 6-25-22 FS'!$CH$11:$CH$25)</f>
        <v>0</v>
      </c>
      <c r="DV11" s="138">
        <f>SUMIF('Caldwell Cup 6-25-22 FS'!$B$11:$B$25,$B11,'Caldwell Cup 6-25-22 FS'!$CK$11:$CK$25)</f>
        <v>0</v>
      </c>
      <c r="DW11" s="138">
        <f>SUMIF('Caldwell Cup 6-25-22 TH'!$B$11:$B$24,$B11,'Caldwell Cup 6-25-22 TH'!$BY$11:$BY$24)</f>
        <v>0</v>
      </c>
      <c r="DX11" s="138">
        <f>SUMIF('Caldwell Cup 6-25-22 TH'!$B$11:$B$24,$B11,'Caldwell Cup 6-25-22 TH'!$CB$11:$CB$24)</f>
        <v>0</v>
      </c>
      <c r="DY11" s="138">
        <f>SUMIF('Caldwell Cup 6-25-22 TH'!$B$11:$B$24,$B11,'Caldwell Cup 6-25-22 TH'!$CE$11:$CE$24)</f>
        <v>0</v>
      </c>
      <c r="DZ11" s="138">
        <f>SUMIF('Caldwell Cup 6-25-22 TH'!$B$11:$B$24,$B11,'Caldwell Cup 6-25-22 TH'!$CH$11:$CH$24)</f>
        <v>0</v>
      </c>
      <c r="EA11" s="138">
        <f>SUMIF('Caldwell Cup 6-25-22 TH'!$B$11:$B$24,$B11,'Caldwell Cup 6-25-22 TH'!$CK$11:$CK$24)</f>
        <v>0</v>
      </c>
      <c r="EB11" s="138">
        <f>SUMIF('Sunday Races 7-3-22'!$B$11:$B$25,$B11,'Sunday Races 7-3-22'!$BY$11:$BY$25)</f>
        <v>0</v>
      </c>
      <c r="EC11" s="138">
        <f>SUMIF('Sunday Races 7-3-22'!$B$11:$B$25,$B11,'Sunday Races 7-3-22'!$CB$11:$CB$25)</f>
        <v>0</v>
      </c>
      <c r="ED11" s="138">
        <f>SUMIF('Sunday Races 7-3-22'!$B$11:$B$25,$B11,'Sunday Races 7-3-22'!$CE$11:$CE$25)</f>
        <v>0</v>
      </c>
      <c r="EE11" s="138">
        <f>SUMIF('Sunday Races 7-3-22'!$B$11:$B$25,$B11,'Sunday Races 7-3-22'!$CH$11:$CH$25)</f>
        <v>0</v>
      </c>
      <c r="EF11" s="138">
        <f>SUMIF('Sunday Races 7-3-22'!$B$11:$B$25,$B11,'Sunday Races 7-3-22'!$CK$11:$CK$25)</f>
        <v>0</v>
      </c>
      <c r="EG11" s="138">
        <f>SUMIF('Sunday Races 7-31-22'!$B$11:$B$25,$B11,'Sunday Races 7-31-22'!$BY$11:$BY$25)</f>
        <v>8</v>
      </c>
      <c r="EH11" s="138">
        <f>SUMIF('Sunday Races 7-31-22'!$B$11:$B$25,$B11,'Sunday Races 7-31-22'!$CB$11:$CB$25)</f>
        <v>8</v>
      </c>
      <c r="EI11" s="138">
        <f>SUMIF('Sunday Races 7-31-22'!$B$11:$B$25,$B11,'Sunday Races 7-31-22'!$CE$11:$CE$25)</f>
        <v>5</v>
      </c>
      <c r="EJ11" s="138">
        <f>SUMIF('Sunday Races 7-31-22'!$B$11:$B$25,$B11,'Sunday Races 7-31-22'!$CH$11:$CH$25)</f>
        <v>0</v>
      </c>
      <c r="EK11" s="138">
        <f>SUMIF('Sunday Races 7-31-22'!$B$11:$B$25,$B11,'Sunday Races 7-31-22'!$CK$11:$CK$25)</f>
        <v>0</v>
      </c>
      <c r="EL11" s="138">
        <f>SUMIF('Sunday Races 8-14-22'!$B$11:$B$25,$B11,'Sunday Races 8-14-22'!$BY$11:$BY$25)</f>
        <v>0</v>
      </c>
      <c r="EM11" s="138">
        <f>SUMIF('Sunday Races 8-14-22'!$B$11:$B$25,$B11,'Sunday Races 8-14-22'!$CB$11:$CB$25)</f>
        <v>0</v>
      </c>
      <c r="EN11" s="138">
        <f>SUMIF('Sunday Races 8-14-22'!$B$11:$B$25,$B11,'Sunday Races 8-14-22'!$CE$11:$CE$25)</f>
        <v>0</v>
      </c>
      <c r="EO11" s="138">
        <f>SUMIF('Sunday Races 8-14-22'!$B$11:$B$25,$B11,'Sunday Races 8-14-22'!$CH$11:$CH$25)</f>
        <v>0</v>
      </c>
      <c r="EP11" s="138">
        <f>SUMIF('Sunday Races 8-14-22'!$B$11:$B$25,$B11,'Sunday Races 8-14-22'!$CK$11:$CK$25)</f>
        <v>0</v>
      </c>
      <c r="EQ11" s="138">
        <f>SUMIF('Saturday Races 8-20-22'!$B$11:$B$25,$B11,'Saturday Races 8-20-22'!$BY$11:$BY$25)</f>
        <v>0</v>
      </c>
      <c r="ER11" s="138">
        <f>SUMIF('Saturday Races 8-20-22'!$B$11:$B$25,$B11,'Saturday Races 8-20-22'!$CB$11:$CB$25)</f>
        <v>0</v>
      </c>
      <c r="ES11" s="138">
        <f>SUMIF('Saturday Races 8-20-22'!$B$11:$B$25,$B11,'Saturday Races 8-20-22'!$CE$11:$CE$25)</f>
        <v>0</v>
      </c>
      <c r="ET11" s="138">
        <f>SUMIF('Saturday Races 8-20-22'!$B$11:$B$25,$B11,'Saturday Races 8-20-22'!$CH$11:$CH$25)</f>
        <v>0</v>
      </c>
      <c r="EU11" s="138">
        <f>SUMIF('Saturday Races 8-20-22'!$B$11:$B$25,$B11,'Saturday Races 8-20-22'!$CK$11:$CK$25)</f>
        <v>0</v>
      </c>
      <c r="EV11" s="138">
        <f>SUMIF('Labor Day Regatta 9-3-22 FS'!$B$11:$B$30,$B11,'Labor Day Regatta 9-3-22 FS'!$BY$11:$BY$30)</f>
        <v>0</v>
      </c>
      <c r="EW11" s="138">
        <f>SUMIF('Labor Day Regatta 9-3-22 FS'!$B$11:$B$30,$B11,'Labor Day Regatta 9-3-22 FS'!$CB$11:$CB$30)</f>
        <v>0</v>
      </c>
      <c r="EX11" s="138">
        <f>SUMIF('Labor Day Regatta 9-3-22 FS'!$B$11:$B$30,$B11,'Labor Day Regatta 9-3-22 FS'!$CE$11:$CE$30)</f>
        <v>0</v>
      </c>
      <c r="EY11" s="138">
        <f>SUMIF('Labor Day Regatta 9-3-22 FS'!$B$11:$B$30,$B11,'Labor Day Regatta 9-3-22 FS'!$CH$11:$CH$30)</f>
        <v>0</v>
      </c>
      <c r="EZ11" s="138">
        <f>SUMIF('Labor Day Regatta 9-3-22 FS'!$B$11:$B$30,$B11,'Labor Day Regatta 9-3-22 FS'!$CK$11:$CK$30)</f>
        <v>0</v>
      </c>
      <c r="FA11" s="138">
        <f>SUMIF('Sunday Races 9-11-22'!$B$11:$B$20,$B11,'Sunday Races 9-11-22'!$BY$11:$BY$20)</f>
        <v>0</v>
      </c>
      <c r="FB11" s="138">
        <f>SUMIF('Sunday Races 9-11-22'!$B$11:$B$20,$B11,'Sunday Races 9-11-22'!$CB$11:$CB$20)</f>
        <v>0</v>
      </c>
      <c r="FC11" s="138">
        <f>SUMIF('Sunday Races 9-11-22'!$B$11:$B$20,$B11,'Sunday Races 9-11-22'!$CE$11:$CE$20)</f>
        <v>0</v>
      </c>
      <c r="FD11" s="138">
        <f>SUMIF('Sunday Races 9-11-22'!$B$11:$B$20,$B11,'Sunday Races 9-11-22'!$CH$11:$CH$20)</f>
        <v>0</v>
      </c>
      <c r="FE11" s="138">
        <f>SUMIF('Sunday Races 9-11-22'!$B$11:$B$20,$B11,'Sunday Races 9-11-22'!$CK$11:$CK$20)</f>
        <v>0</v>
      </c>
      <c r="FF11" s="138">
        <f>SUMIF('2022-09-17 Leukemia Cup FS'!$B$11:$B$26,$B11,'2022-09-17 Leukemia Cup FS'!$BY$11:$BY$26)</f>
        <v>0</v>
      </c>
      <c r="FG11" s="138">
        <f>SUMIF('2022-09-17 Leukemia Cup FS'!$B$11:$B$26,$B11,'2022-09-17 Leukemia Cup FS'!$CB$11:$CB$26)</f>
        <v>0</v>
      </c>
      <c r="FH11" s="138">
        <f>SUMIF('2022-09-17 Leukemia Cup FS'!$B$11:$B$26,$B11,'2022-09-17 Leukemia Cup FS'!$CE$11:$CE$26)</f>
        <v>0</v>
      </c>
      <c r="FI11" s="138">
        <f>SUMIF('2022-09-17 Leukemia Cup FS'!$B$11:$B$26,$B11,'2022-09-17 Leukemia Cup FS'!$CH$11:$CH$26)</f>
        <v>0</v>
      </c>
      <c r="FJ11" s="138">
        <f>SUMIF('2022-09-17 Leukemia Cup FS'!$B$11:$B$26,$B11,'2022-09-17 Leukemia Cup FS'!$CK$11:$CK$26)</f>
        <v>0</v>
      </c>
      <c r="FK11" s="138">
        <f>SUMIF('Smith-Berry LDR 9-24-22'!$B$11:$B$30,$B11,'Smith-Berry LDR 9-24-22'!$BY$11:$BY$30)</f>
        <v>0</v>
      </c>
      <c r="FL11" s="138">
        <f>SUMIF('Smith-Berry LDR 9-24-22'!$B$11:$B$30,$B11,'Smith-Berry LDR 9-24-22'!$CB$11:$CB$30)</f>
        <v>0</v>
      </c>
      <c r="FM11" s="138">
        <f>SUMIF('Smith-Berry LDR 9-24-22'!$B$11:$B$30,$B11,'Smith-Berry LDR 9-24-22'!$CE$11:$CE$30)</f>
        <v>0</v>
      </c>
      <c r="FN11" s="138">
        <f>SUMIF('Smith-Berry LDR 9-24-22'!$B$11:$B$30,$B11,'Smith-Berry LDR 9-24-22'!$CH$11:$CH$30)</f>
        <v>0</v>
      </c>
      <c r="FO11" s="138">
        <f>SUMIF('Smith-Berry LDR 9-24-22'!$B$11:$B$30,$B11,'Smith-Berry LDR 9-24-22'!$CK$11:$CK$30)</f>
        <v>0</v>
      </c>
      <c r="FP11" s="138">
        <f>SUMIF('Great Scot 10-1-22 Cham'!$B$11:$B$28,$B11,'Great Scot 10-1-22 Cham'!$BY$11:$BY$28)</f>
        <v>14</v>
      </c>
      <c r="FQ11" s="138">
        <f>SUMIF('Great Scot 10-1-22 Cham'!$B$11:$B$28,$B11,'Great Scot 10-1-22 Cham'!$CB$11:$CB$28)</f>
        <v>15</v>
      </c>
      <c r="FR11" s="138">
        <f>SUMIF('Great Scot 10-1-22 Cham'!$B$11:$B$28,$B11,'Great Scot 10-1-22 Cham'!$CE$11:$CE$28)</f>
        <v>15</v>
      </c>
      <c r="FS11" s="138">
        <f>SUMIF('Great Scot 10-1-22 Cham'!$B$11:$B$28,$B11,'Great Scot 10-1-22 Cham'!$CH$11:$CH$28)</f>
        <v>14</v>
      </c>
      <c r="FT11" s="138">
        <f>SUMIF('Great Scot 10-1-22 Cham'!$B$11:$B$28,$B11,'Great Scot 10-1-22 Cham'!$CK$11:$CK$28)</f>
        <v>13</v>
      </c>
      <c r="FU11" s="138">
        <f>SUMIF('Great Scot 10-1-22 Chal'!$B$11:$B$28,$B11,'Great Scot 10-1-22 Chal'!$BY$11:$BY$28)</f>
        <v>0</v>
      </c>
      <c r="FV11" s="138">
        <f>SUMIF('Great Scot 10-1-22 Chal'!$B$11:$B$28,$B11,'Great Scot 10-1-22 Chal'!$CB$11:$CB$28)</f>
        <v>0</v>
      </c>
      <c r="FW11" s="138">
        <f>SUMIF('Great Scot 10-1-22 Chal'!$B$11:$B$28,$B11,'Great Scot 10-1-22 Chal'!$CE$11:$CE$28)</f>
        <v>0</v>
      </c>
      <c r="FX11" s="138">
        <f>SUMIF('Great Scot 10-1-22 Chal'!$B$11:$B$28,$B11,'Great Scot 10-1-22 Chal'!$CH$11:$CH$28)</f>
        <v>0</v>
      </c>
      <c r="FY11" s="138">
        <f>SUMIF('Great Scot 10-1-22 Chal'!$B$11:$B$28,$B11,'Great Scot 10-1-22 Chal'!$CK$11:$CK$28)</f>
        <v>0</v>
      </c>
      <c r="FZ11" s="138">
        <f>SUMIF('Sunday Races 10-9-22'!$B$11:$B$21,$B11,'Sunday Races 10-9-22'!$BY$11:$BY$21)</f>
        <v>0</v>
      </c>
      <c r="GA11" s="138">
        <f>SUMIF('Sunday Races 10-9-22'!$B$11:$B$21,$B11,'Sunday Races 10-9-22'!$CB$11:$CB$21)</f>
        <v>0</v>
      </c>
      <c r="GB11" s="138">
        <f>SUMIF('Sunday Races 10-9-22'!$B$11:$B$21,$B11,'Sunday Races 10-9-22'!$CE$11:$CE$21)</f>
        <v>0</v>
      </c>
      <c r="GC11" s="138">
        <f>SUMIF('Sunday Races 10-9-22'!$B$11:$B$21,$B11,'Sunday Races 10-9-22'!$CH$11:$CH$21)</f>
        <v>0</v>
      </c>
      <c r="GD11" s="138">
        <f>SUMIF('Sunday Races 10-9-22'!$B$11:$B$21,$B11,'Sunday Races 10-9-22'!$CK$11:$CK$21)</f>
        <v>0</v>
      </c>
      <c r="GE11" s="138">
        <f>SUMIF('Sunday Races 10-23-22'!$B$11:$B$22,$B11,'Sunday Races 10-23-22'!$BY$11:$BY$22)</f>
        <v>0</v>
      </c>
      <c r="GF11" s="138">
        <f>SUMIF('Sunday Races 10-23-22'!$B$11:$B$22,$B11,'Sunday Races 10-23-22'!$CB$11:$CB$22)</f>
        <v>0</v>
      </c>
      <c r="GG11" s="138">
        <f>SUMIF('Sunday Races 10-23-22'!$B$11:$B$22,$B11,'Sunday Races 10-23-22'!$CE$11:$CE$22)</f>
        <v>0</v>
      </c>
      <c r="GH11" s="138">
        <f>SUMIF('Sunday Races 10-23-22'!$B$11:$B$22,$B11,'Sunday Races 10-23-22'!$CH$11:$CH$22)</f>
        <v>0</v>
      </c>
      <c r="GI11" s="138">
        <f>SUMIF('Sunday Races 10-23-22'!$B$11:$B$22,$B11,'Sunday Races 10-23-22'!$CK$11:$CK$22)</f>
        <v>0</v>
      </c>
      <c r="GJ11" s="138">
        <f>SUMIF('One Day Regatta 10-29-22 FS'!$B$11:$B$19,$B11,'One Day Regatta 10-29-22 FS'!$BY$11:$BY$19)</f>
        <v>0</v>
      </c>
      <c r="GK11" s="138">
        <f>SUMIF('One Day Regatta 10-29-22 FS'!$B$11:$B$19,$B11,'One Day Regatta 10-29-22 FS'!$CB$11:$CB$19)</f>
        <v>0</v>
      </c>
      <c r="GL11" s="138">
        <f>SUMIF('One Day Regatta 10-29-22 FS'!$B$11:$B$19,$B11,'One Day Regatta 10-29-22 FS'!$CE$11:$CE$19)</f>
        <v>0</v>
      </c>
      <c r="GM11" s="138">
        <f>SUMIF('One Day Regatta 10-29-22 FS'!$B$11:$B$19,$B11,'One Day Regatta 10-29-22 FS'!$CH$11:$CH$19)</f>
        <v>0</v>
      </c>
      <c r="GN11" s="138">
        <f>SUMIF('One Day Regatta 10-29-22 FS'!$B$11:$B$19,$B11,'One Day Regatta 10-29-22 FS'!$CK$11:$CK$19)</f>
        <v>0</v>
      </c>
      <c r="GO11" s="139"/>
      <c r="GP11" s="140"/>
      <c r="GQ11" s="141">
        <f t="shared" si="10"/>
        <v>15</v>
      </c>
      <c r="GR11" s="141">
        <f t="shared" si="10"/>
        <v>15</v>
      </c>
      <c r="GS11" s="141">
        <f t="shared" si="10"/>
        <v>14</v>
      </c>
      <c r="GT11" s="141">
        <f t="shared" si="10"/>
        <v>14</v>
      </c>
      <c r="GU11" s="141">
        <f t="shared" si="10"/>
        <v>13</v>
      </c>
      <c r="GV11" s="141">
        <f t="shared" si="10"/>
        <v>8</v>
      </c>
      <c r="GW11" s="141">
        <f t="shared" si="10"/>
        <v>8</v>
      </c>
      <c r="GX11" s="141">
        <f t="shared" si="10"/>
        <v>6</v>
      </c>
      <c r="GY11" s="141">
        <f t="shared" si="10"/>
        <v>6</v>
      </c>
      <c r="GZ11" s="141">
        <f t="shared" si="10"/>
        <v>5</v>
      </c>
      <c r="HA11" s="141">
        <f t="shared" si="11"/>
        <v>0</v>
      </c>
      <c r="HB11" s="141">
        <f t="shared" si="11"/>
        <v>0</v>
      </c>
      <c r="HC11" s="141">
        <f t="shared" si="11"/>
        <v>0</v>
      </c>
      <c r="HD11" s="141">
        <f t="shared" si="11"/>
        <v>0</v>
      </c>
      <c r="HE11" s="141">
        <f t="shared" si="11"/>
        <v>0</v>
      </c>
      <c r="HF11" s="141">
        <f t="shared" si="11"/>
        <v>0</v>
      </c>
      <c r="HG11" s="141">
        <f t="shared" si="11"/>
        <v>0</v>
      </c>
      <c r="HH11" s="141">
        <f t="shared" si="11"/>
        <v>0</v>
      </c>
      <c r="HI11" s="141">
        <f t="shared" si="11"/>
        <v>0</v>
      </c>
      <c r="HJ11" s="141">
        <f t="shared" si="11"/>
        <v>0</v>
      </c>
      <c r="HK11" s="141">
        <f t="shared" si="12"/>
        <v>0</v>
      </c>
      <c r="HL11" s="141">
        <f t="shared" si="12"/>
        <v>0</v>
      </c>
      <c r="HM11" s="141">
        <f t="shared" si="12"/>
        <v>0</v>
      </c>
      <c r="HN11" s="141">
        <f t="shared" si="12"/>
        <v>0</v>
      </c>
      <c r="HO11" s="141">
        <f t="shared" si="12"/>
        <v>0</v>
      </c>
      <c r="HP11" s="141">
        <f t="shared" si="12"/>
        <v>0</v>
      </c>
      <c r="HQ11" s="141">
        <f t="shared" si="12"/>
        <v>0</v>
      </c>
      <c r="HR11" s="141">
        <f t="shared" si="12"/>
        <v>0</v>
      </c>
      <c r="HS11" s="141">
        <f t="shared" si="12"/>
        <v>0</v>
      </c>
      <c r="HT11" s="141">
        <f t="shared" si="12"/>
        <v>0</v>
      </c>
      <c r="HU11" s="141">
        <f t="shared" si="13"/>
        <v>0</v>
      </c>
      <c r="HV11" s="141">
        <f t="shared" si="13"/>
        <v>0</v>
      </c>
      <c r="HW11" s="141">
        <f t="shared" si="13"/>
        <v>0</v>
      </c>
      <c r="HX11" s="141">
        <f t="shared" si="13"/>
        <v>0</v>
      </c>
      <c r="HY11" s="141">
        <f t="shared" si="13"/>
        <v>0</v>
      </c>
      <c r="HZ11" s="141">
        <f t="shared" si="13"/>
        <v>0</v>
      </c>
      <c r="IA11" s="141">
        <f t="shared" si="13"/>
        <v>0</v>
      </c>
      <c r="IB11" s="141">
        <f t="shared" si="13"/>
        <v>0</v>
      </c>
      <c r="IC11" s="141">
        <f t="shared" si="13"/>
        <v>0</v>
      </c>
      <c r="ID11" s="141">
        <f t="shared" si="13"/>
        <v>0</v>
      </c>
      <c r="IE11" s="141">
        <f t="shared" si="14"/>
        <v>0</v>
      </c>
      <c r="IF11" s="141">
        <f t="shared" si="14"/>
        <v>0</v>
      </c>
      <c r="IG11" s="141">
        <f t="shared" si="14"/>
        <v>0</v>
      </c>
      <c r="IH11" s="141">
        <f t="shared" si="14"/>
        <v>0</v>
      </c>
      <c r="II11" s="141">
        <f t="shared" si="14"/>
        <v>0</v>
      </c>
      <c r="IJ11" s="141">
        <f t="shared" si="14"/>
        <v>0</v>
      </c>
      <c r="IK11" s="141">
        <f t="shared" si="14"/>
        <v>0</v>
      </c>
      <c r="IL11" s="141">
        <f t="shared" si="14"/>
        <v>0</v>
      </c>
      <c r="IM11" s="141">
        <f t="shared" si="14"/>
        <v>0</v>
      </c>
      <c r="IN11" s="141">
        <f t="shared" si="14"/>
        <v>0</v>
      </c>
      <c r="IO11" s="141">
        <f t="shared" si="15"/>
        <v>0</v>
      </c>
      <c r="IP11" s="141">
        <f t="shared" si="15"/>
        <v>0</v>
      </c>
      <c r="IQ11" s="141">
        <f t="shared" si="15"/>
        <v>0</v>
      </c>
      <c r="IR11" s="141">
        <f t="shared" si="15"/>
        <v>0</v>
      </c>
      <c r="IS11" s="141">
        <f t="shared" si="15"/>
        <v>0</v>
      </c>
      <c r="IT11" s="141">
        <f t="shared" si="15"/>
        <v>0</v>
      </c>
      <c r="IU11" s="141">
        <f t="shared" si="15"/>
        <v>0</v>
      </c>
      <c r="IV11" s="141">
        <f t="shared" si="15"/>
        <v>0</v>
      </c>
      <c r="IW11" s="141">
        <f t="shared" si="15"/>
        <v>0</v>
      </c>
      <c r="IX11" s="141">
        <f t="shared" si="15"/>
        <v>0</v>
      </c>
      <c r="IY11" s="141">
        <f t="shared" si="16"/>
        <v>0</v>
      </c>
      <c r="IZ11" s="141">
        <f t="shared" si="16"/>
        <v>0</v>
      </c>
      <c r="JA11" s="141">
        <f t="shared" si="16"/>
        <v>0</v>
      </c>
      <c r="JB11" s="141">
        <f t="shared" si="16"/>
        <v>0</v>
      </c>
      <c r="JC11" s="141">
        <f t="shared" si="16"/>
        <v>0</v>
      </c>
      <c r="JD11" s="141">
        <f t="shared" si="16"/>
        <v>0</v>
      </c>
      <c r="JE11" s="141">
        <f t="shared" si="16"/>
        <v>0</v>
      </c>
      <c r="JF11" s="141">
        <f t="shared" si="16"/>
        <v>0</v>
      </c>
      <c r="JG11" s="141">
        <f t="shared" si="16"/>
        <v>0</v>
      </c>
      <c r="JH11" s="141">
        <f t="shared" si="16"/>
        <v>0</v>
      </c>
      <c r="JI11" s="141">
        <f t="shared" si="16"/>
        <v>0</v>
      </c>
      <c r="JJ11" s="141">
        <f t="shared" si="16"/>
        <v>0</v>
      </c>
      <c r="JK11" s="141">
        <f t="shared" si="16"/>
        <v>0</v>
      </c>
      <c r="JL11" s="141">
        <f t="shared" si="16"/>
        <v>0</v>
      </c>
      <c r="JM11" s="141">
        <f t="shared" si="16"/>
        <v>0</v>
      </c>
    </row>
    <row r="12" spans="1:273" ht="15" customHeight="1" x14ac:dyDescent="0.2">
      <c r="A12" s="134">
        <f t="shared" si="17"/>
        <v>9</v>
      </c>
      <c r="B12" s="103" t="s">
        <v>1110</v>
      </c>
      <c r="C12" s="135">
        <f t="shared" si="6"/>
        <v>27</v>
      </c>
      <c r="D12" s="136">
        <f t="shared" si="7"/>
        <v>89</v>
      </c>
      <c r="E12" s="135">
        <f t="shared" si="8"/>
        <v>87</v>
      </c>
      <c r="F12" s="137">
        <f t="shared" si="9"/>
        <v>3.2962962962962965E-2</v>
      </c>
      <c r="G12" s="138">
        <f>SUMIF('Saturday Race 11-06-21'!$B$11:$B$21,$B12,'Saturday Race 11-06-21'!$BY$11:$BY$21)</f>
        <v>0</v>
      </c>
      <c r="H12" s="138">
        <f>SUMIF('Saturday Race 11-06-21'!$B$11:$B$21,$B12,'Saturday Race 11-06-21'!$CB$11:$CB$21)</f>
        <v>0</v>
      </c>
      <c r="I12" s="138">
        <f>SUMIF('Saturday Race 11-06-21'!$B$11:$B$21,$B12,'Saturday Race 11-06-21'!$CE$11:$CE$21)</f>
        <v>0</v>
      </c>
      <c r="J12" s="138">
        <f>SUMIF('Saturday Race 11-06-21'!$B$11:$B$21,$B12,'Saturday Race 11-06-21'!$CH$11:$CH$21)</f>
        <v>0</v>
      </c>
      <c r="K12" s="138">
        <f>SUMIF('Saturday Race 11-06-21'!$B$11:$B$21,$B12,'Saturday Race 11-06-21'!$CK$11:$CK$21)</f>
        <v>0</v>
      </c>
      <c r="L12" s="138">
        <f>SUMIF('Saturday Race 11-20-21'!$B$11:$B$24,$B12,'Saturday Race 11-20-21'!$BY$11:$BY$24)</f>
        <v>0</v>
      </c>
      <c r="M12" s="138">
        <f>SUMIF('Saturday Race 11-20-21'!$B$11:$B$24,$B12,'Saturday Race 11-20-21'!$CB$11:$CB$24)</f>
        <v>0</v>
      </c>
      <c r="N12" s="138">
        <f>SUMIF('Saturday Race 11-20-21'!$B$11:$B$24,$B12,'Saturday Race 11-20-21'!$CE$11:$CE$24)</f>
        <v>0</v>
      </c>
      <c r="O12" s="138">
        <f>SUMIF('Saturday Race 11-20-21'!$B$11:$B$24,$B12,'Saturday Race 11-20-21'!$CH$11:$CH$24)</f>
        <v>0</v>
      </c>
      <c r="P12" s="138">
        <f>SUMIF('Saturday Race 11-20-21'!$B$11:$B$24,$B12,'Saturday Race 11-20-21'!$CK$11:$CK$24)</f>
        <v>0</v>
      </c>
      <c r="Q12" s="138">
        <f>SUMIF('One Day 12-04-21 Scots'!$B$11:$B$25,$B12,'One Day 12-04-21 Scots'!$BY$11:$BY$25)</f>
        <v>0</v>
      </c>
      <c r="R12" s="138">
        <f>SUMIF('One Day 12-04-21 Scots'!$B$11:$B$25,$B12,'One Day 12-04-21 Scots'!$CB$11:$CB$25)</f>
        <v>0</v>
      </c>
      <c r="S12" s="138">
        <f>SUMIF('One Day 12-04-21 Scots'!$B$11:$B$25,$B12,'One Day 12-04-21 Scots'!$CE$11:$CE$25)</f>
        <v>0</v>
      </c>
      <c r="T12" s="138">
        <f>SUMIF('One Day 12-04-21 Scots'!$B$11:$B$25,$B12,'One Day 12-04-21 Scots'!$CH$11:$CH$25)</f>
        <v>0</v>
      </c>
      <c r="U12" s="138">
        <f>SUMIF('One Day 12-04-21 Scots'!$B$11:$B$25,$B12,'One Day 12-04-21 Scots'!$CK$11:$CK$25)</f>
        <v>0</v>
      </c>
      <c r="V12" s="138">
        <f>SUMIF('One Day 12-04-21 Thistles'!$B$11:$B$25,$B12,'One Day 12-04-21 Thistles'!$BY$11:$BY$25)</f>
        <v>0</v>
      </c>
      <c r="W12" s="138">
        <f>SUMIF('One Day 12-04-21 Thistles'!$B$11:$B$25,$B12,'One Day 12-04-21 Thistles'!$CB$11:$CB$25)</f>
        <v>0</v>
      </c>
      <c r="X12" s="138">
        <f>SUMIF('One Day 12-04-21 Thistles'!$B$11:$B$25,$B12,'One Day 12-04-21 Thistles'!$CE$11:$CE$25)</f>
        <v>0</v>
      </c>
      <c r="Y12" s="138">
        <f>SUMIF('One Day 12-04-21 Thistles'!$B$11:$B$25,$B12,'One Day 12-04-21 Thistles'!$CH$11:$CH$25)</f>
        <v>0</v>
      </c>
      <c r="Z12" s="138">
        <f>SUMIF('One Day 12-04-21 Thistles'!$B$11:$B$25,$B12,'One Day 12-04-21 Thistles'!$CK$11:$CK$25)</f>
        <v>0</v>
      </c>
      <c r="AA12" s="138">
        <f>SUMIF('Saturday Race 1-08-22'!$B$11:$B$20,$B12,'Saturday Race 1-08-22'!$BY$11:$BY$20)</f>
        <v>0</v>
      </c>
      <c r="AB12" s="138">
        <f>SUMIF('Saturday Race 1-08-22'!$B$11:$B$20,$B12,'Saturday Race 1-08-22'!$CB$11:$CB$20)</f>
        <v>0</v>
      </c>
      <c r="AC12" s="138">
        <f>SUMIF('Saturday Race 1-08-22'!$B$11:$B$20,$B12,'Saturday Race 1-08-22'!$CE$11:$CE$20)</f>
        <v>0</v>
      </c>
      <c r="AD12" s="138">
        <f>SUMIF('Saturday Race 1-08-22'!$B$11:$B$20,$B12,'Saturday Race 1-08-22'!$CH$11:$CH$20)</f>
        <v>0</v>
      </c>
      <c r="AE12" s="138">
        <f>SUMIF('Saturday Race 1-08-22'!$B$11:$B$20,$B12,'Saturday Race 1-08-22'!$CK$11:$CK$20)</f>
        <v>0</v>
      </c>
      <c r="AF12" s="138">
        <f>SUMIF('Saturday Race 1-22-22'!$B$11:$B$20,$B12,'Saturday Race 1-22-22'!$BY$11:$BY$20)</f>
        <v>0</v>
      </c>
      <c r="AG12" s="138">
        <f>SUMIF('Saturday Race 1-22-22'!$B$11:$B$20,$B12,'Saturday Race 1-22-22'!$CB$11:$CB$20)</f>
        <v>0</v>
      </c>
      <c r="AH12" s="138">
        <f>SUMIF('Saturday Race 1-22-22'!$B$11:$B$20,$B12,'Saturday Race 1-22-22'!$CE$11:$CE$20)</f>
        <v>0</v>
      </c>
      <c r="AI12" s="138">
        <f>SUMIF('Saturday Race 1-22-22'!$B$11:$B$20,$B12,'Saturday Race 1-22-22'!$CH$11:$CH$20)</f>
        <v>0</v>
      </c>
      <c r="AJ12" s="138">
        <f>SUMIF('Saturday Race 1-22-22'!$B$11:$B$20,$B12,'Saturday Race 1-22-22'!$CK$11:$CK$20)</f>
        <v>0</v>
      </c>
      <c r="AK12" s="138">
        <f>SUMIF('Sunday Race 2-6-22'!$B$11:$B$20,$B12,'Sunday Race 2-6-22'!$BY$11:$BY$20)</f>
        <v>0</v>
      </c>
      <c r="AL12" s="138">
        <f>SUMIF('Sunday Race 2-6-22'!$B$11:$B$20,$B12,'Sunday Race 2-6-22'!$CB$11:$CB$20)</f>
        <v>0</v>
      </c>
      <c r="AM12" s="138">
        <f>SUMIF('Sunday Race 2-6-22'!$B$11:$B$20,$B12,'Sunday Race 2-6-22'!$CE$11:$CE$20)</f>
        <v>0</v>
      </c>
      <c r="AN12" s="138">
        <f>SUMIF('Sunday Race 2-6-22'!$B$11:$B$20,$B12,'Sunday Race 2-6-22'!$CH$11:$CH$20)</f>
        <v>0</v>
      </c>
      <c r="AO12" s="138">
        <f>SUMIF('Sunday Race 2-6-22'!$B$11:$B$20,$B12,'Sunday Race 2-6-22'!$CK$11:$CK$20)</f>
        <v>0</v>
      </c>
      <c r="AP12" s="138">
        <f>SUMIF('Chili One Day 2-12-22 Scots'!$B$11:$B$25,$B12,'Chili One Day 2-12-22 Scots'!$BY$11:$BY$25)</f>
        <v>0</v>
      </c>
      <c r="AQ12" s="138">
        <f>SUMIF('Chili One Day 2-12-22 Scots'!$B$11:$B$25,$B12,'Chili One Day 2-12-22 Scots'!$CB$11:$CB$25)</f>
        <v>0</v>
      </c>
      <c r="AR12" s="138">
        <f>SUMIF('Chili One Day 2-12-22 Scots'!$B$11:$B$25,$B12,'Chili One Day 2-12-22 Scots'!$CE$11:$CE$25)</f>
        <v>0</v>
      </c>
      <c r="AS12" s="138">
        <f>SUMIF('Chili One Day 2-12-22 Scots'!$B$11:$B$25,$B12,'Chili One Day 2-12-22 Scots'!$CH$11:$CH$25)</f>
        <v>0</v>
      </c>
      <c r="AT12" s="138">
        <f>SUMIF('Chili One Day 2-12-22 Scots'!$B$11:$B$25,$B12,'Chili One Day 2-12-22 Scots'!$CK$11:$CK$25)</f>
        <v>0</v>
      </c>
      <c r="AU12" s="138">
        <f>SUMIF('Chili One Day 2-12-22 Thistles'!$B$11:$B$25,$B12,'Chili One Day 2-12-22 Thistles'!$BY$11:$BY$25)</f>
        <v>0</v>
      </c>
      <c r="AV12" s="138">
        <f>SUMIF('Chili One Day 2-12-22 Thistles'!$B$11:$B$25,$B12,'Chili One Day 2-12-22 Thistles'!$CB$11:$CB$25)</f>
        <v>0</v>
      </c>
      <c r="AW12" s="138">
        <f>SUMIF('Chili One Day 2-12-22 Thistles'!$B$11:$B$25,$B12,'Chili One Day 2-12-22 Thistles'!$CE$11:$CE$25)</f>
        <v>0</v>
      </c>
      <c r="AX12" s="138">
        <f>SUMIF('Chili One Day 2-12-22 Thistles'!$B$11:$B$25,$B12,'Chili One Day 2-12-22 Thistles'!$CH$11:$CH$25)</f>
        <v>0</v>
      </c>
      <c r="AY12" s="138">
        <f>SUMIF('Chili One Day 2-12-22 Thistles'!$B$11:$B$25,$B12,'Chili One Day 2-12-22 Thistles'!$CK$11:$CK$25)</f>
        <v>0</v>
      </c>
      <c r="AZ12" s="138">
        <f>SUMIF('Sunday Race 2-20-22'!$B$11:$B$26,$B12,'Sunday Race 2-20-22'!$BY$11:$BY$26)</f>
        <v>0</v>
      </c>
      <c r="BA12" s="138">
        <f>SUMIF('Sunday Race 2-20-22'!$B$11:$B$26,$B12,'Sunday Race 2-20-22'!$CB$11:$CB$26)</f>
        <v>0</v>
      </c>
      <c r="BB12" s="138">
        <f>SUMIF('Sunday Race 2-20-22'!$B$11:$B$26,$B12,'Sunday Race 2-20-22'!$CE$11:$CE$26)</f>
        <v>0</v>
      </c>
      <c r="BC12" s="138">
        <f>SUMIF('Sunday Race 2-20-22'!$B$11:$B$26,$B12,'Sunday Race 2-20-22'!$CH$11:$CH$26)</f>
        <v>0</v>
      </c>
      <c r="BD12" s="138">
        <f>SUMIF('Sunday Race 2-20-22'!$B$11:$B$26,$B12,'Sunday Race 2-20-22'!$CK$11:$CK$26)</f>
        <v>0</v>
      </c>
      <c r="BE12" s="138">
        <f>SUMIF('Sunday Race 2-27-22'!$B$11:$B$20,$B12,'Sunday Race 2-27-22'!$BY$11:$BY$20)</f>
        <v>0</v>
      </c>
      <c r="BF12" s="138">
        <f>SUMIF('Sunday Race 2-27-22'!$B$11:$B$20,$B12,'Sunday Race 2-27-22'!$CB$11:$CB$20)</f>
        <v>0</v>
      </c>
      <c r="BG12" s="138">
        <f>SUMIF('Sunday Race 2-27-22'!$B$11:$B$20,$B12,'Sunday Race 2-27-22'!$CE$11:$CE$20)</f>
        <v>0</v>
      </c>
      <c r="BH12" s="138">
        <f>SUMIF('Sunday Race 2-27-22'!$B$11:$B$20,$B12,'Sunday Race 2-27-22'!$CH$11:$CH$20)</f>
        <v>0</v>
      </c>
      <c r="BI12" s="138">
        <f>SUMIF('Sunday Race 2-27-22'!$B$11:$B$20,$B12,'Sunday Race 2-27-22'!$CK$11:$CK$20)</f>
        <v>0</v>
      </c>
      <c r="BJ12" s="138">
        <f>SUMIF('Ironman One Day 3-5-22 FS'!$B$11:$B$26,$B12,'Ironman One Day 3-5-22 FS'!$BY$11:$BY$26)</f>
        <v>0</v>
      </c>
      <c r="BK12" s="138">
        <f>SUMIF('Ironman One Day 3-5-22 FS'!$B$11:$B$26,$B12,'Ironman One Day 3-5-22 FS'!$CB$11:$CB$26)</f>
        <v>0</v>
      </c>
      <c r="BL12" s="138">
        <f>SUMIF('Ironman One Day 3-5-22 FS'!$B$11:$B$26,$B12,'Ironman One Day 3-5-22 FS'!$CE$11:$CE$26)</f>
        <v>0</v>
      </c>
      <c r="BM12" s="138">
        <f>SUMIF('Ironman One Day 3-5-22 FS'!$B$11:$B$26,$B12,'Ironman One Day 3-5-22 FS'!$CH$11:$CH$26)</f>
        <v>0</v>
      </c>
      <c r="BN12" s="138">
        <f>SUMIF('Ironman One Day 3-5-22 FS'!$B$11:$B$26,$B12,'Ironman One Day 3-5-22 FS'!$CK$11:$CK$26)</f>
        <v>0</v>
      </c>
      <c r="BO12" s="138">
        <f>SUMIF('Sunday Race 3-13-22'!$B$11:$B$25,$B12,'Sunday Race 3-13-22'!$BY$11:$BY$25)</f>
        <v>0</v>
      </c>
      <c r="BP12" s="138">
        <f>SUMIF('Sunday Race 3-13-22'!$B$11:$B$25,$B12,'Sunday Race 3-13-22'!$CB$11:$CB$25)</f>
        <v>0</v>
      </c>
      <c r="BQ12" s="138">
        <f>SUMIF('Sunday Race 3-13-22'!$B$11:$B$25,$B12,'Sunday Race 3-13-22'!$CE$11:$CE$25)</f>
        <v>0</v>
      </c>
      <c r="BR12" s="138">
        <f>SUMIF('Sunday Race 3-13-22'!$B$11:$B$25,$B12,'Sunday Race 3-13-22'!$CH$11:$CH$25)</f>
        <v>0</v>
      </c>
      <c r="BS12" s="138">
        <f>SUMIF('Sunday Race 3-13-22'!$B$11:$B$25,$B12,'Sunday Race 3-13-22'!$CK$11:$CK$25)</f>
        <v>0</v>
      </c>
      <c r="BT12" s="138">
        <f>SUMIF('Saturday Race 3-19-22'!$B$11:$B$18,$B12,'Saturday Race 3-19-22'!$BY$11:$BY$18)</f>
        <v>0</v>
      </c>
      <c r="BU12" s="138">
        <f>SUMIF('Saturday Race 3-19-22'!$B$11:$B$18,$B12,'Saturday Race 3-19-22'!$CB$11:$CB$18)</f>
        <v>0</v>
      </c>
      <c r="BV12" s="138">
        <f>SUMIF('Saturday Race 3-19-22'!$B$11:$B$18,$B12,'Saturday Race 3-19-22'!$CE$11:$CE$18)</f>
        <v>0</v>
      </c>
      <c r="BW12" s="138">
        <f>SUMIF('Saturday Race 3-19-22'!$B$11:$B$18,$B12,'Saturday Race 3-19-22'!$CH$11:$CH$18)</f>
        <v>0</v>
      </c>
      <c r="BX12" s="138">
        <f>SUMIF('Saturday Race 3-19-22'!$B$11:$B$18,$B12,'Saturday Race 3-19-22'!$CK$11:$CK$18)</f>
        <v>0</v>
      </c>
      <c r="BY12" s="138">
        <f>SUMIF('Sunday Races 4-10-22'!$B$11:$B$26,$B12,'Sunday Races 4-10-22'!$BY$11:$BY$26)</f>
        <v>0</v>
      </c>
      <c r="BZ12" s="138">
        <f>SUMIF('Sunday Races 4-10-22'!$B$11:$B$26,$B12,'Sunday Races 4-10-22'!$CB$11:$CB$26)</f>
        <v>0</v>
      </c>
      <c r="CA12" s="138">
        <f>SUMIF('Sunday Races 4-10-22'!$B$11:$B$26,$B12,'Sunday Races 4-10-22'!$CE$11:$CE$26)</f>
        <v>0</v>
      </c>
      <c r="CB12" s="138">
        <f>SUMIF('Sunday Races 4-10-22'!$B$11:$B$26,$B12,'Sunday Races 4-10-22'!$CH$11:$CH$26)</f>
        <v>0</v>
      </c>
      <c r="CC12" s="138">
        <f>SUMIF('Sunday Races 4-10-22'!$B$11:$B$26,$B12,'Sunday Races 4-10-22'!$CK$11:$CK$26)</f>
        <v>0</v>
      </c>
      <c r="CD12" s="138">
        <f>SUMIF('Easter One Day 4-16-22 FS'!$B$11:$B$26,$B12,'Easter One Day 4-16-22 FS'!$BY$11:$BY$26)</f>
        <v>0</v>
      </c>
      <c r="CE12" s="138">
        <f>SUMIF('Easter One Day 4-16-22 FS'!$B$11:$B$26,$B12,'Easter One Day 4-16-22 FS'!$CB$11:$CB$26)</f>
        <v>0</v>
      </c>
      <c r="CF12" s="138">
        <f>SUMIF('Easter One Day 4-16-22 FS'!$B$11:$B$26,$B12,'Easter One Day 4-16-22 FS'!$CE$11:$CE$26)</f>
        <v>0</v>
      </c>
      <c r="CG12" s="138">
        <f>SUMIF('Easter One Day 4-16-22 FS'!$B$11:$B$26,$B12,'Easter One Day 4-16-22 FS'!$CH$11:$CH$26)</f>
        <v>0</v>
      </c>
      <c r="CH12" s="138">
        <f>SUMIF('Easter One Day 4-16-22 FS'!$B$11:$B$26,$B12,'Easter One Day 4-16-22 FS'!$CK$11:$CK$26)</f>
        <v>0</v>
      </c>
      <c r="CI12" s="138">
        <f>SUMIF('Easter One Day 4-16-22 TH'!$B$11:$B$15,$B12,'Easter One Day 4-16-22 TH'!$BY$11:$BY$15)</f>
        <v>0</v>
      </c>
      <c r="CJ12" s="138">
        <f>SUMIF('Easter One Day 4-16-22 TH'!$B$11:$B$15,$B12,'Easter One Day 4-16-22 TH'!$CB$11:$CB$15)</f>
        <v>0</v>
      </c>
      <c r="CK12" s="138">
        <f>SUMIF('Easter One Day 4-16-22 TH'!$B$11:$B$15,$B12,'Easter One Day 4-16-22 TH'!$CE$11:$CE$15)</f>
        <v>0</v>
      </c>
      <c r="CL12" s="138">
        <f>SUMIF('Easter One Day 4-16-22 TH'!$B$11:$B$15,$B12,'Easter One Day 4-16-22 TH'!$CH$11:$CH$15)</f>
        <v>0</v>
      </c>
      <c r="CM12" s="138">
        <f>SUMIF('Easter One Day 4-16-22 TH'!$B$11:$B$15,$B12,'Easter One Day 4-16-22 TH'!$CK$11:$CK$15)</f>
        <v>0</v>
      </c>
      <c r="CN12" s="138">
        <f>SUMIF('Sunday Races 5-1-22'!$B$11:$B$28,$B12,'Sunday Races 5-1-22'!$BY$11:$BY$28)</f>
        <v>0</v>
      </c>
      <c r="CO12" s="138">
        <f>SUMIF('Sunday Races 5-1-22'!$B$11:$B$28,$B12,'Sunday Races 5-1-22'!$CB$11:$CB$28)</f>
        <v>0</v>
      </c>
      <c r="CP12" s="138">
        <f>SUMIF('Sunday Races 5-1-22'!$B$11:$B$28,$B12,'Sunday Races 5-1-22'!$CE$11:$CE$28)</f>
        <v>0</v>
      </c>
      <c r="CQ12" s="138">
        <f>SUMIF('Sunday Races 5-1-22'!$B$11:$B$28,$B12,'Sunday Races 5-1-22'!$CH$11:$CH$28)</f>
        <v>0</v>
      </c>
      <c r="CR12" s="138">
        <f>SUMIF('Sunday Races 5-1-22'!$B$11:$B$28,$B12,'Sunday Races 5-1-22'!$CK$11:$CK$28)</f>
        <v>0</v>
      </c>
      <c r="CS12" s="138">
        <f>SUMIF('Long Distance Race 5-7-22'!$B$11:$B$27,$B12,'Long Distance Race 5-7-22'!$BY$11:$BY$27)</f>
        <v>0</v>
      </c>
      <c r="CT12" s="138">
        <f>SUMIF('Long Distance Race 5-7-22'!$B$11:$B$27,$B12,'Long Distance Race 5-7-22'!$CB$11:$CB$27)</f>
        <v>0</v>
      </c>
      <c r="CU12" s="138">
        <f>SUMIF('Long Distance Race 5-7-22'!$B$11:$B$27,$B12,'Long Distance Race 5-7-22'!$CE$11:$CE$27)</f>
        <v>0</v>
      </c>
      <c r="CV12" s="138">
        <f>SUMIF('Long Distance Race 5-7-22'!$B$11:$B$27,$B12,'Long Distance Race 5-7-22'!$CH$11:$CH$27)</f>
        <v>0</v>
      </c>
      <c r="CW12" s="138">
        <f>SUMIF('Long Distance Race 5-7-22'!$B$11:$B$27,$B12,'Long Distance Race 5-7-22'!$CK$11:$CK$27)</f>
        <v>0</v>
      </c>
      <c r="CX12" s="138">
        <f>SUMIF('Memorial Day Regatta 5-28-22 Op'!$B$11:$B$27,$B12,'Memorial Day Regatta 5-28-22 Op'!$BY$11:$BY$27)</f>
        <v>0</v>
      </c>
      <c r="CY12" s="138">
        <f>SUMIF('Memorial Day Regatta 5-28-22 Op'!$B$11:$B$27,$B12,'Memorial Day Regatta 5-28-22 Op'!$CB$11:$CB$27)</f>
        <v>0</v>
      </c>
      <c r="CZ12" s="138">
        <f>SUMIF('Memorial Day Regatta 5-28-22 Op'!$B$11:$B$27,$B12,'Memorial Day Regatta 5-28-22 Op'!$CE$11:$CE$27)</f>
        <v>0</v>
      </c>
      <c r="DA12" s="138">
        <f>SUMIF('Memorial Day Regatta 5-28-22 Op'!$B$11:$B$27,$B12,'Memorial Day Regatta 5-28-22 Op'!$CH$11:$CH$27)</f>
        <v>0</v>
      </c>
      <c r="DB12" s="138">
        <f>SUMIF('Memorial Day Regatta 5-28-22 Op'!$B$11:$B$27,$B12,'Memorial Day Regatta 5-28-22 Op'!$CK$11:$CK$27)</f>
        <v>0</v>
      </c>
      <c r="DC12" s="138">
        <f>SUMIF('Sunday Races 6-5-22'!$B$11:$B$28,$B12,'Sunday Races 6-5-22'!$BY$11:$BY$28)</f>
        <v>0</v>
      </c>
      <c r="DD12" s="138">
        <f>SUMIF('Sunday Races 6-5-22'!$B$11:$B$28,$B12,'Sunday Races 6-5-22'!$CB$11:$CB$28)</f>
        <v>2</v>
      </c>
      <c r="DE12" s="138">
        <f>SUMIF('Sunday Races 6-5-22'!$B$11:$B$28,$B12,'Sunday Races 6-5-22'!$CE$11:$CE$28)</f>
        <v>0</v>
      </c>
      <c r="DF12" s="138">
        <f>SUMIF('Sunday Races 6-5-22'!$B$11:$B$28,$B12,'Sunday Races 6-5-22'!$CH$11:$CH$28)</f>
        <v>0</v>
      </c>
      <c r="DG12" s="138">
        <f>SUMIF('Sunday Races 6-5-22'!$B$11:$B$28,$B12,'Sunday Races 6-5-22'!$CK$11:$CK$28)</f>
        <v>0</v>
      </c>
      <c r="DH12" s="138">
        <f>SUMIF('Sunday Races 6-12-22'!$B$11:$B$24,$B12,'Sunday Races 6-12-22'!$BY$11:$BY$24)</f>
        <v>0</v>
      </c>
      <c r="DI12" s="138">
        <f>SUMIF('Sunday Races 6-12-22'!$B$11:$B$24,$B12,'Sunday Races 6-12-22'!$CB$11:$CB$24)</f>
        <v>0</v>
      </c>
      <c r="DJ12" s="138">
        <f>SUMIF('Sunday Races 6-12-22'!$B$11:$B$24,$B12,'Sunday Races 6-12-22'!$CE$11:$CE$24)</f>
        <v>0</v>
      </c>
      <c r="DK12" s="138">
        <f>SUMIF('Sunday Races 6-12-22'!$B$11:$B$24,$B12,'Sunday Races 6-12-22'!$CH$11:$CH$24)</f>
        <v>0</v>
      </c>
      <c r="DL12" s="138">
        <f>SUMIF('Sunday Races 6-12-22'!$B$11:$B$24,$B12,'Sunday Races 6-12-22'!$CK$11:$CK$24)</f>
        <v>0</v>
      </c>
      <c r="DM12" s="138">
        <f>SUMIF('Saturday Races 6-18-22'!$B$11:$B$24,$B12,'Saturday Races 6-18-22'!$BY$11:$BY$24)</f>
        <v>1</v>
      </c>
      <c r="DN12" s="138">
        <f>SUMIF('Saturday Races 6-18-22'!$B$11:$B$24,$B12,'Saturday Races 6-18-22'!$CB$11:$CB$24)</f>
        <v>0</v>
      </c>
      <c r="DO12" s="138">
        <f>SUMIF('Saturday Races 6-18-22'!$B$11:$B$24,$B12,'Saturday Races 6-18-22'!$CE$11:$CE$24)</f>
        <v>0</v>
      </c>
      <c r="DP12" s="138">
        <f>SUMIF('Saturday Races 6-18-22'!$B$11:$B$24,$B12,'Saturday Races 6-18-22'!$CH$11:$CH$24)</f>
        <v>0</v>
      </c>
      <c r="DQ12" s="138">
        <f>SUMIF('Saturday Races 6-18-22'!$B$11:$B$24,$B12,'Saturday Races 6-18-22'!$CK$11:$CK$24)</f>
        <v>0</v>
      </c>
      <c r="DR12" s="138">
        <f>SUMIF('Caldwell Cup 6-25-22 FS'!$B$11:$B$25,$B12,'Caldwell Cup 6-25-22 FS'!$BY$11:$BY$25)</f>
        <v>5</v>
      </c>
      <c r="DS12" s="138">
        <f>SUMIF('Caldwell Cup 6-25-22 FS'!$B$11:$B$25,$B12,'Caldwell Cup 6-25-22 FS'!$CB$11:$CB$25)</f>
        <v>6</v>
      </c>
      <c r="DT12" s="138">
        <f>SUMIF('Caldwell Cup 6-25-22 FS'!$B$11:$B$25,$B12,'Caldwell Cup 6-25-22 FS'!$CE$11:$CE$25)</f>
        <v>5</v>
      </c>
      <c r="DU12" s="138">
        <f>SUMIF('Caldwell Cup 6-25-22 FS'!$B$11:$B$25,$B12,'Caldwell Cup 6-25-22 FS'!$CH$11:$CH$25)</f>
        <v>5</v>
      </c>
      <c r="DV12" s="138">
        <f>SUMIF('Caldwell Cup 6-25-22 FS'!$B$11:$B$25,$B12,'Caldwell Cup 6-25-22 FS'!$CK$11:$CK$25)</f>
        <v>0</v>
      </c>
      <c r="DW12" s="138">
        <f>SUMIF('Caldwell Cup 6-25-22 TH'!$B$11:$B$24,$B12,'Caldwell Cup 6-25-22 TH'!$BY$11:$BY$24)</f>
        <v>0</v>
      </c>
      <c r="DX12" s="138">
        <f>SUMIF('Caldwell Cup 6-25-22 TH'!$B$11:$B$24,$B12,'Caldwell Cup 6-25-22 TH'!$CB$11:$CB$24)</f>
        <v>0</v>
      </c>
      <c r="DY12" s="138">
        <f>SUMIF('Caldwell Cup 6-25-22 TH'!$B$11:$B$24,$B12,'Caldwell Cup 6-25-22 TH'!$CE$11:$CE$24)</f>
        <v>0</v>
      </c>
      <c r="DZ12" s="138">
        <f>SUMIF('Caldwell Cup 6-25-22 TH'!$B$11:$B$24,$B12,'Caldwell Cup 6-25-22 TH'!$CH$11:$CH$24)</f>
        <v>0</v>
      </c>
      <c r="EA12" s="138">
        <f>SUMIF('Caldwell Cup 6-25-22 TH'!$B$11:$B$24,$B12,'Caldwell Cup 6-25-22 TH'!$CK$11:$CK$24)</f>
        <v>0</v>
      </c>
      <c r="EB12" s="138">
        <f>SUMIF('Sunday Races 7-3-22'!$B$11:$B$25,$B12,'Sunday Races 7-3-22'!$BY$11:$BY$25)</f>
        <v>0</v>
      </c>
      <c r="EC12" s="138">
        <f>SUMIF('Sunday Races 7-3-22'!$B$11:$B$25,$B12,'Sunday Races 7-3-22'!$CB$11:$CB$25)</f>
        <v>0</v>
      </c>
      <c r="ED12" s="138">
        <f>SUMIF('Sunday Races 7-3-22'!$B$11:$B$25,$B12,'Sunday Races 7-3-22'!$CE$11:$CE$25)</f>
        <v>0</v>
      </c>
      <c r="EE12" s="138">
        <f>SUMIF('Sunday Races 7-3-22'!$B$11:$B$25,$B12,'Sunday Races 7-3-22'!$CH$11:$CH$25)</f>
        <v>0</v>
      </c>
      <c r="EF12" s="138">
        <f>SUMIF('Sunday Races 7-3-22'!$B$11:$B$25,$B12,'Sunday Races 7-3-22'!$CK$11:$CK$25)</f>
        <v>0</v>
      </c>
      <c r="EG12" s="138">
        <f>SUMIF('Sunday Races 7-31-22'!$B$11:$B$25,$B12,'Sunday Races 7-31-22'!$BY$11:$BY$25)</f>
        <v>1</v>
      </c>
      <c r="EH12" s="138">
        <f>SUMIF('Sunday Races 7-31-22'!$B$11:$B$25,$B12,'Sunday Races 7-31-22'!$CB$11:$CB$25)</f>
        <v>3</v>
      </c>
      <c r="EI12" s="138">
        <f>SUMIF('Sunday Races 7-31-22'!$B$11:$B$25,$B12,'Sunday Races 7-31-22'!$CE$11:$CE$25)</f>
        <v>4</v>
      </c>
      <c r="EJ12" s="138">
        <f>SUMIF('Sunday Races 7-31-22'!$B$11:$B$25,$B12,'Sunday Races 7-31-22'!$CH$11:$CH$25)</f>
        <v>0</v>
      </c>
      <c r="EK12" s="138">
        <f>SUMIF('Sunday Races 7-31-22'!$B$11:$B$25,$B12,'Sunday Races 7-31-22'!$CK$11:$CK$25)</f>
        <v>0</v>
      </c>
      <c r="EL12" s="138">
        <f>SUMIF('Sunday Races 8-14-22'!$B$11:$B$25,$B12,'Sunday Races 8-14-22'!$BY$11:$BY$25)</f>
        <v>1</v>
      </c>
      <c r="EM12" s="138">
        <f>SUMIF('Sunday Races 8-14-22'!$B$11:$B$25,$B12,'Sunday Races 8-14-22'!$CB$11:$CB$25)</f>
        <v>1</v>
      </c>
      <c r="EN12" s="138">
        <f>SUMIF('Sunday Races 8-14-22'!$B$11:$B$25,$B12,'Sunday Races 8-14-22'!$CE$11:$CE$25)</f>
        <v>1</v>
      </c>
      <c r="EO12" s="138">
        <f>SUMIF('Sunday Races 8-14-22'!$B$11:$B$25,$B12,'Sunday Races 8-14-22'!$CH$11:$CH$25)</f>
        <v>0</v>
      </c>
      <c r="EP12" s="138">
        <f>SUMIF('Sunday Races 8-14-22'!$B$11:$B$25,$B12,'Sunday Races 8-14-22'!$CK$11:$CK$25)</f>
        <v>0</v>
      </c>
      <c r="EQ12" s="138">
        <f>SUMIF('Saturday Races 8-20-22'!$B$11:$B$25,$B12,'Saturday Races 8-20-22'!$BY$11:$BY$25)</f>
        <v>2</v>
      </c>
      <c r="ER12" s="138">
        <f>SUMIF('Saturday Races 8-20-22'!$B$11:$B$25,$B12,'Saturday Races 8-20-22'!$CB$11:$CB$25)</f>
        <v>1</v>
      </c>
      <c r="ES12" s="138">
        <f>SUMIF('Saturday Races 8-20-22'!$B$11:$B$25,$B12,'Saturday Races 8-20-22'!$CE$11:$CE$25)</f>
        <v>0</v>
      </c>
      <c r="ET12" s="138">
        <f>SUMIF('Saturday Races 8-20-22'!$B$11:$B$25,$B12,'Saturday Races 8-20-22'!$CH$11:$CH$25)</f>
        <v>0</v>
      </c>
      <c r="EU12" s="138">
        <f>SUMIF('Saturday Races 8-20-22'!$B$11:$B$25,$B12,'Saturday Races 8-20-22'!$CK$11:$CK$25)</f>
        <v>0</v>
      </c>
      <c r="EV12" s="138">
        <f>SUMIF('Labor Day Regatta 9-3-22 FS'!$B$11:$B$30,$B12,'Labor Day Regatta 9-3-22 FS'!$BY$11:$BY$30)</f>
        <v>4</v>
      </c>
      <c r="EW12" s="138">
        <f>SUMIF('Labor Day Regatta 9-3-22 FS'!$B$11:$B$30,$B12,'Labor Day Regatta 9-3-22 FS'!$CB$11:$CB$30)</f>
        <v>3</v>
      </c>
      <c r="EX12" s="138">
        <f>SUMIF('Labor Day Regatta 9-3-22 FS'!$B$11:$B$30,$B12,'Labor Day Regatta 9-3-22 FS'!$CE$11:$CE$30)</f>
        <v>4</v>
      </c>
      <c r="EY12" s="138">
        <f>SUMIF('Labor Day Regatta 9-3-22 FS'!$B$11:$B$30,$B12,'Labor Day Regatta 9-3-22 FS'!$CH$11:$CH$30)</f>
        <v>0</v>
      </c>
      <c r="EZ12" s="138">
        <f>SUMIF('Labor Day Regatta 9-3-22 FS'!$B$11:$B$30,$B12,'Labor Day Regatta 9-3-22 FS'!$CK$11:$CK$30)</f>
        <v>0</v>
      </c>
      <c r="FA12" s="138">
        <f>SUMIF('Sunday Races 9-11-22'!$B$11:$B$20,$B12,'Sunday Races 9-11-22'!$BY$11:$BY$20)</f>
        <v>0</v>
      </c>
      <c r="FB12" s="138">
        <f>SUMIF('Sunday Races 9-11-22'!$B$11:$B$20,$B12,'Sunday Races 9-11-22'!$CB$11:$CB$20)</f>
        <v>0</v>
      </c>
      <c r="FC12" s="138">
        <f>SUMIF('Sunday Races 9-11-22'!$B$11:$B$20,$B12,'Sunday Races 9-11-22'!$CE$11:$CE$20)</f>
        <v>0</v>
      </c>
      <c r="FD12" s="138">
        <f>SUMIF('Sunday Races 9-11-22'!$B$11:$B$20,$B12,'Sunday Races 9-11-22'!$CH$11:$CH$20)</f>
        <v>0</v>
      </c>
      <c r="FE12" s="138">
        <f>SUMIF('Sunday Races 9-11-22'!$B$11:$B$20,$B12,'Sunday Races 9-11-22'!$CK$11:$CK$20)</f>
        <v>0</v>
      </c>
      <c r="FF12" s="138">
        <f>SUMIF('2022-09-17 Leukemia Cup FS'!$B$11:$B$26,$B12,'2022-09-17 Leukemia Cup FS'!$BY$11:$BY$26)</f>
        <v>0</v>
      </c>
      <c r="FG12" s="138">
        <f>SUMIF('2022-09-17 Leukemia Cup FS'!$B$11:$B$26,$B12,'2022-09-17 Leukemia Cup FS'!$CB$11:$CB$26)</f>
        <v>0</v>
      </c>
      <c r="FH12" s="138">
        <f>SUMIF('2022-09-17 Leukemia Cup FS'!$B$11:$B$26,$B12,'2022-09-17 Leukemia Cup FS'!$CE$11:$CE$26)</f>
        <v>0</v>
      </c>
      <c r="FI12" s="138">
        <f>SUMIF('2022-09-17 Leukemia Cup FS'!$B$11:$B$26,$B12,'2022-09-17 Leukemia Cup FS'!$CH$11:$CH$26)</f>
        <v>0</v>
      </c>
      <c r="FJ12" s="138">
        <f>SUMIF('2022-09-17 Leukemia Cup FS'!$B$11:$B$26,$B12,'2022-09-17 Leukemia Cup FS'!$CK$11:$CK$26)</f>
        <v>0</v>
      </c>
      <c r="FK12" s="138">
        <f>SUMIF('Smith-Berry LDR 9-24-22'!$B$11:$B$30,$B12,'Smith-Berry LDR 9-24-22'!$BY$11:$BY$30)</f>
        <v>1</v>
      </c>
      <c r="FL12" s="138">
        <f>SUMIF('Smith-Berry LDR 9-24-22'!$B$11:$B$30,$B12,'Smith-Berry LDR 9-24-22'!$CB$11:$CB$30)</f>
        <v>0</v>
      </c>
      <c r="FM12" s="138">
        <f>SUMIF('Smith-Berry LDR 9-24-22'!$B$11:$B$30,$B12,'Smith-Berry LDR 9-24-22'!$CE$11:$CE$30)</f>
        <v>0</v>
      </c>
      <c r="FN12" s="138">
        <f>SUMIF('Smith-Berry LDR 9-24-22'!$B$11:$B$30,$B12,'Smith-Berry LDR 9-24-22'!$CH$11:$CH$30)</f>
        <v>0</v>
      </c>
      <c r="FO12" s="138">
        <f>SUMIF('Smith-Berry LDR 9-24-22'!$B$11:$B$30,$B12,'Smith-Berry LDR 9-24-22'!$CK$11:$CK$30)</f>
        <v>0</v>
      </c>
      <c r="FP12" s="138">
        <f>SUMIF('Great Scot 10-1-22 Cham'!$B$11:$B$28,$B12,'Great Scot 10-1-22 Cham'!$BY$11:$BY$28)</f>
        <v>0</v>
      </c>
      <c r="FQ12" s="138">
        <f>SUMIF('Great Scot 10-1-22 Cham'!$B$11:$B$28,$B12,'Great Scot 10-1-22 Cham'!$CB$11:$CB$28)</f>
        <v>0</v>
      </c>
      <c r="FR12" s="138">
        <f>SUMIF('Great Scot 10-1-22 Cham'!$B$11:$B$28,$B12,'Great Scot 10-1-22 Cham'!$CE$11:$CE$28)</f>
        <v>0</v>
      </c>
      <c r="FS12" s="138">
        <f>SUMIF('Great Scot 10-1-22 Cham'!$B$11:$B$28,$B12,'Great Scot 10-1-22 Cham'!$CH$11:$CH$28)</f>
        <v>0</v>
      </c>
      <c r="FT12" s="138">
        <f>SUMIF('Great Scot 10-1-22 Cham'!$B$11:$B$28,$B12,'Great Scot 10-1-22 Cham'!$CK$11:$CK$28)</f>
        <v>0</v>
      </c>
      <c r="FU12" s="138">
        <f>SUMIF('Great Scot 10-1-22 Chal'!$B$11:$B$28,$B12,'Great Scot 10-1-22 Chal'!$BY$11:$BY$28)</f>
        <v>3</v>
      </c>
      <c r="FV12" s="138">
        <f>SUMIF('Great Scot 10-1-22 Chal'!$B$11:$B$28,$B12,'Great Scot 10-1-22 Chal'!$CB$11:$CB$28)</f>
        <v>6</v>
      </c>
      <c r="FW12" s="138">
        <f>SUMIF('Great Scot 10-1-22 Chal'!$B$11:$B$28,$B12,'Great Scot 10-1-22 Chal'!$CE$11:$CE$28)</f>
        <v>7</v>
      </c>
      <c r="FX12" s="138">
        <f>SUMIF('Great Scot 10-1-22 Chal'!$B$11:$B$28,$B12,'Great Scot 10-1-22 Chal'!$CH$11:$CH$28)</f>
        <v>4</v>
      </c>
      <c r="FY12" s="138">
        <f>SUMIF('Great Scot 10-1-22 Chal'!$B$11:$B$28,$B12,'Great Scot 10-1-22 Chal'!$CK$11:$CK$28)</f>
        <v>7</v>
      </c>
      <c r="FZ12" s="138">
        <f>SUMIF('Sunday Races 10-9-22'!$B$11:$B$21,$B12,'Sunday Races 10-9-22'!$BY$11:$BY$21)</f>
        <v>4</v>
      </c>
      <c r="GA12" s="138">
        <f>SUMIF('Sunday Races 10-9-22'!$B$11:$B$21,$B12,'Sunday Races 10-9-22'!$CB$11:$CB$21)</f>
        <v>3</v>
      </c>
      <c r="GB12" s="138">
        <f>SUMIF('Sunday Races 10-9-22'!$B$11:$B$21,$B12,'Sunday Races 10-9-22'!$CE$11:$CE$21)</f>
        <v>2</v>
      </c>
      <c r="GC12" s="138">
        <f>SUMIF('Sunday Races 10-9-22'!$B$11:$B$21,$B12,'Sunday Races 10-9-22'!$CH$11:$CH$21)</f>
        <v>0</v>
      </c>
      <c r="GD12" s="138">
        <f>SUMIF('Sunday Races 10-9-22'!$B$11:$B$21,$B12,'Sunday Races 10-9-22'!$CK$11:$CK$21)</f>
        <v>0</v>
      </c>
      <c r="GE12" s="138">
        <f>SUMIF('Sunday Races 10-23-22'!$B$11:$B$22,$B12,'Sunday Races 10-23-22'!$BY$11:$BY$22)</f>
        <v>3</v>
      </c>
      <c r="GF12" s="138">
        <f>SUMIF('Sunday Races 10-23-22'!$B$11:$B$22,$B12,'Sunday Races 10-23-22'!$CB$11:$CB$22)</f>
        <v>0</v>
      </c>
      <c r="GG12" s="138">
        <f>SUMIF('Sunday Races 10-23-22'!$B$11:$B$22,$B12,'Sunday Races 10-23-22'!$CE$11:$CE$22)</f>
        <v>0</v>
      </c>
      <c r="GH12" s="138">
        <f>SUMIF('Sunday Races 10-23-22'!$B$11:$B$22,$B12,'Sunday Races 10-23-22'!$CH$11:$CH$22)</f>
        <v>0</v>
      </c>
      <c r="GI12" s="138">
        <f>SUMIF('Sunday Races 10-23-22'!$B$11:$B$22,$B12,'Sunday Races 10-23-22'!$CK$11:$CK$22)</f>
        <v>0</v>
      </c>
      <c r="GJ12" s="138">
        <f>SUMIF('One Day Regatta 10-29-22 FS'!$B$11:$B$19,$B12,'One Day Regatta 10-29-22 FS'!$BY$11:$BY$19)</f>
        <v>0</v>
      </c>
      <c r="GK12" s="138">
        <f>SUMIF('One Day Regatta 10-29-22 FS'!$B$11:$B$19,$B12,'One Day Regatta 10-29-22 FS'!$CB$11:$CB$19)</f>
        <v>0</v>
      </c>
      <c r="GL12" s="138">
        <f>SUMIF('One Day Regatta 10-29-22 FS'!$B$11:$B$19,$B12,'One Day Regatta 10-29-22 FS'!$CE$11:$CE$19)</f>
        <v>0</v>
      </c>
      <c r="GM12" s="138">
        <f>SUMIF('One Day Regatta 10-29-22 FS'!$B$11:$B$19,$B12,'One Day Regatta 10-29-22 FS'!$CH$11:$CH$19)</f>
        <v>0</v>
      </c>
      <c r="GN12" s="138">
        <f>SUMIF('One Day Regatta 10-29-22 FS'!$B$11:$B$19,$B12,'One Day Regatta 10-29-22 FS'!$CK$11:$CK$19)</f>
        <v>0</v>
      </c>
      <c r="GO12" s="139"/>
      <c r="GP12" s="140"/>
      <c r="GQ12" s="141">
        <f t="shared" si="10"/>
        <v>7</v>
      </c>
      <c r="GR12" s="141">
        <f t="shared" si="10"/>
        <v>7</v>
      </c>
      <c r="GS12" s="141">
        <f t="shared" si="10"/>
        <v>6</v>
      </c>
      <c r="GT12" s="141">
        <f t="shared" si="10"/>
        <v>6</v>
      </c>
      <c r="GU12" s="141">
        <f t="shared" si="10"/>
        <v>5</v>
      </c>
      <c r="GV12" s="141">
        <f t="shared" si="10"/>
        <v>5</v>
      </c>
      <c r="GW12" s="141">
        <f t="shared" si="10"/>
        <v>5</v>
      </c>
      <c r="GX12" s="141">
        <f t="shared" si="10"/>
        <v>4</v>
      </c>
      <c r="GY12" s="141">
        <f t="shared" si="10"/>
        <v>4</v>
      </c>
      <c r="GZ12" s="141">
        <f t="shared" si="10"/>
        <v>4</v>
      </c>
      <c r="HA12" s="141">
        <f t="shared" si="11"/>
        <v>4</v>
      </c>
      <c r="HB12" s="141">
        <f t="shared" si="11"/>
        <v>4</v>
      </c>
      <c r="HC12" s="141">
        <f t="shared" si="11"/>
        <v>3</v>
      </c>
      <c r="HD12" s="141">
        <f t="shared" si="11"/>
        <v>3</v>
      </c>
      <c r="HE12" s="141">
        <f t="shared" si="11"/>
        <v>3</v>
      </c>
      <c r="HF12" s="141">
        <f t="shared" si="11"/>
        <v>3</v>
      </c>
      <c r="HG12" s="141">
        <f t="shared" si="11"/>
        <v>3</v>
      </c>
      <c r="HH12" s="141">
        <f t="shared" si="11"/>
        <v>2</v>
      </c>
      <c r="HI12" s="141">
        <f t="shared" si="11"/>
        <v>2</v>
      </c>
      <c r="HJ12" s="141">
        <f t="shared" si="11"/>
        <v>2</v>
      </c>
      <c r="HK12" s="141">
        <f t="shared" si="12"/>
        <v>1</v>
      </c>
      <c r="HL12" s="141">
        <f t="shared" si="12"/>
        <v>1</v>
      </c>
      <c r="HM12" s="141">
        <f t="shared" si="12"/>
        <v>1</v>
      </c>
      <c r="HN12" s="141">
        <f t="shared" si="12"/>
        <v>1</v>
      </c>
      <c r="HO12" s="141">
        <f t="shared" si="12"/>
        <v>1</v>
      </c>
      <c r="HP12" s="141">
        <f t="shared" si="12"/>
        <v>1</v>
      </c>
      <c r="HQ12" s="141">
        <f t="shared" si="12"/>
        <v>1</v>
      </c>
      <c r="HR12" s="141">
        <f t="shared" si="12"/>
        <v>0</v>
      </c>
      <c r="HS12" s="141">
        <f t="shared" si="12"/>
        <v>0</v>
      </c>
      <c r="HT12" s="141">
        <f t="shared" si="12"/>
        <v>0</v>
      </c>
      <c r="HU12" s="141">
        <f t="shared" si="13"/>
        <v>0</v>
      </c>
      <c r="HV12" s="141">
        <f t="shared" si="13"/>
        <v>0</v>
      </c>
      <c r="HW12" s="141">
        <f t="shared" si="13"/>
        <v>0</v>
      </c>
      <c r="HX12" s="141">
        <f t="shared" si="13"/>
        <v>0</v>
      </c>
      <c r="HY12" s="141">
        <f t="shared" si="13"/>
        <v>0</v>
      </c>
      <c r="HZ12" s="141">
        <f t="shared" si="13"/>
        <v>0</v>
      </c>
      <c r="IA12" s="141">
        <f t="shared" si="13"/>
        <v>0</v>
      </c>
      <c r="IB12" s="141">
        <f t="shared" si="13"/>
        <v>0</v>
      </c>
      <c r="IC12" s="141">
        <f t="shared" si="13"/>
        <v>0</v>
      </c>
      <c r="ID12" s="141">
        <f t="shared" si="13"/>
        <v>0</v>
      </c>
      <c r="IE12" s="141">
        <f t="shared" si="14"/>
        <v>0</v>
      </c>
      <c r="IF12" s="141">
        <f t="shared" si="14"/>
        <v>0</v>
      </c>
      <c r="IG12" s="141">
        <f t="shared" si="14"/>
        <v>0</v>
      </c>
      <c r="IH12" s="141">
        <f t="shared" si="14"/>
        <v>0</v>
      </c>
      <c r="II12" s="141">
        <f t="shared" si="14"/>
        <v>0</v>
      </c>
      <c r="IJ12" s="141">
        <f t="shared" si="14"/>
        <v>0</v>
      </c>
      <c r="IK12" s="141">
        <f t="shared" si="14"/>
        <v>0</v>
      </c>
      <c r="IL12" s="141">
        <f t="shared" si="14"/>
        <v>0</v>
      </c>
      <c r="IM12" s="141">
        <f t="shared" si="14"/>
        <v>0</v>
      </c>
      <c r="IN12" s="141">
        <f t="shared" si="14"/>
        <v>0</v>
      </c>
      <c r="IO12" s="141">
        <f t="shared" si="15"/>
        <v>0</v>
      </c>
      <c r="IP12" s="141">
        <f t="shared" si="15"/>
        <v>0</v>
      </c>
      <c r="IQ12" s="141">
        <f t="shared" si="15"/>
        <v>0</v>
      </c>
      <c r="IR12" s="141">
        <f t="shared" si="15"/>
        <v>0</v>
      </c>
      <c r="IS12" s="141">
        <f t="shared" si="15"/>
        <v>0</v>
      </c>
      <c r="IT12" s="141">
        <f t="shared" si="15"/>
        <v>0</v>
      </c>
      <c r="IU12" s="141">
        <f t="shared" si="15"/>
        <v>0</v>
      </c>
      <c r="IV12" s="141">
        <f t="shared" si="15"/>
        <v>0</v>
      </c>
      <c r="IW12" s="141">
        <f t="shared" si="15"/>
        <v>0</v>
      </c>
      <c r="IX12" s="141">
        <f t="shared" si="15"/>
        <v>0</v>
      </c>
      <c r="IY12" s="141">
        <f t="shared" si="16"/>
        <v>0</v>
      </c>
      <c r="IZ12" s="141">
        <f t="shared" si="16"/>
        <v>0</v>
      </c>
      <c r="JA12" s="141">
        <f t="shared" si="16"/>
        <v>0</v>
      </c>
      <c r="JB12" s="141">
        <f t="shared" si="16"/>
        <v>0</v>
      </c>
      <c r="JC12" s="141">
        <f t="shared" si="16"/>
        <v>0</v>
      </c>
      <c r="JD12" s="141">
        <f t="shared" si="16"/>
        <v>0</v>
      </c>
      <c r="JE12" s="141">
        <f t="shared" si="16"/>
        <v>0</v>
      </c>
      <c r="JF12" s="141">
        <f t="shared" si="16"/>
        <v>0</v>
      </c>
      <c r="JG12" s="141">
        <f t="shared" si="16"/>
        <v>0</v>
      </c>
      <c r="JH12" s="141">
        <f t="shared" si="16"/>
        <v>0</v>
      </c>
      <c r="JI12" s="141">
        <f t="shared" si="16"/>
        <v>0</v>
      </c>
      <c r="JJ12" s="141">
        <f t="shared" si="16"/>
        <v>0</v>
      </c>
      <c r="JK12" s="141">
        <f t="shared" si="16"/>
        <v>0</v>
      </c>
      <c r="JL12" s="141">
        <f t="shared" si="16"/>
        <v>0</v>
      </c>
      <c r="JM12" s="141">
        <f t="shared" si="16"/>
        <v>0</v>
      </c>
    </row>
    <row r="13" spans="1:273" ht="15" customHeight="1" x14ac:dyDescent="0.2">
      <c r="A13" s="134">
        <f t="shared" si="17"/>
        <v>10</v>
      </c>
      <c r="B13" s="103" t="s">
        <v>633</v>
      </c>
      <c r="C13" s="135">
        <f t="shared" si="6"/>
        <v>12</v>
      </c>
      <c r="D13" s="136">
        <f t="shared" si="7"/>
        <v>88</v>
      </c>
      <c r="E13" s="135">
        <f t="shared" si="8"/>
        <v>88</v>
      </c>
      <c r="F13" s="137">
        <f t="shared" si="9"/>
        <v>7.3333333333333334E-2</v>
      </c>
      <c r="G13" s="138">
        <f>SUMIF('Saturday Race 11-06-21'!$B$11:$B$21,$B13,'Saturday Race 11-06-21'!$BY$11:$BY$21)</f>
        <v>0</v>
      </c>
      <c r="H13" s="138">
        <f>SUMIF('Saturday Race 11-06-21'!$B$11:$B$21,$B13,'Saturday Race 11-06-21'!$CB$11:$CB$21)</f>
        <v>0</v>
      </c>
      <c r="I13" s="138">
        <f>SUMIF('Saturday Race 11-06-21'!$B$11:$B$21,$B13,'Saturday Race 11-06-21'!$CE$11:$CE$21)</f>
        <v>0</v>
      </c>
      <c r="J13" s="138">
        <f>SUMIF('Saturday Race 11-06-21'!$B$11:$B$21,$B13,'Saturday Race 11-06-21'!$CH$11:$CH$21)</f>
        <v>0</v>
      </c>
      <c r="K13" s="138">
        <f>SUMIF('Saturday Race 11-06-21'!$B$11:$B$21,$B13,'Saturday Race 11-06-21'!$CK$11:$CK$21)</f>
        <v>0</v>
      </c>
      <c r="L13" s="138">
        <f>SUMIF('Saturday Race 11-20-21'!$B$11:$B$24,$B13,'Saturday Race 11-20-21'!$BY$11:$BY$24)</f>
        <v>0</v>
      </c>
      <c r="M13" s="138">
        <f>SUMIF('Saturday Race 11-20-21'!$B$11:$B$24,$B13,'Saturday Race 11-20-21'!$CB$11:$CB$24)</f>
        <v>0</v>
      </c>
      <c r="N13" s="138">
        <f>SUMIF('Saturday Race 11-20-21'!$B$11:$B$24,$B13,'Saturday Race 11-20-21'!$CE$11:$CE$24)</f>
        <v>0</v>
      </c>
      <c r="O13" s="138">
        <f>SUMIF('Saturday Race 11-20-21'!$B$11:$B$24,$B13,'Saturday Race 11-20-21'!$CH$11:$CH$24)</f>
        <v>0</v>
      </c>
      <c r="P13" s="138">
        <f>SUMIF('Saturday Race 11-20-21'!$B$11:$B$24,$B13,'Saturday Race 11-20-21'!$CK$11:$CK$24)</f>
        <v>0</v>
      </c>
      <c r="Q13" s="138">
        <f>SUMIF('One Day 12-04-21 Scots'!$B$11:$B$25,$B13,'One Day 12-04-21 Scots'!$BY$11:$BY$25)</f>
        <v>0</v>
      </c>
      <c r="R13" s="138">
        <f>SUMIF('One Day 12-04-21 Scots'!$B$11:$B$25,$B13,'One Day 12-04-21 Scots'!$CB$11:$CB$25)</f>
        <v>0</v>
      </c>
      <c r="S13" s="138">
        <f>SUMIF('One Day 12-04-21 Scots'!$B$11:$B$25,$B13,'One Day 12-04-21 Scots'!$CE$11:$CE$25)</f>
        <v>0</v>
      </c>
      <c r="T13" s="138">
        <f>SUMIF('One Day 12-04-21 Scots'!$B$11:$B$25,$B13,'One Day 12-04-21 Scots'!$CH$11:$CH$25)</f>
        <v>0</v>
      </c>
      <c r="U13" s="138">
        <f>SUMIF('One Day 12-04-21 Scots'!$B$11:$B$25,$B13,'One Day 12-04-21 Scots'!$CK$11:$CK$25)</f>
        <v>0</v>
      </c>
      <c r="V13" s="138">
        <f>SUMIF('One Day 12-04-21 Thistles'!$B$11:$B$25,$B13,'One Day 12-04-21 Thistles'!$BY$11:$BY$25)</f>
        <v>0</v>
      </c>
      <c r="W13" s="138">
        <f>SUMIF('One Day 12-04-21 Thistles'!$B$11:$B$25,$B13,'One Day 12-04-21 Thistles'!$CB$11:$CB$25)</f>
        <v>0</v>
      </c>
      <c r="X13" s="138">
        <f>SUMIF('One Day 12-04-21 Thistles'!$B$11:$B$25,$B13,'One Day 12-04-21 Thistles'!$CE$11:$CE$25)</f>
        <v>0</v>
      </c>
      <c r="Y13" s="138">
        <f>SUMIF('One Day 12-04-21 Thistles'!$B$11:$B$25,$B13,'One Day 12-04-21 Thistles'!$CH$11:$CH$25)</f>
        <v>0</v>
      </c>
      <c r="Z13" s="138">
        <f>SUMIF('One Day 12-04-21 Thistles'!$B$11:$B$25,$B13,'One Day 12-04-21 Thistles'!$CK$11:$CK$25)</f>
        <v>0</v>
      </c>
      <c r="AA13" s="138">
        <f>SUMIF('Saturday Race 1-08-22'!$B$11:$B$20,$B13,'Saturday Race 1-08-22'!$BY$11:$BY$20)</f>
        <v>0</v>
      </c>
      <c r="AB13" s="138">
        <f>SUMIF('Saturday Race 1-08-22'!$B$11:$B$20,$B13,'Saturday Race 1-08-22'!$CB$11:$CB$20)</f>
        <v>0</v>
      </c>
      <c r="AC13" s="138">
        <f>SUMIF('Saturday Race 1-08-22'!$B$11:$B$20,$B13,'Saturday Race 1-08-22'!$CE$11:$CE$20)</f>
        <v>0</v>
      </c>
      <c r="AD13" s="138">
        <f>SUMIF('Saturday Race 1-08-22'!$B$11:$B$20,$B13,'Saturday Race 1-08-22'!$CH$11:$CH$20)</f>
        <v>0</v>
      </c>
      <c r="AE13" s="138">
        <f>SUMIF('Saturday Race 1-08-22'!$B$11:$B$20,$B13,'Saturday Race 1-08-22'!$CK$11:$CK$20)</f>
        <v>0</v>
      </c>
      <c r="AF13" s="138">
        <f>SUMIF('Saturday Race 1-22-22'!$B$11:$B$20,$B13,'Saturday Race 1-22-22'!$BY$11:$BY$20)</f>
        <v>0</v>
      </c>
      <c r="AG13" s="138">
        <f>SUMIF('Saturday Race 1-22-22'!$B$11:$B$20,$B13,'Saturday Race 1-22-22'!$CB$11:$CB$20)</f>
        <v>0</v>
      </c>
      <c r="AH13" s="138">
        <f>SUMIF('Saturday Race 1-22-22'!$B$11:$B$20,$B13,'Saturday Race 1-22-22'!$CE$11:$CE$20)</f>
        <v>0</v>
      </c>
      <c r="AI13" s="138">
        <f>SUMIF('Saturday Race 1-22-22'!$B$11:$B$20,$B13,'Saturday Race 1-22-22'!$CH$11:$CH$20)</f>
        <v>0</v>
      </c>
      <c r="AJ13" s="138">
        <f>SUMIF('Saturday Race 1-22-22'!$B$11:$B$20,$B13,'Saturday Race 1-22-22'!$CK$11:$CK$20)</f>
        <v>0</v>
      </c>
      <c r="AK13" s="138">
        <f>SUMIF('Sunday Race 2-6-22'!$B$11:$B$20,$B13,'Sunday Race 2-6-22'!$BY$11:$BY$20)</f>
        <v>0</v>
      </c>
      <c r="AL13" s="138">
        <f>SUMIF('Sunday Race 2-6-22'!$B$11:$B$20,$B13,'Sunday Race 2-6-22'!$CB$11:$CB$20)</f>
        <v>0</v>
      </c>
      <c r="AM13" s="138">
        <f>SUMIF('Sunday Race 2-6-22'!$B$11:$B$20,$B13,'Sunday Race 2-6-22'!$CE$11:$CE$20)</f>
        <v>0</v>
      </c>
      <c r="AN13" s="138">
        <f>SUMIF('Sunday Race 2-6-22'!$B$11:$B$20,$B13,'Sunday Race 2-6-22'!$CH$11:$CH$20)</f>
        <v>0</v>
      </c>
      <c r="AO13" s="138">
        <f>SUMIF('Sunday Race 2-6-22'!$B$11:$B$20,$B13,'Sunday Race 2-6-22'!$CK$11:$CK$20)</f>
        <v>0</v>
      </c>
      <c r="AP13" s="138">
        <f>SUMIF('Chili One Day 2-12-22 Scots'!$B$11:$B$25,$B13,'Chili One Day 2-12-22 Scots'!$BY$11:$BY$25)</f>
        <v>0</v>
      </c>
      <c r="AQ13" s="138">
        <f>SUMIF('Chili One Day 2-12-22 Scots'!$B$11:$B$25,$B13,'Chili One Day 2-12-22 Scots'!$CB$11:$CB$25)</f>
        <v>0</v>
      </c>
      <c r="AR13" s="138">
        <f>SUMIF('Chili One Day 2-12-22 Scots'!$B$11:$B$25,$B13,'Chili One Day 2-12-22 Scots'!$CE$11:$CE$25)</f>
        <v>0</v>
      </c>
      <c r="AS13" s="138">
        <f>SUMIF('Chili One Day 2-12-22 Scots'!$B$11:$B$25,$B13,'Chili One Day 2-12-22 Scots'!$CH$11:$CH$25)</f>
        <v>0</v>
      </c>
      <c r="AT13" s="138">
        <f>SUMIF('Chili One Day 2-12-22 Scots'!$B$11:$B$25,$B13,'Chili One Day 2-12-22 Scots'!$CK$11:$CK$25)</f>
        <v>0</v>
      </c>
      <c r="AU13" s="138">
        <f>SUMIF('Chili One Day 2-12-22 Thistles'!$B$11:$B$25,$B13,'Chili One Day 2-12-22 Thistles'!$BY$11:$BY$25)</f>
        <v>0</v>
      </c>
      <c r="AV13" s="138">
        <f>SUMIF('Chili One Day 2-12-22 Thistles'!$B$11:$B$25,$B13,'Chili One Day 2-12-22 Thistles'!$CB$11:$CB$25)</f>
        <v>0</v>
      </c>
      <c r="AW13" s="138">
        <f>SUMIF('Chili One Day 2-12-22 Thistles'!$B$11:$B$25,$B13,'Chili One Day 2-12-22 Thistles'!$CE$11:$CE$25)</f>
        <v>0</v>
      </c>
      <c r="AX13" s="138">
        <f>SUMIF('Chili One Day 2-12-22 Thistles'!$B$11:$B$25,$B13,'Chili One Day 2-12-22 Thistles'!$CH$11:$CH$25)</f>
        <v>0</v>
      </c>
      <c r="AY13" s="138">
        <f>SUMIF('Chili One Day 2-12-22 Thistles'!$B$11:$B$25,$B13,'Chili One Day 2-12-22 Thistles'!$CK$11:$CK$25)</f>
        <v>0</v>
      </c>
      <c r="AZ13" s="138">
        <f>SUMIF('Sunday Race 2-20-22'!$B$11:$B$26,$B13,'Sunday Race 2-20-22'!$BY$11:$BY$26)</f>
        <v>0</v>
      </c>
      <c r="BA13" s="138">
        <f>SUMIF('Sunday Race 2-20-22'!$B$11:$B$26,$B13,'Sunday Race 2-20-22'!$CB$11:$CB$26)</f>
        <v>0</v>
      </c>
      <c r="BB13" s="138">
        <f>SUMIF('Sunday Race 2-20-22'!$B$11:$B$26,$B13,'Sunday Race 2-20-22'!$CE$11:$CE$26)</f>
        <v>0</v>
      </c>
      <c r="BC13" s="138">
        <f>SUMIF('Sunday Race 2-20-22'!$B$11:$B$26,$B13,'Sunday Race 2-20-22'!$CH$11:$CH$26)</f>
        <v>0</v>
      </c>
      <c r="BD13" s="138">
        <f>SUMIF('Sunday Race 2-20-22'!$B$11:$B$26,$B13,'Sunday Race 2-20-22'!$CK$11:$CK$26)</f>
        <v>0</v>
      </c>
      <c r="BE13" s="138">
        <f>SUMIF('Sunday Race 2-27-22'!$B$11:$B$20,$B13,'Sunday Race 2-27-22'!$BY$11:$BY$20)</f>
        <v>0</v>
      </c>
      <c r="BF13" s="138">
        <f>SUMIF('Sunday Race 2-27-22'!$B$11:$B$20,$B13,'Sunday Race 2-27-22'!$CB$11:$CB$20)</f>
        <v>0</v>
      </c>
      <c r="BG13" s="138">
        <f>SUMIF('Sunday Race 2-27-22'!$B$11:$B$20,$B13,'Sunday Race 2-27-22'!$CE$11:$CE$20)</f>
        <v>0</v>
      </c>
      <c r="BH13" s="138">
        <f>SUMIF('Sunday Race 2-27-22'!$B$11:$B$20,$B13,'Sunday Race 2-27-22'!$CH$11:$CH$20)</f>
        <v>0</v>
      </c>
      <c r="BI13" s="138">
        <f>SUMIF('Sunday Race 2-27-22'!$B$11:$B$20,$B13,'Sunday Race 2-27-22'!$CK$11:$CK$20)</f>
        <v>0</v>
      </c>
      <c r="BJ13" s="138">
        <f>SUMIF('Ironman One Day 3-5-22 FS'!$B$11:$B$26,$B13,'Ironman One Day 3-5-22 FS'!$BY$11:$BY$26)</f>
        <v>0</v>
      </c>
      <c r="BK13" s="138">
        <f>SUMIF('Ironman One Day 3-5-22 FS'!$B$11:$B$26,$B13,'Ironman One Day 3-5-22 FS'!$CB$11:$CB$26)</f>
        <v>0</v>
      </c>
      <c r="BL13" s="138">
        <f>SUMIF('Ironman One Day 3-5-22 FS'!$B$11:$B$26,$B13,'Ironman One Day 3-5-22 FS'!$CE$11:$CE$26)</f>
        <v>0</v>
      </c>
      <c r="BM13" s="138">
        <f>SUMIF('Ironman One Day 3-5-22 FS'!$B$11:$B$26,$B13,'Ironman One Day 3-5-22 FS'!$CH$11:$CH$26)</f>
        <v>0</v>
      </c>
      <c r="BN13" s="138">
        <f>SUMIF('Ironman One Day 3-5-22 FS'!$B$11:$B$26,$B13,'Ironman One Day 3-5-22 FS'!$CK$11:$CK$26)</f>
        <v>0</v>
      </c>
      <c r="BO13" s="138">
        <f>SUMIF('Sunday Race 3-13-22'!$B$11:$B$25,$B13,'Sunday Race 3-13-22'!$BY$11:$BY$25)</f>
        <v>0</v>
      </c>
      <c r="BP13" s="138">
        <f>SUMIF('Sunday Race 3-13-22'!$B$11:$B$25,$B13,'Sunday Race 3-13-22'!$CB$11:$CB$25)</f>
        <v>0</v>
      </c>
      <c r="BQ13" s="138">
        <f>SUMIF('Sunday Race 3-13-22'!$B$11:$B$25,$B13,'Sunday Race 3-13-22'!$CE$11:$CE$25)</f>
        <v>0</v>
      </c>
      <c r="BR13" s="138">
        <f>SUMIF('Sunday Race 3-13-22'!$B$11:$B$25,$B13,'Sunday Race 3-13-22'!$CH$11:$CH$25)</f>
        <v>0</v>
      </c>
      <c r="BS13" s="138">
        <f>SUMIF('Sunday Race 3-13-22'!$B$11:$B$25,$B13,'Sunday Race 3-13-22'!$CK$11:$CK$25)</f>
        <v>0</v>
      </c>
      <c r="BT13" s="138">
        <f>SUMIF('Saturday Race 3-19-22'!$B$11:$B$18,$B13,'Saturday Race 3-19-22'!$BY$11:$BY$18)</f>
        <v>0</v>
      </c>
      <c r="BU13" s="138">
        <f>SUMIF('Saturday Race 3-19-22'!$B$11:$B$18,$B13,'Saturday Race 3-19-22'!$CB$11:$CB$18)</f>
        <v>0</v>
      </c>
      <c r="BV13" s="138">
        <f>SUMIF('Saturday Race 3-19-22'!$B$11:$B$18,$B13,'Saturday Race 3-19-22'!$CE$11:$CE$18)</f>
        <v>0</v>
      </c>
      <c r="BW13" s="138">
        <f>SUMIF('Saturday Race 3-19-22'!$B$11:$B$18,$B13,'Saturday Race 3-19-22'!$CH$11:$CH$18)</f>
        <v>0</v>
      </c>
      <c r="BX13" s="138">
        <f>SUMIF('Saturday Race 3-19-22'!$B$11:$B$18,$B13,'Saturday Race 3-19-22'!$CK$11:$CK$18)</f>
        <v>0</v>
      </c>
      <c r="BY13" s="138">
        <f>SUMIF('Sunday Races 4-10-22'!$B$11:$B$26,$B13,'Sunday Races 4-10-22'!$BY$11:$BY$26)</f>
        <v>4</v>
      </c>
      <c r="BZ13" s="138">
        <f>SUMIF('Sunday Races 4-10-22'!$B$11:$B$26,$B13,'Sunday Races 4-10-22'!$CB$11:$CB$26)</f>
        <v>4</v>
      </c>
      <c r="CA13" s="138">
        <f>SUMIF('Sunday Races 4-10-22'!$B$11:$B$26,$B13,'Sunday Races 4-10-22'!$CE$11:$CE$26)</f>
        <v>0</v>
      </c>
      <c r="CB13" s="138">
        <f>SUMIF('Sunday Races 4-10-22'!$B$11:$B$26,$B13,'Sunday Races 4-10-22'!$CH$11:$CH$26)</f>
        <v>0</v>
      </c>
      <c r="CC13" s="138">
        <f>SUMIF('Sunday Races 4-10-22'!$B$11:$B$26,$B13,'Sunday Races 4-10-22'!$CK$11:$CK$26)</f>
        <v>0</v>
      </c>
      <c r="CD13" s="138">
        <f>SUMIF('Easter One Day 4-16-22 FS'!$B$11:$B$26,$B13,'Easter One Day 4-16-22 FS'!$BY$11:$BY$26)</f>
        <v>0</v>
      </c>
      <c r="CE13" s="138">
        <f>SUMIF('Easter One Day 4-16-22 FS'!$B$11:$B$26,$B13,'Easter One Day 4-16-22 FS'!$CB$11:$CB$26)</f>
        <v>0</v>
      </c>
      <c r="CF13" s="138">
        <f>SUMIF('Easter One Day 4-16-22 FS'!$B$11:$B$26,$B13,'Easter One Day 4-16-22 FS'!$CE$11:$CE$26)</f>
        <v>0</v>
      </c>
      <c r="CG13" s="138">
        <f>SUMIF('Easter One Day 4-16-22 FS'!$B$11:$B$26,$B13,'Easter One Day 4-16-22 FS'!$CH$11:$CH$26)</f>
        <v>0</v>
      </c>
      <c r="CH13" s="138">
        <f>SUMIF('Easter One Day 4-16-22 FS'!$B$11:$B$26,$B13,'Easter One Day 4-16-22 FS'!$CK$11:$CK$26)</f>
        <v>0</v>
      </c>
      <c r="CI13" s="138">
        <f>SUMIF('Easter One Day 4-16-22 TH'!$B$11:$B$15,$B13,'Easter One Day 4-16-22 TH'!$BY$11:$BY$15)</f>
        <v>0</v>
      </c>
      <c r="CJ13" s="138">
        <f>SUMIF('Easter One Day 4-16-22 TH'!$B$11:$B$15,$B13,'Easter One Day 4-16-22 TH'!$CB$11:$CB$15)</f>
        <v>0</v>
      </c>
      <c r="CK13" s="138">
        <f>SUMIF('Easter One Day 4-16-22 TH'!$B$11:$B$15,$B13,'Easter One Day 4-16-22 TH'!$CE$11:$CE$15)</f>
        <v>0</v>
      </c>
      <c r="CL13" s="138">
        <f>SUMIF('Easter One Day 4-16-22 TH'!$B$11:$B$15,$B13,'Easter One Day 4-16-22 TH'!$CH$11:$CH$15)</f>
        <v>0</v>
      </c>
      <c r="CM13" s="138">
        <f>SUMIF('Easter One Day 4-16-22 TH'!$B$11:$B$15,$B13,'Easter One Day 4-16-22 TH'!$CK$11:$CK$15)</f>
        <v>0</v>
      </c>
      <c r="CN13" s="138">
        <f>SUMIF('Sunday Races 5-1-22'!$B$11:$B$28,$B13,'Sunday Races 5-1-22'!$BY$11:$BY$28)</f>
        <v>0</v>
      </c>
      <c r="CO13" s="138">
        <f>SUMIF('Sunday Races 5-1-22'!$B$11:$B$28,$B13,'Sunday Races 5-1-22'!$CB$11:$CB$28)</f>
        <v>0</v>
      </c>
      <c r="CP13" s="138">
        <f>SUMIF('Sunday Races 5-1-22'!$B$11:$B$28,$B13,'Sunday Races 5-1-22'!$CE$11:$CE$28)</f>
        <v>0</v>
      </c>
      <c r="CQ13" s="138">
        <f>SUMIF('Sunday Races 5-1-22'!$B$11:$B$28,$B13,'Sunday Races 5-1-22'!$CH$11:$CH$28)</f>
        <v>0</v>
      </c>
      <c r="CR13" s="138">
        <f>SUMIF('Sunday Races 5-1-22'!$B$11:$B$28,$B13,'Sunday Races 5-1-22'!$CK$11:$CK$28)</f>
        <v>0</v>
      </c>
      <c r="CS13" s="138">
        <f>SUMIF('Long Distance Race 5-7-22'!$B$11:$B$27,$B13,'Long Distance Race 5-7-22'!$BY$11:$BY$27)</f>
        <v>0</v>
      </c>
      <c r="CT13" s="138">
        <f>SUMIF('Long Distance Race 5-7-22'!$B$11:$B$27,$B13,'Long Distance Race 5-7-22'!$CB$11:$CB$27)</f>
        <v>0</v>
      </c>
      <c r="CU13" s="138">
        <f>SUMIF('Long Distance Race 5-7-22'!$B$11:$B$27,$B13,'Long Distance Race 5-7-22'!$CE$11:$CE$27)</f>
        <v>0</v>
      </c>
      <c r="CV13" s="138">
        <f>SUMIF('Long Distance Race 5-7-22'!$B$11:$B$27,$B13,'Long Distance Race 5-7-22'!$CH$11:$CH$27)</f>
        <v>0</v>
      </c>
      <c r="CW13" s="138">
        <f>SUMIF('Long Distance Race 5-7-22'!$B$11:$B$27,$B13,'Long Distance Race 5-7-22'!$CK$11:$CK$27)</f>
        <v>0</v>
      </c>
      <c r="CX13" s="138">
        <f>SUMIF('Memorial Day Regatta 5-28-22 Op'!$B$11:$B$27,$B13,'Memorial Day Regatta 5-28-22 Op'!$BY$11:$BY$27)</f>
        <v>0</v>
      </c>
      <c r="CY13" s="138">
        <f>SUMIF('Memorial Day Regatta 5-28-22 Op'!$B$11:$B$27,$B13,'Memorial Day Regatta 5-28-22 Op'!$CB$11:$CB$27)</f>
        <v>0</v>
      </c>
      <c r="CZ13" s="138">
        <f>SUMIF('Memorial Day Regatta 5-28-22 Op'!$B$11:$B$27,$B13,'Memorial Day Regatta 5-28-22 Op'!$CE$11:$CE$27)</f>
        <v>0</v>
      </c>
      <c r="DA13" s="138">
        <f>SUMIF('Memorial Day Regatta 5-28-22 Op'!$B$11:$B$27,$B13,'Memorial Day Regatta 5-28-22 Op'!$CH$11:$CH$27)</f>
        <v>0</v>
      </c>
      <c r="DB13" s="138">
        <f>SUMIF('Memorial Day Regatta 5-28-22 Op'!$B$11:$B$27,$B13,'Memorial Day Regatta 5-28-22 Op'!$CK$11:$CK$27)</f>
        <v>0</v>
      </c>
      <c r="DC13" s="138">
        <f>SUMIF('Sunday Races 6-5-22'!$B$11:$B$28,$B13,'Sunday Races 6-5-22'!$BY$11:$BY$28)</f>
        <v>0</v>
      </c>
      <c r="DD13" s="138">
        <f>SUMIF('Sunday Races 6-5-22'!$B$11:$B$28,$B13,'Sunday Races 6-5-22'!$CB$11:$CB$28)</f>
        <v>0</v>
      </c>
      <c r="DE13" s="138">
        <f>SUMIF('Sunday Races 6-5-22'!$B$11:$B$28,$B13,'Sunday Races 6-5-22'!$CE$11:$CE$28)</f>
        <v>0</v>
      </c>
      <c r="DF13" s="138">
        <f>SUMIF('Sunday Races 6-5-22'!$B$11:$B$28,$B13,'Sunday Races 6-5-22'!$CH$11:$CH$28)</f>
        <v>0</v>
      </c>
      <c r="DG13" s="138">
        <f>SUMIF('Sunday Races 6-5-22'!$B$11:$B$28,$B13,'Sunday Races 6-5-22'!$CK$11:$CK$28)</f>
        <v>0</v>
      </c>
      <c r="DH13" s="138">
        <f>SUMIF('Sunday Races 6-12-22'!$B$11:$B$24,$B13,'Sunday Races 6-12-22'!$BY$11:$BY$24)</f>
        <v>0</v>
      </c>
      <c r="DI13" s="138">
        <f>SUMIF('Sunday Races 6-12-22'!$B$11:$B$24,$B13,'Sunday Races 6-12-22'!$CB$11:$CB$24)</f>
        <v>0</v>
      </c>
      <c r="DJ13" s="138">
        <f>SUMIF('Sunday Races 6-12-22'!$B$11:$B$24,$B13,'Sunday Races 6-12-22'!$CE$11:$CE$24)</f>
        <v>0</v>
      </c>
      <c r="DK13" s="138">
        <f>SUMIF('Sunday Races 6-12-22'!$B$11:$B$24,$B13,'Sunday Races 6-12-22'!$CH$11:$CH$24)</f>
        <v>0</v>
      </c>
      <c r="DL13" s="138">
        <f>SUMIF('Sunday Races 6-12-22'!$B$11:$B$24,$B13,'Sunday Races 6-12-22'!$CK$11:$CK$24)</f>
        <v>0</v>
      </c>
      <c r="DM13" s="138">
        <f>SUMIF('Saturday Races 6-18-22'!$B$11:$B$24,$B13,'Saturday Races 6-18-22'!$BY$11:$BY$24)</f>
        <v>0</v>
      </c>
      <c r="DN13" s="138">
        <f>SUMIF('Saturday Races 6-18-22'!$B$11:$B$24,$B13,'Saturday Races 6-18-22'!$CB$11:$CB$24)</f>
        <v>0</v>
      </c>
      <c r="DO13" s="138">
        <f>SUMIF('Saturday Races 6-18-22'!$B$11:$B$24,$B13,'Saturday Races 6-18-22'!$CE$11:$CE$24)</f>
        <v>0</v>
      </c>
      <c r="DP13" s="138">
        <f>SUMIF('Saturday Races 6-18-22'!$B$11:$B$24,$B13,'Saturday Races 6-18-22'!$CH$11:$CH$24)</f>
        <v>0</v>
      </c>
      <c r="DQ13" s="138">
        <f>SUMIF('Saturday Races 6-18-22'!$B$11:$B$24,$B13,'Saturday Races 6-18-22'!$CK$11:$CK$24)</f>
        <v>0</v>
      </c>
      <c r="DR13" s="138">
        <f>SUMIF('Caldwell Cup 6-25-22 FS'!$B$11:$B$25,$B13,'Caldwell Cup 6-25-22 FS'!$BY$11:$BY$25)</f>
        <v>0</v>
      </c>
      <c r="DS13" s="138">
        <f>SUMIF('Caldwell Cup 6-25-22 FS'!$B$11:$B$25,$B13,'Caldwell Cup 6-25-22 FS'!$CB$11:$CB$25)</f>
        <v>0</v>
      </c>
      <c r="DT13" s="138">
        <f>SUMIF('Caldwell Cup 6-25-22 FS'!$B$11:$B$25,$B13,'Caldwell Cup 6-25-22 FS'!$CE$11:$CE$25)</f>
        <v>0</v>
      </c>
      <c r="DU13" s="138">
        <f>SUMIF('Caldwell Cup 6-25-22 FS'!$B$11:$B$25,$B13,'Caldwell Cup 6-25-22 FS'!$CH$11:$CH$25)</f>
        <v>0</v>
      </c>
      <c r="DV13" s="138">
        <f>SUMIF('Caldwell Cup 6-25-22 FS'!$B$11:$B$25,$B13,'Caldwell Cup 6-25-22 FS'!$CK$11:$CK$25)</f>
        <v>0</v>
      </c>
      <c r="DW13" s="138">
        <f>SUMIF('Caldwell Cup 6-25-22 TH'!$B$11:$B$24,$B13,'Caldwell Cup 6-25-22 TH'!$BY$11:$BY$24)</f>
        <v>0</v>
      </c>
      <c r="DX13" s="138">
        <f>SUMIF('Caldwell Cup 6-25-22 TH'!$B$11:$B$24,$B13,'Caldwell Cup 6-25-22 TH'!$CB$11:$CB$24)</f>
        <v>0</v>
      </c>
      <c r="DY13" s="138">
        <f>SUMIF('Caldwell Cup 6-25-22 TH'!$B$11:$B$24,$B13,'Caldwell Cup 6-25-22 TH'!$CE$11:$CE$24)</f>
        <v>0</v>
      </c>
      <c r="DZ13" s="138">
        <f>SUMIF('Caldwell Cup 6-25-22 TH'!$B$11:$B$24,$B13,'Caldwell Cup 6-25-22 TH'!$CH$11:$CH$24)</f>
        <v>0</v>
      </c>
      <c r="EA13" s="138">
        <f>SUMIF('Caldwell Cup 6-25-22 TH'!$B$11:$B$24,$B13,'Caldwell Cup 6-25-22 TH'!$CK$11:$CK$24)</f>
        <v>0</v>
      </c>
      <c r="EB13" s="138">
        <f>SUMIF('Sunday Races 7-3-22'!$B$11:$B$25,$B13,'Sunday Races 7-3-22'!$BY$11:$BY$25)</f>
        <v>0</v>
      </c>
      <c r="EC13" s="138">
        <f>SUMIF('Sunday Races 7-3-22'!$B$11:$B$25,$B13,'Sunday Races 7-3-22'!$CB$11:$CB$25)</f>
        <v>0</v>
      </c>
      <c r="ED13" s="138">
        <f>SUMIF('Sunday Races 7-3-22'!$B$11:$B$25,$B13,'Sunday Races 7-3-22'!$CE$11:$CE$25)</f>
        <v>0</v>
      </c>
      <c r="EE13" s="138">
        <f>SUMIF('Sunday Races 7-3-22'!$B$11:$B$25,$B13,'Sunday Races 7-3-22'!$CH$11:$CH$25)</f>
        <v>0</v>
      </c>
      <c r="EF13" s="138">
        <f>SUMIF('Sunday Races 7-3-22'!$B$11:$B$25,$B13,'Sunday Races 7-3-22'!$CK$11:$CK$25)</f>
        <v>0</v>
      </c>
      <c r="EG13" s="138">
        <f>SUMIF('Sunday Races 7-31-22'!$B$11:$B$25,$B13,'Sunday Races 7-31-22'!$BY$11:$BY$25)</f>
        <v>0</v>
      </c>
      <c r="EH13" s="138">
        <f>SUMIF('Sunday Races 7-31-22'!$B$11:$B$25,$B13,'Sunday Races 7-31-22'!$CB$11:$CB$25)</f>
        <v>0</v>
      </c>
      <c r="EI13" s="138">
        <f>SUMIF('Sunday Races 7-31-22'!$B$11:$B$25,$B13,'Sunday Races 7-31-22'!$CE$11:$CE$25)</f>
        <v>0</v>
      </c>
      <c r="EJ13" s="138">
        <f>SUMIF('Sunday Races 7-31-22'!$B$11:$B$25,$B13,'Sunday Races 7-31-22'!$CH$11:$CH$25)</f>
        <v>0</v>
      </c>
      <c r="EK13" s="138">
        <f>SUMIF('Sunday Races 7-31-22'!$B$11:$B$25,$B13,'Sunday Races 7-31-22'!$CK$11:$CK$25)</f>
        <v>0</v>
      </c>
      <c r="EL13" s="138">
        <f>SUMIF('Sunday Races 8-14-22'!$B$11:$B$25,$B13,'Sunday Races 8-14-22'!$BY$11:$BY$25)</f>
        <v>4</v>
      </c>
      <c r="EM13" s="138">
        <f>SUMIF('Sunday Races 8-14-22'!$B$11:$B$25,$B13,'Sunday Races 8-14-22'!$CB$11:$CB$25)</f>
        <v>4</v>
      </c>
      <c r="EN13" s="138">
        <f>SUMIF('Sunday Races 8-14-22'!$B$11:$B$25,$B13,'Sunday Races 8-14-22'!$CE$11:$CE$25)</f>
        <v>4</v>
      </c>
      <c r="EO13" s="138">
        <f>SUMIF('Sunday Races 8-14-22'!$B$11:$B$25,$B13,'Sunday Races 8-14-22'!$CH$11:$CH$25)</f>
        <v>0</v>
      </c>
      <c r="EP13" s="138">
        <f>SUMIF('Sunday Races 8-14-22'!$B$11:$B$25,$B13,'Sunday Races 8-14-22'!$CK$11:$CK$25)</f>
        <v>0</v>
      </c>
      <c r="EQ13" s="138">
        <f>SUMIF('Saturday Races 8-20-22'!$B$11:$B$25,$B13,'Saturday Races 8-20-22'!$BY$11:$BY$25)</f>
        <v>5</v>
      </c>
      <c r="ER13" s="138">
        <f>SUMIF('Saturday Races 8-20-22'!$B$11:$B$25,$B13,'Saturday Races 8-20-22'!$CB$11:$CB$25)</f>
        <v>5</v>
      </c>
      <c r="ES13" s="138">
        <f>SUMIF('Saturday Races 8-20-22'!$B$11:$B$25,$B13,'Saturday Races 8-20-22'!$CE$11:$CE$25)</f>
        <v>0</v>
      </c>
      <c r="ET13" s="138">
        <f>SUMIF('Saturday Races 8-20-22'!$B$11:$B$25,$B13,'Saturday Races 8-20-22'!$CH$11:$CH$25)</f>
        <v>0</v>
      </c>
      <c r="EU13" s="138">
        <f>SUMIF('Saturday Races 8-20-22'!$B$11:$B$25,$B13,'Saturday Races 8-20-22'!$CK$11:$CK$25)</f>
        <v>0</v>
      </c>
      <c r="EV13" s="138">
        <f>SUMIF('Labor Day Regatta 9-3-22 FS'!$B$11:$B$30,$B13,'Labor Day Regatta 9-3-22 FS'!$BY$11:$BY$30)</f>
        <v>0</v>
      </c>
      <c r="EW13" s="138">
        <f>SUMIF('Labor Day Regatta 9-3-22 FS'!$B$11:$B$30,$B13,'Labor Day Regatta 9-3-22 FS'!$CB$11:$CB$30)</f>
        <v>0</v>
      </c>
      <c r="EX13" s="138">
        <f>SUMIF('Labor Day Regatta 9-3-22 FS'!$B$11:$B$30,$B13,'Labor Day Regatta 9-3-22 FS'!$CE$11:$CE$30)</f>
        <v>0</v>
      </c>
      <c r="EY13" s="138">
        <f>SUMIF('Labor Day Regatta 9-3-22 FS'!$B$11:$B$30,$B13,'Labor Day Regatta 9-3-22 FS'!$CH$11:$CH$30)</f>
        <v>0</v>
      </c>
      <c r="EZ13" s="138">
        <f>SUMIF('Labor Day Regatta 9-3-22 FS'!$B$11:$B$30,$B13,'Labor Day Regatta 9-3-22 FS'!$CK$11:$CK$30)</f>
        <v>0</v>
      </c>
      <c r="FA13" s="138">
        <f>SUMIF('Sunday Races 9-11-22'!$B$11:$B$20,$B13,'Sunday Races 9-11-22'!$BY$11:$BY$20)</f>
        <v>0</v>
      </c>
      <c r="FB13" s="138">
        <f>SUMIF('Sunday Races 9-11-22'!$B$11:$B$20,$B13,'Sunday Races 9-11-22'!$CB$11:$CB$20)</f>
        <v>0</v>
      </c>
      <c r="FC13" s="138">
        <f>SUMIF('Sunday Races 9-11-22'!$B$11:$B$20,$B13,'Sunday Races 9-11-22'!$CE$11:$CE$20)</f>
        <v>0</v>
      </c>
      <c r="FD13" s="138">
        <f>SUMIF('Sunday Races 9-11-22'!$B$11:$B$20,$B13,'Sunday Races 9-11-22'!$CH$11:$CH$20)</f>
        <v>0</v>
      </c>
      <c r="FE13" s="138">
        <f>SUMIF('Sunday Races 9-11-22'!$B$11:$B$20,$B13,'Sunday Races 9-11-22'!$CK$11:$CK$20)</f>
        <v>0</v>
      </c>
      <c r="FF13" s="138">
        <f>SUMIF('2022-09-17 Leukemia Cup FS'!$B$11:$B$26,$B13,'2022-09-17 Leukemia Cup FS'!$BY$11:$BY$26)</f>
        <v>0</v>
      </c>
      <c r="FG13" s="138">
        <f>SUMIF('2022-09-17 Leukemia Cup FS'!$B$11:$B$26,$B13,'2022-09-17 Leukemia Cup FS'!$CB$11:$CB$26)</f>
        <v>0</v>
      </c>
      <c r="FH13" s="138">
        <f>SUMIF('2022-09-17 Leukemia Cup FS'!$B$11:$B$26,$B13,'2022-09-17 Leukemia Cup FS'!$CE$11:$CE$26)</f>
        <v>0</v>
      </c>
      <c r="FI13" s="138">
        <f>SUMIF('2022-09-17 Leukemia Cup FS'!$B$11:$B$26,$B13,'2022-09-17 Leukemia Cup FS'!$CH$11:$CH$26)</f>
        <v>0</v>
      </c>
      <c r="FJ13" s="138">
        <f>SUMIF('2022-09-17 Leukemia Cup FS'!$B$11:$B$26,$B13,'2022-09-17 Leukemia Cup FS'!$CK$11:$CK$26)</f>
        <v>0</v>
      </c>
      <c r="FK13" s="138">
        <f>SUMIF('Smith-Berry LDR 9-24-22'!$B$11:$B$30,$B13,'Smith-Berry LDR 9-24-22'!$BY$11:$BY$30)</f>
        <v>0</v>
      </c>
      <c r="FL13" s="138">
        <f>SUMIF('Smith-Berry LDR 9-24-22'!$B$11:$B$30,$B13,'Smith-Berry LDR 9-24-22'!$CB$11:$CB$30)</f>
        <v>0</v>
      </c>
      <c r="FM13" s="138">
        <f>SUMIF('Smith-Berry LDR 9-24-22'!$B$11:$B$30,$B13,'Smith-Berry LDR 9-24-22'!$CE$11:$CE$30)</f>
        <v>0</v>
      </c>
      <c r="FN13" s="138">
        <f>SUMIF('Smith-Berry LDR 9-24-22'!$B$11:$B$30,$B13,'Smith-Berry LDR 9-24-22'!$CH$11:$CH$30)</f>
        <v>0</v>
      </c>
      <c r="FO13" s="138">
        <f>SUMIF('Smith-Berry LDR 9-24-22'!$B$11:$B$30,$B13,'Smith-Berry LDR 9-24-22'!$CK$11:$CK$30)</f>
        <v>0</v>
      </c>
      <c r="FP13" s="138">
        <f>SUMIF('Great Scot 10-1-22 Cham'!$B$11:$B$28,$B13,'Great Scot 10-1-22 Cham'!$BY$11:$BY$28)</f>
        <v>11</v>
      </c>
      <c r="FQ13" s="138">
        <f>SUMIF('Great Scot 10-1-22 Cham'!$B$11:$B$28,$B13,'Great Scot 10-1-22 Cham'!$CB$11:$CB$28)</f>
        <v>10</v>
      </c>
      <c r="FR13" s="138">
        <f>SUMIF('Great Scot 10-1-22 Cham'!$B$11:$B$28,$B13,'Great Scot 10-1-22 Cham'!$CE$11:$CE$28)</f>
        <v>11</v>
      </c>
      <c r="FS13" s="138">
        <f>SUMIF('Great Scot 10-1-22 Cham'!$B$11:$B$28,$B13,'Great Scot 10-1-22 Cham'!$CH$11:$CH$28)</f>
        <v>12</v>
      </c>
      <c r="FT13" s="138">
        <f>SUMIF('Great Scot 10-1-22 Cham'!$B$11:$B$28,$B13,'Great Scot 10-1-22 Cham'!$CK$11:$CK$28)</f>
        <v>14</v>
      </c>
      <c r="FU13" s="138">
        <f>SUMIF('Great Scot 10-1-22 Chal'!$B$11:$B$28,$B13,'Great Scot 10-1-22 Chal'!$BY$11:$BY$28)</f>
        <v>0</v>
      </c>
      <c r="FV13" s="138">
        <f>SUMIF('Great Scot 10-1-22 Chal'!$B$11:$B$28,$B13,'Great Scot 10-1-22 Chal'!$CB$11:$CB$28)</f>
        <v>0</v>
      </c>
      <c r="FW13" s="138">
        <f>SUMIF('Great Scot 10-1-22 Chal'!$B$11:$B$28,$B13,'Great Scot 10-1-22 Chal'!$CE$11:$CE$28)</f>
        <v>0</v>
      </c>
      <c r="FX13" s="138">
        <f>SUMIF('Great Scot 10-1-22 Chal'!$B$11:$B$28,$B13,'Great Scot 10-1-22 Chal'!$CH$11:$CH$28)</f>
        <v>0</v>
      </c>
      <c r="FY13" s="138">
        <f>SUMIF('Great Scot 10-1-22 Chal'!$B$11:$B$28,$B13,'Great Scot 10-1-22 Chal'!$CK$11:$CK$28)</f>
        <v>0</v>
      </c>
      <c r="FZ13" s="138">
        <f>SUMIF('Sunday Races 10-9-22'!$B$11:$B$21,$B13,'Sunday Races 10-9-22'!$BY$11:$BY$21)</f>
        <v>0</v>
      </c>
      <c r="GA13" s="138">
        <f>SUMIF('Sunday Races 10-9-22'!$B$11:$B$21,$B13,'Sunday Races 10-9-22'!$CB$11:$CB$21)</f>
        <v>0</v>
      </c>
      <c r="GB13" s="138">
        <f>SUMIF('Sunday Races 10-9-22'!$B$11:$B$21,$B13,'Sunday Races 10-9-22'!$CE$11:$CE$21)</f>
        <v>0</v>
      </c>
      <c r="GC13" s="138">
        <f>SUMIF('Sunday Races 10-9-22'!$B$11:$B$21,$B13,'Sunday Races 10-9-22'!$CH$11:$CH$21)</f>
        <v>0</v>
      </c>
      <c r="GD13" s="138">
        <f>SUMIF('Sunday Races 10-9-22'!$B$11:$B$21,$B13,'Sunday Races 10-9-22'!$CK$11:$CK$21)</f>
        <v>0</v>
      </c>
      <c r="GE13" s="138">
        <f>SUMIF('Sunday Races 10-23-22'!$B$11:$B$22,$B13,'Sunday Races 10-23-22'!$BY$11:$BY$22)</f>
        <v>0</v>
      </c>
      <c r="GF13" s="138">
        <f>SUMIF('Sunday Races 10-23-22'!$B$11:$B$22,$B13,'Sunday Races 10-23-22'!$CB$11:$CB$22)</f>
        <v>0</v>
      </c>
      <c r="GG13" s="138">
        <f>SUMIF('Sunday Races 10-23-22'!$B$11:$B$22,$B13,'Sunday Races 10-23-22'!$CE$11:$CE$22)</f>
        <v>0</v>
      </c>
      <c r="GH13" s="138">
        <f>SUMIF('Sunday Races 10-23-22'!$B$11:$B$22,$B13,'Sunday Races 10-23-22'!$CH$11:$CH$22)</f>
        <v>0</v>
      </c>
      <c r="GI13" s="138">
        <f>SUMIF('Sunday Races 10-23-22'!$B$11:$B$22,$B13,'Sunday Races 10-23-22'!$CK$11:$CK$22)</f>
        <v>0</v>
      </c>
      <c r="GJ13" s="138">
        <f>SUMIF('One Day Regatta 10-29-22 FS'!$B$11:$B$19,$B13,'One Day Regatta 10-29-22 FS'!$BY$11:$BY$19)</f>
        <v>0</v>
      </c>
      <c r="GK13" s="138">
        <f>SUMIF('One Day Regatta 10-29-22 FS'!$B$11:$B$19,$B13,'One Day Regatta 10-29-22 FS'!$CB$11:$CB$19)</f>
        <v>0</v>
      </c>
      <c r="GL13" s="138">
        <f>SUMIF('One Day Regatta 10-29-22 FS'!$B$11:$B$19,$B13,'One Day Regatta 10-29-22 FS'!$CE$11:$CE$19)</f>
        <v>0</v>
      </c>
      <c r="GM13" s="138">
        <f>SUMIF('One Day Regatta 10-29-22 FS'!$B$11:$B$19,$B13,'One Day Regatta 10-29-22 FS'!$CH$11:$CH$19)</f>
        <v>0</v>
      </c>
      <c r="GN13" s="138">
        <f>SUMIF('One Day Regatta 10-29-22 FS'!$B$11:$B$19,$B13,'One Day Regatta 10-29-22 FS'!$CK$11:$CK$19)</f>
        <v>0</v>
      </c>
      <c r="GO13" s="139"/>
      <c r="GP13" s="140"/>
      <c r="GQ13" s="141">
        <f t="shared" si="10"/>
        <v>14</v>
      </c>
      <c r="GR13" s="141">
        <f t="shared" si="10"/>
        <v>12</v>
      </c>
      <c r="GS13" s="141">
        <f t="shared" si="10"/>
        <v>11</v>
      </c>
      <c r="GT13" s="141">
        <f t="shared" si="10"/>
        <v>11</v>
      </c>
      <c r="GU13" s="141">
        <f t="shared" si="10"/>
        <v>10</v>
      </c>
      <c r="GV13" s="141">
        <f t="shared" si="10"/>
        <v>5</v>
      </c>
      <c r="GW13" s="141">
        <f t="shared" si="10"/>
        <v>5</v>
      </c>
      <c r="GX13" s="141">
        <f t="shared" si="10"/>
        <v>4</v>
      </c>
      <c r="GY13" s="141">
        <f t="shared" si="10"/>
        <v>4</v>
      </c>
      <c r="GZ13" s="141">
        <f t="shared" si="10"/>
        <v>4</v>
      </c>
      <c r="HA13" s="141">
        <f t="shared" si="11"/>
        <v>4</v>
      </c>
      <c r="HB13" s="141">
        <f t="shared" si="11"/>
        <v>4</v>
      </c>
      <c r="HC13" s="141">
        <f t="shared" si="11"/>
        <v>0</v>
      </c>
      <c r="HD13" s="141">
        <f t="shared" si="11"/>
        <v>0</v>
      </c>
      <c r="HE13" s="141">
        <f t="shared" si="11"/>
        <v>0</v>
      </c>
      <c r="HF13" s="141">
        <f t="shared" si="11"/>
        <v>0</v>
      </c>
      <c r="HG13" s="141">
        <f t="shared" si="11"/>
        <v>0</v>
      </c>
      <c r="HH13" s="141">
        <f t="shared" si="11"/>
        <v>0</v>
      </c>
      <c r="HI13" s="141">
        <f t="shared" si="11"/>
        <v>0</v>
      </c>
      <c r="HJ13" s="141">
        <f t="shared" si="11"/>
        <v>0</v>
      </c>
      <c r="HK13" s="141">
        <f t="shared" si="12"/>
        <v>0</v>
      </c>
      <c r="HL13" s="141">
        <f t="shared" si="12"/>
        <v>0</v>
      </c>
      <c r="HM13" s="141">
        <f t="shared" si="12"/>
        <v>0</v>
      </c>
      <c r="HN13" s="141">
        <f t="shared" si="12"/>
        <v>0</v>
      </c>
      <c r="HO13" s="141">
        <f t="shared" si="12"/>
        <v>0</v>
      </c>
      <c r="HP13" s="141">
        <f t="shared" si="12"/>
        <v>0</v>
      </c>
      <c r="HQ13" s="141">
        <f t="shared" si="12"/>
        <v>0</v>
      </c>
      <c r="HR13" s="141">
        <f t="shared" si="12"/>
        <v>0</v>
      </c>
      <c r="HS13" s="141">
        <f t="shared" si="12"/>
        <v>0</v>
      </c>
      <c r="HT13" s="141">
        <f t="shared" si="12"/>
        <v>0</v>
      </c>
      <c r="HU13" s="141">
        <f t="shared" si="13"/>
        <v>0</v>
      </c>
      <c r="HV13" s="141">
        <f t="shared" si="13"/>
        <v>0</v>
      </c>
      <c r="HW13" s="141">
        <f t="shared" si="13"/>
        <v>0</v>
      </c>
      <c r="HX13" s="141">
        <f t="shared" si="13"/>
        <v>0</v>
      </c>
      <c r="HY13" s="141">
        <f t="shared" si="13"/>
        <v>0</v>
      </c>
      <c r="HZ13" s="141">
        <f t="shared" si="13"/>
        <v>0</v>
      </c>
      <c r="IA13" s="141">
        <f t="shared" si="13"/>
        <v>0</v>
      </c>
      <c r="IB13" s="141">
        <f t="shared" si="13"/>
        <v>0</v>
      </c>
      <c r="IC13" s="141">
        <f t="shared" si="13"/>
        <v>0</v>
      </c>
      <c r="ID13" s="141">
        <f t="shared" si="13"/>
        <v>0</v>
      </c>
      <c r="IE13" s="141">
        <f t="shared" si="14"/>
        <v>0</v>
      </c>
      <c r="IF13" s="141">
        <f t="shared" si="14"/>
        <v>0</v>
      </c>
      <c r="IG13" s="141">
        <f t="shared" si="14"/>
        <v>0</v>
      </c>
      <c r="IH13" s="141">
        <f t="shared" si="14"/>
        <v>0</v>
      </c>
      <c r="II13" s="141">
        <f t="shared" si="14"/>
        <v>0</v>
      </c>
      <c r="IJ13" s="141">
        <f t="shared" si="14"/>
        <v>0</v>
      </c>
      <c r="IK13" s="141">
        <f t="shared" si="14"/>
        <v>0</v>
      </c>
      <c r="IL13" s="141">
        <f t="shared" si="14"/>
        <v>0</v>
      </c>
      <c r="IM13" s="141">
        <f t="shared" si="14"/>
        <v>0</v>
      </c>
      <c r="IN13" s="141">
        <f t="shared" si="14"/>
        <v>0</v>
      </c>
      <c r="IO13" s="141">
        <f t="shared" si="15"/>
        <v>0</v>
      </c>
      <c r="IP13" s="141">
        <f t="shared" si="15"/>
        <v>0</v>
      </c>
      <c r="IQ13" s="141">
        <f t="shared" si="15"/>
        <v>0</v>
      </c>
      <c r="IR13" s="141">
        <f t="shared" si="15"/>
        <v>0</v>
      </c>
      <c r="IS13" s="141">
        <f t="shared" si="15"/>
        <v>0</v>
      </c>
      <c r="IT13" s="141">
        <f t="shared" si="15"/>
        <v>0</v>
      </c>
      <c r="IU13" s="141">
        <f t="shared" si="15"/>
        <v>0</v>
      </c>
      <c r="IV13" s="141">
        <f t="shared" si="15"/>
        <v>0</v>
      </c>
      <c r="IW13" s="141">
        <f t="shared" si="15"/>
        <v>0</v>
      </c>
      <c r="IX13" s="141">
        <f t="shared" si="15"/>
        <v>0</v>
      </c>
      <c r="IY13" s="141">
        <f t="shared" si="16"/>
        <v>0</v>
      </c>
      <c r="IZ13" s="141">
        <f t="shared" si="16"/>
        <v>0</v>
      </c>
      <c r="JA13" s="141">
        <f t="shared" si="16"/>
        <v>0</v>
      </c>
      <c r="JB13" s="141">
        <f t="shared" si="16"/>
        <v>0</v>
      </c>
      <c r="JC13" s="141">
        <f t="shared" si="16"/>
        <v>0</v>
      </c>
      <c r="JD13" s="141">
        <f t="shared" si="16"/>
        <v>0</v>
      </c>
      <c r="JE13" s="141">
        <f t="shared" si="16"/>
        <v>0</v>
      </c>
      <c r="JF13" s="141">
        <f t="shared" si="16"/>
        <v>0</v>
      </c>
      <c r="JG13" s="141">
        <f t="shared" si="16"/>
        <v>0</v>
      </c>
      <c r="JH13" s="141">
        <f t="shared" si="16"/>
        <v>0</v>
      </c>
      <c r="JI13" s="141">
        <f t="shared" si="16"/>
        <v>0</v>
      </c>
      <c r="JJ13" s="141">
        <f t="shared" si="16"/>
        <v>0</v>
      </c>
      <c r="JK13" s="141">
        <f t="shared" si="16"/>
        <v>0</v>
      </c>
      <c r="JL13" s="141">
        <f t="shared" si="16"/>
        <v>0</v>
      </c>
      <c r="JM13" s="141">
        <f t="shared" si="16"/>
        <v>0</v>
      </c>
    </row>
    <row r="14" spans="1:273" ht="15" customHeight="1" x14ac:dyDescent="0.2">
      <c r="A14" s="134">
        <f t="shared" si="17"/>
        <v>11</v>
      </c>
      <c r="B14" s="142" t="s">
        <v>440</v>
      </c>
      <c r="C14" s="135">
        <f t="shared" si="6"/>
        <v>38</v>
      </c>
      <c r="D14" s="136">
        <f t="shared" si="7"/>
        <v>82</v>
      </c>
      <c r="E14" s="135">
        <f t="shared" si="8"/>
        <v>69</v>
      </c>
      <c r="F14" s="137">
        <f t="shared" si="9"/>
        <v>2.1578947368421052E-2</v>
      </c>
      <c r="G14" s="138">
        <f>SUMIF('Saturday Race 11-06-21'!$B$11:$B$21,$B14,'Saturday Race 11-06-21'!$BY$11:$BY$21)</f>
        <v>0</v>
      </c>
      <c r="H14" s="138">
        <f>SUMIF('Saturday Race 11-06-21'!$B$11:$B$21,$B14,'Saturday Race 11-06-21'!$CB$11:$CB$21)</f>
        <v>0</v>
      </c>
      <c r="I14" s="138">
        <f>SUMIF('Saturday Race 11-06-21'!$B$11:$B$21,$B14,'Saturday Race 11-06-21'!$CE$11:$CE$21)</f>
        <v>0</v>
      </c>
      <c r="J14" s="138">
        <f>SUMIF('Saturday Race 11-06-21'!$B$11:$B$21,$B14,'Saturday Race 11-06-21'!$CH$11:$CH$21)</f>
        <v>0</v>
      </c>
      <c r="K14" s="138">
        <f>SUMIF('Saturday Race 11-06-21'!$B$11:$B$21,$B14,'Saturday Race 11-06-21'!$CK$11:$CK$21)</f>
        <v>0</v>
      </c>
      <c r="L14" s="138">
        <f>SUMIF('Saturday Race 11-20-21'!$B$11:$B$24,$B14,'Saturday Race 11-20-21'!$BY$11:$BY$24)</f>
        <v>0</v>
      </c>
      <c r="M14" s="138">
        <f>SUMIF('Saturday Race 11-20-21'!$B$11:$B$24,$B14,'Saturday Race 11-20-21'!$CB$11:$CB$24)</f>
        <v>0</v>
      </c>
      <c r="N14" s="138">
        <f>SUMIF('Saturday Race 11-20-21'!$B$11:$B$24,$B14,'Saturday Race 11-20-21'!$CE$11:$CE$24)</f>
        <v>0</v>
      </c>
      <c r="O14" s="138">
        <f>SUMIF('Saturday Race 11-20-21'!$B$11:$B$24,$B14,'Saturday Race 11-20-21'!$CH$11:$CH$24)</f>
        <v>0</v>
      </c>
      <c r="P14" s="138">
        <f>SUMIF('Saturday Race 11-20-21'!$B$11:$B$24,$B14,'Saturday Race 11-20-21'!$CK$11:$CK$24)</f>
        <v>0</v>
      </c>
      <c r="Q14" s="138">
        <f>SUMIF('One Day 12-04-21 Scots'!$B$11:$B$25,$B14,'One Day 12-04-21 Scots'!$BY$11:$BY$25)</f>
        <v>0</v>
      </c>
      <c r="R14" s="138">
        <f>SUMIF('One Day 12-04-21 Scots'!$B$11:$B$25,$B14,'One Day 12-04-21 Scots'!$CB$11:$CB$25)</f>
        <v>0</v>
      </c>
      <c r="S14" s="138">
        <f>SUMIF('One Day 12-04-21 Scots'!$B$11:$B$25,$B14,'One Day 12-04-21 Scots'!$CE$11:$CE$25)</f>
        <v>0</v>
      </c>
      <c r="T14" s="138">
        <f>SUMIF('One Day 12-04-21 Scots'!$B$11:$B$25,$B14,'One Day 12-04-21 Scots'!$CH$11:$CH$25)</f>
        <v>0</v>
      </c>
      <c r="U14" s="138">
        <f>SUMIF('One Day 12-04-21 Scots'!$B$11:$B$25,$B14,'One Day 12-04-21 Scots'!$CK$11:$CK$25)</f>
        <v>0</v>
      </c>
      <c r="V14" s="138">
        <f>SUMIF('One Day 12-04-21 Thistles'!$B$11:$B$25,$B14,'One Day 12-04-21 Thistles'!$BY$11:$BY$25)</f>
        <v>0</v>
      </c>
      <c r="W14" s="138">
        <f>SUMIF('One Day 12-04-21 Thistles'!$B$11:$B$25,$B14,'One Day 12-04-21 Thistles'!$CB$11:$CB$25)</f>
        <v>0</v>
      </c>
      <c r="X14" s="138">
        <f>SUMIF('One Day 12-04-21 Thistles'!$B$11:$B$25,$B14,'One Day 12-04-21 Thistles'!$CE$11:$CE$25)</f>
        <v>0</v>
      </c>
      <c r="Y14" s="138">
        <f>SUMIF('One Day 12-04-21 Thistles'!$B$11:$B$25,$B14,'One Day 12-04-21 Thistles'!$CH$11:$CH$25)</f>
        <v>0</v>
      </c>
      <c r="Z14" s="138">
        <f>SUMIF('One Day 12-04-21 Thistles'!$B$11:$B$25,$B14,'One Day 12-04-21 Thistles'!$CK$11:$CK$25)</f>
        <v>0</v>
      </c>
      <c r="AA14" s="138">
        <f>SUMIF('Saturday Race 1-08-22'!$B$11:$B$20,$B14,'Saturday Race 1-08-22'!$BY$11:$BY$20)</f>
        <v>1</v>
      </c>
      <c r="AB14" s="138">
        <f>SUMIF('Saturday Race 1-08-22'!$B$11:$B$20,$B14,'Saturday Race 1-08-22'!$CB$11:$CB$20)</f>
        <v>1</v>
      </c>
      <c r="AC14" s="138">
        <f>SUMIF('Saturday Race 1-08-22'!$B$11:$B$20,$B14,'Saturday Race 1-08-22'!$CE$11:$CE$20)</f>
        <v>1</v>
      </c>
      <c r="AD14" s="138">
        <f>SUMIF('Saturday Race 1-08-22'!$B$11:$B$20,$B14,'Saturday Race 1-08-22'!$CH$11:$CH$20)</f>
        <v>1</v>
      </c>
      <c r="AE14" s="138">
        <f>SUMIF('Saturday Race 1-08-22'!$B$11:$B$20,$B14,'Saturday Race 1-08-22'!$CK$11:$CK$20)</f>
        <v>1</v>
      </c>
      <c r="AF14" s="138">
        <f>SUMIF('Saturday Race 1-22-22'!$B$11:$B$20,$B14,'Saturday Race 1-22-22'!$BY$11:$BY$20)</f>
        <v>0</v>
      </c>
      <c r="AG14" s="138">
        <f>SUMIF('Saturday Race 1-22-22'!$B$11:$B$20,$B14,'Saturday Race 1-22-22'!$CB$11:$CB$20)</f>
        <v>0</v>
      </c>
      <c r="AH14" s="138">
        <f>SUMIF('Saturday Race 1-22-22'!$B$11:$B$20,$B14,'Saturday Race 1-22-22'!$CE$11:$CE$20)</f>
        <v>0</v>
      </c>
      <c r="AI14" s="138">
        <f>SUMIF('Saturday Race 1-22-22'!$B$11:$B$20,$B14,'Saturday Race 1-22-22'!$CH$11:$CH$20)</f>
        <v>0</v>
      </c>
      <c r="AJ14" s="138">
        <f>SUMIF('Saturday Race 1-22-22'!$B$11:$B$20,$B14,'Saturday Race 1-22-22'!$CK$11:$CK$20)</f>
        <v>0</v>
      </c>
      <c r="AK14" s="138">
        <f>SUMIF('Sunday Race 2-6-22'!$B$11:$B$20,$B14,'Sunday Race 2-6-22'!$BY$11:$BY$20)</f>
        <v>0</v>
      </c>
      <c r="AL14" s="138">
        <f>SUMIF('Sunday Race 2-6-22'!$B$11:$B$20,$B14,'Sunday Race 2-6-22'!$CB$11:$CB$20)</f>
        <v>0</v>
      </c>
      <c r="AM14" s="138">
        <f>SUMIF('Sunday Race 2-6-22'!$B$11:$B$20,$B14,'Sunday Race 2-6-22'!$CE$11:$CE$20)</f>
        <v>0</v>
      </c>
      <c r="AN14" s="138">
        <f>SUMIF('Sunday Race 2-6-22'!$B$11:$B$20,$B14,'Sunday Race 2-6-22'!$CH$11:$CH$20)</f>
        <v>0</v>
      </c>
      <c r="AO14" s="138">
        <f>SUMIF('Sunday Race 2-6-22'!$B$11:$B$20,$B14,'Sunday Race 2-6-22'!$CK$11:$CK$20)</f>
        <v>0</v>
      </c>
      <c r="AP14" s="138">
        <f>SUMIF('Chili One Day 2-12-22 Scots'!$B$11:$B$25,$B14,'Chili One Day 2-12-22 Scots'!$BY$11:$BY$25)</f>
        <v>3</v>
      </c>
      <c r="AQ14" s="138">
        <f>SUMIF('Chili One Day 2-12-22 Scots'!$B$11:$B$25,$B14,'Chili One Day 2-12-22 Scots'!$CB$11:$CB$25)</f>
        <v>6</v>
      </c>
      <c r="AR14" s="138">
        <f>SUMIF('Chili One Day 2-12-22 Scots'!$B$11:$B$25,$B14,'Chili One Day 2-12-22 Scots'!$CE$11:$CE$25)</f>
        <v>4</v>
      </c>
      <c r="AS14" s="138">
        <f>SUMIF('Chili One Day 2-12-22 Scots'!$B$11:$B$25,$B14,'Chili One Day 2-12-22 Scots'!$CH$11:$CH$25)</f>
        <v>0</v>
      </c>
      <c r="AT14" s="138">
        <f>SUMIF('Chili One Day 2-12-22 Scots'!$B$11:$B$25,$B14,'Chili One Day 2-12-22 Scots'!$CK$11:$CK$25)</f>
        <v>0</v>
      </c>
      <c r="AU14" s="138">
        <f>SUMIF('Chili One Day 2-12-22 Thistles'!$B$11:$B$25,$B14,'Chili One Day 2-12-22 Thistles'!$BY$11:$BY$25)</f>
        <v>0</v>
      </c>
      <c r="AV14" s="138">
        <f>SUMIF('Chili One Day 2-12-22 Thistles'!$B$11:$B$25,$B14,'Chili One Day 2-12-22 Thistles'!$CB$11:$CB$25)</f>
        <v>0</v>
      </c>
      <c r="AW14" s="138">
        <f>SUMIF('Chili One Day 2-12-22 Thistles'!$B$11:$B$25,$B14,'Chili One Day 2-12-22 Thistles'!$CE$11:$CE$25)</f>
        <v>0</v>
      </c>
      <c r="AX14" s="138">
        <f>SUMIF('Chili One Day 2-12-22 Thistles'!$B$11:$B$25,$B14,'Chili One Day 2-12-22 Thistles'!$CH$11:$CH$25)</f>
        <v>0</v>
      </c>
      <c r="AY14" s="138">
        <f>SUMIF('Chili One Day 2-12-22 Thistles'!$B$11:$B$25,$B14,'Chili One Day 2-12-22 Thistles'!$CK$11:$CK$25)</f>
        <v>0</v>
      </c>
      <c r="AZ14" s="138">
        <f>SUMIF('Sunday Race 2-20-22'!$B$11:$B$26,$B14,'Sunday Race 2-20-22'!$BY$11:$BY$26)</f>
        <v>0</v>
      </c>
      <c r="BA14" s="138">
        <f>SUMIF('Sunday Race 2-20-22'!$B$11:$B$26,$B14,'Sunday Race 2-20-22'!$CB$11:$CB$26)</f>
        <v>0</v>
      </c>
      <c r="BB14" s="138">
        <f>SUMIF('Sunday Race 2-20-22'!$B$11:$B$26,$B14,'Sunday Race 2-20-22'!$CE$11:$CE$26)</f>
        <v>0</v>
      </c>
      <c r="BC14" s="138">
        <f>SUMIF('Sunday Race 2-20-22'!$B$11:$B$26,$B14,'Sunday Race 2-20-22'!$CH$11:$CH$26)</f>
        <v>0</v>
      </c>
      <c r="BD14" s="138">
        <f>SUMIF('Sunday Race 2-20-22'!$B$11:$B$26,$B14,'Sunday Race 2-20-22'!$CK$11:$CK$26)</f>
        <v>0</v>
      </c>
      <c r="BE14" s="138">
        <f>SUMIF('Sunday Race 2-27-22'!$B$11:$B$20,$B14,'Sunday Race 2-27-22'!$BY$11:$BY$20)</f>
        <v>0</v>
      </c>
      <c r="BF14" s="138">
        <f>SUMIF('Sunday Race 2-27-22'!$B$11:$B$20,$B14,'Sunday Race 2-27-22'!$CB$11:$CB$20)</f>
        <v>0</v>
      </c>
      <c r="BG14" s="138">
        <f>SUMIF('Sunday Race 2-27-22'!$B$11:$B$20,$B14,'Sunday Race 2-27-22'!$CE$11:$CE$20)</f>
        <v>0</v>
      </c>
      <c r="BH14" s="138">
        <f>SUMIF('Sunday Race 2-27-22'!$B$11:$B$20,$B14,'Sunday Race 2-27-22'!$CH$11:$CH$20)</f>
        <v>0</v>
      </c>
      <c r="BI14" s="138">
        <f>SUMIF('Sunday Race 2-27-22'!$B$11:$B$20,$B14,'Sunday Race 2-27-22'!$CK$11:$CK$20)</f>
        <v>0</v>
      </c>
      <c r="BJ14" s="138">
        <f>SUMIF('Ironman One Day 3-5-22 FS'!$B$11:$B$26,$B14,'Ironman One Day 3-5-22 FS'!$BY$11:$BY$26)</f>
        <v>0</v>
      </c>
      <c r="BK14" s="138">
        <f>SUMIF('Ironman One Day 3-5-22 FS'!$B$11:$B$26,$B14,'Ironman One Day 3-5-22 FS'!$CB$11:$CB$26)</f>
        <v>0</v>
      </c>
      <c r="BL14" s="138">
        <f>SUMIF('Ironman One Day 3-5-22 FS'!$B$11:$B$26,$B14,'Ironman One Day 3-5-22 FS'!$CE$11:$CE$26)</f>
        <v>0</v>
      </c>
      <c r="BM14" s="138">
        <f>SUMIF('Ironman One Day 3-5-22 FS'!$B$11:$B$26,$B14,'Ironman One Day 3-5-22 FS'!$CH$11:$CH$26)</f>
        <v>0</v>
      </c>
      <c r="BN14" s="138">
        <f>SUMIF('Ironman One Day 3-5-22 FS'!$B$11:$B$26,$B14,'Ironman One Day 3-5-22 FS'!$CK$11:$CK$26)</f>
        <v>0</v>
      </c>
      <c r="BO14" s="138">
        <f>SUMIF('Sunday Race 3-13-22'!$B$11:$B$25,$B14,'Sunday Race 3-13-22'!$BY$11:$BY$25)</f>
        <v>0</v>
      </c>
      <c r="BP14" s="138">
        <f>SUMIF('Sunday Race 3-13-22'!$B$11:$B$25,$B14,'Sunday Race 3-13-22'!$CB$11:$CB$25)</f>
        <v>0</v>
      </c>
      <c r="BQ14" s="138">
        <f>SUMIF('Sunday Race 3-13-22'!$B$11:$B$25,$B14,'Sunday Race 3-13-22'!$CE$11:$CE$25)</f>
        <v>0</v>
      </c>
      <c r="BR14" s="138">
        <f>SUMIF('Sunday Race 3-13-22'!$B$11:$B$25,$B14,'Sunday Race 3-13-22'!$CH$11:$CH$25)</f>
        <v>0</v>
      </c>
      <c r="BS14" s="138">
        <f>SUMIF('Sunday Race 3-13-22'!$B$11:$B$25,$B14,'Sunday Race 3-13-22'!$CK$11:$CK$25)</f>
        <v>0</v>
      </c>
      <c r="BT14" s="138">
        <f>SUMIF('Saturday Race 3-19-22'!$B$11:$B$18,$B14,'Saturday Race 3-19-22'!$BY$11:$BY$18)</f>
        <v>0</v>
      </c>
      <c r="BU14" s="138">
        <f>SUMIF('Saturday Race 3-19-22'!$B$11:$B$18,$B14,'Saturday Race 3-19-22'!$CB$11:$CB$18)</f>
        <v>0</v>
      </c>
      <c r="BV14" s="138">
        <f>SUMIF('Saturday Race 3-19-22'!$B$11:$B$18,$B14,'Saturday Race 3-19-22'!$CE$11:$CE$18)</f>
        <v>0</v>
      </c>
      <c r="BW14" s="138">
        <f>SUMIF('Saturday Race 3-19-22'!$B$11:$B$18,$B14,'Saturday Race 3-19-22'!$CH$11:$CH$18)</f>
        <v>0</v>
      </c>
      <c r="BX14" s="138">
        <f>SUMIF('Saturday Race 3-19-22'!$B$11:$B$18,$B14,'Saturday Race 3-19-22'!$CK$11:$CK$18)</f>
        <v>0</v>
      </c>
      <c r="BY14" s="138">
        <f>SUMIF('Sunday Races 4-10-22'!$B$11:$B$26,$B14,'Sunday Races 4-10-22'!$BY$11:$BY$26)</f>
        <v>1</v>
      </c>
      <c r="BZ14" s="138">
        <f>SUMIF('Sunday Races 4-10-22'!$B$11:$B$26,$B14,'Sunday Races 4-10-22'!$CB$11:$CB$26)</f>
        <v>1</v>
      </c>
      <c r="CA14" s="138">
        <f>SUMIF('Sunday Races 4-10-22'!$B$11:$B$26,$B14,'Sunday Races 4-10-22'!$CE$11:$CE$26)</f>
        <v>1</v>
      </c>
      <c r="CB14" s="138">
        <f>SUMIF('Sunday Races 4-10-22'!$B$11:$B$26,$B14,'Sunday Races 4-10-22'!$CH$11:$CH$26)</f>
        <v>0</v>
      </c>
      <c r="CC14" s="138">
        <f>SUMIF('Sunday Races 4-10-22'!$B$11:$B$26,$B14,'Sunday Races 4-10-22'!$CK$11:$CK$26)</f>
        <v>0</v>
      </c>
      <c r="CD14" s="138">
        <f>SUMIF('Easter One Day 4-16-22 FS'!$B$11:$B$26,$B14,'Easter One Day 4-16-22 FS'!$BY$11:$BY$26)</f>
        <v>0</v>
      </c>
      <c r="CE14" s="138">
        <f>SUMIF('Easter One Day 4-16-22 FS'!$B$11:$B$26,$B14,'Easter One Day 4-16-22 FS'!$CB$11:$CB$26)</f>
        <v>0</v>
      </c>
      <c r="CF14" s="138">
        <f>SUMIF('Easter One Day 4-16-22 FS'!$B$11:$B$26,$B14,'Easter One Day 4-16-22 FS'!$CE$11:$CE$26)</f>
        <v>0</v>
      </c>
      <c r="CG14" s="138">
        <f>SUMIF('Easter One Day 4-16-22 FS'!$B$11:$B$26,$B14,'Easter One Day 4-16-22 FS'!$CH$11:$CH$26)</f>
        <v>0</v>
      </c>
      <c r="CH14" s="138">
        <f>SUMIF('Easter One Day 4-16-22 FS'!$B$11:$B$26,$B14,'Easter One Day 4-16-22 FS'!$CK$11:$CK$26)</f>
        <v>0</v>
      </c>
      <c r="CI14" s="138">
        <f>SUMIF('Easter One Day 4-16-22 TH'!$B$11:$B$15,$B14,'Easter One Day 4-16-22 TH'!$BY$11:$BY$15)</f>
        <v>0</v>
      </c>
      <c r="CJ14" s="138">
        <f>SUMIF('Easter One Day 4-16-22 TH'!$B$11:$B$15,$B14,'Easter One Day 4-16-22 TH'!$CB$11:$CB$15)</f>
        <v>0</v>
      </c>
      <c r="CK14" s="138">
        <f>SUMIF('Easter One Day 4-16-22 TH'!$B$11:$B$15,$B14,'Easter One Day 4-16-22 TH'!$CE$11:$CE$15)</f>
        <v>0</v>
      </c>
      <c r="CL14" s="138">
        <f>SUMIF('Easter One Day 4-16-22 TH'!$B$11:$B$15,$B14,'Easter One Day 4-16-22 TH'!$CH$11:$CH$15)</f>
        <v>0</v>
      </c>
      <c r="CM14" s="138">
        <f>SUMIF('Easter One Day 4-16-22 TH'!$B$11:$B$15,$B14,'Easter One Day 4-16-22 TH'!$CK$11:$CK$15)</f>
        <v>0</v>
      </c>
      <c r="CN14" s="138">
        <f>SUMIF('Sunday Races 5-1-22'!$B$11:$B$28,$B14,'Sunday Races 5-1-22'!$BY$11:$BY$28)</f>
        <v>0</v>
      </c>
      <c r="CO14" s="138">
        <f>SUMIF('Sunday Races 5-1-22'!$B$11:$B$28,$B14,'Sunday Races 5-1-22'!$CB$11:$CB$28)</f>
        <v>0</v>
      </c>
      <c r="CP14" s="138">
        <f>SUMIF('Sunday Races 5-1-22'!$B$11:$B$28,$B14,'Sunday Races 5-1-22'!$CE$11:$CE$28)</f>
        <v>0</v>
      </c>
      <c r="CQ14" s="138">
        <f>SUMIF('Sunday Races 5-1-22'!$B$11:$B$28,$B14,'Sunday Races 5-1-22'!$CH$11:$CH$28)</f>
        <v>0</v>
      </c>
      <c r="CR14" s="138">
        <f>SUMIF('Sunday Races 5-1-22'!$B$11:$B$28,$B14,'Sunday Races 5-1-22'!$CK$11:$CK$28)</f>
        <v>0</v>
      </c>
      <c r="CS14" s="138">
        <f>SUMIF('Long Distance Race 5-7-22'!$B$11:$B$27,$B14,'Long Distance Race 5-7-22'!$BY$11:$BY$27)</f>
        <v>0</v>
      </c>
      <c r="CT14" s="138">
        <f>SUMIF('Long Distance Race 5-7-22'!$B$11:$B$27,$B14,'Long Distance Race 5-7-22'!$CB$11:$CB$27)</f>
        <v>0</v>
      </c>
      <c r="CU14" s="138">
        <f>SUMIF('Long Distance Race 5-7-22'!$B$11:$B$27,$B14,'Long Distance Race 5-7-22'!$CE$11:$CE$27)</f>
        <v>0</v>
      </c>
      <c r="CV14" s="138">
        <f>SUMIF('Long Distance Race 5-7-22'!$B$11:$B$27,$B14,'Long Distance Race 5-7-22'!$CH$11:$CH$27)</f>
        <v>0</v>
      </c>
      <c r="CW14" s="138">
        <f>SUMIF('Long Distance Race 5-7-22'!$B$11:$B$27,$B14,'Long Distance Race 5-7-22'!$CK$11:$CK$27)</f>
        <v>0</v>
      </c>
      <c r="CX14" s="138">
        <f>SUMIF('Memorial Day Regatta 5-28-22 Op'!$B$11:$B$27,$B14,'Memorial Day Regatta 5-28-22 Op'!$BY$11:$BY$27)</f>
        <v>0</v>
      </c>
      <c r="CY14" s="138">
        <f>SUMIF('Memorial Day Regatta 5-28-22 Op'!$B$11:$B$27,$B14,'Memorial Day Regatta 5-28-22 Op'!$CB$11:$CB$27)</f>
        <v>0</v>
      </c>
      <c r="CZ14" s="138">
        <f>SUMIF('Memorial Day Regatta 5-28-22 Op'!$B$11:$B$27,$B14,'Memorial Day Regatta 5-28-22 Op'!$CE$11:$CE$27)</f>
        <v>0</v>
      </c>
      <c r="DA14" s="138">
        <f>SUMIF('Memorial Day Regatta 5-28-22 Op'!$B$11:$B$27,$B14,'Memorial Day Regatta 5-28-22 Op'!$CH$11:$CH$27)</f>
        <v>0</v>
      </c>
      <c r="DB14" s="138">
        <f>SUMIF('Memorial Day Regatta 5-28-22 Op'!$B$11:$B$27,$B14,'Memorial Day Regatta 5-28-22 Op'!$CK$11:$CK$27)</f>
        <v>0</v>
      </c>
      <c r="DC14" s="138">
        <f>SUMIF('Sunday Races 6-5-22'!$B$11:$B$28,$B14,'Sunday Races 6-5-22'!$BY$11:$BY$28)</f>
        <v>1</v>
      </c>
      <c r="DD14" s="138">
        <f>SUMIF('Sunday Races 6-5-22'!$B$11:$B$28,$B14,'Sunday Races 6-5-22'!$CB$11:$CB$28)</f>
        <v>1</v>
      </c>
      <c r="DE14" s="138">
        <f>SUMIF('Sunday Races 6-5-22'!$B$11:$B$28,$B14,'Sunday Races 6-5-22'!$CE$11:$CE$28)</f>
        <v>0</v>
      </c>
      <c r="DF14" s="138">
        <f>SUMIF('Sunday Races 6-5-22'!$B$11:$B$28,$B14,'Sunday Races 6-5-22'!$CH$11:$CH$28)</f>
        <v>0</v>
      </c>
      <c r="DG14" s="138">
        <f>SUMIF('Sunday Races 6-5-22'!$B$11:$B$28,$B14,'Sunday Races 6-5-22'!$CK$11:$CK$28)</f>
        <v>0</v>
      </c>
      <c r="DH14" s="138">
        <f>SUMIF('Sunday Races 6-12-22'!$B$11:$B$24,$B14,'Sunday Races 6-12-22'!$BY$11:$BY$24)</f>
        <v>0</v>
      </c>
      <c r="DI14" s="138">
        <f>SUMIF('Sunday Races 6-12-22'!$B$11:$B$24,$B14,'Sunday Races 6-12-22'!$CB$11:$CB$24)</f>
        <v>0</v>
      </c>
      <c r="DJ14" s="138">
        <f>SUMIF('Sunday Races 6-12-22'!$B$11:$B$24,$B14,'Sunday Races 6-12-22'!$CE$11:$CE$24)</f>
        <v>0</v>
      </c>
      <c r="DK14" s="138">
        <f>SUMIF('Sunday Races 6-12-22'!$B$11:$B$24,$B14,'Sunday Races 6-12-22'!$CH$11:$CH$24)</f>
        <v>0</v>
      </c>
      <c r="DL14" s="138">
        <f>SUMIF('Sunday Races 6-12-22'!$B$11:$B$24,$B14,'Sunday Races 6-12-22'!$CK$11:$CK$24)</f>
        <v>0</v>
      </c>
      <c r="DM14" s="138">
        <f>SUMIF('Saturday Races 6-18-22'!$B$11:$B$24,$B14,'Saturday Races 6-18-22'!$BY$11:$BY$24)</f>
        <v>2</v>
      </c>
      <c r="DN14" s="138">
        <f>SUMIF('Saturday Races 6-18-22'!$B$11:$B$24,$B14,'Saturday Races 6-18-22'!$CB$11:$CB$24)</f>
        <v>1</v>
      </c>
      <c r="DO14" s="138">
        <f>SUMIF('Saturday Races 6-18-22'!$B$11:$B$24,$B14,'Saturday Races 6-18-22'!$CE$11:$CE$24)</f>
        <v>1</v>
      </c>
      <c r="DP14" s="138">
        <f>SUMIF('Saturday Races 6-18-22'!$B$11:$B$24,$B14,'Saturday Races 6-18-22'!$CH$11:$CH$24)</f>
        <v>0</v>
      </c>
      <c r="DQ14" s="138">
        <f>SUMIF('Saturday Races 6-18-22'!$B$11:$B$24,$B14,'Saturday Races 6-18-22'!$CK$11:$CK$24)</f>
        <v>0</v>
      </c>
      <c r="DR14" s="138">
        <f>SUMIF('Caldwell Cup 6-25-22 FS'!$B$11:$B$25,$B14,'Caldwell Cup 6-25-22 FS'!$BY$11:$BY$25)</f>
        <v>4</v>
      </c>
      <c r="DS14" s="138">
        <f>SUMIF('Caldwell Cup 6-25-22 FS'!$B$11:$B$25,$B14,'Caldwell Cup 6-25-22 FS'!$CB$11:$CB$25)</f>
        <v>1</v>
      </c>
      <c r="DT14" s="138">
        <f>SUMIF('Caldwell Cup 6-25-22 FS'!$B$11:$B$25,$B14,'Caldwell Cup 6-25-22 FS'!$CE$11:$CE$25)</f>
        <v>4</v>
      </c>
      <c r="DU14" s="138">
        <f>SUMIF('Caldwell Cup 6-25-22 FS'!$B$11:$B$25,$B14,'Caldwell Cup 6-25-22 FS'!$CH$11:$CH$25)</f>
        <v>6</v>
      </c>
      <c r="DV14" s="138">
        <f>SUMIF('Caldwell Cup 6-25-22 FS'!$B$11:$B$25,$B14,'Caldwell Cup 6-25-22 FS'!$CK$11:$CK$25)</f>
        <v>0</v>
      </c>
      <c r="DW14" s="138">
        <f>SUMIF('Caldwell Cup 6-25-22 TH'!$B$11:$B$24,$B14,'Caldwell Cup 6-25-22 TH'!$BY$11:$BY$24)</f>
        <v>0</v>
      </c>
      <c r="DX14" s="138">
        <f>SUMIF('Caldwell Cup 6-25-22 TH'!$B$11:$B$24,$B14,'Caldwell Cup 6-25-22 TH'!$CB$11:$CB$24)</f>
        <v>0</v>
      </c>
      <c r="DY14" s="138">
        <f>SUMIF('Caldwell Cup 6-25-22 TH'!$B$11:$B$24,$B14,'Caldwell Cup 6-25-22 TH'!$CE$11:$CE$24)</f>
        <v>0</v>
      </c>
      <c r="DZ14" s="138">
        <f>SUMIF('Caldwell Cup 6-25-22 TH'!$B$11:$B$24,$B14,'Caldwell Cup 6-25-22 TH'!$CH$11:$CH$24)</f>
        <v>0</v>
      </c>
      <c r="EA14" s="138">
        <f>SUMIF('Caldwell Cup 6-25-22 TH'!$B$11:$B$24,$B14,'Caldwell Cup 6-25-22 TH'!$CK$11:$CK$24)</f>
        <v>0</v>
      </c>
      <c r="EB14" s="138">
        <f>SUMIF('Sunday Races 7-3-22'!$B$11:$B$25,$B14,'Sunday Races 7-3-22'!$BY$11:$BY$25)</f>
        <v>0</v>
      </c>
      <c r="EC14" s="138">
        <f>SUMIF('Sunday Races 7-3-22'!$B$11:$B$25,$B14,'Sunday Races 7-3-22'!$CB$11:$CB$25)</f>
        <v>0</v>
      </c>
      <c r="ED14" s="138">
        <f>SUMIF('Sunday Races 7-3-22'!$B$11:$B$25,$B14,'Sunday Races 7-3-22'!$CE$11:$CE$25)</f>
        <v>0</v>
      </c>
      <c r="EE14" s="138">
        <f>SUMIF('Sunday Races 7-3-22'!$B$11:$B$25,$B14,'Sunday Races 7-3-22'!$CH$11:$CH$25)</f>
        <v>0</v>
      </c>
      <c r="EF14" s="138">
        <f>SUMIF('Sunday Races 7-3-22'!$B$11:$B$25,$B14,'Sunday Races 7-3-22'!$CK$11:$CK$25)</f>
        <v>0</v>
      </c>
      <c r="EG14" s="138">
        <f>SUMIF('Sunday Races 7-31-22'!$B$11:$B$25,$B14,'Sunday Races 7-31-22'!$BY$11:$BY$25)</f>
        <v>2</v>
      </c>
      <c r="EH14" s="138">
        <f>SUMIF('Sunday Races 7-31-22'!$B$11:$B$25,$B14,'Sunday Races 7-31-22'!$CB$11:$CB$25)</f>
        <v>1</v>
      </c>
      <c r="EI14" s="138">
        <f>SUMIF('Sunday Races 7-31-22'!$B$11:$B$25,$B14,'Sunday Races 7-31-22'!$CE$11:$CE$25)</f>
        <v>2</v>
      </c>
      <c r="EJ14" s="138">
        <f>SUMIF('Sunday Races 7-31-22'!$B$11:$B$25,$B14,'Sunday Races 7-31-22'!$CH$11:$CH$25)</f>
        <v>0</v>
      </c>
      <c r="EK14" s="138">
        <f>SUMIF('Sunday Races 7-31-22'!$B$11:$B$25,$B14,'Sunday Races 7-31-22'!$CK$11:$CK$25)</f>
        <v>0</v>
      </c>
      <c r="EL14" s="138">
        <f>SUMIF('Sunday Races 8-14-22'!$B$11:$B$25,$B14,'Sunday Races 8-14-22'!$BY$11:$BY$25)</f>
        <v>0</v>
      </c>
      <c r="EM14" s="138">
        <f>SUMIF('Sunday Races 8-14-22'!$B$11:$B$25,$B14,'Sunday Races 8-14-22'!$CB$11:$CB$25)</f>
        <v>0</v>
      </c>
      <c r="EN14" s="138">
        <f>SUMIF('Sunday Races 8-14-22'!$B$11:$B$25,$B14,'Sunday Races 8-14-22'!$CE$11:$CE$25)</f>
        <v>0</v>
      </c>
      <c r="EO14" s="138">
        <f>SUMIF('Sunday Races 8-14-22'!$B$11:$B$25,$B14,'Sunday Races 8-14-22'!$CH$11:$CH$25)</f>
        <v>0</v>
      </c>
      <c r="EP14" s="138">
        <f>SUMIF('Sunday Races 8-14-22'!$B$11:$B$25,$B14,'Sunday Races 8-14-22'!$CK$11:$CK$25)</f>
        <v>0</v>
      </c>
      <c r="EQ14" s="138">
        <f>SUMIF('Saturday Races 8-20-22'!$B$11:$B$25,$B14,'Saturday Races 8-20-22'!$BY$11:$BY$25)</f>
        <v>3</v>
      </c>
      <c r="ER14" s="138">
        <f>SUMIF('Saturday Races 8-20-22'!$B$11:$B$25,$B14,'Saturday Races 8-20-22'!$CB$11:$CB$25)</f>
        <v>2</v>
      </c>
      <c r="ES14" s="138">
        <f>SUMIF('Saturday Races 8-20-22'!$B$11:$B$25,$B14,'Saturday Races 8-20-22'!$CE$11:$CE$25)</f>
        <v>0</v>
      </c>
      <c r="ET14" s="138">
        <f>SUMIF('Saturday Races 8-20-22'!$B$11:$B$25,$B14,'Saturday Races 8-20-22'!$CH$11:$CH$25)</f>
        <v>0</v>
      </c>
      <c r="EU14" s="138">
        <f>SUMIF('Saturday Races 8-20-22'!$B$11:$B$25,$B14,'Saturday Races 8-20-22'!$CK$11:$CK$25)</f>
        <v>0</v>
      </c>
      <c r="EV14" s="138">
        <f>SUMIF('Labor Day Regatta 9-3-22 FS'!$B$11:$B$30,$B14,'Labor Day Regatta 9-3-22 FS'!$BY$11:$BY$30)</f>
        <v>3</v>
      </c>
      <c r="EW14" s="138">
        <f>SUMIF('Labor Day Regatta 9-3-22 FS'!$B$11:$B$30,$B14,'Labor Day Regatta 9-3-22 FS'!$CB$11:$CB$30)</f>
        <v>1</v>
      </c>
      <c r="EX14" s="138">
        <f>SUMIF('Labor Day Regatta 9-3-22 FS'!$B$11:$B$30,$B14,'Labor Day Regatta 9-3-22 FS'!$CE$11:$CE$30)</f>
        <v>1</v>
      </c>
      <c r="EY14" s="138">
        <f>SUMIF('Labor Day Regatta 9-3-22 FS'!$B$11:$B$30,$B14,'Labor Day Regatta 9-3-22 FS'!$CH$11:$CH$30)</f>
        <v>0</v>
      </c>
      <c r="EZ14" s="138">
        <f>SUMIF('Labor Day Regatta 9-3-22 FS'!$B$11:$B$30,$B14,'Labor Day Regatta 9-3-22 FS'!$CK$11:$CK$30)</f>
        <v>0</v>
      </c>
      <c r="FA14" s="138">
        <f>SUMIF('Sunday Races 9-11-22'!$B$11:$B$20,$B14,'Sunday Races 9-11-22'!$BY$11:$BY$20)</f>
        <v>1</v>
      </c>
      <c r="FB14" s="138">
        <f>SUMIF('Sunday Races 9-11-22'!$B$11:$B$20,$B14,'Sunday Races 9-11-22'!$CB$11:$CB$20)</f>
        <v>1</v>
      </c>
      <c r="FC14" s="138">
        <f>SUMIF('Sunday Races 9-11-22'!$B$11:$B$20,$B14,'Sunday Races 9-11-22'!$CE$11:$CE$20)</f>
        <v>2</v>
      </c>
      <c r="FD14" s="138">
        <f>SUMIF('Sunday Races 9-11-22'!$B$11:$B$20,$B14,'Sunday Races 9-11-22'!$CH$11:$CH$20)</f>
        <v>0</v>
      </c>
      <c r="FE14" s="138">
        <f>SUMIF('Sunday Races 9-11-22'!$B$11:$B$20,$B14,'Sunday Races 9-11-22'!$CK$11:$CK$20)</f>
        <v>0</v>
      </c>
      <c r="FF14" s="138">
        <f>SUMIF('2022-09-17 Leukemia Cup FS'!$B$11:$B$26,$B14,'2022-09-17 Leukemia Cup FS'!$BY$11:$BY$26)</f>
        <v>4</v>
      </c>
      <c r="FG14" s="138">
        <f>SUMIF('2022-09-17 Leukemia Cup FS'!$B$11:$B$26,$B14,'2022-09-17 Leukemia Cup FS'!$CB$11:$CB$26)</f>
        <v>3</v>
      </c>
      <c r="FH14" s="138">
        <f>SUMIF('2022-09-17 Leukemia Cup FS'!$B$11:$B$26,$B14,'2022-09-17 Leukemia Cup FS'!$CE$11:$CE$26)</f>
        <v>0</v>
      </c>
      <c r="FI14" s="138">
        <f>SUMIF('2022-09-17 Leukemia Cup FS'!$B$11:$B$26,$B14,'2022-09-17 Leukemia Cup FS'!$CH$11:$CH$26)</f>
        <v>0</v>
      </c>
      <c r="FJ14" s="138">
        <f>SUMIF('2022-09-17 Leukemia Cup FS'!$B$11:$B$26,$B14,'2022-09-17 Leukemia Cup FS'!$CK$11:$CK$26)</f>
        <v>0</v>
      </c>
      <c r="FK14" s="138">
        <f>SUMIF('Smith-Berry LDR 9-24-22'!$B$11:$B$30,$B14,'Smith-Berry LDR 9-24-22'!$BY$11:$BY$30)</f>
        <v>0</v>
      </c>
      <c r="FL14" s="138">
        <f>SUMIF('Smith-Berry LDR 9-24-22'!$B$11:$B$30,$B14,'Smith-Berry LDR 9-24-22'!$CB$11:$CB$30)</f>
        <v>0</v>
      </c>
      <c r="FM14" s="138">
        <f>SUMIF('Smith-Berry LDR 9-24-22'!$B$11:$B$30,$B14,'Smith-Berry LDR 9-24-22'!$CE$11:$CE$30)</f>
        <v>0</v>
      </c>
      <c r="FN14" s="138">
        <f>SUMIF('Smith-Berry LDR 9-24-22'!$B$11:$B$30,$B14,'Smith-Berry LDR 9-24-22'!$CH$11:$CH$30)</f>
        <v>0</v>
      </c>
      <c r="FO14" s="138">
        <f>SUMIF('Smith-Berry LDR 9-24-22'!$B$11:$B$30,$B14,'Smith-Berry LDR 9-24-22'!$CK$11:$CK$30)</f>
        <v>0</v>
      </c>
      <c r="FP14" s="138">
        <f>SUMIF('Great Scot 10-1-22 Cham'!$B$11:$B$28,$B14,'Great Scot 10-1-22 Cham'!$BY$11:$BY$28)</f>
        <v>0</v>
      </c>
      <c r="FQ14" s="138">
        <f>SUMIF('Great Scot 10-1-22 Cham'!$B$11:$B$28,$B14,'Great Scot 10-1-22 Cham'!$CB$11:$CB$28)</f>
        <v>0</v>
      </c>
      <c r="FR14" s="138">
        <f>SUMIF('Great Scot 10-1-22 Cham'!$B$11:$B$28,$B14,'Great Scot 10-1-22 Cham'!$CE$11:$CE$28)</f>
        <v>0</v>
      </c>
      <c r="FS14" s="138">
        <f>SUMIF('Great Scot 10-1-22 Cham'!$B$11:$B$28,$B14,'Great Scot 10-1-22 Cham'!$CH$11:$CH$28)</f>
        <v>0</v>
      </c>
      <c r="FT14" s="138">
        <f>SUMIF('Great Scot 10-1-22 Cham'!$B$11:$B$28,$B14,'Great Scot 10-1-22 Cham'!$CK$11:$CK$28)</f>
        <v>0</v>
      </c>
      <c r="FU14" s="138">
        <f>SUMIF('Great Scot 10-1-22 Chal'!$B$11:$B$28,$B14,'Great Scot 10-1-22 Chal'!$BY$11:$BY$28)</f>
        <v>4</v>
      </c>
      <c r="FV14" s="138">
        <f>SUMIF('Great Scot 10-1-22 Chal'!$B$11:$B$28,$B14,'Great Scot 10-1-22 Chal'!$CB$11:$CB$28)</f>
        <v>3</v>
      </c>
      <c r="FW14" s="138">
        <f>SUMIF('Great Scot 10-1-22 Chal'!$B$11:$B$28,$B14,'Great Scot 10-1-22 Chal'!$CE$11:$CE$28)</f>
        <v>3</v>
      </c>
      <c r="FX14" s="138">
        <f>SUMIF('Great Scot 10-1-22 Chal'!$B$11:$B$28,$B14,'Great Scot 10-1-22 Chal'!$CH$11:$CH$28)</f>
        <v>2</v>
      </c>
      <c r="FY14" s="138">
        <f>SUMIF('Great Scot 10-1-22 Chal'!$B$11:$B$28,$B14,'Great Scot 10-1-22 Chal'!$CK$11:$CK$28)</f>
        <v>2</v>
      </c>
      <c r="FZ14" s="138">
        <f>SUMIF('Sunday Races 10-9-22'!$B$11:$B$21,$B14,'Sunday Races 10-9-22'!$BY$11:$BY$21)</f>
        <v>0</v>
      </c>
      <c r="GA14" s="138">
        <f>SUMIF('Sunday Races 10-9-22'!$B$11:$B$21,$B14,'Sunday Races 10-9-22'!$CB$11:$CB$21)</f>
        <v>0</v>
      </c>
      <c r="GB14" s="138">
        <f>SUMIF('Sunday Races 10-9-22'!$B$11:$B$21,$B14,'Sunday Races 10-9-22'!$CE$11:$CE$21)</f>
        <v>0</v>
      </c>
      <c r="GC14" s="138">
        <f>SUMIF('Sunday Races 10-9-22'!$B$11:$B$21,$B14,'Sunday Races 10-9-22'!$CH$11:$CH$21)</f>
        <v>0</v>
      </c>
      <c r="GD14" s="138">
        <f>SUMIF('Sunday Races 10-9-22'!$B$11:$B$21,$B14,'Sunday Races 10-9-22'!$CK$11:$CK$21)</f>
        <v>0</v>
      </c>
      <c r="GE14" s="138">
        <f>SUMIF('Sunday Races 10-23-22'!$B$11:$B$22,$B14,'Sunday Races 10-23-22'!$BY$11:$BY$22)</f>
        <v>0</v>
      </c>
      <c r="GF14" s="138">
        <f>SUMIF('Sunday Races 10-23-22'!$B$11:$B$22,$B14,'Sunday Races 10-23-22'!$CB$11:$CB$22)</f>
        <v>0</v>
      </c>
      <c r="GG14" s="138">
        <f>SUMIF('Sunday Races 10-23-22'!$B$11:$B$22,$B14,'Sunday Races 10-23-22'!$CE$11:$CE$22)</f>
        <v>0</v>
      </c>
      <c r="GH14" s="138">
        <f>SUMIF('Sunday Races 10-23-22'!$B$11:$B$22,$B14,'Sunday Races 10-23-22'!$CH$11:$CH$22)</f>
        <v>0</v>
      </c>
      <c r="GI14" s="138">
        <f>SUMIF('Sunday Races 10-23-22'!$B$11:$B$22,$B14,'Sunday Races 10-23-22'!$CK$11:$CK$22)</f>
        <v>0</v>
      </c>
      <c r="GJ14" s="138">
        <f>SUMIF('One Day Regatta 10-29-22 FS'!$B$11:$B$19,$B14,'One Day Regatta 10-29-22 FS'!$BY$11:$BY$19)</f>
        <v>0</v>
      </c>
      <c r="GK14" s="138">
        <f>SUMIF('One Day Regatta 10-29-22 FS'!$B$11:$B$19,$B14,'One Day Regatta 10-29-22 FS'!$CB$11:$CB$19)</f>
        <v>0</v>
      </c>
      <c r="GL14" s="138">
        <f>SUMIF('One Day Regatta 10-29-22 FS'!$B$11:$B$19,$B14,'One Day Regatta 10-29-22 FS'!$CE$11:$CE$19)</f>
        <v>0</v>
      </c>
      <c r="GM14" s="138">
        <f>SUMIF('One Day Regatta 10-29-22 FS'!$B$11:$B$19,$B14,'One Day Regatta 10-29-22 FS'!$CH$11:$CH$19)</f>
        <v>0</v>
      </c>
      <c r="GN14" s="138">
        <f>SUMIF('One Day Regatta 10-29-22 FS'!$B$11:$B$19,$B14,'One Day Regatta 10-29-22 FS'!$CK$11:$CK$19)</f>
        <v>0</v>
      </c>
      <c r="GO14" s="139"/>
      <c r="GP14" s="140"/>
      <c r="GQ14" s="141">
        <f t="shared" ref="GQ14:GZ23" si="18">LARGE($G14:$GO14,GQ$2)</f>
        <v>6</v>
      </c>
      <c r="GR14" s="141">
        <f t="shared" si="18"/>
        <v>6</v>
      </c>
      <c r="GS14" s="141">
        <f t="shared" si="18"/>
        <v>4</v>
      </c>
      <c r="GT14" s="141">
        <f t="shared" si="18"/>
        <v>4</v>
      </c>
      <c r="GU14" s="141">
        <f t="shared" si="18"/>
        <v>4</v>
      </c>
      <c r="GV14" s="141">
        <f t="shared" si="18"/>
        <v>4</v>
      </c>
      <c r="GW14" s="141">
        <f t="shared" si="18"/>
        <v>4</v>
      </c>
      <c r="GX14" s="141">
        <f t="shared" si="18"/>
        <v>3</v>
      </c>
      <c r="GY14" s="141">
        <f t="shared" si="18"/>
        <v>3</v>
      </c>
      <c r="GZ14" s="141">
        <f t="shared" si="18"/>
        <v>3</v>
      </c>
      <c r="HA14" s="141">
        <f t="shared" ref="HA14:HJ23" si="19">LARGE($G14:$GO14,HA$2)</f>
        <v>3</v>
      </c>
      <c r="HB14" s="141">
        <f t="shared" si="19"/>
        <v>3</v>
      </c>
      <c r="HC14" s="141">
        <f t="shared" si="19"/>
        <v>3</v>
      </c>
      <c r="HD14" s="141">
        <f t="shared" si="19"/>
        <v>2</v>
      </c>
      <c r="HE14" s="141">
        <f t="shared" si="19"/>
        <v>2</v>
      </c>
      <c r="HF14" s="141">
        <f t="shared" si="19"/>
        <v>2</v>
      </c>
      <c r="HG14" s="141">
        <f t="shared" si="19"/>
        <v>2</v>
      </c>
      <c r="HH14" s="141">
        <f t="shared" si="19"/>
        <v>2</v>
      </c>
      <c r="HI14" s="141">
        <f t="shared" si="19"/>
        <v>2</v>
      </c>
      <c r="HJ14" s="141">
        <f t="shared" si="19"/>
        <v>2</v>
      </c>
      <c r="HK14" s="141">
        <f t="shared" ref="HK14:HT23" si="20">LARGE($G14:$GO14,HK$2)</f>
        <v>1</v>
      </c>
      <c r="HL14" s="141">
        <f t="shared" si="20"/>
        <v>1</v>
      </c>
      <c r="HM14" s="141">
        <f t="shared" si="20"/>
        <v>1</v>
      </c>
      <c r="HN14" s="141">
        <f t="shared" si="20"/>
        <v>1</v>
      </c>
      <c r="HO14" s="141">
        <f t="shared" si="20"/>
        <v>1</v>
      </c>
      <c r="HP14" s="141">
        <f t="shared" si="20"/>
        <v>1</v>
      </c>
      <c r="HQ14" s="141">
        <f t="shared" si="20"/>
        <v>1</v>
      </c>
      <c r="HR14" s="141">
        <f t="shared" si="20"/>
        <v>1</v>
      </c>
      <c r="HS14" s="141">
        <f t="shared" si="20"/>
        <v>1</v>
      </c>
      <c r="HT14" s="141">
        <f t="shared" si="20"/>
        <v>1</v>
      </c>
      <c r="HU14" s="141">
        <f t="shared" ref="HU14:ID23" si="21">LARGE($G14:$GO14,HU$2)</f>
        <v>1</v>
      </c>
      <c r="HV14" s="141">
        <f t="shared" si="21"/>
        <v>1</v>
      </c>
      <c r="HW14" s="141">
        <f t="shared" si="21"/>
        <v>1</v>
      </c>
      <c r="HX14" s="141">
        <f t="shared" si="21"/>
        <v>1</v>
      </c>
      <c r="HY14" s="141">
        <f t="shared" si="21"/>
        <v>1</v>
      </c>
      <c r="HZ14" s="141">
        <f t="shared" si="21"/>
        <v>1</v>
      </c>
      <c r="IA14" s="141">
        <f t="shared" si="21"/>
        <v>1</v>
      </c>
      <c r="IB14" s="141">
        <f t="shared" si="21"/>
        <v>1</v>
      </c>
      <c r="IC14" s="141">
        <f t="shared" si="21"/>
        <v>0</v>
      </c>
      <c r="ID14" s="141">
        <f t="shared" si="21"/>
        <v>0</v>
      </c>
      <c r="IE14" s="141">
        <f t="shared" ref="IE14:IN23" si="22">LARGE($G14:$GO14,IE$2)</f>
        <v>0</v>
      </c>
      <c r="IF14" s="141">
        <f t="shared" si="22"/>
        <v>0</v>
      </c>
      <c r="IG14" s="141">
        <f t="shared" si="22"/>
        <v>0</v>
      </c>
      <c r="IH14" s="141">
        <f t="shared" si="22"/>
        <v>0</v>
      </c>
      <c r="II14" s="141">
        <f t="shared" si="22"/>
        <v>0</v>
      </c>
      <c r="IJ14" s="141">
        <f t="shared" si="22"/>
        <v>0</v>
      </c>
      <c r="IK14" s="141">
        <f t="shared" si="22"/>
        <v>0</v>
      </c>
      <c r="IL14" s="141">
        <f t="shared" si="22"/>
        <v>0</v>
      </c>
      <c r="IM14" s="141">
        <f t="shared" si="22"/>
        <v>0</v>
      </c>
      <c r="IN14" s="141">
        <f t="shared" si="22"/>
        <v>0</v>
      </c>
      <c r="IO14" s="141">
        <f t="shared" ref="IO14:IX23" si="23">LARGE($G14:$GO14,IO$2)</f>
        <v>0</v>
      </c>
      <c r="IP14" s="141">
        <f t="shared" si="23"/>
        <v>0</v>
      </c>
      <c r="IQ14" s="141">
        <f t="shared" si="23"/>
        <v>0</v>
      </c>
      <c r="IR14" s="141">
        <f t="shared" si="23"/>
        <v>0</v>
      </c>
      <c r="IS14" s="141">
        <f t="shared" si="23"/>
        <v>0</v>
      </c>
      <c r="IT14" s="141">
        <f t="shared" si="23"/>
        <v>0</v>
      </c>
      <c r="IU14" s="141">
        <f t="shared" si="23"/>
        <v>0</v>
      </c>
      <c r="IV14" s="141">
        <f t="shared" si="23"/>
        <v>0</v>
      </c>
      <c r="IW14" s="141">
        <f t="shared" si="23"/>
        <v>0</v>
      </c>
      <c r="IX14" s="141">
        <f t="shared" si="23"/>
        <v>0</v>
      </c>
      <c r="IY14" s="141">
        <f t="shared" ref="IY14:JM23" si="24">LARGE($G14:$GO14,IY$2)</f>
        <v>0</v>
      </c>
      <c r="IZ14" s="141">
        <f t="shared" si="24"/>
        <v>0</v>
      </c>
      <c r="JA14" s="141">
        <f t="shared" si="24"/>
        <v>0</v>
      </c>
      <c r="JB14" s="141">
        <f t="shared" si="24"/>
        <v>0</v>
      </c>
      <c r="JC14" s="141">
        <f t="shared" si="24"/>
        <v>0</v>
      </c>
      <c r="JD14" s="141">
        <f t="shared" si="24"/>
        <v>0</v>
      </c>
      <c r="JE14" s="141">
        <f t="shared" si="24"/>
        <v>0</v>
      </c>
      <c r="JF14" s="141">
        <f t="shared" si="24"/>
        <v>0</v>
      </c>
      <c r="JG14" s="141">
        <f t="shared" si="24"/>
        <v>0</v>
      </c>
      <c r="JH14" s="141">
        <f t="shared" si="24"/>
        <v>0</v>
      </c>
      <c r="JI14" s="141">
        <f t="shared" si="24"/>
        <v>0</v>
      </c>
      <c r="JJ14" s="141">
        <f t="shared" si="24"/>
        <v>0</v>
      </c>
      <c r="JK14" s="141">
        <f t="shared" si="24"/>
        <v>0</v>
      </c>
      <c r="JL14" s="141">
        <f t="shared" si="24"/>
        <v>0</v>
      </c>
      <c r="JM14" s="141">
        <f t="shared" si="24"/>
        <v>0</v>
      </c>
    </row>
    <row r="15" spans="1:273" ht="15" customHeight="1" x14ac:dyDescent="0.2">
      <c r="A15" s="134">
        <f t="shared" si="17"/>
        <v>12</v>
      </c>
      <c r="B15" s="103" t="s">
        <v>280</v>
      </c>
      <c r="C15" s="135">
        <f t="shared" si="6"/>
        <v>8</v>
      </c>
      <c r="D15" s="136">
        <f t="shared" si="7"/>
        <v>81</v>
      </c>
      <c r="E15" s="135">
        <f t="shared" si="8"/>
        <v>81</v>
      </c>
      <c r="F15" s="137">
        <f t="shared" si="9"/>
        <v>0.10125000000000001</v>
      </c>
      <c r="G15" s="138">
        <f>SUMIF('Saturday Race 11-06-21'!$B$11:$B$21,$B15,'Saturday Race 11-06-21'!$BY$11:$BY$21)</f>
        <v>0</v>
      </c>
      <c r="H15" s="138">
        <f>SUMIF('Saturday Race 11-06-21'!$B$11:$B$21,$B15,'Saturday Race 11-06-21'!$CB$11:$CB$21)</f>
        <v>0</v>
      </c>
      <c r="I15" s="138">
        <f>SUMIF('Saturday Race 11-06-21'!$B$11:$B$21,$B15,'Saturday Race 11-06-21'!$CE$11:$CE$21)</f>
        <v>0</v>
      </c>
      <c r="J15" s="138">
        <f>SUMIF('Saturday Race 11-06-21'!$B$11:$B$21,$B15,'Saturday Race 11-06-21'!$CH$11:$CH$21)</f>
        <v>0</v>
      </c>
      <c r="K15" s="138">
        <f>SUMIF('Saturday Race 11-06-21'!$B$11:$B$21,$B15,'Saturday Race 11-06-21'!$CK$11:$CK$21)</f>
        <v>0</v>
      </c>
      <c r="L15" s="138">
        <f>SUMIF('Saturday Race 11-20-21'!$B$11:$B$24,$B15,'Saturday Race 11-20-21'!$BY$11:$BY$24)</f>
        <v>0</v>
      </c>
      <c r="M15" s="138">
        <f>SUMIF('Saturday Race 11-20-21'!$B$11:$B$24,$B15,'Saturday Race 11-20-21'!$CB$11:$CB$24)</f>
        <v>0</v>
      </c>
      <c r="N15" s="138">
        <f>SUMIF('Saturday Race 11-20-21'!$B$11:$B$24,$B15,'Saturday Race 11-20-21'!$CE$11:$CE$24)</f>
        <v>0</v>
      </c>
      <c r="O15" s="138">
        <f>SUMIF('Saturday Race 11-20-21'!$B$11:$B$24,$B15,'Saturday Race 11-20-21'!$CH$11:$CH$24)</f>
        <v>0</v>
      </c>
      <c r="P15" s="138">
        <f>SUMIF('Saturday Race 11-20-21'!$B$11:$B$24,$B15,'Saturday Race 11-20-21'!$CK$11:$CK$24)</f>
        <v>0</v>
      </c>
      <c r="Q15" s="138">
        <f>SUMIF('One Day 12-04-21 Scots'!$B$11:$B$25,$B15,'One Day 12-04-21 Scots'!$BY$11:$BY$25)</f>
        <v>0</v>
      </c>
      <c r="R15" s="138">
        <f>SUMIF('One Day 12-04-21 Scots'!$B$11:$B$25,$B15,'One Day 12-04-21 Scots'!$CB$11:$CB$25)</f>
        <v>0</v>
      </c>
      <c r="S15" s="138">
        <f>SUMIF('One Day 12-04-21 Scots'!$B$11:$B$25,$B15,'One Day 12-04-21 Scots'!$CE$11:$CE$25)</f>
        <v>0</v>
      </c>
      <c r="T15" s="138">
        <f>SUMIF('One Day 12-04-21 Scots'!$B$11:$B$25,$B15,'One Day 12-04-21 Scots'!$CH$11:$CH$25)</f>
        <v>0</v>
      </c>
      <c r="U15" s="138">
        <f>SUMIF('One Day 12-04-21 Scots'!$B$11:$B$25,$B15,'One Day 12-04-21 Scots'!$CK$11:$CK$25)</f>
        <v>0</v>
      </c>
      <c r="V15" s="138">
        <f>SUMIF('One Day 12-04-21 Thistles'!$B$11:$B$25,$B15,'One Day 12-04-21 Thistles'!$BY$11:$BY$25)</f>
        <v>0</v>
      </c>
      <c r="W15" s="138">
        <f>SUMIF('One Day 12-04-21 Thistles'!$B$11:$B$25,$B15,'One Day 12-04-21 Thistles'!$CB$11:$CB$25)</f>
        <v>0</v>
      </c>
      <c r="X15" s="138">
        <f>SUMIF('One Day 12-04-21 Thistles'!$B$11:$B$25,$B15,'One Day 12-04-21 Thistles'!$CE$11:$CE$25)</f>
        <v>0</v>
      </c>
      <c r="Y15" s="138">
        <f>SUMIF('One Day 12-04-21 Thistles'!$B$11:$B$25,$B15,'One Day 12-04-21 Thistles'!$CH$11:$CH$25)</f>
        <v>0</v>
      </c>
      <c r="Z15" s="138">
        <f>SUMIF('One Day 12-04-21 Thistles'!$B$11:$B$25,$B15,'One Day 12-04-21 Thistles'!$CK$11:$CK$25)</f>
        <v>0</v>
      </c>
      <c r="AA15" s="138">
        <f>SUMIF('Saturday Race 1-08-22'!$B$11:$B$20,$B15,'Saturday Race 1-08-22'!$BY$11:$BY$20)</f>
        <v>0</v>
      </c>
      <c r="AB15" s="138">
        <f>SUMIF('Saturday Race 1-08-22'!$B$11:$B$20,$B15,'Saturday Race 1-08-22'!$CB$11:$CB$20)</f>
        <v>0</v>
      </c>
      <c r="AC15" s="138">
        <f>SUMIF('Saturday Race 1-08-22'!$B$11:$B$20,$B15,'Saturday Race 1-08-22'!$CE$11:$CE$20)</f>
        <v>0</v>
      </c>
      <c r="AD15" s="138">
        <f>SUMIF('Saturday Race 1-08-22'!$B$11:$B$20,$B15,'Saturday Race 1-08-22'!$CH$11:$CH$20)</f>
        <v>0</v>
      </c>
      <c r="AE15" s="138">
        <f>SUMIF('Saturday Race 1-08-22'!$B$11:$B$20,$B15,'Saturday Race 1-08-22'!$CK$11:$CK$20)</f>
        <v>0</v>
      </c>
      <c r="AF15" s="138">
        <f>SUMIF('Saturday Race 1-22-22'!$B$11:$B$20,$B15,'Saturday Race 1-22-22'!$BY$11:$BY$20)</f>
        <v>0</v>
      </c>
      <c r="AG15" s="138">
        <f>SUMIF('Saturday Race 1-22-22'!$B$11:$B$20,$B15,'Saturday Race 1-22-22'!$CB$11:$CB$20)</f>
        <v>0</v>
      </c>
      <c r="AH15" s="138">
        <f>SUMIF('Saturday Race 1-22-22'!$B$11:$B$20,$B15,'Saturday Race 1-22-22'!$CE$11:$CE$20)</f>
        <v>0</v>
      </c>
      <c r="AI15" s="138">
        <f>SUMIF('Saturday Race 1-22-22'!$B$11:$B$20,$B15,'Saturday Race 1-22-22'!$CH$11:$CH$20)</f>
        <v>0</v>
      </c>
      <c r="AJ15" s="138">
        <f>SUMIF('Saturday Race 1-22-22'!$B$11:$B$20,$B15,'Saturday Race 1-22-22'!$CK$11:$CK$20)</f>
        <v>0</v>
      </c>
      <c r="AK15" s="138">
        <f>SUMIF('Sunday Race 2-6-22'!$B$11:$B$20,$B15,'Sunday Race 2-6-22'!$BY$11:$BY$20)</f>
        <v>0</v>
      </c>
      <c r="AL15" s="138">
        <f>SUMIF('Sunday Race 2-6-22'!$B$11:$B$20,$B15,'Sunday Race 2-6-22'!$CB$11:$CB$20)</f>
        <v>0</v>
      </c>
      <c r="AM15" s="138">
        <f>SUMIF('Sunday Race 2-6-22'!$B$11:$B$20,$B15,'Sunday Race 2-6-22'!$CE$11:$CE$20)</f>
        <v>0</v>
      </c>
      <c r="AN15" s="138">
        <f>SUMIF('Sunday Race 2-6-22'!$B$11:$B$20,$B15,'Sunday Race 2-6-22'!$CH$11:$CH$20)</f>
        <v>0</v>
      </c>
      <c r="AO15" s="138">
        <f>SUMIF('Sunday Race 2-6-22'!$B$11:$B$20,$B15,'Sunday Race 2-6-22'!$CK$11:$CK$20)</f>
        <v>0</v>
      </c>
      <c r="AP15" s="138">
        <f>SUMIF('Chili One Day 2-12-22 Scots'!$B$11:$B$25,$B15,'Chili One Day 2-12-22 Scots'!$BY$11:$BY$25)</f>
        <v>0</v>
      </c>
      <c r="AQ15" s="138">
        <f>SUMIF('Chili One Day 2-12-22 Scots'!$B$11:$B$25,$B15,'Chili One Day 2-12-22 Scots'!$CB$11:$CB$25)</f>
        <v>0</v>
      </c>
      <c r="AR15" s="138">
        <f>SUMIF('Chili One Day 2-12-22 Scots'!$B$11:$B$25,$B15,'Chili One Day 2-12-22 Scots'!$CE$11:$CE$25)</f>
        <v>0</v>
      </c>
      <c r="AS15" s="138">
        <f>SUMIF('Chili One Day 2-12-22 Scots'!$B$11:$B$25,$B15,'Chili One Day 2-12-22 Scots'!$CH$11:$CH$25)</f>
        <v>0</v>
      </c>
      <c r="AT15" s="138">
        <f>SUMIF('Chili One Day 2-12-22 Scots'!$B$11:$B$25,$B15,'Chili One Day 2-12-22 Scots'!$CK$11:$CK$25)</f>
        <v>0</v>
      </c>
      <c r="AU15" s="138">
        <f>SUMIF('Chili One Day 2-12-22 Thistles'!$B$11:$B$25,$B15,'Chili One Day 2-12-22 Thistles'!$BY$11:$BY$25)</f>
        <v>0</v>
      </c>
      <c r="AV15" s="138">
        <f>SUMIF('Chili One Day 2-12-22 Thistles'!$B$11:$B$25,$B15,'Chili One Day 2-12-22 Thistles'!$CB$11:$CB$25)</f>
        <v>0</v>
      </c>
      <c r="AW15" s="138">
        <f>SUMIF('Chili One Day 2-12-22 Thistles'!$B$11:$B$25,$B15,'Chili One Day 2-12-22 Thistles'!$CE$11:$CE$25)</f>
        <v>0</v>
      </c>
      <c r="AX15" s="138">
        <f>SUMIF('Chili One Day 2-12-22 Thistles'!$B$11:$B$25,$B15,'Chili One Day 2-12-22 Thistles'!$CH$11:$CH$25)</f>
        <v>0</v>
      </c>
      <c r="AY15" s="138">
        <f>SUMIF('Chili One Day 2-12-22 Thistles'!$B$11:$B$25,$B15,'Chili One Day 2-12-22 Thistles'!$CK$11:$CK$25)</f>
        <v>0</v>
      </c>
      <c r="AZ15" s="138">
        <f>SUMIF('Sunday Race 2-20-22'!$B$11:$B$26,$B15,'Sunday Race 2-20-22'!$BY$11:$BY$26)</f>
        <v>0</v>
      </c>
      <c r="BA15" s="138">
        <f>SUMIF('Sunday Race 2-20-22'!$B$11:$B$26,$B15,'Sunday Race 2-20-22'!$CB$11:$CB$26)</f>
        <v>0</v>
      </c>
      <c r="BB15" s="138">
        <f>SUMIF('Sunday Race 2-20-22'!$B$11:$B$26,$B15,'Sunday Race 2-20-22'!$CE$11:$CE$26)</f>
        <v>0</v>
      </c>
      <c r="BC15" s="138">
        <f>SUMIF('Sunday Race 2-20-22'!$B$11:$B$26,$B15,'Sunday Race 2-20-22'!$CH$11:$CH$26)</f>
        <v>0</v>
      </c>
      <c r="BD15" s="138">
        <f>SUMIF('Sunday Race 2-20-22'!$B$11:$B$26,$B15,'Sunday Race 2-20-22'!$CK$11:$CK$26)</f>
        <v>0</v>
      </c>
      <c r="BE15" s="138">
        <f>SUMIF('Sunday Race 2-27-22'!$B$11:$B$20,$B15,'Sunday Race 2-27-22'!$BY$11:$BY$20)</f>
        <v>0</v>
      </c>
      <c r="BF15" s="138">
        <f>SUMIF('Sunday Race 2-27-22'!$B$11:$B$20,$B15,'Sunday Race 2-27-22'!$CB$11:$CB$20)</f>
        <v>0</v>
      </c>
      <c r="BG15" s="138">
        <f>SUMIF('Sunday Race 2-27-22'!$B$11:$B$20,$B15,'Sunday Race 2-27-22'!$CE$11:$CE$20)</f>
        <v>0</v>
      </c>
      <c r="BH15" s="138">
        <f>SUMIF('Sunday Race 2-27-22'!$B$11:$B$20,$B15,'Sunday Race 2-27-22'!$CH$11:$CH$20)</f>
        <v>0</v>
      </c>
      <c r="BI15" s="138">
        <f>SUMIF('Sunday Race 2-27-22'!$B$11:$B$20,$B15,'Sunday Race 2-27-22'!$CK$11:$CK$20)</f>
        <v>0</v>
      </c>
      <c r="BJ15" s="138">
        <f>SUMIF('Ironman One Day 3-5-22 FS'!$B$11:$B$26,$B15,'Ironman One Day 3-5-22 FS'!$BY$11:$BY$26)</f>
        <v>0</v>
      </c>
      <c r="BK15" s="138">
        <f>SUMIF('Ironman One Day 3-5-22 FS'!$B$11:$B$26,$B15,'Ironman One Day 3-5-22 FS'!$CB$11:$CB$26)</f>
        <v>0</v>
      </c>
      <c r="BL15" s="138">
        <f>SUMIF('Ironman One Day 3-5-22 FS'!$B$11:$B$26,$B15,'Ironman One Day 3-5-22 FS'!$CE$11:$CE$26)</f>
        <v>0</v>
      </c>
      <c r="BM15" s="138">
        <f>SUMIF('Ironman One Day 3-5-22 FS'!$B$11:$B$26,$B15,'Ironman One Day 3-5-22 FS'!$CH$11:$CH$26)</f>
        <v>0</v>
      </c>
      <c r="BN15" s="138">
        <f>SUMIF('Ironman One Day 3-5-22 FS'!$B$11:$B$26,$B15,'Ironman One Day 3-5-22 FS'!$CK$11:$CK$26)</f>
        <v>0</v>
      </c>
      <c r="BO15" s="138">
        <f>SUMIF('Sunday Race 3-13-22'!$B$11:$B$25,$B15,'Sunday Race 3-13-22'!$BY$11:$BY$25)</f>
        <v>0</v>
      </c>
      <c r="BP15" s="138">
        <f>SUMIF('Sunday Race 3-13-22'!$B$11:$B$25,$B15,'Sunday Race 3-13-22'!$CB$11:$CB$25)</f>
        <v>0</v>
      </c>
      <c r="BQ15" s="138">
        <f>SUMIF('Sunday Race 3-13-22'!$B$11:$B$25,$B15,'Sunday Race 3-13-22'!$CE$11:$CE$25)</f>
        <v>0</v>
      </c>
      <c r="BR15" s="138">
        <f>SUMIF('Sunday Race 3-13-22'!$B$11:$B$25,$B15,'Sunday Race 3-13-22'!$CH$11:$CH$25)</f>
        <v>0</v>
      </c>
      <c r="BS15" s="138">
        <f>SUMIF('Sunday Race 3-13-22'!$B$11:$B$25,$B15,'Sunday Race 3-13-22'!$CK$11:$CK$25)</f>
        <v>0</v>
      </c>
      <c r="BT15" s="138">
        <f>SUMIF('Saturday Race 3-19-22'!$B$11:$B$18,$B15,'Saturday Race 3-19-22'!$BY$11:$BY$18)</f>
        <v>0</v>
      </c>
      <c r="BU15" s="138">
        <f>SUMIF('Saturday Race 3-19-22'!$B$11:$B$18,$B15,'Saturday Race 3-19-22'!$CB$11:$CB$18)</f>
        <v>0</v>
      </c>
      <c r="BV15" s="138">
        <f>SUMIF('Saturday Race 3-19-22'!$B$11:$B$18,$B15,'Saturday Race 3-19-22'!$CE$11:$CE$18)</f>
        <v>0</v>
      </c>
      <c r="BW15" s="138">
        <f>SUMIF('Saturday Race 3-19-22'!$B$11:$B$18,$B15,'Saturday Race 3-19-22'!$CH$11:$CH$18)</f>
        <v>0</v>
      </c>
      <c r="BX15" s="138">
        <f>SUMIF('Saturday Race 3-19-22'!$B$11:$B$18,$B15,'Saturday Race 3-19-22'!$CK$11:$CK$18)</f>
        <v>0</v>
      </c>
      <c r="BY15" s="138">
        <f>SUMIF('Sunday Races 4-10-22'!$B$11:$B$26,$B15,'Sunday Races 4-10-22'!$BY$11:$BY$26)</f>
        <v>0</v>
      </c>
      <c r="BZ15" s="138">
        <f>SUMIF('Sunday Races 4-10-22'!$B$11:$B$26,$B15,'Sunday Races 4-10-22'!$CB$11:$CB$26)</f>
        <v>0</v>
      </c>
      <c r="CA15" s="138">
        <f>SUMIF('Sunday Races 4-10-22'!$B$11:$B$26,$B15,'Sunday Races 4-10-22'!$CE$11:$CE$26)</f>
        <v>0</v>
      </c>
      <c r="CB15" s="138">
        <f>SUMIF('Sunday Races 4-10-22'!$B$11:$B$26,$B15,'Sunday Races 4-10-22'!$CH$11:$CH$26)</f>
        <v>0</v>
      </c>
      <c r="CC15" s="138">
        <f>SUMIF('Sunday Races 4-10-22'!$B$11:$B$26,$B15,'Sunday Races 4-10-22'!$CK$11:$CK$26)</f>
        <v>0</v>
      </c>
      <c r="CD15" s="138">
        <f>SUMIF('Easter One Day 4-16-22 FS'!$B$11:$B$26,$B15,'Easter One Day 4-16-22 FS'!$BY$11:$BY$26)</f>
        <v>0</v>
      </c>
      <c r="CE15" s="138">
        <f>SUMIF('Easter One Day 4-16-22 FS'!$B$11:$B$26,$B15,'Easter One Day 4-16-22 FS'!$CB$11:$CB$26)</f>
        <v>0</v>
      </c>
      <c r="CF15" s="138">
        <f>SUMIF('Easter One Day 4-16-22 FS'!$B$11:$B$26,$B15,'Easter One Day 4-16-22 FS'!$CE$11:$CE$26)</f>
        <v>0</v>
      </c>
      <c r="CG15" s="138">
        <f>SUMIF('Easter One Day 4-16-22 FS'!$B$11:$B$26,$B15,'Easter One Day 4-16-22 FS'!$CH$11:$CH$26)</f>
        <v>0</v>
      </c>
      <c r="CH15" s="138">
        <f>SUMIF('Easter One Day 4-16-22 FS'!$B$11:$B$26,$B15,'Easter One Day 4-16-22 FS'!$CK$11:$CK$26)</f>
        <v>0</v>
      </c>
      <c r="CI15" s="138">
        <f>SUMIF('Easter One Day 4-16-22 TH'!$B$11:$B$15,$B15,'Easter One Day 4-16-22 TH'!$BY$11:$BY$15)</f>
        <v>0</v>
      </c>
      <c r="CJ15" s="138">
        <f>SUMIF('Easter One Day 4-16-22 TH'!$B$11:$B$15,$B15,'Easter One Day 4-16-22 TH'!$CB$11:$CB$15)</f>
        <v>0</v>
      </c>
      <c r="CK15" s="138">
        <f>SUMIF('Easter One Day 4-16-22 TH'!$B$11:$B$15,$B15,'Easter One Day 4-16-22 TH'!$CE$11:$CE$15)</f>
        <v>0</v>
      </c>
      <c r="CL15" s="138">
        <f>SUMIF('Easter One Day 4-16-22 TH'!$B$11:$B$15,$B15,'Easter One Day 4-16-22 TH'!$CH$11:$CH$15)</f>
        <v>0</v>
      </c>
      <c r="CM15" s="138">
        <f>SUMIF('Easter One Day 4-16-22 TH'!$B$11:$B$15,$B15,'Easter One Day 4-16-22 TH'!$CK$11:$CK$15)</f>
        <v>0</v>
      </c>
      <c r="CN15" s="138">
        <f>SUMIF('Sunday Races 5-1-22'!$B$11:$B$28,$B15,'Sunday Races 5-1-22'!$BY$11:$BY$28)</f>
        <v>0</v>
      </c>
      <c r="CO15" s="138">
        <f>SUMIF('Sunday Races 5-1-22'!$B$11:$B$28,$B15,'Sunday Races 5-1-22'!$CB$11:$CB$28)</f>
        <v>0</v>
      </c>
      <c r="CP15" s="138">
        <f>SUMIF('Sunday Races 5-1-22'!$B$11:$B$28,$B15,'Sunday Races 5-1-22'!$CE$11:$CE$28)</f>
        <v>0</v>
      </c>
      <c r="CQ15" s="138">
        <f>SUMIF('Sunday Races 5-1-22'!$B$11:$B$28,$B15,'Sunday Races 5-1-22'!$CH$11:$CH$28)</f>
        <v>0</v>
      </c>
      <c r="CR15" s="138">
        <f>SUMIF('Sunday Races 5-1-22'!$B$11:$B$28,$B15,'Sunday Races 5-1-22'!$CK$11:$CK$28)</f>
        <v>0</v>
      </c>
      <c r="CS15" s="138">
        <f>SUMIF('Long Distance Race 5-7-22'!$B$11:$B$27,$B15,'Long Distance Race 5-7-22'!$BY$11:$BY$27)</f>
        <v>0</v>
      </c>
      <c r="CT15" s="138">
        <f>SUMIF('Long Distance Race 5-7-22'!$B$11:$B$27,$B15,'Long Distance Race 5-7-22'!$CB$11:$CB$27)</f>
        <v>0</v>
      </c>
      <c r="CU15" s="138">
        <f>SUMIF('Long Distance Race 5-7-22'!$B$11:$B$27,$B15,'Long Distance Race 5-7-22'!$CE$11:$CE$27)</f>
        <v>0</v>
      </c>
      <c r="CV15" s="138">
        <f>SUMIF('Long Distance Race 5-7-22'!$B$11:$B$27,$B15,'Long Distance Race 5-7-22'!$CH$11:$CH$27)</f>
        <v>0</v>
      </c>
      <c r="CW15" s="138">
        <f>SUMIF('Long Distance Race 5-7-22'!$B$11:$B$27,$B15,'Long Distance Race 5-7-22'!$CK$11:$CK$27)</f>
        <v>0</v>
      </c>
      <c r="CX15" s="138">
        <f>SUMIF('Memorial Day Regatta 5-28-22 Op'!$B$11:$B$27,$B15,'Memorial Day Regatta 5-28-22 Op'!$BY$11:$BY$27)</f>
        <v>0</v>
      </c>
      <c r="CY15" s="138">
        <f>SUMIF('Memorial Day Regatta 5-28-22 Op'!$B$11:$B$27,$B15,'Memorial Day Regatta 5-28-22 Op'!$CB$11:$CB$27)</f>
        <v>0</v>
      </c>
      <c r="CZ15" s="138">
        <f>SUMIF('Memorial Day Regatta 5-28-22 Op'!$B$11:$B$27,$B15,'Memorial Day Regatta 5-28-22 Op'!$CE$11:$CE$27)</f>
        <v>0</v>
      </c>
      <c r="DA15" s="138">
        <f>SUMIF('Memorial Day Regatta 5-28-22 Op'!$B$11:$B$27,$B15,'Memorial Day Regatta 5-28-22 Op'!$CH$11:$CH$27)</f>
        <v>0</v>
      </c>
      <c r="DB15" s="138">
        <f>SUMIF('Memorial Day Regatta 5-28-22 Op'!$B$11:$B$27,$B15,'Memorial Day Regatta 5-28-22 Op'!$CK$11:$CK$27)</f>
        <v>0</v>
      </c>
      <c r="DC15" s="138">
        <f>SUMIF('Sunday Races 6-5-22'!$B$11:$B$28,$B15,'Sunday Races 6-5-22'!$BY$11:$BY$28)</f>
        <v>0</v>
      </c>
      <c r="DD15" s="138">
        <f>SUMIF('Sunday Races 6-5-22'!$B$11:$B$28,$B15,'Sunday Races 6-5-22'!$CB$11:$CB$28)</f>
        <v>0</v>
      </c>
      <c r="DE15" s="138">
        <f>SUMIF('Sunday Races 6-5-22'!$B$11:$B$28,$B15,'Sunday Races 6-5-22'!$CE$11:$CE$28)</f>
        <v>0</v>
      </c>
      <c r="DF15" s="138">
        <f>SUMIF('Sunday Races 6-5-22'!$B$11:$B$28,$B15,'Sunday Races 6-5-22'!$CH$11:$CH$28)</f>
        <v>0</v>
      </c>
      <c r="DG15" s="138">
        <f>SUMIF('Sunday Races 6-5-22'!$B$11:$B$28,$B15,'Sunday Races 6-5-22'!$CK$11:$CK$28)</f>
        <v>0</v>
      </c>
      <c r="DH15" s="138">
        <f>SUMIF('Sunday Races 6-12-22'!$B$11:$B$24,$B15,'Sunday Races 6-12-22'!$BY$11:$BY$24)</f>
        <v>0</v>
      </c>
      <c r="DI15" s="138">
        <f>SUMIF('Sunday Races 6-12-22'!$B$11:$B$24,$B15,'Sunday Races 6-12-22'!$CB$11:$CB$24)</f>
        <v>0</v>
      </c>
      <c r="DJ15" s="138">
        <f>SUMIF('Sunday Races 6-12-22'!$B$11:$B$24,$B15,'Sunday Races 6-12-22'!$CE$11:$CE$24)</f>
        <v>0</v>
      </c>
      <c r="DK15" s="138">
        <f>SUMIF('Sunday Races 6-12-22'!$B$11:$B$24,$B15,'Sunday Races 6-12-22'!$CH$11:$CH$24)</f>
        <v>0</v>
      </c>
      <c r="DL15" s="138">
        <f>SUMIF('Sunday Races 6-12-22'!$B$11:$B$24,$B15,'Sunday Races 6-12-22'!$CK$11:$CK$24)</f>
        <v>0</v>
      </c>
      <c r="DM15" s="138">
        <f>SUMIF('Saturday Races 6-18-22'!$B$11:$B$24,$B15,'Saturday Races 6-18-22'!$BY$11:$BY$24)</f>
        <v>0</v>
      </c>
      <c r="DN15" s="138">
        <f>SUMIF('Saturday Races 6-18-22'!$B$11:$B$24,$B15,'Saturday Races 6-18-22'!$CB$11:$CB$24)</f>
        <v>0</v>
      </c>
      <c r="DO15" s="138">
        <f>SUMIF('Saturday Races 6-18-22'!$B$11:$B$24,$B15,'Saturday Races 6-18-22'!$CE$11:$CE$24)</f>
        <v>0</v>
      </c>
      <c r="DP15" s="138">
        <f>SUMIF('Saturday Races 6-18-22'!$B$11:$B$24,$B15,'Saturday Races 6-18-22'!$CH$11:$CH$24)</f>
        <v>0</v>
      </c>
      <c r="DQ15" s="138">
        <f>SUMIF('Saturday Races 6-18-22'!$B$11:$B$24,$B15,'Saturday Races 6-18-22'!$CK$11:$CK$24)</f>
        <v>0</v>
      </c>
      <c r="DR15" s="138">
        <f>SUMIF('Caldwell Cup 6-25-22 FS'!$B$11:$B$25,$B15,'Caldwell Cup 6-25-22 FS'!$BY$11:$BY$25)</f>
        <v>0</v>
      </c>
      <c r="DS15" s="138">
        <f>SUMIF('Caldwell Cup 6-25-22 FS'!$B$11:$B$25,$B15,'Caldwell Cup 6-25-22 FS'!$CB$11:$CB$25)</f>
        <v>0</v>
      </c>
      <c r="DT15" s="138">
        <f>SUMIF('Caldwell Cup 6-25-22 FS'!$B$11:$B$25,$B15,'Caldwell Cup 6-25-22 FS'!$CE$11:$CE$25)</f>
        <v>0</v>
      </c>
      <c r="DU15" s="138">
        <f>SUMIF('Caldwell Cup 6-25-22 FS'!$B$11:$B$25,$B15,'Caldwell Cup 6-25-22 FS'!$CH$11:$CH$25)</f>
        <v>0</v>
      </c>
      <c r="DV15" s="138">
        <f>SUMIF('Caldwell Cup 6-25-22 FS'!$B$11:$B$25,$B15,'Caldwell Cup 6-25-22 FS'!$CK$11:$CK$25)</f>
        <v>0</v>
      </c>
      <c r="DW15" s="138">
        <f>SUMIF('Caldwell Cup 6-25-22 TH'!$B$11:$B$24,$B15,'Caldwell Cup 6-25-22 TH'!$BY$11:$BY$24)</f>
        <v>0</v>
      </c>
      <c r="DX15" s="138">
        <f>SUMIF('Caldwell Cup 6-25-22 TH'!$B$11:$B$24,$B15,'Caldwell Cup 6-25-22 TH'!$CB$11:$CB$24)</f>
        <v>0</v>
      </c>
      <c r="DY15" s="138">
        <f>SUMIF('Caldwell Cup 6-25-22 TH'!$B$11:$B$24,$B15,'Caldwell Cup 6-25-22 TH'!$CE$11:$CE$24)</f>
        <v>0</v>
      </c>
      <c r="DZ15" s="138">
        <f>SUMIF('Caldwell Cup 6-25-22 TH'!$B$11:$B$24,$B15,'Caldwell Cup 6-25-22 TH'!$CH$11:$CH$24)</f>
        <v>0</v>
      </c>
      <c r="EA15" s="138">
        <f>SUMIF('Caldwell Cup 6-25-22 TH'!$B$11:$B$24,$B15,'Caldwell Cup 6-25-22 TH'!$CK$11:$CK$24)</f>
        <v>0</v>
      </c>
      <c r="EB15" s="138">
        <f>SUMIF('Sunday Races 7-3-22'!$B$11:$B$25,$B15,'Sunday Races 7-3-22'!$BY$11:$BY$25)</f>
        <v>0</v>
      </c>
      <c r="EC15" s="138">
        <f>SUMIF('Sunday Races 7-3-22'!$B$11:$B$25,$B15,'Sunday Races 7-3-22'!$CB$11:$CB$25)</f>
        <v>0</v>
      </c>
      <c r="ED15" s="138">
        <f>SUMIF('Sunday Races 7-3-22'!$B$11:$B$25,$B15,'Sunday Races 7-3-22'!$CE$11:$CE$25)</f>
        <v>0</v>
      </c>
      <c r="EE15" s="138">
        <f>SUMIF('Sunday Races 7-3-22'!$B$11:$B$25,$B15,'Sunday Races 7-3-22'!$CH$11:$CH$25)</f>
        <v>0</v>
      </c>
      <c r="EF15" s="138">
        <f>SUMIF('Sunday Races 7-3-22'!$B$11:$B$25,$B15,'Sunday Races 7-3-22'!$CK$11:$CK$25)</f>
        <v>0</v>
      </c>
      <c r="EG15" s="138">
        <f>SUMIF('Sunday Races 7-31-22'!$B$11:$B$25,$B15,'Sunday Races 7-31-22'!$BY$11:$BY$25)</f>
        <v>9</v>
      </c>
      <c r="EH15" s="138">
        <f>SUMIF('Sunday Races 7-31-22'!$B$11:$B$25,$B15,'Sunday Races 7-31-22'!$CB$11:$CB$25)</f>
        <v>9</v>
      </c>
      <c r="EI15" s="138">
        <f>SUMIF('Sunday Races 7-31-22'!$B$11:$B$25,$B15,'Sunday Races 7-31-22'!$CE$11:$CE$25)</f>
        <v>9</v>
      </c>
      <c r="EJ15" s="138">
        <f>SUMIF('Sunday Races 7-31-22'!$B$11:$B$25,$B15,'Sunday Races 7-31-22'!$CH$11:$CH$25)</f>
        <v>0</v>
      </c>
      <c r="EK15" s="138">
        <f>SUMIF('Sunday Races 7-31-22'!$B$11:$B$25,$B15,'Sunday Races 7-31-22'!$CK$11:$CK$25)</f>
        <v>0</v>
      </c>
      <c r="EL15" s="138">
        <f>SUMIF('Sunday Races 8-14-22'!$B$11:$B$25,$B15,'Sunday Races 8-14-22'!$BY$11:$BY$25)</f>
        <v>0</v>
      </c>
      <c r="EM15" s="138">
        <f>SUMIF('Sunday Races 8-14-22'!$B$11:$B$25,$B15,'Sunday Races 8-14-22'!$CB$11:$CB$25)</f>
        <v>0</v>
      </c>
      <c r="EN15" s="138">
        <f>SUMIF('Sunday Races 8-14-22'!$B$11:$B$25,$B15,'Sunday Races 8-14-22'!$CE$11:$CE$25)</f>
        <v>0</v>
      </c>
      <c r="EO15" s="138">
        <f>SUMIF('Sunday Races 8-14-22'!$B$11:$B$25,$B15,'Sunday Races 8-14-22'!$CH$11:$CH$25)</f>
        <v>0</v>
      </c>
      <c r="EP15" s="138">
        <f>SUMIF('Sunday Races 8-14-22'!$B$11:$B$25,$B15,'Sunday Races 8-14-22'!$CK$11:$CK$25)</f>
        <v>0</v>
      </c>
      <c r="EQ15" s="138">
        <f>SUMIF('Saturday Races 8-20-22'!$B$11:$B$25,$B15,'Saturday Races 8-20-22'!$BY$11:$BY$25)</f>
        <v>0</v>
      </c>
      <c r="ER15" s="138">
        <f>SUMIF('Saturday Races 8-20-22'!$B$11:$B$25,$B15,'Saturday Races 8-20-22'!$CB$11:$CB$25)</f>
        <v>0</v>
      </c>
      <c r="ES15" s="138">
        <f>SUMIF('Saturday Races 8-20-22'!$B$11:$B$25,$B15,'Saturday Races 8-20-22'!$CE$11:$CE$25)</f>
        <v>0</v>
      </c>
      <c r="ET15" s="138">
        <f>SUMIF('Saturday Races 8-20-22'!$B$11:$B$25,$B15,'Saturday Races 8-20-22'!$CH$11:$CH$25)</f>
        <v>0</v>
      </c>
      <c r="EU15" s="138">
        <f>SUMIF('Saturday Races 8-20-22'!$B$11:$B$25,$B15,'Saturday Races 8-20-22'!$CK$11:$CK$25)</f>
        <v>0</v>
      </c>
      <c r="EV15" s="138">
        <f>SUMIF('Labor Day Regatta 9-3-22 FS'!$B$11:$B$30,$B15,'Labor Day Regatta 9-3-22 FS'!$BY$11:$BY$30)</f>
        <v>0</v>
      </c>
      <c r="EW15" s="138">
        <f>SUMIF('Labor Day Regatta 9-3-22 FS'!$B$11:$B$30,$B15,'Labor Day Regatta 9-3-22 FS'!$CB$11:$CB$30)</f>
        <v>0</v>
      </c>
      <c r="EX15" s="138">
        <f>SUMIF('Labor Day Regatta 9-3-22 FS'!$B$11:$B$30,$B15,'Labor Day Regatta 9-3-22 FS'!$CE$11:$CE$30)</f>
        <v>0</v>
      </c>
      <c r="EY15" s="138">
        <f>SUMIF('Labor Day Regatta 9-3-22 FS'!$B$11:$B$30,$B15,'Labor Day Regatta 9-3-22 FS'!$CH$11:$CH$30)</f>
        <v>0</v>
      </c>
      <c r="EZ15" s="138">
        <f>SUMIF('Labor Day Regatta 9-3-22 FS'!$B$11:$B$30,$B15,'Labor Day Regatta 9-3-22 FS'!$CK$11:$CK$30)</f>
        <v>0</v>
      </c>
      <c r="FA15" s="138">
        <f>SUMIF('Sunday Races 9-11-22'!$B$11:$B$20,$B15,'Sunday Races 9-11-22'!$BY$11:$BY$20)</f>
        <v>0</v>
      </c>
      <c r="FB15" s="138">
        <f>SUMIF('Sunday Races 9-11-22'!$B$11:$B$20,$B15,'Sunday Races 9-11-22'!$CB$11:$CB$20)</f>
        <v>0</v>
      </c>
      <c r="FC15" s="138">
        <f>SUMIF('Sunday Races 9-11-22'!$B$11:$B$20,$B15,'Sunday Races 9-11-22'!$CE$11:$CE$20)</f>
        <v>0</v>
      </c>
      <c r="FD15" s="138">
        <f>SUMIF('Sunday Races 9-11-22'!$B$11:$B$20,$B15,'Sunday Races 9-11-22'!$CH$11:$CH$20)</f>
        <v>0</v>
      </c>
      <c r="FE15" s="138">
        <f>SUMIF('Sunday Races 9-11-22'!$B$11:$B$20,$B15,'Sunday Races 9-11-22'!$CK$11:$CK$20)</f>
        <v>0</v>
      </c>
      <c r="FF15" s="138">
        <f>SUMIF('2022-09-17 Leukemia Cup FS'!$B$11:$B$26,$B15,'2022-09-17 Leukemia Cup FS'!$BY$11:$BY$26)</f>
        <v>0</v>
      </c>
      <c r="FG15" s="138">
        <f>SUMIF('2022-09-17 Leukemia Cup FS'!$B$11:$B$26,$B15,'2022-09-17 Leukemia Cup FS'!$CB$11:$CB$26)</f>
        <v>0</v>
      </c>
      <c r="FH15" s="138">
        <f>SUMIF('2022-09-17 Leukemia Cup FS'!$B$11:$B$26,$B15,'2022-09-17 Leukemia Cup FS'!$CE$11:$CE$26)</f>
        <v>0</v>
      </c>
      <c r="FI15" s="138">
        <f>SUMIF('2022-09-17 Leukemia Cup FS'!$B$11:$B$26,$B15,'2022-09-17 Leukemia Cup FS'!$CH$11:$CH$26)</f>
        <v>0</v>
      </c>
      <c r="FJ15" s="138">
        <f>SUMIF('2022-09-17 Leukemia Cup FS'!$B$11:$B$26,$B15,'2022-09-17 Leukemia Cup FS'!$CK$11:$CK$26)</f>
        <v>0</v>
      </c>
      <c r="FK15" s="138">
        <f>SUMIF('Smith-Berry LDR 9-24-22'!$B$11:$B$30,$B15,'Smith-Berry LDR 9-24-22'!$BY$11:$BY$30)</f>
        <v>0</v>
      </c>
      <c r="FL15" s="138">
        <f>SUMIF('Smith-Berry LDR 9-24-22'!$B$11:$B$30,$B15,'Smith-Berry LDR 9-24-22'!$CB$11:$CB$30)</f>
        <v>0</v>
      </c>
      <c r="FM15" s="138">
        <f>SUMIF('Smith-Berry LDR 9-24-22'!$B$11:$B$30,$B15,'Smith-Berry LDR 9-24-22'!$CE$11:$CE$30)</f>
        <v>0</v>
      </c>
      <c r="FN15" s="138">
        <f>SUMIF('Smith-Berry LDR 9-24-22'!$B$11:$B$30,$B15,'Smith-Berry LDR 9-24-22'!$CH$11:$CH$30)</f>
        <v>0</v>
      </c>
      <c r="FO15" s="138">
        <f>SUMIF('Smith-Berry LDR 9-24-22'!$B$11:$B$30,$B15,'Smith-Berry LDR 9-24-22'!$CK$11:$CK$30)</f>
        <v>0</v>
      </c>
      <c r="FP15" s="138">
        <f>SUMIF('Great Scot 10-1-22 Cham'!$B$11:$B$28,$B15,'Great Scot 10-1-22 Cham'!$BY$11:$BY$28)</f>
        <v>12</v>
      </c>
      <c r="FQ15" s="138">
        <f>SUMIF('Great Scot 10-1-22 Cham'!$B$11:$B$28,$B15,'Great Scot 10-1-22 Cham'!$CB$11:$CB$28)</f>
        <v>6</v>
      </c>
      <c r="FR15" s="138">
        <f>SUMIF('Great Scot 10-1-22 Cham'!$B$11:$B$28,$B15,'Great Scot 10-1-22 Cham'!$CE$11:$CE$28)</f>
        <v>14</v>
      </c>
      <c r="FS15" s="138">
        <f>SUMIF('Great Scot 10-1-22 Cham'!$B$11:$B$28,$B15,'Great Scot 10-1-22 Cham'!$CH$11:$CH$28)</f>
        <v>11</v>
      </c>
      <c r="FT15" s="138">
        <f>SUMIF('Great Scot 10-1-22 Cham'!$B$11:$B$28,$B15,'Great Scot 10-1-22 Cham'!$CK$11:$CK$28)</f>
        <v>11</v>
      </c>
      <c r="FU15" s="138">
        <f>SUMIF('Great Scot 10-1-22 Chal'!$B$11:$B$28,$B15,'Great Scot 10-1-22 Chal'!$BY$11:$BY$28)</f>
        <v>0</v>
      </c>
      <c r="FV15" s="138">
        <f>SUMIF('Great Scot 10-1-22 Chal'!$B$11:$B$28,$B15,'Great Scot 10-1-22 Chal'!$CB$11:$CB$28)</f>
        <v>0</v>
      </c>
      <c r="FW15" s="138">
        <f>SUMIF('Great Scot 10-1-22 Chal'!$B$11:$B$28,$B15,'Great Scot 10-1-22 Chal'!$CE$11:$CE$28)</f>
        <v>0</v>
      </c>
      <c r="FX15" s="138">
        <f>SUMIF('Great Scot 10-1-22 Chal'!$B$11:$B$28,$B15,'Great Scot 10-1-22 Chal'!$CH$11:$CH$28)</f>
        <v>0</v>
      </c>
      <c r="FY15" s="138">
        <f>SUMIF('Great Scot 10-1-22 Chal'!$B$11:$B$28,$B15,'Great Scot 10-1-22 Chal'!$CK$11:$CK$28)</f>
        <v>0</v>
      </c>
      <c r="FZ15" s="138">
        <f>SUMIF('Sunday Races 10-9-22'!$B$11:$B$21,$B15,'Sunday Races 10-9-22'!$BY$11:$BY$21)</f>
        <v>0</v>
      </c>
      <c r="GA15" s="138">
        <f>SUMIF('Sunday Races 10-9-22'!$B$11:$B$21,$B15,'Sunday Races 10-9-22'!$CB$11:$CB$21)</f>
        <v>0</v>
      </c>
      <c r="GB15" s="138">
        <f>SUMIF('Sunday Races 10-9-22'!$B$11:$B$21,$B15,'Sunday Races 10-9-22'!$CE$11:$CE$21)</f>
        <v>0</v>
      </c>
      <c r="GC15" s="138">
        <f>SUMIF('Sunday Races 10-9-22'!$B$11:$B$21,$B15,'Sunday Races 10-9-22'!$CH$11:$CH$21)</f>
        <v>0</v>
      </c>
      <c r="GD15" s="138">
        <f>SUMIF('Sunday Races 10-9-22'!$B$11:$B$21,$B15,'Sunday Races 10-9-22'!$CK$11:$CK$21)</f>
        <v>0</v>
      </c>
      <c r="GE15" s="138">
        <f>SUMIF('Sunday Races 10-23-22'!$B$11:$B$22,$B15,'Sunday Races 10-23-22'!$BY$11:$BY$22)</f>
        <v>0</v>
      </c>
      <c r="GF15" s="138">
        <f>SUMIF('Sunday Races 10-23-22'!$B$11:$B$22,$B15,'Sunday Races 10-23-22'!$CB$11:$CB$22)</f>
        <v>0</v>
      </c>
      <c r="GG15" s="138">
        <f>SUMIF('Sunday Races 10-23-22'!$B$11:$B$22,$B15,'Sunday Races 10-23-22'!$CE$11:$CE$22)</f>
        <v>0</v>
      </c>
      <c r="GH15" s="138">
        <f>SUMIF('Sunday Races 10-23-22'!$B$11:$B$22,$B15,'Sunday Races 10-23-22'!$CH$11:$CH$22)</f>
        <v>0</v>
      </c>
      <c r="GI15" s="138">
        <f>SUMIF('Sunday Races 10-23-22'!$B$11:$B$22,$B15,'Sunday Races 10-23-22'!$CK$11:$CK$22)</f>
        <v>0</v>
      </c>
      <c r="GJ15" s="138">
        <f>SUMIF('One Day Regatta 10-29-22 FS'!$B$11:$B$19,$B15,'One Day Regatta 10-29-22 FS'!$BY$11:$BY$19)</f>
        <v>0</v>
      </c>
      <c r="GK15" s="138">
        <f>SUMIF('One Day Regatta 10-29-22 FS'!$B$11:$B$19,$B15,'One Day Regatta 10-29-22 FS'!$CB$11:$CB$19)</f>
        <v>0</v>
      </c>
      <c r="GL15" s="138">
        <f>SUMIF('One Day Regatta 10-29-22 FS'!$B$11:$B$19,$B15,'One Day Regatta 10-29-22 FS'!$CE$11:$CE$19)</f>
        <v>0</v>
      </c>
      <c r="GM15" s="138">
        <f>SUMIF('One Day Regatta 10-29-22 FS'!$B$11:$B$19,$B15,'One Day Regatta 10-29-22 FS'!$CH$11:$CH$19)</f>
        <v>0</v>
      </c>
      <c r="GN15" s="138">
        <f>SUMIF('One Day Regatta 10-29-22 FS'!$B$11:$B$19,$B15,'One Day Regatta 10-29-22 FS'!$CK$11:$CK$19)</f>
        <v>0</v>
      </c>
      <c r="GO15" s="139"/>
      <c r="GP15" s="140"/>
      <c r="GQ15" s="141">
        <f t="shared" si="18"/>
        <v>14</v>
      </c>
      <c r="GR15" s="141">
        <f t="shared" si="18"/>
        <v>12</v>
      </c>
      <c r="GS15" s="141">
        <f t="shared" si="18"/>
        <v>11</v>
      </c>
      <c r="GT15" s="141">
        <f t="shared" si="18"/>
        <v>11</v>
      </c>
      <c r="GU15" s="141">
        <f t="shared" si="18"/>
        <v>9</v>
      </c>
      <c r="GV15" s="141">
        <f t="shared" si="18"/>
        <v>9</v>
      </c>
      <c r="GW15" s="141">
        <f t="shared" si="18"/>
        <v>9</v>
      </c>
      <c r="GX15" s="141">
        <f t="shared" si="18"/>
        <v>6</v>
      </c>
      <c r="GY15" s="141">
        <f t="shared" si="18"/>
        <v>0</v>
      </c>
      <c r="GZ15" s="141">
        <f t="shared" si="18"/>
        <v>0</v>
      </c>
      <c r="HA15" s="141">
        <f t="shared" si="19"/>
        <v>0</v>
      </c>
      <c r="HB15" s="141">
        <f t="shared" si="19"/>
        <v>0</v>
      </c>
      <c r="HC15" s="141">
        <f t="shared" si="19"/>
        <v>0</v>
      </c>
      <c r="HD15" s="141">
        <f t="shared" si="19"/>
        <v>0</v>
      </c>
      <c r="HE15" s="141">
        <f t="shared" si="19"/>
        <v>0</v>
      </c>
      <c r="HF15" s="141">
        <f t="shared" si="19"/>
        <v>0</v>
      </c>
      <c r="HG15" s="141">
        <f t="shared" si="19"/>
        <v>0</v>
      </c>
      <c r="HH15" s="141">
        <f t="shared" si="19"/>
        <v>0</v>
      </c>
      <c r="HI15" s="141">
        <f t="shared" si="19"/>
        <v>0</v>
      </c>
      <c r="HJ15" s="141">
        <f t="shared" si="19"/>
        <v>0</v>
      </c>
      <c r="HK15" s="141">
        <f t="shared" si="20"/>
        <v>0</v>
      </c>
      <c r="HL15" s="141">
        <f t="shared" si="20"/>
        <v>0</v>
      </c>
      <c r="HM15" s="141">
        <f t="shared" si="20"/>
        <v>0</v>
      </c>
      <c r="HN15" s="141">
        <f t="shared" si="20"/>
        <v>0</v>
      </c>
      <c r="HO15" s="141">
        <f t="shared" si="20"/>
        <v>0</v>
      </c>
      <c r="HP15" s="141">
        <f t="shared" si="20"/>
        <v>0</v>
      </c>
      <c r="HQ15" s="141">
        <f t="shared" si="20"/>
        <v>0</v>
      </c>
      <c r="HR15" s="141">
        <f t="shared" si="20"/>
        <v>0</v>
      </c>
      <c r="HS15" s="141">
        <f t="shared" si="20"/>
        <v>0</v>
      </c>
      <c r="HT15" s="141">
        <f t="shared" si="20"/>
        <v>0</v>
      </c>
      <c r="HU15" s="141">
        <f t="shared" si="21"/>
        <v>0</v>
      </c>
      <c r="HV15" s="141">
        <f t="shared" si="21"/>
        <v>0</v>
      </c>
      <c r="HW15" s="141">
        <f t="shared" si="21"/>
        <v>0</v>
      </c>
      <c r="HX15" s="141">
        <f t="shared" si="21"/>
        <v>0</v>
      </c>
      <c r="HY15" s="141">
        <f t="shared" si="21"/>
        <v>0</v>
      </c>
      <c r="HZ15" s="141">
        <f t="shared" si="21"/>
        <v>0</v>
      </c>
      <c r="IA15" s="141">
        <f t="shared" si="21"/>
        <v>0</v>
      </c>
      <c r="IB15" s="141">
        <f t="shared" si="21"/>
        <v>0</v>
      </c>
      <c r="IC15" s="141">
        <f t="shared" si="21"/>
        <v>0</v>
      </c>
      <c r="ID15" s="141">
        <f t="shared" si="21"/>
        <v>0</v>
      </c>
      <c r="IE15" s="141">
        <f t="shared" si="22"/>
        <v>0</v>
      </c>
      <c r="IF15" s="141">
        <f t="shared" si="22"/>
        <v>0</v>
      </c>
      <c r="IG15" s="141">
        <f t="shared" si="22"/>
        <v>0</v>
      </c>
      <c r="IH15" s="141">
        <f t="shared" si="22"/>
        <v>0</v>
      </c>
      <c r="II15" s="141">
        <f t="shared" si="22"/>
        <v>0</v>
      </c>
      <c r="IJ15" s="141">
        <f t="shared" si="22"/>
        <v>0</v>
      </c>
      <c r="IK15" s="141">
        <f t="shared" si="22"/>
        <v>0</v>
      </c>
      <c r="IL15" s="141">
        <f t="shared" si="22"/>
        <v>0</v>
      </c>
      <c r="IM15" s="141">
        <f t="shared" si="22"/>
        <v>0</v>
      </c>
      <c r="IN15" s="141">
        <f t="shared" si="22"/>
        <v>0</v>
      </c>
      <c r="IO15" s="141">
        <f t="shared" si="23"/>
        <v>0</v>
      </c>
      <c r="IP15" s="141">
        <f t="shared" si="23"/>
        <v>0</v>
      </c>
      <c r="IQ15" s="141">
        <f t="shared" si="23"/>
        <v>0</v>
      </c>
      <c r="IR15" s="141">
        <f t="shared" si="23"/>
        <v>0</v>
      </c>
      <c r="IS15" s="141">
        <f t="shared" si="23"/>
        <v>0</v>
      </c>
      <c r="IT15" s="141">
        <f t="shared" si="23"/>
        <v>0</v>
      </c>
      <c r="IU15" s="141">
        <f t="shared" si="23"/>
        <v>0</v>
      </c>
      <c r="IV15" s="141">
        <f t="shared" si="23"/>
        <v>0</v>
      </c>
      <c r="IW15" s="141">
        <f t="shared" si="23"/>
        <v>0</v>
      </c>
      <c r="IX15" s="141">
        <f t="shared" si="23"/>
        <v>0</v>
      </c>
      <c r="IY15" s="141">
        <f t="shared" si="24"/>
        <v>0</v>
      </c>
      <c r="IZ15" s="141">
        <f t="shared" si="24"/>
        <v>0</v>
      </c>
      <c r="JA15" s="141">
        <f t="shared" si="24"/>
        <v>0</v>
      </c>
      <c r="JB15" s="141">
        <f t="shared" si="24"/>
        <v>0</v>
      </c>
      <c r="JC15" s="141">
        <f t="shared" si="24"/>
        <v>0</v>
      </c>
      <c r="JD15" s="141">
        <f t="shared" si="24"/>
        <v>0</v>
      </c>
      <c r="JE15" s="141">
        <f t="shared" si="24"/>
        <v>0</v>
      </c>
      <c r="JF15" s="141">
        <f t="shared" si="24"/>
        <v>0</v>
      </c>
      <c r="JG15" s="141">
        <f t="shared" si="24"/>
        <v>0</v>
      </c>
      <c r="JH15" s="141">
        <f t="shared" si="24"/>
        <v>0</v>
      </c>
      <c r="JI15" s="141">
        <f t="shared" si="24"/>
        <v>0</v>
      </c>
      <c r="JJ15" s="141">
        <f t="shared" si="24"/>
        <v>0</v>
      </c>
      <c r="JK15" s="141">
        <f t="shared" si="24"/>
        <v>0</v>
      </c>
      <c r="JL15" s="141">
        <f t="shared" si="24"/>
        <v>0</v>
      </c>
      <c r="JM15" s="141">
        <f t="shared" si="24"/>
        <v>0</v>
      </c>
    </row>
    <row r="16" spans="1:273" ht="15" customHeight="1" x14ac:dyDescent="0.2">
      <c r="A16" s="134">
        <f t="shared" si="17"/>
        <v>13</v>
      </c>
      <c r="B16" s="142" t="s">
        <v>137</v>
      </c>
      <c r="C16" s="135">
        <f t="shared" si="6"/>
        <v>16</v>
      </c>
      <c r="D16" s="136">
        <f t="shared" si="7"/>
        <v>57</v>
      </c>
      <c r="E16" s="135">
        <f t="shared" si="8"/>
        <v>57</v>
      </c>
      <c r="F16" s="137">
        <f t="shared" si="9"/>
        <v>3.5624999999999997E-2</v>
      </c>
      <c r="G16" s="138">
        <f>SUMIF('Saturday Race 11-06-21'!$B$11:$B$21,$B16,'Saturday Race 11-06-21'!$BY$11:$BY$21)</f>
        <v>4</v>
      </c>
      <c r="H16" s="138">
        <f>SUMIF('Saturday Race 11-06-21'!$B$11:$B$21,$B16,'Saturday Race 11-06-21'!$CB$11:$CB$21)</f>
        <v>4</v>
      </c>
      <c r="I16" s="138">
        <f>SUMIF('Saturday Race 11-06-21'!$B$11:$B$21,$B16,'Saturday Race 11-06-21'!$CE$11:$CE$21)</f>
        <v>6</v>
      </c>
      <c r="J16" s="138">
        <f>SUMIF('Saturday Race 11-06-21'!$B$11:$B$21,$B16,'Saturday Race 11-06-21'!$CH$11:$CH$21)</f>
        <v>2</v>
      </c>
      <c r="K16" s="138">
        <f>SUMIF('Saturday Race 11-06-21'!$B$11:$B$21,$B16,'Saturday Race 11-06-21'!$CK$11:$CK$21)</f>
        <v>5</v>
      </c>
      <c r="L16" s="138">
        <f>SUMIF('Saturday Race 11-20-21'!$B$11:$B$24,$B16,'Saturday Race 11-20-21'!$BY$11:$BY$24)</f>
        <v>0</v>
      </c>
      <c r="M16" s="138">
        <f>SUMIF('Saturday Race 11-20-21'!$B$11:$B$24,$B16,'Saturday Race 11-20-21'!$CB$11:$CB$24)</f>
        <v>0</v>
      </c>
      <c r="N16" s="138">
        <f>SUMIF('Saturday Race 11-20-21'!$B$11:$B$24,$B16,'Saturday Race 11-20-21'!$CE$11:$CE$24)</f>
        <v>0</v>
      </c>
      <c r="O16" s="138">
        <f>SUMIF('Saturday Race 11-20-21'!$B$11:$B$24,$B16,'Saturday Race 11-20-21'!$CH$11:$CH$24)</f>
        <v>0</v>
      </c>
      <c r="P16" s="138">
        <f>SUMIF('Saturday Race 11-20-21'!$B$11:$B$24,$B16,'Saturday Race 11-20-21'!$CK$11:$CK$24)</f>
        <v>0</v>
      </c>
      <c r="Q16" s="138">
        <f>SUMIF('One Day 12-04-21 Scots'!$B$11:$B$25,$B16,'One Day 12-04-21 Scots'!$BY$11:$BY$25)</f>
        <v>0</v>
      </c>
      <c r="R16" s="138">
        <f>SUMIF('One Day 12-04-21 Scots'!$B$11:$B$25,$B16,'One Day 12-04-21 Scots'!$CB$11:$CB$25)</f>
        <v>0</v>
      </c>
      <c r="S16" s="138">
        <f>SUMIF('One Day 12-04-21 Scots'!$B$11:$B$25,$B16,'One Day 12-04-21 Scots'!$CE$11:$CE$25)</f>
        <v>0</v>
      </c>
      <c r="T16" s="138">
        <f>SUMIF('One Day 12-04-21 Scots'!$B$11:$B$25,$B16,'One Day 12-04-21 Scots'!$CH$11:$CH$25)</f>
        <v>0</v>
      </c>
      <c r="U16" s="138">
        <f>SUMIF('One Day 12-04-21 Scots'!$B$11:$B$25,$B16,'One Day 12-04-21 Scots'!$CK$11:$CK$25)</f>
        <v>0</v>
      </c>
      <c r="V16" s="138">
        <f>SUMIF('One Day 12-04-21 Thistles'!$B$11:$B$25,$B16,'One Day 12-04-21 Thistles'!$BY$11:$BY$25)</f>
        <v>0</v>
      </c>
      <c r="W16" s="138">
        <f>SUMIF('One Day 12-04-21 Thistles'!$B$11:$B$25,$B16,'One Day 12-04-21 Thistles'!$CB$11:$CB$25)</f>
        <v>0</v>
      </c>
      <c r="X16" s="138">
        <f>SUMIF('One Day 12-04-21 Thistles'!$B$11:$B$25,$B16,'One Day 12-04-21 Thistles'!$CE$11:$CE$25)</f>
        <v>0</v>
      </c>
      <c r="Y16" s="138">
        <f>SUMIF('One Day 12-04-21 Thistles'!$B$11:$B$25,$B16,'One Day 12-04-21 Thistles'!$CH$11:$CH$25)</f>
        <v>0</v>
      </c>
      <c r="Z16" s="138">
        <f>SUMIF('One Day 12-04-21 Thistles'!$B$11:$B$25,$B16,'One Day 12-04-21 Thistles'!$CK$11:$CK$25)</f>
        <v>0</v>
      </c>
      <c r="AA16" s="138">
        <f>SUMIF('Saturday Race 1-08-22'!$B$11:$B$20,$B16,'Saturday Race 1-08-22'!$BY$11:$BY$20)</f>
        <v>0</v>
      </c>
      <c r="AB16" s="138">
        <f>SUMIF('Saturday Race 1-08-22'!$B$11:$B$20,$B16,'Saturday Race 1-08-22'!$CB$11:$CB$20)</f>
        <v>0</v>
      </c>
      <c r="AC16" s="138">
        <f>SUMIF('Saturday Race 1-08-22'!$B$11:$B$20,$B16,'Saturday Race 1-08-22'!$CE$11:$CE$20)</f>
        <v>0</v>
      </c>
      <c r="AD16" s="138">
        <f>SUMIF('Saturday Race 1-08-22'!$B$11:$B$20,$B16,'Saturday Race 1-08-22'!$CH$11:$CH$20)</f>
        <v>0</v>
      </c>
      <c r="AE16" s="138">
        <f>SUMIF('Saturday Race 1-08-22'!$B$11:$B$20,$B16,'Saturday Race 1-08-22'!$CK$11:$CK$20)</f>
        <v>0</v>
      </c>
      <c r="AF16" s="138">
        <f>SUMIF('Saturday Race 1-22-22'!$B$11:$B$20,$B16,'Saturday Race 1-22-22'!$BY$11:$BY$20)</f>
        <v>0</v>
      </c>
      <c r="AG16" s="138">
        <f>SUMIF('Saturday Race 1-22-22'!$B$11:$B$20,$B16,'Saturday Race 1-22-22'!$CB$11:$CB$20)</f>
        <v>0</v>
      </c>
      <c r="AH16" s="138">
        <f>SUMIF('Saturday Race 1-22-22'!$B$11:$B$20,$B16,'Saturday Race 1-22-22'!$CE$11:$CE$20)</f>
        <v>0</v>
      </c>
      <c r="AI16" s="138">
        <f>SUMIF('Saturday Race 1-22-22'!$B$11:$B$20,$B16,'Saturday Race 1-22-22'!$CH$11:$CH$20)</f>
        <v>0</v>
      </c>
      <c r="AJ16" s="138">
        <f>SUMIF('Saturday Race 1-22-22'!$B$11:$B$20,$B16,'Saturday Race 1-22-22'!$CK$11:$CK$20)</f>
        <v>0</v>
      </c>
      <c r="AK16" s="138">
        <f>SUMIF('Sunday Race 2-6-22'!$B$11:$B$20,$B16,'Sunday Race 2-6-22'!$BY$11:$BY$20)</f>
        <v>0</v>
      </c>
      <c r="AL16" s="138">
        <f>SUMIF('Sunday Race 2-6-22'!$B$11:$B$20,$B16,'Sunday Race 2-6-22'!$CB$11:$CB$20)</f>
        <v>0</v>
      </c>
      <c r="AM16" s="138">
        <f>SUMIF('Sunday Race 2-6-22'!$B$11:$B$20,$B16,'Sunday Race 2-6-22'!$CE$11:$CE$20)</f>
        <v>0</v>
      </c>
      <c r="AN16" s="138">
        <f>SUMIF('Sunday Race 2-6-22'!$B$11:$B$20,$B16,'Sunday Race 2-6-22'!$CH$11:$CH$20)</f>
        <v>0</v>
      </c>
      <c r="AO16" s="138">
        <f>SUMIF('Sunday Race 2-6-22'!$B$11:$B$20,$B16,'Sunday Race 2-6-22'!$CK$11:$CK$20)</f>
        <v>0</v>
      </c>
      <c r="AP16" s="138">
        <f>SUMIF('Chili One Day 2-12-22 Scots'!$B$11:$B$25,$B16,'Chili One Day 2-12-22 Scots'!$BY$11:$BY$25)</f>
        <v>0</v>
      </c>
      <c r="AQ16" s="138">
        <f>SUMIF('Chili One Day 2-12-22 Scots'!$B$11:$B$25,$B16,'Chili One Day 2-12-22 Scots'!$CB$11:$CB$25)</f>
        <v>0</v>
      </c>
      <c r="AR16" s="138">
        <f>SUMIF('Chili One Day 2-12-22 Scots'!$B$11:$B$25,$B16,'Chili One Day 2-12-22 Scots'!$CE$11:$CE$25)</f>
        <v>0</v>
      </c>
      <c r="AS16" s="138">
        <f>SUMIF('Chili One Day 2-12-22 Scots'!$B$11:$B$25,$B16,'Chili One Day 2-12-22 Scots'!$CH$11:$CH$25)</f>
        <v>0</v>
      </c>
      <c r="AT16" s="138">
        <f>SUMIF('Chili One Day 2-12-22 Scots'!$B$11:$B$25,$B16,'Chili One Day 2-12-22 Scots'!$CK$11:$CK$25)</f>
        <v>0</v>
      </c>
      <c r="AU16" s="138">
        <f>SUMIF('Chili One Day 2-12-22 Thistles'!$B$11:$B$25,$B16,'Chili One Day 2-12-22 Thistles'!$BY$11:$BY$25)</f>
        <v>0</v>
      </c>
      <c r="AV16" s="138">
        <f>SUMIF('Chili One Day 2-12-22 Thistles'!$B$11:$B$25,$B16,'Chili One Day 2-12-22 Thistles'!$CB$11:$CB$25)</f>
        <v>0</v>
      </c>
      <c r="AW16" s="138">
        <f>SUMIF('Chili One Day 2-12-22 Thistles'!$B$11:$B$25,$B16,'Chili One Day 2-12-22 Thistles'!$CE$11:$CE$25)</f>
        <v>0</v>
      </c>
      <c r="AX16" s="138">
        <f>SUMIF('Chili One Day 2-12-22 Thistles'!$B$11:$B$25,$B16,'Chili One Day 2-12-22 Thistles'!$CH$11:$CH$25)</f>
        <v>0</v>
      </c>
      <c r="AY16" s="138">
        <f>SUMIF('Chili One Day 2-12-22 Thistles'!$B$11:$B$25,$B16,'Chili One Day 2-12-22 Thistles'!$CK$11:$CK$25)</f>
        <v>0</v>
      </c>
      <c r="AZ16" s="138">
        <f>SUMIF('Sunday Race 2-20-22'!$B$11:$B$26,$B16,'Sunday Race 2-20-22'!$BY$11:$BY$26)</f>
        <v>0</v>
      </c>
      <c r="BA16" s="138">
        <f>SUMIF('Sunday Race 2-20-22'!$B$11:$B$26,$B16,'Sunday Race 2-20-22'!$CB$11:$CB$26)</f>
        <v>0</v>
      </c>
      <c r="BB16" s="138">
        <f>SUMIF('Sunday Race 2-20-22'!$B$11:$B$26,$B16,'Sunday Race 2-20-22'!$CE$11:$CE$26)</f>
        <v>0</v>
      </c>
      <c r="BC16" s="138">
        <f>SUMIF('Sunday Race 2-20-22'!$B$11:$B$26,$B16,'Sunday Race 2-20-22'!$CH$11:$CH$26)</f>
        <v>0</v>
      </c>
      <c r="BD16" s="138">
        <f>SUMIF('Sunday Race 2-20-22'!$B$11:$B$26,$B16,'Sunday Race 2-20-22'!$CK$11:$CK$26)</f>
        <v>0</v>
      </c>
      <c r="BE16" s="138">
        <f>SUMIF('Sunday Race 2-27-22'!$B$11:$B$20,$B16,'Sunday Race 2-27-22'!$BY$11:$BY$20)</f>
        <v>0</v>
      </c>
      <c r="BF16" s="138">
        <f>SUMIF('Sunday Race 2-27-22'!$B$11:$B$20,$B16,'Sunday Race 2-27-22'!$CB$11:$CB$20)</f>
        <v>0</v>
      </c>
      <c r="BG16" s="138">
        <f>SUMIF('Sunday Race 2-27-22'!$B$11:$B$20,$B16,'Sunday Race 2-27-22'!$CE$11:$CE$20)</f>
        <v>0</v>
      </c>
      <c r="BH16" s="138">
        <f>SUMIF('Sunday Race 2-27-22'!$B$11:$B$20,$B16,'Sunday Race 2-27-22'!$CH$11:$CH$20)</f>
        <v>0</v>
      </c>
      <c r="BI16" s="138">
        <f>SUMIF('Sunday Race 2-27-22'!$B$11:$B$20,$B16,'Sunday Race 2-27-22'!$CK$11:$CK$20)</f>
        <v>0</v>
      </c>
      <c r="BJ16" s="138">
        <f>SUMIF('Ironman One Day 3-5-22 FS'!$B$11:$B$26,$B16,'Ironman One Day 3-5-22 FS'!$BY$11:$BY$26)</f>
        <v>6</v>
      </c>
      <c r="BK16" s="138">
        <f>SUMIF('Ironman One Day 3-5-22 FS'!$B$11:$B$26,$B16,'Ironman One Day 3-5-22 FS'!$CB$11:$CB$26)</f>
        <v>3</v>
      </c>
      <c r="BL16" s="138">
        <f>SUMIF('Ironman One Day 3-5-22 FS'!$B$11:$B$26,$B16,'Ironman One Day 3-5-22 FS'!$CE$11:$CE$26)</f>
        <v>1</v>
      </c>
      <c r="BM16" s="138">
        <f>SUMIF('Ironman One Day 3-5-22 FS'!$B$11:$B$26,$B16,'Ironman One Day 3-5-22 FS'!$CH$11:$CH$26)</f>
        <v>0</v>
      </c>
      <c r="BN16" s="138">
        <f>SUMIF('Ironman One Day 3-5-22 FS'!$B$11:$B$26,$B16,'Ironman One Day 3-5-22 FS'!$CK$11:$CK$26)</f>
        <v>0</v>
      </c>
      <c r="BO16" s="138">
        <f>SUMIF('Sunday Race 3-13-22'!$B$11:$B$25,$B16,'Sunday Race 3-13-22'!$BY$11:$BY$25)</f>
        <v>0</v>
      </c>
      <c r="BP16" s="138">
        <f>SUMIF('Sunday Race 3-13-22'!$B$11:$B$25,$B16,'Sunday Race 3-13-22'!$CB$11:$CB$25)</f>
        <v>0</v>
      </c>
      <c r="BQ16" s="138">
        <f>SUMIF('Sunday Race 3-13-22'!$B$11:$B$25,$B16,'Sunday Race 3-13-22'!$CE$11:$CE$25)</f>
        <v>0</v>
      </c>
      <c r="BR16" s="138">
        <f>SUMIF('Sunday Race 3-13-22'!$B$11:$B$25,$B16,'Sunday Race 3-13-22'!$CH$11:$CH$25)</f>
        <v>0</v>
      </c>
      <c r="BS16" s="138">
        <f>SUMIF('Sunday Race 3-13-22'!$B$11:$B$25,$B16,'Sunday Race 3-13-22'!$CK$11:$CK$25)</f>
        <v>0</v>
      </c>
      <c r="BT16" s="138">
        <f>SUMIF('Saturday Race 3-19-22'!$B$11:$B$18,$B16,'Saturday Race 3-19-22'!$BY$11:$BY$18)</f>
        <v>0</v>
      </c>
      <c r="BU16" s="138">
        <f>SUMIF('Saturday Race 3-19-22'!$B$11:$B$18,$B16,'Saturday Race 3-19-22'!$CB$11:$CB$18)</f>
        <v>0</v>
      </c>
      <c r="BV16" s="138">
        <f>SUMIF('Saturday Race 3-19-22'!$B$11:$B$18,$B16,'Saturday Race 3-19-22'!$CE$11:$CE$18)</f>
        <v>0</v>
      </c>
      <c r="BW16" s="138">
        <f>SUMIF('Saturday Race 3-19-22'!$B$11:$B$18,$B16,'Saturday Race 3-19-22'!$CH$11:$CH$18)</f>
        <v>0</v>
      </c>
      <c r="BX16" s="138">
        <f>SUMIF('Saturday Race 3-19-22'!$B$11:$B$18,$B16,'Saturday Race 3-19-22'!$CK$11:$CK$18)</f>
        <v>0</v>
      </c>
      <c r="BY16" s="138">
        <f>SUMIF('Sunday Races 4-10-22'!$B$11:$B$26,$B16,'Sunday Races 4-10-22'!$BY$11:$BY$26)</f>
        <v>0</v>
      </c>
      <c r="BZ16" s="138">
        <f>SUMIF('Sunday Races 4-10-22'!$B$11:$B$26,$B16,'Sunday Races 4-10-22'!$CB$11:$CB$26)</f>
        <v>0</v>
      </c>
      <c r="CA16" s="138">
        <f>SUMIF('Sunday Races 4-10-22'!$B$11:$B$26,$B16,'Sunday Races 4-10-22'!$CE$11:$CE$26)</f>
        <v>0</v>
      </c>
      <c r="CB16" s="138">
        <f>SUMIF('Sunday Races 4-10-22'!$B$11:$B$26,$B16,'Sunday Races 4-10-22'!$CH$11:$CH$26)</f>
        <v>0</v>
      </c>
      <c r="CC16" s="138">
        <f>SUMIF('Sunday Races 4-10-22'!$B$11:$B$26,$B16,'Sunday Races 4-10-22'!$CK$11:$CK$26)</f>
        <v>0</v>
      </c>
      <c r="CD16" s="138">
        <f>SUMIF('Easter One Day 4-16-22 FS'!$B$11:$B$26,$B16,'Easter One Day 4-16-22 FS'!$BY$11:$BY$26)</f>
        <v>0</v>
      </c>
      <c r="CE16" s="138">
        <f>SUMIF('Easter One Day 4-16-22 FS'!$B$11:$B$26,$B16,'Easter One Day 4-16-22 FS'!$CB$11:$CB$26)</f>
        <v>0</v>
      </c>
      <c r="CF16" s="138">
        <f>SUMIF('Easter One Day 4-16-22 FS'!$B$11:$B$26,$B16,'Easter One Day 4-16-22 FS'!$CE$11:$CE$26)</f>
        <v>0</v>
      </c>
      <c r="CG16" s="138">
        <f>SUMIF('Easter One Day 4-16-22 FS'!$B$11:$B$26,$B16,'Easter One Day 4-16-22 FS'!$CH$11:$CH$26)</f>
        <v>0</v>
      </c>
      <c r="CH16" s="138">
        <f>SUMIF('Easter One Day 4-16-22 FS'!$B$11:$B$26,$B16,'Easter One Day 4-16-22 FS'!$CK$11:$CK$26)</f>
        <v>0</v>
      </c>
      <c r="CI16" s="138">
        <f>SUMIF('Easter One Day 4-16-22 TH'!$B$11:$B$15,$B16,'Easter One Day 4-16-22 TH'!$BY$11:$BY$15)</f>
        <v>0</v>
      </c>
      <c r="CJ16" s="138">
        <f>SUMIF('Easter One Day 4-16-22 TH'!$B$11:$B$15,$B16,'Easter One Day 4-16-22 TH'!$CB$11:$CB$15)</f>
        <v>0</v>
      </c>
      <c r="CK16" s="138">
        <f>SUMIF('Easter One Day 4-16-22 TH'!$B$11:$B$15,$B16,'Easter One Day 4-16-22 TH'!$CE$11:$CE$15)</f>
        <v>0</v>
      </c>
      <c r="CL16" s="138">
        <f>SUMIF('Easter One Day 4-16-22 TH'!$B$11:$B$15,$B16,'Easter One Day 4-16-22 TH'!$CH$11:$CH$15)</f>
        <v>0</v>
      </c>
      <c r="CM16" s="138">
        <f>SUMIF('Easter One Day 4-16-22 TH'!$B$11:$B$15,$B16,'Easter One Day 4-16-22 TH'!$CK$11:$CK$15)</f>
        <v>0</v>
      </c>
      <c r="CN16" s="138">
        <f>SUMIF('Sunday Races 5-1-22'!$B$11:$B$28,$B16,'Sunday Races 5-1-22'!$BY$11:$BY$28)</f>
        <v>0</v>
      </c>
      <c r="CO16" s="138">
        <f>SUMIF('Sunday Races 5-1-22'!$B$11:$B$28,$B16,'Sunday Races 5-1-22'!$CB$11:$CB$28)</f>
        <v>0</v>
      </c>
      <c r="CP16" s="138">
        <f>SUMIF('Sunday Races 5-1-22'!$B$11:$B$28,$B16,'Sunday Races 5-1-22'!$CE$11:$CE$28)</f>
        <v>0</v>
      </c>
      <c r="CQ16" s="138">
        <f>SUMIF('Sunday Races 5-1-22'!$B$11:$B$28,$B16,'Sunday Races 5-1-22'!$CH$11:$CH$28)</f>
        <v>0</v>
      </c>
      <c r="CR16" s="138">
        <f>SUMIF('Sunday Races 5-1-22'!$B$11:$B$28,$B16,'Sunday Races 5-1-22'!$CK$11:$CK$28)</f>
        <v>0</v>
      </c>
      <c r="CS16" s="138">
        <f>SUMIF('Long Distance Race 5-7-22'!$B$11:$B$27,$B16,'Long Distance Race 5-7-22'!$BY$11:$BY$27)</f>
        <v>0</v>
      </c>
      <c r="CT16" s="138">
        <f>SUMIF('Long Distance Race 5-7-22'!$B$11:$B$27,$B16,'Long Distance Race 5-7-22'!$CB$11:$CB$27)</f>
        <v>0</v>
      </c>
      <c r="CU16" s="138">
        <f>SUMIF('Long Distance Race 5-7-22'!$B$11:$B$27,$B16,'Long Distance Race 5-7-22'!$CE$11:$CE$27)</f>
        <v>0</v>
      </c>
      <c r="CV16" s="138">
        <f>SUMIF('Long Distance Race 5-7-22'!$B$11:$B$27,$B16,'Long Distance Race 5-7-22'!$CH$11:$CH$27)</f>
        <v>0</v>
      </c>
      <c r="CW16" s="138">
        <f>SUMIF('Long Distance Race 5-7-22'!$B$11:$B$27,$B16,'Long Distance Race 5-7-22'!$CK$11:$CK$27)</f>
        <v>0</v>
      </c>
      <c r="CX16" s="138">
        <f>SUMIF('Memorial Day Regatta 5-28-22 Op'!$B$11:$B$27,$B16,'Memorial Day Regatta 5-28-22 Op'!$BY$11:$BY$27)</f>
        <v>0</v>
      </c>
      <c r="CY16" s="138">
        <f>SUMIF('Memorial Day Regatta 5-28-22 Op'!$B$11:$B$27,$B16,'Memorial Day Regatta 5-28-22 Op'!$CB$11:$CB$27)</f>
        <v>0</v>
      </c>
      <c r="CZ16" s="138">
        <f>SUMIF('Memorial Day Regatta 5-28-22 Op'!$B$11:$B$27,$B16,'Memorial Day Regatta 5-28-22 Op'!$CE$11:$CE$27)</f>
        <v>0</v>
      </c>
      <c r="DA16" s="138">
        <f>SUMIF('Memorial Day Regatta 5-28-22 Op'!$B$11:$B$27,$B16,'Memorial Day Regatta 5-28-22 Op'!$CH$11:$CH$27)</f>
        <v>0</v>
      </c>
      <c r="DB16" s="138">
        <f>SUMIF('Memorial Day Regatta 5-28-22 Op'!$B$11:$B$27,$B16,'Memorial Day Regatta 5-28-22 Op'!$CK$11:$CK$27)</f>
        <v>0</v>
      </c>
      <c r="DC16" s="138">
        <f>SUMIF('Sunday Races 6-5-22'!$B$11:$B$28,$B16,'Sunday Races 6-5-22'!$BY$11:$BY$28)</f>
        <v>0</v>
      </c>
      <c r="DD16" s="138">
        <f>SUMIF('Sunday Races 6-5-22'!$B$11:$B$28,$B16,'Sunday Races 6-5-22'!$CB$11:$CB$28)</f>
        <v>0</v>
      </c>
      <c r="DE16" s="138">
        <f>SUMIF('Sunday Races 6-5-22'!$B$11:$B$28,$B16,'Sunday Races 6-5-22'!$CE$11:$CE$28)</f>
        <v>0</v>
      </c>
      <c r="DF16" s="138">
        <f>SUMIF('Sunday Races 6-5-22'!$B$11:$B$28,$B16,'Sunday Races 6-5-22'!$CH$11:$CH$28)</f>
        <v>0</v>
      </c>
      <c r="DG16" s="138">
        <f>SUMIF('Sunday Races 6-5-22'!$B$11:$B$28,$B16,'Sunday Races 6-5-22'!$CK$11:$CK$28)</f>
        <v>0</v>
      </c>
      <c r="DH16" s="138">
        <f>SUMIF('Sunday Races 6-12-22'!$B$11:$B$24,$B16,'Sunday Races 6-12-22'!$BY$11:$BY$24)</f>
        <v>0</v>
      </c>
      <c r="DI16" s="138">
        <f>SUMIF('Sunday Races 6-12-22'!$B$11:$B$24,$B16,'Sunday Races 6-12-22'!$CB$11:$CB$24)</f>
        <v>0</v>
      </c>
      <c r="DJ16" s="138">
        <f>SUMIF('Sunday Races 6-12-22'!$B$11:$B$24,$B16,'Sunday Races 6-12-22'!$CE$11:$CE$24)</f>
        <v>0</v>
      </c>
      <c r="DK16" s="138">
        <f>SUMIF('Sunday Races 6-12-22'!$B$11:$B$24,$B16,'Sunday Races 6-12-22'!$CH$11:$CH$24)</f>
        <v>0</v>
      </c>
      <c r="DL16" s="138">
        <f>SUMIF('Sunday Races 6-12-22'!$B$11:$B$24,$B16,'Sunday Races 6-12-22'!$CK$11:$CK$24)</f>
        <v>0</v>
      </c>
      <c r="DM16" s="138">
        <f>SUMIF('Saturday Races 6-18-22'!$B$11:$B$24,$B16,'Saturday Races 6-18-22'!$BY$11:$BY$24)</f>
        <v>0</v>
      </c>
      <c r="DN16" s="138">
        <f>SUMIF('Saturday Races 6-18-22'!$B$11:$B$24,$B16,'Saturday Races 6-18-22'!$CB$11:$CB$24)</f>
        <v>0</v>
      </c>
      <c r="DO16" s="138">
        <f>SUMIF('Saturday Races 6-18-22'!$B$11:$B$24,$B16,'Saturday Races 6-18-22'!$CE$11:$CE$24)</f>
        <v>0</v>
      </c>
      <c r="DP16" s="138">
        <f>SUMIF('Saturday Races 6-18-22'!$B$11:$B$24,$B16,'Saturday Races 6-18-22'!$CH$11:$CH$24)</f>
        <v>0</v>
      </c>
      <c r="DQ16" s="138">
        <f>SUMIF('Saturday Races 6-18-22'!$B$11:$B$24,$B16,'Saturday Races 6-18-22'!$CK$11:$CK$24)</f>
        <v>0</v>
      </c>
      <c r="DR16" s="138">
        <f>SUMIF('Caldwell Cup 6-25-22 FS'!$B$11:$B$25,$B16,'Caldwell Cup 6-25-22 FS'!$BY$11:$BY$25)</f>
        <v>7</v>
      </c>
      <c r="DS16" s="138">
        <f>SUMIF('Caldwell Cup 6-25-22 FS'!$B$11:$B$25,$B16,'Caldwell Cup 6-25-22 FS'!$CB$11:$CB$25)</f>
        <v>2</v>
      </c>
      <c r="DT16" s="138">
        <f>SUMIF('Caldwell Cup 6-25-22 FS'!$B$11:$B$25,$B16,'Caldwell Cup 6-25-22 FS'!$CE$11:$CE$25)</f>
        <v>0</v>
      </c>
      <c r="DU16" s="138">
        <f>SUMIF('Caldwell Cup 6-25-22 FS'!$B$11:$B$25,$B16,'Caldwell Cup 6-25-22 FS'!$CH$11:$CH$25)</f>
        <v>0</v>
      </c>
      <c r="DV16" s="138">
        <f>SUMIF('Caldwell Cup 6-25-22 FS'!$B$11:$B$25,$B16,'Caldwell Cup 6-25-22 FS'!$CK$11:$CK$25)</f>
        <v>0</v>
      </c>
      <c r="DW16" s="138">
        <f>SUMIF('Caldwell Cup 6-25-22 TH'!$B$11:$B$24,$B16,'Caldwell Cup 6-25-22 TH'!$BY$11:$BY$24)</f>
        <v>0</v>
      </c>
      <c r="DX16" s="138">
        <f>SUMIF('Caldwell Cup 6-25-22 TH'!$B$11:$B$24,$B16,'Caldwell Cup 6-25-22 TH'!$CB$11:$CB$24)</f>
        <v>0</v>
      </c>
      <c r="DY16" s="138">
        <f>SUMIF('Caldwell Cup 6-25-22 TH'!$B$11:$B$24,$B16,'Caldwell Cup 6-25-22 TH'!$CE$11:$CE$24)</f>
        <v>0</v>
      </c>
      <c r="DZ16" s="138">
        <f>SUMIF('Caldwell Cup 6-25-22 TH'!$B$11:$B$24,$B16,'Caldwell Cup 6-25-22 TH'!$CH$11:$CH$24)</f>
        <v>0</v>
      </c>
      <c r="EA16" s="138">
        <f>SUMIF('Caldwell Cup 6-25-22 TH'!$B$11:$B$24,$B16,'Caldwell Cup 6-25-22 TH'!$CK$11:$CK$24)</f>
        <v>0</v>
      </c>
      <c r="EB16" s="138">
        <f>SUMIF('Sunday Races 7-3-22'!$B$11:$B$25,$B16,'Sunday Races 7-3-22'!$BY$11:$BY$25)</f>
        <v>0</v>
      </c>
      <c r="EC16" s="138">
        <f>SUMIF('Sunday Races 7-3-22'!$B$11:$B$25,$B16,'Sunday Races 7-3-22'!$CB$11:$CB$25)</f>
        <v>0</v>
      </c>
      <c r="ED16" s="138">
        <f>SUMIF('Sunday Races 7-3-22'!$B$11:$B$25,$B16,'Sunday Races 7-3-22'!$CE$11:$CE$25)</f>
        <v>0</v>
      </c>
      <c r="EE16" s="138">
        <f>SUMIF('Sunday Races 7-3-22'!$B$11:$B$25,$B16,'Sunday Races 7-3-22'!$CH$11:$CH$25)</f>
        <v>0</v>
      </c>
      <c r="EF16" s="138">
        <f>SUMIF('Sunday Races 7-3-22'!$B$11:$B$25,$B16,'Sunday Races 7-3-22'!$CK$11:$CK$25)</f>
        <v>0</v>
      </c>
      <c r="EG16" s="138">
        <f>SUMIF('Sunday Races 7-31-22'!$B$11:$B$25,$B16,'Sunday Races 7-31-22'!$BY$11:$BY$25)</f>
        <v>0</v>
      </c>
      <c r="EH16" s="138">
        <f>SUMIF('Sunday Races 7-31-22'!$B$11:$B$25,$B16,'Sunday Races 7-31-22'!$CB$11:$CB$25)</f>
        <v>0</v>
      </c>
      <c r="EI16" s="138">
        <f>SUMIF('Sunday Races 7-31-22'!$B$11:$B$25,$B16,'Sunday Races 7-31-22'!$CE$11:$CE$25)</f>
        <v>0</v>
      </c>
      <c r="EJ16" s="138">
        <f>SUMIF('Sunday Races 7-31-22'!$B$11:$B$25,$B16,'Sunday Races 7-31-22'!$CH$11:$CH$25)</f>
        <v>0</v>
      </c>
      <c r="EK16" s="138">
        <f>SUMIF('Sunday Races 7-31-22'!$B$11:$B$25,$B16,'Sunday Races 7-31-22'!$CK$11:$CK$25)</f>
        <v>0</v>
      </c>
      <c r="EL16" s="138">
        <f>SUMIF('Sunday Races 8-14-22'!$B$11:$B$25,$B16,'Sunday Races 8-14-22'!$BY$11:$BY$25)</f>
        <v>0</v>
      </c>
      <c r="EM16" s="138">
        <f>SUMIF('Sunday Races 8-14-22'!$B$11:$B$25,$B16,'Sunday Races 8-14-22'!$CB$11:$CB$25)</f>
        <v>0</v>
      </c>
      <c r="EN16" s="138">
        <f>SUMIF('Sunday Races 8-14-22'!$B$11:$B$25,$B16,'Sunday Races 8-14-22'!$CE$11:$CE$25)</f>
        <v>0</v>
      </c>
      <c r="EO16" s="138">
        <f>SUMIF('Sunday Races 8-14-22'!$B$11:$B$25,$B16,'Sunday Races 8-14-22'!$CH$11:$CH$25)</f>
        <v>0</v>
      </c>
      <c r="EP16" s="138">
        <f>SUMIF('Sunday Races 8-14-22'!$B$11:$B$25,$B16,'Sunday Races 8-14-22'!$CK$11:$CK$25)</f>
        <v>0</v>
      </c>
      <c r="EQ16" s="138">
        <f>SUMIF('Saturday Races 8-20-22'!$B$11:$B$25,$B16,'Saturday Races 8-20-22'!$BY$11:$BY$25)</f>
        <v>0</v>
      </c>
      <c r="ER16" s="138">
        <f>SUMIF('Saturday Races 8-20-22'!$B$11:$B$25,$B16,'Saturday Races 8-20-22'!$CB$11:$CB$25)</f>
        <v>0</v>
      </c>
      <c r="ES16" s="138">
        <f>SUMIF('Saturday Races 8-20-22'!$B$11:$B$25,$B16,'Saturday Races 8-20-22'!$CE$11:$CE$25)</f>
        <v>0</v>
      </c>
      <c r="ET16" s="138">
        <f>SUMIF('Saturday Races 8-20-22'!$B$11:$B$25,$B16,'Saturday Races 8-20-22'!$CH$11:$CH$25)</f>
        <v>0</v>
      </c>
      <c r="EU16" s="138">
        <f>SUMIF('Saturday Races 8-20-22'!$B$11:$B$25,$B16,'Saturday Races 8-20-22'!$CK$11:$CK$25)</f>
        <v>0</v>
      </c>
      <c r="EV16" s="138">
        <f>SUMIF('Labor Day Regatta 9-3-22 FS'!$B$11:$B$30,$B16,'Labor Day Regatta 9-3-22 FS'!$BY$11:$BY$30)</f>
        <v>0</v>
      </c>
      <c r="EW16" s="138">
        <f>SUMIF('Labor Day Regatta 9-3-22 FS'!$B$11:$B$30,$B16,'Labor Day Regatta 9-3-22 FS'!$CB$11:$CB$30)</f>
        <v>0</v>
      </c>
      <c r="EX16" s="138">
        <f>SUMIF('Labor Day Regatta 9-3-22 FS'!$B$11:$B$30,$B16,'Labor Day Regatta 9-3-22 FS'!$CE$11:$CE$30)</f>
        <v>0</v>
      </c>
      <c r="EY16" s="138">
        <f>SUMIF('Labor Day Regatta 9-3-22 FS'!$B$11:$B$30,$B16,'Labor Day Regatta 9-3-22 FS'!$CH$11:$CH$30)</f>
        <v>0</v>
      </c>
      <c r="EZ16" s="138">
        <f>SUMIF('Labor Day Regatta 9-3-22 FS'!$B$11:$B$30,$B16,'Labor Day Regatta 9-3-22 FS'!$CK$11:$CK$30)</f>
        <v>0</v>
      </c>
      <c r="FA16" s="138">
        <f>SUMIF('Sunday Races 9-11-22'!$B$11:$B$20,$B16,'Sunday Races 9-11-22'!$BY$11:$BY$20)</f>
        <v>0</v>
      </c>
      <c r="FB16" s="138">
        <f>SUMIF('Sunday Races 9-11-22'!$B$11:$B$20,$B16,'Sunday Races 9-11-22'!$CB$11:$CB$20)</f>
        <v>0</v>
      </c>
      <c r="FC16" s="138">
        <f>SUMIF('Sunday Races 9-11-22'!$B$11:$B$20,$B16,'Sunday Races 9-11-22'!$CE$11:$CE$20)</f>
        <v>0</v>
      </c>
      <c r="FD16" s="138">
        <f>SUMIF('Sunday Races 9-11-22'!$B$11:$B$20,$B16,'Sunday Races 9-11-22'!$CH$11:$CH$20)</f>
        <v>0</v>
      </c>
      <c r="FE16" s="138">
        <f>SUMIF('Sunday Races 9-11-22'!$B$11:$B$20,$B16,'Sunday Races 9-11-22'!$CK$11:$CK$20)</f>
        <v>0</v>
      </c>
      <c r="FF16" s="138">
        <f>SUMIF('2022-09-17 Leukemia Cup FS'!$B$11:$B$26,$B16,'2022-09-17 Leukemia Cup FS'!$BY$11:$BY$26)</f>
        <v>0</v>
      </c>
      <c r="FG16" s="138">
        <f>SUMIF('2022-09-17 Leukemia Cup FS'!$B$11:$B$26,$B16,'2022-09-17 Leukemia Cup FS'!$CB$11:$CB$26)</f>
        <v>0</v>
      </c>
      <c r="FH16" s="138">
        <f>SUMIF('2022-09-17 Leukemia Cup FS'!$B$11:$B$26,$B16,'2022-09-17 Leukemia Cup FS'!$CE$11:$CE$26)</f>
        <v>0</v>
      </c>
      <c r="FI16" s="138">
        <f>SUMIF('2022-09-17 Leukemia Cup FS'!$B$11:$B$26,$B16,'2022-09-17 Leukemia Cup FS'!$CH$11:$CH$26)</f>
        <v>0</v>
      </c>
      <c r="FJ16" s="138">
        <f>SUMIF('2022-09-17 Leukemia Cup FS'!$B$11:$B$26,$B16,'2022-09-17 Leukemia Cup FS'!$CK$11:$CK$26)</f>
        <v>0</v>
      </c>
      <c r="FK16" s="138">
        <f>SUMIF('Smith-Berry LDR 9-24-22'!$B$11:$B$30,$B16,'Smith-Berry LDR 9-24-22'!$BY$11:$BY$30)</f>
        <v>0</v>
      </c>
      <c r="FL16" s="138">
        <f>SUMIF('Smith-Berry LDR 9-24-22'!$B$11:$B$30,$B16,'Smith-Berry LDR 9-24-22'!$CB$11:$CB$30)</f>
        <v>0</v>
      </c>
      <c r="FM16" s="138">
        <f>SUMIF('Smith-Berry LDR 9-24-22'!$B$11:$B$30,$B16,'Smith-Berry LDR 9-24-22'!$CE$11:$CE$30)</f>
        <v>0</v>
      </c>
      <c r="FN16" s="138">
        <f>SUMIF('Smith-Berry LDR 9-24-22'!$B$11:$B$30,$B16,'Smith-Berry LDR 9-24-22'!$CH$11:$CH$30)</f>
        <v>0</v>
      </c>
      <c r="FO16" s="138">
        <f>SUMIF('Smith-Berry LDR 9-24-22'!$B$11:$B$30,$B16,'Smith-Berry LDR 9-24-22'!$CK$11:$CK$30)</f>
        <v>0</v>
      </c>
      <c r="FP16" s="138">
        <f>SUMIF('Great Scot 10-1-22 Cham'!$B$11:$B$28,$B16,'Great Scot 10-1-22 Cham'!$BY$11:$BY$28)</f>
        <v>1</v>
      </c>
      <c r="FQ16" s="138">
        <f>SUMIF('Great Scot 10-1-22 Cham'!$B$11:$B$28,$B16,'Great Scot 10-1-22 Cham'!$CB$11:$CB$28)</f>
        <v>3</v>
      </c>
      <c r="FR16" s="138">
        <f>SUMIF('Great Scot 10-1-22 Cham'!$B$11:$B$28,$B16,'Great Scot 10-1-22 Cham'!$CE$11:$CE$28)</f>
        <v>5</v>
      </c>
      <c r="FS16" s="138">
        <f>SUMIF('Great Scot 10-1-22 Cham'!$B$11:$B$28,$B16,'Great Scot 10-1-22 Cham'!$CH$11:$CH$28)</f>
        <v>3</v>
      </c>
      <c r="FT16" s="138">
        <f>SUMIF('Great Scot 10-1-22 Cham'!$B$11:$B$28,$B16,'Great Scot 10-1-22 Cham'!$CK$11:$CK$28)</f>
        <v>4</v>
      </c>
      <c r="FU16" s="138">
        <f>SUMIF('Great Scot 10-1-22 Chal'!$B$11:$B$28,$B16,'Great Scot 10-1-22 Chal'!$BY$11:$BY$28)</f>
        <v>0</v>
      </c>
      <c r="FV16" s="138">
        <f>SUMIF('Great Scot 10-1-22 Chal'!$B$11:$B$28,$B16,'Great Scot 10-1-22 Chal'!$CB$11:$CB$28)</f>
        <v>0</v>
      </c>
      <c r="FW16" s="138">
        <f>SUMIF('Great Scot 10-1-22 Chal'!$B$11:$B$28,$B16,'Great Scot 10-1-22 Chal'!$CE$11:$CE$28)</f>
        <v>0</v>
      </c>
      <c r="FX16" s="138">
        <f>SUMIF('Great Scot 10-1-22 Chal'!$B$11:$B$28,$B16,'Great Scot 10-1-22 Chal'!$CH$11:$CH$28)</f>
        <v>0</v>
      </c>
      <c r="FY16" s="138">
        <f>SUMIF('Great Scot 10-1-22 Chal'!$B$11:$B$28,$B16,'Great Scot 10-1-22 Chal'!$CK$11:$CK$28)</f>
        <v>0</v>
      </c>
      <c r="FZ16" s="138">
        <f>SUMIF('Sunday Races 10-9-22'!$B$11:$B$21,$B16,'Sunday Races 10-9-22'!$BY$11:$BY$21)</f>
        <v>1</v>
      </c>
      <c r="GA16" s="138">
        <f>SUMIF('Sunday Races 10-9-22'!$B$11:$B$21,$B16,'Sunday Races 10-9-22'!$CB$11:$CB$21)</f>
        <v>0</v>
      </c>
      <c r="GB16" s="138">
        <f>SUMIF('Sunday Races 10-9-22'!$B$11:$B$21,$B16,'Sunday Races 10-9-22'!$CE$11:$CE$21)</f>
        <v>0</v>
      </c>
      <c r="GC16" s="138">
        <f>SUMIF('Sunday Races 10-9-22'!$B$11:$B$21,$B16,'Sunday Races 10-9-22'!$CH$11:$CH$21)</f>
        <v>0</v>
      </c>
      <c r="GD16" s="138">
        <f>SUMIF('Sunday Races 10-9-22'!$B$11:$B$21,$B16,'Sunday Races 10-9-22'!$CK$11:$CK$21)</f>
        <v>0</v>
      </c>
      <c r="GE16" s="138">
        <f>SUMIF('Sunday Races 10-23-22'!$B$11:$B$22,$B16,'Sunday Races 10-23-22'!$BY$11:$BY$22)</f>
        <v>0</v>
      </c>
      <c r="GF16" s="138">
        <f>SUMIF('Sunday Races 10-23-22'!$B$11:$B$22,$B16,'Sunday Races 10-23-22'!$CB$11:$CB$22)</f>
        <v>0</v>
      </c>
      <c r="GG16" s="138">
        <f>SUMIF('Sunday Races 10-23-22'!$B$11:$B$22,$B16,'Sunday Races 10-23-22'!$CE$11:$CE$22)</f>
        <v>0</v>
      </c>
      <c r="GH16" s="138">
        <f>SUMIF('Sunday Races 10-23-22'!$B$11:$B$22,$B16,'Sunday Races 10-23-22'!$CH$11:$CH$22)</f>
        <v>0</v>
      </c>
      <c r="GI16" s="138">
        <f>SUMIF('Sunday Races 10-23-22'!$B$11:$B$22,$B16,'Sunday Races 10-23-22'!$CK$11:$CK$22)</f>
        <v>0</v>
      </c>
      <c r="GJ16" s="138">
        <f>SUMIF('One Day Regatta 10-29-22 FS'!$B$11:$B$19,$B16,'One Day Regatta 10-29-22 FS'!$BY$11:$BY$19)</f>
        <v>0</v>
      </c>
      <c r="GK16" s="138">
        <f>SUMIF('One Day Regatta 10-29-22 FS'!$B$11:$B$19,$B16,'One Day Regatta 10-29-22 FS'!$CB$11:$CB$19)</f>
        <v>0</v>
      </c>
      <c r="GL16" s="138">
        <f>SUMIF('One Day Regatta 10-29-22 FS'!$B$11:$B$19,$B16,'One Day Regatta 10-29-22 FS'!$CE$11:$CE$19)</f>
        <v>0</v>
      </c>
      <c r="GM16" s="138">
        <f>SUMIF('One Day Regatta 10-29-22 FS'!$B$11:$B$19,$B16,'One Day Regatta 10-29-22 FS'!$CH$11:$CH$19)</f>
        <v>0</v>
      </c>
      <c r="GN16" s="138">
        <f>SUMIF('One Day Regatta 10-29-22 FS'!$B$11:$B$19,$B16,'One Day Regatta 10-29-22 FS'!$CK$11:$CK$19)</f>
        <v>0</v>
      </c>
      <c r="GO16" s="139"/>
      <c r="GP16" s="140"/>
      <c r="GQ16" s="141">
        <f t="shared" si="18"/>
        <v>7</v>
      </c>
      <c r="GR16" s="141">
        <f t="shared" si="18"/>
        <v>6</v>
      </c>
      <c r="GS16" s="141">
        <f t="shared" si="18"/>
        <v>6</v>
      </c>
      <c r="GT16" s="141">
        <f t="shared" si="18"/>
        <v>5</v>
      </c>
      <c r="GU16" s="141">
        <f t="shared" si="18"/>
        <v>5</v>
      </c>
      <c r="GV16" s="141">
        <f t="shared" si="18"/>
        <v>4</v>
      </c>
      <c r="GW16" s="141">
        <f t="shared" si="18"/>
        <v>4</v>
      </c>
      <c r="GX16" s="141">
        <f t="shared" si="18"/>
        <v>4</v>
      </c>
      <c r="GY16" s="141">
        <f t="shared" si="18"/>
        <v>3</v>
      </c>
      <c r="GZ16" s="141">
        <f t="shared" si="18"/>
        <v>3</v>
      </c>
      <c r="HA16" s="141">
        <f t="shared" si="19"/>
        <v>3</v>
      </c>
      <c r="HB16" s="141">
        <f t="shared" si="19"/>
        <v>2</v>
      </c>
      <c r="HC16" s="141">
        <f t="shared" si="19"/>
        <v>2</v>
      </c>
      <c r="HD16" s="141">
        <f t="shared" si="19"/>
        <v>1</v>
      </c>
      <c r="HE16" s="141">
        <f t="shared" si="19"/>
        <v>1</v>
      </c>
      <c r="HF16" s="141">
        <f t="shared" si="19"/>
        <v>1</v>
      </c>
      <c r="HG16" s="141">
        <f t="shared" si="19"/>
        <v>0</v>
      </c>
      <c r="HH16" s="141">
        <f t="shared" si="19"/>
        <v>0</v>
      </c>
      <c r="HI16" s="141">
        <f t="shared" si="19"/>
        <v>0</v>
      </c>
      <c r="HJ16" s="141">
        <f t="shared" si="19"/>
        <v>0</v>
      </c>
      <c r="HK16" s="141">
        <f t="shared" si="20"/>
        <v>0</v>
      </c>
      <c r="HL16" s="141">
        <f t="shared" si="20"/>
        <v>0</v>
      </c>
      <c r="HM16" s="141">
        <f t="shared" si="20"/>
        <v>0</v>
      </c>
      <c r="HN16" s="141">
        <f t="shared" si="20"/>
        <v>0</v>
      </c>
      <c r="HO16" s="141">
        <f t="shared" si="20"/>
        <v>0</v>
      </c>
      <c r="HP16" s="141">
        <f t="shared" si="20"/>
        <v>0</v>
      </c>
      <c r="HQ16" s="141">
        <f t="shared" si="20"/>
        <v>0</v>
      </c>
      <c r="HR16" s="141">
        <f t="shared" si="20"/>
        <v>0</v>
      </c>
      <c r="HS16" s="141">
        <f t="shared" si="20"/>
        <v>0</v>
      </c>
      <c r="HT16" s="141">
        <f t="shared" si="20"/>
        <v>0</v>
      </c>
      <c r="HU16" s="141">
        <f t="shared" si="21"/>
        <v>0</v>
      </c>
      <c r="HV16" s="141">
        <f t="shared" si="21"/>
        <v>0</v>
      </c>
      <c r="HW16" s="141">
        <f t="shared" si="21"/>
        <v>0</v>
      </c>
      <c r="HX16" s="141">
        <f t="shared" si="21"/>
        <v>0</v>
      </c>
      <c r="HY16" s="141">
        <f t="shared" si="21"/>
        <v>0</v>
      </c>
      <c r="HZ16" s="141">
        <f t="shared" si="21"/>
        <v>0</v>
      </c>
      <c r="IA16" s="141">
        <f t="shared" si="21"/>
        <v>0</v>
      </c>
      <c r="IB16" s="141">
        <f t="shared" si="21"/>
        <v>0</v>
      </c>
      <c r="IC16" s="141">
        <f t="shared" si="21"/>
        <v>0</v>
      </c>
      <c r="ID16" s="141">
        <f t="shared" si="21"/>
        <v>0</v>
      </c>
      <c r="IE16" s="141">
        <f t="shared" si="22"/>
        <v>0</v>
      </c>
      <c r="IF16" s="141">
        <f t="shared" si="22"/>
        <v>0</v>
      </c>
      <c r="IG16" s="141">
        <f t="shared" si="22"/>
        <v>0</v>
      </c>
      <c r="IH16" s="141">
        <f t="shared" si="22"/>
        <v>0</v>
      </c>
      <c r="II16" s="141">
        <f t="shared" si="22"/>
        <v>0</v>
      </c>
      <c r="IJ16" s="141">
        <f t="shared" si="22"/>
        <v>0</v>
      </c>
      <c r="IK16" s="141">
        <f t="shared" si="22"/>
        <v>0</v>
      </c>
      <c r="IL16" s="141">
        <f t="shared" si="22"/>
        <v>0</v>
      </c>
      <c r="IM16" s="141">
        <f t="shared" si="22"/>
        <v>0</v>
      </c>
      <c r="IN16" s="141">
        <f t="shared" si="22"/>
        <v>0</v>
      </c>
      <c r="IO16" s="141">
        <f t="shared" si="23"/>
        <v>0</v>
      </c>
      <c r="IP16" s="141">
        <f t="shared" si="23"/>
        <v>0</v>
      </c>
      <c r="IQ16" s="141">
        <f t="shared" si="23"/>
        <v>0</v>
      </c>
      <c r="IR16" s="141">
        <f t="shared" si="23"/>
        <v>0</v>
      </c>
      <c r="IS16" s="141">
        <f t="shared" si="23"/>
        <v>0</v>
      </c>
      <c r="IT16" s="141">
        <f t="shared" si="23"/>
        <v>0</v>
      </c>
      <c r="IU16" s="141">
        <f t="shared" si="23"/>
        <v>0</v>
      </c>
      <c r="IV16" s="141">
        <f t="shared" si="23"/>
        <v>0</v>
      </c>
      <c r="IW16" s="141">
        <f t="shared" si="23"/>
        <v>0</v>
      </c>
      <c r="IX16" s="141">
        <f t="shared" si="23"/>
        <v>0</v>
      </c>
      <c r="IY16" s="141">
        <f t="shared" si="24"/>
        <v>0</v>
      </c>
      <c r="IZ16" s="141">
        <f t="shared" si="24"/>
        <v>0</v>
      </c>
      <c r="JA16" s="141">
        <f t="shared" si="24"/>
        <v>0</v>
      </c>
      <c r="JB16" s="141">
        <f t="shared" si="24"/>
        <v>0</v>
      </c>
      <c r="JC16" s="141">
        <f t="shared" si="24"/>
        <v>0</v>
      </c>
      <c r="JD16" s="141">
        <f t="shared" si="24"/>
        <v>0</v>
      </c>
      <c r="JE16" s="141">
        <f t="shared" si="24"/>
        <v>0</v>
      </c>
      <c r="JF16" s="141">
        <f t="shared" si="24"/>
        <v>0</v>
      </c>
      <c r="JG16" s="141">
        <f t="shared" si="24"/>
        <v>0</v>
      </c>
      <c r="JH16" s="141">
        <f t="shared" si="24"/>
        <v>0</v>
      </c>
      <c r="JI16" s="141">
        <f t="shared" si="24"/>
        <v>0</v>
      </c>
      <c r="JJ16" s="141">
        <f t="shared" si="24"/>
        <v>0</v>
      </c>
      <c r="JK16" s="141">
        <f t="shared" si="24"/>
        <v>0</v>
      </c>
      <c r="JL16" s="141">
        <f t="shared" si="24"/>
        <v>0</v>
      </c>
      <c r="JM16" s="141">
        <f t="shared" si="24"/>
        <v>0</v>
      </c>
    </row>
    <row r="17" spans="1:273" ht="15" customHeight="1" x14ac:dyDescent="0.2">
      <c r="A17" s="134">
        <f t="shared" si="17"/>
        <v>14</v>
      </c>
      <c r="B17" s="103" t="s">
        <v>639</v>
      </c>
      <c r="C17" s="135">
        <f t="shared" si="6"/>
        <v>17</v>
      </c>
      <c r="D17" s="136">
        <f t="shared" si="7"/>
        <v>56</v>
      </c>
      <c r="E17" s="135">
        <f t="shared" si="8"/>
        <v>56</v>
      </c>
      <c r="F17" s="137">
        <f t="shared" si="9"/>
        <v>3.2941176470588231E-2</v>
      </c>
      <c r="G17" s="138">
        <f>SUMIF('Saturday Race 11-06-21'!$B$11:$B$21,$B17,'Saturday Race 11-06-21'!$BY$11:$BY$21)</f>
        <v>0</v>
      </c>
      <c r="H17" s="138">
        <f>SUMIF('Saturday Race 11-06-21'!$B$11:$B$21,$B17,'Saturday Race 11-06-21'!$CB$11:$CB$21)</f>
        <v>0</v>
      </c>
      <c r="I17" s="138">
        <f>SUMIF('Saturday Race 11-06-21'!$B$11:$B$21,$B17,'Saturday Race 11-06-21'!$CE$11:$CE$21)</f>
        <v>0</v>
      </c>
      <c r="J17" s="138">
        <f>SUMIF('Saturday Race 11-06-21'!$B$11:$B$21,$B17,'Saturday Race 11-06-21'!$CH$11:$CH$21)</f>
        <v>0</v>
      </c>
      <c r="K17" s="138">
        <f>SUMIF('Saturday Race 11-06-21'!$B$11:$B$21,$B17,'Saturday Race 11-06-21'!$CK$11:$CK$21)</f>
        <v>0</v>
      </c>
      <c r="L17" s="138">
        <f>SUMIF('Saturday Race 11-20-21'!$B$11:$B$24,$B17,'Saturday Race 11-20-21'!$BY$11:$BY$24)</f>
        <v>0</v>
      </c>
      <c r="M17" s="138">
        <f>SUMIF('Saturday Race 11-20-21'!$B$11:$B$24,$B17,'Saturday Race 11-20-21'!$CB$11:$CB$24)</f>
        <v>0</v>
      </c>
      <c r="N17" s="138">
        <f>SUMIF('Saturday Race 11-20-21'!$B$11:$B$24,$B17,'Saturday Race 11-20-21'!$CE$11:$CE$24)</f>
        <v>0</v>
      </c>
      <c r="O17" s="138">
        <f>SUMIF('Saturday Race 11-20-21'!$B$11:$B$24,$B17,'Saturday Race 11-20-21'!$CH$11:$CH$24)</f>
        <v>0</v>
      </c>
      <c r="P17" s="138">
        <f>SUMIF('Saturday Race 11-20-21'!$B$11:$B$24,$B17,'Saturday Race 11-20-21'!$CK$11:$CK$24)</f>
        <v>0</v>
      </c>
      <c r="Q17" s="138">
        <f>SUMIF('One Day 12-04-21 Scots'!$B$11:$B$25,$B17,'One Day 12-04-21 Scots'!$BY$11:$BY$25)</f>
        <v>3</v>
      </c>
      <c r="R17" s="138">
        <f>SUMIF('One Day 12-04-21 Scots'!$B$11:$B$25,$B17,'One Day 12-04-21 Scots'!$CB$11:$CB$25)</f>
        <v>4</v>
      </c>
      <c r="S17" s="138">
        <f>SUMIF('One Day 12-04-21 Scots'!$B$11:$B$25,$B17,'One Day 12-04-21 Scots'!$CE$11:$CE$25)</f>
        <v>3</v>
      </c>
      <c r="T17" s="138">
        <f>SUMIF('One Day 12-04-21 Scots'!$B$11:$B$25,$B17,'One Day 12-04-21 Scots'!$CH$11:$CH$25)</f>
        <v>3</v>
      </c>
      <c r="U17" s="138">
        <f>SUMIF('One Day 12-04-21 Scots'!$B$11:$B$25,$B17,'One Day 12-04-21 Scots'!$CK$11:$CK$25)</f>
        <v>0</v>
      </c>
      <c r="V17" s="138">
        <f>SUMIF('One Day 12-04-21 Thistles'!$B$11:$B$25,$B17,'One Day 12-04-21 Thistles'!$BY$11:$BY$25)</f>
        <v>0</v>
      </c>
      <c r="W17" s="138">
        <f>SUMIF('One Day 12-04-21 Thistles'!$B$11:$B$25,$B17,'One Day 12-04-21 Thistles'!$CB$11:$CB$25)</f>
        <v>0</v>
      </c>
      <c r="X17" s="138">
        <f>SUMIF('One Day 12-04-21 Thistles'!$B$11:$B$25,$B17,'One Day 12-04-21 Thistles'!$CE$11:$CE$25)</f>
        <v>0</v>
      </c>
      <c r="Y17" s="138">
        <f>SUMIF('One Day 12-04-21 Thistles'!$B$11:$B$25,$B17,'One Day 12-04-21 Thistles'!$CH$11:$CH$25)</f>
        <v>0</v>
      </c>
      <c r="Z17" s="138">
        <f>SUMIF('One Day 12-04-21 Thistles'!$B$11:$B$25,$B17,'One Day 12-04-21 Thistles'!$CK$11:$CK$25)</f>
        <v>0</v>
      </c>
      <c r="AA17" s="138">
        <f>SUMIF('Saturday Race 1-08-22'!$B$11:$B$20,$B17,'Saturday Race 1-08-22'!$BY$11:$BY$20)</f>
        <v>4</v>
      </c>
      <c r="AB17" s="138">
        <f>SUMIF('Saturday Race 1-08-22'!$B$11:$B$20,$B17,'Saturday Race 1-08-22'!$CB$11:$CB$20)</f>
        <v>3</v>
      </c>
      <c r="AC17" s="138">
        <f>SUMIF('Saturday Race 1-08-22'!$B$11:$B$20,$B17,'Saturday Race 1-08-22'!$CE$11:$CE$20)</f>
        <v>2</v>
      </c>
      <c r="AD17" s="138">
        <f>SUMIF('Saturday Race 1-08-22'!$B$11:$B$20,$B17,'Saturday Race 1-08-22'!$CH$11:$CH$20)</f>
        <v>4</v>
      </c>
      <c r="AE17" s="138">
        <f>SUMIF('Saturday Race 1-08-22'!$B$11:$B$20,$B17,'Saturday Race 1-08-22'!$CK$11:$CK$20)</f>
        <v>0</v>
      </c>
      <c r="AF17" s="138">
        <f>SUMIF('Saturday Race 1-22-22'!$B$11:$B$20,$B17,'Saturday Race 1-22-22'!$BY$11:$BY$20)</f>
        <v>0</v>
      </c>
      <c r="AG17" s="138">
        <f>SUMIF('Saturday Race 1-22-22'!$B$11:$B$20,$B17,'Saturday Race 1-22-22'!$CB$11:$CB$20)</f>
        <v>0</v>
      </c>
      <c r="AH17" s="138">
        <f>SUMIF('Saturday Race 1-22-22'!$B$11:$B$20,$B17,'Saturday Race 1-22-22'!$CE$11:$CE$20)</f>
        <v>0</v>
      </c>
      <c r="AI17" s="138">
        <f>SUMIF('Saturday Race 1-22-22'!$B$11:$B$20,$B17,'Saturday Race 1-22-22'!$CH$11:$CH$20)</f>
        <v>0</v>
      </c>
      <c r="AJ17" s="138">
        <f>SUMIF('Saturday Race 1-22-22'!$B$11:$B$20,$B17,'Saturday Race 1-22-22'!$CK$11:$CK$20)</f>
        <v>0</v>
      </c>
      <c r="AK17" s="138">
        <f>SUMIF('Sunday Race 2-6-22'!$B$11:$B$20,$B17,'Sunday Race 2-6-22'!$BY$11:$BY$20)</f>
        <v>0</v>
      </c>
      <c r="AL17" s="138">
        <f>SUMIF('Sunday Race 2-6-22'!$B$11:$B$20,$B17,'Sunday Race 2-6-22'!$CB$11:$CB$20)</f>
        <v>0</v>
      </c>
      <c r="AM17" s="138">
        <f>SUMIF('Sunday Race 2-6-22'!$B$11:$B$20,$B17,'Sunday Race 2-6-22'!$CE$11:$CE$20)</f>
        <v>0</v>
      </c>
      <c r="AN17" s="138">
        <f>SUMIF('Sunday Race 2-6-22'!$B$11:$B$20,$B17,'Sunday Race 2-6-22'!$CH$11:$CH$20)</f>
        <v>0</v>
      </c>
      <c r="AO17" s="138">
        <f>SUMIF('Sunday Race 2-6-22'!$B$11:$B$20,$B17,'Sunday Race 2-6-22'!$CK$11:$CK$20)</f>
        <v>0</v>
      </c>
      <c r="AP17" s="138">
        <f>SUMIF('Chili One Day 2-12-22 Scots'!$B$11:$B$25,$B17,'Chili One Day 2-12-22 Scots'!$BY$11:$BY$25)</f>
        <v>2</v>
      </c>
      <c r="AQ17" s="138">
        <f>SUMIF('Chili One Day 2-12-22 Scots'!$B$11:$B$25,$B17,'Chili One Day 2-12-22 Scots'!$CB$11:$CB$25)</f>
        <v>7</v>
      </c>
      <c r="AR17" s="138">
        <f>SUMIF('Chili One Day 2-12-22 Scots'!$B$11:$B$25,$B17,'Chili One Day 2-12-22 Scots'!$CE$11:$CE$25)</f>
        <v>3</v>
      </c>
      <c r="AS17" s="138">
        <f>SUMIF('Chili One Day 2-12-22 Scots'!$B$11:$B$25,$B17,'Chili One Day 2-12-22 Scots'!$CH$11:$CH$25)</f>
        <v>0</v>
      </c>
      <c r="AT17" s="138">
        <f>SUMIF('Chili One Day 2-12-22 Scots'!$B$11:$B$25,$B17,'Chili One Day 2-12-22 Scots'!$CK$11:$CK$25)</f>
        <v>0</v>
      </c>
      <c r="AU17" s="138">
        <f>SUMIF('Chili One Day 2-12-22 Thistles'!$B$11:$B$25,$B17,'Chili One Day 2-12-22 Thistles'!$BY$11:$BY$25)</f>
        <v>0</v>
      </c>
      <c r="AV17" s="138">
        <f>SUMIF('Chili One Day 2-12-22 Thistles'!$B$11:$B$25,$B17,'Chili One Day 2-12-22 Thistles'!$CB$11:$CB$25)</f>
        <v>0</v>
      </c>
      <c r="AW17" s="138">
        <f>SUMIF('Chili One Day 2-12-22 Thistles'!$B$11:$B$25,$B17,'Chili One Day 2-12-22 Thistles'!$CE$11:$CE$25)</f>
        <v>0</v>
      </c>
      <c r="AX17" s="138">
        <f>SUMIF('Chili One Day 2-12-22 Thistles'!$B$11:$B$25,$B17,'Chili One Day 2-12-22 Thistles'!$CH$11:$CH$25)</f>
        <v>0</v>
      </c>
      <c r="AY17" s="138">
        <f>SUMIF('Chili One Day 2-12-22 Thistles'!$B$11:$B$25,$B17,'Chili One Day 2-12-22 Thistles'!$CK$11:$CK$25)</f>
        <v>0</v>
      </c>
      <c r="AZ17" s="138">
        <f>SUMIF('Sunday Race 2-20-22'!$B$11:$B$26,$B17,'Sunday Race 2-20-22'!$BY$11:$BY$26)</f>
        <v>1</v>
      </c>
      <c r="BA17" s="138">
        <f>SUMIF('Sunday Race 2-20-22'!$B$11:$B$26,$B17,'Sunday Race 2-20-22'!$CB$11:$CB$26)</f>
        <v>1</v>
      </c>
      <c r="BB17" s="138">
        <f>SUMIF('Sunday Race 2-20-22'!$B$11:$B$26,$B17,'Sunday Race 2-20-22'!$CE$11:$CE$26)</f>
        <v>0</v>
      </c>
      <c r="BC17" s="138">
        <f>SUMIF('Sunday Race 2-20-22'!$B$11:$B$26,$B17,'Sunday Race 2-20-22'!$CH$11:$CH$26)</f>
        <v>0</v>
      </c>
      <c r="BD17" s="138">
        <f>SUMIF('Sunday Race 2-20-22'!$B$11:$B$26,$B17,'Sunday Race 2-20-22'!$CK$11:$CK$26)</f>
        <v>0</v>
      </c>
      <c r="BE17" s="138">
        <f>SUMIF('Sunday Race 2-27-22'!$B$11:$B$20,$B17,'Sunday Race 2-27-22'!$BY$11:$BY$20)</f>
        <v>0</v>
      </c>
      <c r="BF17" s="138">
        <f>SUMIF('Sunday Race 2-27-22'!$B$11:$B$20,$B17,'Sunday Race 2-27-22'!$CB$11:$CB$20)</f>
        <v>0</v>
      </c>
      <c r="BG17" s="138">
        <f>SUMIF('Sunday Race 2-27-22'!$B$11:$B$20,$B17,'Sunday Race 2-27-22'!$CE$11:$CE$20)</f>
        <v>0</v>
      </c>
      <c r="BH17" s="138">
        <f>SUMIF('Sunday Race 2-27-22'!$B$11:$B$20,$B17,'Sunday Race 2-27-22'!$CH$11:$CH$20)</f>
        <v>0</v>
      </c>
      <c r="BI17" s="138">
        <f>SUMIF('Sunday Race 2-27-22'!$B$11:$B$20,$B17,'Sunday Race 2-27-22'!$CK$11:$CK$20)</f>
        <v>0</v>
      </c>
      <c r="BJ17" s="138">
        <f>SUMIF('Ironman One Day 3-5-22 FS'!$B$11:$B$26,$B17,'Ironman One Day 3-5-22 FS'!$BY$11:$BY$26)</f>
        <v>0</v>
      </c>
      <c r="BK17" s="138">
        <f>SUMIF('Ironman One Day 3-5-22 FS'!$B$11:$B$26,$B17,'Ironman One Day 3-5-22 FS'!$CB$11:$CB$26)</f>
        <v>0</v>
      </c>
      <c r="BL17" s="138">
        <f>SUMIF('Ironman One Day 3-5-22 FS'!$B$11:$B$26,$B17,'Ironman One Day 3-5-22 FS'!$CE$11:$CE$26)</f>
        <v>0</v>
      </c>
      <c r="BM17" s="138">
        <f>SUMIF('Ironman One Day 3-5-22 FS'!$B$11:$B$26,$B17,'Ironman One Day 3-5-22 FS'!$CH$11:$CH$26)</f>
        <v>0</v>
      </c>
      <c r="BN17" s="138">
        <f>SUMIF('Ironman One Day 3-5-22 FS'!$B$11:$B$26,$B17,'Ironman One Day 3-5-22 FS'!$CK$11:$CK$26)</f>
        <v>0</v>
      </c>
      <c r="BO17" s="138">
        <f>SUMIF('Sunday Race 3-13-22'!$B$11:$B$25,$B17,'Sunday Race 3-13-22'!$BY$11:$BY$25)</f>
        <v>0</v>
      </c>
      <c r="BP17" s="138">
        <f>SUMIF('Sunday Race 3-13-22'!$B$11:$B$25,$B17,'Sunday Race 3-13-22'!$CB$11:$CB$25)</f>
        <v>0</v>
      </c>
      <c r="BQ17" s="138">
        <f>SUMIF('Sunday Race 3-13-22'!$B$11:$B$25,$B17,'Sunday Race 3-13-22'!$CE$11:$CE$25)</f>
        <v>0</v>
      </c>
      <c r="BR17" s="138">
        <f>SUMIF('Sunday Race 3-13-22'!$B$11:$B$25,$B17,'Sunday Race 3-13-22'!$CH$11:$CH$25)</f>
        <v>0</v>
      </c>
      <c r="BS17" s="138">
        <f>SUMIF('Sunday Race 3-13-22'!$B$11:$B$25,$B17,'Sunday Race 3-13-22'!$CK$11:$CK$25)</f>
        <v>0</v>
      </c>
      <c r="BT17" s="138">
        <f>SUMIF('Saturday Race 3-19-22'!$B$11:$B$18,$B17,'Saturday Race 3-19-22'!$BY$11:$BY$18)</f>
        <v>0</v>
      </c>
      <c r="BU17" s="138">
        <f>SUMIF('Saturday Race 3-19-22'!$B$11:$B$18,$B17,'Saturday Race 3-19-22'!$CB$11:$CB$18)</f>
        <v>0</v>
      </c>
      <c r="BV17" s="138">
        <f>SUMIF('Saturday Race 3-19-22'!$B$11:$B$18,$B17,'Saturday Race 3-19-22'!$CE$11:$CE$18)</f>
        <v>0</v>
      </c>
      <c r="BW17" s="138">
        <f>SUMIF('Saturday Race 3-19-22'!$B$11:$B$18,$B17,'Saturday Race 3-19-22'!$CH$11:$CH$18)</f>
        <v>0</v>
      </c>
      <c r="BX17" s="138">
        <f>SUMIF('Saturday Race 3-19-22'!$B$11:$B$18,$B17,'Saturday Race 3-19-22'!$CK$11:$CK$18)</f>
        <v>0</v>
      </c>
      <c r="BY17" s="138">
        <f>SUMIF('Sunday Races 4-10-22'!$B$11:$B$26,$B17,'Sunday Races 4-10-22'!$BY$11:$BY$26)</f>
        <v>0</v>
      </c>
      <c r="BZ17" s="138">
        <f>SUMIF('Sunday Races 4-10-22'!$B$11:$B$26,$B17,'Sunday Races 4-10-22'!$CB$11:$CB$26)</f>
        <v>0</v>
      </c>
      <c r="CA17" s="138">
        <f>SUMIF('Sunday Races 4-10-22'!$B$11:$B$26,$B17,'Sunday Races 4-10-22'!$CE$11:$CE$26)</f>
        <v>0</v>
      </c>
      <c r="CB17" s="138">
        <f>SUMIF('Sunday Races 4-10-22'!$B$11:$B$26,$B17,'Sunday Races 4-10-22'!$CH$11:$CH$26)</f>
        <v>0</v>
      </c>
      <c r="CC17" s="138">
        <f>SUMIF('Sunday Races 4-10-22'!$B$11:$B$26,$B17,'Sunday Races 4-10-22'!$CK$11:$CK$26)</f>
        <v>0</v>
      </c>
      <c r="CD17" s="138">
        <f>SUMIF('Easter One Day 4-16-22 FS'!$B$11:$B$26,$B17,'Easter One Day 4-16-22 FS'!$BY$11:$BY$26)</f>
        <v>0</v>
      </c>
      <c r="CE17" s="138">
        <f>SUMIF('Easter One Day 4-16-22 FS'!$B$11:$B$26,$B17,'Easter One Day 4-16-22 FS'!$CB$11:$CB$26)</f>
        <v>0</v>
      </c>
      <c r="CF17" s="138">
        <f>SUMIF('Easter One Day 4-16-22 FS'!$B$11:$B$26,$B17,'Easter One Day 4-16-22 FS'!$CE$11:$CE$26)</f>
        <v>0</v>
      </c>
      <c r="CG17" s="138">
        <f>SUMIF('Easter One Day 4-16-22 FS'!$B$11:$B$26,$B17,'Easter One Day 4-16-22 FS'!$CH$11:$CH$26)</f>
        <v>0</v>
      </c>
      <c r="CH17" s="138">
        <f>SUMIF('Easter One Day 4-16-22 FS'!$B$11:$B$26,$B17,'Easter One Day 4-16-22 FS'!$CK$11:$CK$26)</f>
        <v>0</v>
      </c>
      <c r="CI17" s="138">
        <f>SUMIF('Easter One Day 4-16-22 TH'!$B$11:$B$15,$B17,'Easter One Day 4-16-22 TH'!$BY$11:$BY$15)</f>
        <v>0</v>
      </c>
      <c r="CJ17" s="138">
        <f>SUMIF('Easter One Day 4-16-22 TH'!$B$11:$B$15,$B17,'Easter One Day 4-16-22 TH'!$CB$11:$CB$15)</f>
        <v>0</v>
      </c>
      <c r="CK17" s="138">
        <f>SUMIF('Easter One Day 4-16-22 TH'!$B$11:$B$15,$B17,'Easter One Day 4-16-22 TH'!$CE$11:$CE$15)</f>
        <v>0</v>
      </c>
      <c r="CL17" s="138">
        <f>SUMIF('Easter One Day 4-16-22 TH'!$B$11:$B$15,$B17,'Easter One Day 4-16-22 TH'!$CH$11:$CH$15)</f>
        <v>0</v>
      </c>
      <c r="CM17" s="138">
        <f>SUMIF('Easter One Day 4-16-22 TH'!$B$11:$B$15,$B17,'Easter One Day 4-16-22 TH'!$CK$11:$CK$15)</f>
        <v>0</v>
      </c>
      <c r="CN17" s="138">
        <f>SUMIF('Sunday Races 5-1-22'!$B$11:$B$28,$B17,'Sunday Races 5-1-22'!$BY$11:$BY$28)</f>
        <v>0</v>
      </c>
      <c r="CO17" s="138">
        <f>SUMIF('Sunday Races 5-1-22'!$B$11:$B$28,$B17,'Sunday Races 5-1-22'!$CB$11:$CB$28)</f>
        <v>0</v>
      </c>
      <c r="CP17" s="138">
        <f>SUMIF('Sunday Races 5-1-22'!$B$11:$B$28,$B17,'Sunday Races 5-1-22'!$CE$11:$CE$28)</f>
        <v>0</v>
      </c>
      <c r="CQ17" s="138">
        <f>SUMIF('Sunday Races 5-1-22'!$B$11:$B$28,$B17,'Sunday Races 5-1-22'!$CH$11:$CH$28)</f>
        <v>0</v>
      </c>
      <c r="CR17" s="138">
        <f>SUMIF('Sunday Races 5-1-22'!$B$11:$B$28,$B17,'Sunday Races 5-1-22'!$CK$11:$CK$28)</f>
        <v>0</v>
      </c>
      <c r="CS17" s="138">
        <f>SUMIF('Long Distance Race 5-7-22'!$B$11:$B$27,$B17,'Long Distance Race 5-7-22'!$BY$11:$BY$27)</f>
        <v>0</v>
      </c>
      <c r="CT17" s="138">
        <f>SUMIF('Long Distance Race 5-7-22'!$B$11:$B$27,$B17,'Long Distance Race 5-7-22'!$CB$11:$CB$27)</f>
        <v>0</v>
      </c>
      <c r="CU17" s="138">
        <f>SUMIF('Long Distance Race 5-7-22'!$B$11:$B$27,$B17,'Long Distance Race 5-7-22'!$CE$11:$CE$27)</f>
        <v>0</v>
      </c>
      <c r="CV17" s="138">
        <f>SUMIF('Long Distance Race 5-7-22'!$B$11:$B$27,$B17,'Long Distance Race 5-7-22'!$CH$11:$CH$27)</f>
        <v>0</v>
      </c>
      <c r="CW17" s="138">
        <f>SUMIF('Long Distance Race 5-7-22'!$B$11:$B$27,$B17,'Long Distance Race 5-7-22'!$CK$11:$CK$27)</f>
        <v>0</v>
      </c>
      <c r="CX17" s="138">
        <f>SUMIF('Memorial Day Regatta 5-28-22 Op'!$B$11:$B$27,$B17,'Memorial Day Regatta 5-28-22 Op'!$BY$11:$BY$27)</f>
        <v>0</v>
      </c>
      <c r="CY17" s="138">
        <f>SUMIF('Memorial Day Regatta 5-28-22 Op'!$B$11:$B$27,$B17,'Memorial Day Regatta 5-28-22 Op'!$CB$11:$CB$27)</f>
        <v>0</v>
      </c>
      <c r="CZ17" s="138">
        <f>SUMIF('Memorial Day Regatta 5-28-22 Op'!$B$11:$B$27,$B17,'Memorial Day Regatta 5-28-22 Op'!$CE$11:$CE$27)</f>
        <v>0</v>
      </c>
      <c r="DA17" s="138">
        <f>SUMIF('Memorial Day Regatta 5-28-22 Op'!$B$11:$B$27,$B17,'Memorial Day Regatta 5-28-22 Op'!$CH$11:$CH$27)</f>
        <v>0</v>
      </c>
      <c r="DB17" s="138">
        <f>SUMIF('Memorial Day Regatta 5-28-22 Op'!$B$11:$B$27,$B17,'Memorial Day Regatta 5-28-22 Op'!$CK$11:$CK$27)</f>
        <v>0</v>
      </c>
      <c r="DC17" s="138">
        <f>SUMIF('Sunday Races 6-5-22'!$B$11:$B$28,$B17,'Sunday Races 6-5-22'!$BY$11:$BY$28)</f>
        <v>0</v>
      </c>
      <c r="DD17" s="138">
        <f>SUMIF('Sunday Races 6-5-22'!$B$11:$B$28,$B17,'Sunday Races 6-5-22'!$CB$11:$CB$28)</f>
        <v>0</v>
      </c>
      <c r="DE17" s="138">
        <f>SUMIF('Sunday Races 6-5-22'!$B$11:$B$28,$B17,'Sunday Races 6-5-22'!$CE$11:$CE$28)</f>
        <v>0</v>
      </c>
      <c r="DF17" s="138">
        <f>SUMIF('Sunday Races 6-5-22'!$B$11:$B$28,$B17,'Sunday Races 6-5-22'!$CH$11:$CH$28)</f>
        <v>0</v>
      </c>
      <c r="DG17" s="138">
        <f>SUMIF('Sunday Races 6-5-22'!$B$11:$B$28,$B17,'Sunday Races 6-5-22'!$CK$11:$CK$28)</f>
        <v>0</v>
      </c>
      <c r="DH17" s="138">
        <f>SUMIF('Sunday Races 6-12-22'!$B$11:$B$24,$B17,'Sunday Races 6-12-22'!$BY$11:$BY$24)</f>
        <v>0</v>
      </c>
      <c r="DI17" s="138">
        <f>SUMIF('Sunday Races 6-12-22'!$B$11:$B$24,$B17,'Sunday Races 6-12-22'!$CB$11:$CB$24)</f>
        <v>0</v>
      </c>
      <c r="DJ17" s="138">
        <f>SUMIF('Sunday Races 6-12-22'!$B$11:$B$24,$B17,'Sunday Races 6-12-22'!$CE$11:$CE$24)</f>
        <v>0</v>
      </c>
      <c r="DK17" s="138">
        <f>SUMIF('Sunday Races 6-12-22'!$B$11:$B$24,$B17,'Sunday Races 6-12-22'!$CH$11:$CH$24)</f>
        <v>0</v>
      </c>
      <c r="DL17" s="138">
        <f>SUMIF('Sunday Races 6-12-22'!$B$11:$B$24,$B17,'Sunday Races 6-12-22'!$CK$11:$CK$24)</f>
        <v>0</v>
      </c>
      <c r="DM17" s="138">
        <f>SUMIF('Saturday Races 6-18-22'!$B$11:$B$24,$B17,'Saturday Races 6-18-22'!$BY$11:$BY$24)</f>
        <v>0</v>
      </c>
      <c r="DN17" s="138">
        <f>SUMIF('Saturday Races 6-18-22'!$B$11:$B$24,$B17,'Saturday Races 6-18-22'!$CB$11:$CB$24)</f>
        <v>0</v>
      </c>
      <c r="DO17" s="138">
        <f>SUMIF('Saturday Races 6-18-22'!$B$11:$B$24,$B17,'Saturday Races 6-18-22'!$CE$11:$CE$24)</f>
        <v>0</v>
      </c>
      <c r="DP17" s="138">
        <f>SUMIF('Saturday Races 6-18-22'!$B$11:$B$24,$B17,'Saturday Races 6-18-22'!$CH$11:$CH$24)</f>
        <v>0</v>
      </c>
      <c r="DQ17" s="138">
        <f>SUMIF('Saturday Races 6-18-22'!$B$11:$B$24,$B17,'Saturday Races 6-18-22'!$CK$11:$CK$24)</f>
        <v>0</v>
      </c>
      <c r="DR17" s="138">
        <f>SUMIF('Caldwell Cup 6-25-22 FS'!$B$11:$B$25,$B17,'Caldwell Cup 6-25-22 FS'!$BY$11:$BY$25)</f>
        <v>1</v>
      </c>
      <c r="DS17" s="138">
        <f>SUMIF('Caldwell Cup 6-25-22 FS'!$B$11:$B$25,$B17,'Caldwell Cup 6-25-22 FS'!$CB$11:$CB$25)</f>
        <v>9</v>
      </c>
      <c r="DT17" s="138">
        <f>SUMIF('Caldwell Cup 6-25-22 FS'!$B$11:$B$25,$B17,'Caldwell Cup 6-25-22 FS'!$CE$11:$CE$25)</f>
        <v>3</v>
      </c>
      <c r="DU17" s="138">
        <f>SUMIF('Caldwell Cup 6-25-22 FS'!$B$11:$B$25,$B17,'Caldwell Cup 6-25-22 FS'!$CH$11:$CH$25)</f>
        <v>3</v>
      </c>
      <c r="DV17" s="138">
        <f>SUMIF('Caldwell Cup 6-25-22 FS'!$B$11:$B$25,$B17,'Caldwell Cup 6-25-22 FS'!$CK$11:$CK$25)</f>
        <v>0</v>
      </c>
      <c r="DW17" s="138">
        <f>SUMIF('Caldwell Cup 6-25-22 TH'!$B$11:$B$24,$B17,'Caldwell Cup 6-25-22 TH'!$BY$11:$BY$24)</f>
        <v>0</v>
      </c>
      <c r="DX17" s="138">
        <f>SUMIF('Caldwell Cup 6-25-22 TH'!$B$11:$B$24,$B17,'Caldwell Cup 6-25-22 TH'!$CB$11:$CB$24)</f>
        <v>0</v>
      </c>
      <c r="DY17" s="138">
        <f>SUMIF('Caldwell Cup 6-25-22 TH'!$B$11:$B$24,$B17,'Caldwell Cup 6-25-22 TH'!$CE$11:$CE$24)</f>
        <v>0</v>
      </c>
      <c r="DZ17" s="138">
        <f>SUMIF('Caldwell Cup 6-25-22 TH'!$B$11:$B$24,$B17,'Caldwell Cup 6-25-22 TH'!$CH$11:$CH$24)</f>
        <v>0</v>
      </c>
      <c r="EA17" s="138">
        <f>SUMIF('Caldwell Cup 6-25-22 TH'!$B$11:$B$24,$B17,'Caldwell Cup 6-25-22 TH'!$CK$11:$CK$24)</f>
        <v>0</v>
      </c>
      <c r="EB17" s="138">
        <f>SUMIF('Sunday Races 7-3-22'!$B$11:$B$25,$B17,'Sunday Races 7-3-22'!$BY$11:$BY$25)</f>
        <v>0</v>
      </c>
      <c r="EC17" s="138">
        <f>SUMIF('Sunday Races 7-3-22'!$B$11:$B$25,$B17,'Sunday Races 7-3-22'!$CB$11:$CB$25)</f>
        <v>0</v>
      </c>
      <c r="ED17" s="138">
        <f>SUMIF('Sunday Races 7-3-22'!$B$11:$B$25,$B17,'Sunday Races 7-3-22'!$CE$11:$CE$25)</f>
        <v>0</v>
      </c>
      <c r="EE17" s="138">
        <f>SUMIF('Sunday Races 7-3-22'!$B$11:$B$25,$B17,'Sunday Races 7-3-22'!$CH$11:$CH$25)</f>
        <v>0</v>
      </c>
      <c r="EF17" s="138">
        <f>SUMIF('Sunday Races 7-3-22'!$B$11:$B$25,$B17,'Sunday Races 7-3-22'!$CK$11:$CK$25)</f>
        <v>0</v>
      </c>
      <c r="EG17" s="138">
        <f>SUMIF('Sunday Races 7-31-22'!$B$11:$B$25,$B17,'Sunday Races 7-31-22'!$BY$11:$BY$25)</f>
        <v>0</v>
      </c>
      <c r="EH17" s="138">
        <f>SUMIF('Sunday Races 7-31-22'!$B$11:$B$25,$B17,'Sunday Races 7-31-22'!$CB$11:$CB$25)</f>
        <v>0</v>
      </c>
      <c r="EI17" s="138">
        <f>SUMIF('Sunday Races 7-31-22'!$B$11:$B$25,$B17,'Sunday Races 7-31-22'!$CE$11:$CE$25)</f>
        <v>0</v>
      </c>
      <c r="EJ17" s="138">
        <f>SUMIF('Sunday Races 7-31-22'!$B$11:$B$25,$B17,'Sunday Races 7-31-22'!$CH$11:$CH$25)</f>
        <v>0</v>
      </c>
      <c r="EK17" s="138">
        <f>SUMIF('Sunday Races 7-31-22'!$B$11:$B$25,$B17,'Sunday Races 7-31-22'!$CK$11:$CK$25)</f>
        <v>0</v>
      </c>
      <c r="EL17" s="138">
        <f>SUMIF('Sunday Races 8-14-22'!$B$11:$B$25,$B17,'Sunday Races 8-14-22'!$BY$11:$BY$25)</f>
        <v>0</v>
      </c>
      <c r="EM17" s="138">
        <f>SUMIF('Sunday Races 8-14-22'!$B$11:$B$25,$B17,'Sunday Races 8-14-22'!$CB$11:$CB$25)</f>
        <v>0</v>
      </c>
      <c r="EN17" s="138">
        <f>SUMIF('Sunday Races 8-14-22'!$B$11:$B$25,$B17,'Sunday Races 8-14-22'!$CE$11:$CE$25)</f>
        <v>0</v>
      </c>
      <c r="EO17" s="138">
        <f>SUMIF('Sunday Races 8-14-22'!$B$11:$B$25,$B17,'Sunday Races 8-14-22'!$CH$11:$CH$25)</f>
        <v>0</v>
      </c>
      <c r="EP17" s="138">
        <f>SUMIF('Sunday Races 8-14-22'!$B$11:$B$25,$B17,'Sunday Races 8-14-22'!$CK$11:$CK$25)</f>
        <v>0</v>
      </c>
      <c r="EQ17" s="138">
        <f>SUMIF('Saturday Races 8-20-22'!$B$11:$B$25,$B17,'Saturday Races 8-20-22'!$BY$11:$BY$25)</f>
        <v>0</v>
      </c>
      <c r="ER17" s="138">
        <f>SUMIF('Saturday Races 8-20-22'!$B$11:$B$25,$B17,'Saturday Races 8-20-22'!$CB$11:$CB$25)</f>
        <v>0</v>
      </c>
      <c r="ES17" s="138">
        <f>SUMIF('Saturday Races 8-20-22'!$B$11:$B$25,$B17,'Saturday Races 8-20-22'!$CE$11:$CE$25)</f>
        <v>0</v>
      </c>
      <c r="ET17" s="138">
        <f>SUMIF('Saturday Races 8-20-22'!$B$11:$B$25,$B17,'Saturday Races 8-20-22'!$CH$11:$CH$25)</f>
        <v>0</v>
      </c>
      <c r="EU17" s="138">
        <f>SUMIF('Saturday Races 8-20-22'!$B$11:$B$25,$B17,'Saturday Races 8-20-22'!$CK$11:$CK$25)</f>
        <v>0</v>
      </c>
      <c r="EV17" s="138">
        <f>SUMIF('Labor Day Regatta 9-3-22 FS'!$B$11:$B$30,$B17,'Labor Day Regatta 9-3-22 FS'!$BY$11:$BY$30)</f>
        <v>0</v>
      </c>
      <c r="EW17" s="138">
        <f>SUMIF('Labor Day Regatta 9-3-22 FS'!$B$11:$B$30,$B17,'Labor Day Regatta 9-3-22 FS'!$CB$11:$CB$30)</f>
        <v>0</v>
      </c>
      <c r="EX17" s="138">
        <f>SUMIF('Labor Day Regatta 9-3-22 FS'!$B$11:$B$30,$B17,'Labor Day Regatta 9-3-22 FS'!$CE$11:$CE$30)</f>
        <v>0</v>
      </c>
      <c r="EY17" s="138">
        <f>SUMIF('Labor Day Regatta 9-3-22 FS'!$B$11:$B$30,$B17,'Labor Day Regatta 9-3-22 FS'!$CH$11:$CH$30)</f>
        <v>0</v>
      </c>
      <c r="EZ17" s="138">
        <f>SUMIF('Labor Day Regatta 9-3-22 FS'!$B$11:$B$30,$B17,'Labor Day Regatta 9-3-22 FS'!$CK$11:$CK$30)</f>
        <v>0</v>
      </c>
      <c r="FA17" s="138">
        <f>SUMIF('Sunday Races 9-11-22'!$B$11:$B$20,$B17,'Sunday Races 9-11-22'!$BY$11:$BY$20)</f>
        <v>0</v>
      </c>
      <c r="FB17" s="138">
        <f>SUMIF('Sunday Races 9-11-22'!$B$11:$B$20,$B17,'Sunday Races 9-11-22'!$CB$11:$CB$20)</f>
        <v>0</v>
      </c>
      <c r="FC17" s="138">
        <f>SUMIF('Sunday Races 9-11-22'!$B$11:$B$20,$B17,'Sunday Races 9-11-22'!$CE$11:$CE$20)</f>
        <v>0</v>
      </c>
      <c r="FD17" s="138">
        <f>SUMIF('Sunday Races 9-11-22'!$B$11:$B$20,$B17,'Sunday Races 9-11-22'!$CH$11:$CH$20)</f>
        <v>0</v>
      </c>
      <c r="FE17" s="138">
        <f>SUMIF('Sunday Races 9-11-22'!$B$11:$B$20,$B17,'Sunday Races 9-11-22'!$CK$11:$CK$20)</f>
        <v>0</v>
      </c>
      <c r="FF17" s="138">
        <f>SUMIF('2022-09-17 Leukemia Cup FS'!$B$11:$B$26,$B17,'2022-09-17 Leukemia Cup FS'!$BY$11:$BY$26)</f>
        <v>0</v>
      </c>
      <c r="FG17" s="138">
        <f>SUMIF('2022-09-17 Leukemia Cup FS'!$B$11:$B$26,$B17,'2022-09-17 Leukemia Cup FS'!$CB$11:$CB$26)</f>
        <v>0</v>
      </c>
      <c r="FH17" s="138">
        <f>SUMIF('2022-09-17 Leukemia Cup FS'!$B$11:$B$26,$B17,'2022-09-17 Leukemia Cup FS'!$CE$11:$CE$26)</f>
        <v>0</v>
      </c>
      <c r="FI17" s="138">
        <f>SUMIF('2022-09-17 Leukemia Cup FS'!$B$11:$B$26,$B17,'2022-09-17 Leukemia Cup FS'!$CH$11:$CH$26)</f>
        <v>0</v>
      </c>
      <c r="FJ17" s="138">
        <f>SUMIF('2022-09-17 Leukemia Cup FS'!$B$11:$B$26,$B17,'2022-09-17 Leukemia Cup FS'!$CK$11:$CK$26)</f>
        <v>0</v>
      </c>
      <c r="FK17" s="138">
        <f>SUMIF('Smith-Berry LDR 9-24-22'!$B$11:$B$30,$B17,'Smith-Berry LDR 9-24-22'!$BY$11:$BY$30)</f>
        <v>0</v>
      </c>
      <c r="FL17" s="138">
        <f>SUMIF('Smith-Berry LDR 9-24-22'!$B$11:$B$30,$B17,'Smith-Berry LDR 9-24-22'!$CB$11:$CB$30)</f>
        <v>0</v>
      </c>
      <c r="FM17" s="138">
        <f>SUMIF('Smith-Berry LDR 9-24-22'!$B$11:$B$30,$B17,'Smith-Berry LDR 9-24-22'!$CE$11:$CE$30)</f>
        <v>0</v>
      </c>
      <c r="FN17" s="138">
        <f>SUMIF('Smith-Berry LDR 9-24-22'!$B$11:$B$30,$B17,'Smith-Berry LDR 9-24-22'!$CH$11:$CH$30)</f>
        <v>0</v>
      </c>
      <c r="FO17" s="138">
        <f>SUMIF('Smith-Berry LDR 9-24-22'!$B$11:$B$30,$B17,'Smith-Berry LDR 9-24-22'!$CK$11:$CK$30)</f>
        <v>0</v>
      </c>
      <c r="FP17" s="138">
        <f>SUMIF('Great Scot 10-1-22 Cham'!$B$11:$B$28,$B17,'Great Scot 10-1-22 Cham'!$BY$11:$BY$28)</f>
        <v>0</v>
      </c>
      <c r="FQ17" s="138">
        <f>SUMIF('Great Scot 10-1-22 Cham'!$B$11:$B$28,$B17,'Great Scot 10-1-22 Cham'!$CB$11:$CB$28)</f>
        <v>0</v>
      </c>
      <c r="FR17" s="138">
        <f>SUMIF('Great Scot 10-1-22 Cham'!$B$11:$B$28,$B17,'Great Scot 10-1-22 Cham'!$CE$11:$CE$28)</f>
        <v>0</v>
      </c>
      <c r="FS17" s="138">
        <f>SUMIF('Great Scot 10-1-22 Cham'!$B$11:$B$28,$B17,'Great Scot 10-1-22 Cham'!$CH$11:$CH$28)</f>
        <v>0</v>
      </c>
      <c r="FT17" s="138">
        <f>SUMIF('Great Scot 10-1-22 Cham'!$B$11:$B$28,$B17,'Great Scot 10-1-22 Cham'!$CK$11:$CK$28)</f>
        <v>0</v>
      </c>
      <c r="FU17" s="138">
        <f>SUMIF('Great Scot 10-1-22 Chal'!$B$11:$B$28,$B17,'Great Scot 10-1-22 Chal'!$BY$11:$BY$28)</f>
        <v>0</v>
      </c>
      <c r="FV17" s="138">
        <f>SUMIF('Great Scot 10-1-22 Chal'!$B$11:$B$28,$B17,'Great Scot 10-1-22 Chal'!$CB$11:$CB$28)</f>
        <v>0</v>
      </c>
      <c r="FW17" s="138">
        <f>SUMIF('Great Scot 10-1-22 Chal'!$B$11:$B$28,$B17,'Great Scot 10-1-22 Chal'!$CE$11:$CE$28)</f>
        <v>0</v>
      </c>
      <c r="FX17" s="138">
        <f>SUMIF('Great Scot 10-1-22 Chal'!$B$11:$B$28,$B17,'Great Scot 10-1-22 Chal'!$CH$11:$CH$28)</f>
        <v>0</v>
      </c>
      <c r="FY17" s="138">
        <f>SUMIF('Great Scot 10-1-22 Chal'!$B$11:$B$28,$B17,'Great Scot 10-1-22 Chal'!$CK$11:$CK$28)</f>
        <v>0</v>
      </c>
      <c r="FZ17" s="138">
        <f>SUMIF('Sunday Races 10-9-22'!$B$11:$B$21,$B17,'Sunday Races 10-9-22'!$BY$11:$BY$21)</f>
        <v>0</v>
      </c>
      <c r="GA17" s="138">
        <f>SUMIF('Sunday Races 10-9-22'!$B$11:$B$21,$B17,'Sunday Races 10-9-22'!$CB$11:$CB$21)</f>
        <v>0</v>
      </c>
      <c r="GB17" s="138">
        <f>SUMIF('Sunday Races 10-9-22'!$B$11:$B$21,$B17,'Sunday Races 10-9-22'!$CE$11:$CE$21)</f>
        <v>0</v>
      </c>
      <c r="GC17" s="138">
        <f>SUMIF('Sunday Races 10-9-22'!$B$11:$B$21,$B17,'Sunday Races 10-9-22'!$CH$11:$CH$21)</f>
        <v>0</v>
      </c>
      <c r="GD17" s="138">
        <f>SUMIF('Sunday Races 10-9-22'!$B$11:$B$21,$B17,'Sunday Races 10-9-22'!$CK$11:$CK$21)</f>
        <v>0</v>
      </c>
      <c r="GE17" s="138">
        <f>SUMIF('Sunday Races 10-23-22'!$B$11:$B$22,$B17,'Sunday Races 10-23-22'!$BY$11:$BY$22)</f>
        <v>0</v>
      </c>
      <c r="GF17" s="138">
        <f>SUMIF('Sunday Races 10-23-22'!$B$11:$B$22,$B17,'Sunday Races 10-23-22'!$CB$11:$CB$22)</f>
        <v>0</v>
      </c>
      <c r="GG17" s="138">
        <f>SUMIF('Sunday Races 10-23-22'!$B$11:$B$22,$B17,'Sunday Races 10-23-22'!$CE$11:$CE$22)</f>
        <v>0</v>
      </c>
      <c r="GH17" s="138">
        <f>SUMIF('Sunday Races 10-23-22'!$B$11:$B$22,$B17,'Sunday Races 10-23-22'!$CH$11:$CH$22)</f>
        <v>0</v>
      </c>
      <c r="GI17" s="138">
        <f>SUMIF('Sunday Races 10-23-22'!$B$11:$B$22,$B17,'Sunday Races 10-23-22'!$CK$11:$CK$22)</f>
        <v>0</v>
      </c>
      <c r="GJ17" s="138">
        <f>SUMIF('One Day Regatta 10-29-22 FS'!$B$11:$B$19,$B17,'One Day Regatta 10-29-22 FS'!$BY$11:$BY$19)</f>
        <v>0</v>
      </c>
      <c r="GK17" s="138">
        <f>SUMIF('One Day Regatta 10-29-22 FS'!$B$11:$B$19,$B17,'One Day Regatta 10-29-22 FS'!$CB$11:$CB$19)</f>
        <v>0</v>
      </c>
      <c r="GL17" s="138">
        <f>SUMIF('One Day Regatta 10-29-22 FS'!$B$11:$B$19,$B17,'One Day Regatta 10-29-22 FS'!$CE$11:$CE$19)</f>
        <v>0</v>
      </c>
      <c r="GM17" s="138">
        <f>SUMIF('One Day Regatta 10-29-22 FS'!$B$11:$B$19,$B17,'One Day Regatta 10-29-22 FS'!$CH$11:$CH$19)</f>
        <v>0</v>
      </c>
      <c r="GN17" s="138">
        <f>SUMIF('One Day Regatta 10-29-22 FS'!$B$11:$B$19,$B17,'One Day Regatta 10-29-22 FS'!$CK$11:$CK$19)</f>
        <v>0</v>
      </c>
      <c r="GO17" s="139"/>
      <c r="GP17" s="140"/>
      <c r="GQ17" s="141">
        <f t="shared" si="18"/>
        <v>9</v>
      </c>
      <c r="GR17" s="141">
        <f t="shared" si="18"/>
        <v>7</v>
      </c>
      <c r="GS17" s="141">
        <f t="shared" si="18"/>
        <v>4</v>
      </c>
      <c r="GT17" s="141">
        <f t="shared" si="18"/>
        <v>4</v>
      </c>
      <c r="GU17" s="141">
        <f t="shared" si="18"/>
        <v>4</v>
      </c>
      <c r="GV17" s="141">
        <f t="shared" si="18"/>
        <v>3</v>
      </c>
      <c r="GW17" s="141">
        <f t="shared" si="18"/>
        <v>3</v>
      </c>
      <c r="GX17" s="141">
        <f t="shared" si="18"/>
        <v>3</v>
      </c>
      <c r="GY17" s="141">
        <f t="shared" si="18"/>
        <v>3</v>
      </c>
      <c r="GZ17" s="141">
        <f t="shared" si="18"/>
        <v>3</v>
      </c>
      <c r="HA17" s="141">
        <f t="shared" si="19"/>
        <v>3</v>
      </c>
      <c r="HB17" s="141">
        <f t="shared" si="19"/>
        <v>3</v>
      </c>
      <c r="HC17" s="141">
        <f t="shared" si="19"/>
        <v>2</v>
      </c>
      <c r="HD17" s="141">
        <f t="shared" si="19"/>
        <v>2</v>
      </c>
      <c r="HE17" s="141">
        <f t="shared" si="19"/>
        <v>1</v>
      </c>
      <c r="HF17" s="141">
        <f t="shared" si="19"/>
        <v>1</v>
      </c>
      <c r="HG17" s="141">
        <f t="shared" si="19"/>
        <v>1</v>
      </c>
      <c r="HH17" s="141">
        <f t="shared" si="19"/>
        <v>0</v>
      </c>
      <c r="HI17" s="141">
        <f t="shared" si="19"/>
        <v>0</v>
      </c>
      <c r="HJ17" s="141">
        <f t="shared" si="19"/>
        <v>0</v>
      </c>
      <c r="HK17" s="141">
        <f t="shared" si="20"/>
        <v>0</v>
      </c>
      <c r="HL17" s="141">
        <f t="shared" si="20"/>
        <v>0</v>
      </c>
      <c r="HM17" s="141">
        <f t="shared" si="20"/>
        <v>0</v>
      </c>
      <c r="HN17" s="141">
        <f t="shared" si="20"/>
        <v>0</v>
      </c>
      <c r="HO17" s="141">
        <f t="shared" si="20"/>
        <v>0</v>
      </c>
      <c r="HP17" s="141">
        <f t="shared" si="20"/>
        <v>0</v>
      </c>
      <c r="HQ17" s="141">
        <f t="shared" si="20"/>
        <v>0</v>
      </c>
      <c r="HR17" s="141">
        <f t="shared" si="20"/>
        <v>0</v>
      </c>
      <c r="HS17" s="141">
        <f t="shared" si="20"/>
        <v>0</v>
      </c>
      <c r="HT17" s="141">
        <f t="shared" si="20"/>
        <v>0</v>
      </c>
      <c r="HU17" s="141">
        <f t="shared" si="21"/>
        <v>0</v>
      </c>
      <c r="HV17" s="141">
        <f t="shared" si="21"/>
        <v>0</v>
      </c>
      <c r="HW17" s="141">
        <f t="shared" si="21"/>
        <v>0</v>
      </c>
      <c r="HX17" s="141">
        <f t="shared" si="21"/>
        <v>0</v>
      </c>
      <c r="HY17" s="141">
        <f t="shared" si="21"/>
        <v>0</v>
      </c>
      <c r="HZ17" s="141">
        <f t="shared" si="21"/>
        <v>0</v>
      </c>
      <c r="IA17" s="141">
        <f t="shared" si="21"/>
        <v>0</v>
      </c>
      <c r="IB17" s="141">
        <f t="shared" si="21"/>
        <v>0</v>
      </c>
      <c r="IC17" s="141">
        <f t="shared" si="21"/>
        <v>0</v>
      </c>
      <c r="ID17" s="141">
        <f t="shared" si="21"/>
        <v>0</v>
      </c>
      <c r="IE17" s="141">
        <f t="shared" si="22"/>
        <v>0</v>
      </c>
      <c r="IF17" s="141">
        <f t="shared" si="22"/>
        <v>0</v>
      </c>
      <c r="IG17" s="141">
        <f t="shared" si="22"/>
        <v>0</v>
      </c>
      <c r="IH17" s="141">
        <f t="shared" si="22"/>
        <v>0</v>
      </c>
      <c r="II17" s="141">
        <f t="shared" si="22"/>
        <v>0</v>
      </c>
      <c r="IJ17" s="141">
        <f t="shared" si="22"/>
        <v>0</v>
      </c>
      <c r="IK17" s="141">
        <f t="shared" si="22"/>
        <v>0</v>
      </c>
      <c r="IL17" s="141">
        <f t="shared" si="22"/>
        <v>0</v>
      </c>
      <c r="IM17" s="141">
        <f t="shared" si="22"/>
        <v>0</v>
      </c>
      <c r="IN17" s="141">
        <f t="shared" si="22"/>
        <v>0</v>
      </c>
      <c r="IO17" s="141">
        <f t="shared" si="23"/>
        <v>0</v>
      </c>
      <c r="IP17" s="141">
        <f t="shared" si="23"/>
        <v>0</v>
      </c>
      <c r="IQ17" s="141">
        <f t="shared" si="23"/>
        <v>0</v>
      </c>
      <c r="IR17" s="141">
        <f t="shared" si="23"/>
        <v>0</v>
      </c>
      <c r="IS17" s="141">
        <f t="shared" si="23"/>
        <v>0</v>
      </c>
      <c r="IT17" s="141">
        <f t="shared" si="23"/>
        <v>0</v>
      </c>
      <c r="IU17" s="141">
        <f t="shared" si="23"/>
        <v>0</v>
      </c>
      <c r="IV17" s="141">
        <f t="shared" si="23"/>
        <v>0</v>
      </c>
      <c r="IW17" s="141">
        <f t="shared" si="23"/>
        <v>0</v>
      </c>
      <c r="IX17" s="141">
        <f t="shared" si="23"/>
        <v>0</v>
      </c>
      <c r="IY17" s="141">
        <f t="shared" si="24"/>
        <v>0</v>
      </c>
      <c r="IZ17" s="141">
        <f t="shared" si="24"/>
        <v>0</v>
      </c>
      <c r="JA17" s="141">
        <f t="shared" si="24"/>
        <v>0</v>
      </c>
      <c r="JB17" s="141">
        <f t="shared" si="24"/>
        <v>0</v>
      </c>
      <c r="JC17" s="141">
        <f t="shared" si="24"/>
        <v>0</v>
      </c>
      <c r="JD17" s="141">
        <f t="shared" si="24"/>
        <v>0</v>
      </c>
      <c r="JE17" s="141">
        <f t="shared" si="24"/>
        <v>0</v>
      </c>
      <c r="JF17" s="141">
        <f t="shared" si="24"/>
        <v>0</v>
      </c>
      <c r="JG17" s="141">
        <f t="shared" si="24"/>
        <v>0</v>
      </c>
      <c r="JH17" s="141">
        <f t="shared" si="24"/>
        <v>0</v>
      </c>
      <c r="JI17" s="141">
        <f t="shared" si="24"/>
        <v>0</v>
      </c>
      <c r="JJ17" s="141">
        <f t="shared" si="24"/>
        <v>0</v>
      </c>
      <c r="JK17" s="141">
        <f t="shared" si="24"/>
        <v>0</v>
      </c>
      <c r="JL17" s="141">
        <f t="shared" si="24"/>
        <v>0</v>
      </c>
      <c r="JM17" s="141">
        <f t="shared" si="24"/>
        <v>0</v>
      </c>
    </row>
    <row r="18" spans="1:273" ht="15" customHeight="1" x14ac:dyDescent="0.2">
      <c r="A18" s="134">
        <f t="shared" si="17"/>
        <v>15</v>
      </c>
      <c r="B18" s="103" t="s">
        <v>680</v>
      </c>
      <c r="C18" s="135">
        <f t="shared" si="6"/>
        <v>13</v>
      </c>
      <c r="D18" s="136">
        <f t="shared" si="7"/>
        <v>53</v>
      </c>
      <c r="E18" s="135">
        <f t="shared" si="8"/>
        <v>53</v>
      </c>
      <c r="F18" s="137">
        <f t="shared" si="9"/>
        <v>4.0769230769230766E-2</v>
      </c>
      <c r="G18" s="138">
        <f>SUMIF('Saturday Race 11-06-21'!$B$11:$B$21,$B18,'Saturday Race 11-06-21'!$BY$11:$BY$21)</f>
        <v>0</v>
      </c>
      <c r="H18" s="138">
        <f>SUMIF('Saturday Race 11-06-21'!$B$11:$B$21,$B18,'Saturday Race 11-06-21'!$CB$11:$CB$21)</f>
        <v>0</v>
      </c>
      <c r="I18" s="138">
        <f>SUMIF('Saturday Race 11-06-21'!$B$11:$B$21,$B18,'Saturday Race 11-06-21'!$CE$11:$CE$21)</f>
        <v>0</v>
      </c>
      <c r="J18" s="138">
        <f>SUMIF('Saturday Race 11-06-21'!$B$11:$B$21,$B18,'Saturday Race 11-06-21'!$CH$11:$CH$21)</f>
        <v>0</v>
      </c>
      <c r="K18" s="138">
        <f>SUMIF('Saturday Race 11-06-21'!$B$11:$B$21,$B18,'Saturday Race 11-06-21'!$CK$11:$CK$21)</f>
        <v>0</v>
      </c>
      <c r="L18" s="138">
        <f>SUMIF('Saturday Race 11-20-21'!$B$11:$B$24,$B18,'Saturday Race 11-20-21'!$BY$11:$BY$24)</f>
        <v>0</v>
      </c>
      <c r="M18" s="138">
        <f>SUMIF('Saturday Race 11-20-21'!$B$11:$B$24,$B18,'Saturday Race 11-20-21'!$CB$11:$CB$24)</f>
        <v>0</v>
      </c>
      <c r="N18" s="138">
        <f>SUMIF('Saturday Race 11-20-21'!$B$11:$B$24,$B18,'Saturday Race 11-20-21'!$CE$11:$CE$24)</f>
        <v>0</v>
      </c>
      <c r="O18" s="138">
        <f>SUMIF('Saturday Race 11-20-21'!$B$11:$B$24,$B18,'Saturday Race 11-20-21'!$CH$11:$CH$24)</f>
        <v>0</v>
      </c>
      <c r="P18" s="138">
        <f>SUMIF('Saturday Race 11-20-21'!$B$11:$B$24,$B18,'Saturday Race 11-20-21'!$CK$11:$CK$24)</f>
        <v>0</v>
      </c>
      <c r="Q18" s="138">
        <f>SUMIF('One Day 12-04-21 Scots'!$B$11:$B$25,$B18,'One Day 12-04-21 Scots'!$BY$11:$BY$25)</f>
        <v>0</v>
      </c>
      <c r="R18" s="138">
        <f>SUMIF('One Day 12-04-21 Scots'!$B$11:$B$25,$B18,'One Day 12-04-21 Scots'!$CB$11:$CB$25)</f>
        <v>0</v>
      </c>
      <c r="S18" s="138">
        <f>SUMIF('One Day 12-04-21 Scots'!$B$11:$B$25,$B18,'One Day 12-04-21 Scots'!$CE$11:$CE$25)</f>
        <v>0</v>
      </c>
      <c r="T18" s="138">
        <f>SUMIF('One Day 12-04-21 Scots'!$B$11:$B$25,$B18,'One Day 12-04-21 Scots'!$CH$11:$CH$25)</f>
        <v>0</v>
      </c>
      <c r="U18" s="138">
        <f>SUMIF('One Day 12-04-21 Scots'!$B$11:$B$25,$B18,'One Day 12-04-21 Scots'!$CK$11:$CK$25)</f>
        <v>0</v>
      </c>
      <c r="V18" s="138">
        <f>SUMIF('One Day 12-04-21 Thistles'!$B$11:$B$25,$B18,'One Day 12-04-21 Thistles'!$BY$11:$BY$25)</f>
        <v>0</v>
      </c>
      <c r="W18" s="138">
        <f>SUMIF('One Day 12-04-21 Thistles'!$B$11:$B$25,$B18,'One Day 12-04-21 Thistles'!$CB$11:$CB$25)</f>
        <v>0</v>
      </c>
      <c r="X18" s="138">
        <f>SUMIF('One Day 12-04-21 Thistles'!$B$11:$B$25,$B18,'One Day 12-04-21 Thistles'!$CE$11:$CE$25)</f>
        <v>0</v>
      </c>
      <c r="Y18" s="138">
        <f>SUMIF('One Day 12-04-21 Thistles'!$B$11:$B$25,$B18,'One Day 12-04-21 Thistles'!$CH$11:$CH$25)</f>
        <v>0</v>
      </c>
      <c r="Z18" s="138">
        <f>SUMIF('One Day 12-04-21 Thistles'!$B$11:$B$25,$B18,'One Day 12-04-21 Thistles'!$CK$11:$CK$25)</f>
        <v>0</v>
      </c>
      <c r="AA18" s="138">
        <f>SUMIF('Saturday Race 1-08-22'!$B$11:$B$20,$B18,'Saturday Race 1-08-22'!$BY$11:$BY$20)</f>
        <v>0</v>
      </c>
      <c r="AB18" s="138">
        <f>SUMIF('Saturday Race 1-08-22'!$B$11:$B$20,$B18,'Saturday Race 1-08-22'!$CB$11:$CB$20)</f>
        <v>0</v>
      </c>
      <c r="AC18" s="138">
        <f>SUMIF('Saturday Race 1-08-22'!$B$11:$B$20,$B18,'Saturday Race 1-08-22'!$CE$11:$CE$20)</f>
        <v>0</v>
      </c>
      <c r="AD18" s="138">
        <f>SUMIF('Saturday Race 1-08-22'!$B$11:$B$20,$B18,'Saturday Race 1-08-22'!$CH$11:$CH$20)</f>
        <v>0</v>
      </c>
      <c r="AE18" s="138">
        <f>SUMIF('Saturday Race 1-08-22'!$B$11:$B$20,$B18,'Saturday Race 1-08-22'!$CK$11:$CK$20)</f>
        <v>0</v>
      </c>
      <c r="AF18" s="138">
        <f>SUMIF('Saturday Race 1-22-22'!$B$11:$B$20,$B18,'Saturday Race 1-22-22'!$BY$11:$BY$20)</f>
        <v>0</v>
      </c>
      <c r="AG18" s="138">
        <f>SUMIF('Saturday Race 1-22-22'!$B$11:$B$20,$B18,'Saturday Race 1-22-22'!$CB$11:$CB$20)</f>
        <v>0</v>
      </c>
      <c r="AH18" s="138">
        <f>SUMIF('Saturday Race 1-22-22'!$B$11:$B$20,$B18,'Saturday Race 1-22-22'!$CE$11:$CE$20)</f>
        <v>0</v>
      </c>
      <c r="AI18" s="138">
        <f>SUMIF('Saturday Race 1-22-22'!$B$11:$B$20,$B18,'Saturday Race 1-22-22'!$CH$11:$CH$20)</f>
        <v>0</v>
      </c>
      <c r="AJ18" s="138">
        <f>SUMIF('Saturday Race 1-22-22'!$B$11:$B$20,$B18,'Saturday Race 1-22-22'!$CK$11:$CK$20)</f>
        <v>0</v>
      </c>
      <c r="AK18" s="138">
        <f>SUMIF('Sunday Race 2-6-22'!$B$11:$B$20,$B18,'Sunday Race 2-6-22'!$BY$11:$BY$20)</f>
        <v>0</v>
      </c>
      <c r="AL18" s="138">
        <f>SUMIF('Sunday Race 2-6-22'!$B$11:$B$20,$B18,'Sunday Race 2-6-22'!$CB$11:$CB$20)</f>
        <v>0</v>
      </c>
      <c r="AM18" s="138">
        <f>SUMIF('Sunday Race 2-6-22'!$B$11:$B$20,$B18,'Sunday Race 2-6-22'!$CE$11:$CE$20)</f>
        <v>0</v>
      </c>
      <c r="AN18" s="138">
        <f>SUMIF('Sunday Race 2-6-22'!$B$11:$B$20,$B18,'Sunday Race 2-6-22'!$CH$11:$CH$20)</f>
        <v>0</v>
      </c>
      <c r="AO18" s="138">
        <f>SUMIF('Sunday Race 2-6-22'!$B$11:$B$20,$B18,'Sunday Race 2-6-22'!$CK$11:$CK$20)</f>
        <v>0</v>
      </c>
      <c r="AP18" s="138">
        <f>SUMIF('Chili One Day 2-12-22 Scots'!$B$11:$B$25,$B18,'Chili One Day 2-12-22 Scots'!$BY$11:$BY$25)</f>
        <v>0</v>
      </c>
      <c r="AQ18" s="138">
        <f>SUMIF('Chili One Day 2-12-22 Scots'!$B$11:$B$25,$B18,'Chili One Day 2-12-22 Scots'!$CB$11:$CB$25)</f>
        <v>0</v>
      </c>
      <c r="AR18" s="138">
        <f>SUMIF('Chili One Day 2-12-22 Scots'!$B$11:$B$25,$B18,'Chili One Day 2-12-22 Scots'!$CE$11:$CE$25)</f>
        <v>0</v>
      </c>
      <c r="AS18" s="138">
        <f>SUMIF('Chili One Day 2-12-22 Scots'!$B$11:$B$25,$B18,'Chili One Day 2-12-22 Scots'!$CH$11:$CH$25)</f>
        <v>0</v>
      </c>
      <c r="AT18" s="138">
        <f>SUMIF('Chili One Day 2-12-22 Scots'!$B$11:$B$25,$B18,'Chili One Day 2-12-22 Scots'!$CK$11:$CK$25)</f>
        <v>0</v>
      </c>
      <c r="AU18" s="138">
        <f>SUMIF('Chili One Day 2-12-22 Thistles'!$B$11:$B$25,$B18,'Chili One Day 2-12-22 Thistles'!$BY$11:$BY$25)</f>
        <v>0</v>
      </c>
      <c r="AV18" s="138">
        <f>SUMIF('Chili One Day 2-12-22 Thistles'!$B$11:$B$25,$B18,'Chili One Day 2-12-22 Thistles'!$CB$11:$CB$25)</f>
        <v>0</v>
      </c>
      <c r="AW18" s="138">
        <f>SUMIF('Chili One Day 2-12-22 Thistles'!$B$11:$B$25,$B18,'Chili One Day 2-12-22 Thistles'!$CE$11:$CE$25)</f>
        <v>0</v>
      </c>
      <c r="AX18" s="138">
        <f>SUMIF('Chili One Day 2-12-22 Thistles'!$B$11:$B$25,$B18,'Chili One Day 2-12-22 Thistles'!$CH$11:$CH$25)</f>
        <v>0</v>
      </c>
      <c r="AY18" s="138">
        <f>SUMIF('Chili One Day 2-12-22 Thistles'!$B$11:$B$25,$B18,'Chili One Day 2-12-22 Thistles'!$CK$11:$CK$25)</f>
        <v>0</v>
      </c>
      <c r="AZ18" s="138">
        <f>SUMIF('Sunday Race 2-20-22'!$B$11:$B$26,$B18,'Sunday Race 2-20-22'!$BY$11:$BY$26)</f>
        <v>0</v>
      </c>
      <c r="BA18" s="138">
        <f>SUMIF('Sunday Race 2-20-22'!$B$11:$B$26,$B18,'Sunday Race 2-20-22'!$CB$11:$CB$26)</f>
        <v>0</v>
      </c>
      <c r="BB18" s="138">
        <f>SUMIF('Sunday Race 2-20-22'!$B$11:$B$26,$B18,'Sunday Race 2-20-22'!$CE$11:$CE$26)</f>
        <v>0</v>
      </c>
      <c r="BC18" s="138">
        <f>SUMIF('Sunday Race 2-20-22'!$B$11:$B$26,$B18,'Sunday Race 2-20-22'!$CH$11:$CH$26)</f>
        <v>0</v>
      </c>
      <c r="BD18" s="138">
        <f>SUMIF('Sunday Race 2-20-22'!$B$11:$B$26,$B18,'Sunday Race 2-20-22'!$CK$11:$CK$26)</f>
        <v>0</v>
      </c>
      <c r="BE18" s="138">
        <f>SUMIF('Sunday Race 2-27-22'!$B$11:$B$20,$B18,'Sunday Race 2-27-22'!$BY$11:$BY$20)</f>
        <v>0</v>
      </c>
      <c r="BF18" s="138">
        <f>SUMIF('Sunday Race 2-27-22'!$B$11:$B$20,$B18,'Sunday Race 2-27-22'!$CB$11:$CB$20)</f>
        <v>0</v>
      </c>
      <c r="BG18" s="138">
        <f>SUMIF('Sunday Race 2-27-22'!$B$11:$B$20,$B18,'Sunday Race 2-27-22'!$CE$11:$CE$20)</f>
        <v>0</v>
      </c>
      <c r="BH18" s="138">
        <f>SUMIF('Sunday Race 2-27-22'!$B$11:$B$20,$B18,'Sunday Race 2-27-22'!$CH$11:$CH$20)</f>
        <v>0</v>
      </c>
      <c r="BI18" s="138">
        <f>SUMIF('Sunday Race 2-27-22'!$B$11:$B$20,$B18,'Sunday Race 2-27-22'!$CK$11:$CK$20)</f>
        <v>0</v>
      </c>
      <c r="BJ18" s="138">
        <f>SUMIF('Ironman One Day 3-5-22 FS'!$B$11:$B$26,$B18,'Ironman One Day 3-5-22 FS'!$BY$11:$BY$26)</f>
        <v>0</v>
      </c>
      <c r="BK18" s="138">
        <f>SUMIF('Ironman One Day 3-5-22 FS'!$B$11:$B$26,$B18,'Ironman One Day 3-5-22 FS'!$CB$11:$CB$26)</f>
        <v>0</v>
      </c>
      <c r="BL18" s="138">
        <f>SUMIF('Ironman One Day 3-5-22 FS'!$B$11:$B$26,$B18,'Ironman One Day 3-5-22 FS'!$CE$11:$CE$26)</f>
        <v>0</v>
      </c>
      <c r="BM18" s="138">
        <f>SUMIF('Ironman One Day 3-5-22 FS'!$B$11:$B$26,$B18,'Ironman One Day 3-5-22 FS'!$CH$11:$CH$26)</f>
        <v>0</v>
      </c>
      <c r="BN18" s="138">
        <f>SUMIF('Ironman One Day 3-5-22 FS'!$B$11:$B$26,$B18,'Ironman One Day 3-5-22 FS'!$CK$11:$CK$26)</f>
        <v>0</v>
      </c>
      <c r="BO18" s="138">
        <f>SUMIF('Sunday Race 3-13-22'!$B$11:$B$25,$B18,'Sunday Race 3-13-22'!$BY$11:$BY$25)</f>
        <v>0</v>
      </c>
      <c r="BP18" s="138">
        <f>SUMIF('Sunday Race 3-13-22'!$B$11:$B$25,$B18,'Sunday Race 3-13-22'!$CB$11:$CB$25)</f>
        <v>0</v>
      </c>
      <c r="BQ18" s="138">
        <f>SUMIF('Sunday Race 3-13-22'!$B$11:$B$25,$B18,'Sunday Race 3-13-22'!$CE$11:$CE$25)</f>
        <v>0</v>
      </c>
      <c r="BR18" s="138">
        <f>SUMIF('Sunday Race 3-13-22'!$B$11:$B$25,$B18,'Sunday Race 3-13-22'!$CH$11:$CH$25)</f>
        <v>0</v>
      </c>
      <c r="BS18" s="138">
        <f>SUMIF('Sunday Race 3-13-22'!$B$11:$B$25,$B18,'Sunday Race 3-13-22'!$CK$11:$CK$25)</f>
        <v>0</v>
      </c>
      <c r="BT18" s="138">
        <f>SUMIF('Saturday Race 3-19-22'!$B$11:$B$18,$B18,'Saturday Race 3-19-22'!$BY$11:$BY$18)</f>
        <v>0</v>
      </c>
      <c r="BU18" s="138">
        <f>SUMIF('Saturday Race 3-19-22'!$B$11:$B$18,$B18,'Saturday Race 3-19-22'!$CB$11:$CB$18)</f>
        <v>0</v>
      </c>
      <c r="BV18" s="138">
        <f>SUMIF('Saturday Race 3-19-22'!$B$11:$B$18,$B18,'Saturday Race 3-19-22'!$CE$11:$CE$18)</f>
        <v>0</v>
      </c>
      <c r="BW18" s="138">
        <f>SUMIF('Saturday Race 3-19-22'!$B$11:$B$18,$B18,'Saturday Race 3-19-22'!$CH$11:$CH$18)</f>
        <v>0</v>
      </c>
      <c r="BX18" s="138">
        <f>SUMIF('Saturday Race 3-19-22'!$B$11:$B$18,$B18,'Saturday Race 3-19-22'!$CK$11:$CK$18)</f>
        <v>0</v>
      </c>
      <c r="BY18" s="138">
        <f>SUMIF('Sunday Races 4-10-22'!$B$11:$B$26,$B18,'Sunday Races 4-10-22'!$BY$11:$BY$26)</f>
        <v>0</v>
      </c>
      <c r="BZ18" s="138">
        <f>SUMIF('Sunday Races 4-10-22'!$B$11:$B$26,$B18,'Sunday Races 4-10-22'!$CB$11:$CB$26)</f>
        <v>0</v>
      </c>
      <c r="CA18" s="138">
        <f>SUMIF('Sunday Races 4-10-22'!$B$11:$B$26,$B18,'Sunday Races 4-10-22'!$CE$11:$CE$26)</f>
        <v>0</v>
      </c>
      <c r="CB18" s="138">
        <f>SUMIF('Sunday Races 4-10-22'!$B$11:$B$26,$B18,'Sunday Races 4-10-22'!$CH$11:$CH$26)</f>
        <v>0</v>
      </c>
      <c r="CC18" s="138">
        <f>SUMIF('Sunday Races 4-10-22'!$B$11:$B$26,$B18,'Sunday Races 4-10-22'!$CK$11:$CK$26)</f>
        <v>0</v>
      </c>
      <c r="CD18" s="138">
        <f>SUMIF('Easter One Day 4-16-22 FS'!$B$11:$B$26,$B18,'Easter One Day 4-16-22 FS'!$BY$11:$BY$26)</f>
        <v>0</v>
      </c>
      <c r="CE18" s="138">
        <f>SUMIF('Easter One Day 4-16-22 FS'!$B$11:$B$26,$B18,'Easter One Day 4-16-22 FS'!$CB$11:$CB$26)</f>
        <v>0</v>
      </c>
      <c r="CF18" s="138">
        <f>SUMIF('Easter One Day 4-16-22 FS'!$B$11:$B$26,$B18,'Easter One Day 4-16-22 FS'!$CE$11:$CE$26)</f>
        <v>0</v>
      </c>
      <c r="CG18" s="138">
        <f>SUMIF('Easter One Day 4-16-22 FS'!$B$11:$B$26,$B18,'Easter One Day 4-16-22 FS'!$CH$11:$CH$26)</f>
        <v>0</v>
      </c>
      <c r="CH18" s="138">
        <f>SUMIF('Easter One Day 4-16-22 FS'!$B$11:$B$26,$B18,'Easter One Day 4-16-22 FS'!$CK$11:$CK$26)</f>
        <v>0</v>
      </c>
      <c r="CI18" s="138">
        <f>SUMIF('Easter One Day 4-16-22 TH'!$B$11:$B$15,$B18,'Easter One Day 4-16-22 TH'!$BY$11:$BY$15)</f>
        <v>0</v>
      </c>
      <c r="CJ18" s="138">
        <f>SUMIF('Easter One Day 4-16-22 TH'!$B$11:$B$15,$B18,'Easter One Day 4-16-22 TH'!$CB$11:$CB$15)</f>
        <v>0</v>
      </c>
      <c r="CK18" s="138">
        <f>SUMIF('Easter One Day 4-16-22 TH'!$B$11:$B$15,$B18,'Easter One Day 4-16-22 TH'!$CE$11:$CE$15)</f>
        <v>0</v>
      </c>
      <c r="CL18" s="138">
        <f>SUMIF('Easter One Day 4-16-22 TH'!$B$11:$B$15,$B18,'Easter One Day 4-16-22 TH'!$CH$11:$CH$15)</f>
        <v>0</v>
      </c>
      <c r="CM18" s="138">
        <f>SUMIF('Easter One Day 4-16-22 TH'!$B$11:$B$15,$B18,'Easter One Day 4-16-22 TH'!$CK$11:$CK$15)</f>
        <v>0</v>
      </c>
      <c r="CN18" s="138">
        <f>SUMIF('Sunday Races 5-1-22'!$B$11:$B$28,$B18,'Sunday Races 5-1-22'!$BY$11:$BY$28)</f>
        <v>0</v>
      </c>
      <c r="CO18" s="138">
        <f>SUMIF('Sunday Races 5-1-22'!$B$11:$B$28,$B18,'Sunday Races 5-1-22'!$CB$11:$CB$28)</f>
        <v>0</v>
      </c>
      <c r="CP18" s="138">
        <f>SUMIF('Sunday Races 5-1-22'!$B$11:$B$28,$B18,'Sunday Races 5-1-22'!$CE$11:$CE$28)</f>
        <v>0</v>
      </c>
      <c r="CQ18" s="138">
        <f>SUMIF('Sunday Races 5-1-22'!$B$11:$B$28,$B18,'Sunday Races 5-1-22'!$CH$11:$CH$28)</f>
        <v>0</v>
      </c>
      <c r="CR18" s="138">
        <f>SUMIF('Sunday Races 5-1-22'!$B$11:$B$28,$B18,'Sunday Races 5-1-22'!$CK$11:$CK$28)</f>
        <v>0</v>
      </c>
      <c r="CS18" s="138">
        <f>SUMIF('Long Distance Race 5-7-22'!$B$11:$B$27,$B18,'Long Distance Race 5-7-22'!$BY$11:$BY$27)</f>
        <v>0</v>
      </c>
      <c r="CT18" s="138">
        <f>SUMIF('Long Distance Race 5-7-22'!$B$11:$B$27,$B18,'Long Distance Race 5-7-22'!$CB$11:$CB$27)</f>
        <v>0</v>
      </c>
      <c r="CU18" s="138">
        <f>SUMIF('Long Distance Race 5-7-22'!$B$11:$B$27,$B18,'Long Distance Race 5-7-22'!$CE$11:$CE$27)</f>
        <v>0</v>
      </c>
      <c r="CV18" s="138">
        <f>SUMIF('Long Distance Race 5-7-22'!$B$11:$B$27,$B18,'Long Distance Race 5-7-22'!$CH$11:$CH$27)</f>
        <v>0</v>
      </c>
      <c r="CW18" s="138">
        <f>SUMIF('Long Distance Race 5-7-22'!$B$11:$B$27,$B18,'Long Distance Race 5-7-22'!$CK$11:$CK$27)</f>
        <v>0</v>
      </c>
      <c r="CX18" s="138">
        <f>SUMIF('Memorial Day Regatta 5-28-22 Op'!$B$11:$B$27,$B18,'Memorial Day Regatta 5-28-22 Op'!$BY$11:$BY$27)</f>
        <v>0</v>
      </c>
      <c r="CY18" s="138">
        <f>SUMIF('Memorial Day Regatta 5-28-22 Op'!$B$11:$B$27,$B18,'Memorial Day Regatta 5-28-22 Op'!$CB$11:$CB$27)</f>
        <v>0</v>
      </c>
      <c r="CZ18" s="138">
        <f>SUMIF('Memorial Day Regatta 5-28-22 Op'!$B$11:$B$27,$B18,'Memorial Day Regatta 5-28-22 Op'!$CE$11:$CE$27)</f>
        <v>0</v>
      </c>
      <c r="DA18" s="138">
        <f>SUMIF('Memorial Day Regatta 5-28-22 Op'!$B$11:$B$27,$B18,'Memorial Day Regatta 5-28-22 Op'!$CH$11:$CH$27)</f>
        <v>0</v>
      </c>
      <c r="DB18" s="138">
        <f>SUMIF('Memorial Day Regatta 5-28-22 Op'!$B$11:$B$27,$B18,'Memorial Day Regatta 5-28-22 Op'!$CK$11:$CK$27)</f>
        <v>0</v>
      </c>
      <c r="DC18" s="138">
        <f>SUMIF('Sunday Races 6-5-22'!$B$11:$B$28,$B18,'Sunday Races 6-5-22'!$BY$11:$BY$28)</f>
        <v>0</v>
      </c>
      <c r="DD18" s="138">
        <f>SUMIF('Sunday Races 6-5-22'!$B$11:$B$28,$B18,'Sunday Races 6-5-22'!$CB$11:$CB$28)</f>
        <v>0</v>
      </c>
      <c r="DE18" s="138">
        <f>SUMIF('Sunday Races 6-5-22'!$B$11:$B$28,$B18,'Sunday Races 6-5-22'!$CE$11:$CE$28)</f>
        <v>0</v>
      </c>
      <c r="DF18" s="138">
        <f>SUMIF('Sunday Races 6-5-22'!$B$11:$B$28,$B18,'Sunday Races 6-5-22'!$CH$11:$CH$28)</f>
        <v>0</v>
      </c>
      <c r="DG18" s="138">
        <f>SUMIF('Sunday Races 6-5-22'!$B$11:$B$28,$B18,'Sunday Races 6-5-22'!$CK$11:$CK$28)</f>
        <v>0</v>
      </c>
      <c r="DH18" s="138">
        <f>SUMIF('Sunday Races 6-12-22'!$B$11:$B$24,$B18,'Sunday Races 6-12-22'!$BY$11:$BY$24)</f>
        <v>0</v>
      </c>
      <c r="DI18" s="138">
        <f>SUMIF('Sunday Races 6-12-22'!$B$11:$B$24,$B18,'Sunday Races 6-12-22'!$CB$11:$CB$24)</f>
        <v>0</v>
      </c>
      <c r="DJ18" s="138">
        <f>SUMIF('Sunday Races 6-12-22'!$B$11:$B$24,$B18,'Sunday Races 6-12-22'!$CE$11:$CE$24)</f>
        <v>0</v>
      </c>
      <c r="DK18" s="138">
        <f>SUMIF('Sunday Races 6-12-22'!$B$11:$B$24,$B18,'Sunday Races 6-12-22'!$CH$11:$CH$24)</f>
        <v>0</v>
      </c>
      <c r="DL18" s="138">
        <f>SUMIF('Sunday Races 6-12-22'!$B$11:$B$24,$B18,'Sunday Races 6-12-22'!$CK$11:$CK$24)</f>
        <v>0</v>
      </c>
      <c r="DM18" s="138">
        <f>SUMIF('Saturday Races 6-18-22'!$B$11:$B$24,$B18,'Saturday Races 6-18-22'!$BY$11:$BY$24)</f>
        <v>3</v>
      </c>
      <c r="DN18" s="138">
        <f>SUMIF('Saturday Races 6-18-22'!$B$11:$B$24,$B18,'Saturday Races 6-18-22'!$CB$11:$CB$24)</f>
        <v>0</v>
      </c>
      <c r="DO18" s="138">
        <f>SUMIF('Saturday Races 6-18-22'!$B$11:$B$24,$B18,'Saturday Races 6-18-22'!$CE$11:$CE$24)</f>
        <v>0</v>
      </c>
      <c r="DP18" s="138">
        <f>SUMIF('Saturday Races 6-18-22'!$B$11:$B$24,$B18,'Saturday Races 6-18-22'!$CH$11:$CH$24)</f>
        <v>0</v>
      </c>
      <c r="DQ18" s="138">
        <f>SUMIF('Saturday Races 6-18-22'!$B$11:$B$24,$B18,'Saturday Races 6-18-22'!$CK$11:$CK$24)</f>
        <v>0</v>
      </c>
      <c r="DR18" s="138">
        <f>SUMIF('Caldwell Cup 6-25-22 FS'!$B$11:$B$25,$B18,'Caldwell Cup 6-25-22 FS'!$BY$11:$BY$25)</f>
        <v>2</v>
      </c>
      <c r="DS18" s="138">
        <f>SUMIF('Caldwell Cup 6-25-22 FS'!$B$11:$B$25,$B18,'Caldwell Cup 6-25-22 FS'!$CB$11:$CB$25)</f>
        <v>4</v>
      </c>
      <c r="DT18" s="138">
        <f>SUMIF('Caldwell Cup 6-25-22 FS'!$B$11:$B$25,$B18,'Caldwell Cup 6-25-22 FS'!$CE$11:$CE$25)</f>
        <v>2</v>
      </c>
      <c r="DU18" s="138">
        <f>SUMIF('Caldwell Cup 6-25-22 FS'!$B$11:$B$25,$B18,'Caldwell Cup 6-25-22 FS'!$CH$11:$CH$25)</f>
        <v>7</v>
      </c>
      <c r="DV18" s="138">
        <f>SUMIF('Caldwell Cup 6-25-22 FS'!$B$11:$B$25,$B18,'Caldwell Cup 6-25-22 FS'!$CK$11:$CK$25)</f>
        <v>0</v>
      </c>
      <c r="DW18" s="138">
        <f>SUMIF('Caldwell Cup 6-25-22 TH'!$B$11:$B$24,$B18,'Caldwell Cup 6-25-22 TH'!$BY$11:$BY$24)</f>
        <v>0</v>
      </c>
      <c r="DX18" s="138">
        <f>SUMIF('Caldwell Cup 6-25-22 TH'!$B$11:$B$24,$B18,'Caldwell Cup 6-25-22 TH'!$CB$11:$CB$24)</f>
        <v>0</v>
      </c>
      <c r="DY18" s="138">
        <f>SUMIF('Caldwell Cup 6-25-22 TH'!$B$11:$B$24,$B18,'Caldwell Cup 6-25-22 TH'!$CE$11:$CE$24)</f>
        <v>0</v>
      </c>
      <c r="DZ18" s="138">
        <f>SUMIF('Caldwell Cup 6-25-22 TH'!$B$11:$B$24,$B18,'Caldwell Cup 6-25-22 TH'!$CH$11:$CH$24)</f>
        <v>0</v>
      </c>
      <c r="EA18" s="138">
        <f>SUMIF('Caldwell Cup 6-25-22 TH'!$B$11:$B$24,$B18,'Caldwell Cup 6-25-22 TH'!$CK$11:$CK$24)</f>
        <v>0</v>
      </c>
      <c r="EB18" s="138">
        <f>SUMIF('Sunday Races 7-3-22'!$B$11:$B$25,$B18,'Sunday Races 7-3-22'!$BY$11:$BY$25)</f>
        <v>0</v>
      </c>
      <c r="EC18" s="138">
        <f>SUMIF('Sunday Races 7-3-22'!$B$11:$B$25,$B18,'Sunday Races 7-3-22'!$CB$11:$CB$25)</f>
        <v>0</v>
      </c>
      <c r="ED18" s="138">
        <f>SUMIF('Sunday Races 7-3-22'!$B$11:$B$25,$B18,'Sunday Races 7-3-22'!$CE$11:$CE$25)</f>
        <v>0</v>
      </c>
      <c r="EE18" s="138">
        <f>SUMIF('Sunday Races 7-3-22'!$B$11:$B$25,$B18,'Sunday Races 7-3-22'!$CH$11:$CH$25)</f>
        <v>0</v>
      </c>
      <c r="EF18" s="138">
        <f>SUMIF('Sunday Races 7-3-22'!$B$11:$B$25,$B18,'Sunday Races 7-3-22'!$CK$11:$CK$25)</f>
        <v>0</v>
      </c>
      <c r="EG18" s="138">
        <f>SUMIF('Sunday Races 7-31-22'!$B$11:$B$25,$B18,'Sunday Races 7-31-22'!$BY$11:$BY$25)</f>
        <v>0</v>
      </c>
      <c r="EH18" s="138">
        <f>SUMIF('Sunday Races 7-31-22'!$B$11:$B$25,$B18,'Sunday Races 7-31-22'!$CB$11:$CB$25)</f>
        <v>0</v>
      </c>
      <c r="EI18" s="138">
        <f>SUMIF('Sunday Races 7-31-22'!$B$11:$B$25,$B18,'Sunday Races 7-31-22'!$CE$11:$CE$25)</f>
        <v>0</v>
      </c>
      <c r="EJ18" s="138">
        <f>SUMIF('Sunday Races 7-31-22'!$B$11:$B$25,$B18,'Sunday Races 7-31-22'!$CH$11:$CH$25)</f>
        <v>0</v>
      </c>
      <c r="EK18" s="138">
        <f>SUMIF('Sunday Races 7-31-22'!$B$11:$B$25,$B18,'Sunday Races 7-31-22'!$CK$11:$CK$25)</f>
        <v>0</v>
      </c>
      <c r="EL18" s="138">
        <f>SUMIF('Sunday Races 8-14-22'!$B$11:$B$25,$B18,'Sunday Races 8-14-22'!$BY$11:$BY$25)</f>
        <v>0</v>
      </c>
      <c r="EM18" s="138">
        <f>SUMIF('Sunday Races 8-14-22'!$B$11:$B$25,$B18,'Sunday Races 8-14-22'!$CB$11:$CB$25)</f>
        <v>0</v>
      </c>
      <c r="EN18" s="138">
        <f>SUMIF('Sunday Races 8-14-22'!$B$11:$B$25,$B18,'Sunday Races 8-14-22'!$CE$11:$CE$25)</f>
        <v>0</v>
      </c>
      <c r="EO18" s="138">
        <f>SUMIF('Sunday Races 8-14-22'!$B$11:$B$25,$B18,'Sunday Races 8-14-22'!$CH$11:$CH$25)</f>
        <v>0</v>
      </c>
      <c r="EP18" s="138">
        <f>SUMIF('Sunday Races 8-14-22'!$B$11:$B$25,$B18,'Sunday Races 8-14-22'!$CK$11:$CK$25)</f>
        <v>0</v>
      </c>
      <c r="EQ18" s="138">
        <f>SUMIF('Saturday Races 8-20-22'!$B$11:$B$25,$B18,'Saturday Races 8-20-22'!$BY$11:$BY$25)</f>
        <v>0</v>
      </c>
      <c r="ER18" s="138">
        <f>SUMIF('Saturday Races 8-20-22'!$B$11:$B$25,$B18,'Saturday Races 8-20-22'!$CB$11:$CB$25)</f>
        <v>0</v>
      </c>
      <c r="ES18" s="138">
        <f>SUMIF('Saturday Races 8-20-22'!$B$11:$B$25,$B18,'Saturday Races 8-20-22'!$CE$11:$CE$25)</f>
        <v>0</v>
      </c>
      <c r="ET18" s="138">
        <f>SUMIF('Saturday Races 8-20-22'!$B$11:$B$25,$B18,'Saturday Races 8-20-22'!$CH$11:$CH$25)</f>
        <v>0</v>
      </c>
      <c r="EU18" s="138">
        <f>SUMIF('Saturday Races 8-20-22'!$B$11:$B$25,$B18,'Saturday Races 8-20-22'!$CK$11:$CK$25)</f>
        <v>0</v>
      </c>
      <c r="EV18" s="138">
        <f>SUMIF('Labor Day Regatta 9-3-22 FS'!$B$11:$B$30,$B18,'Labor Day Regatta 9-3-22 FS'!$BY$11:$BY$30)</f>
        <v>0</v>
      </c>
      <c r="EW18" s="138">
        <f>SUMIF('Labor Day Regatta 9-3-22 FS'!$B$11:$B$30,$B18,'Labor Day Regatta 9-3-22 FS'!$CB$11:$CB$30)</f>
        <v>0</v>
      </c>
      <c r="EX18" s="138">
        <f>SUMIF('Labor Day Regatta 9-3-22 FS'!$B$11:$B$30,$B18,'Labor Day Regatta 9-3-22 FS'!$CE$11:$CE$30)</f>
        <v>0</v>
      </c>
      <c r="EY18" s="138">
        <f>SUMIF('Labor Day Regatta 9-3-22 FS'!$B$11:$B$30,$B18,'Labor Day Regatta 9-3-22 FS'!$CH$11:$CH$30)</f>
        <v>0</v>
      </c>
      <c r="EZ18" s="138">
        <f>SUMIF('Labor Day Regatta 9-3-22 FS'!$B$11:$B$30,$B18,'Labor Day Regatta 9-3-22 FS'!$CK$11:$CK$30)</f>
        <v>0</v>
      </c>
      <c r="FA18" s="138">
        <f>SUMIF('Sunday Races 9-11-22'!$B$11:$B$20,$B18,'Sunday Races 9-11-22'!$BY$11:$BY$20)</f>
        <v>0</v>
      </c>
      <c r="FB18" s="138">
        <f>SUMIF('Sunday Races 9-11-22'!$B$11:$B$20,$B18,'Sunday Races 9-11-22'!$CB$11:$CB$20)</f>
        <v>0</v>
      </c>
      <c r="FC18" s="138">
        <f>SUMIF('Sunday Races 9-11-22'!$B$11:$B$20,$B18,'Sunday Races 9-11-22'!$CE$11:$CE$20)</f>
        <v>0</v>
      </c>
      <c r="FD18" s="138">
        <f>SUMIF('Sunday Races 9-11-22'!$B$11:$B$20,$B18,'Sunday Races 9-11-22'!$CH$11:$CH$20)</f>
        <v>0</v>
      </c>
      <c r="FE18" s="138">
        <f>SUMIF('Sunday Races 9-11-22'!$B$11:$B$20,$B18,'Sunday Races 9-11-22'!$CK$11:$CK$20)</f>
        <v>0</v>
      </c>
      <c r="FF18" s="138">
        <f>SUMIF('2022-09-17 Leukemia Cup FS'!$B$11:$B$26,$B18,'2022-09-17 Leukemia Cup FS'!$BY$11:$BY$26)</f>
        <v>0</v>
      </c>
      <c r="FG18" s="138">
        <f>SUMIF('2022-09-17 Leukemia Cup FS'!$B$11:$B$26,$B18,'2022-09-17 Leukemia Cup FS'!$CB$11:$CB$26)</f>
        <v>0</v>
      </c>
      <c r="FH18" s="138">
        <f>SUMIF('2022-09-17 Leukemia Cup FS'!$B$11:$B$26,$B18,'2022-09-17 Leukemia Cup FS'!$CE$11:$CE$26)</f>
        <v>0</v>
      </c>
      <c r="FI18" s="138">
        <f>SUMIF('2022-09-17 Leukemia Cup FS'!$B$11:$B$26,$B18,'2022-09-17 Leukemia Cup FS'!$CH$11:$CH$26)</f>
        <v>0</v>
      </c>
      <c r="FJ18" s="138">
        <f>SUMIF('2022-09-17 Leukemia Cup FS'!$B$11:$B$26,$B18,'2022-09-17 Leukemia Cup FS'!$CK$11:$CK$26)</f>
        <v>0</v>
      </c>
      <c r="FK18" s="138">
        <f>SUMIF('Smith-Berry LDR 9-24-22'!$B$11:$B$30,$B18,'Smith-Berry LDR 9-24-22'!$BY$11:$BY$30)</f>
        <v>0</v>
      </c>
      <c r="FL18" s="138">
        <f>SUMIF('Smith-Berry LDR 9-24-22'!$B$11:$B$30,$B18,'Smith-Berry LDR 9-24-22'!$CB$11:$CB$30)</f>
        <v>0</v>
      </c>
      <c r="FM18" s="138">
        <f>SUMIF('Smith-Berry LDR 9-24-22'!$B$11:$B$30,$B18,'Smith-Berry LDR 9-24-22'!$CE$11:$CE$30)</f>
        <v>0</v>
      </c>
      <c r="FN18" s="138">
        <f>SUMIF('Smith-Berry LDR 9-24-22'!$B$11:$B$30,$B18,'Smith-Berry LDR 9-24-22'!$CH$11:$CH$30)</f>
        <v>0</v>
      </c>
      <c r="FO18" s="138">
        <f>SUMIF('Smith-Berry LDR 9-24-22'!$B$11:$B$30,$B18,'Smith-Berry LDR 9-24-22'!$CK$11:$CK$30)</f>
        <v>0</v>
      </c>
      <c r="FP18" s="138">
        <f>SUMIF('Great Scot 10-1-22 Cham'!$B$11:$B$28,$B18,'Great Scot 10-1-22 Cham'!$BY$11:$BY$28)</f>
        <v>0</v>
      </c>
      <c r="FQ18" s="138">
        <f>SUMIF('Great Scot 10-1-22 Cham'!$B$11:$B$28,$B18,'Great Scot 10-1-22 Cham'!$CB$11:$CB$28)</f>
        <v>0</v>
      </c>
      <c r="FR18" s="138">
        <f>SUMIF('Great Scot 10-1-22 Cham'!$B$11:$B$28,$B18,'Great Scot 10-1-22 Cham'!$CE$11:$CE$28)</f>
        <v>0</v>
      </c>
      <c r="FS18" s="138">
        <f>SUMIF('Great Scot 10-1-22 Cham'!$B$11:$B$28,$B18,'Great Scot 10-1-22 Cham'!$CH$11:$CH$28)</f>
        <v>0</v>
      </c>
      <c r="FT18" s="138">
        <f>SUMIF('Great Scot 10-1-22 Cham'!$B$11:$B$28,$B18,'Great Scot 10-1-22 Cham'!$CK$11:$CK$28)</f>
        <v>0</v>
      </c>
      <c r="FU18" s="138">
        <f>SUMIF('Great Scot 10-1-22 Chal'!$B$11:$B$28,$B18,'Great Scot 10-1-22 Chal'!$BY$11:$BY$28)</f>
        <v>7</v>
      </c>
      <c r="FV18" s="138">
        <f>SUMIF('Great Scot 10-1-22 Chal'!$B$11:$B$28,$B18,'Great Scot 10-1-22 Chal'!$CB$11:$CB$28)</f>
        <v>8</v>
      </c>
      <c r="FW18" s="138">
        <f>SUMIF('Great Scot 10-1-22 Chal'!$B$11:$B$28,$B18,'Great Scot 10-1-22 Chal'!$CE$11:$CE$28)</f>
        <v>4</v>
      </c>
      <c r="FX18" s="138">
        <f>SUMIF('Great Scot 10-1-22 Chal'!$B$11:$B$28,$B18,'Great Scot 10-1-22 Chal'!$CH$11:$CH$28)</f>
        <v>6</v>
      </c>
      <c r="FY18" s="138">
        <f>SUMIF('Great Scot 10-1-22 Chal'!$B$11:$B$28,$B18,'Great Scot 10-1-22 Chal'!$CK$11:$CK$28)</f>
        <v>4</v>
      </c>
      <c r="FZ18" s="138">
        <f>SUMIF('Sunday Races 10-9-22'!$B$11:$B$21,$B18,'Sunday Races 10-9-22'!$BY$11:$BY$21)</f>
        <v>3</v>
      </c>
      <c r="GA18" s="138">
        <f>SUMIF('Sunday Races 10-9-22'!$B$11:$B$21,$B18,'Sunday Races 10-9-22'!$CB$11:$CB$21)</f>
        <v>2</v>
      </c>
      <c r="GB18" s="138">
        <f>SUMIF('Sunday Races 10-9-22'!$B$11:$B$21,$B18,'Sunday Races 10-9-22'!$CE$11:$CE$21)</f>
        <v>1</v>
      </c>
      <c r="GC18" s="138">
        <f>SUMIF('Sunday Races 10-9-22'!$B$11:$B$21,$B18,'Sunday Races 10-9-22'!$CH$11:$CH$21)</f>
        <v>0</v>
      </c>
      <c r="GD18" s="138">
        <f>SUMIF('Sunday Races 10-9-22'!$B$11:$B$21,$B18,'Sunday Races 10-9-22'!$CK$11:$CK$21)</f>
        <v>0</v>
      </c>
      <c r="GE18" s="138">
        <f>SUMIF('Sunday Races 10-23-22'!$B$11:$B$22,$B18,'Sunday Races 10-23-22'!$BY$11:$BY$22)</f>
        <v>0</v>
      </c>
      <c r="GF18" s="138">
        <f>SUMIF('Sunday Races 10-23-22'!$B$11:$B$22,$B18,'Sunday Races 10-23-22'!$CB$11:$CB$22)</f>
        <v>0</v>
      </c>
      <c r="GG18" s="138">
        <f>SUMIF('Sunday Races 10-23-22'!$B$11:$B$22,$B18,'Sunday Races 10-23-22'!$CE$11:$CE$22)</f>
        <v>0</v>
      </c>
      <c r="GH18" s="138">
        <f>SUMIF('Sunday Races 10-23-22'!$B$11:$B$22,$B18,'Sunday Races 10-23-22'!$CH$11:$CH$22)</f>
        <v>0</v>
      </c>
      <c r="GI18" s="138">
        <f>SUMIF('Sunday Races 10-23-22'!$B$11:$B$22,$B18,'Sunday Races 10-23-22'!$CK$11:$CK$22)</f>
        <v>0</v>
      </c>
      <c r="GJ18" s="138">
        <f>SUMIF('One Day Regatta 10-29-22 FS'!$B$11:$B$19,$B18,'One Day Regatta 10-29-22 FS'!$BY$11:$BY$19)</f>
        <v>0</v>
      </c>
      <c r="GK18" s="138">
        <f>SUMIF('One Day Regatta 10-29-22 FS'!$B$11:$B$19,$B18,'One Day Regatta 10-29-22 FS'!$CB$11:$CB$19)</f>
        <v>0</v>
      </c>
      <c r="GL18" s="138">
        <f>SUMIF('One Day Regatta 10-29-22 FS'!$B$11:$B$19,$B18,'One Day Regatta 10-29-22 FS'!$CE$11:$CE$19)</f>
        <v>0</v>
      </c>
      <c r="GM18" s="138">
        <f>SUMIF('One Day Regatta 10-29-22 FS'!$B$11:$B$19,$B18,'One Day Regatta 10-29-22 FS'!$CH$11:$CH$19)</f>
        <v>0</v>
      </c>
      <c r="GN18" s="138">
        <f>SUMIF('One Day Regatta 10-29-22 FS'!$B$11:$B$19,$B18,'One Day Regatta 10-29-22 FS'!$CK$11:$CK$19)</f>
        <v>0</v>
      </c>
      <c r="GO18" s="139"/>
      <c r="GP18" s="140"/>
      <c r="GQ18" s="141">
        <f t="shared" si="18"/>
        <v>8</v>
      </c>
      <c r="GR18" s="141">
        <f t="shared" si="18"/>
        <v>7</v>
      </c>
      <c r="GS18" s="141">
        <f t="shared" si="18"/>
        <v>7</v>
      </c>
      <c r="GT18" s="141">
        <f t="shared" si="18"/>
        <v>6</v>
      </c>
      <c r="GU18" s="141">
        <f t="shared" si="18"/>
        <v>4</v>
      </c>
      <c r="GV18" s="141">
        <f t="shared" si="18"/>
        <v>4</v>
      </c>
      <c r="GW18" s="141">
        <f t="shared" si="18"/>
        <v>4</v>
      </c>
      <c r="GX18" s="141">
        <f t="shared" si="18"/>
        <v>3</v>
      </c>
      <c r="GY18" s="141">
        <f t="shared" si="18"/>
        <v>3</v>
      </c>
      <c r="GZ18" s="141">
        <f t="shared" si="18"/>
        <v>2</v>
      </c>
      <c r="HA18" s="141">
        <f t="shared" si="19"/>
        <v>2</v>
      </c>
      <c r="HB18" s="141">
        <f t="shared" si="19"/>
        <v>2</v>
      </c>
      <c r="HC18" s="141">
        <f t="shared" si="19"/>
        <v>1</v>
      </c>
      <c r="HD18" s="141">
        <f t="shared" si="19"/>
        <v>0</v>
      </c>
      <c r="HE18" s="141">
        <f t="shared" si="19"/>
        <v>0</v>
      </c>
      <c r="HF18" s="141">
        <f t="shared" si="19"/>
        <v>0</v>
      </c>
      <c r="HG18" s="141">
        <f t="shared" si="19"/>
        <v>0</v>
      </c>
      <c r="HH18" s="141">
        <f t="shared" si="19"/>
        <v>0</v>
      </c>
      <c r="HI18" s="141">
        <f t="shared" si="19"/>
        <v>0</v>
      </c>
      <c r="HJ18" s="141">
        <f t="shared" si="19"/>
        <v>0</v>
      </c>
      <c r="HK18" s="141">
        <f t="shared" si="20"/>
        <v>0</v>
      </c>
      <c r="HL18" s="141">
        <f t="shared" si="20"/>
        <v>0</v>
      </c>
      <c r="HM18" s="141">
        <f t="shared" si="20"/>
        <v>0</v>
      </c>
      <c r="HN18" s="141">
        <f t="shared" si="20"/>
        <v>0</v>
      </c>
      <c r="HO18" s="141">
        <f t="shared" si="20"/>
        <v>0</v>
      </c>
      <c r="HP18" s="141">
        <f t="shared" si="20"/>
        <v>0</v>
      </c>
      <c r="HQ18" s="141">
        <f t="shared" si="20"/>
        <v>0</v>
      </c>
      <c r="HR18" s="141">
        <f t="shared" si="20"/>
        <v>0</v>
      </c>
      <c r="HS18" s="141">
        <f t="shared" si="20"/>
        <v>0</v>
      </c>
      <c r="HT18" s="141">
        <f t="shared" si="20"/>
        <v>0</v>
      </c>
      <c r="HU18" s="141">
        <f t="shared" si="21"/>
        <v>0</v>
      </c>
      <c r="HV18" s="141">
        <f t="shared" si="21"/>
        <v>0</v>
      </c>
      <c r="HW18" s="141">
        <f t="shared" si="21"/>
        <v>0</v>
      </c>
      <c r="HX18" s="141">
        <f t="shared" si="21"/>
        <v>0</v>
      </c>
      <c r="HY18" s="141">
        <f t="shared" si="21"/>
        <v>0</v>
      </c>
      <c r="HZ18" s="141">
        <f t="shared" si="21"/>
        <v>0</v>
      </c>
      <c r="IA18" s="141">
        <f t="shared" si="21"/>
        <v>0</v>
      </c>
      <c r="IB18" s="141">
        <f t="shared" si="21"/>
        <v>0</v>
      </c>
      <c r="IC18" s="141">
        <f t="shared" si="21"/>
        <v>0</v>
      </c>
      <c r="ID18" s="141">
        <f t="shared" si="21"/>
        <v>0</v>
      </c>
      <c r="IE18" s="141">
        <f t="shared" si="22"/>
        <v>0</v>
      </c>
      <c r="IF18" s="141">
        <f t="shared" si="22"/>
        <v>0</v>
      </c>
      <c r="IG18" s="141">
        <f t="shared" si="22"/>
        <v>0</v>
      </c>
      <c r="IH18" s="141">
        <f t="shared" si="22"/>
        <v>0</v>
      </c>
      <c r="II18" s="141">
        <f t="shared" si="22"/>
        <v>0</v>
      </c>
      <c r="IJ18" s="141">
        <f t="shared" si="22"/>
        <v>0</v>
      </c>
      <c r="IK18" s="141">
        <f t="shared" si="22"/>
        <v>0</v>
      </c>
      <c r="IL18" s="141">
        <f t="shared" si="22"/>
        <v>0</v>
      </c>
      <c r="IM18" s="141">
        <f t="shared" si="22"/>
        <v>0</v>
      </c>
      <c r="IN18" s="141">
        <f t="shared" si="22"/>
        <v>0</v>
      </c>
      <c r="IO18" s="141">
        <f t="shared" si="23"/>
        <v>0</v>
      </c>
      <c r="IP18" s="141">
        <f t="shared" si="23"/>
        <v>0</v>
      </c>
      <c r="IQ18" s="141">
        <f t="shared" si="23"/>
        <v>0</v>
      </c>
      <c r="IR18" s="141">
        <f t="shared" si="23"/>
        <v>0</v>
      </c>
      <c r="IS18" s="141">
        <f t="shared" si="23"/>
        <v>0</v>
      </c>
      <c r="IT18" s="141">
        <f t="shared" si="23"/>
        <v>0</v>
      </c>
      <c r="IU18" s="141">
        <f t="shared" si="23"/>
        <v>0</v>
      </c>
      <c r="IV18" s="141">
        <f t="shared" si="23"/>
        <v>0</v>
      </c>
      <c r="IW18" s="141">
        <f t="shared" si="23"/>
        <v>0</v>
      </c>
      <c r="IX18" s="141">
        <f t="shared" si="23"/>
        <v>0</v>
      </c>
      <c r="IY18" s="141">
        <f t="shared" si="24"/>
        <v>0</v>
      </c>
      <c r="IZ18" s="141">
        <f t="shared" si="24"/>
        <v>0</v>
      </c>
      <c r="JA18" s="141">
        <f t="shared" si="24"/>
        <v>0</v>
      </c>
      <c r="JB18" s="141">
        <f t="shared" si="24"/>
        <v>0</v>
      </c>
      <c r="JC18" s="141">
        <f t="shared" si="24"/>
        <v>0</v>
      </c>
      <c r="JD18" s="141">
        <f t="shared" si="24"/>
        <v>0</v>
      </c>
      <c r="JE18" s="141">
        <f t="shared" si="24"/>
        <v>0</v>
      </c>
      <c r="JF18" s="141">
        <f t="shared" si="24"/>
        <v>0</v>
      </c>
      <c r="JG18" s="141">
        <f t="shared" si="24"/>
        <v>0</v>
      </c>
      <c r="JH18" s="141">
        <f t="shared" si="24"/>
        <v>0</v>
      </c>
      <c r="JI18" s="141">
        <f t="shared" si="24"/>
        <v>0</v>
      </c>
      <c r="JJ18" s="141">
        <f t="shared" si="24"/>
        <v>0</v>
      </c>
      <c r="JK18" s="141">
        <f t="shared" si="24"/>
        <v>0</v>
      </c>
      <c r="JL18" s="141">
        <f t="shared" si="24"/>
        <v>0</v>
      </c>
      <c r="JM18" s="141">
        <f t="shared" si="24"/>
        <v>0</v>
      </c>
    </row>
    <row r="19" spans="1:273" ht="15" customHeight="1" x14ac:dyDescent="0.2">
      <c r="A19" s="134">
        <f t="shared" si="17"/>
        <v>16</v>
      </c>
      <c r="B19" s="142" t="s">
        <v>345</v>
      </c>
      <c r="C19" s="135">
        <f t="shared" si="6"/>
        <v>13</v>
      </c>
      <c r="D19" s="136">
        <f t="shared" si="7"/>
        <v>51</v>
      </c>
      <c r="E19" s="135">
        <f t="shared" si="8"/>
        <v>51</v>
      </c>
      <c r="F19" s="137">
        <f t="shared" si="9"/>
        <v>3.9230769230769229E-2</v>
      </c>
      <c r="G19" s="138">
        <f>SUMIF('Saturday Race 11-06-21'!$B$11:$B$21,$B19,'Saturday Race 11-06-21'!$BY$11:$BY$21)</f>
        <v>0</v>
      </c>
      <c r="H19" s="138">
        <f>SUMIF('Saturday Race 11-06-21'!$B$11:$B$21,$B19,'Saturday Race 11-06-21'!$CB$11:$CB$21)</f>
        <v>0</v>
      </c>
      <c r="I19" s="138">
        <f>SUMIF('Saturday Race 11-06-21'!$B$11:$B$21,$B19,'Saturday Race 11-06-21'!$CE$11:$CE$21)</f>
        <v>0</v>
      </c>
      <c r="J19" s="138">
        <f>SUMIF('Saturday Race 11-06-21'!$B$11:$B$21,$B19,'Saturday Race 11-06-21'!$CH$11:$CH$21)</f>
        <v>0</v>
      </c>
      <c r="K19" s="138">
        <f>SUMIF('Saturday Race 11-06-21'!$B$11:$B$21,$B19,'Saturday Race 11-06-21'!$CK$11:$CK$21)</f>
        <v>0</v>
      </c>
      <c r="L19" s="138">
        <f>SUMIF('Saturday Race 11-20-21'!$B$11:$B$24,$B19,'Saturday Race 11-20-21'!$BY$11:$BY$24)</f>
        <v>3</v>
      </c>
      <c r="M19" s="138">
        <f>SUMIF('Saturday Race 11-20-21'!$B$11:$B$24,$B19,'Saturday Race 11-20-21'!$CB$11:$CB$24)</f>
        <v>0</v>
      </c>
      <c r="N19" s="138">
        <f>SUMIF('Saturday Race 11-20-21'!$B$11:$B$24,$B19,'Saturday Race 11-20-21'!$CE$11:$CE$24)</f>
        <v>0</v>
      </c>
      <c r="O19" s="138">
        <f>SUMIF('Saturday Race 11-20-21'!$B$11:$B$24,$B19,'Saturday Race 11-20-21'!$CH$11:$CH$24)</f>
        <v>0</v>
      </c>
      <c r="P19" s="138">
        <f>SUMIF('Saturday Race 11-20-21'!$B$11:$B$24,$B19,'Saturday Race 11-20-21'!$CK$11:$CK$24)</f>
        <v>0</v>
      </c>
      <c r="Q19" s="138">
        <f>SUMIF('One Day 12-04-21 Scots'!$B$11:$B$25,$B19,'One Day 12-04-21 Scots'!$BY$11:$BY$25)</f>
        <v>0</v>
      </c>
      <c r="R19" s="138">
        <f>SUMIF('One Day 12-04-21 Scots'!$B$11:$B$25,$B19,'One Day 12-04-21 Scots'!$CB$11:$CB$25)</f>
        <v>0</v>
      </c>
      <c r="S19" s="138">
        <f>SUMIF('One Day 12-04-21 Scots'!$B$11:$B$25,$B19,'One Day 12-04-21 Scots'!$CE$11:$CE$25)</f>
        <v>0</v>
      </c>
      <c r="T19" s="138">
        <f>SUMIF('One Day 12-04-21 Scots'!$B$11:$B$25,$B19,'One Day 12-04-21 Scots'!$CH$11:$CH$25)</f>
        <v>0</v>
      </c>
      <c r="U19" s="138">
        <f>SUMIF('One Day 12-04-21 Scots'!$B$11:$B$25,$B19,'One Day 12-04-21 Scots'!$CK$11:$CK$25)</f>
        <v>0</v>
      </c>
      <c r="V19" s="138">
        <f>SUMIF('One Day 12-04-21 Thistles'!$B$11:$B$25,$B19,'One Day 12-04-21 Thistles'!$BY$11:$BY$25)</f>
        <v>0</v>
      </c>
      <c r="W19" s="138">
        <f>SUMIF('One Day 12-04-21 Thistles'!$B$11:$B$25,$B19,'One Day 12-04-21 Thistles'!$CB$11:$CB$25)</f>
        <v>0</v>
      </c>
      <c r="X19" s="138">
        <f>SUMIF('One Day 12-04-21 Thistles'!$B$11:$B$25,$B19,'One Day 12-04-21 Thistles'!$CE$11:$CE$25)</f>
        <v>0</v>
      </c>
      <c r="Y19" s="138">
        <f>SUMIF('One Day 12-04-21 Thistles'!$B$11:$B$25,$B19,'One Day 12-04-21 Thistles'!$CH$11:$CH$25)</f>
        <v>0</v>
      </c>
      <c r="Z19" s="138">
        <f>SUMIF('One Day 12-04-21 Thistles'!$B$11:$B$25,$B19,'One Day 12-04-21 Thistles'!$CK$11:$CK$25)</f>
        <v>0</v>
      </c>
      <c r="AA19" s="138">
        <f>SUMIF('Saturday Race 1-08-22'!$B$11:$B$20,$B19,'Saturday Race 1-08-22'!$BY$11:$BY$20)</f>
        <v>2</v>
      </c>
      <c r="AB19" s="138">
        <f>SUMIF('Saturday Race 1-08-22'!$B$11:$B$20,$B19,'Saturday Race 1-08-22'!$CB$11:$CB$20)</f>
        <v>2</v>
      </c>
      <c r="AC19" s="138">
        <f>SUMIF('Saturday Race 1-08-22'!$B$11:$B$20,$B19,'Saturday Race 1-08-22'!$CE$11:$CE$20)</f>
        <v>0</v>
      </c>
      <c r="AD19" s="138">
        <f>SUMIF('Saturday Race 1-08-22'!$B$11:$B$20,$B19,'Saturday Race 1-08-22'!$CH$11:$CH$20)</f>
        <v>0</v>
      </c>
      <c r="AE19" s="138">
        <f>SUMIF('Saturday Race 1-08-22'!$B$11:$B$20,$B19,'Saturday Race 1-08-22'!$CK$11:$CK$20)</f>
        <v>0</v>
      </c>
      <c r="AF19" s="138">
        <f>SUMIF('Saturday Race 1-22-22'!$B$11:$B$20,$B19,'Saturday Race 1-22-22'!$BY$11:$BY$20)</f>
        <v>0</v>
      </c>
      <c r="AG19" s="138">
        <f>SUMIF('Saturday Race 1-22-22'!$B$11:$B$20,$B19,'Saturday Race 1-22-22'!$CB$11:$CB$20)</f>
        <v>0</v>
      </c>
      <c r="AH19" s="138">
        <f>SUMIF('Saturday Race 1-22-22'!$B$11:$B$20,$B19,'Saturday Race 1-22-22'!$CE$11:$CE$20)</f>
        <v>0</v>
      </c>
      <c r="AI19" s="138">
        <f>SUMIF('Saturday Race 1-22-22'!$B$11:$B$20,$B19,'Saturday Race 1-22-22'!$CH$11:$CH$20)</f>
        <v>0</v>
      </c>
      <c r="AJ19" s="138">
        <f>SUMIF('Saturday Race 1-22-22'!$B$11:$B$20,$B19,'Saturday Race 1-22-22'!$CK$11:$CK$20)</f>
        <v>0</v>
      </c>
      <c r="AK19" s="138">
        <f>SUMIF('Sunday Race 2-6-22'!$B$11:$B$20,$B19,'Sunday Race 2-6-22'!$BY$11:$BY$20)</f>
        <v>0</v>
      </c>
      <c r="AL19" s="138">
        <f>SUMIF('Sunday Race 2-6-22'!$B$11:$B$20,$B19,'Sunday Race 2-6-22'!$CB$11:$CB$20)</f>
        <v>0</v>
      </c>
      <c r="AM19" s="138">
        <f>SUMIF('Sunday Race 2-6-22'!$B$11:$B$20,$B19,'Sunday Race 2-6-22'!$CE$11:$CE$20)</f>
        <v>0</v>
      </c>
      <c r="AN19" s="138">
        <f>SUMIF('Sunday Race 2-6-22'!$B$11:$B$20,$B19,'Sunday Race 2-6-22'!$CH$11:$CH$20)</f>
        <v>0</v>
      </c>
      <c r="AO19" s="138">
        <f>SUMIF('Sunday Race 2-6-22'!$B$11:$B$20,$B19,'Sunday Race 2-6-22'!$CK$11:$CK$20)</f>
        <v>0</v>
      </c>
      <c r="AP19" s="138">
        <f>SUMIF('Chili One Day 2-12-22 Scots'!$B$11:$B$25,$B19,'Chili One Day 2-12-22 Scots'!$BY$11:$BY$25)</f>
        <v>6</v>
      </c>
      <c r="AQ19" s="138">
        <f>SUMIF('Chili One Day 2-12-22 Scots'!$B$11:$B$25,$B19,'Chili One Day 2-12-22 Scots'!$CB$11:$CB$25)</f>
        <v>8</v>
      </c>
      <c r="AR19" s="138">
        <f>SUMIF('Chili One Day 2-12-22 Scots'!$B$11:$B$25,$B19,'Chili One Day 2-12-22 Scots'!$CE$11:$CE$25)</f>
        <v>2</v>
      </c>
      <c r="AS19" s="138">
        <f>SUMIF('Chili One Day 2-12-22 Scots'!$B$11:$B$25,$B19,'Chili One Day 2-12-22 Scots'!$CH$11:$CH$25)</f>
        <v>0</v>
      </c>
      <c r="AT19" s="138">
        <f>SUMIF('Chili One Day 2-12-22 Scots'!$B$11:$B$25,$B19,'Chili One Day 2-12-22 Scots'!$CK$11:$CK$25)</f>
        <v>0</v>
      </c>
      <c r="AU19" s="138">
        <f>SUMIF('Chili One Day 2-12-22 Thistles'!$B$11:$B$25,$B19,'Chili One Day 2-12-22 Thistles'!$BY$11:$BY$25)</f>
        <v>0</v>
      </c>
      <c r="AV19" s="138">
        <f>SUMIF('Chili One Day 2-12-22 Thistles'!$B$11:$B$25,$B19,'Chili One Day 2-12-22 Thistles'!$CB$11:$CB$25)</f>
        <v>0</v>
      </c>
      <c r="AW19" s="138">
        <f>SUMIF('Chili One Day 2-12-22 Thistles'!$B$11:$B$25,$B19,'Chili One Day 2-12-22 Thistles'!$CE$11:$CE$25)</f>
        <v>0</v>
      </c>
      <c r="AX19" s="138">
        <f>SUMIF('Chili One Day 2-12-22 Thistles'!$B$11:$B$25,$B19,'Chili One Day 2-12-22 Thistles'!$CH$11:$CH$25)</f>
        <v>0</v>
      </c>
      <c r="AY19" s="138">
        <f>SUMIF('Chili One Day 2-12-22 Thistles'!$B$11:$B$25,$B19,'Chili One Day 2-12-22 Thistles'!$CK$11:$CK$25)</f>
        <v>0</v>
      </c>
      <c r="AZ19" s="138">
        <f>SUMIF('Sunday Race 2-20-22'!$B$11:$B$26,$B19,'Sunday Race 2-20-22'!$BY$11:$BY$26)</f>
        <v>0</v>
      </c>
      <c r="BA19" s="138">
        <f>SUMIF('Sunday Race 2-20-22'!$B$11:$B$26,$B19,'Sunday Race 2-20-22'!$CB$11:$CB$26)</f>
        <v>0</v>
      </c>
      <c r="BB19" s="138">
        <f>SUMIF('Sunday Race 2-20-22'!$B$11:$B$26,$B19,'Sunday Race 2-20-22'!$CE$11:$CE$26)</f>
        <v>0</v>
      </c>
      <c r="BC19" s="138">
        <f>SUMIF('Sunday Race 2-20-22'!$B$11:$B$26,$B19,'Sunday Race 2-20-22'!$CH$11:$CH$26)</f>
        <v>0</v>
      </c>
      <c r="BD19" s="138">
        <f>SUMIF('Sunday Race 2-20-22'!$B$11:$B$26,$B19,'Sunday Race 2-20-22'!$CK$11:$CK$26)</f>
        <v>0</v>
      </c>
      <c r="BE19" s="138">
        <f>SUMIF('Sunday Race 2-27-22'!$B$11:$B$20,$B19,'Sunday Race 2-27-22'!$BY$11:$BY$20)</f>
        <v>0</v>
      </c>
      <c r="BF19" s="138">
        <f>SUMIF('Sunday Race 2-27-22'!$B$11:$B$20,$B19,'Sunday Race 2-27-22'!$CB$11:$CB$20)</f>
        <v>0</v>
      </c>
      <c r="BG19" s="138">
        <f>SUMIF('Sunday Race 2-27-22'!$B$11:$B$20,$B19,'Sunday Race 2-27-22'!$CE$11:$CE$20)</f>
        <v>0</v>
      </c>
      <c r="BH19" s="138">
        <f>SUMIF('Sunday Race 2-27-22'!$B$11:$B$20,$B19,'Sunday Race 2-27-22'!$CH$11:$CH$20)</f>
        <v>0</v>
      </c>
      <c r="BI19" s="138">
        <f>SUMIF('Sunday Race 2-27-22'!$B$11:$B$20,$B19,'Sunday Race 2-27-22'!$CK$11:$CK$20)</f>
        <v>0</v>
      </c>
      <c r="BJ19" s="138">
        <f>SUMIF('Ironman One Day 3-5-22 FS'!$B$11:$B$26,$B19,'Ironman One Day 3-5-22 FS'!$BY$11:$BY$26)</f>
        <v>0</v>
      </c>
      <c r="BK19" s="138">
        <f>SUMIF('Ironman One Day 3-5-22 FS'!$B$11:$B$26,$B19,'Ironman One Day 3-5-22 FS'!$CB$11:$CB$26)</f>
        <v>0</v>
      </c>
      <c r="BL19" s="138">
        <f>SUMIF('Ironman One Day 3-5-22 FS'!$B$11:$B$26,$B19,'Ironman One Day 3-5-22 FS'!$CE$11:$CE$26)</f>
        <v>0</v>
      </c>
      <c r="BM19" s="138">
        <f>SUMIF('Ironman One Day 3-5-22 FS'!$B$11:$B$26,$B19,'Ironman One Day 3-5-22 FS'!$CH$11:$CH$26)</f>
        <v>0</v>
      </c>
      <c r="BN19" s="138">
        <f>SUMIF('Ironman One Day 3-5-22 FS'!$B$11:$B$26,$B19,'Ironman One Day 3-5-22 FS'!$CK$11:$CK$26)</f>
        <v>0</v>
      </c>
      <c r="BO19" s="138">
        <f>SUMIF('Sunday Race 3-13-22'!$B$11:$B$25,$B19,'Sunday Race 3-13-22'!$BY$11:$BY$25)</f>
        <v>0</v>
      </c>
      <c r="BP19" s="138">
        <f>SUMIF('Sunday Race 3-13-22'!$B$11:$B$25,$B19,'Sunday Race 3-13-22'!$CB$11:$CB$25)</f>
        <v>0</v>
      </c>
      <c r="BQ19" s="138">
        <f>SUMIF('Sunday Race 3-13-22'!$B$11:$B$25,$B19,'Sunday Race 3-13-22'!$CE$11:$CE$25)</f>
        <v>0</v>
      </c>
      <c r="BR19" s="138">
        <f>SUMIF('Sunday Race 3-13-22'!$B$11:$B$25,$B19,'Sunday Race 3-13-22'!$CH$11:$CH$25)</f>
        <v>0</v>
      </c>
      <c r="BS19" s="138">
        <f>SUMIF('Sunday Race 3-13-22'!$B$11:$B$25,$B19,'Sunday Race 3-13-22'!$CK$11:$CK$25)</f>
        <v>0</v>
      </c>
      <c r="BT19" s="138">
        <f>SUMIF('Saturday Race 3-19-22'!$B$11:$B$18,$B19,'Saturday Race 3-19-22'!$BY$11:$BY$18)</f>
        <v>0</v>
      </c>
      <c r="BU19" s="138">
        <f>SUMIF('Saturday Race 3-19-22'!$B$11:$B$18,$B19,'Saturday Race 3-19-22'!$CB$11:$CB$18)</f>
        <v>0</v>
      </c>
      <c r="BV19" s="138">
        <f>SUMIF('Saturday Race 3-19-22'!$B$11:$B$18,$B19,'Saturday Race 3-19-22'!$CE$11:$CE$18)</f>
        <v>0</v>
      </c>
      <c r="BW19" s="138">
        <f>SUMIF('Saturday Race 3-19-22'!$B$11:$B$18,$B19,'Saturday Race 3-19-22'!$CH$11:$CH$18)</f>
        <v>0</v>
      </c>
      <c r="BX19" s="138">
        <f>SUMIF('Saturday Race 3-19-22'!$B$11:$B$18,$B19,'Saturday Race 3-19-22'!$CK$11:$CK$18)</f>
        <v>0</v>
      </c>
      <c r="BY19" s="138">
        <f>SUMIF('Sunday Races 4-10-22'!$B$11:$B$26,$B19,'Sunday Races 4-10-22'!$BY$11:$BY$26)</f>
        <v>0</v>
      </c>
      <c r="BZ19" s="138">
        <f>SUMIF('Sunday Races 4-10-22'!$B$11:$B$26,$B19,'Sunday Races 4-10-22'!$CB$11:$CB$26)</f>
        <v>0</v>
      </c>
      <c r="CA19" s="138">
        <f>SUMIF('Sunday Races 4-10-22'!$B$11:$B$26,$B19,'Sunday Races 4-10-22'!$CE$11:$CE$26)</f>
        <v>0</v>
      </c>
      <c r="CB19" s="138">
        <f>SUMIF('Sunday Races 4-10-22'!$B$11:$B$26,$B19,'Sunday Races 4-10-22'!$CH$11:$CH$26)</f>
        <v>0</v>
      </c>
      <c r="CC19" s="138">
        <f>SUMIF('Sunday Races 4-10-22'!$B$11:$B$26,$B19,'Sunday Races 4-10-22'!$CK$11:$CK$26)</f>
        <v>0</v>
      </c>
      <c r="CD19" s="138">
        <f>SUMIF('Easter One Day 4-16-22 FS'!$B$11:$B$26,$B19,'Easter One Day 4-16-22 FS'!$BY$11:$BY$26)</f>
        <v>0</v>
      </c>
      <c r="CE19" s="138">
        <f>SUMIF('Easter One Day 4-16-22 FS'!$B$11:$B$26,$B19,'Easter One Day 4-16-22 FS'!$CB$11:$CB$26)</f>
        <v>0</v>
      </c>
      <c r="CF19" s="138">
        <f>SUMIF('Easter One Day 4-16-22 FS'!$B$11:$B$26,$B19,'Easter One Day 4-16-22 FS'!$CE$11:$CE$26)</f>
        <v>0</v>
      </c>
      <c r="CG19" s="138">
        <f>SUMIF('Easter One Day 4-16-22 FS'!$B$11:$B$26,$B19,'Easter One Day 4-16-22 FS'!$CH$11:$CH$26)</f>
        <v>0</v>
      </c>
      <c r="CH19" s="138">
        <f>SUMIF('Easter One Day 4-16-22 FS'!$B$11:$B$26,$B19,'Easter One Day 4-16-22 FS'!$CK$11:$CK$26)</f>
        <v>0</v>
      </c>
      <c r="CI19" s="138">
        <f>SUMIF('Easter One Day 4-16-22 TH'!$B$11:$B$15,$B19,'Easter One Day 4-16-22 TH'!$BY$11:$BY$15)</f>
        <v>0</v>
      </c>
      <c r="CJ19" s="138">
        <f>SUMIF('Easter One Day 4-16-22 TH'!$B$11:$B$15,$B19,'Easter One Day 4-16-22 TH'!$CB$11:$CB$15)</f>
        <v>0</v>
      </c>
      <c r="CK19" s="138">
        <f>SUMIF('Easter One Day 4-16-22 TH'!$B$11:$B$15,$B19,'Easter One Day 4-16-22 TH'!$CE$11:$CE$15)</f>
        <v>0</v>
      </c>
      <c r="CL19" s="138">
        <f>SUMIF('Easter One Day 4-16-22 TH'!$B$11:$B$15,$B19,'Easter One Day 4-16-22 TH'!$CH$11:$CH$15)</f>
        <v>0</v>
      </c>
      <c r="CM19" s="138">
        <f>SUMIF('Easter One Day 4-16-22 TH'!$B$11:$B$15,$B19,'Easter One Day 4-16-22 TH'!$CK$11:$CK$15)</f>
        <v>0</v>
      </c>
      <c r="CN19" s="138">
        <f>SUMIF('Sunday Races 5-1-22'!$B$11:$B$28,$B19,'Sunday Races 5-1-22'!$BY$11:$BY$28)</f>
        <v>0</v>
      </c>
      <c r="CO19" s="138">
        <f>SUMIF('Sunday Races 5-1-22'!$B$11:$B$28,$B19,'Sunday Races 5-1-22'!$CB$11:$CB$28)</f>
        <v>0</v>
      </c>
      <c r="CP19" s="138">
        <f>SUMIF('Sunday Races 5-1-22'!$B$11:$B$28,$B19,'Sunday Races 5-1-22'!$CE$11:$CE$28)</f>
        <v>0</v>
      </c>
      <c r="CQ19" s="138">
        <f>SUMIF('Sunday Races 5-1-22'!$B$11:$B$28,$B19,'Sunday Races 5-1-22'!$CH$11:$CH$28)</f>
        <v>0</v>
      </c>
      <c r="CR19" s="138">
        <f>SUMIF('Sunday Races 5-1-22'!$B$11:$B$28,$B19,'Sunday Races 5-1-22'!$CK$11:$CK$28)</f>
        <v>0</v>
      </c>
      <c r="CS19" s="138">
        <f>SUMIF('Long Distance Race 5-7-22'!$B$11:$B$27,$B19,'Long Distance Race 5-7-22'!$BY$11:$BY$27)</f>
        <v>3</v>
      </c>
      <c r="CT19" s="138">
        <f>SUMIF('Long Distance Race 5-7-22'!$B$11:$B$27,$B19,'Long Distance Race 5-7-22'!$CB$11:$CB$27)</f>
        <v>0</v>
      </c>
      <c r="CU19" s="138">
        <f>SUMIF('Long Distance Race 5-7-22'!$B$11:$B$27,$B19,'Long Distance Race 5-7-22'!$CE$11:$CE$27)</f>
        <v>0</v>
      </c>
      <c r="CV19" s="138">
        <f>SUMIF('Long Distance Race 5-7-22'!$B$11:$B$27,$B19,'Long Distance Race 5-7-22'!$CH$11:$CH$27)</f>
        <v>0</v>
      </c>
      <c r="CW19" s="138">
        <f>SUMIF('Long Distance Race 5-7-22'!$B$11:$B$27,$B19,'Long Distance Race 5-7-22'!$CK$11:$CK$27)</f>
        <v>0</v>
      </c>
      <c r="CX19" s="138">
        <f>SUMIF('Memorial Day Regatta 5-28-22 Op'!$B$11:$B$27,$B19,'Memorial Day Regatta 5-28-22 Op'!$BY$11:$BY$27)</f>
        <v>0</v>
      </c>
      <c r="CY19" s="138">
        <f>SUMIF('Memorial Day Regatta 5-28-22 Op'!$B$11:$B$27,$B19,'Memorial Day Regatta 5-28-22 Op'!$CB$11:$CB$27)</f>
        <v>0</v>
      </c>
      <c r="CZ19" s="138">
        <f>SUMIF('Memorial Day Regatta 5-28-22 Op'!$B$11:$B$27,$B19,'Memorial Day Regatta 5-28-22 Op'!$CE$11:$CE$27)</f>
        <v>0</v>
      </c>
      <c r="DA19" s="138">
        <f>SUMIF('Memorial Day Regatta 5-28-22 Op'!$B$11:$B$27,$B19,'Memorial Day Regatta 5-28-22 Op'!$CH$11:$CH$27)</f>
        <v>0</v>
      </c>
      <c r="DB19" s="138">
        <f>SUMIF('Memorial Day Regatta 5-28-22 Op'!$B$11:$B$27,$B19,'Memorial Day Regatta 5-28-22 Op'!$CK$11:$CK$27)</f>
        <v>0</v>
      </c>
      <c r="DC19" s="138">
        <f>SUMIF('Sunday Races 6-5-22'!$B$11:$B$28,$B19,'Sunday Races 6-5-22'!$BY$11:$BY$28)</f>
        <v>0</v>
      </c>
      <c r="DD19" s="138">
        <f>SUMIF('Sunday Races 6-5-22'!$B$11:$B$28,$B19,'Sunday Races 6-5-22'!$CB$11:$CB$28)</f>
        <v>0</v>
      </c>
      <c r="DE19" s="138">
        <f>SUMIF('Sunday Races 6-5-22'!$B$11:$B$28,$B19,'Sunday Races 6-5-22'!$CE$11:$CE$28)</f>
        <v>0</v>
      </c>
      <c r="DF19" s="138">
        <f>SUMIF('Sunday Races 6-5-22'!$B$11:$B$28,$B19,'Sunday Races 6-5-22'!$CH$11:$CH$28)</f>
        <v>0</v>
      </c>
      <c r="DG19" s="138">
        <f>SUMIF('Sunday Races 6-5-22'!$B$11:$B$28,$B19,'Sunday Races 6-5-22'!$CK$11:$CK$28)</f>
        <v>0</v>
      </c>
      <c r="DH19" s="138">
        <f>SUMIF('Sunday Races 6-12-22'!$B$11:$B$24,$B19,'Sunday Races 6-12-22'!$BY$11:$BY$24)</f>
        <v>0</v>
      </c>
      <c r="DI19" s="138">
        <f>SUMIF('Sunday Races 6-12-22'!$B$11:$B$24,$B19,'Sunday Races 6-12-22'!$CB$11:$CB$24)</f>
        <v>0</v>
      </c>
      <c r="DJ19" s="138">
        <f>SUMIF('Sunday Races 6-12-22'!$B$11:$B$24,$B19,'Sunday Races 6-12-22'!$CE$11:$CE$24)</f>
        <v>0</v>
      </c>
      <c r="DK19" s="138">
        <f>SUMIF('Sunday Races 6-12-22'!$B$11:$B$24,$B19,'Sunday Races 6-12-22'!$CH$11:$CH$24)</f>
        <v>0</v>
      </c>
      <c r="DL19" s="138">
        <f>SUMIF('Sunday Races 6-12-22'!$B$11:$B$24,$B19,'Sunday Races 6-12-22'!$CK$11:$CK$24)</f>
        <v>0</v>
      </c>
      <c r="DM19" s="138">
        <f>SUMIF('Saturday Races 6-18-22'!$B$11:$B$24,$B19,'Saturday Races 6-18-22'!$BY$11:$BY$24)</f>
        <v>0</v>
      </c>
      <c r="DN19" s="138">
        <f>SUMIF('Saturday Races 6-18-22'!$B$11:$B$24,$B19,'Saturday Races 6-18-22'!$CB$11:$CB$24)</f>
        <v>0</v>
      </c>
      <c r="DO19" s="138">
        <f>SUMIF('Saturday Races 6-18-22'!$B$11:$B$24,$B19,'Saturday Races 6-18-22'!$CE$11:$CE$24)</f>
        <v>0</v>
      </c>
      <c r="DP19" s="138">
        <f>SUMIF('Saturday Races 6-18-22'!$B$11:$B$24,$B19,'Saturday Races 6-18-22'!$CH$11:$CH$24)</f>
        <v>0</v>
      </c>
      <c r="DQ19" s="138">
        <f>SUMIF('Saturday Races 6-18-22'!$B$11:$B$24,$B19,'Saturday Races 6-18-22'!$CK$11:$CK$24)</f>
        <v>0</v>
      </c>
      <c r="DR19" s="138">
        <f>SUMIF('Caldwell Cup 6-25-22 FS'!$B$11:$B$25,$B19,'Caldwell Cup 6-25-22 FS'!$BY$11:$BY$25)</f>
        <v>0</v>
      </c>
      <c r="DS19" s="138">
        <f>SUMIF('Caldwell Cup 6-25-22 FS'!$B$11:$B$25,$B19,'Caldwell Cup 6-25-22 FS'!$CB$11:$CB$25)</f>
        <v>0</v>
      </c>
      <c r="DT19" s="138">
        <f>SUMIF('Caldwell Cup 6-25-22 FS'!$B$11:$B$25,$B19,'Caldwell Cup 6-25-22 FS'!$CE$11:$CE$25)</f>
        <v>0</v>
      </c>
      <c r="DU19" s="138">
        <f>SUMIF('Caldwell Cup 6-25-22 FS'!$B$11:$B$25,$B19,'Caldwell Cup 6-25-22 FS'!$CH$11:$CH$25)</f>
        <v>0</v>
      </c>
      <c r="DV19" s="138">
        <f>SUMIF('Caldwell Cup 6-25-22 FS'!$B$11:$B$25,$B19,'Caldwell Cup 6-25-22 FS'!$CK$11:$CK$25)</f>
        <v>0</v>
      </c>
      <c r="DW19" s="138">
        <f>SUMIF('Caldwell Cup 6-25-22 TH'!$B$11:$B$24,$B19,'Caldwell Cup 6-25-22 TH'!$BY$11:$BY$24)</f>
        <v>0</v>
      </c>
      <c r="DX19" s="138">
        <f>SUMIF('Caldwell Cup 6-25-22 TH'!$B$11:$B$24,$B19,'Caldwell Cup 6-25-22 TH'!$CB$11:$CB$24)</f>
        <v>0</v>
      </c>
      <c r="DY19" s="138">
        <f>SUMIF('Caldwell Cup 6-25-22 TH'!$B$11:$B$24,$B19,'Caldwell Cup 6-25-22 TH'!$CE$11:$CE$24)</f>
        <v>0</v>
      </c>
      <c r="DZ19" s="138">
        <f>SUMIF('Caldwell Cup 6-25-22 TH'!$B$11:$B$24,$B19,'Caldwell Cup 6-25-22 TH'!$CH$11:$CH$24)</f>
        <v>0</v>
      </c>
      <c r="EA19" s="138">
        <f>SUMIF('Caldwell Cup 6-25-22 TH'!$B$11:$B$24,$B19,'Caldwell Cup 6-25-22 TH'!$CK$11:$CK$24)</f>
        <v>0</v>
      </c>
      <c r="EB19" s="138">
        <f>SUMIF('Sunday Races 7-3-22'!$B$11:$B$25,$B19,'Sunday Races 7-3-22'!$BY$11:$BY$25)</f>
        <v>0</v>
      </c>
      <c r="EC19" s="138">
        <f>SUMIF('Sunday Races 7-3-22'!$B$11:$B$25,$B19,'Sunday Races 7-3-22'!$CB$11:$CB$25)</f>
        <v>0</v>
      </c>
      <c r="ED19" s="138">
        <f>SUMIF('Sunday Races 7-3-22'!$B$11:$B$25,$B19,'Sunday Races 7-3-22'!$CE$11:$CE$25)</f>
        <v>0</v>
      </c>
      <c r="EE19" s="138">
        <f>SUMIF('Sunday Races 7-3-22'!$B$11:$B$25,$B19,'Sunday Races 7-3-22'!$CH$11:$CH$25)</f>
        <v>0</v>
      </c>
      <c r="EF19" s="138">
        <f>SUMIF('Sunday Races 7-3-22'!$B$11:$B$25,$B19,'Sunday Races 7-3-22'!$CK$11:$CK$25)</f>
        <v>0</v>
      </c>
      <c r="EG19" s="138">
        <f>SUMIF('Sunday Races 7-31-22'!$B$11:$B$25,$B19,'Sunday Races 7-31-22'!$BY$11:$BY$25)</f>
        <v>0</v>
      </c>
      <c r="EH19" s="138">
        <f>SUMIF('Sunday Races 7-31-22'!$B$11:$B$25,$B19,'Sunday Races 7-31-22'!$CB$11:$CB$25)</f>
        <v>0</v>
      </c>
      <c r="EI19" s="138">
        <f>SUMIF('Sunday Races 7-31-22'!$B$11:$B$25,$B19,'Sunday Races 7-31-22'!$CE$11:$CE$25)</f>
        <v>0</v>
      </c>
      <c r="EJ19" s="138">
        <f>SUMIF('Sunday Races 7-31-22'!$B$11:$B$25,$B19,'Sunday Races 7-31-22'!$CH$11:$CH$25)</f>
        <v>0</v>
      </c>
      <c r="EK19" s="138">
        <f>SUMIF('Sunday Races 7-31-22'!$B$11:$B$25,$B19,'Sunday Races 7-31-22'!$CK$11:$CK$25)</f>
        <v>0</v>
      </c>
      <c r="EL19" s="138">
        <f>SUMIF('Sunday Races 8-14-22'!$B$11:$B$25,$B19,'Sunday Races 8-14-22'!$BY$11:$BY$25)</f>
        <v>0</v>
      </c>
      <c r="EM19" s="138">
        <f>SUMIF('Sunday Races 8-14-22'!$B$11:$B$25,$B19,'Sunday Races 8-14-22'!$CB$11:$CB$25)</f>
        <v>0</v>
      </c>
      <c r="EN19" s="138">
        <f>SUMIF('Sunday Races 8-14-22'!$B$11:$B$25,$B19,'Sunday Races 8-14-22'!$CE$11:$CE$25)</f>
        <v>0</v>
      </c>
      <c r="EO19" s="138">
        <f>SUMIF('Sunday Races 8-14-22'!$B$11:$B$25,$B19,'Sunday Races 8-14-22'!$CH$11:$CH$25)</f>
        <v>0</v>
      </c>
      <c r="EP19" s="138">
        <f>SUMIF('Sunday Races 8-14-22'!$B$11:$B$25,$B19,'Sunday Races 8-14-22'!$CK$11:$CK$25)</f>
        <v>0</v>
      </c>
      <c r="EQ19" s="138">
        <f>SUMIF('Saturday Races 8-20-22'!$B$11:$B$25,$B19,'Saturday Races 8-20-22'!$BY$11:$BY$25)</f>
        <v>0</v>
      </c>
      <c r="ER19" s="138">
        <f>SUMIF('Saturday Races 8-20-22'!$B$11:$B$25,$B19,'Saturday Races 8-20-22'!$CB$11:$CB$25)</f>
        <v>0</v>
      </c>
      <c r="ES19" s="138">
        <f>SUMIF('Saturday Races 8-20-22'!$B$11:$B$25,$B19,'Saturday Races 8-20-22'!$CE$11:$CE$25)</f>
        <v>0</v>
      </c>
      <c r="ET19" s="138">
        <f>SUMIF('Saturday Races 8-20-22'!$B$11:$B$25,$B19,'Saturday Races 8-20-22'!$CH$11:$CH$25)</f>
        <v>0</v>
      </c>
      <c r="EU19" s="138">
        <f>SUMIF('Saturday Races 8-20-22'!$B$11:$B$25,$B19,'Saturday Races 8-20-22'!$CK$11:$CK$25)</f>
        <v>0</v>
      </c>
      <c r="EV19" s="138">
        <f>SUMIF('Labor Day Regatta 9-3-22 FS'!$B$11:$B$30,$B19,'Labor Day Regatta 9-3-22 FS'!$BY$11:$BY$30)</f>
        <v>0</v>
      </c>
      <c r="EW19" s="138">
        <f>SUMIF('Labor Day Regatta 9-3-22 FS'!$B$11:$B$30,$B19,'Labor Day Regatta 9-3-22 FS'!$CB$11:$CB$30)</f>
        <v>0</v>
      </c>
      <c r="EX19" s="138">
        <f>SUMIF('Labor Day Regatta 9-3-22 FS'!$B$11:$B$30,$B19,'Labor Day Regatta 9-3-22 FS'!$CE$11:$CE$30)</f>
        <v>0</v>
      </c>
      <c r="EY19" s="138">
        <f>SUMIF('Labor Day Regatta 9-3-22 FS'!$B$11:$B$30,$B19,'Labor Day Regatta 9-3-22 FS'!$CH$11:$CH$30)</f>
        <v>0</v>
      </c>
      <c r="EZ19" s="138">
        <f>SUMIF('Labor Day Regatta 9-3-22 FS'!$B$11:$B$30,$B19,'Labor Day Regatta 9-3-22 FS'!$CK$11:$CK$30)</f>
        <v>0</v>
      </c>
      <c r="FA19" s="138">
        <f>SUMIF('Sunday Races 9-11-22'!$B$11:$B$20,$B19,'Sunday Races 9-11-22'!$BY$11:$BY$20)</f>
        <v>0</v>
      </c>
      <c r="FB19" s="138">
        <f>SUMIF('Sunday Races 9-11-22'!$B$11:$B$20,$B19,'Sunday Races 9-11-22'!$CB$11:$CB$20)</f>
        <v>0</v>
      </c>
      <c r="FC19" s="138">
        <f>SUMIF('Sunday Races 9-11-22'!$B$11:$B$20,$B19,'Sunday Races 9-11-22'!$CE$11:$CE$20)</f>
        <v>0</v>
      </c>
      <c r="FD19" s="138">
        <f>SUMIF('Sunday Races 9-11-22'!$B$11:$B$20,$B19,'Sunday Races 9-11-22'!$CH$11:$CH$20)</f>
        <v>0</v>
      </c>
      <c r="FE19" s="138">
        <f>SUMIF('Sunday Races 9-11-22'!$B$11:$B$20,$B19,'Sunday Races 9-11-22'!$CK$11:$CK$20)</f>
        <v>0</v>
      </c>
      <c r="FF19" s="138">
        <f>SUMIF('2022-09-17 Leukemia Cup FS'!$B$11:$B$26,$B19,'2022-09-17 Leukemia Cup FS'!$BY$11:$BY$26)</f>
        <v>3</v>
      </c>
      <c r="FG19" s="138">
        <f>SUMIF('2022-09-17 Leukemia Cup FS'!$B$11:$B$26,$B19,'2022-09-17 Leukemia Cup FS'!$CB$11:$CB$26)</f>
        <v>1</v>
      </c>
      <c r="FH19" s="138">
        <f>SUMIF('2022-09-17 Leukemia Cup FS'!$B$11:$B$26,$B19,'2022-09-17 Leukemia Cup FS'!$CE$11:$CE$26)</f>
        <v>0</v>
      </c>
      <c r="FI19" s="138">
        <f>SUMIF('2022-09-17 Leukemia Cup FS'!$B$11:$B$26,$B19,'2022-09-17 Leukemia Cup FS'!$CH$11:$CH$26)</f>
        <v>0</v>
      </c>
      <c r="FJ19" s="138">
        <f>SUMIF('2022-09-17 Leukemia Cup FS'!$B$11:$B$26,$B19,'2022-09-17 Leukemia Cup FS'!$CK$11:$CK$26)</f>
        <v>0</v>
      </c>
      <c r="FK19" s="138">
        <f>SUMIF('Smith-Berry LDR 9-24-22'!$B$11:$B$30,$B19,'Smith-Berry LDR 9-24-22'!$BY$11:$BY$30)</f>
        <v>0</v>
      </c>
      <c r="FL19" s="138">
        <f>SUMIF('Smith-Berry LDR 9-24-22'!$B$11:$B$30,$B19,'Smith-Berry LDR 9-24-22'!$CB$11:$CB$30)</f>
        <v>0</v>
      </c>
      <c r="FM19" s="138">
        <f>SUMIF('Smith-Berry LDR 9-24-22'!$B$11:$B$30,$B19,'Smith-Berry LDR 9-24-22'!$CE$11:$CE$30)</f>
        <v>0</v>
      </c>
      <c r="FN19" s="138">
        <f>SUMIF('Smith-Berry LDR 9-24-22'!$B$11:$B$30,$B19,'Smith-Berry LDR 9-24-22'!$CH$11:$CH$30)</f>
        <v>0</v>
      </c>
      <c r="FO19" s="138">
        <f>SUMIF('Smith-Berry LDR 9-24-22'!$B$11:$B$30,$B19,'Smith-Berry LDR 9-24-22'!$CK$11:$CK$30)</f>
        <v>0</v>
      </c>
      <c r="FP19" s="138">
        <f>SUMIF('Great Scot 10-1-22 Cham'!$B$11:$B$28,$B19,'Great Scot 10-1-22 Cham'!$BY$11:$BY$28)</f>
        <v>0</v>
      </c>
      <c r="FQ19" s="138">
        <f>SUMIF('Great Scot 10-1-22 Cham'!$B$11:$B$28,$B19,'Great Scot 10-1-22 Cham'!$CB$11:$CB$28)</f>
        <v>0</v>
      </c>
      <c r="FR19" s="138">
        <f>SUMIF('Great Scot 10-1-22 Cham'!$B$11:$B$28,$B19,'Great Scot 10-1-22 Cham'!$CE$11:$CE$28)</f>
        <v>0</v>
      </c>
      <c r="FS19" s="138">
        <f>SUMIF('Great Scot 10-1-22 Cham'!$B$11:$B$28,$B19,'Great Scot 10-1-22 Cham'!$CH$11:$CH$28)</f>
        <v>0</v>
      </c>
      <c r="FT19" s="138">
        <f>SUMIF('Great Scot 10-1-22 Cham'!$B$11:$B$28,$B19,'Great Scot 10-1-22 Cham'!$CK$11:$CK$28)</f>
        <v>0</v>
      </c>
      <c r="FU19" s="138">
        <f>SUMIF('Great Scot 10-1-22 Chal'!$B$11:$B$28,$B19,'Great Scot 10-1-22 Chal'!$BY$11:$BY$28)</f>
        <v>9</v>
      </c>
      <c r="FV19" s="138">
        <f>SUMIF('Great Scot 10-1-22 Chal'!$B$11:$B$28,$B19,'Great Scot 10-1-22 Chal'!$CB$11:$CB$28)</f>
        <v>1</v>
      </c>
      <c r="FW19" s="138">
        <f>SUMIF('Great Scot 10-1-22 Chal'!$B$11:$B$28,$B19,'Great Scot 10-1-22 Chal'!$CE$11:$CE$28)</f>
        <v>0</v>
      </c>
      <c r="FX19" s="138">
        <f>SUMIF('Great Scot 10-1-22 Chal'!$B$11:$B$28,$B19,'Great Scot 10-1-22 Chal'!$CH$11:$CH$28)</f>
        <v>5</v>
      </c>
      <c r="FY19" s="138">
        <f>SUMIF('Great Scot 10-1-22 Chal'!$B$11:$B$28,$B19,'Great Scot 10-1-22 Chal'!$CK$11:$CK$28)</f>
        <v>6</v>
      </c>
      <c r="FZ19" s="138">
        <f>SUMIF('Sunday Races 10-9-22'!$B$11:$B$21,$B19,'Sunday Races 10-9-22'!$BY$11:$BY$21)</f>
        <v>0</v>
      </c>
      <c r="GA19" s="138">
        <f>SUMIF('Sunday Races 10-9-22'!$B$11:$B$21,$B19,'Sunday Races 10-9-22'!$CB$11:$CB$21)</f>
        <v>0</v>
      </c>
      <c r="GB19" s="138">
        <f>SUMIF('Sunday Races 10-9-22'!$B$11:$B$21,$B19,'Sunday Races 10-9-22'!$CE$11:$CE$21)</f>
        <v>0</v>
      </c>
      <c r="GC19" s="138">
        <f>SUMIF('Sunday Races 10-9-22'!$B$11:$B$21,$B19,'Sunday Races 10-9-22'!$CH$11:$CH$21)</f>
        <v>0</v>
      </c>
      <c r="GD19" s="138">
        <f>SUMIF('Sunday Races 10-9-22'!$B$11:$B$21,$B19,'Sunday Races 10-9-22'!$CK$11:$CK$21)</f>
        <v>0</v>
      </c>
      <c r="GE19" s="138">
        <f>SUMIF('Sunday Races 10-23-22'!$B$11:$B$22,$B19,'Sunday Races 10-23-22'!$BY$11:$BY$22)</f>
        <v>0</v>
      </c>
      <c r="GF19" s="138">
        <f>SUMIF('Sunday Races 10-23-22'!$B$11:$B$22,$B19,'Sunday Races 10-23-22'!$CB$11:$CB$22)</f>
        <v>0</v>
      </c>
      <c r="GG19" s="138">
        <f>SUMIF('Sunday Races 10-23-22'!$B$11:$B$22,$B19,'Sunday Races 10-23-22'!$CE$11:$CE$22)</f>
        <v>0</v>
      </c>
      <c r="GH19" s="138">
        <f>SUMIF('Sunday Races 10-23-22'!$B$11:$B$22,$B19,'Sunday Races 10-23-22'!$CH$11:$CH$22)</f>
        <v>0</v>
      </c>
      <c r="GI19" s="138">
        <f>SUMIF('Sunday Races 10-23-22'!$B$11:$B$22,$B19,'Sunday Races 10-23-22'!$CK$11:$CK$22)</f>
        <v>0</v>
      </c>
      <c r="GJ19" s="138">
        <f>SUMIF('One Day Regatta 10-29-22 FS'!$B$11:$B$19,$B19,'One Day Regatta 10-29-22 FS'!$BY$11:$BY$19)</f>
        <v>0</v>
      </c>
      <c r="GK19" s="138">
        <f>SUMIF('One Day Regatta 10-29-22 FS'!$B$11:$B$19,$B19,'One Day Regatta 10-29-22 FS'!$CB$11:$CB$19)</f>
        <v>0</v>
      </c>
      <c r="GL19" s="138">
        <f>SUMIF('One Day Regatta 10-29-22 FS'!$B$11:$B$19,$B19,'One Day Regatta 10-29-22 FS'!$CE$11:$CE$19)</f>
        <v>0</v>
      </c>
      <c r="GM19" s="138">
        <f>SUMIF('One Day Regatta 10-29-22 FS'!$B$11:$B$19,$B19,'One Day Regatta 10-29-22 FS'!$CH$11:$CH$19)</f>
        <v>0</v>
      </c>
      <c r="GN19" s="138">
        <f>SUMIF('One Day Regatta 10-29-22 FS'!$B$11:$B$19,$B19,'One Day Regatta 10-29-22 FS'!$CK$11:$CK$19)</f>
        <v>0</v>
      </c>
      <c r="GO19" s="139"/>
      <c r="GP19" s="140"/>
      <c r="GQ19" s="141">
        <f t="shared" si="18"/>
        <v>9</v>
      </c>
      <c r="GR19" s="141">
        <f t="shared" si="18"/>
        <v>8</v>
      </c>
      <c r="GS19" s="141">
        <f t="shared" si="18"/>
        <v>6</v>
      </c>
      <c r="GT19" s="141">
        <f t="shared" si="18"/>
        <v>6</v>
      </c>
      <c r="GU19" s="141">
        <f t="shared" si="18"/>
        <v>5</v>
      </c>
      <c r="GV19" s="141">
        <f t="shared" si="18"/>
        <v>3</v>
      </c>
      <c r="GW19" s="141">
        <f t="shared" si="18"/>
        <v>3</v>
      </c>
      <c r="GX19" s="141">
        <f t="shared" si="18"/>
        <v>3</v>
      </c>
      <c r="GY19" s="141">
        <f t="shared" si="18"/>
        <v>2</v>
      </c>
      <c r="GZ19" s="141">
        <f t="shared" si="18"/>
        <v>2</v>
      </c>
      <c r="HA19" s="141">
        <f t="shared" si="19"/>
        <v>2</v>
      </c>
      <c r="HB19" s="141">
        <f t="shared" si="19"/>
        <v>1</v>
      </c>
      <c r="HC19" s="141">
        <f t="shared" si="19"/>
        <v>1</v>
      </c>
      <c r="HD19" s="141">
        <f t="shared" si="19"/>
        <v>0</v>
      </c>
      <c r="HE19" s="141">
        <f t="shared" si="19"/>
        <v>0</v>
      </c>
      <c r="HF19" s="141">
        <f t="shared" si="19"/>
        <v>0</v>
      </c>
      <c r="HG19" s="141">
        <f t="shared" si="19"/>
        <v>0</v>
      </c>
      <c r="HH19" s="141">
        <f t="shared" si="19"/>
        <v>0</v>
      </c>
      <c r="HI19" s="141">
        <f t="shared" si="19"/>
        <v>0</v>
      </c>
      <c r="HJ19" s="141">
        <f t="shared" si="19"/>
        <v>0</v>
      </c>
      <c r="HK19" s="141">
        <f t="shared" si="20"/>
        <v>0</v>
      </c>
      <c r="HL19" s="141">
        <f t="shared" si="20"/>
        <v>0</v>
      </c>
      <c r="HM19" s="141">
        <f t="shared" si="20"/>
        <v>0</v>
      </c>
      <c r="HN19" s="141">
        <f t="shared" si="20"/>
        <v>0</v>
      </c>
      <c r="HO19" s="141">
        <f t="shared" si="20"/>
        <v>0</v>
      </c>
      <c r="HP19" s="141">
        <f t="shared" si="20"/>
        <v>0</v>
      </c>
      <c r="HQ19" s="141">
        <f t="shared" si="20"/>
        <v>0</v>
      </c>
      <c r="HR19" s="141">
        <f t="shared" si="20"/>
        <v>0</v>
      </c>
      <c r="HS19" s="141">
        <f t="shared" si="20"/>
        <v>0</v>
      </c>
      <c r="HT19" s="141">
        <f t="shared" si="20"/>
        <v>0</v>
      </c>
      <c r="HU19" s="141">
        <f t="shared" si="21"/>
        <v>0</v>
      </c>
      <c r="HV19" s="141">
        <f t="shared" si="21"/>
        <v>0</v>
      </c>
      <c r="HW19" s="141">
        <f t="shared" si="21"/>
        <v>0</v>
      </c>
      <c r="HX19" s="141">
        <f t="shared" si="21"/>
        <v>0</v>
      </c>
      <c r="HY19" s="141">
        <f t="shared" si="21"/>
        <v>0</v>
      </c>
      <c r="HZ19" s="141">
        <f t="shared" si="21"/>
        <v>0</v>
      </c>
      <c r="IA19" s="141">
        <f t="shared" si="21"/>
        <v>0</v>
      </c>
      <c r="IB19" s="141">
        <f t="shared" si="21"/>
        <v>0</v>
      </c>
      <c r="IC19" s="141">
        <f t="shared" si="21"/>
        <v>0</v>
      </c>
      <c r="ID19" s="141">
        <f t="shared" si="21"/>
        <v>0</v>
      </c>
      <c r="IE19" s="141">
        <f t="shared" si="22"/>
        <v>0</v>
      </c>
      <c r="IF19" s="141">
        <f t="shared" si="22"/>
        <v>0</v>
      </c>
      <c r="IG19" s="141">
        <f t="shared" si="22"/>
        <v>0</v>
      </c>
      <c r="IH19" s="141">
        <f t="shared" si="22"/>
        <v>0</v>
      </c>
      <c r="II19" s="141">
        <f t="shared" si="22"/>
        <v>0</v>
      </c>
      <c r="IJ19" s="141">
        <f t="shared" si="22"/>
        <v>0</v>
      </c>
      <c r="IK19" s="141">
        <f t="shared" si="22"/>
        <v>0</v>
      </c>
      <c r="IL19" s="141">
        <f t="shared" si="22"/>
        <v>0</v>
      </c>
      <c r="IM19" s="141">
        <f t="shared" si="22"/>
        <v>0</v>
      </c>
      <c r="IN19" s="141">
        <f t="shared" si="22"/>
        <v>0</v>
      </c>
      <c r="IO19" s="141">
        <f t="shared" si="23"/>
        <v>0</v>
      </c>
      <c r="IP19" s="141">
        <f t="shared" si="23"/>
        <v>0</v>
      </c>
      <c r="IQ19" s="141">
        <f t="shared" si="23"/>
        <v>0</v>
      </c>
      <c r="IR19" s="141">
        <f t="shared" si="23"/>
        <v>0</v>
      </c>
      <c r="IS19" s="141">
        <f t="shared" si="23"/>
        <v>0</v>
      </c>
      <c r="IT19" s="141">
        <f t="shared" si="23"/>
        <v>0</v>
      </c>
      <c r="IU19" s="141">
        <f t="shared" si="23"/>
        <v>0</v>
      </c>
      <c r="IV19" s="141">
        <f t="shared" si="23"/>
        <v>0</v>
      </c>
      <c r="IW19" s="141">
        <f t="shared" si="23"/>
        <v>0</v>
      </c>
      <c r="IX19" s="141">
        <f t="shared" si="23"/>
        <v>0</v>
      </c>
      <c r="IY19" s="141">
        <f t="shared" si="24"/>
        <v>0</v>
      </c>
      <c r="IZ19" s="141">
        <f t="shared" si="24"/>
        <v>0</v>
      </c>
      <c r="JA19" s="141">
        <f t="shared" si="24"/>
        <v>0</v>
      </c>
      <c r="JB19" s="141">
        <f t="shared" si="24"/>
        <v>0</v>
      </c>
      <c r="JC19" s="141">
        <f t="shared" si="24"/>
        <v>0</v>
      </c>
      <c r="JD19" s="141">
        <f t="shared" si="24"/>
        <v>0</v>
      </c>
      <c r="JE19" s="141">
        <f t="shared" si="24"/>
        <v>0</v>
      </c>
      <c r="JF19" s="141">
        <f t="shared" si="24"/>
        <v>0</v>
      </c>
      <c r="JG19" s="141">
        <f t="shared" si="24"/>
        <v>0</v>
      </c>
      <c r="JH19" s="141">
        <f t="shared" si="24"/>
        <v>0</v>
      </c>
      <c r="JI19" s="141">
        <f t="shared" si="24"/>
        <v>0</v>
      </c>
      <c r="JJ19" s="141">
        <f t="shared" si="24"/>
        <v>0</v>
      </c>
      <c r="JK19" s="141">
        <f t="shared" si="24"/>
        <v>0</v>
      </c>
      <c r="JL19" s="141">
        <f t="shared" si="24"/>
        <v>0</v>
      </c>
      <c r="JM19" s="141">
        <f t="shared" si="24"/>
        <v>0</v>
      </c>
    </row>
    <row r="20" spans="1:273" ht="15" customHeight="1" x14ac:dyDescent="0.2">
      <c r="A20" s="134">
        <f t="shared" si="17"/>
        <v>17</v>
      </c>
      <c r="B20" s="103" t="s">
        <v>131</v>
      </c>
      <c r="C20" s="135">
        <f t="shared" si="6"/>
        <v>15</v>
      </c>
      <c r="D20" s="136">
        <f t="shared" si="7"/>
        <v>47</v>
      </c>
      <c r="E20" s="135">
        <f t="shared" si="8"/>
        <v>47</v>
      </c>
      <c r="F20" s="137">
        <f t="shared" si="9"/>
        <v>3.1333333333333331E-2</v>
      </c>
      <c r="G20" s="138">
        <f>SUMIF('Saturday Race 11-06-21'!$B$11:$B$21,$B20,'Saturday Race 11-06-21'!$BY$11:$BY$21)</f>
        <v>0</v>
      </c>
      <c r="H20" s="138">
        <f>SUMIF('Saturday Race 11-06-21'!$B$11:$B$21,$B20,'Saturday Race 11-06-21'!$CB$11:$CB$21)</f>
        <v>0</v>
      </c>
      <c r="I20" s="138">
        <f>SUMIF('Saturday Race 11-06-21'!$B$11:$B$21,$B20,'Saturday Race 11-06-21'!$CE$11:$CE$21)</f>
        <v>0</v>
      </c>
      <c r="J20" s="138">
        <f>SUMIF('Saturday Race 11-06-21'!$B$11:$B$21,$B20,'Saturday Race 11-06-21'!$CH$11:$CH$21)</f>
        <v>0</v>
      </c>
      <c r="K20" s="138">
        <f>SUMIF('Saturday Race 11-06-21'!$B$11:$B$21,$B20,'Saturday Race 11-06-21'!$CK$11:$CK$21)</f>
        <v>0</v>
      </c>
      <c r="L20" s="138">
        <f>SUMIF('Saturday Race 11-20-21'!$B$11:$B$24,$B20,'Saturday Race 11-20-21'!$BY$11:$BY$24)</f>
        <v>0</v>
      </c>
      <c r="M20" s="138">
        <f>SUMIF('Saturday Race 11-20-21'!$B$11:$B$24,$B20,'Saturday Race 11-20-21'!$CB$11:$CB$24)</f>
        <v>0</v>
      </c>
      <c r="N20" s="138">
        <f>SUMIF('Saturday Race 11-20-21'!$B$11:$B$24,$B20,'Saturday Race 11-20-21'!$CE$11:$CE$24)</f>
        <v>0</v>
      </c>
      <c r="O20" s="138">
        <f>SUMIF('Saturday Race 11-20-21'!$B$11:$B$24,$B20,'Saturday Race 11-20-21'!$CH$11:$CH$24)</f>
        <v>0</v>
      </c>
      <c r="P20" s="138">
        <f>SUMIF('Saturday Race 11-20-21'!$B$11:$B$24,$B20,'Saturday Race 11-20-21'!$CK$11:$CK$24)</f>
        <v>0</v>
      </c>
      <c r="Q20" s="138">
        <f>SUMIF('One Day 12-04-21 Scots'!$B$11:$B$25,$B20,'One Day 12-04-21 Scots'!$BY$11:$BY$25)</f>
        <v>0</v>
      </c>
      <c r="R20" s="138">
        <f>SUMIF('One Day 12-04-21 Scots'!$B$11:$B$25,$B20,'One Day 12-04-21 Scots'!$CB$11:$CB$25)</f>
        <v>0</v>
      </c>
      <c r="S20" s="138">
        <f>SUMIF('One Day 12-04-21 Scots'!$B$11:$B$25,$B20,'One Day 12-04-21 Scots'!$CE$11:$CE$25)</f>
        <v>0</v>
      </c>
      <c r="T20" s="138">
        <f>SUMIF('One Day 12-04-21 Scots'!$B$11:$B$25,$B20,'One Day 12-04-21 Scots'!$CH$11:$CH$25)</f>
        <v>0</v>
      </c>
      <c r="U20" s="138">
        <f>SUMIF('One Day 12-04-21 Scots'!$B$11:$B$25,$B20,'One Day 12-04-21 Scots'!$CK$11:$CK$25)</f>
        <v>0</v>
      </c>
      <c r="V20" s="138">
        <f>SUMIF('One Day 12-04-21 Thistles'!$B$11:$B$25,$B20,'One Day 12-04-21 Thistles'!$BY$11:$BY$25)</f>
        <v>0</v>
      </c>
      <c r="W20" s="138">
        <f>SUMIF('One Day 12-04-21 Thistles'!$B$11:$B$25,$B20,'One Day 12-04-21 Thistles'!$CB$11:$CB$25)</f>
        <v>0</v>
      </c>
      <c r="X20" s="138">
        <f>SUMIF('One Day 12-04-21 Thistles'!$B$11:$B$25,$B20,'One Day 12-04-21 Thistles'!$CE$11:$CE$25)</f>
        <v>0</v>
      </c>
      <c r="Y20" s="138">
        <f>SUMIF('One Day 12-04-21 Thistles'!$B$11:$B$25,$B20,'One Day 12-04-21 Thistles'!$CH$11:$CH$25)</f>
        <v>0</v>
      </c>
      <c r="Z20" s="138">
        <f>SUMIF('One Day 12-04-21 Thistles'!$B$11:$B$25,$B20,'One Day 12-04-21 Thistles'!$CK$11:$CK$25)</f>
        <v>0</v>
      </c>
      <c r="AA20" s="138">
        <f>SUMIF('Saturday Race 1-08-22'!$B$11:$B$20,$B20,'Saturday Race 1-08-22'!$BY$11:$BY$20)</f>
        <v>0</v>
      </c>
      <c r="AB20" s="138">
        <f>SUMIF('Saturday Race 1-08-22'!$B$11:$B$20,$B20,'Saturday Race 1-08-22'!$CB$11:$CB$20)</f>
        <v>0</v>
      </c>
      <c r="AC20" s="138">
        <f>SUMIF('Saturday Race 1-08-22'!$B$11:$B$20,$B20,'Saturday Race 1-08-22'!$CE$11:$CE$20)</f>
        <v>0</v>
      </c>
      <c r="AD20" s="138">
        <f>SUMIF('Saturday Race 1-08-22'!$B$11:$B$20,$B20,'Saturday Race 1-08-22'!$CH$11:$CH$20)</f>
        <v>0</v>
      </c>
      <c r="AE20" s="138">
        <f>SUMIF('Saturday Race 1-08-22'!$B$11:$B$20,$B20,'Saturday Race 1-08-22'!$CK$11:$CK$20)</f>
        <v>0</v>
      </c>
      <c r="AF20" s="138">
        <f>SUMIF('Saturday Race 1-22-22'!$B$11:$B$20,$B20,'Saturday Race 1-22-22'!$BY$11:$BY$20)</f>
        <v>0</v>
      </c>
      <c r="AG20" s="138">
        <f>SUMIF('Saturday Race 1-22-22'!$B$11:$B$20,$B20,'Saturday Race 1-22-22'!$CB$11:$CB$20)</f>
        <v>0</v>
      </c>
      <c r="AH20" s="138">
        <f>SUMIF('Saturday Race 1-22-22'!$B$11:$B$20,$B20,'Saturday Race 1-22-22'!$CE$11:$CE$20)</f>
        <v>0</v>
      </c>
      <c r="AI20" s="138">
        <f>SUMIF('Saturday Race 1-22-22'!$B$11:$B$20,$B20,'Saturday Race 1-22-22'!$CH$11:$CH$20)</f>
        <v>0</v>
      </c>
      <c r="AJ20" s="138">
        <f>SUMIF('Saturday Race 1-22-22'!$B$11:$B$20,$B20,'Saturday Race 1-22-22'!$CK$11:$CK$20)</f>
        <v>0</v>
      </c>
      <c r="AK20" s="138">
        <f>SUMIF('Sunday Race 2-6-22'!$B$11:$B$20,$B20,'Sunday Race 2-6-22'!$BY$11:$BY$20)</f>
        <v>0</v>
      </c>
      <c r="AL20" s="138">
        <f>SUMIF('Sunday Race 2-6-22'!$B$11:$B$20,$B20,'Sunday Race 2-6-22'!$CB$11:$CB$20)</f>
        <v>0</v>
      </c>
      <c r="AM20" s="138">
        <f>SUMIF('Sunday Race 2-6-22'!$B$11:$B$20,$B20,'Sunday Race 2-6-22'!$CE$11:$CE$20)</f>
        <v>0</v>
      </c>
      <c r="AN20" s="138">
        <f>SUMIF('Sunday Race 2-6-22'!$B$11:$B$20,$B20,'Sunday Race 2-6-22'!$CH$11:$CH$20)</f>
        <v>0</v>
      </c>
      <c r="AO20" s="138">
        <f>SUMIF('Sunday Race 2-6-22'!$B$11:$B$20,$B20,'Sunday Race 2-6-22'!$CK$11:$CK$20)</f>
        <v>0</v>
      </c>
      <c r="AP20" s="138">
        <f>SUMIF('Chili One Day 2-12-22 Scots'!$B$11:$B$25,$B20,'Chili One Day 2-12-22 Scots'!$BY$11:$BY$25)</f>
        <v>0</v>
      </c>
      <c r="AQ20" s="138">
        <f>SUMIF('Chili One Day 2-12-22 Scots'!$B$11:$B$25,$B20,'Chili One Day 2-12-22 Scots'!$CB$11:$CB$25)</f>
        <v>0</v>
      </c>
      <c r="AR20" s="138">
        <f>SUMIF('Chili One Day 2-12-22 Scots'!$B$11:$B$25,$B20,'Chili One Day 2-12-22 Scots'!$CE$11:$CE$25)</f>
        <v>0</v>
      </c>
      <c r="AS20" s="138">
        <f>SUMIF('Chili One Day 2-12-22 Scots'!$B$11:$B$25,$B20,'Chili One Day 2-12-22 Scots'!$CH$11:$CH$25)</f>
        <v>0</v>
      </c>
      <c r="AT20" s="138">
        <f>SUMIF('Chili One Day 2-12-22 Scots'!$B$11:$B$25,$B20,'Chili One Day 2-12-22 Scots'!$CK$11:$CK$25)</f>
        <v>0</v>
      </c>
      <c r="AU20" s="138">
        <f>SUMIF('Chili One Day 2-12-22 Thistles'!$B$11:$B$25,$B20,'Chili One Day 2-12-22 Thistles'!$BY$11:$BY$25)</f>
        <v>0</v>
      </c>
      <c r="AV20" s="138">
        <f>SUMIF('Chili One Day 2-12-22 Thistles'!$B$11:$B$25,$B20,'Chili One Day 2-12-22 Thistles'!$CB$11:$CB$25)</f>
        <v>0</v>
      </c>
      <c r="AW20" s="138">
        <f>SUMIF('Chili One Day 2-12-22 Thistles'!$B$11:$B$25,$B20,'Chili One Day 2-12-22 Thistles'!$CE$11:$CE$25)</f>
        <v>0</v>
      </c>
      <c r="AX20" s="138">
        <f>SUMIF('Chili One Day 2-12-22 Thistles'!$B$11:$B$25,$B20,'Chili One Day 2-12-22 Thistles'!$CH$11:$CH$25)</f>
        <v>0</v>
      </c>
      <c r="AY20" s="138">
        <f>SUMIF('Chili One Day 2-12-22 Thistles'!$B$11:$B$25,$B20,'Chili One Day 2-12-22 Thistles'!$CK$11:$CK$25)</f>
        <v>0</v>
      </c>
      <c r="AZ20" s="138">
        <f>SUMIF('Sunday Race 2-20-22'!$B$11:$B$26,$B20,'Sunday Race 2-20-22'!$BY$11:$BY$26)</f>
        <v>0</v>
      </c>
      <c r="BA20" s="138">
        <f>SUMIF('Sunday Race 2-20-22'!$B$11:$B$26,$B20,'Sunday Race 2-20-22'!$CB$11:$CB$26)</f>
        <v>0</v>
      </c>
      <c r="BB20" s="138">
        <f>SUMIF('Sunday Race 2-20-22'!$B$11:$B$26,$B20,'Sunday Race 2-20-22'!$CE$11:$CE$26)</f>
        <v>0</v>
      </c>
      <c r="BC20" s="138">
        <f>SUMIF('Sunday Race 2-20-22'!$B$11:$B$26,$B20,'Sunday Race 2-20-22'!$CH$11:$CH$26)</f>
        <v>0</v>
      </c>
      <c r="BD20" s="138">
        <f>SUMIF('Sunday Race 2-20-22'!$B$11:$B$26,$B20,'Sunday Race 2-20-22'!$CK$11:$CK$26)</f>
        <v>0</v>
      </c>
      <c r="BE20" s="138">
        <f>SUMIF('Sunday Race 2-27-22'!$B$11:$B$20,$B20,'Sunday Race 2-27-22'!$BY$11:$BY$20)</f>
        <v>0</v>
      </c>
      <c r="BF20" s="138">
        <f>SUMIF('Sunday Race 2-27-22'!$B$11:$B$20,$B20,'Sunday Race 2-27-22'!$CB$11:$CB$20)</f>
        <v>0</v>
      </c>
      <c r="BG20" s="138">
        <f>SUMIF('Sunday Race 2-27-22'!$B$11:$B$20,$B20,'Sunday Race 2-27-22'!$CE$11:$CE$20)</f>
        <v>0</v>
      </c>
      <c r="BH20" s="138">
        <f>SUMIF('Sunday Race 2-27-22'!$B$11:$B$20,$B20,'Sunday Race 2-27-22'!$CH$11:$CH$20)</f>
        <v>0</v>
      </c>
      <c r="BI20" s="138">
        <f>SUMIF('Sunday Race 2-27-22'!$B$11:$B$20,$B20,'Sunday Race 2-27-22'!$CK$11:$CK$20)</f>
        <v>0</v>
      </c>
      <c r="BJ20" s="138">
        <f>SUMIF('Ironman One Day 3-5-22 FS'!$B$11:$B$26,$B20,'Ironman One Day 3-5-22 FS'!$BY$11:$BY$26)</f>
        <v>3</v>
      </c>
      <c r="BK20" s="138">
        <f>SUMIF('Ironman One Day 3-5-22 FS'!$B$11:$B$26,$B20,'Ironman One Day 3-5-22 FS'!$CB$11:$CB$26)</f>
        <v>0</v>
      </c>
      <c r="BL20" s="138">
        <f>SUMIF('Ironman One Day 3-5-22 FS'!$B$11:$B$26,$B20,'Ironman One Day 3-5-22 FS'!$CE$11:$CE$26)</f>
        <v>0</v>
      </c>
      <c r="BM20" s="138">
        <f>SUMIF('Ironman One Day 3-5-22 FS'!$B$11:$B$26,$B20,'Ironman One Day 3-5-22 FS'!$CH$11:$CH$26)</f>
        <v>0</v>
      </c>
      <c r="BN20" s="138">
        <f>SUMIF('Ironman One Day 3-5-22 FS'!$B$11:$B$26,$B20,'Ironman One Day 3-5-22 FS'!$CK$11:$CK$26)</f>
        <v>0</v>
      </c>
      <c r="BO20" s="138">
        <f>SUMIF('Sunday Race 3-13-22'!$B$11:$B$25,$B20,'Sunday Race 3-13-22'!$BY$11:$BY$25)</f>
        <v>0</v>
      </c>
      <c r="BP20" s="138">
        <f>SUMIF('Sunday Race 3-13-22'!$B$11:$B$25,$B20,'Sunday Race 3-13-22'!$CB$11:$CB$25)</f>
        <v>0</v>
      </c>
      <c r="BQ20" s="138">
        <f>SUMIF('Sunday Race 3-13-22'!$B$11:$B$25,$B20,'Sunday Race 3-13-22'!$CE$11:$CE$25)</f>
        <v>0</v>
      </c>
      <c r="BR20" s="138">
        <f>SUMIF('Sunday Race 3-13-22'!$B$11:$B$25,$B20,'Sunday Race 3-13-22'!$CH$11:$CH$25)</f>
        <v>0</v>
      </c>
      <c r="BS20" s="138">
        <f>SUMIF('Sunday Race 3-13-22'!$B$11:$B$25,$B20,'Sunday Race 3-13-22'!$CK$11:$CK$25)</f>
        <v>0</v>
      </c>
      <c r="BT20" s="138">
        <f>SUMIF('Saturday Race 3-19-22'!$B$11:$B$18,$B20,'Saturday Race 3-19-22'!$BY$11:$BY$18)</f>
        <v>0</v>
      </c>
      <c r="BU20" s="138">
        <f>SUMIF('Saturday Race 3-19-22'!$B$11:$B$18,$B20,'Saturday Race 3-19-22'!$CB$11:$CB$18)</f>
        <v>0</v>
      </c>
      <c r="BV20" s="138">
        <f>SUMIF('Saturday Race 3-19-22'!$B$11:$B$18,$B20,'Saturday Race 3-19-22'!$CE$11:$CE$18)</f>
        <v>0</v>
      </c>
      <c r="BW20" s="138">
        <f>SUMIF('Saturday Race 3-19-22'!$B$11:$B$18,$B20,'Saturday Race 3-19-22'!$CH$11:$CH$18)</f>
        <v>0</v>
      </c>
      <c r="BX20" s="138">
        <f>SUMIF('Saturday Race 3-19-22'!$B$11:$B$18,$B20,'Saturday Race 3-19-22'!$CK$11:$CK$18)</f>
        <v>0</v>
      </c>
      <c r="BY20" s="138">
        <f>SUMIF('Sunday Races 4-10-22'!$B$11:$B$26,$B20,'Sunday Races 4-10-22'!$BY$11:$BY$26)</f>
        <v>0</v>
      </c>
      <c r="BZ20" s="138">
        <f>SUMIF('Sunday Races 4-10-22'!$B$11:$B$26,$B20,'Sunday Races 4-10-22'!$CB$11:$CB$26)</f>
        <v>0</v>
      </c>
      <c r="CA20" s="138">
        <f>SUMIF('Sunday Races 4-10-22'!$B$11:$B$26,$B20,'Sunday Races 4-10-22'!$CE$11:$CE$26)</f>
        <v>0</v>
      </c>
      <c r="CB20" s="138">
        <f>SUMIF('Sunday Races 4-10-22'!$B$11:$B$26,$B20,'Sunday Races 4-10-22'!$CH$11:$CH$26)</f>
        <v>0</v>
      </c>
      <c r="CC20" s="138">
        <f>SUMIF('Sunday Races 4-10-22'!$B$11:$B$26,$B20,'Sunday Races 4-10-22'!$CK$11:$CK$26)</f>
        <v>0</v>
      </c>
      <c r="CD20" s="138">
        <f>SUMIF('Easter One Day 4-16-22 FS'!$B$11:$B$26,$B20,'Easter One Day 4-16-22 FS'!$BY$11:$BY$26)</f>
        <v>0</v>
      </c>
      <c r="CE20" s="138">
        <f>SUMIF('Easter One Day 4-16-22 FS'!$B$11:$B$26,$B20,'Easter One Day 4-16-22 FS'!$CB$11:$CB$26)</f>
        <v>0</v>
      </c>
      <c r="CF20" s="138">
        <f>SUMIF('Easter One Day 4-16-22 FS'!$B$11:$B$26,$B20,'Easter One Day 4-16-22 FS'!$CE$11:$CE$26)</f>
        <v>0</v>
      </c>
      <c r="CG20" s="138">
        <f>SUMIF('Easter One Day 4-16-22 FS'!$B$11:$B$26,$B20,'Easter One Day 4-16-22 FS'!$CH$11:$CH$26)</f>
        <v>0</v>
      </c>
      <c r="CH20" s="138">
        <f>SUMIF('Easter One Day 4-16-22 FS'!$B$11:$B$26,$B20,'Easter One Day 4-16-22 FS'!$CK$11:$CK$26)</f>
        <v>0</v>
      </c>
      <c r="CI20" s="138">
        <f>SUMIF('Easter One Day 4-16-22 TH'!$B$11:$B$15,$B20,'Easter One Day 4-16-22 TH'!$BY$11:$BY$15)</f>
        <v>0</v>
      </c>
      <c r="CJ20" s="138">
        <f>SUMIF('Easter One Day 4-16-22 TH'!$B$11:$B$15,$B20,'Easter One Day 4-16-22 TH'!$CB$11:$CB$15)</f>
        <v>0</v>
      </c>
      <c r="CK20" s="138">
        <f>SUMIF('Easter One Day 4-16-22 TH'!$B$11:$B$15,$B20,'Easter One Day 4-16-22 TH'!$CE$11:$CE$15)</f>
        <v>0</v>
      </c>
      <c r="CL20" s="138">
        <f>SUMIF('Easter One Day 4-16-22 TH'!$B$11:$B$15,$B20,'Easter One Day 4-16-22 TH'!$CH$11:$CH$15)</f>
        <v>0</v>
      </c>
      <c r="CM20" s="138">
        <f>SUMIF('Easter One Day 4-16-22 TH'!$B$11:$B$15,$B20,'Easter One Day 4-16-22 TH'!$CK$11:$CK$15)</f>
        <v>0</v>
      </c>
      <c r="CN20" s="138">
        <f>SUMIF('Sunday Races 5-1-22'!$B$11:$B$28,$B20,'Sunday Races 5-1-22'!$BY$11:$BY$28)</f>
        <v>1</v>
      </c>
      <c r="CO20" s="138">
        <f>SUMIF('Sunday Races 5-1-22'!$B$11:$B$28,$B20,'Sunday Races 5-1-22'!$CB$11:$CB$28)</f>
        <v>1</v>
      </c>
      <c r="CP20" s="138">
        <f>SUMIF('Sunday Races 5-1-22'!$B$11:$B$28,$B20,'Sunday Races 5-1-22'!$CE$11:$CE$28)</f>
        <v>1</v>
      </c>
      <c r="CQ20" s="138">
        <f>SUMIF('Sunday Races 5-1-22'!$B$11:$B$28,$B20,'Sunday Races 5-1-22'!$CH$11:$CH$28)</f>
        <v>3</v>
      </c>
      <c r="CR20" s="138">
        <f>SUMIF('Sunday Races 5-1-22'!$B$11:$B$28,$B20,'Sunday Races 5-1-22'!$CK$11:$CK$28)</f>
        <v>0</v>
      </c>
      <c r="CS20" s="138">
        <f>SUMIF('Long Distance Race 5-7-22'!$B$11:$B$27,$B20,'Long Distance Race 5-7-22'!$BY$11:$BY$27)</f>
        <v>0</v>
      </c>
      <c r="CT20" s="138">
        <f>SUMIF('Long Distance Race 5-7-22'!$B$11:$B$27,$B20,'Long Distance Race 5-7-22'!$CB$11:$CB$27)</f>
        <v>0</v>
      </c>
      <c r="CU20" s="138">
        <f>SUMIF('Long Distance Race 5-7-22'!$B$11:$B$27,$B20,'Long Distance Race 5-7-22'!$CE$11:$CE$27)</f>
        <v>0</v>
      </c>
      <c r="CV20" s="138">
        <f>SUMIF('Long Distance Race 5-7-22'!$B$11:$B$27,$B20,'Long Distance Race 5-7-22'!$CH$11:$CH$27)</f>
        <v>0</v>
      </c>
      <c r="CW20" s="138">
        <f>SUMIF('Long Distance Race 5-7-22'!$B$11:$B$27,$B20,'Long Distance Race 5-7-22'!$CK$11:$CK$27)</f>
        <v>0</v>
      </c>
      <c r="CX20" s="138">
        <f>SUMIF('Memorial Day Regatta 5-28-22 Op'!$B$11:$B$27,$B20,'Memorial Day Regatta 5-28-22 Op'!$BY$11:$BY$27)</f>
        <v>0</v>
      </c>
      <c r="CY20" s="138">
        <f>SUMIF('Memorial Day Regatta 5-28-22 Op'!$B$11:$B$27,$B20,'Memorial Day Regatta 5-28-22 Op'!$CB$11:$CB$27)</f>
        <v>0</v>
      </c>
      <c r="CZ20" s="138">
        <f>SUMIF('Memorial Day Regatta 5-28-22 Op'!$B$11:$B$27,$B20,'Memorial Day Regatta 5-28-22 Op'!$CE$11:$CE$27)</f>
        <v>0</v>
      </c>
      <c r="DA20" s="138">
        <f>SUMIF('Memorial Day Regatta 5-28-22 Op'!$B$11:$B$27,$B20,'Memorial Day Regatta 5-28-22 Op'!$CH$11:$CH$27)</f>
        <v>0</v>
      </c>
      <c r="DB20" s="138">
        <f>SUMIF('Memorial Day Regatta 5-28-22 Op'!$B$11:$B$27,$B20,'Memorial Day Regatta 5-28-22 Op'!$CK$11:$CK$27)</f>
        <v>0</v>
      </c>
      <c r="DC20" s="138">
        <f>SUMIF('Sunday Races 6-5-22'!$B$11:$B$28,$B20,'Sunday Races 6-5-22'!$BY$11:$BY$28)</f>
        <v>0</v>
      </c>
      <c r="DD20" s="138">
        <f>SUMIF('Sunday Races 6-5-22'!$B$11:$B$28,$B20,'Sunday Races 6-5-22'!$CB$11:$CB$28)</f>
        <v>0</v>
      </c>
      <c r="DE20" s="138">
        <f>SUMIF('Sunday Races 6-5-22'!$B$11:$B$28,$B20,'Sunday Races 6-5-22'!$CE$11:$CE$28)</f>
        <v>0</v>
      </c>
      <c r="DF20" s="138">
        <f>SUMIF('Sunday Races 6-5-22'!$B$11:$B$28,$B20,'Sunday Races 6-5-22'!$CH$11:$CH$28)</f>
        <v>0</v>
      </c>
      <c r="DG20" s="138">
        <f>SUMIF('Sunday Races 6-5-22'!$B$11:$B$28,$B20,'Sunday Races 6-5-22'!$CK$11:$CK$28)</f>
        <v>0</v>
      </c>
      <c r="DH20" s="138">
        <f>SUMIF('Sunday Races 6-12-22'!$B$11:$B$24,$B20,'Sunday Races 6-12-22'!$BY$11:$BY$24)</f>
        <v>0</v>
      </c>
      <c r="DI20" s="138">
        <f>SUMIF('Sunday Races 6-12-22'!$B$11:$B$24,$B20,'Sunday Races 6-12-22'!$CB$11:$CB$24)</f>
        <v>0</v>
      </c>
      <c r="DJ20" s="138">
        <f>SUMIF('Sunday Races 6-12-22'!$B$11:$B$24,$B20,'Sunday Races 6-12-22'!$CE$11:$CE$24)</f>
        <v>0</v>
      </c>
      <c r="DK20" s="138">
        <f>SUMIF('Sunday Races 6-12-22'!$B$11:$B$24,$B20,'Sunday Races 6-12-22'!$CH$11:$CH$24)</f>
        <v>0</v>
      </c>
      <c r="DL20" s="138">
        <f>SUMIF('Sunday Races 6-12-22'!$B$11:$B$24,$B20,'Sunday Races 6-12-22'!$CK$11:$CK$24)</f>
        <v>0</v>
      </c>
      <c r="DM20" s="138">
        <f>SUMIF('Saturday Races 6-18-22'!$B$11:$B$24,$B20,'Saturday Races 6-18-22'!$BY$11:$BY$24)</f>
        <v>0</v>
      </c>
      <c r="DN20" s="138">
        <f>SUMIF('Saturday Races 6-18-22'!$B$11:$B$24,$B20,'Saturday Races 6-18-22'!$CB$11:$CB$24)</f>
        <v>0</v>
      </c>
      <c r="DO20" s="138">
        <f>SUMIF('Saturday Races 6-18-22'!$B$11:$B$24,$B20,'Saturday Races 6-18-22'!$CE$11:$CE$24)</f>
        <v>0</v>
      </c>
      <c r="DP20" s="138">
        <f>SUMIF('Saturday Races 6-18-22'!$B$11:$B$24,$B20,'Saturday Races 6-18-22'!$CH$11:$CH$24)</f>
        <v>0</v>
      </c>
      <c r="DQ20" s="138">
        <f>SUMIF('Saturday Races 6-18-22'!$B$11:$B$24,$B20,'Saturday Races 6-18-22'!$CK$11:$CK$24)</f>
        <v>0</v>
      </c>
      <c r="DR20" s="138">
        <f>SUMIF('Caldwell Cup 6-25-22 FS'!$B$11:$B$25,$B20,'Caldwell Cup 6-25-22 FS'!$BY$11:$BY$25)</f>
        <v>0</v>
      </c>
      <c r="DS20" s="138">
        <f>SUMIF('Caldwell Cup 6-25-22 FS'!$B$11:$B$25,$B20,'Caldwell Cup 6-25-22 FS'!$CB$11:$CB$25)</f>
        <v>0</v>
      </c>
      <c r="DT20" s="138">
        <f>SUMIF('Caldwell Cup 6-25-22 FS'!$B$11:$B$25,$B20,'Caldwell Cup 6-25-22 FS'!$CE$11:$CE$25)</f>
        <v>1</v>
      </c>
      <c r="DU20" s="138">
        <f>SUMIF('Caldwell Cup 6-25-22 FS'!$B$11:$B$25,$B20,'Caldwell Cup 6-25-22 FS'!$CH$11:$CH$25)</f>
        <v>1</v>
      </c>
      <c r="DV20" s="138">
        <f>SUMIF('Caldwell Cup 6-25-22 FS'!$B$11:$B$25,$B20,'Caldwell Cup 6-25-22 FS'!$CK$11:$CK$25)</f>
        <v>0</v>
      </c>
      <c r="DW20" s="138">
        <f>SUMIF('Caldwell Cup 6-25-22 TH'!$B$11:$B$24,$B20,'Caldwell Cup 6-25-22 TH'!$BY$11:$BY$24)</f>
        <v>0</v>
      </c>
      <c r="DX20" s="138">
        <f>SUMIF('Caldwell Cup 6-25-22 TH'!$B$11:$B$24,$B20,'Caldwell Cup 6-25-22 TH'!$CB$11:$CB$24)</f>
        <v>0</v>
      </c>
      <c r="DY20" s="138">
        <f>SUMIF('Caldwell Cup 6-25-22 TH'!$B$11:$B$24,$B20,'Caldwell Cup 6-25-22 TH'!$CE$11:$CE$24)</f>
        <v>0</v>
      </c>
      <c r="DZ20" s="138">
        <f>SUMIF('Caldwell Cup 6-25-22 TH'!$B$11:$B$24,$B20,'Caldwell Cup 6-25-22 TH'!$CH$11:$CH$24)</f>
        <v>0</v>
      </c>
      <c r="EA20" s="138">
        <f>SUMIF('Caldwell Cup 6-25-22 TH'!$B$11:$B$24,$B20,'Caldwell Cup 6-25-22 TH'!$CK$11:$CK$24)</f>
        <v>0</v>
      </c>
      <c r="EB20" s="138">
        <f>SUMIF('Sunday Races 7-3-22'!$B$11:$B$25,$B20,'Sunday Races 7-3-22'!$BY$11:$BY$25)</f>
        <v>0</v>
      </c>
      <c r="EC20" s="138">
        <f>SUMIF('Sunday Races 7-3-22'!$B$11:$B$25,$B20,'Sunday Races 7-3-22'!$CB$11:$CB$25)</f>
        <v>0</v>
      </c>
      <c r="ED20" s="138">
        <f>SUMIF('Sunday Races 7-3-22'!$B$11:$B$25,$B20,'Sunday Races 7-3-22'!$CE$11:$CE$25)</f>
        <v>0</v>
      </c>
      <c r="EE20" s="138">
        <f>SUMIF('Sunday Races 7-3-22'!$B$11:$B$25,$B20,'Sunday Races 7-3-22'!$CH$11:$CH$25)</f>
        <v>0</v>
      </c>
      <c r="EF20" s="138">
        <f>SUMIF('Sunday Races 7-3-22'!$B$11:$B$25,$B20,'Sunday Races 7-3-22'!$CK$11:$CK$25)</f>
        <v>0</v>
      </c>
      <c r="EG20" s="138">
        <f>SUMIF('Sunday Races 7-31-22'!$B$11:$B$25,$B20,'Sunday Races 7-31-22'!$BY$11:$BY$25)</f>
        <v>0</v>
      </c>
      <c r="EH20" s="138">
        <f>SUMIF('Sunday Races 7-31-22'!$B$11:$B$25,$B20,'Sunday Races 7-31-22'!$CB$11:$CB$25)</f>
        <v>0</v>
      </c>
      <c r="EI20" s="138">
        <f>SUMIF('Sunday Races 7-31-22'!$B$11:$B$25,$B20,'Sunday Races 7-31-22'!$CE$11:$CE$25)</f>
        <v>0</v>
      </c>
      <c r="EJ20" s="138">
        <f>SUMIF('Sunday Races 7-31-22'!$B$11:$B$25,$B20,'Sunday Races 7-31-22'!$CH$11:$CH$25)</f>
        <v>0</v>
      </c>
      <c r="EK20" s="138">
        <f>SUMIF('Sunday Races 7-31-22'!$B$11:$B$25,$B20,'Sunday Races 7-31-22'!$CK$11:$CK$25)</f>
        <v>0</v>
      </c>
      <c r="EL20" s="138">
        <f>SUMIF('Sunday Races 8-14-22'!$B$11:$B$25,$B20,'Sunday Races 8-14-22'!$BY$11:$BY$25)</f>
        <v>0</v>
      </c>
      <c r="EM20" s="138">
        <f>SUMIF('Sunday Races 8-14-22'!$B$11:$B$25,$B20,'Sunday Races 8-14-22'!$CB$11:$CB$25)</f>
        <v>0</v>
      </c>
      <c r="EN20" s="138">
        <f>SUMIF('Sunday Races 8-14-22'!$B$11:$B$25,$B20,'Sunday Races 8-14-22'!$CE$11:$CE$25)</f>
        <v>0</v>
      </c>
      <c r="EO20" s="138">
        <f>SUMIF('Sunday Races 8-14-22'!$B$11:$B$25,$B20,'Sunday Races 8-14-22'!$CH$11:$CH$25)</f>
        <v>0</v>
      </c>
      <c r="EP20" s="138">
        <f>SUMIF('Sunday Races 8-14-22'!$B$11:$B$25,$B20,'Sunday Races 8-14-22'!$CK$11:$CK$25)</f>
        <v>0</v>
      </c>
      <c r="EQ20" s="138">
        <f>SUMIF('Saturday Races 8-20-22'!$B$11:$B$25,$B20,'Saturday Races 8-20-22'!$BY$11:$BY$25)</f>
        <v>0</v>
      </c>
      <c r="ER20" s="138">
        <f>SUMIF('Saturday Races 8-20-22'!$B$11:$B$25,$B20,'Saturday Races 8-20-22'!$CB$11:$CB$25)</f>
        <v>0</v>
      </c>
      <c r="ES20" s="138">
        <f>SUMIF('Saturday Races 8-20-22'!$B$11:$B$25,$B20,'Saturday Races 8-20-22'!$CE$11:$CE$25)</f>
        <v>0</v>
      </c>
      <c r="ET20" s="138">
        <f>SUMIF('Saturday Races 8-20-22'!$B$11:$B$25,$B20,'Saturday Races 8-20-22'!$CH$11:$CH$25)</f>
        <v>0</v>
      </c>
      <c r="EU20" s="138">
        <f>SUMIF('Saturday Races 8-20-22'!$B$11:$B$25,$B20,'Saturday Races 8-20-22'!$CK$11:$CK$25)</f>
        <v>0</v>
      </c>
      <c r="EV20" s="138">
        <f>SUMIF('Labor Day Regatta 9-3-22 FS'!$B$11:$B$30,$B20,'Labor Day Regatta 9-3-22 FS'!$BY$11:$BY$30)</f>
        <v>0</v>
      </c>
      <c r="EW20" s="138">
        <f>SUMIF('Labor Day Regatta 9-3-22 FS'!$B$11:$B$30,$B20,'Labor Day Regatta 9-3-22 FS'!$CB$11:$CB$30)</f>
        <v>0</v>
      </c>
      <c r="EX20" s="138">
        <f>SUMIF('Labor Day Regatta 9-3-22 FS'!$B$11:$B$30,$B20,'Labor Day Regatta 9-3-22 FS'!$CE$11:$CE$30)</f>
        <v>0</v>
      </c>
      <c r="EY20" s="138">
        <f>SUMIF('Labor Day Regatta 9-3-22 FS'!$B$11:$B$30,$B20,'Labor Day Regatta 9-3-22 FS'!$CH$11:$CH$30)</f>
        <v>0</v>
      </c>
      <c r="EZ20" s="138">
        <f>SUMIF('Labor Day Regatta 9-3-22 FS'!$B$11:$B$30,$B20,'Labor Day Regatta 9-3-22 FS'!$CK$11:$CK$30)</f>
        <v>0</v>
      </c>
      <c r="FA20" s="138">
        <f>SUMIF('Sunday Races 9-11-22'!$B$11:$B$20,$B20,'Sunday Races 9-11-22'!$BY$11:$BY$20)</f>
        <v>3</v>
      </c>
      <c r="FB20" s="138">
        <f>SUMIF('Sunday Races 9-11-22'!$B$11:$B$20,$B20,'Sunday Races 9-11-22'!$CB$11:$CB$20)</f>
        <v>2</v>
      </c>
      <c r="FC20" s="138">
        <f>SUMIF('Sunday Races 9-11-22'!$B$11:$B$20,$B20,'Sunday Races 9-11-22'!$CE$11:$CE$20)</f>
        <v>1</v>
      </c>
      <c r="FD20" s="138">
        <f>SUMIF('Sunday Races 9-11-22'!$B$11:$B$20,$B20,'Sunday Races 9-11-22'!$CH$11:$CH$20)</f>
        <v>0</v>
      </c>
      <c r="FE20" s="138">
        <f>SUMIF('Sunday Races 9-11-22'!$B$11:$B$20,$B20,'Sunday Races 9-11-22'!$CK$11:$CK$20)</f>
        <v>0</v>
      </c>
      <c r="FF20" s="138">
        <f>SUMIF('2022-09-17 Leukemia Cup FS'!$B$11:$B$26,$B20,'2022-09-17 Leukemia Cup FS'!$BY$11:$BY$26)</f>
        <v>0</v>
      </c>
      <c r="FG20" s="138">
        <f>SUMIF('2022-09-17 Leukemia Cup FS'!$B$11:$B$26,$B20,'2022-09-17 Leukemia Cup FS'!$CB$11:$CB$26)</f>
        <v>0</v>
      </c>
      <c r="FH20" s="138">
        <f>SUMIF('2022-09-17 Leukemia Cup FS'!$B$11:$B$26,$B20,'2022-09-17 Leukemia Cup FS'!$CE$11:$CE$26)</f>
        <v>0</v>
      </c>
      <c r="FI20" s="138">
        <f>SUMIF('2022-09-17 Leukemia Cup FS'!$B$11:$B$26,$B20,'2022-09-17 Leukemia Cup FS'!$CH$11:$CH$26)</f>
        <v>0</v>
      </c>
      <c r="FJ20" s="138">
        <f>SUMIF('2022-09-17 Leukemia Cup FS'!$B$11:$B$26,$B20,'2022-09-17 Leukemia Cup FS'!$CK$11:$CK$26)</f>
        <v>0</v>
      </c>
      <c r="FK20" s="138">
        <f>SUMIF('Smith-Berry LDR 9-24-22'!$B$11:$B$30,$B20,'Smith-Berry LDR 9-24-22'!$BY$11:$BY$30)</f>
        <v>0</v>
      </c>
      <c r="FL20" s="138">
        <f>SUMIF('Smith-Berry LDR 9-24-22'!$B$11:$B$30,$B20,'Smith-Berry LDR 9-24-22'!$CB$11:$CB$30)</f>
        <v>0</v>
      </c>
      <c r="FM20" s="138">
        <f>SUMIF('Smith-Berry LDR 9-24-22'!$B$11:$B$30,$B20,'Smith-Berry LDR 9-24-22'!$CE$11:$CE$30)</f>
        <v>0</v>
      </c>
      <c r="FN20" s="138">
        <f>SUMIF('Smith-Berry LDR 9-24-22'!$B$11:$B$30,$B20,'Smith-Berry LDR 9-24-22'!$CH$11:$CH$30)</f>
        <v>0</v>
      </c>
      <c r="FO20" s="138">
        <f>SUMIF('Smith-Berry LDR 9-24-22'!$B$11:$B$30,$B20,'Smith-Berry LDR 9-24-22'!$CK$11:$CK$30)</f>
        <v>0</v>
      </c>
      <c r="FP20" s="138">
        <f>SUMIF('Great Scot 10-1-22 Cham'!$B$11:$B$28,$B20,'Great Scot 10-1-22 Cham'!$BY$11:$BY$28)</f>
        <v>0</v>
      </c>
      <c r="FQ20" s="138">
        <f>SUMIF('Great Scot 10-1-22 Cham'!$B$11:$B$28,$B20,'Great Scot 10-1-22 Cham'!$CB$11:$CB$28)</f>
        <v>0</v>
      </c>
      <c r="FR20" s="138">
        <f>SUMIF('Great Scot 10-1-22 Cham'!$B$11:$B$28,$B20,'Great Scot 10-1-22 Cham'!$CE$11:$CE$28)</f>
        <v>0</v>
      </c>
      <c r="FS20" s="138">
        <f>SUMIF('Great Scot 10-1-22 Cham'!$B$11:$B$28,$B20,'Great Scot 10-1-22 Cham'!$CH$11:$CH$28)</f>
        <v>0</v>
      </c>
      <c r="FT20" s="138">
        <f>SUMIF('Great Scot 10-1-22 Cham'!$B$11:$B$28,$B20,'Great Scot 10-1-22 Cham'!$CK$11:$CK$28)</f>
        <v>0</v>
      </c>
      <c r="FU20" s="138">
        <f>SUMIF('Great Scot 10-1-22 Chal'!$B$11:$B$28,$B20,'Great Scot 10-1-22 Chal'!$BY$11:$BY$28)</f>
        <v>6</v>
      </c>
      <c r="FV20" s="138">
        <f>SUMIF('Great Scot 10-1-22 Chal'!$B$11:$B$28,$B20,'Great Scot 10-1-22 Chal'!$CB$11:$CB$28)</f>
        <v>7</v>
      </c>
      <c r="FW20" s="138">
        <f>SUMIF('Great Scot 10-1-22 Chal'!$B$11:$B$28,$B20,'Great Scot 10-1-22 Chal'!$CE$11:$CE$28)</f>
        <v>5</v>
      </c>
      <c r="FX20" s="138">
        <f>SUMIF('Great Scot 10-1-22 Chal'!$B$11:$B$28,$B20,'Great Scot 10-1-22 Chal'!$CH$11:$CH$28)</f>
        <v>7</v>
      </c>
      <c r="FY20" s="138">
        <f>SUMIF('Great Scot 10-1-22 Chal'!$B$11:$B$28,$B20,'Great Scot 10-1-22 Chal'!$CK$11:$CK$28)</f>
        <v>5</v>
      </c>
      <c r="FZ20" s="138">
        <f>SUMIF('Sunday Races 10-9-22'!$B$11:$B$21,$B20,'Sunday Races 10-9-22'!$BY$11:$BY$21)</f>
        <v>0</v>
      </c>
      <c r="GA20" s="138">
        <f>SUMIF('Sunday Races 10-9-22'!$B$11:$B$21,$B20,'Sunday Races 10-9-22'!$CB$11:$CB$21)</f>
        <v>0</v>
      </c>
      <c r="GB20" s="138">
        <f>SUMIF('Sunday Races 10-9-22'!$B$11:$B$21,$B20,'Sunday Races 10-9-22'!$CE$11:$CE$21)</f>
        <v>0</v>
      </c>
      <c r="GC20" s="138">
        <f>SUMIF('Sunday Races 10-9-22'!$B$11:$B$21,$B20,'Sunday Races 10-9-22'!$CH$11:$CH$21)</f>
        <v>0</v>
      </c>
      <c r="GD20" s="138">
        <f>SUMIF('Sunday Races 10-9-22'!$B$11:$B$21,$B20,'Sunday Races 10-9-22'!$CK$11:$CK$21)</f>
        <v>0</v>
      </c>
      <c r="GE20" s="138">
        <f>SUMIF('Sunday Races 10-23-22'!$B$11:$B$22,$B20,'Sunday Races 10-23-22'!$BY$11:$BY$22)</f>
        <v>0</v>
      </c>
      <c r="GF20" s="138">
        <f>SUMIF('Sunday Races 10-23-22'!$B$11:$B$22,$B20,'Sunday Races 10-23-22'!$CB$11:$CB$22)</f>
        <v>0</v>
      </c>
      <c r="GG20" s="138">
        <f>SUMIF('Sunday Races 10-23-22'!$B$11:$B$22,$B20,'Sunday Races 10-23-22'!$CE$11:$CE$22)</f>
        <v>0</v>
      </c>
      <c r="GH20" s="138">
        <f>SUMIF('Sunday Races 10-23-22'!$B$11:$B$22,$B20,'Sunday Races 10-23-22'!$CH$11:$CH$22)</f>
        <v>0</v>
      </c>
      <c r="GI20" s="138">
        <f>SUMIF('Sunday Races 10-23-22'!$B$11:$B$22,$B20,'Sunday Races 10-23-22'!$CK$11:$CK$22)</f>
        <v>0</v>
      </c>
      <c r="GJ20" s="138">
        <f>SUMIF('One Day Regatta 10-29-22 FS'!$B$11:$B$19,$B20,'One Day Regatta 10-29-22 FS'!$BY$11:$BY$19)</f>
        <v>0</v>
      </c>
      <c r="GK20" s="138">
        <f>SUMIF('One Day Regatta 10-29-22 FS'!$B$11:$B$19,$B20,'One Day Regatta 10-29-22 FS'!$CB$11:$CB$19)</f>
        <v>0</v>
      </c>
      <c r="GL20" s="138">
        <f>SUMIF('One Day Regatta 10-29-22 FS'!$B$11:$B$19,$B20,'One Day Regatta 10-29-22 FS'!$CE$11:$CE$19)</f>
        <v>0</v>
      </c>
      <c r="GM20" s="138">
        <f>SUMIF('One Day Regatta 10-29-22 FS'!$B$11:$B$19,$B20,'One Day Regatta 10-29-22 FS'!$CH$11:$CH$19)</f>
        <v>0</v>
      </c>
      <c r="GN20" s="138">
        <f>SUMIF('One Day Regatta 10-29-22 FS'!$B$11:$B$19,$B20,'One Day Regatta 10-29-22 FS'!$CK$11:$CK$19)</f>
        <v>0</v>
      </c>
      <c r="GO20" s="139"/>
      <c r="GP20" s="140"/>
      <c r="GQ20" s="141">
        <f t="shared" si="18"/>
        <v>7</v>
      </c>
      <c r="GR20" s="141">
        <f t="shared" si="18"/>
        <v>7</v>
      </c>
      <c r="GS20" s="141">
        <f t="shared" si="18"/>
        <v>6</v>
      </c>
      <c r="GT20" s="141">
        <f t="shared" si="18"/>
        <v>5</v>
      </c>
      <c r="GU20" s="141">
        <f t="shared" si="18"/>
        <v>5</v>
      </c>
      <c r="GV20" s="141">
        <f t="shared" si="18"/>
        <v>3</v>
      </c>
      <c r="GW20" s="141">
        <f t="shared" si="18"/>
        <v>3</v>
      </c>
      <c r="GX20" s="141">
        <f t="shared" si="18"/>
        <v>3</v>
      </c>
      <c r="GY20" s="141">
        <f t="shared" si="18"/>
        <v>2</v>
      </c>
      <c r="GZ20" s="141">
        <f t="shared" si="18"/>
        <v>1</v>
      </c>
      <c r="HA20" s="141">
        <f t="shared" si="19"/>
        <v>1</v>
      </c>
      <c r="HB20" s="141">
        <f t="shared" si="19"/>
        <v>1</v>
      </c>
      <c r="HC20" s="141">
        <f t="shared" si="19"/>
        <v>1</v>
      </c>
      <c r="HD20" s="141">
        <f t="shared" si="19"/>
        <v>1</v>
      </c>
      <c r="HE20" s="141">
        <f t="shared" si="19"/>
        <v>1</v>
      </c>
      <c r="HF20" s="141">
        <f t="shared" si="19"/>
        <v>0</v>
      </c>
      <c r="HG20" s="141">
        <f t="shared" si="19"/>
        <v>0</v>
      </c>
      <c r="HH20" s="141">
        <f t="shared" si="19"/>
        <v>0</v>
      </c>
      <c r="HI20" s="141">
        <f t="shared" si="19"/>
        <v>0</v>
      </c>
      <c r="HJ20" s="141">
        <f t="shared" si="19"/>
        <v>0</v>
      </c>
      <c r="HK20" s="141">
        <f t="shared" si="20"/>
        <v>0</v>
      </c>
      <c r="HL20" s="141">
        <f t="shared" si="20"/>
        <v>0</v>
      </c>
      <c r="HM20" s="141">
        <f t="shared" si="20"/>
        <v>0</v>
      </c>
      <c r="HN20" s="141">
        <f t="shared" si="20"/>
        <v>0</v>
      </c>
      <c r="HO20" s="141">
        <f t="shared" si="20"/>
        <v>0</v>
      </c>
      <c r="HP20" s="141">
        <f t="shared" si="20"/>
        <v>0</v>
      </c>
      <c r="HQ20" s="141">
        <f t="shared" si="20"/>
        <v>0</v>
      </c>
      <c r="HR20" s="141">
        <f t="shared" si="20"/>
        <v>0</v>
      </c>
      <c r="HS20" s="141">
        <f t="shared" si="20"/>
        <v>0</v>
      </c>
      <c r="HT20" s="141">
        <f t="shared" si="20"/>
        <v>0</v>
      </c>
      <c r="HU20" s="141">
        <f t="shared" si="21"/>
        <v>0</v>
      </c>
      <c r="HV20" s="141">
        <f t="shared" si="21"/>
        <v>0</v>
      </c>
      <c r="HW20" s="141">
        <f t="shared" si="21"/>
        <v>0</v>
      </c>
      <c r="HX20" s="141">
        <f t="shared" si="21"/>
        <v>0</v>
      </c>
      <c r="HY20" s="141">
        <f t="shared" si="21"/>
        <v>0</v>
      </c>
      <c r="HZ20" s="141">
        <f t="shared" si="21"/>
        <v>0</v>
      </c>
      <c r="IA20" s="141">
        <f t="shared" si="21"/>
        <v>0</v>
      </c>
      <c r="IB20" s="141">
        <f t="shared" si="21"/>
        <v>0</v>
      </c>
      <c r="IC20" s="141">
        <f t="shared" si="21"/>
        <v>0</v>
      </c>
      <c r="ID20" s="141">
        <f t="shared" si="21"/>
        <v>0</v>
      </c>
      <c r="IE20" s="141">
        <f t="shared" si="22"/>
        <v>0</v>
      </c>
      <c r="IF20" s="141">
        <f t="shared" si="22"/>
        <v>0</v>
      </c>
      <c r="IG20" s="141">
        <f t="shared" si="22"/>
        <v>0</v>
      </c>
      <c r="IH20" s="141">
        <f t="shared" si="22"/>
        <v>0</v>
      </c>
      <c r="II20" s="141">
        <f t="shared" si="22"/>
        <v>0</v>
      </c>
      <c r="IJ20" s="141">
        <f t="shared" si="22"/>
        <v>0</v>
      </c>
      <c r="IK20" s="141">
        <f t="shared" si="22"/>
        <v>0</v>
      </c>
      <c r="IL20" s="141">
        <f t="shared" si="22"/>
        <v>0</v>
      </c>
      <c r="IM20" s="141">
        <f t="shared" si="22"/>
        <v>0</v>
      </c>
      <c r="IN20" s="141">
        <f t="shared" si="22"/>
        <v>0</v>
      </c>
      <c r="IO20" s="141">
        <f t="shared" si="23"/>
        <v>0</v>
      </c>
      <c r="IP20" s="141">
        <f t="shared" si="23"/>
        <v>0</v>
      </c>
      <c r="IQ20" s="141">
        <f t="shared" si="23"/>
        <v>0</v>
      </c>
      <c r="IR20" s="141">
        <f t="shared" si="23"/>
        <v>0</v>
      </c>
      <c r="IS20" s="141">
        <f t="shared" si="23"/>
        <v>0</v>
      </c>
      <c r="IT20" s="141">
        <f t="shared" si="23"/>
        <v>0</v>
      </c>
      <c r="IU20" s="141">
        <f t="shared" si="23"/>
        <v>0</v>
      </c>
      <c r="IV20" s="141">
        <f t="shared" si="23"/>
        <v>0</v>
      </c>
      <c r="IW20" s="141">
        <f t="shared" si="23"/>
        <v>0</v>
      </c>
      <c r="IX20" s="141">
        <f t="shared" si="23"/>
        <v>0</v>
      </c>
      <c r="IY20" s="141">
        <f t="shared" si="24"/>
        <v>0</v>
      </c>
      <c r="IZ20" s="141">
        <f t="shared" si="24"/>
        <v>0</v>
      </c>
      <c r="JA20" s="141">
        <f t="shared" si="24"/>
        <v>0</v>
      </c>
      <c r="JB20" s="141">
        <f t="shared" si="24"/>
        <v>0</v>
      </c>
      <c r="JC20" s="141">
        <f t="shared" si="24"/>
        <v>0</v>
      </c>
      <c r="JD20" s="141">
        <f t="shared" si="24"/>
        <v>0</v>
      </c>
      <c r="JE20" s="141">
        <f t="shared" si="24"/>
        <v>0</v>
      </c>
      <c r="JF20" s="141">
        <f t="shared" si="24"/>
        <v>0</v>
      </c>
      <c r="JG20" s="141">
        <f t="shared" si="24"/>
        <v>0</v>
      </c>
      <c r="JH20" s="141">
        <f t="shared" si="24"/>
        <v>0</v>
      </c>
      <c r="JI20" s="141">
        <f t="shared" si="24"/>
        <v>0</v>
      </c>
      <c r="JJ20" s="141">
        <f t="shared" si="24"/>
        <v>0</v>
      </c>
      <c r="JK20" s="141">
        <f t="shared" si="24"/>
        <v>0</v>
      </c>
      <c r="JL20" s="141">
        <f t="shared" si="24"/>
        <v>0</v>
      </c>
      <c r="JM20" s="141">
        <f t="shared" si="24"/>
        <v>0</v>
      </c>
    </row>
    <row r="21" spans="1:273" ht="15" customHeight="1" x14ac:dyDescent="0.2">
      <c r="A21" s="134">
        <f t="shared" si="17"/>
        <v>18</v>
      </c>
      <c r="B21" s="103" t="s">
        <v>850</v>
      </c>
      <c r="C21" s="135">
        <f t="shared" si="6"/>
        <v>21</v>
      </c>
      <c r="D21" s="136">
        <f t="shared" si="7"/>
        <v>41</v>
      </c>
      <c r="E21" s="135">
        <f t="shared" si="8"/>
        <v>41</v>
      </c>
      <c r="F21" s="137">
        <f t="shared" si="9"/>
        <v>1.9523809523809523E-2</v>
      </c>
      <c r="G21" s="138">
        <f>SUMIF('Saturday Race 11-06-21'!$B$11:$B$21,$B21,'Saturday Race 11-06-21'!$BY$11:$BY$21)</f>
        <v>0</v>
      </c>
      <c r="H21" s="138">
        <f>SUMIF('Saturday Race 11-06-21'!$B$11:$B$21,$B21,'Saturday Race 11-06-21'!$CB$11:$CB$21)</f>
        <v>0</v>
      </c>
      <c r="I21" s="138">
        <f>SUMIF('Saturday Race 11-06-21'!$B$11:$B$21,$B21,'Saturday Race 11-06-21'!$CE$11:$CE$21)</f>
        <v>0</v>
      </c>
      <c r="J21" s="138">
        <f>SUMIF('Saturday Race 11-06-21'!$B$11:$B$21,$B21,'Saturday Race 11-06-21'!$CH$11:$CH$21)</f>
        <v>0</v>
      </c>
      <c r="K21" s="138">
        <f>SUMIF('Saturday Race 11-06-21'!$B$11:$B$21,$B21,'Saturday Race 11-06-21'!$CK$11:$CK$21)</f>
        <v>0</v>
      </c>
      <c r="L21" s="138">
        <f>SUMIF('Saturday Race 11-20-21'!$B$11:$B$24,$B21,'Saturday Race 11-20-21'!$BY$11:$BY$24)</f>
        <v>0</v>
      </c>
      <c r="M21" s="138">
        <f>SUMIF('Saturday Race 11-20-21'!$B$11:$B$24,$B21,'Saturday Race 11-20-21'!$CB$11:$CB$24)</f>
        <v>0</v>
      </c>
      <c r="N21" s="138">
        <f>SUMIF('Saturday Race 11-20-21'!$B$11:$B$24,$B21,'Saturday Race 11-20-21'!$CE$11:$CE$24)</f>
        <v>0</v>
      </c>
      <c r="O21" s="138">
        <f>SUMIF('Saturday Race 11-20-21'!$B$11:$B$24,$B21,'Saturday Race 11-20-21'!$CH$11:$CH$24)</f>
        <v>0</v>
      </c>
      <c r="P21" s="138">
        <f>SUMIF('Saturday Race 11-20-21'!$B$11:$B$24,$B21,'Saturday Race 11-20-21'!$CK$11:$CK$24)</f>
        <v>0</v>
      </c>
      <c r="Q21" s="138">
        <f>SUMIF('One Day 12-04-21 Scots'!$B$11:$B$25,$B21,'One Day 12-04-21 Scots'!$BY$11:$BY$25)</f>
        <v>0</v>
      </c>
      <c r="R21" s="138">
        <f>SUMIF('One Day 12-04-21 Scots'!$B$11:$B$25,$B21,'One Day 12-04-21 Scots'!$CB$11:$CB$25)</f>
        <v>0</v>
      </c>
      <c r="S21" s="138">
        <f>SUMIF('One Day 12-04-21 Scots'!$B$11:$B$25,$B21,'One Day 12-04-21 Scots'!$CE$11:$CE$25)</f>
        <v>0</v>
      </c>
      <c r="T21" s="138">
        <f>SUMIF('One Day 12-04-21 Scots'!$B$11:$B$25,$B21,'One Day 12-04-21 Scots'!$CH$11:$CH$25)</f>
        <v>0</v>
      </c>
      <c r="U21" s="138">
        <f>SUMIF('One Day 12-04-21 Scots'!$B$11:$B$25,$B21,'One Day 12-04-21 Scots'!$CK$11:$CK$25)</f>
        <v>0</v>
      </c>
      <c r="V21" s="138">
        <f>SUMIF('One Day 12-04-21 Thistles'!$B$11:$B$25,$B21,'One Day 12-04-21 Thistles'!$BY$11:$BY$25)</f>
        <v>0</v>
      </c>
      <c r="W21" s="138">
        <f>SUMIF('One Day 12-04-21 Thistles'!$B$11:$B$25,$B21,'One Day 12-04-21 Thistles'!$CB$11:$CB$25)</f>
        <v>0</v>
      </c>
      <c r="X21" s="138">
        <f>SUMIF('One Day 12-04-21 Thistles'!$B$11:$B$25,$B21,'One Day 12-04-21 Thistles'!$CE$11:$CE$25)</f>
        <v>0</v>
      </c>
      <c r="Y21" s="138">
        <f>SUMIF('One Day 12-04-21 Thistles'!$B$11:$B$25,$B21,'One Day 12-04-21 Thistles'!$CH$11:$CH$25)</f>
        <v>0</v>
      </c>
      <c r="Z21" s="138">
        <f>SUMIF('One Day 12-04-21 Thistles'!$B$11:$B$25,$B21,'One Day 12-04-21 Thistles'!$CK$11:$CK$25)</f>
        <v>0</v>
      </c>
      <c r="AA21" s="138">
        <f>SUMIF('Saturday Race 1-08-22'!$B$11:$B$20,$B21,'Saturday Race 1-08-22'!$BY$11:$BY$20)</f>
        <v>0</v>
      </c>
      <c r="AB21" s="138">
        <f>SUMIF('Saturday Race 1-08-22'!$B$11:$B$20,$B21,'Saturday Race 1-08-22'!$CB$11:$CB$20)</f>
        <v>0</v>
      </c>
      <c r="AC21" s="138">
        <f>SUMIF('Saturday Race 1-08-22'!$B$11:$B$20,$B21,'Saturday Race 1-08-22'!$CE$11:$CE$20)</f>
        <v>0</v>
      </c>
      <c r="AD21" s="138">
        <f>SUMIF('Saturday Race 1-08-22'!$B$11:$B$20,$B21,'Saturday Race 1-08-22'!$CH$11:$CH$20)</f>
        <v>0</v>
      </c>
      <c r="AE21" s="138">
        <f>SUMIF('Saturday Race 1-08-22'!$B$11:$B$20,$B21,'Saturday Race 1-08-22'!$CK$11:$CK$20)</f>
        <v>0</v>
      </c>
      <c r="AF21" s="138">
        <f>SUMIF('Saturday Race 1-22-22'!$B$11:$B$20,$B21,'Saturday Race 1-22-22'!$BY$11:$BY$20)</f>
        <v>0</v>
      </c>
      <c r="AG21" s="138">
        <f>SUMIF('Saturday Race 1-22-22'!$B$11:$B$20,$B21,'Saturday Race 1-22-22'!$CB$11:$CB$20)</f>
        <v>0</v>
      </c>
      <c r="AH21" s="138">
        <f>SUMIF('Saturday Race 1-22-22'!$B$11:$B$20,$B21,'Saturday Race 1-22-22'!$CE$11:$CE$20)</f>
        <v>0</v>
      </c>
      <c r="AI21" s="138">
        <f>SUMIF('Saturday Race 1-22-22'!$B$11:$B$20,$B21,'Saturday Race 1-22-22'!$CH$11:$CH$20)</f>
        <v>0</v>
      </c>
      <c r="AJ21" s="138">
        <f>SUMIF('Saturday Race 1-22-22'!$B$11:$B$20,$B21,'Saturday Race 1-22-22'!$CK$11:$CK$20)</f>
        <v>0</v>
      </c>
      <c r="AK21" s="138">
        <f>SUMIF('Sunday Race 2-6-22'!$B$11:$B$20,$B21,'Sunday Race 2-6-22'!$BY$11:$BY$20)</f>
        <v>0</v>
      </c>
      <c r="AL21" s="138">
        <f>SUMIF('Sunday Race 2-6-22'!$B$11:$B$20,$B21,'Sunday Race 2-6-22'!$CB$11:$CB$20)</f>
        <v>0</v>
      </c>
      <c r="AM21" s="138">
        <f>SUMIF('Sunday Race 2-6-22'!$B$11:$B$20,$B21,'Sunday Race 2-6-22'!$CE$11:$CE$20)</f>
        <v>0</v>
      </c>
      <c r="AN21" s="138">
        <f>SUMIF('Sunday Race 2-6-22'!$B$11:$B$20,$B21,'Sunday Race 2-6-22'!$CH$11:$CH$20)</f>
        <v>0</v>
      </c>
      <c r="AO21" s="138">
        <f>SUMIF('Sunday Race 2-6-22'!$B$11:$B$20,$B21,'Sunday Race 2-6-22'!$CK$11:$CK$20)</f>
        <v>0</v>
      </c>
      <c r="AP21" s="138">
        <f>SUMIF('Chili One Day 2-12-22 Scots'!$B$11:$B$25,$B21,'Chili One Day 2-12-22 Scots'!$BY$11:$BY$25)</f>
        <v>1</v>
      </c>
      <c r="AQ21" s="138">
        <f>SUMIF('Chili One Day 2-12-22 Scots'!$B$11:$B$25,$B21,'Chili One Day 2-12-22 Scots'!$CB$11:$CB$25)</f>
        <v>10</v>
      </c>
      <c r="AR21" s="138">
        <f>SUMIF('Chili One Day 2-12-22 Scots'!$B$11:$B$25,$B21,'Chili One Day 2-12-22 Scots'!$CE$11:$CE$25)</f>
        <v>1</v>
      </c>
      <c r="AS21" s="138">
        <f>SUMIF('Chili One Day 2-12-22 Scots'!$B$11:$B$25,$B21,'Chili One Day 2-12-22 Scots'!$CH$11:$CH$25)</f>
        <v>0</v>
      </c>
      <c r="AT21" s="138">
        <f>SUMIF('Chili One Day 2-12-22 Scots'!$B$11:$B$25,$B21,'Chili One Day 2-12-22 Scots'!$CK$11:$CK$25)</f>
        <v>0</v>
      </c>
      <c r="AU21" s="138">
        <f>SUMIF('Chili One Day 2-12-22 Thistles'!$B$11:$B$25,$B21,'Chili One Day 2-12-22 Thistles'!$BY$11:$BY$25)</f>
        <v>0</v>
      </c>
      <c r="AV21" s="138">
        <f>SUMIF('Chili One Day 2-12-22 Thistles'!$B$11:$B$25,$B21,'Chili One Day 2-12-22 Thistles'!$CB$11:$CB$25)</f>
        <v>0</v>
      </c>
      <c r="AW21" s="138">
        <f>SUMIF('Chili One Day 2-12-22 Thistles'!$B$11:$B$25,$B21,'Chili One Day 2-12-22 Thistles'!$CE$11:$CE$25)</f>
        <v>0</v>
      </c>
      <c r="AX21" s="138">
        <f>SUMIF('Chili One Day 2-12-22 Thistles'!$B$11:$B$25,$B21,'Chili One Day 2-12-22 Thistles'!$CH$11:$CH$25)</f>
        <v>0</v>
      </c>
      <c r="AY21" s="138">
        <f>SUMIF('Chili One Day 2-12-22 Thistles'!$B$11:$B$25,$B21,'Chili One Day 2-12-22 Thistles'!$CK$11:$CK$25)</f>
        <v>0</v>
      </c>
      <c r="AZ21" s="138">
        <f>SUMIF('Sunday Race 2-20-22'!$B$11:$B$26,$B21,'Sunday Race 2-20-22'!$BY$11:$BY$26)</f>
        <v>0</v>
      </c>
      <c r="BA21" s="138">
        <f>SUMIF('Sunday Race 2-20-22'!$B$11:$B$26,$B21,'Sunday Race 2-20-22'!$CB$11:$CB$26)</f>
        <v>0</v>
      </c>
      <c r="BB21" s="138">
        <f>SUMIF('Sunday Race 2-20-22'!$B$11:$B$26,$B21,'Sunday Race 2-20-22'!$CE$11:$CE$26)</f>
        <v>0</v>
      </c>
      <c r="BC21" s="138">
        <f>SUMIF('Sunday Race 2-20-22'!$B$11:$B$26,$B21,'Sunday Race 2-20-22'!$CH$11:$CH$26)</f>
        <v>0</v>
      </c>
      <c r="BD21" s="138">
        <f>SUMIF('Sunday Race 2-20-22'!$B$11:$B$26,$B21,'Sunday Race 2-20-22'!$CK$11:$CK$26)</f>
        <v>0</v>
      </c>
      <c r="BE21" s="138">
        <f>SUMIF('Sunday Race 2-27-22'!$B$11:$B$20,$B21,'Sunday Race 2-27-22'!$BY$11:$BY$20)</f>
        <v>0</v>
      </c>
      <c r="BF21" s="138">
        <f>SUMIF('Sunday Race 2-27-22'!$B$11:$B$20,$B21,'Sunday Race 2-27-22'!$CB$11:$CB$20)</f>
        <v>0</v>
      </c>
      <c r="BG21" s="138">
        <f>SUMIF('Sunday Race 2-27-22'!$B$11:$B$20,$B21,'Sunday Race 2-27-22'!$CE$11:$CE$20)</f>
        <v>0</v>
      </c>
      <c r="BH21" s="138">
        <f>SUMIF('Sunday Race 2-27-22'!$B$11:$B$20,$B21,'Sunday Race 2-27-22'!$CH$11:$CH$20)</f>
        <v>0</v>
      </c>
      <c r="BI21" s="138">
        <f>SUMIF('Sunday Race 2-27-22'!$B$11:$B$20,$B21,'Sunday Race 2-27-22'!$CK$11:$CK$20)</f>
        <v>0</v>
      </c>
      <c r="BJ21" s="138">
        <f>SUMIF('Ironman One Day 3-5-22 FS'!$B$11:$B$26,$B21,'Ironman One Day 3-5-22 FS'!$BY$11:$BY$26)</f>
        <v>0</v>
      </c>
      <c r="BK21" s="138">
        <f>SUMIF('Ironman One Day 3-5-22 FS'!$B$11:$B$26,$B21,'Ironman One Day 3-5-22 FS'!$CB$11:$CB$26)</f>
        <v>0</v>
      </c>
      <c r="BL21" s="138">
        <f>SUMIF('Ironman One Day 3-5-22 FS'!$B$11:$B$26,$B21,'Ironman One Day 3-5-22 FS'!$CE$11:$CE$26)</f>
        <v>0</v>
      </c>
      <c r="BM21" s="138">
        <f>SUMIF('Ironman One Day 3-5-22 FS'!$B$11:$B$26,$B21,'Ironman One Day 3-5-22 FS'!$CH$11:$CH$26)</f>
        <v>0</v>
      </c>
      <c r="BN21" s="138">
        <f>SUMIF('Ironman One Day 3-5-22 FS'!$B$11:$B$26,$B21,'Ironman One Day 3-5-22 FS'!$CK$11:$CK$26)</f>
        <v>0</v>
      </c>
      <c r="BO21" s="138">
        <f>SUMIF('Sunday Race 3-13-22'!$B$11:$B$25,$B21,'Sunday Race 3-13-22'!$BY$11:$BY$25)</f>
        <v>0</v>
      </c>
      <c r="BP21" s="138">
        <f>SUMIF('Sunday Race 3-13-22'!$B$11:$B$25,$B21,'Sunday Race 3-13-22'!$CB$11:$CB$25)</f>
        <v>0</v>
      </c>
      <c r="BQ21" s="138">
        <f>SUMIF('Sunday Race 3-13-22'!$B$11:$B$25,$B21,'Sunday Race 3-13-22'!$CE$11:$CE$25)</f>
        <v>0</v>
      </c>
      <c r="BR21" s="138">
        <f>SUMIF('Sunday Race 3-13-22'!$B$11:$B$25,$B21,'Sunday Race 3-13-22'!$CH$11:$CH$25)</f>
        <v>0</v>
      </c>
      <c r="BS21" s="138">
        <f>SUMIF('Sunday Race 3-13-22'!$B$11:$B$25,$B21,'Sunday Race 3-13-22'!$CK$11:$CK$25)</f>
        <v>0</v>
      </c>
      <c r="BT21" s="138">
        <f>SUMIF('Saturday Race 3-19-22'!$B$11:$B$18,$B21,'Saturday Race 3-19-22'!$BY$11:$BY$18)</f>
        <v>0</v>
      </c>
      <c r="BU21" s="138">
        <f>SUMIF('Saturday Race 3-19-22'!$B$11:$B$18,$B21,'Saturday Race 3-19-22'!$CB$11:$CB$18)</f>
        <v>0</v>
      </c>
      <c r="BV21" s="138">
        <f>SUMIF('Saturday Race 3-19-22'!$B$11:$B$18,$B21,'Saturday Race 3-19-22'!$CE$11:$CE$18)</f>
        <v>0</v>
      </c>
      <c r="BW21" s="138">
        <f>SUMIF('Saturday Race 3-19-22'!$B$11:$B$18,$B21,'Saturday Race 3-19-22'!$CH$11:$CH$18)</f>
        <v>0</v>
      </c>
      <c r="BX21" s="138">
        <f>SUMIF('Saturday Race 3-19-22'!$B$11:$B$18,$B21,'Saturday Race 3-19-22'!$CK$11:$CK$18)</f>
        <v>0</v>
      </c>
      <c r="BY21" s="138">
        <f>SUMIF('Sunday Races 4-10-22'!$B$11:$B$26,$B21,'Sunday Races 4-10-22'!$BY$11:$BY$26)</f>
        <v>0</v>
      </c>
      <c r="BZ21" s="138">
        <f>SUMIF('Sunday Races 4-10-22'!$B$11:$B$26,$B21,'Sunday Races 4-10-22'!$CB$11:$CB$26)</f>
        <v>0</v>
      </c>
      <c r="CA21" s="138">
        <f>SUMIF('Sunday Races 4-10-22'!$B$11:$B$26,$B21,'Sunday Races 4-10-22'!$CE$11:$CE$26)</f>
        <v>0</v>
      </c>
      <c r="CB21" s="138">
        <f>SUMIF('Sunday Races 4-10-22'!$B$11:$B$26,$B21,'Sunday Races 4-10-22'!$CH$11:$CH$26)</f>
        <v>0</v>
      </c>
      <c r="CC21" s="138">
        <f>SUMIF('Sunday Races 4-10-22'!$B$11:$B$26,$B21,'Sunday Races 4-10-22'!$CK$11:$CK$26)</f>
        <v>0</v>
      </c>
      <c r="CD21" s="138">
        <f>SUMIF('Easter One Day 4-16-22 FS'!$B$11:$B$26,$B21,'Easter One Day 4-16-22 FS'!$BY$11:$BY$26)</f>
        <v>1</v>
      </c>
      <c r="CE21" s="138">
        <f>SUMIF('Easter One Day 4-16-22 FS'!$B$11:$B$26,$B21,'Easter One Day 4-16-22 FS'!$CB$11:$CB$26)</f>
        <v>1</v>
      </c>
      <c r="CF21" s="138">
        <f>SUMIF('Easter One Day 4-16-22 FS'!$B$11:$B$26,$B21,'Easter One Day 4-16-22 FS'!$CE$11:$CE$26)</f>
        <v>0</v>
      </c>
      <c r="CG21" s="138">
        <f>SUMIF('Easter One Day 4-16-22 FS'!$B$11:$B$26,$B21,'Easter One Day 4-16-22 FS'!$CH$11:$CH$26)</f>
        <v>0</v>
      </c>
      <c r="CH21" s="138">
        <f>SUMIF('Easter One Day 4-16-22 FS'!$B$11:$B$26,$B21,'Easter One Day 4-16-22 FS'!$CK$11:$CK$26)</f>
        <v>0</v>
      </c>
      <c r="CI21" s="138">
        <f>SUMIF('Easter One Day 4-16-22 TH'!$B$11:$B$15,$B21,'Easter One Day 4-16-22 TH'!$BY$11:$BY$15)</f>
        <v>0</v>
      </c>
      <c r="CJ21" s="138">
        <f>SUMIF('Easter One Day 4-16-22 TH'!$B$11:$B$15,$B21,'Easter One Day 4-16-22 TH'!$CB$11:$CB$15)</f>
        <v>0</v>
      </c>
      <c r="CK21" s="138">
        <f>SUMIF('Easter One Day 4-16-22 TH'!$B$11:$B$15,$B21,'Easter One Day 4-16-22 TH'!$CE$11:$CE$15)</f>
        <v>0</v>
      </c>
      <c r="CL21" s="138">
        <f>SUMIF('Easter One Day 4-16-22 TH'!$B$11:$B$15,$B21,'Easter One Day 4-16-22 TH'!$CH$11:$CH$15)</f>
        <v>0</v>
      </c>
      <c r="CM21" s="138">
        <f>SUMIF('Easter One Day 4-16-22 TH'!$B$11:$B$15,$B21,'Easter One Day 4-16-22 TH'!$CK$11:$CK$15)</f>
        <v>0</v>
      </c>
      <c r="CN21" s="138">
        <f>SUMIF('Sunday Races 5-1-22'!$B$11:$B$28,$B21,'Sunday Races 5-1-22'!$BY$11:$BY$28)</f>
        <v>0</v>
      </c>
      <c r="CO21" s="138">
        <f>SUMIF('Sunday Races 5-1-22'!$B$11:$B$28,$B21,'Sunday Races 5-1-22'!$CB$11:$CB$28)</f>
        <v>0</v>
      </c>
      <c r="CP21" s="138">
        <f>SUMIF('Sunday Races 5-1-22'!$B$11:$B$28,$B21,'Sunday Races 5-1-22'!$CE$11:$CE$28)</f>
        <v>0</v>
      </c>
      <c r="CQ21" s="138">
        <f>SUMIF('Sunday Races 5-1-22'!$B$11:$B$28,$B21,'Sunday Races 5-1-22'!$CH$11:$CH$28)</f>
        <v>0</v>
      </c>
      <c r="CR21" s="138">
        <f>SUMIF('Sunday Races 5-1-22'!$B$11:$B$28,$B21,'Sunday Races 5-1-22'!$CK$11:$CK$28)</f>
        <v>0</v>
      </c>
      <c r="CS21" s="138">
        <f>SUMIF('Long Distance Race 5-7-22'!$B$11:$B$27,$B21,'Long Distance Race 5-7-22'!$BY$11:$BY$27)</f>
        <v>1</v>
      </c>
      <c r="CT21" s="138">
        <f>SUMIF('Long Distance Race 5-7-22'!$B$11:$B$27,$B21,'Long Distance Race 5-7-22'!$CB$11:$CB$27)</f>
        <v>0</v>
      </c>
      <c r="CU21" s="138">
        <f>SUMIF('Long Distance Race 5-7-22'!$B$11:$B$27,$B21,'Long Distance Race 5-7-22'!$CE$11:$CE$27)</f>
        <v>0</v>
      </c>
      <c r="CV21" s="138">
        <f>SUMIF('Long Distance Race 5-7-22'!$B$11:$B$27,$B21,'Long Distance Race 5-7-22'!$CH$11:$CH$27)</f>
        <v>0</v>
      </c>
      <c r="CW21" s="138">
        <f>SUMIF('Long Distance Race 5-7-22'!$B$11:$B$27,$B21,'Long Distance Race 5-7-22'!$CK$11:$CK$27)</f>
        <v>0</v>
      </c>
      <c r="CX21" s="138">
        <f>SUMIF('Memorial Day Regatta 5-28-22 Op'!$B$11:$B$27,$B21,'Memorial Day Regatta 5-28-22 Op'!$BY$11:$BY$27)</f>
        <v>0</v>
      </c>
      <c r="CY21" s="138">
        <f>SUMIF('Memorial Day Regatta 5-28-22 Op'!$B$11:$B$27,$B21,'Memorial Day Regatta 5-28-22 Op'!$CB$11:$CB$27)</f>
        <v>0</v>
      </c>
      <c r="CZ21" s="138">
        <f>SUMIF('Memorial Day Regatta 5-28-22 Op'!$B$11:$B$27,$B21,'Memorial Day Regatta 5-28-22 Op'!$CE$11:$CE$27)</f>
        <v>0</v>
      </c>
      <c r="DA21" s="138">
        <f>SUMIF('Memorial Day Regatta 5-28-22 Op'!$B$11:$B$27,$B21,'Memorial Day Regatta 5-28-22 Op'!$CH$11:$CH$27)</f>
        <v>0</v>
      </c>
      <c r="DB21" s="138">
        <f>SUMIF('Memorial Day Regatta 5-28-22 Op'!$B$11:$B$27,$B21,'Memorial Day Regatta 5-28-22 Op'!$CK$11:$CK$27)</f>
        <v>0</v>
      </c>
      <c r="DC21" s="138">
        <f>SUMIF('Sunday Races 6-5-22'!$B$11:$B$28,$B21,'Sunday Races 6-5-22'!$BY$11:$BY$28)</f>
        <v>0</v>
      </c>
      <c r="DD21" s="138">
        <f>SUMIF('Sunday Races 6-5-22'!$B$11:$B$28,$B21,'Sunday Races 6-5-22'!$CB$11:$CB$28)</f>
        <v>0</v>
      </c>
      <c r="DE21" s="138">
        <f>SUMIF('Sunday Races 6-5-22'!$B$11:$B$28,$B21,'Sunday Races 6-5-22'!$CE$11:$CE$28)</f>
        <v>0</v>
      </c>
      <c r="DF21" s="138">
        <f>SUMIF('Sunday Races 6-5-22'!$B$11:$B$28,$B21,'Sunday Races 6-5-22'!$CH$11:$CH$28)</f>
        <v>0</v>
      </c>
      <c r="DG21" s="138">
        <f>SUMIF('Sunday Races 6-5-22'!$B$11:$B$28,$B21,'Sunday Races 6-5-22'!$CK$11:$CK$28)</f>
        <v>0</v>
      </c>
      <c r="DH21" s="138">
        <f>SUMIF('Sunday Races 6-12-22'!$B$11:$B$24,$B21,'Sunday Races 6-12-22'!$BY$11:$BY$24)</f>
        <v>0</v>
      </c>
      <c r="DI21" s="138">
        <f>SUMIF('Sunday Races 6-12-22'!$B$11:$B$24,$B21,'Sunday Races 6-12-22'!$CB$11:$CB$24)</f>
        <v>0</v>
      </c>
      <c r="DJ21" s="138">
        <f>SUMIF('Sunday Races 6-12-22'!$B$11:$B$24,$B21,'Sunday Races 6-12-22'!$CE$11:$CE$24)</f>
        <v>0</v>
      </c>
      <c r="DK21" s="138">
        <f>SUMIF('Sunday Races 6-12-22'!$B$11:$B$24,$B21,'Sunday Races 6-12-22'!$CH$11:$CH$24)</f>
        <v>0</v>
      </c>
      <c r="DL21" s="138">
        <f>SUMIF('Sunday Races 6-12-22'!$B$11:$B$24,$B21,'Sunday Races 6-12-22'!$CK$11:$CK$24)</f>
        <v>0</v>
      </c>
      <c r="DM21" s="138">
        <f>SUMIF('Saturday Races 6-18-22'!$B$11:$B$24,$B21,'Saturday Races 6-18-22'!$BY$11:$BY$24)</f>
        <v>0</v>
      </c>
      <c r="DN21" s="138">
        <f>SUMIF('Saturday Races 6-18-22'!$B$11:$B$24,$B21,'Saturday Races 6-18-22'!$CB$11:$CB$24)</f>
        <v>0</v>
      </c>
      <c r="DO21" s="138">
        <f>SUMIF('Saturday Races 6-18-22'!$B$11:$B$24,$B21,'Saturday Races 6-18-22'!$CE$11:$CE$24)</f>
        <v>0</v>
      </c>
      <c r="DP21" s="138">
        <f>SUMIF('Saturday Races 6-18-22'!$B$11:$B$24,$B21,'Saturday Races 6-18-22'!$CH$11:$CH$24)</f>
        <v>0</v>
      </c>
      <c r="DQ21" s="138">
        <f>SUMIF('Saturday Races 6-18-22'!$B$11:$B$24,$B21,'Saturday Races 6-18-22'!$CK$11:$CK$24)</f>
        <v>0</v>
      </c>
      <c r="DR21" s="138">
        <f>SUMIF('Caldwell Cup 6-25-22 FS'!$B$11:$B$25,$B21,'Caldwell Cup 6-25-22 FS'!$BY$11:$BY$25)</f>
        <v>0</v>
      </c>
      <c r="DS21" s="138">
        <f>SUMIF('Caldwell Cup 6-25-22 FS'!$B$11:$B$25,$B21,'Caldwell Cup 6-25-22 FS'!$CB$11:$CB$25)</f>
        <v>0</v>
      </c>
      <c r="DT21" s="138">
        <f>SUMIF('Caldwell Cup 6-25-22 FS'!$B$11:$B$25,$B21,'Caldwell Cup 6-25-22 FS'!$CE$11:$CE$25)</f>
        <v>0</v>
      </c>
      <c r="DU21" s="138">
        <f>SUMIF('Caldwell Cup 6-25-22 FS'!$B$11:$B$25,$B21,'Caldwell Cup 6-25-22 FS'!$CH$11:$CH$25)</f>
        <v>0</v>
      </c>
      <c r="DV21" s="138">
        <f>SUMIF('Caldwell Cup 6-25-22 FS'!$B$11:$B$25,$B21,'Caldwell Cup 6-25-22 FS'!$CK$11:$CK$25)</f>
        <v>0</v>
      </c>
      <c r="DW21" s="138">
        <f>SUMIF('Caldwell Cup 6-25-22 TH'!$B$11:$B$24,$B21,'Caldwell Cup 6-25-22 TH'!$BY$11:$BY$24)</f>
        <v>0</v>
      </c>
      <c r="DX21" s="138">
        <f>SUMIF('Caldwell Cup 6-25-22 TH'!$B$11:$B$24,$B21,'Caldwell Cup 6-25-22 TH'!$CB$11:$CB$24)</f>
        <v>0</v>
      </c>
      <c r="DY21" s="138">
        <f>SUMIF('Caldwell Cup 6-25-22 TH'!$B$11:$B$24,$B21,'Caldwell Cup 6-25-22 TH'!$CE$11:$CE$24)</f>
        <v>0</v>
      </c>
      <c r="DZ21" s="138">
        <f>SUMIF('Caldwell Cup 6-25-22 TH'!$B$11:$B$24,$B21,'Caldwell Cup 6-25-22 TH'!$CH$11:$CH$24)</f>
        <v>0</v>
      </c>
      <c r="EA21" s="138">
        <f>SUMIF('Caldwell Cup 6-25-22 TH'!$B$11:$B$24,$B21,'Caldwell Cup 6-25-22 TH'!$CK$11:$CK$24)</f>
        <v>0</v>
      </c>
      <c r="EB21" s="138">
        <f>SUMIF('Sunday Races 7-3-22'!$B$11:$B$25,$B21,'Sunday Races 7-3-22'!$BY$11:$BY$25)</f>
        <v>0</v>
      </c>
      <c r="EC21" s="138">
        <f>SUMIF('Sunday Races 7-3-22'!$B$11:$B$25,$B21,'Sunday Races 7-3-22'!$CB$11:$CB$25)</f>
        <v>0</v>
      </c>
      <c r="ED21" s="138">
        <f>SUMIF('Sunday Races 7-3-22'!$B$11:$B$25,$B21,'Sunday Races 7-3-22'!$CE$11:$CE$25)</f>
        <v>0</v>
      </c>
      <c r="EE21" s="138">
        <f>SUMIF('Sunday Races 7-3-22'!$B$11:$B$25,$B21,'Sunday Races 7-3-22'!$CH$11:$CH$25)</f>
        <v>0</v>
      </c>
      <c r="EF21" s="138">
        <f>SUMIF('Sunday Races 7-3-22'!$B$11:$B$25,$B21,'Sunday Races 7-3-22'!$CK$11:$CK$25)</f>
        <v>0</v>
      </c>
      <c r="EG21" s="138">
        <f>SUMIF('Sunday Races 7-31-22'!$B$11:$B$25,$B21,'Sunday Races 7-31-22'!$BY$11:$BY$25)</f>
        <v>3</v>
      </c>
      <c r="EH21" s="138">
        <f>SUMIF('Sunday Races 7-31-22'!$B$11:$B$25,$B21,'Sunday Races 7-31-22'!$CB$11:$CB$25)</f>
        <v>2</v>
      </c>
      <c r="EI21" s="138">
        <f>SUMIF('Sunday Races 7-31-22'!$B$11:$B$25,$B21,'Sunday Races 7-31-22'!$CE$11:$CE$25)</f>
        <v>1</v>
      </c>
      <c r="EJ21" s="138">
        <f>SUMIF('Sunday Races 7-31-22'!$B$11:$B$25,$B21,'Sunday Races 7-31-22'!$CH$11:$CH$25)</f>
        <v>0</v>
      </c>
      <c r="EK21" s="138">
        <f>SUMIF('Sunday Races 7-31-22'!$B$11:$B$25,$B21,'Sunday Races 7-31-22'!$CK$11:$CK$25)</f>
        <v>0</v>
      </c>
      <c r="EL21" s="138">
        <f>SUMIF('Sunday Races 8-14-22'!$B$11:$B$25,$B21,'Sunday Races 8-14-22'!$BY$11:$BY$25)</f>
        <v>0</v>
      </c>
      <c r="EM21" s="138">
        <f>SUMIF('Sunday Races 8-14-22'!$B$11:$B$25,$B21,'Sunday Races 8-14-22'!$CB$11:$CB$25)</f>
        <v>0</v>
      </c>
      <c r="EN21" s="138">
        <f>SUMIF('Sunday Races 8-14-22'!$B$11:$B$25,$B21,'Sunday Races 8-14-22'!$CE$11:$CE$25)</f>
        <v>0</v>
      </c>
      <c r="EO21" s="138">
        <f>SUMIF('Sunday Races 8-14-22'!$B$11:$B$25,$B21,'Sunday Races 8-14-22'!$CH$11:$CH$25)</f>
        <v>0</v>
      </c>
      <c r="EP21" s="138">
        <f>SUMIF('Sunday Races 8-14-22'!$B$11:$B$25,$B21,'Sunday Races 8-14-22'!$CK$11:$CK$25)</f>
        <v>0</v>
      </c>
      <c r="EQ21" s="138">
        <f>SUMIF('Saturday Races 8-20-22'!$B$11:$B$25,$B21,'Saturday Races 8-20-22'!$BY$11:$BY$25)</f>
        <v>0</v>
      </c>
      <c r="ER21" s="138">
        <f>SUMIF('Saturday Races 8-20-22'!$B$11:$B$25,$B21,'Saturday Races 8-20-22'!$CB$11:$CB$25)</f>
        <v>0</v>
      </c>
      <c r="ES21" s="138">
        <f>SUMIF('Saturday Races 8-20-22'!$B$11:$B$25,$B21,'Saturday Races 8-20-22'!$CE$11:$CE$25)</f>
        <v>0</v>
      </c>
      <c r="ET21" s="138">
        <f>SUMIF('Saturday Races 8-20-22'!$B$11:$B$25,$B21,'Saturday Races 8-20-22'!$CH$11:$CH$25)</f>
        <v>0</v>
      </c>
      <c r="EU21" s="138">
        <f>SUMIF('Saturday Races 8-20-22'!$B$11:$B$25,$B21,'Saturday Races 8-20-22'!$CK$11:$CK$25)</f>
        <v>0</v>
      </c>
      <c r="EV21" s="138">
        <f>SUMIF('Labor Day Regatta 9-3-22 FS'!$B$11:$B$30,$B21,'Labor Day Regatta 9-3-22 FS'!$BY$11:$BY$30)</f>
        <v>1</v>
      </c>
      <c r="EW21" s="138">
        <f>SUMIF('Labor Day Regatta 9-3-22 FS'!$B$11:$B$30,$B21,'Labor Day Regatta 9-3-22 FS'!$CB$11:$CB$30)</f>
        <v>2</v>
      </c>
      <c r="EX21" s="138">
        <f>SUMIF('Labor Day Regatta 9-3-22 FS'!$B$11:$B$30,$B21,'Labor Day Regatta 9-3-22 FS'!$CE$11:$CE$30)</f>
        <v>2</v>
      </c>
      <c r="EY21" s="138">
        <f>SUMIF('Labor Day Regatta 9-3-22 FS'!$B$11:$B$30,$B21,'Labor Day Regatta 9-3-22 FS'!$CH$11:$CH$30)</f>
        <v>0</v>
      </c>
      <c r="EZ21" s="138">
        <f>SUMIF('Labor Day Regatta 9-3-22 FS'!$B$11:$B$30,$B21,'Labor Day Regatta 9-3-22 FS'!$CK$11:$CK$30)</f>
        <v>0</v>
      </c>
      <c r="FA21" s="138">
        <f>SUMIF('Sunday Races 9-11-22'!$B$11:$B$20,$B21,'Sunday Races 9-11-22'!$BY$11:$BY$20)</f>
        <v>0</v>
      </c>
      <c r="FB21" s="138">
        <f>SUMIF('Sunday Races 9-11-22'!$B$11:$B$20,$B21,'Sunday Races 9-11-22'!$CB$11:$CB$20)</f>
        <v>0</v>
      </c>
      <c r="FC21" s="138">
        <f>SUMIF('Sunday Races 9-11-22'!$B$11:$B$20,$B21,'Sunday Races 9-11-22'!$CE$11:$CE$20)</f>
        <v>0</v>
      </c>
      <c r="FD21" s="138">
        <f>SUMIF('Sunday Races 9-11-22'!$B$11:$B$20,$B21,'Sunday Races 9-11-22'!$CH$11:$CH$20)</f>
        <v>0</v>
      </c>
      <c r="FE21" s="138">
        <f>SUMIF('Sunday Races 9-11-22'!$B$11:$B$20,$B21,'Sunday Races 9-11-22'!$CK$11:$CK$20)</f>
        <v>0</v>
      </c>
      <c r="FF21" s="138">
        <f>SUMIF('2022-09-17 Leukemia Cup FS'!$B$11:$B$26,$B21,'2022-09-17 Leukemia Cup FS'!$BY$11:$BY$26)</f>
        <v>0</v>
      </c>
      <c r="FG21" s="138">
        <f>SUMIF('2022-09-17 Leukemia Cup FS'!$B$11:$B$26,$B21,'2022-09-17 Leukemia Cup FS'!$CB$11:$CB$26)</f>
        <v>0</v>
      </c>
      <c r="FH21" s="138">
        <f>SUMIF('2022-09-17 Leukemia Cup FS'!$B$11:$B$26,$B21,'2022-09-17 Leukemia Cup FS'!$CE$11:$CE$26)</f>
        <v>0</v>
      </c>
      <c r="FI21" s="138">
        <f>SUMIF('2022-09-17 Leukemia Cup FS'!$B$11:$B$26,$B21,'2022-09-17 Leukemia Cup FS'!$CH$11:$CH$26)</f>
        <v>0</v>
      </c>
      <c r="FJ21" s="138">
        <f>SUMIF('2022-09-17 Leukemia Cup FS'!$B$11:$B$26,$B21,'2022-09-17 Leukemia Cup FS'!$CK$11:$CK$26)</f>
        <v>0</v>
      </c>
      <c r="FK21" s="138">
        <f>SUMIF('Smith-Berry LDR 9-24-22'!$B$11:$B$30,$B21,'Smith-Berry LDR 9-24-22'!$BY$11:$BY$30)</f>
        <v>0</v>
      </c>
      <c r="FL21" s="138">
        <f>SUMIF('Smith-Berry LDR 9-24-22'!$B$11:$B$30,$B21,'Smith-Berry LDR 9-24-22'!$CB$11:$CB$30)</f>
        <v>0</v>
      </c>
      <c r="FM21" s="138">
        <f>SUMIF('Smith-Berry LDR 9-24-22'!$B$11:$B$30,$B21,'Smith-Berry LDR 9-24-22'!$CE$11:$CE$30)</f>
        <v>0</v>
      </c>
      <c r="FN21" s="138">
        <f>SUMIF('Smith-Berry LDR 9-24-22'!$B$11:$B$30,$B21,'Smith-Berry LDR 9-24-22'!$CH$11:$CH$30)</f>
        <v>0</v>
      </c>
      <c r="FO21" s="138">
        <f>SUMIF('Smith-Berry LDR 9-24-22'!$B$11:$B$30,$B21,'Smith-Berry LDR 9-24-22'!$CK$11:$CK$30)</f>
        <v>0</v>
      </c>
      <c r="FP21" s="138">
        <f>SUMIF('Great Scot 10-1-22 Cham'!$B$11:$B$28,$B21,'Great Scot 10-1-22 Cham'!$BY$11:$BY$28)</f>
        <v>0</v>
      </c>
      <c r="FQ21" s="138">
        <f>SUMIF('Great Scot 10-1-22 Cham'!$B$11:$B$28,$B21,'Great Scot 10-1-22 Cham'!$CB$11:$CB$28)</f>
        <v>0</v>
      </c>
      <c r="FR21" s="138">
        <f>SUMIF('Great Scot 10-1-22 Cham'!$B$11:$B$28,$B21,'Great Scot 10-1-22 Cham'!$CE$11:$CE$28)</f>
        <v>0</v>
      </c>
      <c r="FS21" s="138">
        <f>SUMIF('Great Scot 10-1-22 Cham'!$B$11:$B$28,$B21,'Great Scot 10-1-22 Cham'!$CH$11:$CH$28)</f>
        <v>0</v>
      </c>
      <c r="FT21" s="138">
        <f>SUMIF('Great Scot 10-1-22 Cham'!$B$11:$B$28,$B21,'Great Scot 10-1-22 Cham'!$CK$11:$CK$28)</f>
        <v>0</v>
      </c>
      <c r="FU21" s="138">
        <f>SUMIF('Great Scot 10-1-22 Chal'!$B$11:$B$28,$B21,'Great Scot 10-1-22 Chal'!$BY$11:$BY$28)</f>
        <v>2</v>
      </c>
      <c r="FV21" s="138">
        <f>SUMIF('Great Scot 10-1-22 Chal'!$B$11:$B$28,$B21,'Great Scot 10-1-22 Chal'!$CB$11:$CB$28)</f>
        <v>4</v>
      </c>
      <c r="FW21" s="138">
        <f>SUMIF('Great Scot 10-1-22 Chal'!$B$11:$B$28,$B21,'Great Scot 10-1-22 Chal'!$CE$11:$CE$28)</f>
        <v>1</v>
      </c>
      <c r="FX21" s="138">
        <f>SUMIF('Great Scot 10-1-22 Chal'!$B$11:$B$28,$B21,'Great Scot 10-1-22 Chal'!$CH$11:$CH$28)</f>
        <v>1</v>
      </c>
      <c r="FY21" s="138">
        <f>SUMIF('Great Scot 10-1-22 Chal'!$B$11:$B$28,$B21,'Great Scot 10-1-22 Chal'!$CK$11:$CK$28)</f>
        <v>1</v>
      </c>
      <c r="FZ21" s="138">
        <f>SUMIF('Sunday Races 10-9-22'!$B$11:$B$21,$B21,'Sunday Races 10-9-22'!$BY$11:$BY$21)</f>
        <v>0</v>
      </c>
      <c r="GA21" s="138">
        <f>SUMIF('Sunday Races 10-9-22'!$B$11:$B$21,$B21,'Sunday Races 10-9-22'!$CB$11:$CB$21)</f>
        <v>0</v>
      </c>
      <c r="GB21" s="138">
        <f>SUMIF('Sunday Races 10-9-22'!$B$11:$B$21,$B21,'Sunday Races 10-9-22'!$CE$11:$CE$21)</f>
        <v>0</v>
      </c>
      <c r="GC21" s="138">
        <f>SUMIF('Sunday Races 10-9-22'!$B$11:$B$21,$B21,'Sunday Races 10-9-22'!$CH$11:$CH$21)</f>
        <v>0</v>
      </c>
      <c r="GD21" s="138">
        <f>SUMIF('Sunday Races 10-9-22'!$B$11:$B$21,$B21,'Sunday Races 10-9-22'!$CK$11:$CK$21)</f>
        <v>0</v>
      </c>
      <c r="GE21" s="138">
        <f>SUMIF('Sunday Races 10-23-22'!$B$11:$B$22,$B21,'Sunday Races 10-23-22'!$BY$11:$BY$22)</f>
        <v>0</v>
      </c>
      <c r="GF21" s="138">
        <f>SUMIF('Sunday Races 10-23-22'!$B$11:$B$22,$B21,'Sunday Races 10-23-22'!$CB$11:$CB$22)</f>
        <v>0</v>
      </c>
      <c r="GG21" s="138">
        <f>SUMIF('Sunday Races 10-23-22'!$B$11:$B$22,$B21,'Sunday Races 10-23-22'!$CE$11:$CE$22)</f>
        <v>0</v>
      </c>
      <c r="GH21" s="138">
        <f>SUMIF('Sunday Races 10-23-22'!$B$11:$B$22,$B21,'Sunday Races 10-23-22'!$CH$11:$CH$22)</f>
        <v>0</v>
      </c>
      <c r="GI21" s="138">
        <f>SUMIF('Sunday Races 10-23-22'!$B$11:$B$22,$B21,'Sunday Races 10-23-22'!$CK$11:$CK$22)</f>
        <v>0</v>
      </c>
      <c r="GJ21" s="138">
        <f>SUMIF('One Day Regatta 10-29-22 FS'!$B$11:$B$19,$B21,'One Day Regatta 10-29-22 FS'!$BY$11:$BY$19)</f>
        <v>1</v>
      </c>
      <c r="GK21" s="138">
        <f>SUMIF('One Day Regatta 10-29-22 FS'!$B$11:$B$19,$B21,'One Day Regatta 10-29-22 FS'!$CB$11:$CB$19)</f>
        <v>1</v>
      </c>
      <c r="GL21" s="138">
        <f>SUMIF('One Day Regatta 10-29-22 FS'!$B$11:$B$19,$B21,'One Day Regatta 10-29-22 FS'!$CE$11:$CE$19)</f>
        <v>1</v>
      </c>
      <c r="GM21" s="138">
        <f>SUMIF('One Day Regatta 10-29-22 FS'!$B$11:$B$19,$B21,'One Day Regatta 10-29-22 FS'!$CH$11:$CH$19)</f>
        <v>3</v>
      </c>
      <c r="GN21" s="138">
        <f>SUMIF('One Day Regatta 10-29-22 FS'!$B$11:$B$19,$B21,'One Day Regatta 10-29-22 FS'!$CK$11:$CK$19)</f>
        <v>0</v>
      </c>
      <c r="GO21" s="139"/>
      <c r="GP21" s="140"/>
      <c r="GQ21" s="141">
        <f t="shared" si="18"/>
        <v>10</v>
      </c>
      <c r="GR21" s="141">
        <f t="shared" si="18"/>
        <v>4</v>
      </c>
      <c r="GS21" s="141">
        <f t="shared" si="18"/>
        <v>3</v>
      </c>
      <c r="GT21" s="141">
        <f t="shared" si="18"/>
        <v>3</v>
      </c>
      <c r="GU21" s="141">
        <f t="shared" si="18"/>
        <v>2</v>
      </c>
      <c r="GV21" s="141">
        <f t="shared" si="18"/>
        <v>2</v>
      </c>
      <c r="GW21" s="141">
        <f t="shared" si="18"/>
        <v>2</v>
      </c>
      <c r="GX21" s="141">
        <f t="shared" si="18"/>
        <v>2</v>
      </c>
      <c r="GY21" s="141">
        <f t="shared" si="18"/>
        <v>1</v>
      </c>
      <c r="GZ21" s="141">
        <f t="shared" si="18"/>
        <v>1</v>
      </c>
      <c r="HA21" s="141">
        <f t="shared" si="19"/>
        <v>1</v>
      </c>
      <c r="HB21" s="141">
        <f t="shared" si="19"/>
        <v>1</v>
      </c>
      <c r="HC21" s="141">
        <f t="shared" si="19"/>
        <v>1</v>
      </c>
      <c r="HD21" s="141">
        <f t="shared" si="19"/>
        <v>1</v>
      </c>
      <c r="HE21" s="141">
        <f t="shared" si="19"/>
        <v>1</v>
      </c>
      <c r="HF21" s="141">
        <f t="shared" si="19"/>
        <v>1</v>
      </c>
      <c r="HG21" s="141">
        <f t="shared" si="19"/>
        <v>1</v>
      </c>
      <c r="HH21" s="141">
        <f t="shared" si="19"/>
        <v>1</v>
      </c>
      <c r="HI21" s="141">
        <f t="shared" si="19"/>
        <v>1</v>
      </c>
      <c r="HJ21" s="141">
        <f t="shared" si="19"/>
        <v>1</v>
      </c>
      <c r="HK21" s="141">
        <f t="shared" si="20"/>
        <v>1</v>
      </c>
      <c r="HL21" s="141">
        <f t="shared" si="20"/>
        <v>0</v>
      </c>
      <c r="HM21" s="141">
        <f t="shared" si="20"/>
        <v>0</v>
      </c>
      <c r="HN21" s="141">
        <f t="shared" si="20"/>
        <v>0</v>
      </c>
      <c r="HO21" s="141">
        <f t="shared" si="20"/>
        <v>0</v>
      </c>
      <c r="HP21" s="141">
        <f t="shared" si="20"/>
        <v>0</v>
      </c>
      <c r="HQ21" s="141">
        <f t="shared" si="20"/>
        <v>0</v>
      </c>
      <c r="HR21" s="141">
        <f t="shared" si="20"/>
        <v>0</v>
      </c>
      <c r="HS21" s="141">
        <f t="shared" si="20"/>
        <v>0</v>
      </c>
      <c r="HT21" s="141">
        <f t="shared" si="20"/>
        <v>0</v>
      </c>
      <c r="HU21" s="141">
        <f t="shared" si="21"/>
        <v>0</v>
      </c>
      <c r="HV21" s="141">
        <f t="shared" si="21"/>
        <v>0</v>
      </c>
      <c r="HW21" s="141">
        <f t="shared" si="21"/>
        <v>0</v>
      </c>
      <c r="HX21" s="141">
        <f t="shared" si="21"/>
        <v>0</v>
      </c>
      <c r="HY21" s="141">
        <f t="shared" si="21"/>
        <v>0</v>
      </c>
      <c r="HZ21" s="141">
        <f t="shared" si="21"/>
        <v>0</v>
      </c>
      <c r="IA21" s="141">
        <f t="shared" si="21"/>
        <v>0</v>
      </c>
      <c r="IB21" s="141">
        <f t="shared" si="21"/>
        <v>0</v>
      </c>
      <c r="IC21" s="141">
        <f t="shared" si="21"/>
        <v>0</v>
      </c>
      <c r="ID21" s="141">
        <f t="shared" si="21"/>
        <v>0</v>
      </c>
      <c r="IE21" s="141">
        <f t="shared" si="22"/>
        <v>0</v>
      </c>
      <c r="IF21" s="141">
        <f t="shared" si="22"/>
        <v>0</v>
      </c>
      <c r="IG21" s="141">
        <f t="shared" si="22"/>
        <v>0</v>
      </c>
      <c r="IH21" s="141">
        <f t="shared" si="22"/>
        <v>0</v>
      </c>
      <c r="II21" s="141">
        <f t="shared" si="22"/>
        <v>0</v>
      </c>
      <c r="IJ21" s="141">
        <f t="shared" si="22"/>
        <v>0</v>
      </c>
      <c r="IK21" s="141">
        <f t="shared" si="22"/>
        <v>0</v>
      </c>
      <c r="IL21" s="141">
        <f t="shared" si="22"/>
        <v>0</v>
      </c>
      <c r="IM21" s="141">
        <f t="shared" si="22"/>
        <v>0</v>
      </c>
      <c r="IN21" s="141">
        <f t="shared" si="22"/>
        <v>0</v>
      </c>
      <c r="IO21" s="141">
        <f t="shared" si="23"/>
        <v>0</v>
      </c>
      <c r="IP21" s="141">
        <f t="shared" si="23"/>
        <v>0</v>
      </c>
      <c r="IQ21" s="141">
        <f t="shared" si="23"/>
        <v>0</v>
      </c>
      <c r="IR21" s="141">
        <f t="shared" si="23"/>
        <v>0</v>
      </c>
      <c r="IS21" s="141">
        <f t="shared" si="23"/>
        <v>0</v>
      </c>
      <c r="IT21" s="141">
        <f t="shared" si="23"/>
        <v>0</v>
      </c>
      <c r="IU21" s="141">
        <f t="shared" si="23"/>
        <v>0</v>
      </c>
      <c r="IV21" s="141">
        <f t="shared" si="23"/>
        <v>0</v>
      </c>
      <c r="IW21" s="141">
        <f t="shared" si="23"/>
        <v>0</v>
      </c>
      <c r="IX21" s="141">
        <f t="shared" si="23"/>
        <v>0</v>
      </c>
      <c r="IY21" s="141">
        <f t="shared" si="24"/>
        <v>0</v>
      </c>
      <c r="IZ21" s="141">
        <f t="shared" si="24"/>
        <v>0</v>
      </c>
      <c r="JA21" s="141">
        <f t="shared" si="24"/>
        <v>0</v>
      </c>
      <c r="JB21" s="141">
        <f t="shared" si="24"/>
        <v>0</v>
      </c>
      <c r="JC21" s="141">
        <f t="shared" si="24"/>
        <v>0</v>
      </c>
      <c r="JD21" s="141">
        <f t="shared" si="24"/>
        <v>0</v>
      </c>
      <c r="JE21" s="141">
        <f t="shared" si="24"/>
        <v>0</v>
      </c>
      <c r="JF21" s="141">
        <f t="shared" si="24"/>
        <v>0</v>
      </c>
      <c r="JG21" s="141">
        <f t="shared" si="24"/>
        <v>0</v>
      </c>
      <c r="JH21" s="141">
        <f t="shared" si="24"/>
        <v>0</v>
      </c>
      <c r="JI21" s="141">
        <f t="shared" si="24"/>
        <v>0</v>
      </c>
      <c r="JJ21" s="141">
        <f t="shared" si="24"/>
        <v>0</v>
      </c>
      <c r="JK21" s="141">
        <f t="shared" si="24"/>
        <v>0</v>
      </c>
      <c r="JL21" s="141">
        <f t="shared" si="24"/>
        <v>0</v>
      </c>
      <c r="JM21" s="141">
        <f t="shared" si="24"/>
        <v>0</v>
      </c>
    </row>
    <row r="22" spans="1:273" ht="15" customHeight="1" x14ac:dyDescent="0.2">
      <c r="A22" s="134">
        <f t="shared" si="17"/>
        <v>19</v>
      </c>
      <c r="B22" s="103" t="s">
        <v>761</v>
      </c>
      <c r="C22" s="135">
        <f t="shared" si="6"/>
        <v>13</v>
      </c>
      <c r="D22" s="136">
        <f t="shared" si="7"/>
        <v>38</v>
      </c>
      <c r="E22" s="135">
        <f t="shared" si="8"/>
        <v>38</v>
      </c>
      <c r="F22" s="137">
        <f t="shared" si="9"/>
        <v>2.923076923076923E-2</v>
      </c>
      <c r="G22" s="138">
        <f>SUMIF('Saturday Race 11-06-21'!$B$11:$B$21,$B22,'Saturday Race 11-06-21'!$BY$11:$BY$21)</f>
        <v>2</v>
      </c>
      <c r="H22" s="138">
        <f>SUMIF('Saturday Race 11-06-21'!$B$11:$B$21,$B22,'Saturday Race 11-06-21'!$CB$11:$CB$21)</f>
        <v>1</v>
      </c>
      <c r="I22" s="138">
        <f>SUMIF('Saturday Race 11-06-21'!$B$11:$B$21,$B22,'Saturday Race 11-06-21'!$CE$11:$CE$21)</f>
        <v>1</v>
      </c>
      <c r="J22" s="138">
        <f>SUMIF('Saturday Race 11-06-21'!$B$11:$B$21,$B22,'Saturday Race 11-06-21'!$CH$11:$CH$21)</f>
        <v>0</v>
      </c>
      <c r="K22" s="138">
        <f>SUMIF('Saturday Race 11-06-21'!$B$11:$B$21,$B22,'Saturday Race 11-06-21'!$CK$11:$CK$21)</f>
        <v>0</v>
      </c>
      <c r="L22" s="138">
        <f>SUMIF('Saturday Race 11-20-21'!$B$11:$B$24,$B22,'Saturday Race 11-20-21'!$BY$11:$BY$24)</f>
        <v>0</v>
      </c>
      <c r="M22" s="138">
        <f>SUMIF('Saturday Race 11-20-21'!$B$11:$B$24,$B22,'Saturday Race 11-20-21'!$CB$11:$CB$24)</f>
        <v>0</v>
      </c>
      <c r="N22" s="138">
        <f>SUMIF('Saturday Race 11-20-21'!$B$11:$B$24,$B22,'Saturday Race 11-20-21'!$CE$11:$CE$24)</f>
        <v>0</v>
      </c>
      <c r="O22" s="138">
        <f>SUMIF('Saturday Race 11-20-21'!$B$11:$B$24,$B22,'Saturday Race 11-20-21'!$CH$11:$CH$24)</f>
        <v>0</v>
      </c>
      <c r="P22" s="138">
        <f>SUMIF('Saturday Race 11-20-21'!$B$11:$B$24,$B22,'Saturday Race 11-20-21'!$CK$11:$CK$24)</f>
        <v>0</v>
      </c>
      <c r="Q22" s="138">
        <f>SUMIF('One Day 12-04-21 Scots'!$B$11:$B$25,$B22,'One Day 12-04-21 Scots'!$BY$11:$BY$25)</f>
        <v>0</v>
      </c>
      <c r="R22" s="138">
        <f>SUMIF('One Day 12-04-21 Scots'!$B$11:$B$25,$B22,'One Day 12-04-21 Scots'!$CB$11:$CB$25)</f>
        <v>0</v>
      </c>
      <c r="S22" s="138">
        <f>SUMIF('One Day 12-04-21 Scots'!$B$11:$B$25,$B22,'One Day 12-04-21 Scots'!$CE$11:$CE$25)</f>
        <v>0</v>
      </c>
      <c r="T22" s="138">
        <f>SUMIF('One Day 12-04-21 Scots'!$B$11:$B$25,$B22,'One Day 12-04-21 Scots'!$CH$11:$CH$25)</f>
        <v>0</v>
      </c>
      <c r="U22" s="138">
        <f>SUMIF('One Day 12-04-21 Scots'!$B$11:$B$25,$B22,'One Day 12-04-21 Scots'!$CK$11:$CK$25)</f>
        <v>0</v>
      </c>
      <c r="V22" s="138">
        <f>SUMIF('One Day 12-04-21 Thistles'!$B$11:$B$25,$B22,'One Day 12-04-21 Thistles'!$BY$11:$BY$25)</f>
        <v>0</v>
      </c>
      <c r="W22" s="138">
        <f>SUMIF('One Day 12-04-21 Thistles'!$B$11:$B$25,$B22,'One Day 12-04-21 Thistles'!$CB$11:$CB$25)</f>
        <v>0</v>
      </c>
      <c r="X22" s="138">
        <f>SUMIF('One Day 12-04-21 Thistles'!$B$11:$B$25,$B22,'One Day 12-04-21 Thistles'!$CE$11:$CE$25)</f>
        <v>0</v>
      </c>
      <c r="Y22" s="138">
        <f>SUMIF('One Day 12-04-21 Thistles'!$B$11:$B$25,$B22,'One Day 12-04-21 Thistles'!$CH$11:$CH$25)</f>
        <v>0</v>
      </c>
      <c r="Z22" s="138">
        <f>SUMIF('One Day 12-04-21 Thistles'!$B$11:$B$25,$B22,'One Day 12-04-21 Thistles'!$CK$11:$CK$25)</f>
        <v>0</v>
      </c>
      <c r="AA22" s="138">
        <f>SUMIF('Saturday Race 1-08-22'!$B$11:$B$20,$B22,'Saturday Race 1-08-22'!$BY$11:$BY$20)</f>
        <v>0</v>
      </c>
      <c r="AB22" s="138">
        <f>SUMIF('Saturday Race 1-08-22'!$B$11:$B$20,$B22,'Saturday Race 1-08-22'!$CB$11:$CB$20)</f>
        <v>0</v>
      </c>
      <c r="AC22" s="138">
        <f>SUMIF('Saturday Race 1-08-22'!$B$11:$B$20,$B22,'Saturday Race 1-08-22'!$CE$11:$CE$20)</f>
        <v>0</v>
      </c>
      <c r="AD22" s="138">
        <f>SUMIF('Saturday Race 1-08-22'!$B$11:$B$20,$B22,'Saturday Race 1-08-22'!$CH$11:$CH$20)</f>
        <v>0</v>
      </c>
      <c r="AE22" s="138">
        <f>SUMIF('Saturday Race 1-08-22'!$B$11:$B$20,$B22,'Saturday Race 1-08-22'!$CK$11:$CK$20)</f>
        <v>0</v>
      </c>
      <c r="AF22" s="138">
        <f>SUMIF('Saturday Race 1-22-22'!$B$11:$B$20,$B22,'Saturday Race 1-22-22'!$BY$11:$BY$20)</f>
        <v>0</v>
      </c>
      <c r="AG22" s="138">
        <f>SUMIF('Saturday Race 1-22-22'!$B$11:$B$20,$B22,'Saturday Race 1-22-22'!$CB$11:$CB$20)</f>
        <v>0</v>
      </c>
      <c r="AH22" s="138">
        <f>SUMIF('Saturday Race 1-22-22'!$B$11:$B$20,$B22,'Saturday Race 1-22-22'!$CE$11:$CE$20)</f>
        <v>0</v>
      </c>
      <c r="AI22" s="138">
        <f>SUMIF('Saturday Race 1-22-22'!$B$11:$B$20,$B22,'Saturday Race 1-22-22'!$CH$11:$CH$20)</f>
        <v>0</v>
      </c>
      <c r="AJ22" s="138">
        <f>SUMIF('Saturday Race 1-22-22'!$B$11:$B$20,$B22,'Saturday Race 1-22-22'!$CK$11:$CK$20)</f>
        <v>0</v>
      </c>
      <c r="AK22" s="138">
        <f>SUMIF('Sunday Race 2-6-22'!$B$11:$B$20,$B22,'Sunday Race 2-6-22'!$BY$11:$BY$20)</f>
        <v>0</v>
      </c>
      <c r="AL22" s="138">
        <f>SUMIF('Sunday Race 2-6-22'!$B$11:$B$20,$B22,'Sunday Race 2-6-22'!$CB$11:$CB$20)</f>
        <v>0</v>
      </c>
      <c r="AM22" s="138">
        <f>SUMIF('Sunday Race 2-6-22'!$B$11:$B$20,$B22,'Sunday Race 2-6-22'!$CE$11:$CE$20)</f>
        <v>0</v>
      </c>
      <c r="AN22" s="138">
        <f>SUMIF('Sunday Race 2-6-22'!$B$11:$B$20,$B22,'Sunday Race 2-6-22'!$CH$11:$CH$20)</f>
        <v>0</v>
      </c>
      <c r="AO22" s="138">
        <f>SUMIF('Sunday Race 2-6-22'!$B$11:$B$20,$B22,'Sunday Race 2-6-22'!$CK$11:$CK$20)</f>
        <v>0</v>
      </c>
      <c r="AP22" s="138">
        <f>SUMIF('Chili One Day 2-12-22 Scots'!$B$11:$B$25,$B22,'Chili One Day 2-12-22 Scots'!$BY$11:$BY$25)</f>
        <v>5</v>
      </c>
      <c r="AQ22" s="138">
        <f>SUMIF('Chili One Day 2-12-22 Scots'!$B$11:$B$25,$B22,'Chili One Day 2-12-22 Scots'!$CB$11:$CB$25)</f>
        <v>3</v>
      </c>
      <c r="AR22" s="138">
        <f>SUMIF('Chili One Day 2-12-22 Scots'!$B$11:$B$25,$B22,'Chili One Day 2-12-22 Scots'!$CE$11:$CE$25)</f>
        <v>5</v>
      </c>
      <c r="AS22" s="138">
        <f>SUMIF('Chili One Day 2-12-22 Scots'!$B$11:$B$25,$B22,'Chili One Day 2-12-22 Scots'!$CH$11:$CH$25)</f>
        <v>0</v>
      </c>
      <c r="AT22" s="138">
        <f>SUMIF('Chili One Day 2-12-22 Scots'!$B$11:$B$25,$B22,'Chili One Day 2-12-22 Scots'!$CK$11:$CK$25)</f>
        <v>0</v>
      </c>
      <c r="AU22" s="138">
        <f>SUMIF('Chili One Day 2-12-22 Thistles'!$B$11:$B$25,$B22,'Chili One Day 2-12-22 Thistles'!$BY$11:$BY$25)</f>
        <v>0</v>
      </c>
      <c r="AV22" s="138">
        <f>SUMIF('Chili One Day 2-12-22 Thistles'!$B$11:$B$25,$B22,'Chili One Day 2-12-22 Thistles'!$CB$11:$CB$25)</f>
        <v>0</v>
      </c>
      <c r="AW22" s="138">
        <f>SUMIF('Chili One Day 2-12-22 Thistles'!$B$11:$B$25,$B22,'Chili One Day 2-12-22 Thistles'!$CE$11:$CE$25)</f>
        <v>0</v>
      </c>
      <c r="AX22" s="138">
        <f>SUMIF('Chili One Day 2-12-22 Thistles'!$B$11:$B$25,$B22,'Chili One Day 2-12-22 Thistles'!$CH$11:$CH$25)</f>
        <v>0</v>
      </c>
      <c r="AY22" s="138">
        <f>SUMIF('Chili One Day 2-12-22 Thistles'!$B$11:$B$25,$B22,'Chili One Day 2-12-22 Thistles'!$CK$11:$CK$25)</f>
        <v>0</v>
      </c>
      <c r="AZ22" s="138">
        <f>SUMIF('Sunday Race 2-20-22'!$B$11:$B$26,$B22,'Sunday Race 2-20-22'!$BY$11:$BY$26)</f>
        <v>0</v>
      </c>
      <c r="BA22" s="138">
        <f>SUMIF('Sunday Race 2-20-22'!$B$11:$B$26,$B22,'Sunday Race 2-20-22'!$CB$11:$CB$26)</f>
        <v>0</v>
      </c>
      <c r="BB22" s="138">
        <f>SUMIF('Sunday Race 2-20-22'!$B$11:$B$26,$B22,'Sunday Race 2-20-22'!$CE$11:$CE$26)</f>
        <v>0</v>
      </c>
      <c r="BC22" s="138">
        <f>SUMIF('Sunday Race 2-20-22'!$B$11:$B$26,$B22,'Sunday Race 2-20-22'!$CH$11:$CH$26)</f>
        <v>0</v>
      </c>
      <c r="BD22" s="138">
        <f>SUMIF('Sunday Race 2-20-22'!$B$11:$B$26,$B22,'Sunday Race 2-20-22'!$CK$11:$CK$26)</f>
        <v>0</v>
      </c>
      <c r="BE22" s="138">
        <f>SUMIF('Sunday Race 2-27-22'!$B$11:$B$20,$B22,'Sunday Race 2-27-22'!$BY$11:$BY$20)</f>
        <v>0</v>
      </c>
      <c r="BF22" s="138">
        <f>SUMIF('Sunday Race 2-27-22'!$B$11:$B$20,$B22,'Sunday Race 2-27-22'!$CB$11:$CB$20)</f>
        <v>0</v>
      </c>
      <c r="BG22" s="138">
        <f>SUMIF('Sunday Race 2-27-22'!$B$11:$B$20,$B22,'Sunday Race 2-27-22'!$CE$11:$CE$20)</f>
        <v>0</v>
      </c>
      <c r="BH22" s="138">
        <f>SUMIF('Sunday Race 2-27-22'!$B$11:$B$20,$B22,'Sunday Race 2-27-22'!$CH$11:$CH$20)</f>
        <v>0</v>
      </c>
      <c r="BI22" s="138">
        <f>SUMIF('Sunday Race 2-27-22'!$B$11:$B$20,$B22,'Sunday Race 2-27-22'!$CK$11:$CK$20)</f>
        <v>0</v>
      </c>
      <c r="BJ22" s="138">
        <f>SUMIF('Ironman One Day 3-5-22 FS'!$B$11:$B$26,$B22,'Ironman One Day 3-5-22 FS'!$BY$11:$BY$26)</f>
        <v>0</v>
      </c>
      <c r="BK22" s="138">
        <f>SUMIF('Ironman One Day 3-5-22 FS'!$B$11:$B$26,$B22,'Ironman One Day 3-5-22 FS'!$CB$11:$CB$26)</f>
        <v>0</v>
      </c>
      <c r="BL22" s="138">
        <f>SUMIF('Ironman One Day 3-5-22 FS'!$B$11:$B$26,$B22,'Ironman One Day 3-5-22 FS'!$CE$11:$CE$26)</f>
        <v>0</v>
      </c>
      <c r="BM22" s="138">
        <f>SUMIF('Ironman One Day 3-5-22 FS'!$B$11:$B$26,$B22,'Ironman One Day 3-5-22 FS'!$CH$11:$CH$26)</f>
        <v>0</v>
      </c>
      <c r="BN22" s="138">
        <f>SUMIF('Ironman One Day 3-5-22 FS'!$B$11:$B$26,$B22,'Ironman One Day 3-5-22 FS'!$CK$11:$CK$26)</f>
        <v>0</v>
      </c>
      <c r="BO22" s="138">
        <f>SUMIF('Sunday Race 3-13-22'!$B$11:$B$25,$B22,'Sunday Race 3-13-22'!$BY$11:$BY$25)</f>
        <v>0</v>
      </c>
      <c r="BP22" s="138">
        <f>SUMIF('Sunday Race 3-13-22'!$B$11:$B$25,$B22,'Sunday Race 3-13-22'!$CB$11:$CB$25)</f>
        <v>0</v>
      </c>
      <c r="BQ22" s="138">
        <f>SUMIF('Sunday Race 3-13-22'!$B$11:$B$25,$B22,'Sunday Race 3-13-22'!$CE$11:$CE$25)</f>
        <v>0</v>
      </c>
      <c r="BR22" s="138">
        <f>SUMIF('Sunday Race 3-13-22'!$B$11:$B$25,$B22,'Sunday Race 3-13-22'!$CH$11:$CH$25)</f>
        <v>0</v>
      </c>
      <c r="BS22" s="138">
        <f>SUMIF('Sunday Race 3-13-22'!$B$11:$B$25,$B22,'Sunday Race 3-13-22'!$CK$11:$CK$25)</f>
        <v>0</v>
      </c>
      <c r="BT22" s="138">
        <f>SUMIF('Saturday Race 3-19-22'!$B$11:$B$18,$B22,'Saturday Race 3-19-22'!$BY$11:$BY$18)</f>
        <v>0</v>
      </c>
      <c r="BU22" s="138">
        <f>SUMIF('Saturday Race 3-19-22'!$B$11:$B$18,$B22,'Saturday Race 3-19-22'!$CB$11:$CB$18)</f>
        <v>0</v>
      </c>
      <c r="BV22" s="138">
        <f>SUMIF('Saturday Race 3-19-22'!$B$11:$B$18,$B22,'Saturday Race 3-19-22'!$CE$11:$CE$18)</f>
        <v>0</v>
      </c>
      <c r="BW22" s="138">
        <f>SUMIF('Saturday Race 3-19-22'!$B$11:$B$18,$B22,'Saturday Race 3-19-22'!$CH$11:$CH$18)</f>
        <v>0</v>
      </c>
      <c r="BX22" s="138">
        <f>SUMIF('Saturday Race 3-19-22'!$B$11:$B$18,$B22,'Saturday Race 3-19-22'!$CK$11:$CK$18)</f>
        <v>0</v>
      </c>
      <c r="BY22" s="138">
        <f>SUMIF('Sunday Races 4-10-22'!$B$11:$B$26,$B22,'Sunday Races 4-10-22'!$BY$11:$BY$26)</f>
        <v>0</v>
      </c>
      <c r="BZ22" s="138">
        <f>SUMIF('Sunday Races 4-10-22'!$B$11:$B$26,$B22,'Sunday Races 4-10-22'!$CB$11:$CB$26)</f>
        <v>0</v>
      </c>
      <c r="CA22" s="138">
        <f>SUMIF('Sunday Races 4-10-22'!$B$11:$B$26,$B22,'Sunday Races 4-10-22'!$CE$11:$CE$26)</f>
        <v>0</v>
      </c>
      <c r="CB22" s="138">
        <f>SUMIF('Sunday Races 4-10-22'!$B$11:$B$26,$B22,'Sunday Races 4-10-22'!$CH$11:$CH$26)</f>
        <v>0</v>
      </c>
      <c r="CC22" s="138">
        <f>SUMIF('Sunday Races 4-10-22'!$B$11:$B$26,$B22,'Sunday Races 4-10-22'!$CK$11:$CK$26)</f>
        <v>0</v>
      </c>
      <c r="CD22" s="138">
        <f>SUMIF('Easter One Day 4-16-22 FS'!$B$11:$B$26,$B22,'Easter One Day 4-16-22 FS'!$BY$11:$BY$26)</f>
        <v>0</v>
      </c>
      <c r="CE22" s="138">
        <f>SUMIF('Easter One Day 4-16-22 FS'!$B$11:$B$26,$B22,'Easter One Day 4-16-22 FS'!$CB$11:$CB$26)</f>
        <v>0</v>
      </c>
      <c r="CF22" s="138">
        <f>SUMIF('Easter One Day 4-16-22 FS'!$B$11:$B$26,$B22,'Easter One Day 4-16-22 FS'!$CE$11:$CE$26)</f>
        <v>0</v>
      </c>
      <c r="CG22" s="138">
        <f>SUMIF('Easter One Day 4-16-22 FS'!$B$11:$B$26,$B22,'Easter One Day 4-16-22 FS'!$CH$11:$CH$26)</f>
        <v>0</v>
      </c>
      <c r="CH22" s="138">
        <f>SUMIF('Easter One Day 4-16-22 FS'!$B$11:$B$26,$B22,'Easter One Day 4-16-22 FS'!$CK$11:$CK$26)</f>
        <v>0</v>
      </c>
      <c r="CI22" s="138">
        <f>SUMIF('Easter One Day 4-16-22 TH'!$B$11:$B$15,$B22,'Easter One Day 4-16-22 TH'!$BY$11:$BY$15)</f>
        <v>0</v>
      </c>
      <c r="CJ22" s="138">
        <f>SUMIF('Easter One Day 4-16-22 TH'!$B$11:$B$15,$B22,'Easter One Day 4-16-22 TH'!$CB$11:$CB$15)</f>
        <v>0</v>
      </c>
      <c r="CK22" s="138">
        <f>SUMIF('Easter One Day 4-16-22 TH'!$B$11:$B$15,$B22,'Easter One Day 4-16-22 TH'!$CE$11:$CE$15)</f>
        <v>0</v>
      </c>
      <c r="CL22" s="138">
        <f>SUMIF('Easter One Day 4-16-22 TH'!$B$11:$B$15,$B22,'Easter One Day 4-16-22 TH'!$CH$11:$CH$15)</f>
        <v>0</v>
      </c>
      <c r="CM22" s="138">
        <f>SUMIF('Easter One Day 4-16-22 TH'!$B$11:$B$15,$B22,'Easter One Day 4-16-22 TH'!$CK$11:$CK$15)</f>
        <v>0</v>
      </c>
      <c r="CN22" s="138">
        <f>SUMIF('Sunday Races 5-1-22'!$B$11:$B$28,$B22,'Sunday Races 5-1-22'!$BY$11:$BY$28)</f>
        <v>0</v>
      </c>
      <c r="CO22" s="138">
        <f>SUMIF('Sunday Races 5-1-22'!$B$11:$B$28,$B22,'Sunday Races 5-1-22'!$CB$11:$CB$28)</f>
        <v>0</v>
      </c>
      <c r="CP22" s="138">
        <f>SUMIF('Sunday Races 5-1-22'!$B$11:$B$28,$B22,'Sunday Races 5-1-22'!$CE$11:$CE$28)</f>
        <v>0</v>
      </c>
      <c r="CQ22" s="138">
        <f>SUMIF('Sunday Races 5-1-22'!$B$11:$B$28,$B22,'Sunday Races 5-1-22'!$CH$11:$CH$28)</f>
        <v>0</v>
      </c>
      <c r="CR22" s="138">
        <f>SUMIF('Sunday Races 5-1-22'!$B$11:$B$28,$B22,'Sunday Races 5-1-22'!$CK$11:$CK$28)</f>
        <v>0</v>
      </c>
      <c r="CS22" s="138">
        <f>SUMIF('Long Distance Race 5-7-22'!$B$11:$B$27,$B22,'Long Distance Race 5-7-22'!$BY$11:$BY$27)</f>
        <v>0</v>
      </c>
      <c r="CT22" s="138">
        <f>SUMIF('Long Distance Race 5-7-22'!$B$11:$B$27,$B22,'Long Distance Race 5-7-22'!$CB$11:$CB$27)</f>
        <v>0</v>
      </c>
      <c r="CU22" s="138">
        <f>SUMIF('Long Distance Race 5-7-22'!$B$11:$B$27,$B22,'Long Distance Race 5-7-22'!$CE$11:$CE$27)</f>
        <v>0</v>
      </c>
      <c r="CV22" s="138">
        <f>SUMIF('Long Distance Race 5-7-22'!$B$11:$B$27,$B22,'Long Distance Race 5-7-22'!$CH$11:$CH$27)</f>
        <v>0</v>
      </c>
      <c r="CW22" s="138">
        <f>SUMIF('Long Distance Race 5-7-22'!$B$11:$B$27,$B22,'Long Distance Race 5-7-22'!$CK$11:$CK$27)</f>
        <v>0</v>
      </c>
      <c r="CX22" s="138">
        <f>SUMIF('Memorial Day Regatta 5-28-22 Op'!$B$11:$B$27,$B22,'Memorial Day Regatta 5-28-22 Op'!$BY$11:$BY$27)</f>
        <v>0</v>
      </c>
      <c r="CY22" s="138">
        <f>SUMIF('Memorial Day Regatta 5-28-22 Op'!$B$11:$B$27,$B22,'Memorial Day Regatta 5-28-22 Op'!$CB$11:$CB$27)</f>
        <v>0</v>
      </c>
      <c r="CZ22" s="138">
        <f>SUMIF('Memorial Day Regatta 5-28-22 Op'!$B$11:$B$27,$B22,'Memorial Day Regatta 5-28-22 Op'!$CE$11:$CE$27)</f>
        <v>0</v>
      </c>
      <c r="DA22" s="138">
        <f>SUMIF('Memorial Day Regatta 5-28-22 Op'!$B$11:$B$27,$B22,'Memorial Day Regatta 5-28-22 Op'!$CH$11:$CH$27)</f>
        <v>0</v>
      </c>
      <c r="DB22" s="138">
        <f>SUMIF('Memorial Day Regatta 5-28-22 Op'!$B$11:$B$27,$B22,'Memorial Day Regatta 5-28-22 Op'!$CK$11:$CK$27)</f>
        <v>0</v>
      </c>
      <c r="DC22" s="138">
        <f>SUMIF('Sunday Races 6-5-22'!$B$11:$B$28,$B22,'Sunday Races 6-5-22'!$BY$11:$BY$28)</f>
        <v>0</v>
      </c>
      <c r="DD22" s="138">
        <f>SUMIF('Sunday Races 6-5-22'!$B$11:$B$28,$B22,'Sunday Races 6-5-22'!$CB$11:$CB$28)</f>
        <v>0</v>
      </c>
      <c r="DE22" s="138">
        <f>SUMIF('Sunday Races 6-5-22'!$B$11:$B$28,$B22,'Sunday Races 6-5-22'!$CE$11:$CE$28)</f>
        <v>0</v>
      </c>
      <c r="DF22" s="138">
        <f>SUMIF('Sunday Races 6-5-22'!$B$11:$B$28,$B22,'Sunday Races 6-5-22'!$CH$11:$CH$28)</f>
        <v>0</v>
      </c>
      <c r="DG22" s="138">
        <f>SUMIF('Sunday Races 6-5-22'!$B$11:$B$28,$B22,'Sunday Races 6-5-22'!$CK$11:$CK$28)</f>
        <v>0</v>
      </c>
      <c r="DH22" s="138">
        <f>SUMIF('Sunday Races 6-12-22'!$B$11:$B$24,$B22,'Sunday Races 6-12-22'!$BY$11:$BY$24)</f>
        <v>0</v>
      </c>
      <c r="DI22" s="138">
        <f>SUMIF('Sunday Races 6-12-22'!$B$11:$B$24,$B22,'Sunday Races 6-12-22'!$CB$11:$CB$24)</f>
        <v>0</v>
      </c>
      <c r="DJ22" s="138">
        <f>SUMIF('Sunday Races 6-12-22'!$B$11:$B$24,$B22,'Sunday Races 6-12-22'!$CE$11:$CE$24)</f>
        <v>0</v>
      </c>
      <c r="DK22" s="138">
        <f>SUMIF('Sunday Races 6-12-22'!$B$11:$B$24,$B22,'Sunday Races 6-12-22'!$CH$11:$CH$24)</f>
        <v>0</v>
      </c>
      <c r="DL22" s="138">
        <f>SUMIF('Sunday Races 6-12-22'!$B$11:$B$24,$B22,'Sunday Races 6-12-22'!$CK$11:$CK$24)</f>
        <v>0</v>
      </c>
      <c r="DM22" s="138">
        <f>SUMIF('Saturday Races 6-18-22'!$B$11:$B$24,$B22,'Saturday Races 6-18-22'!$BY$11:$BY$24)</f>
        <v>0</v>
      </c>
      <c r="DN22" s="138">
        <f>SUMIF('Saturday Races 6-18-22'!$B$11:$B$24,$B22,'Saturday Races 6-18-22'!$CB$11:$CB$24)</f>
        <v>0</v>
      </c>
      <c r="DO22" s="138">
        <f>SUMIF('Saturday Races 6-18-22'!$B$11:$B$24,$B22,'Saturday Races 6-18-22'!$CE$11:$CE$24)</f>
        <v>0</v>
      </c>
      <c r="DP22" s="138">
        <f>SUMIF('Saturday Races 6-18-22'!$B$11:$B$24,$B22,'Saturday Races 6-18-22'!$CH$11:$CH$24)</f>
        <v>0</v>
      </c>
      <c r="DQ22" s="138">
        <f>SUMIF('Saturday Races 6-18-22'!$B$11:$B$24,$B22,'Saturday Races 6-18-22'!$CK$11:$CK$24)</f>
        <v>0</v>
      </c>
      <c r="DR22" s="138">
        <f>SUMIF('Caldwell Cup 6-25-22 FS'!$B$11:$B$25,$B22,'Caldwell Cup 6-25-22 FS'!$BY$11:$BY$25)</f>
        <v>0</v>
      </c>
      <c r="DS22" s="138">
        <f>SUMIF('Caldwell Cup 6-25-22 FS'!$B$11:$B$25,$B22,'Caldwell Cup 6-25-22 FS'!$CB$11:$CB$25)</f>
        <v>0</v>
      </c>
      <c r="DT22" s="138">
        <f>SUMIF('Caldwell Cup 6-25-22 FS'!$B$11:$B$25,$B22,'Caldwell Cup 6-25-22 FS'!$CE$11:$CE$25)</f>
        <v>0</v>
      </c>
      <c r="DU22" s="138">
        <f>SUMIF('Caldwell Cup 6-25-22 FS'!$B$11:$B$25,$B22,'Caldwell Cup 6-25-22 FS'!$CH$11:$CH$25)</f>
        <v>0</v>
      </c>
      <c r="DV22" s="138">
        <f>SUMIF('Caldwell Cup 6-25-22 FS'!$B$11:$B$25,$B22,'Caldwell Cup 6-25-22 FS'!$CK$11:$CK$25)</f>
        <v>0</v>
      </c>
      <c r="DW22" s="138">
        <f>SUMIF('Caldwell Cup 6-25-22 TH'!$B$11:$B$24,$B22,'Caldwell Cup 6-25-22 TH'!$BY$11:$BY$24)</f>
        <v>0</v>
      </c>
      <c r="DX22" s="138">
        <f>SUMIF('Caldwell Cup 6-25-22 TH'!$B$11:$B$24,$B22,'Caldwell Cup 6-25-22 TH'!$CB$11:$CB$24)</f>
        <v>0</v>
      </c>
      <c r="DY22" s="138">
        <f>SUMIF('Caldwell Cup 6-25-22 TH'!$B$11:$B$24,$B22,'Caldwell Cup 6-25-22 TH'!$CE$11:$CE$24)</f>
        <v>0</v>
      </c>
      <c r="DZ22" s="138">
        <f>SUMIF('Caldwell Cup 6-25-22 TH'!$B$11:$B$24,$B22,'Caldwell Cup 6-25-22 TH'!$CH$11:$CH$24)</f>
        <v>0</v>
      </c>
      <c r="EA22" s="138">
        <f>SUMIF('Caldwell Cup 6-25-22 TH'!$B$11:$B$24,$B22,'Caldwell Cup 6-25-22 TH'!$CK$11:$CK$24)</f>
        <v>0</v>
      </c>
      <c r="EB22" s="138">
        <f>SUMIF('Sunday Races 7-3-22'!$B$11:$B$25,$B22,'Sunday Races 7-3-22'!$BY$11:$BY$25)</f>
        <v>0</v>
      </c>
      <c r="EC22" s="138">
        <f>SUMIF('Sunday Races 7-3-22'!$B$11:$B$25,$B22,'Sunday Races 7-3-22'!$CB$11:$CB$25)</f>
        <v>0</v>
      </c>
      <c r="ED22" s="138">
        <f>SUMIF('Sunday Races 7-3-22'!$B$11:$B$25,$B22,'Sunday Races 7-3-22'!$CE$11:$CE$25)</f>
        <v>0</v>
      </c>
      <c r="EE22" s="138">
        <f>SUMIF('Sunday Races 7-3-22'!$B$11:$B$25,$B22,'Sunday Races 7-3-22'!$CH$11:$CH$25)</f>
        <v>0</v>
      </c>
      <c r="EF22" s="138">
        <f>SUMIF('Sunday Races 7-3-22'!$B$11:$B$25,$B22,'Sunday Races 7-3-22'!$CK$11:$CK$25)</f>
        <v>0</v>
      </c>
      <c r="EG22" s="138">
        <f>SUMIF('Sunday Races 7-31-22'!$B$11:$B$25,$B22,'Sunday Races 7-31-22'!$BY$11:$BY$25)</f>
        <v>0</v>
      </c>
      <c r="EH22" s="138">
        <f>SUMIF('Sunday Races 7-31-22'!$B$11:$B$25,$B22,'Sunday Races 7-31-22'!$CB$11:$CB$25)</f>
        <v>0</v>
      </c>
      <c r="EI22" s="138">
        <f>SUMIF('Sunday Races 7-31-22'!$B$11:$B$25,$B22,'Sunday Races 7-31-22'!$CE$11:$CE$25)</f>
        <v>0</v>
      </c>
      <c r="EJ22" s="138">
        <f>SUMIF('Sunday Races 7-31-22'!$B$11:$B$25,$B22,'Sunday Races 7-31-22'!$CH$11:$CH$25)</f>
        <v>0</v>
      </c>
      <c r="EK22" s="138">
        <f>SUMIF('Sunday Races 7-31-22'!$B$11:$B$25,$B22,'Sunday Races 7-31-22'!$CK$11:$CK$25)</f>
        <v>0</v>
      </c>
      <c r="EL22" s="138">
        <f>SUMIF('Sunday Races 8-14-22'!$B$11:$B$25,$B22,'Sunday Races 8-14-22'!$BY$11:$BY$25)</f>
        <v>0</v>
      </c>
      <c r="EM22" s="138">
        <f>SUMIF('Sunday Races 8-14-22'!$B$11:$B$25,$B22,'Sunday Races 8-14-22'!$CB$11:$CB$25)</f>
        <v>0</v>
      </c>
      <c r="EN22" s="138">
        <f>SUMIF('Sunday Races 8-14-22'!$B$11:$B$25,$B22,'Sunday Races 8-14-22'!$CE$11:$CE$25)</f>
        <v>0</v>
      </c>
      <c r="EO22" s="138">
        <f>SUMIF('Sunday Races 8-14-22'!$B$11:$B$25,$B22,'Sunday Races 8-14-22'!$CH$11:$CH$25)</f>
        <v>0</v>
      </c>
      <c r="EP22" s="138">
        <f>SUMIF('Sunday Races 8-14-22'!$B$11:$B$25,$B22,'Sunday Races 8-14-22'!$CK$11:$CK$25)</f>
        <v>0</v>
      </c>
      <c r="EQ22" s="138">
        <f>SUMIF('Saturday Races 8-20-22'!$B$11:$B$25,$B22,'Saturday Races 8-20-22'!$BY$11:$BY$25)</f>
        <v>0</v>
      </c>
      <c r="ER22" s="138">
        <f>SUMIF('Saturday Races 8-20-22'!$B$11:$B$25,$B22,'Saturday Races 8-20-22'!$CB$11:$CB$25)</f>
        <v>0</v>
      </c>
      <c r="ES22" s="138">
        <f>SUMIF('Saturday Races 8-20-22'!$B$11:$B$25,$B22,'Saturday Races 8-20-22'!$CE$11:$CE$25)</f>
        <v>0</v>
      </c>
      <c r="ET22" s="138">
        <f>SUMIF('Saturday Races 8-20-22'!$B$11:$B$25,$B22,'Saturday Races 8-20-22'!$CH$11:$CH$25)</f>
        <v>0</v>
      </c>
      <c r="EU22" s="138">
        <f>SUMIF('Saturday Races 8-20-22'!$B$11:$B$25,$B22,'Saturday Races 8-20-22'!$CK$11:$CK$25)</f>
        <v>0</v>
      </c>
      <c r="EV22" s="138">
        <f>SUMIF('Labor Day Regatta 9-3-22 FS'!$B$11:$B$30,$B22,'Labor Day Regatta 9-3-22 FS'!$BY$11:$BY$30)</f>
        <v>0</v>
      </c>
      <c r="EW22" s="138">
        <f>SUMIF('Labor Day Regatta 9-3-22 FS'!$B$11:$B$30,$B22,'Labor Day Regatta 9-3-22 FS'!$CB$11:$CB$30)</f>
        <v>0</v>
      </c>
      <c r="EX22" s="138">
        <f>SUMIF('Labor Day Regatta 9-3-22 FS'!$B$11:$B$30,$B22,'Labor Day Regatta 9-3-22 FS'!$CE$11:$CE$30)</f>
        <v>0</v>
      </c>
      <c r="EY22" s="138">
        <f>SUMIF('Labor Day Regatta 9-3-22 FS'!$B$11:$B$30,$B22,'Labor Day Regatta 9-3-22 FS'!$CH$11:$CH$30)</f>
        <v>0</v>
      </c>
      <c r="EZ22" s="138">
        <f>SUMIF('Labor Day Regatta 9-3-22 FS'!$B$11:$B$30,$B22,'Labor Day Regatta 9-3-22 FS'!$CK$11:$CK$30)</f>
        <v>0</v>
      </c>
      <c r="FA22" s="138">
        <f>SUMIF('Sunday Races 9-11-22'!$B$11:$B$20,$B22,'Sunday Races 9-11-22'!$BY$11:$BY$20)</f>
        <v>0</v>
      </c>
      <c r="FB22" s="138">
        <f>SUMIF('Sunday Races 9-11-22'!$B$11:$B$20,$B22,'Sunday Races 9-11-22'!$CB$11:$CB$20)</f>
        <v>0</v>
      </c>
      <c r="FC22" s="138">
        <f>SUMIF('Sunday Races 9-11-22'!$B$11:$B$20,$B22,'Sunday Races 9-11-22'!$CE$11:$CE$20)</f>
        <v>0</v>
      </c>
      <c r="FD22" s="138">
        <f>SUMIF('Sunday Races 9-11-22'!$B$11:$B$20,$B22,'Sunday Races 9-11-22'!$CH$11:$CH$20)</f>
        <v>0</v>
      </c>
      <c r="FE22" s="138">
        <f>SUMIF('Sunday Races 9-11-22'!$B$11:$B$20,$B22,'Sunday Races 9-11-22'!$CK$11:$CK$20)</f>
        <v>0</v>
      </c>
      <c r="FF22" s="138">
        <f>SUMIF('2022-09-17 Leukemia Cup FS'!$B$11:$B$26,$B22,'2022-09-17 Leukemia Cup FS'!$BY$11:$BY$26)</f>
        <v>6</v>
      </c>
      <c r="FG22" s="138">
        <f>SUMIF('2022-09-17 Leukemia Cup FS'!$B$11:$B$26,$B22,'2022-09-17 Leukemia Cup FS'!$CB$11:$CB$26)</f>
        <v>4</v>
      </c>
      <c r="FH22" s="138">
        <f>SUMIF('2022-09-17 Leukemia Cup FS'!$B$11:$B$26,$B22,'2022-09-17 Leukemia Cup FS'!$CE$11:$CE$26)</f>
        <v>0</v>
      </c>
      <c r="FI22" s="138">
        <f>SUMIF('2022-09-17 Leukemia Cup FS'!$B$11:$B$26,$B22,'2022-09-17 Leukemia Cup FS'!$CH$11:$CH$26)</f>
        <v>0</v>
      </c>
      <c r="FJ22" s="138">
        <f>SUMIF('2022-09-17 Leukemia Cup FS'!$B$11:$B$26,$B22,'2022-09-17 Leukemia Cup FS'!$CK$11:$CK$26)</f>
        <v>0</v>
      </c>
      <c r="FK22" s="138">
        <f>SUMIF('Smith-Berry LDR 9-24-22'!$B$11:$B$30,$B22,'Smith-Berry LDR 9-24-22'!$BY$11:$BY$30)</f>
        <v>0</v>
      </c>
      <c r="FL22" s="138">
        <f>SUMIF('Smith-Berry LDR 9-24-22'!$B$11:$B$30,$B22,'Smith-Berry LDR 9-24-22'!$CB$11:$CB$30)</f>
        <v>0</v>
      </c>
      <c r="FM22" s="138">
        <f>SUMIF('Smith-Berry LDR 9-24-22'!$B$11:$B$30,$B22,'Smith-Berry LDR 9-24-22'!$CE$11:$CE$30)</f>
        <v>0</v>
      </c>
      <c r="FN22" s="138">
        <f>SUMIF('Smith-Berry LDR 9-24-22'!$B$11:$B$30,$B22,'Smith-Berry LDR 9-24-22'!$CH$11:$CH$30)</f>
        <v>0</v>
      </c>
      <c r="FO22" s="138">
        <f>SUMIF('Smith-Berry LDR 9-24-22'!$B$11:$B$30,$B22,'Smith-Berry LDR 9-24-22'!$CK$11:$CK$30)</f>
        <v>0</v>
      </c>
      <c r="FP22" s="138">
        <f>SUMIF('Great Scot 10-1-22 Cham'!$B$11:$B$28,$B22,'Great Scot 10-1-22 Cham'!$BY$11:$BY$28)</f>
        <v>0</v>
      </c>
      <c r="FQ22" s="138">
        <f>SUMIF('Great Scot 10-1-22 Cham'!$B$11:$B$28,$B22,'Great Scot 10-1-22 Cham'!$CB$11:$CB$28)</f>
        <v>0</v>
      </c>
      <c r="FR22" s="138">
        <f>SUMIF('Great Scot 10-1-22 Cham'!$B$11:$B$28,$B22,'Great Scot 10-1-22 Cham'!$CE$11:$CE$28)</f>
        <v>0</v>
      </c>
      <c r="FS22" s="138">
        <f>SUMIF('Great Scot 10-1-22 Cham'!$B$11:$B$28,$B22,'Great Scot 10-1-22 Cham'!$CH$11:$CH$28)</f>
        <v>0</v>
      </c>
      <c r="FT22" s="138">
        <f>SUMIF('Great Scot 10-1-22 Cham'!$B$11:$B$28,$B22,'Great Scot 10-1-22 Cham'!$CK$11:$CK$28)</f>
        <v>0</v>
      </c>
      <c r="FU22" s="138">
        <f>SUMIF('Great Scot 10-1-22 Chal'!$B$11:$B$28,$B22,'Great Scot 10-1-22 Chal'!$BY$11:$BY$28)</f>
        <v>1</v>
      </c>
      <c r="FV22" s="138">
        <f>SUMIF('Great Scot 10-1-22 Chal'!$B$11:$B$28,$B22,'Great Scot 10-1-22 Chal'!$CB$11:$CB$28)</f>
        <v>2</v>
      </c>
      <c r="FW22" s="138">
        <f>SUMIF('Great Scot 10-1-22 Chal'!$B$11:$B$28,$B22,'Great Scot 10-1-22 Chal'!$CE$11:$CE$28)</f>
        <v>2</v>
      </c>
      <c r="FX22" s="138">
        <f>SUMIF('Great Scot 10-1-22 Chal'!$B$11:$B$28,$B22,'Great Scot 10-1-22 Chal'!$CH$11:$CH$28)</f>
        <v>3</v>
      </c>
      <c r="FY22" s="138">
        <f>SUMIF('Great Scot 10-1-22 Chal'!$B$11:$B$28,$B22,'Great Scot 10-1-22 Chal'!$CK$11:$CK$28)</f>
        <v>3</v>
      </c>
      <c r="FZ22" s="138">
        <f>SUMIF('Sunday Races 10-9-22'!$B$11:$B$21,$B22,'Sunday Races 10-9-22'!$BY$11:$BY$21)</f>
        <v>0</v>
      </c>
      <c r="GA22" s="138">
        <f>SUMIF('Sunday Races 10-9-22'!$B$11:$B$21,$B22,'Sunday Races 10-9-22'!$CB$11:$CB$21)</f>
        <v>0</v>
      </c>
      <c r="GB22" s="138">
        <f>SUMIF('Sunday Races 10-9-22'!$B$11:$B$21,$B22,'Sunday Races 10-9-22'!$CE$11:$CE$21)</f>
        <v>0</v>
      </c>
      <c r="GC22" s="138">
        <f>SUMIF('Sunday Races 10-9-22'!$B$11:$B$21,$B22,'Sunday Races 10-9-22'!$CH$11:$CH$21)</f>
        <v>0</v>
      </c>
      <c r="GD22" s="138">
        <f>SUMIF('Sunday Races 10-9-22'!$B$11:$B$21,$B22,'Sunday Races 10-9-22'!$CK$11:$CK$21)</f>
        <v>0</v>
      </c>
      <c r="GE22" s="138">
        <f>SUMIF('Sunday Races 10-23-22'!$B$11:$B$22,$B22,'Sunday Races 10-23-22'!$BY$11:$BY$22)</f>
        <v>0</v>
      </c>
      <c r="GF22" s="138">
        <f>SUMIF('Sunday Races 10-23-22'!$B$11:$B$22,$B22,'Sunday Races 10-23-22'!$CB$11:$CB$22)</f>
        <v>0</v>
      </c>
      <c r="GG22" s="138">
        <f>SUMIF('Sunday Races 10-23-22'!$B$11:$B$22,$B22,'Sunday Races 10-23-22'!$CE$11:$CE$22)</f>
        <v>0</v>
      </c>
      <c r="GH22" s="138">
        <f>SUMIF('Sunday Races 10-23-22'!$B$11:$B$22,$B22,'Sunday Races 10-23-22'!$CH$11:$CH$22)</f>
        <v>0</v>
      </c>
      <c r="GI22" s="138">
        <f>SUMIF('Sunday Races 10-23-22'!$B$11:$B$22,$B22,'Sunday Races 10-23-22'!$CK$11:$CK$22)</f>
        <v>0</v>
      </c>
      <c r="GJ22" s="138">
        <f>SUMIF('One Day Regatta 10-29-22 FS'!$B$11:$B$19,$B22,'One Day Regatta 10-29-22 FS'!$BY$11:$BY$19)</f>
        <v>0</v>
      </c>
      <c r="GK22" s="138">
        <f>SUMIF('One Day Regatta 10-29-22 FS'!$B$11:$B$19,$B22,'One Day Regatta 10-29-22 FS'!$CB$11:$CB$19)</f>
        <v>0</v>
      </c>
      <c r="GL22" s="138">
        <f>SUMIF('One Day Regatta 10-29-22 FS'!$B$11:$B$19,$B22,'One Day Regatta 10-29-22 FS'!$CE$11:$CE$19)</f>
        <v>0</v>
      </c>
      <c r="GM22" s="138">
        <f>SUMIF('One Day Regatta 10-29-22 FS'!$B$11:$B$19,$B22,'One Day Regatta 10-29-22 FS'!$CH$11:$CH$19)</f>
        <v>0</v>
      </c>
      <c r="GN22" s="138">
        <f>SUMIF('One Day Regatta 10-29-22 FS'!$B$11:$B$19,$B22,'One Day Regatta 10-29-22 FS'!$CK$11:$CK$19)</f>
        <v>0</v>
      </c>
      <c r="GO22" s="139"/>
      <c r="GP22" s="140"/>
      <c r="GQ22" s="141">
        <f t="shared" si="18"/>
        <v>6</v>
      </c>
      <c r="GR22" s="141">
        <f t="shared" si="18"/>
        <v>5</v>
      </c>
      <c r="GS22" s="141">
        <f t="shared" si="18"/>
        <v>5</v>
      </c>
      <c r="GT22" s="141">
        <f t="shared" si="18"/>
        <v>4</v>
      </c>
      <c r="GU22" s="141">
        <f t="shared" si="18"/>
        <v>3</v>
      </c>
      <c r="GV22" s="141">
        <f t="shared" si="18"/>
        <v>3</v>
      </c>
      <c r="GW22" s="141">
        <f t="shared" si="18"/>
        <v>3</v>
      </c>
      <c r="GX22" s="141">
        <f t="shared" si="18"/>
        <v>2</v>
      </c>
      <c r="GY22" s="141">
        <f t="shared" si="18"/>
        <v>2</v>
      </c>
      <c r="GZ22" s="141">
        <f t="shared" si="18"/>
        <v>2</v>
      </c>
      <c r="HA22" s="141">
        <f t="shared" si="19"/>
        <v>1</v>
      </c>
      <c r="HB22" s="141">
        <f t="shared" si="19"/>
        <v>1</v>
      </c>
      <c r="HC22" s="141">
        <f t="shared" si="19"/>
        <v>1</v>
      </c>
      <c r="HD22" s="141">
        <f t="shared" si="19"/>
        <v>0</v>
      </c>
      <c r="HE22" s="141">
        <f t="shared" si="19"/>
        <v>0</v>
      </c>
      <c r="HF22" s="141">
        <f t="shared" si="19"/>
        <v>0</v>
      </c>
      <c r="HG22" s="141">
        <f t="shared" si="19"/>
        <v>0</v>
      </c>
      <c r="HH22" s="141">
        <f t="shared" si="19"/>
        <v>0</v>
      </c>
      <c r="HI22" s="141">
        <f t="shared" si="19"/>
        <v>0</v>
      </c>
      <c r="HJ22" s="141">
        <f t="shared" si="19"/>
        <v>0</v>
      </c>
      <c r="HK22" s="141">
        <f t="shared" si="20"/>
        <v>0</v>
      </c>
      <c r="HL22" s="141">
        <f t="shared" si="20"/>
        <v>0</v>
      </c>
      <c r="HM22" s="141">
        <f t="shared" si="20"/>
        <v>0</v>
      </c>
      <c r="HN22" s="141">
        <f t="shared" si="20"/>
        <v>0</v>
      </c>
      <c r="HO22" s="141">
        <f t="shared" si="20"/>
        <v>0</v>
      </c>
      <c r="HP22" s="141">
        <f t="shared" si="20"/>
        <v>0</v>
      </c>
      <c r="HQ22" s="141">
        <f t="shared" si="20"/>
        <v>0</v>
      </c>
      <c r="HR22" s="141">
        <f t="shared" si="20"/>
        <v>0</v>
      </c>
      <c r="HS22" s="141">
        <f t="shared" si="20"/>
        <v>0</v>
      </c>
      <c r="HT22" s="141">
        <f t="shared" si="20"/>
        <v>0</v>
      </c>
      <c r="HU22" s="141">
        <f t="shared" si="21"/>
        <v>0</v>
      </c>
      <c r="HV22" s="141">
        <f t="shared" si="21"/>
        <v>0</v>
      </c>
      <c r="HW22" s="141">
        <f t="shared" si="21"/>
        <v>0</v>
      </c>
      <c r="HX22" s="141">
        <f t="shared" si="21"/>
        <v>0</v>
      </c>
      <c r="HY22" s="141">
        <f t="shared" si="21"/>
        <v>0</v>
      </c>
      <c r="HZ22" s="141">
        <f t="shared" si="21"/>
        <v>0</v>
      </c>
      <c r="IA22" s="141">
        <f t="shared" si="21"/>
        <v>0</v>
      </c>
      <c r="IB22" s="141">
        <f t="shared" si="21"/>
        <v>0</v>
      </c>
      <c r="IC22" s="141">
        <f t="shared" si="21"/>
        <v>0</v>
      </c>
      <c r="ID22" s="141">
        <f t="shared" si="21"/>
        <v>0</v>
      </c>
      <c r="IE22" s="141">
        <f t="shared" si="22"/>
        <v>0</v>
      </c>
      <c r="IF22" s="141">
        <f t="shared" si="22"/>
        <v>0</v>
      </c>
      <c r="IG22" s="141">
        <f t="shared" si="22"/>
        <v>0</v>
      </c>
      <c r="IH22" s="141">
        <f t="shared" si="22"/>
        <v>0</v>
      </c>
      <c r="II22" s="141">
        <f t="shared" si="22"/>
        <v>0</v>
      </c>
      <c r="IJ22" s="141">
        <f t="shared" si="22"/>
        <v>0</v>
      </c>
      <c r="IK22" s="141">
        <f t="shared" si="22"/>
        <v>0</v>
      </c>
      <c r="IL22" s="141">
        <f t="shared" si="22"/>
        <v>0</v>
      </c>
      <c r="IM22" s="141">
        <f t="shared" si="22"/>
        <v>0</v>
      </c>
      <c r="IN22" s="141">
        <f t="shared" si="22"/>
        <v>0</v>
      </c>
      <c r="IO22" s="141">
        <f t="shared" si="23"/>
        <v>0</v>
      </c>
      <c r="IP22" s="141">
        <f t="shared" si="23"/>
        <v>0</v>
      </c>
      <c r="IQ22" s="141">
        <f t="shared" si="23"/>
        <v>0</v>
      </c>
      <c r="IR22" s="141">
        <f t="shared" si="23"/>
        <v>0</v>
      </c>
      <c r="IS22" s="141">
        <f t="shared" si="23"/>
        <v>0</v>
      </c>
      <c r="IT22" s="141">
        <f t="shared" si="23"/>
        <v>0</v>
      </c>
      <c r="IU22" s="141">
        <f t="shared" si="23"/>
        <v>0</v>
      </c>
      <c r="IV22" s="141">
        <f t="shared" si="23"/>
        <v>0</v>
      </c>
      <c r="IW22" s="141">
        <f t="shared" si="23"/>
        <v>0</v>
      </c>
      <c r="IX22" s="141">
        <f t="shared" si="23"/>
        <v>0</v>
      </c>
      <c r="IY22" s="141">
        <f t="shared" si="24"/>
        <v>0</v>
      </c>
      <c r="IZ22" s="141">
        <f t="shared" si="24"/>
        <v>0</v>
      </c>
      <c r="JA22" s="141">
        <f t="shared" si="24"/>
        <v>0</v>
      </c>
      <c r="JB22" s="141">
        <f t="shared" si="24"/>
        <v>0</v>
      </c>
      <c r="JC22" s="141">
        <f t="shared" si="24"/>
        <v>0</v>
      </c>
      <c r="JD22" s="141">
        <f t="shared" si="24"/>
        <v>0</v>
      </c>
      <c r="JE22" s="141">
        <f t="shared" si="24"/>
        <v>0</v>
      </c>
      <c r="JF22" s="141">
        <f t="shared" si="24"/>
        <v>0</v>
      </c>
      <c r="JG22" s="141">
        <f t="shared" si="24"/>
        <v>0</v>
      </c>
      <c r="JH22" s="141">
        <f t="shared" si="24"/>
        <v>0</v>
      </c>
      <c r="JI22" s="141">
        <f t="shared" si="24"/>
        <v>0</v>
      </c>
      <c r="JJ22" s="141">
        <f t="shared" si="24"/>
        <v>0</v>
      </c>
      <c r="JK22" s="141">
        <f t="shared" si="24"/>
        <v>0</v>
      </c>
      <c r="JL22" s="141">
        <f t="shared" si="24"/>
        <v>0</v>
      </c>
      <c r="JM22" s="141">
        <f t="shared" si="24"/>
        <v>0</v>
      </c>
    </row>
    <row r="23" spans="1:273" ht="15" customHeight="1" x14ac:dyDescent="0.2">
      <c r="A23" s="134">
        <f t="shared" si="17"/>
        <v>19</v>
      </c>
      <c r="B23" s="142" t="s">
        <v>253</v>
      </c>
      <c r="C23" s="135">
        <f t="shared" si="6"/>
        <v>8</v>
      </c>
      <c r="D23" s="136">
        <f t="shared" si="7"/>
        <v>38</v>
      </c>
      <c r="E23" s="135">
        <f t="shared" si="8"/>
        <v>38</v>
      </c>
      <c r="F23" s="137">
        <f t="shared" si="9"/>
        <v>4.7500000000000001E-2</v>
      </c>
      <c r="G23" s="138">
        <f>SUMIF('Saturday Race 11-06-21'!$B$11:$B$21,$B23,'Saturday Race 11-06-21'!$BY$11:$BY$21)</f>
        <v>0</v>
      </c>
      <c r="H23" s="138">
        <f>SUMIF('Saturday Race 11-06-21'!$B$11:$B$21,$B23,'Saturday Race 11-06-21'!$CB$11:$CB$21)</f>
        <v>0</v>
      </c>
      <c r="I23" s="138">
        <f>SUMIF('Saturday Race 11-06-21'!$B$11:$B$21,$B23,'Saturday Race 11-06-21'!$CE$11:$CE$21)</f>
        <v>0</v>
      </c>
      <c r="J23" s="138">
        <f>SUMIF('Saturday Race 11-06-21'!$B$11:$B$21,$B23,'Saturday Race 11-06-21'!$CH$11:$CH$21)</f>
        <v>0</v>
      </c>
      <c r="K23" s="138">
        <f>SUMIF('Saturday Race 11-06-21'!$B$11:$B$21,$B23,'Saturday Race 11-06-21'!$CK$11:$CK$21)</f>
        <v>0</v>
      </c>
      <c r="L23" s="138">
        <f>SUMIF('Saturday Race 11-20-21'!$B$11:$B$24,$B23,'Saturday Race 11-20-21'!$BY$11:$BY$24)</f>
        <v>0</v>
      </c>
      <c r="M23" s="138">
        <f>SUMIF('Saturday Race 11-20-21'!$B$11:$B$24,$B23,'Saturday Race 11-20-21'!$CB$11:$CB$24)</f>
        <v>0</v>
      </c>
      <c r="N23" s="138">
        <f>SUMIF('Saturday Race 11-20-21'!$B$11:$B$24,$B23,'Saturday Race 11-20-21'!$CE$11:$CE$24)</f>
        <v>0</v>
      </c>
      <c r="O23" s="138">
        <f>SUMIF('Saturday Race 11-20-21'!$B$11:$B$24,$B23,'Saturday Race 11-20-21'!$CH$11:$CH$24)</f>
        <v>0</v>
      </c>
      <c r="P23" s="138">
        <f>SUMIF('Saturday Race 11-20-21'!$B$11:$B$24,$B23,'Saturday Race 11-20-21'!$CK$11:$CK$24)</f>
        <v>0</v>
      </c>
      <c r="Q23" s="138">
        <f>SUMIF('One Day 12-04-21 Scots'!$B$11:$B$25,$B23,'One Day 12-04-21 Scots'!$BY$11:$BY$25)</f>
        <v>0</v>
      </c>
      <c r="R23" s="138">
        <f>SUMIF('One Day 12-04-21 Scots'!$B$11:$B$25,$B23,'One Day 12-04-21 Scots'!$CB$11:$CB$25)</f>
        <v>0</v>
      </c>
      <c r="S23" s="138">
        <f>SUMIF('One Day 12-04-21 Scots'!$B$11:$B$25,$B23,'One Day 12-04-21 Scots'!$CE$11:$CE$25)</f>
        <v>0</v>
      </c>
      <c r="T23" s="138">
        <f>SUMIF('One Day 12-04-21 Scots'!$B$11:$B$25,$B23,'One Day 12-04-21 Scots'!$CH$11:$CH$25)</f>
        <v>0</v>
      </c>
      <c r="U23" s="138">
        <f>SUMIF('One Day 12-04-21 Scots'!$B$11:$B$25,$B23,'One Day 12-04-21 Scots'!$CK$11:$CK$25)</f>
        <v>0</v>
      </c>
      <c r="V23" s="138">
        <f>SUMIF('One Day 12-04-21 Thistles'!$B$11:$B$25,$B23,'One Day 12-04-21 Thistles'!$BY$11:$BY$25)</f>
        <v>0</v>
      </c>
      <c r="W23" s="138">
        <f>SUMIF('One Day 12-04-21 Thistles'!$B$11:$B$25,$B23,'One Day 12-04-21 Thistles'!$CB$11:$CB$25)</f>
        <v>0</v>
      </c>
      <c r="X23" s="138">
        <f>SUMIF('One Day 12-04-21 Thistles'!$B$11:$B$25,$B23,'One Day 12-04-21 Thistles'!$CE$11:$CE$25)</f>
        <v>0</v>
      </c>
      <c r="Y23" s="138">
        <f>SUMIF('One Day 12-04-21 Thistles'!$B$11:$B$25,$B23,'One Day 12-04-21 Thistles'!$CH$11:$CH$25)</f>
        <v>0</v>
      </c>
      <c r="Z23" s="138">
        <f>SUMIF('One Day 12-04-21 Thistles'!$B$11:$B$25,$B23,'One Day 12-04-21 Thistles'!$CK$11:$CK$25)</f>
        <v>0</v>
      </c>
      <c r="AA23" s="138">
        <f>SUMIF('Saturday Race 1-08-22'!$B$11:$B$20,$B23,'Saturday Race 1-08-22'!$BY$11:$BY$20)</f>
        <v>0</v>
      </c>
      <c r="AB23" s="138">
        <f>SUMIF('Saturday Race 1-08-22'!$B$11:$B$20,$B23,'Saturday Race 1-08-22'!$CB$11:$CB$20)</f>
        <v>0</v>
      </c>
      <c r="AC23" s="138">
        <f>SUMIF('Saturday Race 1-08-22'!$B$11:$B$20,$B23,'Saturday Race 1-08-22'!$CE$11:$CE$20)</f>
        <v>0</v>
      </c>
      <c r="AD23" s="138">
        <f>SUMIF('Saturday Race 1-08-22'!$B$11:$B$20,$B23,'Saturday Race 1-08-22'!$CH$11:$CH$20)</f>
        <v>0</v>
      </c>
      <c r="AE23" s="138">
        <f>SUMIF('Saturday Race 1-08-22'!$B$11:$B$20,$B23,'Saturday Race 1-08-22'!$CK$11:$CK$20)</f>
        <v>0</v>
      </c>
      <c r="AF23" s="138">
        <f>SUMIF('Saturday Race 1-22-22'!$B$11:$B$20,$B23,'Saturday Race 1-22-22'!$BY$11:$BY$20)</f>
        <v>0</v>
      </c>
      <c r="AG23" s="138">
        <f>SUMIF('Saturday Race 1-22-22'!$B$11:$B$20,$B23,'Saturday Race 1-22-22'!$CB$11:$CB$20)</f>
        <v>0</v>
      </c>
      <c r="AH23" s="138">
        <f>SUMIF('Saturday Race 1-22-22'!$B$11:$B$20,$B23,'Saturday Race 1-22-22'!$CE$11:$CE$20)</f>
        <v>0</v>
      </c>
      <c r="AI23" s="138">
        <f>SUMIF('Saturday Race 1-22-22'!$B$11:$B$20,$B23,'Saturday Race 1-22-22'!$CH$11:$CH$20)</f>
        <v>0</v>
      </c>
      <c r="AJ23" s="138">
        <f>SUMIF('Saturday Race 1-22-22'!$B$11:$B$20,$B23,'Saturday Race 1-22-22'!$CK$11:$CK$20)</f>
        <v>0</v>
      </c>
      <c r="AK23" s="138">
        <f>SUMIF('Sunday Race 2-6-22'!$B$11:$B$20,$B23,'Sunday Race 2-6-22'!$BY$11:$BY$20)</f>
        <v>0</v>
      </c>
      <c r="AL23" s="138">
        <f>SUMIF('Sunday Race 2-6-22'!$B$11:$B$20,$B23,'Sunday Race 2-6-22'!$CB$11:$CB$20)</f>
        <v>0</v>
      </c>
      <c r="AM23" s="138">
        <f>SUMIF('Sunday Race 2-6-22'!$B$11:$B$20,$B23,'Sunday Race 2-6-22'!$CE$11:$CE$20)</f>
        <v>0</v>
      </c>
      <c r="AN23" s="138">
        <f>SUMIF('Sunday Race 2-6-22'!$B$11:$B$20,$B23,'Sunday Race 2-6-22'!$CH$11:$CH$20)</f>
        <v>0</v>
      </c>
      <c r="AO23" s="138">
        <f>SUMIF('Sunday Race 2-6-22'!$B$11:$B$20,$B23,'Sunday Race 2-6-22'!$CK$11:$CK$20)</f>
        <v>0</v>
      </c>
      <c r="AP23" s="138">
        <f>SUMIF('Chili One Day 2-12-22 Scots'!$B$11:$B$25,$B23,'Chili One Day 2-12-22 Scots'!$BY$11:$BY$25)</f>
        <v>4</v>
      </c>
      <c r="AQ23" s="138">
        <f>SUMIF('Chili One Day 2-12-22 Scots'!$B$11:$B$25,$B23,'Chili One Day 2-12-22 Scots'!$CB$11:$CB$25)</f>
        <v>1</v>
      </c>
      <c r="AR23" s="138">
        <f>SUMIF('Chili One Day 2-12-22 Scots'!$B$11:$B$25,$B23,'Chili One Day 2-12-22 Scots'!$CE$11:$CE$25)</f>
        <v>10</v>
      </c>
      <c r="AS23" s="138">
        <f>SUMIF('Chili One Day 2-12-22 Scots'!$B$11:$B$25,$B23,'Chili One Day 2-12-22 Scots'!$CH$11:$CH$25)</f>
        <v>0</v>
      </c>
      <c r="AT23" s="138">
        <f>SUMIF('Chili One Day 2-12-22 Scots'!$B$11:$B$25,$B23,'Chili One Day 2-12-22 Scots'!$CK$11:$CK$25)</f>
        <v>0</v>
      </c>
      <c r="AU23" s="138">
        <f>SUMIF('Chili One Day 2-12-22 Thistles'!$B$11:$B$25,$B23,'Chili One Day 2-12-22 Thistles'!$BY$11:$BY$25)</f>
        <v>0</v>
      </c>
      <c r="AV23" s="138">
        <f>SUMIF('Chili One Day 2-12-22 Thistles'!$B$11:$B$25,$B23,'Chili One Day 2-12-22 Thistles'!$CB$11:$CB$25)</f>
        <v>0</v>
      </c>
      <c r="AW23" s="138">
        <f>SUMIF('Chili One Day 2-12-22 Thistles'!$B$11:$B$25,$B23,'Chili One Day 2-12-22 Thistles'!$CE$11:$CE$25)</f>
        <v>0</v>
      </c>
      <c r="AX23" s="138">
        <f>SUMIF('Chili One Day 2-12-22 Thistles'!$B$11:$B$25,$B23,'Chili One Day 2-12-22 Thistles'!$CH$11:$CH$25)</f>
        <v>0</v>
      </c>
      <c r="AY23" s="138">
        <f>SUMIF('Chili One Day 2-12-22 Thistles'!$B$11:$B$25,$B23,'Chili One Day 2-12-22 Thistles'!$CK$11:$CK$25)</f>
        <v>0</v>
      </c>
      <c r="AZ23" s="138">
        <f>SUMIF('Sunday Race 2-20-22'!$B$11:$B$26,$B23,'Sunday Race 2-20-22'!$BY$11:$BY$26)</f>
        <v>0</v>
      </c>
      <c r="BA23" s="138">
        <f>SUMIF('Sunday Race 2-20-22'!$B$11:$B$26,$B23,'Sunday Race 2-20-22'!$CB$11:$CB$26)</f>
        <v>0</v>
      </c>
      <c r="BB23" s="138">
        <f>SUMIF('Sunday Race 2-20-22'!$B$11:$B$26,$B23,'Sunday Race 2-20-22'!$CE$11:$CE$26)</f>
        <v>0</v>
      </c>
      <c r="BC23" s="138">
        <f>SUMIF('Sunday Race 2-20-22'!$B$11:$B$26,$B23,'Sunday Race 2-20-22'!$CH$11:$CH$26)</f>
        <v>0</v>
      </c>
      <c r="BD23" s="138">
        <f>SUMIF('Sunday Race 2-20-22'!$B$11:$B$26,$B23,'Sunday Race 2-20-22'!$CK$11:$CK$26)</f>
        <v>0</v>
      </c>
      <c r="BE23" s="138">
        <f>SUMIF('Sunday Race 2-27-22'!$B$11:$B$20,$B23,'Sunday Race 2-27-22'!$BY$11:$BY$20)</f>
        <v>0</v>
      </c>
      <c r="BF23" s="138">
        <f>SUMIF('Sunday Race 2-27-22'!$B$11:$B$20,$B23,'Sunday Race 2-27-22'!$CB$11:$CB$20)</f>
        <v>0</v>
      </c>
      <c r="BG23" s="138">
        <f>SUMIF('Sunday Race 2-27-22'!$B$11:$B$20,$B23,'Sunday Race 2-27-22'!$CE$11:$CE$20)</f>
        <v>0</v>
      </c>
      <c r="BH23" s="138">
        <f>SUMIF('Sunday Race 2-27-22'!$B$11:$B$20,$B23,'Sunday Race 2-27-22'!$CH$11:$CH$20)</f>
        <v>0</v>
      </c>
      <c r="BI23" s="138">
        <f>SUMIF('Sunday Race 2-27-22'!$B$11:$B$20,$B23,'Sunday Race 2-27-22'!$CK$11:$CK$20)</f>
        <v>0</v>
      </c>
      <c r="BJ23" s="138">
        <f>SUMIF('Ironman One Day 3-5-22 FS'!$B$11:$B$26,$B23,'Ironman One Day 3-5-22 FS'!$BY$11:$BY$26)</f>
        <v>0</v>
      </c>
      <c r="BK23" s="138">
        <f>SUMIF('Ironman One Day 3-5-22 FS'!$B$11:$B$26,$B23,'Ironman One Day 3-5-22 FS'!$CB$11:$CB$26)</f>
        <v>0</v>
      </c>
      <c r="BL23" s="138">
        <f>SUMIF('Ironman One Day 3-5-22 FS'!$B$11:$B$26,$B23,'Ironman One Day 3-5-22 FS'!$CE$11:$CE$26)</f>
        <v>0</v>
      </c>
      <c r="BM23" s="138">
        <f>SUMIF('Ironman One Day 3-5-22 FS'!$B$11:$B$26,$B23,'Ironman One Day 3-5-22 FS'!$CH$11:$CH$26)</f>
        <v>0</v>
      </c>
      <c r="BN23" s="138">
        <f>SUMIF('Ironman One Day 3-5-22 FS'!$B$11:$B$26,$B23,'Ironman One Day 3-5-22 FS'!$CK$11:$CK$26)</f>
        <v>0</v>
      </c>
      <c r="BO23" s="138">
        <f>SUMIF('Sunday Race 3-13-22'!$B$11:$B$25,$B23,'Sunday Race 3-13-22'!$BY$11:$BY$25)</f>
        <v>0</v>
      </c>
      <c r="BP23" s="138">
        <f>SUMIF('Sunday Race 3-13-22'!$B$11:$B$25,$B23,'Sunday Race 3-13-22'!$CB$11:$CB$25)</f>
        <v>0</v>
      </c>
      <c r="BQ23" s="138">
        <f>SUMIF('Sunday Race 3-13-22'!$B$11:$B$25,$B23,'Sunday Race 3-13-22'!$CE$11:$CE$25)</f>
        <v>0</v>
      </c>
      <c r="BR23" s="138">
        <f>SUMIF('Sunday Race 3-13-22'!$B$11:$B$25,$B23,'Sunday Race 3-13-22'!$CH$11:$CH$25)</f>
        <v>0</v>
      </c>
      <c r="BS23" s="138">
        <f>SUMIF('Sunday Race 3-13-22'!$B$11:$B$25,$B23,'Sunday Race 3-13-22'!$CK$11:$CK$25)</f>
        <v>0</v>
      </c>
      <c r="BT23" s="138">
        <f>SUMIF('Saturday Race 3-19-22'!$B$11:$B$18,$B23,'Saturday Race 3-19-22'!$BY$11:$BY$18)</f>
        <v>0</v>
      </c>
      <c r="BU23" s="138">
        <f>SUMIF('Saturday Race 3-19-22'!$B$11:$B$18,$B23,'Saturday Race 3-19-22'!$CB$11:$CB$18)</f>
        <v>0</v>
      </c>
      <c r="BV23" s="138">
        <f>SUMIF('Saturday Race 3-19-22'!$B$11:$B$18,$B23,'Saturday Race 3-19-22'!$CE$11:$CE$18)</f>
        <v>0</v>
      </c>
      <c r="BW23" s="138">
        <f>SUMIF('Saturday Race 3-19-22'!$B$11:$B$18,$B23,'Saturday Race 3-19-22'!$CH$11:$CH$18)</f>
        <v>0</v>
      </c>
      <c r="BX23" s="138">
        <f>SUMIF('Saturday Race 3-19-22'!$B$11:$B$18,$B23,'Saturday Race 3-19-22'!$CK$11:$CK$18)</f>
        <v>0</v>
      </c>
      <c r="BY23" s="138">
        <f>SUMIF('Sunday Races 4-10-22'!$B$11:$B$26,$B23,'Sunday Races 4-10-22'!$BY$11:$BY$26)</f>
        <v>0</v>
      </c>
      <c r="BZ23" s="138">
        <f>SUMIF('Sunday Races 4-10-22'!$B$11:$B$26,$B23,'Sunday Races 4-10-22'!$CB$11:$CB$26)</f>
        <v>0</v>
      </c>
      <c r="CA23" s="138">
        <f>SUMIF('Sunday Races 4-10-22'!$B$11:$B$26,$B23,'Sunday Races 4-10-22'!$CE$11:$CE$26)</f>
        <v>3</v>
      </c>
      <c r="CB23" s="138">
        <f>SUMIF('Sunday Races 4-10-22'!$B$11:$B$26,$B23,'Sunday Races 4-10-22'!$CH$11:$CH$26)</f>
        <v>0</v>
      </c>
      <c r="CC23" s="138">
        <f>SUMIF('Sunday Races 4-10-22'!$B$11:$B$26,$B23,'Sunday Races 4-10-22'!$CK$11:$CK$26)</f>
        <v>0</v>
      </c>
      <c r="CD23" s="138">
        <f>SUMIF('Easter One Day 4-16-22 FS'!$B$11:$B$26,$B23,'Easter One Day 4-16-22 FS'!$BY$11:$BY$26)</f>
        <v>0</v>
      </c>
      <c r="CE23" s="138">
        <f>SUMIF('Easter One Day 4-16-22 FS'!$B$11:$B$26,$B23,'Easter One Day 4-16-22 FS'!$CB$11:$CB$26)</f>
        <v>0</v>
      </c>
      <c r="CF23" s="138">
        <f>SUMIF('Easter One Day 4-16-22 FS'!$B$11:$B$26,$B23,'Easter One Day 4-16-22 FS'!$CE$11:$CE$26)</f>
        <v>0</v>
      </c>
      <c r="CG23" s="138">
        <f>SUMIF('Easter One Day 4-16-22 FS'!$B$11:$B$26,$B23,'Easter One Day 4-16-22 FS'!$CH$11:$CH$26)</f>
        <v>0</v>
      </c>
      <c r="CH23" s="138">
        <f>SUMIF('Easter One Day 4-16-22 FS'!$B$11:$B$26,$B23,'Easter One Day 4-16-22 FS'!$CK$11:$CK$26)</f>
        <v>0</v>
      </c>
      <c r="CI23" s="138">
        <f>SUMIF('Easter One Day 4-16-22 TH'!$B$11:$B$15,$B23,'Easter One Day 4-16-22 TH'!$BY$11:$BY$15)</f>
        <v>0</v>
      </c>
      <c r="CJ23" s="138">
        <f>SUMIF('Easter One Day 4-16-22 TH'!$B$11:$B$15,$B23,'Easter One Day 4-16-22 TH'!$CB$11:$CB$15)</f>
        <v>0</v>
      </c>
      <c r="CK23" s="138">
        <f>SUMIF('Easter One Day 4-16-22 TH'!$B$11:$B$15,$B23,'Easter One Day 4-16-22 TH'!$CE$11:$CE$15)</f>
        <v>0</v>
      </c>
      <c r="CL23" s="138">
        <f>SUMIF('Easter One Day 4-16-22 TH'!$B$11:$B$15,$B23,'Easter One Day 4-16-22 TH'!$CH$11:$CH$15)</f>
        <v>0</v>
      </c>
      <c r="CM23" s="138">
        <f>SUMIF('Easter One Day 4-16-22 TH'!$B$11:$B$15,$B23,'Easter One Day 4-16-22 TH'!$CK$11:$CK$15)</f>
        <v>0</v>
      </c>
      <c r="CN23" s="138">
        <f>SUMIF('Sunday Races 5-1-22'!$B$11:$B$28,$B23,'Sunday Races 5-1-22'!$BY$11:$BY$28)</f>
        <v>0</v>
      </c>
      <c r="CO23" s="138">
        <f>SUMIF('Sunday Races 5-1-22'!$B$11:$B$28,$B23,'Sunday Races 5-1-22'!$CB$11:$CB$28)</f>
        <v>0</v>
      </c>
      <c r="CP23" s="138">
        <f>SUMIF('Sunday Races 5-1-22'!$B$11:$B$28,$B23,'Sunday Races 5-1-22'!$CE$11:$CE$28)</f>
        <v>0</v>
      </c>
      <c r="CQ23" s="138">
        <f>SUMIF('Sunday Races 5-1-22'!$B$11:$B$28,$B23,'Sunday Races 5-1-22'!$CH$11:$CH$28)</f>
        <v>0</v>
      </c>
      <c r="CR23" s="138">
        <f>SUMIF('Sunday Races 5-1-22'!$B$11:$B$28,$B23,'Sunday Races 5-1-22'!$CK$11:$CK$28)</f>
        <v>0</v>
      </c>
      <c r="CS23" s="138">
        <f>SUMIF('Long Distance Race 5-7-22'!$B$11:$B$27,$B23,'Long Distance Race 5-7-22'!$BY$11:$BY$27)</f>
        <v>0</v>
      </c>
      <c r="CT23" s="138">
        <f>SUMIF('Long Distance Race 5-7-22'!$B$11:$B$27,$B23,'Long Distance Race 5-7-22'!$CB$11:$CB$27)</f>
        <v>0</v>
      </c>
      <c r="CU23" s="138">
        <f>SUMIF('Long Distance Race 5-7-22'!$B$11:$B$27,$B23,'Long Distance Race 5-7-22'!$CE$11:$CE$27)</f>
        <v>0</v>
      </c>
      <c r="CV23" s="138">
        <f>SUMIF('Long Distance Race 5-7-22'!$B$11:$B$27,$B23,'Long Distance Race 5-7-22'!$CH$11:$CH$27)</f>
        <v>0</v>
      </c>
      <c r="CW23" s="138">
        <f>SUMIF('Long Distance Race 5-7-22'!$B$11:$B$27,$B23,'Long Distance Race 5-7-22'!$CK$11:$CK$27)</f>
        <v>0</v>
      </c>
      <c r="CX23" s="138">
        <f>SUMIF('Memorial Day Regatta 5-28-22 Op'!$B$11:$B$27,$B23,'Memorial Day Regatta 5-28-22 Op'!$BY$11:$BY$27)</f>
        <v>0</v>
      </c>
      <c r="CY23" s="138">
        <f>SUMIF('Memorial Day Regatta 5-28-22 Op'!$B$11:$B$27,$B23,'Memorial Day Regatta 5-28-22 Op'!$CB$11:$CB$27)</f>
        <v>0</v>
      </c>
      <c r="CZ23" s="138">
        <f>SUMIF('Memorial Day Regatta 5-28-22 Op'!$B$11:$B$27,$B23,'Memorial Day Regatta 5-28-22 Op'!$CE$11:$CE$27)</f>
        <v>0</v>
      </c>
      <c r="DA23" s="138">
        <f>SUMIF('Memorial Day Regatta 5-28-22 Op'!$B$11:$B$27,$B23,'Memorial Day Regatta 5-28-22 Op'!$CH$11:$CH$27)</f>
        <v>0</v>
      </c>
      <c r="DB23" s="138">
        <f>SUMIF('Memorial Day Regatta 5-28-22 Op'!$B$11:$B$27,$B23,'Memorial Day Regatta 5-28-22 Op'!$CK$11:$CK$27)</f>
        <v>0</v>
      </c>
      <c r="DC23" s="138">
        <f>SUMIF('Sunday Races 6-5-22'!$B$11:$B$28,$B23,'Sunday Races 6-5-22'!$BY$11:$BY$28)</f>
        <v>0</v>
      </c>
      <c r="DD23" s="138">
        <f>SUMIF('Sunday Races 6-5-22'!$B$11:$B$28,$B23,'Sunday Races 6-5-22'!$CB$11:$CB$28)</f>
        <v>0</v>
      </c>
      <c r="DE23" s="138">
        <f>SUMIF('Sunday Races 6-5-22'!$B$11:$B$28,$B23,'Sunday Races 6-5-22'!$CE$11:$CE$28)</f>
        <v>0</v>
      </c>
      <c r="DF23" s="138">
        <f>SUMIF('Sunday Races 6-5-22'!$B$11:$B$28,$B23,'Sunday Races 6-5-22'!$CH$11:$CH$28)</f>
        <v>0</v>
      </c>
      <c r="DG23" s="138">
        <f>SUMIF('Sunday Races 6-5-22'!$B$11:$B$28,$B23,'Sunday Races 6-5-22'!$CK$11:$CK$28)</f>
        <v>0</v>
      </c>
      <c r="DH23" s="138">
        <f>SUMIF('Sunday Races 6-12-22'!$B$11:$B$24,$B23,'Sunday Races 6-12-22'!$BY$11:$BY$24)</f>
        <v>0</v>
      </c>
      <c r="DI23" s="138">
        <f>SUMIF('Sunday Races 6-12-22'!$B$11:$B$24,$B23,'Sunday Races 6-12-22'!$CB$11:$CB$24)</f>
        <v>0</v>
      </c>
      <c r="DJ23" s="138">
        <f>SUMIF('Sunday Races 6-12-22'!$B$11:$B$24,$B23,'Sunday Races 6-12-22'!$CE$11:$CE$24)</f>
        <v>0</v>
      </c>
      <c r="DK23" s="138">
        <f>SUMIF('Sunday Races 6-12-22'!$B$11:$B$24,$B23,'Sunday Races 6-12-22'!$CH$11:$CH$24)</f>
        <v>0</v>
      </c>
      <c r="DL23" s="138">
        <f>SUMIF('Sunday Races 6-12-22'!$B$11:$B$24,$B23,'Sunday Races 6-12-22'!$CK$11:$CK$24)</f>
        <v>0</v>
      </c>
      <c r="DM23" s="138">
        <f>SUMIF('Saturday Races 6-18-22'!$B$11:$B$24,$B23,'Saturday Races 6-18-22'!$BY$11:$BY$24)</f>
        <v>0</v>
      </c>
      <c r="DN23" s="138">
        <f>SUMIF('Saturday Races 6-18-22'!$B$11:$B$24,$B23,'Saturday Races 6-18-22'!$CB$11:$CB$24)</f>
        <v>0</v>
      </c>
      <c r="DO23" s="138">
        <f>SUMIF('Saturday Races 6-18-22'!$B$11:$B$24,$B23,'Saturday Races 6-18-22'!$CE$11:$CE$24)</f>
        <v>0</v>
      </c>
      <c r="DP23" s="138">
        <f>SUMIF('Saturday Races 6-18-22'!$B$11:$B$24,$B23,'Saturday Races 6-18-22'!$CH$11:$CH$24)</f>
        <v>0</v>
      </c>
      <c r="DQ23" s="138">
        <f>SUMIF('Saturday Races 6-18-22'!$B$11:$B$24,$B23,'Saturday Races 6-18-22'!$CK$11:$CK$24)</f>
        <v>0</v>
      </c>
      <c r="DR23" s="138">
        <f>SUMIF('Caldwell Cup 6-25-22 FS'!$B$11:$B$25,$B23,'Caldwell Cup 6-25-22 FS'!$BY$11:$BY$25)</f>
        <v>0</v>
      </c>
      <c r="DS23" s="138">
        <f>SUMIF('Caldwell Cup 6-25-22 FS'!$B$11:$B$25,$B23,'Caldwell Cup 6-25-22 FS'!$CB$11:$CB$25)</f>
        <v>0</v>
      </c>
      <c r="DT23" s="138">
        <f>SUMIF('Caldwell Cup 6-25-22 FS'!$B$11:$B$25,$B23,'Caldwell Cup 6-25-22 FS'!$CE$11:$CE$25)</f>
        <v>0</v>
      </c>
      <c r="DU23" s="138">
        <f>SUMIF('Caldwell Cup 6-25-22 FS'!$B$11:$B$25,$B23,'Caldwell Cup 6-25-22 FS'!$CH$11:$CH$25)</f>
        <v>0</v>
      </c>
      <c r="DV23" s="138">
        <f>SUMIF('Caldwell Cup 6-25-22 FS'!$B$11:$B$25,$B23,'Caldwell Cup 6-25-22 FS'!$CK$11:$CK$25)</f>
        <v>0</v>
      </c>
      <c r="DW23" s="138">
        <f>SUMIF('Caldwell Cup 6-25-22 TH'!$B$11:$B$24,$B23,'Caldwell Cup 6-25-22 TH'!$BY$11:$BY$24)</f>
        <v>0</v>
      </c>
      <c r="DX23" s="138">
        <f>SUMIF('Caldwell Cup 6-25-22 TH'!$B$11:$B$24,$B23,'Caldwell Cup 6-25-22 TH'!$CB$11:$CB$24)</f>
        <v>0</v>
      </c>
      <c r="DY23" s="138">
        <f>SUMIF('Caldwell Cup 6-25-22 TH'!$B$11:$B$24,$B23,'Caldwell Cup 6-25-22 TH'!$CE$11:$CE$24)</f>
        <v>0</v>
      </c>
      <c r="DZ23" s="138">
        <f>SUMIF('Caldwell Cup 6-25-22 TH'!$B$11:$B$24,$B23,'Caldwell Cup 6-25-22 TH'!$CH$11:$CH$24)</f>
        <v>0</v>
      </c>
      <c r="EA23" s="138">
        <f>SUMIF('Caldwell Cup 6-25-22 TH'!$B$11:$B$24,$B23,'Caldwell Cup 6-25-22 TH'!$CK$11:$CK$24)</f>
        <v>0</v>
      </c>
      <c r="EB23" s="138">
        <f>SUMIF('Sunday Races 7-3-22'!$B$11:$B$25,$B23,'Sunday Races 7-3-22'!$BY$11:$BY$25)</f>
        <v>0</v>
      </c>
      <c r="EC23" s="138">
        <f>SUMIF('Sunday Races 7-3-22'!$B$11:$B$25,$B23,'Sunday Races 7-3-22'!$CB$11:$CB$25)</f>
        <v>0</v>
      </c>
      <c r="ED23" s="138">
        <f>SUMIF('Sunday Races 7-3-22'!$B$11:$B$25,$B23,'Sunday Races 7-3-22'!$CE$11:$CE$25)</f>
        <v>0</v>
      </c>
      <c r="EE23" s="138">
        <f>SUMIF('Sunday Races 7-3-22'!$B$11:$B$25,$B23,'Sunday Races 7-3-22'!$CH$11:$CH$25)</f>
        <v>0</v>
      </c>
      <c r="EF23" s="138">
        <f>SUMIF('Sunday Races 7-3-22'!$B$11:$B$25,$B23,'Sunday Races 7-3-22'!$CK$11:$CK$25)</f>
        <v>0</v>
      </c>
      <c r="EG23" s="138">
        <f>SUMIF('Sunday Races 7-31-22'!$B$11:$B$25,$B23,'Sunday Races 7-31-22'!$BY$11:$BY$25)</f>
        <v>0</v>
      </c>
      <c r="EH23" s="138">
        <f>SUMIF('Sunday Races 7-31-22'!$B$11:$B$25,$B23,'Sunday Races 7-31-22'!$CB$11:$CB$25)</f>
        <v>0</v>
      </c>
      <c r="EI23" s="138">
        <f>SUMIF('Sunday Races 7-31-22'!$B$11:$B$25,$B23,'Sunday Races 7-31-22'!$CE$11:$CE$25)</f>
        <v>0</v>
      </c>
      <c r="EJ23" s="138">
        <f>SUMIF('Sunday Races 7-31-22'!$B$11:$B$25,$B23,'Sunday Races 7-31-22'!$CH$11:$CH$25)</f>
        <v>0</v>
      </c>
      <c r="EK23" s="138">
        <f>SUMIF('Sunday Races 7-31-22'!$B$11:$B$25,$B23,'Sunday Races 7-31-22'!$CK$11:$CK$25)</f>
        <v>0</v>
      </c>
      <c r="EL23" s="138">
        <f>SUMIF('Sunday Races 8-14-22'!$B$11:$B$25,$B23,'Sunday Races 8-14-22'!$BY$11:$BY$25)</f>
        <v>0</v>
      </c>
      <c r="EM23" s="138">
        <f>SUMIF('Sunday Races 8-14-22'!$B$11:$B$25,$B23,'Sunday Races 8-14-22'!$CB$11:$CB$25)</f>
        <v>0</v>
      </c>
      <c r="EN23" s="138">
        <f>SUMIF('Sunday Races 8-14-22'!$B$11:$B$25,$B23,'Sunday Races 8-14-22'!$CE$11:$CE$25)</f>
        <v>0</v>
      </c>
      <c r="EO23" s="138">
        <f>SUMIF('Sunday Races 8-14-22'!$B$11:$B$25,$B23,'Sunday Races 8-14-22'!$CH$11:$CH$25)</f>
        <v>0</v>
      </c>
      <c r="EP23" s="138">
        <f>SUMIF('Sunday Races 8-14-22'!$B$11:$B$25,$B23,'Sunday Races 8-14-22'!$CK$11:$CK$25)</f>
        <v>0</v>
      </c>
      <c r="EQ23" s="138">
        <f>SUMIF('Saturday Races 8-20-22'!$B$11:$B$25,$B23,'Saturday Races 8-20-22'!$BY$11:$BY$25)</f>
        <v>0</v>
      </c>
      <c r="ER23" s="138">
        <f>SUMIF('Saturday Races 8-20-22'!$B$11:$B$25,$B23,'Saturday Races 8-20-22'!$CB$11:$CB$25)</f>
        <v>0</v>
      </c>
      <c r="ES23" s="138">
        <f>SUMIF('Saturday Races 8-20-22'!$B$11:$B$25,$B23,'Saturday Races 8-20-22'!$CE$11:$CE$25)</f>
        <v>0</v>
      </c>
      <c r="ET23" s="138">
        <f>SUMIF('Saturday Races 8-20-22'!$B$11:$B$25,$B23,'Saturday Races 8-20-22'!$CH$11:$CH$25)</f>
        <v>0</v>
      </c>
      <c r="EU23" s="138">
        <f>SUMIF('Saturday Races 8-20-22'!$B$11:$B$25,$B23,'Saturday Races 8-20-22'!$CK$11:$CK$25)</f>
        <v>0</v>
      </c>
      <c r="EV23" s="138">
        <f>SUMIF('Labor Day Regatta 9-3-22 FS'!$B$11:$B$30,$B23,'Labor Day Regatta 9-3-22 FS'!$BY$11:$BY$30)</f>
        <v>0</v>
      </c>
      <c r="EW23" s="138">
        <f>SUMIF('Labor Day Regatta 9-3-22 FS'!$B$11:$B$30,$B23,'Labor Day Regatta 9-3-22 FS'!$CB$11:$CB$30)</f>
        <v>0</v>
      </c>
      <c r="EX23" s="138">
        <f>SUMIF('Labor Day Regatta 9-3-22 FS'!$B$11:$B$30,$B23,'Labor Day Regatta 9-3-22 FS'!$CE$11:$CE$30)</f>
        <v>0</v>
      </c>
      <c r="EY23" s="138">
        <f>SUMIF('Labor Day Regatta 9-3-22 FS'!$B$11:$B$30,$B23,'Labor Day Regatta 9-3-22 FS'!$CH$11:$CH$30)</f>
        <v>0</v>
      </c>
      <c r="EZ23" s="138">
        <f>SUMIF('Labor Day Regatta 9-3-22 FS'!$B$11:$B$30,$B23,'Labor Day Regatta 9-3-22 FS'!$CK$11:$CK$30)</f>
        <v>0</v>
      </c>
      <c r="FA23" s="138">
        <f>SUMIF('Sunday Races 9-11-22'!$B$11:$B$20,$B23,'Sunday Races 9-11-22'!$BY$11:$BY$20)</f>
        <v>0</v>
      </c>
      <c r="FB23" s="138">
        <f>SUMIF('Sunday Races 9-11-22'!$B$11:$B$20,$B23,'Sunday Races 9-11-22'!$CB$11:$CB$20)</f>
        <v>0</v>
      </c>
      <c r="FC23" s="138">
        <f>SUMIF('Sunday Races 9-11-22'!$B$11:$B$20,$B23,'Sunday Races 9-11-22'!$CE$11:$CE$20)</f>
        <v>0</v>
      </c>
      <c r="FD23" s="138">
        <f>SUMIF('Sunday Races 9-11-22'!$B$11:$B$20,$B23,'Sunday Races 9-11-22'!$CH$11:$CH$20)</f>
        <v>0</v>
      </c>
      <c r="FE23" s="138">
        <f>SUMIF('Sunday Races 9-11-22'!$B$11:$B$20,$B23,'Sunday Races 9-11-22'!$CK$11:$CK$20)</f>
        <v>0</v>
      </c>
      <c r="FF23" s="138">
        <f>SUMIF('2022-09-17 Leukemia Cup FS'!$B$11:$B$26,$B23,'2022-09-17 Leukemia Cup FS'!$BY$11:$BY$26)</f>
        <v>0</v>
      </c>
      <c r="FG23" s="138">
        <f>SUMIF('2022-09-17 Leukemia Cup FS'!$B$11:$B$26,$B23,'2022-09-17 Leukemia Cup FS'!$CB$11:$CB$26)</f>
        <v>0</v>
      </c>
      <c r="FH23" s="138">
        <f>SUMIF('2022-09-17 Leukemia Cup FS'!$B$11:$B$26,$B23,'2022-09-17 Leukemia Cup FS'!$CE$11:$CE$26)</f>
        <v>0</v>
      </c>
      <c r="FI23" s="138">
        <f>SUMIF('2022-09-17 Leukemia Cup FS'!$B$11:$B$26,$B23,'2022-09-17 Leukemia Cup FS'!$CH$11:$CH$26)</f>
        <v>0</v>
      </c>
      <c r="FJ23" s="138">
        <f>SUMIF('2022-09-17 Leukemia Cup FS'!$B$11:$B$26,$B23,'2022-09-17 Leukemia Cup FS'!$CK$11:$CK$26)</f>
        <v>0</v>
      </c>
      <c r="FK23" s="138">
        <f>SUMIF('Smith-Berry LDR 9-24-22'!$B$11:$B$30,$B23,'Smith-Berry LDR 9-24-22'!$BY$11:$BY$30)</f>
        <v>0</v>
      </c>
      <c r="FL23" s="138">
        <f>SUMIF('Smith-Berry LDR 9-24-22'!$B$11:$B$30,$B23,'Smith-Berry LDR 9-24-22'!$CB$11:$CB$30)</f>
        <v>0</v>
      </c>
      <c r="FM23" s="138">
        <f>SUMIF('Smith-Berry LDR 9-24-22'!$B$11:$B$30,$B23,'Smith-Berry LDR 9-24-22'!$CE$11:$CE$30)</f>
        <v>0</v>
      </c>
      <c r="FN23" s="138">
        <f>SUMIF('Smith-Berry LDR 9-24-22'!$B$11:$B$30,$B23,'Smith-Berry LDR 9-24-22'!$CH$11:$CH$30)</f>
        <v>0</v>
      </c>
      <c r="FO23" s="138">
        <f>SUMIF('Smith-Berry LDR 9-24-22'!$B$11:$B$30,$B23,'Smith-Berry LDR 9-24-22'!$CK$11:$CK$30)</f>
        <v>0</v>
      </c>
      <c r="FP23" s="138">
        <f>SUMIF('Great Scot 10-1-22 Cham'!$B$11:$B$28,$B23,'Great Scot 10-1-22 Cham'!$BY$11:$BY$28)</f>
        <v>0</v>
      </c>
      <c r="FQ23" s="138">
        <f>SUMIF('Great Scot 10-1-22 Cham'!$B$11:$B$28,$B23,'Great Scot 10-1-22 Cham'!$CB$11:$CB$28)</f>
        <v>0</v>
      </c>
      <c r="FR23" s="138">
        <f>SUMIF('Great Scot 10-1-22 Cham'!$B$11:$B$28,$B23,'Great Scot 10-1-22 Cham'!$CE$11:$CE$28)</f>
        <v>0</v>
      </c>
      <c r="FS23" s="138">
        <f>SUMIF('Great Scot 10-1-22 Cham'!$B$11:$B$28,$B23,'Great Scot 10-1-22 Cham'!$CH$11:$CH$28)</f>
        <v>0</v>
      </c>
      <c r="FT23" s="138">
        <f>SUMIF('Great Scot 10-1-22 Cham'!$B$11:$B$28,$B23,'Great Scot 10-1-22 Cham'!$CK$11:$CK$28)</f>
        <v>0</v>
      </c>
      <c r="FU23" s="138">
        <f>SUMIF('Great Scot 10-1-22 Chal'!$B$11:$B$28,$B23,'Great Scot 10-1-22 Chal'!$BY$11:$BY$28)</f>
        <v>0</v>
      </c>
      <c r="FV23" s="138">
        <f>SUMIF('Great Scot 10-1-22 Chal'!$B$11:$B$28,$B23,'Great Scot 10-1-22 Chal'!$CB$11:$CB$28)</f>
        <v>0</v>
      </c>
      <c r="FW23" s="138">
        <f>SUMIF('Great Scot 10-1-22 Chal'!$B$11:$B$28,$B23,'Great Scot 10-1-22 Chal'!$CE$11:$CE$28)</f>
        <v>0</v>
      </c>
      <c r="FX23" s="138">
        <f>SUMIF('Great Scot 10-1-22 Chal'!$B$11:$B$28,$B23,'Great Scot 10-1-22 Chal'!$CH$11:$CH$28)</f>
        <v>0</v>
      </c>
      <c r="FY23" s="138">
        <f>SUMIF('Great Scot 10-1-22 Chal'!$B$11:$B$28,$B23,'Great Scot 10-1-22 Chal'!$CK$11:$CK$28)</f>
        <v>0</v>
      </c>
      <c r="FZ23" s="138">
        <f>SUMIF('Sunday Races 10-9-22'!$B$11:$B$21,$B23,'Sunday Races 10-9-22'!$BY$11:$BY$21)</f>
        <v>0</v>
      </c>
      <c r="GA23" s="138">
        <f>SUMIF('Sunday Races 10-9-22'!$B$11:$B$21,$B23,'Sunday Races 10-9-22'!$CB$11:$CB$21)</f>
        <v>0</v>
      </c>
      <c r="GB23" s="138">
        <f>SUMIF('Sunday Races 10-9-22'!$B$11:$B$21,$B23,'Sunday Races 10-9-22'!$CE$11:$CE$21)</f>
        <v>0</v>
      </c>
      <c r="GC23" s="138">
        <f>SUMIF('Sunday Races 10-9-22'!$B$11:$B$21,$B23,'Sunday Races 10-9-22'!$CH$11:$CH$21)</f>
        <v>0</v>
      </c>
      <c r="GD23" s="138">
        <f>SUMIF('Sunday Races 10-9-22'!$B$11:$B$21,$B23,'Sunday Races 10-9-22'!$CK$11:$CK$21)</f>
        <v>0</v>
      </c>
      <c r="GE23" s="138">
        <f>SUMIF('Sunday Races 10-23-22'!$B$11:$B$22,$B23,'Sunday Races 10-23-22'!$BY$11:$BY$22)</f>
        <v>0</v>
      </c>
      <c r="GF23" s="138">
        <f>SUMIF('Sunday Races 10-23-22'!$B$11:$B$22,$B23,'Sunday Races 10-23-22'!$CB$11:$CB$22)</f>
        <v>0</v>
      </c>
      <c r="GG23" s="138">
        <f>SUMIF('Sunday Races 10-23-22'!$B$11:$B$22,$B23,'Sunday Races 10-23-22'!$CE$11:$CE$22)</f>
        <v>0</v>
      </c>
      <c r="GH23" s="138">
        <f>SUMIF('Sunday Races 10-23-22'!$B$11:$B$22,$B23,'Sunday Races 10-23-22'!$CH$11:$CH$22)</f>
        <v>0</v>
      </c>
      <c r="GI23" s="138">
        <f>SUMIF('Sunday Races 10-23-22'!$B$11:$B$22,$B23,'Sunday Races 10-23-22'!$CK$11:$CK$22)</f>
        <v>0</v>
      </c>
      <c r="GJ23" s="138">
        <f>SUMIF('One Day Regatta 10-29-22 FS'!$B$11:$B$19,$B23,'One Day Regatta 10-29-22 FS'!$BY$11:$BY$19)</f>
        <v>4</v>
      </c>
      <c r="GK23" s="138">
        <f>SUMIF('One Day Regatta 10-29-22 FS'!$B$11:$B$19,$B23,'One Day Regatta 10-29-22 FS'!$CB$11:$CB$19)</f>
        <v>5</v>
      </c>
      <c r="GL23" s="138">
        <f>SUMIF('One Day Regatta 10-29-22 FS'!$B$11:$B$19,$B23,'One Day Regatta 10-29-22 FS'!$CE$11:$CE$19)</f>
        <v>4</v>
      </c>
      <c r="GM23" s="138">
        <f>SUMIF('One Day Regatta 10-29-22 FS'!$B$11:$B$19,$B23,'One Day Regatta 10-29-22 FS'!$CH$11:$CH$19)</f>
        <v>7</v>
      </c>
      <c r="GN23" s="138">
        <f>SUMIF('One Day Regatta 10-29-22 FS'!$B$11:$B$19,$B23,'One Day Regatta 10-29-22 FS'!$CK$11:$CK$19)</f>
        <v>0</v>
      </c>
      <c r="GO23" s="139"/>
      <c r="GP23" s="140"/>
      <c r="GQ23" s="141">
        <f t="shared" si="18"/>
        <v>10</v>
      </c>
      <c r="GR23" s="141">
        <f t="shared" si="18"/>
        <v>7</v>
      </c>
      <c r="GS23" s="141">
        <f t="shared" si="18"/>
        <v>5</v>
      </c>
      <c r="GT23" s="141">
        <f t="shared" si="18"/>
        <v>4</v>
      </c>
      <c r="GU23" s="141">
        <f t="shared" si="18"/>
        <v>4</v>
      </c>
      <c r="GV23" s="141">
        <f t="shared" si="18"/>
        <v>4</v>
      </c>
      <c r="GW23" s="141">
        <f t="shared" si="18"/>
        <v>3</v>
      </c>
      <c r="GX23" s="141">
        <f t="shared" si="18"/>
        <v>1</v>
      </c>
      <c r="GY23" s="141">
        <f t="shared" si="18"/>
        <v>0</v>
      </c>
      <c r="GZ23" s="141">
        <f t="shared" si="18"/>
        <v>0</v>
      </c>
      <c r="HA23" s="141">
        <f t="shared" si="19"/>
        <v>0</v>
      </c>
      <c r="HB23" s="141">
        <f t="shared" si="19"/>
        <v>0</v>
      </c>
      <c r="HC23" s="141">
        <f t="shared" si="19"/>
        <v>0</v>
      </c>
      <c r="HD23" s="141">
        <f t="shared" si="19"/>
        <v>0</v>
      </c>
      <c r="HE23" s="141">
        <f t="shared" si="19"/>
        <v>0</v>
      </c>
      <c r="HF23" s="141">
        <f t="shared" si="19"/>
        <v>0</v>
      </c>
      <c r="HG23" s="141">
        <f t="shared" si="19"/>
        <v>0</v>
      </c>
      <c r="HH23" s="141">
        <f t="shared" si="19"/>
        <v>0</v>
      </c>
      <c r="HI23" s="141">
        <f t="shared" si="19"/>
        <v>0</v>
      </c>
      <c r="HJ23" s="141">
        <f t="shared" si="19"/>
        <v>0</v>
      </c>
      <c r="HK23" s="141">
        <f t="shared" si="20"/>
        <v>0</v>
      </c>
      <c r="HL23" s="141">
        <f t="shared" si="20"/>
        <v>0</v>
      </c>
      <c r="HM23" s="141">
        <f t="shared" si="20"/>
        <v>0</v>
      </c>
      <c r="HN23" s="141">
        <f t="shared" si="20"/>
        <v>0</v>
      </c>
      <c r="HO23" s="141">
        <f t="shared" si="20"/>
        <v>0</v>
      </c>
      <c r="HP23" s="141">
        <f t="shared" si="20"/>
        <v>0</v>
      </c>
      <c r="HQ23" s="141">
        <f t="shared" si="20"/>
        <v>0</v>
      </c>
      <c r="HR23" s="141">
        <f t="shared" si="20"/>
        <v>0</v>
      </c>
      <c r="HS23" s="141">
        <f t="shared" si="20"/>
        <v>0</v>
      </c>
      <c r="HT23" s="141">
        <f t="shared" si="20"/>
        <v>0</v>
      </c>
      <c r="HU23" s="141">
        <f t="shared" si="21"/>
        <v>0</v>
      </c>
      <c r="HV23" s="141">
        <f t="shared" si="21"/>
        <v>0</v>
      </c>
      <c r="HW23" s="141">
        <f t="shared" si="21"/>
        <v>0</v>
      </c>
      <c r="HX23" s="141">
        <f t="shared" si="21"/>
        <v>0</v>
      </c>
      <c r="HY23" s="141">
        <f t="shared" si="21"/>
        <v>0</v>
      </c>
      <c r="HZ23" s="141">
        <f t="shared" si="21"/>
        <v>0</v>
      </c>
      <c r="IA23" s="141">
        <f t="shared" si="21"/>
        <v>0</v>
      </c>
      <c r="IB23" s="141">
        <f t="shared" si="21"/>
        <v>0</v>
      </c>
      <c r="IC23" s="141">
        <f t="shared" si="21"/>
        <v>0</v>
      </c>
      <c r="ID23" s="141">
        <f t="shared" si="21"/>
        <v>0</v>
      </c>
      <c r="IE23" s="141">
        <f t="shared" si="22"/>
        <v>0</v>
      </c>
      <c r="IF23" s="141">
        <f t="shared" si="22"/>
        <v>0</v>
      </c>
      <c r="IG23" s="141">
        <f t="shared" si="22"/>
        <v>0</v>
      </c>
      <c r="IH23" s="141">
        <f t="shared" si="22"/>
        <v>0</v>
      </c>
      <c r="II23" s="141">
        <f t="shared" si="22"/>
        <v>0</v>
      </c>
      <c r="IJ23" s="141">
        <f t="shared" si="22"/>
        <v>0</v>
      </c>
      <c r="IK23" s="141">
        <f t="shared" si="22"/>
        <v>0</v>
      </c>
      <c r="IL23" s="141">
        <f t="shared" si="22"/>
        <v>0</v>
      </c>
      <c r="IM23" s="141">
        <f t="shared" si="22"/>
        <v>0</v>
      </c>
      <c r="IN23" s="141">
        <f t="shared" si="22"/>
        <v>0</v>
      </c>
      <c r="IO23" s="141">
        <f t="shared" si="23"/>
        <v>0</v>
      </c>
      <c r="IP23" s="141">
        <f t="shared" si="23"/>
        <v>0</v>
      </c>
      <c r="IQ23" s="141">
        <f t="shared" si="23"/>
        <v>0</v>
      </c>
      <c r="IR23" s="141">
        <f t="shared" si="23"/>
        <v>0</v>
      </c>
      <c r="IS23" s="141">
        <f t="shared" si="23"/>
        <v>0</v>
      </c>
      <c r="IT23" s="141">
        <f t="shared" si="23"/>
        <v>0</v>
      </c>
      <c r="IU23" s="141">
        <f t="shared" si="23"/>
        <v>0</v>
      </c>
      <c r="IV23" s="141">
        <f t="shared" si="23"/>
        <v>0</v>
      </c>
      <c r="IW23" s="141">
        <f t="shared" si="23"/>
        <v>0</v>
      </c>
      <c r="IX23" s="141">
        <f t="shared" si="23"/>
        <v>0</v>
      </c>
      <c r="IY23" s="141">
        <f t="shared" si="24"/>
        <v>0</v>
      </c>
      <c r="IZ23" s="141">
        <f t="shared" si="24"/>
        <v>0</v>
      </c>
      <c r="JA23" s="141">
        <f t="shared" si="24"/>
        <v>0</v>
      </c>
      <c r="JB23" s="141">
        <f t="shared" si="24"/>
        <v>0</v>
      </c>
      <c r="JC23" s="141">
        <f t="shared" si="24"/>
        <v>0</v>
      </c>
      <c r="JD23" s="141">
        <f t="shared" si="24"/>
        <v>0</v>
      </c>
      <c r="JE23" s="141">
        <f t="shared" si="24"/>
        <v>0</v>
      </c>
      <c r="JF23" s="141">
        <f t="shared" si="24"/>
        <v>0</v>
      </c>
      <c r="JG23" s="141">
        <f t="shared" si="24"/>
        <v>0</v>
      </c>
      <c r="JH23" s="141">
        <f t="shared" si="24"/>
        <v>0</v>
      </c>
      <c r="JI23" s="141">
        <f t="shared" si="24"/>
        <v>0</v>
      </c>
      <c r="JJ23" s="141">
        <f t="shared" si="24"/>
        <v>0</v>
      </c>
      <c r="JK23" s="141">
        <f t="shared" si="24"/>
        <v>0</v>
      </c>
      <c r="JL23" s="141">
        <f t="shared" si="24"/>
        <v>0</v>
      </c>
      <c r="JM23" s="141">
        <f t="shared" si="24"/>
        <v>0</v>
      </c>
    </row>
    <row r="24" spans="1:273" ht="15" customHeight="1" x14ac:dyDescent="0.2">
      <c r="A24" s="134">
        <f t="shared" si="17"/>
        <v>21</v>
      </c>
      <c r="B24" s="142" t="s">
        <v>184</v>
      </c>
      <c r="C24" s="135">
        <f t="shared" si="6"/>
        <v>7</v>
      </c>
      <c r="D24" s="136">
        <f t="shared" si="7"/>
        <v>33</v>
      </c>
      <c r="E24" s="135">
        <f t="shared" si="8"/>
        <v>33</v>
      </c>
      <c r="F24" s="137">
        <f t="shared" si="9"/>
        <v>4.7142857142857146E-2</v>
      </c>
      <c r="G24" s="138">
        <f>SUMIF('Saturday Race 11-06-21'!$B$11:$B$21,$B24,'Saturday Race 11-06-21'!$BY$11:$BY$21)</f>
        <v>3</v>
      </c>
      <c r="H24" s="138">
        <f>SUMIF('Saturday Race 11-06-21'!$B$11:$B$21,$B24,'Saturday Race 11-06-21'!$CB$11:$CB$21)</f>
        <v>6</v>
      </c>
      <c r="I24" s="138">
        <f>SUMIF('Saturday Race 11-06-21'!$B$11:$B$21,$B24,'Saturday Race 11-06-21'!$CE$11:$CE$21)</f>
        <v>4</v>
      </c>
      <c r="J24" s="138">
        <f>SUMIF('Saturday Race 11-06-21'!$B$11:$B$21,$B24,'Saturday Race 11-06-21'!$CH$11:$CH$21)</f>
        <v>5</v>
      </c>
      <c r="K24" s="138">
        <f>SUMIF('Saturday Race 11-06-21'!$B$11:$B$21,$B24,'Saturday Race 11-06-21'!$CK$11:$CK$21)</f>
        <v>6</v>
      </c>
      <c r="L24" s="138">
        <f>SUMIF('Saturday Race 11-20-21'!$B$11:$B$24,$B24,'Saturday Race 11-20-21'!$BY$11:$BY$24)</f>
        <v>0</v>
      </c>
      <c r="M24" s="138">
        <f>SUMIF('Saturday Race 11-20-21'!$B$11:$B$24,$B24,'Saturday Race 11-20-21'!$CB$11:$CB$24)</f>
        <v>0</v>
      </c>
      <c r="N24" s="138">
        <f>SUMIF('Saturday Race 11-20-21'!$B$11:$B$24,$B24,'Saturday Race 11-20-21'!$CE$11:$CE$24)</f>
        <v>0</v>
      </c>
      <c r="O24" s="138">
        <f>SUMIF('Saturday Race 11-20-21'!$B$11:$B$24,$B24,'Saturday Race 11-20-21'!$CH$11:$CH$24)</f>
        <v>0</v>
      </c>
      <c r="P24" s="138">
        <f>SUMIF('Saturday Race 11-20-21'!$B$11:$B$24,$B24,'Saturday Race 11-20-21'!$CK$11:$CK$24)</f>
        <v>0</v>
      </c>
      <c r="Q24" s="138">
        <f>SUMIF('One Day 12-04-21 Scots'!$B$11:$B$25,$B24,'One Day 12-04-21 Scots'!$BY$11:$BY$25)</f>
        <v>0</v>
      </c>
      <c r="R24" s="138">
        <f>SUMIF('One Day 12-04-21 Scots'!$B$11:$B$25,$B24,'One Day 12-04-21 Scots'!$CB$11:$CB$25)</f>
        <v>0</v>
      </c>
      <c r="S24" s="138">
        <f>SUMIF('One Day 12-04-21 Scots'!$B$11:$B$25,$B24,'One Day 12-04-21 Scots'!$CE$11:$CE$25)</f>
        <v>0</v>
      </c>
      <c r="T24" s="138">
        <f>SUMIF('One Day 12-04-21 Scots'!$B$11:$B$25,$B24,'One Day 12-04-21 Scots'!$CH$11:$CH$25)</f>
        <v>0</v>
      </c>
      <c r="U24" s="138">
        <f>SUMIF('One Day 12-04-21 Scots'!$B$11:$B$25,$B24,'One Day 12-04-21 Scots'!$CK$11:$CK$25)</f>
        <v>0</v>
      </c>
      <c r="V24" s="138">
        <f>SUMIF('One Day 12-04-21 Thistles'!$B$11:$B$25,$B24,'One Day 12-04-21 Thistles'!$BY$11:$BY$25)</f>
        <v>0</v>
      </c>
      <c r="W24" s="138">
        <f>SUMIF('One Day 12-04-21 Thistles'!$B$11:$B$25,$B24,'One Day 12-04-21 Thistles'!$CB$11:$CB$25)</f>
        <v>0</v>
      </c>
      <c r="X24" s="138">
        <f>SUMIF('One Day 12-04-21 Thistles'!$B$11:$B$25,$B24,'One Day 12-04-21 Thistles'!$CE$11:$CE$25)</f>
        <v>0</v>
      </c>
      <c r="Y24" s="138">
        <f>SUMIF('One Day 12-04-21 Thistles'!$B$11:$B$25,$B24,'One Day 12-04-21 Thistles'!$CH$11:$CH$25)</f>
        <v>0</v>
      </c>
      <c r="Z24" s="138">
        <f>SUMIF('One Day 12-04-21 Thistles'!$B$11:$B$25,$B24,'One Day 12-04-21 Thistles'!$CK$11:$CK$25)</f>
        <v>0</v>
      </c>
      <c r="AA24" s="138">
        <f>SUMIF('Saturday Race 1-08-22'!$B$11:$B$20,$B24,'Saturday Race 1-08-22'!$BY$11:$BY$20)</f>
        <v>0</v>
      </c>
      <c r="AB24" s="138">
        <f>SUMIF('Saturday Race 1-08-22'!$B$11:$B$20,$B24,'Saturday Race 1-08-22'!$CB$11:$CB$20)</f>
        <v>0</v>
      </c>
      <c r="AC24" s="138">
        <f>SUMIF('Saturday Race 1-08-22'!$B$11:$B$20,$B24,'Saturday Race 1-08-22'!$CE$11:$CE$20)</f>
        <v>0</v>
      </c>
      <c r="AD24" s="138">
        <f>SUMIF('Saturday Race 1-08-22'!$B$11:$B$20,$B24,'Saturday Race 1-08-22'!$CH$11:$CH$20)</f>
        <v>0</v>
      </c>
      <c r="AE24" s="138">
        <f>SUMIF('Saturday Race 1-08-22'!$B$11:$B$20,$B24,'Saturday Race 1-08-22'!$CK$11:$CK$20)</f>
        <v>0</v>
      </c>
      <c r="AF24" s="138">
        <f>SUMIF('Saturday Race 1-22-22'!$B$11:$B$20,$B24,'Saturday Race 1-22-22'!$BY$11:$BY$20)</f>
        <v>0</v>
      </c>
      <c r="AG24" s="138">
        <f>SUMIF('Saturday Race 1-22-22'!$B$11:$B$20,$B24,'Saturday Race 1-22-22'!$CB$11:$CB$20)</f>
        <v>0</v>
      </c>
      <c r="AH24" s="138">
        <f>SUMIF('Saturday Race 1-22-22'!$B$11:$B$20,$B24,'Saturday Race 1-22-22'!$CE$11:$CE$20)</f>
        <v>0</v>
      </c>
      <c r="AI24" s="138">
        <f>SUMIF('Saturday Race 1-22-22'!$B$11:$B$20,$B24,'Saturday Race 1-22-22'!$CH$11:$CH$20)</f>
        <v>0</v>
      </c>
      <c r="AJ24" s="138">
        <f>SUMIF('Saturday Race 1-22-22'!$B$11:$B$20,$B24,'Saturday Race 1-22-22'!$CK$11:$CK$20)</f>
        <v>0</v>
      </c>
      <c r="AK24" s="138">
        <f>SUMIF('Sunday Race 2-6-22'!$B$11:$B$20,$B24,'Sunday Race 2-6-22'!$BY$11:$BY$20)</f>
        <v>0</v>
      </c>
      <c r="AL24" s="138">
        <f>SUMIF('Sunday Race 2-6-22'!$B$11:$B$20,$B24,'Sunday Race 2-6-22'!$CB$11:$CB$20)</f>
        <v>0</v>
      </c>
      <c r="AM24" s="138">
        <f>SUMIF('Sunday Race 2-6-22'!$B$11:$B$20,$B24,'Sunday Race 2-6-22'!$CE$11:$CE$20)</f>
        <v>0</v>
      </c>
      <c r="AN24" s="138">
        <f>SUMIF('Sunday Race 2-6-22'!$B$11:$B$20,$B24,'Sunday Race 2-6-22'!$CH$11:$CH$20)</f>
        <v>0</v>
      </c>
      <c r="AO24" s="138">
        <f>SUMIF('Sunday Race 2-6-22'!$B$11:$B$20,$B24,'Sunday Race 2-6-22'!$CK$11:$CK$20)</f>
        <v>0</v>
      </c>
      <c r="AP24" s="138">
        <f>SUMIF('Chili One Day 2-12-22 Scots'!$B$11:$B$25,$B24,'Chili One Day 2-12-22 Scots'!$BY$11:$BY$25)</f>
        <v>0</v>
      </c>
      <c r="AQ24" s="138">
        <f>SUMIF('Chili One Day 2-12-22 Scots'!$B$11:$B$25,$B24,'Chili One Day 2-12-22 Scots'!$CB$11:$CB$25)</f>
        <v>0</v>
      </c>
      <c r="AR24" s="138">
        <f>SUMIF('Chili One Day 2-12-22 Scots'!$B$11:$B$25,$B24,'Chili One Day 2-12-22 Scots'!$CE$11:$CE$25)</f>
        <v>0</v>
      </c>
      <c r="AS24" s="138">
        <f>SUMIF('Chili One Day 2-12-22 Scots'!$B$11:$B$25,$B24,'Chili One Day 2-12-22 Scots'!$CH$11:$CH$25)</f>
        <v>0</v>
      </c>
      <c r="AT24" s="138">
        <f>SUMIF('Chili One Day 2-12-22 Scots'!$B$11:$B$25,$B24,'Chili One Day 2-12-22 Scots'!$CK$11:$CK$25)</f>
        <v>0</v>
      </c>
      <c r="AU24" s="138">
        <f>SUMIF('Chili One Day 2-12-22 Thistles'!$B$11:$B$25,$B24,'Chili One Day 2-12-22 Thistles'!$BY$11:$BY$25)</f>
        <v>0</v>
      </c>
      <c r="AV24" s="138">
        <f>SUMIF('Chili One Day 2-12-22 Thistles'!$B$11:$B$25,$B24,'Chili One Day 2-12-22 Thistles'!$CB$11:$CB$25)</f>
        <v>0</v>
      </c>
      <c r="AW24" s="138">
        <f>SUMIF('Chili One Day 2-12-22 Thistles'!$B$11:$B$25,$B24,'Chili One Day 2-12-22 Thistles'!$CE$11:$CE$25)</f>
        <v>0</v>
      </c>
      <c r="AX24" s="138">
        <f>SUMIF('Chili One Day 2-12-22 Thistles'!$B$11:$B$25,$B24,'Chili One Day 2-12-22 Thistles'!$CH$11:$CH$25)</f>
        <v>0</v>
      </c>
      <c r="AY24" s="138">
        <f>SUMIF('Chili One Day 2-12-22 Thistles'!$B$11:$B$25,$B24,'Chili One Day 2-12-22 Thistles'!$CK$11:$CK$25)</f>
        <v>0</v>
      </c>
      <c r="AZ24" s="138">
        <f>SUMIF('Sunday Race 2-20-22'!$B$11:$B$26,$B24,'Sunday Race 2-20-22'!$BY$11:$BY$26)</f>
        <v>0</v>
      </c>
      <c r="BA24" s="138">
        <f>SUMIF('Sunday Race 2-20-22'!$B$11:$B$26,$B24,'Sunday Race 2-20-22'!$CB$11:$CB$26)</f>
        <v>0</v>
      </c>
      <c r="BB24" s="138">
        <f>SUMIF('Sunday Race 2-20-22'!$B$11:$B$26,$B24,'Sunday Race 2-20-22'!$CE$11:$CE$26)</f>
        <v>0</v>
      </c>
      <c r="BC24" s="138">
        <f>SUMIF('Sunday Race 2-20-22'!$B$11:$B$26,$B24,'Sunday Race 2-20-22'!$CH$11:$CH$26)</f>
        <v>0</v>
      </c>
      <c r="BD24" s="138">
        <f>SUMIF('Sunday Race 2-20-22'!$B$11:$B$26,$B24,'Sunday Race 2-20-22'!$CK$11:$CK$26)</f>
        <v>0</v>
      </c>
      <c r="BE24" s="138">
        <f>SUMIF('Sunday Race 2-27-22'!$B$11:$B$20,$B24,'Sunday Race 2-27-22'!$BY$11:$BY$20)</f>
        <v>0</v>
      </c>
      <c r="BF24" s="138">
        <f>SUMIF('Sunday Race 2-27-22'!$B$11:$B$20,$B24,'Sunday Race 2-27-22'!$CB$11:$CB$20)</f>
        <v>0</v>
      </c>
      <c r="BG24" s="138">
        <f>SUMIF('Sunday Race 2-27-22'!$B$11:$B$20,$B24,'Sunday Race 2-27-22'!$CE$11:$CE$20)</f>
        <v>0</v>
      </c>
      <c r="BH24" s="138">
        <f>SUMIF('Sunday Race 2-27-22'!$B$11:$B$20,$B24,'Sunday Race 2-27-22'!$CH$11:$CH$20)</f>
        <v>0</v>
      </c>
      <c r="BI24" s="138">
        <f>SUMIF('Sunday Race 2-27-22'!$B$11:$B$20,$B24,'Sunday Race 2-27-22'!$CK$11:$CK$20)</f>
        <v>0</v>
      </c>
      <c r="BJ24" s="138">
        <f>SUMIF('Ironman One Day 3-5-22 FS'!$B$11:$B$26,$B24,'Ironman One Day 3-5-22 FS'!$BY$11:$BY$26)</f>
        <v>0</v>
      </c>
      <c r="BK24" s="138">
        <f>SUMIF('Ironman One Day 3-5-22 FS'!$B$11:$B$26,$B24,'Ironman One Day 3-5-22 FS'!$CB$11:$CB$26)</f>
        <v>0</v>
      </c>
      <c r="BL24" s="138">
        <f>SUMIF('Ironman One Day 3-5-22 FS'!$B$11:$B$26,$B24,'Ironman One Day 3-5-22 FS'!$CE$11:$CE$26)</f>
        <v>0</v>
      </c>
      <c r="BM24" s="138">
        <f>SUMIF('Ironman One Day 3-5-22 FS'!$B$11:$B$26,$B24,'Ironman One Day 3-5-22 FS'!$CH$11:$CH$26)</f>
        <v>0</v>
      </c>
      <c r="BN24" s="138">
        <f>SUMIF('Ironman One Day 3-5-22 FS'!$B$11:$B$26,$B24,'Ironman One Day 3-5-22 FS'!$CK$11:$CK$26)</f>
        <v>0</v>
      </c>
      <c r="BO24" s="138">
        <f>SUMIF('Sunday Race 3-13-22'!$B$11:$B$25,$B24,'Sunday Race 3-13-22'!$BY$11:$BY$25)</f>
        <v>0</v>
      </c>
      <c r="BP24" s="138">
        <f>SUMIF('Sunday Race 3-13-22'!$B$11:$B$25,$B24,'Sunday Race 3-13-22'!$CB$11:$CB$25)</f>
        <v>0</v>
      </c>
      <c r="BQ24" s="138">
        <f>SUMIF('Sunday Race 3-13-22'!$B$11:$B$25,$B24,'Sunday Race 3-13-22'!$CE$11:$CE$25)</f>
        <v>0</v>
      </c>
      <c r="BR24" s="138">
        <f>SUMIF('Sunday Race 3-13-22'!$B$11:$B$25,$B24,'Sunday Race 3-13-22'!$CH$11:$CH$25)</f>
        <v>0</v>
      </c>
      <c r="BS24" s="138">
        <f>SUMIF('Sunday Race 3-13-22'!$B$11:$B$25,$B24,'Sunday Race 3-13-22'!$CK$11:$CK$25)</f>
        <v>0</v>
      </c>
      <c r="BT24" s="138">
        <f>SUMIF('Saturday Race 3-19-22'!$B$11:$B$18,$B24,'Saturday Race 3-19-22'!$BY$11:$BY$18)</f>
        <v>0</v>
      </c>
      <c r="BU24" s="138">
        <f>SUMIF('Saturday Race 3-19-22'!$B$11:$B$18,$B24,'Saturday Race 3-19-22'!$CB$11:$CB$18)</f>
        <v>0</v>
      </c>
      <c r="BV24" s="138">
        <f>SUMIF('Saturday Race 3-19-22'!$B$11:$B$18,$B24,'Saturday Race 3-19-22'!$CE$11:$CE$18)</f>
        <v>0</v>
      </c>
      <c r="BW24" s="138">
        <f>SUMIF('Saturday Race 3-19-22'!$B$11:$B$18,$B24,'Saturday Race 3-19-22'!$CH$11:$CH$18)</f>
        <v>0</v>
      </c>
      <c r="BX24" s="138">
        <f>SUMIF('Saturday Race 3-19-22'!$B$11:$B$18,$B24,'Saturday Race 3-19-22'!$CK$11:$CK$18)</f>
        <v>0</v>
      </c>
      <c r="BY24" s="138">
        <f>SUMIF('Sunday Races 4-10-22'!$B$11:$B$26,$B24,'Sunday Races 4-10-22'!$BY$11:$BY$26)</f>
        <v>0</v>
      </c>
      <c r="BZ24" s="138">
        <f>SUMIF('Sunday Races 4-10-22'!$B$11:$B$26,$B24,'Sunday Races 4-10-22'!$CB$11:$CB$26)</f>
        <v>0</v>
      </c>
      <c r="CA24" s="138">
        <f>SUMIF('Sunday Races 4-10-22'!$B$11:$B$26,$B24,'Sunday Races 4-10-22'!$CE$11:$CE$26)</f>
        <v>0</v>
      </c>
      <c r="CB24" s="138">
        <f>SUMIF('Sunday Races 4-10-22'!$B$11:$B$26,$B24,'Sunday Races 4-10-22'!$CH$11:$CH$26)</f>
        <v>0</v>
      </c>
      <c r="CC24" s="138">
        <f>SUMIF('Sunday Races 4-10-22'!$B$11:$B$26,$B24,'Sunday Races 4-10-22'!$CK$11:$CK$26)</f>
        <v>0</v>
      </c>
      <c r="CD24" s="138">
        <f>SUMIF('Easter One Day 4-16-22 FS'!$B$11:$B$26,$B24,'Easter One Day 4-16-22 FS'!$BY$11:$BY$26)</f>
        <v>0</v>
      </c>
      <c r="CE24" s="138">
        <f>SUMIF('Easter One Day 4-16-22 FS'!$B$11:$B$26,$B24,'Easter One Day 4-16-22 FS'!$CB$11:$CB$26)</f>
        <v>0</v>
      </c>
      <c r="CF24" s="138">
        <f>SUMIF('Easter One Day 4-16-22 FS'!$B$11:$B$26,$B24,'Easter One Day 4-16-22 FS'!$CE$11:$CE$26)</f>
        <v>0</v>
      </c>
      <c r="CG24" s="138">
        <f>SUMIF('Easter One Day 4-16-22 FS'!$B$11:$B$26,$B24,'Easter One Day 4-16-22 FS'!$CH$11:$CH$26)</f>
        <v>0</v>
      </c>
      <c r="CH24" s="138">
        <f>SUMIF('Easter One Day 4-16-22 FS'!$B$11:$B$26,$B24,'Easter One Day 4-16-22 FS'!$CK$11:$CK$26)</f>
        <v>0</v>
      </c>
      <c r="CI24" s="138">
        <f>SUMIF('Easter One Day 4-16-22 TH'!$B$11:$B$15,$B24,'Easter One Day 4-16-22 TH'!$BY$11:$BY$15)</f>
        <v>0</v>
      </c>
      <c r="CJ24" s="138">
        <f>SUMIF('Easter One Day 4-16-22 TH'!$B$11:$B$15,$B24,'Easter One Day 4-16-22 TH'!$CB$11:$CB$15)</f>
        <v>0</v>
      </c>
      <c r="CK24" s="138">
        <f>SUMIF('Easter One Day 4-16-22 TH'!$B$11:$B$15,$B24,'Easter One Day 4-16-22 TH'!$CE$11:$CE$15)</f>
        <v>0</v>
      </c>
      <c r="CL24" s="138">
        <f>SUMIF('Easter One Day 4-16-22 TH'!$B$11:$B$15,$B24,'Easter One Day 4-16-22 TH'!$CH$11:$CH$15)</f>
        <v>0</v>
      </c>
      <c r="CM24" s="138">
        <f>SUMIF('Easter One Day 4-16-22 TH'!$B$11:$B$15,$B24,'Easter One Day 4-16-22 TH'!$CK$11:$CK$15)</f>
        <v>0</v>
      </c>
      <c r="CN24" s="138">
        <f>SUMIF('Sunday Races 5-1-22'!$B$11:$B$28,$B24,'Sunday Races 5-1-22'!$BY$11:$BY$28)</f>
        <v>0</v>
      </c>
      <c r="CO24" s="138">
        <f>SUMIF('Sunday Races 5-1-22'!$B$11:$B$28,$B24,'Sunday Races 5-1-22'!$CB$11:$CB$28)</f>
        <v>0</v>
      </c>
      <c r="CP24" s="138">
        <f>SUMIF('Sunday Races 5-1-22'!$B$11:$B$28,$B24,'Sunday Races 5-1-22'!$CE$11:$CE$28)</f>
        <v>0</v>
      </c>
      <c r="CQ24" s="138">
        <f>SUMIF('Sunday Races 5-1-22'!$B$11:$B$28,$B24,'Sunday Races 5-1-22'!$CH$11:$CH$28)</f>
        <v>0</v>
      </c>
      <c r="CR24" s="138">
        <f>SUMIF('Sunday Races 5-1-22'!$B$11:$B$28,$B24,'Sunday Races 5-1-22'!$CK$11:$CK$28)</f>
        <v>0</v>
      </c>
      <c r="CS24" s="138">
        <f>SUMIF('Long Distance Race 5-7-22'!$B$11:$B$27,$B24,'Long Distance Race 5-7-22'!$BY$11:$BY$27)</f>
        <v>0</v>
      </c>
      <c r="CT24" s="138">
        <f>SUMIF('Long Distance Race 5-7-22'!$B$11:$B$27,$B24,'Long Distance Race 5-7-22'!$CB$11:$CB$27)</f>
        <v>0</v>
      </c>
      <c r="CU24" s="138">
        <f>SUMIF('Long Distance Race 5-7-22'!$B$11:$B$27,$B24,'Long Distance Race 5-7-22'!$CE$11:$CE$27)</f>
        <v>0</v>
      </c>
      <c r="CV24" s="138">
        <f>SUMIF('Long Distance Race 5-7-22'!$B$11:$B$27,$B24,'Long Distance Race 5-7-22'!$CH$11:$CH$27)</f>
        <v>0</v>
      </c>
      <c r="CW24" s="138">
        <f>SUMIF('Long Distance Race 5-7-22'!$B$11:$B$27,$B24,'Long Distance Race 5-7-22'!$CK$11:$CK$27)</f>
        <v>0</v>
      </c>
      <c r="CX24" s="138">
        <f>SUMIF('Memorial Day Regatta 5-28-22 Op'!$B$11:$B$27,$B24,'Memorial Day Regatta 5-28-22 Op'!$BY$11:$BY$27)</f>
        <v>0</v>
      </c>
      <c r="CY24" s="138">
        <f>SUMIF('Memorial Day Regatta 5-28-22 Op'!$B$11:$B$27,$B24,'Memorial Day Regatta 5-28-22 Op'!$CB$11:$CB$27)</f>
        <v>0</v>
      </c>
      <c r="CZ24" s="138">
        <f>SUMIF('Memorial Day Regatta 5-28-22 Op'!$B$11:$B$27,$B24,'Memorial Day Regatta 5-28-22 Op'!$CE$11:$CE$27)</f>
        <v>0</v>
      </c>
      <c r="DA24" s="138">
        <f>SUMIF('Memorial Day Regatta 5-28-22 Op'!$B$11:$B$27,$B24,'Memorial Day Regatta 5-28-22 Op'!$CH$11:$CH$27)</f>
        <v>0</v>
      </c>
      <c r="DB24" s="138">
        <f>SUMIF('Memorial Day Regatta 5-28-22 Op'!$B$11:$B$27,$B24,'Memorial Day Regatta 5-28-22 Op'!$CK$11:$CK$27)</f>
        <v>0</v>
      </c>
      <c r="DC24" s="138">
        <f>SUMIF('Sunday Races 6-5-22'!$B$11:$B$28,$B24,'Sunday Races 6-5-22'!$BY$11:$BY$28)</f>
        <v>4</v>
      </c>
      <c r="DD24" s="138">
        <f>SUMIF('Sunday Races 6-5-22'!$B$11:$B$28,$B24,'Sunday Races 6-5-22'!$CB$11:$CB$28)</f>
        <v>5</v>
      </c>
      <c r="DE24" s="138">
        <f>SUMIF('Sunday Races 6-5-22'!$B$11:$B$28,$B24,'Sunday Races 6-5-22'!$CE$11:$CE$28)</f>
        <v>0</v>
      </c>
      <c r="DF24" s="138">
        <f>SUMIF('Sunday Races 6-5-22'!$B$11:$B$28,$B24,'Sunday Races 6-5-22'!$CH$11:$CH$28)</f>
        <v>0</v>
      </c>
      <c r="DG24" s="138">
        <f>SUMIF('Sunday Races 6-5-22'!$B$11:$B$28,$B24,'Sunday Races 6-5-22'!$CK$11:$CK$28)</f>
        <v>0</v>
      </c>
      <c r="DH24" s="138">
        <f>SUMIF('Sunday Races 6-12-22'!$B$11:$B$24,$B24,'Sunday Races 6-12-22'!$BY$11:$BY$24)</f>
        <v>0</v>
      </c>
      <c r="DI24" s="138">
        <f>SUMIF('Sunday Races 6-12-22'!$B$11:$B$24,$B24,'Sunday Races 6-12-22'!$CB$11:$CB$24)</f>
        <v>0</v>
      </c>
      <c r="DJ24" s="138">
        <f>SUMIF('Sunday Races 6-12-22'!$B$11:$B$24,$B24,'Sunday Races 6-12-22'!$CE$11:$CE$24)</f>
        <v>0</v>
      </c>
      <c r="DK24" s="138">
        <f>SUMIF('Sunday Races 6-12-22'!$B$11:$B$24,$B24,'Sunday Races 6-12-22'!$CH$11:$CH$24)</f>
        <v>0</v>
      </c>
      <c r="DL24" s="138">
        <f>SUMIF('Sunday Races 6-12-22'!$B$11:$B$24,$B24,'Sunday Races 6-12-22'!$CK$11:$CK$24)</f>
        <v>0</v>
      </c>
      <c r="DM24" s="138">
        <f>SUMIF('Saturday Races 6-18-22'!$B$11:$B$24,$B24,'Saturday Races 6-18-22'!$BY$11:$BY$24)</f>
        <v>0</v>
      </c>
      <c r="DN24" s="138">
        <f>SUMIF('Saturday Races 6-18-22'!$B$11:$B$24,$B24,'Saturday Races 6-18-22'!$CB$11:$CB$24)</f>
        <v>0</v>
      </c>
      <c r="DO24" s="138">
        <f>SUMIF('Saturday Races 6-18-22'!$B$11:$B$24,$B24,'Saturday Races 6-18-22'!$CE$11:$CE$24)</f>
        <v>0</v>
      </c>
      <c r="DP24" s="138">
        <f>SUMIF('Saturday Races 6-18-22'!$B$11:$B$24,$B24,'Saturday Races 6-18-22'!$CH$11:$CH$24)</f>
        <v>0</v>
      </c>
      <c r="DQ24" s="138">
        <f>SUMIF('Saturday Races 6-18-22'!$B$11:$B$24,$B24,'Saturday Races 6-18-22'!$CK$11:$CK$24)</f>
        <v>0</v>
      </c>
      <c r="DR24" s="138">
        <f>SUMIF('Caldwell Cup 6-25-22 FS'!$B$11:$B$25,$B24,'Caldwell Cup 6-25-22 FS'!$BY$11:$BY$25)</f>
        <v>0</v>
      </c>
      <c r="DS24" s="138">
        <f>SUMIF('Caldwell Cup 6-25-22 FS'!$B$11:$B$25,$B24,'Caldwell Cup 6-25-22 FS'!$CB$11:$CB$25)</f>
        <v>0</v>
      </c>
      <c r="DT24" s="138">
        <f>SUMIF('Caldwell Cup 6-25-22 FS'!$B$11:$B$25,$B24,'Caldwell Cup 6-25-22 FS'!$CE$11:$CE$25)</f>
        <v>0</v>
      </c>
      <c r="DU24" s="138">
        <f>SUMIF('Caldwell Cup 6-25-22 FS'!$B$11:$B$25,$B24,'Caldwell Cup 6-25-22 FS'!$CH$11:$CH$25)</f>
        <v>0</v>
      </c>
      <c r="DV24" s="138">
        <f>SUMIF('Caldwell Cup 6-25-22 FS'!$B$11:$B$25,$B24,'Caldwell Cup 6-25-22 FS'!$CK$11:$CK$25)</f>
        <v>0</v>
      </c>
      <c r="DW24" s="138">
        <f>SUMIF('Caldwell Cup 6-25-22 TH'!$B$11:$B$24,$B24,'Caldwell Cup 6-25-22 TH'!$BY$11:$BY$24)</f>
        <v>0</v>
      </c>
      <c r="DX24" s="138">
        <f>SUMIF('Caldwell Cup 6-25-22 TH'!$B$11:$B$24,$B24,'Caldwell Cup 6-25-22 TH'!$CB$11:$CB$24)</f>
        <v>0</v>
      </c>
      <c r="DY24" s="138">
        <f>SUMIF('Caldwell Cup 6-25-22 TH'!$B$11:$B$24,$B24,'Caldwell Cup 6-25-22 TH'!$CE$11:$CE$24)</f>
        <v>0</v>
      </c>
      <c r="DZ24" s="138">
        <f>SUMIF('Caldwell Cup 6-25-22 TH'!$B$11:$B$24,$B24,'Caldwell Cup 6-25-22 TH'!$CH$11:$CH$24)</f>
        <v>0</v>
      </c>
      <c r="EA24" s="138">
        <f>SUMIF('Caldwell Cup 6-25-22 TH'!$B$11:$B$24,$B24,'Caldwell Cup 6-25-22 TH'!$CK$11:$CK$24)</f>
        <v>0</v>
      </c>
      <c r="EB24" s="138">
        <f>SUMIF('Sunday Races 7-3-22'!$B$11:$B$25,$B24,'Sunday Races 7-3-22'!$BY$11:$BY$25)</f>
        <v>0</v>
      </c>
      <c r="EC24" s="138">
        <f>SUMIF('Sunday Races 7-3-22'!$B$11:$B$25,$B24,'Sunday Races 7-3-22'!$CB$11:$CB$25)</f>
        <v>0</v>
      </c>
      <c r="ED24" s="138">
        <f>SUMIF('Sunday Races 7-3-22'!$B$11:$B$25,$B24,'Sunday Races 7-3-22'!$CE$11:$CE$25)</f>
        <v>0</v>
      </c>
      <c r="EE24" s="138">
        <f>SUMIF('Sunday Races 7-3-22'!$B$11:$B$25,$B24,'Sunday Races 7-3-22'!$CH$11:$CH$25)</f>
        <v>0</v>
      </c>
      <c r="EF24" s="138">
        <f>SUMIF('Sunday Races 7-3-22'!$B$11:$B$25,$B24,'Sunday Races 7-3-22'!$CK$11:$CK$25)</f>
        <v>0</v>
      </c>
      <c r="EG24" s="138">
        <f>SUMIF('Sunday Races 7-31-22'!$B$11:$B$25,$B24,'Sunday Races 7-31-22'!$BY$11:$BY$25)</f>
        <v>0</v>
      </c>
      <c r="EH24" s="138">
        <f>SUMIF('Sunday Races 7-31-22'!$B$11:$B$25,$B24,'Sunday Races 7-31-22'!$CB$11:$CB$25)</f>
        <v>0</v>
      </c>
      <c r="EI24" s="138">
        <f>SUMIF('Sunday Races 7-31-22'!$B$11:$B$25,$B24,'Sunday Races 7-31-22'!$CE$11:$CE$25)</f>
        <v>0</v>
      </c>
      <c r="EJ24" s="138">
        <f>SUMIF('Sunday Races 7-31-22'!$B$11:$B$25,$B24,'Sunday Races 7-31-22'!$CH$11:$CH$25)</f>
        <v>0</v>
      </c>
      <c r="EK24" s="138">
        <f>SUMIF('Sunday Races 7-31-22'!$B$11:$B$25,$B24,'Sunday Races 7-31-22'!$CK$11:$CK$25)</f>
        <v>0</v>
      </c>
      <c r="EL24" s="138">
        <f>SUMIF('Sunday Races 8-14-22'!$B$11:$B$25,$B24,'Sunday Races 8-14-22'!$BY$11:$BY$25)</f>
        <v>0</v>
      </c>
      <c r="EM24" s="138">
        <f>SUMIF('Sunday Races 8-14-22'!$B$11:$B$25,$B24,'Sunday Races 8-14-22'!$CB$11:$CB$25)</f>
        <v>0</v>
      </c>
      <c r="EN24" s="138">
        <f>SUMIF('Sunday Races 8-14-22'!$B$11:$B$25,$B24,'Sunday Races 8-14-22'!$CE$11:$CE$25)</f>
        <v>0</v>
      </c>
      <c r="EO24" s="138">
        <f>SUMIF('Sunday Races 8-14-22'!$B$11:$B$25,$B24,'Sunday Races 8-14-22'!$CH$11:$CH$25)</f>
        <v>0</v>
      </c>
      <c r="EP24" s="138">
        <f>SUMIF('Sunday Races 8-14-22'!$B$11:$B$25,$B24,'Sunday Races 8-14-22'!$CK$11:$CK$25)</f>
        <v>0</v>
      </c>
      <c r="EQ24" s="138">
        <f>SUMIF('Saturday Races 8-20-22'!$B$11:$B$25,$B24,'Saturday Races 8-20-22'!$BY$11:$BY$25)</f>
        <v>0</v>
      </c>
      <c r="ER24" s="138">
        <f>SUMIF('Saturday Races 8-20-22'!$B$11:$B$25,$B24,'Saturday Races 8-20-22'!$CB$11:$CB$25)</f>
        <v>0</v>
      </c>
      <c r="ES24" s="138">
        <f>SUMIF('Saturday Races 8-20-22'!$B$11:$B$25,$B24,'Saturday Races 8-20-22'!$CE$11:$CE$25)</f>
        <v>0</v>
      </c>
      <c r="ET24" s="138">
        <f>SUMIF('Saturday Races 8-20-22'!$B$11:$B$25,$B24,'Saturday Races 8-20-22'!$CH$11:$CH$25)</f>
        <v>0</v>
      </c>
      <c r="EU24" s="138">
        <f>SUMIF('Saturday Races 8-20-22'!$B$11:$B$25,$B24,'Saturday Races 8-20-22'!$CK$11:$CK$25)</f>
        <v>0</v>
      </c>
      <c r="EV24" s="138">
        <f>SUMIF('Labor Day Regatta 9-3-22 FS'!$B$11:$B$30,$B24,'Labor Day Regatta 9-3-22 FS'!$BY$11:$BY$30)</f>
        <v>0</v>
      </c>
      <c r="EW24" s="138">
        <f>SUMIF('Labor Day Regatta 9-3-22 FS'!$B$11:$B$30,$B24,'Labor Day Regatta 9-3-22 FS'!$CB$11:$CB$30)</f>
        <v>0</v>
      </c>
      <c r="EX24" s="138">
        <f>SUMIF('Labor Day Regatta 9-3-22 FS'!$B$11:$B$30,$B24,'Labor Day Regatta 9-3-22 FS'!$CE$11:$CE$30)</f>
        <v>0</v>
      </c>
      <c r="EY24" s="138">
        <f>SUMIF('Labor Day Regatta 9-3-22 FS'!$B$11:$B$30,$B24,'Labor Day Regatta 9-3-22 FS'!$CH$11:$CH$30)</f>
        <v>0</v>
      </c>
      <c r="EZ24" s="138">
        <f>SUMIF('Labor Day Regatta 9-3-22 FS'!$B$11:$B$30,$B24,'Labor Day Regatta 9-3-22 FS'!$CK$11:$CK$30)</f>
        <v>0</v>
      </c>
      <c r="FA24" s="138">
        <f>SUMIF('Sunday Races 9-11-22'!$B$11:$B$20,$B24,'Sunday Races 9-11-22'!$BY$11:$BY$20)</f>
        <v>0</v>
      </c>
      <c r="FB24" s="138">
        <f>SUMIF('Sunday Races 9-11-22'!$B$11:$B$20,$B24,'Sunday Races 9-11-22'!$CB$11:$CB$20)</f>
        <v>0</v>
      </c>
      <c r="FC24" s="138">
        <f>SUMIF('Sunday Races 9-11-22'!$B$11:$B$20,$B24,'Sunday Races 9-11-22'!$CE$11:$CE$20)</f>
        <v>0</v>
      </c>
      <c r="FD24" s="138">
        <f>SUMIF('Sunday Races 9-11-22'!$B$11:$B$20,$B24,'Sunday Races 9-11-22'!$CH$11:$CH$20)</f>
        <v>0</v>
      </c>
      <c r="FE24" s="138">
        <f>SUMIF('Sunday Races 9-11-22'!$B$11:$B$20,$B24,'Sunday Races 9-11-22'!$CK$11:$CK$20)</f>
        <v>0</v>
      </c>
      <c r="FF24" s="138">
        <f>SUMIF('2022-09-17 Leukemia Cup FS'!$B$11:$B$26,$B24,'2022-09-17 Leukemia Cup FS'!$BY$11:$BY$26)</f>
        <v>0</v>
      </c>
      <c r="FG24" s="138">
        <f>SUMIF('2022-09-17 Leukemia Cup FS'!$B$11:$B$26,$B24,'2022-09-17 Leukemia Cup FS'!$CB$11:$CB$26)</f>
        <v>0</v>
      </c>
      <c r="FH24" s="138">
        <f>SUMIF('2022-09-17 Leukemia Cup FS'!$B$11:$B$26,$B24,'2022-09-17 Leukemia Cup FS'!$CE$11:$CE$26)</f>
        <v>0</v>
      </c>
      <c r="FI24" s="138">
        <f>SUMIF('2022-09-17 Leukemia Cup FS'!$B$11:$B$26,$B24,'2022-09-17 Leukemia Cup FS'!$CH$11:$CH$26)</f>
        <v>0</v>
      </c>
      <c r="FJ24" s="138">
        <f>SUMIF('2022-09-17 Leukemia Cup FS'!$B$11:$B$26,$B24,'2022-09-17 Leukemia Cup FS'!$CK$11:$CK$26)</f>
        <v>0</v>
      </c>
      <c r="FK24" s="138">
        <f>SUMIF('Smith-Berry LDR 9-24-22'!$B$11:$B$30,$B24,'Smith-Berry LDR 9-24-22'!$BY$11:$BY$30)</f>
        <v>0</v>
      </c>
      <c r="FL24" s="138">
        <f>SUMIF('Smith-Berry LDR 9-24-22'!$B$11:$B$30,$B24,'Smith-Berry LDR 9-24-22'!$CB$11:$CB$30)</f>
        <v>0</v>
      </c>
      <c r="FM24" s="138">
        <f>SUMIF('Smith-Berry LDR 9-24-22'!$B$11:$B$30,$B24,'Smith-Berry LDR 9-24-22'!$CE$11:$CE$30)</f>
        <v>0</v>
      </c>
      <c r="FN24" s="138">
        <f>SUMIF('Smith-Berry LDR 9-24-22'!$B$11:$B$30,$B24,'Smith-Berry LDR 9-24-22'!$CH$11:$CH$30)</f>
        <v>0</v>
      </c>
      <c r="FO24" s="138">
        <f>SUMIF('Smith-Berry LDR 9-24-22'!$B$11:$B$30,$B24,'Smith-Berry LDR 9-24-22'!$CK$11:$CK$30)</f>
        <v>0</v>
      </c>
      <c r="FP24" s="138">
        <f>SUMIF('Great Scot 10-1-22 Cham'!$B$11:$B$28,$B24,'Great Scot 10-1-22 Cham'!$BY$11:$BY$28)</f>
        <v>0</v>
      </c>
      <c r="FQ24" s="138">
        <f>SUMIF('Great Scot 10-1-22 Cham'!$B$11:$B$28,$B24,'Great Scot 10-1-22 Cham'!$CB$11:$CB$28)</f>
        <v>0</v>
      </c>
      <c r="FR24" s="138">
        <f>SUMIF('Great Scot 10-1-22 Cham'!$B$11:$B$28,$B24,'Great Scot 10-1-22 Cham'!$CE$11:$CE$28)</f>
        <v>0</v>
      </c>
      <c r="FS24" s="138">
        <f>SUMIF('Great Scot 10-1-22 Cham'!$B$11:$B$28,$B24,'Great Scot 10-1-22 Cham'!$CH$11:$CH$28)</f>
        <v>0</v>
      </c>
      <c r="FT24" s="138">
        <f>SUMIF('Great Scot 10-1-22 Cham'!$B$11:$B$28,$B24,'Great Scot 10-1-22 Cham'!$CK$11:$CK$28)</f>
        <v>0</v>
      </c>
      <c r="FU24" s="138">
        <f>SUMIF('Great Scot 10-1-22 Chal'!$B$11:$B$28,$B24,'Great Scot 10-1-22 Chal'!$BY$11:$BY$28)</f>
        <v>0</v>
      </c>
      <c r="FV24" s="138">
        <f>SUMIF('Great Scot 10-1-22 Chal'!$B$11:$B$28,$B24,'Great Scot 10-1-22 Chal'!$CB$11:$CB$28)</f>
        <v>0</v>
      </c>
      <c r="FW24" s="138">
        <f>SUMIF('Great Scot 10-1-22 Chal'!$B$11:$B$28,$B24,'Great Scot 10-1-22 Chal'!$CE$11:$CE$28)</f>
        <v>0</v>
      </c>
      <c r="FX24" s="138">
        <f>SUMIF('Great Scot 10-1-22 Chal'!$B$11:$B$28,$B24,'Great Scot 10-1-22 Chal'!$CH$11:$CH$28)</f>
        <v>0</v>
      </c>
      <c r="FY24" s="138">
        <f>SUMIF('Great Scot 10-1-22 Chal'!$B$11:$B$28,$B24,'Great Scot 10-1-22 Chal'!$CK$11:$CK$28)</f>
        <v>0</v>
      </c>
      <c r="FZ24" s="138">
        <f>SUMIF('Sunday Races 10-9-22'!$B$11:$B$21,$B24,'Sunday Races 10-9-22'!$BY$11:$BY$21)</f>
        <v>0</v>
      </c>
      <c r="GA24" s="138">
        <f>SUMIF('Sunday Races 10-9-22'!$B$11:$B$21,$B24,'Sunday Races 10-9-22'!$CB$11:$CB$21)</f>
        <v>0</v>
      </c>
      <c r="GB24" s="138">
        <f>SUMIF('Sunday Races 10-9-22'!$B$11:$B$21,$B24,'Sunday Races 10-9-22'!$CE$11:$CE$21)</f>
        <v>0</v>
      </c>
      <c r="GC24" s="138">
        <f>SUMIF('Sunday Races 10-9-22'!$B$11:$B$21,$B24,'Sunday Races 10-9-22'!$CH$11:$CH$21)</f>
        <v>0</v>
      </c>
      <c r="GD24" s="138">
        <f>SUMIF('Sunday Races 10-9-22'!$B$11:$B$21,$B24,'Sunday Races 10-9-22'!$CK$11:$CK$21)</f>
        <v>0</v>
      </c>
      <c r="GE24" s="138">
        <f>SUMIF('Sunday Races 10-23-22'!$B$11:$B$22,$B24,'Sunday Races 10-23-22'!$BY$11:$BY$22)</f>
        <v>0</v>
      </c>
      <c r="GF24" s="138">
        <f>SUMIF('Sunday Races 10-23-22'!$B$11:$B$22,$B24,'Sunday Races 10-23-22'!$CB$11:$CB$22)</f>
        <v>0</v>
      </c>
      <c r="GG24" s="138">
        <f>SUMIF('Sunday Races 10-23-22'!$B$11:$B$22,$B24,'Sunday Races 10-23-22'!$CE$11:$CE$22)</f>
        <v>0</v>
      </c>
      <c r="GH24" s="138">
        <f>SUMIF('Sunday Races 10-23-22'!$B$11:$B$22,$B24,'Sunday Races 10-23-22'!$CH$11:$CH$22)</f>
        <v>0</v>
      </c>
      <c r="GI24" s="138">
        <f>SUMIF('Sunday Races 10-23-22'!$B$11:$B$22,$B24,'Sunday Races 10-23-22'!$CK$11:$CK$22)</f>
        <v>0</v>
      </c>
      <c r="GJ24" s="138">
        <f>SUMIF('One Day Regatta 10-29-22 FS'!$B$11:$B$19,$B24,'One Day Regatta 10-29-22 FS'!$BY$11:$BY$19)</f>
        <v>0</v>
      </c>
      <c r="GK24" s="138">
        <f>SUMIF('One Day Regatta 10-29-22 FS'!$B$11:$B$19,$B24,'One Day Regatta 10-29-22 FS'!$CB$11:$CB$19)</f>
        <v>0</v>
      </c>
      <c r="GL24" s="138">
        <f>SUMIF('One Day Regatta 10-29-22 FS'!$B$11:$B$19,$B24,'One Day Regatta 10-29-22 FS'!$CE$11:$CE$19)</f>
        <v>0</v>
      </c>
      <c r="GM24" s="138">
        <f>SUMIF('One Day Regatta 10-29-22 FS'!$B$11:$B$19,$B24,'One Day Regatta 10-29-22 FS'!$CH$11:$CH$19)</f>
        <v>0</v>
      </c>
      <c r="GN24" s="138">
        <f>SUMIF('One Day Regatta 10-29-22 FS'!$B$11:$B$19,$B24,'One Day Regatta 10-29-22 FS'!$CK$11:$CK$19)</f>
        <v>0</v>
      </c>
      <c r="GO24" s="139"/>
      <c r="GP24" s="140"/>
      <c r="GQ24" s="141">
        <f t="shared" ref="GQ24:GZ33" si="25">LARGE($G24:$GO24,GQ$2)</f>
        <v>6</v>
      </c>
      <c r="GR24" s="141">
        <f t="shared" si="25"/>
        <v>6</v>
      </c>
      <c r="GS24" s="141">
        <f t="shared" si="25"/>
        <v>5</v>
      </c>
      <c r="GT24" s="141">
        <f t="shared" si="25"/>
        <v>5</v>
      </c>
      <c r="GU24" s="141">
        <f t="shared" si="25"/>
        <v>4</v>
      </c>
      <c r="GV24" s="141">
        <f t="shared" si="25"/>
        <v>4</v>
      </c>
      <c r="GW24" s="141">
        <f t="shared" si="25"/>
        <v>3</v>
      </c>
      <c r="GX24" s="141">
        <f t="shared" si="25"/>
        <v>0</v>
      </c>
      <c r="GY24" s="141">
        <f t="shared" si="25"/>
        <v>0</v>
      </c>
      <c r="GZ24" s="141">
        <f t="shared" si="25"/>
        <v>0</v>
      </c>
      <c r="HA24" s="141">
        <f t="shared" ref="HA24:HJ33" si="26">LARGE($G24:$GO24,HA$2)</f>
        <v>0</v>
      </c>
      <c r="HB24" s="141">
        <f t="shared" si="26"/>
        <v>0</v>
      </c>
      <c r="HC24" s="141">
        <f t="shared" si="26"/>
        <v>0</v>
      </c>
      <c r="HD24" s="141">
        <f t="shared" si="26"/>
        <v>0</v>
      </c>
      <c r="HE24" s="141">
        <f t="shared" si="26"/>
        <v>0</v>
      </c>
      <c r="HF24" s="141">
        <f t="shared" si="26"/>
        <v>0</v>
      </c>
      <c r="HG24" s="141">
        <f t="shared" si="26"/>
        <v>0</v>
      </c>
      <c r="HH24" s="141">
        <f t="shared" si="26"/>
        <v>0</v>
      </c>
      <c r="HI24" s="141">
        <f t="shared" si="26"/>
        <v>0</v>
      </c>
      <c r="HJ24" s="141">
        <f t="shared" si="26"/>
        <v>0</v>
      </c>
      <c r="HK24" s="141">
        <f t="shared" ref="HK24:HT33" si="27">LARGE($G24:$GO24,HK$2)</f>
        <v>0</v>
      </c>
      <c r="HL24" s="141">
        <f t="shared" si="27"/>
        <v>0</v>
      </c>
      <c r="HM24" s="141">
        <f t="shared" si="27"/>
        <v>0</v>
      </c>
      <c r="HN24" s="141">
        <f t="shared" si="27"/>
        <v>0</v>
      </c>
      <c r="HO24" s="141">
        <f t="shared" si="27"/>
        <v>0</v>
      </c>
      <c r="HP24" s="141">
        <f t="shared" si="27"/>
        <v>0</v>
      </c>
      <c r="HQ24" s="141">
        <f t="shared" si="27"/>
        <v>0</v>
      </c>
      <c r="HR24" s="141">
        <f t="shared" si="27"/>
        <v>0</v>
      </c>
      <c r="HS24" s="141">
        <f t="shared" si="27"/>
        <v>0</v>
      </c>
      <c r="HT24" s="141">
        <f t="shared" si="27"/>
        <v>0</v>
      </c>
      <c r="HU24" s="141">
        <f t="shared" ref="HU24:ID33" si="28">LARGE($G24:$GO24,HU$2)</f>
        <v>0</v>
      </c>
      <c r="HV24" s="141">
        <f t="shared" si="28"/>
        <v>0</v>
      </c>
      <c r="HW24" s="141">
        <f t="shared" si="28"/>
        <v>0</v>
      </c>
      <c r="HX24" s="141">
        <f t="shared" si="28"/>
        <v>0</v>
      </c>
      <c r="HY24" s="141">
        <f t="shared" si="28"/>
        <v>0</v>
      </c>
      <c r="HZ24" s="141">
        <f t="shared" si="28"/>
        <v>0</v>
      </c>
      <c r="IA24" s="141">
        <f t="shared" si="28"/>
        <v>0</v>
      </c>
      <c r="IB24" s="141">
        <f t="shared" si="28"/>
        <v>0</v>
      </c>
      <c r="IC24" s="141">
        <f t="shared" si="28"/>
        <v>0</v>
      </c>
      <c r="ID24" s="141">
        <f t="shared" si="28"/>
        <v>0</v>
      </c>
      <c r="IE24" s="141">
        <f t="shared" ref="IE24:IN33" si="29">LARGE($G24:$GO24,IE$2)</f>
        <v>0</v>
      </c>
      <c r="IF24" s="141">
        <f t="shared" si="29"/>
        <v>0</v>
      </c>
      <c r="IG24" s="141">
        <f t="shared" si="29"/>
        <v>0</v>
      </c>
      <c r="IH24" s="141">
        <f t="shared" si="29"/>
        <v>0</v>
      </c>
      <c r="II24" s="141">
        <f t="shared" si="29"/>
        <v>0</v>
      </c>
      <c r="IJ24" s="141">
        <f t="shared" si="29"/>
        <v>0</v>
      </c>
      <c r="IK24" s="141">
        <f t="shared" si="29"/>
        <v>0</v>
      </c>
      <c r="IL24" s="141">
        <f t="shared" si="29"/>
        <v>0</v>
      </c>
      <c r="IM24" s="141">
        <f t="shared" si="29"/>
        <v>0</v>
      </c>
      <c r="IN24" s="141">
        <f t="shared" si="29"/>
        <v>0</v>
      </c>
      <c r="IO24" s="141">
        <f t="shared" ref="IO24:IX33" si="30">LARGE($G24:$GO24,IO$2)</f>
        <v>0</v>
      </c>
      <c r="IP24" s="141">
        <f t="shared" si="30"/>
        <v>0</v>
      </c>
      <c r="IQ24" s="141">
        <f t="shared" si="30"/>
        <v>0</v>
      </c>
      <c r="IR24" s="141">
        <f t="shared" si="30"/>
        <v>0</v>
      </c>
      <c r="IS24" s="141">
        <f t="shared" si="30"/>
        <v>0</v>
      </c>
      <c r="IT24" s="141">
        <f t="shared" si="30"/>
        <v>0</v>
      </c>
      <c r="IU24" s="141">
        <f t="shared" si="30"/>
        <v>0</v>
      </c>
      <c r="IV24" s="141">
        <f t="shared" si="30"/>
        <v>0</v>
      </c>
      <c r="IW24" s="141">
        <f t="shared" si="30"/>
        <v>0</v>
      </c>
      <c r="IX24" s="141">
        <f t="shared" si="30"/>
        <v>0</v>
      </c>
      <c r="IY24" s="141">
        <f t="shared" ref="IY24:JM33" si="31">LARGE($G24:$GO24,IY$2)</f>
        <v>0</v>
      </c>
      <c r="IZ24" s="141">
        <f t="shared" si="31"/>
        <v>0</v>
      </c>
      <c r="JA24" s="141">
        <f t="shared" si="31"/>
        <v>0</v>
      </c>
      <c r="JB24" s="141">
        <f t="shared" si="31"/>
        <v>0</v>
      </c>
      <c r="JC24" s="141">
        <f t="shared" si="31"/>
        <v>0</v>
      </c>
      <c r="JD24" s="141">
        <f t="shared" si="31"/>
        <v>0</v>
      </c>
      <c r="JE24" s="141">
        <f t="shared" si="31"/>
        <v>0</v>
      </c>
      <c r="JF24" s="141">
        <f t="shared" si="31"/>
        <v>0</v>
      </c>
      <c r="JG24" s="141">
        <f t="shared" si="31"/>
        <v>0</v>
      </c>
      <c r="JH24" s="141">
        <f t="shared" si="31"/>
        <v>0</v>
      </c>
      <c r="JI24" s="141">
        <f t="shared" si="31"/>
        <v>0</v>
      </c>
      <c r="JJ24" s="141">
        <f t="shared" si="31"/>
        <v>0</v>
      </c>
      <c r="JK24" s="141">
        <f t="shared" si="31"/>
        <v>0</v>
      </c>
      <c r="JL24" s="141">
        <f t="shared" si="31"/>
        <v>0</v>
      </c>
      <c r="JM24" s="141">
        <f t="shared" si="31"/>
        <v>0</v>
      </c>
    </row>
    <row r="25" spans="1:273" ht="15" customHeight="1" x14ac:dyDescent="0.2">
      <c r="A25" s="134">
        <f t="shared" si="17"/>
        <v>22</v>
      </c>
      <c r="B25" s="103" t="s">
        <v>788</v>
      </c>
      <c r="C25" s="135">
        <f t="shared" si="6"/>
        <v>5</v>
      </c>
      <c r="D25" s="136">
        <f t="shared" si="7"/>
        <v>26</v>
      </c>
      <c r="E25" s="135">
        <f t="shared" si="8"/>
        <v>26</v>
      </c>
      <c r="F25" s="137">
        <f t="shared" si="9"/>
        <v>5.2000000000000005E-2</v>
      </c>
      <c r="G25" s="138">
        <f>SUMIF('Saturday Race 11-06-21'!$B$11:$B$21,$B25,'Saturday Race 11-06-21'!$BY$11:$BY$21)</f>
        <v>0</v>
      </c>
      <c r="H25" s="138">
        <f>SUMIF('Saturday Race 11-06-21'!$B$11:$B$21,$B25,'Saturday Race 11-06-21'!$CB$11:$CB$21)</f>
        <v>0</v>
      </c>
      <c r="I25" s="138">
        <f>SUMIF('Saturday Race 11-06-21'!$B$11:$B$21,$B25,'Saturday Race 11-06-21'!$CE$11:$CE$21)</f>
        <v>0</v>
      </c>
      <c r="J25" s="138">
        <f>SUMIF('Saturday Race 11-06-21'!$B$11:$B$21,$B25,'Saturday Race 11-06-21'!$CH$11:$CH$21)</f>
        <v>0</v>
      </c>
      <c r="K25" s="138">
        <f>SUMIF('Saturday Race 11-06-21'!$B$11:$B$21,$B25,'Saturday Race 11-06-21'!$CK$11:$CK$21)</f>
        <v>0</v>
      </c>
      <c r="L25" s="138">
        <f>SUMIF('Saturday Race 11-20-21'!$B$11:$B$24,$B25,'Saturday Race 11-20-21'!$BY$11:$BY$24)</f>
        <v>0</v>
      </c>
      <c r="M25" s="138">
        <f>SUMIF('Saturday Race 11-20-21'!$B$11:$B$24,$B25,'Saturday Race 11-20-21'!$CB$11:$CB$24)</f>
        <v>0</v>
      </c>
      <c r="N25" s="138">
        <f>SUMIF('Saturday Race 11-20-21'!$B$11:$B$24,$B25,'Saturday Race 11-20-21'!$CE$11:$CE$24)</f>
        <v>0</v>
      </c>
      <c r="O25" s="138">
        <f>SUMIF('Saturday Race 11-20-21'!$B$11:$B$24,$B25,'Saturday Race 11-20-21'!$CH$11:$CH$24)</f>
        <v>0</v>
      </c>
      <c r="P25" s="138">
        <f>SUMIF('Saturday Race 11-20-21'!$B$11:$B$24,$B25,'Saturday Race 11-20-21'!$CK$11:$CK$24)</f>
        <v>0</v>
      </c>
      <c r="Q25" s="138">
        <f>SUMIF('One Day 12-04-21 Scots'!$B$11:$B$25,$B25,'One Day 12-04-21 Scots'!$BY$11:$BY$25)</f>
        <v>0</v>
      </c>
      <c r="R25" s="138">
        <f>SUMIF('One Day 12-04-21 Scots'!$B$11:$B$25,$B25,'One Day 12-04-21 Scots'!$CB$11:$CB$25)</f>
        <v>0</v>
      </c>
      <c r="S25" s="138">
        <f>SUMIF('One Day 12-04-21 Scots'!$B$11:$B$25,$B25,'One Day 12-04-21 Scots'!$CE$11:$CE$25)</f>
        <v>0</v>
      </c>
      <c r="T25" s="138">
        <f>SUMIF('One Day 12-04-21 Scots'!$B$11:$B$25,$B25,'One Day 12-04-21 Scots'!$CH$11:$CH$25)</f>
        <v>0</v>
      </c>
      <c r="U25" s="138">
        <f>SUMIF('One Day 12-04-21 Scots'!$B$11:$B$25,$B25,'One Day 12-04-21 Scots'!$CK$11:$CK$25)</f>
        <v>0</v>
      </c>
      <c r="V25" s="138">
        <f>SUMIF('One Day 12-04-21 Thistles'!$B$11:$B$25,$B25,'One Day 12-04-21 Thistles'!$BY$11:$BY$25)</f>
        <v>0</v>
      </c>
      <c r="W25" s="138">
        <f>SUMIF('One Day 12-04-21 Thistles'!$B$11:$B$25,$B25,'One Day 12-04-21 Thistles'!$CB$11:$CB$25)</f>
        <v>0</v>
      </c>
      <c r="X25" s="138">
        <f>SUMIF('One Day 12-04-21 Thistles'!$B$11:$B$25,$B25,'One Day 12-04-21 Thistles'!$CE$11:$CE$25)</f>
        <v>0</v>
      </c>
      <c r="Y25" s="138">
        <f>SUMIF('One Day 12-04-21 Thistles'!$B$11:$B$25,$B25,'One Day 12-04-21 Thistles'!$CH$11:$CH$25)</f>
        <v>0</v>
      </c>
      <c r="Z25" s="138">
        <f>SUMIF('One Day 12-04-21 Thistles'!$B$11:$B$25,$B25,'One Day 12-04-21 Thistles'!$CK$11:$CK$25)</f>
        <v>0</v>
      </c>
      <c r="AA25" s="138">
        <f>SUMIF('Saturday Race 1-08-22'!$B$11:$B$20,$B25,'Saturday Race 1-08-22'!$BY$11:$BY$20)</f>
        <v>0</v>
      </c>
      <c r="AB25" s="138">
        <f>SUMIF('Saturday Race 1-08-22'!$B$11:$B$20,$B25,'Saturday Race 1-08-22'!$CB$11:$CB$20)</f>
        <v>0</v>
      </c>
      <c r="AC25" s="138">
        <f>SUMIF('Saturday Race 1-08-22'!$B$11:$B$20,$B25,'Saturday Race 1-08-22'!$CE$11:$CE$20)</f>
        <v>0</v>
      </c>
      <c r="AD25" s="138">
        <f>SUMIF('Saturday Race 1-08-22'!$B$11:$B$20,$B25,'Saturday Race 1-08-22'!$CH$11:$CH$20)</f>
        <v>0</v>
      </c>
      <c r="AE25" s="138">
        <f>SUMIF('Saturday Race 1-08-22'!$B$11:$B$20,$B25,'Saturday Race 1-08-22'!$CK$11:$CK$20)</f>
        <v>0</v>
      </c>
      <c r="AF25" s="138">
        <f>SUMIF('Saturday Race 1-22-22'!$B$11:$B$20,$B25,'Saturday Race 1-22-22'!$BY$11:$BY$20)</f>
        <v>0</v>
      </c>
      <c r="AG25" s="138">
        <f>SUMIF('Saturday Race 1-22-22'!$B$11:$B$20,$B25,'Saturday Race 1-22-22'!$CB$11:$CB$20)</f>
        <v>0</v>
      </c>
      <c r="AH25" s="138">
        <f>SUMIF('Saturday Race 1-22-22'!$B$11:$B$20,$B25,'Saturday Race 1-22-22'!$CE$11:$CE$20)</f>
        <v>0</v>
      </c>
      <c r="AI25" s="138">
        <f>SUMIF('Saturday Race 1-22-22'!$B$11:$B$20,$B25,'Saturday Race 1-22-22'!$CH$11:$CH$20)</f>
        <v>0</v>
      </c>
      <c r="AJ25" s="138">
        <f>SUMIF('Saturday Race 1-22-22'!$B$11:$B$20,$B25,'Saturday Race 1-22-22'!$CK$11:$CK$20)</f>
        <v>0</v>
      </c>
      <c r="AK25" s="138">
        <f>SUMIF('Sunday Race 2-6-22'!$B$11:$B$20,$B25,'Sunday Race 2-6-22'!$BY$11:$BY$20)</f>
        <v>0</v>
      </c>
      <c r="AL25" s="138">
        <f>SUMIF('Sunday Race 2-6-22'!$B$11:$B$20,$B25,'Sunday Race 2-6-22'!$CB$11:$CB$20)</f>
        <v>0</v>
      </c>
      <c r="AM25" s="138">
        <f>SUMIF('Sunday Race 2-6-22'!$B$11:$B$20,$B25,'Sunday Race 2-6-22'!$CE$11:$CE$20)</f>
        <v>0</v>
      </c>
      <c r="AN25" s="138">
        <f>SUMIF('Sunday Race 2-6-22'!$B$11:$B$20,$B25,'Sunday Race 2-6-22'!$CH$11:$CH$20)</f>
        <v>0</v>
      </c>
      <c r="AO25" s="138">
        <f>SUMIF('Sunday Race 2-6-22'!$B$11:$B$20,$B25,'Sunday Race 2-6-22'!$CK$11:$CK$20)</f>
        <v>0</v>
      </c>
      <c r="AP25" s="138">
        <f>SUMIF('Chili One Day 2-12-22 Scots'!$B$11:$B$25,$B25,'Chili One Day 2-12-22 Scots'!$BY$11:$BY$25)</f>
        <v>0</v>
      </c>
      <c r="AQ25" s="138">
        <f>SUMIF('Chili One Day 2-12-22 Scots'!$B$11:$B$25,$B25,'Chili One Day 2-12-22 Scots'!$CB$11:$CB$25)</f>
        <v>0</v>
      </c>
      <c r="AR25" s="138">
        <f>SUMIF('Chili One Day 2-12-22 Scots'!$B$11:$B$25,$B25,'Chili One Day 2-12-22 Scots'!$CE$11:$CE$25)</f>
        <v>0</v>
      </c>
      <c r="AS25" s="138">
        <f>SUMIF('Chili One Day 2-12-22 Scots'!$B$11:$B$25,$B25,'Chili One Day 2-12-22 Scots'!$CH$11:$CH$25)</f>
        <v>0</v>
      </c>
      <c r="AT25" s="138">
        <f>SUMIF('Chili One Day 2-12-22 Scots'!$B$11:$B$25,$B25,'Chili One Day 2-12-22 Scots'!$CK$11:$CK$25)</f>
        <v>0</v>
      </c>
      <c r="AU25" s="138">
        <f>SUMIF('Chili One Day 2-12-22 Thistles'!$B$11:$B$25,$B25,'Chili One Day 2-12-22 Thistles'!$BY$11:$BY$25)</f>
        <v>0</v>
      </c>
      <c r="AV25" s="138">
        <f>SUMIF('Chili One Day 2-12-22 Thistles'!$B$11:$B$25,$B25,'Chili One Day 2-12-22 Thistles'!$CB$11:$CB$25)</f>
        <v>0</v>
      </c>
      <c r="AW25" s="138">
        <f>SUMIF('Chili One Day 2-12-22 Thistles'!$B$11:$B$25,$B25,'Chili One Day 2-12-22 Thistles'!$CE$11:$CE$25)</f>
        <v>0</v>
      </c>
      <c r="AX25" s="138">
        <f>SUMIF('Chili One Day 2-12-22 Thistles'!$B$11:$B$25,$B25,'Chili One Day 2-12-22 Thistles'!$CH$11:$CH$25)</f>
        <v>0</v>
      </c>
      <c r="AY25" s="138">
        <f>SUMIF('Chili One Day 2-12-22 Thistles'!$B$11:$B$25,$B25,'Chili One Day 2-12-22 Thistles'!$CK$11:$CK$25)</f>
        <v>0</v>
      </c>
      <c r="AZ25" s="138">
        <f>SUMIF('Sunday Race 2-20-22'!$B$11:$B$26,$B25,'Sunday Race 2-20-22'!$BY$11:$BY$26)</f>
        <v>0</v>
      </c>
      <c r="BA25" s="138">
        <f>SUMIF('Sunday Race 2-20-22'!$B$11:$B$26,$B25,'Sunday Race 2-20-22'!$CB$11:$CB$26)</f>
        <v>0</v>
      </c>
      <c r="BB25" s="138">
        <f>SUMIF('Sunday Race 2-20-22'!$B$11:$B$26,$B25,'Sunday Race 2-20-22'!$CE$11:$CE$26)</f>
        <v>0</v>
      </c>
      <c r="BC25" s="138">
        <f>SUMIF('Sunday Race 2-20-22'!$B$11:$B$26,$B25,'Sunday Race 2-20-22'!$CH$11:$CH$26)</f>
        <v>0</v>
      </c>
      <c r="BD25" s="138">
        <f>SUMIF('Sunday Race 2-20-22'!$B$11:$B$26,$B25,'Sunday Race 2-20-22'!$CK$11:$CK$26)</f>
        <v>0</v>
      </c>
      <c r="BE25" s="138">
        <f>SUMIF('Sunday Race 2-27-22'!$B$11:$B$20,$B25,'Sunday Race 2-27-22'!$BY$11:$BY$20)</f>
        <v>0</v>
      </c>
      <c r="BF25" s="138">
        <f>SUMIF('Sunday Race 2-27-22'!$B$11:$B$20,$B25,'Sunday Race 2-27-22'!$CB$11:$CB$20)</f>
        <v>0</v>
      </c>
      <c r="BG25" s="138">
        <f>SUMIF('Sunday Race 2-27-22'!$B$11:$B$20,$B25,'Sunday Race 2-27-22'!$CE$11:$CE$20)</f>
        <v>0</v>
      </c>
      <c r="BH25" s="138">
        <f>SUMIF('Sunday Race 2-27-22'!$B$11:$B$20,$B25,'Sunday Race 2-27-22'!$CH$11:$CH$20)</f>
        <v>0</v>
      </c>
      <c r="BI25" s="138">
        <f>SUMIF('Sunday Race 2-27-22'!$B$11:$B$20,$B25,'Sunday Race 2-27-22'!$CK$11:$CK$20)</f>
        <v>0</v>
      </c>
      <c r="BJ25" s="138">
        <f>SUMIF('Ironman One Day 3-5-22 FS'!$B$11:$B$26,$B25,'Ironman One Day 3-5-22 FS'!$BY$11:$BY$26)</f>
        <v>0</v>
      </c>
      <c r="BK25" s="138">
        <f>SUMIF('Ironman One Day 3-5-22 FS'!$B$11:$B$26,$B25,'Ironman One Day 3-5-22 FS'!$CB$11:$CB$26)</f>
        <v>0</v>
      </c>
      <c r="BL25" s="138">
        <f>SUMIF('Ironman One Day 3-5-22 FS'!$B$11:$B$26,$B25,'Ironman One Day 3-5-22 FS'!$CE$11:$CE$26)</f>
        <v>0</v>
      </c>
      <c r="BM25" s="138">
        <f>SUMIF('Ironman One Day 3-5-22 FS'!$B$11:$B$26,$B25,'Ironman One Day 3-5-22 FS'!$CH$11:$CH$26)</f>
        <v>0</v>
      </c>
      <c r="BN25" s="138">
        <f>SUMIF('Ironman One Day 3-5-22 FS'!$B$11:$B$26,$B25,'Ironman One Day 3-5-22 FS'!$CK$11:$CK$26)</f>
        <v>0</v>
      </c>
      <c r="BO25" s="138">
        <f>SUMIF('Sunday Race 3-13-22'!$B$11:$B$25,$B25,'Sunday Race 3-13-22'!$BY$11:$BY$25)</f>
        <v>0</v>
      </c>
      <c r="BP25" s="138">
        <f>SUMIF('Sunday Race 3-13-22'!$B$11:$B$25,$B25,'Sunday Race 3-13-22'!$CB$11:$CB$25)</f>
        <v>0</v>
      </c>
      <c r="BQ25" s="138">
        <f>SUMIF('Sunday Race 3-13-22'!$B$11:$B$25,$B25,'Sunday Race 3-13-22'!$CE$11:$CE$25)</f>
        <v>0</v>
      </c>
      <c r="BR25" s="138">
        <f>SUMIF('Sunday Race 3-13-22'!$B$11:$B$25,$B25,'Sunday Race 3-13-22'!$CH$11:$CH$25)</f>
        <v>0</v>
      </c>
      <c r="BS25" s="138">
        <f>SUMIF('Sunday Race 3-13-22'!$B$11:$B$25,$B25,'Sunday Race 3-13-22'!$CK$11:$CK$25)</f>
        <v>0</v>
      </c>
      <c r="BT25" s="138">
        <f>SUMIF('Saturday Race 3-19-22'!$B$11:$B$18,$B25,'Saturday Race 3-19-22'!$BY$11:$BY$18)</f>
        <v>0</v>
      </c>
      <c r="BU25" s="138">
        <f>SUMIF('Saturday Race 3-19-22'!$B$11:$B$18,$B25,'Saturday Race 3-19-22'!$CB$11:$CB$18)</f>
        <v>0</v>
      </c>
      <c r="BV25" s="138">
        <f>SUMIF('Saturday Race 3-19-22'!$B$11:$B$18,$B25,'Saturday Race 3-19-22'!$CE$11:$CE$18)</f>
        <v>0</v>
      </c>
      <c r="BW25" s="138">
        <f>SUMIF('Saturday Race 3-19-22'!$B$11:$B$18,$B25,'Saturday Race 3-19-22'!$CH$11:$CH$18)</f>
        <v>0</v>
      </c>
      <c r="BX25" s="138">
        <f>SUMIF('Saturday Race 3-19-22'!$B$11:$B$18,$B25,'Saturday Race 3-19-22'!$CK$11:$CK$18)</f>
        <v>0</v>
      </c>
      <c r="BY25" s="138">
        <f>SUMIF('Sunday Races 4-10-22'!$B$11:$B$26,$B25,'Sunday Races 4-10-22'!$BY$11:$BY$26)</f>
        <v>0</v>
      </c>
      <c r="BZ25" s="138">
        <f>SUMIF('Sunday Races 4-10-22'!$B$11:$B$26,$B25,'Sunday Races 4-10-22'!$CB$11:$CB$26)</f>
        <v>0</v>
      </c>
      <c r="CA25" s="138">
        <f>SUMIF('Sunday Races 4-10-22'!$B$11:$B$26,$B25,'Sunday Races 4-10-22'!$CE$11:$CE$26)</f>
        <v>0</v>
      </c>
      <c r="CB25" s="138">
        <f>SUMIF('Sunday Races 4-10-22'!$B$11:$B$26,$B25,'Sunday Races 4-10-22'!$CH$11:$CH$26)</f>
        <v>0</v>
      </c>
      <c r="CC25" s="138">
        <f>SUMIF('Sunday Races 4-10-22'!$B$11:$B$26,$B25,'Sunday Races 4-10-22'!$CK$11:$CK$26)</f>
        <v>0</v>
      </c>
      <c r="CD25" s="138">
        <f>SUMIF('Easter One Day 4-16-22 FS'!$B$11:$B$26,$B25,'Easter One Day 4-16-22 FS'!$BY$11:$BY$26)</f>
        <v>2</v>
      </c>
      <c r="CE25" s="138">
        <f>SUMIF('Easter One Day 4-16-22 FS'!$B$11:$B$26,$B25,'Easter One Day 4-16-22 FS'!$CB$11:$CB$26)</f>
        <v>3</v>
      </c>
      <c r="CF25" s="138">
        <f>SUMIF('Easter One Day 4-16-22 FS'!$B$11:$B$26,$B25,'Easter One Day 4-16-22 FS'!$CE$11:$CE$26)</f>
        <v>0</v>
      </c>
      <c r="CG25" s="138">
        <f>SUMIF('Easter One Day 4-16-22 FS'!$B$11:$B$26,$B25,'Easter One Day 4-16-22 FS'!$CH$11:$CH$26)</f>
        <v>0</v>
      </c>
      <c r="CH25" s="138">
        <f>SUMIF('Easter One Day 4-16-22 FS'!$B$11:$B$26,$B25,'Easter One Day 4-16-22 FS'!$CK$11:$CK$26)</f>
        <v>0</v>
      </c>
      <c r="CI25" s="138">
        <f>SUMIF('Easter One Day 4-16-22 TH'!$B$11:$B$15,$B25,'Easter One Day 4-16-22 TH'!$BY$11:$BY$15)</f>
        <v>0</v>
      </c>
      <c r="CJ25" s="138">
        <f>SUMIF('Easter One Day 4-16-22 TH'!$B$11:$B$15,$B25,'Easter One Day 4-16-22 TH'!$CB$11:$CB$15)</f>
        <v>0</v>
      </c>
      <c r="CK25" s="138">
        <f>SUMIF('Easter One Day 4-16-22 TH'!$B$11:$B$15,$B25,'Easter One Day 4-16-22 TH'!$CE$11:$CE$15)</f>
        <v>0</v>
      </c>
      <c r="CL25" s="138">
        <f>SUMIF('Easter One Day 4-16-22 TH'!$B$11:$B$15,$B25,'Easter One Day 4-16-22 TH'!$CH$11:$CH$15)</f>
        <v>0</v>
      </c>
      <c r="CM25" s="138">
        <f>SUMIF('Easter One Day 4-16-22 TH'!$B$11:$B$15,$B25,'Easter One Day 4-16-22 TH'!$CK$11:$CK$15)</f>
        <v>0</v>
      </c>
      <c r="CN25" s="138">
        <f>SUMIF('Sunday Races 5-1-22'!$B$11:$B$28,$B25,'Sunday Races 5-1-22'!$BY$11:$BY$28)</f>
        <v>0</v>
      </c>
      <c r="CO25" s="138">
        <f>SUMIF('Sunday Races 5-1-22'!$B$11:$B$28,$B25,'Sunday Races 5-1-22'!$CB$11:$CB$28)</f>
        <v>0</v>
      </c>
      <c r="CP25" s="138">
        <f>SUMIF('Sunday Races 5-1-22'!$B$11:$B$28,$B25,'Sunday Races 5-1-22'!$CE$11:$CE$28)</f>
        <v>0</v>
      </c>
      <c r="CQ25" s="138">
        <f>SUMIF('Sunday Races 5-1-22'!$B$11:$B$28,$B25,'Sunday Races 5-1-22'!$CH$11:$CH$28)</f>
        <v>0</v>
      </c>
      <c r="CR25" s="138">
        <f>SUMIF('Sunday Races 5-1-22'!$B$11:$B$28,$B25,'Sunday Races 5-1-22'!$CK$11:$CK$28)</f>
        <v>0</v>
      </c>
      <c r="CS25" s="138">
        <f>SUMIF('Long Distance Race 5-7-22'!$B$11:$B$27,$B25,'Long Distance Race 5-7-22'!$BY$11:$BY$27)</f>
        <v>0</v>
      </c>
      <c r="CT25" s="138">
        <f>SUMIF('Long Distance Race 5-7-22'!$B$11:$B$27,$B25,'Long Distance Race 5-7-22'!$CB$11:$CB$27)</f>
        <v>0</v>
      </c>
      <c r="CU25" s="138">
        <f>SUMIF('Long Distance Race 5-7-22'!$B$11:$B$27,$B25,'Long Distance Race 5-7-22'!$CE$11:$CE$27)</f>
        <v>0</v>
      </c>
      <c r="CV25" s="138">
        <f>SUMIF('Long Distance Race 5-7-22'!$B$11:$B$27,$B25,'Long Distance Race 5-7-22'!$CH$11:$CH$27)</f>
        <v>0</v>
      </c>
      <c r="CW25" s="138">
        <f>SUMIF('Long Distance Race 5-7-22'!$B$11:$B$27,$B25,'Long Distance Race 5-7-22'!$CK$11:$CK$27)</f>
        <v>0</v>
      </c>
      <c r="CX25" s="138">
        <f>SUMIF('Memorial Day Regatta 5-28-22 Op'!$B$11:$B$27,$B25,'Memorial Day Regatta 5-28-22 Op'!$BY$11:$BY$27)</f>
        <v>0</v>
      </c>
      <c r="CY25" s="138">
        <f>SUMIF('Memorial Day Regatta 5-28-22 Op'!$B$11:$B$27,$B25,'Memorial Day Regatta 5-28-22 Op'!$CB$11:$CB$27)</f>
        <v>0</v>
      </c>
      <c r="CZ25" s="138">
        <f>SUMIF('Memorial Day Regatta 5-28-22 Op'!$B$11:$B$27,$B25,'Memorial Day Regatta 5-28-22 Op'!$CE$11:$CE$27)</f>
        <v>0</v>
      </c>
      <c r="DA25" s="138">
        <f>SUMIF('Memorial Day Regatta 5-28-22 Op'!$B$11:$B$27,$B25,'Memorial Day Regatta 5-28-22 Op'!$CH$11:$CH$27)</f>
        <v>0</v>
      </c>
      <c r="DB25" s="138">
        <f>SUMIF('Memorial Day Regatta 5-28-22 Op'!$B$11:$B$27,$B25,'Memorial Day Regatta 5-28-22 Op'!$CK$11:$CK$27)</f>
        <v>0</v>
      </c>
      <c r="DC25" s="138">
        <f>SUMIF('Sunday Races 6-5-22'!$B$11:$B$28,$B25,'Sunday Races 6-5-22'!$BY$11:$BY$28)</f>
        <v>0</v>
      </c>
      <c r="DD25" s="138">
        <f>SUMIF('Sunday Races 6-5-22'!$B$11:$B$28,$B25,'Sunday Races 6-5-22'!$CB$11:$CB$28)</f>
        <v>0</v>
      </c>
      <c r="DE25" s="138">
        <f>SUMIF('Sunday Races 6-5-22'!$B$11:$B$28,$B25,'Sunday Races 6-5-22'!$CE$11:$CE$28)</f>
        <v>0</v>
      </c>
      <c r="DF25" s="138">
        <f>SUMIF('Sunday Races 6-5-22'!$B$11:$B$28,$B25,'Sunday Races 6-5-22'!$CH$11:$CH$28)</f>
        <v>0</v>
      </c>
      <c r="DG25" s="138">
        <f>SUMIF('Sunday Races 6-5-22'!$B$11:$B$28,$B25,'Sunday Races 6-5-22'!$CK$11:$CK$28)</f>
        <v>0</v>
      </c>
      <c r="DH25" s="138">
        <f>SUMIF('Sunday Races 6-12-22'!$B$11:$B$24,$B25,'Sunday Races 6-12-22'!$BY$11:$BY$24)</f>
        <v>0</v>
      </c>
      <c r="DI25" s="138">
        <f>SUMIF('Sunday Races 6-12-22'!$B$11:$B$24,$B25,'Sunday Races 6-12-22'!$CB$11:$CB$24)</f>
        <v>0</v>
      </c>
      <c r="DJ25" s="138">
        <f>SUMIF('Sunday Races 6-12-22'!$B$11:$B$24,$B25,'Sunday Races 6-12-22'!$CE$11:$CE$24)</f>
        <v>0</v>
      </c>
      <c r="DK25" s="138">
        <f>SUMIF('Sunday Races 6-12-22'!$B$11:$B$24,$B25,'Sunday Races 6-12-22'!$CH$11:$CH$24)</f>
        <v>0</v>
      </c>
      <c r="DL25" s="138">
        <f>SUMIF('Sunday Races 6-12-22'!$B$11:$B$24,$B25,'Sunday Races 6-12-22'!$CK$11:$CK$24)</f>
        <v>0</v>
      </c>
      <c r="DM25" s="138">
        <f>SUMIF('Saturday Races 6-18-22'!$B$11:$B$24,$B25,'Saturday Races 6-18-22'!$BY$11:$BY$24)</f>
        <v>0</v>
      </c>
      <c r="DN25" s="138">
        <f>SUMIF('Saturday Races 6-18-22'!$B$11:$B$24,$B25,'Saturday Races 6-18-22'!$CB$11:$CB$24)</f>
        <v>0</v>
      </c>
      <c r="DO25" s="138">
        <f>SUMIF('Saturday Races 6-18-22'!$B$11:$B$24,$B25,'Saturday Races 6-18-22'!$CE$11:$CE$24)</f>
        <v>0</v>
      </c>
      <c r="DP25" s="138">
        <f>SUMIF('Saturday Races 6-18-22'!$B$11:$B$24,$B25,'Saturday Races 6-18-22'!$CH$11:$CH$24)</f>
        <v>0</v>
      </c>
      <c r="DQ25" s="138">
        <f>SUMIF('Saturday Races 6-18-22'!$B$11:$B$24,$B25,'Saturday Races 6-18-22'!$CK$11:$CK$24)</f>
        <v>0</v>
      </c>
      <c r="DR25" s="138">
        <f>SUMIF('Caldwell Cup 6-25-22 FS'!$B$11:$B$25,$B25,'Caldwell Cup 6-25-22 FS'!$BY$11:$BY$25)</f>
        <v>0</v>
      </c>
      <c r="DS25" s="138">
        <f>SUMIF('Caldwell Cup 6-25-22 FS'!$B$11:$B$25,$B25,'Caldwell Cup 6-25-22 FS'!$CB$11:$CB$25)</f>
        <v>0</v>
      </c>
      <c r="DT25" s="138">
        <f>SUMIF('Caldwell Cup 6-25-22 FS'!$B$11:$B$25,$B25,'Caldwell Cup 6-25-22 FS'!$CE$11:$CE$25)</f>
        <v>0</v>
      </c>
      <c r="DU25" s="138">
        <f>SUMIF('Caldwell Cup 6-25-22 FS'!$B$11:$B$25,$B25,'Caldwell Cup 6-25-22 FS'!$CH$11:$CH$25)</f>
        <v>0</v>
      </c>
      <c r="DV25" s="138">
        <f>SUMIF('Caldwell Cup 6-25-22 FS'!$B$11:$B$25,$B25,'Caldwell Cup 6-25-22 FS'!$CK$11:$CK$25)</f>
        <v>0</v>
      </c>
      <c r="DW25" s="138">
        <f>SUMIF('Caldwell Cup 6-25-22 TH'!$B$11:$B$24,$B25,'Caldwell Cup 6-25-22 TH'!$BY$11:$BY$24)</f>
        <v>0</v>
      </c>
      <c r="DX25" s="138">
        <f>SUMIF('Caldwell Cup 6-25-22 TH'!$B$11:$B$24,$B25,'Caldwell Cup 6-25-22 TH'!$CB$11:$CB$24)</f>
        <v>0</v>
      </c>
      <c r="DY25" s="138">
        <f>SUMIF('Caldwell Cup 6-25-22 TH'!$B$11:$B$24,$B25,'Caldwell Cup 6-25-22 TH'!$CE$11:$CE$24)</f>
        <v>0</v>
      </c>
      <c r="DZ25" s="138">
        <f>SUMIF('Caldwell Cup 6-25-22 TH'!$B$11:$B$24,$B25,'Caldwell Cup 6-25-22 TH'!$CH$11:$CH$24)</f>
        <v>0</v>
      </c>
      <c r="EA25" s="138">
        <f>SUMIF('Caldwell Cup 6-25-22 TH'!$B$11:$B$24,$B25,'Caldwell Cup 6-25-22 TH'!$CK$11:$CK$24)</f>
        <v>0</v>
      </c>
      <c r="EB25" s="138">
        <f>SUMIF('Sunday Races 7-3-22'!$B$11:$B$25,$B25,'Sunday Races 7-3-22'!$BY$11:$BY$25)</f>
        <v>0</v>
      </c>
      <c r="EC25" s="138">
        <f>SUMIF('Sunday Races 7-3-22'!$B$11:$B$25,$B25,'Sunday Races 7-3-22'!$CB$11:$CB$25)</f>
        <v>0</v>
      </c>
      <c r="ED25" s="138">
        <f>SUMIF('Sunday Races 7-3-22'!$B$11:$B$25,$B25,'Sunday Races 7-3-22'!$CE$11:$CE$25)</f>
        <v>0</v>
      </c>
      <c r="EE25" s="138">
        <f>SUMIF('Sunday Races 7-3-22'!$B$11:$B$25,$B25,'Sunday Races 7-3-22'!$CH$11:$CH$25)</f>
        <v>0</v>
      </c>
      <c r="EF25" s="138">
        <f>SUMIF('Sunday Races 7-3-22'!$B$11:$B$25,$B25,'Sunday Races 7-3-22'!$CK$11:$CK$25)</f>
        <v>0</v>
      </c>
      <c r="EG25" s="138">
        <f>SUMIF('Sunday Races 7-31-22'!$B$11:$B$25,$B25,'Sunday Races 7-31-22'!$BY$11:$BY$25)</f>
        <v>0</v>
      </c>
      <c r="EH25" s="138">
        <f>SUMIF('Sunday Races 7-31-22'!$B$11:$B$25,$B25,'Sunday Races 7-31-22'!$CB$11:$CB$25)</f>
        <v>0</v>
      </c>
      <c r="EI25" s="138">
        <f>SUMIF('Sunday Races 7-31-22'!$B$11:$B$25,$B25,'Sunday Races 7-31-22'!$CE$11:$CE$25)</f>
        <v>0</v>
      </c>
      <c r="EJ25" s="138">
        <f>SUMIF('Sunday Races 7-31-22'!$B$11:$B$25,$B25,'Sunday Races 7-31-22'!$CH$11:$CH$25)</f>
        <v>0</v>
      </c>
      <c r="EK25" s="138">
        <f>SUMIF('Sunday Races 7-31-22'!$B$11:$B$25,$B25,'Sunday Races 7-31-22'!$CK$11:$CK$25)</f>
        <v>0</v>
      </c>
      <c r="EL25" s="138">
        <f>SUMIF('Sunday Races 8-14-22'!$B$11:$B$25,$B25,'Sunday Races 8-14-22'!$BY$11:$BY$25)</f>
        <v>0</v>
      </c>
      <c r="EM25" s="138">
        <f>SUMIF('Sunday Races 8-14-22'!$B$11:$B$25,$B25,'Sunday Races 8-14-22'!$CB$11:$CB$25)</f>
        <v>0</v>
      </c>
      <c r="EN25" s="138">
        <f>SUMIF('Sunday Races 8-14-22'!$B$11:$B$25,$B25,'Sunday Races 8-14-22'!$CE$11:$CE$25)</f>
        <v>0</v>
      </c>
      <c r="EO25" s="138">
        <f>SUMIF('Sunday Races 8-14-22'!$B$11:$B$25,$B25,'Sunday Races 8-14-22'!$CH$11:$CH$25)</f>
        <v>0</v>
      </c>
      <c r="EP25" s="138">
        <f>SUMIF('Sunday Races 8-14-22'!$B$11:$B$25,$B25,'Sunday Races 8-14-22'!$CK$11:$CK$25)</f>
        <v>0</v>
      </c>
      <c r="EQ25" s="138">
        <f>SUMIF('Saturday Races 8-20-22'!$B$11:$B$25,$B25,'Saturday Races 8-20-22'!$BY$11:$BY$25)</f>
        <v>0</v>
      </c>
      <c r="ER25" s="138">
        <f>SUMIF('Saturday Races 8-20-22'!$B$11:$B$25,$B25,'Saturday Races 8-20-22'!$CB$11:$CB$25)</f>
        <v>0</v>
      </c>
      <c r="ES25" s="138">
        <f>SUMIF('Saturday Races 8-20-22'!$B$11:$B$25,$B25,'Saturday Races 8-20-22'!$CE$11:$CE$25)</f>
        <v>0</v>
      </c>
      <c r="ET25" s="138">
        <f>SUMIF('Saturday Races 8-20-22'!$B$11:$B$25,$B25,'Saturday Races 8-20-22'!$CH$11:$CH$25)</f>
        <v>0</v>
      </c>
      <c r="EU25" s="138">
        <f>SUMIF('Saturday Races 8-20-22'!$B$11:$B$25,$B25,'Saturday Races 8-20-22'!$CK$11:$CK$25)</f>
        <v>0</v>
      </c>
      <c r="EV25" s="138">
        <f>SUMIF('Labor Day Regatta 9-3-22 FS'!$B$11:$B$30,$B25,'Labor Day Regatta 9-3-22 FS'!$BY$11:$BY$30)</f>
        <v>0</v>
      </c>
      <c r="EW25" s="138">
        <f>SUMIF('Labor Day Regatta 9-3-22 FS'!$B$11:$B$30,$B25,'Labor Day Regatta 9-3-22 FS'!$CB$11:$CB$30)</f>
        <v>0</v>
      </c>
      <c r="EX25" s="138">
        <f>SUMIF('Labor Day Regatta 9-3-22 FS'!$B$11:$B$30,$B25,'Labor Day Regatta 9-3-22 FS'!$CE$11:$CE$30)</f>
        <v>0</v>
      </c>
      <c r="EY25" s="138">
        <f>SUMIF('Labor Day Regatta 9-3-22 FS'!$B$11:$B$30,$B25,'Labor Day Regatta 9-3-22 FS'!$CH$11:$CH$30)</f>
        <v>0</v>
      </c>
      <c r="EZ25" s="138">
        <f>SUMIF('Labor Day Regatta 9-3-22 FS'!$B$11:$B$30,$B25,'Labor Day Regatta 9-3-22 FS'!$CK$11:$CK$30)</f>
        <v>0</v>
      </c>
      <c r="FA25" s="138">
        <f>SUMIF('Sunday Races 9-11-22'!$B$11:$B$20,$B25,'Sunday Races 9-11-22'!$BY$11:$BY$20)</f>
        <v>0</v>
      </c>
      <c r="FB25" s="138">
        <f>SUMIF('Sunday Races 9-11-22'!$B$11:$B$20,$B25,'Sunday Races 9-11-22'!$CB$11:$CB$20)</f>
        <v>0</v>
      </c>
      <c r="FC25" s="138">
        <f>SUMIF('Sunday Races 9-11-22'!$B$11:$B$20,$B25,'Sunday Races 9-11-22'!$CE$11:$CE$20)</f>
        <v>0</v>
      </c>
      <c r="FD25" s="138">
        <f>SUMIF('Sunday Races 9-11-22'!$B$11:$B$20,$B25,'Sunday Races 9-11-22'!$CH$11:$CH$20)</f>
        <v>0</v>
      </c>
      <c r="FE25" s="138">
        <f>SUMIF('Sunday Races 9-11-22'!$B$11:$B$20,$B25,'Sunday Races 9-11-22'!$CK$11:$CK$20)</f>
        <v>0</v>
      </c>
      <c r="FF25" s="138">
        <f>SUMIF('2022-09-17 Leukemia Cup FS'!$B$11:$B$26,$B25,'2022-09-17 Leukemia Cup FS'!$BY$11:$BY$26)</f>
        <v>0</v>
      </c>
      <c r="FG25" s="138">
        <f>SUMIF('2022-09-17 Leukemia Cup FS'!$B$11:$B$26,$B25,'2022-09-17 Leukemia Cup FS'!$CB$11:$CB$26)</f>
        <v>0</v>
      </c>
      <c r="FH25" s="138">
        <f>SUMIF('2022-09-17 Leukemia Cup FS'!$B$11:$B$26,$B25,'2022-09-17 Leukemia Cup FS'!$CE$11:$CE$26)</f>
        <v>0</v>
      </c>
      <c r="FI25" s="138">
        <f>SUMIF('2022-09-17 Leukemia Cup FS'!$B$11:$B$26,$B25,'2022-09-17 Leukemia Cup FS'!$CH$11:$CH$26)</f>
        <v>0</v>
      </c>
      <c r="FJ25" s="138">
        <f>SUMIF('2022-09-17 Leukemia Cup FS'!$B$11:$B$26,$B25,'2022-09-17 Leukemia Cup FS'!$CK$11:$CK$26)</f>
        <v>0</v>
      </c>
      <c r="FK25" s="138">
        <f>SUMIF('Smith-Berry LDR 9-24-22'!$B$11:$B$30,$B25,'Smith-Berry LDR 9-24-22'!$BY$11:$BY$30)</f>
        <v>0</v>
      </c>
      <c r="FL25" s="138">
        <f>SUMIF('Smith-Berry LDR 9-24-22'!$B$11:$B$30,$B25,'Smith-Berry LDR 9-24-22'!$CB$11:$CB$30)</f>
        <v>0</v>
      </c>
      <c r="FM25" s="138">
        <f>SUMIF('Smith-Berry LDR 9-24-22'!$B$11:$B$30,$B25,'Smith-Berry LDR 9-24-22'!$CE$11:$CE$30)</f>
        <v>0</v>
      </c>
      <c r="FN25" s="138">
        <f>SUMIF('Smith-Berry LDR 9-24-22'!$B$11:$B$30,$B25,'Smith-Berry LDR 9-24-22'!$CH$11:$CH$30)</f>
        <v>0</v>
      </c>
      <c r="FO25" s="138">
        <f>SUMIF('Smith-Berry LDR 9-24-22'!$B$11:$B$30,$B25,'Smith-Berry LDR 9-24-22'!$CK$11:$CK$30)</f>
        <v>0</v>
      </c>
      <c r="FP25" s="138">
        <f>SUMIF('Great Scot 10-1-22 Cham'!$B$11:$B$28,$B25,'Great Scot 10-1-22 Cham'!$BY$11:$BY$28)</f>
        <v>10</v>
      </c>
      <c r="FQ25" s="138">
        <f>SUMIF('Great Scot 10-1-22 Cham'!$B$11:$B$28,$B25,'Great Scot 10-1-22 Cham'!$CB$11:$CB$28)</f>
        <v>5</v>
      </c>
      <c r="FR25" s="138">
        <f>SUMIF('Great Scot 10-1-22 Cham'!$B$11:$B$28,$B25,'Great Scot 10-1-22 Cham'!$CE$11:$CE$28)</f>
        <v>6</v>
      </c>
      <c r="FS25" s="138">
        <f>SUMIF('Great Scot 10-1-22 Cham'!$B$11:$B$28,$B25,'Great Scot 10-1-22 Cham'!$CH$11:$CH$28)</f>
        <v>0</v>
      </c>
      <c r="FT25" s="138">
        <f>SUMIF('Great Scot 10-1-22 Cham'!$B$11:$B$28,$B25,'Great Scot 10-1-22 Cham'!$CK$11:$CK$28)</f>
        <v>0</v>
      </c>
      <c r="FU25" s="138">
        <f>SUMIF('Great Scot 10-1-22 Chal'!$B$11:$B$28,$B25,'Great Scot 10-1-22 Chal'!$BY$11:$BY$28)</f>
        <v>0</v>
      </c>
      <c r="FV25" s="138">
        <f>SUMIF('Great Scot 10-1-22 Chal'!$B$11:$B$28,$B25,'Great Scot 10-1-22 Chal'!$CB$11:$CB$28)</f>
        <v>0</v>
      </c>
      <c r="FW25" s="138">
        <f>SUMIF('Great Scot 10-1-22 Chal'!$B$11:$B$28,$B25,'Great Scot 10-1-22 Chal'!$CE$11:$CE$28)</f>
        <v>0</v>
      </c>
      <c r="FX25" s="138">
        <f>SUMIF('Great Scot 10-1-22 Chal'!$B$11:$B$28,$B25,'Great Scot 10-1-22 Chal'!$CH$11:$CH$28)</f>
        <v>0</v>
      </c>
      <c r="FY25" s="138">
        <f>SUMIF('Great Scot 10-1-22 Chal'!$B$11:$B$28,$B25,'Great Scot 10-1-22 Chal'!$CK$11:$CK$28)</f>
        <v>0</v>
      </c>
      <c r="FZ25" s="138">
        <f>SUMIF('Sunday Races 10-9-22'!$B$11:$B$21,$B25,'Sunday Races 10-9-22'!$BY$11:$BY$21)</f>
        <v>0</v>
      </c>
      <c r="GA25" s="138">
        <f>SUMIF('Sunday Races 10-9-22'!$B$11:$B$21,$B25,'Sunday Races 10-9-22'!$CB$11:$CB$21)</f>
        <v>0</v>
      </c>
      <c r="GB25" s="138">
        <f>SUMIF('Sunday Races 10-9-22'!$B$11:$B$21,$B25,'Sunday Races 10-9-22'!$CE$11:$CE$21)</f>
        <v>0</v>
      </c>
      <c r="GC25" s="138">
        <f>SUMIF('Sunday Races 10-9-22'!$B$11:$B$21,$B25,'Sunday Races 10-9-22'!$CH$11:$CH$21)</f>
        <v>0</v>
      </c>
      <c r="GD25" s="138">
        <f>SUMIF('Sunday Races 10-9-22'!$B$11:$B$21,$B25,'Sunday Races 10-9-22'!$CK$11:$CK$21)</f>
        <v>0</v>
      </c>
      <c r="GE25" s="138">
        <f>SUMIF('Sunday Races 10-23-22'!$B$11:$B$22,$B25,'Sunday Races 10-23-22'!$BY$11:$BY$22)</f>
        <v>0</v>
      </c>
      <c r="GF25" s="138">
        <f>SUMIF('Sunday Races 10-23-22'!$B$11:$B$22,$B25,'Sunday Races 10-23-22'!$CB$11:$CB$22)</f>
        <v>0</v>
      </c>
      <c r="GG25" s="138">
        <f>SUMIF('Sunday Races 10-23-22'!$B$11:$B$22,$B25,'Sunday Races 10-23-22'!$CE$11:$CE$22)</f>
        <v>0</v>
      </c>
      <c r="GH25" s="138">
        <f>SUMIF('Sunday Races 10-23-22'!$B$11:$B$22,$B25,'Sunday Races 10-23-22'!$CH$11:$CH$22)</f>
        <v>0</v>
      </c>
      <c r="GI25" s="138">
        <f>SUMIF('Sunday Races 10-23-22'!$B$11:$B$22,$B25,'Sunday Races 10-23-22'!$CK$11:$CK$22)</f>
        <v>0</v>
      </c>
      <c r="GJ25" s="138">
        <f>SUMIF('One Day Regatta 10-29-22 FS'!$B$11:$B$19,$B25,'One Day Regatta 10-29-22 FS'!$BY$11:$BY$19)</f>
        <v>0</v>
      </c>
      <c r="GK25" s="138">
        <f>SUMIF('One Day Regatta 10-29-22 FS'!$B$11:$B$19,$B25,'One Day Regatta 10-29-22 FS'!$CB$11:$CB$19)</f>
        <v>0</v>
      </c>
      <c r="GL25" s="138">
        <f>SUMIF('One Day Regatta 10-29-22 FS'!$B$11:$B$19,$B25,'One Day Regatta 10-29-22 FS'!$CE$11:$CE$19)</f>
        <v>0</v>
      </c>
      <c r="GM25" s="138">
        <f>SUMIF('One Day Regatta 10-29-22 FS'!$B$11:$B$19,$B25,'One Day Regatta 10-29-22 FS'!$CH$11:$CH$19)</f>
        <v>0</v>
      </c>
      <c r="GN25" s="138">
        <f>SUMIF('One Day Regatta 10-29-22 FS'!$B$11:$B$19,$B25,'One Day Regatta 10-29-22 FS'!$CK$11:$CK$19)</f>
        <v>0</v>
      </c>
      <c r="GO25" s="139"/>
      <c r="GP25" s="140"/>
      <c r="GQ25" s="141">
        <f t="shared" si="25"/>
        <v>10</v>
      </c>
      <c r="GR25" s="141">
        <f t="shared" si="25"/>
        <v>6</v>
      </c>
      <c r="GS25" s="141">
        <f t="shared" si="25"/>
        <v>5</v>
      </c>
      <c r="GT25" s="141">
        <f t="shared" si="25"/>
        <v>3</v>
      </c>
      <c r="GU25" s="141">
        <f t="shared" si="25"/>
        <v>2</v>
      </c>
      <c r="GV25" s="141">
        <f t="shared" si="25"/>
        <v>0</v>
      </c>
      <c r="GW25" s="141">
        <f t="shared" si="25"/>
        <v>0</v>
      </c>
      <c r="GX25" s="141">
        <f t="shared" si="25"/>
        <v>0</v>
      </c>
      <c r="GY25" s="141">
        <f t="shared" si="25"/>
        <v>0</v>
      </c>
      <c r="GZ25" s="141">
        <f t="shared" si="25"/>
        <v>0</v>
      </c>
      <c r="HA25" s="141">
        <f t="shared" si="26"/>
        <v>0</v>
      </c>
      <c r="HB25" s="141">
        <f t="shared" si="26"/>
        <v>0</v>
      </c>
      <c r="HC25" s="141">
        <f t="shared" si="26"/>
        <v>0</v>
      </c>
      <c r="HD25" s="141">
        <f t="shared" si="26"/>
        <v>0</v>
      </c>
      <c r="HE25" s="141">
        <f t="shared" si="26"/>
        <v>0</v>
      </c>
      <c r="HF25" s="141">
        <f t="shared" si="26"/>
        <v>0</v>
      </c>
      <c r="HG25" s="141">
        <f t="shared" si="26"/>
        <v>0</v>
      </c>
      <c r="HH25" s="141">
        <f t="shared" si="26"/>
        <v>0</v>
      </c>
      <c r="HI25" s="141">
        <f t="shared" si="26"/>
        <v>0</v>
      </c>
      <c r="HJ25" s="141">
        <f t="shared" si="26"/>
        <v>0</v>
      </c>
      <c r="HK25" s="141">
        <f t="shared" si="27"/>
        <v>0</v>
      </c>
      <c r="HL25" s="141">
        <f t="shared" si="27"/>
        <v>0</v>
      </c>
      <c r="HM25" s="141">
        <f t="shared" si="27"/>
        <v>0</v>
      </c>
      <c r="HN25" s="141">
        <f t="shared" si="27"/>
        <v>0</v>
      </c>
      <c r="HO25" s="141">
        <f t="shared" si="27"/>
        <v>0</v>
      </c>
      <c r="HP25" s="141">
        <f t="shared" si="27"/>
        <v>0</v>
      </c>
      <c r="HQ25" s="141">
        <f t="shared" si="27"/>
        <v>0</v>
      </c>
      <c r="HR25" s="141">
        <f t="shared" si="27"/>
        <v>0</v>
      </c>
      <c r="HS25" s="141">
        <f t="shared" si="27"/>
        <v>0</v>
      </c>
      <c r="HT25" s="141">
        <f t="shared" si="27"/>
        <v>0</v>
      </c>
      <c r="HU25" s="141">
        <f t="shared" si="28"/>
        <v>0</v>
      </c>
      <c r="HV25" s="141">
        <f t="shared" si="28"/>
        <v>0</v>
      </c>
      <c r="HW25" s="141">
        <f t="shared" si="28"/>
        <v>0</v>
      </c>
      <c r="HX25" s="141">
        <f t="shared" si="28"/>
        <v>0</v>
      </c>
      <c r="HY25" s="141">
        <f t="shared" si="28"/>
        <v>0</v>
      </c>
      <c r="HZ25" s="141">
        <f t="shared" si="28"/>
        <v>0</v>
      </c>
      <c r="IA25" s="141">
        <f t="shared" si="28"/>
        <v>0</v>
      </c>
      <c r="IB25" s="141">
        <f t="shared" si="28"/>
        <v>0</v>
      </c>
      <c r="IC25" s="141">
        <f t="shared" si="28"/>
        <v>0</v>
      </c>
      <c r="ID25" s="141">
        <f t="shared" si="28"/>
        <v>0</v>
      </c>
      <c r="IE25" s="141">
        <f t="shared" si="29"/>
        <v>0</v>
      </c>
      <c r="IF25" s="141">
        <f t="shared" si="29"/>
        <v>0</v>
      </c>
      <c r="IG25" s="141">
        <f t="shared" si="29"/>
        <v>0</v>
      </c>
      <c r="IH25" s="141">
        <f t="shared" si="29"/>
        <v>0</v>
      </c>
      <c r="II25" s="141">
        <f t="shared" si="29"/>
        <v>0</v>
      </c>
      <c r="IJ25" s="141">
        <f t="shared" si="29"/>
        <v>0</v>
      </c>
      <c r="IK25" s="141">
        <f t="shared" si="29"/>
        <v>0</v>
      </c>
      <c r="IL25" s="141">
        <f t="shared" si="29"/>
        <v>0</v>
      </c>
      <c r="IM25" s="141">
        <f t="shared" si="29"/>
        <v>0</v>
      </c>
      <c r="IN25" s="141">
        <f t="shared" si="29"/>
        <v>0</v>
      </c>
      <c r="IO25" s="141">
        <f t="shared" si="30"/>
        <v>0</v>
      </c>
      <c r="IP25" s="141">
        <f t="shared" si="30"/>
        <v>0</v>
      </c>
      <c r="IQ25" s="141">
        <f t="shared" si="30"/>
        <v>0</v>
      </c>
      <c r="IR25" s="141">
        <f t="shared" si="30"/>
        <v>0</v>
      </c>
      <c r="IS25" s="141">
        <f t="shared" si="30"/>
        <v>0</v>
      </c>
      <c r="IT25" s="141">
        <f t="shared" si="30"/>
        <v>0</v>
      </c>
      <c r="IU25" s="141">
        <f t="shared" si="30"/>
        <v>0</v>
      </c>
      <c r="IV25" s="141">
        <f t="shared" si="30"/>
        <v>0</v>
      </c>
      <c r="IW25" s="141">
        <f t="shared" si="30"/>
        <v>0</v>
      </c>
      <c r="IX25" s="141">
        <f t="shared" si="30"/>
        <v>0</v>
      </c>
      <c r="IY25" s="141">
        <f t="shared" si="31"/>
        <v>0</v>
      </c>
      <c r="IZ25" s="141">
        <f t="shared" si="31"/>
        <v>0</v>
      </c>
      <c r="JA25" s="141">
        <f t="shared" si="31"/>
        <v>0</v>
      </c>
      <c r="JB25" s="141">
        <f t="shared" si="31"/>
        <v>0</v>
      </c>
      <c r="JC25" s="141">
        <f t="shared" si="31"/>
        <v>0</v>
      </c>
      <c r="JD25" s="141">
        <f t="shared" si="31"/>
        <v>0</v>
      </c>
      <c r="JE25" s="141">
        <f t="shared" si="31"/>
        <v>0</v>
      </c>
      <c r="JF25" s="141">
        <f t="shared" si="31"/>
        <v>0</v>
      </c>
      <c r="JG25" s="141">
        <f t="shared" si="31"/>
        <v>0</v>
      </c>
      <c r="JH25" s="141">
        <f t="shared" si="31"/>
        <v>0</v>
      </c>
      <c r="JI25" s="141">
        <f t="shared" si="31"/>
        <v>0</v>
      </c>
      <c r="JJ25" s="141">
        <f t="shared" si="31"/>
        <v>0</v>
      </c>
      <c r="JK25" s="141">
        <f t="shared" si="31"/>
        <v>0</v>
      </c>
      <c r="JL25" s="141">
        <f t="shared" si="31"/>
        <v>0</v>
      </c>
      <c r="JM25" s="141">
        <f t="shared" si="31"/>
        <v>0</v>
      </c>
    </row>
    <row r="26" spans="1:273" ht="15" customHeight="1" x14ac:dyDescent="0.2">
      <c r="A26" s="134">
        <f t="shared" si="17"/>
        <v>23</v>
      </c>
      <c r="B26" s="142" t="s">
        <v>265</v>
      </c>
      <c r="C26" s="135">
        <f t="shared" si="6"/>
        <v>5</v>
      </c>
      <c r="D26" s="136">
        <f t="shared" si="7"/>
        <v>19</v>
      </c>
      <c r="E26" s="135">
        <f t="shared" si="8"/>
        <v>19</v>
      </c>
      <c r="F26" s="137">
        <f t="shared" si="9"/>
        <v>3.7999999999999999E-2</v>
      </c>
      <c r="G26" s="138">
        <f>SUMIF('Saturday Race 11-06-21'!$B$11:$B$21,$B26,'Saturday Race 11-06-21'!$BY$11:$BY$21)</f>
        <v>0</v>
      </c>
      <c r="H26" s="138">
        <f>SUMIF('Saturday Race 11-06-21'!$B$11:$B$21,$B26,'Saturday Race 11-06-21'!$CB$11:$CB$21)</f>
        <v>2</v>
      </c>
      <c r="I26" s="138">
        <f>SUMIF('Saturday Race 11-06-21'!$B$11:$B$21,$B26,'Saturday Race 11-06-21'!$CE$11:$CE$21)</f>
        <v>5</v>
      </c>
      <c r="J26" s="138">
        <f>SUMIF('Saturday Race 11-06-21'!$B$11:$B$21,$B26,'Saturday Race 11-06-21'!$CH$11:$CH$21)</f>
        <v>6</v>
      </c>
      <c r="K26" s="138">
        <f>SUMIF('Saturday Race 11-06-21'!$B$11:$B$21,$B26,'Saturday Race 11-06-21'!$CK$11:$CK$21)</f>
        <v>4</v>
      </c>
      <c r="L26" s="138">
        <f>SUMIF('Saturday Race 11-20-21'!$B$11:$B$24,$B26,'Saturday Race 11-20-21'!$BY$11:$BY$24)</f>
        <v>0</v>
      </c>
      <c r="M26" s="138">
        <f>SUMIF('Saturday Race 11-20-21'!$B$11:$B$24,$B26,'Saturday Race 11-20-21'!$CB$11:$CB$24)</f>
        <v>0</v>
      </c>
      <c r="N26" s="138">
        <f>SUMIF('Saturday Race 11-20-21'!$B$11:$B$24,$B26,'Saturday Race 11-20-21'!$CE$11:$CE$24)</f>
        <v>0</v>
      </c>
      <c r="O26" s="138">
        <f>SUMIF('Saturday Race 11-20-21'!$B$11:$B$24,$B26,'Saturday Race 11-20-21'!$CH$11:$CH$24)</f>
        <v>0</v>
      </c>
      <c r="P26" s="138">
        <f>SUMIF('Saturday Race 11-20-21'!$B$11:$B$24,$B26,'Saturday Race 11-20-21'!$CK$11:$CK$24)</f>
        <v>0</v>
      </c>
      <c r="Q26" s="138">
        <f>SUMIF('One Day 12-04-21 Scots'!$B$11:$B$25,$B26,'One Day 12-04-21 Scots'!$BY$11:$BY$25)</f>
        <v>0</v>
      </c>
      <c r="R26" s="138">
        <f>SUMIF('One Day 12-04-21 Scots'!$B$11:$B$25,$B26,'One Day 12-04-21 Scots'!$CB$11:$CB$25)</f>
        <v>0</v>
      </c>
      <c r="S26" s="138">
        <f>SUMIF('One Day 12-04-21 Scots'!$B$11:$B$25,$B26,'One Day 12-04-21 Scots'!$CE$11:$CE$25)</f>
        <v>0</v>
      </c>
      <c r="T26" s="138">
        <f>SUMIF('One Day 12-04-21 Scots'!$B$11:$B$25,$B26,'One Day 12-04-21 Scots'!$CH$11:$CH$25)</f>
        <v>0</v>
      </c>
      <c r="U26" s="138">
        <f>SUMIF('One Day 12-04-21 Scots'!$B$11:$B$25,$B26,'One Day 12-04-21 Scots'!$CK$11:$CK$25)</f>
        <v>0</v>
      </c>
      <c r="V26" s="138">
        <f>SUMIF('One Day 12-04-21 Thistles'!$B$11:$B$25,$B26,'One Day 12-04-21 Thistles'!$BY$11:$BY$25)</f>
        <v>0</v>
      </c>
      <c r="W26" s="138">
        <f>SUMIF('One Day 12-04-21 Thistles'!$B$11:$B$25,$B26,'One Day 12-04-21 Thistles'!$CB$11:$CB$25)</f>
        <v>0</v>
      </c>
      <c r="X26" s="138">
        <f>SUMIF('One Day 12-04-21 Thistles'!$B$11:$B$25,$B26,'One Day 12-04-21 Thistles'!$CE$11:$CE$25)</f>
        <v>0</v>
      </c>
      <c r="Y26" s="138">
        <f>SUMIF('One Day 12-04-21 Thistles'!$B$11:$B$25,$B26,'One Day 12-04-21 Thistles'!$CH$11:$CH$25)</f>
        <v>0</v>
      </c>
      <c r="Z26" s="138">
        <f>SUMIF('One Day 12-04-21 Thistles'!$B$11:$B$25,$B26,'One Day 12-04-21 Thistles'!$CK$11:$CK$25)</f>
        <v>0</v>
      </c>
      <c r="AA26" s="138">
        <f>SUMIF('Saturday Race 1-08-22'!$B$11:$B$20,$B26,'Saturday Race 1-08-22'!$BY$11:$BY$20)</f>
        <v>0</v>
      </c>
      <c r="AB26" s="138">
        <f>SUMIF('Saturday Race 1-08-22'!$B$11:$B$20,$B26,'Saturday Race 1-08-22'!$CB$11:$CB$20)</f>
        <v>0</v>
      </c>
      <c r="AC26" s="138">
        <f>SUMIF('Saturday Race 1-08-22'!$B$11:$B$20,$B26,'Saturday Race 1-08-22'!$CE$11:$CE$20)</f>
        <v>0</v>
      </c>
      <c r="AD26" s="138">
        <f>SUMIF('Saturday Race 1-08-22'!$B$11:$B$20,$B26,'Saturday Race 1-08-22'!$CH$11:$CH$20)</f>
        <v>0</v>
      </c>
      <c r="AE26" s="138">
        <f>SUMIF('Saturday Race 1-08-22'!$B$11:$B$20,$B26,'Saturday Race 1-08-22'!$CK$11:$CK$20)</f>
        <v>0</v>
      </c>
      <c r="AF26" s="138">
        <f>SUMIF('Saturday Race 1-22-22'!$B$11:$B$20,$B26,'Saturday Race 1-22-22'!$BY$11:$BY$20)</f>
        <v>0</v>
      </c>
      <c r="AG26" s="138">
        <f>SUMIF('Saturday Race 1-22-22'!$B$11:$B$20,$B26,'Saturday Race 1-22-22'!$CB$11:$CB$20)</f>
        <v>0</v>
      </c>
      <c r="AH26" s="138">
        <f>SUMIF('Saturday Race 1-22-22'!$B$11:$B$20,$B26,'Saturday Race 1-22-22'!$CE$11:$CE$20)</f>
        <v>0</v>
      </c>
      <c r="AI26" s="138">
        <f>SUMIF('Saturday Race 1-22-22'!$B$11:$B$20,$B26,'Saturday Race 1-22-22'!$CH$11:$CH$20)</f>
        <v>0</v>
      </c>
      <c r="AJ26" s="138">
        <f>SUMIF('Saturday Race 1-22-22'!$B$11:$B$20,$B26,'Saturday Race 1-22-22'!$CK$11:$CK$20)</f>
        <v>0</v>
      </c>
      <c r="AK26" s="138">
        <f>SUMIF('Sunday Race 2-6-22'!$B$11:$B$20,$B26,'Sunday Race 2-6-22'!$BY$11:$BY$20)</f>
        <v>0</v>
      </c>
      <c r="AL26" s="138">
        <f>SUMIF('Sunday Race 2-6-22'!$B$11:$B$20,$B26,'Sunday Race 2-6-22'!$CB$11:$CB$20)</f>
        <v>0</v>
      </c>
      <c r="AM26" s="138">
        <f>SUMIF('Sunday Race 2-6-22'!$B$11:$B$20,$B26,'Sunday Race 2-6-22'!$CE$11:$CE$20)</f>
        <v>0</v>
      </c>
      <c r="AN26" s="138">
        <f>SUMIF('Sunday Race 2-6-22'!$B$11:$B$20,$B26,'Sunday Race 2-6-22'!$CH$11:$CH$20)</f>
        <v>0</v>
      </c>
      <c r="AO26" s="138">
        <f>SUMIF('Sunday Race 2-6-22'!$B$11:$B$20,$B26,'Sunday Race 2-6-22'!$CK$11:$CK$20)</f>
        <v>0</v>
      </c>
      <c r="AP26" s="138">
        <f>SUMIF('Chili One Day 2-12-22 Scots'!$B$11:$B$25,$B26,'Chili One Day 2-12-22 Scots'!$BY$11:$BY$25)</f>
        <v>0</v>
      </c>
      <c r="AQ26" s="138">
        <f>SUMIF('Chili One Day 2-12-22 Scots'!$B$11:$B$25,$B26,'Chili One Day 2-12-22 Scots'!$CB$11:$CB$25)</f>
        <v>0</v>
      </c>
      <c r="AR26" s="138">
        <f>SUMIF('Chili One Day 2-12-22 Scots'!$B$11:$B$25,$B26,'Chili One Day 2-12-22 Scots'!$CE$11:$CE$25)</f>
        <v>0</v>
      </c>
      <c r="AS26" s="138">
        <f>SUMIF('Chili One Day 2-12-22 Scots'!$B$11:$B$25,$B26,'Chili One Day 2-12-22 Scots'!$CH$11:$CH$25)</f>
        <v>0</v>
      </c>
      <c r="AT26" s="138">
        <f>SUMIF('Chili One Day 2-12-22 Scots'!$B$11:$B$25,$B26,'Chili One Day 2-12-22 Scots'!$CK$11:$CK$25)</f>
        <v>0</v>
      </c>
      <c r="AU26" s="138">
        <f>SUMIF('Chili One Day 2-12-22 Thistles'!$B$11:$B$25,$B26,'Chili One Day 2-12-22 Thistles'!$BY$11:$BY$25)</f>
        <v>0</v>
      </c>
      <c r="AV26" s="138">
        <f>SUMIF('Chili One Day 2-12-22 Thistles'!$B$11:$B$25,$B26,'Chili One Day 2-12-22 Thistles'!$CB$11:$CB$25)</f>
        <v>0</v>
      </c>
      <c r="AW26" s="138">
        <f>SUMIF('Chili One Day 2-12-22 Thistles'!$B$11:$B$25,$B26,'Chili One Day 2-12-22 Thistles'!$CE$11:$CE$25)</f>
        <v>0</v>
      </c>
      <c r="AX26" s="138">
        <f>SUMIF('Chili One Day 2-12-22 Thistles'!$B$11:$B$25,$B26,'Chili One Day 2-12-22 Thistles'!$CH$11:$CH$25)</f>
        <v>0</v>
      </c>
      <c r="AY26" s="138">
        <f>SUMIF('Chili One Day 2-12-22 Thistles'!$B$11:$B$25,$B26,'Chili One Day 2-12-22 Thistles'!$CK$11:$CK$25)</f>
        <v>0</v>
      </c>
      <c r="AZ26" s="138">
        <f>SUMIF('Sunday Race 2-20-22'!$B$11:$B$26,$B26,'Sunday Race 2-20-22'!$BY$11:$BY$26)</f>
        <v>0</v>
      </c>
      <c r="BA26" s="138">
        <f>SUMIF('Sunday Race 2-20-22'!$B$11:$B$26,$B26,'Sunday Race 2-20-22'!$CB$11:$CB$26)</f>
        <v>0</v>
      </c>
      <c r="BB26" s="138">
        <f>SUMIF('Sunday Race 2-20-22'!$B$11:$B$26,$B26,'Sunday Race 2-20-22'!$CE$11:$CE$26)</f>
        <v>0</v>
      </c>
      <c r="BC26" s="138">
        <f>SUMIF('Sunday Race 2-20-22'!$B$11:$B$26,$B26,'Sunday Race 2-20-22'!$CH$11:$CH$26)</f>
        <v>0</v>
      </c>
      <c r="BD26" s="138">
        <f>SUMIF('Sunday Race 2-20-22'!$B$11:$B$26,$B26,'Sunday Race 2-20-22'!$CK$11:$CK$26)</f>
        <v>0</v>
      </c>
      <c r="BE26" s="138">
        <f>SUMIF('Sunday Race 2-27-22'!$B$11:$B$20,$B26,'Sunday Race 2-27-22'!$BY$11:$BY$20)</f>
        <v>0</v>
      </c>
      <c r="BF26" s="138">
        <f>SUMIF('Sunday Race 2-27-22'!$B$11:$B$20,$B26,'Sunday Race 2-27-22'!$CB$11:$CB$20)</f>
        <v>0</v>
      </c>
      <c r="BG26" s="138">
        <f>SUMIF('Sunday Race 2-27-22'!$B$11:$B$20,$B26,'Sunday Race 2-27-22'!$CE$11:$CE$20)</f>
        <v>0</v>
      </c>
      <c r="BH26" s="138">
        <f>SUMIF('Sunday Race 2-27-22'!$B$11:$B$20,$B26,'Sunday Race 2-27-22'!$CH$11:$CH$20)</f>
        <v>0</v>
      </c>
      <c r="BI26" s="138">
        <f>SUMIF('Sunday Race 2-27-22'!$B$11:$B$20,$B26,'Sunday Race 2-27-22'!$CK$11:$CK$20)</f>
        <v>0</v>
      </c>
      <c r="BJ26" s="138">
        <f>SUMIF('Ironman One Day 3-5-22 FS'!$B$11:$B$26,$B26,'Ironman One Day 3-5-22 FS'!$BY$11:$BY$26)</f>
        <v>0</v>
      </c>
      <c r="BK26" s="138">
        <f>SUMIF('Ironman One Day 3-5-22 FS'!$B$11:$B$26,$B26,'Ironman One Day 3-5-22 FS'!$CB$11:$CB$26)</f>
        <v>0</v>
      </c>
      <c r="BL26" s="138">
        <f>SUMIF('Ironman One Day 3-5-22 FS'!$B$11:$B$26,$B26,'Ironman One Day 3-5-22 FS'!$CE$11:$CE$26)</f>
        <v>0</v>
      </c>
      <c r="BM26" s="138">
        <f>SUMIF('Ironman One Day 3-5-22 FS'!$B$11:$B$26,$B26,'Ironman One Day 3-5-22 FS'!$CH$11:$CH$26)</f>
        <v>0</v>
      </c>
      <c r="BN26" s="138">
        <f>SUMIF('Ironman One Day 3-5-22 FS'!$B$11:$B$26,$B26,'Ironman One Day 3-5-22 FS'!$CK$11:$CK$26)</f>
        <v>0</v>
      </c>
      <c r="BO26" s="138">
        <f>SUMIF('Sunday Race 3-13-22'!$B$11:$B$25,$B26,'Sunday Race 3-13-22'!$BY$11:$BY$25)</f>
        <v>2</v>
      </c>
      <c r="BP26" s="138">
        <f>SUMIF('Sunday Race 3-13-22'!$B$11:$B$25,$B26,'Sunday Race 3-13-22'!$CB$11:$CB$25)</f>
        <v>0</v>
      </c>
      <c r="BQ26" s="138">
        <f>SUMIF('Sunday Race 3-13-22'!$B$11:$B$25,$B26,'Sunday Race 3-13-22'!$CE$11:$CE$25)</f>
        <v>0</v>
      </c>
      <c r="BR26" s="138">
        <f>SUMIF('Sunday Race 3-13-22'!$B$11:$B$25,$B26,'Sunday Race 3-13-22'!$CH$11:$CH$25)</f>
        <v>0</v>
      </c>
      <c r="BS26" s="138">
        <f>SUMIF('Sunday Race 3-13-22'!$B$11:$B$25,$B26,'Sunday Race 3-13-22'!$CK$11:$CK$25)</f>
        <v>0</v>
      </c>
      <c r="BT26" s="138">
        <f>SUMIF('Saturday Race 3-19-22'!$B$11:$B$18,$B26,'Saturday Race 3-19-22'!$BY$11:$BY$18)</f>
        <v>0</v>
      </c>
      <c r="BU26" s="138">
        <f>SUMIF('Saturday Race 3-19-22'!$B$11:$B$18,$B26,'Saturday Race 3-19-22'!$CB$11:$CB$18)</f>
        <v>0</v>
      </c>
      <c r="BV26" s="138">
        <f>SUMIF('Saturday Race 3-19-22'!$B$11:$B$18,$B26,'Saturday Race 3-19-22'!$CE$11:$CE$18)</f>
        <v>0</v>
      </c>
      <c r="BW26" s="138">
        <f>SUMIF('Saturday Race 3-19-22'!$B$11:$B$18,$B26,'Saturday Race 3-19-22'!$CH$11:$CH$18)</f>
        <v>0</v>
      </c>
      <c r="BX26" s="138">
        <f>SUMIF('Saturday Race 3-19-22'!$B$11:$B$18,$B26,'Saturday Race 3-19-22'!$CK$11:$CK$18)</f>
        <v>0</v>
      </c>
      <c r="BY26" s="138">
        <f>SUMIF('Sunday Races 4-10-22'!$B$11:$B$26,$B26,'Sunday Races 4-10-22'!$BY$11:$BY$26)</f>
        <v>0</v>
      </c>
      <c r="BZ26" s="138">
        <f>SUMIF('Sunday Races 4-10-22'!$B$11:$B$26,$B26,'Sunday Races 4-10-22'!$CB$11:$CB$26)</f>
        <v>0</v>
      </c>
      <c r="CA26" s="138">
        <f>SUMIF('Sunday Races 4-10-22'!$B$11:$B$26,$B26,'Sunday Races 4-10-22'!$CE$11:$CE$26)</f>
        <v>0</v>
      </c>
      <c r="CB26" s="138">
        <f>SUMIF('Sunday Races 4-10-22'!$B$11:$B$26,$B26,'Sunday Races 4-10-22'!$CH$11:$CH$26)</f>
        <v>0</v>
      </c>
      <c r="CC26" s="138">
        <f>SUMIF('Sunday Races 4-10-22'!$B$11:$B$26,$B26,'Sunday Races 4-10-22'!$CK$11:$CK$26)</f>
        <v>0</v>
      </c>
      <c r="CD26" s="138">
        <f>SUMIF('Easter One Day 4-16-22 FS'!$B$11:$B$26,$B26,'Easter One Day 4-16-22 FS'!$BY$11:$BY$26)</f>
        <v>0</v>
      </c>
      <c r="CE26" s="138">
        <f>SUMIF('Easter One Day 4-16-22 FS'!$B$11:$B$26,$B26,'Easter One Day 4-16-22 FS'!$CB$11:$CB$26)</f>
        <v>0</v>
      </c>
      <c r="CF26" s="138">
        <f>SUMIF('Easter One Day 4-16-22 FS'!$B$11:$B$26,$B26,'Easter One Day 4-16-22 FS'!$CE$11:$CE$26)</f>
        <v>0</v>
      </c>
      <c r="CG26" s="138">
        <f>SUMIF('Easter One Day 4-16-22 FS'!$B$11:$B$26,$B26,'Easter One Day 4-16-22 FS'!$CH$11:$CH$26)</f>
        <v>0</v>
      </c>
      <c r="CH26" s="138">
        <f>SUMIF('Easter One Day 4-16-22 FS'!$B$11:$B$26,$B26,'Easter One Day 4-16-22 FS'!$CK$11:$CK$26)</f>
        <v>0</v>
      </c>
      <c r="CI26" s="138">
        <f>SUMIF('Easter One Day 4-16-22 TH'!$B$11:$B$15,$B26,'Easter One Day 4-16-22 TH'!$BY$11:$BY$15)</f>
        <v>0</v>
      </c>
      <c r="CJ26" s="138">
        <f>SUMIF('Easter One Day 4-16-22 TH'!$B$11:$B$15,$B26,'Easter One Day 4-16-22 TH'!$CB$11:$CB$15)</f>
        <v>0</v>
      </c>
      <c r="CK26" s="138">
        <f>SUMIF('Easter One Day 4-16-22 TH'!$B$11:$B$15,$B26,'Easter One Day 4-16-22 TH'!$CE$11:$CE$15)</f>
        <v>0</v>
      </c>
      <c r="CL26" s="138">
        <f>SUMIF('Easter One Day 4-16-22 TH'!$B$11:$B$15,$B26,'Easter One Day 4-16-22 TH'!$CH$11:$CH$15)</f>
        <v>0</v>
      </c>
      <c r="CM26" s="138">
        <f>SUMIF('Easter One Day 4-16-22 TH'!$B$11:$B$15,$B26,'Easter One Day 4-16-22 TH'!$CK$11:$CK$15)</f>
        <v>0</v>
      </c>
      <c r="CN26" s="138">
        <f>SUMIF('Sunday Races 5-1-22'!$B$11:$B$28,$B26,'Sunday Races 5-1-22'!$BY$11:$BY$28)</f>
        <v>0</v>
      </c>
      <c r="CO26" s="138">
        <f>SUMIF('Sunday Races 5-1-22'!$B$11:$B$28,$B26,'Sunday Races 5-1-22'!$CB$11:$CB$28)</f>
        <v>0</v>
      </c>
      <c r="CP26" s="138">
        <f>SUMIF('Sunday Races 5-1-22'!$B$11:$B$28,$B26,'Sunday Races 5-1-22'!$CE$11:$CE$28)</f>
        <v>0</v>
      </c>
      <c r="CQ26" s="138">
        <f>SUMIF('Sunday Races 5-1-22'!$B$11:$B$28,$B26,'Sunday Races 5-1-22'!$CH$11:$CH$28)</f>
        <v>0</v>
      </c>
      <c r="CR26" s="138">
        <f>SUMIF('Sunday Races 5-1-22'!$B$11:$B$28,$B26,'Sunday Races 5-1-22'!$CK$11:$CK$28)</f>
        <v>0</v>
      </c>
      <c r="CS26" s="138">
        <f>SUMIF('Long Distance Race 5-7-22'!$B$11:$B$27,$B26,'Long Distance Race 5-7-22'!$BY$11:$BY$27)</f>
        <v>0</v>
      </c>
      <c r="CT26" s="138">
        <f>SUMIF('Long Distance Race 5-7-22'!$B$11:$B$27,$B26,'Long Distance Race 5-7-22'!$CB$11:$CB$27)</f>
        <v>0</v>
      </c>
      <c r="CU26" s="138">
        <f>SUMIF('Long Distance Race 5-7-22'!$B$11:$B$27,$B26,'Long Distance Race 5-7-22'!$CE$11:$CE$27)</f>
        <v>0</v>
      </c>
      <c r="CV26" s="138">
        <f>SUMIF('Long Distance Race 5-7-22'!$B$11:$B$27,$B26,'Long Distance Race 5-7-22'!$CH$11:$CH$27)</f>
        <v>0</v>
      </c>
      <c r="CW26" s="138">
        <f>SUMIF('Long Distance Race 5-7-22'!$B$11:$B$27,$B26,'Long Distance Race 5-7-22'!$CK$11:$CK$27)</f>
        <v>0</v>
      </c>
      <c r="CX26" s="138">
        <f>SUMIF('Memorial Day Regatta 5-28-22 Op'!$B$11:$B$27,$B26,'Memorial Day Regatta 5-28-22 Op'!$BY$11:$BY$27)</f>
        <v>0</v>
      </c>
      <c r="CY26" s="138">
        <f>SUMIF('Memorial Day Regatta 5-28-22 Op'!$B$11:$B$27,$B26,'Memorial Day Regatta 5-28-22 Op'!$CB$11:$CB$27)</f>
        <v>0</v>
      </c>
      <c r="CZ26" s="138">
        <f>SUMIF('Memorial Day Regatta 5-28-22 Op'!$B$11:$B$27,$B26,'Memorial Day Regatta 5-28-22 Op'!$CE$11:$CE$27)</f>
        <v>0</v>
      </c>
      <c r="DA26" s="138">
        <f>SUMIF('Memorial Day Regatta 5-28-22 Op'!$B$11:$B$27,$B26,'Memorial Day Regatta 5-28-22 Op'!$CH$11:$CH$27)</f>
        <v>0</v>
      </c>
      <c r="DB26" s="138">
        <f>SUMIF('Memorial Day Regatta 5-28-22 Op'!$B$11:$B$27,$B26,'Memorial Day Regatta 5-28-22 Op'!$CK$11:$CK$27)</f>
        <v>0</v>
      </c>
      <c r="DC26" s="138">
        <f>SUMIF('Sunday Races 6-5-22'!$B$11:$B$28,$B26,'Sunday Races 6-5-22'!$BY$11:$BY$28)</f>
        <v>0</v>
      </c>
      <c r="DD26" s="138">
        <f>SUMIF('Sunday Races 6-5-22'!$B$11:$B$28,$B26,'Sunday Races 6-5-22'!$CB$11:$CB$28)</f>
        <v>0</v>
      </c>
      <c r="DE26" s="138">
        <f>SUMIF('Sunday Races 6-5-22'!$B$11:$B$28,$B26,'Sunday Races 6-5-22'!$CE$11:$CE$28)</f>
        <v>0</v>
      </c>
      <c r="DF26" s="138">
        <f>SUMIF('Sunday Races 6-5-22'!$B$11:$B$28,$B26,'Sunday Races 6-5-22'!$CH$11:$CH$28)</f>
        <v>0</v>
      </c>
      <c r="DG26" s="138">
        <f>SUMIF('Sunday Races 6-5-22'!$B$11:$B$28,$B26,'Sunday Races 6-5-22'!$CK$11:$CK$28)</f>
        <v>0</v>
      </c>
      <c r="DH26" s="138">
        <f>SUMIF('Sunday Races 6-12-22'!$B$11:$B$24,$B26,'Sunday Races 6-12-22'!$BY$11:$BY$24)</f>
        <v>0</v>
      </c>
      <c r="DI26" s="138">
        <f>SUMIF('Sunday Races 6-12-22'!$B$11:$B$24,$B26,'Sunday Races 6-12-22'!$CB$11:$CB$24)</f>
        <v>0</v>
      </c>
      <c r="DJ26" s="138">
        <f>SUMIF('Sunday Races 6-12-22'!$B$11:$B$24,$B26,'Sunday Races 6-12-22'!$CE$11:$CE$24)</f>
        <v>0</v>
      </c>
      <c r="DK26" s="138">
        <f>SUMIF('Sunday Races 6-12-22'!$B$11:$B$24,$B26,'Sunday Races 6-12-22'!$CH$11:$CH$24)</f>
        <v>0</v>
      </c>
      <c r="DL26" s="138">
        <f>SUMIF('Sunday Races 6-12-22'!$B$11:$B$24,$B26,'Sunday Races 6-12-22'!$CK$11:$CK$24)</f>
        <v>0</v>
      </c>
      <c r="DM26" s="138">
        <f>SUMIF('Saturday Races 6-18-22'!$B$11:$B$24,$B26,'Saturday Races 6-18-22'!$BY$11:$BY$24)</f>
        <v>0</v>
      </c>
      <c r="DN26" s="138">
        <f>SUMIF('Saturday Races 6-18-22'!$B$11:$B$24,$B26,'Saturday Races 6-18-22'!$CB$11:$CB$24)</f>
        <v>0</v>
      </c>
      <c r="DO26" s="138">
        <f>SUMIF('Saturday Races 6-18-22'!$B$11:$B$24,$B26,'Saturday Races 6-18-22'!$CE$11:$CE$24)</f>
        <v>0</v>
      </c>
      <c r="DP26" s="138">
        <f>SUMIF('Saturday Races 6-18-22'!$B$11:$B$24,$B26,'Saturday Races 6-18-22'!$CH$11:$CH$24)</f>
        <v>0</v>
      </c>
      <c r="DQ26" s="138">
        <f>SUMIF('Saturday Races 6-18-22'!$B$11:$B$24,$B26,'Saturday Races 6-18-22'!$CK$11:$CK$24)</f>
        <v>0</v>
      </c>
      <c r="DR26" s="138">
        <f>SUMIF('Caldwell Cup 6-25-22 FS'!$B$11:$B$25,$B26,'Caldwell Cup 6-25-22 FS'!$BY$11:$BY$25)</f>
        <v>0</v>
      </c>
      <c r="DS26" s="138">
        <f>SUMIF('Caldwell Cup 6-25-22 FS'!$B$11:$B$25,$B26,'Caldwell Cup 6-25-22 FS'!$CB$11:$CB$25)</f>
        <v>0</v>
      </c>
      <c r="DT26" s="138">
        <f>SUMIF('Caldwell Cup 6-25-22 FS'!$B$11:$B$25,$B26,'Caldwell Cup 6-25-22 FS'!$CE$11:$CE$25)</f>
        <v>0</v>
      </c>
      <c r="DU26" s="138">
        <f>SUMIF('Caldwell Cup 6-25-22 FS'!$B$11:$B$25,$B26,'Caldwell Cup 6-25-22 FS'!$CH$11:$CH$25)</f>
        <v>0</v>
      </c>
      <c r="DV26" s="138">
        <f>SUMIF('Caldwell Cup 6-25-22 FS'!$B$11:$B$25,$B26,'Caldwell Cup 6-25-22 FS'!$CK$11:$CK$25)</f>
        <v>0</v>
      </c>
      <c r="DW26" s="138">
        <f>SUMIF('Caldwell Cup 6-25-22 TH'!$B$11:$B$24,$B26,'Caldwell Cup 6-25-22 TH'!$BY$11:$BY$24)</f>
        <v>0</v>
      </c>
      <c r="DX26" s="138">
        <f>SUMIF('Caldwell Cup 6-25-22 TH'!$B$11:$B$24,$B26,'Caldwell Cup 6-25-22 TH'!$CB$11:$CB$24)</f>
        <v>0</v>
      </c>
      <c r="DY26" s="138">
        <f>SUMIF('Caldwell Cup 6-25-22 TH'!$B$11:$B$24,$B26,'Caldwell Cup 6-25-22 TH'!$CE$11:$CE$24)</f>
        <v>0</v>
      </c>
      <c r="DZ26" s="138">
        <f>SUMIF('Caldwell Cup 6-25-22 TH'!$B$11:$B$24,$B26,'Caldwell Cup 6-25-22 TH'!$CH$11:$CH$24)</f>
        <v>0</v>
      </c>
      <c r="EA26" s="138">
        <f>SUMIF('Caldwell Cup 6-25-22 TH'!$B$11:$B$24,$B26,'Caldwell Cup 6-25-22 TH'!$CK$11:$CK$24)</f>
        <v>0</v>
      </c>
      <c r="EB26" s="138">
        <f>SUMIF('Sunday Races 7-3-22'!$B$11:$B$25,$B26,'Sunday Races 7-3-22'!$BY$11:$BY$25)</f>
        <v>0</v>
      </c>
      <c r="EC26" s="138">
        <f>SUMIF('Sunday Races 7-3-22'!$B$11:$B$25,$B26,'Sunday Races 7-3-22'!$CB$11:$CB$25)</f>
        <v>0</v>
      </c>
      <c r="ED26" s="138">
        <f>SUMIF('Sunday Races 7-3-22'!$B$11:$B$25,$B26,'Sunday Races 7-3-22'!$CE$11:$CE$25)</f>
        <v>0</v>
      </c>
      <c r="EE26" s="138">
        <f>SUMIF('Sunday Races 7-3-22'!$B$11:$B$25,$B26,'Sunday Races 7-3-22'!$CH$11:$CH$25)</f>
        <v>0</v>
      </c>
      <c r="EF26" s="138">
        <f>SUMIF('Sunday Races 7-3-22'!$B$11:$B$25,$B26,'Sunday Races 7-3-22'!$CK$11:$CK$25)</f>
        <v>0</v>
      </c>
      <c r="EG26" s="138">
        <f>SUMIF('Sunday Races 7-31-22'!$B$11:$B$25,$B26,'Sunday Races 7-31-22'!$BY$11:$BY$25)</f>
        <v>0</v>
      </c>
      <c r="EH26" s="138">
        <f>SUMIF('Sunday Races 7-31-22'!$B$11:$B$25,$B26,'Sunday Races 7-31-22'!$CB$11:$CB$25)</f>
        <v>0</v>
      </c>
      <c r="EI26" s="138">
        <f>SUMIF('Sunday Races 7-31-22'!$B$11:$B$25,$B26,'Sunday Races 7-31-22'!$CE$11:$CE$25)</f>
        <v>0</v>
      </c>
      <c r="EJ26" s="138">
        <f>SUMIF('Sunday Races 7-31-22'!$B$11:$B$25,$B26,'Sunday Races 7-31-22'!$CH$11:$CH$25)</f>
        <v>0</v>
      </c>
      <c r="EK26" s="138">
        <f>SUMIF('Sunday Races 7-31-22'!$B$11:$B$25,$B26,'Sunday Races 7-31-22'!$CK$11:$CK$25)</f>
        <v>0</v>
      </c>
      <c r="EL26" s="138">
        <f>SUMIF('Sunday Races 8-14-22'!$B$11:$B$25,$B26,'Sunday Races 8-14-22'!$BY$11:$BY$25)</f>
        <v>0</v>
      </c>
      <c r="EM26" s="138">
        <f>SUMIF('Sunday Races 8-14-22'!$B$11:$B$25,$B26,'Sunday Races 8-14-22'!$CB$11:$CB$25)</f>
        <v>0</v>
      </c>
      <c r="EN26" s="138">
        <f>SUMIF('Sunday Races 8-14-22'!$B$11:$B$25,$B26,'Sunday Races 8-14-22'!$CE$11:$CE$25)</f>
        <v>0</v>
      </c>
      <c r="EO26" s="138">
        <f>SUMIF('Sunday Races 8-14-22'!$B$11:$B$25,$B26,'Sunday Races 8-14-22'!$CH$11:$CH$25)</f>
        <v>0</v>
      </c>
      <c r="EP26" s="138">
        <f>SUMIF('Sunday Races 8-14-22'!$B$11:$B$25,$B26,'Sunday Races 8-14-22'!$CK$11:$CK$25)</f>
        <v>0</v>
      </c>
      <c r="EQ26" s="138">
        <f>SUMIF('Saturday Races 8-20-22'!$B$11:$B$25,$B26,'Saturday Races 8-20-22'!$BY$11:$BY$25)</f>
        <v>0</v>
      </c>
      <c r="ER26" s="138">
        <f>SUMIF('Saturday Races 8-20-22'!$B$11:$B$25,$B26,'Saturday Races 8-20-22'!$CB$11:$CB$25)</f>
        <v>0</v>
      </c>
      <c r="ES26" s="138">
        <f>SUMIF('Saturday Races 8-20-22'!$B$11:$B$25,$B26,'Saturday Races 8-20-22'!$CE$11:$CE$25)</f>
        <v>0</v>
      </c>
      <c r="ET26" s="138">
        <f>SUMIF('Saturday Races 8-20-22'!$B$11:$B$25,$B26,'Saturday Races 8-20-22'!$CH$11:$CH$25)</f>
        <v>0</v>
      </c>
      <c r="EU26" s="138">
        <f>SUMIF('Saturday Races 8-20-22'!$B$11:$B$25,$B26,'Saturday Races 8-20-22'!$CK$11:$CK$25)</f>
        <v>0</v>
      </c>
      <c r="EV26" s="138">
        <f>SUMIF('Labor Day Regatta 9-3-22 FS'!$B$11:$B$30,$B26,'Labor Day Regatta 9-3-22 FS'!$BY$11:$BY$30)</f>
        <v>0</v>
      </c>
      <c r="EW26" s="138">
        <f>SUMIF('Labor Day Regatta 9-3-22 FS'!$B$11:$B$30,$B26,'Labor Day Regatta 9-3-22 FS'!$CB$11:$CB$30)</f>
        <v>0</v>
      </c>
      <c r="EX26" s="138">
        <f>SUMIF('Labor Day Regatta 9-3-22 FS'!$B$11:$B$30,$B26,'Labor Day Regatta 9-3-22 FS'!$CE$11:$CE$30)</f>
        <v>0</v>
      </c>
      <c r="EY26" s="138">
        <f>SUMIF('Labor Day Regatta 9-3-22 FS'!$B$11:$B$30,$B26,'Labor Day Regatta 9-3-22 FS'!$CH$11:$CH$30)</f>
        <v>0</v>
      </c>
      <c r="EZ26" s="138">
        <f>SUMIF('Labor Day Regatta 9-3-22 FS'!$B$11:$B$30,$B26,'Labor Day Regatta 9-3-22 FS'!$CK$11:$CK$30)</f>
        <v>0</v>
      </c>
      <c r="FA26" s="138">
        <f>SUMIF('Sunday Races 9-11-22'!$B$11:$B$20,$B26,'Sunday Races 9-11-22'!$BY$11:$BY$20)</f>
        <v>0</v>
      </c>
      <c r="FB26" s="138">
        <f>SUMIF('Sunday Races 9-11-22'!$B$11:$B$20,$B26,'Sunday Races 9-11-22'!$CB$11:$CB$20)</f>
        <v>0</v>
      </c>
      <c r="FC26" s="138">
        <f>SUMIF('Sunday Races 9-11-22'!$B$11:$B$20,$B26,'Sunday Races 9-11-22'!$CE$11:$CE$20)</f>
        <v>0</v>
      </c>
      <c r="FD26" s="138">
        <f>SUMIF('Sunday Races 9-11-22'!$B$11:$B$20,$B26,'Sunday Races 9-11-22'!$CH$11:$CH$20)</f>
        <v>0</v>
      </c>
      <c r="FE26" s="138">
        <f>SUMIF('Sunday Races 9-11-22'!$B$11:$B$20,$B26,'Sunday Races 9-11-22'!$CK$11:$CK$20)</f>
        <v>0</v>
      </c>
      <c r="FF26" s="138">
        <f>SUMIF('2022-09-17 Leukemia Cup FS'!$B$11:$B$26,$B26,'2022-09-17 Leukemia Cup FS'!$BY$11:$BY$26)</f>
        <v>0</v>
      </c>
      <c r="FG26" s="138">
        <f>SUMIF('2022-09-17 Leukemia Cup FS'!$B$11:$B$26,$B26,'2022-09-17 Leukemia Cup FS'!$CB$11:$CB$26)</f>
        <v>0</v>
      </c>
      <c r="FH26" s="138">
        <f>SUMIF('2022-09-17 Leukemia Cup FS'!$B$11:$B$26,$B26,'2022-09-17 Leukemia Cup FS'!$CE$11:$CE$26)</f>
        <v>0</v>
      </c>
      <c r="FI26" s="138">
        <f>SUMIF('2022-09-17 Leukemia Cup FS'!$B$11:$B$26,$B26,'2022-09-17 Leukemia Cup FS'!$CH$11:$CH$26)</f>
        <v>0</v>
      </c>
      <c r="FJ26" s="138">
        <f>SUMIF('2022-09-17 Leukemia Cup FS'!$B$11:$B$26,$B26,'2022-09-17 Leukemia Cup FS'!$CK$11:$CK$26)</f>
        <v>0</v>
      </c>
      <c r="FK26" s="138">
        <f>SUMIF('Smith-Berry LDR 9-24-22'!$B$11:$B$30,$B26,'Smith-Berry LDR 9-24-22'!$BY$11:$BY$30)</f>
        <v>0</v>
      </c>
      <c r="FL26" s="138">
        <f>SUMIF('Smith-Berry LDR 9-24-22'!$B$11:$B$30,$B26,'Smith-Berry LDR 9-24-22'!$CB$11:$CB$30)</f>
        <v>0</v>
      </c>
      <c r="FM26" s="138">
        <f>SUMIF('Smith-Berry LDR 9-24-22'!$B$11:$B$30,$B26,'Smith-Berry LDR 9-24-22'!$CE$11:$CE$30)</f>
        <v>0</v>
      </c>
      <c r="FN26" s="138">
        <f>SUMIF('Smith-Berry LDR 9-24-22'!$B$11:$B$30,$B26,'Smith-Berry LDR 9-24-22'!$CH$11:$CH$30)</f>
        <v>0</v>
      </c>
      <c r="FO26" s="138">
        <f>SUMIF('Smith-Berry LDR 9-24-22'!$B$11:$B$30,$B26,'Smith-Berry LDR 9-24-22'!$CK$11:$CK$30)</f>
        <v>0</v>
      </c>
      <c r="FP26" s="138">
        <f>SUMIF('Great Scot 10-1-22 Cham'!$B$11:$B$28,$B26,'Great Scot 10-1-22 Cham'!$BY$11:$BY$28)</f>
        <v>0</v>
      </c>
      <c r="FQ26" s="138">
        <f>SUMIF('Great Scot 10-1-22 Cham'!$B$11:$B$28,$B26,'Great Scot 10-1-22 Cham'!$CB$11:$CB$28)</f>
        <v>0</v>
      </c>
      <c r="FR26" s="138">
        <f>SUMIF('Great Scot 10-1-22 Cham'!$B$11:$B$28,$B26,'Great Scot 10-1-22 Cham'!$CE$11:$CE$28)</f>
        <v>0</v>
      </c>
      <c r="FS26" s="138">
        <f>SUMIF('Great Scot 10-1-22 Cham'!$B$11:$B$28,$B26,'Great Scot 10-1-22 Cham'!$CH$11:$CH$28)</f>
        <v>0</v>
      </c>
      <c r="FT26" s="138">
        <f>SUMIF('Great Scot 10-1-22 Cham'!$B$11:$B$28,$B26,'Great Scot 10-1-22 Cham'!$CK$11:$CK$28)</f>
        <v>0</v>
      </c>
      <c r="FU26" s="138">
        <f>SUMIF('Great Scot 10-1-22 Chal'!$B$11:$B$28,$B26,'Great Scot 10-1-22 Chal'!$BY$11:$BY$28)</f>
        <v>0</v>
      </c>
      <c r="FV26" s="138">
        <f>SUMIF('Great Scot 10-1-22 Chal'!$B$11:$B$28,$B26,'Great Scot 10-1-22 Chal'!$CB$11:$CB$28)</f>
        <v>0</v>
      </c>
      <c r="FW26" s="138">
        <f>SUMIF('Great Scot 10-1-22 Chal'!$B$11:$B$28,$B26,'Great Scot 10-1-22 Chal'!$CE$11:$CE$28)</f>
        <v>0</v>
      </c>
      <c r="FX26" s="138">
        <f>SUMIF('Great Scot 10-1-22 Chal'!$B$11:$B$28,$B26,'Great Scot 10-1-22 Chal'!$CH$11:$CH$28)</f>
        <v>0</v>
      </c>
      <c r="FY26" s="138">
        <f>SUMIF('Great Scot 10-1-22 Chal'!$B$11:$B$28,$B26,'Great Scot 10-1-22 Chal'!$CK$11:$CK$28)</f>
        <v>0</v>
      </c>
      <c r="FZ26" s="138">
        <f>SUMIF('Sunday Races 10-9-22'!$B$11:$B$21,$B26,'Sunday Races 10-9-22'!$BY$11:$BY$21)</f>
        <v>0</v>
      </c>
      <c r="GA26" s="138">
        <f>SUMIF('Sunday Races 10-9-22'!$B$11:$B$21,$B26,'Sunday Races 10-9-22'!$CB$11:$CB$21)</f>
        <v>0</v>
      </c>
      <c r="GB26" s="138">
        <f>SUMIF('Sunday Races 10-9-22'!$B$11:$B$21,$B26,'Sunday Races 10-9-22'!$CE$11:$CE$21)</f>
        <v>0</v>
      </c>
      <c r="GC26" s="138">
        <f>SUMIF('Sunday Races 10-9-22'!$B$11:$B$21,$B26,'Sunday Races 10-9-22'!$CH$11:$CH$21)</f>
        <v>0</v>
      </c>
      <c r="GD26" s="138">
        <f>SUMIF('Sunday Races 10-9-22'!$B$11:$B$21,$B26,'Sunday Races 10-9-22'!$CK$11:$CK$21)</f>
        <v>0</v>
      </c>
      <c r="GE26" s="138">
        <f>SUMIF('Sunday Races 10-23-22'!$B$11:$B$22,$B26,'Sunday Races 10-23-22'!$BY$11:$BY$22)</f>
        <v>0</v>
      </c>
      <c r="GF26" s="138">
        <f>SUMIF('Sunday Races 10-23-22'!$B$11:$B$22,$B26,'Sunday Races 10-23-22'!$CB$11:$CB$22)</f>
        <v>0</v>
      </c>
      <c r="GG26" s="138">
        <f>SUMIF('Sunday Races 10-23-22'!$B$11:$B$22,$B26,'Sunday Races 10-23-22'!$CE$11:$CE$22)</f>
        <v>0</v>
      </c>
      <c r="GH26" s="138">
        <f>SUMIF('Sunday Races 10-23-22'!$B$11:$B$22,$B26,'Sunday Races 10-23-22'!$CH$11:$CH$22)</f>
        <v>0</v>
      </c>
      <c r="GI26" s="138">
        <f>SUMIF('Sunday Races 10-23-22'!$B$11:$B$22,$B26,'Sunday Races 10-23-22'!$CK$11:$CK$22)</f>
        <v>0</v>
      </c>
      <c r="GJ26" s="138">
        <f>SUMIF('One Day Regatta 10-29-22 FS'!$B$11:$B$19,$B26,'One Day Regatta 10-29-22 FS'!$BY$11:$BY$19)</f>
        <v>0</v>
      </c>
      <c r="GK26" s="138">
        <f>SUMIF('One Day Regatta 10-29-22 FS'!$B$11:$B$19,$B26,'One Day Regatta 10-29-22 FS'!$CB$11:$CB$19)</f>
        <v>0</v>
      </c>
      <c r="GL26" s="138">
        <f>SUMIF('One Day Regatta 10-29-22 FS'!$B$11:$B$19,$B26,'One Day Regatta 10-29-22 FS'!$CE$11:$CE$19)</f>
        <v>0</v>
      </c>
      <c r="GM26" s="138">
        <f>SUMIF('One Day Regatta 10-29-22 FS'!$B$11:$B$19,$B26,'One Day Regatta 10-29-22 FS'!$CH$11:$CH$19)</f>
        <v>0</v>
      </c>
      <c r="GN26" s="138">
        <f>SUMIF('One Day Regatta 10-29-22 FS'!$B$11:$B$19,$B26,'One Day Regatta 10-29-22 FS'!$CK$11:$CK$19)</f>
        <v>0</v>
      </c>
      <c r="GO26" s="139"/>
      <c r="GP26" s="140"/>
      <c r="GQ26" s="141">
        <f t="shared" si="25"/>
        <v>6</v>
      </c>
      <c r="GR26" s="141">
        <f t="shared" si="25"/>
        <v>5</v>
      </c>
      <c r="GS26" s="141">
        <f t="shared" si="25"/>
        <v>4</v>
      </c>
      <c r="GT26" s="141">
        <f t="shared" si="25"/>
        <v>2</v>
      </c>
      <c r="GU26" s="141">
        <f t="shared" si="25"/>
        <v>2</v>
      </c>
      <c r="GV26" s="141">
        <f t="shared" si="25"/>
        <v>0</v>
      </c>
      <c r="GW26" s="141">
        <f t="shared" si="25"/>
        <v>0</v>
      </c>
      <c r="GX26" s="141">
        <f t="shared" si="25"/>
        <v>0</v>
      </c>
      <c r="GY26" s="141">
        <f t="shared" si="25"/>
        <v>0</v>
      </c>
      <c r="GZ26" s="141">
        <f t="shared" si="25"/>
        <v>0</v>
      </c>
      <c r="HA26" s="141">
        <f t="shared" si="26"/>
        <v>0</v>
      </c>
      <c r="HB26" s="141">
        <f t="shared" si="26"/>
        <v>0</v>
      </c>
      <c r="HC26" s="141">
        <f t="shared" si="26"/>
        <v>0</v>
      </c>
      <c r="HD26" s="141">
        <f t="shared" si="26"/>
        <v>0</v>
      </c>
      <c r="HE26" s="141">
        <f t="shared" si="26"/>
        <v>0</v>
      </c>
      <c r="HF26" s="141">
        <f t="shared" si="26"/>
        <v>0</v>
      </c>
      <c r="HG26" s="141">
        <f t="shared" si="26"/>
        <v>0</v>
      </c>
      <c r="HH26" s="141">
        <f t="shared" si="26"/>
        <v>0</v>
      </c>
      <c r="HI26" s="141">
        <f t="shared" si="26"/>
        <v>0</v>
      </c>
      <c r="HJ26" s="141">
        <f t="shared" si="26"/>
        <v>0</v>
      </c>
      <c r="HK26" s="141">
        <f t="shared" si="27"/>
        <v>0</v>
      </c>
      <c r="HL26" s="141">
        <f t="shared" si="27"/>
        <v>0</v>
      </c>
      <c r="HM26" s="141">
        <f t="shared" si="27"/>
        <v>0</v>
      </c>
      <c r="HN26" s="141">
        <f t="shared" si="27"/>
        <v>0</v>
      </c>
      <c r="HO26" s="141">
        <f t="shared" si="27"/>
        <v>0</v>
      </c>
      <c r="HP26" s="141">
        <f t="shared" si="27"/>
        <v>0</v>
      </c>
      <c r="HQ26" s="141">
        <f t="shared" si="27"/>
        <v>0</v>
      </c>
      <c r="HR26" s="141">
        <f t="shared" si="27"/>
        <v>0</v>
      </c>
      <c r="HS26" s="141">
        <f t="shared" si="27"/>
        <v>0</v>
      </c>
      <c r="HT26" s="141">
        <f t="shared" si="27"/>
        <v>0</v>
      </c>
      <c r="HU26" s="141">
        <f t="shared" si="28"/>
        <v>0</v>
      </c>
      <c r="HV26" s="141">
        <f t="shared" si="28"/>
        <v>0</v>
      </c>
      <c r="HW26" s="141">
        <f t="shared" si="28"/>
        <v>0</v>
      </c>
      <c r="HX26" s="141">
        <f t="shared" si="28"/>
        <v>0</v>
      </c>
      <c r="HY26" s="141">
        <f t="shared" si="28"/>
        <v>0</v>
      </c>
      <c r="HZ26" s="141">
        <f t="shared" si="28"/>
        <v>0</v>
      </c>
      <c r="IA26" s="141">
        <f t="shared" si="28"/>
        <v>0</v>
      </c>
      <c r="IB26" s="141">
        <f t="shared" si="28"/>
        <v>0</v>
      </c>
      <c r="IC26" s="141">
        <f t="shared" si="28"/>
        <v>0</v>
      </c>
      <c r="ID26" s="141">
        <f t="shared" si="28"/>
        <v>0</v>
      </c>
      <c r="IE26" s="141">
        <f t="shared" si="29"/>
        <v>0</v>
      </c>
      <c r="IF26" s="141">
        <f t="shared" si="29"/>
        <v>0</v>
      </c>
      <c r="IG26" s="141">
        <f t="shared" si="29"/>
        <v>0</v>
      </c>
      <c r="IH26" s="141">
        <f t="shared" si="29"/>
        <v>0</v>
      </c>
      <c r="II26" s="141">
        <f t="shared" si="29"/>
        <v>0</v>
      </c>
      <c r="IJ26" s="141">
        <f t="shared" si="29"/>
        <v>0</v>
      </c>
      <c r="IK26" s="141">
        <f t="shared" si="29"/>
        <v>0</v>
      </c>
      <c r="IL26" s="141">
        <f t="shared" si="29"/>
        <v>0</v>
      </c>
      <c r="IM26" s="141">
        <f t="shared" si="29"/>
        <v>0</v>
      </c>
      <c r="IN26" s="141">
        <f t="shared" si="29"/>
        <v>0</v>
      </c>
      <c r="IO26" s="141">
        <f t="shared" si="30"/>
        <v>0</v>
      </c>
      <c r="IP26" s="141">
        <f t="shared" si="30"/>
        <v>0</v>
      </c>
      <c r="IQ26" s="141">
        <f t="shared" si="30"/>
        <v>0</v>
      </c>
      <c r="IR26" s="141">
        <f t="shared" si="30"/>
        <v>0</v>
      </c>
      <c r="IS26" s="141">
        <f t="shared" si="30"/>
        <v>0</v>
      </c>
      <c r="IT26" s="141">
        <f t="shared" si="30"/>
        <v>0</v>
      </c>
      <c r="IU26" s="141">
        <f t="shared" si="30"/>
        <v>0</v>
      </c>
      <c r="IV26" s="141">
        <f t="shared" si="30"/>
        <v>0</v>
      </c>
      <c r="IW26" s="141">
        <f t="shared" si="30"/>
        <v>0</v>
      </c>
      <c r="IX26" s="141">
        <f t="shared" si="30"/>
        <v>0</v>
      </c>
      <c r="IY26" s="141">
        <f t="shared" si="31"/>
        <v>0</v>
      </c>
      <c r="IZ26" s="141">
        <f t="shared" si="31"/>
        <v>0</v>
      </c>
      <c r="JA26" s="141">
        <f t="shared" si="31"/>
        <v>0</v>
      </c>
      <c r="JB26" s="141">
        <f t="shared" si="31"/>
        <v>0</v>
      </c>
      <c r="JC26" s="141">
        <f t="shared" si="31"/>
        <v>0</v>
      </c>
      <c r="JD26" s="141">
        <f t="shared" si="31"/>
        <v>0</v>
      </c>
      <c r="JE26" s="141">
        <f t="shared" si="31"/>
        <v>0</v>
      </c>
      <c r="JF26" s="141">
        <f t="shared" si="31"/>
        <v>0</v>
      </c>
      <c r="JG26" s="141">
        <f t="shared" si="31"/>
        <v>0</v>
      </c>
      <c r="JH26" s="141">
        <f t="shared" si="31"/>
        <v>0</v>
      </c>
      <c r="JI26" s="141">
        <f t="shared" si="31"/>
        <v>0</v>
      </c>
      <c r="JJ26" s="141">
        <f t="shared" si="31"/>
        <v>0</v>
      </c>
      <c r="JK26" s="141">
        <f t="shared" si="31"/>
        <v>0</v>
      </c>
      <c r="JL26" s="141">
        <f t="shared" si="31"/>
        <v>0</v>
      </c>
      <c r="JM26" s="141">
        <f t="shared" si="31"/>
        <v>0</v>
      </c>
    </row>
    <row r="27" spans="1:273" ht="15" customHeight="1" x14ac:dyDescent="0.2">
      <c r="A27" s="134">
        <f t="shared" si="17"/>
        <v>24</v>
      </c>
      <c r="B27" s="103" t="s">
        <v>777</v>
      </c>
      <c r="C27" s="135">
        <f t="shared" si="6"/>
        <v>5</v>
      </c>
      <c r="D27" s="136">
        <f t="shared" si="7"/>
        <v>13</v>
      </c>
      <c r="E27" s="135">
        <f t="shared" si="8"/>
        <v>13</v>
      </c>
      <c r="F27" s="137">
        <f t="shared" si="9"/>
        <v>2.6000000000000002E-2</v>
      </c>
      <c r="G27" s="138">
        <f>SUMIF('Saturday Race 11-06-21'!$B$11:$B$21,$B27,'Saturday Race 11-06-21'!$BY$11:$BY$21)</f>
        <v>0</v>
      </c>
      <c r="H27" s="138">
        <f>SUMIF('Saturday Race 11-06-21'!$B$11:$B$21,$B27,'Saturday Race 11-06-21'!$CB$11:$CB$21)</f>
        <v>0</v>
      </c>
      <c r="I27" s="138">
        <f>SUMIF('Saturday Race 11-06-21'!$B$11:$B$21,$B27,'Saturday Race 11-06-21'!$CE$11:$CE$21)</f>
        <v>0</v>
      </c>
      <c r="J27" s="138">
        <f>SUMIF('Saturday Race 11-06-21'!$B$11:$B$21,$B27,'Saturday Race 11-06-21'!$CH$11:$CH$21)</f>
        <v>0</v>
      </c>
      <c r="K27" s="138">
        <f>SUMIF('Saturday Race 11-06-21'!$B$11:$B$21,$B27,'Saturday Race 11-06-21'!$CK$11:$CK$21)</f>
        <v>0</v>
      </c>
      <c r="L27" s="138">
        <f>SUMIF('Saturday Race 11-20-21'!$B$11:$B$24,$B27,'Saturday Race 11-20-21'!$BY$11:$BY$24)</f>
        <v>0</v>
      </c>
      <c r="M27" s="138">
        <f>SUMIF('Saturday Race 11-20-21'!$B$11:$B$24,$B27,'Saturday Race 11-20-21'!$CB$11:$CB$24)</f>
        <v>0</v>
      </c>
      <c r="N27" s="138">
        <f>SUMIF('Saturday Race 11-20-21'!$B$11:$B$24,$B27,'Saturday Race 11-20-21'!$CE$11:$CE$24)</f>
        <v>0</v>
      </c>
      <c r="O27" s="138">
        <f>SUMIF('Saturday Race 11-20-21'!$B$11:$B$24,$B27,'Saturday Race 11-20-21'!$CH$11:$CH$24)</f>
        <v>0</v>
      </c>
      <c r="P27" s="138">
        <f>SUMIF('Saturday Race 11-20-21'!$B$11:$B$24,$B27,'Saturday Race 11-20-21'!$CK$11:$CK$24)</f>
        <v>0</v>
      </c>
      <c r="Q27" s="138">
        <f>SUMIF('One Day 12-04-21 Scots'!$B$11:$B$25,$B27,'One Day 12-04-21 Scots'!$BY$11:$BY$25)</f>
        <v>0</v>
      </c>
      <c r="R27" s="138">
        <f>SUMIF('One Day 12-04-21 Scots'!$B$11:$B$25,$B27,'One Day 12-04-21 Scots'!$CB$11:$CB$25)</f>
        <v>0</v>
      </c>
      <c r="S27" s="138">
        <f>SUMIF('One Day 12-04-21 Scots'!$B$11:$B$25,$B27,'One Day 12-04-21 Scots'!$CE$11:$CE$25)</f>
        <v>0</v>
      </c>
      <c r="T27" s="138">
        <f>SUMIF('One Day 12-04-21 Scots'!$B$11:$B$25,$B27,'One Day 12-04-21 Scots'!$CH$11:$CH$25)</f>
        <v>0</v>
      </c>
      <c r="U27" s="138">
        <f>SUMIF('One Day 12-04-21 Scots'!$B$11:$B$25,$B27,'One Day 12-04-21 Scots'!$CK$11:$CK$25)</f>
        <v>0</v>
      </c>
      <c r="V27" s="138">
        <f>SUMIF('One Day 12-04-21 Thistles'!$B$11:$B$25,$B27,'One Day 12-04-21 Thistles'!$BY$11:$BY$25)</f>
        <v>0</v>
      </c>
      <c r="W27" s="138">
        <f>SUMIF('One Day 12-04-21 Thistles'!$B$11:$B$25,$B27,'One Day 12-04-21 Thistles'!$CB$11:$CB$25)</f>
        <v>0</v>
      </c>
      <c r="X27" s="138">
        <f>SUMIF('One Day 12-04-21 Thistles'!$B$11:$B$25,$B27,'One Day 12-04-21 Thistles'!$CE$11:$CE$25)</f>
        <v>0</v>
      </c>
      <c r="Y27" s="138">
        <f>SUMIF('One Day 12-04-21 Thistles'!$B$11:$B$25,$B27,'One Day 12-04-21 Thistles'!$CH$11:$CH$25)</f>
        <v>0</v>
      </c>
      <c r="Z27" s="138">
        <f>SUMIF('One Day 12-04-21 Thistles'!$B$11:$B$25,$B27,'One Day 12-04-21 Thistles'!$CK$11:$CK$25)</f>
        <v>0</v>
      </c>
      <c r="AA27" s="138">
        <f>SUMIF('Saturday Race 1-08-22'!$B$11:$B$20,$B27,'Saturday Race 1-08-22'!$BY$11:$BY$20)</f>
        <v>0</v>
      </c>
      <c r="AB27" s="138">
        <f>SUMIF('Saturday Race 1-08-22'!$B$11:$B$20,$B27,'Saturday Race 1-08-22'!$CB$11:$CB$20)</f>
        <v>0</v>
      </c>
      <c r="AC27" s="138">
        <f>SUMIF('Saturday Race 1-08-22'!$B$11:$B$20,$B27,'Saturday Race 1-08-22'!$CE$11:$CE$20)</f>
        <v>0</v>
      </c>
      <c r="AD27" s="138">
        <f>SUMIF('Saturday Race 1-08-22'!$B$11:$B$20,$B27,'Saturday Race 1-08-22'!$CH$11:$CH$20)</f>
        <v>0</v>
      </c>
      <c r="AE27" s="138">
        <f>SUMIF('Saturday Race 1-08-22'!$B$11:$B$20,$B27,'Saturday Race 1-08-22'!$CK$11:$CK$20)</f>
        <v>0</v>
      </c>
      <c r="AF27" s="138">
        <f>SUMIF('Saturday Race 1-22-22'!$B$11:$B$20,$B27,'Saturday Race 1-22-22'!$BY$11:$BY$20)</f>
        <v>0</v>
      </c>
      <c r="AG27" s="138">
        <f>SUMIF('Saturday Race 1-22-22'!$B$11:$B$20,$B27,'Saturday Race 1-22-22'!$CB$11:$CB$20)</f>
        <v>0</v>
      </c>
      <c r="AH27" s="138">
        <f>SUMIF('Saturday Race 1-22-22'!$B$11:$B$20,$B27,'Saturday Race 1-22-22'!$CE$11:$CE$20)</f>
        <v>0</v>
      </c>
      <c r="AI27" s="138">
        <f>SUMIF('Saturday Race 1-22-22'!$B$11:$B$20,$B27,'Saturday Race 1-22-22'!$CH$11:$CH$20)</f>
        <v>0</v>
      </c>
      <c r="AJ27" s="138">
        <f>SUMIF('Saturday Race 1-22-22'!$B$11:$B$20,$B27,'Saturday Race 1-22-22'!$CK$11:$CK$20)</f>
        <v>0</v>
      </c>
      <c r="AK27" s="138">
        <f>SUMIF('Sunday Race 2-6-22'!$B$11:$B$20,$B27,'Sunday Race 2-6-22'!$BY$11:$BY$20)</f>
        <v>0</v>
      </c>
      <c r="AL27" s="138">
        <f>SUMIF('Sunday Race 2-6-22'!$B$11:$B$20,$B27,'Sunday Race 2-6-22'!$CB$11:$CB$20)</f>
        <v>0</v>
      </c>
      <c r="AM27" s="138">
        <f>SUMIF('Sunday Race 2-6-22'!$B$11:$B$20,$B27,'Sunday Race 2-6-22'!$CE$11:$CE$20)</f>
        <v>0</v>
      </c>
      <c r="AN27" s="138">
        <f>SUMIF('Sunday Race 2-6-22'!$B$11:$B$20,$B27,'Sunday Race 2-6-22'!$CH$11:$CH$20)</f>
        <v>0</v>
      </c>
      <c r="AO27" s="138">
        <f>SUMIF('Sunday Race 2-6-22'!$B$11:$B$20,$B27,'Sunday Race 2-6-22'!$CK$11:$CK$20)</f>
        <v>0</v>
      </c>
      <c r="AP27" s="138">
        <f>SUMIF('Chili One Day 2-12-22 Scots'!$B$11:$B$25,$B27,'Chili One Day 2-12-22 Scots'!$BY$11:$BY$25)</f>
        <v>0</v>
      </c>
      <c r="AQ27" s="138">
        <f>SUMIF('Chili One Day 2-12-22 Scots'!$B$11:$B$25,$B27,'Chili One Day 2-12-22 Scots'!$CB$11:$CB$25)</f>
        <v>0</v>
      </c>
      <c r="AR27" s="138">
        <f>SUMIF('Chili One Day 2-12-22 Scots'!$B$11:$B$25,$B27,'Chili One Day 2-12-22 Scots'!$CE$11:$CE$25)</f>
        <v>0</v>
      </c>
      <c r="AS27" s="138">
        <f>SUMIF('Chili One Day 2-12-22 Scots'!$B$11:$B$25,$B27,'Chili One Day 2-12-22 Scots'!$CH$11:$CH$25)</f>
        <v>0</v>
      </c>
      <c r="AT27" s="138">
        <f>SUMIF('Chili One Day 2-12-22 Scots'!$B$11:$B$25,$B27,'Chili One Day 2-12-22 Scots'!$CK$11:$CK$25)</f>
        <v>0</v>
      </c>
      <c r="AU27" s="138">
        <f>SUMIF('Chili One Day 2-12-22 Thistles'!$B$11:$B$25,$B27,'Chili One Day 2-12-22 Thistles'!$BY$11:$BY$25)</f>
        <v>0</v>
      </c>
      <c r="AV27" s="138">
        <f>SUMIF('Chili One Day 2-12-22 Thistles'!$B$11:$B$25,$B27,'Chili One Day 2-12-22 Thistles'!$CB$11:$CB$25)</f>
        <v>0</v>
      </c>
      <c r="AW27" s="138">
        <f>SUMIF('Chili One Day 2-12-22 Thistles'!$B$11:$B$25,$B27,'Chili One Day 2-12-22 Thistles'!$CE$11:$CE$25)</f>
        <v>0</v>
      </c>
      <c r="AX27" s="138">
        <f>SUMIF('Chili One Day 2-12-22 Thistles'!$B$11:$B$25,$B27,'Chili One Day 2-12-22 Thistles'!$CH$11:$CH$25)</f>
        <v>0</v>
      </c>
      <c r="AY27" s="138">
        <f>SUMIF('Chili One Day 2-12-22 Thistles'!$B$11:$B$25,$B27,'Chili One Day 2-12-22 Thistles'!$CK$11:$CK$25)</f>
        <v>0</v>
      </c>
      <c r="AZ27" s="138">
        <f>SUMIF('Sunday Race 2-20-22'!$B$11:$B$26,$B27,'Sunday Race 2-20-22'!$BY$11:$BY$26)</f>
        <v>0</v>
      </c>
      <c r="BA27" s="138">
        <f>SUMIF('Sunday Race 2-20-22'!$B$11:$B$26,$B27,'Sunday Race 2-20-22'!$CB$11:$CB$26)</f>
        <v>0</v>
      </c>
      <c r="BB27" s="138">
        <f>SUMIF('Sunday Race 2-20-22'!$B$11:$B$26,$B27,'Sunday Race 2-20-22'!$CE$11:$CE$26)</f>
        <v>0</v>
      </c>
      <c r="BC27" s="138">
        <f>SUMIF('Sunday Race 2-20-22'!$B$11:$B$26,$B27,'Sunday Race 2-20-22'!$CH$11:$CH$26)</f>
        <v>0</v>
      </c>
      <c r="BD27" s="138">
        <f>SUMIF('Sunday Race 2-20-22'!$B$11:$B$26,$B27,'Sunday Race 2-20-22'!$CK$11:$CK$26)</f>
        <v>0</v>
      </c>
      <c r="BE27" s="138">
        <f>SUMIF('Sunday Race 2-27-22'!$B$11:$B$20,$B27,'Sunday Race 2-27-22'!$BY$11:$BY$20)</f>
        <v>0</v>
      </c>
      <c r="BF27" s="138">
        <f>SUMIF('Sunday Race 2-27-22'!$B$11:$B$20,$B27,'Sunday Race 2-27-22'!$CB$11:$CB$20)</f>
        <v>0</v>
      </c>
      <c r="BG27" s="138">
        <f>SUMIF('Sunday Race 2-27-22'!$B$11:$B$20,$B27,'Sunday Race 2-27-22'!$CE$11:$CE$20)</f>
        <v>0</v>
      </c>
      <c r="BH27" s="138">
        <f>SUMIF('Sunday Race 2-27-22'!$B$11:$B$20,$B27,'Sunday Race 2-27-22'!$CH$11:$CH$20)</f>
        <v>0</v>
      </c>
      <c r="BI27" s="138">
        <f>SUMIF('Sunday Race 2-27-22'!$B$11:$B$20,$B27,'Sunday Race 2-27-22'!$CK$11:$CK$20)</f>
        <v>0</v>
      </c>
      <c r="BJ27" s="138">
        <f>SUMIF('Ironman One Day 3-5-22 FS'!$B$11:$B$26,$B27,'Ironman One Day 3-5-22 FS'!$BY$11:$BY$26)</f>
        <v>8</v>
      </c>
      <c r="BK27" s="138">
        <f>SUMIF('Ironman One Day 3-5-22 FS'!$B$11:$B$26,$B27,'Ironman One Day 3-5-22 FS'!$CB$11:$CB$26)</f>
        <v>0</v>
      </c>
      <c r="BL27" s="138">
        <f>SUMIF('Ironman One Day 3-5-22 FS'!$B$11:$B$26,$B27,'Ironman One Day 3-5-22 FS'!$CE$11:$CE$26)</f>
        <v>0</v>
      </c>
      <c r="BM27" s="138">
        <f>SUMIF('Ironman One Day 3-5-22 FS'!$B$11:$B$26,$B27,'Ironman One Day 3-5-22 FS'!$CH$11:$CH$26)</f>
        <v>0</v>
      </c>
      <c r="BN27" s="138">
        <f>SUMIF('Ironman One Day 3-5-22 FS'!$B$11:$B$26,$B27,'Ironman One Day 3-5-22 FS'!$CK$11:$CK$26)</f>
        <v>0</v>
      </c>
      <c r="BO27" s="138">
        <f>SUMIF('Sunday Race 3-13-22'!$B$11:$B$25,$B27,'Sunday Race 3-13-22'!$BY$11:$BY$25)</f>
        <v>0</v>
      </c>
      <c r="BP27" s="138">
        <f>SUMIF('Sunday Race 3-13-22'!$B$11:$B$25,$B27,'Sunday Race 3-13-22'!$CB$11:$CB$25)</f>
        <v>0</v>
      </c>
      <c r="BQ27" s="138">
        <f>SUMIF('Sunday Race 3-13-22'!$B$11:$B$25,$B27,'Sunday Race 3-13-22'!$CE$11:$CE$25)</f>
        <v>0</v>
      </c>
      <c r="BR27" s="138">
        <f>SUMIF('Sunday Race 3-13-22'!$B$11:$B$25,$B27,'Sunday Race 3-13-22'!$CH$11:$CH$25)</f>
        <v>0</v>
      </c>
      <c r="BS27" s="138">
        <f>SUMIF('Sunday Race 3-13-22'!$B$11:$B$25,$B27,'Sunday Race 3-13-22'!$CK$11:$CK$25)</f>
        <v>0</v>
      </c>
      <c r="BT27" s="138">
        <f>SUMIF('Saturday Race 3-19-22'!$B$11:$B$18,$B27,'Saturday Race 3-19-22'!$BY$11:$BY$18)</f>
        <v>1</v>
      </c>
      <c r="BU27" s="138">
        <f>SUMIF('Saturday Race 3-19-22'!$B$11:$B$18,$B27,'Saturday Race 3-19-22'!$CB$11:$CB$18)</f>
        <v>1</v>
      </c>
      <c r="BV27" s="138">
        <f>SUMIF('Saturday Race 3-19-22'!$B$11:$B$18,$B27,'Saturday Race 3-19-22'!$CE$11:$CE$18)</f>
        <v>2</v>
      </c>
      <c r="BW27" s="138">
        <f>SUMIF('Saturday Race 3-19-22'!$B$11:$B$18,$B27,'Saturday Race 3-19-22'!$CH$11:$CH$18)</f>
        <v>1</v>
      </c>
      <c r="BX27" s="138">
        <f>SUMIF('Saturday Race 3-19-22'!$B$11:$B$18,$B27,'Saturday Race 3-19-22'!$CK$11:$CK$18)</f>
        <v>0</v>
      </c>
      <c r="BY27" s="138">
        <f>SUMIF('Sunday Races 4-10-22'!$B$11:$B$26,$B27,'Sunday Races 4-10-22'!$BY$11:$BY$26)</f>
        <v>0</v>
      </c>
      <c r="BZ27" s="138">
        <f>SUMIF('Sunday Races 4-10-22'!$B$11:$B$26,$B27,'Sunday Races 4-10-22'!$CB$11:$CB$26)</f>
        <v>0</v>
      </c>
      <c r="CA27" s="138">
        <f>SUMIF('Sunday Races 4-10-22'!$B$11:$B$26,$B27,'Sunday Races 4-10-22'!$CE$11:$CE$26)</f>
        <v>0</v>
      </c>
      <c r="CB27" s="138">
        <f>SUMIF('Sunday Races 4-10-22'!$B$11:$B$26,$B27,'Sunday Races 4-10-22'!$CH$11:$CH$26)</f>
        <v>0</v>
      </c>
      <c r="CC27" s="138">
        <f>SUMIF('Sunday Races 4-10-22'!$B$11:$B$26,$B27,'Sunday Races 4-10-22'!$CK$11:$CK$26)</f>
        <v>0</v>
      </c>
      <c r="CD27" s="138">
        <f>SUMIF('Easter One Day 4-16-22 FS'!$B$11:$B$26,$B27,'Easter One Day 4-16-22 FS'!$BY$11:$BY$26)</f>
        <v>0</v>
      </c>
      <c r="CE27" s="138">
        <f>SUMIF('Easter One Day 4-16-22 FS'!$B$11:$B$26,$B27,'Easter One Day 4-16-22 FS'!$CB$11:$CB$26)</f>
        <v>0</v>
      </c>
      <c r="CF27" s="138">
        <f>SUMIF('Easter One Day 4-16-22 FS'!$B$11:$B$26,$B27,'Easter One Day 4-16-22 FS'!$CE$11:$CE$26)</f>
        <v>0</v>
      </c>
      <c r="CG27" s="138">
        <f>SUMIF('Easter One Day 4-16-22 FS'!$B$11:$B$26,$B27,'Easter One Day 4-16-22 FS'!$CH$11:$CH$26)</f>
        <v>0</v>
      </c>
      <c r="CH27" s="138">
        <f>SUMIF('Easter One Day 4-16-22 FS'!$B$11:$B$26,$B27,'Easter One Day 4-16-22 FS'!$CK$11:$CK$26)</f>
        <v>0</v>
      </c>
      <c r="CI27" s="138">
        <f>SUMIF('Easter One Day 4-16-22 TH'!$B$11:$B$15,$B27,'Easter One Day 4-16-22 TH'!$BY$11:$BY$15)</f>
        <v>0</v>
      </c>
      <c r="CJ27" s="138">
        <f>SUMIF('Easter One Day 4-16-22 TH'!$B$11:$B$15,$B27,'Easter One Day 4-16-22 TH'!$CB$11:$CB$15)</f>
        <v>0</v>
      </c>
      <c r="CK27" s="138">
        <f>SUMIF('Easter One Day 4-16-22 TH'!$B$11:$B$15,$B27,'Easter One Day 4-16-22 TH'!$CE$11:$CE$15)</f>
        <v>0</v>
      </c>
      <c r="CL27" s="138">
        <f>SUMIF('Easter One Day 4-16-22 TH'!$B$11:$B$15,$B27,'Easter One Day 4-16-22 TH'!$CH$11:$CH$15)</f>
        <v>0</v>
      </c>
      <c r="CM27" s="138">
        <f>SUMIF('Easter One Day 4-16-22 TH'!$B$11:$B$15,$B27,'Easter One Day 4-16-22 TH'!$CK$11:$CK$15)</f>
        <v>0</v>
      </c>
      <c r="CN27" s="138">
        <f>SUMIF('Sunday Races 5-1-22'!$B$11:$B$28,$B27,'Sunday Races 5-1-22'!$BY$11:$BY$28)</f>
        <v>0</v>
      </c>
      <c r="CO27" s="138">
        <f>SUMIF('Sunday Races 5-1-22'!$B$11:$B$28,$B27,'Sunday Races 5-1-22'!$CB$11:$CB$28)</f>
        <v>0</v>
      </c>
      <c r="CP27" s="138">
        <f>SUMIF('Sunday Races 5-1-22'!$B$11:$B$28,$B27,'Sunday Races 5-1-22'!$CE$11:$CE$28)</f>
        <v>0</v>
      </c>
      <c r="CQ27" s="138">
        <f>SUMIF('Sunday Races 5-1-22'!$B$11:$B$28,$B27,'Sunday Races 5-1-22'!$CH$11:$CH$28)</f>
        <v>0</v>
      </c>
      <c r="CR27" s="138">
        <f>SUMIF('Sunday Races 5-1-22'!$B$11:$B$28,$B27,'Sunday Races 5-1-22'!$CK$11:$CK$28)</f>
        <v>0</v>
      </c>
      <c r="CS27" s="138">
        <f>SUMIF('Long Distance Race 5-7-22'!$B$11:$B$27,$B27,'Long Distance Race 5-7-22'!$BY$11:$BY$27)</f>
        <v>0</v>
      </c>
      <c r="CT27" s="138">
        <f>SUMIF('Long Distance Race 5-7-22'!$B$11:$B$27,$B27,'Long Distance Race 5-7-22'!$CB$11:$CB$27)</f>
        <v>0</v>
      </c>
      <c r="CU27" s="138">
        <f>SUMIF('Long Distance Race 5-7-22'!$B$11:$B$27,$B27,'Long Distance Race 5-7-22'!$CE$11:$CE$27)</f>
        <v>0</v>
      </c>
      <c r="CV27" s="138">
        <f>SUMIF('Long Distance Race 5-7-22'!$B$11:$B$27,$B27,'Long Distance Race 5-7-22'!$CH$11:$CH$27)</f>
        <v>0</v>
      </c>
      <c r="CW27" s="138">
        <f>SUMIF('Long Distance Race 5-7-22'!$B$11:$B$27,$B27,'Long Distance Race 5-7-22'!$CK$11:$CK$27)</f>
        <v>0</v>
      </c>
      <c r="CX27" s="138">
        <f>SUMIF('Memorial Day Regatta 5-28-22 Op'!$B$11:$B$27,$B27,'Memorial Day Regatta 5-28-22 Op'!$BY$11:$BY$27)</f>
        <v>0</v>
      </c>
      <c r="CY27" s="138">
        <f>SUMIF('Memorial Day Regatta 5-28-22 Op'!$B$11:$B$27,$B27,'Memorial Day Regatta 5-28-22 Op'!$CB$11:$CB$27)</f>
        <v>0</v>
      </c>
      <c r="CZ27" s="138">
        <f>SUMIF('Memorial Day Regatta 5-28-22 Op'!$B$11:$B$27,$B27,'Memorial Day Regatta 5-28-22 Op'!$CE$11:$CE$27)</f>
        <v>0</v>
      </c>
      <c r="DA27" s="138">
        <f>SUMIF('Memorial Day Regatta 5-28-22 Op'!$B$11:$B$27,$B27,'Memorial Day Regatta 5-28-22 Op'!$CH$11:$CH$27)</f>
        <v>0</v>
      </c>
      <c r="DB27" s="138">
        <f>SUMIF('Memorial Day Regatta 5-28-22 Op'!$B$11:$B$27,$B27,'Memorial Day Regatta 5-28-22 Op'!$CK$11:$CK$27)</f>
        <v>0</v>
      </c>
      <c r="DC27" s="138">
        <f>SUMIF('Sunday Races 6-5-22'!$B$11:$B$28,$B27,'Sunday Races 6-5-22'!$BY$11:$BY$28)</f>
        <v>0</v>
      </c>
      <c r="DD27" s="138">
        <f>SUMIF('Sunday Races 6-5-22'!$B$11:$B$28,$B27,'Sunday Races 6-5-22'!$CB$11:$CB$28)</f>
        <v>0</v>
      </c>
      <c r="DE27" s="138">
        <f>SUMIF('Sunday Races 6-5-22'!$B$11:$B$28,$B27,'Sunday Races 6-5-22'!$CE$11:$CE$28)</f>
        <v>0</v>
      </c>
      <c r="DF27" s="138">
        <f>SUMIF('Sunday Races 6-5-22'!$B$11:$B$28,$B27,'Sunday Races 6-5-22'!$CH$11:$CH$28)</f>
        <v>0</v>
      </c>
      <c r="DG27" s="138">
        <f>SUMIF('Sunday Races 6-5-22'!$B$11:$B$28,$B27,'Sunday Races 6-5-22'!$CK$11:$CK$28)</f>
        <v>0</v>
      </c>
      <c r="DH27" s="138">
        <f>SUMIF('Sunday Races 6-12-22'!$B$11:$B$24,$B27,'Sunday Races 6-12-22'!$BY$11:$BY$24)</f>
        <v>0</v>
      </c>
      <c r="DI27" s="138">
        <f>SUMIF('Sunday Races 6-12-22'!$B$11:$B$24,$B27,'Sunday Races 6-12-22'!$CB$11:$CB$24)</f>
        <v>0</v>
      </c>
      <c r="DJ27" s="138">
        <f>SUMIF('Sunday Races 6-12-22'!$B$11:$B$24,$B27,'Sunday Races 6-12-22'!$CE$11:$CE$24)</f>
        <v>0</v>
      </c>
      <c r="DK27" s="138">
        <f>SUMIF('Sunday Races 6-12-22'!$B$11:$B$24,$B27,'Sunday Races 6-12-22'!$CH$11:$CH$24)</f>
        <v>0</v>
      </c>
      <c r="DL27" s="138">
        <f>SUMIF('Sunday Races 6-12-22'!$B$11:$B$24,$B27,'Sunday Races 6-12-22'!$CK$11:$CK$24)</f>
        <v>0</v>
      </c>
      <c r="DM27" s="138">
        <f>SUMIF('Saturday Races 6-18-22'!$B$11:$B$24,$B27,'Saturday Races 6-18-22'!$BY$11:$BY$24)</f>
        <v>0</v>
      </c>
      <c r="DN27" s="138">
        <f>SUMIF('Saturday Races 6-18-22'!$B$11:$B$24,$B27,'Saturday Races 6-18-22'!$CB$11:$CB$24)</f>
        <v>0</v>
      </c>
      <c r="DO27" s="138">
        <f>SUMIF('Saturday Races 6-18-22'!$B$11:$B$24,$B27,'Saturday Races 6-18-22'!$CE$11:$CE$24)</f>
        <v>0</v>
      </c>
      <c r="DP27" s="138">
        <f>SUMIF('Saturday Races 6-18-22'!$B$11:$B$24,$B27,'Saturday Races 6-18-22'!$CH$11:$CH$24)</f>
        <v>0</v>
      </c>
      <c r="DQ27" s="138">
        <f>SUMIF('Saturday Races 6-18-22'!$B$11:$B$24,$B27,'Saturday Races 6-18-22'!$CK$11:$CK$24)</f>
        <v>0</v>
      </c>
      <c r="DR27" s="138">
        <f>SUMIF('Caldwell Cup 6-25-22 FS'!$B$11:$B$25,$B27,'Caldwell Cup 6-25-22 FS'!$BY$11:$BY$25)</f>
        <v>0</v>
      </c>
      <c r="DS27" s="138">
        <f>SUMIF('Caldwell Cup 6-25-22 FS'!$B$11:$B$25,$B27,'Caldwell Cup 6-25-22 FS'!$CB$11:$CB$25)</f>
        <v>0</v>
      </c>
      <c r="DT27" s="138">
        <f>SUMIF('Caldwell Cup 6-25-22 FS'!$B$11:$B$25,$B27,'Caldwell Cup 6-25-22 FS'!$CE$11:$CE$25)</f>
        <v>0</v>
      </c>
      <c r="DU27" s="138">
        <f>SUMIF('Caldwell Cup 6-25-22 FS'!$B$11:$B$25,$B27,'Caldwell Cup 6-25-22 FS'!$CH$11:$CH$25)</f>
        <v>0</v>
      </c>
      <c r="DV27" s="138">
        <f>SUMIF('Caldwell Cup 6-25-22 FS'!$B$11:$B$25,$B27,'Caldwell Cup 6-25-22 FS'!$CK$11:$CK$25)</f>
        <v>0</v>
      </c>
      <c r="DW27" s="138">
        <f>SUMIF('Caldwell Cup 6-25-22 TH'!$B$11:$B$24,$B27,'Caldwell Cup 6-25-22 TH'!$BY$11:$BY$24)</f>
        <v>0</v>
      </c>
      <c r="DX27" s="138">
        <f>SUMIF('Caldwell Cup 6-25-22 TH'!$B$11:$B$24,$B27,'Caldwell Cup 6-25-22 TH'!$CB$11:$CB$24)</f>
        <v>0</v>
      </c>
      <c r="DY27" s="138">
        <f>SUMIF('Caldwell Cup 6-25-22 TH'!$B$11:$B$24,$B27,'Caldwell Cup 6-25-22 TH'!$CE$11:$CE$24)</f>
        <v>0</v>
      </c>
      <c r="DZ27" s="138">
        <f>SUMIF('Caldwell Cup 6-25-22 TH'!$B$11:$B$24,$B27,'Caldwell Cup 6-25-22 TH'!$CH$11:$CH$24)</f>
        <v>0</v>
      </c>
      <c r="EA27" s="138">
        <f>SUMIF('Caldwell Cup 6-25-22 TH'!$B$11:$B$24,$B27,'Caldwell Cup 6-25-22 TH'!$CK$11:$CK$24)</f>
        <v>0</v>
      </c>
      <c r="EB27" s="138">
        <f>SUMIF('Sunday Races 7-3-22'!$B$11:$B$25,$B27,'Sunday Races 7-3-22'!$BY$11:$BY$25)</f>
        <v>0</v>
      </c>
      <c r="EC27" s="138">
        <f>SUMIF('Sunday Races 7-3-22'!$B$11:$B$25,$B27,'Sunday Races 7-3-22'!$CB$11:$CB$25)</f>
        <v>0</v>
      </c>
      <c r="ED27" s="138">
        <f>SUMIF('Sunday Races 7-3-22'!$B$11:$B$25,$B27,'Sunday Races 7-3-22'!$CE$11:$CE$25)</f>
        <v>0</v>
      </c>
      <c r="EE27" s="138">
        <f>SUMIF('Sunday Races 7-3-22'!$B$11:$B$25,$B27,'Sunday Races 7-3-22'!$CH$11:$CH$25)</f>
        <v>0</v>
      </c>
      <c r="EF27" s="138">
        <f>SUMIF('Sunday Races 7-3-22'!$B$11:$B$25,$B27,'Sunday Races 7-3-22'!$CK$11:$CK$25)</f>
        <v>0</v>
      </c>
      <c r="EG27" s="138">
        <f>SUMIF('Sunday Races 7-31-22'!$B$11:$B$25,$B27,'Sunday Races 7-31-22'!$BY$11:$BY$25)</f>
        <v>0</v>
      </c>
      <c r="EH27" s="138">
        <f>SUMIF('Sunday Races 7-31-22'!$B$11:$B$25,$B27,'Sunday Races 7-31-22'!$CB$11:$CB$25)</f>
        <v>0</v>
      </c>
      <c r="EI27" s="138">
        <f>SUMIF('Sunday Races 7-31-22'!$B$11:$B$25,$B27,'Sunday Races 7-31-22'!$CE$11:$CE$25)</f>
        <v>0</v>
      </c>
      <c r="EJ27" s="138">
        <f>SUMIF('Sunday Races 7-31-22'!$B$11:$B$25,$B27,'Sunday Races 7-31-22'!$CH$11:$CH$25)</f>
        <v>0</v>
      </c>
      <c r="EK27" s="138">
        <f>SUMIF('Sunday Races 7-31-22'!$B$11:$B$25,$B27,'Sunday Races 7-31-22'!$CK$11:$CK$25)</f>
        <v>0</v>
      </c>
      <c r="EL27" s="138">
        <f>SUMIF('Sunday Races 8-14-22'!$B$11:$B$25,$B27,'Sunday Races 8-14-22'!$BY$11:$BY$25)</f>
        <v>0</v>
      </c>
      <c r="EM27" s="138">
        <f>SUMIF('Sunday Races 8-14-22'!$B$11:$B$25,$B27,'Sunday Races 8-14-22'!$CB$11:$CB$25)</f>
        <v>0</v>
      </c>
      <c r="EN27" s="138">
        <f>SUMIF('Sunday Races 8-14-22'!$B$11:$B$25,$B27,'Sunday Races 8-14-22'!$CE$11:$CE$25)</f>
        <v>0</v>
      </c>
      <c r="EO27" s="138">
        <f>SUMIF('Sunday Races 8-14-22'!$B$11:$B$25,$B27,'Sunday Races 8-14-22'!$CH$11:$CH$25)</f>
        <v>0</v>
      </c>
      <c r="EP27" s="138">
        <f>SUMIF('Sunday Races 8-14-22'!$B$11:$B$25,$B27,'Sunday Races 8-14-22'!$CK$11:$CK$25)</f>
        <v>0</v>
      </c>
      <c r="EQ27" s="138">
        <f>SUMIF('Saturday Races 8-20-22'!$B$11:$B$25,$B27,'Saturday Races 8-20-22'!$BY$11:$BY$25)</f>
        <v>0</v>
      </c>
      <c r="ER27" s="138">
        <f>SUMIF('Saturday Races 8-20-22'!$B$11:$B$25,$B27,'Saturday Races 8-20-22'!$CB$11:$CB$25)</f>
        <v>0</v>
      </c>
      <c r="ES27" s="138">
        <f>SUMIF('Saturday Races 8-20-22'!$B$11:$B$25,$B27,'Saturday Races 8-20-22'!$CE$11:$CE$25)</f>
        <v>0</v>
      </c>
      <c r="ET27" s="138">
        <f>SUMIF('Saturday Races 8-20-22'!$B$11:$B$25,$B27,'Saturday Races 8-20-22'!$CH$11:$CH$25)</f>
        <v>0</v>
      </c>
      <c r="EU27" s="138">
        <f>SUMIF('Saturday Races 8-20-22'!$B$11:$B$25,$B27,'Saturday Races 8-20-22'!$CK$11:$CK$25)</f>
        <v>0</v>
      </c>
      <c r="EV27" s="138">
        <f>SUMIF('Labor Day Regatta 9-3-22 FS'!$B$11:$B$30,$B27,'Labor Day Regatta 9-3-22 FS'!$BY$11:$BY$30)</f>
        <v>0</v>
      </c>
      <c r="EW27" s="138">
        <f>SUMIF('Labor Day Regatta 9-3-22 FS'!$B$11:$B$30,$B27,'Labor Day Regatta 9-3-22 FS'!$CB$11:$CB$30)</f>
        <v>0</v>
      </c>
      <c r="EX27" s="138">
        <f>SUMIF('Labor Day Regatta 9-3-22 FS'!$B$11:$B$30,$B27,'Labor Day Regatta 9-3-22 FS'!$CE$11:$CE$30)</f>
        <v>0</v>
      </c>
      <c r="EY27" s="138">
        <f>SUMIF('Labor Day Regatta 9-3-22 FS'!$B$11:$B$30,$B27,'Labor Day Regatta 9-3-22 FS'!$CH$11:$CH$30)</f>
        <v>0</v>
      </c>
      <c r="EZ27" s="138">
        <f>SUMIF('Labor Day Regatta 9-3-22 FS'!$B$11:$B$30,$B27,'Labor Day Regatta 9-3-22 FS'!$CK$11:$CK$30)</f>
        <v>0</v>
      </c>
      <c r="FA27" s="138">
        <f>SUMIF('Sunday Races 9-11-22'!$B$11:$B$20,$B27,'Sunday Races 9-11-22'!$BY$11:$BY$20)</f>
        <v>0</v>
      </c>
      <c r="FB27" s="138">
        <f>SUMIF('Sunday Races 9-11-22'!$B$11:$B$20,$B27,'Sunday Races 9-11-22'!$CB$11:$CB$20)</f>
        <v>0</v>
      </c>
      <c r="FC27" s="138">
        <f>SUMIF('Sunday Races 9-11-22'!$B$11:$B$20,$B27,'Sunday Races 9-11-22'!$CE$11:$CE$20)</f>
        <v>0</v>
      </c>
      <c r="FD27" s="138">
        <f>SUMIF('Sunday Races 9-11-22'!$B$11:$B$20,$B27,'Sunday Races 9-11-22'!$CH$11:$CH$20)</f>
        <v>0</v>
      </c>
      <c r="FE27" s="138">
        <f>SUMIF('Sunday Races 9-11-22'!$B$11:$B$20,$B27,'Sunday Races 9-11-22'!$CK$11:$CK$20)</f>
        <v>0</v>
      </c>
      <c r="FF27" s="138">
        <f>SUMIF('2022-09-17 Leukemia Cup FS'!$B$11:$B$26,$B27,'2022-09-17 Leukemia Cup FS'!$BY$11:$BY$26)</f>
        <v>0</v>
      </c>
      <c r="FG27" s="138">
        <f>SUMIF('2022-09-17 Leukemia Cup FS'!$B$11:$B$26,$B27,'2022-09-17 Leukemia Cup FS'!$CB$11:$CB$26)</f>
        <v>0</v>
      </c>
      <c r="FH27" s="138">
        <f>SUMIF('2022-09-17 Leukemia Cup FS'!$B$11:$B$26,$B27,'2022-09-17 Leukemia Cup FS'!$CE$11:$CE$26)</f>
        <v>0</v>
      </c>
      <c r="FI27" s="138">
        <f>SUMIF('2022-09-17 Leukemia Cup FS'!$B$11:$B$26,$B27,'2022-09-17 Leukemia Cup FS'!$CH$11:$CH$26)</f>
        <v>0</v>
      </c>
      <c r="FJ27" s="138">
        <f>SUMIF('2022-09-17 Leukemia Cup FS'!$B$11:$B$26,$B27,'2022-09-17 Leukemia Cup FS'!$CK$11:$CK$26)</f>
        <v>0</v>
      </c>
      <c r="FK27" s="138">
        <f>SUMIF('Smith-Berry LDR 9-24-22'!$B$11:$B$30,$B27,'Smith-Berry LDR 9-24-22'!$BY$11:$BY$30)</f>
        <v>0</v>
      </c>
      <c r="FL27" s="138">
        <f>SUMIF('Smith-Berry LDR 9-24-22'!$B$11:$B$30,$B27,'Smith-Berry LDR 9-24-22'!$CB$11:$CB$30)</f>
        <v>0</v>
      </c>
      <c r="FM27" s="138">
        <f>SUMIF('Smith-Berry LDR 9-24-22'!$B$11:$B$30,$B27,'Smith-Berry LDR 9-24-22'!$CE$11:$CE$30)</f>
        <v>0</v>
      </c>
      <c r="FN27" s="138">
        <f>SUMIF('Smith-Berry LDR 9-24-22'!$B$11:$B$30,$B27,'Smith-Berry LDR 9-24-22'!$CH$11:$CH$30)</f>
        <v>0</v>
      </c>
      <c r="FO27" s="138">
        <f>SUMIF('Smith-Berry LDR 9-24-22'!$B$11:$B$30,$B27,'Smith-Berry LDR 9-24-22'!$CK$11:$CK$30)</f>
        <v>0</v>
      </c>
      <c r="FP27" s="138">
        <f>SUMIF('Great Scot 10-1-22 Cham'!$B$11:$B$28,$B27,'Great Scot 10-1-22 Cham'!$BY$11:$BY$28)</f>
        <v>0</v>
      </c>
      <c r="FQ27" s="138">
        <f>SUMIF('Great Scot 10-1-22 Cham'!$B$11:$B$28,$B27,'Great Scot 10-1-22 Cham'!$CB$11:$CB$28)</f>
        <v>0</v>
      </c>
      <c r="FR27" s="138">
        <f>SUMIF('Great Scot 10-1-22 Cham'!$B$11:$B$28,$B27,'Great Scot 10-1-22 Cham'!$CE$11:$CE$28)</f>
        <v>0</v>
      </c>
      <c r="FS27" s="138">
        <f>SUMIF('Great Scot 10-1-22 Cham'!$B$11:$B$28,$B27,'Great Scot 10-1-22 Cham'!$CH$11:$CH$28)</f>
        <v>0</v>
      </c>
      <c r="FT27" s="138">
        <f>SUMIF('Great Scot 10-1-22 Cham'!$B$11:$B$28,$B27,'Great Scot 10-1-22 Cham'!$CK$11:$CK$28)</f>
        <v>0</v>
      </c>
      <c r="FU27" s="138">
        <f>SUMIF('Great Scot 10-1-22 Chal'!$B$11:$B$28,$B27,'Great Scot 10-1-22 Chal'!$BY$11:$BY$28)</f>
        <v>0</v>
      </c>
      <c r="FV27" s="138">
        <f>SUMIF('Great Scot 10-1-22 Chal'!$B$11:$B$28,$B27,'Great Scot 10-1-22 Chal'!$CB$11:$CB$28)</f>
        <v>0</v>
      </c>
      <c r="FW27" s="138">
        <f>SUMIF('Great Scot 10-1-22 Chal'!$B$11:$B$28,$B27,'Great Scot 10-1-22 Chal'!$CE$11:$CE$28)</f>
        <v>0</v>
      </c>
      <c r="FX27" s="138">
        <f>SUMIF('Great Scot 10-1-22 Chal'!$B$11:$B$28,$B27,'Great Scot 10-1-22 Chal'!$CH$11:$CH$28)</f>
        <v>0</v>
      </c>
      <c r="FY27" s="138">
        <f>SUMIF('Great Scot 10-1-22 Chal'!$B$11:$B$28,$B27,'Great Scot 10-1-22 Chal'!$CK$11:$CK$28)</f>
        <v>0</v>
      </c>
      <c r="FZ27" s="138">
        <f>SUMIF('Sunday Races 10-9-22'!$B$11:$B$21,$B27,'Sunday Races 10-9-22'!$BY$11:$BY$21)</f>
        <v>0</v>
      </c>
      <c r="GA27" s="138">
        <f>SUMIF('Sunday Races 10-9-22'!$B$11:$B$21,$B27,'Sunday Races 10-9-22'!$CB$11:$CB$21)</f>
        <v>0</v>
      </c>
      <c r="GB27" s="138">
        <f>SUMIF('Sunday Races 10-9-22'!$B$11:$B$21,$B27,'Sunday Races 10-9-22'!$CE$11:$CE$21)</f>
        <v>0</v>
      </c>
      <c r="GC27" s="138">
        <f>SUMIF('Sunday Races 10-9-22'!$B$11:$B$21,$B27,'Sunday Races 10-9-22'!$CH$11:$CH$21)</f>
        <v>0</v>
      </c>
      <c r="GD27" s="138">
        <f>SUMIF('Sunday Races 10-9-22'!$B$11:$B$21,$B27,'Sunday Races 10-9-22'!$CK$11:$CK$21)</f>
        <v>0</v>
      </c>
      <c r="GE27" s="138">
        <f>SUMIF('Sunday Races 10-23-22'!$B$11:$B$22,$B27,'Sunday Races 10-23-22'!$BY$11:$BY$22)</f>
        <v>0</v>
      </c>
      <c r="GF27" s="138">
        <f>SUMIF('Sunday Races 10-23-22'!$B$11:$B$22,$B27,'Sunday Races 10-23-22'!$CB$11:$CB$22)</f>
        <v>0</v>
      </c>
      <c r="GG27" s="138">
        <f>SUMIF('Sunday Races 10-23-22'!$B$11:$B$22,$B27,'Sunday Races 10-23-22'!$CE$11:$CE$22)</f>
        <v>0</v>
      </c>
      <c r="GH27" s="138">
        <f>SUMIF('Sunday Races 10-23-22'!$B$11:$B$22,$B27,'Sunday Races 10-23-22'!$CH$11:$CH$22)</f>
        <v>0</v>
      </c>
      <c r="GI27" s="138">
        <f>SUMIF('Sunday Races 10-23-22'!$B$11:$B$22,$B27,'Sunday Races 10-23-22'!$CK$11:$CK$22)</f>
        <v>0</v>
      </c>
      <c r="GJ27" s="138">
        <f>SUMIF('One Day Regatta 10-29-22 FS'!$B$11:$B$19,$B27,'One Day Regatta 10-29-22 FS'!$BY$11:$BY$19)</f>
        <v>0</v>
      </c>
      <c r="GK27" s="138">
        <f>SUMIF('One Day Regatta 10-29-22 FS'!$B$11:$B$19,$B27,'One Day Regatta 10-29-22 FS'!$CB$11:$CB$19)</f>
        <v>0</v>
      </c>
      <c r="GL27" s="138">
        <f>SUMIF('One Day Regatta 10-29-22 FS'!$B$11:$B$19,$B27,'One Day Regatta 10-29-22 FS'!$CE$11:$CE$19)</f>
        <v>0</v>
      </c>
      <c r="GM27" s="138">
        <f>SUMIF('One Day Regatta 10-29-22 FS'!$B$11:$B$19,$B27,'One Day Regatta 10-29-22 FS'!$CH$11:$CH$19)</f>
        <v>0</v>
      </c>
      <c r="GN27" s="138">
        <f>SUMIF('One Day Regatta 10-29-22 FS'!$B$11:$B$19,$B27,'One Day Regatta 10-29-22 FS'!$CK$11:$CK$19)</f>
        <v>0</v>
      </c>
      <c r="GO27" s="139"/>
      <c r="GP27" s="140"/>
      <c r="GQ27" s="141">
        <f t="shared" si="25"/>
        <v>8</v>
      </c>
      <c r="GR27" s="141">
        <f t="shared" si="25"/>
        <v>2</v>
      </c>
      <c r="GS27" s="141">
        <f t="shared" si="25"/>
        <v>1</v>
      </c>
      <c r="GT27" s="141">
        <f t="shared" si="25"/>
        <v>1</v>
      </c>
      <c r="GU27" s="141">
        <f t="shared" si="25"/>
        <v>1</v>
      </c>
      <c r="GV27" s="141">
        <f t="shared" si="25"/>
        <v>0</v>
      </c>
      <c r="GW27" s="141">
        <f t="shared" si="25"/>
        <v>0</v>
      </c>
      <c r="GX27" s="141">
        <f t="shared" si="25"/>
        <v>0</v>
      </c>
      <c r="GY27" s="141">
        <f t="shared" si="25"/>
        <v>0</v>
      </c>
      <c r="GZ27" s="141">
        <f t="shared" si="25"/>
        <v>0</v>
      </c>
      <c r="HA27" s="141">
        <f t="shared" si="26"/>
        <v>0</v>
      </c>
      <c r="HB27" s="141">
        <f t="shared" si="26"/>
        <v>0</v>
      </c>
      <c r="HC27" s="141">
        <f t="shared" si="26"/>
        <v>0</v>
      </c>
      <c r="HD27" s="141">
        <f t="shared" si="26"/>
        <v>0</v>
      </c>
      <c r="HE27" s="141">
        <f t="shared" si="26"/>
        <v>0</v>
      </c>
      <c r="HF27" s="141">
        <f t="shared" si="26"/>
        <v>0</v>
      </c>
      <c r="HG27" s="141">
        <f t="shared" si="26"/>
        <v>0</v>
      </c>
      <c r="HH27" s="141">
        <f t="shared" si="26"/>
        <v>0</v>
      </c>
      <c r="HI27" s="141">
        <f t="shared" si="26"/>
        <v>0</v>
      </c>
      <c r="HJ27" s="141">
        <f t="shared" si="26"/>
        <v>0</v>
      </c>
      <c r="HK27" s="141">
        <f t="shared" si="27"/>
        <v>0</v>
      </c>
      <c r="HL27" s="141">
        <f t="shared" si="27"/>
        <v>0</v>
      </c>
      <c r="HM27" s="141">
        <f t="shared" si="27"/>
        <v>0</v>
      </c>
      <c r="HN27" s="141">
        <f t="shared" si="27"/>
        <v>0</v>
      </c>
      <c r="HO27" s="141">
        <f t="shared" si="27"/>
        <v>0</v>
      </c>
      <c r="HP27" s="141">
        <f t="shared" si="27"/>
        <v>0</v>
      </c>
      <c r="HQ27" s="141">
        <f t="shared" si="27"/>
        <v>0</v>
      </c>
      <c r="HR27" s="141">
        <f t="shared" si="27"/>
        <v>0</v>
      </c>
      <c r="HS27" s="141">
        <f t="shared" si="27"/>
        <v>0</v>
      </c>
      <c r="HT27" s="141">
        <f t="shared" si="27"/>
        <v>0</v>
      </c>
      <c r="HU27" s="141">
        <f t="shared" si="28"/>
        <v>0</v>
      </c>
      <c r="HV27" s="141">
        <f t="shared" si="28"/>
        <v>0</v>
      </c>
      <c r="HW27" s="141">
        <f t="shared" si="28"/>
        <v>0</v>
      </c>
      <c r="HX27" s="141">
        <f t="shared" si="28"/>
        <v>0</v>
      </c>
      <c r="HY27" s="141">
        <f t="shared" si="28"/>
        <v>0</v>
      </c>
      <c r="HZ27" s="141">
        <f t="shared" si="28"/>
        <v>0</v>
      </c>
      <c r="IA27" s="141">
        <f t="shared" si="28"/>
        <v>0</v>
      </c>
      <c r="IB27" s="141">
        <f t="shared" si="28"/>
        <v>0</v>
      </c>
      <c r="IC27" s="141">
        <f t="shared" si="28"/>
        <v>0</v>
      </c>
      <c r="ID27" s="141">
        <f t="shared" si="28"/>
        <v>0</v>
      </c>
      <c r="IE27" s="141">
        <f t="shared" si="29"/>
        <v>0</v>
      </c>
      <c r="IF27" s="141">
        <f t="shared" si="29"/>
        <v>0</v>
      </c>
      <c r="IG27" s="141">
        <f t="shared" si="29"/>
        <v>0</v>
      </c>
      <c r="IH27" s="141">
        <f t="shared" si="29"/>
        <v>0</v>
      </c>
      <c r="II27" s="141">
        <f t="shared" si="29"/>
        <v>0</v>
      </c>
      <c r="IJ27" s="141">
        <f t="shared" si="29"/>
        <v>0</v>
      </c>
      <c r="IK27" s="141">
        <f t="shared" si="29"/>
        <v>0</v>
      </c>
      <c r="IL27" s="141">
        <f t="shared" si="29"/>
        <v>0</v>
      </c>
      <c r="IM27" s="141">
        <f t="shared" si="29"/>
        <v>0</v>
      </c>
      <c r="IN27" s="141">
        <f t="shared" si="29"/>
        <v>0</v>
      </c>
      <c r="IO27" s="141">
        <f t="shared" si="30"/>
        <v>0</v>
      </c>
      <c r="IP27" s="141">
        <f t="shared" si="30"/>
        <v>0</v>
      </c>
      <c r="IQ27" s="141">
        <f t="shared" si="30"/>
        <v>0</v>
      </c>
      <c r="IR27" s="141">
        <f t="shared" si="30"/>
        <v>0</v>
      </c>
      <c r="IS27" s="141">
        <f t="shared" si="30"/>
        <v>0</v>
      </c>
      <c r="IT27" s="141">
        <f t="shared" si="30"/>
        <v>0</v>
      </c>
      <c r="IU27" s="141">
        <f t="shared" si="30"/>
        <v>0</v>
      </c>
      <c r="IV27" s="141">
        <f t="shared" si="30"/>
        <v>0</v>
      </c>
      <c r="IW27" s="141">
        <f t="shared" si="30"/>
        <v>0</v>
      </c>
      <c r="IX27" s="141">
        <f t="shared" si="30"/>
        <v>0</v>
      </c>
      <c r="IY27" s="141">
        <f t="shared" si="31"/>
        <v>0</v>
      </c>
      <c r="IZ27" s="141">
        <f t="shared" si="31"/>
        <v>0</v>
      </c>
      <c r="JA27" s="141">
        <f t="shared" si="31"/>
        <v>0</v>
      </c>
      <c r="JB27" s="141">
        <f t="shared" si="31"/>
        <v>0</v>
      </c>
      <c r="JC27" s="141">
        <f t="shared" si="31"/>
        <v>0</v>
      </c>
      <c r="JD27" s="141">
        <f t="shared" si="31"/>
        <v>0</v>
      </c>
      <c r="JE27" s="141">
        <f t="shared" si="31"/>
        <v>0</v>
      </c>
      <c r="JF27" s="141">
        <f t="shared" si="31"/>
        <v>0</v>
      </c>
      <c r="JG27" s="141">
        <f t="shared" si="31"/>
        <v>0</v>
      </c>
      <c r="JH27" s="141">
        <f t="shared" si="31"/>
        <v>0</v>
      </c>
      <c r="JI27" s="141">
        <f t="shared" si="31"/>
        <v>0</v>
      </c>
      <c r="JJ27" s="141">
        <f t="shared" si="31"/>
        <v>0</v>
      </c>
      <c r="JK27" s="141">
        <f t="shared" si="31"/>
        <v>0</v>
      </c>
      <c r="JL27" s="141">
        <f t="shared" si="31"/>
        <v>0</v>
      </c>
      <c r="JM27" s="141">
        <f t="shared" si="31"/>
        <v>0</v>
      </c>
    </row>
    <row r="28" spans="1:273" ht="15" customHeight="1" x14ac:dyDescent="0.2">
      <c r="A28" s="134">
        <f t="shared" si="17"/>
        <v>25</v>
      </c>
      <c r="B28" s="142" t="s">
        <v>240</v>
      </c>
      <c r="C28" s="135">
        <f t="shared" si="6"/>
        <v>5</v>
      </c>
      <c r="D28" s="136">
        <f t="shared" si="7"/>
        <v>9</v>
      </c>
      <c r="E28" s="135">
        <f t="shared" si="8"/>
        <v>9</v>
      </c>
      <c r="F28" s="137">
        <f t="shared" si="9"/>
        <v>1.8000000000000002E-2</v>
      </c>
      <c r="G28" s="138">
        <f>SUMIF('Saturday Race 11-06-21'!$B$11:$B$21,$B28,'Saturday Race 11-06-21'!$BY$11:$BY$21)</f>
        <v>1</v>
      </c>
      <c r="H28" s="138">
        <f>SUMIF('Saturday Race 11-06-21'!$B$11:$B$21,$B28,'Saturday Race 11-06-21'!$CB$11:$CB$21)</f>
        <v>3</v>
      </c>
      <c r="I28" s="138">
        <f>SUMIF('Saturday Race 11-06-21'!$B$11:$B$21,$B28,'Saturday Race 11-06-21'!$CE$11:$CE$21)</f>
        <v>2</v>
      </c>
      <c r="J28" s="138">
        <f>SUMIF('Saturday Race 11-06-21'!$B$11:$B$21,$B28,'Saturday Race 11-06-21'!$CH$11:$CH$21)</f>
        <v>1</v>
      </c>
      <c r="K28" s="138">
        <f>SUMIF('Saturday Race 11-06-21'!$B$11:$B$21,$B28,'Saturday Race 11-06-21'!$CK$11:$CK$21)</f>
        <v>2</v>
      </c>
      <c r="L28" s="138">
        <f>SUMIF('Saturday Race 11-20-21'!$B$11:$B$24,$B28,'Saturday Race 11-20-21'!$BY$11:$BY$24)</f>
        <v>0</v>
      </c>
      <c r="M28" s="138">
        <f>SUMIF('Saturday Race 11-20-21'!$B$11:$B$24,$B28,'Saturday Race 11-20-21'!$CB$11:$CB$24)</f>
        <v>0</v>
      </c>
      <c r="N28" s="138">
        <f>SUMIF('Saturday Race 11-20-21'!$B$11:$B$24,$B28,'Saturday Race 11-20-21'!$CE$11:$CE$24)</f>
        <v>0</v>
      </c>
      <c r="O28" s="138">
        <f>SUMIF('Saturday Race 11-20-21'!$B$11:$B$24,$B28,'Saturday Race 11-20-21'!$CH$11:$CH$24)</f>
        <v>0</v>
      </c>
      <c r="P28" s="138">
        <f>SUMIF('Saturday Race 11-20-21'!$B$11:$B$24,$B28,'Saturday Race 11-20-21'!$CK$11:$CK$24)</f>
        <v>0</v>
      </c>
      <c r="Q28" s="138">
        <f>SUMIF('One Day 12-04-21 Scots'!$B$11:$B$25,$B28,'One Day 12-04-21 Scots'!$BY$11:$BY$25)</f>
        <v>0</v>
      </c>
      <c r="R28" s="138">
        <f>SUMIF('One Day 12-04-21 Scots'!$B$11:$B$25,$B28,'One Day 12-04-21 Scots'!$CB$11:$CB$25)</f>
        <v>0</v>
      </c>
      <c r="S28" s="138">
        <f>SUMIF('One Day 12-04-21 Scots'!$B$11:$B$25,$B28,'One Day 12-04-21 Scots'!$CE$11:$CE$25)</f>
        <v>0</v>
      </c>
      <c r="T28" s="138">
        <f>SUMIF('One Day 12-04-21 Scots'!$B$11:$B$25,$B28,'One Day 12-04-21 Scots'!$CH$11:$CH$25)</f>
        <v>0</v>
      </c>
      <c r="U28" s="138">
        <f>SUMIF('One Day 12-04-21 Scots'!$B$11:$B$25,$B28,'One Day 12-04-21 Scots'!$CK$11:$CK$25)</f>
        <v>0</v>
      </c>
      <c r="V28" s="138">
        <f>SUMIF('One Day 12-04-21 Thistles'!$B$11:$B$25,$B28,'One Day 12-04-21 Thistles'!$BY$11:$BY$25)</f>
        <v>0</v>
      </c>
      <c r="W28" s="138">
        <f>SUMIF('One Day 12-04-21 Thistles'!$B$11:$B$25,$B28,'One Day 12-04-21 Thistles'!$CB$11:$CB$25)</f>
        <v>0</v>
      </c>
      <c r="X28" s="138">
        <f>SUMIF('One Day 12-04-21 Thistles'!$B$11:$B$25,$B28,'One Day 12-04-21 Thistles'!$CE$11:$CE$25)</f>
        <v>0</v>
      </c>
      <c r="Y28" s="138">
        <f>SUMIF('One Day 12-04-21 Thistles'!$B$11:$B$25,$B28,'One Day 12-04-21 Thistles'!$CH$11:$CH$25)</f>
        <v>0</v>
      </c>
      <c r="Z28" s="138">
        <f>SUMIF('One Day 12-04-21 Thistles'!$B$11:$B$25,$B28,'One Day 12-04-21 Thistles'!$CK$11:$CK$25)</f>
        <v>0</v>
      </c>
      <c r="AA28" s="138">
        <f>SUMIF('Saturday Race 1-08-22'!$B$11:$B$20,$B28,'Saturday Race 1-08-22'!$BY$11:$BY$20)</f>
        <v>0</v>
      </c>
      <c r="AB28" s="138">
        <f>SUMIF('Saturday Race 1-08-22'!$B$11:$B$20,$B28,'Saturday Race 1-08-22'!$CB$11:$CB$20)</f>
        <v>0</v>
      </c>
      <c r="AC28" s="138">
        <f>SUMIF('Saturday Race 1-08-22'!$B$11:$B$20,$B28,'Saturday Race 1-08-22'!$CE$11:$CE$20)</f>
        <v>0</v>
      </c>
      <c r="AD28" s="138">
        <f>SUMIF('Saturday Race 1-08-22'!$B$11:$B$20,$B28,'Saturday Race 1-08-22'!$CH$11:$CH$20)</f>
        <v>0</v>
      </c>
      <c r="AE28" s="138">
        <f>SUMIF('Saturday Race 1-08-22'!$B$11:$B$20,$B28,'Saturday Race 1-08-22'!$CK$11:$CK$20)</f>
        <v>0</v>
      </c>
      <c r="AF28" s="138">
        <f>SUMIF('Saturday Race 1-22-22'!$B$11:$B$20,$B28,'Saturday Race 1-22-22'!$BY$11:$BY$20)</f>
        <v>0</v>
      </c>
      <c r="AG28" s="138">
        <f>SUMIF('Saturday Race 1-22-22'!$B$11:$B$20,$B28,'Saturday Race 1-22-22'!$CB$11:$CB$20)</f>
        <v>0</v>
      </c>
      <c r="AH28" s="138">
        <f>SUMIF('Saturday Race 1-22-22'!$B$11:$B$20,$B28,'Saturday Race 1-22-22'!$CE$11:$CE$20)</f>
        <v>0</v>
      </c>
      <c r="AI28" s="138">
        <f>SUMIF('Saturday Race 1-22-22'!$B$11:$B$20,$B28,'Saturday Race 1-22-22'!$CH$11:$CH$20)</f>
        <v>0</v>
      </c>
      <c r="AJ28" s="138">
        <f>SUMIF('Saturday Race 1-22-22'!$B$11:$B$20,$B28,'Saturday Race 1-22-22'!$CK$11:$CK$20)</f>
        <v>0</v>
      </c>
      <c r="AK28" s="138">
        <f>SUMIF('Sunday Race 2-6-22'!$B$11:$B$20,$B28,'Sunday Race 2-6-22'!$BY$11:$BY$20)</f>
        <v>0</v>
      </c>
      <c r="AL28" s="138">
        <f>SUMIF('Sunday Race 2-6-22'!$B$11:$B$20,$B28,'Sunday Race 2-6-22'!$CB$11:$CB$20)</f>
        <v>0</v>
      </c>
      <c r="AM28" s="138">
        <f>SUMIF('Sunday Race 2-6-22'!$B$11:$B$20,$B28,'Sunday Race 2-6-22'!$CE$11:$CE$20)</f>
        <v>0</v>
      </c>
      <c r="AN28" s="138">
        <f>SUMIF('Sunday Race 2-6-22'!$B$11:$B$20,$B28,'Sunday Race 2-6-22'!$CH$11:$CH$20)</f>
        <v>0</v>
      </c>
      <c r="AO28" s="138">
        <f>SUMIF('Sunday Race 2-6-22'!$B$11:$B$20,$B28,'Sunday Race 2-6-22'!$CK$11:$CK$20)</f>
        <v>0</v>
      </c>
      <c r="AP28" s="138">
        <f>SUMIF('Chili One Day 2-12-22 Scots'!$B$11:$B$25,$B28,'Chili One Day 2-12-22 Scots'!$BY$11:$BY$25)</f>
        <v>0</v>
      </c>
      <c r="AQ28" s="138">
        <f>SUMIF('Chili One Day 2-12-22 Scots'!$B$11:$B$25,$B28,'Chili One Day 2-12-22 Scots'!$CB$11:$CB$25)</f>
        <v>0</v>
      </c>
      <c r="AR28" s="138">
        <f>SUMIF('Chili One Day 2-12-22 Scots'!$B$11:$B$25,$B28,'Chili One Day 2-12-22 Scots'!$CE$11:$CE$25)</f>
        <v>0</v>
      </c>
      <c r="AS28" s="138">
        <f>SUMIF('Chili One Day 2-12-22 Scots'!$B$11:$B$25,$B28,'Chili One Day 2-12-22 Scots'!$CH$11:$CH$25)</f>
        <v>0</v>
      </c>
      <c r="AT28" s="138">
        <f>SUMIF('Chili One Day 2-12-22 Scots'!$B$11:$B$25,$B28,'Chili One Day 2-12-22 Scots'!$CK$11:$CK$25)</f>
        <v>0</v>
      </c>
      <c r="AU28" s="138">
        <f>SUMIF('Chili One Day 2-12-22 Thistles'!$B$11:$B$25,$B28,'Chili One Day 2-12-22 Thistles'!$BY$11:$BY$25)</f>
        <v>0</v>
      </c>
      <c r="AV28" s="138">
        <f>SUMIF('Chili One Day 2-12-22 Thistles'!$B$11:$B$25,$B28,'Chili One Day 2-12-22 Thistles'!$CB$11:$CB$25)</f>
        <v>0</v>
      </c>
      <c r="AW28" s="138">
        <f>SUMIF('Chili One Day 2-12-22 Thistles'!$B$11:$B$25,$B28,'Chili One Day 2-12-22 Thistles'!$CE$11:$CE$25)</f>
        <v>0</v>
      </c>
      <c r="AX28" s="138">
        <f>SUMIF('Chili One Day 2-12-22 Thistles'!$B$11:$B$25,$B28,'Chili One Day 2-12-22 Thistles'!$CH$11:$CH$25)</f>
        <v>0</v>
      </c>
      <c r="AY28" s="138">
        <f>SUMIF('Chili One Day 2-12-22 Thistles'!$B$11:$B$25,$B28,'Chili One Day 2-12-22 Thistles'!$CK$11:$CK$25)</f>
        <v>0</v>
      </c>
      <c r="AZ28" s="138">
        <f>SUMIF('Sunday Race 2-20-22'!$B$11:$B$26,$B28,'Sunday Race 2-20-22'!$BY$11:$BY$26)</f>
        <v>0</v>
      </c>
      <c r="BA28" s="138">
        <f>SUMIF('Sunday Race 2-20-22'!$B$11:$B$26,$B28,'Sunday Race 2-20-22'!$CB$11:$CB$26)</f>
        <v>0</v>
      </c>
      <c r="BB28" s="138">
        <f>SUMIF('Sunday Race 2-20-22'!$B$11:$B$26,$B28,'Sunday Race 2-20-22'!$CE$11:$CE$26)</f>
        <v>0</v>
      </c>
      <c r="BC28" s="138">
        <f>SUMIF('Sunday Race 2-20-22'!$B$11:$B$26,$B28,'Sunday Race 2-20-22'!$CH$11:$CH$26)</f>
        <v>0</v>
      </c>
      <c r="BD28" s="138">
        <f>SUMIF('Sunday Race 2-20-22'!$B$11:$B$26,$B28,'Sunday Race 2-20-22'!$CK$11:$CK$26)</f>
        <v>0</v>
      </c>
      <c r="BE28" s="138">
        <f>SUMIF('Sunday Race 2-27-22'!$B$11:$B$20,$B28,'Sunday Race 2-27-22'!$BY$11:$BY$20)</f>
        <v>0</v>
      </c>
      <c r="BF28" s="138">
        <f>SUMIF('Sunday Race 2-27-22'!$B$11:$B$20,$B28,'Sunday Race 2-27-22'!$CB$11:$CB$20)</f>
        <v>0</v>
      </c>
      <c r="BG28" s="138">
        <f>SUMIF('Sunday Race 2-27-22'!$B$11:$B$20,$B28,'Sunday Race 2-27-22'!$CE$11:$CE$20)</f>
        <v>0</v>
      </c>
      <c r="BH28" s="138">
        <f>SUMIF('Sunday Race 2-27-22'!$B$11:$B$20,$B28,'Sunday Race 2-27-22'!$CH$11:$CH$20)</f>
        <v>0</v>
      </c>
      <c r="BI28" s="138">
        <f>SUMIF('Sunday Race 2-27-22'!$B$11:$B$20,$B28,'Sunday Race 2-27-22'!$CK$11:$CK$20)</f>
        <v>0</v>
      </c>
      <c r="BJ28" s="138">
        <f>SUMIF('Ironman One Day 3-5-22 FS'!$B$11:$B$26,$B28,'Ironman One Day 3-5-22 FS'!$BY$11:$BY$26)</f>
        <v>0</v>
      </c>
      <c r="BK28" s="138">
        <f>SUMIF('Ironman One Day 3-5-22 FS'!$B$11:$B$26,$B28,'Ironman One Day 3-5-22 FS'!$CB$11:$CB$26)</f>
        <v>0</v>
      </c>
      <c r="BL28" s="138">
        <f>SUMIF('Ironman One Day 3-5-22 FS'!$B$11:$B$26,$B28,'Ironman One Day 3-5-22 FS'!$CE$11:$CE$26)</f>
        <v>0</v>
      </c>
      <c r="BM28" s="138">
        <f>SUMIF('Ironman One Day 3-5-22 FS'!$B$11:$B$26,$B28,'Ironman One Day 3-5-22 FS'!$CH$11:$CH$26)</f>
        <v>0</v>
      </c>
      <c r="BN28" s="138">
        <f>SUMIF('Ironman One Day 3-5-22 FS'!$B$11:$B$26,$B28,'Ironman One Day 3-5-22 FS'!$CK$11:$CK$26)</f>
        <v>0</v>
      </c>
      <c r="BO28" s="138">
        <f>SUMIF('Sunday Race 3-13-22'!$B$11:$B$25,$B28,'Sunday Race 3-13-22'!$BY$11:$BY$25)</f>
        <v>0</v>
      </c>
      <c r="BP28" s="138">
        <f>SUMIF('Sunday Race 3-13-22'!$B$11:$B$25,$B28,'Sunday Race 3-13-22'!$CB$11:$CB$25)</f>
        <v>0</v>
      </c>
      <c r="BQ28" s="138">
        <f>SUMIF('Sunday Race 3-13-22'!$B$11:$B$25,$B28,'Sunday Race 3-13-22'!$CE$11:$CE$25)</f>
        <v>0</v>
      </c>
      <c r="BR28" s="138">
        <f>SUMIF('Sunday Race 3-13-22'!$B$11:$B$25,$B28,'Sunday Race 3-13-22'!$CH$11:$CH$25)</f>
        <v>0</v>
      </c>
      <c r="BS28" s="138">
        <f>SUMIF('Sunday Race 3-13-22'!$B$11:$B$25,$B28,'Sunday Race 3-13-22'!$CK$11:$CK$25)</f>
        <v>0</v>
      </c>
      <c r="BT28" s="138">
        <f>SUMIF('Saturday Race 3-19-22'!$B$11:$B$18,$B28,'Saturday Race 3-19-22'!$BY$11:$BY$18)</f>
        <v>0</v>
      </c>
      <c r="BU28" s="138">
        <f>SUMIF('Saturday Race 3-19-22'!$B$11:$B$18,$B28,'Saturday Race 3-19-22'!$CB$11:$CB$18)</f>
        <v>0</v>
      </c>
      <c r="BV28" s="138">
        <f>SUMIF('Saturday Race 3-19-22'!$B$11:$B$18,$B28,'Saturday Race 3-19-22'!$CE$11:$CE$18)</f>
        <v>0</v>
      </c>
      <c r="BW28" s="138">
        <f>SUMIF('Saturday Race 3-19-22'!$B$11:$B$18,$B28,'Saturday Race 3-19-22'!$CH$11:$CH$18)</f>
        <v>0</v>
      </c>
      <c r="BX28" s="138">
        <f>SUMIF('Saturday Race 3-19-22'!$B$11:$B$18,$B28,'Saturday Race 3-19-22'!$CK$11:$CK$18)</f>
        <v>0</v>
      </c>
      <c r="BY28" s="138">
        <f>SUMIF('Sunday Races 4-10-22'!$B$11:$B$26,$B28,'Sunday Races 4-10-22'!$BY$11:$BY$26)</f>
        <v>0</v>
      </c>
      <c r="BZ28" s="138">
        <f>SUMIF('Sunday Races 4-10-22'!$B$11:$B$26,$B28,'Sunday Races 4-10-22'!$CB$11:$CB$26)</f>
        <v>0</v>
      </c>
      <c r="CA28" s="138">
        <f>SUMIF('Sunday Races 4-10-22'!$B$11:$B$26,$B28,'Sunday Races 4-10-22'!$CE$11:$CE$26)</f>
        <v>0</v>
      </c>
      <c r="CB28" s="138">
        <f>SUMIF('Sunday Races 4-10-22'!$B$11:$B$26,$B28,'Sunday Races 4-10-22'!$CH$11:$CH$26)</f>
        <v>0</v>
      </c>
      <c r="CC28" s="138">
        <f>SUMIF('Sunday Races 4-10-22'!$B$11:$B$26,$B28,'Sunday Races 4-10-22'!$CK$11:$CK$26)</f>
        <v>0</v>
      </c>
      <c r="CD28" s="138">
        <f>SUMIF('Easter One Day 4-16-22 FS'!$B$11:$B$26,$B28,'Easter One Day 4-16-22 FS'!$BY$11:$BY$26)</f>
        <v>0</v>
      </c>
      <c r="CE28" s="138">
        <f>SUMIF('Easter One Day 4-16-22 FS'!$B$11:$B$26,$B28,'Easter One Day 4-16-22 FS'!$CB$11:$CB$26)</f>
        <v>0</v>
      </c>
      <c r="CF28" s="138">
        <f>SUMIF('Easter One Day 4-16-22 FS'!$B$11:$B$26,$B28,'Easter One Day 4-16-22 FS'!$CE$11:$CE$26)</f>
        <v>0</v>
      </c>
      <c r="CG28" s="138">
        <f>SUMIF('Easter One Day 4-16-22 FS'!$B$11:$B$26,$B28,'Easter One Day 4-16-22 FS'!$CH$11:$CH$26)</f>
        <v>0</v>
      </c>
      <c r="CH28" s="138">
        <f>SUMIF('Easter One Day 4-16-22 FS'!$B$11:$B$26,$B28,'Easter One Day 4-16-22 FS'!$CK$11:$CK$26)</f>
        <v>0</v>
      </c>
      <c r="CI28" s="138">
        <f>SUMIF('Easter One Day 4-16-22 TH'!$B$11:$B$15,$B28,'Easter One Day 4-16-22 TH'!$BY$11:$BY$15)</f>
        <v>0</v>
      </c>
      <c r="CJ28" s="138">
        <f>SUMIF('Easter One Day 4-16-22 TH'!$B$11:$B$15,$B28,'Easter One Day 4-16-22 TH'!$CB$11:$CB$15)</f>
        <v>0</v>
      </c>
      <c r="CK28" s="138">
        <f>SUMIF('Easter One Day 4-16-22 TH'!$B$11:$B$15,$B28,'Easter One Day 4-16-22 TH'!$CE$11:$CE$15)</f>
        <v>0</v>
      </c>
      <c r="CL28" s="138">
        <f>SUMIF('Easter One Day 4-16-22 TH'!$B$11:$B$15,$B28,'Easter One Day 4-16-22 TH'!$CH$11:$CH$15)</f>
        <v>0</v>
      </c>
      <c r="CM28" s="138">
        <f>SUMIF('Easter One Day 4-16-22 TH'!$B$11:$B$15,$B28,'Easter One Day 4-16-22 TH'!$CK$11:$CK$15)</f>
        <v>0</v>
      </c>
      <c r="CN28" s="138">
        <f>SUMIF('Sunday Races 5-1-22'!$B$11:$B$28,$B28,'Sunday Races 5-1-22'!$BY$11:$BY$28)</f>
        <v>0</v>
      </c>
      <c r="CO28" s="138">
        <f>SUMIF('Sunday Races 5-1-22'!$B$11:$B$28,$B28,'Sunday Races 5-1-22'!$CB$11:$CB$28)</f>
        <v>0</v>
      </c>
      <c r="CP28" s="138">
        <f>SUMIF('Sunday Races 5-1-22'!$B$11:$B$28,$B28,'Sunday Races 5-1-22'!$CE$11:$CE$28)</f>
        <v>0</v>
      </c>
      <c r="CQ28" s="138">
        <f>SUMIF('Sunday Races 5-1-22'!$B$11:$B$28,$B28,'Sunday Races 5-1-22'!$CH$11:$CH$28)</f>
        <v>0</v>
      </c>
      <c r="CR28" s="138">
        <f>SUMIF('Sunday Races 5-1-22'!$B$11:$B$28,$B28,'Sunday Races 5-1-22'!$CK$11:$CK$28)</f>
        <v>0</v>
      </c>
      <c r="CS28" s="138">
        <f>SUMIF('Long Distance Race 5-7-22'!$B$11:$B$27,$B28,'Long Distance Race 5-7-22'!$BY$11:$BY$27)</f>
        <v>0</v>
      </c>
      <c r="CT28" s="138">
        <f>SUMIF('Long Distance Race 5-7-22'!$B$11:$B$27,$B28,'Long Distance Race 5-7-22'!$CB$11:$CB$27)</f>
        <v>0</v>
      </c>
      <c r="CU28" s="138">
        <f>SUMIF('Long Distance Race 5-7-22'!$B$11:$B$27,$B28,'Long Distance Race 5-7-22'!$CE$11:$CE$27)</f>
        <v>0</v>
      </c>
      <c r="CV28" s="138">
        <f>SUMIF('Long Distance Race 5-7-22'!$B$11:$B$27,$B28,'Long Distance Race 5-7-22'!$CH$11:$CH$27)</f>
        <v>0</v>
      </c>
      <c r="CW28" s="138">
        <f>SUMIF('Long Distance Race 5-7-22'!$B$11:$B$27,$B28,'Long Distance Race 5-7-22'!$CK$11:$CK$27)</f>
        <v>0</v>
      </c>
      <c r="CX28" s="138">
        <f>SUMIF('Memorial Day Regatta 5-28-22 Op'!$B$11:$B$27,$B28,'Memorial Day Regatta 5-28-22 Op'!$BY$11:$BY$27)</f>
        <v>0</v>
      </c>
      <c r="CY28" s="138">
        <f>SUMIF('Memorial Day Regatta 5-28-22 Op'!$B$11:$B$27,$B28,'Memorial Day Regatta 5-28-22 Op'!$CB$11:$CB$27)</f>
        <v>0</v>
      </c>
      <c r="CZ28" s="138">
        <f>SUMIF('Memorial Day Regatta 5-28-22 Op'!$B$11:$B$27,$B28,'Memorial Day Regatta 5-28-22 Op'!$CE$11:$CE$27)</f>
        <v>0</v>
      </c>
      <c r="DA28" s="138">
        <f>SUMIF('Memorial Day Regatta 5-28-22 Op'!$B$11:$B$27,$B28,'Memorial Day Regatta 5-28-22 Op'!$CH$11:$CH$27)</f>
        <v>0</v>
      </c>
      <c r="DB28" s="138">
        <f>SUMIF('Memorial Day Regatta 5-28-22 Op'!$B$11:$B$27,$B28,'Memorial Day Regatta 5-28-22 Op'!$CK$11:$CK$27)</f>
        <v>0</v>
      </c>
      <c r="DC28" s="138">
        <f>SUMIF('Sunday Races 6-5-22'!$B$11:$B$28,$B28,'Sunday Races 6-5-22'!$BY$11:$BY$28)</f>
        <v>0</v>
      </c>
      <c r="DD28" s="138">
        <f>SUMIF('Sunday Races 6-5-22'!$B$11:$B$28,$B28,'Sunday Races 6-5-22'!$CB$11:$CB$28)</f>
        <v>0</v>
      </c>
      <c r="DE28" s="138">
        <f>SUMIF('Sunday Races 6-5-22'!$B$11:$B$28,$B28,'Sunday Races 6-5-22'!$CE$11:$CE$28)</f>
        <v>0</v>
      </c>
      <c r="DF28" s="138">
        <f>SUMIF('Sunday Races 6-5-22'!$B$11:$B$28,$B28,'Sunday Races 6-5-22'!$CH$11:$CH$28)</f>
        <v>0</v>
      </c>
      <c r="DG28" s="138">
        <f>SUMIF('Sunday Races 6-5-22'!$B$11:$B$28,$B28,'Sunday Races 6-5-22'!$CK$11:$CK$28)</f>
        <v>0</v>
      </c>
      <c r="DH28" s="138">
        <f>SUMIF('Sunday Races 6-12-22'!$B$11:$B$24,$B28,'Sunday Races 6-12-22'!$BY$11:$BY$24)</f>
        <v>0</v>
      </c>
      <c r="DI28" s="138">
        <f>SUMIF('Sunday Races 6-12-22'!$B$11:$B$24,$B28,'Sunday Races 6-12-22'!$CB$11:$CB$24)</f>
        <v>0</v>
      </c>
      <c r="DJ28" s="138">
        <f>SUMIF('Sunday Races 6-12-22'!$B$11:$B$24,$B28,'Sunday Races 6-12-22'!$CE$11:$CE$24)</f>
        <v>0</v>
      </c>
      <c r="DK28" s="138">
        <f>SUMIF('Sunday Races 6-12-22'!$B$11:$B$24,$B28,'Sunday Races 6-12-22'!$CH$11:$CH$24)</f>
        <v>0</v>
      </c>
      <c r="DL28" s="138">
        <f>SUMIF('Sunday Races 6-12-22'!$B$11:$B$24,$B28,'Sunday Races 6-12-22'!$CK$11:$CK$24)</f>
        <v>0</v>
      </c>
      <c r="DM28" s="138">
        <f>SUMIF('Saturday Races 6-18-22'!$B$11:$B$24,$B28,'Saturday Races 6-18-22'!$BY$11:$BY$24)</f>
        <v>0</v>
      </c>
      <c r="DN28" s="138">
        <f>SUMIF('Saturday Races 6-18-22'!$B$11:$B$24,$B28,'Saturday Races 6-18-22'!$CB$11:$CB$24)</f>
        <v>0</v>
      </c>
      <c r="DO28" s="138">
        <f>SUMIF('Saturday Races 6-18-22'!$B$11:$B$24,$B28,'Saturday Races 6-18-22'!$CE$11:$CE$24)</f>
        <v>0</v>
      </c>
      <c r="DP28" s="138">
        <f>SUMIF('Saturday Races 6-18-22'!$B$11:$B$24,$B28,'Saturday Races 6-18-22'!$CH$11:$CH$24)</f>
        <v>0</v>
      </c>
      <c r="DQ28" s="138">
        <f>SUMIF('Saturday Races 6-18-22'!$B$11:$B$24,$B28,'Saturday Races 6-18-22'!$CK$11:$CK$24)</f>
        <v>0</v>
      </c>
      <c r="DR28" s="138">
        <f>SUMIF('Caldwell Cup 6-25-22 FS'!$B$11:$B$25,$B28,'Caldwell Cup 6-25-22 FS'!$BY$11:$BY$25)</f>
        <v>0</v>
      </c>
      <c r="DS28" s="138">
        <f>SUMIF('Caldwell Cup 6-25-22 FS'!$B$11:$B$25,$B28,'Caldwell Cup 6-25-22 FS'!$CB$11:$CB$25)</f>
        <v>0</v>
      </c>
      <c r="DT28" s="138">
        <f>SUMIF('Caldwell Cup 6-25-22 FS'!$B$11:$B$25,$B28,'Caldwell Cup 6-25-22 FS'!$CE$11:$CE$25)</f>
        <v>0</v>
      </c>
      <c r="DU28" s="138">
        <f>SUMIF('Caldwell Cup 6-25-22 FS'!$B$11:$B$25,$B28,'Caldwell Cup 6-25-22 FS'!$CH$11:$CH$25)</f>
        <v>0</v>
      </c>
      <c r="DV28" s="138">
        <f>SUMIF('Caldwell Cup 6-25-22 FS'!$B$11:$B$25,$B28,'Caldwell Cup 6-25-22 FS'!$CK$11:$CK$25)</f>
        <v>0</v>
      </c>
      <c r="DW28" s="138">
        <f>SUMIF('Caldwell Cup 6-25-22 TH'!$B$11:$B$24,$B28,'Caldwell Cup 6-25-22 TH'!$BY$11:$BY$24)</f>
        <v>0</v>
      </c>
      <c r="DX28" s="138">
        <f>SUMIF('Caldwell Cup 6-25-22 TH'!$B$11:$B$24,$B28,'Caldwell Cup 6-25-22 TH'!$CB$11:$CB$24)</f>
        <v>0</v>
      </c>
      <c r="DY28" s="138">
        <f>SUMIF('Caldwell Cup 6-25-22 TH'!$B$11:$B$24,$B28,'Caldwell Cup 6-25-22 TH'!$CE$11:$CE$24)</f>
        <v>0</v>
      </c>
      <c r="DZ28" s="138">
        <f>SUMIF('Caldwell Cup 6-25-22 TH'!$B$11:$B$24,$B28,'Caldwell Cup 6-25-22 TH'!$CH$11:$CH$24)</f>
        <v>0</v>
      </c>
      <c r="EA28" s="138">
        <f>SUMIF('Caldwell Cup 6-25-22 TH'!$B$11:$B$24,$B28,'Caldwell Cup 6-25-22 TH'!$CK$11:$CK$24)</f>
        <v>0</v>
      </c>
      <c r="EB28" s="138">
        <f>SUMIF('Sunday Races 7-3-22'!$B$11:$B$25,$B28,'Sunday Races 7-3-22'!$BY$11:$BY$25)</f>
        <v>0</v>
      </c>
      <c r="EC28" s="138">
        <f>SUMIF('Sunday Races 7-3-22'!$B$11:$B$25,$B28,'Sunday Races 7-3-22'!$CB$11:$CB$25)</f>
        <v>0</v>
      </c>
      <c r="ED28" s="138">
        <f>SUMIF('Sunday Races 7-3-22'!$B$11:$B$25,$B28,'Sunday Races 7-3-22'!$CE$11:$CE$25)</f>
        <v>0</v>
      </c>
      <c r="EE28" s="138">
        <f>SUMIF('Sunday Races 7-3-22'!$B$11:$B$25,$B28,'Sunday Races 7-3-22'!$CH$11:$CH$25)</f>
        <v>0</v>
      </c>
      <c r="EF28" s="138">
        <f>SUMIF('Sunday Races 7-3-22'!$B$11:$B$25,$B28,'Sunday Races 7-3-22'!$CK$11:$CK$25)</f>
        <v>0</v>
      </c>
      <c r="EG28" s="138">
        <f>SUMIF('Sunday Races 7-31-22'!$B$11:$B$25,$B28,'Sunday Races 7-31-22'!$BY$11:$BY$25)</f>
        <v>0</v>
      </c>
      <c r="EH28" s="138">
        <f>SUMIF('Sunday Races 7-31-22'!$B$11:$B$25,$B28,'Sunday Races 7-31-22'!$CB$11:$CB$25)</f>
        <v>0</v>
      </c>
      <c r="EI28" s="138">
        <f>SUMIF('Sunday Races 7-31-22'!$B$11:$B$25,$B28,'Sunday Races 7-31-22'!$CE$11:$CE$25)</f>
        <v>0</v>
      </c>
      <c r="EJ28" s="138">
        <f>SUMIF('Sunday Races 7-31-22'!$B$11:$B$25,$B28,'Sunday Races 7-31-22'!$CH$11:$CH$25)</f>
        <v>0</v>
      </c>
      <c r="EK28" s="138">
        <f>SUMIF('Sunday Races 7-31-22'!$B$11:$B$25,$B28,'Sunday Races 7-31-22'!$CK$11:$CK$25)</f>
        <v>0</v>
      </c>
      <c r="EL28" s="138">
        <f>SUMIF('Sunday Races 8-14-22'!$B$11:$B$25,$B28,'Sunday Races 8-14-22'!$BY$11:$BY$25)</f>
        <v>0</v>
      </c>
      <c r="EM28" s="138">
        <f>SUMIF('Sunday Races 8-14-22'!$B$11:$B$25,$B28,'Sunday Races 8-14-22'!$CB$11:$CB$25)</f>
        <v>0</v>
      </c>
      <c r="EN28" s="138">
        <f>SUMIF('Sunday Races 8-14-22'!$B$11:$B$25,$B28,'Sunday Races 8-14-22'!$CE$11:$CE$25)</f>
        <v>0</v>
      </c>
      <c r="EO28" s="138">
        <f>SUMIF('Sunday Races 8-14-22'!$B$11:$B$25,$B28,'Sunday Races 8-14-22'!$CH$11:$CH$25)</f>
        <v>0</v>
      </c>
      <c r="EP28" s="138">
        <f>SUMIF('Sunday Races 8-14-22'!$B$11:$B$25,$B28,'Sunday Races 8-14-22'!$CK$11:$CK$25)</f>
        <v>0</v>
      </c>
      <c r="EQ28" s="138">
        <f>SUMIF('Saturday Races 8-20-22'!$B$11:$B$25,$B28,'Saturday Races 8-20-22'!$BY$11:$BY$25)</f>
        <v>0</v>
      </c>
      <c r="ER28" s="138">
        <f>SUMIF('Saturday Races 8-20-22'!$B$11:$B$25,$B28,'Saturday Races 8-20-22'!$CB$11:$CB$25)</f>
        <v>0</v>
      </c>
      <c r="ES28" s="138">
        <f>SUMIF('Saturday Races 8-20-22'!$B$11:$B$25,$B28,'Saturday Races 8-20-22'!$CE$11:$CE$25)</f>
        <v>0</v>
      </c>
      <c r="ET28" s="138">
        <f>SUMIF('Saturday Races 8-20-22'!$B$11:$B$25,$B28,'Saturday Races 8-20-22'!$CH$11:$CH$25)</f>
        <v>0</v>
      </c>
      <c r="EU28" s="138">
        <f>SUMIF('Saturday Races 8-20-22'!$B$11:$B$25,$B28,'Saturday Races 8-20-22'!$CK$11:$CK$25)</f>
        <v>0</v>
      </c>
      <c r="EV28" s="138">
        <f>SUMIF('Labor Day Regatta 9-3-22 FS'!$B$11:$B$30,$B28,'Labor Day Regatta 9-3-22 FS'!$BY$11:$BY$30)</f>
        <v>0</v>
      </c>
      <c r="EW28" s="138">
        <f>SUMIF('Labor Day Regatta 9-3-22 FS'!$B$11:$B$30,$B28,'Labor Day Regatta 9-3-22 FS'!$CB$11:$CB$30)</f>
        <v>0</v>
      </c>
      <c r="EX28" s="138">
        <f>SUMIF('Labor Day Regatta 9-3-22 FS'!$B$11:$B$30,$B28,'Labor Day Regatta 9-3-22 FS'!$CE$11:$CE$30)</f>
        <v>0</v>
      </c>
      <c r="EY28" s="138">
        <f>SUMIF('Labor Day Regatta 9-3-22 FS'!$B$11:$B$30,$B28,'Labor Day Regatta 9-3-22 FS'!$CH$11:$CH$30)</f>
        <v>0</v>
      </c>
      <c r="EZ28" s="138">
        <f>SUMIF('Labor Day Regatta 9-3-22 FS'!$B$11:$B$30,$B28,'Labor Day Regatta 9-3-22 FS'!$CK$11:$CK$30)</f>
        <v>0</v>
      </c>
      <c r="FA28" s="138">
        <f>SUMIF('Sunday Races 9-11-22'!$B$11:$B$20,$B28,'Sunday Races 9-11-22'!$BY$11:$BY$20)</f>
        <v>0</v>
      </c>
      <c r="FB28" s="138">
        <f>SUMIF('Sunday Races 9-11-22'!$B$11:$B$20,$B28,'Sunday Races 9-11-22'!$CB$11:$CB$20)</f>
        <v>0</v>
      </c>
      <c r="FC28" s="138">
        <f>SUMIF('Sunday Races 9-11-22'!$B$11:$B$20,$B28,'Sunday Races 9-11-22'!$CE$11:$CE$20)</f>
        <v>0</v>
      </c>
      <c r="FD28" s="138">
        <f>SUMIF('Sunday Races 9-11-22'!$B$11:$B$20,$B28,'Sunday Races 9-11-22'!$CH$11:$CH$20)</f>
        <v>0</v>
      </c>
      <c r="FE28" s="138">
        <f>SUMIF('Sunday Races 9-11-22'!$B$11:$B$20,$B28,'Sunday Races 9-11-22'!$CK$11:$CK$20)</f>
        <v>0</v>
      </c>
      <c r="FF28" s="138">
        <f>SUMIF('2022-09-17 Leukemia Cup FS'!$B$11:$B$26,$B28,'2022-09-17 Leukemia Cup FS'!$BY$11:$BY$26)</f>
        <v>0</v>
      </c>
      <c r="FG28" s="138">
        <f>SUMIF('2022-09-17 Leukemia Cup FS'!$B$11:$B$26,$B28,'2022-09-17 Leukemia Cup FS'!$CB$11:$CB$26)</f>
        <v>0</v>
      </c>
      <c r="FH28" s="138">
        <f>SUMIF('2022-09-17 Leukemia Cup FS'!$B$11:$B$26,$B28,'2022-09-17 Leukemia Cup FS'!$CE$11:$CE$26)</f>
        <v>0</v>
      </c>
      <c r="FI28" s="138">
        <f>SUMIF('2022-09-17 Leukemia Cup FS'!$B$11:$B$26,$B28,'2022-09-17 Leukemia Cup FS'!$CH$11:$CH$26)</f>
        <v>0</v>
      </c>
      <c r="FJ28" s="138">
        <f>SUMIF('2022-09-17 Leukemia Cup FS'!$B$11:$B$26,$B28,'2022-09-17 Leukemia Cup FS'!$CK$11:$CK$26)</f>
        <v>0</v>
      </c>
      <c r="FK28" s="138">
        <f>SUMIF('Smith-Berry LDR 9-24-22'!$B$11:$B$30,$B28,'Smith-Berry LDR 9-24-22'!$BY$11:$BY$30)</f>
        <v>0</v>
      </c>
      <c r="FL28" s="138">
        <f>SUMIF('Smith-Berry LDR 9-24-22'!$B$11:$B$30,$B28,'Smith-Berry LDR 9-24-22'!$CB$11:$CB$30)</f>
        <v>0</v>
      </c>
      <c r="FM28" s="138">
        <f>SUMIF('Smith-Berry LDR 9-24-22'!$B$11:$B$30,$B28,'Smith-Berry LDR 9-24-22'!$CE$11:$CE$30)</f>
        <v>0</v>
      </c>
      <c r="FN28" s="138">
        <f>SUMIF('Smith-Berry LDR 9-24-22'!$B$11:$B$30,$B28,'Smith-Berry LDR 9-24-22'!$CH$11:$CH$30)</f>
        <v>0</v>
      </c>
      <c r="FO28" s="138">
        <f>SUMIF('Smith-Berry LDR 9-24-22'!$B$11:$B$30,$B28,'Smith-Berry LDR 9-24-22'!$CK$11:$CK$30)</f>
        <v>0</v>
      </c>
      <c r="FP28" s="138">
        <f>SUMIF('Great Scot 10-1-22 Cham'!$B$11:$B$28,$B28,'Great Scot 10-1-22 Cham'!$BY$11:$BY$28)</f>
        <v>0</v>
      </c>
      <c r="FQ28" s="138">
        <f>SUMIF('Great Scot 10-1-22 Cham'!$B$11:$B$28,$B28,'Great Scot 10-1-22 Cham'!$CB$11:$CB$28)</f>
        <v>0</v>
      </c>
      <c r="FR28" s="138">
        <f>SUMIF('Great Scot 10-1-22 Cham'!$B$11:$B$28,$B28,'Great Scot 10-1-22 Cham'!$CE$11:$CE$28)</f>
        <v>0</v>
      </c>
      <c r="FS28" s="138">
        <f>SUMIF('Great Scot 10-1-22 Cham'!$B$11:$B$28,$B28,'Great Scot 10-1-22 Cham'!$CH$11:$CH$28)</f>
        <v>0</v>
      </c>
      <c r="FT28" s="138">
        <f>SUMIF('Great Scot 10-1-22 Cham'!$B$11:$B$28,$B28,'Great Scot 10-1-22 Cham'!$CK$11:$CK$28)</f>
        <v>0</v>
      </c>
      <c r="FU28" s="138">
        <f>SUMIF('Great Scot 10-1-22 Chal'!$B$11:$B$28,$B28,'Great Scot 10-1-22 Chal'!$BY$11:$BY$28)</f>
        <v>0</v>
      </c>
      <c r="FV28" s="138">
        <f>SUMIF('Great Scot 10-1-22 Chal'!$B$11:$B$28,$B28,'Great Scot 10-1-22 Chal'!$CB$11:$CB$28)</f>
        <v>0</v>
      </c>
      <c r="FW28" s="138">
        <f>SUMIF('Great Scot 10-1-22 Chal'!$B$11:$B$28,$B28,'Great Scot 10-1-22 Chal'!$CE$11:$CE$28)</f>
        <v>0</v>
      </c>
      <c r="FX28" s="138">
        <f>SUMIF('Great Scot 10-1-22 Chal'!$B$11:$B$28,$B28,'Great Scot 10-1-22 Chal'!$CH$11:$CH$28)</f>
        <v>0</v>
      </c>
      <c r="FY28" s="138">
        <f>SUMIF('Great Scot 10-1-22 Chal'!$B$11:$B$28,$B28,'Great Scot 10-1-22 Chal'!$CK$11:$CK$28)</f>
        <v>0</v>
      </c>
      <c r="FZ28" s="138">
        <f>SUMIF('Sunday Races 10-9-22'!$B$11:$B$21,$B28,'Sunday Races 10-9-22'!$BY$11:$BY$21)</f>
        <v>0</v>
      </c>
      <c r="GA28" s="138">
        <f>SUMIF('Sunday Races 10-9-22'!$B$11:$B$21,$B28,'Sunday Races 10-9-22'!$CB$11:$CB$21)</f>
        <v>0</v>
      </c>
      <c r="GB28" s="138">
        <f>SUMIF('Sunday Races 10-9-22'!$B$11:$B$21,$B28,'Sunday Races 10-9-22'!$CE$11:$CE$21)</f>
        <v>0</v>
      </c>
      <c r="GC28" s="138">
        <f>SUMIF('Sunday Races 10-9-22'!$B$11:$B$21,$B28,'Sunday Races 10-9-22'!$CH$11:$CH$21)</f>
        <v>0</v>
      </c>
      <c r="GD28" s="138">
        <f>SUMIF('Sunday Races 10-9-22'!$B$11:$B$21,$B28,'Sunday Races 10-9-22'!$CK$11:$CK$21)</f>
        <v>0</v>
      </c>
      <c r="GE28" s="138">
        <f>SUMIF('Sunday Races 10-23-22'!$B$11:$B$22,$B28,'Sunday Races 10-23-22'!$BY$11:$BY$22)</f>
        <v>0</v>
      </c>
      <c r="GF28" s="138">
        <f>SUMIF('Sunday Races 10-23-22'!$B$11:$B$22,$B28,'Sunday Races 10-23-22'!$CB$11:$CB$22)</f>
        <v>0</v>
      </c>
      <c r="GG28" s="138">
        <f>SUMIF('Sunday Races 10-23-22'!$B$11:$B$22,$B28,'Sunday Races 10-23-22'!$CE$11:$CE$22)</f>
        <v>0</v>
      </c>
      <c r="GH28" s="138">
        <f>SUMIF('Sunday Races 10-23-22'!$B$11:$B$22,$B28,'Sunday Races 10-23-22'!$CH$11:$CH$22)</f>
        <v>0</v>
      </c>
      <c r="GI28" s="138">
        <f>SUMIF('Sunday Races 10-23-22'!$B$11:$B$22,$B28,'Sunday Races 10-23-22'!$CK$11:$CK$22)</f>
        <v>0</v>
      </c>
      <c r="GJ28" s="138">
        <f>SUMIF('One Day Regatta 10-29-22 FS'!$B$11:$B$19,$B28,'One Day Regatta 10-29-22 FS'!$BY$11:$BY$19)</f>
        <v>0</v>
      </c>
      <c r="GK28" s="138">
        <f>SUMIF('One Day Regatta 10-29-22 FS'!$B$11:$B$19,$B28,'One Day Regatta 10-29-22 FS'!$CB$11:$CB$19)</f>
        <v>0</v>
      </c>
      <c r="GL28" s="138">
        <f>SUMIF('One Day Regatta 10-29-22 FS'!$B$11:$B$19,$B28,'One Day Regatta 10-29-22 FS'!$CE$11:$CE$19)</f>
        <v>0</v>
      </c>
      <c r="GM28" s="138">
        <f>SUMIF('One Day Regatta 10-29-22 FS'!$B$11:$B$19,$B28,'One Day Regatta 10-29-22 FS'!$CH$11:$CH$19)</f>
        <v>0</v>
      </c>
      <c r="GN28" s="138">
        <f>SUMIF('One Day Regatta 10-29-22 FS'!$B$11:$B$19,$B28,'One Day Regatta 10-29-22 FS'!$CK$11:$CK$19)</f>
        <v>0</v>
      </c>
      <c r="GO28" s="139"/>
      <c r="GP28" s="140"/>
      <c r="GQ28" s="141">
        <f t="shared" si="25"/>
        <v>3</v>
      </c>
      <c r="GR28" s="141">
        <f t="shared" si="25"/>
        <v>2</v>
      </c>
      <c r="GS28" s="141">
        <f t="shared" si="25"/>
        <v>2</v>
      </c>
      <c r="GT28" s="141">
        <f t="shared" si="25"/>
        <v>1</v>
      </c>
      <c r="GU28" s="141">
        <f t="shared" si="25"/>
        <v>1</v>
      </c>
      <c r="GV28" s="141">
        <f t="shared" si="25"/>
        <v>0</v>
      </c>
      <c r="GW28" s="141">
        <f t="shared" si="25"/>
        <v>0</v>
      </c>
      <c r="GX28" s="141">
        <f t="shared" si="25"/>
        <v>0</v>
      </c>
      <c r="GY28" s="141">
        <f t="shared" si="25"/>
        <v>0</v>
      </c>
      <c r="GZ28" s="141">
        <f t="shared" si="25"/>
        <v>0</v>
      </c>
      <c r="HA28" s="141">
        <f t="shared" si="26"/>
        <v>0</v>
      </c>
      <c r="HB28" s="141">
        <f t="shared" si="26"/>
        <v>0</v>
      </c>
      <c r="HC28" s="141">
        <f t="shared" si="26"/>
        <v>0</v>
      </c>
      <c r="HD28" s="141">
        <f t="shared" si="26"/>
        <v>0</v>
      </c>
      <c r="HE28" s="141">
        <f t="shared" si="26"/>
        <v>0</v>
      </c>
      <c r="HF28" s="141">
        <f t="shared" si="26"/>
        <v>0</v>
      </c>
      <c r="HG28" s="141">
        <f t="shared" si="26"/>
        <v>0</v>
      </c>
      <c r="HH28" s="141">
        <f t="shared" si="26"/>
        <v>0</v>
      </c>
      <c r="HI28" s="141">
        <f t="shared" si="26"/>
        <v>0</v>
      </c>
      <c r="HJ28" s="141">
        <f t="shared" si="26"/>
        <v>0</v>
      </c>
      <c r="HK28" s="141">
        <f t="shared" si="27"/>
        <v>0</v>
      </c>
      <c r="HL28" s="141">
        <f t="shared" si="27"/>
        <v>0</v>
      </c>
      <c r="HM28" s="141">
        <f t="shared" si="27"/>
        <v>0</v>
      </c>
      <c r="HN28" s="141">
        <f t="shared" si="27"/>
        <v>0</v>
      </c>
      <c r="HO28" s="141">
        <f t="shared" si="27"/>
        <v>0</v>
      </c>
      <c r="HP28" s="141">
        <f t="shared" si="27"/>
        <v>0</v>
      </c>
      <c r="HQ28" s="141">
        <f t="shared" si="27"/>
        <v>0</v>
      </c>
      <c r="HR28" s="141">
        <f t="shared" si="27"/>
        <v>0</v>
      </c>
      <c r="HS28" s="141">
        <f t="shared" si="27"/>
        <v>0</v>
      </c>
      <c r="HT28" s="141">
        <f t="shared" si="27"/>
        <v>0</v>
      </c>
      <c r="HU28" s="141">
        <f t="shared" si="28"/>
        <v>0</v>
      </c>
      <c r="HV28" s="141">
        <f t="shared" si="28"/>
        <v>0</v>
      </c>
      <c r="HW28" s="141">
        <f t="shared" si="28"/>
        <v>0</v>
      </c>
      <c r="HX28" s="141">
        <f t="shared" si="28"/>
        <v>0</v>
      </c>
      <c r="HY28" s="141">
        <f t="shared" si="28"/>
        <v>0</v>
      </c>
      <c r="HZ28" s="141">
        <f t="shared" si="28"/>
        <v>0</v>
      </c>
      <c r="IA28" s="141">
        <f t="shared" si="28"/>
        <v>0</v>
      </c>
      <c r="IB28" s="141">
        <f t="shared" si="28"/>
        <v>0</v>
      </c>
      <c r="IC28" s="141">
        <f t="shared" si="28"/>
        <v>0</v>
      </c>
      <c r="ID28" s="141">
        <f t="shared" si="28"/>
        <v>0</v>
      </c>
      <c r="IE28" s="141">
        <f t="shared" si="29"/>
        <v>0</v>
      </c>
      <c r="IF28" s="141">
        <f t="shared" si="29"/>
        <v>0</v>
      </c>
      <c r="IG28" s="141">
        <f t="shared" si="29"/>
        <v>0</v>
      </c>
      <c r="IH28" s="141">
        <f t="shared" si="29"/>
        <v>0</v>
      </c>
      <c r="II28" s="141">
        <f t="shared" si="29"/>
        <v>0</v>
      </c>
      <c r="IJ28" s="141">
        <f t="shared" si="29"/>
        <v>0</v>
      </c>
      <c r="IK28" s="141">
        <f t="shared" si="29"/>
        <v>0</v>
      </c>
      <c r="IL28" s="141">
        <f t="shared" si="29"/>
        <v>0</v>
      </c>
      <c r="IM28" s="141">
        <f t="shared" si="29"/>
        <v>0</v>
      </c>
      <c r="IN28" s="141">
        <f t="shared" si="29"/>
        <v>0</v>
      </c>
      <c r="IO28" s="141">
        <f t="shared" si="30"/>
        <v>0</v>
      </c>
      <c r="IP28" s="141">
        <f t="shared" si="30"/>
        <v>0</v>
      </c>
      <c r="IQ28" s="141">
        <f t="shared" si="30"/>
        <v>0</v>
      </c>
      <c r="IR28" s="141">
        <f t="shared" si="30"/>
        <v>0</v>
      </c>
      <c r="IS28" s="141">
        <f t="shared" si="30"/>
        <v>0</v>
      </c>
      <c r="IT28" s="141">
        <f t="shared" si="30"/>
        <v>0</v>
      </c>
      <c r="IU28" s="141">
        <f t="shared" si="30"/>
        <v>0</v>
      </c>
      <c r="IV28" s="141">
        <f t="shared" si="30"/>
        <v>0</v>
      </c>
      <c r="IW28" s="141">
        <f t="shared" si="30"/>
        <v>0</v>
      </c>
      <c r="IX28" s="141">
        <f t="shared" si="30"/>
        <v>0</v>
      </c>
      <c r="IY28" s="141">
        <f t="shared" si="31"/>
        <v>0</v>
      </c>
      <c r="IZ28" s="141">
        <f t="shared" si="31"/>
        <v>0</v>
      </c>
      <c r="JA28" s="141">
        <f t="shared" si="31"/>
        <v>0</v>
      </c>
      <c r="JB28" s="141">
        <f t="shared" si="31"/>
        <v>0</v>
      </c>
      <c r="JC28" s="141">
        <f t="shared" si="31"/>
        <v>0</v>
      </c>
      <c r="JD28" s="141">
        <f t="shared" si="31"/>
        <v>0</v>
      </c>
      <c r="JE28" s="141">
        <f t="shared" si="31"/>
        <v>0</v>
      </c>
      <c r="JF28" s="141">
        <f t="shared" si="31"/>
        <v>0</v>
      </c>
      <c r="JG28" s="141">
        <f t="shared" si="31"/>
        <v>0</v>
      </c>
      <c r="JH28" s="141">
        <f t="shared" si="31"/>
        <v>0</v>
      </c>
      <c r="JI28" s="141">
        <f t="shared" si="31"/>
        <v>0</v>
      </c>
      <c r="JJ28" s="141">
        <f t="shared" si="31"/>
        <v>0</v>
      </c>
      <c r="JK28" s="141">
        <f t="shared" si="31"/>
        <v>0</v>
      </c>
      <c r="JL28" s="141">
        <f t="shared" si="31"/>
        <v>0</v>
      </c>
      <c r="JM28" s="141">
        <f t="shared" si="31"/>
        <v>0</v>
      </c>
    </row>
    <row r="29" spans="1:273" ht="15" customHeight="1" x14ac:dyDescent="0.2">
      <c r="A29" s="134">
        <f t="shared" si="17"/>
        <v>26</v>
      </c>
      <c r="B29" s="103" t="s">
        <v>783</v>
      </c>
      <c r="C29" s="135">
        <f t="shared" si="6"/>
        <v>3</v>
      </c>
      <c r="D29" s="136">
        <f t="shared" si="7"/>
        <v>8</v>
      </c>
      <c r="E29" s="135">
        <f t="shared" si="8"/>
        <v>8</v>
      </c>
      <c r="F29" s="137">
        <f t="shared" si="9"/>
        <v>2.6666666666666665E-2</v>
      </c>
      <c r="G29" s="138">
        <f>SUMIF('Saturday Race 11-06-21'!$B$11:$B$21,$B29,'Saturday Race 11-06-21'!$BY$11:$BY$21)</f>
        <v>0</v>
      </c>
      <c r="H29" s="138">
        <f>SUMIF('Saturday Race 11-06-21'!$B$11:$B$21,$B29,'Saturday Race 11-06-21'!$CB$11:$CB$21)</f>
        <v>0</v>
      </c>
      <c r="I29" s="138">
        <f>SUMIF('Saturday Race 11-06-21'!$B$11:$B$21,$B29,'Saturday Race 11-06-21'!$CE$11:$CE$21)</f>
        <v>0</v>
      </c>
      <c r="J29" s="138">
        <f>SUMIF('Saturday Race 11-06-21'!$B$11:$B$21,$B29,'Saturday Race 11-06-21'!$CH$11:$CH$21)</f>
        <v>0</v>
      </c>
      <c r="K29" s="138">
        <f>SUMIF('Saturday Race 11-06-21'!$B$11:$B$21,$B29,'Saturday Race 11-06-21'!$CK$11:$CK$21)</f>
        <v>0</v>
      </c>
      <c r="L29" s="138">
        <f>SUMIF('Saturday Race 11-20-21'!$B$11:$B$24,$B29,'Saturday Race 11-20-21'!$BY$11:$BY$24)</f>
        <v>0</v>
      </c>
      <c r="M29" s="138">
        <f>SUMIF('Saturday Race 11-20-21'!$B$11:$B$24,$B29,'Saturday Race 11-20-21'!$CB$11:$CB$24)</f>
        <v>0</v>
      </c>
      <c r="N29" s="138">
        <f>SUMIF('Saturday Race 11-20-21'!$B$11:$B$24,$B29,'Saturday Race 11-20-21'!$CE$11:$CE$24)</f>
        <v>0</v>
      </c>
      <c r="O29" s="138">
        <f>SUMIF('Saturday Race 11-20-21'!$B$11:$B$24,$B29,'Saturday Race 11-20-21'!$CH$11:$CH$24)</f>
        <v>0</v>
      </c>
      <c r="P29" s="138">
        <f>SUMIF('Saturday Race 11-20-21'!$B$11:$B$24,$B29,'Saturday Race 11-20-21'!$CK$11:$CK$24)</f>
        <v>0</v>
      </c>
      <c r="Q29" s="138">
        <f>SUMIF('One Day 12-04-21 Scots'!$B$11:$B$25,$B29,'One Day 12-04-21 Scots'!$BY$11:$BY$25)</f>
        <v>0</v>
      </c>
      <c r="R29" s="138">
        <f>SUMIF('One Day 12-04-21 Scots'!$B$11:$B$25,$B29,'One Day 12-04-21 Scots'!$CB$11:$CB$25)</f>
        <v>0</v>
      </c>
      <c r="S29" s="138">
        <f>SUMIF('One Day 12-04-21 Scots'!$B$11:$B$25,$B29,'One Day 12-04-21 Scots'!$CE$11:$CE$25)</f>
        <v>0</v>
      </c>
      <c r="T29" s="138">
        <f>SUMIF('One Day 12-04-21 Scots'!$B$11:$B$25,$B29,'One Day 12-04-21 Scots'!$CH$11:$CH$25)</f>
        <v>0</v>
      </c>
      <c r="U29" s="138">
        <f>SUMIF('One Day 12-04-21 Scots'!$B$11:$B$25,$B29,'One Day 12-04-21 Scots'!$CK$11:$CK$25)</f>
        <v>0</v>
      </c>
      <c r="V29" s="138">
        <f>SUMIF('One Day 12-04-21 Thistles'!$B$11:$B$25,$B29,'One Day 12-04-21 Thistles'!$BY$11:$BY$25)</f>
        <v>0</v>
      </c>
      <c r="W29" s="138">
        <f>SUMIF('One Day 12-04-21 Thistles'!$B$11:$B$25,$B29,'One Day 12-04-21 Thistles'!$CB$11:$CB$25)</f>
        <v>0</v>
      </c>
      <c r="X29" s="138">
        <f>SUMIF('One Day 12-04-21 Thistles'!$B$11:$B$25,$B29,'One Day 12-04-21 Thistles'!$CE$11:$CE$25)</f>
        <v>0</v>
      </c>
      <c r="Y29" s="138">
        <f>SUMIF('One Day 12-04-21 Thistles'!$B$11:$B$25,$B29,'One Day 12-04-21 Thistles'!$CH$11:$CH$25)</f>
        <v>0</v>
      </c>
      <c r="Z29" s="138">
        <f>SUMIF('One Day 12-04-21 Thistles'!$B$11:$B$25,$B29,'One Day 12-04-21 Thistles'!$CK$11:$CK$25)</f>
        <v>0</v>
      </c>
      <c r="AA29" s="138">
        <f>SUMIF('Saturday Race 1-08-22'!$B$11:$B$20,$B29,'Saturday Race 1-08-22'!$BY$11:$BY$20)</f>
        <v>0</v>
      </c>
      <c r="AB29" s="138">
        <f>SUMIF('Saturday Race 1-08-22'!$B$11:$B$20,$B29,'Saturday Race 1-08-22'!$CB$11:$CB$20)</f>
        <v>0</v>
      </c>
      <c r="AC29" s="138">
        <f>SUMIF('Saturday Race 1-08-22'!$B$11:$B$20,$B29,'Saturday Race 1-08-22'!$CE$11:$CE$20)</f>
        <v>0</v>
      </c>
      <c r="AD29" s="138">
        <f>SUMIF('Saturday Race 1-08-22'!$B$11:$B$20,$B29,'Saturday Race 1-08-22'!$CH$11:$CH$20)</f>
        <v>0</v>
      </c>
      <c r="AE29" s="138">
        <f>SUMIF('Saturday Race 1-08-22'!$B$11:$B$20,$B29,'Saturday Race 1-08-22'!$CK$11:$CK$20)</f>
        <v>0</v>
      </c>
      <c r="AF29" s="138">
        <f>SUMIF('Saturday Race 1-22-22'!$B$11:$B$20,$B29,'Saturday Race 1-22-22'!$BY$11:$BY$20)</f>
        <v>0</v>
      </c>
      <c r="AG29" s="138">
        <f>SUMIF('Saturday Race 1-22-22'!$B$11:$B$20,$B29,'Saturday Race 1-22-22'!$CB$11:$CB$20)</f>
        <v>0</v>
      </c>
      <c r="AH29" s="138">
        <f>SUMIF('Saturday Race 1-22-22'!$B$11:$B$20,$B29,'Saturday Race 1-22-22'!$CE$11:$CE$20)</f>
        <v>0</v>
      </c>
      <c r="AI29" s="138">
        <f>SUMIF('Saturday Race 1-22-22'!$B$11:$B$20,$B29,'Saturday Race 1-22-22'!$CH$11:$CH$20)</f>
        <v>0</v>
      </c>
      <c r="AJ29" s="138">
        <f>SUMIF('Saturday Race 1-22-22'!$B$11:$B$20,$B29,'Saturday Race 1-22-22'!$CK$11:$CK$20)</f>
        <v>0</v>
      </c>
      <c r="AK29" s="138">
        <f>SUMIF('Sunday Race 2-6-22'!$B$11:$B$20,$B29,'Sunday Race 2-6-22'!$BY$11:$BY$20)</f>
        <v>0</v>
      </c>
      <c r="AL29" s="138">
        <f>SUMIF('Sunday Race 2-6-22'!$B$11:$B$20,$B29,'Sunday Race 2-6-22'!$CB$11:$CB$20)</f>
        <v>0</v>
      </c>
      <c r="AM29" s="138">
        <f>SUMIF('Sunday Race 2-6-22'!$B$11:$B$20,$B29,'Sunday Race 2-6-22'!$CE$11:$CE$20)</f>
        <v>0</v>
      </c>
      <c r="AN29" s="138">
        <f>SUMIF('Sunday Race 2-6-22'!$B$11:$B$20,$B29,'Sunday Race 2-6-22'!$CH$11:$CH$20)</f>
        <v>0</v>
      </c>
      <c r="AO29" s="138">
        <f>SUMIF('Sunday Race 2-6-22'!$B$11:$B$20,$B29,'Sunday Race 2-6-22'!$CK$11:$CK$20)</f>
        <v>0</v>
      </c>
      <c r="AP29" s="138">
        <f>SUMIF('Chili One Day 2-12-22 Scots'!$B$11:$B$25,$B29,'Chili One Day 2-12-22 Scots'!$BY$11:$BY$25)</f>
        <v>0</v>
      </c>
      <c r="AQ29" s="138">
        <f>SUMIF('Chili One Day 2-12-22 Scots'!$B$11:$B$25,$B29,'Chili One Day 2-12-22 Scots'!$CB$11:$CB$25)</f>
        <v>0</v>
      </c>
      <c r="AR29" s="138">
        <f>SUMIF('Chili One Day 2-12-22 Scots'!$B$11:$B$25,$B29,'Chili One Day 2-12-22 Scots'!$CE$11:$CE$25)</f>
        <v>0</v>
      </c>
      <c r="AS29" s="138">
        <f>SUMIF('Chili One Day 2-12-22 Scots'!$B$11:$B$25,$B29,'Chili One Day 2-12-22 Scots'!$CH$11:$CH$25)</f>
        <v>0</v>
      </c>
      <c r="AT29" s="138">
        <f>SUMIF('Chili One Day 2-12-22 Scots'!$B$11:$B$25,$B29,'Chili One Day 2-12-22 Scots'!$CK$11:$CK$25)</f>
        <v>0</v>
      </c>
      <c r="AU29" s="138">
        <f>SUMIF('Chili One Day 2-12-22 Thistles'!$B$11:$B$25,$B29,'Chili One Day 2-12-22 Thistles'!$BY$11:$BY$25)</f>
        <v>0</v>
      </c>
      <c r="AV29" s="138">
        <f>SUMIF('Chili One Day 2-12-22 Thistles'!$B$11:$B$25,$B29,'Chili One Day 2-12-22 Thistles'!$CB$11:$CB$25)</f>
        <v>0</v>
      </c>
      <c r="AW29" s="138">
        <f>SUMIF('Chili One Day 2-12-22 Thistles'!$B$11:$B$25,$B29,'Chili One Day 2-12-22 Thistles'!$CE$11:$CE$25)</f>
        <v>0</v>
      </c>
      <c r="AX29" s="138">
        <f>SUMIF('Chili One Day 2-12-22 Thistles'!$B$11:$B$25,$B29,'Chili One Day 2-12-22 Thistles'!$CH$11:$CH$25)</f>
        <v>0</v>
      </c>
      <c r="AY29" s="138">
        <f>SUMIF('Chili One Day 2-12-22 Thistles'!$B$11:$B$25,$B29,'Chili One Day 2-12-22 Thistles'!$CK$11:$CK$25)</f>
        <v>0</v>
      </c>
      <c r="AZ29" s="138">
        <f>SUMIF('Sunday Race 2-20-22'!$B$11:$B$26,$B29,'Sunday Race 2-20-22'!$BY$11:$BY$26)</f>
        <v>0</v>
      </c>
      <c r="BA29" s="138">
        <f>SUMIF('Sunday Race 2-20-22'!$B$11:$B$26,$B29,'Sunday Race 2-20-22'!$CB$11:$CB$26)</f>
        <v>0</v>
      </c>
      <c r="BB29" s="138">
        <f>SUMIF('Sunday Race 2-20-22'!$B$11:$B$26,$B29,'Sunday Race 2-20-22'!$CE$11:$CE$26)</f>
        <v>0</v>
      </c>
      <c r="BC29" s="138">
        <f>SUMIF('Sunday Race 2-20-22'!$B$11:$B$26,$B29,'Sunday Race 2-20-22'!$CH$11:$CH$26)</f>
        <v>0</v>
      </c>
      <c r="BD29" s="138">
        <f>SUMIF('Sunday Race 2-20-22'!$B$11:$B$26,$B29,'Sunday Race 2-20-22'!$CK$11:$CK$26)</f>
        <v>0</v>
      </c>
      <c r="BE29" s="138">
        <f>SUMIF('Sunday Race 2-27-22'!$B$11:$B$20,$B29,'Sunday Race 2-27-22'!$BY$11:$BY$20)</f>
        <v>0</v>
      </c>
      <c r="BF29" s="138">
        <f>SUMIF('Sunday Race 2-27-22'!$B$11:$B$20,$B29,'Sunday Race 2-27-22'!$CB$11:$CB$20)</f>
        <v>0</v>
      </c>
      <c r="BG29" s="138">
        <f>SUMIF('Sunday Race 2-27-22'!$B$11:$B$20,$B29,'Sunday Race 2-27-22'!$CE$11:$CE$20)</f>
        <v>0</v>
      </c>
      <c r="BH29" s="138">
        <f>SUMIF('Sunday Race 2-27-22'!$B$11:$B$20,$B29,'Sunday Race 2-27-22'!$CH$11:$CH$20)</f>
        <v>0</v>
      </c>
      <c r="BI29" s="138">
        <f>SUMIF('Sunday Race 2-27-22'!$B$11:$B$20,$B29,'Sunday Race 2-27-22'!$CK$11:$CK$20)</f>
        <v>0</v>
      </c>
      <c r="BJ29" s="138">
        <f>SUMIF('Ironman One Day 3-5-22 FS'!$B$11:$B$26,$B29,'Ironman One Day 3-5-22 FS'!$BY$11:$BY$26)</f>
        <v>4</v>
      </c>
      <c r="BK29" s="138">
        <f>SUMIF('Ironman One Day 3-5-22 FS'!$B$11:$B$26,$B29,'Ironman One Day 3-5-22 FS'!$CB$11:$CB$26)</f>
        <v>2</v>
      </c>
      <c r="BL29" s="138">
        <f>SUMIF('Ironman One Day 3-5-22 FS'!$B$11:$B$26,$B29,'Ironman One Day 3-5-22 FS'!$CE$11:$CE$26)</f>
        <v>2</v>
      </c>
      <c r="BM29" s="138">
        <f>SUMIF('Ironman One Day 3-5-22 FS'!$B$11:$B$26,$B29,'Ironman One Day 3-5-22 FS'!$CH$11:$CH$26)</f>
        <v>0</v>
      </c>
      <c r="BN29" s="138">
        <f>SUMIF('Ironman One Day 3-5-22 FS'!$B$11:$B$26,$B29,'Ironman One Day 3-5-22 FS'!$CK$11:$CK$26)</f>
        <v>0</v>
      </c>
      <c r="BO29" s="138">
        <f>SUMIF('Sunday Race 3-13-22'!$B$11:$B$25,$B29,'Sunday Race 3-13-22'!$BY$11:$BY$25)</f>
        <v>0</v>
      </c>
      <c r="BP29" s="138">
        <f>SUMIF('Sunday Race 3-13-22'!$B$11:$B$25,$B29,'Sunday Race 3-13-22'!$CB$11:$CB$25)</f>
        <v>0</v>
      </c>
      <c r="BQ29" s="138">
        <f>SUMIF('Sunday Race 3-13-22'!$B$11:$B$25,$B29,'Sunday Race 3-13-22'!$CE$11:$CE$25)</f>
        <v>0</v>
      </c>
      <c r="BR29" s="138">
        <f>SUMIF('Sunday Race 3-13-22'!$B$11:$B$25,$B29,'Sunday Race 3-13-22'!$CH$11:$CH$25)</f>
        <v>0</v>
      </c>
      <c r="BS29" s="138">
        <f>SUMIF('Sunday Race 3-13-22'!$B$11:$B$25,$B29,'Sunday Race 3-13-22'!$CK$11:$CK$25)</f>
        <v>0</v>
      </c>
      <c r="BT29" s="138">
        <f>SUMIF('Saturday Race 3-19-22'!$B$11:$B$18,$B29,'Saturday Race 3-19-22'!$BY$11:$BY$18)</f>
        <v>0</v>
      </c>
      <c r="BU29" s="138">
        <f>SUMIF('Saturday Race 3-19-22'!$B$11:$B$18,$B29,'Saturday Race 3-19-22'!$CB$11:$CB$18)</f>
        <v>0</v>
      </c>
      <c r="BV29" s="138">
        <f>SUMIF('Saturday Race 3-19-22'!$B$11:$B$18,$B29,'Saturday Race 3-19-22'!$CE$11:$CE$18)</f>
        <v>0</v>
      </c>
      <c r="BW29" s="138">
        <f>SUMIF('Saturday Race 3-19-22'!$B$11:$B$18,$B29,'Saturday Race 3-19-22'!$CH$11:$CH$18)</f>
        <v>0</v>
      </c>
      <c r="BX29" s="138">
        <f>SUMIF('Saturday Race 3-19-22'!$B$11:$B$18,$B29,'Saturday Race 3-19-22'!$CK$11:$CK$18)</f>
        <v>0</v>
      </c>
      <c r="BY29" s="138">
        <f>SUMIF('Sunday Races 4-10-22'!$B$11:$B$26,$B29,'Sunday Races 4-10-22'!$BY$11:$BY$26)</f>
        <v>0</v>
      </c>
      <c r="BZ29" s="138">
        <f>SUMIF('Sunday Races 4-10-22'!$B$11:$B$26,$B29,'Sunday Races 4-10-22'!$CB$11:$CB$26)</f>
        <v>0</v>
      </c>
      <c r="CA29" s="138">
        <f>SUMIF('Sunday Races 4-10-22'!$B$11:$B$26,$B29,'Sunday Races 4-10-22'!$CE$11:$CE$26)</f>
        <v>0</v>
      </c>
      <c r="CB29" s="138">
        <f>SUMIF('Sunday Races 4-10-22'!$B$11:$B$26,$B29,'Sunday Races 4-10-22'!$CH$11:$CH$26)</f>
        <v>0</v>
      </c>
      <c r="CC29" s="138">
        <f>SUMIF('Sunday Races 4-10-22'!$B$11:$B$26,$B29,'Sunday Races 4-10-22'!$CK$11:$CK$26)</f>
        <v>0</v>
      </c>
      <c r="CD29" s="138">
        <f>SUMIF('Easter One Day 4-16-22 FS'!$B$11:$B$26,$B29,'Easter One Day 4-16-22 FS'!$BY$11:$BY$26)</f>
        <v>0</v>
      </c>
      <c r="CE29" s="138">
        <f>SUMIF('Easter One Day 4-16-22 FS'!$B$11:$B$26,$B29,'Easter One Day 4-16-22 FS'!$CB$11:$CB$26)</f>
        <v>0</v>
      </c>
      <c r="CF29" s="138">
        <f>SUMIF('Easter One Day 4-16-22 FS'!$B$11:$B$26,$B29,'Easter One Day 4-16-22 FS'!$CE$11:$CE$26)</f>
        <v>0</v>
      </c>
      <c r="CG29" s="138">
        <f>SUMIF('Easter One Day 4-16-22 FS'!$B$11:$B$26,$B29,'Easter One Day 4-16-22 FS'!$CH$11:$CH$26)</f>
        <v>0</v>
      </c>
      <c r="CH29" s="138">
        <f>SUMIF('Easter One Day 4-16-22 FS'!$B$11:$B$26,$B29,'Easter One Day 4-16-22 FS'!$CK$11:$CK$26)</f>
        <v>0</v>
      </c>
      <c r="CI29" s="138">
        <f>SUMIF('Easter One Day 4-16-22 TH'!$B$11:$B$15,$B29,'Easter One Day 4-16-22 TH'!$BY$11:$BY$15)</f>
        <v>0</v>
      </c>
      <c r="CJ29" s="138">
        <f>SUMIF('Easter One Day 4-16-22 TH'!$B$11:$B$15,$B29,'Easter One Day 4-16-22 TH'!$CB$11:$CB$15)</f>
        <v>0</v>
      </c>
      <c r="CK29" s="138">
        <f>SUMIF('Easter One Day 4-16-22 TH'!$B$11:$B$15,$B29,'Easter One Day 4-16-22 TH'!$CE$11:$CE$15)</f>
        <v>0</v>
      </c>
      <c r="CL29" s="138">
        <f>SUMIF('Easter One Day 4-16-22 TH'!$B$11:$B$15,$B29,'Easter One Day 4-16-22 TH'!$CH$11:$CH$15)</f>
        <v>0</v>
      </c>
      <c r="CM29" s="138">
        <f>SUMIF('Easter One Day 4-16-22 TH'!$B$11:$B$15,$B29,'Easter One Day 4-16-22 TH'!$CK$11:$CK$15)</f>
        <v>0</v>
      </c>
      <c r="CN29" s="138">
        <f>SUMIF('Sunday Races 5-1-22'!$B$11:$B$28,$B29,'Sunday Races 5-1-22'!$BY$11:$BY$28)</f>
        <v>0</v>
      </c>
      <c r="CO29" s="138">
        <f>SUMIF('Sunday Races 5-1-22'!$B$11:$B$28,$B29,'Sunday Races 5-1-22'!$CB$11:$CB$28)</f>
        <v>0</v>
      </c>
      <c r="CP29" s="138">
        <f>SUMIF('Sunday Races 5-1-22'!$B$11:$B$28,$B29,'Sunday Races 5-1-22'!$CE$11:$CE$28)</f>
        <v>0</v>
      </c>
      <c r="CQ29" s="138">
        <f>SUMIF('Sunday Races 5-1-22'!$B$11:$B$28,$B29,'Sunday Races 5-1-22'!$CH$11:$CH$28)</f>
        <v>0</v>
      </c>
      <c r="CR29" s="138">
        <f>SUMIF('Sunday Races 5-1-22'!$B$11:$B$28,$B29,'Sunday Races 5-1-22'!$CK$11:$CK$28)</f>
        <v>0</v>
      </c>
      <c r="CS29" s="138">
        <f>SUMIF('Long Distance Race 5-7-22'!$B$11:$B$27,$B29,'Long Distance Race 5-7-22'!$BY$11:$BY$27)</f>
        <v>0</v>
      </c>
      <c r="CT29" s="138">
        <f>SUMIF('Long Distance Race 5-7-22'!$B$11:$B$27,$B29,'Long Distance Race 5-7-22'!$CB$11:$CB$27)</f>
        <v>0</v>
      </c>
      <c r="CU29" s="138">
        <f>SUMIF('Long Distance Race 5-7-22'!$B$11:$B$27,$B29,'Long Distance Race 5-7-22'!$CE$11:$CE$27)</f>
        <v>0</v>
      </c>
      <c r="CV29" s="138">
        <f>SUMIF('Long Distance Race 5-7-22'!$B$11:$B$27,$B29,'Long Distance Race 5-7-22'!$CH$11:$CH$27)</f>
        <v>0</v>
      </c>
      <c r="CW29" s="138">
        <f>SUMIF('Long Distance Race 5-7-22'!$B$11:$B$27,$B29,'Long Distance Race 5-7-22'!$CK$11:$CK$27)</f>
        <v>0</v>
      </c>
      <c r="CX29" s="138">
        <f>SUMIF('Memorial Day Regatta 5-28-22 Op'!$B$11:$B$27,$B29,'Memorial Day Regatta 5-28-22 Op'!$BY$11:$BY$27)</f>
        <v>0</v>
      </c>
      <c r="CY29" s="138">
        <f>SUMIF('Memorial Day Regatta 5-28-22 Op'!$B$11:$B$27,$B29,'Memorial Day Regatta 5-28-22 Op'!$CB$11:$CB$27)</f>
        <v>0</v>
      </c>
      <c r="CZ29" s="138">
        <f>SUMIF('Memorial Day Regatta 5-28-22 Op'!$B$11:$B$27,$B29,'Memorial Day Regatta 5-28-22 Op'!$CE$11:$CE$27)</f>
        <v>0</v>
      </c>
      <c r="DA29" s="138">
        <f>SUMIF('Memorial Day Regatta 5-28-22 Op'!$B$11:$B$27,$B29,'Memorial Day Regatta 5-28-22 Op'!$CH$11:$CH$27)</f>
        <v>0</v>
      </c>
      <c r="DB29" s="138">
        <f>SUMIF('Memorial Day Regatta 5-28-22 Op'!$B$11:$B$27,$B29,'Memorial Day Regatta 5-28-22 Op'!$CK$11:$CK$27)</f>
        <v>0</v>
      </c>
      <c r="DC29" s="138">
        <f>SUMIF('Sunday Races 6-5-22'!$B$11:$B$28,$B29,'Sunday Races 6-5-22'!$BY$11:$BY$28)</f>
        <v>0</v>
      </c>
      <c r="DD29" s="138">
        <f>SUMIF('Sunday Races 6-5-22'!$B$11:$B$28,$B29,'Sunday Races 6-5-22'!$CB$11:$CB$28)</f>
        <v>0</v>
      </c>
      <c r="DE29" s="138">
        <f>SUMIF('Sunday Races 6-5-22'!$B$11:$B$28,$B29,'Sunday Races 6-5-22'!$CE$11:$CE$28)</f>
        <v>0</v>
      </c>
      <c r="DF29" s="138">
        <f>SUMIF('Sunday Races 6-5-22'!$B$11:$B$28,$B29,'Sunday Races 6-5-22'!$CH$11:$CH$28)</f>
        <v>0</v>
      </c>
      <c r="DG29" s="138">
        <f>SUMIF('Sunday Races 6-5-22'!$B$11:$B$28,$B29,'Sunday Races 6-5-22'!$CK$11:$CK$28)</f>
        <v>0</v>
      </c>
      <c r="DH29" s="138">
        <f>SUMIF('Sunday Races 6-12-22'!$B$11:$B$24,$B29,'Sunday Races 6-12-22'!$BY$11:$BY$24)</f>
        <v>0</v>
      </c>
      <c r="DI29" s="138">
        <f>SUMIF('Sunday Races 6-12-22'!$B$11:$B$24,$B29,'Sunday Races 6-12-22'!$CB$11:$CB$24)</f>
        <v>0</v>
      </c>
      <c r="DJ29" s="138">
        <f>SUMIF('Sunday Races 6-12-22'!$B$11:$B$24,$B29,'Sunday Races 6-12-22'!$CE$11:$CE$24)</f>
        <v>0</v>
      </c>
      <c r="DK29" s="138">
        <f>SUMIF('Sunday Races 6-12-22'!$B$11:$B$24,$B29,'Sunday Races 6-12-22'!$CH$11:$CH$24)</f>
        <v>0</v>
      </c>
      <c r="DL29" s="138">
        <f>SUMIF('Sunday Races 6-12-22'!$B$11:$B$24,$B29,'Sunday Races 6-12-22'!$CK$11:$CK$24)</f>
        <v>0</v>
      </c>
      <c r="DM29" s="138">
        <f>SUMIF('Saturday Races 6-18-22'!$B$11:$B$24,$B29,'Saturday Races 6-18-22'!$BY$11:$BY$24)</f>
        <v>0</v>
      </c>
      <c r="DN29" s="138">
        <f>SUMIF('Saturday Races 6-18-22'!$B$11:$B$24,$B29,'Saturday Races 6-18-22'!$CB$11:$CB$24)</f>
        <v>0</v>
      </c>
      <c r="DO29" s="138">
        <f>SUMIF('Saturday Races 6-18-22'!$B$11:$B$24,$B29,'Saturday Races 6-18-22'!$CE$11:$CE$24)</f>
        <v>0</v>
      </c>
      <c r="DP29" s="138">
        <f>SUMIF('Saturday Races 6-18-22'!$B$11:$B$24,$B29,'Saturday Races 6-18-22'!$CH$11:$CH$24)</f>
        <v>0</v>
      </c>
      <c r="DQ29" s="138">
        <f>SUMIF('Saturday Races 6-18-22'!$B$11:$B$24,$B29,'Saturday Races 6-18-22'!$CK$11:$CK$24)</f>
        <v>0</v>
      </c>
      <c r="DR29" s="138">
        <f>SUMIF('Caldwell Cup 6-25-22 FS'!$B$11:$B$25,$B29,'Caldwell Cup 6-25-22 FS'!$BY$11:$BY$25)</f>
        <v>0</v>
      </c>
      <c r="DS29" s="138">
        <f>SUMIF('Caldwell Cup 6-25-22 FS'!$B$11:$B$25,$B29,'Caldwell Cup 6-25-22 FS'!$CB$11:$CB$25)</f>
        <v>0</v>
      </c>
      <c r="DT29" s="138">
        <f>SUMIF('Caldwell Cup 6-25-22 FS'!$B$11:$B$25,$B29,'Caldwell Cup 6-25-22 FS'!$CE$11:$CE$25)</f>
        <v>0</v>
      </c>
      <c r="DU29" s="138">
        <f>SUMIF('Caldwell Cup 6-25-22 FS'!$B$11:$B$25,$B29,'Caldwell Cup 6-25-22 FS'!$CH$11:$CH$25)</f>
        <v>0</v>
      </c>
      <c r="DV29" s="138">
        <f>SUMIF('Caldwell Cup 6-25-22 FS'!$B$11:$B$25,$B29,'Caldwell Cup 6-25-22 FS'!$CK$11:$CK$25)</f>
        <v>0</v>
      </c>
      <c r="DW29" s="138">
        <f>SUMIF('Caldwell Cup 6-25-22 TH'!$B$11:$B$24,$B29,'Caldwell Cup 6-25-22 TH'!$BY$11:$BY$24)</f>
        <v>0</v>
      </c>
      <c r="DX29" s="138">
        <f>SUMIF('Caldwell Cup 6-25-22 TH'!$B$11:$B$24,$B29,'Caldwell Cup 6-25-22 TH'!$CB$11:$CB$24)</f>
        <v>0</v>
      </c>
      <c r="DY29" s="138">
        <f>SUMIF('Caldwell Cup 6-25-22 TH'!$B$11:$B$24,$B29,'Caldwell Cup 6-25-22 TH'!$CE$11:$CE$24)</f>
        <v>0</v>
      </c>
      <c r="DZ29" s="138">
        <f>SUMIF('Caldwell Cup 6-25-22 TH'!$B$11:$B$24,$B29,'Caldwell Cup 6-25-22 TH'!$CH$11:$CH$24)</f>
        <v>0</v>
      </c>
      <c r="EA29" s="138">
        <f>SUMIF('Caldwell Cup 6-25-22 TH'!$B$11:$B$24,$B29,'Caldwell Cup 6-25-22 TH'!$CK$11:$CK$24)</f>
        <v>0</v>
      </c>
      <c r="EB29" s="138">
        <f>SUMIF('Sunday Races 7-3-22'!$B$11:$B$25,$B29,'Sunday Races 7-3-22'!$BY$11:$BY$25)</f>
        <v>0</v>
      </c>
      <c r="EC29" s="138">
        <f>SUMIF('Sunday Races 7-3-22'!$B$11:$B$25,$B29,'Sunday Races 7-3-22'!$CB$11:$CB$25)</f>
        <v>0</v>
      </c>
      <c r="ED29" s="138">
        <f>SUMIF('Sunday Races 7-3-22'!$B$11:$B$25,$B29,'Sunday Races 7-3-22'!$CE$11:$CE$25)</f>
        <v>0</v>
      </c>
      <c r="EE29" s="138">
        <f>SUMIF('Sunday Races 7-3-22'!$B$11:$B$25,$B29,'Sunday Races 7-3-22'!$CH$11:$CH$25)</f>
        <v>0</v>
      </c>
      <c r="EF29" s="138">
        <f>SUMIF('Sunday Races 7-3-22'!$B$11:$B$25,$B29,'Sunday Races 7-3-22'!$CK$11:$CK$25)</f>
        <v>0</v>
      </c>
      <c r="EG29" s="138">
        <f>SUMIF('Sunday Races 7-31-22'!$B$11:$B$25,$B29,'Sunday Races 7-31-22'!$BY$11:$BY$25)</f>
        <v>0</v>
      </c>
      <c r="EH29" s="138">
        <f>SUMIF('Sunday Races 7-31-22'!$B$11:$B$25,$B29,'Sunday Races 7-31-22'!$CB$11:$CB$25)</f>
        <v>0</v>
      </c>
      <c r="EI29" s="138">
        <f>SUMIF('Sunday Races 7-31-22'!$B$11:$B$25,$B29,'Sunday Races 7-31-22'!$CE$11:$CE$25)</f>
        <v>0</v>
      </c>
      <c r="EJ29" s="138">
        <f>SUMIF('Sunday Races 7-31-22'!$B$11:$B$25,$B29,'Sunday Races 7-31-22'!$CH$11:$CH$25)</f>
        <v>0</v>
      </c>
      <c r="EK29" s="138">
        <f>SUMIF('Sunday Races 7-31-22'!$B$11:$B$25,$B29,'Sunday Races 7-31-22'!$CK$11:$CK$25)</f>
        <v>0</v>
      </c>
      <c r="EL29" s="138">
        <f>SUMIF('Sunday Races 8-14-22'!$B$11:$B$25,$B29,'Sunday Races 8-14-22'!$BY$11:$BY$25)</f>
        <v>0</v>
      </c>
      <c r="EM29" s="138">
        <f>SUMIF('Sunday Races 8-14-22'!$B$11:$B$25,$B29,'Sunday Races 8-14-22'!$CB$11:$CB$25)</f>
        <v>0</v>
      </c>
      <c r="EN29" s="138">
        <f>SUMIF('Sunday Races 8-14-22'!$B$11:$B$25,$B29,'Sunday Races 8-14-22'!$CE$11:$CE$25)</f>
        <v>0</v>
      </c>
      <c r="EO29" s="138">
        <f>SUMIF('Sunday Races 8-14-22'!$B$11:$B$25,$B29,'Sunday Races 8-14-22'!$CH$11:$CH$25)</f>
        <v>0</v>
      </c>
      <c r="EP29" s="138">
        <f>SUMIF('Sunday Races 8-14-22'!$B$11:$B$25,$B29,'Sunday Races 8-14-22'!$CK$11:$CK$25)</f>
        <v>0</v>
      </c>
      <c r="EQ29" s="138">
        <f>SUMIF('Saturday Races 8-20-22'!$B$11:$B$25,$B29,'Saturday Races 8-20-22'!$BY$11:$BY$25)</f>
        <v>0</v>
      </c>
      <c r="ER29" s="138">
        <f>SUMIF('Saturday Races 8-20-22'!$B$11:$B$25,$B29,'Saturday Races 8-20-22'!$CB$11:$CB$25)</f>
        <v>0</v>
      </c>
      <c r="ES29" s="138">
        <f>SUMIF('Saturday Races 8-20-22'!$B$11:$B$25,$B29,'Saturday Races 8-20-22'!$CE$11:$CE$25)</f>
        <v>0</v>
      </c>
      <c r="ET29" s="138">
        <f>SUMIF('Saturday Races 8-20-22'!$B$11:$B$25,$B29,'Saturday Races 8-20-22'!$CH$11:$CH$25)</f>
        <v>0</v>
      </c>
      <c r="EU29" s="138">
        <f>SUMIF('Saturday Races 8-20-22'!$B$11:$B$25,$B29,'Saturday Races 8-20-22'!$CK$11:$CK$25)</f>
        <v>0</v>
      </c>
      <c r="EV29" s="138">
        <f>SUMIF('Labor Day Regatta 9-3-22 FS'!$B$11:$B$30,$B29,'Labor Day Regatta 9-3-22 FS'!$BY$11:$BY$30)</f>
        <v>0</v>
      </c>
      <c r="EW29" s="138">
        <f>SUMIF('Labor Day Regatta 9-3-22 FS'!$B$11:$B$30,$B29,'Labor Day Regatta 9-3-22 FS'!$CB$11:$CB$30)</f>
        <v>0</v>
      </c>
      <c r="EX29" s="138">
        <f>SUMIF('Labor Day Regatta 9-3-22 FS'!$B$11:$B$30,$B29,'Labor Day Regatta 9-3-22 FS'!$CE$11:$CE$30)</f>
        <v>0</v>
      </c>
      <c r="EY29" s="138">
        <f>SUMIF('Labor Day Regatta 9-3-22 FS'!$B$11:$B$30,$B29,'Labor Day Regatta 9-3-22 FS'!$CH$11:$CH$30)</f>
        <v>0</v>
      </c>
      <c r="EZ29" s="138">
        <f>SUMIF('Labor Day Regatta 9-3-22 FS'!$B$11:$B$30,$B29,'Labor Day Regatta 9-3-22 FS'!$CK$11:$CK$30)</f>
        <v>0</v>
      </c>
      <c r="FA29" s="138">
        <f>SUMIF('Sunday Races 9-11-22'!$B$11:$B$20,$B29,'Sunday Races 9-11-22'!$BY$11:$BY$20)</f>
        <v>0</v>
      </c>
      <c r="FB29" s="138">
        <f>SUMIF('Sunday Races 9-11-22'!$B$11:$B$20,$B29,'Sunday Races 9-11-22'!$CB$11:$CB$20)</f>
        <v>0</v>
      </c>
      <c r="FC29" s="138">
        <f>SUMIF('Sunday Races 9-11-22'!$B$11:$B$20,$B29,'Sunday Races 9-11-22'!$CE$11:$CE$20)</f>
        <v>0</v>
      </c>
      <c r="FD29" s="138">
        <f>SUMIF('Sunday Races 9-11-22'!$B$11:$B$20,$B29,'Sunday Races 9-11-22'!$CH$11:$CH$20)</f>
        <v>0</v>
      </c>
      <c r="FE29" s="138">
        <f>SUMIF('Sunday Races 9-11-22'!$B$11:$B$20,$B29,'Sunday Races 9-11-22'!$CK$11:$CK$20)</f>
        <v>0</v>
      </c>
      <c r="FF29" s="138">
        <f>SUMIF('2022-09-17 Leukemia Cup FS'!$B$11:$B$26,$B29,'2022-09-17 Leukemia Cup FS'!$BY$11:$BY$26)</f>
        <v>0</v>
      </c>
      <c r="FG29" s="138">
        <f>SUMIF('2022-09-17 Leukemia Cup FS'!$B$11:$B$26,$B29,'2022-09-17 Leukemia Cup FS'!$CB$11:$CB$26)</f>
        <v>0</v>
      </c>
      <c r="FH29" s="138">
        <f>SUMIF('2022-09-17 Leukemia Cup FS'!$B$11:$B$26,$B29,'2022-09-17 Leukemia Cup FS'!$CE$11:$CE$26)</f>
        <v>0</v>
      </c>
      <c r="FI29" s="138">
        <f>SUMIF('2022-09-17 Leukemia Cup FS'!$B$11:$B$26,$B29,'2022-09-17 Leukemia Cup FS'!$CH$11:$CH$26)</f>
        <v>0</v>
      </c>
      <c r="FJ29" s="138">
        <f>SUMIF('2022-09-17 Leukemia Cup FS'!$B$11:$B$26,$B29,'2022-09-17 Leukemia Cup FS'!$CK$11:$CK$26)</f>
        <v>0</v>
      </c>
      <c r="FK29" s="138">
        <f>SUMIF('Smith-Berry LDR 9-24-22'!$B$11:$B$30,$B29,'Smith-Berry LDR 9-24-22'!$BY$11:$BY$30)</f>
        <v>0</v>
      </c>
      <c r="FL29" s="138">
        <f>SUMIF('Smith-Berry LDR 9-24-22'!$B$11:$B$30,$B29,'Smith-Berry LDR 9-24-22'!$CB$11:$CB$30)</f>
        <v>0</v>
      </c>
      <c r="FM29" s="138">
        <f>SUMIF('Smith-Berry LDR 9-24-22'!$B$11:$B$30,$B29,'Smith-Berry LDR 9-24-22'!$CE$11:$CE$30)</f>
        <v>0</v>
      </c>
      <c r="FN29" s="138">
        <f>SUMIF('Smith-Berry LDR 9-24-22'!$B$11:$B$30,$B29,'Smith-Berry LDR 9-24-22'!$CH$11:$CH$30)</f>
        <v>0</v>
      </c>
      <c r="FO29" s="138">
        <f>SUMIF('Smith-Berry LDR 9-24-22'!$B$11:$B$30,$B29,'Smith-Berry LDR 9-24-22'!$CK$11:$CK$30)</f>
        <v>0</v>
      </c>
      <c r="FP29" s="138">
        <f>SUMIF('Great Scot 10-1-22 Cham'!$B$11:$B$28,$B29,'Great Scot 10-1-22 Cham'!$BY$11:$BY$28)</f>
        <v>0</v>
      </c>
      <c r="FQ29" s="138">
        <f>SUMIF('Great Scot 10-1-22 Cham'!$B$11:$B$28,$B29,'Great Scot 10-1-22 Cham'!$CB$11:$CB$28)</f>
        <v>0</v>
      </c>
      <c r="FR29" s="138">
        <f>SUMIF('Great Scot 10-1-22 Cham'!$B$11:$B$28,$B29,'Great Scot 10-1-22 Cham'!$CE$11:$CE$28)</f>
        <v>0</v>
      </c>
      <c r="FS29" s="138">
        <f>SUMIF('Great Scot 10-1-22 Cham'!$B$11:$B$28,$B29,'Great Scot 10-1-22 Cham'!$CH$11:$CH$28)</f>
        <v>0</v>
      </c>
      <c r="FT29" s="138">
        <f>SUMIF('Great Scot 10-1-22 Cham'!$B$11:$B$28,$B29,'Great Scot 10-1-22 Cham'!$CK$11:$CK$28)</f>
        <v>0</v>
      </c>
      <c r="FU29" s="138">
        <f>SUMIF('Great Scot 10-1-22 Chal'!$B$11:$B$28,$B29,'Great Scot 10-1-22 Chal'!$BY$11:$BY$28)</f>
        <v>0</v>
      </c>
      <c r="FV29" s="138">
        <f>SUMIF('Great Scot 10-1-22 Chal'!$B$11:$B$28,$B29,'Great Scot 10-1-22 Chal'!$CB$11:$CB$28)</f>
        <v>0</v>
      </c>
      <c r="FW29" s="138">
        <f>SUMIF('Great Scot 10-1-22 Chal'!$B$11:$B$28,$B29,'Great Scot 10-1-22 Chal'!$CE$11:$CE$28)</f>
        <v>0</v>
      </c>
      <c r="FX29" s="138">
        <f>SUMIF('Great Scot 10-1-22 Chal'!$B$11:$B$28,$B29,'Great Scot 10-1-22 Chal'!$CH$11:$CH$28)</f>
        <v>0</v>
      </c>
      <c r="FY29" s="138">
        <f>SUMIF('Great Scot 10-1-22 Chal'!$B$11:$B$28,$B29,'Great Scot 10-1-22 Chal'!$CK$11:$CK$28)</f>
        <v>0</v>
      </c>
      <c r="FZ29" s="138">
        <f>SUMIF('Sunday Races 10-9-22'!$B$11:$B$21,$B29,'Sunday Races 10-9-22'!$BY$11:$BY$21)</f>
        <v>0</v>
      </c>
      <c r="GA29" s="138">
        <f>SUMIF('Sunday Races 10-9-22'!$B$11:$B$21,$B29,'Sunday Races 10-9-22'!$CB$11:$CB$21)</f>
        <v>0</v>
      </c>
      <c r="GB29" s="138">
        <f>SUMIF('Sunday Races 10-9-22'!$B$11:$B$21,$B29,'Sunday Races 10-9-22'!$CE$11:$CE$21)</f>
        <v>0</v>
      </c>
      <c r="GC29" s="138">
        <f>SUMIF('Sunday Races 10-9-22'!$B$11:$B$21,$B29,'Sunday Races 10-9-22'!$CH$11:$CH$21)</f>
        <v>0</v>
      </c>
      <c r="GD29" s="138">
        <f>SUMIF('Sunday Races 10-9-22'!$B$11:$B$21,$B29,'Sunday Races 10-9-22'!$CK$11:$CK$21)</f>
        <v>0</v>
      </c>
      <c r="GE29" s="138">
        <f>SUMIF('Sunday Races 10-23-22'!$B$11:$B$22,$B29,'Sunday Races 10-23-22'!$BY$11:$BY$22)</f>
        <v>0</v>
      </c>
      <c r="GF29" s="138">
        <f>SUMIF('Sunday Races 10-23-22'!$B$11:$B$22,$B29,'Sunday Races 10-23-22'!$CB$11:$CB$22)</f>
        <v>0</v>
      </c>
      <c r="GG29" s="138">
        <f>SUMIF('Sunday Races 10-23-22'!$B$11:$B$22,$B29,'Sunday Races 10-23-22'!$CE$11:$CE$22)</f>
        <v>0</v>
      </c>
      <c r="GH29" s="138">
        <f>SUMIF('Sunday Races 10-23-22'!$B$11:$B$22,$B29,'Sunday Races 10-23-22'!$CH$11:$CH$22)</f>
        <v>0</v>
      </c>
      <c r="GI29" s="138">
        <f>SUMIF('Sunday Races 10-23-22'!$B$11:$B$22,$B29,'Sunday Races 10-23-22'!$CK$11:$CK$22)</f>
        <v>0</v>
      </c>
      <c r="GJ29" s="138">
        <f>SUMIF('One Day Regatta 10-29-22 FS'!$B$11:$B$19,$B29,'One Day Regatta 10-29-22 FS'!$BY$11:$BY$19)</f>
        <v>0</v>
      </c>
      <c r="GK29" s="138">
        <f>SUMIF('One Day Regatta 10-29-22 FS'!$B$11:$B$19,$B29,'One Day Regatta 10-29-22 FS'!$CB$11:$CB$19)</f>
        <v>0</v>
      </c>
      <c r="GL29" s="138">
        <f>SUMIF('One Day Regatta 10-29-22 FS'!$B$11:$B$19,$B29,'One Day Regatta 10-29-22 FS'!$CE$11:$CE$19)</f>
        <v>0</v>
      </c>
      <c r="GM29" s="138">
        <f>SUMIF('One Day Regatta 10-29-22 FS'!$B$11:$B$19,$B29,'One Day Regatta 10-29-22 FS'!$CH$11:$CH$19)</f>
        <v>0</v>
      </c>
      <c r="GN29" s="138">
        <f>SUMIF('One Day Regatta 10-29-22 FS'!$B$11:$B$19,$B29,'One Day Regatta 10-29-22 FS'!$CK$11:$CK$19)</f>
        <v>0</v>
      </c>
      <c r="GO29" s="139"/>
      <c r="GP29" s="140"/>
      <c r="GQ29" s="141">
        <f t="shared" si="25"/>
        <v>4</v>
      </c>
      <c r="GR29" s="141">
        <f t="shared" si="25"/>
        <v>2</v>
      </c>
      <c r="GS29" s="141">
        <f t="shared" si="25"/>
        <v>2</v>
      </c>
      <c r="GT29" s="141">
        <f t="shared" si="25"/>
        <v>0</v>
      </c>
      <c r="GU29" s="141">
        <f t="shared" si="25"/>
        <v>0</v>
      </c>
      <c r="GV29" s="141">
        <f t="shared" si="25"/>
        <v>0</v>
      </c>
      <c r="GW29" s="141">
        <f t="shared" si="25"/>
        <v>0</v>
      </c>
      <c r="GX29" s="141">
        <f t="shared" si="25"/>
        <v>0</v>
      </c>
      <c r="GY29" s="141">
        <f t="shared" si="25"/>
        <v>0</v>
      </c>
      <c r="GZ29" s="141">
        <f t="shared" si="25"/>
        <v>0</v>
      </c>
      <c r="HA29" s="141">
        <f t="shared" si="26"/>
        <v>0</v>
      </c>
      <c r="HB29" s="141">
        <f t="shared" si="26"/>
        <v>0</v>
      </c>
      <c r="HC29" s="141">
        <f t="shared" si="26"/>
        <v>0</v>
      </c>
      <c r="HD29" s="141">
        <f t="shared" si="26"/>
        <v>0</v>
      </c>
      <c r="HE29" s="141">
        <f t="shared" si="26"/>
        <v>0</v>
      </c>
      <c r="HF29" s="141">
        <f t="shared" si="26"/>
        <v>0</v>
      </c>
      <c r="HG29" s="141">
        <f t="shared" si="26"/>
        <v>0</v>
      </c>
      <c r="HH29" s="141">
        <f t="shared" si="26"/>
        <v>0</v>
      </c>
      <c r="HI29" s="141">
        <f t="shared" si="26"/>
        <v>0</v>
      </c>
      <c r="HJ29" s="141">
        <f t="shared" si="26"/>
        <v>0</v>
      </c>
      <c r="HK29" s="141">
        <f t="shared" si="27"/>
        <v>0</v>
      </c>
      <c r="HL29" s="141">
        <f t="shared" si="27"/>
        <v>0</v>
      </c>
      <c r="HM29" s="141">
        <f t="shared" si="27"/>
        <v>0</v>
      </c>
      <c r="HN29" s="141">
        <f t="shared" si="27"/>
        <v>0</v>
      </c>
      <c r="HO29" s="141">
        <f t="shared" si="27"/>
        <v>0</v>
      </c>
      <c r="HP29" s="141">
        <f t="shared" si="27"/>
        <v>0</v>
      </c>
      <c r="HQ29" s="141">
        <f t="shared" si="27"/>
        <v>0</v>
      </c>
      <c r="HR29" s="141">
        <f t="shared" si="27"/>
        <v>0</v>
      </c>
      <c r="HS29" s="141">
        <f t="shared" si="27"/>
        <v>0</v>
      </c>
      <c r="HT29" s="141">
        <f t="shared" si="27"/>
        <v>0</v>
      </c>
      <c r="HU29" s="141">
        <f t="shared" si="28"/>
        <v>0</v>
      </c>
      <c r="HV29" s="141">
        <f t="shared" si="28"/>
        <v>0</v>
      </c>
      <c r="HW29" s="141">
        <f t="shared" si="28"/>
        <v>0</v>
      </c>
      <c r="HX29" s="141">
        <f t="shared" si="28"/>
        <v>0</v>
      </c>
      <c r="HY29" s="141">
        <f t="shared" si="28"/>
        <v>0</v>
      </c>
      <c r="HZ29" s="141">
        <f t="shared" si="28"/>
        <v>0</v>
      </c>
      <c r="IA29" s="141">
        <f t="shared" si="28"/>
        <v>0</v>
      </c>
      <c r="IB29" s="141">
        <f t="shared" si="28"/>
        <v>0</v>
      </c>
      <c r="IC29" s="141">
        <f t="shared" si="28"/>
        <v>0</v>
      </c>
      <c r="ID29" s="141">
        <f t="shared" si="28"/>
        <v>0</v>
      </c>
      <c r="IE29" s="141">
        <f t="shared" si="29"/>
        <v>0</v>
      </c>
      <c r="IF29" s="141">
        <f t="shared" si="29"/>
        <v>0</v>
      </c>
      <c r="IG29" s="141">
        <f t="shared" si="29"/>
        <v>0</v>
      </c>
      <c r="IH29" s="141">
        <f t="shared" si="29"/>
        <v>0</v>
      </c>
      <c r="II29" s="141">
        <f t="shared" si="29"/>
        <v>0</v>
      </c>
      <c r="IJ29" s="141">
        <f t="shared" si="29"/>
        <v>0</v>
      </c>
      <c r="IK29" s="141">
        <f t="shared" si="29"/>
        <v>0</v>
      </c>
      <c r="IL29" s="141">
        <f t="shared" si="29"/>
        <v>0</v>
      </c>
      <c r="IM29" s="141">
        <f t="shared" si="29"/>
        <v>0</v>
      </c>
      <c r="IN29" s="141">
        <f t="shared" si="29"/>
        <v>0</v>
      </c>
      <c r="IO29" s="141">
        <f t="shared" si="30"/>
        <v>0</v>
      </c>
      <c r="IP29" s="141">
        <f t="shared" si="30"/>
        <v>0</v>
      </c>
      <c r="IQ29" s="141">
        <f t="shared" si="30"/>
        <v>0</v>
      </c>
      <c r="IR29" s="141">
        <f t="shared" si="30"/>
        <v>0</v>
      </c>
      <c r="IS29" s="141">
        <f t="shared" si="30"/>
        <v>0</v>
      </c>
      <c r="IT29" s="141">
        <f t="shared" si="30"/>
        <v>0</v>
      </c>
      <c r="IU29" s="141">
        <f t="shared" si="30"/>
        <v>0</v>
      </c>
      <c r="IV29" s="141">
        <f t="shared" si="30"/>
        <v>0</v>
      </c>
      <c r="IW29" s="141">
        <f t="shared" si="30"/>
        <v>0</v>
      </c>
      <c r="IX29" s="141">
        <f t="shared" si="30"/>
        <v>0</v>
      </c>
      <c r="IY29" s="141">
        <f t="shared" si="31"/>
        <v>0</v>
      </c>
      <c r="IZ29" s="141">
        <f t="shared" si="31"/>
        <v>0</v>
      </c>
      <c r="JA29" s="141">
        <f t="shared" si="31"/>
        <v>0</v>
      </c>
      <c r="JB29" s="141">
        <f t="shared" si="31"/>
        <v>0</v>
      </c>
      <c r="JC29" s="141">
        <f t="shared" si="31"/>
        <v>0</v>
      </c>
      <c r="JD29" s="141">
        <f t="shared" si="31"/>
        <v>0</v>
      </c>
      <c r="JE29" s="141">
        <f t="shared" si="31"/>
        <v>0</v>
      </c>
      <c r="JF29" s="141">
        <f t="shared" si="31"/>
        <v>0</v>
      </c>
      <c r="JG29" s="141">
        <f t="shared" si="31"/>
        <v>0</v>
      </c>
      <c r="JH29" s="141">
        <f t="shared" si="31"/>
        <v>0</v>
      </c>
      <c r="JI29" s="141">
        <f t="shared" si="31"/>
        <v>0</v>
      </c>
      <c r="JJ29" s="141">
        <f t="shared" si="31"/>
        <v>0</v>
      </c>
      <c r="JK29" s="141">
        <f t="shared" si="31"/>
        <v>0</v>
      </c>
      <c r="JL29" s="141">
        <f t="shared" si="31"/>
        <v>0</v>
      </c>
      <c r="JM29" s="141">
        <f t="shared" si="31"/>
        <v>0</v>
      </c>
    </row>
    <row r="30" spans="1:273" ht="15" customHeight="1" x14ac:dyDescent="0.2">
      <c r="A30" s="134">
        <f t="shared" si="17"/>
        <v>27</v>
      </c>
      <c r="B30" s="142" t="s">
        <v>169</v>
      </c>
      <c r="C30" s="135">
        <f t="shared" si="6"/>
        <v>2</v>
      </c>
      <c r="D30" s="136">
        <f t="shared" si="7"/>
        <v>7</v>
      </c>
      <c r="E30" s="135">
        <f t="shared" si="8"/>
        <v>7</v>
      </c>
      <c r="F30" s="137">
        <f t="shared" si="9"/>
        <v>3.5000000000000003E-2</v>
      </c>
      <c r="G30" s="138">
        <f>SUMIF('Saturday Race 11-06-21'!$B$11:$B$21,$B30,'Saturday Race 11-06-21'!$BY$11:$BY$21)</f>
        <v>0</v>
      </c>
      <c r="H30" s="138">
        <f>SUMIF('Saturday Race 11-06-21'!$B$11:$B$21,$B30,'Saturday Race 11-06-21'!$CB$11:$CB$21)</f>
        <v>0</v>
      </c>
      <c r="I30" s="138">
        <f>SUMIF('Saturday Race 11-06-21'!$B$11:$B$21,$B30,'Saturday Race 11-06-21'!$CE$11:$CE$21)</f>
        <v>0</v>
      </c>
      <c r="J30" s="138">
        <f>SUMIF('Saturday Race 11-06-21'!$B$11:$B$21,$B30,'Saturday Race 11-06-21'!$CH$11:$CH$21)</f>
        <v>0</v>
      </c>
      <c r="K30" s="138">
        <f>SUMIF('Saturday Race 11-06-21'!$B$11:$B$21,$B30,'Saturday Race 11-06-21'!$CK$11:$CK$21)</f>
        <v>0</v>
      </c>
      <c r="L30" s="138">
        <f>SUMIF('Saturday Race 11-20-21'!$B$11:$B$24,$B30,'Saturday Race 11-20-21'!$BY$11:$BY$24)</f>
        <v>4</v>
      </c>
      <c r="M30" s="138">
        <f>SUMIF('Saturday Race 11-20-21'!$B$11:$B$24,$B30,'Saturday Race 11-20-21'!$CB$11:$CB$24)</f>
        <v>3</v>
      </c>
      <c r="N30" s="138">
        <f>SUMIF('Saturday Race 11-20-21'!$B$11:$B$24,$B30,'Saturday Race 11-20-21'!$CE$11:$CE$24)</f>
        <v>0</v>
      </c>
      <c r="O30" s="138">
        <f>SUMIF('Saturday Race 11-20-21'!$B$11:$B$24,$B30,'Saturday Race 11-20-21'!$CH$11:$CH$24)</f>
        <v>0</v>
      </c>
      <c r="P30" s="138">
        <f>SUMIF('Saturday Race 11-20-21'!$B$11:$B$24,$B30,'Saturday Race 11-20-21'!$CK$11:$CK$24)</f>
        <v>0</v>
      </c>
      <c r="Q30" s="138">
        <f>SUMIF('One Day 12-04-21 Scots'!$B$11:$B$25,$B30,'One Day 12-04-21 Scots'!$BY$11:$BY$25)</f>
        <v>0</v>
      </c>
      <c r="R30" s="138">
        <f>SUMIF('One Day 12-04-21 Scots'!$B$11:$B$25,$B30,'One Day 12-04-21 Scots'!$CB$11:$CB$25)</f>
        <v>0</v>
      </c>
      <c r="S30" s="138">
        <f>SUMIF('One Day 12-04-21 Scots'!$B$11:$B$25,$B30,'One Day 12-04-21 Scots'!$CE$11:$CE$25)</f>
        <v>0</v>
      </c>
      <c r="T30" s="138">
        <f>SUMIF('One Day 12-04-21 Scots'!$B$11:$B$25,$B30,'One Day 12-04-21 Scots'!$CH$11:$CH$25)</f>
        <v>0</v>
      </c>
      <c r="U30" s="138">
        <f>SUMIF('One Day 12-04-21 Scots'!$B$11:$B$25,$B30,'One Day 12-04-21 Scots'!$CK$11:$CK$25)</f>
        <v>0</v>
      </c>
      <c r="V30" s="138">
        <f>SUMIF('One Day 12-04-21 Thistles'!$B$11:$B$25,$B30,'One Day 12-04-21 Thistles'!$BY$11:$BY$25)</f>
        <v>0</v>
      </c>
      <c r="W30" s="138">
        <f>SUMIF('One Day 12-04-21 Thistles'!$B$11:$B$25,$B30,'One Day 12-04-21 Thistles'!$CB$11:$CB$25)</f>
        <v>0</v>
      </c>
      <c r="X30" s="138">
        <f>SUMIF('One Day 12-04-21 Thistles'!$B$11:$B$25,$B30,'One Day 12-04-21 Thistles'!$CE$11:$CE$25)</f>
        <v>0</v>
      </c>
      <c r="Y30" s="138">
        <f>SUMIF('One Day 12-04-21 Thistles'!$B$11:$B$25,$B30,'One Day 12-04-21 Thistles'!$CH$11:$CH$25)</f>
        <v>0</v>
      </c>
      <c r="Z30" s="138">
        <f>SUMIF('One Day 12-04-21 Thistles'!$B$11:$B$25,$B30,'One Day 12-04-21 Thistles'!$CK$11:$CK$25)</f>
        <v>0</v>
      </c>
      <c r="AA30" s="138">
        <f>SUMIF('Saturday Race 1-08-22'!$B$11:$B$20,$B30,'Saturday Race 1-08-22'!$BY$11:$BY$20)</f>
        <v>0</v>
      </c>
      <c r="AB30" s="138">
        <f>SUMIF('Saturday Race 1-08-22'!$B$11:$B$20,$B30,'Saturday Race 1-08-22'!$CB$11:$CB$20)</f>
        <v>0</v>
      </c>
      <c r="AC30" s="138">
        <f>SUMIF('Saturday Race 1-08-22'!$B$11:$B$20,$B30,'Saturday Race 1-08-22'!$CE$11:$CE$20)</f>
        <v>0</v>
      </c>
      <c r="AD30" s="138">
        <f>SUMIF('Saturday Race 1-08-22'!$B$11:$B$20,$B30,'Saturday Race 1-08-22'!$CH$11:$CH$20)</f>
        <v>0</v>
      </c>
      <c r="AE30" s="138">
        <f>SUMIF('Saturday Race 1-08-22'!$B$11:$B$20,$B30,'Saturday Race 1-08-22'!$CK$11:$CK$20)</f>
        <v>0</v>
      </c>
      <c r="AF30" s="138">
        <f>SUMIF('Saturday Race 1-22-22'!$B$11:$B$20,$B30,'Saturday Race 1-22-22'!$BY$11:$BY$20)</f>
        <v>0</v>
      </c>
      <c r="AG30" s="138">
        <f>SUMIF('Saturday Race 1-22-22'!$B$11:$B$20,$B30,'Saturday Race 1-22-22'!$CB$11:$CB$20)</f>
        <v>0</v>
      </c>
      <c r="AH30" s="138">
        <f>SUMIF('Saturday Race 1-22-22'!$B$11:$B$20,$B30,'Saturday Race 1-22-22'!$CE$11:$CE$20)</f>
        <v>0</v>
      </c>
      <c r="AI30" s="138">
        <f>SUMIF('Saturday Race 1-22-22'!$B$11:$B$20,$B30,'Saturday Race 1-22-22'!$CH$11:$CH$20)</f>
        <v>0</v>
      </c>
      <c r="AJ30" s="138">
        <f>SUMIF('Saturday Race 1-22-22'!$B$11:$B$20,$B30,'Saturday Race 1-22-22'!$CK$11:$CK$20)</f>
        <v>0</v>
      </c>
      <c r="AK30" s="138">
        <f>SUMIF('Sunday Race 2-6-22'!$B$11:$B$20,$B30,'Sunday Race 2-6-22'!$BY$11:$BY$20)</f>
        <v>0</v>
      </c>
      <c r="AL30" s="138">
        <f>SUMIF('Sunday Race 2-6-22'!$B$11:$B$20,$B30,'Sunday Race 2-6-22'!$CB$11:$CB$20)</f>
        <v>0</v>
      </c>
      <c r="AM30" s="138">
        <f>SUMIF('Sunday Race 2-6-22'!$B$11:$B$20,$B30,'Sunday Race 2-6-22'!$CE$11:$CE$20)</f>
        <v>0</v>
      </c>
      <c r="AN30" s="138">
        <f>SUMIF('Sunday Race 2-6-22'!$B$11:$B$20,$B30,'Sunday Race 2-6-22'!$CH$11:$CH$20)</f>
        <v>0</v>
      </c>
      <c r="AO30" s="138">
        <f>SUMIF('Sunday Race 2-6-22'!$B$11:$B$20,$B30,'Sunday Race 2-6-22'!$CK$11:$CK$20)</f>
        <v>0</v>
      </c>
      <c r="AP30" s="138">
        <f>SUMIF('Chili One Day 2-12-22 Scots'!$B$11:$B$25,$B30,'Chili One Day 2-12-22 Scots'!$BY$11:$BY$25)</f>
        <v>0</v>
      </c>
      <c r="AQ30" s="138">
        <f>SUMIF('Chili One Day 2-12-22 Scots'!$B$11:$B$25,$B30,'Chili One Day 2-12-22 Scots'!$CB$11:$CB$25)</f>
        <v>0</v>
      </c>
      <c r="AR30" s="138">
        <f>SUMIF('Chili One Day 2-12-22 Scots'!$B$11:$B$25,$B30,'Chili One Day 2-12-22 Scots'!$CE$11:$CE$25)</f>
        <v>0</v>
      </c>
      <c r="AS30" s="138">
        <f>SUMIF('Chili One Day 2-12-22 Scots'!$B$11:$B$25,$B30,'Chili One Day 2-12-22 Scots'!$CH$11:$CH$25)</f>
        <v>0</v>
      </c>
      <c r="AT30" s="138">
        <f>SUMIF('Chili One Day 2-12-22 Scots'!$B$11:$B$25,$B30,'Chili One Day 2-12-22 Scots'!$CK$11:$CK$25)</f>
        <v>0</v>
      </c>
      <c r="AU30" s="138">
        <f>SUMIF('Chili One Day 2-12-22 Thistles'!$B$11:$B$25,$B30,'Chili One Day 2-12-22 Thistles'!$BY$11:$BY$25)</f>
        <v>0</v>
      </c>
      <c r="AV30" s="138">
        <f>SUMIF('Chili One Day 2-12-22 Thistles'!$B$11:$B$25,$B30,'Chili One Day 2-12-22 Thistles'!$CB$11:$CB$25)</f>
        <v>0</v>
      </c>
      <c r="AW30" s="138">
        <f>SUMIF('Chili One Day 2-12-22 Thistles'!$B$11:$B$25,$B30,'Chili One Day 2-12-22 Thistles'!$CE$11:$CE$25)</f>
        <v>0</v>
      </c>
      <c r="AX30" s="138">
        <f>SUMIF('Chili One Day 2-12-22 Thistles'!$B$11:$B$25,$B30,'Chili One Day 2-12-22 Thistles'!$CH$11:$CH$25)</f>
        <v>0</v>
      </c>
      <c r="AY30" s="138">
        <f>SUMIF('Chili One Day 2-12-22 Thistles'!$B$11:$B$25,$B30,'Chili One Day 2-12-22 Thistles'!$CK$11:$CK$25)</f>
        <v>0</v>
      </c>
      <c r="AZ30" s="138">
        <f>SUMIF('Sunday Race 2-20-22'!$B$11:$B$26,$B30,'Sunday Race 2-20-22'!$BY$11:$BY$26)</f>
        <v>0</v>
      </c>
      <c r="BA30" s="138">
        <f>SUMIF('Sunday Race 2-20-22'!$B$11:$B$26,$B30,'Sunday Race 2-20-22'!$CB$11:$CB$26)</f>
        <v>0</v>
      </c>
      <c r="BB30" s="138">
        <f>SUMIF('Sunday Race 2-20-22'!$B$11:$B$26,$B30,'Sunday Race 2-20-22'!$CE$11:$CE$26)</f>
        <v>0</v>
      </c>
      <c r="BC30" s="138">
        <f>SUMIF('Sunday Race 2-20-22'!$B$11:$B$26,$B30,'Sunday Race 2-20-22'!$CH$11:$CH$26)</f>
        <v>0</v>
      </c>
      <c r="BD30" s="138">
        <f>SUMIF('Sunday Race 2-20-22'!$B$11:$B$26,$B30,'Sunday Race 2-20-22'!$CK$11:$CK$26)</f>
        <v>0</v>
      </c>
      <c r="BE30" s="138">
        <f>SUMIF('Sunday Race 2-27-22'!$B$11:$B$20,$B30,'Sunday Race 2-27-22'!$BY$11:$BY$20)</f>
        <v>0</v>
      </c>
      <c r="BF30" s="138">
        <f>SUMIF('Sunday Race 2-27-22'!$B$11:$B$20,$B30,'Sunday Race 2-27-22'!$CB$11:$CB$20)</f>
        <v>0</v>
      </c>
      <c r="BG30" s="138">
        <f>SUMIF('Sunday Race 2-27-22'!$B$11:$B$20,$B30,'Sunday Race 2-27-22'!$CE$11:$CE$20)</f>
        <v>0</v>
      </c>
      <c r="BH30" s="138">
        <f>SUMIF('Sunday Race 2-27-22'!$B$11:$B$20,$B30,'Sunday Race 2-27-22'!$CH$11:$CH$20)</f>
        <v>0</v>
      </c>
      <c r="BI30" s="138">
        <f>SUMIF('Sunday Race 2-27-22'!$B$11:$B$20,$B30,'Sunday Race 2-27-22'!$CK$11:$CK$20)</f>
        <v>0</v>
      </c>
      <c r="BJ30" s="138">
        <f>SUMIF('Ironman One Day 3-5-22 FS'!$B$11:$B$26,$B30,'Ironman One Day 3-5-22 FS'!$BY$11:$BY$26)</f>
        <v>0</v>
      </c>
      <c r="BK30" s="138">
        <f>SUMIF('Ironman One Day 3-5-22 FS'!$B$11:$B$26,$B30,'Ironman One Day 3-5-22 FS'!$CB$11:$CB$26)</f>
        <v>0</v>
      </c>
      <c r="BL30" s="138">
        <f>SUMIF('Ironman One Day 3-5-22 FS'!$B$11:$B$26,$B30,'Ironman One Day 3-5-22 FS'!$CE$11:$CE$26)</f>
        <v>0</v>
      </c>
      <c r="BM30" s="138">
        <f>SUMIF('Ironman One Day 3-5-22 FS'!$B$11:$B$26,$B30,'Ironman One Day 3-5-22 FS'!$CH$11:$CH$26)</f>
        <v>0</v>
      </c>
      <c r="BN30" s="138">
        <f>SUMIF('Ironman One Day 3-5-22 FS'!$B$11:$B$26,$B30,'Ironman One Day 3-5-22 FS'!$CK$11:$CK$26)</f>
        <v>0</v>
      </c>
      <c r="BO30" s="138">
        <f>SUMIF('Sunday Race 3-13-22'!$B$11:$B$25,$B30,'Sunday Race 3-13-22'!$BY$11:$BY$25)</f>
        <v>0</v>
      </c>
      <c r="BP30" s="138">
        <f>SUMIF('Sunday Race 3-13-22'!$B$11:$B$25,$B30,'Sunday Race 3-13-22'!$CB$11:$CB$25)</f>
        <v>0</v>
      </c>
      <c r="BQ30" s="138">
        <f>SUMIF('Sunday Race 3-13-22'!$B$11:$B$25,$B30,'Sunday Race 3-13-22'!$CE$11:$CE$25)</f>
        <v>0</v>
      </c>
      <c r="BR30" s="138">
        <f>SUMIF('Sunday Race 3-13-22'!$B$11:$B$25,$B30,'Sunday Race 3-13-22'!$CH$11:$CH$25)</f>
        <v>0</v>
      </c>
      <c r="BS30" s="138">
        <f>SUMIF('Sunday Race 3-13-22'!$B$11:$B$25,$B30,'Sunday Race 3-13-22'!$CK$11:$CK$25)</f>
        <v>0</v>
      </c>
      <c r="BT30" s="138">
        <f>SUMIF('Saturday Race 3-19-22'!$B$11:$B$18,$B30,'Saturday Race 3-19-22'!$BY$11:$BY$18)</f>
        <v>0</v>
      </c>
      <c r="BU30" s="138">
        <f>SUMIF('Saturday Race 3-19-22'!$B$11:$B$18,$B30,'Saturday Race 3-19-22'!$CB$11:$CB$18)</f>
        <v>0</v>
      </c>
      <c r="BV30" s="138">
        <f>SUMIF('Saturday Race 3-19-22'!$B$11:$B$18,$B30,'Saturday Race 3-19-22'!$CE$11:$CE$18)</f>
        <v>0</v>
      </c>
      <c r="BW30" s="138">
        <f>SUMIF('Saturday Race 3-19-22'!$B$11:$B$18,$B30,'Saturday Race 3-19-22'!$CH$11:$CH$18)</f>
        <v>0</v>
      </c>
      <c r="BX30" s="138">
        <f>SUMIF('Saturday Race 3-19-22'!$B$11:$B$18,$B30,'Saturday Race 3-19-22'!$CK$11:$CK$18)</f>
        <v>0</v>
      </c>
      <c r="BY30" s="138">
        <f>SUMIF('Sunday Races 4-10-22'!$B$11:$B$26,$B30,'Sunday Races 4-10-22'!$BY$11:$BY$26)</f>
        <v>0</v>
      </c>
      <c r="BZ30" s="138">
        <f>SUMIF('Sunday Races 4-10-22'!$B$11:$B$26,$B30,'Sunday Races 4-10-22'!$CB$11:$CB$26)</f>
        <v>0</v>
      </c>
      <c r="CA30" s="138">
        <f>SUMIF('Sunday Races 4-10-22'!$B$11:$B$26,$B30,'Sunday Races 4-10-22'!$CE$11:$CE$26)</f>
        <v>0</v>
      </c>
      <c r="CB30" s="138">
        <f>SUMIF('Sunday Races 4-10-22'!$B$11:$B$26,$B30,'Sunday Races 4-10-22'!$CH$11:$CH$26)</f>
        <v>0</v>
      </c>
      <c r="CC30" s="138">
        <f>SUMIF('Sunday Races 4-10-22'!$B$11:$B$26,$B30,'Sunday Races 4-10-22'!$CK$11:$CK$26)</f>
        <v>0</v>
      </c>
      <c r="CD30" s="138">
        <f>SUMIF('Easter One Day 4-16-22 FS'!$B$11:$B$26,$B30,'Easter One Day 4-16-22 FS'!$BY$11:$BY$26)</f>
        <v>0</v>
      </c>
      <c r="CE30" s="138">
        <f>SUMIF('Easter One Day 4-16-22 FS'!$B$11:$B$26,$B30,'Easter One Day 4-16-22 FS'!$CB$11:$CB$26)</f>
        <v>0</v>
      </c>
      <c r="CF30" s="138">
        <f>SUMIF('Easter One Day 4-16-22 FS'!$B$11:$B$26,$B30,'Easter One Day 4-16-22 FS'!$CE$11:$CE$26)</f>
        <v>0</v>
      </c>
      <c r="CG30" s="138">
        <f>SUMIF('Easter One Day 4-16-22 FS'!$B$11:$B$26,$B30,'Easter One Day 4-16-22 FS'!$CH$11:$CH$26)</f>
        <v>0</v>
      </c>
      <c r="CH30" s="138">
        <f>SUMIF('Easter One Day 4-16-22 FS'!$B$11:$B$26,$B30,'Easter One Day 4-16-22 FS'!$CK$11:$CK$26)</f>
        <v>0</v>
      </c>
      <c r="CI30" s="138">
        <f>SUMIF('Easter One Day 4-16-22 TH'!$B$11:$B$15,$B30,'Easter One Day 4-16-22 TH'!$BY$11:$BY$15)</f>
        <v>0</v>
      </c>
      <c r="CJ30" s="138">
        <f>SUMIF('Easter One Day 4-16-22 TH'!$B$11:$B$15,$B30,'Easter One Day 4-16-22 TH'!$CB$11:$CB$15)</f>
        <v>0</v>
      </c>
      <c r="CK30" s="138">
        <f>SUMIF('Easter One Day 4-16-22 TH'!$B$11:$B$15,$B30,'Easter One Day 4-16-22 TH'!$CE$11:$CE$15)</f>
        <v>0</v>
      </c>
      <c r="CL30" s="138">
        <f>SUMIF('Easter One Day 4-16-22 TH'!$B$11:$B$15,$B30,'Easter One Day 4-16-22 TH'!$CH$11:$CH$15)</f>
        <v>0</v>
      </c>
      <c r="CM30" s="138">
        <f>SUMIF('Easter One Day 4-16-22 TH'!$B$11:$B$15,$B30,'Easter One Day 4-16-22 TH'!$CK$11:$CK$15)</f>
        <v>0</v>
      </c>
      <c r="CN30" s="138">
        <f>SUMIF('Sunday Races 5-1-22'!$B$11:$B$28,$B30,'Sunday Races 5-1-22'!$BY$11:$BY$28)</f>
        <v>0</v>
      </c>
      <c r="CO30" s="138">
        <f>SUMIF('Sunday Races 5-1-22'!$B$11:$B$28,$B30,'Sunday Races 5-1-22'!$CB$11:$CB$28)</f>
        <v>0</v>
      </c>
      <c r="CP30" s="138">
        <f>SUMIF('Sunday Races 5-1-22'!$B$11:$B$28,$B30,'Sunday Races 5-1-22'!$CE$11:$CE$28)</f>
        <v>0</v>
      </c>
      <c r="CQ30" s="138">
        <f>SUMIF('Sunday Races 5-1-22'!$B$11:$B$28,$B30,'Sunday Races 5-1-22'!$CH$11:$CH$28)</f>
        <v>0</v>
      </c>
      <c r="CR30" s="138">
        <f>SUMIF('Sunday Races 5-1-22'!$B$11:$B$28,$B30,'Sunday Races 5-1-22'!$CK$11:$CK$28)</f>
        <v>0</v>
      </c>
      <c r="CS30" s="138">
        <f>SUMIF('Long Distance Race 5-7-22'!$B$11:$B$27,$B30,'Long Distance Race 5-7-22'!$BY$11:$BY$27)</f>
        <v>0</v>
      </c>
      <c r="CT30" s="138">
        <f>SUMIF('Long Distance Race 5-7-22'!$B$11:$B$27,$B30,'Long Distance Race 5-7-22'!$CB$11:$CB$27)</f>
        <v>0</v>
      </c>
      <c r="CU30" s="138">
        <f>SUMIF('Long Distance Race 5-7-22'!$B$11:$B$27,$B30,'Long Distance Race 5-7-22'!$CE$11:$CE$27)</f>
        <v>0</v>
      </c>
      <c r="CV30" s="138">
        <f>SUMIF('Long Distance Race 5-7-22'!$B$11:$B$27,$B30,'Long Distance Race 5-7-22'!$CH$11:$CH$27)</f>
        <v>0</v>
      </c>
      <c r="CW30" s="138">
        <f>SUMIF('Long Distance Race 5-7-22'!$B$11:$B$27,$B30,'Long Distance Race 5-7-22'!$CK$11:$CK$27)</f>
        <v>0</v>
      </c>
      <c r="CX30" s="138">
        <f>SUMIF('Memorial Day Regatta 5-28-22 Op'!$B$11:$B$27,$B30,'Memorial Day Regatta 5-28-22 Op'!$BY$11:$BY$27)</f>
        <v>0</v>
      </c>
      <c r="CY30" s="138">
        <f>SUMIF('Memorial Day Regatta 5-28-22 Op'!$B$11:$B$27,$B30,'Memorial Day Regatta 5-28-22 Op'!$CB$11:$CB$27)</f>
        <v>0</v>
      </c>
      <c r="CZ30" s="138">
        <f>SUMIF('Memorial Day Regatta 5-28-22 Op'!$B$11:$B$27,$B30,'Memorial Day Regatta 5-28-22 Op'!$CE$11:$CE$27)</f>
        <v>0</v>
      </c>
      <c r="DA30" s="138">
        <f>SUMIF('Memorial Day Regatta 5-28-22 Op'!$B$11:$B$27,$B30,'Memorial Day Regatta 5-28-22 Op'!$CH$11:$CH$27)</f>
        <v>0</v>
      </c>
      <c r="DB30" s="138">
        <f>SUMIF('Memorial Day Regatta 5-28-22 Op'!$B$11:$B$27,$B30,'Memorial Day Regatta 5-28-22 Op'!$CK$11:$CK$27)</f>
        <v>0</v>
      </c>
      <c r="DC30" s="138">
        <f>SUMIF('Sunday Races 6-5-22'!$B$11:$B$28,$B30,'Sunday Races 6-5-22'!$BY$11:$BY$28)</f>
        <v>0</v>
      </c>
      <c r="DD30" s="138">
        <f>SUMIF('Sunday Races 6-5-22'!$B$11:$B$28,$B30,'Sunday Races 6-5-22'!$CB$11:$CB$28)</f>
        <v>0</v>
      </c>
      <c r="DE30" s="138">
        <f>SUMIF('Sunday Races 6-5-22'!$B$11:$B$28,$B30,'Sunday Races 6-5-22'!$CE$11:$CE$28)</f>
        <v>0</v>
      </c>
      <c r="DF30" s="138">
        <f>SUMIF('Sunday Races 6-5-22'!$B$11:$B$28,$B30,'Sunday Races 6-5-22'!$CH$11:$CH$28)</f>
        <v>0</v>
      </c>
      <c r="DG30" s="138">
        <f>SUMIF('Sunday Races 6-5-22'!$B$11:$B$28,$B30,'Sunday Races 6-5-22'!$CK$11:$CK$28)</f>
        <v>0</v>
      </c>
      <c r="DH30" s="138">
        <f>SUMIF('Sunday Races 6-12-22'!$B$11:$B$24,$B30,'Sunday Races 6-12-22'!$BY$11:$BY$24)</f>
        <v>0</v>
      </c>
      <c r="DI30" s="138">
        <f>SUMIF('Sunday Races 6-12-22'!$B$11:$B$24,$B30,'Sunday Races 6-12-22'!$CB$11:$CB$24)</f>
        <v>0</v>
      </c>
      <c r="DJ30" s="138">
        <f>SUMIF('Sunday Races 6-12-22'!$B$11:$B$24,$B30,'Sunday Races 6-12-22'!$CE$11:$CE$24)</f>
        <v>0</v>
      </c>
      <c r="DK30" s="138">
        <f>SUMIF('Sunday Races 6-12-22'!$B$11:$B$24,$B30,'Sunday Races 6-12-22'!$CH$11:$CH$24)</f>
        <v>0</v>
      </c>
      <c r="DL30" s="138">
        <f>SUMIF('Sunday Races 6-12-22'!$B$11:$B$24,$B30,'Sunday Races 6-12-22'!$CK$11:$CK$24)</f>
        <v>0</v>
      </c>
      <c r="DM30" s="138">
        <f>SUMIF('Saturday Races 6-18-22'!$B$11:$B$24,$B30,'Saturday Races 6-18-22'!$BY$11:$BY$24)</f>
        <v>0</v>
      </c>
      <c r="DN30" s="138">
        <f>SUMIF('Saturday Races 6-18-22'!$B$11:$B$24,$B30,'Saturday Races 6-18-22'!$CB$11:$CB$24)</f>
        <v>0</v>
      </c>
      <c r="DO30" s="138">
        <f>SUMIF('Saturday Races 6-18-22'!$B$11:$B$24,$B30,'Saturday Races 6-18-22'!$CE$11:$CE$24)</f>
        <v>0</v>
      </c>
      <c r="DP30" s="138">
        <f>SUMIF('Saturday Races 6-18-22'!$B$11:$B$24,$B30,'Saturday Races 6-18-22'!$CH$11:$CH$24)</f>
        <v>0</v>
      </c>
      <c r="DQ30" s="138">
        <f>SUMIF('Saturday Races 6-18-22'!$B$11:$B$24,$B30,'Saturday Races 6-18-22'!$CK$11:$CK$24)</f>
        <v>0</v>
      </c>
      <c r="DR30" s="138">
        <f>SUMIF('Caldwell Cup 6-25-22 FS'!$B$11:$B$25,$B30,'Caldwell Cup 6-25-22 FS'!$BY$11:$BY$25)</f>
        <v>0</v>
      </c>
      <c r="DS30" s="138">
        <f>SUMIF('Caldwell Cup 6-25-22 FS'!$B$11:$B$25,$B30,'Caldwell Cup 6-25-22 FS'!$CB$11:$CB$25)</f>
        <v>0</v>
      </c>
      <c r="DT30" s="138">
        <f>SUMIF('Caldwell Cup 6-25-22 FS'!$B$11:$B$25,$B30,'Caldwell Cup 6-25-22 FS'!$CE$11:$CE$25)</f>
        <v>0</v>
      </c>
      <c r="DU30" s="138">
        <f>SUMIF('Caldwell Cup 6-25-22 FS'!$B$11:$B$25,$B30,'Caldwell Cup 6-25-22 FS'!$CH$11:$CH$25)</f>
        <v>0</v>
      </c>
      <c r="DV30" s="138">
        <f>SUMIF('Caldwell Cup 6-25-22 FS'!$B$11:$B$25,$B30,'Caldwell Cup 6-25-22 FS'!$CK$11:$CK$25)</f>
        <v>0</v>
      </c>
      <c r="DW30" s="138">
        <f>SUMIF('Caldwell Cup 6-25-22 TH'!$B$11:$B$24,$B30,'Caldwell Cup 6-25-22 TH'!$BY$11:$BY$24)</f>
        <v>0</v>
      </c>
      <c r="DX30" s="138">
        <f>SUMIF('Caldwell Cup 6-25-22 TH'!$B$11:$B$24,$B30,'Caldwell Cup 6-25-22 TH'!$CB$11:$CB$24)</f>
        <v>0</v>
      </c>
      <c r="DY30" s="138">
        <f>SUMIF('Caldwell Cup 6-25-22 TH'!$B$11:$B$24,$B30,'Caldwell Cup 6-25-22 TH'!$CE$11:$CE$24)</f>
        <v>0</v>
      </c>
      <c r="DZ30" s="138">
        <f>SUMIF('Caldwell Cup 6-25-22 TH'!$B$11:$B$24,$B30,'Caldwell Cup 6-25-22 TH'!$CH$11:$CH$24)</f>
        <v>0</v>
      </c>
      <c r="EA30" s="138">
        <f>SUMIF('Caldwell Cup 6-25-22 TH'!$B$11:$B$24,$B30,'Caldwell Cup 6-25-22 TH'!$CK$11:$CK$24)</f>
        <v>0</v>
      </c>
      <c r="EB30" s="138">
        <f>SUMIF('Sunday Races 7-3-22'!$B$11:$B$25,$B30,'Sunday Races 7-3-22'!$BY$11:$BY$25)</f>
        <v>0</v>
      </c>
      <c r="EC30" s="138">
        <f>SUMIF('Sunday Races 7-3-22'!$B$11:$B$25,$B30,'Sunday Races 7-3-22'!$CB$11:$CB$25)</f>
        <v>0</v>
      </c>
      <c r="ED30" s="138">
        <f>SUMIF('Sunday Races 7-3-22'!$B$11:$B$25,$B30,'Sunday Races 7-3-22'!$CE$11:$CE$25)</f>
        <v>0</v>
      </c>
      <c r="EE30" s="138">
        <f>SUMIF('Sunday Races 7-3-22'!$B$11:$B$25,$B30,'Sunday Races 7-3-22'!$CH$11:$CH$25)</f>
        <v>0</v>
      </c>
      <c r="EF30" s="138">
        <f>SUMIF('Sunday Races 7-3-22'!$B$11:$B$25,$B30,'Sunday Races 7-3-22'!$CK$11:$CK$25)</f>
        <v>0</v>
      </c>
      <c r="EG30" s="138">
        <f>SUMIF('Sunday Races 7-31-22'!$B$11:$B$25,$B30,'Sunday Races 7-31-22'!$BY$11:$BY$25)</f>
        <v>0</v>
      </c>
      <c r="EH30" s="138">
        <f>SUMIF('Sunday Races 7-31-22'!$B$11:$B$25,$B30,'Sunday Races 7-31-22'!$CB$11:$CB$25)</f>
        <v>0</v>
      </c>
      <c r="EI30" s="138">
        <f>SUMIF('Sunday Races 7-31-22'!$B$11:$B$25,$B30,'Sunday Races 7-31-22'!$CE$11:$CE$25)</f>
        <v>0</v>
      </c>
      <c r="EJ30" s="138">
        <f>SUMIF('Sunday Races 7-31-22'!$B$11:$B$25,$B30,'Sunday Races 7-31-22'!$CH$11:$CH$25)</f>
        <v>0</v>
      </c>
      <c r="EK30" s="138">
        <f>SUMIF('Sunday Races 7-31-22'!$B$11:$B$25,$B30,'Sunday Races 7-31-22'!$CK$11:$CK$25)</f>
        <v>0</v>
      </c>
      <c r="EL30" s="138">
        <f>SUMIF('Sunday Races 8-14-22'!$B$11:$B$25,$B30,'Sunday Races 8-14-22'!$BY$11:$BY$25)</f>
        <v>0</v>
      </c>
      <c r="EM30" s="138">
        <f>SUMIF('Sunday Races 8-14-22'!$B$11:$B$25,$B30,'Sunday Races 8-14-22'!$CB$11:$CB$25)</f>
        <v>0</v>
      </c>
      <c r="EN30" s="138">
        <f>SUMIF('Sunday Races 8-14-22'!$B$11:$B$25,$B30,'Sunday Races 8-14-22'!$CE$11:$CE$25)</f>
        <v>0</v>
      </c>
      <c r="EO30" s="138">
        <f>SUMIF('Sunday Races 8-14-22'!$B$11:$B$25,$B30,'Sunday Races 8-14-22'!$CH$11:$CH$25)</f>
        <v>0</v>
      </c>
      <c r="EP30" s="138">
        <f>SUMIF('Sunday Races 8-14-22'!$B$11:$B$25,$B30,'Sunday Races 8-14-22'!$CK$11:$CK$25)</f>
        <v>0</v>
      </c>
      <c r="EQ30" s="138">
        <f>SUMIF('Saturday Races 8-20-22'!$B$11:$B$25,$B30,'Saturday Races 8-20-22'!$BY$11:$BY$25)</f>
        <v>0</v>
      </c>
      <c r="ER30" s="138">
        <f>SUMIF('Saturday Races 8-20-22'!$B$11:$B$25,$B30,'Saturday Races 8-20-22'!$CB$11:$CB$25)</f>
        <v>0</v>
      </c>
      <c r="ES30" s="138">
        <f>SUMIF('Saturday Races 8-20-22'!$B$11:$B$25,$B30,'Saturday Races 8-20-22'!$CE$11:$CE$25)</f>
        <v>0</v>
      </c>
      <c r="ET30" s="138">
        <f>SUMIF('Saturday Races 8-20-22'!$B$11:$B$25,$B30,'Saturday Races 8-20-22'!$CH$11:$CH$25)</f>
        <v>0</v>
      </c>
      <c r="EU30" s="138">
        <f>SUMIF('Saturday Races 8-20-22'!$B$11:$B$25,$B30,'Saturday Races 8-20-22'!$CK$11:$CK$25)</f>
        <v>0</v>
      </c>
      <c r="EV30" s="138">
        <f>SUMIF('Labor Day Regatta 9-3-22 FS'!$B$11:$B$30,$B30,'Labor Day Regatta 9-3-22 FS'!$BY$11:$BY$30)</f>
        <v>0</v>
      </c>
      <c r="EW30" s="138">
        <f>SUMIF('Labor Day Regatta 9-3-22 FS'!$B$11:$B$30,$B30,'Labor Day Regatta 9-3-22 FS'!$CB$11:$CB$30)</f>
        <v>0</v>
      </c>
      <c r="EX30" s="138">
        <f>SUMIF('Labor Day Regatta 9-3-22 FS'!$B$11:$B$30,$B30,'Labor Day Regatta 9-3-22 FS'!$CE$11:$CE$30)</f>
        <v>0</v>
      </c>
      <c r="EY30" s="138">
        <f>SUMIF('Labor Day Regatta 9-3-22 FS'!$B$11:$B$30,$B30,'Labor Day Regatta 9-3-22 FS'!$CH$11:$CH$30)</f>
        <v>0</v>
      </c>
      <c r="EZ30" s="138">
        <f>SUMIF('Labor Day Regatta 9-3-22 FS'!$B$11:$B$30,$B30,'Labor Day Regatta 9-3-22 FS'!$CK$11:$CK$30)</f>
        <v>0</v>
      </c>
      <c r="FA30" s="138">
        <f>SUMIF('Sunday Races 9-11-22'!$B$11:$B$20,$B30,'Sunday Races 9-11-22'!$BY$11:$BY$20)</f>
        <v>0</v>
      </c>
      <c r="FB30" s="138">
        <f>SUMIF('Sunday Races 9-11-22'!$B$11:$B$20,$B30,'Sunday Races 9-11-22'!$CB$11:$CB$20)</f>
        <v>0</v>
      </c>
      <c r="FC30" s="138">
        <f>SUMIF('Sunday Races 9-11-22'!$B$11:$B$20,$B30,'Sunday Races 9-11-22'!$CE$11:$CE$20)</f>
        <v>0</v>
      </c>
      <c r="FD30" s="138">
        <f>SUMIF('Sunday Races 9-11-22'!$B$11:$B$20,$B30,'Sunday Races 9-11-22'!$CH$11:$CH$20)</f>
        <v>0</v>
      </c>
      <c r="FE30" s="138">
        <f>SUMIF('Sunday Races 9-11-22'!$B$11:$B$20,$B30,'Sunday Races 9-11-22'!$CK$11:$CK$20)</f>
        <v>0</v>
      </c>
      <c r="FF30" s="138">
        <f>SUMIF('2022-09-17 Leukemia Cup FS'!$B$11:$B$26,$B30,'2022-09-17 Leukemia Cup FS'!$BY$11:$BY$26)</f>
        <v>0</v>
      </c>
      <c r="FG30" s="138">
        <f>SUMIF('2022-09-17 Leukemia Cup FS'!$B$11:$B$26,$B30,'2022-09-17 Leukemia Cup FS'!$CB$11:$CB$26)</f>
        <v>0</v>
      </c>
      <c r="FH30" s="138">
        <f>SUMIF('2022-09-17 Leukemia Cup FS'!$B$11:$B$26,$B30,'2022-09-17 Leukemia Cup FS'!$CE$11:$CE$26)</f>
        <v>0</v>
      </c>
      <c r="FI30" s="138">
        <f>SUMIF('2022-09-17 Leukemia Cup FS'!$B$11:$B$26,$B30,'2022-09-17 Leukemia Cup FS'!$CH$11:$CH$26)</f>
        <v>0</v>
      </c>
      <c r="FJ30" s="138">
        <f>SUMIF('2022-09-17 Leukemia Cup FS'!$B$11:$B$26,$B30,'2022-09-17 Leukemia Cup FS'!$CK$11:$CK$26)</f>
        <v>0</v>
      </c>
      <c r="FK30" s="138">
        <f>SUMIF('Smith-Berry LDR 9-24-22'!$B$11:$B$30,$B30,'Smith-Berry LDR 9-24-22'!$BY$11:$BY$30)</f>
        <v>0</v>
      </c>
      <c r="FL30" s="138">
        <f>SUMIF('Smith-Berry LDR 9-24-22'!$B$11:$B$30,$B30,'Smith-Berry LDR 9-24-22'!$CB$11:$CB$30)</f>
        <v>0</v>
      </c>
      <c r="FM30" s="138">
        <f>SUMIF('Smith-Berry LDR 9-24-22'!$B$11:$B$30,$B30,'Smith-Berry LDR 9-24-22'!$CE$11:$CE$30)</f>
        <v>0</v>
      </c>
      <c r="FN30" s="138">
        <f>SUMIF('Smith-Berry LDR 9-24-22'!$B$11:$B$30,$B30,'Smith-Berry LDR 9-24-22'!$CH$11:$CH$30)</f>
        <v>0</v>
      </c>
      <c r="FO30" s="138">
        <f>SUMIF('Smith-Berry LDR 9-24-22'!$B$11:$B$30,$B30,'Smith-Berry LDR 9-24-22'!$CK$11:$CK$30)</f>
        <v>0</v>
      </c>
      <c r="FP30" s="138">
        <f>SUMIF('Great Scot 10-1-22 Cham'!$B$11:$B$28,$B30,'Great Scot 10-1-22 Cham'!$BY$11:$BY$28)</f>
        <v>0</v>
      </c>
      <c r="FQ30" s="138">
        <f>SUMIF('Great Scot 10-1-22 Cham'!$B$11:$B$28,$B30,'Great Scot 10-1-22 Cham'!$CB$11:$CB$28)</f>
        <v>0</v>
      </c>
      <c r="FR30" s="138">
        <f>SUMIF('Great Scot 10-1-22 Cham'!$B$11:$B$28,$B30,'Great Scot 10-1-22 Cham'!$CE$11:$CE$28)</f>
        <v>0</v>
      </c>
      <c r="FS30" s="138">
        <f>SUMIF('Great Scot 10-1-22 Cham'!$B$11:$B$28,$B30,'Great Scot 10-1-22 Cham'!$CH$11:$CH$28)</f>
        <v>0</v>
      </c>
      <c r="FT30" s="138">
        <f>SUMIF('Great Scot 10-1-22 Cham'!$B$11:$B$28,$B30,'Great Scot 10-1-22 Cham'!$CK$11:$CK$28)</f>
        <v>0</v>
      </c>
      <c r="FU30" s="138">
        <f>SUMIF('Great Scot 10-1-22 Chal'!$B$11:$B$28,$B30,'Great Scot 10-1-22 Chal'!$BY$11:$BY$28)</f>
        <v>0</v>
      </c>
      <c r="FV30" s="138">
        <f>SUMIF('Great Scot 10-1-22 Chal'!$B$11:$B$28,$B30,'Great Scot 10-1-22 Chal'!$CB$11:$CB$28)</f>
        <v>0</v>
      </c>
      <c r="FW30" s="138">
        <f>SUMIF('Great Scot 10-1-22 Chal'!$B$11:$B$28,$B30,'Great Scot 10-1-22 Chal'!$CE$11:$CE$28)</f>
        <v>0</v>
      </c>
      <c r="FX30" s="138">
        <f>SUMIF('Great Scot 10-1-22 Chal'!$B$11:$B$28,$B30,'Great Scot 10-1-22 Chal'!$CH$11:$CH$28)</f>
        <v>0</v>
      </c>
      <c r="FY30" s="138">
        <f>SUMIF('Great Scot 10-1-22 Chal'!$B$11:$B$28,$B30,'Great Scot 10-1-22 Chal'!$CK$11:$CK$28)</f>
        <v>0</v>
      </c>
      <c r="FZ30" s="138">
        <f>SUMIF('Sunday Races 10-9-22'!$B$11:$B$21,$B30,'Sunday Races 10-9-22'!$BY$11:$BY$21)</f>
        <v>0</v>
      </c>
      <c r="GA30" s="138">
        <f>SUMIF('Sunday Races 10-9-22'!$B$11:$B$21,$B30,'Sunday Races 10-9-22'!$CB$11:$CB$21)</f>
        <v>0</v>
      </c>
      <c r="GB30" s="138">
        <f>SUMIF('Sunday Races 10-9-22'!$B$11:$B$21,$B30,'Sunday Races 10-9-22'!$CE$11:$CE$21)</f>
        <v>0</v>
      </c>
      <c r="GC30" s="138">
        <f>SUMIF('Sunday Races 10-9-22'!$B$11:$B$21,$B30,'Sunday Races 10-9-22'!$CH$11:$CH$21)</f>
        <v>0</v>
      </c>
      <c r="GD30" s="138">
        <f>SUMIF('Sunday Races 10-9-22'!$B$11:$B$21,$B30,'Sunday Races 10-9-22'!$CK$11:$CK$21)</f>
        <v>0</v>
      </c>
      <c r="GE30" s="138">
        <f>SUMIF('Sunday Races 10-23-22'!$B$11:$B$22,$B30,'Sunday Races 10-23-22'!$BY$11:$BY$22)</f>
        <v>0</v>
      </c>
      <c r="GF30" s="138">
        <f>SUMIF('Sunday Races 10-23-22'!$B$11:$B$22,$B30,'Sunday Races 10-23-22'!$CB$11:$CB$22)</f>
        <v>0</v>
      </c>
      <c r="GG30" s="138">
        <f>SUMIF('Sunday Races 10-23-22'!$B$11:$B$22,$B30,'Sunday Races 10-23-22'!$CE$11:$CE$22)</f>
        <v>0</v>
      </c>
      <c r="GH30" s="138">
        <f>SUMIF('Sunday Races 10-23-22'!$B$11:$B$22,$B30,'Sunday Races 10-23-22'!$CH$11:$CH$22)</f>
        <v>0</v>
      </c>
      <c r="GI30" s="138">
        <f>SUMIF('Sunday Races 10-23-22'!$B$11:$B$22,$B30,'Sunday Races 10-23-22'!$CK$11:$CK$22)</f>
        <v>0</v>
      </c>
      <c r="GJ30" s="138">
        <f>SUMIF('One Day Regatta 10-29-22 FS'!$B$11:$B$19,$B30,'One Day Regatta 10-29-22 FS'!$BY$11:$BY$19)</f>
        <v>0</v>
      </c>
      <c r="GK30" s="138">
        <f>SUMIF('One Day Regatta 10-29-22 FS'!$B$11:$B$19,$B30,'One Day Regatta 10-29-22 FS'!$CB$11:$CB$19)</f>
        <v>0</v>
      </c>
      <c r="GL30" s="138">
        <f>SUMIF('One Day Regatta 10-29-22 FS'!$B$11:$B$19,$B30,'One Day Regatta 10-29-22 FS'!$CE$11:$CE$19)</f>
        <v>0</v>
      </c>
      <c r="GM30" s="138">
        <f>SUMIF('One Day Regatta 10-29-22 FS'!$B$11:$B$19,$B30,'One Day Regatta 10-29-22 FS'!$CH$11:$CH$19)</f>
        <v>0</v>
      </c>
      <c r="GN30" s="138">
        <f>SUMIF('One Day Regatta 10-29-22 FS'!$B$11:$B$19,$B30,'One Day Regatta 10-29-22 FS'!$CK$11:$CK$19)</f>
        <v>0</v>
      </c>
      <c r="GO30" s="139"/>
      <c r="GP30" s="140"/>
      <c r="GQ30" s="141">
        <f t="shared" si="25"/>
        <v>4</v>
      </c>
      <c r="GR30" s="141">
        <f t="shared" si="25"/>
        <v>3</v>
      </c>
      <c r="GS30" s="141">
        <f t="shared" si="25"/>
        <v>0</v>
      </c>
      <c r="GT30" s="141">
        <f t="shared" si="25"/>
        <v>0</v>
      </c>
      <c r="GU30" s="141">
        <f t="shared" si="25"/>
        <v>0</v>
      </c>
      <c r="GV30" s="141">
        <f t="shared" si="25"/>
        <v>0</v>
      </c>
      <c r="GW30" s="141">
        <f t="shared" si="25"/>
        <v>0</v>
      </c>
      <c r="GX30" s="141">
        <f t="shared" si="25"/>
        <v>0</v>
      </c>
      <c r="GY30" s="141">
        <f t="shared" si="25"/>
        <v>0</v>
      </c>
      <c r="GZ30" s="141">
        <f t="shared" si="25"/>
        <v>0</v>
      </c>
      <c r="HA30" s="141">
        <f t="shared" si="26"/>
        <v>0</v>
      </c>
      <c r="HB30" s="141">
        <f t="shared" si="26"/>
        <v>0</v>
      </c>
      <c r="HC30" s="141">
        <f t="shared" si="26"/>
        <v>0</v>
      </c>
      <c r="HD30" s="141">
        <f t="shared" si="26"/>
        <v>0</v>
      </c>
      <c r="HE30" s="141">
        <f t="shared" si="26"/>
        <v>0</v>
      </c>
      <c r="HF30" s="141">
        <f t="shared" si="26"/>
        <v>0</v>
      </c>
      <c r="HG30" s="141">
        <f t="shared" si="26"/>
        <v>0</v>
      </c>
      <c r="HH30" s="141">
        <f t="shared" si="26"/>
        <v>0</v>
      </c>
      <c r="HI30" s="141">
        <f t="shared" si="26"/>
        <v>0</v>
      </c>
      <c r="HJ30" s="141">
        <f t="shared" si="26"/>
        <v>0</v>
      </c>
      <c r="HK30" s="141">
        <f t="shared" si="27"/>
        <v>0</v>
      </c>
      <c r="HL30" s="141">
        <f t="shared" si="27"/>
        <v>0</v>
      </c>
      <c r="HM30" s="141">
        <f t="shared" si="27"/>
        <v>0</v>
      </c>
      <c r="HN30" s="141">
        <f t="shared" si="27"/>
        <v>0</v>
      </c>
      <c r="HO30" s="141">
        <f t="shared" si="27"/>
        <v>0</v>
      </c>
      <c r="HP30" s="141">
        <f t="shared" si="27"/>
        <v>0</v>
      </c>
      <c r="HQ30" s="141">
        <f t="shared" si="27"/>
        <v>0</v>
      </c>
      <c r="HR30" s="141">
        <f t="shared" si="27"/>
        <v>0</v>
      </c>
      <c r="HS30" s="141">
        <f t="shared" si="27"/>
        <v>0</v>
      </c>
      <c r="HT30" s="141">
        <f t="shared" si="27"/>
        <v>0</v>
      </c>
      <c r="HU30" s="141">
        <f t="shared" si="28"/>
        <v>0</v>
      </c>
      <c r="HV30" s="141">
        <f t="shared" si="28"/>
        <v>0</v>
      </c>
      <c r="HW30" s="141">
        <f t="shared" si="28"/>
        <v>0</v>
      </c>
      <c r="HX30" s="141">
        <f t="shared" si="28"/>
        <v>0</v>
      </c>
      <c r="HY30" s="141">
        <f t="shared" si="28"/>
        <v>0</v>
      </c>
      <c r="HZ30" s="141">
        <f t="shared" si="28"/>
        <v>0</v>
      </c>
      <c r="IA30" s="141">
        <f t="shared" si="28"/>
        <v>0</v>
      </c>
      <c r="IB30" s="141">
        <f t="shared" si="28"/>
        <v>0</v>
      </c>
      <c r="IC30" s="141">
        <f t="shared" si="28"/>
        <v>0</v>
      </c>
      <c r="ID30" s="141">
        <f t="shared" si="28"/>
        <v>0</v>
      </c>
      <c r="IE30" s="141">
        <f t="shared" si="29"/>
        <v>0</v>
      </c>
      <c r="IF30" s="141">
        <f t="shared" si="29"/>
        <v>0</v>
      </c>
      <c r="IG30" s="141">
        <f t="shared" si="29"/>
        <v>0</v>
      </c>
      <c r="IH30" s="141">
        <f t="shared" si="29"/>
        <v>0</v>
      </c>
      <c r="II30" s="141">
        <f t="shared" si="29"/>
        <v>0</v>
      </c>
      <c r="IJ30" s="141">
        <f t="shared" si="29"/>
        <v>0</v>
      </c>
      <c r="IK30" s="141">
        <f t="shared" si="29"/>
        <v>0</v>
      </c>
      <c r="IL30" s="141">
        <f t="shared" si="29"/>
        <v>0</v>
      </c>
      <c r="IM30" s="141">
        <f t="shared" si="29"/>
        <v>0</v>
      </c>
      <c r="IN30" s="141">
        <f t="shared" si="29"/>
        <v>0</v>
      </c>
      <c r="IO30" s="141">
        <f t="shared" si="30"/>
        <v>0</v>
      </c>
      <c r="IP30" s="141">
        <f t="shared" si="30"/>
        <v>0</v>
      </c>
      <c r="IQ30" s="141">
        <f t="shared" si="30"/>
        <v>0</v>
      </c>
      <c r="IR30" s="141">
        <f t="shared" si="30"/>
        <v>0</v>
      </c>
      <c r="IS30" s="141">
        <f t="shared" si="30"/>
        <v>0</v>
      </c>
      <c r="IT30" s="141">
        <f t="shared" si="30"/>
        <v>0</v>
      </c>
      <c r="IU30" s="141">
        <f t="shared" si="30"/>
        <v>0</v>
      </c>
      <c r="IV30" s="141">
        <f t="shared" si="30"/>
        <v>0</v>
      </c>
      <c r="IW30" s="141">
        <f t="shared" si="30"/>
        <v>0</v>
      </c>
      <c r="IX30" s="141">
        <f t="shared" si="30"/>
        <v>0</v>
      </c>
      <c r="IY30" s="141">
        <f t="shared" si="31"/>
        <v>0</v>
      </c>
      <c r="IZ30" s="141">
        <f t="shared" si="31"/>
        <v>0</v>
      </c>
      <c r="JA30" s="141">
        <f t="shared" si="31"/>
        <v>0</v>
      </c>
      <c r="JB30" s="141">
        <f t="shared" si="31"/>
        <v>0</v>
      </c>
      <c r="JC30" s="141">
        <f t="shared" si="31"/>
        <v>0</v>
      </c>
      <c r="JD30" s="141">
        <f t="shared" si="31"/>
        <v>0</v>
      </c>
      <c r="JE30" s="141">
        <f t="shared" si="31"/>
        <v>0</v>
      </c>
      <c r="JF30" s="141">
        <f t="shared" si="31"/>
        <v>0</v>
      </c>
      <c r="JG30" s="141">
        <f t="shared" si="31"/>
        <v>0</v>
      </c>
      <c r="JH30" s="141">
        <f t="shared" si="31"/>
        <v>0</v>
      </c>
      <c r="JI30" s="141">
        <f t="shared" si="31"/>
        <v>0</v>
      </c>
      <c r="JJ30" s="141">
        <f t="shared" si="31"/>
        <v>0</v>
      </c>
      <c r="JK30" s="141">
        <f t="shared" si="31"/>
        <v>0</v>
      </c>
      <c r="JL30" s="141">
        <f t="shared" si="31"/>
        <v>0</v>
      </c>
      <c r="JM30" s="141">
        <f t="shared" si="31"/>
        <v>0</v>
      </c>
    </row>
    <row r="31" spans="1:273" ht="15" customHeight="1" x14ac:dyDescent="0.2">
      <c r="A31" s="134">
        <f t="shared" si="17"/>
        <v>28</v>
      </c>
      <c r="B31" s="103" t="s">
        <v>982</v>
      </c>
      <c r="C31" s="135">
        <f t="shared" si="6"/>
        <v>1</v>
      </c>
      <c r="D31" s="136">
        <f t="shared" si="7"/>
        <v>1</v>
      </c>
      <c r="E31" s="135">
        <f t="shared" si="8"/>
        <v>1</v>
      </c>
      <c r="F31" s="137">
        <f t="shared" si="9"/>
        <v>0.01</v>
      </c>
      <c r="G31" s="138">
        <f>SUMIF('Saturday Race 11-06-21'!$B$11:$B$21,$B31,'Saturday Race 11-06-21'!$BY$11:$BY$21)</f>
        <v>0</v>
      </c>
      <c r="H31" s="138">
        <f>SUMIF('Saturday Race 11-06-21'!$B$11:$B$21,$B31,'Saturday Race 11-06-21'!$CB$11:$CB$21)</f>
        <v>0</v>
      </c>
      <c r="I31" s="138">
        <f>SUMIF('Saturday Race 11-06-21'!$B$11:$B$21,$B31,'Saturday Race 11-06-21'!$CE$11:$CE$21)</f>
        <v>0</v>
      </c>
      <c r="J31" s="138">
        <f>SUMIF('Saturday Race 11-06-21'!$B$11:$B$21,$B31,'Saturday Race 11-06-21'!$CH$11:$CH$21)</f>
        <v>0</v>
      </c>
      <c r="K31" s="138">
        <f>SUMIF('Saturday Race 11-06-21'!$B$11:$B$21,$B31,'Saturday Race 11-06-21'!$CK$11:$CK$21)</f>
        <v>0</v>
      </c>
      <c r="L31" s="138">
        <f>SUMIF('Saturday Race 11-20-21'!$B$11:$B$24,$B31,'Saturday Race 11-20-21'!$BY$11:$BY$24)</f>
        <v>1</v>
      </c>
      <c r="M31" s="138">
        <f>SUMIF('Saturday Race 11-20-21'!$B$11:$B$24,$B31,'Saturday Race 11-20-21'!$CB$11:$CB$24)</f>
        <v>0</v>
      </c>
      <c r="N31" s="138">
        <f>SUMIF('Saturday Race 11-20-21'!$B$11:$B$24,$B31,'Saturday Race 11-20-21'!$CE$11:$CE$24)</f>
        <v>0</v>
      </c>
      <c r="O31" s="138">
        <f>SUMIF('Saturday Race 11-20-21'!$B$11:$B$24,$B31,'Saturday Race 11-20-21'!$CH$11:$CH$24)</f>
        <v>0</v>
      </c>
      <c r="P31" s="138">
        <f>SUMIF('Saturday Race 11-20-21'!$B$11:$B$24,$B31,'Saturday Race 11-20-21'!$CK$11:$CK$24)</f>
        <v>0</v>
      </c>
      <c r="Q31" s="138">
        <f>SUMIF('One Day 12-04-21 Scots'!$B$11:$B$25,$B31,'One Day 12-04-21 Scots'!$BY$11:$BY$25)</f>
        <v>0</v>
      </c>
      <c r="R31" s="138">
        <f>SUMIF('One Day 12-04-21 Scots'!$B$11:$B$25,$B31,'One Day 12-04-21 Scots'!$CB$11:$CB$25)</f>
        <v>0</v>
      </c>
      <c r="S31" s="138">
        <f>SUMIF('One Day 12-04-21 Scots'!$B$11:$B$25,$B31,'One Day 12-04-21 Scots'!$CE$11:$CE$25)</f>
        <v>0</v>
      </c>
      <c r="T31" s="138">
        <f>SUMIF('One Day 12-04-21 Scots'!$B$11:$B$25,$B31,'One Day 12-04-21 Scots'!$CH$11:$CH$25)</f>
        <v>0</v>
      </c>
      <c r="U31" s="138">
        <f>SUMIF('One Day 12-04-21 Scots'!$B$11:$B$25,$B31,'One Day 12-04-21 Scots'!$CK$11:$CK$25)</f>
        <v>0</v>
      </c>
      <c r="V31" s="138">
        <f>SUMIF('One Day 12-04-21 Thistles'!$B$11:$B$25,$B31,'One Day 12-04-21 Thistles'!$BY$11:$BY$25)</f>
        <v>0</v>
      </c>
      <c r="W31" s="138">
        <f>SUMIF('One Day 12-04-21 Thistles'!$B$11:$B$25,$B31,'One Day 12-04-21 Thistles'!$CB$11:$CB$25)</f>
        <v>0</v>
      </c>
      <c r="X31" s="138">
        <f>SUMIF('One Day 12-04-21 Thistles'!$B$11:$B$25,$B31,'One Day 12-04-21 Thistles'!$CE$11:$CE$25)</f>
        <v>0</v>
      </c>
      <c r="Y31" s="138">
        <f>SUMIF('One Day 12-04-21 Thistles'!$B$11:$B$25,$B31,'One Day 12-04-21 Thistles'!$CH$11:$CH$25)</f>
        <v>0</v>
      </c>
      <c r="Z31" s="138">
        <f>SUMIF('One Day 12-04-21 Thistles'!$B$11:$B$25,$B31,'One Day 12-04-21 Thistles'!$CK$11:$CK$25)</f>
        <v>0</v>
      </c>
      <c r="AA31" s="138">
        <f>SUMIF('Saturday Race 1-08-22'!$B$11:$B$20,$B31,'Saturday Race 1-08-22'!$BY$11:$BY$20)</f>
        <v>0</v>
      </c>
      <c r="AB31" s="138">
        <f>SUMIF('Saturday Race 1-08-22'!$B$11:$B$20,$B31,'Saturday Race 1-08-22'!$CB$11:$CB$20)</f>
        <v>0</v>
      </c>
      <c r="AC31" s="138">
        <f>SUMIF('Saturday Race 1-08-22'!$B$11:$B$20,$B31,'Saturday Race 1-08-22'!$CE$11:$CE$20)</f>
        <v>0</v>
      </c>
      <c r="AD31" s="138">
        <f>SUMIF('Saturday Race 1-08-22'!$B$11:$B$20,$B31,'Saturday Race 1-08-22'!$CH$11:$CH$20)</f>
        <v>0</v>
      </c>
      <c r="AE31" s="138">
        <f>SUMIF('Saturday Race 1-08-22'!$B$11:$B$20,$B31,'Saturday Race 1-08-22'!$CK$11:$CK$20)</f>
        <v>0</v>
      </c>
      <c r="AF31" s="138">
        <f>SUMIF('Saturday Race 1-22-22'!$B$11:$B$20,$B31,'Saturday Race 1-22-22'!$BY$11:$BY$20)</f>
        <v>0</v>
      </c>
      <c r="AG31" s="138">
        <f>SUMIF('Saturday Race 1-22-22'!$B$11:$B$20,$B31,'Saturday Race 1-22-22'!$CB$11:$CB$20)</f>
        <v>0</v>
      </c>
      <c r="AH31" s="138">
        <f>SUMIF('Saturday Race 1-22-22'!$B$11:$B$20,$B31,'Saturday Race 1-22-22'!$CE$11:$CE$20)</f>
        <v>0</v>
      </c>
      <c r="AI31" s="138">
        <f>SUMIF('Saturday Race 1-22-22'!$B$11:$B$20,$B31,'Saturday Race 1-22-22'!$CH$11:$CH$20)</f>
        <v>0</v>
      </c>
      <c r="AJ31" s="138">
        <f>SUMIF('Saturday Race 1-22-22'!$B$11:$B$20,$B31,'Saturday Race 1-22-22'!$CK$11:$CK$20)</f>
        <v>0</v>
      </c>
      <c r="AK31" s="138">
        <f>SUMIF('Sunday Race 2-6-22'!$B$11:$B$20,$B31,'Sunday Race 2-6-22'!$BY$11:$BY$20)</f>
        <v>0</v>
      </c>
      <c r="AL31" s="138">
        <f>SUMIF('Sunday Race 2-6-22'!$B$11:$B$20,$B31,'Sunday Race 2-6-22'!$CB$11:$CB$20)</f>
        <v>0</v>
      </c>
      <c r="AM31" s="138">
        <f>SUMIF('Sunday Race 2-6-22'!$B$11:$B$20,$B31,'Sunday Race 2-6-22'!$CE$11:$CE$20)</f>
        <v>0</v>
      </c>
      <c r="AN31" s="138">
        <f>SUMIF('Sunday Race 2-6-22'!$B$11:$B$20,$B31,'Sunday Race 2-6-22'!$CH$11:$CH$20)</f>
        <v>0</v>
      </c>
      <c r="AO31" s="138">
        <f>SUMIF('Sunday Race 2-6-22'!$B$11:$B$20,$B31,'Sunday Race 2-6-22'!$CK$11:$CK$20)</f>
        <v>0</v>
      </c>
      <c r="AP31" s="138">
        <f>SUMIF('Chili One Day 2-12-22 Scots'!$B$11:$B$25,$B31,'Chili One Day 2-12-22 Scots'!$BY$11:$BY$25)</f>
        <v>0</v>
      </c>
      <c r="AQ31" s="138">
        <f>SUMIF('Chili One Day 2-12-22 Scots'!$B$11:$B$25,$B31,'Chili One Day 2-12-22 Scots'!$CB$11:$CB$25)</f>
        <v>0</v>
      </c>
      <c r="AR31" s="138">
        <f>SUMIF('Chili One Day 2-12-22 Scots'!$B$11:$B$25,$B31,'Chili One Day 2-12-22 Scots'!$CE$11:$CE$25)</f>
        <v>0</v>
      </c>
      <c r="AS31" s="138">
        <f>SUMIF('Chili One Day 2-12-22 Scots'!$B$11:$B$25,$B31,'Chili One Day 2-12-22 Scots'!$CH$11:$CH$25)</f>
        <v>0</v>
      </c>
      <c r="AT31" s="138">
        <f>SUMIF('Chili One Day 2-12-22 Scots'!$B$11:$B$25,$B31,'Chili One Day 2-12-22 Scots'!$CK$11:$CK$25)</f>
        <v>0</v>
      </c>
      <c r="AU31" s="138">
        <f>SUMIF('Chili One Day 2-12-22 Thistles'!$B$11:$B$25,$B31,'Chili One Day 2-12-22 Thistles'!$BY$11:$BY$25)</f>
        <v>0</v>
      </c>
      <c r="AV31" s="138">
        <f>SUMIF('Chili One Day 2-12-22 Thistles'!$B$11:$B$25,$B31,'Chili One Day 2-12-22 Thistles'!$CB$11:$CB$25)</f>
        <v>0</v>
      </c>
      <c r="AW31" s="138">
        <f>SUMIF('Chili One Day 2-12-22 Thistles'!$B$11:$B$25,$B31,'Chili One Day 2-12-22 Thistles'!$CE$11:$CE$25)</f>
        <v>0</v>
      </c>
      <c r="AX31" s="138">
        <f>SUMIF('Chili One Day 2-12-22 Thistles'!$B$11:$B$25,$B31,'Chili One Day 2-12-22 Thistles'!$CH$11:$CH$25)</f>
        <v>0</v>
      </c>
      <c r="AY31" s="138">
        <f>SUMIF('Chili One Day 2-12-22 Thistles'!$B$11:$B$25,$B31,'Chili One Day 2-12-22 Thistles'!$CK$11:$CK$25)</f>
        <v>0</v>
      </c>
      <c r="AZ31" s="138">
        <f>SUMIF('Sunday Race 2-20-22'!$B$11:$B$26,$B31,'Sunday Race 2-20-22'!$BY$11:$BY$26)</f>
        <v>0</v>
      </c>
      <c r="BA31" s="138">
        <f>SUMIF('Sunday Race 2-20-22'!$B$11:$B$26,$B31,'Sunday Race 2-20-22'!$CB$11:$CB$26)</f>
        <v>0</v>
      </c>
      <c r="BB31" s="138">
        <f>SUMIF('Sunday Race 2-20-22'!$B$11:$B$26,$B31,'Sunday Race 2-20-22'!$CE$11:$CE$26)</f>
        <v>0</v>
      </c>
      <c r="BC31" s="138">
        <f>SUMIF('Sunday Race 2-20-22'!$B$11:$B$26,$B31,'Sunday Race 2-20-22'!$CH$11:$CH$26)</f>
        <v>0</v>
      </c>
      <c r="BD31" s="138">
        <f>SUMIF('Sunday Race 2-20-22'!$B$11:$B$26,$B31,'Sunday Race 2-20-22'!$CK$11:$CK$26)</f>
        <v>0</v>
      </c>
      <c r="BE31" s="138">
        <f>SUMIF('Sunday Race 2-27-22'!$B$11:$B$20,$B31,'Sunday Race 2-27-22'!$BY$11:$BY$20)</f>
        <v>0</v>
      </c>
      <c r="BF31" s="138">
        <f>SUMIF('Sunday Race 2-27-22'!$B$11:$B$20,$B31,'Sunday Race 2-27-22'!$CB$11:$CB$20)</f>
        <v>0</v>
      </c>
      <c r="BG31" s="138">
        <f>SUMIF('Sunday Race 2-27-22'!$B$11:$B$20,$B31,'Sunday Race 2-27-22'!$CE$11:$CE$20)</f>
        <v>0</v>
      </c>
      <c r="BH31" s="138">
        <f>SUMIF('Sunday Race 2-27-22'!$B$11:$B$20,$B31,'Sunday Race 2-27-22'!$CH$11:$CH$20)</f>
        <v>0</v>
      </c>
      <c r="BI31" s="138">
        <f>SUMIF('Sunday Race 2-27-22'!$B$11:$B$20,$B31,'Sunday Race 2-27-22'!$CK$11:$CK$20)</f>
        <v>0</v>
      </c>
      <c r="BJ31" s="138">
        <f>SUMIF('Ironman One Day 3-5-22 FS'!$B$11:$B$26,$B31,'Ironman One Day 3-5-22 FS'!$BY$11:$BY$26)</f>
        <v>0</v>
      </c>
      <c r="BK31" s="138">
        <f>SUMIF('Ironman One Day 3-5-22 FS'!$B$11:$B$26,$B31,'Ironman One Day 3-5-22 FS'!$CB$11:$CB$26)</f>
        <v>0</v>
      </c>
      <c r="BL31" s="138">
        <f>SUMIF('Ironman One Day 3-5-22 FS'!$B$11:$B$26,$B31,'Ironman One Day 3-5-22 FS'!$CE$11:$CE$26)</f>
        <v>0</v>
      </c>
      <c r="BM31" s="138">
        <f>SUMIF('Ironman One Day 3-5-22 FS'!$B$11:$B$26,$B31,'Ironman One Day 3-5-22 FS'!$CH$11:$CH$26)</f>
        <v>0</v>
      </c>
      <c r="BN31" s="138">
        <f>SUMIF('Ironman One Day 3-5-22 FS'!$B$11:$B$26,$B31,'Ironman One Day 3-5-22 FS'!$CK$11:$CK$26)</f>
        <v>0</v>
      </c>
      <c r="BO31" s="138">
        <f>SUMIF('Sunday Race 3-13-22'!$B$11:$B$25,$B31,'Sunday Race 3-13-22'!$BY$11:$BY$25)</f>
        <v>0</v>
      </c>
      <c r="BP31" s="138">
        <f>SUMIF('Sunday Race 3-13-22'!$B$11:$B$25,$B31,'Sunday Race 3-13-22'!$CB$11:$CB$25)</f>
        <v>0</v>
      </c>
      <c r="BQ31" s="138">
        <f>SUMIF('Sunday Race 3-13-22'!$B$11:$B$25,$B31,'Sunday Race 3-13-22'!$CE$11:$CE$25)</f>
        <v>0</v>
      </c>
      <c r="BR31" s="138">
        <f>SUMIF('Sunday Race 3-13-22'!$B$11:$B$25,$B31,'Sunday Race 3-13-22'!$CH$11:$CH$25)</f>
        <v>0</v>
      </c>
      <c r="BS31" s="138">
        <f>SUMIF('Sunday Race 3-13-22'!$B$11:$B$25,$B31,'Sunday Race 3-13-22'!$CK$11:$CK$25)</f>
        <v>0</v>
      </c>
      <c r="BT31" s="138">
        <f>SUMIF('Saturday Race 3-19-22'!$B$11:$B$18,$B31,'Saturday Race 3-19-22'!$BY$11:$BY$18)</f>
        <v>0</v>
      </c>
      <c r="BU31" s="138">
        <f>SUMIF('Saturday Race 3-19-22'!$B$11:$B$18,$B31,'Saturday Race 3-19-22'!$CB$11:$CB$18)</f>
        <v>0</v>
      </c>
      <c r="BV31" s="138">
        <f>SUMIF('Saturday Race 3-19-22'!$B$11:$B$18,$B31,'Saturday Race 3-19-22'!$CE$11:$CE$18)</f>
        <v>0</v>
      </c>
      <c r="BW31" s="138">
        <f>SUMIF('Saturday Race 3-19-22'!$B$11:$B$18,$B31,'Saturday Race 3-19-22'!$CH$11:$CH$18)</f>
        <v>0</v>
      </c>
      <c r="BX31" s="138">
        <f>SUMIF('Saturday Race 3-19-22'!$B$11:$B$18,$B31,'Saturday Race 3-19-22'!$CK$11:$CK$18)</f>
        <v>0</v>
      </c>
      <c r="BY31" s="138">
        <f>SUMIF('Sunday Races 4-10-22'!$B$11:$B$26,$B31,'Sunday Races 4-10-22'!$BY$11:$BY$26)</f>
        <v>0</v>
      </c>
      <c r="BZ31" s="138">
        <f>SUMIF('Sunday Races 4-10-22'!$B$11:$B$26,$B31,'Sunday Races 4-10-22'!$CB$11:$CB$26)</f>
        <v>0</v>
      </c>
      <c r="CA31" s="138">
        <f>SUMIF('Sunday Races 4-10-22'!$B$11:$B$26,$B31,'Sunday Races 4-10-22'!$CE$11:$CE$26)</f>
        <v>0</v>
      </c>
      <c r="CB31" s="138">
        <f>SUMIF('Sunday Races 4-10-22'!$B$11:$B$26,$B31,'Sunday Races 4-10-22'!$CH$11:$CH$26)</f>
        <v>0</v>
      </c>
      <c r="CC31" s="138">
        <f>SUMIF('Sunday Races 4-10-22'!$B$11:$B$26,$B31,'Sunday Races 4-10-22'!$CK$11:$CK$26)</f>
        <v>0</v>
      </c>
      <c r="CD31" s="138">
        <f>SUMIF('Easter One Day 4-16-22 FS'!$B$11:$B$26,$B31,'Easter One Day 4-16-22 FS'!$BY$11:$BY$26)</f>
        <v>0</v>
      </c>
      <c r="CE31" s="138">
        <f>SUMIF('Easter One Day 4-16-22 FS'!$B$11:$B$26,$B31,'Easter One Day 4-16-22 FS'!$CB$11:$CB$26)</f>
        <v>0</v>
      </c>
      <c r="CF31" s="138">
        <f>SUMIF('Easter One Day 4-16-22 FS'!$B$11:$B$26,$B31,'Easter One Day 4-16-22 FS'!$CE$11:$CE$26)</f>
        <v>0</v>
      </c>
      <c r="CG31" s="138">
        <f>SUMIF('Easter One Day 4-16-22 FS'!$B$11:$B$26,$B31,'Easter One Day 4-16-22 FS'!$CH$11:$CH$26)</f>
        <v>0</v>
      </c>
      <c r="CH31" s="138">
        <f>SUMIF('Easter One Day 4-16-22 FS'!$B$11:$B$26,$B31,'Easter One Day 4-16-22 FS'!$CK$11:$CK$26)</f>
        <v>0</v>
      </c>
      <c r="CI31" s="138">
        <f>SUMIF('Easter One Day 4-16-22 TH'!$B$11:$B$15,$B31,'Easter One Day 4-16-22 TH'!$BY$11:$BY$15)</f>
        <v>0</v>
      </c>
      <c r="CJ31" s="138">
        <f>SUMIF('Easter One Day 4-16-22 TH'!$B$11:$B$15,$B31,'Easter One Day 4-16-22 TH'!$CB$11:$CB$15)</f>
        <v>0</v>
      </c>
      <c r="CK31" s="138">
        <f>SUMIF('Easter One Day 4-16-22 TH'!$B$11:$B$15,$B31,'Easter One Day 4-16-22 TH'!$CE$11:$CE$15)</f>
        <v>0</v>
      </c>
      <c r="CL31" s="138">
        <f>SUMIF('Easter One Day 4-16-22 TH'!$B$11:$B$15,$B31,'Easter One Day 4-16-22 TH'!$CH$11:$CH$15)</f>
        <v>0</v>
      </c>
      <c r="CM31" s="138">
        <f>SUMIF('Easter One Day 4-16-22 TH'!$B$11:$B$15,$B31,'Easter One Day 4-16-22 TH'!$CK$11:$CK$15)</f>
        <v>0</v>
      </c>
      <c r="CN31" s="138">
        <f>SUMIF('Sunday Races 5-1-22'!$B$11:$B$28,$B31,'Sunday Races 5-1-22'!$BY$11:$BY$28)</f>
        <v>0</v>
      </c>
      <c r="CO31" s="138">
        <f>SUMIF('Sunday Races 5-1-22'!$B$11:$B$28,$B31,'Sunday Races 5-1-22'!$CB$11:$CB$28)</f>
        <v>0</v>
      </c>
      <c r="CP31" s="138">
        <f>SUMIF('Sunday Races 5-1-22'!$B$11:$B$28,$B31,'Sunday Races 5-1-22'!$CE$11:$CE$28)</f>
        <v>0</v>
      </c>
      <c r="CQ31" s="138">
        <f>SUMIF('Sunday Races 5-1-22'!$B$11:$B$28,$B31,'Sunday Races 5-1-22'!$CH$11:$CH$28)</f>
        <v>0</v>
      </c>
      <c r="CR31" s="138">
        <f>SUMIF('Sunday Races 5-1-22'!$B$11:$B$28,$B31,'Sunday Races 5-1-22'!$CK$11:$CK$28)</f>
        <v>0</v>
      </c>
      <c r="CS31" s="138">
        <f>SUMIF('Long Distance Race 5-7-22'!$B$11:$B$27,$B31,'Long Distance Race 5-7-22'!$BY$11:$BY$27)</f>
        <v>0</v>
      </c>
      <c r="CT31" s="138">
        <f>SUMIF('Long Distance Race 5-7-22'!$B$11:$B$27,$B31,'Long Distance Race 5-7-22'!$CB$11:$CB$27)</f>
        <v>0</v>
      </c>
      <c r="CU31" s="138">
        <f>SUMIF('Long Distance Race 5-7-22'!$B$11:$B$27,$B31,'Long Distance Race 5-7-22'!$CE$11:$CE$27)</f>
        <v>0</v>
      </c>
      <c r="CV31" s="138">
        <f>SUMIF('Long Distance Race 5-7-22'!$B$11:$B$27,$B31,'Long Distance Race 5-7-22'!$CH$11:$CH$27)</f>
        <v>0</v>
      </c>
      <c r="CW31" s="138">
        <f>SUMIF('Long Distance Race 5-7-22'!$B$11:$B$27,$B31,'Long Distance Race 5-7-22'!$CK$11:$CK$27)</f>
        <v>0</v>
      </c>
      <c r="CX31" s="138">
        <f>SUMIF('Memorial Day Regatta 5-28-22 Op'!$B$11:$B$27,$B31,'Memorial Day Regatta 5-28-22 Op'!$BY$11:$BY$27)</f>
        <v>0</v>
      </c>
      <c r="CY31" s="138">
        <f>SUMIF('Memorial Day Regatta 5-28-22 Op'!$B$11:$B$27,$B31,'Memorial Day Regatta 5-28-22 Op'!$CB$11:$CB$27)</f>
        <v>0</v>
      </c>
      <c r="CZ31" s="138">
        <f>SUMIF('Memorial Day Regatta 5-28-22 Op'!$B$11:$B$27,$B31,'Memorial Day Regatta 5-28-22 Op'!$CE$11:$CE$27)</f>
        <v>0</v>
      </c>
      <c r="DA31" s="138">
        <f>SUMIF('Memorial Day Regatta 5-28-22 Op'!$B$11:$B$27,$B31,'Memorial Day Regatta 5-28-22 Op'!$CH$11:$CH$27)</f>
        <v>0</v>
      </c>
      <c r="DB31" s="138">
        <f>SUMIF('Memorial Day Regatta 5-28-22 Op'!$B$11:$B$27,$B31,'Memorial Day Regatta 5-28-22 Op'!$CK$11:$CK$27)</f>
        <v>0</v>
      </c>
      <c r="DC31" s="138">
        <f>SUMIF('Sunday Races 6-5-22'!$B$11:$B$28,$B31,'Sunday Races 6-5-22'!$BY$11:$BY$28)</f>
        <v>0</v>
      </c>
      <c r="DD31" s="138">
        <f>SUMIF('Sunday Races 6-5-22'!$B$11:$B$28,$B31,'Sunday Races 6-5-22'!$CB$11:$CB$28)</f>
        <v>0</v>
      </c>
      <c r="DE31" s="138">
        <f>SUMIF('Sunday Races 6-5-22'!$B$11:$B$28,$B31,'Sunday Races 6-5-22'!$CE$11:$CE$28)</f>
        <v>0</v>
      </c>
      <c r="DF31" s="138">
        <f>SUMIF('Sunday Races 6-5-22'!$B$11:$B$28,$B31,'Sunday Races 6-5-22'!$CH$11:$CH$28)</f>
        <v>0</v>
      </c>
      <c r="DG31" s="138">
        <f>SUMIF('Sunday Races 6-5-22'!$B$11:$B$28,$B31,'Sunday Races 6-5-22'!$CK$11:$CK$28)</f>
        <v>0</v>
      </c>
      <c r="DH31" s="138">
        <f>SUMIF('Sunday Races 6-12-22'!$B$11:$B$24,$B31,'Sunday Races 6-12-22'!$BY$11:$BY$24)</f>
        <v>0</v>
      </c>
      <c r="DI31" s="138">
        <f>SUMIF('Sunday Races 6-12-22'!$B$11:$B$24,$B31,'Sunday Races 6-12-22'!$CB$11:$CB$24)</f>
        <v>0</v>
      </c>
      <c r="DJ31" s="138">
        <f>SUMIF('Sunday Races 6-12-22'!$B$11:$B$24,$B31,'Sunday Races 6-12-22'!$CE$11:$CE$24)</f>
        <v>0</v>
      </c>
      <c r="DK31" s="138">
        <f>SUMIF('Sunday Races 6-12-22'!$B$11:$B$24,$B31,'Sunday Races 6-12-22'!$CH$11:$CH$24)</f>
        <v>0</v>
      </c>
      <c r="DL31" s="138">
        <f>SUMIF('Sunday Races 6-12-22'!$B$11:$B$24,$B31,'Sunday Races 6-12-22'!$CK$11:$CK$24)</f>
        <v>0</v>
      </c>
      <c r="DM31" s="138">
        <f>SUMIF('Saturday Races 6-18-22'!$B$11:$B$24,$B31,'Saturday Races 6-18-22'!$BY$11:$BY$24)</f>
        <v>0</v>
      </c>
      <c r="DN31" s="138">
        <f>SUMIF('Saturday Races 6-18-22'!$B$11:$B$24,$B31,'Saturday Races 6-18-22'!$CB$11:$CB$24)</f>
        <v>0</v>
      </c>
      <c r="DO31" s="138">
        <f>SUMIF('Saturday Races 6-18-22'!$B$11:$B$24,$B31,'Saturday Races 6-18-22'!$CE$11:$CE$24)</f>
        <v>0</v>
      </c>
      <c r="DP31" s="138">
        <f>SUMIF('Saturday Races 6-18-22'!$B$11:$B$24,$B31,'Saturday Races 6-18-22'!$CH$11:$CH$24)</f>
        <v>0</v>
      </c>
      <c r="DQ31" s="138">
        <f>SUMIF('Saturday Races 6-18-22'!$B$11:$B$24,$B31,'Saturday Races 6-18-22'!$CK$11:$CK$24)</f>
        <v>0</v>
      </c>
      <c r="DR31" s="138">
        <f>SUMIF('Caldwell Cup 6-25-22 FS'!$B$11:$B$25,$B31,'Caldwell Cup 6-25-22 FS'!$BY$11:$BY$25)</f>
        <v>0</v>
      </c>
      <c r="DS31" s="138">
        <f>SUMIF('Caldwell Cup 6-25-22 FS'!$B$11:$B$25,$B31,'Caldwell Cup 6-25-22 FS'!$CB$11:$CB$25)</f>
        <v>0</v>
      </c>
      <c r="DT31" s="138">
        <f>SUMIF('Caldwell Cup 6-25-22 FS'!$B$11:$B$25,$B31,'Caldwell Cup 6-25-22 FS'!$CE$11:$CE$25)</f>
        <v>0</v>
      </c>
      <c r="DU31" s="138">
        <f>SUMIF('Caldwell Cup 6-25-22 FS'!$B$11:$B$25,$B31,'Caldwell Cup 6-25-22 FS'!$CH$11:$CH$25)</f>
        <v>0</v>
      </c>
      <c r="DV31" s="138">
        <f>SUMIF('Caldwell Cup 6-25-22 FS'!$B$11:$B$25,$B31,'Caldwell Cup 6-25-22 FS'!$CK$11:$CK$25)</f>
        <v>0</v>
      </c>
      <c r="DW31" s="138">
        <f>SUMIF('Caldwell Cup 6-25-22 TH'!$B$11:$B$24,$B31,'Caldwell Cup 6-25-22 TH'!$BY$11:$BY$24)</f>
        <v>0</v>
      </c>
      <c r="DX31" s="138">
        <f>SUMIF('Caldwell Cup 6-25-22 TH'!$B$11:$B$24,$B31,'Caldwell Cup 6-25-22 TH'!$CB$11:$CB$24)</f>
        <v>0</v>
      </c>
      <c r="DY31" s="138">
        <f>SUMIF('Caldwell Cup 6-25-22 TH'!$B$11:$B$24,$B31,'Caldwell Cup 6-25-22 TH'!$CE$11:$CE$24)</f>
        <v>0</v>
      </c>
      <c r="DZ31" s="138">
        <f>SUMIF('Caldwell Cup 6-25-22 TH'!$B$11:$B$24,$B31,'Caldwell Cup 6-25-22 TH'!$CH$11:$CH$24)</f>
        <v>0</v>
      </c>
      <c r="EA31" s="138">
        <f>SUMIF('Caldwell Cup 6-25-22 TH'!$B$11:$B$24,$B31,'Caldwell Cup 6-25-22 TH'!$CK$11:$CK$24)</f>
        <v>0</v>
      </c>
      <c r="EB31" s="138">
        <f>SUMIF('Sunday Races 7-3-22'!$B$11:$B$25,$B31,'Sunday Races 7-3-22'!$BY$11:$BY$25)</f>
        <v>0</v>
      </c>
      <c r="EC31" s="138">
        <f>SUMIF('Sunday Races 7-3-22'!$B$11:$B$25,$B31,'Sunday Races 7-3-22'!$CB$11:$CB$25)</f>
        <v>0</v>
      </c>
      <c r="ED31" s="138">
        <f>SUMIF('Sunday Races 7-3-22'!$B$11:$B$25,$B31,'Sunday Races 7-3-22'!$CE$11:$CE$25)</f>
        <v>0</v>
      </c>
      <c r="EE31" s="138">
        <f>SUMIF('Sunday Races 7-3-22'!$B$11:$B$25,$B31,'Sunday Races 7-3-22'!$CH$11:$CH$25)</f>
        <v>0</v>
      </c>
      <c r="EF31" s="138">
        <f>SUMIF('Sunday Races 7-3-22'!$B$11:$B$25,$B31,'Sunday Races 7-3-22'!$CK$11:$CK$25)</f>
        <v>0</v>
      </c>
      <c r="EG31" s="138">
        <f>SUMIF('Sunday Races 7-31-22'!$B$11:$B$25,$B31,'Sunday Races 7-31-22'!$BY$11:$BY$25)</f>
        <v>0</v>
      </c>
      <c r="EH31" s="138">
        <f>SUMIF('Sunday Races 7-31-22'!$B$11:$B$25,$B31,'Sunday Races 7-31-22'!$CB$11:$CB$25)</f>
        <v>0</v>
      </c>
      <c r="EI31" s="138">
        <f>SUMIF('Sunday Races 7-31-22'!$B$11:$B$25,$B31,'Sunday Races 7-31-22'!$CE$11:$CE$25)</f>
        <v>0</v>
      </c>
      <c r="EJ31" s="138">
        <f>SUMIF('Sunday Races 7-31-22'!$B$11:$B$25,$B31,'Sunday Races 7-31-22'!$CH$11:$CH$25)</f>
        <v>0</v>
      </c>
      <c r="EK31" s="138">
        <f>SUMIF('Sunday Races 7-31-22'!$B$11:$B$25,$B31,'Sunday Races 7-31-22'!$CK$11:$CK$25)</f>
        <v>0</v>
      </c>
      <c r="EL31" s="138">
        <f>SUMIF('Sunday Races 8-14-22'!$B$11:$B$25,$B31,'Sunday Races 8-14-22'!$BY$11:$BY$25)</f>
        <v>0</v>
      </c>
      <c r="EM31" s="138">
        <f>SUMIF('Sunday Races 8-14-22'!$B$11:$B$25,$B31,'Sunday Races 8-14-22'!$CB$11:$CB$25)</f>
        <v>0</v>
      </c>
      <c r="EN31" s="138">
        <f>SUMIF('Sunday Races 8-14-22'!$B$11:$B$25,$B31,'Sunday Races 8-14-22'!$CE$11:$CE$25)</f>
        <v>0</v>
      </c>
      <c r="EO31" s="138">
        <f>SUMIF('Sunday Races 8-14-22'!$B$11:$B$25,$B31,'Sunday Races 8-14-22'!$CH$11:$CH$25)</f>
        <v>0</v>
      </c>
      <c r="EP31" s="138">
        <f>SUMIF('Sunday Races 8-14-22'!$B$11:$B$25,$B31,'Sunday Races 8-14-22'!$CK$11:$CK$25)</f>
        <v>0</v>
      </c>
      <c r="EQ31" s="138">
        <f>SUMIF('Saturday Races 8-20-22'!$B$11:$B$25,$B31,'Saturday Races 8-20-22'!$BY$11:$BY$25)</f>
        <v>0</v>
      </c>
      <c r="ER31" s="138">
        <f>SUMIF('Saturday Races 8-20-22'!$B$11:$B$25,$B31,'Saturday Races 8-20-22'!$CB$11:$CB$25)</f>
        <v>0</v>
      </c>
      <c r="ES31" s="138">
        <f>SUMIF('Saturday Races 8-20-22'!$B$11:$B$25,$B31,'Saturday Races 8-20-22'!$CE$11:$CE$25)</f>
        <v>0</v>
      </c>
      <c r="ET31" s="138">
        <f>SUMIF('Saturday Races 8-20-22'!$B$11:$B$25,$B31,'Saturday Races 8-20-22'!$CH$11:$CH$25)</f>
        <v>0</v>
      </c>
      <c r="EU31" s="138">
        <f>SUMIF('Saturday Races 8-20-22'!$B$11:$B$25,$B31,'Saturday Races 8-20-22'!$CK$11:$CK$25)</f>
        <v>0</v>
      </c>
      <c r="EV31" s="138">
        <f>SUMIF('Labor Day Regatta 9-3-22 FS'!$B$11:$B$30,$B31,'Labor Day Regatta 9-3-22 FS'!$BY$11:$BY$30)</f>
        <v>0</v>
      </c>
      <c r="EW31" s="138">
        <f>SUMIF('Labor Day Regatta 9-3-22 FS'!$B$11:$B$30,$B31,'Labor Day Regatta 9-3-22 FS'!$CB$11:$CB$30)</f>
        <v>0</v>
      </c>
      <c r="EX31" s="138">
        <f>SUMIF('Labor Day Regatta 9-3-22 FS'!$B$11:$B$30,$B31,'Labor Day Regatta 9-3-22 FS'!$CE$11:$CE$30)</f>
        <v>0</v>
      </c>
      <c r="EY31" s="138">
        <f>SUMIF('Labor Day Regatta 9-3-22 FS'!$B$11:$B$30,$B31,'Labor Day Regatta 9-3-22 FS'!$CH$11:$CH$30)</f>
        <v>0</v>
      </c>
      <c r="EZ31" s="138">
        <f>SUMIF('Labor Day Regatta 9-3-22 FS'!$B$11:$B$30,$B31,'Labor Day Regatta 9-3-22 FS'!$CK$11:$CK$30)</f>
        <v>0</v>
      </c>
      <c r="FA31" s="138">
        <f>SUMIF('Sunday Races 9-11-22'!$B$11:$B$20,$B31,'Sunday Races 9-11-22'!$BY$11:$BY$20)</f>
        <v>0</v>
      </c>
      <c r="FB31" s="138">
        <f>SUMIF('Sunday Races 9-11-22'!$B$11:$B$20,$B31,'Sunday Races 9-11-22'!$CB$11:$CB$20)</f>
        <v>0</v>
      </c>
      <c r="FC31" s="138">
        <f>SUMIF('Sunday Races 9-11-22'!$B$11:$B$20,$B31,'Sunday Races 9-11-22'!$CE$11:$CE$20)</f>
        <v>0</v>
      </c>
      <c r="FD31" s="138">
        <f>SUMIF('Sunday Races 9-11-22'!$B$11:$B$20,$B31,'Sunday Races 9-11-22'!$CH$11:$CH$20)</f>
        <v>0</v>
      </c>
      <c r="FE31" s="138">
        <f>SUMIF('Sunday Races 9-11-22'!$B$11:$B$20,$B31,'Sunday Races 9-11-22'!$CK$11:$CK$20)</f>
        <v>0</v>
      </c>
      <c r="FF31" s="138">
        <f>SUMIF('2022-09-17 Leukemia Cup FS'!$B$11:$B$26,$B31,'2022-09-17 Leukemia Cup FS'!$BY$11:$BY$26)</f>
        <v>0</v>
      </c>
      <c r="FG31" s="138">
        <f>SUMIF('2022-09-17 Leukemia Cup FS'!$B$11:$B$26,$B31,'2022-09-17 Leukemia Cup FS'!$CB$11:$CB$26)</f>
        <v>0</v>
      </c>
      <c r="FH31" s="138">
        <f>SUMIF('2022-09-17 Leukemia Cup FS'!$B$11:$B$26,$B31,'2022-09-17 Leukemia Cup FS'!$CE$11:$CE$26)</f>
        <v>0</v>
      </c>
      <c r="FI31" s="138">
        <f>SUMIF('2022-09-17 Leukemia Cup FS'!$B$11:$B$26,$B31,'2022-09-17 Leukemia Cup FS'!$CH$11:$CH$26)</f>
        <v>0</v>
      </c>
      <c r="FJ31" s="138">
        <f>SUMIF('2022-09-17 Leukemia Cup FS'!$B$11:$B$26,$B31,'2022-09-17 Leukemia Cup FS'!$CK$11:$CK$26)</f>
        <v>0</v>
      </c>
      <c r="FK31" s="138">
        <f>SUMIF('Smith-Berry LDR 9-24-22'!$B$11:$B$30,$B31,'Smith-Berry LDR 9-24-22'!$BY$11:$BY$30)</f>
        <v>0</v>
      </c>
      <c r="FL31" s="138">
        <f>SUMIF('Smith-Berry LDR 9-24-22'!$B$11:$B$30,$B31,'Smith-Berry LDR 9-24-22'!$CB$11:$CB$30)</f>
        <v>0</v>
      </c>
      <c r="FM31" s="138">
        <f>SUMIF('Smith-Berry LDR 9-24-22'!$B$11:$B$30,$B31,'Smith-Berry LDR 9-24-22'!$CE$11:$CE$30)</f>
        <v>0</v>
      </c>
      <c r="FN31" s="138">
        <f>SUMIF('Smith-Berry LDR 9-24-22'!$B$11:$B$30,$B31,'Smith-Berry LDR 9-24-22'!$CH$11:$CH$30)</f>
        <v>0</v>
      </c>
      <c r="FO31" s="138">
        <f>SUMIF('Smith-Berry LDR 9-24-22'!$B$11:$B$30,$B31,'Smith-Berry LDR 9-24-22'!$CK$11:$CK$30)</f>
        <v>0</v>
      </c>
      <c r="FP31" s="138">
        <f>SUMIF('Great Scot 10-1-22 Cham'!$B$11:$B$28,$B31,'Great Scot 10-1-22 Cham'!$BY$11:$BY$28)</f>
        <v>0</v>
      </c>
      <c r="FQ31" s="138">
        <f>SUMIF('Great Scot 10-1-22 Cham'!$B$11:$B$28,$B31,'Great Scot 10-1-22 Cham'!$CB$11:$CB$28)</f>
        <v>0</v>
      </c>
      <c r="FR31" s="138">
        <f>SUMIF('Great Scot 10-1-22 Cham'!$B$11:$B$28,$B31,'Great Scot 10-1-22 Cham'!$CE$11:$CE$28)</f>
        <v>0</v>
      </c>
      <c r="FS31" s="138">
        <f>SUMIF('Great Scot 10-1-22 Cham'!$B$11:$B$28,$B31,'Great Scot 10-1-22 Cham'!$CH$11:$CH$28)</f>
        <v>0</v>
      </c>
      <c r="FT31" s="138">
        <f>SUMIF('Great Scot 10-1-22 Cham'!$B$11:$B$28,$B31,'Great Scot 10-1-22 Cham'!$CK$11:$CK$28)</f>
        <v>0</v>
      </c>
      <c r="FU31" s="138">
        <f>SUMIF('Great Scot 10-1-22 Chal'!$B$11:$B$28,$B31,'Great Scot 10-1-22 Chal'!$BY$11:$BY$28)</f>
        <v>0</v>
      </c>
      <c r="FV31" s="138">
        <f>SUMIF('Great Scot 10-1-22 Chal'!$B$11:$B$28,$B31,'Great Scot 10-1-22 Chal'!$CB$11:$CB$28)</f>
        <v>0</v>
      </c>
      <c r="FW31" s="138">
        <f>SUMIF('Great Scot 10-1-22 Chal'!$B$11:$B$28,$B31,'Great Scot 10-1-22 Chal'!$CE$11:$CE$28)</f>
        <v>0</v>
      </c>
      <c r="FX31" s="138">
        <f>SUMIF('Great Scot 10-1-22 Chal'!$B$11:$B$28,$B31,'Great Scot 10-1-22 Chal'!$CH$11:$CH$28)</f>
        <v>0</v>
      </c>
      <c r="FY31" s="138">
        <f>SUMIF('Great Scot 10-1-22 Chal'!$B$11:$B$28,$B31,'Great Scot 10-1-22 Chal'!$CK$11:$CK$28)</f>
        <v>0</v>
      </c>
      <c r="FZ31" s="138">
        <f>SUMIF('Sunday Races 10-9-22'!$B$11:$B$21,$B31,'Sunday Races 10-9-22'!$BY$11:$BY$21)</f>
        <v>0</v>
      </c>
      <c r="GA31" s="138">
        <f>SUMIF('Sunday Races 10-9-22'!$B$11:$B$21,$B31,'Sunday Races 10-9-22'!$CB$11:$CB$21)</f>
        <v>0</v>
      </c>
      <c r="GB31" s="138">
        <f>SUMIF('Sunday Races 10-9-22'!$B$11:$B$21,$B31,'Sunday Races 10-9-22'!$CE$11:$CE$21)</f>
        <v>0</v>
      </c>
      <c r="GC31" s="138">
        <f>SUMIF('Sunday Races 10-9-22'!$B$11:$B$21,$B31,'Sunday Races 10-9-22'!$CH$11:$CH$21)</f>
        <v>0</v>
      </c>
      <c r="GD31" s="138">
        <f>SUMIF('Sunday Races 10-9-22'!$B$11:$B$21,$B31,'Sunday Races 10-9-22'!$CK$11:$CK$21)</f>
        <v>0</v>
      </c>
      <c r="GE31" s="138">
        <f>SUMIF('Sunday Races 10-23-22'!$B$11:$B$22,$B31,'Sunday Races 10-23-22'!$BY$11:$BY$22)</f>
        <v>0</v>
      </c>
      <c r="GF31" s="138">
        <f>SUMIF('Sunday Races 10-23-22'!$B$11:$B$22,$B31,'Sunday Races 10-23-22'!$CB$11:$CB$22)</f>
        <v>0</v>
      </c>
      <c r="GG31" s="138">
        <f>SUMIF('Sunday Races 10-23-22'!$B$11:$B$22,$B31,'Sunday Races 10-23-22'!$CE$11:$CE$22)</f>
        <v>0</v>
      </c>
      <c r="GH31" s="138">
        <f>SUMIF('Sunday Races 10-23-22'!$B$11:$B$22,$B31,'Sunday Races 10-23-22'!$CH$11:$CH$22)</f>
        <v>0</v>
      </c>
      <c r="GI31" s="138">
        <f>SUMIF('Sunday Races 10-23-22'!$B$11:$B$22,$B31,'Sunday Races 10-23-22'!$CK$11:$CK$22)</f>
        <v>0</v>
      </c>
      <c r="GJ31" s="138">
        <f>SUMIF('One Day Regatta 10-29-22 FS'!$B$11:$B$19,$B31,'One Day Regatta 10-29-22 FS'!$BY$11:$BY$19)</f>
        <v>0</v>
      </c>
      <c r="GK31" s="138">
        <f>SUMIF('One Day Regatta 10-29-22 FS'!$B$11:$B$19,$B31,'One Day Regatta 10-29-22 FS'!$CB$11:$CB$19)</f>
        <v>0</v>
      </c>
      <c r="GL31" s="138">
        <f>SUMIF('One Day Regatta 10-29-22 FS'!$B$11:$B$19,$B31,'One Day Regatta 10-29-22 FS'!$CE$11:$CE$19)</f>
        <v>0</v>
      </c>
      <c r="GM31" s="138">
        <f>SUMIF('One Day Regatta 10-29-22 FS'!$B$11:$B$19,$B31,'One Day Regatta 10-29-22 FS'!$CH$11:$CH$19)</f>
        <v>0</v>
      </c>
      <c r="GN31" s="138">
        <f>SUMIF('One Day Regatta 10-29-22 FS'!$B$11:$B$19,$B31,'One Day Regatta 10-29-22 FS'!$CK$11:$CK$19)</f>
        <v>0</v>
      </c>
      <c r="GO31" s="139"/>
      <c r="GP31" s="140"/>
      <c r="GQ31" s="141">
        <f t="shared" si="25"/>
        <v>1</v>
      </c>
      <c r="GR31" s="141">
        <f t="shared" si="25"/>
        <v>0</v>
      </c>
      <c r="GS31" s="141">
        <f t="shared" si="25"/>
        <v>0</v>
      </c>
      <c r="GT31" s="141">
        <f t="shared" si="25"/>
        <v>0</v>
      </c>
      <c r="GU31" s="141">
        <f t="shared" si="25"/>
        <v>0</v>
      </c>
      <c r="GV31" s="141">
        <f t="shared" si="25"/>
        <v>0</v>
      </c>
      <c r="GW31" s="141">
        <f t="shared" si="25"/>
        <v>0</v>
      </c>
      <c r="GX31" s="141">
        <f t="shared" si="25"/>
        <v>0</v>
      </c>
      <c r="GY31" s="141">
        <f t="shared" si="25"/>
        <v>0</v>
      </c>
      <c r="GZ31" s="141">
        <f t="shared" si="25"/>
        <v>0</v>
      </c>
      <c r="HA31" s="141">
        <f t="shared" si="26"/>
        <v>0</v>
      </c>
      <c r="HB31" s="141">
        <f t="shared" si="26"/>
        <v>0</v>
      </c>
      <c r="HC31" s="141">
        <f t="shared" si="26"/>
        <v>0</v>
      </c>
      <c r="HD31" s="141">
        <f t="shared" si="26"/>
        <v>0</v>
      </c>
      <c r="HE31" s="141">
        <f t="shared" si="26"/>
        <v>0</v>
      </c>
      <c r="HF31" s="141">
        <f t="shared" si="26"/>
        <v>0</v>
      </c>
      <c r="HG31" s="141">
        <f t="shared" si="26"/>
        <v>0</v>
      </c>
      <c r="HH31" s="141">
        <f t="shared" si="26"/>
        <v>0</v>
      </c>
      <c r="HI31" s="141">
        <f t="shared" si="26"/>
        <v>0</v>
      </c>
      <c r="HJ31" s="141">
        <f t="shared" si="26"/>
        <v>0</v>
      </c>
      <c r="HK31" s="141">
        <f t="shared" si="27"/>
        <v>0</v>
      </c>
      <c r="HL31" s="141">
        <f t="shared" si="27"/>
        <v>0</v>
      </c>
      <c r="HM31" s="141">
        <f t="shared" si="27"/>
        <v>0</v>
      </c>
      <c r="HN31" s="141">
        <f t="shared" si="27"/>
        <v>0</v>
      </c>
      <c r="HO31" s="141">
        <f t="shared" si="27"/>
        <v>0</v>
      </c>
      <c r="HP31" s="141">
        <f t="shared" si="27"/>
        <v>0</v>
      </c>
      <c r="HQ31" s="141">
        <f t="shared" si="27"/>
        <v>0</v>
      </c>
      <c r="HR31" s="141">
        <f t="shared" si="27"/>
        <v>0</v>
      </c>
      <c r="HS31" s="141">
        <f t="shared" si="27"/>
        <v>0</v>
      </c>
      <c r="HT31" s="141">
        <f t="shared" si="27"/>
        <v>0</v>
      </c>
      <c r="HU31" s="141">
        <f t="shared" si="28"/>
        <v>0</v>
      </c>
      <c r="HV31" s="141">
        <f t="shared" si="28"/>
        <v>0</v>
      </c>
      <c r="HW31" s="141">
        <f t="shared" si="28"/>
        <v>0</v>
      </c>
      <c r="HX31" s="141">
        <f t="shared" si="28"/>
        <v>0</v>
      </c>
      <c r="HY31" s="141">
        <f t="shared" si="28"/>
        <v>0</v>
      </c>
      <c r="HZ31" s="141">
        <f t="shared" si="28"/>
        <v>0</v>
      </c>
      <c r="IA31" s="141">
        <f t="shared" si="28"/>
        <v>0</v>
      </c>
      <c r="IB31" s="141">
        <f t="shared" si="28"/>
        <v>0</v>
      </c>
      <c r="IC31" s="141">
        <f t="shared" si="28"/>
        <v>0</v>
      </c>
      <c r="ID31" s="141">
        <f t="shared" si="28"/>
        <v>0</v>
      </c>
      <c r="IE31" s="141">
        <f t="shared" si="29"/>
        <v>0</v>
      </c>
      <c r="IF31" s="141">
        <f t="shared" si="29"/>
        <v>0</v>
      </c>
      <c r="IG31" s="141">
        <f t="shared" si="29"/>
        <v>0</v>
      </c>
      <c r="IH31" s="141">
        <f t="shared" si="29"/>
        <v>0</v>
      </c>
      <c r="II31" s="141">
        <f t="shared" si="29"/>
        <v>0</v>
      </c>
      <c r="IJ31" s="141">
        <f t="shared" si="29"/>
        <v>0</v>
      </c>
      <c r="IK31" s="141">
        <f t="shared" si="29"/>
        <v>0</v>
      </c>
      <c r="IL31" s="141">
        <f t="shared" si="29"/>
        <v>0</v>
      </c>
      <c r="IM31" s="141">
        <f t="shared" si="29"/>
        <v>0</v>
      </c>
      <c r="IN31" s="141">
        <f t="shared" si="29"/>
        <v>0</v>
      </c>
      <c r="IO31" s="141">
        <f t="shared" si="30"/>
        <v>0</v>
      </c>
      <c r="IP31" s="141">
        <f t="shared" si="30"/>
        <v>0</v>
      </c>
      <c r="IQ31" s="141">
        <f t="shared" si="30"/>
        <v>0</v>
      </c>
      <c r="IR31" s="141">
        <f t="shared" si="30"/>
        <v>0</v>
      </c>
      <c r="IS31" s="141">
        <f t="shared" si="30"/>
        <v>0</v>
      </c>
      <c r="IT31" s="141">
        <f t="shared" si="30"/>
        <v>0</v>
      </c>
      <c r="IU31" s="141">
        <f t="shared" si="30"/>
        <v>0</v>
      </c>
      <c r="IV31" s="141">
        <f t="shared" si="30"/>
        <v>0</v>
      </c>
      <c r="IW31" s="141">
        <f t="shared" si="30"/>
        <v>0</v>
      </c>
      <c r="IX31" s="141">
        <f t="shared" si="30"/>
        <v>0</v>
      </c>
      <c r="IY31" s="141">
        <f t="shared" si="31"/>
        <v>0</v>
      </c>
      <c r="IZ31" s="141">
        <f t="shared" si="31"/>
        <v>0</v>
      </c>
      <c r="JA31" s="141">
        <f t="shared" si="31"/>
        <v>0</v>
      </c>
      <c r="JB31" s="141">
        <f t="shared" si="31"/>
        <v>0</v>
      </c>
      <c r="JC31" s="141">
        <f t="shared" si="31"/>
        <v>0</v>
      </c>
      <c r="JD31" s="141">
        <f t="shared" si="31"/>
        <v>0</v>
      </c>
      <c r="JE31" s="141">
        <f t="shared" si="31"/>
        <v>0</v>
      </c>
      <c r="JF31" s="141">
        <f t="shared" si="31"/>
        <v>0</v>
      </c>
      <c r="JG31" s="141">
        <f t="shared" si="31"/>
        <v>0</v>
      </c>
      <c r="JH31" s="141">
        <f t="shared" si="31"/>
        <v>0</v>
      </c>
      <c r="JI31" s="141">
        <f t="shared" si="31"/>
        <v>0</v>
      </c>
      <c r="JJ31" s="141">
        <f t="shared" si="31"/>
        <v>0</v>
      </c>
      <c r="JK31" s="141">
        <f t="shared" si="31"/>
        <v>0</v>
      </c>
      <c r="JL31" s="141">
        <f t="shared" si="31"/>
        <v>0</v>
      </c>
      <c r="JM31" s="141">
        <f t="shared" si="31"/>
        <v>0</v>
      </c>
    </row>
    <row r="32" spans="1:273" ht="15" customHeight="1" x14ac:dyDescent="0.2">
      <c r="A32" s="134">
        <f t="shared" si="17"/>
        <v>28</v>
      </c>
      <c r="B32" s="103" t="s">
        <v>784</v>
      </c>
      <c r="C32" s="135">
        <f t="shared" si="6"/>
        <v>1</v>
      </c>
      <c r="D32" s="136">
        <f t="shared" si="7"/>
        <v>1</v>
      </c>
      <c r="E32" s="135">
        <f t="shared" si="8"/>
        <v>1</v>
      </c>
      <c r="F32" s="137">
        <f t="shared" si="9"/>
        <v>0.01</v>
      </c>
      <c r="G32" s="138">
        <f>SUMIF('Saturday Race 11-06-21'!$B$11:$B$21,$B32,'Saturday Race 11-06-21'!$BY$11:$BY$21)</f>
        <v>0</v>
      </c>
      <c r="H32" s="138">
        <f>SUMIF('Saturday Race 11-06-21'!$B$11:$B$21,$B32,'Saturday Race 11-06-21'!$CB$11:$CB$21)</f>
        <v>0</v>
      </c>
      <c r="I32" s="138">
        <f>SUMIF('Saturday Race 11-06-21'!$B$11:$B$21,$B32,'Saturday Race 11-06-21'!$CE$11:$CE$21)</f>
        <v>0</v>
      </c>
      <c r="J32" s="138">
        <f>SUMIF('Saturday Race 11-06-21'!$B$11:$B$21,$B32,'Saturday Race 11-06-21'!$CH$11:$CH$21)</f>
        <v>0</v>
      </c>
      <c r="K32" s="138">
        <f>SUMIF('Saturday Race 11-06-21'!$B$11:$B$21,$B32,'Saturday Race 11-06-21'!$CK$11:$CK$21)</f>
        <v>0</v>
      </c>
      <c r="L32" s="138">
        <f>SUMIF('Saturday Race 11-20-21'!$B$11:$B$24,$B32,'Saturday Race 11-20-21'!$BY$11:$BY$24)</f>
        <v>0</v>
      </c>
      <c r="M32" s="138">
        <f>SUMIF('Saturday Race 11-20-21'!$B$11:$B$24,$B32,'Saturday Race 11-20-21'!$CB$11:$CB$24)</f>
        <v>0</v>
      </c>
      <c r="N32" s="138">
        <f>SUMIF('Saturday Race 11-20-21'!$B$11:$B$24,$B32,'Saturday Race 11-20-21'!$CE$11:$CE$24)</f>
        <v>0</v>
      </c>
      <c r="O32" s="138">
        <f>SUMIF('Saturday Race 11-20-21'!$B$11:$B$24,$B32,'Saturday Race 11-20-21'!$CH$11:$CH$24)</f>
        <v>0</v>
      </c>
      <c r="P32" s="138">
        <f>SUMIF('Saturday Race 11-20-21'!$B$11:$B$24,$B32,'Saturday Race 11-20-21'!$CK$11:$CK$24)</f>
        <v>0</v>
      </c>
      <c r="Q32" s="138">
        <f>SUMIF('One Day 12-04-21 Scots'!$B$11:$B$25,$B32,'One Day 12-04-21 Scots'!$BY$11:$BY$25)</f>
        <v>0</v>
      </c>
      <c r="R32" s="138">
        <f>SUMIF('One Day 12-04-21 Scots'!$B$11:$B$25,$B32,'One Day 12-04-21 Scots'!$CB$11:$CB$25)</f>
        <v>0</v>
      </c>
      <c r="S32" s="138">
        <f>SUMIF('One Day 12-04-21 Scots'!$B$11:$B$25,$B32,'One Day 12-04-21 Scots'!$CE$11:$CE$25)</f>
        <v>0</v>
      </c>
      <c r="T32" s="138">
        <f>SUMIF('One Day 12-04-21 Scots'!$B$11:$B$25,$B32,'One Day 12-04-21 Scots'!$CH$11:$CH$25)</f>
        <v>0</v>
      </c>
      <c r="U32" s="138">
        <f>SUMIF('One Day 12-04-21 Scots'!$B$11:$B$25,$B32,'One Day 12-04-21 Scots'!$CK$11:$CK$25)</f>
        <v>0</v>
      </c>
      <c r="V32" s="138">
        <f>SUMIF('One Day 12-04-21 Thistles'!$B$11:$B$25,$B32,'One Day 12-04-21 Thistles'!$BY$11:$BY$25)</f>
        <v>0</v>
      </c>
      <c r="W32" s="138">
        <f>SUMIF('One Day 12-04-21 Thistles'!$B$11:$B$25,$B32,'One Day 12-04-21 Thistles'!$CB$11:$CB$25)</f>
        <v>0</v>
      </c>
      <c r="X32" s="138">
        <f>SUMIF('One Day 12-04-21 Thistles'!$B$11:$B$25,$B32,'One Day 12-04-21 Thistles'!$CE$11:$CE$25)</f>
        <v>0</v>
      </c>
      <c r="Y32" s="138">
        <f>SUMIF('One Day 12-04-21 Thistles'!$B$11:$B$25,$B32,'One Day 12-04-21 Thistles'!$CH$11:$CH$25)</f>
        <v>0</v>
      </c>
      <c r="Z32" s="138">
        <f>SUMIF('One Day 12-04-21 Thistles'!$B$11:$B$25,$B32,'One Day 12-04-21 Thistles'!$CK$11:$CK$25)</f>
        <v>0</v>
      </c>
      <c r="AA32" s="138">
        <f>SUMIF('Saturday Race 1-08-22'!$B$11:$B$20,$B32,'Saturday Race 1-08-22'!$BY$11:$BY$20)</f>
        <v>0</v>
      </c>
      <c r="AB32" s="138">
        <f>SUMIF('Saturday Race 1-08-22'!$B$11:$B$20,$B32,'Saturday Race 1-08-22'!$CB$11:$CB$20)</f>
        <v>0</v>
      </c>
      <c r="AC32" s="138">
        <f>SUMIF('Saturday Race 1-08-22'!$B$11:$B$20,$B32,'Saturday Race 1-08-22'!$CE$11:$CE$20)</f>
        <v>0</v>
      </c>
      <c r="AD32" s="138">
        <f>SUMIF('Saturday Race 1-08-22'!$B$11:$B$20,$B32,'Saturday Race 1-08-22'!$CH$11:$CH$20)</f>
        <v>0</v>
      </c>
      <c r="AE32" s="138">
        <f>SUMIF('Saturday Race 1-08-22'!$B$11:$B$20,$B32,'Saturday Race 1-08-22'!$CK$11:$CK$20)</f>
        <v>0</v>
      </c>
      <c r="AF32" s="138">
        <f>SUMIF('Saturday Race 1-22-22'!$B$11:$B$20,$B32,'Saturday Race 1-22-22'!$BY$11:$BY$20)</f>
        <v>0</v>
      </c>
      <c r="AG32" s="138">
        <f>SUMIF('Saturday Race 1-22-22'!$B$11:$B$20,$B32,'Saturday Race 1-22-22'!$CB$11:$CB$20)</f>
        <v>0</v>
      </c>
      <c r="AH32" s="138">
        <f>SUMIF('Saturday Race 1-22-22'!$B$11:$B$20,$B32,'Saturday Race 1-22-22'!$CE$11:$CE$20)</f>
        <v>0</v>
      </c>
      <c r="AI32" s="138">
        <f>SUMIF('Saturday Race 1-22-22'!$B$11:$B$20,$B32,'Saturday Race 1-22-22'!$CH$11:$CH$20)</f>
        <v>0</v>
      </c>
      <c r="AJ32" s="138">
        <f>SUMIF('Saturday Race 1-22-22'!$B$11:$B$20,$B32,'Saturday Race 1-22-22'!$CK$11:$CK$20)</f>
        <v>0</v>
      </c>
      <c r="AK32" s="138">
        <f>SUMIF('Sunday Race 2-6-22'!$B$11:$B$20,$B32,'Sunday Race 2-6-22'!$BY$11:$BY$20)</f>
        <v>0</v>
      </c>
      <c r="AL32" s="138">
        <f>SUMIF('Sunday Race 2-6-22'!$B$11:$B$20,$B32,'Sunday Race 2-6-22'!$CB$11:$CB$20)</f>
        <v>0</v>
      </c>
      <c r="AM32" s="138">
        <f>SUMIF('Sunday Race 2-6-22'!$B$11:$B$20,$B32,'Sunday Race 2-6-22'!$CE$11:$CE$20)</f>
        <v>0</v>
      </c>
      <c r="AN32" s="138">
        <f>SUMIF('Sunday Race 2-6-22'!$B$11:$B$20,$B32,'Sunday Race 2-6-22'!$CH$11:$CH$20)</f>
        <v>0</v>
      </c>
      <c r="AO32" s="138">
        <f>SUMIF('Sunday Race 2-6-22'!$B$11:$B$20,$B32,'Sunday Race 2-6-22'!$CK$11:$CK$20)</f>
        <v>0</v>
      </c>
      <c r="AP32" s="138">
        <f>SUMIF('Chili One Day 2-12-22 Scots'!$B$11:$B$25,$B32,'Chili One Day 2-12-22 Scots'!$BY$11:$BY$25)</f>
        <v>0</v>
      </c>
      <c r="AQ32" s="138">
        <f>SUMIF('Chili One Day 2-12-22 Scots'!$B$11:$B$25,$B32,'Chili One Day 2-12-22 Scots'!$CB$11:$CB$25)</f>
        <v>0</v>
      </c>
      <c r="AR32" s="138">
        <f>SUMIF('Chili One Day 2-12-22 Scots'!$B$11:$B$25,$B32,'Chili One Day 2-12-22 Scots'!$CE$11:$CE$25)</f>
        <v>0</v>
      </c>
      <c r="AS32" s="138">
        <f>SUMIF('Chili One Day 2-12-22 Scots'!$B$11:$B$25,$B32,'Chili One Day 2-12-22 Scots'!$CH$11:$CH$25)</f>
        <v>0</v>
      </c>
      <c r="AT32" s="138">
        <f>SUMIF('Chili One Day 2-12-22 Scots'!$B$11:$B$25,$B32,'Chili One Day 2-12-22 Scots'!$CK$11:$CK$25)</f>
        <v>0</v>
      </c>
      <c r="AU32" s="138">
        <f>SUMIF('Chili One Day 2-12-22 Thistles'!$B$11:$B$25,$B32,'Chili One Day 2-12-22 Thistles'!$BY$11:$BY$25)</f>
        <v>0</v>
      </c>
      <c r="AV32" s="138">
        <f>SUMIF('Chili One Day 2-12-22 Thistles'!$B$11:$B$25,$B32,'Chili One Day 2-12-22 Thistles'!$CB$11:$CB$25)</f>
        <v>0</v>
      </c>
      <c r="AW32" s="138">
        <f>SUMIF('Chili One Day 2-12-22 Thistles'!$B$11:$B$25,$B32,'Chili One Day 2-12-22 Thistles'!$CE$11:$CE$25)</f>
        <v>0</v>
      </c>
      <c r="AX32" s="138">
        <f>SUMIF('Chili One Day 2-12-22 Thistles'!$B$11:$B$25,$B32,'Chili One Day 2-12-22 Thistles'!$CH$11:$CH$25)</f>
        <v>0</v>
      </c>
      <c r="AY32" s="138">
        <f>SUMIF('Chili One Day 2-12-22 Thistles'!$B$11:$B$25,$B32,'Chili One Day 2-12-22 Thistles'!$CK$11:$CK$25)</f>
        <v>0</v>
      </c>
      <c r="AZ32" s="138">
        <f>SUMIF('Sunday Race 2-20-22'!$B$11:$B$26,$B32,'Sunday Race 2-20-22'!$BY$11:$BY$26)</f>
        <v>0</v>
      </c>
      <c r="BA32" s="138">
        <f>SUMIF('Sunday Race 2-20-22'!$B$11:$B$26,$B32,'Sunday Race 2-20-22'!$CB$11:$CB$26)</f>
        <v>0</v>
      </c>
      <c r="BB32" s="138">
        <f>SUMIF('Sunday Race 2-20-22'!$B$11:$B$26,$B32,'Sunday Race 2-20-22'!$CE$11:$CE$26)</f>
        <v>0</v>
      </c>
      <c r="BC32" s="138">
        <f>SUMIF('Sunday Race 2-20-22'!$B$11:$B$26,$B32,'Sunday Race 2-20-22'!$CH$11:$CH$26)</f>
        <v>0</v>
      </c>
      <c r="BD32" s="138">
        <f>SUMIF('Sunday Race 2-20-22'!$B$11:$B$26,$B32,'Sunday Race 2-20-22'!$CK$11:$CK$26)</f>
        <v>0</v>
      </c>
      <c r="BE32" s="138">
        <f>SUMIF('Sunday Race 2-27-22'!$B$11:$B$20,$B32,'Sunday Race 2-27-22'!$BY$11:$BY$20)</f>
        <v>0</v>
      </c>
      <c r="BF32" s="138">
        <f>SUMIF('Sunday Race 2-27-22'!$B$11:$B$20,$B32,'Sunday Race 2-27-22'!$CB$11:$CB$20)</f>
        <v>0</v>
      </c>
      <c r="BG32" s="138">
        <f>SUMIF('Sunday Race 2-27-22'!$B$11:$B$20,$B32,'Sunday Race 2-27-22'!$CE$11:$CE$20)</f>
        <v>0</v>
      </c>
      <c r="BH32" s="138">
        <f>SUMIF('Sunday Race 2-27-22'!$B$11:$B$20,$B32,'Sunday Race 2-27-22'!$CH$11:$CH$20)</f>
        <v>0</v>
      </c>
      <c r="BI32" s="138">
        <f>SUMIF('Sunday Race 2-27-22'!$B$11:$B$20,$B32,'Sunday Race 2-27-22'!$CK$11:$CK$20)</f>
        <v>0</v>
      </c>
      <c r="BJ32" s="138">
        <f>SUMIF('Ironman One Day 3-5-22 FS'!$B$11:$B$26,$B32,'Ironman One Day 3-5-22 FS'!$BY$11:$BY$26)</f>
        <v>1</v>
      </c>
      <c r="BK32" s="138">
        <f>SUMIF('Ironman One Day 3-5-22 FS'!$B$11:$B$26,$B32,'Ironman One Day 3-5-22 FS'!$CB$11:$CB$26)</f>
        <v>0</v>
      </c>
      <c r="BL32" s="138">
        <f>SUMIF('Ironman One Day 3-5-22 FS'!$B$11:$B$26,$B32,'Ironman One Day 3-5-22 FS'!$CE$11:$CE$26)</f>
        <v>0</v>
      </c>
      <c r="BM32" s="138">
        <f>SUMIF('Ironman One Day 3-5-22 FS'!$B$11:$B$26,$B32,'Ironman One Day 3-5-22 FS'!$CH$11:$CH$26)</f>
        <v>0</v>
      </c>
      <c r="BN32" s="138">
        <f>SUMIF('Ironman One Day 3-5-22 FS'!$B$11:$B$26,$B32,'Ironman One Day 3-5-22 FS'!$CK$11:$CK$26)</f>
        <v>0</v>
      </c>
      <c r="BO32" s="138">
        <f>SUMIF('Sunday Race 3-13-22'!$B$11:$B$25,$B32,'Sunday Race 3-13-22'!$BY$11:$BY$25)</f>
        <v>0</v>
      </c>
      <c r="BP32" s="138">
        <f>SUMIF('Sunday Race 3-13-22'!$B$11:$B$25,$B32,'Sunday Race 3-13-22'!$CB$11:$CB$25)</f>
        <v>0</v>
      </c>
      <c r="BQ32" s="138">
        <f>SUMIF('Sunday Race 3-13-22'!$B$11:$B$25,$B32,'Sunday Race 3-13-22'!$CE$11:$CE$25)</f>
        <v>0</v>
      </c>
      <c r="BR32" s="138">
        <f>SUMIF('Sunday Race 3-13-22'!$B$11:$B$25,$B32,'Sunday Race 3-13-22'!$CH$11:$CH$25)</f>
        <v>0</v>
      </c>
      <c r="BS32" s="138">
        <f>SUMIF('Sunday Race 3-13-22'!$B$11:$B$25,$B32,'Sunday Race 3-13-22'!$CK$11:$CK$25)</f>
        <v>0</v>
      </c>
      <c r="BT32" s="138">
        <f>SUMIF('Saturday Race 3-19-22'!$B$11:$B$18,$B32,'Saturday Race 3-19-22'!$BY$11:$BY$18)</f>
        <v>0</v>
      </c>
      <c r="BU32" s="138">
        <f>SUMIF('Saturday Race 3-19-22'!$B$11:$B$18,$B32,'Saturday Race 3-19-22'!$CB$11:$CB$18)</f>
        <v>0</v>
      </c>
      <c r="BV32" s="138">
        <f>SUMIF('Saturday Race 3-19-22'!$B$11:$B$18,$B32,'Saturday Race 3-19-22'!$CE$11:$CE$18)</f>
        <v>0</v>
      </c>
      <c r="BW32" s="138">
        <f>SUMIF('Saturday Race 3-19-22'!$B$11:$B$18,$B32,'Saturday Race 3-19-22'!$CH$11:$CH$18)</f>
        <v>0</v>
      </c>
      <c r="BX32" s="138">
        <f>SUMIF('Saturday Race 3-19-22'!$B$11:$B$18,$B32,'Saturday Race 3-19-22'!$CK$11:$CK$18)</f>
        <v>0</v>
      </c>
      <c r="BY32" s="138">
        <f>SUMIF('Sunday Races 4-10-22'!$B$11:$B$26,$B32,'Sunday Races 4-10-22'!$BY$11:$BY$26)</f>
        <v>0</v>
      </c>
      <c r="BZ32" s="138">
        <f>SUMIF('Sunday Races 4-10-22'!$B$11:$B$26,$B32,'Sunday Races 4-10-22'!$CB$11:$CB$26)</f>
        <v>0</v>
      </c>
      <c r="CA32" s="138">
        <f>SUMIF('Sunday Races 4-10-22'!$B$11:$B$26,$B32,'Sunday Races 4-10-22'!$CE$11:$CE$26)</f>
        <v>0</v>
      </c>
      <c r="CB32" s="138">
        <f>SUMIF('Sunday Races 4-10-22'!$B$11:$B$26,$B32,'Sunday Races 4-10-22'!$CH$11:$CH$26)</f>
        <v>0</v>
      </c>
      <c r="CC32" s="138">
        <f>SUMIF('Sunday Races 4-10-22'!$B$11:$B$26,$B32,'Sunday Races 4-10-22'!$CK$11:$CK$26)</f>
        <v>0</v>
      </c>
      <c r="CD32" s="138">
        <f>SUMIF('Easter One Day 4-16-22 FS'!$B$11:$B$26,$B32,'Easter One Day 4-16-22 FS'!$BY$11:$BY$26)</f>
        <v>0</v>
      </c>
      <c r="CE32" s="138">
        <f>SUMIF('Easter One Day 4-16-22 FS'!$B$11:$B$26,$B32,'Easter One Day 4-16-22 FS'!$CB$11:$CB$26)</f>
        <v>0</v>
      </c>
      <c r="CF32" s="138">
        <f>SUMIF('Easter One Day 4-16-22 FS'!$B$11:$B$26,$B32,'Easter One Day 4-16-22 FS'!$CE$11:$CE$26)</f>
        <v>0</v>
      </c>
      <c r="CG32" s="138">
        <f>SUMIF('Easter One Day 4-16-22 FS'!$B$11:$B$26,$B32,'Easter One Day 4-16-22 FS'!$CH$11:$CH$26)</f>
        <v>0</v>
      </c>
      <c r="CH32" s="138">
        <f>SUMIF('Easter One Day 4-16-22 FS'!$B$11:$B$26,$B32,'Easter One Day 4-16-22 FS'!$CK$11:$CK$26)</f>
        <v>0</v>
      </c>
      <c r="CI32" s="138">
        <f>SUMIF('Easter One Day 4-16-22 TH'!$B$11:$B$15,$B32,'Easter One Day 4-16-22 TH'!$BY$11:$BY$15)</f>
        <v>0</v>
      </c>
      <c r="CJ32" s="138">
        <f>SUMIF('Easter One Day 4-16-22 TH'!$B$11:$B$15,$B32,'Easter One Day 4-16-22 TH'!$CB$11:$CB$15)</f>
        <v>0</v>
      </c>
      <c r="CK32" s="138">
        <f>SUMIF('Easter One Day 4-16-22 TH'!$B$11:$B$15,$B32,'Easter One Day 4-16-22 TH'!$CE$11:$CE$15)</f>
        <v>0</v>
      </c>
      <c r="CL32" s="138">
        <f>SUMIF('Easter One Day 4-16-22 TH'!$B$11:$B$15,$B32,'Easter One Day 4-16-22 TH'!$CH$11:$CH$15)</f>
        <v>0</v>
      </c>
      <c r="CM32" s="138">
        <f>SUMIF('Easter One Day 4-16-22 TH'!$B$11:$B$15,$B32,'Easter One Day 4-16-22 TH'!$CK$11:$CK$15)</f>
        <v>0</v>
      </c>
      <c r="CN32" s="138">
        <f>SUMIF('Sunday Races 5-1-22'!$B$11:$B$28,$B32,'Sunday Races 5-1-22'!$BY$11:$BY$28)</f>
        <v>0</v>
      </c>
      <c r="CO32" s="138">
        <f>SUMIF('Sunday Races 5-1-22'!$B$11:$B$28,$B32,'Sunday Races 5-1-22'!$CB$11:$CB$28)</f>
        <v>0</v>
      </c>
      <c r="CP32" s="138">
        <f>SUMIF('Sunday Races 5-1-22'!$B$11:$B$28,$B32,'Sunday Races 5-1-22'!$CE$11:$CE$28)</f>
        <v>0</v>
      </c>
      <c r="CQ32" s="138">
        <f>SUMIF('Sunday Races 5-1-22'!$B$11:$B$28,$B32,'Sunday Races 5-1-22'!$CH$11:$CH$28)</f>
        <v>0</v>
      </c>
      <c r="CR32" s="138">
        <f>SUMIF('Sunday Races 5-1-22'!$B$11:$B$28,$B32,'Sunday Races 5-1-22'!$CK$11:$CK$28)</f>
        <v>0</v>
      </c>
      <c r="CS32" s="138">
        <f>SUMIF('Long Distance Race 5-7-22'!$B$11:$B$27,$B32,'Long Distance Race 5-7-22'!$BY$11:$BY$27)</f>
        <v>0</v>
      </c>
      <c r="CT32" s="138">
        <f>SUMIF('Long Distance Race 5-7-22'!$B$11:$B$27,$B32,'Long Distance Race 5-7-22'!$CB$11:$CB$27)</f>
        <v>0</v>
      </c>
      <c r="CU32" s="138">
        <f>SUMIF('Long Distance Race 5-7-22'!$B$11:$B$27,$B32,'Long Distance Race 5-7-22'!$CE$11:$CE$27)</f>
        <v>0</v>
      </c>
      <c r="CV32" s="138">
        <f>SUMIF('Long Distance Race 5-7-22'!$B$11:$B$27,$B32,'Long Distance Race 5-7-22'!$CH$11:$CH$27)</f>
        <v>0</v>
      </c>
      <c r="CW32" s="138">
        <f>SUMIF('Long Distance Race 5-7-22'!$B$11:$B$27,$B32,'Long Distance Race 5-7-22'!$CK$11:$CK$27)</f>
        <v>0</v>
      </c>
      <c r="CX32" s="138">
        <f>SUMIF('Memorial Day Regatta 5-28-22 Op'!$B$11:$B$27,$B32,'Memorial Day Regatta 5-28-22 Op'!$BY$11:$BY$27)</f>
        <v>0</v>
      </c>
      <c r="CY32" s="138">
        <f>SUMIF('Memorial Day Regatta 5-28-22 Op'!$B$11:$B$27,$B32,'Memorial Day Regatta 5-28-22 Op'!$CB$11:$CB$27)</f>
        <v>0</v>
      </c>
      <c r="CZ32" s="138">
        <f>SUMIF('Memorial Day Regatta 5-28-22 Op'!$B$11:$B$27,$B32,'Memorial Day Regatta 5-28-22 Op'!$CE$11:$CE$27)</f>
        <v>0</v>
      </c>
      <c r="DA32" s="138">
        <f>SUMIF('Memorial Day Regatta 5-28-22 Op'!$B$11:$B$27,$B32,'Memorial Day Regatta 5-28-22 Op'!$CH$11:$CH$27)</f>
        <v>0</v>
      </c>
      <c r="DB32" s="138">
        <f>SUMIF('Memorial Day Regatta 5-28-22 Op'!$B$11:$B$27,$B32,'Memorial Day Regatta 5-28-22 Op'!$CK$11:$CK$27)</f>
        <v>0</v>
      </c>
      <c r="DC32" s="138">
        <f>SUMIF('Sunday Races 6-5-22'!$B$11:$B$28,$B32,'Sunday Races 6-5-22'!$BY$11:$BY$28)</f>
        <v>0</v>
      </c>
      <c r="DD32" s="138">
        <f>SUMIF('Sunday Races 6-5-22'!$B$11:$B$28,$B32,'Sunday Races 6-5-22'!$CB$11:$CB$28)</f>
        <v>0</v>
      </c>
      <c r="DE32" s="138">
        <f>SUMIF('Sunday Races 6-5-22'!$B$11:$B$28,$B32,'Sunday Races 6-5-22'!$CE$11:$CE$28)</f>
        <v>0</v>
      </c>
      <c r="DF32" s="138">
        <f>SUMIF('Sunday Races 6-5-22'!$B$11:$B$28,$B32,'Sunday Races 6-5-22'!$CH$11:$CH$28)</f>
        <v>0</v>
      </c>
      <c r="DG32" s="138">
        <f>SUMIF('Sunday Races 6-5-22'!$B$11:$B$28,$B32,'Sunday Races 6-5-22'!$CK$11:$CK$28)</f>
        <v>0</v>
      </c>
      <c r="DH32" s="138">
        <f>SUMIF('Sunday Races 6-12-22'!$B$11:$B$24,$B32,'Sunday Races 6-12-22'!$BY$11:$BY$24)</f>
        <v>0</v>
      </c>
      <c r="DI32" s="138">
        <f>SUMIF('Sunday Races 6-12-22'!$B$11:$B$24,$B32,'Sunday Races 6-12-22'!$CB$11:$CB$24)</f>
        <v>0</v>
      </c>
      <c r="DJ32" s="138">
        <f>SUMIF('Sunday Races 6-12-22'!$B$11:$B$24,$B32,'Sunday Races 6-12-22'!$CE$11:$CE$24)</f>
        <v>0</v>
      </c>
      <c r="DK32" s="138">
        <f>SUMIF('Sunday Races 6-12-22'!$B$11:$B$24,$B32,'Sunday Races 6-12-22'!$CH$11:$CH$24)</f>
        <v>0</v>
      </c>
      <c r="DL32" s="138">
        <f>SUMIF('Sunday Races 6-12-22'!$B$11:$B$24,$B32,'Sunday Races 6-12-22'!$CK$11:$CK$24)</f>
        <v>0</v>
      </c>
      <c r="DM32" s="138">
        <f>SUMIF('Saturday Races 6-18-22'!$B$11:$B$24,$B32,'Saturday Races 6-18-22'!$BY$11:$BY$24)</f>
        <v>0</v>
      </c>
      <c r="DN32" s="138">
        <f>SUMIF('Saturday Races 6-18-22'!$B$11:$B$24,$B32,'Saturday Races 6-18-22'!$CB$11:$CB$24)</f>
        <v>0</v>
      </c>
      <c r="DO32" s="138">
        <f>SUMIF('Saturday Races 6-18-22'!$B$11:$B$24,$B32,'Saturday Races 6-18-22'!$CE$11:$CE$24)</f>
        <v>0</v>
      </c>
      <c r="DP32" s="138">
        <f>SUMIF('Saturday Races 6-18-22'!$B$11:$B$24,$B32,'Saturday Races 6-18-22'!$CH$11:$CH$24)</f>
        <v>0</v>
      </c>
      <c r="DQ32" s="138">
        <f>SUMIF('Saturday Races 6-18-22'!$B$11:$B$24,$B32,'Saturday Races 6-18-22'!$CK$11:$CK$24)</f>
        <v>0</v>
      </c>
      <c r="DR32" s="138">
        <f>SUMIF('Caldwell Cup 6-25-22 FS'!$B$11:$B$25,$B32,'Caldwell Cup 6-25-22 FS'!$BY$11:$BY$25)</f>
        <v>0</v>
      </c>
      <c r="DS32" s="138">
        <f>SUMIF('Caldwell Cup 6-25-22 FS'!$B$11:$B$25,$B32,'Caldwell Cup 6-25-22 FS'!$CB$11:$CB$25)</f>
        <v>0</v>
      </c>
      <c r="DT32" s="138">
        <f>SUMIF('Caldwell Cup 6-25-22 FS'!$B$11:$B$25,$B32,'Caldwell Cup 6-25-22 FS'!$CE$11:$CE$25)</f>
        <v>0</v>
      </c>
      <c r="DU32" s="138">
        <f>SUMIF('Caldwell Cup 6-25-22 FS'!$B$11:$B$25,$B32,'Caldwell Cup 6-25-22 FS'!$CH$11:$CH$25)</f>
        <v>0</v>
      </c>
      <c r="DV32" s="138">
        <f>SUMIF('Caldwell Cup 6-25-22 FS'!$B$11:$B$25,$B32,'Caldwell Cup 6-25-22 FS'!$CK$11:$CK$25)</f>
        <v>0</v>
      </c>
      <c r="DW32" s="138">
        <f>SUMIF('Caldwell Cup 6-25-22 TH'!$B$11:$B$24,$B32,'Caldwell Cup 6-25-22 TH'!$BY$11:$BY$24)</f>
        <v>0</v>
      </c>
      <c r="DX32" s="138">
        <f>SUMIF('Caldwell Cup 6-25-22 TH'!$B$11:$B$24,$B32,'Caldwell Cup 6-25-22 TH'!$CB$11:$CB$24)</f>
        <v>0</v>
      </c>
      <c r="DY32" s="138">
        <f>SUMIF('Caldwell Cup 6-25-22 TH'!$B$11:$B$24,$B32,'Caldwell Cup 6-25-22 TH'!$CE$11:$CE$24)</f>
        <v>0</v>
      </c>
      <c r="DZ32" s="138">
        <f>SUMIF('Caldwell Cup 6-25-22 TH'!$B$11:$B$24,$B32,'Caldwell Cup 6-25-22 TH'!$CH$11:$CH$24)</f>
        <v>0</v>
      </c>
      <c r="EA32" s="138">
        <f>SUMIF('Caldwell Cup 6-25-22 TH'!$B$11:$B$24,$B32,'Caldwell Cup 6-25-22 TH'!$CK$11:$CK$24)</f>
        <v>0</v>
      </c>
      <c r="EB32" s="138">
        <f>SUMIF('Sunday Races 7-3-22'!$B$11:$B$25,$B32,'Sunday Races 7-3-22'!$BY$11:$BY$25)</f>
        <v>0</v>
      </c>
      <c r="EC32" s="138">
        <f>SUMIF('Sunday Races 7-3-22'!$B$11:$B$25,$B32,'Sunday Races 7-3-22'!$CB$11:$CB$25)</f>
        <v>0</v>
      </c>
      <c r="ED32" s="138">
        <f>SUMIF('Sunday Races 7-3-22'!$B$11:$B$25,$B32,'Sunday Races 7-3-22'!$CE$11:$CE$25)</f>
        <v>0</v>
      </c>
      <c r="EE32" s="138">
        <f>SUMIF('Sunday Races 7-3-22'!$B$11:$B$25,$B32,'Sunday Races 7-3-22'!$CH$11:$CH$25)</f>
        <v>0</v>
      </c>
      <c r="EF32" s="138">
        <f>SUMIF('Sunday Races 7-3-22'!$B$11:$B$25,$B32,'Sunday Races 7-3-22'!$CK$11:$CK$25)</f>
        <v>0</v>
      </c>
      <c r="EG32" s="138">
        <f>SUMIF('Sunday Races 7-31-22'!$B$11:$B$25,$B32,'Sunday Races 7-31-22'!$BY$11:$BY$25)</f>
        <v>0</v>
      </c>
      <c r="EH32" s="138">
        <f>SUMIF('Sunday Races 7-31-22'!$B$11:$B$25,$B32,'Sunday Races 7-31-22'!$CB$11:$CB$25)</f>
        <v>0</v>
      </c>
      <c r="EI32" s="138">
        <f>SUMIF('Sunday Races 7-31-22'!$B$11:$B$25,$B32,'Sunday Races 7-31-22'!$CE$11:$CE$25)</f>
        <v>0</v>
      </c>
      <c r="EJ32" s="138">
        <f>SUMIF('Sunday Races 7-31-22'!$B$11:$B$25,$B32,'Sunday Races 7-31-22'!$CH$11:$CH$25)</f>
        <v>0</v>
      </c>
      <c r="EK32" s="138">
        <f>SUMIF('Sunday Races 7-31-22'!$B$11:$B$25,$B32,'Sunday Races 7-31-22'!$CK$11:$CK$25)</f>
        <v>0</v>
      </c>
      <c r="EL32" s="138">
        <f>SUMIF('Sunday Races 8-14-22'!$B$11:$B$25,$B32,'Sunday Races 8-14-22'!$BY$11:$BY$25)</f>
        <v>0</v>
      </c>
      <c r="EM32" s="138">
        <f>SUMIF('Sunday Races 8-14-22'!$B$11:$B$25,$B32,'Sunday Races 8-14-22'!$CB$11:$CB$25)</f>
        <v>0</v>
      </c>
      <c r="EN32" s="138">
        <f>SUMIF('Sunday Races 8-14-22'!$B$11:$B$25,$B32,'Sunday Races 8-14-22'!$CE$11:$CE$25)</f>
        <v>0</v>
      </c>
      <c r="EO32" s="138">
        <f>SUMIF('Sunday Races 8-14-22'!$B$11:$B$25,$B32,'Sunday Races 8-14-22'!$CH$11:$CH$25)</f>
        <v>0</v>
      </c>
      <c r="EP32" s="138">
        <f>SUMIF('Sunday Races 8-14-22'!$B$11:$B$25,$B32,'Sunday Races 8-14-22'!$CK$11:$CK$25)</f>
        <v>0</v>
      </c>
      <c r="EQ32" s="138">
        <f>SUMIF('Saturday Races 8-20-22'!$B$11:$B$25,$B32,'Saturday Races 8-20-22'!$BY$11:$BY$25)</f>
        <v>0</v>
      </c>
      <c r="ER32" s="138">
        <f>SUMIF('Saturday Races 8-20-22'!$B$11:$B$25,$B32,'Saturday Races 8-20-22'!$CB$11:$CB$25)</f>
        <v>0</v>
      </c>
      <c r="ES32" s="138">
        <f>SUMIF('Saturday Races 8-20-22'!$B$11:$B$25,$B32,'Saturday Races 8-20-22'!$CE$11:$CE$25)</f>
        <v>0</v>
      </c>
      <c r="ET32" s="138">
        <f>SUMIF('Saturday Races 8-20-22'!$B$11:$B$25,$B32,'Saturday Races 8-20-22'!$CH$11:$CH$25)</f>
        <v>0</v>
      </c>
      <c r="EU32" s="138">
        <f>SUMIF('Saturday Races 8-20-22'!$B$11:$B$25,$B32,'Saturday Races 8-20-22'!$CK$11:$CK$25)</f>
        <v>0</v>
      </c>
      <c r="EV32" s="138">
        <f>SUMIF('Labor Day Regatta 9-3-22 FS'!$B$11:$B$30,$B32,'Labor Day Regatta 9-3-22 FS'!$BY$11:$BY$30)</f>
        <v>0</v>
      </c>
      <c r="EW32" s="138">
        <f>SUMIF('Labor Day Regatta 9-3-22 FS'!$B$11:$B$30,$B32,'Labor Day Regatta 9-3-22 FS'!$CB$11:$CB$30)</f>
        <v>0</v>
      </c>
      <c r="EX32" s="138">
        <f>SUMIF('Labor Day Regatta 9-3-22 FS'!$B$11:$B$30,$B32,'Labor Day Regatta 9-3-22 FS'!$CE$11:$CE$30)</f>
        <v>0</v>
      </c>
      <c r="EY32" s="138">
        <f>SUMIF('Labor Day Regatta 9-3-22 FS'!$B$11:$B$30,$B32,'Labor Day Regatta 9-3-22 FS'!$CH$11:$CH$30)</f>
        <v>0</v>
      </c>
      <c r="EZ32" s="138">
        <f>SUMIF('Labor Day Regatta 9-3-22 FS'!$B$11:$B$30,$B32,'Labor Day Regatta 9-3-22 FS'!$CK$11:$CK$30)</f>
        <v>0</v>
      </c>
      <c r="FA32" s="138">
        <f>SUMIF('Sunday Races 9-11-22'!$B$11:$B$20,$B32,'Sunday Races 9-11-22'!$BY$11:$BY$20)</f>
        <v>0</v>
      </c>
      <c r="FB32" s="138">
        <f>SUMIF('Sunday Races 9-11-22'!$B$11:$B$20,$B32,'Sunday Races 9-11-22'!$CB$11:$CB$20)</f>
        <v>0</v>
      </c>
      <c r="FC32" s="138">
        <f>SUMIF('Sunday Races 9-11-22'!$B$11:$B$20,$B32,'Sunday Races 9-11-22'!$CE$11:$CE$20)</f>
        <v>0</v>
      </c>
      <c r="FD32" s="138">
        <f>SUMIF('Sunday Races 9-11-22'!$B$11:$B$20,$B32,'Sunday Races 9-11-22'!$CH$11:$CH$20)</f>
        <v>0</v>
      </c>
      <c r="FE32" s="138">
        <f>SUMIF('Sunday Races 9-11-22'!$B$11:$B$20,$B32,'Sunday Races 9-11-22'!$CK$11:$CK$20)</f>
        <v>0</v>
      </c>
      <c r="FF32" s="138">
        <f>SUMIF('2022-09-17 Leukemia Cup FS'!$B$11:$B$26,$B32,'2022-09-17 Leukemia Cup FS'!$BY$11:$BY$26)</f>
        <v>0</v>
      </c>
      <c r="FG32" s="138">
        <f>SUMIF('2022-09-17 Leukemia Cup FS'!$B$11:$B$26,$B32,'2022-09-17 Leukemia Cup FS'!$CB$11:$CB$26)</f>
        <v>0</v>
      </c>
      <c r="FH32" s="138">
        <f>SUMIF('2022-09-17 Leukemia Cup FS'!$B$11:$B$26,$B32,'2022-09-17 Leukemia Cup FS'!$CE$11:$CE$26)</f>
        <v>0</v>
      </c>
      <c r="FI32" s="138">
        <f>SUMIF('2022-09-17 Leukemia Cup FS'!$B$11:$B$26,$B32,'2022-09-17 Leukemia Cup FS'!$CH$11:$CH$26)</f>
        <v>0</v>
      </c>
      <c r="FJ32" s="138">
        <f>SUMIF('2022-09-17 Leukemia Cup FS'!$B$11:$B$26,$B32,'2022-09-17 Leukemia Cup FS'!$CK$11:$CK$26)</f>
        <v>0</v>
      </c>
      <c r="FK32" s="138">
        <f>SUMIF('Smith-Berry LDR 9-24-22'!$B$11:$B$30,$B32,'Smith-Berry LDR 9-24-22'!$BY$11:$BY$30)</f>
        <v>0</v>
      </c>
      <c r="FL32" s="138">
        <f>SUMIF('Smith-Berry LDR 9-24-22'!$B$11:$B$30,$B32,'Smith-Berry LDR 9-24-22'!$CB$11:$CB$30)</f>
        <v>0</v>
      </c>
      <c r="FM32" s="138">
        <f>SUMIF('Smith-Berry LDR 9-24-22'!$B$11:$B$30,$B32,'Smith-Berry LDR 9-24-22'!$CE$11:$CE$30)</f>
        <v>0</v>
      </c>
      <c r="FN32" s="138">
        <f>SUMIF('Smith-Berry LDR 9-24-22'!$B$11:$B$30,$B32,'Smith-Berry LDR 9-24-22'!$CH$11:$CH$30)</f>
        <v>0</v>
      </c>
      <c r="FO32" s="138">
        <f>SUMIF('Smith-Berry LDR 9-24-22'!$B$11:$B$30,$B32,'Smith-Berry LDR 9-24-22'!$CK$11:$CK$30)</f>
        <v>0</v>
      </c>
      <c r="FP32" s="138">
        <f>SUMIF('Great Scot 10-1-22 Cham'!$B$11:$B$28,$B32,'Great Scot 10-1-22 Cham'!$BY$11:$BY$28)</f>
        <v>0</v>
      </c>
      <c r="FQ32" s="138">
        <f>SUMIF('Great Scot 10-1-22 Cham'!$B$11:$B$28,$B32,'Great Scot 10-1-22 Cham'!$CB$11:$CB$28)</f>
        <v>0</v>
      </c>
      <c r="FR32" s="138">
        <f>SUMIF('Great Scot 10-1-22 Cham'!$B$11:$B$28,$B32,'Great Scot 10-1-22 Cham'!$CE$11:$CE$28)</f>
        <v>0</v>
      </c>
      <c r="FS32" s="138">
        <f>SUMIF('Great Scot 10-1-22 Cham'!$B$11:$B$28,$B32,'Great Scot 10-1-22 Cham'!$CH$11:$CH$28)</f>
        <v>0</v>
      </c>
      <c r="FT32" s="138">
        <f>SUMIF('Great Scot 10-1-22 Cham'!$B$11:$B$28,$B32,'Great Scot 10-1-22 Cham'!$CK$11:$CK$28)</f>
        <v>0</v>
      </c>
      <c r="FU32" s="138">
        <f>SUMIF('Great Scot 10-1-22 Chal'!$B$11:$B$28,$B32,'Great Scot 10-1-22 Chal'!$BY$11:$BY$28)</f>
        <v>0</v>
      </c>
      <c r="FV32" s="138">
        <f>SUMIF('Great Scot 10-1-22 Chal'!$B$11:$B$28,$B32,'Great Scot 10-1-22 Chal'!$CB$11:$CB$28)</f>
        <v>0</v>
      </c>
      <c r="FW32" s="138">
        <f>SUMIF('Great Scot 10-1-22 Chal'!$B$11:$B$28,$B32,'Great Scot 10-1-22 Chal'!$CE$11:$CE$28)</f>
        <v>0</v>
      </c>
      <c r="FX32" s="138">
        <f>SUMIF('Great Scot 10-1-22 Chal'!$B$11:$B$28,$B32,'Great Scot 10-1-22 Chal'!$CH$11:$CH$28)</f>
        <v>0</v>
      </c>
      <c r="FY32" s="138">
        <f>SUMIF('Great Scot 10-1-22 Chal'!$B$11:$B$28,$B32,'Great Scot 10-1-22 Chal'!$CK$11:$CK$28)</f>
        <v>0</v>
      </c>
      <c r="FZ32" s="138">
        <f>SUMIF('Sunday Races 10-9-22'!$B$11:$B$21,$B32,'Sunday Races 10-9-22'!$BY$11:$BY$21)</f>
        <v>0</v>
      </c>
      <c r="GA32" s="138">
        <f>SUMIF('Sunday Races 10-9-22'!$B$11:$B$21,$B32,'Sunday Races 10-9-22'!$CB$11:$CB$21)</f>
        <v>0</v>
      </c>
      <c r="GB32" s="138">
        <f>SUMIF('Sunday Races 10-9-22'!$B$11:$B$21,$B32,'Sunday Races 10-9-22'!$CE$11:$CE$21)</f>
        <v>0</v>
      </c>
      <c r="GC32" s="138">
        <f>SUMIF('Sunday Races 10-9-22'!$B$11:$B$21,$B32,'Sunday Races 10-9-22'!$CH$11:$CH$21)</f>
        <v>0</v>
      </c>
      <c r="GD32" s="138">
        <f>SUMIF('Sunday Races 10-9-22'!$B$11:$B$21,$B32,'Sunday Races 10-9-22'!$CK$11:$CK$21)</f>
        <v>0</v>
      </c>
      <c r="GE32" s="138">
        <f>SUMIF('Sunday Races 10-23-22'!$B$11:$B$22,$B32,'Sunday Races 10-23-22'!$BY$11:$BY$22)</f>
        <v>0</v>
      </c>
      <c r="GF32" s="138">
        <f>SUMIF('Sunday Races 10-23-22'!$B$11:$B$22,$B32,'Sunday Races 10-23-22'!$CB$11:$CB$22)</f>
        <v>0</v>
      </c>
      <c r="GG32" s="138">
        <f>SUMIF('Sunday Races 10-23-22'!$B$11:$B$22,$B32,'Sunday Races 10-23-22'!$CE$11:$CE$22)</f>
        <v>0</v>
      </c>
      <c r="GH32" s="138">
        <f>SUMIF('Sunday Races 10-23-22'!$B$11:$B$22,$B32,'Sunday Races 10-23-22'!$CH$11:$CH$22)</f>
        <v>0</v>
      </c>
      <c r="GI32" s="138">
        <f>SUMIF('Sunday Races 10-23-22'!$B$11:$B$22,$B32,'Sunday Races 10-23-22'!$CK$11:$CK$22)</f>
        <v>0</v>
      </c>
      <c r="GJ32" s="138">
        <f>SUMIF('One Day Regatta 10-29-22 FS'!$B$11:$B$19,$B32,'One Day Regatta 10-29-22 FS'!$BY$11:$BY$19)</f>
        <v>0</v>
      </c>
      <c r="GK32" s="138">
        <f>SUMIF('One Day Regatta 10-29-22 FS'!$B$11:$B$19,$B32,'One Day Regatta 10-29-22 FS'!$CB$11:$CB$19)</f>
        <v>0</v>
      </c>
      <c r="GL32" s="138">
        <f>SUMIF('One Day Regatta 10-29-22 FS'!$B$11:$B$19,$B32,'One Day Regatta 10-29-22 FS'!$CE$11:$CE$19)</f>
        <v>0</v>
      </c>
      <c r="GM32" s="138">
        <f>SUMIF('One Day Regatta 10-29-22 FS'!$B$11:$B$19,$B32,'One Day Regatta 10-29-22 FS'!$CH$11:$CH$19)</f>
        <v>0</v>
      </c>
      <c r="GN32" s="138">
        <f>SUMIF('One Day Regatta 10-29-22 FS'!$B$11:$B$19,$B32,'One Day Regatta 10-29-22 FS'!$CK$11:$CK$19)</f>
        <v>0</v>
      </c>
      <c r="GO32" s="139"/>
      <c r="GP32" s="140"/>
      <c r="GQ32" s="141">
        <f t="shared" si="25"/>
        <v>1</v>
      </c>
      <c r="GR32" s="141">
        <f t="shared" si="25"/>
        <v>0</v>
      </c>
      <c r="GS32" s="141">
        <f t="shared" si="25"/>
        <v>0</v>
      </c>
      <c r="GT32" s="141">
        <f t="shared" si="25"/>
        <v>0</v>
      </c>
      <c r="GU32" s="141">
        <f t="shared" si="25"/>
        <v>0</v>
      </c>
      <c r="GV32" s="141">
        <f t="shared" si="25"/>
        <v>0</v>
      </c>
      <c r="GW32" s="141">
        <f t="shared" si="25"/>
        <v>0</v>
      </c>
      <c r="GX32" s="141">
        <f t="shared" si="25"/>
        <v>0</v>
      </c>
      <c r="GY32" s="141">
        <f t="shared" si="25"/>
        <v>0</v>
      </c>
      <c r="GZ32" s="141">
        <f t="shared" si="25"/>
        <v>0</v>
      </c>
      <c r="HA32" s="141">
        <f t="shared" si="26"/>
        <v>0</v>
      </c>
      <c r="HB32" s="141">
        <f t="shared" si="26"/>
        <v>0</v>
      </c>
      <c r="HC32" s="141">
        <f t="shared" si="26"/>
        <v>0</v>
      </c>
      <c r="HD32" s="141">
        <f t="shared" si="26"/>
        <v>0</v>
      </c>
      <c r="HE32" s="141">
        <f t="shared" si="26"/>
        <v>0</v>
      </c>
      <c r="HF32" s="141">
        <f t="shared" si="26"/>
        <v>0</v>
      </c>
      <c r="HG32" s="141">
        <f t="shared" si="26"/>
        <v>0</v>
      </c>
      <c r="HH32" s="141">
        <f t="shared" si="26"/>
        <v>0</v>
      </c>
      <c r="HI32" s="141">
        <f t="shared" si="26"/>
        <v>0</v>
      </c>
      <c r="HJ32" s="141">
        <f t="shared" si="26"/>
        <v>0</v>
      </c>
      <c r="HK32" s="141">
        <f t="shared" si="27"/>
        <v>0</v>
      </c>
      <c r="HL32" s="141">
        <f t="shared" si="27"/>
        <v>0</v>
      </c>
      <c r="HM32" s="141">
        <f t="shared" si="27"/>
        <v>0</v>
      </c>
      <c r="HN32" s="141">
        <f t="shared" si="27"/>
        <v>0</v>
      </c>
      <c r="HO32" s="141">
        <f t="shared" si="27"/>
        <v>0</v>
      </c>
      <c r="HP32" s="141">
        <f t="shared" si="27"/>
        <v>0</v>
      </c>
      <c r="HQ32" s="141">
        <f t="shared" si="27"/>
        <v>0</v>
      </c>
      <c r="HR32" s="141">
        <f t="shared" si="27"/>
        <v>0</v>
      </c>
      <c r="HS32" s="141">
        <f t="shared" si="27"/>
        <v>0</v>
      </c>
      <c r="HT32" s="141">
        <f t="shared" si="27"/>
        <v>0</v>
      </c>
      <c r="HU32" s="141">
        <f t="shared" si="28"/>
        <v>0</v>
      </c>
      <c r="HV32" s="141">
        <f t="shared" si="28"/>
        <v>0</v>
      </c>
      <c r="HW32" s="141">
        <f t="shared" si="28"/>
        <v>0</v>
      </c>
      <c r="HX32" s="141">
        <f t="shared" si="28"/>
        <v>0</v>
      </c>
      <c r="HY32" s="141">
        <f t="shared" si="28"/>
        <v>0</v>
      </c>
      <c r="HZ32" s="141">
        <f t="shared" si="28"/>
        <v>0</v>
      </c>
      <c r="IA32" s="141">
        <f t="shared" si="28"/>
        <v>0</v>
      </c>
      <c r="IB32" s="141">
        <f t="shared" si="28"/>
        <v>0</v>
      </c>
      <c r="IC32" s="141">
        <f t="shared" si="28"/>
        <v>0</v>
      </c>
      <c r="ID32" s="141">
        <f t="shared" si="28"/>
        <v>0</v>
      </c>
      <c r="IE32" s="141">
        <f t="shared" si="29"/>
        <v>0</v>
      </c>
      <c r="IF32" s="141">
        <f t="shared" si="29"/>
        <v>0</v>
      </c>
      <c r="IG32" s="141">
        <f t="shared" si="29"/>
        <v>0</v>
      </c>
      <c r="IH32" s="141">
        <f t="shared" si="29"/>
        <v>0</v>
      </c>
      <c r="II32" s="141">
        <f t="shared" si="29"/>
        <v>0</v>
      </c>
      <c r="IJ32" s="141">
        <f t="shared" si="29"/>
        <v>0</v>
      </c>
      <c r="IK32" s="141">
        <f t="shared" si="29"/>
        <v>0</v>
      </c>
      <c r="IL32" s="141">
        <f t="shared" si="29"/>
        <v>0</v>
      </c>
      <c r="IM32" s="141">
        <f t="shared" si="29"/>
        <v>0</v>
      </c>
      <c r="IN32" s="141">
        <f t="shared" si="29"/>
        <v>0</v>
      </c>
      <c r="IO32" s="141">
        <f t="shared" si="30"/>
        <v>0</v>
      </c>
      <c r="IP32" s="141">
        <f t="shared" si="30"/>
        <v>0</v>
      </c>
      <c r="IQ32" s="141">
        <f t="shared" si="30"/>
        <v>0</v>
      </c>
      <c r="IR32" s="141">
        <f t="shared" si="30"/>
        <v>0</v>
      </c>
      <c r="IS32" s="141">
        <f t="shared" si="30"/>
        <v>0</v>
      </c>
      <c r="IT32" s="141">
        <f t="shared" si="30"/>
        <v>0</v>
      </c>
      <c r="IU32" s="141">
        <f t="shared" si="30"/>
        <v>0</v>
      </c>
      <c r="IV32" s="141">
        <f t="shared" si="30"/>
        <v>0</v>
      </c>
      <c r="IW32" s="141">
        <f t="shared" si="30"/>
        <v>0</v>
      </c>
      <c r="IX32" s="141">
        <f t="shared" si="30"/>
        <v>0</v>
      </c>
      <c r="IY32" s="141">
        <f t="shared" si="31"/>
        <v>0</v>
      </c>
      <c r="IZ32" s="141">
        <f t="shared" si="31"/>
        <v>0</v>
      </c>
      <c r="JA32" s="141">
        <f t="shared" si="31"/>
        <v>0</v>
      </c>
      <c r="JB32" s="141">
        <f t="shared" si="31"/>
        <v>0</v>
      </c>
      <c r="JC32" s="141">
        <f t="shared" si="31"/>
        <v>0</v>
      </c>
      <c r="JD32" s="141">
        <f t="shared" si="31"/>
        <v>0</v>
      </c>
      <c r="JE32" s="141">
        <f t="shared" si="31"/>
        <v>0</v>
      </c>
      <c r="JF32" s="141">
        <f t="shared" si="31"/>
        <v>0</v>
      </c>
      <c r="JG32" s="141">
        <f t="shared" si="31"/>
        <v>0</v>
      </c>
      <c r="JH32" s="141">
        <f t="shared" si="31"/>
        <v>0</v>
      </c>
      <c r="JI32" s="141">
        <f t="shared" si="31"/>
        <v>0</v>
      </c>
      <c r="JJ32" s="141">
        <f t="shared" si="31"/>
        <v>0</v>
      </c>
      <c r="JK32" s="141">
        <f t="shared" si="31"/>
        <v>0</v>
      </c>
      <c r="JL32" s="141">
        <f t="shared" si="31"/>
        <v>0</v>
      </c>
      <c r="JM32" s="141">
        <f t="shared" si="31"/>
        <v>0</v>
      </c>
    </row>
    <row r="33" spans="1:273" ht="15" customHeight="1" x14ac:dyDescent="0.2">
      <c r="A33" s="134">
        <f t="shared" si="17"/>
        <v>28</v>
      </c>
      <c r="B33" s="103" t="s">
        <v>1239</v>
      </c>
      <c r="C33" s="135">
        <f t="shared" si="6"/>
        <v>1</v>
      </c>
      <c r="D33" s="136">
        <f t="shared" si="7"/>
        <v>1</v>
      </c>
      <c r="E33" s="135">
        <f t="shared" si="8"/>
        <v>1</v>
      </c>
      <c r="F33" s="137">
        <f t="shared" si="9"/>
        <v>0.01</v>
      </c>
      <c r="G33" s="138">
        <f>SUMIF('Saturday Race 11-06-21'!$B$11:$B$21,$B33,'Saturday Race 11-06-21'!$BY$11:$BY$21)</f>
        <v>0</v>
      </c>
      <c r="H33" s="138">
        <f>SUMIF('Saturday Race 11-06-21'!$B$11:$B$21,$B33,'Saturday Race 11-06-21'!$CB$11:$CB$21)</f>
        <v>0</v>
      </c>
      <c r="I33" s="138">
        <f>SUMIF('Saturday Race 11-06-21'!$B$11:$B$21,$B33,'Saturday Race 11-06-21'!$CE$11:$CE$21)</f>
        <v>0</v>
      </c>
      <c r="J33" s="138">
        <f>SUMIF('Saturday Race 11-06-21'!$B$11:$B$21,$B33,'Saturday Race 11-06-21'!$CH$11:$CH$21)</f>
        <v>0</v>
      </c>
      <c r="K33" s="138">
        <f>SUMIF('Saturday Race 11-06-21'!$B$11:$B$21,$B33,'Saturday Race 11-06-21'!$CK$11:$CK$21)</f>
        <v>0</v>
      </c>
      <c r="L33" s="138">
        <f>SUMIF('Saturday Race 11-20-21'!$B$11:$B$24,$B33,'Saturday Race 11-20-21'!$BY$11:$BY$24)</f>
        <v>0</v>
      </c>
      <c r="M33" s="138">
        <f>SUMIF('Saturday Race 11-20-21'!$B$11:$B$24,$B33,'Saturday Race 11-20-21'!$CB$11:$CB$24)</f>
        <v>0</v>
      </c>
      <c r="N33" s="138">
        <f>SUMIF('Saturday Race 11-20-21'!$B$11:$B$24,$B33,'Saturday Race 11-20-21'!$CE$11:$CE$24)</f>
        <v>0</v>
      </c>
      <c r="O33" s="138">
        <f>SUMIF('Saturday Race 11-20-21'!$B$11:$B$24,$B33,'Saturday Race 11-20-21'!$CH$11:$CH$24)</f>
        <v>0</v>
      </c>
      <c r="P33" s="138">
        <f>SUMIF('Saturday Race 11-20-21'!$B$11:$B$24,$B33,'Saturday Race 11-20-21'!$CK$11:$CK$24)</f>
        <v>0</v>
      </c>
      <c r="Q33" s="138">
        <f>SUMIF('One Day 12-04-21 Scots'!$B$11:$B$25,$B33,'One Day 12-04-21 Scots'!$BY$11:$BY$25)</f>
        <v>0</v>
      </c>
      <c r="R33" s="138">
        <f>SUMIF('One Day 12-04-21 Scots'!$B$11:$B$25,$B33,'One Day 12-04-21 Scots'!$CB$11:$CB$25)</f>
        <v>0</v>
      </c>
      <c r="S33" s="138">
        <f>SUMIF('One Day 12-04-21 Scots'!$B$11:$B$25,$B33,'One Day 12-04-21 Scots'!$CE$11:$CE$25)</f>
        <v>0</v>
      </c>
      <c r="T33" s="138">
        <f>SUMIF('One Day 12-04-21 Scots'!$B$11:$B$25,$B33,'One Day 12-04-21 Scots'!$CH$11:$CH$25)</f>
        <v>0</v>
      </c>
      <c r="U33" s="138">
        <f>SUMIF('One Day 12-04-21 Scots'!$B$11:$B$25,$B33,'One Day 12-04-21 Scots'!$CK$11:$CK$25)</f>
        <v>0</v>
      </c>
      <c r="V33" s="138">
        <f>SUMIF('One Day 12-04-21 Thistles'!$B$11:$B$25,$B33,'One Day 12-04-21 Thistles'!$BY$11:$BY$25)</f>
        <v>0</v>
      </c>
      <c r="W33" s="138">
        <f>SUMIF('One Day 12-04-21 Thistles'!$B$11:$B$25,$B33,'One Day 12-04-21 Thistles'!$CB$11:$CB$25)</f>
        <v>0</v>
      </c>
      <c r="X33" s="138">
        <f>SUMIF('One Day 12-04-21 Thistles'!$B$11:$B$25,$B33,'One Day 12-04-21 Thistles'!$CE$11:$CE$25)</f>
        <v>0</v>
      </c>
      <c r="Y33" s="138">
        <f>SUMIF('One Day 12-04-21 Thistles'!$B$11:$B$25,$B33,'One Day 12-04-21 Thistles'!$CH$11:$CH$25)</f>
        <v>0</v>
      </c>
      <c r="Z33" s="138">
        <f>SUMIF('One Day 12-04-21 Thistles'!$B$11:$B$25,$B33,'One Day 12-04-21 Thistles'!$CK$11:$CK$25)</f>
        <v>0</v>
      </c>
      <c r="AA33" s="138">
        <f>SUMIF('Saturday Race 1-08-22'!$B$11:$B$20,$B33,'Saturday Race 1-08-22'!$BY$11:$BY$20)</f>
        <v>0</v>
      </c>
      <c r="AB33" s="138">
        <f>SUMIF('Saturday Race 1-08-22'!$B$11:$B$20,$B33,'Saturday Race 1-08-22'!$CB$11:$CB$20)</f>
        <v>0</v>
      </c>
      <c r="AC33" s="138">
        <f>SUMIF('Saturday Race 1-08-22'!$B$11:$B$20,$B33,'Saturday Race 1-08-22'!$CE$11:$CE$20)</f>
        <v>0</v>
      </c>
      <c r="AD33" s="138">
        <f>SUMIF('Saturday Race 1-08-22'!$B$11:$B$20,$B33,'Saturday Race 1-08-22'!$CH$11:$CH$20)</f>
        <v>0</v>
      </c>
      <c r="AE33" s="138">
        <f>SUMIF('Saturday Race 1-08-22'!$B$11:$B$20,$B33,'Saturday Race 1-08-22'!$CK$11:$CK$20)</f>
        <v>0</v>
      </c>
      <c r="AF33" s="138">
        <f>SUMIF('Saturday Race 1-22-22'!$B$11:$B$20,$B33,'Saturday Race 1-22-22'!$BY$11:$BY$20)</f>
        <v>0</v>
      </c>
      <c r="AG33" s="138">
        <f>SUMIF('Saturday Race 1-22-22'!$B$11:$B$20,$B33,'Saturday Race 1-22-22'!$CB$11:$CB$20)</f>
        <v>0</v>
      </c>
      <c r="AH33" s="138">
        <f>SUMIF('Saturday Race 1-22-22'!$B$11:$B$20,$B33,'Saturday Race 1-22-22'!$CE$11:$CE$20)</f>
        <v>0</v>
      </c>
      <c r="AI33" s="138">
        <f>SUMIF('Saturday Race 1-22-22'!$B$11:$B$20,$B33,'Saturday Race 1-22-22'!$CH$11:$CH$20)</f>
        <v>0</v>
      </c>
      <c r="AJ33" s="138">
        <f>SUMIF('Saturday Race 1-22-22'!$B$11:$B$20,$B33,'Saturday Race 1-22-22'!$CK$11:$CK$20)</f>
        <v>0</v>
      </c>
      <c r="AK33" s="138">
        <f>SUMIF('Sunday Race 2-6-22'!$B$11:$B$20,$B33,'Sunday Race 2-6-22'!$BY$11:$BY$20)</f>
        <v>0</v>
      </c>
      <c r="AL33" s="138">
        <f>SUMIF('Sunday Race 2-6-22'!$B$11:$B$20,$B33,'Sunday Race 2-6-22'!$CB$11:$CB$20)</f>
        <v>0</v>
      </c>
      <c r="AM33" s="138">
        <f>SUMIF('Sunday Race 2-6-22'!$B$11:$B$20,$B33,'Sunday Race 2-6-22'!$CE$11:$CE$20)</f>
        <v>0</v>
      </c>
      <c r="AN33" s="138">
        <f>SUMIF('Sunday Race 2-6-22'!$B$11:$B$20,$B33,'Sunday Race 2-6-22'!$CH$11:$CH$20)</f>
        <v>0</v>
      </c>
      <c r="AO33" s="138">
        <f>SUMIF('Sunday Race 2-6-22'!$B$11:$B$20,$B33,'Sunday Race 2-6-22'!$CK$11:$CK$20)</f>
        <v>0</v>
      </c>
      <c r="AP33" s="138">
        <f>SUMIF('Chili One Day 2-12-22 Scots'!$B$11:$B$25,$B33,'Chili One Day 2-12-22 Scots'!$BY$11:$BY$25)</f>
        <v>0</v>
      </c>
      <c r="AQ33" s="138">
        <f>SUMIF('Chili One Day 2-12-22 Scots'!$B$11:$B$25,$B33,'Chili One Day 2-12-22 Scots'!$CB$11:$CB$25)</f>
        <v>0</v>
      </c>
      <c r="AR33" s="138">
        <f>SUMIF('Chili One Day 2-12-22 Scots'!$B$11:$B$25,$B33,'Chili One Day 2-12-22 Scots'!$CE$11:$CE$25)</f>
        <v>0</v>
      </c>
      <c r="AS33" s="138">
        <f>SUMIF('Chili One Day 2-12-22 Scots'!$B$11:$B$25,$B33,'Chili One Day 2-12-22 Scots'!$CH$11:$CH$25)</f>
        <v>0</v>
      </c>
      <c r="AT33" s="138">
        <f>SUMIF('Chili One Day 2-12-22 Scots'!$B$11:$B$25,$B33,'Chili One Day 2-12-22 Scots'!$CK$11:$CK$25)</f>
        <v>0</v>
      </c>
      <c r="AU33" s="138">
        <f>SUMIF('Chili One Day 2-12-22 Thistles'!$B$11:$B$25,$B33,'Chili One Day 2-12-22 Thistles'!$BY$11:$BY$25)</f>
        <v>0</v>
      </c>
      <c r="AV33" s="138">
        <f>SUMIF('Chili One Day 2-12-22 Thistles'!$B$11:$B$25,$B33,'Chili One Day 2-12-22 Thistles'!$CB$11:$CB$25)</f>
        <v>0</v>
      </c>
      <c r="AW33" s="138">
        <f>SUMIF('Chili One Day 2-12-22 Thistles'!$B$11:$B$25,$B33,'Chili One Day 2-12-22 Thistles'!$CE$11:$CE$25)</f>
        <v>0</v>
      </c>
      <c r="AX33" s="138">
        <f>SUMIF('Chili One Day 2-12-22 Thistles'!$B$11:$B$25,$B33,'Chili One Day 2-12-22 Thistles'!$CH$11:$CH$25)</f>
        <v>0</v>
      </c>
      <c r="AY33" s="138">
        <f>SUMIF('Chili One Day 2-12-22 Thistles'!$B$11:$B$25,$B33,'Chili One Day 2-12-22 Thistles'!$CK$11:$CK$25)</f>
        <v>0</v>
      </c>
      <c r="AZ33" s="138">
        <f>SUMIF('Sunday Race 2-20-22'!$B$11:$B$26,$B33,'Sunday Race 2-20-22'!$BY$11:$BY$26)</f>
        <v>0</v>
      </c>
      <c r="BA33" s="138">
        <f>SUMIF('Sunday Race 2-20-22'!$B$11:$B$26,$B33,'Sunday Race 2-20-22'!$CB$11:$CB$26)</f>
        <v>0</v>
      </c>
      <c r="BB33" s="138">
        <f>SUMIF('Sunday Race 2-20-22'!$B$11:$B$26,$B33,'Sunday Race 2-20-22'!$CE$11:$CE$26)</f>
        <v>0</v>
      </c>
      <c r="BC33" s="138">
        <f>SUMIF('Sunday Race 2-20-22'!$B$11:$B$26,$B33,'Sunday Race 2-20-22'!$CH$11:$CH$26)</f>
        <v>0</v>
      </c>
      <c r="BD33" s="138">
        <f>SUMIF('Sunday Race 2-20-22'!$B$11:$B$26,$B33,'Sunday Race 2-20-22'!$CK$11:$CK$26)</f>
        <v>0</v>
      </c>
      <c r="BE33" s="138">
        <f>SUMIF('Sunday Race 2-27-22'!$B$11:$B$20,$B33,'Sunday Race 2-27-22'!$BY$11:$BY$20)</f>
        <v>0</v>
      </c>
      <c r="BF33" s="138">
        <f>SUMIF('Sunday Race 2-27-22'!$B$11:$B$20,$B33,'Sunday Race 2-27-22'!$CB$11:$CB$20)</f>
        <v>0</v>
      </c>
      <c r="BG33" s="138">
        <f>SUMIF('Sunday Race 2-27-22'!$B$11:$B$20,$B33,'Sunday Race 2-27-22'!$CE$11:$CE$20)</f>
        <v>0</v>
      </c>
      <c r="BH33" s="138">
        <f>SUMIF('Sunday Race 2-27-22'!$B$11:$B$20,$B33,'Sunday Race 2-27-22'!$CH$11:$CH$20)</f>
        <v>0</v>
      </c>
      <c r="BI33" s="138">
        <f>SUMIF('Sunday Race 2-27-22'!$B$11:$B$20,$B33,'Sunday Race 2-27-22'!$CK$11:$CK$20)</f>
        <v>0</v>
      </c>
      <c r="BJ33" s="138">
        <f>SUMIF('Ironman One Day 3-5-22 FS'!$B$11:$B$26,$B33,'Ironman One Day 3-5-22 FS'!$BY$11:$BY$26)</f>
        <v>0</v>
      </c>
      <c r="BK33" s="138">
        <f>SUMIF('Ironman One Day 3-5-22 FS'!$B$11:$B$26,$B33,'Ironman One Day 3-5-22 FS'!$CB$11:$CB$26)</f>
        <v>0</v>
      </c>
      <c r="BL33" s="138">
        <f>SUMIF('Ironman One Day 3-5-22 FS'!$B$11:$B$26,$B33,'Ironman One Day 3-5-22 FS'!$CE$11:$CE$26)</f>
        <v>0</v>
      </c>
      <c r="BM33" s="138">
        <f>SUMIF('Ironman One Day 3-5-22 FS'!$B$11:$B$26,$B33,'Ironman One Day 3-5-22 FS'!$CH$11:$CH$26)</f>
        <v>0</v>
      </c>
      <c r="BN33" s="138">
        <f>SUMIF('Ironman One Day 3-5-22 FS'!$B$11:$B$26,$B33,'Ironman One Day 3-5-22 FS'!$CK$11:$CK$26)</f>
        <v>0</v>
      </c>
      <c r="BO33" s="138">
        <f>SUMIF('Sunday Race 3-13-22'!$B$11:$B$25,$B33,'Sunday Race 3-13-22'!$BY$11:$BY$25)</f>
        <v>0</v>
      </c>
      <c r="BP33" s="138">
        <f>SUMIF('Sunday Race 3-13-22'!$B$11:$B$25,$B33,'Sunday Race 3-13-22'!$CB$11:$CB$25)</f>
        <v>0</v>
      </c>
      <c r="BQ33" s="138">
        <f>SUMIF('Sunday Race 3-13-22'!$B$11:$B$25,$B33,'Sunday Race 3-13-22'!$CE$11:$CE$25)</f>
        <v>0</v>
      </c>
      <c r="BR33" s="138">
        <f>SUMIF('Sunday Race 3-13-22'!$B$11:$B$25,$B33,'Sunday Race 3-13-22'!$CH$11:$CH$25)</f>
        <v>0</v>
      </c>
      <c r="BS33" s="138">
        <f>SUMIF('Sunday Race 3-13-22'!$B$11:$B$25,$B33,'Sunday Race 3-13-22'!$CK$11:$CK$25)</f>
        <v>0</v>
      </c>
      <c r="BT33" s="138">
        <f>SUMIF('Saturday Race 3-19-22'!$B$11:$B$18,$B33,'Saturday Race 3-19-22'!$BY$11:$BY$18)</f>
        <v>0</v>
      </c>
      <c r="BU33" s="138">
        <f>SUMIF('Saturday Race 3-19-22'!$B$11:$B$18,$B33,'Saturday Race 3-19-22'!$CB$11:$CB$18)</f>
        <v>0</v>
      </c>
      <c r="BV33" s="138">
        <f>SUMIF('Saturday Race 3-19-22'!$B$11:$B$18,$B33,'Saturday Race 3-19-22'!$CE$11:$CE$18)</f>
        <v>0</v>
      </c>
      <c r="BW33" s="138">
        <f>SUMIF('Saturday Race 3-19-22'!$B$11:$B$18,$B33,'Saturday Race 3-19-22'!$CH$11:$CH$18)</f>
        <v>0</v>
      </c>
      <c r="BX33" s="138">
        <f>SUMIF('Saturday Race 3-19-22'!$B$11:$B$18,$B33,'Saturday Race 3-19-22'!$CK$11:$CK$18)</f>
        <v>0</v>
      </c>
      <c r="BY33" s="138">
        <f>SUMIF('Sunday Races 4-10-22'!$B$11:$B$26,$B33,'Sunday Races 4-10-22'!$BY$11:$BY$26)</f>
        <v>0</v>
      </c>
      <c r="BZ33" s="138">
        <f>SUMIF('Sunday Races 4-10-22'!$B$11:$B$26,$B33,'Sunday Races 4-10-22'!$CB$11:$CB$26)</f>
        <v>0</v>
      </c>
      <c r="CA33" s="138">
        <f>SUMIF('Sunday Races 4-10-22'!$B$11:$B$26,$B33,'Sunday Races 4-10-22'!$CE$11:$CE$26)</f>
        <v>0</v>
      </c>
      <c r="CB33" s="138">
        <f>SUMIF('Sunday Races 4-10-22'!$B$11:$B$26,$B33,'Sunday Races 4-10-22'!$CH$11:$CH$26)</f>
        <v>0</v>
      </c>
      <c r="CC33" s="138">
        <f>SUMIF('Sunday Races 4-10-22'!$B$11:$B$26,$B33,'Sunday Races 4-10-22'!$CK$11:$CK$26)</f>
        <v>0</v>
      </c>
      <c r="CD33" s="138">
        <f>SUMIF('Easter One Day 4-16-22 FS'!$B$11:$B$26,$B33,'Easter One Day 4-16-22 FS'!$BY$11:$BY$26)</f>
        <v>0</v>
      </c>
      <c r="CE33" s="138">
        <f>SUMIF('Easter One Day 4-16-22 FS'!$B$11:$B$26,$B33,'Easter One Day 4-16-22 FS'!$CB$11:$CB$26)</f>
        <v>0</v>
      </c>
      <c r="CF33" s="138">
        <f>SUMIF('Easter One Day 4-16-22 FS'!$B$11:$B$26,$B33,'Easter One Day 4-16-22 FS'!$CE$11:$CE$26)</f>
        <v>0</v>
      </c>
      <c r="CG33" s="138">
        <f>SUMIF('Easter One Day 4-16-22 FS'!$B$11:$B$26,$B33,'Easter One Day 4-16-22 FS'!$CH$11:$CH$26)</f>
        <v>0</v>
      </c>
      <c r="CH33" s="138">
        <f>SUMIF('Easter One Day 4-16-22 FS'!$B$11:$B$26,$B33,'Easter One Day 4-16-22 FS'!$CK$11:$CK$26)</f>
        <v>0</v>
      </c>
      <c r="CI33" s="138">
        <f>SUMIF('Easter One Day 4-16-22 TH'!$B$11:$B$15,$B33,'Easter One Day 4-16-22 TH'!$BY$11:$BY$15)</f>
        <v>0</v>
      </c>
      <c r="CJ33" s="138">
        <f>SUMIF('Easter One Day 4-16-22 TH'!$B$11:$B$15,$B33,'Easter One Day 4-16-22 TH'!$CB$11:$CB$15)</f>
        <v>0</v>
      </c>
      <c r="CK33" s="138">
        <f>SUMIF('Easter One Day 4-16-22 TH'!$B$11:$B$15,$B33,'Easter One Day 4-16-22 TH'!$CE$11:$CE$15)</f>
        <v>0</v>
      </c>
      <c r="CL33" s="138">
        <f>SUMIF('Easter One Day 4-16-22 TH'!$B$11:$B$15,$B33,'Easter One Day 4-16-22 TH'!$CH$11:$CH$15)</f>
        <v>0</v>
      </c>
      <c r="CM33" s="138">
        <f>SUMIF('Easter One Day 4-16-22 TH'!$B$11:$B$15,$B33,'Easter One Day 4-16-22 TH'!$CK$11:$CK$15)</f>
        <v>0</v>
      </c>
      <c r="CN33" s="138">
        <f>SUMIF('Sunday Races 5-1-22'!$B$11:$B$28,$B33,'Sunday Races 5-1-22'!$BY$11:$BY$28)</f>
        <v>0</v>
      </c>
      <c r="CO33" s="138">
        <f>SUMIF('Sunday Races 5-1-22'!$B$11:$B$28,$B33,'Sunday Races 5-1-22'!$CB$11:$CB$28)</f>
        <v>0</v>
      </c>
      <c r="CP33" s="138">
        <f>SUMIF('Sunday Races 5-1-22'!$B$11:$B$28,$B33,'Sunday Races 5-1-22'!$CE$11:$CE$28)</f>
        <v>0</v>
      </c>
      <c r="CQ33" s="138">
        <f>SUMIF('Sunday Races 5-1-22'!$B$11:$B$28,$B33,'Sunday Races 5-1-22'!$CH$11:$CH$28)</f>
        <v>0</v>
      </c>
      <c r="CR33" s="138">
        <f>SUMIF('Sunday Races 5-1-22'!$B$11:$B$28,$B33,'Sunday Races 5-1-22'!$CK$11:$CK$28)</f>
        <v>0</v>
      </c>
      <c r="CS33" s="138">
        <f>SUMIF('Long Distance Race 5-7-22'!$B$11:$B$27,$B33,'Long Distance Race 5-7-22'!$BY$11:$BY$27)</f>
        <v>0</v>
      </c>
      <c r="CT33" s="138">
        <f>SUMIF('Long Distance Race 5-7-22'!$B$11:$B$27,$B33,'Long Distance Race 5-7-22'!$CB$11:$CB$27)</f>
        <v>0</v>
      </c>
      <c r="CU33" s="138">
        <f>SUMIF('Long Distance Race 5-7-22'!$B$11:$B$27,$B33,'Long Distance Race 5-7-22'!$CE$11:$CE$27)</f>
        <v>0</v>
      </c>
      <c r="CV33" s="138">
        <f>SUMIF('Long Distance Race 5-7-22'!$B$11:$B$27,$B33,'Long Distance Race 5-7-22'!$CH$11:$CH$27)</f>
        <v>0</v>
      </c>
      <c r="CW33" s="138">
        <f>SUMIF('Long Distance Race 5-7-22'!$B$11:$B$27,$B33,'Long Distance Race 5-7-22'!$CK$11:$CK$27)</f>
        <v>0</v>
      </c>
      <c r="CX33" s="138">
        <f>SUMIF('Memorial Day Regatta 5-28-22 Op'!$B$11:$B$27,$B33,'Memorial Day Regatta 5-28-22 Op'!$BY$11:$BY$27)</f>
        <v>0</v>
      </c>
      <c r="CY33" s="138">
        <f>SUMIF('Memorial Day Regatta 5-28-22 Op'!$B$11:$B$27,$B33,'Memorial Day Regatta 5-28-22 Op'!$CB$11:$CB$27)</f>
        <v>0</v>
      </c>
      <c r="CZ33" s="138">
        <f>SUMIF('Memorial Day Regatta 5-28-22 Op'!$B$11:$B$27,$B33,'Memorial Day Regatta 5-28-22 Op'!$CE$11:$CE$27)</f>
        <v>0</v>
      </c>
      <c r="DA33" s="138">
        <f>SUMIF('Memorial Day Regatta 5-28-22 Op'!$B$11:$B$27,$B33,'Memorial Day Regatta 5-28-22 Op'!$CH$11:$CH$27)</f>
        <v>0</v>
      </c>
      <c r="DB33" s="138">
        <f>SUMIF('Memorial Day Regatta 5-28-22 Op'!$B$11:$B$27,$B33,'Memorial Day Regatta 5-28-22 Op'!$CK$11:$CK$27)</f>
        <v>0</v>
      </c>
      <c r="DC33" s="138">
        <f>SUMIF('Sunday Races 6-5-22'!$B$11:$B$28,$B33,'Sunday Races 6-5-22'!$BY$11:$BY$28)</f>
        <v>0</v>
      </c>
      <c r="DD33" s="138">
        <f>SUMIF('Sunday Races 6-5-22'!$B$11:$B$28,$B33,'Sunday Races 6-5-22'!$CB$11:$CB$28)</f>
        <v>0</v>
      </c>
      <c r="DE33" s="138">
        <f>SUMIF('Sunday Races 6-5-22'!$B$11:$B$28,$B33,'Sunday Races 6-5-22'!$CE$11:$CE$28)</f>
        <v>0</v>
      </c>
      <c r="DF33" s="138">
        <f>SUMIF('Sunday Races 6-5-22'!$B$11:$B$28,$B33,'Sunday Races 6-5-22'!$CH$11:$CH$28)</f>
        <v>0</v>
      </c>
      <c r="DG33" s="138">
        <f>SUMIF('Sunday Races 6-5-22'!$B$11:$B$28,$B33,'Sunday Races 6-5-22'!$CK$11:$CK$28)</f>
        <v>0</v>
      </c>
      <c r="DH33" s="138">
        <f>SUMIF('Sunday Races 6-12-22'!$B$11:$B$24,$B33,'Sunday Races 6-12-22'!$BY$11:$BY$24)</f>
        <v>0</v>
      </c>
      <c r="DI33" s="138">
        <f>SUMIF('Sunday Races 6-12-22'!$B$11:$B$24,$B33,'Sunday Races 6-12-22'!$CB$11:$CB$24)</f>
        <v>0</v>
      </c>
      <c r="DJ33" s="138">
        <f>SUMIF('Sunday Races 6-12-22'!$B$11:$B$24,$B33,'Sunday Races 6-12-22'!$CE$11:$CE$24)</f>
        <v>0</v>
      </c>
      <c r="DK33" s="138">
        <f>SUMIF('Sunday Races 6-12-22'!$B$11:$B$24,$B33,'Sunday Races 6-12-22'!$CH$11:$CH$24)</f>
        <v>0</v>
      </c>
      <c r="DL33" s="138">
        <f>SUMIF('Sunday Races 6-12-22'!$B$11:$B$24,$B33,'Sunday Races 6-12-22'!$CK$11:$CK$24)</f>
        <v>0</v>
      </c>
      <c r="DM33" s="138">
        <f>SUMIF('Saturday Races 6-18-22'!$B$11:$B$24,$B33,'Saturday Races 6-18-22'!$BY$11:$BY$24)</f>
        <v>0</v>
      </c>
      <c r="DN33" s="138">
        <f>SUMIF('Saturday Races 6-18-22'!$B$11:$B$24,$B33,'Saturday Races 6-18-22'!$CB$11:$CB$24)</f>
        <v>0</v>
      </c>
      <c r="DO33" s="138">
        <f>SUMIF('Saturday Races 6-18-22'!$B$11:$B$24,$B33,'Saturday Races 6-18-22'!$CE$11:$CE$24)</f>
        <v>0</v>
      </c>
      <c r="DP33" s="138">
        <f>SUMIF('Saturday Races 6-18-22'!$B$11:$B$24,$B33,'Saturday Races 6-18-22'!$CH$11:$CH$24)</f>
        <v>0</v>
      </c>
      <c r="DQ33" s="138">
        <f>SUMIF('Saturday Races 6-18-22'!$B$11:$B$24,$B33,'Saturday Races 6-18-22'!$CK$11:$CK$24)</f>
        <v>0</v>
      </c>
      <c r="DR33" s="138">
        <f>SUMIF('Caldwell Cup 6-25-22 FS'!$B$11:$B$25,$B33,'Caldwell Cup 6-25-22 FS'!$BY$11:$BY$25)</f>
        <v>0</v>
      </c>
      <c r="DS33" s="138">
        <f>SUMIF('Caldwell Cup 6-25-22 FS'!$B$11:$B$25,$B33,'Caldwell Cup 6-25-22 FS'!$CB$11:$CB$25)</f>
        <v>0</v>
      </c>
      <c r="DT33" s="138">
        <f>SUMIF('Caldwell Cup 6-25-22 FS'!$B$11:$B$25,$B33,'Caldwell Cup 6-25-22 FS'!$CE$11:$CE$25)</f>
        <v>0</v>
      </c>
      <c r="DU33" s="138">
        <f>SUMIF('Caldwell Cup 6-25-22 FS'!$B$11:$B$25,$B33,'Caldwell Cup 6-25-22 FS'!$CH$11:$CH$25)</f>
        <v>0</v>
      </c>
      <c r="DV33" s="138">
        <f>SUMIF('Caldwell Cup 6-25-22 FS'!$B$11:$B$25,$B33,'Caldwell Cup 6-25-22 FS'!$CK$11:$CK$25)</f>
        <v>0</v>
      </c>
      <c r="DW33" s="138">
        <f>SUMIF('Caldwell Cup 6-25-22 TH'!$B$11:$B$24,$B33,'Caldwell Cup 6-25-22 TH'!$BY$11:$BY$24)</f>
        <v>0</v>
      </c>
      <c r="DX33" s="138">
        <f>SUMIF('Caldwell Cup 6-25-22 TH'!$B$11:$B$24,$B33,'Caldwell Cup 6-25-22 TH'!$CB$11:$CB$24)</f>
        <v>0</v>
      </c>
      <c r="DY33" s="138">
        <f>SUMIF('Caldwell Cup 6-25-22 TH'!$B$11:$B$24,$B33,'Caldwell Cup 6-25-22 TH'!$CE$11:$CE$24)</f>
        <v>0</v>
      </c>
      <c r="DZ33" s="138">
        <f>SUMIF('Caldwell Cup 6-25-22 TH'!$B$11:$B$24,$B33,'Caldwell Cup 6-25-22 TH'!$CH$11:$CH$24)</f>
        <v>0</v>
      </c>
      <c r="EA33" s="138">
        <f>SUMIF('Caldwell Cup 6-25-22 TH'!$B$11:$B$24,$B33,'Caldwell Cup 6-25-22 TH'!$CK$11:$CK$24)</f>
        <v>0</v>
      </c>
      <c r="EB33" s="138">
        <f>SUMIF('Sunday Races 7-3-22'!$B$11:$B$25,$B33,'Sunday Races 7-3-22'!$BY$11:$BY$25)</f>
        <v>0</v>
      </c>
      <c r="EC33" s="138">
        <f>SUMIF('Sunday Races 7-3-22'!$B$11:$B$25,$B33,'Sunday Races 7-3-22'!$CB$11:$CB$25)</f>
        <v>0</v>
      </c>
      <c r="ED33" s="138">
        <f>SUMIF('Sunday Races 7-3-22'!$B$11:$B$25,$B33,'Sunday Races 7-3-22'!$CE$11:$CE$25)</f>
        <v>0</v>
      </c>
      <c r="EE33" s="138">
        <f>SUMIF('Sunday Races 7-3-22'!$B$11:$B$25,$B33,'Sunday Races 7-3-22'!$CH$11:$CH$25)</f>
        <v>0</v>
      </c>
      <c r="EF33" s="138">
        <f>SUMIF('Sunday Races 7-3-22'!$B$11:$B$25,$B33,'Sunday Races 7-3-22'!$CK$11:$CK$25)</f>
        <v>0</v>
      </c>
      <c r="EG33" s="138">
        <f>SUMIF('Sunday Races 7-31-22'!$B$11:$B$25,$B33,'Sunday Races 7-31-22'!$BY$11:$BY$25)</f>
        <v>0</v>
      </c>
      <c r="EH33" s="138">
        <f>SUMIF('Sunday Races 7-31-22'!$B$11:$B$25,$B33,'Sunday Races 7-31-22'!$CB$11:$CB$25)</f>
        <v>0</v>
      </c>
      <c r="EI33" s="138">
        <f>SUMIF('Sunday Races 7-31-22'!$B$11:$B$25,$B33,'Sunday Races 7-31-22'!$CE$11:$CE$25)</f>
        <v>0</v>
      </c>
      <c r="EJ33" s="138">
        <f>SUMIF('Sunday Races 7-31-22'!$B$11:$B$25,$B33,'Sunday Races 7-31-22'!$CH$11:$CH$25)</f>
        <v>0</v>
      </c>
      <c r="EK33" s="138">
        <f>SUMIF('Sunday Races 7-31-22'!$B$11:$B$25,$B33,'Sunday Races 7-31-22'!$CK$11:$CK$25)</f>
        <v>0</v>
      </c>
      <c r="EL33" s="138">
        <f>SUMIF('Sunday Races 8-14-22'!$B$11:$B$25,$B33,'Sunday Races 8-14-22'!$BY$11:$BY$25)</f>
        <v>0</v>
      </c>
      <c r="EM33" s="138">
        <f>SUMIF('Sunday Races 8-14-22'!$B$11:$B$25,$B33,'Sunday Races 8-14-22'!$CB$11:$CB$25)</f>
        <v>0</v>
      </c>
      <c r="EN33" s="138">
        <f>SUMIF('Sunday Races 8-14-22'!$B$11:$B$25,$B33,'Sunday Races 8-14-22'!$CE$11:$CE$25)</f>
        <v>0</v>
      </c>
      <c r="EO33" s="138">
        <f>SUMIF('Sunday Races 8-14-22'!$B$11:$B$25,$B33,'Sunday Races 8-14-22'!$CH$11:$CH$25)</f>
        <v>0</v>
      </c>
      <c r="EP33" s="138">
        <f>SUMIF('Sunday Races 8-14-22'!$B$11:$B$25,$B33,'Sunday Races 8-14-22'!$CK$11:$CK$25)</f>
        <v>0</v>
      </c>
      <c r="EQ33" s="138">
        <f>SUMIF('Saturday Races 8-20-22'!$B$11:$B$25,$B33,'Saturday Races 8-20-22'!$BY$11:$BY$25)</f>
        <v>0</v>
      </c>
      <c r="ER33" s="138">
        <f>SUMIF('Saturday Races 8-20-22'!$B$11:$B$25,$B33,'Saturday Races 8-20-22'!$CB$11:$CB$25)</f>
        <v>0</v>
      </c>
      <c r="ES33" s="138">
        <f>SUMIF('Saturday Races 8-20-22'!$B$11:$B$25,$B33,'Saturday Races 8-20-22'!$CE$11:$CE$25)</f>
        <v>0</v>
      </c>
      <c r="ET33" s="138">
        <f>SUMIF('Saturday Races 8-20-22'!$B$11:$B$25,$B33,'Saturday Races 8-20-22'!$CH$11:$CH$25)</f>
        <v>0</v>
      </c>
      <c r="EU33" s="138">
        <f>SUMIF('Saturday Races 8-20-22'!$B$11:$B$25,$B33,'Saturday Races 8-20-22'!$CK$11:$CK$25)</f>
        <v>0</v>
      </c>
      <c r="EV33" s="138">
        <f>SUMIF('Labor Day Regatta 9-3-22 FS'!$B$11:$B$30,$B33,'Labor Day Regatta 9-3-22 FS'!$BY$11:$BY$30)</f>
        <v>0</v>
      </c>
      <c r="EW33" s="138">
        <f>SUMIF('Labor Day Regatta 9-3-22 FS'!$B$11:$B$30,$B33,'Labor Day Regatta 9-3-22 FS'!$CB$11:$CB$30)</f>
        <v>0</v>
      </c>
      <c r="EX33" s="138">
        <f>SUMIF('Labor Day Regatta 9-3-22 FS'!$B$11:$B$30,$B33,'Labor Day Regatta 9-3-22 FS'!$CE$11:$CE$30)</f>
        <v>0</v>
      </c>
      <c r="EY33" s="138">
        <f>SUMIF('Labor Day Regatta 9-3-22 FS'!$B$11:$B$30,$B33,'Labor Day Regatta 9-3-22 FS'!$CH$11:$CH$30)</f>
        <v>0</v>
      </c>
      <c r="EZ33" s="138">
        <f>SUMIF('Labor Day Regatta 9-3-22 FS'!$B$11:$B$30,$B33,'Labor Day Regatta 9-3-22 FS'!$CK$11:$CK$30)</f>
        <v>0</v>
      </c>
      <c r="FA33" s="138">
        <f>SUMIF('Sunday Races 9-11-22'!$B$11:$B$20,$B33,'Sunday Races 9-11-22'!$BY$11:$BY$20)</f>
        <v>0</v>
      </c>
      <c r="FB33" s="138">
        <f>SUMIF('Sunday Races 9-11-22'!$B$11:$B$20,$B33,'Sunday Races 9-11-22'!$CB$11:$CB$20)</f>
        <v>0</v>
      </c>
      <c r="FC33" s="138">
        <f>SUMIF('Sunday Races 9-11-22'!$B$11:$B$20,$B33,'Sunday Races 9-11-22'!$CE$11:$CE$20)</f>
        <v>0</v>
      </c>
      <c r="FD33" s="138">
        <f>SUMIF('Sunday Races 9-11-22'!$B$11:$B$20,$B33,'Sunday Races 9-11-22'!$CH$11:$CH$20)</f>
        <v>0</v>
      </c>
      <c r="FE33" s="138">
        <f>SUMIF('Sunday Races 9-11-22'!$B$11:$B$20,$B33,'Sunday Races 9-11-22'!$CK$11:$CK$20)</f>
        <v>0</v>
      </c>
      <c r="FF33" s="138">
        <f>SUMIF('2022-09-17 Leukemia Cup FS'!$B$11:$B$26,$B33,'2022-09-17 Leukemia Cup FS'!$BY$11:$BY$26)</f>
        <v>0</v>
      </c>
      <c r="FG33" s="138">
        <f>SUMIF('2022-09-17 Leukemia Cup FS'!$B$11:$B$26,$B33,'2022-09-17 Leukemia Cup FS'!$CB$11:$CB$26)</f>
        <v>0</v>
      </c>
      <c r="FH33" s="138">
        <f>SUMIF('2022-09-17 Leukemia Cup FS'!$B$11:$B$26,$B33,'2022-09-17 Leukemia Cup FS'!$CE$11:$CE$26)</f>
        <v>0</v>
      </c>
      <c r="FI33" s="138">
        <f>SUMIF('2022-09-17 Leukemia Cup FS'!$B$11:$B$26,$B33,'2022-09-17 Leukemia Cup FS'!$CH$11:$CH$26)</f>
        <v>0</v>
      </c>
      <c r="FJ33" s="138">
        <f>SUMIF('2022-09-17 Leukemia Cup FS'!$B$11:$B$26,$B33,'2022-09-17 Leukemia Cup FS'!$CK$11:$CK$26)</f>
        <v>0</v>
      </c>
      <c r="FK33" s="138">
        <f>SUMIF('Smith-Berry LDR 9-24-22'!$B$11:$B$30,$B33,'Smith-Berry LDR 9-24-22'!$BY$11:$BY$30)</f>
        <v>1</v>
      </c>
      <c r="FL33" s="138">
        <f>SUMIF('Smith-Berry LDR 9-24-22'!$B$11:$B$30,$B33,'Smith-Berry LDR 9-24-22'!$CB$11:$CB$30)</f>
        <v>0</v>
      </c>
      <c r="FM33" s="138">
        <f>SUMIF('Smith-Berry LDR 9-24-22'!$B$11:$B$30,$B33,'Smith-Berry LDR 9-24-22'!$CE$11:$CE$30)</f>
        <v>0</v>
      </c>
      <c r="FN33" s="138">
        <f>SUMIF('Smith-Berry LDR 9-24-22'!$B$11:$B$30,$B33,'Smith-Berry LDR 9-24-22'!$CH$11:$CH$30)</f>
        <v>0</v>
      </c>
      <c r="FO33" s="138">
        <f>SUMIF('Smith-Berry LDR 9-24-22'!$B$11:$B$30,$B33,'Smith-Berry LDR 9-24-22'!$CK$11:$CK$30)</f>
        <v>0</v>
      </c>
      <c r="FP33" s="138">
        <f>SUMIF('Great Scot 10-1-22 Cham'!$B$11:$B$28,$B33,'Great Scot 10-1-22 Cham'!$BY$11:$BY$28)</f>
        <v>0</v>
      </c>
      <c r="FQ33" s="138">
        <f>SUMIF('Great Scot 10-1-22 Cham'!$B$11:$B$28,$B33,'Great Scot 10-1-22 Cham'!$CB$11:$CB$28)</f>
        <v>0</v>
      </c>
      <c r="FR33" s="138">
        <f>SUMIF('Great Scot 10-1-22 Cham'!$B$11:$B$28,$B33,'Great Scot 10-1-22 Cham'!$CE$11:$CE$28)</f>
        <v>0</v>
      </c>
      <c r="FS33" s="138">
        <f>SUMIF('Great Scot 10-1-22 Cham'!$B$11:$B$28,$B33,'Great Scot 10-1-22 Cham'!$CH$11:$CH$28)</f>
        <v>0</v>
      </c>
      <c r="FT33" s="138">
        <f>SUMIF('Great Scot 10-1-22 Cham'!$B$11:$B$28,$B33,'Great Scot 10-1-22 Cham'!$CK$11:$CK$28)</f>
        <v>0</v>
      </c>
      <c r="FU33" s="138">
        <f>SUMIF('Great Scot 10-1-22 Chal'!$B$11:$B$28,$B33,'Great Scot 10-1-22 Chal'!$BY$11:$BY$28)</f>
        <v>0</v>
      </c>
      <c r="FV33" s="138">
        <f>SUMIF('Great Scot 10-1-22 Chal'!$B$11:$B$28,$B33,'Great Scot 10-1-22 Chal'!$CB$11:$CB$28)</f>
        <v>0</v>
      </c>
      <c r="FW33" s="138">
        <f>SUMIF('Great Scot 10-1-22 Chal'!$B$11:$B$28,$B33,'Great Scot 10-1-22 Chal'!$CE$11:$CE$28)</f>
        <v>0</v>
      </c>
      <c r="FX33" s="138">
        <f>SUMIF('Great Scot 10-1-22 Chal'!$B$11:$B$28,$B33,'Great Scot 10-1-22 Chal'!$CH$11:$CH$28)</f>
        <v>0</v>
      </c>
      <c r="FY33" s="138">
        <f>SUMIF('Great Scot 10-1-22 Chal'!$B$11:$B$28,$B33,'Great Scot 10-1-22 Chal'!$CK$11:$CK$28)</f>
        <v>0</v>
      </c>
      <c r="FZ33" s="138">
        <f>SUMIF('Sunday Races 10-9-22'!$B$11:$B$21,$B33,'Sunday Races 10-9-22'!$BY$11:$BY$21)</f>
        <v>0</v>
      </c>
      <c r="GA33" s="138">
        <f>SUMIF('Sunday Races 10-9-22'!$B$11:$B$21,$B33,'Sunday Races 10-9-22'!$CB$11:$CB$21)</f>
        <v>0</v>
      </c>
      <c r="GB33" s="138">
        <f>SUMIF('Sunday Races 10-9-22'!$B$11:$B$21,$B33,'Sunday Races 10-9-22'!$CE$11:$CE$21)</f>
        <v>0</v>
      </c>
      <c r="GC33" s="138">
        <f>SUMIF('Sunday Races 10-9-22'!$B$11:$B$21,$B33,'Sunday Races 10-9-22'!$CH$11:$CH$21)</f>
        <v>0</v>
      </c>
      <c r="GD33" s="138">
        <f>SUMIF('Sunday Races 10-9-22'!$B$11:$B$21,$B33,'Sunday Races 10-9-22'!$CK$11:$CK$21)</f>
        <v>0</v>
      </c>
      <c r="GE33" s="138">
        <f>SUMIF('Sunday Races 10-23-22'!$B$11:$B$22,$B33,'Sunday Races 10-23-22'!$BY$11:$BY$22)</f>
        <v>0</v>
      </c>
      <c r="GF33" s="138">
        <f>SUMIF('Sunday Races 10-23-22'!$B$11:$B$22,$B33,'Sunday Races 10-23-22'!$CB$11:$CB$22)</f>
        <v>0</v>
      </c>
      <c r="GG33" s="138">
        <f>SUMIF('Sunday Races 10-23-22'!$B$11:$B$22,$B33,'Sunday Races 10-23-22'!$CE$11:$CE$22)</f>
        <v>0</v>
      </c>
      <c r="GH33" s="138">
        <f>SUMIF('Sunday Races 10-23-22'!$B$11:$B$22,$B33,'Sunday Races 10-23-22'!$CH$11:$CH$22)</f>
        <v>0</v>
      </c>
      <c r="GI33" s="138">
        <f>SUMIF('Sunday Races 10-23-22'!$B$11:$B$22,$B33,'Sunday Races 10-23-22'!$CK$11:$CK$22)</f>
        <v>0</v>
      </c>
      <c r="GJ33" s="138">
        <f>SUMIF('One Day Regatta 10-29-22 FS'!$B$11:$B$19,$B33,'One Day Regatta 10-29-22 FS'!$BY$11:$BY$19)</f>
        <v>0</v>
      </c>
      <c r="GK33" s="138">
        <f>SUMIF('One Day Regatta 10-29-22 FS'!$B$11:$B$19,$B33,'One Day Regatta 10-29-22 FS'!$CB$11:$CB$19)</f>
        <v>0</v>
      </c>
      <c r="GL33" s="138">
        <f>SUMIF('One Day Regatta 10-29-22 FS'!$B$11:$B$19,$B33,'One Day Regatta 10-29-22 FS'!$CE$11:$CE$19)</f>
        <v>0</v>
      </c>
      <c r="GM33" s="138">
        <f>SUMIF('One Day Regatta 10-29-22 FS'!$B$11:$B$19,$B33,'One Day Regatta 10-29-22 FS'!$CH$11:$CH$19)</f>
        <v>0</v>
      </c>
      <c r="GN33" s="138">
        <f>SUMIF('One Day Regatta 10-29-22 FS'!$B$11:$B$19,$B33,'One Day Regatta 10-29-22 FS'!$CK$11:$CK$19)</f>
        <v>0</v>
      </c>
      <c r="GO33" s="139"/>
      <c r="GP33" s="140"/>
      <c r="GQ33" s="141">
        <f t="shared" si="25"/>
        <v>1</v>
      </c>
      <c r="GR33" s="141">
        <f t="shared" si="25"/>
        <v>0</v>
      </c>
      <c r="GS33" s="141">
        <f t="shared" si="25"/>
        <v>0</v>
      </c>
      <c r="GT33" s="141">
        <f t="shared" si="25"/>
        <v>0</v>
      </c>
      <c r="GU33" s="141">
        <f t="shared" si="25"/>
        <v>0</v>
      </c>
      <c r="GV33" s="141">
        <f t="shared" si="25"/>
        <v>0</v>
      </c>
      <c r="GW33" s="141">
        <f t="shared" si="25"/>
        <v>0</v>
      </c>
      <c r="GX33" s="141">
        <f t="shared" si="25"/>
        <v>0</v>
      </c>
      <c r="GY33" s="141">
        <f t="shared" si="25"/>
        <v>0</v>
      </c>
      <c r="GZ33" s="141">
        <f t="shared" si="25"/>
        <v>0</v>
      </c>
      <c r="HA33" s="141">
        <f t="shared" si="26"/>
        <v>0</v>
      </c>
      <c r="HB33" s="141">
        <f t="shared" si="26"/>
        <v>0</v>
      </c>
      <c r="HC33" s="141">
        <f t="shared" si="26"/>
        <v>0</v>
      </c>
      <c r="HD33" s="141">
        <f t="shared" si="26"/>
        <v>0</v>
      </c>
      <c r="HE33" s="141">
        <f t="shared" si="26"/>
        <v>0</v>
      </c>
      <c r="HF33" s="141">
        <f t="shared" si="26"/>
        <v>0</v>
      </c>
      <c r="HG33" s="141">
        <f t="shared" si="26"/>
        <v>0</v>
      </c>
      <c r="HH33" s="141">
        <f t="shared" si="26"/>
        <v>0</v>
      </c>
      <c r="HI33" s="141">
        <f t="shared" si="26"/>
        <v>0</v>
      </c>
      <c r="HJ33" s="141">
        <f t="shared" si="26"/>
        <v>0</v>
      </c>
      <c r="HK33" s="141">
        <f t="shared" si="27"/>
        <v>0</v>
      </c>
      <c r="HL33" s="141">
        <f t="shared" si="27"/>
        <v>0</v>
      </c>
      <c r="HM33" s="141">
        <f t="shared" si="27"/>
        <v>0</v>
      </c>
      <c r="HN33" s="141">
        <f t="shared" si="27"/>
        <v>0</v>
      </c>
      <c r="HO33" s="141">
        <f t="shared" si="27"/>
        <v>0</v>
      </c>
      <c r="HP33" s="141">
        <f t="shared" si="27"/>
        <v>0</v>
      </c>
      <c r="HQ33" s="141">
        <f t="shared" si="27"/>
        <v>0</v>
      </c>
      <c r="HR33" s="141">
        <f t="shared" si="27"/>
        <v>0</v>
      </c>
      <c r="HS33" s="141">
        <f t="shared" si="27"/>
        <v>0</v>
      </c>
      <c r="HT33" s="141">
        <f t="shared" si="27"/>
        <v>0</v>
      </c>
      <c r="HU33" s="141">
        <f t="shared" si="28"/>
        <v>0</v>
      </c>
      <c r="HV33" s="141">
        <f t="shared" si="28"/>
        <v>0</v>
      </c>
      <c r="HW33" s="141">
        <f t="shared" si="28"/>
        <v>0</v>
      </c>
      <c r="HX33" s="141">
        <f t="shared" si="28"/>
        <v>0</v>
      </c>
      <c r="HY33" s="141">
        <f t="shared" si="28"/>
        <v>0</v>
      </c>
      <c r="HZ33" s="141">
        <f t="shared" si="28"/>
        <v>0</v>
      </c>
      <c r="IA33" s="141">
        <f t="shared" si="28"/>
        <v>0</v>
      </c>
      <c r="IB33" s="141">
        <f t="shared" si="28"/>
        <v>0</v>
      </c>
      <c r="IC33" s="141">
        <f t="shared" si="28"/>
        <v>0</v>
      </c>
      <c r="ID33" s="141">
        <f t="shared" si="28"/>
        <v>0</v>
      </c>
      <c r="IE33" s="141">
        <f t="shared" si="29"/>
        <v>0</v>
      </c>
      <c r="IF33" s="141">
        <f t="shared" si="29"/>
        <v>0</v>
      </c>
      <c r="IG33" s="141">
        <f t="shared" si="29"/>
        <v>0</v>
      </c>
      <c r="IH33" s="141">
        <f t="shared" si="29"/>
        <v>0</v>
      </c>
      <c r="II33" s="141">
        <f t="shared" si="29"/>
        <v>0</v>
      </c>
      <c r="IJ33" s="141">
        <f t="shared" si="29"/>
        <v>0</v>
      </c>
      <c r="IK33" s="141">
        <f t="shared" si="29"/>
        <v>0</v>
      </c>
      <c r="IL33" s="141">
        <f t="shared" si="29"/>
        <v>0</v>
      </c>
      <c r="IM33" s="141">
        <f t="shared" si="29"/>
        <v>0</v>
      </c>
      <c r="IN33" s="141">
        <f t="shared" si="29"/>
        <v>0</v>
      </c>
      <c r="IO33" s="141">
        <f t="shared" si="30"/>
        <v>0</v>
      </c>
      <c r="IP33" s="141">
        <f t="shared" si="30"/>
        <v>0</v>
      </c>
      <c r="IQ33" s="141">
        <f t="shared" si="30"/>
        <v>0</v>
      </c>
      <c r="IR33" s="141">
        <f t="shared" si="30"/>
        <v>0</v>
      </c>
      <c r="IS33" s="141">
        <f t="shared" si="30"/>
        <v>0</v>
      </c>
      <c r="IT33" s="141">
        <f t="shared" si="30"/>
        <v>0</v>
      </c>
      <c r="IU33" s="141">
        <f t="shared" si="30"/>
        <v>0</v>
      </c>
      <c r="IV33" s="141">
        <f t="shared" si="30"/>
        <v>0</v>
      </c>
      <c r="IW33" s="141">
        <f t="shared" si="30"/>
        <v>0</v>
      </c>
      <c r="IX33" s="141">
        <f t="shared" si="30"/>
        <v>0</v>
      </c>
      <c r="IY33" s="141">
        <f t="shared" si="31"/>
        <v>0</v>
      </c>
      <c r="IZ33" s="141">
        <f t="shared" si="31"/>
        <v>0</v>
      </c>
      <c r="JA33" s="141">
        <f t="shared" si="31"/>
        <v>0</v>
      </c>
      <c r="JB33" s="141">
        <f t="shared" si="31"/>
        <v>0</v>
      </c>
      <c r="JC33" s="141">
        <f t="shared" si="31"/>
        <v>0</v>
      </c>
      <c r="JD33" s="141">
        <f t="shared" si="31"/>
        <v>0</v>
      </c>
      <c r="JE33" s="141">
        <f t="shared" si="31"/>
        <v>0</v>
      </c>
      <c r="JF33" s="141">
        <f t="shared" si="31"/>
        <v>0</v>
      </c>
      <c r="JG33" s="141">
        <f t="shared" si="31"/>
        <v>0</v>
      </c>
      <c r="JH33" s="141">
        <f t="shared" si="31"/>
        <v>0</v>
      </c>
      <c r="JI33" s="141">
        <f t="shared" si="31"/>
        <v>0</v>
      </c>
      <c r="JJ33" s="141">
        <f t="shared" si="31"/>
        <v>0</v>
      </c>
      <c r="JK33" s="141">
        <f t="shared" si="31"/>
        <v>0</v>
      </c>
      <c r="JL33" s="141">
        <f t="shared" si="31"/>
        <v>0</v>
      </c>
      <c r="JM33" s="141">
        <f t="shared" si="31"/>
        <v>0</v>
      </c>
    </row>
    <row r="34" spans="1:273" ht="15" customHeight="1" x14ac:dyDescent="0.2">
      <c r="A34" s="134">
        <f t="shared" si="17"/>
        <v>31</v>
      </c>
      <c r="B34" s="142" t="s">
        <v>155</v>
      </c>
      <c r="C34" s="135">
        <f t="shared" si="6"/>
        <v>0</v>
      </c>
      <c r="D34" s="136">
        <f t="shared" si="7"/>
        <v>0</v>
      </c>
      <c r="E34" s="135">
        <f t="shared" si="8"/>
        <v>0</v>
      </c>
      <c r="F34" s="137">
        <f t="shared" si="9"/>
        <v>0</v>
      </c>
      <c r="G34" s="138">
        <f>SUMIF('Saturday Race 11-06-21'!$B$11:$B$21,$B34,'Saturday Race 11-06-21'!$BY$11:$BY$21)</f>
        <v>0</v>
      </c>
      <c r="H34" s="138">
        <f>SUMIF('Saturday Race 11-06-21'!$B$11:$B$21,$B34,'Saturday Race 11-06-21'!$CB$11:$CB$21)</f>
        <v>0</v>
      </c>
      <c r="I34" s="138">
        <f>SUMIF('Saturday Race 11-06-21'!$B$11:$B$21,$B34,'Saturday Race 11-06-21'!$CE$11:$CE$21)</f>
        <v>0</v>
      </c>
      <c r="J34" s="138">
        <f>SUMIF('Saturday Race 11-06-21'!$B$11:$B$21,$B34,'Saturday Race 11-06-21'!$CH$11:$CH$21)</f>
        <v>0</v>
      </c>
      <c r="K34" s="138">
        <f>SUMIF('Saturday Race 11-06-21'!$B$11:$B$21,$B34,'Saturday Race 11-06-21'!$CK$11:$CK$21)</f>
        <v>0</v>
      </c>
      <c r="L34" s="138">
        <f>SUMIF('Saturday Race 11-20-21'!$B$11:$B$24,$B34,'Saturday Race 11-20-21'!$BY$11:$BY$24)</f>
        <v>0</v>
      </c>
      <c r="M34" s="138">
        <f>SUMIF('Saturday Race 11-20-21'!$B$11:$B$24,$B34,'Saturday Race 11-20-21'!$CB$11:$CB$24)</f>
        <v>0</v>
      </c>
      <c r="N34" s="138">
        <f>SUMIF('Saturday Race 11-20-21'!$B$11:$B$24,$B34,'Saturday Race 11-20-21'!$CE$11:$CE$24)</f>
        <v>0</v>
      </c>
      <c r="O34" s="138">
        <f>SUMIF('Saturday Race 11-20-21'!$B$11:$B$24,$B34,'Saturday Race 11-20-21'!$CH$11:$CH$24)</f>
        <v>0</v>
      </c>
      <c r="P34" s="138">
        <f>SUMIF('Saturday Race 11-20-21'!$B$11:$B$24,$B34,'Saturday Race 11-20-21'!$CK$11:$CK$24)</f>
        <v>0</v>
      </c>
      <c r="Q34" s="138">
        <f>SUMIF('One Day 12-04-21 Scots'!$B$11:$B$25,$B34,'One Day 12-04-21 Scots'!$BY$11:$BY$25)</f>
        <v>0</v>
      </c>
      <c r="R34" s="138">
        <f>SUMIF('One Day 12-04-21 Scots'!$B$11:$B$25,$B34,'One Day 12-04-21 Scots'!$CB$11:$CB$25)</f>
        <v>0</v>
      </c>
      <c r="S34" s="138">
        <f>SUMIF('One Day 12-04-21 Scots'!$B$11:$B$25,$B34,'One Day 12-04-21 Scots'!$CE$11:$CE$25)</f>
        <v>0</v>
      </c>
      <c r="T34" s="138">
        <f>SUMIF('One Day 12-04-21 Scots'!$B$11:$B$25,$B34,'One Day 12-04-21 Scots'!$CH$11:$CH$25)</f>
        <v>0</v>
      </c>
      <c r="U34" s="138">
        <f>SUMIF('One Day 12-04-21 Scots'!$B$11:$B$25,$B34,'One Day 12-04-21 Scots'!$CK$11:$CK$25)</f>
        <v>0</v>
      </c>
      <c r="V34" s="138">
        <f>SUMIF('One Day 12-04-21 Thistles'!$B$11:$B$25,$B34,'One Day 12-04-21 Thistles'!$BY$11:$BY$25)</f>
        <v>0</v>
      </c>
      <c r="W34" s="138">
        <f>SUMIF('One Day 12-04-21 Thistles'!$B$11:$B$25,$B34,'One Day 12-04-21 Thistles'!$CB$11:$CB$25)</f>
        <v>0</v>
      </c>
      <c r="X34" s="138">
        <f>SUMIF('One Day 12-04-21 Thistles'!$B$11:$B$25,$B34,'One Day 12-04-21 Thistles'!$CE$11:$CE$25)</f>
        <v>0</v>
      </c>
      <c r="Y34" s="138">
        <f>SUMIF('One Day 12-04-21 Thistles'!$B$11:$B$25,$B34,'One Day 12-04-21 Thistles'!$CH$11:$CH$25)</f>
        <v>0</v>
      </c>
      <c r="Z34" s="138">
        <f>SUMIF('One Day 12-04-21 Thistles'!$B$11:$B$25,$B34,'One Day 12-04-21 Thistles'!$CK$11:$CK$25)</f>
        <v>0</v>
      </c>
      <c r="AA34" s="138">
        <f>SUMIF('Saturday Race 1-08-22'!$B$11:$B$20,$B34,'Saturday Race 1-08-22'!$BY$11:$BY$20)</f>
        <v>0</v>
      </c>
      <c r="AB34" s="138">
        <f>SUMIF('Saturday Race 1-08-22'!$B$11:$B$20,$B34,'Saturday Race 1-08-22'!$CB$11:$CB$20)</f>
        <v>0</v>
      </c>
      <c r="AC34" s="138">
        <f>SUMIF('Saturday Race 1-08-22'!$B$11:$B$20,$B34,'Saturday Race 1-08-22'!$CE$11:$CE$20)</f>
        <v>0</v>
      </c>
      <c r="AD34" s="138">
        <f>SUMIF('Saturday Race 1-08-22'!$B$11:$B$20,$B34,'Saturday Race 1-08-22'!$CH$11:$CH$20)</f>
        <v>0</v>
      </c>
      <c r="AE34" s="138">
        <f>SUMIF('Saturday Race 1-08-22'!$B$11:$B$20,$B34,'Saturday Race 1-08-22'!$CK$11:$CK$20)</f>
        <v>0</v>
      </c>
      <c r="AF34" s="138">
        <f>SUMIF('Saturday Race 1-22-22'!$B$11:$B$20,$B34,'Saturday Race 1-22-22'!$BY$11:$BY$20)</f>
        <v>0</v>
      </c>
      <c r="AG34" s="138">
        <f>SUMIF('Saturday Race 1-22-22'!$B$11:$B$20,$B34,'Saturday Race 1-22-22'!$CB$11:$CB$20)</f>
        <v>0</v>
      </c>
      <c r="AH34" s="138">
        <f>SUMIF('Saturday Race 1-22-22'!$B$11:$B$20,$B34,'Saturday Race 1-22-22'!$CE$11:$CE$20)</f>
        <v>0</v>
      </c>
      <c r="AI34" s="138">
        <f>SUMIF('Saturday Race 1-22-22'!$B$11:$B$20,$B34,'Saturday Race 1-22-22'!$CH$11:$CH$20)</f>
        <v>0</v>
      </c>
      <c r="AJ34" s="138">
        <f>SUMIF('Saturday Race 1-22-22'!$B$11:$B$20,$B34,'Saturday Race 1-22-22'!$CK$11:$CK$20)</f>
        <v>0</v>
      </c>
      <c r="AK34" s="138">
        <f>SUMIF('Sunday Race 2-6-22'!$B$11:$B$20,$B34,'Sunday Race 2-6-22'!$BY$11:$BY$20)</f>
        <v>0</v>
      </c>
      <c r="AL34" s="138">
        <f>SUMIF('Sunday Race 2-6-22'!$B$11:$B$20,$B34,'Sunday Race 2-6-22'!$CB$11:$CB$20)</f>
        <v>0</v>
      </c>
      <c r="AM34" s="138">
        <f>SUMIF('Sunday Race 2-6-22'!$B$11:$B$20,$B34,'Sunday Race 2-6-22'!$CE$11:$CE$20)</f>
        <v>0</v>
      </c>
      <c r="AN34" s="138">
        <f>SUMIF('Sunday Race 2-6-22'!$B$11:$B$20,$B34,'Sunday Race 2-6-22'!$CH$11:$CH$20)</f>
        <v>0</v>
      </c>
      <c r="AO34" s="138">
        <f>SUMIF('Sunday Race 2-6-22'!$B$11:$B$20,$B34,'Sunday Race 2-6-22'!$CK$11:$CK$20)</f>
        <v>0</v>
      </c>
      <c r="AP34" s="138">
        <f>SUMIF('Chili One Day 2-12-22 Scots'!$B$11:$B$25,$B34,'Chili One Day 2-12-22 Scots'!$BY$11:$BY$25)</f>
        <v>0</v>
      </c>
      <c r="AQ34" s="138">
        <f>SUMIF('Chili One Day 2-12-22 Scots'!$B$11:$B$25,$B34,'Chili One Day 2-12-22 Scots'!$CB$11:$CB$25)</f>
        <v>0</v>
      </c>
      <c r="AR34" s="138">
        <f>SUMIF('Chili One Day 2-12-22 Scots'!$B$11:$B$25,$B34,'Chili One Day 2-12-22 Scots'!$CE$11:$CE$25)</f>
        <v>0</v>
      </c>
      <c r="AS34" s="138">
        <f>SUMIF('Chili One Day 2-12-22 Scots'!$B$11:$B$25,$B34,'Chili One Day 2-12-22 Scots'!$CH$11:$CH$25)</f>
        <v>0</v>
      </c>
      <c r="AT34" s="138">
        <f>SUMIF('Chili One Day 2-12-22 Scots'!$B$11:$B$25,$B34,'Chili One Day 2-12-22 Scots'!$CK$11:$CK$25)</f>
        <v>0</v>
      </c>
      <c r="AU34" s="138">
        <f>SUMIF('Chili One Day 2-12-22 Thistles'!$B$11:$B$25,$B34,'Chili One Day 2-12-22 Thistles'!$BY$11:$BY$25)</f>
        <v>0</v>
      </c>
      <c r="AV34" s="138">
        <f>SUMIF('Chili One Day 2-12-22 Thistles'!$B$11:$B$25,$B34,'Chili One Day 2-12-22 Thistles'!$CB$11:$CB$25)</f>
        <v>0</v>
      </c>
      <c r="AW34" s="138">
        <f>SUMIF('Chili One Day 2-12-22 Thistles'!$B$11:$B$25,$B34,'Chili One Day 2-12-22 Thistles'!$CE$11:$CE$25)</f>
        <v>0</v>
      </c>
      <c r="AX34" s="138">
        <f>SUMIF('Chili One Day 2-12-22 Thistles'!$B$11:$B$25,$B34,'Chili One Day 2-12-22 Thistles'!$CH$11:$CH$25)</f>
        <v>0</v>
      </c>
      <c r="AY34" s="138">
        <f>SUMIF('Chili One Day 2-12-22 Thistles'!$B$11:$B$25,$B34,'Chili One Day 2-12-22 Thistles'!$CK$11:$CK$25)</f>
        <v>0</v>
      </c>
      <c r="AZ34" s="138">
        <f>SUMIF('Sunday Race 2-20-22'!$B$11:$B$26,$B34,'Sunday Race 2-20-22'!$BY$11:$BY$26)</f>
        <v>0</v>
      </c>
      <c r="BA34" s="138">
        <f>SUMIF('Sunday Race 2-20-22'!$B$11:$B$26,$B34,'Sunday Race 2-20-22'!$CB$11:$CB$26)</f>
        <v>0</v>
      </c>
      <c r="BB34" s="138">
        <f>SUMIF('Sunday Race 2-20-22'!$B$11:$B$26,$B34,'Sunday Race 2-20-22'!$CE$11:$CE$26)</f>
        <v>0</v>
      </c>
      <c r="BC34" s="138">
        <f>SUMIF('Sunday Race 2-20-22'!$B$11:$B$26,$B34,'Sunday Race 2-20-22'!$CH$11:$CH$26)</f>
        <v>0</v>
      </c>
      <c r="BD34" s="138">
        <f>SUMIF('Sunday Race 2-20-22'!$B$11:$B$26,$B34,'Sunday Race 2-20-22'!$CK$11:$CK$26)</f>
        <v>0</v>
      </c>
      <c r="BE34" s="138">
        <f>SUMIF('Sunday Race 2-27-22'!$B$11:$B$20,$B34,'Sunday Race 2-27-22'!$BY$11:$BY$20)</f>
        <v>0</v>
      </c>
      <c r="BF34" s="138">
        <f>SUMIF('Sunday Race 2-27-22'!$B$11:$B$20,$B34,'Sunday Race 2-27-22'!$CB$11:$CB$20)</f>
        <v>0</v>
      </c>
      <c r="BG34" s="138">
        <f>SUMIF('Sunday Race 2-27-22'!$B$11:$B$20,$B34,'Sunday Race 2-27-22'!$CE$11:$CE$20)</f>
        <v>0</v>
      </c>
      <c r="BH34" s="138">
        <f>SUMIF('Sunday Race 2-27-22'!$B$11:$B$20,$B34,'Sunday Race 2-27-22'!$CH$11:$CH$20)</f>
        <v>0</v>
      </c>
      <c r="BI34" s="138">
        <f>SUMIF('Sunday Race 2-27-22'!$B$11:$B$20,$B34,'Sunday Race 2-27-22'!$CK$11:$CK$20)</f>
        <v>0</v>
      </c>
      <c r="BJ34" s="138">
        <f>SUMIF('Ironman One Day 3-5-22 FS'!$B$11:$B$26,$B34,'Ironman One Day 3-5-22 FS'!$BY$11:$BY$26)</f>
        <v>0</v>
      </c>
      <c r="BK34" s="138">
        <f>SUMIF('Ironman One Day 3-5-22 FS'!$B$11:$B$26,$B34,'Ironman One Day 3-5-22 FS'!$CB$11:$CB$26)</f>
        <v>0</v>
      </c>
      <c r="BL34" s="138">
        <f>SUMIF('Ironman One Day 3-5-22 FS'!$B$11:$B$26,$B34,'Ironman One Day 3-5-22 FS'!$CE$11:$CE$26)</f>
        <v>0</v>
      </c>
      <c r="BM34" s="138">
        <f>SUMIF('Ironman One Day 3-5-22 FS'!$B$11:$B$26,$B34,'Ironman One Day 3-5-22 FS'!$CH$11:$CH$26)</f>
        <v>0</v>
      </c>
      <c r="BN34" s="138">
        <f>SUMIF('Ironman One Day 3-5-22 FS'!$B$11:$B$26,$B34,'Ironman One Day 3-5-22 FS'!$CK$11:$CK$26)</f>
        <v>0</v>
      </c>
      <c r="BO34" s="138">
        <f>SUMIF('Sunday Race 3-13-22'!$B$11:$B$25,$B34,'Sunday Race 3-13-22'!$BY$11:$BY$25)</f>
        <v>0</v>
      </c>
      <c r="BP34" s="138">
        <f>SUMIF('Sunday Race 3-13-22'!$B$11:$B$25,$B34,'Sunday Race 3-13-22'!$CB$11:$CB$25)</f>
        <v>0</v>
      </c>
      <c r="BQ34" s="138">
        <f>SUMIF('Sunday Race 3-13-22'!$B$11:$B$25,$B34,'Sunday Race 3-13-22'!$CE$11:$CE$25)</f>
        <v>0</v>
      </c>
      <c r="BR34" s="138">
        <f>SUMIF('Sunday Race 3-13-22'!$B$11:$B$25,$B34,'Sunday Race 3-13-22'!$CH$11:$CH$25)</f>
        <v>0</v>
      </c>
      <c r="BS34" s="138">
        <f>SUMIF('Sunday Race 3-13-22'!$B$11:$B$25,$B34,'Sunday Race 3-13-22'!$CK$11:$CK$25)</f>
        <v>0</v>
      </c>
      <c r="BT34" s="138">
        <f>SUMIF('Saturday Race 3-19-22'!$B$11:$B$18,$B34,'Saturday Race 3-19-22'!$BY$11:$BY$18)</f>
        <v>0</v>
      </c>
      <c r="BU34" s="138">
        <f>SUMIF('Saturday Race 3-19-22'!$B$11:$B$18,$B34,'Saturday Race 3-19-22'!$CB$11:$CB$18)</f>
        <v>0</v>
      </c>
      <c r="BV34" s="138">
        <f>SUMIF('Saturday Race 3-19-22'!$B$11:$B$18,$B34,'Saturday Race 3-19-22'!$CE$11:$CE$18)</f>
        <v>0</v>
      </c>
      <c r="BW34" s="138">
        <f>SUMIF('Saturday Race 3-19-22'!$B$11:$B$18,$B34,'Saturday Race 3-19-22'!$CH$11:$CH$18)</f>
        <v>0</v>
      </c>
      <c r="BX34" s="138">
        <f>SUMIF('Saturday Race 3-19-22'!$B$11:$B$18,$B34,'Saturday Race 3-19-22'!$CK$11:$CK$18)</f>
        <v>0</v>
      </c>
      <c r="BY34" s="138">
        <f>SUMIF('Sunday Races 4-10-22'!$B$11:$B$26,$B34,'Sunday Races 4-10-22'!$BY$11:$BY$26)</f>
        <v>0</v>
      </c>
      <c r="BZ34" s="138">
        <f>SUMIF('Sunday Races 4-10-22'!$B$11:$B$26,$B34,'Sunday Races 4-10-22'!$CB$11:$CB$26)</f>
        <v>0</v>
      </c>
      <c r="CA34" s="138">
        <f>SUMIF('Sunday Races 4-10-22'!$B$11:$B$26,$B34,'Sunday Races 4-10-22'!$CE$11:$CE$26)</f>
        <v>0</v>
      </c>
      <c r="CB34" s="138">
        <f>SUMIF('Sunday Races 4-10-22'!$B$11:$B$26,$B34,'Sunday Races 4-10-22'!$CH$11:$CH$26)</f>
        <v>0</v>
      </c>
      <c r="CC34" s="138">
        <f>SUMIF('Sunday Races 4-10-22'!$B$11:$B$26,$B34,'Sunday Races 4-10-22'!$CK$11:$CK$26)</f>
        <v>0</v>
      </c>
      <c r="CD34" s="138">
        <f>SUMIF('Easter One Day 4-16-22 FS'!$B$11:$B$26,$B34,'Easter One Day 4-16-22 FS'!$BY$11:$BY$26)</f>
        <v>0</v>
      </c>
      <c r="CE34" s="138">
        <f>SUMIF('Easter One Day 4-16-22 FS'!$B$11:$B$26,$B34,'Easter One Day 4-16-22 FS'!$CB$11:$CB$26)</f>
        <v>0</v>
      </c>
      <c r="CF34" s="138">
        <f>SUMIF('Easter One Day 4-16-22 FS'!$B$11:$B$26,$B34,'Easter One Day 4-16-22 FS'!$CE$11:$CE$26)</f>
        <v>0</v>
      </c>
      <c r="CG34" s="138">
        <f>SUMIF('Easter One Day 4-16-22 FS'!$B$11:$B$26,$B34,'Easter One Day 4-16-22 FS'!$CH$11:$CH$26)</f>
        <v>0</v>
      </c>
      <c r="CH34" s="138">
        <f>SUMIF('Easter One Day 4-16-22 FS'!$B$11:$B$26,$B34,'Easter One Day 4-16-22 FS'!$CK$11:$CK$26)</f>
        <v>0</v>
      </c>
      <c r="CI34" s="138">
        <f>SUMIF('Easter One Day 4-16-22 TH'!$B$11:$B$15,$B34,'Easter One Day 4-16-22 TH'!$BY$11:$BY$15)</f>
        <v>0</v>
      </c>
      <c r="CJ34" s="138">
        <f>SUMIF('Easter One Day 4-16-22 TH'!$B$11:$B$15,$B34,'Easter One Day 4-16-22 TH'!$CB$11:$CB$15)</f>
        <v>0</v>
      </c>
      <c r="CK34" s="138">
        <f>SUMIF('Easter One Day 4-16-22 TH'!$B$11:$B$15,$B34,'Easter One Day 4-16-22 TH'!$CE$11:$CE$15)</f>
        <v>0</v>
      </c>
      <c r="CL34" s="138">
        <f>SUMIF('Easter One Day 4-16-22 TH'!$B$11:$B$15,$B34,'Easter One Day 4-16-22 TH'!$CH$11:$CH$15)</f>
        <v>0</v>
      </c>
      <c r="CM34" s="138">
        <f>SUMIF('Easter One Day 4-16-22 TH'!$B$11:$B$15,$B34,'Easter One Day 4-16-22 TH'!$CK$11:$CK$15)</f>
        <v>0</v>
      </c>
      <c r="CN34" s="138">
        <f>SUMIF('Sunday Races 5-1-22'!$B$11:$B$28,$B34,'Sunday Races 5-1-22'!$BY$11:$BY$28)</f>
        <v>0</v>
      </c>
      <c r="CO34" s="138">
        <f>SUMIF('Sunday Races 5-1-22'!$B$11:$B$28,$B34,'Sunday Races 5-1-22'!$CB$11:$CB$28)</f>
        <v>0</v>
      </c>
      <c r="CP34" s="138">
        <f>SUMIF('Sunday Races 5-1-22'!$B$11:$B$28,$B34,'Sunday Races 5-1-22'!$CE$11:$CE$28)</f>
        <v>0</v>
      </c>
      <c r="CQ34" s="138">
        <f>SUMIF('Sunday Races 5-1-22'!$B$11:$B$28,$B34,'Sunday Races 5-1-22'!$CH$11:$CH$28)</f>
        <v>0</v>
      </c>
      <c r="CR34" s="138">
        <f>SUMIF('Sunday Races 5-1-22'!$B$11:$B$28,$B34,'Sunday Races 5-1-22'!$CK$11:$CK$28)</f>
        <v>0</v>
      </c>
      <c r="CS34" s="138">
        <f>SUMIF('Long Distance Race 5-7-22'!$B$11:$B$27,$B34,'Long Distance Race 5-7-22'!$BY$11:$BY$27)</f>
        <v>0</v>
      </c>
      <c r="CT34" s="138">
        <f>SUMIF('Long Distance Race 5-7-22'!$B$11:$B$27,$B34,'Long Distance Race 5-7-22'!$CB$11:$CB$27)</f>
        <v>0</v>
      </c>
      <c r="CU34" s="138">
        <f>SUMIF('Long Distance Race 5-7-22'!$B$11:$B$27,$B34,'Long Distance Race 5-7-22'!$CE$11:$CE$27)</f>
        <v>0</v>
      </c>
      <c r="CV34" s="138">
        <f>SUMIF('Long Distance Race 5-7-22'!$B$11:$B$27,$B34,'Long Distance Race 5-7-22'!$CH$11:$CH$27)</f>
        <v>0</v>
      </c>
      <c r="CW34" s="138">
        <f>SUMIF('Long Distance Race 5-7-22'!$B$11:$B$27,$B34,'Long Distance Race 5-7-22'!$CK$11:$CK$27)</f>
        <v>0</v>
      </c>
      <c r="CX34" s="138">
        <f>SUMIF('Memorial Day Regatta 5-28-22 Op'!$B$11:$B$27,$B34,'Memorial Day Regatta 5-28-22 Op'!$BY$11:$BY$27)</f>
        <v>0</v>
      </c>
      <c r="CY34" s="138">
        <f>SUMIF('Memorial Day Regatta 5-28-22 Op'!$B$11:$B$27,$B34,'Memorial Day Regatta 5-28-22 Op'!$CB$11:$CB$27)</f>
        <v>0</v>
      </c>
      <c r="CZ34" s="138">
        <f>SUMIF('Memorial Day Regatta 5-28-22 Op'!$B$11:$B$27,$B34,'Memorial Day Regatta 5-28-22 Op'!$CE$11:$CE$27)</f>
        <v>0</v>
      </c>
      <c r="DA34" s="138">
        <f>SUMIF('Memorial Day Regatta 5-28-22 Op'!$B$11:$B$27,$B34,'Memorial Day Regatta 5-28-22 Op'!$CH$11:$CH$27)</f>
        <v>0</v>
      </c>
      <c r="DB34" s="138">
        <f>SUMIF('Memorial Day Regatta 5-28-22 Op'!$B$11:$B$27,$B34,'Memorial Day Regatta 5-28-22 Op'!$CK$11:$CK$27)</f>
        <v>0</v>
      </c>
      <c r="DC34" s="138">
        <f>SUMIF('Sunday Races 6-5-22'!$B$11:$B$28,$B34,'Sunday Races 6-5-22'!$BY$11:$BY$28)</f>
        <v>0</v>
      </c>
      <c r="DD34" s="138">
        <f>SUMIF('Sunday Races 6-5-22'!$B$11:$B$28,$B34,'Sunday Races 6-5-22'!$CB$11:$CB$28)</f>
        <v>0</v>
      </c>
      <c r="DE34" s="138">
        <f>SUMIF('Sunday Races 6-5-22'!$B$11:$B$28,$B34,'Sunday Races 6-5-22'!$CE$11:$CE$28)</f>
        <v>0</v>
      </c>
      <c r="DF34" s="138">
        <f>SUMIF('Sunday Races 6-5-22'!$B$11:$B$28,$B34,'Sunday Races 6-5-22'!$CH$11:$CH$28)</f>
        <v>0</v>
      </c>
      <c r="DG34" s="138">
        <f>SUMIF('Sunday Races 6-5-22'!$B$11:$B$28,$B34,'Sunday Races 6-5-22'!$CK$11:$CK$28)</f>
        <v>0</v>
      </c>
      <c r="DH34" s="138">
        <f>SUMIF('Sunday Races 6-12-22'!$B$11:$B$24,$B34,'Sunday Races 6-12-22'!$BY$11:$BY$24)</f>
        <v>0</v>
      </c>
      <c r="DI34" s="138">
        <f>SUMIF('Sunday Races 6-12-22'!$B$11:$B$24,$B34,'Sunday Races 6-12-22'!$CB$11:$CB$24)</f>
        <v>0</v>
      </c>
      <c r="DJ34" s="138">
        <f>SUMIF('Sunday Races 6-12-22'!$B$11:$B$24,$B34,'Sunday Races 6-12-22'!$CE$11:$CE$24)</f>
        <v>0</v>
      </c>
      <c r="DK34" s="138">
        <f>SUMIF('Sunday Races 6-12-22'!$B$11:$B$24,$B34,'Sunday Races 6-12-22'!$CH$11:$CH$24)</f>
        <v>0</v>
      </c>
      <c r="DL34" s="138">
        <f>SUMIF('Sunday Races 6-12-22'!$B$11:$B$24,$B34,'Sunday Races 6-12-22'!$CK$11:$CK$24)</f>
        <v>0</v>
      </c>
      <c r="DM34" s="138">
        <f>SUMIF('Saturday Races 6-18-22'!$B$11:$B$24,$B34,'Saturday Races 6-18-22'!$BY$11:$BY$24)</f>
        <v>0</v>
      </c>
      <c r="DN34" s="138">
        <f>SUMIF('Saturday Races 6-18-22'!$B$11:$B$24,$B34,'Saturday Races 6-18-22'!$CB$11:$CB$24)</f>
        <v>0</v>
      </c>
      <c r="DO34" s="138">
        <f>SUMIF('Saturday Races 6-18-22'!$B$11:$B$24,$B34,'Saturday Races 6-18-22'!$CE$11:$CE$24)</f>
        <v>0</v>
      </c>
      <c r="DP34" s="138">
        <f>SUMIF('Saturday Races 6-18-22'!$B$11:$B$24,$B34,'Saturday Races 6-18-22'!$CH$11:$CH$24)</f>
        <v>0</v>
      </c>
      <c r="DQ34" s="138">
        <f>SUMIF('Saturday Races 6-18-22'!$B$11:$B$24,$B34,'Saturday Races 6-18-22'!$CK$11:$CK$24)</f>
        <v>0</v>
      </c>
      <c r="DR34" s="138">
        <f>SUMIF('Caldwell Cup 6-25-22 FS'!$B$11:$B$25,$B34,'Caldwell Cup 6-25-22 FS'!$BY$11:$BY$25)</f>
        <v>0</v>
      </c>
      <c r="DS34" s="138">
        <f>SUMIF('Caldwell Cup 6-25-22 FS'!$B$11:$B$25,$B34,'Caldwell Cup 6-25-22 FS'!$CB$11:$CB$25)</f>
        <v>0</v>
      </c>
      <c r="DT34" s="138">
        <f>SUMIF('Caldwell Cup 6-25-22 FS'!$B$11:$B$25,$B34,'Caldwell Cup 6-25-22 FS'!$CE$11:$CE$25)</f>
        <v>0</v>
      </c>
      <c r="DU34" s="138">
        <f>SUMIF('Caldwell Cup 6-25-22 FS'!$B$11:$B$25,$B34,'Caldwell Cup 6-25-22 FS'!$CH$11:$CH$25)</f>
        <v>0</v>
      </c>
      <c r="DV34" s="138">
        <f>SUMIF('Caldwell Cup 6-25-22 FS'!$B$11:$B$25,$B34,'Caldwell Cup 6-25-22 FS'!$CK$11:$CK$25)</f>
        <v>0</v>
      </c>
      <c r="DW34" s="138">
        <f>SUMIF('Caldwell Cup 6-25-22 TH'!$B$11:$B$24,$B34,'Caldwell Cup 6-25-22 TH'!$BY$11:$BY$24)</f>
        <v>0</v>
      </c>
      <c r="DX34" s="138">
        <f>SUMIF('Caldwell Cup 6-25-22 TH'!$B$11:$B$24,$B34,'Caldwell Cup 6-25-22 TH'!$CB$11:$CB$24)</f>
        <v>0</v>
      </c>
      <c r="DY34" s="138">
        <f>SUMIF('Caldwell Cup 6-25-22 TH'!$B$11:$B$24,$B34,'Caldwell Cup 6-25-22 TH'!$CE$11:$CE$24)</f>
        <v>0</v>
      </c>
      <c r="DZ34" s="138">
        <f>SUMIF('Caldwell Cup 6-25-22 TH'!$B$11:$B$24,$B34,'Caldwell Cup 6-25-22 TH'!$CH$11:$CH$24)</f>
        <v>0</v>
      </c>
      <c r="EA34" s="138">
        <f>SUMIF('Caldwell Cup 6-25-22 TH'!$B$11:$B$24,$B34,'Caldwell Cup 6-25-22 TH'!$CK$11:$CK$24)</f>
        <v>0</v>
      </c>
      <c r="EB34" s="138">
        <f>SUMIF('Sunday Races 7-3-22'!$B$11:$B$25,$B34,'Sunday Races 7-3-22'!$BY$11:$BY$25)</f>
        <v>0</v>
      </c>
      <c r="EC34" s="138">
        <f>SUMIF('Sunday Races 7-3-22'!$B$11:$B$25,$B34,'Sunday Races 7-3-22'!$CB$11:$CB$25)</f>
        <v>0</v>
      </c>
      <c r="ED34" s="138">
        <f>SUMIF('Sunday Races 7-3-22'!$B$11:$B$25,$B34,'Sunday Races 7-3-22'!$CE$11:$CE$25)</f>
        <v>0</v>
      </c>
      <c r="EE34" s="138">
        <f>SUMIF('Sunday Races 7-3-22'!$B$11:$B$25,$B34,'Sunday Races 7-3-22'!$CH$11:$CH$25)</f>
        <v>0</v>
      </c>
      <c r="EF34" s="138">
        <f>SUMIF('Sunday Races 7-3-22'!$B$11:$B$25,$B34,'Sunday Races 7-3-22'!$CK$11:$CK$25)</f>
        <v>0</v>
      </c>
      <c r="EG34" s="138">
        <f>SUMIF('Sunday Races 7-31-22'!$B$11:$B$25,$B34,'Sunday Races 7-31-22'!$BY$11:$BY$25)</f>
        <v>0</v>
      </c>
      <c r="EH34" s="138">
        <f>SUMIF('Sunday Races 7-31-22'!$B$11:$B$25,$B34,'Sunday Races 7-31-22'!$CB$11:$CB$25)</f>
        <v>0</v>
      </c>
      <c r="EI34" s="138">
        <f>SUMIF('Sunday Races 7-31-22'!$B$11:$B$25,$B34,'Sunday Races 7-31-22'!$CE$11:$CE$25)</f>
        <v>0</v>
      </c>
      <c r="EJ34" s="138">
        <f>SUMIF('Sunday Races 7-31-22'!$B$11:$B$25,$B34,'Sunday Races 7-31-22'!$CH$11:$CH$25)</f>
        <v>0</v>
      </c>
      <c r="EK34" s="138">
        <f>SUMIF('Sunday Races 7-31-22'!$B$11:$B$25,$B34,'Sunday Races 7-31-22'!$CK$11:$CK$25)</f>
        <v>0</v>
      </c>
      <c r="EL34" s="138">
        <f>SUMIF('Sunday Races 8-14-22'!$B$11:$B$25,$B34,'Sunday Races 8-14-22'!$BY$11:$BY$25)</f>
        <v>0</v>
      </c>
      <c r="EM34" s="138">
        <f>SUMIF('Sunday Races 8-14-22'!$B$11:$B$25,$B34,'Sunday Races 8-14-22'!$CB$11:$CB$25)</f>
        <v>0</v>
      </c>
      <c r="EN34" s="138">
        <f>SUMIF('Sunday Races 8-14-22'!$B$11:$B$25,$B34,'Sunday Races 8-14-22'!$CE$11:$CE$25)</f>
        <v>0</v>
      </c>
      <c r="EO34" s="138">
        <f>SUMIF('Sunday Races 8-14-22'!$B$11:$B$25,$B34,'Sunday Races 8-14-22'!$CH$11:$CH$25)</f>
        <v>0</v>
      </c>
      <c r="EP34" s="138">
        <f>SUMIF('Sunday Races 8-14-22'!$B$11:$B$25,$B34,'Sunday Races 8-14-22'!$CK$11:$CK$25)</f>
        <v>0</v>
      </c>
      <c r="EQ34" s="138">
        <f>SUMIF('Saturday Races 8-20-22'!$B$11:$B$25,$B34,'Saturday Races 8-20-22'!$BY$11:$BY$25)</f>
        <v>0</v>
      </c>
      <c r="ER34" s="138">
        <f>SUMIF('Saturday Races 8-20-22'!$B$11:$B$25,$B34,'Saturday Races 8-20-22'!$CB$11:$CB$25)</f>
        <v>0</v>
      </c>
      <c r="ES34" s="138">
        <f>SUMIF('Saturday Races 8-20-22'!$B$11:$B$25,$B34,'Saturday Races 8-20-22'!$CE$11:$CE$25)</f>
        <v>0</v>
      </c>
      <c r="ET34" s="138">
        <f>SUMIF('Saturday Races 8-20-22'!$B$11:$B$25,$B34,'Saturday Races 8-20-22'!$CH$11:$CH$25)</f>
        <v>0</v>
      </c>
      <c r="EU34" s="138">
        <f>SUMIF('Saturday Races 8-20-22'!$B$11:$B$25,$B34,'Saturday Races 8-20-22'!$CK$11:$CK$25)</f>
        <v>0</v>
      </c>
      <c r="EV34" s="138">
        <f>SUMIF('Labor Day Regatta 9-3-22 FS'!$B$11:$B$30,$B34,'Labor Day Regatta 9-3-22 FS'!$BY$11:$BY$30)</f>
        <v>0</v>
      </c>
      <c r="EW34" s="138">
        <f>SUMIF('Labor Day Regatta 9-3-22 FS'!$B$11:$B$30,$B34,'Labor Day Regatta 9-3-22 FS'!$CB$11:$CB$30)</f>
        <v>0</v>
      </c>
      <c r="EX34" s="138">
        <f>SUMIF('Labor Day Regatta 9-3-22 FS'!$B$11:$B$30,$B34,'Labor Day Regatta 9-3-22 FS'!$CE$11:$CE$30)</f>
        <v>0</v>
      </c>
      <c r="EY34" s="138">
        <f>SUMIF('Labor Day Regatta 9-3-22 FS'!$B$11:$B$30,$B34,'Labor Day Regatta 9-3-22 FS'!$CH$11:$CH$30)</f>
        <v>0</v>
      </c>
      <c r="EZ34" s="138">
        <f>SUMIF('Labor Day Regatta 9-3-22 FS'!$B$11:$B$30,$B34,'Labor Day Regatta 9-3-22 FS'!$CK$11:$CK$30)</f>
        <v>0</v>
      </c>
      <c r="FA34" s="138">
        <f>SUMIF('Sunday Races 9-11-22'!$B$11:$B$20,$B34,'Sunday Races 9-11-22'!$BY$11:$BY$20)</f>
        <v>0</v>
      </c>
      <c r="FB34" s="138">
        <f>SUMIF('Sunday Races 9-11-22'!$B$11:$B$20,$B34,'Sunday Races 9-11-22'!$CB$11:$CB$20)</f>
        <v>0</v>
      </c>
      <c r="FC34" s="138">
        <f>SUMIF('Sunday Races 9-11-22'!$B$11:$B$20,$B34,'Sunday Races 9-11-22'!$CE$11:$CE$20)</f>
        <v>0</v>
      </c>
      <c r="FD34" s="138">
        <f>SUMIF('Sunday Races 9-11-22'!$B$11:$B$20,$B34,'Sunday Races 9-11-22'!$CH$11:$CH$20)</f>
        <v>0</v>
      </c>
      <c r="FE34" s="138">
        <f>SUMIF('Sunday Races 9-11-22'!$B$11:$B$20,$B34,'Sunday Races 9-11-22'!$CK$11:$CK$20)</f>
        <v>0</v>
      </c>
      <c r="FF34" s="138">
        <f>SUMIF('2022-09-17 Leukemia Cup FS'!$B$11:$B$26,$B34,'2022-09-17 Leukemia Cup FS'!$BY$11:$BY$26)</f>
        <v>0</v>
      </c>
      <c r="FG34" s="138">
        <f>SUMIF('2022-09-17 Leukemia Cup FS'!$B$11:$B$26,$B34,'2022-09-17 Leukemia Cup FS'!$CB$11:$CB$26)</f>
        <v>0</v>
      </c>
      <c r="FH34" s="138">
        <f>SUMIF('2022-09-17 Leukemia Cup FS'!$B$11:$B$26,$B34,'2022-09-17 Leukemia Cup FS'!$CE$11:$CE$26)</f>
        <v>0</v>
      </c>
      <c r="FI34" s="138">
        <f>SUMIF('2022-09-17 Leukemia Cup FS'!$B$11:$B$26,$B34,'2022-09-17 Leukemia Cup FS'!$CH$11:$CH$26)</f>
        <v>0</v>
      </c>
      <c r="FJ34" s="138">
        <f>SUMIF('2022-09-17 Leukemia Cup FS'!$B$11:$B$26,$B34,'2022-09-17 Leukemia Cup FS'!$CK$11:$CK$26)</f>
        <v>0</v>
      </c>
      <c r="FK34" s="138">
        <f>SUMIF('Smith-Berry LDR 9-24-22'!$B$11:$B$30,$B34,'Smith-Berry LDR 9-24-22'!$BY$11:$BY$30)</f>
        <v>0</v>
      </c>
      <c r="FL34" s="138">
        <f>SUMIF('Smith-Berry LDR 9-24-22'!$B$11:$B$30,$B34,'Smith-Berry LDR 9-24-22'!$CB$11:$CB$30)</f>
        <v>0</v>
      </c>
      <c r="FM34" s="138">
        <f>SUMIF('Smith-Berry LDR 9-24-22'!$B$11:$B$30,$B34,'Smith-Berry LDR 9-24-22'!$CE$11:$CE$30)</f>
        <v>0</v>
      </c>
      <c r="FN34" s="138">
        <f>SUMIF('Smith-Berry LDR 9-24-22'!$B$11:$B$30,$B34,'Smith-Berry LDR 9-24-22'!$CH$11:$CH$30)</f>
        <v>0</v>
      </c>
      <c r="FO34" s="138">
        <f>SUMIF('Smith-Berry LDR 9-24-22'!$B$11:$B$30,$B34,'Smith-Berry LDR 9-24-22'!$CK$11:$CK$30)</f>
        <v>0</v>
      </c>
      <c r="FP34" s="138">
        <f>SUMIF('Great Scot 10-1-22 Cham'!$B$11:$B$28,$B34,'Great Scot 10-1-22 Cham'!$BY$11:$BY$28)</f>
        <v>0</v>
      </c>
      <c r="FQ34" s="138">
        <f>SUMIF('Great Scot 10-1-22 Cham'!$B$11:$B$28,$B34,'Great Scot 10-1-22 Cham'!$CB$11:$CB$28)</f>
        <v>0</v>
      </c>
      <c r="FR34" s="138">
        <f>SUMIF('Great Scot 10-1-22 Cham'!$B$11:$B$28,$B34,'Great Scot 10-1-22 Cham'!$CE$11:$CE$28)</f>
        <v>0</v>
      </c>
      <c r="FS34" s="138">
        <f>SUMIF('Great Scot 10-1-22 Cham'!$B$11:$B$28,$B34,'Great Scot 10-1-22 Cham'!$CH$11:$CH$28)</f>
        <v>0</v>
      </c>
      <c r="FT34" s="138">
        <f>SUMIF('Great Scot 10-1-22 Cham'!$B$11:$B$28,$B34,'Great Scot 10-1-22 Cham'!$CK$11:$CK$28)</f>
        <v>0</v>
      </c>
      <c r="FU34" s="138">
        <f>SUMIF('Great Scot 10-1-22 Chal'!$B$11:$B$28,$B34,'Great Scot 10-1-22 Chal'!$BY$11:$BY$28)</f>
        <v>0</v>
      </c>
      <c r="FV34" s="138">
        <f>SUMIF('Great Scot 10-1-22 Chal'!$B$11:$B$28,$B34,'Great Scot 10-1-22 Chal'!$CB$11:$CB$28)</f>
        <v>0</v>
      </c>
      <c r="FW34" s="138">
        <f>SUMIF('Great Scot 10-1-22 Chal'!$B$11:$B$28,$B34,'Great Scot 10-1-22 Chal'!$CE$11:$CE$28)</f>
        <v>0</v>
      </c>
      <c r="FX34" s="138">
        <f>SUMIF('Great Scot 10-1-22 Chal'!$B$11:$B$28,$B34,'Great Scot 10-1-22 Chal'!$CH$11:$CH$28)</f>
        <v>0</v>
      </c>
      <c r="FY34" s="138">
        <f>SUMIF('Great Scot 10-1-22 Chal'!$B$11:$B$28,$B34,'Great Scot 10-1-22 Chal'!$CK$11:$CK$28)</f>
        <v>0</v>
      </c>
      <c r="FZ34" s="138">
        <f>SUMIF('Sunday Races 10-9-22'!$B$11:$B$21,$B34,'Sunday Races 10-9-22'!$BY$11:$BY$21)</f>
        <v>0</v>
      </c>
      <c r="GA34" s="138">
        <f>SUMIF('Sunday Races 10-9-22'!$B$11:$B$21,$B34,'Sunday Races 10-9-22'!$CB$11:$CB$21)</f>
        <v>0</v>
      </c>
      <c r="GB34" s="138">
        <f>SUMIF('Sunday Races 10-9-22'!$B$11:$B$21,$B34,'Sunday Races 10-9-22'!$CE$11:$CE$21)</f>
        <v>0</v>
      </c>
      <c r="GC34" s="138">
        <f>SUMIF('Sunday Races 10-9-22'!$B$11:$B$21,$B34,'Sunday Races 10-9-22'!$CH$11:$CH$21)</f>
        <v>0</v>
      </c>
      <c r="GD34" s="138">
        <f>SUMIF('Sunday Races 10-9-22'!$B$11:$B$21,$B34,'Sunday Races 10-9-22'!$CK$11:$CK$21)</f>
        <v>0</v>
      </c>
      <c r="GE34" s="138">
        <f>SUMIF('Sunday Races 10-23-22'!$B$11:$B$22,$B34,'Sunday Races 10-23-22'!$BY$11:$BY$22)</f>
        <v>0</v>
      </c>
      <c r="GF34" s="138">
        <f>SUMIF('Sunday Races 10-23-22'!$B$11:$B$22,$B34,'Sunday Races 10-23-22'!$CB$11:$CB$22)</f>
        <v>0</v>
      </c>
      <c r="GG34" s="138">
        <f>SUMIF('Sunday Races 10-23-22'!$B$11:$B$22,$B34,'Sunday Races 10-23-22'!$CE$11:$CE$22)</f>
        <v>0</v>
      </c>
      <c r="GH34" s="138">
        <f>SUMIF('Sunday Races 10-23-22'!$B$11:$B$22,$B34,'Sunday Races 10-23-22'!$CH$11:$CH$22)</f>
        <v>0</v>
      </c>
      <c r="GI34" s="138">
        <f>SUMIF('Sunday Races 10-23-22'!$B$11:$B$22,$B34,'Sunday Races 10-23-22'!$CK$11:$CK$22)</f>
        <v>0</v>
      </c>
      <c r="GJ34" s="138">
        <f>SUMIF('One Day Regatta 10-29-22 FS'!$B$11:$B$19,$B34,'One Day Regatta 10-29-22 FS'!$BY$11:$BY$19)</f>
        <v>0</v>
      </c>
      <c r="GK34" s="138">
        <f>SUMIF('One Day Regatta 10-29-22 FS'!$B$11:$B$19,$B34,'One Day Regatta 10-29-22 FS'!$CB$11:$CB$19)</f>
        <v>0</v>
      </c>
      <c r="GL34" s="138">
        <f>SUMIF('One Day Regatta 10-29-22 FS'!$B$11:$B$19,$B34,'One Day Regatta 10-29-22 FS'!$CE$11:$CE$19)</f>
        <v>0</v>
      </c>
      <c r="GM34" s="138">
        <f>SUMIF('One Day Regatta 10-29-22 FS'!$B$11:$B$19,$B34,'One Day Regatta 10-29-22 FS'!$CH$11:$CH$19)</f>
        <v>0</v>
      </c>
      <c r="GN34" s="138">
        <f>SUMIF('One Day Regatta 10-29-22 FS'!$B$11:$B$19,$B34,'One Day Regatta 10-29-22 FS'!$CK$11:$CK$19)</f>
        <v>0</v>
      </c>
      <c r="GO34" s="139"/>
      <c r="GP34" s="140"/>
      <c r="GQ34" s="141">
        <f t="shared" ref="GQ34:GZ43" si="32">LARGE($G34:$GO34,GQ$2)</f>
        <v>0</v>
      </c>
      <c r="GR34" s="141">
        <f t="shared" si="32"/>
        <v>0</v>
      </c>
      <c r="GS34" s="141">
        <f t="shared" si="32"/>
        <v>0</v>
      </c>
      <c r="GT34" s="141">
        <f t="shared" si="32"/>
        <v>0</v>
      </c>
      <c r="GU34" s="141">
        <f t="shared" si="32"/>
        <v>0</v>
      </c>
      <c r="GV34" s="141">
        <f t="shared" si="32"/>
        <v>0</v>
      </c>
      <c r="GW34" s="141">
        <f t="shared" si="32"/>
        <v>0</v>
      </c>
      <c r="GX34" s="141">
        <f t="shared" si="32"/>
        <v>0</v>
      </c>
      <c r="GY34" s="141">
        <f t="shared" si="32"/>
        <v>0</v>
      </c>
      <c r="GZ34" s="141">
        <f t="shared" si="32"/>
        <v>0</v>
      </c>
      <c r="HA34" s="141">
        <f t="shared" ref="HA34:HJ43" si="33">LARGE($G34:$GO34,HA$2)</f>
        <v>0</v>
      </c>
      <c r="HB34" s="141">
        <f t="shared" si="33"/>
        <v>0</v>
      </c>
      <c r="HC34" s="141">
        <f t="shared" si="33"/>
        <v>0</v>
      </c>
      <c r="HD34" s="141">
        <f t="shared" si="33"/>
        <v>0</v>
      </c>
      <c r="HE34" s="141">
        <f t="shared" si="33"/>
        <v>0</v>
      </c>
      <c r="HF34" s="141">
        <f t="shared" si="33"/>
        <v>0</v>
      </c>
      <c r="HG34" s="141">
        <f t="shared" si="33"/>
        <v>0</v>
      </c>
      <c r="HH34" s="141">
        <f t="shared" si="33"/>
        <v>0</v>
      </c>
      <c r="HI34" s="141">
        <f t="shared" si="33"/>
        <v>0</v>
      </c>
      <c r="HJ34" s="141">
        <f t="shared" si="33"/>
        <v>0</v>
      </c>
      <c r="HK34" s="141">
        <f t="shared" ref="HK34:HT43" si="34">LARGE($G34:$GO34,HK$2)</f>
        <v>0</v>
      </c>
      <c r="HL34" s="141">
        <f t="shared" si="34"/>
        <v>0</v>
      </c>
      <c r="HM34" s="141">
        <f t="shared" si="34"/>
        <v>0</v>
      </c>
      <c r="HN34" s="141">
        <f t="shared" si="34"/>
        <v>0</v>
      </c>
      <c r="HO34" s="141">
        <f t="shared" si="34"/>
        <v>0</v>
      </c>
      <c r="HP34" s="141">
        <f t="shared" si="34"/>
        <v>0</v>
      </c>
      <c r="HQ34" s="141">
        <f t="shared" si="34"/>
        <v>0</v>
      </c>
      <c r="HR34" s="141">
        <f t="shared" si="34"/>
        <v>0</v>
      </c>
      <c r="HS34" s="141">
        <f t="shared" si="34"/>
        <v>0</v>
      </c>
      <c r="HT34" s="141">
        <f t="shared" si="34"/>
        <v>0</v>
      </c>
      <c r="HU34" s="141">
        <f t="shared" ref="HU34:ID43" si="35">LARGE($G34:$GO34,HU$2)</f>
        <v>0</v>
      </c>
      <c r="HV34" s="141">
        <f t="shared" si="35"/>
        <v>0</v>
      </c>
      <c r="HW34" s="141">
        <f t="shared" si="35"/>
        <v>0</v>
      </c>
      <c r="HX34" s="141">
        <f t="shared" si="35"/>
        <v>0</v>
      </c>
      <c r="HY34" s="141">
        <f t="shared" si="35"/>
        <v>0</v>
      </c>
      <c r="HZ34" s="141">
        <f t="shared" si="35"/>
        <v>0</v>
      </c>
      <c r="IA34" s="141">
        <f t="shared" si="35"/>
        <v>0</v>
      </c>
      <c r="IB34" s="141">
        <f t="shared" si="35"/>
        <v>0</v>
      </c>
      <c r="IC34" s="141">
        <f t="shared" si="35"/>
        <v>0</v>
      </c>
      <c r="ID34" s="141">
        <f t="shared" si="35"/>
        <v>0</v>
      </c>
      <c r="IE34" s="141">
        <f t="shared" ref="IE34:IN43" si="36">LARGE($G34:$GO34,IE$2)</f>
        <v>0</v>
      </c>
      <c r="IF34" s="141">
        <f t="shared" si="36"/>
        <v>0</v>
      </c>
      <c r="IG34" s="141">
        <f t="shared" si="36"/>
        <v>0</v>
      </c>
      <c r="IH34" s="141">
        <f t="shared" si="36"/>
        <v>0</v>
      </c>
      <c r="II34" s="141">
        <f t="shared" si="36"/>
        <v>0</v>
      </c>
      <c r="IJ34" s="141">
        <f t="shared" si="36"/>
        <v>0</v>
      </c>
      <c r="IK34" s="141">
        <f t="shared" si="36"/>
        <v>0</v>
      </c>
      <c r="IL34" s="141">
        <f t="shared" si="36"/>
        <v>0</v>
      </c>
      <c r="IM34" s="141">
        <f t="shared" si="36"/>
        <v>0</v>
      </c>
      <c r="IN34" s="141">
        <f t="shared" si="36"/>
        <v>0</v>
      </c>
      <c r="IO34" s="141">
        <f t="shared" ref="IO34:IX43" si="37">LARGE($G34:$GO34,IO$2)</f>
        <v>0</v>
      </c>
      <c r="IP34" s="141">
        <f t="shared" si="37"/>
        <v>0</v>
      </c>
      <c r="IQ34" s="141">
        <f t="shared" si="37"/>
        <v>0</v>
      </c>
      <c r="IR34" s="141">
        <f t="shared" si="37"/>
        <v>0</v>
      </c>
      <c r="IS34" s="141">
        <f t="shared" si="37"/>
        <v>0</v>
      </c>
      <c r="IT34" s="141">
        <f t="shared" si="37"/>
        <v>0</v>
      </c>
      <c r="IU34" s="141">
        <f t="shared" si="37"/>
        <v>0</v>
      </c>
      <c r="IV34" s="141">
        <f t="shared" si="37"/>
        <v>0</v>
      </c>
      <c r="IW34" s="141">
        <f t="shared" si="37"/>
        <v>0</v>
      </c>
      <c r="IX34" s="141">
        <f t="shared" si="37"/>
        <v>0</v>
      </c>
      <c r="IY34" s="141">
        <f t="shared" ref="IY34:JM43" si="38">LARGE($G34:$GO34,IY$2)</f>
        <v>0</v>
      </c>
      <c r="IZ34" s="141">
        <f t="shared" si="38"/>
        <v>0</v>
      </c>
      <c r="JA34" s="141">
        <f t="shared" si="38"/>
        <v>0</v>
      </c>
      <c r="JB34" s="141">
        <f t="shared" si="38"/>
        <v>0</v>
      </c>
      <c r="JC34" s="141">
        <f t="shared" si="38"/>
        <v>0</v>
      </c>
      <c r="JD34" s="141">
        <f t="shared" si="38"/>
        <v>0</v>
      </c>
      <c r="JE34" s="141">
        <f t="shared" si="38"/>
        <v>0</v>
      </c>
      <c r="JF34" s="141">
        <f t="shared" si="38"/>
        <v>0</v>
      </c>
      <c r="JG34" s="141">
        <f t="shared" si="38"/>
        <v>0</v>
      </c>
      <c r="JH34" s="141">
        <f t="shared" si="38"/>
        <v>0</v>
      </c>
      <c r="JI34" s="141">
        <f t="shared" si="38"/>
        <v>0</v>
      </c>
      <c r="JJ34" s="141">
        <f t="shared" si="38"/>
        <v>0</v>
      </c>
      <c r="JK34" s="141">
        <f t="shared" si="38"/>
        <v>0</v>
      </c>
      <c r="JL34" s="141">
        <f t="shared" si="38"/>
        <v>0</v>
      </c>
      <c r="JM34" s="141">
        <f t="shared" si="38"/>
        <v>0</v>
      </c>
    </row>
    <row r="35" spans="1:273" ht="15" customHeight="1" x14ac:dyDescent="0.2">
      <c r="A35" s="134">
        <f t="shared" si="17"/>
        <v>31</v>
      </c>
      <c r="B35" s="103" t="s">
        <v>1206</v>
      </c>
      <c r="C35" s="135">
        <f t="shared" si="6"/>
        <v>0</v>
      </c>
      <c r="D35" s="136">
        <f t="shared" si="7"/>
        <v>0</v>
      </c>
      <c r="E35" s="135">
        <f t="shared" si="8"/>
        <v>0</v>
      </c>
      <c r="F35" s="137">
        <f t="shared" si="9"/>
        <v>0</v>
      </c>
      <c r="G35" s="138">
        <f>SUMIF('Saturday Race 11-06-21'!$B$11:$B$21,$B35,'Saturday Race 11-06-21'!$BY$11:$BY$21)</f>
        <v>0</v>
      </c>
      <c r="H35" s="138">
        <f>SUMIF('Saturday Race 11-06-21'!$B$11:$B$21,$B35,'Saturday Race 11-06-21'!$CB$11:$CB$21)</f>
        <v>0</v>
      </c>
      <c r="I35" s="138">
        <f>SUMIF('Saturday Race 11-06-21'!$B$11:$B$21,$B35,'Saturday Race 11-06-21'!$CE$11:$CE$21)</f>
        <v>0</v>
      </c>
      <c r="J35" s="138">
        <f>SUMIF('Saturday Race 11-06-21'!$B$11:$B$21,$B35,'Saturday Race 11-06-21'!$CH$11:$CH$21)</f>
        <v>0</v>
      </c>
      <c r="K35" s="138">
        <f>SUMIF('Saturday Race 11-06-21'!$B$11:$B$21,$B35,'Saturday Race 11-06-21'!$CK$11:$CK$21)</f>
        <v>0</v>
      </c>
      <c r="L35" s="138">
        <f>SUMIF('Saturday Race 11-20-21'!$B$11:$B$24,$B35,'Saturday Race 11-20-21'!$BY$11:$BY$24)</f>
        <v>0</v>
      </c>
      <c r="M35" s="138">
        <f>SUMIF('Saturday Race 11-20-21'!$B$11:$B$24,$B35,'Saturday Race 11-20-21'!$CB$11:$CB$24)</f>
        <v>0</v>
      </c>
      <c r="N35" s="138">
        <f>SUMIF('Saturday Race 11-20-21'!$B$11:$B$24,$B35,'Saturday Race 11-20-21'!$CE$11:$CE$24)</f>
        <v>0</v>
      </c>
      <c r="O35" s="138">
        <f>SUMIF('Saturday Race 11-20-21'!$B$11:$B$24,$B35,'Saturday Race 11-20-21'!$CH$11:$CH$24)</f>
        <v>0</v>
      </c>
      <c r="P35" s="138">
        <f>SUMIF('Saturday Race 11-20-21'!$B$11:$B$24,$B35,'Saturday Race 11-20-21'!$CK$11:$CK$24)</f>
        <v>0</v>
      </c>
      <c r="Q35" s="138">
        <f>SUMIF('One Day 12-04-21 Scots'!$B$11:$B$25,$B35,'One Day 12-04-21 Scots'!$BY$11:$BY$25)</f>
        <v>0</v>
      </c>
      <c r="R35" s="138">
        <f>SUMIF('One Day 12-04-21 Scots'!$B$11:$B$25,$B35,'One Day 12-04-21 Scots'!$CB$11:$CB$25)</f>
        <v>0</v>
      </c>
      <c r="S35" s="138">
        <f>SUMIF('One Day 12-04-21 Scots'!$B$11:$B$25,$B35,'One Day 12-04-21 Scots'!$CE$11:$CE$25)</f>
        <v>0</v>
      </c>
      <c r="T35" s="138">
        <f>SUMIF('One Day 12-04-21 Scots'!$B$11:$B$25,$B35,'One Day 12-04-21 Scots'!$CH$11:$CH$25)</f>
        <v>0</v>
      </c>
      <c r="U35" s="138">
        <f>SUMIF('One Day 12-04-21 Scots'!$B$11:$B$25,$B35,'One Day 12-04-21 Scots'!$CK$11:$CK$25)</f>
        <v>0</v>
      </c>
      <c r="V35" s="138">
        <f>SUMIF('One Day 12-04-21 Thistles'!$B$11:$B$25,$B35,'One Day 12-04-21 Thistles'!$BY$11:$BY$25)</f>
        <v>0</v>
      </c>
      <c r="W35" s="138">
        <f>SUMIF('One Day 12-04-21 Thistles'!$B$11:$B$25,$B35,'One Day 12-04-21 Thistles'!$CB$11:$CB$25)</f>
        <v>0</v>
      </c>
      <c r="X35" s="138">
        <f>SUMIF('One Day 12-04-21 Thistles'!$B$11:$B$25,$B35,'One Day 12-04-21 Thistles'!$CE$11:$CE$25)</f>
        <v>0</v>
      </c>
      <c r="Y35" s="138">
        <f>SUMIF('One Day 12-04-21 Thistles'!$B$11:$B$25,$B35,'One Day 12-04-21 Thistles'!$CH$11:$CH$25)</f>
        <v>0</v>
      </c>
      <c r="Z35" s="138">
        <f>SUMIF('One Day 12-04-21 Thistles'!$B$11:$B$25,$B35,'One Day 12-04-21 Thistles'!$CK$11:$CK$25)</f>
        <v>0</v>
      </c>
      <c r="AA35" s="138">
        <f>SUMIF('Saturday Race 1-08-22'!$B$11:$B$20,$B35,'Saturday Race 1-08-22'!$BY$11:$BY$20)</f>
        <v>0</v>
      </c>
      <c r="AB35" s="138">
        <f>SUMIF('Saturday Race 1-08-22'!$B$11:$B$20,$B35,'Saturday Race 1-08-22'!$CB$11:$CB$20)</f>
        <v>0</v>
      </c>
      <c r="AC35" s="138">
        <f>SUMIF('Saturday Race 1-08-22'!$B$11:$B$20,$B35,'Saturday Race 1-08-22'!$CE$11:$CE$20)</f>
        <v>0</v>
      </c>
      <c r="AD35" s="138">
        <f>SUMIF('Saturday Race 1-08-22'!$B$11:$B$20,$B35,'Saturday Race 1-08-22'!$CH$11:$CH$20)</f>
        <v>0</v>
      </c>
      <c r="AE35" s="138">
        <f>SUMIF('Saturday Race 1-08-22'!$B$11:$B$20,$B35,'Saturday Race 1-08-22'!$CK$11:$CK$20)</f>
        <v>0</v>
      </c>
      <c r="AF35" s="138">
        <f>SUMIF('Saturday Race 1-22-22'!$B$11:$B$20,$B35,'Saturday Race 1-22-22'!$BY$11:$BY$20)</f>
        <v>0</v>
      </c>
      <c r="AG35" s="138">
        <f>SUMIF('Saturday Race 1-22-22'!$B$11:$B$20,$B35,'Saturday Race 1-22-22'!$CB$11:$CB$20)</f>
        <v>0</v>
      </c>
      <c r="AH35" s="138">
        <f>SUMIF('Saturday Race 1-22-22'!$B$11:$B$20,$B35,'Saturday Race 1-22-22'!$CE$11:$CE$20)</f>
        <v>0</v>
      </c>
      <c r="AI35" s="138">
        <f>SUMIF('Saturday Race 1-22-22'!$B$11:$B$20,$B35,'Saturday Race 1-22-22'!$CH$11:$CH$20)</f>
        <v>0</v>
      </c>
      <c r="AJ35" s="138">
        <f>SUMIF('Saturday Race 1-22-22'!$B$11:$B$20,$B35,'Saturday Race 1-22-22'!$CK$11:$CK$20)</f>
        <v>0</v>
      </c>
      <c r="AK35" s="138">
        <f>SUMIF('Sunday Race 2-6-22'!$B$11:$B$20,$B35,'Sunday Race 2-6-22'!$BY$11:$BY$20)</f>
        <v>0</v>
      </c>
      <c r="AL35" s="138">
        <f>SUMIF('Sunday Race 2-6-22'!$B$11:$B$20,$B35,'Sunday Race 2-6-22'!$CB$11:$CB$20)</f>
        <v>0</v>
      </c>
      <c r="AM35" s="138">
        <f>SUMIF('Sunday Race 2-6-22'!$B$11:$B$20,$B35,'Sunday Race 2-6-22'!$CE$11:$CE$20)</f>
        <v>0</v>
      </c>
      <c r="AN35" s="138">
        <f>SUMIF('Sunday Race 2-6-22'!$B$11:$B$20,$B35,'Sunday Race 2-6-22'!$CH$11:$CH$20)</f>
        <v>0</v>
      </c>
      <c r="AO35" s="138">
        <f>SUMIF('Sunday Race 2-6-22'!$B$11:$B$20,$B35,'Sunday Race 2-6-22'!$CK$11:$CK$20)</f>
        <v>0</v>
      </c>
      <c r="AP35" s="138">
        <f>SUMIF('Chili One Day 2-12-22 Scots'!$B$11:$B$25,$B35,'Chili One Day 2-12-22 Scots'!$BY$11:$BY$25)</f>
        <v>0</v>
      </c>
      <c r="AQ35" s="138">
        <f>SUMIF('Chili One Day 2-12-22 Scots'!$B$11:$B$25,$B35,'Chili One Day 2-12-22 Scots'!$CB$11:$CB$25)</f>
        <v>0</v>
      </c>
      <c r="AR35" s="138">
        <f>SUMIF('Chili One Day 2-12-22 Scots'!$B$11:$B$25,$B35,'Chili One Day 2-12-22 Scots'!$CE$11:$CE$25)</f>
        <v>0</v>
      </c>
      <c r="AS35" s="138">
        <f>SUMIF('Chili One Day 2-12-22 Scots'!$B$11:$B$25,$B35,'Chili One Day 2-12-22 Scots'!$CH$11:$CH$25)</f>
        <v>0</v>
      </c>
      <c r="AT35" s="138">
        <f>SUMIF('Chili One Day 2-12-22 Scots'!$B$11:$B$25,$B35,'Chili One Day 2-12-22 Scots'!$CK$11:$CK$25)</f>
        <v>0</v>
      </c>
      <c r="AU35" s="138">
        <f>SUMIF('Chili One Day 2-12-22 Thistles'!$B$11:$B$25,$B35,'Chili One Day 2-12-22 Thistles'!$BY$11:$BY$25)</f>
        <v>0</v>
      </c>
      <c r="AV35" s="138">
        <f>SUMIF('Chili One Day 2-12-22 Thistles'!$B$11:$B$25,$B35,'Chili One Day 2-12-22 Thistles'!$CB$11:$CB$25)</f>
        <v>0</v>
      </c>
      <c r="AW35" s="138">
        <f>SUMIF('Chili One Day 2-12-22 Thistles'!$B$11:$B$25,$B35,'Chili One Day 2-12-22 Thistles'!$CE$11:$CE$25)</f>
        <v>0</v>
      </c>
      <c r="AX35" s="138">
        <f>SUMIF('Chili One Day 2-12-22 Thistles'!$B$11:$B$25,$B35,'Chili One Day 2-12-22 Thistles'!$CH$11:$CH$25)</f>
        <v>0</v>
      </c>
      <c r="AY35" s="138">
        <f>SUMIF('Chili One Day 2-12-22 Thistles'!$B$11:$B$25,$B35,'Chili One Day 2-12-22 Thistles'!$CK$11:$CK$25)</f>
        <v>0</v>
      </c>
      <c r="AZ35" s="138">
        <f>SUMIF('Sunday Race 2-20-22'!$B$11:$B$26,$B35,'Sunday Race 2-20-22'!$BY$11:$BY$26)</f>
        <v>0</v>
      </c>
      <c r="BA35" s="138">
        <f>SUMIF('Sunday Race 2-20-22'!$B$11:$B$26,$B35,'Sunday Race 2-20-22'!$CB$11:$CB$26)</f>
        <v>0</v>
      </c>
      <c r="BB35" s="138">
        <f>SUMIF('Sunday Race 2-20-22'!$B$11:$B$26,$B35,'Sunday Race 2-20-22'!$CE$11:$CE$26)</f>
        <v>0</v>
      </c>
      <c r="BC35" s="138">
        <f>SUMIF('Sunday Race 2-20-22'!$B$11:$B$26,$B35,'Sunday Race 2-20-22'!$CH$11:$CH$26)</f>
        <v>0</v>
      </c>
      <c r="BD35" s="138">
        <f>SUMIF('Sunday Race 2-20-22'!$B$11:$B$26,$B35,'Sunday Race 2-20-22'!$CK$11:$CK$26)</f>
        <v>0</v>
      </c>
      <c r="BE35" s="138">
        <f>SUMIF('Sunday Race 2-27-22'!$B$11:$B$20,$B35,'Sunday Race 2-27-22'!$BY$11:$BY$20)</f>
        <v>0</v>
      </c>
      <c r="BF35" s="138">
        <f>SUMIF('Sunday Race 2-27-22'!$B$11:$B$20,$B35,'Sunday Race 2-27-22'!$CB$11:$CB$20)</f>
        <v>0</v>
      </c>
      <c r="BG35" s="138">
        <f>SUMIF('Sunday Race 2-27-22'!$B$11:$B$20,$B35,'Sunday Race 2-27-22'!$CE$11:$CE$20)</f>
        <v>0</v>
      </c>
      <c r="BH35" s="138">
        <f>SUMIF('Sunday Race 2-27-22'!$B$11:$B$20,$B35,'Sunday Race 2-27-22'!$CH$11:$CH$20)</f>
        <v>0</v>
      </c>
      <c r="BI35" s="138">
        <f>SUMIF('Sunday Race 2-27-22'!$B$11:$B$20,$B35,'Sunday Race 2-27-22'!$CK$11:$CK$20)</f>
        <v>0</v>
      </c>
      <c r="BJ35" s="138">
        <f>SUMIF('Ironman One Day 3-5-22 FS'!$B$11:$B$26,$B35,'Ironman One Day 3-5-22 FS'!$BY$11:$BY$26)</f>
        <v>0</v>
      </c>
      <c r="BK35" s="138">
        <f>SUMIF('Ironman One Day 3-5-22 FS'!$B$11:$B$26,$B35,'Ironman One Day 3-5-22 FS'!$CB$11:$CB$26)</f>
        <v>0</v>
      </c>
      <c r="BL35" s="138">
        <f>SUMIF('Ironman One Day 3-5-22 FS'!$B$11:$B$26,$B35,'Ironman One Day 3-5-22 FS'!$CE$11:$CE$26)</f>
        <v>0</v>
      </c>
      <c r="BM35" s="138">
        <f>SUMIF('Ironman One Day 3-5-22 FS'!$B$11:$B$26,$B35,'Ironman One Day 3-5-22 FS'!$CH$11:$CH$26)</f>
        <v>0</v>
      </c>
      <c r="BN35" s="138">
        <f>SUMIF('Ironman One Day 3-5-22 FS'!$B$11:$B$26,$B35,'Ironman One Day 3-5-22 FS'!$CK$11:$CK$26)</f>
        <v>0</v>
      </c>
      <c r="BO35" s="138">
        <f>SUMIF('Sunday Race 3-13-22'!$B$11:$B$25,$B35,'Sunday Race 3-13-22'!$BY$11:$BY$25)</f>
        <v>0</v>
      </c>
      <c r="BP35" s="138">
        <f>SUMIF('Sunday Race 3-13-22'!$B$11:$B$25,$B35,'Sunday Race 3-13-22'!$CB$11:$CB$25)</f>
        <v>0</v>
      </c>
      <c r="BQ35" s="138">
        <f>SUMIF('Sunday Race 3-13-22'!$B$11:$B$25,$B35,'Sunday Race 3-13-22'!$CE$11:$CE$25)</f>
        <v>0</v>
      </c>
      <c r="BR35" s="138">
        <f>SUMIF('Sunday Race 3-13-22'!$B$11:$B$25,$B35,'Sunday Race 3-13-22'!$CH$11:$CH$25)</f>
        <v>0</v>
      </c>
      <c r="BS35" s="138">
        <f>SUMIF('Sunday Race 3-13-22'!$B$11:$B$25,$B35,'Sunday Race 3-13-22'!$CK$11:$CK$25)</f>
        <v>0</v>
      </c>
      <c r="BT35" s="138">
        <f>SUMIF('Saturday Race 3-19-22'!$B$11:$B$18,$B35,'Saturday Race 3-19-22'!$BY$11:$BY$18)</f>
        <v>0</v>
      </c>
      <c r="BU35" s="138">
        <f>SUMIF('Saturday Race 3-19-22'!$B$11:$B$18,$B35,'Saturday Race 3-19-22'!$CB$11:$CB$18)</f>
        <v>0</v>
      </c>
      <c r="BV35" s="138">
        <f>SUMIF('Saturday Race 3-19-22'!$B$11:$B$18,$B35,'Saturday Race 3-19-22'!$CE$11:$CE$18)</f>
        <v>0</v>
      </c>
      <c r="BW35" s="138">
        <f>SUMIF('Saturday Race 3-19-22'!$B$11:$B$18,$B35,'Saturday Race 3-19-22'!$CH$11:$CH$18)</f>
        <v>0</v>
      </c>
      <c r="BX35" s="138">
        <f>SUMIF('Saturday Race 3-19-22'!$B$11:$B$18,$B35,'Saturday Race 3-19-22'!$CK$11:$CK$18)</f>
        <v>0</v>
      </c>
      <c r="BY35" s="138">
        <f>SUMIF('Sunday Races 4-10-22'!$B$11:$B$26,$B35,'Sunday Races 4-10-22'!$BY$11:$BY$26)</f>
        <v>0</v>
      </c>
      <c r="BZ35" s="138">
        <f>SUMIF('Sunday Races 4-10-22'!$B$11:$B$26,$B35,'Sunday Races 4-10-22'!$CB$11:$CB$26)</f>
        <v>0</v>
      </c>
      <c r="CA35" s="138">
        <f>SUMIF('Sunday Races 4-10-22'!$B$11:$B$26,$B35,'Sunday Races 4-10-22'!$CE$11:$CE$26)</f>
        <v>0</v>
      </c>
      <c r="CB35" s="138">
        <f>SUMIF('Sunday Races 4-10-22'!$B$11:$B$26,$B35,'Sunday Races 4-10-22'!$CH$11:$CH$26)</f>
        <v>0</v>
      </c>
      <c r="CC35" s="138">
        <f>SUMIF('Sunday Races 4-10-22'!$B$11:$B$26,$B35,'Sunday Races 4-10-22'!$CK$11:$CK$26)</f>
        <v>0</v>
      </c>
      <c r="CD35" s="138">
        <f>SUMIF('Easter One Day 4-16-22 FS'!$B$11:$B$26,$B35,'Easter One Day 4-16-22 FS'!$BY$11:$BY$26)</f>
        <v>0</v>
      </c>
      <c r="CE35" s="138">
        <f>SUMIF('Easter One Day 4-16-22 FS'!$B$11:$B$26,$B35,'Easter One Day 4-16-22 FS'!$CB$11:$CB$26)</f>
        <v>0</v>
      </c>
      <c r="CF35" s="138">
        <f>SUMIF('Easter One Day 4-16-22 FS'!$B$11:$B$26,$B35,'Easter One Day 4-16-22 FS'!$CE$11:$CE$26)</f>
        <v>0</v>
      </c>
      <c r="CG35" s="138">
        <f>SUMIF('Easter One Day 4-16-22 FS'!$B$11:$B$26,$B35,'Easter One Day 4-16-22 FS'!$CH$11:$CH$26)</f>
        <v>0</v>
      </c>
      <c r="CH35" s="138">
        <f>SUMIF('Easter One Day 4-16-22 FS'!$B$11:$B$26,$B35,'Easter One Day 4-16-22 FS'!$CK$11:$CK$26)</f>
        <v>0</v>
      </c>
      <c r="CI35" s="138">
        <f>SUMIF('Easter One Day 4-16-22 TH'!$B$11:$B$15,$B35,'Easter One Day 4-16-22 TH'!$BY$11:$BY$15)</f>
        <v>0</v>
      </c>
      <c r="CJ35" s="138">
        <f>SUMIF('Easter One Day 4-16-22 TH'!$B$11:$B$15,$B35,'Easter One Day 4-16-22 TH'!$CB$11:$CB$15)</f>
        <v>0</v>
      </c>
      <c r="CK35" s="138">
        <f>SUMIF('Easter One Day 4-16-22 TH'!$B$11:$B$15,$B35,'Easter One Day 4-16-22 TH'!$CE$11:$CE$15)</f>
        <v>0</v>
      </c>
      <c r="CL35" s="138">
        <f>SUMIF('Easter One Day 4-16-22 TH'!$B$11:$B$15,$B35,'Easter One Day 4-16-22 TH'!$CH$11:$CH$15)</f>
        <v>0</v>
      </c>
      <c r="CM35" s="138">
        <f>SUMIF('Easter One Day 4-16-22 TH'!$B$11:$B$15,$B35,'Easter One Day 4-16-22 TH'!$CK$11:$CK$15)</f>
        <v>0</v>
      </c>
      <c r="CN35" s="138">
        <f>SUMIF('Sunday Races 5-1-22'!$B$11:$B$28,$B35,'Sunday Races 5-1-22'!$BY$11:$BY$28)</f>
        <v>0</v>
      </c>
      <c r="CO35" s="138">
        <f>SUMIF('Sunday Races 5-1-22'!$B$11:$B$28,$B35,'Sunday Races 5-1-22'!$CB$11:$CB$28)</f>
        <v>0</v>
      </c>
      <c r="CP35" s="138">
        <f>SUMIF('Sunday Races 5-1-22'!$B$11:$B$28,$B35,'Sunday Races 5-1-22'!$CE$11:$CE$28)</f>
        <v>0</v>
      </c>
      <c r="CQ35" s="138">
        <f>SUMIF('Sunday Races 5-1-22'!$B$11:$B$28,$B35,'Sunday Races 5-1-22'!$CH$11:$CH$28)</f>
        <v>0</v>
      </c>
      <c r="CR35" s="138">
        <f>SUMIF('Sunday Races 5-1-22'!$B$11:$B$28,$B35,'Sunday Races 5-1-22'!$CK$11:$CK$28)</f>
        <v>0</v>
      </c>
      <c r="CS35" s="138">
        <f>SUMIF('Long Distance Race 5-7-22'!$B$11:$B$27,$B35,'Long Distance Race 5-7-22'!$BY$11:$BY$27)</f>
        <v>0</v>
      </c>
      <c r="CT35" s="138">
        <f>SUMIF('Long Distance Race 5-7-22'!$B$11:$B$27,$B35,'Long Distance Race 5-7-22'!$CB$11:$CB$27)</f>
        <v>0</v>
      </c>
      <c r="CU35" s="138">
        <f>SUMIF('Long Distance Race 5-7-22'!$B$11:$B$27,$B35,'Long Distance Race 5-7-22'!$CE$11:$CE$27)</f>
        <v>0</v>
      </c>
      <c r="CV35" s="138">
        <f>SUMIF('Long Distance Race 5-7-22'!$B$11:$B$27,$B35,'Long Distance Race 5-7-22'!$CH$11:$CH$27)</f>
        <v>0</v>
      </c>
      <c r="CW35" s="138">
        <f>SUMIF('Long Distance Race 5-7-22'!$B$11:$B$27,$B35,'Long Distance Race 5-7-22'!$CK$11:$CK$27)</f>
        <v>0</v>
      </c>
      <c r="CX35" s="138">
        <f>SUMIF('Memorial Day Regatta 5-28-22 Op'!$B$11:$B$27,$B35,'Memorial Day Regatta 5-28-22 Op'!$BY$11:$BY$27)</f>
        <v>0</v>
      </c>
      <c r="CY35" s="138">
        <f>SUMIF('Memorial Day Regatta 5-28-22 Op'!$B$11:$B$27,$B35,'Memorial Day Regatta 5-28-22 Op'!$CB$11:$CB$27)</f>
        <v>0</v>
      </c>
      <c r="CZ35" s="138">
        <f>SUMIF('Memorial Day Regatta 5-28-22 Op'!$B$11:$B$27,$B35,'Memorial Day Regatta 5-28-22 Op'!$CE$11:$CE$27)</f>
        <v>0</v>
      </c>
      <c r="DA35" s="138">
        <f>SUMIF('Memorial Day Regatta 5-28-22 Op'!$B$11:$B$27,$B35,'Memorial Day Regatta 5-28-22 Op'!$CH$11:$CH$27)</f>
        <v>0</v>
      </c>
      <c r="DB35" s="138">
        <f>SUMIF('Memorial Day Regatta 5-28-22 Op'!$B$11:$B$27,$B35,'Memorial Day Regatta 5-28-22 Op'!$CK$11:$CK$27)</f>
        <v>0</v>
      </c>
      <c r="DC35" s="138">
        <f>SUMIF('Sunday Races 6-5-22'!$B$11:$B$28,$B35,'Sunday Races 6-5-22'!$BY$11:$BY$28)</f>
        <v>0</v>
      </c>
      <c r="DD35" s="138">
        <f>SUMIF('Sunday Races 6-5-22'!$B$11:$B$28,$B35,'Sunday Races 6-5-22'!$CB$11:$CB$28)</f>
        <v>0</v>
      </c>
      <c r="DE35" s="138">
        <f>SUMIF('Sunday Races 6-5-22'!$B$11:$B$28,$B35,'Sunday Races 6-5-22'!$CE$11:$CE$28)</f>
        <v>0</v>
      </c>
      <c r="DF35" s="138">
        <f>SUMIF('Sunday Races 6-5-22'!$B$11:$B$28,$B35,'Sunday Races 6-5-22'!$CH$11:$CH$28)</f>
        <v>0</v>
      </c>
      <c r="DG35" s="138">
        <f>SUMIF('Sunday Races 6-5-22'!$B$11:$B$28,$B35,'Sunday Races 6-5-22'!$CK$11:$CK$28)</f>
        <v>0</v>
      </c>
      <c r="DH35" s="138">
        <f>SUMIF('Sunday Races 6-12-22'!$B$11:$B$24,$B35,'Sunday Races 6-12-22'!$BY$11:$BY$24)</f>
        <v>0</v>
      </c>
      <c r="DI35" s="138">
        <f>SUMIF('Sunday Races 6-12-22'!$B$11:$B$24,$B35,'Sunday Races 6-12-22'!$CB$11:$CB$24)</f>
        <v>0</v>
      </c>
      <c r="DJ35" s="138">
        <f>SUMIF('Sunday Races 6-12-22'!$B$11:$B$24,$B35,'Sunday Races 6-12-22'!$CE$11:$CE$24)</f>
        <v>0</v>
      </c>
      <c r="DK35" s="138">
        <f>SUMIF('Sunday Races 6-12-22'!$B$11:$B$24,$B35,'Sunday Races 6-12-22'!$CH$11:$CH$24)</f>
        <v>0</v>
      </c>
      <c r="DL35" s="138">
        <f>SUMIF('Sunday Races 6-12-22'!$B$11:$B$24,$B35,'Sunday Races 6-12-22'!$CK$11:$CK$24)</f>
        <v>0</v>
      </c>
      <c r="DM35" s="138">
        <f>SUMIF('Saturday Races 6-18-22'!$B$11:$B$24,$B35,'Saturday Races 6-18-22'!$BY$11:$BY$24)</f>
        <v>0</v>
      </c>
      <c r="DN35" s="138">
        <f>SUMIF('Saturday Races 6-18-22'!$B$11:$B$24,$B35,'Saturday Races 6-18-22'!$CB$11:$CB$24)</f>
        <v>0</v>
      </c>
      <c r="DO35" s="138">
        <f>SUMIF('Saturday Races 6-18-22'!$B$11:$B$24,$B35,'Saturday Races 6-18-22'!$CE$11:$CE$24)</f>
        <v>0</v>
      </c>
      <c r="DP35" s="138">
        <f>SUMIF('Saturday Races 6-18-22'!$B$11:$B$24,$B35,'Saturday Races 6-18-22'!$CH$11:$CH$24)</f>
        <v>0</v>
      </c>
      <c r="DQ35" s="138">
        <f>SUMIF('Saturday Races 6-18-22'!$B$11:$B$24,$B35,'Saturday Races 6-18-22'!$CK$11:$CK$24)</f>
        <v>0</v>
      </c>
      <c r="DR35" s="138">
        <f>SUMIF('Caldwell Cup 6-25-22 FS'!$B$11:$B$25,$B35,'Caldwell Cup 6-25-22 FS'!$BY$11:$BY$25)</f>
        <v>0</v>
      </c>
      <c r="DS35" s="138">
        <f>SUMIF('Caldwell Cup 6-25-22 FS'!$B$11:$B$25,$B35,'Caldwell Cup 6-25-22 FS'!$CB$11:$CB$25)</f>
        <v>0</v>
      </c>
      <c r="DT35" s="138">
        <f>SUMIF('Caldwell Cup 6-25-22 FS'!$B$11:$B$25,$B35,'Caldwell Cup 6-25-22 FS'!$CE$11:$CE$25)</f>
        <v>0</v>
      </c>
      <c r="DU35" s="138">
        <f>SUMIF('Caldwell Cup 6-25-22 FS'!$B$11:$B$25,$B35,'Caldwell Cup 6-25-22 FS'!$CH$11:$CH$25)</f>
        <v>0</v>
      </c>
      <c r="DV35" s="138">
        <f>SUMIF('Caldwell Cup 6-25-22 FS'!$B$11:$B$25,$B35,'Caldwell Cup 6-25-22 FS'!$CK$11:$CK$25)</f>
        <v>0</v>
      </c>
      <c r="DW35" s="138">
        <f>SUMIF('Caldwell Cup 6-25-22 TH'!$B$11:$B$24,$B35,'Caldwell Cup 6-25-22 TH'!$BY$11:$BY$24)</f>
        <v>0</v>
      </c>
      <c r="DX35" s="138">
        <f>SUMIF('Caldwell Cup 6-25-22 TH'!$B$11:$B$24,$B35,'Caldwell Cup 6-25-22 TH'!$CB$11:$CB$24)</f>
        <v>0</v>
      </c>
      <c r="DY35" s="138">
        <f>SUMIF('Caldwell Cup 6-25-22 TH'!$B$11:$B$24,$B35,'Caldwell Cup 6-25-22 TH'!$CE$11:$CE$24)</f>
        <v>0</v>
      </c>
      <c r="DZ35" s="138">
        <f>SUMIF('Caldwell Cup 6-25-22 TH'!$B$11:$B$24,$B35,'Caldwell Cup 6-25-22 TH'!$CH$11:$CH$24)</f>
        <v>0</v>
      </c>
      <c r="EA35" s="138">
        <f>SUMIF('Caldwell Cup 6-25-22 TH'!$B$11:$B$24,$B35,'Caldwell Cup 6-25-22 TH'!$CK$11:$CK$24)</f>
        <v>0</v>
      </c>
      <c r="EB35" s="138">
        <f>SUMIF('Sunday Races 7-3-22'!$B$11:$B$25,$B35,'Sunday Races 7-3-22'!$BY$11:$BY$25)</f>
        <v>0</v>
      </c>
      <c r="EC35" s="138">
        <f>SUMIF('Sunday Races 7-3-22'!$B$11:$B$25,$B35,'Sunday Races 7-3-22'!$CB$11:$CB$25)</f>
        <v>0</v>
      </c>
      <c r="ED35" s="138">
        <f>SUMIF('Sunday Races 7-3-22'!$B$11:$B$25,$B35,'Sunday Races 7-3-22'!$CE$11:$CE$25)</f>
        <v>0</v>
      </c>
      <c r="EE35" s="138">
        <f>SUMIF('Sunday Races 7-3-22'!$B$11:$B$25,$B35,'Sunday Races 7-3-22'!$CH$11:$CH$25)</f>
        <v>0</v>
      </c>
      <c r="EF35" s="138">
        <f>SUMIF('Sunday Races 7-3-22'!$B$11:$B$25,$B35,'Sunday Races 7-3-22'!$CK$11:$CK$25)</f>
        <v>0</v>
      </c>
      <c r="EG35" s="138">
        <f>SUMIF('Sunday Races 7-31-22'!$B$11:$B$25,$B35,'Sunday Races 7-31-22'!$BY$11:$BY$25)</f>
        <v>0</v>
      </c>
      <c r="EH35" s="138">
        <f>SUMIF('Sunday Races 7-31-22'!$B$11:$B$25,$B35,'Sunday Races 7-31-22'!$CB$11:$CB$25)</f>
        <v>0</v>
      </c>
      <c r="EI35" s="138">
        <f>SUMIF('Sunday Races 7-31-22'!$B$11:$B$25,$B35,'Sunday Races 7-31-22'!$CE$11:$CE$25)</f>
        <v>0</v>
      </c>
      <c r="EJ35" s="138">
        <f>SUMIF('Sunday Races 7-31-22'!$B$11:$B$25,$B35,'Sunday Races 7-31-22'!$CH$11:$CH$25)</f>
        <v>0</v>
      </c>
      <c r="EK35" s="138">
        <f>SUMIF('Sunday Races 7-31-22'!$B$11:$B$25,$B35,'Sunday Races 7-31-22'!$CK$11:$CK$25)</f>
        <v>0</v>
      </c>
      <c r="EL35" s="138">
        <f>SUMIF('Sunday Races 8-14-22'!$B$11:$B$25,$B35,'Sunday Races 8-14-22'!$BY$11:$BY$25)</f>
        <v>0</v>
      </c>
      <c r="EM35" s="138">
        <f>SUMIF('Sunday Races 8-14-22'!$B$11:$B$25,$B35,'Sunday Races 8-14-22'!$CB$11:$CB$25)</f>
        <v>0</v>
      </c>
      <c r="EN35" s="138">
        <f>SUMIF('Sunday Races 8-14-22'!$B$11:$B$25,$B35,'Sunday Races 8-14-22'!$CE$11:$CE$25)</f>
        <v>0</v>
      </c>
      <c r="EO35" s="138">
        <f>SUMIF('Sunday Races 8-14-22'!$B$11:$B$25,$B35,'Sunday Races 8-14-22'!$CH$11:$CH$25)</f>
        <v>0</v>
      </c>
      <c r="EP35" s="138">
        <f>SUMIF('Sunday Races 8-14-22'!$B$11:$B$25,$B35,'Sunday Races 8-14-22'!$CK$11:$CK$25)</f>
        <v>0</v>
      </c>
      <c r="EQ35" s="138">
        <f>SUMIF('Saturday Races 8-20-22'!$B$11:$B$25,$B35,'Saturday Races 8-20-22'!$BY$11:$BY$25)</f>
        <v>0</v>
      </c>
      <c r="ER35" s="138">
        <f>SUMIF('Saturday Races 8-20-22'!$B$11:$B$25,$B35,'Saturday Races 8-20-22'!$CB$11:$CB$25)</f>
        <v>0</v>
      </c>
      <c r="ES35" s="138">
        <f>SUMIF('Saturday Races 8-20-22'!$B$11:$B$25,$B35,'Saturday Races 8-20-22'!$CE$11:$CE$25)</f>
        <v>0</v>
      </c>
      <c r="ET35" s="138">
        <f>SUMIF('Saturday Races 8-20-22'!$B$11:$B$25,$B35,'Saturday Races 8-20-22'!$CH$11:$CH$25)</f>
        <v>0</v>
      </c>
      <c r="EU35" s="138">
        <f>SUMIF('Saturday Races 8-20-22'!$B$11:$B$25,$B35,'Saturday Races 8-20-22'!$CK$11:$CK$25)</f>
        <v>0</v>
      </c>
      <c r="EV35" s="138">
        <f>SUMIF('Labor Day Regatta 9-3-22 FS'!$B$11:$B$30,$B35,'Labor Day Regatta 9-3-22 FS'!$BY$11:$BY$30)</f>
        <v>0</v>
      </c>
      <c r="EW35" s="138">
        <f>SUMIF('Labor Day Regatta 9-3-22 FS'!$B$11:$B$30,$B35,'Labor Day Regatta 9-3-22 FS'!$CB$11:$CB$30)</f>
        <v>0</v>
      </c>
      <c r="EX35" s="138">
        <f>SUMIF('Labor Day Regatta 9-3-22 FS'!$B$11:$B$30,$B35,'Labor Day Regatta 9-3-22 FS'!$CE$11:$CE$30)</f>
        <v>0</v>
      </c>
      <c r="EY35" s="138">
        <f>SUMIF('Labor Day Regatta 9-3-22 FS'!$B$11:$B$30,$B35,'Labor Day Regatta 9-3-22 FS'!$CH$11:$CH$30)</f>
        <v>0</v>
      </c>
      <c r="EZ35" s="138">
        <f>SUMIF('Labor Day Regatta 9-3-22 FS'!$B$11:$B$30,$B35,'Labor Day Regatta 9-3-22 FS'!$CK$11:$CK$30)</f>
        <v>0</v>
      </c>
      <c r="FA35" s="138">
        <f>SUMIF('Sunday Races 9-11-22'!$B$11:$B$20,$B35,'Sunday Races 9-11-22'!$BY$11:$BY$20)</f>
        <v>0</v>
      </c>
      <c r="FB35" s="138">
        <f>SUMIF('Sunday Races 9-11-22'!$B$11:$B$20,$B35,'Sunday Races 9-11-22'!$CB$11:$CB$20)</f>
        <v>0</v>
      </c>
      <c r="FC35" s="138">
        <f>SUMIF('Sunday Races 9-11-22'!$B$11:$B$20,$B35,'Sunday Races 9-11-22'!$CE$11:$CE$20)</f>
        <v>0</v>
      </c>
      <c r="FD35" s="138">
        <f>SUMIF('Sunday Races 9-11-22'!$B$11:$B$20,$B35,'Sunday Races 9-11-22'!$CH$11:$CH$20)</f>
        <v>0</v>
      </c>
      <c r="FE35" s="138">
        <f>SUMIF('Sunday Races 9-11-22'!$B$11:$B$20,$B35,'Sunday Races 9-11-22'!$CK$11:$CK$20)</f>
        <v>0</v>
      </c>
      <c r="FF35" s="138">
        <f>SUMIF('2022-09-17 Leukemia Cup FS'!$B$11:$B$26,$B35,'2022-09-17 Leukemia Cup FS'!$BY$11:$BY$26)</f>
        <v>0</v>
      </c>
      <c r="FG35" s="138">
        <f>SUMIF('2022-09-17 Leukemia Cup FS'!$B$11:$B$26,$B35,'2022-09-17 Leukemia Cup FS'!$CB$11:$CB$26)</f>
        <v>0</v>
      </c>
      <c r="FH35" s="138">
        <f>SUMIF('2022-09-17 Leukemia Cup FS'!$B$11:$B$26,$B35,'2022-09-17 Leukemia Cup FS'!$CE$11:$CE$26)</f>
        <v>0</v>
      </c>
      <c r="FI35" s="138">
        <f>SUMIF('2022-09-17 Leukemia Cup FS'!$B$11:$B$26,$B35,'2022-09-17 Leukemia Cup FS'!$CH$11:$CH$26)</f>
        <v>0</v>
      </c>
      <c r="FJ35" s="138">
        <f>SUMIF('2022-09-17 Leukemia Cup FS'!$B$11:$B$26,$B35,'2022-09-17 Leukemia Cup FS'!$CK$11:$CK$26)</f>
        <v>0</v>
      </c>
      <c r="FK35" s="138">
        <f>SUMIF('Smith-Berry LDR 9-24-22'!$B$11:$B$30,$B35,'Smith-Berry LDR 9-24-22'!$BY$11:$BY$30)</f>
        <v>0</v>
      </c>
      <c r="FL35" s="138">
        <f>SUMIF('Smith-Berry LDR 9-24-22'!$B$11:$B$30,$B35,'Smith-Berry LDR 9-24-22'!$CB$11:$CB$30)</f>
        <v>0</v>
      </c>
      <c r="FM35" s="138">
        <f>SUMIF('Smith-Berry LDR 9-24-22'!$B$11:$B$30,$B35,'Smith-Berry LDR 9-24-22'!$CE$11:$CE$30)</f>
        <v>0</v>
      </c>
      <c r="FN35" s="138">
        <f>SUMIF('Smith-Berry LDR 9-24-22'!$B$11:$B$30,$B35,'Smith-Berry LDR 9-24-22'!$CH$11:$CH$30)</f>
        <v>0</v>
      </c>
      <c r="FO35" s="138">
        <f>SUMIF('Smith-Berry LDR 9-24-22'!$B$11:$B$30,$B35,'Smith-Berry LDR 9-24-22'!$CK$11:$CK$30)</f>
        <v>0</v>
      </c>
      <c r="FP35" s="138">
        <f>SUMIF('Great Scot 10-1-22 Cham'!$B$11:$B$28,$B35,'Great Scot 10-1-22 Cham'!$BY$11:$BY$28)</f>
        <v>0</v>
      </c>
      <c r="FQ35" s="138">
        <f>SUMIF('Great Scot 10-1-22 Cham'!$B$11:$B$28,$B35,'Great Scot 10-1-22 Cham'!$CB$11:$CB$28)</f>
        <v>0</v>
      </c>
      <c r="FR35" s="138">
        <f>SUMIF('Great Scot 10-1-22 Cham'!$B$11:$B$28,$B35,'Great Scot 10-1-22 Cham'!$CE$11:$CE$28)</f>
        <v>0</v>
      </c>
      <c r="FS35" s="138">
        <f>SUMIF('Great Scot 10-1-22 Cham'!$B$11:$B$28,$B35,'Great Scot 10-1-22 Cham'!$CH$11:$CH$28)</f>
        <v>0</v>
      </c>
      <c r="FT35" s="138">
        <f>SUMIF('Great Scot 10-1-22 Cham'!$B$11:$B$28,$B35,'Great Scot 10-1-22 Cham'!$CK$11:$CK$28)</f>
        <v>0</v>
      </c>
      <c r="FU35" s="138">
        <f>SUMIF('Great Scot 10-1-22 Chal'!$B$11:$B$28,$B35,'Great Scot 10-1-22 Chal'!$BY$11:$BY$28)</f>
        <v>0</v>
      </c>
      <c r="FV35" s="138">
        <f>SUMIF('Great Scot 10-1-22 Chal'!$B$11:$B$28,$B35,'Great Scot 10-1-22 Chal'!$CB$11:$CB$28)</f>
        <v>0</v>
      </c>
      <c r="FW35" s="138">
        <f>SUMIF('Great Scot 10-1-22 Chal'!$B$11:$B$28,$B35,'Great Scot 10-1-22 Chal'!$CE$11:$CE$28)</f>
        <v>0</v>
      </c>
      <c r="FX35" s="138">
        <f>SUMIF('Great Scot 10-1-22 Chal'!$B$11:$B$28,$B35,'Great Scot 10-1-22 Chal'!$CH$11:$CH$28)</f>
        <v>0</v>
      </c>
      <c r="FY35" s="138">
        <f>SUMIF('Great Scot 10-1-22 Chal'!$B$11:$B$28,$B35,'Great Scot 10-1-22 Chal'!$CK$11:$CK$28)</f>
        <v>0</v>
      </c>
      <c r="FZ35" s="138">
        <f>SUMIF('Sunday Races 10-9-22'!$B$11:$B$21,$B35,'Sunday Races 10-9-22'!$BY$11:$BY$21)</f>
        <v>0</v>
      </c>
      <c r="GA35" s="138">
        <f>SUMIF('Sunday Races 10-9-22'!$B$11:$B$21,$B35,'Sunday Races 10-9-22'!$CB$11:$CB$21)</f>
        <v>0</v>
      </c>
      <c r="GB35" s="138">
        <f>SUMIF('Sunday Races 10-9-22'!$B$11:$B$21,$B35,'Sunday Races 10-9-22'!$CE$11:$CE$21)</f>
        <v>0</v>
      </c>
      <c r="GC35" s="138">
        <f>SUMIF('Sunday Races 10-9-22'!$B$11:$B$21,$B35,'Sunday Races 10-9-22'!$CH$11:$CH$21)</f>
        <v>0</v>
      </c>
      <c r="GD35" s="138">
        <f>SUMIF('Sunday Races 10-9-22'!$B$11:$B$21,$B35,'Sunday Races 10-9-22'!$CK$11:$CK$21)</f>
        <v>0</v>
      </c>
      <c r="GE35" s="138">
        <f>SUMIF('Sunday Races 10-23-22'!$B$11:$B$22,$B35,'Sunday Races 10-23-22'!$BY$11:$BY$22)</f>
        <v>0</v>
      </c>
      <c r="GF35" s="138">
        <f>SUMIF('Sunday Races 10-23-22'!$B$11:$B$22,$B35,'Sunday Races 10-23-22'!$CB$11:$CB$22)</f>
        <v>0</v>
      </c>
      <c r="GG35" s="138">
        <f>SUMIF('Sunday Races 10-23-22'!$B$11:$B$22,$B35,'Sunday Races 10-23-22'!$CE$11:$CE$22)</f>
        <v>0</v>
      </c>
      <c r="GH35" s="138">
        <f>SUMIF('Sunday Races 10-23-22'!$B$11:$B$22,$B35,'Sunday Races 10-23-22'!$CH$11:$CH$22)</f>
        <v>0</v>
      </c>
      <c r="GI35" s="138">
        <f>SUMIF('Sunday Races 10-23-22'!$B$11:$B$22,$B35,'Sunday Races 10-23-22'!$CK$11:$CK$22)</f>
        <v>0</v>
      </c>
      <c r="GJ35" s="138">
        <f>SUMIF('One Day Regatta 10-29-22 FS'!$B$11:$B$19,$B35,'One Day Regatta 10-29-22 FS'!$BY$11:$BY$19)</f>
        <v>0</v>
      </c>
      <c r="GK35" s="138">
        <f>SUMIF('One Day Regatta 10-29-22 FS'!$B$11:$B$19,$B35,'One Day Regatta 10-29-22 FS'!$CB$11:$CB$19)</f>
        <v>0</v>
      </c>
      <c r="GL35" s="138">
        <f>SUMIF('One Day Regatta 10-29-22 FS'!$B$11:$B$19,$B35,'One Day Regatta 10-29-22 FS'!$CE$11:$CE$19)</f>
        <v>0</v>
      </c>
      <c r="GM35" s="138">
        <f>SUMIF('One Day Regatta 10-29-22 FS'!$B$11:$B$19,$B35,'One Day Regatta 10-29-22 FS'!$CH$11:$CH$19)</f>
        <v>0</v>
      </c>
      <c r="GN35" s="138">
        <f>SUMIF('One Day Regatta 10-29-22 FS'!$B$11:$B$19,$B35,'One Day Regatta 10-29-22 FS'!$CK$11:$CK$19)</f>
        <v>0</v>
      </c>
      <c r="GO35" s="139"/>
      <c r="GP35" s="140"/>
      <c r="GQ35" s="141">
        <f t="shared" si="32"/>
        <v>0</v>
      </c>
      <c r="GR35" s="141">
        <f t="shared" si="32"/>
        <v>0</v>
      </c>
      <c r="GS35" s="141">
        <f t="shared" si="32"/>
        <v>0</v>
      </c>
      <c r="GT35" s="141">
        <f t="shared" si="32"/>
        <v>0</v>
      </c>
      <c r="GU35" s="141">
        <f t="shared" si="32"/>
        <v>0</v>
      </c>
      <c r="GV35" s="141">
        <f t="shared" si="32"/>
        <v>0</v>
      </c>
      <c r="GW35" s="141">
        <f t="shared" si="32"/>
        <v>0</v>
      </c>
      <c r="GX35" s="141">
        <f t="shared" si="32"/>
        <v>0</v>
      </c>
      <c r="GY35" s="141">
        <f t="shared" si="32"/>
        <v>0</v>
      </c>
      <c r="GZ35" s="141">
        <f t="shared" si="32"/>
        <v>0</v>
      </c>
      <c r="HA35" s="141">
        <f t="shared" si="33"/>
        <v>0</v>
      </c>
      <c r="HB35" s="141">
        <f t="shared" si="33"/>
        <v>0</v>
      </c>
      <c r="HC35" s="141">
        <f t="shared" si="33"/>
        <v>0</v>
      </c>
      <c r="HD35" s="141">
        <f t="shared" si="33"/>
        <v>0</v>
      </c>
      <c r="HE35" s="141">
        <f t="shared" si="33"/>
        <v>0</v>
      </c>
      <c r="HF35" s="141">
        <f t="shared" si="33"/>
        <v>0</v>
      </c>
      <c r="HG35" s="141">
        <f t="shared" si="33"/>
        <v>0</v>
      </c>
      <c r="HH35" s="141">
        <f t="shared" si="33"/>
        <v>0</v>
      </c>
      <c r="HI35" s="141">
        <f t="shared" si="33"/>
        <v>0</v>
      </c>
      <c r="HJ35" s="141">
        <f t="shared" si="33"/>
        <v>0</v>
      </c>
      <c r="HK35" s="141">
        <f t="shared" si="34"/>
        <v>0</v>
      </c>
      <c r="HL35" s="141">
        <f t="shared" si="34"/>
        <v>0</v>
      </c>
      <c r="HM35" s="141">
        <f t="shared" si="34"/>
        <v>0</v>
      </c>
      <c r="HN35" s="141">
        <f t="shared" si="34"/>
        <v>0</v>
      </c>
      <c r="HO35" s="141">
        <f t="shared" si="34"/>
        <v>0</v>
      </c>
      <c r="HP35" s="141">
        <f t="shared" si="34"/>
        <v>0</v>
      </c>
      <c r="HQ35" s="141">
        <f t="shared" si="34"/>
        <v>0</v>
      </c>
      <c r="HR35" s="141">
        <f t="shared" si="34"/>
        <v>0</v>
      </c>
      <c r="HS35" s="141">
        <f t="shared" si="34"/>
        <v>0</v>
      </c>
      <c r="HT35" s="141">
        <f t="shared" si="34"/>
        <v>0</v>
      </c>
      <c r="HU35" s="141">
        <f t="shared" si="35"/>
        <v>0</v>
      </c>
      <c r="HV35" s="141">
        <f t="shared" si="35"/>
        <v>0</v>
      </c>
      <c r="HW35" s="141">
        <f t="shared" si="35"/>
        <v>0</v>
      </c>
      <c r="HX35" s="141">
        <f t="shared" si="35"/>
        <v>0</v>
      </c>
      <c r="HY35" s="141">
        <f t="shared" si="35"/>
        <v>0</v>
      </c>
      <c r="HZ35" s="141">
        <f t="shared" si="35"/>
        <v>0</v>
      </c>
      <c r="IA35" s="141">
        <f t="shared" si="35"/>
        <v>0</v>
      </c>
      <c r="IB35" s="141">
        <f t="shared" si="35"/>
        <v>0</v>
      </c>
      <c r="IC35" s="141">
        <f t="shared" si="35"/>
        <v>0</v>
      </c>
      <c r="ID35" s="141">
        <f t="shared" si="35"/>
        <v>0</v>
      </c>
      <c r="IE35" s="141">
        <f t="shared" si="36"/>
        <v>0</v>
      </c>
      <c r="IF35" s="141">
        <f t="shared" si="36"/>
        <v>0</v>
      </c>
      <c r="IG35" s="141">
        <f t="shared" si="36"/>
        <v>0</v>
      </c>
      <c r="IH35" s="141">
        <f t="shared" si="36"/>
        <v>0</v>
      </c>
      <c r="II35" s="141">
        <f t="shared" si="36"/>
        <v>0</v>
      </c>
      <c r="IJ35" s="141">
        <f t="shared" si="36"/>
        <v>0</v>
      </c>
      <c r="IK35" s="141">
        <f t="shared" si="36"/>
        <v>0</v>
      </c>
      <c r="IL35" s="141">
        <f t="shared" si="36"/>
        <v>0</v>
      </c>
      <c r="IM35" s="141">
        <f t="shared" si="36"/>
        <v>0</v>
      </c>
      <c r="IN35" s="141">
        <f t="shared" si="36"/>
        <v>0</v>
      </c>
      <c r="IO35" s="141">
        <f t="shared" si="37"/>
        <v>0</v>
      </c>
      <c r="IP35" s="141">
        <f t="shared" si="37"/>
        <v>0</v>
      </c>
      <c r="IQ35" s="141">
        <f t="shared" si="37"/>
        <v>0</v>
      </c>
      <c r="IR35" s="141">
        <f t="shared" si="37"/>
        <v>0</v>
      </c>
      <c r="IS35" s="141">
        <f t="shared" si="37"/>
        <v>0</v>
      </c>
      <c r="IT35" s="141">
        <f t="shared" si="37"/>
        <v>0</v>
      </c>
      <c r="IU35" s="141">
        <f t="shared" si="37"/>
        <v>0</v>
      </c>
      <c r="IV35" s="141">
        <f t="shared" si="37"/>
        <v>0</v>
      </c>
      <c r="IW35" s="141">
        <f t="shared" si="37"/>
        <v>0</v>
      </c>
      <c r="IX35" s="141">
        <f t="shared" si="37"/>
        <v>0</v>
      </c>
      <c r="IY35" s="141">
        <f t="shared" si="38"/>
        <v>0</v>
      </c>
      <c r="IZ35" s="141">
        <f t="shared" si="38"/>
        <v>0</v>
      </c>
      <c r="JA35" s="141">
        <f t="shared" si="38"/>
        <v>0</v>
      </c>
      <c r="JB35" s="141">
        <f t="shared" si="38"/>
        <v>0</v>
      </c>
      <c r="JC35" s="141">
        <f t="shared" si="38"/>
        <v>0</v>
      </c>
      <c r="JD35" s="141">
        <f t="shared" si="38"/>
        <v>0</v>
      </c>
      <c r="JE35" s="141">
        <f t="shared" si="38"/>
        <v>0</v>
      </c>
      <c r="JF35" s="141">
        <f t="shared" si="38"/>
        <v>0</v>
      </c>
      <c r="JG35" s="141">
        <f t="shared" si="38"/>
        <v>0</v>
      </c>
      <c r="JH35" s="141">
        <f t="shared" si="38"/>
        <v>0</v>
      </c>
      <c r="JI35" s="141">
        <f t="shared" si="38"/>
        <v>0</v>
      </c>
      <c r="JJ35" s="141">
        <f t="shared" si="38"/>
        <v>0</v>
      </c>
      <c r="JK35" s="141">
        <f t="shared" si="38"/>
        <v>0</v>
      </c>
      <c r="JL35" s="141">
        <f t="shared" si="38"/>
        <v>0</v>
      </c>
      <c r="JM35" s="141">
        <f t="shared" si="38"/>
        <v>0</v>
      </c>
    </row>
    <row r="36" spans="1:273" ht="15" customHeight="1" x14ac:dyDescent="0.2">
      <c r="A36" s="134">
        <f t="shared" si="17"/>
        <v>31</v>
      </c>
      <c r="B36" s="142" t="s">
        <v>264</v>
      </c>
      <c r="C36" s="135">
        <f t="shared" ref="C36:C57" si="39">COUNTIF(G36:GO36,"&gt;0")</f>
        <v>0</v>
      </c>
      <c r="D36" s="136">
        <f t="shared" ref="D36:D57" si="40">SUM(G36:GO36)</f>
        <v>0</v>
      </c>
      <c r="E36" s="135">
        <f t="shared" ref="E36:E57" si="41">SUMIF($GQ36:$HO36,"&lt;26",GQ36:HO36)</f>
        <v>0</v>
      </c>
      <c r="F36" s="137">
        <f t="shared" ref="F36:F57" si="42">IF(C36=0,0,D36/C36/100)</f>
        <v>0</v>
      </c>
      <c r="G36" s="138">
        <f>SUMIF('Saturday Race 11-06-21'!$B$11:$B$21,$B36,'Saturday Race 11-06-21'!$BY$11:$BY$21)</f>
        <v>0</v>
      </c>
      <c r="H36" s="138">
        <f>SUMIF('Saturday Race 11-06-21'!$B$11:$B$21,$B36,'Saturday Race 11-06-21'!$CB$11:$CB$21)</f>
        <v>0</v>
      </c>
      <c r="I36" s="138">
        <f>SUMIF('Saturday Race 11-06-21'!$B$11:$B$21,$B36,'Saturday Race 11-06-21'!$CE$11:$CE$21)</f>
        <v>0</v>
      </c>
      <c r="J36" s="138">
        <f>SUMIF('Saturday Race 11-06-21'!$B$11:$B$21,$B36,'Saturday Race 11-06-21'!$CH$11:$CH$21)</f>
        <v>0</v>
      </c>
      <c r="K36" s="138">
        <f>SUMIF('Saturday Race 11-06-21'!$B$11:$B$21,$B36,'Saturday Race 11-06-21'!$CK$11:$CK$21)</f>
        <v>0</v>
      </c>
      <c r="L36" s="138">
        <f>SUMIF('Saturday Race 11-20-21'!$B$11:$B$24,$B36,'Saturday Race 11-20-21'!$BY$11:$BY$24)</f>
        <v>0</v>
      </c>
      <c r="M36" s="138">
        <f>SUMIF('Saturday Race 11-20-21'!$B$11:$B$24,$B36,'Saturday Race 11-20-21'!$CB$11:$CB$24)</f>
        <v>0</v>
      </c>
      <c r="N36" s="138">
        <f>SUMIF('Saturday Race 11-20-21'!$B$11:$B$24,$B36,'Saturday Race 11-20-21'!$CE$11:$CE$24)</f>
        <v>0</v>
      </c>
      <c r="O36" s="138">
        <f>SUMIF('Saturday Race 11-20-21'!$B$11:$B$24,$B36,'Saturday Race 11-20-21'!$CH$11:$CH$24)</f>
        <v>0</v>
      </c>
      <c r="P36" s="138">
        <f>SUMIF('Saturday Race 11-20-21'!$B$11:$B$24,$B36,'Saturday Race 11-20-21'!$CK$11:$CK$24)</f>
        <v>0</v>
      </c>
      <c r="Q36" s="138">
        <f>SUMIF('One Day 12-04-21 Scots'!$B$11:$B$25,$B36,'One Day 12-04-21 Scots'!$BY$11:$BY$25)</f>
        <v>0</v>
      </c>
      <c r="R36" s="138">
        <f>SUMIF('One Day 12-04-21 Scots'!$B$11:$B$25,$B36,'One Day 12-04-21 Scots'!$CB$11:$CB$25)</f>
        <v>0</v>
      </c>
      <c r="S36" s="138">
        <f>SUMIF('One Day 12-04-21 Scots'!$B$11:$B$25,$B36,'One Day 12-04-21 Scots'!$CE$11:$CE$25)</f>
        <v>0</v>
      </c>
      <c r="T36" s="138">
        <f>SUMIF('One Day 12-04-21 Scots'!$B$11:$B$25,$B36,'One Day 12-04-21 Scots'!$CH$11:$CH$25)</f>
        <v>0</v>
      </c>
      <c r="U36" s="138">
        <f>SUMIF('One Day 12-04-21 Scots'!$B$11:$B$25,$B36,'One Day 12-04-21 Scots'!$CK$11:$CK$25)</f>
        <v>0</v>
      </c>
      <c r="V36" s="138">
        <f>SUMIF('One Day 12-04-21 Thistles'!$B$11:$B$25,$B36,'One Day 12-04-21 Thistles'!$BY$11:$BY$25)</f>
        <v>0</v>
      </c>
      <c r="W36" s="138">
        <f>SUMIF('One Day 12-04-21 Thistles'!$B$11:$B$25,$B36,'One Day 12-04-21 Thistles'!$CB$11:$CB$25)</f>
        <v>0</v>
      </c>
      <c r="X36" s="138">
        <f>SUMIF('One Day 12-04-21 Thistles'!$B$11:$B$25,$B36,'One Day 12-04-21 Thistles'!$CE$11:$CE$25)</f>
        <v>0</v>
      </c>
      <c r="Y36" s="138">
        <f>SUMIF('One Day 12-04-21 Thistles'!$B$11:$B$25,$B36,'One Day 12-04-21 Thistles'!$CH$11:$CH$25)</f>
        <v>0</v>
      </c>
      <c r="Z36" s="138">
        <f>SUMIF('One Day 12-04-21 Thistles'!$B$11:$B$25,$B36,'One Day 12-04-21 Thistles'!$CK$11:$CK$25)</f>
        <v>0</v>
      </c>
      <c r="AA36" s="138">
        <f>SUMIF('Saturday Race 1-08-22'!$B$11:$B$20,$B36,'Saturday Race 1-08-22'!$BY$11:$BY$20)</f>
        <v>0</v>
      </c>
      <c r="AB36" s="138">
        <f>SUMIF('Saturday Race 1-08-22'!$B$11:$B$20,$B36,'Saturday Race 1-08-22'!$CB$11:$CB$20)</f>
        <v>0</v>
      </c>
      <c r="AC36" s="138">
        <f>SUMIF('Saturday Race 1-08-22'!$B$11:$B$20,$B36,'Saturday Race 1-08-22'!$CE$11:$CE$20)</f>
        <v>0</v>
      </c>
      <c r="AD36" s="138">
        <f>SUMIF('Saturday Race 1-08-22'!$B$11:$B$20,$B36,'Saturday Race 1-08-22'!$CH$11:$CH$20)</f>
        <v>0</v>
      </c>
      <c r="AE36" s="138">
        <f>SUMIF('Saturday Race 1-08-22'!$B$11:$B$20,$B36,'Saturday Race 1-08-22'!$CK$11:$CK$20)</f>
        <v>0</v>
      </c>
      <c r="AF36" s="138">
        <f>SUMIF('Saturday Race 1-22-22'!$B$11:$B$20,$B36,'Saturday Race 1-22-22'!$BY$11:$BY$20)</f>
        <v>0</v>
      </c>
      <c r="AG36" s="138">
        <f>SUMIF('Saturday Race 1-22-22'!$B$11:$B$20,$B36,'Saturday Race 1-22-22'!$CB$11:$CB$20)</f>
        <v>0</v>
      </c>
      <c r="AH36" s="138">
        <f>SUMIF('Saturday Race 1-22-22'!$B$11:$B$20,$B36,'Saturday Race 1-22-22'!$CE$11:$CE$20)</f>
        <v>0</v>
      </c>
      <c r="AI36" s="138">
        <f>SUMIF('Saturday Race 1-22-22'!$B$11:$B$20,$B36,'Saturday Race 1-22-22'!$CH$11:$CH$20)</f>
        <v>0</v>
      </c>
      <c r="AJ36" s="138">
        <f>SUMIF('Saturday Race 1-22-22'!$B$11:$B$20,$B36,'Saturday Race 1-22-22'!$CK$11:$CK$20)</f>
        <v>0</v>
      </c>
      <c r="AK36" s="138">
        <f>SUMIF('Sunday Race 2-6-22'!$B$11:$B$20,$B36,'Sunday Race 2-6-22'!$BY$11:$BY$20)</f>
        <v>0</v>
      </c>
      <c r="AL36" s="138">
        <f>SUMIF('Sunday Race 2-6-22'!$B$11:$B$20,$B36,'Sunday Race 2-6-22'!$CB$11:$CB$20)</f>
        <v>0</v>
      </c>
      <c r="AM36" s="138">
        <f>SUMIF('Sunday Race 2-6-22'!$B$11:$B$20,$B36,'Sunday Race 2-6-22'!$CE$11:$CE$20)</f>
        <v>0</v>
      </c>
      <c r="AN36" s="138">
        <f>SUMIF('Sunday Race 2-6-22'!$B$11:$B$20,$B36,'Sunday Race 2-6-22'!$CH$11:$CH$20)</f>
        <v>0</v>
      </c>
      <c r="AO36" s="138">
        <f>SUMIF('Sunday Race 2-6-22'!$B$11:$B$20,$B36,'Sunday Race 2-6-22'!$CK$11:$CK$20)</f>
        <v>0</v>
      </c>
      <c r="AP36" s="138">
        <f>SUMIF('Chili One Day 2-12-22 Scots'!$B$11:$B$25,$B36,'Chili One Day 2-12-22 Scots'!$BY$11:$BY$25)</f>
        <v>0</v>
      </c>
      <c r="AQ36" s="138">
        <f>SUMIF('Chili One Day 2-12-22 Scots'!$B$11:$B$25,$B36,'Chili One Day 2-12-22 Scots'!$CB$11:$CB$25)</f>
        <v>0</v>
      </c>
      <c r="AR36" s="138">
        <f>SUMIF('Chili One Day 2-12-22 Scots'!$B$11:$B$25,$B36,'Chili One Day 2-12-22 Scots'!$CE$11:$CE$25)</f>
        <v>0</v>
      </c>
      <c r="AS36" s="138">
        <f>SUMIF('Chili One Day 2-12-22 Scots'!$B$11:$B$25,$B36,'Chili One Day 2-12-22 Scots'!$CH$11:$CH$25)</f>
        <v>0</v>
      </c>
      <c r="AT36" s="138">
        <f>SUMIF('Chili One Day 2-12-22 Scots'!$B$11:$B$25,$B36,'Chili One Day 2-12-22 Scots'!$CK$11:$CK$25)</f>
        <v>0</v>
      </c>
      <c r="AU36" s="138">
        <f>SUMIF('Chili One Day 2-12-22 Thistles'!$B$11:$B$25,$B36,'Chili One Day 2-12-22 Thistles'!$BY$11:$BY$25)</f>
        <v>0</v>
      </c>
      <c r="AV36" s="138">
        <f>SUMIF('Chili One Day 2-12-22 Thistles'!$B$11:$B$25,$B36,'Chili One Day 2-12-22 Thistles'!$CB$11:$CB$25)</f>
        <v>0</v>
      </c>
      <c r="AW36" s="138">
        <f>SUMIF('Chili One Day 2-12-22 Thistles'!$B$11:$B$25,$B36,'Chili One Day 2-12-22 Thistles'!$CE$11:$CE$25)</f>
        <v>0</v>
      </c>
      <c r="AX36" s="138">
        <f>SUMIF('Chili One Day 2-12-22 Thistles'!$B$11:$B$25,$B36,'Chili One Day 2-12-22 Thistles'!$CH$11:$CH$25)</f>
        <v>0</v>
      </c>
      <c r="AY36" s="138">
        <f>SUMIF('Chili One Day 2-12-22 Thistles'!$B$11:$B$25,$B36,'Chili One Day 2-12-22 Thistles'!$CK$11:$CK$25)</f>
        <v>0</v>
      </c>
      <c r="AZ36" s="138">
        <f>SUMIF('Sunday Race 2-20-22'!$B$11:$B$26,$B36,'Sunday Race 2-20-22'!$BY$11:$BY$26)</f>
        <v>0</v>
      </c>
      <c r="BA36" s="138">
        <f>SUMIF('Sunday Race 2-20-22'!$B$11:$B$26,$B36,'Sunday Race 2-20-22'!$CB$11:$CB$26)</f>
        <v>0</v>
      </c>
      <c r="BB36" s="138">
        <f>SUMIF('Sunday Race 2-20-22'!$B$11:$B$26,$B36,'Sunday Race 2-20-22'!$CE$11:$CE$26)</f>
        <v>0</v>
      </c>
      <c r="BC36" s="138">
        <f>SUMIF('Sunday Race 2-20-22'!$B$11:$B$26,$B36,'Sunday Race 2-20-22'!$CH$11:$CH$26)</f>
        <v>0</v>
      </c>
      <c r="BD36" s="138">
        <f>SUMIF('Sunday Race 2-20-22'!$B$11:$B$26,$B36,'Sunday Race 2-20-22'!$CK$11:$CK$26)</f>
        <v>0</v>
      </c>
      <c r="BE36" s="138">
        <f>SUMIF('Sunday Race 2-27-22'!$B$11:$B$20,$B36,'Sunday Race 2-27-22'!$BY$11:$BY$20)</f>
        <v>0</v>
      </c>
      <c r="BF36" s="138">
        <f>SUMIF('Sunday Race 2-27-22'!$B$11:$B$20,$B36,'Sunday Race 2-27-22'!$CB$11:$CB$20)</f>
        <v>0</v>
      </c>
      <c r="BG36" s="138">
        <f>SUMIF('Sunday Race 2-27-22'!$B$11:$B$20,$B36,'Sunday Race 2-27-22'!$CE$11:$CE$20)</f>
        <v>0</v>
      </c>
      <c r="BH36" s="138">
        <f>SUMIF('Sunday Race 2-27-22'!$B$11:$B$20,$B36,'Sunday Race 2-27-22'!$CH$11:$CH$20)</f>
        <v>0</v>
      </c>
      <c r="BI36" s="138">
        <f>SUMIF('Sunday Race 2-27-22'!$B$11:$B$20,$B36,'Sunday Race 2-27-22'!$CK$11:$CK$20)</f>
        <v>0</v>
      </c>
      <c r="BJ36" s="138">
        <f>SUMIF('Ironman One Day 3-5-22 FS'!$B$11:$B$26,$B36,'Ironman One Day 3-5-22 FS'!$BY$11:$BY$26)</f>
        <v>0</v>
      </c>
      <c r="BK36" s="138">
        <f>SUMIF('Ironman One Day 3-5-22 FS'!$B$11:$B$26,$B36,'Ironman One Day 3-5-22 FS'!$CB$11:$CB$26)</f>
        <v>0</v>
      </c>
      <c r="BL36" s="138">
        <f>SUMIF('Ironman One Day 3-5-22 FS'!$B$11:$B$26,$B36,'Ironman One Day 3-5-22 FS'!$CE$11:$CE$26)</f>
        <v>0</v>
      </c>
      <c r="BM36" s="138">
        <f>SUMIF('Ironman One Day 3-5-22 FS'!$B$11:$B$26,$B36,'Ironman One Day 3-5-22 FS'!$CH$11:$CH$26)</f>
        <v>0</v>
      </c>
      <c r="BN36" s="138">
        <f>SUMIF('Ironman One Day 3-5-22 FS'!$B$11:$B$26,$B36,'Ironman One Day 3-5-22 FS'!$CK$11:$CK$26)</f>
        <v>0</v>
      </c>
      <c r="BO36" s="138">
        <f>SUMIF('Sunday Race 3-13-22'!$B$11:$B$25,$B36,'Sunday Race 3-13-22'!$BY$11:$BY$25)</f>
        <v>0</v>
      </c>
      <c r="BP36" s="138">
        <f>SUMIF('Sunday Race 3-13-22'!$B$11:$B$25,$B36,'Sunday Race 3-13-22'!$CB$11:$CB$25)</f>
        <v>0</v>
      </c>
      <c r="BQ36" s="138">
        <f>SUMIF('Sunday Race 3-13-22'!$B$11:$B$25,$B36,'Sunday Race 3-13-22'!$CE$11:$CE$25)</f>
        <v>0</v>
      </c>
      <c r="BR36" s="138">
        <f>SUMIF('Sunday Race 3-13-22'!$B$11:$B$25,$B36,'Sunday Race 3-13-22'!$CH$11:$CH$25)</f>
        <v>0</v>
      </c>
      <c r="BS36" s="138">
        <f>SUMIF('Sunday Race 3-13-22'!$B$11:$B$25,$B36,'Sunday Race 3-13-22'!$CK$11:$CK$25)</f>
        <v>0</v>
      </c>
      <c r="BT36" s="138">
        <f>SUMIF('Saturday Race 3-19-22'!$B$11:$B$18,$B36,'Saturday Race 3-19-22'!$BY$11:$BY$18)</f>
        <v>0</v>
      </c>
      <c r="BU36" s="138">
        <f>SUMIF('Saturday Race 3-19-22'!$B$11:$B$18,$B36,'Saturday Race 3-19-22'!$CB$11:$CB$18)</f>
        <v>0</v>
      </c>
      <c r="BV36" s="138">
        <f>SUMIF('Saturday Race 3-19-22'!$B$11:$B$18,$B36,'Saturday Race 3-19-22'!$CE$11:$CE$18)</f>
        <v>0</v>
      </c>
      <c r="BW36" s="138">
        <f>SUMIF('Saturday Race 3-19-22'!$B$11:$B$18,$B36,'Saturday Race 3-19-22'!$CH$11:$CH$18)</f>
        <v>0</v>
      </c>
      <c r="BX36" s="138">
        <f>SUMIF('Saturday Race 3-19-22'!$B$11:$B$18,$B36,'Saturday Race 3-19-22'!$CK$11:$CK$18)</f>
        <v>0</v>
      </c>
      <c r="BY36" s="138">
        <f>SUMIF('Sunday Races 4-10-22'!$B$11:$B$26,$B36,'Sunday Races 4-10-22'!$BY$11:$BY$26)</f>
        <v>0</v>
      </c>
      <c r="BZ36" s="138">
        <f>SUMIF('Sunday Races 4-10-22'!$B$11:$B$26,$B36,'Sunday Races 4-10-22'!$CB$11:$CB$26)</f>
        <v>0</v>
      </c>
      <c r="CA36" s="138">
        <f>SUMIF('Sunday Races 4-10-22'!$B$11:$B$26,$B36,'Sunday Races 4-10-22'!$CE$11:$CE$26)</f>
        <v>0</v>
      </c>
      <c r="CB36" s="138">
        <f>SUMIF('Sunday Races 4-10-22'!$B$11:$B$26,$B36,'Sunday Races 4-10-22'!$CH$11:$CH$26)</f>
        <v>0</v>
      </c>
      <c r="CC36" s="138">
        <f>SUMIF('Sunday Races 4-10-22'!$B$11:$B$26,$B36,'Sunday Races 4-10-22'!$CK$11:$CK$26)</f>
        <v>0</v>
      </c>
      <c r="CD36" s="138">
        <f>SUMIF('Easter One Day 4-16-22 FS'!$B$11:$B$26,$B36,'Easter One Day 4-16-22 FS'!$BY$11:$BY$26)</f>
        <v>0</v>
      </c>
      <c r="CE36" s="138">
        <f>SUMIF('Easter One Day 4-16-22 FS'!$B$11:$B$26,$B36,'Easter One Day 4-16-22 FS'!$CB$11:$CB$26)</f>
        <v>0</v>
      </c>
      <c r="CF36" s="138">
        <f>SUMIF('Easter One Day 4-16-22 FS'!$B$11:$B$26,$B36,'Easter One Day 4-16-22 FS'!$CE$11:$CE$26)</f>
        <v>0</v>
      </c>
      <c r="CG36" s="138">
        <f>SUMIF('Easter One Day 4-16-22 FS'!$B$11:$B$26,$B36,'Easter One Day 4-16-22 FS'!$CH$11:$CH$26)</f>
        <v>0</v>
      </c>
      <c r="CH36" s="138">
        <f>SUMIF('Easter One Day 4-16-22 FS'!$B$11:$B$26,$B36,'Easter One Day 4-16-22 FS'!$CK$11:$CK$26)</f>
        <v>0</v>
      </c>
      <c r="CI36" s="138">
        <f>SUMIF('Easter One Day 4-16-22 TH'!$B$11:$B$15,$B36,'Easter One Day 4-16-22 TH'!$BY$11:$BY$15)</f>
        <v>0</v>
      </c>
      <c r="CJ36" s="138">
        <f>SUMIF('Easter One Day 4-16-22 TH'!$B$11:$B$15,$B36,'Easter One Day 4-16-22 TH'!$CB$11:$CB$15)</f>
        <v>0</v>
      </c>
      <c r="CK36" s="138">
        <f>SUMIF('Easter One Day 4-16-22 TH'!$B$11:$B$15,$B36,'Easter One Day 4-16-22 TH'!$CE$11:$CE$15)</f>
        <v>0</v>
      </c>
      <c r="CL36" s="138">
        <f>SUMIF('Easter One Day 4-16-22 TH'!$B$11:$B$15,$B36,'Easter One Day 4-16-22 TH'!$CH$11:$CH$15)</f>
        <v>0</v>
      </c>
      <c r="CM36" s="138">
        <f>SUMIF('Easter One Day 4-16-22 TH'!$B$11:$B$15,$B36,'Easter One Day 4-16-22 TH'!$CK$11:$CK$15)</f>
        <v>0</v>
      </c>
      <c r="CN36" s="138">
        <f>SUMIF('Sunday Races 5-1-22'!$B$11:$B$28,$B36,'Sunday Races 5-1-22'!$BY$11:$BY$28)</f>
        <v>0</v>
      </c>
      <c r="CO36" s="138">
        <f>SUMIF('Sunday Races 5-1-22'!$B$11:$B$28,$B36,'Sunday Races 5-1-22'!$CB$11:$CB$28)</f>
        <v>0</v>
      </c>
      <c r="CP36" s="138">
        <f>SUMIF('Sunday Races 5-1-22'!$B$11:$B$28,$B36,'Sunday Races 5-1-22'!$CE$11:$CE$28)</f>
        <v>0</v>
      </c>
      <c r="CQ36" s="138">
        <f>SUMIF('Sunday Races 5-1-22'!$B$11:$B$28,$B36,'Sunday Races 5-1-22'!$CH$11:$CH$28)</f>
        <v>0</v>
      </c>
      <c r="CR36" s="138">
        <f>SUMIF('Sunday Races 5-1-22'!$B$11:$B$28,$B36,'Sunday Races 5-1-22'!$CK$11:$CK$28)</f>
        <v>0</v>
      </c>
      <c r="CS36" s="138">
        <f>SUMIF('Long Distance Race 5-7-22'!$B$11:$B$27,$B36,'Long Distance Race 5-7-22'!$BY$11:$BY$27)</f>
        <v>0</v>
      </c>
      <c r="CT36" s="138">
        <f>SUMIF('Long Distance Race 5-7-22'!$B$11:$B$27,$B36,'Long Distance Race 5-7-22'!$CB$11:$CB$27)</f>
        <v>0</v>
      </c>
      <c r="CU36" s="138">
        <f>SUMIF('Long Distance Race 5-7-22'!$B$11:$B$27,$B36,'Long Distance Race 5-7-22'!$CE$11:$CE$27)</f>
        <v>0</v>
      </c>
      <c r="CV36" s="138">
        <f>SUMIF('Long Distance Race 5-7-22'!$B$11:$B$27,$B36,'Long Distance Race 5-7-22'!$CH$11:$CH$27)</f>
        <v>0</v>
      </c>
      <c r="CW36" s="138">
        <f>SUMIF('Long Distance Race 5-7-22'!$B$11:$B$27,$B36,'Long Distance Race 5-7-22'!$CK$11:$CK$27)</f>
        <v>0</v>
      </c>
      <c r="CX36" s="138">
        <f>SUMIF('Memorial Day Regatta 5-28-22 Op'!$B$11:$B$27,$B36,'Memorial Day Regatta 5-28-22 Op'!$BY$11:$BY$27)</f>
        <v>0</v>
      </c>
      <c r="CY36" s="138">
        <f>SUMIF('Memorial Day Regatta 5-28-22 Op'!$B$11:$B$27,$B36,'Memorial Day Regatta 5-28-22 Op'!$CB$11:$CB$27)</f>
        <v>0</v>
      </c>
      <c r="CZ36" s="138">
        <f>SUMIF('Memorial Day Regatta 5-28-22 Op'!$B$11:$B$27,$B36,'Memorial Day Regatta 5-28-22 Op'!$CE$11:$CE$27)</f>
        <v>0</v>
      </c>
      <c r="DA36" s="138">
        <f>SUMIF('Memorial Day Regatta 5-28-22 Op'!$B$11:$B$27,$B36,'Memorial Day Regatta 5-28-22 Op'!$CH$11:$CH$27)</f>
        <v>0</v>
      </c>
      <c r="DB36" s="138">
        <f>SUMIF('Memorial Day Regatta 5-28-22 Op'!$B$11:$B$27,$B36,'Memorial Day Regatta 5-28-22 Op'!$CK$11:$CK$27)</f>
        <v>0</v>
      </c>
      <c r="DC36" s="138">
        <f>SUMIF('Sunday Races 6-5-22'!$B$11:$B$28,$B36,'Sunday Races 6-5-22'!$BY$11:$BY$28)</f>
        <v>0</v>
      </c>
      <c r="DD36" s="138">
        <f>SUMIF('Sunday Races 6-5-22'!$B$11:$B$28,$B36,'Sunday Races 6-5-22'!$CB$11:$CB$28)</f>
        <v>0</v>
      </c>
      <c r="DE36" s="138">
        <f>SUMIF('Sunday Races 6-5-22'!$B$11:$B$28,$B36,'Sunday Races 6-5-22'!$CE$11:$CE$28)</f>
        <v>0</v>
      </c>
      <c r="DF36" s="138">
        <f>SUMIF('Sunday Races 6-5-22'!$B$11:$B$28,$B36,'Sunday Races 6-5-22'!$CH$11:$CH$28)</f>
        <v>0</v>
      </c>
      <c r="DG36" s="138">
        <f>SUMIF('Sunday Races 6-5-22'!$B$11:$B$28,$B36,'Sunday Races 6-5-22'!$CK$11:$CK$28)</f>
        <v>0</v>
      </c>
      <c r="DH36" s="138">
        <f>SUMIF('Sunday Races 6-12-22'!$B$11:$B$24,$B36,'Sunday Races 6-12-22'!$BY$11:$BY$24)</f>
        <v>0</v>
      </c>
      <c r="DI36" s="138">
        <f>SUMIF('Sunday Races 6-12-22'!$B$11:$B$24,$B36,'Sunday Races 6-12-22'!$CB$11:$CB$24)</f>
        <v>0</v>
      </c>
      <c r="DJ36" s="138">
        <f>SUMIF('Sunday Races 6-12-22'!$B$11:$B$24,$B36,'Sunday Races 6-12-22'!$CE$11:$CE$24)</f>
        <v>0</v>
      </c>
      <c r="DK36" s="138">
        <f>SUMIF('Sunday Races 6-12-22'!$B$11:$B$24,$B36,'Sunday Races 6-12-22'!$CH$11:$CH$24)</f>
        <v>0</v>
      </c>
      <c r="DL36" s="138">
        <f>SUMIF('Sunday Races 6-12-22'!$B$11:$B$24,$B36,'Sunday Races 6-12-22'!$CK$11:$CK$24)</f>
        <v>0</v>
      </c>
      <c r="DM36" s="138">
        <f>SUMIF('Saturday Races 6-18-22'!$B$11:$B$24,$B36,'Saturday Races 6-18-22'!$BY$11:$BY$24)</f>
        <v>0</v>
      </c>
      <c r="DN36" s="138">
        <f>SUMIF('Saturday Races 6-18-22'!$B$11:$B$24,$B36,'Saturday Races 6-18-22'!$CB$11:$CB$24)</f>
        <v>0</v>
      </c>
      <c r="DO36" s="138">
        <f>SUMIF('Saturday Races 6-18-22'!$B$11:$B$24,$B36,'Saturday Races 6-18-22'!$CE$11:$CE$24)</f>
        <v>0</v>
      </c>
      <c r="DP36" s="138">
        <f>SUMIF('Saturday Races 6-18-22'!$B$11:$B$24,$B36,'Saturday Races 6-18-22'!$CH$11:$CH$24)</f>
        <v>0</v>
      </c>
      <c r="DQ36" s="138">
        <f>SUMIF('Saturday Races 6-18-22'!$B$11:$B$24,$B36,'Saturday Races 6-18-22'!$CK$11:$CK$24)</f>
        <v>0</v>
      </c>
      <c r="DR36" s="138">
        <f>SUMIF('Caldwell Cup 6-25-22 FS'!$B$11:$B$25,$B36,'Caldwell Cup 6-25-22 FS'!$BY$11:$BY$25)</f>
        <v>0</v>
      </c>
      <c r="DS36" s="138">
        <f>SUMIF('Caldwell Cup 6-25-22 FS'!$B$11:$B$25,$B36,'Caldwell Cup 6-25-22 FS'!$CB$11:$CB$25)</f>
        <v>0</v>
      </c>
      <c r="DT36" s="138">
        <f>SUMIF('Caldwell Cup 6-25-22 FS'!$B$11:$B$25,$B36,'Caldwell Cup 6-25-22 FS'!$CE$11:$CE$25)</f>
        <v>0</v>
      </c>
      <c r="DU36" s="138">
        <f>SUMIF('Caldwell Cup 6-25-22 FS'!$B$11:$B$25,$B36,'Caldwell Cup 6-25-22 FS'!$CH$11:$CH$25)</f>
        <v>0</v>
      </c>
      <c r="DV36" s="138">
        <f>SUMIF('Caldwell Cup 6-25-22 FS'!$B$11:$B$25,$B36,'Caldwell Cup 6-25-22 FS'!$CK$11:$CK$25)</f>
        <v>0</v>
      </c>
      <c r="DW36" s="138">
        <f>SUMIF('Caldwell Cup 6-25-22 TH'!$B$11:$B$24,$B36,'Caldwell Cup 6-25-22 TH'!$BY$11:$BY$24)</f>
        <v>0</v>
      </c>
      <c r="DX36" s="138">
        <f>SUMIF('Caldwell Cup 6-25-22 TH'!$B$11:$B$24,$B36,'Caldwell Cup 6-25-22 TH'!$CB$11:$CB$24)</f>
        <v>0</v>
      </c>
      <c r="DY36" s="138">
        <f>SUMIF('Caldwell Cup 6-25-22 TH'!$B$11:$B$24,$B36,'Caldwell Cup 6-25-22 TH'!$CE$11:$CE$24)</f>
        <v>0</v>
      </c>
      <c r="DZ36" s="138">
        <f>SUMIF('Caldwell Cup 6-25-22 TH'!$B$11:$B$24,$B36,'Caldwell Cup 6-25-22 TH'!$CH$11:$CH$24)</f>
        <v>0</v>
      </c>
      <c r="EA36" s="138">
        <f>SUMIF('Caldwell Cup 6-25-22 TH'!$B$11:$B$24,$B36,'Caldwell Cup 6-25-22 TH'!$CK$11:$CK$24)</f>
        <v>0</v>
      </c>
      <c r="EB36" s="138">
        <f>SUMIF('Sunday Races 7-3-22'!$B$11:$B$25,$B36,'Sunday Races 7-3-22'!$BY$11:$BY$25)</f>
        <v>0</v>
      </c>
      <c r="EC36" s="138">
        <f>SUMIF('Sunday Races 7-3-22'!$B$11:$B$25,$B36,'Sunday Races 7-3-22'!$CB$11:$CB$25)</f>
        <v>0</v>
      </c>
      <c r="ED36" s="138">
        <f>SUMIF('Sunday Races 7-3-22'!$B$11:$B$25,$B36,'Sunday Races 7-3-22'!$CE$11:$CE$25)</f>
        <v>0</v>
      </c>
      <c r="EE36" s="138">
        <f>SUMIF('Sunday Races 7-3-22'!$B$11:$B$25,$B36,'Sunday Races 7-3-22'!$CH$11:$CH$25)</f>
        <v>0</v>
      </c>
      <c r="EF36" s="138">
        <f>SUMIF('Sunday Races 7-3-22'!$B$11:$B$25,$B36,'Sunday Races 7-3-22'!$CK$11:$CK$25)</f>
        <v>0</v>
      </c>
      <c r="EG36" s="138">
        <f>SUMIF('Sunday Races 7-31-22'!$B$11:$B$25,$B36,'Sunday Races 7-31-22'!$BY$11:$BY$25)</f>
        <v>0</v>
      </c>
      <c r="EH36" s="138">
        <f>SUMIF('Sunday Races 7-31-22'!$B$11:$B$25,$B36,'Sunday Races 7-31-22'!$CB$11:$CB$25)</f>
        <v>0</v>
      </c>
      <c r="EI36" s="138">
        <f>SUMIF('Sunday Races 7-31-22'!$B$11:$B$25,$B36,'Sunday Races 7-31-22'!$CE$11:$CE$25)</f>
        <v>0</v>
      </c>
      <c r="EJ36" s="138">
        <f>SUMIF('Sunday Races 7-31-22'!$B$11:$B$25,$B36,'Sunday Races 7-31-22'!$CH$11:$CH$25)</f>
        <v>0</v>
      </c>
      <c r="EK36" s="138">
        <f>SUMIF('Sunday Races 7-31-22'!$B$11:$B$25,$B36,'Sunday Races 7-31-22'!$CK$11:$CK$25)</f>
        <v>0</v>
      </c>
      <c r="EL36" s="138">
        <f>SUMIF('Sunday Races 8-14-22'!$B$11:$B$25,$B36,'Sunday Races 8-14-22'!$BY$11:$BY$25)</f>
        <v>0</v>
      </c>
      <c r="EM36" s="138">
        <f>SUMIF('Sunday Races 8-14-22'!$B$11:$B$25,$B36,'Sunday Races 8-14-22'!$CB$11:$CB$25)</f>
        <v>0</v>
      </c>
      <c r="EN36" s="138">
        <f>SUMIF('Sunday Races 8-14-22'!$B$11:$B$25,$B36,'Sunday Races 8-14-22'!$CE$11:$CE$25)</f>
        <v>0</v>
      </c>
      <c r="EO36" s="138">
        <f>SUMIF('Sunday Races 8-14-22'!$B$11:$B$25,$B36,'Sunday Races 8-14-22'!$CH$11:$CH$25)</f>
        <v>0</v>
      </c>
      <c r="EP36" s="138">
        <f>SUMIF('Sunday Races 8-14-22'!$B$11:$B$25,$B36,'Sunday Races 8-14-22'!$CK$11:$CK$25)</f>
        <v>0</v>
      </c>
      <c r="EQ36" s="138">
        <f>SUMIF('Saturday Races 8-20-22'!$B$11:$B$25,$B36,'Saturday Races 8-20-22'!$BY$11:$BY$25)</f>
        <v>0</v>
      </c>
      <c r="ER36" s="138">
        <f>SUMIF('Saturday Races 8-20-22'!$B$11:$B$25,$B36,'Saturday Races 8-20-22'!$CB$11:$CB$25)</f>
        <v>0</v>
      </c>
      <c r="ES36" s="138">
        <f>SUMIF('Saturday Races 8-20-22'!$B$11:$B$25,$B36,'Saturday Races 8-20-22'!$CE$11:$CE$25)</f>
        <v>0</v>
      </c>
      <c r="ET36" s="138">
        <f>SUMIF('Saturday Races 8-20-22'!$B$11:$B$25,$B36,'Saturday Races 8-20-22'!$CH$11:$CH$25)</f>
        <v>0</v>
      </c>
      <c r="EU36" s="138">
        <f>SUMIF('Saturday Races 8-20-22'!$B$11:$B$25,$B36,'Saturday Races 8-20-22'!$CK$11:$CK$25)</f>
        <v>0</v>
      </c>
      <c r="EV36" s="138">
        <f>SUMIF('Labor Day Regatta 9-3-22 FS'!$B$11:$B$30,$B36,'Labor Day Regatta 9-3-22 FS'!$BY$11:$BY$30)</f>
        <v>0</v>
      </c>
      <c r="EW36" s="138">
        <f>SUMIF('Labor Day Regatta 9-3-22 FS'!$B$11:$B$30,$B36,'Labor Day Regatta 9-3-22 FS'!$CB$11:$CB$30)</f>
        <v>0</v>
      </c>
      <c r="EX36" s="138">
        <f>SUMIF('Labor Day Regatta 9-3-22 FS'!$B$11:$B$30,$B36,'Labor Day Regatta 9-3-22 FS'!$CE$11:$CE$30)</f>
        <v>0</v>
      </c>
      <c r="EY36" s="138">
        <f>SUMIF('Labor Day Regatta 9-3-22 FS'!$B$11:$B$30,$B36,'Labor Day Regatta 9-3-22 FS'!$CH$11:$CH$30)</f>
        <v>0</v>
      </c>
      <c r="EZ36" s="138">
        <f>SUMIF('Labor Day Regatta 9-3-22 FS'!$B$11:$B$30,$B36,'Labor Day Regatta 9-3-22 FS'!$CK$11:$CK$30)</f>
        <v>0</v>
      </c>
      <c r="FA36" s="138">
        <f>SUMIF('Sunday Races 9-11-22'!$B$11:$B$20,$B36,'Sunday Races 9-11-22'!$BY$11:$BY$20)</f>
        <v>0</v>
      </c>
      <c r="FB36" s="138">
        <f>SUMIF('Sunday Races 9-11-22'!$B$11:$B$20,$B36,'Sunday Races 9-11-22'!$CB$11:$CB$20)</f>
        <v>0</v>
      </c>
      <c r="FC36" s="138">
        <f>SUMIF('Sunday Races 9-11-22'!$B$11:$B$20,$B36,'Sunday Races 9-11-22'!$CE$11:$CE$20)</f>
        <v>0</v>
      </c>
      <c r="FD36" s="138">
        <f>SUMIF('Sunday Races 9-11-22'!$B$11:$B$20,$B36,'Sunday Races 9-11-22'!$CH$11:$CH$20)</f>
        <v>0</v>
      </c>
      <c r="FE36" s="138">
        <f>SUMIF('Sunday Races 9-11-22'!$B$11:$B$20,$B36,'Sunday Races 9-11-22'!$CK$11:$CK$20)</f>
        <v>0</v>
      </c>
      <c r="FF36" s="138">
        <f>SUMIF('2022-09-17 Leukemia Cup FS'!$B$11:$B$26,$B36,'2022-09-17 Leukemia Cup FS'!$BY$11:$BY$26)</f>
        <v>0</v>
      </c>
      <c r="FG36" s="138">
        <f>SUMIF('2022-09-17 Leukemia Cup FS'!$B$11:$B$26,$B36,'2022-09-17 Leukemia Cup FS'!$CB$11:$CB$26)</f>
        <v>0</v>
      </c>
      <c r="FH36" s="138">
        <f>SUMIF('2022-09-17 Leukemia Cup FS'!$B$11:$B$26,$B36,'2022-09-17 Leukemia Cup FS'!$CE$11:$CE$26)</f>
        <v>0</v>
      </c>
      <c r="FI36" s="138">
        <f>SUMIF('2022-09-17 Leukemia Cup FS'!$B$11:$B$26,$B36,'2022-09-17 Leukemia Cup FS'!$CH$11:$CH$26)</f>
        <v>0</v>
      </c>
      <c r="FJ36" s="138">
        <f>SUMIF('2022-09-17 Leukemia Cup FS'!$B$11:$B$26,$B36,'2022-09-17 Leukemia Cup FS'!$CK$11:$CK$26)</f>
        <v>0</v>
      </c>
      <c r="FK36" s="138">
        <f>SUMIF('Smith-Berry LDR 9-24-22'!$B$11:$B$30,$B36,'Smith-Berry LDR 9-24-22'!$BY$11:$BY$30)</f>
        <v>0</v>
      </c>
      <c r="FL36" s="138">
        <f>SUMIF('Smith-Berry LDR 9-24-22'!$B$11:$B$30,$B36,'Smith-Berry LDR 9-24-22'!$CB$11:$CB$30)</f>
        <v>0</v>
      </c>
      <c r="FM36" s="138">
        <f>SUMIF('Smith-Berry LDR 9-24-22'!$B$11:$B$30,$B36,'Smith-Berry LDR 9-24-22'!$CE$11:$CE$30)</f>
        <v>0</v>
      </c>
      <c r="FN36" s="138">
        <f>SUMIF('Smith-Berry LDR 9-24-22'!$B$11:$B$30,$B36,'Smith-Berry LDR 9-24-22'!$CH$11:$CH$30)</f>
        <v>0</v>
      </c>
      <c r="FO36" s="138">
        <f>SUMIF('Smith-Berry LDR 9-24-22'!$B$11:$B$30,$B36,'Smith-Berry LDR 9-24-22'!$CK$11:$CK$30)</f>
        <v>0</v>
      </c>
      <c r="FP36" s="138">
        <f>SUMIF('Great Scot 10-1-22 Cham'!$B$11:$B$28,$B36,'Great Scot 10-1-22 Cham'!$BY$11:$BY$28)</f>
        <v>0</v>
      </c>
      <c r="FQ36" s="138">
        <f>SUMIF('Great Scot 10-1-22 Cham'!$B$11:$B$28,$B36,'Great Scot 10-1-22 Cham'!$CB$11:$CB$28)</f>
        <v>0</v>
      </c>
      <c r="FR36" s="138">
        <f>SUMIF('Great Scot 10-1-22 Cham'!$B$11:$B$28,$B36,'Great Scot 10-1-22 Cham'!$CE$11:$CE$28)</f>
        <v>0</v>
      </c>
      <c r="FS36" s="138">
        <f>SUMIF('Great Scot 10-1-22 Cham'!$B$11:$B$28,$B36,'Great Scot 10-1-22 Cham'!$CH$11:$CH$28)</f>
        <v>0</v>
      </c>
      <c r="FT36" s="138">
        <f>SUMIF('Great Scot 10-1-22 Cham'!$B$11:$B$28,$B36,'Great Scot 10-1-22 Cham'!$CK$11:$CK$28)</f>
        <v>0</v>
      </c>
      <c r="FU36" s="138">
        <f>SUMIF('Great Scot 10-1-22 Chal'!$B$11:$B$28,$B36,'Great Scot 10-1-22 Chal'!$BY$11:$BY$28)</f>
        <v>0</v>
      </c>
      <c r="FV36" s="138">
        <f>SUMIF('Great Scot 10-1-22 Chal'!$B$11:$B$28,$B36,'Great Scot 10-1-22 Chal'!$CB$11:$CB$28)</f>
        <v>0</v>
      </c>
      <c r="FW36" s="138">
        <f>SUMIF('Great Scot 10-1-22 Chal'!$B$11:$B$28,$B36,'Great Scot 10-1-22 Chal'!$CE$11:$CE$28)</f>
        <v>0</v>
      </c>
      <c r="FX36" s="138">
        <f>SUMIF('Great Scot 10-1-22 Chal'!$B$11:$B$28,$B36,'Great Scot 10-1-22 Chal'!$CH$11:$CH$28)</f>
        <v>0</v>
      </c>
      <c r="FY36" s="138">
        <f>SUMIF('Great Scot 10-1-22 Chal'!$B$11:$B$28,$B36,'Great Scot 10-1-22 Chal'!$CK$11:$CK$28)</f>
        <v>0</v>
      </c>
      <c r="FZ36" s="138">
        <f>SUMIF('Sunday Races 10-9-22'!$B$11:$B$21,$B36,'Sunday Races 10-9-22'!$BY$11:$BY$21)</f>
        <v>0</v>
      </c>
      <c r="GA36" s="138">
        <f>SUMIF('Sunday Races 10-9-22'!$B$11:$B$21,$B36,'Sunday Races 10-9-22'!$CB$11:$CB$21)</f>
        <v>0</v>
      </c>
      <c r="GB36" s="138">
        <f>SUMIF('Sunday Races 10-9-22'!$B$11:$B$21,$B36,'Sunday Races 10-9-22'!$CE$11:$CE$21)</f>
        <v>0</v>
      </c>
      <c r="GC36" s="138">
        <f>SUMIF('Sunday Races 10-9-22'!$B$11:$B$21,$B36,'Sunday Races 10-9-22'!$CH$11:$CH$21)</f>
        <v>0</v>
      </c>
      <c r="GD36" s="138">
        <f>SUMIF('Sunday Races 10-9-22'!$B$11:$B$21,$B36,'Sunday Races 10-9-22'!$CK$11:$CK$21)</f>
        <v>0</v>
      </c>
      <c r="GE36" s="138">
        <f>SUMIF('Sunday Races 10-23-22'!$B$11:$B$22,$B36,'Sunday Races 10-23-22'!$BY$11:$BY$22)</f>
        <v>0</v>
      </c>
      <c r="GF36" s="138">
        <f>SUMIF('Sunday Races 10-23-22'!$B$11:$B$22,$B36,'Sunday Races 10-23-22'!$CB$11:$CB$22)</f>
        <v>0</v>
      </c>
      <c r="GG36" s="138">
        <f>SUMIF('Sunday Races 10-23-22'!$B$11:$B$22,$B36,'Sunday Races 10-23-22'!$CE$11:$CE$22)</f>
        <v>0</v>
      </c>
      <c r="GH36" s="138">
        <f>SUMIF('Sunday Races 10-23-22'!$B$11:$B$22,$B36,'Sunday Races 10-23-22'!$CH$11:$CH$22)</f>
        <v>0</v>
      </c>
      <c r="GI36" s="138">
        <f>SUMIF('Sunday Races 10-23-22'!$B$11:$B$22,$B36,'Sunday Races 10-23-22'!$CK$11:$CK$22)</f>
        <v>0</v>
      </c>
      <c r="GJ36" s="138">
        <f>SUMIF('One Day Regatta 10-29-22 FS'!$B$11:$B$19,$B36,'One Day Regatta 10-29-22 FS'!$BY$11:$BY$19)</f>
        <v>0</v>
      </c>
      <c r="GK36" s="138">
        <f>SUMIF('One Day Regatta 10-29-22 FS'!$B$11:$B$19,$B36,'One Day Regatta 10-29-22 FS'!$CB$11:$CB$19)</f>
        <v>0</v>
      </c>
      <c r="GL36" s="138">
        <f>SUMIF('One Day Regatta 10-29-22 FS'!$B$11:$B$19,$B36,'One Day Regatta 10-29-22 FS'!$CE$11:$CE$19)</f>
        <v>0</v>
      </c>
      <c r="GM36" s="138">
        <f>SUMIF('One Day Regatta 10-29-22 FS'!$B$11:$B$19,$B36,'One Day Regatta 10-29-22 FS'!$CH$11:$CH$19)</f>
        <v>0</v>
      </c>
      <c r="GN36" s="138">
        <f>SUMIF('One Day Regatta 10-29-22 FS'!$B$11:$B$19,$B36,'One Day Regatta 10-29-22 FS'!$CK$11:$CK$19)</f>
        <v>0</v>
      </c>
      <c r="GO36" s="139"/>
      <c r="GP36" s="140"/>
      <c r="GQ36" s="141">
        <f t="shared" si="32"/>
        <v>0</v>
      </c>
      <c r="GR36" s="141">
        <f t="shared" si="32"/>
        <v>0</v>
      </c>
      <c r="GS36" s="141">
        <f t="shared" si="32"/>
        <v>0</v>
      </c>
      <c r="GT36" s="141">
        <f t="shared" si="32"/>
        <v>0</v>
      </c>
      <c r="GU36" s="141">
        <f t="shared" si="32"/>
        <v>0</v>
      </c>
      <c r="GV36" s="141">
        <f t="shared" si="32"/>
        <v>0</v>
      </c>
      <c r="GW36" s="141">
        <f t="shared" si="32"/>
        <v>0</v>
      </c>
      <c r="GX36" s="141">
        <f t="shared" si="32"/>
        <v>0</v>
      </c>
      <c r="GY36" s="141">
        <f t="shared" si="32"/>
        <v>0</v>
      </c>
      <c r="GZ36" s="141">
        <f t="shared" si="32"/>
        <v>0</v>
      </c>
      <c r="HA36" s="141">
        <f t="shared" si="33"/>
        <v>0</v>
      </c>
      <c r="HB36" s="141">
        <f t="shared" si="33"/>
        <v>0</v>
      </c>
      <c r="HC36" s="141">
        <f t="shared" si="33"/>
        <v>0</v>
      </c>
      <c r="HD36" s="141">
        <f t="shared" si="33"/>
        <v>0</v>
      </c>
      <c r="HE36" s="141">
        <f t="shared" si="33"/>
        <v>0</v>
      </c>
      <c r="HF36" s="141">
        <f t="shared" si="33"/>
        <v>0</v>
      </c>
      <c r="HG36" s="141">
        <f t="shared" si="33"/>
        <v>0</v>
      </c>
      <c r="HH36" s="141">
        <f t="shared" si="33"/>
        <v>0</v>
      </c>
      <c r="HI36" s="141">
        <f t="shared" si="33"/>
        <v>0</v>
      </c>
      <c r="HJ36" s="141">
        <f t="shared" si="33"/>
        <v>0</v>
      </c>
      <c r="HK36" s="141">
        <f t="shared" si="34"/>
        <v>0</v>
      </c>
      <c r="HL36" s="141">
        <f t="shared" si="34"/>
        <v>0</v>
      </c>
      <c r="HM36" s="141">
        <f t="shared" si="34"/>
        <v>0</v>
      </c>
      <c r="HN36" s="141">
        <f t="shared" si="34"/>
        <v>0</v>
      </c>
      <c r="HO36" s="141">
        <f t="shared" si="34"/>
        <v>0</v>
      </c>
      <c r="HP36" s="141">
        <f t="shared" si="34"/>
        <v>0</v>
      </c>
      <c r="HQ36" s="141">
        <f t="shared" si="34"/>
        <v>0</v>
      </c>
      <c r="HR36" s="141">
        <f t="shared" si="34"/>
        <v>0</v>
      </c>
      <c r="HS36" s="141">
        <f t="shared" si="34"/>
        <v>0</v>
      </c>
      <c r="HT36" s="141">
        <f t="shared" si="34"/>
        <v>0</v>
      </c>
      <c r="HU36" s="141">
        <f t="shared" si="35"/>
        <v>0</v>
      </c>
      <c r="HV36" s="141">
        <f t="shared" si="35"/>
        <v>0</v>
      </c>
      <c r="HW36" s="141">
        <f t="shared" si="35"/>
        <v>0</v>
      </c>
      <c r="HX36" s="141">
        <f t="shared" si="35"/>
        <v>0</v>
      </c>
      <c r="HY36" s="141">
        <f t="shared" si="35"/>
        <v>0</v>
      </c>
      <c r="HZ36" s="141">
        <f t="shared" si="35"/>
        <v>0</v>
      </c>
      <c r="IA36" s="141">
        <f t="shared" si="35"/>
        <v>0</v>
      </c>
      <c r="IB36" s="141">
        <f t="shared" si="35"/>
        <v>0</v>
      </c>
      <c r="IC36" s="141">
        <f t="shared" si="35"/>
        <v>0</v>
      </c>
      <c r="ID36" s="141">
        <f t="shared" si="35"/>
        <v>0</v>
      </c>
      <c r="IE36" s="141">
        <f t="shared" si="36"/>
        <v>0</v>
      </c>
      <c r="IF36" s="141">
        <f t="shared" si="36"/>
        <v>0</v>
      </c>
      <c r="IG36" s="141">
        <f t="shared" si="36"/>
        <v>0</v>
      </c>
      <c r="IH36" s="141">
        <f t="shared" si="36"/>
        <v>0</v>
      </c>
      <c r="II36" s="141">
        <f t="shared" si="36"/>
        <v>0</v>
      </c>
      <c r="IJ36" s="141">
        <f t="shared" si="36"/>
        <v>0</v>
      </c>
      <c r="IK36" s="141">
        <f t="shared" si="36"/>
        <v>0</v>
      </c>
      <c r="IL36" s="141">
        <f t="shared" si="36"/>
        <v>0</v>
      </c>
      <c r="IM36" s="141">
        <f t="shared" si="36"/>
        <v>0</v>
      </c>
      <c r="IN36" s="141">
        <f t="shared" si="36"/>
        <v>0</v>
      </c>
      <c r="IO36" s="141">
        <f t="shared" si="37"/>
        <v>0</v>
      </c>
      <c r="IP36" s="141">
        <f t="shared" si="37"/>
        <v>0</v>
      </c>
      <c r="IQ36" s="141">
        <f t="shared" si="37"/>
        <v>0</v>
      </c>
      <c r="IR36" s="141">
        <f t="shared" si="37"/>
        <v>0</v>
      </c>
      <c r="IS36" s="141">
        <f t="shared" si="37"/>
        <v>0</v>
      </c>
      <c r="IT36" s="141">
        <f t="shared" si="37"/>
        <v>0</v>
      </c>
      <c r="IU36" s="141">
        <f t="shared" si="37"/>
        <v>0</v>
      </c>
      <c r="IV36" s="141">
        <f t="shared" si="37"/>
        <v>0</v>
      </c>
      <c r="IW36" s="141">
        <f t="shared" si="37"/>
        <v>0</v>
      </c>
      <c r="IX36" s="141">
        <f t="shared" si="37"/>
        <v>0</v>
      </c>
      <c r="IY36" s="141">
        <f t="shared" si="38"/>
        <v>0</v>
      </c>
      <c r="IZ36" s="141">
        <f t="shared" si="38"/>
        <v>0</v>
      </c>
      <c r="JA36" s="141">
        <f t="shared" si="38"/>
        <v>0</v>
      </c>
      <c r="JB36" s="141">
        <f t="shared" si="38"/>
        <v>0</v>
      </c>
      <c r="JC36" s="141">
        <f t="shared" si="38"/>
        <v>0</v>
      </c>
      <c r="JD36" s="141">
        <f t="shared" si="38"/>
        <v>0</v>
      </c>
      <c r="JE36" s="141">
        <f t="shared" si="38"/>
        <v>0</v>
      </c>
      <c r="JF36" s="141">
        <f t="shared" si="38"/>
        <v>0</v>
      </c>
      <c r="JG36" s="141">
        <f t="shared" si="38"/>
        <v>0</v>
      </c>
      <c r="JH36" s="141">
        <f t="shared" si="38"/>
        <v>0</v>
      </c>
      <c r="JI36" s="141">
        <f t="shared" si="38"/>
        <v>0</v>
      </c>
      <c r="JJ36" s="141">
        <f t="shared" si="38"/>
        <v>0</v>
      </c>
      <c r="JK36" s="141">
        <f t="shared" si="38"/>
        <v>0</v>
      </c>
      <c r="JL36" s="141">
        <f t="shared" si="38"/>
        <v>0</v>
      </c>
      <c r="JM36" s="141">
        <f t="shared" si="38"/>
        <v>0</v>
      </c>
    </row>
    <row r="37" spans="1:273" ht="15" customHeight="1" x14ac:dyDescent="0.2">
      <c r="A37" s="134">
        <f t="shared" si="17"/>
        <v>31</v>
      </c>
      <c r="B37" s="103" t="s">
        <v>787</v>
      </c>
      <c r="C37" s="135">
        <f t="shared" si="39"/>
        <v>0</v>
      </c>
      <c r="D37" s="136">
        <f t="shared" si="40"/>
        <v>0</v>
      </c>
      <c r="E37" s="135">
        <f t="shared" si="41"/>
        <v>0</v>
      </c>
      <c r="F37" s="137">
        <f t="shared" si="42"/>
        <v>0</v>
      </c>
      <c r="G37" s="138">
        <f>SUMIF('Saturday Race 11-06-21'!$B$11:$B$21,$B37,'Saturday Race 11-06-21'!$BY$11:$BY$21)</f>
        <v>0</v>
      </c>
      <c r="H37" s="138">
        <f>SUMIF('Saturday Race 11-06-21'!$B$11:$B$21,$B37,'Saturday Race 11-06-21'!$CB$11:$CB$21)</f>
        <v>0</v>
      </c>
      <c r="I37" s="138">
        <f>SUMIF('Saturday Race 11-06-21'!$B$11:$B$21,$B37,'Saturday Race 11-06-21'!$CE$11:$CE$21)</f>
        <v>0</v>
      </c>
      <c r="J37" s="138">
        <f>SUMIF('Saturday Race 11-06-21'!$B$11:$B$21,$B37,'Saturday Race 11-06-21'!$CH$11:$CH$21)</f>
        <v>0</v>
      </c>
      <c r="K37" s="138">
        <f>SUMIF('Saturday Race 11-06-21'!$B$11:$B$21,$B37,'Saturday Race 11-06-21'!$CK$11:$CK$21)</f>
        <v>0</v>
      </c>
      <c r="L37" s="138">
        <f>SUMIF('Saturday Race 11-20-21'!$B$11:$B$24,$B37,'Saturday Race 11-20-21'!$BY$11:$BY$24)</f>
        <v>0</v>
      </c>
      <c r="M37" s="138">
        <f>SUMIF('Saturday Race 11-20-21'!$B$11:$B$24,$B37,'Saturday Race 11-20-21'!$CB$11:$CB$24)</f>
        <v>0</v>
      </c>
      <c r="N37" s="138">
        <f>SUMIF('Saturday Race 11-20-21'!$B$11:$B$24,$B37,'Saturday Race 11-20-21'!$CE$11:$CE$24)</f>
        <v>0</v>
      </c>
      <c r="O37" s="138">
        <f>SUMIF('Saturday Race 11-20-21'!$B$11:$B$24,$B37,'Saturday Race 11-20-21'!$CH$11:$CH$24)</f>
        <v>0</v>
      </c>
      <c r="P37" s="138">
        <f>SUMIF('Saturday Race 11-20-21'!$B$11:$B$24,$B37,'Saturday Race 11-20-21'!$CK$11:$CK$24)</f>
        <v>0</v>
      </c>
      <c r="Q37" s="138">
        <f>SUMIF('One Day 12-04-21 Scots'!$B$11:$B$25,$B37,'One Day 12-04-21 Scots'!$BY$11:$BY$25)</f>
        <v>0</v>
      </c>
      <c r="R37" s="138">
        <f>SUMIF('One Day 12-04-21 Scots'!$B$11:$B$25,$B37,'One Day 12-04-21 Scots'!$CB$11:$CB$25)</f>
        <v>0</v>
      </c>
      <c r="S37" s="138">
        <f>SUMIF('One Day 12-04-21 Scots'!$B$11:$B$25,$B37,'One Day 12-04-21 Scots'!$CE$11:$CE$25)</f>
        <v>0</v>
      </c>
      <c r="T37" s="138">
        <f>SUMIF('One Day 12-04-21 Scots'!$B$11:$B$25,$B37,'One Day 12-04-21 Scots'!$CH$11:$CH$25)</f>
        <v>0</v>
      </c>
      <c r="U37" s="138">
        <f>SUMIF('One Day 12-04-21 Scots'!$B$11:$B$25,$B37,'One Day 12-04-21 Scots'!$CK$11:$CK$25)</f>
        <v>0</v>
      </c>
      <c r="V37" s="138">
        <f>SUMIF('One Day 12-04-21 Thistles'!$B$11:$B$25,$B37,'One Day 12-04-21 Thistles'!$BY$11:$BY$25)</f>
        <v>0</v>
      </c>
      <c r="W37" s="138">
        <f>SUMIF('One Day 12-04-21 Thistles'!$B$11:$B$25,$B37,'One Day 12-04-21 Thistles'!$CB$11:$CB$25)</f>
        <v>0</v>
      </c>
      <c r="X37" s="138">
        <f>SUMIF('One Day 12-04-21 Thistles'!$B$11:$B$25,$B37,'One Day 12-04-21 Thistles'!$CE$11:$CE$25)</f>
        <v>0</v>
      </c>
      <c r="Y37" s="138">
        <f>SUMIF('One Day 12-04-21 Thistles'!$B$11:$B$25,$B37,'One Day 12-04-21 Thistles'!$CH$11:$CH$25)</f>
        <v>0</v>
      </c>
      <c r="Z37" s="138">
        <f>SUMIF('One Day 12-04-21 Thistles'!$B$11:$B$25,$B37,'One Day 12-04-21 Thistles'!$CK$11:$CK$25)</f>
        <v>0</v>
      </c>
      <c r="AA37" s="138">
        <f>SUMIF('Saturday Race 1-08-22'!$B$11:$B$20,$B37,'Saturday Race 1-08-22'!$BY$11:$BY$20)</f>
        <v>0</v>
      </c>
      <c r="AB37" s="138">
        <f>SUMIF('Saturday Race 1-08-22'!$B$11:$B$20,$B37,'Saturday Race 1-08-22'!$CB$11:$CB$20)</f>
        <v>0</v>
      </c>
      <c r="AC37" s="138">
        <f>SUMIF('Saturday Race 1-08-22'!$B$11:$B$20,$B37,'Saturday Race 1-08-22'!$CE$11:$CE$20)</f>
        <v>0</v>
      </c>
      <c r="AD37" s="138">
        <f>SUMIF('Saturday Race 1-08-22'!$B$11:$B$20,$B37,'Saturday Race 1-08-22'!$CH$11:$CH$20)</f>
        <v>0</v>
      </c>
      <c r="AE37" s="138">
        <f>SUMIF('Saturday Race 1-08-22'!$B$11:$B$20,$B37,'Saturday Race 1-08-22'!$CK$11:$CK$20)</f>
        <v>0</v>
      </c>
      <c r="AF37" s="138">
        <f>SUMIF('Saturday Race 1-22-22'!$B$11:$B$20,$B37,'Saturday Race 1-22-22'!$BY$11:$BY$20)</f>
        <v>0</v>
      </c>
      <c r="AG37" s="138">
        <f>SUMIF('Saturday Race 1-22-22'!$B$11:$B$20,$B37,'Saturday Race 1-22-22'!$CB$11:$CB$20)</f>
        <v>0</v>
      </c>
      <c r="AH37" s="138">
        <f>SUMIF('Saturday Race 1-22-22'!$B$11:$B$20,$B37,'Saturday Race 1-22-22'!$CE$11:$CE$20)</f>
        <v>0</v>
      </c>
      <c r="AI37" s="138">
        <f>SUMIF('Saturday Race 1-22-22'!$B$11:$B$20,$B37,'Saturday Race 1-22-22'!$CH$11:$CH$20)</f>
        <v>0</v>
      </c>
      <c r="AJ37" s="138">
        <f>SUMIF('Saturday Race 1-22-22'!$B$11:$B$20,$B37,'Saturday Race 1-22-22'!$CK$11:$CK$20)</f>
        <v>0</v>
      </c>
      <c r="AK37" s="138">
        <f>SUMIF('Sunday Race 2-6-22'!$B$11:$B$20,$B37,'Sunday Race 2-6-22'!$BY$11:$BY$20)</f>
        <v>0</v>
      </c>
      <c r="AL37" s="138">
        <f>SUMIF('Sunday Race 2-6-22'!$B$11:$B$20,$B37,'Sunday Race 2-6-22'!$CB$11:$CB$20)</f>
        <v>0</v>
      </c>
      <c r="AM37" s="138">
        <f>SUMIF('Sunday Race 2-6-22'!$B$11:$B$20,$B37,'Sunday Race 2-6-22'!$CE$11:$CE$20)</f>
        <v>0</v>
      </c>
      <c r="AN37" s="138">
        <f>SUMIF('Sunday Race 2-6-22'!$B$11:$B$20,$B37,'Sunday Race 2-6-22'!$CH$11:$CH$20)</f>
        <v>0</v>
      </c>
      <c r="AO37" s="138">
        <f>SUMIF('Sunday Race 2-6-22'!$B$11:$B$20,$B37,'Sunday Race 2-6-22'!$CK$11:$CK$20)</f>
        <v>0</v>
      </c>
      <c r="AP37" s="138">
        <f>SUMIF('Chili One Day 2-12-22 Scots'!$B$11:$B$25,$B37,'Chili One Day 2-12-22 Scots'!$BY$11:$BY$25)</f>
        <v>0</v>
      </c>
      <c r="AQ37" s="138">
        <f>SUMIF('Chili One Day 2-12-22 Scots'!$B$11:$B$25,$B37,'Chili One Day 2-12-22 Scots'!$CB$11:$CB$25)</f>
        <v>0</v>
      </c>
      <c r="AR37" s="138">
        <f>SUMIF('Chili One Day 2-12-22 Scots'!$B$11:$B$25,$B37,'Chili One Day 2-12-22 Scots'!$CE$11:$CE$25)</f>
        <v>0</v>
      </c>
      <c r="AS37" s="138">
        <f>SUMIF('Chili One Day 2-12-22 Scots'!$B$11:$B$25,$B37,'Chili One Day 2-12-22 Scots'!$CH$11:$CH$25)</f>
        <v>0</v>
      </c>
      <c r="AT37" s="138">
        <f>SUMIF('Chili One Day 2-12-22 Scots'!$B$11:$B$25,$B37,'Chili One Day 2-12-22 Scots'!$CK$11:$CK$25)</f>
        <v>0</v>
      </c>
      <c r="AU37" s="138">
        <f>SUMIF('Chili One Day 2-12-22 Thistles'!$B$11:$B$25,$B37,'Chili One Day 2-12-22 Thistles'!$BY$11:$BY$25)</f>
        <v>0</v>
      </c>
      <c r="AV37" s="138">
        <f>SUMIF('Chili One Day 2-12-22 Thistles'!$B$11:$B$25,$B37,'Chili One Day 2-12-22 Thistles'!$CB$11:$CB$25)</f>
        <v>0</v>
      </c>
      <c r="AW37" s="138">
        <f>SUMIF('Chili One Day 2-12-22 Thistles'!$B$11:$B$25,$B37,'Chili One Day 2-12-22 Thistles'!$CE$11:$CE$25)</f>
        <v>0</v>
      </c>
      <c r="AX37" s="138">
        <f>SUMIF('Chili One Day 2-12-22 Thistles'!$B$11:$B$25,$B37,'Chili One Day 2-12-22 Thistles'!$CH$11:$CH$25)</f>
        <v>0</v>
      </c>
      <c r="AY37" s="138">
        <f>SUMIF('Chili One Day 2-12-22 Thistles'!$B$11:$B$25,$B37,'Chili One Day 2-12-22 Thistles'!$CK$11:$CK$25)</f>
        <v>0</v>
      </c>
      <c r="AZ37" s="138">
        <f>SUMIF('Sunday Race 2-20-22'!$B$11:$B$26,$B37,'Sunday Race 2-20-22'!$BY$11:$BY$26)</f>
        <v>0</v>
      </c>
      <c r="BA37" s="138">
        <f>SUMIF('Sunday Race 2-20-22'!$B$11:$B$26,$B37,'Sunday Race 2-20-22'!$CB$11:$CB$26)</f>
        <v>0</v>
      </c>
      <c r="BB37" s="138">
        <f>SUMIF('Sunday Race 2-20-22'!$B$11:$B$26,$B37,'Sunday Race 2-20-22'!$CE$11:$CE$26)</f>
        <v>0</v>
      </c>
      <c r="BC37" s="138">
        <f>SUMIF('Sunday Race 2-20-22'!$B$11:$B$26,$B37,'Sunday Race 2-20-22'!$CH$11:$CH$26)</f>
        <v>0</v>
      </c>
      <c r="BD37" s="138">
        <f>SUMIF('Sunday Race 2-20-22'!$B$11:$B$26,$B37,'Sunday Race 2-20-22'!$CK$11:$CK$26)</f>
        <v>0</v>
      </c>
      <c r="BE37" s="138">
        <f>SUMIF('Sunday Race 2-27-22'!$B$11:$B$20,$B37,'Sunday Race 2-27-22'!$BY$11:$BY$20)</f>
        <v>0</v>
      </c>
      <c r="BF37" s="138">
        <f>SUMIF('Sunday Race 2-27-22'!$B$11:$B$20,$B37,'Sunday Race 2-27-22'!$CB$11:$CB$20)</f>
        <v>0</v>
      </c>
      <c r="BG37" s="138">
        <f>SUMIF('Sunday Race 2-27-22'!$B$11:$B$20,$B37,'Sunday Race 2-27-22'!$CE$11:$CE$20)</f>
        <v>0</v>
      </c>
      <c r="BH37" s="138">
        <f>SUMIF('Sunday Race 2-27-22'!$B$11:$B$20,$B37,'Sunday Race 2-27-22'!$CH$11:$CH$20)</f>
        <v>0</v>
      </c>
      <c r="BI37" s="138">
        <f>SUMIF('Sunday Race 2-27-22'!$B$11:$B$20,$B37,'Sunday Race 2-27-22'!$CK$11:$CK$20)</f>
        <v>0</v>
      </c>
      <c r="BJ37" s="138">
        <f>SUMIF('Ironman One Day 3-5-22 FS'!$B$11:$B$26,$B37,'Ironman One Day 3-5-22 FS'!$BY$11:$BY$26)</f>
        <v>0</v>
      </c>
      <c r="BK37" s="138">
        <f>SUMIF('Ironman One Day 3-5-22 FS'!$B$11:$B$26,$B37,'Ironman One Day 3-5-22 FS'!$CB$11:$CB$26)</f>
        <v>0</v>
      </c>
      <c r="BL37" s="138">
        <f>SUMIF('Ironman One Day 3-5-22 FS'!$B$11:$B$26,$B37,'Ironman One Day 3-5-22 FS'!$CE$11:$CE$26)</f>
        <v>0</v>
      </c>
      <c r="BM37" s="138">
        <f>SUMIF('Ironman One Day 3-5-22 FS'!$B$11:$B$26,$B37,'Ironman One Day 3-5-22 FS'!$CH$11:$CH$26)</f>
        <v>0</v>
      </c>
      <c r="BN37" s="138">
        <f>SUMIF('Ironman One Day 3-5-22 FS'!$B$11:$B$26,$B37,'Ironman One Day 3-5-22 FS'!$CK$11:$CK$26)</f>
        <v>0</v>
      </c>
      <c r="BO37" s="138">
        <f>SUMIF('Sunday Race 3-13-22'!$B$11:$B$25,$B37,'Sunday Race 3-13-22'!$BY$11:$BY$25)</f>
        <v>0</v>
      </c>
      <c r="BP37" s="138">
        <f>SUMIF('Sunday Race 3-13-22'!$B$11:$B$25,$B37,'Sunday Race 3-13-22'!$CB$11:$CB$25)</f>
        <v>0</v>
      </c>
      <c r="BQ37" s="138">
        <f>SUMIF('Sunday Race 3-13-22'!$B$11:$B$25,$B37,'Sunday Race 3-13-22'!$CE$11:$CE$25)</f>
        <v>0</v>
      </c>
      <c r="BR37" s="138">
        <f>SUMIF('Sunday Race 3-13-22'!$B$11:$B$25,$B37,'Sunday Race 3-13-22'!$CH$11:$CH$25)</f>
        <v>0</v>
      </c>
      <c r="BS37" s="138">
        <f>SUMIF('Sunday Race 3-13-22'!$B$11:$B$25,$B37,'Sunday Race 3-13-22'!$CK$11:$CK$25)</f>
        <v>0</v>
      </c>
      <c r="BT37" s="138">
        <f>SUMIF('Saturday Race 3-19-22'!$B$11:$B$18,$B37,'Saturday Race 3-19-22'!$BY$11:$BY$18)</f>
        <v>0</v>
      </c>
      <c r="BU37" s="138">
        <f>SUMIF('Saturday Race 3-19-22'!$B$11:$B$18,$B37,'Saturday Race 3-19-22'!$CB$11:$CB$18)</f>
        <v>0</v>
      </c>
      <c r="BV37" s="138">
        <f>SUMIF('Saturday Race 3-19-22'!$B$11:$B$18,$B37,'Saturday Race 3-19-22'!$CE$11:$CE$18)</f>
        <v>0</v>
      </c>
      <c r="BW37" s="138">
        <f>SUMIF('Saturday Race 3-19-22'!$B$11:$B$18,$B37,'Saturday Race 3-19-22'!$CH$11:$CH$18)</f>
        <v>0</v>
      </c>
      <c r="BX37" s="138">
        <f>SUMIF('Saturday Race 3-19-22'!$B$11:$B$18,$B37,'Saturday Race 3-19-22'!$CK$11:$CK$18)</f>
        <v>0</v>
      </c>
      <c r="BY37" s="138">
        <f>SUMIF('Sunday Races 4-10-22'!$B$11:$B$26,$B37,'Sunday Races 4-10-22'!$BY$11:$BY$26)</f>
        <v>0</v>
      </c>
      <c r="BZ37" s="138">
        <f>SUMIF('Sunday Races 4-10-22'!$B$11:$B$26,$B37,'Sunday Races 4-10-22'!$CB$11:$CB$26)</f>
        <v>0</v>
      </c>
      <c r="CA37" s="138">
        <f>SUMIF('Sunday Races 4-10-22'!$B$11:$B$26,$B37,'Sunday Races 4-10-22'!$CE$11:$CE$26)</f>
        <v>0</v>
      </c>
      <c r="CB37" s="138">
        <f>SUMIF('Sunday Races 4-10-22'!$B$11:$B$26,$B37,'Sunday Races 4-10-22'!$CH$11:$CH$26)</f>
        <v>0</v>
      </c>
      <c r="CC37" s="138">
        <f>SUMIF('Sunday Races 4-10-22'!$B$11:$B$26,$B37,'Sunday Races 4-10-22'!$CK$11:$CK$26)</f>
        <v>0</v>
      </c>
      <c r="CD37" s="138">
        <f>SUMIF('Easter One Day 4-16-22 FS'!$B$11:$B$26,$B37,'Easter One Day 4-16-22 FS'!$BY$11:$BY$26)</f>
        <v>0</v>
      </c>
      <c r="CE37" s="138">
        <f>SUMIF('Easter One Day 4-16-22 FS'!$B$11:$B$26,$B37,'Easter One Day 4-16-22 FS'!$CB$11:$CB$26)</f>
        <v>0</v>
      </c>
      <c r="CF37" s="138">
        <f>SUMIF('Easter One Day 4-16-22 FS'!$B$11:$B$26,$B37,'Easter One Day 4-16-22 FS'!$CE$11:$CE$26)</f>
        <v>0</v>
      </c>
      <c r="CG37" s="138">
        <f>SUMIF('Easter One Day 4-16-22 FS'!$B$11:$B$26,$B37,'Easter One Day 4-16-22 FS'!$CH$11:$CH$26)</f>
        <v>0</v>
      </c>
      <c r="CH37" s="138">
        <f>SUMIF('Easter One Day 4-16-22 FS'!$B$11:$B$26,$B37,'Easter One Day 4-16-22 FS'!$CK$11:$CK$26)</f>
        <v>0</v>
      </c>
      <c r="CI37" s="138">
        <f>SUMIF('Easter One Day 4-16-22 TH'!$B$11:$B$15,$B37,'Easter One Day 4-16-22 TH'!$BY$11:$BY$15)</f>
        <v>0</v>
      </c>
      <c r="CJ37" s="138">
        <f>SUMIF('Easter One Day 4-16-22 TH'!$B$11:$B$15,$B37,'Easter One Day 4-16-22 TH'!$CB$11:$CB$15)</f>
        <v>0</v>
      </c>
      <c r="CK37" s="138">
        <f>SUMIF('Easter One Day 4-16-22 TH'!$B$11:$B$15,$B37,'Easter One Day 4-16-22 TH'!$CE$11:$CE$15)</f>
        <v>0</v>
      </c>
      <c r="CL37" s="138">
        <f>SUMIF('Easter One Day 4-16-22 TH'!$B$11:$B$15,$B37,'Easter One Day 4-16-22 TH'!$CH$11:$CH$15)</f>
        <v>0</v>
      </c>
      <c r="CM37" s="138">
        <f>SUMIF('Easter One Day 4-16-22 TH'!$B$11:$B$15,$B37,'Easter One Day 4-16-22 TH'!$CK$11:$CK$15)</f>
        <v>0</v>
      </c>
      <c r="CN37" s="138">
        <f>SUMIF('Sunday Races 5-1-22'!$B$11:$B$28,$B37,'Sunday Races 5-1-22'!$BY$11:$BY$28)</f>
        <v>0</v>
      </c>
      <c r="CO37" s="138">
        <f>SUMIF('Sunday Races 5-1-22'!$B$11:$B$28,$B37,'Sunday Races 5-1-22'!$CB$11:$CB$28)</f>
        <v>0</v>
      </c>
      <c r="CP37" s="138">
        <f>SUMIF('Sunday Races 5-1-22'!$B$11:$B$28,$B37,'Sunday Races 5-1-22'!$CE$11:$CE$28)</f>
        <v>0</v>
      </c>
      <c r="CQ37" s="138">
        <f>SUMIF('Sunday Races 5-1-22'!$B$11:$B$28,$B37,'Sunday Races 5-1-22'!$CH$11:$CH$28)</f>
        <v>0</v>
      </c>
      <c r="CR37" s="138">
        <f>SUMIF('Sunday Races 5-1-22'!$B$11:$B$28,$B37,'Sunday Races 5-1-22'!$CK$11:$CK$28)</f>
        <v>0</v>
      </c>
      <c r="CS37" s="138">
        <f>SUMIF('Long Distance Race 5-7-22'!$B$11:$B$27,$B37,'Long Distance Race 5-7-22'!$BY$11:$BY$27)</f>
        <v>0</v>
      </c>
      <c r="CT37" s="138">
        <f>SUMIF('Long Distance Race 5-7-22'!$B$11:$B$27,$B37,'Long Distance Race 5-7-22'!$CB$11:$CB$27)</f>
        <v>0</v>
      </c>
      <c r="CU37" s="138">
        <f>SUMIF('Long Distance Race 5-7-22'!$B$11:$B$27,$B37,'Long Distance Race 5-7-22'!$CE$11:$CE$27)</f>
        <v>0</v>
      </c>
      <c r="CV37" s="138">
        <f>SUMIF('Long Distance Race 5-7-22'!$B$11:$B$27,$B37,'Long Distance Race 5-7-22'!$CH$11:$CH$27)</f>
        <v>0</v>
      </c>
      <c r="CW37" s="138">
        <f>SUMIF('Long Distance Race 5-7-22'!$B$11:$B$27,$B37,'Long Distance Race 5-7-22'!$CK$11:$CK$27)</f>
        <v>0</v>
      </c>
      <c r="CX37" s="138">
        <f>SUMIF('Memorial Day Regatta 5-28-22 Op'!$B$11:$B$27,$B37,'Memorial Day Regatta 5-28-22 Op'!$BY$11:$BY$27)</f>
        <v>0</v>
      </c>
      <c r="CY37" s="138">
        <f>SUMIF('Memorial Day Regatta 5-28-22 Op'!$B$11:$B$27,$B37,'Memorial Day Regatta 5-28-22 Op'!$CB$11:$CB$27)</f>
        <v>0</v>
      </c>
      <c r="CZ37" s="138">
        <f>SUMIF('Memorial Day Regatta 5-28-22 Op'!$B$11:$B$27,$B37,'Memorial Day Regatta 5-28-22 Op'!$CE$11:$CE$27)</f>
        <v>0</v>
      </c>
      <c r="DA37" s="138">
        <f>SUMIF('Memorial Day Regatta 5-28-22 Op'!$B$11:$B$27,$B37,'Memorial Day Regatta 5-28-22 Op'!$CH$11:$CH$27)</f>
        <v>0</v>
      </c>
      <c r="DB37" s="138">
        <f>SUMIF('Memorial Day Regatta 5-28-22 Op'!$B$11:$B$27,$B37,'Memorial Day Regatta 5-28-22 Op'!$CK$11:$CK$27)</f>
        <v>0</v>
      </c>
      <c r="DC37" s="138">
        <f>SUMIF('Sunday Races 6-5-22'!$B$11:$B$28,$B37,'Sunday Races 6-5-22'!$BY$11:$BY$28)</f>
        <v>0</v>
      </c>
      <c r="DD37" s="138">
        <f>SUMIF('Sunday Races 6-5-22'!$B$11:$B$28,$B37,'Sunday Races 6-5-22'!$CB$11:$CB$28)</f>
        <v>0</v>
      </c>
      <c r="DE37" s="138">
        <f>SUMIF('Sunday Races 6-5-22'!$B$11:$B$28,$B37,'Sunday Races 6-5-22'!$CE$11:$CE$28)</f>
        <v>0</v>
      </c>
      <c r="DF37" s="138">
        <f>SUMIF('Sunday Races 6-5-22'!$B$11:$B$28,$B37,'Sunday Races 6-5-22'!$CH$11:$CH$28)</f>
        <v>0</v>
      </c>
      <c r="DG37" s="138">
        <f>SUMIF('Sunday Races 6-5-22'!$B$11:$B$28,$B37,'Sunday Races 6-5-22'!$CK$11:$CK$28)</f>
        <v>0</v>
      </c>
      <c r="DH37" s="138">
        <f>SUMIF('Sunday Races 6-12-22'!$B$11:$B$24,$B37,'Sunday Races 6-12-22'!$BY$11:$BY$24)</f>
        <v>0</v>
      </c>
      <c r="DI37" s="138">
        <f>SUMIF('Sunday Races 6-12-22'!$B$11:$B$24,$B37,'Sunday Races 6-12-22'!$CB$11:$CB$24)</f>
        <v>0</v>
      </c>
      <c r="DJ37" s="138">
        <f>SUMIF('Sunday Races 6-12-22'!$B$11:$B$24,$B37,'Sunday Races 6-12-22'!$CE$11:$CE$24)</f>
        <v>0</v>
      </c>
      <c r="DK37" s="138">
        <f>SUMIF('Sunday Races 6-12-22'!$B$11:$B$24,$B37,'Sunday Races 6-12-22'!$CH$11:$CH$24)</f>
        <v>0</v>
      </c>
      <c r="DL37" s="138">
        <f>SUMIF('Sunday Races 6-12-22'!$B$11:$B$24,$B37,'Sunday Races 6-12-22'!$CK$11:$CK$24)</f>
        <v>0</v>
      </c>
      <c r="DM37" s="138">
        <f>SUMIF('Saturday Races 6-18-22'!$B$11:$B$24,$B37,'Saturday Races 6-18-22'!$BY$11:$BY$24)</f>
        <v>0</v>
      </c>
      <c r="DN37" s="138">
        <f>SUMIF('Saturday Races 6-18-22'!$B$11:$B$24,$B37,'Saturday Races 6-18-22'!$CB$11:$CB$24)</f>
        <v>0</v>
      </c>
      <c r="DO37" s="138">
        <f>SUMIF('Saturday Races 6-18-22'!$B$11:$B$24,$B37,'Saturday Races 6-18-22'!$CE$11:$CE$24)</f>
        <v>0</v>
      </c>
      <c r="DP37" s="138">
        <f>SUMIF('Saturday Races 6-18-22'!$B$11:$B$24,$B37,'Saturday Races 6-18-22'!$CH$11:$CH$24)</f>
        <v>0</v>
      </c>
      <c r="DQ37" s="138">
        <f>SUMIF('Saturday Races 6-18-22'!$B$11:$B$24,$B37,'Saturday Races 6-18-22'!$CK$11:$CK$24)</f>
        <v>0</v>
      </c>
      <c r="DR37" s="138">
        <f>SUMIF('Caldwell Cup 6-25-22 FS'!$B$11:$B$25,$B37,'Caldwell Cup 6-25-22 FS'!$BY$11:$BY$25)</f>
        <v>0</v>
      </c>
      <c r="DS37" s="138">
        <f>SUMIF('Caldwell Cup 6-25-22 FS'!$B$11:$B$25,$B37,'Caldwell Cup 6-25-22 FS'!$CB$11:$CB$25)</f>
        <v>0</v>
      </c>
      <c r="DT37" s="138">
        <f>SUMIF('Caldwell Cup 6-25-22 FS'!$B$11:$B$25,$B37,'Caldwell Cup 6-25-22 FS'!$CE$11:$CE$25)</f>
        <v>0</v>
      </c>
      <c r="DU37" s="138">
        <f>SUMIF('Caldwell Cup 6-25-22 FS'!$B$11:$B$25,$B37,'Caldwell Cup 6-25-22 FS'!$CH$11:$CH$25)</f>
        <v>0</v>
      </c>
      <c r="DV37" s="138">
        <f>SUMIF('Caldwell Cup 6-25-22 FS'!$B$11:$B$25,$B37,'Caldwell Cup 6-25-22 FS'!$CK$11:$CK$25)</f>
        <v>0</v>
      </c>
      <c r="DW37" s="138">
        <f>SUMIF('Caldwell Cup 6-25-22 TH'!$B$11:$B$24,$B37,'Caldwell Cup 6-25-22 TH'!$BY$11:$BY$24)</f>
        <v>0</v>
      </c>
      <c r="DX37" s="138">
        <f>SUMIF('Caldwell Cup 6-25-22 TH'!$B$11:$B$24,$B37,'Caldwell Cup 6-25-22 TH'!$CB$11:$CB$24)</f>
        <v>0</v>
      </c>
      <c r="DY37" s="138">
        <f>SUMIF('Caldwell Cup 6-25-22 TH'!$B$11:$B$24,$B37,'Caldwell Cup 6-25-22 TH'!$CE$11:$CE$24)</f>
        <v>0</v>
      </c>
      <c r="DZ37" s="138">
        <f>SUMIF('Caldwell Cup 6-25-22 TH'!$B$11:$B$24,$B37,'Caldwell Cup 6-25-22 TH'!$CH$11:$CH$24)</f>
        <v>0</v>
      </c>
      <c r="EA37" s="138">
        <f>SUMIF('Caldwell Cup 6-25-22 TH'!$B$11:$B$24,$B37,'Caldwell Cup 6-25-22 TH'!$CK$11:$CK$24)</f>
        <v>0</v>
      </c>
      <c r="EB37" s="138">
        <f>SUMIF('Sunday Races 7-3-22'!$B$11:$B$25,$B37,'Sunday Races 7-3-22'!$BY$11:$BY$25)</f>
        <v>0</v>
      </c>
      <c r="EC37" s="138">
        <f>SUMIF('Sunday Races 7-3-22'!$B$11:$B$25,$B37,'Sunday Races 7-3-22'!$CB$11:$CB$25)</f>
        <v>0</v>
      </c>
      <c r="ED37" s="138">
        <f>SUMIF('Sunday Races 7-3-22'!$B$11:$B$25,$B37,'Sunday Races 7-3-22'!$CE$11:$CE$25)</f>
        <v>0</v>
      </c>
      <c r="EE37" s="138">
        <f>SUMIF('Sunday Races 7-3-22'!$B$11:$B$25,$B37,'Sunday Races 7-3-22'!$CH$11:$CH$25)</f>
        <v>0</v>
      </c>
      <c r="EF37" s="138">
        <f>SUMIF('Sunday Races 7-3-22'!$B$11:$B$25,$B37,'Sunday Races 7-3-22'!$CK$11:$CK$25)</f>
        <v>0</v>
      </c>
      <c r="EG37" s="138">
        <f>SUMIF('Sunday Races 7-31-22'!$B$11:$B$25,$B37,'Sunday Races 7-31-22'!$BY$11:$BY$25)</f>
        <v>0</v>
      </c>
      <c r="EH37" s="138">
        <f>SUMIF('Sunday Races 7-31-22'!$B$11:$B$25,$B37,'Sunday Races 7-31-22'!$CB$11:$CB$25)</f>
        <v>0</v>
      </c>
      <c r="EI37" s="138">
        <f>SUMIF('Sunday Races 7-31-22'!$B$11:$B$25,$B37,'Sunday Races 7-31-22'!$CE$11:$CE$25)</f>
        <v>0</v>
      </c>
      <c r="EJ37" s="138">
        <f>SUMIF('Sunday Races 7-31-22'!$B$11:$B$25,$B37,'Sunday Races 7-31-22'!$CH$11:$CH$25)</f>
        <v>0</v>
      </c>
      <c r="EK37" s="138">
        <f>SUMIF('Sunday Races 7-31-22'!$B$11:$B$25,$B37,'Sunday Races 7-31-22'!$CK$11:$CK$25)</f>
        <v>0</v>
      </c>
      <c r="EL37" s="138">
        <f>SUMIF('Sunday Races 8-14-22'!$B$11:$B$25,$B37,'Sunday Races 8-14-22'!$BY$11:$BY$25)</f>
        <v>0</v>
      </c>
      <c r="EM37" s="138">
        <f>SUMIF('Sunday Races 8-14-22'!$B$11:$B$25,$B37,'Sunday Races 8-14-22'!$CB$11:$CB$25)</f>
        <v>0</v>
      </c>
      <c r="EN37" s="138">
        <f>SUMIF('Sunday Races 8-14-22'!$B$11:$B$25,$B37,'Sunday Races 8-14-22'!$CE$11:$CE$25)</f>
        <v>0</v>
      </c>
      <c r="EO37" s="138">
        <f>SUMIF('Sunday Races 8-14-22'!$B$11:$B$25,$B37,'Sunday Races 8-14-22'!$CH$11:$CH$25)</f>
        <v>0</v>
      </c>
      <c r="EP37" s="138">
        <f>SUMIF('Sunday Races 8-14-22'!$B$11:$B$25,$B37,'Sunday Races 8-14-22'!$CK$11:$CK$25)</f>
        <v>0</v>
      </c>
      <c r="EQ37" s="138">
        <f>SUMIF('Saturday Races 8-20-22'!$B$11:$B$25,$B37,'Saturday Races 8-20-22'!$BY$11:$BY$25)</f>
        <v>0</v>
      </c>
      <c r="ER37" s="138">
        <f>SUMIF('Saturday Races 8-20-22'!$B$11:$B$25,$B37,'Saturday Races 8-20-22'!$CB$11:$CB$25)</f>
        <v>0</v>
      </c>
      <c r="ES37" s="138">
        <f>SUMIF('Saturday Races 8-20-22'!$B$11:$B$25,$B37,'Saturday Races 8-20-22'!$CE$11:$CE$25)</f>
        <v>0</v>
      </c>
      <c r="ET37" s="138">
        <f>SUMIF('Saturday Races 8-20-22'!$B$11:$B$25,$B37,'Saturday Races 8-20-22'!$CH$11:$CH$25)</f>
        <v>0</v>
      </c>
      <c r="EU37" s="138">
        <f>SUMIF('Saturday Races 8-20-22'!$B$11:$B$25,$B37,'Saturday Races 8-20-22'!$CK$11:$CK$25)</f>
        <v>0</v>
      </c>
      <c r="EV37" s="138">
        <f>SUMIF('Labor Day Regatta 9-3-22 FS'!$B$11:$B$30,$B37,'Labor Day Regatta 9-3-22 FS'!$BY$11:$BY$30)</f>
        <v>0</v>
      </c>
      <c r="EW37" s="138">
        <f>SUMIF('Labor Day Regatta 9-3-22 FS'!$B$11:$B$30,$B37,'Labor Day Regatta 9-3-22 FS'!$CB$11:$CB$30)</f>
        <v>0</v>
      </c>
      <c r="EX37" s="138">
        <f>SUMIF('Labor Day Regatta 9-3-22 FS'!$B$11:$B$30,$B37,'Labor Day Regatta 9-3-22 FS'!$CE$11:$CE$30)</f>
        <v>0</v>
      </c>
      <c r="EY37" s="138">
        <f>SUMIF('Labor Day Regatta 9-3-22 FS'!$B$11:$B$30,$B37,'Labor Day Regatta 9-3-22 FS'!$CH$11:$CH$30)</f>
        <v>0</v>
      </c>
      <c r="EZ37" s="138">
        <f>SUMIF('Labor Day Regatta 9-3-22 FS'!$B$11:$B$30,$B37,'Labor Day Regatta 9-3-22 FS'!$CK$11:$CK$30)</f>
        <v>0</v>
      </c>
      <c r="FA37" s="138">
        <f>SUMIF('Sunday Races 9-11-22'!$B$11:$B$20,$B37,'Sunday Races 9-11-22'!$BY$11:$BY$20)</f>
        <v>0</v>
      </c>
      <c r="FB37" s="138">
        <f>SUMIF('Sunday Races 9-11-22'!$B$11:$B$20,$B37,'Sunday Races 9-11-22'!$CB$11:$CB$20)</f>
        <v>0</v>
      </c>
      <c r="FC37" s="138">
        <f>SUMIF('Sunday Races 9-11-22'!$B$11:$B$20,$B37,'Sunday Races 9-11-22'!$CE$11:$CE$20)</f>
        <v>0</v>
      </c>
      <c r="FD37" s="138">
        <f>SUMIF('Sunday Races 9-11-22'!$B$11:$B$20,$B37,'Sunday Races 9-11-22'!$CH$11:$CH$20)</f>
        <v>0</v>
      </c>
      <c r="FE37" s="138">
        <f>SUMIF('Sunday Races 9-11-22'!$B$11:$B$20,$B37,'Sunday Races 9-11-22'!$CK$11:$CK$20)</f>
        <v>0</v>
      </c>
      <c r="FF37" s="138">
        <f>SUMIF('2022-09-17 Leukemia Cup FS'!$B$11:$B$26,$B37,'2022-09-17 Leukemia Cup FS'!$BY$11:$BY$26)</f>
        <v>0</v>
      </c>
      <c r="FG37" s="138">
        <f>SUMIF('2022-09-17 Leukemia Cup FS'!$B$11:$B$26,$B37,'2022-09-17 Leukemia Cup FS'!$CB$11:$CB$26)</f>
        <v>0</v>
      </c>
      <c r="FH37" s="138">
        <f>SUMIF('2022-09-17 Leukemia Cup FS'!$B$11:$B$26,$B37,'2022-09-17 Leukemia Cup FS'!$CE$11:$CE$26)</f>
        <v>0</v>
      </c>
      <c r="FI37" s="138">
        <f>SUMIF('2022-09-17 Leukemia Cup FS'!$B$11:$B$26,$B37,'2022-09-17 Leukemia Cup FS'!$CH$11:$CH$26)</f>
        <v>0</v>
      </c>
      <c r="FJ37" s="138">
        <f>SUMIF('2022-09-17 Leukemia Cup FS'!$B$11:$B$26,$B37,'2022-09-17 Leukemia Cup FS'!$CK$11:$CK$26)</f>
        <v>0</v>
      </c>
      <c r="FK37" s="138">
        <f>SUMIF('Smith-Berry LDR 9-24-22'!$B$11:$B$30,$B37,'Smith-Berry LDR 9-24-22'!$BY$11:$BY$30)</f>
        <v>0</v>
      </c>
      <c r="FL37" s="138">
        <f>SUMIF('Smith-Berry LDR 9-24-22'!$B$11:$B$30,$B37,'Smith-Berry LDR 9-24-22'!$CB$11:$CB$30)</f>
        <v>0</v>
      </c>
      <c r="FM37" s="138">
        <f>SUMIF('Smith-Berry LDR 9-24-22'!$B$11:$B$30,$B37,'Smith-Berry LDR 9-24-22'!$CE$11:$CE$30)</f>
        <v>0</v>
      </c>
      <c r="FN37" s="138">
        <f>SUMIF('Smith-Berry LDR 9-24-22'!$B$11:$B$30,$B37,'Smith-Berry LDR 9-24-22'!$CH$11:$CH$30)</f>
        <v>0</v>
      </c>
      <c r="FO37" s="138">
        <f>SUMIF('Smith-Berry LDR 9-24-22'!$B$11:$B$30,$B37,'Smith-Berry LDR 9-24-22'!$CK$11:$CK$30)</f>
        <v>0</v>
      </c>
      <c r="FP37" s="138">
        <f>SUMIF('Great Scot 10-1-22 Cham'!$B$11:$B$28,$B37,'Great Scot 10-1-22 Cham'!$BY$11:$BY$28)</f>
        <v>0</v>
      </c>
      <c r="FQ37" s="138">
        <f>SUMIF('Great Scot 10-1-22 Cham'!$B$11:$B$28,$B37,'Great Scot 10-1-22 Cham'!$CB$11:$CB$28)</f>
        <v>0</v>
      </c>
      <c r="FR37" s="138">
        <f>SUMIF('Great Scot 10-1-22 Cham'!$B$11:$B$28,$B37,'Great Scot 10-1-22 Cham'!$CE$11:$CE$28)</f>
        <v>0</v>
      </c>
      <c r="FS37" s="138">
        <f>SUMIF('Great Scot 10-1-22 Cham'!$B$11:$B$28,$B37,'Great Scot 10-1-22 Cham'!$CH$11:$CH$28)</f>
        <v>0</v>
      </c>
      <c r="FT37" s="138">
        <f>SUMIF('Great Scot 10-1-22 Cham'!$B$11:$B$28,$B37,'Great Scot 10-1-22 Cham'!$CK$11:$CK$28)</f>
        <v>0</v>
      </c>
      <c r="FU37" s="138">
        <f>SUMIF('Great Scot 10-1-22 Chal'!$B$11:$B$28,$B37,'Great Scot 10-1-22 Chal'!$BY$11:$BY$28)</f>
        <v>0</v>
      </c>
      <c r="FV37" s="138">
        <f>SUMIF('Great Scot 10-1-22 Chal'!$B$11:$B$28,$B37,'Great Scot 10-1-22 Chal'!$CB$11:$CB$28)</f>
        <v>0</v>
      </c>
      <c r="FW37" s="138">
        <f>SUMIF('Great Scot 10-1-22 Chal'!$B$11:$B$28,$B37,'Great Scot 10-1-22 Chal'!$CE$11:$CE$28)</f>
        <v>0</v>
      </c>
      <c r="FX37" s="138">
        <f>SUMIF('Great Scot 10-1-22 Chal'!$B$11:$B$28,$B37,'Great Scot 10-1-22 Chal'!$CH$11:$CH$28)</f>
        <v>0</v>
      </c>
      <c r="FY37" s="138">
        <f>SUMIF('Great Scot 10-1-22 Chal'!$B$11:$B$28,$B37,'Great Scot 10-1-22 Chal'!$CK$11:$CK$28)</f>
        <v>0</v>
      </c>
      <c r="FZ37" s="138">
        <f>SUMIF('Sunday Races 10-9-22'!$B$11:$B$21,$B37,'Sunday Races 10-9-22'!$BY$11:$BY$21)</f>
        <v>0</v>
      </c>
      <c r="GA37" s="138">
        <f>SUMIF('Sunday Races 10-9-22'!$B$11:$B$21,$B37,'Sunday Races 10-9-22'!$CB$11:$CB$21)</f>
        <v>0</v>
      </c>
      <c r="GB37" s="138">
        <f>SUMIF('Sunday Races 10-9-22'!$B$11:$B$21,$B37,'Sunday Races 10-9-22'!$CE$11:$CE$21)</f>
        <v>0</v>
      </c>
      <c r="GC37" s="138">
        <f>SUMIF('Sunday Races 10-9-22'!$B$11:$B$21,$B37,'Sunday Races 10-9-22'!$CH$11:$CH$21)</f>
        <v>0</v>
      </c>
      <c r="GD37" s="138">
        <f>SUMIF('Sunday Races 10-9-22'!$B$11:$B$21,$B37,'Sunday Races 10-9-22'!$CK$11:$CK$21)</f>
        <v>0</v>
      </c>
      <c r="GE37" s="138">
        <f>SUMIF('Sunday Races 10-23-22'!$B$11:$B$22,$B37,'Sunday Races 10-23-22'!$BY$11:$BY$22)</f>
        <v>0</v>
      </c>
      <c r="GF37" s="138">
        <f>SUMIF('Sunday Races 10-23-22'!$B$11:$B$22,$B37,'Sunday Races 10-23-22'!$CB$11:$CB$22)</f>
        <v>0</v>
      </c>
      <c r="GG37" s="138">
        <f>SUMIF('Sunday Races 10-23-22'!$B$11:$B$22,$B37,'Sunday Races 10-23-22'!$CE$11:$CE$22)</f>
        <v>0</v>
      </c>
      <c r="GH37" s="138">
        <f>SUMIF('Sunday Races 10-23-22'!$B$11:$B$22,$B37,'Sunday Races 10-23-22'!$CH$11:$CH$22)</f>
        <v>0</v>
      </c>
      <c r="GI37" s="138">
        <f>SUMIF('Sunday Races 10-23-22'!$B$11:$B$22,$B37,'Sunday Races 10-23-22'!$CK$11:$CK$22)</f>
        <v>0</v>
      </c>
      <c r="GJ37" s="138">
        <f>SUMIF('One Day Regatta 10-29-22 FS'!$B$11:$B$19,$B37,'One Day Regatta 10-29-22 FS'!$BY$11:$BY$19)</f>
        <v>0</v>
      </c>
      <c r="GK37" s="138">
        <f>SUMIF('One Day Regatta 10-29-22 FS'!$B$11:$B$19,$B37,'One Day Regatta 10-29-22 FS'!$CB$11:$CB$19)</f>
        <v>0</v>
      </c>
      <c r="GL37" s="138">
        <f>SUMIF('One Day Regatta 10-29-22 FS'!$B$11:$B$19,$B37,'One Day Regatta 10-29-22 FS'!$CE$11:$CE$19)</f>
        <v>0</v>
      </c>
      <c r="GM37" s="138">
        <f>SUMIF('One Day Regatta 10-29-22 FS'!$B$11:$B$19,$B37,'One Day Regatta 10-29-22 FS'!$CH$11:$CH$19)</f>
        <v>0</v>
      </c>
      <c r="GN37" s="138">
        <f>SUMIF('One Day Regatta 10-29-22 FS'!$B$11:$B$19,$B37,'One Day Regatta 10-29-22 FS'!$CK$11:$CK$19)</f>
        <v>0</v>
      </c>
      <c r="GO37" s="139"/>
      <c r="GP37" s="140"/>
      <c r="GQ37" s="141">
        <f t="shared" si="32"/>
        <v>0</v>
      </c>
      <c r="GR37" s="141">
        <f t="shared" si="32"/>
        <v>0</v>
      </c>
      <c r="GS37" s="141">
        <f t="shared" si="32"/>
        <v>0</v>
      </c>
      <c r="GT37" s="141">
        <f t="shared" si="32"/>
        <v>0</v>
      </c>
      <c r="GU37" s="141">
        <f t="shared" si="32"/>
        <v>0</v>
      </c>
      <c r="GV37" s="141">
        <f t="shared" si="32"/>
        <v>0</v>
      </c>
      <c r="GW37" s="141">
        <f t="shared" si="32"/>
        <v>0</v>
      </c>
      <c r="GX37" s="141">
        <f t="shared" si="32"/>
        <v>0</v>
      </c>
      <c r="GY37" s="141">
        <f t="shared" si="32"/>
        <v>0</v>
      </c>
      <c r="GZ37" s="141">
        <f t="shared" si="32"/>
        <v>0</v>
      </c>
      <c r="HA37" s="141">
        <f t="shared" si="33"/>
        <v>0</v>
      </c>
      <c r="HB37" s="141">
        <f t="shared" si="33"/>
        <v>0</v>
      </c>
      <c r="HC37" s="141">
        <f t="shared" si="33"/>
        <v>0</v>
      </c>
      <c r="HD37" s="141">
        <f t="shared" si="33"/>
        <v>0</v>
      </c>
      <c r="HE37" s="141">
        <f t="shared" si="33"/>
        <v>0</v>
      </c>
      <c r="HF37" s="141">
        <f t="shared" si="33"/>
        <v>0</v>
      </c>
      <c r="HG37" s="141">
        <f t="shared" si="33"/>
        <v>0</v>
      </c>
      <c r="HH37" s="141">
        <f t="shared" si="33"/>
        <v>0</v>
      </c>
      <c r="HI37" s="141">
        <f t="shared" si="33"/>
        <v>0</v>
      </c>
      <c r="HJ37" s="141">
        <f t="shared" si="33"/>
        <v>0</v>
      </c>
      <c r="HK37" s="141">
        <f t="shared" si="34"/>
        <v>0</v>
      </c>
      <c r="HL37" s="141">
        <f t="shared" si="34"/>
        <v>0</v>
      </c>
      <c r="HM37" s="141">
        <f t="shared" si="34"/>
        <v>0</v>
      </c>
      <c r="HN37" s="141">
        <f t="shared" si="34"/>
        <v>0</v>
      </c>
      <c r="HO37" s="141">
        <f t="shared" si="34"/>
        <v>0</v>
      </c>
      <c r="HP37" s="141">
        <f t="shared" si="34"/>
        <v>0</v>
      </c>
      <c r="HQ37" s="141">
        <f t="shared" si="34"/>
        <v>0</v>
      </c>
      <c r="HR37" s="141">
        <f t="shared" si="34"/>
        <v>0</v>
      </c>
      <c r="HS37" s="141">
        <f t="shared" si="34"/>
        <v>0</v>
      </c>
      <c r="HT37" s="141">
        <f t="shared" si="34"/>
        <v>0</v>
      </c>
      <c r="HU37" s="141">
        <f t="shared" si="35"/>
        <v>0</v>
      </c>
      <c r="HV37" s="141">
        <f t="shared" si="35"/>
        <v>0</v>
      </c>
      <c r="HW37" s="141">
        <f t="shared" si="35"/>
        <v>0</v>
      </c>
      <c r="HX37" s="141">
        <f t="shared" si="35"/>
        <v>0</v>
      </c>
      <c r="HY37" s="141">
        <f t="shared" si="35"/>
        <v>0</v>
      </c>
      <c r="HZ37" s="141">
        <f t="shared" si="35"/>
        <v>0</v>
      </c>
      <c r="IA37" s="141">
        <f t="shared" si="35"/>
        <v>0</v>
      </c>
      <c r="IB37" s="141">
        <f t="shared" si="35"/>
        <v>0</v>
      </c>
      <c r="IC37" s="141">
        <f t="shared" si="35"/>
        <v>0</v>
      </c>
      <c r="ID37" s="141">
        <f t="shared" si="35"/>
        <v>0</v>
      </c>
      <c r="IE37" s="141">
        <f t="shared" si="36"/>
        <v>0</v>
      </c>
      <c r="IF37" s="141">
        <f t="shared" si="36"/>
        <v>0</v>
      </c>
      <c r="IG37" s="141">
        <f t="shared" si="36"/>
        <v>0</v>
      </c>
      <c r="IH37" s="141">
        <f t="shared" si="36"/>
        <v>0</v>
      </c>
      <c r="II37" s="141">
        <f t="shared" si="36"/>
        <v>0</v>
      </c>
      <c r="IJ37" s="141">
        <f t="shared" si="36"/>
        <v>0</v>
      </c>
      <c r="IK37" s="141">
        <f t="shared" si="36"/>
        <v>0</v>
      </c>
      <c r="IL37" s="141">
        <f t="shared" si="36"/>
        <v>0</v>
      </c>
      <c r="IM37" s="141">
        <f t="shared" si="36"/>
        <v>0</v>
      </c>
      <c r="IN37" s="141">
        <f t="shared" si="36"/>
        <v>0</v>
      </c>
      <c r="IO37" s="141">
        <f t="shared" si="37"/>
        <v>0</v>
      </c>
      <c r="IP37" s="141">
        <f t="shared" si="37"/>
        <v>0</v>
      </c>
      <c r="IQ37" s="141">
        <f t="shared" si="37"/>
        <v>0</v>
      </c>
      <c r="IR37" s="141">
        <f t="shared" si="37"/>
        <v>0</v>
      </c>
      <c r="IS37" s="141">
        <f t="shared" si="37"/>
        <v>0</v>
      </c>
      <c r="IT37" s="141">
        <f t="shared" si="37"/>
        <v>0</v>
      </c>
      <c r="IU37" s="141">
        <f t="shared" si="37"/>
        <v>0</v>
      </c>
      <c r="IV37" s="141">
        <f t="shared" si="37"/>
        <v>0</v>
      </c>
      <c r="IW37" s="141">
        <f t="shared" si="37"/>
        <v>0</v>
      </c>
      <c r="IX37" s="141">
        <f t="shared" si="37"/>
        <v>0</v>
      </c>
      <c r="IY37" s="141">
        <f t="shared" si="38"/>
        <v>0</v>
      </c>
      <c r="IZ37" s="141">
        <f t="shared" si="38"/>
        <v>0</v>
      </c>
      <c r="JA37" s="141">
        <f t="shared" si="38"/>
        <v>0</v>
      </c>
      <c r="JB37" s="141">
        <f t="shared" si="38"/>
        <v>0</v>
      </c>
      <c r="JC37" s="141">
        <f t="shared" si="38"/>
        <v>0</v>
      </c>
      <c r="JD37" s="141">
        <f t="shared" si="38"/>
        <v>0</v>
      </c>
      <c r="JE37" s="141">
        <f t="shared" si="38"/>
        <v>0</v>
      </c>
      <c r="JF37" s="141">
        <f t="shared" si="38"/>
        <v>0</v>
      </c>
      <c r="JG37" s="141">
        <f t="shared" si="38"/>
        <v>0</v>
      </c>
      <c r="JH37" s="141">
        <f t="shared" si="38"/>
        <v>0</v>
      </c>
      <c r="JI37" s="141">
        <f t="shared" si="38"/>
        <v>0</v>
      </c>
      <c r="JJ37" s="141">
        <f t="shared" si="38"/>
        <v>0</v>
      </c>
      <c r="JK37" s="141">
        <f t="shared" si="38"/>
        <v>0</v>
      </c>
      <c r="JL37" s="141">
        <f t="shared" si="38"/>
        <v>0</v>
      </c>
      <c r="JM37" s="141">
        <f t="shared" si="38"/>
        <v>0</v>
      </c>
    </row>
    <row r="38" spans="1:273" ht="15" customHeight="1" x14ac:dyDescent="0.2">
      <c r="A38" s="134">
        <f t="shared" si="17"/>
        <v>31</v>
      </c>
      <c r="B38" s="103" t="s">
        <v>577</v>
      </c>
      <c r="C38" s="135">
        <f t="shared" si="39"/>
        <v>0</v>
      </c>
      <c r="D38" s="136">
        <f t="shared" si="40"/>
        <v>0</v>
      </c>
      <c r="E38" s="135">
        <f t="shared" si="41"/>
        <v>0</v>
      </c>
      <c r="F38" s="137">
        <f t="shared" si="42"/>
        <v>0</v>
      </c>
      <c r="G38" s="138">
        <f>SUMIF('Saturday Race 11-06-21'!$B$11:$B$21,$B38,'Saturday Race 11-06-21'!$BY$11:$BY$21)</f>
        <v>0</v>
      </c>
      <c r="H38" s="138">
        <f>SUMIF('Saturday Race 11-06-21'!$B$11:$B$21,$B38,'Saturday Race 11-06-21'!$CB$11:$CB$21)</f>
        <v>0</v>
      </c>
      <c r="I38" s="138">
        <f>SUMIF('Saturday Race 11-06-21'!$B$11:$B$21,$B38,'Saturday Race 11-06-21'!$CE$11:$CE$21)</f>
        <v>0</v>
      </c>
      <c r="J38" s="138">
        <f>SUMIF('Saturday Race 11-06-21'!$B$11:$B$21,$B38,'Saturday Race 11-06-21'!$CH$11:$CH$21)</f>
        <v>0</v>
      </c>
      <c r="K38" s="138">
        <f>SUMIF('Saturday Race 11-06-21'!$B$11:$B$21,$B38,'Saturday Race 11-06-21'!$CK$11:$CK$21)</f>
        <v>0</v>
      </c>
      <c r="L38" s="138">
        <f>SUMIF('Saturday Race 11-20-21'!$B$11:$B$24,$B38,'Saturday Race 11-20-21'!$BY$11:$BY$24)</f>
        <v>0</v>
      </c>
      <c r="M38" s="138">
        <f>SUMIF('Saturday Race 11-20-21'!$B$11:$B$24,$B38,'Saturday Race 11-20-21'!$CB$11:$CB$24)</f>
        <v>0</v>
      </c>
      <c r="N38" s="138">
        <f>SUMIF('Saturday Race 11-20-21'!$B$11:$B$24,$B38,'Saturday Race 11-20-21'!$CE$11:$CE$24)</f>
        <v>0</v>
      </c>
      <c r="O38" s="138">
        <f>SUMIF('Saturday Race 11-20-21'!$B$11:$B$24,$B38,'Saturday Race 11-20-21'!$CH$11:$CH$24)</f>
        <v>0</v>
      </c>
      <c r="P38" s="138">
        <f>SUMIF('Saturday Race 11-20-21'!$B$11:$B$24,$B38,'Saturday Race 11-20-21'!$CK$11:$CK$24)</f>
        <v>0</v>
      </c>
      <c r="Q38" s="138">
        <f>SUMIF('One Day 12-04-21 Scots'!$B$11:$B$25,$B38,'One Day 12-04-21 Scots'!$BY$11:$BY$25)</f>
        <v>0</v>
      </c>
      <c r="R38" s="138">
        <f>SUMIF('One Day 12-04-21 Scots'!$B$11:$B$25,$B38,'One Day 12-04-21 Scots'!$CB$11:$CB$25)</f>
        <v>0</v>
      </c>
      <c r="S38" s="138">
        <f>SUMIF('One Day 12-04-21 Scots'!$B$11:$B$25,$B38,'One Day 12-04-21 Scots'!$CE$11:$CE$25)</f>
        <v>0</v>
      </c>
      <c r="T38" s="138">
        <f>SUMIF('One Day 12-04-21 Scots'!$B$11:$B$25,$B38,'One Day 12-04-21 Scots'!$CH$11:$CH$25)</f>
        <v>0</v>
      </c>
      <c r="U38" s="138">
        <f>SUMIF('One Day 12-04-21 Scots'!$B$11:$B$25,$B38,'One Day 12-04-21 Scots'!$CK$11:$CK$25)</f>
        <v>0</v>
      </c>
      <c r="V38" s="138">
        <f>SUMIF('One Day 12-04-21 Thistles'!$B$11:$B$25,$B38,'One Day 12-04-21 Thistles'!$BY$11:$BY$25)</f>
        <v>0</v>
      </c>
      <c r="W38" s="138">
        <f>SUMIF('One Day 12-04-21 Thistles'!$B$11:$B$25,$B38,'One Day 12-04-21 Thistles'!$CB$11:$CB$25)</f>
        <v>0</v>
      </c>
      <c r="X38" s="138">
        <f>SUMIF('One Day 12-04-21 Thistles'!$B$11:$B$25,$B38,'One Day 12-04-21 Thistles'!$CE$11:$CE$25)</f>
        <v>0</v>
      </c>
      <c r="Y38" s="138">
        <f>SUMIF('One Day 12-04-21 Thistles'!$B$11:$B$25,$B38,'One Day 12-04-21 Thistles'!$CH$11:$CH$25)</f>
        <v>0</v>
      </c>
      <c r="Z38" s="138">
        <f>SUMIF('One Day 12-04-21 Thistles'!$B$11:$B$25,$B38,'One Day 12-04-21 Thistles'!$CK$11:$CK$25)</f>
        <v>0</v>
      </c>
      <c r="AA38" s="138">
        <f>SUMIF('Saturday Race 1-08-22'!$B$11:$B$20,$B38,'Saturday Race 1-08-22'!$BY$11:$BY$20)</f>
        <v>0</v>
      </c>
      <c r="AB38" s="138">
        <f>SUMIF('Saturday Race 1-08-22'!$B$11:$B$20,$B38,'Saturday Race 1-08-22'!$CB$11:$CB$20)</f>
        <v>0</v>
      </c>
      <c r="AC38" s="138">
        <f>SUMIF('Saturday Race 1-08-22'!$B$11:$B$20,$B38,'Saturday Race 1-08-22'!$CE$11:$CE$20)</f>
        <v>0</v>
      </c>
      <c r="AD38" s="138">
        <f>SUMIF('Saturday Race 1-08-22'!$B$11:$B$20,$B38,'Saturday Race 1-08-22'!$CH$11:$CH$20)</f>
        <v>0</v>
      </c>
      <c r="AE38" s="138">
        <f>SUMIF('Saturday Race 1-08-22'!$B$11:$B$20,$B38,'Saturday Race 1-08-22'!$CK$11:$CK$20)</f>
        <v>0</v>
      </c>
      <c r="AF38" s="138">
        <f>SUMIF('Saturday Race 1-22-22'!$B$11:$B$20,$B38,'Saturday Race 1-22-22'!$BY$11:$BY$20)</f>
        <v>0</v>
      </c>
      <c r="AG38" s="138">
        <f>SUMIF('Saturday Race 1-22-22'!$B$11:$B$20,$B38,'Saturday Race 1-22-22'!$CB$11:$CB$20)</f>
        <v>0</v>
      </c>
      <c r="AH38" s="138">
        <f>SUMIF('Saturday Race 1-22-22'!$B$11:$B$20,$B38,'Saturday Race 1-22-22'!$CE$11:$CE$20)</f>
        <v>0</v>
      </c>
      <c r="AI38" s="138">
        <f>SUMIF('Saturday Race 1-22-22'!$B$11:$B$20,$B38,'Saturday Race 1-22-22'!$CH$11:$CH$20)</f>
        <v>0</v>
      </c>
      <c r="AJ38" s="138">
        <f>SUMIF('Saturday Race 1-22-22'!$B$11:$B$20,$B38,'Saturday Race 1-22-22'!$CK$11:$CK$20)</f>
        <v>0</v>
      </c>
      <c r="AK38" s="138">
        <f>SUMIF('Sunday Race 2-6-22'!$B$11:$B$20,$B38,'Sunday Race 2-6-22'!$BY$11:$BY$20)</f>
        <v>0</v>
      </c>
      <c r="AL38" s="138">
        <f>SUMIF('Sunday Race 2-6-22'!$B$11:$B$20,$B38,'Sunday Race 2-6-22'!$CB$11:$CB$20)</f>
        <v>0</v>
      </c>
      <c r="AM38" s="138">
        <f>SUMIF('Sunday Race 2-6-22'!$B$11:$B$20,$B38,'Sunday Race 2-6-22'!$CE$11:$CE$20)</f>
        <v>0</v>
      </c>
      <c r="AN38" s="138">
        <f>SUMIF('Sunday Race 2-6-22'!$B$11:$B$20,$B38,'Sunday Race 2-6-22'!$CH$11:$CH$20)</f>
        <v>0</v>
      </c>
      <c r="AO38" s="138">
        <f>SUMIF('Sunday Race 2-6-22'!$B$11:$B$20,$B38,'Sunday Race 2-6-22'!$CK$11:$CK$20)</f>
        <v>0</v>
      </c>
      <c r="AP38" s="138">
        <f>SUMIF('Chili One Day 2-12-22 Scots'!$B$11:$B$25,$B38,'Chili One Day 2-12-22 Scots'!$BY$11:$BY$25)</f>
        <v>0</v>
      </c>
      <c r="AQ38" s="138">
        <f>SUMIF('Chili One Day 2-12-22 Scots'!$B$11:$B$25,$B38,'Chili One Day 2-12-22 Scots'!$CB$11:$CB$25)</f>
        <v>0</v>
      </c>
      <c r="AR38" s="138">
        <f>SUMIF('Chili One Day 2-12-22 Scots'!$B$11:$B$25,$B38,'Chili One Day 2-12-22 Scots'!$CE$11:$CE$25)</f>
        <v>0</v>
      </c>
      <c r="AS38" s="138">
        <f>SUMIF('Chili One Day 2-12-22 Scots'!$B$11:$B$25,$B38,'Chili One Day 2-12-22 Scots'!$CH$11:$CH$25)</f>
        <v>0</v>
      </c>
      <c r="AT38" s="138">
        <f>SUMIF('Chili One Day 2-12-22 Scots'!$B$11:$B$25,$B38,'Chili One Day 2-12-22 Scots'!$CK$11:$CK$25)</f>
        <v>0</v>
      </c>
      <c r="AU38" s="138">
        <f>SUMIF('Chili One Day 2-12-22 Thistles'!$B$11:$B$25,$B38,'Chili One Day 2-12-22 Thistles'!$BY$11:$BY$25)</f>
        <v>0</v>
      </c>
      <c r="AV38" s="138">
        <f>SUMIF('Chili One Day 2-12-22 Thistles'!$B$11:$B$25,$B38,'Chili One Day 2-12-22 Thistles'!$CB$11:$CB$25)</f>
        <v>0</v>
      </c>
      <c r="AW38" s="138">
        <f>SUMIF('Chili One Day 2-12-22 Thistles'!$B$11:$B$25,$B38,'Chili One Day 2-12-22 Thistles'!$CE$11:$CE$25)</f>
        <v>0</v>
      </c>
      <c r="AX38" s="138">
        <f>SUMIF('Chili One Day 2-12-22 Thistles'!$B$11:$B$25,$B38,'Chili One Day 2-12-22 Thistles'!$CH$11:$CH$25)</f>
        <v>0</v>
      </c>
      <c r="AY38" s="138">
        <f>SUMIF('Chili One Day 2-12-22 Thistles'!$B$11:$B$25,$B38,'Chili One Day 2-12-22 Thistles'!$CK$11:$CK$25)</f>
        <v>0</v>
      </c>
      <c r="AZ38" s="138">
        <f>SUMIF('Sunday Race 2-20-22'!$B$11:$B$26,$B38,'Sunday Race 2-20-22'!$BY$11:$BY$26)</f>
        <v>0</v>
      </c>
      <c r="BA38" s="138">
        <f>SUMIF('Sunday Race 2-20-22'!$B$11:$B$26,$B38,'Sunday Race 2-20-22'!$CB$11:$CB$26)</f>
        <v>0</v>
      </c>
      <c r="BB38" s="138">
        <f>SUMIF('Sunday Race 2-20-22'!$B$11:$B$26,$B38,'Sunday Race 2-20-22'!$CE$11:$CE$26)</f>
        <v>0</v>
      </c>
      <c r="BC38" s="138">
        <f>SUMIF('Sunday Race 2-20-22'!$B$11:$B$26,$B38,'Sunday Race 2-20-22'!$CH$11:$CH$26)</f>
        <v>0</v>
      </c>
      <c r="BD38" s="138">
        <f>SUMIF('Sunday Race 2-20-22'!$B$11:$B$26,$B38,'Sunday Race 2-20-22'!$CK$11:$CK$26)</f>
        <v>0</v>
      </c>
      <c r="BE38" s="138">
        <f>SUMIF('Sunday Race 2-27-22'!$B$11:$B$20,$B38,'Sunday Race 2-27-22'!$BY$11:$BY$20)</f>
        <v>0</v>
      </c>
      <c r="BF38" s="138">
        <f>SUMIF('Sunday Race 2-27-22'!$B$11:$B$20,$B38,'Sunday Race 2-27-22'!$CB$11:$CB$20)</f>
        <v>0</v>
      </c>
      <c r="BG38" s="138">
        <f>SUMIF('Sunday Race 2-27-22'!$B$11:$B$20,$B38,'Sunday Race 2-27-22'!$CE$11:$CE$20)</f>
        <v>0</v>
      </c>
      <c r="BH38" s="138">
        <f>SUMIF('Sunday Race 2-27-22'!$B$11:$B$20,$B38,'Sunday Race 2-27-22'!$CH$11:$CH$20)</f>
        <v>0</v>
      </c>
      <c r="BI38" s="138">
        <f>SUMIF('Sunday Race 2-27-22'!$B$11:$B$20,$B38,'Sunday Race 2-27-22'!$CK$11:$CK$20)</f>
        <v>0</v>
      </c>
      <c r="BJ38" s="138">
        <f>SUMIF('Ironman One Day 3-5-22 FS'!$B$11:$B$26,$B38,'Ironman One Day 3-5-22 FS'!$BY$11:$BY$26)</f>
        <v>0</v>
      </c>
      <c r="BK38" s="138">
        <f>SUMIF('Ironman One Day 3-5-22 FS'!$B$11:$B$26,$B38,'Ironman One Day 3-5-22 FS'!$CB$11:$CB$26)</f>
        <v>0</v>
      </c>
      <c r="BL38" s="138">
        <f>SUMIF('Ironman One Day 3-5-22 FS'!$B$11:$B$26,$B38,'Ironman One Day 3-5-22 FS'!$CE$11:$CE$26)</f>
        <v>0</v>
      </c>
      <c r="BM38" s="138">
        <f>SUMIF('Ironman One Day 3-5-22 FS'!$B$11:$B$26,$B38,'Ironman One Day 3-5-22 FS'!$CH$11:$CH$26)</f>
        <v>0</v>
      </c>
      <c r="BN38" s="138">
        <f>SUMIF('Ironman One Day 3-5-22 FS'!$B$11:$B$26,$B38,'Ironman One Day 3-5-22 FS'!$CK$11:$CK$26)</f>
        <v>0</v>
      </c>
      <c r="BO38" s="138">
        <f>SUMIF('Sunday Race 3-13-22'!$B$11:$B$25,$B38,'Sunday Race 3-13-22'!$BY$11:$BY$25)</f>
        <v>0</v>
      </c>
      <c r="BP38" s="138">
        <f>SUMIF('Sunday Race 3-13-22'!$B$11:$B$25,$B38,'Sunday Race 3-13-22'!$CB$11:$CB$25)</f>
        <v>0</v>
      </c>
      <c r="BQ38" s="138">
        <f>SUMIF('Sunday Race 3-13-22'!$B$11:$B$25,$B38,'Sunday Race 3-13-22'!$CE$11:$CE$25)</f>
        <v>0</v>
      </c>
      <c r="BR38" s="138">
        <f>SUMIF('Sunday Race 3-13-22'!$B$11:$B$25,$B38,'Sunday Race 3-13-22'!$CH$11:$CH$25)</f>
        <v>0</v>
      </c>
      <c r="BS38" s="138">
        <f>SUMIF('Sunday Race 3-13-22'!$B$11:$B$25,$B38,'Sunday Race 3-13-22'!$CK$11:$CK$25)</f>
        <v>0</v>
      </c>
      <c r="BT38" s="138">
        <f>SUMIF('Saturday Race 3-19-22'!$B$11:$B$18,$B38,'Saturday Race 3-19-22'!$BY$11:$BY$18)</f>
        <v>0</v>
      </c>
      <c r="BU38" s="138">
        <f>SUMIF('Saturday Race 3-19-22'!$B$11:$B$18,$B38,'Saturday Race 3-19-22'!$CB$11:$CB$18)</f>
        <v>0</v>
      </c>
      <c r="BV38" s="138">
        <f>SUMIF('Saturday Race 3-19-22'!$B$11:$B$18,$B38,'Saturday Race 3-19-22'!$CE$11:$CE$18)</f>
        <v>0</v>
      </c>
      <c r="BW38" s="138">
        <f>SUMIF('Saturday Race 3-19-22'!$B$11:$B$18,$B38,'Saturday Race 3-19-22'!$CH$11:$CH$18)</f>
        <v>0</v>
      </c>
      <c r="BX38" s="138">
        <f>SUMIF('Saturday Race 3-19-22'!$B$11:$B$18,$B38,'Saturday Race 3-19-22'!$CK$11:$CK$18)</f>
        <v>0</v>
      </c>
      <c r="BY38" s="138">
        <f>SUMIF('Sunday Races 4-10-22'!$B$11:$B$26,$B38,'Sunday Races 4-10-22'!$BY$11:$BY$26)</f>
        <v>0</v>
      </c>
      <c r="BZ38" s="138">
        <f>SUMIF('Sunday Races 4-10-22'!$B$11:$B$26,$B38,'Sunday Races 4-10-22'!$CB$11:$CB$26)</f>
        <v>0</v>
      </c>
      <c r="CA38" s="138">
        <f>SUMIF('Sunday Races 4-10-22'!$B$11:$B$26,$B38,'Sunday Races 4-10-22'!$CE$11:$CE$26)</f>
        <v>0</v>
      </c>
      <c r="CB38" s="138">
        <f>SUMIF('Sunday Races 4-10-22'!$B$11:$B$26,$B38,'Sunday Races 4-10-22'!$CH$11:$CH$26)</f>
        <v>0</v>
      </c>
      <c r="CC38" s="138">
        <f>SUMIF('Sunday Races 4-10-22'!$B$11:$B$26,$B38,'Sunday Races 4-10-22'!$CK$11:$CK$26)</f>
        <v>0</v>
      </c>
      <c r="CD38" s="138">
        <f>SUMIF('Easter One Day 4-16-22 FS'!$B$11:$B$26,$B38,'Easter One Day 4-16-22 FS'!$BY$11:$BY$26)</f>
        <v>0</v>
      </c>
      <c r="CE38" s="138">
        <f>SUMIF('Easter One Day 4-16-22 FS'!$B$11:$B$26,$B38,'Easter One Day 4-16-22 FS'!$CB$11:$CB$26)</f>
        <v>0</v>
      </c>
      <c r="CF38" s="138">
        <f>SUMIF('Easter One Day 4-16-22 FS'!$B$11:$B$26,$B38,'Easter One Day 4-16-22 FS'!$CE$11:$CE$26)</f>
        <v>0</v>
      </c>
      <c r="CG38" s="138">
        <f>SUMIF('Easter One Day 4-16-22 FS'!$B$11:$B$26,$B38,'Easter One Day 4-16-22 FS'!$CH$11:$CH$26)</f>
        <v>0</v>
      </c>
      <c r="CH38" s="138">
        <f>SUMIF('Easter One Day 4-16-22 FS'!$B$11:$B$26,$B38,'Easter One Day 4-16-22 FS'!$CK$11:$CK$26)</f>
        <v>0</v>
      </c>
      <c r="CI38" s="138">
        <f>SUMIF('Easter One Day 4-16-22 TH'!$B$11:$B$15,$B38,'Easter One Day 4-16-22 TH'!$BY$11:$BY$15)</f>
        <v>0</v>
      </c>
      <c r="CJ38" s="138">
        <f>SUMIF('Easter One Day 4-16-22 TH'!$B$11:$B$15,$B38,'Easter One Day 4-16-22 TH'!$CB$11:$CB$15)</f>
        <v>0</v>
      </c>
      <c r="CK38" s="138">
        <f>SUMIF('Easter One Day 4-16-22 TH'!$B$11:$B$15,$B38,'Easter One Day 4-16-22 TH'!$CE$11:$CE$15)</f>
        <v>0</v>
      </c>
      <c r="CL38" s="138">
        <f>SUMIF('Easter One Day 4-16-22 TH'!$B$11:$B$15,$B38,'Easter One Day 4-16-22 TH'!$CH$11:$CH$15)</f>
        <v>0</v>
      </c>
      <c r="CM38" s="138">
        <f>SUMIF('Easter One Day 4-16-22 TH'!$B$11:$B$15,$B38,'Easter One Day 4-16-22 TH'!$CK$11:$CK$15)</f>
        <v>0</v>
      </c>
      <c r="CN38" s="138">
        <f>SUMIF('Sunday Races 5-1-22'!$B$11:$B$28,$B38,'Sunday Races 5-1-22'!$BY$11:$BY$28)</f>
        <v>0</v>
      </c>
      <c r="CO38" s="138">
        <f>SUMIF('Sunday Races 5-1-22'!$B$11:$B$28,$B38,'Sunday Races 5-1-22'!$CB$11:$CB$28)</f>
        <v>0</v>
      </c>
      <c r="CP38" s="138">
        <f>SUMIF('Sunday Races 5-1-22'!$B$11:$B$28,$B38,'Sunday Races 5-1-22'!$CE$11:$CE$28)</f>
        <v>0</v>
      </c>
      <c r="CQ38" s="138">
        <f>SUMIF('Sunday Races 5-1-22'!$B$11:$B$28,$B38,'Sunday Races 5-1-22'!$CH$11:$CH$28)</f>
        <v>0</v>
      </c>
      <c r="CR38" s="138">
        <f>SUMIF('Sunday Races 5-1-22'!$B$11:$B$28,$B38,'Sunday Races 5-1-22'!$CK$11:$CK$28)</f>
        <v>0</v>
      </c>
      <c r="CS38" s="138">
        <f>SUMIF('Long Distance Race 5-7-22'!$B$11:$B$27,$B38,'Long Distance Race 5-7-22'!$BY$11:$BY$27)</f>
        <v>0</v>
      </c>
      <c r="CT38" s="138">
        <f>SUMIF('Long Distance Race 5-7-22'!$B$11:$B$27,$B38,'Long Distance Race 5-7-22'!$CB$11:$CB$27)</f>
        <v>0</v>
      </c>
      <c r="CU38" s="138">
        <f>SUMIF('Long Distance Race 5-7-22'!$B$11:$B$27,$B38,'Long Distance Race 5-7-22'!$CE$11:$CE$27)</f>
        <v>0</v>
      </c>
      <c r="CV38" s="138">
        <f>SUMIF('Long Distance Race 5-7-22'!$B$11:$B$27,$B38,'Long Distance Race 5-7-22'!$CH$11:$CH$27)</f>
        <v>0</v>
      </c>
      <c r="CW38" s="138">
        <f>SUMIF('Long Distance Race 5-7-22'!$B$11:$B$27,$B38,'Long Distance Race 5-7-22'!$CK$11:$CK$27)</f>
        <v>0</v>
      </c>
      <c r="CX38" s="138">
        <f>SUMIF('Memorial Day Regatta 5-28-22 Op'!$B$11:$B$27,$B38,'Memorial Day Regatta 5-28-22 Op'!$BY$11:$BY$27)</f>
        <v>0</v>
      </c>
      <c r="CY38" s="138">
        <f>SUMIF('Memorial Day Regatta 5-28-22 Op'!$B$11:$B$27,$B38,'Memorial Day Regatta 5-28-22 Op'!$CB$11:$CB$27)</f>
        <v>0</v>
      </c>
      <c r="CZ38" s="138">
        <f>SUMIF('Memorial Day Regatta 5-28-22 Op'!$B$11:$B$27,$B38,'Memorial Day Regatta 5-28-22 Op'!$CE$11:$CE$27)</f>
        <v>0</v>
      </c>
      <c r="DA38" s="138">
        <f>SUMIF('Memorial Day Regatta 5-28-22 Op'!$B$11:$B$27,$B38,'Memorial Day Regatta 5-28-22 Op'!$CH$11:$CH$27)</f>
        <v>0</v>
      </c>
      <c r="DB38" s="138">
        <f>SUMIF('Memorial Day Regatta 5-28-22 Op'!$B$11:$B$27,$B38,'Memorial Day Regatta 5-28-22 Op'!$CK$11:$CK$27)</f>
        <v>0</v>
      </c>
      <c r="DC38" s="138">
        <f>SUMIF('Sunday Races 6-5-22'!$B$11:$B$28,$B38,'Sunday Races 6-5-22'!$BY$11:$BY$28)</f>
        <v>0</v>
      </c>
      <c r="DD38" s="138">
        <f>SUMIF('Sunday Races 6-5-22'!$B$11:$B$28,$B38,'Sunday Races 6-5-22'!$CB$11:$CB$28)</f>
        <v>0</v>
      </c>
      <c r="DE38" s="138">
        <f>SUMIF('Sunday Races 6-5-22'!$B$11:$B$28,$B38,'Sunday Races 6-5-22'!$CE$11:$CE$28)</f>
        <v>0</v>
      </c>
      <c r="DF38" s="138">
        <f>SUMIF('Sunday Races 6-5-22'!$B$11:$B$28,$B38,'Sunday Races 6-5-22'!$CH$11:$CH$28)</f>
        <v>0</v>
      </c>
      <c r="DG38" s="138">
        <f>SUMIF('Sunday Races 6-5-22'!$B$11:$B$28,$B38,'Sunday Races 6-5-22'!$CK$11:$CK$28)</f>
        <v>0</v>
      </c>
      <c r="DH38" s="138">
        <f>SUMIF('Sunday Races 6-12-22'!$B$11:$B$24,$B38,'Sunday Races 6-12-22'!$BY$11:$BY$24)</f>
        <v>0</v>
      </c>
      <c r="DI38" s="138">
        <f>SUMIF('Sunday Races 6-12-22'!$B$11:$B$24,$B38,'Sunday Races 6-12-22'!$CB$11:$CB$24)</f>
        <v>0</v>
      </c>
      <c r="DJ38" s="138">
        <f>SUMIF('Sunday Races 6-12-22'!$B$11:$B$24,$B38,'Sunday Races 6-12-22'!$CE$11:$CE$24)</f>
        <v>0</v>
      </c>
      <c r="DK38" s="138">
        <f>SUMIF('Sunday Races 6-12-22'!$B$11:$B$24,$B38,'Sunday Races 6-12-22'!$CH$11:$CH$24)</f>
        <v>0</v>
      </c>
      <c r="DL38" s="138">
        <f>SUMIF('Sunday Races 6-12-22'!$B$11:$B$24,$B38,'Sunday Races 6-12-22'!$CK$11:$CK$24)</f>
        <v>0</v>
      </c>
      <c r="DM38" s="138">
        <f>SUMIF('Saturday Races 6-18-22'!$B$11:$B$24,$B38,'Saturday Races 6-18-22'!$BY$11:$BY$24)</f>
        <v>0</v>
      </c>
      <c r="DN38" s="138">
        <f>SUMIF('Saturday Races 6-18-22'!$B$11:$B$24,$B38,'Saturday Races 6-18-22'!$CB$11:$CB$24)</f>
        <v>0</v>
      </c>
      <c r="DO38" s="138">
        <f>SUMIF('Saturday Races 6-18-22'!$B$11:$B$24,$B38,'Saturday Races 6-18-22'!$CE$11:$CE$24)</f>
        <v>0</v>
      </c>
      <c r="DP38" s="138">
        <f>SUMIF('Saturday Races 6-18-22'!$B$11:$B$24,$B38,'Saturday Races 6-18-22'!$CH$11:$CH$24)</f>
        <v>0</v>
      </c>
      <c r="DQ38" s="138">
        <f>SUMIF('Saturday Races 6-18-22'!$B$11:$B$24,$B38,'Saturday Races 6-18-22'!$CK$11:$CK$24)</f>
        <v>0</v>
      </c>
      <c r="DR38" s="138">
        <f>SUMIF('Caldwell Cup 6-25-22 FS'!$B$11:$B$25,$B38,'Caldwell Cup 6-25-22 FS'!$BY$11:$BY$25)</f>
        <v>0</v>
      </c>
      <c r="DS38" s="138">
        <f>SUMIF('Caldwell Cup 6-25-22 FS'!$B$11:$B$25,$B38,'Caldwell Cup 6-25-22 FS'!$CB$11:$CB$25)</f>
        <v>0</v>
      </c>
      <c r="DT38" s="138">
        <f>SUMIF('Caldwell Cup 6-25-22 FS'!$B$11:$B$25,$B38,'Caldwell Cup 6-25-22 FS'!$CE$11:$CE$25)</f>
        <v>0</v>
      </c>
      <c r="DU38" s="138">
        <f>SUMIF('Caldwell Cup 6-25-22 FS'!$B$11:$B$25,$B38,'Caldwell Cup 6-25-22 FS'!$CH$11:$CH$25)</f>
        <v>0</v>
      </c>
      <c r="DV38" s="138">
        <f>SUMIF('Caldwell Cup 6-25-22 FS'!$B$11:$B$25,$B38,'Caldwell Cup 6-25-22 FS'!$CK$11:$CK$25)</f>
        <v>0</v>
      </c>
      <c r="DW38" s="138">
        <f>SUMIF('Caldwell Cup 6-25-22 TH'!$B$11:$B$24,$B38,'Caldwell Cup 6-25-22 TH'!$BY$11:$BY$24)</f>
        <v>0</v>
      </c>
      <c r="DX38" s="138">
        <f>SUMIF('Caldwell Cup 6-25-22 TH'!$B$11:$B$24,$B38,'Caldwell Cup 6-25-22 TH'!$CB$11:$CB$24)</f>
        <v>0</v>
      </c>
      <c r="DY38" s="138">
        <f>SUMIF('Caldwell Cup 6-25-22 TH'!$B$11:$B$24,$B38,'Caldwell Cup 6-25-22 TH'!$CE$11:$CE$24)</f>
        <v>0</v>
      </c>
      <c r="DZ38" s="138">
        <f>SUMIF('Caldwell Cup 6-25-22 TH'!$B$11:$B$24,$B38,'Caldwell Cup 6-25-22 TH'!$CH$11:$CH$24)</f>
        <v>0</v>
      </c>
      <c r="EA38" s="138">
        <f>SUMIF('Caldwell Cup 6-25-22 TH'!$B$11:$B$24,$B38,'Caldwell Cup 6-25-22 TH'!$CK$11:$CK$24)</f>
        <v>0</v>
      </c>
      <c r="EB38" s="138">
        <f>SUMIF('Sunday Races 7-3-22'!$B$11:$B$25,$B38,'Sunday Races 7-3-22'!$BY$11:$BY$25)</f>
        <v>0</v>
      </c>
      <c r="EC38" s="138">
        <f>SUMIF('Sunday Races 7-3-22'!$B$11:$B$25,$B38,'Sunday Races 7-3-22'!$CB$11:$CB$25)</f>
        <v>0</v>
      </c>
      <c r="ED38" s="138">
        <f>SUMIF('Sunday Races 7-3-22'!$B$11:$B$25,$B38,'Sunday Races 7-3-22'!$CE$11:$CE$25)</f>
        <v>0</v>
      </c>
      <c r="EE38" s="138">
        <f>SUMIF('Sunday Races 7-3-22'!$B$11:$B$25,$B38,'Sunday Races 7-3-22'!$CH$11:$CH$25)</f>
        <v>0</v>
      </c>
      <c r="EF38" s="138">
        <f>SUMIF('Sunday Races 7-3-22'!$B$11:$B$25,$B38,'Sunday Races 7-3-22'!$CK$11:$CK$25)</f>
        <v>0</v>
      </c>
      <c r="EG38" s="138">
        <f>SUMIF('Sunday Races 7-31-22'!$B$11:$B$25,$B38,'Sunday Races 7-31-22'!$BY$11:$BY$25)</f>
        <v>0</v>
      </c>
      <c r="EH38" s="138">
        <f>SUMIF('Sunday Races 7-31-22'!$B$11:$B$25,$B38,'Sunday Races 7-31-22'!$CB$11:$CB$25)</f>
        <v>0</v>
      </c>
      <c r="EI38" s="138">
        <f>SUMIF('Sunday Races 7-31-22'!$B$11:$B$25,$B38,'Sunday Races 7-31-22'!$CE$11:$CE$25)</f>
        <v>0</v>
      </c>
      <c r="EJ38" s="138">
        <f>SUMIF('Sunday Races 7-31-22'!$B$11:$B$25,$B38,'Sunday Races 7-31-22'!$CH$11:$CH$25)</f>
        <v>0</v>
      </c>
      <c r="EK38" s="138">
        <f>SUMIF('Sunday Races 7-31-22'!$B$11:$B$25,$B38,'Sunday Races 7-31-22'!$CK$11:$CK$25)</f>
        <v>0</v>
      </c>
      <c r="EL38" s="138">
        <f>SUMIF('Sunday Races 8-14-22'!$B$11:$B$25,$B38,'Sunday Races 8-14-22'!$BY$11:$BY$25)</f>
        <v>0</v>
      </c>
      <c r="EM38" s="138">
        <f>SUMIF('Sunday Races 8-14-22'!$B$11:$B$25,$B38,'Sunday Races 8-14-22'!$CB$11:$CB$25)</f>
        <v>0</v>
      </c>
      <c r="EN38" s="138">
        <f>SUMIF('Sunday Races 8-14-22'!$B$11:$B$25,$B38,'Sunday Races 8-14-22'!$CE$11:$CE$25)</f>
        <v>0</v>
      </c>
      <c r="EO38" s="138">
        <f>SUMIF('Sunday Races 8-14-22'!$B$11:$B$25,$B38,'Sunday Races 8-14-22'!$CH$11:$CH$25)</f>
        <v>0</v>
      </c>
      <c r="EP38" s="138">
        <f>SUMIF('Sunday Races 8-14-22'!$B$11:$B$25,$B38,'Sunday Races 8-14-22'!$CK$11:$CK$25)</f>
        <v>0</v>
      </c>
      <c r="EQ38" s="138">
        <f>SUMIF('Saturday Races 8-20-22'!$B$11:$B$25,$B38,'Saturday Races 8-20-22'!$BY$11:$BY$25)</f>
        <v>0</v>
      </c>
      <c r="ER38" s="138">
        <f>SUMIF('Saturday Races 8-20-22'!$B$11:$B$25,$B38,'Saturday Races 8-20-22'!$CB$11:$CB$25)</f>
        <v>0</v>
      </c>
      <c r="ES38" s="138">
        <f>SUMIF('Saturday Races 8-20-22'!$B$11:$B$25,$B38,'Saturday Races 8-20-22'!$CE$11:$CE$25)</f>
        <v>0</v>
      </c>
      <c r="ET38" s="138">
        <f>SUMIF('Saturday Races 8-20-22'!$B$11:$B$25,$B38,'Saturday Races 8-20-22'!$CH$11:$CH$25)</f>
        <v>0</v>
      </c>
      <c r="EU38" s="138">
        <f>SUMIF('Saturday Races 8-20-22'!$B$11:$B$25,$B38,'Saturday Races 8-20-22'!$CK$11:$CK$25)</f>
        <v>0</v>
      </c>
      <c r="EV38" s="138">
        <f>SUMIF('Labor Day Regatta 9-3-22 FS'!$B$11:$B$30,$B38,'Labor Day Regatta 9-3-22 FS'!$BY$11:$BY$30)</f>
        <v>0</v>
      </c>
      <c r="EW38" s="138">
        <f>SUMIF('Labor Day Regatta 9-3-22 FS'!$B$11:$B$30,$B38,'Labor Day Regatta 9-3-22 FS'!$CB$11:$CB$30)</f>
        <v>0</v>
      </c>
      <c r="EX38" s="138">
        <f>SUMIF('Labor Day Regatta 9-3-22 FS'!$B$11:$B$30,$B38,'Labor Day Regatta 9-3-22 FS'!$CE$11:$CE$30)</f>
        <v>0</v>
      </c>
      <c r="EY38" s="138">
        <f>SUMIF('Labor Day Regatta 9-3-22 FS'!$B$11:$B$30,$B38,'Labor Day Regatta 9-3-22 FS'!$CH$11:$CH$30)</f>
        <v>0</v>
      </c>
      <c r="EZ38" s="138">
        <f>SUMIF('Labor Day Regatta 9-3-22 FS'!$B$11:$B$30,$B38,'Labor Day Regatta 9-3-22 FS'!$CK$11:$CK$30)</f>
        <v>0</v>
      </c>
      <c r="FA38" s="138">
        <f>SUMIF('Sunday Races 9-11-22'!$B$11:$B$20,$B38,'Sunday Races 9-11-22'!$BY$11:$BY$20)</f>
        <v>0</v>
      </c>
      <c r="FB38" s="138">
        <f>SUMIF('Sunday Races 9-11-22'!$B$11:$B$20,$B38,'Sunday Races 9-11-22'!$CB$11:$CB$20)</f>
        <v>0</v>
      </c>
      <c r="FC38" s="138">
        <f>SUMIF('Sunday Races 9-11-22'!$B$11:$B$20,$B38,'Sunday Races 9-11-22'!$CE$11:$CE$20)</f>
        <v>0</v>
      </c>
      <c r="FD38" s="138">
        <f>SUMIF('Sunday Races 9-11-22'!$B$11:$B$20,$B38,'Sunday Races 9-11-22'!$CH$11:$CH$20)</f>
        <v>0</v>
      </c>
      <c r="FE38" s="138">
        <f>SUMIF('Sunday Races 9-11-22'!$B$11:$B$20,$B38,'Sunday Races 9-11-22'!$CK$11:$CK$20)</f>
        <v>0</v>
      </c>
      <c r="FF38" s="138">
        <f>SUMIF('2022-09-17 Leukemia Cup FS'!$B$11:$B$26,$B38,'2022-09-17 Leukemia Cup FS'!$BY$11:$BY$26)</f>
        <v>0</v>
      </c>
      <c r="FG38" s="138">
        <f>SUMIF('2022-09-17 Leukemia Cup FS'!$B$11:$B$26,$B38,'2022-09-17 Leukemia Cup FS'!$CB$11:$CB$26)</f>
        <v>0</v>
      </c>
      <c r="FH38" s="138">
        <f>SUMIF('2022-09-17 Leukemia Cup FS'!$B$11:$B$26,$B38,'2022-09-17 Leukemia Cup FS'!$CE$11:$CE$26)</f>
        <v>0</v>
      </c>
      <c r="FI38" s="138">
        <f>SUMIF('2022-09-17 Leukemia Cup FS'!$B$11:$B$26,$B38,'2022-09-17 Leukemia Cup FS'!$CH$11:$CH$26)</f>
        <v>0</v>
      </c>
      <c r="FJ38" s="138">
        <f>SUMIF('2022-09-17 Leukemia Cup FS'!$B$11:$B$26,$B38,'2022-09-17 Leukemia Cup FS'!$CK$11:$CK$26)</f>
        <v>0</v>
      </c>
      <c r="FK38" s="138">
        <f>SUMIF('Smith-Berry LDR 9-24-22'!$B$11:$B$30,$B38,'Smith-Berry LDR 9-24-22'!$BY$11:$BY$30)</f>
        <v>0</v>
      </c>
      <c r="FL38" s="138">
        <f>SUMIF('Smith-Berry LDR 9-24-22'!$B$11:$B$30,$B38,'Smith-Berry LDR 9-24-22'!$CB$11:$CB$30)</f>
        <v>0</v>
      </c>
      <c r="FM38" s="138">
        <f>SUMIF('Smith-Berry LDR 9-24-22'!$B$11:$B$30,$B38,'Smith-Berry LDR 9-24-22'!$CE$11:$CE$30)</f>
        <v>0</v>
      </c>
      <c r="FN38" s="138">
        <f>SUMIF('Smith-Berry LDR 9-24-22'!$B$11:$B$30,$B38,'Smith-Berry LDR 9-24-22'!$CH$11:$CH$30)</f>
        <v>0</v>
      </c>
      <c r="FO38" s="138">
        <f>SUMIF('Smith-Berry LDR 9-24-22'!$B$11:$B$30,$B38,'Smith-Berry LDR 9-24-22'!$CK$11:$CK$30)</f>
        <v>0</v>
      </c>
      <c r="FP38" s="138">
        <f>SUMIF('Great Scot 10-1-22 Cham'!$B$11:$B$28,$B38,'Great Scot 10-1-22 Cham'!$BY$11:$BY$28)</f>
        <v>0</v>
      </c>
      <c r="FQ38" s="138">
        <f>SUMIF('Great Scot 10-1-22 Cham'!$B$11:$B$28,$B38,'Great Scot 10-1-22 Cham'!$CB$11:$CB$28)</f>
        <v>0</v>
      </c>
      <c r="FR38" s="138">
        <f>SUMIF('Great Scot 10-1-22 Cham'!$B$11:$B$28,$B38,'Great Scot 10-1-22 Cham'!$CE$11:$CE$28)</f>
        <v>0</v>
      </c>
      <c r="FS38" s="138">
        <f>SUMIF('Great Scot 10-1-22 Cham'!$B$11:$B$28,$B38,'Great Scot 10-1-22 Cham'!$CH$11:$CH$28)</f>
        <v>0</v>
      </c>
      <c r="FT38" s="138">
        <f>SUMIF('Great Scot 10-1-22 Cham'!$B$11:$B$28,$B38,'Great Scot 10-1-22 Cham'!$CK$11:$CK$28)</f>
        <v>0</v>
      </c>
      <c r="FU38" s="138">
        <f>SUMIF('Great Scot 10-1-22 Chal'!$B$11:$B$28,$B38,'Great Scot 10-1-22 Chal'!$BY$11:$BY$28)</f>
        <v>0</v>
      </c>
      <c r="FV38" s="138">
        <f>SUMIF('Great Scot 10-1-22 Chal'!$B$11:$B$28,$B38,'Great Scot 10-1-22 Chal'!$CB$11:$CB$28)</f>
        <v>0</v>
      </c>
      <c r="FW38" s="138">
        <f>SUMIF('Great Scot 10-1-22 Chal'!$B$11:$B$28,$B38,'Great Scot 10-1-22 Chal'!$CE$11:$CE$28)</f>
        <v>0</v>
      </c>
      <c r="FX38" s="138">
        <f>SUMIF('Great Scot 10-1-22 Chal'!$B$11:$B$28,$B38,'Great Scot 10-1-22 Chal'!$CH$11:$CH$28)</f>
        <v>0</v>
      </c>
      <c r="FY38" s="138">
        <f>SUMIF('Great Scot 10-1-22 Chal'!$B$11:$B$28,$B38,'Great Scot 10-1-22 Chal'!$CK$11:$CK$28)</f>
        <v>0</v>
      </c>
      <c r="FZ38" s="138">
        <f>SUMIF('Sunday Races 10-9-22'!$B$11:$B$21,$B38,'Sunday Races 10-9-22'!$BY$11:$BY$21)</f>
        <v>0</v>
      </c>
      <c r="GA38" s="138">
        <f>SUMIF('Sunday Races 10-9-22'!$B$11:$B$21,$B38,'Sunday Races 10-9-22'!$CB$11:$CB$21)</f>
        <v>0</v>
      </c>
      <c r="GB38" s="138">
        <f>SUMIF('Sunday Races 10-9-22'!$B$11:$B$21,$B38,'Sunday Races 10-9-22'!$CE$11:$CE$21)</f>
        <v>0</v>
      </c>
      <c r="GC38" s="138">
        <f>SUMIF('Sunday Races 10-9-22'!$B$11:$B$21,$B38,'Sunday Races 10-9-22'!$CH$11:$CH$21)</f>
        <v>0</v>
      </c>
      <c r="GD38" s="138">
        <f>SUMIF('Sunday Races 10-9-22'!$B$11:$B$21,$B38,'Sunday Races 10-9-22'!$CK$11:$CK$21)</f>
        <v>0</v>
      </c>
      <c r="GE38" s="138">
        <f>SUMIF('Sunday Races 10-23-22'!$B$11:$B$22,$B38,'Sunday Races 10-23-22'!$BY$11:$BY$22)</f>
        <v>0</v>
      </c>
      <c r="GF38" s="138">
        <f>SUMIF('Sunday Races 10-23-22'!$B$11:$B$22,$B38,'Sunday Races 10-23-22'!$CB$11:$CB$22)</f>
        <v>0</v>
      </c>
      <c r="GG38" s="138">
        <f>SUMIF('Sunday Races 10-23-22'!$B$11:$B$22,$B38,'Sunday Races 10-23-22'!$CE$11:$CE$22)</f>
        <v>0</v>
      </c>
      <c r="GH38" s="138">
        <f>SUMIF('Sunday Races 10-23-22'!$B$11:$B$22,$B38,'Sunday Races 10-23-22'!$CH$11:$CH$22)</f>
        <v>0</v>
      </c>
      <c r="GI38" s="138">
        <f>SUMIF('Sunday Races 10-23-22'!$B$11:$B$22,$B38,'Sunday Races 10-23-22'!$CK$11:$CK$22)</f>
        <v>0</v>
      </c>
      <c r="GJ38" s="138">
        <f>SUMIF('One Day Regatta 10-29-22 FS'!$B$11:$B$19,$B38,'One Day Regatta 10-29-22 FS'!$BY$11:$BY$19)</f>
        <v>0</v>
      </c>
      <c r="GK38" s="138">
        <f>SUMIF('One Day Regatta 10-29-22 FS'!$B$11:$B$19,$B38,'One Day Regatta 10-29-22 FS'!$CB$11:$CB$19)</f>
        <v>0</v>
      </c>
      <c r="GL38" s="138">
        <f>SUMIF('One Day Regatta 10-29-22 FS'!$B$11:$B$19,$B38,'One Day Regatta 10-29-22 FS'!$CE$11:$CE$19)</f>
        <v>0</v>
      </c>
      <c r="GM38" s="138">
        <f>SUMIF('One Day Regatta 10-29-22 FS'!$B$11:$B$19,$B38,'One Day Regatta 10-29-22 FS'!$CH$11:$CH$19)</f>
        <v>0</v>
      </c>
      <c r="GN38" s="138">
        <f>SUMIF('One Day Regatta 10-29-22 FS'!$B$11:$B$19,$B38,'One Day Regatta 10-29-22 FS'!$CK$11:$CK$19)</f>
        <v>0</v>
      </c>
      <c r="GO38" s="139"/>
      <c r="GP38" s="140"/>
      <c r="GQ38" s="141">
        <f t="shared" si="32"/>
        <v>0</v>
      </c>
      <c r="GR38" s="141">
        <f t="shared" si="32"/>
        <v>0</v>
      </c>
      <c r="GS38" s="141">
        <f t="shared" si="32"/>
        <v>0</v>
      </c>
      <c r="GT38" s="141">
        <f t="shared" si="32"/>
        <v>0</v>
      </c>
      <c r="GU38" s="141">
        <f t="shared" si="32"/>
        <v>0</v>
      </c>
      <c r="GV38" s="141">
        <f t="shared" si="32"/>
        <v>0</v>
      </c>
      <c r="GW38" s="141">
        <f t="shared" si="32"/>
        <v>0</v>
      </c>
      <c r="GX38" s="141">
        <f t="shared" si="32"/>
        <v>0</v>
      </c>
      <c r="GY38" s="141">
        <f t="shared" si="32"/>
        <v>0</v>
      </c>
      <c r="GZ38" s="141">
        <f t="shared" si="32"/>
        <v>0</v>
      </c>
      <c r="HA38" s="141">
        <f t="shared" si="33"/>
        <v>0</v>
      </c>
      <c r="HB38" s="141">
        <f t="shared" si="33"/>
        <v>0</v>
      </c>
      <c r="HC38" s="141">
        <f t="shared" si="33"/>
        <v>0</v>
      </c>
      <c r="HD38" s="141">
        <f t="shared" si="33"/>
        <v>0</v>
      </c>
      <c r="HE38" s="141">
        <f t="shared" si="33"/>
        <v>0</v>
      </c>
      <c r="HF38" s="141">
        <f t="shared" si="33"/>
        <v>0</v>
      </c>
      <c r="HG38" s="141">
        <f t="shared" si="33"/>
        <v>0</v>
      </c>
      <c r="HH38" s="141">
        <f t="shared" si="33"/>
        <v>0</v>
      </c>
      <c r="HI38" s="141">
        <f t="shared" si="33"/>
        <v>0</v>
      </c>
      <c r="HJ38" s="141">
        <f t="shared" si="33"/>
        <v>0</v>
      </c>
      <c r="HK38" s="141">
        <f t="shared" si="34"/>
        <v>0</v>
      </c>
      <c r="HL38" s="141">
        <f t="shared" si="34"/>
        <v>0</v>
      </c>
      <c r="HM38" s="141">
        <f t="shared" si="34"/>
        <v>0</v>
      </c>
      <c r="HN38" s="141">
        <f t="shared" si="34"/>
        <v>0</v>
      </c>
      <c r="HO38" s="141">
        <f t="shared" si="34"/>
        <v>0</v>
      </c>
      <c r="HP38" s="141">
        <f t="shared" si="34"/>
        <v>0</v>
      </c>
      <c r="HQ38" s="141">
        <f t="shared" si="34"/>
        <v>0</v>
      </c>
      <c r="HR38" s="141">
        <f t="shared" si="34"/>
        <v>0</v>
      </c>
      <c r="HS38" s="141">
        <f t="shared" si="34"/>
        <v>0</v>
      </c>
      <c r="HT38" s="141">
        <f t="shared" si="34"/>
        <v>0</v>
      </c>
      <c r="HU38" s="141">
        <f t="shared" si="35"/>
        <v>0</v>
      </c>
      <c r="HV38" s="141">
        <f t="shared" si="35"/>
        <v>0</v>
      </c>
      <c r="HW38" s="141">
        <f t="shared" si="35"/>
        <v>0</v>
      </c>
      <c r="HX38" s="141">
        <f t="shared" si="35"/>
        <v>0</v>
      </c>
      <c r="HY38" s="141">
        <f t="shared" si="35"/>
        <v>0</v>
      </c>
      <c r="HZ38" s="141">
        <f t="shared" si="35"/>
        <v>0</v>
      </c>
      <c r="IA38" s="141">
        <f t="shared" si="35"/>
        <v>0</v>
      </c>
      <c r="IB38" s="141">
        <f t="shared" si="35"/>
        <v>0</v>
      </c>
      <c r="IC38" s="141">
        <f t="shared" si="35"/>
        <v>0</v>
      </c>
      <c r="ID38" s="141">
        <f t="shared" si="35"/>
        <v>0</v>
      </c>
      <c r="IE38" s="141">
        <f t="shared" si="36"/>
        <v>0</v>
      </c>
      <c r="IF38" s="141">
        <f t="shared" si="36"/>
        <v>0</v>
      </c>
      <c r="IG38" s="141">
        <f t="shared" si="36"/>
        <v>0</v>
      </c>
      <c r="IH38" s="141">
        <f t="shared" si="36"/>
        <v>0</v>
      </c>
      <c r="II38" s="141">
        <f t="shared" si="36"/>
        <v>0</v>
      </c>
      <c r="IJ38" s="141">
        <f t="shared" si="36"/>
        <v>0</v>
      </c>
      <c r="IK38" s="141">
        <f t="shared" si="36"/>
        <v>0</v>
      </c>
      <c r="IL38" s="141">
        <f t="shared" si="36"/>
        <v>0</v>
      </c>
      <c r="IM38" s="141">
        <f t="shared" si="36"/>
        <v>0</v>
      </c>
      <c r="IN38" s="141">
        <f t="shared" si="36"/>
        <v>0</v>
      </c>
      <c r="IO38" s="141">
        <f t="shared" si="37"/>
        <v>0</v>
      </c>
      <c r="IP38" s="141">
        <f t="shared" si="37"/>
        <v>0</v>
      </c>
      <c r="IQ38" s="141">
        <f t="shared" si="37"/>
        <v>0</v>
      </c>
      <c r="IR38" s="141">
        <f t="shared" si="37"/>
        <v>0</v>
      </c>
      <c r="IS38" s="141">
        <f t="shared" si="37"/>
        <v>0</v>
      </c>
      <c r="IT38" s="141">
        <f t="shared" si="37"/>
        <v>0</v>
      </c>
      <c r="IU38" s="141">
        <f t="shared" si="37"/>
        <v>0</v>
      </c>
      <c r="IV38" s="141">
        <f t="shared" si="37"/>
        <v>0</v>
      </c>
      <c r="IW38" s="141">
        <f t="shared" si="37"/>
        <v>0</v>
      </c>
      <c r="IX38" s="141">
        <f t="shared" si="37"/>
        <v>0</v>
      </c>
      <c r="IY38" s="141">
        <f t="shared" si="38"/>
        <v>0</v>
      </c>
      <c r="IZ38" s="141">
        <f t="shared" si="38"/>
        <v>0</v>
      </c>
      <c r="JA38" s="141">
        <f t="shared" si="38"/>
        <v>0</v>
      </c>
      <c r="JB38" s="141">
        <f t="shared" si="38"/>
        <v>0</v>
      </c>
      <c r="JC38" s="141">
        <f t="shared" si="38"/>
        <v>0</v>
      </c>
      <c r="JD38" s="141">
        <f t="shared" si="38"/>
        <v>0</v>
      </c>
      <c r="JE38" s="141">
        <f t="shared" si="38"/>
        <v>0</v>
      </c>
      <c r="JF38" s="141">
        <f t="shared" si="38"/>
        <v>0</v>
      </c>
      <c r="JG38" s="141">
        <f t="shared" si="38"/>
        <v>0</v>
      </c>
      <c r="JH38" s="141">
        <f t="shared" si="38"/>
        <v>0</v>
      </c>
      <c r="JI38" s="141">
        <f t="shared" si="38"/>
        <v>0</v>
      </c>
      <c r="JJ38" s="141">
        <f t="shared" si="38"/>
        <v>0</v>
      </c>
      <c r="JK38" s="141">
        <f t="shared" si="38"/>
        <v>0</v>
      </c>
      <c r="JL38" s="141">
        <f t="shared" si="38"/>
        <v>0</v>
      </c>
      <c r="JM38" s="141">
        <f t="shared" si="38"/>
        <v>0</v>
      </c>
    </row>
    <row r="39" spans="1:273" ht="15" customHeight="1" x14ac:dyDescent="0.2">
      <c r="A39" s="134">
        <f t="shared" si="17"/>
        <v>31</v>
      </c>
      <c r="B39" s="142" t="s">
        <v>223</v>
      </c>
      <c r="C39" s="135">
        <f t="shared" si="39"/>
        <v>0</v>
      </c>
      <c r="D39" s="136">
        <f t="shared" si="40"/>
        <v>0</v>
      </c>
      <c r="E39" s="135">
        <f t="shared" si="41"/>
        <v>0</v>
      </c>
      <c r="F39" s="137">
        <f t="shared" si="42"/>
        <v>0</v>
      </c>
      <c r="G39" s="138">
        <f>SUMIF('Saturday Race 11-06-21'!$B$11:$B$21,$B39,'Saturday Race 11-06-21'!$BY$11:$BY$21)</f>
        <v>0</v>
      </c>
      <c r="H39" s="138">
        <f>SUMIF('Saturday Race 11-06-21'!$B$11:$B$21,$B39,'Saturday Race 11-06-21'!$CB$11:$CB$21)</f>
        <v>0</v>
      </c>
      <c r="I39" s="138">
        <f>SUMIF('Saturday Race 11-06-21'!$B$11:$B$21,$B39,'Saturday Race 11-06-21'!$CE$11:$CE$21)</f>
        <v>0</v>
      </c>
      <c r="J39" s="138">
        <f>SUMIF('Saturday Race 11-06-21'!$B$11:$B$21,$B39,'Saturday Race 11-06-21'!$CH$11:$CH$21)</f>
        <v>0</v>
      </c>
      <c r="K39" s="138">
        <f>SUMIF('Saturday Race 11-06-21'!$B$11:$B$21,$B39,'Saturday Race 11-06-21'!$CK$11:$CK$21)</f>
        <v>0</v>
      </c>
      <c r="L39" s="138">
        <f>SUMIF('Saturday Race 11-20-21'!$B$11:$B$24,$B39,'Saturday Race 11-20-21'!$BY$11:$BY$24)</f>
        <v>0</v>
      </c>
      <c r="M39" s="138">
        <f>SUMIF('Saturday Race 11-20-21'!$B$11:$B$24,$B39,'Saturday Race 11-20-21'!$CB$11:$CB$24)</f>
        <v>0</v>
      </c>
      <c r="N39" s="138">
        <f>SUMIF('Saturday Race 11-20-21'!$B$11:$B$24,$B39,'Saturday Race 11-20-21'!$CE$11:$CE$24)</f>
        <v>0</v>
      </c>
      <c r="O39" s="138">
        <f>SUMIF('Saturday Race 11-20-21'!$B$11:$B$24,$B39,'Saturday Race 11-20-21'!$CH$11:$CH$24)</f>
        <v>0</v>
      </c>
      <c r="P39" s="138">
        <f>SUMIF('Saturday Race 11-20-21'!$B$11:$B$24,$B39,'Saturday Race 11-20-21'!$CK$11:$CK$24)</f>
        <v>0</v>
      </c>
      <c r="Q39" s="138">
        <f>SUMIF('One Day 12-04-21 Scots'!$B$11:$B$25,$B39,'One Day 12-04-21 Scots'!$BY$11:$BY$25)</f>
        <v>0</v>
      </c>
      <c r="R39" s="138">
        <f>SUMIF('One Day 12-04-21 Scots'!$B$11:$B$25,$B39,'One Day 12-04-21 Scots'!$CB$11:$CB$25)</f>
        <v>0</v>
      </c>
      <c r="S39" s="138">
        <f>SUMIF('One Day 12-04-21 Scots'!$B$11:$B$25,$B39,'One Day 12-04-21 Scots'!$CE$11:$CE$25)</f>
        <v>0</v>
      </c>
      <c r="T39" s="138">
        <f>SUMIF('One Day 12-04-21 Scots'!$B$11:$B$25,$B39,'One Day 12-04-21 Scots'!$CH$11:$CH$25)</f>
        <v>0</v>
      </c>
      <c r="U39" s="138">
        <f>SUMIF('One Day 12-04-21 Scots'!$B$11:$B$25,$B39,'One Day 12-04-21 Scots'!$CK$11:$CK$25)</f>
        <v>0</v>
      </c>
      <c r="V39" s="138">
        <f>SUMIF('One Day 12-04-21 Thistles'!$B$11:$B$25,$B39,'One Day 12-04-21 Thistles'!$BY$11:$BY$25)</f>
        <v>0</v>
      </c>
      <c r="W39" s="138">
        <f>SUMIF('One Day 12-04-21 Thistles'!$B$11:$B$25,$B39,'One Day 12-04-21 Thistles'!$CB$11:$CB$25)</f>
        <v>0</v>
      </c>
      <c r="X39" s="138">
        <f>SUMIF('One Day 12-04-21 Thistles'!$B$11:$B$25,$B39,'One Day 12-04-21 Thistles'!$CE$11:$CE$25)</f>
        <v>0</v>
      </c>
      <c r="Y39" s="138">
        <f>SUMIF('One Day 12-04-21 Thistles'!$B$11:$B$25,$B39,'One Day 12-04-21 Thistles'!$CH$11:$CH$25)</f>
        <v>0</v>
      </c>
      <c r="Z39" s="138">
        <f>SUMIF('One Day 12-04-21 Thistles'!$B$11:$B$25,$B39,'One Day 12-04-21 Thistles'!$CK$11:$CK$25)</f>
        <v>0</v>
      </c>
      <c r="AA39" s="138">
        <f>SUMIF('Saturday Race 1-08-22'!$B$11:$B$20,$B39,'Saturday Race 1-08-22'!$BY$11:$BY$20)</f>
        <v>0</v>
      </c>
      <c r="AB39" s="138">
        <f>SUMIF('Saturday Race 1-08-22'!$B$11:$B$20,$B39,'Saturday Race 1-08-22'!$CB$11:$CB$20)</f>
        <v>0</v>
      </c>
      <c r="AC39" s="138">
        <f>SUMIF('Saturday Race 1-08-22'!$B$11:$B$20,$B39,'Saturday Race 1-08-22'!$CE$11:$CE$20)</f>
        <v>0</v>
      </c>
      <c r="AD39" s="138">
        <f>SUMIF('Saturday Race 1-08-22'!$B$11:$B$20,$B39,'Saturday Race 1-08-22'!$CH$11:$CH$20)</f>
        <v>0</v>
      </c>
      <c r="AE39" s="138">
        <f>SUMIF('Saturday Race 1-08-22'!$B$11:$B$20,$B39,'Saturday Race 1-08-22'!$CK$11:$CK$20)</f>
        <v>0</v>
      </c>
      <c r="AF39" s="138">
        <f>SUMIF('Saturday Race 1-22-22'!$B$11:$B$20,$B39,'Saturday Race 1-22-22'!$BY$11:$BY$20)</f>
        <v>0</v>
      </c>
      <c r="AG39" s="138">
        <f>SUMIF('Saturday Race 1-22-22'!$B$11:$B$20,$B39,'Saturday Race 1-22-22'!$CB$11:$CB$20)</f>
        <v>0</v>
      </c>
      <c r="AH39" s="138">
        <f>SUMIF('Saturday Race 1-22-22'!$B$11:$B$20,$B39,'Saturday Race 1-22-22'!$CE$11:$CE$20)</f>
        <v>0</v>
      </c>
      <c r="AI39" s="138">
        <f>SUMIF('Saturday Race 1-22-22'!$B$11:$B$20,$B39,'Saturday Race 1-22-22'!$CH$11:$CH$20)</f>
        <v>0</v>
      </c>
      <c r="AJ39" s="138">
        <f>SUMIF('Saturday Race 1-22-22'!$B$11:$B$20,$B39,'Saturday Race 1-22-22'!$CK$11:$CK$20)</f>
        <v>0</v>
      </c>
      <c r="AK39" s="138">
        <f>SUMIF('Sunday Race 2-6-22'!$B$11:$B$20,$B39,'Sunday Race 2-6-22'!$BY$11:$BY$20)</f>
        <v>0</v>
      </c>
      <c r="AL39" s="138">
        <f>SUMIF('Sunday Race 2-6-22'!$B$11:$B$20,$B39,'Sunday Race 2-6-22'!$CB$11:$CB$20)</f>
        <v>0</v>
      </c>
      <c r="AM39" s="138">
        <f>SUMIF('Sunday Race 2-6-22'!$B$11:$B$20,$B39,'Sunday Race 2-6-22'!$CE$11:$CE$20)</f>
        <v>0</v>
      </c>
      <c r="AN39" s="138">
        <f>SUMIF('Sunday Race 2-6-22'!$B$11:$B$20,$B39,'Sunday Race 2-6-22'!$CH$11:$CH$20)</f>
        <v>0</v>
      </c>
      <c r="AO39" s="138">
        <f>SUMIF('Sunday Race 2-6-22'!$B$11:$B$20,$B39,'Sunday Race 2-6-22'!$CK$11:$CK$20)</f>
        <v>0</v>
      </c>
      <c r="AP39" s="138">
        <f>SUMIF('Chili One Day 2-12-22 Scots'!$B$11:$B$25,$B39,'Chili One Day 2-12-22 Scots'!$BY$11:$BY$25)</f>
        <v>0</v>
      </c>
      <c r="AQ39" s="138">
        <f>SUMIF('Chili One Day 2-12-22 Scots'!$B$11:$B$25,$B39,'Chili One Day 2-12-22 Scots'!$CB$11:$CB$25)</f>
        <v>0</v>
      </c>
      <c r="AR39" s="138">
        <f>SUMIF('Chili One Day 2-12-22 Scots'!$B$11:$B$25,$B39,'Chili One Day 2-12-22 Scots'!$CE$11:$CE$25)</f>
        <v>0</v>
      </c>
      <c r="AS39" s="138">
        <f>SUMIF('Chili One Day 2-12-22 Scots'!$B$11:$B$25,$B39,'Chili One Day 2-12-22 Scots'!$CH$11:$CH$25)</f>
        <v>0</v>
      </c>
      <c r="AT39" s="138">
        <f>SUMIF('Chili One Day 2-12-22 Scots'!$B$11:$B$25,$B39,'Chili One Day 2-12-22 Scots'!$CK$11:$CK$25)</f>
        <v>0</v>
      </c>
      <c r="AU39" s="138">
        <f>SUMIF('Chili One Day 2-12-22 Thistles'!$B$11:$B$25,$B39,'Chili One Day 2-12-22 Thistles'!$BY$11:$BY$25)</f>
        <v>0</v>
      </c>
      <c r="AV39" s="138">
        <f>SUMIF('Chili One Day 2-12-22 Thistles'!$B$11:$B$25,$B39,'Chili One Day 2-12-22 Thistles'!$CB$11:$CB$25)</f>
        <v>0</v>
      </c>
      <c r="AW39" s="138">
        <f>SUMIF('Chili One Day 2-12-22 Thistles'!$B$11:$B$25,$B39,'Chili One Day 2-12-22 Thistles'!$CE$11:$CE$25)</f>
        <v>0</v>
      </c>
      <c r="AX39" s="138">
        <f>SUMIF('Chili One Day 2-12-22 Thistles'!$B$11:$B$25,$B39,'Chili One Day 2-12-22 Thistles'!$CH$11:$CH$25)</f>
        <v>0</v>
      </c>
      <c r="AY39" s="138">
        <f>SUMIF('Chili One Day 2-12-22 Thistles'!$B$11:$B$25,$B39,'Chili One Day 2-12-22 Thistles'!$CK$11:$CK$25)</f>
        <v>0</v>
      </c>
      <c r="AZ39" s="138">
        <f>SUMIF('Sunday Race 2-20-22'!$B$11:$B$26,$B39,'Sunday Race 2-20-22'!$BY$11:$BY$26)</f>
        <v>0</v>
      </c>
      <c r="BA39" s="138">
        <f>SUMIF('Sunday Race 2-20-22'!$B$11:$B$26,$B39,'Sunday Race 2-20-22'!$CB$11:$CB$26)</f>
        <v>0</v>
      </c>
      <c r="BB39" s="138">
        <f>SUMIF('Sunday Race 2-20-22'!$B$11:$B$26,$B39,'Sunday Race 2-20-22'!$CE$11:$CE$26)</f>
        <v>0</v>
      </c>
      <c r="BC39" s="138">
        <f>SUMIF('Sunday Race 2-20-22'!$B$11:$B$26,$B39,'Sunday Race 2-20-22'!$CH$11:$CH$26)</f>
        <v>0</v>
      </c>
      <c r="BD39" s="138">
        <f>SUMIF('Sunday Race 2-20-22'!$B$11:$B$26,$B39,'Sunday Race 2-20-22'!$CK$11:$CK$26)</f>
        <v>0</v>
      </c>
      <c r="BE39" s="138">
        <f>SUMIF('Sunday Race 2-27-22'!$B$11:$B$20,$B39,'Sunday Race 2-27-22'!$BY$11:$BY$20)</f>
        <v>0</v>
      </c>
      <c r="BF39" s="138">
        <f>SUMIF('Sunday Race 2-27-22'!$B$11:$B$20,$B39,'Sunday Race 2-27-22'!$CB$11:$CB$20)</f>
        <v>0</v>
      </c>
      <c r="BG39" s="138">
        <f>SUMIF('Sunday Race 2-27-22'!$B$11:$B$20,$B39,'Sunday Race 2-27-22'!$CE$11:$CE$20)</f>
        <v>0</v>
      </c>
      <c r="BH39" s="138">
        <f>SUMIF('Sunday Race 2-27-22'!$B$11:$B$20,$B39,'Sunday Race 2-27-22'!$CH$11:$CH$20)</f>
        <v>0</v>
      </c>
      <c r="BI39" s="138">
        <f>SUMIF('Sunday Race 2-27-22'!$B$11:$B$20,$B39,'Sunday Race 2-27-22'!$CK$11:$CK$20)</f>
        <v>0</v>
      </c>
      <c r="BJ39" s="138">
        <f>SUMIF('Ironman One Day 3-5-22 FS'!$B$11:$B$26,$B39,'Ironman One Day 3-5-22 FS'!$BY$11:$BY$26)</f>
        <v>0</v>
      </c>
      <c r="BK39" s="138">
        <f>SUMIF('Ironman One Day 3-5-22 FS'!$B$11:$B$26,$B39,'Ironman One Day 3-5-22 FS'!$CB$11:$CB$26)</f>
        <v>0</v>
      </c>
      <c r="BL39" s="138">
        <f>SUMIF('Ironman One Day 3-5-22 FS'!$B$11:$B$26,$B39,'Ironman One Day 3-5-22 FS'!$CE$11:$CE$26)</f>
        <v>0</v>
      </c>
      <c r="BM39" s="138">
        <f>SUMIF('Ironman One Day 3-5-22 FS'!$B$11:$B$26,$B39,'Ironman One Day 3-5-22 FS'!$CH$11:$CH$26)</f>
        <v>0</v>
      </c>
      <c r="BN39" s="138">
        <f>SUMIF('Ironman One Day 3-5-22 FS'!$B$11:$B$26,$B39,'Ironman One Day 3-5-22 FS'!$CK$11:$CK$26)</f>
        <v>0</v>
      </c>
      <c r="BO39" s="138">
        <f>SUMIF('Sunday Race 3-13-22'!$B$11:$B$25,$B39,'Sunday Race 3-13-22'!$BY$11:$BY$25)</f>
        <v>0</v>
      </c>
      <c r="BP39" s="138">
        <f>SUMIF('Sunday Race 3-13-22'!$B$11:$B$25,$B39,'Sunday Race 3-13-22'!$CB$11:$CB$25)</f>
        <v>0</v>
      </c>
      <c r="BQ39" s="138">
        <f>SUMIF('Sunday Race 3-13-22'!$B$11:$B$25,$B39,'Sunday Race 3-13-22'!$CE$11:$CE$25)</f>
        <v>0</v>
      </c>
      <c r="BR39" s="138">
        <f>SUMIF('Sunday Race 3-13-22'!$B$11:$B$25,$B39,'Sunday Race 3-13-22'!$CH$11:$CH$25)</f>
        <v>0</v>
      </c>
      <c r="BS39" s="138">
        <f>SUMIF('Sunday Race 3-13-22'!$B$11:$B$25,$B39,'Sunday Race 3-13-22'!$CK$11:$CK$25)</f>
        <v>0</v>
      </c>
      <c r="BT39" s="138">
        <f>SUMIF('Saturday Race 3-19-22'!$B$11:$B$18,$B39,'Saturday Race 3-19-22'!$BY$11:$BY$18)</f>
        <v>0</v>
      </c>
      <c r="BU39" s="138">
        <f>SUMIF('Saturday Race 3-19-22'!$B$11:$B$18,$B39,'Saturday Race 3-19-22'!$CB$11:$CB$18)</f>
        <v>0</v>
      </c>
      <c r="BV39" s="138">
        <f>SUMIF('Saturday Race 3-19-22'!$B$11:$B$18,$B39,'Saturday Race 3-19-22'!$CE$11:$CE$18)</f>
        <v>0</v>
      </c>
      <c r="BW39" s="138">
        <f>SUMIF('Saturday Race 3-19-22'!$B$11:$B$18,$B39,'Saturday Race 3-19-22'!$CH$11:$CH$18)</f>
        <v>0</v>
      </c>
      <c r="BX39" s="138">
        <f>SUMIF('Saturday Race 3-19-22'!$B$11:$B$18,$B39,'Saturday Race 3-19-22'!$CK$11:$CK$18)</f>
        <v>0</v>
      </c>
      <c r="BY39" s="138">
        <f>SUMIF('Sunday Races 4-10-22'!$B$11:$B$26,$B39,'Sunday Races 4-10-22'!$BY$11:$BY$26)</f>
        <v>0</v>
      </c>
      <c r="BZ39" s="138">
        <f>SUMIF('Sunday Races 4-10-22'!$B$11:$B$26,$B39,'Sunday Races 4-10-22'!$CB$11:$CB$26)</f>
        <v>0</v>
      </c>
      <c r="CA39" s="138">
        <f>SUMIF('Sunday Races 4-10-22'!$B$11:$B$26,$B39,'Sunday Races 4-10-22'!$CE$11:$CE$26)</f>
        <v>0</v>
      </c>
      <c r="CB39" s="138">
        <f>SUMIF('Sunday Races 4-10-22'!$B$11:$B$26,$B39,'Sunday Races 4-10-22'!$CH$11:$CH$26)</f>
        <v>0</v>
      </c>
      <c r="CC39" s="138">
        <f>SUMIF('Sunday Races 4-10-22'!$B$11:$B$26,$B39,'Sunday Races 4-10-22'!$CK$11:$CK$26)</f>
        <v>0</v>
      </c>
      <c r="CD39" s="138">
        <f>SUMIF('Easter One Day 4-16-22 FS'!$B$11:$B$26,$B39,'Easter One Day 4-16-22 FS'!$BY$11:$BY$26)</f>
        <v>0</v>
      </c>
      <c r="CE39" s="138">
        <f>SUMIF('Easter One Day 4-16-22 FS'!$B$11:$B$26,$B39,'Easter One Day 4-16-22 FS'!$CB$11:$CB$26)</f>
        <v>0</v>
      </c>
      <c r="CF39" s="138">
        <f>SUMIF('Easter One Day 4-16-22 FS'!$B$11:$B$26,$B39,'Easter One Day 4-16-22 FS'!$CE$11:$CE$26)</f>
        <v>0</v>
      </c>
      <c r="CG39" s="138">
        <f>SUMIF('Easter One Day 4-16-22 FS'!$B$11:$B$26,$B39,'Easter One Day 4-16-22 FS'!$CH$11:$CH$26)</f>
        <v>0</v>
      </c>
      <c r="CH39" s="138">
        <f>SUMIF('Easter One Day 4-16-22 FS'!$B$11:$B$26,$B39,'Easter One Day 4-16-22 FS'!$CK$11:$CK$26)</f>
        <v>0</v>
      </c>
      <c r="CI39" s="138">
        <f>SUMIF('Easter One Day 4-16-22 TH'!$B$11:$B$15,$B39,'Easter One Day 4-16-22 TH'!$BY$11:$BY$15)</f>
        <v>0</v>
      </c>
      <c r="CJ39" s="138">
        <f>SUMIF('Easter One Day 4-16-22 TH'!$B$11:$B$15,$B39,'Easter One Day 4-16-22 TH'!$CB$11:$CB$15)</f>
        <v>0</v>
      </c>
      <c r="CK39" s="138">
        <f>SUMIF('Easter One Day 4-16-22 TH'!$B$11:$B$15,$B39,'Easter One Day 4-16-22 TH'!$CE$11:$CE$15)</f>
        <v>0</v>
      </c>
      <c r="CL39" s="138">
        <f>SUMIF('Easter One Day 4-16-22 TH'!$B$11:$B$15,$B39,'Easter One Day 4-16-22 TH'!$CH$11:$CH$15)</f>
        <v>0</v>
      </c>
      <c r="CM39" s="138">
        <f>SUMIF('Easter One Day 4-16-22 TH'!$B$11:$B$15,$B39,'Easter One Day 4-16-22 TH'!$CK$11:$CK$15)</f>
        <v>0</v>
      </c>
      <c r="CN39" s="138">
        <f>SUMIF('Sunday Races 5-1-22'!$B$11:$B$28,$B39,'Sunday Races 5-1-22'!$BY$11:$BY$28)</f>
        <v>0</v>
      </c>
      <c r="CO39" s="138">
        <f>SUMIF('Sunday Races 5-1-22'!$B$11:$B$28,$B39,'Sunday Races 5-1-22'!$CB$11:$CB$28)</f>
        <v>0</v>
      </c>
      <c r="CP39" s="138">
        <f>SUMIF('Sunday Races 5-1-22'!$B$11:$B$28,$B39,'Sunday Races 5-1-22'!$CE$11:$CE$28)</f>
        <v>0</v>
      </c>
      <c r="CQ39" s="138">
        <f>SUMIF('Sunday Races 5-1-22'!$B$11:$B$28,$B39,'Sunday Races 5-1-22'!$CH$11:$CH$28)</f>
        <v>0</v>
      </c>
      <c r="CR39" s="138">
        <f>SUMIF('Sunday Races 5-1-22'!$B$11:$B$28,$B39,'Sunday Races 5-1-22'!$CK$11:$CK$28)</f>
        <v>0</v>
      </c>
      <c r="CS39" s="138">
        <f>SUMIF('Long Distance Race 5-7-22'!$B$11:$B$27,$B39,'Long Distance Race 5-7-22'!$BY$11:$BY$27)</f>
        <v>0</v>
      </c>
      <c r="CT39" s="138">
        <f>SUMIF('Long Distance Race 5-7-22'!$B$11:$B$27,$B39,'Long Distance Race 5-7-22'!$CB$11:$CB$27)</f>
        <v>0</v>
      </c>
      <c r="CU39" s="138">
        <f>SUMIF('Long Distance Race 5-7-22'!$B$11:$B$27,$B39,'Long Distance Race 5-7-22'!$CE$11:$CE$27)</f>
        <v>0</v>
      </c>
      <c r="CV39" s="138">
        <f>SUMIF('Long Distance Race 5-7-22'!$B$11:$B$27,$B39,'Long Distance Race 5-7-22'!$CH$11:$CH$27)</f>
        <v>0</v>
      </c>
      <c r="CW39" s="138">
        <f>SUMIF('Long Distance Race 5-7-22'!$B$11:$B$27,$B39,'Long Distance Race 5-7-22'!$CK$11:$CK$27)</f>
        <v>0</v>
      </c>
      <c r="CX39" s="138">
        <f>SUMIF('Memorial Day Regatta 5-28-22 Op'!$B$11:$B$27,$B39,'Memorial Day Regatta 5-28-22 Op'!$BY$11:$BY$27)</f>
        <v>0</v>
      </c>
      <c r="CY39" s="138">
        <f>SUMIF('Memorial Day Regatta 5-28-22 Op'!$B$11:$B$27,$B39,'Memorial Day Regatta 5-28-22 Op'!$CB$11:$CB$27)</f>
        <v>0</v>
      </c>
      <c r="CZ39" s="138">
        <f>SUMIF('Memorial Day Regatta 5-28-22 Op'!$B$11:$B$27,$B39,'Memorial Day Regatta 5-28-22 Op'!$CE$11:$CE$27)</f>
        <v>0</v>
      </c>
      <c r="DA39" s="138">
        <f>SUMIF('Memorial Day Regatta 5-28-22 Op'!$B$11:$B$27,$B39,'Memorial Day Regatta 5-28-22 Op'!$CH$11:$CH$27)</f>
        <v>0</v>
      </c>
      <c r="DB39" s="138">
        <f>SUMIF('Memorial Day Regatta 5-28-22 Op'!$B$11:$B$27,$B39,'Memorial Day Regatta 5-28-22 Op'!$CK$11:$CK$27)</f>
        <v>0</v>
      </c>
      <c r="DC39" s="138">
        <f>SUMIF('Sunday Races 6-5-22'!$B$11:$B$28,$B39,'Sunday Races 6-5-22'!$BY$11:$BY$28)</f>
        <v>0</v>
      </c>
      <c r="DD39" s="138">
        <f>SUMIF('Sunday Races 6-5-22'!$B$11:$B$28,$B39,'Sunday Races 6-5-22'!$CB$11:$CB$28)</f>
        <v>0</v>
      </c>
      <c r="DE39" s="138">
        <f>SUMIF('Sunday Races 6-5-22'!$B$11:$B$28,$B39,'Sunday Races 6-5-22'!$CE$11:$CE$28)</f>
        <v>0</v>
      </c>
      <c r="DF39" s="138">
        <f>SUMIF('Sunday Races 6-5-22'!$B$11:$B$28,$B39,'Sunday Races 6-5-22'!$CH$11:$CH$28)</f>
        <v>0</v>
      </c>
      <c r="DG39" s="138">
        <f>SUMIF('Sunday Races 6-5-22'!$B$11:$B$28,$B39,'Sunday Races 6-5-22'!$CK$11:$CK$28)</f>
        <v>0</v>
      </c>
      <c r="DH39" s="138">
        <f>SUMIF('Sunday Races 6-12-22'!$B$11:$B$24,$B39,'Sunday Races 6-12-22'!$BY$11:$BY$24)</f>
        <v>0</v>
      </c>
      <c r="DI39" s="138">
        <f>SUMIF('Sunday Races 6-12-22'!$B$11:$B$24,$B39,'Sunday Races 6-12-22'!$CB$11:$CB$24)</f>
        <v>0</v>
      </c>
      <c r="DJ39" s="138">
        <f>SUMIF('Sunday Races 6-12-22'!$B$11:$B$24,$B39,'Sunday Races 6-12-22'!$CE$11:$CE$24)</f>
        <v>0</v>
      </c>
      <c r="DK39" s="138">
        <f>SUMIF('Sunday Races 6-12-22'!$B$11:$B$24,$B39,'Sunday Races 6-12-22'!$CH$11:$CH$24)</f>
        <v>0</v>
      </c>
      <c r="DL39" s="138">
        <f>SUMIF('Sunday Races 6-12-22'!$B$11:$B$24,$B39,'Sunday Races 6-12-22'!$CK$11:$CK$24)</f>
        <v>0</v>
      </c>
      <c r="DM39" s="138">
        <f>SUMIF('Saturday Races 6-18-22'!$B$11:$B$24,$B39,'Saturday Races 6-18-22'!$BY$11:$BY$24)</f>
        <v>0</v>
      </c>
      <c r="DN39" s="138">
        <f>SUMIF('Saturday Races 6-18-22'!$B$11:$B$24,$B39,'Saturday Races 6-18-22'!$CB$11:$CB$24)</f>
        <v>0</v>
      </c>
      <c r="DO39" s="138">
        <f>SUMIF('Saturday Races 6-18-22'!$B$11:$B$24,$B39,'Saturday Races 6-18-22'!$CE$11:$CE$24)</f>
        <v>0</v>
      </c>
      <c r="DP39" s="138">
        <f>SUMIF('Saturday Races 6-18-22'!$B$11:$B$24,$B39,'Saturday Races 6-18-22'!$CH$11:$CH$24)</f>
        <v>0</v>
      </c>
      <c r="DQ39" s="138">
        <f>SUMIF('Saturday Races 6-18-22'!$B$11:$B$24,$B39,'Saturday Races 6-18-22'!$CK$11:$CK$24)</f>
        <v>0</v>
      </c>
      <c r="DR39" s="138">
        <f>SUMIF('Caldwell Cup 6-25-22 FS'!$B$11:$B$25,$B39,'Caldwell Cup 6-25-22 FS'!$BY$11:$BY$25)</f>
        <v>0</v>
      </c>
      <c r="DS39" s="138">
        <f>SUMIF('Caldwell Cup 6-25-22 FS'!$B$11:$B$25,$B39,'Caldwell Cup 6-25-22 FS'!$CB$11:$CB$25)</f>
        <v>0</v>
      </c>
      <c r="DT39" s="138">
        <f>SUMIF('Caldwell Cup 6-25-22 FS'!$B$11:$B$25,$B39,'Caldwell Cup 6-25-22 FS'!$CE$11:$CE$25)</f>
        <v>0</v>
      </c>
      <c r="DU39" s="138">
        <f>SUMIF('Caldwell Cup 6-25-22 FS'!$B$11:$B$25,$B39,'Caldwell Cup 6-25-22 FS'!$CH$11:$CH$25)</f>
        <v>0</v>
      </c>
      <c r="DV39" s="138">
        <f>SUMIF('Caldwell Cup 6-25-22 FS'!$B$11:$B$25,$B39,'Caldwell Cup 6-25-22 FS'!$CK$11:$CK$25)</f>
        <v>0</v>
      </c>
      <c r="DW39" s="138">
        <f>SUMIF('Caldwell Cup 6-25-22 TH'!$B$11:$B$24,$B39,'Caldwell Cup 6-25-22 TH'!$BY$11:$BY$24)</f>
        <v>0</v>
      </c>
      <c r="DX39" s="138">
        <f>SUMIF('Caldwell Cup 6-25-22 TH'!$B$11:$B$24,$B39,'Caldwell Cup 6-25-22 TH'!$CB$11:$CB$24)</f>
        <v>0</v>
      </c>
      <c r="DY39" s="138">
        <f>SUMIF('Caldwell Cup 6-25-22 TH'!$B$11:$B$24,$B39,'Caldwell Cup 6-25-22 TH'!$CE$11:$CE$24)</f>
        <v>0</v>
      </c>
      <c r="DZ39" s="138">
        <f>SUMIF('Caldwell Cup 6-25-22 TH'!$B$11:$B$24,$B39,'Caldwell Cup 6-25-22 TH'!$CH$11:$CH$24)</f>
        <v>0</v>
      </c>
      <c r="EA39" s="138">
        <f>SUMIF('Caldwell Cup 6-25-22 TH'!$B$11:$B$24,$B39,'Caldwell Cup 6-25-22 TH'!$CK$11:$CK$24)</f>
        <v>0</v>
      </c>
      <c r="EB39" s="138">
        <f>SUMIF('Sunday Races 7-3-22'!$B$11:$B$25,$B39,'Sunday Races 7-3-22'!$BY$11:$BY$25)</f>
        <v>0</v>
      </c>
      <c r="EC39" s="138">
        <f>SUMIF('Sunday Races 7-3-22'!$B$11:$B$25,$B39,'Sunday Races 7-3-22'!$CB$11:$CB$25)</f>
        <v>0</v>
      </c>
      <c r="ED39" s="138">
        <f>SUMIF('Sunday Races 7-3-22'!$B$11:$B$25,$B39,'Sunday Races 7-3-22'!$CE$11:$CE$25)</f>
        <v>0</v>
      </c>
      <c r="EE39" s="138">
        <f>SUMIF('Sunday Races 7-3-22'!$B$11:$B$25,$B39,'Sunday Races 7-3-22'!$CH$11:$CH$25)</f>
        <v>0</v>
      </c>
      <c r="EF39" s="138">
        <f>SUMIF('Sunday Races 7-3-22'!$B$11:$B$25,$B39,'Sunday Races 7-3-22'!$CK$11:$CK$25)</f>
        <v>0</v>
      </c>
      <c r="EG39" s="138">
        <f>SUMIF('Sunday Races 7-31-22'!$B$11:$B$25,$B39,'Sunday Races 7-31-22'!$BY$11:$BY$25)</f>
        <v>0</v>
      </c>
      <c r="EH39" s="138">
        <f>SUMIF('Sunday Races 7-31-22'!$B$11:$B$25,$B39,'Sunday Races 7-31-22'!$CB$11:$CB$25)</f>
        <v>0</v>
      </c>
      <c r="EI39" s="138">
        <f>SUMIF('Sunday Races 7-31-22'!$B$11:$B$25,$B39,'Sunday Races 7-31-22'!$CE$11:$CE$25)</f>
        <v>0</v>
      </c>
      <c r="EJ39" s="138">
        <f>SUMIF('Sunday Races 7-31-22'!$B$11:$B$25,$B39,'Sunday Races 7-31-22'!$CH$11:$CH$25)</f>
        <v>0</v>
      </c>
      <c r="EK39" s="138">
        <f>SUMIF('Sunday Races 7-31-22'!$B$11:$B$25,$B39,'Sunday Races 7-31-22'!$CK$11:$CK$25)</f>
        <v>0</v>
      </c>
      <c r="EL39" s="138">
        <f>SUMIF('Sunday Races 8-14-22'!$B$11:$B$25,$B39,'Sunday Races 8-14-22'!$BY$11:$BY$25)</f>
        <v>0</v>
      </c>
      <c r="EM39" s="138">
        <f>SUMIF('Sunday Races 8-14-22'!$B$11:$B$25,$B39,'Sunday Races 8-14-22'!$CB$11:$CB$25)</f>
        <v>0</v>
      </c>
      <c r="EN39" s="138">
        <f>SUMIF('Sunday Races 8-14-22'!$B$11:$B$25,$B39,'Sunday Races 8-14-22'!$CE$11:$CE$25)</f>
        <v>0</v>
      </c>
      <c r="EO39" s="138">
        <f>SUMIF('Sunday Races 8-14-22'!$B$11:$B$25,$B39,'Sunday Races 8-14-22'!$CH$11:$CH$25)</f>
        <v>0</v>
      </c>
      <c r="EP39" s="138">
        <f>SUMIF('Sunday Races 8-14-22'!$B$11:$B$25,$B39,'Sunday Races 8-14-22'!$CK$11:$CK$25)</f>
        <v>0</v>
      </c>
      <c r="EQ39" s="138">
        <f>SUMIF('Saturday Races 8-20-22'!$B$11:$B$25,$B39,'Saturday Races 8-20-22'!$BY$11:$BY$25)</f>
        <v>0</v>
      </c>
      <c r="ER39" s="138">
        <f>SUMIF('Saturday Races 8-20-22'!$B$11:$B$25,$B39,'Saturday Races 8-20-22'!$CB$11:$CB$25)</f>
        <v>0</v>
      </c>
      <c r="ES39" s="138">
        <f>SUMIF('Saturday Races 8-20-22'!$B$11:$B$25,$B39,'Saturday Races 8-20-22'!$CE$11:$CE$25)</f>
        <v>0</v>
      </c>
      <c r="ET39" s="138">
        <f>SUMIF('Saturday Races 8-20-22'!$B$11:$B$25,$B39,'Saturday Races 8-20-22'!$CH$11:$CH$25)</f>
        <v>0</v>
      </c>
      <c r="EU39" s="138">
        <f>SUMIF('Saturday Races 8-20-22'!$B$11:$B$25,$B39,'Saturday Races 8-20-22'!$CK$11:$CK$25)</f>
        <v>0</v>
      </c>
      <c r="EV39" s="138">
        <f>SUMIF('Labor Day Regatta 9-3-22 FS'!$B$11:$B$30,$B39,'Labor Day Regatta 9-3-22 FS'!$BY$11:$BY$30)</f>
        <v>0</v>
      </c>
      <c r="EW39" s="138">
        <f>SUMIF('Labor Day Regatta 9-3-22 FS'!$B$11:$B$30,$B39,'Labor Day Regatta 9-3-22 FS'!$CB$11:$CB$30)</f>
        <v>0</v>
      </c>
      <c r="EX39" s="138">
        <f>SUMIF('Labor Day Regatta 9-3-22 FS'!$B$11:$B$30,$B39,'Labor Day Regatta 9-3-22 FS'!$CE$11:$CE$30)</f>
        <v>0</v>
      </c>
      <c r="EY39" s="138">
        <f>SUMIF('Labor Day Regatta 9-3-22 FS'!$B$11:$B$30,$B39,'Labor Day Regatta 9-3-22 FS'!$CH$11:$CH$30)</f>
        <v>0</v>
      </c>
      <c r="EZ39" s="138">
        <f>SUMIF('Labor Day Regatta 9-3-22 FS'!$B$11:$B$30,$B39,'Labor Day Regatta 9-3-22 FS'!$CK$11:$CK$30)</f>
        <v>0</v>
      </c>
      <c r="FA39" s="138">
        <f>SUMIF('Sunday Races 9-11-22'!$B$11:$B$20,$B39,'Sunday Races 9-11-22'!$BY$11:$BY$20)</f>
        <v>0</v>
      </c>
      <c r="FB39" s="138">
        <f>SUMIF('Sunday Races 9-11-22'!$B$11:$B$20,$B39,'Sunday Races 9-11-22'!$CB$11:$CB$20)</f>
        <v>0</v>
      </c>
      <c r="FC39" s="138">
        <f>SUMIF('Sunday Races 9-11-22'!$B$11:$B$20,$B39,'Sunday Races 9-11-22'!$CE$11:$CE$20)</f>
        <v>0</v>
      </c>
      <c r="FD39" s="138">
        <f>SUMIF('Sunday Races 9-11-22'!$B$11:$B$20,$B39,'Sunday Races 9-11-22'!$CH$11:$CH$20)</f>
        <v>0</v>
      </c>
      <c r="FE39" s="138">
        <f>SUMIF('Sunday Races 9-11-22'!$B$11:$B$20,$B39,'Sunday Races 9-11-22'!$CK$11:$CK$20)</f>
        <v>0</v>
      </c>
      <c r="FF39" s="138">
        <f>SUMIF('2022-09-17 Leukemia Cup FS'!$B$11:$B$26,$B39,'2022-09-17 Leukemia Cup FS'!$BY$11:$BY$26)</f>
        <v>0</v>
      </c>
      <c r="FG39" s="138">
        <f>SUMIF('2022-09-17 Leukemia Cup FS'!$B$11:$B$26,$B39,'2022-09-17 Leukemia Cup FS'!$CB$11:$CB$26)</f>
        <v>0</v>
      </c>
      <c r="FH39" s="138">
        <f>SUMIF('2022-09-17 Leukemia Cup FS'!$B$11:$B$26,$B39,'2022-09-17 Leukemia Cup FS'!$CE$11:$CE$26)</f>
        <v>0</v>
      </c>
      <c r="FI39" s="138">
        <f>SUMIF('2022-09-17 Leukemia Cup FS'!$B$11:$B$26,$B39,'2022-09-17 Leukemia Cup FS'!$CH$11:$CH$26)</f>
        <v>0</v>
      </c>
      <c r="FJ39" s="138">
        <f>SUMIF('2022-09-17 Leukemia Cup FS'!$B$11:$B$26,$B39,'2022-09-17 Leukemia Cup FS'!$CK$11:$CK$26)</f>
        <v>0</v>
      </c>
      <c r="FK39" s="138">
        <f>SUMIF('Smith-Berry LDR 9-24-22'!$B$11:$B$30,$B39,'Smith-Berry LDR 9-24-22'!$BY$11:$BY$30)</f>
        <v>0</v>
      </c>
      <c r="FL39" s="138">
        <f>SUMIF('Smith-Berry LDR 9-24-22'!$B$11:$B$30,$B39,'Smith-Berry LDR 9-24-22'!$CB$11:$CB$30)</f>
        <v>0</v>
      </c>
      <c r="FM39" s="138">
        <f>SUMIF('Smith-Berry LDR 9-24-22'!$B$11:$B$30,$B39,'Smith-Berry LDR 9-24-22'!$CE$11:$CE$30)</f>
        <v>0</v>
      </c>
      <c r="FN39" s="138">
        <f>SUMIF('Smith-Berry LDR 9-24-22'!$B$11:$B$30,$B39,'Smith-Berry LDR 9-24-22'!$CH$11:$CH$30)</f>
        <v>0</v>
      </c>
      <c r="FO39" s="138">
        <f>SUMIF('Smith-Berry LDR 9-24-22'!$B$11:$B$30,$B39,'Smith-Berry LDR 9-24-22'!$CK$11:$CK$30)</f>
        <v>0</v>
      </c>
      <c r="FP39" s="138">
        <f>SUMIF('Great Scot 10-1-22 Cham'!$B$11:$B$28,$B39,'Great Scot 10-1-22 Cham'!$BY$11:$BY$28)</f>
        <v>0</v>
      </c>
      <c r="FQ39" s="138">
        <f>SUMIF('Great Scot 10-1-22 Cham'!$B$11:$B$28,$B39,'Great Scot 10-1-22 Cham'!$CB$11:$CB$28)</f>
        <v>0</v>
      </c>
      <c r="FR39" s="138">
        <f>SUMIF('Great Scot 10-1-22 Cham'!$B$11:$B$28,$B39,'Great Scot 10-1-22 Cham'!$CE$11:$CE$28)</f>
        <v>0</v>
      </c>
      <c r="FS39" s="138">
        <f>SUMIF('Great Scot 10-1-22 Cham'!$B$11:$B$28,$B39,'Great Scot 10-1-22 Cham'!$CH$11:$CH$28)</f>
        <v>0</v>
      </c>
      <c r="FT39" s="138">
        <f>SUMIF('Great Scot 10-1-22 Cham'!$B$11:$B$28,$B39,'Great Scot 10-1-22 Cham'!$CK$11:$CK$28)</f>
        <v>0</v>
      </c>
      <c r="FU39" s="138">
        <f>SUMIF('Great Scot 10-1-22 Chal'!$B$11:$B$28,$B39,'Great Scot 10-1-22 Chal'!$BY$11:$BY$28)</f>
        <v>0</v>
      </c>
      <c r="FV39" s="138">
        <f>SUMIF('Great Scot 10-1-22 Chal'!$B$11:$B$28,$B39,'Great Scot 10-1-22 Chal'!$CB$11:$CB$28)</f>
        <v>0</v>
      </c>
      <c r="FW39" s="138">
        <f>SUMIF('Great Scot 10-1-22 Chal'!$B$11:$B$28,$B39,'Great Scot 10-1-22 Chal'!$CE$11:$CE$28)</f>
        <v>0</v>
      </c>
      <c r="FX39" s="138">
        <f>SUMIF('Great Scot 10-1-22 Chal'!$B$11:$B$28,$B39,'Great Scot 10-1-22 Chal'!$CH$11:$CH$28)</f>
        <v>0</v>
      </c>
      <c r="FY39" s="138">
        <f>SUMIF('Great Scot 10-1-22 Chal'!$B$11:$B$28,$B39,'Great Scot 10-1-22 Chal'!$CK$11:$CK$28)</f>
        <v>0</v>
      </c>
      <c r="FZ39" s="138">
        <f>SUMIF('Sunday Races 10-9-22'!$B$11:$B$21,$B39,'Sunday Races 10-9-22'!$BY$11:$BY$21)</f>
        <v>0</v>
      </c>
      <c r="GA39" s="138">
        <f>SUMIF('Sunday Races 10-9-22'!$B$11:$B$21,$B39,'Sunday Races 10-9-22'!$CB$11:$CB$21)</f>
        <v>0</v>
      </c>
      <c r="GB39" s="138">
        <f>SUMIF('Sunday Races 10-9-22'!$B$11:$B$21,$B39,'Sunday Races 10-9-22'!$CE$11:$CE$21)</f>
        <v>0</v>
      </c>
      <c r="GC39" s="138">
        <f>SUMIF('Sunday Races 10-9-22'!$B$11:$B$21,$B39,'Sunday Races 10-9-22'!$CH$11:$CH$21)</f>
        <v>0</v>
      </c>
      <c r="GD39" s="138">
        <f>SUMIF('Sunday Races 10-9-22'!$B$11:$B$21,$B39,'Sunday Races 10-9-22'!$CK$11:$CK$21)</f>
        <v>0</v>
      </c>
      <c r="GE39" s="138">
        <f>SUMIF('Sunday Races 10-23-22'!$B$11:$B$22,$B39,'Sunday Races 10-23-22'!$BY$11:$BY$22)</f>
        <v>0</v>
      </c>
      <c r="GF39" s="138">
        <f>SUMIF('Sunday Races 10-23-22'!$B$11:$B$22,$B39,'Sunday Races 10-23-22'!$CB$11:$CB$22)</f>
        <v>0</v>
      </c>
      <c r="GG39" s="138">
        <f>SUMIF('Sunday Races 10-23-22'!$B$11:$B$22,$B39,'Sunday Races 10-23-22'!$CE$11:$CE$22)</f>
        <v>0</v>
      </c>
      <c r="GH39" s="138">
        <f>SUMIF('Sunday Races 10-23-22'!$B$11:$B$22,$B39,'Sunday Races 10-23-22'!$CH$11:$CH$22)</f>
        <v>0</v>
      </c>
      <c r="GI39" s="138">
        <f>SUMIF('Sunday Races 10-23-22'!$B$11:$B$22,$B39,'Sunday Races 10-23-22'!$CK$11:$CK$22)</f>
        <v>0</v>
      </c>
      <c r="GJ39" s="138">
        <f>SUMIF('One Day Regatta 10-29-22 FS'!$B$11:$B$19,$B39,'One Day Regatta 10-29-22 FS'!$BY$11:$BY$19)</f>
        <v>0</v>
      </c>
      <c r="GK39" s="138">
        <f>SUMIF('One Day Regatta 10-29-22 FS'!$B$11:$B$19,$B39,'One Day Regatta 10-29-22 FS'!$CB$11:$CB$19)</f>
        <v>0</v>
      </c>
      <c r="GL39" s="138">
        <f>SUMIF('One Day Regatta 10-29-22 FS'!$B$11:$B$19,$B39,'One Day Regatta 10-29-22 FS'!$CE$11:$CE$19)</f>
        <v>0</v>
      </c>
      <c r="GM39" s="138">
        <f>SUMIF('One Day Regatta 10-29-22 FS'!$B$11:$B$19,$B39,'One Day Regatta 10-29-22 FS'!$CH$11:$CH$19)</f>
        <v>0</v>
      </c>
      <c r="GN39" s="138">
        <f>SUMIF('One Day Regatta 10-29-22 FS'!$B$11:$B$19,$B39,'One Day Regatta 10-29-22 FS'!$CK$11:$CK$19)</f>
        <v>0</v>
      </c>
      <c r="GO39" s="139"/>
      <c r="GP39" s="140"/>
      <c r="GQ39" s="141">
        <f t="shared" si="32"/>
        <v>0</v>
      </c>
      <c r="GR39" s="141">
        <f t="shared" si="32"/>
        <v>0</v>
      </c>
      <c r="GS39" s="141">
        <f t="shared" si="32"/>
        <v>0</v>
      </c>
      <c r="GT39" s="141">
        <f t="shared" si="32"/>
        <v>0</v>
      </c>
      <c r="GU39" s="141">
        <f t="shared" si="32"/>
        <v>0</v>
      </c>
      <c r="GV39" s="141">
        <f t="shared" si="32"/>
        <v>0</v>
      </c>
      <c r="GW39" s="141">
        <f t="shared" si="32"/>
        <v>0</v>
      </c>
      <c r="GX39" s="141">
        <f t="shared" si="32"/>
        <v>0</v>
      </c>
      <c r="GY39" s="141">
        <f t="shared" si="32"/>
        <v>0</v>
      </c>
      <c r="GZ39" s="141">
        <f t="shared" si="32"/>
        <v>0</v>
      </c>
      <c r="HA39" s="141">
        <f t="shared" si="33"/>
        <v>0</v>
      </c>
      <c r="HB39" s="141">
        <f t="shared" si="33"/>
        <v>0</v>
      </c>
      <c r="HC39" s="141">
        <f t="shared" si="33"/>
        <v>0</v>
      </c>
      <c r="HD39" s="141">
        <f t="shared" si="33"/>
        <v>0</v>
      </c>
      <c r="HE39" s="141">
        <f t="shared" si="33"/>
        <v>0</v>
      </c>
      <c r="HF39" s="141">
        <f t="shared" si="33"/>
        <v>0</v>
      </c>
      <c r="HG39" s="141">
        <f t="shared" si="33"/>
        <v>0</v>
      </c>
      <c r="HH39" s="141">
        <f t="shared" si="33"/>
        <v>0</v>
      </c>
      <c r="HI39" s="141">
        <f t="shared" si="33"/>
        <v>0</v>
      </c>
      <c r="HJ39" s="141">
        <f t="shared" si="33"/>
        <v>0</v>
      </c>
      <c r="HK39" s="141">
        <f t="shared" si="34"/>
        <v>0</v>
      </c>
      <c r="HL39" s="141">
        <f t="shared" si="34"/>
        <v>0</v>
      </c>
      <c r="HM39" s="141">
        <f t="shared" si="34"/>
        <v>0</v>
      </c>
      <c r="HN39" s="141">
        <f t="shared" si="34"/>
        <v>0</v>
      </c>
      <c r="HO39" s="141">
        <f t="shared" si="34"/>
        <v>0</v>
      </c>
      <c r="HP39" s="141">
        <f t="shared" si="34"/>
        <v>0</v>
      </c>
      <c r="HQ39" s="141">
        <f t="shared" si="34"/>
        <v>0</v>
      </c>
      <c r="HR39" s="141">
        <f t="shared" si="34"/>
        <v>0</v>
      </c>
      <c r="HS39" s="141">
        <f t="shared" si="34"/>
        <v>0</v>
      </c>
      <c r="HT39" s="141">
        <f t="shared" si="34"/>
        <v>0</v>
      </c>
      <c r="HU39" s="141">
        <f t="shared" si="35"/>
        <v>0</v>
      </c>
      <c r="HV39" s="141">
        <f t="shared" si="35"/>
        <v>0</v>
      </c>
      <c r="HW39" s="141">
        <f t="shared" si="35"/>
        <v>0</v>
      </c>
      <c r="HX39" s="141">
        <f t="shared" si="35"/>
        <v>0</v>
      </c>
      <c r="HY39" s="141">
        <f t="shared" si="35"/>
        <v>0</v>
      </c>
      <c r="HZ39" s="141">
        <f t="shared" si="35"/>
        <v>0</v>
      </c>
      <c r="IA39" s="141">
        <f t="shared" si="35"/>
        <v>0</v>
      </c>
      <c r="IB39" s="141">
        <f t="shared" si="35"/>
        <v>0</v>
      </c>
      <c r="IC39" s="141">
        <f t="shared" si="35"/>
        <v>0</v>
      </c>
      <c r="ID39" s="141">
        <f t="shared" si="35"/>
        <v>0</v>
      </c>
      <c r="IE39" s="141">
        <f t="shared" si="36"/>
        <v>0</v>
      </c>
      <c r="IF39" s="141">
        <f t="shared" si="36"/>
        <v>0</v>
      </c>
      <c r="IG39" s="141">
        <f t="shared" si="36"/>
        <v>0</v>
      </c>
      <c r="IH39" s="141">
        <f t="shared" si="36"/>
        <v>0</v>
      </c>
      <c r="II39" s="141">
        <f t="shared" si="36"/>
        <v>0</v>
      </c>
      <c r="IJ39" s="141">
        <f t="shared" si="36"/>
        <v>0</v>
      </c>
      <c r="IK39" s="141">
        <f t="shared" si="36"/>
        <v>0</v>
      </c>
      <c r="IL39" s="141">
        <f t="shared" si="36"/>
        <v>0</v>
      </c>
      <c r="IM39" s="141">
        <f t="shared" si="36"/>
        <v>0</v>
      </c>
      <c r="IN39" s="141">
        <f t="shared" si="36"/>
        <v>0</v>
      </c>
      <c r="IO39" s="141">
        <f t="shared" si="37"/>
        <v>0</v>
      </c>
      <c r="IP39" s="141">
        <f t="shared" si="37"/>
        <v>0</v>
      </c>
      <c r="IQ39" s="141">
        <f t="shared" si="37"/>
        <v>0</v>
      </c>
      <c r="IR39" s="141">
        <f t="shared" si="37"/>
        <v>0</v>
      </c>
      <c r="IS39" s="141">
        <f t="shared" si="37"/>
        <v>0</v>
      </c>
      <c r="IT39" s="141">
        <f t="shared" si="37"/>
        <v>0</v>
      </c>
      <c r="IU39" s="141">
        <f t="shared" si="37"/>
        <v>0</v>
      </c>
      <c r="IV39" s="141">
        <f t="shared" si="37"/>
        <v>0</v>
      </c>
      <c r="IW39" s="141">
        <f t="shared" si="37"/>
        <v>0</v>
      </c>
      <c r="IX39" s="141">
        <f t="shared" si="37"/>
        <v>0</v>
      </c>
      <c r="IY39" s="141">
        <f t="shared" si="38"/>
        <v>0</v>
      </c>
      <c r="IZ39" s="141">
        <f t="shared" si="38"/>
        <v>0</v>
      </c>
      <c r="JA39" s="141">
        <f t="shared" si="38"/>
        <v>0</v>
      </c>
      <c r="JB39" s="141">
        <f t="shared" si="38"/>
        <v>0</v>
      </c>
      <c r="JC39" s="141">
        <f t="shared" si="38"/>
        <v>0</v>
      </c>
      <c r="JD39" s="141">
        <f t="shared" si="38"/>
        <v>0</v>
      </c>
      <c r="JE39" s="141">
        <f t="shared" si="38"/>
        <v>0</v>
      </c>
      <c r="JF39" s="141">
        <f t="shared" si="38"/>
        <v>0</v>
      </c>
      <c r="JG39" s="141">
        <f t="shared" si="38"/>
        <v>0</v>
      </c>
      <c r="JH39" s="141">
        <f t="shared" si="38"/>
        <v>0</v>
      </c>
      <c r="JI39" s="141">
        <f t="shared" si="38"/>
        <v>0</v>
      </c>
      <c r="JJ39" s="141">
        <f t="shared" si="38"/>
        <v>0</v>
      </c>
      <c r="JK39" s="141">
        <f t="shared" si="38"/>
        <v>0</v>
      </c>
      <c r="JL39" s="141">
        <f t="shared" si="38"/>
        <v>0</v>
      </c>
      <c r="JM39" s="141">
        <f t="shared" si="38"/>
        <v>0</v>
      </c>
    </row>
    <row r="40" spans="1:273" ht="15" customHeight="1" x14ac:dyDescent="0.2">
      <c r="A40" s="134">
        <f t="shared" si="17"/>
        <v>31</v>
      </c>
      <c r="B40" s="142" t="s">
        <v>272</v>
      </c>
      <c r="C40" s="135">
        <f t="shared" si="39"/>
        <v>0</v>
      </c>
      <c r="D40" s="136">
        <f t="shared" si="40"/>
        <v>0</v>
      </c>
      <c r="E40" s="135">
        <f t="shared" si="41"/>
        <v>0</v>
      </c>
      <c r="F40" s="137">
        <f t="shared" si="42"/>
        <v>0</v>
      </c>
      <c r="G40" s="138">
        <f>SUMIF('Saturday Race 11-06-21'!$B$11:$B$21,$B40,'Saturday Race 11-06-21'!$BY$11:$BY$21)</f>
        <v>0</v>
      </c>
      <c r="H40" s="138">
        <f>SUMIF('Saturday Race 11-06-21'!$B$11:$B$21,$B40,'Saturday Race 11-06-21'!$CB$11:$CB$21)</f>
        <v>0</v>
      </c>
      <c r="I40" s="138">
        <f>SUMIF('Saturday Race 11-06-21'!$B$11:$B$21,$B40,'Saturday Race 11-06-21'!$CE$11:$CE$21)</f>
        <v>0</v>
      </c>
      <c r="J40" s="138">
        <f>SUMIF('Saturday Race 11-06-21'!$B$11:$B$21,$B40,'Saturday Race 11-06-21'!$CH$11:$CH$21)</f>
        <v>0</v>
      </c>
      <c r="K40" s="138">
        <f>SUMIF('Saturday Race 11-06-21'!$B$11:$B$21,$B40,'Saturday Race 11-06-21'!$CK$11:$CK$21)</f>
        <v>0</v>
      </c>
      <c r="L40" s="138">
        <f>SUMIF('Saturday Race 11-20-21'!$B$11:$B$24,$B40,'Saturday Race 11-20-21'!$BY$11:$BY$24)</f>
        <v>0</v>
      </c>
      <c r="M40" s="138">
        <f>SUMIF('Saturday Race 11-20-21'!$B$11:$B$24,$B40,'Saturday Race 11-20-21'!$CB$11:$CB$24)</f>
        <v>0</v>
      </c>
      <c r="N40" s="138">
        <f>SUMIF('Saturday Race 11-20-21'!$B$11:$B$24,$B40,'Saturday Race 11-20-21'!$CE$11:$CE$24)</f>
        <v>0</v>
      </c>
      <c r="O40" s="138">
        <f>SUMIF('Saturday Race 11-20-21'!$B$11:$B$24,$B40,'Saturday Race 11-20-21'!$CH$11:$CH$24)</f>
        <v>0</v>
      </c>
      <c r="P40" s="138">
        <f>SUMIF('Saturday Race 11-20-21'!$B$11:$B$24,$B40,'Saturday Race 11-20-21'!$CK$11:$CK$24)</f>
        <v>0</v>
      </c>
      <c r="Q40" s="138">
        <f>SUMIF('One Day 12-04-21 Scots'!$B$11:$B$25,$B40,'One Day 12-04-21 Scots'!$BY$11:$BY$25)</f>
        <v>0</v>
      </c>
      <c r="R40" s="138">
        <f>SUMIF('One Day 12-04-21 Scots'!$B$11:$B$25,$B40,'One Day 12-04-21 Scots'!$CB$11:$CB$25)</f>
        <v>0</v>
      </c>
      <c r="S40" s="138">
        <f>SUMIF('One Day 12-04-21 Scots'!$B$11:$B$25,$B40,'One Day 12-04-21 Scots'!$CE$11:$CE$25)</f>
        <v>0</v>
      </c>
      <c r="T40" s="138">
        <f>SUMIF('One Day 12-04-21 Scots'!$B$11:$B$25,$B40,'One Day 12-04-21 Scots'!$CH$11:$CH$25)</f>
        <v>0</v>
      </c>
      <c r="U40" s="138">
        <f>SUMIF('One Day 12-04-21 Scots'!$B$11:$B$25,$B40,'One Day 12-04-21 Scots'!$CK$11:$CK$25)</f>
        <v>0</v>
      </c>
      <c r="V40" s="138">
        <f>SUMIF('One Day 12-04-21 Thistles'!$B$11:$B$25,$B40,'One Day 12-04-21 Thistles'!$BY$11:$BY$25)</f>
        <v>0</v>
      </c>
      <c r="W40" s="138">
        <f>SUMIF('One Day 12-04-21 Thistles'!$B$11:$B$25,$B40,'One Day 12-04-21 Thistles'!$CB$11:$CB$25)</f>
        <v>0</v>
      </c>
      <c r="X40" s="138">
        <f>SUMIF('One Day 12-04-21 Thistles'!$B$11:$B$25,$B40,'One Day 12-04-21 Thistles'!$CE$11:$CE$25)</f>
        <v>0</v>
      </c>
      <c r="Y40" s="138">
        <f>SUMIF('One Day 12-04-21 Thistles'!$B$11:$B$25,$B40,'One Day 12-04-21 Thistles'!$CH$11:$CH$25)</f>
        <v>0</v>
      </c>
      <c r="Z40" s="138">
        <f>SUMIF('One Day 12-04-21 Thistles'!$B$11:$B$25,$B40,'One Day 12-04-21 Thistles'!$CK$11:$CK$25)</f>
        <v>0</v>
      </c>
      <c r="AA40" s="138">
        <f>SUMIF('Saturday Race 1-08-22'!$B$11:$B$20,$B40,'Saturday Race 1-08-22'!$BY$11:$BY$20)</f>
        <v>0</v>
      </c>
      <c r="AB40" s="138">
        <f>SUMIF('Saturday Race 1-08-22'!$B$11:$B$20,$B40,'Saturday Race 1-08-22'!$CB$11:$CB$20)</f>
        <v>0</v>
      </c>
      <c r="AC40" s="138">
        <f>SUMIF('Saturday Race 1-08-22'!$B$11:$B$20,$B40,'Saturday Race 1-08-22'!$CE$11:$CE$20)</f>
        <v>0</v>
      </c>
      <c r="AD40" s="138">
        <f>SUMIF('Saturday Race 1-08-22'!$B$11:$B$20,$B40,'Saturday Race 1-08-22'!$CH$11:$CH$20)</f>
        <v>0</v>
      </c>
      <c r="AE40" s="138">
        <f>SUMIF('Saturday Race 1-08-22'!$B$11:$B$20,$B40,'Saturday Race 1-08-22'!$CK$11:$CK$20)</f>
        <v>0</v>
      </c>
      <c r="AF40" s="138">
        <f>SUMIF('Saturday Race 1-22-22'!$B$11:$B$20,$B40,'Saturday Race 1-22-22'!$BY$11:$BY$20)</f>
        <v>0</v>
      </c>
      <c r="AG40" s="138">
        <f>SUMIF('Saturday Race 1-22-22'!$B$11:$B$20,$B40,'Saturday Race 1-22-22'!$CB$11:$CB$20)</f>
        <v>0</v>
      </c>
      <c r="AH40" s="138">
        <f>SUMIF('Saturday Race 1-22-22'!$B$11:$B$20,$B40,'Saturday Race 1-22-22'!$CE$11:$CE$20)</f>
        <v>0</v>
      </c>
      <c r="AI40" s="138">
        <f>SUMIF('Saturday Race 1-22-22'!$B$11:$B$20,$B40,'Saturday Race 1-22-22'!$CH$11:$CH$20)</f>
        <v>0</v>
      </c>
      <c r="AJ40" s="138">
        <f>SUMIF('Saturday Race 1-22-22'!$B$11:$B$20,$B40,'Saturday Race 1-22-22'!$CK$11:$CK$20)</f>
        <v>0</v>
      </c>
      <c r="AK40" s="138">
        <f>SUMIF('Sunday Race 2-6-22'!$B$11:$B$20,$B40,'Sunday Race 2-6-22'!$BY$11:$BY$20)</f>
        <v>0</v>
      </c>
      <c r="AL40" s="138">
        <f>SUMIF('Sunday Race 2-6-22'!$B$11:$B$20,$B40,'Sunday Race 2-6-22'!$CB$11:$CB$20)</f>
        <v>0</v>
      </c>
      <c r="AM40" s="138">
        <f>SUMIF('Sunday Race 2-6-22'!$B$11:$B$20,$B40,'Sunday Race 2-6-22'!$CE$11:$CE$20)</f>
        <v>0</v>
      </c>
      <c r="AN40" s="138">
        <f>SUMIF('Sunday Race 2-6-22'!$B$11:$B$20,$B40,'Sunday Race 2-6-22'!$CH$11:$CH$20)</f>
        <v>0</v>
      </c>
      <c r="AO40" s="138">
        <f>SUMIF('Sunday Race 2-6-22'!$B$11:$B$20,$B40,'Sunday Race 2-6-22'!$CK$11:$CK$20)</f>
        <v>0</v>
      </c>
      <c r="AP40" s="138">
        <f>SUMIF('Chili One Day 2-12-22 Scots'!$B$11:$B$25,$B40,'Chili One Day 2-12-22 Scots'!$BY$11:$BY$25)</f>
        <v>0</v>
      </c>
      <c r="AQ40" s="138">
        <f>SUMIF('Chili One Day 2-12-22 Scots'!$B$11:$B$25,$B40,'Chili One Day 2-12-22 Scots'!$CB$11:$CB$25)</f>
        <v>0</v>
      </c>
      <c r="AR40" s="138">
        <f>SUMIF('Chili One Day 2-12-22 Scots'!$B$11:$B$25,$B40,'Chili One Day 2-12-22 Scots'!$CE$11:$CE$25)</f>
        <v>0</v>
      </c>
      <c r="AS40" s="138">
        <f>SUMIF('Chili One Day 2-12-22 Scots'!$B$11:$B$25,$B40,'Chili One Day 2-12-22 Scots'!$CH$11:$CH$25)</f>
        <v>0</v>
      </c>
      <c r="AT40" s="138">
        <f>SUMIF('Chili One Day 2-12-22 Scots'!$B$11:$B$25,$B40,'Chili One Day 2-12-22 Scots'!$CK$11:$CK$25)</f>
        <v>0</v>
      </c>
      <c r="AU40" s="138">
        <f>SUMIF('Chili One Day 2-12-22 Thistles'!$B$11:$B$25,$B40,'Chili One Day 2-12-22 Thistles'!$BY$11:$BY$25)</f>
        <v>0</v>
      </c>
      <c r="AV40" s="138">
        <f>SUMIF('Chili One Day 2-12-22 Thistles'!$B$11:$B$25,$B40,'Chili One Day 2-12-22 Thistles'!$CB$11:$CB$25)</f>
        <v>0</v>
      </c>
      <c r="AW40" s="138">
        <f>SUMIF('Chili One Day 2-12-22 Thistles'!$B$11:$B$25,$B40,'Chili One Day 2-12-22 Thistles'!$CE$11:$CE$25)</f>
        <v>0</v>
      </c>
      <c r="AX40" s="138">
        <f>SUMIF('Chili One Day 2-12-22 Thistles'!$B$11:$B$25,$B40,'Chili One Day 2-12-22 Thistles'!$CH$11:$CH$25)</f>
        <v>0</v>
      </c>
      <c r="AY40" s="138">
        <f>SUMIF('Chili One Day 2-12-22 Thistles'!$B$11:$B$25,$B40,'Chili One Day 2-12-22 Thistles'!$CK$11:$CK$25)</f>
        <v>0</v>
      </c>
      <c r="AZ40" s="138">
        <f>SUMIF('Sunday Race 2-20-22'!$B$11:$B$26,$B40,'Sunday Race 2-20-22'!$BY$11:$BY$26)</f>
        <v>0</v>
      </c>
      <c r="BA40" s="138">
        <f>SUMIF('Sunday Race 2-20-22'!$B$11:$B$26,$B40,'Sunday Race 2-20-22'!$CB$11:$CB$26)</f>
        <v>0</v>
      </c>
      <c r="BB40" s="138">
        <f>SUMIF('Sunday Race 2-20-22'!$B$11:$B$26,$B40,'Sunday Race 2-20-22'!$CE$11:$CE$26)</f>
        <v>0</v>
      </c>
      <c r="BC40" s="138">
        <f>SUMIF('Sunday Race 2-20-22'!$B$11:$B$26,$B40,'Sunday Race 2-20-22'!$CH$11:$CH$26)</f>
        <v>0</v>
      </c>
      <c r="BD40" s="138">
        <f>SUMIF('Sunday Race 2-20-22'!$B$11:$B$26,$B40,'Sunday Race 2-20-22'!$CK$11:$CK$26)</f>
        <v>0</v>
      </c>
      <c r="BE40" s="138">
        <f>SUMIF('Sunday Race 2-27-22'!$B$11:$B$20,$B40,'Sunday Race 2-27-22'!$BY$11:$BY$20)</f>
        <v>0</v>
      </c>
      <c r="BF40" s="138">
        <f>SUMIF('Sunday Race 2-27-22'!$B$11:$B$20,$B40,'Sunday Race 2-27-22'!$CB$11:$CB$20)</f>
        <v>0</v>
      </c>
      <c r="BG40" s="138">
        <f>SUMIF('Sunday Race 2-27-22'!$B$11:$B$20,$B40,'Sunday Race 2-27-22'!$CE$11:$CE$20)</f>
        <v>0</v>
      </c>
      <c r="BH40" s="138">
        <f>SUMIF('Sunday Race 2-27-22'!$B$11:$B$20,$B40,'Sunday Race 2-27-22'!$CH$11:$CH$20)</f>
        <v>0</v>
      </c>
      <c r="BI40" s="138">
        <f>SUMIF('Sunday Race 2-27-22'!$B$11:$B$20,$B40,'Sunday Race 2-27-22'!$CK$11:$CK$20)</f>
        <v>0</v>
      </c>
      <c r="BJ40" s="138">
        <f>SUMIF('Ironman One Day 3-5-22 FS'!$B$11:$B$26,$B40,'Ironman One Day 3-5-22 FS'!$BY$11:$BY$26)</f>
        <v>0</v>
      </c>
      <c r="BK40" s="138">
        <f>SUMIF('Ironman One Day 3-5-22 FS'!$B$11:$B$26,$B40,'Ironman One Day 3-5-22 FS'!$CB$11:$CB$26)</f>
        <v>0</v>
      </c>
      <c r="BL40" s="138">
        <f>SUMIF('Ironman One Day 3-5-22 FS'!$B$11:$B$26,$B40,'Ironman One Day 3-5-22 FS'!$CE$11:$CE$26)</f>
        <v>0</v>
      </c>
      <c r="BM40" s="138">
        <f>SUMIF('Ironman One Day 3-5-22 FS'!$B$11:$B$26,$B40,'Ironman One Day 3-5-22 FS'!$CH$11:$CH$26)</f>
        <v>0</v>
      </c>
      <c r="BN40" s="138">
        <f>SUMIF('Ironman One Day 3-5-22 FS'!$B$11:$B$26,$B40,'Ironman One Day 3-5-22 FS'!$CK$11:$CK$26)</f>
        <v>0</v>
      </c>
      <c r="BO40" s="138">
        <f>SUMIF('Sunday Race 3-13-22'!$B$11:$B$25,$B40,'Sunday Race 3-13-22'!$BY$11:$BY$25)</f>
        <v>0</v>
      </c>
      <c r="BP40" s="138">
        <f>SUMIF('Sunday Race 3-13-22'!$B$11:$B$25,$B40,'Sunday Race 3-13-22'!$CB$11:$CB$25)</f>
        <v>0</v>
      </c>
      <c r="BQ40" s="138">
        <f>SUMIF('Sunday Race 3-13-22'!$B$11:$B$25,$B40,'Sunday Race 3-13-22'!$CE$11:$CE$25)</f>
        <v>0</v>
      </c>
      <c r="BR40" s="138">
        <f>SUMIF('Sunday Race 3-13-22'!$B$11:$B$25,$B40,'Sunday Race 3-13-22'!$CH$11:$CH$25)</f>
        <v>0</v>
      </c>
      <c r="BS40" s="138">
        <f>SUMIF('Sunday Race 3-13-22'!$B$11:$B$25,$B40,'Sunday Race 3-13-22'!$CK$11:$CK$25)</f>
        <v>0</v>
      </c>
      <c r="BT40" s="138">
        <f>SUMIF('Saturday Race 3-19-22'!$B$11:$B$18,$B40,'Saturday Race 3-19-22'!$BY$11:$BY$18)</f>
        <v>0</v>
      </c>
      <c r="BU40" s="138">
        <f>SUMIF('Saturday Race 3-19-22'!$B$11:$B$18,$B40,'Saturday Race 3-19-22'!$CB$11:$CB$18)</f>
        <v>0</v>
      </c>
      <c r="BV40" s="138">
        <f>SUMIF('Saturday Race 3-19-22'!$B$11:$B$18,$B40,'Saturday Race 3-19-22'!$CE$11:$CE$18)</f>
        <v>0</v>
      </c>
      <c r="BW40" s="138">
        <f>SUMIF('Saturday Race 3-19-22'!$B$11:$B$18,$B40,'Saturday Race 3-19-22'!$CH$11:$CH$18)</f>
        <v>0</v>
      </c>
      <c r="BX40" s="138">
        <f>SUMIF('Saturday Race 3-19-22'!$B$11:$B$18,$B40,'Saturday Race 3-19-22'!$CK$11:$CK$18)</f>
        <v>0</v>
      </c>
      <c r="BY40" s="138">
        <f>SUMIF('Sunday Races 4-10-22'!$B$11:$B$26,$B40,'Sunday Races 4-10-22'!$BY$11:$BY$26)</f>
        <v>0</v>
      </c>
      <c r="BZ40" s="138">
        <f>SUMIF('Sunday Races 4-10-22'!$B$11:$B$26,$B40,'Sunday Races 4-10-22'!$CB$11:$CB$26)</f>
        <v>0</v>
      </c>
      <c r="CA40" s="138">
        <f>SUMIF('Sunday Races 4-10-22'!$B$11:$B$26,$B40,'Sunday Races 4-10-22'!$CE$11:$CE$26)</f>
        <v>0</v>
      </c>
      <c r="CB40" s="138">
        <f>SUMIF('Sunday Races 4-10-22'!$B$11:$B$26,$B40,'Sunday Races 4-10-22'!$CH$11:$CH$26)</f>
        <v>0</v>
      </c>
      <c r="CC40" s="138">
        <f>SUMIF('Sunday Races 4-10-22'!$B$11:$B$26,$B40,'Sunday Races 4-10-22'!$CK$11:$CK$26)</f>
        <v>0</v>
      </c>
      <c r="CD40" s="138">
        <f>SUMIF('Easter One Day 4-16-22 FS'!$B$11:$B$26,$B40,'Easter One Day 4-16-22 FS'!$BY$11:$BY$26)</f>
        <v>0</v>
      </c>
      <c r="CE40" s="138">
        <f>SUMIF('Easter One Day 4-16-22 FS'!$B$11:$B$26,$B40,'Easter One Day 4-16-22 FS'!$CB$11:$CB$26)</f>
        <v>0</v>
      </c>
      <c r="CF40" s="138">
        <f>SUMIF('Easter One Day 4-16-22 FS'!$B$11:$B$26,$B40,'Easter One Day 4-16-22 FS'!$CE$11:$CE$26)</f>
        <v>0</v>
      </c>
      <c r="CG40" s="138">
        <f>SUMIF('Easter One Day 4-16-22 FS'!$B$11:$B$26,$B40,'Easter One Day 4-16-22 FS'!$CH$11:$CH$26)</f>
        <v>0</v>
      </c>
      <c r="CH40" s="138">
        <f>SUMIF('Easter One Day 4-16-22 FS'!$B$11:$B$26,$B40,'Easter One Day 4-16-22 FS'!$CK$11:$CK$26)</f>
        <v>0</v>
      </c>
      <c r="CI40" s="138">
        <f>SUMIF('Easter One Day 4-16-22 TH'!$B$11:$B$15,$B40,'Easter One Day 4-16-22 TH'!$BY$11:$BY$15)</f>
        <v>0</v>
      </c>
      <c r="CJ40" s="138">
        <f>SUMIF('Easter One Day 4-16-22 TH'!$B$11:$B$15,$B40,'Easter One Day 4-16-22 TH'!$CB$11:$CB$15)</f>
        <v>0</v>
      </c>
      <c r="CK40" s="138">
        <f>SUMIF('Easter One Day 4-16-22 TH'!$B$11:$B$15,$B40,'Easter One Day 4-16-22 TH'!$CE$11:$CE$15)</f>
        <v>0</v>
      </c>
      <c r="CL40" s="138">
        <f>SUMIF('Easter One Day 4-16-22 TH'!$B$11:$B$15,$B40,'Easter One Day 4-16-22 TH'!$CH$11:$CH$15)</f>
        <v>0</v>
      </c>
      <c r="CM40" s="138">
        <f>SUMIF('Easter One Day 4-16-22 TH'!$B$11:$B$15,$B40,'Easter One Day 4-16-22 TH'!$CK$11:$CK$15)</f>
        <v>0</v>
      </c>
      <c r="CN40" s="138">
        <f>SUMIF('Sunday Races 5-1-22'!$B$11:$B$28,$B40,'Sunday Races 5-1-22'!$BY$11:$BY$28)</f>
        <v>0</v>
      </c>
      <c r="CO40" s="138">
        <f>SUMIF('Sunday Races 5-1-22'!$B$11:$B$28,$B40,'Sunday Races 5-1-22'!$CB$11:$CB$28)</f>
        <v>0</v>
      </c>
      <c r="CP40" s="138">
        <f>SUMIF('Sunday Races 5-1-22'!$B$11:$B$28,$B40,'Sunday Races 5-1-22'!$CE$11:$CE$28)</f>
        <v>0</v>
      </c>
      <c r="CQ40" s="138">
        <f>SUMIF('Sunday Races 5-1-22'!$B$11:$B$28,$B40,'Sunday Races 5-1-22'!$CH$11:$CH$28)</f>
        <v>0</v>
      </c>
      <c r="CR40" s="138">
        <f>SUMIF('Sunday Races 5-1-22'!$B$11:$B$28,$B40,'Sunday Races 5-1-22'!$CK$11:$CK$28)</f>
        <v>0</v>
      </c>
      <c r="CS40" s="138">
        <f>SUMIF('Long Distance Race 5-7-22'!$B$11:$B$27,$B40,'Long Distance Race 5-7-22'!$BY$11:$BY$27)</f>
        <v>0</v>
      </c>
      <c r="CT40" s="138">
        <f>SUMIF('Long Distance Race 5-7-22'!$B$11:$B$27,$B40,'Long Distance Race 5-7-22'!$CB$11:$CB$27)</f>
        <v>0</v>
      </c>
      <c r="CU40" s="138">
        <f>SUMIF('Long Distance Race 5-7-22'!$B$11:$B$27,$B40,'Long Distance Race 5-7-22'!$CE$11:$CE$27)</f>
        <v>0</v>
      </c>
      <c r="CV40" s="138">
        <f>SUMIF('Long Distance Race 5-7-22'!$B$11:$B$27,$B40,'Long Distance Race 5-7-22'!$CH$11:$CH$27)</f>
        <v>0</v>
      </c>
      <c r="CW40" s="138">
        <f>SUMIF('Long Distance Race 5-7-22'!$B$11:$B$27,$B40,'Long Distance Race 5-7-22'!$CK$11:$CK$27)</f>
        <v>0</v>
      </c>
      <c r="CX40" s="138">
        <f>SUMIF('Memorial Day Regatta 5-28-22 Op'!$B$11:$B$27,$B40,'Memorial Day Regatta 5-28-22 Op'!$BY$11:$BY$27)</f>
        <v>0</v>
      </c>
      <c r="CY40" s="138">
        <f>SUMIF('Memorial Day Regatta 5-28-22 Op'!$B$11:$B$27,$B40,'Memorial Day Regatta 5-28-22 Op'!$CB$11:$CB$27)</f>
        <v>0</v>
      </c>
      <c r="CZ40" s="138">
        <f>SUMIF('Memorial Day Regatta 5-28-22 Op'!$B$11:$B$27,$B40,'Memorial Day Regatta 5-28-22 Op'!$CE$11:$CE$27)</f>
        <v>0</v>
      </c>
      <c r="DA40" s="138">
        <f>SUMIF('Memorial Day Regatta 5-28-22 Op'!$B$11:$B$27,$B40,'Memorial Day Regatta 5-28-22 Op'!$CH$11:$CH$27)</f>
        <v>0</v>
      </c>
      <c r="DB40" s="138">
        <f>SUMIF('Memorial Day Regatta 5-28-22 Op'!$B$11:$B$27,$B40,'Memorial Day Regatta 5-28-22 Op'!$CK$11:$CK$27)</f>
        <v>0</v>
      </c>
      <c r="DC40" s="138">
        <f>SUMIF('Sunday Races 6-5-22'!$B$11:$B$28,$B40,'Sunday Races 6-5-22'!$BY$11:$BY$28)</f>
        <v>0</v>
      </c>
      <c r="DD40" s="138">
        <f>SUMIF('Sunday Races 6-5-22'!$B$11:$B$28,$B40,'Sunday Races 6-5-22'!$CB$11:$CB$28)</f>
        <v>0</v>
      </c>
      <c r="DE40" s="138">
        <f>SUMIF('Sunday Races 6-5-22'!$B$11:$B$28,$B40,'Sunday Races 6-5-22'!$CE$11:$CE$28)</f>
        <v>0</v>
      </c>
      <c r="DF40" s="138">
        <f>SUMIF('Sunday Races 6-5-22'!$B$11:$B$28,$B40,'Sunday Races 6-5-22'!$CH$11:$CH$28)</f>
        <v>0</v>
      </c>
      <c r="DG40" s="138">
        <f>SUMIF('Sunday Races 6-5-22'!$B$11:$B$28,$B40,'Sunday Races 6-5-22'!$CK$11:$CK$28)</f>
        <v>0</v>
      </c>
      <c r="DH40" s="138">
        <f>SUMIF('Sunday Races 6-12-22'!$B$11:$B$24,$B40,'Sunday Races 6-12-22'!$BY$11:$BY$24)</f>
        <v>0</v>
      </c>
      <c r="DI40" s="138">
        <f>SUMIF('Sunday Races 6-12-22'!$B$11:$B$24,$B40,'Sunday Races 6-12-22'!$CB$11:$CB$24)</f>
        <v>0</v>
      </c>
      <c r="DJ40" s="138">
        <f>SUMIF('Sunday Races 6-12-22'!$B$11:$B$24,$B40,'Sunday Races 6-12-22'!$CE$11:$CE$24)</f>
        <v>0</v>
      </c>
      <c r="DK40" s="138">
        <f>SUMIF('Sunday Races 6-12-22'!$B$11:$B$24,$B40,'Sunday Races 6-12-22'!$CH$11:$CH$24)</f>
        <v>0</v>
      </c>
      <c r="DL40" s="138">
        <f>SUMIF('Sunday Races 6-12-22'!$B$11:$B$24,$B40,'Sunday Races 6-12-22'!$CK$11:$CK$24)</f>
        <v>0</v>
      </c>
      <c r="DM40" s="138">
        <f>SUMIF('Saturday Races 6-18-22'!$B$11:$B$24,$B40,'Saturday Races 6-18-22'!$BY$11:$BY$24)</f>
        <v>0</v>
      </c>
      <c r="DN40" s="138">
        <f>SUMIF('Saturday Races 6-18-22'!$B$11:$B$24,$B40,'Saturday Races 6-18-22'!$CB$11:$CB$24)</f>
        <v>0</v>
      </c>
      <c r="DO40" s="138">
        <f>SUMIF('Saturday Races 6-18-22'!$B$11:$B$24,$B40,'Saturday Races 6-18-22'!$CE$11:$CE$24)</f>
        <v>0</v>
      </c>
      <c r="DP40" s="138">
        <f>SUMIF('Saturday Races 6-18-22'!$B$11:$B$24,$B40,'Saturday Races 6-18-22'!$CH$11:$CH$24)</f>
        <v>0</v>
      </c>
      <c r="DQ40" s="138">
        <f>SUMIF('Saturday Races 6-18-22'!$B$11:$B$24,$B40,'Saturday Races 6-18-22'!$CK$11:$CK$24)</f>
        <v>0</v>
      </c>
      <c r="DR40" s="138">
        <f>SUMIF('Caldwell Cup 6-25-22 FS'!$B$11:$B$25,$B40,'Caldwell Cup 6-25-22 FS'!$BY$11:$BY$25)</f>
        <v>0</v>
      </c>
      <c r="DS40" s="138">
        <f>SUMIF('Caldwell Cup 6-25-22 FS'!$B$11:$B$25,$B40,'Caldwell Cup 6-25-22 FS'!$CB$11:$CB$25)</f>
        <v>0</v>
      </c>
      <c r="DT40" s="138">
        <f>SUMIF('Caldwell Cup 6-25-22 FS'!$B$11:$B$25,$B40,'Caldwell Cup 6-25-22 FS'!$CE$11:$CE$25)</f>
        <v>0</v>
      </c>
      <c r="DU40" s="138">
        <f>SUMIF('Caldwell Cup 6-25-22 FS'!$B$11:$B$25,$B40,'Caldwell Cup 6-25-22 FS'!$CH$11:$CH$25)</f>
        <v>0</v>
      </c>
      <c r="DV40" s="138">
        <f>SUMIF('Caldwell Cup 6-25-22 FS'!$B$11:$B$25,$B40,'Caldwell Cup 6-25-22 FS'!$CK$11:$CK$25)</f>
        <v>0</v>
      </c>
      <c r="DW40" s="138">
        <f>SUMIF('Caldwell Cup 6-25-22 TH'!$B$11:$B$24,$B40,'Caldwell Cup 6-25-22 TH'!$BY$11:$BY$24)</f>
        <v>0</v>
      </c>
      <c r="DX40" s="138">
        <f>SUMIF('Caldwell Cup 6-25-22 TH'!$B$11:$B$24,$B40,'Caldwell Cup 6-25-22 TH'!$CB$11:$CB$24)</f>
        <v>0</v>
      </c>
      <c r="DY40" s="138">
        <f>SUMIF('Caldwell Cup 6-25-22 TH'!$B$11:$B$24,$B40,'Caldwell Cup 6-25-22 TH'!$CE$11:$CE$24)</f>
        <v>0</v>
      </c>
      <c r="DZ40" s="138">
        <f>SUMIF('Caldwell Cup 6-25-22 TH'!$B$11:$B$24,$B40,'Caldwell Cup 6-25-22 TH'!$CH$11:$CH$24)</f>
        <v>0</v>
      </c>
      <c r="EA40" s="138">
        <f>SUMIF('Caldwell Cup 6-25-22 TH'!$B$11:$B$24,$B40,'Caldwell Cup 6-25-22 TH'!$CK$11:$CK$24)</f>
        <v>0</v>
      </c>
      <c r="EB40" s="138">
        <f>SUMIF('Sunday Races 7-3-22'!$B$11:$B$25,$B40,'Sunday Races 7-3-22'!$BY$11:$BY$25)</f>
        <v>0</v>
      </c>
      <c r="EC40" s="138">
        <f>SUMIF('Sunday Races 7-3-22'!$B$11:$B$25,$B40,'Sunday Races 7-3-22'!$CB$11:$CB$25)</f>
        <v>0</v>
      </c>
      <c r="ED40" s="138">
        <f>SUMIF('Sunday Races 7-3-22'!$B$11:$B$25,$B40,'Sunday Races 7-3-22'!$CE$11:$CE$25)</f>
        <v>0</v>
      </c>
      <c r="EE40" s="138">
        <f>SUMIF('Sunday Races 7-3-22'!$B$11:$B$25,$B40,'Sunday Races 7-3-22'!$CH$11:$CH$25)</f>
        <v>0</v>
      </c>
      <c r="EF40" s="138">
        <f>SUMIF('Sunday Races 7-3-22'!$B$11:$B$25,$B40,'Sunday Races 7-3-22'!$CK$11:$CK$25)</f>
        <v>0</v>
      </c>
      <c r="EG40" s="138">
        <f>SUMIF('Sunday Races 7-31-22'!$B$11:$B$25,$B40,'Sunday Races 7-31-22'!$BY$11:$BY$25)</f>
        <v>0</v>
      </c>
      <c r="EH40" s="138">
        <f>SUMIF('Sunday Races 7-31-22'!$B$11:$B$25,$B40,'Sunday Races 7-31-22'!$CB$11:$CB$25)</f>
        <v>0</v>
      </c>
      <c r="EI40" s="138">
        <f>SUMIF('Sunday Races 7-31-22'!$B$11:$B$25,$B40,'Sunday Races 7-31-22'!$CE$11:$CE$25)</f>
        <v>0</v>
      </c>
      <c r="EJ40" s="138">
        <f>SUMIF('Sunday Races 7-31-22'!$B$11:$B$25,$B40,'Sunday Races 7-31-22'!$CH$11:$CH$25)</f>
        <v>0</v>
      </c>
      <c r="EK40" s="138">
        <f>SUMIF('Sunday Races 7-31-22'!$B$11:$B$25,$B40,'Sunday Races 7-31-22'!$CK$11:$CK$25)</f>
        <v>0</v>
      </c>
      <c r="EL40" s="138">
        <f>SUMIF('Sunday Races 8-14-22'!$B$11:$B$25,$B40,'Sunday Races 8-14-22'!$BY$11:$BY$25)</f>
        <v>0</v>
      </c>
      <c r="EM40" s="138">
        <f>SUMIF('Sunday Races 8-14-22'!$B$11:$B$25,$B40,'Sunday Races 8-14-22'!$CB$11:$CB$25)</f>
        <v>0</v>
      </c>
      <c r="EN40" s="138">
        <f>SUMIF('Sunday Races 8-14-22'!$B$11:$B$25,$B40,'Sunday Races 8-14-22'!$CE$11:$CE$25)</f>
        <v>0</v>
      </c>
      <c r="EO40" s="138">
        <f>SUMIF('Sunday Races 8-14-22'!$B$11:$B$25,$B40,'Sunday Races 8-14-22'!$CH$11:$CH$25)</f>
        <v>0</v>
      </c>
      <c r="EP40" s="138">
        <f>SUMIF('Sunday Races 8-14-22'!$B$11:$B$25,$B40,'Sunday Races 8-14-22'!$CK$11:$CK$25)</f>
        <v>0</v>
      </c>
      <c r="EQ40" s="138">
        <f>SUMIF('Saturday Races 8-20-22'!$B$11:$B$25,$B40,'Saturday Races 8-20-22'!$BY$11:$BY$25)</f>
        <v>0</v>
      </c>
      <c r="ER40" s="138">
        <f>SUMIF('Saturday Races 8-20-22'!$B$11:$B$25,$B40,'Saturday Races 8-20-22'!$CB$11:$CB$25)</f>
        <v>0</v>
      </c>
      <c r="ES40" s="138">
        <f>SUMIF('Saturday Races 8-20-22'!$B$11:$B$25,$B40,'Saturday Races 8-20-22'!$CE$11:$CE$25)</f>
        <v>0</v>
      </c>
      <c r="ET40" s="138">
        <f>SUMIF('Saturday Races 8-20-22'!$B$11:$B$25,$B40,'Saturday Races 8-20-22'!$CH$11:$CH$25)</f>
        <v>0</v>
      </c>
      <c r="EU40" s="138">
        <f>SUMIF('Saturday Races 8-20-22'!$B$11:$B$25,$B40,'Saturday Races 8-20-22'!$CK$11:$CK$25)</f>
        <v>0</v>
      </c>
      <c r="EV40" s="138">
        <f>SUMIF('Labor Day Regatta 9-3-22 FS'!$B$11:$B$30,$B40,'Labor Day Regatta 9-3-22 FS'!$BY$11:$BY$30)</f>
        <v>0</v>
      </c>
      <c r="EW40" s="138">
        <f>SUMIF('Labor Day Regatta 9-3-22 FS'!$B$11:$B$30,$B40,'Labor Day Regatta 9-3-22 FS'!$CB$11:$CB$30)</f>
        <v>0</v>
      </c>
      <c r="EX40" s="138">
        <f>SUMIF('Labor Day Regatta 9-3-22 FS'!$B$11:$B$30,$B40,'Labor Day Regatta 9-3-22 FS'!$CE$11:$CE$30)</f>
        <v>0</v>
      </c>
      <c r="EY40" s="138">
        <f>SUMIF('Labor Day Regatta 9-3-22 FS'!$B$11:$B$30,$B40,'Labor Day Regatta 9-3-22 FS'!$CH$11:$CH$30)</f>
        <v>0</v>
      </c>
      <c r="EZ40" s="138">
        <f>SUMIF('Labor Day Regatta 9-3-22 FS'!$B$11:$B$30,$B40,'Labor Day Regatta 9-3-22 FS'!$CK$11:$CK$30)</f>
        <v>0</v>
      </c>
      <c r="FA40" s="138">
        <f>SUMIF('Sunday Races 9-11-22'!$B$11:$B$20,$B40,'Sunday Races 9-11-22'!$BY$11:$BY$20)</f>
        <v>0</v>
      </c>
      <c r="FB40" s="138">
        <f>SUMIF('Sunday Races 9-11-22'!$B$11:$B$20,$B40,'Sunday Races 9-11-22'!$CB$11:$CB$20)</f>
        <v>0</v>
      </c>
      <c r="FC40" s="138">
        <f>SUMIF('Sunday Races 9-11-22'!$B$11:$B$20,$B40,'Sunday Races 9-11-22'!$CE$11:$CE$20)</f>
        <v>0</v>
      </c>
      <c r="FD40" s="138">
        <f>SUMIF('Sunday Races 9-11-22'!$B$11:$B$20,$B40,'Sunday Races 9-11-22'!$CH$11:$CH$20)</f>
        <v>0</v>
      </c>
      <c r="FE40" s="138">
        <f>SUMIF('Sunday Races 9-11-22'!$B$11:$B$20,$B40,'Sunday Races 9-11-22'!$CK$11:$CK$20)</f>
        <v>0</v>
      </c>
      <c r="FF40" s="138">
        <f>SUMIF('2022-09-17 Leukemia Cup FS'!$B$11:$B$26,$B40,'2022-09-17 Leukemia Cup FS'!$BY$11:$BY$26)</f>
        <v>0</v>
      </c>
      <c r="FG40" s="138">
        <f>SUMIF('2022-09-17 Leukemia Cup FS'!$B$11:$B$26,$B40,'2022-09-17 Leukemia Cup FS'!$CB$11:$CB$26)</f>
        <v>0</v>
      </c>
      <c r="FH40" s="138">
        <f>SUMIF('2022-09-17 Leukemia Cup FS'!$B$11:$B$26,$B40,'2022-09-17 Leukemia Cup FS'!$CE$11:$CE$26)</f>
        <v>0</v>
      </c>
      <c r="FI40" s="138">
        <f>SUMIF('2022-09-17 Leukemia Cup FS'!$B$11:$B$26,$B40,'2022-09-17 Leukemia Cup FS'!$CH$11:$CH$26)</f>
        <v>0</v>
      </c>
      <c r="FJ40" s="138">
        <f>SUMIF('2022-09-17 Leukemia Cup FS'!$B$11:$B$26,$B40,'2022-09-17 Leukemia Cup FS'!$CK$11:$CK$26)</f>
        <v>0</v>
      </c>
      <c r="FK40" s="138">
        <f>SUMIF('Smith-Berry LDR 9-24-22'!$B$11:$B$30,$B40,'Smith-Berry LDR 9-24-22'!$BY$11:$BY$30)</f>
        <v>0</v>
      </c>
      <c r="FL40" s="138">
        <f>SUMIF('Smith-Berry LDR 9-24-22'!$B$11:$B$30,$B40,'Smith-Berry LDR 9-24-22'!$CB$11:$CB$30)</f>
        <v>0</v>
      </c>
      <c r="FM40" s="138">
        <f>SUMIF('Smith-Berry LDR 9-24-22'!$B$11:$B$30,$B40,'Smith-Berry LDR 9-24-22'!$CE$11:$CE$30)</f>
        <v>0</v>
      </c>
      <c r="FN40" s="138">
        <f>SUMIF('Smith-Berry LDR 9-24-22'!$B$11:$B$30,$B40,'Smith-Berry LDR 9-24-22'!$CH$11:$CH$30)</f>
        <v>0</v>
      </c>
      <c r="FO40" s="138">
        <f>SUMIF('Smith-Berry LDR 9-24-22'!$B$11:$B$30,$B40,'Smith-Berry LDR 9-24-22'!$CK$11:$CK$30)</f>
        <v>0</v>
      </c>
      <c r="FP40" s="138">
        <f>SUMIF('Great Scot 10-1-22 Cham'!$B$11:$B$28,$B40,'Great Scot 10-1-22 Cham'!$BY$11:$BY$28)</f>
        <v>0</v>
      </c>
      <c r="FQ40" s="138">
        <f>SUMIF('Great Scot 10-1-22 Cham'!$B$11:$B$28,$B40,'Great Scot 10-1-22 Cham'!$CB$11:$CB$28)</f>
        <v>0</v>
      </c>
      <c r="FR40" s="138">
        <f>SUMIF('Great Scot 10-1-22 Cham'!$B$11:$B$28,$B40,'Great Scot 10-1-22 Cham'!$CE$11:$CE$28)</f>
        <v>0</v>
      </c>
      <c r="FS40" s="138">
        <f>SUMIF('Great Scot 10-1-22 Cham'!$B$11:$B$28,$B40,'Great Scot 10-1-22 Cham'!$CH$11:$CH$28)</f>
        <v>0</v>
      </c>
      <c r="FT40" s="138">
        <f>SUMIF('Great Scot 10-1-22 Cham'!$B$11:$B$28,$B40,'Great Scot 10-1-22 Cham'!$CK$11:$CK$28)</f>
        <v>0</v>
      </c>
      <c r="FU40" s="138">
        <f>SUMIF('Great Scot 10-1-22 Chal'!$B$11:$B$28,$B40,'Great Scot 10-1-22 Chal'!$BY$11:$BY$28)</f>
        <v>0</v>
      </c>
      <c r="FV40" s="138">
        <f>SUMIF('Great Scot 10-1-22 Chal'!$B$11:$B$28,$B40,'Great Scot 10-1-22 Chal'!$CB$11:$CB$28)</f>
        <v>0</v>
      </c>
      <c r="FW40" s="138">
        <f>SUMIF('Great Scot 10-1-22 Chal'!$B$11:$B$28,$B40,'Great Scot 10-1-22 Chal'!$CE$11:$CE$28)</f>
        <v>0</v>
      </c>
      <c r="FX40" s="138">
        <f>SUMIF('Great Scot 10-1-22 Chal'!$B$11:$B$28,$B40,'Great Scot 10-1-22 Chal'!$CH$11:$CH$28)</f>
        <v>0</v>
      </c>
      <c r="FY40" s="138">
        <f>SUMIF('Great Scot 10-1-22 Chal'!$B$11:$B$28,$B40,'Great Scot 10-1-22 Chal'!$CK$11:$CK$28)</f>
        <v>0</v>
      </c>
      <c r="FZ40" s="138">
        <f>SUMIF('Sunday Races 10-9-22'!$B$11:$B$21,$B40,'Sunday Races 10-9-22'!$BY$11:$BY$21)</f>
        <v>0</v>
      </c>
      <c r="GA40" s="138">
        <f>SUMIF('Sunday Races 10-9-22'!$B$11:$B$21,$B40,'Sunday Races 10-9-22'!$CB$11:$CB$21)</f>
        <v>0</v>
      </c>
      <c r="GB40" s="138">
        <f>SUMIF('Sunday Races 10-9-22'!$B$11:$B$21,$B40,'Sunday Races 10-9-22'!$CE$11:$CE$21)</f>
        <v>0</v>
      </c>
      <c r="GC40" s="138">
        <f>SUMIF('Sunday Races 10-9-22'!$B$11:$B$21,$B40,'Sunday Races 10-9-22'!$CH$11:$CH$21)</f>
        <v>0</v>
      </c>
      <c r="GD40" s="138">
        <f>SUMIF('Sunday Races 10-9-22'!$B$11:$B$21,$B40,'Sunday Races 10-9-22'!$CK$11:$CK$21)</f>
        <v>0</v>
      </c>
      <c r="GE40" s="138">
        <f>SUMIF('Sunday Races 10-23-22'!$B$11:$B$22,$B40,'Sunday Races 10-23-22'!$BY$11:$BY$22)</f>
        <v>0</v>
      </c>
      <c r="GF40" s="138">
        <f>SUMIF('Sunday Races 10-23-22'!$B$11:$B$22,$B40,'Sunday Races 10-23-22'!$CB$11:$CB$22)</f>
        <v>0</v>
      </c>
      <c r="GG40" s="138">
        <f>SUMIF('Sunday Races 10-23-22'!$B$11:$B$22,$B40,'Sunday Races 10-23-22'!$CE$11:$CE$22)</f>
        <v>0</v>
      </c>
      <c r="GH40" s="138">
        <f>SUMIF('Sunday Races 10-23-22'!$B$11:$B$22,$B40,'Sunday Races 10-23-22'!$CH$11:$CH$22)</f>
        <v>0</v>
      </c>
      <c r="GI40" s="138">
        <f>SUMIF('Sunday Races 10-23-22'!$B$11:$B$22,$B40,'Sunday Races 10-23-22'!$CK$11:$CK$22)</f>
        <v>0</v>
      </c>
      <c r="GJ40" s="138">
        <f>SUMIF('One Day Regatta 10-29-22 FS'!$B$11:$B$19,$B40,'One Day Regatta 10-29-22 FS'!$BY$11:$BY$19)</f>
        <v>0</v>
      </c>
      <c r="GK40" s="138">
        <f>SUMIF('One Day Regatta 10-29-22 FS'!$B$11:$B$19,$B40,'One Day Regatta 10-29-22 FS'!$CB$11:$CB$19)</f>
        <v>0</v>
      </c>
      <c r="GL40" s="138">
        <f>SUMIF('One Day Regatta 10-29-22 FS'!$B$11:$B$19,$B40,'One Day Regatta 10-29-22 FS'!$CE$11:$CE$19)</f>
        <v>0</v>
      </c>
      <c r="GM40" s="138">
        <f>SUMIF('One Day Regatta 10-29-22 FS'!$B$11:$B$19,$B40,'One Day Regatta 10-29-22 FS'!$CH$11:$CH$19)</f>
        <v>0</v>
      </c>
      <c r="GN40" s="138">
        <f>SUMIF('One Day Regatta 10-29-22 FS'!$B$11:$B$19,$B40,'One Day Regatta 10-29-22 FS'!$CK$11:$CK$19)</f>
        <v>0</v>
      </c>
      <c r="GO40" s="139"/>
      <c r="GP40" s="140"/>
      <c r="GQ40" s="141">
        <f t="shared" si="32"/>
        <v>0</v>
      </c>
      <c r="GR40" s="141">
        <f t="shared" si="32"/>
        <v>0</v>
      </c>
      <c r="GS40" s="141">
        <f t="shared" si="32"/>
        <v>0</v>
      </c>
      <c r="GT40" s="141">
        <f t="shared" si="32"/>
        <v>0</v>
      </c>
      <c r="GU40" s="141">
        <f t="shared" si="32"/>
        <v>0</v>
      </c>
      <c r="GV40" s="141">
        <f t="shared" si="32"/>
        <v>0</v>
      </c>
      <c r="GW40" s="141">
        <f t="shared" si="32"/>
        <v>0</v>
      </c>
      <c r="GX40" s="141">
        <f t="shared" si="32"/>
        <v>0</v>
      </c>
      <c r="GY40" s="141">
        <f t="shared" si="32"/>
        <v>0</v>
      </c>
      <c r="GZ40" s="141">
        <f t="shared" si="32"/>
        <v>0</v>
      </c>
      <c r="HA40" s="141">
        <f t="shared" si="33"/>
        <v>0</v>
      </c>
      <c r="HB40" s="141">
        <f t="shared" si="33"/>
        <v>0</v>
      </c>
      <c r="HC40" s="141">
        <f t="shared" si="33"/>
        <v>0</v>
      </c>
      <c r="HD40" s="141">
        <f t="shared" si="33"/>
        <v>0</v>
      </c>
      <c r="HE40" s="141">
        <f t="shared" si="33"/>
        <v>0</v>
      </c>
      <c r="HF40" s="141">
        <f t="shared" si="33"/>
        <v>0</v>
      </c>
      <c r="HG40" s="141">
        <f t="shared" si="33"/>
        <v>0</v>
      </c>
      <c r="HH40" s="141">
        <f t="shared" si="33"/>
        <v>0</v>
      </c>
      <c r="HI40" s="141">
        <f t="shared" si="33"/>
        <v>0</v>
      </c>
      <c r="HJ40" s="141">
        <f t="shared" si="33"/>
        <v>0</v>
      </c>
      <c r="HK40" s="141">
        <f t="shared" si="34"/>
        <v>0</v>
      </c>
      <c r="HL40" s="141">
        <f t="shared" si="34"/>
        <v>0</v>
      </c>
      <c r="HM40" s="141">
        <f t="shared" si="34"/>
        <v>0</v>
      </c>
      <c r="HN40" s="141">
        <f t="shared" si="34"/>
        <v>0</v>
      </c>
      <c r="HO40" s="141">
        <f t="shared" si="34"/>
        <v>0</v>
      </c>
      <c r="HP40" s="141">
        <f t="shared" si="34"/>
        <v>0</v>
      </c>
      <c r="HQ40" s="141">
        <f t="shared" si="34"/>
        <v>0</v>
      </c>
      <c r="HR40" s="141">
        <f t="shared" si="34"/>
        <v>0</v>
      </c>
      <c r="HS40" s="141">
        <f t="shared" si="34"/>
        <v>0</v>
      </c>
      <c r="HT40" s="141">
        <f t="shared" si="34"/>
        <v>0</v>
      </c>
      <c r="HU40" s="141">
        <f t="shared" si="35"/>
        <v>0</v>
      </c>
      <c r="HV40" s="141">
        <f t="shared" si="35"/>
        <v>0</v>
      </c>
      <c r="HW40" s="141">
        <f t="shared" si="35"/>
        <v>0</v>
      </c>
      <c r="HX40" s="141">
        <f t="shared" si="35"/>
        <v>0</v>
      </c>
      <c r="HY40" s="141">
        <f t="shared" si="35"/>
        <v>0</v>
      </c>
      <c r="HZ40" s="141">
        <f t="shared" si="35"/>
        <v>0</v>
      </c>
      <c r="IA40" s="141">
        <f t="shared" si="35"/>
        <v>0</v>
      </c>
      <c r="IB40" s="141">
        <f t="shared" si="35"/>
        <v>0</v>
      </c>
      <c r="IC40" s="141">
        <f t="shared" si="35"/>
        <v>0</v>
      </c>
      <c r="ID40" s="141">
        <f t="shared" si="35"/>
        <v>0</v>
      </c>
      <c r="IE40" s="141">
        <f t="shared" si="36"/>
        <v>0</v>
      </c>
      <c r="IF40" s="141">
        <f t="shared" si="36"/>
        <v>0</v>
      </c>
      <c r="IG40" s="141">
        <f t="shared" si="36"/>
        <v>0</v>
      </c>
      <c r="IH40" s="141">
        <f t="shared" si="36"/>
        <v>0</v>
      </c>
      <c r="II40" s="141">
        <f t="shared" si="36"/>
        <v>0</v>
      </c>
      <c r="IJ40" s="141">
        <f t="shared" si="36"/>
        <v>0</v>
      </c>
      <c r="IK40" s="141">
        <f t="shared" si="36"/>
        <v>0</v>
      </c>
      <c r="IL40" s="141">
        <f t="shared" si="36"/>
        <v>0</v>
      </c>
      <c r="IM40" s="141">
        <f t="shared" si="36"/>
        <v>0</v>
      </c>
      <c r="IN40" s="141">
        <f t="shared" si="36"/>
        <v>0</v>
      </c>
      <c r="IO40" s="141">
        <f t="shared" si="37"/>
        <v>0</v>
      </c>
      <c r="IP40" s="141">
        <f t="shared" si="37"/>
        <v>0</v>
      </c>
      <c r="IQ40" s="141">
        <f t="shared" si="37"/>
        <v>0</v>
      </c>
      <c r="IR40" s="141">
        <f t="shared" si="37"/>
        <v>0</v>
      </c>
      <c r="IS40" s="141">
        <f t="shared" si="37"/>
        <v>0</v>
      </c>
      <c r="IT40" s="141">
        <f t="shared" si="37"/>
        <v>0</v>
      </c>
      <c r="IU40" s="141">
        <f t="shared" si="37"/>
        <v>0</v>
      </c>
      <c r="IV40" s="141">
        <f t="shared" si="37"/>
        <v>0</v>
      </c>
      <c r="IW40" s="141">
        <f t="shared" si="37"/>
        <v>0</v>
      </c>
      <c r="IX40" s="141">
        <f t="shared" si="37"/>
        <v>0</v>
      </c>
      <c r="IY40" s="141">
        <f t="shared" si="38"/>
        <v>0</v>
      </c>
      <c r="IZ40" s="141">
        <f t="shared" si="38"/>
        <v>0</v>
      </c>
      <c r="JA40" s="141">
        <f t="shared" si="38"/>
        <v>0</v>
      </c>
      <c r="JB40" s="141">
        <f t="shared" si="38"/>
        <v>0</v>
      </c>
      <c r="JC40" s="141">
        <f t="shared" si="38"/>
        <v>0</v>
      </c>
      <c r="JD40" s="141">
        <f t="shared" si="38"/>
        <v>0</v>
      </c>
      <c r="JE40" s="141">
        <f t="shared" si="38"/>
        <v>0</v>
      </c>
      <c r="JF40" s="141">
        <f t="shared" si="38"/>
        <v>0</v>
      </c>
      <c r="JG40" s="141">
        <f t="shared" si="38"/>
        <v>0</v>
      </c>
      <c r="JH40" s="141">
        <f t="shared" si="38"/>
        <v>0</v>
      </c>
      <c r="JI40" s="141">
        <f t="shared" si="38"/>
        <v>0</v>
      </c>
      <c r="JJ40" s="141">
        <f t="shared" si="38"/>
        <v>0</v>
      </c>
      <c r="JK40" s="141">
        <f t="shared" si="38"/>
        <v>0</v>
      </c>
      <c r="JL40" s="141">
        <f t="shared" si="38"/>
        <v>0</v>
      </c>
      <c r="JM40" s="141">
        <f t="shared" si="38"/>
        <v>0</v>
      </c>
    </row>
    <row r="41" spans="1:273" ht="15" customHeight="1" x14ac:dyDescent="0.2">
      <c r="A41" s="134">
        <f t="shared" si="17"/>
        <v>31</v>
      </c>
      <c r="B41" s="103" t="s">
        <v>419</v>
      </c>
      <c r="C41" s="135">
        <f t="shared" si="39"/>
        <v>0</v>
      </c>
      <c r="D41" s="136">
        <f t="shared" si="40"/>
        <v>0</v>
      </c>
      <c r="E41" s="135">
        <f t="shared" si="41"/>
        <v>0</v>
      </c>
      <c r="F41" s="137">
        <f t="shared" si="42"/>
        <v>0</v>
      </c>
      <c r="G41" s="138">
        <f>SUMIF('Saturday Race 11-06-21'!$B$11:$B$21,$B41,'Saturday Race 11-06-21'!$BY$11:$BY$21)</f>
        <v>0</v>
      </c>
      <c r="H41" s="138">
        <f>SUMIF('Saturday Race 11-06-21'!$B$11:$B$21,$B41,'Saturday Race 11-06-21'!$CB$11:$CB$21)</f>
        <v>0</v>
      </c>
      <c r="I41" s="138">
        <f>SUMIF('Saturday Race 11-06-21'!$B$11:$B$21,$B41,'Saturday Race 11-06-21'!$CE$11:$CE$21)</f>
        <v>0</v>
      </c>
      <c r="J41" s="138">
        <f>SUMIF('Saturday Race 11-06-21'!$B$11:$B$21,$B41,'Saturday Race 11-06-21'!$CH$11:$CH$21)</f>
        <v>0</v>
      </c>
      <c r="K41" s="138">
        <f>SUMIF('Saturday Race 11-06-21'!$B$11:$B$21,$B41,'Saturday Race 11-06-21'!$CK$11:$CK$21)</f>
        <v>0</v>
      </c>
      <c r="L41" s="138">
        <f>SUMIF('Saturday Race 11-20-21'!$B$11:$B$24,$B41,'Saturday Race 11-20-21'!$BY$11:$BY$24)</f>
        <v>0</v>
      </c>
      <c r="M41" s="138">
        <f>SUMIF('Saturday Race 11-20-21'!$B$11:$B$24,$B41,'Saturday Race 11-20-21'!$CB$11:$CB$24)</f>
        <v>0</v>
      </c>
      <c r="N41" s="138">
        <f>SUMIF('Saturday Race 11-20-21'!$B$11:$B$24,$B41,'Saturday Race 11-20-21'!$CE$11:$CE$24)</f>
        <v>0</v>
      </c>
      <c r="O41" s="138">
        <f>SUMIF('Saturday Race 11-20-21'!$B$11:$B$24,$B41,'Saturday Race 11-20-21'!$CH$11:$CH$24)</f>
        <v>0</v>
      </c>
      <c r="P41" s="138">
        <f>SUMIF('Saturday Race 11-20-21'!$B$11:$B$24,$B41,'Saturday Race 11-20-21'!$CK$11:$CK$24)</f>
        <v>0</v>
      </c>
      <c r="Q41" s="138">
        <f>SUMIF('One Day 12-04-21 Scots'!$B$11:$B$25,$B41,'One Day 12-04-21 Scots'!$BY$11:$BY$25)</f>
        <v>0</v>
      </c>
      <c r="R41" s="138">
        <f>SUMIF('One Day 12-04-21 Scots'!$B$11:$B$25,$B41,'One Day 12-04-21 Scots'!$CB$11:$CB$25)</f>
        <v>0</v>
      </c>
      <c r="S41" s="138">
        <f>SUMIF('One Day 12-04-21 Scots'!$B$11:$B$25,$B41,'One Day 12-04-21 Scots'!$CE$11:$CE$25)</f>
        <v>0</v>
      </c>
      <c r="T41" s="138">
        <f>SUMIF('One Day 12-04-21 Scots'!$B$11:$B$25,$B41,'One Day 12-04-21 Scots'!$CH$11:$CH$25)</f>
        <v>0</v>
      </c>
      <c r="U41" s="138">
        <f>SUMIF('One Day 12-04-21 Scots'!$B$11:$B$25,$B41,'One Day 12-04-21 Scots'!$CK$11:$CK$25)</f>
        <v>0</v>
      </c>
      <c r="V41" s="138">
        <f>SUMIF('One Day 12-04-21 Thistles'!$B$11:$B$25,$B41,'One Day 12-04-21 Thistles'!$BY$11:$BY$25)</f>
        <v>0</v>
      </c>
      <c r="W41" s="138">
        <f>SUMIF('One Day 12-04-21 Thistles'!$B$11:$B$25,$B41,'One Day 12-04-21 Thistles'!$CB$11:$CB$25)</f>
        <v>0</v>
      </c>
      <c r="X41" s="138">
        <f>SUMIF('One Day 12-04-21 Thistles'!$B$11:$B$25,$B41,'One Day 12-04-21 Thistles'!$CE$11:$CE$25)</f>
        <v>0</v>
      </c>
      <c r="Y41" s="138">
        <f>SUMIF('One Day 12-04-21 Thistles'!$B$11:$B$25,$B41,'One Day 12-04-21 Thistles'!$CH$11:$CH$25)</f>
        <v>0</v>
      </c>
      <c r="Z41" s="138">
        <f>SUMIF('One Day 12-04-21 Thistles'!$B$11:$B$25,$B41,'One Day 12-04-21 Thistles'!$CK$11:$CK$25)</f>
        <v>0</v>
      </c>
      <c r="AA41" s="138">
        <f>SUMIF('Saturday Race 1-08-22'!$B$11:$B$20,$B41,'Saturday Race 1-08-22'!$BY$11:$BY$20)</f>
        <v>0</v>
      </c>
      <c r="AB41" s="138">
        <f>SUMIF('Saturday Race 1-08-22'!$B$11:$B$20,$B41,'Saturday Race 1-08-22'!$CB$11:$CB$20)</f>
        <v>0</v>
      </c>
      <c r="AC41" s="138">
        <f>SUMIF('Saturday Race 1-08-22'!$B$11:$B$20,$B41,'Saturday Race 1-08-22'!$CE$11:$CE$20)</f>
        <v>0</v>
      </c>
      <c r="AD41" s="138">
        <f>SUMIF('Saturday Race 1-08-22'!$B$11:$B$20,$B41,'Saturday Race 1-08-22'!$CH$11:$CH$20)</f>
        <v>0</v>
      </c>
      <c r="AE41" s="138">
        <f>SUMIF('Saturday Race 1-08-22'!$B$11:$B$20,$B41,'Saturday Race 1-08-22'!$CK$11:$CK$20)</f>
        <v>0</v>
      </c>
      <c r="AF41" s="138">
        <f>SUMIF('Saturday Race 1-22-22'!$B$11:$B$20,$B41,'Saturday Race 1-22-22'!$BY$11:$BY$20)</f>
        <v>0</v>
      </c>
      <c r="AG41" s="138">
        <f>SUMIF('Saturday Race 1-22-22'!$B$11:$B$20,$B41,'Saturday Race 1-22-22'!$CB$11:$CB$20)</f>
        <v>0</v>
      </c>
      <c r="AH41" s="138">
        <f>SUMIF('Saturday Race 1-22-22'!$B$11:$B$20,$B41,'Saturday Race 1-22-22'!$CE$11:$CE$20)</f>
        <v>0</v>
      </c>
      <c r="AI41" s="138">
        <f>SUMIF('Saturday Race 1-22-22'!$B$11:$B$20,$B41,'Saturday Race 1-22-22'!$CH$11:$CH$20)</f>
        <v>0</v>
      </c>
      <c r="AJ41" s="138">
        <f>SUMIF('Saturday Race 1-22-22'!$B$11:$B$20,$B41,'Saturday Race 1-22-22'!$CK$11:$CK$20)</f>
        <v>0</v>
      </c>
      <c r="AK41" s="138">
        <f>SUMIF('Sunday Race 2-6-22'!$B$11:$B$20,$B41,'Sunday Race 2-6-22'!$BY$11:$BY$20)</f>
        <v>0</v>
      </c>
      <c r="AL41" s="138">
        <f>SUMIF('Sunday Race 2-6-22'!$B$11:$B$20,$B41,'Sunday Race 2-6-22'!$CB$11:$CB$20)</f>
        <v>0</v>
      </c>
      <c r="AM41" s="138">
        <f>SUMIF('Sunday Race 2-6-22'!$B$11:$B$20,$B41,'Sunday Race 2-6-22'!$CE$11:$CE$20)</f>
        <v>0</v>
      </c>
      <c r="AN41" s="138">
        <f>SUMIF('Sunday Race 2-6-22'!$B$11:$B$20,$B41,'Sunday Race 2-6-22'!$CH$11:$CH$20)</f>
        <v>0</v>
      </c>
      <c r="AO41" s="138">
        <f>SUMIF('Sunday Race 2-6-22'!$B$11:$B$20,$B41,'Sunday Race 2-6-22'!$CK$11:$CK$20)</f>
        <v>0</v>
      </c>
      <c r="AP41" s="138">
        <f>SUMIF('Chili One Day 2-12-22 Scots'!$B$11:$B$25,$B41,'Chili One Day 2-12-22 Scots'!$BY$11:$BY$25)</f>
        <v>0</v>
      </c>
      <c r="AQ41" s="138">
        <f>SUMIF('Chili One Day 2-12-22 Scots'!$B$11:$B$25,$B41,'Chili One Day 2-12-22 Scots'!$CB$11:$CB$25)</f>
        <v>0</v>
      </c>
      <c r="AR41" s="138">
        <f>SUMIF('Chili One Day 2-12-22 Scots'!$B$11:$B$25,$B41,'Chili One Day 2-12-22 Scots'!$CE$11:$CE$25)</f>
        <v>0</v>
      </c>
      <c r="AS41" s="138">
        <f>SUMIF('Chili One Day 2-12-22 Scots'!$B$11:$B$25,$B41,'Chili One Day 2-12-22 Scots'!$CH$11:$CH$25)</f>
        <v>0</v>
      </c>
      <c r="AT41" s="138">
        <f>SUMIF('Chili One Day 2-12-22 Scots'!$B$11:$B$25,$B41,'Chili One Day 2-12-22 Scots'!$CK$11:$CK$25)</f>
        <v>0</v>
      </c>
      <c r="AU41" s="138">
        <f>SUMIF('Chili One Day 2-12-22 Thistles'!$B$11:$B$25,$B41,'Chili One Day 2-12-22 Thistles'!$BY$11:$BY$25)</f>
        <v>0</v>
      </c>
      <c r="AV41" s="138">
        <f>SUMIF('Chili One Day 2-12-22 Thistles'!$B$11:$B$25,$B41,'Chili One Day 2-12-22 Thistles'!$CB$11:$CB$25)</f>
        <v>0</v>
      </c>
      <c r="AW41" s="138">
        <f>SUMIF('Chili One Day 2-12-22 Thistles'!$B$11:$B$25,$B41,'Chili One Day 2-12-22 Thistles'!$CE$11:$CE$25)</f>
        <v>0</v>
      </c>
      <c r="AX41" s="138">
        <f>SUMIF('Chili One Day 2-12-22 Thistles'!$B$11:$B$25,$B41,'Chili One Day 2-12-22 Thistles'!$CH$11:$CH$25)</f>
        <v>0</v>
      </c>
      <c r="AY41" s="138">
        <f>SUMIF('Chili One Day 2-12-22 Thistles'!$B$11:$B$25,$B41,'Chili One Day 2-12-22 Thistles'!$CK$11:$CK$25)</f>
        <v>0</v>
      </c>
      <c r="AZ41" s="138">
        <f>SUMIF('Sunday Race 2-20-22'!$B$11:$B$26,$B41,'Sunday Race 2-20-22'!$BY$11:$BY$26)</f>
        <v>0</v>
      </c>
      <c r="BA41" s="138">
        <f>SUMIF('Sunday Race 2-20-22'!$B$11:$B$26,$B41,'Sunday Race 2-20-22'!$CB$11:$CB$26)</f>
        <v>0</v>
      </c>
      <c r="BB41" s="138">
        <f>SUMIF('Sunday Race 2-20-22'!$B$11:$B$26,$B41,'Sunday Race 2-20-22'!$CE$11:$CE$26)</f>
        <v>0</v>
      </c>
      <c r="BC41" s="138">
        <f>SUMIF('Sunday Race 2-20-22'!$B$11:$B$26,$B41,'Sunday Race 2-20-22'!$CH$11:$CH$26)</f>
        <v>0</v>
      </c>
      <c r="BD41" s="138">
        <f>SUMIF('Sunday Race 2-20-22'!$B$11:$B$26,$B41,'Sunday Race 2-20-22'!$CK$11:$CK$26)</f>
        <v>0</v>
      </c>
      <c r="BE41" s="138">
        <f>SUMIF('Sunday Race 2-27-22'!$B$11:$B$20,$B41,'Sunday Race 2-27-22'!$BY$11:$BY$20)</f>
        <v>0</v>
      </c>
      <c r="BF41" s="138">
        <f>SUMIF('Sunday Race 2-27-22'!$B$11:$B$20,$B41,'Sunday Race 2-27-22'!$CB$11:$CB$20)</f>
        <v>0</v>
      </c>
      <c r="BG41" s="138">
        <f>SUMIF('Sunday Race 2-27-22'!$B$11:$B$20,$B41,'Sunday Race 2-27-22'!$CE$11:$CE$20)</f>
        <v>0</v>
      </c>
      <c r="BH41" s="138">
        <f>SUMIF('Sunday Race 2-27-22'!$B$11:$B$20,$B41,'Sunday Race 2-27-22'!$CH$11:$CH$20)</f>
        <v>0</v>
      </c>
      <c r="BI41" s="138">
        <f>SUMIF('Sunday Race 2-27-22'!$B$11:$B$20,$B41,'Sunday Race 2-27-22'!$CK$11:$CK$20)</f>
        <v>0</v>
      </c>
      <c r="BJ41" s="138">
        <f>SUMIF('Ironman One Day 3-5-22 FS'!$B$11:$B$26,$B41,'Ironman One Day 3-5-22 FS'!$BY$11:$BY$26)</f>
        <v>0</v>
      </c>
      <c r="BK41" s="138">
        <f>SUMIF('Ironman One Day 3-5-22 FS'!$B$11:$B$26,$B41,'Ironman One Day 3-5-22 FS'!$CB$11:$CB$26)</f>
        <v>0</v>
      </c>
      <c r="BL41" s="138">
        <f>SUMIF('Ironman One Day 3-5-22 FS'!$B$11:$B$26,$B41,'Ironman One Day 3-5-22 FS'!$CE$11:$CE$26)</f>
        <v>0</v>
      </c>
      <c r="BM41" s="138">
        <f>SUMIF('Ironman One Day 3-5-22 FS'!$B$11:$B$26,$B41,'Ironman One Day 3-5-22 FS'!$CH$11:$CH$26)</f>
        <v>0</v>
      </c>
      <c r="BN41" s="138">
        <f>SUMIF('Ironman One Day 3-5-22 FS'!$B$11:$B$26,$B41,'Ironman One Day 3-5-22 FS'!$CK$11:$CK$26)</f>
        <v>0</v>
      </c>
      <c r="BO41" s="138">
        <f>SUMIF('Sunday Race 3-13-22'!$B$11:$B$25,$B41,'Sunday Race 3-13-22'!$BY$11:$BY$25)</f>
        <v>0</v>
      </c>
      <c r="BP41" s="138">
        <f>SUMIF('Sunday Race 3-13-22'!$B$11:$B$25,$B41,'Sunday Race 3-13-22'!$CB$11:$CB$25)</f>
        <v>0</v>
      </c>
      <c r="BQ41" s="138">
        <f>SUMIF('Sunday Race 3-13-22'!$B$11:$B$25,$B41,'Sunday Race 3-13-22'!$CE$11:$CE$25)</f>
        <v>0</v>
      </c>
      <c r="BR41" s="138">
        <f>SUMIF('Sunday Race 3-13-22'!$B$11:$B$25,$B41,'Sunday Race 3-13-22'!$CH$11:$CH$25)</f>
        <v>0</v>
      </c>
      <c r="BS41" s="138">
        <f>SUMIF('Sunday Race 3-13-22'!$B$11:$B$25,$B41,'Sunday Race 3-13-22'!$CK$11:$CK$25)</f>
        <v>0</v>
      </c>
      <c r="BT41" s="138">
        <f>SUMIF('Saturday Race 3-19-22'!$B$11:$B$18,$B41,'Saturday Race 3-19-22'!$BY$11:$BY$18)</f>
        <v>0</v>
      </c>
      <c r="BU41" s="138">
        <f>SUMIF('Saturday Race 3-19-22'!$B$11:$B$18,$B41,'Saturday Race 3-19-22'!$CB$11:$CB$18)</f>
        <v>0</v>
      </c>
      <c r="BV41" s="138">
        <f>SUMIF('Saturday Race 3-19-22'!$B$11:$B$18,$B41,'Saturday Race 3-19-22'!$CE$11:$CE$18)</f>
        <v>0</v>
      </c>
      <c r="BW41" s="138">
        <f>SUMIF('Saturday Race 3-19-22'!$B$11:$B$18,$B41,'Saturday Race 3-19-22'!$CH$11:$CH$18)</f>
        <v>0</v>
      </c>
      <c r="BX41" s="138">
        <f>SUMIF('Saturday Race 3-19-22'!$B$11:$B$18,$B41,'Saturday Race 3-19-22'!$CK$11:$CK$18)</f>
        <v>0</v>
      </c>
      <c r="BY41" s="138">
        <f>SUMIF('Sunday Races 4-10-22'!$B$11:$B$26,$B41,'Sunday Races 4-10-22'!$BY$11:$BY$26)</f>
        <v>0</v>
      </c>
      <c r="BZ41" s="138">
        <f>SUMIF('Sunday Races 4-10-22'!$B$11:$B$26,$B41,'Sunday Races 4-10-22'!$CB$11:$CB$26)</f>
        <v>0</v>
      </c>
      <c r="CA41" s="138">
        <f>SUMIF('Sunday Races 4-10-22'!$B$11:$B$26,$B41,'Sunday Races 4-10-22'!$CE$11:$CE$26)</f>
        <v>0</v>
      </c>
      <c r="CB41" s="138">
        <f>SUMIF('Sunday Races 4-10-22'!$B$11:$B$26,$B41,'Sunday Races 4-10-22'!$CH$11:$CH$26)</f>
        <v>0</v>
      </c>
      <c r="CC41" s="138">
        <f>SUMIF('Sunday Races 4-10-22'!$B$11:$B$26,$B41,'Sunday Races 4-10-22'!$CK$11:$CK$26)</f>
        <v>0</v>
      </c>
      <c r="CD41" s="138">
        <f>SUMIF('Easter One Day 4-16-22 FS'!$B$11:$B$26,$B41,'Easter One Day 4-16-22 FS'!$BY$11:$BY$26)</f>
        <v>0</v>
      </c>
      <c r="CE41" s="138">
        <f>SUMIF('Easter One Day 4-16-22 FS'!$B$11:$B$26,$B41,'Easter One Day 4-16-22 FS'!$CB$11:$CB$26)</f>
        <v>0</v>
      </c>
      <c r="CF41" s="138">
        <f>SUMIF('Easter One Day 4-16-22 FS'!$B$11:$B$26,$B41,'Easter One Day 4-16-22 FS'!$CE$11:$CE$26)</f>
        <v>0</v>
      </c>
      <c r="CG41" s="138">
        <f>SUMIF('Easter One Day 4-16-22 FS'!$B$11:$B$26,$B41,'Easter One Day 4-16-22 FS'!$CH$11:$CH$26)</f>
        <v>0</v>
      </c>
      <c r="CH41" s="138">
        <f>SUMIF('Easter One Day 4-16-22 FS'!$B$11:$B$26,$B41,'Easter One Day 4-16-22 FS'!$CK$11:$CK$26)</f>
        <v>0</v>
      </c>
      <c r="CI41" s="138">
        <f>SUMIF('Easter One Day 4-16-22 TH'!$B$11:$B$15,$B41,'Easter One Day 4-16-22 TH'!$BY$11:$BY$15)</f>
        <v>0</v>
      </c>
      <c r="CJ41" s="138">
        <f>SUMIF('Easter One Day 4-16-22 TH'!$B$11:$B$15,$B41,'Easter One Day 4-16-22 TH'!$CB$11:$CB$15)</f>
        <v>0</v>
      </c>
      <c r="CK41" s="138">
        <f>SUMIF('Easter One Day 4-16-22 TH'!$B$11:$B$15,$B41,'Easter One Day 4-16-22 TH'!$CE$11:$CE$15)</f>
        <v>0</v>
      </c>
      <c r="CL41" s="138">
        <f>SUMIF('Easter One Day 4-16-22 TH'!$B$11:$B$15,$B41,'Easter One Day 4-16-22 TH'!$CH$11:$CH$15)</f>
        <v>0</v>
      </c>
      <c r="CM41" s="138">
        <f>SUMIF('Easter One Day 4-16-22 TH'!$B$11:$B$15,$B41,'Easter One Day 4-16-22 TH'!$CK$11:$CK$15)</f>
        <v>0</v>
      </c>
      <c r="CN41" s="138">
        <f>SUMIF('Sunday Races 5-1-22'!$B$11:$B$28,$B41,'Sunday Races 5-1-22'!$BY$11:$BY$28)</f>
        <v>0</v>
      </c>
      <c r="CO41" s="138">
        <f>SUMIF('Sunday Races 5-1-22'!$B$11:$B$28,$B41,'Sunday Races 5-1-22'!$CB$11:$CB$28)</f>
        <v>0</v>
      </c>
      <c r="CP41" s="138">
        <f>SUMIF('Sunday Races 5-1-22'!$B$11:$B$28,$B41,'Sunday Races 5-1-22'!$CE$11:$CE$28)</f>
        <v>0</v>
      </c>
      <c r="CQ41" s="138">
        <f>SUMIF('Sunday Races 5-1-22'!$B$11:$B$28,$B41,'Sunday Races 5-1-22'!$CH$11:$CH$28)</f>
        <v>0</v>
      </c>
      <c r="CR41" s="138">
        <f>SUMIF('Sunday Races 5-1-22'!$B$11:$B$28,$B41,'Sunday Races 5-1-22'!$CK$11:$CK$28)</f>
        <v>0</v>
      </c>
      <c r="CS41" s="138">
        <f>SUMIF('Long Distance Race 5-7-22'!$B$11:$B$27,$B41,'Long Distance Race 5-7-22'!$BY$11:$BY$27)</f>
        <v>0</v>
      </c>
      <c r="CT41" s="138">
        <f>SUMIF('Long Distance Race 5-7-22'!$B$11:$B$27,$B41,'Long Distance Race 5-7-22'!$CB$11:$CB$27)</f>
        <v>0</v>
      </c>
      <c r="CU41" s="138">
        <f>SUMIF('Long Distance Race 5-7-22'!$B$11:$B$27,$B41,'Long Distance Race 5-7-22'!$CE$11:$CE$27)</f>
        <v>0</v>
      </c>
      <c r="CV41" s="138">
        <f>SUMIF('Long Distance Race 5-7-22'!$B$11:$B$27,$B41,'Long Distance Race 5-7-22'!$CH$11:$CH$27)</f>
        <v>0</v>
      </c>
      <c r="CW41" s="138">
        <f>SUMIF('Long Distance Race 5-7-22'!$B$11:$B$27,$B41,'Long Distance Race 5-7-22'!$CK$11:$CK$27)</f>
        <v>0</v>
      </c>
      <c r="CX41" s="138">
        <f>SUMIF('Memorial Day Regatta 5-28-22 Op'!$B$11:$B$27,$B41,'Memorial Day Regatta 5-28-22 Op'!$BY$11:$BY$27)</f>
        <v>0</v>
      </c>
      <c r="CY41" s="138">
        <f>SUMIF('Memorial Day Regatta 5-28-22 Op'!$B$11:$B$27,$B41,'Memorial Day Regatta 5-28-22 Op'!$CB$11:$CB$27)</f>
        <v>0</v>
      </c>
      <c r="CZ41" s="138">
        <f>SUMIF('Memorial Day Regatta 5-28-22 Op'!$B$11:$B$27,$B41,'Memorial Day Regatta 5-28-22 Op'!$CE$11:$CE$27)</f>
        <v>0</v>
      </c>
      <c r="DA41" s="138">
        <f>SUMIF('Memorial Day Regatta 5-28-22 Op'!$B$11:$B$27,$B41,'Memorial Day Regatta 5-28-22 Op'!$CH$11:$CH$27)</f>
        <v>0</v>
      </c>
      <c r="DB41" s="138">
        <f>SUMIF('Memorial Day Regatta 5-28-22 Op'!$B$11:$B$27,$B41,'Memorial Day Regatta 5-28-22 Op'!$CK$11:$CK$27)</f>
        <v>0</v>
      </c>
      <c r="DC41" s="138">
        <f>SUMIF('Sunday Races 6-5-22'!$B$11:$B$28,$B41,'Sunday Races 6-5-22'!$BY$11:$BY$28)</f>
        <v>0</v>
      </c>
      <c r="DD41" s="138">
        <f>SUMIF('Sunday Races 6-5-22'!$B$11:$B$28,$B41,'Sunday Races 6-5-22'!$CB$11:$CB$28)</f>
        <v>0</v>
      </c>
      <c r="DE41" s="138">
        <f>SUMIF('Sunday Races 6-5-22'!$B$11:$B$28,$B41,'Sunday Races 6-5-22'!$CE$11:$CE$28)</f>
        <v>0</v>
      </c>
      <c r="DF41" s="138">
        <f>SUMIF('Sunday Races 6-5-22'!$B$11:$B$28,$B41,'Sunday Races 6-5-22'!$CH$11:$CH$28)</f>
        <v>0</v>
      </c>
      <c r="DG41" s="138">
        <f>SUMIF('Sunday Races 6-5-22'!$B$11:$B$28,$B41,'Sunday Races 6-5-22'!$CK$11:$CK$28)</f>
        <v>0</v>
      </c>
      <c r="DH41" s="138">
        <f>SUMIF('Sunday Races 6-12-22'!$B$11:$B$24,$B41,'Sunday Races 6-12-22'!$BY$11:$BY$24)</f>
        <v>0</v>
      </c>
      <c r="DI41" s="138">
        <f>SUMIF('Sunday Races 6-12-22'!$B$11:$B$24,$B41,'Sunday Races 6-12-22'!$CB$11:$CB$24)</f>
        <v>0</v>
      </c>
      <c r="DJ41" s="138">
        <f>SUMIF('Sunday Races 6-12-22'!$B$11:$B$24,$B41,'Sunday Races 6-12-22'!$CE$11:$CE$24)</f>
        <v>0</v>
      </c>
      <c r="DK41" s="138">
        <f>SUMIF('Sunday Races 6-12-22'!$B$11:$B$24,$B41,'Sunday Races 6-12-22'!$CH$11:$CH$24)</f>
        <v>0</v>
      </c>
      <c r="DL41" s="138">
        <f>SUMIF('Sunday Races 6-12-22'!$B$11:$B$24,$B41,'Sunday Races 6-12-22'!$CK$11:$CK$24)</f>
        <v>0</v>
      </c>
      <c r="DM41" s="138">
        <f>SUMIF('Saturday Races 6-18-22'!$B$11:$B$24,$B41,'Saturday Races 6-18-22'!$BY$11:$BY$24)</f>
        <v>0</v>
      </c>
      <c r="DN41" s="138">
        <f>SUMIF('Saturday Races 6-18-22'!$B$11:$B$24,$B41,'Saturday Races 6-18-22'!$CB$11:$CB$24)</f>
        <v>0</v>
      </c>
      <c r="DO41" s="138">
        <f>SUMIF('Saturday Races 6-18-22'!$B$11:$B$24,$B41,'Saturday Races 6-18-22'!$CE$11:$CE$24)</f>
        <v>0</v>
      </c>
      <c r="DP41" s="138">
        <f>SUMIF('Saturday Races 6-18-22'!$B$11:$B$24,$B41,'Saturday Races 6-18-22'!$CH$11:$CH$24)</f>
        <v>0</v>
      </c>
      <c r="DQ41" s="138">
        <f>SUMIF('Saturday Races 6-18-22'!$B$11:$B$24,$B41,'Saturday Races 6-18-22'!$CK$11:$CK$24)</f>
        <v>0</v>
      </c>
      <c r="DR41" s="138">
        <f>SUMIF('Caldwell Cup 6-25-22 FS'!$B$11:$B$25,$B41,'Caldwell Cup 6-25-22 FS'!$BY$11:$BY$25)</f>
        <v>0</v>
      </c>
      <c r="DS41" s="138">
        <f>SUMIF('Caldwell Cup 6-25-22 FS'!$B$11:$B$25,$B41,'Caldwell Cup 6-25-22 FS'!$CB$11:$CB$25)</f>
        <v>0</v>
      </c>
      <c r="DT41" s="138">
        <f>SUMIF('Caldwell Cup 6-25-22 FS'!$B$11:$B$25,$B41,'Caldwell Cup 6-25-22 FS'!$CE$11:$CE$25)</f>
        <v>0</v>
      </c>
      <c r="DU41" s="138">
        <f>SUMIF('Caldwell Cup 6-25-22 FS'!$B$11:$B$25,$B41,'Caldwell Cup 6-25-22 FS'!$CH$11:$CH$25)</f>
        <v>0</v>
      </c>
      <c r="DV41" s="138">
        <f>SUMIF('Caldwell Cup 6-25-22 FS'!$B$11:$B$25,$B41,'Caldwell Cup 6-25-22 FS'!$CK$11:$CK$25)</f>
        <v>0</v>
      </c>
      <c r="DW41" s="138">
        <f>SUMIF('Caldwell Cup 6-25-22 TH'!$B$11:$B$24,$B41,'Caldwell Cup 6-25-22 TH'!$BY$11:$BY$24)</f>
        <v>0</v>
      </c>
      <c r="DX41" s="138">
        <f>SUMIF('Caldwell Cup 6-25-22 TH'!$B$11:$B$24,$B41,'Caldwell Cup 6-25-22 TH'!$CB$11:$CB$24)</f>
        <v>0</v>
      </c>
      <c r="DY41" s="138">
        <f>SUMIF('Caldwell Cup 6-25-22 TH'!$B$11:$B$24,$B41,'Caldwell Cup 6-25-22 TH'!$CE$11:$CE$24)</f>
        <v>0</v>
      </c>
      <c r="DZ41" s="138">
        <f>SUMIF('Caldwell Cup 6-25-22 TH'!$B$11:$B$24,$B41,'Caldwell Cup 6-25-22 TH'!$CH$11:$CH$24)</f>
        <v>0</v>
      </c>
      <c r="EA41" s="138">
        <f>SUMIF('Caldwell Cup 6-25-22 TH'!$B$11:$B$24,$B41,'Caldwell Cup 6-25-22 TH'!$CK$11:$CK$24)</f>
        <v>0</v>
      </c>
      <c r="EB41" s="138">
        <f>SUMIF('Sunday Races 7-3-22'!$B$11:$B$25,$B41,'Sunday Races 7-3-22'!$BY$11:$BY$25)</f>
        <v>0</v>
      </c>
      <c r="EC41" s="138">
        <f>SUMIF('Sunday Races 7-3-22'!$B$11:$B$25,$B41,'Sunday Races 7-3-22'!$CB$11:$CB$25)</f>
        <v>0</v>
      </c>
      <c r="ED41" s="138">
        <f>SUMIF('Sunday Races 7-3-22'!$B$11:$B$25,$B41,'Sunday Races 7-3-22'!$CE$11:$CE$25)</f>
        <v>0</v>
      </c>
      <c r="EE41" s="138">
        <f>SUMIF('Sunday Races 7-3-22'!$B$11:$B$25,$B41,'Sunday Races 7-3-22'!$CH$11:$CH$25)</f>
        <v>0</v>
      </c>
      <c r="EF41" s="138">
        <f>SUMIF('Sunday Races 7-3-22'!$B$11:$B$25,$B41,'Sunday Races 7-3-22'!$CK$11:$CK$25)</f>
        <v>0</v>
      </c>
      <c r="EG41" s="138">
        <f>SUMIF('Sunday Races 7-31-22'!$B$11:$B$25,$B41,'Sunday Races 7-31-22'!$BY$11:$BY$25)</f>
        <v>0</v>
      </c>
      <c r="EH41" s="138">
        <f>SUMIF('Sunday Races 7-31-22'!$B$11:$B$25,$B41,'Sunday Races 7-31-22'!$CB$11:$CB$25)</f>
        <v>0</v>
      </c>
      <c r="EI41" s="138">
        <f>SUMIF('Sunday Races 7-31-22'!$B$11:$B$25,$B41,'Sunday Races 7-31-22'!$CE$11:$CE$25)</f>
        <v>0</v>
      </c>
      <c r="EJ41" s="138">
        <f>SUMIF('Sunday Races 7-31-22'!$B$11:$B$25,$B41,'Sunday Races 7-31-22'!$CH$11:$CH$25)</f>
        <v>0</v>
      </c>
      <c r="EK41" s="138">
        <f>SUMIF('Sunday Races 7-31-22'!$B$11:$B$25,$B41,'Sunday Races 7-31-22'!$CK$11:$CK$25)</f>
        <v>0</v>
      </c>
      <c r="EL41" s="138">
        <f>SUMIF('Sunday Races 8-14-22'!$B$11:$B$25,$B41,'Sunday Races 8-14-22'!$BY$11:$BY$25)</f>
        <v>0</v>
      </c>
      <c r="EM41" s="138">
        <f>SUMIF('Sunday Races 8-14-22'!$B$11:$B$25,$B41,'Sunday Races 8-14-22'!$CB$11:$CB$25)</f>
        <v>0</v>
      </c>
      <c r="EN41" s="138">
        <f>SUMIF('Sunday Races 8-14-22'!$B$11:$B$25,$B41,'Sunday Races 8-14-22'!$CE$11:$CE$25)</f>
        <v>0</v>
      </c>
      <c r="EO41" s="138">
        <f>SUMIF('Sunday Races 8-14-22'!$B$11:$B$25,$B41,'Sunday Races 8-14-22'!$CH$11:$CH$25)</f>
        <v>0</v>
      </c>
      <c r="EP41" s="138">
        <f>SUMIF('Sunday Races 8-14-22'!$B$11:$B$25,$B41,'Sunday Races 8-14-22'!$CK$11:$CK$25)</f>
        <v>0</v>
      </c>
      <c r="EQ41" s="138">
        <f>SUMIF('Saturday Races 8-20-22'!$B$11:$B$25,$B41,'Saturday Races 8-20-22'!$BY$11:$BY$25)</f>
        <v>0</v>
      </c>
      <c r="ER41" s="138">
        <f>SUMIF('Saturday Races 8-20-22'!$B$11:$B$25,$B41,'Saturday Races 8-20-22'!$CB$11:$CB$25)</f>
        <v>0</v>
      </c>
      <c r="ES41" s="138">
        <f>SUMIF('Saturday Races 8-20-22'!$B$11:$B$25,$B41,'Saturday Races 8-20-22'!$CE$11:$CE$25)</f>
        <v>0</v>
      </c>
      <c r="ET41" s="138">
        <f>SUMIF('Saturday Races 8-20-22'!$B$11:$B$25,$B41,'Saturday Races 8-20-22'!$CH$11:$CH$25)</f>
        <v>0</v>
      </c>
      <c r="EU41" s="138">
        <f>SUMIF('Saturday Races 8-20-22'!$B$11:$B$25,$B41,'Saturday Races 8-20-22'!$CK$11:$CK$25)</f>
        <v>0</v>
      </c>
      <c r="EV41" s="138">
        <f>SUMIF('Labor Day Regatta 9-3-22 FS'!$B$11:$B$30,$B41,'Labor Day Regatta 9-3-22 FS'!$BY$11:$BY$30)</f>
        <v>0</v>
      </c>
      <c r="EW41" s="138">
        <f>SUMIF('Labor Day Regatta 9-3-22 FS'!$B$11:$B$30,$B41,'Labor Day Regatta 9-3-22 FS'!$CB$11:$CB$30)</f>
        <v>0</v>
      </c>
      <c r="EX41" s="138">
        <f>SUMIF('Labor Day Regatta 9-3-22 FS'!$B$11:$B$30,$B41,'Labor Day Regatta 9-3-22 FS'!$CE$11:$CE$30)</f>
        <v>0</v>
      </c>
      <c r="EY41" s="138">
        <f>SUMIF('Labor Day Regatta 9-3-22 FS'!$B$11:$B$30,$B41,'Labor Day Regatta 9-3-22 FS'!$CH$11:$CH$30)</f>
        <v>0</v>
      </c>
      <c r="EZ41" s="138">
        <f>SUMIF('Labor Day Regatta 9-3-22 FS'!$B$11:$B$30,$B41,'Labor Day Regatta 9-3-22 FS'!$CK$11:$CK$30)</f>
        <v>0</v>
      </c>
      <c r="FA41" s="138">
        <f>SUMIF('Sunday Races 9-11-22'!$B$11:$B$20,$B41,'Sunday Races 9-11-22'!$BY$11:$BY$20)</f>
        <v>0</v>
      </c>
      <c r="FB41" s="138">
        <f>SUMIF('Sunday Races 9-11-22'!$B$11:$B$20,$B41,'Sunday Races 9-11-22'!$CB$11:$CB$20)</f>
        <v>0</v>
      </c>
      <c r="FC41" s="138">
        <f>SUMIF('Sunday Races 9-11-22'!$B$11:$B$20,$B41,'Sunday Races 9-11-22'!$CE$11:$CE$20)</f>
        <v>0</v>
      </c>
      <c r="FD41" s="138">
        <f>SUMIF('Sunday Races 9-11-22'!$B$11:$B$20,$B41,'Sunday Races 9-11-22'!$CH$11:$CH$20)</f>
        <v>0</v>
      </c>
      <c r="FE41" s="138">
        <f>SUMIF('Sunday Races 9-11-22'!$B$11:$B$20,$B41,'Sunday Races 9-11-22'!$CK$11:$CK$20)</f>
        <v>0</v>
      </c>
      <c r="FF41" s="138">
        <f>SUMIF('2022-09-17 Leukemia Cup FS'!$B$11:$B$26,$B41,'2022-09-17 Leukemia Cup FS'!$BY$11:$BY$26)</f>
        <v>0</v>
      </c>
      <c r="FG41" s="138">
        <f>SUMIF('2022-09-17 Leukemia Cup FS'!$B$11:$B$26,$B41,'2022-09-17 Leukemia Cup FS'!$CB$11:$CB$26)</f>
        <v>0</v>
      </c>
      <c r="FH41" s="138">
        <f>SUMIF('2022-09-17 Leukemia Cup FS'!$B$11:$B$26,$B41,'2022-09-17 Leukemia Cup FS'!$CE$11:$CE$26)</f>
        <v>0</v>
      </c>
      <c r="FI41" s="138">
        <f>SUMIF('2022-09-17 Leukemia Cup FS'!$B$11:$B$26,$B41,'2022-09-17 Leukemia Cup FS'!$CH$11:$CH$26)</f>
        <v>0</v>
      </c>
      <c r="FJ41" s="138">
        <f>SUMIF('2022-09-17 Leukemia Cup FS'!$B$11:$B$26,$B41,'2022-09-17 Leukemia Cup FS'!$CK$11:$CK$26)</f>
        <v>0</v>
      </c>
      <c r="FK41" s="138">
        <f>SUMIF('Smith-Berry LDR 9-24-22'!$B$11:$B$30,$B41,'Smith-Berry LDR 9-24-22'!$BY$11:$BY$30)</f>
        <v>0</v>
      </c>
      <c r="FL41" s="138">
        <f>SUMIF('Smith-Berry LDR 9-24-22'!$B$11:$B$30,$B41,'Smith-Berry LDR 9-24-22'!$CB$11:$CB$30)</f>
        <v>0</v>
      </c>
      <c r="FM41" s="138">
        <f>SUMIF('Smith-Berry LDR 9-24-22'!$B$11:$B$30,$B41,'Smith-Berry LDR 9-24-22'!$CE$11:$CE$30)</f>
        <v>0</v>
      </c>
      <c r="FN41" s="138">
        <f>SUMIF('Smith-Berry LDR 9-24-22'!$B$11:$B$30,$B41,'Smith-Berry LDR 9-24-22'!$CH$11:$CH$30)</f>
        <v>0</v>
      </c>
      <c r="FO41" s="138">
        <f>SUMIF('Smith-Berry LDR 9-24-22'!$B$11:$B$30,$B41,'Smith-Berry LDR 9-24-22'!$CK$11:$CK$30)</f>
        <v>0</v>
      </c>
      <c r="FP41" s="138">
        <f>SUMIF('Great Scot 10-1-22 Cham'!$B$11:$B$28,$B41,'Great Scot 10-1-22 Cham'!$BY$11:$BY$28)</f>
        <v>0</v>
      </c>
      <c r="FQ41" s="138">
        <f>SUMIF('Great Scot 10-1-22 Cham'!$B$11:$B$28,$B41,'Great Scot 10-1-22 Cham'!$CB$11:$CB$28)</f>
        <v>0</v>
      </c>
      <c r="FR41" s="138">
        <f>SUMIF('Great Scot 10-1-22 Cham'!$B$11:$B$28,$B41,'Great Scot 10-1-22 Cham'!$CE$11:$CE$28)</f>
        <v>0</v>
      </c>
      <c r="FS41" s="138">
        <f>SUMIF('Great Scot 10-1-22 Cham'!$B$11:$B$28,$B41,'Great Scot 10-1-22 Cham'!$CH$11:$CH$28)</f>
        <v>0</v>
      </c>
      <c r="FT41" s="138">
        <f>SUMIF('Great Scot 10-1-22 Cham'!$B$11:$B$28,$B41,'Great Scot 10-1-22 Cham'!$CK$11:$CK$28)</f>
        <v>0</v>
      </c>
      <c r="FU41" s="138">
        <f>SUMIF('Great Scot 10-1-22 Chal'!$B$11:$B$28,$B41,'Great Scot 10-1-22 Chal'!$BY$11:$BY$28)</f>
        <v>0</v>
      </c>
      <c r="FV41" s="138">
        <f>SUMIF('Great Scot 10-1-22 Chal'!$B$11:$B$28,$B41,'Great Scot 10-1-22 Chal'!$CB$11:$CB$28)</f>
        <v>0</v>
      </c>
      <c r="FW41" s="138">
        <f>SUMIF('Great Scot 10-1-22 Chal'!$B$11:$B$28,$B41,'Great Scot 10-1-22 Chal'!$CE$11:$CE$28)</f>
        <v>0</v>
      </c>
      <c r="FX41" s="138">
        <f>SUMIF('Great Scot 10-1-22 Chal'!$B$11:$B$28,$B41,'Great Scot 10-1-22 Chal'!$CH$11:$CH$28)</f>
        <v>0</v>
      </c>
      <c r="FY41" s="138">
        <f>SUMIF('Great Scot 10-1-22 Chal'!$B$11:$B$28,$B41,'Great Scot 10-1-22 Chal'!$CK$11:$CK$28)</f>
        <v>0</v>
      </c>
      <c r="FZ41" s="138">
        <f>SUMIF('Sunday Races 10-9-22'!$B$11:$B$21,$B41,'Sunday Races 10-9-22'!$BY$11:$BY$21)</f>
        <v>0</v>
      </c>
      <c r="GA41" s="138">
        <f>SUMIF('Sunday Races 10-9-22'!$B$11:$B$21,$B41,'Sunday Races 10-9-22'!$CB$11:$CB$21)</f>
        <v>0</v>
      </c>
      <c r="GB41" s="138">
        <f>SUMIF('Sunday Races 10-9-22'!$B$11:$B$21,$B41,'Sunday Races 10-9-22'!$CE$11:$CE$21)</f>
        <v>0</v>
      </c>
      <c r="GC41" s="138">
        <f>SUMIF('Sunday Races 10-9-22'!$B$11:$B$21,$B41,'Sunday Races 10-9-22'!$CH$11:$CH$21)</f>
        <v>0</v>
      </c>
      <c r="GD41" s="138">
        <f>SUMIF('Sunday Races 10-9-22'!$B$11:$B$21,$B41,'Sunday Races 10-9-22'!$CK$11:$CK$21)</f>
        <v>0</v>
      </c>
      <c r="GE41" s="138">
        <f>SUMIF('Sunday Races 10-23-22'!$B$11:$B$22,$B41,'Sunday Races 10-23-22'!$BY$11:$BY$22)</f>
        <v>0</v>
      </c>
      <c r="GF41" s="138">
        <f>SUMIF('Sunday Races 10-23-22'!$B$11:$B$22,$B41,'Sunday Races 10-23-22'!$CB$11:$CB$22)</f>
        <v>0</v>
      </c>
      <c r="GG41" s="138">
        <f>SUMIF('Sunday Races 10-23-22'!$B$11:$B$22,$B41,'Sunday Races 10-23-22'!$CE$11:$CE$22)</f>
        <v>0</v>
      </c>
      <c r="GH41" s="138">
        <f>SUMIF('Sunday Races 10-23-22'!$B$11:$B$22,$B41,'Sunday Races 10-23-22'!$CH$11:$CH$22)</f>
        <v>0</v>
      </c>
      <c r="GI41" s="138">
        <f>SUMIF('Sunday Races 10-23-22'!$B$11:$B$22,$B41,'Sunday Races 10-23-22'!$CK$11:$CK$22)</f>
        <v>0</v>
      </c>
      <c r="GJ41" s="138">
        <f>SUMIF('One Day Regatta 10-29-22 FS'!$B$11:$B$19,$B41,'One Day Regatta 10-29-22 FS'!$BY$11:$BY$19)</f>
        <v>0</v>
      </c>
      <c r="GK41" s="138">
        <f>SUMIF('One Day Regatta 10-29-22 FS'!$B$11:$B$19,$B41,'One Day Regatta 10-29-22 FS'!$CB$11:$CB$19)</f>
        <v>0</v>
      </c>
      <c r="GL41" s="138">
        <f>SUMIF('One Day Regatta 10-29-22 FS'!$B$11:$B$19,$B41,'One Day Regatta 10-29-22 FS'!$CE$11:$CE$19)</f>
        <v>0</v>
      </c>
      <c r="GM41" s="138">
        <f>SUMIF('One Day Regatta 10-29-22 FS'!$B$11:$B$19,$B41,'One Day Regatta 10-29-22 FS'!$CH$11:$CH$19)</f>
        <v>0</v>
      </c>
      <c r="GN41" s="138">
        <f>SUMIF('One Day Regatta 10-29-22 FS'!$B$11:$B$19,$B41,'One Day Regatta 10-29-22 FS'!$CK$11:$CK$19)</f>
        <v>0</v>
      </c>
      <c r="GO41" s="139"/>
      <c r="GP41" s="140"/>
      <c r="GQ41" s="141">
        <f t="shared" si="32"/>
        <v>0</v>
      </c>
      <c r="GR41" s="141">
        <f t="shared" si="32"/>
        <v>0</v>
      </c>
      <c r="GS41" s="141">
        <f t="shared" si="32"/>
        <v>0</v>
      </c>
      <c r="GT41" s="141">
        <f t="shared" si="32"/>
        <v>0</v>
      </c>
      <c r="GU41" s="141">
        <f t="shared" si="32"/>
        <v>0</v>
      </c>
      <c r="GV41" s="141">
        <f t="shared" si="32"/>
        <v>0</v>
      </c>
      <c r="GW41" s="141">
        <f t="shared" si="32"/>
        <v>0</v>
      </c>
      <c r="GX41" s="141">
        <f t="shared" si="32"/>
        <v>0</v>
      </c>
      <c r="GY41" s="141">
        <f t="shared" si="32"/>
        <v>0</v>
      </c>
      <c r="GZ41" s="141">
        <f t="shared" si="32"/>
        <v>0</v>
      </c>
      <c r="HA41" s="141">
        <f t="shared" si="33"/>
        <v>0</v>
      </c>
      <c r="HB41" s="141">
        <f t="shared" si="33"/>
        <v>0</v>
      </c>
      <c r="HC41" s="141">
        <f t="shared" si="33"/>
        <v>0</v>
      </c>
      <c r="HD41" s="141">
        <f t="shared" si="33"/>
        <v>0</v>
      </c>
      <c r="HE41" s="141">
        <f t="shared" si="33"/>
        <v>0</v>
      </c>
      <c r="HF41" s="141">
        <f t="shared" si="33"/>
        <v>0</v>
      </c>
      <c r="HG41" s="141">
        <f t="shared" si="33"/>
        <v>0</v>
      </c>
      <c r="HH41" s="141">
        <f t="shared" si="33"/>
        <v>0</v>
      </c>
      <c r="HI41" s="141">
        <f t="shared" si="33"/>
        <v>0</v>
      </c>
      <c r="HJ41" s="141">
        <f t="shared" si="33"/>
        <v>0</v>
      </c>
      <c r="HK41" s="141">
        <f t="shared" si="34"/>
        <v>0</v>
      </c>
      <c r="HL41" s="141">
        <f t="shared" si="34"/>
        <v>0</v>
      </c>
      <c r="HM41" s="141">
        <f t="shared" si="34"/>
        <v>0</v>
      </c>
      <c r="HN41" s="141">
        <f t="shared" si="34"/>
        <v>0</v>
      </c>
      <c r="HO41" s="141">
        <f t="shared" si="34"/>
        <v>0</v>
      </c>
      <c r="HP41" s="141">
        <f t="shared" si="34"/>
        <v>0</v>
      </c>
      <c r="HQ41" s="141">
        <f t="shared" si="34"/>
        <v>0</v>
      </c>
      <c r="HR41" s="141">
        <f t="shared" si="34"/>
        <v>0</v>
      </c>
      <c r="HS41" s="141">
        <f t="shared" si="34"/>
        <v>0</v>
      </c>
      <c r="HT41" s="141">
        <f t="shared" si="34"/>
        <v>0</v>
      </c>
      <c r="HU41" s="141">
        <f t="shared" si="35"/>
        <v>0</v>
      </c>
      <c r="HV41" s="141">
        <f t="shared" si="35"/>
        <v>0</v>
      </c>
      <c r="HW41" s="141">
        <f t="shared" si="35"/>
        <v>0</v>
      </c>
      <c r="HX41" s="141">
        <f t="shared" si="35"/>
        <v>0</v>
      </c>
      <c r="HY41" s="141">
        <f t="shared" si="35"/>
        <v>0</v>
      </c>
      <c r="HZ41" s="141">
        <f t="shared" si="35"/>
        <v>0</v>
      </c>
      <c r="IA41" s="141">
        <f t="shared" si="35"/>
        <v>0</v>
      </c>
      <c r="IB41" s="141">
        <f t="shared" si="35"/>
        <v>0</v>
      </c>
      <c r="IC41" s="141">
        <f t="shared" si="35"/>
        <v>0</v>
      </c>
      <c r="ID41" s="141">
        <f t="shared" si="35"/>
        <v>0</v>
      </c>
      <c r="IE41" s="141">
        <f t="shared" si="36"/>
        <v>0</v>
      </c>
      <c r="IF41" s="141">
        <f t="shared" si="36"/>
        <v>0</v>
      </c>
      <c r="IG41" s="141">
        <f t="shared" si="36"/>
        <v>0</v>
      </c>
      <c r="IH41" s="141">
        <f t="shared" si="36"/>
        <v>0</v>
      </c>
      <c r="II41" s="141">
        <f t="shared" si="36"/>
        <v>0</v>
      </c>
      <c r="IJ41" s="141">
        <f t="shared" si="36"/>
        <v>0</v>
      </c>
      <c r="IK41" s="141">
        <f t="shared" si="36"/>
        <v>0</v>
      </c>
      <c r="IL41" s="141">
        <f t="shared" si="36"/>
        <v>0</v>
      </c>
      <c r="IM41" s="141">
        <f t="shared" si="36"/>
        <v>0</v>
      </c>
      <c r="IN41" s="141">
        <f t="shared" si="36"/>
        <v>0</v>
      </c>
      <c r="IO41" s="141">
        <f t="shared" si="37"/>
        <v>0</v>
      </c>
      <c r="IP41" s="141">
        <f t="shared" si="37"/>
        <v>0</v>
      </c>
      <c r="IQ41" s="141">
        <f t="shared" si="37"/>
        <v>0</v>
      </c>
      <c r="IR41" s="141">
        <f t="shared" si="37"/>
        <v>0</v>
      </c>
      <c r="IS41" s="141">
        <f t="shared" si="37"/>
        <v>0</v>
      </c>
      <c r="IT41" s="141">
        <f t="shared" si="37"/>
        <v>0</v>
      </c>
      <c r="IU41" s="141">
        <f t="shared" si="37"/>
        <v>0</v>
      </c>
      <c r="IV41" s="141">
        <f t="shared" si="37"/>
        <v>0</v>
      </c>
      <c r="IW41" s="141">
        <f t="shared" si="37"/>
        <v>0</v>
      </c>
      <c r="IX41" s="141">
        <f t="shared" si="37"/>
        <v>0</v>
      </c>
      <c r="IY41" s="141">
        <f t="shared" si="38"/>
        <v>0</v>
      </c>
      <c r="IZ41" s="141">
        <f t="shared" si="38"/>
        <v>0</v>
      </c>
      <c r="JA41" s="141">
        <f t="shared" si="38"/>
        <v>0</v>
      </c>
      <c r="JB41" s="141">
        <f t="shared" si="38"/>
        <v>0</v>
      </c>
      <c r="JC41" s="141">
        <f t="shared" si="38"/>
        <v>0</v>
      </c>
      <c r="JD41" s="141">
        <f t="shared" si="38"/>
        <v>0</v>
      </c>
      <c r="JE41" s="141">
        <f t="shared" si="38"/>
        <v>0</v>
      </c>
      <c r="JF41" s="141">
        <f t="shared" si="38"/>
        <v>0</v>
      </c>
      <c r="JG41" s="141">
        <f t="shared" si="38"/>
        <v>0</v>
      </c>
      <c r="JH41" s="141">
        <f t="shared" si="38"/>
        <v>0</v>
      </c>
      <c r="JI41" s="141">
        <f t="shared" si="38"/>
        <v>0</v>
      </c>
      <c r="JJ41" s="141">
        <f t="shared" si="38"/>
        <v>0</v>
      </c>
      <c r="JK41" s="141">
        <f t="shared" si="38"/>
        <v>0</v>
      </c>
      <c r="JL41" s="141">
        <f t="shared" si="38"/>
        <v>0</v>
      </c>
      <c r="JM41" s="141">
        <f t="shared" si="38"/>
        <v>0</v>
      </c>
    </row>
    <row r="42" spans="1:273" ht="15" customHeight="1" x14ac:dyDescent="0.2">
      <c r="A42" s="134">
        <f t="shared" si="17"/>
        <v>31</v>
      </c>
      <c r="B42" s="142" t="s">
        <v>317</v>
      </c>
      <c r="C42" s="135">
        <f t="shared" si="39"/>
        <v>0</v>
      </c>
      <c r="D42" s="136">
        <f t="shared" si="40"/>
        <v>0</v>
      </c>
      <c r="E42" s="135">
        <f t="shared" si="41"/>
        <v>0</v>
      </c>
      <c r="F42" s="137">
        <f t="shared" si="42"/>
        <v>0</v>
      </c>
      <c r="G42" s="138">
        <f>SUMIF('Saturday Race 11-06-21'!$B$11:$B$21,$B42,'Saturday Race 11-06-21'!$BY$11:$BY$21)</f>
        <v>0</v>
      </c>
      <c r="H42" s="138">
        <f>SUMIF('Saturday Race 11-06-21'!$B$11:$B$21,$B42,'Saturday Race 11-06-21'!$CB$11:$CB$21)</f>
        <v>0</v>
      </c>
      <c r="I42" s="138">
        <f>SUMIF('Saturday Race 11-06-21'!$B$11:$B$21,$B42,'Saturday Race 11-06-21'!$CE$11:$CE$21)</f>
        <v>0</v>
      </c>
      <c r="J42" s="138">
        <f>SUMIF('Saturday Race 11-06-21'!$B$11:$B$21,$B42,'Saturday Race 11-06-21'!$CH$11:$CH$21)</f>
        <v>0</v>
      </c>
      <c r="K42" s="138">
        <f>SUMIF('Saturday Race 11-06-21'!$B$11:$B$21,$B42,'Saturday Race 11-06-21'!$CK$11:$CK$21)</f>
        <v>0</v>
      </c>
      <c r="L42" s="138">
        <f>SUMIF('Saturday Race 11-20-21'!$B$11:$B$24,$B42,'Saturday Race 11-20-21'!$BY$11:$BY$24)</f>
        <v>0</v>
      </c>
      <c r="M42" s="138">
        <f>SUMIF('Saturday Race 11-20-21'!$B$11:$B$24,$B42,'Saturday Race 11-20-21'!$CB$11:$CB$24)</f>
        <v>0</v>
      </c>
      <c r="N42" s="138">
        <f>SUMIF('Saturday Race 11-20-21'!$B$11:$B$24,$B42,'Saturday Race 11-20-21'!$CE$11:$CE$24)</f>
        <v>0</v>
      </c>
      <c r="O42" s="138">
        <f>SUMIF('Saturday Race 11-20-21'!$B$11:$B$24,$B42,'Saturday Race 11-20-21'!$CH$11:$CH$24)</f>
        <v>0</v>
      </c>
      <c r="P42" s="138">
        <f>SUMIF('Saturday Race 11-20-21'!$B$11:$B$24,$B42,'Saturday Race 11-20-21'!$CK$11:$CK$24)</f>
        <v>0</v>
      </c>
      <c r="Q42" s="138">
        <f>SUMIF('One Day 12-04-21 Scots'!$B$11:$B$25,$B42,'One Day 12-04-21 Scots'!$BY$11:$BY$25)</f>
        <v>0</v>
      </c>
      <c r="R42" s="138">
        <f>SUMIF('One Day 12-04-21 Scots'!$B$11:$B$25,$B42,'One Day 12-04-21 Scots'!$CB$11:$CB$25)</f>
        <v>0</v>
      </c>
      <c r="S42" s="138">
        <f>SUMIF('One Day 12-04-21 Scots'!$B$11:$B$25,$B42,'One Day 12-04-21 Scots'!$CE$11:$CE$25)</f>
        <v>0</v>
      </c>
      <c r="T42" s="138">
        <f>SUMIF('One Day 12-04-21 Scots'!$B$11:$B$25,$B42,'One Day 12-04-21 Scots'!$CH$11:$CH$25)</f>
        <v>0</v>
      </c>
      <c r="U42" s="138">
        <f>SUMIF('One Day 12-04-21 Scots'!$B$11:$B$25,$B42,'One Day 12-04-21 Scots'!$CK$11:$CK$25)</f>
        <v>0</v>
      </c>
      <c r="V42" s="138">
        <f>SUMIF('One Day 12-04-21 Thistles'!$B$11:$B$25,$B42,'One Day 12-04-21 Thistles'!$BY$11:$BY$25)</f>
        <v>0</v>
      </c>
      <c r="W42" s="138">
        <f>SUMIF('One Day 12-04-21 Thistles'!$B$11:$B$25,$B42,'One Day 12-04-21 Thistles'!$CB$11:$CB$25)</f>
        <v>0</v>
      </c>
      <c r="X42" s="138">
        <f>SUMIF('One Day 12-04-21 Thistles'!$B$11:$B$25,$B42,'One Day 12-04-21 Thistles'!$CE$11:$CE$25)</f>
        <v>0</v>
      </c>
      <c r="Y42" s="138">
        <f>SUMIF('One Day 12-04-21 Thistles'!$B$11:$B$25,$B42,'One Day 12-04-21 Thistles'!$CH$11:$CH$25)</f>
        <v>0</v>
      </c>
      <c r="Z42" s="138">
        <f>SUMIF('One Day 12-04-21 Thistles'!$B$11:$B$25,$B42,'One Day 12-04-21 Thistles'!$CK$11:$CK$25)</f>
        <v>0</v>
      </c>
      <c r="AA42" s="138">
        <f>SUMIF('Saturday Race 1-08-22'!$B$11:$B$20,$B42,'Saturday Race 1-08-22'!$BY$11:$BY$20)</f>
        <v>0</v>
      </c>
      <c r="AB42" s="138">
        <f>SUMIF('Saturday Race 1-08-22'!$B$11:$B$20,$B42,'Saturday Race 1-08-22'!$CB$11:$CB$20)</f>
        <v>0</v>
      </c>
      <c r="AC42" s="138">
        <f>SUMIF('Saturday Race 1-08-22'!$B$11:$B$20,$B42,'Saturday Race 1-08-22'!$CE$11:$CE$20)</f>
        <v>0</v>
      </c>
      <c r="AD42" s="138">
        <f>SUMIF('Saturday Race 1-08-22'!$B$11:$B$20,$B42,'Saturday Race 1-08-22'!$CH$11:$CH$20)</f>
        <v>0</v>
      </c>
      <c r="AE42" s="138">
        <f>SUMIF('Saturday Race 1-08-22'!$B$11:$B$20,$B42,'Saturday Race 1-08-22'!$CK$11:$CK$20)</f>
        <v>0</v>
      </c>
      <c r="AF42" s="138">
        <f>SUMIF('Saturday Race 1-22-22'!$B$11:$B$20,$B42,'Saturday Race 1-22-22'!$BY$11:$BY$20)</f>
        <v>0</v>
      </c>
      <c r="AG42" s="138">
        <f>SUMIF('Saturday Race 1-22-22'!$B$11:$B$20,$B42,'Saturday Race 1-22-22'!$CB$11:$CB$20)</f>
        <v>0</v>
      </c>
      <c r="AH42" s="138">
        <f>SUMIF('Saturday Race 1-22-22'!$B$11:$B$20,$B42,'Saturday Race 1-22-22'!$CE$11:$CE$20)</f>
        <v>0</v>
      </c>
      <c r="AI42" s="138">
        <f>SUMIF('Saturday Race 1-22-22'!$B$11:$B$20,$B42,'Saturday Race 1-22-22'!$CH$11:$CH$20)</f>
        <v>0</v>
      </c>
      <c r="AJ42" s="138">
        <f>SUMIF('Saturday Race 1-22-22'!$B$11:$B$20,$B42,'Saturday Race 1-22-22'!$CK$11:$CK$20)</f>
        <v>0</v>
      </c>
      <c r="AK42" s="138">
        <f>SUMIF('Sunday Race 2-6-22'!$B$11:$B$20,$B42,'Sunday Race 2-6-22'!$BY$11:$BY$20)</f>
        <v>0</v>
      </c>
      <c r="AL42" s="138">
        <f>SUMIF('Sunday Race 2-6-22'!$B$11:$B$20,$B42,'Sunday Race 2-6-22'!$CB$11:$CB$20)</f>
        <v>0</v>
      </c>
      <c r="AM42" s="138">
        <f>SUMIF('Sunday Race 2-6-22'!$B$11:$B$20,$B42,'Sunday Race 2-6-22'!$CE$11:$CE$20)</f>
        <v>0</v>
      </c>
      <c r="AN42" s="138">
        <f>SUMIF('Sunday Race 2-6-22'!$B$11:$B$20,$B42,'Sunday Race 2-6-22'!$CH$11:$CH$20)</f>
        <v>0</v>
      </c>
      <c r="AO42" s="138">
        <f>SUMIF('Sunday Race 2-6-22'!$B$11:$B$20,$B42,'Sunday Race 2-6-22'!$CK$11:$CK$20)</f>
        <v>0</v>
      </c>
      <c r="AP42" s="138">
        <f>SUMIF('Chili One Day 2-12-22 Scots'!$B$11:$B$25,$B42,'Chili One Day 2-12-22 Scots'!$BY$11:$BY$25)</f>
        <v>0</v>
      </c>
      <c r="AQ42" s="138">
        <f>SUMIF('Chili One Day 2-12-22 Scots'!$B$11:$B$25,$B42,'Chili One Day 2-12-22 Scots'!$CB$11:$CB$25)</f>
        <v>0</v>
      </c>
      <c r="AR42" s="138">
        <f>SUMIF('Chili One Day 2-12-22 Scots'!$B$11:$B$25,$B42,'Chili One Day 2-12-22 Scots'!$CE$11:$CE$25)</f>
        <v>0</v>
      </c>
      <c r="AS42" s="138">
        <f>SUMIF('Chili One Day 2-12-22 Scots'!$B$11:$B$25,$B42,'Chili One Day 2-12-22 Scots'!$CH$11:$CH$25)</f>
        <v>0</v>
      </c>
      <c r="AT42" s="138">
        <f>SUMIF('Chili One Day 2-12-22 Scots'!$B$11:$B$25,$B42,'Chili One Day 2-12-22 Scots'!$CK$11:$CK$25)</f>
        <v>0</v>
      </c>
      <c r="AU42" s="138">
        <f>SUMIF('Chili One Day 2-12-22 Thistles'!$B$11:$B$25,$B42,'Chili One Day 2-12-22 Thistles'!$BY$11:$BY$25)</f>
        <v>0</v>
      </c>
      <c r="AV42" s="138">
        <f>SUMIF('Chili One Day 2-12-22 Thistles'!$B$11:$B$25,$B42,'Chili One Day 2-12-22 Thistles'!$CB$11:$CB$25)</f>
        <v>0</v>
      </c>
      <c r="AW42" s="138">
        <f>SUMIF('Chili One Day 2-12-22 Thistles'!$B$11:$B$25,$B42,'Chili One Day 2-12-22 Thistles'!$CE$11:$CE$25)</f>
        <v>0</v>
      </c>
      <c r="AX42" s="138">
        <f>SUMIF('Chili One Day 2-12-22 Thistles'!$B$11:$B$25,$B42,'Chili One Day 2-12-22 Thistles'!$CH$11:$CH$25)</f>
        <v>0</v>
      </c>
      <c r="AY42" s="138">
        <f>SUMIF('Chili One Day 2-12-22 Thistles'!$B$11:$B$25,$B42,'Chili One Day 2-12-22 Thistles'!$CK$11:$CK$25)</f>
        <v>0</v>
      </c>
      <c r="AZ42" s="138">
        <f>SUMIF('Sunday Race 2-20-22'!$B$11:$B$26,$B42,'Sunday Race 2-20-22'!$BY$11:$BY$26)</f>
        <v>0</v>
      </c>
      <c r="BA42" s="138">
        <f>SUMIF('Sunday Race 2-20-22'!$B$11:$B$26,$B42,'Sunday Race 2-20-22'!$CB$11:$CB$26)</f>
        <v>0</v>
      </c>
      <c r="BB42" s="138">
        <f>SUMIF('Sunday Race 2-20-22'!$B$11:$B$26,$B42,'Sunday Race 2-20-22'!$CE$11:$CE$26)</f>
        <v>0</v>
      </c>
      <c r="BC42" s="138">
        <f>SUMIF('Sunday Race 2-20-22'!$B$11:$B$26,$B42,'Sunday Race 2-20-22'!$CH$11:$CH$26)</f>
        <v>0</v>
      </c>
      <c r="BD42" s="138">
        <f>SUMIF('Sunday Race 2-20-22'!$B$11:$B$26,$B42,'Sunday Race 2-20-22'!$CK$11:$CK$26)</f>
        <v>0</v>
      </c>
      <c r="BE42" s="138">
        <f>SUMIF('Sunday Race 2-27-22'!$B$11:$B$20,$B42,'Sunday Race 2-27-22'!$BY$11:$BY$20)</f>
        <v>0</v>
      </c>
      <c r="BF42" s="138">
        <f>SUMIF('Sunday Race 2-27-22'!$B$11:$B$20,$B42,'Sunday Race 2-27-22'!$CB$11:$CB$20)</f>
        <v>0</v>
      </c>
      <c r="BG42" s="138">
        <f>SUMIF('Sunday Race 2-27-22'!$B$11:$B$20,$B42,'Sunday Race 2-27-22'!$CE$11:$CE$20)</f>
        <v>0</v>
      </c>
      <c r="BH42" s="138">
        <f>SUMIF('Sunday Race 2-27-22'!$B$11:$B$20,$B42,'Sunday Race 2-27-22'!$CH$11:$CH$20)</f>
        <v>0</v>
      </c>
      <c r="BI42" s="138">
        <f>SUMIF('Sunday Race 2-27-22'!$B$11:$B$20,$B42,'Sunday Race 2-27-22'!$CK$11:$CK$20)</f>
        <v>0</v>
      </c>
      <c r="BJ42" s="138">
        <f>SUMIF('Ironman One Day 3-5-22 FS'!$B$11:$B$26,$B42,'Ironman One Day 3-5-22 FS'!$BY$11:$BY$26)</f>
        <v>0</v>
      </c>
      <c r="BK42" s="138">
        <f>SUMIF('Ironman One Day 3-5-22 FS'!$B$11:$B$26,$B42,'Ironman One Day 3-5-22 FS'!$CB$11:$CB$26)</f>
        <v>0</v>
      </c>
      <c r="BL42" s="138">
        <f>SUMIF('Ironman One Day 3-5-22 FS'!$B$11:$B$26,$B42,'Ironman One Day 3-5-22 FS'!$CE$11:$CE$26)</f>
        <v>0</v>
      </c>
      <c r="BM42" s="138">
        <f>SUMIF('Ironman One Day 3-5-22 FS'!$B$11:$B$26,$B42,'Ironman One Day 3-5-22 FS'!$CH$11:$CH$26)</f>
        <v>0</v>
      </c>
      <c r="BN42" s="138">
        <f>SUMIF('Ironman One Day 3-5-22 FS'!$B$11:$B$26,$B42,'Ironman One Day 3-5-22 FS'!$CK$11:$CK$26)</f>
        <v>0</v>
      </c>
      <c r="BO42" s="138">
        <f>SUMIF('Sunday Race 3-13-22'!$B$11:$B$25,$B42,'Sunday Race 3-13-22'!$BY$11:$BY$25)</f>
        <v>0</v>
      </c>
      <c r="BP42" s="138">
        <f>SUMIF('Sunday Race 3-13-22'!$B$11:$B$25,$B42,'Sunday Race 3-13-22'!$CB$11:$CB$25)</f>
        <v>0</v>
      </c>
      <c r="BQ42" s="138">
        <f>SUMIF('Sunday Race 3-13-22'!$B$11:$B$25,$B42,'Sunday Race 3-13-22'!$CE$11:$CE$25)</f>
        <v>0</v>
      </c>
      <c r="BR42" s="138">
        <f>SUMIF('Sunday Race 3-13-22'!$B$11:$B$25,$B42,'Sunday Race 3-13-22'!$CH$11:$CH$25)</f>
        <v>0</v>
      </c>
      <c r="BS42" s="138">
        <f>SUMIF('Sunday Race 3-13-22'!$B$11:$B$25,$B42,'Sunday Race 3-13-22'!$CK$11:$CK$25)</f>
        <v>0</v>
      </c>
      <c r="BT42" s="138">
        <f>SUMIF('Saturday Race 3-19-22'!$B$11:$B$18,$B42,'Saturday Race 3-19-22'!$BY$11:$BY$18)</f>
        <v>0</v>
      </c>
      <c r="BU42" s="138">
        <f>SUMIF('Saturday Race 3-19-22'!$B$11:$B$18,$B42,'Saturday Race 3-19-22'!$CB$11:$CB$18)</f>
        <v>0</v>
      </c>
      <c r="BV42" s="138">
        <f>SUMIF('Saturday Race 3-19-22'!$B$11:$B$18,$B42,'Saturday Race 3-19-22'!$CE$11:$CE$18)</f>
        <v>0</v>
      </c>
      <c r="BW42" s="138">
        <f>SUMIF('Saturday Race 3-19-22'!$B$11:$B$18,$B42,'Saturday Race 3-19-22'!$CH$11:$CH$18)</f>
        <v>0</v>
      </c>
      <c r="BX42" s="138">
        <f>SUMIF('Saturday Race 3-19-22'!$B$11:$B$18,$B42,'Saturday Race 3-19-22'!$CK$11:$CK$18)</f>
        <v>0</v>
      </c>
      <c r="BY42" s="138">
        <f>SUMIF('Sunday Races 4-10-22'!$B$11:$B$26,$B42,'Sunday Races 4-10-22'!$BY$11:$BY$26)</f>
        <v>0</v>
      </c>
      <c r="BZ42" s="138">
        <f>SUMIF('Sunday Races 4-10-22'!$B$11:$B$26,$B42,'Sunday Races 4-10-22'!$CB$11:$CB$26)</f>
        <v>0</v>
      </c>
      <c r="CA42" s="138">
        <f>SUMIF('Sunday Races 4-10-22'!$B$11:$B$26,$B42,'Sunday Races 4-10-22'!$CE$11:$CE$26)</f>
        <v>0</v>
      </c>
      <c r="CB42" s="138">
        <f>SUMIF('Sunday Races 4-10-22'!$B$11:$B$26,$B42,'Sunday Races 4-10-22'!$CH$11:$CH$26)</f>
        <v>0</v>
      </c>
      <c r="CC42" s="138">
        <f>SUMIF('Sunday Races 4-10-22'!$B$11:$B$26,$B42,'Sunday Races 4-10-22'!$CK$11:$CK$26)</f>
        <v>0</v>
      </c>
      <c r="CD42" s="138">
        <f>SUMIF('Easter One Day 4-16-22 FS'!$B$11:$B$26,$B42,'Easter One Day 4-16-22 FS'!$BY$11:$BY$26)</f>
        <v>0</v>
      </c>
      <c r="CE42" s="138">
        <f>SUMIF('Easter One Day 4-16-22 FS'!$B$11:$B$26,$B42,'Easter One Day 4-16-22 FS'!$CB$11:$CB$26)</f>
        <v>0</v>
      </c>
      <c r="CF42" s="138">
        <f>SUMIF('Easter One Day 4-16-22 FS'!$B$11:$B$26,$B42,'Easter One Day 4-16-22 FS'!$CE$11:$CE$26)</f>
        <v>0</v>
      </c>
      <c r="CG42" s="138">
        <f>SUMIF('Easter One Day 4-16-22 FS'!$B$11:$B$26,$B42,'Easter One Day 4-16-22 FS'!$CH$11:$CH$26)</f>
        <v>0</v>
      </c>
      <c r="CH42" s="138">
        <f>SUMIF('Easter One Day 4-16-22 FS'!$B$11:$B$26,$B42,'Easter One Day 4-16-22 FS'!$CK$11:$CK$26)</f>
        <v>0</v>
      </c>
      <c r="CI42" s="138">
        <f>SUMIF('Easter One Day 4-16-22 TH'!$B$11:$B$15,$B42,'Easter One Day 4-16-22 TH'!$BY$11:$BY$15)</f>
        <v>0</v>
      </c>
      <c r="CJ42" s="138">
        <f>SUMIF('Easter One Day 4-16-22 TH'!$B$11:$B$15,$B42,'Easter One Day 4-16-22 TH'!$CB$11:$CB$15)</f>
        <v>0</v>
      </c>
      <c r="CK42" s="138">
        <f>SUMIF('Easter One Day 4-16-22 TH'!$B$11:$B$15,$B42,'Easter One Day 4-16-22 TH'!$CE$11:$CE$15)</f>
        <v>0</v>
      </c>
      <c r="CL42" s="138">
        <f>SUMIF('Easter One Day 4-16-22 TH'!$B$11:$B$15,$B42,'Easter One Day 4-16-22 TH'!$CH$11:$CH$15)</f>
        <v>0</v>
      </c>
      <c r="CM42" s="138">
        <f>SUMIF('Easter One Day 4-16-22 TH'!$B$11:$B$15,$B42,'Easter One Day 4-16-22 TH'!$CK$11:$CK$15)</f>
        <v>0</v>
      </c>
      <c r="CN42" s="138">
        <f>SUMIF('Sunday Races 5-1-22'!$B$11:$B$28,$B42,'Sunday Races 5-1-22'!$BY$11:$BY$28)</f>
        <v>0</v>
      </c>
      <c r="CO42" s="138">
        <f>SUMIF('Sunday Races 5-1-22'!$B$11:$B$28,$B42,'Sunday Races 5-1-22'!$CB$11:$CB$28)</f>
        <v>0</v>
      </c>
      <c r="CP42" s="138">
        <f>SUMIF('Sunday Races 5-1-22'!$B$11:$B$28,$B42,'Sunday Races 5-1-22'!$CE$11:$CE$28)</f>
        <v>0</v>
      </c>
      <c r="CQ42" s="138">
        <f>SUMIF('Sunday Races 5-1-22'!$B$11:$B$28,$B42,'Sunday Races 5-1-22'!$CH$11:$CH$28)</f>
        <v>0</v>
      </c>
      <c r="CR42" s="138">
        <f>SUMIF('Sunday Races 5-1-22'!$B$11:$B$28,$B42,'Sunday Races 5-1-22'!$CK$11:$CK$28)</f>
        <v>0</v>
      </c>
      <c r="CS42" s="138">
        <f>SUMIF('Long Distance Race 5-7-22'!$B$11:$B$27,$B42,'Long Distance Race 5-7-22'!$BY$11:$BY$27)</f>
        <v>0</v>
      </c>
      <c r="CT42" s="138">
        <f>SUMIF('Long Distance Race 5-7-22'!$B$11:$B$27,$B42,'Long Distance Race 5-7-22'!$CB$11:$CB$27)</f>
        <v>0</v>
      </c>
      <c r="CU42" s="138">
        <f>SUMIF('Long Distance Race 5-7-22'!$B$11:$B$27,$B42,'Long Distance Race 5-7-22'!$CE$11:$CE$27)</f>
        <v>0</v>
      </c>
      <c r="CV42" s="138">
        <f>SUMIF('Long Distance Race 5-7-22'!$B$11:$B$27,$B42,'Long Distance Race 5-7-22'!$CH$11:$CH$27)</f>
        <v>0</v>
      </c>
      <c r="CW42" s="138">
        <f>SUMIF('Long Distance Race 5-7-22'!$B$11:$B$27,$B42,'Long Distance Race 5-7-22'!$CK$11:$CK$27)</f>
        <v>0</v>
      </c>
      <c r="CX42" s="138">
        <f>SUMIF('Memorial Day Regatta 5-28-22 Op'!$B$11:$B$27,$B42,'Memorial Day Regatta 5-28-22 Op'!$BY$11:$BY$27)</f>
        <v>0</v>
      </c>
      <c r="CY42" s="138">
        <f>SUMIF('Memorial Day Regatta 5-28-22 Op'!$B$11:$B$27,$B42,'Memorial Day Regatta 5-28-22 Op'!$CB$11:$CB$27)</f>
        <v>0</v>
      </c>
      <c r="CZ42" s="138">
        <f>SUMIF('Memorial Day Regatta 5-28-22 Op'!$B$11:$B$27,$B42,'Memorial Day Regatta 5-28-22 Op'!$CE$11:$CE$27)</f>
        <v>0</v>
      </c>
      <c r="DA42" s="138">
        <f>SUMIF('Memorial Day Regatta 5-28-22 Op'!$B$11:$B$27,$B42,'Memorial Day Regatta 5-28-22 Op'!$CH$11:$CH$27)</f>
        <v>0</v>
      </c>
      <c r="DB42" s="138">
        <f>SUMIF('Memorial Day Regatta 5-28-22 Op'!$B$11:$B$27,$B42,'Memorial Day Regatta 5-28-22 Op'!$CK$11:$CK$27)</f>
        <v>0</v>
      </c>
      <c r="DC42" s="138">
        <f>SUMIF('Sunday Races 6-5-22'!$B$11:$B$28,$B42,'Sunday Races 6-5-22'!$BY$11:$BY$28)</f>
        <v>0</v>
      </c>
      <c r="DD42" s="138">
        <f>SUMIF('Sunday Races 6-5-22'!$B$11:$B$28,$B42,'Sunday Races 6-5-22'!$CB$11:$CB$28)</f>
        <v>0</v>
      </c>
      <c r="DE42" s="138">
        <f>SUMIF('Sunday Races 6-5-22'!$B$11:$B$28,$B42,'Sunday Races 6-5-22'!$CE$11:$CE$28)</f>
        <v>0</v>
      </c>
      <c r="DF42" s="138">
        <f>SUMIF('Sunday Races 6-5-22'!$B$11:$B$28,$B42,'Sunday Races 6-5-22'!$CH$11:$CH$28)</f>
        <v>0</v>
      </c>
      <c r="DG42" s="138">
        <f>SUMIF('Sunday Races 6-5-22'!$B$11:$B$28,$B42,'Sunday Races 6-5-22'!$CK$11:$CK$28)</f>
        <v>0</v>
      </c>
      <c r="DH42" s="138">
        <f>SUMIF('Sunday Races 6-12-22'!$B$11:$B$24,$B42,'Sunday Races 6-12-22'!$BY$11:$BY$24)</f>
        <v>0</v>
      </c>
      <c r="DI42" s="138">
        <f>SUMIF('Sunday Races 6-12-22'!$B$11:$B$24,$B42,'Sunday Races 6-12-22'!$CB$11:$CB$24)</f>
        <v>0</v>
      </c>
      <c r="DJ42" s="138">
        <f>SUMIF('Sunday Races 6-12-22'!$B$11:$B$24,$B42,'Sunday Races 6-12-22'!$CE$11:$CE$24)</f>
        <v>0</v>
      </c>
      <c r="DK42" s="138">
        <f>SUMIF('Sunday Races 6-12-22'!$B$11:$B$24,$B42,'Sunday Races 6-12-22'!$CH$11:$CH$24)</f>
        <v>0</v>
      </c>
      <c r="DL42" s="138">
        <f>SUMIF('Sunday Races 6-12-22'!$B$11:$B$24,$B42,'Sunday Races 6-12-22'!$CK$11:$CK$24)</f>
        <v>0</v>
      </c>
      <c r="DM42" s="138">
        <f>SUMIF('Saturday Races 6-18-22'!$B$11:$B$24,$B42,'Saturday Races 6-18-22'!$BY$11:$BY$24)</f>
        <v>0</v>
      </c>
      <c r="DN42" s="138">
        <f>SUMIF('Saturday Races 6-18-22'!$B$11:$B$24,$B42,'Saturday Races 6-18-22'!$CB$11:$CB$24)</f>
        <v>0</v>
      </c>
      <c r="DO42" s="138">
        <f>SUMIF('Saturday Races 6-18-22'!$B$11:$B$24,$B42,'Saturday Races 6-18-22'!$CE$11:$CE$24)</f>
        <v>0</v>
      </c>
      <c r="DP42" s="138">
        <f>SUMIF('Saturday Races 6-18-22'!$B$11:$B$24,$B42,'Saturday Races 6-18-22'!$CH$11:$CH$24)</f>
        <v>0</v>
      </c>
      <c r="DQ42" s="138">
        <f>SUMIF('Saturday Races 6-18-22'!$B$11:$B$24,$B42,'Saturday Races 6-18-22'!$CK$11:$CK$24)</f>
        <v>0</v>
      </c>
      <c r="DR42" s="138">
        <f>SUMIF('Caldwell Cup 6-25-22 FS'!$B$11:$B$25,$B42,'Caldwell Cup 6-25-22 FS'!$BY$11:$BY$25)</f>
        <v>0</v>
      </c>
      <c r="DS42" s="138">
        <f>SUMIF('Caldwell Cup 6-25-22 FS'!$B$11:$B$25,$B42,'Caldwell Cup 6-25-22 FS'!$CB$11:$CB$25)</f>
        <v>0</v>
      </c>
      <c r="DT42" s="138">
        <f>SUMIF('Caldwell Cup 6-25-22 FS'!$B$11:$B$25,$B42,'Caldwell Cup 6-25-22 FS'!$CE$11:$CE$25)</f>
        <v>0</v>
      </c>
      <c r="DU42" s="138">
        <f>SUMIF('Caldwell Cup 6-25-22 FS'!$B$11:$B$25,$B42,'Caldwell Cup 6-25-22 FS'!$CH$11:$CH$25)</f>
        <v>0</v>
      </c>
      <c r="DV42" s="138">
        <f>SUMIF('Caldwell Cup 6-25-22 FS'!$B$11:$B$25,$B42,'Caldwell Cup 6-25-22 FS'!$CK$11:$CK$25)</f>
        <v>0</v>
      </c>
      <c r="DW42" s="138">
        <f>SUMIF('Caldwell Cup 6-25-22 TH'!$B$11:$B$24,$B42,'Caldwell Cup 6-25-22 TH'!$BY$11:$BY$24)</f>
        <v>0</v>
      </c>
      <c r="DX42" s="138">
        <f>SUMIF('Caldwell Cup 6-25-22 TH'!$B$11:$B$24,$B42,'Caldwell Cup 6-25-22 TH'!$CB$11:$CB$24)</f>
        <v>0</v>
      </c>
      <c r="DY42" s="138">
        <f>SUMIF('Caldwell Cup 6-25-22 TH'!$B$11:$B$24,$B42,'Caldwell Cup 6-25-22 TH'!$CE$11:$CE$24)</f>
        <v>0</v>
      </c>
      <c r="DZ42" s="138">
        <f>SUMIF('Caldwell Cup 6-25-22 TH'!$B$11:$B$24,$B42,'Caldwell Cup 6-25-22 TH'!$CH$11:$CH$24)</f>
        <v>0</v>
      </c>
      <c r="EA42" s="138">
        <f>SUMIF('Caldwell Cup 6-25-22 TH'!$B$11:$B$24,$B42,'Caldwell Cup 6-25-22 TH'!$CK$11:$CK$24)</f>
        <v>0</v>
      </c>
      <c r="EB42" s="138">
        <f>SUMIF('Sunday Races 7-3-22'!$B$11:$B$25,$B42,'Sunday Races 7-3-22'!$BY$11:$BY$25)</f>
        <v>0</v>
      </c>
      <c r="EC42" s="138">
        <f>SUMIF('Sunday Races 7-3-22'!$B$11:$B$25,$B42,'Sunday Races 7-3-22'!$CB$11:$CB$25)</f>
        <v>0</v>
      </c>
      <c r="ED42" s="138">
        <f>SUMIF('Sunday Races 7-3-22'!$B$11:$B$25,$B42,'Sunday Races 7-3-22'!$CE$11:$CE$25)</f>
        <v>0</v>
      </c>
      <c r="EE42" s="138">
        <f>SUMIF('Sunday Races 7-3-22'!$B$11:$B$25,$B42,'Sunday Races 7-3-22'!$CH$11:$CH$25)</f>
        <v>0</v>
      </c>
      <c r="EF42" s="138">
        <f>SUMIF('Sunday Races 7-3-22'!$B$11:$B$25,$B42,'Sunday Races 7-3-22'!$CK$11:$CK$25)</f>
        <v>0</v>
      </c>
      <c r="EG42" s="138">
        <f>SUMIF('Sunday Races 7-31-22'!$B$11:$B$25,$B42,'Sunday Races 7-31-22'!$BY$11:$BY$25)</f>
        <v>0</v>
      </c>
      <c r="EH42" s="138">
        <f>SUMIF('Sunday Races 7-31-22'!$B$11:$B$25,$B42,'Sunday Races 7-31-22'!$CB$11:$CB$25)</f>
        <v>0</v>
      </c>
      <c r="EI42" s="138">
        <f>SUMIF('Sunday Races 7-31-22'!$B$11:$B$25,$B42,'Sunday Races 7-31-22'!$CE$11:$CE$25)</f>
        <v>0</v>
      </c>
      <c r="EJ42" s="138">
        <f>SUMIF('Sunday Races 7-31-22'!$B$11:$B$25,$B42,'Sunday Races 7-31-22'!$CH$11:$CH$25)</f>
        <v>0</v>
      </c>
      <c r="EK42" s="138">
        <f>SUMIF('Sunday Races 7-31-22'!$B$11:$B$25,$B42,'Sunday Races 7-31-22'!$CK$11:$CK$25)</f>
        <v>0</v>
      </c>
      <c r="EL42" s="138">
        <f>SUMIF('Sunday Races 8-14-22'!$B$11:$B$25,$B42,'Sunday Races 8-14-22'!$BY$11:$BY$25)</f>
        <v>0</v>
      </c>
      <c r="EM42" s="138">
        <f>SUMIF('Sunday Races 8-14-22'!$B$11:$B$25,$B42,'Sunday Races 8-14-22'!$CB$11:$CB$25)</f>
        <v>0</v>
      </c>
      <c r="EN42" s="138">
        <f>SUMIF('Sunday Races 8-14-22'!$B$11:$B$25,$B42,'Sunday Races 8-14-22'!$CE$11:$CE$25)</f>
        <v>0</v>
      </c>
      <c r="EO42" s="138">
        <f>SUMIF('Sunday Races 8-14-22'!$B$11:$B$25,$B42,'Sunday Races 8-14-22'!$CH$11:$CH$25)</f>
        <v>0</v>
      </c>
      <c r="EP42" s="138">
        <f>SUMIF('Sunday Races 8-14-22'!$B$11:$B$25,$B42,'Sunday Races 8-14-22'!$CK$11:$CK$25)</f>
        <v>0</v>
      </c>
      <c r="EQ42" s="138">
        <f>SUMIF('Saturday Races 8-20-22'!$B$11:$B$25,$B42,'Saturday Races 8-20-22'!$BY$11:$BY$25)</f>
        <v>0</v>
      </c>
      <c r="ER42" s="138">
        <f>SUMIF('Saturday Races 8-20-22'!$B$11:$B$25,$B42,'Saturday Races 8-20-22'!$CB$11:$CB$25)</f>
        <v>0</v>
      </c>
      <c r="ES42" s="138">
        <f>SUMIF('Saturday Races 8-20-22'!$B$11:$B$25,$B42,'Saturday Races 8-20-22'!$CE$11:$CE$25)</f>
        <v>0</v>
      </c>
      <c r="ET42" s="138">
        <f>SUMIF('Saturday Races 8-20-22'!$B$11:$B$25,$B42,'Saturday Races 8-20-22'!$CH$11:$CH$25)</f>
        <v>0</v>
      </c>
      <c r="EU42" s="138">
        <f>SUMIF('Saturday Races 8-20-22'!$B$11:$B$25,$B42,'Saturday Races 8-20-22'!$CK$11:$CK$25)</f>
        <v>0</v>
      </c>
      <c r="EV42" s="138">
        <f>SUMIF('Labor Day Regatta 9-3-22 FS'!$B$11:$B$30,$B42,'Labor Day Regatta 9-3-22 FS'!$BY$11:$BY$30)</f>
        <v>0</v>
      </c>
      <c r="EW42" s="138">
        <f>SUMIF('Labor Day Regatta 9-3-22 FS'!$B$11:$B$30,$B42,'Labor Day Regatta 9-3-22 FS'!$CB$11:$CB$30)</f>
        <v>0</v>
      </c>
      <c r="EX42" s="138">
        <f>SUMIF('Labor Day Regatta 9-3-22 FS'!$B$11:$B$30,$B42,'Labor Day Regatta 9-3-22 FS'!$CE$11:$CE$30)</f>
        <v>0</v>
      </c>
      <c r="EY42" s="138">
        <f>SUMIF('Labor Day Regatta 9-3-22 FS'!$B$11:$B$30,$B42,'Labor Day Regatta 9-3-22 FS'!$CH$11:$CH$30)</f>
        <v>0</v>
      </c>
      <c r="EZ42" s="138">
        <f>SUMIF('Labor Day Regatta 9-3-22 FS'!$B$11:$B$30,$B42,'Labor Day Regatta 9-3-22 FS'!$CK$11:$CK$30)</f>
        <v>0</v>
      </c>
      <c r="FA42" s="138">
        <f>SUMIF('Sunday Races 9-11-22'!$B$11:$B$20,$B42,'Sunday Races 9-11-22'!$BY$11:$BY$20)</f>
        <v>0</v>
      </c>
      <c r="FB42" s="138">
        <f>SUMIF('Sunday Races 9-11-22'!$B$11:$B$20,$B42,'Sunday Races 9-11-22'!$CB$11:$CB$20)</f>
        <v>0</v>
      </c>
      <c r="FC42" s="138">
        <f>SUMIF('Sunday Races 9-11-22'!$B$11:$B$20,$B42,'Sunday Races 9-11-22'!$CE$11:$CE$20)</f>
        <v>0</v>
      </c>
      <c r="FD42" s="138">
        <f>SUMIF('Sunday Races 9-11-22'!$B$11:$B$20,$B42,'Sunday Races 9-11-22'!$CH$11:$CH$20)</f>
        <v>0</v>
      </c>
      <c r="FE42" s="138">
        <f>SUMIF('Sunday Races 9-11-22'!$B$11:$B$20,$B42,'Sunday Races 9-11-22'!$CK$11:$CK$20)</f>
        <v>0</v>
      </c>
      <c r="FF42" s="138">
        <f>SUMIF('2022-09-17 Leukemia Cup FS'!$B$11:$B$26,$B42,'2022-09-17 Leukemia Cup FS'!$BY$11:$BY$26)</f>
        <v>0</v>
      </c>
      <c r="FG42" s="138">
        <f>SUMIF('2022-09-17 Leukemia Cup FS'!$B$11:$B$26,$B42,'2022-09-17 Leukemia Cup FS'!$CB$11:$CB$26)</f>
        <v>0</v>
      </c>
      <c r="FH42" s="138">
        <f>SUMIF('2022-09-17 Leukemia Cup FS'!$B$11:$B$26,$B42,'2022-09-17 Leukemia Cup FS'!$CE$11:$CE$26)</f>
        <v>0</v>
      </c>
      <c r="FI42" s="138">
        <f>SUMIF('2022-09-17 Leukemia Cup FS'!$B$11:$B$26,$B42,'2022-09-17 Leukemia Cup FS'!$CH$11:$CH$26)</f>
        <v>0</v>
      </c>
      <c r="FJ42" s="138">
        <f>SUMIF('2022-09-17 Leukemia Cup FS'!$B$11:$B$26,$B42,'2022-09-17 Leukemia Cup FS'!$CK$11:$CK$26)</f>
        <v>0</v>
      </c>
      <c r="FK42" s="138">
        <f>SUMIF('Smith-Berry LDR 9-24-22'!$B$11:$B$30,$B42,'Smith-Berry LDR 9-24-22'!$BY$11:$BY$30)</f>
        <v>0</v>
      </c>
      <c r="FL42" s="138">
        <f>SUMIF('Smith-Berry LDR 9-24-22'!$B$11:$B$30,$B42,'Smith-Berry LDR 9-24-22'!$CB$11:$CB$30)</f>
        <v>0</v>
      </c>
      <c r="FM42" s="138">
        <f>SUMIF('Smith-Berry LDR 9-24-22'!$B$11:$B$30,$B42,'Smith-Berry LDR 9-24-22'!$CE$11:$CE$30)</f>
        <v>0</v>
      </c>
      <c r="FN42" s="138">
        <f>SUMIF('Smith-Berry LDR 9-24-22'!$B$11:$B$30,$B42,'Smith-Berry LDR 9-24-22'!$CH$11:$CH$30)</f>
        <v>0</v>
      </c>
      <c r="FO42" s="138">
        <f>SUMIF('Smith-Berry LDR 9-24-22'!$B$11:$B$30,$B42,'Smith-Berry LDR 9-24-22'!$CK$11:$CK$30)</f>
        <v>0</v>
      </c>
      <c r="FP42" s="138">
        <f>SUMIF('Great Scot 10-1-22 Cham'!$B$11:$B$28,$B42,'Great Scot 10-1-22 Cham'!$BY$11:$BY$28)</f>
        <v>0</v>
      </c>
      <c r="FQ42" s="138">
        <f>SUMIF('Great Scot 10-1-22 Cham'!$B$11:$B$28,$B42,'Great Scot 10-1-22 Cham'!$CB$11:$CB$28)</f>
        <v>0</v>
      </c>
      <c r="FR42" s="138">
        <f>SUMIF('Great Scot 10-1-22 Cham'!$B$11:$B$28,$B42,'Great Scot 10-1-22 Cham'!$CE$11:$CE$28)</f>
        <v>0</v>
      </c>
      <c r="FS42" s="138">
        <f>SUMIF('Great Scot 10-1-22 Cham'!$B$11:$B$28,$B42,'Great Scot 10-1-22 Cham'!$CH$11:$CH$28)</f>
        <v>0</v>
      </c>
      <c r="FT42" s="138">
        <f>SUMIF('Great Scot 10-1-22 Cham'!$B$11:$B$28,$B42,'Great Scot 10-1-22 Cham'!$CK$11:$CK$28)</f>
        <v>0</v>
      </c>
      <c r="FU42" s="138">
        <f>SUMIF('Great Scot 10-1-22 Chal'!$B$11:$B$28,$B42,'Great Scot 10-1-22 Chal'!$BY$11:$BY$28)</f>
        <v>0</v>
      </c>
      <c r="FV42" s="138">
        <f>SUMIF('Great Scot 10-1-22 Chal'!$B$11:$B$28,$B42,'Great Scot 10-1-22 Chal'!$CB$11:$CB$28)</f>
        <v>0</v>
      </c>
      <c r="FW42" s="138">
        <f>SUMIF('Great Scot 10-1-22 Chal'!$B$11:$B$28,$B42,'Great Scot 10-1-22 Chal'!$CE$11:$CE$28)</f>
        <v>0</v>
      </c>
      <c r="FX42" s="138">
        <f>SUMIF('Great Scot 10-1-22 Chal'!$B$11:$B$28,$B42,'Great Scot 10-1-22 Chal'!$CH$11:$CH$28)</f>
        <v>0</v>
      </c>
      <c r="FY42" s="138">
        <f>SUMIF('Great Scot 10-1-22 Chal'!$B$11:$B$28,$B42,'Great Scot 10-1-22 Chal'!$CK$11:$CK$28)</f>
        <v>0</v>
      </c>
      <c r="FZ42" s="138">
        <f>SUMIF('Sunday Races 10-9-22'!$B$11:$B$21,$B42,'Sunday Races 10-9-22'!$BY$11:$BY$21)</f>
        <v>0</v>
      </c>
      <c r="GA42" s="138">
        <f>SUMIF('Sunday Races 10-9-22'!$B$11:$B$21,$B42,'Sunday Races 10-9-22'!$CB$11:$CB$21)</f>
        <v>0</v>
      </c>
      <c r="GB42" s="138">
        <f>SUMIF('Sunday Races 10-9-22'!$B$11:$B$21,$B42,'Sunday Races 10-9-22'!$CE$11:$CE$21)</f>
        <v>0</v>
      </c>
      <c r="GC42" s="138">
        <f>SUMIF('Sunday Races 10-9-22'!$B$11:$B$21,$B42,'Sunday Races 10-9-22'!$CH$11:$CH$21)</f>
        <v>0</v>
      </c>
      <c r="GD42" s="138">
        <f>SUMIF('Sunday Races 10-9-22'!$B$11:$B$21,$B42,'Sunday Races 10-9-22'!$CK$11:$CK$21)</f>
        <v>0</v>
      </c>
      <c r="GE42" s="138">
        <f>SUMIF('Sunday Races 10-23-22'!$B$11:$B$22,$B42,'Sunday Races 10-23-22'!$BY$11:$BY$22)</f>
        <v>0</v>
      </c>
      <c r="GF42" s="138">
        <f>SUMIF('Sunday Races 10-23-22'!$B$11:$B$22,$B42,'Sunday Races 10-23-22'!$CB$11:$CB$22)</f>
        <v>0</v>
      </c>
      <c r="GG42" s="138">
        <f>SUMIF('Sunday Races 10-23-22'!$B$11:$B$22,$B42,'Sunday Races 10-23-22'!$CE$11:$CE$22)</f>
        <v>0</v>
      </c>
      <c r="GH42" s="138">
        <f>SUMIF('Sunday Races 10-23-22'!$B$11:$B$22,$B42,'Sunday Races 10-23-22'!$CH$11:$CH$22)</f>
        <v>0</v>
      </c>
      <c r="GI42" s="138">
        <f>SUMIF('Sunday Races 10-23-22'!$B$11:$B$22,$B42,'Sunday Races 10-23-22'!$CK$11:$CK$22)</f>
        <v>0</v>
      </c>
      <c r="GJ42" s="138">
        <f>SUMIF('One Day Regatta 10-29-22 FS'!$B$11:$B$19,$B42,'One Day Regatta 10-29-22 FS'!$BY$11:$BY$19)</f>
        <v>0</v>
      </c>
      <c r="GK42" s="138">
        <f>SUMIF('One Day Regatta 10-29-22 FS'!$B$11:$B$19,$B42,'One Day Regatta 10-29-22 FS'!$CB$11:$CB$19)</f>
        <v>0</v>
      </c>
      <c r="GL42" s="138">
        <f>SUMIF('One Day Regatta 10-29-22 FS'!$B$11:$B$19,$B42,'One Day Regatta 10-29-22 FS'!$CE$11:$CE$19)</f>
        <v>0</v>
      </c>
      <c r="GM42" s="138">
        <f>SUMIF('One Day Regatta 10-29-22 FS'!$B$11:$B$19,$B42,'One Day Regatta 10-29-22 FS'!$CH$11:$CH$19)</f>
        <v>0</v>
      </c>
      <c r="GN42" s="138">
        <f>SUMIF('One Day Regatta 10-29-22 FS'!$B$11:$B$19,$B42,'One Day Regatta 10-29-22 FS'!$CK$11:$CK$19)</f>
        <v>0</v>
      </c>
      <c r="GO42" s="139"/>
      <c r="GP42" s="140"/>
      <c r="GQ42" s="141">
        <f t="shared" si="32"/>
        <v>0</v>
      </c>
      <c r="GR42" s="141">
        <f t="shared" si="32"/>
        <v>0</v>
      </c>
      <c r="GS42" s="141">
        <f t="shared" si="32"/>
        <v>0</v>
      </c>
      <c r="GT42" s="141">
        <f t="shared" si="32"/>
        <v>0</v>
      </c>
      <c r="GU42" s="141">
        <f t="shared" si="32"/>
        <v>0</v>
      </c>
      <c r="GV42" s="141">
        <f t="shared" si="32"/>
        <v>0</v>
      </c>
      <c r="GW42" s="141">
        <f t="shared" si="32"/>
        <v>0</v>
      </c>
      <c r="GX42" s="141">
        <f t="shared" si="32"/>
        <v>0</v>
      </c>
      <c r="GY42" s="141">
        <f t="shared" si="32"/>
        <v>0</v>
      </c>
      <c r="GZ42" s="141">
        <f t="shared" si="32"/>
        <v>0</v>
      </c>
      <c r="HA42" s="141">
        <f t="shared" si="33"/>
        <v>0</v>
      </c>
      <c r="HB42" s="141">
        <f t="shared" si="33"/>
        <v>0</v>
      </c>
      <c r="HC42" s="141">
        <f t="shared" si="33"/>
        <v>0</v>
      </c>
      <c r="HD42" s="141">
        <f t="shared" si="33"/>
        <v>0</v>
      </c>
      <c r="HE42" s="141">
        <f t="shared" si="33"/>
        <v>0</v>
      </c>
      <c r="HF42" s="141">
        <f t="shared" si="33"/>
        <v>0</v>
      </c>
      <c r="HG42" s="141">
        <f t="shared" si="33"/>
        <v>0</v>
      </c>
      <c r="HH42" s="141">
        <f t="shared" si="33"/>
        <v>0</v>
      </c>
      <c r="HI42" s="141">
        <f t="shared" si="33"/>
        <v>0</v>
      </c>
      <c r="HJ42" s="141">
        <f t="shared" si="33"/>
        <v>0</v>
      </c>
      <c r="HK42" s="141">
        <f t="shared" si="34"/>
        <v>0</v>
      </c>
      <c r="HL42" s="141">
        <f t="shared" si="34"/>
        <v>0</v>
      </c>
      <c r="HM42" s="141">
        <f t="shared" si="34"/>
        <v>0</v>
      </c>
      <c r="HN42" s="141">
        <f t="shared" si="34"/>
        <v>0</v>
      </c>
      <c r="HO42" s="141">
        <f t="shared" si="34"/>
        <v>0</v>
      </c>
      <c r="HP42" s="141">
        <f t="shared" si="34"/>
        <v>0</v>
      </c>
      <c r="HQ42" s="141">
        <f t="shared" si="34"/>
        <v>0</v>
      </c>
      <c r="HR42" s="141">
        <f t="shared" si="34"/>
        <v>0</v>
      </c>
      <c r="HS42" s="141">
        <f t="shared" si="34"/>
        <v>0</v>
      </c>
      <c r="HT42" s="141">
        <f t="shared" si="34"/>
        <v>0</v>
      </c>
      <c r="HU42" s="141">
        <f t="shared" si="35"/>
        <v>0</v>
      </c>
      <c r="HV42" s="141">
        <f t="shared" si="35"/>
        <v>0</v>
      </c>
      <c r="HW42" s="141">
        <f t="shared" si="35"/>
        <v>0</v>
      </c>
      <c r="HX42" s="141">
        <f t="shared" si="35"/>
        <v>0</v>
      </c>
      <c r="HY42" s="141">
        <f t="shared" si="35"/>
        <v>0</v>
      </c>
      <c r="HZ42" s="141">
        <f t="shared" si="35"/>
        <v>0</v>
      </c>
      <c r="IA42" s="141">
        <f t="shared" si="35"/>
        <v>0</v>
      </c>
      <c r="IB42" s="141">
        <f t="shared" si="35"/>
        <v>0</v>
      </c>
      <c r="IC42" s="141">
        <f t="shared" si="35"/>
        <v>0</v>
      </c>
      <c r="ID42" s="141">
        <f t="shared" si="35"/>
        <v>0</v>
      </c>
      <c r="IE42" s="141">
        <f t="shared" si="36"/>
        <v>0</v>
      </c>
      <c r="IF42" s="141">
        <f t="shared" si="36"/>
        <v>0</v>
      </c>
      <c r="IG42" s="141">
        <f t="shared" si="36"/>
        <v>0</v>
      </c>
      <c r="IH42" s="141">
        <f t="shared" si="36"/>
        <v>0</v>
      </c>
      <c r="II42" s="141">
        <f t="shared" si="36"/>
        <v>0</v>
      </c>
      <c r="IJ42" s="141">
        <f t="shared" si="36"/>
        <v>0</v>
      </c>
      <c r="IK42" s="141">
        <f t="shared" si="36"/>
        <v>0</v>
      </c>
      <c r="IL42" s="141">
        <f t="shared" si="36"/>
        <v>0</v>
      </c>
      <c r="IM42" s="141">
        <f t="shared" si="36"/>
        <v>0</v>
      </c>
      <c r="IN42" s="141">
        <f t="shared" si="36"/>
        <v>0</v>
      </c>
      <c r="IO42" s="141">
        <f t="shared" si="37"/>
        <v>0</v>
      </c>
      <c r="IP42" s="141">
        <f t="shared" si="37"/>
        <v>0</v>
      </c>
      <c r="IQ42" s="141">
        <f t="shared" si="37"/>
        <v>0</v>
      </c>
      <c r="IR42" s="141">
        <f t="shared" si="37"/>
        <v>0</v>
      </c>
      <c r="IS42" s="141">
        <f t="shared" si="37"/>
        <v>0</v>
      </c>
      <c r="IT42" s="141">
        <f t="shared" si="37"/>
        <v>0</v>
      </c>
      <c r="IU42" s="141">
        <f t="shared" si="37"/>
        <v>0</v>
      </c>
      <c r="IV42" s="141">
        <f t="shared" si="37"/>
        <v>0</v>
      </c>
      <c r="IW42" s="141">
        <f t="shared" si="37"/>
        <v>0</v>
      </c>
      <c r="IX42" s="141">
        <f t="shared" si="37"/>
        <v>0</v>
      </c>
      <c r="IY42" s="141">
        <f t="shared" si="38"/>
        <v>0</v>
      </c>
      <c r="IZ42" s="141">
        <f t="shared" si="38"/>
        <v>0</v>
      </c>
      <c r="JA42" s="141">
        <f t="shared" si="38"/>
        <v>0</v>
      </c>
      <c r="JB42" s="141">
        <f t="shared" si="38"/>
        <v>0</v>
      </c>
      <c r="JC42" s="141">
        <f t="shared" si="38"/>
        <v>0</v>
      </c>
      <c r="JD42" s="141">
        <f t="shared" si="38"/>
        <v>0</v>
      </c>
      <c r="JE42" s="141">
        <f t="shared" si="38"/>
        <v>0</v>
      </c>
      <c r="JF42" s="141">
        <f t="shared" si="38"/>
        <v>0</v>
      </c>
      <c r="JG42" s="141">
        <f t="shared" si="38"/>
        <v>0</v>
      </c>
      <c r="JH42" s="141">
        <f t="shared" si="38"/>
        <v>0</v>
      </c>
      <c r="JI42" s="141">
        <f t="shared" si="38"/>
        <v>0</v>
      </c>
      <c r="JJ42" s="141">
        <f t="shared" si="38"/>
        <v>0</v>
      </c>
      <c r="JK42" s="141">
        <f t="shared" si="38"/>
        <v>0</v>
      </c>
      <c r="JL42" s="141">
        <f t="shared" si="38"/>
        <v>0</v>
      </c>
      <c r="JM42" s="141">
        <f t="shared" si="38"/>
        <v>0</v>
      </c>
    </row>
    <row r="43" spans="1:273" ht="15" customHeight="1" x14ac:dyDescent="0.2">
      <c r="A43" s="134">
        <f t="shared" si="17"/>
        <v>31</v>
      </c>
      <c r="B43" s="103" t="s">
        <v>745</v>
      </c>
      <c r="C43" s="135">
        <f t="shared" si="39"/>
        <v>0</v>
      </c>
      <c r="D43" s="136">
        <f t="shared" si="40"/>
        <v>0</v>
      </c>
      <c r="E43" s="135">
        <f t="shared" si="41"/>
        <v>0</v>
      </c>
      <c r="F43" s="137">
        <f t="shared" si="42"/>
        <v>0</v>
      </c>
      <c r="G43" s="138">
        <f>SUMIF('Saturday Race 11-06-21'!$B$11:$B$21,$B43,'Saturday Race 11-06-21'!$BY$11:$BY$21)</f>
        <v>0</v>
      </c>
      <c r="H43" s="138">
        <f>SUMIF('Saturday Race 11-06-21'!$B$11:$B$21,$B43,'Saturday Race 11-06-21'!$CB$11:$CB$21)</f>
        <v>0</v>
      </c>
      <c r="I43" s="138">
        <f>SUMIF('Saturday Race 11-06-21'!$B$11:$B$21,$B43,'Saturday Race 11-06-21'!$CE$11:$CE$21)</f>
        <v>0</v>
      </c>
      <c r="J43" s="138">
        <f>SUMIF('Saturday Race 11-06-21'!$B$11:$B$21,$B43,'Saturday Race 11-06-21'!$CH$11:$CH$21)</f>
        <v>0</v>
      </c>
      <c r="K43" s="138">
        <f>SUMIF('Saturday Race 11-06-21'!$B$11:$B$21,$B43,'Saturday Race 11-06-21'!$CK$11:$CK$21)</f>
        <v>0</v>
      </c>
      <c r="L43" s="138">
        <f>SUMIF('Saturday Race 11-20-21'!$B$11:$B$24,$B43,'Saturday Race 11-20-21'!$BY$11:$BY$24)</f>
        <v>0</v>
      </c>
      <c r="M43" s="138">
        <f>SUMIF('Saturday Race 11-20-21'!$B$11:$B$24,$B43,'Saturday Race 11-20-21'!$CB$11:$CB$24)</f>
        <v>0</v>
      </c>
      <c r="N43" s="138">
        <f>SUMIF('Saturday Race 11-20-21'!$B$11:$B$24,$B43,'Saturday Race 11-20-21'!$CE$11:$CE$24)</f>
        <v>0</v>
      </c>
      <c r="O43" s="138">
        <f>SUMIF('Saturday Race 11-20-21'!$B$11:$B$24,$B43,'Saturday Race 11-20-21'!$CH$11:$CH$24)</f>
        <v>0</v>
      </c>
      <c r="P43" s="138">
        <f>SUMIF('Saturday Race 11-20-21'!$B$11:$B$24,$B43,'Saturday Race 11-20-21'!$CK$11:$CK$24)</f>
        <v>0</v>
      </c>
      <c r="Q43" s="138">
        <f>SUMIF('One Day 12-04-21 Scots'!$B$11:$B$25,$B43,'One Day 12-04-21 Scots'!$BY$11:$BY$25)</f>
        <v>0</v>
      </c>
      <c r="R43" s="138">
        <f>SUMIF('One Day 12-04-21 Scots'!$B$11:$B$25,$B43,'One Day 12-04-21 Scots'!$CB$11:$CB$25)</f>
        <v>0</v>
      </c>
      <c r="S43" s="138">
        <f>SUMIF('One Day 12-04-21 Scots'!$B$11:$B$25,$B43,'One Day 12-04-21 Scots'!$CE$11:$CE$25)</f>
        <v>0</v>
      </c>
      <c r="T43" s="138">
        <f>SUMIF('One Day 12-04-21 Scots'!$B$11:$B$25,$B43,'One Day 12-04-21 Scots'!$CH$11:$CH$25)</f>
        <v>0</v>
      </c>
      <c r="U43" s="138">
        <f>SUMIF('One Day 12-04-21 Scots'!$B$11:$B$25,$B43,'One Day 12-04-21 Scots'!$CK$11:$CK$25)</f>
        <v>0</v>
      </c>
      <c r="V43" s="138">
        <f>SUMIF('One Day 12-04-21 Thistles'!$B$11:$B$25,$B43,'One Day 12-04-21 Thistles'!$BY$11:$BY$25)</f>
        <v>0</v>
      </c>
      <c r="W43" s="138">
        <f>SUMIF('One Day 12-04-21 Thistles'!$B$11:$B$25,$B43,'One Day 12-04-21 Thistles'!$CB$11:$CB$25)</f>
        <v>0</v>
      </c>
      <c r="X43" s="138">
        <f>SUMIF('One Day 12-04-21 Thistles'!$B$11:$B$25,$B43,'One Day 12-04-21 Thistles'!$CE$11:$CE$25)</f>
        <v>0</v>
      </c>
      <c r="Y43" s="138">
        <f>SUMIF('One Day 12-04-21 Thistles'!$B$11:$B$25,$B43,'One Day 12-04-21 Thistles'!$CH$11:$CH$25)</f>
        <v>0</v>
      </c>
      <c r="Z43" s="138">
        <f>SUMIF('One Day 12-04-21 Thistles'!$B$11:$B$25,$B43,'One Day 12-04-21 Thistles'!$CK$11:$CK$25)</f>
        <v>0</v>
      </c>
      <c r="AA43" s="138">
        <f>SUMIF('Saturday Race 1-08-22'!$B$11:$B$20,$B43,'Saturday Race 1-08-22'!$BY$11:$BY$20)</f>
        <v>0</v>
      </c>
      <c r="AB43" s="138">
        <f>SUMIF('Saturday Race 1-08-22'!$B$11:$B$20,$B43,'Saturday Race 1-08-22'!$CB$11:$CB$20)</f>
        <v>0</v>
      </c>
      <c r="AC43" s="138">
        <f>SUMIF('Saturday Race 1-08-22'!$B$11:$B$20,$B43,'Saturday Race 1-08-22'!$CE$11:$CE$20)</f>
        <v>0</v>
      </c>
      <c r="AD43" s="138">
        <f>SUMIF('Saturday Race 1-08-22'!$B$11:$B$20,$B43,'Saturday Race 1-08-22'!$CH$11:$CH$20)</f>
        <v>0</v>
      </c>
      <c r="AE43" s="138">
        <f>SUMIF('Saturday Race 1-08-22'!$B$11:$B$20,$B43,'Saturday Race 1-08-22'!$CK$11:$CK$20)</f>
        <v>0</v>
      </c>
      <c r="AF43" s="138">
        <f>SUMIF('Saturday Race 1-22-22'!$B$11:$B$20,$B43,'Saturday Race 1-22-22'!$BY$11:$BY$20)</f>
        <v>0</v>
      </c>
      <c r="AG43" s="138">
        <f>SUMIF('Saturday Race 1-22-22'!$B$11:$B$20,$B43,'Saturday Race 1-22-22'!$CB$11:$CB$20)</f>
        <v>0</v>
      </c>
      <c r="AH43" s="138">
        <f>SUMIF('Saturday Race 1-22-22'!$B$11:$B$20,$B43,'Saturday Race 1-22-22'!$CE$11:$CE$20)</f>
        <v>0</v>
      </c>
      <c r="AI43" s="138">
        <f>SUMIF('Saturday Race 1-22-22'!$B$11:$B$20,$B43,'Saturday Race 1-22-22'!$CH$11:$CH$20)</f>
        <v>0</v>
      </c>
      <c r="AJ43" s="138">
        <f>SUMIF('Saturday Race 1-22-22'!$B$11:$B$20,$B43,'Saturday Race 1-22-22'!$CK$11:$CK$20)</f>
        <v>0</v>
      </c>
      <c r="AK43" s="138">
        <f>SUMIF('Sunday Race 2-6-22'!$B$11:$B$20,$B43,'Sunday Race 2-6-22'!$BY$11:$BY$20)</f>
        <v>0</v>
      </c>
      <c r="AL43" s="138">
        <f>SUMIF('Sunday Race 2-6-22'!$B$11:$B$20,$B43,'Sunday Race 2-6-22'!$CB$11:$CB$20)</f>
        <v>0</v>
      </c>
      <c r="AM43" s="138">
        <f>SUMIF('Sunday Race 2-6-22'!$B$11:$B$20,$B43,'Sunday Race 2-6-22'!$CE$11:$CE$20)</f>
        <v>0</v>
      </c>
      <c r="AN43" s="138">
        <f>SUMIF('Sunday Race 2-6-22'!$B$11:$B$20,$B43,'Sunday Race 2-6-22'!$CH$11:$CH$20)</f>
        <v>0</v>
      </c>
      <c r="AO43" s="138">
        <f>SUMIF('Sunday Race 2-6-22'!$B$11:$B$20,$B43,'Sunday Race 2-6-22'!$CK$11:$CK$20)</f>
        <v>0</v>
      </c>
      <c r="AP43" s="138">
        <f>SUMIF('Chili One Day 2-12-22 Scots'!$B$11:$B$25,$B43,'Chili One Day 2-12-22 Scots'!$BY$11:$BY$25)</f>
        <v>0</v>
      </c>
      <c r="AQ43" s="138">
        <f>SUMIF('Chili One Day 2-12-22 Scots'!$B$11:$B$25,$B43,'Chili One Day 2-12-22 Scots'!$CB$11:$CB$25)</f>
        <v>0</v>
      </c>
      <c r="AR43" s="138">
        <f>SUMIF('Chili One Day 2-12-22 Scots'!$B$11:$B$25,$B43,'Chili One Day 2-12-22 Scots'!$CE$11:$CE$25)</f>
        <v>0</v>
      </c>
      <c r="AS43" s="138">
        <f>SUMIF('Chili One Day 2-12-22 Scots'!$B$11:$B$25,$B43,'Chili One Day 2-12-22 Scots'!$CH$11:$CH$25)</f>
        <v>0</v>
      </c>
      <c r="AT43" s="138">
        <f>SUMIF('Chili One Day 2-12-22 Scots'!$B$11:$B$25,$B43,'Chili One Day 2-12-22 Scots'!$CK$11:$CK$25)</f>
        <v>0</v>
      </c>
      <c r="AU43" s="138">
        <f>SUMIF('Chili One Day 2-12-22 Thistles'!$B$11:$B$25,$B43,'Chili One Day 2-12-22 Thistles'!$BY$11:$BY$25)</f>
        <v>0</v>
      </c>
      <c r="AV43" s="138">
        <f>SUMIF('Chili One Day 2-12-22 Thistles'!$B$11:$B$25,$B43,'Chili One Day 2-12-22 Thistles'!$CB$11:$CB$25)</f>
        <v>0</v>
      </c>
      <c r="AW43" s="138">
        <f>SUMIF('Chili One Day 2-12-22 Thistles'!$B$11:$B$25,$B43,'Chili One Day 2-12-22 Thistles'!$CE$11:$CE$25)</f>
        <v>0</v>
      </c>
      <c r="AX43" s="138">
        <f>SUMIF('Chili One Day 2-12-22 Thistles'!$B$11:$B$25,$B43,'Chili One Day 2-12-22 Thistles'!$CH$11:$CH$25)</f>
        <v>0</v>
      </c>
      <c r="AY43" s="138">
        <f>SUMIF('Chili One Day 2-12-22 Thistles'!$B$11:$B$25,$B43,'Chili One Day 2-12-22 Thistles'!$CK$11:$CK$25)</f>
        <v>0</v>
      </c>
      <c r="AZ43" s="138">
        <f>SUMIF('Sunday Race 2-20-22'!$B$11:$B$26,$B43,'Sunday Race 2-20-22'!$BY$11:$BY$26)</f>
        <v>0</v>
      </c>
      <c r="BA43" s="138">
        <f>SUMIF('Sunday Race 2-20-22'!$B$11:$B$26,$B43,'Sunday Race 2-20-22'!$CB$11:$CB$26)</f>
        <v>0</v>
      </c>
      <c r="BB43" s="138">
        <f>SUMIF('Sunday Race 2-20-22'!$B$11:$B$26,$B43,'Sunday Race 2-20-22'!$CE$11:$CE$26)</f>
        <v>0</v>
      </c>
      <c r="BC43" s="138">
        <f>SUMIF('Sunday Race 2-20-22'!$B$11:$B$26,$B43,'Sunday Race 2-20-22'!$CH$11:$CH$26)</f>
        <v>0</v>
      </c>
      <c r="BD43" s="138">
        <f>SUMIF('Sunday Race 2-20-22'!$B$11:$B$26,$B43,'Sunday Race 2-20-22'!$CK$11:$CK$26)</f>
        <v>0</v>
      </c>
      <c r="BE43" s="138">
        <f>SUMIF('Sunday Race 2-27-22'!$B$11:$B$20,$B43,'Sunday Race 2-27-22'!$BY$11:$BY$20)</f>
        <v>0</v>
      </c>
      <c r="BF43" s="138">
        <f>SUMIF('Sunday Race 2-27-22'!$B$11:$B$20,$B43,'Sunday Race 2-27-22'!$CB$11:$CB$20)</f>
        <v>0</v>
      </c>
      <c r="BG43" s="138">
        <f>SUMIF('Sunday Race 2-27-22'!$B$11:$B$20,$B43,'Sunday Race 2-27-22'!$CE$11:$CE$20)</f>
        <v>0</v>
      </c>
      <c r="BH43" s="138">
        <f>SUMIF('Sunday Race 2-27-22'!$B$11:$B$20,$B43,'Sunday Race 2-27-22'!$CH$11:$CH$20)</f>
        <v>0</v>
      </c>
      <c r="BI43" s="138">
        <f>SUMIF('Sunday Race 2-27-22'!$B$11:$B$20,$B43,'Sunday Race 2-27-22'!$CK$11:$CK$20)</f>
        <v>0</v>
      </c>
      <c r="BJ43" s="138">
        <f>SUMIF('Ironman One Day 3-5-22 FS'!$B$11:$B$26,$B43,'Ironman One Day 3-5-22 FS'!$BY$11:$BY$26)</f>
        <v>0</v>
      </c>
      <c r="BK43" s="138">
        <f>SUMIF('Ironman One Day 3-5-22 FS'!$B$11:$B$26,$B43,'Ironman One Day 3-5-22 FS'!$CB$11:$CB$26)</f>
        <v>0</v>
      </c>
      <c r="BL43" s="138">
        <f>SUMIF('Ironman One Day 3-5-22 FS'!$B$11:$B$26,$B43,'Ironman One Day 3-5-22 FS'!$CE$11:$CE$26)</f>
        <v>0</v>
      </c>
      <c r="BM43" s="138">
        <f>SUMIF('Ironman One Day 3-5-22 FS'!$B$11:$B$26,$B43,'Ironman One Day 3-5-22 FS'!$CH$11:$CH$26)</f>
        <v>0</v>
      </c>
      <c r="BN43" s="138">
        <f>SUMIF('Ironman One Day 3-5-22 FS'!$B$11:$B$26,$B43,'Ironman One Day 3-5-22 FS'!$CK$11:$CK$26)</f>
        <v>0</v>
      </c>
      <c r="BO43" s="138">
        <f>SUMIF('Sunday Race 3-13-22'!$B$11:$B$25,$B43,'Sunday Race 3-13-22'!$BY$11:$BY$25)</f>
        <v>0</v>
      </c>
      <c r="BP43" s="138">
        <f>SUMIF('Sunday Race 3-13-22'!$B$11:$B$25,$B43,'Sunday Race 3-13-22'!$CB$11:$CB$25)</f>
        <v>0</v>
      </c>
      <c r="BQ43" s="138">
        <f>SUMIF('Sunday Race 3-13-22'!$B$11:$B$25,$B43,'Sunday Race 3-13-22'!$CE$11:$CE$25)</f>
        <v>0</v>
      </c>
      <c r="BR43" s="138">
        <f>SUMIF('Sunday Race 3-13-22'!$B$11:$B$25,$B43,'Sunday Race 3-13-22'!$CH$11:$CH$25)</f>
        <v>0</v>
      </c>
      <c r="BS43" s="138">
        <f>SUMIF('Sunday Race 3-13-22'!$B$11:$B$25,$B43,'Sunday Race 3-13-22'!$CK$11:$CK$25)</f>
        <v>0</v>
      </c>
      <c r="BT43" s="138">
        <f>SUMIF('Saturday Race 3-19-22'!$B$11:$B$18,$B43,'Saturday Race 3-19-22'!$BY$11:$BY$18)</f>
        <v>0</v>
      </c>
      <c r="BU43" s="138">
        <f>SUMIF('Saturday Race 3-19-22'!$B$11:$B$18,$B43,'Saturday Race 3-19-22'!$CB$11:$CB$18)</f>
        <v>0</v>
      </c>
      <c r="BV43" s="138">
        <f>SUMIF('Saturday Race 3-19-22'!$B$11:$B$18,$B43,'Saturday Race 3-19-22'!$CE$11:$CE$18)</f>
        <v>0</v>
      </c>
      <c r="BW43" s="138">
        <f>SUMIF('Saturday Race 3-19-22'!$B$11:$B$18,$B43,'Saturday Race 3-19-22'!$CH$11:$CH$18)</f>
        <v>0</v>
      </c>
      <c r="BX43" s="138">
        <f>SUMIF('Saturday Race 3-19-22'!$B$11:$B$18,$B43,'Saturday Race 3-19-22'!$CK$11:$CK$18)</f>
        <v>0</v>
      </c>
      <c r="BY43" s="138">
        <f>SUMIF('Sunday Races 4-10-22'!$B$11:$B$26,$B43,'Sunday Races 4-10-22'!$BY$11:$BY$26)</f>
        <v>0</v>
      </c>
      <c r="BZ43" s="138">
        <f>SUMIF('Sunday Races 4-10-22'!$B$11:$B$26,$B43,'Sunday Races 4-10-22'!$CB$11:$CB$26)</f>
        <v>0</v>
      </c>
      <c r="CA43" s="138">
        <f>SUMIF('Sunday Races 4-10-22'!$B$11:$B$26,$B43,'Sunday Races 4-10-22'!$CE$11:$CE$26)</f>
        <v>0</v>
      </c>
      <c r="CB43" s="138">
        <f>SUMIF('Sunday Races 4-10-22'!$B$11:$B$26,$B43,'Sunday Races 4-10-22'!$CH$11:$CH$26)</f>
        <v>0</v>
      </c>
      <c r="CC43" s="138">
        <f>SUMIF('Sunday Races 4-10-22'!$B$11:$B$26,$B43,'Sunday Races 4-10-22'!$CK$11:$CK$26)</f>
        <v>0</v>
      </c>
      <c r="CD43" s="138">
        <f>SUMIF('Easter One Day 4-16-22 FS'!$B$11:$B$26,$B43,'Easter One Day 4-16-22 FS'!$BY$11:$BY$26)</f>
        <v>0</v>
      </c>
      <c r="CE43" s="138">
        <f>SUMIF('Easter One Day 4-16-22 FS'!$B$11:$B$26,$B43,'Easter One Day 4-16-22 FS'!$CB$11:$CB$26)</f>
        <v>0</v>
      </c>
      <c r="CF43" s="138">
        <f>SUMIF('Easter One Day 4-16-22 FS'!$B$11:$B$26,$B43,'Easter One Day 4-16-22 FS'!$CE$11:$CE$26)</f>
        <v>0</v>
      </c>
      <c r="CG43" s="138">
        <f>SUMIF('Easter One Day 4-16-22 FS'!$B$11:$B$26,$B43,'Easter One Day 4-16-22 FS'!$CH$11:$CH$26)</f>
        <v>0</v>
      </c>
      <c r="CH43" s="138">
        <f>SUMIF('Easter One Day 4-16-22 FS'!$B$11:$B$26,$B43,'Easter One Day 4-16-22 FS'!$CK$11:$CK$26)</f>
        <v>0</v>
      </c>
      <c r="CI43" s="138">
        <f>SUMIF('Easter One Day 4-16-22 TH'!$B$11:$B$15,$B43,'Easter One Day 4-16-22 TH'!$BY$11:$BY$15)</f>
        <v>0</v>
      </c>
      <c r="CJ43" s="138">
        <f>SUMIF('Easter One Day 4-16-22 TH'!$B$11:$B$15,$B43,'Easter One Day 4-16-22 TH'!$CB$11:$CB$15)</f>
        <v>0</v>
      </c>
      <c r="CK43" s="138">
        <f>SUMIF('Easter One Day 4-16-22 TH'!$B$11:$B$15,$B43,'Easter One Day 4-16-22 TH'!$CE$11:$CE$15)</f>
        <v>0</v>
      </c>
      <c r="CL43" s="138">
        <f>SUMIF('Easter One Day 4-16-22 TH'!$B$11:$B$15,$B43,'Easter One Day 4-16-22 TH'!$CH$11:$CH$15)</f>
        <v>0</v>
      </c>
      <c r="CM43" s="138">
        <f>SUMIF('Easter One Day 4-16-22 TH'!$B$11:$B$15,$B43,'Easter One Day 4-16-22 TH'!$CK$11:$CK$15)</f>
        <v>0</v>
      </c>
      <c r="CN43" s="138">
        <f>SUMIF('Sunday Races 5-1-22'!$B$11:$B$28,$B43,'Sunday Races 5-1-22'!$BY$11:$BY$28)</f>
        <v>0</v>
      </c>
      <c r="CO43" s="138">
        <f>SUMIF('Sunday Races 5-1-22'!$B$11:$B$28,$B43,'Sunday Races 5-1-22'!$CB$11:$CB$28)</f>
        <v>0</v>
      </c>
      <c r="CP43" s="138">
        <f>SUMIF('Sunday Races 5-1-22'!$B$11:$B$28,$B43,'Sunday Races 5-1-22'!$CE$11:$CE$28)</f>
        <v>0</v>
      </c>
      <c r="CQ43" s="138">
        <f>SUMIF('Sunday Races 5-1-22'!$B$11:$B$28,$B43,'Sunday Races 5-1-22'!$CH$11:$CH$28)</f>
        <v>0</v>
      </c>
      <c r="CR43" s="138">
        <f>SUMIF('Sunday Races 5-1-22'!$B$11:$B$28,$B43,'Sunday Races 5-1-22'!$CK$11:$CK$28)</f>
        <v>0</v>
      </c>
      <c r="CS43" s="138">
        <f>SUMIF('Long Distance Race 5-7-22'!$B$11:$B$27,$B43,'Long Distance Race 5-7-22'!$BY$11:$BY$27)</f>
        <v>0</v>
      </c>
      <c r="CT43" s="138">
        <f>SUMIF('Long Distance Race 5-7-22'!$B$11:$B$27,$B43,'Long Distance Race 5-7-22'!$CB$11:$CB$27)</f>
        <v>0</v>
      </c>
      <c r="CU43" s="138">
        <f>SUMIF('Long Distance Race 5-7-22'!$B$11:$B$27,$B43,'Long Distance Race 5-7-22'!$CE$11:$CE$27)</f>
        <v>0</v>
      </c>
      <c r="CV43" s="138">
        <f>SUMIF('Long Distance Race 5-7-22'!$B$11:$B$27,$B43,'Long Distance Race 5-7-22'!$CH$11:$CH$27)</f>
        <v>0</v>
      </c>
      <c r="CW43" s="138">
        <f>SUMIF('Long Distance Race 5-7-22'!$B$11:$B$27,$B43,'Long Distance Race 5-7-22'!$CK$11:$CK$27)</f>
        <v>0</v>
      </c>
      <c r="CX43" s="138">
        <f>SUMIF('Memorial Day Regatta 5-28-22 Op'!$B$11:$B$27,$B43,'Memorial Day Regatta 5-28-22 Op'!$BY$11:$BY$27)</f>
        <v>0</v>
      </c>
      <c r="CY43" s="138">
        <f>SUMIF('Memorial Day Regatta 5-28-22 Op'!$B$11:$B$27,$B43,'Memorial Day Regatta 5-28-22 Op'!$CB$11:$CB$27)</f>
        <v>0</v>
      </c>
      <c r="CZ43" s="138">
        <f>SUMIF('Memorial Day Regatta 5-28-22 Op'!$B$11:$B$27,$B43,'Memorial Day Regatta 5-28-22 Op'!$CE$11:$CE$27)</f>
        <v>0</v>
      </c>
      <c r="DA43" s="138">
        <f>SUMIF('Memorial Day Regatta 5-28-22 Op'!$B$11:$B$27,$B43,'Memorial Day Regatta 5-28-22 Op'!$CH$11:$CH$27)</f>
        <v>0</v>
      </c>
      <c r="DB43" s="138">
        <f>SUMIF('Memorial Day Regatta 5-28-22 Op'!$B$11:$B$27,$B43,'Memorial Day Regatta 5-28-22 Op'!$CK$11:$CK$27)</f>
        <v>0</v>
      </c>
      <c r="DC43" s="138">
        <f>SUMIF('Sunday Races 6-5-22'!$B$11:$B$28,$B43,'Sunday Races 6-5-22'!$BY$11:$BY$28)</f>
        <v>0</v>
      </c>
      <c r="DD43" s="138">
        <f>SUMIF('Sunday Races 6-5-22'!$B$11:$B$28,$B43,'Sunday Races 6-5-22'!$CB$11:$CB$28)</f>
        <v>0</v>
      </c>
      <c r="DE43" s="138">
        <f>SUMIF('Sunday Races 6-5-22'!$B$11:$B$28,$B43,'Sunday Races 6-5-22'!$CE$11:$CE$28)</f>
        <v>0</v>
      </c>
      <c r="DF43" s="138">
        <f>SUMIF('Sunday Races 6-5-22'!$B$11:$B$28,$B43,'Sunday Races 6-5-22'!$CH$11:$CH$28)</f>
        <v>0</v>
      </c>
      <c r="DG43" s="138">
        <f>SUMIF('Sunday Races 6-5-22'!$B$11:$B$28,$B43,'Sunday Races 6-5-22'!$CK$11:$CK$28)</f>
        <v>0</v>
      </c>
      <c r="DH43" s="138">
        <f>SUMIF('Sunday Races 6-12-22'!$B$11:$B$24,$B43,'Sunday Races 6-12-22'!$BY$11:$BY$24)</f>
        <v>0</v>
      </c>
      <c r="DI43" s="138">
        <f>SUMIF('Sunday Races 6-12-22'!$B$11:$B$24,$B43,'Sunday Races 6-12-22'!$CB$11:$CB$24)</f>
        <v>0</v>
      </c>
      <c r="DJ43" s="138">
        <f>SUMIF('Sunday Races 6-12-22'!$B$11:$B$24,$B43,'Sunday Races 6-12-22'!$CE$11:$CE$24)</f>
        <v>0</v>
      </c>
      <c r="DK43" s="138">
        <f>SUMIF('Sunday Races 6-12-22'!$B$11:$B$24,$B43,'Sunday Races 6-12-22'!$CH$11:$CH$24)</f>
        <v>0</v>
      </c>
      <c r="DL43" s="138">
        <f>SUMIF('Sunday Races 6-12-22'!$B$11:$B$24,$B43,'Sunday Races 6-12-22'!$CK$11:$CK$24)</f>
        <v>0</v>
      </c>
      <c r="DM43" s="138">
        <f>SUMIF('Saturday Races 6-18-22'!$B$11:$B$24,$B43,'Saturday Races 6-18-22'!$BY$11:$BY$24)</f>
        <v>0</v>
      </c>
      <c r="DN43" s="138">
        <f>SUMIF('Saturday Races 6-18-22'!$B$11:$B$24,$B43,'Saturday Races 6-18-22'!$CB$11:$CB$24)</f>
        <v>0</v>
      </c>
      <c r="DO43" s="138">
        <f>SUMIF('Saturday Races 6-18-22'!$B$11:$B$24,$B43,'Saturday Races 6-18-22'!$CE$11:$CE$24)</f>
        <v>0</v>
      </c>
      <c r="DP43" s="138">
        <f>SUMIF('Saturday Races 6-18-22'!$B$11:$B$24,$B43,'Saturday Races 6-18-22'!$CH$11:$CH$24)</f>
        <v>0</v>
      </c>
      <c r="DQ43" s="138">
        <f>SUMIF('Saturday Races 6-18-22'!$B$11:$B$24,$B43,'Saturday Races 6-18-22'!$CK$11:$CK$24)</f>
        <v>0</v>
      </c>
      <c r="DR43" s="138">
        <f>SUMIF('Caldwell Cup 6-25-22 FS'!$B$11:$B$25,$B43,'Caldwell Cup 6-25-22 FS'!$BY$11:$BY$25)</f>
        <v>0</v>
      </c>
      <c r="DS43" s="138">
        <f>SUMIF('Caldwell Cup 6-25-22 FS'!$B$11:$B$25,$B43,'Caldwell Cup 6-25-22 FS'!$CB$11:$CB$25)</f>
        <v>0</v>
      </c>
      <c r="DT43" s="138">
        <f>SUMIF('Caldwell Cup 6-25-22 FS'!$B$11:$B$25,$B43,'Caldwell Cup 6-25-22 FS'!$CE$11:$CE$25)</f>
        <v>0</v>
      </c>
      <c r="DU43" s="138">
        <f>SUMIF('Caldwell Cup 6-25-22 FS'!$B$11:$B$25,$B43,'Caldwell Cup 6-25-22 FS'!$CH$11:$CH$25)</f>
        <v>0</v>
      </c>
      <c r="DV43" s="138">
        <f>SUMIF('Caldwell Cup 6-25-22 FS'!$B$11:$B$25,$B43,'Caldwell Cup 6-25-22 FS'!$CK$11:$CK$25)</f>
        <v>0</v>
      </c>
      <c r="DW43" s="138">
        <f>SUMIF('Caldwell Cup 6-25-22 TH'!$B$11:$B$24,$B43,'Caldwell Cup 6-25-22 TH'!$BY$11:$BY$24)</f>
        <v>0</v>
      </c>
      <c r="DX43" s="138">
        <f>SUMIF('Caldwell Cup 6-25-22 TH'!$B$11:$B$24,$B43,'Caldwell Cup 6-25-22 TH'!$CB$11:$CB$24)</f>
        <v>0</v>
      </c>
      <c r="DY43" s="138">
        <f>SUMIF('Caldwell Cup 6-25-22 TH'!$B$11:$B$24,$B43,'Caldwell Cup 6-25-22 TH'!$CE$11:$CE$24)</f>
        <v>0</v>
      </c>
      <c r="DZ43" s="138">
        <f>SUMIF('Caldwell Cup 6-25-22 TH'!$B$11:$B$24,$B43,'Caldwell Cup 6-25-22 TH'!$CH$11:$CH$24)</f>
        <v>0</v>
      </c>
      <c r="EA43" s="138">
        <f>SUMIF('Caldwell Cup 6-25-22 TH'!$B$11:$B$24,$B43,'Caldwell Cup 6-25-22 TH'!$CK$11:$CK$24)</f>
        <v>0</v>
      </c>
      <c r="EB43" s="138">
        <f>SUMIF('Sunday Races 7-3-22'!$B$11:$B$25,$B43,'Sunday Races 7-3-22'!$BY$11:$BY$25)</f>
        <v>0</v>
      </c>
      <c r="EC43" s="138">
        <f>SUMIF('Sunday Races 7-3-22'!$B$11:$B$25,$B43,'Sunday Races 7-3-22'!$CB$11:$CB$25)</f>
        <v>0</v>
      </c>
      <c r="ED43" s="138">
        <f>SUMIF('Sunday Races 7-3-22'!$B$11:$B$25,$B43,'Sunday Races 7-3-22'!$CE$11:$CE$25)</f>
        <v>0</v>
      </c>
      <c r="EE43" s="138">
        <f>SUMIF('Sunday Races 7-3-22'!$B$11:$B$25,$B43,'Sunday Races 7-3-22'!$CH$11:$CH$25)</f>
        <v>0</v>
      </c>
      <c r="EF43" s="138">
        <f>SUMIF('Sunday Races 7-3-22'!$B$11:$B$25,$B43,'Sunday Races 7-3-22'!$CK$11:$CK$25)</f>
        <v>0</v>
      </c>
      <c r="EG43" s="138">
        <f>SUMIF('Sunday Races 7-31-22'!$B$11:$B$25,$B43,'Sunday Races 7-31-22'!$BY$11:$BY$25)</f>
        <v>0</v>
      </c>
      <c r="EH43" s="138">
        <f>SUMIF('Sunday Races 7-31-22'!$B$11:$B$25,$B43,'Sunday Races 7-31-22'!$CB$11:$CB$25)</f>
        <v>0</v>
      </c>
      <c r="EI43" s="138">
        <f>SUMIF('Sunday Races 7-31-22'!$B$11:$B$25,$B43,'Sunday Races 7-31-22'!$CE$11:$CE$25)</f>
        <v>0</v>
      </c>
      <c r="EJ43" s="138">
        <f>SUMIF('Sunday Races 7-31-22'!$B$11:$B$25,$B43,'Sunday Races 7-31-22'!$CH$11:$CH$25)</f>
        <v>0</v>
      </c>
      <c r="EK43" s="138">
        <f>SUMIF('Sunday Races 7-31-22'!$B$11:$B$25,$B43,'Sunday Races 7-31-22'!$CK$11:$CK$25)</f>
        <v>0</v>
      </c>
      <c r="EL43" s="138">
        <f>SUMIF('Sunday Races 8-14-22'!$B$11:$B$25,$B43,'Sunday Races 8-14-22'!$BY$11:$BY$25)</f>
        <v>0</v>
      </c>
      <c r="EM43" s="138">
        <f>SUMIF('Sunday Races 8-14-22'!$B$11:$B$25,$B43,'Sunday Races 8-14-22'!$CB$11:$CB$25)</f>
        <v>0</v>
      </c>
      <c r="EN43" s="138">
        <f>SUMIF('Sunday Races 8-14-22'!$B$11:$B$25,$B43,'Sunday Races 8-14-22'!$CE$11:$CE$25)</f>
        <v>0</v>
      </c>
      <c r="EO43" s="138">
        <f>SUMIF('Sunday Races 8-14-22'!$B$11:$B$25,$B43,'Sunday Races 8-14-22'!$CH$11:$CH$25)</f>
        <v>0</v>
      </c>
      <c r="EP43" s="138">
        <f>SUMIF('Sunday Races 8-14-22'!$B$11:$B$25,$B43,'Sunday Races 8-14-22'!$CK$11:$CK$25)</f>
        <v>0</v>
      </c>
      <c r="EQ43" s="138">
        <f>SUMIF('Saturday Races 8-20-22'!$B$11:$B$25,$B43,'Saturday Races 8-20-22'!$BY$11:$BY$25)</f>
        <v>0</v>
      </c>
      <c r="ER43" s="138">
        <f>SUMIF('Saturday Races 8-20-22'!$B$11:$B$25,$B43,'Saturday Races 8-20-22'!$CB$11:$CB$25)</f>
        <v>0</v>
      </c>
      <c r="ES43" s="138">
        <f>SUMIF('Saturday Races 8-20-22'!$B$11:$B$25,$B43,'Saturday Races 8-20-22'!$CE$11:$CE$25)</f>
        <v>0</v>
      </c>
      <c r="ET43" s="138">
        <f>SUMIF('Saturday Races 8-20-22'!$B$11:$B$25,$B43,'Saturday Races 8-20-22'!$CH$11:$CH$25)</f>
        <v>0</v>
      </c>
      <c r="EU43" s="138">
        <f>SUMIF('Saturday Races 8-20-22'!$B$11:$B$25,$B43,'Saturday Races 8-20-22'!$CK$11:$CK$25)</f>
        <v>0</v>
      </c>
      <c r="EV43" s="138">
        <f>SUMIF('Labor Day Regatta 9-3-22 FS'!$B$11:$B$30,$B43,'Labor Day Regatta 9-3-22 FS'!$BY$11:$BY$30)</f>
        <v>0</v>
      </c>
      <c r="EW43" s="138">
        <f>SUMIF('Labor Day Regatta 9-3-22 FS'!$B$11:$B$30,$B43,'Labor Day Regatta 9-3-22 FS'!$CB$11:$CB$30)</f>
        <v>0</v>
      </c>
      <c r="EX43" s="138">
        <f>SUMIF('Labor Day Regatta 9-3-22 FS'!$B$11:$B$30,$B43,'Labor Day Regatta 9-3-22 FS'!$CE$11:$CE$30)</f>
        <v>0</v>
      </c>
      <c r="EY43" s="138">
        <f>SUMIF('Labor Day Regatta 9-3-22 FS'!$B$11:$B$30,$B43,'Labor Day Regatta 9-3-22 FS'!$CH$11:$CH$30)</f>
        <v>0</v>
      </c>
      <c r="EZ43" s="138">
        <f>SUMIF('Labor Day Regatta 9-3-22 FS'!$B$11:$B$30,$B43,'Labor Day Regatta 9-3-22 FS'!$CK$11:$CK$30)</f>
        <v>0</v>
      </c>
      <c r="FA43" s="138">
        <f>SUMIF('Sunday Races 9-11-22'!$B$11:$B$20,$B43,'Sunday Races 9-11-22'!$BY$11:$BY$20)</f>
        <v>0</v>
      </c>
      <c r="FB43" s="138">
        <f>SUMIF('Sunday Races 9-11-22'!$B$11:$B$20,$B43,'Sunday Races 9-11-22'!$CB$11:$CB$20)</f>
        <v>0</v>
      </c>
      <c r="FC43" s="138">
        <f>SUMIF('Sunday Races 9-11-22'!$B$11:$B$20,$B43,'Sunday Races 9-11-22'!$CE$11:$CE$20)</f>
        <v>0</v>
      </c>
      <c r="FD43" s="138">
        <f>SUMIF('Sunday Races 9-11-22'!$B$11:$B$20,$B43,'Sunday Races 9-11-22'!$CH$11:$CH$20)</f>
        <v>0</v>
      </c>
      <c r="FE43" s="138">
        <f>SUMIF('Sunday Races 9-11-22'!$B$11:$B$20,$B43,'Sunday Races 9-11-22'!$CK$11:$CK$20)</f>
        <v>0</v>
      </c>
      <c r="FF43" s="138">
        <f>SUMIF('2022-09-17 Leukemia Cup FS'!$B$11:$B$26,$B43,'2022-09-17 Leukemia Cup FS'!$BY$11:$BY$26)</f>
        <v>0</v>
      </c>
      <c r="FG43" s="138">
        <f>SUMIF('2022-09-17 Leukemia Cup FS'!$B$11:$B$26,$B43,'2022-09-17 Leukemia Cup FS'!$CB$11:$CB$26)</f>
        <v>0</v>
      </c>
      <c r="FH43" s="138">
        <f>SUMIF('2022-09-17 Leukemia Cup FS'!$B$11:$B$26,$B43,'2022-09-17 Leukemia Cup FS'!$CE$11:$CE$26)</f>
        <v>0</v>
      </c>
      <c r="FI43" s="138">
        <f>SUMIF('2022-09-17 Leukemia Cup FS'!$B$11:$B$26,$B43,'2022-09-17 Leukemia Cup FS'!$CH$11:$CH$26)</f>
        <v>0</v>
      </c>
      <c r="FJ43" s="138">
        <f>SUMIF('2022-09-17 Leukemia Cup FS'!$B$11:$B$26,$B43,'2022-09-17 Leukemia Cup FS'!$CK$11:$CK$26)</f>
        <v>0</v>
      </c>
      <c r="FK43" s="138">
        <f>SUMIF('Smith-Berry LDR 9-24-22'!$B$11:$B$30,$B43,'Smith-Berry LDR 9-24-22'!$BY$11:$BY$30)</f>
        <v>0</v>
      </c>
      <c r="FL43" s="138">
        <f>SUMIF('Smith-Berry LDR 9-24-22'!$B$11:$B$30,$B43,'Smith-Berry LDR 9-24-22'!$CB$11:$CB$30)</f>
        <v>0</v>
      </c>
      <c r="FM43" s="138">
        <f>SUMIF('Smith-Berry LDR 9-24-22'!$B$11:$B$30,$B43,'Smith-Berry LDR 9-24-22'!$CE$11:$CE$30)</f>
        <v>0</v>
      </c>
      <c r="FN43" s="138">
        <f>SUMIF('Smith-Berry LDR 9-24-22'!$B$11:$B$30,$B43,'Smith-Berry LDR 9-24-22'!$CH$11:$CH$30)</f>
        <v>0</v>
      </c>
      <c r="FO43" s="138">
        <f>SUMIF('Smith-Berry LDR 9-24-22'!$B$11:$B$30,$B43,'Smith-Berry LDR 9-24-22'!$CK$11:$CK$30)</f>
        <v>0</v>
      </c>
      <c r="FP43" s="138">
        <f>SUMIF('Great Scot 10-1-22 Cham'!$B$11:$B$28,$B43,'Great Scot 10-1-22 Cham'!$BY$11:$BY$28)</f>
        <v>0</v>
      </c>
      <c r="FQ43" s="138">
        <f>SUMIF('Great Scot 10-1-22 Cham'!$B$11:$B$28,$B43,'Great Scot 10-1-22 Cham'!$CB$11:$CB$28)</f>
        <v>0</v>
      </c>
      <c r="FR43" s="138">
        <f>SUMIF('Great Scot 10-1-22 Cham'!$B$11:$B$28,$B43,'Great Scot 10-1-22 Cham'!$CE$11:$CE$28)</f>
        <v>0</v>
      </c>
      <c r="FS43" s="138">
        <f>SUMIF('Great Scot 10-1-22 Cham'!$B$11:$B$28,$B43,'Great Scot 10-1-22 Cham'!$CH$11:$CH$28)</f>
        <v>0</v>
      </c>
      <c r="FT43" s="138">
        <f>SUMIF('Great Scot 10-1-22 Cham'!$B$11:$B$28,$B43,'Great Scot 10-1-22 Cham'!$CK$11:$CK$28)</f>
        <v>0</v>
      </c>
      <c r="FU43" s="138">
        <f>SUMIF('Great Scot 10-1-22 Chal'!$B$11:$B$28,$B43,'Great Scot 10-1-22 Chal'!$BY$11:$BY$28)</f>
        <v>0</v>
      </c>
      <c r="FV43" s="138">
        <f>SUMIF('Great Scot 10-1-22 Chal'!$B$11:$B$28,$B43,'Great Scot 10-1-22 Chal'!$CB$11:$CB$28)</f>
        <v>0</v>
      </c>
      <c r="FW43" s="138">
        <f>SUMIF('Great Scot 10-1-22 Chal'!$B$11:$B$28,$B43,'Great Scot 10-1-22 Chal'!$CE$11:$CE$28)</f>
        <v>0</v>
      </c>
      <c r="FX43" s="138">
        <f>SUMIF('Great Scot 10-1-22 Chal'!$B$11:$B$28,$B43,'Great Scot 10-1-22 Chal'!$CH$11:$CH$28)</f>
        <v>0</v>
      </c>
      <c r="FY43" s="138">
        <f>SUMIF('Great Scot 10-1-22 Chal'!$B$11:$B$28,$B43,'Great Scot 10-1-22 Chal'!$CK$11:$CK$28)</f>
        <v>0</v>
      </c>
      <c r="FZ43" s="138">
        <f>SUMIF('Sunday Races 10-9-22'!$B$11:$B$21,$B43,'Sunday Races 10-9-22'!$BY$11:$BY$21)</f>
        <v>0</v>
      </c>
      <c r="GA43" s="138">
        <f>SUMIF('Sunday Races 10-9-22'!$B$11:$B$21,$B43,'Sunday Races 10-9-22'!$CB$11:$CB$21)</f>
        <v>0</v>
      </c>
      <c r="GB43" s="138">
        <f>SUMIF('Sunday Races 10-9-22'!$B$11:$B$21,$B43,'Sunday Races 10-9-22'!$CE$11:$CE$21)</f>
        <v>0</v>
      </c>
      <c r="GC43" s="138">
        <f>SUMIF('Sunday Races 10-9-22'!$B$11:$B$21,$B43,'Sunday Races 10-9-22'!$CH$11:$CH$21)</f>
        <v>0</v>
      </c>
      <c r="GD43" s="138">
        <f>SUMIF('Sunday Races 10-9-22'!$B$11:$B$21,$B43,'Sunday Races 10-9-22'!$CK$11:$CK$21)</f>
        <v>0</v>
      </c>
      <c r="GE43" s="138">
        <f>SUMIF('Sunday Races 10-23-22'!$B$11:$B$22,$B43,'Sunday Races 10-23-22'!$BY$11:$BY$22)</f>
        <v>0</v>
      </c>
      <c r="GF43" s="138">
        <f>SUMIF('Sunday Races 10-23-22'!$B$11:$B$22,$B43,'Sunday Races 10-23-22'!$CB$11:$CB$22)</f>
        <v>0</v>
      </c>
      <c r="GG43" s="138">
        <f>SUMIF('Sunday Races 10-23-22'!$B$11:$B$22,$B43,'Sunday Races 10-23-22'!$CE$11:$CE$22)</f>
        <v>0</v>
      </c>
      <c r="GH43" s="138">
        <f>SUMIF('Sunday Races 10-23-22'!$B$11:$B$22,$B43,'Sunday Races 10-23-22'!$CH$11:$CH$22)</f>
        <v>0</v>
      </c>
      <c r="GI43" s="138">
        <f>SUMIF('Sunday Races 10-23-22'!$B$11:$B$22,$B43,'Sunday Races 10-23-22'!$CK$11:$CK$22)</f>
        <v>0</v>
      </c>
      <c r="GJ43" s="138">
        <f>SUMIF('One Day Regatta 10-29-22 FS'!$B$11:$B$19,$B43,'One Day Regatta 10-29-22 FS'!$BY$11:$BY$19)</f>
        <v>0</v>
      </c>
      <c r="GK43" s="138">
        <f>SUMIF('One Day Regatta 10-29-22 FS'!$B$11:$B$19,$B43,'One Day Regatta 10-29-22 FS'!$CB$11:$CB$19)</f>
        <v>0</v>
      </c>
      <c r="GL43" s="138">
        <f>SUMIF('One Day Regatta 10-29-22 FS'!$B$11:$B$19,$B43,'One Day Regatta 10-29-22 FS'!$CE$11:$CE$19)</f>
        <v>0</v>
      </c>
      <c r="GM43" s="138">
        <f>SUMIF('One Day Regatta 10-29-22 FS'!$B$11:$B$19,$B43,'One Day Regatta 10-29-22 FS'!$CH$11:$CH$19)</f>
        <v>0</v>
      </c>
      <c r="GN43" s="138">
        <f>SUMIF('One Day Regatta 10-29-22 FS'!$B$11:$B$19,$B43,'One Day Regatta 10-29-22 FS'!$CK$11:$CK$19)</f>
        <v>0</v>
      </c>
      <c r="GO43" s="139"/>
      <c r="GP43" s="140"/>
      <c r="GQ43" s="141">
        <f t="shared" si="32"/>
        <v>0</v>
      </c>
      <c r="GR43" s="141">
        <f t="shared" si="32"/>
        <v>0</v>
      </c>
      <c r="GS43" s="141">
        <f t="shared" si="32"/>
        <v>0</v>
      </c>
      <c r="GT43" s="141">
        <f t="shared" si="32"/>
        <v>0</v>
      </c>
      <c r="GU43" s="141">
        <f t="shared" si="32"/>
        <v>0</v>
      </c>
      <c r="GV43" s="141">
        <f t="shared" si="32"/>
        <v>0</v>
      </c>
      <c r="GW43" s="141">
        <f t="shared" si="32"/>
        <v>0</v>
      </c>
      <c r="GX43" s="141">
        <f t="shared" si="32"/>
        <v>0</v>
      </c>
      <c r="GY43" s="141">
        <f t="shared" si="32"/>
        <v>0</v>
      </c>
      <c r="GZ43" s="141">
        <f t="shared" si="32"/>
        <v>0</v>
      </c>
      <c r="HA43" s="141">
        <f t="shared" si="33"/>
        <v>0</v>
      </c>
      <c r="HB43" s="141">
        <f t="shared" si="33"/>
        <v>0</v>
      </c>
      <c r="HC43" s="141">
        <f t="shared" si="33"/>
        <v>0</v>
      </c>
      <c r="HD43" s="141">
        <f t="shared" si="33"/>
        <v>0</v>
      </c>
      <c r="HE43" s="141">
        <f t="shared" si="33"/>
        <v>0</v>
      </c>
      <c r="HF43" s="141">
        <f t="shared" si="33"/>
        <v>0</v>
      </c>
      <c r="HG43" s="141">
        <f t="shared" si="33"/>
        <v>0</v>
      </c>
      <c r="HH43" s="141">
        <f t="shared" si="33"/>
        <v>0</v>
      </c>
      <c r="HI43" s="141">
        <f t="shared" si="33"/>
        <v>0</v>
      </c>
      <c r="HJ43" s="141">
        <f t="shared" si="33"/>
        <v>0</v>
      </c>
      <c r="HK43" s="141">
        <f t="shared" si="34"/>
        <v>0</v>
      </c>
      <c r="HL43" s="141">
        <f t="shared" si="34"/>
        <v>0</v>
      </c>
      <c r="HM43" s="141">
        <f t="shared" si="34"/>
        <v>0</v>
      </c>
      <c r="HN43" s="141">
        <f t="shared" si="34"/>
        <v>0</v>
      </c>
      <c r="HO43" s="141">
        <f t="shared" si="34"/>
        <v>0</v>
      </c>
      <c r="HP43" s="141">
        <f t="shared" si="34"/>
        <v>0</v>
      </c>
      <c r="HQ43" s="141">
        <f t="shared" si="34"/>
        <v>0</v>
      </c>
      <c r="HR43" s="141">
        <f t="shared" si="34"/>
        <v>0</v>
      </c>
      <c r="HS43" s="141">
        <f t="shared" si="34"/>
        <v>0</v>
      </c>
      <c r="HT43" s="141">
        <f t="shared" si="34"/>
        <v>0</v>
      </c>
      <c r="HU43" s="141">
        <f t="shared" si="35"/>
        <v>0</v>
      </c>
      <c r="HV43" s="141">
        <f t="shared" si="35"/>
        <v>0</v>
      </c>
      <c r="HW43" s="141">
        <f t="shared" si="35"/>
        <v>0</v>
      </c>
      <c r="HX43" s="141">
        <f t="shared" si="35"/>
        <v>0</v>
      </c>
      <c r="HY43" s="141">
        <f t="shared" si="35"/>
        <v>0</v>
      </c>
      <c r="HZ43" s="141">
        <f t="shared" si="35"/>
        <v>0</v>
      </c>
      <c r="IA43" s="141">
        <f t="shared" si="35"/>
        <v>0</v>
      </c>
      <c r="IB43" s="141">
        <f t="shared" si="35"/>
        <v>0</v>
      </c>
      <c r="IC43" s="141">
        <f t="shared" si="35"/>
        <v>0</v>
      </c>
      <c r="ID43" s="141">
        <f t="shared" si="35"/>
        <v>0</v>
      </c>
      <c r="IE43" s="141">
        <f t="shared" si="36"/>
        <v>0</v>
      </c>
      <c r="IF43" s="141">
        <f t="shared" si="36"/>
        <v>0</v>
      </c>
      <c r="IG43" s="141">
        <f t="shared" si="36"/>
        <v>0</v>
      </c>
      <c r="IH43" s="141">
        <f t="shared" si="36"/>
        <v>0</v>
      </c>
      <c r="II43" s="141">
        <f t="shared" si="36"/>
        <v>0</v>
      </c>
      <c r="IJ43" s="141">
        <f t="shared" si="36"/>
        <v>0</v>
      </c>
      <c r="IK43" s="141">
        <f t="shared" si="36"/>
        <v>0</v>
      </c>
      <c r="IL43" s="141">
        <f t="shared" si="36"/>
        <v>0</v>
      </c>
      <c r="IM43" s="141">
        <f t="shared" si="36"/>
        <v>0</v>
      </c>
      <c r="IN43" s="141">
        <f t="shared" si="36"/>
        <v>0</v>
      </c>
      <c r="IO43" s="141">
        <f t="shared" si="37"/>
        <v>0</v>
      </c>
      <c r="IP43" s="141">
        <f t="shared" si="37"/>
        <v>0</v>
      </c>
      <c r="IQ43" s="141">
        <f t="shared" si="37"/>
        <v>0</v>
      </c>
      <c r="IR43" s="141">
        <f t="shared" si="37"/>
        <v>0</v>
      </c>
      <c r="IS43" s="141">
        <f t="shared" si="37"/>
        <v>0</v>
      </c>
      <c r="IT43" s="141">
        <f t="shared" si="37"/>
        <v>0</v>
      </c>
      <c r="IU43" s="141">
        <f t="shared" si="37"/>
        <v>0</v>
      </c>
      <c r="IV43" s="141">
        <f t="shared" si="37"/>
        <v>0</v>
      </c>
      <c r="IW43" s="141">
        <f t="shared" si="37"/>
        <v>0</v>
      </c>
      <c r="IX43" s="141">
        <f t="shared" si="37"/>
        <v>0</v>
      </c>
      <c r="IY43" s="141">
        <f t="shared" si="38"/>
        <v>0</v>
      </c>
      <c r="IZ43" s="141">
        <f t="shared" si="38"/>
        <v>0</v>
      </c>
      <c r="JA43" s="141">
        <f t="shared" si="38"/>
        <v>0</v>
      </c>
      <c r="JB43" s="141">
        <f t="shared" si="38"/>
        <v>0</v>
      </c>
      <c r="JC43" s="141">
        <f t="shared" si="38"/>
        <v>0</v>
      </c>
      <c r="JD43" s="141">
        <f t="shared" si="38"/>
        <v>0</v>
      </c>
      <c r="JE43" s="141">
        <f t="shared" si="38"/>
        <v>0</v>
      </c>
      <c r="JF43" s="141">
        <f t="shared" si="38"/>
        <v>0</v>
      </c>
      <c r="JG43" s="141">
        <f t="shared" si="38"/>
        <v>0</v>
      </c>
      <c r="JH43" s="141">
        <f t="shared" si="38"/>
        <v>0</v>
      </c>
      <c r="JI43" s="141">
        <f t="shared" si="38"/>
        <v>0</v>
      </c>
      <c r="JJ43" s="141">
        <f t="shared" si="38"/>
        <v>0</v>
      </c>
      <c r="JK43" s="141">
        <f t="shared" si="38"/>
        <v>0</v>
      </c>
      <c r="JL43" s="141">
        <f t="shared" si="38"/>
        <v>0</v>
      </c>
      <c r="JM43" s="141">
        <f t="shared" si="38"/>
        <v>0</v>
      </c>
    </row>
    <row r="44" spans="1:273" ht="15" customHeight="1" x14ac:dyDescent="0.2">
      <c r="A44" s="134">
        <f t="shared" si="17"/>
        <v>31</v>
      </c>
      <c r="B44" s="142" t="s">
        <v>476</v>
      </c>
      <c r="C44" s="135">
        <f t="shared" si="39"/>
        <v>0</v>
      </c>
      <c r="D44" s="136">
        <f t="shared" si="40"/>
        <v>0</v>
      </c>
      <c r="E44" s="135">
        <f t="shared" si="41"/>
        <v>0</v>
      </c>
      <c r="F44" s="137">
        <f t="shared" si="42"/>
        <v>0</v>
      </c>
      <c r="G44" s="138">
        <f>SUMIF('Saturday Race 11-06-21'!$B$11:$B$21,$B44,'Saturday Race 11-06-21'!$BY$11:$BY$21)</f>
        <v>0</v>
      </c>
      <c r="H44" s="138">
        <f>SUMIF('Saturday Race 11-06-21'!$B$11:$B$21,$B44,'Saturday Race 11-06-21'!$CB$11:$CB$21)</f>
        <v>0</v>
      </c>
      <c r="I44" s="138">
        <f>SUMIF('Saturday Race 11-06-21'!$B$11:$B$21,$B44,'Saturday Race 11-06-21'!$CE$11:$CE$21)</f>
        <v>0</v>
      </c>
      <c r="J44" s="138">
        <f>SUMIF('Saturday Race 11-06-21'!$B$11:$B$21,$B44,'Saturday Race 11-06-21'!$CH$11:$CH$21)</f>
        <v>0</v>
      </c>
      <c r="K44" s="138">
        <f>SUMIF('Saturday Race 11-06-21'!$B$11:$B$21,$B44,'Saturday Race 11-06-21'!$CK$11:$CK$21)</f>
        <v>0</v>
      </c>
      <c r="L44" s="138">
        <f>SUMIF('Saturday Race 11-20-21'!$B$11:$B$24,$B44,'Saturday Race 11-20-21'!$BY$11:$BY$24)</f>
        <v>0</v>
      </c>
      <c r="M44" s="138">
        <f>SUMIF('Saturday Race 11-20-21'!$B$11:$B$24,$B44,'Saturday Race 11-20-21'!$CB$11:$CB$24)</f>
        <v>0</v>
      </c>
      <c r="N44" s="138">
        <f>SUMIF('Saturday Race 11-20-21'!$B$11:$B$24,$B44,'Saturday Race 11-20-21'!$CE$11:$CE$24)</f>
        <v>0</v>
      </c>
      <c r="O44" s="138">
        <f>SUMIF('Saturday Race 11-20-21'!$B$11:$B$24,$B44,'Saturday Race 11-20-21'!$CH$11:$CH$24)</f>
        <v>0</v>
      </c>
      <c r="P44" s="138">
        <f>SUMIF('Saturday Race 11-20-21'!$B$11:$B$24,$B44,'Saturday Race 11-20-21'!$CK$11:$CK$24)</f>
        <v>0</v>
      </c>
      <c r="Q44" s="138">
        <f>SUMIF('One Day 12-04-21 Scots'!$B$11:$B$25,$B44,'One Day 12-04-21 Scots'!$BY$11:$BY$25)</f>
        <v>0</v>
      </c>
      <c r="R44" s="138">
        <f>SUMIF('One Day 12-04-21 Scots'!$B$11:$B$25,$B44,'One Day 12-04-21 Scots'!$CB$11:$CB$25)</f>
        <v>0</v>
      </c>
      <c r="S44" s="138">
        <f>SUMIF('One Day 12-04-21 Scots'!$B$11:$B$25,$B44,'One Day 12-04-21 Scots'!$CE$11:$CE$25)</f>
        <v>0</v>
      </c>
      <c r="T44" s="138">
        <f>SUMIF('One Day 12-04-21 Scots'!$B$11:$B$25,$B44,'One Day 12-04-21 Scots'!$CH$11:$CH$25)</f>
        <v>0</v>
      </c>
      <c r="U44" s="138">
        <f>SUMIF('One Day 12-04-21 Scots'!$B$11:$B$25,$B44,'One Day 12-04-21 Scots'!$CK$11:$CK$25)</f>
        <v>0</v>
      </c>
      <c r="V44" s="138">
        <f>SUMIF('One Day 12-04-21 Thistles'!$B$11:$B$25,$B44,'One Day 12-04-21 Thistles'!$BY$11:$BY$25)</f>
        <v>0</v>
      </c>
      <c r="W44" s="138">
        <f>SUMIF('One Day 12-04-21 Thistles'!$B$11:$B$25,$B44,'One Day 12-04-21 Thistles'!$CB$11:$CB$25)</f>
        <v>0</v>
      </c>
      <c r="X44" s="138">
        <f>SUMIF('One Day 12-04-21 Thistles'!$B$11:$B$25,$B44,'One Day 12-04-21 Thistles'!$CE$11:$CE$25)</f>
        <v>0</v>
      </c>
      <c r="Y44" s="138">
        <f>SUMIF('One Day 12-04-21 Thistles'!$B$11:$B$25,$B44,'One Day 12-04-21 Thistles'!$CH$11:$CH$25)</f>
        <v>0</v>
      </c>
      <c r="Z44" s="138">
        <f>SUMIF('One Day 12-04-21 Thistles'!$B$11:$B$25,$B44,'One Day 12-04-21 Thistles'!$CK$11:$CK$25)</f>
        <v>0</v>
      </c>
      <c r="AA44" s="138">
        <f>SUMIF('Saturday Race 1-08-22'!$B$11:$B$20,$B44,'Saturday Race 1-08-22'!$BY$11:$BY$20)</f>
        <v>0</v>
      </c>
      <c r="AB44" s="138">
        <f>SUMIF('Saturday Race 1-08-22'!$B$11:$B$20,$B44,'Saturday Race 1-08-22'!$CB$11:$CB$20)</f>
        <v>0</v>
      </c>
      <c r="AC44" s="138">
        <f>SUMIF('Saturday Race 1-08-22'!$B$11:$B$20,$B44,'Saturday Race 1-08-22'!$CE$11:$CE$20)</f>
        <v>0</v>
      </c>
      <c r="AD44" s="138">
        <f>SUMIF('Saturday Race 1-08-22'!$B$11:$B$20,$B44,'Saturday Race 1-08-22'!$CH$11:$CH$20)</f>
        <v>0</v>
      </c>
      <c r="AE44" s="138">
        <f>SUMIF('Saturday Race 1-08-22'!$B$11:$B$20,$B44,'Saturday Race 1-08-22'!$CK$11:$CK$20)</f>
        <v>0</v>
      </c>
      <c r="AF44" s="138">
        <f>SUMIF('Saturday Race 1-22-22'!$B$11:$B$20,$B44,'Saturday Race 1-22-22'!$BY$11:$BY$20)</f>
        <v>0</v>
      </c>
      <c r="AG44" s="138">
        <f>SUMIF('Saturday Race 1-22-22'!$B$11:$B$20,$B44,'Saturday Race 1-22-22'!$CB$11:$CB$20)</f>
        <v>0</v>
      </c>
      <c r="AH44" s="138">
        <f>SUMIF('Saturday Race 1-22-22'!$B$11:$B$20,$B44,'Saturday Race 1-22-22'!$CE$11:$CE$20)</f>
        <v>0</v>
      </c>
      <c r="AI44" s="138">
        <f>SUMIF('Saturday Race 1-22-22'!$B$11:$B$20,$B44,'Saturday Race 1-22-22'!$CH$11:$CH$20)</f>
        <v>0</v>
      </c>
      <c r="AJ44" s="138">
        <f>SUMIF('Saturday Race 1-22-22'!$B$11:$B$20,$B44,'Saturday Race 1-22-22'!$CK$11:$CK$20)</f>
        <v>0</v>
      </c>
      <c r="AK44" s="138">
        <f>SUMIF('Sunday Race 2-6-22'!$B$11:$B$20,$B44,'Sunday Race 2-6-22'!$BY$11:$BY$20)</f>
        <v>0</v>
      </c>
      <c r="AL44" s="138">
        <f>SUMIF('Sunday Race 2-6-22'!$B$11:$B$20,$B44,'Sunday Race 2-6-22'!$CB$11:$CB$20)</f>
        <v>0</v>
      </c>
      <c r="AM44" s="138">
        <f>SUMIF('Sunday Race 2-6-22'!$B$11:$B$20,$B44,'Sunday Race 2-6-22'!$CE$11:$CE$20)</f>
        <v>0</v>
      </c>
      <c r="AN44" s="138">
        <f>SUMIF('Sunday Race 2-6-22'!$B$11:$B$20,$B44,'Sunday Race 2-6-22'!$CH$11:$CH$20)</f>
        <v>0</v>
      </c>
      <c r="AO44" s="138">
        <f>SUMIF('Sunday Race 2-6-22'!$B$11:$B$20,$B44,'Sunday Race 2-6-22'!$CK$11:$CK$20)</f>
        <v>0</v>
      </c>
      <c r="AP44" s="138">
        <f>SUMIF('Chili One Day 2-12-22 Scots'!$B$11:$B$25,$B44,'Chili One Day 2-12-22 Scots'!$BY$11:$BY$25)</f>
        <v>0</v>
      </c>
      <c r="AQ44" s="138">
        <f>SUMIF('Chili One Day 2-12-22 Scots'!$B$11:$B$25,$B44,'Chili One Day 2-12-22 Scots'!$CB$11:$CB$25)</f>
        <v>0</v>
      </c>
      <c r="AR44" s="138">
        <f>SUMIF('Chili One Day 2-12-22 Scots'!$B$11:$B$25,$B44,'Chili One Day 2-12-22 Scots'!$CE$11:$CE$25)</f>
        <v>0</v>
      </c>
      <c r="AS44" s="138">
        <f>SUMIF('Chili One Day 2-12-22 Scots'!$B$11:$B$25,$B44,'Chili One Day 2-12-22 Scots'!$CH$11:$CH$25)</f>
        <v>0</v>
      </c>
      <c r="AT44" s="138">
        <f>SUMIF('Chili One Day 2-12-22 Scots'!$B$11:$B$25,$B44,'Chili One Day 2-12-22 Scots'!$CK$11:$CK$25)</f>
        <v>0</v>
      </c>
      <c r="AU44" s="138">
        <f>SUMIF('Chili One Day 2-12-22 Thistles'!$B$11:$B$25,$B44,'Chili One Day 2-12-22 Thistles'!$BY$11:$BY$25)</f>
        <v>0</v>
      </c>
      <c r="AV44" s="138">
        <f>SUMIF('Chili One Day 2-12-22 Thistles'!$B$11:$B$25,$B44,'Chili One Day 2-12-22 Thistles'!$CB$11:$CB$25)</f>
        <v>0</v>
      </c>
      <c r="AW44" s="138">
        <f>SUMIF('Chili One Day 2-12-22 Thistles'!$B$11:$B$25,$B44,'Chili One Day 2-12-22 Thistles'!$CE$11:$CE$25)</f>
        <v>0</v>
      </c>
      <c r="AX44" s="138">
        <f>SUMIF('Chili One Day 2-12-22 Thistles'!$B$11:$B$25,$B44,'Chili One Day 2-12-22 Thistles'!$CH$11:$CH$25)</f>
        <v>0</v>
      </c>
      <c r="AY44" s="138">
        <f>SUMIF('Chili One Day 2-12-22 Thistles'!$B$11:$B$25,$B44,'Chili One Day 2-12-22 Thistles'!$CK$11:$CK$25)</f>
        <v>0</v>
      </c>
      <c r="AZ44" s="138">
        <f>SUMIF('Sunday Race 2-20-22'!$B$11:$B$26,$B44,'Sunday Race 2-20-22'!$BY$11:$BY$26)</f>
        <v>0</v>
      </c>
      <c r="BA44" s="138">
        <f>SUMIF('Sunday Race 2-20-22'!$B$11:$B$26,$B44,'Sunday Race 2-20-22'!$CB$11:$CB$26)</f>
        <v>0</v>
      </c>
      <c r="BB44" s="138">
        <f>SUMIF('Sunday Race 2-20-22'!$B$11:$B$26,$B44,'Sunday Race 2-20-22'!$CE$11:$CE$26)</f>
        <v>0</v>
      </c>
      <c r="BC44" s="138">
        <f>SUMIF('Sunday Race 2-20-22'!$B$11:$B$26,$B44,'Sunday Race 2-20-22'!$CH$11:$CH$26)</f>
        <v>0</v>
      </c>
      <c r="BD44" s="138">
        <f>SUMIF('Sunday Race 2-20-22'!$B$11:$B$26,$B44,'Sunday Race 2-20-22'!$CK$11:$CK$26)</f>
        <v>0</v>
      </c>
      <c r="BE44" s="138">
        <f>SUMIF('Sunday Race 2-27-22'!$B$11:$B$20,$B44,'Sunday Race 2-27-22'!$BY$11:$BY$20)</f>
        <v>0</v>
      </c>
      <c r="BF44" s="138">
        <f>SUMIF('Sunday Race 2-27-22'!$B$11:$B$20,$B44,'Sunday Race 2-27-22'!$CB$11:$CB$20)</f>
        <v>0</v>
      </c>
      <c r="BG44" s="138">
        <f>SUMIF('Sunday Race 2-27-22'!$B$11:$B$20,$B44,'Sunday Race 2-27-22'!$CE$11:$CE$20)</f>
        <v>0</v>
      </c>
      <c r="BH44" s="138">
        <f>SUMIF('Sunday Race 2-27-22'!$B$11:$B$20,$B44,'Sunday Race 2-27-22'!$CH$11:$CH$20)</f>
        <v>0</v>
      </c>
      <c r="BI44" s="138">
        <f>SUMIF('Sunday Race 2-27-22'!$B$11:$B$20,$B44,'Sunday Race 2-27-22'!$CK$11:$CK$20)</f>
        <v>0</v>
      </c>
      <c r="BJ44" s="138">
        <f>SUMIF('Ironman One Day 3-5-22 FS'!$B$11:$B$26,$B44,'Ironman One Day 3-5-22 FS'!$BY$11:$BY$26)</f>
        <v>0</v>
      </c>
      <c r="BK44" s="138">
        <f>SUMIF('Ironman One Day 3-5-22 FS'!$B$11:$B$26,$B44,'Ironman One Day 3-5-22 FS'!$CB$11:$CB$26)</f>
        <v>0</v>
      </c>
      <c r="BL44" s="138">
        <f>SUMIF('Ironman One Day 3-5-22 FS'!$B$11:$B$26,$B44,'Ironman One Day 3-5-22 FS'!$CE$11:$CE$26)</f>
        <v>0</v>
      </c>
      <c r="BM44" s="138">
        <f>SUMIF('Ironman One Day 3-5-22 FS'!$B$11:$B$26,$B44,'Ironman One Day 3-5-22 FS'!$CH$11:$CH$26)</f>
        <v>0</v>
      </c>
      <c r="BN44" s="138">
        <f>SUMIF('Ironman One Day 3-5-22 FS'!$B$11:$B$26,$B44,'Ironman One Day 3-5-22 FS'!$CK$11:$CK$26)</f>
        <v>0</v>
      </c>
      <c r="BO44" s="138">
        <f>SUMIF('Sunday Race 3-13-22'!$B$11:$B$25,$B44,'Sunday Race 3-13-22'!$BY$11:$BY$25)</f>
        <v>0</v>
      </c>
      <c r="BP44" s="138">
        <f>SUMIF('Sunday Race 3-13-22'!$B$11:$B$25,$B44,'Sunday Race 3-13-22'!$CB$11:$CB$25)</f>
        <v>0</v>
      </c>
      <c r="BQ44" s="138">
        <f>SUMIF('Sunday Race 3-13-22'!$B$11:$B$25,$B44,'Sunday Race 3-13-22'!$CE$11:$CE$25)</f>
        <v>0</v>
      </c>
      <c r="BR44" s="138">
        <f>SUMIF('Sunday Race 3-13-22'!$B$11:$B$25,$B44,'Sunday Race 3-13-22'!$CH$11:$CH$25)</f>
        <v>0</v>
      </c>
      <c r="BS44" s="138">
        <f>SUMIF('Sunday Race 3-13-22'!$B$11:$B$25,$B44,'Sunday Race 3-13-22'!$CK$11:$CK$25)</f>
        <v>0</v>
      </c>
      <c r="BT44" s="138">
        <f>SUMIF('Saturday Race 3-19-22'!$B$11:$B$18,$B44,'Saturday Race 3-19-22'!$BY$11:$BY$18)</f>
        <v>0</v>
      </c>
      <c r="BU44" s="138">
        <f>SUMIF('Saturday Race 3-19-22'!$B$11:$B$18,$B44,'Saturday Race 3-19-22'!$CB$11:$CB$18)</f>
        <v>0</v>
      </c>
      <c r="BV44" s="138">
        <f>SUMIF('Saturday Race 3-19-22'!$B$11:$B$18,$B44,'Saturday Race 3-19-22'!$CE$11:$CE$18)</f>
        <v>0</v>
      </c>
      <c r="BW44" s="138">
        <f>SUMIF('Saturday Race 3-19-22'!$B$11:$B$18,$B44,'Saturday Race 3-19-22'!$CH$11:$CH$18)</f>
        <v>0</v>
      </c>
      <c r="BX44" s="138">
        <f>SUMIF('Saturday Race 3-19-22'!$B$11:$B$18,$B44,'Saturday Race 3-19-22'!$CK$11:$CK$18)</f>
        <v>0</v>
      </c>
      <c r="BY44" s="138">
        <f>SUMIF('Sunday Races 4-10-22'!$B$11:$B$26,$B44,'Sunday Races 4-10-22'!$BY$11:$BY$26)</f>
        <v>0</v>
      </c>
      <c r="BZ44" s="138">
        <f>SUMIF('Sunday Races 4-10-22'!$B$11:$B$26,$B44,'Sunday Races 4-10-22'!$CB$11:$CB$26)</f>
        <v>0</v>
      </c>
      <c r="CA44" s="138">
        <f>SUMIF('Sunday Races 4-10-22'!$B$11:$B$26,$B44,'Sunday Races 4-10-22'!$CE$11:$CE$26)</f>
        <v>0</v>
      </c>
      <c r="CB44" s="138">
        <f>SUMIF('Sunday Races 4-10-22'!$B$11:$B$26,$B44,'Sunday Races 4-10-22'!$CH$11:$CH$26)</f>
        <v>0</v>
      </c>
      <c r="CC44" s="138">
        <f>SUMIF('Sunday Races 4-10-22'!$B$11:$B$26,$B44,'Sunday Races 4-10-22'!$CK$11:$CK$26)</f>
        <v>0</v>
      </c>
      <c r="CD44" s="138">
        <f>SUMIF('Easter One Day 4-16-22 FS'!$B$11:$B$26,$B44,'Easter One Day 4-16-22 FS'!$BY$11:$BY$26)</f>
        <v>0</v>
      </c>
      <c r="CE44" s="138">
        <f>SUMIF('Easter One Day 4-16-22 FS'!$B$11:$B$26,$B44,'Easter One Day 4-16-22 FS'!$CB$11:$CB$26)</f>
        <v>0</v>
      </c>
      <c r="CF44" s="138">
        <f>SUMIF('Easter One Day 4-16-22 FS'!$B$11:$B$26,$B44,'Easter One Day 4-16-22 FS'!$CE$11:$CE$26)</f>
        <v>0</v>
      </c>
      <c r="CG44" s="138">
        <f>SUMIF('Easter One Day 4-16-22 FS'!$B$11:$B$26,$B44,'Easter One Day 4-16-22 FS'!$CH$11:$CH$26)</f>
        <v>0</v>
      </c>
      <c r="CH44" s="138">
        <f>SUMIF('Easter One Day 4-16-22 FS'!$B$11:$B$26,$B44,'Easter One Day 4-16-22 FS'!$CK$11:$CK$26)</f>
        <v>0</v>
      </c>
      <c r="CI44" s="138">
        <f>SUMIF('Easter One Day 4-16-22 TH'!$B$11:$B$15,$B44,'Easter One Day 4-16-22 TH'!$BY$11:$BY$15)</f>
        <v>0</v>
      </c>
      <c r="CJ44" s="138">
        <f>SUMIF('Easter One Day 4-16-22 TH'!$B$11:$B$15,$B44,'Easter One Day 4-16-22 TH'!$CB$11:$CB$15)</f>
        <v>0</v>
      </c>
      <c r="CK44" s="138">
        <f>SUMIF('Easter One Day 4-16-22 TH'!$B$11:$B$15,$B44,'Easter One Day 4-16-22 TH'!$CE$11:$CE$15)</f>
        <v>0</v>
      </c>
      <c r="CL44" s="138">
        <f>SUMIF('Easter One Day 4-16-22 TH'!$B$11:$B$15,$B44,'Easter One Day 4-16-22 TH'!$CH$11:$CH$15)</f>
        <v>0</v>
      </c>
      <c r="CM44" s="138">
        <f>SUMIF('Easter One Day 4-16-22 TH'!$B$11:$B$15,$B44,'Easter One Day 4-16-22 TH'!$CK$11:$CK$15)</f>
        <v>0</v>
      </c>
      <c r="CN44" s="138">
        <f>SUMIF('Sunday Races 5-1-22'!$B$11:$B$28,$B44,'Sunday Races 5-1-22'!$BY$11:$BY$28)</f>
        <v>0</v>
      </c>
      <c r="CO44" s="138">
        <f>SUMIF('Sunday Races 5-1-22'!$B$11:$B$28,$B44,'Sunday Races 5-1-22'!$CB$11:$CB$28)</f>
        <v>0</v>
      </c>
      <c r="CP44" s="138">
        <f>SUMIF('Sunday Races 5-1-22'!$B$11:$B$28,$B44,'Sunday Races 5-1-22'!$CE$11:$CE$28)</f>
        <v>0</v>
      </c>
      <c r="CQ44" s="138">
        <f>SUMIF('Sunday Races 5-1-22'!$B$11:$B$28,$B44,'Sunday Races 5-1-22'!$CH$11:$CH$28)</f>
        <v>0</v>
      </c>
      <c r="CR44" s="138">
        <f>SUMIF('Sunday Races 5-1-22'!$B$11:$B$28,$B44,'Sunday Races 5-1-22'!$CK$11:$CK$28)</f>
        <v>0</v>
      </c>
      <c r="CS44" s="138">
        <f>SUMIF('Long Distance Race 5-7-22'!$B$11:$B$27,$B44,'Long Distance Race 5-7-22'!$BY$11:$BY$27)</f>
        <v>0</v>
      </c>
      <c r="CT44" s="138">
        <f>SUMIF('Long Distance Race 5-7-22'!$B$11:$B$27,$B44,'Long Distance Race 5-7-22'!$CB$11:$CB$27)</f>
        <v>0</v>
      </c>
      <c r="CU44" s="138">
        <f>SUMIF('Long Distance Race 5-7-22'!$B$11:$B$27,$B44,'Long Distance Race 5-7-22'!$CE$11:$CE$27)</f>
        <v>0</v>
      </c>
      <c r="CV44" s="138">
        <f>SUMIF('Long Distance Race 5-7-22'!$B$11:$B$27,$B44,'Long Distance Race 5-7-22'!$CH$11:$CH$27)</f>
        <v>0</v>
      </c>
      <c r="CW44" s="138">
        <f>SUMIF('Long Distance Race 5-7-22'!$B$11:$B$27,$B44,'Long Distance Race 5-7-22'!$CK$11:$CK$27)</f>
        <v>0</v>
      </c>
      <c r="CX44" s="138">
        <f>SUMIF('Memorial Day Regatta 5-28-22 Op'!$B$11:$B$27,$B44,'Memorial Day Regatta 5-28-22 Op'!$BY$11:$BY$27)</f>
        <v>0</v>
      </c>
      <c r="CY44" s="138">
        <f>SUMIF('Memorial Day Regatta 5-28-22 Op'!$B$11:$B$27,$B44,'Memorial Day Regatta 5-28-22 Op'!$CB$11:$CB$27)</f>
        <v>0</v>
      </c>
      <c r="CZ44" s="138">
        <f>SUMIF('Memorial Day Regatta 5-28-22 Op'!$B$11:$B$27,$B44,'Memorial Day Regatta 5-28-22 Op'!$CE$11:$CE$27)</f>
        <v>0</v>
      </c>
      <c r="DA44" s="138">
        <f>SUMIF('Memorial Day Regatta 5-28-22 Op'!$B$11:$B$27,$B44,'Memorial Day Regatta 5-28-22 Op'!$CH$11:$CH$27)</f>
        <v>0</v>
      </c>
      <c r="DB44" s="138">
        <f>SUMIF('Memorial Day Regatta 5-28-22 Op'!$B$11:$B$27,$B44,'Memorial Day Regatta 5-28-22 Op'!$CK$11:$CK$27)</f>
        <v>0</v>
      </c>
      <c r="DC44" s="138">
        <f>SUMIF('Sunday Races 6-5-22'!$B$11:$B$28,$B44,'Sunday Races 6-5-22'!$BY$11:$BY$28)</f>
        <v>0</v>
      </c>
      <c r="DD44" s="138">
        <f>SUMIF('Sunday Races 6-5-22'!$B$11:$B$28,$B44,'Sunday Races 6-5-22'!$CB$11:$CB$28)</f>
        <v>0</v>
      </c>
      <c r="DE44" s="138">
        <f>SUMIF('Sunday Races 6-5-22'!$B$11:$B$28,$B44,'Sunday Races 6-5-22'!$CE$11:$CE$28)</f>
        <v>0</v>
      </c>
      <c r="DF44" s="138">
        <f>SUMIF('Sunday Races 6-5-22'!$B$11:$B$28,$B44,'Sunday Races 6-5-22'!$CH$11:$CH$28)</f>
        <v>0</v>
      </c>
      <c r="DG44" s="138">
        <f>SUMIF('Sunday Races 6-5-22'!$B$11:$B$28,$B44,'Sunday Races 6-5-22'!$CK$11:$CK$28)</f>
        <v>0</v>
      </c>
      <c r="DH44" s="138">
        <f>SUMIF('Sunday Races 6-12-22'!$B$11:$B$24,$B44,'Sunday Races 6-12-22'!$BY$11:$BY$24)</f>
        <v>0</v>
      </c>
      <c r="DI44" s="138">
        <f>SUMIF('Sunday Races 6-12-22'!$B$11:$B$24,$B44,'Sunday Races 6-12-22'!$CB$11:$CB$24)</f>
        <v>0</v>
      </c>
      <c r="DJ44" s="138">
        <f>SUMIF('Sunday Races 6-12-22'!$B$11:$B$24,$B44,'Sunday Races 6-12-22'!$CE$11:$CE$24)</f>
        <v>0</v>
      </c>
      <c r="DK44" s="138">
        <f>SUMIF('Sunday Races 6-12-22'!$B$11:$B$24,$B44,'Sunday Races 6-12-22'!$CH$11:$CH$24)</f>
        <v>0</v>
      </c>
      <c r="DL44" s="138">
        <f>SUMIF('Sunday Races 6-12-22'!$B$11:$B$24,$B44,'Sunday Races 6-12-22'!$CK$11:$CK$24)</f>
        <v>0</v>
      </c>
      <c r="DM44" s="138">
        <f>SUMIF('Saturday Races 6-18-22'!$B$11:$B$24,$B44,'Saturday Races 6-18-22'!$BY$11:$BY$24)</f>
        <v>0</v>
      </c>
      <c r="DN44" s="138">
        <f>SUMIF('Saturday Races 6-18-22'!$B$11:$B$24,$B44,'Saturday Races 6-18-22'!$CB$11:$CB$24)</f>
        <v>0</v>
      </c>
      <c r="DO44" s="138">
        <f>SUMIF('Saturday Races 6-18-22'!$B$11:$B$24,$B44,'Saturday Races 6-18-22'!$CE$11:$CE$24)</f>
        <v>0</v>
      </c>
      <c r="DP44" s="138">
        <f>SUMIF('Saturday Races 6-18-22'!$B$11:$B$24,$B44,'Saturday Races 6-18-22'!$CH$11:$CH$24)</f>
        <v>0</v>
      </c>
      <c r="DQ44" s="138">
        <f>SUMIF('Saturday Races 6-18-22'!$B$11:$B$24,$B44,'Saturday Races 6-18-22'!$CK$11:$CK$24)</f>
        <v>0</v>
      </c>
      <c r="DR44" s="138">
        <f>SUMIF('Caldwell Cup 6-25-22 FS'!$B$11:$B$25,$B44,'Caldwell Cup 6-25-22 FS'!$BY$11:$BY$25)</f>
        <v>0</v>
      </c>
      <c r="DS44" s="138">
        <f>SUMIF('Caldwell Cup 6-25-22 FS'!$B$11:$B$25,$B44,'Caldwell Cup 6-25-22 FS'!$CB$11:$CB$25)</f>
        <v>0</v>
      </c>
      <c r="DT44" s="138">
        <f>SUMIF('Caldwell Cup 6-25-22 FS'!$B$11:$B$25,$B44,'Caldwell Cup 6-25-22 FS'!$CE$11:$CE$25)</f>
        <v>0</v>
      </c>
      <c r="DU44" s="138">
        <f>SUMIF('Caldwell Cup 6-25-22 FS'!$B$11:$B$25,$B44,'Caldwell Cup 6-25-22 FS'!$CH$11:$CH$25)</f>
        <v>0</v>
      </c>
      <c r="DV44" s="138">
        <f>SUMIF('Caldwell Cup 6-25-22 FS'!$B$11:$B$25,$B44,'Caldwell Cup 6-25-22 FS'!$CK$11:$CK$25)</f>
        <v>0</v>
      </c>
      <c r="DW44" s="138">
        <f>SUMIF('Caldwell Cup 6-25-22 TH'!$B$11:$B$24,$B44,'Caldwell Cup 6-25-22 TH'!$BY$11:$BY$24)</f>
        <v>0</v>
      </c>
      <c r="DX44" s="138">
        <f>SUMIF('Caldwell Cup 6-25-22 TH'!$B$11:$B$24,$B44,'Caldwell Cup 6-25-22 TH'!$CB$11:$CB$24)</f>
        <v>0</v>
      </c>
      <c r="DY44" s="138">
        <f>SUMIF('Caldwell Cup 6-25-22 TH'!$B$11:$B$24,$B44,'Caldwell Cup 6-25-22 TH'!$CE$11:$CE$24)</f>
        <v>0</v>
      </c>
      <c r="DZ44" s="138">
        <f>SUMIF('Caldwell Cup 6-25-22 TH'!$B$11:$B$24,$B44,'Caldwell Cup 6-25-22 TH'!$CH$11:$CH$24)</f>
        <v>0</v>
      </c>
      <c r="EA44" s="138">
        <f>SUMIF('Caldwell Cup 6-25-22 TH'!$B$11:$B$24,$B44,'Caldwell Cup 6-25-22 TH'!$CK$11:$CK$24)</f>
        <v>0</v>
      </c>
      <c r="EB44" s="138">
        <f>SUMIF('Sunday Races 7-3-22'!$B$11:$B$25,$B44,'Sunday Races 7-3-22'!$BY$11:$BY$25)</f>
        <v>0</v>
      </c>
      <c r="EC44" s="138">
        <f>SUMIF('Sunday Races 7-3-22'!$B$11:$B$25,$B44,'Sunday Races 7-3-22'!$CB$11:$CB$25)</f>
        <v>0</v>
      </c>
      <c r="ED44" s="138">
        <f>SUMIF('Sunday Races 7-3-22'!$B$11:$B$25,$B44,'Sunday Races 7-3-22'!$CE$11:$CE$25)</f>
        <v>0</v>
      </c>
      <c r="EE44" s="138">
        <f>SUMIF('Sunday Races 7-3-22'!$B$11:$B$25,$B44,'Sunday Races 7-3-22'!$CH$11:$CH$25)</f>
        <v>0</v>
      </c>
      <c r="EF44" s="138">
        <f>SUMIF('Sunday Races 7-3-22'!$B$11:$B$25,$B44,'Sunday Races 7-3-22'!$CK$11:$CK$25)</f>
        <v>0</v>
      </c>
      <c r="EG44" s="138">
        <f>SUMIF('Sunday Races 7-31-22'!$B$11:$B$25,$B44,'Sunday Races 7-31-22'!$BY$11:$BY$25)</f>
        <v>0</v>
      </c>
      <c r="EH44" s="138">
        <f>SUMIF('Sunday Races 7-31-22'!$B$11:$B$25,$B44,'Sunday Races 7-31-22'!$CB$11:$CB$25)</f>
        <v>0</v>
      </c>
      <c r="EI44" s="138">
        <f>SUMIF('Sunday Races 7-31-22'!$B$11:$B$25,$B44,'Sunday Races 7-31-22'!$CE$11:$CE$25)</f>
        <v>0</v>
      </c>
      <c r="EJ44" s="138">
        <f>SUMIF('Sunday Races 7-31-22'!$B$11:$B$25,$B44,'Sunday Races 7-31-22'!$CH$11:$CH$25)</f>
        <v>0</v>
      </c>
      <c r="EK44" s="138">
        <f>SUMIF('Sunday Races 7-31-22'!$B$11:$B$25,$B44,'Sunday Races 7-31-22'!$CK$11:$CK$25)</f>
        <v>0</v>
      </c>
      <c r="EL44" s="138">
        <f>SUMIF('Sunday Races 8-14-22'!$B$11:$B$25,$B44,'Sunday Races 8-14-22'!$BY$11:$BY$25)</f>
        <v>0</v>
      </c>
      <c r="EM44" s="138">
        <f>SUMIF('Sunday Races 8-14-22'!$B$11:$B$25,$B44,'Sunday Races 8-14-22'!$CB$11:$CB$25)</f>
        <v>0</v>
      </c>
      <c r="EN44" s="138">
        <f>SUMIF('Sunday Races 8-14-22'!$B$11:$B$25,$B44,'Sunday Races 8-14-22'!$CE$11:$CE$25)</f>
        <v>0</v>
      </c>
      <c r="EO44" s="138">
        <f>SUMIF('Sunday Races 8-14-22'!$B$11:$B$25,$B44,'Sunday Races 8-14-22'!$CH$11:$CH$25)</f>
        <v>0</v>
      </c>
      <c r="EP44" s="138">
        <f>SUMIF('Sunday Races 8-14-22'!$B$11:$B$25,$B44,'Sunday Races 8-14-22'!$CK$11:$CK$25)</f>
        <v>0</v>
      </c>
      <c r="EQ44" s="138">
        <f>SUMIF('Saturday Races 8-20-22'!$B$11:$B$25,$B44,'Saturday Races 8-20-22'!$BY$11:$BY$25)</f>
        <v>0</v>
      </c>
      <c r="ER44" s="138">
        <f>SUMIF('Saturday Races 8-20-22'!$B$11:$B$25,$B44,'Saturday Races 8-20-22'!$CB$11:$CB$25)</f>
        <v>0</v>
      </c>
      <c r="ES44" s="138">
        <f>SUMIF('Saturday Races 8-20-22'!$B$11:$B$25,$B44,'Saturday Races 8-20-22'!$CE$11:$CE$25)</f>
        <v>0</v>
      </c>
      <c r="ET44" s="138">
        <f>SUMIF('Saturday Races 8-20-22'!$B$11:$B$25,$B44,'Saturday Races 8-20-22'!$CH$11:$CH$25)</f>
        <v>0</v>
      </c>
      <c r="EU44" s="138">
        <f>SUMIF('Saturday Races 8-20-22'!$B$11:$B$25,$B44,'Saturday Races 8-20-22'!$CK$11:$CK$25)</f>
        <v>0</v>
      </c>
      <c r="EV44" s="138">
        <f>SUMIF('Labor Day Regatta 9-3-22 FS'!$B$11:$B$30,$B44,'Labor Day Regatta 9-3-22 FS'!$BY$11:$BY$30)</f>
        <v>0</v>
      </c>
      <c r="EW44" s="138">
        <f>SUMIF('Labor Day Regatta 9-3-22 FS'!$B$11:$B$30,$B44,'Labor Day Regatta 9-3-22 FS'!$CB$11:$CB$30)</f>
        <v>0</v>
      </c>
      <c r="EX44" s="138">
        <f>SUMIF('Labor Day Regatta 9-3-22 FS'!$B$11:$B$30,$B44,'Labor Day Regatta 9-3-22 FS'!$CE$11:$CE$30)</f>
        <v>0</v>
      </c>
      <c r="EY44" s="138">
        <f>SUMIF('Labor Day Regatta 9-3-22 FS'!$B$11:$B$30,$B44,'Labor Day Regatta 9-3-22 FS'!$CH$11:$CH$30)</f>
        <v>0</v>
      </c>
      <c r="EZ44" s="138">
        <f>SUMIF('Labor Day Regatta 9-3-22 FS'!$B$11:$B$30,$B44,'Labor Day Regatta 9-3-22 FS'!$CK$11:$CK$30)</f>
        <v>0</v>
      </c>
      <c r="FA44" s="138">
        <f>SUMIF('Sunday Races 9-11-22'!$B$11:$B$20,$B44,'Sunday Races 9-11-22'!$BY$11:$BY$20)</f>
        <v>0</v>
      </c>
      <c r="FB44" s="138">
        <f>SUMIF('Sunday Races 9-11-22'!$B$11:$B$20,$B44,'Sunday Races 9-11-22'!$CB$11:$CB$20)</f>
        <v>0</v>
      </c>
      <c r="FC44" s="138">
        <f>SUMIF('Sunday Races 9-11-22'!$B$11:$B$20,$B44,'Sunday Races 9-11-22'!$CE$11:$CE$20)</f>
        <v>0</v>
      </c>
      <c r="FD44" s="138">
        <f>SUMIF('Sunday Races 9-11-22'!$B$11:$B$20,$B44,'Sunday Races 9-11-22'!$CH$11:$CH$20)</f>
        <v>0</v>
      </c>
      <c r="FE44" s="138">
        <f>SUMIF('Sunday Races 9-11-22'!$B$11:$B$20,$B44,'Sunday Races 9-11-22'!$CK$11:$CK$20)</f>
        <v>0</v>
      </c>
      <c r="FF44" s="138">
        <f>SUMIF('2022-09-17 Leukemia Cup FS'!$B$11:$B$26,$B44,'2022-09-17 Leukemia Cup FS'!$BY$11:$BY$26)</f>
        <v>0</v>
      </c>
      <c r="FG44" s="138">
        <f>SUMIF('2022-09-17 Leukemia Cup FS'!$B$11:$B$26,$B44,'2022-09-17 Leukemia Cup FS'!$CB$11:$CB$26)</f>
        <v>0</v>
      </c>
      <c r="FH44" s="138">
        <f>SUMIF('2022-09-17 Leukemia Cup FS'!$B$11:$B$26,$B44,'2022-09-17 Leukemia Cup FS'!$CE$11:$CE$26)</f>
        <v>0</v>
      </c>
      <c r="FI44" s="138">
        <f>SUMIF('2022-09-17 Leukemia Cup FS'!$B$11:$B$26,$B44,'2022-09-17 Leukemia Cup FS'!$CH$11:$CH$26)</f>
        <v>0</v>
      </c>
      <c r="FJ44" s="138">
        <f>SUMIF('2022-09-17 Leukemia Cup FS'!$B$11:$B$26,$B44,'2022-09-17 Leukemia Cup FS'!$CK$11:$CK$26)</f>
        <v>0</v>
      </c>
      <c r="FK44" s="138">
        <f>SUMIF('Smith-Berry LDR 9-24-22'!$B$11:$B$30,$B44,'Smith-Berry LDR 9-24-22'!$BY$11:$BY$30)</f>
        <v>0</v>
      </c>
      <c r="FL44" s="138">
        <f>SUMIF('Smith-Berry LDR 9-24-22'!$B$11:$B$30,$B44,'Smith-Berry LDR 9-24-22'!$CB$11:$CB$30)</f>
        <v>0</v>
      </c>
      <c r="FM44" s="138">
        <f>SUMIF('Smith-Berry LDR 9-24-22'!$B$11:$B$30,$B44,'Smith-Berry LDR 9-24-22'!$CE$11:$CE$30)</f>
        <v>0</v>
      </c>
      <c r="FN44" s="138">
        <f>SUMIF('Smith-Berry LDR 9-24-22'!$B$11:$B$30,$B44,'Smith-Berry LDR 9-24-22'!$CH$11:$CH$30)</f>
        <v>0</v>
      </c>
      <c r="FO44" s="138">
        <f>SUMIF('Smith-Berry LDR 9-24-22'!$B$11:$B$30,$B44,'Smith-Berry LDR 9-24-22'!$CK$11:$CK$30)</f>
        <v>0</v>
      </c>
      <c r="FP44" s="138">
        <f>SUMIF('Great Scot 10-1-22 Cham'!$B$11:$B$28,$B44,'Great Scot 10-1-22 Cham'!$BY$11:$BY$28)</f>
        <v>0</v>
      </c>
      <c r="FQ44" s="138">
        <f>SUMIF('Great Scot 10-1-22 Cham'!$B$11:$B$28,$B44,'Great Scot 10-1-22 Cham'!$CB$11:$CB$28)</f>
        <v>0</v>
      </c>
      <c r="FR44" s="138">
        <f>SUMIF('Great Scot 10-1-22 Cham'!$B$11:$B$28,$B44,'Great Scot 10-1-22 Cham'!$CE$11:$CE$28)</f>
        <v>0</v>
      </c>
      <c r="FS44" s="138">
        <f>SUMIF('Great Scot 10-1-22 Cham'!$B$11:$B$28,$B44,'Great Scot 10-1-22 Cham'!$CH$11:$CH$28)</f>
        <v>0</v>
      </c>
      <c r="FT44" s="138">
        <f>SUMIF('Great Scot 10-1-22 Cham'!$B$11:$B$28,$B44,'Great Scot 10-1-22 Cham'!$CK$11:$CK$28)</f>
        <v>0</v>
      </c>
      <c r="FU44" s="138">
        <f>SUMIF('Great Scot 10-1-22 Chal'!$B$11:$B$28,$B44,'Great Scot 10-1-22 Chal'!$BY$11:$BY$28)</f>
        <v>0</v>
      </c>
      <c r="FV44" s="138">
        <f>SUMIF('Great Scot 10-1-22 Chal'!$B$11:$B$28,$B44,'Great Scot 10-1-22 Chal'!$CB$11:$CB$28)</f>
        <v>0</v>
      </c>
      <c r="FW44" s="138">
        <f>SUMIF('Great Scot 10-1-22 Chal'!$B$11:$B$28,$B44,'Great Scot 10-1-22 Chal'!$CE$11:$CE$28)</f>
        <v>0</v>
      </c>
      <c r="FX44" s="138">
        <f>SUMIF('Great Scot 10-1-22 Chal'!$B$11:$B$28,$B44,'Great Scot 10-1-22 Chal'!$CH$11:$CH$28)</f>
        <v>0</v>
      </c>
      <c r="FY44" s="138">
        <f>SUMIF('Great Scot 10-1-22 Chal'!$B$11:$B$28,$B44,'Great Scot 10-1-22 Chal'!$CK$11:$CK$28)</f>
        <v>0</v>
      </c>
      <c r="FZ44" s="138">
        <f>SUMIF('Sunday Races 10-9-22'!$B$11:$B$21,$B44,'Sunday Races 10-9-22'!$BY$11:$BY$21)</f>
        <v>0</v>
      </c>
      <c r="GA44" s="138">
        <f>SUMIF('Sunday Races 10-9-22'!$B$11:$B$21,$B44,'Sunday Races 10-9-22'!$CB$11:$CB$21)</f>
        <v>0</v>
      </c>
      <c r="GB44" s="138">
        <f>SUMIF('Sunday Races 10-9-22'!$B$11:$B$21,$B44,'Sunday Races 10-9-22'!$CE$11:$CE$21)</f>
        <v>0</v>
      </c>
      <c r="GC44" s="138">
        <f>SUMIF('Sunday Races 10-9-22'!$B$11:$B$21,$B44,'Sunday Races 10-9-22'!$CH$11:$CH$21)</f>
        <v>0</v>
      </c>
      <c r="GD44" s="138">
        <f>SUMIF('Sunday Races 10-9-22'!$B$11:$B$21,$B44,'Sunday Races 10-9-22'!$CK$11:$CK$21)</f>
        <v>0</v>
      </c>
      <c r="GE44" s="138">
        <f>SUMIF('Sunday Races 10-23-22'!$B$11:$B$22,$B44,'Sunday Races 10-23-22'!$BY$11:$BY$22)</f>
        <v>0</v>
      </c>
      <c r="GF44" s="138">
        <f>SUMIF('Sunday Races 10-23-22'!$B$11:$B$22,$B44,'Sunday Races 10-23-22'!$CB$11:$CB$22)</f>
        <v>0</v>
      </c>
      <c r="GG44" s="138">
        <f>SUMIF('Sunday Races 10-23-22'!$B$11:$B$22,$B44,'Sunday Races 10-23-22'!$CE$11:$CE$22)</f>
        <v>0</v>
      </c>
      <c r="GH44" s="138">
        <f>SUMIF('Sunday Races 10-23-22'!$B$11:$B$22,$B44,'Sunday Races 10-23-22'!$CH$11:$CH$22)</f>
        <v>0</v>
      </c>
      <c r="GI44" s="138">
        <f>SUMIF('Sunday Races 10-23-22'!$B$11:$B$22,$B44,'Sunday Races 10-23-22'!$CK$11:$CK$22)</f>
        <v>0</v>
      </c>
      <c r="GJ44" s="138">
        <f>SUMIF('One Day Regatta 10-29-22 FS'!$B$11:$B$19,$B44,'One Day Regatta 10-29-22 FS'!$BY$11:$BY$19)</f>
        <v>0</v>
      </c>
      <c r="GK44" s="138">
        <f>SUMIF('One Day Regatta 10-29-22 FS'!$B$11:$B$19,$B44,'One Day Regatta 10-29-22 FS'!$CB$11:$CB$19)</f>
        <v>0</v>
      </c>
      <c r="GL44" s="138">
        <f>SUMIF('One Day Regatta 10-29-22 FS'!$B$11:$B$19,$B44,'One Day Regatta 10-29-22 FS'!$CE$11:$CE$19)</f>
        <v>0</v>
      </c>
      <c r="GM44" s="138">
        <f>SUMIF('One Day Regatta 10-29-22 FS'!$B$11:$B$19,$B44,'One Day Regatta 10-29-22 FS'!$CH$11:$CH$19)</f>
        <v>0</v>
      </c>
      <c r="GN44" s="138">
        <f>SUMIF('One Day Regatta 10-29-22 FS'!$B$11:$B$19,$B44,'One Day Regatta 10-29-22 FS'!$CK$11:$CK$19)</f>
        <v>0</v>
      </c>
      <c r="GO44" s="139"/>
      <c r="GP44" s="140"/>
      <c r="GQ44" s="141">
        <f t="shared" ref="GQ44:GZ57" si="43">LARGE($G44:$GO44,GQ$2)</f>
        <v>0</v>
      </c>
      <c r="GR44" s="141">
        <f t="shared" si="43"/>
        <v>0</v>
      </c>
      <c r="GS44" s="141">
        <f t="shared" si="43"/>
        <v>0</v>
      </c>
      <c r="GT44" s="141">
        <f t="shared" si="43"/>
        <v>0</v>
      </c>
      <c r="GU44" s="141">
        <f t="shared" si="43"/>
        <v>0</v>
      </c>
      <c r="GV44" s="141">
        <f t="shared" si="43"/>
        <v>0</v>
      </c>
      <c r="GW44" s="141">
        <f t="shared" si="43"/>
        <v>0</v>
      </c>
      <c r="GX44" s="141">
        <f t="shared" si="43"/>
        <v>0</v>
      </c>
      <c r="GY44" s="141">
        <f t="shared" si="43"/>
        <v>0</v>
      </c>
      <c r="GZ44" s="141">
        <f t="shared" si="43"/>
        <v>0</v>
      </c>
      <c r="HA44" s="141">
        <f t="shared" ref="HA44:HJ57" si="44">LARGE($G44:$GO44,HA$2)</f>
        <v>0</v>
      </c>
      <c r="HB44" s="141">
        <f t="shared" si="44"/>
        <v>0</v>
      </c>
      <c r="HC44" s="141">
        <f t="shared" si="44"/>
        <v>0</v>
      </c>
      <c r="HD44" s="141">
        <f t="shared" si="44"/>
        <v>0</v>
      </c>
      <c r="HE44" s="141">
        <f t="shared" si="44"/>
        <v>0</v>
      </c>
      <c r="HF44" s="141">
        <f t="shared" si="44"/>
        <v>0</v>
      </c>
      <c r="HG44" s="141">
        <f t="shared" si="44"/>
        <v>0</v>
      </c>
      <c r="HH44" s="141">
        <f t="shared" si="44"/>
        <v>0</v>
      </c>
      <c r="HI44" s="141">
        <f t="shared" si="44"/>
        <v>0</v>
      </c>
      <c r="HJ44" s="141">
        <f t="shared" si="44"/>
        <v>0</v>
      </c>
      <c r="HK44" s="141">
        <f t="shared" ref="HK44:HT57" si="45">LARGE($G44:$GO44,HK$2)</f>
        <v>0</v>
      </c>
      <c r="HL44" s="141">
        <f t="shared" si="45"/>
        <v>0</v>
      </c>
      <c r="HM44" s="141">
        <f t="shared" si="45"/>
        <v>0</v>
      </c>
      <c r="HN44" s="141">
        <f t="shared" si="45"/>
        <v>0</v>
      </c>
      <c r="HO44" s="141">
        <f t="shared" si="45"/>
        <v>0</v>
      </c>
      <c r="HP44" s="141">
        <f t="shared" si="45"/>
        <v>0</v>
      </c>
      <c r="HQ44" s="141">
        <f t="shared" si="45"/>
        <v>0</v>
      </c>
      <c r="HR44" s="141">
        <f t="shared" si="45"/>
        <v>0</v>
      </c>
      <c r="HS44" s="141">
        <f t="shared" si="45"/>
        <v>0</v>
      </c>
      <c r="HT44" s="141">
        <f t="shared" si="45"/>
        <v>0</v>
      </c>
      <c r="HU44" s="141">
        <f t="shared" ref="HU44:ID57" si="46">LARGE($G44:$GO44,HU$2)</f>
        <v>0</v>
      </c>
      <c r="HV44" s="141">
        <f t="shared" si="46"/>
        <v>0</v>
      </c>
      <c r="HW44" s="141">
        <f t="shared" si="46"/>
        <v>0</v>
      </c>
      <c r="HX44" s="141">
        <f t="shared" si="46"/>
        <v>0</v>
      </c>
      <c r="HY44" s="141">
        <f t="shared" si="46"/>
        <v>0</v>
      </c>
      <c r="HZ44" s="141">
        <f t="shared" si="46"/>
        <v>0</v>
      </c>
      <c r="IA44" s="141">
        <f t="shared" si="46"/>
        <v>0</v>
      </c>
      <c r="IB44" s="141">
        <f t="shared" si="46"/>
        <v>0</v>
      </c>
      <c r="IC44" s="141">
        <f t="shared" si="46"/>
        <v>0</v>
      </c>
      <c r="ID44" s="141">
        <f t="shared" si="46"/>
        <v>0</v>
      </c>
      <c r="IE44" s="141">
        <f t="shared" ref="IE44:IN57" si="47">LARGE($G44:$GO44,IE$2)</f>
        <v>0</v>
      </c>
      <c r="IF44" s="141">
        <f t="shared" si="47"/>
        <v>0</v>
      </c>
      <c r="IG44" s="141">
        <f t="shared" si="47"/>
        <v>0</v>
      </c>
      <c r="IH44" s="141">
        <f t="shared" si="47"/>
        <v>0</v>
      </c>
      <c r="II44" s="141">
        <f t="shared" si="47"/>
        <v>0</v>
      </c>
      <c r="IJ44" s="141">
        <f t="shared" si="47"/>
        <v>0</v>
      </c>
      <c r="IK44" s="141">
        <f t="shared" si="47"/>
        <v>0</v>
      </c>
      <c r="IL44" s="141">
        <f t="shared" si="47"/>
        <v>0</v>
      </c>
      <c r="IM44" s="141">
        <f t="shared" si="47"/>
        <v>0</v>
      </c>
      <c r="IN44" s="141">
        <f t="shared" si="47"/>
        <v>0</v>
      </c>
      <c r="IO44" s="141">
        <f t="shared" ref="IO44:IX57" si="48">LARGE($G44:$GO44,IO$2)</f>
        <v>0</v>
      </c>
      <c r="IP44" s="141">
        <f t="shared" si="48"/>
        <v>0</v>
      </c>
      <c r="IQ44" s="141">
        <f t="shared" si="48"/>
        <v>0</v>
      </c>
      <c r="IR44" s="141">
        <f t="shared" si="48"/>
        <v>0</v>
      </c>
      <c r="IS44" s="141">
        <f t="shared" si="48"/>
        <v>0</v>
      </c>
      <c r="IT44" s="141">
        <f t="shared" si="48"/>
        <v>0</v>
      </c>
      <c r="IU44" s="141">
        <f t="shared" si="48"/>
        <v>0</v>
      </c>
      <c r="IV44" s="141">
        <f t="shared" si="48"/>
        <v>0</v>
      </c>
      <c r="IW44" s="141">
        <f t="shared" si="48"/>
        <v>0</v>
      </c>
      <c r="IX44" s="141">
        <f t="shared" si="48"/>
        <v>0</v>
      </c>
      <c r="IY44" s="141">
        <f t="shared" ref="IY44:JM57" si="49">LARGE($G44:$GO44,IY$2)</f>
        <v>0</v>
      </c>
      <c r="IZ44" s="141">
        <f t="shared" si="49"/>
        <v>0</v>
      </c>
      <c r="JA44" s="141">
        <f t="shared" si="49"/>
        <v>0</v>
      </c>
      <c r="JB44" s="141">
        <f t="shared" si="49"/>
        <v>0</v>
      </c>
      <c r="JC44" s="141">
        <f t="shared" si="49"/>
        <v>0</v>
      </c>
      <c r="JD44" s="141">
        <f t="shared" si="49"/>
        <v>0</v>
      </c>
      <c r="JE44" s="141">
        <f t="shared" si="49"/>
        <v>0</v>
      </c>
      <c r="JF44" s="141">
        <f t="shared" si="49"/>
        <v>0</v>
      </c>
      <c r="JG44" s="141">
        <f t="shared" si="49"/>
        <v>0</v>
      </c>
      <c r="JH44" s="141">
        <f t="shared" si="49"/>
        <v>0</v>
      </c>
      <c r="JI44" s="141">
        <f t="shared" si="49"/>
        <v>0</v>
      </c>
      <c r="JJ44" s="141">
        <f t="shared" si="49"/>
        <v>0</v>
      </c>
      <c r="JK44" s="141">
        <f t="shared" si="49"/>
        <v>0</v>
      </c>
      <c r="JL44" s="141">
        <f t="shared" si="49"/>
        <v>0</v>
      </c>
      <c r="JM44" s="141">
        <f t="shared" si="49"/>
        <v>0</v>
      </c>
    </row>
    <row r="45" spans="1:273" ht="15" customHeight="1" x14ac:dyDescent="0.2">
      <c r="A45" s="134">
        <f t="shared" si="17"/>
        <v>31</v>
      </c>
      <c r="B45" s="142" t="s">
        <v>258</v>
      </c>
      <c r="C45" s="135">
        <f t="shared" si="39"/>
        <v>0</v>
      </c>
      <c r="D45" s="136">
        <f t="shared" si="40"/>
        <v>0</v>
      </c>
      <c r="E45" s="135">
        <f t="shared" si="41"/>
        <v>0</v>
      </c>
      <c r="F45" s="137">
        <f t="shared" si="42"/>
        <v>0</v>
      </c>
      <c r="G45" s="138">
        <f>SUMIF('Saturday Race 11-06-21'!$B$11:$B$21,$B45,'Saturday Race 11-06-21'!$BY$11:$BY$21)</f>
        <v>0</v>
      </c>
      <c r="H45" s="138">
        <f>SUMIF('Saturday Race 11-06-21'!$B$11:$B$21,$B45,'Saturday Race 11-06-21'!$CB$11:$CB$21)</f>
        <v>0</v>
      </c>
      <c r="I45" s="138">
        <f>SUMIF('Saturday Race 11-06-21'!$B$11:$B$21,$B45,'Saturday Race 11-06-21'!$CE$11:$CE$21)</f>
        <v>0</v>
      </c>
      <c r="J45" s="138">
        <f>SUMIF('Saturday Race 11-06-21'!$B$11:$B$21,$B45,'Saturday Race 11-06-21'!$CH$11:$CH$21)</f>
        <v>0</v>
      </c>
      <c r="K45" s="138">
        <f>SUMIF('Saturday Race 11-06-21'!$B$11:$B$21,$B45,'Saturday Race 11-06-21'!$CK$11:$CK$21)</f>
        <v>0</v>
      </c>
      <c r="L45" s="138">
        <f>SUMIF('Saturday Race 11-20-21'!$B$11:$B$24,$B45,'Saturday Race 11-20-21'!$BY$11:$BY$24)</f>
        <v>0</v>
      </c>
      <c r="M45" s="138">
        <f>SUMIF('Saturday Race 11-20-21'!$B$11:$B$24,$B45,'Saturday Race 11-20-21'!$CB$11:$CB$24)</f>
        <v>0</v>
      </c>
      <c r="N45" s="138">
        <f>SUMIF('Saturday Race 11-20-21'!$B$11:$B$24,$B45,'Saturday Race 11-20-21'!$CE$11:$CE$24)</f>
        <v>0</v>
      </c>
      <c r="O45" s="138">
        <f>SUMIF('Saturday Race 11-20-21'!$B$11:$B$24,$B45,'Saturday Race 11-20-21'!$CH$11:$CH$24)</f>
        <v>0</v>
      </c>
      <c r="P45" s="138">
        <f>SUMIF('Saturday Race 11-20-21'!$B$11:$B$24,$B45,'Saturday Race 11-20-21'!$CK$11:$CK$24)</f>
        <v>0</v>
      </c>
      <c r="Q45" s="138">
        <f>SUMIF('One Day 12-04-21 Scots'!$B$11:$B$25,$B45,'One Day 12-04-21 Scots'!$BY$11:$BY$25)</f>
        <v>0</v>
      </c>
      <c r="R45" s="138">
        <f>SUMIF('One Day 12-04-21 Scots'!$B$11:$B$25,$B45,'One Day 12-04-21 Scots'!$CB$11:$CB$25)</f>
        <v>0</v>
      </c>
      <c r="S45" s="138">
        <f>SUMIF('One Day 12-04-21 Scots'!$B$11:$B$25,$B45,'One Day 12-04-21 Scots'!$CE$11:$CE$25)</f>
        <v>0</v>
      </c>
      <c r="T45" s="138">
        <f>SUMIF('One Day 12-04-21 Scots'!$B$11:$B$25,$B45,'One Day 12-04-21 Scots'!$CH$11:$CH$25)</f>
        <v>0</v>
      </c>
      <c r="U45" s="138">
        <f>SUMIF('One Day 12-04-21 Scots'!$B$11:$B$25,$B45,'One Day 12-04-21 Scots'!$CK$11:$CK$25)</f>
        <v>0</v>
      </c>
      <c r="V45" s="138">
        <f>SUMIF('One Day 12-04-21 Thistles'!$B$11:$B$25,$B45,'One Day 12-04-21 Thistles'!$BY$11:$BY$25)</f>
        <v>0</v>
      </c>
      <c r="W45" s="138">
        <f>SUMIF('One Day 12-04-21 Thistles'!$B$11:$B$25,$B45,'One Day 12-04-21 Thistles'!$CB$11:$CB$25)</f>
        <v>0</v>
      </c>
      <c r="X45" s="138">
        <f>SUMIF('One Day 12-04-21 Thistles'!$B$11:$B$25,$B45,'One Day 12-04-21 Thistles'!$CE$11:$CE$25)</f>
        <v>0</v>
      </c>
      <c r="Y45" s="138">
        <f>SUMIF('One Day 12-04-21 Thistles'!$B$11:$B$25,$B45,'One Day 12-04-21 Thistles'!$CH$11:$CH$25)</f>
        <v>0</v>
      </c>
      <c r="Z45" s="138">
        <f>SUMIF('One Day 12-04-21 Thistles'!$B$11:$B$25,$B45,'One Day 12-04-21 Thistles'!$CK$11:$CK$25)</f>
        <v>0</v>
      </c>
      <c r="AA45" s="138">
        <f>SUMIF('Saturday Race 1-08-22'!$B$11:$B$20,$B45,'Saturday Race 1-08-22'!$BY$11:$BY$20)</f>
        <v>0</v>
      </c>
      <c r="AB45" s="138">
        <f>SUMIF('Saturday Race 1-08-22'!$B$11:$B$20,$B45,'Saturday Race 1-08-22'!$CB$11:$CB$20)</f>
        <v>0</v>
      </c>
      <c r="AC45" s="138">
        <f>SUMIF('Saturday Race 1-08-22'!$B$11:$B$20,$B45,'Saturday Race 1-08-22'!$CE$11:$CE$20)</f>
        <v>0</v>
      </c>
      <c r="AD45" s="138">
        <f>SUMIF('Saturday Race 1-08-22'!$B$11:$B$20,$B45,'Saturday Race 1-08-22'!$CH$11:$CH$20)</f>
        <v>0</v>
      </c>
      <c r="AE45" s="138">
        <f>SUMIF('Saturday Race 1-08-22'!$B$11:$B$20,$B45,'Saturday Race 1-08-22'!$CK$11:$CK$20)</f>
        <v>0</v>
      </c>
      <c r="AF45" s="138">
        <f>SUMIF('Saturday Race 1-22-22'!$B$11:$B$20,$B45,'Saturday Race 1-22-22'!$BY$11:$BY$20)</f>
        <v>0</v>
      </c>
      <c r="AG45" s="138">
        <f>SUMIF('Saturday Race 1-22-22'!$B$11:$B$20,$B45,'Saturday Race 1-22-22'!$CB$11:$CB$20)</f>
        <v>0</v>
      </c>
      <c r="AH45" s="138">
        <f>SUMIF('Saturday Race 1-22-22'!$B$11:$B$20,$B45,'Saturday Race 1-22-22'!$CE$11:$CE$20)</f>
        <v>0</v>
      </c>
      <c r="AI45" s="138">
        <f>SUMIF('Saturday Race 1-22-22'!$B$11:$B$20,$B45,'Saturday Race 1-22-22'!$CH$11:$CH$20)</f>
        <v>0</v>
      </c>
      <c r="AJ45" s="138">
        <f>SUMIF('Saturday Race 1-22-22'!$B$11:$B$20,$B45,'Saturday Race 1-22-22'!$CK$11:$CK$20)</f>
        <v>0</v>
      </c>
      <c r="AK45" s="138">
        <f>SUMIF('Sunday Race 2-6-22'!$B$11:$B$20,$B45,'Sunday Race 2-6-22'!$BY$11:$BY$20)</f>
        <v>0</v>
      </c>
      <c r="AL45" s="138">
        <f>SUMIF('Sunday Race 2-6-22'!$B$11:$B$20,$B45,'Sunday Race 2-6-22'!$CB$11:$CB$20)</f>
        <v>0</v>
      </c>
      <c r="AM45" s="138">
        <f>SUMIF('Sunday Race 2-6-22'!$B$11:$B$20,$B45,'Sunday Race 2-6-22'!$CE$11:$CE$20)</f>
        <v>0</v>
      </c>
      <c r="AN45" s="138">
        <f>SUMIF('Sunday Race 2-6-22'!$B$11:$B$20,$B45,'Sunday Race 2-6-22'!$CH$11:$CH$20)</f>
        <v>0</v>
      </c>
      <c r="AO45" s="138">
        <f>SUMIF('Sunday Race 2-6-22'!$B$11:$B$20,$B45,'Sunday Race 2-6-22'!$CK$11:$CK$20)</f>
        <v>0</v>
      </c>
      <c r="AP45" s="138">
        <f>SUMIF('Chili One Day 2-12-22 Scots'!$B$11:$B$25,$B45,'Chili One Day 2-12-22 Scots'!$BY$11:$BY$25)</f>
        <v>0</v>
      </c>
      <c r="AQ45" s="138">
        <f>SUMIF('Chili One Day 2-12-22 Scots'!$B$11:$B$25,$B45,'Chili One Day 2-12-22 Scots'!$CB$11:$CB$25)</f>
        <v>0</v>
      </c>
      <c r="AR45" s="138">
        <f>SUMIF('Chili One Day 2-12-22 Scots'!$B$11:$B$25,$B45,'Chili One Day 2-12-22 Scots'!$CE$11:$CE$25)</f>
        <v>0</v>
      </c>
      <c r="AS45" s="138">
        <f>SUMIF('Chili One Day 2-12-22 Scots'!$B$11:$B$25,$B45,'Chili One Day 2-12-22 Scots'!$CH$11:$CH$25)</f>
        <v>0</v>
      </c>
      <c r="AT45" s="138">
        <f>SUMIF('Chili One Day 2-12-22 Scots'!$B$11:$B$25,$B45,'Chili One Day 2-12-22 Scots'!$CK$11:$CK$25)</f>
        <v>0</v>
      </c>
      <c r="AU45" s="138">
        <f>SUMIF('Chili One Day 2-12-22 Thistles'!$B$11:$B$25,$B45,'Chili One Day 2-12-22 Thistles'!$BY$11:$BY$25)</f>
        <v>0</v>
      </c>
      <c r="AV45" s="138">
        <f>SUMIF('Chili One Day 2-12-22 Thistles'!$B$11:$B$25,$B45,'Chili One Day 2-12-22 Thistles'!$CB$11:$CB$25)</f>
        <v>0</v>
      </c>
      <c r="AW45" s="138">
        <f>SUMIF('Chili One Day 2-12-22 Thistles'!$B$11:$B$25,$B45,'Chili One Day 2-12-22 Thistles'!$CE$11:$CE$25)</f>
        <v>0</v>
      </c>
      <c r="AX45" s="138">
        <f>SUMIF('Chili One Day 2-12-22 Thistles'!$B$11:$B$25,$B45,'Chili One Day 2-12-22 Thistles'!$CH$11:$CH$25)</f>
        <v>0</v>
      </c>
      <c r="AY45" s="138">
        <f>SUMIF('Chili One Day 2-12-22 Thistles'!$B$11:$B$25,$B45,'Chili One Day 2-12-22 Thistles'!$CK$11:$CK$25)</f>
        <v>0</v>
      </c>
      <c r="AZ45" s="138">
        <f>SUMIF('Sunday Race 2-20-22'!$B$11:$B$26,$B45,'Sunday Race 2-20-22'!$BY$11:$BY$26)</f>
        <v>0</v>
      </c>
      <c r="BA45" s="138">
        <f>SUMIF('Sunday Race 2-20-22'!$B$11:$B$26,$B45,'Sunday Race 2-20-22'!$CB$11:$CB$26)</f>
        <v>0</v>
      </c>
      <c r="BB45" s="138">
        <f>SUMIF('Sunday Race 2-20-22'!$B$11:$B$26,$B45,'Sunday Race 2-20-22'!$CE$11:$CE$26)</f>
        <v>0</v>
      </c>
      <c r="BC45" s="138">
        <f>SUMIF('Sunday Race 2-20-22'!$B$11:$B$26,$B45,'Sunday Race 2-20-22'!$CH$11:$CH$26)</f>
        <v>0</v>
      </c>
      <c r="BD45" s="138">
        <f>SUMIF('Sunday Race 2-20-22'!$B$11:$B$26,$B45,'Sunday Race 2-20-22'!$CK$11:$CK$26)</f>
        <v>0</v>
      </c>
      <c r="BE45" s="138">
        <f>SUMIF('Sunday Race 2-27-22'!$B$11:$B$20,$B45,'Sunday Race 2-27-22'!$BY$11:$BY$20)</f>
        <v>0</v>
      </c>
      <c r="BF45" s="138">
        <f>SUMIF('Sunday Race 2-27-22'!$B$11:$B$20,$B45,'Sunday Race 2-27-22'!$CB$11:$CB$20)</f>
        <v>0</v>
      </c>
      <c r="BG45" s="138">
        <f>SUMIF('Sunday Race 2-27-22'!$B$11:$B$20,$B45,'Sunday Race 2-27-22'!$CE$11:$CE$20)</f>
        <v>0</v>
      </c>
      <c r="BH45" s="138">
        <f>SUMIF('Sunday Race 2-27-22'!$B$11:$B$20,$B45,'Sunday Race 2-27-22'!$CH$11:$CH$20)</f>
        <v>0</v>
      </c>
      <c r="BI45" s="138">
        <f>SUMIF('Sunday Race 2-27-22'!$B$11:$B$20,$B45,'Sunday Race 2-27-22'!$CK$11:$CK$20)</f>
        <v>0</v>
      </c>
      <c r="BJ45" s="138">
        <f>SUMIF('Ironman One Day 3-5-22 FS'!$B$11:$B$26,$B45,'Ironman One Day 3-5-22 FS'!$BY$11:$BY$26)</f>
        <v>0</v>
      </c>
      <c r="BK45" s="138">
        <f>SUMIF('Ironman One Day 3-5-22 FS'!$B$11:$B$26,$B45,'Ironman One Day 3-5-22 FS'!$CB$11:$CB$26)</f>
        <v>0</v>
      </c>
      <c r="BL45" s="138">
        <f>SUMIF('Ironman One Day 3-5-22 FS'!$B$11:$B$26,$B45,'Ironman One Day 3-5-22 FS'!$CE$11:$CE$26)</f>
        <v>0</v>
      </c>
      <c r="BM45" s="138">
        <f>SUMIF('Ironman One Day 3-5-22 FS'!$B$11:$B$26,$B45,'Ironman One Day 3-5-22 FS'!$CH$11:$CH$26)</f>
        <v>0</v>
      </c>
      <c r="BN45" s="138">
        <f>SUMIF('Ironman One Day 3-5-22 FS'!$B$11:$B$26,$B45,'Ironman One Day 3-5-22 FS'!$CK$11:$CK$26)</f>
        <v>0</v>
      </c>
      <c r="BO45" s="138">
        <f>SUMIF('Sunday Race 3-13-22'!$B$11:$B$25,$B45,'Sunday Race 3-13-22'!$BY$11:$BY$25)</f>
        <v>0</v>
      </c>
      <c r="BP45" s="138">
        <f>SUMIF('Sunday Race 3-13-22'!$B$11:$B$25,$B45,'Sunday Race 3-13-22'!$CB$11:$CB$25)</f>
        <v>0</v>
      </c>
      <c r="BQ45" s="138">
        <f>SUMIF('Sunday Race 3-13-22'!$B$11:$B$25,$B45,'Sunday Race 3-13-22'!$CE$11:$CE$25)</f>
        <v>0</v>
      </c>
      <c r="BR45" s="138">
        <f>SUMIF('Sunday Race 3-13-22'!$B$11:$B$25,$B45,'Sunday Race 3-13-22'!$CH$11:$CH$25)</f>
        <v>0</v>
      </c>
      <c r="BS45" s="138">
        <f>SUMIF('Sunday Race 3-13-22'!$B$11:$B$25,$B45,'Sunday Race 3-13-22'!$CK$11:$CK$25)</f>
        <v>0</v>
      </c>
      <c r="BT45" s="138">
        <f>SUMIF('Saturday Race 3-19-22'!$B$11:$B$18,$B45,'Saturday Race 3-19-22'!$BY$11:$BY$18)</f>
        <v>0</v>
      </c>
      <c r="BU45" s="138">
        <f>SUMIF('Saturday Race 3-19-22'!$B$11:$B$18,$B45,'Saturday Race 3-19-22'!$CB$11:$CB$18)</f>
        <v>0</v>
      </c>
      <c r="BV45" s="138">
        <f>SUMIF('Saturday Race 3-19-22'!$B$11:$B$18,$B45,'Saturday Race 3-19-22'!$CE$11:$CE$18)</f>
        <v>0</v>
      </c>
      <c r="BW45" s="138">
        <f>SUMIF('Saturday Race 3-19-22'!$B$11:$B$18,$B45,'Saturday Race 3-19-22'!$CH$11:$CH$18)</f>
        <v>0</v>
      </c>
      <c r="BX45" s="138">
        <f>SUMIF('Saturday Race 3-19-22'!$B$11:$B$18,$B45,'Saturday Race 3-19-22'!$CK$11:$CK$18)</f>
        <v>0</v>
      </c>
      <c r="BY45" s="138">
        <f>SUMIF('Sunday Races 4-10-22'!$B$11:$B$26,$B45,'Sunday Races 4-10-22'!$BY$11:$BY$26)</f>
        <v>0</v>
      </c>
      <c r="BZ45" s="138">
        <f>SUMIF('Sunday Races 4-10-22'!$B$11:$B$26,$B45,'Sunday Races 4-10-22'!$CB$11:$CB$26)</f>
        <v>0</v>
      </c>
      <c r="CA45" s="138">
        <f>SUMIF('Sunday Races 4-10-22'!$B$11:$B$26,$B45,'Sunday Races 4-10-22'!$CE$11:$CE$26)</f>
        <v>0</v>
      </c>
      <c r="CB45" s="138">
        <f>SUMIF('Sunday Races 4-10-22'!$B$11:$B$26,$B45,'Sunday Races 4-10-22'!$CH$11:$CH$26)</f>
        <v>0</v>
      </c>
      <c r="CC45" s="138">
        <f>SUMIF('Sunday Races 4-10-22'!$B$11:$B$26,$B45,'Sunday Races 4-10-22'!$CK$11:$CK$26)</f>
        <v>0</v>
      </c>
      <c r="CD45" s="138">
        <f>SUMIF('Easter One Day 4-16-22 FS'!$B$11:$B$26,$B45,'Easter One Day 4-16-22 FS'!$BY$11:$BY$26)</f>
        <v>0</v>
      </c>
      <c r="CE45" s="138">
        <f>SUMIF('Easter One Day 4-16-22 FS'!$B$11:$B$26,$B45,'Easter One Day 4-16-22 FS'!$CB$11:$CB$26)</f>
        <v>0</v>
      </c>
      <c r="CF45" s="138">
        <f>SUMIF('Easter One Day 4-16-22 FS'!$B$11:$B$26,$B45,'Easter One Day 4-16-22 FS'!$CE$11:$CE$26)</f>
        <v>0</v>
      </c>
      <c r="CG45" s="138">
        <f>SUMIF('Easter One Day 4-16-22 FS'!$B$11:$B$26,$B45,'Easter One Day 4-16-22 FS'!$CH$11:$CH$26)</f>
        <v>0</v>
      </c>
      <c r="CH45" s="138">
        <f>SUMIF('Easter One Day 4-16-22 FS'!$B$11:$B$26,$B45,'Easter One Day 4-16-22 FS'!$CK$11:$CK$26)</f>
        <v>0</v>
      </c>
      <c r="CI45" s="138">
        <f>SUMIF('Easter One Day 4-16-22 TH'!$B$11:$B$15,$B45,'Easter One Day 4-16-22 TH'!$BY$11:$BY$15)</f>
        <v>0</v>
      </c>
      <c r="CJ45" s="138">
        <f>SUMIF('Easter One Day 4-16-22 TH'!$B$11:$B$15,$B45,'Easter One Day 4-16-22 TH'!$CB$11:$CB$15)</f>
        <v>0</v>
      </c>
      <c r="CK45" s="138">
        <f>SUMIF('Easter One Day 4-16-22 TH'!$B$11:$B$15,$B45,'Easter One Day 4-16-22 TH'!$CE$11:$CE$15)</f>
        <v>0</v>
      </c>
      <c r="CL45" s="138">
        <f>SUMIF('Easter One Day 4-16-22 TH'!$B$11:$B$15,$B45,'Easter One Day 4-16-22 TH'!$CH$11:$CH$15)</f>
        <v>0</v>
      </c>
      <c r="CM45" s="138">
        <f>SUMIF('Easter One Day 4-16-22 TH'!$B$11:$B$15,$B45,'Easter One Day 4-16-22 TH'!$CK$11:$CK$15)</f>
        <v>0</v>
      </c>
      <c r="CN45" s="138">
        <f>SUMIF('Sunday Races 5-1-22'!$B$11:$B$28,$B45,'Sunday Races 5-1-22'!$BY$11:$BY$28)</f>
        <v>0</v>
      </c>
      <c r="CO45" s="138">
        <f>SUMIF('Sunday Races 5-1-22'!$B$11:$B$28,$B45,'Sunday Races 5-1-22'!$CB$11:$CB$28)</f>
        <v>0</v>
      </c>
      <c r="CP45" s="138">
        <f>SUMIF('Sunday Races 5-1-22'!$B$11:$B$28,$B45,'Sunday Races 5-1-22'!$CE$11:$CE$28)</f>
        <v>0</v>
      </c>
      <c r="CQ45" s="138">
        <f>SUMIF('Sunday Races 5-1-22'!$B$11:$B$28,$B45,'Sunday Races 5-1-22'!$CH$11:$CH$28)</f>
        <v>0</v>
      </c>
      <c r="CR45" s="138">
        <f>SUMIF('Sunday Races 5-1-22'!$B$11:$B$28,$B45,'Sunday Races 5-1-22'!$CK$11:$CK$28)</f>
        <v>0</v>
      </c>
      <c r="CS45" s="138">
        <f>SUMIF('Long Distance Race 5-7-22'!$B$11:$B$27,$B45,'Long Distance Race 5-7-22'!$BY$11:$BY$27)</f>
        <v>0</v>
      </c>
      <c r="CT45" s="138">
        <f>SUMIF('Long Distance Race 5-7-22'!$B$11:$B$27,$B45,'Long Distance Race 5-7-22'!$CB$11:$CB$27)</f>
        <v>0</v>
      </c>
      <c r="CU45" s="138">
        <f>SUMIF('Long Distance Race 5-7-22'!$B$11:$B$27,$B45,'Long Distance Race 5-7-22'!$CE$11:$CE$27)</f>
        <v>0</v>
      </c>
      <c r="CV45" s="138">
        <f>SUMIF('Long Distance Race 5-7-22'!$B$11:$B$27,$B45,'Long Distance Race 5-7-22'!$CH$11:$CH$27)</f>
        <v>0</v>
      </c>
      <c r="CW45" s="138">
        <f>SUMIF('Long Distance Race 5-7-22'!$B$11:$B$27,$B45,'Long Distance Race 5-7-22'!$CK$11:$CK$27)</f>
        <v>0</v>
      </c>
      <c r="CX45" s="138">
        <f>SUMIF('Memorial Day Regatta 5-28-22 Op'!$B$11:$B$27,$B45,'Memorial Day Regatta 5-28-22 Op'!$BY$11:$BY$27)</f>
        <v>0</v>
      </c>
      <c r="CY45" s="138">
        <f>SUMIF('Memorial Day Regatta 5-28-22 Op'!$B$11:$B$27,$B45,'Memorial Day Regatta 5-28-22 Op'!$CB$11:$CB$27)</f>
        <v>0</v>
      </c>
      <c r="CZ45" s="138">
        <f>SUMIF('Memorial Day Regatta 5-28-22 Op'!$B$11:$B$27,$B45,'Memorial Day Regatta 5-28-22 Op'!$CE$11:$CE$27)</f>
        <v>0</v>
      </c>
      <c r="DA45" s="138">
        <f>SUMIF('Memorial Day Regatta 5-28-22 Op'!$B$11:$B$27,$B45,'Memorial Day Regatta 5-28-22 Op'!$CH$11:$CH$27)</f>
        <v>0</v>
      </c>
      <c r="DB45" s="138">
        <f>SUMIF('Memorial Day Regatta 5-28-22 Op'!$B$11:$B$27,$B45,'Memorial Day Regatta 5-28-22 Op'!$CK$11:$CK$27)</f>
        <v>0</v>
      </c>
      <c r="DC45" s="138">
        <f>SUMIF('Sunday Races 6-5-22'!$B$11:$B$28,$B45,'Sunday Races 6-5-22'!$BY$11:$BY$28)</f>
        <v>0</v>
      </c>
      <c r="DD45" s="138">
        <f>SUMIF('Sunday Races 6-5-22'!$B$11:$B$28,$B45,'Sunday Races 6-5-22'!$CB$11:$CB$28)</f>
        <v>0</v>
      </c>
      <c r="DE45" s="138">
        <f>SUMIF('Sunday Races 6-5-22'!$B$11:$B$28,$B45,'Sunday Races 6-5-22'!$CE$11:$CE$28)</f>
        <v>0</v>
      </c>
      <c r="DF45" s="138">
        <f>SUMIF('Sunday Races 6-5-22'!$B$11:$B$28,$B45,'Sunday Races 6-5-22'!$CH$11:$CH$28)</f>
        <v>0</v>
      </c>
      <c r="DG45" s="138">
        <f>SUMIF('Sunday Races 6-5-22'!$B$11:$B$28,$B45,'Sunday Races 6-5-22'!$CK$11:$CK$28)</f>
        <v>0</v>
      </c>
      <c r="DH45" s="138">
        <f>SUMIF('Sunday Races 6-12-22'!$B$11:$B$24,$B45,'Sunday Races 6-12-22'!$BY$11:$BY$24)</f>
        <v>0</v>
      </c>
      <c r="DI45" s="138">
        <f>SUMIF('Sunday Races 6-12-22'!$B$11:$B$24,$B45,'Sunday Races 6-12-22'!$CB$11:$CB$24)</f>
        <v>0</v>
      </c>
      <c r="DJ45" s="138">
        <f>SUMIF('Sunday Races 6-12-22'!$B$11:$B$24,$B45,'Sunday Races 6-12-22'!$CE$11:$CE$24)</f>
        <v>0</v>
      </c>
      <c r="DK45" s="138">
        <f>SUMIF('Sunday Races 6-12-22'!$B$11:$B$24,$B45,'Sunday Races 6-12-22'!$CH$11:$CH$24)</f>
        <v>0</v>
      </c>
      <c r="DL45" s="138">
        <f>SUMIF('Sunday Races 6-12-22'!$B$11:$B$24,$B45,'Sunday Races 6-12-22'!$CK$11:$CK$24)</f>
        <v>0</v>
      </c>
      <c r="DM45" s="138">
        <f>SUMIF('Saturday Races 6-18-22'!$B$11:$B$24,$B45,'Saturday Races 6-18-22'!$BY$11:$BY$24)</f>
        <v>0</v>
      </c>
      <c r="DN45" s="138">
        <f>SUMIF('Saturday Races 6-18-22'!$B$11:$B$24,$B45,'Saturday Races 6-18-22'!$CB$11:$CB$24)</f>
        <v>0</v>
      </c>
      <c r="DO45" s="138">
        <f>SUMIF('Saturday Races 6-18-22'!$B$11:$B$24,$B45,'Saturday Races 6-18-22'!$CE$11:$CE$24)</f>
        <v>0</v>
      </c>
      <c r="DP45" s="138">
        <f>SUMIF('Saturday Races 6-18-22'!$B$11:$B$24,$B45,'Saturday Races 6-18-22'!$CH$11:$CH$24)</f>
        <v>0</v>
      </c>
      <c r="DQ45" s="138">
        <f>SUMIF('Saturday Races 6-18-22'!$B$11:$B$24,$B45,'Saturday Races 6-18-22'!$CK$11:$CK$24)</f>
        <v>0</v>
      </c>
      <c r="DR45" s="138">
        <f>SUMIF('Caldwell Cup 6-25-22 FS'!$B$11:$B$25,$B45,'Caldwell Cup 6-25-22 FS'!$BY$11:$BY$25)</f>
        <v>0</v>
      </c>
      <c r="DS45" s="138">
        <f>SUMIF('Caldwell Cup 6-25-22 FS'!$B$11:$B$25,$B45,'Caldwell Cup 6-25-22 FS'!$CB$11:$CB$25)</f>
        <v>0</v>
      </c>
      <c r="DT45" s="138">
        <f>SUMIF('Caldwell Cup 6-25-22 FS'!$B$11:$B$25,$B45,'Caldwell Cup 6-25-22 FS'!$CE$11:$CE$25)</f>
        <v>0</v>
      </c>
      <c r="DU45" s="138">
        <f>SUMIF('Caldwell Cup 6-25-22 FS'!$B$11:$B$25,$B45,'Caldwell Cup 6-25-22 FS'!$CH$11:$CH$25)</f>
        <v>0</v>
      </c>
      <c r="DV45" s="138">
        <f>SUMIF('Caldwell Cup 6-25-22 FS'!$B$11:$B$25,$B45,'Caldwell Cup 6-25-22 FS'!$CK$11:$CK$25)</f>
        <v>0</v>
      </c>
      <c r="DW45" s="138">
        <f>SUMIF('Caldwell Cup 6-25-22 TH'!$B$11:$B$24,$B45,'Caldwell Cup 6-25-22 TH'!$BY$11:$BY$24)</f>
        <v>0</v>
      </c>
      <c r="DX45" s="138">
        <f>SUMIF('Caldwell Cup 6-25-22 TH'!$B$11:$B$24,$B45,'Caldwell Cup 6-25-22 TH'!$CB$11:$CB$24)</f>
        <v>0</v>
      </c>
      <c r="DY45" s="138">
        <f>SUMIF('Caldwell Cup 6-25-22 TH'!$B$11:$B$24,$B45,'Caldwell Cup 6-25-22 TH'!$CE$11:$CE$24)</f>
        <v>0</v>
      </c>
      <c r="DZ45" s="138">
        <f>SUMIF('Caldwell Cup 6-25-22 TH'!$B$11:$B$24,$B45,'Caldwell Cup 6-25-22 TH'!$CH$11:$CH$24)</f>
        <v>0</v>
      </c>
      <c r="EA45" s="138">
        <f>SUMIF('Caldwell Cup 6-25-22 TH'!$B$11:$B$24,$B45,'Caldwell Cup 6-25-22 TH'!$CK$11:$CK$24)</f>
        <v>0</v>
      </c>
      <c r="EB45" s="138">
        <f>SUMIF('Sunday Races 7-3-22'!$B$11:$B$25,$B45,'Sunday Races 7-3-22'!$BY$11:$BY$25)</f>
        <v>0</v>
      </c>
      <c r="EC45" s="138">
        <f>SUMIF('Sunday Races 7-3-22'!$B$11:$B$25,$B45,'Sunday Races 7-3-22'!$CB$11:$CB$25)</f>
        <v>0</v>
      </c>
      <c r="ED45" s="138">
        <f>SUMIF('Sunday Races 7-3-22'!$B$11:$B$25,$B45,'Sunday Races 7-3-22'!$CE$11:$CE$25)</f>
        <v>0</v>
      </c>
      <c r="EE45" s="138">
        <f>SUMIF('Sunday Races 7-3-22'!$B$11:$B$25,$B45,'Sunday Races 7-3-22'!$CH$11:$CH$25)</f>
        <v>0</v>
      </c>
      <c r="EF45" s="138">
        <f>SUMIF('Sunday Races 7-3-22'!$B$11:$B$25,$B45,'Sunday Races 7-3-22'!$CK$11:$CK$25)</f>
        <v>0</v>
      </c>
      <c r="EG45" s="138">
        <f>SUMIF('Sunday Races 7-31-22'!$B$11:$B$25,$B45,'Sunday Races 7-31-22'!$BY$11:$BY$25)</f>
        <v>0</v>
      </c>
      <c r="EH45" s="138">
        <f>SUMIF('Sunday Races 7-31-22'!$B$11:$B$25,$B45,'Sunday Races 7-31-22'!$CB$11:$CB$25)</f>
        <v>0</v>
      </c>
      <c r="EI45" s="138">
        <f>SUMIF('Sunday Races 7-31-22'!$B$11:$B$25,$B45,'Sunday Races 7-31-22'!$CE$11:$CE$25)</f>
        <v>0</v>
      </c>
      <c r="EJ45" s="138">
        <f>SUMIF('Sunday Races 7-31-22'!$B$11:$B$25,$B45,'Sunday Races 7-31-22'!$CH$11:$CH$25)</f>
        <v>0</v>
      </c>
      <c r="EK45" s="138">
        <f>SUMIF('Sunday Races 7-31-22'!$B$11:$B$25,$B45,'Sunday Races 7-31-22'!$CK$11:$CK$25)</f>
        <v>0</v>
      </c>
      <c r="EL45" s="138">
        <f>SUMIF('Sunday Races 8-14-22'!$B$11:$B$25,$B45,'Sunday Races 8-14-22'!$BY$11:$BY$25)</f>
        <v>0</v>
      </c>
      <c r="EM45" s="138">
        <f>SUMIF('Sunday Races 8-14-22'!$B$11:$B$25,$B45,'Sunday Races 8-14-22'!$CB$11:$CB$25)</f>
        <v>0</v>
      </c>
      <c r="EN45" s="138">
        <f>SUMIF('Sunday Races 8-14-22'!$B$11:$B$25,$B45,'Sunday Races 8-14-22'!$CE$11:$CE$25)</f>
        <v>0</v>
      </c>
      <c r="EO45" s="138">
        <f>SUMIF('Sunday Races 8-14-22'!$B$11:$B$25,$B45,'Sunday Races 8-14-22'!$CH$11:$CH$25)</f>
        <v>0</v>
      </c>
      <c r="EP45" s="138">
        <f>SUMIF('Sunday Races 8-14-22'!$B$11:$B$25,$B45,'Sunday Races 8-14-22'!$CK$11:$CK$25)</f>
        <v>0</v>
      </c>
      <c r="EQ45" s="138">
        <f>SUMIF('Saturday Races 8-20-22'!$B$11:$B$25,$B45,'Saturday Races 8-20-22'!$BY$11:$BY$25)</f>
        <v>0</v>
      </c>
      <c r="ER45" s="138">
        <f>SUMIF('Saturday Races 8-20-22'!$B$11:$B$25,$B45,'Saturday Races 8-20-22'!$CB$11:$CB$25)</f>
        <v>0</v>
      </c>
      <c r="ES45" s="138">
        <f>SUMIF('Saturday Races 8-20-22'!$B$11:$B$25,$B45,'Saturday Races 8-20-22'!$CE$11:$CE$25)</f>
        <v>0</v>
      </c>
      <c r="ET45" s="138">
        <f>SUMIF('Saturday Races 8-20-22'!$B$11:$B$25,$B45,'Saturday Races 8-20-22'!$CH$11:$CH$25)</f>
        <v>0</v>
      </c>
      <c r="EU45" s="138">
        <f>SUMIF('Saturday Races 8-20-22'!$B$11:$B$25,$B45,'Saturday Races 8-20-22'!$CK$11:$CK$25)</f>
        <v>0</v>
      </c>
      <c r="EV45" s="138">
        <f>SUMIF('Labor Day Regatta 9-3-22 FS'!$B$11:$B$30,$B45,'Labor Day Regatta 9-3-22 FS'!$BY$11:$BY$30)</f>
        <v>0</v>
      </c>
      <c r="EW45" s="138">
        <f>SUMIF('Labor Day Regatta 9-3-22 FS'!$B$11:$B$30,$B45,'Labor Day Regatta 9-3-22 FS'!$CB$11:$CB$30)</f>
        <v>0</v>
      </c>
      <c r="EX45" s="138">
        <f>SUMIF('Labor Day Regatta 9-3-22 FS'!$B$11:$B$30,$B45,'Labor Day Regatta 9-3-22 FS'!$CE$11:$CE$30)</f>
        <v>0</v>
      </c>
      <c r="EY45" s="138">
        <f>SUMIF('Labor Day Regatta 9-3-22 FS'!$B$11:$B$30,$B45,'Labor Day Regatta 9-3-22 FS'!$CH$11:$CH$30)</f>
        <v>0</v>
      </c>
      <c r="EZ45" s="138">
        <f>SUMIF('Labor Day Regatta 9-3-22 FS'!$B$11:$B$30,$B45,'Labor Day Regatta 9-3-22 FS'!$CK$11:$CK$30)</f>
        <v>0</v>
      </c>
      <c r="FA45" s="138">
        <f>SUMIF('Sunday Races 9-11-22'!$B$11:$B$20,$B45,'Sunday Races 9-11-22'!$BY$11:$BY$20)</f>
        <v>0</v>
      </c>
      <c r="FB45" s="138">
        <f>SUMIF('Sunday Races 9-11-22'!$B$11:$B$20,$B45,'Sunday Races 9-11-22'!$CB$11:$CB$20)</f>
        <v>0</v>
      </c>
      <c r="FC45" s="138">
        <f>SUMIF('Sunday Races 9-11-22'!$B$11:$B$20,$B45,'Sunday Races 9-11-22'!$CE$11:$CE$20)</f>
        <v>0</v>
      </c>
      <c r="FD45" s="138">
        <f>SUMIF('Sunday Races 9-11-22'!$B$11:$B$20,$B45,'Sunday Races 9-11-22'!$CH$11:$CH$20)</f>
        <v>0</v>
      </c>
      <c r="FE45" s="138">
        <f>SUMIF('Sunday Races 9-11-22'!$B$11:$B$20,$B45,'Sunday Races 9-11-22'!$CK$11:$CK$20)</f>
        <v>0</v>
      </c>
      <c r="FF45" s="138">
        <f>SUMIF('2022-09-17 Leukemia Cup FS'!$B$11:$B$26,$B45,'2022-09-17 Leukemia Cup FS'!$BY$11:$BY$26)</f>
        <v>0</v>
      </c>
      <c r="FG45" s="138">
        <f>SUMIF('2022-09-17 Leukemia Cup FS'!$B$11:$B$26,$B45,'2022-09-17 Leukemia Cup FS'!$CB$11:$CB$26)</f>
        <v>0</v>
      </c>
      <c r="FH45" s="138">
        <f>SUMIF('2022-09-17 Leukemia Cup FS'!$B$11:$B$26,$B45,'2022-09-17 Leukemia Cup FS'!$CE$11:$CE$26)</f>
        <v>0</v>
      </c>
      <c r="FI45" s="138">
        <f>SUMIF('2022-09-17 Leukemia Cup FS'!$B$11:$B$26,$B45,'2022-09-17 Leukemia Cup FS'!$CH$11:$CH$26)</f>
        <v>0</v>
      </c>
      <c r="FJ45" s="138">
        <f>SUMIF('2022-09-17 Leukemia Cup FS'!$B$11:$B$26,$B45,'2022-09-17 Leukemia Cup FS'!$CK$11:$CK$26)</f>
        <v>0</v>
      </c>
      <c r="FK45" s="138">
        <f>SUMIF('Smith-Berry LDR 9-24-22'!$B$11:$B$30,$B45,'Smith-Berry LDR 9-24-22'!$BY$11:$BY$30)</f>
        <v>0</v>
      </c>
      <c r="FL45" s="138">
        <f>SUMIF('Smith-Berry LDR 9-24-22'!$B$11:$B$30,$B45,'Smith-Berry LDR 9-24-22'!$CB$11:$CB$30)</f>
        <v>0</v>
      </c>
      <c r="FM45" s="138">
        <f>SUMIF('Smith-Berry LDR 9-24-22'!$B$11:$B$30,$B45,'Smith-Berry LDR 9-24-22'!$CE$11:$CE$30)</f>
        <v>0</v>
      </c>
      <c r="FN45" s="138">
        <f>SUMIF('Smith-Berry LDR 9-24-22'!$B$11:$B$30,$B45,'Smith-Berry LDR 9-24-22'!$CH$11:$CH$30)</f>
        <v>0</v>
      </c>
      <c r="FO45" s="138">
        <f>SUMIF('Smith-Berry LDR 9-24-22'!$B$11:$B$30,$B45,'Smith-Berry LDR 9-24-22'!$CK$11:$CK$30)</f>
        <v>0</v>
      </c>
      <c r="FP45" s="138">
        <f>SUMIF('Great Scot 10-1-22 Cham'!$B$11:$B$28,$B45,'Great Scot 10-1-22 Cham'!$BY$11:$BY$28)</f>
        <v>0</v>
      </c>
      <c r="FQ45" s="138">
        <f>SUMIF('Great Scot 10-1-22 Cham'!$B$11:$B$28,$B45,'Great Scot 10-1-22 Cham'!$CB$11:$CB$28)</f>
        <v>0</v>
      </c>
      <c r="FR45" s="138">
        <f>SUMIF('Great Scot 10-1-22 Cham'!$B$11:$B$28,$B45,'Great Scot 10-1-22 Cham'!$CE$11:$CE$28)</f>
        <v>0</v>
      </c>
      <c r="FS45" s="138">
        <f>SUMIF('Great Scot 10-1-22 Cham'!$B$11:$B$28,$B45,'Great Scot 10-1-22 Cham'!$CH$11:$CH$28)</f>
        <v>0</v>
      </c>
      <c r="FT45" s="138">
        <f>SUMIF('Great Scot 10-1-22 Cham'!$B$11:$B$28,$B45,'Great Scot 10-1-22 Cham'!$CK$11:$CK$28)</f>
        <v>0</v>
      </c>
      <c r="FU45" s="138">
        <f>SUMIF('Great Scot 10-1-22 Chal'!$B$11:$B$28,$B45,'Great Scot 10-1-22 Chal'!$BY$11:$BY$28)</f>
        <v>0</v>
      </c>
      <c r="FV45" s="138">
        <f>SUMIF('Great Scot 10-1-22 Chal'!$B$11:$B$28,$B45,'Great Scot 10-1-22 Chal'!$CB$11:$CB$28)</f>
        <v>0</v>
      </c>
      <c r="FW45" s="138">
        <f>SUMIF('Great Scot 10-1-22 Chal'!$B$11:$B$28,$B45,'Great Scot 10-1-22 Chal'!$CE$11:$CE$28)</f>
        <v>0</v>
      </c>
      <c r="FX45" s="138">
        <f>SUMIF('Great Scot 10-1-22 Chal'!$B$11:$B$28,$B45,'Great Scot 10-1-22 Chal'!$CH$11:$CH$28)</f>
        <v>0</v>
      </c>
      <c r="FY45" s="138">
        <f>SUMIF('Great Scot 10-1-22 Chal'!$B$11:$B$28,$B45,'Great Scot 10-1-22 Chal'!$CK$11:$CK$28)</f>
        <v>0</v>
      </c>
      <c r="FZ45" s="138">
        <f>SUMIF('Sunday Races 10-9-22'!$B$11:$B$21,$B45,'Sunday Races 10-9-22'!$BY$11:$BY$21)</f>
        <v>0</v>
      </c>
      <c r="GA45" s="138">
        <f>SUMIF('Sunday Races 10-9-22'!$B$11:$B$21,$B45,'Sunday Races 10-9-22'!$CB$11:$CB$21)</f>
        <v>0</v>
      </c>
      <c r="GB45" s="138">
        <f>SUMIF('Sunday Races 10-9-22'!$B$11:$B$21,$B45,'Sunday Races 10-9-22'!$CE$11:$CE$21)</f>
        <v>0</v>
      </c>
      <c r="GC45" s="138">
        <f>SUMIF('Sunday Races 10-9-22'!$B$11:$B$21,$B45,'Sunday Races 10-9-22'!$CH$11:$CH$21)</f>
        <v>0</v>
      </c>
      <c r="GD45" s="138">
        <f>SUMIF('Sunday Races 10-9-22'!$B$11:$B$21,$B45,'Sunday Races 10-9-22'!$CK$11:$CK$21)</f>
        <v>0</v>
      </c>
      <c r="GE45" s="138">
        <f>SUMIF('Sunday Races 10-23-22'!$B$11:$B$22,$B45,'Sunday Races 10-23-22'!$BY$11:$BY$22)</f>
        <v>0</v>
      </c>
      <c r="GF45" s="138">
        <f>SUMIF('Sunday Races 10-23-22'!$B$11:$B$22,$B45,'Sunday Races 10-23-22'!$CB$11:$CB$22)</f>
        <v>0</v>
      </c>
      <c r="GG45" s="138">
        <f>SUMIF('Sunday Races 10-23-22'!$B$11:$B$22,$B45,'Sunday Races 10-23-22'!$CE$11:$CE$22)</f>
        <v>0</v>
      </c>
      <c r="GH45" s="138">
        <f>SUMIF('Sunday Races 10-23-22'!$B$11:$B$22,$B45,'Sunday Races 10-23-22'!$CH$11:$CH$22)</f>
        <v>0</v>
      </c>
      <c r="GI45" s="138">
        <f>SUMIF('Sunday Races 10-23-22'!$B$11:$B$22,$B45,'Sunday Races 10-23-22'!$CK$11:$CK$22)</f>
        <v>0</v>
      </c>
      <c r="GJ45" s="138">
        <f>SUMIF('One Day Regatta 10-29-22 FS'!$B$11:$B$19,$B45,'One Day Regatta 10-29-22 FS'!$BY$11:$BY$19)</f>
        <v>0</v>
      </c>
      <c r="GK45" s="138">
        <f>SUMIF('One Day Regatta 10-29-22 FS'!$B$11:$B$19,$B45,'One Day Regatta 10-29-22 FS'!$CB$11:$CB$19)</f>
        <v>0</v>
      </c>
      <c r="GL45" s="138">
        <f>SUMIF('One Day Regatta 10-29-22 FS'!$B$11:$B$19,$B45,'One Day Regatta 10-29-22 FS'!$CE$11:$CE$19)</f>
        <v>0</v>
      </c>
      <c r="GM45" s="138">
        <f>SUMIF('One Day Regatta 10-29-22 FS'!$B$11:$B$19,$B45,'One Day Regatta 10-29-22 FS'!$CH$11:$CH$19)</f>
        <v>0</v>
      </c>
      <c r="GN45" s="138">
        <f>SUMIF('One Day Regatta 10-29-22 FS'!$B$11:$B$19,$B45,'One Day Regatta 10-29-22 FS'!$CK$11:$CK$19)</f>
        <v>0</v>
      </c>
      <c r="GO45" s="139"/>
      <c r="GP45" s="140"/>
      <c r="GQ45" s="141">
        <f t="shared" si="43"/>
        <v>0</v>
      </c>
      <c r="GR45" s="141">
        <f t="shared" si="43"/>
        <v>0</v>
      </c>
      <c r="GS45" s="141">
        <f t="shared" si="43"/>
        <v>0</v>
      </c>
      <c r="GT45" s="141">
        <f t="shared" si="43"/>
        <v>0</v>
      </c>
      <c r="GU45" s="141">
        <f t="shared" si="43"/>
        <v>0</v>
      </c>
      <c r="GV45" s="141">
        <f t="shared" si="43"/>
        <v>0</v>
      </c>
      <c r="GW45" s="141">
        <f t="shared" si="43"/>
        <v>0</v>
      </c>
      <c r="GX45" s="141">
        <f t="shared" si="43"/>
        <v>0</v>
      </c>
      <c r="GY45" s="141">
        <f t="shared" si="43"/>
        <v>0</v>
      </c>
      <c r="GZ45" s="141">
        <f t="shared" si="43"/>
        <v>0</v>
      </c>
      <c r="HA45" s="141">
        <f t="shared" si="44"/>
        <v>0</v>
      </c>
      <c r="HB45" s="141">
        <f t="shared" si="44"/>
        <v>0</v>
      </c>
      <c r="HC45" s="141">
        <f t="shared" si="44"/>
        <v>0</v>
      </c>
      <c r="HD45" s="141">
        <f t="shared" si="44"/>
        <v>0</v>
      </c>
      <c r="HE45" s="141">
        <f t="shared" si="44"/>
        <v>0</v>
      </c>
      <c r="HF45" s="141">
        <f t="shared" si="44"/>
        <v>0</v>
      </c>
      <c r="HG45" s="141">
        <f t="shared" si="44"/>
        <v>0</v>
      </c>
      <c r="HH45" s="141">
        <f t="shared" si="44"/>
        <v>0</v>
      </c>
      <c r="HI45" s="141">
        <f t="shared" si="44"/>
        <v>0</v>
      </c>
      <c r="HJ45" s="141">
        <f t="shared" si="44"/>
        <v>0</v>
      </c>
      <c r="HK45" s="141">
        <f t="shared" si="45"/>
        <v>0</v>
      </c>
      <c r="HL45" s="141">
        <f t="shared" si="45"/>
        <v>0</v>
      </c>
      <c r="HM45" s="141">
        <f t="shared" si="45"/>
        <v>0</v>
      </c>
      <c r="HN45" s="141">
        <f t="shared" si="45"/>
        <v>0</v>
      </c>
      <c r="HO45" s="141">
        <f t="shared" si="45"/>
        <v>0</v>
      </c>
      <c r="HP45" s="141">
        <f t="shared" si="45"/>
        <v>0</v>
      </c>
      <c r="HQ45" s="141">
        <f t="shared" si="45"/>
        <v>0</v>
      </c>
      <c r="HR45" s="141">
        <f t="shared" si="45"/>
        <v>0</v>
      </c>
      <c r="HS45" s="141">
        <f t="shared" si="45"/>
        <v>0</v>
      </c>
      <c r="HT45" s="141">
        <f t="shared" si="45"/>
        <v>0</v>
      </c>
      <c r="HU45" s="141">
        <f t="shared" si="46"/>
        <v>0</v>
      </c>
      <c r="HV45" s="141">
        <f t="shared" si="46"/>
        <v>0</v>
      </c>
      <c r="HW45" s="141">
        <f t="shared" si="46"/>
        <v>0</v>
      </c>
      <c r="HX45" s="141">
        <f t="shared" si="46"/>
        <v>0</v>
      </c>
      <c r="HY45" s="141">
        <f t="shared" si="46"/>
        <v>0</v>
      </c>
      <c r="HZ45" s="141">
        <f t="shared" si="46"/>
        <v>0</v>
      </c>
      <c r="IA45" s="141">
        <f t="shared" si="46"/>
        <v>0</v>
      </c>
      <c r="IB45" s="141">
        <f t="shared" si="46"/>
        <v>0</v>
      </c>
      <c r="IC45" s="141">
        <f t="shared" si="46"/>
        <v>0</v>
      </c>
      <c r="ID45" s="141">
        <f t="shared" si="46"/>
        <v>0</v>
      </c>
      <c r="IE45" s="141">
        <f t="shared" si="47"/>
        <v>0</v>
      </c>
      <c r="IF45" s="141">
        <f t="shared" si="47"/>
        <v>0</v>
      </c>
      <c r="IG45" s="141">
        <f t="shared" si="47"/>
        <v>0</v>
      </c>
      <c r="IH45" s="141">
        <f t="shared" si="47"/>
        <v>0</v>
      </c>
      <c r="II45" s="141">
        <f t="shared" si="47"/>
        <v>0</v>
      </c>
      <c r="IJ45" s="141">
        <f t="shared" si="47"/>
        <v>0</v>
      </c>
      <c r="IK45" s="141">
        <f t="shared" si="47"/>
        <v>0</v>
      </c>
      <c r="IL45" s="141">
        <f t="shared" si="47"/>
        <v>0</v>
      </c>
      <c r="IM45" s="141">
        <f t="shared" si="47"/>
        <v>0</v>
      </c>
      <c r="IN45" s="141">
        <f t="shared" si="47"/>
        <v>0</v>
      </c>
      <c r="IO45" s="141">
        <f t="shared" si="48"/>
        <v>0</v>
      </c>
      <c r="IP45" s="141">
        <f t="shared" si="48"/>
        <v>0</v>
      </c>
      <c r="IQ45" s="141">
        <f t="shared" si="48"/>
        <v>0</v>
      </c>
      <c r="IR45" s="141">
        <f t="shared" si="48"/>
        <v>0</v>
      </c>
      <c r="IS45" s="141">
        <f t="shared" si="48"/>
        <v>0</v>
      </c>
      <c r="IT45" s="141">
        <f t="shared" si="48"/>
        <v>0</v>
      </c>
      <c r="IU45" s="141">
        <f t="shared" si="48"/>
        <v>0</v>
      </c>
      <c r="IV45" s="141">
        <f t="shared" si="48"/>
        <v>0</v>
      </c>
      <c r="IW45" s="141">
        <f t="shared" si="48"/>
        <v>0</v>
      </c>
      <c r="IX45" s="141">
        <f t="shared" si="48"/>
        <v>0</v>
      </c>
      <c r="IY45" s="141">
        <f t="shared" si="49"/>
        <v>0</v>
      </c>
      <c r="IZ45" s="141">
        <f t="shared" si="49"/>
        <v>0</v>
      </c>
      <c r="JA45" s="141">
        <f t="shared" si="49"/>
        <v>0</v>
      </c>
      <c r="JB45" s="141">
        <f t="shared" si="49"/>
        <v>0</v>
      </c>
      <c r="JC45" s="141">
        <f t="shared" si="49"/>
        <v>0</v>
      </c>
      <c r="JD45" s="141">
        <f t="shared" si="49"/>
        <v>0</v>
      </c>
      <c r="JE45" s="141">
        <f t="shared" si="49"/>
        <v>0</v>
      </c>
      <c r="JF45" s="141">
        <f t="shared" si="49"/>
        <v>0</v>
      </c>
      <c r="JG45" s="141">
        <f t="shared" si="49"/>
        <v>0</v>
      </c>
      <c r="JH45" s="141">
        <f t="shared" si="49"/>
        <v>0</v>
      </c>
      <c r="JI45" s="141">
        <f t="shared" si="49"/>
        <v>0</v>
      </c>
      <c r="JJ45" s="141">
        <f t="shared" si="49"/>
        <v>0</v>
      </c>
      <c r="JK45" s="141">
        <f t="shared" si="49"/>
        <v>0</v>
      </c>
      <c r="JL45" s="141">
        <f t="shared" si="49"/>
        <v>0</v>
      </c>
      <c r="JM45" s="141">
        <f t="shared" si="49"/>
        <v>0</v>
      </c>
    </row>
    <row r="46" spans="1:273" ht="15" customHeight="1" x14ac:dyDescent="0.2">
      <c r="A46" s="134">
        <f t="shared" si="17"/>
        <v>31</v>
      </c>
      <c r="B46" s="142" t="s">
        <v>256</v>
      </c>
      <c r="C46" s="135">
        <f t="shared" si="39"/>
        <v>0</v>
      </c>
      <c r="D46" s="136">
        <f t="shared" si="40"/>
        <v>0</v>
      </c>
      <c r="E46" s="135">
        <f t="shared" si="41"/>
        <v>0</v>
      </c>
      <c r="F46" s="137">
        <f t="shared" si="42"/>
        <v>0</v>
      </c>
      <c r="G46" s="138">
        <f>SUMIF('Saturday Race 11-06-21'!$B$11:$B$21,$B46,'Saturday Race 11-06-21'!$BY$11:$BY$21)</f>
        <v>0</v>
      </c>
      <c r="H46" s="138">
        <f>SUMIF('Saturday Race 11-06-21'!$B$11:$B$21,$B46,'Saturday Race 11-06-21'!$CB$11:$CB$21)</f>
        <v>0</v>
      </c>
      <c r="I46" s="138">
        <f>SUMIF('Saturday Race 11-06-21'!$B$11:$B$21,$B46,'Saturday Race 11-06-21'!$CE$11:$CE$21)</f>
        <v>0</v>
      </c>
      <c r="J46" s="138">
        <f>SUMIF('Saturday Race 11-06-21'!$B$11:$B$21,$B46,'Saturday Race 11-06-21'!$CH$11:$CH$21)</f>
        <v>0</v>
      </c>
      <c r="K46" s="138">
        <f>SUMIF('Saturday Race 11-06-21'!$B$11:$B$21,$B46,'Saturday Race 11-06-21'!$CK$11:$CK$21)</f>
        <v>0</v>
      </c>
      <c r="L46" s="138">
        <f>SUMIF('Saturday Race 11-20-21'!$B$11:$B$24,$B46,'Saturday Race 11-20-21'!$BY$11:$BY$24)</f>
        <v>0</v>
      </c>
      <c r="M46" s="138">
        <f>SUMIF('Saturday Race 11-20-21'!$B$11:$B$24,$B46,'Saturday Race 11-20-21'!$CB$11:$CB$24)</f>
        <v>0</v>
      </c>
      <c r="N46" s="138">
        <f>SUMIF('Saturday Race 11-20-21'!$B$11:$B$24,$B46,'Saturday Race 11-20-21'!$CE$11:$CE$24)</f>
        <v>0</v>
      </c>
      <c r="O46" s="138">
        <f>SUMIF('Saturday Race 11-20-21'!$B$11:$B$24,$B46,'Saturday Race 11-20-21'!$CH$11:$CH$24)</f>
        <v>0</v>
      </c>
      <c r="P46" s="138">
        <f>SUMIF('Saturday Race 11-20-21'!$B$11:$B$24,$B46,'Saturday Race 11-20-21'!$CK$11:$CK$24)</f>
        <v>0</v>
      </c>
      <c r="Q46" s="138">
        <f>SUMIF('One Day 12-04-21 Scots'!$B$11:$B$25,$B46,'One Day 12-04-21 Scots'!$BY$11:$BY$25)</f>
        <v>0</v>
      </c>
      <c r="R46" s="138">
        <f>SUMIF('One Day 12-04-21 Scots'!$B$11:$B$25,$B46,'One Day 12-04-21 Scots'!$CB$11:$CB$25)</f>
        <v>0</v>
      </c>
      <c r="S46" s="138">
        <f>SUMIF('One Day 12-04-21 Scots'!$B$11:$B$25,$B46,'One Day 12-04-21 Scots'!$CE$11:$CE$25)</f>
        <v>0</v>
      </c>
      <c r="T46" s="138">
        <f>SUMIF('One Day 12-04-21 Scots'!$B$11:$B$25,$B46,'One Day 12-04-21 Scots'!$CH$11:$CH$25)</f>
        <v>0</v>
      </c>
      <c r="U46" s="138">
        <f>SUMIF('One Day 12-04-21 Scots'!$B$11:$B$25,$B46,'One Day 12-04-21 Scots'!$CK$11:$CK$25)</f>
        <v>0</v>
      </c>
      <c r="V46" s="138">
        <f>SUMIF('One Day 12-04-21 Thistles'!$B$11:$B$25,$B46,'One Day 12-04-21 Thistles'!$BY$11:$BY$25)</f>
        <v>0</v>
      </c>
      <c r="W46" s="138">
        <f>SUMIF('One Day 12-04-21 Thistles'!$B$11:$B$25,$B46,'One Day 12-04-21 Thistles'!$CB$11:$CB$25)</f>
        <v>0</v>
      </c>
      <c r="X46" s="138">
        <f>SUMIF('One Day 12-04-21 Thistles'!$B$11:$B$25,$B46,'One Day 12-04-21 Thistles'!$CE$11:$CE$25)</f>
        <v>0</v>
      </c>
      <c r="Y46" s="138">
        <f>SUMIF('One Day 12-04-21 Thistles'!$B$11:$B$25,$B46,'One Day 12-04-21 Thistles'!$CH$11:$CH$25)</f>
        <v>0</v>
      </c>
      <c r="Z46" s="138">
        <f>SUMIF('One Day 12-04-21 Thistles'!$B$11:$B$25,$B46,'One Day 12-04-21 Thistles'!$CK$11:$CK$25)</f>
        <v>0</v>
      </c>
      <c r="AA46" s="138">
        <f>SUMIF('Saturday Race 1-08-22'!$B$11:$B$20,$B46,'Saturday Race 1-08-22'!$BY$11:$BY$20)</f>
        <v>0</v>
      </c>
      <c r="AB46" s="138">
        <f>SUMIF('Saturday Race 1-08-22'!$B$11:$B$20,$B46,'Saturday Race 1-08-22'!$CB$11:$CB$20)</f>
        <v>0</v>
      </c>
      <c r="AC46" s="138">
        <f>SUMIF('Saturday Race 1-08-22'!$B$11:$B$20,$B46,'Saturday Race 1-08-22'!$CE$11:$CE$20)</f>
        <v>0</v>
      </c>
      <c r="AD46" s="138">
        <f>SUMIF('Saturday Race 1-08-22'!$B$11:$B$20,$B46,'Saturday Race 1-08-22'!$CH$11:$CH$20)</f>
        <v>0</v>
      </c>
      <c r="AE46" s="138">
        <f>SUMIF('Saturday Race 1-08-22'!$B$11:$B$20,$B46,'Saturday Race 1-08-22'!$CK$11:$CK$20)</f>
        <v>0</v>
      </c>
      <c r="AF46" s="138">
        <f>SUMIF('Saturday Race 1-22-22'!$B$11:$B$20,$B46,'Saturday Race 1-22-22'!$BY$11:$BY$20)</f>
        <v>0</v>
      </c>
      <c r="AG46" s="138">
        <f>SUMIF('Saturday Race 1-22-22'!$B$11:$B$20,$B46,'Saturday Race 1-22-22'!$CB$11:$CB$20)</f>
        <v>0</v>
      </c>
      <c r="AH46" s="138">
        <f>SUMIF('Saturday Race 1-22-22'!$B$11:$B$20,$B46,'Saturday Race 1-22-22'!$CE$11:$CE$20)</f>
        <v>0</v>
      </c>
      <c r="AI46" s="138">
        <f>SUMIF('Saturday Race 1-22-22'!$B$11:$B$20,$B46,'Saturday Race 1-22-22'!$CH$11:$CH$20)</f>
        <v>0</v>
      </c>
      <c r="AJ46" s="138">
        <f>SUMIF('Saturday Race 1-22-22'!$B$11:$B$20,$B46,'Saturday Race 1-22-22'!$CK$11:$CK$20)</f>
        <v>0</v>
      </c>
      <c r="AK46" s="138">
        <f>SUMIF('Sunday Race 2-6-22'!$B$11:$B$20,$B46,'Sunday Race 2-6-22'!$BY$11:$BY$20)</f>
        <v>0</v>
      </c>
      <c r="AL46" s="138">
        <f>SUMIF('Sunday Race 2-6-22'!$B$11:$B$20,$B46,'Sunday Race 2-6-22'!$CB$11:$CB$20)</f>
        <v>0</v>
      </c>
      <c r="AM46" s="138">
        <f>SUMIF('Sunday Race 2-6-22'!$B$11:$B$20,$B46,'Sunday Race 2-6-22'!$CE$11:$CE$20)</f>
        <v>0</v>
      </c>
      <c r="AN46" s="138">
        <f>SUMIF('Sunday Race 2-6-22'!$B$11:$B$20,$B46,'Sunday Race 2-6-22'!$CH$11:$CH$20)</f>
        <v>0</v>
      </c>
      <c r="AO46" s="138">
        <f>SUMIF('Sunday Race 2-6-22'!$B$11:$B$20,$B46,'Sunday Race 2-6-22'!$CK$11:$CK$20)</f>
        <v>0</v>
      </c>
      <c r="AP46" s="138">
        <f>SUMIF('Chili One Day 2-12-22 Scots'!$B$11:$B$25,$B46,'Chili One Day 2-12-22 Scots'!$BY$11:$BY$25)</f>
        <v>0</v>
      </c>
      <c r="AQ46" s="138">
        <f>SUMIF('Chili One Day 2-12-22 Scots'!$B$11:$B$25,$B46,'Chili One Day 2-12-22 Scots'!$CB$11:$CB$25)</f>
        <v>0</v>
      </c>
      <c r="AR46" s="138">
        <f>SUMIF('Chili One Day 2-12-22 Scots'!$B$11:$B$25,$B46,'Chili One Day 2-12-22 Scots'!$CE$11:$CE$25)</f>
        <v>0</v>
      </c>
      <c r="AS46" s="138">
        <f>SUMIF('Chili One Day 2-12-22 Scots'!$B$11:$B$25,$B46,'Chili One Day 2-12-22 Scots'!$CH$11:$CH$25)</f>
        <v>0</v>
      </c>
      <c r="AT46" s="138">
        <f>SUMIF('Chili One Day 2-12-22 Scots'!$B$11:$B$25,$B46,'Chili One Day 2-12-22 Scots'!$CK$11:$CK$25)</f>
        <v>0</v>
      </c>
      <c r="AU46" s="138">
        <f>SUMIF('Chili One Day 2-12-22 Thistles'!$B$11:$B$25,$B46,'Chili One Day 2-12-22 Thistles'!$BY$11:$BY$25)</f>
        <v>0</v>
      </c>
      <c r="AV46" s="138">
        <f>SUMIF('Chili One Day 2-12-22 Thistles'!$B$11:$B$25,$B46,'Chili One Day 2-12-22 Thistles'!$CB$11:$CB$25)</f>
        <v>0</v>
      </c>
      <c r="AW46" s="138">
        <f>SUMIF('Chili One Day 2-12-22 Thistles'!$B$11:$B$25,$B46,'Chili One Day 2-12-22 Thistles'!$CE$11:$CE$25)</f>
        <v>0</v>
      </c>
      <c r="AX46" s="138">
        <f>SUMIF('Chili One Day 2-12-22 Thistles'!$B$11:$B$25,$B46,'Chili One Day 2-12-22 Thistles'!$CH$11:$CH$25)</f>
        <v>0</v>
      </c>
      <c r="AY46" s="138">
        <f>SUMIF('Chili One Day 2-12-22 Thistles'!$B$11:$B$25,$B46,'Chili One Day 2-12-22 Thistles'!$CK$11:$CK$25)</f>
        <v>0</v>
      </c>
      <c r="AZ46" s="138">
        <f>SUMIF('Sunday Race 2-20-22'!$B$11:$B$26,$B46,'Sunday Race 2-20-22'!$BY$11:$BY$26)</f>
        <v>0</v>
      </c>
      <c r="BA46" s="138">
        <f>SUMIF('Sunday Race 2-20-22'!$B$11:$B$26,$B46,'Sunday Race 2-20-22'!$CB$11:$CB$26)</f>
        <v>0</v>
      </c>
      <c r="BB46" s="138">
        <f>SUMIF('Sunday Race 2-20-22'!$B$11:$B$26,$B46,'Sunday Race 2-20-22'!$CE$11:$CE$26)</f>
        <v>0</v>
      </c>
      <c r="BC46" s="138">
        <f>SUMIF('Sunday Race 2-20-22'!$B$11:$B$26,$B46,'Sunday Race 2-20-22'!$CH$11:$CH$26)</f>
        <v>0</v>
      </c>
      <c r="BD46" s="138">
        <f>SUMIF('Sunday Race 2-20-22'!$B$11:$B$26,$B46,'Sunday Race 2-20-22'!$CK$11:$CK$26)</f>
        <v>0</v>
      </c>
      <c r="BE46" s="138">
        <f>SUMIF('Sunday Race 2-27-22'!$B$11:$B$20,$B46,'Sunday Race 2-27-22'!$BY$11:$BY$20)</f>
        <v>0</v>
      </c>
      <c r="BF46" s="138">
        <f>SUMIF('Sunday Race 2-27-22'!$B$11:$B$20,$B46,'Sunday Race 2-27-22'!$CB$11:$CB$20)</f>
        <v>0</v>
      </c>
      <c r="BG46" s="138">
        <f>SUMIF('Sunday Race 2-27-22'!$B$11:$B$20,$B46,'Sunday Race 2-27-22'!$CE$11:$CE$20)</f>
        <v>0</v>
      </c>
      <c r="BH46" s="138">
        <f>SUMIF('Sunday Race 2-27-22'!$B$11:$B$20,$B46,'Sunday Race 2-27-22'!$CH$11:$CH$20)</f>
        <v>0</v>
      </c>
      <c r="BI46" s="138">
        <f>SUMIF('Sunday Race 2-27-22'!$B$11:$B$20,$B46,'Sunday Race 2-27-22'!$CK$11:$CK$20)</f>
        <v>0</v>
      </c>
      <c r="BJ46" s="138">
        <f>SUMIF('Ironman One Day 3-5-22 FS'!$B$11:$B$26,$B46,'Ironman One Day 3-5-22 FS'!$BY$11:$BY$26)</f>
        <v>0</v>
      </c>
      <c r="BK46" s="138">
        <f>SUMIF('Ironman One Day 3-5-22 FS'!$B$11:$B$26,$B46,'Ironman One Day 3-5-22 FS'!$CB$11:$CB$26)</f>
        <v>0</v>
      </c>
      <c r="BL46" s="138">
        <f>SUMIF('Ironman One Day 3-5-22 FS'!$B$11:$B$26,$B46,'Ironman One Day 3-5-22 FS'!$CE$11:$CE$26)</f>
        <v>0</v>
      </c>
      <c r="BM46" s="138">
        <f>SUMIF('Ironman One Day 3-5-22 FS'!$B$11:$B$26,$B46,'Ironman One Day 3-5-22 FS'!$CH$11:$CH$26)</f>
        <v>0</v>
      </c>
      <c r="BN46" s="138">
        <f>SUMIF('Ironman One Day 3-5-22 FS'!$B$11:$B$26,$B46,'Ironman One Day 3-5-22 FS'!$CK$11:$CK$26)</f>
        <v>0</v>
      </c>
      <c r="BO46" s="138">
        <f>SUMIF('Sunday Race 3-13-22'!$B$11:$B$25,$B46,'Sunday Race 3-13-22'!$BY$11:$BY$25)</f>
        <v>0</v>
      </c>
      <c r="BP46" s="138">
        <f>SUMIF('Sunday Race 3-13-22'!$B$11:$B$25,$B46,'Sunday Race 3-13-22'!$CB$11:$CB$25)</f>
        <v>0</v>
      </c>
      <c r="BQ46" s="138">
        <f>SUMIF('Sunday Race 3-13-22'!$B$11:$B$25,$B46,'Sunday Race 3-13-22'!$CE$11:$CE$25)</f>
        <v>0</v>
      </c>
      <c r="BR46" s="138">
        <f>SUMIF('Sunday Race 3-13-22'!$B$11:$B$25,$B46,'Sunday Race 3-13-22'!$CH$11:$CH$25)</f>
        <v>0</v>
      </c>
      <c r="BS46" s="138">
        <f>SUMIF('Sunday Race 3-13-22'!$B$11:$B$25,$B46,'Sunday Race 3-13-22'!$CK$11:$CK$25)</f>
        <v>0</v>
      </c>
      <c r="BT46" s="138">
        <f>SUMIF('Saturday Race 3-19-22'!$B$11:$B$18,$B46,'Saturday Race 3-19-22'!$BY$11:$BY$18)</f>
        <v>0</v>
      </c>
      <c r="BU46" s="138">
        <f>SUMIF('Saturday Race 3-19-22'!$B$11:$B$18,$B46,'Saturday Race 3-19-22'!$CB$11:$CB$18)</f>
        <v>0</v>
      </c>
      <c r="BV46" s="138">
        <f>SUMIF('Saturday Race 3-19-22'!$B$11:$B$18,$B46,'Saturday Race 3-19-22'!$CE$11:$CE$18)</f>
        <v>0</v>
      </c>
      <c r="BW46" s="138">
        <f>SUMIF('Saturday Race 3-19-22'!$B$11:$B$18,$B46,'Saturday Race 3-19-22'!$CH$11:$CH$18)</f>
        <v>0</v>
      </c>
      <c r="BX46" s="138">
        <f>SUMIF('Saturday Race 3-19-22'!$B$11:$B$18,$B46,'Saturday Race 3-19-22'!$CK$11:$CK$18)</f>
        <v>0</v>
      </c>
      <c r="BY46" s="138">
        <f>SUMIF('Sunday Races 4-10-22'!$B$11:$B$26,$B46,'Sunday Races 4-10-22'!$BY$11:$BY$26)</f>
        <v>0</v>
      </c>
      <c r="BZ46" s="138">
        <f>SUMIF('Sunday Races 4-10-22'!$B$11:$B$26,$B46,'Sunday Races 4-10-22'!$CB$11:$CB$26)</f>
        <v>0</v>
      </c>
      <c r="CA46" s="138">
        <f>SUMIF('Sunday Races 4-10-22'!$B$11:$B$26,$B46,'Sunday Races 4-10-22'!$CE$11:$CE$26)</f>
        <v>0</v>
      </c>
      <c r="CB46" s="138">
        <f>SUMIF('Sunday Races 4-10-22'!$B$11:$B$26,$B46,'Sunday Races 4-10-22'!$CH$11:$CH$26)</f>
        <v>0</v>
      </c>
      <c r="CC46" s="138">
        <f>SUMIF('Sunday Races 4-10-22'!$B$11:$B$26,$B46,'Sunday Races 4-10-22'!$CK$11:$CK$26)</f>
        <v>0</v>
      </c>
      <c r="CD46" s="138">
        <f>SUMIF('Easter One Day 4-16-22 FS'!$B$11:$B$26,$B46,'Easter One Day 4-16-22 FS'!$BY$11:$BY$26)</f>
        <v>0</v>
      </c>
      <c r="CE46" s="138">
        <f>SUMIF('Easter One Day 4-16-22 FS'!$B$11:$B$26,$B46,'Easter One Day 4-16-22 FS'!$CB$11:$CB$26)</f>
        <v>0</v>
      </c>
      <c r="CF46" s="138">
        <f>SUMIF('Easter One Day 4-16-22 FS'!$B$11:$B$26,$B46,'Easter One Day 4-16-22 FS'!$CE$11:$CE$26)</f>
        <v>0</v>
      </c>
      <c r="CG46" s="138">
        <f>SUMIF('Easter One Day 4-16-22 FS'!$B$11:$B$26,$B46,'Easter One Day 4-16-22 FS'!$CH$11:$CH$26)</f>
        <v>0</v>
      </c>
      <c r="CH46" s="138">
        <f>SUMIF('Easter One Day 4-16-22 FS'!$B$11:$B$26,$B46,'Easter One Day 4-16-22 FS'!$CK$11:$CK$26)</f>
        <v>0</v>
      </c>
      <c r="CI46" s="138">
        <f>SUMIF('Easter One Day 4-16-22 TH'!$B$11:$B$15,$B46,'Easter One Day 4-16-22 TH'!$BY$11:$BY$15)</f>
        <v>0</v>
      </c>
      <c r="CJ46" s="138">
        <f>SUMIF('Easter One Day 4-16-22 TH'!$B$11:$B$15,$B46,'Easter One Day 4-16-22 TH'!$CB$11:$CB$15)</f>
        <v>0</v>
      </c>
      <c r="CK46" s="138">
        <f>SUMIF('Easter One Day 4-16-22 TH'!$B$11:$B$15,$B46,'Easter One Day 4-16-22 TH'!$CE$11:$CE$15)</f>
        <v>0</v>
      </c>
      <c r="CL46" s="138">
        <f>SUMIF('Easter One Day 4-16-22 TH'!$B$11:$B$15,$B46,'Easter One Day 4-16-22 TH'!$CH$11:$CH$15)</f>
        <v>0</v>
      </c>
      <c r="CM46" s="138">
        <f>SUMIF('Easter One Day 4-16-22 TH'!$B$11:$B$15,$B46,'Easter One Day 4-16-22 TH'!$CK$11:$CK$15)</f>
        <v>0</v>
      </c>
      <c r="CN46" s="138">
        <f>SUMIF('Sunday Races 5-1-22'!$B$11:$B$28,$B46,'Sunday Races 5-1-22'!$BY$11:$BY$28)</f>
        <v>0</v>
      </c>
      <c r="CO46" s="138">
        <f>SUMIF('Sunday Races 5-1-22'!$B$11:$B$28,$B46,'Sunday Races 5-1-22'!$CB$11:$CB$28)</f>
        <v>0</v>
      </c>
      <c r="CP46" s="138">
        <f>SUMIF('Sunday Races 5-1-22'!$B$11:$B$28,$B46,'Sunday Races 5-1-22'!$CE$11:$CE$28)</f>
        <v>0</v>
      </c>
      <c r="CQ46" s="138">
        <f>SUMIF('Sunday Races 5-1-22'!$B$11:$B$28,$B46,'Sunday Races 5-1-22'!$CH$11:$CH$28)</f>
        <v>0</v>
      </c>
      <c r="CR46" s="138">
        <f>SUMIF('Sunday Races 5-1-22'!$B$11:$B$28,$B46,'Sunday Races 5-1-22'!$CK$11:$CK$28)</f>
        <v>0</v>
      </c>
      <c r="CS46" s="138">
        <f>SUMIF('Long Distance Race 5-7-22'!$B$11:$B$27,$B46,'Long Distance Race 5-7-22'!$BY$11:$BY$27)</f>
        <v>0</v>
      </c>
      <c r="CT46" s="138">
        <f>SUMIF('Long Distance Race 5-7-22'!$B$11:$B$27,$B46,'Long Distance Race 5-7-22'!$CB$11:$CB$27)</f>
        <v>0</v>
      </c>
      <c r="CU46" s="138">
        <f>SUMIF('Long Distance Race 5-7-22'!$B$11:$B$27,$B46,'Long Distance Race 5-7-22'!$CE$11:$CE$27)</f>
        <v>0</v>
      </c>
      <c r="CV46" s="138">
        <f>SUMIF('Long Distance Race 5-7-22'!$B$11:$B$27,$B46,'Long Distance Race 5-7-22'!$CH$11:$CH$27)</f>
        <v>0</v>
      </c>
      <c r="CW46" s="138">
        <f>SUMIF('Long Distance Race 5-7-22'!$B$11:$B$27,$B46,'Long Distance Race 5-7-22'!$CK$11:$CK$27)</f>
        <v>0</v>
      </c>
      <c r="CX46" s="138">
        <f>SUMIF('Memorial Day Regatta 5-28-22 Op'!$B$11:$B$27,$B46,'Memorial Day Regatta 5-28-22 Op'!$BY$11:$BY$27)</f>
        <v>0</v>
      </c>
      <c r="CY46" s="138">
        <f>SUMIF('Memorial Day Regatta 5-28-22 Op'!$B$11:$B$27,$B46,'Memorial Day Regatta 5-28-22 Op'!$CB$11:$CB$27)</f>
        <v>0</v>
      </c>
      <c r="CZ46" s="138">
        <f>SUMIF('Memorial Day Regatta 5-28-22 Op'!$B$11:$B$27,$B46,'Memorial Day Regatta 5-28-22 Op'!$CE$11:$CE$27)</f>
        <v>0</v>
      </c>
      <c r="DA46" s="138">
        <f>SUMIF('Memorial Day Regatta 5-28-22 Op'!$B$11:$B$27,$B46,'Memorial Day Regatta 5-28-22 Op'!$CH$11:$CH$27)</f>
        <v>0</v>
      </c>
      <c r="DB46" s="138">
        <f>SUMIF('Memorial Day Regatta 5-28-22 Op'!$B$11:$B$27,$B46,'Memorial Day Regatta 5-28-22 Op'!$CK$11:$CK$27)</f>
        <v>0</v>
      </c>
      <c r="DC46" s="138">
        <f>SUMIF('Sunday Races 6-5-22'!$B$11:$B$28,$B46,'Sunday Races 6-5-22'!$BY$11:$BY$28)</f>
        <v>0</v>
      </c>
      <c r="DD46" s="138">
        <f>SUMIF('Sunday Races 6-5-22'!$B$11:$B$28,$B46,'Sunday Races 6-5-22'!$CB$11:$CB$28)</f>
        <v>0</v>
      </c>
      <c r="DE46" s="138">
        <f>SUMIF('Sunday Races 6-5-22'!$B$11:$B$28,$B46,'Sunday Races 6-5-22'!$CE$11:$CE$28)</f>
        <v>0</v>
      </c>
      <c r="DF46" s="138">
        <f>SUMIF('Sunday Races 6-5-22'!$B$11:$B$28,$B46,'Sunday Races 6-5-22'!$CH$11:$CH$28)</f>
        <v>0</v>
      </c>
      <c r="DG46" s="138">
        <f>SUMIF('Sunday Races 6-5-22'!$B$11:$B$28,$B46,'Sunday Races 6-5-22'!$CK$11:$CK$28)</f>
        <v>0</v>
      </c>
      <c r="DH46" s="138">
        <f>SUMIF('Sunday Races 6-12-22'!$B$11:$B$24,$B46,'Sunday Races 6-12-22'!$BY$11:$BY$24)</f>
        <v>0</v>
      </c>
      <c r="DI46" s="138">
        <f>SUMIF('Sunday Races 6-12-22'!$B$11:$B$24,$B46,'Sunday Races 6-12-22'!$CB$11:$CB$24)</f>
        <v>0</v>
      </c>
      <c r="DJ46" s="138">
        <f>SUMIF('Sunday Races 6-12-22'!$B$11:$B$24,$B46,'Sunday Races 6-12-22'!$CE$11:$CE$24)</f>
        <v>0</v>
      </c>
      <c r="DK46" s="138">
        <f>SUMIF('Sunday Races 6-12-22'!$B$11:$B$24,$B46,'Sunday Races 6-12-22'!$CH$11:$CH$24)</f>
        <v>0</v>
      </c>
      <c r="DL46" s="138">
        <f>SUMIF('Sunday Races 6-12-22'!$B$11:$B$24,$B46,'Sunday Races 6-12-22'!$CK$11:$CK$24)</f>
        <v>0</v>
      </c>
      <c r="DM46" s="138">
        <f>SUMIF('Saturday Races 6-18-22'!$B$11:$B$24,$B46,'Saturday Races 6-18-22'!$BY$11:$BY$24)</f>
        <v>0</v>
      </c>
      <c r="DN46" s="138">
        <f>SUMIF('Saturday Races 6-18-22'!$B$11:$B$24,$B46,'Saturday Races 6-18-22'!$CB$11:$CB$24)</f>
        <v>0</v>
      </c>
      <c r="DO46" s="138">
        <f>SUMIF('Saturday Races 6-18-22'!$B$11:$B$24,$B46,'Saturday Races 6-18-22'!$CE$11:$CE$24)</f>
        <v>0</v>
      </c>
      <c r="DP46" s="138">
        <f>SUMIF('Saturday Races 6-18-22'!$B$11:$B$24,$B46,'Saturday Races 6-18-22'!$CH$11:$CH$24)</f>
        <v>0</v>
      </c>
      <c r="DQ46" s="138">
        <f>SUMIF('Saturday Races 6-18-22'!$B$11:$B$24,$B46,'Saturday Races 6-18-22'!$CK$11:$CK$24)</f>
        <v>0</v>
      </c>
      <c r="DR46" s="138">
        <f>SUMIF('Caldwell Cup 6-25-22 FS'!$B$11:$B$25,$B46,'Caldwell Cup 6-25-22 FS'!$BY$11:$BY$25)</f>
        <v>0</v>
      </c>
      <c r="DS46" s="138">
        <f>SUMIF('Caldwell Cup 6-25-22 FS'!$B$11:$B$25,$B46,'Caldwell Cup 6-25-22 FS'!$CB$11:$CB$25)</f>
        <v>0</v>
      </c>
      <c r="DT46" s="138">
        <f>SUMIF('Caldwell Cup 6-25-22 FS'!$B$11:$B$25,$B46,'Caldwell Cup 6-25-22 FS'!$CE$11:$CE$25)</f>
        <v>0</v>
      </c>
      <c r="DU46" s="138">
        <f>SUMIF('Caldwell Cup 6-25-22 FS'!$B$11:$B$25,$B46,'Caldwell Cup 6-25-22 FS'!$CH$11:$CH$25)</f>
        <v>0</v>
      </c>
      <c r="DV46" s="138">
        <f>SUMIF('Caldwell Cup 6-25-22 FS'!$B$11:$B$25,$B46,'Caldwell Cup 6-25-22 FS'!$CK$11:$CK$25)</f>
        <v>0</v>
      </c>
      <c r="DW46" s="138">
        <f>SUMIF('Caldwell Cup 6-25-22 TH'!$B$11:$B$24,$B46,'Caldwell Cup 6-25-22 TH'!$BY$11:$BY$24)</f>
        <v>0</v>
      </c>
      <c r="DX46" s="138">
        <f>SUMIF('Caldwell Cup 6-25-22 TH'!$B$11:$B$24,$B46,'Caldwell Cup 6-25-22 TH'!$CB$11:$CB$24)</f>
        <v>0</v>
      </c>
      <c r="DY46" s="138">
        <f>SUMIF('Caldwell Cup 6-25-22 TH'!$B$11:$B$24,$B46,'Caldwell Cup 6-25-22 TH'!$CE$11:$CE$24)</f>
        <v>0</v>
      </c>
      <c r="DZ46" s="138">
        <f>SUMIF('Caldwell Cup 6-25-22 TH'!$B$11:$B$24,$B46,'Caldwell Cup 6-25-22 TH'!$CH$11:$CH$24)</f>
        <v>0</v>
      </c>
      <c r="EA46" s="138">
        <f>SUMIF('Caldwell Cup 6-25-22 TH'!$B$11:$B$24,$B46,'Caldwell Cup 6-25-22 TH'!$CK$11:$CK$24)</f>
        <v>0</v>
      </c>
      <c r="EB46" s="138">
        <f>SUMIF('Sunday Races 7-3-22'!$B$11:$B$25,$B46,'Sunday Races 7-3-22'!$BY$11:$BY$25)</f>
        <v>0</v>
      </c>
      <c r="EC46" s="138">
        <f>SUMIF('Sunday Races 7-3-22'!$B$11:$B$25,$B46,'Sunday Races 7-3-22'!$CB$11:$CB$25)</f>
        <v>0</v>
      </c>
      <c r="ED46" s="138">
        <f>SUMIF('Sunday Races 7-3-22'!$B$11:$B$25,$B46,'Sunday Races 7-3-22'!$CE$11:$CE$25)</f>
        <v>0</v>
      </c>
      <c r="EE46" s="138">
        <f>SUMIF('Sunday Races 7-3-22'!$B$11:$B$25,$B46,'Sunday Races 7-3-22'!$CH$11:$CH$25)</f>
        <v>0</v>
      </c>
      <c r="EF46" s="138">
        <f>SUMIF('Sunday Races 7-3-22'!$B$11:$B$25,$B46,'Sunday Races 7-3-22'!$CK$11:$CK$25)</f>
        <v>0</v>
      </c>
      <c r="EG46" s="138">
        <f>SUMIF('Sunday Races 7-31-22'!$B$11:$B$25,$B46,'Sunday Races 7-31-22'!$BY$11:$BY$25)</f>
        <v>0</v>
      </c>
      <c r="EH46" s="138">
        <f>SUMIF('Sunday Races 7-31-22'!$B$11:$B$25,$B46,'Sunday Races 7-31-22'!$CB$11:$CB$25)</f>
        <v>0</v>
      </c>
      <c r="EI46" s="138">
        <f>SUMIF('Sunday Races 7-31-22'!$B$11:$B$25,$B46,'Sunday Races 7-31-22'!$CE$11:$CE$25)</f>
        <v>0</v>
      </c>
      <c r="EJ46" s="138">
        <f>SUMIF('Sunday Races 7-31-22'!$B$11:$B$25,$B46,'Sunday Races 7-31-22'!$CH$11:$CH$25)</f>
        <v>0</v>
      </c>
      <c r="EK46" s="138">
        <f>SUMIF('Sunday Races 7-31-22'!$B$11:$B$25,$B46,'Sunday Races 7-31-22'!$CK$11:$CK$25)</f>
        <v>0</v>
      </c>
      <c r="EL46" s="138">
        <f>SUMIF('Sunday Races 8-14-22'!$B$11:$B$25,$B46,'Sunday Races 8-14-22'!$BY$11:$BY$25)</f>
        <v>0</v>
      </c>
      <c r="EM46" s="138">
        <f>SUMIF('Sunday Races 8-14-22'!$B$11:$B$25,$B46,'Sunday Races 8-14-22'!$CB$11:$CB$25)</f>
        <v>0</v>
      </c>
      <c r="EN46" s="138">
        <f>SUMIF('Sunday Races 8-14-22'!$B$11:$B$25,$B46,'Sunday Races 8-14-22'!$CE$11:$CE$25)</f>
        <v>0</v>
      </c>
      <c r="EO46" s="138">
        <f>SUMIF('Sunday Races 8-14-22'!$B$11:$B$25,$B46,'Sunday Races 8-14-22'!$CH$11:$CH$25)</f>
        <v>0</v>
      </c>
      <c r="EP46" s="138">
        <f>SUMIF('Sunday Races 8-14-22'!$B$11:$B$25,$B46,'Sunday Races 8-14-22'!$CK$11:$CK$25)</f>
        <v>0</v>
      </c>
      <c r="EQ46" s="138">
        <f>SUMIF('Saturday Races 8-20-22'!$B$11:$B$25,$B46,'Saturday Races 8-20-22'!$BY$11:$BY$25)</f>
        <v>0</v>
      </c>
      <c r="ER46" s="138">
        <f>SUMIF('Saturday Races 8-20-22'!$B$11:$B$25,$B46,'Saturday Races 8-20-22'!$CB$11:$CB$25)</f>
        <v>0</v>
      </c>
      <c r="ES46" s="138">
        <f>SUMIF('Saturday Races 8-20-22'!$B$11:$B$25,$B46,'Saturday Races 8-20-22'!$CE$11:$CE$25)</f>
        <v>0</v>
      </c>
      <c r="ET46" s="138">
        <f>SUMIF('Saturday Races 8-20-22'!$B$11:$B$25,$B46,'Saturday Races 8-20-22'!$CH$11:$CH$25)</f>
        <v>0</v>
      </c>
      <c r="EU46" s="138">
        <f>SUMIF('Saturday Races 8-20-22'!$B$11:$B$25,$B46,'Saturday Races 8-20-22'!$CK$11:$CK$25)</f>
        <v>0</v>
      </c>
      <c r="EV46" s="138">
        <f>SUMIF('Labor Day Regatta 9-3-22 FS'!$B$11:$B$30,$B46,'Labor Day Regatta 9-3-22 FS'!$BY$11:$BY$30)</f>
        <v>0</v>
      </c>
      <c r="EW46" s="138">
        <f>SUMIF('Labor Day Regatta 9-3-22 FS'!$B$11:$B$30,$B46,'Labor Day Regatta 9-3-22 FS'!$CB$11:$CB$30)</f>
        <v>0</v>
      </c>
      <c r="EX46" s="138">
        <f>SUMIF('Labor Day Regatta 9-3-22 FS'!$B$11:$B$30,$B46,'Labor Day Regatta 9-3-22 FS'!$CE$11:$CE$30)</f>
        <v>0</v>
      </c>
      <c r="EY46" s="138">
        <f>SUMIF('Labor Day Regatta 9-3-22 FS'!$B$11:$B$30,$B46,'Labor Day Regatta 9-3-22 FS'!$CH$11:$CH$30)</f>
        <v>0</v>
      </c>
      <c r="EZ46" s="138">
        <f>SUMIF('Labor Day Regatta 9-3-22 FS'!$B$11:$B$30,$B46,'Labor Day Regatta 9-3-22 FS'!$CK$11:$CK$30)</f>
        <v>0</v>
      </c>
      <c r="FA46" s="138">
        <f>SUMIF('Sunday Races 9-11-22'!$B$11:$B$20,$B46,'Sunday Races 9-11-22'!$BY$11:$BY$20)</f>
        <v>0</v>
      </c>
      <c r="FB46" s="138">
        <f>SUMIF('Sunday Races 9-11-22'!$B$11:$B$20,$B46,'Sunday Races 9-11-22'!$CB$11:$CB$20)</f>
        <v>0</v>
      </c>
      <c r="FC46" s="138">
        <f>SUMIF('Sunday Races 9-11-22'!$B$11:$B$20,$B46,'Sunday Races 9-11-22'!$CE$11:$CE$20)</f>
        <v>0</v>
      </c>
      <c r="FD46" s="138">
        <f>SUMIF('Sunday Races 9-11-22'!$B$11:$B$20,$B46,'Sunday Races 9-11-22'!$CH$11:$CH$20)</f>
        <v>0</v>
      </c>
      <c r="FE46" s="138">
        <f>SUMIF('Sunday Races 9-11-22'!$B$11:$B$20,$B46,'Sunday Races 9-11-22'!$CK$11:$CK$20)</f>
        <v>0</v>
      </c>
      <c r="FF46" s="138">
        <f>SUMIF('2022-09-17 Leukemia Cup FS'!$B$11:$B$26,$B46,'2022-09-17 Leukemia Cup FS'!$BY$11:$BY$26)</f>
        <v>0</v>
      </c>
      <c r="FG46" s="138">
        <f>SUMIF('2022-09-17 Leukemia Cup FS'!$B$11:$B$26,$B46,'2022-09-17 Leukemia Cup FS'!$CB$11:$CB$26)</f>
        <v>0</v>
      </c>
      <c r="FH46" s="138">
        <f>SUMIF('2022-09-17 Leukemia Cup FS'!$B$11:$B$26,$B46,'2022-09-17 Leukemia Cup FS'!$CE$11:$CE$26)</f>
        <v>0</v>
      </c>
      <c r="FI46" s="138">
        <f>SUMIF('2022-09-17 Leukemia Cup FS'!$B$11:$B$26,$B46,'2022-09-17 Leukemia Cup FS'!$CH$11:$CH$26)</f>
        <v>0</v>
      </c>
      <c r="FJ46" s="138">
        <f>SUMIF('2022-09-17 Leukemia Cup FS'!$B$11:$B$26,$B46,'2022-09-17 Leukemia Cup FS'!$CK$11:$CK$26)</f>
        <v>0</v>
      </c>
      <c r="FK46" s="138">
        <f>SUMIF('Smith-Berry LDR 9-24-22'!$B$11:$B$30,$B46,'Smith-Berry LDR 9-24-22'!$BY$11:$BY$30)</f>
        <v>0</v>
      </c>
      <c r="FL46" s="138">
        <f>SUMIF('Smith-Berry LDR 9-24-22'!$B$11:$B$30,$B46,'Smith-Berry LDR 9-24-22'!$CB$11:$CB$30)</f>
        <v>0</v>
      </c>
      <c r="FM46" s="138">
        <f>SUMIF('Smith-Berry LDR 9-24-22'!$B$11:$B$30,$B46,'Smith-Berry LDR 9-24-22'!$CE$11:$CE$30)</f>
        <v>0</v>
      </c>
      <c r="FN46" s="138">
        <f>SUMIF('Smith-Berry LDR 9-24-22'!$B$11:$B$30,$B46,'Smith-Berry LDR 9-24-22'!$CH$11:$CH$30)</f>
        <v>0</v>
      </c>
      <c r="FO46" s="138">
        <f>SUMIF('Smith-Berry LDR 9-24-22'!$B$11:$B$30,$B46,'Smith-Berry LDR 9-24-22'!$CK$11:$CK$30)</f>
        <v>0</v>
      </c>
      <c r="FP46" s="138">
        <f>SUMIF('Great Scot 10-1-22 Cham'!$B$11:$B$28,$B46,'Great Scot 10-1-22 Cham'!$BY$11:$BY$28)</f>
        <v>0</v>
      </c>
      <c r="FQ46" s="138">
        <f>SUMIF('Great Scot 10-1-22 Cham'!$B$11:$B$28,$B46,'Great Scot 10-1-22 Cham'!$CB$11:$CB$28)</f>
        <v>0</v>
      </c>
      <c r="FR46" s="138">
        <f>SUMIF('Great Scot 10-1-22 Cham'!$B$11:$B$28,$B46,'Great Scot 10-1-22 Cham'!$CE$11:$CE$28)</f>
        <v>0</v>
      </c>
      <c r="FS46" s="138">
        <f>SUMIF('Great Scot 10-1-22 Cham'!$B$11:$B$28,$B46,'Great Scot 10-1-22 Cham'!$CH$11:$CH$28)</f>
        <v>0</v>
      </c>
      <c r="FT46" s="138">
        <f>SUMIF('Great Scot 10-1-22 Cham'!$B$11:$B$28,$B46,'Great Scot 10-1-22 Cham'!$CK$11:$CK$28)</f>
        <v>0</v>
      </c>
      <c r="FU46" s="138">
        <f>SUMIF('Great Scot 10-1-22 Chal'!$B$11:$B$28,$B46,'Great Scot 10-1-22 Chal'!$BY$11:$BY$28)</f>
        <v>0</v>
      </c>
      <c r="FV46" s="138">
        <f>SUMIF('Great Scot 10-1-22 Chal'!$B$11:$B$28,$B46,'Great Scot 10-1-22 Chal'!$CB$11:$CB$28)</f>
        <v>0</v>
      </c>
      <c r="FW46" s="138">
        <f>SUMIF('Great Scot 10-1-22 Chal'!$B$11:$B$28,$B46,'Great Scot 10-1-22 Chal'!$CE$11:$CE$28)</f>
        <v>0</v>
      </c>
      <c r="FX46" s="138">
        <f>SUMIF('Great Scot 10-1-22 Chal'!$B$11:$B$28,$B46,'Great Scot 10-1-22 Chal'!$CH$11:$CH$28)</f>
        <v>0</v>
      </c>
      <c r="FY46" s="138">
        <f>SUMIF('Great Scot 10-1-22 Chal'!$B$11:$B$28,$B46,'Great Scot 10-1-22 Chal'!$CK$11:$CK$28)</f>
        <v>0</v>
      </c>
      <c r="FZ46" s="138">
        <f>SUMIF('Sunday Races 10-9-22'!$B$11:$B$21,$B46,'Sunday Races 10-9-22'!$BY$11:$BY$21)</f>
        <v>0</v>
      </c>
      <c r="GA46" s="138">
        <f>SUMIF('Sunday Races 10-9-22'!$B$11:$B$21,$B46,'Sunday Races 10-9-22'!$CB$11:$CB$21)</f>
        <v>0</v>
      </c>
      <c r="GB46" s="138">
        <f>SUMIF('Sunday Races 10-9-22'!$B$11:$B$21,$B46,'Sunday Races 10-9-22'!$CE$11:$CE$21)</f>
        <v>0</v>
      </c>
      <c r="GC46" s="138">
        <f>SUMIF('Sunday Races 10-9-22'!$B$11:$B$21,$B46,'Sunday Races 10-9-22'!$CH$11:$CH$21)</f>
        <v>0</v>
      </c>
      <c r="GD46" s="138">
        <f>SUMIF('Sunday Races 10-9-22'!$B$11:$B$21,$B46,'Sunday Races 10-9-22'!$CK$11:$CK$21)</f>
        <v>0</v>
      </c>
      <c r="GE46" s="138">
        <f>SUMIF('Sunday Races 10-23-22'!$B$11:$B$22,$B46,'Sunday Races 10-23-22'!$BY$11:$BY$22)</f>
        <v>0</v>
      </c>
      <c r="GF46" s="138">
        <f>SUMIF('Sunday Races 10-23-22'!$B$11:$B$22,$B46,'Sunday Races 10-23-22'!$CB$11:$CB$22)</f>
        <v>0</v>
      </c>
      <c r="GG46" s="138">
        <f>SUMIF('Sunday Races 10-23-22'!$B$11:$B$22,$B46,'Sunday Races 10-23-22'!$CE$11:$CE$22)</f>
        <v>0</v>
      </c>
      <c r="GH46" s="138">
        <f>SUMIF('Sunday Races 10-23-22'!$B$11:$B$22,$B46,'Sunday Races 10-23-22'!$CH$11:$CH$22)</f>
        <v>0</v>
      </c>
      <c r="GI46" s="138">
        <f>SUMIF('Sunday Races 10-23-22'!$B$11:$B$22,$B46,'Sunday Races 10-23-22'!$CK$11:$CK$22)</f>
        <v>0</v>
      </c>
      <c r="GJ46" s="138">
        <f>SUMIF('One Day Regatta 10-29-22 FS'!$B$11:$B$19,$B46,'One Day Regatta 10-29-22 FS'!$BY$11:$BY$19)</f>
        <v>0</v>
      </c>
      <c r="GK46" s="138">
        <f>SUMIF('One Day Regatta 10-29-22 FS'!$B$11:$B$19,$B46,'One Day Regatta 10-29-22 FS'!$CB$11:$CB$19)</f>
        <v>0</v>
      </c>
      <c r="GL46" s="138">
        <f>SUMIF('One Day Regatta 10-29-22 FS'!$B$11:$B$19,$B46,'One Day Regatta 10-29-22 FS'!$CE$11:$CE$19)</f>
        <v>0</v>
      </c>
      <c r="GM46" s="138">
        <f>SUMIF('One Day Regatta 10-29-22 FS'!$B$11:$B$19,$B46,'One Day Regatta 10-29-22 FS'!$CH$11:$CH$19)</f>
        <v>0</v>
      </c>
      <c r="GN46" s="138">
        <f>SUMIF('One Day Regatta 10-29-22 FS'!$B$11:$B$19,$B46,'One Day Regatta 10-29-22 FS'!$CK$11:$CK$19)</f>
        <v>0</v>
      </c>
      <c r="GO46" s="139"/>
      <c r="GP46" s="140"/>
      <c r="GQ46" s="141">
        <f t="shared" si="43"/>
        <v>0</v>
      </c>
      <c r="GR46" s="141">
        <f t="shared" si="43"/>
        <v>0</v>
      </c>
      <c r="GS46" s="141">
        <f t="shared" si="43"/>
        <v>0</v>
      </c>
      <c r="GT46" s="141">
        <f t="shared" si="43"/>
        <v>0</v>
      </c>
      <c r="GU46" s="141">
        <f t="shared" si="43"/>
        <v>0</v>
      </c>
      <c r="GV46" s="141">
        <f t="shared" si="43"/>
        <v>0</v>
      </c>
      <c r="GW46" s="141">
        <f t="shared" si="43"/>
        <v>0</v>
      </c>
      <c r="GX46" s="141">
        <f t="shared" si="43"/>
        <v>0</v>
      </c>
      <c r="GY46" s="141">
        <f t="shared" si="43"/>
        <v>0</v>
      </c>
      <c r="GZ46" s="141">
        <f t="shared" si="43"/>
        <v>0</v>
      </c>
      <c r="HA46" s="141">
        <f t="shared" si="44"/>
        <v>0</v>
      </c>
      <c r="HB46" s="141">
        <f t="shared" si="44"/>
        <v>0</v>
      </c>
      <c r="HC46" s="141">
        <f t="shared" si="44"/>
        <v>0</v>
      </c>
      <c r="HD46" s="141">
        <f t="shared" si="44"/>
        <v>0</v>
      </c>
      <c r="HE46" s="141">
        <f t="shared" si="44"/>
        <v>0</v>
      </c>
      <c r="HF46" s="141">
        <f t="shared" si="44"/>
        <v>0</v>
      </c>
      <c r="HG46" s="141">
        <f t="shared" si="44"/>
        <v>0</v>
      </c>
      <c r="HH46" s="141">
        <f t="shared" si="44"/>
        <v>0</v>
      </c>
      <c r="HI46" s="141">
        <f t="shared" si="44"/>
        <v>0</v>
      </c>
      <c r="HJ46" s="141">
        <f t="shared" si="44"/>
        <v>0</v>
      </c>
      <c r="HK46" s="141">
        <f t="shared" si="45"/>
        <v>0</v>
      </c>
      <c r="HL46" s="141">
        <f t="shared" si="45"/>
        <v>0</v>
      </c>
      <c r="HM46" s="141">
        <f t="shared" si="45"/>
        <v>0</v>
      </c>
      <c r="HN46" s="141">
        <f t="shared" si="45"/>
        <v>0</v>
      </c>
      <c r="HO46" s="141">
        <f t="shared" si="45"/>
        <v>0</v>
      </c>
      <c r="HP46" s="141">
        <f t="shared" si="45"/>
        <v>0</v>
      </c>
      <c r="HQ46" s="141">
        <f t="shared" si="45"/>
        <v>0</v>
      </c>
      <c r="HR46" s="141">
        <f t="shared" si="45"/>
        <v>0</v>
      </c>
      <c r="HS46" s="141">
        <f t="shared" si="45"/>
        <v>0</v>
      </c>
      <c r="HT46" s="141">
        <f t="shared" si="45"/>
        <v>0</v>
      </c>
      <c r="HU46" s="141">
        <f t="shared" si="46"/>
        <v>0</v>
      </c>
      <c r="HV46" s="141">
        <f t="shared" si="46"/>
        <v>0</v>
      </c>
      <c r="HW46" s="141">
        <f t="shared" si="46"/>
        <v>0</v>
      </c>
      <c r="HX46" s="141">
        <f t="shared" si="46"/>
        <v>0</v>
      </c>
      <c r="HY46" s="141">
        <f t="shared" si="46"/>
        <v>0</v>
      </c>
      <c r="HZ46" s="141">
        <f t="shared" si="46"/>
        <v>0</v>
      </c>
      <c r="IA46" s="141">
        <f t="shared" si="46"/>
        <v>0</v>
      </c>
      <c r="IB46" s="141">
        <f t="shared" si="46"/>
        <v>0</v>
      </c>
      <c r="IC46" s="141">
        <f t="shared" si="46"/>
        <v>0</v>
      </c>
      <c r="ID46" s="141">
        <f t="shared" si="46"/>
        <v>0</v>
      </c>
      <c r="IE46" s="141">
        <f t="shared" si="47"/>
        <v>0</v>
      </c>
      <c r="IF46" s="141">
        <f t="shared" si="47"/>
        <v>0</v>
      </c>
      <c r="IG46" s="141">
        <f t="shared" si="47"/>
        <v>0</v>
      </c>
      <c r="IH46" s="141">
        <f t="shared" si="47"/>
        <v>0</v>
      </c>
      <c r="II46" s="141">
        <f t="shared" si="47"/>
        <v>0</v>
      </c>
      <c r="IJ46" s="141">
        <f t="shared" si="47"/>
        <v>0</v>
      </c>
      <c r="IK46" s="141">
        <f t="shared" si="47"/>
        <v>0</v>
      </c>
      <c r="IL46" s="141">
        <f t="shared" si="47"/>
        <v>0</v>
      </c>
      <c r="IM46" s="141">
        <f t="shared" si="47"/>
        <v>0</v>
      </c>
      <c r="IN46" s="141">
        <f t="shared" si="47"/>
        <v>0</v>
      </c>
      <c r="IO46" s="141">
        <f t="shared" si="48"/>
        <v>0</v>
      </c>
      <c r="IP46" s="141">
        <f t="shared" si="48"/>
        <v>0</v>
      </c>
      <c r="IQ46" s="141">
        <f t="shared" si="48"/>
        <v>0</v>
      </c>
      <c r="IR46" s="141">
        <f t="shared" si="48"/>
        <v>0</v>
      </c>
      <c r="IS46" s="141">
        <f t="shared" si="48"/>
        <v>0</v>
      </c>
      <c r="IT46" s="141">
        <f t="shared" si="48"/>
        <v>0</v>
      </c>
      <c r="IU46" s="141">
        <f t="shared" si="48"/>
        <v>0</v>
      </c>
      <c r="IV46" s="141">
        <f t="shared" si="48"/>
        <v>0</v>
      </c>
      <c r="IW46" s="141">
        <f t="shared" si="48"/>
        <v>0</v>
      </c>
      <c r="IX46" s="141">
        <f t="shared" si="48"/>
        <v>0</v>
      </c>
      <c r="IY46" s="141">
        <f t="shared" si="49"/>
        <v>0</v>
      </c>
      <c r="IZ46" s="141">
        <f t="shared" si="49"/>
        <v>0</v>
      </c>
      <c r="JA46" s="141">
        <f t="shared" si="49"/>
        <v>0</v>
      </c>
      <c r="JB46" s="141">
        <f t="shared" si="49"/>
        <v>0</v>
      </c>
      <c r="JC46" s="141">
        <f t="shared" si="49"/>
        <v>0</v>
      </c>
      <c r="JD46" s="141">
        <f t="shared" si="49"/>
        <v>0</v>
      </c>
      <c r="JE46" s="141">
        <f t="shared" si="49"/>
        <v>0</v>
      </c>
      <c r="JF46" s="141">
        <f t="shared" si="49"/>
        <v>0</v>
      </c>
      <c r="JG46" s="141">
        <f t="shared" si="49"/>
        <v>0</v>
      </c>
      <c r="JH46" s="141">
        <f t="shared" si="49"/>
        <v>0</v>
      </c>
      <c r="JI46" s="141">
        <f t="shared" si="49"/>
        <v>0</v>
      </c>
      <c r="JJ46" s="141">
        <f t="shared" si="49"/>
        <v>0</v>
      </c>
      <c r="JK46" s="141">
        <f t="shared" si="49"/>
        <v>0</v>
      </c>
      <c r="JL46" s="141">
        <f t="shared" si="49"/>
        <v>0</v>
      </c>
      <c r="JM46" s="141">
        <f t="shared" si="49"/>
        <v>0</v>
      </c>
    </row>
    <row r="47" spans="1:273" ht="15" customHeight="1" x14ac:dyDescent="0.2">
      <c r="A47" s="134">
        <f t="shared" si="17"/>
        <v>31</v>
      </c>
      <c r="B47" s="103" t="s">
        <v>789</v>
      </c>
      <c r="C47" s="135">
        <f t="shared" si="39"/>
        <v>0</v>
      </c>
      <c r="D47" s="136">
        <f t="shared" si="40"/>
        <v>0</v>
      </c>
      <c r="E47" s="135">
        <f t="shared" si="41"/>
        <v>0</v>
      </c>
      <c r="F47" s="137">
        <f t="shared" si="42"/>
        <v>0</v>
      </c>
      <c r="G47" s="138">
        <f>SUMIF('Saturday Race 11-06-21'!$B$11:$B$21,$B47,'Saturday Race 11-06-21'!$BY$11:$BY$21)</f>
        <v>0</v>
      </c>
      <c r="H47" s="138">
        <f>SUMIF('Saturday Race 11-06-21'!$B$11:$B$21,$B47,'Saturday Race 11-06-21'!$CB$11:$CB$21)</f>
        <v>0</v>
      </c>
      <c r="I47" s="138">
        <f>SUMIF('Saturday Race 11-06-21'!$B$11:$B$21,$B47,'Saturday Race 11-06-21'!$CE$11:$CE$21)</f>
        <v>0</v>
      </c>
      <c r="J47" s="138">
        <f>SUMIF('Saturday Race 11-06-21'!$B$11:$B$21,$B47,'Saturday Race 11-06-21'!$CH$11:$CH$21)</f>
        <v>0</v>
      </c>
      <c r="K47" s="138">
        <f>SUMIF('Saturday Race 11-06-21'!$B$11:$B$21,$B47,'Saturday Race 11-06-21'!$CK$11:$CK$21)</f>
        <v>0</v>
      </c>
      <c r="L47" s="138">
        <f>SUMIF('Saturday Race 11-20-21'!$B$11:$B$24,$B47,'Saturday Race 11-20-21'!$BY$11:$BY$24)</f>
        <v>0</v>
      </c>
      <c r="M47" s="138">
        <f>SUMIF('Saturday Race 11-20-21'!$B$11:$B$24,$B47,'Saturday Race 11-20-21'!$CB$11:$CB$24)</f>
        <v>0</v>
      </c>
      <c r="N47" s="138">
        <f>SUMIF('Saturday Race 11-20-21'!$B$11:$B$24,$B47,'Saturday Race 11-20-21'!$CE$11:$CE$24)</f>
        <v>0</v>
      </c>
      <c r="O47" s="138">
        <f>SUMIF('Saturday Race 11-20-21'!$B$11:$B$24,$B47,'Saturday Race 11-20-21'!$CH$11:$CH$24)</f>
        <v>0</v>
      </c>
      <c r="P47" s="138">
        <f>SUMIF('Saturday Race 11-20-21'!$B$11:$B$24,$B47,'Saturday Race 11-20-21'!$CK$11:$CK$24)</f>
        <v>0</v>
      </c>
      <c r="Q47" s="138">
        <f>SUMIF('One Day 12-04-21 Scots'!$B$11:$B$25,$B47,'One Day 12-04-21 Scots'!$BY$11:$BY$25)</f>
        <v>0</v>
      </c>
      <c r="R47" s="138">
        <f>SUMIF('One Day 12-04-21 Scots'!$B$11:$B$25,$B47,'One Day 12-04-21 Scots'!$CB$11:$CB$25)</f>
        <v>0</v>
      </c>
      <c r="S47" s="138">
        <f>SUMIF('One Day 12-04-21 Scots'!$B$11:$B$25,$B47,'One Day 12-04-21 Scots'!$CE$11:$CE$25)</f>
        <v>0</v>
      </c>
      <c r="T47" s="138">
        <f>SUMIF('One Day 12-04-21 Scots'!$B$11:$B$25,$B47,'One Day 12-04-21 Scots'!$CH$11:$CH$25)</f>
        <v>0</v>
      </c>
      <c r="U47" s="138">
        <f>SUMIF('One Day 12-04-21 Scots'!$B$11:$B$25,$B47,'One Day 12-04-21 Scots'!$CK$11:$CK$25)</f>
        <v>0</v>
      </c>
      <c r="V47" s="138">
        <f>SUMIF('One Day 12-04-21 Thistles'!$B$11:$B$25,$B47,'One Day 12-04-21 Thistles'!$BY$11:$BY$25)</f>
        <v>0</v>
      </c>
      <c r="W47" s="138">
        <f>SUMIF('One Day 12-04-21 Thistles'!$B$11:$B$25,$B47,'One Day 12-04-21 Thistles'!$CB$11:$CB$25)</f>
        <v>0</v>
      </c>
      <c r="X47" s="138">
        <f>SUMIF('One Day 12-04-21 Thistles'!$B$11:$B$25,$B47,'One Day 12-04-21 Thistles'!$CE$11:$CE$25)</f>
        <v>0</v>
      </c>
      <c r="Y47" s="138">
        <f>SUMIF('One Day 12-04-21 Thistles'!$B$11:$B$25,$B47,'One Day 12-04-21 Thistles'!$CH$11:$CH$25)</f>
        <v>0</v>
      </c>
      <c r="Z47" s="138">
        <f>SUMIF('One Day 12-04-21 Thistles'!$B$11:$B$25,$B47,'One Day 12-04-21 Thistles'!$CK$11:$CK$25)</f>
        <v>0</v>
      </c>
      <c r="AA47" s="138">
        <f>SUMIF('Saturday Race 1-08-22'!$B$11:$B$20,$B47,'Saturday Race 1-08-22'!$BY$11:$BY$20)</f>
        <v>0</v>
      </c>
      <c r="AB47" s="138">
        <f>SUMIF('Saturday Race 1-08-22'!$B$11:$B$20,$B47,'Saturday Race 1-08-22'!$CB$11:$CB$20)</f>
        <v>0</v>
      </c>
      <c r="AC47" s="138">
        <f>SUMIF('Saturday Race 1-08-22'!$B$11:$B$20,$B47,'Saturday Race 1-08-22'!$CE$11:$CE$20)</f>
        <v>0</v>
      </c>
      <c r="AD47" s="138">
        <f>SUMIF('Saturday Race 1-08-22'!$B$11:$B$20,$B47,'Saturday Race 1-08-22'!$CH$11:$CH$20)</f>
        <v>0</v>
      </c>
      <c r="AE47" s="138">
        <f>SUMIF('Saturday Race 1-08-22'!$B$11:$B$20,$B47,'Saturday Race 1-08-22'!$CK$11:$CK$20)</f>
        <v>0</v>
      </c>
      <c r="AF47" s="138">
        <f>SUMIF('Saturday Race 1-22-22'!$B$11:$B$20,$B47,'Saturday Race 1-22-22'!$BY$11:$BY$20)</f>
        <v>0</v>
      </c>
      <c r="AG47" s="138">
        <f>SUMIF('Saturday Race 1-22-22'!$B$11:$B$20,$B47,'Saturday Race 1-22-22'!$CB$11:$CB$20)</f>
        <v>0</v>
      </c>
      <c r="AH47" s="138">
        <f>SUMIF('Saturday Race 1-22-22'!$B$11:$B$20,$B47,'Saturday Race 1-22-22'!$CE$11:$CE$20)</f>
        <v>0</v>
      </c>
      <c r="AI47" s="138">
        <f>SUMIF('Saturday Race 1-22-22'!$B$11:$B$20,$B47,'Saturday Race 1-22-22'!$CH$11:$CH$20)</f>
        <v>0</v>
      </c>
      <c r="AJ47" s="138">
        <f>SUMIF('Saturday Race 1-22-22'!$B$11:$B$20,$B47,'Saturday Race 1-22-22'!$CK$11:$CK$20)</f>
        <v>0</v>
      </c>
      <c r="AK47" s="138">
        <f>SUMIF('Sunday Race 2-6-22'!$B$11:$B$20,$B47,'Sunday Race 2-6-22'!$BY$11:$BY$20)</f>
        <v>0</v>
      </c>
      <c r="AL47" s="138">
        <f>SUMIF('Sunday Race 2-6-22'!$B$11:$B$20,$B47,'Sunday Race 2-6-22'!$CB$11:$CB$20)</f>
        <v>0</v>
      </c>
      <c r="AM47" s="138">
        <f>SUMIF('Sunday Race 2-6-22'!$B$11:$B$20,$B47,'Sunday Race 2-6-22'!$CE$11:$CE$20)</f>
        <v>0</v>
      </c>
      <c r="AN47" s="138">
        <f>SUMIF('Sunday Race 2-6-22'!$B$11:$B$20,$B47,'Sunday Race 2-6-22'!$CH$11:$CH$20)</f>
        <v>0</v>
      </c>
      <c r="AO47" s="138">
        <f>SUMIF('Sunday Race 2-6-22'!$B$11:$B$20,$B47,'Sunday Race 2-6-22'!$CK$11:$CK$20)</f>
        <v>0</v>
      </c>
      <c r="AP47" s="138">
        <f>SUMIF('Chili One Day 2-12-22 Scots'!$B$11:$B$25,$B47,'Chili One Day 2-12-22 Scots'!$BY$11:$BY$25)</f>
        <v>0</v>
      </c>
      <c r="AQ47" s="138">
        <f>SUMIF('Chili One Day 2-12-22 Scots'!$B$11:$B$25,$B47,'Chili One Day 2-12-22 Scots'!$CB$11:$CB$25)</f>
        <v>0</v>
      </c>
      <c r="AR47" s="138">
        <f>SUMIF('Chili One Day 2-12-22 Scots'!$B$11:$B$25,$B47,'Chili One Day 2-12-22 Scots'!$CE$11:$CE$25)</f>
        <v>0</v>
      </c>
      <c r="AS47" s="138">
        <f>SUMIF('Chili One Day 2-12-22 Scots'!$B$11:$B$25,$B47,'Chili One Day 2-12-22 Scots'!$CH$11:$CH$25)</f>
        <v>0</v>
      </c>
      <c r="AT47" s="138">
        <f>SUMIF('Chili One Day 2-12-22 Scots'!$B$11:$B$25,$B47,'Chili One Day 2-12-22 Scots'!$CK$11:$CK$25)</f>
        <v>0</v>
      </c>
      <c r="AU47" s="138">
        <f>SUMIF('Chili One Day 2-12-22 Thistles'!$B$11:$B$25,$B47,'Chili One Day 2-12-22 Thistles'!$BY$11:$BY$25)</f>
        <v>0</v>
      </c>
      <c r="AV47" s="138">
        <f>SUMIF('Chili One Day 2-12-22 Thistles'!$B$11:$B$25,$B47,'Chili One Day 2-12-22 Thistles'!$CB$11:$CB$25)</f>
        <v>0</v>
      </c>
      <c r="AW47" s="138">
        <f>SUMIF('Chili One Day 2-12-22 Thistles'!$B$11:$B$25,$B47,'Chili One Day 2-12-22 Thistles'!$CE$11:$CE$25)</f>
        <v>0</v>
      </c>
      <c r="AX47" s="138">
        <f>SUMIF('Chili One Day 2-12-22 Thistles'!$B$11:$B$25,$B47,'Chili One Day 2-12-22 Thistles'!$CH$11:$CH$25)</f>
        <v>0</v>
      </c>
      <c r="AY47" s="138">
        <f>SUMIF('Chili One Day 2-12-22 Thistles'!$B$11:$B$25,$B47,'Chili One Day 2-12-22 Thistles'!$CK$11:$CK$25)</f>
        <v>0</v>
      </c>
      <c r="AZ47" s="138">
        <f>SUMIF('Sunday Race 2-20-22'!$B$11:$B$26,$B47,'Sunday Race 2-20-22'!$BY$11:$BY$26)</f>
        <v>0</v>
      </c>
      <c r="BA47" s="138">
        <f>SUMIF('Sunday Race 2-20-22'!$B$11:$B$26,$B47,'Sunday Race 2-20-22'!$CB$11:$CB$26)</f>
        <v>0</v>
      </c>
      <c r="BB47" s="138">
        <f>SUMIF('Sunday Race 2-20-22'!$B$11:$B$26,$B47,'Sunday Race 2-20-22'!$CE$11:$CE$26)</f>
        <v>0</v>
      </c>
      <c r="BC47" s="138">
        <f>SUMIF('Sunday Race 2-20-22'!$B$11:$B$26,$B47,'Sunday Race 2-20-22'!$CH$11:$CH$26)</f>
        <v>0</v>
      </c>
      <c r="BD47" s="138">
        <f>SUMIF('Sunday Race 2-20-22'!$B$11:$B$26,$B47,'Sunday Race 2-20-22'!$CK$11:$CK$26)</f>
        <v>0</v>
      </c>
      <c r="BE47" s="138">
        <f>SUMIF('Sunday Race 2-27-22'!$B$11:$B$20,$B47,'Sunday Race 2-27-22'!$BY$11:$BY$20)</f>
        <v>0</v>
      </c>
      <c r="BF47" s="138">
        <f>SUMIF('Sunday Race 2-27-22'!$B$11:$B$20,$B47,'Sunday Race 2-27-22'!$CB$11:$CB$20)</f>
        <v>0</v>
      </c>
      <c r="BG47" s="138">
        <f>SUMIF('Sunday Race 2-27-22'!$B$11:$B$20,$B47,'Sunday Race 2-27-22'!$CE$11:$CE$20)</f>
        <v>0</v>
      </c>
      <c r="BH47" s="138">
        <f>SUMIF('Sunday Race 2-27-22'!$B$11:$B$20,$B47,'Sunday Race 2-27-22'!$CH$11:$CH$20)</f>
        <v>0</v>
      </c>
      <c r="BI47" s="138">
        <f>SUMIF('Sunday Race 2-27-22'!$B$11:$B$20,$B47,'Sunday Race 2-27-22'!$CK$11:$CK$20)</f>
        <v>0</v>
      </c>
      <c r="BJ47" s="138">
        <f>SUMIF('Ironman One Day 3-5-22 FS'!$B$11:$B$26,$B47,'Ironman One Day 3-5-22 FS'!$BY$11:$BY$26)</f>
        <v>0</v>
      </c>
      <c r="BK47" s="138">
        <f>SUMIF('Ironman One Day 3-5-22 FS'!$B$11:$B$26,$B47,'Ironman One Day 3-5-22 FS'!$CB$11:$CB$26)</f>
        <v>0</v>
      </c>
      <c r="BL47" s="138">
        <f>SUMIF('Ironman One Day 3-5-22 FS'!$B$11:$B$26,$B47,'Ironman One Day 3-5-22 FS'!$CE$11:$CE$26)</f>
        <v>0</v>
      </c>
      <c r="BM47" s="138">
        <f>SUMIF('Ironman One Day 3-5-22 FS'!$B$11:$B$26,$B47,'Ironman One Day 3-5-22 FS'!$CH$11:$CH$26)</f>
        <v>0</v>
      </c>
      <c r="BN47" s="138">
        <f>SUMIF('Ironman One Day 3-5-22 FS'!$B$11:$B$26,$B47,'Ironman One Day 3-5-22 FS'!$CK$11:$CK$26)</f>
        <v>0</v>
      </c>
      <c r="BO47" s="138">
        <f>SUMIF('Sunday Race 3-13-22'!$B$11:$B$25,$B47,'Sunday Race 3-13-22'!$BY$11:$BY$25)</f>
        <v>0</v>
      </c>
      <c r="BP47" s="138">
        <f>SUMIF('Sunday Race 3-13-22'!$B$11:$B$25,$B47,'Sunday Race 3-13-22'!$CB$11:$CB$25)</f>
        <v>0</v>
      </c>
      <c r="BQ47" s="138">
        <f>SUMIF('Sunday Race 3-13-22'!$B$11:$B$25,$B47,'Sunday Race 3-13-22'!$CE$11:$CE$25)</f>
        <v>0</v>
      </c>
      <c r="BR47" s="138">
        <f>SUMIF('Sunday Race 3-13-22'!$B$11:$B$25,$B47,'Sunday Race 3-13-22'!$CH$11:$CH$25)</f>
        <v>0</v>
      </c>
      <c r="BS47" s="138">
        <f>SUMIF('Sunday Race 3-13-22'!$B$11:$B$25,$B47,'Sunday Race 3-13-22'!$CK$11:$CK$25)</f>
        <v>0</v>
      </c>
      <c r="BT47" s="138">
        <f>SUMIF('Saturday Race 3-19-22'!$B$11:$B$18,$B47,'Saturday Race 3-19-22'!$BY$11:$BY$18)</f>
        <v>0</v>
      </c>
      <c r="BU47" s="138">
        <f>SUMIF('Saturday Race 3-19-22'!$B$11:$B$18,$B47,'Saturday Race 3-19-22'!$CB$11:$CB$18)</f>
        <v>0</v>
      </c>
      <c r="BV47" s="138">
        <f>SUMIF('Saturday Race 3-19-22'!$B$11:$B$18,$B47,'Saturday Race 3-19-22'!$CE$11:$CE$18)</f>
        <v>0</v>
      </c>
      <c r="BW47" s="138">
        <f>SUMIF('Saturday Race 3-19-22'!$B$11:$B$18,$B47,'Saturday Race 3-19-22'!$CH$11:$CH$18)</f>
        <v>0</v>
      </c>
      <c r="BX47" s="138">
        <f>SUMIF('Saturday Race 3-19-22'!$B$11:$B$18,$B47,'Saturday Race 3-19-22'!$CK$11:$CK$18)</f>
        <v>0</v>
      </c>
      <c r="BY47" s="138">
        <f>SUMIF('Sunday Races 4-10-22'!$B$11:$B$26,$B47,'Sunday Races 4-10-22'!$BY$11:$BY$26)</f>
        <v>0</v>
      </c>
      <c r="BZ47" s="138">
        <f>SUMIF('Sunday Races 4-10-22'!$B$11:$B$26,$B47,'Sunday Races 4-10-22'!$CB$11:$CB$26)</f>
        <v>0</v>
      </c>
      <c r="CA47" s="138">
        <f>SUMIF('Sunday Races 4-10-22'!$B$11:$B$26,$B47,'Sunday Races 4-10-22'!$CE$11:$CE$26)</f>
        <v>0</v>
      </c>
      <c r="CB47" s="138">
        <f>SUMIF('Sunday Races 4-10-22'!$B$11:$B$26,$B47,'Sunday Races 4-10-22'!$CH$11:$CH$26)</f>
        <v>0</v>
      </c>
      <c r="CC47" s="138">
        <f>SUMIF('Sunday Races 4-10-22'!$B$11:$B$26,$B47,'Sunday Races 4-10-22'!$CK$11:$CK$26)</f>
        <v>0</v>
      </c>
      <c r="CD47" s="138">
        <f>SUMIF('Easter One Day 4-16-22 FS'!$B$11:$B$26,$B47,'Easter One Day 4-16-22 FS'!$BY$11:$BY$26)</f>
        <v>0</v>
      </c>
      <c r="CE47" s="138">
        <f>SUMIF('Easter One Day 4-16-22 FS'!$B$11:$B$26,$B47,'Easter One Day 4-16-22 FS'!$CB$11:$CB$26)</f>
        <v>0</v>
      </c>
      <c r="CF47" s="138">
        <f>SUMIF('Easter One Day 4-16-22 FS'!$B$11:$B$26,$B47,'Easter One Day 4-16-22 FS'!$CE$11:$CE$26)</f>
        <v>0</v>
      </c>
      <c r="CG47" s="138">
        <f>SUMIF('Easter One Day 4-16-22 FS'!$B$11:$B$26,$B47,'Easter One Day 4-16-22 FS'!$CH$11:$CH$26)</f>
        <v>0</v>
      </c>
      <c r="CH47" s="138">
        <f>SUMIF('Easter One Day 4-16-22 FS'!$B$11:$B$26,$B47,'Easter One Day 4-16-22 FS'!$CK$11:$CK$26)</f>
        <v>0</v>
      </c>
      <c r="CI47" s="138">
        <f>SUMIF('Easter One Day 4-16-22 TH'!$B$11:$B$15,$B47,'Easter One Day 4-16-22 TH'!$BY$11:$BY$15)</f>
        <v>0</v>
      </c>
      <c r="CJ47" s="138">
        <f>SUMIF('Easter One Day 4-16-22 TH'!$B$11:$B$15,$B47,'Easter One Day 4-16-22 TH'!$CB$11:$CB$15)</f>
        <v>0</v>
      </c>
      <c r="CK47" s="138">
        <f>SUMIF('Easter One Day 4-16-22 TH'!$B$11:$B$15,$B47,'Easter One Day 4-16-22 TH'!$CE$11:$CE$15)</f>
        <v>0</v>
      </c>
      <c r="CL47" s="138">
        <f>SUMIF('Easter One Day 4-16-22 TH'!$B$11:$B$15,$B47,'Easter One Day 4-16-22 TH'!$CH$11:$CH$15)</f>
        <v>0</v>
      </c>
      <c r="CM47" s="138">
        <f>SUMIF('Easter One Day 4-16-22 TH'!$B$11:$B$15,$B47,'Easter One Day 4-16-22 TH'!$CK$11:$CK$15)</f>
        <v>0</v>
      </c>
      <c r="CN47" s="138">
        <f>SUMIF('Sunday Races 5-1-22'!$B$11:$B$28,$B47,'Sunday Races 5-1-22'!$BY$11:$BY$28)</f>
        <v>0</v>
      </c>
      <c r="CO47" s="138">
        <f>SUMIF('Sunday Races 5-1-22'!$B$11:$B$28,$B47,'Sunday Races 5-1-22'!$CB$11:$CB$28)</f>
        <v>0</v>
      </c>
      <c r="CP47" s="138">
        <f>SUMIF('Sunday Races 5-1-22'!$B$11:$B$28,$B47,'Sunday Races 5-1-22'!$CE$11:$CE$28)</f>
        <v>0</v>
      </c>
      <c r="CQ47" s="138">
        <f>SUMIF('Sunday Races 5-1-22'!$B$11:$B$28,$B47,'Sunday Races 5-1-22'!$CH$11:$CH$28)</f>
        <v>0</v>
      </c>
      <c r="CR47" s="138">
        <f>SUMIF('Sunday Races 5-1-22'!$B$11:$B$28,$B47,'Sunday Races 5-1-22'!$CK$11:$CK$28)</f>
        <v>0</v>
      </c>
      <c r="CS47" s="138">
        <f>SUMIF('Long Distance Race 5-7-22'!$B$11:$B$27,$B47,'Long Distance Race 5-7-22'!$BY$11:$BY$27)</f>
        <v>0</v>
      </c>
      <c r="CT47" s="138">
        <f>SUMIF('Long Distance Race 5-7-22'!$B$11:$B$27,$B47,'Long Distance Race 5-7-22'!$CB$11:$CB$27)</f>
        <v>0</v>
      </c>
      <c r="CU47" s="138">
        <f>SUMIF('Long Distance Race 5-7-22'!$B$11:$B$27,$B47,'Long Distance Race 5-7-22'!$CE$11:$CE$27)</f>
        <v>0</v>
      </c>
      <c r="CV47" s="138">
        <f>SUMIF('Long Distance Race 5-7-22'!$B$11:$B$27,$B47,'Long Distance Race 5-7-22'!$CH$11:$CH$27)</f>
        <v>0</v>
      </c>
      <c r="CW47" s="138">
        <f>SUMIF('Long Distance Race 5-7-22'!$B$11:$B$27,$B47,'Long Distance Race 5-7-22'!$CK$11:$CK$27)</f>
        <v>0</v>
      </c>
      <c r="CX47" s="138">
        <f>SUMIF('Memorial Day Regatta 5-28-22 Op'!$B$11:$B$27,$B47,'Memorial Day Regatta 5-28-22 Op'!$BY$11:$BY$27)</f>
        <v>0</v>
      </c>
      <c r="CY47" s="138">
        <f>SUMIF('Memorial Day Regatta 5-28-22 Op'!$B$11:$B$27,$B47,'Memorial Day Regatta 5-28-22 Op'!$CB$11:$CB$27)</f>
        <v>0</v>
      </c>
      <c r="CZ47" s="138">
        <f>SUMIF('Memorial Day Regatta 5-28-22 Op'!$B$11:$B$27,$B47,'Memorial Day Regatta 5-28-22 Op'!$CE$11:$CE$27)</f>
        <v>0</v>
      </c>
      <c r="DA47" s="138">
        <f>SUMIF('Memorial Day Regatta 5-28-22 Op'!$B$11:$B$27,$B47,'Memorial Day Regatta 5-28-22 Op'!$CH$11:$CH$27)</f>
        <v>0</v>
      </c>
      <c r="DB47" s="138">
        <f>SUMIF('Memorial Day Regatta 5-28-22 Op'!$B$11:$B$27,$B47,'Memorial Day Regatta 5-28-22 Op'!$CK$11:$CK$27)</f>
        <v>0</v>
      </c>
      <c r="DC47" s="138">
        <f>SUMIF('Sunday Races 6-5-22'!$B$11:$B$28,$B47,'Sunday Races 6-5-22'!$BY$11:$BY$28)</f>
        <v>0</v>
      </c>
      <c r="DD47" s="138">
        <f>SUMIF('Sunday Races 6-5-22'!$B$11:$B$28,$B47,'Sunday Races 6-5-22'!$CB$11:$CB$28)</f>
        <v>0</v>
      </c>
      <c r="DE47" s="138">
        <f>SUMIF('Sunday Races 6-5-22'!$B$11:$B$28,$B47,'Sunday Races 6-5-22'!$CE$11:$CE$28)</f>
        <v>0</v>
      </c>
      <c r="DF47" s="138">
        <f>SUMIF('Sunday Races 6-5-22'!$B$11:$B$28,$B47,'Sunday Races 6-5-22'!$CH$11:$CH$28)</f>
        <v>0</v>
      </c>
      <c r="DG47" s="138">
        <f>SUMIF('Sunday Races 6-5-22'!$B$11:$B$28,$B47,'Sunday Races 6-5-22'!$CK$11:$CK$28)</f>
        <v>0</v>
      </c>
      <c r="DH47" s="138">
        <f>SUMIF('Sunday Races 6-12-22'!$B$11:$B$24,$B47,'Sunday Races 6-12-22'!$BY$11:$BY$24)</f>
        <v>0</v>
      </c>
      <c r="DI47" s="138">
        <f>SUMIF('Sunday Races 6-12-22'!$B$11:$B$24,$B47,'Sunday Races 6-12-22'!$CB$11:$CB$24)</f>
        <v>0</v>
      </c>
      <c r="DJ47" s="138">
        <f>SUMIF('Sunday Races 6-12-22'!$B$11:$B$24,$B47,'Sunday Races 6-12-22'!$CE$11:$CE$24)</f>
        <v>0</v>
      </c>
      <c r="DK47" s="138">
        <f>SUMIF('Sunday Races 6-12-22'!$B$11:$B$24,$B47,'Sunday Races 6-12-22'!$CH$11:$CH$24)</f>
        <v>0</v>
      </c>
      <c r="DL47" s="138">
        <f>SUMIF('Sunday Races 6-12-22'!$B$11:$B$24,$B47,'Sunday Races 6-12-22'!$CK$11:$CK$24)</f>
        <v>0</v>
      </c>
      <c r="DM47" s="138">
        <f>SUMIF('Saturday Races 6-18-22'!$B$11:$B$24,$B47,'Saturday Races 6-18-22'!$BY$11:$BY$24)</f>
        <v>0</v>
      </c>
      <c r="DN47" s="138">
        <f>SUMIF('Saturday Races 6-18-22'!$B$11:$B$24,$B47,'Saturday Races 6-18-22'!$CB$11:$CB$24)</f>
        <v>0</v>
      </c>
      <c r="DO47" s="138">
        <f>SUMIF('Saturday Races 6-18-22'!$B$11:$B$24,$B47,'Saturday Races 6-18-22'!$CE$11:$CE$24)</f>
        <v>0</v>
      </c>
      <c r="DP47" s="138">
        <f>SUMIF('Saturday Races 6-18-22'!$B$11:$B$24,$B47,'Saturday Races 6-18-22'!$CH$11:$CH$24)</f>
        <v>0</v>
      </c>
      <c r="DQ47" s="138">
        <f>SUMIF('Saturday Races 6-18-22'!$B$11:$B$24,$B47,'Saturday Races 6-18-22'!$CK$11:$CK$24)</f>
        <v>0</v>
      </c>
      <c r="DR47" s="138">
        <f>SUMIF('Caldwell Cup 6-25-22 FS'!$B$11:$B$25,$B47,'Caldwell Cup 6-25-22 FS'!$BY$11:$BY$25)</f>
        <v>0</v>
      </c>
      <c r="DS47" s="138">
        <f>SUMIF('Caldwell Cup 6-25-22 FS'!$B$11:$B$25,$B47,'Caldwell Cup 6-25-22 FS'!$CB$11:$CB$25)</f>
        <v>0</v>
      </c>
      <c r="DT47" s="138">
        <f>SUMIF('Caldwell Cup 6-25-22 FS'!$B$11:$B$25,$B47,'Caldwell Cup 6-25-22 FS'!$CE$11:$CE$25)</f>
        <v>0</v>
      </c>
      <c r="DU47" s="138">
        <f>SUMIF('Caldwell Cup 6-25-22 FS'!$B$11:$B$25,$B47,'Caldwell Cup 6-25-22 FS'!$CH$11:$CH$25)</f>
        <v>0</v>
      </c>
      <c r="DV47" s="138">
        <f>SUMIF('Caldwell Cup 6-25-22 FS'!$B$11:$B$25,$B47,'Caldwell Cup 6-25-22 FS'!$CK$11:$CK$25)</f>
        <v>0</v>
      </c>
      <c r="DW47" s="138">
        <f>SUMIF('Caldwell Cup 6-25-22 TH'!$B$11:$B$24,$B47,'Caldwell Cup 6-25-22 TH'!$BY$11:$BY$24)</f>
        <v>0</v>
      </c>
      <c r="DX47" s="138">
        <f>SUMIF('Caldwell Cup 6-25-22 TH'!$B$11:$B$24,$B47,'Caldwell Cup 6-25-22 TH'!$CB$11:$CB$24)</f>
        <v>0</v>
      </c>
      <c r="DY47" s="138">
        <f>SUMIF('Caldwell Cup 6-25-22 TH'!$B$11:$B$24,$B47,'Caldwell Cup 6-25-22 TH'!$CE$11:$CE$24)</f>
        <v>0</v>
      </c>
      <c r="DZ47" s="138">
        <f>SUMIF('Caldwell Cup 6-25-22 TH'!$B$11:$B$24,$B47,'Caldwell Cup 6-25-22 TH'!$CH$11:$CH$24)</f>
        <v>0</v>
      </c>
      <c r="EA47" s="138">
        <f>SUMIF('Caldwell Cup 6-25-22 TH'!$B$11:$B$24,$B47,'Caldwell Cup 6-25-22 TH'!$CK$11:$CK$24)</f>
        <v>0</v>
      </c>
      <c r="EB47" s="138">
        <f>SUMIF('Sunday Races 7-3-22'!$B$11:$B$25,$B47,'Sunday Races 7-3-22'!$BY$11:$BY$25)</f>
        <v>0</v>
      </c>
      <c r="EC47" s="138">
        <f>SUMIF('Sunday Races 7-3-22'!$B$11:$B$25,$B47,'Sunday Races 7-3-22'!$CB$11:$CB$25)</f>
        <v>0</v>
      </c>
      <c r="ED47" s="138">
        <f>SUMIF('Sunday Races 7-3-22'!$B$11:$B$25,$B47,'Sunday Races 7-3-22'!$CE$11:$CE$25)</f>
        <v>0</v>
      </c>
      <c r="EE47" s="138">
        <f>SUMIF('Sunday Races 7-3-22'!$B$11:$B$25,$B47,'Sunday Races 7-3-22'!$CH$11:$CH$25)</f>
        <v>0</v>
      </c>
      <c r="EF47" s="138">
        <f>SUMIF('Sunday Races 7-3-22'!$B$11:$B$25,$B47,'Sunday Races 7-3-22'!$CK$11:$CK$25)</f>
        <v>0</v>
      </c>
      <c r="EG47" s="138">
        <f>SUMIF('Sunday Races 7-31-22'!$B$11:$B$25,$B47,'Sunday Races 7-31-22'!$BY$11:$BY$25)</f>
        <v>0</v>
      </c>
      <c r="EH47" s="138">
        <f>SUMIF('Sunday Races 7-31-22'!$B$11:$B$25,$B47,'Sunday Races 7-31-22'!$CB$11:$CB$25)</f>
        <v>0</v>
      </c>
      <c r="EI47" s="138">
        <f>SUMIF('Sunday Races 7-31-22'!$B$11:$B$25,$B47,'Sunday Races 7-31-22'!$CE$11:$CE$25)</f>
        <v>0</v>
      </c>
      <c r="EJ47" s="138">
        <f>SUMIF('Sunday Races 7-31-22'!$B$11:$B$25,$B47,'Sunday Races 7-31-22'!$CH$11:$CH$25)</f>
        <v>0</v>
      </c>
      <c r="EK47" s="138">
        <f>SUMIF('Sunday Races 7-31-22'!$B$11:$B$25,$B47,'Sunday Races 7-31-22'!$CK$11:$CK$25)</f>
        <v>0</v>
      </c>
      <c r="EL47" s="138">
        <f>SUMIF('Sunday Races 8-14-22'!$B$11:$B$25,$B47,'Sunday Races 8-14-22'!$BY$11:$BY$25)</f>
        <v>0</v>
      </c>
      <c r="EM47" s="138">
        <f>SUMIF('Sunday Races 8-14-22'!$B$11:$B$25,$B47,'Sunday Races 8-14-22'!$CB$11:$CB$25)</f>
        <v>0</v>
      </c>
      <c r="EN47" s="138">
        <f>SUMIF('Sunday Races 8-14-22'!$B$11:$B$25,$B47,'Sunday Races 8-14-22'!$CE$11:$CE$25)</f>
        <v>0</v>
      </c>
      <c r="EO47" s="138">
        <f>SUMIF('Sunday Races 8-14-22'!$B$11:$B$25,$B47,'Sunday Races 8-14-22'!$CH$11:$CH$25)</f>
        <v>0</v>
      </c>
      <c r="EP47" s="138">
        <f>SUMIF('Sunday Races 8-14-22'!$B$11:$B$25,$B47,'Sunday Races 8-14-22'!$CK$11:$CK$25)</f>
        <v>0</v>
      </c>
      <c r="EQ47" s="138">
        <f>SUMIF('Saturday Races 8-20-22'!$B$11:$B$25,$B47,'Saturday Races 8-20-22'!$BY$11:$BY$25)</f>
        <v>0</v>
      </c>
      <c r="ER47" s="138">
        <f>SUMIF('Saturday Races 8-20-22'!$B$11:$B$25,$B47,'Saturday Races 8-20-22'!$CB$11:$CB$25)</f>
        <v>0</v>
      </c>
      <c r="ES47" s="138">
        <f>SUMIF('Saturday Races 8-20-22'!$B$11:$B$25,$B47,'Saturday Races 8-20-22'!$CE$11:$CE$25)</f>
        <v>0</v>
      </c>
      <c r="ET47" s="138">
        <f>SUMIF('Saturday Races 8-20-22'!$B$11:$B$25,$B47,'Saturday Races 8-20-22'!$CH$11:$CH$25)</f>
        <v>0</v>
      </c>
      <c r="EU47" s="138">
        <f>SUMIF('Saturday Races 8-20-22'!$B$11:$B$25,$B47,'Saturday Races 8-20-22'!$CK$11:$CK$25)</f>
        <v>0</v>
      </c>
      <c r="EV47" s="138">
        <f>SUMIF('Labor Day Regatta 9-3-22 FS'!$B$11:$B$30,$B47,'Labor Day Regatta 9-3-22 FS'!$BY$11:$BY$30)</f>
        <v>0</v>
      </c>
      <c r="EW47" s="138">
        <f>SUMIF('Labor Day Regatta 9-3-22 FS'!$B$11:$B$30,$B47,'Labor Day Regatta 9-3-22 FS'!$CB$11:$CB$30)</f>
        <v>0</v>
      </c>
      <c r="EX47" s="138">
        <f>SUMIF('Labor Day Regatta 9-3-22 FS'!$B$11:$B$30,$B47,'Labor Day Regatta 9-3-22 FS'!$CE$11:$CE$30)</f>
        <v>0</v>
      </c>
      <c r="EY47" s="138">
        <f>SUMIF('Labor Day Regatta 9-3-22 FS'!$B$11:$B$30,$B47,'Labor Day Regatta 9-3-22 FS'!$CH$11:$CH$30)</f>
        <v>0</v>
      </c>
      <c r="EZ47" s="138">
        <f>SUMIF('Labor Day Regatta 9-3-22 FS'!$B$11:$B$30,$B47,'Labor Day Regatta 9-3-22 FS'!$CK$11:$CK$30)</f>
        <v>0</v>
      </c>
      <c r="FA47" s="138">
        <f>SUMIF('Sunday Races 9-11-22'!$B$11:$B$20,$B47,'Sunday Races 9-11-22'!$BY$11:$BY$20)</f>
        <v>0</v>
      </c>
      <c r="FB47" s="138">
        <f>SUMIF('Sunday Races 9-11-22'!$B$11:$B$20,$B47,'Sunday Races 9-11-22'!$CB$11:$CB$20)</f>
        <v>0</v>
      </c>
      <c r="FC47" s="138">
        <f>SUMIF('Sunday Races 9-11-22'!$B$11:$B$20,$B47,'Sunday Races 9-11-22'!$CE$11:$CE$20)</f>
        <v>0</v>
      </c>
      <c r="FD47" s="138">
        <f>SUMIF('Sunday Races 9-11-22'!$B$11:$B$20,$B47,'Sunday Races 9-11-22'!$CH$11:$CH$20)</f>
        <v>0</v>
      </c>
      <c r="FE47" s="138">
        <f>SUMIF('Sunday Races 9-11-22'!$B$11:$B$20,$B47,'Sunday Races 9-11-22'!$CK$11:$CK$20)</f>
        <v>0</v>
      </c>
      <c r="FF47" s="138">
        <f>SUMIF('2022-09-17 Leukemia Cup FS'!$B$11:$B$26,$B47,'2022-09-17 Leukemia Cup FS'!$BY$11:$BY$26)</f>
        <v>0</v>
      </c>
      <c r="FG47" s="138">
        <f>SUMIF('2022-09-17 Leukemia Cup FS'!$B$11:$B$26,$B47,'2022-09-17 Leukemia Cup FS'!$CB$11:$CB$26)</f>
        <v>0</v>
      </c>
      <c r="FH47" s="138">
        <f>SUMIF('2022-09-17 Leukemia Cup FS'!$B$11:$B$26,$B47,'2022-09-17 Leukemia Cup FS'!$CE$11:$CE$26)</f>
        <v>0</v>
      </c>
      <c r="FI47" s="138">
        <f>SUMIF('2022-09-17 Leukemia Cup FS'!$B$11:$B$26,$B47,'2022-09-17 Leukemia Cup FS'!$CH$11:$CH$26)</f>
        <v>0</v>
      </c>
      <c r="FJ47" s="138">
        <f>SUMIF('2022-09-17 Leukemia Cup FS'!$B$11:$B$26,$B47,'2022-09-17 Leukemia Cup FS'!$CK$11:$CK$26)</f>
        <v>0</v>
      </c>
      <c r="FK47" s="138">
        <f>SUMIF('Smith-Berry LDR 9-24-22'!$B$11:$B$30,$B47,'Smith-Berry LDR 9-24-22'!$BY$11:$BY$30)</f>
        <v>0</v>
      </c>
      <c r="FL47" s="138">
        <f>SUMIF('Smith-Berry LDR 9-24-22'!$B$11:$B$30,$B47,'Smith-Berry LDR 9-24-22'!$CB$11:$CB$30)</f>
        <v>0</v>
      </c>
      <c r="FM47" s="138">
        <f>SUMIF('Smith-Berry LDR 9-24-22'!$B$11:$B$30,$B47,'Smith-Berry LDR 9-24-22'!$CE$11:$CE$30)</f>
        <v>0</v>
      </c>
      <c r="FN47" s="138">
        <f>SUMIF('Smith-Berry LDR 9-24-22'!$B$11:$B$30,$B47,'Smith-Berry LDR 9-24-22'!$CH$11:$CH$30)</f>
        <v>0</v>
      </c>
      <c r="FO47" s="138">
        <f>SUMIF('Smith-Berry LDR 9-24-22'!$B$11:$B$30,$B47,'Smith-Berry LDR 9-24-22'!$CK$11:$CK$30)</f>
        <v>0</v>
      </c>
      <c r="FP47" s="138">
        <f>SUMIF('Great Scot 10-1-22 Cham'!$B$11:$B$28,$B47,'Great Scot 10-1-22 Cham'!$BY$11:$BY$28)</f>
        <v>0</v>
      </c>
      <c r="FQ47" s="138">
        <f>SUMIF('Great Scot 10-1-22 Cham'!$B$11:$B$28,$B47,'Great Scot 10-1-22 Cham'!$CB$11:$CB$28)</f>
        <v>0</v>
      </c>
      <c r="FR47" s="138">
        <f>SUMIF('Great Scot 10-1-22 Cham'!$B$11:$B$28,$B47,'Great Scot 10-1-22 Cham'!$CE$11:$CE$28)</f>
        <v>0</v>
      </c>
      <c r="FS47" s="138">
        <f>SUMIF('Great Scot 10-1-22 Cham'!$B$11:$B$28,$B47,'Great Scot 10-1-22 Cham'!$CH$11:$CH$28)</f>
        <v>0</v>
      </c>
      <c r="FT47" s="138">
        <f>SUMIF('Great Scot 10-1-22 Cham'!$B$11:$B$28,$B47,'Great Scot 10-1-22 Cham'!$CK$11:$CK$28)</f>
        <v>0</v>
      </c>
      <c r="FU47" s="138">
        <f>SUMIF('Great Scot 10-1-22 Chal'!$B$11:$B$28,$B47,'Great Scot 10-1-22 Chal'!$BY$11:$BY$28)</f>
        <v>0</v>
      </c>
      <c r="FV47" s="138">
        <f>SUMIF('Great Scot 10-1-22 Chal'!$B$11:$B$28,$B47,'Great Scot 10-1-22 Chal'!$CB$11:$CB$28)</f>
        <v>0</v>
      </c>
      <c r="FW47" s="138">
        <f>SUMIF('Great Scot 10-1-22 Chal'!$B$11:$B$28,$B47,'Great Scot 10-1-22 Chal'!$CE$11:$CE$28)</f>
        <v>0</v>
      </c>
      <c r="FX47" s="138">
        <f>SUMIF('Great Scot 10-1-22 Chal'!$B$11:$B$28,$B47,'Great Scot 10-1-22 Chal'!$CH$11:$CH$28)</f>
        <v>0</v>
      </c>
      <c r="FY47" s="138">
        <f>SUMIF('Great Scot 10-1-22 Chal'!$B$11:$B$28,$B47,'Great Scot 10-1-22 Chal'!$CK$11:$CK$28)</f>
        <v>0</v>
      </c>
      <c r="FZ47" s="138">
        <f>SUMIF('Sunday Races 10-9-22'!$B$11:$B$21,$B47,'Sunday Races 10-9-22'!$BY$11:$BY$21)</f>
        <v>0</v>
      </c>
      <c r="GA47" s="138">
        <f>SUMIF('Sunday Races 10-9-22'!$B$11:$B$21,$B47,'Sunday Races 10-9-22'!$CB$11:$CB$21)</f>
        <v>0</v>
      </c>
      <c r="GB47" s="138">
        <f>SUMIF('Sunday Races 10-9-22'!$B$11:$B$21,$B47,'Sunday Races 10-9-22'!$CE$11:$CE$21)</f>
        <v>0</v>
      </c>
      <c r="GC47" s="138">
        <f>SUMIF('Sunday Races 10-9-22'!$B$11:$B$21,$B47,'Sunday Races 10-9-22'!$CH$11:$CH$21)</f>
        <v>0</v>
      </c>
      <c r="GD47" s="138">
        <f>SUMIF('Sunday Races 10-9-22'!$B$11:$B$21,$B47,'Sunday Races 10-9-22'!$CK$11:$CK$21)</f>
        <v>0</v>
      </c>
      <c r="GE47" s="138">
        <f>SUMIF('Sunday Races 10-23-22'!$B$11:$B$22,$B47,'Sunday Races 10-23-22'!$BY$11:$BY$22)</f>
        <v>0</v>
      </c>
      <c r="GF47" s="138">
        <f>SUMIF('Sunday Races 10-23-22'!$B$11:$B$22,$B47,'Sunday Races 10-23-22'!$CB$11:$CB$22)</f>
        <v>0</v>
      </c>
      <c r="GG47" s="138">
        <f>SUMIF('Sunday Races 10-23-22'!$B$11:$B$22,$B47,'Sunday Races 10-23-22'!$CE$11:$CE$22)</f>
        <v>0</v>
      </c>
      <c r="GH47" s="138">
        <f>SUMIF('Sunday Races 10-23-22'!$B$11:$B$22,$B47,'Sunday Races 10-23-22'!$CH$11:$CH$22)</f>
        <v>0</v>
      </c>
      <c r="GI47" s="138">
        <f>SUMIF('Sunday Races 10-23-22'!$B$11:$B$22,$B47,'Sunday Races 10-23-22'!$CK$11:$CK$22)</f>
        <v>0</v>
      </c>
      <c r="GJ47" s="138">
        <f>SUMIF('One Day Regatta 10-29-22 FS'!$B$11:$B$19,$B47,'One Day Regatta 10-29-22 FS'!$BY$11:$BY$19)</f>
        <v>0</v>
      </c>
      <c r="GK47" s="138">
        <f>SUMIF('One Day Regatta 10-29-22 FS'!$B$11:$B$19,$B47,'One Day Regatta 10-29-22 FS'!$CB$11:$CB$19)</f>
        <v>0</v>
      </c>
      <c r="GL47" s="138">
        <f>SUMIF('One Day Regatta 10-29-22 FS'!$B$11:$B$19,$B47,'One Day Regatta 10-29-22 FS'!$CE$11:$CE$19)</f>
        <v>0</v>
      </c>
      <c r="GM47" s="138">
        <f>SUMIF('One Day Regatta 10-29-22 FS'!$B$11:$B$19,$B47,'One Day Regatta 10-29-22 FS'!$CH$11:$CH$19)</f>
        <v>0</v>
      </c>
      <c r="GN47" s="138">
        <f>SUMIF('One Day Regatta 10-29-22 FS'!$B$11:$B$19,$B47,'One Day Regatta 10-29-22 FS'!$CK$11:$CK$19)</f>
        <v>0</v>
      </c>
      <c r="GO47" s="139"/>
      <c r="GP47" s="140"/>
      <c r="GQ47" s="141">
        <f t="shared" si="43"/>
        <v>0</v>
      </c>
      <c r="GR47" s="141">
        <f t="shared" si="43"/>
        <v>0</v>
      </c>
      <c r="GS47" s="141">
        <f t="shared" si="43"/>
        <v>0</v>
      </c>
      <c r="GT47" s="141">
        <f t="shared" si="43"/>
        <v>0</v>
      </c>
      <c r="GU47" s="141">
        <f t="shared" si="43"/>
        <v>0</v>
      </c>
      <c r="GV47" s="141">
        <f t="shared" si="43"/>
        <v>0</v>
      </c>
      <c r="GW47" s="141">
        <f t="shared" si="43"/>
        <v>0</v>
      </c>
      <c r="GX47" s="141">
        <f t="shared" si="43"/>
        <v>0</v>
      </c>
      <c r="GY47" s="141">
        <f t="shared" si="43"/>
        <v>0</v>
      </c>
      <c r="GZ47" s="141">
        <f t="shared" si="43"/>
        <v>0</v>
      </c>
      <c r="HA47" s="141">
        <f t="shared" si="44"/>
        <v>0</v>
      </c>
      <c r="HB47" s="141">
        <f t="shared" si="44"/>
        <v>0</v>
      </c>
      <c r="HC47" s="141">
        <f t="shared" si="44"/>
        <v>0</v>
      </c>
      <c r="HD47" s="141">
        <f t="shared" si="44"/>
        <v>0</v>
      </c>
      <c r="HE47" s="141">
        <f t="shared" si="44"/>
        <v>0</v>
      </c>
      <c r="HF47" s="141">
        <f t="shared" si="44"/>
        <v>0</v>
      </c>
      <c r="HG47" s="141">
        <f t="shared" si="44"/>
        <v>0</v>
      </c>
      <c r="HH47" s="141">
        <f t="shared" si="44"/>
        <v>0</v>
      </c>
      <c r="HI47" s="141">
        <f t="shared" si="44"/>
        <v>0</v>
      </c>
      <c r="HJ47" s="141">
        <f t="shared" si="44"/>
        <v>0</v>
      </c>
      <c r="HK47" s="141">
        <f t="shared" si="45"/>
        <v>0</v>
      </c>
      <c r="HL47" s="141">
        <f t="shared" si="45"/>
        <v>0</v>
      </c>
      <c r="HM47" s="141">
        <f t="shared" si="45"/>
        <v>0</v>
      </c>
      <c r="HN47" s="141">
        <f t="shared" si="45"/>
        <v>0</v>
      </c>
      <c r="HO47" s="141">
        <f t="shared" si="45"/>
        <v>0</v>
      </c>
      <c r="HP47" s="141">
        <f t="shared" si="45"/>
        <v>0</v>
      </c>
      <c r="HQ47" s="141">
        <f t="shared" si="45"/>
        <v>0</v>
      </c>
      <c r="HR47" s="141">
        <f t="shared" si="45"/>
        <v>0</v>
      </c>
      <c r="HS47" s="141">
        <f t="shared" si="45"/>
        <v>0</v>
      </c>
      <c r="HT47" s="141">
        <f t="shared" si="45"/>
        <v>0</v>
      </c>
      <c r="HU47" s="141">
        <f t="shared" si="46"/>
        <v>0</v>
      </c>
      <c r="HV47" s="141">
        <f t="shared" si="46"/>
        <v>0</v>
      </c>
      <c r="HW47" s="141">
        <f t="shared" si="46"/>
        <v>0</v>
      </c>
      <c r="HX47" s="141">
        <f t="shared" si="46"/>
        <v>0</v>
      </c>
      <c r="HY47" s="141">
        <f t="shared" si="46"/>
        <v>0</v>
      </c>
      <c r="HZ47" s="141">
        <f t="shared" si="46"/>
        <v>0</v>
      </c>
      <c r="IA47" s="141">
        <f t="shared" si="46"/>
        <v>0</v>
      </c>
      <c r="IB47" s="141">
        <f t="shared" si="46"/>
        <v>0</v>
      </c>
      <c r="IC47" s="141">
        <f t="shared" si="46"/>
        <v>0</v>
      </c>
      <c r="ID47" s="141">
        <f t="shared" si="46"/>
        <v>0</v>
      </c>
      <c r="IE47" s="141">
        <f t="shared" si="47"/>
        <v>0</v>
      </c>
      <c r="IF47" s="141">
        <f t="shared" si="47"/>
        <v>0</v>
      </c>
      <c r="IG47" s="141">
        <f t="shared" si="47"/>
        <v>0</v>
      </c>
      <c r="IH47" s="141">
        <f t="shared" si="47"/>
        <v>0</v>
      </c>
      <c r="II47" s="141">
        <f t="shared" si="47"/>
        <v>0</v>
      </c>
      <c r="IJ47" s="141">
        <f t="shared" si="47"/>
        <v>0</v>
      </c>
      <c r="IK47" s="141">
        <f t="shared" si="47"/>
        <v>0</v>
      </c>
      <c r="IL47" s="141">
        <f t="shared" si="47"/>
        <v>0</v>
      </c>
      <c r="IM47" s="141">
        <f t="shared" si="47"/>
        <v>0</v>
      </c>
      <c r="IN47" s="141">
        <f t="shared" si="47"/>
        <v>0</v>
      </c>
      <c r="IO47" s="141">
        <f t="shared" si="48"/>
        <v>0</v>
      </c>
      <c r="IP47" s="141">
        <f t="shared" si="48"/>
        <v>0</v>
      </c>
      <c r="IQ47" s="141">
        <f t="shared" si="48"/>
        <v>0</v>
      </c>
      <c r="IR47" s="141">
        <f t="shared" si="48"/>
        <v>0</v>
      </c>
      <c r="IS47" s="141">
        <f t="shared" si="48"/>
        <v>0</v>
      </c>
      <c r="IT47" s="141">
        <f t="shared" si="48"/>
        <v>0</v>
      </c>
      <c r="IU47" s="141">
        <f t="shared" si="48"/>
        <v>0</v>
      </c>
      <c r="IV47" s="141">
        <f t="shared" si="48"/>
        <v>0</v>
      </c>
      <c r="IW47" s="141">
        <f t="shared" si="48"/>
        <v>0</v>
      </c>
      <c r="IX47" s="141">
        <f t="shared" si="48"/>
        <v>0</v>
      </c>
      <c r="IY47" s="141">
        <f t="shared" si="49"/>
        <v>0</v>
      </c>
      <c r="IZ47" s="141">
        <f t="shared" si="49"/>
        <v>0</v>
      </c>
      <c r="JA47" s="141">
        <f t="shared" si="49"/>
        <v>0</v>
      </c>
      <c r="JB47" s="141">
        <f t="shared" si="49"/>
        <v>0</v>
      </c>
      <c r="JC47" s="141">
        <f t="shared" si="49"/>
        <v>0</v>
      </c>
      <c r="JD47" s="141">
        <f t="shared" si="49"/>
        <v>0</v>
      </c>
      <c r="JE47" s="141">
        <f t="shared" si="49"/>
        <v>0</v>
      </c>
      <c r="JF47" s="141">
        <f t="shared" si="49"/>
        <v>0</v>
      </c>
      <c r="JG47" s="141">
        <f t="shared" si="49"/>
        <v>0</v>
      </c>
      <c r="JH47" s="141">
        <f t="shared" si="49"/>
        <v>0</v>
      </c>
      <c r="JI47" s="141">
        <f t="shared" si="49"/>
        <v>0</v>
      </c>
      <c r="JJ47" s="141">
        <f t="shared" si="49"/>
        <v>0</v>
      </c>
      <c r="JK47" s="141">
        <f t="shared" si="49"/>
        <v>0</v>
      </c>
      <c r="JL47" s="141">
        <f t="shared" si="49"/>
        <v>0</v>
      </c>
      <c r="JM47" s="141">
        <f t="shared" si="49"/>
        <v>0</v>
      </c>
    </row>
    <row r="48" spans="1:273" ht="15" customHeight="1" x14ac:dyDescent="0.2">
      <c r="A48" s="134">
        <f t="shared" si="17"/>
        <v>31</v>
      </c>
      <c r="B48" s="103" t="s">
        <v>781</v>
      </c>
      <c r="C48" s="135">
        <f t="shared" si="39"/>
        <v>0</v>
      </c>
      <c r="D48" s="136">
        <f t="shared" si="40"/>
        <v>0</v>
      </c>
      <c r="E48" s="135">
        <f t="shared" si="41"/>
        <v>0</v>
      </c>
      <c r="F48" s="137">
        <f t="shared" si="42"/>
        <v>0</v>
      </c>
      <c r="G48" s="138">
        <f>SUMIF('Saturday Race 11-06-21'!$B$11:$B$21,$B48,'Saturday Race 11-06-21'!$BY$11:$BY$21)</f>
        <v>0</v>
      </c>
      <c r="H48" s="138">
        <f>SUMIF('Saturday Race 11-06-21'!$B$11:$B$21,$B48,'Saturday Race 11-06-21'!$CB$11:$CB$21)</f>
        <v>0</v>
      </c>
      <c r="I48" s="138">
        <f>SUMIF('Saturday Race 11-06-21'!$B$11:$B$21,$B48,'Saturday Race 11-06-21'!$CE$11:$CE$21)</f>
        <v>0</v>
      </c>
      <c r="J48" s="138">
        <f>SUMIF('Saturday Race 11-06-21'!$B$11:$B$21,$B48,'Saturday Race 11-06-21'!$CH$11:$CH$21)</f>
        <v>0</v>
      </c>
      <c r="K48" s="138">
        <f>SUMIF('Saturday Race 11-06-21'!$B$11:$B$21,$B48,'Saturday Race 11-06-21'!$CK$11:$CK$21)</f>
        <v>0</v>
      </c>
      <c r="L48" s="138">
        <f>SUMIF('Saturday Race 11-20-21'!$B$11:$B$24,$B48,'Saturday Race 11-20-21'!$BY$11:$BY$24)</f>
        <v>0</v>
      </c>
      <c r="M48" s="138">
        <f>SUMIF('Saturday Race 11-20-21'!$B$11:$B$24,$B48,'Saturday Race 11-20-21'!$CB$11:$CB$24)</f>
        <v>0</v>
      </c>
      <c r="N48" s="138">
        <f>SUMIF('Saturday Race 11-20-21'!$B$11:$B$24,$B48,'Saturday Race 11-20-21'!$CE$11:$CE$24)</f>
        <v>0</v>
      </c>
      <c r="O48" s="138">
        <f>SUMIF('Saturday Race 11-20-21'!$B$11:$B$24,$B48,'Saturday Race 11-20-21'!$CH$11:$CH$24)</f>
        <v>0</v>
      </c>
      <c r="P48" s="138">
        <f>SUMIF('Saturday Race 11-20-21'!$B$11:$B$24,$B48,'Saturday Race 11-20-21'!$CK$11:$CK$24)</f>
        <v>0</v>
      </c>
      <c r="Q48" s="138">
        <f>SUMIF('One Day 12-04-21 Scots'!$B$11:$B$25,$B48,'One Day 12-04-21 Scots'!$BY$11:$BY$25)</f>
        <v>0</v>
      </c>
      <c r="R48" s="138">
        <f>SUMIF('One Day 12-04-21 Scots'!$B$11:$B$25,$B48,'One Day 12-04-21 Scots'!$CB$11:$CB$25)</f>
        <v>0</v>
      </c>
      <c r="S48" s="138">
        <f>SUMIF('One Day 12-04-21 Scots'!$B$11:$B$25,$B48,'One Day 12-04-21 Scots'!$CE$11:$CE$25)</f>
        <v>0</v>
      </c>
      <c r="T48" s="138">
        <f>SUMIF('One Day 12-04-21 Scots'!$B$11:$B$25,$B48,'One Day 12-04-21 Scots'!$CH$11:$CH$25)</f>
        <v>0</v>
      </c>
      <c r="U48" s="138">
        <f>SUMIF('One Day 12-04-21 Scots'!$B$11:$B$25,$B48,'One Day 12-04-21 Scots'!$CK$11:$CK$25)</f>
        <v>0</v>
      </c>
      <c r="V48" s="138">
        <f>SUMIF('One Day 12-04-21 Thistles'!$B$11:$B$25,$B48,'One Day 12-04-21 Thistles'!$BY$11:$BY$25)</f>
        <v>0</v>
      </c>
      <c r="W48" s="138">
        <f>SUMIF('One Day 12-04-21 Thistles'!$B$11:$B$25,$B48,'One Day 12-04-21 Thistles'!$CB$11:$CB$25)</f>
        <v>0</v>
      </c>
      <c r="X48" s="138">
        <f>SUMIF('One Day 12-04-21 Thistles'!$B$11:$B$25,$B48,'One Day 12-04-21 Thistles'!$CE$11:$CE$25)</f>
        <v>0</v>
      </c>
      <c r="Y48" s="138">
        <f>SUMIF('One Day 12-04-21 Thistles'!$B$11:$B$25,$B48,'One Day 12-04-21 Thistles'!$CH$11:$CH$25)</f>
        <v>0</v>
      </c>
      <c r="Z48" s="138">
        <f>SUMIF('One Day 12-04-21 Thistles'!$B$11:$B$25,$B48,'One Day 12-04-21 Thistles'!$CK$11:$CK$25)</f>
        <v>0</v>
      </c>
      <c r="AA48" s="138">
        <f>SUMIF('Saturday Race 1-08-22'!$B$11:$B$20,$B48,'Saturday Race 1-08-22'!$BY$11:$BY$20)</f>
        <v>0</v>
      </c>
      <c r="AB48" s="138">
        <f>SUMIF('Saturday Race 1-08-22'!$B$11:$B$20,$B48,'Saturday Race 1-08-22'!$CB$11:$CB$20)</f>
        <v>0</v>
      </c>
      <c r="AC48" s="138">
        <f>SUMIF('Saturday Race 1-08-22'!$B$11:$B$20,$B48,'Saturday Race 1-08-22'!$CE$11:$CE$20)</f>
        <v>0</v>
      </c>
      <c r="AD48" s="138">
        <f>SUMIF('Saturday Race 1-08-22'!$B$11:$B$20,$B48,'Saturday Race 1-08-22'!$CH$11:$CH$20)</f>
        <v>0</v>
      </c>
      <c r="AE48" s="138">
        <f>SUMIF('Saturday Race 1-08-22'!$B$11:$B$20,$B48,'Saturday Race 1-08-22'!$CK$11:$CK$20)</f>
        <v>0</v>
      </c>
      <c r="AF48" s="138">
        <f>SUMIF('Saturday Race 1-22-22'!$B$11:$B$20,$B48,'Saturday Race 1-22-22'!$BY$11:$BY$20)</f>
        <v>0</v>
      </c>
      <c r="AG48" s="138">
        <f>SUMIF('Saturday Race 1-22-22'!$B$11:$B$20,$B48,'Saturday Race 1-22-22'!$CB$11:$CB$20)</f>
        <v>0</v>
      </c>
      <c r="AH48" s="138">
        <f>SUMIF('Saturday Race 1-22-22'!$B$11:$B$20,$B48,'Saturday Race 1-22-22'!$CE$11:$CE$20)</f>
        <v>0</v>
      </c>
      <c r="AI48" s="138">
        <f>SUMIF('Saturday Race 1-22-22'!$B$11:$B$20,$B48,'Saturday Race 1-22-22'!$CH$11:$CH$20)</f>
        <v>0</v>
      </c>
      <c r="AJ48" s="138">
        <f>SUMIF('Saturday Race 1-22-22'!$B$11:$B$20,$B48,'Saturday Race 1-22-22'!$CK$11:$CK$20)</f>
        <v>0</v>
      </c>
      <c r="AK48" s="138">
        <f>SUMIF('Sunday Race 2-6-22'!$B$11:$B$20,$B48,'Sunday Race 2-6-22'!$BY$11:$BY$20)</f>
        <v>0</v>
      </c>
      <c r="AL48" s="138">
        <f>SUMIF('Sunday Race 2-6-22'!$B$11:$B$20,$B48,'Sunday Race 2-6-22'!$CB$11:$CB$20)</f>
        <v>0</v>
      </c>
      <c r="AM48" s="138">
        <f>SUMIF('Sunday Race 2-6-22'!$B$11:$B$20,$B48,'Sunday Race 2-6-22'!$CE$11:$CE$20)</f>
        <v>0</v>
      </c>
      <c r="AN48" s="138">
        <f>SUMIF('Sunday Race 2-6-22'!$B$11:$B$20,$B48,'Sunday Race 2-6-22'!$CH$11:$CH$20)</f>
        <v>0</v>
      </c>
      <c r="AO48" s="138">
        <f>SUMIF('Sunday Race 2-6-22'!$B$11:$B$20,$B48,'Sunday Race 2-6-22'!$CK$11:$CK$20)</f>
        <v>0</v>
      </c>
      <c r="AP48" s="138">
        <f>SUMIF('Chili One Day 2-12-22 Scots'!$B$11:$B$25,$B48,'Chili One Day 2-12-22 Scots'!$BY$11:$BY$25)</f>
        <v>0</v>
      </c>
      <c r="AQ48" s="138">
        <f>SUMIF('Chili One Day 2-12-22 Scots'!$B$11:$B$25,$B48,'Chili One Day 2-12-22 Scots'!$CB$11:$CB$25)</f>
        <v>0</v>
      </c>
      <c r="AR48" s="138">
        <f>SUMIF('Chili One Day 2-12-22 Scots'!$B$11:$B$25,$B48,'Chili One Day 2-12-22 Scots'!$CE$11:$CE$25)</f>
        <v>0</v>
      </c>
      <c r="AS48" s="138">
        <f>SUMIF('Chili One Day 2-12-22 Scots'!$B$11:$B$25,$B48,'Chili One Day 2-12-22 Scots'!$CH$11:$CH$25)</f>
        <v>0</v>
      </c>
      <c r="AT48" s="138">
        <f>SUMIF('Chili One Day 2-12-22 Scots'!$B$11:$B$25,$B48,'Chili One Day 2-12-22 Scots'!$CK$11:$CK$25)</f>
        <v>0</v>
      </c>
      <c r="AU48" s="138">
        <f>SUMIF('Chili One Day 2-12-22 Thistles'!$B$11:$B$25,$B48,'Chili One Day 2-12-22 Thistles'!$BY$11:$BY$25)</f>
        <v>0</v>
      </c>
      <c r="AV48" s="138">
        <f>SUMIF('Chili One Day 2-12-22 Thistles'!$B$11:$B$25,$B48,'Chili One Day 2-12-22 Thistles'!$CB$11:$CB$25)</f>
        <v>0</v>
      </c>
      <c r="AW48" s="138">
        <f>SUMIF('Chili One Day 2-12-22 Thistles'!$B$11:$B$25,$B48,'Chili One Day 2-12-22 Thistles'!$CE$11:$CE$25)</f>
        <v>0</v>
      </c>
      <c r="AX48" s="138">
        <f>SUMIF('Chili One Day 2-12-22 Thistles'!$B$11:$B$25,$B48,'Chili One Day 2-12-22 Thistles'!$CH$11:$CH$25)</f>
        <v>0</v>
      </c>
      <c r="AY48" s="138">
        <f>SUMIF('Chili One Day 2-12-22 Thistles'!$B$11:$B$25,$B48,'Chili One Day 2-12-22 Thistles'!$CK$11:$CK$25)</f>
        <v>0</v>
      </c>
      <c r="AZ48" s="138">
        <f>SUMIF('Sunday Race 2-20-22'!$B$11:$B$26,$B48,'Sunday Race 2-20-22'!$BY$11:$BY$26)</f>
        <v>0</v>
      </c>
      <c r="BA48" s="138">
        <f>SUMIF('Sunday Race 2-20-22'!$B$11:$B$26,$B48,'Sunday Race 2-20-22'!$CB$11:$CB$26)</f>
        <v>0</v>
      </c>
      <c r="BB48" s="138">
        <f>SUMIF('Sunday Race 2-20-22'!$B$11:$B$26,$B48,'Sunday Race 2-20-22'!$CE$11:$CE$26)</f>
        <v>0</v>
      </c>
      <c r="BC48" s="138">
        <f>SUMIF('Sunday Race 2-20-22'!$B$11:$B$26,$B48,'Sunday Race 2-20-22'!$CH$11:$CH$26)</f>
        <v>0</v>
      </c>
      <c r="BD48" s="138">
        <f>SUMIF('Sunday Race 2-20-22'!$B$11:$B$26,$B48,'Sunday Race 2-20-22'!$CK$11:$CK$26)</f>
        <v>0</v>
      </c>
      <c r="BE48" s="138">
        <f>SUMIF('Sunday Race 2-27-22'!$B$11:$B$20,$B48,'Sunday Race 2-27-22'!$BY$11:$BY$20)</f>
        <v>0</v>
      </c>
      <c r="BF48" s="138">
        <f>SUMIF('Sunday Race 2-27-22'!$B$11:$B$20,$B48,'Sunday Race 2-27-22'!$CB$11:$CB$20)</f>
        <v>0</v>
      </c>
      <c r="BG48" s="138">
        <f>SUMIF('Sunday Race 2-27-22'!$B$11:$B$20,$B48,'Sunday Race 2-27-22'!$CE$11:$CE$20)</f>
        <v>0</v>
      </c>
      <c r="BH48" s="138">
        <f>SUMIF('Sunday Race 2-27-22'!$B$11:$B$20,$B48,'Sunday Race 2-27-22'!$CH$11:$CH$20)</f>
        <v>0</v>
      </c>
      <c r="BI48" s="138">
        <f>SUMIF('Sunday Race 2-27-22'!$B$11:$B$20,$B48,'Sunday Race 2-27-22'!$CK$11:$CK$20)</f>
        <v>0</v>
      </c>
      <c r="BJ48" s="138">
        <f>SUMIF('Ironman One Day 3-5-22 FS'!$B$11:$B$26,$B48,'Ironman One Day 3-5-22 FS'!$BY$11:$BY$26)</f>
        <v>0</v>
      </c>
      <c r="BK48" s="138">
        <f>SUMIF('Ironman One Day 3-5-22 FS'!$B$11:$B$26,$B48,'Ironman One Day 3-5-22 FS'!$CB$11:$CB$26)</f>
        <v>0</v>
      </c>
      <c r="BL48" s="138">
        <f>SUMIF('Ironman One Day 3-5-22 FS'!$B$11:$B$26,$B48,'Ironman One Day 3-5-22 FS'!$CE$11:$CE$26)</f>
        <v>0</v>
      </c>
      <c r="BM48" s="138">
        <f>SUMIF('Ironman One Day 3-5-22 FS'!$B$11:$B$26,$B48,'Ironman One Day 3-5-22 FS'!$CH$11:$CH$26)</f>
        <v>0</v>
      </c>
      <c r="BN48" s="138">
        <f>SUMIF('Ironman One Day 3-5-22 FS'!$B$11:$B$26,$B48,'Ironman One Day 3-5-22 FS'!$CK$11:$CK$26)</f>
        <v>0</v>
      </c>
      <c r="BO48" s="138">
        <f>SUMIF('Sunday Race 3-13-22'!$B$11:$B$25,$B48,'Sunday Race 3-13-22'!$BY$11:$BY$25)</f>
        <v>0</v>
      </c>
      <c r="BP48" s="138">
        <f>SUMIF('Sunday Race 3-13-22'!$B$11:$B$25,$B48,'Sunday Race 3-13-22'!$CB$11:$CB$25)</f>
        <v>0</v>
      </c>
      <c r="BQ48" s="138">
        <f>SUMIF('Sunday Race 3-13-22'!$B$11:$B$25,$B48,'Sunday Race 3-13-22'!$CE$11:$CE$25)</f>
        <v>0</v>
      </c>
      <c r="BR48" s="138">
        <f>SUMIF('Sunday Race 3-13-22'!$B$11:$B$25,$B48,'Sunday Race 3-13-22'!$CH$11:$CH$25)</f>
        <v>0</v>
      </c>
      <c r="BS48" s="138">
        <f>SUMIF('Sunday Race 3-13-22'!$B$11:$B$25,$B48,'Sunday Race 3-13-22'!$CK$11:$CK$25)</f>
        <v>0</v>
      </c>
      <c r="BT48" s="138">
        <f>SUMIF('Saturday Race 3-19-22'!$B$11:$B$18,$B48,'Saturday Race 3-19-22'!$BY$11:$BY$18)</f>
        <v>0</v>
      </c>
      <c r="BU48" s="138">
        <f>SUMIF('Saturday Race 3-19-22'!$B$11:$B$18,$B48,'Saturday Race 3-19-22'!$CB$11:$CB$18)</f>
        <v>0</v>
      </c>
      <c r="BV48" s="138">
        <f>SUMIF('Saturday Race 3-19-22'!$B$11:$B$18,$B48,'Saturday Race 3-19-22'!$CE$11:$CE$18)</f>
        <v>0</v>
      </c>
      <c r="BW48" s="138">
        <f>SUMIF('Saturday Race 3-19-22'!$B$11:$B$18,$B48,'Saturday Race 3-19-22'!$CH$11:$CH$18)</f>
        <v>0</v>
      </c>
      <c r="BX48" s="138">
        <f>SUMIF('Saturday Race 3-19-22'!$B$11:$B$18,$B48,'Saturday Race 3-19-22'!$CK$11:$CK$18)</f>
        <v>0</v>
      </c>
      <c r="BY48" s="138">
        <f>SUMIF('Sunday Races 4-10-22'!$B$11:$B$26,$B48,'Sunday Races 4-10-22'!$BY$11:$BY$26)</f>
        <v>0</v>
      </c>
      <c r="BZ48" s="138">
        <f>SUMIF('Sunday Races 4-10-22'!$B$11:$B$26,$B48,'Sunday Races 4-10-22'!$CB$11:$CB$26)</f>
        <v>0</v>
      </c>
      <c r="CA48" s="138">
        <f>SUMIF('Sunday Races 4-10-22'!$B$11:$B$26,$B48,'Sunday Races 4-10-22'!$CE$11:$CE$26)</f>
        <v>0</v>
      </c>
      <c r="CB48" s="138">
        <f>SUMIF('Sunday Races 4-10-22'!$B$11:$B$26,$B48,'Sunday Races 4-10-22'!$CH$11:$CH$26)</f>
        <v>0</v>
      </c>
      <c r="CC48" s="138">
        <f>SUMIF('Sunday Races 4-10-22'!$B$11:$B$26,$B48,'Sunday Races 4-10-22'!$CK$11:$CK$26)</f>
        <v>0</v>
      </c>
      <c r="CD48" s="138">
        <f>SUMIF('Easter One Day 4-16-22 FS'!$B$11:$B$26,$B48,'Easter One Day 4-16-22 FS'!$BY$11:$BY$26)</f>
        <v>0</v>
      </c>
      <c r="CE48" s="138">
        <f>SUMIF('Easter One Day 4-16-22 FS'!$B$11:$B$26,$B48,'Easter One Day 4-16-22 FS'!$CB$11:$CB$26)</f>
        <v>0</v>
      </c>
      <c r="CF48" s="138">
        <f>SUMIF('Easter One Day 4-16-22 FS'!$B$11:$B$26,$B48,'Easter One Day 4-16-22 FS'!$CE$11:$CE$26)</f>
        <v>0</v>
      </c>
      <c r="CG48" s="138">
        <f>SUMIF('Easter One Day 4-16-22 FS'!$B$11:$B$26,$B48,'Easter One Day 4-16-22 FS'!$CH$11:$CH$26)</f>
        <v>0</v>
      </c>
      <c r="CH48" s="138">
        <f>SUMIF('Easter One Day 4-16-22 FS'!$B$11:$B$26,$B48,'Easter One Day 4-16-22 FS'!$CK$11:$CK$26)</f>
        <v>0</v>
      </c>
      <c r="CI48" s="138">
        <f>SUMIF('Easter One Day 4-16-22 TH'!$B$11:$B$15,$B48,'Easter One Day 4-16-22 TH'!$BY$11:$BY$15)</f>
        <v>0</v>
      </c>
      <c r="CJ48" s="138">
        <f>SUMIF('Easter One Day 4-16-22 TH'!$B$11:$B$15,$B48,'Easter One Day 4-16-22 TH'!$CB$11:$CB$15)</f>
        <v>0</v>
      </c>
      <c r="CK48" s="138">
        <f>SUMIF('Easter One Day 4-16-22 TH'!$B$11:$B$15,$B48,'Easter One Day 4-16-22 TH'!$CE$11:$CE$15)</f>
        <v>0</v>
      </c>
      <c r="CL48" s="138">
        <f>SUMIF('Easter One Day 4-16-22 TH'!$B$11:$B$15,$B48,'Easter One Day 4-16-22 TH'!$CH$11:$CH$15)</f>
        <v>0</v>
      </c>
      <c r="CM48" s="138">
        <f>SUMIF('Easter One Day 4-16-22 TH'!$B$11:$B$15,$B48,'Easter One Day 4-16-22 TH'!$CK$11:$CK$15)</f>
        <v>0</v>
      </c>
      <c r="CN48" s="138">
        <f>SUMIF('Sunday Races 5-1-22'!$B$11:$B$28,$B48,'Sunday Races 5-1-22'!$BY$11:$BY$28)</f>
        <v>0</v>
      </c>
      <c r="CO48" s="138">
        <f>SUMIF('Sunday Races 5-1-22'!$B$11:$B$28,$B48,'Sunday Races 5-1-22'!$CB$11:$CB$28)</f>
        <v>0</v>
      </c>
      <c r="CP48" s="138">
        <f>SUMIF('Sunday Races 5-1-22'!$B$11:$B$28,$B48,'Sunday Races 5-1-22'!$CE$11:$CE$28)</f>
        <v>0</v>
      </c>
      <c r="CQ48" s="138">
        <f>SUMIF('Sunday Races 5-1-22'!$B$11:$B$28,$B48,'Sunday Races 5-1-22'!$CH$11:$CH$28)</f>
        <v>0</v>
      </c>
      <c r="CR48" s="138">
        <f>SUMIF('Sunday Races 5-1-22'!$B$11:$B$28,$B48,'Sunday Races 5-1-22'!$CK$11:$CK$28)</f>
        <v>0</v>
      </c>
      <c r="CS48" s="138">
        <f>SUMIF('Long Distance Race 5-7-22'!$B$11:$B$27,$B48,'Long Distance Race 5-7-22'!$BY$11:$BY$27)</f>
        <v>0</v>
      </c>
      <c r="CT48" s="138">
        <f>SUMIF('Long Distance Race 5-7-22'!$B$11:$B$27,$B48,'Long Distance Race 5-7-22'!$CB$11:$CB$27)</f>
        <v>0</v>
      </c>
      <c r="CU48" s="138">
        <f>SUMIF('Long Distance Race 5-7-22'!$B$11:$B$27,$B48,'Long Distance Race 5-7-22'!$CE$11:$CE$27)</f>
        <v>0</v>
      </c>
      <c r="CV48" s="138">
        <f>SUMIF('Long Distance Race 5-7-22'!$B$11:$B$27,$B48,'Long Distance Race 5-7-22'!$CH$11:$CH$27)</f>
        <v>0</v>
      </c>
      <c r="CW48" s="138">
        <f>SUMIF('Long Distance Race 5-7-22'!$B$11:$B$27,$B48,'Long Distance Race 5-7-22'!$CK$11:$CK$27)</f>
        <v>0</v>
      </c>
      <c r="CX48" s="138">
        <f>SUMIF('Memorial Day Regatta 5-28-22 Op'!$B$11:$B$27,$B48,'Memorial Day Regatta 5-28-22 Op'!$BY$11:$BY$27)</f>
        <v>0</v>
      </c>
      <c r="CY48" s="138">
        <f>SUMIF('Memorial Day Regatta 5-28-22 Op'!$B$11:$B$27,$B48,'Memorial Day Regatta 5-28-22 Op'!$CB$11:$CB$27)</f>
        <v>0</v>
      </c>
      <c r="CZ48" s="138">
        <f>SUMIF('Memorial Day Regatta 5-28-22 Op'!$B$11:$B$27,$B48,'Memorial Day Regatta 5-28-22 Op'!$CE$11:$CE$27)</f>
        <v>0</v>
      </c>
      <c r="DA48" s="138">
        <f>SUMIF('Memorial Day Regatta 5-28-22 Op'!$B$11:$B$27,$B48,'Memorial Day Regatta 5-28-22 Op'!$CH$11:$CH$27)</f>
        <v>0</v>
      </c>
      <c r="DB48" s="138">
        <f>SUMIF('Memorial Day Regatta 5-28-22 Op'!$B$11:$B$27,$B48,'Memorial Day Regatta 5-28-22 Op'!$CK$11:$CK$27)</f>
        <v>0</v>
      </c>
      <c r="DC48" s="138">
        <f>SUMIF('Sunday Races 6-5-22'!$B$11:$B$28,$B48,'Sunday Races 6-5-22'!$BY$11:$BY$28)</f>
        <v>0</v>
      </c>
      <c r="DD48" s="138">
        <f>SUMIF('Sunday Races 6-5-22'!$B$11:$B$28,$B48,'Sunday Races 6-5-22'!$CB$11:$CB$28)</f>
        <v>0</v>
      </c>
      <c r="DE48" s="138">
        <f>SUMIF('Sunday Races 6-5-22'!$B$11:$B$28,$B48,'Sunday Races 6-5-22'!$CE$11:$CE$28)</f>
        <v>0</v>
      </c>
      <c r="DF48" s="138">
        <f>SUMIF('Sunday Races 6-5-22'!$B$11:$B$28,$B48,'Sunday Races 6-5-22'!$CH$11:$CH$28)</f>
        <v>0</v>
      </c>
      <c r="DG48" s="138">
        <f>SUMIF('Sunday Races 6-5-22'!$B$11:$B$28,$B48,'Sunday Races 6-5-22'!$CK$11:$CK$28)</f>
        <v>0</v>
      </c>
      <c r="DH48" s="138">
        <f>SUMIF('Sunday Races 6-12-22'!$B$11:$B$24,$B48,'Sunday Races 6-12-22'!$BY$11:$BY$24)</f>
        <v>0</v>
      </c>
      <c r="DI48" s="138">
        <f>SUMIF('Sunday Races 6-12-22'!$B$11:$B$24,$B48,'Sunday Races 6-12-22'!$CB$11:$CB$24)</f>
        <v>0</v>
      </c>
      <c r="DJ48" s="138">
        <f>SUMIF('Sunday Races 6-12-22'!$B$11:$B$24,$B48,'Sunday Races 6-12-22'!$CE$11:$CE$24)</f>
        <v>0</v>
      </c>
      <c r="DK48" s="138">
        <f>SUMIF('Sunday Races 6-12-22'!$B$11:$B$24,$B48,'Sunday Races 6-12-22'!$CH$11:$CH$24)</f>
        <v>0</v>
      </c>
      <c r="DL48" s="138">
        <f>SUMIF('Sunday Races 6-12-22'!$B$11:$B$24,$B48,'Sunday Races 6-12-22'!$CK$11:$CK$24)</f>
        <v>0</v>
      </c>
      <c r="DM48" s="138">
        <f>SUMIF('Saturday Races 6-18-22'!$B$11:$B$24,$B48,'Saturday Races 6-18-22'!$BY$11:$BY$24)</f>
        <v>0</v>
      </c>
      <c r="DN48" s="138">
        <f>SUMIF('Saturday Races 6-18-22'!$B$11:$B$24,$B48,'Saturday Races 6-18-22'!$CB$11:$CB$24)</f>
        <v>0</v>
      </c>
      <c r="DO48" s="138">
        <f>SUMIF('Saturday Races 6-18-22'!$B$11:$B$24,$B48,'Saturday Races 6-18-22'!$CE$11:$CE$24)</f>
        <v>0</v>
      </c>
      <c r="DP48" s="138">
        <f>SUMIF('Saturday Races 6-18-22'!$B$11:$B$24,$B48,'Saturday Races 6-18-22'!$CH$11:$CH$24)</f>
        <v>0</v>
      </c>
      <c r="DQ48" s="138">
        <f>SUMIF('Saturday Races 6-18-22'!$B$11:$B$24,$B48,'Saturday Races 6-18-22'!$CK$11:$CK$24)</f>
        <v>0</v>
      </c>
      <c r="DR48" s="138">
        <f>SUMIF('Caldwell Cup 6-25-22 FS'!$B$11:$B$25,$B48,'Caldwell Cup 6-25-22 FS'!$BY$11:$BY$25)</f>
        <v>0</v>
      </c>
      <c r="DS48" s="138">
        <f>SUMIF('Caldwell Cup 6-25-22 FS'!$B$11:$B$25,$B48,'Caldwell Cup 6-25-22 FS'!$CB$11:$CB$25)</f>
        <v>0</v>
      </c>
      <c r="DT48" s="138">
        <f>SUMIF('Caldwell Cup 6-25-22 FS'!$B$11:$B$25,$B48,'Caldwell Cup 6-25-22 FS'!$CE$11:$CE$25)</f>
        <v>0</v>
      </c>
      <c r="DU48" s="138">
        <f>SUMIF('Caldwell Cup 6-25-22 FS'!$B$11:$B$25,$B48,'Caldwell Cup 6-25-22 FS'!$CH$11:$CH$25)</f>
        <v>0</v>
      </c>
      <c r="DV48" s="138">
        <f>SUMIF('Caldwell Cup 6-25-22 FS'!$B$11:$B$25,$B48,'Caldwell Cup 6-25-22 FS'!$CK$11:$CK$25)</f>
        <v>0</v>
      </c>
      <c r="DW48" s="138">
        <f>SUMIF('Caldwell Cup 6-25-22 TH'!$B$11:$B$24,$B48,'Caldwell Cup 6-25-22 TH'!$BY$11:$BY$24)</f>
        <v>0</v>
      </c>
      <c r="DX48" s="138">
        <f>SUMIF('Caldwell Cup 6-25-22 TH'!$B$11:$B$24,$B48,'Caldwell Cup 6-25-22 TH'!$CB$11:$CB$24)</f>
        <v>0</v>
      </c>
      <c r="DY48" s="138">
        <f>SUMIF('Caldwell Cup 6-25-22 TH'!$B$11:$B$24,$B48,'Caldwell Cup 6-25-22 TH'!$CE$11:$CE$24)</f>
        <v>0</v>
      </c>
      <c r="DZ48" s="138">
        <f>SUMIF('Caldwell Cup 6-25-22 TH'!$B$11:$B$24,$B48,'Caldwell Cup 6-25-22 TH'!$CH$11:$CH$24)</f>
        <v>0</v>
      </c>
      <c r="EA48" s="138">
        <f>SUMIF('Caldwell Cup 6-25-22 TH'!$B$11:$B$24,$B48,'Caldwell Cup 6-25-22 TH'!$CK$11:$CK$24)</f>
        <v>0</v>
      </c>
      <c r="EB48" s="138">
        <f>SUMIF('Sunday Races 7-3-22'!$B$11:$B$25,$B48,'Sunday Races 7-3-22'!$BY$11:$BY$25)</f>
        <v>0</v>
      </c>
      <c r="EC48" s="138">
        <f>SUMIF('Sunday Races 7-3-22'!$B$11:$B$25,$B48,'Sunday Races 7-3-22'!$CB$11:$CB$25)</f>
        <v>0</v>
      </c>
      <c r="ED48" s="138">
        <f>SUMIF('Sunday Races 7-3-22'!$B$11:$B$25,$B48,'Sunday Races 7-3-22'!$CE$11:$CE$25)</f>
        <v>0</v>
      </c>
      <c r="EE48" s="138">
        <f>SUMIF('Sunday Races 7-3-22'!$B$11:$B$25,$B48,'Sunday Races 7-3-22'!$CH$11:$CH$25)</f>
        <v>0</v>
      </c>
      <c r="EF48" s="138">
        <f>SUMIF('Sunday Races 7-3-22'!$B$11:$B$25,$B48,'Sunday Races 7-3-22'!$CK$11:$CK$25)</f>
        <v>0</v>
      </c>
      <c r="EG48" s="138">
        <f>SUMIF('Sunday Races 7-31-22'!$B$11:$B$25,$B48,'Sunday Races 7-31-22'!$BY$11:$BY$25)</f>
        <v>0</v>
      </c>
      <c r="EH48" s="138">
        <f>SUMIF('Sunday Races 7-31-22'!$B$11:$B$25,$B48,'Sunday Races 7-31-22'!$CB$11:$CB$25)</f>
        <v>0</v>
      </c>
      <c r="EI48" s="138">
        <f>SUMIF('Sunday Races 7-31-22'!$B$11:$B$25,$B48,'Sunday Races 7-31-22'!$CE$11:$CE$25)</f>
        <v>0</v>
      </c>
      <c r="EJ48" s="138">
        <f>SUMIF('Sunday Races 7-31-22'!$B$11:$B$25,$B48,'Sunday Races 7-31-22'!$CH$11:$CH$25)</f>
        <v>0</v>
      </c>
      <c r="EK48" s="138">
        <f>SUMIF('Sunday Races 7-31-22'!$B$11:$B$25,$B48,'Sunday Races 7-31-22'!$CK$11:$CK$25)</f>
        <v>0</v>
      </c>
      <c r="EL48" s="138">
        <f>SUMIF('Sunday Races 8-14-22'!$B$11:$B$25,$B48,'Sunday Races 8-14-22'!$BY$11:$BY$25)</f>
        <v>0</v>
      </c>
      <c r="EM48" s="138">
        <f>SUMIF('Sunday Races 8-14-22'!$B$11:$B$25,$B48,'Sunday Races 8-14-22'!$CB$11:$CB$25)</f>
        <v>0</v>
      </c>
      <c r="EN48" s="138">
        <f>SUMIF('Sunday Races 8-14-22'!$B$11:$B$25,$B48,'Sunday Races 8-14-22'!$CE$11:$CE$25)</f>
        <v>0</v>
      </c>
      <c r="EO48" s="138">
        <f>SUMIF('Sunday Races 8-14-22'!$B$11:$B$25,$B48,'Sunday Races 8-14-22'!$CH$11:$CH$25)</f>
        <v>0</v>
      </c>
      <c r="EP48" s="138">
        <f>SUMIF('Sunday Races 8-14-22'!$B$11:$B$25,$B48,'Sunday Races 8-14-22'!$CK$11:$CK$25)</f>
        <v>0</v>
      </c>
      <c r="EQ48" s="138">
        <f>SUMIF('Saturday Races 8-20-22'!$B$11:$B$25,$B48,'Saturday Races 8-20-22'!$BY$11:$BY$25)</f>
        <v>0</v>
      </c>
      <c r="ER48" s="138">
        <f>SUMIF('Saturday Races 8-20-22'!$B$11:$B$25,$B48,'Saturday Races 8-20-22'!$CB$11:$CB$25)</f>
        <v>0</v>
      </c>
      <c r="ES48" s="138">
        <f>SUMIF('Saturday Races 8-20-22'!$B$11:$B$25,$B48,'Saturday Races 8-20-22'!$CE$11:$CE$25)</f>
        <v>0</v>
      </c>
      <c r="ET48" s="138">
        <f>SUMIF('Saturday Races 8-20-22'!$B$11:$B$25,$B48,'Saturday Races 8-20-22'!$CH$11:$CH$25)</f>
        <v>0</v>
      </c>
      <c r="EU48" s="138">
        <f>SUMIF('Saturday Races 8-20-22'!$B$11:$B$25,$B48,'Saturday Races 8-20-22'!$CK$11:$CK$25)</f>
        <v>0</v>
      </c>
      <c r="EV48" s="138">
        <f>SUMIF('Labor Day Regatta 9-3-22 FS'!$B$11:$B$30,$B48,'Labor Day Regatta 9-3-22 FS'!$BY$11:$BY$30)</f>
        <v>0</v>
      </c>
      <c r="EW48" s="138">
        <f>SUMIF('Labor Day Regatta 9-3-22 FS'!$B$11:$B$30,$B48,'Labor Day Regatta 9-3-22 FS'!$CB$11:$CB$30)</f>
        <v>0</v>
      </c>
      <c r="EX48" s="138">
        <f>SUMIF('Labor Day Regatta 9-3-22 FS'!$B$11:$B$30,$B48,'Labor Day Regatta 9-3-22 FS'!$CE$11:$CE$30)</f>
        <v>0</v>
      </c>
      <c r="EY48" s="138">
        <f>SUMIF('Labor Day Regatta 9-3-22 FS'!$B$11:$B$30,$B48,'Labor Day Regatta 9-3-22 FS'!$CH$11:$CH$30)</f>
        <v>0</v>
      </c>
      <c r="EZ48" s="138">
        <f>SUMIF('Labor Day Regatta 9-3-22 FS'!$B$11:$B$30,$B48,'Labor Day Regatta 9-3-22 FS'!$CK$11:$CK$30)</f>
        <v>0</v>
      </c>
      <c r="FA48" s="138">
        <f>SUMIF('Sunday Races 9-11-22'!$B$11:$B$20,$B48,'Sunday Races 9-11-22'!$BY$11:$BY$20)</f>
        <v>0</v>
      </c>
      <c r="FB48" s="138">
        <f>SUMIF('Sunday Races 9-11-22'!$B$11:$B$20,$B48,'Sunday Races 9-11-22'!$CB$11:$CB$20)</f>
        <v>0</v>
      </c>
      <c r="FC48" s="138">
        <f>SUMIF('Sunday Races 9-11-22'!$B$11:$B$20,$B48,'Sunday Races 9-11-22'!$CE$11:$CE$20)</f>
        <v>0</v>
      </c>
      <c r="FD48" s="138">
        <f>SUMIF('Sunday Races 9-11-22'!$B$11:$B$20,$B48,'Sunday Races 9-11-22'!$CH$11:$CH$20)</f>
        <v>0</v>
      </c>
      <c r="FE48" s="138">
        <f>SUMIF('Sunday Races 9-11-22'!$B$11:$B$20,$B48,'Sunday Races 9-11-22'!$CK$11:$CK$20)</f>
        <v>0</v>
      </c>
      <c r="FF48" s="138">
        <f>SUMIF('2022-09-17 Leukemia Cup FS'!$B$11:$B$26,$B48,'2022-09-17 Leukemia Cup FS'!$BY$11:$BY$26)</f>
        <v>0</v>
      </c>
      <c r="FG48" s="138">
        <f>SUMIF('2022-09-17 Leukemia Cup FS'!$B$11:$B$26,$B48,'2022-09-17 Leukemia Cup FS'!$CB$11:$CB$26)</f>
        <v>0</v>
      </c>
      <c r="FH48" s="138">
        <f>SUMIF('2022-09-17 Leukemia Cup FS'!$B$11:$B$26,$B48,'2022-09-17 Leukemia Cup FS'!$CE$11:$CE$26)</f>
        <v>0</v>
      </c>
      <c r="FI48" s="138">
        <f>SUMIF('2022-09-17 Leukemia Cup FS'!$B$11:$B$26,$B48,'2022-09-17 Leukemia Cup FS'!$CH$11:$CH$26)</f>
        <v>0</v>
      </c>
      <c r="FJ48" s="138">
        <f>SUMIF('2022-09-17 Leukemia Cup FS'!$B$11:$B$26,$B48,'2022-09-17 Leukemia Cup FS'!$CK$11:$CK$26)</f>
        <v>0</v>
      </c>
      <c r="FK48" s="138">
        <f>SUMIF('Smith-Berry LDR 9-24-22'!$B$11:$B$30,$B48,'Smith-Berry LDR 9-24-22'!$BY$11:$BY$30)</f>
        <v>0</v>
      </c>
      <c r="FL48" s="138">
        <f>SUMIF('Smith-Berry LDR 9-24-22'!$B$11:$B$30,$B48,'Smith-Berry LDR 9-24-22'!$CB$11:$CB$30)</f>
        <v>0</v>
      </c>
      <c r="FM48" s="138">
        <f>SUMIF('Smith-Berry LDR 9-24-22'!$B$11:$B$30,$B48,'Smith-Berry LDR 9-24-22'!$CE$11:$CE$30)</f>
        <v>0</v>
      </c>
      <c r="FN48" s="138">
        <f>SUMIF('Smith-Berry LDR 9-24-22'!$B$11:$B$30,$B48,'Smith-Berry LDR 9-24-22'!$CH$11:$CH$30)</f>
        <v>0</v>
      </c>
      <c r="FO48" s="138">
        <f>SUMIF('Smith-Berry LDR 9-24-22'!$B$11:$B$30,$B48,'Smith-Berry LDR 9-24-22'!$CK$11:$CK$30)</f>
        <v>0</v>
      </c>
      <c r="FP48" s="138">
        <f>SUMIF('Great Scot 10-1-22 Cham'!$B$11:$B$28,$B48,'Great Scot 10-1-22 Cham'!$BY$11:$BY$28)</f>
        <v>0</v>
      </c>
      <c r="FQ48" s="138">
        <f>SUMIF('Great Scot 10-1-22 Cham'!$B$11:$B$28,$B48,'Great Scot 10-1-22 Cham'!$CB$11:$CB$28)</f>
        <v>0</v>
      </c>
      <c r="FR48" s="138">
        <f>SUMIF('Great Scot 10-1-22 Cham'!$B$11:$B$28,$B48,'Great Scot 10-1-22 Cham'!$CE$11:$CE$28)</f>
        <v>0</v>
      </c>
      <c r="FS48" s="138">
        <f>SUMIF('Great Scot 10-1-22 Cham'!$B$11:$B$28,$B48,'Great Scot 10-1-22 Cham'!$CH$11:$CH$28)</f>
        <v>0</v>
      </c>
      <c r="FT48" s="138">
        <f>SUMIF('Great Scot 10-1-22 Cham'!$B$11:$B$28,$B48,'Great Scot 10-1-22 Cham'!$CK$11:$CK$28)</f>
        <v>0</v>
      </c>
      <c r="FU48" s="138">
        <f>SUMIF('Great Scot 10-1-22 Chal'!$B$11:$B$28,$B48,'Great Scot 10-1-22 Chal'!$BY$11:$BY$28)</f>
        <v>0</v>
      </c>
      <c r="FV48" s="138">
        <f>SUMIF('Great Scot 10-1-22 Chal'!$B$11:$B$28,$B48,'Great Scot 10-1-22 Chal'!$CB$11:$CB$28)</f>
        <v>0</v>
      </c>
      <c r="FW48" s="138">
        <f>SUMIF('Great Scot 10-1-22 Chal'!$B$11:$B$28,$B48,'Great Scot 10-1-22 Chal'!$CE$11:$CE$28)</f>
        <v>0</v>
      </c>
      <c r="FX48" s="138">
        <f>SUMIF('Great Scot 10-1-22 Chal'!$B$11:$B$28,$B48,'Great Scot 10-1-22 Chal'!$CH$11:$CH$28)</f>
        <v>0</v>
      </c>
      <c r="FY48" s="138">
        <f>SUMIF('Great Scot 10-1-22 Chal'!$B$11:$B$28,$B48,'Great Scot 10-1-22 Chal'!$CK$11:$CK$28)</f>
        <v>0</v>
      </c>
      <c r="FZ48" s="138">
        <f>SUMIF('Sunday Races 10-9-22'!$B$11:$B$21,$B48,'Sunday Races 10-9-22'!$BY$11:$BY$21)</f>
        <v>0</v>
      </c>
      <c r="GA48" s="138">
        <f>SUMIF('Sunday Races 10-9-22'!$B$11:$B$21,$B48,'Sunday Races 10-9-22'!$CB$11:$CB$21)</f>
        <v>0</v>
      </c>
      <c r="GB48" s="138">
        <f>SUMIF('Sunday Races 10-9-22'!$B$11:$B$21,$B48,'Sunday Races 10-9-22'!$CE$11:$CE$21)</f>
        <v>0</v>
      </c>
      <c r="GC48" s="138">
        <f>SUMIF('Sunday Races 10-9-22'!$B$11:$B$21,$B48,'Sunday Races 10-9-22'!$CH$11:$CH$21)</f>
        <v>0</v>
      </c>
      <c r="GD48" s="138">
        <f>SUMIF('Sunday Races 10-9-22'!$B$11:$B$21,$B48,'Sunday Races 10-9-22'!$CK$11:$CK$21)</f>
        <v>0</v>
      </c>
      <c r="GE48" s="138">
        <f>SUMIF('Sunday Races 10-23-22'!$B$11:$B$22,$B48,'Sunday Races 10-23-22'!$BY$11:$BY$22)</f>
        <v>0</v>
      </c>
      <c r="GF48" s="138">
        <f>SUMIF('Sunday Races 10-23-22'!$B$11:$B$22,$B48,'Sunday Races 10-23-22'!$CB$11:$CB$22)</f>
        <v>0</v>
      </c>
      <c r="GG48" s="138">
        <f>SUMIF('Sunday Races 10-23-22'!$B$11:$B$22,$B48,'Sunday Races 10-23-22'!$CE$11:$CE$22)</f>
        <v>0</v>
      </c>
      <c r="GH48" s="138">
        <f>SUMIF('Sunday Races 10-23-22'!$B$11:$B$22,$B48,'Sunday Races 10-23-22'!$CH$11:$CH$22)</f>
        <v>0</v>
      </c>
      <c r="GI48" s="138">
        <f>SUMIF('Sunday Races 10-23-22'!$B$11:$B$22,$B48,'Sunday Races 10-23-22'!$CK$11:$CK$22)</f>
        <v>0</v>
      </c>
      <c r="GJ48" s="138">
        <f>SUMIF('One Day Regatta 10-29-22 FS'!$B$11:$B$19,$B48,'One Day Regatta 10-29-22 FS'!$BY$11:$BY$19)</f>
        <v>0</v>
      </c>
      <c r="GK48" s="138">
        <f>SUMIF('One Day Regatta 10-29-22 FS'!$B$11:$B$19,$B48,'One Day Regatta 10-29-22 FS'!$CB$11:$CB$19)</f>
        <v>0</v>
      </c>
      <c r="GL48" s="138">
        <f>SUMIF('One Day Regatta 10-29-22 FS'!$B$11:$B$19,$B48,'One Day Regatta 10-29-22 FS'!$CE$11:$CE$19)</f>
        <v>0</v>
      </c>
      <c r="GM48" s="138">
        <f>SUMIF('One Day Regatta 10-29-22 FS'!$B$11:$B$19,$B48,'One Day Regatta 10-29-22 FS'!$CH$11:$CH$19)</f>
        <v>0</v>
      </c>
      <c r="GN48" s="138">
        <f>SUMIF('One Day Regatta 10-29-22 FS'!$B$11:$B$19,$B48,'One Day Regatta 10-29-22 FS'!$CK$11:$CK$19)</f>
        <v>0</v>
      </c>
      <c r="GO48" s="139"/>
      <c r="GP48" s="140"/>
      <c r="GQ48" s="141">
        <f t="shared" si="43"/>
        <v>0</v>
      </c>
      <c r="GR48" s="141">
        <f t="shared" si="43"/>
        <v>0</v>
      </c>
      <c r="GS48" s="141">
        <f t="shared" si="43"/>
        <v>0</v>
      </c>
      <c r="GT48" s="141">
        <f t="shared" si="43"/>
        <v>0</v>
      </c>
      <c r="GU48" s="141">
        <f t="shared" si="43"/>
        <v>0</v>
      </c>
      <c r="GV48" s="141">
        <f t="shared" si="43"/>
        <v>0</v>
      </c>
      <c r="GW48" s="141">
        <f t="shared" si="43"/>
        <v>0</v>
      </c>
      <c r="GX48" s="141">
        <f t="shared" si="43"/>
        <v>0</v>
      </c>
      <c r="GY48" s="141">
        <f t="shared" si="43"/>
        <v>0</v>
      </c>
      <c r="GZ48" s="141">
        <f t="shared" si="43"/>
        <v>0</v>
      </c>
      <c r="HA48" s="141">
        <f t="shared" si="44"/>
        <v>0</v>
      </c>
      <c r="HB48" s="141">
        <f t="shared" si="44"/>
        <v>0</v>
      </c>
      <c r="HC48" s="141">
        <f t="shared" si="44"/>
        <v>0</v>
      </c>
      <c r="HD48" s="141">
        <f t="shared" si="44"/>
        <v>0</v>
      </c>
      <c r="HE48" s="141">
        <f t="shared" si="44"/>
        <v>0</v>
      </c>
      <c r="HF48" s="141">
        <f t="shared" si="44"/>
        <v>0</v>
      </c>
      <c r="HG48" s="141">
        <f t="shared" si="44"/>
        <v>0</v>
      </c>
      <c r="HH48" s="141">
        <f t="shared" si="44"/>
        <v>0</v>
      </c>
      <c r="HI48" s="141">
        <f t="shared" si="44"/>
        <v>0</v>
      </c>
      <c r="HJ48" s="141">
        <f t="shared" si="44"/>
        <v>0</v>
      </c>
      <c r="HK48" s="141">
        <f t="shared" si="45"/>
        <v>0</v>
      </c>
      <c r="HL48" s="141">
        <f t="shared" si="45"/>
        <v>0</v>
      </c>
      <c r="HM48" s="141">
        <f t="shared" si="45"/>
        <v>0</v>
      </c>
      <c r="HN48" s="141">
        <f t="shared" si="45"/>
        <v>0</v>
      </c>
      <c r="HO48" s="141">
        <f t="shared" si="45"/>
        <v>0</v>
      </c>
      <c r="HP48" s="141">
        <f t="shared" si="45"/>
        <v>0</v>
      </c>
      <c r="HQ48" s="141">
        <f t="shared" si="45"/>
        <v>0</v>
      </c>
      <c r="HR48" s="141">
        <f t="shared" si="45"/>
        <v>0</v>
      </c>
      <c r="HS48" s="141">
        <f t="shared" si="45"/>
        <v>0</v>
      </c>
      <c r="HT48" s="141">
        <f t="shared" si="45"/>
        <v>0</v>
      </c>
      <c r="HU48" s="141">
        <f t="shared" si="46"/>
        <v>0</v>
      </c>
      <c r="HV48" s="141">
        <f t="shared" si="46"/>
        <v>0</v>
      </c>
      <c r="HW48" s="141">
        <f t="shared" si="46"/>
        <v>0</v>
      </c>
      <c r="HX48" s="141">
        <f t="shared" si="46"/>
        <v>0</v>
      </c>
      <c r="HY48" s="141">
        <f t="shared" si="46"/>
        <v>0</v>
      </c>
      <c r="HZ48" s="141">
        <f t="shared" si="46"/>
        <v>0</v>
      </c>
      <c r="IA48" s="141">
        <f t="shared" si="46"/>
        <v>0</v>
      </c>
      <c r="IB48" s="141">
        <f t="shared" si="46"/>
        <v>0</v>
      </c>
      <c r="IC48" s="141">
        <f t="shared" si="46"/>
        <v>0</v>
      </c>
      <c r="ID48" s="141">
        <f t="shared" si="46"/>
        <v>0</v>
      </c>
      <c r="IE48" s="141">
        <f t="shared" si="47"/>
        <v>0</v>
      </c>
      <c r="IF48" s="141">
        <f t="shared" si="47"/>
        <v>0</v>
      </c>
      <c r="IG48" s="141">
        <f t="shared" si="47"/>
        <v>0</v>
      </c>
      <c r="IH48" s="141">
        <f t="shared" si="47"/>
        <v>0</v>
      </c>
      <c r="II48" s="141">
        <f t="shared" si="47"/>
        <v>0</v>
      </c>
      <c r="IJ48" s="141">
        <f t="shared" si="47"/>
        <v>0</v>
      </c>
      <c r="IK48" s="141">
        <f t="shared" si="47"/>
        <v>0</v>
      </c>
      <c r="IL48" s="141">
        <f t="shared" si="47"/>
        <v>0</v>
      </c>
      <c r="IM48" s="141">
        <f t="shared" si="47"/>
        <v>0</v>
      </c>
      <c r="IN48" s="141">
        <f t="shared" si="47"/>
        <v>0</v>
      </c>
      <c r="IO48" s="141">
        <f t="shared" si="48"/>
        <v>0</v>
      </c>
      <c r="IP48" s="141">
        <f t="shared" si="48"/>
        <v>0</v>
      </c>
      <c r="IQ48" s="141">
        <f t="shared" si="48"/>
        <v>0</v>
      </c>
      <c r="IR48" s="141">
        <f t="shared" si="48"/>
        <v>0</v>
      </c>
      <c r="IS48" s="141">
        <f t="shared" si="48"/>
        <v>0</v>
      </c>
      <c r="IT48" s="141">
        <f t="shared" si="48"/>
        <v>0</v>
      </c>
      <c r="IU48" s="141">
        <f t="shared" si="48"/>
        <v>0</v>
      </c>
      <c r="IV48" s="141">
        <f t="shared" si="48"/>
        <v>0</v>
      </c>
      <c r="IW48" s="141">
        <f t="shared" si="48"/>
        <v>0</v>
      </c>
      <c r="IX48" s="141">
        <f t="shared" si="48"/>
        <v>0</v>
      </c>
      <c r="IY48" s="141">
        <f t="shared" si="49"/>
        <v>0</v>
      </c>
      <c r="IZ48" s="141">
        <f t="shared" si="49"/>
        <v>0</v>
      </c>
      <c r="JA48" s="141">
        <f t="shared" si="49"/>
        <v>0</v>
      </c>
      <c r="JB48" s="141">
        <f t="shared" si="49"/>
        <v>0</v>
      </c>
      <c r="JC48" s="141">
        <f t="shared" si="49"/>
        <v>0</v>
      </c>
      <c r="JD48" s="141">
        <f t="shared" si="49"/>
        <v>0</v>
      </c>
      <c r="JE48" s="141">
        <f t="shared" si="49"/>
        <v>0</v>
      </c>
      <c r="JF48" s="141">
        <f t="shared" si="49"/>
        <v>0</v>
      </c>
      <c r="JG48" s="141">
        <f t="shared" si="49"/>
        <v>0</v>
      </c>
      <c r="JH48" s="141">
        <f t="shared" si="49"/>
        <v>0</v>
      </c>
      <c r="JI48" s="141">
        <f t="shared" si="49"/>
        <v>0</v>
      </c>
      <c r="JJ48" s="141">
        <f t="shared" si="49"/>
        <v>0</v>
      </c>
      <c r="JK48" s="141">
        <f t="shared" si="49"/>
        <v>0</v>
      </c>
      <c r="JL48" s="141">
        <f t="shared" si="49"/>
        <v>0</v>
      </c>
      <c r="JM48" s="141">
        <f t="shared" si="49"/>
        <v>0</v>
      </c>
    </row>
    <row r="49" spans="1:273" ht="15" customHeight="1" x14ac:dyDescent="0.2">
      <c r="A49" s="134">
        <f t="shared" si="17"/>
        <v>31</v>
      </c>
      <c r="B49" s="170" t="s">
        <v>673</v>
      </c>
      <c r="C49" s="135">
        <f t="shared" si="39"/>
        <v>0</v>
      </c>
      <c r="D49" s="136">
        <f t="shared" si="40"/>
        <v>0</v>
      </c>
      <c r="E49" s="135">
        <f t="shared" si="41"/>
        <v>0</v>
      </c>
      <c r="F49" s="137">
        <f t="shared" si="42"/>
        <v>0</v>
      </c>
      <c r="G49" s="138">
        <f>SUMIF('Saturday Race 11-06-21'!$B$11:$B$21,$B49,'Saturday Race 11-06-21'!$BY$11:$BY$21)</f>
        <v>0</v>
      </c>
      <c r="H49" s="138">
        <f>SUMIF('Saturday Race 11-06-21'!$B$11:$B$21,$B49,'Saturday Race 11-06-21'!$CB$11:$CB$21)</f>
        <v>0</v>
      </c>
      <c r="I49" s="138">
        <f>SUMIF('Saturday Race 11-06-21'!$B$11:$B$21,$B49,'Saturday Race 11-06-21'!$CE$11:$CE$21)</f>
        <v>0</v>
      </c>
      <c r="J49" s="138">
        <f>SUMIF('Saturday Race 11-06-21'!$B$11:$B$21,$B49,'Saturday Race 11-06-21'!$CH$11:$CH$21)</f>
        <v>0</v>
      </c>
      <c r="K49" s="138">
        <f>SUMIF('Saturday Race 11-06-21'!$B$11:$B$21,$B49,'Saturday Race 11-06-21'!$CK$11:$CK$21)</f>
        <v>0</v>
      </c>
      <c r="L49" s="138">
        <f>SUMIF('Saturday Race 11-20-21'!$B$11:$B$24,$B49,'Saturday Race 11-20-21'!$BY$11:$BY$24)</f>
        <v>0</v>
      </c>
      <c r="M49" s="138">
        <f>SUMIF('Saturday Race 11-20-21'!$B$11:$B$24,$B49,'Saturday Race 11-20-21'!$CB$11:$CB$24)</f>
        <v>0</v>
      </c>
      <c r="N49" s="138">
        <f>SUMIF('Saturday Race 11-20-21'!$B$11:$B$24,$B49,'Saturday Race 11-20-21'!$CE$11:$CE$24)</f>
        <v>0</v>
      </c>
      <c r="O49" s="138">
        <f>SUMIF('Saturday Race 11-20-21'!$B$11:$B$24,$B49,'Saturday Race 11-20-21'!$CH$11:$CH$24)</f>
        <v>0</v>
      </c>
      <c r="P49" s="138">
        <f>SUMIF('Saturday Race 11-20-21'!$B$11:$B$24,$B49,'Saturday Race 11-20-21'!$CK$11:$CK$24)</f>
        <v>0</v>
      </c>
      <c r="Q49" s="138">
        <f>SUMIF('One Day 12-04-21 Scots'!$B$11:$B$25,$B49,'One Day 12-04-21 Scots'!$BY$11:$BY$25)</f>
        <v>0</v>
      </c>
      <c r="R49" s="138">
        <f>SUMIF('One Day 12-04-21 Scots'!$B$11:$B$25,$B49,'One Day 12-04-21 Scots'!$CB$11:$CB$25)</f>
        <v>0</v>
      </c>
      <c r="S49" s="138">
        <f>SUMIF('One Day 12-04-21 Scots'!$B$11:$B$25,$B49,'One Day 12-04-21 Scots'!$CE$11:$CE$25)</f>
        <v>0</v>
      </c>
      <c r="T49" s="138">
        <f>SUMIF('One Day 12-04-21 Scots'!$B$11:$B$25,$B49,'One Day 12-04-21 Scots'!$CH$11:$CH$25)</f>
        <v>0</v>
      </c>
      <c r="U49" s="138">
        <f>SUMIF('One Day 12-04-21 Scots'!$B$11:$B$25,$B49,'One Day 12-04-21 Scots'!$CK$11:$CK$25)</f>
        <v>0</v>
      </c>
      <c r="V49" s="138">
        <f>SUMIF('One Day 12-04-21 Thistles'!$B$11:$B$25,$B49,'One Day 12-04-21 Thistles'!$BY$11:$BY$25)</f>
        <v>0</v>
      </c>
      <c r="W49" s="138">
        <f>SUMIF('One Day 12-04-21 Thistles'!$B$11:$B$25,$B49,'One Day 12-04-21 Thistles'!$CB$11:$CB$25)</f>
        <v>0</v>
      </c>
      <c r="X49" s="138">
        <f>SUMIF('One Day 12-04-21 Thistles'!$B$11:$B$25,$B49,'One Day 12-04-21 Thistles'!$CE$11:$CE$25)</f>
        <v>0</v>
      </c>
      <c r="Y49" s="138">
        <f>SUMIF('One Day 12-04-21 Thistles'!$B$11:$B$25,$B49,'One Day 12-04-21 Thistles'!$CH$11:$CH$25)</f>
        <v>0</v>
      </c>
      <c r="Z49" s="138">
        <f>SUMIF('One Day 12-04-21 Thistles'!$B$11:$B$25,$B49,'One Day 12-04-21 Thistles'!$CK$11:$CK$25)</f>
        <v>0</v>
      </c>
      <c r="AA49" s="138">
        <f>SUMIF('Saturday Race 1-08-22'!$B$11:$B$20,$B49,'Saturday Race 1-08-22'!$BY$11:$BY$20)</f>
        <v>0</v>
      </c>
      <c r="AB49" s="138">
        <f>SUMIF('Saturday Race 1-08-22'!$B$11:$B$20,$B49,'Saturday Race 1-08-22'!$CB$11:$CB$20)</f>
        <v>0</v>
      </c>
      <c r="AC49" s="138">
        <f>SUMIF('Saturday Race 1-08-22'!$B$11:$B$20,$B49,'Saturday Race 1-08-22'!$CE$11:$CE$20)</f>
        <v>0</v>
      </c>
      <c r="AD49" s="138">
        <f>SUMIF('Saturday Race 1-08-22'!$B$11:$B$20,$B49,'Saturday Race 1-08-22'!$CH$11:$CH$20)</f>
        <v>0</v>
      </c>
      <c r="AE49" s="138">
        <f>SUMIF('Saturday Race 1-08-22'!$B$11:$B$20,$B49,'Saturday Race 1-08-22'!$CK$11:$CK$20)</f>
        <v>0</v>
      </c>
      <c r="AF49" s="138">
        <f>SUMIF('Saturday Race 1-22-22'!$B$11:$B$20,$B49,'Saturday Race 1-22-22'!$BY$11:$BY$20)</f>
        <v>0</v>
      </c>
      <c r="AG49" s="138">
        <f>SUMIF('Saturday Race 1-22-22'!$B$11:$B$20,$B49,'Saturday Race 1-22-22'!$CB$11:$CB$20)</f>
        <v>0</v>
      </c>
      <c r="AH49" s="138">
        <f>SUMIF('Saturday Race 1-22-22'!$B$11:$B$20,$B49,'Saturday Race 1-22-22'!$CE$11:$CE$20)</f>
        <v>0</v>
      </c>
      <c r="AI49" s="138">
        <f>SUMIF('Saturday Race 1-22-22'!$B$11:$B$20,$B49,'Saturday Race 1-22-22'!$CH$11:$CH$20)</f>
        <v>0</v>
      </c>
      <c r="AJ49" s="138">
        <f>SUMIF('Saturday Race 1-22-22'!$B$11:$B$20,$B49,'Saturday Race 1-22-22'!$CK$11:$CK$20)</f>
        <v>0</v>
      </c>
      <c r="AK49" s="138">
        <f>SUMIF('Sunday Race 2-6-22'!$B$11:$B$20,$B49,'Sunday Race 2-6-22'!$BY$11:$BY$20)</f>
        <v>0</v>
      </c>
      <c r="AL49" s="138">
        <f>SUMIF('Sunday Race 2-6-22'!$B$11:$B$20,$B49,'Sunday Race 2-6-22'!$CB$11:$CB$20)</f>
        <v>0</v>
      </c>
      <c r="AM49" s="138">
        <f>SUMIF('Sunday Race 2-6-22'!$B$11:$B$20,$B49,'Sunday Race 2-6-22'!$CE$11:$CE$20)</f>
        <v>0</v>
      </c>
      <c r="AN49" s="138">
        <f>SUMIF('Sunday Race 2-6-22'!$B$11:$B$20,$B49,'Sunday Race 2-6-22'!$CH$11:$CH$20)</f>
        <v>0</v>
      </c>
      <c r="AO49" s="138">
        <f>SUMIF('Sunday Race 2-6-22'!$B$11:$B$20,$B49,'Sunday Race 2-6-22'!$CK$11:$CK$20)</f>
        <v>0</v>
      </c>
      <c r="AP49" s="138">
        <f>SUMIF('Chili One Day 2-12-22 Scots'!$B$11:$B$25,$B49,'Chili One Day 2-12-22 Scots'!$BY$11:$BY$25)</f>
        <v>0</v>
      </c>
      <c r="AQ49" s="138">
        <f>SUMIF('Chili One Day 2-12-22 Scots'!$B$11:$B$25,$B49,'Chili One Day 2-12-22 Scots'!$CB$11:$CB$25)</f>
        <v>0</v>
      </c>
      <c r="AR49" s="138">
        <f>SUMIF('Chili One Day 2-12-22 Scots'!$B$11:$B$25,$B49,'Chili One Day 2-12-22 Scots'!$CE$11:$CE$25)</f>
        <v>0</v>
      </c>
      <c r="AS49" s="138">
        <f>SUMIF('Chili One Day 2-12-22 Scots'!$B$11:$B$25,$B49,'Chili One Day 2-12-22 Scots'!$CH$11:$CH$25)</f>
        <v>0</v>
      </c>
      <c r="AT49" s="138">
        <f>SUMIF('Chili One Day 2-12-22 Scots'!$B$11:$B$25,$B49,'Chili One Day 2-12-22 Scots'!$CK$11:$CK$25)</f>
        <v>0</v>
      </c>
      <c r="AU49" s="138">
        <f>SUMIF('Chili One Day 2-12-22 Thistles'!$B$11:$B$25,$B49,'Chili One Day 2-12-22 Thistles'!$BY$11:$BY$25)</f>
        <v>0</v>
      </c>
      <c r="AV49" s="138">
        <f>SUMIF('Chili One Day 2-12-22 Thistles'!$B$11:$B$25,$B49,'Chili One Day 2-12-22 Thistles'!$CB$11:$CB$25)</f>
        <v>0</v>
      </c>
      <c r="AW49" s="138">
        <f>SUMIF('Chili One Day 2-12-22 Thistles'!$B$11:$B$25,$B49,'Chili One Day 2-12-22 Thistles'!$CE$11:$CE$25)</f>
        <v>0</v>
      </c>
      <c r="AX49" s="138">
        <f>SUMIF('Chili One Day 2-12-22 Thistles'!$B$11:$B$25,$B49,'Chili One Day 2-12-22 Thistles'!$CH$11:$CH$25)</f>
        <v>0</v>
      </c>
      <c r="AY49" s="138">
        <f>SUMIF('Chili One Day 2-12-22 Thistles'!$B$11:$B$25,$B49,'Chili One Day 2-12-22 Thistles'!$CK$11:$CK$25)</f>
        <v>0</v>
      </c>
      <c r="AZ49" s="138">
        <f>SUMIF('Sunday Race 2-20-22'!$B$11:$B$26,$B49,'Sunday Race 2-20-22'!$BY$11:$BY$26)</f>
        <v>0</v>
      </c>
      <c r="BA49" s="138">
        <f>SUMIF('Sunday Race 2-20-22'!$B$11:$B$26,$B49,'Sunday Race 2-20-22'!$CB$11:$CB$26)</f>
        <v>0</v>
      </c>
      <c r="BB49" s="138">
        <f>SUMIF('Sunday Race 2-20-22'!$B$11:$B$26,$B49,'Sunday Race 2-20-22'!$CE$11:$CE$26)</f>
        <v>0</v>
      </c>
      <c r="BC49" s="138">
        <f>SUMIF('Sunday Race 2-20-22'!$B$11:$B$26,$B49,'Sunday Race 2-20-22'!$CH$11:$CH$26)</f>
        <v>0</v>
      </c>
      <c r="BD49" s="138">
        <f>SUMIF('Sunday Race 2-20-22'!$B$11:$B$26,$B49,'Sunday Race 2-20-22'!$CK$11:$CK$26)</f>
        <v>0</v>
      </c>
      <c r="BE49" s="138">
        <f>SUMIF('Sunday Race 2-27-22'!$B$11:$B$20,$B49,'Sunday Race 2-27-22'!$BY$11:$BY$20)</f>
        <v>0</v>
      </c>
      <c r="BF49" s="138">
        <f>SUMIF('Sunday Race 2-27-22'!$B$11:$B$20,$B49,'Sunday Race 2-27-22'!$CB$11:$CB$20)</f>
        <v>0</v>
      </c>
      <c r="BG49" s="138">
        <f>SUMIF('Sunday Race 2-27-22'!$B$11:$B$20,$B49,'Sunday Race 2-27-22'!$CE$11:$CE$20)</f>
        <v>0</v>
      </c>
      <c r="BH49" s="138">
        <f>SUMIF('Sunday Race 2-27-22'!$B$11:$B$20,$B49,'Sunday Race 2-27-22'!$CH$11:$CH$20)</f>
        <v>0</v>
      </c>
      <c r="BI49" s="138">
        <f>SUMIF('Sunday Race 2-27-22'!$B$11:$B$20,$B49,'Sunday Race 2-27-22'!$CK$11:$CK$20)</f>
        <v>0</v>
      </c>
      <c r="BJ49" s="138">
        <f>SUMIF('Ironman One Day 3-5-22 FS'!$B$11:$B$26,$B49,'Ironman One Day 3-5-22 FS'!$BY$11:$BY$26)</f>
        <v>0</v>
      </c>
      <c r="BK49" s="138">
        <f>SUMIF('Ironman One Day 3-5-22 FS'!$B$11:$B$26,$B49,'Ironman One Day 3-5-22 FS'!$CB$11:$CB$26)</f>
        <v>0</v>
      </c>
      <c r="BL49" s="138">
        <f>SUMIF('Ironman One Day 3-5-22 FS'!$B$11:$B$26,$B49,'Ironman One Day 3-5-22 FS'!$CE$11:$CE$26)</f>
        <v>0</v>
      </c>
      <c r="BM49" s="138">
        <f>SUMIF('Ironman One Day 3-5-22 FS'!$B$11:$B$26,$B49,'Ironman One Day 3-5-22 FS'!$CH$11:$CH$26)</f>
        <v>0</v>
      </c>
      <c r="BN49" s="138">
        <f>SUMIF('Ironman One Day 3-5-22 FS'!$B$11:$B$26,$B49,'Ironman One Day 3-5-22 FS'!$CK$11:$CK$26)</f>
        <v>0</v>
      </c>
      <c r="BO49" s="138">
        <f>SUMIF('Sunday Race 3-13-22'!$B$11:$B$25,$B49,'Sunday Race 3-13-22'!$BY$11:$BY$25)</f>
        <v>0</v>
      </c>
      <c r="BP49" s="138">
        <f>SUMIF('Sunday Race 3-13-22'!$B$11:$B$25,$B49,'Sunday Race 3-13-22'!$CB$11:$CB$25)</f>
        <v>0</v>
      </c>
      <c r="BQ49" s="138">
        <f>SUMIF('Sunday Race 3-13-22'!$B$11:$B$25,$B49,'Sunday Race 3-13-22'!$CE$11:$CE$25)</f>
        <v>0</v>
      </c>
      <c r="BR49" s="138">
        <f>SUMIF('Sunday Race 3-13-22'!$B$11:$B$25,$B49,'Sunday Race 3-13-22'!$CH$11:$CH$25)</f>
        <v>0</v>
      </c>
      <c r="BS49" s="138">
        <f>SUMIF('Sunday Race 3-13-22'!$B$11:$B$25,$B49,'Sunday Race 3-13-22'!$CK$11:$CK$25)</f>
        <v>0</v>
      </c>
      <c r="BT49" s="138">
        <f>SUMIF('Saturday Race 3-19-22'!$B$11:$B$18,$B49,'Saturday Race 3-19-22'!$BY$11:$BY$18)</f>
        <v>0</v>
      </c>
      <c r="BU49" s="138">
        <f>SUMIF('Saturday Race 3-19-22'!$B$11:$B$18,$B49,'Saturday Race 3-19-22'!$CB$11:$CB$18)</f>
        <v>0</v>
      </c>
      <c r="BV49" s="138">
        <f>SUMIF('Saturday Race 3-19-22'!$B$11:$B$18,$B49,'Saturday Race 3-19-22'!$CE$11:$CE$18)</f>
        <v>0</v>
      </c>
      <c r="BW49" s="138">
        <f>SUMIF('Saturday Race 3-19-22'!$B$11:$B$18,$B49,'Saturday Race 3-19-22'!$CH$11:$CH$18)</f>
        <v>0</v>
      </c>
      <c r="BX49" s="138">
        <f>SUMIF('Saturday Race 3-19-22'!$B$11:$B$18,$B49,'Saturday Race 3-19-22'!$CK$11:$CK$18)</f>
        <v>0</v>
      </c>
      <c r="BY49" s="138">
        <f>SUMIF('Sunday Races 4-10-22'!$B$11:$B$26,$B49,'Sunday Races 4-10-22'!$BY$11:$BY$26)</f>
        <v>0</v>
      </c>
      <c r="BZ49" s="138">
        <f>SUMIF('Sunday Races 4-10-22'!$B$11:$B$26,$B49,'Sunday Races 4-10-22'!$CB$11:$CB$26)</f>
        <v>0</v>
      </c>
      <c r="CA49" s="138">
        <f>SUMIF('Sunday Races 4-10-22'!$B$11:$B$26,$B49,'Sunday Races 4-10-22'!$CE$11:$CE$26)</f>
        <v>0</v>
      </c>
      <c r="CB49" s="138">
        <f>SUMIF('Sunday Races 4-10-22'!$B$11:$B$26,$B49,'Sunday Races 4-10-22'!$CH$11:$CH$26)</f>
        <v>0</v>
      </c>
      <c r="CC49" s="138">
        <f>SUMIF('Sunday Races 4-10-22'!$B$11:$B$26,$B49,'Sunday Races 4-10-22'!$CK$11:$CK$26)</f>
        <v>0</v>
      </c>
      <c r="CD49" s="138">
        <f>SUMIF('Easter One Day 4-16-22 FS'!$B$11:$B$26,$B49,'Easter One Day 4-16-22 FS'!$BY$11:$BY$26)</f>
        <v>0</v>
      </c>
      <c r="CE49" s="138">
        <f>SUMIF('Easter One Day 4-16-22 FS'!$B$11:$B$26,$B49,'Easter One Day 4-16-22 FS'!$CB$11:$CB$26)</f>
        <v>0</v>
      </c>
      <c r="CF49" s="138">
        <f>SUMIF('Easter One Day 4-16-22 FS'!$B$11:$B$26,$B49,'Easter One Day 4-16-22 FS'!$CE$11:$CE$26)</f>
        <v>0</v>
      </c>
      <c r="CG49" s="138">
        <f>SUMIF('Easter One Day 4-16-22 FS'!$B$11:$B$26,$B49,'Easter One Day 4-16-22 FS'!$CH$11:$CH$26)</f>
        <v>0</v>
      </c>
      <c r="CH49" s="138">
        <f>SUMIF('Easter One Day 4-16-22 FS'!$B$11:$B$26,$B49,'Easter One Day 4-16-22 FS'!$CK$11:$CK$26)</f>
        <v>0</v>
      </c>
      <c r="CI49" s="138">
        <f>SUMIF('Easter One Day 4-16-22 TH'!$B$11:$B$15,$B49,'Easter One Day 4-16-22 TH'!$BY$11:$BY$15)</f>
        <v>0</v>
      </c>
      <c r="CJ49" s="138">
        <f>SUMIF('Easter One Day 4-16-22 TH'!$B$11:$B$15,$B49,'Easter One Day 4-16-22 TH'!$CB$11:$CB$15)</f>
        <v>0</v>
      </c>
      <c r="CK49" s="138">
        <f>SUMIF('Easter One Day 4-16-22 TH'!$B$11:$B$15,$B49,'Easter One Day 4-16-22 TH'!$CE$11:$CE$15)</f>
        <v>0</v>
      </c>
      <c r="CL49" s="138">
        <f>SUMIF('Easter One Day 4-16-22 TH'!$B$11:$B$15,$B49,'Easter One Day 4-16-22 TH'!$CH$11:$CH$15)</f>
        <v>0</v>
      </c>
      <c r="CM49" s="138">
        <f>SUMIF('Easter One Day 4-16-22 TH'!$B$11:$B$15,$B49,'Easter One Day 4-16-22 TH'!$CK$11:$CK$15)</f>
        <v>0</v>
      </c>
      <c r="CN49" s="138">
        <f>SUMIF('Sunday Races 5-1-22'!$B$11:$B$28,$B49,'Sunday Races 5-1-22'!$BY$11:$BY$28)</f>
        <v>0</v>
      </c>
      <c r="CO49" s="138">
        <f>SUMIF('Sunday Races 5-1-22'!$B$11:$B$28,$B49,'Sunday Races 5-1-22'!$CB$11:$CB$28)</f>
        <v>0</v>
      </c>
      <c r="CP49" s="138">
        <f>SUMIF('Sunday Races 5-1-22'!$B$11:$B$28,$B49,'Sunday Races 5-1-22'!$CE$11:$CE$28)</f>
        <v>0</v>
      </c>
      <c r="CQ49" s="138">
        <f>SUMIF('Sunday Races 5-1-22'!$B$11:$B$28,$B49,'Sunday Races 5-1-22'!$CH$11:$CH$28)</f>
        <v>0</v>
      </c>
      <c r="CR49" s="138">
        <f>SUMIF('Sunday Races 5-1-22'!$B$11:$B$28,$B49,'Sunday Races 5-1-22'!$CK$11:$CK$28)</f>
        <v>0</v>
      </c>
      <c r="CS49" s="138">
        <f>SUMIF('Long Distance Race 5-7-22'!$B$11:$B$27,$B49,'Long Distance Race 5-7-22'!$BY$11:$BY$27)</f>
        <v>0</v>
      </c>
      <c r="CT49" s="138">
        <f>SUMIF('Long Distance Race 5-7-22'!$B$11:$B$27,$B49,'Long Distance Race 5-7-22'!$CB$11:$CB$27)</f>
        <v>0</v>
      </c>
      <c r="CU49" s="138">
        <f>SUMIF('Long Distance Race 5-7-22'!$B$11:$B$27,$B49,'Long Distance Race 5-7-22'!$CE$11:$CE$27)</f>
        <v>0</v>
      </c>
      <c r="CV49" s="138">
        <f>SUMIF('Long Distance Race 5-7-22'!$B$11:$B$27,$B49,'Long Distance Race 5-7-22'!$CH$11:$CH$27)</f>
        <v>0</v>
      </c>
      <c r="CW49" s="138">
        <f>SUMIF('Long Distance Race 5-7-22'!$B$11:$B$27,$B49,'Long Distance Race 5-7-22'!$CK$11:$CK$27)</f>
        <v>0</v>
      </c>
      <c r="CX49" s="138">
        <f>SUMIF('Memorial Day Regatta 5-28-22 Op'!$B$11:$B$27,$B49,'Memorial Day Regatta 5-28-22 Op'!$BY$11:$BY$27)</f>
        <v>0</v>
      </c>
      <c r="CY49" s="138">
        <f>SUMIF('Memorial Day Regatta 5-28-22 Op'!$B$11:$B$27,$B49,'Memorial Day Regatta 5-28-22 Op'!$CB$11:$CB$27)</f>
        <v>0</v>
      </c>
      <c r="CZ49" s="138">
        <f>SUMIF('Memorial Day Regatta 5-28-22 Op'!$B$11:$B$27,$B49,'Memorial Day Regatta 5-28-22 Op'!$CE$11:$CE$27)</f>
        <v>0</v>
      </c>
      <c r="DA49" s="138">
        <f>SUMIF('Memorial Day Regatta 5-28-22 Op'!$B$11:$B$27,$B49,'Memorial Day Regatta 5-28-22 Op'!$CH$11:$CH$27)</f>
        <v>0</v>
      </c>
      <c r="DB49" s="138">
        <f>SUMIF('Memorial Day Regatta 5-28-22 Op'!$B$11:$B$27,$B49,'Memorial Day Regatta 5-28-22 Op'!$CK$11:$CK$27)</f>
        <v>0</v>
      </c>
      <c r="DC49" s="138">
        <f>SUMIF('Sunday Races 6-5-22'!$B$11:$B$28,$B49,'Sunday Races 6-5-22'!$BY$11:$BY$28)</f>
        <v>0</v>
      </c>
      <c r="DD49" s="138">
        <f>SUMIF('Sunday Races 6-5-22'!$B$11:$B$28,$B49,'Sunday Races 6-5-22'!$CB$11:$CB$28)</f>
        <v>0</v>
      </c>
      <c r="DE49" s="138">
        <f>SUMIF('Sunday Races 6-5-22'!$B$11:$B$28,$B49,'Sunday Races 6-5-22'!$CE$11:$CE$28)</f>
        <v>0</v>
      </c>
      <c r="DF49" s="138">
        <f>SUMIF('Sunday Races 6-5-22'!$B$11:$B$28,$B49,'Sunday Races 6-5-22'!$CH$11:$CH$28)</f>
        <v>0</v>
      </c>
      <c r="DG49" s="138">
        <f>SUMIF('Sunday Races 6-5-22'!$B$11:$B$28,$B49,'Sunday Races 6-5-22'!$CK$11:$CK$28)</f>
        <v>0</v>
      </c>
      <c r="DH49" s="138">
        <f>SUMIF('Sunday Races 6-12-22'!$B$11:$B$24,$B49,'Sunday Races 6-12-22'!$BY$11:$BY$24)</f>
        <v>0</v>
      </c>
      <c r="DI49" s="138">
        <f>SUMIF('Sunday Races 6-12-22'!$B$11:$B$24,$B49,'Sunday Races 6-12-22'!$CB$11:$CB$24)</f>
        <v>0</v>
      </c>
      <c r="DJ49" s="138">
        <f>SUMIF('Sunday Races 6-12-22'!$B$11:$B$24,$B49,'Sunday Races 6-12-22'!$CE$11:$CE$24)</f>
        <v>0</v>
      </c>
      <c r="DK49" s="138">
        <f>SUMIF('Sunday Races 6-12-22'!$B$11:$B$24,$B49,'Sunday Races 6-12-22'!$CH$11:$CH$24)</f>
        <v>0</v>
      </c>
      <c r="DL49" s="138">
        <f>SUMIF('Sunday Races 6-12-22'!$B$11:$B$24,$B49,'Sunday Races 6-12-22'!$CK$11:$CK$24)</f>
        <v>0</v>
      </c>
      <c r="DM49" s="138">
        <f>SUMIF('Saturday Races 6-18-22'!$B$11:$B$24,$B49,'Saturday Races 6-18-22'!$BY$11:$BY$24)</f>
        <v>0</v>
      </c>
      <c r="DN49" s="138">
        <f>SUMIF('Saturday Races 6-18-22'!$B$11:$B$24,$B49,'Saturday Races 6-18-22'!$CB$11:$CB$24)</f>
        <v>0</v>
      </c>
      <c r="DO49" s="138">
        <f>SUMIF('Saturday Races 6-18-22'!$B$11:$B$24,$B49,'Saturday Races 6-18-22'!$CE$11:$CE$24)</f>
        <v>0</v>
      </c>
      <c r="DP49" s="138">
        <f>SUMIF('Saturday Races 6-18-22'!$B$11:$B$24,$B49,'Saturday Races 6-18-22'!$CH$11:$CH$24)</f>
        <v>0</v>
      </c>
      <c r="DQ49" s="138">
        <f>SUMIF('Saturday Races 6-18-22'!$B$11:$B$24,$B49,'Saturday Races 6-18-22'!$CK$11:$CK$24)</f>
        <v>0</v>
      </c>
      <c r="DR49" s="138">
        <f>SUMIF('Caldwell Cup 6-25-22 FS'!$B$11:$B$25,$B49,'Caldwell Cup 6-25-22 FS'!$BY$11:$BY$25)</f>
        <v>0</v>
      </c>
      <c r="DS49" s="138">
        <f>SUMIF('Caldwell Cup 6-25-22 FS'!$B$11:$B$25,$B49,'Caldwell Cup 6-25-22 FS'!$CB$11:$CB$25)</f>
        <v>0</v>
      </c>
      <c r="DT49" s="138">
        <f>SUMIF('Caldwell Cup 6-25-22 FS'!$B$11:$B$25,$B49,'Caldwell Cup 6-25-22 FS'!$CE$11:$CE$25)</f>
        <v>0</v>
      </c>
      <c r="DU49" s="138">
        <f>SUMIF('Caldwell Cup 6-25-22 FS'!$B$11:$B$25,$B49,'Caldwell Cup 6-25-22 FS'!$CH$11:$CH$25)</f>
        <v>0</v>
      </c>
      <c r="DV49" s="138">
        <f>SUMIF('Caldwell Cup 6-25-22 FS'!$B$11:$B$25,$B49,'Caldwell Cup 6-25-22 FS'!$CK$11:$CK$25)</f>
        <v>0</v>
      </c>
      <c r="DW49" s="138">
        <f>SUMIF('Caldwell Cup 6-25-22 TH'!$B$11:$B$24,$B49,'Caldwell Cup 6-25-22 TH'!$BY$11:$BY$24)</f>
        <v>0</v>
      </c>
      <c r="DX49" s="138">
        <f>SUMIF('Caldwell Cup 6-25-22 TH'!$B$11:$B$24,$B49,'Caldwell Cup 6-25-22 TH'!$CB$11:$CB$24)</f>
        <v>0</v>
      </c>
      <c r="DY49" s="138">
        <f>SUMIF('Caldwell Cup 6-25-22 TH'!$B$11:$B$24,$B49,'Caldwell Cup 6-25-22 TH'!$CE$11:$CE$24)</f>
        <v>0</v>
      </c>
      <c r="DZ49" s="138">
        <f>SUMIF('Caldwell Cup 6-25-22 TH'!$B$11:$B$24,$B49,'Caldwell Cup 6-25-22 TH'!$CH$11:$CH$24)</f>
        <v>0</v>
      </c>
      <c r="EA49" s="138">
        <f>SUMIF('Caldwell Cup 6-25-22 TH'!$B$11:$B$24,$B49,'Caldwell Cup 6-25-22 TH'!$CK$11:$CK$24)</f>
        <v>0</v>
      </c>
      <c r="EB49" s="138">
        <f>SUMIF('Sunday Races 7-3-22'!$B$11:$B$25,$B49,'Sunday Races 7-3-22'!$BY$11:$BY$25)</f>
        <v>0</v>
      </c>
      <c r="EC49" s="138">
        <f>SUMIF('Sunday Races 7-3-22'!$B$11:$B$25,$B49,'Sunday Races 7-3-22'!$CB$11:$CB$25)</f>
        <v>0</v>
      </c>
      <c r="ED49" s="138">
        <f>SUMIF('Sunday Races 7-3-22'!$B$11:$B$25,$B49,'Sunday Races 7-3-22'!$CE$11:$CE$25)</f>
        <v>0</v>
      </c>
      <c r="EE49" s="138">
        <f>SUMIF('Sunday Races 7-3-22'!$B$11:$B$25,$B49,'Sunday Races 7-3-22'!$CH$11:$CH$25)</f>
        <v>0</v>
      </c>
      <c r="EF49" s="138">
        <f>SUMIF('Sunday Races 7-3-22'!$B$11:$B$25,$B49,'Sunday Races 7-3-22'!$CK$11:$CK$25)</f>
        <v>0</v>
      </c>
      <c r="EG49" s="138">
        <f>SUMIF('Sunday Races 7-31-22'!$B$11:$B$25,$B49,'Sunday Races 7-31-22'!$BY$11:$BY$25)</f>
        <v>0</v>
      </c>
      <c r="EH49" s="138">
        <f>SUMIF('Sunday Races 7-31-22'!$B$11:$B$25,$B49,'Sunday Races 7-31-22'!$CB$11:$CB$25)</f>
        <v>0</v>
      </c>
      <c r="EI49" s="138">
        <f>SUMIF('Sunday Races 7-31-22'!$B$11:$B$25,$B49,'Sunday Races 7-31-22'!$CE$11:$CE$25)</f>
        <v>0</v>
      </c>
      <c r="EJ49" s="138">
        <f>SUMIF('Sunday Races 7-31-22'!$B$11:$B$25,$B49,'Sunday Races 7-31-22'!$CH$11:$CH$25)</f>
        <v>0</v>
      </c>
      <c r="EK49" s="138">
        <f>SUMIF('Sunday Races 7-31-22'!$B$11:$B$25,$B49,'Sunday Races 7-31-22'!$CK$11:$CK$25)</f>
        <v>0</v>
      </c>
      <c r="EL49" s="138">
        <f>SUMIF('Sunday Races 8-14-22'!$B$11:$B$25,$B49,'Sunday Races 8-14-22'!$BY$11:$BY$25)</f>
        <v>0</v>
      </c>
      <c r="EM49" s="138">
        <f>SUMIF('Sunday Races 8-14-22'!$B$11:$B$25,$B49,'Sunday Races 8-14-22'!$CB$11:$CB$25)</f>
        <v>0</v>
      </c>
      <c r="EN49" s="138">
        <f>SUMIF('Sunday Races 8-14-22'!$B$11:$B$25,$B49,'Sunday Races 8-14-22'!$CE$11:$CE$25)</f>
        <v>0</v>
      </c>
      <c r="EO49" s="138">
        <f>SUMIF('Sunday Races 8-14-22'!$B$11:$B$25,$B49,'Sunday Races 8-14-22'!$CH$11:$CH$25)</f>
        <v>0</v>
      </c>
      <c r="EP49" s="138">
        <f>SUMIF('Sunday Races 8-14-22'!$B$11:$B$25,$B49,'Sunday Races 8-14-22'!$CK$11:$CK$25)</f>
        <v>0</v>
      </c>
      <c r="EQ49" s="138">
        <f>SUMIF('Saturday Races 8-20-22'!$B$11:$B$25,$B49,'Saturday Races 8-20-22'!$BY$11:$BY$25)</f>
        <v>0</v>
      </c>
      <c r="ER49" s="138">
        <f>SUMIF('Saturday Races 8-20-22'!$B$11:$B$25,$B49,'Saturday Races 8-20-22'!$CB$11:$CB$25)</f>
        <v>0</v>
      </c>
      <c r="ES49" s="138">
        <f>SUMIF('Saturday Races 8-20-22'!$B$11:$B$25,$B49,'Saturday Races 8-20-22'!$CE$11:$CE$25)</f>
        <v>0</v>
      </c>
      <c r="ET49" s="138">
        <f>SUMIF('Saturday Races 8-20-22'!$B$11:$B$25,$B49,'Saturday Races 8-20-22'!$CH$11:$CH$25)</f>
        <v>0</v>
      </c>
      <c r="EU49" s="138">
        <f>SUMIF('Saturday Races 8-20-22'!$B$11:$B$25,$B49,'Saturday Races 8-20-22'!$CK$11:$CK$25)</f>
        <v>0</v>
      </c>
      <c r="EV49" s="138">
        <f>SUMIF('Labor Day Regatta 9-3-22 FS'!$B$11:$B$30,$B49,'Labor Day Regatta 9-3-22 FS'!$BY$11:$BY$30)</f>
        <v>0</v>
      </c>
      <c r="EW49" s="138">
        <f>SUMIF('Labor Day Regatta 9-3-22 FS'!$B$11:$B$30,$B49,'Labor Day Regatta 9-3-22 FS'!$CB$11:$CB$30)</f>
        <v>0</v>
      </c>
      <c r="EX49" s="138">
        <f>SUMIF('Labor Day Regatta 9-3-22 FS'!$B$11:$B$30,$B49,'Labor Day Regatta 9-3-22 FS'!$CE$11:$CE$30)</f>
        <v>0</v>
      </c>
      <c r="EY49" s="138">
        <f>SUMIF('Labor Day Regatta 9-3-22 FS'!$B$11:$B$30,$B49,'Labor Day Regatta 9-3-22 FS'!$CH$11:$CH$30)</f>
        <v>0</v>
      </c>
      <c r="EZ49" s="138">
        <f>SUMIF('Labor Day Regatta 9-3-22 FS'!$B$11:$B$30,$B49,'Labor Day Regatta 9-3-22 FS'!$CK$11:$CK$30)</f>
        <v>0</v>
      </c>
      <c r="FA49" s="138">
        <f>SUMIF('Sunday Races 9-11-22'!$B$11:$B$20,$B49,'Sunday Races 9-11-22'!$BY$11:$BY$20)</f>
        <v>0</v>
      </c>
      <c r="FB49" s="138">
        <f>SUMIF('Sunday Races 9-11-22'!$B$11:$B$20,$B49,'Sunday Races 9-11-22'!$CB$11:$CB$20)</f>
        <v>0</v>
      </c>
      <c r="FC49" s="138">
        <f>SUMIF('Sunday Races 9-11-22'!$B$11:$B$20,$B49,'Sunday Races 9-11-22'!$CE$11:$CE$20)</f>
        <v>0</v>
      </c>
      <c r="FD49" s="138">
        <f>SUMIF('Sunday Races 9-11-22'!$B$11:$B$20,$B49,'Sunday Races 9-11-22'!$CH$11:$CH$20)</f>
        <v>0</v>
      </c>
      <c r="FE49" s="138">
        <f>SUMIF('Sunday Races 9-11-22'!$B$11:$B$20,$B49,'Sunday Races 9-11-22'!$CK$11:$CK$20)</f>
        <v>0</v>
      </c>
      <c r="FF49" s="138">
        <f>SUMIF('2022-09-17 Leukemia Cup FS'!$B$11:$B$26,$B49,'2022-09-17 Leukemia Cup FS'!$BY$11:$BY$26)</f>
        <v>0</v>
      </c>
      <c r="FG49" s="138">
        <f>SUMIF('2022-09-17 Leukemia Cup FS'!$B$11:$B$26,$B49,'2022-09-17 Leukemia Cup FS'!$CB$11:$CB$26)</f>
        <v>0</v>
      </c>
      <c r="FH49" s="138">
        <f>SUMIF('2022-09-17 Leukemia Cup FS'!$B$11:$B$26,$B49,'2022-09-17 Leukemia Cup FS'!$CE$11:$CE$26)</f>
        <v>0</v>
      </c>
      <c r="FI49" s="138">
        <f>SUMIF('2022-09-17 Leukemia Cup FS'!$B$11:$B$26,$B49,'2022-09-17 Leukemia Cup FS'!$CH$11:$CH$26)</f>
        <v>0</v>
      </c>
      <c r="FJ49" s="138">
        <f>SUMIF('2022-09-17 Leukemia Cup FS'!$B$11:$B$26,$B49,'2022-09-17 Leukemia Cup FS'!$CK$11:$CK$26)</f>
        <v>0</v>
      </c>
      <c r="FK49" s="138">
        <f>SUMIF('Smith-Berry LDR 9-24-22'!$B$11:$B$30,$B49,'Smith-Berry LDR 9-24-22'!$BY$11:$BY$30)</f>
        <v>0</v>
      </c>
      <c r="FL49" s="138">
        <f>SUMIF('Smith-Berry LDR 9-24-22'!$B$11:$B$30,$B49,'Smith-Berry LDR 9-24-22'!$CB$11:$CB$30)</f>
        <v>0</v>
      </c>
      <c r="FM49" s="138">
        <f>SUMIF('Smith-Berry LDR 9-24-22'!$B$11:$B$30,$B49,'Smith-Berry LDR 9-24-22'!$CE$11:$CE$30)</f>
        <v>0</v>
      </c>
      <c r="FN49" s="138">
        <f>SUMIF('Smith-Berry LDR 9-24-22'!$B$11:$B$30,$B49,'Smith-Berry LDR 9-24-22'!$CH$11:$CH$30)</f>
        <v>0</v>
      </c>
      <c r="FO49" s="138">
        <f>SUMIF('Smith-Berry LDR 9-24-22'!$B$11:$B$30,$B49,'Smith-Berry LDR 9-24-22'!$CK$11:$CK$30)</f>
        <v>0</v>
      </c>
      <c r="FP49" s="138">
        <f>SUMIF('Great Scot 10-1-22 Cham'!$B$11:$B$28,$B49,'Great Scot 10-1-22 Cham'!$BY$11:$BY$28)</f>
        <v>0</v>
      </c>
      <c r="FQ49" s="138">
        <f>SUMIF('Great Scot 10-1-22 Cham'!$B$11:$B$28,$B49,'Great Scot 10-1-22 Cham'!$CB$11:$CB$28)</f>
        <v>0</v>
      </c>
      <c r="FR49" s="138">
        <f>SUMIF('Great Scot 10-1-22 Cham'!$B$11:$B$28,$B49,'Great Scot 10-1-22 Cham'!$CE$11:$CE$28)</f>
        <v>0</v>
      </c>
      <c r="FS49" s="138">
        <f>SUMIF('Great Scot 10-1-22 Cham'!$B$11:$B$28,$B49,'Great Scot 10-1-22 Cham'!$CH$11:$CH$28)</f>
        <v>0</v>
      </c>
      <c r="FT49" s="138">
        <f>SUMIF('Great Scot 10-1-22 Cham'!$B$11:$B$28,$B49,'Great Scot 10-1-22 Cham'!$CK$11:$CK$28)</f>
        <v>0</v>
      </c>
      <c r="FU49" s="138">
        <f>SUMIF('Great Scot 10-1-22 Chal'!$B$11:$B$28,$B49,'Great Scot 10-1-22 Chal'!$BY$11:$BY$28)</f>
        <v>0</v>
      </c>
      <c r="FV49" s="138">
        <f>SUMIF('Great Scot 10-1-22 Chal'!$B$11:$B$28,$B49,'Great Scot 10-1-22 Chal'!$CB$11:$CB$28)</f>
        <v>0</v>
      </c>
      <c r="FW49" s="138">
        <f>SUMIF('Great Scot 10-1-22 Chal'!$B$11:$B$28,$B49,'Great Scot 10-1-22 Chal'!$CE$11:$CE$28)</f>
        <v>0</v>
      </c>
      <c r="FX49" s="138">
        <f>SUMIF('Great Scot 10-1-22 Chal'!$B$11:$B$28,$B49,'Great Scot 10-1-22 Chal'!$CH$11:$CH$28)</f>
        <v>0</v>
      </c>
      <c r="FY49" s="138">
        <f>SUMIF('Great Scot 10-1-22 Chal'!$B$11:$B$28,$B49,'Great Scot 10-1-22 Chal'!$CK$11:$CK$28)</f>
        <v>0</v>
      </c>
      <c r="FZ49" s="138">
        <f>SUMIF('Sunday Races 10-9-22'!$B$11:$B$21,$B49,'Sunday Races 10-9-22'!$BY$11:$BY$21)</f>
        <v>0</v>
      </c>
      <c r="GA49" s="138">
        <f>SUMIF('Sunday Races 10-9-22'!$B$11:$B$21,$B49,'Sunday Races 10-9-22'!$CB$11:$CB$21)</f>
        <v>0</v>
      </c>
      <c r="GB49" s="138">
        <f>SUMIF('Sunday Races 10-9-22'!$B$11:$B$21,$B49,'Sunday Races 10-9-22'!$CE$11:$CE$21)</f>
        <v>0</v>
      </c>
      <c r="GC49" s="138">
        <f>SUMIF('Sunday Races 10-9-22'!$B$11:$B$21,$B49,'Sunday Races 10-9-22'!$CH$11:$CH$21)</f>
        <v>0</v>
      </c>
      <c r="GD49" s="138">
        <f>SUMIF('Sunday Races 10-9-22'!$B$11:$B$21,$B49,'Sunday Races 10-9-22'!$CK$11:$CK$21)</f>
        <v>0</v>
      </c>
      <c r="GE49" s="138">
        <f>SUMIF('Sunday Races 10-23-22'!$B$11:$B$22,$B49,'Sunday Races 10-23-22'!$BY$11:$BY$22)</f>
        <v>0</v>
      </c>
      <c r="GF49" s="138">
        <f>SUMIF('Sunday Races 10-23-22'!$B$11:$B$22,$B49,'Sunday Races 10-23-22'!$CB$11:$CB$22)</f>
        <v>0</v>
      </c>
      <c r="GG49" s="138">
        <f>SUMIF('Sunday Races 10-23-22'!$B$11:$B$22,$B49,'Sunday Races 10-23-22'!$CE$11:$CE$22)</f>
        <v>0</v>
      </c>
      <c r="GH49" s="138">
        <f>SUMIF('Sunday Races 10-23-22'!$B$11:$B$22,$B49,'Sunday Races 10-23-22'!$CH$11:$CH$22)</f>
        <v>0</v>
      </c>
      <c r="GI49" s="138">
        <f>SUMIF('Sunday Races 10-23-22'!$B$11:$B$22,$B49,'Sunday Races 10-23-22'!$CK$11:$CK$22)</f>
        <v>0</v>
      </c>
      <c r="GJ49" s="138">
        <f>SUMIF('One Day Regatta 10-29-22 FS'!$B$11:$B$19,$B49,'One Day Regatta 10-29-22 FS'!$BY$11:$BY$19)</f>
        <v>0</v>
      </c>
      <c r="GK49" s="138">
        <f>SUMIF('One Day Regatta 10-29-22 FS'!$B$11:$B$19,$B49,'One Day Regatta 10-29-22 FS'!$CB$11:$CB$19)</f>
        <v>0</v>
      </c>
      <c r="GL49" s="138">
        <f>SUMIF('One Day Regatta 10-29-22 FS'!$B$11:$B$19,$B49,'One Day Regatta 10-29-22 FS'!$CE$11:$CE$19)</f>
        <v>0</v>
      </c>
      <c r="GM49" s="138">
        <f>SUMIF('One Day Regatta 10-29-22 FS'!$B$11:$B$19,$B49,'One Day Regatta 10-29-22 FS'!$CH$11:$CH$19)</f>
        <v>0</v>
      </c>
      <c r="GN49" s="138">
        <f>SUMIF('One Day Regatta 10-29-22 FS'!$B$11:$B$19,$B49,'One Day Regatta 10-29-22 FS'!$CK$11:$CK$19)</f>
        <v>0</v>
      </c>
      <c r="GO49" s="139"/>
      <c r="GP49" s="140"/>
      <c r="GQ49" s="141">
        <f t="shared" si="43"/>
        <v>0</v>
      </c>
      <c r="GR49" s="141">
        <f t="shared" si="43"/>
        <v>0</v>
      </c>
      <c r="GS49" s="141">
        <f t="shared" si="43"/>
        <v>0</v>
      </c>
      <c r="GT49" s="141">
        <f t="shared" si="43"/>
        <v>0</v>
      </c>
      <c r="GU49" s="141">
        <f t="shared" si="43"/>
        <v>0</v>
      </c>
      <c r="GV49" s="141">
        <f t="shared" si="43"/>
        <v>0</v>
      </c>
      <c r="GW49" s="141">
        <f t="shared" si="43"/>
        <v>0</v>
      </c>
      <c r="GX49" s="141">
        <f t="shared" si="43"/>
        <v>0</v>
      </c>
      <c r="GY49" s="141">
        <f t="shared" si="43"/>
        <v>0</v>
      </c>
      <c r="GZ49" s="141">
        <f t="shared" si="43"/>
        <v>0</v>
      </c>
      <c r="HA49" s="141">
        <f t="shared" si="44"/>
        <v>0</v>
      </c>
      <c r="HB49" s="141">
        <f t="shared" si="44"/>
        <v>0</v>
      </c>
      <c r="HC49" s="141">
        <f t="shared" si="44"/>
        <v>0</v>
      </c>
      <c r="HD49" s="141">
        <f t="shared" si="44"/>
        <v>0</v>
      </c>
      <c r="HE49" s="141">
        <f t="shared" si="44"/>
        <v>0</v>
      </c>
      <c r="HF49" s="141">
        <f t="shared" si="44"/>
        <v>0</v>
      </c>
      <c r="HG49" s="141">
        <f t="shared" si="44"/>
        <v>0</v>
      </c>
      <c r="HH49" s="141">
        <f t="shared" si="44"/>
        <v>0</v>
      </c>
      <c r="HI49" s="141">
        <f t="shared" si="44"/>
        <v>0</v>
      </c>
      <c r="HJ49" s="141">
        <f t="shared" si="44"/>
        <v>0</v>
      </c>
      <c r="HK49" s="141">
        <f t="shared" si="45"/>
        <v>0</v>
      </c>
      <c r="HL49" s="141">
        <f t="shared" si="45"/>
        <v>0</v>
      </c>
      <c r="HM49" s="141">
        <f t="shared" si="45"/>
        <v>0</v>
      </c>
      <c r="HN49" s="141">
        <f t="shared" si="45"/>
        <v>0</v>
      </c>
      <c r="HO49" s="141">
        <f t="shared" si="45"/>
        <v>0</v>
      </c>
      <c r="HP49" s="141">
        <f t="shared" si="45"/>
        <v>0</v>
      </c>
      <c r="HQ49" s="141">
        <f t="shared" si="45"/>
        <v>0</v>
      </c>
      <c r="HR49" s="141">
        <f t="shared" si="45"/>
        <v>0</v>
      </c>
      <c r="HS49" s="141">
        <f t="shared" si="45"/>
        <v>0</v>
      </c>
      <c r="HT49" s="141">
        <f t="shared" si="45"/>
        <v>0</v>
      </c>
      <c r="HU49" s="141">
        <f t="shared" si="46"/>
        <v>0</v>
      </c>
      <c r="HV49" s="141">
        <f t="shared" si="46"/>
        <v>0</v>
      </c>
      <c r="HW49" s="141">
        <f t="shared" si="46"/>
        <v>0</v>
      </c>
      <c r="HX49" s="141">
        <f t="shared" si="46"/>
        <v>0</v>
      </c>
      <c r="HY49" s="141">
        <f t="shared" si="46"/>
        <v>0</v>
      </c>
      <c r="HZ49" s="141">
        <f t="shared" si="46"/>
        <v>0</v>
      </c>
      <c r="IA49" s="141">
        <f t="shared" si="46"/>
        <v>0</v>
      </c>
      <c r="IB49" s="141">
        <f t="shared" si="46"/>
        <v>0</v>
      </c>
      <c r="IC49" s="141">
        <f t="shared" si="46"/>
        <v>0</v>
      </c>
      <c r="ID49" s="141">
        <f t="shared" si="46"/>
        <v>0</v>
      </c>
      <c r="IE49" s="141">
        <f t="shared" si="47"/>
        <v>0</v>
      </c>
      <c r="IF49" s="141">
        <f t="shared" si="47"/>
        <v>0</v>
      </c>
      <c r="IG49" s="141">
        <f t="shared" si="47"/>
        <v>0</v>
      </c>
      <c r="IH49" s="141">
        <f t="shared" si="47"/>
        <v>0</v>
      </c>
      <c r="II49" s="141">
        <f t="shared" si="47"/>
        <v>0</v>
      </c>
      <c r="IJ49" s="141">
        <f t="shared" si="47"/>
        <v>0</v>
      </c>
      <c r="IK49" s="141">
        <f t="shared" si="47"/>
        <v>0</v>
      </c>
      <c r="IL49" s="141">
        <f t="shared" si="47"/>
        <v>0</v>
      </c>
      <c r="IM49" s="141">
        <f t="shared" si="47"/>
        <v>0</v>
      </c>
      <c r="IN49" s="141">
        <f t="shared" si="47"/>
        <v>0</v>
      </c>
      <c r="IO49" s="141">
        <f t="shared" si="48"/>
        <v>0</v>
      </c>
      <c r="IP49" s="141">
        <f t="shared" si="48"/>
        <v>0</v>
      </c>
      <c r="IQ49" s="141">
        <f t="shared" si="48"/>
        <v>0</v>
      </c>
      <c r="IR49" s="141">
        <f t="shared" si="48"/>
        <v>0</v>
      </c>
      <c r="IS49" s="141">
        <f t="shared" si="48"/>
        <v>0</v>
      </c>
      <c r="IT49" s="141">
        <f t="shared" si="48"/>
        <v>0</v>
      </c>
      <c r="IU49" s="141">
        <f t="shared" si="48"/>
        <v>0</v>
      </c>
      <c r="IV49" s="141">
        <f t="shared" si="48"/>
        <v>0</v>
      </c>
      <c r="IW49" s="141">
        <f t="shared" si="48"/>
        <v>0</v>
      </c>
      <c r="IX49" s="141">
        <f t="shared" si="48"/>
        <v>0</v>
      </c>
      <c r="IY49" s="141">
        <f t="shared" si="49"/>
        <v>0</v>
      </c>
      <c r="IZ49" s="141">
        <f t="shared" si="49"/>
        <v>0</v>
      </c>
      <c r="JA49" s="141">
        <f t="shared" si="49"/>
        <v>0</v>
      </c>
      <c r="JB49" s="141">
        <f t="shared" si="49"/>
        <v>0</v>
      </c>
      <c r="JC49" s="141">
        <f t="shared" si="49"/>
        <v>0</v>
      </c>
      <c r="JD49" s="141">
        <f t="shared" si="49"/>
        <v>0</v>
      </c>
      <c r="JE49" s="141">
        <f t="shared" si="49"/>
        <v>0</v>
      </c>
      <c r="JF49" s="141">
        <f t="shared" si="49"/>
        <v>0</v>
      </c>
      <c r="JG49" s="141">
        <f t="shared" si="49"/>
        <v>0</v>
      </c>
      <c r="JH49" s="141">
        <f t="shared" si="49"/>
        <v>0</v>
      </c>
      <c r="JI49" s="141">
        <f t="shared" si="49"/>
        <v>0</v>
      </c>
      <c r="JJ49" s="141">
        <f t="shared" si="49"/>
        <v>0</v>
      </c>
      <c r="JK49" s="141">
        <f t="shared" si="49"/>
        <v>0</v>
      </c>
      <c r="JL49" s="141">
        <f t="shared" si="49"/>
        <v>0</v>
      </c>
      <c r="JM49" s="141">
        <f t="shared" si="49"/>
        <v>0</v>
      </c>
    </row>
    <row r="50" spans="1:273" ht="15" customHeight="1" x14ac:dyDescent="0.2">
      <c r="A50" s="134">
        <f t="shared" si="17"/>
        <v>31</v>
      </c>
      <c r="B50" s="142" t="s">
        <v>262</v>
      </c>
      <c r="C50" s="135">
        <f t="shared" si="39"/>
        <v>0</v>
      </c>
      <c r="D50" s="136">
        <f t="shared" si="40"/>
        <v>0</v>
      </c>
      <c r="E50" s="135">
        <f t="shared" si="41"/>
        <v>0</v>
      </c>
      <c r="F50" s="137">
        <f t="shared" si="42"/>
        <v>0</v>
      </c>
      <c r="G50" s="138">
        <f>SUMIF('Saturday Race 11-06-21'!$B$11:$B$21,$B50,'Saturday Race 11-06-21'!$BY$11:$BY$21)</f>
        <v>0</v>
      </c>
      <c r="H50" s="138">
        <f>SUMIF('Saturday Race 11-06-21'!$B$11:$B$21,$B50,'Saturday Race 11-06-21'!$CB$11:$CB$21)</f>
        <v>0</v>
      </c>
      <c r="I50" s="138">
        <f>SUMIF('Saturday Race 11-06-21'!$B$11:$B$21,$B50,'Saturday Race 11-06-21'!$CE$11:$CE$21)</f>
        <v>0</v>
      </c>
      <c r="J50" s="138">
        <f>SUMIF('Saturday Race 11-06-21'!$B$11:$B$21,$B50,'Saturday Race 11-06-21'!$CH$11:$CH$21)</f>
        <v>0</v>
      </c>
      <c r="K50" s="138">
        <f>SUMIF('Saturday Race 11-06-21'!$B$11:$B$21,$B50,'Saturday Race 11-06-21'!$CK$11:$CK$21)</f>
        <v>0</v>
      </c>
      <c r="L50" s="138">
        <f>SUMIF('Saturday Race 11-20-21'!$B$11:$B$24,$B50,'Saturday Race 11-20-21'!$BY$11:$BY$24)</f>
        <v>0</v>
      </c>
      <c r="M50" s="138">
        <f>SUMIF('Saturday Race 11-20-21'!$B$11:$B$24,$B50,'Saturday Race 11-20-21'!$CB$11:$CB$24)</f>
        <v>0</v>
      </c>
      <c r="N50" s="138">
        <f>SUMIF('Saturday Race 11-20-21'!$B$11:$B$24,$B50,'Saturday Race 11-20-21'!$CE$11:$CE$24)</f>
        <v>0</v>
      </c>
      <c r="O50" s="138">
        <f>SUMIF('Saturday Race 11-20-21'!$B$11:$B$24,$B50,'Saturday Race 11-20-21'!$CH$11:$CH$24)</f>
        <v>0</v>
      </c>
      <c r="P50" s="138">
        <f>SUMIF('Saturday Race 11-20-21'!$B$11:$B$24,$B50,'Saturday Race 11-20-21'!$CK$11:$CK$24)</f>
        <v>0</v>
      </c>
      <c r="Q50" s="138">
        <f>SUMIF('One Day 12-04-21 Scots'!$B$11:$B$25,$B50,'One Day 12-04-21 Scots'!$BY$11:$BY$25)</f>
        <v>0</v>
      </c>
      <c r="R50" s="138">
        <f>SUMIF('One Day 12-04-21 Scots'!$B$11:$B$25,$B50,'One Day 12-04-21 Scots'!$CB$11:$CB$25)</f>
        <v>0</v>
      </c>
      <c r="S50" s="138">
        <f>SUMIF('One Day 12-04-21 Scots'!$B$11:$B$25,$B50,'One Day 12-04-21 Scots'!$CE$11:$CE$25)</f>
        <v>0</v>
      </c>
      <c r="T50" s="138">
        <f>SUMIF('One Day 12-04-21 Scots'!$B$11:$B$25,$B50,'One Day 12-04-21 Scots'!$CH$11:$CH$25)</f>
        <v>0</v>
      </c>
      <c r="U50" s="138">
        <f>SUMIF('One Day 12-04-21 Scots'!$B$11:$B$25,$B50,'One Day 12-04-21 Scots'!$CK$11:$CK$25)</f>
        <v>0</v>
      </c>
      <c r="V50" s="138">
        <f>SUMIF('One Day 12-04-21 Thistles'!$B$11:$B$25,$B50,'One Day 12-04-21 Thistles'!$BY$11:$BY$25)</f>
        <v>0</v>
      </c>
      <c r="W50" s="138">
        <f>SUMIF('One Day 12-04-21 Thistles'!$B$11:$B$25,$B50,'One Day 12-04-21 Thistles'!$CB$11:$CB$25)</f>
        <v>0</v>
      </c>
      <c r="X50" s="138">
        <f>SUMIF('One Day 12-04-21 Thistles'!$B$11:$B$25,$B50,'One Day 12-04-21 Thistles'!$CE$11:$CE$25)</f>
        <v>0</v>
      </c>
      <c r="Y50" s="138">
        <f>SUMIF('One Day 12-04-21 Thistles'!$B$11:$B$25,$B50,'One Day 12-04-21 Thistles'!$CH$11:$CH$25)</f>
        <v>0</v>
      </c>
      <c r="Z50" s="138">
        <f>SUMIF('One Day 12-04-21 Thistles'!$B$11:$B$25,$B50,'One Day 12-04-21 Thistles'!$CK$11:$CK$25)</f>
        <v>0</v>
      </c>
      <c r="AA50" s="138">
        <f>SUMIF('Saturday Race 1-08-22'!$B$11:$B$20,$B50,'Saturday Race 1-08-22'!$BY$11:$BY$20)</f>
        <v>0</v>
      </c>
      <c r="AB50" s="138">
        <f>SUMIF('Saturday Race 1-08-22'!$B$11:$B$20,$B50,'Saturday Race 1-08-22'!$CB$11:$CB$20)</f>
        <v>0</v>
      </c>
      <c r="AC50" s="138">
        <f>SUMIF('Saturday Race 1-08-22'!$B$11:$B$20,$B50,'Saturday Race 1-08-22'!$CE$11:$CE$20)</f>
        <v>0</v>
      </c>
      <c r="AD50" s="138">
        <f>SUMIF('Saturday Race 1-08-22'!$B$11:$B$20,$B50,'Saturday Race 1-08-22'!$CH$11:$CH$20)</f>
        <v>0</v>
      </c>
      <c r="AE50" s="138">
        <f>SUMIF('Saturday Race 1-08-22'!$B$11:$B$20,$B50,'Saturday Race 1-08-22'!$CK$11:$CK$20)</f>
        <v>0</v>
      </c>
      <c r="AF50" s="138">
        <f>SUMIF('Saturday Race 1-22-22'!$B$11:$B$20,$B50,'Saturday Race 1-22-22'!$BY$11:$BY$20)</f>
        <v>0</v>
      </c>
      <c r="AG50" s="138">
        <f>SUMIF('Saturday Race 1-22-22'!$B$11:$B$20,$B50,'Saturday Race 1-22-22'!$CB$11:$CB$20)</f>
        <v>0</v>
      </c>
      <c r="AH50" s="138">
        <f>SUMIF('Saturday Race 1-22-22'!$B$11:$B$20,$B50,'Saturday Race 1-22-22'!$CE$11:$CE$20)</f>
        <v>0</v>
      </c>
      <c r="AI50" s="138">
        <f>SUMIF('Saturday Race 1-22-22'!$B$11:$B$20,$B50,'Saturday Race 1-22-22'!$CH$11:$CH$20)</f>
        <v>0</v>
      </c>
      <c r="AJ50" s="138">
        <f>SUMIF('Saturday Race 1-22-22'!$B$11:$B$20,$B50,'Saturday Race 1-22-22'!$CK$11:$CK$20)</f>
        <v>0</v>
      </c>
      <c r="AK50" s="138">
        <f>SUMIF('Sunday Race 2-6-22'!$B$11:$B$20,$B50,'Sunday Race 2-6-22'!$BY$11:$BY$20)</f>
        <v>0</v>
      </c>
      <c r="AL50" s="138">
        <f>SUMIF('Sunday Race 2-6-22'!$B$11:$B$20,$B50,'Sunday Race 2-6-22'!$CB$11:$CB$20)</f>
        <v>0</v>
      </c>
      <c r="AM50" s="138">
        <f>SUMIF('Sunday Race 2-6-22'!$B$11:$B$20,$B50,'Sunday Race 2-6-22'!$CE$11:$CE$20)</f>
        <v>0</v>
      </c>
      <c r="AN50" s="138">
        <f>SUMIF('Sunday Race 2-6-22'!$B$11:$B$20,$B50,'Sunday Race 2-6-22'!$CH$11:$CH$20)</f>
        <v>0</v>
      </c>
      <c r="AO50" s="138">
        <f>SUMIF('Sunday Race 2-6-22'!$B$11:$B$20,$B50,'Sunday Race 2-6-22'!$CK$11:$CK$20)</f>
        <v>0</v>
      </c>
      <c r="AP50" s="138">
        <f>SUMIF('Chili One Day 2-12-22 Scots'!$B$11:$B$25,$B50,'Chili One Day 2-12-22 Scots'!$BY$11:$BY$25)</f>
        <v>0</v>
      </c>
      <c r="AQ50" s="138">
        <f>SUMIF('Chili One Day 2-12-22 Scots'!$B$11:$B$25,$B50,'Chili One Day 2-12-22 Scots'!$CB$11:$CB$25)</f>
        <v>0</v>
      </c>
      <c r="AR50" s="138">
        <f>SUMIF('Chili One Day 2-12-22 Scots'!$B$11:$B$25,$B50,'Chili One Day 2-12-22 Scots'!$CE$11:$CE$25)</f>
        <v>0</v>
      </c>
      <c r="AS50" s="138">
        <f>SUMIF('Chili One Day 2-12-22 Scots'!$B$11:$B$25,$B50,'Chili One Day 2-12-22 Scots'!$CH$11:$CH$25)</f>
        <v>0</v>
      </c>
      <c r="AT50" s="138">
        <f>SUMIF('Chili One Day 2-12-22 Scots'!$B$11:$B$25,$B50,'Chili One Day 2-12-22 Scots'!$CK$11:$CK$25)</f>
        <v>0</v>
      </c>
      <c r="AU50" s="138">
        <f>SUMIF('Chili One Day 2-12-22 Thistles'!$B$11:$B$25,$B50,'Chili One Day 2-12-22 Thistles'!$BY$11:$BY$25)</f>
        <v>0</v>
      </c>
      <c r="AV50" s="138">
        <f>SUMIF('Chili One Day 2-12-22 Thistles'!$B$11:$B$25,$B50,'Chili One Day 2-12-22 Thistles'!$CB$11:$CB$25)</f>
        <v>0</v>
      </c>
      <c r="AW50" s="138">
        <f>SUMIF('Chili One Day 2-12-22 Thistles'!$B$11:$B$25,$B50,'Chili One Day 2-12-22 Thistles'!$CE$11:$CE$25)</f>
        <v>0</v>
      </c>
      <c r="AX50" s="138">
        <f>SUMIF('Chili One Day 2-12-22 Thistles'!$B$11:$B$25,$B50,'Chili One Day 2-12-22 Thistles'!$CH$11:$CH$25)</f>
        <v>0</v>
      </c>
      <c r="AY50" s="138">
        <f>SUMIF('Chili One Day 2-12-22 Thistles'!$B$11:$B$25,$B50,'Chili One Day 2-12-22 Thistles'!$CK$11:$CK$25)</f>
        <v>0</v>
      </c>
      <c r="AZ50" s="138">
        <f>SUMIF('Sunday Race 2-20-22'!$B$11:$B$26,$B50,'Sunday Race 2-20-22'!$BY$11:$BY$26)</f>
        <v>0</v>
      </c>
      <c r="BA50" s="138">
        <f>SUMIF('Sunday Race 2-20-22'!$B$11:$B$26,$B50,'Sunday Race 2-20-22'!$CB$11:$CB$26)</f>
        <v>0</v>
      </c>
      <c r="BB50" s="138">
        <f>SUMIF('Sunday Race 2-20-22'!$B$11:$B$26,$B50,'Sunday Race 2-20-22'!$CE$11:$CE$26)</f>
        <v>0</v>
      </c>
      <c r="BC50" s="138">
        <f>SUMIF('Sunday Race 2-20-22'!$B$11:$B$26,$B50,'Sunday Race 2-20-22'!$CH$11:$CH$26)</f>
        <v>0</v>
      </c>
      <c r="BD50" s="138">
        <f>SUMIF('Sunday Race 2-20-22'!$B$11:$B$26,$B50,'Sunday Race 2-20-22'!$CK$11:$CK$26)</f>
        <v>0</v>
      </c>
      <c r="BE50" s="138">
        <f>SUMIF('Sunday Race 2-27-22'!$B$11:$B$20,$B50,'Sunday Race 2-27-22'!$BY$11:$BY$20)</f>
        <v>0</v>
      </c>
      <c r="BF50" s="138">
        <f>SUMIF('Sunday Race 2-27-22'!$B$11:$B$20,$B50,'Sunday Race 2-27-22'!$CB$11:$CB$20)</f>
        <v>0</v>
      </c>
      <c r="BG50" s="138">
        <f>SUMIF('Sunday Race 2-27-22'!$B$11:$B$20,$B50,'Sunday Race 2-27-22'!$CE$11:$CE$20)</f>
        <v>0</v>
      </c>
      <c r="BH50" s="138">
        <f>SUMIF('Sunday Race 2-27-22'!$B$11:$B$20,$B50,'Sunday Race 2-27-22'!$CH$11:$CH$20)</f>
        <v>0</v>
      </c>
      <c r="BI50" s="138">
        <f>SUMIF('Sunday Race 2-27-22'!$B$11:$B$20,$B50,'Sunday Race 2-27-22'!$CK$11:$CK$20)</f>
        <v>0</v>
      </c>
      <c r="BJ50" s="138">
        <f>SUMIF('Ironman One Day 3-5-22 FS'!$B$11:$B$26,$B50,'Ironman One Day 3-5-22 FS'!$BY$11:$BY$26)</f>
        <v>0</v>
      </c>
      <c r="BK50" s="138">
        <f>SUMIF('Ironman One Day 3-5-22 FS'!$B$11:$B$26,$B50,'Ironman One Day 3-5-22 FS'!$CB$11:$CB$26)</f>
        <v>0</v>
      </c>
      <c r="BL50" s="138">
        <f>SUMIF('Ironman One Day 3-5-22 FS'!$B$11:$B$26,$B50,'Ironman One Day 3-5-22 FS'!$CE$11:$CE$26)</f>
        <v>0</v>
      </c>
      <c r="BM50" s="138">
        <f>SUMIF('Ironman One Day 3-5-22 FS'!$B$11:$B$26,$B50,'Ironman One Day 3-5-22 FS'!$CH$11:$CH$26)</f>
        <v>0</v>
      </c>
      <c r="BN50" s="138">
        <f>SUMIF('Ironman One Day 3-5-22 FS'!$B$11:$B$26,$B50,'Ironman One Day 3-5-22 FS'!$CK$11:$CK$26)</f>
        <v>0</v>
      </c>
      <c r="BO50" s="138">
        <f>SUMIF('Sunday Race 3-13-22'!$B$11:$B$25,$B50,'Sunday Race 3-13-22'!$BY$11:$BY$25)</f>
        <v>0</v>
      </c>
      <c r="BP50" s="138">
        <f>SUMIF('Sunday Race 3-13-22'!$B$11:$B$25,$B50,'Sunday Race 3-13-22'!$CB$11:$CB$25)</f>
        <v>0</v>
      </c>
      <c r="BQ50" s="138">
        <f>SUMIF('Sunday Race 3-13-22'!$B$11:$B$25,$B50,'Sunday Race 3-13-22'!$CE$11:$CE$25)</f>
        <v>0</v>
      </c>
      <c r="BR50" s="138">
        <f>SUMIF('Sunday Race 3-13-22'!$B$11:$B$25,$B50,'Sunday Race 3-13-22'!$CH$11:$CH$25)</f>
        <v>0</v>
      </c>
      <c r="BS50" s="138">
        <f>SUMIF('Sunday Race 3-13-22'!$B$11:$B$25,$B50,'Sunday Race 3-13-22'!$CK$11:$CK$25)</f>
        <v>0</v>
      </c>
      <c r="BT50" s="138">
        <f>SUMIF('Saturday Race 3-19-22'!$B$11:$B$18,$B50,'Saturday Race 3-19-22'!$BY$11:$BY$18)</f>
        <v>0</v>
      </c>
      <c r="BU50" s="138">
        <f>SUMIF('Saturday Race 3-19-22'!$B$11:$B$18,$B50,'Saturday Race 3-19-22'!$CB$11:$CB$18)</f>
        <v>0</v>
      </c>
      <c r="BV50" s="138">
        <f>SUMIF('Saturday Race 3-19-22'!$B$11:$B$18,$B50,'Saturday Race 3-19-22'!$CE$11:$CE$18)</f>
        <v>0</v>
      </c>
      <c r="BW50" s="138">
        <f>SUMIF('Saturday Race 3-19-22'!$B$11:$B$18,$B50,'Saturday Race 3-19-22'!$CH$11:$CH$18)</f>
        <v>0</v>
      </c>
      <c r="BX50" s="138">
        <f>SUMIF('Saturday Race 3-19-22'!$B$11:$B$18,$B50,'Saturday Race 3-19-22'!$CK$11:$CK$18)</f>
        <v>0</v>
      </c>
      <c r="BY50" s="138">
        <f>SUMIF('Sunday Races 4-10-22'!$B$11:$B$26,$B50,'Sunday Races 4-10-22'!$BY$11:$BY$26)</f>
        <v>0</v>
      </c>
      <c r="BZ50" s="138">
        <f>SUMIF('Sunday Races 4-10-22'!$B$11:$B$26,$B50,'Sunday Races 4-10-22'!$CB$11:$CB$26)</f>
        <v>0</v>
      </c>
      <c r="CA50" s="138">
        <f>SUMIF('Sunday Races 4-10-22'!$B$11:$B$26,$B50,'Sunday Races 4-10-22'!$CE$11:$CE$26)</f>
        <v>0</v>
      </c>
      <c r="CB50" s="138">
        <f>SUMIF('Sunday Races 4-10-22'!$B$11:$B$26,$B50,'Sunday Races 4-10-22'!$CH$11:$CH$26)</f>
        <v>0</v>
      </c>
      <c r="CC50" s="138">
        <f>SUMIF('Sunday Races 4-10-22'!$B$11:$B$26,$B50,'Sunday Races 4-10-22'!$CK$11:$CK$26)</f>
        <v>0</v>
      </c>
      <c r="CD50" s="138">
        <f>SUMIF('Easter One Day 4-16-22 FS'!$B$11:$B$26,$B50,'Easter One Day 4-16-22 FS'!$BY$11:$BY$26)</f>
        <v>0</v>
      </c>
      <c r="CE50" s="138">
        <f>SUMIF('Easter One Day 4-16-22 FS'!$B$11:$B$26,$B50,'Easter One Day 4-16-22 FS'!$CB$11:$CB$26)</f>
        <v>0</v>
      </c>
      <c r="CF50" s="138">
        <f>SUMIF('Easter One Day 4-16-22 FS'!$B$11:$B$26,$B50,'Easter One Day 4-16-22 FS'!$CE$11:$CE$26)</f>
        <v>0</v>
      </c>
      <c r="CG50" s="138">
        <f>SUMIF('Easter One Day 4-16-22 FS'!$B$11:$B$26,$B50,'Easter One Day 4-16-22 FS'!$CH$11:$CH$26)</f>
        <v>0</v>
      </c>
      <c r="CH50" s="138">
        <f>SUMIF('Easter One Day 4-16-22 FS'!$B$11:$B$26,$B50,'Easter One Day 4-16-22 FS'!$CK$11:$CK$26)</f>
        <v>0</v>
      </c>
      <c r="CI50" s="138">
        <f>SUMIF('Easter One Day 4-16-22 TH'!$B$11:$B$15,$B50,'Easter One Day 4-16-22 TH'!$BY$11:$BY$15)</f>
        <v>0</v>
      </c>
      <c r="CJ50" s="138">
        <f>SUMIF('Easter One Day 4-16-22 TH'!$B$11:$B$15,$B50,'Easter One Day 4-16-22 TH'!$CB$11:$CB$15)</f>
        <v>0</v>
      </c>
      <c r="CK50" s="138">
        <f>SUMIF('Easter One Day 4-16-22 TH'!$B$11:$B$15,$B50,'Easter One Day 4-16-22 TH'!$CE$11:$CE$15)</f>
        <v>0</v>
      </c>
      <c r="CL50" s="138">
        <f>SUMIF('Easter One Day 4-16-22 TH'!$B$11:$B$15,$B50,'Easter One Day 4-16-22 TH'!$CH$11:$CH$15)</f>
        <v>0</v>
      </c>
      <c r="CM50" s="138">
        <f>SUMIF('Easter One Day 4-16-22 TH'!$B$11:$B$15,$B50,'Easter One Day 4-16-22 TH'!$CK$11:$CK$15)</f>
        <v>0</v>
      </c>
      <c r="CN50" s="138">
        <f>SUMIF('Sunday Races 5-1-22'!$B$11:$B$28,$B50,'Sunday Races 5-1-22'!$BY$11:$BY$28)</f>
        <v>0</v>
      </c>
      <c r="CO50" s="138">
        <f>SUMIF('Sunday Races 5-1-22'!$B$11:$B$28,$B50,'Sunday Races 5-1-22'!$CB$11:$CB$28)</f>
        <v>0</v>
      </c>
      <c r="CP50" s="138">
        <f>SUMIF('Sunday Races 5-1-22'!$B$11:$B$28,$B50,'Sunday Races 5-1-22'!$CE$11:$CE$28)</f>
        <v>0</v>
      </c>
      <c r="CQ50" s="138">
        <f>SUMIF('Sunday Races 5-1-22'!$B$11:$B$28,$B50,'Sunday Races 5-1-22'!$CH$11:$CH$28)</f>
        <v>0</v>
      </c>
      <c r="CR50" s="138">
        <f>SUMIF('Sunday Races 5-1-22'!$B$11:$B$28,$B50,'Sunday Races 5-1-22'!$CK$11:$CK$28)</f>
        <v>0</v>
      </c>
      <c r="CS50" s="138">
        <f>SUMIF('Long Distance Race 5-7-22'!$B$11:$B$27,$B50,'Long Distance Race 5-7-22'!$BY$11:$BY$27)</f>
        <v>0</v>
      </c>
      <c r="CT50" s="138">
        <f>SUMIF('Long Distance Race 5-7-22'!$B$11:$B$27,$B50,'Long Distance Race 5-7-22'!$CB$11:$CB$27)</f>
        <v>0</v>
      </c>
      <c r="CU50" s="138">
        <f>SUMIF('Long Distance Race 5-7-22'!$B$11:$B$27,$B50,'Long Distance Race 5-7-22'!$CE$11:$CE$27)</f>
        <v>0</v>
      </c>
      <c r="CV50" s="138">
        <f>SUMIF('Long Distance Race 5-7-22'!$B$11:$B$27,$B50,'Long Distance Race 5-7-22'!$CH$11:$CH$27)</f>
        <v>0</v>
      </c>
      <c r="CW50" s="138">
        <f>SUMIF('Long Distance Race 5-7-22'!$B$11:$B$27,$B50,'Long Distance Race 5-7-22'!$CK$11:$CK$27)</f>
        <v>0</v>
      </c>
      <c r="CX50" s="138">
        <f>SUMIF('Memorial Day Regatta 5-28-22 Op'!$B$11:$B$27,$B50,'Memorial Day Regatta 5-28-22 Op'!$BY$11:$BY$27)</f>
        <v>0</v>
      </c>
      <c r="CY50" s="138">
        <f>SUMIF('Memorial Day Regatta 5-28-22 Op'!$B$11:$B$27,$B50,'Memorial Day Regatta 5-28-22 Op'!$CB$11:$CB$27)</f>
        <v>0</v>
      </c>
      <c r="CZ50" s="138">
        <f>SUMIF('Memorial Day Regatta 5-28-22 Op'!$B$11:$B$27,$B50,'Memorial Day Regatta 5-28-22 Op'!$CE$11:$CE$27)</f>
        <v>0</v>
      </c>
      <c r="DA50" s="138">
        <f>SUMIF('Memorial Day Regatta 5-28-22 Op'!$B$11:$B$27,$B50,'Memorial Day Regatta 5-28-22 Op'!$CH$11:$CH$27)</f>
        <v>0</v>
      </c>
      <c r="DB50" s="138">
        <f>SUMIF('Memorial Day Regatta 5-28-22 Op'!$B$11:$B$27,$B50,'Memorial Day Regatta 5-28-22 Op'!$CK$11:$CK$27)</f>
        <v>0</v>
      </c>
      <c r="DC50" s="138">
        <f>SUMIF('Sunday Races 6-5-22'!$B$11:$B$28,$B50,'Sunday Races 6-5-22'!$BY$11:$BY$28)</f>
        <v>0</v>
      </c>
      <c r="DD50" s="138">
        <f>SUMIF('Sunday Races 6-5-22'!$B$11:$B$28,$B50,'Sunday Races 6-5-22'!$CB$11:$CB$28)</f>
        <v>0</v>
      </c>
      <c r="DE50" s="138">
        <f>SUMIF('Sunday Races 6-5-22'!$B$11:$B$28,$B50,'Sunday Races 6-5-22'!$CE$11:$CE$28)</f>
        <v>0</v>
      </c>
      <c r="DF50" s="138">
        <f>SUMIF('Sunday Races 6-5-22'!$B$11:$B$28,$B50,'Sunday Races 6-5-22'!$CH$11:$CH$28)</f>
        <v>0</v>
      </c>
      <c r="DG50" s="138">
        <f>SUMIF('Sunday Races 6-5-22'!$B$11:$B$28,$B50,'Sunday Races 6-5-22'!$CK$11:$CK$28)</f>
        <v>0</v>
      </c>
      <c r="DH50" s="138">
        <f>SUMIF('Sunday Races 6-12-22'!$B$11:$B$24,$B50,'Sunday Races 6-12-22'!$BY$11:$BY$24)</f>
        <v>0</v>
      </c>
      <c r="DI50" s="138">
        <f>SUMIF('Sunday Races 6-12-22'!$B$11:$B$24,$B50,'Sunday Races 6-12-22'!$CB$11:$CB$24)</f>
        <v>0</v>
      </c>
      <c r="DJ50" s="138">
        <f>SUMIF('Sunday Races 6-12-22'!$B$11:$B$24,$B50,'Sunday Races 6-12-22'!$CE$11:$CE$24)</f>
        <v>0</v>
      </c>
      <c r="DK50" s="138">
        <f>SUMIF('Sunday Races 6-12-22'!$B$11:$B$24,$B50,'Sunday Races 6-12-22'!$CH$11:$CH$24)</f>
        <v>0</v>
      </c>
      <c r="DL50" s="138">
        <f>SUMIF('Sunday Races 6-12-22'!$B$11:$B$24,$B50,'Sunday Races 6-12-22'!$CK$11:$CK$24)</f>
        <v>0</v>
      </c>
      <c r="DM50" s="138">
        <f>SUMIF('Saturday Races 6-18-22'!$B$11:$B$24,$B50,'Saturday Races 6-18-22'!$BY$11:$BY$24)</f>
        <v>0</v>
      </c>
      <c r="DN50" s="138">
        <f>SUMIF('Saturday Races 6-18-22'!$B$11:$B$24,$B50,'Saturday Races 6-18-22'!$CB$11:$CB$24)</f>
        <v>0</v>
      </c>
      <c r="DO50" s="138">
        <f>SUMIF('Saturday Races 6-18-22'!$B$11:$B$24,$B50,'Saturday Races 6-18-22'!$CE$11:$CE$24)</f>
        <v>0</v>
      </c>
      <c r="DP50" s="138">
        <f>SUMIF('Saturday Races 6-18-22'!$B$11:$B$24,$B50,'Saturday Races 6-18-22'!$CH$11:$CH$24)</f>
        <v>0</v>
      </c>
      <c r="DQ50" s="138">
        <f>SUMIF('Saturday Races 6-18-22'!$B$11:$B$24,$B50,'Saturday Races 6-18-22'!$CK$11:$CK$24)</f>
        <v>0</v>
      </c>
      <c r="DR50" s="138">
        <f>SUMIF('Caldwell Cup 6-25-22 FS'!$B$11:$B$25,$B50,'Caldwell Cup 6-25-22 FS'!$BY$11:$BY$25)</f>
        <v>0</v>
      </c>
      <c r="DS50" s="138">
        <f>SUMIF('Caldwell Cup 6-25-22 FS'!$B$11:$B$25,$B50,'Caldwell Cup 6-25-22 FS'!$CB$11:$CB$25)</f>
        <v>0</v>
      </c>
      <c r="DT50" s="138">
        <f>SUMIF('Caldwell Cup 6-25-22 FS'!$B$11:$B$25,$B50,'Caldwell Cup 6-25-22 FS'!$CE$11:$CE$25)</f>
        <v>0</v>
      </c>
      <c r="DU50" s="138">
        <f>SUMIF('Caldwell Cup 6-25-22 FS'!$B$11:$B$25,$B50,'Caldwell Cup 6-25-22 FS'!$CH$11:$CH$25)</f>
        <v>0</v>
      </c>
      <c r="DV50" s="138">
        <f>SUMIF('Caldwell Cup 6-25-22 FS'!$B$11:$B$25,$B50,'Caldwell Cup 6-25-22 FS'!$CK$11:$CK$25)</f>
        <v>0</v>
      </c>
      <c r="DW50" s="138">
        <f>SUMIF('Caldwell Cup 6-25-22 TH'!$B$11:$B$24,$B50,'Caldwell Cup 6-25-22 TH'!$BY$11:$BY$24)</f>
        <v>0</v>
      </c>
      <c r="DX50" s="138">
        <f>SUMIF('Caldwell Cup 6-25-22 TH'!$B$11:$B$24,$B50,'Caldwell Cup 6-25-22 TH'!$CB$11:$CB$24)</f>
        <v>0</v>
      </c>
      <c r="DY50" s="138">
        <f>SUMIF('Caldwell Cup 6-25-22 TH'!$B$11:$B$24,$B50,'Caldwell Cup 6-25-22 TH'!$CE$11:$CE$24)</f>
        <v>0</v>
      </c>
      <c r="DZ50" s="138">
        <f>SUMIF('Caldwell Cup 6-25-22 TH'!$B$11:$B$24,$B50,'Caldwell Cup 6-25-22 TH'!$CH$11:$CH$24)</f>
        <v>0</v>
      </c>
      <c r="EA50" s="138">
        <f>SUMIF('Caldwell Cup 6-25-22 TH'!$B$11:$B$24,$B50,'Caldwell Cup 6-25-22 TH'!$CK$11:$CK$24)</f>
        <v>0</v>
      </c>
      <c r="EB50" s="138">
        <f>SUMIF('Sunday Races 7-3-22'!$B$11:$B$25,$B50,'Sunday Races 7-3-22'!$BY$11:$BY$25)</f>
        <v>0</v>
      </c>
      <c r="EC50" s="138">
        <f>SUMIF('Sunday Races 7-3-22'!$B$11:$B$25,$B50,'Sunday Races 7-3-22'!$CB$11:$CB$25)</f>
        <v>0</v>
      </c>
      <c r="ED50" s="138">
        <f>SUMIF('Sunday Races 7-3-22'!$B$11:$B$25,$B50,'Sunday Races 7-3-22'!$CE$11:$CE$25)</f>
        <v>0</v>
      </c>
      <c r="EE50" s="138">
        <f>SUMIF('Sunday Races 7-3-22'!$B$11:$B$25,$B50,'Sunday Races 7-3-22'!$CH$11:$CH$25)</f>
        <v>0</v>
      </c>
      <c r="EF50" s="138">
        <f>SUMIF('Sunday Races 7-3-22'!$B$11:$B$25,$B50,'Sunday Races 7-3-22'!$CK$11:$CK$25)</f>
        <v>0</v>
      </c>
      <c r="EG50" s="138">
        <f>SUMIF('Sunday Races 7-31-22'!$B$11:$B$25,$B50,'Sunday Races 7-31-22'!$BY$11:$BY$25)</f>
        <v>0</v>
      </c>
      <c r="EH50" s="138">
        <f>SUMIF('Sunday Races 7-31-22'!$B$11:$B$25,$B50,'Sunday Races 7-31-22'!$CB$11:$CB$25)</f>
        <v>0</v>
      </c>
      <c r="EI50" s="138">
        <f>SUMIF('Sunday Races 7-31-22'!$B$11:$B$25,$B50,'Sunday Races 7-31-22'!$CE$11:$CE$25)</f>
        <v>0</v>
      </c>
      <c r="EJ50" s="138">
        <f>SUMIF('Sunday Races 7-31-22'!$B$11:$B$25,$B50,'Sunday Races 7-31-22'!$CH$11:$CH$25)</f>
        <v>0</v>
      </c>
      <c r="EK50" s="138">
        <f>SUMIF('Sunday Races 7-31-22'!$B$11:$B$25,$B50,'Sunday Races 7-31-22'!$CK$11:$CK$25)</f>
        <v>0</v>
      </c>
      <c r="EL50" s="138">
        <f>SUMIF('Sunday Races 8-14-22'!$B$11:$B$25,$B50,'Sunday Races 8-14-22'!$BY$11:$BY$25)</f>
        <v>0</v>
      </c>
      <c r="EM50" s="138">
        <f>SUMIF('Sunday Races 8-14-22'!$B$11:$B$25,$B50,'Sunday Races 8-14-22'!$CB$11:$CB$25)</f>
        <v>0</v>
      </c>
      <c r="EN50" s="138">
        <f>SUMIF('Sunday Races 8-14-22'!$B$11:$B$25,$B50,'Sunday Races 8-14-22'!$CE$11:$CE$25)</f>
        <v>0</v>
      </c>
      <c r="EO50" s="138">
        <f>SUMIF('Sunday Races 8-14-22'!$B$11:$B$25,$B50,'Sunday Races 8-14-22'!$CH$11:$CH$25)</f>
        <v>0</v>
      </c>
      <c r="EP50" s="138">
        <f>SUMIF('Sunday Races 8-14-22'!$B$11:$B$25,$B50,'Sunday Races 8-14-22'!$CK$11:$CK$25)</f>
        <v>0</v>
      </c>
      <c r="EQ50" s="138">
        <f>SUMIF('Saturday Races 8-20-22'!$B$11:$B$25,$B50,'Saturday Races 8-20-22'!$BY$11:$BY$25)</f>
        <v>0</v>
      </c>
      <c r="ER50" s="138">
        <f>SUMIF('Saturday Races 8-20-22'!$B$11:$B$25,$B50,'Saturday Races 8-20-22'!$CB$11:$CB$25)</f>
        <v>0</v>
      </c>
      <c r="ES50" s="138">
        <f>SUMIF('Saturday Races 8-20-22'!$B$11:$B$25,$B50,'Saturday Races 8-20-22'!$CE$11:$CE$25)</f>
        <v>0</v>
      </c>
      <c r="ET50" s="138">
        <f>SUMIF('Saturday Races 8-20-22'!$B$11:$B$25,$B50,'Saturday Races 8-20-22'!$CH$11:$CH$25)</f>
        <v>0</v>
      </c>
      <c r="EU50" s="138">
        <f>SUMIF('Saturday Races 8-20-22'!$B$11:$B$25,$B50,'Saturday Races 8-20-22'!$CK$11:$CK$25)</f>
        <v>0</v>
      </c>
      <c r="EV50" s="138">
        <f>SUMIF('Labor Day Regatta 9-3-22 FS'!$B$11:$B$30,$B50,'Labor Day Regatta 9-3-22 FS'!$BY$11:$BY$30)</f>
        <v>0</v>
      </c>
      <c r="EW50" s="138">
        <f>SUMIF('Labor Day Regatta 9-3-22 FS'!$B$11:$B$30,$B50,'Labor Day Regatta 9-3-22 FS'!$CB$11:$CB$30)</f>
        <v>0</v>
      </c>
      <c r="EX50" s="138">
        <f>SUMIF('Labor Day Regatta 9-3-22 FS'!$B$11:$B$30,$B50,'Labor Day Regatta 9-3-22 FS'!$CE$11:$CE$30)</f>
        <v>0</v>
      </c>
      <c r="EY50" s="138">
        <f>SUMIF('Labor Day Regatta 9-3-22 FS'!$B$11:$B$30,$B50,'Labor Day Regatta 9-3-22 FS'!$CH$11:$CH$30)</f>
        <v>0</v>
      </c>
      <c r="EZ50" s="138">
        <f>SUMIF('Labor Day Regatta 9-3-22 FS'!$B$11:$B$30,$B50,'Labor Day Regatta 9-3-22 FS'!$CK$11:$CK$30)</f>
        <v>0</v>
      </c>
      <c r="FA50" s="138">
        <f>SUMIF('Sunday Races 9-11-22'!$B$11:$B$20,$B50,'Sunday Races 9-11-22'!$BY$11:$BY$20)</f>
        <v>0</v>
      </c>
      <c r="FB50" s="138">
        <f>SUMIF('Sunday Races 9-11-22'!$B$11:$B$20,$B50,'Sunday Races 9-11-22'!$CB$11:$CB$20)</f>
        <v>0</v>
      </c>
      <c r="FC50" s="138">
        <f>SUMIF('Sunday Races 9-11-22'!$B$11:$B$20,$B50,'Sunday Races 9-11-22'!$CE$11:$CE$20)</f>
        <v>0</v>
      </c>
      <c r="FD50" s="138">
        <f>SUMIF('Sunday Races 9-11-22'!$B$11:$B$20,$B50,'Sunday Races 9-11-22'!$CH$11:$CH$20)</f>
        <v>0</v>
      </c>
      <c r="FE50" s="138">
        <f>SUMIF('Sunday Races 9-11-22'!$B$11:$B$20,$B50,'Sunday Races 9-11-22'!$CK$11:$CK$20)</f>
        <v>0</v>
      </c>
      <c r="FF50" s="138">
        <f>SUMIF('2022-09-17 Leukemia Cup FS'!$B$11:$B$26,$B50,'2022-09-17 Leukemia Cup FS'!$BY$11:$BY$26)</f>
        <v>0</v>
      </c>
      <c r="FG50" s="138">
        <f>SUMIF('2022-09-17 Leukemia Cup FS'!$B$11:$B$26,$B50,'2022-09-17 Leukemia Cup FS'!$CB$11:$CB$26)</f>
        <v>0</v>
      </c>
      <c r="FH50" s="138">
        <f>SUMIF('2022-09-17 Leukemia Cup FS'!$B$11:$B$26,$B50,'2022-09-17 Leukemia Cup FS'!$CE$11:$CE$26)</f>
        <v>0</v>
      </c>
      <c r="FI50" s="138">
        <f>SUMIF('2022-09-17 Leukemia Cup FS'!$B$11:$B$26,$B50,'2022-09-17 Leukemia Cup FS'!$CH$11:$CH$26)</f>
        <v>0</v>
      </c>
      <c r="FJ50" s="138">
        <f>SUMIF('2022-09-17 Leukemia Cup FS'!$B$11:$B$26,$B50,'2022-09-17 Leukemia Cup FS'!$CK$11:$CK$26)</f>
        <v>0</v>
      </c>
      <c r="FK50" s="138">
        <f>SUMIF('Smith-Berry LDR 9-24-22'!$B$11:$B$30,$B50,'Smith-Berry LDR 9-24-22'!$BY$11:$BY$30)</f>
        <v>0</v>
      </c>
      <c r="FL50" s="138">
        <f>SUMIF('Smith-Berry LDR 9-24-22'!$B$11:$B$30,$B50,'Smith-Berry LDR 9-24-22'!$CB$11:$CB$30)</f>
        <v>0</v>
      </c>
      <c r="FM50" s="138">
        <f>SUMIF('Smith-Berry LDR 9-24-22'!$B$11:$B$30,$B50,'Smith-Berry LDR 9-24-22'!$CE$11:$CE$30)</f>
        <v>0</v>
      </c>
      <c r="FN50" s="138">
        <f>SUMIF('Smith-Berry LDR 9-24-22'!$B$11:$B$30,$B50,'Smith-Berry LDR 9-24-22'!$CH$11:$CH$30)</f>
        <v>0</v>
      </c>
      <c r="FO50" s="138">
        <f>SUMIF('Smith-Berry LDR 9-24-22'!$B$11:$B$30,$B50,'Smith-Berry LDR 9-24-22'!$CK$11:$CK$30)</f>
        <v>0</v>
      </c>
      <c r="FP50" s="138">
        <f>SUMIF('Great Scot 10-1-22 Cham'!$B$11:$B$28,$B50,'Great Scot 10-1-22 Cham'!$BY$11:$BY$28)</f>
        <v>0</v>
      </c>
      <c r="FQ50" s="138">
        <f>SUMIF('Great Scot 10-1-22 Cham'!$B$11:$B$28,$B50,'Great Scot 10-1-22 Cham'!$CB$11:$CB$28)</f>
        <v>0</v>
      </c>
      <c r="FR50" s="138">
        <f>SUMIF('Great Scot 10-1-22 Cham'!$B$11:$B$28,$B50,'Great Scot 10-1-22 Cham'!$CE$11:$CE$28)</f>
        <v>0</v>
      </c>
      <c r="FS50" s="138">
        <f>SUMIF('Great Scot 10-1-22 Cham'!$B$11:$B$28,$B50,'Great Scot 10-1-22 Cham'!$CH$11:$CH$28)</f>
        <v>0</v>
      </c>
      <c r="FT50" s="138">
        <f>SUMIF('Great Scot 10-1-22 Cham'!$B$11:$B$28,$B50,'Great Scot 10-1-22 Cham'!$CK$11:$CK$28)</f>
        <v>0</v>
      </c>
      <c r="FU50" s="138">
        <f>SUMIF('Great Scot 10-1-22 Chal'!$B$11:$B$28,$B50,'Great Scot 10-1-22 Chal'!$BY$11:$BY$28)</f>
        <v>0</v>
      </c>
      <c r="FV50" s="138">
        <f>SUMIF('Great Scot 10-1-22 Chal'!$B$11:$B$28,$B50,'Great Scot 10-1-22 Chal'!$CB$11:$CB$28)</f>
        <v>0</v>
      </c>
      <c r="FW50" s="138">
        <f>SUMIF('Great Scot 10-1-22 Chal'!$B$11:$B$28,$B50,'Great Scot 10-1-22 Chal'!$CE$11:$CE$28)</f>
        <v>0</v>
      </c>
      <c r="FX50" s="138">
        <f>SUMIF('Great Scot 10-1-22 Chal'!$B$11:$B$28,$B50,'Great Scot 10-1-22 Chal'!$CH$11:$CH$28)</f>
        <v>0</v>
      </c>
      <c r="FY50" s="138">
        <f>SUMIF('Great Scot 10-1-22 Chal'!$B$11:$B$28,$B50,'Great Scot 10-1-22 Chal'!$CK$11:$CK$28)</f>
        <v>0</v>
      </c>
      <c r="FZ50" s="138">
        <f>SUMIF('Sunday Races 10-9-22'!$B$11:$B$21,$B50,'Sunday Races 10-9-22'!$BY$11:$BY$21)</f>
        <v>0</v>
      </c>
      <c r="GA50" s="138">
        <f>SUMIF('Sunday Races 10-9-22'!$B$11:$B$21,$B50,'Sunday Races 10-9-22'!$CB$11:$CB$21)</f>
        <v>0</v>
      </c>
      <c r="GB50" s="138">
        <f>SUMIF('Sunday Races 10-9-22'!$B$11:$B$21,$B50,'Sunday Races 10-9-22'!$CE$11:$CE$21)</f>
        <v>0</v>
      </c>
      <c r="GC50" s="138">
        <f>SUMIF('Sunday Races 10-9-22'!$B$11:$B$21,$B50,'Sunday Races 10-9-22'!$CH$11:$CH$21)</f>
        <v>0</v>
      </c>
      <c r="GD50" s="138">
        <f>SUMIF('Sunday Races 10-9-22'!$B$11:$B$21,$B50,'Sunday Races 10-9-22'!$CK$11:$CK$21)</f>
        <v>0</v>
      </c>
      <c r="GE50" s="138">
        <f>SUMIF('Sunday Races 10-23-22'!$B$11:$B$22,$B50,'Sunday Races 10-23-22'!$BY$11:$BY$22)</f>
        <v>0</v>
      </c>
      <c r="GF50" s="138">
        <f>SUMIF('Sunday Races 10-23-22'!$B$11:$B$22,$B50,'Sunday Races 10-23-22'!$CB$11:$CB$22)</f>
        <v>0</v>
      </c>
      <c r="GG50" s="138">
        <f>SUMIF('Sunday Races 10-23-22'!$B$11:$B$22,$B50,'Sunday Races 10-23-22'!$CE$11:$CE$22)</f>
        <v>0</v>
      </c>
      <c r="GH50" s="138">
        <f>SUMIF('Sunday Races 10-23-22'!$B$11:$B$22,$B50,'Sunday Races 10-23-22'!$CH$11:$CH$22)</f>
        <v>0</v>
      </c>
      <c r="GI50" s="138">
        <f>SUMIF('Sunday Races 10-23-22'!$B$11:$B$22,$B50,'Sunday Races 10-23-22'!$CK$11:$CK$22)</f>
        <v>0</v>
      </c>
      <c r="GJ50" s="138">
        <f>SUMIF('One Day Regatta 10-29-22 FS'!$B$11:$B$19,$B50,'One Day Regatta 10-29-22 FS'!$BY$11:$BY$19)</f>
        <v>0</v>
      </c>
      <c r="GK50" s="138">
        <f>SUMIF('One Day Regatta 10-29-22 FS'!$B$11:$B$19,$B50,'One Day Regatta 10-29-22 FS'!$CB$11:$CB$19)</f>
        <v>0</v>
      </c>
      <c r="GL50" s="138">
        <f>SUMIF('One Day Regatta 10-29-22 FS'!$B$11:$B$19,$B50,'One Day Regatta 10-29-22 FS'!$CE$11:$CE$19)</f>
        <v>0</v>
      </c>
      <c r="GM50" s="138">
        <f>SUMIF('One Day Regatta 10-29-22 FS'!$B$11:$B$19,$B50,'One Day Regatta 10-29-22 FS'!$CH$11:$CH$19)</f>
        <v>0</v>
      </c>
      <c r="GN50" s="138">
        <f>SUMIF('One Day Regatta 10-29-22 FS'!$B$11:$B$19,$B50,'One Day Regatta 10-29-22 FS'!$CK$11:$CK$19)</f>
        <v>0</v>
      </c>
      <c r="GO50" s="139"/>
      <c r="GP50" s="140"/>
      <c r="GQ50" s="141">
        <f t="shared" si="43"/>
        <v>0</v>
      </c>
      <c r="GR50" s="141">
        <f t="shared" si="43"/>
        <v>0</v>
      </c>
      <c r="GS50" s="141">
        <f t="shared" si="43"/>
        <v>0</v>
      </c>
      <c r="GT50" s="141">
        <f t="shared" si="43"/>
        <v>0</v>
      </c>
      <c r="GU50" s="141">
        <f t="shared" si="43"/>
        <v>0</v>
      </c>
      <c r="GV50" s="141">
        <f t="shared" si="43"/>
        <v>0</v>
      </c>
      <c r="GW50" s="141">
        <f t="shared" si="43"/>
        <v>0</v>
      </c>
      <c r="GX50" s="141">
        <f t="shared" si="43"/>
        <v>0</v>
      </c>
      <c r="GY50" s="141">
        <f t="shared" si="43"/>
        <v>0</v>
      </c>
      <c r="GZ50" s="141">
        <f t="shared" si="43"/>
        <v>0</v>
      </c>
      <c r="HA50" s="141">
        <f t="shared" si="44"/>
        <v>0</v>
      </c>
      <c r="HB50" s="141">
        <f t="shared" si="44"/>
        <v>0</v>
      </c>
      <c r="HC50" s="141">
        <f t="shared" si="44"/>
        <v>0</v>
      </c>
      <c r="HD50" s="141">
        <f t="shared" si="44"/>
        <v>0</v>
      </c>
      <c r="HE50" s="141">
        <f t="shared" si="44"/>
        <v>0</v>
      </c>
      <c r="HF50" s="141">
        <f t="shared" si="44"/>
        <v>0</v>
      </c>
      <c r="HG50" s="141">
        <f t="shared" si="44"/>
        <v>0</v>
      </c>
      <c r="HH50" s="141">
        <f t="shared" si="44"/>
        <v>0</v>
      </c>
      <c r="HI50" s="141">
        <f t="shared" si="44"/>
        <v>0</v>
      </c>
      <c r="HJ50" s="141">
        <f t="shared" si="44"/>
        <v>0</v>
      </c>
      <c r="HK50" s="141">
        <f t="shared" si="45"/>
        <v>0</v>
      </c>
      <c r="HL50" s="141">
        <f t="shared" si="45"/>
        <v>0</v>
      </c>
      <c r="HM50" s="141">
        <f t="shared" si="45"/>
        <v>0</v>
      </c>
      <c r="HN50" s="141">
        <f t="shared" si="45"/>
        <v>0</v>
      </c>
      <c r="HO50" s="141">
        <f t="shared" si="45"/>
        <v>0</v>
      </c>
      <c r="HP50" s="141">
        <f t="shared" si="45"/>
        <v>0</v>
      </c>
      <c r="HQ50" s="141">
        <f t="shared" si="45"/>
        <v>0</v>
      </c>
      <c r="HR50" s="141">
        <f t="shared" si="45"/>
        <v>0</v>
      </c>
      <c r="HS50" s="141">
        <f t="shared" si="45"/>
        <v>0</v>
      </c>
      <c r="HT50" s="141">
        <f t="shared" si="45"/>
        <v>0</v>
      </c>
      <c r="HU50" s="141">
        <f t="shared" si="46"/>
        <v>0</v>
      </c>
      <c r="HV50" s="141">
        <f t="shared" si="46"/>
        <v>0</v>
      </c>
      <c r="HW50" s="141">
        <f t="shared" si="46"/>
        <v>0</v>
      </c>
      <c r="HX50" s="141">
        <f t="shared" si="46"/>
        <v>0</v>
      </c>
      <c r="HY50" s="141">
        <f t="shared" si="46"/>
        <v>0</v>
      </c>
      <c r="HZ50" s="141">
        <f t="shared" si="46"/>
        <v>0</v>
      </c>
      <c r="IA50" s="141">
        <f t="shared" si="46"/>
        <v>0</v>
      </c>
      <c r="IB50" s="141">
        <f t="shared" si="46"/>
        <v>0</v>
      </c>
      <c r="IC50" s="141">
        <f t="shared" si="46"/>
        <v>0</v>
      </c>
      <c r="ID50" s="141">
        <f t="shared" si="46"/>
        <v>0</v>
      </c>
      <c r="IE50" s="141">
        <f t="shared" si="47"/>
        <v>0</v>
      </c>
      <c r="IF50" s="141">
        <f t="shared" si="47"/>
        <v>0</v>
      </c>
      <c r="IG50" s="141">
        <f t="shared" si="47"/>
        <v>0</v>
      </c>
      <c r="IH50" s="141">
        <f t="shared" si="47"/>
        <v>0</v>
      </c>
      <c r="II50" s="141">
        <f t="shared" si="47"/>
        <v>0</v>
      </c>
      <c r="IJ50" s="141">
        <f t="shared" si="47"/>
        <v>0</v>
      </c>
      <c r="IK50" s="141">
        <f t="shared" si="47"/>
        <v>0</v>
      </c>
      <c r="IL50" s="141">
        <f t="shared" si="47"/>
        <v>0</v>
      </c>
      <c r="IM50" s="141">
        <f t="shared" si="47"/>
        <v>0</v>
      </c>
      <c r="IN50" s="141">
        <f t="shared" si="47"/>
        <v>0</v>
      </c>
      <c r="IO50" s="141">
        <f t="shared" si="48"/>
        <v>0</v>
      </c>
      <c r="IP50" s="141">
        <f t="shared" si="48"/>
        <v>0</v>
      </c>
      <c r="IQ50" s="141">
        <f t="shared" si="48"/>
        <v>0</v>
      </c>
      <c r="IR50" s="141">
        <f t="shared" si="48"/>
        <v>0</v>
      </c>
      <c r="IS50" s="141">
        <f t="shared" si="48"/>
        <v>0</v>
      </c>
      <c r="IT50" s="141">
        <f t="shared" si="48"/>
        <v>0</v>
      </c>
      <c r="IU50" s="141">
        <f t="shared" si="48"/>
        <v>0</v>
      </c>
      <c r="IV50" s="141">
        <f t="shared" si="48"/>
        <v>0</v>
      </c>
      <c r="IW50" s="141">
        <f t="shared" si="48"/>
        <v>0</v>
      </c>
      <c r="IX50" s="141">
        <f t="shared" si="48"/>
        <v>0</v>
      </c>
      <c r="IY50" s="141">
        <f t="shared" si="49"/>
        <v>0</v>
      </c>
      <c r="IZ50" s="141">
        <f t="shared" si="49"/>
        <v>0</v>
      </c>
      <c r="JA50" s="141">
        <f t="shared" si="49"/>
        <v>0</v>
      </c>
      <c r="JB50" s="141">
        <f t="shared" si="49"/>
        <v>0</v>
      </c>
      <c r="JC50" s="141">
        <f t="shared" si="49"/>
        <v>0</v>
      </c>
      <c r="JD50" s="141">
        <f t="shared" si="49"/>
        <v>0</v>
      </c>
      <c r="JE50" s="141">
        <f t="shared" si="49"/>
        <v>0</v>
      </c>
      <c r="JF50" s="141">
        <f t="shared" si="49"/>
        <v>0</v>
      </c>
      <c r="JG50" s="141">
        <f t="shared" si="49"/>
        <v>0</v>
      </c>
      <c r="JH50" s="141">
        <f t="shared" si="49"/>
        <v>0</v>
      </c>
      <c r="JI50" s="141">
        <f t="shared" si="49"/>
        <v>0</v>
      </c>
      <c r="JJ50" s="141">
        <f t="shared" si="49"/>
        <v>0</v>
      </c>
      <c r="JK50" s="141">
        <f t="shared" si="49"/>
        <v>0</v>
      </c>
      <c r="JL50" s="141">
        <f t="shared" si="49"/>
        <v>0</v>
      </c>
      <c r="JM50" s="141">
        <f t="shared" si="49"/>
        <v>0</v>
      </c>
    </row>
    <row r="51" spans="1:273" ht="15" customHeight="1" x14ac:dyDescent="0.2">
      <c r="A51" s="400" t="s">
        <v>1376</v>
      </c>
      <c r="B51" s="103" t="s">
        <v>1321</v>
      </c>
      <c r="C51" s="135">
        <f t="shared" si="39"/>
        <v>5</v>
      </c>
      <c r="D51" s="136">
        <f t="shared" si="40"/>
        <v>67</v>
      </c>
      <c r="E51" s="135">
        <f t="shared" si="41"/>
        <v>67</v>
      </c>
      <c r="F51" s="137">
        <f t="shared" si="42"/>
        <v>0.13400000000000001</v>
      </c>
      <c r="G51" s="138">
        <f>SUMIF('Saturday Race 11-06-21'!$B$11:$B$21,$B51,'Saturday Race 11-06-21'!$BY$11:$BY$21)</f>
        <v>0</v>
      </c>
      <c r="H51" s="138">
        <f>SUMIF('Saturday Race 11-06-21'!$B$11:$B$21,$B51,'Saturday Race 11-06-21'!$CB$11:$CB$21)</f>
        <v>0</v>
      </c>
      <c r="I51" s="138">
        <f>SUMIF('Saturday Race 11-06-21'!$B$11:$B$21,$B51,'Saturday Race 11-06-21'!$CE$11:$CE$21)</f>
        <v>0</v>
      </c>
      <c r="J51" s="138">
        <f>SUMIF('Saturday Race 11-06-21'!$B$11:$B$21,$B51,'Saturday Race 11-06-21'!$CH$11:$CH$21)</f>
        <v>0</v>
      </c>
      <c r="K51" s="138">
        <f>SUMIF('Saturday Race 11-06-21'!$B$11:$B$21,$B51,'Saturday Race 11-06-21'!$CK$11:$CK$21)</f>
        <v>0</v>
      </c>
      <c r="L51" s="138">
        <f>SUMIF('Saturday Race 11-20-21'!$B$11:$B$24,$B51,'Saturday Race 11-20-21'!$BY$11:$BY$24)</f>
        <v>0</v>
      </c>
      <c r="M51" s="138">
        <f>SUMIF('Saturday Race 11-20-21'!$B$11:$B$24,$B51,'Saturday Race 11-20-21'!$CB$11:$CB$24)</f>
        <v>0</v>
      </c>
      <c r="N51" s="138">
        <f>SUMIF('Saturday Race 11-20-21'!$B$11:$B$24,$B51,'Saturday Race 11-20-21'!$CE$11:$CE$24)</f>
        <v>0</v>
      </c>
      <c r="O51" s="138">
        <f>SUMIF('Saturday Race 11-20-21'!$B$11:$B$24,$B51,'Saturday Race 11-20-21'!$CH$11:$CH$24)</f>
        <v>0</v>
      </c>
      <c r="P51" s="138">
        <f>SUMIF('Saturday Race 11-20-21'!$B$11:$B$24,$B51,'Saturday Race 11-20-21'!$CK$11:$CK$24)</f>
        <v>0</v>
      </c>
      <c r="Q51" s="138">
        <f>SUMIF('One Day 12-04-21 Scots'!$B$11:$B$25,$B51,'One Day 12-04-21 Scots'!$BY$11:$BY$25)</f>
        <v>0</v>
      </c>
      <c r="R51" s="138">
        <f>SUMIF('One Day 12-04-21 Scots'!$B$11:$B$25,$B51,'One Day 12-04-21 Scots'!$CB$11:$CB$25)</f>
        <v>0</v>
      </c>
      <c r="S51" s="138">
        <f>SUMIF('One Day 12-04-21 Scots'!$B$11:$B$25,$B51,'One Day 12-04-21 Scots'!$CE$11:$CE$25)</f>
        <v>0</v>
      </c>
      <c r="T51" s="138">
        <f>SUMIF('One Day 12-04-21 Scots'!$B$11:$B$25,$B51,'One Day 12-04-21 Scots'!$CH$11:$CH$25)</f>
        <v>0</v>
      </c>
      <c r="U51" s="138">
        <f>SUMIF('One Day 12-04-21 Scots'!$B$11:$B$25,$B51,'One Day 12-04-21 Scots'!$CK$11:$CK$25)</f>
        <v>0</v>
      </c>
      <c r="V51" s="138">
        <f>SUMIF('One Day 12-04-21 Thistles'!$B$11:$B$25,$B51,'One Day 12-04-21 Thistles'!$BY$11:$BY$25)</f>
        <v>0</v>
      </c>
      <c r="W51" s="138">
        <f>SUMIF('One Day 12-04-21 Thistles'!$B$11:$B$25,$B51,'One Day 12-04-21 Thistles'!$CB$11:$CB$25)</f>
        <v>0</v>
      </c>
      <c r="X51" s="138">
        <f>SUMIF('One Day 12-04-21 Thistles'!$B$11:$B$25,$B51,'One Day 12-04-21 Thistles'!$CE$11:$CE$25)</f>
        <v>0</v>
      </c>
      <c r="Y51" s="138">
        <f>SUMIF('One Day 12-04-21 Thistles'!$B$11:$B$25,$B51,'One Day 12-04-21 Thistles'!$CH$11:$CH$25)</f>
        <v>0</v>
      </c>
      <c r="Z51" s="138">
        <f>SUMIF('One Day 12-04-21 Thistles'!$B$11:$B$25,$B51,'One Day 12-04-21 Thistles'!$CK$11:$CK$25)</f>
        <v>0</v>
      </c>
      <c r="AA51" s="138">
        <f>SUMIF('Saturday Race 1-08-22'!$B$11:$B$20,$B51,'Saturday Race 1-08-22'!$BY$11:$BY$20)</f>
        <v>0</v>
      </c>
      <c r="AB51" s="138">
        <f>SUMIF('Saturday Race 1-08-22'!$B$11:$B$20,$B51,'Saturday Race 1-08-22'!$CB$11:$CB$20)</f>
        <v>0</v>
      </c>
      <c r="AC51" s="138">
        <f>SUMIF('Saturday Race 1-08-22'!$B$11:$B$20,$B51,'Saturday Race 1-08-22'!$CE$11:$CE$20)</f>
        <v>0</v>
      </c>
      <c r="AD51" s="138">
        <f>SUMIF('Saturday Race 1-08-22'!$B$11:$B$20,$B51,'Saturday Race 1-08-22'!$CH$11:$CH$20)</f>
        <v>0</v>
      </c>
      <c r="AE51" s="138">
        <f>SUMIF('Saturday Race 1-08-22'!$B$11:$B$20,$B51,'Saturday Race 1-08-22'!$CK$11:$CK$20)</f>
        <v>0</v>
      </c>
      <c r="AF51" s="138">
        <f>SUMIF('Saturday Race 1-22-22'!$B$11:$B$20,$B51,'Saturday Race 1-22-22'!$BY$11:$BY$20)</f>
        <v>0</v>
      </c>
      <c r="AG51" s="138">
        <f>SUMIF('Saturday Race 1-22-22'!$B$11:$B$20,$B51,'Saturday Race 1-22-22'!$CB$11:$CB$20)</f>
        <v>0</v>
      </c>
      <c r="AH51" s="138">
        <f>SUMIF('Saturday Race 1-22-22'!$B$11:$B$20,$B51,'Saturday Race 1-22-22'!$CE$11:$CE$20)</f>
        <v>0</v>
      </c>
      <c r="AI51" s="138">
        <f>SUMIF('Saturday Race 1-22-22'!$B$11:$B$20,$B51,'Saturday Race 1-22-22'!$CH$11:$CH$20)</f>
        <v>0</v>
      </c>
      <c r="AJ51" s="138">
        <f>SUMIF('Saturday Race 1-22-22'!$B$11:$B$20,$B51,'Saturday Race 1-22-22'!$CK$11:$CK$20)</f>
        <v>0</v>
      </c>
      <c r="AK51" s="138">
        <f>SUMIF('Sunday Race 2-6-22'!$B$11:$B$20,$B51,'Sunday Race 2-6-22'!$BY$11:$BY$20)</f>
        <v>0</v>
      </c>
      <c r="AL51" s="138">
        <f>SUMIF('Sunday Race 2-6-22'!$B$11:$B$20,$B51,'Sunday Race 2-6-22'!$CB$11:$CB$20)</f>
        <v>0</v>
      </c>
      <c r="AM51" s="138">
        <f>SUMIF('Sunday Race 2-6-22'!$B$11:$B$20,$B51,'Sunday Race 2-6-22'!$CE$11:$CE$20)</f>
        <v>0</v>
      </c>
      <c r="AN51" s="138">
        <f>SUMIF('Sunday Race 2-6-22'!$B$11:$B$20,$B51,'Sunday Race 2-6-22'!$CH$11:$CH$20)</f>
        <v>0</v>
      </c>
      <c r="AO51" s="138">
        <f>SUMIF('Sunday Race 2-6-22'!$B$11:$B$20,$B51,'Sunday Race 2-6-22'!$CK$11:$CK$20)</f>
        <v>0</v>
      </c>
      <c r="AP51" s="138">
        <f>SUMIF('Chili One Day 2-12-22 Scots'!$B$11:$B$25,$B51,'Chili One Day 2-12-22 Scots'!$BY$11:$BY$25)</f>
        <v>0</v>
      </c>
      <c r="AQ51" s="138">
        <f>SUMIF('Chili One Day 2-12-22 Scots'!$B$11:$B$25,$B51,'Chili One Day 2-12-22 Scots'!$CB$11:$CB$25)</f>
        <v>0</v>
      </c>
      <c r="AR51" s="138">
        <f>SUMIF('Chili One Day 2-12-22 Scots'!$B$11:$B$25,$B51,'Chili One Day 2-12-22 Scots'!$CE$11:$CE$25)</f>
        <v>0</v>
      </c>
      <c r="AS51" s="138">
        <f>SUMIF('Chili One Day 2-12-22 Scots'!$B$11:$B$25,$B51,'Chili One Day 2-12-22 Scots'!$CH$11:$CH$25)</f>
        <v>0</v>
      </c>
      <c r="AT51" s="138">
        <f>SUMIF('Chili One Day 2-12-22 Scots'!$B$11:$B$25,$B51,'Chili One Day 2-12-22 Scots'!$CK$11:$CK$25)</f>
        <v>0</v>
      </c>
      <c r="AU51" s="138">
        <f>SUMIF('Chili One Day 2-12-22 Thistles'!$B$11:$B$25,$B51,'Chili One Day 2-12-22 Thistles'!$BY$11:$BY$25)</f>
        <v>0</v>
      </c>
      <c r="AV51" s="138">
        <f>SUMIF('Chili One Day 2-12-22 Thistles'!$B$11:$B$25,$B51,'Chili One Day 2-12-22 Thistles'!$CB$11:$CB$25)</f>
        <v>0</v>
      </c>
      <c r="AW51" s="138">
        <f>SUMIF('Chili One Day 2-12-22 Thistles'!$B$11:$B$25,$B51,'Chili One Day 2-12-22 Thistles'!$CE$11:$CE$25)</f>
        <v>0</v>
      </c>
      <c r="AX51" s="138">
        <f>SUMIF('Chili One Day 2-12-22 Thistles'!$B$11:$B$25,$B51,'Chili One Day 2-12-22 Thistles'!$CH$11:$CH$25)</f>
        <v>0</v>
      </c>
      <c r="AY51" s="138">
        <f>SUMIF('Chili One Day 2-12-22 Thistles'!$B$11:$B$25,$B51,'Chili One Day 2-12-22 Thistles'!$CK$11:$CK$25)</f>
        <v>0</v>
      </c>
      <c r="AZ51" s="138">
        <f>SUMIF('Sunday Race 2-20-22'!$B$11:$B$26,$B51,'Sunday Race 2-20-22'!$BY$11:$BY$26)</f>
        <v>0</v>
      </c>
      <c r="BA51" s="138">
        <f>SUMIF('Sunday Race 2-20-22'!$B$11:$B$26,$B51,'Sunday Race 2-20-22'!$CB$11:$CB$26)</f>
        <v>0</v>
      </c>
      <c r="BB51" s="138">
        <f>SUMIF('Sunday Race 2-20-22'!$B$11:$B$26,$B51,'Sunday Race 2-20-22'!$CE$11:$CE$26)</f>
        <v>0</v>
      </c>
      <c r="BC51" s="138">
        <f>SUMIF('Sunday Race 2-20-22'!$B$11:$B$26,$B51,'Sunday Race 2-20-22'!$CH$11:$CH$26)</f>
        <v>0</v>
      </c>
      <c r="BD51" s="138">
        <f>SUMIF('Sunday Race 2-20-22'!$B$11:$B$26,$B51,'Sunday Race 2-20-22'!$CK$11:$CK$26)</f>
        <v>0</v>
      </c>
      <c r="BE51" s="138">
        <f>SUMIF('Sunday Race 2-27-22'!$B$11:$B$20,$B51,'Sunday Race 2-27-22'!$BY$11:$BY$20)</f>
        <v>0</v>
      </c>
      <c r="BF51" s="138">
        <f>SUMIF('Sunday Race 2-27-22'!$B$11:$B$20,$B51,'Sunday Race 2-27-22'!$CB$11:$CB$20)</f>
        <v>0</v>
      </c>
      <c r="BG51" s="138">
        <f>SUMIF('Sunday Race 2-27-22'!$B$11:$B$20,$B51,'Sunday Race 2-27-22'!$CE$11:$CE$20)</f>
        <v>0</v>
      </c>
      <c r="BH51" s="138">
        <f>SUMIF('Sunday Race 2-27-22'!$B$11:$B$20,$B51,'Sunday Race 2-27-22'!$CH$11:$CH$20)</f>
        <v>0</v>
      </c>
      <c r="BI51" s="138">
        <f>SUMIF('Sunday Race 2-27-22'!$B$11:$B$20,$B51,'Sunday Race 2-27-22'!$CK$11:$CK$20)</f>
        <v>0</v>
      </c>
      <c r="BJ51" s="138">
        <f>SUMIF('Ironman One Day 3-5-22 FS'!$B$11:$B$26,$B51,'Ironman One Day 3-5-22 FS'!$BY$11:$BY$26)</f>
        <v>0</v>
      </c>
      <c r="BK51" s="138">
        <f>SUMIF('Ironman One Day 3-5-22 FS'!$B$11:$B$26,$B51,'Ironman One Day 3-5-22 FS'!$CB$11:$CB$26)</f>
        <v>0</v>
      </c>
      <c r="BL51" s="138">
        <f>SUMIF('Ironman One Day 3-5-22 FS'!$B$11:$B$26,$B51,'Ironman One Day 3-5-22 FS'!$CE$11:$CE$26)</f>
        <v>0</v>
      </c>
      <c r="BM51" s="138">
        <f>SUMIF('Ironman One Day 3-5-22 FS'!$B$11:$B$26,$B51,'Ironman One Day 3-5-22 FS'!$CH$11:$CH$26)</f>
        <v>0</v>
      </c>
      <c r="BN51" s="138">
        <f>SUMIF('Ironman One Day 3-5-22 FS'!$B$11:$B$26,$B51,'Ironman One Day 3-5-22 FS'!$CK$11:$CK$26)</f>
        <v>0</v>
      </c>
      <c r="BO51" s="138">
        <f>SUMIF('Sunday Race 3-13-22'!$B$11:$B$25,$B51,'Sunday Race 3-13-22'!$BY$11:$BY$25)</f>
        <v>0</v>
      </c>
      <c r="BP51" s="138">
        <f>SUMIF('Sunday Race 3-13-22'!$B$11:$B$25,$B51,'Sunday Race 3-13-22'!$CB$11:$CB$25)</f>
        <v>0</v>
      </c>
      <c r="BQ51" s="138">
        <f>SUMIF('Sunday Race 3-13-22'!$B$11:$B$25,$B51,'Sunday Race 3-13-22'!$CE$11:$CE$25)</f>
        <v>0</v>
      </c>
      <c r="BR51" s="138">
        <f>SUMIF('Sunday Race 3-13-22'!$B$11:$B$25,$B51,'Sunday Race 3-13-22'!$CH$11:$CH$25)</f>
        <v>0</v>
      </c>
      <c r="BS51" s="138">
        <f>SUMIF('Sunday Race 3-13-22'!$B$11:$B$25,$B51,'Sunday Race 3-13-22'!$CK$11:$CK$25)</f>
        <v>0</v>
      </c>
      <c r="BT51" s="138">
        <f>SUMIF('Saturday Race 3-19-22'!$B$11:$B$18,$B51,'Saturday Race 3-19-22'!$BY$11:$BY$18)</f>
        <v>0</v>
      </c>
      <c r="BU51" s="138">
        <f>SUMIF('Saturday Race 3-19-22'!$B$11:$B$18,$B51,'Saturday Race 3-19-22'!$CB$11:$CB$18)</f>
        <v>0</v>
      </c>
      <c r="BV51" s="138">
        <f>SUMIF('Saturday Race 3-19-22'!$B$11:$B$18,$B51,'Saturday Race 3-19-22'!$CE$11:$CE$18)</f>
        <v>0</v>
      </c>
      <c r="BW51" s="138">
        <f>SUMIF('Saturday Race 3-19-22'!$B$11:$B$18,$B51,'Saturday Race 3-19-22'!$CH$11:$CH$18)</f>
        <v>0</v>
      </c>
      <c r="BX51" s="138">
        <f>SUMIF('Saturday Race 3-19-22'!$B$11:$B$18,$B51,'Saturday Race 3-19-22'!$CK$11:$CK$18)</f>
        <v>0</v>
      </c>
      <c r="BY51" s="138">
        <f>SUMIF('Sunday Races 4-10-22'!$B$11:$B$26,$B51,'Sunday Races 4-10-22'!$BY$11:$BY$26)</f>
        <v>0</v>
      </c>
      <c r="BZ51" s="138">
        <f>SUMIF('Sunday Races 4-10-22'!$B$11:$B$26,$B51,'Sunday Races 4-10-22'!$CB$11:$CB$26)</f>
        <v>0</v>
      </c>
      <c r="CA51" s="138">
        <f>SUMIF('Sunday Races 4-10-22'!$B$11:$B$26,$B51,'Sunday Races 4-10-22'!$CE$11:$CE$26)</f>
        <v>0</v>
      </c>
      <c r="CB51" s="138">
        <f>SUMIF('Sunday Races 4-10-22'!$B$11:$B$26,$B51,'Sunday Races 4-10-22'!$CH$11:$CH$26)</f>
        <v>0</v>
      </c>
      <c r="CC51" s="138">
        <f>SUMIF('Sunday Races 4-10-22'!$B$11:$B$26,$B51,'Sunday Races 4-10-22'!$CK$11:$CK$26)</f>
        <v>0</v>
      </c>
      <c r="CD51" s="138">
        <f>SUMIF('Easter One Day 4-16-22 FS'!$B$11:$B$26,$B51,'Easter One Day 4-16-22 FS'!$BY$11:$BY$26)</f>
        <v>0</v>
      </c>
      <c r="CE51" s="138">
        <f>SUMIF('Easter One Day 4-16-22 FS'!$B$11:$B$26,$B51,'Easter One Day 4-16-22 FS'!$CB$11:$CB$26)</f>
        <v>0</v>
      </c>
      <c r="CF51" s="138">
        <f>SUMIF('Easter One Day 4-16-22 FS'!$B$11:$B$26,$B51,'Easter One Day 4-16-22 FS'!$CE$11:$CE$26)</f>
        <v>0</v>
      </c>
      <c r="CG51" s="138">
        <f>SUMIF('Easter One Day 4-16-22 FS'!$B$11:$B$26,$B51,'Easter One Day 4-16-22 FS'!$CH$11:$CH$26)</f>
        <v>0</v>
      </c>
      <c r="CH51" s="138">
        <f>SUMIF('Easter One Day 4-16-22 FS'!$B$11:$B$26,$B51,'Easter One Day 4-16-22 FS'!$CK$11:$CK$26)</f>
        <v>0</v>
      </c>
      <c r="CI51" s="138">
        <f>SUMIF('Easter One Day 4-16-22 TH'!$B$11:$B$15,$B51,'Easter One Day 4-16-22 TH'!$BY$11:$BY$15)</f>
        <v>0</v>
      </c>
      <c r="CJ51" s="138">
        <f>SUMIF('Easter One Day 4-16-22 TH'!$B$11:$B$15,$B51,'Easter One Day 4-16-22 TH'!$CB$11:$CB$15)</f>
        <v>0</v>
      </c>
      <c r="CK51" s="138">
        <f>SUMIF('Easter One Day 4-16-22 TH'!$B$11:$B$15,$B51,'Easter One Day 4-16-22 TH'!$CE$11:$CE$15)</f>
        <v>0</v>
      </c>
      <c r="CL51" s="138">
        <f>SUMIF('Easter One Day 4-16-22 TH'!$B$11:$B$15,$B51,'Easter One Day 4-16-22 TH'!$CH$11:$CH$15)</f>
        <v>0</v>
      </c>
      <c r="CM51" s="138">
        <f>SUMIF('Easter One Day 4-16-22 TH'!$B$11:$B$15,$B51,'Easter One Day 4-16-22 TH'!$CK$11:$CK$15)</f>
        <v>0</v>
      </c>
      <c r="CN51" s="138">
        <f>SUMIF('Sunday Races 5-1-22'!$B$11:$B$28,$B51,'Sunday Races 5-1-22'!$BY$11:$BY$28)</f>
        <v>0</v>
      </c>
      <c r="CO51" s="138">
        <f>SUMIF('Sunday Races 5-1-22'!$B$11:$B$28,$B51,'Sunday Races 5-1-22'!$CB$11:$CB$28)</f>
        <v>0</v>
      </c>
      <c r="CP51" s="138">
        <f>SUMIF('Sunday Races 5-1-22'!$B$11:$B$28,$B51,'Sunday Races 5-1-22'!$CE$11:$CE$28)</f>
        <v>0</v>
      </c>
      <c r="CQ51" s="138">
        <f>SUMIF('Sunday Races 5-1-22'!$B$11:$B$28,$B51,'Sunday Races 5-1-22'!$CH$11:$CH$28)</f>
        <v>0</v>
      </c>
      <c r="CR51" s="138">
        <f>SUMIF('Sunday Races 5-1-22'!$B$11:$B$28,$B51,'Sunday Races 5-1-22'!$CK$11:$CK$28)</f>
        <v>0</v>
      </c>
      <c r="CS51" s="138">
        <f>SUMIF('Long Distance Race 5-7-22'!$B$11:$B$27,$B51,'Long Distance Race 5-7-22'!$BY$11:$BY$27)</f>
        <v>0</v>
      </c>
      <c r="CT51" s="138">
        <f>SUMIF('Long Distance Race 5-7-22'!$B$11:$B$27,$B51,'Long Distance Race 5-7-22'!$CB$11:$CB$27)</f>
        <v>0</v>
      </c>
      <c r="CU51" s="138">
        <f>SUMIF('Long Distance Race 5-7-22'!$B$11:$B$27,$B51,'Long Distance Race 5-7-22'!$CE$11:$CE$27)</f>
        <v>0</v>
      </c>
      <c r="CV51" s="138">
        <f>SUMIF('Long Distance Race 5-7-22'!$B$11:$B$27,$B51,'Long Distance Race 5-7-22'!$CH$11:$CH$27)</f>
        <v>0</v>
      </c>
      <c r="CW51" s="138">
        <f>SUMIF('Long Distance Race 5-7-22'!$B$11:$B$27,$B51,'Long Distance Race 5-7-22'!$CK$11:$CK$27)</f>
        <v>0</v>
      </c>
      <c r="CX51" s="138">
        <f>SUMIF('Memorial Day Regatta 5-28-22 Op'!$B$11:$B$27,$B51,'Memorial Day Regatta 5-28-22 Op'!$BY$11:$BY$27)</f>
        <v>0</v>
      </c>
      <c r="CY51" s="138">
        <f>SUMIF('Memorial Day Regatta 5-28-22 Op'!$B$11:$B$27,$B51,'Memorial Day Regatta 5-28-22 Op'!$CB$11:$CB$27)</f>
        <v>0</v>
      </c>
      <c r="CZ51" s="138">
        <f>SUMIF('Memorial Day Regatta 5-28-22 Op'!$B$11:$B$27,$B51,'Memorial Day Regatta 5-28-22 Op'!$CE$11:$CE$27)</f>
        <v>0</v>
      </c>
      <c r="DA51" s="138">
        <f>SUMIF('Memorial Day Regatta 5-28-22 Op'!$B$11:$B$27,$B51,'Memorial Day Regatta 5-28-22 Op'!$CH$11:$CH$27)</f>
        <v>0</v>
      </c>
      <c r="DB51" s="138">
        <f>SUMIF('Memorial Day Regatta 5-28-22 Op'!$B$11:$B$27,$B51,'Memorial Day Regatta 5-28-22 Op'!$CK$11:$CK$27)</f>
        <v>0</v>
      </c>
      <c r="DC51" s="138">
        <f>SUMIF('Sunday Races 6-5-22'!$B$11:$B$28,$B51,'Sunday Races 6-5-22'!$BY$11:$BY$28)</f>
        <v>0</v>
      </c>
      <c r="DD51" s="138">
        <f>SUMIF('Sunday Races 6-5-22'!$B$11:$B$28,$B51,'Sunday Races 6-5-22'!$CB$11:$CB$28)</f>
        <v>0</v>
      </c>
      <c r="DE51" s="138">
        <f>SUMIF('Sunday Races 6-5-22'!$B$11:$B$28,$B51,'Sunday Races 6-5-22'!$CE$11:$CE$28)</f>
        <v>0</v>
      </c>
      <c r="DF51" s="138">
        <f>SUMIF('Sunday Races 6-5-22'!$B$11:$B$28,$B51,'Sunday Races 6-5-22'!$CH$11:$CH$28)</f>
        <v>0</v>
      </c>
      <c r="DG51" s="138">
        <f>SUMIF('Sunday Races 6-5-22'!$B$11:$B$28,$B51,'Sunday Races 6-5-22'!$CK$11:$CK$28)</f>
        <v>0</v>
      </c>
      <c r="DH51" s="138">
        <f>SUMIF('Sunday Races 6-12-22'!$B$11:$B$24,$B51,'Sunday Races 6-12-22'!$BY$11:$BY$24)</f>
        <v>0</v>
      </c>
      <c r="DI51" s="138">
        <f>SUMIF('Sunday Races 6-12-22'!$B$11:$B$24,$B51,'Sunday Races 6-12-22'!$CB$11:$CB$24)</f>
        <v>0</v>
      </c>
      <c r="DJ51" s="138">
        <f>SUMIF('Sunday Races 6-12-22'!$B$11:$B$24,$B51,'Sunday Races 6-12-22'!$CE$11:$CE$24)</f>
        <v>0</v>
      </c>
      <c r="DK51" s="138">
        <f>SUMIF('Sunday Races 6-12-22'!$B$11:$B$24,$B51,'Sunday Races 6-12-22'!$CH$11:$CH$24)</f>
        <v>0</v>
      </c>
      <c r="DL51" s="138">
        <f>SUMIF('Sunday Races 6-12-22'!$B$11:$B$24,$B51,'Sunday Races 6-12-22'!$CK$11:$CK$24)</f>
        <v>0</v>
      </c>
      <c r="DM51" s="138">
        <f>SUMIF('Saturday Races 6-18-22'!$B$11:$B$24,$B51,'Saturday Races 6-18-22'!$BY$11:$BY$24)</f>
        <v>0</v>
      </c>
      <c r="DN51" s="138">
        <f>SUMIF('Saturday Races 6-18-22'!$B$11:$B$24,$B51,'Saturday Races 6-18-22'!$CB$11:$CB$24)</f>
        <v>0</v>
      </c>
      <c r="DO51" s="138">
        <f>SUMIF('Saturday Races 6-18-22'!$B$11:$B$24,$B51,'Saturday Races 6-18-22'!$CE$11:$CE$24)</f>
        <v>0</v>
      </c>
      <c r="DP51" s="138">
        <f>SUMIF('Saturday Races 6-18-22'!$B$11:$B$24,$B51,'Saturday Races 6-18-22'!$CH$11:$CH$24)</f>
        <v>0</v>
      </c>
      <c r="DQ51" s="138">
        <f>SUMIF('Saturday Races 6-18-22'!$B$11:$B$24,$B51,'Saturday Races 6-18-22'!$CK$11:$CK$24)</f>
        <v>0</v>
      </c>
      <c r="DR51" s="138">
        <f>SUMIF('Caldwell Cup 6-25-22 FS'!$B$11:$B$25,$B51,'Caldwell Cup 6-25-22 FS'!$BY$11:$BY$25)</f>
        <v>0</v>
      </c>
      <c r="DS51" s="138">
        <f>SUMIF('Caldwell Cup 6-25-22 FS'!$B$11:$B$25,$B51,'Caldwell Cup 6-25-22 FS'!$CB$11:$CB$25)</f>
        <v>0</v>
      </c>
      <c r="DT51" s="138">
        <f>SUMIF('Caldwell Cup 6-25-22 FS'!$B$11:$B$25,$B51,'Caldwell Cup 6-25-22 FS'!$CE$11:$CE$25)</f>
        <v>0</v>
      </c>
      <c r="DU51" s="138">
        <f>SUMIF('Caldwell Cup 6-25-22 FS'!$B$11:$B$25,$B51,'Caldwell Cup 6-25-22 FS'!$CH$11:$CH$25)</f>
        <v>0</v>
      </c>
      <c r="DV51" s="138">
        <f>SUMIF('Caldwell Cup 6-25-22 FS'!$B$11:$B$25,$B51,'Caldwell Cup 6-25-22 FS'!$CK$11:$CK$25)</f>
        <v>0</v>
      </c>
      <c r="DW51" s="138">
        <f>SUMIF('Caldwell Cup 6-25-22 TH'!$B$11:$B$24,$B51,'Caldwell Cup 6-25-22 TH'!$BY$11:$BY$24)</f>
        <v>0</v>
      </c>
      <c r="DX51" s="138">
        <f>SUMIF('Caldwell Cup 6-25-22 TH'!$B$11:$B$24,$B51,'Caldwell Cup 6-25-22 TH'!$CB$11:$CB$24)</f>
        <v>0</v>
      </c>
      <c r="DY51" s="138">
        <f>SUMIF('Caldwell Cup 6-25-22 TH'!$B$11:$B$24,$B51,'Caldwell Cup 6-25-22 TH'!$CE$11:$CE$24)</f>
        <v>0</v>
      </c>
      <c r="DZ51" s="138">
        <f>SUMIF('Caldwell Cup 6-25-22 TH'!$B$11:$B$24,$B51,'Caldwell Cup 6-25-22 TH'!$CH$11:$CH$24)</f>
        <v>0</v>
      </c>
      <c r="EA51" s="138">
        <f>SUMIF('Caldwell Cup 6-25-22 TH'!$B$11:$B$24,$B51,'Caldwell Cup 6-25-22 TH'!$CK$11:$CK$24)</f>
        <v>0</v>
      </c>
      <c r="EB51" s="138">
        <f>SUMIF('Sunday Races 7-3-22'!$B$11:$B$25,$B51,'Sunday Races 7-3-22'!$BY$11:$BY$25)</f>
        <v>0</v>
      </c>
      <c r="EC51" s="138">
        <f>SUMIF('Sunday Races 7-3-22'!$B$11:$B$25,$B51,'Sunday Races 7-3-22'!$CB$11:$CB$25)</f>
        <v>0</v>
      </c>
      <c r="ED51" s="138">
        <f>SUMIF('Sunday Races 7-3-22'!$B$11:$B$25,$B51,'Sunday Races 7-3-22'!$CE$11:$CE$25)</f>
        <v>0</v>
      </c>
      <c r="EE51" s="138">
        <f>SUMIF('Sunday Races 7-3-22'!$B$11:$B$25,$B51,'Sunday Races 7-3-22'!$CH$11:$CH$25)</f>
        <v>0</v>
      </c>
      <c r="EF51" s="138">
        <f>SUMIF('Sunday Races 7-3-22'!$B$11:$B$25,$B51,'Sunday Races 7-3-22'!$CK$11:$CK$25)</f>
        <v>0</v>
      </c>
      <c r="EG51" s="138">
        <f>SUMIF('Sunday Races 7-31-22'!$B$11:$B$25,$B51,'Sunday Races 7-31-22'!$BY$11:$BY$25)</f>
        <v>0</v>
      </c>
      <c r="EH51" s="138">
        <f>SUMIF('Sunday Races 7-31-22'!$B$11:$B$25,$B51,'Sunday Races 7-31-22'!$CB$11:$CB$25)</f>
        <v>0</v>
      </c>
      <c r="EI51" s="138">
        <f>SUMIF('Sunday Races 7-31-22'!$B$11:$B$25,$B51,'Sunday Races 7-31-22'!$CE$11:$CE$25)</f>
        <v>0</v>
      </c>
      <c r="EJ51" s="138">
        <f>SUMIF('Sunday Races 7-31-22'!$B$11:$B$25,$B51,'Sunday Races 7-31-22'!$CH$11:$CH$25)</f>
        <v>0</v>
      </c>
      <c r="EK51" s="138">
        <f>SUMIF('Sunday Races 7-31-22'!$B$11:$B$25,$B51,'Sunday Races 7-31-22'!$CK$11:$CK$25)</f>
        <v>0</v>
      </c>
      <c r="EL51" s="138">
        <f>SUMIF('Sunday Races 8-14-22'!$B$11:$B$25,$B51,'Sunday Races 8-14-22'!$BY$11:$BY$25)</f>
        <v>0</v>
      </c>
      <c r="EM51" s="138">
        <f>SUMIF('Sunday Races 8-14-22'!$B$11:$B$25,$B51,'Sunday Races 8-14-22'!$CB$11:$CB$25)</f>
        <v>0</v>
      </c>
      <c r="EN51" s="138">
        <f>SUMIF('Sunday Races 8-14-22'!$B$11:$B$25,$B51,'Sunday Races 8-14-22'!$CE$11:$CE$25)</f>
        <v>0</v>
      </c>
      <c r="EO51" s="138">
        <f>SUMIF('Sunday Races 8-14-22'!$B$11:$B$25,$B51,'Sunday Races 8-14-22'!$CH$11:$CH$25)</f>
        <v>0</v>
      </c>
      <c r="EP51" s="138">
        <f>SUMIF('Sunday Races 8-14-22'!$B$11:$B$25,$B51,'Sunday Races 8-14-22'!$CK$11:$CK$25)</f>
        <v>0</v>
      </c>
      <c r="EQ51" s="138">
        <f>SUMIF('Saturday Races 8-20-22'!$B$11:$B$25,$B51,'Saturday Races 8-20-22'!$BY$11:$BY$25)</f>
        <v>0</v>
      </c>
      <c r="ER51" s="138">
        <f>SUMIF('Saturday Races 8-20-22'!$B$11:$B$25,$B51,'Saturday Races 8-20-22'!$CB$11:$CB$25)</f>
        <v>0</v>
      </c>
      <c r="ES51" s="138">
        <f>SUMIF('Saturday Races 8-20-22'!$B$11:$B$25,$B51,'Saturday Races 8-20-22'!$CE$11:$CE$25)</f>
        <v>0</v>
      </c>
      <c r="ET51" s="138">
        <f>SUMIF('Saturday Races 8-20-22'!$B$11:$B$25,$B51,'Saturday Races 8-20-22'!$CH$11:$CH$25)</f>
        <v>0</v>
      </c>
      <c r="EU51" s="138">
        <f>SUMIF('Saturday Races 8-20-22'!$B$11:$B$25,$B51,'Saturday Races 8-20-22'!$CK$11:$CK$25)</f>
        <v>0</v>
      </c>
      <c r="EV51" s="138">
        <f>SUMIF('Labor Day Regatta 9-3-22 FS'!$B$11:$B$30,$B51,'Labor Day Regatta 9-3-22 FS'!$BY$11:$BY$30)</f>
        <v>0</v>
      </c>
      <c r="EW51" s="138">
        <f>SUMIF('Labor Day Regatta 9-3-22 FS'!$B$11:$B$30,$B51,'Labor Day Regatta 9-3-22 FS'!$CB$11:$CB$30)</f>
        <v>0</v>
      </c>
      <c r="EX51" s="138">
        <f>SUMIF('Labor Day Regatta 9-3-22 FS'!$B$11:$B$30,$B51,'Labor Day Regatta 9-3-22 FS'!$CE$11:$CE$30)</f>
        <v>0</v>
      </c>
      <c r="EY51" s="138">
        <f>SUMIF('Labor Day Regatta 9-3-22 FS'!$B$11:$B$30,$B51,'Labor Day Regatta 9-3-22 FS'!$CH$11:$CH$30)</f>
        <v>0</v>
      </c>
      <c r="EZ51" s="138">
        <f>SUMIF('Labor Day Regatta 9-3-22 FS'!$B$11:$B$30,$B51,'Labor Day Regatta 9-3-22 FS'!$CK$11:$CK$30)</f>
        <v>0</v>
      </c>
      <c r="FA51" s="138">
        <f>SUMIF('Sunday Races 9-11-22'!$B$11:$B$20,$B51,'Sunday Races 9-11-22'!$BY$11:$BY$20)</f>
        <v>0</v>
      </c>
      <c r="FB51" s="138">
        <f>SUMIF('Sunday Races 9-11-22'!$B$11:$B$20,$B51,'Sunday Races 9-11-22'!$CB$11:$CB$20)</f>
        <v>0</v>
      </c>
      <c r="FC51" s="138">
        <f>SUMIF('Sunday Races 9-11-22'!$B$11:$B$20,$B51,'Sunday Races 9-11-22'!$CE$11:$CE$20)</f>
        <v>0</v>
      </c>
      <c r="FD51" s="138">
        <f>SUMIF('Sunday Races 9-11-22'!$B$11:$B$20,$B51,'Sunday Races 9-11-22'!$CH$11:$CH$20)</f>
        <v>0</v>
      </c>
      <c r="FE51" s="138">
        <f>SUMIF('Sunday Races 9-11-22'!$B$11:$B$20,$B51,'Sunday Races 9-11-22'!$CK$11:$CK$20)</f>
        <v>0</v>
      </c>
      <c r="FF51" s="138">
        <f>SUMIF('2022-09-17 Leukemia Cup FS'!$B$11:$B$26,$B51,'2022-09-17 Leukemia Cup FS'!$BY$11:$BY$26)</f>
        <v>0</v>
      </c>
      <c r="FG51" s="138">
        <f>SUMIF('2022-09-17 Leukemia Cup FS'!$B$11:$B$26,$B51,'2022-09-17 Leukemia Cup FS'!$CB$11:$CB$26)</f>
        <v>0</v>
      </c>
      <c r="FH51" s="138">
        <f>SUMIF('2022-09-17 Leukemia Cup FS'!$B$11:$B$26,$B51,'2022-09-17 Leukemia Cup FS'!$CE$11:$CE$26)</f>
        <v>0</v>
      </c>
      <c r="FI51" s="138">
        <f>SUMIF('2022-09-17 Leukemia Cup FS'!$B$11:$B$26,$B51,'2022-09-17 Leukemia Cup FS'!$CH$11:$CH$26)</f>
        <v>0</v>
      </c>
      <c r="FJ51" s="138">
        <f>SUMIF('2022-09-17 Leukemia Cup FS'!$B$11:$B$26,$B51,'2022-09-17 Leukemia Cup FS'!$CK$11:$CK$26)</f>
        <v>0</v>
      </c>
      <c r="FK51" s="138">
        <f>SUMIF('Smith-Berry LDR 9-24-22'!$B$11:$B$30,$B51,'Smith-Berry LDR 9-24-22'!$BY$11:$BY$30)</f>
        <v>0</v>
      </c>
      <c r="FL51" s="138">
        <f>SUMIF('Smith-Berry LDR 9-24-22'!$B$11:$B$30,$B51,'Smith-Berry LDR 9-24-22'!$CB$11:$CB$30)</f>
        <v>0</v>
      </c>
      <c r="FM51" s="138">
        <f>SUMIF('Smith-Berry LDR 9-24-22'!$B$11:$B$30,$B51,'Smith-Berry LDR 9-24-22'!$CE$11:$CE$30)</f>
        <v>0</v>
      </c>
      <c r="FN51" s="138">
        <f>SUMIF('Smith-Berry LDR 9-24-22'!$B$11:$B$30,$B51,'Smith-Berry LDR 9-24-22'!$CH$11:$CH$30)</f>
        <v>0</v>
      </c>
      <c r="FO51" s="138">
        <f>SUMIF('Smith-Berry LDR 9-24-22'!$B$11:$B$30,$B51,'Smith-Berry LDR 9-24-22'!$CK$11:$CK$30)</f>
        <v>0</v>
      </c>
      <c r="FP51" s="138">
        <f>SUMIF('Great Scot 10-1-22 Cham'!$B$11:$B$28,$B51,'Great Scot 10-1-22 Cham'!$BY$11:$BY$28)</f>
        <v>15</v>
      </c>
      <c r="FQ51" s="138">
        <f>SUMIF('Great Scot 10-1-22 Cham'!$B$11:$B$28,$B51,'Great Scot 10-1-22 Cham'!$CB$11:$CB$28)</f>
        <v>14</v>
      </c>
      <c r="FR51" s="138">
        <f>SUMIF('Great Scot 10-1-22 Cham'!$B$11:$B$28,$B51,'Great Scot 10-1-22 Cham'!$CE$11:$CE$28)</f>
        <v>13</v>
      </c>
      <c r="FS51" s="138">
        <f>SUMIF('Great Scot 10-1-22 Cham'!$B$11:$B$28,$B51,'Great Scot 10-1-22 Cham'!$CH$11:$CH$28)</f>
        <v>13</v>
      </c>
      <c r="FT51" s="138">
        <f>SUMIF('Great Scot 10-1-22 Cham'!$B$11:$B$28,$B51,'Great Scot 10-1-22 Cham'!$CK$11:$CK$28)</f>
        <v>12</v>
      </c>
      <c r="FU51" s="138">
        <f>SUMIF('Great Scot 10-1-22 Chal'!$B$11:$B$28,$B51,'Great Scot 10-1-22 Chal'!$BY$11:$BY$28)</f>
        <v>0</v>
      </c>
      <c r="FV51" s="138">
        <f>SUMIF('Great Scot 10-1-22 Chal'!$B$11:$B$28,$B51,'Great Scot 10-1-22 Chal'!$CB$11:$CB$28)</f>
        <v>0</v>
      </c>
      <c r="FW51" s="138">
        <f>SUMIF('Great Scot 10-1-22 Chal'!$B$11:$B$28,$B51,'Great Scot 10-1-22 Chal'!$CE$11:$CE$28)</f>
        <v>0</v>
      </c>
      <c r="FX51" s="138">
        <f>SUMIF('Great Scot 10-1-22 Chal'!$B$11:$B$28,$B51,'Great Scot 10-1-22 Chal'!$CH$11:$CH$28)</f>
        <v>0</v>
      </c>
      <c r="FY51" s="138">
        <f>SUMIF('Great Scot 10-1-22 Chal'!$B$11:$B$28,$B51,'Great Scot 10-1-22 Chal'!$CK$11:$CK$28)</f>
        <v>0</v>
      </c>
      <c r="FZ51" s="138">
        <f>SUMIF('Sunday Races 10-9-22'!$B$11:$B$21,$B51,'Sunday Races 10-9-22'!$BY$11:$BY$21)</f>
        <v>0</v>
      </c>
      <c r="GA51" s="138">
        <f>SUMIF('Sunday Races 10-9-22'!$B$11:$B$21,$B51,'Sunday Races 10-9-22'!$CB$11:$CB$21)</f>
        <v>0</v>
      </c>
      <c r="GB51" s="138">
        <f>SUMIF('Sunday Races 10-9-22'!$B$11:$B$21,$B51,'Sunday Races 10-9-22'!$CE$11:$CE$21)</f>
        <v>0</v>
      </c>
      <c r="GC51" s="138">
        <f>SUMIF('Sunday Races 10-9-22'!$B$11:$B$21,$B51,'Sunday Races 10-9-22'!$CH$11:$CH$21)</f>
        <v>0</v>
      </c>
      <c r="GD51" s="138">
        <f>SUMIF('Sunday Races 10-9-22'!$B$11:$B$21,$B51,'Sunday Races 10-9-22'!$CK$11:$CK$21)</f>
        <v>0</v>
      </c>
      <c r="GE51" s="138">
        <f>SUMIF('Sunday Races 10-23-22'!$B$11:$B$22,$B51,'Sunday Races 10-23-22'!$BY$11:$BY$22)</f>
        <v>0</v>
      </c>
      <c r="GF51" s="138">
        <f>SUMIF('Sunday Races 10-23-22'!$B$11:$B$22,$B51,'Sunday Races 10-23-22'!$CB$11:$CB$22)</f>
        <v>0</v>
      </c>
      <c r="GG51" s="138">
        <f>SUMIF('Sunday Races 10-23-22'!$B$11:$B$22,$B51,'Sunday Races 10-23-22'!$CE$11:$CE$22)</f>
        <v>0</v>
      </c>
      <c r="GH51" s="138">
        <f>SUMIF('Sunday Races 10-23-22'!$B$11:$B$22,$B51,'Sunday Races 10-23-22'!$CH$11:$CH$22)</f>
        <v>0</v>
      </c>
      <c r="GI51" s="138">
        <f>SUMIF('Sunday Races 10-23-22'!$B$11:$B$22,$B51,'Sunday Races 10-23-22'!$CK$11:$CK$22)</f>
        <v>0</v>
      </c>
      <c r="GJ51" s="138">
        <f>SUMIF('One Day Regatta 10-29-22 FS'!$B$11:$B$19,$B51,'One Day Regatta 10-29-22 FS'!$BY$11:$BY$19)</f>
        <v>0</v>
      </c>
      <c r="GK51" s="138">
        <f>SUMIF('One Day Regatta 10-29-22 FS'!$B$11:$B$19,$B51,'One Day Regatta 10-29-22 FS'!$CB$11:$CB$19)</f>
        <v>0</v>
      </c>
      <c r="GL51" s="138">
        <f>SUMIF('One Day Regatta 10-29-22 FS'!$B$11:$B$19,$B51,'One Day Regatta 10-29-22 FS'!$CE$11:$CE$19)</f>
        <v>0</v>
      </c>
      <c r="GM51" s="138">
        <f>SUMIF('One Day Regatta 10-29-22 FS'!$B$11:$B$19,$B51,'One Day Regatta 10-29-22 FS'!$CH$11:$CH$19)</f>
        <v>0</v>
      </c>
      <c r="GN51" s="138">
        <f>SUMIF('One Day Regatta 10-29-22 FS'!$B$11:$B$19,$B51,'One Day Regatta 10-29-22 FS'!$CK$11:$CK$19)</f>
        <v>0</v>
      </c>
      <c r="GO51" s="139"/>
      <c r="GP51" s="140"/>
      <c r="GQ51" s="141">
        <f t="shared" si="43"/>
        <v>15</v>
      </c>
      <c r="GR51" s="141">
        <f t="shared" si="43"/>
        <v>14</v>
      </c>
      <c r="GS51" s="141">
        <f t="shared" si="43"/>
        <v>13</v>
      </c>
      <c r="GT51" s="141">
        <f t="shared" si="43"/>
        <v>13</v>
      </c>
      <c r="GU51" s="141">
        <f t="shared" si="43"/>
        <v>12</v>
      </c>
      <c r="GV51" s="141">
        <f t="shared" si="43"/>
        <v>0</v>
      </c>
      <c r="GW51" s="141">
        <f t="shared" si="43"/>
        <v>0</v>
      </c>
      <c r="GX51" s="141">
        <f t="shared" si="43"/>
        <v>0</v>
      </c>
      <c r="GY51" s="141">
        <f t="shared" si="43"/>
        <v>0</v>
      </c>
      <c r="GZ51" s="141">
        <f t="shared" si="43"/>
        <v>0</v>
      </c>
      <c r="HA51" s="141">
        <f t="shared" si="44"/>
        <v>0</v>
      </c>
      <c r="HB51" s="141">
        <f t="shared" si="44"/>
        <v>0</v>
      </c>
      <c r="HC51" s="141">
        <f t="shared" si="44"/>
        <v>0</v>
      </c>
      <c r="HD51" s="141">
        <f t="shared" si="44"/>
        <v>0</v>
      </c>
      <c r="HE51" s="141">
        <f t="shared" si="44"/>
        <v>0</v>
      </c>
      <c r="HF51" s="141">
        <f t="shared" si="44"/>
        <v>0</v>
      </c>
      <c r="HG51" s="141">
        <f t="shared" si="44"/>
        <v>0</v>
      </c>
      <c r="HH51" s="141">
        <f t="shared" si="44"/>
        <v>0</v>
      </c>
      <c r="HI51" s="141">
        <f t="shared" si="44"/>
        <v>0</v>
      </c>
      <c r="HJ51" s="141">
        <f t="shared" si="44"/>
        <v>0</v>
      </c>
      <c r="HK51" s="141">
        <f t="shared" si="45"/>
        <v>0</v>
      </c>
      <c r="HL51" s="141">
        <f t="shared" si="45"/>
        <v>0</v>
      </c>
      <c r="HM51" s="141">
        <f t="shared" si="45"/>
        <v>0</v>
      </c>
      <c r="HN51" s="141">
        <f t="shared" si="45"/>
        <v>0</v>
      </c>
      <c r="HO51" s="141">
        <f t="shared" si="45"/>
        <v>0</v>
      </c>
      <c r="HP51" s="141">
        <f t="shared" si="45"/>
        <v>0</v>
      </c>
      <c r="HQ51" s="141">
        <f t="shared" si="45"/>
        <v>0</v>
      </c>
      <c r="HR51" s="141">
        <f t="shared" si="45"/>
        <v>0</v>
      </c>
      <c r="HS51" s="141">
        <f t="shared" si="45"/>
        <v>0</v>
      </c>
      <c r="HT51" s="141">
        <f t="shared" si="45"/>
        <v>0</v>
      </c>
      <c r="HU51" s="141">
        <f t="shared" si="46"/>
        <v>0</v>
      </c>
      <c r="HV51" s="141">
        <f t="shared" si="46"/>
        <v>0</v>
      </c>
      <c r="HW51" s="141">
        <f t="shared" si="46"/>
        <v>0</v>
      </c>
      <c r="HX51" s="141">
        <f t="shared" si="46"/>
        <v>0</v>
      </c>
      <c r="HY51" s="141">
        <f t="shared" si="46"/>
        <v>0</v>
      </c>
      <c r="HZ51" s="141">
        <f t="shared" si="46"/>
        <v>0</v>
      </c>
      <c r="IA51" s="141">
        <f t="shared" si="46"/>
        <v>0</v>
      </c>
      <c r="IB51" s="141">
        <f t="shared" si="46"/>
        <v>0</v>
      </c>
      <c r="IC51" s="141">
        <f t="shared" si="46"/>
        <v>0</v>
      </c>
      <c r="ID51" s="141">
        <f t="shared" si="46"/>
        <v>0</v>
      </c>
      <c r="IE51" s="141">
        <f t="shared" si="47"/>
        <v>0</v>
      </c>
      <c r="IF51" s="141">
        <f t="shared" si="47"/>
        <v>0</v>
      </c>
      <c r="IG51" s="141">
        <f t="shared" si="47"/>
        <v>0</v>
      </c>
      <c r="IH51" s="141">
        <f t="shared" si="47"/>
        <v>0</v>
      </c>
      <c r="II51" s="141">
        <f t="shared" si="47"/>
        <v>0</v>
      </c>
      <c r="IJ51" s="141">
        <f t="shared" si="47"/>
        <v>0</v>
      </c>
      <c r="IK51" s="141">
        <f t="shared" si="47"/>
        <v>0</v>
      </c>
      <c r="IL51" s="141">
        <f t="shared" si="47"/>
        <v>0</v>
      </c>
      <c r="IM51" s="141">
        <f t="shared" si="47"/>
        <v>0</v>
      </c>
      <c r="IN51" s="141">
        <f t="shared" si="47"/>
        <v>0</v>
      </c>
      <c r="IO51" s="141">
        <f t="shared" si="48"/>
        <v>0</v>
      </c>
      <c r="IP51" s="141">
        <f t="shared" si="48"/>
        <v>0</v>
      </c>
      <c r="IQ51" s="141">
        <f t="shared" si="48"/>
        <v>0</v>
      </c>
      <c r="IR51" s="141">
        <f t="shared" si="48"/>
        <v>0</v>
      </c>
      <c r="IS51" s="141">
        <f t="shared" si="48"/>
        <v>0</v>
      </c>
      <c r="IT51" s="141">
        <f t="shared" si="48"/>
        <v>0</v>
      </c>
      <c r="IU51" s="141">
        <f t="shared" si="48"/>
        <v>0</v>
      </c>
      <c r="IV51" s="141">
        <f t="shared" si="48"/>
        <v>0</v>
      </c>
      <c r="IW51" s="141">
        <f t="shared" si="48"/>
        <v>0</v>
      </c>
      <c r="IX51" s="141">
        <f t="shared" si="48"/>
        <v>0</v>
      </c>
      <c r="IY51" s="141">
        <f t="shared" si="49"/>
        <v>0</v>
      </c>
      <c r="IZ51" s="141">
        <f t="shared" si="49"/>
        <v>0</v>
      </c>
      <c r="JA51" s="141">
        <f t="shared" si="49"/>
        <v>0</v>
      </c>
      <c r="JB51" s="141">
        <f t="shared" si="49"/>
        <v>0</v>
      </c>
      <c r="JC51" s="141">
        <f t="shared" si="49"/>
        <v>0</v>
      </c>
      <c r="JD51" s="141">
        <f t="shared" si="49"/>
        <v>0</v>
      </c>
      <c r="JE51" s="141">
        <f t="shared" si="49"/>
        <v>0</v>
      </c>
      <c r="JF51" s="141">
        <f t="shared" si="49"/>
        <v>0</v>
      </c>
      <c r="JG51" s="141">
        <f t="shared" si="49"/>
        <v>0</v>
      </c>
      <c r="JH51" s="141">
        <f t="shared" si="49"/>
        <v>0</v>
      </c>
      <c r="JI51" s="141">
        <f t="shared" si="49"/>
        <v>0</v>
      </c>
      <c r="JJ51" s="141">
        <f t="shared" si="49"/>
        <v>0</v>
      </c>
      <c r="JK51" s="141">
        <f t="shared" si="49"/>
        <v>0</v>
      </c>
      <c r="JL51" s="141">
        <f t="shared" si="49"/>
        <v>0</v>
      </c>
      <c r="JM51" s="141">
        <f t="shared" si="49"/>
        <v>0</v>
      </c>
    </row>
    <row r="52" spans="1:273" ht="15" customHeight="1" x14ac:dyDescent="0.2">
      <c r="A52" s="400" t="s">
        <v>1376</v>
      </c>
      <c r="B52" s="103" t="s">
        <v>1313</v>
      </c>
      <c r="C52" s="135">
        <f t="shared" si="39"/>
        <v>5</v>
      </c>
      <c r="D52" s="136">
        <f t="shared" si="40"/>
        <v>50</v>
      </c>
      <c r="E52" s="135">
        <f t="shared" si="41"/>
        <v>50</v>
      </c>
      <c r="F52" s="137">
        <f t="shared" si="42"/>
        <v>0.1</v>
      </c>
      <c r="G52" s="138">
        <f>SUMIF('Saturday Race 11-06-21'!$B$11:$B$21,$B52,'Saturday Race 11-06-21'!$BY$11:$BY$21)</f>
        <v>0</v>
      </c>
      <c r="H52" s="138">
        <f>SUMIF('Saturday Race 11-06-21'!$B$11:$B$21,$B52,'Saturday Race 11-06-21'!$CB$11:$CB$21)</f>
        <v>0</v>
      </c>
      <c r="I52" s="138">
        <f>SUMIF('Saturday Race 11-06-21'!$B$11:$B$21,$B52,'Saturday Race 11-06-21'!$CE$11:$CE$21)</f>
        <v>0</v>
      </c>
      <c r="J52" s="138">
        <f>SUMIF('Saturday Race 11-06-21'!$B$11:$B$21,$B52,'Saturday Race 11-06-21'!$CH$11:$CH$21)</f>
        <v>0</v>
      </c>
      <c r="K52" s="138">
        <f>SUMIF('Saturday Race 11-06-21'!$B$11:$B$21,$B52,'Saturday Race 11-06-21'!$CK$11:$CK$21)</f>
        <v>0</v>
      </c>
      <c r="L52" s="138">
        <f>SUMIF('Saturday Race 11-20-21'!$B$11:$B$24,$B52,'Saturday Race 11-20-21'!$BY$11:$BY$24)</f>
        <v>0</v>
      </c>
      <c r="M52" s="138">
        <f>SUMIF('Saturday Race 11-20-21'!$B$11:$B$24,$B52,'Saturday Race 11-20-21'!$CB$11:$CB$24)</f>
        <v>0</v>
      </c>
      <c r="N52" s="138">
        <f>SUMIF('Saturday Race 11-20-21'!$B$11:$B$24,$B52,'Saturday Race 11-20-21'!$CE$11:$CE$24)</f>
        <v>0</v>
      </c>
      <c r="O52" s="138">
        <f>SUMIF('Saturday Race 11-20-21'!$B$11:$B$24,$B52,'Saturday Race 11-20-21'!$CH$11:$CH$24)</f>
        <v>0</v>
      </c>
      <c r="P52" s="138">
        <f>SUMIF('Saturday Race 11-20-21'!$B$11:$B$24,$B52,'Saturday Race 11-20-21'!$CK$11:$CK$24)</f>
        <v>0</v>
      </c>
      <c r="Q52" s="138">
        <f>SUMIF('One Day 12-04-21 Scots'!$B$11:$B$25,$B52,'One Day 12-04-21 Scots'!$BY$11:$BY$25)</f>
        <v>0</v>
      </c>
      <c r="R52" s="138">
        <f>SUMIF('One Day 12-04-21 Scots'!$B$11:$B$25,$B52,'One Day 12-04-21 Scots'!$CB$11:$CB$25)</f>
        <v>0</v>
      </c>
      <c r="S52" s="138">
        <f>SUMIF('One Day 12-04-21 Scots'!$B$11:$B$25,$B52,'One Day 12-04-21 Scots'!$CE$11:$CE$25)</f>
        <v>0</v>
      </c>
      <c r="T52" s="138">
        <f>SUMIF('One Day 12-04-21 Scots'!$B$11:$B$25,$B52,'One Day 12-04-21 Scots'!$CH$11:$CH$25)</f>
        <v>0</v>
      </c>
      <c r="U52" s="138">
        <f>SUMIF('One Day 12-04-21 Scots'!$B$11:$B$25,$B52,'One Day 12-04-21 Scots'!$CK$11:$CK$25)</f>
        <v>0</v>
      </c>
      <c r="V52" s="138">
        <f>SUMIF('One Day 12-04-21 Thistles'!$B$11:$B$25,$B52,'One Day 12-04-21 Thistles'!$BY$11:$BY$25)</f>
        <v>0</v>
      </c>
      <c r="W52" s="138">
        <f>SUMIF('One Day 12-04-21 Thistles'!$B$11:$B$25,$B52,'One Day 12-04-21 Thistles'!$CB$11:$CB$25)</f>
        <v>0</v>
      </c>
      <c r="X52" s="138">
        <f>SUMIF('One Day 12-04-21 Thistles'!$B$11:$B$25,$B52,'One Day 12-04-21 Thistles'!$CE$11:$CE$25)</f>
        <v>0</v>
      </c>
      <c r="Y52" s="138">
        <f>SUMIF('One Day 12-04-21 Thistles'!$B$11:$B$25,$B52,'One Day 12-04-21 Thistles'!$CH$11:$CH$25)</f>
        <v>0</v>
      </c>
      <c r="Z52" s="138">
        <f>SUMIF('One Day 12-04-21 Thistles'!$B$11:$B$25,$B52,'One Day 12-04-21 Thistles'!$CK$11:$CK$25)</f>
        <v>0</v>
      </c>
      <c r="AA52" s="138">
        <f>SUMIF('Saturday Race 1-08-22'!$B$11:$B$20,$B52,'Saturday Race 1-08-22'!$BY$11:$BY$20)</f>
        <v>0</v>
      </c>
      <c r="AB52" s="138">
        <f>SUMIF('Saturday Race 1-08-22'!$B$11:$B$20,$B52,'Saturday Race 1-08-22'!$CB$11:$CB$20)</f>
        <v>0</v>
      </c>
      <c r="AC52" s="138">
        <f>SUMIF('Saturday Race 1-08-22'!$B$11:$B$20,$B52,'Saturday Race 1-08-22'!$CE$11:$CE$20)</f>
        <v>0</v>
      </c>
      <c r="AD52" s="138">
        <f>SUMIF('Saturday Race 1-08-22'!$B$11:$B$20,$B52,'Saturday Race 1-08-22'!$CH$11:$CH$20)</f>
        <v>0</v>
      </c>
      <c r="AE52" s="138">
        <f>SUMIF('Saturday Race 1-08-22'!$B$11:$B$20,$B52,'Saturday Race 1-08-22'!$CK$11:$CK$20)</f>
        <v>0</v>
      </c>
      <c r="AF52" s="138">
        <f>SUMIF('Saturday Race 1-22-22'!$B$11:$B$20,$B52,'Saturday Race 1-22-22'!$BY$11:$BY$20)</f>
        <v>0</v>
      </c>
      <c r="AG52" s="138">
        <f>SUMIF('Saturday Race 1-22-22'!$B$11:$B$20,$B52,'Saturday Race 1-22-22'!$CB$11:$CB$20)</f>
        <v>0</v>
      </c>
      <c r="AH52" s="138">
        <f>SUMIF('Saturday Race 1-22-22'!$B$11:$B$20,$B52,'Saturday Race 1-22-22'!$CE$11:$CE$20)</f>
        <v>0</v>
      </c>
      <c r="AI52" s="138">
        <f>SUMIF('Saturday Race 1-22-22'!$B$11:$B$20,$B52,'Saturday Race 1-22-22'!$CH$11:$CH$20)</f>
        <v>0</v>
      </c>
      <c r="AJ52" s="138">
        <f>SUMIF('Saturday Race 1-22-22'!$B$11:$B$20,$B52,'Saturday Race 1-22-22'!$CK$11:$CK$20)</f>
        <v>0</v>
      </c>
      <c r="AK52" s="138">
        <f>SUMIF('Sunday Race 2-6-22'!$B$11:$B$20,$B52,'Sunday Race 2-6-22'!$BY$11:$BY$20)</f>
        <v>0</v>
      </c>
      <c r="AL52" s="138">
        <f>SUMIF('Sunday Race 2-6-22'!$B$11:$B$20,$B52,'Sunday Race 2-6-22'!$CB$11:$CB$20)</f>
        <v>0</v>
      </c>
      <c r="AM52" s="138">
        <f>SUMIF('Sunday Race 2-6-22'!$B$11:$B$20,$B52,'Sunday Race 2-6-22'!$CE$11:$CE$20)</f>
        <v>0</v>
      </c>
      <c r="AN52" s="138">
        <f>SUMIF('Sunday Race 2-6-22'!$B$11:$B$20,$B52,'Sunday Race 2-6-22'!$CH$11:$CH$20)</f>
        <v>0</v>
      </c>
      <c r="AO52" s="138">
        <f>SUMIF('Sunday Race 2-6-22'!$B$11:$B$20,$B52,'Sunday Race 2-6-22'!$CK$11:$CK$20)</f>
        <v>0</v>
      </c>
      <c r="AP52" s="138">
        <f>SUMIF('Chili One Day 2-12-22 Scots'!$B$11:$B$25,$B52,'Chili One Day 2-12-22 Scots'!$BY$11:$BY$25)</f>
        <v>0</v>
      </c>
      <c r="AQ52" s="138">
        <f>SUMIF('Chili One Day 2-12-22 Scots'!$B$11:$B$25,$B52,'Chili One Day 2-12-22 Scots'!$CB$11:$CB$25)</f>
        <v>0</v>
      </c>
      <c r="AR52" s="138">
        <f>SUMIF('Chili One Day 2-12-22 Scots'!$B$11:$B$25,$B52,'Chili One Day 2-12-22 Scots'!$CE$11:$CE$25)</f>
        <v>0</v>
      </c>
      <c r="AS52" s="138">
        <f>SUMIF('Chili One Day 2-12-22 Scots'!$B$11:$B$25,$B52,'Chili One Day 2-12-22 Scots'!$CH$11:$CH$25)</f>
        <v>0</v>
      </c>
      <c r="AT52" s="138">
        <f>SUMIF('Chili One Day 2-12-22 Scots'!$B$11:$B$25,$B52,'Chili One Day 2-12-22 Scots'!$CK$11:$CK$25)</f>
        <v>0</v>
      </c>
      <c r="AU52" s="138">
        <f>SUMIF('Chili One Day 2-12-22 Thistles'!$B$11:$B$25,$B52,'Chili One Day 2-12-22 Thistles'!$BY$11:$BY$25)</f>
        <v>0</v>
      </c>
      <c r="AV52" s="138">
        <f>SUMIF('Chili One Day 2-12-22 Thistles'!$B$11:$B$25,$B52,'Chili One Day 2-12-22 Thistles'!$CB$11:$CB$25)</f>
        <v>0</v>
      </c>
      <c r="AW52" s="138">
        <f>SUMIF('Chili One Day 2-12-22 Thistles'!$B$11:$B$25,$B52,'Chili One Day 2-12-22 Thistles'!$CE$11:$CE$25)</f>
        <v>0</v>
      </c>
      <c r="AX52" s="138">
        <f>SUMIF('Chili One Day 2-12-22 Thistles'!$B$11:$B$25,$B52,'Chili One Day 2-12-22 Thistles'!$CH$11:$CH$25)</f>
        <v>0</v>
      </c>
      <c r="AY52" s="138">
        <f>SUMIF('Chili One Day 2-12-22 Thistles'!$B$11:$B$25,$B52,'Chili One Day 2-12-22 Thistles'!$CK$11:$CK$25)</f>
        <v>0</v>
      </c>
      <c r="AZ52" s="138">
        <f>SUMIF('Sunday Race 2-20-22'!$B$11:$B$26,$B52,'Sunday Race 2-20-22'!$BY$11:$BY$26)</f>
        <v>0</v>
      </c>
      <c r="BA52" s="138">
        <f>SUMIF('Sunday Race 2-20-22'!$B$11:$B$26,$B52,'Sunday Race 2-20-22'!$CB$11:$CB$26)</f>
        <v>0</v>
      </c>
      <c r="BB52" s="138">
        <f>SUMIF('Sunday Race 2-20-22'!$B$11:$B$26,$B52,'Sunday Race 2-20-22'!$CE$11:$CE$26)</f>
        <v>0</v>
      </c>
      <c r="BC52" s="138">
        <f>SUMIF('Sunday Race 2-20-22'!$B$11:$B$26,$B52,'Sunday Race 2-20-22'!$CH$11:$CH$26)</f>
        <v>0</v>
      </c>
      <c r="BD52" s="138">
        <f>SUMIF('Sunday Race 2-20-22'!$B$11:$B$26,$B52,'Sunday Race 2-20-22'!$CK$11:$CK$26)</f>
        <v>0</v>
      </c>
      <c r="BE52" s="138">
        <f>SUMIF('Sunday Race 2-27-22'!$B$11:$B$20,$B52,'Sunday Race 2-27-22'!$BY$11:$BY$20)</f>
        <v>0</v>
      </c>
      <c r="BF52" s="138">
        <f>SUMIF('Sunday Race 2-27-22'!$B$11:$B$20,$B52,'Sunday Race 2-27-22'!$CB$11:$CB$20)</f>
        <v>0</v>
      </c>
      <c r="BG52" s="138">
        <f>SUMIF('Sunday Race 2-27-22'!$B$11:$B$20,$B52,'Sunday Race 2-27-22'!$CE$11:$CE$20)</f>
        <v>0</v>
      </c>
      <c r="BH52" s="138">
        <f>SUMIF('Sunday Race 2-27-22'!$B$11:$B$20,$B52,'Sunday Race 2-27-22'!$CH$11:$CH$20)</f>
        <v>0</v>
      </c>
      <c r="BI52" s="138">
        <f>SUMIF('Sunday Race 2-27-22'!$B$11:$B$20,$B52,'Sunday Race 2-27-22'!$CK$11:$CK$20)</f>
        <v>0</v>
      </c>
      <c r="BJ52" s="138">
        <f>SUMIF('Ironman One Day 3-5-22 FS'!$B$11:$B$26,$B52,'Ironman One Day 3-5-22 FS'!$BY$11:$BY$26)</f>
        <v>0</v>
      </c>
      <c r="BK52" s="138">
        <f>SUMIF('Ironman One Day 3-5-22 FS'!$B$11:$B$26,$B52,'Ironman One Day 3-5-22 FS'!$CB$11:$CB$26)</f>
        <v>0</v>
      </c>
      <c r="BL52" s="138">
        <f>SUMIF('Ironman One Day 3-5-22 FS'!$B$11:$B$26,$B52,'Ironman One Day 3-5-22 FS'!$CE$11:$CE$26)</f>
        <v>0</v>
      </c>
      <c r="BM52" s="138">
        <f>SUMIF('Ironman One Day 3-5-22 FS'!$B$11:$B$26,$B52,'Ironman One Day 3-5-22 FS'!$CH$11:$CH$26)</f>
        <v>0</v>
      </c>
      <c r="BN52" s="138">
        <f>SUMIF('Ironman One Day 3-5-22 FS'!$B$11:$B$26,$B52,'Ironman One Day 3-5-22 FS'!$CK$11:$CK$26)</f>
        <v>0</v>
      </c>
      <c r="BO52" s="138">
        <f>SUMIF('Sunday Race 3-13-22'!$B$11:$B$25,$B52,'Sunday Race 3-13-22'!$BY$11:$BY$25)</f>
        <v>0</v>
      </c>
      <c r="BP52" s="138">
        <f>SUMIF('Sunday Race 3-13-22'!$B$11:$B$25,$B52,'Sunday Race 3-13-22'!$CB$11:$CB$25)</f>
        <v>0</v>
      </c>
      <c r="BQ52" s="138">
        <f>SUMIF('Sunday Race 3-13-22'!$B$11:$B$25,$B52,'Sunday Race 3-13-22'!$CE$11:$CE$25)</f>
        <v>0</v>
      </c>
      <c r="BR52" s="138">
        <f>SUMIF('Sunday Race 3-13-22'!$B$11:$B$25,$B52,'Sunday Race 3-13-22'!$CH$11:$CH$25)</f>
        <v>0</v>
      </c>
      <c r="BS52" s="138">
        <f>SUMIF('Sunday Race 3-13-22'!$B$11:$B$25,$B52,'Sunday Race 3-13-22'!$CK$11:$CK$25)</f>
        <v>0</v>
      </c>
      <c r="BT52" s="138">
        <f>SUMIF('Saturday Race 3-19-22'!$B$11:$B$18,$B52,'Saturday Race 3-19-22'!$BY$11:$BY$18)</f>
        <v>0</v>
      </c>
      <c r="BU52" s="138">
        <f>SUMIF('Saturday Race 3-19-22'!$B$11:$B$18,$B52,'Saturday Race 3-19-22'!$CB$11:$CB$18)</f>
        <v>0</v>
      </c>
      <c r="BV52" s="138">
        <f>SUMIF('Saturday Race 3-19-22'!$B$11:$B$18,$B52,'Saturday Race 3-19-22'!$CE$11:$CE$18)</f>
        <v>0</v>
      </c>
      <c r="BW52" s="138">
        <f>SUMIF('Saturday Race 3-19-22'!$B$11:$B$18,$B52,'Saturday Race 3-19-22'!$CH$11:$CH$18)</f>
        <v>0</v>
      </c>
      <c r="BX52" s="138">
        <f>SUMIF('Saturday Race 3-19-22'!$B$11:$B$18,$B52,'Saturday Race 3-19-22'!$CK$11:$CK$18)</f>
        <v>0</v>
      </c>
      <c r="BY52" s="138">
        <f>SUMIF('Sunday Races 4-10-22'!$B$11:$B$26,$B52,'Sunday Races 4-10-22'!$BY$11:$BY$26)</f>
        <v>0</v>
      </c>
      <c r="BZ52" s="138">
        <f>SUMIF('Sunday Races 4-10-22'!$B$11:$B$26,$B52,'Sunday Races 4-10-22'!$CB$11:$CB$26)</f>
        <v>0</v>
      </c>
      <c r="CA52" s="138">
        <f>SUMIF('Sunday Races 4-10-22'!$B$11:$B$26,$B52,'Sunday Races 4-10-22'!$CE$11:$CE$26)</f>
        <v>0</v>
      </c>
      <c r="CB52" s="138">
        <f>SUMIF('Sunday Races 4-10-22'!$B$11:$B$26,$B52,'Sunday Races 4-10-22'!$CH$11:$CH$26)</f>
        <v>0</v>
      </c>
      <c r="CC52" s="138">
        <f>SUMIF('Sunday Races 4-10-22'!$B$11:$B$26,$B52,'Sunday Races 4-10-22'!$CK$11:$CK$26)</f>
        <v>0</v>
      </c>
      <c r="CD52" s="138">
        <f>SUMIF('Easter One Day 4-16-22 FS'!$B$11:$B$26,$B52,'Easter One Day 4-16-22 FS'!$BY$11:$BY$26)</f>
        <v>0</v>
      </c>
      <c r="CE52" s="138">
        <f>SUMIF('Easter One Day 4-16-22 FS'!$B$11:$B$26,$B52,'Easter One Day 4-16-22 FS'!$CB$11:$CB$26)</f>
        <v>0</v>
      </c>
      <c r="CF52" s="138">
        <f>SUMIF('Easter One Day 4-16-22 FS'!$B$11:$B$26,$B52,'Easter One Day 4-16-22 FS'!$CE$11:$CE$26)</f>
        <v>0</v>
      </c>
      <c r="CG52" s="138">
        <f>SUMIF('Easter One Day 4-16-22 FS'!$B$11:$B$26,$B52,'Easter One Day 4-16-22 FS'!$CH$11:$CH$26)</f>
        <v>0</v>
      </c>
      <c r="CH52" s="138">
        <f>SUMIF('Easter One Day 4-16-22 FS'!$B$11:$B$26,$B52,'Easter One Day 4-16-22 FS'!$CK$11:$CK$26)</f>
        <v>0</v>
      </c>
      <c r="CI52" s="138">
        <f>SUMIF('Easter One Day 4-16-22 TH'!$B$11:$B$15,$B52,'Easter One Day 4-16-22 TH'!$BY$11:$BY$15)</f>
        <v>0</v>
      </c>
      <c r="CJ52" s="138">
        <f>SUMIF('Easter One Day 4-16-22 TH'!$B$11:$B$15,$B52,'Easter One Day 4-16-22 TH'!$CB$11:$CB$15)</f>
        <v>0</v>
      </c>
      <c r="CK52" s="138">
        <f>SUMIF('Easter One Day 4-16-22 TH'!$B$11:$B$15,$B52,'Easter One Day 4-16-22 TH'!$CE$11:$CE$15)</f>
        <v>0</v>
      </c>
      <c r="CL52" s="138">
        <f>SUMIF('Easter One Day 4-16-22 TH'!$B$11:$B$15,$B52,'Easter One Day 4-16-22 TH'!$CH$11:$CH$15)</f>
        <v>0</v>
      </c>
      <c r="CM52" s="138">
        <f>SUMIF('Easter One Day 4-16-22 TH'!$B$11:$B$15,$B52,'Easter One Day 4-16-22 TH'!$CK$11:$CK$15)</f>
        <v>0</v>
      </c>
      <c r="CN52" s="138">
        <f>SUMIF('Sunday Races 5-1-22'!$B$11:$B$28,$B52,'Sunday Races 5-1-22'!$BY$11:$BY$28)</f>
        <v>0</v>
      </c>
      <c r="CO52" s="138">
        <f>SUMIF('Sunday Races 5-1-22'!$B$11:$B$28,$B52,'Sunday Races 5-1-22'!$CB$11:$CB$28)</f>
        <v>0</v>
      </c>
      <c r="CP52" s="138">
        <f>SUMIF('Sunday Races 5-1-22'!$B$11:$B$28,$B52,'Sunday Races 5-1-22'!$CE$11:$CE$28)</f>
        <v>0</v>
      </c>
      <c r="CQ52" s="138">
        <f>SUMIF('Sunday Races 5-1-22'!$B$11:$B$28,$B52,'Sunday Races 5-1-22'!$CH$11:$CH$28)</f>
        <v>0</v>
      </c>
      <c r="CR52" s="138">
        <f>SUMIF('Sunday Races 5-1-22'!$B$11:$B$28,$B52,'Sunday Races 5-1-22'!$CK$11:$CK$28)</f>
        <v>0</v>
      </c>
      <c r="CS52" s="138">
        <f>SUMIF('Long Distance Race 5-7-22'!$B$11:$B$27,$B52,'Long Distance Race 5-7-22'!$BY$11:$BY$27)</f>
        <v>0</v>
      </c>
      <c r="CT52" s="138">
        <f>SUMIF('Long Distance Race 5-7-22'!$B$11:$B$27,$B52,'Long Distance Race 5-7-22'!$CB$11:$CB$27)</f>
        <v>0</v>
      </c>
      <c r="CU52" s="138">
        <f>SUMIF('Long Distance Race 5-7-22'!$B$11:$B$27,$B52,'Long Distance Race 5-7-22'!$CE$11:$CE$27)</f>
        <v>0</v>
      </c>
      <c r="CV52" s="138">
        <f>SUMIF('Long Distance Race 5-7-22'!$B$11:$B$27,$B52,'Long Distance Race 5-7-22'!$CH$11:$CH$27)</f>
        <v>0</v>
      </c>
      <c r="CW52" s="138">
        <f>SUMIF('Long Distance Race 5-7-22'!$B$11:$B$27,$B52,'Long Distance Race 5-7-22'!$CK$11:$CK$27)</f>
        <v>0</v>
      </c>
      <c r="CX52" s="138">
        <f>SUMIF('Memorial Day Regatta 5-28-22 Op'!$B$11:$B$27,$B52,'Memorial Day Regatta 5-28-22 Op'!$BY$11:$BY$27)</f>
        <v>0</v>
      </c>
      <c r="CY52" s="138">
        <f>SUMIF('Memorial Day Regatta 5-28-22 Op'!$B$11:$B$27,$B52,'Memorial Day Regatta 5-28-22 Op'!$CB$11:$CB$27)</f>
        <v>0</v>
      </c>
      <c r="CZ52" s="138">
        <f>SUMIF('Memorial Day Regatta 5-28-22 Op'!$B$11:$B$27,$B52,'Memorial Day Regatta 5-28-22 Op'!$CE$11:$CE$27)</f>
        <v>0</v>
      </c>
      <c r="DA52" s="138">
        <f>SUMIF('Memorial Day Regatta 5-28-22 Op'!$B$11:$B$27,$B52,'Memorial Day Regatta 5-28-22 Op'!$CH$11:$CH$27)</f>
        <v>0</v>
      </c>
      <c r="DB52" s="138">
        <f>SUMIF('Memorial Day Regatta 5-28-22 Op'!$B$11:$B$27,$B52,'Memorial Day Regatta 5-28-22 Op'!$CK$11:$CK$27)</f>
        <v>0</v>
      </c>
      <c r="DC52" s="138">
        <f>SUMIF('Sunday Races 6-5-22'!$B$11:$B$28,$B52,'Sunday Races 6-5-22'!$BY$11:$BY$28)</f>
        <v>0</v>
      </c>
      <c r="DD52" s="138">
        <f>SUMIF('Sunday Races 6-5-22'!$B$11:$B$28,$B52,'Sunday Races 6-5-22'!$CB$11:$CB$28)</f>
        <v>0</v>
      </c>
      <c r="DE52" s="138">
        <f>SUMIF('Sunday Races 6-5-22'!$B$11:$B$28,$B52,'Sunday Races 6-5-22'!$CE$11:$CE$28)</f>
        <v>0</v>
      </c>
      <c r="DF52" s="138">
        <f>SUMIF('Sunday Races 6-5-22'!$B$11:$B$28,$B52,'Sunday Races 6-5-22'!$CH$11:$CH$28)</f>
        <v>0</v>
      </c>
      <c r="DG52" s="138">
        <f>SUMIF('Sunday Races 6-5-22'!$B$11:$B$28,$B52,'Sunday Races 6-5-22'!$CK$11:$CK$28)</f>
        <v>0</v>
      </c>
      <c r="DH52" s="138">
        <f>SUMIF('Sunday Races 6-12-22'!$B$11:$B$24,$B52,'Sunday Races 6-12-22'!$BY$11:$BY$24)</f>
        <v>0</v>
      </c>
      <c r="DI52" s="138">
        <f>SUMIF('Sunday Races 6-12-22'!$B$11:$B$24,$B52,'Sunday Races 6-12-22'!$CB$11:$CB$24)</f>
        <v>0</v>
      </c>
      <c r="DJ52" s="138">
        <f>SUMIF('Sunday Races 6-12-22'!$B$11:$B$24,$B52,'Sunday Races 6-12-22'!$CE$11:$CE$24)</f>
        <v>0</v>
      </c>
      <c r="DK52" s="138">
        <f>SUMIF('Sunday Races 6-12-22'!$B$11:$B$24,$B52,'Sunday Races 6-12-22'!$CH$11:$CH$24)</f>
        <v>0</v>
      </c>
      <c r="DL52" s="138">
        <f>SUMIF('Sunday Races 6-12-22'!$B$11:$B$24,$B52,'Sunday Races 6-12-22'!$CK$11:$CK$24)</f>
        <v>0</v>
      </c>
      <c r="DM52" s="138">
        <f>SUMIF('Saturday Races 6-18-22'!$B$11:$B$24,$B52,'Saturday Races 6-18-22'!$BY$11:$BY$24)</f>
        <v>0</v>
      </c>
      <c r="DN52" s="138">
        <f>SUMIF('Saturday Races 6-18-22'!$B$11:$B$24,$B52,'Saturday Races 6-18-22'!$CB$11:$CB$24)</f>
        <v>0</v>
      </c>
      <c r="DO52" s="138">
        <f>SUMIF('Saturday Races 6-18-22'!$B$11:$B$24,$B52,'Saturday Races 6-18-22'!$CE$11:$CE$24)</f>
        <v>0</v>
      </c>
      <c r="DP52" s="138">
        <f>SUMIF('Saturday Races 6-18-22'!$B$11:$B$24,$B52,'Saturday Races 6-18-22'!$CH$11:$CH$24)</f>
        <v>0</v>
      </c>
      <c r="DQ52" s="138">
        <f>SUMIF('Saturday Races 6-18-22'!$B$11:$B$24,$B52,'Saturday Races 6-18-22'!$CK$11:$CK$24)</f>
        <v>0</v>
      </c>
      <c r="DR52" s="138">
        <f>SUMIF('Caldwell Cup 6-25-22 FS'!$B$11:$B$25,$B52,'Caldwell Cup 6-25-22 FS'!$BY$11:$BY$25)</f>
        <v>0</v>
      </c>
      <c r="DS52" s="138">
        <f>SUMIF('Caldwell Cup 6-25-22 FS'!$B$11:$B$25,$B52,'Caldwell Cup 6-25-22 FS'!$CB$11:$CB$25)</f>
        <v>0</v>
      </c>
      <c r="DT52" s="138">
        <f>SUMIF('Caldwell Cup 6-25-22 FS'!$B$11:$B$25,$B52,'Caldwell Cup 6-25-22 FS'!$CE$11:$CE$25)</f>
        <v>0</v>
      </c>
      <c r="DU52" s="138">
        <f>SUMIF('Caldwell Cup 6-25-22 FS'!$B$11:$B$25,$B52,'Caldwell Cup 6-25-22 FS'!$CH$11:$CH$25)</f>
        <v>0</v>
      </c>
      <c r="DV52" s="138">
        <f>SUMIF('Caldwell Cup 6-25-22 FS'!$B$11:$B$25,$B52,'Caldwell Cup 6-25-22 FS'!$CK$11:$CK$25)</f>
        <v>0</v>
      </c>
      <c r="DW52" s="138">
        <f>SUMIF('Caldwell Cup 6-25-22 TH'!$B$11:$B$24,$B52,'Caldwell Cup 6-25-22 TH'!$BY$11:$BY$24)</f>
        <v>0</v>
      </c>
      <c r="DX52" s="138">
        <f>SUMIF('Caldwell Cup 6-25-22 TH'!$B$11:$B$24,$B52,'Caldwell Cup 6-25-22 TH'!$CB$11:$CB$24)</f>
        <v>0</v>
      </c>
      <c r="DY52" s="138">
        <f>SUMIF('Caldwell Cup 6-25-22 TH'!$B$11:$B$24,$B52,'Caldwell Cup 6-25-22 TH'!$CE$11:$CE$24)</f>
        <v>0</v>
      </c>
      <c r="DZ52" s="138">
        <f>SUMIF('Caldwell Cup 6-25-22 TH'!$B$11:$B$24,$B52,'Caldwell Cup 6-25-22 TH'!$CH$11:$CH$24)</f>
        <v>0</v>
      </c>
      <c r="EA52" s="138">
        <f>SUMIF('Caldwell Cup 6-25-22 TH'!$B$11:$B$24,$B52,'Caldwell Cup 6-25-22 TH'!$CK$11:$CK$24)</f>
        <v>0</v>
      </c>
      <c r="EB52" s="138">
        <f>SUMIF('Sunday Races 7-3-22'!$B$11:$B$25,$B52,'Sunday Races 7-3-22'!$BY$11:$BY$25)</f>
        <v>0</v>
      </c>
      <c r="EC52" s="138">
        <f>SUMIF('Sunday Races 7-3-22'!$B$11:$B$25,$B52,'Sunday Races 7-3-22'!$CB$11:$CB$25)</f>
        <v>0</v>
      </c>
      <c r="ED52" s="138">
        <f>SUMIF('Sunday Races 7-3-22'!$B$11:$B$25,$B52,'Sunday Races 7-3-22'!$CE$11:$CE$25)</f>
        <v>0</v>
      </c>
      <c r="EE52" s="138">
        <f>SUMIF('Sunday Races 7-3-22'!$B$11:$B$25,$B52,'Sunday Races 7-3-22'!$CH$11:$CH$25)</f>
        <v>0</v>
      </c>
      <c r="EF52" s="138">
        <f>SUMIF('Sunday Races 7-3-22'!$B$11:$B$25,$B52,'Sunday Races 7-3-22'!$CK$11:$CK$25)</f>
        <v>0</v>
      </c>
      <c r="EG52" s="138">
        <f>SUMIF('Sunday Races 7-31-22'!$B$11:$B$25,$B52,'Sunday Races 7-31-22'!$BY$11:$BY$25)</f>
        <v>0</v>
      </c>
      <c r="EH52" s="138">
        <f>SUMIF('Sunday Races 7-31-22'!$B$11:$B$25,$B52,'Sunday Races 7-31-22'!$CB$11:$CB$25)</f>
        <v>0</v>
      </c>
      <c r="EI52" s="138">
        <f>SUMIF('Sunday Races 7-31-22'!$B$11:$B$25,$B52,'Sunday Races 7-31-22'!$CE$11:$CE$25)</f>
        <v>0</v>
      </c>
      <c r="EJ52" s="138">
        <f>SUMIF('Sunday Races 7-31-22'!$B$11:$B$25,$B52,'Sunday Races 7-31-22'!$CH$11:$CH$25)</f>
        <v>0</v>
      </c>
      <c r="EK52" s="138">
        <f>SUMIF('Sunday Races 7-31-22'!$B$11:$B$25,$B52,'Sunday Races 7-31-22'!$CK$11:$CK$25)</f>
        <v>0</v>
      </c>
      <c r="EL52" s="138">
        <f>SUMIF('Sunday Races 8-14-22'!$B$11:$B$25,$B52,'Sunday Races 8-14-22'!$BY$11:$BY$25)</f>
        <v>0</v>
      </c>
      <c r="EM52" s="138">
        <f>SUMIF('Sunday Races 8-14-22'!$B$11:$B$25,$B52,'Sunday Races 8-14-22'!$CB$11:$CB$25)</f>
        <v>0</v>
      </c>
      <c r="EN52" s="138">
        <f>SUMIF('Sunday Races 8-14-22'!$B$11:$B$25,$B52,'Sunday Races 8-14-22'!$CE$11:$CE$25)</f>
        <v>0</v>
      </c>
      <c r="EO52" s="138">
        <f>SUMIF('Sunday Races 8-14-22'!$B$11:$B$25,$B52,'Sunday Races 8-14-22'!$CH$11:$CH$25)</f>
        <v>0</v>
      </c>
      <c r="EP52" s="138">
        <f>SUMIF('Sunday Races 8-14-22'!$B$11:$B$25,$B52,'Sunday Races 8-14-22'!$CK$11:$CK$25)</f>
        <v>0</v>
      </c>
      <c r="EQ52" s="138">
        <f>SUMIF('Saturday Races 8-20-22'!$B$11:$B$25,$B52,'Saturday Races 8-20-22'!$BY$11:$BY$25)</f>
        <v>0</v>
      </c>
      <c r="ER52" s="138">
        <f>SUMIF('Saturday Races 8-20-22'!$B$11:$B$25,$B52,'Saturday Races 8-20-22'!$CB$11:$CB$25)</f>
        <v>0</v>
      </c>
      <c r="ES52" s="138">
        <f>SUMIF('Saturday Races 8-20-22'!$B$11:$B$25,$B52,'Saturday Races 8-20-22'!$CE$11:$CE$25)</f>
        <v>0</v>
      </c>
      <c r="ET52" s="138">
        <f>SUMIF('Saturday Races 8-20-22'!$B$11:$B$25,$B52,'Saturday Races 8-20-22'!$CH$11:$CH$25)</f>
        <v>0</v>
      </c>
      <c r="EU52" s="138">
        <f>SUMIF('Saturday Races 8-20-22'!$B$11:$B$25,$B52,'Saturday Races 8-20-22'!$CK$11:$CK$25)</f>
        <v>0</v>
      </c>
      <c r="EV52" s="138">
        <f>SUMIF('Labor Day Regatta 9-3-22 FS'!$B$11:$B$30,$B52,'Labor Day Regatta 9-3-22 FS'!$BY$11:$BY$30)</f>
        <v>0</v>
      </c>
      <c r="EW52" s="138">
        <f>SUMIF('Labor Day Regatta 9-3-22 FS'!$B$11:$B$30,$B52,'Labor Day Regatta 9-3-22 FS'!$CB$11:$CB$30)</f>
        <v>0</v>
      </c>
      <c r="EX52" s="138">
        <f>SUMIF('Labor Day Regatta 9-3-22 FS'!$B$11:$B$30,$B52,'Labor Day Regatta 9-3-22 FS'!$CE$11:$CE$30)</f>
        <v>0</v>
      </c>
      <c r="EY52" s="138">
        <f>SUMIF('Labor Day Regatta 9-3-22 FS'!$B$11:$B$30,$B52,'Labor Day Regatta 9-3-22 FS'!$CH$11:$CH$30)</f>
        <v>0</v>
      </c>
      <c r="EZ52" s="138">
        <f>SUMIF('Labor Day Regatta 9-3-22 FS'!$B$11:$B$30,$B52,'Labor Day Regatta 9-3-22 FS'!$CK$11:$CK$30)</f>
        <v>0</v>
      </c>
      <c r="FA52" s="138">
        <f>SUMIF('Sunday Races 9-11-22'!$B$11:$B$20,$B52,'Sunday Races 9-11-22'!$BY$11:$BY$20)</f>
        <v>0</v>
      </c>
      <c r="FB52" s="138">
        <f>SUMIF('Sunday Races 9-11-22'!$B$11:$B$20,$B52,'Sunday Races 9-11-22'!$CB$11:$CB$20)</f>
        <v>0</v>
      </c>
      <c r="FC52" s="138">
        <f>SUMIF('Sunday Races 9-11-22'!$B$11:$B$20,$B52,'Sunday Races 9-11-22'!$CE$11:$CE$20)</f>
        <v>0</v>
      </c>
      <c r="FD52" s="138">
        <f>SUMIF('Sunday Races 9-11-22'!$B$11:$B$20,$B52,'Sunday Races 9-11-22'!$CH$11:$CH$20)</f>
        <v>0</v>
      </c>
      <c r="FE52" s="138">
        <f>SUMIF('Sunday Races 9-11-22'!$B$11:$B$20,$B52,'Sunday Races 9-11-22'!$CK$11:$CK$20)</f>
        <v>0</v>
      </c>
      <c r="FF52" s="138">
        <f>SUMIF('2022-09-17 Leukemia Cup FS'!$B$11:$B$26,$B52,'2022-09-17 Leukemia Cup FS'!$BY$11:$BY$26)</f>
        <v>0</v>
      </c>
      <c r="FG52" s="138">
        <f>SUMIF('2022-09-17 Leukemia Cup FS'!$B$11:$B$26,$B52,'2022-09-17 Leukemia Cup FS'!$CB$11:$CB$26)</f>
        <v>0</v>
      </c>
      <c r="FH52" s="138">
        <f>SUMIF('2022-09-17 Leukemia Cup FS'!$B$11:$B$26,$B52,'2022-09-17 Leukemia Cup FS'!$CE$11:$CE$26)</f>
        <v>0</v>
      </c>
      <c r="FI52" s="138">
        <f>SUMIF('2022-09-17 Leukemia Cup FS'!$B$11:$B$26,$B52,'2022-09-17 Leukemia Cup FS'!$CH$11:$CH$26)</f>
        <v>0</v>
      </c>
      <c r="FJ52" s="138">
        <f>SUMIF('2022-09-17 Leukemia Cup FS'!$B$11:$B$26,$B52,'2022-09-17 Leukemia Cup FS'!$CK$11:$CK$26)</f>
        <v>0</v>
      </c>
      <c r="FK52" s="138">
        <f>SUMIF('Smith-Berry LDR 9-24-22'!$B$11:$B$30,$B52,'Smith-Berry LDR 9-24-22'!$BY$11:$BY$30)</f>
        <v>0</v>
      </c>
      <c r="FL52" s="138">
        <f>SUMIF('Smith-Berry LDR 9-24-22'!$B$11:$B$30,$B52,'Smith-Berry LDR 9-24-22'!$CB$11:$CB$30)</f>
        <v>0</v>
      </c>
      <c r="FM52" s="138">
        <f>SUMIF('Smith-Berry LDR 9-24-22'!$B$11:$B$30,$B52,'Smith-Berry LDR 9-24-22'!$CE$11:$CE$30)</f>
        <v>0</v>
      </c>
      <c r="FN52" s="138">
        <f>SUMIF('Smith-Berry LDR 9-24-22'!$B$11:$B$30,$B52,'Smith-Berry LDR 9-24-22'!$CH$11:$CH$30)</f>
        <v>0</v>
      </c>
      <c r="FO52" s="138">
        <f>SUMIF('Smith-Berry LDR 9-24-22'!$B$11:$B$30,$B52,'Smith-Berry LDR 9-24-22'!$CK$11:$CK$30)</f>
        <v>0</v>
      </c>
      <c r="FP52" s="138">
        <f>SUMIF('Great Scot 10-1-22 Cham'!$B$11:$B$28,$B52,'Great Scot 10-1-22 Cham'!$BY$11:$BY$28)</f>
        <v>8</v>
      </c>
      <c r="FQ52" s="138">
        <f>SUMIF('Great Scot 10-1-22 Cham'!$B$11:$B$28,$B52,'Great Scot 10-1-22 Cham'!$CB$11:$CB$28)</f>
        <v>13</v>
      </c>
      <c r="FR52" s="138">
        <f>SUMIF('Great Scot 10-1-22 Cham'!$B$11:$B$28,$B52,'Great Scot 10-1-22 Cham'!$CE$11:$CE$28)</f>
        <v>9</v>
      </c>
      <c r="FS52" s="138">
        <f>SUMIF('Great Scot 10-1-22 Cham'!$B$11:$B$28,$B52,'Great Scot 10-1-22 Cham'!$CH$11:$CH$28)</f>
        <v>10</v>
      </c>
      <c r="FT52" s="138">
        <f>SUMIF('Great Scot 10-1-22 Cham'!$B$11:$B$28,$B52,'Great Scot 10-1-22 Cham'!$CK$11:$CK$28)</f>
        <v>10</v>
      </c>
      <c r="FU52" s="138">
        <f>SUMIF('Great Scot 10-1-22 Chal'!$B$11:$B$28,$B52,'Great Scot 10-1-22 Chal'!$BY$11:$BY$28)</f>
        <v>0</v>
      </c>
      <c r="FV52" s="138">
        <f>SUMIF('Great Scot 10-1-22 Chal'!$B$11:$B$28,$B52,'Great Scot 10-1-22 Chal'!$CB$11:$CB$28)</f>
        <v>0</v>
      </c>
      <c r="FW52" s="138">
        <f>SUMIF('Great Scot 10-1-22 Chal'!$B$11:$B$28,$B52,'Great Scot 10-1-22 Chal'!$CE$11:$CE$28)</f>
        <v>0</v>
      </c>
      <c r="FX52" s="138">
        <f>SUMIF('Great Scot 10-1-22 Chal'!$B$11:$B$28,$B52,'Great Scot 10-1-22 Chal'!$CH$11:$CH$28)</f>
        <v>0</v>
      </c>
      <c r="FY52" s="138">
        <f>SUMIF('Great Scot 10-1-22 Chal'!$B$11:$B$28,$B52,'Great Scot 10-1-22 Chal'!$CK$11:$CK$28)</f>
        <v>0</v>
      </c>
      <c r="FZ52" s="138">
        <f>SUMIF('Sunday Races 10-9-22'!$B$11:$B$21,$B52,'Sunday Races 10-9-22'!$BY$11:$BY$21)</f>
        <v>0</v>
      </c>
      <c r="GA52" s="138">
        <f>SUMIF('Sunday Races 10-9-22'!$B$11:$B$21,$B52,'Sunday Races 10-9-22'!$CB$11:$CB$21)</f>
        <v>0</v>
      </c>
      <c r="GB52" s="138">
        <f>SUMIF('Sunday Races 10-9-22'!$B$11:$B$21,$B52,'Sunday Races 10-9-22'!$CE$11:$CE$21)</f>
        <v>0</v>
      </c>
      <c r="GC52" s="138">
        <f>SUMIF('Sunday Races 10-9-22'!$B$11:$B$21,$B52,'Sunday Races 10-9-22'!$CH$11:$CH$21)</f>
        <v>0</v>
      </c>
      <c r="GD52" s="138">
        <f>SUMIF('Sunday Races 10-9-22'!$B$11:$B$21,$B52,'Sunday Races 10-9-22'!$CK$11:$CK$21)</f>
        <v>0</v>
      </c>
      <c r="GE52" s="138">
        <f>SUMIF('Sunday Races 10-23-22'!$B$11:$B$22,$B52,'Sunday Races 10-23-22'!$BY$11:$BY$22)</f>
        <v>0</v>
      </c>
      <c r="GF52" s="138">
        <f>SUMIF('Sunday Races 10-23-22'!$B$11:$B$22,$B52,'Sunday Races 10-23-22'!$CB$11:$CB$22)</f>
        <v>0</v>
      </c>
      <c r="GG52" s="138">
        <f>SUMIF('Sunday Races 10-23-22'!$B$11:$B$22,$B52,'Sunday Races 10-23-22'!$CE$11:$CE$22)</f>
        <v>0</v>
      </c>
      <c r="GH52" s="138">
        <f>SUMIF('Sunday Races 10-23-22'!$B$11:$B$22,$B52,'Sunday Races 10-23-22'!$CH$11:$CH$22)</f>
        <v>0</v>
      </c>
      <c r="GI52" s="138">
        <f>SUMIF('Sunday Races 10-23-22'!$B$11:$B$22,$B52,'Sunday Races 10-23-22'!$CK$11:$CK$22)</f>
        <v>0</v>
      </c>
      <c r="GJ52" s="138">
        <f>SUMIF('One Day Regatta 10-29-22 FS'!$B$11:$B$19,$B52,'One Day Regatta 10-29-22 FS'!$BY$11:$BY$19)</f>
        <v>0</v>
      </c>
      <c r="GK52" s="138">
        <f>SUMIF('One Day Regatta 10-29-22 FS'!$B$11:$B$19,$B52,'One Day Regatta 10-29-22 FS'!$CB$11:$CB$19)</f>
        <v>0</v>
      </c>
      <c r="GL52" s="138">
        <f>SUMIF('One Day Regatta 10-29-22 FS'!$B$11:$B$19,$B52,'One Day Regatta 10-29-22 FS'!$CE$11:$CE$19)</f>
        <v>0</v>
      </c>
      <c r="GM52" s="138">
        <f>SUMIF('One Day Regatta 10-29-22 FS'!$B$11:$B$19,$B52,'One Day Regatta 10-29-22 FS'!$CH$11:$CH$19)</f>
        <v>0</v>
      </c>
      <c r="GN52" s="138">
        <f>SUMIF('One Day Regatta 10-29-22 FS'!$B$11:$B$19,$B52,'One Day Regatta 10-29-22 FS'!$CK$11:$CK$19)</f>
        <v>0</v>
      </c>
      <c r="GO52" s="139"/>
      <c r="GP52" s="140"/>
      <c r="GQ52" s="141">
        <f t="shared" si="43"/>
        <v>13</v>
      </c>
      <c r="GR52" s="141">
        <f t="shared" si="43"/>
        <v>10</v>
      </c>
      <c r="GS52" s="141">
        <f t="shared" si="43"/>
        <v>10</v>
      </c>
      <c r="GT52" s="141">
        <f t="shared" si="43"/>
        <v>9</v>
      </c>
      <c r="GU52" s="141">
        <f t="shared" si="43"/>
        <v>8</v>
      </c>
      <c r="GV52" s="141">
        <f t="shared" si="43"/>
        <v>0</v>
      </c>
      <c r="GW52" s="141">
        <f t="shared" si="43"/>
        <v>0</v>
      </c>
      <c r="GX52" s="141">
        <f t="shared" si="43"/>
        <v>0</v>
      </c>
      <c r="GY52" s="141">
        <f t="shared" si="43"/>
        <v>0</v>
      </c>
      <c r="GZ52" s="141">
        <f t="shared" si="43"/>
        <v>0</v>
      </c>
      <c r="HA52" s="141">
        <f t="shared" si="44"/>
        <v>0</v>
      </c>
      <c r="HB52" s="141">
        <f t="shared" si="44"/>
        <v>0</v>
      </c>
      <c r="HC52" s="141">
        <f t="shared" si="44"/>
        <v>0</v>
      </c>
      <c r="HD52" s="141">
        <f t="shared" si="44"/>
        <v>0</v>
      </c>
      <c r="HE52" s="141">
        <f t="shared" si="44"/>
        <v>0</v>
      </c>
      <c r="HF52" s="141">
        <f t="shared" si="44"/>
        <v>0</v>
      </c>
      <c r="HG52" s="141">
        <f t="shared" si="44"/>
        <v>0</v>
      </c>
      <c r="HH52" s="141">
        <f t="shared" si="44"/>
        <v>0</v>
      </c>
      <c r="HI52" s="141">
        <f t="shared" si="44"/>
        <v>0</v>
      </c>
      <c r="HJ52" s="141">
        <f t="shared" si="44"/>
        <v>0</v>
      </c>
      <c r="HK52" s="141">
        <f t="shared" si="45"/>
        <v>0</v>
      </c>
      <c r="HL52" s="141">
        <f t="shared" si="45"/>
        <v>0</v>
      </c>
      <c r="HM52" s="141">
        <f t="shared" si="45"/>
        <v>0</v>
      </c>
      <c r="HN52" s="141">
        <f t="shared" si="45"/>
        <v>0</v>
      </c>
      <c r="HO52" s="141">
        <f t="shared" si="45"/>
        <v>0</v>
      </c>
      <c r="HP52" s="141">
        <f t="shared" si="45"/>
        <v>0</v>
      </c>
      <c r="HQ52" s="141">
        <f t="shared" si="45"/>
        <v>0</v>
      </c>
      <c r="HR52" s="141">
        <f t="shared" si="45"/>
        <v>0</v>
      </c>
      <c r="HS52" s="141">
        <f t="shared" si="45"/>
        <v>0</v>
      </c>
      <c r="HT52" s="141">
        <f t="shared" si="45"/>
        <v>0</v>
      </c>
      <c r="HU52" s="141">
        <f t="shared" si="46"/>
        <v>0</v>
      </c>
      <c r="HV52" s="141">
        <f t="shared" si="46"/>
        <v>0</v>
      </c>
      <c r="HW52" s="141">
        <f t="shared" si="46"/>
        <v>0</v>
      </c>
      <c r="HX52" s="141">
        <f t="shared" si="46"/>
        <v>0</v>
      </c>
      <c r="HY52" s="141">
        <f t="shared" si="46"/>
        <v>0</v>
      </c>
      <c r="HZ52" s="141">
        <f t="shared" si="46"/>
        <v>0</v>
      </c>
      <c r="IA52" s="141">
        <f t="shared" si="46"/>
        <v>0</v>
      </c>
      <c r="IB52" s="141">
        <f t="shared" si="46"/>
        <v>0</v>
      </c>
      <c r="IC52" s="141">
        <f t="shared" si="46"/>
        <v>0</v>
      </c>
      <c r="ID52" s="141">
        <f t="shared" si="46"/>
        <v>0</v>
      </c>
      <c r="IE52" s="141">
        <f t="shared" si="47"/>
        <v>0</v>
      </c>
      <c r="IF52" s="141">
        <f t="shared" si="47"/>
        <v>0</v>
      </c>
      <c r="IG52" s="141">
        <f t="shared" si="47"/>
        <v>0</v>
      </c>
      <c r="IH52" s="141">
        <f t="shared" si="47"/>
        <v>0</v>
      </c>
      <c r="II52" s="141">
        <f t="shared" si="47"/>
        <v>0</v>
      </c>
      <c r="IJ52" s="141">
        <f t="shared" si="47"/>
        <v>0</v>
      </c>
      <c r="IK52" s="141">
        <f t="shared" si="47"/>
        <v>0</v>
      </c>
      <c r="IL52" s="141">
        <f t="shared" si="47"/>
        <v>0</v>
      </c>
      <c r="IM52" s="141">
        <f t="shared" si="47"/>
        <v>0</v>
      </c>
      <c r="IN52" s="141">
        <f t="shared" si="47"/>
        <v>0</v>
      </c>
      <c r="IO52" s="141">
        <f t="shared" si="48"/>
        <v>0</v>
      </c>
      <c r="IP52" s="141">
        <f t="shared" si="48"/>
        <v>0</v>
      </c>
      <c r="IQ52" s="141">
        <f t="shared" si="48"/>
        <v>0</v>
      </c>
      <c r="IR52" s="141">
        <f t="shared" si="48"/>
        <v>0</v>
      </c>
      <c r="IS52" s="141">
        <f t="shared" si="48"/>
        <v>0</v>
      </c>
      <c r="IT52" s="141">
        <f t="shared" si="48"/>
        <v>0</v>
      </c>
      <c r="IU52" s="141">
        <f t="shared" si="48"/>
        <v>0</v>
      </c>
      <c r="IV52" s="141">
        <f t="shared" si="48"/>
        <v>0</v>
      </c>
      <c r="IW52" s="141">
        <f t="shared" si="48"/>
        <v>0</v>
      </c>
      <c r="IX52" s="141">
        <f t="shared" si="48"/>
        <v>0</v>
      </c>
      <c r="IY52" s="141">
        <f t="shared" si="49"/>
        <v>0</v>
      </c>
      <c r="IZ52" s="141">
        <f t="shared" si="49"/>
        <v>0</v>
      </c>
      <c r="JA52" s="141">
        <f t="shared" si="49"/>
        <v>0</v>
      </c>
      <c r="JB52" s="141">
        <f t="shared" si="49"/>
        <v>0</v>
      </c>
      <c r="JC52" s="141">
        <f t="shared" si="49"/>
        <v>0</v>
      </c>
      <c r="JD52" s="141">
        <f t="shared" si="49"/>
        <v>0</v>
      </c>
      <c r="JE52" s="141">
        <f t="shared" si="49"/>
        <v>0</v>
      </c>
      <c r="JF52" s="141">
        <f t="shared" si="49"/>
        <v>0</v>
      </c>
      <c r="JG52" s="141">
        <f t="shared" si="49"/>
        <v>0</v>
      </c>
      <c r="JH52" s="141">
        <f t="shared" si="49"/>
        <v>0</v>
      </c>
      <c r="JI52" s="141">
        <f t="shared" si="49"/>
        <v>0</v>
      </c>
      <c r="JJ52" s="141">
        <f t="shared" si="49"/>
        <v>0</v>
      </c>
      <c r="JK52" s="141">
        <f t="shared" si="49"/>
        <v>0</v>
      </c>
      <c r="JL52" s="141">
        <f t="shared" si="49"/>
        <v>0</v>
      </c>
      <c r="JM52" s="141">
        <f t="shared" si="49"/>
        <v>0</v>
      </c>
    </row>
    <row r="53" spans="1:273" ht="15" customHeight="1" x14ac:dyDescent="0.2">
      <c r="A53" s="400" t="s">
        <v>1376</v>
      </c>
      <c r="B53" s="103" t="s">
        <v>1323</v>
      </c>
      <c r="C53" s="135">
        <f t="shared" si="39"/>
        <v>5</v>
      </c>
      <c r="D53" s="136">
        <f t="shared" si="40"/>
        <v>43</v>
      </c>
      <c r="E53" s="135">
        <f t="shared" si="41"/>
        <v>43</v>
      </c>
      <c r="F53" s="137">
        <f t="shared" si="42"/>
        <v>8.5999999999999993E-2</v>
      </c>
      <c r="G53" s="138">
        <f>SUMIF('Saturday Race 11-06-21'!$B$11:$B$21,$B53,'Saturday Race 11-06-21'!$BY$11:$BY$21)</f>
        <v>0</v>
      </c>
      <c r="H53" s="138">
        <f>SUMIF('Saturday Race 11-06-21'!$B$11:$B$21,$B53,'Saturday Race 11-06-21'!$CB$11:$CB$21)</f>
        <v>0</v>
      </c>
      <c r="I53" s="138">
        <f>SUMIF('Saturday Race 11-06-21'!$B$11:$B$21,$B53,'Saturday Race 11-06-21'!$CE$11:$CE$21)</f>
        <v>0</v>
      </c>
      <c r="J53" s="138">
        <f>SUMIF('Saturday Race 11-06-21'!$B$11:$B$21,$B53,'Saturday Race 11-06-21'!$CH$11:$CH$21)</f>
        <v>0</v>
      </c>
      <c r="K53" s="138">
        <f>SUMIF('Saturday Race 11-06-21'!$B$11:$B$21,$B53,'Saturday Race 11-06-21'!$CK$11:$CK$21)</f>
        <v>0</v>
      </c>
      <c r="L53" s="138">
        <f>SUMIF('Saturday Race 11-20-21'!$B$11:$B$24,$B53,'Saturday Race 11-20-21'!$BY$11:$BY$24)</f>
        <v>0</v>
      </c>
      <c r="M53" s="138">
        <f>SUMIF('Saturday Race 11-20-21'!$B$11:$B$24,$B53,'Saturday Race 11-20-21'!$CB$11:$CB$24)</f>
        <v>0</v>
      </c>
      <c r="N53" s="138">
        <f>SUMIF('Saturday Race 11-20-21'!$B$11:$B$24,$B53,'Saturday Race 11-20-21'!$CE$11:$CE$24)</f>
        <v>0</v>
      </c>
      <c r="O53" s="138">
        <f>SUMIF('Saturday Race 11-20-21'!$B$11:$B$24,$B53,'Saturday Race 11-20-21'!$CH$11:$CH$24)</f>
        <v>0</v>
      </c>
      <c r="P53" s="138">
        <f>SUMIF('Saturday Race 11-20-21'!$B$11:$B$24,$B53,'Saturday Race 11-20-21'!$CK$11:$CK$24)</f>
        <v>0</v>
      </c>
      <c r="Q53" s="138">
        <f>SUMIF('One Day 12-04-21 Scots'!$B$11:$B$25,$B53,'One Day 12-04-21 Scots'!$BY$11:$BY$25)</f>
        <v>0</v>
      </c>
      <c r="R53" s="138">
        <f>SUMIF('One Day 12-04-21 Scots'!$B$11:$B$25,$B53,'One Day 12-04-21 Scots'!$CB$11:$CB$25)</f>
        <v>0</v>
      </c>
      <c r="S53" s="138">
        <f>SUMIF('One Day 12-04-21 Scots'!$B$11:$B$25,$B53,'One Day 12-04-21 Scots'!$CE$11:$CE$25)</f>
        <v>0</v>
      </c>
      <c r="T53" s="138">
        <f>SUMIF('One Day 12-04-21 Scots'!$B$11:$B$25,$B53,'One Day 12-04-21 Scots'!$CH$11:$CH$25)</f>
        <v>0</v>
      </c>
      <c r="U53" s="138">
        <f>SUMIF('One Day 12-04-21 Scots'!$B$11:$B$25,$B53,'One Day 12-04-21 Scots'!$CK$11:$CK$25)</f>
        <v>0</v>
      </c>
      <c r="V53" s="138">
        <f>SUMIF('One Day 12-04-21 Thistles'!$B$11:$B$25,$B53,'One Day 12-04-21 Thistles'!$BY$11:$BY$25)</f>
        <v>0</v>
      </c>
      <c r="W53" s="138">
        <f>SUMIF('One Day 12-04-21 Thistles'!$B$11:$B$25,$B53,'One Day 12-04-21 Thistles'!$CB$11:$CB$25)</f>
        <v>0</v>
      </c>
      <c r="X53" s="138">
        <f>SUMIF('One Day 12-04-21 Thistles'!$B$11:$B$25,$B53,'One Day 12-04-21 Thistles'!$CE$11:$CE$25)</f>
        <v>0</v>
      </c>
      <c r="Y53" s="138">
        <f>SUMIF('One Day 12-04-21 Thistles'!$B$11:$B$25,$B53,'One Day 12-04-21 Thistles'!$CH$11:$CH$25)</f>
        <v>0</v>
      </c>
      <c r="Z53" s="138">
        <f>SUMIF('One Day 12-04-21 Thistles'!$B$11:$B$25,$B53,'One Day 12-04-21 Thistles'!$CK$11:$CK$25)</f>
        <v>0</v>
      </c>
      <c r="AA53" s="138">
        <f>SUMIF('Saturday Race 1-08-22'!$B$11:$B$20,$B53,'Saturday Race 1-08-22'!$BY$11:$BY$20)</f>
        <v>0</v>
      </c>
      <c r="AB53" s="138">
        <f>SUMIF('Saturday Race 1-08-22'!$B$11:$B$20,$B53,'Saturday Race 1-08-22'!$CB$11:$CB$20)</f>
        <v>0</v>
      </c>
      <c r="AC53" s="138">
        <f>SUMIF('Saturday Race 1-08-22'!$B$11:$B$20,$B53,'Saturday Race 1-08-22'!$CE$11:$CE$20)</f>
        <v>0</v>
      </c>
      <c r="AD53" s="138">
        <f>SUMIF('Saturday Race 1-08-22'!$B$11:$B$20,$B53,'Saturday Race 1-08-22'!$CH$11:$CH$20)</f>
        <v>0</v>
      </c>
      <c r="AE53" s="138">
        <f>SUMIF('Saturday Race 1-08-22'!$B$11:$B$20,$B53,'Saturday Race 1-08-22'!$CK$11:$CK$20)</f>
        <v>0</v>
      </c>
      <c r="AF53" s="138">
        <f>SUMIF('Saturday Race 1-22-22'!$B$11:$B$20,$B53,'Saturday Race 1-22-22'!$BY$11:$BY$20)</f>
        <v>0</v>
      </c>
      <c r="AG53" s="138">
        <f>SUMIF('Saturday Race 1-22-22'!$B$11:$B$20,$B53,'Saturday Race 1-22-22'!$CB$11:$CB$20)</f>
        <v>0</v>
      </c>
      <c r="AH53" s="138">
        <f>SUMIF('Saturday Race 1-22-22'!$B$11:$B$20,$B53,'Saturday Race 1-22-22'!$CE$11:$CE$20)</f>
        <v>0</v>
      </c>
      <c r="AI53" s="138">
        <f>SUMIF('Saturday Race 1-22-22'!$B$11:$B$20,$B53,'Saturday Race 1-22-22'!$CH$11:$CH$20)</f>
        <v>0</v>
      </c>
      <c r="AJ53" s="138">
        <f>SUMIF('Saturday Race 1-22-22'!$B$11:$B$20,$B53,'Saturday Race 1-22-22'!$CK$11:$CK$20)</f>
        <v>0</v>
      </c>
      <c r="AK53" s="138">
        <f>SUMIF('Sunday Race 2-6-22'!$B$11:$B$20,$B53,'Sunday Race 2-6-22'!$BY$11:$BY$20)</f>
        <v>0</v>
      </c>
      <c r="AL53" s="138">
        <f>SUMIF('Sunday Race 2-6-22'!$B$11:$B$20,$B53,'Sunday Race 2-6-22'!$CB$11:$CB$20)</f>
        <v>0</v>
      </c>
      <c r="AM53" s="138">
        <f>SUMIF('Sunday Race 2-6-22'!$B$11:$B$20,$B53,'Sunday Race 2-6-22'!$CE$11:$CE$20)</f>
        <v>0</v>
      </c>
      <c r="AN53" s="138">
        <f>SUMIF('Sunday Race 2-6-22'!$B$11:$B$20,$B53,'Sunday Race 2-6-22'!$CH$11:$CH$20)</f>
        <v>0</v>
      </c>
      <c r="AO53" s="138">
        <f>SUMIF('Sunday Race 2-6-22'!$B$11:$B$20,$B53,'Sunday Race 2-6-22'!$CK$11:$CK$20)</f>
        <v>0</v>
      </c>
      <c r="AP53" s="138">
        <f>SUMIF('Chili One Day 2-12-22 Scots'!$B$11:$B$25,$B53,'Chili One Day 2-12-22 Scots'!$BY$11:$BY$25)</f>
        <v>0</v>
      </c>
      <c r="AQ53" s="138">
        <f>SUMIF('Chili One Day 2-12-22 Scots'!$B$11:$B$25,$B53,'Chili One Day 2-12-22 Scots'!$CB$11:$CB$25)</f>
        <v>0</v>
      </c>
      <c r="AR53" s="138">
        <f>SUMIF('Chili One Day 2-12-22 Scots'!$B$11:$B$25,$B53,'Chili One Day 2-12-22 Scots'!$CE$11:$CE$25)</f>
        <v>0</v>
      </c>
      <c r="AS53" s="138">
        <f>SUMIF('Chili One Day 2-12-22 Scots'!$B$11:$B$25,$B53,'Chili One Day 2-12-22 Scots'!$CH$11:$CH$25)</f>
        <v>0</v>
      </c>
      <c r="AT53" s="138">
        <f>SUMIF('Chili One Day 2-12-22 Scots'!$B$11:$B$25,$B53,'Chili One Day 2-12-22 Scots'!$CK$11:$CK$25)</f>
        <v>0</v>
      </c>
      <c r="AU53" s="138">
        <f>SUMIF('Chili One Day 2-12-22 Thistles'!$B$11:$B$25,$B53,'Chili One Day 2-12-22 Thistles'!$BY$11:$BY$25)</f>
        <v>0</v>
      </c>
      <c r="AV53" s="138">
        <f>SUMIF('Chili One Day 2-12-22 Thistles'!$B$11:$B$25,$B53,'Chili One Day 2-12-22 Thistles'!$CB$11:$CB$25)</f>
        <v>0</v>
      </c>
      <c r="AW53" s="138">
        <f>SUMIF('Chili One Day 2-12-22 Thistles'!$B$11:$B$25,$B53,'Chili One Day 2-12-22 Thistles'!$CE$11:$CE$25)</f>
        <v>0</v>
      </c>
      <c r="AX53" s="138">
        <f>SUMIF('Chili One Day 2-12-22 Thistles'!$B$11:$B$25,$B53,'Chili One Day 2-12-22 Thistles'!$CH$11:$CH$25)</f>
        <v>0</v>
      </c>
      <c r="AY53" s="138">
        <f>SUMIF('Chili One Day 2-12-22 Thistles'!$B$11:$B$25,$B53,'Chili One Day 2-12-22 Thistles'!$CK$11:$CK$25)</f>
        <v>0</v>
      </c>
      <c r="AZ53" s="138">
        <f>SUMIF('Sunday Race 2-20-22'!$B$11:$B$26,$B53,'Sunday Race 2-20-22'!$BY$11:$BY$26)</f>
        <v>0</v>
      </c>
      <c r="BA53" s="138">
        <f>SUMIF('Sunday Race 2-20-22'!$B$11:$B$26,$B53,'Sunday Race 2-20-22'!$CB$11:$CB$26)</f>
        <v>0</v>
      </c>
      <c r="BB53" s="138">
        <f>SUMIF('Sunday Race 2-20-22'!$B$11:$B$26,$B53,'Sunday Race 2-20-22'!$CE$11:$CE$26)</f>
        <v>0</v>
      </c>
      <c r="BC53" s="138">
        <f>SUMIF('Sunday Race 2-20-22'!$B$11:$B$26,$B53,'Sunday Race 2-20-22'!$CH$11:$CH$26)</f>
        <v>0</v>
      </c>
      <c r="BD53" s="138">
        <f>SUMIF('Sunday Race 2-20-22'!$B$11:$B$26,$B53,'Sunday Race 2-20-22'!$CK$11:$CK$26)</f>
        <v>0</v>
      </c>
      <c r="BE53" s="138">
        <f>SUMIF('Sunday Race 2-27-22'!$B$11:$B$20,$B53,'Sunday Race 2-27-22'!$BY$11:$BY$20)</f>
        <v>0</v>
      </c>
      <c r="BF53" s="138">
        <f>SUMIF('Sunday Race 2-27-22'!$B$11:$B$20,$B53,'Sunday Race 2-27-22'!$CB$11:$CB$20)</f>
        <v>0</v>
      </c>
      <c r="BG53" s="138">
        <f>SUMIF('Sunday Race 2-27-22'!$B$11:$B$20,$B53,'Sunday Race 2-27-22'!$CE$11:$CE$20)</f>
        <v>0</v>
      </c>
      <c r="BH53" s="138">
        <f>SUMIF('Sunday Race 2-27-22'!$B$11:$B$20,$B53,'Sunday Race 2-27-22'!$CH$11:$CH$20)</f>
        <v>0</v>
      </c>
      <c r="BI53" s="138">
        <f>SUMIF('Sunday Race 2-27-22'!$B$11:$B$20,$B53,'Sunday Race 2-27-22'!$CK$11:$CK$20)</f>
        <v>0</v>
      </c>
      <c r="BJ53" s="138">
        <f>SUMIF('Ironman One Day 3-5-22 FS'!$B$11:$B$26,$B53,'Ironman One Day 3-5-22 FS'!$BY$11:$BY$26)</f>
        <v>0</v>
      </c>
      <c r="BK53" s="138">
        <f>SUMIF('Ironman One Day 3-5-22 FS'!$B$11:$B$26,$B53,'Ironman One Day 3-5-22 FS'!$CB$11:$CB$26)</f>
        <v>0</v>
      </c>
      <c r="BL53" s="138">
        <f>SUMIF('Ironman One Day 3-5-22 FS'!$B$11:$B$26,$B53,'Ironman One Day 3-5-22 FS'!$CE$11:$CE$26)</f>
        <v>0</v>
      </c>
      <c r="BM53" s="138">
        <f>SUMIF('Ironman One Day 3-5-22 FS'!$B$11:$B$26,$B53,'Ironman One Day 3-5-22 FS'!$CH$11:$CH$26)</f>
        <v>0</v>
      </c>
      <c r="BN53" s="138">
        <f>SUMIF('Ironman One Day 3-5-22 FS'!$B$11:$B$26,$B53,'Ironman One Day 3-5-22 FS'!$CK$11:$CK$26)</f>
        <v>0</v>
      </c>
      <c r="BO53" s="138">
        <f>SUMIF('Sunday Race 3-13-22'!$B$11:$B$25,$B53,'Sunday Race 3-13-22'!$BY$11:$BY$25)</f>
        <v>0</v>
      </c>
      <c r="BP53" s="138">
        <f>SUMIF('Sunday Race 3-13-22'!$B$11:$B$25,$B53,'Sunday Race 3-13-22'!$CB$11:$CB$25)</f>
        <v>0</v>
      </c>
      <c r="BQ53" s="138">
        <f>SUMIF('Sunday Race 3-13-22'!$B$11:$B$25,$B53,'Sunday Race 3-13-22'!$CE$11:$CE$25)</f>
        <v>0</v>
      </c>
      <c r="BR53" s="138">
        <f>SUMIF('Sunday Race 3-13-22'!$B$11:$B$25,$B53,'Sunday Race 3-13-22'!$CH$11:$CH$25)</f>
        <v>0</v>
      </c>
      <c r="BS53" s="138">
        <f>SUMIF('Sunday Race 3-13-22'!$B$11:$B$25,$B53,'Sunday Race 3-13-22'!$CK$11:$CK$25)</f>
        <v>0</v>
      </c>
      <c r="BT53" s="138">
        <f>SUMIF('Saturday Race 3-19-22'!$B$11:$B$18,$B53,'Saturday Race 3-19-22'!$BY$11:$BY$18)</f>
        <v>0</v>
      </c>
      <c r="BU53" s="138">
        <f>SUMIF('Saturday Race 3-19-22'!$B$11:$B$18,$B53,'Saturday Race 3-19-22'!$CB$11:$CB$18)</f>
        <v>0</v>
      </c>
      <c r="BV53" s="138">
        <f>SUMIF('Saturday Race 3-19-22'!$B$11:$B$18,$B53,'Saturday Race 3-19-22'!$CE$11:$CE$18)</f>
        <v>0</v>
      </c>
      <c r="BW53" s="138">
        <f>SUMIF('Saturday Race 3-19-22'!$B$11:$B$18,$B53,'Saturday Race 3-19-22'!$CH$11:$CH$18)</f>
        <v>0</v>
      </c>
      <c r="BX53" s="138">
        <f>SUMIF('Saturday Race 3-19-22'!$B$11:$B$18,$B53,'Saturday Race 3-19-22'!$CK$11:$CK$18)</f>
        <v>0</v>
      </c>
      <c r="BY53" s="138">
        <f>SUMIF('Sunday Races 4-10-22'!$B$11:$B$26,$B53,'Sunday Races 4-10-22'!$BY$11:$BY$26)</f>
        <v>0</v>
      </c>
      <c r="BZ53" s="138">
        <f>SUMIF('Sunday Races 4-10-22'!$B$11:$B$26,$B53,'Sunday Races 4-10-22'!$CB$11:$CB$26)</f>
        <v>0</v>
      </c>
      <c r="CA53" s="138">
        <f>SUMIF('Sunday Races 4-10-22'!$B$11:$B$26,$B53,'Sunday Races 4-10-22'!$CE$11:$CE$26)</f>
        <v>0</v>
      </c>
      <c r="CB53" s="138">
        <f>SUMIF('Sunday Races 4-10-22'!$B$11:$B$26,$B53,'Sunday Races 4-10-22'!$CH$11:$CH$26)</f>
        <v>0</v>
      </c>
      <c r="CC53" s="138">
        <f>SUMIF('Sunday Races 4-10-22'!$B$11:$B$26,$B53,'Sunday Races 4-10-22'!$CK$11:$CK$26)</f>
        <v>0</v>
      </c>
      <c r="CD53" s="138">
        <f>SUMIF('Easter One Day 4-16-22 FS'!$B$11:$B$26,$B53,'Easter One Day 4-16-22 FS'!$BY$11:$BY$26)</f>
        <v>0</v>
      </c>
      <c r="CE53" s="138">
        <f>SUMIF('Easter One Day 4-16-22 FS'!$B$11:$B$26,$B53,'Easter One Day 4-16-22 FS'!$CB$11:$CB$26)</f>
        <v>0</v>
      </c>
      <c r="CF53" s="138">
        <f>SUMIF('Easter One Day 4-16-22 FS'!$B$11:$B$26,$B53,'Easter One Day 4-16-22 FS'!$CE$11:$CE$26)</f>
        <v>0</v>
      </c>
      <c r="CG53" s="138">
        <f>SUMIF('Easter One Day 4-16-22 FS'!$B$11:$B$26,$B53,'Easter One Day 4-16-22 FS'!$CH$11:$CH$26)</f>
        <v>0</v>
      </c>
      <c r="CH53" s="138">
        <f>SUMIF('Easter One Day 4-16-22 FS'!$B$11:$B$26,$B53,'Easter One Day 4-16-22 FS'!$CK$11:$CK$26)</f>
        <v>0</v>
      </c>
      <c r="CI53" s="138">
        <f>SUMIF('Easter One Day 4-16-22 TH'!$B$11:$B$15,$B53,'Easter One Day 4-16-22 TH'!$BY$11:$BY$15)</f>
        <v>0</v>
      </c>
      <c r="CJ53" s="138">
        <f>SUMIF('Easter One Day 4-16-22 TH'!$B$11:$B$15,$B53,'Easter One Day 4-16-22 TH'!$CB$11:$CB$15)</f>
        <v>0</v>
      </c>
      <c r="CK53" s="138">
        <f>SUMIF('Easter One Day 4-16-22 TH'!$B$11:$B$15,$B53,'Easter One Day 4-16-22 TH'!$CE$11:$CE$15)</f>
        <v>0</v>
      </c>
      <c r="CL53" s="138">
        <f>SUMIF('Easter One Day 4-16-22 TH'!$B$11:$B$15,$B53,'Easter One Day 4-16-22 TH'!$CH$11:$CH$15)</f>
        <v>0</v>
      </c>
      <c r="CM53" s="138">
        <f>SUMIF('Easter One Day 4-16-22 TH'!$B$11:$B$15,$B53,'Easter One Day 4-16-22 TH'!$CK$11:$CK$15)</f>
        <v>0</v>
      </c>
      <c r="CN53" s="138">
        <f>SUMIF('Sunday Races 5-1-22'!$B$11:$B$28,$B53,'Sunday Races 5-1-22'!$BY$11:$BY$28)</f>
        <v>0</v>
      </c>
      <c r="CO53" s="138">
        <f>SUMIF('Sunday Races 5-1-22'!$B$11:$B$28,$B53,'Sunday Races 5-1-22'!$CB$11:$CB$28)</f>
        <v>0</v>
      </c>
      <c r="CP53" s="138">
        <f>SUMIF('Sunday Races 5-1-22'!$B$11:$B$28,$B53,'Sunday Races 5-1-22'!$CE$11:$CE$28)</f>
        <v>0</v>
      </c>
      <c r="CQ53" s="138">
        <f>SUMIF('Sunday Races 5-1-22'!$B$11:$B$28,$B53,'Sunday Races 5-1-22'!$CH$11:$CH$28)</f>
        <v>0</v>
      </c>
      <c r="CR53" s="138">
        <f>SUMIF('Sunday Races 5-1-22'!$B$11:$B$28,$B53,'Sunday Races 5-1-22'!$CK$11:$CK$28)</f>
        <v>0</v>
      </c>
      <c r="CS53" s="138">
        <f>SUMIF('Long Distance Race 5-7-22'!$B$11:$B$27,$B53,'Long Distance Race 5-7-22'!$BY$11:$BY$27)</f>
        <v>0</v>
      </c>
      <c r="CT53" s="138">
        <f>SUMIF('Long Distance Race 5-7-22'!$B$11:$B$27,$B53,'Long Distance Race 5-7-22'!$CB$11:$CB$27)</f>
        <v>0</v>
      </c>
      <c r="CU53" s="138">
        <f>SUMIF('Long Distance Race 5-7-22'!$B$11:$B$27,$B53,'Long Distance Race 5-7-22'!$CE$11:$CE$27)</f>
        <v>0</v>
      </c>
      <c r="CV53" s="138">
        <f>SUMIF('Long Distance Race 5-7-22'!$B$11:$B$27,$B53,'Long Distance Race 5-7-22'!$CH$11:$CH$27)</f>
        <v>0</v>
      </c>
      <c r="CW53" s="138">
        <f>SUMIF('Long Distance Race 5-7-22'!$B$11:$B$27,$B53,'Long Distance Race 5-7-22'!$CK$11:$CK$27)</f>
        <v>0</v>
      </c>
      <c r="CX53" s="138">
        <f>SUMIF('Memorial Day Regatta 5-28-22 Op'!$B$11:$B$27,$B53,'Memorial Day Regatta 5-28-22 Op'!$BY$11:$BY$27)</f>
        <v>0</v>
      </c>
      <c r="CY53" s="138">
        <f>SUMIF('Memorial Day Regatta 5-28-22 Op'!$B$11:$B$27,$B53,'Memorial Day Regatta 5-28-22 Op'!$CB$11:$CB$27)</f>
        <v>0</v>
      </c>
      <c r="CZ53" s="138">
        <f>SUMIF('Memorial Day Regatta 5-28-22 Op'!$B$11:$B$27,$B53,'Memorial Day Regatta 5-28-22 Op'!$CE$11:$CE$27)</f>
        <v>0</v>
      </c>
      <c r="DA53" s="138">
        <f>SUMIF('Memorial Day Regatta 5-28-22 Op'!$B$11:$B$27,$B53,'Memorial Day Regatta 5-28-22 Op'!$CH$11:$CH$27)</f>
        <v>0</v>
      </c>
      <c r="DB53" s="138">
        <f>SUMIF('Memorial Day Regatta 5-28-22 Op'!$B$11:$B$27,$B53,'Memorial Day Regatta 5-28-22 Op'!$CK$11:$CK$27)</f>
        <v>0</v>
      </c>
      <c r="DC53" s="138">
        <f>SUMIF('Sunday Races 6-5-22'!$B$11:$B$28,$B53,'Sunday Races 6-5-22'!$BY$11:$BY$28)</f>
        <v>0</v>
      </c>
      <c r="DD53" s="138">
        <f>SUMIF('Sunday Races 6-5-22'!$B$11:$B$28,$B53,'Sunday Races 6-5-22'!$CB$11:$CB$28)</f>
        <v>0</v>
      </c>
      <c r="DE53" s="138">
        <f>SUMIF('Sunday Races 6-5-22'!$B$11:$B$28,$B53,'Sunday Races 6-5-22'!$CE$11:$CE$28)</f>
        <v>0</v>
      </c>
      <c r="DF53" s="138">
        <f>SUMIF('Sunday Races 6-5-22'!$B$11:$B$28,$B53,'Sunday Races 6-5-22'!$CH$11:$CH$28)</f>
        <v>0</v>
      </c>
      <c r="DG53" s="138">
        <f>SUMIF('Sunday Races 6-5-22'!$B$11:$B$28,$B53,'Sunday Races 6-5-22'!$CK$11:$CK$28)</f>
        <v>0</v>
      </c>
      <c r="DH53" s="138">
        <f>SUMIF('Sunday Races 6-12-22'!$B$11:$B$24,$B53,'Sunday Races 6-12-22'!$BY$11:$BY$24)</f>
        <v>0</v>
      </c>
      <c r="DI53" s="138">
        <f>SUMIF('Sunday Races 6-12-22'!$B$11:$B$24,$B53,'Sunday Races 6-12-22'!$CB$11:$CB$24)</f>
        <v>0</v>
      </c>
      <c r="DJ53" s="138">
        <f>SUMIF('Sunday Races 6-12-22'!$B$11:$B$24,$B53,'Sunday Races 6-12-22'!$CE$11:$CE$24)</f>
        <v>0</v>
      </c>
      <c r="DK53" s="138">
        <f>SUMIF('Sunday Races 6-12-22'!$B$11:$B$24,$B53,'Sunday Races 6-12-22'!$CH$11:$CH$24)</f>
        <v>0</v>
      </c>
      <c r="DL53" s="138">
        <f>SUMIF('Sunday Races 6-12-22'!$B$11:$B$24,$B53,'Sunday Races 6-12-22'!$CK$11:$CK$24)</f>
        <v>0</v>
      </c>
      <c r="DM53" s="138">
        <f>SUMIF('Saturday Races 6-18-22'!$B$11:$B$24,$B53,'Saturday Races 6-18-22'!$BY$11:$BY$24)</f>
        <v>0</v>
      </c>
      <c r="DN53" s="138">
        <f>SUMIF('Saturday Races 6-18-22'!$B$11:$B$24,$B53,'Saturday Races 6-18-22'!$CB$11:$CB$24)</f>
        <v>0</v>
      </c>
      <c r="DO53" s="138">
        <f>SUMIF('Saturday Races 6-18-22'!$B$11:$B$24,$B53,'Saturday Races 6-18-22'!$CE$11:$CE$24)</f>
        <v>0</v>
      </c>
      <c r="DP53" s="138">
        <f>SUMIF('Saturday Races 6-18-22'!$B$11:$B$24,$B53,'Saturday Races 6-18-22'!$CH$11:$CH$24)</f>
        <v>0</v>
      </c>
      <c r="DQ53" s="138">
        <f>SUMIF('Saturday Races 6-18-22'!$B$11:$B$24,$B53,'Saturday Races 6-18-22'!$CK$11:$CK$24)</f>
        <v>0</v>
      </c>
      <c r="DR53" s="138">
        <f>SUMIF('Caldwell Cup 6-25-22 FS'!$B$11:$B$25,$B53,'Caldwell Cup 6-25-22 FS'!$BY$11:$BY$25)</f>
        <v>0</v>
      </c>
      <c r="DS53" s="138">
        <f>SUMIF('Caldwell Cup 6-25-22 FS'!$B$11:$B$25,$B53,'Caldwell Cup 6-25-22 FS'!$CB$11:$CB$25)</f>
        <v>0</v>
      </c>
      <c r="DT53" s="138">
        <f>SUMIF('Caldwell Cup 6-25-22 FS'!$B$11:$B$25,$B53,'Caldwell Cup 6-25-22 FS'!$CE$11:$CE$25)</f>
        <v>0</v>
      </c>
      <c r="DU53" s="138">
        <f>SUMIF('Caldwell Cup 6-25-22 FS'!$B$11:$B$25,$B53,'Caldwell Cup 6-25-22 FS'!$CH$11:$CH$25)</f>
        <v>0</v>
      </c>
      <c r="DV53" s="138">
        <f>SUMIF('Caldwell Cup 6-25-22 FS'!$B$11:$B$25,$B53,'Caldwell Cup 6-25-22 FS'!$CK$11:$CK$25)</f>
        <v>0</v>
      </c>
      <c r="DW53" s="138">
        <f>SUMIF('Caldwell Cup 6-25-22 TH'!$B$11:$B$24,$B53,'Caldwell Cup 6-25-22 TH'!$BY$11:$BY$24)</f>
        <v>0</v>
      </c>
      <c r="DX53" s="138">
        <f>SUMIF('Caldwell Cup 6-25-22 TH'!$B$11:$B$24,$B53,'Caldwell Cup 6-25-22 TH'!$CB$11:$CB$24)</f>
        <v>0</v>
      </c>
      <c r="DY53" s="138">
        <f>SUMIF('Caldwell Cup 6-25-22 TH'!$B$11:$B$24,$B53,'Caldwell Cup 6-25-22 TH'!$CE$11:$CE$24)</f>
        <v>0</v>
      </c>
      <c r="DZ53" s="138">
        <f>SUMIF('Caldwell Cup 6-25-22 TH'!$B$11:$B$24,$B53,'Caldwell Cup 6-25-22 TH'!$CH$11:$CH$24)</f>
        <v>0</v>
      </c>
      <c r="EA53" s="138">
        <f>SUMIF('Caldwell Cup 6-25-22 TH'!$B$11:$B$24,$B53,'Caldwell Cup 6-25-22 TH'!$CK$11:$CK$24)</f>
        <v>0</v>
      </c>
      <c r="EB53" s="138">
        <f>SUMIF('Sunday Races 7-3-22'!$B$11:$B$25,$B53,'Sunday Races 7-3-22'!$BY$11:$BY$25)</f>
        <v>0</v>
      </c>
      <c r="EC53" s="138">
        <f>SUMIF('Sunday Races 7-3-22'!$B$11:$B$25,$B53,'Sunday Races 7-3-22'!$CB$11:$CB$25)</f>
        <v>0</v>
      </c>
      <c r="ED53" s="138">
        <f>SUMIF('Sunday Races 7-3-22'!$B$11:$B$25,$B53,'Sunday Races 7-3-22'!$CE$11:$CE$25)</f>
        <v>0</v>
      </c>
      <c r="EE53" s="138">
        <f>SUMIF('Sunday Races 7-3-22'!$B$11:$B$25,$B53,'Sunday Races 7-3-22'!$CH$11:$CH$25)</f>
        <v>0</v>
      </c>
      <c r="EF53" s="138">
        <f>SUMIF('Sunday Races 7-3-22'!$B$11:$B$25,$B53,'Sunday Races 7-3-22'!$CK$11:$CK$25)</f>
        <v>0</v>
      </c>
      <c r="EG53" s="138">
        <f>SUMIF('Sunday Races 7-31-22'!$B$11:$B$25,$B53,'Sunday Races 7-31-22'!$BY$11:$BY$25)</f>
        <v>0</v>
      </c>
      <c r="EH53" s="138">
        <f>SUMIF('Sunday Races 7-31-22'!$B$11:$B$25,$B53,'Sunday Races 7-31-22'!$CB$11:$CB$25)</f>
        <v>0</v>
      </c>
      <c r="EI53" s="138">
        <f>SUMIF('Sunday Races 7-31-22'!$B$11:$B$25,$B53,'Sunday Races 7-31-22'!$CE$11:$CE$25)</f>
        <v>0</v>
      </c>
      <c r="EJ53" s="138">
        <f>SUMIF('Sunday Races 7-31-22'!$B$11:$B$25,$B53,'Sunday Races 7-31-22'!$CH$11:$CH$25)</f>
        <v>0</v>
      </c>
      <c r="EK53" s="138">
        <f>SUMIF('Sunday Races 7-31-22'!$B$11:$B$25,$B53,'Sunday Races 7-31-22'!$CK$11:$CK$25)</f>
        <v>0</v>
      </c>
      <c r="EL53" s="138">
        <f>SUMIF('Sunday Races 8-14-22'!$B$11:$B$25,$B53,'Sunday Races 8-14-22'!$BY$11:$BY$25)</f>
        <v>0</v>
      </c>
      <c r="EM53" s="138">
        <f>SUMIF('Sunday Races 8-14-22'!$B$11:$B$25,$B53,'Sunday Races 8-14-22'!$CB$11:$CB$25)</f>
        <v>0</v>
      </c>
      <c r="EN53" s="138">
        <f>SUMIF('Sunday Races 8-14-22'!$B$11:$B$25,$B53,'Sunday Races 8-14-22'!$CE$11:$CE$25)</f>
        <v>0</v>
      </c>
      <c r="EO53" s="138">
        <f>SUMIF('Sunday Races 8-14-22'!$B$11:$B$25,$B53,'Sunday Races 8-14-22'!$CH$11:$CH$25)</f>
        <v>0</v>
      </c>
      <c r="EP53" s="138">
        <f>SUMIF('Sunday Races 8-14-22'!$B$11:$B$25,$B53,'Sunday Races 8-14-22'!$CK$11:$CK$25)</f>
        <v>0</v>
      </c>
      <c r="EQ53" s="138">
        <f>SUMIF('Saturday Races 8-20-22'!$B$11:$B$25,$B53,'Saturday Races 8-20-22'!$BY$11:$BY$25)</f>
        <v>0</v>
      </c>
      <c r="ER53" s="138">
        <f>SUMIF('Saturday Races 8-20-22'!$B$11:$B$25,$B53,'Saturday Races 8-20-22'!$CB$11:$CB$25)</f>
        <v>0</v>
      </c>
      <c r="ES53" s="138">
        <f>SUMIF('Saturday Races 8-20-22'!$B$11:$B$25,$B53,'Saturday Races 8-20-22'!$CE$11:$CE$25)</f>
        <v>0</v>
      </c>
      <c r="ET53" s="138">
        <f>SUMIF('Saturday Races 8-20-22'!$B$11:$B$25,$B53,'Saturday Races 8-20-22'!$CH$11:$CH$25)</f>
        <v>0</v>
      </c>
      <c r="EU53" s="138">
        <f>SUMIF('Saturday Races 8-20-22'!$B$11:$B$25,$B53,'Saturday Races 8-20-22'!$CK$11:$CK$25)</f>
        <v>0</v>
      </c>
      <c r="EV53" s="138">
        <f>SUMIF('Labor Day Regatta 9-3-22 FS'!$B$11:$B$30,$B53,'Labor Day Regatta 9-3-22 FS'!$BY$11:$BY$30)</f>
        <v>0</v>
      </c>
      <c r="EW53" s="138">
        <f>SUMIF('Labor Day Regatta 9-3-22 FS'!$B$11:$B$30,$B53,'Labor Day Regatta 9-3-22 FS'!$CB$11:$CB$30)</f>
        <v>0</v>
      </c>
      <c r="EX53" s="138">
        <f>SUMIF('Labor Day Regatta 9-3-22 FS'!$B$11:$B$30,$B53,'Labor Day Regatta 9-3-22 FS'!$CE$11:$CE$30)</f>
        <v>0</v>
      </c>
      <c r="EY53" s="138">
        <f>SUMIF('Labor Day Regatta 9-3-22 FS'!$B$11:$B$30,$B53,'Labor Day Regatta 9-3-22 FS'!$CH$11:$CH$30)</f>
        <v>0</v>
      </c>
      <c r="EZ53" s="138">
        <f>SUMIF('Labor Day Regatta 9-3-22 FS'!$B$11:$B$30,$B53,'Labor Day Regatta 9-3-22 FS'!$CK$11:$CK$30)</f>
        <v>0</v>
      </c>
      <c r="FA53" s="138">
        <f>SUMIF('Sunday Races 9-11-22'!$B$11:$B$20,$B53,'Sunday Races 9-11-22'!$BY$11:$BY$20)</f>
        <v>0</v>
      </c>
      <c r="FB53" s="138">
        <f>SUMIF('Sunday Races 9-11-22'!$B$11:$B$20,$B53,'Sunday Races 9-11-22'!$CB$11:$CB$20)</f>
        <v>0</v>
      </c>
      <c r="FC53" s="138">
        <f>SUMIF('Sunday Races 9-11-22'!$B$11:$B$20,$B53,'Sunday Races 9-11-22'!$CE$11:$CE$20)</f>
        <v>0</v>
      </c>
      <c r="FD53" s="138">
        <f>SUMIF('Sunday Races 9-11-22'!$B$11:$B$20,$B53,'Sunday Races 9-11-22'!$CH$11:$CH$20)</f>
        <v>0</v>
      </c>
      <c r="FE53" s="138">
        <f>SUMIF('Sunday Races 9-11-22'!$B$11:$B$20,$B53,'Sunday Races 9-11-22'!$CK$11:$CK$20)</f>
        <v>0</v>
      </c>
      <c r="FF53" s="138">
        <f>SUMIF('2022-09-17 Leukemia Cup FS'!$B$11:$B$26,$B53,'2022-09-17 Leukemia Cup FS'!$BY$11:$BY$26)</f>
        <v>0</v>
      </c>
      <c r="FG53" s="138">
        <f>SUMIF('2022-09-17 Leukemia Cup FS'!$B$11:$B$26,$B53,'2022-09-17 Leukemia Cup FS'!$CB$11:$CB$26)</f>
        <v>0</v>
      </c>
      <c r="FH53" s="138">
        <f>SUMIF('2022-09-17 Leukemia Cup FS'!$B$11:$B$26,$B53,'2022-09-17 Leukemia Cup FS'!$CE$11:$CE$26)</f>
        <v>0</v>
      </c>
      <c r="FI53" s="138">
        <f>SUMIF('2022-09-17 Leukemia Cup FS'!$B$11:$B$26,$B53,'2022-09-17 Leukemia Cup FS'!$CH$11:$CH$26)</f>
        <v>0</v>
      </c>
      <c r="FJ53" s="138">
        <f>SUMIF('2022-09-17 Leukemia Cup FS'!$B$11:$B$26,$B53,'2022-09-17 Leukemia Cup FS'!$CK$11:$CK$26)</f>
        <v>0</v>
      </c>
      <c r="FK53" s="138">
        <f>SUMIF('Smith-Berry LDR 9-24-22'!$B$11:$B$30,$B53,'Smith-Berry LDR 9-24-22'!$BY$11:$BY$30)</f>
        <v>0</v>
      </c>
      <c r="FL53" s="138">
        <f>SUMIF('Smith-Berry LDR 9-24-22'!$B$11:$B$30,$B53,'Smith-Berry LDR 9-24-22'!$CB$11:$CB$30)</f>
        <v>0</v>
      </c>
      <c r="FM53" s="138">
        <f>SUMIF('Smith-Berry LDR 9-24-22'!$B$11:$B$30,$B53,'Smith-Berry LDR 9-24-22'!$CE$11:$CE$30)</f>
        <v>0</v>
      </c>
      <c r="FN53" s="138">
        <f>SUMIF('Smith-Berry LDR 9-24-22'!$B$11:$B$30,$B53,'Smith-Berry LDR 9-24-22'!$CH$11:$CH$30)</f>
        <v>0</v>
      </c>
      <c r="FO53" s="138">
        <f>SUMIF('Smith-Berry LDR 9-24-22'!$B$11:$B$30,$B53,'Smith-Berry LDR 9-24-22'!$CK$11:$CK$30)</f>
        <v>0</v>
      </c>
      <c r="FP53" s="138">
        <f>SUMIF('Great Scot 10-1-22 Cham'!$B$11:$B$28,$B53,'Great Scot 10-1-22 Cham'!$BY$11:$BY$28)</f>
        <v>0</v>
      </c>
      <c r="FQ53" s="138">
        <f>SUMIF('Great Scot 10-1-22 Cham'!$B$11:$B$28,$B53,'Great Scot 10-1-22 Cham'!$CB$11:$CB$28)</f>
        <v>0</v>
      </c>
      <c r="FR53" s="138">
        <f>SUMIF('Great Scot 10-1-22 Cham'!$B$11:$B$28,$B53,'Great Scot 10-1-22 Cham'!$CE$11:$CE$28)</f>
        <v>0</v>
      </c>
      <c r="FS53" s="138">
        <f>SUMIF('Great Scot 10-1-22 Cham'!$B$11:$B$28,$B53,'Great Scot 10-1-22 Cham'!$CH$11:$CH$28)</f>
        <v>0</v>
      </c>
      <c r="FT53" s="138">
        <f>SUMIF('Great Scot 10-1-22 Cham'!$B$11:$B$28,$B53,'Great Scot 10-1-22 Cham'!$CK$11:$CK$28)</f>
        <v>0</v>
      </c>
      <c r="FU53" s="138">
        <f>SUMIF('Great Scot 10-1-22 Chal'!$B$11:$B$28,$B53,'Great Scot 10-1-22 Chal'!$BY$11:$BY$28)</f>
        <v>8</v>
      </c>
      <c r="FV53" s="138">
        <f>SUMIF('Great Scot 10-1-22 Chal'!$B$11:$B$28,$B53,'Great Scot 10-1-22 Chal'!$CB$11:$CB$28)</f>
        <v>9</v>
      </c>
      <c r="FW53" s="138">
        <f>SUMIF('Great Scot 10-1-22 Chal'!$B$11:$B$28,$B53,'Great Scot 10-1-22 Chal'!$CE$11:$CE$28)</f>
        <v>8</v>
      </c>
      <c r="FX53" s="138">
        <f>SUMIF('Great Scot 10-1-22 Chal'!$B$11:$B$28,$B53,'Great Scot 10-1-22 Chal'!$CH$11:$CH$28)</f>
        <v>9</v>
      </c>
      <c r="FY53" s="138">
        <f>SUMIF('Great Scot 10-1-22 Chal'!$B$11:$B$28,$B53,'Great Scot 10-1-22 Chal'!$CK$11:$CK$28)</f>
        <v>9</v>
      </c>
      <c r="FZ53" s="138">
        <f>SUMIF('Sunday Races 10-9-22'!$B$11:$B$21,$B53,'Sunday Races 10-9-22'!$BY$11:$BY$21)</f>
        <v>0</v>
      </c>
      <c r="GA53" s="138">
        <f>SUMIF('Sunday Races 10-9-22'!$B$11:$B$21,$B53,'Sunday Races 10-9-22'!$CB$11:$CB$21)</f>
        <v>0</v>
      </c>
      <c r="GB53" s="138">
        <f>SUMIF('Sunday Races 10-9-22'!$B$11:$B$21,$B53,'Sunday Races 10-9-22'!$CE$11:$CE$21)</f>
        <v>0</v>
      </c>
      <c r="GC53" s="138">
        <f>SUMIF('Sunday Races 10-9-22'!$B$11:$B$21,$B53,'Sunday Races 10-9-22'!$CH$11:$CH$21)</f>
        <v>0</v>
      </c>
      <c r="GD53" s="138">
        <f>SUMIF('Sunday Races 10-9-22'!$B$11:$B$21,$B53,'Sunday Races 10-9-22'!$CK$11:$CK$21)</f>
        <v>0</v>
      </c>
      <c r="GE53" s="138">
        <f>SUMIF('Sunday Races 10-23-22'!$B$11:$B$22,$B53,'Sunday Races 10-23-22'!$BY$11:$BY$22)</f>
        <v>0</v>
      </c>
      <c r="GF53" s="138">
        <f>SUMIF('Sunday Races 10-23-22'!$B$11:$B$22,$B53,'Sunday Races 10-23-22'!$CB$11:$CB$22)</f>
        <v>0</v>
      </c>
      <c r="GG53" s="138">
        <f>SUMIF('Sunday Races 10-23-22'!$B$11:$B$22,$B53,'Sunday Races 10-23-22'!$CE$11:$CE$22)</f>
        <v>0</v>
      </c>
      <c r="GH53" s="138">
        <f>SUMIF('Sunday Races 10-23-22'!$B$11:$B$22,$B53,'Sunday Races 10-23-22'!$CH$11:$CH$22)</f>
        <v>0</v>
      </c>
      <c r="GI53" s="138">
        <f>SUMIF('Sunday Races 10-23-22'!$B$11:$B$22,$B53,'Sunday Races 10-23-22'!$CK$11:$CK$22)</f>
        <v>0</v>
      </c>
      <c r="GJ53" s="138">
        <f>SUMIF('One Day Regatta 10-29-22 FS'!$B$11:$B$19,$B53,'One Day Regatta 10-29-22 FS'!$BY$11:$BY$19)</f>
        <v>0</v>
      </c>
      <c r="GK53" s="138">
        <f>SUMIF('One Day Regatta 10-29-22 FS'!$B$11:$B$19,$B53,'One Day Regatta 10-29-22 FS'!$CB$11:$CB$19)</f>
        <v>0</v>
      </c>
      <c r="GL53" s="138">
        <f>SUMIF('One Day Regatta 10-29-22 FS'!$B$11:$B$19,$B53,'One Day Regatta 10-29-22 FS'!$CE$11:$CE$19)</f>
        <v>0</v>
      </c>
      <c r="GM53" s="138">
        <f>SUMIF('One Day Regatta 10-29-22 FS'!$B$11:$B$19,$B53,'One Day Regatta 10-29-22 FS'!$CH$11:$CH$19)</f>
        <v>0</v>
      </c>
      <c r="GN53" s="138">
        <f>SUMIF('One Day Regatta 10-29-22 FS'!$B$11:$B$19,$B53,'One Day Regatta 10-29-22 FS'!$CK$11:$CK$19)</f>
        <v>0</v>
      </c>
      <c r="GO53" s="139"/>
      <c r="GP53" s="140"/>
      <c r="GQ53" s="141">
        <f t="shared" si="43"/>
        <v>9</v>
      </c>
      <c r="GR53" s="141">
        <f t="shared" si="43"/>
        <v>9</v>
      </c>
      <c r="GS53" s="141">
        <f t="shared" si="43"/>
        <v>9</v>
      </c>
      <c r="GT53" s="141">
        <f t="shared" si="43"/>
        <v>8</v>
      </c>
      <c r="GU53" s="141">
        <f t="shared" si="43"/>
        <v>8</v>
      </c>
      <c r="GV53" s="141">
        <f t="shared" si="43"/>
        <v>0</v>
      </c>
      <c r="GW53" s="141">
        <f t="shared" si="43"/>
        <v>0</v>
      </c>
      <c r="GX53" s="141">
        <f t="shared" si="43"/>
        <v>0</v>
      </c>
      <c r="GY53" s="141">
        <f t="shared" si="43"/>
        <v>0</v>
      </c>
      <c r="GZ53" s="141">
        <f t="shared" si="43"/>
        <v>0</v>
      </c>
      <c r="HA53" s="141">
        <f t="shared" si="44"/>
        <v>0</v>
      </c>
      <c r="HB53" s="141">
        <f t="shared" si="44"/>
        <v>0</v>
      </c>
      <c r="HC53" s="141">
        <f t="shared" si="44"/>
        <v>0</v>
      </c>
      <c r="HD53" s="141">
        <f t="shared" si="44"/>
        <v>0</v>
      </c>
      <c r="HE53" s="141">
        <f t="shared" si="44"/>
        <v>0</v>
      </c>
      <c r="HF53" s="141">
        <f t="shared" si="44"/>
        <v>0</v>
      </c>
      <c r="HG53" s="141">
        <f t="shared" si="44"/>
        <v>0</v>
      </c>
      <c r="HH53" s="141">
        <f t="shared" si="44"/>
        <v>0</v>
      </c>
      <c r="HI53" s="141">
        <f t="shared" si="44"/>
        <v>0</v>
      </c>
      <c r="HJ53" s="141">
        <f t="shared" si="44"/>
        <v>0</v>
      </c>
      <c r="HK53" s="141">
        <f t="shared" si="45"/>
        <v>0</v>
      </c>
      <c r="HL53" s="141">
        <f t="shared" si="45"/>
        <v>0</v>
      </c>
      <c r="HM53" s="141">
        <f t="shared" si="45"/>
        <v>0</v>
      </c>
      <c r="HN53" s="141">
        <f t="shared" si="45"/>
        <v>0</v>
      </c>
      <c r="HO53" s="141">
        <f t="shared" si="45"/>
        <v>0</v>
      </c>
      <c r="HP53" s="141">
        <f t="shared" si="45"/>
        <v>0</v>
      </c>
      <c r="HQ53" s="141">
        <f t="shared" si="45"/>
        <v>0</v>
      </c>
      <c r="HR53" s="141">
        <f t="shared" si="45"/>
        <v>0</v>
      </c>
      <c r="HS53" s="141">
        <f t="shared" si="45"/>
        <v>0</v>
      </c>
      <c r="HT53" s="141">
        <f t="shared" si="45"/>
        <v>0</v>
      </c>
      <c r="HU53" s="141">
        <f t="shared" si="46"/>
        <v>0</v>
      </c>
      <c r="HV53" s="141">
        <f t="shared" si="46"/>
        <v>0</v>
      </c>
      <c r="HW53" s="141">
        <f t="shared" si="46"/>
        <v>0</v>
      </c>
      <c r="HX53" s="141">
        <f t="shared" si="46"/>
        <v>0</v>
      </c>
      <c r="HY53" s="141">
        <f t="shared" si="46"/>
        <v>0</v>
      </c>
      <c r="HZ53" s="141">
        <f t="shared" si="46"/>
        <v>0</v>
      </c>
      <c r="IA53" s="141">
        <f t="shared" si="46"/>
        <v>0</v>
      </c>
      <c r="IB53" s="141">
        <f t="shared" si="46"/>
        <v>0</v>
      </c>
      <c r="IC53" s="141">
        <f t="shared" si="46"/>
        <v>0</v>
      </c>
      <c r="ID53" s="141">
        <f t="shared" si="46"/>
        <v>0</v>
      </c>
      <c r="IE53" s="141">
        <f t="shared" si="47"/>
        <v>0</v>
      </c>
      <c r="IF53" s="141">
        <f t="shared" si="47"/>
        <v>0</v>
      </c>
      <c r="IG53" s="141">
        <f t="shared" si="47"/>
        <v>0</v>
      </c>
      <c r="IH53" s="141">
        <f t="shared" si="47"/>
        <v>0</v>
      </c>
      <c r="II53" s="141">
        <f t="shared" si="47"/>
        <v>0</v>
      </c>
      <c r="IJ53" s="141">
        <f t="shared" si="47"/>
        <v>0</v>
      </c>
      <c r="IK53" s="141">
        <f t="shared" si="47"/>
        <v>0</v>
      </c>
      <c r="IL53" s="141">
        <f t="shared" si="47"/>
        <v>0</v>
      </c>
      <c r="IM53" s="141">
        <f t="shared" si="47"/>
        <v>0</v>
      </c>
      <c r="IN53" s="141">
        <f t="shared" si="47"/>
        <v>0</v>
      </c>
      <c r="IO53" s="141">
        <f t="shared" si="48"/>
        <v>0</v>
      </c>
      <c r="IP53" s="141">
        <f t="shared" si="48"/>
        <v>0</v>
      </c>
      <c r="IQ53" s="141">
        <f t="shared" si="48"/>
        <v>0</v>
      </c>
      <c r="IR53" s="141">
        <f t="shared" si="48"/>
        <v>0</v>
      </c>
      <c r="IS53" s="141">
        <f t="shared" si="48"/>
        <v>0</v>
      </c>
      <c r="IT53" s="141">
        <f t="shared" si="48"/>
        <v>0</v>
      </c>
      <c r="IU53" s="141">
        <f t="shared" si="48"/>
        <v>0</v>
      </c>
      <c r="IV53" s="141">
        <f t="shared" si="48"/>
        <v>0</v>
      </c>
      <c r="IW53" s="141">
        <f t="shared" si="48"/>
        <v>0</v>
      </c>
      <c r="IX53" s="141">
        <f t="shared" si="48"/>
        <v>0</v>
      </c>
      <c r="IY53" s="141">
        <f t="shared" si="49"/>
        <v>0</v>
      </c>
      <c r="IZ53" s="141">
        <f t="shared" si="49"/>
        <v>0</v>
      </c>
      <c r="JA53" s="141">
        <f t="shared" si="49"/>
        <v>0</v>
      </c>
      <c r="JB53" s="141">
        <f t="shared" si="49"/>
        <v>0</v>
      </c>
      <c r="JC53" s="141">
        <f t="shared" si="49"/>
        <v>0</v>
      </c>
      <c r="JD53" s="141">
        <f t="shared" si="49"/>
        <v>0</v>
      </c>
      <c r="JE53" s="141">
        <f t="shared" si="49"/>
        <v>0</v>
      </c>
      <c r="JF53" s="141">
        <f t="shared" si="49"/>
        <v>0</v>
      </c>
      <c r="JG53" s="141">
        <f t="shared" si="49"/>
        <v>0</v>
      </c>
      <c r="JH53" s="141">
        <f t="shared" si="49"/>
        <v>0</v>
      </c>
      <c r="JI53" s="141">
        <f t="shared" si="49"/>
        <v>0</v>
      </c>
      <c r="JJ53" s="141">
        <f t="shared" si="49"/>
        <v>0</v>
      </c>
      <c r="JK53" s="141">
        <f t="shared" si="49"/>
        <v>0</v>
      </c>
      <c r="JL53" s="141">
        <f t="shared" si="49"/>
        <v>0</v>
      </c>
      <c r="JM53" s="141">
        <f t="shared" si="49"/>
        <v>0</v>
      </c>
    </row>
    <row r="54" spans="1:273" ht="15" customHeight="1" x14ac:dyDescent="0.2">
      <c r="A54" s="400" t="s">
        <v>1376</v>
      </c>
      <c r="B54" s="103" t="s">
        <v>959</v>
      </c>
      <c r="C54" s="135">
        <f t="shared" si="39"/>
        <v>5</v>
      </c>
      <c r="D54" s="136">
        <f t="shared" si="40"/>
        <v>32</v>
      </c>
      <c r="E54" s="135">
        <f t="shared" si="41"/>
        <v>32</v>
      </c>
      <c r="F54" s="137">
        <f t="shared" si="42"/>
        <v>6.4000000000000001E-2</v>
      </c>
      <c r="G54" s="138">
        <f>SUMIF('Saturday Race 11-06-21'!$B$11:$B$21,$B54,'Saturday Race 11-06-21'!$BY$11:$BY$21)</f>
        <v>0</v>
      </c>
      <c r="H54" s="138">
        <f>SUMIF('Saturday Race 11-06-21'!$B$11:$B$21,$B54,'Saturday Race 11-06-21'!$CB$11:$CB$21)</f>
        <v>0</v>
      </c>
      <c r="I54" s="138">
        <f>SUMIF('Saturday Race 11-06-21'!$B$11:$B$21,$B54,'Saturday Race 11-06-21'!$CE$11:$CE$21)</f>
        <v>0</v>
      </c>
      <c r="J54" s="138">
        <f>SUMIF('Saturday Race 11-06-21'!$B$11:$B$21,$B54,'Saturday Race 11-06-21'!$CH$11:$CH$21)</f>
        <v>0</v>
      </c>
      <c r="K54" s="138">
        <f>SUMIF('Saturday Race 11-06-21'!$B$11:$B$21,$B54,'Saturday Race 11-06-21'!$CK$11:$CK$21)</f>
        <v>0</v>
      </c>
      <c r="L54" s="138">
        <f>SUMIF('Saturday Race 11-20-21'!$B$11:$B$24,$B54,'Saturday Race 11-20-21'!$BY$11:$BY$24)</f>
        <v>0</v>
      </c>
      <c r="M54" s="138">
        <f>SUMIF('Saturday Race 11-20-21'!$B$11:$B$24,$B54,'Saturday Race 11-20-21'!$CB$11:$CB$24)</f>
        <v>0</v>
      </c>
      <c r="N54" s="138">
        <f>SUMIF('Saturday Race 11-20-21'!$B$11:$B$24,$B54,'Saturday Race 11-20-21'!$CE$11:$CE$24)</f>
        <v>0</v>
      </c>
      <c r="O54" s="138">
        <f>SUMIF('Saturday Race 11-20-21'!$B$11:$B$24,$B54,'Saturday Race 11-20-21'!$CH$11:$CH$24)</f>
        <v>0</v>
      </c>
      <c r="P54" s="138">
        <f>SUMIF('Saturday Race 11-20-21'!$B$11:$B$24,$B54,'Saturday Race 11-20-21'!$CK$11:$CK$24)</f>
        <v>0</v>
      </c>
      <c r="Q54" s="138">
        <f>SUMIF('One Day 12-04-21 Scots'!$B$11:$B$25,$B54,'One Day 12-04-21 Scots'!$BY$11:$BY$25)</f>
        <v>0</v>
      </c>
      <c r="R54" s="138">
        <f>SUMIF('One Day 12-04-21 Scots'!$B$11:$B$25,$B54,'One Day 12-04-21 Scots'!$CB$11:$CB$25)</f>
        <v>0</v>
      </c>
      <c r="S54" s="138">
        <f>SUMIF('One Day 12-04-21 Scots'!$B$11:$B$25,$B54,'One Day 12-04-21 Scots'!$CE$11:$CE$25)</f>
        <v>0</v>
      </c>
      <c r="T54" s="138">
        <f>SUMIF('One Day 12-04-21 Scots'!$B$11:$B$25,$B54,'One Day 12-04-21 Scots'!$CH$11:$CH$25)</f>
        <v>0</v>
      </c>
      <c r="U54" s="138">
        <f>SUMIF('One Day 12-04-21 Scots'!$B$11:$B$25,$B54,'One Day 12-04-21 Scots'!$CK$11:$CK$25)</f>
        <v>0</v>
      </c>
      <c r="V54" s="138">
        <f>SUMIF('One Day 12-04-21 Thistles'!$B$11:$B$25,$B54,'One Day 12-04-21 Thistles'!$BY$11:$BY$25)</f>
        <v>0</v>
      </c>
      <c r="W54" s="138">
        <f>SUMIF('One Day 12-04-21 Thistles'!$B$11:$B$25,$B54,'One Day 12-04-21 Thistles'!$CB$11:$CB$25)</f>
        <v>0</v>
      </c>
      <c r="X54" s="138">
        <f>SUMIF('One Day 12-04-21 Thistles'!$B$11:$B$25,$B54,'One Day 12-04-21 Thistles'!$CE$11:$CE$25)</f>
        <v>0</v>
      </c>
      <c r="Y54" s="138">
        <f>SUMIF('One Day 12-04-21 Thistles'!$B$11:$B$25,$B54,'One Day 12-04-21 Thistles'!$CH$11:$CH$25)</f>
        <v>0</v>
      </c>
      <c r="Z54" s="138">
        <f>SUMIF('One Day 12-04-21 Thistles'!$B$11:$B$25,$B54,'One Day 12-04-21 Thistles'!$CK$11:$CK$25)</f>
        <v>0</v>
      </c>
      <c r="AA54" s="138">
        <f>SUMIF('Saturday Race 1-08-22'!$B$11:$B$20,$B54,'Saturday Race 1-08-22'!$BY$11:$BY$20)</f>
        <v>0</v>
      </c>
      <c r="AB54" s="138">
        <f>SUMIF('Saturday Race 1-08-22'!$B$11:$B$20,$B54,'Saturday Race 1-08-22'!$CB$11:$CB$20)</f>
        <v>0</v>
      </c>
      <c r="AC54" s="138">
        <f>SUMIF('Saturday Race 1-08-22'!$B$11:$B$20,$B54,'Saturday Race 1-08-22'!$CE$11:$CE$20)</f>
        <v>0</v>
      </c>
      <c r="AD54" s="138">
        <f>SUMIF('Saturday Race 1-08-22'!$B$11:$B$20,$B54,'Saturday Race 1-08-22'!$CH$11:$CH$20)</f>
        <v>0</v>
      </c>
      <c r="AE54" s="138">
        <f>SUMIF('Saturday Race 1-08-22'!$B$11:$B$20,$B54,'Saturday Race 1-08-22'!$CK$11:$CK$20)</f>
        <v>0</v>
      </c>
      <c r="AF54" s="138">
        <f>SUMIF('Saturday Race 1-22-22'!$B$11:$B$20,$B54,'Saturday Race 1-22-22'!$BY$11:$BY$20)</f>
        <v>0</v>
      </c>
      <c r="AG54" s="138">
        <f>SUMIF('Saturday Race 1-22-22'!$B$11:$B$20,$B54,'Saturday Race 1-22-22'!$CB$11:$CB$20)</f>
        <v>0</v>
      </c>
      <c r="AH54" s="138">
        <f>SUMIF('Saturday Race 1-22-22'!$B$11:$B$20,$B54,'Saturday Race 1-22-22'!$CE$11:$CE$20)</f>
        <v>0</v>
      </c>
      <c r="AI54" s="138">
        <f>SUMIF('Saturday Race 1-22-22'!$B$11:$B$20,$B54,'Saturday Race 1-22-22'!$CH$11:$CH$20)</f>
        <v>0</v>
      </c>
      <c r="AJ54" s="138">
        <f>SUMIF('Saturday Race 1-22-22'!$B$11:$B$20,$B54,'Saturday Race 1-22-22'!$CK$11:$CK$20)</f>
        <v>0</v>
      </c>
      <c r="AK54" s="138">
        <f>SUMIF('Sunday Race 2-6-22'!$B$11:$B$20,$B54,'Sunday Race 2-6-22'!$BY$11:$BY$20)</f>
        <v>0</v>
      </c>
      <c r="AL54" s="138">
        <f>SUMIF('Sunday Race 2-6-22'!$B$11:$B$20,$B54,'Sunday Race 2-6-22'!$CB$11:$CB$20)</f>
        <v>0</v>
      </c>
      <c r="AM54" s="138">
        <f>SUMIF('Sunday Race 2-6-22'!$B$11:$B$20,$B54,'Sunday Race 2-6-22'!$CE$11:$CE$20)</f>
        <v>0</v>
      </c>
      <c r="AN54" s="138">
        <f>SUMIF('Sunday Race 2-6-22'!$B$11:$B$20,$B54,'Sunday Race 2-6-22'!$CH$11:$CH$20)</f>
        <v>0</v>
      </c>
      <c r="AO54" s="138">
        <f>SUMIF('Sunday Race 2-6-22'!$B$11:$B$20,$B54,'Sunday Race 2-6-22'!$CK$11:$CK$20)</f>
        <v>0</v>
      </c>
      <c r="AP54" s="138">
        <f>SUMIF('Chili One Day 2-12-22 Scots'!$B$11:$B$25,$B54,'Chili One Day 2-12-22 Scots'!$BY$11:$BY$25)</f>
        <v>0</v>
      </c>
      <c r="AQ54" s="138">
        <f>SUMIF('Chili One Day 2-12-22 Scots'!$B$11:$B$25,$B54,'Chili One Day 2-12-22 Scots'!$CB$11:$CB$25)</f>
        <v>0</v>
      </c>
      <c r="AR54" s="138">
        <f>SUMIF('Chili One Day 2-12-22 Scots'!$B$11:$B$25,$B54,'Chili One Day 2-12-22 Scots'!$CE$11:$CE$25)</f>
        <v>0</v>
      </c>
      <c r="AS54" s="138">
        <f>SUMIF('Chili One Day 2-12-22 Scots'!$B$11:$B$25,$B54,'Chili One Day 2-12-22 Scots'!$CH$11:$CH$25)</f>
        <v>0</v>
      </c>
      <c r="AT54" s="138">
        <f>SUMIF('Chili One Day 2-12-22 Scots'!$B$11:$B$25,$B54,'Chili One Day 2-12-22 Scots'!$CK$11:$CK$25)</f>
        <v>0</v>
      </c>
      <c r="AU54" s="138">
        <f>SUMIF('Chili One Day 2-12-22 Thistles'!$B$11:$B$25,$B54,'Chili One Day 2-12-22 Thistles'!$BY$11:$BY$25)</f>
        <v>0</v>
      </c>
      <c r="AV54" s="138">
        <f>SUMIF('Chili One Day 2-12-22 Thistles'!$B$11:$B$25,$B54,'Chili One Day 2-12-22 Thistles'!$CB$11:$CB$25)</f>
        <v>0</v>
      </c>
      <c r="AW54" s="138">
        <f>SUMIF('Chili One Day 2-12-22 Thistles'!$B$11:$B$25,$B54,'Chili One Day 2-12-22 Thistles'!$CE$11:$CE$25)</f>
        <v>0</v>
      </c>
      <c r="AX54" s="138">
        <f>SUMIF('Chili One Day 2-12-22 Thistles'!$B$11:$B$25,$B54,'Chili One Day 2-12-22 Thistles'!$CH$11:$CH$25)</f>
        <v>0</v>
      </c>
      <c r="AY54" s="138">
        <f>SUMIF('Chili One Day 2-12-22 Thistles'!$B$11:$B$25,$B54,'Chili One Day 2-12-22 Thistles'!$CK$11:$CK$25)</f>
        <v>0</v>
      </c>
      <c r="AZ54" s="138">
        <f>SUMIF('Sunday Race 2-20-22'!$B$11:$B$26,$B54,'Sunday Race 2-20-22'!$BY$11:$BY$26)</f>
        <v>0</v>
      </c>
      <c r="BA54" s="138">
        <f>SUMIF('Sunday Race 2-20-22'!$B$11:$B$26,$B54,'Sunday Race 2-20-22'!$CB$11:$CB$26)</f>
        <v>0</v>
      </c>
      <c r="BB54" s="138">
        <f>SUMIF('Sunday Race 2-20-22'!$B$11:$B$26,$B54,'Sunday Race 2-20-22'!$CE$11:$CE$26)</f>
        <v>0</v>
      </c>
      <c r="BC54" s="138">
        <f>SUMIF('Sunday Race 2-20-22'!$B$11:$B$26,$B54,'Sunday Race 2-20-22'!$CH$11:$CH$26)</f>
        <v>0</v>
      </c>
      <c r="BD54" s="138">
        <f>SUMIF('Sunday Race 2-20-22'!$B$11:$B$26,$B54,'Sunday Race 2-20-22'!$CK$11:$CK$26)</f>
        <v>0</v>
      </c>
      <c r="BE54" s="138">
        <f>SUMIF('Sunday Race 2-27-22'!$B$11:$B$20,$B54,'Sunday Race 2-27-22'!$BY$11:$BY$20)</f>
        <v>0</v>
      </c>
      <c r="BF54" s="138">
        <f>SUMIF('Sunday Race 2-27-22'!$B$11:$B$20,$B54,'Sunday Race 2-27-22'!$CB$11:$CB$20)</f>
        <v>0</v>
      </c>
      <c r="BG54" s="138">
        <f>SUMIF('Sunday Race 2-27-22'!$B$11:$B$20,$B54,'Sunday Race 2-27-22'!$CE$11:$CE$20)</f>
        <v>0</v>
      </c>
      <c r="BH54" s="138">
        <f>SUMIF('Sunday Race 2-27-22'!$B$11:$B$20,$B54,'Sunday Race 2-27-22'!$CH$11:$CH$20)</f>
        <v>0</v>
      </c>
      <c r="BI54" s="138">
        <f>SUMIF('Sunday Race 2-27-22'!$B$11:$B$20,$B54,'Sunday Race 2-27-22'!$CK$11:$CK$20)</f>
        <v>0</v>
      </c>
      <c r="BJ54" s="138">
        <f>SUMIF('Ironman One Day 3-5-22 FS'!$B$11:$B$26,$B54,'Ironman One Day 3-5-22 FS'!$BY$11:$BY$26)</f>
        <v>0</v>
      </c>
      <c r="BK54" s="138">
        <f>SUMIF('Ironman One Day 3-5-22 FS'!$B$11:$B$26,$B54,'Ironman One Day 3-5-22 FS'!$CB$11:$CB$26)</f>
        <v>0</v>
      </c>
      <c r="BL54" s="138">
        <f>SUMIF('Ironman One Day 3-5-22 FS'!$B$11:$B$26,$B54,'Ironman One Day 3-5-22 FS'!$CE$11:$CE$26)</f>
        <v>0</v>
      </c>
      <c r="BM54" s="138">
        <f>SUMIF('Ironman One Day 3-5-22 FS'!$B$11:$B$26,$B54,'Ironman One Day 3-5-22 FS'!$CH$11:$CH$26)</f>
        <v>0</v>
      </c>
      <c r="BN54" s="138">
        <f>SUMIF('Ironman One Day 3-5-22 FS'!$B$11:$B$26,$B54,'Ironman One Day 3-5-22 FS'!$CK$11:$CK$26)</f>
        <v>0</v>
      </c>
      <c r="BO54" s="138">
        <f>SUMIF('Sunday Race 3-13-22'!$B$11:$B$25,$B54,'Sunday Race 3-13-22'!$BY$11:$BY$25)</f>
        <v>0</v>
      </c>
      <c r="BP54" s="138">
        <f>SUMIF('Sunday Race 3-13-22'!$B$11:$B$25,$B54,'Sunday Race 3-13-22'!$CB$11:$CB$25)</f>
        <v>0</v>
      </c>
      <c r="BQ54" s="138">
        <f>SUMIF('Sunday Race 3-13-22'!$B$11:$B$25,$B54,'Sunday Race 3-13-22'!$CE$11:$CE$25)</f>
        <v>0</v>
      </c>
      <c r="BR54" s="138">
        <f>SUMIF('Sunday Race 3-13-22'!$B$11:$B$25,$B54,'Sunday Race 3-13-22'!$CH$11:$CH$25)</f>
        <v>0</v>
      </c>
      <c r="BS54" s="138">
        <f>SUMIF('Sunday Race 3-13-22'!$B$11:$B$25,$B54,'Sunday Race 3-13-22'!$CK$11:$CK$25)</f>
        <v>0</v>
      </c>
      <c r="BT54" s="138">
        <f>SUMIF('Saturday Race 3-19-22'!$B$11:$B$18,$B54,'Saturday Race 3-19-22'!$BY$11:$BY$18)</f>
        <v>0</v>
      </c>
      <c r="BU54" s="138">
        <f>SUMIF('Saturday Race 3-19-22'!$B$11:$B$18,$B54,'Saturday Race 3-19-22'!$CB$11:$CB$18)</f>
        <v>0</v>
      </c>
      <c r="BV54" s="138">
        <f>SUMIF('Saturday Race 3-19-22'!$B$11:$B$18,$B54,'Saturday Race 3-19-22'!$CE$11:$CE$18)</f>
        <v>0</v>
      </c>
      <c r="BW54" s="138">
        <f>SUMIF('Saturday Race 3-19-22'!$B$11:$B$18,$B54,'Saturday Race 3-19-22'!$CH$11:$CH$18)</f>
        <v>0</v>
      </c>
      <c r="BX54" s="138">
        <f>SUMIF('Saturday Race 3-19-22'!$B$11:$B$18,$B54,'Saturday Race 3-19-22'!$CK$11:$CK$18)</f>
        <v>0</v>
      </c>
      <c r="BY54" s="138">
        <f>SUMIF('Sunday Races 4-10-22'!$B$11:$B$26,$B54,'Sunday Races 4-10-22'!$BY$11:$BY$26)</f>
        <v>0</v>
      </c>
      <c r="BZ54" s="138">
        <f>SUMIF('Sunday Races 4-10-22'!$B$11:$B$26,$B54,'Sunday Races 4-10-22'!$CB$11:$CB$26)</f>
        <v>0</v>
      </c>
      <c r="CA54" s="138">
        <f>SUMIF('Sunday Races 4-10-22'!$B$11:$B$26,$B54,'Sunday Races 4-10-22'!$CE$11:$CE$26)</f>
        <v>0</v>
      </c>
      <c r="CB54" s="138">
        <f>SUMIF('Sunday Races 4-10-22'!$B$11:$B$26,$B54,'Sunday Races 4-10-22'!$CH$11:$CH$26)</f>
        <v>0</v>
      </c>
      <c r="CC54" s="138">
        <f>SUMIF('Sunday Races 4-10-22'!$B$11:$B$26,$B54,'Sunday Races 4-10-22'!$CK$11:$CK$26)</f>
        <v>0</v>
      </c>
      <c r="CD54" s="138">
        <f>SUMIF('Easter One Day 4-16-22 FS'!$B$11:$B$26,$B54,'Easter One Day 4-16-22 FS'!$BY$11:$BY$26)</f>
        <v>0</v>
      </c>
      <c r="CE54" s="138">
        <f>SUMIF('Easter One Day 4-16-22 FS'!$B$11:$B$26,$B54,'Easter One Day 4-16-22 FS'!$CB$11:$CB$26)</f>
        <v>0</v>
      </c>
      <c r="CF54" s="138">
        <f>SUMIF('Easter One Day 4-16-22 FS'!$B$11:$B$26,$B54,'Easter One Day 4-16-22 FS'!$CE$11:$CE$26)</f>
        <v>0</v>
      </c>
      <c r="CG54" s="138">
        <f>SUMIF('Easter One Day 4-16-22 FS'!$B$11:$B$26,$B54,'Easter One Day 4-16-22 FS'!$CH$11:$CH$26)</f>
        <v>0</v>
      </c>
      <c r="CH54" s="138">
        <f>SUMIF('Easter One Day 4-16-22 FS'!$B$11:$B$26,$B54,'Easter One Day 4-16-22 FS'!$CK$11:$CK$26)</f>
        <v>0</v>
      </c>
      <c r="CI54" s="138">
        <f>SUMIF('Easter One Day 4-16-22 TH'!$B$11:$B$15,$B54,'Easter One Day 4-16-22 TH'!$BY$11:$BY$15)</f>
        <v>0</v>
      </c>
      <c r="CJ54" s="138">
        <f>SUMIF('Easter One Day 4-16-22 TH'!$B$11:$B$15,$B54,'Easter One Day 4-16-22 TH'!$CB$11:$CB$15)</f>
        <v>0</v>
      </c>
      <c r="CK54" s="138">
        <f>SUMIF('Easter One Day 4-16-22 TH'!$B$11:$B$15,$B54,'Easter One Day 4-16-22 TH'!$CE$11:$CE$15)</f>
        <v>0</v>
      </c>
      <c r="CL54" s="138">
        <f>SUMIF('Easter One Day 4-16-22 TH'!$B$11:$B$15,$B54,'Easter One Day 4-16-22 TH'!$CH$11:$CH$15)</f>
        <v>0</v>
      </c>
      <c r="CM54" s="138">
        <f>SUMIF('Easter One Day 4-16-22 TH'!$B$11:$B$15,$B54,'Easter One Day 4-16-22 TH'!$CK$11:$CK$15)</f>
        <v>0</v>
      </c>
      <c r="CN54" s="138">
        <f>SUMIF('Sunday Races 5-1-22'!$B$11:$B$28,$B54,'Sunday Races 5-1-22'!$BY$11:$BY$28)</f>
        <v>0</v>
      </c>
      <c r="CO54" s="138">
        <f>SUMIF('Sunday Races 5-1-22'!$B$11:$B$28,$B54,'Sunday Races 5-1-22'!$CB$11:$CB$28)</f>
        <v>0</v>
      </c>
      <c r="CP54" s="138">
        <f>SUMIF('Sunday Races 5-1-22'!$B$11:$B$28,$B54,'Sunday Races 5-1-22'!$CE$11:$CE$28)</f>
        <v>0</v>
      </c>
      <c r="CQ54" s="138">
        <f>SUMIF('Sunday Races 5-1-22'!$B$11:$B$28,$B54,'Sunday Races 5-1-22'!$CH$11:$CH$28)</f>
        <v>0</v>
      </c>
      <c r="CR54" s="138">
        <f>SUMIF('Sunday Races 5-1-22'!$B$11:$B$28,$B54,'Sunday Races 5-1-22'!$CK$11:$CK$28)</f>
        <v>0</v>
      </c>
      <c r="CS54" s="138">
        <f>SUMIF('Long Distance Race 5-7-22'!$B$11:$B$27,$B54,'Long Distance Race 5-7-22'!$BY$11:$BY$27)</f>
        <v>0</v>
      </c>
      <c r="CT54" s="138">
        <f>SUMIF('Long Distance Race 5-7-22'!$B$11:$B$27,$B54,'Long Distance Race 5-7-22'!$CB$11:$CB$27)</f>
        <v>0</v>
      </c>
      <c r="CU54" s="138">
        <f>SUMIF('Long Distance Race 5-7-22'!$B$11:$B$27,$B54,'Long Distance Race 5-7-22'!$CE$11:$CE$27)</f>
        <v>0</v>
      </c>
      <c r="CV54" s="138">
        <f>SUMIF('Long Distance Race 5-7-22'!$B$11:$B$27,$B54,'Long Distance Race 5-7-22'!$CH$11:$CH$27)</f>
        <v>0</v>
      </c>
      <c r="CW54" s="138">
        <f>SUMIF('Long Distance Race 5-7-22'!$B$11:$B$27,$B54,'Long Distance Race 5-7-22'!$CK$11:$CK$27)</f>
        <v>0</v>
      </c>
      <c r="CX54" s="138">
        <f>SUMIF('Memorial Day Regatta 5-28-22 Op'!$B$11:$B$27,$B54,'Memorial Day Regatta 5-28-22 Op'!$BY$11:$BY$27)</f>
        <v>0</v>
      </c>
      <c r="CY54" s="138">
        <f>SUMIF('Memorial Day Regatta 5-28-22 Op'!$B$11:$B$27,$B54,'Memorial Day Regatta 5-28-22 Op'!$CB$11:$CB$27)</f>
        <v>0</v>
      </c>
      <c r="CZ54" s="138">
        <f>SUMIF('Memorial Day Regatta 5-28-22 Op'!$B$11:$B$27,$B54,'Memorial Day Regatta 5-28-22 Op'!$CE$11:$CE$27)</f>
        <v>0</v>
      </c>
      <c r="DA54" s="138">
        <f>SUMIF('Memorial Day Regatta 5-28-22 Op'!$B$11:$B$27,$B54,'Memorial Day Regatta 5-28-22 Op'!$CH$11:$CH$27)</f>
        <v>0</v>
      </c>
      <c r="DB54" s="138">
        <f>SUMIF('Memorial Day Regatta 5-28-22 Op'!$B$11:$B$27,$B54,'Memorial Day Regatta 5-28-22 Op'!$CK$11:$CK$27)</f>
        <v>0</v>
      </c>
      <c r="DC54" s="138">
        <f>SUMIF('Sunday Races 6-5-22'!$B$11:$B$28,$B54,'Sunday Races 6-5-22'!$BY$11:$BY$28)</f>
        <v>0</v>
      </c>
      <c r="DD54" s="138">
        <f>SUMIF('Sunday Races 6-5-22'!$B$11:$B$28,$B54,'Sunday Races 6-5-22'!$CB$11:$CB$28)</f>
        <v>0</v>
      </c>
      <c r="DE54" s="138">
        <f>SUMIF('Sunday Races 6-5-22'!$B$11:$B$28,$B54,'Sunday Races 6-5-22'!$CE$11:$CE$28)</f>
        <v>0</v>
      </c>
      <c r="DF54" s="138">
        <f>SUMIF('Sunday Races 6-5-22'!$B$11:$B$28,$B54,'Sunday Races 6-5-22'!$CH$11:$CH$28)</f>
        <v>0</v>
      </c>
      <c r="DG54" s="138">
        <f>SUMIF('Sunday Races 6-5-22'!$B$11:$B$28,$B54,'Sunday Races 6-5-22'!$CK$11:$CK$28)</f>
        <v>0</v>
      </c>
      <c r="DH54" s="138">
        <f>SUMIF('Sunday Races 6-12-22'!$B$11:$B$24,$B54,'Sunday Races 6-12-22'!$BY$11:$BY$24)</f>
        <v>0</v>
      </c>
      <c r="DI54" s="138">
        <f>SUMIF('Sunday Races 6-12-22'!$B$11:$B$24,$B54,'Sunday Races 6-12-22'!$CB$11:$CB$24)</f>
        <v>0</v>
      </c>
      <c r="DJ54" s="138">
        <f>SUMIF('Sunday Races 6-12-22'!$B$11:$B$24,$B54,'Sunday Races 6-12-22'!$CE$11:$CE$24)</f>
        <v>0</v>
      </c>
      <c r="DK54" s="138">
        <f>SUMIF('Sunday Races 6-12-22'!$B$11:$B$24,$B54,'Sunday Races 6-12-22'!$CH$11:$CH$24)</f>
        <v>0</v>
      </c>
      <c r="DL54" s="138">
        <f>SUMIF('Sunday Races 6-12-22'!$B$11:$B$24,$B54,'Sunday Races 6-12-22'!$CK$11:$CK$24)</f>
        <v>0</v>
      </c>
      <c r="DM54" s="138">
        <f>SUMIF('Saturday Races 6-18-22'!$B$11:$B$24,$B54,'Saturday Races 6-18-22'!$BY$11:$BY$24)</f>
        <v>0</v>
      </c>
      <c r="DN54" s="138">
        <f>SUMIF('Saturday Races 6-18-22'!$B$11:$B$24,$B54,'Saturday Races 6-18-22'!$CB$11:$CB$24)</f>
        <v>0</v>
      </c>
      <c r="DO54" s="138">
        <f>SUMIF('Saturday Races 6-18-22'!$B$11:$B$24,$B54,'Saturday Races 6-18-22'!$CE$11:$CE$24)</f>
        <v>0</v>
      </c>
      <c r="DP54" s="138">
        <f>SUMIF('Saturday Races 6-18-22'!$B$11:$B$24,$B54,'Saturday Races 6-18-22'!$CH$11:$CH$24)</f>
        <v>0</v>
      </c>
      <c r="DQ54" s="138">
        <f>SUMIF('Saturday Races 6-18-22'!$B$11:$B$24,$B54,'Saturday Races 6-18-22'!$CK$11:$CK$24)</f>
        <v>0</v>
      </c>
      <c r="DR54" s="138">
        <f>SUMIF('Caldwell Cup 6-25-22 FS'!$B$11:$B$25,$B54,'Caldwell Cup 6-25-22 FS'!$BY$11:$BY$25)</f>
        <v>0</v>
      </c>
      <c r="DS54" s="138">
        <f>SUMIF('Caldwell Cup 6-25-22 FS'!$B$11:$B$25,$B54,'Caldwell Cup 6-25-22 FS'!$CB$11:$CB$25)</f>
        <v>0</v>
      </c>
      <c r="DT54" s="138">
        <f>SUMIF('Caldwell Cup 6-25-22 FS'!$B$11:$B$25,$B54,'Caldwell Cup 6-25-22 FS'!$CE$11:$CE$25)</f>
        <v>0</v>
      </c>
      <c r="DU54" s="138">
        <f>SUMIF('Caldwell Cup 6-25-22 FS'!$B$11:$B$25,$B54,'Caldwell Cup 6-25-22 FS'!$CH$11:$CH$25)</f>
        <v>0</v>
      </c>
      <c r="DV54" s="138">
        <f>SUMIF('Caldwell Cup 6-25-22 FS'!$B$11:$B$25,$B54,'Caldwell Cup 6-25-22 FS'!$CK$11:$CK$25)</f>
        <v>0</v>
      </c>
      <c r="DW54" s="138">
        <f>SUMIF('Caldwell Cup 6-25-22 TH'!$B$11:$B$24,$B54,'Caldwell Cup 6-25-22 TH'!$BY$11:$BY$24)</f>
        <v>0</v>
      </c>
      <c r="DX54" s="138">
        <f>SUMIF('Caldwell Cup 6-25-22 TH'!$B$11:$B$24,$B54,'Caldwell Cup 6-25-22 TH'!$CB$11:$CB$24)</f>
        <v>0</v>
      </c>
      <c r="DY54" s="138">
        <f>SUMIF('Caldwell Cup 6-25-22 TH'!$B$11:$B$24,$B54,'Caldwell Cup 6-25-22 TH'!$CE$11:$CE$24)</f>
        <v>0</v>
      </c>
      <c r="DZ54" s="138">
        <f>SUMIF('Caldwell Cup 6-25-22 TH'!$B$11:$B$24,$B54,'Caldwell Cup 6-25-22 TH'!$CH$11:$CH$24)</f>
        <v>0</v>
      </c>
      <c r="EA54" s="138">
        <f>SUMIF('Caldwell Cup 6-25-22 TH'!$B$11:$B$24,$B54,'Caldwell Cup 6-25-22 TH'!$CK$11:$CK$24)</f>
        <v>0</v>
      </c>
      <c r="EB54" s="138">
        <f>SUMIF('Sunday Races 7-3-22'!$B$11:$B$25,$B54,'Sunday Races 7-3-22'!$BY$11:$BY$25)</f>
        <v>0</v>
      </c>
      <c r="EC54" s="138">
        <f>SUMIF('Sunday Races 7-3-22'!$B$11:$B$25,$B54,'Sunday Races 7-3-22'!$CB$11:$CB$25)</f>
        <v>0</v>
      </c>
      <c r="ED54" s="138">
        <f>SUMIF('Sunday Races 7-3-22'!$B$11:$B$25,$B54,'Sunday Races 7-3-22'!$CE$11:$CE$25)</f>
        <v>0</v>
      </c>
      <c r="EE54" s="138">
        <f>SUMIF('Sunday Races 7-3-22'!$B$11:$B$25,$B54,'Sunday Races 7-3-22'!$CH$11:$CH$25)</f>
        <v>0</v>
      </c>
      <c r="EF54" s="138">
        <f>SUMIF('Sunday Races 7-3-22'!$B$11:$B$25,$B54,'Sunday Races 7-3-22'!$CK$11:$CK$25)</f>
        <v>0</v>
      </c>
      <c r="EG54" s="138">
        <f>SUMIF('Sunday Races 7-31-22'!$B$11:$B$25,$B54,'Sunday Races 7-31-22'!$BY$11:$BY$25)</f>
        <v>0</v>
      </c>
      <c r="EH54" s="138">
        <f>SUMIF('Sunday Races 7-31-22'!$B$11:$B$25,$B54,'Sunday Races 7-31-22'!$CB$11:$CB$25)</f>
        <v>0</v>
      </c>
      <c r="EI54" s="138">
        <f>SUMIF('Sunday Races 7-31-22'!$B$11:$B$25,$B54,'Sunday Races 7-31-22'!$CE$11:$CE$25)</f>
        <v>0</v>
      </c>
      <c r="EJ54" s="138">
        <f>SUMIF('Sunday Races 7-31-22'!$B$11:$B$25,$B54,'Sunday Races 7-31-22'!$CH$11:$CH$25)</f>
        <v>0</v>
      </c>
      <c r="EK54" s="138">
        <f>SUMIF('Sunday Races 7-31-22'!$B$11:$B$25,$B54,'Sunday Races 7-31-22'!$CK$11:$CK$25)</f>
        <v>0</v>
      </c>
      <c r="EL54" s="138">
        <f>SUMIF('Sunday Races 8-14-22'!$B$11:$B$25,$B54,'Sunday Races 8-14-22'!$BY$11:$BY$25)</f>
        <v>0</v>
      </c>
      <c r="EM54" s="138">
        <f>SUMIF('Sunday Races 8-14-22'!$B$11:$B$25,$B54,'Sunday Races 8-14-22'!$CB$11:$CB$25)</f>
        <v>0</v>
      </c>
      <c r="EN54" s="138">
        <f>SUMIF('Sunday Races 8-14-22'!$B$11:$B$25,$B54,'Sunday Races 8-14-22'!$CE$11:$CE$25)</f>
        <v>0</v>
      </c>
      <c r="EO54" s="138">
        <f>SUMIF('Sunday Races 8-14-22'!$B$11:$B$25,$B54,'Sunday Races 8-14-22'!$CH$11:$CH$25)</f>
        <v>0</v>
      </c>
      <c r="EP54" s="138">
        <f>SUMIF('Sunday Races 8-14-22'!$B$11:$B$25,$B54,'Sunday Races 8-14-22'!$CK$11:$CK$25)</f>
        <v>0</v>
      </c>
      <c r="EQ54" s="138">
        <f>SUMIF('Saturday Races 8-20-22'!$B$11:$B$25,$B54,'Saturday Races 8-20-22'!$BY$11:$BY$25)</f>
        <v>0</v>
      </c>
      <c r="ER54" s="138">
        <f>SUMIF('Saturday Races 8-20-22'!$B$11:$B$25,$B54,'Saturday Races 8-20-22'!$CB$11:$CB$25)</f>
        <v>0</v>
      </c>
      <c r="ES54" s="138">
        <f>SUMIF('Saturday Races 8-20-22'!$B$11:$B$25,$B54,'Saturday Races 8-20-22'!$CE$11:$CE$25)</f>
        <v>0</v>
      </c>
      <c r="ET54" s="138">
        <f>SUMIF('Saturday Races 8-20-22'!$B$11:$B$25,$B54,'Saturday Races 8-20-22'!$CH$11:$CH$25)</f>
        <v>0</v>
      </c>
      <c r="EU54" s="138">
        <f>SUMIF('Saturday Races 8-20-22'!$B$11:$B$25,$B54,'Saturday Races 8-20-22'!$CK$11:$CK$25)</f>
        <v>0</v>
      </c>
      <c r="EV54" s="138">
        <f>SUMIF('Labor Day Regatta 9-3-22 FS'!$B$11:$B$30,$B54,'Labor Day Regatta 9-3-22 FS'!$BY$11:$BY$30)</f>
        <v>0</v>
      </c>
      <c r="EW54" s="138">
        <f>SUMIF('Labor Day Regatta 9-3-22 FS'!$B$11:$B$30,$B54,'Labor Day Regatta 9-3-22 FS'!$CB$11:$CB$30)</f>
        <v>0</v>
      </c>
      <c r="EX54" s="138">
        <f>SUMIF('Labor Day Regatta 9-3-22 FS'!$B$11:$B$30,$B54,'Labor Day Regatta 9-3-22 FS'!$CE$11:$CE$30)</f>
        <v>0</v>
      </c>
      <c r="EY54" s="138">
        <f>SUMIF('Labor Day Regatta 9-3-22 FS'!$B$11:$B$30,$B54,'Labor Day Regatta 9-3-22 FS'!$CH$11:$CH$30)</f>
        <v>0</v>
      </c>
      <c r="EZ54" s="138">
        <f>SUMIF('Labor Day Regatta 9-3-22 FS'!$B$11:$B$30,$B54,'Labor Day Regatta 9-3-22 FS'!$CK$11:$CK$30)</f>
        <v>0</v>
      </c>
      <c r="FA54" s="138">
        <f>SUMIF('Sunday Races 9-11-22'!$B$11:$B$20,$B54,'Sunday Races 9-11-22'!$BY$11:$BY$20)</f>
        <v>0</v>
      </c>
      <c r="FB54" s="138">
        <f>SUMIF('Sunday Races 9-11-22'!$B$11:$B$20,$B54,'Sunday Races 9-11-22'!$CB$11:$CB$20)</f>
        <v>0</v>
      </c>
      <c r="FC54" s="138">
        <f>SUMIF('Sunday Races 9-11-22'!$B$11:$B$20,$B54,'Sunday Races 9-11-22'!$CE$11:$CE$20)</f>
        <v>0</v>
      </c>
      <c r="FD54" s="138">
        <f>SUMIF('Sunday Races 9-11-22'!$B$11:$B$20,$B54,'Sunday Races 9-11-22'!$CH$11:$CH$20)</f>
        <v>0</v>
      </c>
      <c r="FE54" s="138">
        <f>SUMIF('Sunday Races 9-11-22'!$B$11:$B$20,$B54,'Sunday Races 9-11-22'!$CK$11:$CK$20)</f>
        <v>0</v>
      </c>
      <c r="FF54" s="138">
        <f>SUMIF('2022-09-17 Leukemia Cup FS'!$B$11:$B$26,$B54,'2022-09-17 Leukemia Cup FS'!$BY$11:$BY$26)</f>
        <v>0</v>
      </c>
      <c r="FG54" s="138">
        <f>SUMIF('2022-09-17 Leukemia Cup FS'!$B$11:$B$26,$B54,'2022-09-17 Leukemia Cup FS'!$CB$11:$CB$26)</f>
        <v>0</v>
      </c>
      <c r="FH54" s="138">
        <f>SUMIF('2022-09-17 Leukemia Cup FS'!$B$11:$B$26,$B54,'2022-09-17 Leukemia Cup FS'!$CE$11:$CE$26)</f>
        <v>0</v>
      </c>
      <c r="FI54" s="138">
        <f>SUMIF('2022-09-17 Leukemia Cup FS'!$B$11:$B$26,$B54,'2022-09-17 Leukemia Cup FS'!$CH$11:$CH$26)</f>
        <v>0</v>
      </c>
      <c r="FJ54" s="138">
        <f>SUMIF('2022-09-17 Leukemia Cup FS'!$B$11:$B$26,$B54,'2022-09-17 Leukemia Cup FS'!$CK$11:$CK$26)</f>
        <v>0</v>
      </c>
      <c r="FK54" s="138">
        <f>SUMIF('Smith-Berry LDR 9-24-22'!$B$11:$B$30,$B54,'Smith-Berry LDR 9-24-22'!$BY$11:$BY$30)</f>
        <v>0</v>
      </c>
      <c r="FL54" s="138">
        <f>SUMIF('Smith-Berry LDR 9-24-22'!$B$11:$B$30,$B54,'Smith-Berry LDR 9-24-22'!$CB$11:$CB$30)</f>
        <v>0</v>
      </c>
      <c r="FM54" s="138">
        <f>SUMIF('Smith-Berry LDR 9-24-22'!$B$11:$B$30,$B54,'Smith-Berry LDR 9-24-22'!$CE$11:$CE$30)</f>
        <v>0</v>
      </c>
      <c r="FN54" s="138">
        <f>SUMIF('Smith-Berry LDR 9-24-22'!$B$11:$B$30,$B54,'Smith-Berry LDR 9-24-22'!$CH$11:$CH$30)</f>
        <v>0</v>
      </c>
      <c r="FO54" s="138">
        <f>SUMIF('Smith-Berry LDR 9-24-22'!$B$11:$B$30,$B54,'Smith-Berry LDR 9-24-22'!$CK$11:$CK$30)</f>
        <v>0</v>
      </c>
      <c r="FP54" s="138">
        <f>SUMIF('Great Scot 10-1-22 Cham'!$B$11:$B$28,$B54,'Great Scot 10-1-22 Cham'!$BY$11:$BY$28)</f>
        <v>0</v>
      </c>
      <c r="FQ54" s="138">
        <f>SUMIF('Great Scot 10-1-22 Cham'!$B$11:$B$28,$B54,'Great Scot 10-1-22 Cham'!$CB$11:$CB$28)</f>
        <v>0</v>
      </c>
      <c r="FR54" s="138">
        <f>SUMIF('Great Scot 10-1-22 Cham'!$B$11:$B$28,$B54,'Great Scot 10-1-22 Cham'!$CE$11:$CE$28)</f>
        <v>0</v>
      </c>
      <c r="FS54" s="138">
        <f>SUMIF('Great Scot 10-1-22 Cham'!$B$11:$B$28,$B54,'Great Scot 10-1-22 Cham'!$CH$11:$CH$28)</f>
        <v>0</v>
      </c>
      <c r="FT54" s="138">
        <f>SUMIF('Great Scot 10-1-22 Cham'!$B$11:$B$28,$B54,'Great Scot 10-1-22 Cham'!$CK$11:$CK$28)</f>
        <v>0</v>
      </c>
      <c r="FU54" s="138">
        <f>SUMIF('Great Scot 10-1-22 Chal'!$B$11:$B$28,$B54,'Great Scot 10-1-22 Chal'!$BY$11:$BY$28)</f>
        <v>5</v>
      </c>
      <c r="FV54" s="138">
        <f>SUMIF('Great Scot 10-1-22 Chal'!$B$11:$B$28,$B54,'Great Scot 10-1-22 Chal'!$CB$11:$CB$28)</f>
        <v>5</v>
      </c>
      <c r="FW54" s="138">
        <f>SUMIF('Great Scot 10-1-22 Chal'!$B$11:$B$28,$B54,'Great Scot 10-1-22 Chal'!$CE$11:$CE$28)</f>
        <v>6</v>
      </c>
      <c r="FX54" s="138">
        <f>SUMIF('Great Scot 10-1-22 Chal'!$B$11:$B$28,$B54,'Great Scot 10-1-22 Chal'!$CH$11:$CH$28)</f>
        <v>8</v>
      </c>
      <c r="FY54" s="138">
        <f>SUMIF('Great Scot 10-1-22 Chal'!$B$11:$B$28,$B54,'Great Scot 10-1-22 Chal'!$CK$11:$CK$28)</f>
        <v>8</v>
      </c>
      <c r="FZ54" s="138">
        <f>SUMIF('Sunday Races 10-9-22'!$B$11:$B$21,$B54,'Sunday Races 10-9-22'!$BY$11:$BY$21)</f>
        <v>0</v>
      </c>
      <c r="GA54" s="138">
        <f>SUMIF('Sunday Races 10-9-22'!$B$11:$B$21,$B54,'Sunday Races 10-9-22'!$CB$11:$CB$21)</f>
        <v>0</v>
      </c>
      <c r="GB54" s="138">
        <f>SUMIF('Sunday Races 10-9-22'!$B$11:$B$21,$B54,'Sunday Races 10-9-22'!$CE$11:$CE$21)</f>
        <v>0</v>
      </c>
      <c r="GC54" s="138">
        <f>SUMIF('Sunday Races 10-9-22'!$B$11:$B$21,$B54,'Sunday Races 10-9-22'!$CH$11:$CH$21)</f>
        <v>0</v>
      </c>
      <c r="GD54" s="138">
        <f>SUMIF('Sunday Races 10-9-22'!$B$11:$B$21,$B54,'Sunday Races 10-9-22'!$CK$11:$CK$21)</f>
        <v>0</v>
      </c>
      <c r="GE54" s="138">
        <f>SUMIF('Sunday Races 10-23-22'!$B$11:$B$22,$B54,'Sunday Races 10-23-22'!$BY$11:$BY$22)</f>
        <v>0</v>
      </c>
      <c r="GF54" s="138">
        <f>SUMIF('Sunday Races 10-23-22'!$B$11:$B$22,$B54,'Sunday Races 10-23-22'!$CB$11:$CB$22)</f>
        <v>0</v>
      </c>
      <c r="GG54" s="138">
        <f>SUMIF('Sunday Races 10-23-22'!$B$11:$B$22,$B54,'Sunday Races 10-23-22'!$CE$11:$CE$22)</f>
        <v>0</v>
      </c>
      <c r="GH54" s="138">
        <f>SUMIF('Sunday Races 10-23-22'!$B$11:$B$22,$B54,'Sunday Races 10-23-22'!$CH$11:$CH$22)</f>
        <v>0</v>
      </c>
      <c r="GI54" s="138">
        <f>SUMIF('Sunday Races 10-23-22'!$B$11:$B$22,$B54,'Sunday Races 10-23-22'!$CK$11:$CK$22)</f>
        <v>0</v>
      </c>
      <c r="GJ54" s="138">
        <f>SUMIF('One Day Regatta 10-29-22 FS'!$B$11:$B$19,$B54,'One Day Regatta 10-29-22 FS'!$BY$11:$BY$19)</f>
        <v>0</v>
      </c>
      <c r="GK54" s="138">
        <f>SUMIF('One Day Regatta 10-29-22 FS'!$B$11:$B$19,$B54,'One Day Regatta 10-29-22 FS'!$CB$11:$CB$19)</f>
        <v>0</v>
      </c>
      <c r="GL54" s="138">
        <f>SUMIF('One Day Regatta 10-29-22 FS'!$B$11:$B$19,$B54,'One Day Regatta 10-29-22 FS'!$CE$11:$CE$19)</f>
        <v>0</v>
      </c>
      <c r="GM54" s="138">
        <f>SUMIF('One Day Regatta 10-29-22 FS'!$B$11:$B$19,$B54,'One Day Regatta 10-29-22 FS'!$CH$11:$CH$19)</f>
        <v>0</v>
      </c>
      <c r="GN54" s="138">
        <f>SUMIF('One Day Regatta 10-29-22 FS'!$B$11:$B$19,$B54,'One Day Regatta 10-29-22 FS'!$CK$11:$CK$19)</f>
        <v>0</v>
      </c>
      <c r="GO54" s="139"/>
      <c r="GP54" s="140"/>
      <c r="GQ54" s="141">
        <f t="shared" si="43"/>
        <v>8</v>
      </c>
      <c r="GR54" s="141">
        <f t="shared" si="43"/>
        <v>8</v>
      </c>
      <c r="GS54" s="141">
        <f t="shared" si="43"/>
        <v>6</v>
      </c>
      <c r="GT54" s="141">
        <f t="shared" si="43"/>
        <v>5</v>
      </c>
      <c r="GU54" s="141">
        <f t="shared" si="43"/>
        <v>5</v>
      </c>
      <c r="GV54" s="141">
        <f t="shared" si="43"/>
        <v>0</v>
      </c>
      <c r="GW54" s="141">
        <f t="shared" si="43"/>
        <v>0</v>
      </c>
      <c r="GX54" s="141">
        <f t="shared" si="43"/>
        <v>0</v>
      </c>
      <c r="GY54" s="141">
        <f t="shared" si="43"/>
        <v>0</v>
      </c>
      <c r="GZ54" s="141">
        <f t="shared" si="43"/>
        <v>0</v>
      </c>
      <c r="HA54" s="141">
        <f t="shared" si="44"/>
        <v>0</v>
      </c>
      <c r="HB54" s="141">
        <f t="shared" si="44"/>
        <v>0</v>
      </c>
      <c r="HC54" s="141">
        <f t="shared" si="44"/>
        <v>0</v>
      </c>
      <c r="HD54" s="141">
        <f t="shared" si="44"/>
        <v>0</v>
      </c>
      <c r="HE54" s="141">
        <f t="shared" si="44"/>
        <v>0</v>
      </c>
      <c r="HF54" s="141">
        <f t="shared" si="44"/>
        <v>0</v>
      </c>
      <c r="HG54" s="141">
        <f t="shared" si="44"/>
        <v>0</v>
      </c>
      <c r="HH54" s="141">
        <f t="shared" si="44"/>
        <v>0</v>
      </c>
      <c r="HI54" s="141">
        <f t="shared" si="44"/>
        <v>0</v>
      </c>
      <c r="HJ54" s="141">
        <f t="shared" si="44"/>
        <v>0</v>
      </c>
      <c r="HK54" s="141">
        <f t="shared" si="45"/>
        <v>0</v>
      </c>
      <c r="HL54" s="141">
        <f t="shared" si="45"/>
        <v>0</v>
      </c>
      <c r="HM54" s="141">
        <f t="shared" si="45"/>
        <v>0</v>
      </c>
      <c r="HN54" s="141">
        <f t="shared" si="45"/>
        <v>0</v>
      </c>
      <c r="HO54" s="141">
        <f t="shared" si="45"/>
        <v>0</v>
      </c>
      <c r="HP54" s="141">
        <f t="shared" si="45"/>
        <v>0</v>
      </c>
      <c r="HQ54" s="141">
        <f t="shared" si="45"/>
        <v>0</v>
      </c>
      <c r="HR54" s="141">
        <f t="shared" si="45"/>
        <v>0</v>
      </c>
      <c r="HS54" s="141">
        <f t="shared" si="45"/>
        <v>0</v>
      </c>
      <c r="HT54" s="141">
        <f t="shared" si="45"/>
        <v>0</v>
      </c>
      <c r="HU54" s="141">
        <f t="shared" si="46"/>
        <v>0</v>
      </c>
      <c r="HV54" s="141">
        <f t="shared" si="46"/>
        <v>0</v>
      </c>
      <c r="HW54" s="141">
        <f t="shared" si="46"/>
        <v>0</v>
      </c>
      <c r="HX54" s="141">
        <f t="shared" si="46"/>
        <v>0</v>
      </c>
      <c r="HY54" s="141">
        <f t="shared" si="46"/>
        <v>0</v>
      </c>
      <c r="HZ54" s="141">
        <f t="shared" si="46"/>
        <v>0</v>
      </c>
      <c r="IA54" s="141">
        <f t="shared" si="46"/>
        <v>0</v>
      </c>
      <c r="IB54" s="141">
        <f t="shared" si="46"/>
        <v>0</v>
      </c>
      <c r="IC54" s="141">
        <f t="shared" si="46"/>
        <v>0</v>
      </c>
      <c r="ID54" s="141">
        <f t="shared" si="46"/>
        <v>0</v>
      </c>
      <c r="IE54" s="141">
        <f t="shared" si="47"/>
        <v>0</v>
      </c>
      <c r="IF54" s="141">
        <f t="shared" si="47"/>
        <v>0</v>
      </c>
      <c r="IG54" s="141">
        <f t="shared" si="47"/>
        <v>0</v>
      </c>
      <c r="IH54" s="141">
        <f t="shared" si="47"/>
        <v>0</v>
      </c>
      <c r="II54" s="141">
        <f t="shared" si="47"/>
        <v>0</v>
      </c>
      <c r="IJ54" s="141">
        <f t="shared" si="47"/>
        <v>0</v>
      </c>
      <c r="IK54" s="141">
        <f t="shared" si="47"/>
        <v>0</v>
      </c>
      <c r="IL54" s="141">
        <f t="shared" si="47"/>
        <v>0</v>
      </c>
      <c r="IM54" s="141">
        <f t="shared" si="47"/>
        <v>0</v>
      </c>
      <c r="IN54" s="141">
        <f t="shared" si="47"/>
        <v>0</v>
      </c>
      <c r="IO54" s="141">
        <f t="shared" si="48"/>
        <v>0</v>
      </c>
      <c r="IP54" s="141">
        <f t="shared" si="48"/>
        <v>0</v>
      </c>
      <c r="IQ54" s="141">
        <f t="shared" si="48"/>
        <v>0</v>
      </c>
      <c r="IR54" s="141">
        <f t="shared" si="48"/>
        <v>0</v>
      </c>
      <c r="IS54" s="141">
        <f t="shared" si="48"/>
        <v>0</v>
      </c>
      <c r="IT54" s="141">
        <f t="shared" si="48"/>
        <v>0</v>
      </c>
      <c r="IU54" s="141">
        <f t="shared" si="48"/>
        <v>0</v>
      </c>
      <c r="IV54" s="141">
        <f t="shared" si="48"/>
        <v>0</v>
      </c>
      <c r="IW54" s="141">
        <f t="shared" si="48"/>
        <v>0</v>
      </c>
      <c r="IX54" s="141">
        <f t="shared" si="48"/>
        <v>0</v>
      </c>
      <c r="IY54" s="141">
        <f t="shared" si="49"/>
        <v>0</v>
      </c>
      <c r="IZ54" s="141">
        <f t="shared" si="49"/>
        <v>0</v>
      </c>
      <c r="JA54" s="141">
        <f t="shared" si="49"/>
        <v>0</v>
      </c>
      <c r="JB54" s="141">
        <f t="shared" si="49"/>
        <v>0</v>
      </c>
      <c r="JC54" s="141">
        <f t="shared" si="49"/>
        <v>0</v>
      </c>
      <c r="JD54" s="141">
        <f t="shared" si="49"/>
        <v>0</v>
      </c>
      <c r="JE54" s="141">
        <f t="shared" si="49"/>
        <v>0</v>
      </c>
      <c r="JF54" s="141">
        <f t="shared" si="49"/>
        <v>0</v>
      </c>
      <c r="JG54" s="141">
        <f t="shared" si="49"/>
        <v>0</v>
      </c>
      <c r="JH54" s="141">
        <f t="shared" si="49"/>
        <v>0</v>
      </c>
      <c r="JI54" s="141">
        <f t="shared" si="49"/>
        <v>0</v>
      </c>
      <c r="JJ54" s="141">
        <f t="shared" si="49"/>
        <v>0</v>
      </c>
      <c r="JK54" s="141">
        <f t="shared" si="49"/>
        <v>0</v>
      </c>
      <c r="JL54" s="141">
        <f t="shared" si="49"/>
        <v>0</v>
      </c>
      <c r="JM54" s="141">
        <f t="shared" si="49"/>
        <v>0</v>
      </c>
    </row>
    <row r="55" spans="1:273" ht="15" customHeight="1" x14ac:dyDescent="0.2">
      <c r="A55" s="400" t="s">
        <v>1376</v>
      </c>
      <c r="B55" s="103" t="s">
        <v>1310</v>
      </c>
      <c r="C55" s="135">
        <f t="shared" si="39"/>
        <v>5</v>
      </c>
      <c r="D55" s="136">
        <f t="shared" si="40"/>
        <v>20</v>
      </c>
      <c r="E55" s="135">
        <f t="shared" si="41"/>
        <v>20</v>
      </c>
      <c r="F55" s="137">
        <f t="shared" si="42"/>
        <v>0.04</v>
      </c>
      <c r="G55" s="138">
        <f>SUMIF('Saturday Race 11-06-21'!$B$11:$B$21,$B55,'Saturday Race 11-06-21'!$BY$11:$BY$21)</f>
        <v>0</v>
      </c>
      <c r="H55" s="138">
        <f>SUMIF('Saturday Race 11-06-21'!$B$11:$B$21,$B55,'Saturday Race 11-06-21'!$CB$11:$CB$21)</f>
        <v>0</v>
      </c>
      <c r="I55" s="138">
        <f>SUMIF('Saturday Race 11-06-21'!$B$11:$B$21,$B55,'Saturday Race 11-06-21'!$CE$11:$CE$21)</f>
        <v>0</v>
      </c>
      <c r="J55" s="138">
        <f>SUMIF('Saturday Race 11-06-21'!$B$11:$B$21,$B55,'Saturday Race 11-06-21'!$CH$11:$CH$21)</f>
        <v>0</v>
      </c>
      <c r="K55" s="138">
        <f>SUMIF('Saturday Race 11-06-21'!$B$11:$B$21,$B55,'Saturday Race 11-06-21'!$CK$11:$CK$21)</f>
        <v>0</v>
      </c>
      <c r="L55" s="138">
        <f>SUMIF('Saturday Race 11-20-21'!$B$11:$B$24,$B55,'Saturday Race 11-20-21'!$BY$11:$BY$24)</f>
        <v>0</v>
      </c>
      <c r="M55" s="138">
        <f>SUMIF('Saturday Race 11-20-21'!$B$11:$B$24,$B55,'Saturday Race 11-20-21'!$CB$11:$CB$24)</f>
        <v>0</v>
      </c>
      <c r="N55" s="138">
        <f>SUMIF('Saturday Race 11-20-21'!$B$11:$B$24,$B55,'Saturday Race 11-20-21'!$CE$11:$CE$24)</f>
        <v>0</v>
      </c>
      <c r="O55" s="138">
        <f>SUMIF('Saturday Race 11-20-21'!$B$11:$B$24,$B55,'Saturday Race 11-20-21'!$CH$11:$CH$24)</f>
        <v>0</v>
      </c>
      <c r="P55" s="138">
        <f>SUMIF('Saturday Race 11-20-21'!$B$11:$B$24,$B55,'Saturday Race 11-20-21'!$CK$11:$CK$24)</f>
        <v>0</v>
      </c>
      <c r="Q55" s="138">
        <f>SUMIF('One Day 12-04-21 Scots'!$B$11:$B$25,$B55,'One Day 12-04-21 Scots'!$BY$11:$BY$25)</f>
        <v>0</v>
      </c>
      <c r="R55" s="138">
        <f>SUMIF('One Day 12-04-21 Scots'!$B$11:$B$25,$B55,'One Day 12-04-21 Scots'!$CB$11:$CB$25)</f>
        <v>0</v>
      </c>
      <c r="S55" s="138">
        <f>SUMIF('One Day 12-04-21 Scots'!$B$11:$B$25,$B55,'One Day 12-04-21 Scots'!$CE$11:$CE$25)</f>
        <v>0</v>
      </c>
      <c r="T55" s="138">
        <f>SUMIF('One Day 12-04-21 Scots'!$B$11:$B$25,$B55,'One Day 12-04-21 Scots'!$CH$11:$CH$25)</f>
        <v>0</v>
      </c>
      <c r="U55" s="138">
        <f>SUMIF('One Day 12-04-21 Scots'!$B$11:$B$25,$B55,'One Day 12-04-21 Scots'!$CK$11:$CK$25)</f>
        <v>0</v>
      </c>
      <c r="V55" s="138">
        <f>SUMIF('One Day 12-04-21 Thistles'!$B$11:$B$25,$B55,'One Day 12-04-21 Thistles'!$BY$11:$BY$25)</f>
        <v>0</v>
      </c>
      <c r="W55" s="138">
        <f>SUMIF('One Day 12-04-21 Thistles'!$B$11:$B$25,$B55,'One Day 12-04-21 Thistles'!$CB$11:$CB$25)</f>
        <v>0</v>
      </c>
      <c r="X55" s="138">
        <f>SUMIF('One Day 12-04-21 Thistles'!$B$11:$B$25,$B55,'One Day 12-04-21 Thistles'!$CE$11:$CE$25)</f>
        <v>0</v>
      </c>
      <c r="Y55" s="138">
        <f>SUMIF('One Day 12-04-21 Thistles'!$B$11:$B$25,$B55,'One Day 12-04-21 Thistles'!$CH$11:$CH$25)</f>
        <v>0</v>
      </c>
      <c r="Z55" s="138">
        <f>SUMIF('One Day 12-04-21 Thistles'!$B$11:$B$25,$B55,'One Day 12-04-21 Thistles'!$CK$11:$CK$25)</f>
        <v>0</v>
      </c>
      <c r="AA55" s="138">
        <f>SUMIF('Saturday Race 1-08-22'!$B$11:$B$20,$B55,'Saturday Race 1-08-22'!$BY$11:$BY$20)</f>
        <v>0</v>
      </c>
      <c r="AB55" s="138">
        <f>SUMIF('Saturday Race 1-08-22'!$B$11:$B$20,$B55,'Saturday Race 1-08-22'!$CB$11:$CB$20)</f>
        <v>0</v>
      </c>
      <c r="AC55" s="138">
        <f>SUMIF('Saturday Race 1-08-22'!$B$11:$B$20,$B55,'Saturday Race 1-08-22'!$CE$11:$CE$20)</f>
        <v>0</v>
      </c>
      <c r="AD55" s="138">
        <f>SUMIF('Saturday Race 1-08-22'!$B$11:$B$20,$B55,'Saturday Race 1-08-22'!$CH$11:$CH$20)</f>
        <v>0</v>
      </c>
      <c r="AE55" s="138">
        <f>SUMIF('Saturday Race 1-08-22'!$B$11:$B$20,$B55,'Saturday Race 1-08-22'!$CK$11:$CK$20)</f>
        <v>0</v>
      </c>
      <c r="AF55" s="138">
        <f>SUMIF('Saturday Race 1-22-22'!$B$11:$B$20,$B55,'Saturday Race 1-22-22'!$BY$11:$BY$20)</f>
        <v>0</v>
      </c>
      <c r="AG55" s="138">
        <f>SUMIF('Saturday Race 1-22-22'!$B$11:$B$20,$B55,'Saturday Race 1-22-22'!$CB$11:$CB$20)</f>
        <v>0</v>
      </c>
      <c r="AH55" s="138">
        <f>SUMIF('Saturday Race 1-22-22'!$B$11:$B$20,$B55,'Saturday Race 1-22-22'!$CE$11:$CE$20)</f>
        <v>0</v>
      </c>
      <c r="AI55" s="138">
        <f>SUMIF('Saturday Race 1-22-22'!$B$11:$B$20,$B55,'Saturday Race 1-22-22'!$CH$11:$CH$20)</f>
        <v>0</v>
      </c>
      <c r="AJ55" s="138">
        <f>SUMIF('Saturday Race 1-22-22'!$B$11:$B$20,$B55,'Saturday Race 1-22-22'!$CK$11:$CK$20)</f>
        <v>0</v>
      </c>
      <c r="AK55" s="138">
        <f>SUMIF('Sunday Race 2-6-22'!$B$11:$B$20,$B55,'Sunday Race 2-6-22'!$BY$11:$BY$20)</f>
        <v>0</v>
      </c>
      <c r="AL55" s="138">
        <f>SUMIF('Sunday Race 2-6-22'!$B$11:$B$20,$B55,'Sunday Race 2-6-22'!$CB$11:$CB$20)</f>
        <v>0</v>
      </c>
      <c r="AM55" s="138">
        <f>SUMIF('Sunday Race 2-6-22'!$B$11:$B$20,$B55,'Sunday Race 2-6-22'!$CE$11:$CE$20)</f>
        <v>0</v>
      </c>
      <c r="AN55" s="138">
        <f>SUMIF('Sunday Race 2-6-22'!$B$11:$B$20,$B55,'Sunday Race 2-6-22'!$CH$11:$CH$20)</f>
        <v>0</v>
      </c>
      <c r="AO55" s="138">
        <f>SUMIF('Sunday Race 2-6-22'!$B$11:$B$20,$B55,'Sunday Race 2-6-22'!$CK$11:$CK$20)</f>
        <v>0</v>
      </c>
      <c r="AP55" s="138">
        <f>SUMIF('Chili One Day 2-12-22 Scots'!$B$11:$B$25,$B55,'Chili One Day 2-12-22 Scots'!$BY$11:$BY$25)</f>
        <v>0</v>
      </c>
      <c r="AQ55" s="138">
        <f>SUMIF('Chili One Day 2-12-22 Scots'!$B$11:$B$25,$B55,'Chili One Day 2-12-22 Scots'!$CB$11:$CB$25)</f>
        <v>0</v>
      </c>
      <c r="AR55" s="138">
        <f>SUMIF('Chili One Day 2-12-22 Scots'!$B$11:$B$25,$B55,'Chili One Day 2-12-22 Scots'!$CE$11:$CE$25)</f>
        <v>0</v>
      </c>
      <c r="AS55" s="138">
        <f>SUMIF('Chili One Day 2-12-22 Scots'!$B$11:$B$25,$B55,'Chili One Day 2-12-22 Scots'!$CH$11:$CH$25)</f>
        <v>0</v>
      </c>
      <c r="AT55" s="138">
        <f>SUMIF('Chili One Day 2-12-22 Scots'!$B$11:$B$25,$B55,'Chili One Day 2-12-22 Scots'!$CK$11:$CK$25)</f>
        <v>0</v>
      </c>
      <c r="AU55" s="138">
        <f>SUMIF('Chili One Day 2-12-22 Thistles'!$B$11:$B$25,$B55,'Chili One Day 2-12-22 Thistles'!$BY$11:$BY$25)</f>
        <v>0</v>
      </c>
      <c r="AV55" s="138">
        <f>SUMIF('Chili One Day 2-12-22 Thistles'!$B$11:$B$25,$B55,'Chili One Day 2-12-22 Thistles'!$CB$11:$CB$25)</f>
        <v>0</v>
      </c>
      <c r="AW55" s="138">
        <f>SUMIF('Chili One Day 2-12-22 Thistles'!$B$11:$B$25,$B55,'Chili One Day 2-12-22 Thistles'!$CE$11:$CE$25)</f>
        <v>0</v>
      </c>
      <c r="AX55" s="138">
        <f>SUMIF('Chili One Day 2-12-22 Thistles'!$B$11:$B$25,$B55,'Chili One Day 2-12-22 Thistles'!$CH$11:$CH$25)</f>
        <v>0</v>
      </c>
      <c r="AY55" s="138">
        <f>SUMIF('Chili One Day 2-12-22 Thistles'!$B$11:$B$25,$B55,'Chili One Day 2-12-22 Thistles'!$CK$11:$CK$25)</f>
        <v>0</v>
      </c>
      <c r="AZ55" s="138">
        <f>SUMIF('Sunday Race 2-20-22'!$B$11:$B$26,$B55,'Sunday Race 2-20-22'!$BY$11:$BY$26)</f>
        <v>0</v>
      </c>
      <c r="BA55" s="138">
        <f>SUMIF('Sunday Race 2-20-22'!$B$11:$B$26,$B55,'Sunday Race 2-20-22'!$CB$11:$CB$26)</f>
        <v>0</v>
      </c>
      <c r="BB55" s="138">
        <f>SUMIF('Sunday Race 2-20-22'!$B$11:$B$26,$B55,'Sunday Race 2-20-22'!$CE$11:$CE$26)</f>
        <v>0</v>
      </c>
      <c r="BC55" s="138">
        <f>SUMIF('Sunday Race 2-20-22'!$B$11:$B$26,$B55,'Sunday Race 2-20-22'!$CH$11:$CH$26)</f>
        <v>0</v>
      </c>
      <c r="BD55" s="138">
        <f>SUMIF('Sunday Race 2-20-22'!$B$11:$B$26,$B55,'Sunday Race 2-20-22'!$CK$11:$CK$26)</f>
        <v>0</v>
      </c>
      <c r="BE55" s="138">
        <f>SUMIF('Sunday Race 2-27-22'!$B$11:$B$20,$B55,'Sunday Race 2-27-22'!$BY$11:$BY$20)</f>
        <v>0</v>
      </c>
      <c r="BF55" s="138">
        <f>SUMIF('Sunday Race 2-27-22'!$B$11:$B$20,$B55,'Sunday Race 2-27-22'!$CB$11:$CB$20)</f>
        <v>0</v>
      </c>
      <c r="BG55" s="138">
        <f>SUMIF('Sunday Race 2-27-22'!$B$11:$B$20,$B55,'Sunday Race 2-27-22'!$CE$11:$CE$20)</f>
        <v>0</v>
      </c>
      <c r="BH55" s="138">
        <f>SUMIF('Sunday Race 2-27-22'!$B$11:$B$20,$B55,'Sunday Race 2-27-22'!$CH$11:$CH$20)</f>
        <v>0</v>
      </c>
      <c r="BI55" s="138">
        <f>SUMIF('Sunday Race 2-27-22'!$B$11:$B$20,$B55,'Sunday Race 2-27-22'!$CK$11:$CK$20)</f>
        <v>0</v>
      </c>
      <c r="BJ55" s="138">
        <f>SUMIF('Ironman One Day 3-5-22 FS'!$B$11:$B$26,$B55,'Ironman One Day 3-5-22 FS'!$BY$11:$BY$26)</f>
        <v>0</v>
      </c>
      <c r="BK55" s="138">
        <f>SUMIF('Ironman One Day 3-5-22 FS'!$B$11:$B$26,$B55,'Ironman One Day 3-5-22 FS'!$CB$11:$CB$26)</f>
        <v>0</v>
      </c>
      <c r="BL55" s="138">
        <f>SUMIF('Ironman One Day 3-5-22 FS'!$B$11:$B$26,$B55,'Ironman One Day 3-5-22 FS'!$CE$11:$CE$26)</f>
        <v>0</v>
      </c>
      <c r="BM55" s="138">
        <f>SUMIF('Ironman One Day 3-5-22 FS'!$B$11:$B$26,$B55,'Ironman One Day 3-5-22 FS'!$CH$11:$CH$26)</f>
        <v>0</v>
      </c>
      <c r="BN55" s="138">
        <f>SUMIF('Ironman One Day 3-5-22 FS'!$B$11:$B$26,$B55,'Ironman One Day 3-5-22 FS'!$CK$11:$CK$26)</f>
        <v>0</v>
      </c>
      <c r="BO55" s="138">
        <f>SUMIF('Sunday Race 3-13-22'!$B$11:$B$25,$B55,'Sunday Race 3-13-22'!$BY$11:$BY$25)</f>
        <v>0</v>
      </c>
      <c r="BP55" s="138">
        <f>SUMIF('Sunday Race 3-13-22'!$B$11:$B$25,$B55,'Sunday Race 3-13-22'!$CB$11:$CB$25)</f>
        <v>0</v>
      </c>
      <c r="BQ55" s="138">
        <f>SUMIF('Sunday Race 3-13-22'!$B$11:$B$25,$B55,'Sunday Race 3-13-22'!$CE$11:$CE$25)</f>
        <v>0</v>
      </c>
      <c r="BR55" s="138">
        <f>SUMIF('Sunday Race 3-13-22'!$B$11:$B$25,$B55,'Sunday Race 3-13-22'!$CH$11:$CH$25)</f>
        <v>0</v>
      </c>
      <c r="BS55" s="138">
        <f>SUMIF('Sunday Race 3-13-22'!$B$11:$B$25,$B55,'Sunday Race 3-13-22'!$CK$11:$CK$25)</f>
        <v>0</v>
      </c>
      <c r="BT55" s="138">
        <f>SUMIF('Saturday Race 3-19-22'!$B$11:$B$18,$B55,'Saturday Race 3-19-22'!$BY$11:$BY$18)</f>
        <v>0</v>
      </c>
      <c r="BU55" s="138">
        <f>SUMIF('Saturday Race 3-19-22'!$B$11:$B$18,$B55,'Saturday Race 3-19-22'!$CB$11:$CB$18)</f>
        <v>0</v>
      </c>
      <c r="BV55" s="138">
        <f>SUMIF('Saturday Race 3-19-22'!$B$11:$B$18,$B55,'Saturday Race 3-19-22'!$CE$11:$CE$18)</f>
        <v>0</v>
      </c>
      <c r="BW55" s="138">
        <f>SUMIF('Saturday Race 3-19-22'!$B$11:$B$18,$B55,'Saturday Race 3-19-22'!$CH$11:$CH$18)</f>
        <v>0</v>
      </c>
      <c r="BX55" s="138">
        <f>SUMIF('Saturday Race 3-19-22'!$B$11:$B$18,$B55,'Saturday Race 3-19-22'!$CK$11:$CK$18)</f>
        <v>0</v>
      </c>
      <c r="BY55" s="138">
        <f>SUMIF('Sunday Races 4-10-22'!$B$11:$B$26,$B55,'Sunday Races 4-10-22'!$BY$11:$BY$26)</f>
        <v>0</v>
      </c>
      <c r="BZ55" s="138">
        <f>SUMIF('Sunday Races 4-10-22'!$B$11:$B$26,$B55,'Sunday Races 4-10-22'!$CB$11:$CB$26)</f>
        <v>0</v>
      </c>
      <c r="CA55" s="138">
        <f>SUMIF('Sunday Races 4-10-22'!$B$11:$B$26,$B55,'Sunday Races 4-10-22'!$CE$11:$CE$26)</f>
        <v>0</v>
      </c>
      <c r="CB55" s="138">
        <f>SUMIF('Sunday Races 4-10-22'!$B$11:$B$26,$B55,'Sunday Races 4-10-22'!$CH$11:$CH$26)</f>
        <v>0</v>
      </c>
      <c r="CC55" s="138">
        <f>SUMIF('Sunday Races 4-10-22'!$B$11:$B$26,$B55,'Sunday Races 4-10-22'!$CK$11:$CK$26)</f>
        <v>0</v>
      </c>
      <c r="CD55" s="138">
        <f>SUMIF('Easter One Day 4-16-22 FS'!$B$11:$B$26,$B55,'Easter One Day 4-16-22 FS'!$BY$11:$BY$26)</f>
        <v>0</v>
      </c>
      <c r="CE55" s="138">
        <f>SUMIF('Easter One Day 4-16-22 FS'!$B$11:$B$26,$B55,'Easter One Day 4-16-22 FS'!$CB$11:$CB$26)</f>
        <v>0</v>
      </c>
      <c r="CF55" s="138">
        <f>SUMIF('Easter One Day 4-16-22 FS'!$B$11:$B$26,$B55,'Easter One Day 4-16-22 FS'!$CE$11:$CE$26)</f>
        <v>0</v>
      </c>
      <c r="CG55" s="138">
        <f>SUMIF('Easter One Day 4-16-22 FS'!$B$11:$B$26,$B55,'Easter One Day 4-16-22 FS'!$CH$11:$CH$26)</f>
        <v>0</v>
      </c>
      <c r="CH55" s="138">
        <f>SUMIF('Easter One Day 4-16-22 FS'!$B$11:$B$26,$B55,'Easter One Day 4-16-22 FS'!$CK$11:$CK$26)</f>
        <v>0</v>
      </c>
      <c r="CI55" s="138">
        <f>SUMIF('Easter One Day 4-16-22 TH'!$B$11:$B$15,$B55,'Easter One Day 4-16-22 TH'!$BY$11:$BY$15)</f>
        <v>0</v>
      </c>
      <c r="CJ55" s="138">
        <f>SUMIF('Easter One Day 4-16-22 TH'!$B$11:$B$15,$B55,'Easter One Day 4-16-22 TH'!$CB$11:$CB$15)</f>
        <v>0</v>
      </c>
      <c r="CK55" s="138">
        <f>SUMIF('Easter One Day 4-16-22 TH'!$B$11:$B$15,$B55,'Easter One Day 4-16-22 TH'!$CE$11:$CE$15)</f>
        <v>0</v>
      </c>
      <c r="CL55" s="138">
        <f>SUMIF('Easter One Day 4-16-22 TH'!$B$11:$B$15,$B55,'Easter One Day 4-16-22 TH'!$CH$11:$CH$15)</f>
        <v>0</v>
      </c>
      <c r="CM55" s="138">
        <f>SUMIF('Easter One Day 4-16-22 TH'!$B$11:$B$15,$B55,'Easter One Day 4-16-22 TH'!$CK$11:$CK$15)</f>
        <v>0</v>
      </c>
      <c r="CN55" s="138">
        <f>SUMIF('Sunday Races 5-1-22'!$B$11:$B$28,$B55,'Sunday Races 5-1-22'!$BY$11:$BY$28)</f>
        <v>0</v>
      </c>
      <c r="CO55" s="138">
        <f>SUMIF('Sunday Races 5-1-22'!$B$11:$B$28,$B55,'Sunday Races 5-1-22'!$CB$11:$CB$28)</f>
        <v>0</v>
      </c>
      <c r="CP55" s="138">
        <f>SUMIF('Sunday Races 5-1-22'!$B$11:$B$28,$B55,'Sunday Races 5-1-22'!$CE$11:$CE$28)</f>
        <v>0</v>
      </c>
      <c r="CQ55" s="138">
        <f>SUMIF('Sunday Races 5-1-22'!$B$11:$B$28,$B55,'Sunday Races 5-1-22'!$CH$11:$CH$28)</f>
        <v>0</v>
      </c>
      <c r="CR55" s="138">
        <f>SUMIF('Sunday Races 5-1-22'!$B$11:$B$28,$B55,'Sunday Races 5-1-22'!$CK$11:$CK$28)</f>
        <v>0</v>
      </c>
      <c r="CS55" s="138">
        <f>SUMIF('Long Distance Race 5-7-22'!$B$11:$B$27,$B55,'Long Distance Race 5-7-22'!$BY$11:$BY$27)</f>
        <v>0</v>
      </c>
      <c r="CT55" s="138">
        <f>SUMIF('Long Distance Race 5-7-22'!$B$11:$B$27,$B55,'Long Distance Race 5-7-22'!$CB$11:$CB$27)</f>
        <v>0</v>
      </c>
      <c r="CU55" s="138">
        <f>SUMIF('Long Distance Race 5-7-22'!$B$11:$B$27,$B55,'Long Distance Race 5-7-22'!$CE$11:$CE$27)</f>
        <v>0</v>
      </c>
      <c r="CV55" s="138">
        <f>SUMIF('Long Distance Race 5-7-22'!$B$11:$B$27,$B55,'Long Distance Race 5-7-22'!$CH$11:$CH$27)</f>
        <v>0</v>
      </c>
      <c r="CW55" s="138">
        <f>SUMIF('Long Distance Race 5-7-22'!$B$11:$B$27,$B55,'Long Distance Race 5-7-22'!$CK$11:$CK$27)</f>
        <v>0</v>
      </c>
      <c r="CX55" s="138">
        <f>SUMIF('Memorial Day Regatta 5-28-22 Op'!$B$11:$B$27,$B55,'Memorial Day Regatta 5-28-22 Op'!$BY$11:$BY$27)</f>
        <v>0</v>
      </c>
      <c r="CY55" s="138">
        <f>SUMIF('Memorial Day Regatta 5-28-22 Op'!$B$11:$B$27,$B55,'Memorial Day Regatta 5-28-22 Op'!$CB$11:$CB$27)</f>
        <v>0</v>
      </c>
      <c r="CZ55" s="138">
        <f>SUMIF('Memorial Day Regatta 5-28-22 Op'!$B$11:$B$27,$B55,'Memorial Day Regatta 5-28-22 Op'!$CE$11:$CE$27)</f>
        <v>0</v>
      </c>
      <c r="DA55" s="138">
        <f>SUMIF('Memorial Day Regatta 5-28-22 Op'!$B$11:$B$27,$B55,'Memorial Day Regatta 5-28-22 Op'!$CH$11:$CH$27)</f>
        <v>0</v>
      </c>
      <c r="DB55" s="138">
        <f>SUMIF('Memorial Day Regatta 5-28-22 Op'!$B$11:$B$27,$B55,'Memorial Day Regatta 5-28-22 Op'!$CK$11:$CK$27)</f>
        <v>0</v>
      </c>
      <c r="DC55" s="138">
        <f>SUMIF('Sunday Races 6-5-22'!$B$11:$B$28,$B55,'Sunday Races 6-5-22'!$BY$11:$BY$28)</f>
        <v>0</v>
      </c>
      <c r="DD55" s="138">
        <f>SUMIF('Sunday Races 6-5-22'!$B$11:$B$28,$B55,'Sunday Races 6-5-22'!$CB$11:$CB$28)</f>
        <v>0</v>
      </c>
      <c r="DE55" s="138">
        <f>SUMIF('Sunday Races 6-5-22'!$B$11:$B$28,$B55,'Sunday Races 6-5-22'!$CE$11:$CE$28)</f>
        <v>0</v>
      </c>
      <c r="DF55" s="138">
        <f>SUMIF('Sunday Races 6-5-22'!$B$11:$B$28,$B55,'Sunday Races 6-5-22'!$CH$11:$CH$28)</f>
        <v>0</v>
      </c>
      <c r="DG55" s="138">
        <f>SUMIF('Sunday Races 6-5-22'!$B$11:$B$28,$B55,'Sunday Races 6-5-22'!$CK$11:$CK$28)</f>
        <v>0</v>
      </c>
      <c r="DH55" s="138">
        <f>SUMIF('Sunday Races 6-12-22'!$B$11:$B$24,$B55,'Sunday Races 6-12-22'!$BY$11:$BY$24)</f>
        <v>0</v>
      </c>
      <c r="DI55" s="138">
        <f>SUMIF('Sunday Races 6-12-22'!$B$11:$B$24,$B55,'Sunday Races 6-12-22'!$CB$11:$CB$24)</f>
        <v>0</v>
      </c>
      <c r="DJ55" s="138">
        <f>SUMIF('Sunday Races 6-12-22'!$B$11:$B$24,$B55,'Sunday Races 6-12-22'!$CE$11:$CE$24)</f>
        <v>0</v>
      </c>
      <c r="DK55" s="138">
        <f>SUMIF('Sunday Races 6-12-22'!$B$11:$B$24,$B55,'Sunday Races 6-12-22'!$CH$11:$CH$24)</f>
        <v>0</v>
      </c>
      <c r="DL55" s="138">
        <f>SUMIF('Sunday Races 6-12-22'!$B$11:$B$24,$B55,'Sunday Races 6-12-22'!$CK$11:$CK$24)</f>
        <v>0</v>
      </c>
      <c r="DM55" s="138">
        <f>SUMIF('Saturday Races 6-18-22'!$B$11:$B$24,$B55,'Saturday Races 6-18-22'!$BY$11:$BY$24)</f>
        <v>0</v>
      </c>
      <c r="DN55" s="138">
        <f>SUMIF('Saturday Races 6-18-22'!$B$11:$B$24,$B55,'Saturday Races 6-18-22'!$CB$11:$CB$24)</f>
        <v>0</v>
      </c>
      <c r="DO55" s="138">
        <f>SUMIF('Saturday Races 6-18-22'!$B$11:$B$24,$B55,'Saturday Races 6-18-22'!$CE$11:$CE$24)</f>
        <v>0</v>
      </c>
      <c r="DP55" s="138">
        <f>SUMIF('Saturday Races 6-18-22'!$B$11:$B$24,$B55,'Saturday Races 6-18-22'!$CH$11:$CH$24)</f>
        <v>0</v>
      </c>
      <c r="DQ55" s="138">
        <f>SUMIF('Saturday Races 6-18-22'!$B$11:$B$24,$B55,'Saturday Races 6-18-22'!$CK$11:$CK$24)</f>
        <v>0</v>
      </c>
      <c r="DR55" s="138">
        <f>SUMIF('Caldwell Cup 6-25-22 FS'!$B$11:$B$25,$B55,'Caldwell Cup 6-25-22 FS'!$BY$11:$BY$25)</f>
        <v>0</v>
      </c>
      <c r="DS55" s="138">
        <f>SUMIF('Caldwell Cup 6-25-22 FS'!$B$11:$B$25,$B55,'Caldwell Cup 6-25-22 FS'!$CB$11:$CB$25)</f>
        <v>0</v>
      </c>
      <c r="DT55" s="138">
        <f>SUMIF('Caldwell Cup 6-25-22 FS'!$B$11:$B$25,$B55,'Caldwell Cup 6-25-22 FS'!$CE$11:$CE$25)</f>
        <v>0</v>
      </c>
      <c r="DU55" s="138">
        <f>SUMIF('Caldwell Cup 6-25-22 FS'!$B$11:$B$25,$B55,'Caldwell Cup 6-25-22 FS'!$CH$11:$CH$25)</f>
        <v>0</v>
      </c>
      <c r="DV55" s="138">
        <f>SUMIF('Caldwell Cup 6-25-22 FS'!$B$11:$B$25,$B55,'Caldwell Cup 6-25-22 FS'!$CK$11:$CK$25)</f>
        <v>0</v>
      </c>
      <c r="DW55" s="138">
        <f>SUMIF('Caldwell Cup 6-25-22 TH'!$B$11:$B$24,$B55,'Caldwell Cup 6-25-22 TH'!$BY$11:$BY$24)</f>
        <v>0</v>
      </c>
      <c r="DX55" s="138">
        <f>SUMIF('Caldwell Cup 6-25-22 TH'!$B$11:$B$24,$B55,'Caldwell Cup 6-25-22 TH'!$CB$11:$CB$24)</f>
        <v>0</v>
      </c>
      <c r="DY55" s="138">
        <f>SUMIF('Caldwell Cup 6-25-22 TH'!$B$11:$B$24,$B55,'Caldwell Cup 6-25-22 TH'!$CE$11:$CE$24)</f>
        <v>0</v>
      </c>
      <c r="DZ55" s="138">
        <f>SUMIF('Caldwell Cup 6-25-22 TH'!$B$11:$B$24,$B55,'Caldwell Cup 6-25-22 TH'!$CH$11:$CH$24)</f>
        <v>0</v>
      </c>
      <c r="EA55" s="138">
        <f>SUMIF('Caldwell Cup 6-25-22 TH'!$B$11:$B$24,$B55,'Caldwell Cup 6-25-22 TH'!$CK$11:$CK$24)</f>
        <v>0</v>
      </c>
      <c r="EB55" s="138">
        <f>SUMIF('Sunday Races 7-3-22'!$B$11:$B$25,$B55,'Sunday Races 7-3-22'!$BY$11:$BY$25)</f>
        <v>0</v>
      </c>
      <c r="EC55" s="138">
        <f>SUMIF('Sunday Races 7-3-22'!$B$11:$B$25,$B55,'Sunday Races 7-3-22'!$CB$11:$CB$25)</f>
        <v>0</v>
      </c>
      <c r="ED55" s="138">
        <f>SUMIF('Sunday Races 7-3-22'!$B$11:$B$25,$B55,'Sunday Races 7-3-22'!$CE$11:$CE$25)</f>
        <v>0</v>
      </c>
      <c r="EE55" s="138">
        <f>SUMIF('Sunday Races 7-3-22'!$B$11:$B$25,$B55,'Sunday Races 7-3-22'!$CH$11:$CH$25)</f>
        <v>0</v>
      </c>
      <c r="EF55" s="138">
        <f>SUMIF('Sunday Races 7-3-22'!$B$11:$B$25,$B55,'Sunday Races 7-3-22'!$CK$11:$CK$25)</f>
        <v>0</v>
      </c>
      <c r="EG55" s="138">
        <f>SUMIF('Sunday Races 7-31-22'!$B$11:$B$25,$B55,'Sunday Races 7-31-22'!$BY$11:$BY$25)</f>
        <v>0</v>
      </c>
      <c r="EH55" s="138">
        <f>SUMIF('Sunday Races 7-31-22'!$B$11:$B$25,$B55,'Sunday Races 7-31-22'!$CB$11:$CB$25)</f>
        <v>0</v>
      </c>
      <c r="EI55" s="138">
        <f>SUMIF('Sunday Races 7-31-22'!$B$11:$B$25,$B55,'Sunday Races 7-31-22'!$CE$11:$CE$25)</f>
        <v>0</v>
      </c>
      <c r="EJ55" s="138">
        <f>SUMIF('Sunday Races 7-31-22'!$B$11:$B$25,$B55,'Sunday Races 7-31-22'!$CH$11:$CH$25)</f>
        <v>0</v>
      </c>
      <c r="EK55" s="138">
        <f>SUMIF('Sunday Races 7-31-22'!$B$11:$B$25,$B55,'Sunday Races 7-31-22'!$CK$11:$CK$25)</f>
        <v>0</v>
      </c>
      <c r="EL55" s="138">
        <f>SUMIF('Sunday Races 8-14-22'!$B$11:$B$25,$B55,'Sunday Races 8-14-22'!$BY$11:$BY$25)</f>
        <v>0</v>
      </c>
      <c r="EM55" s="138">
        <f>SUMIF('Sunday Races 8-14-22'!$B$11:$B$25,$B55,'Sunday Races 8-14-22'!$CB$11:$CB$25)</f>
        <v>0</v>
      </c>
      <c r="EN55" s="138">
        <f>SUMIF('Sunday Races 8-14-22'!$B$11:$B$25,$B55,'Sunday Races 8-14-22'!$CE$11:$CE$25)</f>
        <v>0</v>
      </c>
      <c r="EO55" s="138">
        <f>SUMIF('Sunday Races 8-14-22'!$B$11:$B$25,$B55,'Sunday Races 8-14-22'!$CH$11:$CH$25)</f>
        <v>0</v>
      </c>
      <c r="EP55" s="138">
        <f>SUMIF('Sunday Races 8-14-22'!$B$11:$B$25,$B55,'Sunday Races 8-14-22'!$CK$11:$CK$25)</f>
        <v>0</v>
      </c>
      <c r="EQ55" s="138">
        <f>SUMIF('Saturday Races 8-20-22'!$B$11:$B$25,$B55,'Saturday Races 8-20-22'!$BY$11:$BY$25)</f>
        <v>0</v>
      </c>
      <c r="ER55" s="138">
        <f>SUMIF('Saturday Races 8-20-22'!$B$11:$B$25,$B55,'Saturday Races 8-20-22'!$CB$11:$CB$25)</f>
        <v>0</v>
      </c>
      <c r="ES55" s="138">
        <f>SUMIF('Saturday Races 8-20-22'!$B$11:$B$25,$B55,'Saturday Races 8-20-22'!$CE$11:$CE$25)</f>
        <v>0</v>
      </c>
      <c r="ET55" s="138">
        <f>SUMIF('Saturday Races 8-20-22'!$B$11:$B$25,$B55,'Saturday Races 8-20-22'!$CH$11:$CH$25)</f>
        <v>0</v>
      </c>
      <c r="EU55" s="138">
        <f>SUMIF('Saturday Races 8-20-22'!$B$11:$B$25,$B55,'Saturday Races 8-20-22'!$CK$11:$CK$25)</f>
        <v>0</v>
      </c>
      <c r="EV55" s="138">
        <f>SUMIF('Labor Day Regatta 9-3-22 FS'!$B$11:$B$30,$B55,'Labor Day Regatta 9-3-22 FS'!$BY$11:$BY$30)</f>
        <v>0</v>
      </c>
      <c r="EW55" s="138">
        <f>SUMIF('Labor Day Regatta 9-3-22 FS'!$B$11:$B$30,$B55,'Labor Day Regatta 9-3-22 FS'!$CB$11:$CB$30)</f>
        <v>0</v>
      </c>
      <c r="EX55" s="138">
        <f>SUMIF('Labor Day Regatta 9-3-22 FS'!$B$11:$B$30,$B55,'Labor Day Regatta 9-3-22 FS'!$CE$11:$CE$30)</f>
        <v>0</v>
      </c>
      <c r="EY55" s="138">
        <f>SUMIF('Labor Day Regatta 9-3-22 FS'!$B$11:$B$30,$B55,'Labor Day Regatta 9-3-22 FS'!$CH$11:$CH$30)</f>
        <v>0</v>
      </c>
      <c r="EZ55" s="138">
        <f>SUMIF('Labor Day Regatta 9-3-22 FS'!$B$11:$B$30,$B55,'Labor Day Regatta 9-3-22 FS'!$CK$11:$CK$30)</f>
        <v>0</v>
      </c>
      <c r="FA55" s="138">
        <f>SUMIF('Sunday Races 9-11-22'!$B$11:$B$20,$B55,'Sunday Races 9-11-22'!$BY$11:$BY$20)</f>
        <v>0</v>
      </c>
      <c r="FB55" s="138">
        <f>SUMIF('Sunday Races 9-11-22'!$B$11:$B$20,$B55,'Sunday Races 9-11-22'!$CB$11:$CB$20)</f>
        <v>0</v>
      </c>
      <c r="FC55" s="138">
        <f>SUMIF('Sunday Races 9-11-22'!$B$11:$B$20,$B55,'Sunday Races 9-11-22'!$CE$11:$CE$20)</f>
        <v>0</v>
      </c>
      <c r="FD55" s="138">
        <f>SUMIF('Sunday Races 9-11-22'!$B$11:$B$20,$B55,'Sunday Races 9-11-22'!$CH$11:$CH$20)</f>
        <v>0</v>
      </c>
      <c r="FE55" s="138">
        <f>SUMIF('Sunday Races 9-11-22'!$B$11:$B$20,$B55,'Sunday Races 9-11-22'!$CK$11:$CK$20)</f>
        <v>0</v>
      </c>
      <c r="FF55" s="138">
        <f>SUMIF('2022-09-17 Leukemia Cup FS'!$B$11:$B$26,$B55,'2022-09-17 Leukemia Cup FS'!$BY$11:$BY$26)</f>
        <v>0</v>
      </c>
      <c r="FG55" s="138">
        <f>SUMIF('2022-09-17 Leukemia Cup FS'!$B$11:$B$26,$B55,'2022-09-17 Leukemia Cup FS'!$CB$11:$CB$26)</f>
        <v>0</v>
      </c>
      <c r="FH55" s="138">
        <f>SUMIF('2022-09-17 Leukemia Cup FS'!$B$11:$B$26,$B55,'2022-09-17 Leukemia Cup FS'!$CE$11:$CE$26)</f>
        <v>0</v>
      </c>
      <c r="FI55" s="138">
        <f>SUMIF('2022-09-17 Leukemia Cup FS'!$B$11:$B$26,$B55,'2022-09-17 Leukemia Cup FS'!$CH$11:$CH$26)</f>
        <v>0</v>
      </c>
      <c r="FJ55" s="138">
        <f>SUMIF('2022-09-17 Leukemia Cup FS'!$B$11:$B$26,$B55,'2022-09-17 Leukemia Cup FS'!$CK$11:$CK$26)</f>
        <v>0</v>
      </c>
      <c r="FK55" s="138">
        <f>SUMIF('Smith-Berry LDR 9-24-22'!$B$11:$B$30,$B55,'Smith-Berry LDR 9-24-22'!$BY$11:$BY$30)</f>
        <v>0</v>
      </c>
      <c r="FL55" s="138">
        <f>SUMIF('Smith-Berry LDR 9-24-22'!$B$11:$B$30,$B55,'Smith-Berry LDR 9-24-22'!$CB$11:$CB$30)</f>
        <v>0</v>
      </c>
      <c r="FM55" s="138">
        <f>SUMIF('Smith-Berry LDR 9-24-22'!$B$11:$B$30,$B55,'Smith-Berry LDR 9-24-22'!$CE$11:$CE$30)</f>
        <v>0</v>
      </c>
      <c r="FN55" s="138">
        <f>SUMIF('Smith-Berry LDR 9-24-22'!$B$11:$B$30,$B55,'Smith-Berry LDR 9-24-22'!$CH$11:$CH$30)</f>
        <v>0</v>
      </c>
      <c r="FO55" s="138">
        <f>SUMIF('Smith-Berry LDR 9-24-22'!$B$11:$B$30,$B55,'Smith-Berry LDR 9-24-22'!$CK$11:$CK$30)</f>
        <v>0</v>
      </c>
      <c r="FP55" s="138">
        <f>SUMIF('Great Scot 10-1-22 Cham'!$B$11:$B$28,$B55,'Great Scot 10-1-22 Cham'!$BY$11:$BY$28)</f>
        <v>5</v>
      </c>
      <c r="FQ55" s="138">
        <f>SUMIF('Great Scot 10-1-22 Cham'!$B$11:$B$28,$B55,'Great Scot 10-1-22 Cham'!$CB$11:$CB$28)</f>
        <v>4</v>
      </c>
      <c r="FR55" s="138">
        <f>SUMIF('Great Scot 10-1-22 Cham'!$B$11:$B$28,$B55,'Great Scot 10-1-22 Cham'!$CE$11:$CE$28)</f>
        <v>2</v>
      </c>
      <c r="FS55" s="138">
        <f>SUMIF('Great Scot 10-1-22 Cham'!$B$11:$B$28,$B55,'Great Scot 10-1-22 Cham'!$CH$11:$CH$28)</f>
        <v>8</v>
      </c>
      <c r="FT55" s="138">
        <f>SUMIF('Great Scot 10-1-22 Cham'!$B$11:$B$28,$B55,'Great Scot 10-1-22 Cham'!$CK$11:$CK$28)</f>
        <v>1</v>
      </c>
      <c r="FU55" s="138">
        <f>SUMIF('Great Scot 10-1-22 Chal'!$B$11:$B$28,$B55,'Great Scot 10-1-22 Chal'!$BY$11:$BY$28)</f>
        <v>0</v>
      </c>
      <c r="FV55" s="138">
        <f>SUMIF('Great Scot 10-1-22 Chal'!$B$11:$B$28,$B55,'Great Scot 10-1-22 Chal'!$CB$11:$CB$28)</f>
        <v>0</v>
      </c>
      <c r="FW55" s="138">
        <f>SUMIF('Great Scot 10-1-22 Chal'!$B$11:$B$28,$B55,'Great Scot 10-1-22 Chal'!$CE$11:$CE$28)</f>
        <v>0</v>
      </c>
      <c r="FX55" s="138">
        <f>SUMIF('Great Scot 10-1-22 Chal'!$B$11:$B$28,$B55,'Great Scot 10-1-22 Chal'!$CH$11:$CH$28)</f>
        <v>0</v>
      </c>
      <c r="FY55" s="138">
        <f>SUMIF('Great Scot 10-1-22 Chal'!$B$11:$B$28,$B55,'Great Scot 10-1-22 Chal'!$CK$11:$CK$28)</f>
        <v>0</v>
      </c>
      <c r="FZ55" s="138">
        <f>SUMIF('Sunday Races 10-9-22'!$B$11:$B$21,$B55,'Sunday Races 10-9-22'!$BY$11:$BY$21)</f>
        <v>0</v>
      </c>
      <c r="GA55" s="138">
        <f>SUMIF('Sunday Races 10-9-22'!$B$11:$B$21,$B55,'Sunday Races 10-9-22'!$CB$11:$CB$21)</f>
        <v>0</v>
      </c>
      <c r="GB55" s="138">
        <f>SUMIF('Sunday Races 10-9-22'!$B$11:$B$21,$B55,'Sunday Races 10-9-22'!$CE$11:$CE$21)</f>
        <v>0</v>
      </c>
      <c r="GC55" s="138">
        <f>SUMIF('Sunday Races 10-9-22'!$B$11:$B$21,$B55,'Sunday Races 10-9-22'!$CH$11:$CH$21)</f>
        <v>0</v>
      </c>
      <c r="GD55" s="138">
        <f>SUMIF('Sunday Races 10-9-22'!$B$11:$B$21,$B55,'Sunday Races 10-9-22'!$CK$11:$CK$21)</f>
        <v>0</v>
      </c>
      <c r="GE55" s="138">
        <f>SUMIF('Sunday Races 10-23-22'!$B$11:$B$22,$B55,'Sunday Races 10-23-22'!$BY$11:$BY$22)</f>
        <v>0</v>
      </c>
      <c r="GF55" s="138">
        <f>SUMIF('Sunday Races 10-23-22'!$B$11:$B$22,$B55,'Sunday Races 10-23-22'!$CB$11:$CB$22)</f>
        <v>0</v>
      </c>
      <c r="GG55" s="138">
        <f>SUMIF('Sunday Races 10-23-22'!$B$11:$B$22,$B55,'Sunday Races 10-23-22'!$CE$11:$CE$22)</f>
        <v>0</v>
      </c>
      <c r="GH55" s="138">
        <f>SUMIF('Sunday Races 10-23-22'!$B$11:$B$22,$B55,'Sunday Races 10-23-22'!$CH$11:$CH$22)</f>
        <v>0</v>
      </c>
      <c r="GI55" s="138">
        <f>SUMIF('Sunday Races 10-23-22'!$B$11:$B$22,$B55,'Sunday Races 10-23-22'!$CK$11:$CK$22)</f>
        <v>0</v>
      </c>
      <c r="GJ55" s="138">
        <f>SUMIF('One Day Regatta 10-29-22 FS'!$B$11:$B$19,$B55,'One Day Regatta 10-29-22 FS'!$BY$11:$BY$19)</f>
        <v>0</v>
      </c>
      <c r="GK55" s="138">
        <f>SUMIF('One Day Regatta 10-29-22 FS'!$B$11:$B$19,$B55,'One Day Regatta 10-29-22 FS'!$CB$11:$CB$19)</f>
        <v>0</v>
      </c>
      <c r="GL55" s="138">
        <f>SUMIF('One Day Regatta 10-29-22 FS'!$B$11:$B$19,$B55,'One Day Regatta 10-29-22 FS'!$CE$11:$CE$19)</f>
        <v>0</v>
      </c>
      <c r="GM55" s="138">
        <f>SUMIF('One Day Regatta 10-29-22 FS'!$B$11:$B$19,$B55,'One Day Regatta 10-29-22 FS'!$CH$11:$CH$19)</f>
        <v>0</v>
      </c>
      <c r="GN55" s="138">
        <f>SUMIF('One Day Regatta 10-29-22 FS'!$B$11:$B$19,$B55,'One Day Regatta 10-29-22 FS'!$CK$11:$CK$19)</f>
        <v>0</v>
      </c>
      <c r="GO55" s="139"/>
      <c r="GP55" s="140"/>
      <c r="GQ55" s="141">
        <f t="shared" si="43"/>
        <v>8</v>
      </c>
      <c r="GR55" s="141">
        <f t="shared" si="43"/>
        <v>5</v>
      </c>
      <c r="GS55" s="141">
        <f t="shared" si="43"/>
        <v>4</v>
      </c>
      <c r="GT55" s="141">
        <f t="shared" si="43"/>
        <v>2</v>
      </c>
      <c r="GU55" s="141">
        <f t="shared" si="43"/>
        <v>1</v>
      </c>
      <c r="GV55" s="141">
        <f t="shared" si="43"/>
        <v>0</v>
      </c>
      <c r="GW55" s="141">
        <f t="shared" si="43"/>
        <v>0</v>
      </c>
      <c r="GX55" s="141">
        <f t="shared" si="43"/>
        <v>0</v>
      </c>
      <c r="GY55" s="141">
        <f t="shared" si="43"/>
        <v>0</v>
      </c>
      <c r="GZ55" s="141">
        <f t="shared" si="43"/>
        <v>0</v>
      </c>
      <c r="HA55" s="141">
        <f t="shared" si="44"/>
        <v>0</v>
      </c>
      <c r="HB55" s="141">
        <f t="shared" si="44"/>
        <v>0</v>
      </c>
      <c r="HC55" s="141">
        <f t="shared" si="44"/>
        <v>0</v>
      </c>
      <c r="HD55" s="141">
        <f t="shared" si="44"/>
        <v>0</v>
      </c>
      <c r="HE55" s="141">
        <f t="shared" si="44"/>
        <v>0</v>
      </c>
      <c r="HF55" s="141">
        <f t="shared" si="44"/>
        <v>0</v>
      </c>
      <c r="HG55" s="141">
        <f t="shared" si="44"/>
        <v>0</v>
      </c>
      <c r="HH55" s="141">
        <f t="shared" si="44"/>
        <v>0</v>
      </c>
      <c r="HI55" s="141">
        <f t="shared" si="44"/>
        <v>0</v>
      </c>
      <c r="HJ55" s="141">
        <f t="shared" si="44"/>
        <v>0</v>
      </c>
      <c r="HK55" s="141">
        <f t="shared" si="45"/>
        <v>0</v>
      </c>
      <c r="HL55" s="141">
        <f t="shared" si="45"/>
        <v>0</v>
      </c>
      <c r="HM55" s="141">
        <f t="shared" si="45"/>
        <v>0</v>
      </c>
      <c r="HN55" s="141">
        <f t="shared" si="45"/>
        <v>0</v>
      </c>
      <c r="HO55" s="141">
        <f t="shared" si="45"/>
        <v>0</v>
      </c>
      <c r="HP55" s="141">
        <f t="shared" si="45"/>
        <v>0</v>
      </c>
      <c r="HQ55" s="141">
        <f t="shared" si="45"/>
        <v>0</v>
      </c>
      <c r="HR55" s="141">
        <f t="shared" si="45"/>
        <v>0</v>
      </c>
      <c r="HS55" s="141">
        <f t="shared" si="45"/>
        <v>0</v>
      </c>
      <c r="HT55" s="141">
        <f t="shared" si="45"/>
        <v>0</v>
      </c>
      <c r="HU55" s="141">
        <f t="shared" si="46"/>
        <v>0</v>
      </c>
      <c r="HV55" s="141">
        <f t="shared" si="46"/>
        <v>0</v>
      </c>
      <c r="HW55" s="141">
        <f t="shared" si="46"/>
        <v>0</v>
      </c>
      <c r="HX55" s="141">
        <f t="shared" si="46"/>
        <v>0</v>
      </c>
      <c r="HY55" s="141">
        <f t="shared" si="46"/>
        <v>0</v>
      </c>
      <c r="HZ55" s="141">
        <f t="shared" si="46"/>
        <v>0</v>
      </c>
      <c r="IA55" s="141">
        <f t="shared" si="46"/>
        <v>0</v>
      </c>
      <c r="IB55" s="141">
        <f t="shared" si="46"/>
        <v>0</v>
      </c>
      <c r="IC55" s="141">
        <f t="shared" si="46"/>
        <v>0</v>
      </c>
      <c r="ID55" s="141">
        <f t="shared" si="46"/>
        <v>0</v>
      </c>
      <c r="IE55" s="141">
        <f t="shared" si="47"/>
        <v>0</v>
      </c>
      <c r="IF55" s="141">
        <f t="shared" si="47"/>
        <v>0</v>
      </c>
      <c r="IG55" s="141">
        <f t="shared" si="47"/>
        <v>0</v>
      </c>
      <c r="IH55" s="141">
        <f t="shared" si="47"/>
        <v>0</v>
      </c>
      <c r="II55" s="141">
        <f t="shared" si="47"/>
        <v>0</v>
      </c>
      <c r="IJ55" s="141">
        <f t="shared" si="47"/>
        <v>0</v>
      </c>
      <c r="IK55" s="141">
        <f t="shared" si="47"/>
        <v>0</v>
      </c>
      <c r="IL55" s="141">
        <f t="shared" si="47"/>
        <v>0</v>
      </c>
      <c r="IM55" s="141">
        <f t="shared" si="47"/>
        <v>0</v>
      </c>
      <c r="IN55" s="141">
        <f t="shared" si="47"/>
        <v>0</v>
      </c>
      <c r="IO55" s="141">
        <f t="shared" si="48"/>
        <v>0</v>
      </c>
      <c r="IP55" s="141">
        <f t="shared" si="48"/>
        <v>0</v>
      </c>
      <c r="IQ55" s="141">
        <f t="shared" si="48"/>
        <v>0</v>
      </c>
      <c r="IR55" s="141">
        <f t="shared" si="48"/>
        <v>0</v>
      </c>
      <c r="IS55" s="141">
        <f t="shared" si="48"/>
        <v>0</v>
      </c>
      <c r="IT55" s="141">
        <f t="shared" si="48"/>
        <v>0</v>
      </c>
      <c r="IU55" s="141">
        <f t="shared" si="48"/>
        <v>0</v>
      </c>
      <c r="IV55" s="141">
        <f t="shared" si="48"/>
        <v>0</v>
      </c>
      <c r="IW55" s="141">
        <f t="shared" si="48"/>
        <v>0</v>
      </c>
      <c r="IX55" s="141">
        <f t="shared" si="48"/>
        <v>0</v>
      </c>
      <c r="IY55" s="141">
        <f t="shared" si="49"/>
        <v>0</v>
      </c>
      <c r="IZ55" s="141">
        <f t="shared" si="49"/>
        <v>0</v>
      </c>
      <c r="JA55" s="141">
        <f t="shared" si="49"/>
        <v>0</v>
      </c>
      <c r="JB55" s="141">
        <f t="shared" si="49"/>
        <v>0</v>
      </c>
      <c r="JC55" s="141">
        <f t="shared" si="49"/>
        <v>0</v>
      </c>
      <c r="JD55" s="141">
        <f t="shared" si="49"/>
        <v>0</v>
      </c>
      <c r="JE55" s="141">
        <f t="shared" si="49"/>
        <v>0</v>
      </c>
      <c r="JF55" s="141">
        <f t="shared" si="49"/>
        <v>0</v>
      </c>
      <c r="JG55" s="141">
        <f t="shared" si="49"/>
        <v>0</v>
      </c>
      <c r="JH55" s="141">
        <f t="shared" si="49"/>
        <v>0</v>
      </c>
      <c r="JI55" s="141">
        <f t="shared" si="49"/>
        <v>0</v>
      </c>
      <c r="JJ55" s="141">
        <f t="shared" si="49"/>
        <v>0</v>
      </c>
      <c r="JK55" s="141">
        <f t="shared" si="49"/>
        <v>0</v>
      </c>
      <c r="JL55" s="141">
        <f t="shared" si="49"/>
        <v>0</v>
      </c>
      <c r="JM55" s="141">
        <f t="shared" si="49"/>
        <v>0</v>
      </c>
    </row>
    <row r="56" spans="1:273" ht="15" customHeight="1" x14ac:dyDescent="0.2">
      <c r="A56" s="400" t="s">
        <v>1376</v>
      </c>
      <c r="B56" s="103" t="s">
        <v>821</v>
      </c>
      <c r="C56" s="135">
        <f t="shared" si="39"/>
        <v>0</v>
      </c>
      <c r="D56" s="136">
        <f t="shared" si="40"/>
        <v>0</v>
      </c>
      <c r="E56" s="135">
        <f t="shared" si="41"/>
        <v>0</v>
      </c>
      <c r="F56" s="137">
        <f t="shared" si="42"/>
        <v>0</v>
      </c>
      <c r="G56" s="138">
        <f>SUMIF('Saturday Race 11-06-21'!$B$11:$B$21,$B56,'Saturday Race 11-06-21'!$BY$11:$BY$21)</f>
        <v>0</v>
      </c>
      <c r="H56" s="138">
        <f>SUMIF('Saturday Race 11-06-21'!$B$11:$B$21,$B56,'Saturday Race 11-06-21'!$CB$11:$CB$21)</f>
        <v>0</v>
      </c>
      <c r="I56" s="138">
        <f>SUMIF('Saturday Race 11-06-21'!$B$11:$B$21,$B56,'Saturday Race 11-06-21'!$CE$11:$CE$21)</f>
        <v>0</v>
      </c>
      <c r="J56" s="138">
        <f>SUMIF('Saturday Race 11-06-21'!$B$11:$B$21,$B56,'Saturday Race 11-06-21'!$CH$11:$CH$21)</f>
        <v>0</v>
      </c>
      <c r="K56" s="138">
        <f>SUMIF('Saturday Race 11-06-21'!$B$11:$B$21,$B56,'Saturday Race 11-06-21'!$CK$11:$CK$21)</f>
        <v>0</v>
      </c>
      <c r="L56" s="138">
        <f>SUMIF('Saturday Race 11-20-21'!$B$11:$B$24,$B56,'Saturday Race 11-20-21'!$BY$11:$BY$24)</f>
        <v>0</v>
      </c>
      <c r="M56" s="138">
        <f>SUMIF('Saturday Race 11-20-21'!$B$11:$B$24,$B56,'Saturday Race 11-20-21'!$CB$11:$CB$24)</f>
        <v>0</v>
      </c>
      <c r="N56" s="138">
        <f>SUMIF('Saturday Race 11-20-21'!$B$11:$B$24,$B56,'Saturday Race 11-20-21'!$CE$11:$CE$24)</f>
        <v>0</v>
      </c>
      <c r="O56" s="138">
        <f>SUMIF('Saturday Race 11-20-21'!$B$11:$B$24,$B56,'Saturday Race 11-20-21'!$CH$11:$CH$24)</f>
        <v>0</v>
      </c>
      <c r="P56" s="138">
        <f>SUMIF('Saturday Race 11-20-21'!$B$11:$B$24,$B56,'Saturday Race 11-20-21'!$CK$11:$CK$24)</f>
        <v>0</v>
      </c>
      <c r="Q56" s="138">
        <f>SUMIF('One Day 12-04-21 Scots'!$B$11:$B$25,$B56,'One Day 12-04-21 Scots'!$BY$11:$BY$25)</f>
        <v>0</v>
      </c>
      <c r="R56" s="138">
        <f>SUMIF('One Day 12-04-21 Scots'!$B$11:$B$25,$B56,'One Day 12-04-21 Scots'!$CB$11:$CB$25)</f>
        <v>0</v>
      </c>
      <c r="S56" s="138">
        <f>SUMIF('One Day 12-04-21 Scots'!$B$11:$B$25,$B56,'One Day 12-04-21 Scots'!$CE$11:$CE$25)</f>
        <v>0</v>
      </c>
      <c r="T56" s="138">
        <f>SUMIF('One Day 12-04-21 Scots'!$B$11:$B$25,$B56,'One Day 12-04-21 Scots'!$CH$11:$CH$25)</f>
        <v>0</v>
      </c>
      <c r="U56" s="138">
        <f>SUMIF('One Day 12-04-21 Scots'!$B$11:$B$25,$B56,'One Day 12-04-21 Scots'!$CK$11:$CK$25)</f>
        <v>0</v>
      </c>
      <c r="V56" s="138">
        <f>SUMIF('One Day 12-04-21 Thistles'!$B$11:$B$25,$B56,'One Day 12-04-21 Thistles'!$BY$11:$BY$25)</f>
        <v>0</v>
      </c>
      <c r="W56" s="138">
        <f>SUMIF('One Day 12-04-21 Thistles'!$B$11:$B$25,$B56,'One Day 12-04-21 Thistles'!$CB$11:$CB$25)</f>
        <v>0</v>
      </c>
      <c r="X56" s="138">
        <f>SUMIF('One Day 12-04-21 Thistles'!$B$11:$B$25,$B56,'One Day 12-04-21 Thistles'!$CE$11:$CE$25)</f>
        <v>0</v>
      </c>
      <c r="Y56" s="138">
        <f>SUMIF('One Day 12-04-21 Thistles'!$B$11:$B$25,$B56,'One Day 12-04-21 Thistles'!$CH$11:$CH$25)</f>
        <v>0</v>
      </c>
      <c r="Z56" s="138">
        <f>SUMIF('One Day 12-04-21 Thistles'!$B$11:$B$25,$B56,'One Day 12-04-21 Thistles'!$CK$11:$CK$25)</f>
        <v>0</v>
      </c>
      <c r="AA56" s="138">
        <f>SUMIF('Saturday Race 1-08-22'!$B$11:$B$20,$B56,'Saturday Race 1-08-22'!$BY$11:$BY$20)</f>
        <v>0</v>
      </c>
      <c r="AB56" s="138">
        <f>SUMIF('Saturday Race 1-08-22'!$B$11:$B$20,$B56,'Saturday Race 1-08-22'!$CB$11:$CB$20)</f>
        <v>0</v>
      </c>
      <c r="AC56" s="138">
        <f>SUMIF('Saturday Race 1-08-22'!$B$11:$B$20,$B56,'Saturday Race 1-08-22'!$CE$11:$CE$20)</f>
        <v>0</v>
      </c>
      <c r="AD56" s="138">
        <f>SUMIF('Saturday Race 1-08-22'!$B$11:$B$20,$B56,'Saturday Race 1-08-22'!$CH$11:$CH$20)</f>
        <v>0</v>
      </c>
      <c r="AE56" s="138">
        <f>SUMIF('Saturday Race 1-08-22'!$B$11:$B$20,$B56,'Saturday Race 1-08-22'!$CK$11:$CK$20)</f>
        <v>0</v>
      </c>
      <c r="AF56" s="138">
        <f>SUMIF('Saturday Race 1-22-22'!$B$11:$B$20,$B56,'Saturday Race 1-22-22'!$BY$11:$BY$20)</f>
        <v>0</v>
      </c>
      <c r="AG56" s="138">
        <f>SUMIF('Saturday Race 1-22-22'!$B$11:$B$20,$B56,'Saturday Race 1-22-22'!$CB$11:$CB$20)</f>
        <v>0</v>
      </c>
      <c r="AH56" s="138">
        <f>SUMIF('Saturday Race 1-22-22'!$B$11:$B$20,$B56,'Saturday Race 1-22-22'!$CE$11:$CE$20)</f>
        <v>0</v>
      </c>
      <c r="AI56" s="138">
        <f>SUMIF('Saturday Race 1-22-22'!$B$11:$B$20,$B56,'Saturday Race 1-22-22'!$CH$11:$CH$20)</f>
        <v>0</v>
      </c>
      <c r="AJ56" s="138">
        <f>SUMIF('Saturday Race 1-22-22'!$B$11:$B$20,$B56,'Saturday Race 1-22-22'!$CK$11:$CK$20)</f>
        <v>0</v>
      </c>
      <c r="AK56" s="138">
        <f>SUMIF('Sunday Race 2-6-22'!$B$11:$B$20,$B56,'Sunday Race 2-6-22'!$BY$11:$BY$20)</f>
        <v>0</v>
      </c>
      <c r="AL56" s="138">
        <f>SUMIF('Sunday Race 2-6-22'!$B$11:$B$20,$B56,'Sunday Race 2-6-22'!$CB$11:$CB$20)</f>
        <v>0</v>
      </c>
      <c r="AM56" s="138">
        <f>SUMIF('Sunday Race 2-6-22'!$B$11:$B$20,$B56,'Sunday Race 2-6-22'!$CE$11:$CE$20)</f>
        <v>0</v>
      </c>
      <c r="AN56" s="138">
        <f>SUMIF('Sunday Race 2-6-22'!$B$11:$B$20,$B56,'Sunday Race 2-6-22'!$CH$11:$CH$20)</f>
        <v>0</v>
      </c>
      <c r="AO56" s="138">
        <f>SUMIF('Sunday Race 2-6-22'!$B$11:$B$20,$B56,'Sunday Race 2-6-22'!$CK$11:$CK$20)</f>
        <v>0</v>
      </c>
      <c r="AP56" s="138">
        <f>SUMIF('Chili One Day 2-12-22 Scots'!$B$11:$B$25,$B56,'Chili One Day 2-12-22 Scots'!$BY$11:$BY$25)</f>
        <v>0</v>
      </c>
      <c r="AQ56" s="138">
        <f>SUMIF('Chili One Day 2-12-22 Scots'!$B$11:$B$25,$B56,'Chili One Day 2-12-22 Scots'!$CB$11:$CB$25)</f>
        <v>0</v>
      </c>
      <c r="AR56" s="138">
        <f>SUMIF('Chili One Day 2-12-22 Scots'!$B$11:$B$25,$B56,'Chili One Day 2-12-22 Scots'!$CE$11:$CE$25)</f>
        <v>0</v>
      </c>
      <c r="AS56" s="138">
        <f>SUMIF('Chili One Day 2-12-22 Scots'!$B$11:$B$25,$B56,'Chili One Day 2-12-22 Scots'!$CH$11:$CH$25)</f>
        <v>0</v>
      </c>
      <c r="AT56" s="138">
        <f>SUMIF('Chili One Day 2-12-22 Scots'!$B$11:$B$25,$B56,'Chili One Day 2-12-22 Scots'!$CK$11:$CK$25)</f>
        <v>0</v>
      </c>
      <c r="AU56" s="138">
        <f>SUMIF('Chili One Day 2-12-22 Thistles'!$B$11:$B$25,$B56,'Chili One Day 2-12-22 Thistles'!$BY$11:$BY$25)</f>
        <v>0</v>
      </c>
      <c r="AV56" s="138">
        <f>SUMIF('Chili One Day 2-12-22 Thistles'!$B$11:$B$25,$B56,'Chili One Day 2-12-22 Thistles'!$CB$11:$CB$25)</f>
        <v>0</v>
      </c>
      <c r="AW56" s="138">
        <f>SUMIF('Chili One Day 2-12-22 Thistles'!$B$11:$B$25,$B56,'Chili One Day 2-12-22 Thistles'!$CE$11:$CE$25)</f>
        <v>0</v>
      </c>
      <c r="AX56" s="138">
        <f>SUMIF('Chili One Day 2-12-22 Thistles'!$B$11:$B$25,$B56,'Chili One Day 2-12-22 Thistles'!$CH$11:$CH$25)</f>
        <v>0</v>
      </c>
      <c r="AY56" s="138">
        <f>SUMIF('Chili One Day 2-12-22 Thistles'!$B$11:$B$25,$B56,'Chili One Day 2-12-22 Thistles'!$CK$11:$CK$25)</f>
        <v>0</v>
      </c>
      <c r="AZ56" s="138">
        <f>SUMIF('Sunday Race 2-20-22'!$B$11:$B$26,$B56,'Sunday Race 2-20-22'!$BY$11:$BY$26)</f>
        <v>0</v>
      </c>
      <c r="BA56" s="138">
        <f>SUMIF('Sunday Race 2-20-22'!$B$11:$B$26,$B56,'Sunday Race 2-20-22'!$CB$11:$CB$26)</f>
        <v>0</v>
      </c>
      <c r="BB56" s="138">
        <f>SUMIF('Sunday Race 2-20-22'!$B$11:$B$26,$B56,'Sunday Race 2-20-22'!$CE$11:$CE$26)</f>
        <v>0</v>
      </c>
      <c r="BC56" s="138">
        <f>SUMIF('Sunday Race 2-20-22'!$B$11:$B$26,$B56,'Sunday Race 2-20-22'!$CH$11:$CH$26)</f>
        <v>0</v>
      </c>
      <c r="BD56" s="138">
        <f>SUMIF('Sunday Race 2-20-22'!$B$11:$B$26,$B56,'Sunday Race 2-20-22'!$CK$11:$CK$26)</f>
        <v>0</v>
      </c>
      <c r="BE56" s="138">
        <f>SUMIF('Sunday Race 2-27-22'!$B$11:$B$20,$B56,'Sunday Race 2-27-22'!$BY$11:$BY$20)</f>
        <v>0</v>
      </c>
      <c r="BF56" s="138">
        <f>SUMIF('Sunday Race 2-27-22'!$B$11:$B$20,$B56,'Sunday Race 2-27-22'!$CB$11:$CB$20)</f>
        <v>0</v>
      </c>
      <c r="BG56" s="138">
        <f>SUMIF('Sunday Race 2-27-22'!$B$11:$B$20,$B56,'Sunday Race 2-27-22'!$CE$11:$CE$20)</f>
        <v>0</v>
      </c>
      <c r="BH56" s="138">
        <f>SUMIF('Sunday Race 2-27-22'!$B$11:$B$20,$B56,'Sunday Race 2-27-22'!$CH$11:$CH$20)</f>
        <v>0</v>
      </c>
      <c r="BI56" s="138">
        <f>SUMIF('Sunday Race 2-27-22'!$B$11:$B$20,$B56,'Sunday Race 2-27-22'!$CK$11:$CK$20)</f>
        <v>0</v>
      </c>
      <c r="BJ56" s="138">
        <f>SUMIF('Ironman One Day 3-5-22 FS'!$B$11:$B$26,$B56,'Ironman One Day 3-5-22 FS'!$BY$11:$BY$26)</f>
        <v>0</v>
      </c>
      <c r="BK56" s="138">
        <f>SUMIF('Ironman One Day 3-5-22 FS'!$B$11:$B$26,$B56,'Ironman One Day 3-5-22 FS'!$CB$11:$CB$26)</f>
        <v>0</v>
      </c>
      <c r="BL56" s="138">
        <f>SUMIF('Ironman One Day 3-5-22 FS'!$B$11:$B$26,$B56,'Ironman One Day 3-5-22 FS'!$CE$11:$CE$26)</f>
        <v>0</v>
      </c>
      <c r="BM56" s="138">
        <f>SUMIF('Ironman One Day 3-5-22 FS'!$B$11:$B$26,$B56,'Ironman One Day 3-5-22 FS'!$CH$11:$CH$26)</f>
        <v>0</v>
      </c>
      <c r="BN56" s="138">
        <f>SUMIF('Ironman One Day 3-5-22 FS'!$B$11:$B$26,$B56,'Ironman One Day 3-5-22 FS'!$CK$11:$CK$26)</f>
        <v>0</v>
      </c>
      <c r="BO56" s="138">
        <f>SUMIF('Sunday Race 3-13-22'!$B$11:$B$25,$B56,'Sunday Race 3-13-22'!$BY$11:$BY$25)</f>
        <v>0</v>
      </c>
      <c r="BP56" s="138">
        <f>SUMIF('Sunday Race 3-13-22'!$B$11:$B$25,$B56,'Sunday Race 3-13-22'!$CB$11:$CB$25)</f>
        <v>0</v>
      </c>
      <c r="BQ56" s="138">
        <f>SUMIF('Sunday Race 3-13-22'!$B$11:$B$25,$B56,'Sunday Race 3-13-22'!$CE$11:$CE$25)</f>
        <v>0</v>
      </c>
      <c r="BR56" s="138">
        <f>SUMIF('Sunday Race 3-13-22'!$B$11:$B$25,$B56,'Sunday Race 3-13-22'!$CH$11:$CH$25)</f>
        <v>0</v>
      </c>
      <c r="BS56" s="138">
        <f>SUMIF('Sunday Race 3-13-22'!$B$11:$B$25,$B56,'Sunday Race 3-13-22'!$CK$11:$CK$25)</f>
        <v>0</v>
      </c>
      <c r="BT56" s="138">
        <f>SUMIF('Saturday Race 3-19-22'!$B$11:$B$18,$B56,'Saturday Race 3-19-22'!$BY$11:$BY$18)</f>
        <v>0</v>
      </c>
      <c r="BU56" s="138">
        <f>SUMIF('Saturday Race 3-19-22'!$B$11:$B$18,$B56,'Saturday Race 3-19-22'!$CB$11:$CB$18)</f>
        <v>0</v>
      </c>
      <c r="BV56" s="138">
        <f>SUMIF('Saturday Race 3-19-22'!$B$11:$B$18,$B56,'Saturday Race 3-19-22'!$CE$11:$CE$18)</f>
        <v>0</v>
      </c>
      <c r="BW56" s="138">
        <f>SUMIF('Saturday Race 3-19-22'!$B$11:$B$18,$B56,'Saturday Race 3-19-22'!$CH$11:$CH$18)</f>
        <v>0</v>
      </c>
      <c r="BX56" s="138">
        <f>SUMIF('Saturday Race 3-19-22'!$B$11:$B$18,$B56,'Saturday Race 3-19-22'!$CK$11:$CK$18)</f>
        <v>0</v>
      </c>
      <c r="BY56" s="138">
        <f>SUMIF('Sunday Races 4-10-22'!$B$11:$B$26,$B56,'Sunday Races 4-10-22'!$BY$11:$BY$26)</f>
        <v>0</v>
      </c>
      <c r="BZ56" s="138">
        <f>SUMIF('Sunday Races 4-10-22'!$B$11:$B$26,$B56,'Sunday Races 4-10-22'!$CB$11:$CB$26)</f>
        <v>0</v>
      </c>
      <c r="CA56" s="138">
        <f>SUMIF('Sunday Races 4-10-22'!$B$11:$B$26,$B56,'Sunday Races 4-10-22'!$CE$11:$CE$26)</f>
        <v>0</v>
      </c>
      <c r="CB56" s="138">
        <f>SUMIF('Sunday Races 4-10-22'!$B$11:$B$26,$B56,'Sunday Races 4-10-22'!$CH$11:$CH$26)</f>
        <v>0</v>
      </c>
      <c r="CC56" s="138">
        <f>SUMIF('Sunday Races 4-10-22'!$B$11:$B$26,$B56,'Sunday Races 4-10-22'!$CK$11:$CK$26)</f>
        <v>0</v>
      </c>
      <c r="CD56" s="138">
        <f>SUMIF('Easter One Day 4-16-22 FS'!$B$11:$B$26,$B56,'Easter One Day 4-16-22 FS'!$BY$11:$BY$26)</f>
        <v>0</v>
      </c>
      <c r="CE56" s="138">
        <f>SUMIF('Easter One Day 4-16-22 FS'!$B$11:$B$26,$B56,'Easter One Day 4-16-22 FS'!$CB$11:$CB$26)</f>
        <v>0</v>
      </c>
      <c r="CF56" s="138">
        <f>SUMIF('Easter One Day 4-16-22 FS'!$B$11:$B$26,$B56,'Easter One Day 4-16-22 FS'!$CE$11:$CE$26)</f>
        <v>0</v>
      </c>
      <c r="CG56" s="138">
        <f>SUMIF('Easter One Day 4-16-22 FS'!$B$11:$B$26,$B56,'Easter One Day 4-16-22 FS'!$CH$11:$CH$26)</f>
        <v>0</v>
      </c>
      <c r="CH56" s="138">
        <f>SUMIF('Easter One Day 4-16-22 FS'!$B$11:$B$26,$B56,'Easter One Day 4-16-22 FS'!$CK$11:$CK$26)</f>
        <v>0</v>
      </c>
      <c r="CI56" s="138">
        <f>SUMIF('Easter One Day 4-16-22 TH'!$B$11:$B$15,$B56,'Easter One Day 4-16-22 TH'!$BY$11:$BY$15)</f>
        <v>0</v>
      </c>
      <c r="CJ56" s="138">
        <f>SUMIF('Easter One Day 4-16-22 TH'!$B$11:$B$15,$B56,'Easter One Day 4-16-22 TH'!$CB$11:$CB$15)</f>
        <v>0</v>
      </c>
      <c r="CK56" s="138">
        <f>SUMIF('Easter One Day 4-16-22 TH'!$B$11:$B$15,$B56,'Easter One Day 4-16-22 TH'!$CE$11:$CE$15)</f>
        <v>0</v>
      </c>
      <c r="CL56" s="138">
        <f>SUMIF('Easter One Day 4-16-22 TH'!$B$11:$B$15,$B56,'Easter One Day 4-16-22 TH'!$CH$11:$CH$15)</f>
        <v>0</v>
      </c>
      <c r="CM56" s="138">
        <f>SUMIF('Easter One Day 4-16-22 TH'!$B$11:$B$15,$B56,'Easter One Day 4-16-22 TH'!$CK$11:$CK$15)</f>
        <v>0</v>
      </c>
      <c r="CN56" s="138">
        <f>SUMIF('Sunday Races 5-1-22'!$B$11:$B$28,$B56,'Sunday Races 5-1-22'!$BY$11:$BY$28)</f>
        <v>0</v>
      </c>
      <c r="CO56" s="138">
        <f>SUMIF('Sunday Races 5-1-22'!$B$11:$B$28,$B56,'Sunday Races 5-1-22'!$CB$11:$CB$28)</f>
        <v>0</v>
      </c>
      <c r="CP56" s="138">
        <f>SUMIF('Sunday Races 5-1-22'!$B$11:$B$28,$B56,'Sunday Races 5-1-22'!$CE$11:$CE$28)</f>
        <v>0</v>
      </c>
      <c r="CQ56" s="138">
        <f>SUMIF('Sunday Races 5-1-22'!$B$11:$B$28,$B56,'Sunday Races 5-1-22'!$CH$11:$CH$28)</f>
        <v>0</v>
      </c>
      <c r="CR56" s="138">
        <f>SUMIF('Sunday Races 5-1-22'!$B$11:$B$28,$B56,'Sunday Races 5-1-22'!$CK$11:$CK$28)</f>
        <v>0</v>
      </c>
      <c r="CS56" s="138">
        <f>SUMIF('Long Distance Race 5-7-22'!$B$11:$B$27,$B56,'Long Distance Race 5-7-22'!$BY$11:$BY$27)</f>
        <v>0</v>
      </c>
      <c r="CT56" s="138">
        <f>SUMIF('Long Distance Race 5-7-22'!$B$11:$B$27,$B56,'Long Distance Race 5-7-22'!$CB$11:$CB$27)</f>
        <v>0</v>
      </c>
      <c r="CU56" s="138">
        <f>SUMIF('Long Distance Race 5-7-22'!$B$11:$B$27,$B56,'Long Distance Race 5-7-22'!$CE$11:$CE$27)</f>
        <v>0</v>
      </c>
      <c r="CV56" s="138">
        <f>SUMIF('Long Distance Race 5-7-22'!$B$11:$B$27,$B56,'Long Distance Race 5-7-22'!$CH$11:$CH$27)</f>
        <v>0</v>
      </c>
      <c r="CW56" s="138">
        <f>SUMIF('Long Distance Race 5-7-22'!$B$11:$B$27,$B56,'Long Distance Race 5-7-22'!$CK$11:$CK$27)</f>
        <v>0</v>
      </c>
      <c r="CX56" s="138">
        <f>SUMIF('Memorial Day Regatta 5-28-22 Op'!$B$11:$B$27,$B56,'Memorial Day Regatta 5-28-22 Op'!$BY$11:$BY$27)</f>
        <v>0</v>
      </c>
      <c r="CY56" s="138">
        <f>SUMIF('Memorial Day Regatta 5-28-22 Op'!$B$11:$B$27,$B56,'Memorial Day Regatta 5-28-22 Op'!$CB$11:$CB$27)</f>
        <v>0</v>
      </c>
      <c r="CZ56" s="138">
        <f>SUMIF('Memorial Day Regatta 5-28-22 Op'!$B$11:$B$27,$B56,'Memorial Day Regatta 5-28-22 Op'!$CE$11:$CE$27)</f>
        <v>0</v>
      </c>
      <c r="DA56" s="138">
        <f>SUMIF('Memorial Day Regatta 5-28-22 Op'!$B$11:$B$27,$B56,'Memorial Day Regatta 5-28-22 Op'!$CH$11:$CH$27)</f>
        <v>0</v>
      </c>
      <c r="DB56" s="138">
        <f>SUMIF('Memorial Day Regatta 5-28-22 Op'!$B$11:$B$27,$B56,'Memorial Day Regatta 5-28-22 Op'!$CK$11:$CK$27)</f>
        <v>0</v>
      </c>
      <c r="DC56" s="138">
        <f>SUMIF('Sunday Races 6-5-22'!$B$11:$B$28,$B56,'Sunday Races 6-5-22'!$BY$11:$BY$28)</f>
        <v>0</v>
      </c>
      <c r="DD56" s="138">
        <f>SUMIF('Sunday Races 6-5-22'!$B$11:$B$28,$B56,'Sunday Races 6-5-22'!$CB$11:$CB$28)</f>
        <v>0</v>
      </c>
      <c r="DE56" s="138">
        <f>SUMIF('Sunday Races 6-5-22'!$B$11:$B$28,$B56,'Sunday Races 6-5-22'!$CE$11:$CE$28)</f>
        <v>0</v>
      </c>
      <c r="DF56" s="138">
        <f>SUMIF('Sunday Races 6-5-22'!$B$11:$B$28,$B56,'Sunday Races 6-5-22'!$CH$11:$CH$28)</f>
        <v>0</v>
      </c>
      <c r="DG56" s="138">
        <f>SUMIF('Sunday Races 6-5-22'!$B$11:$B$28,$B56,'Sunday Races 6-5-22'!$CK$11:$CK$28)</f>
        <v>0</v>
      </c>
      <c r="DH56" s="138">
        <f>SUMIF('Sunday Races 6-12-22'!$B$11:$B$24,$B56,'Sunday Races 6-12-22'!$BY$11:$BY$24)</f>
        <v>0</v>
      </c>
      <c r="DI56" s="138">
        <f>SUMIF('Sunday Races 6-12-22'!$B$11:$B$24,$B56,'Sunday Races 6-12-22'!$CB$11:$CB$24)</f>
        <v>0</v>
      </c>
      <c r="DJ56" s="138">
        <f>SUMIF('Sunday Races 6-12-22'!$B$11:$B$24,$B56,'Sunday Races 6-12-22'!$CE$11:$CE$24)</f>
        <v>0</v>
      </c>
      <c r="DK56" s="138">
        <f>SUMIF('Sunday Races 6-12-22'!$B$11:$B$24,$B56,'Sunday Races 6-12-22'!$CH$11:$CH$24)</f>
        <v>0</v>
      </c>
      <c r="DL56" s="138">
        <f>SUMIF('Sunday Races 6-12-22'!$B$11:$B$24,$B56,'Sunday Races 6-12-22'!$CK$11:$CK$24)</f>
        <v>0</v>
      </c>
      <c r="DM56" s="138">
        <f>SUMIF('Saturday Races 6-18-22'!$B$11:$B$24,$B56,'Saturday Races 6-18-22'!$BY$11:$BY$24)</f>
        <v>0</v>
      </c>
      <c r="DN56" s="138">
        <f>SUMIF('Saturday Races 6-18-22'!$B$11:$B$24,$B56,'Saturday Races 6-18-22'!$CB$11:$CB$24)</f>
        <v>0</v>
      </c>
      <c r="DO56" s="138">
        <f>SUMIF('Saturday Races 6-18-22'!$B$11:$B$24,$B56,'Saturday Races 6-18-22'!$CE$11:$CE$24)</f>
        <v>0</v>
      </c>
      <c r="DP56" s="138">
        <f>SUMIF('Saturday Races 6-18-22'!$B$11:$B$24,$B56,'Saturday Races 6-18-22'!$CH$11:$CH$24)</f>
        <v>0</v>
      </c>
      <c r="DQ56" s="138">
        <f>SUMIF('Saturday Races 6-18-22'!$B$11:$B$24,$B56,'Saturday Races 6-18-22'!$CK$11:$CK$24)</f>
        <v>0</v>
      </c>
      <c r="DR56" s="138">
        <f>SUMIF('Caldwell Cup 6-25-22 FS'!$B$11:$B$25,$B56,'Caldwell Cup 6-25-22 FS'!$BY$11:$BY$25)</f>
        <v>0</v>
      </c>
      <c r="DS56" s="138">
        <f>SUMIF('Caldwell Cup 6-25-22 FS'!$B$11:$B$25,$B56,'Caldwell Cup 6-25-22 FS'!$CB$11:$CB$25)</f>
        <v>0</v>
      </c>
      <c r="DT56" s="138">
        <f>SUMIF('Caldwell Cup 6-25-22 FS'!$B$11:$B$25,$B56,'Caldwell Cup 6-25-22 FS'!$CE$11:$CE$25)</f>
        <v>0</v>
      </c>
      <c r="DU56" s="138">
        <f>SUMIF('Caldwell Cup 6-25-22 FS'!$B$11:$B$25,$B56,'Caldwell Cup 6-25-22 FS'!$CH$11:$CH$25)</f>
        <v>0</v>
      </c>
      <c r="DV56" s="138">
        <f>SUMIF('Caldwell Cup 6-25-22 FS'!$B$11:$B$25,$B56,'Caldwell Cup 6-25-22 FS'!$CK$11:$CK$25)</f>
        <v>0</v>
      </c>
      <c r="DW56" s="138">
        <f>SUMIF('Caldwell Cup 6-25-22 TH'!$B$11:$B$24,$B56,'Caldwell Cup 6-25-22 TH'!$BY$11:$BY$24)</f>
        <v>0</v>
      </c>
      <c r="DX56" s="138">
        <f>SUMIF('Caldwell Cup 6-25-22 TH'!$B$11:$B$24,$B56,'Caldwell Cup 6-25-22 TH'!$CB$11:$CB$24)</f>
        <v>0</v>
      </c>
      <c r="DY56" s="138">
        <f>SUMIF('Caldwell Cup 6-25-22 TH'!$B$11:$B$24,$B56,'Caldwell Cup 6-25-22 TH'!$CE$11:$CE$24)</f>
        <v>0</v>
      </c>
      <c r="DZ56" s="138">
        <f>SUMIF('Caldwell Cup 6-25-22 TH'!$B$11:$B$24,$B56,'Caldwell Cup 6-25-22 TH'!$CH$11:$CH$24)</f>
        <v>0</v>
      </c>
      <c r="EA56" s="138">
        <f>SUMIF('Caldwell Cup 6-25-22 TH'!$B$11:$B$24,$B56,'Caldwell Cup 6-25-22 TH'!$CK$11:$CK$24)</f>
        <v>0</v>
      </c>
      <c r="EB56" s="138">
        <f>SUMIF('Sunday Races 7-3-22'!$B$11:$B$25,$B56,'Sunday Races 7-3-22'!$BY$11:$BY$25)</f>
        <v>0</v>
      </c>
      <c r="EC56" s="138">
        <f>SUMIF('Sunday Races 7-3-22'!$B$11:$B$25,$B56,'Sunday Races 7-3-22'!$CB$11:$CB$25)</f>
        <v>0</v>
      </c>
      <c r="ED56" s="138">
        <f>SUMIF('Sunday Races 7-3-22'!$B$11:$B$25,$B56,'Sunday Races 7-3-22'!$CE$11:$CE$25)</f>
        <v>0</v>
      </c>
      <c r="EE56" s="138">
        <f>SUMIF('Sunday Races 7-3-22'!$B$11:$B$25,$B56,'Sunday Races 7-3-22'!$CH$11:$CH$25)</f>
        <v>0</v>
      </c>
      <c r="EF56" s="138">
        <f>SUMIF('Sunday Races 7-3-22'!$B$11:$B$25,$B56,'Sunday Races 7-3-22'!$CK$11:$CK$25)</f>
        <v>0</v>
      </c>
      <c r="EG56" s="138">
        <f>SUMIF('Sunday Races 7-31-22'!$B$11:$B$25,$B56,'Sunday Races 7-31-22'!$BY$11:$BY$25)</f>
        <v>0</v>
      </c>
      <c r="EH56" s="138">
        <f>SUMIF('Sunday Races 7-31-22'!$B$11:$B$25,$B56,'Sunday Races 7-31-22'!$CB$11:$CB$25)</f>
        <v>0</v>
      </c>
      <c r="EI56" s="138">
        <f>SUMIF('Sunday Races 7-31-22'!$B$11:$B$25,$B56,'Sunday Races 7-31-22'!$CE$11:$CE$25)</f>
        <v>0</v>
      </c>
      <c r="EJ56" s="138">
        <f>SUMIF('Sunday Races 7-31-22'!$B$11:$B$25,$B56,'Sunday Races 7-31-22'!$CH$11:$CH$25)</f>
        <v>0</v>
      </c>
      <c r="EK56" s="138">
        <f>SUMIF('Sunday Races 7-31-22'!$B$11:$B$25,$B56,'Sunday Races 7-31-22'!$CK$11:$CK$25)</f>
        <v>0</v>
      </c>
      <c r="EL56" s="138">
        <f>SUMIF('Sunday Races 8-14-22'!$B$11:$B$25,$B56,'Sunday Races 8-14-22'!$BY$11:$BY$25)</f>
        <v>0</v>
      </c>
      <c r="EM56" s="138">
        <f>SUMIF('Sunday Races 8-14-22'!$B$11:$B$25,$B56,'Sunday Races 8-14-22'!$CB$11:$CB$25)</f>
        <v>0</v>
      </c>
      <c r="EN56" s="138">
        <f>SUMIF('Sunday Races 8-14-22'!$B$11:$B$25,$B56,'Sunday Races 8-14-22'!$CE$11:$CE$25)</f>
        <v>0</v>
      </c>
      <c r="EO56" s="138">
        <f>SUMIF('Sunday Races 8-14-22'!$B$11:$B$25,$B56,'Sunday Races 8-14-22'!$CH$11:$CH$25)</f>
        <v>0</v>
      </c>
      <c r="EP56" s="138">
        <f>SUMIF('Sunday Races 8-14-22'!$B$11:$B$25,$B56,'Sunday Races 8-14-22'!$CK$11:$CK$25)</f>
        <v>0</v>
      </c>
      <c r="EQ56" s="138">
        <f>SUMIF('Saturday Races 8-20-22'!$B$11:$B$25,$B56,'Saturday Races 8-20-22'!$BY$11:$BY$25)</f>
        <v>0</v>
      </c>
      <c r="ER56" s="138">
        <f>SUMIF('Saturday Races 8-20-22'!$B$11:$B$25,$B56,'Saturday Races 8-20-22'!$CB$11:$CB$25)</f>
        <v>0</v>
      </c>
      <c r="ES56" s="138">
        <f>SUMIF('Saturday Races 8-20-22'!$B$11:$B$25,$B56,'Saturday Races 8-20-22'!$CE$11:$CE$25)</f>
        <v>0</v>
      </c>
      <c r="ET56" s="138">
        <f>SUMIF('Saturday Races 8-20-22'!$B$11:$B$25,$B56,'Saturday Races 8-20-22'!$CH$11:$CH$25)</f>
        <v>0</v>
      </c>
      <c r="EU56" s="138">
        <f>SUMIF('Saturday Races 8-20-22'!$B$11:$B$25,$B56,'Saturday Races 8-20-22'!$CK$11:$CK$25)</f>
        <v>0</v>
      </c>
      <c r="EV56" s="138">
        <f>SUMIF('Labor Day Regatta 9-3-22 FS'!$B$11:$B$30,$B56,'Labor Day Regatta 9-3-22 FS'!$BY$11:$BY$30)</f>
        <v>0</v>
      </c>
      <c r="EW56" s="138">
        <f>SUMIF('Labor Day Regatta 9-3-22 FS'!$B$11:$B$30,$B56,'Labor Day Regatta 9-3-22 FS'!$CB$11:$CB$30)</f>
        <v>0</v>
      </c>
      <c r="EX56" s="138">
        <f>SUMIF('Labor Day Regatta 9-3-22 FS'!$B$11:$B$30,$B56,'Labor Day Regatta 9-3-22 FS'!$CE$11:$CE$30)</f>
        <v>0</v>
      </c>
      <c r="EY56" s="138">
        <f>SUMIF('Labor Day Regatta 9-3-22 FS'!$B$11:$B$30,$B56,'Labor Day Regatta 9-3-22 FS'!$CH$11:$CH$30)</f>
        <v>0</v>
      </c>
      <c r="EZ56" s="138">
        <f>SUMIF('Labor Day Regatta 9-3-22 FS'!$B$11:$B$30,$B56,'Labor Day Regatta 9-3-22 FS'!$CK$11:$CK$30)</f>
        <v>0</v>
      </c>
      <c r="FA56" s="138">
        <f>SUMIF('Sunday Races 9-11-22'!$B$11:$B$20,$B56,'Sunday Races 9-11-22'!$BY$11:$BY$20)</f>
        <v>0</v>
      </c>
      <c r="FB56" s="138">
        <f>SUMIF('Sunday Races 9-11-22'!$B$11:$B$20,$B56,'Sunday Races 9-11-22'!$CB$11:$CB$20)</f>
        <v>0</v>
      </c>
      <c r="FC56" s="138">
        <f>SUMIF('Sunday Races 9-11-22'!$B$11:$B$20,$B56,'Sunday Races 9-11-22'!$CE$11:$CE$20)</f>
        <v>0</v>
      </c>
      <c r="FD56" s="138">
        <f>SUMIF('Sunday Races 9-11-22'!$B$11:$B$20,$B56,'Sunday Races 9-11-22'!$CH$11:$CH$20)</f>
        <v>0</v>
      </c>
      <c r="FE56" s="138">
        <f>SUMIF('Sunday Races 9-11-22'!$B$11:$B$20,$B56,'Sunday Races 9-11-22'!$CK$11:$CK$20)</f>
        <v>0</v>
      </c>
      <c r="FF56" s="138">
        <f>SUMIF('2022-09-17 Leukemia Cup FS'!$B$11:$B$26,$B56,'2022-09-17 Leukemia Cup FS'!$BY$11:$BY$26)</f>
        <v>0</v>
      </c>
      <c r="FG56" s="138">
        <f>SUMIF('2022-09-17 Leukemia Cup FS'!$B$11:$B$26,$B56,'2022-09-17 Leukemia Cup FS'!$CB$11:$CB$26)</f>
        <v>0</v>
      </c>
      <c r="FH56" s="138">
        <f>SUMIF('2022-09-17 Leukemia Cup FS'!$B$11:$B$26,$B56,'2022-09-17 Leukemia Cup FS'!$CE$11:$CE$26)</f>
        <v>0</v>
      </c>
      <c r="FI56" s="138">
        <f>SUMIF('2022-09-17 Leukemia Cup FS'!$B$11:$B$26,$B56,'2022-09-17 Leukemia Cup FS'!$CH$11:$CH$26)</f>
        <v>0</v>
      </c>
      <c r="FJ56" s="138">
        <f>SUMIF('2022-09-17 Leukemia Cup FS'!$B$11:$B$26,$B56,'2022-09-17 Leukemia Cup FS'!$CK$11:$CK$26)</f>
        <v>0</v>
      </c>
      <c r="FK56" s="138">
        <f>SUMIF('Smith-Berry LDR 9-24-22'!$B$11:$B$30,$B56,'Smith-Berry LDR 9-24-22'!$BY$11:$BY$30)</f>
        <v>0</v>
      </c>
      <c r="FL56" s="138">
        <f>SUMIF('Smith-Berry LDR 9-24-22'!$B$11:$B$30,$B56,'Smith-Berry LDR 9-24-22'!$CB$11:$CB$30)</f>
        <v>0</v>
      </c>
      <c r="FM56" s="138">
        <f>SUMIF('Smith-Berry LDR 9-24-22'!$B$11:$B$30,$B56,'Smith-Berry LDR 9-24-22'!$CE$11:$CE$30)</f>
        <v>0</v>
      </c>
      <c r="FN56" s="138">
        <f>SUMIF('Smith-Berry LDR 9-24-22'!$B$11:$B$30,$B56,'Smith-Berry LDR 9-24-22'!$CH$11:$CH$30)</f>
        <v>0</v>
      </c>
      <c r="FO56" s="138">
        <f>SUMIF('Smith-Berry LDR 9-24-22'!$B$11:$B$30,$B56,'Smith-Berry LDR 9-24-22'!$CK$11:$CK$30)</f>
        <v>0</v>
      </c>
      <c r="FP56" s="138">
        <f>SUMIF('Great Scot 10-1-22 Cham'!$B$11:$B$28,$B56,'Great Scot 10-1-22 Cham'!$BY$11:$BY$28)</f>
        <v>0</v>
      </c>
      <c r="FQ56" s="138">
        <f>SUMIF('Great Scot 10-1-22 Cham'!$B$11:$B$28,$B56,'Great Scot 10-1-22 Cham'!$CB$11:$CB$28)</f>
        <v>0</v>
      </c>
      <c r="FR56" s="138">
        <f>SUMIF('Great Scot 10-1-22 Cham'!$B$11:$B$28,$B56,'Great Scot 10-1-22 Cham'!$CE$11:$CE$28)</f>
        <v>0</v>
      </c>
      <c r="FS56" s="138">
        <f>SUMIF('Great Scot 10-1-22 Cham'!$B$11:$B$28,$B56,'Great Scot 10-1-22 Cham'!$CH$11:$CH$28)</f>
        <v>0</v>
      </c>
      <c r="FT56" s="138">
        <f>SUMIF('Great Scot 10-1-22 Cham'!$B$11:$B$28,$B56,'Great Scot 10-1-22 Cham'!$CK$11:$CK$28)</f>
        <v>0</v>
      </c>
      <c r="FU56" s="138">
        <f>SUMIF('Great Scot 10-1-22 Chal'!$B$11:$B$28,$B56,'Great Scot 10-1-22 Chal'!$BY$11:$BY$28)</f>
        <v>0</v>
      </c>
      <c r="FV56" s="138">
        <f>SUMIF('Great Scot 10-1-22 Chal'!$B$11:$B$28,$B56,'Great Scot 10-1-22 Chal'!$CB$11:$CB$28)</f>
        <v>0</v>
      </c>
      <c r="FW56" s="138">
        <f>SUMIF('Great Scot 10-1-22 Chal'!$B$11:$B$28,$B56,'Great Scot 10-1-22 Chal'!$CE$11:$CE$28)</f>
        <v>0</v>
      </c>
      <c r="FX56" s="138">
        <f>SUMIF('Great Scot 10-1-22 Chal'!$B$11:$B$28,$B56,'Great Scot 10-1-22 Chal'!$CH$11:$CH$28)</f>
        <v>0</v>
      </c>
      <c r="FY56" s="138">
        <f>SUMIF('Great Scot 10-1-22 Chal'!$B$11:$B$28,$B56,'Great Scot 10-1-22 Chal'!$CK$11:$CK$28)</f>
        <v>0</v>
      </c>
      <c r="FZ56" s="138">
        <f>SUMIF('Sunday Races 10-9-22'!$B$11:$B$21,$B56,'Sunday Races 10-9-22'!$BY$11:$BY$21)</f>
        <v>0</v>
      </c>
      <c r="GA56" s="138">
        <f>SUMIF('Sunday Races 10-9-22'!$B$11:$B$21,$B56,'Sunday Races 10-9-22'!$CB$11:$CB$21)</f>
        <v>0</v>
      </c>
      <c r="GB56" s="138">
        <f>SUMIF('Sunday Races 10-9-22'!$B$11:$B$21,$B56,'Sunday Races 10-9-22'!$CE$11:$CE$21)</f>
        <v>0</v>
      </c>
      <c r="GC56" s="138">
        <f>SUMIF('Sunday Races 10-9-22'!$B$11:$B$21,$B56,'Sunday Races 10-9-22'!$CH$11:$CH$21)</f>
        <v>0</v>
      </c>
      <c r="GD56" s="138">
        <f>SUMIF('Sunday Races 10-9-22'!$B$11:$B$21,$B56,'Sunday Races 10-9-22'!$CK$11:$CK$21)</f>
        <v>0</v>
      </c>
      <c r="GE56" s="138">
        <f>SUMIF('Sunday Races 10-23-22'!$B$11:$B$22,$B56,'Sunday Races 10-23-22'!$BY$11:$BY$22)</f>
        <v>0</v>
      </c>
      <c r="GF56" s="138">
        <f>SUMIF('Sunday Races 10-23-22'!$B$11:$B$22,$B56,'Sunday Races 10-23-22'!$CB$11:$CB$22)</f>
        <v>0</v>
      </c>
      <c r="GG56" s="138">
        <f>SUMIF('Sunday Races 10-23-22'!$B$11:$B$22,$B56,'Sunday Races 10-23-22'!$CE$11:$CE$22)</f>
        <v>0</v>
      </c>
      <c r="GH56" s="138">
        <f>SUMIF('Sunday Races 10-23-22'!$B$11:$B$22,$B56,'Sunday Races 10-23-22'!$CH$11:$CH$22)</f>
        <v>0</v>
      </c>
      <c r="GI56" s="138">
        <f>SUMIF('Sunday Races 10-23-22'!$B$11:$B$22,$B56,'Sunday Races 10-23-22'!$CK$11:$CK$22)</f>
        <v>0</v>
      </c>
      <c r="GJ56" s="138">
        <f>SUMIF('One Day Regatta 10-29-22 FS'!$B$11:$B$19,$B56,'One Day Regatta 10-29-22 FS'!$BY$11:$BY$19)</f>
        <v>0</v>
      </c>
      <c r="GK56" s="138">
        <f>SUMIF('One Day Regatta 10-29-22 FS'!$B$11:$B$19,$B56,'One Day Regatta 10-29-22 FS'!$CB$11:$CB$19)</f>
        <v>0</v>
      </c>
      <c r="GL56" s="138">
        <f>SUMIF('One Day Regatta 10-29-22 FS'!$B$11:$B$19,$B56,'One Day Regatta 10-29-22 FS'!$CE$11:$CE$19)</f>
        <v>0</v>
      </c>
      <c r="GM56" s="138">
        <f>SUMIF('One Day Regatta 10-29-22 FS'!$B$11:$B$19,$B56,'One Day Regatta 10-29-22 FS'!$CH$11:$CH$19)</f>
        <v>0</v>
      </c>
      <c r="GN56" s="138">
        <f>SUMIF('One Day Regatta 10-29-22 FS'!$B$11:$B$19,$B56,'One Day Regatta 10-29-22 FS'!$CK$11:$CK$19)</f>
        <v>0</v>
      </c>
      <c r="GO56" s="139"/>
      <c r="GP56" s="140"/>
      <c r="GQ56" s="141">
        <f t="shared" si="43"/>
        <v>0</v>
      </c>
      <c r="GR56" s="141">
        <f t="shared" si="43"/>
        <v>0</v>
      </c>
      <c r="GS56" s="141">
        <f t="shared" si="43"/>
        <v>0</v>
      </c>
      <c r="GT56" s="141">
        <f t="shared" si="43"/>
        <v>0</v>
      </c>
      <c r="GU56" s="141">
        <f t="shared" si="43"/>
        <v>0</v>
      </c>
      <c r="GV56" s="141">
        <f t="shared" si="43"/>
        <v>0</v>
      </c>
      <c r="GW56" s="141">
        <f t="shared" si="43"/>
        <v>0</v>
      </c>
      <c r="GX56" s="141">
        <f t="shared" si="43"/>
        <v>0</v>
      </c>
      <c r="GY56" s="141">
        <f t="shared" si="43"/>
        <v>0</v>
      </c>
      <c r="GZ56" s="141">
        <f t="shared" si="43"/>
        <v>0</v>
      </c>
      <c r="HA56" s="141">
        <f t="shared" si="44"/>
        <v>0</v>
      </c>
      <c r="HB56" s="141">
        <f t="shared" si="44"/>
        <v>0</v>
      </c>
      <c r="HC56" s="141">
        <f t="shared" si="44"/>
        <v>0</v>
      </c>
      <c r="HD56" s="141">
        <f t="shared" si="44"/>
        <v>0</v>
      </c>
      <c r="HE56" s="141">
        <f t="shared" si="44"/>
        <v>0</v>
      </c>
      <c r="HF56" s="141">
        <f t="shared" si="44"/>
        <v>0</v>
      </c>
      <c r="HG56" s="141">
        <f t="shared" si="44"/>
        <v>0</v>
      </c>
      <c r="HH56" s="141">
        <f t="shared" si="44"/>
        <v>0</v>
      </c>
      <c r="HI56" s="141">
        <f t="shared" si="44"/>
        <v>0</v>
      </c>
      <c r="HJ56" s="141">
        <f t="shared" si="44"/>
        <v>0</v>
      </c>
      <c r="HK56" s="141">
        <f t="shared" si="45"/>
        <v>0</v>
      </c>
      <c r="HL56" s="141">
        <f t="shared" si="45"/>
        <v>0</v>
      </c>
      <c r="HM56" s="141">
        <f t="shared" si="45"/>
        <v>0</v>
      </c>
      <c r="HN56" s="141">
        <f t="shared" si="45"/>
        <v>0</v>
      </c>
      <c r="HO56" s="141">
        <f t="shared" si="45"/>
        <v>0</v>
      </c>
      <c r="HP56" s="141">
        <f t="shared" si="45"/>
        <v>0</v>
      </c>
      <c r="HQ56" s="141">
        <f t="shared" si="45"/>
        <v>0</v>
      </c>
      <c r="HR56" s="141">
        <f t="shared" si="45"/>
        <v>0</v>
      </c>
      <c r="HS56" s="141">
        <f t="shared" si="45"/>
        <v>0</v>
      </c>
      <c r="HT56" s="141">
        <f t="shared" si="45"/>
        <v>0</v>
      </c>
      <c r="HU56" s="141">
        <f t="shared" si="46"/>
        <v>0</v>
      </c>
      <c r="HV56" s="141">
        <f t="shared" si="46"/>
        <v>0</v>
      </c>
      <c r="HW56" s="141">
        <f t="shared" si="46"/>
        <v>0</v>
      </c>
      <c r="HX56" s="141">
        <f t="shared" si="46"/>
        <v>0</v>
      </c>
      <c r="HY56" s="141">
        <f t="shared" si="46"/>
        <v>0</v>
      </c>
      <c r="HZ56" s="141">
        <f t="shared" si="46"/>
        <v>0</v>
      </c>
      <c r="IA56" s="141">
        <f t="shared" si="46"/>
        <v>0</v>
      </c>
      <c r="IB56" s="141">
        <f t="shared" si="46"/>
        <v>0</v>
      </c>
      <c r="IC56" s="141">
        <f t="shared" si="46"/>
        <v>0</v>
      </c>
      <c r="ID56" s="141">
        <f t="shared" si="46"/>
        <v>0</v>
      </c>
      <c r="IE56" s="141">
        <f t="shared" si="47"/>
        <v>0</v>
      </c>
      <c r="IF56" s="141">
        <f t="shared" si="47"/>
        <v>0</v>
      </c>
      <c r="IG56" s="141">
        <f t="shared" si="47"/>
        <v>0</v>
      </c>
      <c r="IH56" s="141">
        <f t="shared" si="47"/>
        <v>0</v>
      </c>
      <c r="II56" s="141">
        <f t="shared" si="47"/>
        <v>0</v>
      </c>
      <c r="IJ56" s="141">
        <f t="shared" si="47"/>
        <v>0</v>
      </c>
      <c r="IK56" s="141">
        <f t="shared" si="47"/>
        <v>0</v>
      </c>
      <c r="IL56" s="141">
        <f t="shared" si="47"/>
        <v>0</v>
      </c>
      <c r="IM56" s="141">
        <f t="shared" si="47"/>
        <v>0</v>
      </c>
      <c r="IN56" s="141">
        <f t="shared" si="47"/>
        <v>0</v>
      </c>
      <c r="IO56" s="141">
        <f t="shared" si="48"/>
        <v>0</v>
      </c>
      <c r="IP56" s="141">
        <f t="shared" si="48"/>
        <v>0</v>
      </c>
      <c r="IQ56" s="141">
        <f t="shared" si="48"/>
        <v>0</v>
      </c>
      <c r="IR56" s="141">
        <f t="shared" si="48"/>
        <v>0</v>
      </c>
      <c r="IS56" s="141">
        <f t="shared" si="48"/>
        <v>0</v>
      </c>
      <c r="IT56" s="141">
        <f t="shared" si="48"/>
        <v>0</v>
      </c>
      <c r="IU56" s="141">
        <f t="shared" si="48"/>
        <v>0</v>
      </c>
      <c r="IV56" s="141">
        <f t="shared" si="48"/>
        <v>0</v>
      </c>
      <c r="IW56" s="141">
        <f t="shared" si="48"/>
        <v>0</v>
      </c>
      <c r="IX56" s="141">
        <f t="shared" si="48"/>
        <v>0</v>
      </c>
      <c r="IY56" s="141">
        <f t="shared" si="49"/>
        <v>0</v>
      </c>
      <c r="IZ56" s="141">
        <f t="shared" si="49"/>
        <v>0</v>
      </c>
      <c r="JA56" s="141">
        <f t="shared" si="49"/>
        <v>0</v>
      </c>
      <c r="JB56" s="141">
        <f t="shared" si="49"/>
        <v>0</v>
      </c>
      <c r="JC56" s="141">
        <f t="shared" si="49"/>
        <v>0</v>
      </c>
      <c r="JD56" s="141">
        <f t="shared" si="49"/>
        <v>0</v>
      </c>
      <c r="JE56" s="141">
        <f t="shared" si="49"/>
        <v>0</v>
      </c>
      <c r="JF56" s="141">
        <f t="shared" si="49"/>
        <v>0</v>
      </c>
      <c r="JG56" s="141">
        <f t="shared" si="49"/>
        <v>0</v>
      </c>
      <c r="JH56" s="141">
        <f t="shared" si="49"/>
        <v>0</v>
      </c>
      <c r="JI56" s="141">
        <f t="shared" si="49"/>
        <v>0</v>
      </c>
      <c r="JJ56" s="141">
        <f t="shared" si="49"/>
        <v>0</v>
      </c>
      <c r="JK56" s="141">
        <f t="shared" si="49"/>
        <v>0</v>
      </c>
      <c r="JL56" s="141">
        <f t="shared" si="49"/>
        <v>0</v>
      </c>
      <c r="JM56" s="141">
        <f t="shared" si="49"/>
        <v>0</v>
      </c>
    </row>
    <row r="57" spans="1:273" ht="15" customHeight="1" x14ac:dyDescent="0.2">
      <c r="A57" s="400" t="s">
        <v>1376</v>
      </c>
      <c r="B57" s="103" t="s">
        <v>799</v>
      </c>
      <c r="C57" s="135">
        <f t="shared" si="39"/>
        <v>0</v>
      </c>
      <c r="D57" s="136">
        <f t="shared" si="40"/>
        <v>0</v>
      </c>
      <c r="E57" s="135">
        <f t="shared" si="41"/>
        <v>0</v>
      </c>
      <c r="F57" s="137">
        <f t="shared" si="42"/>
        <v>0</v>
      </c>
      <c r="G57" s="138">
        <f>SUMIF('Saturday Race 11-06-21'!$B$11:$B$21,$B57,'Saturday Race 11-06-21'!$BY$11:$BY$21)</f>
        <v>0</v>
      </c>
      <c r="H57" s="138">
        <f>SUMIF('Saturday Race 11-06-21'!$B$11:$B$21,$B57,'Saturday Race 11-06-21'!$CB$11:$CB$21)</f>
        <v>0</v>
      </c>
      <c r="I57" s="138">
        <f>SUMIF('Saturday Race 11-06-21'!$B$11:$B$21,$B57,'Saturday Race 11-06-21'!$CE$11:$CE$21)</f>
        <v>0</v>
      </c>
      <c r="J57" s="138">
        <f>SUMIF('Saturday Race 11-06-21'!$B$11:$B$21,$B57,'Saturday Race 11-06-21'!$CH$11:$CH$21)</f>
        <v>0</v>
      </c>
      <c r="K57" s="138">
        <f>SUMIF('Saturday Race 11-06-21'!$B$11:$B$21,$B57,'Saturday Race 11-06-21'!$CK$11:$CK$21)</f>
        <v>0</v>
      </c>
      <c r="L57" s="138">
        <f>SUMIF('Saturday Race 11-20-21'!$B$11:$B$24,$B57,'Saturday Race 11-20-21'!$BY$11:$BY$24)</f>
        <v>0</v>
      </c>
      <c r="M57" s="138">
        <f>SUMIF('Saturday Race 11-20-21'!$B$11:$B$24,$B57,'Saturday Race 11-20-21'!$CB$11:$CB$24)</f>
        <v>0</v>
      </c>
      <c r="N57" s="138">
        <f>SUMIF('Saturday Race 11-20-21'!$B$11:$B$24,$B57,'Saturday Race 11-20-21'!$CE$11:$CE$24)</f>
        <v>0</v>
      </c>
      <c r="O57" s="138">
        <f>SUMIF('Saturday Race 11-20-21'!$B$11:$B$24,$B57,'Saturday Race 11-20-21'!$CH$11:$CH$24)</f>
        <v>0</v>
      </c>
      <c r="P57" s="138">
        <f>SUMIF('Saturday Race 11-20-21'!$B$11:$B$24,$B57,'Saturday Race 11-20-21'!$CK$11:$CK$24)</f>
        <v>0</v>
      </c>
      <c r="Q57" s="138">
        <f>SUMIF('One Day 12-04-21 Scots'!$B$11:$B$25,$B57,'One Day 12-04-21 Scots'!$BY$11:$BY$25)</f>
        <v>0</v>
      </c>
      <c r="R57" s="138">
        <f>SUMIF('One Day 12-04-21 Scots'!$B$11:$B$25,$B57,'One Day 12-04-21 Scots'!$CB$11:$CB$25)</f>
        <v>0</v>
      </c>
      <c r="S57" s="138">
        <f>SUMIF('One Day 12-04-21 Scots'!$B$11:$B$25,$B57,'One Day 12-04-21 Scots'!$CE$11:$CE$25)</f>
        <v>0</v>
      </c>
      <c r="T57" s="138">
        <f>SUMIF('One Day 12-04-21 Scots'!$B$11:$B$25,$B57,'One Day 12-04-21 Scots'!$CH$11:$CH$25)</f>
        <v>0</v>
      </c>
      <c r="U57" s="138">
        <f>SUMIF('One Day 12-04-21 Scots'!$B$11:$B$25,$B57,'One Day 12-04-21 Scots'!$CK$11:$CK$25)</f>
        <v>0</v>
      </c>
      <c r="V57" s="138">
        <f>SUMIF('One Day 12-04-21 Thistles'!$B$11:$B$25,$B57,'One Day 12-04-21 Thistles'!$BY$11:$BY$25)</f>
        <v>0</v>
      </c>
      <c r="W57" s="138">
        <f>SUMIF('One Day 12-04-21 Thistles'!$B$11:$B$25,$B57,'One Day 12-04-21 Thistles'!$CB$11:$CB$25)</f>
        <v>0</v>
      </c>
      <c r="X57" s="138">
        <f>SUMIF('One Day 12-04-21 Thistles'!$B$11:$B$25,$B57,'One Day 12-04-21 Thistles'!$CE$11:$CE$25)</f>
        <v>0</v>
      </c>
      <c r="Y57" s="138">
        <f>SUMIF('One Day 12-04-21 Thistles'!$B$11:$B$25,$B57,'One Day 12-04-21 Thistles'!$CH$11:$CH$25)</f>
        <v>0</v>
      </c>
      <c r="Z57" s="138">
        <f>SUMIF('One Day 12-04-21 Thistles'!$B$11:$B$25,$B57,'One Day 12-04-21 Thistles'!$CK$11:$CK$25)</f>
        <v>0</v>
      </c>
      <c r="AA57" s="138">
        <f>SUMIF('Saturday Race 1-08-22'!$B$11:$B$20,$B57,'Saturday Race 1-08-22'!$BY$11:$BY$20)</f>
        <v>0</v>
      </c>
      <c r="AB57" s="138">
        <f>SUMIF('Saturday Race 1-08-22'!$B$11:$B$20,$B57,'Saturday Race 1-08-22'!$CB$11:$CB$20)</f>
        <v>0</v>
      </c>
      <c r="AC57" s="138">
        <f>SUMIF('Saturday Race 1-08-22'!$B$11:$B$20,$B57,'Saturday Race 1-08-22'!$CE$11:$CE$20)</f>
        <v>0</v>
      </c>
      <c r="AD57" s="138">
        <f>SUMIF('Saturday Race 1-08-22'!$B$11:$B$20,$B57,'Saturday Race 1-08-22'!$CH$11:$CH$20)</f>
        <v>0</v>
      </c>
      <c r="AE57" s="138">
        <f>SUMIF('Saturday Race 1-08-22'!$B$11:$B$20,$B57,'Saturday Race 1-08-22'!$CK$11:$CK$20)</f>
        <v>0</v>
      </c>
      <c r="AF57" s="138">
        <f>SUMIF('Saturday Race 1-22-22'!$B$11:$B$20,$B57,'Saturday Race 1-22-22'!$BY$11:$BY$20)</f>
        <v>0</v>
      </c>
      <c r="AG57" s="138">
        <f>SUMIF('Saturday Race 1-22-22'!$B$11:$B$20,$B57,'Saturday Race 1-22-22'!$CB$11:$CB$20)</f>
        <v>0</v>
      </c>
      <c r="AH57" s="138">
        <f>SUMIF('Saturday Race 1-22-22'!$B$11:$B$20,$B57,'Saturday Race 1-22-22'!$CE$11:$CE$20)</f>
        <v>0</v>
      </c>
      <c r="AI57" s="138">
        <f>SUMIF('Saturday Race 1-22-22'!$B$11:$B$20,$B57,'Saturday Race 1-22-22'!$CH$11:$CH$20)</f>
        <v>0</v>
      </c>
      <c r="AJ57" s="138">
        <f>SUMIF('Saturday Race 1-22-22'!$B$11:$B$20,$B57,'Saturday Race 1-22-22'!$CK$11:$CK$20)</f>
        <v>0</v>
      </c>
      <c r="AK57" s="138">
        <f>SUMIF('Sunday Race 2-6-22'!$B$11:$B$20,$B57,'Sunday Race 2-6-22'!$BY$11:$BY$20)</f>
        <v>0</v>
      </c>
      <c r="AL57" s="138">
        <f>SUMIF('Sunday Race 2-6-22'!$B$11:$B$20,$B57,'Sunday Race 2-6-22'!$CB$11:$CB$20)</f>
        <v>0</v>
      </c>
      <c r="AM57" s="138">
        <f>SUMIF('Sunday Race 2-6-22'!$B$11:$B$20,$B57,'Sunday Race 2-6-22'!$CE$11:$CE$20)</f>
        <v>0</v>
      </c>
      <c r="AN57" s="138">
        <f>SUMIF('Sunday Race 2-6-22'!$B$11:$B$20,$B57,'Sunday Race 2-6-22'!$CH$11:$CH$20)</f>
        <v>0</v>
      </c>
      <c r="AO57" s="138">
        <f>SUMIF('Sunday Race 2-6-22'!$B$11:$B$20,$B57,'Sunday Race 2-6-22'!$CK$11:$CK$20)</f>
        <v>0</v>
      </c>
      <c r="AP57" s="138">
        <f>SUMIF('Chili One Day 2-12-22 Scots'!$B$11:$B$25,$B57,'Chili One Day 2-12-22 Scots'!$BY$11:$BY$25)</f>
        <v>0</v>
      </c>
      <c r="AQ57" s="138">
        <f>SUMIF('Chili One Day 2-12-22 Scots'!$B$11:$B$25,$B57,'Chili One Day 2-12-22 Scots'!$CB$11:$CB$25)</f>
        <v>0</v>
      </c>
      <c r="AR57" s="138">
        <f>SUMIF('Chili One Day 2-12-22 Scots'!$B$11:$B$25,$B57,'Chili One Day 2-12-22 Scots'!$CE$11:$CE$25)</f>
        <v>0</v>
      </c>
      <c r="AS57" s="138">
        <f>SUMIF('Chili One Day 2-12-22 Scots'!$B$11:$B$25,$B57,'Chili One Day 2-12-22 Scots'!$CH$11:$CH$25)</f>
        <v>0</v>
      </c>
      <c r="AT57" s="138">
        <f>SUMIF('Chili One Day 2-12-22 Scots'!$B$11:$B$25,$B57,'Chili One Day 2-12-22 Scots'!$CK$11:$CK$25)</f>
        <v>0</v>
      </c>
      <c r="AU57" s="138">
        <f>SUMIF('Chili One Day 2-12-22 Thistles'!$B$11:$B$25,$B57,'Chili One Day 2-12-22 Thistles'!$BY$11:$BY$25)</f>
        <v>0</v>
      </c>
      <c r="AV57" s="138">
        <f>SUMIF('Chili One Day 2-12-22 Thistles'!$B$11:$B$25,$B57,'Chili One Day 2-12-22 Thistles'!$CB$11:$CB$25)</f>
        <v>0</v>
      </c>
      <c r="AW57" s="138">
        <f>SUMIF('Chili One Day 2-12-22 Thistles'!$B$11:$B$25,$B57,'Chili One Day 2-12-22 Thistles'!$CE$11:$CE$25)</f>
        <v>0</v>
      </c>
      <c r="AX57" s="138">
        <f>SUMIF('Chili One Day 2-12-22 Thistles'!$B$11:$B$25,$B57,'Chili One Day 2-12-22 Thistles'!$CH$11:$CH$25)</f>
        <v>0</v>
      </c>
      <c r="AY57" s="138">
        <f>SUMIF('Chili One Day 2-12-22 Thistles'!$B$11:$B$25,$B57,'Chili One Day 2-12-22 Thistles'!$CK$11:$CK$25)</f>
        <v>0</v>
      </c>
      <c r="AZ57" s="138">
        <f>SUMIF('Sunday Race 2-20-22'!$B$11:$B$26,$B57,'Sunday Race 2-20-22'!$BY$11:$BY$26)</f>
        <v>0</v>
      </c>
      <c r="BA57" s="138">
        <f>SUMIF('Sunday Race 2-20-22'!$B$11:$B$26,$B57,'Sunday Race 2-20-22'!$CB$11:$CB$26)</f>
        <v>0</v>
      </c>
      <c r="BB57" s="138">
        <f>SUMIF('Sunday Race 2-20-22'!$B$11:$B$26,$B57,'Sunday Race 2-20-22'!$CE$11:$CE$26)</f>
        <v>0</v>
      </c>
      <c r="BC57" s="138">
        <f>SUMIF('Sunday Race 2-20-22'!$B$11:$B$26,$B57,'Sunday Race 2-20-22'!$CH$11:$CH$26)</f>
        <v>0</v>
      </c>
      <c r="BD57" s="138">
        <f>SUMIF('Sunday Race 2-20-22'!$B$11:$B$26,$B57,'Sunday Race 2-20-22'!$CK$11:$CK$26)</f>
        <v>0</v>
      </c>
      <c r="BE57" s="138">
        <f>SUMIF('Sunday Race 2-27-22'!$B$11:$B$20,$B57,'Sunday Race 2-27-22'!$BY$11:$BY$20)</f>
        <v>0</v>
      </c>
      <c r="BF57" s="138">
        <f>SUMIF('Sunday Race 2-27-22'!$B$11:$B$20,$B57,'Sunday Race 2-27-22'!$CB$11:$CB$20)</f>
        <v>0</v>
      </c>
      <c r="BG57" s="138">
        <f>SUMIF('Sunday Race 2-27-22'!$B$11:$B$20,$B57,'Sunday Race 2-27-22'!$CE$11:$CE$20)</f>
        <v>0</v>
      </c>
      <c r="BH57" s="138">
        <f>SUMIF('Sunday Race 2-27-22'!$B$11:$B$20,$B57,'Sunday Race 2-27-22'!$CH$11:$CH$20)</f>
        <v>0</v>
      </c>
      <c r="BI57" s="138">
        <f>SUMIF('Sunday Race 2-27-22'!$B$11:$B$20,$B57,'Sunday Race 2-27-22'!$CK$11:$CK$20)</f>
        <v>0</v>
      </c>
      <c r="BJ57" s="138">
        <f>SUMIF('Ironman One Day 3-5-22 FS'!$B$11:$B$26,$B57,'Ironman One Day 3-5-22 FS'!$BY$11:$BY$26)</f>
        <v>0</v>
      </c>
      <c r="BK57" s="138">
        <f>SUMIF('Ironman One Day 3-5-22 FS'!$B$11:$B$26,$B57,'Ironman One Day 3-5-22 FS'!$CB$11:$CB$26)</f>
        <v>0</v>
      </c>
      <c r="BL57" s="138">
        <f>SUMIF('Ironman One Day 3-5-22 FS'!$B$11:$B$26,$B57,'Ironman One Day 3-5-22 FS'!$CE$11:$CE$26)</f>
        <v>0</v>
      </c>
      <c r="BM57" s="138">
        <f>SUMIF('Ironman One Day 3-5-22 FS'!$B$11:$B$26,$B57,'Ironman One Day 3-5-22 FS'!$CH$11:$CH$26)</f>
        <v>0</v>
      </c>
      <c r="BN57" s="138">
        <f>SUMIF('Ironman One Day 3-5-22 FS'!$B$11:$B$26,$B57,'Ironman One Day 3-5-22 FS'!$CK$11:$CK$26)</f>
        <v>0</v>
      </c>
      <c r="BO57" s="138">
        <f>SUMIF('Sunday Race 3-13-22'!$B$11:$B$25,$B57,'Sunday Race 3-13-22'!$BY$11:$BY$25)</f>
        <v>0</v>
      </c>
      <c r="BP57" s="138">
        <f>SUMIF('Sunday Race 3-13-22'!$B$11:$B$25,$B57,'Sunday Race 3-13-22'!$CB$11:$CB$25)</f>
        <v>0</v>
      </c>
      <c r="BQ57" s="138">
        <f>SUMIF('Sunday Race 3-13-22'!$B$11:$B$25,$B57,'Sunday Race 3-13-22'!$CE$11:$CE$25)</f>
        <v>0</v>
      </c>
      <c r="BR57" s="138">
        <f>SUMIF('Sunday Race 3-13-22'!$B$11:$B$25,$B57,'Sunday Race 3-13-22'!$CH$11:$CH$25)</f>
        <v>0</v>
      </c>
      <c r="BS57" s="138">
        <f>SUMIF('Sunday Race 3-13-22'!$B$11:$B$25,$B57,'Sunday Race 3-13-22'!$CK$11:$CK$25)</f>
        <v>0</v>
      </c>
      <c r="BT57" s="138">
        <f>SUMIF('Saturday Race 3-19-22'!$B$11:$B$18,$B57,'Saturday Race 3-19-22'!$BY$11:$BY$18)</f>
        <v>0</v>
      </c>
      <c r="BU57" s="138">
        <f>SUMIF('Saturday Race 3-19-22'!$B$11:$B$18,$B57,'Saturday Race 3-19-22'!$CB$11:$CB$18)</f>
        <v>0</v>
      </c>
      <c r="BV57" s="138">
        <f>SUMIF('Saturday Race 3-19-22'!$B$11:$B$18,$B57,'Saturday Race 3-19-22'!$CE$11:$CE$18)</f>
        <v>0</v>
      </c>
      <c r="BW57" s="138">
        <f>SUMIF('Saturday Race 3-19-22'!$B$11:$B$18,$B57,'Saturday Race 3-19-22'!$CH$11:$CH$18)</f>
        <v>0</v>
      </c>
      <c r="BX57" s="138">
        <f>SUMIF('Saturday Race 3-19-22'!$B$11:$B$18,$B57,'Saturday Race 3-19-22'!$CK$11:$CK$18)</f>
        <v>0</v>
      </c>
      <c r="BY57" s="138">
        <f>SUMIF('Sunday Races 4-10-22'!$B$11:$B$26,$B57,'Sunday Races 4-10-22'!$BY$11:$BY$26)</f>
        <v>0</v>
      </c>
      <c r="BZ57" s="138">
        <f>SUMIF('Sunday Races 4-10-22'!$B$11:$B$26,$B57,'Sunday Races 4-10-22'!$CB$11:$CB$26)</f>
        <v>0</v>
      </c>
      <c r="CA57" s="138">
        <f>SUMIF('Sunday Races 4-10-22'!$B$11:$B$26,$B57,'Sunday Races 4-10-22'!$CE$11:$CE$26)</f>
        <v>0</v>
      </c>
      <c r="CB57" s="138">
        <f>SUMIF('Sunday Races 4-10-22'!$B$11:$B$26,$B57,'Sunday Races 4-10-22'!$CH$11:$CH$26)</f>
        <v>0</v>
      </c>
      <c r="CC57" s="138">
        <f>SUMIF('Sunday Races 4-10-22'!$B$11:$B$26,$B57,'Sunday Races 4-10-22'!$CK$11:$CK$26)</f>
        <v>0</v>
      </c>
      <c r="CD57" s="138">
        <f>SUMIF('Easter One Day 4-16-22 FS'!$B$11:$B$26,$B57,'Easter One Day 4-16-22 FS'!$BY$11:$BY$26)</f>
        <v>0</v>
      </c>
      <c r="CE57" s="138">
        <f>SUMIF('Easter One Day 4-16-22 FS'!$B$11:$B$26,$B57,'Easter One Day 4-16-22 FS'!$CB$11:$CB$26)</f>
        <v>0</v>
      </c>
      <c r="CF57" s="138">
        <f>SUMIF('Easter One Day 4-16-22 FS'!$B$11:$B$26,$B57,'Easter One Day 4-16-22 FS'!$CE$11:$CE$26)</f>
        <v>0</v>
      </c>
      <c r="CG57" s="138">
        <f>SUMIF('Easter One Day 4-16-22 FS'!$B$11:$B$26,$B57,'Easter One Day 4-16-22 FS'!$CH$11:$CH$26)</f>
        <v>0</v>
      </c>
      <c r="CH57" s="138">
        <f>SUMIF('Easter One Day 4-16-22 FS'!$B$11:$B$26,$B57,'Easter One Day 4-16-22 FS'!$CK$11:$CK$26)</f>
        <v>0</v>
      </c>
      <c r="CI57" s="138">
        <f>SUMIF('Easter One Day 4-16-22 TH'!$B$11:$B$15,$B57,'Easter One Day 4-16-22 TH'!$BY$11:$BY$15)</f>
        <v>0</v>
      </c>
      <c r="CJ57" s="138">
        <f>SUMIF('Easter One Day 4-16-22 TH'!$B$11:$B$15,$B57,'Easter One Day 4-16-22 TH'!$CB$11:$CB$15)</f>
        <v>0</v>
      </c>
      <c r="CK57" s="138">
        <f>SUMIF('Easter One Day 4-16-22 TH'!$B$11:$B$15,$B57,'Easter One Day 4-16-22 TH'!$CE$11:$CE$15)</f>
        <v>0</v>
      </c>
      <c r="CL57" s="138">
        <f>SUMIF('Easter One Day 4-16-22 TH'!$B$11:$B$15,$B57,'Easter One Day 4-16-22 TH'!$CH$11:$CH$15)</f>
        <v>0</v>
      </c>
      <c r="CM57" s="138">
        <f>SUMIF('Easter One Day 4-16-22 TH'!$B$11:$B$15,$B57,'Easter One Day 4-16-22 TH'!$CK$11:$CK$15)</f>
        <v>0</v>
      </c>
      <c r="CN57" s="138">
        <f>SUMIF('Sunday Races 5-1-22'!$B$11:$B$28,$B57,'Sunday Races 5-1-22'!$BY$11:$BY$28)</f>
        <v>0</v>
      </c>
      <c r="CO57" s="138">
        <f>SUMIF('Sunday Races 5-1-22'!$B$11:$B$28,$B57,'Sunday Races 5-1-22'!$CB$11:$CB$28)</f>
        <v>0</v>
      </c>
      <c r="CP57" s="138">
        <f>SUMIF('Sunday Races 5-1-22'!$B$11:$B$28,$B57,'Sunday Races 5-1-22'!$CE$11:$CE$28)</f>
        <v>0</v>
      </c>
      <c r="CQ57" s="138">
        <f>SUMIF('Sunday Races 5-1-22'!$B$11:$B$28,$B57,'Sunday Races 5-1-22'!$CH$11:$CH$28)</f>
        <v>0</v>
      </c>
      <c r="CR57" s="138">
        <f>SUMIF('Sunday Races 5-1-22'!$B$11:$B$28,$B57,'Sunday Races 5-1-22'!$CK$11:$CK$28)</f>
        <v>0</v>
      </c>
      <c r="CS57" s="138">
        <f>SUMIF('Long Distance Race 5-7-22'!$B$11:$B$27,$B57,'Long Distance Race 5-7-22'!$BY$11:$BY$27)</f>
        <v>0</v>
      </c>
      <c r="CT57" s="138">
        <f>SUMIF('Long Distance Race 5-7-22'!$B$11:$B$27,$B57,'Long Distance Race 5-7-22'!$CB$11:$CB$27)</f>
        <v>0</v>
      </c>
      <c r="CU57" s="138">
        <f>SUMIF('Long Distance Race 5-7-22'!$B$11:$B$27,$B57,'Long Distance Race 5-7-22'!$CE$11:$CE$27)</f>
        <v>0</v>
      </c>
      <c r="CV57" s="138">
        <f>SUMIF('Long Distance Race 5-7-22'!$B$11:$B$27,$B57,'Long Distance Race 5-7-22'!$CH$11:$CH$27)</f>
        <v>0</v>
      </c>
      <c r="CW57" s="138">
        <f>SUMIF('Long Distance Race 5-7-22'!$B$11:$B$27,$B57,'Long Distance Race 5-7-22'!$CK$11:$CK$27)</f>
        <v>0</v>
      </c>
      <c r="CX57" s="138">
        <f>SUMIF('Memorial Day Regatta 5-28-22 Op'!$B$11:$B$27,$B57,'Memorial Day Regatta 5-28-22 Op'!$BY$11:$BY$27)</f>
        <v>0</v>
      </c>
      <c r="CY57" s="138">
        <f>SUMIF('Memorial Day Regatta 5-28-22 Op'!$B$11:$B$27,$B57,'Memorial Day Regatta 5-28-22 Op'!$CB$11:$CB$27)</f>
        <v>0</v>
      </c>
      <c r="CZ57" s="138">
        <f>SUMIF('Memorial Day Regatta 5-28-22 Op'!$B$11:$B$27,$B57,'Memorial Day Regatta 5-28-22 Op'!$CE$11:$CE$27)</f>
        <v>0</v>
      </c>
      <c r="DA57" s="138">
        <f>SUMIF('Memorial Day Regatta 5-28-22 Op'!$B$11:$B$27,$B57,'Memorial Day Regatta 5-28-22 Op'!$CH$11:$CH$27)</f>
        <v>0</v>
      </c>
      <c r="DB57" s="138">
        <f>SUMIF('Memorial Day Regatta 5-28-22 Op'!$B$11:$B$27,$B57,'Memorial Day Regatta 5-28-22 Op'!$CK$11:$CK$27)</f>
        <v>0</v>
      </c>
      <c r="DC57" s="138">
        <f>SUMIF('Sunday Races 6-5-22'!$B$11:$B$28,$B57,'Sunday Races 6-5-22'!$BY$11:$BY$28)</f>
        <v>0</v>
      </c>
      <c r="DD57" s="138">
        <f>SUMIF('Sunday Races 6-5-22'!$B$11:$B$28,$B57,'Sunday Races 6-5-22'!$CB$11:$CB$28)</f>
        <v>0</v>
      </c>
      <c r="DE57" s="138">
        <f>SUMIF('Sunday Races 6-5-22'!$B$11:$B$28,$B57,'Sunday Races 6-5-22'!$CE$11:$CE$28)</f>
        <v>0</v>
      </c>
      <c r="DF57" s="138">
        <f>SUMIF('Sunday Races 6-5-22'!$B$11:$B$28,$B57,'Sunday Races 6-5-22'!$CH$11:$CH$28)</f>
        <v>0</v>
      </c>
      <c r="DG57" s="138">
        <f>SUMIF('Sunday Races 6-5-22'!$B$11:$B$28,$B57,'Sunday Races 6-5-22'!$CK$11:$CK$28)</f>
        <v>0</v>
      </c>
      <c r="DH57" s="138">
        <f>SUMIF('Sunday Races 6-12-22'!$B$11:$B$24,$B57,'Sunday Races 6-12-22'!$BY$11:$BY$24)</f>
        <v>0</v>
      </c>
      <c r="DI57" s="138">
        <f>SUMIF('Sunday Races 6-12-22'!$B$11:$B$24,$B57,'Sunday Races 6-12-22'!$CB$11:$CB$24)</f>
        <v>0</v>
      </c>
      <c r="DJ57" s="138">
        <f>SUMIF('Sunday Races 6-12-22'!$B$11:$B$24,$B57,'Sunday Races 6-12-22'!$CE$11:$CE$24)</f>
        <v>0</v>
      </c>
      <c r="DK57" s="138">
        <f>SUMIF('Sunday Races 6-12-22'!$B$11:$B$24,$B57,'Sunday Races 6-12-22'!$CH$11:$CH$24)</f>
        <v>0</v>
      </c>
      <c r="DL57" s="138">
        <f>SUMIF('Sunday Races 6-12-22'!$B$11:$B$24,$B57,'Sunday Races 6-12-22'!$CK$11:$CK$24)</f>
        <v>0</v>
      </c>
      <c r="DM57" s="138">
        <f>SUMIF('Saturday Races 6-18-22'!$B$11:$B$24,$B57,'Saturday Races 6-18-22'!$BY$11:$BY$24)</f>
        <v>0</v>
      </c>
      <c r="DN57" s="138">
        <f>SUMIF('Saturday Races 6-18-22'!$B$11:$B$24,$B57,'Saturday Races 6-18-22'!$CB$11:$CB$24)</f>
        <v>0</v>
      </c>
      <c r="DO57" s="138">
        <f>SUMIF('Saturday Races 6-18-22'!$B$11:$B$24,$B57,'Saturday Races 6-18-22'!$CE$11:$CE$24)</f>
        <v>0</v>
      </c>
      <c r="DP57" s="138">
        <f>SUMIF('Saturday Races 6-18-22'!$B$11:$B$24,$B57,'Saturday Races 6-18-22'!$CH$11:$CH$24)</f>
        <v>0</v>
      </c>
      <c r="DQ57" s="138">
        <f>SUMIF('Saturday Races 6-18-22'!$B$11:$B$24,$B57,'Saturday Races 6-18-22'!$CK$11:$CK$24)</f>
        <v>0</v>
      </c>
      <c r="DR57" s="138">
        <f>SUMIF('Caldwell Cup 6-25-22 FS'!$B$11:$B$25,$B57,'Caldwell Cup 6-25-22 FS'!$BY$11:$BY$25)</f>
        <v>0</v>
      </c>
      <c r="DS57" s="138">
        <f>SUMIF('Caldwell Cup 6-25-22 FS'!$B$11:$B$25,$B57,'Caldwell Cup 6-25-22 FS'!$CB$11:$CB$25)</f>
        <v>0</v>
      </c>
      <c r="DT57" s="138">
        <f>SUMIF('Caldwell Cup 6-25-22 FS'!$B$11:$B$25,$B57,'Caldwell Cup 6-25-22 FS'!$CE$11:$CE$25)</f>
        <v>0</v>
      </c>
      <c r="DU57" s="138">
        <f>SUMIF('Caldwell Cup 6-25-22 FS'!$B$11:$B$25,$B57,'Caldwell Cup 6-25-22 FS'!$CH$11:$CH$25)</f>
        <v>0</v>
      </c>
      <c r="DV57" s="138">
        <f>SUMIF('Caldwell Cup 6-25-22 FS'!$B$11:$B$25,$B57,'Caldwell Cup 6-25-22 FS'!$CK$11:$CK$25)</f>
        <v>0</v>
      </c>
      <c r="DW57" s="138">
        <f>SUMIF('Caldwell Cup 6-25-22 TH'!$B$11:$B$24,$B57,'Caldwell Cup 6-25-22 TH'!$BY$11:$BY$24)</f>
        <v>0</v>
      </c>
      <c r="DX57" s="138">
        <f>SUMIF('Caldwell Cup 6-25-22 TH'!$B$11:$B$24,$B57,'Caldwell Cup 6-25-22 TH'!$CB$11:$CB$24)</f>
        <v>0</v>
      </c>
      <c r="DY57" s="138">
        <f>SUMIF('Caldwell Cup 6-25-22 TH'!$B$11:$B$24,$B57,'Caldwell Cup 6-25-22 TH'!$CE$11:$CE$24)</f>
        <v>0</v>
      </c>
      <c r="DZ57" s="138">
        <f>SUMIF('Caldwell Cup 6-25-22 TH'!$B$11:$B$24,$B57,'Caldwell Cup 6-25-22 TH'!$CH$11:$CH$24)</f>
        <v>0</v>
      </c>
      <c r="EA57" s="138">
        <f>SUMIF('Caldwell Cup 6-25-22 TH'!$B$11:$B$24,$B57,'Caldwell Cup 6-25-22 TH'!$CK$11:$CK$24)</f>
        <v>0</v>
      </c>
      <c r="EB57" s="138">
        <f>SUMIF('Sunday Races 7-3-22'!$B$11:$B$25,$B57,'Sunday Races 7-3-22'!$BY$11:$BY$25)</f>
        <v>0</v>
      </c>
      <c r="EC57" s="138">
        <f>SUMIF('Sunday Races 7-3-22'!$B$11:$B$25,$B57,'Sunday Races 7-3-22'!$CB$11:$CB$25)</f>
        <v>0</v>
      </c>
      <c r="ED57" s="138">
        <f>SUMIF('Sunday Races 7-3-22'!$B$11:$B$25,$B57,'Sunday Races 7-3-22'!$CE$11:$CE$25)</f>
        <v>0</v>
      </c>
      <c r="EE57" s="138">
        <f>SUMIF('Sunday Races 7-3-22'!$B$11:$B$25,$B57,'Sunday Races 7-3-22'!$CH$11:$CH$25)</f>
        <v>0</v>
      </c>
      <c r="EF57" s="138">
        <f>SUMIF('Sunday Races 7-3-22'!$B$11:$B$25,$B57,'Sunday Races 7-3-22'!$CK$11:$CK$25)</f>
        <v>0</v>
      </c>
      <c r="EG57" s="138">
        <f>SUMIF('Sunday Races 7-31-22'!$B$11:$B$25,$B57,'Sunday Races 7-31-22'!$BY$11:$BY$25)</f>
        <v>0</v>
      </c>
      <c r="EH57" s="138">
        <f>SUMIF('Sunday Races 7-31-22'!$B$11:$B$25,$B57,'Sunday Races 7-31-22'!$CB$11:$CB$25)</f>
        <v>0</v>
      </c>
      <c r="EI57" s="138">
        <f>SUMIF('Sunday Races 7-31-22'!$B$11:$B$25,$B57,'Sunday Races 7-31-22'!$CE$11:$CE$25)</f>
        <v>0</v>
      </c>
      <c r="EJ57" s="138">
        <f>SUMIF('Sunday Races 7-31-22'!$B$11:$B$25,$B57,'Sunday Races 7-31-22'!$CH$11:$CH$25)</f>
        <v>0</v>
      </c>
      <c r="EK57" s="138">
        <f>SUMIF('Sunday Races 7-31-22'!$B$11:$B$25,$B57,'Sunday Races 7-31-22'!$CK$11:$CK$25)</f>
        <v>0</v>
      </c>
      <c r="EL57" s="138">
        <f>SUMIF('Sunday Races 8-14-22'!$B$11:$B$25,$B57,'Sunday Races 8-14-22'!$BY$11:$BY$25)</f>
        <v>0</v>
      </c>
      <c r="EM57" s="138">
        <f>SUMIF('Sunday Races 8-14-22'!$B$11:$B$25,$B57,'Sunday Races 8-14-22'!$CB$11:$CB$25)</f>
        <v>0</v>
      </c>
      <c r="EN57" s="138">
        <f>SUMIF('Sunday Races 8-14-22'!$B$11:$B$25,$B57,'Sunday Races 8-14-22'!$CE$11:$CE$25)</f>
        <v>0</v>
      </c>
      <c r="EO57" s="138">
        <f>SUMIF('Sunday Races 8-14-22'!$B$11:$B$25,$B57,'Sunday Races 8-14-22'!$CH$11:$CH$25)</f>
        <v>0</v>
      </c>
      <c r="EP57" s="138">
        <f>SUMIF('Sunday Races 8-14-22'!$B$11:$B$25,$B57,'Sunday Races 8-14-22'!$CK$11:$CK$25)</f>
        <v>0</v>
      </c>
      <c r="EQ57" s="138">
        <f>SUMIF('Saturday Races 8-20-22'!$B$11:$B$25,$B57,'Saturday Races 8-20-22'!$BY$11:$BY$25)</f>
        <v>0</v>
      </c>
      <c r="ER57" s="138">
        <f>SUMIF('Saturday Races 8-20-22'!$B$11:$B$25,$B57,'Saturday Races 8-20-22'!$CB$11:$CB$25)</f>
        <v>0</v>
      </c>
      <c r="ES57" s="138">
        <f>SUMIF('Saturday Races 8-20-22'!$B$11:$B$25,$B57,'Saturday Races 8-20-22'!$CE$11:$CE$25)</f>
        <v>0</v>
      </c>
      <c r="ET57" s="138">
        <f>SUMIF('Saturday Races 8-20-22'!$B$11:$B$25,$B57,'Saturday Races 8-20-22'!$CH$11:$CH$25)</f>
        <v>0</v>
      </c>
      <c r="EU57" s="138">
        <f>SUMIF('Saturday Races 8-20-22'!$B$11:$B$25,$B57,'Saturday Races 8-20-22'!$CK$11:$CK$25)</f>
        <v>0</v>
      </c>
      <c r="EV57" s="138">
        <f>SUMIF('Labor Day Regatta 9-3-22 FS'!$B$11:$B$30,$B57,'Labor Day Regatta 9-3-22 FS'!$BY$11:$BY$30)</f>
        <v>0</v>
      </c>
      <c r="EW57" s="138">
        <f>SUMIF('Labor Day Regatta 9-3-22 FS'!$B$11:$B$30,$B57,'Labor Day Regatta 9-3-22 FS'!$CB$11:$CB$30)</f>
        <v>0</v>
      </c>
      <c r="EX57" s="138">
        <f>SUMIF('Labor Day Regatta 9-3-22 FS'!$B$11:$B$30,$B57,'Labor Day Regatta 9-3-22 FS'!$CE$11:$CE$30)</f>
        <v>0</v>
      </c>
      <c r="EY57" s="138">
        <f>SUMIF('Labor Day Regatta 9-3-22 FS'!$B$11:$B$30,$B57,'Labor Day Regatta 9-3-22 FS'!$CH$11:$CH$30)</f>
        <v>0</v>
      </c>
      <c r="EZ57" s="138">
        <f>SUMIF('Labor Day Regatta 9-3-22 FS'!$B$11:$B$30,$B57,'Labor Day Regatta 9-3-22 FS'!$CK$11:$CK$30)</f>
        <v>0</v>
      </c>
      <c r="FA57" s="138">
        <f>SUMIF('Sunday Races 9-11-22'!$B$11:$B$20,$B57,'Sunday Races 9-11-22'!$BY$11:$BY$20)</f>
        <v>0</v>
      </c>
      <c r="FB57" s="138">
        <f>SUMIF('Sunday Races 9-11-22'!$B$11:$B$20,$B57,'Sunday Races 9-11-22'!$CB$11:$CB$20)</f>
        <v>0</v>
      </c>
      <c r="FC57" s="138">
        <f>SUMIF('Sunday Races 9-11-22'!$B$11:$B$20,$B57,'Sunday Races 9-11-22'!$CE$11:$CE$20)</f>
        <v>0</v>
      </c>
      <c r="FD57" s="138">
        <f>SUMIF('Sunday Races 9-11-22'!$B$11:$B$20,$B57,'Sunday Races 9-11-22'!$CH$11:$CH$20)</f>
        <v>0</v>
      </c>
      <c r="FE57" s="138">
        <f>SUMIF('Sunday Races 9-11-22'!$B$11:$B$20,$B57,'Sunday Races 9-11-22'!$CK$11:$CK$20)</f>
        <v>0</v>
      </c>
      <c r="FF57" s="138">
        <f>SUMIF('2022-09-17 Leukemia Cup FS'!$B$11:$B$26,$B57,'2022-09-17 Leukemia Cup FS'!$BY$11:$BY$26)</f>
        <v>0</v>
      </c>
      <c r="FG57" s="138">
        <f>SUMIF('2022-09-17 Leukemia Cup FS'!$B$11:$B$26,$B57,'2022-09-17 Leukemia Cup FS'!$CB$11:$CB$26)</f>
        <v>0</v>
      </c>
      <c r="FH57" s="138">
        <f>SUMIF('2022-09-17 Leukemia Cup FS'!$B$11:$B$26,$B57,'2022-09-17 Leukemia Cup FS'!$CE$11:$CE$26)</f>
        <v>0</v>
      </c>
      <c r="FI57" s="138">
        <f>SUMIF('2022-09-17 Leukemia Cup FS'!$B$11:$B$26,$B57,'2022-09-17 Leukemia Cup FS'!$CH$11:$CH$26)</f>
        <v>0</v>
      </c>
      <c r="FJ57" s="138">
        <f>SUMIF('2022-09-17 Leukemia Cup FS'!$B$11:$B$26,$B57,'2022-09-17 Leukemia Cup FS'!$CK$11:$CK$26)</f>
        <v>0</v>
      </c>
      <c r="FK57" s="138">
        <f>SUMIF('Smith-Berry LDR 9-24-22'!$B$11:$B$30,$B57,'Smith-Berry LDR 9-24-22'!$BY$11:$BY$30)</f>
        <v>0</v>
      </c>
      <c r="FL57" s="138">
        <f>SUMIF('Smith-Berry LDR 9-24-22'!$B$11:$B$30,$B57,'Smith-Berry LDR 9-24-22'!$CB$11:$CB$30)</f>
        <v>0</v>
      </c>
      <c r="FM57" s="138">
        <f>SUMIF('Smith-Berry LDR 9-24-22'!$B$11:$B$30,$B57,'Smith-Berry LDR 9-24-22'!$CE$11:$CE$30)</f>
        <v>0</v>
      </c>
      <c r="FN57" s="138">
        <f>SUMIF('Smith-Berry LDR 9-24-22'!$B$11:$B$30,$B57,'Smith-Berry LDR 9-24-22'!$CH$11:$CH$30)</f>
        <v>0</v>
      </c>
      <c r="FO57" s="138">
        <f>SUMIF('Smith-Berry LDR 9-24-22'!$B$11:$B$30,$B57,'Smith-Berry LDR 9-24-22'!$CK$11:$CK$30)</f>
        <v>0</v>
      </c>
      <c r="FP57" s="138">
        <f>SUMIF('Great Scot 10-1-22 Cham'!$B$11:$B$28,$B57,'Great Scot 10-1-22 Cham'!$BY$11:$BY$28)</f>
        <v>0</v>
      </c>
      <c r="FQ57" s="138">
        <f>SUMIF('Great Scot 10-1-22 Cham'!$B$11:$B$28,$B57,'Great Scot 10-1-22 Cham'!$CB$11:$CB$28)</f>
        <v>0</v>
      </c>
      <c r="FR57" s="138">
        <f>SUMIF('Great Scot 10-1-22 Cham'!$B$11:$B$28,$B57,'Great Scot 10-1-22 Cham'!$CE$11:$CE$28)</f>
        <v>0</v>
      </c>
      <c r="FS57" s="138">
        <f>SUMIF('Great Scot 10-1-22 Cham'!$B$11:$B$28,$B57,'Great Scot 10-1-22 Cham'!$CH$11:$CH$28)</f>
        <v>0</v>
      </c>
      <c r="FT57" s="138">
        <f>SUMIF('Great Scot 10-1-22 Cham'!$B$11:$B$28,$B57,'Great Scot 10-1-22 Cham'!$CK$11:$CK$28)</f>
        <v>0</v>
      </c>
      <c r="FU57" s="138">
        <f>SUMIF('Great Scot 10-1-22 Chal'!$B$11:$B$28,$B57,'Great Scot 10-1-22 Chal'!$BY$11:$BY$28)</f>
        <v>0</v>
      </c>
      <c r="FV57" s="138">
        <f>SUMIF('Great Scot 10-1-22 Chal'!$B$11:$B$28,$B57,'Great Scot 10-1-22 Chal'!$CB$11:$CB$28)</f>
        <v>0</v>
      </c>
      <c r="FW57" s="138">
        <f>SUMIF('Great Scot 10-1-22 Chal'!$B$11:$B$28,$B57,'Great Scot 10-1-22 Chal'!$CE$11:$CE$28)</f>
        <v>0</v>
      </c>
      <c r="FX57" s="138">
        <f>SUMIF('Great Scot 10-1-22 Chal'!$B$11:$B$28,$B57,'Great Scot 10-1-22 Chal'!$CH$11:$CH$28)</f>
        <v>0</v>
      </c>
      <c r="FY57" s="138">
        <f>SUMIF('Great Scot 10-1-22 Chal'!$B$11:$B$28,$B57,'Great Scot 10-1-22 Chal'!$CK$11:$CK$28)</f>
        <v>0</v>
      </c>
      <c r="FZ57" s="138">
        <f>SUMIF('Sunday Races 10-9-22'!$B$11:$B$21,$B57,'Sunday Races 10-9-22'!$BY$11:$BY$21)</f>
        <v>0</v>
      </c>
      <c r="GA57" s="138">
        <f>SUMIF('Sunday Races 10-9-22'!$B$11:$B$21,$B57,'Sunday Races 10-9-22'!$CB$11:$CB$21)</f>
        <v>0</v>
      </c>
      <c r="GB57" s="138">
        <f>SUMIF('Sunday Races 10-9-22'!$B$11:$B$21,$B57,'Sunday Races 10-9-22'!$CE$11:$CE$21)</f>
        <v>0</v>
      </c>
      <c r="GC57" s="138">
        <f>SUMIF('Sunday Races 10-9-22'!$B$11:$B$21,$B57,'Sunday Races 10-9-22'!$CH$11:$CH$21)</f>
        <v>0</v>
      </c>
      <c r="GD57" s="138">
        <f>SUMIF('Sunday Races 10-9-22'!$B$11:$B$21,$B57,'Sunday Races 10-9-22'!$CK$11:$CK$21)</f>
        <v>0</v>
      </c>
      <c r="GE57" s="138">
        <f>SUMIF('Sunday Races 10-23-22'!$B$11:$B$22,$B57,'Sunday Races 10-23-22'!$BY$11:$BY$22)</f>
        <v>0</v>
      </c>
      <c r="GF57" s="138">
        <f>SUMIF('Sunday Races 10-23-22'!$B$11:$B$22,$B57,'Sunday Races 10-23-22'!$CB$11:$CB$22)</f>
        <v>0</v>
      </c>
      <c r="GG57" s="138">
        <f>SUMIF('Sunday Races 10-23-22'!$B$11:$B$22,$B57,'Sunday Races 10-23-22'!$CE$11:$CE$22)</f>
        <v>0</v>
      </c>
      <c r="GH57" s="138">
        <f>SUMIF('Sunday Races 10-23-22'!$B$11:$B$22,$B57,'Sunday Races 10-23-22'!$CH$11:$CH$22)</f>
        <v>0</v>
      </c>
      <c r="GI57" s="138">
        <f>SUMIF('Sunday Races 10-23-22'!$B$11:$B$22,$B57,'Sunday Races 10-23-22'!$CK$11:$CK$22)</f>
        <v>0</v>
      </c>
      <c r="GJ57" s="138">
        <f>SUMIF('One Day Regatta 10-29-22 FS'!$B$11:$B$19,$B57,'One Day Regatta 10-29-22 FS'!$BY$11:$BY$19)</f>
        <v>0</v>
      </c>
      <c r="GK57" s="138">
        <f>SUMIF('One Day Regatta 10-29-22 FS'!$B$11:$B$19,$B57,'One Day Regatta 10-29-22 FS'!$CB$11:$CB$19)</f>
        <v>0</v>
      </c>
      <c r="GL57" s="138">
        <f>SUMIF('One Day Regatta 10-29-22 FS'!$B$11:$B$19,$B57,'One Day Regatta 10-29-22 FS'!$CE$11:$CE$19)</f>
        <v>0</v>
      </c>
      <c r="GM57" s="138">
        <f>SUMIF('One Day Regatta 10-29-22 FS'!$B$11:$B$19,$B57,'One Day Regatta 10-29-22 FS'!$CH$11:$CH$19)</f>
        <v>0</v>
      </c>
      <c r="GN57" s="138">
        <f>SUMIF('One Day Regatta 10-29-22 FS'!$B$11:$B$19,$B57,'One Day Regatta 10-29-22 FS'!$CK$11:$CK$19)</f>
        <v>0</v>
      </c>
      <c r="GO57" s="139"/>
      <c r="GP57" s="140"/>
      <c r="GQ57" s="141">
        <f t="shared" si="43"/>
        <v>0</v>
      </c>
      <c r="GR57" s="141">
        <f t="shared" si="43"/>
        <v>0</v>
      </c>
      <c r="GS57" s="141">
        <f t="shared" si="43"/>
        <v>0</v>
      </c>
      <c r="GT57" s="141">
        <f t="shared" si="43"/>
        <v>0</v>
      </c>
      <c r="GU57" s="141">
        <f t="shared" si="43"/>
        <v>0</v>
      </c>
      <c r="GV57" s="141">
        <f t="shared" si="43"/>
        <v>0</v>
      </c>
      <c r="GW57" s="141">
        <f t="shared" si="43"/>
        <v>0</v>
      </c>
      <c r="GX57" s="141">
        <f t="shared" si="43"/>
        <v>0</v>
      </c>
      <c r="GY57" s="141">
        <f t="shared" si="43"/>
        <v>0</v>
      </c>
      <c r="GZ57" s="141">
        <f t="shared" si="43"/>
        <v>0</v>
      </c>
      <c r="HA57" s="141">
        <f t="shared" si="44"/>
        <v>0</v>
      </c>
      <c r="HB57" s="141">
        <f t="shared" si="44"/>
        <v>0</v>
      </c>
      <c r="HC57" s="141">
        <f t="shared" si="44"/>
        <v>0</v>
      </c>
      <c r="HD57" s="141">
        <f t="shared" si="44"/>
        <v>0</v>
      </c>
      <c r="HE57" s="141">
        <f t="shared" si="44"/>
        <v>0</v>
      </c>
      <c r="HF57" s="141">
        <f t="shared" si="44"/>
        <v>0</v>
      </c>
      <c r="HG57" s="141">
        <f t="shared" si="44"/>
        <v>0</v>
      </c>
      <c r="HH57" s="141">
        <f t="shared" si="44"/>
        <v>0</v>
      </c>
      <c r="HI57" s="141">
        <f t="shared" si="44"/>
        <v>0</v>
      </c>
      <c r="HJ57" s="141">
        <f t="shared" si="44"/>
        <v>0</v>
      </c>
      <c r="HK57" s="141">
        <f t="shared" si="45"/>
        <v>0</v>
      </c>
      <c r="HL57" s="141">
        <f t="shared" si="45"/>
        <v>0</v>
      </c>
      <c r="HM57" s="141">
        <f t="shared" si="45"/>
        <v>0</v>
      </c>
      <c r="HN57" s="141">
        <f t="shared" si="45"/>
        <v>0</v>
      </c>
      <c r="HO57" s="141">
        <f t="shared" si="45"/>
        <v>0</v>
      </c>
      <c r="HP57" s="141">
        <f t="shared" si="45"/>
        <v>0</v>
      </c>
      <c r="HQ57" s="141">
        <f t="shared" si="45"/>
        <v>0</v>
      </c>
      <c r="HR57" s="141">
        <f t="shared" si="45"/>
        <v>0</v>
      </c>
      <c r="HS57" s="141">
        <f t="shared" si="45"/>
        <v>0</v>
      </c>
      <c r="HT57" s="141">
        <f t="shared" si="45"/>
        <v>0</v>
      </c>
      <c r="HU57" s="141">
        <f t="shared" si="46"/>
        <v>0</v>
      </c>
      <c r="HV57" s="141">
        <f t="shared" si="46"/>
        <v>0</v>
      </c>
      <c r="HW57" s="141">
        <f t="shared" si="46"/>
        <v>0</v>
      </c>
      <c r="HX57" s="141">
        <f t="shared" si="46"/>
        <v>0</v>
      </c>
      <c r="HY57" s="141">
        <f t="shared" si="46"/>
        <v>0</v>
      </c>
      <c r="HZ57" s="141">
        <f t="shared" si="46"/>
        <v>0</v>
      </c>
      <c r="IA57" s="141">
        <f t="shared" si="46"/>
        <v>0</v>
      </c>
      <c r="IB57" s="141">
        <f t="shared" si="46"/>
        <v>0</v>
      </c>
      <c r="IC57" s="141">
        <f t="shared" si="46"/>
        <v>0</v>
      </c>
      <c r="ID57" s="141">
        <f t="shared" si="46"/>
        <v>0</v>
      </c>
      <c r="IE57" s="141">
        <f t="shared" si="47"/>
        <v>0</v>
      </c>
      <c r="IF57" s="141">
        <f t="shared" si="47"/>
        <v>0</v>
      </c>
      <c r="IG57" s="141">
        <f t="shared" si="47"/>
        <v>0</v>
      </c>
      <c r="IH57" s="141">
        <f t="shared" si="47"/>
        <v>0</v>
      </c>
      <c r="II57" s="141">
        <f t="shared" si="47"/>
        <v>0</v>
      </c>
      <c r="IJ57" s="141">
        <f t="shared" si="47"/>
        <v>0</v>
      </c>
      <c r="IK57" s="141">
        <f t="shared" si="47"/>
        <v>0</v>
      </c>
      <c r="IL57" s="141">
        <f t="shared" si="47"/>
        <v>0</v>
      </c>
      <c r="IM57" s="141">
        <f t="shared" si="47"/>
        <v>0</v>
      </c>
      <c r="IN57" s="141">
        <f t="shared" si="47"/>
        <v>0</v>
      </c>
      <c r="IO57" s="141">
        <f t="shared" si="48"/>
        <v>0</v>
      </c>
      <c r="IP57" s="141">
        <f t="shared" si="48"/>
        <v>0</v>
      </c>
      <c r="IQ57" s="141">
        <f t="shared" si="48"/>
        <v>0</v>
      </c>
      <c r="IR57" s="141">
        <f t="shared" si="48"/>
        <v>0</v>
      </c>
      <c r="IS57" s="141">
        <f t="shared" si="48"/>
        <v>0</v>
      </c>
      <c r="IT57" s="141">
        <f t="shared" si="48"/>
        <v>0</v>
      </c>
      <c r="IU57" s="141">
        <f t="shared" si="48"/>
        <v>0</v>
      </c>
      <c r="IV57" s="141">
        <f t="shared" si="48"/>
        <v>0</v>
      </c>
      <c r="IW57" s="141">
        <f t="shared" si="48"/>
        <v>0</v>
      </c>
      <c r="IX57" s="141">
        <f t="shared" si="48"/>
        <v>0</v>
      </c>
      <c r="IY57" s="141">
        <f t="shared" si="49"/>
        <v>0</v>
      </c>
      <c r="IZ57" s="141">
        <f t="shared" si="49"/>
        <v>0</v>
      </c>
      <c r="JA57" s="141">
        <f t="shared" si="49"/>
        <v>0</v>
      </c>
      <c r="JB57" s="141">
        <f t="shared" si="49"/>
        <v>0</v>
      </c>
      <c r="JC57" s="141">
        <f t="shared" si="49"/>
        <v>0</v>
      </c>
      <c r="JD57" s="141">
        <f t="shared" si="49"/>
        <v>0</v>
      </c>
      <c r="JE57" s="141">
        <f t="shared" si="49"/>
        <v>0</v>
      </c>
      <c r="JF57" s="141">
        <f t="shared" si="49"/>
        <v>0</v>
      </c>
      <c r="JG57" s="141">
        <f t="shared" si="49"/>
        <v>0</v>
      </c>
      <c r="JH57" s="141">
        <f t="shared" si="49"/>
        <v>0</v>
      </c>
      <c r="JI57" s="141">
        <f t="shared" si="49"/>
        <v>0</v>
      </c>
      <c r="JJ57" s="141">
        <f t="shared" si="49"/>
        <v>0</v>
      </c>
      <c r="JK57" s="141">
        <f t="shared" si="49"/>
        <v>0</v>
      </c>
      <c r="JL57" s="141">
        <f t="shared" si="49"/>
        <v>0</v>
      </c>
      <c r="JM57" s="141">
        <f t="shared" si="49"/>
        <v>0</v>
      </c>
    </row>
    <row r="58" spans="1:273" ht="15" customHeight="1" x14ac:dyDescent="0.2">
      <c r="A58" s="134">
        <f>RANK(D58,$D$4:$D$58,0)</f>
        <v>36</v>
      </c>
      <c r="B58" s="142"/>
      <c r="C58" s="135">
        <f t="shared" ref="C58" si="50">COUNTIF(G58:GO58,"&gt;0")</f>
        <v>0</v>
      </c>
      <c r="D58" s="136">
        <f t="shared" ref="D58" si="51">SUM(G58:GO58)</f>
        <v>0</v>
      </c>
      <c r="E58" s="135">
        <f t="shared" ref="E58" si="52">SUMIF($GQ58:$HO58,"&lt;26",GQ58:HO58)</f>
        <v>0</v>
      </c>
      <c r="F58" s="137">
        <f t="shared" ref="F58" si="53">IF(C58=0,0,D58/C58/100)</f>
        <v>0</v>
      </c>
      <c r="G58" s="138">
        <f>SUMIF('Saturday Race 11-06-21'!$B$11:$B$21,$B58,'Saturday Race 11-06-21'!$BY$11:$BY$21)</f>
        <v>0</v>
      </c>
      <c r="H58" s="138">
        <f>SUMIF('Saturday Race 11-06-21'!$B$11:$B$21,$B58,'Saturday Race 11-06-21'!$CB$11:$CB$21)</f>
        <v>0</v>
      </c>
      <c r="I58" s="138">
        <f>SUMIF('Saturday Race 11-06-21'!$B$11:$B$21,$B58,'Saturday Race 11-06-21'!$CE$11:$CE$21)</f>
        <v>0</v>
      </c>
      <c r="J58" s="138">
        <f>SUMIF('Saturday Race 11-06-21'!$B$11:$B$21,$B58,'Saturday Race 11-06-21'!$CH$11:$CH$21)</f>
        <v>0</v>
      </c>
      <c r="K58" s="138">
        <f>SUMIF('Saturday Race 11-06-21'!$B$11:$B$21,$B58,'Saturday Race 11-06-21'!$CK$11:$CK$21)</f>
        <v>0</v>
      </c>
      <c r="L58" s="138">
        <f>SUMIF('Saturday Race 11-20-21'!$B$11:$B$24,$B58,'Saturday Race 11-20-21'!$BY$11:$BY$24)</f>
        <v>0</v>
      </c>
      <c r="M58" s="138">
        <f>SUMIF('Saturday Race 11-20-21'!$B$11:$B$24,$B58,'Saturday Race 11-20-21'!$CB$11:$CB$24)</f>
        <v>0</v>
      </c>
      <c r="N58" s="138">
        <f>SUMIF('Saturday Race 11-20-21'!$B$11:$B$24,$B58,'Saturday Race 11-20-21'!$CE$11:$CE$24)</f>
        <v>0</v>
      </c>
      <c r="O58" s="138">
        <f>SUMIF('Saturday Race 11-20-21'!$B$11:$B$24,$B58,'Saturday Race 11-20-21'!$CH$11:$CH$24)</f>
        <v>0</v>
      </c>
      <c r="P58" s="138">
        <f>SUMIF('Saturday Race 11-20-21'!$B$11:$B$24,$B58,'Saturday Race 11-20-21'!$CK$11:$CK$24)</f>
        <v>0</v>
      </c>
      <c r="Q58" s="138">
        <f>SUMIF('One Day 12-04-21 Scots'!$B$11:$B$25,$B58,'One Day 12-04-21 Scots'!$BY$11:$BY$25)</f>
        <v>0</v>
      </c>
      <c r="R58" s="138">
        <f>SUMIF('One Day 12-04-21 Scots'!$B$11:$B$25,$B58,'One Day 12-04-21 Scots'!$CB$11:$CB$25)</f>
        <v>0</v>
      </c>
      <c r="S58" s="138">
        <f>SUMIF('One Day 12-04-21 Scots'!$B$11:$B$25,$B58,'One Day 12-04-21 Scots'!$CE$11:$CE$25)</f>
        <v>0</v>
      </c>
      <c r="T58" s="138">
        <f>SUMIF('One Day 12-04-21 Scots'!$B$11:$B$25,$B58,'One Day 12-04-21 Scots'!$CH$11:$CH$25)</f>
        <v>0</v>
      </c>
      <c r="U58" s="138">
        <f>SUMIF('One Day 12-04-21 Scots'!$B$11:$B$25,$B58,'One Day 12-04-21 Scots'!$CK$11:$CK$25)</f>
        <v>0</v>
      </c>
      <c r="V58" s="138">
        <f>SUMIF('One Day 12-04-21 Thistles'!$B$11:$B$25,$B58,'One Day 12-04-21 Thistles'!$BY$11:$BY$25)</f>
        <v>0</v>
      </c>
      <c r="W58" s="138">
        <f>SUMIF('One Day 12-04-21 Thistles'!$B$11:$B$25,$B58,'One Day 12-04-21 Thistles'!$CB$11:$CB$25)</f>
        <v>0</v>
      </c>
      <c r="X58" s="138">
        <f>SUMIF('One Day 12-04-21 Thistles'!$B$11:$B$25,$B58,'One Day 12-04-21 Thistles'!$CE$11:$CE$25)</f>
        <v>0</v>
      </c>
      <c r="Y58" s="138">
        <f>SUMIF('One Day 12-04-21 Thistles'!$B$11:$B$25,$B58,'One Day 12-04-21 Thistles'!$CH$11:$CH$25)</f>
        <v>0</v>
      </c>
      <c r="Z58" s="138">
        <f>SUMIF('One Day 12-04-21 Thistles'!$B$11:$B$25,$B58,'One Day 12-04-21 Thistles'!$CK$11:$CK$25)</f>
        <v>0</v>
      </c>
      <c r="AA58" s="138">
        <f>SUMIF('Saturday Race 1-08-22'!$B$11:$B$20,$B58,'Saturday Race 1-08-22'!$BY$11:$BY$20)</f>
        <v>0</v>
      </c>
      <c r="AB58" s="138">
        <f>SUMIF('Saturday Race 1-08-22'!$B$11:$B$20,$B58,'Saturday Race 1-08-22'!$CB$11:$CB$20)</f>
        <v>0</v>
      </c>
      <c r="AC58" s="138">
        <f>SUMIF('Saturday Race 1-08-22'!$B$11:$B$20,$B58,'Saturday Race 1-08-22'!$CE$11:$CE$20)</f>
        <v>0</v>
      </c>
      <c r="AD58" s="138">
        <f>SUMIF('Saturday Race 1-08-22'!$B$11:$B$20,$B58,'Saturday Race 1-08-22'!$CH$11:$CH$20)</f>
        <v>0</v>
      </c>
      <c r="AE58" s="138">
        <f>SUMIF('Saturday Race 1-08-22'!$B$11:$B$20,$B58,'Saturday Race 1-08-22'!$CK$11:$CK$20)</f>
        <v>0</v>
      </c>
      <c r="AF58" s="138">
        <f>SUMIF('Saturday Race 1-22-22'!$B$11:$B$20,$B58,'Saturday Race 1-22-22'!$BY$11:$BY$20)</f>
        <v>0</v>
      </c>
      <c r="AG58" s="138">
        <f>SUMIF('Saturday Race 1-22-22'!$B$11:$B$20,$B58,'Saturday Race 1-22-22'!$CB$11:$CB$20)</f>
        <v>0</v>
      </c>
      <c r="AH58" s="138">
        <f>SUMIF('Saturday Race 1-22-22'!$B$11:$B$20,$B58,'Saturday Race 1-22-22'!$CE$11:$CE$20)</f>
        <v>0</v>
      </c>
      <c r="AI58" s="138">
        <f>SUMIF('Saturday Race 1-22-22'!$B$11:$B$20,$B58,'Saturday Race 1-22-22'!$CH$11:$CH$20)</f>
        <v>0</v>
      </c>
      <c r="AJ58" s="138">
        <f>SUMIF('Saturday Race 1-22-22'!$B$11:$B$20,$B58,'Saturday Race 1-22-22'!$CK$11:$CK$20)</f>
        <v>0</v>
      </c>
      <c r="AK58" s="138">
        <f>SUMIF('Sunday Race 2-6-22'!$B$11:$B$20,$B58,'Sunday Race 2-6-22'!$BY$11:$BY$20)</f>
        <v>0</v>
      </c>
      <c r="AL58" s="138">
        <f>SUMIF('Sunday Race 2-6-22'!$B$11:$B$20,$B58,'Sunday Race 2-6-22'!$CB$11:$CB$20)</f>
        <v>0</v>
      </c>
      <c r="AM58" s="138">
        <f>SUMIF('Sunday Race 2-6-22'!$B$11:$B$20,$B58,'Sunday Race 2-6-22'!$CE$11:$CE$20)</f>
        <v>0</v>
      </c>
      <c r="AN58" s="138">
        <f>SUMIF('Sunday Race 2-6-22'!$B$11:$B$20,$B58,'Sunday Race 2-6-22'!$CH$11:$CH$20)</f>
        <v>0</v>
      </c>
      <c r="AO58" s="138">
        <f>SUMIF('Sunday Race 2-6-22'!$B$11:$B$20,$B58,'Sunday Race 2-6-22'!$CK$11:$CK$20)</f>
        <v>0</v>
      </c>
      <c r="AP58" s="138">
        <f>SUMIF('Chili One Day 2-12-22 Scots'!$B$11:$B$25,$B58,'Chili One Day 2-12-22 Scots'!$BY$11:$BY$25)</f>
        <v>0</v>
      </c>
      <c r="AQ58" s="138">
        <f>SUMIF('Chili One Day 2-12-22 Scots'!$B$11:$B$25,$B58,'Chili One Day 2-12-22 Scots'!$CB$11:$CB$25)</f>
        <v>0</v>
      </c>
      <c r="AR58" s="138">
        <f>SUMIF('Chili One Day 2-12-22 Scots'!$B$11:$B$25,$B58,'Chili One Day 2-12-22 Scots'!$CE$11:$CE$25)</f>
        <v>0</v>
      </c>
      <c r="AS58" s="138">
        <f>SUMIF('Chili One Day 2-12-22 Scots'!$B$11:$B$25,$B58,'Chili One Day 2-12-22 Scots'!$CH$11:$CH$25)</f>
        <v>0</v>
      </c>
      <c r="AT58" s="138">
        <f>SUMIF('Chili One Day 2-12-22 Scots'!$B$11:$B$25,$B58,'Chili One Day 2-12-22 Scots'!$CK$11:$CK$25)</f>
        <v>0</v>
      </c>
      <c r="AU58" s="138">
        <f>SUMIF('Chili One Day 2-12-22 Thistles'!$B$11:$B$25,$B58,'Chili One Day 2-12-22 Thistles'!$BY$11:$BY$25)</f>
        <v>0</v>
      </c>
      <c r="AV58" s="138">
        <f>SUMIF('Chili One Day 2-12-22 Thistles'!$B$11:$B$25,$B58,'Chili One Day 2-12-22 Thistles'!$CB$11:$CB$25)</f>
        <v>0</v>
      </c>
      <c r="AW58" s="138">
        <f>SUMIF('Chili One Day 2-12-22 Thistles'!$B$11:$B$25,$B58,'Chili One Day 2-12-22 Thistles'!$CE$11:$CE$25)</f>
        <v>0</v>
      </c>
      <c r="AX58" s="138">
        <f>SUMIF('Chili One Day 2-12-22 Thistles'!$B$11:$B$25,$B58,'Chili One Day 2-12-22 Thistles'!$CH$11:$CH$25)</f>
        <v>0</v>
      </c>
      <c r="AY58" s="138">
        <f>SUMIF('Chili One Day 2-12-22 Thistles'!$B$11:$B$25,$B58,'Chili One Day 2-12-22 Thistles'!$CK$11:$CK$25)</f>
        <v>0</v>
      </c>
      <c r="AZ58" s="138">
        <f>SUMIF('Sunday Race 2-20-22'!$B$11:$B$26,$B58,'Sunday Race 2-20-22'!$BY$11:$BY$26)</f>
        <v>0</v>
      </c>
      <c r="BA58" s="138">
        <f>SUMIF('Sunday Race 2-20-22'!$B$11:$B$26,$B58,'Sunday Race 2-20-22'!$CB$11:$CB$26)</f>
        <v>0</v>
      </c>
      <c r="BB58" s="138">
        <f>SUMIF('Sunday Race 2-20-22'!$B$11:$B$26,$B58,'Sunday Race 2-20-22'!$CE$11:$CE$26)</f>
        <v>0</v>
      </c>
      <c r="BC58" s="138">
        <f>SUMIF('Sunday Race 2-20-22'!$B$11:$B$26,$B58,'Sunday Race 2-20-22'!$CH$11:$CH$26)</f>
        <v>0</v>
      </c>
      <c r="BD58" s="138">
        <f>SUMIF('Sunday Race 2-20-22'!$B$11:$B$26,$B58,'Sunday Race 2-20-22'!$CK$11:$CK$26)</f>
        <v>0</v>
      </c>
      <c r="BE58" s="138">
        <f>SUMIF('Sunday Race 2-27-22'!$B$11:$B$20,$B58,'Sunday Race 2-27-22'!$BY$11:$BY$20)</f>
        <v>0</v>
      </c>
      <c r="BF58" s="138">
        <f>SUMIF('Sunday Race 2-27-22'!$B$11:$B$20,$B58,'Sunday Race 2-27-22'!$CB$11:$CB$20)</f>
        <v>0</v>
      </c>
      <c r="BG58" s="138">
        <f>SUMIF('Sunday Race 2-27-22'!$B$11:$B$20,$B58,'Sunday Race 2-27-22'!$CE$11:$CE$20)</f>
        <v>0</v>
      </c>
      <c r="BH58" s="138">
        <f>SUMIF('Sunday Race 2-27-22'!$B$11:$B$20,$B58,'Sunday Race 2-27-22'!$CH$11:$CH$20)</f>
        <v>0</v>
      </c>
      <c r="BI58" s="138">
        <f>SUMIF('Sunday Race 2-27-22'!$B$11:$B$20,$B58,'Sunday Race 2-27-22'!$CK$11:$CK$20)</f>
        <v>0</v>
      </c>
      <c r="BJ58" s="138">
        <f>SUMIF('Ironman One Day 3-5-22 FS'!$B$11:$B$26,$B58,'Ironman One Day 3-5-22 FS'!$BY$11:$BY$26)</f>
        <v>0</v>
      </c>
      <c r="BK58" s="138">
        <f>SUMIF('Ironman One Day 3-5-22 FS'!$B$11:$B$26,$B58,'Ironman One Day 3-5-22 FS'!$CB$11:$CB$26)</f>
        <v>0</v>
      </c>
      <c r="BL58" s="138">
        <f>SUMIF('Ironman One Day 3-5-22 FS'!$B$11:$B$26,$B58,'Ironman One Day 3-5-22 FS'!$CE$11:$CE$26)</f>
        <v>0</v>
      </c>
      <c r="BM58" s="138">
        <f>SUMIF('Ironman One Day 3-5-22 FS'!$B$11:$B$26,$B58,'Ironman One Day 3-5-22 FS'!$CH$11:$CH$26)</f>
        <v>0</v>
      </c>
      <c r="BN58" s="138">
        <f>SUMIF('Ironman One Day 3-5-22 FS'!$B$11:$B$26,$B58,'Ironman One Day 3-5-22 FS'!$CK$11:$CK$26)</f>
        <v>0</v>
      </c>
      <c r="BO58" s="138">
        <f>SUMIF('Sunday Race 3-13-22'!$B$11:$B$25,$B58,'Sunday Race 3-13-22'!$BY$11:$BY$25)</f>
        <v>0</v>
      </c>
      <c r="BP58" s="138">
        <f>SUMIF('Sunday Race 3-13-22'!$B$11:$B$25,$B58,'Sunday Race 3-13-22'!$CB$11:$CB$25)</f>
        <v>0</v>
      </c>
      <c r="BQ58" s="138">
        <f>SUMIF('Sunday Race 3-13-22'!$B$11:$B$25,$B58,'Sunday Race 3-13-22'!$CE$11:$CE$25)</f>
        <v>0</v>
      </c>
      <c r="BR58" s="138">
        <f>SUMIF('Sunday Race 3-13-22'!$B$11:$B$25,$B58,'Sunday Race 3-13-22'!$CH$11:$CH$25)</f>
        <v>0</v>
      </c>
      <c r="BS58" s="138">
        <f>SUMIF('Sunday Race 3-13-22'!$B$11:$B$25,$B58,'Sunday Race 3-13-22'!$CK$11:$CK$25)</f>
        <v>0</v>
      </c>
      <c r="BT58" s="138">
        <f>SUMIF('Saturday Race 3-19-22'!$B$11:$B$18,$B58,'Saturday Race 3-19-22'!$BY$11:$BY$18)</f>
        <v>0</v>
      </c>
      <c r="BU58" s="138">
        <f>SUMIF('Saturday Race 3-19-22'!$B$11:$B$18,$B58,'Saturday Race 3-19-22'!$CB$11:$CB$18)</f>
        <v>0</v>
      </c>
      <c r="BV58" s="138">
        <f>SUMIF('Saturday Race 3-19-22'!$B$11:$B$18,$B58,'Saturday Race 3-19-22'!$CE$11:$CE$18)</f>
        <v>0</v>
      </c>
      <c r="BW58" s="138">
        <f>SUMIF('Saturday Race 3-19-22'!$B$11:$B$18,$B58,'Saturday Race 3-19-22'!$CH$11:$CH$18)</f>
        <v>0</v>
      </c>
      <c r="BX58" s="138">
        <f>SUMIF('Saturday Race 3-19-22'!$B$11:$B$18,$B58,'Saturday Race 3-19-22'!$CK$11:$CK$18)</f>
        <v>0</v>
      </c>
      <c r="BY58" s="138">
        <f>SUMIF('Sunday Races 4-10-22'!$B$11:$B$26,$B58,'Sunday Races 4-10-22'!$BY$11:$BY$26)</f>
        <v>0</v>
      </c>
      <c r="BZ58" s="138">
        <f>SUMIF('Sunday Races 4-10-22'!$B$11:$B$26,$B58,'Sunday Races 4-10-22'!$CB$11:$CB$26)</f>
        <v>0</v>
      </c>
      <c r="CA58" s="138">
        <f>SUMIF('Sunday Races 4-10-22'!$B$11:$B$26,$B58,'Sunday Races 4-10-22'!$CE$11:$CE$26)</f>
        <v>0</v>
      </c>
      <c r="CB58" s="138">
        <f>SUMIF('Sunday Races 4-10-22'!$B$11:$B$26,$B58,'Sunday Races 4-10-22'!$CH$11:$CH$26)</f>
        <v>0</v>
      </c>
      <c r="CC58" s="138">
        <f>SUMIF('Sunday Races 4-10-22'!$B$11:$B$26,$B58,'Sunday Races 4-10-22'!$CK$11:$CK$26)</f>
        <v>0</v>
      </c>
      <c r="CD58" s="138">
        <f>SUMIF('Easter One Day 4-16-22 FS'!$B$11:$B$26,$B58,'Easter One Day 4-16-22 FS'!$BY$11:$BY$26)</f>
        <v>0</v>
      </c>
      <c r="CE58" s="138">
        <f>SUMIF('Easter One Day 4-16-22 FS'!$B$11:$B$26,$B58,'Easter One Day 4-16-22 FS'!$CB$11:$CB$26)</f>
        <v>0</v>
      </c>
      <c r="CF58" s="138">
        <f>SUMIF('Easter One Day 4-16-22 FS'!$B$11:$B$26,$B58,'Easter One Day 4-16-22 FS'!$CE$11:$CE$26)</f>
        <v>0</v>
      </c>
      <c r="CG58" s="138">
        <f>SUMIF('Easter One Day 4-16-22 FS'!$B$11:$B$26,$B58,'Easter One Day 4-16-22 FS'!$CH$11:$CH$26)</f>
        <v>0</v>
      </c>
      <c r="CH58" s="138">
        <f>SUMIF('Easter One Day 4-16-22 FS'!$B$11:$B$26,$B58,'Easter One Day 4-16-22 FS'!$CK$11:$CK$26)</f>
        <v>0</v>
      </c>
      <c r="CI58" s="138">
        <f>SUMIF('Easter One Day 4-16-22 TH'!$B$11:$B$15,$B58,'Easter One Day 4-16-22 TH'!$BY$11:$BY$15)</f>
        <v>0</v>
      </c>
      <c r="CJ58" s="138">
        <f>SUMIF('Easter One Day 4-16-22 TH'!$B$11:$B$15,$B58,'Easter One Day 4-16-22 TH'!$CB$11:$CB$15)</f>
        <v>0</v>
      </c>
      <c r="CK58" s="138">
        <f>SUMIF('Easter One Day 4-16-22 TH'!$B$11:$B$15,$B58,'Easter One Day 4-16-22 TH'!$CE$11:$CE$15)</f>
        <v>0</v>
      </c>
      <c r="CL58" s="138">
        <f>SUMIF('Easter One Day 4-16-22 TH'!$B$11:$B$15,$B58,'Easter One Day 4-16-22 TH'!$CH$11:$CH$15)</f>
        <v>0</v>
      </c>
      <c r="CM58" s="138">
        <f>SUMIF('Easter One Day 4-16-22 TH'!$B$11:$B$15,$B58,'Easter One Day 4-16-22 TH'!$CK$11:$CK$15)</f>
        <v>0</v>
      </c>
      <c r="CN58" s="138">
        <f>SUMIF('Sunday Races 5-1-22'!$B$11:$B$28,$B58,'Sunday Races 5-1-22'!$BY$11:$BY$28)</f>
        <v>0</v>
      </c>
      <c r="CO58" s="138">
        <f>SUMIF('Sunday Races 5-1-22'!$B$11:$B$28,$B58,'Sunday Races 5-1-22'!$CB$11:$CB$28)</f>
        <v>0</v>
      </c>
      <c r="CP58" s="138">
        <f>SUMIF('Sunday Races 5-1-22'!$B$11:$B$28,$B58,'Sunday Races 5-1-22'!$CE$11:$CE$28)</f>
        <v>0</v>
      </c>
      <c r="CQ58" s="138">
        <f>SUMIF('Sunday Races 5-1-22'!$B$11:$B$28,$B58,'Sunday Races 5-1-22'!$CH$11:$CH$28)</f>
        <v>0</v>
      </c>
      <c r="CR58" s="138">
        <f>SUMIF('Sunday Races 5-1-22'!$B$11:$B$28,$B58,'Sunday Races 5-1-22'!$CK$11:$CK$28)</f>
        <v>0</v>
      </c>
      <c r="CS58" s="138">
        <f>SUMIF('Long Distance Race 5-7-22'!$B$11:$B$27,$B58,'Long Distance Race 5-7-22'!$BY$11:$BY$27)</f>
        <v>0</v>
      </c>
      <c r="CT58" s="138">
        <f>SUMIF('Long Distance Race 5-7-22'!$B$11:$B$27,$B58,'Long Distance Race 5-7-22'!$CB$11:$CB$27)</f>
        <v>0</v>
      </c>
      <c r="CU58" s="138">
        <f>SUMIF('Long Distance Race 5-7-22'!$B$11:$B$27,$B58,'Long Distance Race 5-7-22'!$CE$11:$CE$27)</f>
        <v>0</v>
      </c>
      <c r="CV58" s="138">
        <f>SUMIF('Long Distance Race 5-7-22'!$B$11:$B$27,$B58,'Long Distance Race 5-7-22'!$CH$11:$CH$27)</f>
        <v>0</v>
      </c>
      <c r="CW58" s="138">
        <f>SUMIF('Long Distance Race 5-7-22'!$B$11:$B$27,$B58,'Long Distance Race 5-7-22'!$CK$11:$CK$27)</f>
        <v>0</v>
      </c>
      <c r="CX58" s="138">
        <f>SUMIF('Memorial Day Regatta 5-28-22 Op'!$B$11:$B$27,$B58,'Memorial Day Regatta 5-28-22 Op'!$BY$11:$BY$27)</f>
        <v>0</v>
      </c>
      <c r="CY58" s="138">
        <f>SUMIF('Memorial Day Regatta 5-28-22 Op'!$B$11:$B$27,$B58,'Memorial Day Regatta 5-28-22 Op'!$CB$11:$CB$27)</f>
        <v>0</v>
      </c>
      <c r="CZ58" s="138">
        <f>SUMIF('Memorial Day Regatta 5-28-22 Op'!$B$11:$B$27,$B58,'Memorial Day Regatta 5-28-22 Op'!$CE$11:$CE$27)</f>
        <v>0</v>
      </c>
      <c r="DA58" s="138">
        <f>SUMIF('Memorial Day Regatta 5-28-22 Op'!$B$11:$B$27,$B58,'Memorial Day Regatta 5-28-22 Op'!$CH$11:$CH$27)</f>
        <v>0</v>
      </c>
      <c r="DB58" s="138">
        <f>SUMIF('Memorial Day Regatta 5-28-22 Op'!$B$11:$B$27,$B58,'Memorial Day Regatta 5-28-22 Op'!$CK$11:$CK$27)</f>
        <v>0</v>
      </c>
      <c r="DC58" s="138">
        <f>SUMIF('Sunday Races 6-5-22'!$B$11:$B$28,$B58,'Sunday Races 6-5-22'!$BY$11:$BY$28)</f>
        <v>0</v>
      </c>
      <c r="DD58" s="138">
        <f>SUMIF('Sunday Races 6-5-22'!$B$11:$B$28,$B58,'Sunday Races 6-5-22'!$CB$11:$CB$28)</f>
        <v>0</v>
      </c>
      <c r="DE58" s="138">
        <f>SUMIF('Sunday Races 6-5-22'!$B$11:$B$28,$B58,'Sunday Races 6-5-22'!$CE$11:$CE$28)</f>
        <v>0</v>
      </c>
      <c r="DF58" s="138">
        <f>SUMIF('Sunday Races 6-5-22'!$B$11:$B$28,$B58,'Sunday Races 6-5-22'!$CH$11:$CH$28)</f>
        <v>0</v>
      </c>
      <c r="DG58" s="138">
        <f>SUMIF('Sunday Races 6-5-22'!$B$11:$B$28,$B58,'Sunday Races 6-5-22'!$CK$11:$CK$28)</f>
        <v>0</v>
      </c>
      <c r="DH58" s="138">
        <f>SUMIF('Sunday Races 6-12-22'!$B$11:$B$24,$B58,'Sunday Races 6-12-22'!$BY$11:$BY$24)</f>
        <v>0</v>
      </c>
      <c r="DI58" s="138">
        <f>SUMIF('Sunday Races 6-12-22'!$B$11:$B$24,$B58,'Sunday Races 6-12-22'!$CB$11:$CB$24)</f>
        <v>0</v>
      </c>
      <c r="DJ58" s="138">
        <f>SUMIF('Sunday Races 6-12-22'!$B$11:$B$24,$B58,'Sunday Races 6-12-22'!$CE$11:$CE$24)</f>
        <v>0</v>
      </c>
      <c r="DK58" s="138">
        <f>SUMIF('Sunday Races 6-12-22'!$B$11:$B$24,$B58,'Sunday Races 6-12-22'!$CH$11:$CH$24)</f>
        <v>0</v>
      </c>
      <c r="DL58" s="138">
        <f>SUMIF('Sunday Races 6-12-22'!$B$11:$B$24,$B58,'Sunday Races 6-12-22'!$CK$11:$CK$24)</f>
        <v>0</v>
      </c>
      <c r="DM58" s="138">
        <f>SUMIF('Saturday Races 6-18-22'!$B$11:$B$24,$B58,'Saturday Races 6-18-22'!$BY$11:$BY$24)</f>
        <v>0</v>
      </c>
      <c r="DN58" s="138">
        <f>SUMIF('Saturday Races 6-18-22'!$B$11:$B$24,$B58,'Saturday Races 6-18-22'!$CB$11:$CB$24)</f>
        <v>0</v>
      </c>
      <c r="DO58" s="138">
        <f>SUMIF('Saturday Races 6-18-22'!$B$11:$B$24,$B58,'Saturday Races 6-18-22'!$CE$11:$CE$24)</f>
        <v>0</v>
      </c>
      <c r="DP58" s="138">
        <f>SUMIF('Saturday Races 6-18-22'!$B$11:$B$24,$B58,'Saturday Races 6-18-22'!$CH$11:$CH$24)</f>
        <v>0</v>
      </c>
      <c r="DQ58" s="138">
        <f>SUMIF('Saturday Races 6-18-22'!$B$11:$B$24,$B58,'Saturday Races 6-18-22'!$CK$11:$CK$24)</f>
        <v>0</v>
      </c>
      <c r="DR58" s="138">
        <f>SUMIF('Caldwell Cup 6-25-22 FS'!$B$11:$B$25,$B58,'Caldwell Cup 6-25-22 FS'!$BY$11:$BY$25)</f>
        <v>0</v>
      </c>
      <c r="DS58" s="138">
        <f>SUMIF('Caldwell Cup 6-25-22 FS'!$B$11:$B$25,$B58,'Caldwell Cup 6-25-22 FS'!$CB$11:$CB$25)</f>
        <v>0</v>
      </c>
      <c r="DT58" s="138">
        <f>SUMIF('Caldwell Cup 6-25-22 FS'!$B$11:$B$25,$B58,'Caldwell Cup 6-25-22 FS'!$CE$11:$CE$25)</f>
        <v>0</v>
      </c>
      <c r="DU58" s="138">
        <f>SUMIF('Caldwell Cup 6-25-22 FS'!$B$11:$B$25,$B58,'Caldwell Cup 6-25-22 FS'!$CH$11:$CH$25)</f>
        <v>0</v>
      </c>
      <c r="DV58" s="138">
        <f>SUMIF('Caldwell Cup 6-25-22 FS'!$B$11:$B$25,$B58,'Caldwell Cup 6-25-22 FS'!$CK$11:$CK$25)</f>
        <v>0</v>
      </c>
      <c r="DW58" s="138">
        <f>SUMIF('Caldwell Cup 6-25-22 TH'!$B$11:$B$24,$B58,'Caldwell Cup 6-25-22 TH'!$BY$11:$BY$24)</f>
        <v>0</v>
      </c>
      <c r="DX58" s="138">
        <f>SUMIF('Caldwell Cup 6-25-22 TH'!$B$11:$B$24,$B58,'Caldwell Cup 6-25-22 TH'!$CB$11:$CB$24)</f>
        <v>0</v>
      </c>
      <c r="DY58" s="138">
        <f>SUMIF('Caldwell Cup 6-25-22 TH'!$B$11:$B$24,$B58,'Caldwell Cup 6-25-22 TH'!$CE$11:$CE$24)</f>
        <v>0</v>
      </c>
      <c r="DZ58" s="138">
        <f>SUMIF('Caldwell Cup 6-25-22 TH'!$B$11:$B$24,$B58,'Caldwell Cup 6-25-22 TH'!$CH$11:$CH$24)</f>
        <v>0</v>
      </c>
      <c r="EA58" s="138">
        <f>SUMIF('Caldwell Cup 6-25-22 TH'!$B$11:$B$24,$B58,'Caldwell Cup 6-25-22 TH'!$CK$11:$CK$24)</f>
        <v>0</v>
      </c>
      <c r="EB58" s="138">
        <f>SUMIF('Sunday Races 7-3-22'!$B$11:$B$25,$B58,'Sunday Races 7-3-22'!$BY$11:$BY$25)</f>
        <v>0</v>
      </c>
      <c r="EC58" s="138">
        <f>SUMIF('Sunday Races 7-3-22'!$B$11:$B$25,$B58,'Sunday Races 7-3-22'!$CB$11:$CB$25)</f>
        <v>0</v>
      </c>
      <c r="ED58" s="138">
        <f>SUMIF('Sunday Races 7-3-22'!$B$11:$B$25,$B58,'Sunday Races 7-3-22'!$CE$11:$CE$25)</f>
        <v>0</v>
      </c>
      <c r="EE58" s="138">
        <f>SUMIF('Sunday Races 7-3-22'!$B$11:$B$25,$B58,'Sunday Races 7-3-22'!$CH$11:$CH$25)</f>
        <v>0</v>
      </c>
      <c r="EF58" s="138">
        <f>SUMIF('Sunday Races 7-3-22'!$B$11:$B$25,$B58,'Sunday Races 7-3-22'!$CK$11:$CK$25)</f>
        <v>0</v>
      </c>
      <c r="EG58" s="138">
        <f>SUMIF('Sunday Races 7-31-22'!$B$11:$B$25,$B58,'Sunday Races 7-31-22'!$BY$11:$BY$25)</f>
        <v>0</v>
      </c>
      <c r="EH58" s="138">
        <f>SUMIF('Sunday Races 7-31-22'!$B$11:$B$25,$B58,'Sunday Races 7-31-22'!$CB$11:$CB$25)</f>
        <v>0</v>
      </c>
      <c r="EI58" s="138">
        <f>SUMIF('Sunday Races 7-31-22'!$B$11:$B$25,$B58,'Sunday Races 7-31-22'!$CE$11:$CE$25)</f>
        <v>0</v>
      </c>
      <c r="EJ58" s="138">
        <f>SUMIF('Sunday Races 7-31-22'!$B$11:$B$25,$B58,'Sunday Races 7-31-22'!$CH$11:$CH$25)</f>
        <v>0</v>
      </c>
      <c r="EK58" s="138">
        <f>SUMIF('Sunday Races 7-31-22'!$B$11:$B$25,$B58,'Sunday Races 7-31-22'!$CK$11:$CK$25)</f>
        <v>0</v>
      </c>
      <c r="EL58" s="138">
        <f>SUMIF('Sunday Races 8-14-22'!$B$11:$B$25,$B58,'Sunday Races 8-14-22'!$BY$11:$BY$25)</f>
        <v>0</v>
      </c>
      <c r="EM58" s="138">
        <f>SUMIF('Sunday Races 8-14-22'!$B$11:$B$25,$B58,'Sunday Races 8-14-22'!$CB$11:$CB$25)</f>
        <v>0</v>
      </c>
      <c r="EN58" s="138">
        <f>SUMIF('Sunday Races 8-14-22'!$B$11:$B$25,$B58,'Sunday Races 8-14-22'!$CE$11:$CE$25)</f>
        <v>0</v>
      </c>
      <c r="EO58" s="138">
        <f>SUMIF('Sunday Races 8-14-22'!$B$11:$B$25,$B58,'Sunday Races 8-14-22'!$CH$11:$CH$25)</f>
        <v>0</v>
      </c>
      <c r="EP58" s="138">
        <f>SUMIF('Sunday Races 8-14-22'!$B$11:$B$25,$B58,'Sunday Races 8-14-22'!$CK$11:$CK$25)</f>
        <v>0</v>
      </c>
      <c r="EQ58" s="138">
        <f>SUMIF('Saturday Races 8-20-22'!$B$11:$B$25,$B58,'Saturday Races 8-20-22'!$BY$11:$BY$25)</f>
        <v>0</v>
      </c>
      <c r="ER58" s="138">
        <f>SUMIF('Saturday Races 8-20-22'!$B$11:$B$25,$B58,'Saturday Races 8-20-22'!$CB$11:$CB$25)</f>
        <v>0</v>
      </c>
      <c r="ES58" s="138">
        <f>SUMIF('Saturday Races 8-20-22'!$B$11:$B$25,$B58,'Saturday Races 8-20-22'!$CE$11:$CE$25)</f>
        <v>0</v>
      </c>
      <c r="ET58" s="138">
        <f>SUMIF('Saturday Races 8-20-22'!$B$11:$B$25,$B58,'Saturday Races 8-20-22'!$CH$11:$CH$25)</f>
        <v>0</v>
      </c>
      <c r="EU58" s="138">
        <f>SUMIF('Saturday Races 8-20-22'!$B$11:$B$25,$B58,'Saturday Races 8-20-22'!$CK$11:$CK$25)</f>
        <v>0</v>
      </c>
      <c r="EV58" s="138">
        <f>SUMIF('Labor Day Regatta 9-3-22 FS'!$B$11:$B$30,$B58,'Labor Day Regatta 9-3-22 FS'!$BY$11:$BY$30)</f>
        <v>0</v>
      </c>
      <c r="EW58" s="138">
        <f>SUMIF('Labor Day Regatta 9-3-22 FS'!$B$11:$B$30,$B58,'Labor Day Regatta 9-3-22 FS'!$CB$11:$CB$30)</f>
        <v>0</v>
      </c>
      <c r="EX58" s="138">
        <f>SUMIF('Labor Day Regatta 9-3-22 FS'!$B$11:$B$30,$B58,'Labor Day Regatta 9-3-22 FS'!$CE$11:$CE$30)</f>
        <v>0</v>
      </c>
      <c r="EY58" s="138">
        <f>SUMIF('Labor Day Regatta 9-3-22 FS'!$B$11:$B$30,$B58,'Labor Day Regatta 9-3-22 FS'!$CH$11:$CH$30)</f>
        <v>0</v>
      </c>
      <c r="EZ58" s="138">
        <f>SUMIF('Labor Day Regatta 9-3-22 FS'!$B$11:$B$30,$B58,'Labor Day Regatta 9-3-22 FS'!$CK$11:$CK$30)</f>
        <v>0</v>
      </c>
      <c r="FA58" s="138">
        <f>SUMIF('Sunday Races 9-11-22'!$B$11:$B$20,$B58,'Sunday Races 9-11-22'!$BY$11:$BY$20)</f>
        <v>0</v>
      </c>
      <c r="FB58" s="138">
        <f>SUMIF('Sunday Races 9-11-22'!$B$11:$B$20,$B58,'Sunday Races 9-11-22'!$CB$11:$CB$20)</f>
        <v>0</v>
      </c>
      <c r="FC58" s="138">
        <f>SUMIF('Sunday Races 9-11-22'!$B$11:$B$20,$B58,'Sunday Races 9-11-22'!$CE$11:$CE$20)</f>
        <v>0</v>
      </c>
      <c r="FD58" s="138">
        <f>SUMIF('Sunday Races 9-11-22'!$B$11:$B$20,$B58,'Sunday Races 9-11-22'!$CH$11:$CH$20)</f>
        <v>0</v>
      </c>
      <c r="FE58" s="138">
        <f>SUMIF('Sunday Races 9-11-22'!$B$11:$B$20,$B58,'Sunday Races 9-11-22'!$CK$11:$CK$20)</f>
        <v>0</v>
      </c>
      <c r="FF58" s="138">
        <f>SUMIF('2022-09-17 Leukemia Cup FS'!$B$11:$B$26,$B58,'2022-09-17 Leukemia Cup FS'!$BY$11:$BY$26)</f>
        <v>0</v>
      </c>
      <c r="FG58" s="138">
        <f>SUMIF('2022-09-17 Leukemia Cup FS'!$B$11:$B$26,$B58,'2022-09-17 Leukemia Cup FS'!$CB$11:$CB$26)</f>
        <v>0</v>
      </c>
      <c r="FH58" s="138">
        <f>SUMIF('2022-09-17 Leukemia Cup FS'!$B$11:$B$26,$B58,'2022-09-17 Leukemia Cup FS'!$CE$11:$CE$26)</f>
        <v>0</v>
      </c>
      <c r="FI58" s="138">
        <f>SUMIF('2022-09-17 Leukemia Cup FS'!$B$11:$B$26,$B58,'2022-09-17 Leukemia Cup FS'!$CH$11:$CH$26)</f>
        <v>0</v>
      </c>
      <c r="FJ58" s="138">
        <f>SUMIF('2022-09-17 Leukemia Cup FS'!$B$11:$B$26,$B58,'2022-09-17 Leukemia Cup FS'!$CK$11:$CK$26)</f>
        <v>0</v>
      </c>
      <c r="FK58" s="138">
        <f>SUMIF('Smith-Berry LDR 9-24-22'!$B$11:$B$30,$B58,'Smith-Berry LDR 9-24-22'!$BY$11:$BY$30)</f>
        <v>0</v>
      </c>
      <c r="FL58" s="138">
        <f>SUMIF('Smith-Berry LDR 9-24-22'!$B$11:$B$30,$B58,'Smith-Berry LDR 9-24-22'!$CB$11:$CB$30)</f>
        <v>0</v>
      </c>
      <c r="FM58" s="138">
        <f>SUMIF('Smith-Berry LDR 9-24-22'!$B$11:$B$30,$B58,'Smith-Berry LDR 9-24-22'!$CE$11:$CE$30)</f>
        <v>0</v>
      </c>
      <c r="FN58" s="138">
        <f>SUMIF('Smith-Berry LDR 9-24-22'!$B$11:$B$30,$B58,'Smith-Berry LDR 9-24-22'!$CH$11:$CH$30)</f>
        <v>0</v>
      </c>
      <c r="FO58" s="138">
        <f>SUMIF('Smith-Berry LDR 9-24-22'!$B$11:$B$30,$B58,'Smith-Berry LDR 9-24-22'!$CK$11:$CK$30)</f>
        <v>0</v>
      </c>
      <c r="FP58" s="138">
        <f>SUMIF('Great Scot 10-1-22 Cham'!$B$11:$B$28,$B58,'Great Scot 10-1-22 Cham'!$BY$11:$BY$28)</f>
        <v>0</v>
      </c>
      <c r="FQ58" s="138">
        <f>SUMIF('Great Scot 10-1-22 Cham'!$B$11:$B$28,$B58,'Great Scot 10-1-22 Cham'!$CB$11:$CB$28)</f>
        <v>0</v>
      </c>
      <c r="FR58" s="138">
        <f>SUMIF('Great Scot 10-1-22 Cham'!$B$11:$B$28,$B58,'Great Scot 10-1-22 Cham'!$CE$11:$CE$28)</f>
        <v>0</v>
      </c>
      <c r="FS58" s="138">
        <f>SUMIF('Great Scot 10-1-22 Cham'!$B$11:$B$28,$B58,'Great Scot 10-1-22 Cham'!$CH$11:$CH$28)</f>
        <v>0</v>
      </c>
      <c r="FT58" s="138">
        <f>SUMIF('Great Scot 10-1-22 Cham'!$B$11:$B$28,$B58,'Great Scot 10-1-22 Cham'!$CK$11:$CK$28)</f>
        <v>0</v>
      </c>
      <c r="FU58" s="138">
        <f>SUMIF('Great Scot 10-1-22 Chal'!$B$11:$B$28,$B58,'Great Scot 10-1-22 Chal'!$BY$11:$BY$28)</f>
        <v>0</v>
      </c>
      <c r="FV58" s="138">
        <f>SUMIF('Great Scot 10-1-22 Chal'!$B$11:$B$28,$B58,'Great Scot 10-1-22 Chal'!$CB$11:$CB$28)</f>
        <v>0</v>
      </c>
      <c r="FW58" s="138">
        <f>SUMIF('Great Scot 10-1-22 Chal'!$B$11:$B$28,$B58,'Great Scot 10-1-22 Chal'!$CE$11:$CE$28)</f>
        <v>0</v>
      </c>
      <c r="FX58" s="138">
        <f>SUMIF('Great Scot 10-1-22 Chal'!$B$11:$B$28,$B58,'Great Scot 10-1-22 Chal'!$CH$11:$CH$28)</f>
        <v>0</v>
      </c>
      <c r="FY58" s="138">
        <f>SUMIF('Great Scot 10-1-22 Chal'!$B$11:$B$28,$B58,'Great Scot 10-1-22 Chal'!$CK$11:$CK$28)</f>
        <v>0</v>
      </c>
      <c r="FZ58" s="138">
        <f>SUMIF('Sunday Races 10-9-22'!$B$11:$B$21,$B58,'Sunday Races 10-9-22'!$BY$11:$BY$21)</f>
        <v>0</v>
      </c>
      <c r="GA58" s="138">
        <f>SUMIF('Sunday Races 10-9-22'!$B$11:$B$21,$B58,'Sunday Races 10-9-22'!$CB$11:$CB$21)</f>
        <v>0</v>
      </c>
      <c r="GB58" s="138">
        <f>SUMIF('Sunday Races 10-9-22'!$B$11:$B$21,$B58,'Sunday Races 10-9-22'!$CE$11:$CE$21)</f>
        <v>0</v>
      </c>
      <c r="GC58" s="138">
        <f>SUMIF('Sunday Races 10-9-22'!$B$11:$B$21,$B58,'Sunday Races 10-9-22'!$CH$11:$CH$21)</f>
        <v>0</v>
      </c>
      <c r="GD58" s="138">
        <f>SUMIF('Sunday Races 10-9-22'!$B$11:$B$21,$B58,'Sunday Races 10-9-22'!$CK$11:$CK$21)</f>
        <v>0</v>
      </c>
      <c r="GE58" s="138">
        <f>SUMIF('Sunday Races 10-23-22'!$B$11:$B$22,$B58,'Sunday Races 10-23-22'!$BY$11:$BY$22)</f>
        <v>0</v>
      </c>
      <c r="GF58" s="138">
        <f>SUMIF('Sunday Races 10-23-22'!$B$11:$B$22,$B58,'Sunday Races 10-23-22'!$CB$11:$CB$22)</f>
        <v>0</v>
      </c>
      <c r="GG58" s="138">
        <f>SUMIF('Sunday Races 10-23-22'!$B$11:$B$22,$B58,'Sunday Races 10-23-22'!$CE$11:$CE$22)</f>
        <v>0</v>
      </c>
      <c r="GH58" s="138">
        <f>SUMIF('Sunday Races 10-23-22'!$B$11:$B$22,$B58,'Sunday Races 10-23-22'!$CH$11:$CH$22)</f>
        <v>0</v>
      </c>
      <c r="GI58" s="138">
        <f>SUMIF('Sunday Races 10-23-22'!$B$11:$B$22,$B58,'Sunday Races 10-23-22'!$CK$11:$CK$22)</f>
        <v>0</v>
      </c>
      <c r="GJ58" s="138">
        <f>SUMIF('One Day Regatta 10-29-22 FS'!$B$11:$B$19,$B58,'One Day Regatta 10-29-22 FS'!$BY$11:$BY$19)</f>
        <v>0</v>
      </c>
      <c r="GK58" s="138">
        <f>SUMIF('One Day Regatta 10-29-22 FS'!$B$11:$B$19,$B58,'One Day Regatta 10-29-22 FS'!$CB$11:$CB$19)</f>
        <v>0</v>
      </c>
      <c r="GL58" s="138">
        <f>SUMIF('One Day Regatta 10-29-22 FS'!$B$11:$B$19,$B58,'One Day Regatta 10-29-22 FS'!$CE$11:$CE$19)</f>
        <v>0</v>
      </c>
      <c r="GM58" s="138">
        <f>SUMIF('One Day Regatta 10-29-22 FS'!$B$11:$B$19,$B58,'One Day Regatta 10-29-22 FS'!$CH$11:$CH$19)</f>
        <v>0</v>
      </c>
      <c r="GN58" s="138">
        <f>SUMIF('One Day Regatta 10-29-22 FS'!$B$11:$B$19,$B58,'One Day Regatta 10-29-22 FS'!$CK$11:$CK$19)</f>
        <v>0</v>
      </c>
      <c r="GO58" s="139"/>
      <c r="GP58" s="140"/>
      <c r="GQ58" s="141">
        <f t="shared" ref="GQ58:GZ58" si="54">LARGE($G58:$GO58,GQ$2)</f>
        <v>0</v>
      </c>
      <c r="GR58" s="141">
        <f t="shared" si="54"/>
        <v>0</v>
      </c>
      <c r="GS58" s="141">
        <f t="shared" si="54"/>
        <v>0</v>
      </c>
      <c r="GT58" s="141">
        <f t="shared" si="54"/>
        <v>0</v>
      </c>
      <c r="GU58" s="141">
        <f t="shared" si="54"/>
        <v>0</v>
      </c>
      <c r="GV58" s="141">
        <f t="shared" si="54"/>
        <v>0</v>
      </c>
      <c r="GW58" s="141">
        <f t="shared" si="54"/>
        <v>0</v>
      </c>
      <c r="GX58" s="141">
        <f t="shared" si="54"/>
        <v>0</v>
      </c>
      <c r="GY58" s="141">
        <f t="shared" si="54"/>
        <v>0</v>
      </c>
      <c r="GZ58" s="141">
        <f t="shared" si="54"/>
        <v>0</v>
      </c>
      <c r="HA58" s="141">
        <f t="shared" ref="HA58:HJ58" si="55">LARGE($G58:$GO58,HA$2)</f>
        <v>0</v>
      </c>
      <c r="HB58" s="141">
        <f t="shared" si="55"/>
        <v>0</v>
      </c>
      <c r="HC58" s="141">
        <f t="shared" si="55"/>
        <v>0</v>
      </c>
      <c r="HD58" s="141">
        <f t="shared" si="55"/>
        <v>0</v>
      </c>
      <c r="HE58" s="141">
        <f t="shared" si="55"/>
        <v>0</v>
      </c>
      <c r="HF58" s="141">
        <f t="shared" si="55"/>
        <v>0</v>
      </c>
      <c r="HG58" s="141">
        <f t="shared" si="55"/>
        <v>0</v>
      </c>
      <c r="HH58" s="141">
        <f t="shared" si="55"/>
        <v>0</v>
      </c>
      <c r="HI58" s="141">
        <f t="shared" si="55"/>
        <v>0</v>
      </c>
      <c r="HJ58" s="141">
        <f t="shared" si="55"/>
        <v>0</v>
      </c>
      <c r="HK58" s="141">
        <f t="shared" ref="HK58:HT58" si="56">LARGE($G58:$GO58,HK$2)</f>
        <v>0</v>
      </c>
      <c r="HL58" s="141">
        <f t="shared" si="56"/>
        <v>0</v>
      </c>
      <c r="HM58" s="141">
        <f t="shared" si="56"/>
        <v>0</v>
      </c>
      <c r="HN58" s="141">
        <f t="shared" si="56"/>
        <v>0</v>
      </c>
      <c r="HO58" s="141">
        <f t="shared" si="56"/>
        <v>0</v>
      </c>
      <c r="HP58" s="141">
        <f t="shared" si="56"/>
        <v>0</v>
      </c>
      <c r="HQ58" s="141">
        <f t="shared" si="56"/>
        <v>0</v>
      </c>
      <c r="HR58" s="141">
        <f t="shared" si="56"/>
        <v>0</v>
      </c>
      <c r="HS58" s="141">
        <f t="shared" si="56"/>
        <v>0</v>
      </c>
      <c r="HT58" s="141">
        <f t="shared" si="56"/>
        <v>0</v>
      </c>
      <c r="HU58" s="141">
        <f t="shared" ref="HU58:ID58" si="57">LARGE($G58:$GO58,HU$2)</f>
        <v>0</v>
      </c>
      <c r="HV58" s="141">
        <f t="shared" si="57"/>
        <v>0</v>
      </c>
      <c r="HW58" s="141">
        <f t="shared" si="57"/>
        <v>0</v>
      </c>
      <c r="HX58" s="141">
        <f t="shared" si="57"/>
        <v>0</v>
      </c>
      <c r="HY58" s="141">
        <f t="shared" si="57"/>
        <v>0</v>
      </c>
      <c r="HZ58" s="141">
        <f t="shared" si="57"/>
        <v>0</v>
      </c>
      <c r="IA58" s="141">
        <f t="shared" si="57"/>
        <v>0</v>
      </c>
      <c r="IB58" s="141">
        <f t="shared" si="57"/>
        <v>0</v>
      </c>
      <c r="IC58" s="141">
        <f t="shared" si="57"/>
        <v>0</v>
      </c>
      <c r="ID58" s="141">
        <f t="shared" si="57"/>
        <v>0</v>
      </c>
      <c r="IE58" s="141">
        <f t="shared" ref="IE58:IN58" si="58">LARGE($G58:$GO58,IE$2)</f>
        <v>0</v>
      </c>
      <c r="IF58" s="141">
        <f t="shared" si="58"/>
        <v>0</v>
      </c>
      <c r="IG58" s="141">
        <f t="shared" si="58"/>
        <v>0</v>
      </c>
      <c r="IH58" s="141">
        <f t="shared" si="58"/>
        <v>0</v>
      </c>
      <c r="II58" s="141">
        <f t="shared" si="58"/>
        <v>0</v>
      </c>
      <c r="IJ58" s="141">
        <f t="shared" si="58"/>
        <v>0</v>
      </c>
      <c r="IK58" s="141">
        <f t="shared" si="58"/>
        <v>0</v>
      </c>
      <c r="IL58" s="141">
        <f t="shared" si="58"/>
        <v>0</v>
      </c>
      <c r="IM58" s="141">
        <f t="shared" si="58"/>
        <v>0</v>
      </c>
      <c r="IN58" s="141">
        <f t="shared" si="58"/>
        <v>0</v>
      </c>
      <c r="IO58" s="141">
        <f t="shared" ref="IO58:IX58" si="59">LARGE($G58:$GO58,IO$2)</f>
        <v>0</v>
      </c>
      <c r="IP58" s="141">
        <f t="shared" si="59"/>
        <v>0</v>
      </c>
      <c r="IQ58" s="141">
        <f t="shared" si="59"/>
        <v>0</v>
      </c>
      <c r="IR58" s="141">
        <f t="shared" si="59"/>
        <v>0</v>
      </c>
      <c r="IS58" s="141">
        <f t="shared" si="59"/>
        <v>0</v>
      </c>
      <c r="IT58" s="141">
        <f t="shared" si="59"/>
        <v>0</v>
      </c>
      <c r="IU58" s="141">
        <f t="shared" si="59"/>
        <v>0</v>
      </c>
      <c r="IV58" s="141">
        <f t="shared" si="59"/>
        <v>0</v>
      </c>
      <c r="IW58" s="141">
        <f t="shared" si="59"/>
        <v>0</v>
      </c>
      <c r="IX58" s="141">
        <f t="shared" si="59"/>
        <v>0</v>
      </c>
      <c r="IY58" s="141">
        <f t="shared" ref="IY58:JM58" si="60">LARGE($G58:$GO58,IY$2)</f>
        <v>0</v>
      </c>
      <c r="IZ58" s="141">
        <f t="shared" si="60"/>
        <v>0</v>
      </c>
      <c r="JA58" s="141">
        <f t="shared" si="60"/>
        <v>0</v>
      </c>
      <c r="JB58" s="141">
        <f t="shared" si="60"/>
        <v>0</v>
      </c>
      <c r="JC58" s="141">
        <f t="shared" si="60"/>
        <v>0</v>
      </c>
      <c r="JD58" s="141">
        <f t="shared" si="60"/>
        <v>0</v>
      </c>
      <c r="JE58" s="141">
        <f t="shared" si="60"/>
        <v>0</v>
      </c>
      <c r="JF58" s="141">
        <f t="shared" si="60"/>
        <v>0</v>
      </c>
      <c r="JG58" s="141">
        <f t="shared" si="60"/>
        <v>0</v>
      </c>
      <c r="JH58" s="141">
        <f t="shared" si="60"/>
        <v>0</v>
      </c>
      <c r="JI58" s="141">
        <f t="shared" si="60"/>
        <v>0</v>
      </c>
      <c r="JJ58" s="141">
        <f t="shared" si="60"/>
        <v>0</v>
      </c>
      <c r="JK58" s="141">
        <f t="shared" si="60"/>
        <v>0</v>
      </c>
      <c r="JL58" s="141">
        <f t="shared" si="60"/>
        <v>0</v>
      </c>
      <c r="JM58" s="141">
        <f t="shared" si="60"/>
        <v>0</v>
      </c>
    </row>
    <row r="59" spans="1:273" s="145" customFormat="1" ht="15" customHeight="1" x14ac:dyDescent="0.2">
      <c r="A59" s="143"/>
      <c r="B59" s="143"/>
      <c r="C59" s="143"/>
      <c r="D59" s="143"/>
      <c r="E59" s="143"/>
      <c r="F59" s="143"/>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144"/>
      <c r="EF59" s="144"/>
      <c r="EG59" s="144"/>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c r="GO59" s="144"/>
      <c r="GP59" s="144"/>
      <c r="GQ59" s="144"/>
    </row>
    <row r="60" spans="1:273" ht="15" customHeight="1" x14ac:dyDescent="0.2">
      <c r="B60" s="42" t="s">
        <v>1370</v>
      </c>
      <c r="C60" s="146">
        <f>SUM(C4:C58)</f>
        <v>526</v>
      </c>
      <c r="D60" s="146"/>
      <c r="E60" s="146">
        <f>SUM(G60:GO60)</f>
        <v>210</v>
      </c>
      <c r="G60" s="196">
        <f t="shared" ref="G60:P60" si="61">COUNTIF(G4:G58,"&gt;0")</f>
        <v>6</v>
      </c>
      <c r="H60" s="196">
        <f t="shared" si="61"/>
        <v>7</v>
      </c>
      <c r="I60" s="196">
        <f t="shared" si="61"/>
        <v>7</v>
      </c>
      <c r="J60" s="196">
        <f t="shared" si="61"/>
        <v>6</v>
      </c>
      <c r="K60" s="196">
        <f t="shared" si="61"/>
        <v>6</v>
      </c>
      <c r="L60" s="196">
        <f t="shared" si="61"/>
        <v>5</v>
      </c>
      <c r="M60" s="196">
        <f t="shared" si="61"/>
        <v>3</v>
      </c>
      <c r="N60" s="196">
        <f t="shared" si="61"/>
        <v>0</v>
      </c>
      <c r="O60" s="196">
        <f t="shared" si="61"/>
        <v>0</v>
      </c>
      <c r="P60" s="196">
        <f t="shared" si="61"/>
        <v>0</v>
      </c>
      <c r="Q60" s="210"/>
      <c r="R60" s="210"/>
      <c r="S60" s="210"/>
      <c r="T60" s="210"/>
      <c r="U60" s="210"/>
      <c r="V60" s="210"/>
      <c r="W60" s="210"/>
      <c r="X60" s="210"/>
      <c r="Y60" s="210"/>
      <c r="Z60" s="210"/>
      <c r="AA60" s="196">
        <f t="shared" ref="AA60:AO60" si="62">COUNTIF(AA4:AA58,"&gt;0")</f>
        <v>5</v>
      </c>
      <c r="AB60" s="196">
        <f t="shared" si="62"/>
        <v>5</v>
      </c>
      <c r="AC60" s="196">
        <f t="shared" si="62"/>
        <v>4</v>
      </c>
      <c r="AD60" s="196">
        <f t="shared" si="62"/>
        <v>4</v>
      </c>
      <c r="AE60" s="196">
        <f t="shared" si="62"/>
        <v>3</v>
      </c>
      <c r="AF60" s="196">
        <f t="shared" si="62"/>
        <v>0</v>
      </c>
      <c r="AG60" s="196">
        <f t="shared" si="62"/>
        <v>0</v>
      </c>
      <c r="AH60" s="196">
        <f t="shared" si="62"/>
        <v>0</v>
      </c>
      <c r="AI60" s="196">
        <f t="shared" si="62"/>
        <v>0</v>
      </c>
      <c r="AJ60" s="196">
        <f t="shared" si="62"/>
        <v>0</v>
      </c>
      <c r="AK60" s="196">
        <f t="shared" si="62"/>
        <v>0</v>
      </c>
      <c r="AL60" s="196">
        <f t="shared" si="62"/>
        <v>0</v>
      </c>
      <c r="AM60" s="196">
        <f t="shared" si="62"/>
        <v>0</v>
      </c>
      <c r="AN60" s="196">
        <f t="shared" si="62"/>
        <v>0</v>
      </c>
      <c r="AO60" s="196">
        <f t="shared" si="62"/>
        <v>0</v>
      </c>
      <c r="AP60" s="210"/>
      <c r="AQ60" s="210"/>
      <c r="AR60" s="210"/>
      <c r="AS60" s="210"/>
      <c r="AT60" s="210"/>
      <c r="AU60" s="210"/>
      <c r="AV60" s="210"/>
      <c r="AW60" s="210"/>
      <c r="AX60" s="210"/>
      <c r="AY60" s="210"/>
      <c r="AZ60" s="196">
        <f t="shared" ref="AZ60:BI60" si="63">COUNTIF(AZ4:AZ58,"&gt;0")</f>
        <v>6</v>
      </c>
      <c r="BA60" s="196">
        <f t="shared" si="63"/>
        <v>6</v>
      </c>
      <c r="BB60" s="196">
        <f t="shared" si="63"/>
        <v>3</v>
      </c>
      <c r="BC60" s="196">
        <f t="shared" si="63"/>
        <v>0</v>
      </c>
      <c r="BD60" s="196">
        <f t="shared" si="63"/>
        <v>0</v>
      </c>
      <c r="BE60" s="196">
        <f t="shared" si="63"/>
        <v>0</v>
      </c>
      <c r="BF60" s="196">
        <f t="shared" si="63"/>
        <v>0</v>
      </c>
      <c r="BG60" s="196">
        <f t="shared" si="63"/>
        <v>0</v>
      </c>
      <c r="BH60" s="196">
        <f t="shared" si="63"/>
        <v>0</v>
      </c>
      <c r="BI60" s="196">
        <f t="shared" si="63"/>
        <v>0</v>
      </c>
      <c r="BJ60" s="210"/>
      <c r="BK60" s="210"/>
      <c r="BL60" s="210"/>
      <c r="BM60" s="210"/>
      <c r="BN60" s="210"/>
      <c r="BO60" s="196">
        <f t="shared" ref="BO60:CC60" si="64">COUNTIF(BO4:BO58,"&gt;0")</f>
        <v>2</v>
      </c>
      <c r="BP60" s="196">
        <f t="shared" si="64"/>
        <v>0</v>
      </c>
      <c r="BQ60" s="196">
        <f t="shared" si="64"/>
        <v>0</v>
      </c>
      <c r="BR60" s="196">
        <f t="shared" si="64"/>
        <v>0</v>
      </c>
      <c r="BS60" s="196">
        <f t="shared" si="64"/>
        <v>0</v>
      </c>
      <c r="BT60" s="196">
        <f t="shared" si="64"/>
        <v>3</v>
      </c>
      <c r="BU60" s="196">
        <f t="shared" si="64"/>
        <v>3</v>
      </c>
      <c r="BV60" s="196">
        <f t="shared" si="64"/>
        <v>3</v>
      </c>
      <c r="BW60" s="196">
        <f t="shared" si="64"/>
        <v>3</v>
      </c>
      <c r="BX60" s="196">
        <f t="shared" si="64"/>
        <v>0</v>
      </c>
      <c r="BY60" s="196">
        <f t="shared" si="64"/>
        <v>4</v>
      </c>
      <c r="BZ60" s="196">
        <f t="shared" si="64"/>
        <v>4</v>
      </c>
      <c r="CA60" s="196">
        <f t="shared" si="64"/>
        <v>4</v>
      </c>
      <c r="CB60" s="196">
        <f t="shared" si="64"/>
        <v>0</v>
      </c>
      <c r="CC60" s="196">
        <f t="shared" si="64"/>
        <v>0</v>
      </c>
      <c r="CD60" s="210"/>
      <c r="CE60" s="210"/>
      <c r="CF60" s="210"/>
      <c r="CG60" s="210"/>
      <c r="CH60" s="210"/>
      <c r="CI60" s="210"/>
      <c r="CJ60" s="210"/>
      <c r="CK60" s="210"/>
      <c r="CL60" s="210"/>
      <c r="CM60" s="210"/>
      <c r="CN60" s="196">
        <f>COUNTIF(CN4:CN58,"&gt;0")</f>
        <v>3</v>
      </c>
      <c r="CO60" s="196">
        <f>COUNTIF(CO4:CO58,"&gt;0")</f>
        <v>3</v>
      </c>
      <c r="CP60" s="196">
        <f>COUNTIF(CP4:CP58,"&gt;0")</f>
        <v>2</v>
      </c>
      <c r="CQ60" s="196">
        <f>COUNTIF(CQ4:CQ58,"&gt;0")</f>
        <v>3</v>
      </c>
      <c r="CR60" s="196">
        <f>COUNTIF(CR4:CR58,"&gt;0")</f>
        <v>0</v>
      </c>
      <c r="CS60" s="210"/>
      <c r="CT60" s="210"/>
      <c r="CU60" s="210"/>
      <c r="CV60" s="210"/>
      <c r="CW60" s="210"/>
      <c r="CX60" s="210"/>
      <c r="CY60" s="210"/>
      <c r="CZ60" s="210"/>
      <c r="DA60" s="210"/>
      <c r="DB60" s="210"/>
      <c r="DC60" s="196">
        <f t="shared" ref="DC60:DQ60" si="65">COUNTIF(DC4:DC58,"&gt;0")</f>
        <v>4</v>
      </c>
      <c r="DD60" s="196">
        <f t="shared" si="65"/>
        <v>5</v>
      </c>
      <c r="DE60" s="196">
        <f t="shared" si="65"/>
        <v>0</v>
      </c>
      <c r="DF60" s="196">
        <f t="shared" si="65"/>
        <v>0</v>
      </c>
      <c r="DG60" s="196">
        <f t="shared" si="65"/>
        <v>0</v>
      </c>
      <c r="DH60" s="196">
        <f t="shared" si="65"/>
        <v>1</v>
      </c>
      <c r="DI60" s="196">
        <f t="shared" si="65"/>
        <v>1</v>
      </c>
      <c r="DJ60" s="196">
        <f t="shared" si="65"/>
        <v>1</v>
      </c>
      <c r="DK60" s="196">
        <f t="shared" si="65"/>
        <v>0</v>
      </c>
      <c r="DL60" s="196">
        <f t="shared" si="65"/>
        <v>0</v>
      </c>
      <c r="DM60" s="196">
        <f t="shared" si="65"/>
        <v>5</v>
      </c>
      <c r="DN60" s="196">
        <f t="shared" si="65"/>
        <v>3</v>
      </c>
      <c r="DO60" s="196">
        <f t="shared" si="65"/>
        <v>3</v>
      </c>
      <c r="DP60" s="196">
        <f t="shared" si="65"/>
        <v>0</v>
      </c>
      <c r="DQ60" s="196">
        <f t="shared" si="65"/>
        <v>0</v>
      </c>
      <c r="DR60" s="210"/>
      <c r="DS60" s="210"/>
      <c r="DT60" s="210"/>
      <c r="DU60" s="210"/>
      <c r="DV60" s="210"/>
      <c r="DW60" s="210"/>
      <c r="DX60" s="210"/>
      <c r="DY60" s="210"/>
      <c r="DZ60" s="210"/>
      <c r="EA60" s="210"/>
      <c r="EB60" s="196">
        <f t="shared" ref="EB60:EU60" si="66">COUNTIF(EB4:EB58,"&gt;0")</f>
        <v>0</v>
      </c>
      <c r="EC60" s="196">
        <f t="shared" si="66"/>
        <v>0</v>
      </c>
      <c r="ED60" s="196">
        <f t="shared" si="66"/>
        <v>0</v>
      </c>
      <c r="EE60" s="196">
        <f t="shared" si="66"/>
        <v>0</v>
      </c>
      <c r="EF60" s="196">
        <f t="shared" si="66"/>
        <v>0</v>
      </c>
      <c r="EG60" s="196">
        <f t="shared" si="66"/>
        <v>9</v>
      </c>
      <c r="EH60" s="196">
        <f t="shared" si="66"/>
        <v>9</v>
      </c>
      <c r="EI60" s="196">
        <f t="shared" si="66"/>
        <v>9</v>
      </c>
      <c r="EJ60" s="196">
        <f t="shared" si="66"/>
        <v>0</v>
      </c>
      <c r="EK60" s="196">
        <f t="shared" si="66"/>
        <v>0</v>
      </c>
      <c r="EL60" s="196">
        <f t="shared" si="66"/>
        <v>4</v>
      </c>
      <c r="EM60" s="196">
        <f t="shared" si="66"/>
        <v>4</v>
      </c>
      <c r="EN60" s="196">
        <f t="shared" si="66"/>
        <v>4</v>
      </c>
      <c r="EO60" s="196">
        <f t="shared" si="66"/>
        <v>0</v>
      </c>
      <c r="EP60" s="196">
        <f t="shared" si="66"/>
        <v>0</v>
      </c>
      <c r="EQ60" s="196">
        <f t="shared" si="66"/>
        <v>5</v>
      </c>
      <c r="ER60" s="196">
        <f t="shared" si="66"/>
        <v>5</v>
      </c>
      <c r="ES60" s="196">
        <f t="shared" si="66"/>
        <v>0</v>
      </c>
      <c r="ET60" s="196">
        <f t="shared" si="66"/>
        <v>0</v>
      </c>
      <c r="EU60" s="196">
        <f t="shared" si="66"/>
        <v>0</v>
      </c>
      <c r="EV60" s="210"/>
      <c r="EW60" s="210"/>
      <c r="EX60" s="210"/>
      <c r="EY60" s="210"/>
      <c r="EZ60" s="210"/>
      <c r="FA60" s="196">
        <f>COUNTIF(FA4:FA58,"&gt;0")</f>
        <v>4</v>
      </c>
      <c r="FB60" s="196">
        <f>COUNTIF(FB4:FB58,"&gt;0")</f>
        <v>4</v>
      </c>
      <c r="FC60" s="196">
        <f>COUNTIF(FC4:FC58,"&gt;0")</f>
        <v>3</v>
      </c>
      <c r="FD60" s="196">
        <f>COUNTIF(FD4:FD58,"&gt;0")</f>
        <v>0</v>
      </c>
      <c r="FE60" s="196">
        <f>COUNTIF(FE4:FE58,"&gt;0")</f>
        <v>0</v>
      </c>
      <c r="FF60" s="210"/>
      <c r="FG60" s="210"/>
      <c r="FH60" s="210"/>
      <c r="FI60" s="210"/>
      <c r="FJ60" s="210"/>
      <c r="FK60" s="210"/>
      <c r="FL60" s="210"/>
      <c r="FM60" s="210"/>
      <c r="FN60" s="210"/>
      <c r="FO60" s="210"/>
      <c r="FP60" s="210"/>
      <c r="FQ60" s="210"/>
      <c r="FR60" s="210"/>
      <c r="FS60" s="210"/>
      <c r="FT60" s="210"/>
      <c r="FU60" s="210"/>
      <c r="FV60" s="210"/>
      <c r="FW60" s="210"/>
      <c r="FX60" s="210"/>
      <c r="FY60" s="210"/>
      <c r="FZ60" s="196">
        <f t="shared" ref="FZ60:GI60" si="67">COUNTIF(FZ4:FZ58,"&gt;0")</f>
        <v>5</v>
      </c>
      <c r="GA60" s="196">
        <f t="shared" si="67"/>
        <v>3</v>
      </c>
      <c r="GB60" s="196">
        <f t="shared" si="67"/>
        <v>3</v>
      </c>
      <c r="GC60" s="196">
        <f t="shared" si="67"/>
        <v>0</v>
      </c>
      <c r="GD60" s="196">
        <f t="shared" si="67"/>
        <v>0</v>
      </c>
      <c r="GE60" s="196">
        <f t="shared" si="67"/>
        <v>3</v>
      </c>
      <c r="GF60" s="196">
        <f t="shared" si="67"/>
        <v>0</v>
      </c>
      <c r="GG60" s="196">
        <f t="shared" si="67"/>
        <v>0</v>
      </c>
      <c r="GH60" s="196">
        <f t="shared" si="67"/>
        <v>0</v>
      </c>
      <c r="GI60" s="196">
        <f t="shared" si="67"/>
        <v>0</v>
      </c>
      <c r="GJ60" s="210"/>
      <c r="GK60" s="210"/>
      <c r="GL60" s="210"/>
      <c r="GM60" s="210"/>
      <c r="GN60" s="210"/>
    </row>
    <row r="61" spans="1:273" ht="15" customHeight="1" x14ac:dyDescent="0.2">
      <c r="C61" s="119" t="s">
        <v>496</v>
      </c>
      <c r="E61" s="42" t="s">
        <v>1214</v>
      </c>
      <c r="Q61" s="196">
        <f t="shared" ref="Q61:Z61" si="68">COUNTIF(Q4:Q58,"&gt;0")</f>
        <v>5</v>
      </c>
      <c r="R61" s="196">
        <f t="shared" si="68"/>
        <v>5</v>
      </c>
      <c r="S61" s="196">
        <f t="shared" si="68"/>
        <v>5</v>
      </c>
      <c r="T61" s="196">
        <f t="shared" si="68"/>
        <v>5</v>
      </c>
      <c r="U61" s="196">
        <f t="shared" si="68"/>
        <v>0</v>
      </c>
      <c r="V61" s="196">
        <f t="shared" si="68"/>
        <v>0</v>
      </c>
      <c r="W61" s="196">
        <f t="shared" si="68"/>
        <v>0</v>
      </c>
      <c r="X61" s="196">
        <f t="shared" si="68"/>
        <v>0</v>
      </c>
      <c r="Y61" s="196">
        <f t="shared" si="68"/>
        <v>0</v>
      </c>
      <c r="Z61" s="196">
        <f t="shared" si="68"/>
        <v>0</v>
      </c>
      <c r="AP61" s="196">
        <f t="shared" ref="AP61:AY61" si="69">COUNTIF(AP4:AP58,"&gt;0")</f>
        <v>11</v>
      </c>
      <c r="AQ61" s="196">
        <f t="shared" si="69"/>
        <v>11</v>
      </c>
      <c r="AR61" s="196">
        <f t="shared" si="69"/>
        <v>11</v>
      </c>
      <c r="AS61" s="196">
        <f t="shared" si="69"/>
        <v>0</v>
      </c>
      <c r="AT61" s="196">
        <f t="shared" si="69"/>
        <v>0</v>
      </c>
      <c r="AU61" s="196">
        <f t="shared" si="69"/>
        <v>0</v>
      </c>
      <c r="AV61" s="196">
        <f t="shared" si="69"/>
        <v>0</v>
      </c>
      <c r="AW61" s="196">
        <f t="shared" si="69"/>
        <v>0</v>
      </c>
      <c r="AX61" s="196">
        <f t="shared" si="69"/>
        <v>0</v>
      </c>
      <c r="AY61" s="196">
        <f t="shared" si="69"/>
        <v>0</v>
      </c>
      <c r="BJ61" s="196">
        <f>COUNTIF(BJ4:BJ58,"&gt;0")</f>
        <v>8</v>
      </c>
      <c r="BK61" s="196">
        <f>COUNTIF(BK4:BK58,"&gt;0")</f>
        <v>4</v>
      </c>
      <c r="BL61" s="196">
        <f>COUNTIF(BL4:BL58,"&gt;0")</f>
        <v>4</v>
      </c>
      <c r="BM61" s="196">
        <f>COUNTIF(BM4:BM58,"&gt;0")</f>
        <v>0</v>
      </c>
      <c r="BN61" s="196">
        <f>COUNTIF(BN4:BN58,"&gt;0")</f>
        <v>0</v>
      </c>
      <c r="CD61" s="196">
        <f t="shared" ref="CD61:CM61" si="70">COUNTIF(CD4:CD58,"&gt;0")</f>
        <v>6</v>
      </c>
      <c r="CE61" s="196">
        <f t="shared" si="70"/>
        <v>6</v>
      </c>
      <c r="CF61" s="196">
        <f t="shared" si="70"/>
        <v>0</v>
      </c>
      <c r="CG61" s="196">
        <f t="shared" si="70"/>
        <v>0</v>
      </c>
      <c r="CH61" s="196">
        <f t="shared" si="70"/>
        <v>0</v>
      </c>
      <c r="CI61" s="196">
        <f t="shared" si="70"/>
        <v>0</v>
      </c>
      <c r="CJ61" s="196">
        <f t="shared" si="70"/>
        <v>0</v>
      </c>
      <c r="CK61" s="196">
        <f t="shared" si="70"/>
        <v>0</v>
      </c>
      <c r="CL61" s="196">
        <f t="shared" si="70"/>
        <v>0</v>
      </c>
      <c r="CM61" s="196">
        <f t="shared" si="70"/>
        <v>0</v>
      </c>
      <c r="CS61" s="196">
        <f t="shared" ref="CS61:DB61" si="71">COUNTIF(CS4:CS58,"&gt;0")</f>
        <v>4</v>
      </c>
      <c r="CT61" s="196">
        <f t="shared" si="71"/>
        <v>0</v>
      </c>
      <c r="CU61" s="196">
        <f t="shared" si="71"/>
        <v>0</v>
      </c>
      <c r="CV61" s="196">
        <f t="shared" si="71"/>
        <v>0</v>
      </c>
      <c r="CW61" s="196">
        <f t="shared" si="71"/>
        <v>0</v>
      </c>
      <c r="CX61" s="196">
        <f t="shared" si="71"/>
        <v>3</v>
      </c>
      <c r="CY61" s="196">
        <f t="shared" si="71"/>
        <v>2</v>
      </c>
      <c r="CZ61" s="196">
        <f t="shared" si="71"/>
        <v>3</v>
      </c>
      <c r="DA61" s="196">
        <f t="shared" si="71"/>
        <v>0</v>
      </c>
      <c r="DB61" s="196">
        <f t="shared" si="71"/>
        <v>0</v>
      </c>
      <c r="DR61" s="196">
        <f t="shared" ref="DR61:EA61" si="72">COUNTIF(DR4:DR58,"&gt;0")</f>
        <v>10</v>
      </c>
      <c r="DS61" s="196">
        <f t="shared" si="72"/>
        <v>10</v>
      </c>
      <c r="DT61" s="196">
        <f t="shared" si="72"/>
        <v>10</v>
      </c>
      <c r="DU61" s="196">
        <f t="shared" si="72"/>
        <v>10</v>
      </c>
      <c r="DV61" s="196">
        <f t="shared" si="72"/>
        <v>0</v>
      </c>
      <c r="DW61" s="196">
        <f t="shared" si="72"/>
        <v>0</v>
      </c>
      <c r="DX61" s="196">
        <f t="shared" si="72"/>
        <v>0</v>
      </c>
      <c r="DY61" s="196">
        <f t="shared" si="72"/>
        <v>0</v>
      </c>
      <c r="DZ61" s="196">
        <f t="shared" si="72"/>
        <v>0</v>
      </c>
      <c r="EA61" s="196">
        <f t="shared" si="72"/>
        <v>0</v>
      </c>
      <c r="EV61" s="196">
        <f>COUNTIF(EV4:EV58,"&gt;0")</f>
        <v>6</v>
      </c>
      <c r="EW61" s="196">
        <f>COUNTIF(EW4:EW58,"&gt;0")</f>
        <v>6</v>
      </c>
      <c r="EX61" s="196">
        <f>COUNTIF(EX4:EX58,"&gt;0")</f>
        <v>6</v>
      </c>
      <c r="EY61" s="196">
        <f>COUNTIF(EY4:EY58,"&gt;0")</f>
        <v>0</v>
      </c>
      <c r="EZ61" s="196">
        <f>COUNTIF(EZ4:EZ58,"&gt;0")</f>
        <v>0</v>
      </c>
      <c r="FF61" s="196">
        <f>COUNTIF(FF4:FF58,"&gt;0")</f>
        <v>9</v>
      </c>
      <c r="FG61" s="196">
        <f>COUNTIF(FG4:FG58,"&gt;0")</f>
        <v>9</v>
      </c>
      <c r="FH61" s="196">
        <f>COUNTIF(FH4:FH58,"&gt;0")</f>
        <v>0</v>
      </c>
      <c r="FI61" s="196">
        <f>COUNTIF(FI4:FI58,"&gt;0")</f>
        <v>0</v>
      </c>
      <c r="FJ61" s="196">
        <f>COUNTIF(FJ4:FJ58,"&gt;0")</f>
        <v>0</v>
      </c>
      <c r="FK61" s="196">
        <f t="shared" ref="FK61:FY61" si="73">COUNTIF(FK4:FK58,"&gt;0")</f>
        <v>2</v>
      </c>
      <c r="FL61" s="196">
        <f t="shared" si="73"/>
        <v>0</v>
      </c>
      <c r="FM61" s="196">
        <f t="shared" si="73"/>
        <v>0</v>
      </c>
      <c r="FN61" s="196">
        <f t="shared" si="73"/>
        <v>0</v>
      </c>
      <c r="FO61" s="196">
        <f t="shared" si="73"/>
        <v>0</v>
      </c>
      <c r="FP61" s="196">
        <f t="shared" si="73"/>
        <v>15</v>
      </c>
      <c r="FQ61" s="196">
        <f t="shared" si="73"/>
        <v>15</v>
      </c>
      <c r="FR61" s="196">
        <f t="shared" si="73"/>
        <v>15</v>
      </c>
      <c r="FS61" s="196">
        <f t="shared" si="73"/>
        <v>14</v>
      </c>
      <c r="FT61" s="196">
        <f t="shared" si="73"/>
        <v>14</v>
      </c>
      <c r="FU61" s="196">
        <f t="shared" si="73"/>
        <v>9</v>
      </c>
      <c r="FV61" s="196">
        <f t="shared" si="73"/>
        <v>9</v>
      </c>
      <c r="FW61" s="196">
        <f t="shared" si="73"/>
        <v>8</v>
      </c>
      <c r="FX61" s="196">
        <f t="shared" si="73"/>
        <v>9</v>
      </c>
      <c r="FY61" s="196">
        <f t="shared" si="73"/>
        <v>9</v>
      </c>
      <c r="GJ61" s="196">
        <f>COUNTIF(GJ4:GJ58,"&gt;0")</f>
        <v>7</v>
      </c>
      <c r="GK61" s="196">
        <f>COUNTIF(GK4:GK58,"&gt;0")</f>
        <v>7</v>
      </c>
      <c r="GL61" s="196">
        <f>COUNTIF(GL4:GL58,"&gt;0")</f>
        <v>7</v>
      </c>
      <c r="GM61" s="196">
        <f>COUNTIF(GM4:GM58,"&gt;0")</f>
        <v>7</v>
      </c>
      <c r="GN61" s="196">
        <f>COUNTIF(GN4:GN58,"&gt;0")</f>
        <v>0</v>
      </c>
    </row>
    <row r="62" spans="1:273" ht="15" customHeight="1" x14ac:dyDescent="0.2">
      <c r="B62" s="42" t="s">
        <v>350</v>
      </c>
      <c r="C62" s="141">
        <f>COUNTIF(G61:GN61, "&gt;0")+E62</f>
        <v>90</v>
      </c>
      <c r="E62" s="141">
        <f>COUNTIF(G60:GN60, "&gt;0")</f>
        <v>50</v>
      </c>
    </row>
  </sheetData>
  <sortState xmlns:xlrd2="http://schemas.microsoft.com/office/spreadsheetml/2017/richdata2" ref="A4:JM50">
    <sortCondition ref="A4:A50"/>
  </sortState>
  <mergeCells count="38">
    <mergeCell ref="DM1:DQ1"/>
    <mergeCell ref="CN1:CR1"/>
    <mergeCell ref="CX1:DB1"/>
    <mergeCell ref="DC1:DG1"/>
    <mergeCell ref="CS1:CW1"/>
    <mergeCell ref="EG1:EK1"/>
    <mergeCell ref="GJ1:GN1"/>
    <mergeCell ref="GE1:GI1"/>
    <mergeCell ref="FK1:FO1"/>
    <mergeCell ref="FP1:FT1"/>
    <mergeCell ref="EL1:EP1"/>
    <mergeCell ref="EV1:EZ1"/>
    <mergeCell ref="FF1:FJ1"/>
    <mergeCell ref="AZ1:BD1"/>
    <mergeCell ref="FU1:FY1"/>
    <mergeCell ref="FZ1:GD1"/>
    <mergeCell ref="FA1:FE1"/>
    <mergeCell ref="EQ1:EU1"/>
    <mergeCell ref="BJ1:BN1"/>
    <mergeCell ref="BE1:BI1"/>
    <mergeCell ref="BO1:BS1"/>
    <mergeCell ref="DH1:DL1"/>
    <mergeCell ref="DW1:EA1"/>
    <mergeCell ref="DR1:DV1"/>
    <mergeCell ref="EB1:EF1"/>
    <mergeCell ref="BT1:BX1"/>
    <mergeCell ref="CI1:CM1"/>
    <mergeCell ref="BY1:CC1"/>
    <mergeCell ref="CD1:CH1"/>
    <mergeCell ref="G1:K1"/>
    <mergeCell ref="V1:Z1"/>
    <mergeCell ref="AU1:AY1"/>
    <mergeCell ref="L1:P1"/>
    <mergeCell ref="AK1:AO1"/>
    <mergeCell ref="Q1:U1"/>
    <mergeCell ref="AA1:AE1"/>
    <mergeCell ref="AF1:AJ1"/>
    <mergeCell ref="AP1:AT1"/>
  </mergeCells>
  <conditionalFormatting sqref="GQ39:JM40 GQ57:JM57 GQ42:JM49 GO58:JM58 GQ32:JM32 GQ4:JM6 G4:P10 Q4:Z6 L7:Z10 BT50:BX57 AA4:AE10 BE31:BX32 BY32:CC32 CS32:CW32 CN4:CW10 DC4:DG10 DM4:DQ10 DC13:DG15 CN13:CW15 AK13:CH15 G13:AE15 GQ29:JM30 G28:BI32 CN28:CW30 GO28:JM29 BJ28:CH30 DC28:DQ30 FK13:FO15 EV32:FY32 GE28:GN30 GE4:GO6 GE7:JM10 EQ4:GD10 AK4:CH10 CD17:DG17 FK12:FY13 FP12:JM15 EQ12:FJ15 EQ11:JM11 CD11:CH16 DM13:DQ15 DW13:EA15 DR4:DV15 EB4:EP15 DM16:JM19 G19:CH19 CD18:DL19 GQ21:JM22 GO21:GP21 BO21:BS24 L21:Z22 G21:P24 BE21:BX22 AU21:BI24 AK21:AT22 CN21:CR22 DC21:DL22 G20:JM20 EQ54:JM54 GO24:JM24 CS21:DB25 BY21:CM24 DM21:GN24 AA21:AJ24 Q24:BX24 FA26:FY30 FF26:FJ32 EQ26:EZ32 CD26:CM32 GE26:JM27 GE55:JM55 FP26:GD37 CX26:DB37 EQ51:JM51 DM25:JM25 DM26:EP37 G26:CC26 CN24:CR25 CN26:CW26 DC24:DV26 DC51:EP55 G25:CM25 GQ36:JM37 Q36:Z49 AK36:BX49 BY33:CM50 BO33:BS50 AU33:BI50 G33:P50 DC36:DQ49 FZ32:GN37 EQ51:GN58 EQ33:FY37 CS33:DB50 DM38:GN50 DM56:EP58 AA33:AJ50 G58:DG58 CN36:CR49 G51:DQ57 GO37:JM37 GO51:JM55">
    <cfRule type="cellIs" dxfId="845" priority="6939" stopIfTrue="1" operator="equal">
      <formula>0</formula>
    </cfRule>
    <cfRule type="cellIs" dxfId="844" priority="6940" stopIfTrue="1" operator="notEqual">
      <formula>0</formula>
    </cfRule>
  </conditionalFormatting>
  <conditionalFormatting sqref="GO30:JM30">
    <cfRule type="cellIs" dxfId="843" priority="6071" stopIfTrue="1" operator="equal">
      <formula>0</formula>
    </cfRule>
    <cfRule type="cellIs" dxfId="842" priority="6072" stopIfTrue="1" operator="notEqual">
      <formula>0</formula>
    </cfRule>
  </conditionalFormatting>
  <conditionalFormatting sqref="GO45:JM45">
    <cfRule type="cellIs" dxfId="841" priority="4271" stopIfTrue="1" operator="equal">
      <formula>0</formula>
    </cfRule>
    <cfRule type="cellIs" dxfId="840" priority="4272" stopIfTrue="1" operator="notEqual">
      <formula>0</formula>
    </cfRule>
  </conditionalFormatting>
  <conditionalFormatting sqref="GO44:JM44">
    <cfRule type="cellIs" dxfId="839" priority="4151" stopIfTrue="1" operator="equal">
      <formula>0</formula>
    </cfRule>
    <cfRule type="cellIs" dxfId="838" priority="4152" stopIfTrue="1" operator="notEqual">
      <formula>0</formula>
    </cfRule>
  </conditionalFormatting>
  <conditionalFormatting sqref="GO43:JM43">
    <cfRule type="cellIs" dxfId="837" priority="4031" stopIfTrue="1" operator="equal">
      <formula>0</formula>
    </cfRule>
    <cfRule type="cellIs" dxfId="836" priority="4032" stopIfTrue="1" operator="notEqual">
      <formula>0</formula>
    </cfRule>
  </conditionalFormatting>
  <conditionalFormatting sqref="GO42:JM42">
    <cfRule type="cellIs" dxfId="835" priority="3911" stopIfTrue="1" operator="equal">
      <formula>0</formula>
    </cfRule>
    <cfRule type="cellIs" dxfId="834" priority="3912" stopIfTrue="1" operator="notEqual">
      <formula>0</formula>
    </cfRule>
  </conditionalFormatting>
  <conditionalFormatting sqref="GO49:JM49">
    <cfRule type="cellIs" dxfId="833" priority="3671" stopIfTrue="1" operator="equal">
      <formula>0</formula>
    </cfRule>
    <cfRule type="cellIs" dxfId="832" priority="3672" stopIfTrue="1" operator="notEqual">
      <formula>0</formula>
    </cfRule>
  </conditionalFormatting>
  <conditionalFormatting sqref="GO48:JM48">
    <cfRule type="cellIs" dxfId="831" priority="3551" stopIfTrue="1" operator="equal">
      <formula>0</formula>
    </cfRule>
    <cfRule type="cellIs" dxfId="830" priority="3552" stopIfTrue="1" operator="notEqual">
      <formula>0</formula>
    </cfRule>
  </conditionalFormatting>
  <conditionalFormatting sqref="GO47:JM47">
    <cfRule type="cellIs" dxfId="829" priority="3431" stopIfTrue="1" operator="equal">
      <formula>0</formula>
    </cfRule>
    <cfRule type="cellIs" dxfId="828" priority="3432" stopIfTrue="1" operator="notEqual">
      <formula>0</formula>
    </cfRule>
  </conditionalFormatting>
  <conditionalFormatting sqref="GO46:JM46">
    <cfRule type="cellIs" dxfId="827" priority="3191" stopIfTrue="1" operator="equal">
      <formula>0</formula>
    </cfRule>
    <cfRule type="cellIs" dxfId="826" priority="3192" stopIfTrue="1" operator="notEqual">
      <formula>0</formula>
    </cfRule>
  </conditionalFormatting>
  <conditionalFormatting sqref="GO42:JM45">
    <cfRule type="cellIs" dxfId="825" priority="3071" stopIfTrue="1" operator="equal">
      <formula>0</formula>
    </cfRule>
    <cfRule type="cellIs" dxfId="824" priority="3072" stopIfTrue="1" operator="notEqual">
      <formula>0</formula>
    </cfRule>
  </conditionalFormatting>
  <conditionalFormatting sqref="GO40:JM40">
    <cfRule type="cellIs" dxfId="823" priority="2951" stopIfTrue="1" operator="equal">
      <formula>0</formula>
    </cfRule>
    <cfRule type="cellIs" dxfId="822" priority="2952" stopIfTrue="1" operator="notEqual">
      <formula>0</formula>
    </cfRule>
  </conditionalFormatting>
  <conditionalFormatting sqref="GO39:JM39">
    <cfRule type="cellIs" dxfId="821" priority="2831" stopIfTrue="1" operator="equal">
      <formula>0</formula>
    </cfRule>
    <cfRule type="cellIs" dxfId="820" priority="2832" stopIfTrue="1" operator="notEqual">
      <formula>0</formula>
    </cfRule>
  </conditionalFormatting>
  <conditionalFormatting sqref="GO57:JM57">
    <cfRule type="cellIs" dxfId="819" priority="2711" stopIfTrue="1" operator="equal">
      <formula>0</formula>
    </cfRule>
    <cfRule type="cellIs" dxfId="818" priority="2712" stopIfTrue="1" operator="notEqual">
      <formula>0</formula>
    </cfRule>
  </conditionalFormatting>
  <conditionalFormatting sqref="GO36:JM36">
    <cfRule type="cellIs" dxfId="817" priority="2471" stopIfTrue="1" operator="equal">
      <formula>0</formula>
    </cfRule>
    <cfRule type="cellIs" dxfId="816" priority="2472" stopIfTrue="1" operator="notEqual">
      <formula>0</formula>
    </cfRule>
  </conditionalFormatting>
  <conditionalFormatting sqref="GO32:JM32">
    <cfRule type="cellIs" dxfId="815" priority="2351" stopIfTrue="1" operator="equal">
      <formula>0</formula>
    </cfRule>
    <cfRule type="cellIs" dxfId="814" priority="2352" stopIfTrue="1" operator="notEqual">
      <formula>0</formula>
    </cfRule>
  </conditionalFormatting>
  <conditionalFormatting sqref="GO22:JM22">
    <cfRule type="cellIs" dxfId="813" priority="1739" stopIfTrue="1" operator="equal">
      <formula>0</formula>
    </cfRule>
    <cfRule type="cellIs" dxfId="812" priority="1740" stopIfTrue="1" operator="notEqual">
      <formula>0</formula>
    </cfRule>
  </conditionalFormatting>
  <conditionalFormatting sqref="GO53:JM53">
    <cfRule type="cellIs" dxfId="811" priority="1627" stopIfTrue="1" operator="equal">
      <formula>0</formula>
    </cfRule>
    <cfRule type="cellIs" dxfId="810" priority="1628" stopIfTrue="1" operator="notEqual">
      <formula>0</formula>
    </cfRule>
  </conditionalFormatting>
  <conditionalFormatting sqref="GQ41:JM41 AP41:AY41">
    <cfRule type="cellIs" dxfId="809" priority="1131" stopIfTrue="1" operator="equal">
      <formula>0</formula>
    </cfRule>
    <cfRule type="cellIs" dxfId="808" priority="1132" stopIfTrue="1" operator="notEqual">
      <formula>0</formula>
    </cfRule>
  </conditionalFormatting>
  <conditionalFormatting sqref="GO41:JM41">
    <cfRule type="cellIs" dxfId="807" priority="1129" stopIfTrue="1" operator="equal">
      <formula>0</formula>
    </cfRule>
    <cfRule type="cellIs" dxfId="806" priority="1130" stopIfTrue="1" operator="notEqual">
      <formula>0</formula>
    </cfRule>
  </conditionalFormatting>
  <conditionalFormatting sqref="GQ38:JM38 AP38:AY38">
    <cfRule type="cellIs" dxfId="805" priority="1103" stopIfTrue="1" operator="equal">
      <formula>0</formula>
    </cfRule>
    <cfRule type="cellIs" dxfId="804" priority="1104" stopIfTrue="1" operator="notEqual">
      <formula>0</formula>
    </cfRule>
  </conditionalFormatting>
  <conditionalFormatting sqref="GO38:JM38">
    <cfRule type="cellIs" dxfId="803" priority="1101" stopIfTrue="1" operator="equal">
      <formula>0</formula>
    </cfRule>
    <cfRule type="cellIs" dxfId="802" priority="1102" stopIfTrue="1" operator="notEqual">
      <formula>0</formula>
    </cfRule>
  </conditionalFormatting>
  <conditionalFormatting sqref="GQ56:JM56 AP56:AY56">
    <cfRule type="cellIs" dxfId="801" priority="1089" stopIfTrue="1" operator="equal">
      <formula>0</formula>
    </cfRule>
    <cfRule type="cellIs" dxfId="800" priority="1090" stopIfTrue="1" operator="notEqual">
      <formula>0</formula>
    </cfRule>
  </conditionalFormatting>
  <conditionalFormatting sqref="GO56:JM56">
    <cfRule type="cellIs" dxfId="799" priority="1087" stopIfTrue="1" operator="equal">
      <formula>0</formula>
    </cfRule>
    <cfRule type="cellIs" dxfId="798" priority="1088" stopIfTrue="1" operator="notEqual">
      <formula>0</formula>
    </cfRule>
  </conditionalFormatting>
  <conditionalFormatting sqref="AP28:AY28">
    <cfRule type="cellIs" dxfId="797" priority="1075" stopIfTrue="1" operator="equal">
      <formula>0</formula>
    </cfRule>
    <cfRule type="cellIs" dxfId="796" priority="1076" stopIfTrue="1" operator="notEqual">
      <formula>0</formula>
    </cfRule>
  </conditionalFormatting>
  <conditionalFormatting sqref="AP52:AY52">
    <cfRule type="cellIs" dxfId="795" priority="1041" stopIfTrue="1" operator="equal">
      <formula>0</formula>
    </cfRule>
    <cfRule type="cellIs" dxfId="794" priority="1042" stopIfTrue="1" operator="notEqual">
      <formula>0</formula>
    </cfRule>
  </conditionalFormatting>
  <conditionalFormatting sqref="AK41:AO41">
    <cfRule type="cellIs" dxfId="793" priority="985" stopIfTrue="1" operator="equal">
      <formula>0</formula>
    </cfRule>
    <cfRule type="cellIs" dxfId="792" priority="986" stopIfTrue="1" operator="notEqual">
      <formula>0</formula>
    </cfRule>
  </conditionalFormatting>
  <conditionalFormatting sqref="AK38:AO38">
    <cfRule type="cellIs" dxfId="791" priority="983" stopIfTrue="1" operator="equal">
      <formula>0</formula>
    </cfRule>
    <cfRule type="cellIs" dxfId="790" priority="984" stopIfTrue="1" operator="notEqual">
      <formula>0</formula>
    </cfRule>
  </conditionalFormatting>
  <conditionalFormatting sqref="AK56:AO56">
    <cfRule type="cellIs" dxfId="789" priority="981" stopIfTrue="1" operator="equal">
      <formula>0</formula>
    </cfRule>
    <cfRule type="cellIs" dxfId="788" priority="982" stopIfTrue="1" operator="notEqual">
      <formula>0</formula>
    </cfRule>
  </conditionalFormatting>
  <conditionalFormatting sqref="AK28:AO28">
    <cfRule type="cellIs" dxfId="787" priority="979" stopIfTrue="1" operator="equal">
      <formula>0</formula>
    </cfRule>
    <cfRule type="cellIs" dxfId="786" priority="980" stopIfTrue="1" operator="notEqual">
      <formula>0</formula>
    </cfRule>
  </conditionalFormatting>
  <conditionalFormatting sqref="AK52:AO52">
    <cfRule type="cellIs" dxfId="785" priority="977" stopIfTrue="1" operator="equal">
      <formula>0</formula>
    </cfRule>
    <cfRule type="cellIs" dxfId="784" priority="978" stopIfTrue="1" operator="notEqual">
      <formula>0</formula>
    </cfRule>
  </conditionalFormatting>
  <conditionalFormatting sqref="AZ41:BI41">
    <cfRule type="cellIs" dxfId="783" priority="971" stopIfTrue="1" operator="equal">
      <formula>0</formula>
    </cfRule>
    <cfRule type="cellIs" dxfId="782" priority="972" stopIfTrue="1" operator="notEqual">
      <formula>0</formula>
    </cfRule>
  </conditionalFormatting>
  <conditionalFormatting sqref="AZ38:BI38">
    <cfRule type="cellIs" dxfId="781" priority="969" stopIfTrue="1" operator="equal">
      <formula>0</formula>
    </cfRule>
    <cfRule type="cellIs" dxfId="780" priority="970" stopIfTrue="1" operator="notEqual">
      <formula>0</formula>
    </cfRule>
  </conditionalFormatting>
  <conditionalFormatting sqref="AZ56:BI56">
    <cfRule type="cellIs" dxfId="779" priority="967" stopIfTrue="1" operator="equal">
      <formula>0</formula>
    </cfRule>
    <cfRule type="cellIs" dxfId="778" priority="968" stopIfTrue="1" operator="notEqual">
      <formula>0</formula>
    </cfRule>
  </conditionalFormatting>
  <conditionalFormatting sqref="AZ28:BI28">
    <cfRule type="cellIs" dxfId="777" priority="965" stopIfTrue="1" operator="equal">
      <formula>0</formula>
    </cfRule>
    <cfRule type="cellIs" dxfId="776" priority="966" stopIfTrue="1" operator="notEqual">
      <formula>0</formula>
    </cfRule>
  </conditionalFormatting>
  <conditionalFormatting sqref="AZ52:BI52">
    <cfRule type="cellIs" dxfId="775" priority="963" stopIfTrue="1" operator="equal">
      <formula>0</formula>
    </cfRule>
    <cfRule type="cellIs" dxfId="774" priority="964" stopIfTrue="1" operator="notEqual">
      <formula>0</formula>
    </cfRule>
  </conditionalFormatting>
  <conditionalFormatting sqref="AP55:AY55">
    <cfRule type="cellIs" dxfId="773" priority="959" stopIfTrue="1" operator="equal">
      <formula>0</formula>
    </cfRule>
    <cfRule type="cellIs" dxfId="772" priority="960" stopIfTrue="1" operator="notEqual">
      <formula>0</formula>
    </cfRule>
  </conditionalFormatting>
  <conditionalFormatting sqref="AK55:AO55">
    <cfRule type="cellIs" dxfId="771" priority="947" stopIfTrue="1" operator="equal">
      <formula>0</formula>
    </cfRule>
    <cfRule type="cellIs" dxfId="770" priority="948" stopIfTrue="1" operator="notEqual">
      <formula>0</formula>
    </cfRule>
  </conditionalFormatting>
  <conditionalFormatting sqref="AZ55:BI55">
    <cfRule type="cellIs" dxfId="769" priority="945" stopIfTrue="1" operator="equal">
      <formula>0</formula>
    </cfRule>
    <cfRule type="cellIs" dxfId="768" priority="946" stopIfTrue="1" operator="notEqual">
      <formula>0</formula>
    </cfRule>
  </conditionalFormatting>
  <conditionalFormatting sqref="BJ41:BN41">
    <cfRule type="cellIs" dxfId="767" priority="941" stopIfTrue="1" operator="equal">
      <formula>0</formula>
    </cfRule>
    <cfRule type="cellIs" dxfId="766" priority="942" stopIfTrue="1" operator="notEqual">
      <formula>0</formula>
    </cfRule>
  </conditionalFormatting>
  <conditionalFormatting sqref="BJ38:BN38">
    <cfRule type="cellIs" dxfId="765" priority="939" stopIfTrue="1" operator="equal">
      <formula>0</formula>
    </cfRule>
    <cfRule type="cellIs" dxfId="764" priority="940" stopIfTrue="1" operator="notEqual">
      <formula>0</formula>
    </cfRule>
  </conditionalFormatting>
  <conditionalFormatting sqref="BJ56:BN56">
    <cfRule type="cellIs" dxfId="763" priority="937" stopIfTrue="1" operator="equal">
      <formula>0</formula>
    </cfRule>
    <cfRule type="cellIs" dxfId="762" priority="938" stopIfTrue="1" operator="notEqual">
      <formula>0</formula>
    </cfRule>
  </conditionalFormatting>
  <conditionalFormatting sqref="BJ28:BN28">
    <cfRule type="cellIs" dxfId="761" priority="935" stopIfTrue="1" operator="equal">
      <formula>0</formula>
    </cfRule>
    <cfRule type="cellIs" dxfId="760" priority="936" stopIfTrue="1" operator="notEqual">
      <formula>0</formula>
    </cfRule>
  </conditionalFormatting>
  <conditionalFormatting sqref="BJ52:BN52">
    <cfRule type="cellIs" dxfId="759" priority="933" stopIfTrue="1" operator="equal">
      <formula>0</formula>
    </cfRule>
    <cfRule type="cellIs" dxfId="758" priority="934" stopIfTrue="1" operator="notEqual">
      <formula>0</formula>
    </cfRule>
  </conditionalFormatting>
  <conditionalFormatting sqref="BJ55:BN55">
    <cfRule type="cellIs" dxfId="757" priority="929" stopIfTrue="1" operator="equal">
      <formula>0</formula>
    </cfRule>
    <cfRule type="cellIs" dxfId="756" priority="930" stopIfTrue="1" operator="notEqual">
      <formula>0</formula>
    </cfRule>
  </conditionalFormatting>
  <conditionalFormatting sqref="V50:Z57 GQ50:JM57 CD50:CH57 AK50:BX57">
    <cfRule type="cellIs" dxfId="755" priority="911" stopIfTrue="1" operator="equal">
      <formula>0</formula>
    </cfRule>
    <cfRule type="cellIs" dxfId="754" priority="912" stopIfTrue="1" operator="notEqual">
      <formula>0</formula>
    </cfRule>
  </conditionalFormatting>
  <conditionalFormatting sqref="GO50:JM57">
    <cfRule type="cellIs" dxfId="753" priority="909" stopIfTrue="1" operator="equal">
      <formula>0</formula>
    </cfRule>
    <cfRule type="cellIs" dxfId="752" priority="910" stopIfTrue="1" operator="notEqual">
      <formula>0</formula>
    </cfRule>
  </conditionalFormatting>
  <conditionalFormatting sqref="Q50:U57">
    <cfRule type="cellIs" dxfId="751" priority="907" stopIfTrue="1" operator="equal">
      <formula>0</formula>
    </cfRule>
    <cfRule type="cellIs" dxfId="750" priority="908" stopIfTrue="1" operator="notEqual">
      <formula>0</formula>
    </cfRule>
  </conditionalFormatting>
  <conditionalFormatting sqref="V35:Z35 GQ35:JM35 CD35:CH35 AK35:BX35">
    <cfRule type="cellIs" dxfId="749" priority="905" stopIfTrue="1" operator="equal">
      <formula>0</formula>
    </cfRule>
    <cfRule type="cellIs" dxfId="748" priority="906" stopIfTrue="1" operator="notEqual">
      <formula>0</formula>
    </cfRule>
  </conditionalFormatting>
  <conditionalFormatting sqref="GO35:JM35">
    <cfRule type="cellIs" dxfId="747" priority="903" stopIfTrue="1" operator="equal">
      <formula>0</formula>
    </cfRule>
    <cfRule type="cellIs" dxfId="746" priority="904" stopIfTrue="1" operator="notEqual">
      <formula>0</formula>
    </cfRule>
  </conditionalFormatting>
  <conditionalFormatting sqref="Q35:U35">
    <cfRule type="cellIs" dxfId="745" priority="901" stopIfTrue="1" operator="equal">
      <formula>0</formula>
    </cfRule>
    <cfRule type="cellIs" dxfId="744" priority="902" stopIfTrue="1" operator="notEqual">
      <formula>0</formula>
    </cfRule>
  </conditionalFormatting>
  <conditionalFormatting sqref="V23:Z23 BJ23:BX23 CD23:CH23 GO23:JM23 AP23:AY23">
    <cfRule type="cellIs" dxfId="743" priority="899" stopIfTrue="1" operator="equal">
      <formula>0</formula>
    </cfRule>
    <cfRule type="cellIs" dxfId="742" priority="900" stopIfTrue="1" operator="notEqual">
      <formula>0</formula>
    </cfRule>
  </conditionalFormatting>
  <conditionalFormatting sqref="AK23:AO23">
    <cfRule type="cellIs" dxfId="741" priority="897" stopIfTrue="1" operator="equal">
      <formula>0</formula>
    </cfRule>
    <cfRule type="cellIs" dxfId="740" priority="898" stopIfTrue="1" operator="notEqual">
      <formula>0</formula>
    </cfRule>
  </conditionalFormatting>
  <conditionalFormatting sqref="AZ23:BI23">
    <cfRule type="cellIs" dxfId="739" priority="895" stopIfTrue="1" operator="equal">
      <formula>0</formula>
    </cfRule>
    <cfRule type="cellIs" dxfId="738" priority="896" stopIfTrue="1" operator="notEqual">
      <formula>0</formula>
    </cfRule>
  </conditionalFormatting>
  <conditionalFormatting sqref="Q23:U23">
    <cfRule type="cellIs" dxfId="737" priority="893" stopIfTrue="1" operator="equal">
      <formula>0</formula>
    </cfRule>
    <cfRule type="cellIs" dxfId="736" priority="894" stopIfTrue="1" operator="notEqual">
      <formula>0</formula>
    </cfRule>
  </conditionalFormatting>
  <conditionalFormatting sqref="BY50:CC57">
    <cfRule type="cellIs" dxfId="735" priority="873" stopIfTrue="1" operator="equal">
      <formula>0</formula>
    </cfRule>
    <cfRule type="cellIs" dxfId="734" priority="874" stopIfTrue="1" operator="notEqual">
      <formula>0</formula>
    </cfRule>
  </conditionalFormatting>
  <conditionalFormatting sqref="BY35:CC35">
    <cfRule type="cellIs" dxfId="733" priority="871" stopIfTrue="1" operator="equal">
      <formula>0</formula>
    </cfRule>
    <cfRule type="cellIs" dxfId="732" priority="872" stopIfTrue="1" operator="notEqual">
      <formula>0</formula>
    </cfRule>
  </conditionalFormatting>
  <conditionalFormatting sqref="BY23:CC23">
    <cfRule type="cellIs" dxfId="731" priority="869" stopIfTrue="1" operator="equal">
      <formula>0</formula>
    </cfRule>
    <cfRule type="cellIs" dxfId="730" priority="870" stopIfTrue="1" operator="notEqual">
      <formula>0</formula>
    </cfRule>
  </conditionalFormatting>
  <conditionalFormatting sqref="DM32:DQ32">
    <cfRule type="cellIs" dxfId="729" priority="867" stopIfTrue="1" operator="equal">
      <formula>0</formula>
    </cfRule>
    <cfRule type="cellIs" dxfId="728" priority="868" stopIfTrue="1" operator="notEqual">
      <formula>0</formula>
    </cfRule>
  </conditionalFormatting>
  <conditionalFormatting sqref="DM50:DQ57">
    <cfRule type="cellIs" dxfId="727" priority="865" stopIfTrue="1" operator="equal">
      <formula>0</formula>
    </cfRule>
    <cfRule type="cellIs" dxfId="726" priority="866" stopIfTrue="1" operator="notEqual">
      <formula>0</formula>
    </cfRule>
  </conditionalFormatting>
  <conditionalFormatting sqref="DM35:DQ35">
    <cfRule type="cellIs" dxfId="725" priority="863" stopIfTrue="1" operator="equal">
      <formula>0</formula>
    </cfRule>
    <cfRule type="cellIs" dxfId="724" priority="864" stopIfTrue="1" operator="notEqual">
      <formula>0</formula>
    </cfRule>
  </conditionalFormatting>
  <conditionalFormatting sqref="DM23:DQ23">
    <cfRule type="cellIs" dxfId="723" priority="861" stopIfTrue="1" operator="equal">
      <formula>0</formula>
    </cfRule>
    <cfRule type="cellIs" dxfId="722" priority="862" stopIfTrue="1" operator="notEqual">
      <formula>0</formula>
    </cfRule>
  </conditionalFormatting>
  <conditionalFormatting sqref="CN32:CR32">
    <cfRule type="cellIs" dxfId="721" priority="851" stopIfTrue="1" operator="equal">
      <formula>0</formula>
    </cfRule>
    <cfRule type="cellIs" dxfId="720" priority="852" stopIfTrue="1" operator="notEqual">
      <formula>0</formula>
    </cfRule>
  </conditionalFormatting>
  <conditionalFormatting sqref="CN50:CR57">
    <cfRule type="cellIs" dxfId="719" priority="849" stopIfTrue="1" operator="equal">
      <formula>0</formula>
    </cfRule>
    <cfRule type="cellIs" dxfId="718" priority="850" stopIfTrue="1" operator="notEqual">
      <formula>0</formula>
    </cfRule>
  </conditionalFormatting>
  <conditionalFormatting sqref="CN35:CR35">
    <cfRule type="cellIs" dxfId="717" priority="847" stopIfTrue="1" operator="equal">
      <formula>0</formula>
    </cfRule>
    <cfRule type="cellIs" dxfId="716" priority="848" stopIfTrue="1" operator="notEqual">
      <formula>0</formula>
    </cfRule>
  </conditionalFormatting>
  <conditionalFormatting sqref="CN23:CR23">
    <cfRule type="cellIs" dxfId="715" priority="845" stopIfTrue="1" operator="equal">
      <formula>0</formula>
    </cfRule>
    <cfRule type="cellIs" dxfId="714" priority="846" stopIfTrue="1" operator="notEqual">
      <formula>0</formula>
    </cfRule>
  </conditionalFormatting>
  <conditionalFormatting sqref="DC32:DG32">
    <cfRule type="cellIs" dxfId="713" priority="843" stopIfTrue="1" operator="equal">
      <formula>0</formula>
    </cfRule>
    <cfRule type="cellIs" dxfId="712" priority="844" stopIfTrue="1" operator="notEqual">
      <formula>0</formula>
    </cfRule>
  </conditionalFormatting>
  <conditionalFormatting sqref="DC50:DG57">
    <cfRule type="cellIs" dxfId="711" priority="841" stopIfTrue="1" operator="equal">
      <formula>0</formula>
    </cfRule>
    <cfRule type="cellIs" dxfId="710" priority="842" stopIfTrue="1" operator="notEqual">
      <formula>0</formula>
    </cfRule>
  </conditionalFormatting>
  <conditionalFormatting sqref="DC35:DG35">
    <cfRule type="cellIs" dxfId="709" priority="839" stopIfTrue="1" operator="equal">
      <formula>0</formula>
    </cfRule>
    <cfRule type="cellIs" dxfId="708" priority="840" stopIfTrue="1" operator="notEqual">
      <formula>0</formula>
    </cfRule>
  </conditionalFormatting>
  <conditionalFormatting sqref="DC23:DG23">
    <cfRule type="cellIs" dxfId="707" priority="837" stopIfTrue="1" operator="equal">
      <formula>0</formula>
    </cfRule>
    <cfRule type="cellIs" dxfId="706" priority="838" stopIfTrue="1" operator="notEqual">
      <formula>0</formula>
    </cfRule>
  </conditionalFormatting>
  <conditionalFormatting sqref="CS50:CW57">
    <cfRule type="cellIs" dxfId="705" priority="809" stopIfTrue="1" operator="equal">
      <formula>0</formula>
    </cfRule>
    <cfRule type="cellIs" dxfId="704" priority="810" stopIfTrue="1" operator="notEqual">
      <formula>0</formula>
    </cfRule>
  </conditionalFormatting>
  <conditionalFormatting sqref="CS35:CW35">
    <cfRule type="cellIs" dxfId="703" priority="807" stopIfTrue="1" operator="equal">
      <formula>0</formula>
    </cfRule>
    <cfRule type="cellIs" dxfId="702" priority="808" stopIfTrue="1" operator="notEqual">
      <formula>0</formula>
    </cfRule>
  </conditionalFormatting>
  <conditionalFormatting sqref="CS23:CW23">
    <cfRule type="cellIs" dxfId="701" priority="805" stopIfTrue="1" operator="equal">
      <formula>0</formula>
    </cfRule>
    <cfRule type="cellIs" dxfId="700" priority="806" stopIfTrue="1" operator="notEqual">
      <formula>0</formula>
    </cfRule>
  </conditionalFormatting>
  <conditionalFormatting sqref="FA50:FE57">
    <cfRule type="cellIs" dxfId="699" priority="715" stopIfTrue="1" operator="equal">
      <formula>0</formula>
    </cfRule>
    <cfRule type="cellIs" dxfId="698" priority="716" stopIfTrue="1" operator="notEqual">
      <formula>0</formula>
    </cfRule>
  </conditionalFormatting>
  <conditionalFormatting sqref="FA35:FE35">
    <cfRule type="cellIs" dxfId="697" priority="713" stopIfTrue="1" operator="equal">
      <formula>0</formula>
    </cfRule>
    <cfRule type="cellIs" dxfId="696" priority="714" stopIfTrue="1" operator="notEqual">
      <formula>0</formula>
    </cfRule>
  </conditionalFormatting>
  <conditionalFormatting sqref="FA23:FE23">
    <cfRule type="cellIs" dxfId="695" priority="711" stopIfTrue="1" operator="equal">
      <formula>0</formula>
    </cfRule>
    <cfRule type="cellIs" dxfId="694" priority="712" stopIfTrue="1" operator="notEqual">
      <formula>0</formula>
    </cfRule>
  </conditionalFormatting>
  <conditionalFormatting sqref="GJ52:GN52">
    <cfRule type="cellIs" dxfId="693" priority="699" stopIfTrue="1" operator="equal">
      <formula>0</formula>
    </cfRule>
    <cfRule type="cellIs" dxfId="692" priority="700" stopIfTrue="1" operator="notEqual">
      <formula>0</formula>
    </cfRule>
  </conditionalFormatting>
  <conditionalFormatting sqref="GJ50:GN57">
    <cfRule type="cellIs" dxfId="691" priority="697" stopIfTrue="1" operator="equal">
      <formula>0</formula>
    </cfRule>
    <cfRule type="cellIs" dxfId="690" priority="698" stopIfTrue="1" operator="notEqual">
      <formula>0</formula>
    </cfRule>
  </conditionalFormatting>
  <conditionalFormatting sqref="GJ35:GN35">
    <cfRule type="cellIs" dxfId="689" priority="695" stopIfTrue="1" operator="equal">
      <formula>0</formula>
    </cfRule>
    <cfRule type="cellIs" dxfId="688" priority="696" stopIfTrue="1" operator="notEqual">
      <formula>0</formula>
    </cfRule>
  </conditionalFormatting>
  <conditionalFormatting sqref="GJ23:GN23">
    <cfRule type="cellIs" dxfId="687" priority="693" stopIfTrue="1" operator="equal">
      <formula>0</formula>
    </cfRule>
    <cfRule type="cellIs" dxfId="686" priority="694" stopIfTrue="1" operator="notEqual">
      <formula>0</formula>
    </cfRule>
  </conditionalFormatting>
  <conditionalFormatting sqref="FZ50:GI57">
    <cfRule type="cellIs" dxfId="685" priority="689" stopIfTrue="1" operator="equal">
      <formula>0</formula>
    </cfRule>
    <cfRule type="cellIs" dxfId="684" priority="690" stopIfTrue="1" operator="notEqual">
      <formula>0</formula>
    </cfRule>
  </conditionalFormatting>
  <conditionalFormatting sqref="FZ35:GI35">
    <cfRule type="cellIs" dxfId="683" priority="687" stopIfTrue="1" operator="equal">
      <formula>0</formula>
    </cfRule>
    <cfRule type="cellIs" dxfId="682" priority="688" stopIfTrue="1" operator="notEqual">
      <formula>0</formula>
    </cfRule>
  </conditionalFormatting>
  <conditionalFormatting sqref="FZ23:GI23">
    <cfRule type="cellIs" dxfId="681" priority="685" stopIfTrue="1" operator="equal">
      <formula>0</formula>
    </cfRule>
    <cfRule type="cellIs" dxfId="680" priority="686" stopIfTrue="1" operator="notEqual">
      <formula>0</formula>
    </cfRule>
  </conditionalFormatting>
  <conditionalFormatting sqref="CD31:CH31 GQ31:JM31 FF31:FY31">
    <cfRule type="cellIs" dxfId="679" priority="615" stopIfTrue="1" operator="equal">
      <formula>0</formula>
    </cfRule>
    <cfRule type="cellIs" dxfId="678" priority="616" stopIfTrue="1" operator="notEqual">
      <formula>0</formula>
    </cfRule>
  </conditionalFormatting>
  <conditionalFormatting sqref="GO31:JM31">
    <cfRule type="cellIs" dxfId="677" priority="613" stopIfTrue="1" operator="equal">
      <formula>0</formula>
    </cfRule>
    <cfRule type="cellIs" dxfId="676" priority="614" stopIfTrue="1" operator="notEqual">
      <formula>0</formula>
    </cfRule>
  </conditionalFormatting>
  <conditionalFormatting sqref="BY31:CC31">
    <cfRule type="cellIs" dxfId="675" priority="607" stopIfTrue="1" operator="equal">
      <formula>0</formula>
    </cfRule>
    <cfRule type="cellIs" dxfId="674" priority="608" stopIfTrue="1" operator="notEqual">
      <formula>0</formula>
    </cfRule>
  </conditionalFormatting>
  <conditionalFormatting sqref="DM31:DQ31">
    <cfRule type="cellIs" dxfId="673" priority="605" stopIfTrue="1" operator="equal">
      <formula>0</formula>
    </cfRule>
    <cfRule type="cellIs" dxfId="672" priority="606" stopIfTrue="1" operator="notEqual">
      <formula>0</formula>
    </cfRule>
  </conditionalFormatting>
  <conditionalFormatting sqref="CN31:CR31">
    <cfRule type="cellIs" dxfId="671" priority="601" stopIfTrue="1" operator="equal">
      <formula>0</formula>
    </cfRule>
    <cfRule type="cellIs" dxfId="670" priority="602" stopIfTrue="1" operator="notEqual">
      <formula>0</formula>
    </cfRule>
  </conditionalFormatting>
  <conditionalFormatting sqref="DC31:DG31">
    <cfRule type="cellIs" dxfId="669" priority="599" stopIfTrue="1" operator="equal">
      <formula>0</formula>
    </cfRule>
    <cfRule type="cellIs" dxfId="668" priority="600" stopIfTrue="1" operator="notEqual">
      <formula>0</formula>
    </cfRule>
  </conditionalFormatting>
  <conditionalFormatting sqref="CS31:CW31">
    <cfRule type="cellIs" dxfId="667" priority="593" stopIfTrue="1" operator="equal">
      <formula>0</formula>
    </cfRule>
    <cfRule type="cellIs" dxfId="666" priority="594" stopIfTrue="1" operator="notEqual">
      <formula>0</formula>
    </cfRule>
  </conditionalFormatting>
  <conditionalFormatting sqref="FA31:FE31">
    <cfRule type="cellIs" dxfId="665" priority="569" stopIfTrue="1" operator="equal">
      <formula>0</formula>
    </cfRule>
    <cfRule type="cellIs" dxfId="664" priority="570" stopIfTrue="1" operator="notEqual">
      <formula>0</formula>
    </cfRule>
  </conditionalFormatting>
  <conditionalFormatting sqref="GJ31:GN31">
    <cfRule type="cellIs" dxfId="663" priority="565" stopIfTrue="1" operator="equal">
      <formula>0</formula>
    </cfRule>
    <cfRule type="cellIs" dxfId="662" priority="566" stopIfTrue="1" operator="notEqual">
      <formula>0</formula>
    </cfRule>
  </conditionalFormatting>
  <conditionalFormatting sqref="FZ31:GI31">
    <cfRule type="cellIs" dxfId="661" priority="563" stopIfTrue="1" operator="equal">
      <formula>0</formula>
    </cfRule>
    <cfRule type="cellIs" dxfId="660" priority="564" stopIfTrue="1" operator="notEqual">
      <formula>0</formula>
    </cfRule>
  </conditionalFormatting>
  <conditionalFormatting sqref="AA41:AE41">
    <cfRule type="cellIs" dxfId="659" priority="525" stopIfTrue="1" operator="equal">
      <formula>0</formula>
    </cfRule>
    <cfRule type="cellIs" dxfId="658" priority="526" stopIfTrue="1" operator="notEqual">
      <formula>0</formula>
    </cfRule>
  </conditionalFormatting>
  <conditionalFormatting sqref="AA38:AE38">
    <cfRule type="cellIs" dxfId="657" priority="523" stopIfTrue="1" operator="equal">
      <formula>0</formula>
    </cfRule>
    <cfRule type="cellIs" dxfId="656" priority="524" stopIfTrue="1" operator="notEqual">
      <formula>0</formula>
    </cfRule>
  </conditionalFormatting>
  <conditionalFormatting sqref="AA56:AE56">
    <cfRule type="cellIs" dxfId="655" priority="521" stopIfTrue="1" operator="equal">
      <formula>0</formula>
    </cfRule>
    <cfRule type="cellIs" dxfId="654" priority="522" stopIfTrue="1" operator="notEqual">
      <formula>0</formula>
    </cfRule>
  </conditionalFormatting>
  <conditionalFormatting sqref="AA28:AE28">
    <cfRule type="cellIs" dxfId="653" priority="519" stopIfTrue="1" operator="equal">
      <formula>0</formula>
    </cfRule>
    <cfRule type="cellIs" dxfId="652" priority="520" stopIfTrue="1" operator="notEqual">
      <formula>0</formula>
    </cfRule>
  </conditionalFormatting>
  <conditionalFormatting sqref="AA52:AE52">
    <cfRule type="cellIs" dxfId="651" priority="517" stopIfTrue="1" operator="equal">
      <formula>0</formula>
    </cfRule>
    <cfRule type="cellIs" dxfId="650" priority="518" stopIfTrue="1" operator="notEqual">
      <formula>0</formula>
    </cfRule>
  </conditionalFormatting>
  <conditionalFormatting sqref="AA55:AE55">
    <cfRule type="cellIs" dxfId="649" priority="513" stopIfTrue="1" operator="equal">
      <formula>0</formula>
    </cfRule>
    <cfRule type="cellIs" dxfId="648" priority="514" stopIfTrue="1" operator="notEqual">
      <formula>0</formula>
    </cfRule>
  </conditionalFormatting>
  <conditionalFormatting sqref="AA50:AE57">
    <cfRule type="cellIs" dxfId="647" priority="511" stopIfTrue="1" operator="equal">
      <formula>0</formula>
    </cfRule>
    <cfRule type="cellIs" dxfId="646" priority="512" stopIfTrue="1" operator="notEqual">
      <formula>0</formula>
    </cfRule>
  </conditionalFormatting>
  <conditionalFormatting sqref="AA35:AE35">
    <cfRule type="cellIs" dxfId="645" priority="509" stopIfTrue="1" operator="equal">
      <formula>0</formula>
    </cfRule>
    <cfRule type="cellIs" dxfId="644" priority="510" stopIfTrue="1" operator="notEqual">
      <formula>0</formula>
    </cfRule>
  </conditionalFormatting>
  <conditionalFormatting sqref="AA23:AE23">
    <cfRule type="cellIs" dxfId="643" priority="507" stopIfTrue="1" operator="equal">
      <formula>0</formula>
    </cfRule>
    <cfRule type="cellIs" dxfId="642" priority="508" stopIfTrue="1" operator="notEqual">
      <formula>0</formula>
    </cfRule>
  </conditionalFormatting>
  <conditionalFormatting sqref="AF4:AJ10 AF13:AJ15">
    <cfRule type="cellIs" dxfId="641" priority="503" stopIfTrue="1" operator="equal">
      <formula>0</formula>
    </cfRule>
    <cfRule type="cellIs" dxfId="640" priority="504" stopIfTrue="1" operator="notEqual">
      <formula>0</formula>
    </cfRule>
  </conditionalFormatting>
  <conditionalFormatting sqref="AF41:AJ41">
    <cfRule type="cellIs" dxfId="639" priority="499" stopIfTrue="1" operator="equal">
      <formula>0</formula>
    </cfRule>
    <cfRule type="cellIs" dxfId="638" priority="500" stopIfTrue="1" operator="notEqual">
      <formula>0</formula>
    </cfRule>
  </conditionalFormatting>
  <conditionalFormatting sqref="AF38:AJ38">
    <cfRule type="cellIs" dxfId="637" priority="497" stopIfTrue="1" operator="equal">
      <formula>0</formula>
    </cfRule>
    <cfRule type="cellIs" dxfId="636" priority="498" stopIfTrue="1" operator="notEqual">
      <formula>0</formula>
    </cfRule>
  </conditionalFormatting>
  <conditionalFormatting sqref="AF56:AJ56">
    <cfRule type="cellIs" dxfId="635" priority="495" stopIfTrue="1" operator="equal">
      <formula>0</formula>
    </cfRule>
    <cfRule type="cellIs" dxfId="634" priority="496" stopIfTrue="1" operator="notEqual">
      <formula>0</formula>
    </cfRule>
  </conditionalFormatting>
  <conditionalFormatting sqref="AF28:AJ28">
    <cfRule type="cellIs" dxfId="633" priority="493" stopIfTrue="1" operator="equal">
      <formula>0</formula>
    </cfRule>
    <cfRule type="cellIs" dxfId="632" priority="494" stopIfTrue="1" operator="notEqual">
      <formula>0</formula>
    </cfRule>
  </conditionalFormatting>
  <conditionalFormatting sqref="AF52:AJ52">
    <cfRule type="cellIs" dxfId="631" priority="491" stopIfTrue="1" operator="equal">
      <formula>0</formula>
    </cfRule>
    <cfRule type="cellIs" dxfId="630" priority="492" stopIfTrue="1" operator="notEqual">
      <formula>0</formula>
    </cfRule>
  </conditionalFormatting>
  <conditionalFormatting sqref="AF55:AJ55">
    <cfRule type="cellIs" dxfId="629" priority="487" stopIfTrue="1" operator="equal">
      <formula>0</formula>
    </cfRule>
    <cfRule type="cellIs" dxfId="628" priority="488" stopIfTrue="1" operator="notEqual">
      <formula>0</formula>
    </cfRule>
  </conditionalFormatting>
  <conditionalFormatting sqref="AF50:AJ57">
    <cfRule type="cellIs" dxfId="627" priority="485" stopIfTrue="1" operator="equal">
      <formula>0</formula>
    </cfRule>
    <cfRule type="cellIs" dxfId="626" priority="486" stopIfTrue="1" operator="notEqual">
      <formula>0</formula>
    </cfRule>
  </conditionalFormatting>
  <conditionalFormatting sqref="AF35:AJ35">
    <cfRule type="cellIs" dxfId="625" priority="483" stopIfTrue="1" operator="equal">
      <formula>0</formula>
    </cfRule>
    <cfRule type="cellIs" dxfId="624" priority="484" stopIfTrue="1" operator="notEqual">
      <formula>0</formula>
    </cfRule>
  </conditionalFormatting>
  <conditionalFormatting sqref="AF23:AJ23">
    <cfRule type="cellIs" dxfId="623" priority="481" stopIfTrue="1" operator="equal">
      <formula>0</formula>
    </cfRule>
    <cfRule type="cellIs" dxfId="622" priority="482" stopIfTrue="1" operator="notEqual">
      <formula>0</formula>
    </cfRule>
  </conditionalFormatting>
  <conditionalFormatting sqref="G18:AE18 AK18:CH18">
    <cfRule type="cellIs" dxfId="621" priority="477" stopIfTrue="1" operator="equal">
      <formula>0</formula>
    </cfRule>
    <cfRule type="cellIs" dxfId="620" priority="478" stopIfTrue="1" operator="notEqual">
      <formula>0</formula>
    </cfRule>
  </conditionalFormatting>
  <conditionalFormatting sqref="AP18:AY18">
    <cfRule type="cellIs" dxfId="619" priority="475" stopIfTrue="1" operator="equal">
      <formula>0</formula>
    </cfRule>
    <cfRule type="cellIs" dxfId="618" priority="476" stopIfTrue="1" operator="notEqual">
      <formula>0</formula>
    </cfRule>
  </conditionalFormatting>
  <conditionalFormatting sqref="AK18:AO18">
    <cfRule type="cellIs" dxfId="617" priority="473" stopIfTrue="1" operator="equal">
      <formula>0</formula>
    </cfRule>
    <cfRule type="cellIs" dxfId="616" priority="474" stopIfTrue="1" operator="notEqual">
      <formula>0</formula>
    </cfRule>
  </conditionalFormatting>
  <conditionalFormatting sqref="AZ18:BI18">
    <cfRule type="cellIs" dxfId="615" priority="471" stopIfTrue="1" operator="equal">
      <formula>0</formula>
    </cfRule>
    <cfRule type="cellIs" dxfId="614" priority="472" stopIfTrue="1" operator="notEqual">
      <formula>0</formula>
    </cfRule>
  </conditionalFormatting>
  <conditionalFormatting sqref="BJ18:BN18">
    <cfRule type="cellIs" dxfId="613" priority="469" stopIfTrue="1" operator="equal">
      <formula>0</formula>
    </cfRule>
    <cfRule type="cellIs" dxfId="612" priority="470" stopIfTrue="1" operator="notEqual">
      <formula>0</formula>
    </cfRule>
  </conditionalFormatting>
  <conditionalFormatting sqref="GJ18:GN18">
    <cfRule type="cellIs" dxfId="611" priority="467" stopIfTrue="1" operator="equal">
      <formula>0</formula>
    </cfRule>
    <cfRule type="cellIs" dxfId="610" priority="468" stopIfTrue="1" operator="notEqual">
      <formula>0</formula>
    </cfRule>
  </conditionalFormatting>
  <conditionalFormatting sqref="AA18:AE18">
    <cfRule type="cellIs" dxfId="609" priority="465" stopIfTrue="1" operator="equal">
      <formula>0</formula>
    </cfRule>
    <cfRule type="cellIs" dxfId="608" priority="466" stopIfTrue="1" operator="notEqual">
      <formula>0</formula>
    </cfRule>
  </conditionalFormatting>
  <conditionalFormatting sqref="AF18:AJ18">
    <cfRule type="cellIs" dxfId="607" priority="463" stopIfTrue="1" operator="equal">
      <formula>0</formula>
    </cfRule>
    <cfRule type="cellIs" dxfId="606" priority="464" stopIfTrue="1" operator="notEqual">
      <formula>0</formula>
    </cfRule>
  </conditionalFormatting>
  <conditionalFormatting sqref="AF18:AJ18">
    <cfRule type="cellIs" dxfId="605" priority="461" stopIfTrue="1" operator="equal">
      <formula>0</formula>
    </cfRule>
    <cfRule type="cellIs" dxfId="604" priority="462" stopIfTrue="1" operator="notEqual">
      <formula>0</formula>
    </cfRule>
  </conditionalFormatting>
  <conditionalFormatting sqref="CS27:CW27 AK27:CH27 G27:AE27">
    <cfRule type="cellIs" dxfId="603" priority="459" stopIfTrue="1" operator="equal">
      <formula>0</formula>
    </cfRule>
    <cfRule type="cellIs" dxfId="602" priority="460" stopIfTrue="1" operator="notEqual">
      <formula>0</formula>
    </cfRule>
  </conditionalFormatting>
  <conditionalFormatting sqref="AP27:AY27">
    <cfRule type="cellIs" dxfId="601" priority="457" stopIfTrue="1" operator="equal">
      <formula>0</formula>
    </cfRule>
    <cfRule type="cellIs" dxfId="600" priority="458" stopIfTrue="1" operator="notEqual">
      <formula>0</formula>
    </cfRule>
  </conditionalFormatting>
  <conditionalFormatting sqref="AK27:AO27">
    <cfRule type="cellIs" dxfId="599" priority="455" stopIfTrue="1" operator="equal">
      <formula>0</formula>
    </cfRule>
    <cfRule type="cellIs" dxfId="598" priority="456" stopIfTrue="1" operator="notEqual">
      <formula>0</formula>
    </cfRule>
  </conditionalFormatting>
  <conditionalFormatting sqref="AZ27:BI27">
    <cfRule type="cellIs" dxfId="597" priority="453" stopIfTrue="1" operator="equal">
      <formula>0</formula>
    </cfRule>
    <cfRule type="cellIs" dxfId="596" priority="454" stopIfTrue="1" operator="notEqual">
      <formula>0</formula>
    </cfRule>
  </conditionalFormatting>
  <conditionalFormatting sqref="BJ27:BN27">
    <cfRule type="cellIs" dxfId="595" priority="451" stopIfTrue="1" operator="equal">
      <formula>0</formula>
    </cfRule>
    <cfRule type="cellIs" dxfId="594" priority="452" stopIfTrue="1" operator="notEqual">
      <formula>0</formula>
    </cfRule>
  </conditionalFormatting>
  <conditionalFormatting sqref="DM27:DQ27">
    <cfRule type="cellIs" dxfId="593" priority="449" stopIfTrue="1" operator="equal">
      <formula>0</formula>
    </cfRule>
    <cfRule type="cellIs" dxfId="592" priority="450" stopIfTrue="1" operator="notEqual">
      <formula>0</formula>
    </cfRule>
  </conditionalFormatting>
  <conditionalFormatting sqref="CN27:CR27">
    <cfRule type="cellIs" dxfId="591" priority="445" stopIfTrue="1" operator="equal">
      <formula>0</formula>
    </cfRule>
    <cfRule type="cellIs" dxfId="590" priority="446" stopIfTrue="1" operator="notEqual">
      <formula>0</formula>
    </cfRule>
  </conditionalFormatting>
  <conditionalFormatting sqref="DC27:DG27">
    <cfRule type="cellIs" dxfId="589" priority="443" stopIfTrue="1" operator="equal">
      <formula>0</formula>
    </cfRule>
    <cfRule type="cellIs" dxfId="588" priority="444" stopIfTrue="1" operator="notEqual">
      <formula>0</formula>
    </cfRule>
  </conditionalFormatting>
  <conditionalFormatting sqref="AA27:AE27">
    <cfRule type="cellIs" dxfId="587" priority="427" stopIfTrue="1" operator="equal">
      <formula>0</formula>
    </cfRule>
    <cfRule type="cellIs" dxfId="586" priority="428" stopIfTrue="1" operator="notEqual">
      <formula>0</formula>
    </cfRule>
  </conditionalFormatting>
  <conditionalFormatting sqref="AF27:AJ27">
    <cfRule type="cellIs" dxfId="585" priority="425" stopIfTrue="1" operator="equal">
      <formula>0</formula>
    </cfRule>
    <cfRule type="cellIs" dxfId="584" priority="426" stopIfTrue="1" operator="notEqual">
      <formula>0</formula>
    </cfRule>
  </conditionalFormatting>
  <conditionalFormatting sqref="AF27:AJ27">
    <cfRule type="cellIs" dxfId="583" priority="423" stopIfTrue="1" operator="equal">
      <formula>0</formula>
    </cfRule>
    <cfRule type="cellIs" dxfId="582" priority="424" stopIfTrue="1" operator="notEqual">
      <formula>0</formula>
    </cfRule>
  </conditionalFormatting>
  <conditionalFormatting sqref="CI4:CM10 CI13:CM15">
    <cfRule type="cellIs" dxfId="581" priority="421" stopIfTrue="1" operator="equal">
      <formula>0</formula>
    </cfRule>
    <cfRule type="cellIs" dxfId="580" priority="422" stopIfTrue="1" operator="notEqual">
      <formula>0</formula>
    </cfRule>
  </conditionalFormatting>
  <conditionalFormatting sqref="CI50:CM57">
    <cfRule type="cellIs" dxfId="579" priority="419" stopIfTrue="1" operator="equal">
      <formula>0</formula>
    </cfRule>
    <cfRule type="cellIs" dxfId="578" priority="420" stopIfTrue="1" operator="notEqual">
      <formula>0</formula>
    </cfRule>
  </conditionalFormatting>
  <conditionalFormatting sqref="CI35:CM35">
    <cfRule type="cellIs" dxfId="577" priority="417" stopIfTrue="1" operator="equal">
      <formula>0</formula>
    </cfRule>
    <cfRule type="cellIs" dxfId="576" priority="418" stopIfTrue="1" operator="notEqual">
      <formula>0</formula>
    </cfRule>
  </conditionalFormatting>
  <conditionalFormatting sqref="CI23:CM23">
    <cfRule type="cellIs" dxfId="575" priority="415" stopIfTrue="1" operator="equal">
      <formula>0</formula>
    </cfRule>
    <cfRule type="cellIs" dxfId="574" priority="416" stopIfTrue="1" operator="notEqual">
      <formula>0</formula>
    </cfRule>
  </conditionalFormatting>
  <conditionalFormatting sqref="CI31:CM31">
    <cfRule type="cellIs" dxfId="573" priority="413" stopIfTrue="1" operator="equal">
      <formula>0</formula>
    </cfRule>
    <cfRule type="cellIs" dxfId="572" priority="414" stopIfTrue="1" operator="notEqual">
      <formula>0</formula>
    </cfRule>
  </conditionalFormatting>
  <conditionalFormatting sqref="CI18:CM18">
    <cfRule type="cellIs" dxfId="571" priority="411" stopIfTrue="1" operator="equal">
      <formula>0</formula>
    </cfRule>
    <cfRule type="cellIs" dxfId="570" priority="412" stopIfTrue="1" operator="notEqual">
      <formula>0</formula>
    </cfRule>
  </conditionalFormatting>
  <conditionalFormatting sqref="CI27:CM27">
    <cfRule type="cellIs" dxfId="569" priority="409" stopIfTrue="1" operator="equal">
      <formula>0</formula>
    </cfRule>
    <cfRule type="cellIs" dxfId="568" priority="410" stopIfTrue="1" operator="notEqual">
      <formula>0</formula>
    </cfRule>
  </conditionalFormatting>
  <conditionalFormatting sqref="CX5:DB10 CX13:DB15">
    <cfRule type="cellIs" dxfId="567" priority="407" stopIfTrue="1" operator="equal">
      <formula>0</formula>
    </cfRule>
    <cfRule type="cellIs" dxfId="566" priority="408" stopIfTrue="1" operator="notEqual">
      <formula>0</formula>
    </cfRule>
  </conditionalFormatting>
  <conditionalFormatting sqref="CX50:DB57">
    <cfRule type="cellIs" dxfId="565" priority="405" stopIfTrue="1" operator="equal">
      <formula>0</formula>
    </cfRule>
    <cfRule type="cellIs" dxfId="564" priority="406" stopIfTrue="1" operator="notEqual">
      <formula>0</formula>
    </cfRule>
  </conditionalFormatting>
  <conditionalFormatting sqref="CX35:DB35">
    <cfRule type="cellIs" dxfId="563" priority="403" stopIfTrue="1" operator="equal">
      <formula>0</formula>
    </cfRule>
    <cfRule type="cellIs" dxfId="562" priority="404" stopIfTrue="1" operator="notEqual">
      <formula>0</formula>
    </cfRule>
  </conditionalFormatting>
  <conditionalFormatting sqref="CX23:DB23">
    <cfRule type="cellIs" dxfId="561" priority="401" stopIfTrue="1" operator="equal">
      <formula>0</formula>
    </cfRule>
    <cfRule type="cellIs" dxfId="560" priority="402" stopIfTrue="1" operator="notEqual">
      <formula>0</formula>
    </cfRule>
  </conditionalFormatting>
  <conditionalFormatting sqref="CX31:DB31">
    <cfRule type="cellIs" dxfId="559" priority="399" stopIfTrue="1" operator="equal">
      <formula>0</formula>
    </cfRule>
    <cfRule type="cellIs" dxfId="558" priority="400" stopIfTrue="1" operator="notEqual">
      <formula>0</formula>
    </cfRule>
  </conditionalFormatting>
  <conditionalFormatting sqref="CX4:DB10 CX13:DB15">
    <cfRule type="cellIs" dxfId="557" priority="397" stopIfTrue="1" operator="equal">
      <formula>0</formula>
    </cfRule>
    <cfRule type="cellIs" dxfId="556" priority="398" stopIfTrue="1" operator="notEqual">
      <formula>0</formula>
    </cfRule>
  </conditionalFormatting>
  <conditionalFormatting sqref="CN16:CW16 DC16:DG16 DM16:DQ16">
    <cfRule type="cellIs" dxfId="555" priority="395" stopIfTrue="1" operator="equal">
      <formula>0</formula>
    </cfRule>
    <cfRule type="cellIs" dxfId="554" priority="396" stopIfTrue="1" operator="notEqual">
      <formula>0</formula>
    </cfRule>
  </conditionalFormatting>
  <conditionalFormatting sqref="G16:AE16 AK16:CH16">
    <cfRule type="cellIs" dxfId="553" priority="393" stopIfTrue="1" operator="equal">
      <formula>0</formula>
    </cfRule>
    <cfRule type="cellIs" dxfId="552" priority="394" stopIfTrue="1" operator="notEqual">
      <formula>0</formula>
    </cfRule>
  </conditionalFormatting>
  <conditionalFormatting sqref="AP16:AY16">
    <cfRule type="cellIs" dxfId="551" priority="391" stopIfTrue="1" operator="equal">
      <formula>0</formula>
    </cfRule>
    <cfRule type="cellIs" dxfId="550" priority="392" stopIfTrue="1" operator="notEqual">
      <formula>0</formula>
    </cfRule>
  </conditionalFormatting>
  <conditionalFormatting sqref="AK16:AO16">
    <cfRule type="cellIs" dxfId="549" priority="389" stopIfTrue="1" operator="equal">
      <formula>0</formula>
    </cfRule>
    <cfRule type="cellIs" dxfId="548" priority="390" stopIfTrue="1" operator="notEqual">
      <formula>0</formula>
    </cfRule>
  </conditionalFormatting>
  <conditionalFormatting sqref="AZ16:BI16">
    <cfRule type="cellIs" dxfId="547" priority="387" stopIfTrue="1" operator="equal">
      <formula>0</formula>
    </cfRule>
    <cfRule type="cellIs" dxfId="546" priority="388" stopIfTrue="1" operator="notEqual">
      <formula>0</formula>
    </cfRule>
  </conditionalFormatting>
  <conditionalFormatting sqref="BJ16:BN16">
    <cfRule type="cellIs" dxfId="545" priority="385" stopIfTrue="1" operator="equal">
      <formula>0</formula>
    </cfRule>
    <cfRule type="cellIs" dxfId="544" priority="386" stopIfTrue="1" operator="notEqual">
      <formula>0</formula>
    </cfRule>
  </conditionalFormatting>
  <conditionalFormatting sqref="GJ16:GN16">
    <cfRule type="cellIs" dxfId="543" priority="383" stopIfTrue="1" operator="equal">
      <formula>0</formula>
    </cfRule>
    <cfRule type="cellIs" dxfId="542" priority="384" stopIfTrue="1" operator="notEqual">
      <formula>0</formula>
    </cfRule>
  </conditionalFormatting>
  <conditionalFormatting sqref="AA16:AE16">
    <cfRule type="cellIs" dxfId="541" priority="381" stopIfTrue="1" operator="equal">
      <formula>0</formula>
    </cfRule>
    <cfRule type="cellIs" dxfId="540" priority="382" stopIfTrue="1" operator="notEqual">
      <formula>0</formula>
    </cfRule>
  </conditionalFormatting>
  <conditionalFormatting sqref="AF16:AJ16">
    <cfRule type="cellIs" dxfId="539" priority="379" stopIfTrue="1" operator="equal">
      <formula>0</formula>
    </cfRule>
    <cfRule type="cellIs" dxfId="538" priority="380" stopIfTrue="1" operator="notEqual">
      <formula>0</formula>
    </cfRule>
  </conditionalFormatting>
  <conditionalFormatting sqref="AF16:AJ16">
    <cfRule type="cellIs" dxfId="537" priority="377" stopIfTrue="1" operator="equal">
      <formula>0</formula>
    </cfRule>
    <cfRule type="cellIs" dxfId="536" priority="378" stopIfTrue="1" operator="notEqual">
      <formula>0</formula>
    </cfRule>
  </conditionalFormatting>
  <conditionalFormatting sqref="CI16:CM16">
    <cfRule type="cellIs" dxfId="535" priority="375" stopIfTrue="1" operator="equal">
      <formula>0</formula>
    </cfRule>
    <cfRule type="cellIs" dxfId="534" priority="376" stopIfTrue="1" operator="notEqual">
      <formula>0</formula>
    </cfRule>
  </conditionalFormatting>
  <conditionalFormatting sqref="CI16:CM16">
    <cfRule type="cellIs" dxfId="533" priority="373" stopIfTrue="1" operator="equal">
      <formula>0</formula>
    </cfRule>
    <cfRule type="cellIs" dxfId="532" priority="374" stopIfTrue="1" operator="notEqual">
      <formula>0</formula>
    </cfRule>
  </conditionalFormatting>
  <conditionalFormatting sqref="CX16:DB16">
    <cfRule type="cellIs" dxfId="531" priority="371" stopIfTrue="1" operator="equal">
      <formula>0</formula>
    </cfRule>
    <cfRule type="cellIs" dxfId="530" priority="372" stopIfTrue="1" operator="notEqual">
      <formula>0</formula>
    </cfRule>
  </conditionalFormatting>
  <conditionalFormatting sqref="CX16:DB16">
    <cfRule type="cellIs" dxfId="529" priority="369" stopIfTrue="1" operator="equal">
      <formula>0</formula>
    </cfRule>
    <cfRule type="cellIs" dxfId="528" priority="370" stopIfTrue="1" operator="notEqual">
      <formula>0</formula>
    </cfRule>
  </conditionalFormatting>
  <conditionalFormatting sqref="DH58:DL58 DH4:DL10 DH13:DL15">
    <cfRule type="cellIs" dxfId="527" priority="367" stopIfTrue="1" operator="equal">
      <formula>0</formula>
    </cfRule>
    <cfRule type="cellIs" dxfId="526" priority="368" stopIfTrue="1" operator="notEqual">
      <formula>0</formula>
    </cfRule>
  </conditionalFormatting>
  <conditionalFormatting sqref="DH32:DL32">
    <cfRule type="cellIs" dxfId="525" priority="365" stopIfTrue="1" operator="equal">
      <formula>0</formula>
    </cfRule>
    <cfRule type="cellIs" dxfId="524" priority="366" stopIfTrue="1" operator="notEqual">
      <formula>0</formula>
    </cfRule>
  </conditionalFormatting>
  <conditionalFormatting sqref="DH50:DL57">
    <cfRule type="cellIs" dxfId="523" priority="363" stopIfTrue="1" operator="equal">
      <formula>0</formula>
    </cfRule>
    <cfRule type="cellIs" dxfId="522" priority="364" stopIfTrue="1" operator="notEqual">
      <formula>0</formula>
    </cfRule>
  </conditionalFormatting>
  <conditionalFormatting sqref="DH35:DL35">
    <cfRule type="cellIs" dxfId="521" priority="361" stopIfTrue="1" operator="equal">
      <formula>0</formula>
    </cfRule>
    <cfRule type="cellIs" dxfId="520" priority="362" stopIfTrue="1" operator="notEqual">
      <formula>0</formula>
    </cfRule>
  </conditionalFormatting>
  <conditionalFormatting sqref="DH23:DL23">
    <cfRule type="cellIs" dxfId="519" priority="359" stopIfTrue="1" operator="equal">
      <formula>0</formula>
    </cfRule>
    <cfRule type="cellIs" dxfId="518" priority="360" stopIfTrue="1" operator="notEqual">
      <formula>0</formula>
    </cfRule>
  </conditionalFormatting>
  <conditionalFormatting sqref="DH31:DL31">
    <cfRule type="cellIs" dxfId="517" priority="357" stopIfTrue="1" operator="equal">
      <formula>0</formula>
    </cfRule>
    <cfRule type="cellIs" dxfId="516" priority="358" stopIfTrue="1" operator="notEqual">
      <formula>0</formula>
    </cfRule>
  </conditionalFormatting>
  <conditionalFormatting sqref="DH27:DL27">
    <cfRule type="cellIs" dxfId="515" priority="355" stopIfTrue="1" operator="equal">
      <formula>0</formula>
    </cfRule>
    <cfRule type="cellIs" dxfId="514" priority="356" stopIfTrue="1" operator="notEqual">
      <formula>0</formula>
    </cfRule>
  </conditionalFormatting>
  <conditionalFormatting sqref="DH16:DL16">
    <cfRule type="cellIs" dxfId="513" priority="353" stopIfTrue="1" operator="equal">
      <formula>0</formula>
    </cfRule>
    <cfRule type="cellIs" dxfId="512" priority="354" stopIfTrue="1" operator="notEqual">
      <formula>0</formula>
    </cfRule>
  </conditionalFormatting>
  <conditionalFormatting sqref="DW4:EA10">
    <cfRule type="cellIs" dxfId="511" priority="351" stopIfTrue="1" operator="equal">
      <formula>0</formula>
    </cfRule>
    <cfRule type="cellIs" dxfId="510" priority="352" stopIfTrue="1" operator="notEqual">
      <formula>0</formula>
    </cfRule>
  </conditionalFormatting>
  <conditionalFormatting sqref="DW4:EA10">
    <cfRule type="cellIs" dxfId="509" priority="349" stopIfTrue="1" operator="equal">
      <formula>0</formula>
    </cfRule>
    <cfRule type="cellIs" dxfId="508" priority="350" stopIfTrue="1" operator="notEqual">
      <formula>0</formula>
    </cfRule>
  </conditionalFormatting>
  <conditionalFormatting sqref="DW50:EA57">
    <cfRule type="cellIs" dxfId="507" priority="347" stopIfTrue="1" operator="equal">
      <formula>0</formula>
    </cfRule>
    <cfRule type="cellIs" dxfId="506" priority="348" stopIfTrue="1" operator="notEqual">
      <formula>0</formula>
    </cfRule>
  </conditionalFormatting>
  <conditionalFormatting sqref="DW35:EA35">
    <cfRule type="cellIs" dxfId="505" priority="345" stopIfTrue="1" operator="equal">
      <formula>0</formula>
    </cfRule>
    <cfRule type="cellIs" dxfId="504" priority="346" stopIfTrue="1" operator="notEqual">
      <formula>0</formula>
    </cfRule>
  </conditionalFormatting>
  <conditionalFormatting sqref="DW23:EA23">
    <cfRule type="cellIs" dxfId="503" priority="343" stopIfTrue="1" operator="equal">
      <formula>0</formula>
    </cfRule>
    <cfRule type="cellIs" dxfId="502" priority="344" stopIfTrue="1" operator="notEqual">
      <formula>0</formula>
    </cfRule>
  </conditionalFormatting>
  <conditionalFormatting sqref="DW31:EA31">
    <cfRule type="cellIs" dxfId="501" priority="341" stopIfTrue="1" operator="equal">
      <formula>0</formula>
    </cfRule>
    <cfRule type="cellIs" dxfId="500" priority="342" stopIfTrue="1" operator="notEqual">
      <formula>0</formula>
    </cfRule>
  </conditionalFormatting>
  <conditionalFormatting sqref="DW31:EA31">
    <cfRule type="cellIs" dxfId="499" priority="339" stopIfTrue="1" operator="equal">
      <formula>0</formula>
    </cfRule>
    <cfRule type="cellIs" dxfId="498" priority="340" stopIfTrue="1" operator="notEqual">
      <formula>0</formula>
    </cfRule>
  </conditionalFormatting>
  <conditionalFormatting sqref="DW27:EA27">
    <cfRule type="cellIs" dxfId="497" priority="337" stopIfTrue="1" operator="equal">
      <formula>0</formula>
    </cfRule>
    <cfRule type="cellIs" dxfId="496" priority="338" stopIfTrue="1" operator="notEqual">
      <formula>0</formula>
    </cfRule>
  </conditionalFormatting>
  <conditionalFormatting sqref="DW16:EA16">
    <cfRule type="cellIs" dxfId="495" priority="335" stopIfTrue="1" operator="equal">
      <formula>0</formula>
    </cfRule>
    <cfRule type="cellIs" dxfId="494" priority="336" stopIfTrue="1" operator="notEqual">
      <formula>0</formula>
    </cfRule>
  </conditionalFormatting>
  <conditionalFormatting sqref="G12:AE12 AK12:CH12 CN12:CW12 DC12:DG12 DM12:DQ12">
    <cfRule type="cellIs" dxfId="493" priority="333" stopIfTrue="1" operator="equal">
      <formula>0</formula>
    </cfRule>
    <cfRule type="cellIs" dxfId="492" priority="334" stopIfTrue="1" operator="notEqual">
      <formula>0</formula>
    </cfRule>
  </conditionalFormatting>
  <conditionalFormatting sqref="AF12:AJ12">
    <cfRule type="cellIs" dxfId="491" priority="329" stopIfTrue="1" operator="equal">
      <formula>0</formula>
    </cfRule>
    <cfRule type="cellIs" dxfId="490" priority="330" stopIfTrue="1" operator="notEqual">
      <formula>0</formula>
    </cfRule>
  </conditionalFormatting>
  <conditionalFormatting sqref="CI12:CM12">
    <cfRule type="cellIs" dxfId="489" priority="327" stopIfTrue="1" operator="equal">
      <formula>0</formula>
    </cfRule>
    <cfRule type="cellIs" dxfId="488" priority="328" stopIfTrue="1" operator="notEqual">
      <formula>0</formula>
    </cfRule>
  </conditionalFormatting>
  <conditionalFormatting sqref="CX12:DB12">
    <cfRule type="cellIs" dxfId="487" priority="325" stopIfTrue="1" operator="equal">
      <formula>0</formula>
    </cfRule>
    <cfRule type="cellIs" dxfId="486" priority="326" stopIfTrue="1" operator="notEqual">
      <formula>0</formula>
    </cfRule>
  </conditionalFormatting>
  <conditionalFormatting sqref="CX12:DB12">
    <cfRule type="cellIs" dxfId="485" priority="323" stopIfTrue="1" operator="equal">
      <formula>0</formula>
    </cfRule>
    <cfRule type="cellIs" dxfId="484" priority="324" stopIfTrue="1" operator="notEqual">
      <formula>0</formula>
    </cfRule>
  </conditionalFormatting>
  <conditionalFormatting sqref="DH12:DL12">
    <cfRule type="cellIs" dxfId="483" priority="321" stopIfTrue="1" operator="equal">
      <formula>0</formula>
    </cfRule>
    <cfRule type="cellIs" dxfId="482" priority="322" stopIfTrue="1" operator="notEqual">
      <formula>0</formula>
    </cfRule>
  </conditionalFormatting>
  <conditionalFormatting sqref="DW12:EA12">
    <cfRule type="cellIs" dxfId="481" priority="319" stopIfTrue="1" operator="equal">
      <formula>0</formula>
    </cfRule>
    <cfRule type="cellIs" dxfId="480" priority="320" stopIfTrue="1" operator="notEqual">
      <formula>0</formula>
    </cfRule>
  </conditionalFormatting>
  <conditionalFormatting sqref="DW12:EA12">
    <cfRule type="cellIs" dxfId="479" priority="317" stopIfTrue="1" operator="equal">
      <formula>0</formula>
    </cfRule>
    <cfRule type="cellIs" dxfId="478" priority="318" stopIfTrue="1" operator="notEqual">
      <formula>0</formula>
    </cfRule>
  </conditionalFormatting>
  <conditionalFormatting sqref="DR32:DV32">
    <cfRule type="cellIs" dxfId="477" priority="313" stopIfTrue="1" operator="equal">
      <formula>0</formula>
    </cfRule>
    <cfRule type="cellIs" dxfId="476" priority="314" stopIfTrue="1" operator="notEqual">
      <formula>0</formula>
    </cfRule>
  </conditionalFormatting>
  <conditionalFormatting sqref="DR50:DV57">
    <cfRule type="cellIs" dxfId="475" priority="311" stopIfTrue="1" operator="equal">
      <formula>0</formula>
    </cfRule>
    <cfRule type="cellIs" dxfId="474" priority="312" stopIfTrue="1" operator="notEqual">
      <formula>0</formula>
    </cfRule>
  </conditionalFormatting>
  <conditionalFormatting sqref="DR35:DV35">
    <cfRule type="cellIs" dxfId="473" priority="309" stopIfTrue="1" operator="equal">
      <formula>0</formula>
    </cfRule>
    <cfRule type="cellIs" dxfId="472" priority="310" stopIfTrue="1" operator="notEqual">
      <formula>0</formula>
    </cfRule>
  </conditionalFormatting>
  <conditionalFormatting sqref="DR23:DV23">
    <cfRule type="cellIs" dxfId="471" priority="307" stopIfTrue="1" operator="equal">
      <formula>0</formula>
    </cfRule>
    <cfRule type="cellIs" dxfId="470" priority="308" stopIfTrue="1" operator="notEqual">
      <formula>0</formula>
    </cfRule>
  </conditionalFormatting>
  <conditionalFormatting sqref="DR31:DV31">
    <cfRule type="cellIs" dxfId="469" priority="305" stopIfTrue="1" operator="equal">
      <formula>0</formula>
    </cfRule>
    <cfRule type="cellIs" dxfId="468" priority="306" stopIfTrue="1" operator="notEqual">
      <formula>0</formula>
    </cfRule>
  </conditionalFormatting>
  <conditionalFormatting sqref="DR31:DV31">
    <cfRule type="cellIs" dxfId="467" priority="303" stopIfTrue="1" operator="equal">
      <formula>0</formula>
    </cfRule>
    <cfRule type="cellIs" dxfId="466" priority="304" stopIfTrue="1" operator="notEqual">
      <formula>0</formula>
    </cfRule>
  </conditionalFormatting>
  <conditionalFormatting sqref="DR27:DV27">
    <cfRule type="cellIs" dxfId="465" priority="301" stopIfTrue="1" operator="equal">
      <formula>0</formula>
    </cfRule>
    <cfRule type="cellIs" dxfId="464" priority="302" stopIfTrue="1" operator="notEqual">
      <formula>0</formula>
    </cfRule>
  </conditionalFormatting>
  <conditionalFormatting sqref="DR16:DV16">
    <cfRule type="cellIs" dxfId="463" priority="299" stopIfTrue="1" operator="equal">
      <formula>0</formula>
    </cfRule>
    <cfRule type="cellIs" dxfId="462" priority="300" stopIfTrue="1" operator="notEqual">
      <formula>0</formula>
    </cfRule>
  </conditionalFormatting>
  <conditionalFormatting sqref="DR12:DV12">
    <cfRule type="cellIs" dxfId="461" priority="297" stopIfTrue="1" operator="equal">
      <formula>0</formula>
    </cfRule>
    <cfRule type="cellIs" dxfId="460" priority="298" stopIfTrue="1" operator="notEqual">
      <formula>0</formula>
    </cfRule>
  </conditionalFormatting>
  <conditionalFormatting sqref="EV31:EZ31">
    <cfRule type="cellIs" dxfId="459" priority="171" stopIfTrue="1" operator="equal">
      <formula>0</formula>
    </cfRule>
    <cfRule type="cellIs" dxfId="458" priority="172" stopIfTrue="1" operator="notEqual">
      <formula>0</formula>
    </cfRule>
  </conditionalFormatting>
  <conditionalFormatting sqref="V33:Z33 GQ33:JM33 CD33:CH33 AK33:BX33">
    <cfRule type="cellIs" dxfId="457" priority="169" stopIfTrue="1" operator="equal">
      <formula>0</formula>
    </cfRule>
    <cfRule type="cellIs" dxfId="456" priority="170" stopIfTrue="1" operator="notEqual">
      <formula>0</formula>
    </cfRule>
  </conditionalFormatting>
  <conditionalFormatting sqref="GO33:JM33">
    <cfRule type="cellIs" dxfId="455" priority="167" stopIfTrue="1" operator="equal">
      <formula>0</formula>
    </cfRule>
    <cfRule type="cellIs" dxfId="454" priority="168" stopIfTrue="1" operator="notEqual">
      <formula>0</formula>
    </cfRule>
  </conditionalFormatting>
  <conditionalFormatting sqref="Q33:U33">
    <cfRule type="cellIs" dxfId="453" priority="165" stopIfTrue="1" operator="equal">
      <formula>0</formula>
    </cfRule>
    <cfRule type="cellIs" dxfId="452" priority="166" stopIfTrue="1" operator="notEqual">
      <formula>0</formula>
    </cfRule>
  </conditionalFormatting>
  <conditionalFormatting sqref="BY33:CC33">
    <cfRule type="cellIs" dxfId="451" priority="163" stopIfTrue="1" operator="equal">
      <formula>0</formula>
    </cfRule>
    <cfRule type="cellIs" dxfId="450" priority="164" stopIfTrue="1" operator="notEqual">
      <formula>0</formula>
    </cfRule>
  </conditionalFormatting>
  <conditionalFormatting sqref="DM33:DQ33">
    <cfRule type="cellIs" dxfId="449" priority="161" stopIfTrue="1" operator="equal">
      <formula>0</formula>
    </cfRule>
    <cfRule type="cellIs" dxfId="448" priority="162" stopIfTrue="1" operator="notEqual">
      <formula>0</formula>
    </cfRule>
  </conditionalFormatting>
  <conditionalFormatting sqref="CN33:CR33">
    <cfRule type="cellIs" dxfId="447" priority="159" stopIfTrue="1" operator="equal">
      <formula>0</formula>
    </cfRule>
    <cfRule type="cellIs" dxfId="446" priority="160" stopIfTrue="1" operator="notEqual">
      <formula>0</formula>
    </cfRule>
  </conditionalFormatting>
  <conditionalFormatting sqref="DC33:DG33">
    <cfRule type="cellIs" dxfId="445" priority="157" stopIfTrue="1" operator="equal">
      <formula>0</formula>
    </cfRule>
    <cfRule type="cellIs" dxfId="444" priority="158" stopIfTrue="1" operator="notEqual">
      <formula>0</formula>
    </cfRule>
  </conditionalFormatting>
  <conditionalFormatting sqref="CS33:CW33">
    <cfRule type="cellIs" dxfId="443" priority="155" stopIfTrue="1" operator="equal">
      <formula>0</formula>
    </cfRule>
    <cfRule type="cellIs" dxfId="442" priority="156" stopIfTrue="1" operator="notEqual">
      <formula>0</formula>
    </cfRule>
  </conditionalFormatting>
  <conditionalFormatting sqref="FA33:FE33">
    <cfRule type="cellIs" dxfId="441" priority="153" stopIfTrue="1" operator="equal">
      <formula>0</formula>
    </cfRule>
    <cfRule type="cellIs" dxfId="440" priority="154" stopIfTrue="1" operator="notEqual">
      <formula>0</formula>
    </cfRule>
  </conditionalFormatting>
  <conditionalFormatting sqref="GJ33:GN33">
    <cfRule type="cellIs" dxfId="439" priority="151" stopIfTrue="1" operator="equal">
      <formula>0</formula>
    </cfRule>
    <cfRule type="cellIs" dxfId="438" priority="152" stopIfTrue="1" operator="notEqual">
      <formula>0</formula>
    </cfRule>
  </conditionalFormatting>
  <conditionalFormatting sqref="FZ33:GI33">
    <cfRule type="cellIs" dxfId="437" priority="149" stopIfTrue="1" operator="equal">
      <formula>0</formula>
    </cfRule>
    <cfRule type="cellIs" dxfId="436" priority="150" stopIfTrue="1" operator="notEqual">
      <formula>0</formula>
    </cfRule>
  </conditionalFormatting>
  <conditionalFormatting sqref="AA33:AE33">
    <cfRule type="cellIs" dxfId="435" priority="147" stopIfTrue="1" operator="equal">
      <formula>0</formula>
    </cfRule>
    <cfRule type="cellIs" dxfId="434" priority="148" stopIfTrue="1" operator="notEqual">
      <formula>0</formula>
    </cfRule>
  </conditionalFormatting>
  <conditionalFormatting sqref="AF33:AJ33">
    <cfRule type="cellIs" dxfId="433" priority="145" stopIfTrue="1" operator="equal">
      <formula>0</formula>
    </cfRule>
    <cfRule type="cellIs" dxfId="432" priority="146" stopIfTrue="1" operator="notEqual">
      <formula>0</formula>
    </cfRule>
  </conditionalFormatting>
  <conditionalFormatting sqref="CI33:CM33">
    <cfRule type="cellIs" dxfId="431" priority="143" stopIfTrue="1" operator="equal">
      <formula>0</formula>
    </cfRule>
    <cfRule type="cellIs" dxfId="430" priority="144" stopIfTrue="1" operator="notEqual">
      <formula>0</formula>
    </cfRule>
  </conditionalFormatting>
  <conditionalFormatting sqref="CX33:DB33">
    <cfRule type="cellIs" dxfId="429" priority="141" stopIfTrue="1" operator="equal">
      <formula>0</formula>
    </cfRule>
    <cfRule type="cellIs" dxfId="428" priority="142" stopIfTrue="1" operator="notEqual">
      <formula>0</formula>
    </cfRule>
  </conditionalFormatting>
  <conditionalFormatting sqref="DH33:DL33">
    <cfRule type="cellIs" dxfId="427" priority="139" stopIfTrue="1" operator="equal">
      <formula>0</formula>
    </cfRule>
    <cfRule type="cellIs" dxfId="426" priority="140" stopIfTrue="1" operator="notEqual">
      <formula>0</formula>
    </cfRule>
  </conditionalFormatting>
  <conditionalFormatting sqref="DW33:EA33">
    <cfRule type="cellIs" dxfId="425" priority="137" stopIfTrue="1" operator="equal">
      <formula>0</formula>
    </cfRule>
    <cfRule type="cellIs" dxfId="424" priority="138" stopIfTrue="1" operator="notEqual">
      <formula>0</formula>
    </cfRule>
  </conditionalFormatting>
  <conditionalFormatting sqref="DR33:DV33">
    <cfRule type="cellIs" dxfId="423" priority="135" stopIfTrue="1" operator="equal">
      <formula>0</formula>
    </cfRule>
    <cfRule type="cellIs" dxfId="422" priority="136" stopIfTrue="1" operator="notEqual">
      <formula>0</formula>
    </cfRule>
  </conditionalFormatting>
  <conditionalFormatting sqref="V34:Z34 GQ34:JM34 CD34:CH34 AK34:BX34">
    <cfRule type="cellIs" dxfId="421" priority="133" stopIfTrue="1" operator="equal">
      <formula>0</formula>
    </cfRule>
    <cfRule type="cellIs" dxfId="420" priority="134" stopIfTrue="1" operator="notEqual">
      <formula>0</formula>
    </cfRule>
  </conditionalFormatting>
  <conditionalFormatting sqref="GO34:JM34">
    <cfRule type="cellIs" dxfId="419" priority="131" stopIfTrue="1" operator="equal">
      <formula>0</formula>
    </cfRule>
    <cfRule type="cellIs" dxfId="418" priority="132" stopIfTrue="1" operator="notEqual">
      <formula>0</formula>
    </cfRule>
  </conditionalFormatting>
  <conditionalFormatting sqref="Q34:U34">
    <cfRule type="cellIs" dxfId="417" priority="129" stopIfTrue="1" operator="equal">
      <formula>0</formula>
    </cfRule>
    <cfRule type="cellIs" dxfId="416" priority="130" stopIfTrue="1" operator="notEqual">
      <formula>0</formula>
    </cfRule>
  </conditionalFormatting>
  <conditionalFormatting sqref="BY34:CC34">
    <cfRule type="cellIs" dxfId="415" priority="127" stopIfTrue="1" operator="equal">
      <formula>0</formula>
    </cfRule>
    <cfRule type="cellIs" dxfId="414" priority="128" stopIfTrue="1" operator="notEqual">
      <formula>0</formula>
    </cfRule>
  </conditionalFormatting>
  <conditionalFormatting sqref="DM34:DQ34">
    <cfRule type="cellIs" dxfId="413" priority="125" stopIfTrue="1" operator="equal">
      <formula>0</formula>
    </cfRule>
    <cfRule type="cellIs" dxfId="412" priority="126" stopIfTrue="1" operator="notEqual">
      <formula>0</formula>
    </cfRule>
  </conditionalFormatting>
  <conditionalFormatting sqref="CN34:CR34">
    <cfRule type="cellIs" dxfId="411" priority="123" stopIfTrue="1" operator="equal">
      <formula>0</formula>
    </cfRule>
    <cfRule type="cellIs" dxfId="410" priority="124" stopIfTrue="1" operator="notEqual">
      <formula>0</formula>
    </cfRule>
  </conditionalFormatting>
  <conditionalFormatting sqref="DC34:DG34">
    <cfRule type="cellIs" dxfId="409" priority="121" stopIfTrue="1" operator="equal">
      <formula>0</formula>
    </cfRule>
    <cfRule type="cellIs" dxfId="408" priority="122" stopIfTrue="1" operator="notEqual">
      <formula>0</formula>
    </cfRule>
  </conditionalFormatting>
  <conditionalFormatting sqref="CS34:CW34">
    <cfRule type="cellIs" dxfId="407" priority="119" stopIfTrue="1" operator="equal">
      <formula>0</formula>
    </cfRule>
    <cfRule type="cellIs" dxfId="406" priority="120" stopIfTrue="1" operator="notEqual">
      <formula>0</formula>
    </cfRule>
  </conditionalFormatting>
  <conditionalFormatting sqref="FA34:FE34">
    <cfRule type="cellIs" dxfId="405" priority="117" stopIfTrue="1" operator="equal">
      <formula>0</formula>
    </cfRule>
    <cfRule type="cellIs" dxfId="404" priority="118" stopIfTrue="1" operator="notEqual">
      <formula>0</formula>
    </cfRule>
  </conditionalFormatting>
  <conditionalFormatting sqref="GJ34:GN34">
    <cfRule type="cellIs" dxfId="403" priority="115" stopIfTrue="1" operator="equal">
      <formula>0</formula>
    </cfRule>
    <cfRule type="cellIs" dxfId="402" priority="116" stopIfTrue="1" operator="notEqual">
      <formula>0</formula>
    </cfRule>
  </conditionalFormatting>
  <conditionalFormatting sqref="FZ34:GI34">
    <cfRule type="cellIs" dxfId="401" priority="113" stopIfTrue="1" operator="equal">
      <formula>0</formula>
    </cfRule>
    <cfRule type="cellIs" dxfId="400" priority="114" stopIfTrue="1" operator="notEqual">
      <formula>0</formula>
    </cfRule>
  </conditionalFormatting>
  <conditionalFormatting sqref="AA34:AE34">
    <cfRule type="cellIs" dxfId="399" priority="111" stopIfTrue="1" operator="equal">
      <formula>0</formula>
    </cfRule>
    <cfRule type="cellIs" dxfId="398" priority="112" stopIfTrue="1" operator="notEqual">
      <formula>0</formula>
    </cfRule>
  </conditionalFormatting>
  <conditionalFormatting sqref="AF34:AJ34">
    <cfRule type="cellIs" dxfId="397" priority="109" stopIfTrue="1" operator="equal">
      <formula>0</formula>
    </cfRule>
    <cfRule type="cellIs" dxfId="396" priority="110" stopIfTrue="1" operator="notEqual">
      <formula>0</formula>
    </cfRule>
  </conditionalFormatting>
  <conditionalFormatting sqref="CI34:CM34">
    <cfRule type="cellIs" dxfId="395" priority="107" stopIfTrue="1" operator="equal">
      <formula>0</formula>
    </cfRule>
    <cfRule type="cellIs" dxfId="394" priority="108" stopIfTrue="1" operator="notEqual">
      <formula>0</formula>
    </cfRule>
  </conditionalFormatting>
  <conditionalFormatting sqref="CX34:DB34">
    <cfRule type="cellIs" dxfId="393" priority="105" stopIfTrue="1" operator="equal">
      <formula>0</formula>
    </cfRule>
    <cfRule type="cellIs" dxfId="392" priority="106" stopIfTrue="1" operator="notEqual">
      <formula>0</formula>
    </cfRule>
  </conditionalFormatting>
  <conditionalFormatting sqref="DH34:DL34">
    <cfRule type="cellIs" dxfId="391" priority="103" stopIfTrue="1" operator="equal">
      <formula>0</formula>
    </cfRule>
    <cfRule type="cellIs" dxfId="390" priority="104" stopIfTrue="1" operator="notEqual">
      <formula>0</formula>
    </cfRule>
  </conditionalFormatting>
  <conditionalFormatting sqref="DW34:EA34">
    <cfRule type="cellIs" dxfId="389" priority="101" stopIfTrue="1" operator="equal">
      <formula>0</formula>
    </cfRule>
    <cfRule type="cellIs" dxfId="388" priority="102" stopIfTrue="1" operator="notEqual">
      <formula>0</formula>
    </cfRule>
  </conditionalFormatting>
  <conditionalFormatting sqref="DR34:DV34">
    <cfRule type="cellIs" dxfId="387" priority="99" stopIfTrue="1" operator="equal">
      <formula>0</formula>
    </cfRule>
    <cfRule type="cellIs" dxfId="386" priority="100" stopIfTrue="1" operator="notEqual">
      <formula>0</formula>
    </cfRule>
  </conditionalFormatting>
  <conditionalFormatting sqref="CN51:CW51 DC51:DG51 DM51:DQ51">
    <cfRule type="cellIs" dxfId="385" priority="97" stopIfTrue="1" operator="equal">
      <formula>0</formula>
    </cfRule>
    <cfRule type="cellIs" dxfId="384" priority="98" stopIfTrue="1" operator="notEqual">
      <formula>0</formula>
    </cfRule>
  </conditionalFormatting>
  <conditionalFormatting sqref="G51:AE51 AK51:CH51">
    <cfRule type="cellIs" dxfId="383" priority="95" stopIfTrue="1" operator="equal">
      <formula>0</formula>
    </cfRule>
    <cfRule type="cellIs" dxfId="382" priority="96" stopIfTrue="1" operator="notEqual">
      <formula>0</formula>
    </cfRule>
  </conditionalFormatting>
  <conditionalFormatting sqref="AP51:AY51">
    <cfRule type="cellIs" dxfId="381" priority="93" stopIfTrue="1" operator="equal">
      <formula>0</formula>
    </cfRule>
    <cfRule type="cellIs" dxfId="380" priority="94" stopIfTrue="1" operator="notEqual">
      <formula>0</formula>
    </cfRule>
  </conditionalFormatting>
  <conditionalFormatting sqref="AK51:AO51">
    <cfRule type="cellIs" dxfId="379" priority="91" stopIfTrue="1" operator="equal">
      <formula>0</formula>
    </cfRule>
    <cfRule type="cellIs" dxfId="378" priority="92" stopIfTrue="1" operator="notEqual">
      <formula>0</formula>
    </cfRule>
  </conditionalFormatting>
  <conditionalFormatting sqref="AZ51:BI51">
    <cfRule type="cellIs" dxfId="377" priority="89" stopIfTrue="1" operator="equal">
      <formula>0</formula>
    </cfRule>
    <cfRule type="cellIs" dxfId="376" priority="90" stopIfTrue="1" operator="notEqual">
      <formula>0</formula>
    </cfRule>
  </conditionalFormatting>
  <conditionalFormatting sqref="BJ51:BN51">
    <cfRule type="cellIs" dxfId="375" priority="87" stopIfTrue="1" operator="equal">
      <formula>0</formula>
    </cfRule>
    <cfRule type="cellIs" dxfId="374" priority="88" stopIfTrue="1" operator="notEqual">
      <formula>0</formula>
    </cfRule>
  </conditionalFormatting>
  <conditionalFormatting sqref="GJ51:GN51">
    <cfRule type="cellIs" dxfId="373" priority="85" stopIfTrue="1" operator="equal">
      <formula>0</formula>
    </cfRule>
    <cfRule type="cellIs" dxfId="372" priority="86" stopIfTrue="1" operator="notEqual">
      <formula>0</formula>
    </cfRule>
  </conditionalFormatting>
  <conditionalFormatting sqref="AA51:AE51">
    <cfRule type="cellIs" dxfId="371" priority="83" stopIfTrue="1" operator="equal">
      <formula>0</formula>
    </cfRule>
    <cfRule type="cellIs" dxfId="370" priority="84" stopIfTrue="1" operator="notEqual">
      <formula>0</formula>
    </cfRule>
  </conditionalFormatting>
  <conditionalFormatting sqref="AF51:AJ51">
    <cfRule type="cellIs" dxfId="369" priority="81" stopIfTrue="1" operator="equal">
      <formula>0</formula>
    </cfRule>
    <cfRule type="cellIs" dxfId="368" priority="82" stopIfTrue="1" operator="notEqual">
      <formula>0</formula>
    </cfRule>
  </conditionalFormatting>
  <conditionalFormatting sqref="AF51:AJ51">
    <cfRule type="cellIs" dxfId="367" priority="79" stopIfTrue="1" operator="equal">
      <formula>0</formula>
    </cfRule>
    <cfRule type="cellIs" dxfId="366" priority="80" stopIfTrue="1" operator="notEqual">
      <formula>0</formula>
    </cfRule>
  </conditionalFormatting>
  <conditionalFormatting sqref="CI51:CM51">
    <cfRule type="cellIs" dxfId="365" priority="77" stopIfTrue="1" operator="equal">
      <formula>0</formula>
    </cfRule>
    <cfRule type="cellIs" dxfId="364" priority="78" stopIfTrue="1" operator="notEqual">
      <formula>0</formula>
    </cfRule>
  </conditionalFormatting>
  <conditionalFormatting sqref="CI51:CM51">
    <cfRule type="cellIs" dxfId="363" priority="75" stopIfTrue="1" operator="equal">
      <formula>0</formula>
    </cfRule>
    <cfRule type="cellIs" dxfId="362" priority="76" stopIfTrue="1" operator="notEqual">
      <formula>0</formula>
    </cfRule>
  </conditionalFormatting>
  <conditionalFormatting sqref="CX51:DB51">
    <cfRule type="cellIs" dxfId="361" priority="73" stopIfTrue="1" operator="equal">
      <formula>0</formula>
    </cfRule>
    <cfRule type="cellIs" dxfId="360" priority="74" stopIfTrue="1" operator="notEqual">
      <formula>0</formula>
    </cfRule>
  </conditionalFormatting>
  <conditionalFormatting sqref="CX51:DB51">
    <cfRule type="cellIs" dxfId="359" priority="71" stopIfTrue="1" operator="equal">
      <formula>0</formula>
    </cfRule>
    <cfRule type="cellIs" dxfId="358" priority="72" stopIfTrue="1" operator="notEqual">
      <formula>0</formula>
    </cfRule>
  </conditionalFormatting>
  <conditionalFormatting sqref="DH51:DL51">
    <cfRule type="cellIs" dxfId="357" priority="69" stopIfTrue="1" operator="equal">
      <formula>0</formula>
    </cfRule>
    <cfRule type="cellIs" dxfId="356" priority="70" stopIfTrue="1" operator="notEqual">
      <formula>0</formula>
    </cfRule>
  </conditionalFormatting>
  <conditionalFormatting sqref="DW51:EA51">
    <cfRule type="cellIs" dxfId="355" priority="67" stopIfTrue="1" operator="equal">
      <formula>0</formula>
    </cfRule>
    <cfRule type="cellIs" dxfId="354" priority="68" stopIfTrue="1" operator="notEqual">
      <formula>0</formula>
    </cfRule>
  </conditionalFormatting>
  <conditionalFormatting sqref="DR51:DV51">
    <cfRule type="cellIs" dxfId="353" priority="65" stopIfTrue="1" operator="equal">
      <formula>0</formula>
    </cfRule>
    <cfRule type="cellIs" dxfId="352" priority="66" stopIfTrue="1" operator="notEqual">
      <formula>0</formula>
    </cfRule>
  </conditionalFormatting>
  <conditionalFormatting sqref="G17:AE17 AK17:CH17">
    <cfRule type="cellIs" dxfId="351" priority="63" stopIfTrue="1" operator="equal">
      <formula>0</formula>
    </cfRule>
    <cfRule type="cellIs" dxfId="350" priority="64" stopIfTrue="1" operator="notEqual">
      <formula>0</formula>
    </cfRule>
  </conditionalFormatting>
  <conditionalFormatting sqref="AP17:AY17">
    <cfRule type="cellIs" dxfId="349" priority="61" stopIfTrue="1" operator="equal">
      <formula>0</formula>
    </cfRule>
    <cfRule type="cellIs" dxfId="348" priority="62" stopIfTrue="1" operator="notEqual">
      <formula>0</formula>
    </cfRule>
  </conditionalFormatting>
  <conditionalFormatting sqref="AK17:AO17">
    <cfRule type="cellIs" dxfId="347" priority="59" stopIfTrue="1" operator="equal">
      <formula>0</formula>
    </cfRule>
    <cfRule type="cellIs" dxfId="346" priority="60" stopIfTrue="1" operator="notEqual">
      <formula>0</formula>
    </cfRule>
  </conditionalFormatting>
  <conditionalFormatting sqref="AZ17:BI17">
    <cfRule type="cellIs" dxfId="345" priority="57" stopIfTrue="1" operator="equal">
      <formula>0</formula>
    </cfRule>
    <cfRule type="cellIs" dxfId="344" priority="58" stopIfTrue="1" operator="notEqual">
      <formula>0</formula>
    </cfRule>
  </conditionalFormatting>
  <conditionalFormatting sqref="BJ17:BN17">
    <cfRule type="cellIs" dxfId="343" priority="55" stopIfTrue="1" operator="equal">
      <formula>0</formula>
    </cfRule>
    <cfRule type="cellIs" dxfId="342" priority="56" stopIfTrue="1" operator="notEqual">
      <formula>0</formula>
    </cfRule>
  </conditionalFormatting>
  <conditionalFormatting sqref="GJ17:GN17">
    <cfRule type="cellIs" dxfId="341" priority="53" stopIfTrue="1" operator="equal">
      <formula>0</formula>
    </cfRule>
    <cfRule type="cellIs" dxfId="340" priority="54" stopIfTrue="1" operator="notEqual">
      <formula>0</formula>
    </cfRule>
  </conditionalFormatting>
  <conditionalFormatting sqref="AA17:AE17">
    <cfRule type="cellIs" dxfId="339" priority="51" stopIfTrue="1" operator="equal">
      <formula>0</formula>
    </cfRule>
    <cfRule type="cellIs" dxfId="338" priority="52" stopIfTrue="1" operator="notEqual">
      <formula>0</formula>
    </cfRule>
  </conditionalFormatting>
  <conditionalFormatting sqref="AF17:AJ17">
    <cfRule type="cellIs" dxfId="337" priority="49" stopIfTrue="1" operator="equal">
      <formula>0</formula>
    </cfRule>
    <cfRule type="cellIs" dxfId="336" priority="50" stopIfTrue="1" operator="notEqual">
      <formula>0</formula>
    </cfRule>
  </conditionalFormatting>
  <conditionalFormatting sqref="AF17:AJ17">
    <cfRule type="cellIs" dxfId="335" priority="47" stopIfTrue="1" operator="equal">
      <formula>0</formula>
    </cfRule>
    <cfRule type="cellIs" dxfId="334" priority="48" stopIfTrue="1" operator="notEqual">
      <formula>0</formula>
    </cfRule>
  </conditionalFormatting>
  <conditionalFormatting sqref="CI17:CM17">
    <cfRule type="cellIs" dxfId="333" priority="45" stopIfTrue="1" operator="equal">
      <formula>0</formula>
    </cfRule>
    <cfRule type="cellIs" dxfId="332" priority="46" stopIfTrue="1" operator="notEqual">
      <formula>0</formula>
    </cfRule>
  </conditionalFormatting>
  <conditionalFormatting sqref="DH17:DL17">
    <cfRule type="cellIs" dxfId="331" priority="43" stopIfTrue="1" operator="equal">
      <formula>0</formula>
    </cfRule>
    <cfRule type="cellIs" dxfId="330" priority="44" stopIfTrue="1" operator="notEqual">
      <formula>0</formula>
    </cfRule>
  </conditionalFormatting>
  <conditionalFormatting sqref="G11:AE11 AK11:CH11 CN11:CW11 DC11:DG11 DM11:DQ11">
    <cfRule type="cellIs" dxfId="329" priority="41" stopIfTrue="1" operator="equal">
      <formula>0</formula>
    </cfRule>
    <cfRule type="cellIs" dxfId="328" priority="42" stopIfTrue="1" operator="notEqual">
      <formula>0</formula>
    </cfRule>
  </conditionalFormatting>
  <conditionalFormatting sqref="AF11:AJ11">
    <cfRule type="cellIs" dxfId="327" priority="39" stopIfTrue="1" operator="equal">
      <formula>0</formula>
    </cfRule>
    <cfRule type="cellIs" dxfId="326" priority="40" stopIfTrue="1" operator="notEqual">
      <formula>0</formula>
    </cfRule>
  </conditionalFormatting>
  <conditionalFormatting sqref="CI11:CM11">
    <cfRule type="cellIs" dxfId="325" priority="37" stopIfTrue="1" operator="equal">
      <formula>0</formula>
    </cfRule>
    <cfRule type="cellIs" dxfId="324" priority="38" stopIfTrue="1" operator="notEqual">
      <formula>0</formula>
    </cfRule>
  </conditionalFormatting>
  <conditionalFormatting sqref="CX11:DB11">
    <cfRule type="cellIs" dxfId="323" priority="35" stopIfTrue="1" operator="equal">
      <formula>0</formula>
    </cfRule>
    <cfRule type="cellIs" dxfId="322" priority="36" stopIfTrue="1" operator="notEqual">
      <formula>0</formula>
    </cfRule>
  </conditionalFormatting>
  <conditionalFormatting sqref="CX11:DB11">
    <cfRule type="cellIs" dxfId="321" priority="33" stopIfTrue="1" operator="equal">
      <formula>0</formula>
    </cfRule>
    <cfRule type="cellIs" dxfId="320" priority="34" stopIfTrue="1" operator="notEqual">
      <formula>0</formula>
    </cfRule>
  </conditionalFormatting>
  <conditionalFormatting sqref="DH11:DL11">
    <cfRule type="cellIs" dxfId="319" priority="31" stopIfTrue="1" operator="equal">
      <formula>0</formula>
    </cfRule>
    <cfRule type="cellIs" dxfId="318" priority="32" stopIfTrue="1" operator="notEqual">
      <formula>0</formula>
    </cfRule>
  </conditionalFormatting>
  <conditionalFormatting sqref="DW11:EA11">
    <cfRule type="cellIs" dxfId="317" priority="29" stopIfTrue="1" operator="equal">
      <formula>0</formula>
    </cfRule>
    <cfRule type="cellIs" dxfId="316" priority="30" stopIfTrue="1" operator="notEqual">
      <formula>0</formula>
    </cfRule>
  </conditionalFormatting>
  <conditionalFormatting sqref="DW11:EA11">
    <cfRule type="cellIs" dxfId="315" priority="27" stopIfTrue="1" operator="equal">
      <formula>0</formula>
    </cfRule>
    <cfRule type="cellIs" dxfId="314" priority="28" stopIfTrue="1" operator="notEqual">
      <formula>0</formula>
    </cfRule>
  </conditionalFormatting>
  <conditionalFormatting sqref="DR11:DV11">
    <cfRule type="cellIs" dxfId="313" priority="25" stopIfTrue="1" operator="equal">
      <formula>0</formula>
    </cfRule>
    <cfRule type="cellIs" dxfId="312" priority="26" stopIfTrue="1" operator="notEqual">
      <formula>0</formula>
    </cfRule>
  </conditionalFormatting>
  <conditionalFormatting sqref="AP54:AY54">
    <cfRule type="cellIs" dxfId="311" priority="23" stopIfTrue="1" operator="equal">
      <formula>0</formula>
    </cfRule>
    <cfRule type="cellIs" dxfId="310" priority="24" stopIfTrue="1" operator="notEqual">
      <formula>0</formula>
    </cfRule>
  </conditionalFormatting>
  <conditionalFormatting sqref="AK54:AO54">
    <cfRule type="cellIs" dxfId="309" priority="21" stopIfTrue="1" operator="equal">
      <formula>0</formula>
    </cfRule>
    <cfRule type="cellIs" dxfId="308" priority="22" stopIfTrue="1" operator="notEqual">
      <formula>0</formula>
    </cfRule>
  </conditionalFormatting>
  <conditionalFormatting sqref="AZ54:BI54">
    <cfRule type="cellIs" dxfId="307" priority="19" stopIfTrue="1" operator="equal">
      <formula>0</formula>
    </cfRule>
    <cfRule type="cellIs" dxfId="306" priority="20" stopIfTrue="1" operator="notEqual">
      <formula>0</formula>
    </cfRule>
  </conditionalFormatting>
  <conditionalFormatting sqref="BJ54:BN54">
    <cfRule type="cellIs" dxfId="305" priority="17" stopIfTrue="1" operator="equal">
      <formula>0</formula>
    </cfRule>
    <cfRule type="cellIs" dxfId="304" priority="18" stopIfTrue="1" operator="notEqual">
      <formula>0</formula>
    </cfRule>
  </conditionalFormatting>
  <conditionalFormatting sqref="AA54:AE54">
    <cfRule type="cellIs" dxfId="303" priority="15" stopIfTrue="1" operator="equal">
      <formula>0</formula>
    </cfRule>
    <cfRule type="cellIs" dxfId="302" priority="16" stopIfTrue="1" operator="notEqual">
      <formula>0</formula>
    </cfRule>
  </conditionalFormatting>
  <conditionalFormatting sqref="AF54:AJ54">
    <cfRule type="cellIs" dxfId="301" priority="13" stopIfTrue="1" operator="equal">
      <formula>0</formula>
    </cfRule>
    <cfRule type="cellIs" dxfId="300" priority="14" stopIfTrue="1" operator="notEqual">
      <formula>0</formula>
    </cfRule>
  </conditionalFormatting>
  <dataValidations disablePrompts="1" count="1">
    <dataValidation type="list" allowBlank="1" showInputMessage="1" showErrorMessage="1" error="check name" sqref="A61005:A61169 A126541:A126705 A192077:A192241 A257613:A257777 A323149:A323313 A388685:A388849 A454221:A454385 A519757:A519921 A585293:A585457 A650829:A650993 A716365:A716529 A781901:A782065 A847437:A847601 A912973:A913137 A978509:A978673" xr:uid="{00000000-0002-0000-3800-000000000000}">
      <formula1>$B$4:$B$58</formula1>
    </dataValidation>
  </dataValidations>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94"/>
  <sheetViews>
    <sheetView workbookViewId="0"/>
  </sheetViews>
  <sheetFormatPr defaultColWidth="9.140625" defaultRowHeight="12.75" x14ac:dyDescent="0.2"/>
  <cols>
    <col min="1" max="1" width="111.28515625" style="186" customWidth="1"/>
  </cols>
  <sheetData>
    <row r="1" spans="1:2" ht="18" x14ac:dyDescent="0.25">
      <c r="A1" s="184" t="s">
        <v>608</v>
      </c>
      <c r="B1" s="185" t="s">
        <v>609</v>
      </c>
    </row>
    <row r="2" spans="1:2" x14ac:dyDescent="0.2">
      <c r="A2" s="186" t="s">
        <v>75</v>
      </c>
      <c r="B2" s="185" t="s">
        <v>609</v>
      </c>
    </row>
    <row r="3" spans="1:2" x14ac:dyDescent="0.2">
      <c r="A3" s="187" t="s">
        <v>610</v>
      </c>
      <c r="B3" s="185" t="s">
        <v>609</v>
      </c>
    </row>
    <row r="4" spans="1:2" x14ac:dyDescent="0.2">
      <c r="A4" s="187"/>
      <c r="B4" s="185"/>
    </row>
    <row r="5" spans="1:2" ht="38.25" x14ac:dyDescent="0.2">
      <c r="A5" s="188" t="s">
        <v>611</v>
      </c>
      <c r="B5" s="185" t="s">
        <v>609</v>
      </c>
    </row>
    <row r="6" spans="1:2" x14ac:dyDescent="0.2">
      <c r="A6" s="188"/>
      <c r="B6" s="185"/>
    </row>
    <row r="7" spans="1:2" ht="51" x14ac:dyDescent="0.2">
      <c r="A7" s="188" t="s">
        <v>612</v>
      </c>
      <c r="B7" s="185" t="s">
        <v>609</v>
      </c>
    </row>
    <row r="8" spans="1:2" x14ac:dyDescent="0.2">
      <c r="A8" s="188" t="s">
        <v>75</v>
      </c>
      <c r="B8" s="185" t="s">
        <v>609</v>
      </c>
    </row>
    <row r="9" spans="1:2" ht="102" x14ac:dyDescent="0.2">
      <c r="A9" s="188" t="s">
        <v>613</v>
      </c>
      <c r="B9" s="185" t="s">
        <v>609</v>
      </c>
    </row>
    <row r="10" spans="1:2" x14ac:dyDescent="0.2">
      <c r="A10" s="188" t="s">
        <v>75</v>
      </c>
      <c r="B10" s="185" t="s">
        <v>609</v>
      </c>
    </row>
    <row r="11" spans="1:2" ht="51" x14ac:dyDescent="0.2">
      <c r="A11" s="188" t="s">
        <v>614</v>
      </c>
      <c r="B11" s="185" t="s">
        <v>609</v>
      </c>
    </row>
    <row r="12" spans="1:2" x14ac:dyDescent="0.2">
      <c r="A12" s="186" t="s">
        <v>75</v>
      </c>
      <c r="B12" s="185" t="s">
        <v>609</v>
      </c>
    </row>
    <row r="13" spans="1:2" x14ac:dyDescent="0.2">
      <c r="A13" s="187" t="s">
        <v>615</v>
      </c>
      <c r="B13" s="185" t="s">
        <v>609</v>
      </c>
    </row>
    <row r="14" spans="1:2" x14ac:dyDescent="0.2">
      <c r="A14" s="186" t="s">
        <v>75</v>
      </c>
      <c r="B14" s="185" t="s">
        <v>609</v>
      </c>
    </row>
    <row r="15" spans="1:2" ht="51" x14ac:dyDescent="0.2">
      <c r="A15" s="186" t="s">
        <v>616</v>
      </c>
      <c r="B15" s="185" t="s">
        <v>609</v>
      </c>
    </row>
    <row r="16" spans="1:2" x14ac:dyDescent="0.2">
      <c r="A16" s="186" t="s">
        <v>75</v>
      </c>
      <c r="B16" s="185" t="s">
        <v>609</v>
      </c>
    </row>
    <row r="17" spans="1:2" ht="63.75" x14ac:dyDescent="0.2">
      <c r="A17" s="189" t="s">
        <v>617</v>
      </c>
      <c r="B17" s="185" t="s">
        <v>609</v>
      </c>
    </row>
    <row r="18" spans="1:2" x14ac:dyDescent="0.2">
      <c r="A18" s="186" t="s">
        <v>75</v>
      </c>
      <c r="B18" s="185" t="s">
        <v>609</v>
      </c>
    </row>
    <row r="19" spans="1:2" ht="38.25" x14ac:dyDescent="0.2">
      <c r="A19" s="186" t="s">
        <v>618</v>
      </c>
      <c r="B19" s="185" t="s">
        <v>609</v>
      </c>
    </row>
    <row r="20" spans="1:2" x14ac:dyDescent="0.2">
      <c r="A20" s="186" t="s">
        <v>75</v>
      </c>
      <c r="B20" s="185" t="s">
        <v>609</v>
      </c>
    </row>
    <row r="21" spans="1:2" ht="63.75" x14ac:dyDescent="0.2">
      <c r="A21" s="189" t="s">
        <v>619</v>
      </c>
      <c r="B21" s="185" t="s">
        <v>609</v>
      </c>
    </row>
    <row r="22" spans="1:2" x14ac:dyDescent="0.2">
      <c r="A22" s="186" t="s">
        <v>75</v>
      </c>
      <c r="B22" s="185" t="s">
        <v>609</v>
      </c>
    </row>
    <row r="23" spans="1:2" ht="51" x14ac:dyDescent="0.2">
      <c r="A23" s="186" t="s">
        <v>620</v>
      </c>
      <c r="B23" s="185" t="s">
        <v>609</v>
      </c>
    </row>
    <row r="24" spans="1:2" x14ac:dyDescent="0.2">
      <c r="A24" s="186" t="s">
        <v>75</v>
      </c>
      <c r="B24" s="185" t="s">
        <v>609</v>
      </c>
    </row>
    <row r="25" spans="1:2" x14ac:dyDescent="0.2">
      <c r="A25" s="187" t="s">
        <v>621</v>
      </c>
      <c r="B25" s="185" t="s">
        <v>609</v>
      </c>
    </row>
    <row r="26" spans="1:2" x14ac:dyDescent="0.2">
      <c r="A26" s="189" t="s">
        <v>622</v>
      </c>
      <c r="B26" s="185"/>
    </row>
    <row r="27" spans="1:2" ht="25.5" x14ac:dyDescent="0.2">
      <c r="A27" s="189" t="s">
        <v>623</v>
      </c>
      <c r="B27" s="185"/>
    </row>
    <row r="28" spans="1:2" x14ac:dyDescent="0.2">
      <c r="A28" s="189" t="s">
        <v>624</v>
      </c>
      <c r="B28" s="185"/>
    </row>
    <row r="29" spans="1:2" x14ac:dyDescent="0.2">
      <c r="A29" s="189" t="s">
        <v>625</v>
      </c>
      <c r="B29" s="185"/>
    </row>
    <row r="30" spans="1:2" x14ac:dyDescent="0.2">
      <c r="A30" s="189" t="s">
        <v>626</v>
      </c>
      <c r="B30" s="185"/>
    </row>
    <row r="31" spans="1:2" x14ac:dyDescent="0.2">
      <c r="A31" s="189" t="s">
        <v>627</v>
      </c>
      <c r="B31" s="185"/>
    </row>
    <row r="32" spans="1:2" x14ac:dyDescent="0.2">
      <c r="A32" s="186" t="s">
        <v>75</v>
      </c>
      <c r="B32" s="185" t="s">
        <v>609</v>
      </c>
    </row>
    <row r="33" spans="1:2" ht="51" x14ac:dyDescent="0.2">
      <c r="A33" s="186" t="s">
        <v>628</v>
      </c>
      <c r="B33" s="185" t="s">
        <v>609</v>
      </c>
    </row>
    <row r="34" spans="1:2" x14ac:dyDescent="0.2">
      <c r="A34" s="186" t="s">
        <v>75</v>
      </c>
      <c r="B34" s="185" t="s">
        <v>609</v>
      </c>
    </row>
    <row r="35" spans="1:2" x14ac:dyDescent="0.2">
      <c r="A35" s="187" t="s">
        <v>629</v>
      </c>
      <c r="B35" s="185" t="s">
        <v>609</v>
      </c>
    </row>
    <row r="36" spans="1:2" x14ac:dyDescent="0.2">
      <c r="A36" s="186" t="s">
        <v>75</v>
      </c>
      <c r="B36" s="185" t="s">
        <v>609</v>
      </c>
    </row>
    <row r="37" spans="1:2" ht="89.25" x14ac:dyDescent="0.2">
      <c r="A37" s="189" t="s">
        <v>630</v>
      </c>
      <c r="B37" s="185" t="s">
        <v>609</v>
      </c>
    </row>
    <row r="38" spans="1:2" x14ac:dyDescent="0.2">
      <c r="B38" s="185" t="s">
        <v>609</v>
      </c>
    </row>
    <row r="39" spans="1:2" ht="25.5" x14ac:dyDescent="0.2">
      <c r="A39" s="186" t="s">
        <v>631</v>
      </c>
      <c r="B39" s="185" t="s">
        <v>609</v>
      </c>
    </row>
    <row r="40" spans="1:2" x14ac:dyDescent="0.2">
      <c r="A40" s="186" t="s">
        <v>75</v>
      </c>
      <c r="B40" s="185" t="s">
        <v>609</v>
      </c>
    </row>
    <row r="41" spans="1:2" x14ac:dyDescent="0.2">
      <c r="A41" s="190" t="s">
        <v>632</v>
      </c>
      <c r="B41" s="185" t="s">
        <v>609</v>
      </c>
    </row>
    <row r="42" spans="1:2" x14ac:dyDescent="0.2">
      <c r="B42" s="185" t="s">
        <v>609</v>
      </c>
    </row>
    <row r="43" spans="1:2" x14ac:dyDescent="0.2">
      <c r="B43" s="185" t="s">
        <v>609</v>
      </c>
    </row>
    <row r="44" spans="1:2" x14ac:dyDescent="0.2">
      <c r="B44" s="185" t="s">
        <v>609</v>
      </c>
    </row>
    <row r="45" spans="1:2" x14ac:dyDescent="0.2">
      <c r="B45" s="185" t="s">
        <v>609</v>
      </c>
    </row>
    <row r="46" spans="1:2" x14ac:dyDescent="0.2">
      <c r="B46" s="185" t="s">
        <v>609</v>
      </c>
    </row>
    <row r="47" spans="1:2" x14ac:dyDescent="0.2">
      <c r="B47" s="185" t="s">
        <v>609</v>
      </c>
    </row>
    <row r="48" spans="1:2" x14ac:dyDescent="0.2">
      <c r="B48" s="185" t="s">
        <v>609</v>
      </c>
    </row>
    <row r="49" spans="2:2" x14ac:dyDescent="0.2">
      <c r="B49" s="185" t="s">
        <v>609</v>
      </c>
    </row>
    <row r="50" spans="2:2" x14ac:dyDescent="0.2">
      <c r="B50" s="185" t="s">
        <v>609</v>
      </c>
    </row>
    <row r="51" spans="2:2" x14ac:dyDescent="0.2">
      <c r="B51" s="185" t="s">
        <v>609</v>
      </c>
    </row>
    <row r="52" spans="2:2" x14ac:dyDescent="0.2">
      <c r="B52" s="185" t="s">
        <v>609</v>
      </c>
    </row>
    <row r="53" spans="2:2" x14ac:dyDescent="0.2">
      <c r="B53" s="185" t="s">
        <v>609</v>
      </c>
    </row>
    <row r="54" spans="2:2" x14ac:dyDescent="0.2">
      <c r="B54" s="185" t="s">
        <v>609</v>
      </c>
    </row>
    <row r="55" spans="2:2" x14ac:dyDescent="0.2">
      <c r="B55" s="185" t="s">
        <v>609</v>
      </c>
    </row>
    <row r="56" spans="2:2" x14ac:dyDescent="0.2">
      <c r="B56" s="185" t="s">
        <v>609</v>
      </c>
    </row>
    <row r="57" spans="2:2" x14ac:dyDescent="0.2">
      <c r="B57" s="185" t="s">
        <v>609</v>
      </c>
    </row>
    <row r="58" spans="2:2" x14ac:dyDescent="0.2">
      <c r="B58" s="185" t="s">
        <v>609</v>
      </c>
    </row>
    <row r="59" spans="2:2" x14ac:dyDescent="0.2">
      <c r="B59" s="185" t="s">
        <v>609</v>
      </c>
    </row>
    <row r="60" spans="2:2" x14ac:dyDescent="0.2">
      <c r="B60" s="185" t="s">
        <v>609</v>
      </c>
    </row>
    <row r="61" spans="2:2" x14ac:dyDescent="0.2">
      <c r="B61" s="185" t="s">
        <v>609</v>
      </c>
    </row>
    <row r="62" spans="2:2" x14ac:dyDescent="0.2">
      <c r="B62" s="185" t="s">
        <v>609</v>
      </c>
    </row>
    <row r="63" spans="2:2" x14ac:dyDescent="0.2">
      <c r="B63" s="185" t="s">
        <v>609</v>
      </c>
    </row>
    <row r="64" spans="2:2" x14ac:dyDescent="0.2">
      <c r="B64" s="185" t="s">
        <v>609</v>
      </c>
    </row>
    <row r="65" spans="2:2" x14ac:dyDescent="0.2">
      <c r="B65" s="185" t="s">
        <v>609</v>
      </c>
    </row>
    <row r="66" spans="2:2" x14ac:dyDescent="0.2">
      <c r="B66" s="185" t="s">
        <v>609</v>
      </c>
    </row>
    <row r="67" spans="2:2" x14ac:dyDescent="0.2">
      <c r="B67" s="185" t="s">
        <v>609</v>
      </c>
    </row>
    <row r="68" spans="2:2" x14ac:dyDescent="0.2">
      <c r="B68" s="185" t="s">
        <v>609</v>
      </c>
    </row>
    <row r="69" spans="2:2" x14ac:dyDescent="0.2">
      <c r="B69" s="185" t="s">
        <v>609</v>
      </c>
    </row>
    <row r="70" spans="2:2" x14ac:dyDescent="0.2">
      <c r="B70" s="185" t="s">
        <v>609</v>
      </c>
    </row>
    <row r="71" spans="2:2" x14ac:dyDescent="0.2">
      <c r="B71" s="185" t="s">
        <v>609</v>
      </c>
    </row>
    <row r="72" spans="2:2" x14ac:dyDescent="0.2">
      <c r="B72" s="185" t="s">
        <v>609</v>
      </c>
    </row>
    <row r="73" spans="2:2" x14ac:dyDescent="0.2">
      <c r="B73" s="185" t="s">
        <v>609</v>
      </c>
    </row>
    <row r="74" spans="2:2" x14ac:dyDescent="0.2">
      <c r="B74" s="185" t="s">
        <v>609</v>
      </c>
    </row>
    <row r="75" spans="2:2" x14ac:dyDescent="0.2">
      <c r="B75" s="185" t="s">
        <v>609</v>
      </c>
    </row>
    <row r="76" spans="2:2" x14ac:dyDescent="0.2">
      <c r="B76" s="185" t="s">
        <v>609</v>
      </c>
    </row>
    <row r="77" spans="2:2" x14ac:dyDescent="0.2">
      <c r="B77" s="185" t="s">
        <v>609</v>
      </c>
    </row>
    <row r="78" spans="2:2" x14ac:dyDescent="0.2">
      <c r="B78" s="185" t="s">
        <v>609</v>
      </c>
    </row>
    <row r="79" spans="2:2" x14ac:dyDescent="0.2">
      <c r="B79" s="185" t="s">
        <v>609</v>
      </c>
    </row>
    <row r="80" spans="2:2" x14ac:dyDescent="0.2">
      <c r="B80" s="185" t="s">
        <v>609</v>
      </c>
    </row>
    <row r="81" spans="2:2" x14ac:dyDescent="0.2">
      <c r="B81" s="185" t="s">
        <v>609</v>
      </c>
    </row>
    <row r="82" spans="2:2" x14ac:dyDescent="0.2">
      <c r="B82" s="185" t="s">
        <v>609</v>
      </c>
    </row>
    <row r="83" spans="2:2" x14ac:dyDescent="0.2">
      <c r="B83" s="185" t="s">
        <v>609</v>
      </c>
    </row>
    <row r="84" spans="2:2" x14ac:dyDescent="0.2">
      <c r="B84" s="185" t="s">
        <v>609</v>
      </c>
    </row>
    <row r="85" spans="2:2" x14ac:dyDescent="0.2">
      <c r="B85" s="185" t="s">
        <v>609</v>
      </c>
    </row>
    <row r="86" spans="2:2" x14ac:dyDescent="0.2">
      <c r="B86" s="185" t="s">
        <v>609</v>
      </c>
    </row>
    <row r="87" spans="2:2" x14ac:dyDescent="0.2">
      <c r="B87" s="185" t="s">
        <v>609</v>
      </c>
    </row>
    <row r="88" spans="2:2" x14ac:dyDescent="0.2">
      <c r="B88" s="185" t="s">
        <v>609</v>
      </c>
    </row>
    <row r="89" spans="2:2" x14ac:dyDescent="0.2">
      <c r="B89" s="185" t="s">
        <v>609</v>
      </c>
    </row>
    <row r="90" spans="2:2" x14ac:dyDescent="0.2">
      <c r="B90" s="185" t="s">
        <v>609</v>
      </c>
    </row>
    <row r="91" spans="2:2" x14ac:dyDescent="0.2">
      <c r="B91" s="185" t="s">
        <v>609</v>
      </c>
    </row>
    <row r="92" spans="2:2" x14ac:dyDescent="0.2">
      <c r="B92" s="185" t="s">
        <v>609</v>
      </c>
    </row>
    <row r="93" spans="2:2" x14ac:dyDescent="0.2">
      <c r="B93" s="185" t="s">
        <v>609</v>
      </c>
    </row>
    <row r="94" spans="2:2" x14ac:dyDescent="0.2">
      <c r="B94" s="185" t="s">
        <v>609</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Y77"/>
  <sheetViews>
    <sheetView workbookViewId="0">
      <pane xSplit="6" ySplit="3" topLeftCell="FI4" activePane="bottomRight" state="frozen"/>
      <selection pane="topRight" activeCell="G1" sqref="G1"/>
      <selection pane="bottomLeft" activeCell="A4" sqref="A4"/>
      <selection pane="bottomRight" activeCell="C31" sqref="C31:C50"/>
    </sheetView>
  </sheetViews>
  <sheetFormatPr defaultColWidth="9.140625" defaultRowHeight="15" customHeight="1" x14ac:dyDescent="0.2"/>
  <cols>
    <col min="1" max="1" width="5.42578125" style="81" bestFit="1" customWidth="1"/>
    <col min="2" max="2" width="22.7109375" style="81" bestFit="1" customWidth="1"/>
    <col min="3" max="3" width="6.42578125" style="81" bestFit="1" customWidth="1"/>
    <col min="4" max="4" width="8.42578125" style="81" bestFit="1" customWidth="1"/>
    <col min="5" max="5" width="13.85546875" style="81" bestFit="1" customWidth="1"/>
    <col min="6" max="6" width="0.28515625" style="81" customWidth="1"/>
    <col min="7" max="46" width="4.85546875" style="81" customWidth="1"/>
    <col min="47" max="51" width="5.85546875" style="81" customWidth="1"/>
    <col min="52" max="71" width="4.85546875" style="81" customWidth="1"/>
    <col min="72" max="72" width="5.28515625" style="81" customWidth="1"/>
    <col min="73" max="96" width="4.85546875" style="81" customWidth="1"/>
    <col min="97" max="101" width="6.7109375" style="81" customWidth="1"/>
    <col min="102" max="116" width="4.85546875" style="81" customWidth="1"/>
    <col min="117" max="126" width="6.7109375" style="81" customWidth="1"/>
    <col min="127" max="146" width="4.85546875" style="81" customWidth="1"/>
    <col min="147" max="151" width="6" style="81" customWidth="1"/>
    <col min="152" max="166" width="4.85546875" style="81" customWidth="1"/>
    <col min="167" max="171" width="5.5703125" style="81" customWidth="1"/>
    <col min="172" max="176" width="4.85546875" style="81" customWidth="1"/>
    <col min="177" max="178" width="7.28515625" style="81" customWidth="1"/>
    <col min="179" max="253" width="3" style="81" bestFit="1" customWidth="1"/>
    <col min="254" max="254" width="9.140625" style="81"/>
    <col min="255" max="259" width="4.85546875" style="81" customWidth="1"/>
    <col min="260" max="16384" width="9.140625" style="81"/>
  </cols>
  <sheetData>
    <row r="1" spans="1:259" ht="15" customHeight="1" thickTop="1" x14ac:dyDescent="0.2">
      <c r="A1" s="76"/>
      <c r="B1" s="77"/>
      <c r="C1" s="78" t="s">
        <v>312</v>
      </c>
      <c r="D1" s="78" t="s">
        <v>313</v>
      </c>
      <c r="E1" s="78" t="s">
        <v>314</v>
      </c>
      <c r="F1" s="78"/>
      <c r="G1" s="436" t="s">
        <v>980</v>
      </c>
      <c r="H1" s="437"/>
      <c r="I1" s="437"/>
      <c r="J1" s="437"/>
      <c r="K1" s="437"/>
      <c r="L1" s="436" t="s">
        <v>977</v>
      </c>
      <c r="M1" s="438"/>
      <c r="N1" s="438"/>
      <c r="O1" s="438"/>
      <c r="P1" s="438"/>
      <c r="Q1" s="436" t="s">
        <v>987</v>
      </c>
      <c r="R1" s="438"/>
      <c r="S1" s="438"/>
      <c r="T1" s="438"/>
      <c r="U1" s="438"/>
      <c r="V1" s="436" t="s">
        <v>979</v>
      </c>
      <c r="W1" s="438"/>
      <c r="X1" s="438"/>
      <c r="Y1" s="438"/>
      <c r="Z1" s="438"/>
      <c r="AA1" s="439" t="s">
        <v>991</v>
      </c>
      <c r="AB1" s="440"/>
      <c r="AC1" s="440"/>
      <c r="AD1" s="440"/>
      <c r="AE1" s="440"/>
      <c r="AF1" s="439" t="s">
        <v>1069</v>
      </c>
      <c r="AG1" s="440"/>
      <c r="AH1" s="440"/>
      <c r="AI1" s="440"/>
      <c r="AJ1" s="440"/>
      <c r="AK1" s="436" t="s">
        <v>994</v>
      </c>
      <c r="AL1" s="438"/>
      <c r="AM1" s="438"/>
      <c r="AN1" s="438"/>
      <c r="AO1" s="438"/>
      <c r="AP1" s="439" t="s">
        <v>1154</v>
      </c>
      <c r="AQ1" s="440"/>
      <c r="AR1" s="440"/>
      <c r="AS1" s="440"/>
      <c r="AT1" s="440"/>
      <c r="AU1" s="439" t="s">
        <v>1155</v>
      </c>
      <c r="AV1" s="440"/>
      <c r="AW1" s="440"/>
      <c r="AX1" s="440"/>
      <c r="AY1" s="440"/>
      <c r="AZ1" s="436" t="s">
        <v>1161</v>
      </c>
      <c r="BA1" s="438"/>
      <c r="BB1" s="438"/>
      <c r="BC1" s="438"/>
      <c r="BD1" s="438"/>
      <c r="BE1" s="436" t="s">
        <v>1163</v>
      </c>
      <c r="BF1" s="438"/>
      <c r="BG1" s="438"/>
      <c r="BH1" s="438"/>
      <c r="BI1" s="438"/>
      <c r="BJ1" s="436" t="s">
        <v>1170</v>
      </c>
      <c r="BK1" s="438"/>
      <c r="BL1" s="438"/>
      <c r="BM1" s="438"/>
      <c r="BN1" s="438"/>
      <c r="BO1" s="436" t="s">
        <v>1171</v>
      </c>
      <c r="BP1" s="438"/>
      <c r="BQ1" s="438"/>
      <c r="BR1" s="438"/>
      <c r="BS1" s="438"/>
      <c r="BT1" s="436" t="s">
        <v>1172</v>
      </c>
      <c r="BU1" s="437"/>
      <c r="BV1" s="437"/>
      <c r="BW1" s="437"/>
      <c r="BX1" s="437"/>
      <c r="BY1" s="436" t="s">
        <v>1184</v>
      </c>
      <c r="BZ1" s="437"/>
      <c r="CA1" s="437"/>
      <c r="CB1" s="437"/>
      <c r="CC1" s="437"/>
      <c r="CD1" s="436" t="s">
        <v>1185</v>
      </c>
      <c r="CE1" s="437"/>
      <c r="CF1" s="437"/>
      <c r="CG1" s="437"/>
      <c r="CH1" s="437"/>
      <c r="CI1" s="436" t="s">
        <v>1186</v>
      </c>
      <c r="CJ1" s="437"/>
      <c r="CK1" s="437"/>
      <c r="CL1" s="437"/>
      <c r="CM1" s="437"/>
      <c r="CN1" s="436" t="s">
        <v>1190</v>
      </c>
      <c r="CO1" s="437"/>
      <c r="CP1" s="437"/>
      <c r="CQ1" s="437"/>
      <c r="CR1" s="437"/>
      <c r="CS1" s="436" t="s">
        <v>1198</v>
      </c>
      <c r="CT1" s="440"/>
      <c r="CU1" s="440"/>
      <c r="CV1" s="440"/>
      <c r="CW1" s="440"/>
      <c r="CX1" s="436" t="s">
        <v>1192</v>
      </c>
      <c r="CY1" s="437"/>
      <c r="CZ1" s="437"/>
      <c r="DA1" s="437"/>
      <c r="DB1" s="437"/>
      <c r="DC1" s="436" t="s">
        <v>1193</v>
      </c>
      <c r="DD1" s="437"/>
      <c r="DE1" s="437"/>
      <c r="DF1" s="437"/>
      <c r="DG1" s="437"/>
      <c r="DH1" s="436" t="s">
        <v>1203</v>
      </c>
      <c r="DI1" s="437"/>
      <c r="DJ1" s="437"/>
      <c r="DK1" s="437"/>
      <c r="DL1" s="437"/>
      <c r="DM1" s="439" t="s">
        <v>1191</v>
      </c>
      <c r="DN1" s="440"/>
      <c r="DO1" s="440"/>
      <c r="DP1" s="440"/>
      <c r="DQ1" s="440"/>
      <c r="DR1" s="439" t="s">
        <v>1219</v>
      </c>
      <c r="DS1" s="440"/>
      <c r="DT1" s="440"/>
      <c r="DU1" s="440"/>
      <c r="DV1" s="440"/>
      <c r="DW1" s="436" t="s">
        <v>1228</v>
      </c>
      <c r="DX1" s="437"/>
      <c r="DY1" s="437"/>
      <c r="DZ1" s="437"/>
      <c r="EA1" s="437"/>
      <c r="EB1" s="436" t="s">
        <v>1229</v>
      </c>
      <c r="EC1" s="437"/>
      <c r="ED1" s="437"/>
      <c r="EE1" s="437"/>
      <c r="EF1" s="437"/>
      <c r="EG1" s="436" t="s">
        <v>1230</v>
      </c>
      <c r="EH1" s="437"/>
      <c r="EI1" s="437"/>
      <c r="EJ1" s="437"/>
      <c r="EK1" s="437"/>
      <c r="EL1" s="436" t="s">
        <v>1233</v>
      </c>
      <c r="EM1" s="437"/>
      <c r="EN1" s="437"/>
      <c r="EO1" s="437"/>
      <c r="EP1" s="437"/>
      <c r="EQ1" s="436" t="s">
        <v>1232</v>
      </c>
      <c r="ER1" s="437"/>
      <c r="ES1" s="437"/>
      <c r="ET1" s="437"/>
      <c r="EU1" s="437"/>
      <c r="EV1" s="436" t="s">
        <v>1298</v>
      </c>
      <c r="EW1" s="437"/>
      <c r="EX1" s="437"/>
      <c r="EY1" s="437"/>
      <c r="EZ1" s="437"/>
      <c r="FA1" s="436" t="s">
        <v>851</v>
      </c>
      <c r="FB1" s="440"/>
      <c r="FC1" s="440"/>
      <c r="FD1" s="440"/>
      <c r="FE1" s="440"/>
      <c r="FF1" s="436" t="s">
        <v>1333</v>
      </c>
      <c r="FG1" s="437"/>
      <c r="FH1" s="437"/>
      <c r="FI1" s="437"/>
      <c r="FJ1" s="437"/>
      <c r="FK1" s="436" t="s">
        <v>1331</v>
      </c>
      <c r="FL1" s="438"/>
      <c r="FM1" s="438"/>
      <c r="FN1" s="438"/>
      <c r="FO1" s="438"/>
      <c r="FP1" s="436" t="s">
        <v>1334</v>
      </c>
      <c r="FQ1" s="437"/>
      <c r="FR1" s="437"/>
      <c r="FS1" s="437"/>
      <c r="FT1" s="437"/>
      <c r="FU1" s="79"/>
      <c r="FV1" s="80"/>
      <c r="IU1" s="436" t="s">
        <v>743</v>
      </c>
      <c r="IV1" s="440"/>
      <c r="IW1" s="440"/>
      <c r="IX1" s="440"/>
      <c r="IY1" s="440"/>
    </row>
    <row r="2" spans="1:259" ht="15" customHeight="1" x14ac:dyDescent="0.2">
      <c r="A2" s="82" t="s">
        <v>200</v>
      </c>
      <c r="B2" s="83" t="s">
        <v>102</v>
      </c>
      <c r="C2" s="83" t="s">
        <v>315</v>
      </c>
      <c r="D2" s="83" t="s">
        <v>316</v>
      </c>
      <c r="E2" s="83">
        <v>25</v>
      </c>
      <c r="F2" s="83" t="s">
        <v>333</v>
      </c>
      <c r="G2" s="84" t="s">
        <v>306</v>
      </c>
      <c r="H2" s="84" t="s">
        <v>307</v>
      </c>
      <c r="I2" s="84" t="s">
        <v>308</v>
      </c>
      <c r="J2" s="84" t="s">
        <v>309</v>
      </c>
      <c r="K2" s="84" t="s">
        <v>310</v>
      </c>
      <c r="L2" s="84" t="s">
        <v>306</v>
      </c>
      <c r="M2" s="84" t="s">
        <v>307</v>
      </c>
      <c r="N2" s="84" t="s">
        <v>308</v>
      </c>
      <c r="O2" s="84" t="s">
        <v>309</v>
      </c>
      <c r="P2" s="84" t="s">
        <v>310</v>
      </c>
      <c r="Q2" s="84" t="s">
        <v>306</v>
      </c>
      <c r="R2" s="84" t="s">
        <v>307</v>
      </c>
      <c r="S2" s="84" t="s">
        <v>308</v>
      </c>
      <c r="T2" s="84" t="s">
        <v>309</v>
      </c>
      <c r="U2" s="84" t="s">
        <v>310</v>
      </c>
      <c r="V2" s="84" t="s">
        <v>306</v>
      </c>
      <c r="W2" s="84" t="s">
        <v>307</v>
      </c>
      <c r="X2" s="84" t="s">
        <v>308</v>
      </c>
      <c r="Y2" s="84" t="s">
        <v>309</v>
      </c>
      <c r="Z2" s="84" t="s">
        <v>310</v>
      </c>
      <c r="AA2" s="84" t="s">
        <v>306</v>
      </c>
      <c r="AB2" s="84" t="s">
        <v>307</v>
      </c>
      <c r="AC2" s="84" t="s">
        <v>308</v>
      </c>
      <c r="AD2" s="84" t="s">
        <v>309</v>
      </c>
      <c r="AE2" s="84" t="s">
        <v>310</v>
      </c>
      <c r="AF2" s="84" t="s">
        <v>306</v>
      </c>
      <c r="AG2" s="84" t="s">
        <v>307</v>
      </c>
      <c r="AH2" s="84" t="s">
        <v>308</v>
      </c>
      <c r="AI2" s="84" t="s">
        <v>309</v>
      </c>
      <c r="AJ2" s="84" t="s">
        <v>310</v>
      </c>
      <c r="AK2" s="84" t="s">
        <v>306</v>
      </c>
      <c r="AL2" s="84" t="s">
        <v>307</v>
      </c>
      <c r="AM2" s="84" t="s">
        <v>308</v>
      </c>
      <c r="AN2" s="84" t="s">
        <v>309</v>
      </c>
      <c r="AO2" s="84" t="s">
        <v>310</v>
      </c>
      <c r="AP2" s="84" t="s">
        <v>306</v>
      </c>
      <c r="AQ2" s="84" t="s">
        <v>307</v>
      </c>
      <c r="AR2" s="84" t="s">
        <v>308</v>
      </c>
      <c r="AS2" s="84" t="s">
        <v>309</v>
      </c>
      <c r="AT2" s="84" t="s">
        <v>310</v>
      </c>
      <c r="AU2" s="84" t="s">
        <v>306</v>
      </c>
      <c r="AV2" s="84" t="s">
        <v>307</v>
      </c>
      <c r="AW2" s="84" t="s">
        <v>308</v>
      </c>
      <c r="AX2" s="84" t="s">
        <v>309</v>
      </c>
      <c r="AY2" s="84" t="s">
        <v>310</v>
      </c>
      <c r="AZ2" s="84" t="s">
        <v>306</v>
      </c>
      <c r="BA2" s="84" t="s">
        <v>307</v>
      </c>
      <c r="BB2" s="84" t="s">
        <v>308</v>
      </c>
      <c r="BC2" s="84" t="s">
        <v>309</v>
      </c>
      <c r="BD2" s="84" t="s">
        <v>310</v>
      </c>
      <c r="BE2" s="84" t="s">
        <v>306</v>
      </c>
      <c r="BF2" s="84" t="s">
        <v>307</v>
      </c>
      <c r="BG2" s="84" t="s">
        <v>308</v>
      </c>
      <c r="BH2" s="84" t="s">
        <v>309</v>
      </c>
      <c r="BI2" s="84" t="s">
        <v>310</v>
      </c>
      <c r="BJ2" s="84" t="s">
        <v>306</v>
      </c>
      <c r="BK2" s="84" t="s">
        <v>307</v>
      </c>
      <c r="BL2" s="84" t="s">
        <v>308</v>
      </c>
      <c r="BM2" s="84" t="s">
        <v>309</v>
      </c>
      <c r="BN2" s="84" t="s">
        <v>310</v>
      </c>
      <c r="BO2" s="84" t="s">
        <v>306</v>
      </c>
      <c r="BP2" s="84" t="s">
        <v>307</v>
      </c>
      <c r="BQ2" s="84" t="s">
        <v>308</v>
      </c>
      <c r="BR2" s="84" t="s">
        <v>309</v>
      </c>
      <c r="BS2" s="84" t="s">
        <v>310</v>
      </c>
      <c r="BT2" s="84" t="s">
        <v>306</v>
      </c>
      <c r="BU2" s="84" t="s">
        <v>307</v>
      </c>
      <c r="BV2" s="84" t="s">
        <v>308</v>
      </c>
      <c r="BW2" s="84" t="s">
        <v>309</v>
      </c>
      <c r="BX2" s="84" t="s">
        <v>310</v>
      </c>
      <c r="BY2" s="84" t="s">
        <v>306</v>
      </c>
      <c r="BZ2" s="84" t="s">
        <v>307</v>
      </c>
      <c r="CA2" s="84" t="s">
        <v>308</v>
      </c>
      <c r="CB2" s="84" t="s">
        <v>309</v>
      </c>
      <c r="CC2" s="84" t="s">
        <v>310</v>
      </c>
      <c r="CD2" s="84" t="s">
        <v>306</v>
      </c>
      <c r="CE2" s="84" t="s">
        <v>307</v>
      </c>
      <c r="CF2" s="84" t="s">
        <v>308</v>
      </c>
      <c r="CG2" s="84" t="s">
        <v>309</v>
      </c>
      <c r="CH2" s="84" t="s">
        <v>310</v>
      </c>
      <c r="CI2" s="84" t="s">
        <v>306</v>
      </c>
      <c r="CJ2" s="84" t="s">
        <v>307</v>
      </c>
      <c r="CK2" s="84" t="s">
        <v>308</v>
      </c>
      <c r="CL2" s="84" t="s">
        <v>309</v>
      </c>
      <c r="CM2" s="84" t="s">
        <v>310</v>
      </c>
      <c r="CN2" s="84" t="s">
        <v>306</v>
      </c>
      <c r="CO2" s="84" t="s">
        <v>307</v>
      </c>
      <c r="CP2" s="84" t="s">
        <v>308</v>
      </c>
      <c r="CQ2" s="84" t="s">
        <v>309</v>
      </c>
      <c r="CR2" s="84" t="s">
        <v>310</v>
      </c>
      <c r="CS2" s="84" t="s">
        <v>306</v>
      </c>
      <c r="CT2" s="84" t="s">
        <v>307</v>
      </c>
      <c r="CU2" s="84" t="s">
        <v>308</v>
      </c>
      <c r="CV2" s="84" t="s">
        <v>309</v>
      </c>
      <c r="CW2" s="84" t="s">
        <v>310</v>
      </c>
      <c r="CX2" s="84" t="s">
        <v>306</v>
      </c>
      <c r="CY2" s="84" t="s">
        <v>307</v>
      </c>
      <c r="CZ2" s="84" t="s">
        <v>308</v>
      </c>
      <c r="DA2" s="84" t="s">
        <v>309</v>
      </c>
      <c r="DB2" s="84" t="s">
        <v>310</v>
      </c>
      <c r="DC2" s="84" t="s">
        <v>306</v>
      </c>
      <c r="DD2" s="84" t="s">
        <v>307</v>
      </c>
      <c r="DE2" s="84" t="s">
        <v>308</v>
      </c>
      <c r="DF2" s="84" t="s">
        <v>309</v>
      </c>
      <c r="DG2" s="84" t="s">
        <v>310</v>
      </c>
      <c r="DH2" s="84" t="s">
        <v>306</v>
      </c>
      <c r="DI2" s="84" t="s">
        <v>307</v>
      </c>
      <c r="DJ2" s="84" t="s">
        <v>308</v>
      </c>
      <c r="DK2" s="84" t="s">
        <v>309</v>
      </c>
      <c r="DL2" s="84" t="s">
        <v>310</v>
      </c>
      <c r="DM2" s="84" t="s">
        <v>306</v>
      </c>
      <c r="DN2" s="84" t="s">
        <v>307</v>
      </c>
      <c r="DO2" s="84" t="s">
        <v>308</v>
      </c>
      <c r="DP2" s="84" t="s">
        <v>309</v>
      </c>
      <c r="DQ2" s="84" t="s">
        <v>310</v>
      </c>
      <c r="DR2" s="84" t="s">
        <v>306</v>
      </c>
      <c r="DS2" s="84" t="s">
        <v>307</v>
      </c>
      <c r="DT2" s="84" t="s">
        <v>308</v>
      </c>
      <c r="DU2" s="84" t="s">
        <v>309</v>
      </c>
      <c r="DV2" s="84" t="s">
        <v>310</v>
      </c>
      <c r="DW2" s="84" t="s">
        <v>306</v>
      </c>
      <c r="DX2" s="84" t="s">
        <v>307</v>
      </c>
      <c r="DY2" s="84" t="s">
        <v>308</v>
      </c>
      <c r="DZ2" s="84" t="s">
        <v>309</v>
      </c>
      <c r="EA2" s="84" t="s">
        <v>310</v>
      </c>
      <c r="EB2" s="84" t="s">
        <v>306</v>
      </c>
      <c r="EC2" s="84" t="s">
        <v>307</v>
      </c>
      <c r="ED2" s="84" t="s">
        <v>308</v>
      </c>
      <c r="EE2" s="84" t="s">
        <v>309</v>
      </c>
      <c r="EF2" s="84" t="s">
        <v>310</v>
      </c>
      <c r="EG2" s="84" t="s">
        <v>306</v>
      </c>
      <c r="EH2" s="84" t="s">
        <v>307</v>
      </c>
      <c r="EI2" s="84" t="s">
        <v>308</v>
      </c>
      <c r="EJ2" s="84" t="s">
        <v>309</v>
      </c>
      <c r="EK2" s="84" t="s">
        <v>310</v>
      </c>
      <c r="EL2" s="84" t="s">
        <v>306</v>
      </c>
      <c r="EM2" s="84" t="s">
        <v>307</v>
      </c>
      <c r="EN2" s="84" t="s">
        <v>308</v>
      </c>
      <c r="EO2" s="84" t="s">
        <v>309</v>
      </c>
      <c r="EP2" s="84" t="s">
        <v>310</v>
      </c>
      <c r="EQ2" s="84" t="s">
        <v>306</v>
      </c>
      <c r="ER2" s="84" t="s">
        <v>307</v>
      </c>
      <c r="ES2" s="84" t="s">
        <v>308</v>
      </c>
      <c r="ET2" s="84" t="s">
        <v>309</v>
      </c>
      <c r="EU2" s="84" t="s">
        <v>310</v>
      </c>
      <c r="EV2" s="84" t="s">
        <v>306</v>
      </c>
      <c r="EW2" s="84" t="s">
        <v>307</v>
      </c>
      <c r="EX2" s="84" t="s">
        <v>308</v>
      </c>
      <c r="EY2" s="84" t="s">
        <v>309</v>
      </c>
      <c r="EZ2" s="84" t="s">
        <v>310</v>
      </c>
      <c r="FA2" s="84" t="s">
        <v>306</v>
      </c>
      <c r="FB2" s="84" t="s">
        <v>307</v>
      </c>
      <c r="FC2" s="84" t="s">
        <v>308</v>
      </c>
      <c r="FD2" s="84" t="s">
        <v>309</v>
      </c>
      <c r="FE2" s="84" t="s">
        <v>310</v>
      </c>
      <c r="FF2" s="84" t="s">
        <v>306</v>
      </c>
      <c r="FG2" s="84" t="s">
        <v>307</v>
      </c>
      <c r="FH2" s="84" t="s">
        <v>308</v>
      </c>
      <c r="FI2" s="84" t="s">
        <v>309</v>
      </c>
      <c r="FJ2" s="84" t="s">
        <v>310</v>
      </c>
      <c r="FK2" s="84" t="s">
        <v>306</v>
      </c>
      <c r="FL2" s="84" t="s">
        <v>307</v>
      </c>
      <c r="FM2" s="84" t="s">
        <v>308</v>
      </c>
      <c r="FN2" s="84" t="s">
        <v>309</v>
      </c>
      <c r="FO2" s="84" t="s">
        <v>310</v>
      </c>
      <c r="FP2" s="84" t="s">
        <v>306</v>
      </c>
      <c r="FQ2" s="84" t="s">
        <v>307</v>
      </c>
      <c r="FR2" s="84" t="s">
        <v>308</v>
      </c>
      <c r="FS2" s="84" t="s">
        <v>309</v>
      </c>
      <c r="FT2" s="84" t="s">
        <v>310</v>
      </c>
      <c r="FU2" s="85"/>
      <c r="FV2" s="86"/>
      <c r="FW2" s="87">
        <v>1</v>
      </c>
      <c r="FX2" s="87">
        <v>2</v>
      </c>
      <c r="FY2" s="87">
        <v>3</v>
      </c>
      <c r="FZ2" s="87">
        <v>4</v>
      </c>
      <c r="GA2" s="87">
        <v>5</v>
      </c>
      <c r="GB2" s="87">
        <v>6</v>
      </c>
      <c r="GC2" s="87">
        <v>7</v>
      </c>
      <c r="GD2" s="87">
        <v>8</v>
      </c>
      <c r="GE2" s="87">
        <v>9</v>
      </c>
      <c r="GF2" s="87">
        <v>10</v>
      </c>
      <c r="GG2" s="87">
        <v>11</v>
      </c>
      <c r="GH2" s="87">
        <v>12</v>
      </c>
      <c r="GI2" s="87">
        <v>13</v>
      </c>
      <c r="GJ2" s="87">
        <v>14</v>
      </c>
      <c r="GK2" s="87">
        <v>15</v>
      </c>
      <c r="GL2" s="87">
        <v>16</v>
      </c>
      <c r="GM2" s="87">
        <v>17</v>
      </c>
      <c r="GN2" s="87">
        <v>18</v>
      </c>
      <c r="GO2" s="87">
        <v>19</v>
      </c>
      <c r="GP2" s="87">
        <v>20</v>
      </c>
      <c r="GQ2" s="87">
        <v>21</v>
      </c>
      <c r="GR2" s="87">
        <v>22</v>
      </c>
      <c r="GS2" s="87">
        <v>23</v>
      </c>
      <c r="GT2" s="87">
        <v>24</v>
      </c>
      <c r="GU2" s="87">
        <v>25</v>
      </c>
      <c r="GV2" s="87">
        <v>26</v>
      </c>
      <c r="GW2" s="87">
        <v>27</v>
      </c>
      <c r="GX2" s="87">
        <v>28</v>
      </c>
      <c r="GY2" s="87">
        <v>29</v>
      </c>
      <c r="GZ2" s="87">
        <v>30</v>
      </c>
      <c r="HA2" s="87">
        <v>31</v>
      </c>
      <c r="HB2" s="87">
        <v>32</v>
      </c>
      <c r="HC2" s="87">
        <v>33</v>
      </c>
      <c r="HD2" s="87">
        <v>34</v>
      </c>
      <c r="HE2" s="87">
        <v>35</v>
      </c>
      <c r="HF2" s="87">
        <v>36</v>
      </c>
      <c r="HG2" s="87">
        <v>37</v>
      </c>
      <c r="HH2" s="87">
        <v>38</v>
      </c>
      <c r="HI2" s="87">
        <v>39</v>
      </c>
      <c r="HJ2" s="87">
        <v>40</v>
      </c>
      <c r="HK2" s="87">
        <v>41</v>
      </c>
      <c r="HL2" s="87">
        <v>42</v>
      </c>
      <c r="HM2" s="87">
        <v>43</v>
      </c>
      <c r="HN2" s="87">
        <v>44</v>
      </c>
      <c r="HO2" s="87">
        <v>45</v>
      </c>
      <c r="HP2" s="87">
        <v>46</v>
      </c>
      <c r="HQ2" s="87">
        <v>47</v>
      </c>
      <c r="HR2" s="87">
        <v>48</v>
      </c>
      <c r="HS2" s="87">
        <v>49</v>
      </c>
      <c r="HT2" s="87">
        <v>50</v>
      </c>
      <c r="HU2" s="87">
        <v>51</v>
      </c>
      <c r="HV2" s="87">
        <v>52</v>
      </c>
      <c r="HW2" s="87">
        <v>53</v>
      </c>
      <c r="HX2" s="87">
        <v>54</v>
      </c>
      <c r="HY2" s="87">
        <v>55</v>
      </c>
      <c r="HZ2" s="87">
        <v>56</v>
      </c>
      <c r="IA2" s="87">
        <v>57</v>
      </c>
      <c r="IB2" s="87">
        <v>58</v>
      </c>
      <c r="IC2" s="87">
        <v>59</v>
      </c>
      <c r="ID2" s="87">
        <v>60</v>
      </c>
      <c r="IE2" s="87">
        <v>61</v>
      </c>
      <c r="IF2" s="87">
        <v>62</v>
      </c>
      <c r="IG2" s="87">
        <v>63</v>
      </c>
      <c r="IH2" s="87">
        <v>64</v>
      </c>
      <c r="II2" s="87">
        <v>65</v>
      </c>
      <c r="IJ2" s="87">
        <v>66</v>
      </c>
      <c r="IK2" s="87">
        <v>67</v>
      </c>
      <c r="IL2" s="87">
        <v>68</v>
      </c>
      <c r="IM2" s="87">
        <v>69</v>
      </c>
      <c r="IN2" s="87">
        <v>70</v>
      </c>
      <c r="IO2" s="87">
        <v>71</v>
      </c>
      <c r="IP2" s="87">
        <v>72</v>
      </c>
      <c r="IQ2" s="87">
        <v>73</v>
      </c>
      <c r="IR2" s="87">
        <v>74</v>
      </c>
      <c r="IS2" s="87">
        <v>75</v>
      </c>
      <c r="IU2" s="84" t="s">
        <v>306</v>
      </c>
      <c r="IV2" s="84" t="s">
        <v>307</v>
      </c>
      <c r="IW2" s="84" t="s">
        <v>308</v>
      </c>
      <c r="IX2" s="84" t="s">
        <v>309</v>
      </c>
      <c r="IY2" s="84" t="s">
        <v>310</v>
      </c>
    </row>
    <row r="3" spans="1:259" ht="15" customHeight="1" thickBot="1" x14ac:dyDescent="0.25">
      <c r="A3" s="88"/>
      <c r="B3" s="89"/>
      <c r="C3" s="90"/>
      <c r="D3" s="91"/>
      <c r="E3" s="92" t="s">
        <v>515</v>
      </c>
      <c r="F3" s="93"/>
      <c r="G3" s="94">
        <f t="shared" ref="G3:AL3" si="0">LARGE(G4:G73,1)</f>
        <v>0</v>
      </c>
      <c r="H3" s="94">
        <f t="shared" si="0"/>
        <v>0</v>
      </c>
      <c r="I3" s="94">
        <f t="shared" si="0"/>
        <v>0</v>
      </c>
      <c r="J3" s="94">
        <f t="shared" si="0"/>
        <v>0</v>
      </c>
      <c r="K3" s="94">
        <f t="shared" si="0"/>
        <v>0</v>
      </c>
      <c r="L3" s="94">
        <f t="shared" si="0"/>
        <v>1</v>
      </c>
      <c r="M3" s="94">
        <f t="shared" si="0"/>
        <v>1</v>
      </c>
      <c r="N3" s="94">
        <f t="shared" si="0"/>
        <v>0</v>
      </c>
      <c r="O3" s="94">
        <f t="shared" si="0"/>
        <v>0</v>
      </c>
      <c r="P3" s="94">
        <f t="shared" si="0"/>
        <v>0</v>
      </c>
      <c r="Q3" s="94">
        <f t="shared" si="0"/>
        <v>0</v>
      </c>
      <c r="R3" s="94">
        <f t="shared" si="0"/>
        <v>0</v>
      </c>
      <c r="S3" s="94">
        <f t="shared" si="0"/>
        <v>0</v>
      </c>
      <c r="T3" s="94">
        <f t="shared" si="0"/>
        <v>0</v>
      </c>
      <c r="U3" s="94">
        <f t="shared" si="0"/>
        <v>0</v>
      </c>
      <c r="V3" s="94">
        <f t="shared" si="0"/>
        <v>4</v>
      </c>
      <c r="W3" s="94">
        <f t="shared" si="0"/>
        <v>5</v>
      </c>
      <c r="X3" s="94">
        <f t="shared" si="0"/>
        <v>5</v>
      </c>
      <c r="Y3" s="94">
        <f t="shared" si="0"/>
        <v>5</v>
      </c>
      <c r="Z3" s="94">
        <f t="shared" si="0"/>
        <v>0</v>
      </c>
      <c r="AA3" s="94">
        <f t="shared" si="0"/>
        <v>4</v>
      </c>
      <c r="AB3" s="94">
        <f t="shared" si="0"/>
        <v>4</v>
      </c>
      <c r="AC3" s="94">
        <f t="shared" si="0"/>
        <v>4</v>
      </c>
      <c r="AD3" s="94">
        <f t="shared" si="0"/>
        <v>4</v>
      </c>
      <c r="AE3" s="94">
        <f t="shared" si="0"/>
        <v>2</v>
      </c>
      <c r="AF3" s="94">
        <f t="shared" si="0"/>
        <v>4</v>
      </c>
      <c r="AG3" s="94">
        <f t="shared" si="0"/>
        <v>4</v>
      </c>
      <c r="AH3" s="94">
        <f t="shared" si="0"/>
        <v>4</v>
      </c>
      <c r="AI3" s="94">
        <f t="shared" si="0"/>
        <v>0</v>
      </c>
      <c r="AJ3" s="94">
        <f t="shared" si="0"/>
        <v>0</v>
      </c>
      <c r="AK3" s="94">
        <f t="shared" si="0"/>
        <v>4</v>
      </c>
      <c r="AL3" s="94">
        <f t="shared" si="0"/>
        <v>0</v>
      </c>
      <c r="AM3" s="94">
        <f t="shared" ref="AM3:BR3" si="1">LARGE(AM4:AM73,1)</f>
        <v>0</v>
      </c>
      <c r="AN3" s="94">
        <f t="shared" si="1"/>
        <v>0</v>
      </c>
      <c r="AO3" s="94">
        <f t="shared" si="1"/>
        <v>0</v>
      </c>
      <c r="AP3" s="94">
        <f t="shared" si="1"/>
        <v>0</v>
      </c>
      <c r="AQ3" s="94">
        <f t="shared" si="1"/>
        <v>0</v>
      </c>
      <c r="AR3" s="94">
        <f t="shared" si="1"/>
        <v>0</v>
      </c>
      <c r="AS3" s="94">
        <f t="shared" si="1"/>
        <v>0</v>
      </c>
      <c r="AT3" s="94">
        <f t="shared" si="1"/>
        <v>0</v>
      </c>
      <c r="AU3" s="94">
        <f t="shared" si="1"/>
        <v>8</v>
      </c>
      <c r="AV3" s="94">
        <f t="shared" si="1"/>
        <v>7</v>
      </c>
      <c r="AW3" s="94">
        <f t="shared" si="1"/>
        <v>6</v>
      </c>
      <c r="AX3" s="94">
        <f t="shared" si="1"/>
        <v>0</v>
      </c>
      <c r="AY3" s="94">
        <f t="shared" si="1"/>
        <v>0</v>
      </c>
      <c r="AZ3" s="94">
        <f t="shared" si="1"/>
        <v>5</v>
      </c>
      <c r="BA3" s="94">
        <f t="shared" si="1"/>
        <v>5</v>
      </c>
      <c r="BB3" s="94">
        <f t="shared" si="1"/>
        <v>4</v>
      </c>
      <c r="BC3" s="94">
        <f t="shared" si="1"/>
        <v>0</v>
      </c>
      <c r="BD3" s="94">
        <f t="shared" si="1"/>
        <v>0</v>
      </c>
      <c r="BE3" s="94">
        <f t="shared" si="1"/>
        <v>3</v>
      </c>
      <c r="BF3" s="94">
        <f t="shared" si="1"/>
        <v>3</v>
      </c>
      <c r="BG3" s="94">
        <f t="shared" si="1"/>
        <v>3</v>
      </c>
      <c r="BH3" s="94">
        <f t="shared" si="1"/>
        <v>3</v>
      </c>
      <c r="BI3" s="94">
        <f t="shared" si="1"/>
        <v>0</v>
      </c>
      <c r="BJ3" s="94">
        <f t="shared" si="1"/>
        <v>5</v>
      </c>
      <c r="BK3" s="94">
        <f t="shared" si="1"/>
        <v>6</v>
      </c>
      <c r="BL3" s="94">
        <f t="shared" si="1"/>
        <v>6</v>
      </c>
      <c r="BM3" s="94">
        <f t="shared" si="1"/>
        <v>6</v>
      </c>
      <c r="BN3" s="94">
        <f t="shared" si="1"/>
        <v>0</v>
      </c>
      <c r="BO3" s="94">
        <f t="shared" si="1"/>
        <v>1</v>
      </c>
      <c r="BP3" s="94">
        <f t="shared" si="1"/>
        <v>1</v>
      </c>
      <c r="BQ3" s="94">
        <f t="shared" si="1"/>
        <v>1</v>
      </c>
      <c r="BR3" s="94">
        <f t="shared" si="1"/>
        <v>1</v>
      </c>
      <c r="BS3" s="94">
        <f t="shared" ref="BS3:CX3" si="2">LARGE(BS4:BS73,1)</f>
        <v>0</v>
      </c>
      <c r="BT3" s="94">
        <f t="shared" si="2"/>
        <v>0</v>
      </c>
      <c r="BU3" s="94">
        <f t="shared" si="2"/>
        <v>0</v>
      </c>
      <c r="BV3" s="94">
        <f t="shared" si="2"/>
        <v>0</v>
      </c>
      <c r="BW3" s="94">
        <f t="shared" si="2"/>
        <v>0</v>
      </c>
      <c r="BX3" s="94">
        <f t="shared" si="2"/>
        <v>0</v>
      </c>
      <c r="BY3" s="94">
        <f t="shared" si="2"/>
        <v>0</v>
      </c>
      <c r="BZ3" s="94">
        <f t="shared" si="2"/>
        <v>0</v>
      </c>
      <c r="CA3" s="94">
        <f t="shared" si="2"/>
        <v>0</v>
      </c>
      <c r="CB3" s="94">
        <f t="shared" si="2"/>
        <v>0</v>
      </c>
      <c r="CC3" s="94">
        <f t="shared" si="2"/>
        <v>0</v>
      </c>
      <c r="CD3" s="94">
        <f t="shared" si="2"/>
        <v>3</v>
      </c>
      <c r="CE3" s="94">
        <f t="shared" si="2"/>
        <v>3</v>
      </c>
      <c r="CF3" s="94">
        <f t="shared" si="2"/>
        <v>0</v>
      </c>
      <c r="CG3" s="94">
        <f t="shared" si="2"/>
        <v>0</v>
      </c>
      <c r="CH3" s="94">
        <f t="shared" si="2"/>
        <v>0</v>
      </c>
      <c r="CI3" s="94">
        <f t="shared" si="2"/>
        <v>1</v>
      </c>
      <c r="CJ3" s="94">
        <f t="shared" si="2"/>
        <v>1</v>
      </c>
      <c r="CK3" s="94">
        <f t="shared" si="2"/>
        <v>1</v>
      </c>
      <c r="CL3" s="94">
        <f t="shared" si="2"/>
        <v>2</v>
      </c>
      <c r="CM3" s="94">
        <f t="shared" si="2"/>
        <v>0</v>
      </c>
      <c r="CN3" s="94">
        <f t="shared" si="2"/>
        <v>1</v>
      </c>
      <c r="CO3" s="94">
        <f t="shared" si="2"/>
        <v>0</v>
      </c>
      <c r="CP3" s="94">
        <f t="shared" si="2"/>
        <v>0</v>
      </c>
      <c r="CQ3" s="94">
        <f t="shared" si="2"/>
        <v>0</v>
      </c>
      <c r="CR3" s="94">
        <f t="shared" si="2"/>
        <v>0</v>
      </c>
      <c r="CS3" s="94">
        <f t="shared" si="2"/>
        <v>3</v>
      </c>
      <c r="CT3" s="94">
        <f t="shared" si="2"/>
        <v>3</v>
      </c>
      <c r="CU3" s="94">
        <f t="shared" si="2"/>
        <v>3</v>
      </c>
      <c r="CV3" s="94">
        <f t="shared" si="2"/>
        <v>0</v>
      </c>
      <c r="CW3" s="94">
        <f t="shared" si="2"/>
        <v>0</v>
      </c>
      <c r="CX3" s="94">
        <f t="shared" si="2"/>
        <v>2</v>
      </c>
      <c r="CY3" s="94">
        <f t="shared" ref="CY3:ED3" si="3">LARGE(CY4:CY73,1)</f>
        <v>2</v>
      </c>
      <c r="CZ3" s="94">
        <f t="shared" si="3"/>
        <v>0</v>
      </c>
      <c r="DA3" s="94">
        <f t="shared" si="3"/>
        <v>0</v>
      </c>
      <c r="DB3" s="94">
        <f t="shared" si="3"/>
        <v>0</v>
      </c>
      <c r="DC3" s="94">
        <f t="shared" si="3"/>
        <v>3</v>
      </c>
      <c r="DD3" s="94">
        <f t="shared" si="3"/>
        <v>2</v>
      </c>
      <c r="DE3" s="94">
        <f t="shared" si="3"/>
        <v>3</v>
      </c>
      <c r="DF3" s="94">
        <f t="shared" si="3"/>
        <v>3</v>
      </c>
      <c r="DG3" s="94">
        <f t="shared" si="3"/>
        <v>0</v>
      </c>
      <c r="DH3" s="94">
        <f t="shared" si="3"/>
        <v>1</v>
      </c>
      <c r="DI3" s="94">
        <f t="shared" si="3"/>
        <v>0</v>
      </c>
      <c r="DJ3" s="94">
        <f t="shared" si="3"/>
        <v>0</v>
      </c>
      <c r="DK3" s="94">
        <f t="shared" si="3"/>
        <v>0</v>
      </c>
      <c r="DL3" s="94">
        <f t="shared" si="3"/>
        <v>0</v>
      </c>
      <c r="DM3" s="94">
        <f t="shared" si="3"/>
        <v>9</v>
      </c>
      <c r="DN3" s="94">
        <f t="shared" si="3"/>
        <v>10</v>
      </c>
      <c r="DO3" s="94">
        <f t="shared" si="3"/>
        <v>10</v>
      </c>
      <c r="DP3" s="94">
        <f t="shared" si="3"/>
        <v>11</v>
      </c>
      <c r="DQ3" s="94">
        <f t="shared" si="3"/>
        <v>0</v>
      </c>
      <c r="DR3" s="94">
        <f t="shared" si="3"/>
        <v>0</v>
      </c>
      <c r="DS3" s="94">
        <f t="shared" si="3"/>
        <v>0</v>
      </c>
      <c r="DT3" s="94">
        <f t="shared" si="3"/>
        <v>0</v>
      </c>
      <c r="DU3" s="94">
        <f t="shared" si="3"/>
        <v>0</v>
      </c>
      <c r="DV3" s="94">
        <f t="shared" si="3"/>
        <v>0</v>
      </c>
      <c r="DW3" s="94">
        <f t="shared" si="3"/>
        <v>3</v>
      </c>
      <c r="DX3" s="94">
        <f t="shared" si="3"/>
        <v>3</v>
      </c>
      <c r="DY3" s="94">
        <f t="shared" si="3"/>
        <v>3</v>
      </c>
      <c r="DZ3" s="94">
        <f t="shared" si="3"/>
        <v>0</v>
      </c>
      <c r="EA3" s="94">
        <f t="shared" si="3"/>
        <v>0</v>
      </c>
      <c r="EB3" s="94">
        <f t="shared" si="3"/>
        <v>0</v>
      </c>
      <c r="EC3" s="94">
        <f t="shared" si="3"/>
        <v>0</v>
      </c>
      <c r="ED3" s="94">
        <f t="shared" si="3"/>
        <v>0</v>
      </c>
      <c r="EE3" s="94">
        <f t="shared" ref="EE3:FJ3" si="4">LARGE(EE4:EE73,1)</f>
        <v>0</v>
      </c>
      <c r="EF3" s="94">
        <f t="shared" si="4"/>
        <v>0</v>
      </c>
      <c r="EG3" s="94">
        <f t="shared" si="4"/>
        <v>2</v>
      </c>
      <c r="EH3" s="94">
        <f t="shared" si="4"/>
        <v>2</v>
      </c>
      <c r="EI3" s="94">
        <f t="shared" si="4"/>
        <v>2</v>
      </c>
      <c r="EJ3" s="94">
        <f t="shared" si="4"/>
        <v>0</v>
      </c>
      <c r="EK3" s="94">
        <f t="shared" si="4"/>
        <v>0</v>
      </c>
      <c r="EL3" s="94">
        <f t="shared" si="4"/>
        <v>0</v>
      </c>
      <c r="EM3" s="94">
        <f t="shared" si="4"/>
        <v>0</v>
      </c>
      <c r="EN3" s="94">
        <f t="shared" si="4"/>
        <v>0</v>
      </c>
      <c r="EO3" s="94">
        <f t="shared" si="4"/>
        <v>0</v>
      </c>
      <c r="EP3" s="94">
        <f t="shared" si="4"/>
        <v>0</v>
      </c>
      <c r="EQ3" s="94">
        <f t="shared" si="4"/>
        <v>2</v>
      </c>
      <c r="ER3" s="94">
        <f t="shared" si="4"/>
        <v>2</v>
      </c>
      <c r="ES3" s="94">
        <f t="shared" si="4"/>
        <v>2</v>
      </c>
      <c r="ET3" s="94">
        <f t="shared" si="4"/>
        <v>0</v>
      </c>
      <c r="EU3" s="94">
        <f t="shared" si="4"/>
        <v>0</v>
      </c>
      <c r="EV3" s="94">
        <f t="shared" si="4"/>
        <v>5</v>
      </c>
      <c r="EW3" s="94">
        <f t="shared" si="4"/>
        <v>5</v>
      </c>
      <c r="EX3" s="94">
        <f t="shared" si="4"/>
        <v>0</v>
      </c>
      <c r="EY3" s="94">
        <f t="shared" si="4"/>
        <v>0</v>
      </c>
      <c r="EZ3" s="94">
        <f t="shared" si="4"/>
        <v>0</v>
      </c>
      <c r="FA3" s="94">
        <f t="shared" si="4"/>
        <v>1</v>
      </c>
      <c r="FB3" s="94">
        <f t="shared" si="4"/>
        <v>0</v>
      </c>
      <c r="FC3" s="94">
        <f t="shared" si="4"/>
        <v>0</v>
      </c>
      <c r="FD3" s="94">
        <f t="shared" si="4"/>
        <v>0</v>
      </c>
      <c r="FE3" s="94">
        <f t="shared" si="4"/>
        <v>0</v>
      </c>
      <c r="FF3" s="94">
        <f t="shared" si="4"/>
        <v>4</v>
      </c>
      <c r="FG3" s="94">
        <f t="shared" si="4"/>
        <v>2</v>
      </c>
      <c r="FH3" s="94">
        <f t="shared" si="4"/>
        <v>2</v>
      </c>
      <c r="FI3" s="94">
        <f t="shared" si="4"/>
        <v>0</v>
      </c>
      <c r="FJ3" s="94">
        <f t="shared" si="4"/>
        <v>0</v>
      </c>
      <c r="FK3" s="94">
        <f t="shared" ref="FK3:GP3" si="5">LARGE(FK4:FK73,1)</f>
        <v>27</v>
      </c>
      <c r="FL3" s="94">
        <f t="shared" si="5"/>
        <v>27</v>
      </c>
      <c r="FM3" s="94">
        <f t="shared" si="5"/>
        <v>27</v>
      </c>
      <c r="FN3" s="94">
        <f t="shared" si="5"/>
        <v>27</v>
      </c>
      <c r="FO3" s="94">
        <f t="shared" si="5"/>
        <v>0</v>
      </c>
      <c r="FP3" s="94">
        <f t="shared" si="5"/>
        <v>0</v>
      </c>
      <c r="FQ3" s="94">
        <f t="shared" si="5"/>
        <v>0</v>
      </c>
      <c r="FR3" s="94">
        <f t="shared" si="5"/>
        <v>0</v>
      </c>
      <c r="FS3" s="94">
        <f t="shared" si="5"/>
        <v>0</v>
      </c>
      <c r="FT3" s="94">
        <f t="shared" si="5"/>
        <v>0</v>
      </c>
      <c r="FU3" s="85"/>
      <c r="FV3" s="86"/>
      <c r="FW3" s="95"/>
      <c r="FX3" s="95"/>
      <c r="FY3" s="95"/>
      <c r="FZ3" s="95"/>
      <c r="GA3" s="95"/>
      <c r="GB3" s="95"/>
      <c r="GC3" s="95"/>
      <c r="GD3" s="95"/>
      <c r="GE3" s="95"/>
      <c r="GF3" s="95"/>
      <c r="GG3" s="95"/>
      <c r="GH3" s="95"/>
      <c r="GI3" s="95"/>
      <c r="GJ3" s="95"/>
      <c r="GK3" s="95"/>
      <c r="GL3" s="95"/>
      <c r="GM3" s="95"/>
      <c r="GN3" s="95"/>
      <c r="GO3" s="95"/>
      <c r="GP3" s="95"/>
      <c r="GQ3" s="95"/>
      <c r="GR3" s="95"/>
      <c r="GS3" s="95"/>
      <c r="GT3" s="95"/>
      <c r="GU3" s="95"/>
      <c r="GV3" s="95"/>
      <c r="GW3" s="95"/>
      <c r="GX3" s="95"/>
      <c r="GY3" s="95"/>
      <c r="GZ3" s="95"/>
      <c r="HA3" s="95"/>
      <c r="HB3" s="95"/>
      <c r="HC3" s="95"/>
      <c r="HD3" s="95"/>
      <c r="HE3" s="95"/>
      <c r="HF3" s="95"/>
      <c r="HG3" s="95"/>
      <c r="HH3" s="95"/>
      <c r="HI3" s="95"/>
      <c r="HJ3" s="95"/>
      <c r="HK3" s="95"/>
      <c r="HL3" s="95"/>
      <c r="HM3" s="95"/>
      <c r="HN3" s="95"/>
      <c r="HO3" s="95"/>
      <c r="HP3" s="95"/>
      <c r="HQ3" s="95"/>
      <c r="HR3" s="95"/>
      <c r="HS3" s="95"/>
      <c r="HT3" s="95"/>
      <c r="HU3" s="95"/>
      <c r="HV3" s="95"/>
      <c r="HW3" s="95"/>
      <c r="HX3" s="95"/>
      <c r="HY3" s="95"/>
      <c r="HZ3" s="95"/>
      <c r="IA3" s="95"/>
      <c r="IB3" s="95"/>
      <c r="IC3" s="95"/>
      <c r="ID3" s="95"/>
      <c r="IE3" s="95"/>
      <c r="IF3" s="95"/>
      <c r="IG3" s="95"/>
      <c r="IH3" s="95"/>
      <c r="II3" s="95"/>
      <c r="IJ3" s="95"/>
      <c r="IK3" s="95"/>
      <c r="IL3" s="95"/>
      <c r="IM3" s="95"/>
      <c r="IN3" s="95"/>
      <c r="IO3" s="95"/>
      <c r="IP3" s="95"/>
      <c r="IQ3" s="95"/>
      <c r="IR3" s="95"/>
      <c r="IS3" s="95"/>
      <c r="IU3" s="94">
        <f>LARGE(IU4:IU73,1)</f>
        <v>0</v>
      </c>
      <c r="IV3" s="94">
        <f>LARGE(IV4:IV73,1)</f>
        <v>0</v>
      </c>
      <c r="IW3" s="94">
        <f>LARGE(IW4:IW73,1)</f>
        <v>0</v>
      </c>
      <c r="IX3" s="94">
        <f>LARGE(IX4:IX73,1)</f>
        <v>0</v>
      </c>
      <c r="IY3" s="94">
        <f>LARGE(IY4:IY73,1)</f>
        <v>0</v>
      </c>
    </row>
    <row r="4" spans="1:259" ht="15" customHeight="1" x14ac:dyDescent="0.2">
      <c r="A4" s="134">
        <f>RANK(D4,$D$4:$D$30,0)</f>
        <v>1</v>
      </c>
      <c r="B4" s="103" t="s">
        <v>633</v>
      </c>
      <c r="C4" s="96">
        <f t="shared" ref="C4:C15" si="6">COUNTIF(G4:FU4,"&gt;0")</f>
        <v>34</v>
      </c>
      <c r="D4" s="97">
        <f t="shared" ref="D4:D15" si="7">SUM(G4:FU4)</f>
        <v>199</v>
      </c>
      <c r="E4" s="96">
        <f t="shared" ref="E4:E30" si="8">SUMIF($FW4:$GU4,"&lt;26",FW4:GU4)</f>
        <v>185</v>
      </c>
      <c r="F4" s="98">
        <f t="shared" ref="F4:F30" si="9">IF(C4=0,0,D4/C4/100)</f>
        <v>5.8529411764705878E-2</v>
      </c>
      <c r="G4" s="99">
        <f>SUMIF('Saturday Race 11-06-21'!$B$11:$B$24,$B4,'Saturday Race 11-06-21'!$BF$11:$BF$24)</f>
        <v>0</v>
      </c>
      <c r="H4" s="99">
        <f>SUMIF('Saturday Race 11-06-21'!$B$11:$B$24,$B4,'Saturday Race 11-06-21'!$BI$11:$BI$24)</f>
        <v>0</v>
      </c>
      <c r="I4" s="99">
        <f>SUMIF('Saturday Race 11-06-21'!$B$11:$B$24,$B4,'Saturday Race 11-06-21'!$BL$11:$BL$24)</f>
        <v>0</v>
      </c>
      <c r="J4" s="99">
        <f>SUMIF('Saturday Race 11-06-21'!$B$11:$B$24,$B4,'Saturday Race 11-06-21'!$BO$11:$BO$24)</f>
        <v>0</v>
      </c>
      <c r="K4" s="99">
        <f>SUMIF('Saturday Race 11-06-21'!$B$11:$B$24,$B4,'Saturday Race 11-06-21'!$BR$11:$BR$24)</f>
        <v>0</v>
      </c>
      <c r="L4" s="99">
        <f>SUMIF('Saturday Race 11-20-21'!$B$11:$B$24,$B4,'Saturday Race 11-20-21'!$BF$11:$BF$24)</f>
        <v>0</v>
      </c>
      <c r="M4" s="99">
        <f>SUMIF('Saturday Race 11-20-21'!$B$11:$B$24,$B4,'Saturday Race 11-20-21'!$BI$11:$BI$24)</f>
        <v>0</v>
      </c>
      <c r="N4" s="99">
        <f>SUMIF('Saturday Race 11-20-21'!$B$11:$B$24,$B4,'Saturday Race 11-20-21'!$BL$11:$BL$24)</f>
        <v>0</v>
      </c>
      <c r="O4" s="99">
        <f>SUMIF('Saturday Race 11-20-21'!$B$11:$B$24,$B4,'Saturday Race 11-20-21'!$BO$11:$BO$24)</f>
        <v>0</v>
      </c>
      <c r="P4" s="99">
        <f>SUMIF('Saturday Race 11-20-21'!$B$11:$B$24,$B4,'Saturday Race 11-20-21'!$BR$11:$BR$24)</f>
        <v>0</v>
      </c>
      <c r="Q4" s="99">
        <f>SUMIF('One Day 12-04-21 Scots'!$B$11:$B$24,$B4,'One Day 12-04-21 Scots'!$BF$11:$BF$24)</f>
        <v>0</v>
      </c>
      <c r="R4" s="99">
        <f>SUMIF('One Day 12-04-21 Scots'!$B$11:$B$24,$B4,'One Day 12-04-21 Scots'!$BI$11:$BI$24)</f>
        <v>0</v>
      </c>
      <c r="S4" s="99">
        <f>SUMIF('One Day 12-04-21 Scots'!$B$11:$B$24,$B4,'One Day 12-04-21 Scots'!$BL$11:$BL$24)</f>
        <v>0</v>
      </c>
      <c r="T4" s="99">
        <f>SUMIF('One Day 12-04-21 Scots'!$B$11:$B$24,$B4,'One Day 12-04-21 Scots'!$BO$11:$BO$24)</f>
        <v>0</v>
      </c>
      <c r="U4" s="99">
        <f>SUMIF('One Day 12-04-21 Scots'!$B$11:$B$24,$B4,'One Day 12-04-21 Scots'!$BR$11:$BR$24)</f>
        <v>0</v>
      </c>
      <c r="V4" s="99">
        <f>SUMIF('One Day 12-04-21 Thistles'!$B$11:$B$25,$B4,'One Day 12-04-21 Thistles'!$BF$11:$BF$25)</f>
        <v>3</v>
      </c>
      <c r="W4" s="99">
        <f>SUMIF('One Day 12-04-21 Thistles'!$B$11:$B$25,$B4,'One Day 12-04-21 Thistles'!$BI$11:$BI$25)</f>
        <v>5</v>
      </c>
      <c r="X4" s="99">
        <f>SUMIF('One Day 12-04-21 Thistles'!$B$11:$B$25,$B4,'One Day 12-04-21 Thistles'!$BL$11:$BL$25)</f>
        <v>4</v>
      </c>
      <c r="Y4" s="99">
        <f>SUMIF('One Day 12-04-21 Thistles'!$B$11:$B$25,$B4,'One Day 12-04-21 Thistles'!$BO$11:$BO$25)</f>
        <v>5</v>
      </c>
      <c r="Z4" s="99">
        <f>SUMIF('One Day 12-04-21 Thistles'!$B$11:$B$25,$B4,'One Day 12-04-21 Thistles'!$BR$11:$BR$25)</f>
        <v>0</v>
      </c>
      <c r="AA4" s="99">
        <f>SUMIF('Saturday Race 1-08-22'!$B$11:$B$20,$B4,'Saturday Race 1-08-22'!$BF$11:$BF$20)</f>
        <v>4</v>
      </c>
      <c r="AB4" s="99">
        <f>SUMIF('Saturday Race 1-08-22'!$B$11:$B$20,$B4,'Saturday Race 1-08-22'!$BI$11:$BI$20)</f>
        <v>4</v>
      </c>
      <c r="AC4" s="99">
        <f>SUMIF('Saturday Race 1-08-22'!$B$11:$B$20,$B4,'Saturday Race 1-08-22'!$BL$11:$BL$20)</f>
        <v>3</v>
      </c>
      <c r="AD4" s="99">
        <f>SUMIF('Saturday Race 1-08-22'!$B$11:$B$20,$B4,'Saturday Race 1-08-22'!$BO$11:$BO$20)</f>
        <v>1</v>
      </c>
      <c r="AE4" s="99">
        <f>SUMIF('Saturday Race 1-08-22'!$B$11:$B$20,$B4,'Saturday Race 1-08-22'!$BR$11:$BR$20)</f>
        <v>1</v>
      </c>
      <c r="AF4" s="99">
        <f>SUMIF('Saturday Race 1-22-22'!$B$11:$B$20,$B4,'Saturday Race 1-22-22'!$BF$11:$BF$20)</f>
        <v>4</v>
      </c>
      <c r="AG4" s="99">
        <f>SUMIF('Saturday Race 1-22-22'!$B$11:$B$20,$B4,'Saturday Race 1-22-22'!$BI$11:$BI$20)</f>
        <v>3</v>
      </c>
      <c r="AH4" s="99">
        <f>SUMIF('Saturday Race 1-22-22'!$B$11:$B$20,$B4,'Saturday Race 1-22-22'!$BL$11:$BL$20)</f>
        <v>3</v>
      </c>
      <c r="AI4" s="99">
        <f>SUMIF('Saturday Race 1-22-22'!$B$11:$B$20,$B4,'Saturday Race 1-22-22'!$BO$11:$BO$20)</f>
        <v>0</v>
      </c>
      <c r="AJ4" s="99">
        <f>SUMIF('Saturday Race 1-22-22'!$B$11:$B$20,$B4,'Saturday Race 1-22-22'!$BR$11:$BR$20)</f>
        <v>0</v>
      </c>
      <c r="AK4" s="99">
        <f>SUMIF('Sunday Race 2-6-22'!$B$11:$B$20,$B4,'Sunday Race 2-6-22'!$BF$11:$BF$20)</f>
        <v>0</v>
      </c>
      <c r="AL4" s="99">
        <f>SUMIF('Sunday Race 2-6-22'!$B$11:$B$20,$B4,'Sunday Race 2-6-22'!$BI$11:$BI$20)</f>
        <v>0</v>
      </c>
      <c r="AM4" s="99">
        <f>SUMIF('Sunday Race 2-6-22'!$B$11:$B$20,$B4,'Sunday Race 2-6-22'!$BL$11:$BL$20)</f>
        <v>0</v>
      </c>
      <c r="AN4" s="99">
        <f>SUMIF('Sunday Race 2-6-22'!$B$11:$B$20,$B4,'Sunday Race 2-6-22'!$BO$11:$BO$20)</f>
        <v>0</v>
      </c>
      <c r="AO4" s="99">
        <f>SUMIF('Sunday Race 2-6-22'!$B$11:$B$20,$B4,'Sunday Race 2-6-22'!$BR$11:$BR$20)</f>
        <v>0</v>
      </c>
      <c r="AP4" s="99">
        <f>SUMIF('Chili One Day 2-12-22 Scots'!$B$11:$B$20,$B4,'Chili One Day 2-12-22 Scots'!$BF$11:$BF$20)</f>
        <v>0</v>
      </c>
      <c r="AQ4" s="99">
        <f>SUMIF('Chili One Day 2-12-22 Scots'!$B$11:$B$20,$B4,'Chili One Day 2-12-22 Scots'!$BI$11:$BI$20)</f>
        <v>0</v>
      </c>
      <c r="AR4" s="99">
        <f>SUMIF('Chili One Day 2-12-22 Scots'!$B$11:$B$20,$B4,'Chili One Day 2-12-22 Scots'!$BL$11:$BL$20)</f>
        <v>0</v>
      </c>
      <c r="AS4" s="99">
        <f>SUMIF('Chili One Day 2-12-22 Scots'!$B$11:$B$20,$B4,'Chili One Day 2-12-22 Scots'!$BO$11:$BO$20)</f>
        <v>0</v>
      </c>
      <c r="AT4" s="99">
        <f>SUMIF('Chili One Day 2-12-22 Scots'!$B$11:$B$20,$B4,'Chili One Day 2-12-22 Scots'!$BR$11:$BR$20)</f>
        <v>0</v>
      </c>
      <c r="AU4" s="99">
        <f>SUMIF('Chili One Day 2-12-22 Thistles'!$B$11:$B$20,$B4,'Chili One Day 2-12-22 Thistles'!$BF$11:$BF$20)</f>
        <v>0</v>
      </c>
      <c r="AV4" s="99">
        <f>SUMIF('Chili One Day 2-12-22 Thistles'!$B$11:$B$20,$B4,'Chili One Day 2-12-22 Thistles'!$BI$11:$BI$20)</f>
        <v>0</v>
      </c>
      <c r="AW4" s="99">
        <f>SUMIF('Chili One Day 2-12-22 Thistles'!$B$11:$B$20,$B4,'Chili One Day 2-12-22 Thistles'!$BL$11:$BL$20)</f>
        <v>0</v>
      </c>
      <c r="AX4" s="99">
        <f>SUMIF('Chili One Day 2-12-22 Thistles'!$B$11:$B$20,$B4,'Chili One Day 2-12-22 Thistles'!$BO$11:$BO$20)</f>
        <v>0</v>
      </c>
      <c r="AY4" s="99">
        <f>SUMIF('Chili One Day 2-12-22 Thistles'!$B$11:$B$20,$B4,'Chili One Day 2-12-22 Thistles'!$BR$11:$BR$20)</f>
        <v>0</v>
      </c>
      <c r="AZ4" s="99">
        <f>SUMIF('Sunday Race 2-20-22'!$B$11:$B$20,$B4,'Sunday Race 2-20-22'!$BF$11:$BF$20)</f>
        <v>5</v>
      </c>
      <c r="BA4" s="99">
        <f>SUMIF('Sunday Race 2-20-22'!$B$11:$B$20,$B4,'Sunday Race 2-20-22'!$BI$11:$BI$20)</f>
        <v>5</v>
      </c>
      <c r="BB4" s="99">
        <f>SUMIF('Sunday Race 2-20-22'!$B$11:$B$20,$B4,'Sunday Race 2-20-22'!$BL$11:$BL$20)</f>
        <v>3</v>
      </c>
      <c r="BC4" s="99">
        <f>SUMIF('Sunday Race 2-20-22'!$B$11:$B$20,$B4,'Sunday Race 2-20-22'!$BO$11:$BO$20)</f>
        <v>0</v>
      </c>
      <c r="BD4" s="99">
        <f>SUMIF('Sunday Race 2-20-22'!$B$11:$B$20,$B4,'Sunday Race 2-20-22'!$BR$11:$BR$20)</f>
        <v>0</v>
      </c>
      <c r="BE4" s="99">
        <f>SUMIF('Sunday Race 2-27-22'!$B$11:$B$20,$B4,'Sunday Race 2-27-22'!$BF$11:$BF$20)</f>
        <v>0</v>
      </c>
      <c r="BF4" s="99">
        <f>SUMIF('Sunday Race 2-27-22'!$B$11:$B$20,$B4,'Sunday Race 2-27-22'!$BI$11:$BI$20)</f>
        <v>0</v>
      </c>
      <c r="BG4" s="99">
        <f>SUMIF('Sunday Race 2-27-22'!$B$11:$B$20,$B4,'Sunday Race 2-27-22'!$BL$11:$BL$20)</f>
        <v>0</v>
      </c>
      <c r="BH4" s="99">
        <f>SUMIF('Sunday Race 2-27-22'!$B$11:$B$20,$B4,'Sunday Race 2-27-22'!$BO$11:$BO$20)</f>
        <v>0</v>
      </c>
      <c r="BI4" s="99">
        <f>SUMIF('Sunday Race 2-27-22'!$B$11:$B$20,$B4,'Sunday Race 2-27-22'!$BR$11:$BR$20)</f>
        <v>0</v>
      </c>
      <c r="BJ4" s="99">
        <f>SUMIF('Sunday Race 3-13-22'!$B$11:$B$21,$B4,'Sunday Race 3-13-22'!$BF$11:$BF$21)</f>
        <v>3</v>
      </c>
      <c r="BK4" s="99">
        <f>SUMIF('Sunday Race 3-13-22'!$B$11:$B$21,$B4,'Sunday Race 3-13-22'!$BI$11:$BI$21)</f>
        <v>4</v>
      </c>
      <c r="BL4" s="99">
        <f>SUMIF('Sunday Race 3-13-22'!$B$11:$B$21,$B4,'Sunday Race 3-13-22'!$BL$11:$BL$21)</f>
        <v>5</v>
      </c>
      <c r="BM4" s="99">
        <f>SUMIF('Sunday Race 3-13-22'!$B$11:$B$21,$B4,'Sunday Race 3-13-22'!$BO$11:$BO$21)</f>
        <v>6</v>
      </c>
      <c r="BN4" s="99">
        <f>SUMIF('Sunday Race 3-13-22'!$B$11:$B$21,$B4,'Sunday Race 3-13-22'!$BR$11:$BR$21)</f>
        <v>0</v>
      </c>
      <c r="BO4" s="99">
        <f>SUMIF('Saturday Race 3-19-22'!$B$11:$B$26,$B4,'Saturday Race 3-19-22'!$BF$11:$BF$26)</f>
        <v>0</v>
      </c>
      <c r="BP4" s="99">
        <f>SUMIF('Saturday Race 3-19-22'!$B$11:$B$26,$B4,'Saturday Race 3-19-22'!$BI$11:$BI$26)</f>
        <v>0</v>
      </c>
      <c r="BQ4" s="99">
        <f>SUMIF('Saturday Race 3-19-22'!$B$11:$B$26,$B4,'Saturday Race 3-19-22'!$BL$11:$BL$26)</f>
        <v>0</v>
      </c>
      <c r="BR4" s="99">
        <f>SUMIF('Saturday Race 3-19-22'!$B$11:$B$26,$B4,'Saturday Race 3-19-22'!$BO$11:$BO$26)</f>
        <v>0</v>
      </c>
      <c r="BS4" s="99">
        <f>SUMIF('Saturday Race 3-19-22'!$B$11:$B$26,$B4,'Saturday Race 3-19-22'!$BR$11:$BR$26)</f>
        <v>0</v>
      </c>
      <c r="BT4" s="99">
        <f>SUMIF('Sunday Races 4-10-22'!$B$11:$B$26,$B4,'Sunday Races 4-10-22'!$BF$11:$BF$26)</f>
        <v>0</v>
      </c>
      <c r="BU4" s="99">
        <f>SUMIF('Sunday Races 4-10-22'!$B$11:$B$26,$B4,'Sunday Races 4-10-22'!$BI$11:$BI$26)</f>
        <v>0</v>
      </c>
      <c r="BV4" s="99">
        <f>SUMIF('Sunday Races 4-10-22'!$B$11:$B$26,$B4,'Sunday Races 4-10-22'!$BL$11:$BL$26)</f>
        <v>0</v>
      </c>
      <c r="BW4" s="99">
        <f>SUMIF('Sunday Races 4-10-22'!$B$11:$B$26,$B4,'Sunday Races 4-10-22'!$BO$11:$BO$26)</f>
        <v>0</v>
      </c>
      <c r="BX4" s="99">
        <f>SUMIF('Sunday Races 4-10-22'!$B$11:$B$26,$B4,'Sunday Races 4-10-22'!$BR$11:$BR$26)</f>
        <v>0</v>
      </c>
      <c r="BY4" s="99">
        <f>SUMIF('Easter One Day 4-16-22 FS'!$B$11:$B$26,$B4,'Easter One Day 4-16-22 FS'!$BF$11:$BF$26)</f>
        <v>0</v>
      </c>
      <c r="BZ4" s="99">
        <f>SUMIF('Easter One Day 4-16-22 FS'!$B$11:$B$26,$B4,'Easter One Day 4-16-22 FS'!$BI$11:$BI$26)</f>
        <v>0</v>
      </c>
      <c r="CA4" s="99">
        <f>SUMIF('Easter One Day 4-16-22 FS'!$B$11:$B$26,$B4,'Easter One Day 4-16-22 FS'!$BL$11:$BL$26)</f>
        <v>0</v>
      </c>
      <c r="CB4" s="99">
        <f>SUMIF('Easter One Day 4-16-22 FS'!$B$11:$B$26,$B4,'Easter One Day 4-16-22 FS'!$BO$11:$BO$26)</f>
        <v>0</v>
      </c>
      <c r="CC4" s="99">
        <f>SUMIF('Easter One Day 4-16-22 FS'!$B$11:$B$26,$B4,'Easter One Day 4-16-22 FS'!$BR$11:$BR$26)</f>
        <v>0</v>
      </c>
      <c r="CD4" s="99">
        <f>SUMIF('Easter One Day 4-16-22 TH'!$B$11:$B$26,$B4,'Easter One Day 4-16-22 TH'!$BF$11:$BF$26)</f>
        <v>0</v>
      </c>
      <c r="CE4" s="99">
        <f>SUMIF('Easter One Day 4-16-22 TH'!$B$11:$B$26,$B4,'Easter One Day 4-16-22 TH'!$BI$11:$BI$26)</f>
        <v>0</v>
      </c>
      <c r="CF4" s="99">
        <f>SUMIF('Easter One Day 4-16-22 TH'!$B$11:$B$26,$B4,'Easter One Day 4-16-22 TH'!$BL$11:$BL$26)</f>
        <v>0</v>
      </c>
      <c r="CG4" s="99">
        <f>SUMIF('Easter One Day 4-16-22 TH'!$B$11:$B$26,$B4,'Easter One Day 4-16-22 TH'!$BO$11:$BO$26)</f>
        <v>0</v>
      </c>
      <c r="CH4" s="99">
        <f>SUMIF('Easter One Day 4-16-22 TH'!$B$11:$B$26,$B4,'Easter One Day 4-16-22 TH'!$BR$11:$BR$26)</f>
        <v>0</v>
      </c>
      <c r="CI4" s="99">
        <f>SUMIF('Sunday Races 5-1-22'!$B$11:$B$28,$B4,'Sunday Races 5-1-22'!$BF$11:$BF$28)</f>
        <v>1</v>
      </c>
      <c r="CJ4" s="99">
        <f>SUMIF('Sunday Races 5-1-22'!$B$11:$B$28,$B4,'Sunday Races 5-1-22'!$BI$11:$BI$28)</f>
        <v>1</v>
      </c>
      <c r="CK4" s="99">
        <f>SUMIF('Sunday Races 5-1-22'!$B$11:$B$28,$B4,'Sunday Races 5-1-22'!$BL$11:$BL$28)</f>
        <v>1</v>
      </c>
      <c r="CL4" s="99">
        <f>SUMIF('Sunday Races 5-1-22'!$B$11:$B$28,$B4,'Sunday Races 5-1-22'!$BO$11:$BO$28)</f>
        <v>2</v>
      </c>
      <c r="CM4" s="99">
        <f>SUMIF('Sunday Races 5-1-22'!$B$11:$B$28,$B4,'Sunday Races 5-1-22'!$BR$11:$BR$28)</f>
        <v>0</v>
      </c>
      <c r="CN4" s="99">
        <f>SUMIF('Long Distance Race 5-7-22'!$B$11:$B$27,$B4,'Long Distance Race 5-7-22'!$BF$11:$BF$27)</f>
        <v>0</v>
      </c>
      <c r="CO4" s="99">
        <f>SUMIF('Long Distance Race 5-7-22'!$B$11:$B$27,$B4,'Long Distance Race 5-7-22'!$BI$11:$BI$27)</f>
        <v>0</v>
      </c>
      <c r="CP4" s="99">
        <f>SUMIF('Long Distance Race 5-7-22'!$B$11:$B$27,$B4,'Long Distance Race 5-7-22'!$BL$11:$BL$27)</f>
        <v>0</v>
      </c>
      <c r="CQ4" s="99">
        <f>SUMIF('Long Distance Race 5-7-22'!$B$11:$B$27,$B4,'Long Distance Race 5-7-22'!$BO$11:$BO$27)</f>
        <v>0</v>
      </c>
      <c r="CR4" s="99">
        <f>SUMIF('Long Distance Race 5-7-22'!$B$11:$B$27,$B4,'Long Distance Race 5-7-22'!$BR$11:$BR$27)</f>
        <v>0</v>
      </c>
      <c r="CS4" s="99">
        <f>SUMIF('Memorial Day Regatta 5-28-22 Op'!$B$11:$B$27,$B4,'Memorial Day Regatta 5-28-22 Op'!$BF$11:$BF$27)</f>
        <v>0</v>
      </c>
      <c r="CT4" s="99">
        <f>SUMIF('Memorial Day Regatta 5-28-22 Op'!$B$11:$B$27,$B4,'Memorial Day Regatta 5-28-22 Op'!$BI$11:$BI$27)</f>
        <v>0</v>
      </c>
      <c r="CU4" s="99">
        <f>SUMIF('Memorial Day Regatta 5-28-22 Op'!$B$11:$B$27,$B4,'Memorial Day Regatta 5-28-22 Op'!$BL$11:$BL$27)</f>
        <v>0</v>
      </c>
      <c r="CV4" s="99">
        <f>SUMIF('Memorial Day Regatta 5-28-22 Op'!$B$11:$B$27,$B4,'Memorial Day Regatta 5-28-22 Op'!$BO$11:$BO$27)</f>
        <v>0</v>
      </c>
      <c r="CW4" s="99">
        <f>SUMIF('Memorial Day Regatta 5-28-22 Op'!$B$11:$B$27,$B4,'Memorial Day Regatta 5-28-22 Op'!$BR$11:$BR$27)</f>
        <v>0</v>
      </c>
      <c r="CX4" s="99">
        <f>SUMIF('Sunday Races 6-5-22'!$B$11:$B$28,$B4,'Sunday Races 6-5-22'!$BF$11:$BF$28)</f>
        <v>0</v>
      </c>
      <c r="CY4" s="99">
        <f>SUMIF('Sunday Races 6-5-22'!$B$11:$B$28,$B4,'Sunday Races 6-5-22'!$BI$11:$BI$28)</f>
        <v>0</v>
      </c>
      <c r="CZ4" s="99">
        <f>SUMIF('Sunday Races 6-5-22'!$B$11:$B$28,$B4,'Sunday Races 6-5-22'!$BL$11:$BL$28)</f>
        <v>0</v>
      </c>
      <c r="DA4" s="99">
        <f>SUMIF('Sunday Races 6-5-22'!$B$11:$B$28,$B4,'Sunday Races 6-5-22'!$BO$11:$BO$28)</f>
        <v>0</v>
      </c>
      <c r="DB4" s="99">
        <f>SUMIF('Sunday Races 6-5-22'!$B$11:$B$28,$B4,'Sunday Races 6-5-22'!$BR$11:$BR$28)</f>
        <v>0</v>
      </c>
      <c r="DC4" s="99">
        <f>SUMIF('Sunday Races 6-12-22'!$B$11:$B$24,$B4,'Sunday Races 6-12-22'!$BF$11:$BF$24)</f>
        <v>0</v>
      </c>
      <c r="DD4" s="99">
        <f>SUMIF('Sunday Races 6-12-22'!$B$11:$B$24,$B4,'Sunday Races 6-12-22'!$BI$11:$BI$24)</f>
        <v>0</v>
      </c>
      <c r="DE4" s="99">
        <f>SUMIF('Sunday Races 6-12-22'!$B$11:$B$24,$B4,'Sunday Races 6-12-22'!$BL$11:$BL$24)</f>
        <v>0</v>
      </c>
      <c r="DF4" s="99">
        <f>SUMIF('Sunday Races 6-12-22'!$B$11:$B$24,$B4,'Sunday Races 6-12-22'!$BO$11:$BO$24)</f>
        <v>0</v>
      </c>
      <c r="DG4" s="99">
        <f>SUMIF('Sunday Races 6-12-22'!$B$11:$B$24,$B4,'Sunday Races 6-12-22'!$BR$11:$BR$24)</f>
        <v>0</v>
      </c>
      <c r="DH4" s="99">
        <f>SUMIF('Saturday Races 6-18-22'!$B$11:$B$24,$B4,'Saturday Races 6-18-22'!$BF$11:$BF$24)</f>
        <v>0</v>
      </c>
      <c r="DI4" s="99">
        <f>SUMIF('Saturday Races 6-18-22'!$B$11:$B$24,$B4,'Saturday Races 6-18-22'!$BI$11:$BI$24)</f>
        <v>0</v>
      </c>
      <c r="DJ4" s="99">
        <f>SUMIF('Saturday Races 6-18-22'!$B$11:$B$24,$B4,'Saturday Races 6-18-22'!$BL$11:$BL$24)</f>
        <v>0</v>
      </c>
      <c r="DK4" s="99">
        <f>SUMIF('Saturday Races 6-18-22'!$B$11:$B$24,$B4,'Saturday Races 6-18-22'!$BO$11:$BO$24)</f>
        <v>0</v>
      </c>
      <c r="DL4" s="99">
        <f>SUMIF('Saturday Races 6-18-22'!$B$11:$B$24,$B4,'Saturday Races 6-18-22'!$BR$11:$BR$24)</f>
        <v>0</v>
      </c>
      <c r="DM4" s="99">
        <f>SUMIF('Caldwell Cup 6-25-22 TH'!$B$11:$B$25,$B4,'Caldwell Cup 6-25-22 TH'!$BF$11:$BF$25)</f>
        <v>8</v>
      </c>
      <c r="DN4" s="99">
        <f>SUMIF('Caldwell Cup 6-25-22 TH'!$B$11:$B$25,$B4,'Caldwell Cup 6-25-22 TH'!$BI$11:$BI$25)</f>
        <v>8</v>
      </c>
      <c r="DO4" s="99">
        <f>SUMIF('Caldwell Cup 6-25-22 TH'!$B$11:$B$25,$B4,'Caldwell Cup 6-25-22 TH'!$BL$11:$BL$25)</f>
        <v>9</v>
      </c>
      <c r="DP4" s="99">
        <f>SUMIF('Caldwell Cup 6-25-22 TH'!$B$11:$B$25,$B4,'Caldwell Cup 6-25-22 TH'!$BO$11:$BO$25)</f>
        <v>9</v>
      </c>
      <c r="DQ4" s="99">
        <f>SUMIF('Caldwell Cup 6-25-22 TH'!$B$11:$B$25,$B4,'Caldwell Cup 6-25-22 TH'!$BR$11:$BR$25)</f>
        <v>0</v>
      </c>
      <c r="DR4" s="99">
        <f>SUMIF('Caldwell Cup 6-25-22 FS'!$B$11:$B$18,$B4,'Caldwell Cup 6-25-22 FS'!$BF$11:$BF$18)</f>
        <v>0</v>
      </c>
      <c r="DS4" s="99">
        <f>SUMIF('Caldwell Cup 6-25-22 FS'!$B$11:$B$18,$B4,'Caldwell Cup 6-25-22 FS'!$BI$11:$BI$18)</f>
        <v>0</v>
      </c>
      <c r="DT4" s="99">
        <f>SUMIF('Caldwell Cup 6-25-22 FS'!$B$11:$B$18,$B4,'Caldwell Cup 6-25-22 FS'!$BL$11:$BL$18)</f>
        <v>0</v>
      </c>
      <c r="DU4" s="99">
        <f>SUMIF('Caldwell Cup 6-25-22 FS'!$B$11:$B$18,$B4,'Caldwell Cup 6-25-22 FS'!$BO$11:$BO$18)</f>
        <v>0</v>
      </c>
      <c r="DV4" s="99">
        <f>SUMIF('Caldwell Cup 6-25-22 FS'!$B$11:$B$18,$B4,'Caldwell Cup 6-25-22 FS'!$BR$11:$BR$18)</f>
        <v>0</v>
      </c>
      <c r="DW4" s="99">
        <f>SUMIF('Sunday Races 7-3-22'!$B$11:$B$25,$B4,'Sunday Races 7-3-22'!$BF$11:$BF$25)</f>
        <v>0</v>
      </c>
      <c r="DX4" s="99">
        <f>SUMIF('Sunday Races 7-3-22'!$B$11:$B$25,$B4,'Sunday Races 7-3-22'!$BI$11:$BI$25)</f>
        <v>0</v>
      </c>
      <c r="DY4" s="99">
        <f>SUMIF('Sunday Races 7-3-22'!$B$11:$B$25,$B4,'Sunday Races 7-3-22'!$BL$11:$BL$25)</f>
        <v>0</v>
      </c>
      <c r="DZ4" s="99">
        <f>SUMIF('Sunday Races 7-3-22'!$B$11:$B$25,$B4,'Sunday Races 7-3-22'!$BO$11:$BO$25)</f>
        <v>0</v>
      </c>
      <c r="EA4" s="99">
        <f>SUMIF('Sunday Races 7-3-22'!$B$11:$B$25,$B4,'Sunday Races 7-3-22'!$BR$11:$BR$25)</f>
        <v>0</v>
      </c>
      <c r="EB4" s="99">
        <f>SUMIF('Sunday Races 7-31-22'!$B$11:$B$25,$B4,'Sunday Races 7-31-22'!$BF$11:$BF$25)</f>
        <v>0</v>
      </c>
      <c r="EC4" s="99">
        <f>SUMIF('Sunday Races 7-31-22'!$B$11:$B$25,$B4,'Sunday Races 7-31-22'!$BI$11:$BI$25)</f>
        <v>0</v>
      </c>
      <c r="ED4" s="99">
        <f>SUMIF('Sunday Races 7-31-22'!$B$11:$B$25,$B4,'Sunday Races 7-31-22'!$BL$11:$BL$25)</f>
        <v>0</v>
      </c>
      <c r="EE4" s="99">
        <f>SUMIF('Sunday Races 7-31-22'!$B$11:$B$25,$B4,'Sunday Races 7-31-22'!$BO$11:$BO$25)</f>
        <v>0</v>
      </c>
      <c r="EF4" s="99">
        <f>SUMIF('Sunday Races 7-31-22'!$B$11:$B$25,$B4,'Sunday Races 7-31-22'!$BR$11:$BR$25)</f>
        <v>0</v>
      </c>
      <c r="EG4" s="99">
        <f>SUMIF('Sunday Races 8-14-22'!$B$11:$B$25,$B4,'Sunday Races 8-14-22'!$BF$11:$BF$25)</f>
        <v>0</v>
      </c>
      <c r="EH4" s="99">
        <f>SUMIF('Sunday Races 8-14-22'!$B$11:$B$25,$B4,'Sunday Races 8-14-22'!$BI$11:$BI$25)</f>
        <v>0</v>
      </c>
      <c r="EI4" s="99">
        <f>SUMIF('Sunday Races 8-14-22'!$B$11:$B$25,$B4,'Sunday Races 8-14-22'!$BL$11:$BL$25)</f>
        <v>0</v>
      </c>
      <c r="EJ4" s="99">
        <f>SUMIF('Sunday Races 8-14-22'!$B$11:$B$25,$B4,'Sunday Races 8-14-22'!$BO$11:$BO$25)</f>
        <v>0</v>
      </c>
      <c r="EK4" s="99">
        <f>SUMIF('Sunday Races 8-14-22'!$B$11:$B$25,$B4,'Sunday Races 8-14-22'!$BR$11:$BR$25)</f>
        <v>0</v>
      </c>
      <c r="EL4" s="99">
        <f>SUMIF('Saturday Races 8-20-22'!$B$11:$B$25,$B4,'Saturday Races 8-20-22'!$BF$11:$BF$25)</f>
        <v>0</v>
      </c>
      <c r="EM4" s="99">
        <f>SUMIF('Saturday Races 8-20-22'!$B$11:$B$25,$B4,'Saturday Races 8-20-22'!$BI$11:$BI$25)</f>
        <v>0</v>
      </c>
      <c r="EN4" s="99">
        <f>SUMIF('Saturday Races 8-20-22'!$B$11:$B$25,$B4,'Saturday Races 8-20-22'!$BL$11:$BL$25)</f>
        <v>0</v>
      </c>
      <c r="EO4" s="99">
        <f>SUMIF('Saturday Races 8-20-22'!$B$11:$B$25,$B4,'Saturday Races 8-20-22'!$BO$11:$BO$25)</f>
        <v>0</v>
      </c>
      <c r="EP4" s="99">
        <f>SUMIF('Saturday Races 8-20-22'!$B$11:$B$25,$B4,'Saturday Races 8-20-22'!$BR$11:$BR$25)</f>
        <v>0</v>
      </c>
      <c r="EQ4" s="99">
        <f>SUMIF('Sunday Races 9-11-22'!$B$11:$B$20,$B4,'Sunday Races 9-11-22'!$BF$11:$BF$20)</f>
        <v>0</v>
      </c>
      <c r="ER4" s="99">
        <f>SUMIF('Sunday Races 9-11-22'!$B$11:$B$20,$B4,'Sunday Races 9-11-22'!$BI$11:$BI$20)</f>
        <v>0</v>
      </c>
      <c r="ES4" s="99">
        <f>SUMIF('Sunday Races 9-11-22'!$B$11:$B$20,$B4,'Sunday Races 9-11-22'!$BL$11:$BL$20)</f>
        <v>0</v>
      </c>
      <c r="ET4" s="99">
        <f>SUMIF('Sunday Races 9-11-22'!$B$11:$B$20,$B4,'Sunday Races 9-11-22'!$BO$11:$BO$20)</f>
        <v>0</v>
      </c>
      <c r="EU4" s="99">
        <f>SUMIF('Sunday Races 9-11-22'!$B$11:$B$20,$B4,'Sunday Races 9-11-22'!$BR$11:$BR$20)</f>
        <v>0</v>
      </c>
      <c r="EV4" s="99">
        <f>SUMIF('2022-09-17 Leukemia Cup TH'!$B$11:$B$26,$B4,'2022-09-17 Leukemia Cup TH'!$BF$11:$BF$26)</f>
        <v>0</v>
      </c>
      <c r="EW4" s="99">
        <f>SUMIF('2022-09-17 Leukemia Cup TH'!$B$11:$B$26,$B4,'2022-09-17 Leukemia Cup TH'!$BI$11:$BI$26)</f>
        <v>0</v>
      </c>
      <c r="EX4" s="99">
        <f>SUMIF('2022-09-17 Leukemia Cup TH'!$B$11:$B$26,$B4,'2022-09-17 Leukemia Cup TH'!$BL$11:$BL$26)</f>
        <v>0</v>
      </c>
      <c r="EY4" s="99">
        <f>SUMIF('2022-09-17 Leukemia Cup TH'!$B$11:$B$26,$B4,'2022-09-17 Leukemia Cup TH'!$BO$11:$BO$26)</f>
        <v>0</v>
      </c>
      <c r="EZ4" s="99">
        <f>SUMIF('2022-09-17 Leukemia Cup TH'!$B$11:$B$26,$B4,'2022-09-17 Leukemia Cup TH'!$BR$11:$BR$26)</f>
        <v>0</v>
      </c>
      <c r="FA4" s="99">
        <f>SUMIF('Smith-Berry LDR 9-24-22'!$B$11:$B$28,$B4,'Smith-Berry LDR 9-24-22'!$BF$11:$BF$28)</f>
        <v>0</v>
      </c>
      <c r="FB4" s="99">
        <f>SUMIF('Smith-Berry LDR 9-24-22'!$B$11:$B$28,$B4,'Smith-Berry LDR 9-24-22'!$BI$11:$BI$28)</f>
        <v>0</v>
      </c>
      <c r="FC4" s="99">
        <f>SUMIF('Smith-Berry LDR 9-24-22'!$B$11:$B$28,$B4,'Smith-Berry LDR 9-24-22'!$BL$11:$BL$28)</f>
        <v>0</v>
      </c>
      <c r="FD4" s="99">
        <f>SUMIF('Smith-Berry LDR 9-24-22'!$B$11:$B$28,$B4,'Smith-Berry LDR 9-24-22'!$BO$11:$BO$28)</f>
        <v>0</v>
      </c>
      <c r="FE4" s="99">
        <f>SUMIF('Smith-Berry LDR 9-24-22'!$B$11:$B$28,$B4,'Smith-Berry LDR 9-24-22'!$BR$11:$BR$28)</f>
        <v>0</v>
      </c>
      <c r="FF4" s="99">
        <f>SUMIF('Sunday Races 10-9-22'!$B$11:$B$15,$B4,'Sunday Races 10-9-22'!$BF$11:$BF$15)</f>
        <v>4</v>
      </c>
      <c r="FG4" s="99">
        <f>SUMIF('Sunday Races 10-9-22'!$B$11:$B$15,$B4,'Sunday Races 10-9-22'!$BI$11:$BI$15)</f>
        <v>2</v>
      </c>
      <c r="FH4" s="99">
        <f>SUMIF('Sunday Races 10-9-22'!$B$11:$B$15,$B4,'Sunday Races 10-9-22'!$BL$11:$BL$15)</f>
        <v>2</v>
      </c>
      <c r="FI4" s="99">
        <f>SUMIF('Sunday Races 10-9-22'!$B$11:$B$15,$B4,'Sunday Races 10-9-22'!$BO$11:$BO$15)</f>
        <v>0</v>
      </c>
      <c r="FJ4" s="99">
        <f>SUMIF('Sunday Races 10-9-22'!$B$11:$B$15,$B4,'Sunday Races 10-9-22'!$BR$11:$BR$15)</f>
        <v>0</v>
      </c>
      <c r="FK4" s="99">
        <f>SUMIF('Great Pumpkin Regatta 10-15-22'!$B$11:$B$53,$B4,'Great Pumpkin Regatta 10-15-22'!$BF$11:$BF$53)</f>
        <v>20</v>
      </c>
      <c r="FL4" s="99">
        <f>SUMIF('Great Pumpkin Regatta 10-15-22'!$B$11:$B$53,$B4,'Great Pumpkin Regatta 10-15-22'!$BI$11:$BI$53)</f>
        <v>19</v>
      </c>
      <c r="FM4" s="99">
        <f>SUMIF('Great Pumpkin Regatta 10-15-22'!$B$11:$B$53,$B4,'Great Pumpkin Regatta 10-15-22'!$BL$11:$BL$53)</f>
        <v>22</v>
      </c>
      <c r="FN4" s="99">
        <f>SUMIF('Great Pumpkin Regatta 10-15-22'!$B$11:$B$53,$B4,'Great Pumpkin Regatta 10-15-22'!$BO$11:$BO$53)</f>
        <v>20</v>
      </c>
      <c r="FO4" s="99">
        <f>SUMIF('Great Pumpkin Regatta 10-15-22'!$B$11:$B$53,$B4,'Great Pumpkin Regatta 10-15-22'!$BR$11:$BR$53)</f>
        <v>0</v>
      </c>
      <c r="FP4" s="99">
        <f>SUMIF('Sunday Races 10-23-22'!$B$11:$B$16,$B4,'Sunday Races 10-23-22'!$BF$11:$BF$16)</f>
        <v>0</v>
      </c>
      <c r="FQ4" s="99">
        <f>SUMIF('Sunday Races 10-23-22'!$B$11:$B$16,$B4,'Sunday Races 10-23-22'!$BI$11:$BI$16)</f>
        <v>0</v>
      </c>
      <c r="FR4" s="99">
        <f>SUMIF('Sunday Races 10-23-22'!$B$11:$B$16,$B4,'Sunday Races 10-23-22'!$BL$11:$BL$16)</f>
        <v>0</v>
      </c>
      <c r="FS4" s="99">
        <f>SUMIF('Sunday Races 10-23-22'!$B$11:$B$16,$B4,'Sunday Races 10-23-22'!$BO$11:$BO$16)</f>
        <v>0</v>
      </c>
      <c r="FT4" s="99">
        <f>SUMIF('Sunday Races 10-23-22'!$B$11:$B$16,$B4,'Sunday Races 10-23-22'!$BR$11:$BR$16)</f>
        <v>0</v>
      </c>
      <c r="FU4" s="100"/>
      <c r="FV4" s="101"/>
      <c r="FW4" s="102">
        <f t="shared" ref="FW4:GF8" si="10">LARGE($G4:$FU4,FW$2)</f>
        <v>22</v>
      </c>
      <c r="FX4" s="102">
        <f t="shared" si="10"/>
        <v>20</v>
      </c>
      <c r="FY4" s="102">
        <f t="shared" si="10"/>
        <v>20</v>
      </c>
      <c r="FZ4" s="102">
        <f t="shared" si="10"/>
        <v>19</v>
      </c>
      <c r="GA4" s="102">
        <f t="shared" si="10"/>
        <v>9</v>
      </c>
      <c r="GB4" s="102">
        <f t="shared" si="10"/>
        <v>9</v>
      </c>
      <c r="GC4" s="102">
        <f t="shared" si="10"/>
        <v>8</v>
      </c>
      <c r="GD4" s="102">
        <f t="shared" si="10"/>
        <v>8</v>
      </c>
      <c r="GE4" s="102">
        <f t="shared" si="10"/>
        <v>6</v>
      </c>
      <c r="GF4" s="102">
        <f t="shared" si="10"/>
        <v>5</v>
      </c>
      <c r="GG4" s="102">
        <f t="shared" ref="GG4:GP8" si="11">LARGE($G4:$FU4,GG$2)</f>
        <v>5</v>
      </c>
      <c r="GH4" s="102">
        <f t="shared" si="11"/>
        <v>5</v>
      </c>
      <c r="GI4" s="102">
        <f t="shared" si="11"/>
        <v>5</v>
      </c>
      <c r="GJ4" s="102">
        <f t="shared" si="11"/>
        <v>5</v>
      </c>
      <c r="GK4" s="102">
        <f t="shared" si="11"/>
        <v>4</v>
      </c>
      <c r="GL4" s="102">
        <f t="shared" si="11"/>
        <v>4</v>
      </c>
      <c r="GM4" s="102">
        <f t="shared" si="11"/>
        <v>4</v>
      </c>
      <c r="GN4" s="102">
        <f t="shared" si="11"/>
        <v>4</v>
      </c>
      <c r="GO4" s="102">
        <f t="shared" si="11"/>
        <v>4</v>
      </c>
      <c r="GP4" s="102">
        <f t="shared" si="11"/>
        <v>4</v>
      </c>
      <c r="GQ4" s="102">
        <f t="shared" ref="GQ4:GZ8" si="12">LARGE($G4:$FU4,GQ$2)</f>
        <v>3</v>
      </c>
      <c r="GR4" s="102">
        <f t="shared" si="12"/>
        <v>3</v>
      </c>
      <c r="GS4" s="102">
        <f t="shared" si="12"/>
        <v>3</v>
      </c>
      <c r="GT4" s="102">
        <f t="shared" si="12"/>
        <v>3</v>
      </c>
      <c r="GU4" s="102">
        <f t="shared" si="12"/>
        <v>3</v>
      </c>
      <c r="GV4" s="102">
        <f t="shared" si="12"/>
        <v>3</v>
      </c>
      <c r="GW4" s="102">
        <f t="shared" si="12"/>
        <v>2</v>
      </c>
      <c r="GX4" s="102">
        <f t="shared" si="12"/>
        <v>2</v>
      </c>
      <c r="GY4" s="102">
        <f t="shared" si="12"/>
        <v>2</v>
      </c>
      <c r="GZ4" s="102">
        <f t="shared" si="12"/>
        <v>1</v>
      </c>
      <c r="HA4" s="102">
        <f t="shared" ref="HA4:HJ8" si="13">LARGE($G4:$FU4,HA$2)</f>
        <v>1</v>
      </c>
      <c r="HB4" s="102">
        <f t="shared" si="13"/>
        <v>1</v>
      </c>
      <c r="HC4" s="102">
        <f t="shared" si="13"/>
        <v>1</v>
      </c>
      <c r="HD4" s="102">
        <f t="shared" si="13"/>
        <v>1</v>
      </c>
      <c r="HE4" s="102">
        <f t="shared" si="13"/>
        <v>0</v>
      </c>
      <c r="HF4" s="102">
        <f t="shared" si="13"/>
        <v>0</v>
      </c>
      <c r="HG4" s="102">
        <f t="shared" si="13"/>
        <v>0</v>
      </c>
      <c r="HH4" s="102">
        <f t="shared" si="13"/>
        <v>0</v>
      </c>
      <c r="HI4" s="102">
        <f t="shared" si="13"/>
        <v>0</v>
      </c>
      <c r="HJ4" s="102">
        <f t="shared" si="13"/>
        <v>0</v>
      </c>
      <c r="HK4" s="102">
        <f t="shared" ref="HK4:HT8" si="14">LARGE($G4:$FU4,HK$2)</f>
        <v>0</v>
      </c>
      <c r="HL4" s="102">
        <f t="shared" si="14"/>
        <v>0</v>
      </c>
      <c r="HM4" s="102">
        <f t="shared" si="14"/>
        <v>0</v>
      </c>
      <c r="HN4" s="102">
        <f t="shared" si="14"/>
        <v>0</v>
      </c>
      <c r="HO4" s="102">
        <f t="shared" si="14"/>
        <v>0</v>
      </c>
      <c r="HP4" s="102">
        <f t="shared" si="14"/>
        <v>0</v>
      </c>
      <c r="HQ4" s="102">
        <f t="shared" si="14"/>
        <v>0</v>
      </c>
      <c r="HR4" s="102">
        <f t="shared" si="14"/>
        <v>0</v>
      </c>
      <c r="HS4" s="102">
        <f t="shared" si="14"/>
        <v>0</v>
      </c>
      <c r="HT4" s="102">
        <f t="shared" si="14"/>
        <v>0</v>
      </c>
      <c r="HU4" s="102">
        <f t="shared" ref="HU4:ID8" si="15">LARGE($G4:$FU4,HU$2)</f>
        <v>0</v>
      </c>
      <c r="HV4" s="102">
        <f t="shared" si="15"/>
        <v>0</v>
      </c>
      <c r="HW4" s="102">
        <f t="shared" si="15"/>
        <v>0</v>
      </c>
      <c r="HX4" s="102">
        <f t="shared" si="15"/>
        <v>0</v>
      </c>
      <c r="HY4" s="102">
        <f t="shared" si="15"/>
        <v>0</v>
      </c>
      <c r="HZ4" s="102">
        <f t="shared" si="15"/>
        <v>0</v>
      </c>
      <c r="IA4" s="102">
        <f t="shared" si="15"/>
        <v>0</v>
      </c>
      <c r="IB4" s="102">
        <f t="shared" si="15"/>
        <v>0</v>
      </c>
      <c r="IC4" s="102">
        <f t="shared" si="15"/>
        <v>0</v>
      </c>
      <c r="ID4" s="102">
        <f t="shared" si="15"/>
        <v>0</v>
      </c>
      <c r="IE4" s="102">
        <f t="shared" ref="IE4:IS8" si="16">LARGE($G4:$FU4,IE$2)</f>
        <v>0</v>
      </c>
      <c r="IF4" s="102">
        <f t="shared" si="16"/>
        <v>0</v>
      </c>
      <c r="IG4" s="102">
        <f t="shared" si="16"/>
        <v>0</v>
      </c>
      <c r="IH4" s="102">
        <f t="shared" si="16"/>
        <v>0</v>
      </c>
      <c r="II4" s="102">
        <f t="shared" si="16"/>
        <v>0</v>
      </c>
      <c r="IJ4" s="102">
        <f t="shared" si="16"/>
        <v>0</v>
      </c>
      <c r="IK4" s="102">
        <f t="shared" si="16"/>
        <v>0</v>
      </c>
      <c r="IL4" s="102">
        <f t="shared" si="16"/>
        <v>0</v>
      </c>
      <c r="IM4" s="102">
        <f t="shared" si="16"/>
        <v>0</v>
      </c>
      <c r="IN4" s="102">
        <f t="shared" si="16"/>
        <v>0</v>
      </c>
      <c r="IO4" s="102">
        <f t="shared" si="16"/>
        <v>0</v>
      </c>
      <c r="IP4" s="102">
        <f t="shared" si="16"/>
        <v>0</v>
      </c>
      <c r="IQ4" s="102">
        <f t="shared" si="16"/>
        <v>0</v>
      </c>
      <c r="IR4" s="102">
        <f t="shared" si="16"/>
        <v>0</v>
      </c>
      <c r="IS4" s="102">
        <f t="shared" si="16"/>
        <v>0</v>
      </c>
      <c r="IU4" s="99">
        <f>SUMIF('2021 Club Championship Crew'!$B$11:$B$14,$B4,'2021 Club Championship Crew'!$BN$11:$BN$14)</f>
        <v>0</v>
      </c>
      <c r="IV4" s="99">
        <f>SUMIF('2021 Club Championship Crew'!$B$11:$B$14,$B4,'2021 Club Championship Crew'!$BQ$11:$BQ$14)</f>
        <v>0</v>
      </c>
      <c r="IW4" s="99">
        <f>SUMIF('2021 Club Championship Crew'!$B$11:$B$14,$B4,'2021 Club Championship Crew'!$BT$11:$BT$14)</f>
        <v>0</v>
      </c>
      <c r="IX4" s="99">
        <f>SUMIF('2021 Club Championship Crew'!$B$11:$B$14,$B4,'2021 Club Championship Crew'!$BW$11:$BW$14)</f>
        <v>0</v>
      </c>
      <c r="IY4" s="99">
        <f>SUMIF('2021 Club Championship Crew'!$B$11:$B$14,$B4,'2021 Club Championship Crew'!$CC$11:$CC$14)</f>
        <v>0</v>
      </c>
    </row>
    <row r="5" spans="1:259" ht="15" customHeight="1" x14ac:dyDescent="0.2">
      <c r="A5" s="134">
        <f t="shared" ref="A5:A30" si="17">RANK(D5,$D$4:$D$30,0)</f>
        <v>2</v>
      </c>
      <c r="B5" s="103" t="s">
        <v>196</v>
      </c>
      <c r="C5" s="96">
        <f t="shared" si="6"/>
        <v>31</v>
      </c>
      <c r="D5" s="97">
        <f t="shared" si="7"/>
        <v>198</v>
      </c>
      <c r="E5" s="96">
        <f t="shared" si="8"/>
        <v>162</v>
      </c>
      <c r="F5" s="98">
        <f t="shared" si="9"/>
        <v>6.3870967741935486E-2</v>
      </c>
      <c r="G5" s="99">
        <f>SUMIF('Saturday Race 11-06-21'!$B$11:$B$24,$B5,'Saturday Race 11-06-21'!$BF$11:$BF$24)</f>
        <v>0</v>
      </c>
      <c r="H5" s="99">
        <f>SUMIF('Saturday Race 11-06-21'!$B$11:$B$24,$B5,'Saturday Race 11-06-21'!$BI$11:$BI$24)</f>
        <v>0</v>
      </c>
      <c r="I5" s="99">
        <f>SUMIF('Saturday Race 11-06-21'!$B$11:$B$24,$B5,'Saturday Race 11-06-21'!$BL$11:$BL$24)</f>
        <v>0</v>
      </c>
      <c r="J5" s="99">
        <f>SUMIF('Saturday Race 11-06-21'!$B$11:$B$24,$B5,'Saturday Race 11-06-21'!$BO$11:$BO$24)</f>
        <v>0</v>
      </c>
      <c r="K5" s="99">
        <f>SUMIF('Saturday Race 11-06-21'!$B$11:$B$24,$B5,'Saturday Race 11-06-21'!$BR$11:$BR$24)</f>
        <v>0</v>
      </c>
      <c r="L5" s="99">
        <f>SUMIF('Saturday Race 11-20-21'!$B$11:$B$24,$B5,'Saturday Race 11-20-21'!$BF$11:$BF$24)</f>
        <v>0</v>
      </c>
      <c r="M5" s="99">
        <f>SUMIF('Saturday Race 11-20-21'!$B$11:$B$24,$B5,'Saturday Race 11-20-21'!$BI$11:$BI$24)</f>
        <v>0</v>
      </c>
      <c r="N5" s="99">
        <f>SUMIF('Saturday Race 11-20-21'!$B$11:$B$24,$B5,'Saturday Race 11-20-21'!$BL$11:$BL$24)</f>
        <v>0</v>
      </c>
      <c r="O5" s="99">
        <f>SUMIF('Saturday Race 11-20-21'!$B$11:$B$24,$B5,'Saturday Race 11-20-21'!$BO$11:$BO$24)</f>
        <v>0</v>
      </c>
      <c r="P5" s="99">
        <f>SUMIF('Saturday Race 11-20-21'!$B$11:$B$24,$B5,'Saturday Race 11-20-21'!$BR$11:$BR$24)</f>
        <v>0</v>
      </c>
      <c r="Q5" s="99">
        <f>SUMIF('One Day 12-04-21 Scots'!$B$11:$B$24,$B5,'One Day 12-04-21 Scots'!$BF$11:$BF$24)</f>
        <v>0</v>
      </c>
      <c r="R5" s="99">
        <f>SUMIF('One Day 12-04-21 Scots'!$B$11:$B$24,$B5,'One Day 12-04-21 Scots'!$BI$11:$BI$24)</f>
        <v>0</v>
      </c>
      <c r="S5" s="99">
        <f>SUMIF('One Day 12-04-21 Scots'!$B$11:$B$24,$B5,'One Day 12-04-21 Scots'!$BL$11:$BL$24)</f>
        <v>0</v>
      </c>
      <c r="T5" s="99">
        <f>SUMIF('One Day 12-04-21 Scots'!$B$11:$B$24,$B5,'One Day 12-04-21 Scots'!$BO$11:$BO$24)</f>
        <v>0</v>
      </c>
      <c r="U5" s="99">
        <f>SUMIF('One Day 12-04-21 Scots'!$B$11:$B$24,$B5,'One Day 12-04-21 Scots'!$BR$11:$BR$24)</f>
        <v>0</v>
      </c>
      <c r="V5" s="99">
        <f>SUMIF('One Day 12-04-21 Thistles'!$B$11:$B$25,$B5,'One Day 12-04-21 Thistles'!$BF$11:$BF$25)</f>
        <v>0</v>
      </c>
      <c r="W5" s="99">
        <f>SUMIF('One Day 12-04-21 Thistles'!$B$11:$B$25,$B5,'One Day 12-04-21 Thistles'!$BI$11:$BI$25)</f>
        <v>0</v>
      </c>
      <c r="X5" s="99">
        <f>SUMIF('One Day 12-04-21 Thistles'!$B$11:$B$25,$B5,'One Day 12-04-21 Thistles'!$BL$11:$BL$25)</f>
        <v>0</v>
      </c>
      <c r="Y5" s="99">
        <f>SUMIF('One Day 12-04-21 Thistles'!$B$11:$B$25,$B5,'One Day 12-04-21 Thistles'!$BO$11:$BO$25)</f>
        <v>0</v>
      </c>
      <c r="Z5" s="99">
        <f>SUMIF('One Day 12-04-21 Thistles'!$B$11:$B$25,$B5,'One Day 12-04-21 Thistles'!$BR$11:$BR$25)</f>
        <v>0</v>
      </c>
      <c r="AA5" s="99">
        <f>SUMIF('Saturday Race 1-08-22'!$B$11:$B$20,$B5,'Saturday Race 1-08-22'!$BF$11:$BF$20)</f>
        <v>0</v>
      </c>
      <c r="AB5" s="99">
        <f>SUMIF('Saturday Race 1-08-22'!$B$11:$B$20,$B5,'Saturday Race 1-08-22'!$BI$11:$BI$20)</f>
        <v>0</v>
      </c>
      <c r="AC5" s="99">
        <f>SUMIF('Saturday Race 1-08-22'!$B$11:$B$20,$B5,'Saturday Race 1-08-22'!$BL$11:$BL$20)</f>
        <v>0</v>
      </c>
      <c r="AD5" s="99">
        <f>SUMIF('Saturday Race 1-08-22'!$B$11:$B$20,$B5,'Saturday Race 1-08-22'!$BO$11:$BO$20)</f>
        <v>0</v>
      </c>
      <c r="AE5" s="99">
        <f>SUMIF('Saturday Race 1-08-22'!$B$11:$B$20,$B5,'Saturday Race 1-08-22'!$BR$11:$BR$20)</f>
        <v>0</v>
      </c>
      <c r="AF5" s="99">
        <f>SUMIF('Saturday Race 1-22-22'!$B$11:$B$20,$B5,'Saturday Race 1-22-22'!$BF$11:$BF$20)</f>
        <v>3</v>
      </c>
      <c r="AG5" s="99">
        <f>SUMIF('Saturday Race 1-22-22'!$B$11:$B$20,$B5,'Saturday Race 1-22-22'!$BI$11:$BI$20)</f>
        <v>4</v>
      </c>
      <c r="AH5" s="99">
        <f>SUMIF('Saturday Race 1-22-22'!$B$11:$B$20,$B5,'Saturday Race 1-22-22'!$BL$11:$BL$20)</f>
        <v>2</v>
      </c>
      <c r="AI5" s="99">
        <f>SUMIF('Saturday Race 1-22-22'!$B$11:$B$20,$B5,'Saturday Race 1-22-22'!$BO$11:$BO$20)</f>
        <v>0</v>
      </c>
      <c r="AJ5" s="99">
        <f>SUMIF('Saturday Race 1-22-22'!$B$11:$B$20,$B5,'Saturday Race 1-22-22'!$BR$11:$BR$20)</f>
        <v>0</v>
      </c>
      <c r="AK5" s="99">
        <f>SUMIF('Sunday Race 2-6-22'!$B$11:$B$20,$B5,'Sunday Race 2-6-22'!$BF$11:$BF$20)</f>
        <v>3</v>
      </c>
      <c r="AL5" s="99">
        <f>SUMIF('Sunday Race 2-6-22'!$B$11:$B$20,$B5,'Sunday Race 2-6-22'!$BI$11:$BI$20)</f>
        <v>0</v>
      </c>
      <c r="AM5" s="99">
        <f>SUMIF('Sunday Race 2-6-22'!$B$11:$B$20,$B5,'Sunday Race 2-6-22'!$BL$11:$BL$20)</f>
        <v>0</v>
      </c>
      <c r="AN5" s="99">
        <f>SUMIF('Sunday Race 2-6-22'!$B$11:$B$20,$B5,'Sunday Race 2-6-22'!$BO$11:$BO$20)</f>
        <v>0</v>
      </c>
      <c r="AO5" s="99">
        <f>SUMIF('Sunday Race 2-6-22'!$B$11:$B$20,$B5,'Sunday Race 2-6-22'!$BR$11:$BR$20)</f>
        <v>0</v>
      </c>
      <c r="AP5" s="99">
        <f>SUMIF('Chili One Day 2-12-22 Scots'!$B$11:$B$20,$B5,'Chili One Day 2-12-22 Scots'!$BF$11:$BF$20)</f>
        <v>0</v>
      </c>
      <c r="AQ5" s="99">
        <f>SUMIF('Chili One Day 2-12-22 Scots'!$B$11:$B$20,$B5,'Chili One Day 2-12-22 Scots'!$BI$11:$BI$20)</f>
        <v>0</v>
      </c>
      <c r="AR5" s="99">
        <f>SUMIF('Chili One Day 2-12-22 Scots'!$B$11:$B$20,$B5,'Chili One Day 2-12-22 Scots'!$BL$11:$BL$20)</f>
        <v>0</v>
      </c>
      <c r="AS5" s="99">
        <f>SUMIF('Chili One Day 2-12-22 Scots'!$B$11:$B$20,$B5,'Chili One Day 2-12-22 Scots'!$BO$11:$BO$20)</f>
        <v>0</v>
      </c>
      <c r="AT5" s="99">
        <f>SUMIF('Chili One Day 2-12-22 Scots'!$B$11:$B$20,$B5,'Chili One Day 2-12-22 Scots'!$BR$11:$BR$20)</f>
        <v>0</v>
      </c>
      <c r="AU5" s="99">
        <f>SUMIF('Chili One Day 2-12-22 Thistles'!$B$11:$B$20,$B5,'Chili One Day 2-12-22 Thistles'!$BF$11:$BF$20)</f>
        <v>8</v>
      </c>
      <c r="AV5" s="99">
        <f>SUMIF('Chili One Day 2-12-22 Thistles'!$B$11:$B$20,$B5,'Chili One Day 2-12-22 Thistles'!$BI$11:$BI$20)</f>
        <v>6</v>
      </c>
      <c r="AW5" s="99">
        <f>SUMIF('Chili One Day 2-12-22 Thistles'!$B$11:$B$20,$B5,'Chili One Day 2-12-22 Thistles'!$BL$11:$BL$20)</f>
        <v>6</v>
      </c>
      <c r="AX5" s="99">
        <f>SUMIF('Chili One Day 2-12-22 Thistles'!$B$11:$B$20,$B5,'Chili One Day 2-12-22 Thistles'!$BO$11:$BO$20)</f>
        <v>0</v>
      </c>
      <c r="AY5" s="99">
        <f>SUMIF('Chili One Day 2-12-22 Thistles'!$B$11:$B$20,$B5,'Chili One Day 2-12-22 Thistles'!$BR$11:$BR$20)</f>
        <v>0</v>
      </c>
      <c r="AZ5" s="99">
        <f>SUMIF('Sunday Race 2-20-22'!$B$11:$B$20,$B5,'Sunday Race 2-20-22'!$BF$11:$BF$20)</f>
        <v>0</v>
      </c>
      <c r="BA5" s="99">
        <f>SUMIF('Sunday Race 2-20-22'!$B$11:$B$20,$B5,'Sunday Race 2-20-22'!$BI$11:$BI$20)</f>
        <v>0</v>
      </c>
      <c r="BB5" s="99">
        <f>SUMIF('Sunday Race 2-20-22'!$B$11:$B$20,$B5,'Sunday Race 2-20-22'!$BL$11:$BL$20)</f>
        <v>0</v>
      </c>
      <c r="BC5" s="99">
        <f>SUMIF('Sunday Race 2-20-22'!$B$11:$B$20,$B5,'Sunday Race 2-20-22'!$BO$11:$BO$20)</f>
        <v>0</v>
      </c>
      <c r="BD5" s="99">
        <f>SUMIF('Sunday Race 2-20-22'!$B$11:$B$20,$B5,'Sunday Race 2-20-22'!$BR$11:$BR$20)</f>
        <v>0</v>
      </c>
      <c r="BE5" s="99">
        <f>SUMIF('Sunday Race 2-27-22'!$B$11:$B$20,$B5,'Sunday Race 2-27-22'!$BF$11:$BF$20)</f>
        <v>3</v>
      </c>
      <c r="BF5" s="99">
        <f>SUMIF('Sunday Race 2-27-22'!$B$11:$B$20,$B5,'Sunday Race 2-27-22'!$BI$11:$BI$20)</f>
        <v>3</v>
      </c>
      <c r="BG5" s="99">
        <f>SUMIF('Sunday Race 2-27-22'!$B$11:$B$20,$B5,'Sunday Race 2-27-22'!$BL$11:$BL$20)</f>
        <v>3</v>
      </c>
      <c r="BH5" s="99">
        <f>SUMIF('Sunday Race 2-27-22'!$B$11:$B$20,$B5,'Sunday Race 2-27-22'!$BO$11:$BO$20)</f>
        <v>3</v>
      </c>
      <c r="BI5" s="99">
        <f>SUMIF('Sunday Race 2-27-22'!$B$11:$B$20,$B5,'Sunday Race 2-27-22'!$BR$11:$BR$20)</f>
        <v>0</v>
      </c>
      <c r="BJ5" s="99">
        <f>SUMIF('Sunday Race 3-13-22'!$B$11:$B$21,$B5,'Sunday Race 3-13-22'!$BF$11:$BF$21)</f>
        <v>2</v>
      </c>
      <c r="BK5" s="99">
        <f>SUMIF('Sunday Race 3-13-22'!$B$11:$B$21,$B5,'Sunday Race 3-13-22'!$BI$11:$BI$21)</f>
        <v>5</v>
      </c>
      <c r="BL5" s="99">
        <f>SUMIF('Sunday Race 3-13-22'!$B$11:$B$21,$B5,'Sunday Race 3-13-22'!$BL$11:$BL$21)</f>
        <v>6</v>
      </c>
      <c r="BM5" s="99">
        <f>SUMIF('Sunday Race 3-13-22'!$B$11:$B$21,$B5,'Sunday Race 3-13-22'!$BO$11:$BO$21)</f>
        <v>5</v>
      </c>
      <c r="BN5" s="99">
        <f>SUMIF('Sunday Race 3-13-22'!$B$11:$B$21,$B5,'Sunday Race 3-13-22'!$BR$11:$BR$21)</f>
        <v>0</v>
      </c>
      <c r="BO5" s="99">
        <f>SUMIF('Saturday Race 3-19-22'!$B$11:$B$26,$B5,'Saturday Race 3-19-22'!$BF$11:$BF$26)</f>
        <v>0</v>
      </c>
      <c r="BP5" s="99">
        <f>SUMIF('Saturday Race 3-19-22'!$B$11:$B$26,$B5,'Saturday Race 3-19-22'!$BI$11:$BI$26)</f>
        <v>0</v>
      </c>
      <c r="BQ5" s="99">
        <f>SUMIF('Saturday Race 3-19-22'!$B$11:$B$26,$B5,'Saturday Race 3-19-22'!$BL$11:$BL$26)</f>
        <v>0</v>
      </c>
      <c r="BR5" s="99">
        <f>SUMIF('Saturday Race 3-19-22'!$B$11:$B$26,$B5,'Saturday Race 3-19-22'!$BO$11:$BO$26)</f>
        <v>0</v>
      </c>
      <c r="BS5" s="99">
        <f>SUMIF('Saturday Race 3-19-22'!$B$11:$B$26,$B5,'Saturday Race 3-19-22'!$BR$11:$BR$26)</f>
        <v>0</v>
      </c>
      <c r="BT5" s="99">
        <f>SUMIF('Sunday Races 4-10-22'!$B$11:$B$26,$B5,'Sunday Races 4-10-22'!$BF$11:$BF$26)</f>
        <v>0</v>
      </c>
      <c r="BU5" s="99">
        <f>SUMIF('Sunday Races 4-10-22'!$B$11:$B$26,$B5,'Sunday Races 4-10-22'!$BI$11:$BI$26)</f>
        <v>0</v>
      </c>
      <c r="BV5" s="99">
        <f>SUMIF('Sunday Races 4-10-22'!$B$11:$B$26,$B5,'Sunday Races 4-10-22'!$BL$11:$BL$26)</f>
        <v>0</v>
      </c>
      <c r="BW5" s="99">
        <f>SUMIF('Sunday Races 4-10-22'!$B$11:$B$26,$B5,'Sunday Races 4-10-22'!$BO$11:$BO$26)</f>
        <v>0</v>
      </c>
      <c r="BX5" s="99">
        <f>SUMIF('Sunday Races 4-10-22'!$B$11:$B$26,$B5,'Sunday Races 4-10-22'!$BR$11:$BR$26)</f>
        <v>0</v>
      </c>
      <c r="BY5" s="99">
        <f>SUMIF('Easter One Day 4-16-22 FS'!$B$11:$B$26,$B5,'Easter One Day 4-16-22 FS'!$BF$11:$BF$26)</f>
        <v>0</v>
      </c>
      <c r="BZ5" s="99">
        <f>SUMIF('Easter One Day 4-16-22 FS'!$B$11:$B$26,$B5,'Easter One Day 4-16-22 FS'!$BI$11:$BI$26)</f>
        <v>0</v>
      </c>
      <c r="CA5" s="99">
        <f>SUMIF('Easter One Day 4-16-22 FS'!$B$11:$B$26,$B5,'Easter One Day 4-16-22 FS'!$BL$11:$BL$26)</f>
        <v>0</v>
      </c>
      <c r="CB5" s="99">
        <f>SUMIF('Easter One Day 4-16-22 FS'!$B$11:$B$26,$B5,'Easter One Day 4-16-22 FS'!$BO$11:$BO$26)</f>
        <v>0</v>
      </c>
      <c r="CC5" s="99">
        <f>SUMIF('Easter One Day 4-16-22 FS'!$B$11:$B$26,$B5,'Easter One Day 4-16-22 FS'!$BR$11:$BR$26)</f>
        <v>0</v>
      </c>
      <c r="CD5" s="99">
        <f>SUMIF('Easter One Day 4-16-22 TH'!$B$11:$B$26,$B5,'Easter One Day 4-16-22 TH'!$BF$11:$BF$26)</f>
        <v>0</v>
      </c>
      <c r="CE5" s="99">
        <f>SUMIF('Easter One Day 4-16-22 TH'!$B$11:$B$26,$B5,'Easter One Day 4-16-22 TH'!$BI$11:$BI$26)</f>
        <v>0</v>
      </c>
      <c r="CF5" s="99">
        <f>SUMIF('Easter One Day 4-16-22 TH'!$B$11:$B$26,$B5,'Easter One Day 4-16-22 TH'!$BL$11:$BL$26)</f>
        <v>0</v>
      </c>
      <c r="CG5" s="99">
        <f>SUMIF('Easter One Day 4-16-22 TH'!$B$11:$B$26,$B5,'Easter One Day 4-16-22 TH'!$BO$11:$BO$26)</f>
        <v>0</v>
      </c>
      <c r="CH5" s="99">
        <f>SUMIF('Easter One Day 4-16-22 TH'!$B$11:$B$26,$B5,'Easter One Day 4-16-22 TH'!$BR$11:$BR$26)</f>
        <v>0</v>
      </c>
      <c r="CI5" s="99">
        <f>SUMIF('Sunday Races 5-1-22'!$B$11:$B$28,$B5,'Sunday Races 5-1-22'!$BF$11:$BF$28)</f>
        <v>0</v>
      </c>
      <c r="CJ5" s="99">
        <f>SUMIF('Sunday Races 5-1-22'!$B$11:$B$28,$B5,'Sunday Races 5-1-22'!$BI$11:$BI$28)</f>
        <v>0</v>
      </c>
      <c r="CK5" s="99">
        <f>SUMIF('Sunday Races 5-1-22'!$B$11:$B$28,$B5,'Sunday Races 5-1-22'!$BL$11:$BL$28)</f>
        <v>0</v>
      </c>
      <c r="CL5" s="99">
        <f>SUMIF('Sunday Races 5-1-22'!$B$11:$B$28,$B5,'Sunday Races 5-1-22'!$BO$11:$BO$28)</f>
        <v>0</v>
      </c>
      <c r="CM5" s="99">
        <f>SUMIF('Sunday Races 5-1-22'!$B$11:$B$28,$B5,'Sunday Races 5-1-22'!$BR$11:$BR$28)</f>
        <v>0</v>
      </c>
      <c r="CN5" s="99">
        <f>SUMIF('Long Distance Race 5-7-22'!$B$11:$B$27,$B5,'Long Distance Race 5-7-22'!$BF$11:$BF$27)</f>
        <v>0</v>
      </c>
      <c r="CO5" s="99">
        <f>SUMIF('Long Distance Race 5-7-22'!$B$11:$B$27,$B5,'Long Distance Race 5-7-22'!$BI$11:$BI$27)</f>
        <v>0</v>
      </c>
      <c r="CP5" s="99">
        <f>SUMIF('Long Distance Race 5-7-22'!$B$11:$B$27,$B5,'Long Distance Race 5-7-22'!$BL$11:$BL$27)</f>
        <v>0</v>
      </c>
      <c r="CQ5" s="99">
        <f>SUMIF('Long Distance Race 5-7-22'!$B$11:$B$27,$B5,'Long Distance Race 5-7-22'!$BO$11:$BO$27)</f>
        <v>0</v>
      </c>
      <c r="CR5" s="99">
        <f>SUMIF('Long Distance Race 5-7-22'!$B$11:$B$27,$B5,'Long Distance Race 5-7-22'!$BR$11:$BR$27)</f>
        <v>0</v>
      </c>
      <c r="CS5" s="99">
        <f>SUMIF('Memorial Day Regatta 5-28-22 Op'!$B$11:$B$27,$B5,'Memorial Day Regatta 5-28-22 Op'!$BF$11:$BF$27)</f>
        <v>2</v>
      </c>
      <c r="CT5" s="99">
        <f>SUMIF('Memorial Day Regatta 5-28-22 Op'!$B$11:$B$27,$B5,'Memorial Day Regatta 5-28-22 Op'!$BI$11:$BI$27)</f>
        <v>3</v>
      </c>
      <c r="CU5" s="99">
        <f>SUMIF('Memorial Day Regatta 5-28-22 Op'!$B$11:$B$27,$B5,'Memorial Day Regatta 5-28-22 Op'!$BL$11:$BL$27)</f>
        <v>3</v>
      </c>
      <c r="CV5" s="99">
        <f>SUMIF('Memorial Day Regatta 5-28-22 Op'!$B$11:$B$27,$B5,'Memorial Day Regatta 5-28-22 Op'!$BO$11:$BO$27)</f>
        <v>0</v>
      </c>
      <c r="CW5" s="99">
        <f>SUMIF('Memorial Day Regatta 5-28-22 Op'!$B$11:$B$27,$B5,'Memorial Day Regatta 5-28-22 Op'!$BR$11:$BR$27)</f>
        <v>0</v>
      </c>
      <c r="CX5" s="99">
        <f>SUMIF('Sunday Races 6-5-22'!$B$11:$B$28,$B5,'Sunday Races 6-5-22'!$BF$11:$BF$28)</f>
        <v>0</v>
      </c>
      <c r="CY5" s="99">
        <f>SUMIF('Sunday Races 6-5-22'!$B$11:$B$28,$B5,'Sunday Races 6-5-22'!$BI$11:$BI$28)</f>
        <v>0</v>
      </c>
      <c r="CZ5" s="99">
        <f>SUMIF('Sunday Races 6-5-22'!$B$11:$B$28,$B5,'Sunday Races 6-5-22'!$BL$11:$BL$28)</f>
        <v>0</v>
      </c>
      <c r="DA5" s="99">
        <f>SUMIF('Sunday Races 6-5-22'!$B$11:$B$28,$B5,'Sunday Races 6-5-22'!$BO$11:$BO$28)</f>
        <v>0</v>
      </c>
      <c r="DB5" s="99">
        <f>SUMIF('Sunday Races 6-5-22'!$B$11:$B$28,$B5,'Sunday Races 6-5-22'!$BR$11:$BR$28)</f>
        <v>0</v>
      </c>
      <c r="DC5" s="99">
        <f>SUMIF('Sunday Races 6-12-22'!$B$11:$B$24,$B5,'Sunday Races 6-12-22'!$BF$11:$BF$24)</f>
        <v>1</v>
      </c>
      <c r="DD5" s="99">
        <f>SUMIF('Sunday Races 6-12-22'!$B$11:$B$24,$B5,'Sunday Races 6-12-22'!$BI$11:$BI$24)</f>
        <v>2</v>
      </c>
      <c r="DE5" s="99">
        <f>SUMIF('Sunday Races 6-12-22'!$B$11:$B$24,$B5,'Sunday Races 6-12-22'!$BL$11:$BL$24)</f>
        <v>2</v>
      </c>
      <c r="DF5" s="99">
        <f>SUMIF('Sunday Races 6-12-22'!$B$11:$B$24,$B5,'Sunday Races 6-12-22'!$BO$11:$BO$24)</f>
        <v>1</v>
      </c>
      <c r="DG5" s="99">
        <f>SUMIF('Sunday Races 6-12-22'!$B$11:$B$24,$B5,'Sunday Races 6-12-22'!$BR$11:$BR$24)</f>
        <v>0</v>
      </c>
      <c r="DH5" s="99">
        <f>SUMIF('Saturday Races 6-18-22'!$B$11:$B$24,$B5,'Saturday Races 6-18-22'!$BF$11:$BF$24)</f>
        <v>0</v>
      </c>
      <c r="DI5" s="99">
        <f>SUMIF('Saturday Races 6-18-22'!$B$11:$B$24,$B5,'Saturday Races 6-18-22'!$BI$11:$BI$24)</f>
        <v>0</v>
      </c>
      <c r="DJ5" s="99">
        <f>SUMIF('Saturday Races 6-18-22'!$B$11:$B$24,$B5,'Saturday Races 6-18-22'!$BL$11:$BL$24)</f>
        <v>0</v>
      </c>
      <c r="DK5" s="99">
        <f>SUMIF('Saturday Races 6-18-22'!$B$11:$B$24,$B5,'Saturday Races 6-18-22'!$BO$11:$BO$24)</f>
        <v>0</v>
      </c>
      <c r="DL5" s="99">
        <f>SUMIF('Saturday Races 6-18-22'!$B$11:$B$24,$B5,'Saturday Races 6-18-22'!$BR$11:$BR$24)</f>
        <v>0</v>
      </c>
      <c r="DM5" s="99">
        <f>SUMIF('Caldwell Cup 6-25-22 TH'!$B$11:$B$25,$B5,'Caldwell Cup 6-25-22 TH'!$BF$11:$BF$25)</f>
        <v>4</v>
      </c>
      <c r="DN5" s="99">
        <f>SUMIF('Caldwell Cup 6-25-22 TH'!$B$11:$B$25,$B5,'Caldwell Cup 6-25-22 TH'!$BI$11:$BI$25)</f>
        <v>6</v>
      </c>
      <c r="DO5" s="99">
        <f>SUMIF('Caldwell Cup 6-25-22 TH'!$B$11:$B$25,$B5,'Caldwell Cup 6-25-22 TH'!$BL$11:$BL$25)</f>
        <v>10</v>
      </c>
      <c r="DP5" s="99">
        <f>SUMIF('Caldwell Cup 6-25-22 TH'!$B$11:$B$25,$B5,'Caldwell Cup 6-25-22 TH'!$BO$11:$BO$25)</f>
        <v>7</v>
      </c>
      <c r="DQ5" s="99">
        <f>SUMIF('Caldwell Cup 6-25-22 TH'!$B$11:$B$25,$B5,'Caldwell Cup 6-25-22 TH'!$BR$11:$BR$25)</f>
        <v>0</v>
      </c>
      <c r="DR5" s="99">
        <f>SUMIF('Caldwell Cup 6-25-22 FS'!$B$11:$B$18,$B5,'Caldwell Cup 6-25-22 FS'!$BF$11:$BF$18)</f>
        <v>0</v>
      </c>
      <c r="DS5" s="99">
        <f>SUMIF('Caldwell Cup 6-25-22 FS'!$B$11:$B$18,$B5,'Caldwell Cup 6-25-22 FS'!$BI$11:$BI$18)</f>
        <v>0</v>
      </c>
      <c r="DT5" s="99">
        <f>SUMIF('Caldwell Cup 6-25-22 FS'!$B$11:$B$18,$B5,'Caldwell Cup 6-25-22 FS'!$BL$11:$BL$18)</f>
        <v>0</v>
      </c>
      <c r="DU5" s="99">
        <f>SUMIF('Caldwell Cup 6-25-22 FS'!$B$11:$B$18,$B5,'Caldwell Cup 6-25-22 FS'!$BO$11:$BO$18)</f>
        <v>0</v>
      </c>
      <c r="DV5" s="99">
        <f>SUMIF('Caldwell Cup 6-25-22 FS'!$B$11:$B$18,$B5,'Caldwell Cup 6-25-22 FS'!$BR$11:$BR$18)</f>
        <v>0</v>
      </c>
      <c r="DW5" s="99">
        <f>SUMIF('Sunday Races 7-3-22'!$B$11:$B$25,$B5,'Sunday Races 7-3-22'!$BF$11:$BF$25)</f>
        <v>0</v>
      </c>
      <c r="DX5" s="99">
        <f>SUMIF('Sunday Races 7-3-22'!$B$11:$B$25,$B5,'Sunday Races 7-3-22'!$BI$11:$BI$25)</f>
        <v>0</v>
      </c>
      <c r="DY5" s="99">
        <f>SUMIF('Sunday Races 7-3-22'!$B$11:$B$25,$B5,'Sunday Races 7-3-22'!$BL$11:$BL$25)</f>
        <v>0</v>
      </c>
      <c r="DZ5" s="99">
        <f>SUMIF('Sunday Races 7-3-22'!$B$11:$B$25,$B5,'Sunday Races 7-3-22'!$BO$11:$BO$25)</f>
        <v>0</v>
      </c>
      <c r="EA5" s="99">
        <f>SUMIF('Sunday Races 7-3-22'!$B$11:$B$25,$B5,'Sunday Races 7-3-22'!$BR$11:$BR$25)</f>
        <v>0</v>
      </c>
      <c r="EB5" s="99">
        <f>SUMIF('Sunday Races 7-31-22'!$B$11:$B$25,$B5,'Sunday Races 7-31-22'!$BF$11:$BF$25)</f>
        <v>0</v>
      </c>
      <c r="EC5" s="99">
        <f>SUMIF('Sunday Races 7-31-22'!$B$11:$B$25,$B5,'Sunday Races 7-31-22'!$BI$11:$BI$25)</f>
        <v>0</v>
      </c>
      <c r="ED5" s="99">
        <f>SUMIF('Sunday Races 7-31-22'!$B$11:$B$25,$B5,'Sunday Races 7-31-22'!$BL$11:$BL$25)</f>
        <v>0</v>
      </c>
      <c r="EE5" s="99">
        <f>SUMIF('Sunday Races 7-31-22'!$B$11:$B$25,$B5,'Sunday Races 7-31-22'!$BO$11:$BO$25)</f>
        <v>0</v>
      </c>
      <c r="EF5" s="99">
        <f>SUMIF('Sunday Races 7-31-22'!$B$11:$B$25,$B5,'Sunday Races 7-31-22'!$BR$11:$BR$25)</f>
        <v>0</v>
      </c>
      <c r="EG5" s="99">
        <f>SUMIF('Sunday Races 8-14-22'!$B$11:$B$25,$B5,'Sunday Races 8-14-22'!$BF$11:$BF$25)</f>
        <v>0</v>
      </c>
      <c r="EH5" s="99">
        <f>SUMIF('Sunday Races 8-14-22'!$B$11:$B$25,$B5,'Sunday Races 8-14-22'!$BI$11:$BI$25)</f>
        <v>0</v>
      </c>
      <c r="EI5" s="99">
        <f>SUMIF('Sunday Races 8-14-22'!$B$11:$B$25,$B5,'Sunday Races 8-14-22'!$BL$11:$BL$25)</f>
        <v>0</v>
      </c>
      <c r="EJ5" s="99">
        <f>SUMIF('Sunday Races 8-14-22'!$B$11:$B$25,$B5,'Sunday Races 8-14-22'!$BO$11:$BO$25)</f>
        <v>0</v>
      </c>
      <c r="EK5" s="99">
        <f>SUMIF('Sunday Races 8-14-22'!$B$11:$B$25,$B5,'Sunday Races 8-14-22'!$BR$11:$BR$25)</f>
        <v>0</v>
      </c>
      <c r="EL5" s="99">
        <f>SUMIF('Saturday Races 8-20-22'!$B$11:$B$25,$B5,'Saturday Races 8-20-22'!$BF$11:$BF$25)</f>
        <v>0</v>
      </c>
      <c r="EM5" s="99">
        <f>SUMIF('Saturday Races 8-20-22'!$B$11:$B$25,$B5,'Saturday Races 8-20-22'!$BI$11:$BI$25)</f>
        <v>0</v>
      </c>
      <c r="EN5" s="99">
        <f>SUMIF('Saturday Races 8-20-22'!$B$11:$B$25,$B5,'Saturday Races 8-20-22'!$BL$11:$BL$25)</f>
        <v>0</v>
      </c>
      <c r="EO5" s="99">
        <f>SUMIF('Saturday Races 8-20-22'!$B$11:$B$25,$B5,'Saturday Races 8-20-22'!$BO$11:$BO$25)</f>
        <v>0</v>
      </c>
      <c r="EP5" s="99">
        <f>SUMIF('Saturday Races 8-20-22'!$B$11:$B$25,$B5,'Saturday Races 8-20-22'!$BR$11:$BR$25)</f>
        <v>0</v>
      </c>
      <c r="EQ5" s="99">
        <f>SUMIF('Sunday Races 9-11-22'!$B$11:$B$20,$B5,'Sunday Races 9-11-22'!$BF$11:$BF$20)</f>
        <v>0</v>
      </c>
      <c r="ER5" s="99">
        <f>SUMIF('Sunday Races 9-11-22'!$B$11:$B$20,$B5,'Sunday Races 9-11-22'!$BI$11:$BI$20)</f>
        <v>0</v>
      </c>
      <c r="ES5" s="99">
        <f>SUMIF('Sunday Races 9-11-22'!$B$11:$B$20,$B5,'Sunday Races 9-11-22'!$BL$11:$BL$20)</f>
        <v>0</v>
      </c>
      <c r="ET5" s="99">
        <f>SUMIF('Sunday Races 9-11-22'!$B$11:$B$20,$B5,'Sunday Races 9-11-22'!$BO$11:$BO$20)</f>
        <v>0</v>
      </c>
      <c r="EU5" s="99">
        <f>SUMIF('Sunday Races 9-11-22'!$B$11:$B$20,$B5,'Sunday Races 9-11-22'!$BR$11:$BR$20)</f>
        <v>0</v>
      </c>
      <c r="EV5" s="99">
        <f>SUMIF('2022-09-17 Leukemia Cup TH'!$B$11:$B$26,$B5,'2022-09-17 Leukemia Cup TH'!$BF$11:$BF$26)</f>
        <v>4</v>
      </c>
      <c r="EW5" s="99">
        <f>SUMIF('2022-09-17 Leukemia Cup TH'!$B$11:$B$26,$B5,'2022-09-17 Leukemia Cup TH'!$BI$11:$BI$26)</f>
        <v>0</v>
      </c>
      <c r="EX5" s="99">
        <f>SUMIF('2022-09-17 Leukemia Cup TH'!$B$11:$B$26,$B5,'2022-09-17 Leukemia Cup TH'!$BL$11:$BL$26)</f>
        <v>0</v>
      </c>
      <c r="EY5" s="99">
        <f>SUMIF('2022-09-17 Leukemia Cup TH'!$B$11:$B$26,$B5,'2022-09-17 Leukemia Cup TH'!$BO$11:$BO$26)</f>
        <v>0</v>
      </c>
      <c r="EZ5" s="99">
        <f>SUMIF('2022-09-17 Leukemia Cup TH'!$B$11:$B$26,$B5,'2022-09-17 Leukemia Cup TH'!$BR$11:$BR$26)</f>
        <v>0</v>
      </c>
      <c r="FA5" s="99">
        <f>SUMIF('Smith-Berry LDR 9-24-22'!$B$11:$B$28,$B5,'Smith-Berry LDR 9-24-22'!$BF$11:$BF$28)</f>
        <v>0</v>
      </c>
      <c r="FB5" s="99">
        <f>SUMIF('Smith-Berry LDR 9-24-22'!$B$11:$B$28,$B5,'Smith-Berry LDR 9-24-22'!$BI$11:$BI$28)</f>
        <v>0</v>
      </c>
      <c r="FC5" s="99">
        <f>SUMIF('Smith-Berry LDR 9-24-22'!$B$11:$B$28,$B5,'Smith-Berry LDR 9-24-22'!$BL$11:$BL$28)</f>
        <v>0</v>
      </c>
      <c r="FD5" s="99">
        <f>SUMIF('Smith-Berry LDR 9-24-22'!$B$11:$B$28,$B5,'Smith-Berry LDR 9-24-22'!$BO$11:$BO$28)</f>
        <v>0</v>
      </c>
      <c r="FE5" s="99">
        <f>SUMIF('Smith-Berry LDR 9-24-22'!$B$11:$B$28,$B5,'Smith-Berry LDR 9-24-22'!$BR$11:$BR$28)</f>
        <v>0</v>
      </c>
      <c r="FF5" s="99">
        <f>SUMIF('Sunday Races 10-9-22'!$B$11:$B$15,$B5,'Sunday Races 10-9-22'!$BF$11:$BF$15)</f>
        <v>0</v>
      </c>
      <c r="FG5" s="99">
        <f>SUMIF('Sunday Races 10-9-22'!$B$11:$B$15,$B5,'Sunday Races 10-9-22'!$BI$11:$BI$15)</f>
        <v>0</v>
      </c>
      <c r="FH5" s="99">
        <f>SUMIF('Sunday Races 10-9-22'!$B$11:$B$15,$B5,'Sunday Races 10-9-22'!$BL$11:$BL$15)</f>
        <v>0</v>
      </c>
      <c r="FI5" s="99">
        <f>SUMIF('Sunday Races 10-9-22'!$B$11:$B$15,$B5,'Sunday Races 10-9-22'!$BO$11:$BO$15)</f>
        <v>0</v>
      </c>
      <c r="FJ5" s="99">
        <f>SUMIF('Sunday Races 10-9-22'!$B$11:$B$15,$B5,'Sunday Races 10-9-22'!$BR$11:$BR$15)</f>
        <v>0</v>
      </c>
      <c r="FK5" s="99">
        <f>SUMIF('Great Pumpkin Regatta 10-15-22'!$B$11:$B$53,$B5,'Great Pumpkin Regatta 10-15-22'!$BF$11:$BF$53)</f>
        <v>25</v>
      </c>
      <c r="FL5" s="99">
        <f>SUMIF('Great Pumpkin Regatta 10-15-22'!$B$11:$B$53,$B5,'Great Pumpkin Regatta 10-15-22'!$BI$11:$BI$53)</f>
        <v>20</v>
      </c>
      <c r="FM5" s="99">
        <f>SUMIF('Great Pumpkin Regatta 10-15-22'!$B$11:$B$53,$B5,'Great Pumpkin Regatta 10-15-22'!$BL$11:$BL$53)</f>
        <v>20</v>
      </c>
      <c r="FN5" s="99">
        <f>SUMIF('Great Pumpkin Regatta 10-15-22'!$B$11:$B$53,$B5,'Great Pumpkin Regatta 10-15-22'!$BO$11:$BO$53)</f>
        <v>26</v>
      </c>
      <c r="FO5" s="99">
        <f>SUMIF('Great Pumpkin Regatta 10-15-22'!$B$11:$B$53,$B5,'Great Pumpkin Regatta 10-15-22'!$BR$11:$BR$53)</f>
        <v>0</v>
      </c>
      <c r="FP5" s="99">
        <f>SUMIF('Sunday Races 10-23-22'!$B$11:$B$16,$B5,'Sunday Races 10-23-22'!$BF$11:$BF$16)</f>
        <v>0</v>
      </c>
      <c r="FQ5" s="99">
        <f>SUMIF('Sunday Races 10-23-22'!$B$11:$B$16,$B5,'Sunday Races 10-23-22'!$BI$11:$BI$16)</f>
        <v>0</v>
      </c>
      <c r="FR5" s="99">
        <f>SUMIF('Sunday Races 10-23-22'!$B$11:$B$16,$B5,'Sunday Races 10-23-22'!$BL$11:$BL$16)</f>
        <v>0</v>
      </c>
      <c r="FS5" s="99">
        <f>SUMIF('Sunday Races 10-23-22'!$B$11:$B$16,$B5,'Sunday Races 10-23-22'!$BO$11:$BO$16)</f>
        <v>0</v>
      </c>
      <c r="FT5" s="99">
        <f>SUMIF('Sunday Races 10-23-22'!$B$11:$B$16,$B5,'Sunday Races 10-23-22'!$BR$11:$BR$16)</f>
        <v>0</v>
      </c>
      <c r="FU5" s="100"/>
      <c r="FV5" s="101"/>
      <c r="FW5" s="102">
        <f t="shared" si="10"/>
        <v>26</v>
      </c>
      <c r="FX5" s="102">
        <f t="shared" si="10"/>
        <v>25</v>
      </c>
      <c r="FY5" s="102">
        <f t="shared" si="10"/>
        <v>20</v>
      </c>
      <c r="FZ5" s="102">
        <f t="shared" si="10"/>
        <v>20</v>
      </c>
      <c r="GA5" s="102">
        <f t="shared" si="10"/>
        <v>10</v>
      </c>
      <c r="GB5" s="102">
        <f t="shared" si="10"/>
        <v>8</v>
      </c>
      <c r="GC5" s="102">
        <f t="shared" si="10"/>
        <v>7</v>
      </c>
      <c r="GD5" s="102">
        <f t="shared" si="10"/>
        <v>6</v>
      </c>
      <c r="GE5" s="102">
        <f t="shared" si="10"/>
        <v>6</v>
      </c>
      <c r="GF5" s="102">
        <f t="shared" si="10"/>
        <v>6</v>
      </c>
      <c r="GG5" s="102">
        <f t="shared" si="11"/>
        <v>6</v>
      </c>
      <c r="GH5" s="102">
        <f t="shared" si="11"/>
        <v>5</v>
      </c>
      <c r="GI5" s="102">
        <f t="shared" si="11"/>
        <v>5</v>
      </c>
      <c r="GJ5" s="102">
        <f t="shared" si="11"/>
        <v>4</v>
      </c>
      <c r="GK5" s="102">
        <f t="shared" si="11"/>
        <v>4</v>
      </c>
      <c r="GL5" s="102">
        <f t="shared" si="11"/>
        <v>4</v>
      </c>
      <c r="GM5" s="102">
        <f t="shared" si="11"/>
        <v>3</v>
      </c>
      <c r="GN5" s="102">
        <f t="shared" si="11"/>
        <v>3</v>
      </c>
      <c r="GO5" s="102">
        <f t="shared" si="11"/>
        <v>3</v>
      </c>
      <c r="GP5" s="102">
        <f t="shared" si="11"/>
        <v>3</v>
      </c>
      <c r="GQ5" s="102">
        <f t="shared" si="12"/>
        <v>3</v>
      </c>
      <c r="GR5" s="102">
        <f t="shared" si="12"/>
        <v>3</v>
      </c>
      <c r="GS5" s="102">
        <f t="shared" si="12"/>
        <v>3</v>
      </c>
      <c r="GT5" s="102">
        <f t="shared" si="12"/>
        <v>3</v>
      </c>
      <c r="GU5" s="102">
        <f t="shared" si="12"/>
        <v>2</v>
      </c>
      <c r="GV5" s="102">
        <f t="shared" si="12"/>
        <v>2</v>
      </c>
      <c r="GW5" s="102">
        <f t="shared" si="12"/>
        <v>2</v>
      </c>
      <c r="GX5" s="102">
        <f t="shared" si="12"/>
        <v>2</v>
      </c>
      <c r="GY5" s="102">
        <f t="shared" si="12"/>
        <v>2</v>
      </c>
      <c r="GZ5" s="102">
        <f t="shared" si="12"/>
        <v>1</v>
      </c>
      <c r="HA5" s="102">
        <f t="shared" si="13"/>
        <v>1</v>
      </c>
      <c r="HB5" s="102">
        <f t="shared" si="13"/>
        <v>0</v>
      </c>
      <c r="HC5" s="102">
        <f t="shared" si="13"/>
        <v>0</v>
      </c>
      <c r="HD5" s="102">
        <f t="shared" si="13"/>
        <v>0</v>
      </c>
      <c r="HE5" s="102">
        <f t="shared" si="13"/>
        <v>0</v>
      </c>
      <c r="HF5" s="102">
        <f t="shared" si="13"/>
        <v>0</v>
      </c>
      <c r="HG5" s="102">
        <f t="shared" si="13"/>
        <v>0</v>
      </c>
      <c r="HH5" s="102">
        <f t="shared" si="13"/>
        <v>0</v>
      </c>
      <c r="HI5" s="102">
        <f t="shared" si="13"/>
        <v>0</v>
      </c>
      <c r="HJ5" s="102">
        <f t="shared" si="13"/>
        <v>0</v>
      </c>
      <c r="HK5" s="102">
        <f t="shared" si="14"/>
        <v>0</v>
      </c>
      <c r="HL5" s="102">
        <f t="shared" si="14"/>
        <v>0</v>
      </c>
      <c r="HM5" s="102">
        <f t="shared" si="14"/>
        <v>0</v>
      </c>
      <c r="HN5" s="102">
        <f t="shared" si="14"/>
        <v>0</v>
      </c>
      <c r="HO5" s="102">
        <f t="shared" si="14"/>
        <v>0</v>
      </c>
      <c r="HP5" s="102">
        <f t="shared" si="14"/>
        <v>0</v>
      </c>
      <c r="HQ5" s="102">
        <f t="shared" si="14"/>
        <v>0</v>
      </c>
      <c r="HR5" s="102">
        <f t="shared" si="14"/>
        <v>0</v>
      </c>
      <c r="HS5" s="102">
        <f t="shared" si="14"/>
        <v>0</v>
      </c>
      <c r="HT5" s="102">
        <f t="shared" si="14"/>
        <v>0</v>
      </c>
      <c r="HU5" s="102">
        <f t="shared" si="15"/>
        <v>0</v>
      </c>
      <c r="HV5" s="102">
        <f t="shared" si="15"/>
        <v>0</v>
      </c>
      <c r="HW5" s="102">
        <f t="shared" si="15"/>
        <v>0</v>
      </c>
      <c r="HX5" s="102">
        <f t="shared" si="15"/>
        <v>0</v>
      </c>
      <c r="HY5" s="102">
        <f t="shared" si="15"/>
        <v>0</v>
      </c>
      <c r="HZ5" s="102">
        <f t="shared" si="15"/>
        <v>0</v>
      </c>
      <c r="IA5" s="102">
        <f t="shared" si="15"/>
        <v>0</v>
      </c>
      <c r="IB5" s="102">
        <f t="shared" si="15"/>
        <v>0</v>
      </c>
      <c r="IC5" s="102">
        <f t="shared" si="15"/>
        <v>0</v>
      </c>
      <c r="ID5" s="102">
        <f t="shared" si="15"/>
        <v>0</v>
      </c>
      <c r="IE5" s="102">
        <f t="shared" si="16"/>
        <v>0</v>
      </c>
      <c r="IF5" s="102">
        <f t="shared" si="16"/>
        <v>0</v>
      </c>
      <c r="IG5" s="102">
        <f t="shared" si="16"/>
        <v>0</v>
      </c>
      <c r="IH5" s="102">
        <f t="shared" si="16"/>
        <v>0</v>
      </c>
      <c r="II5" s="102">
        <f t="shared" si="16"/>
        <v>0</v>
      </c>
      <c r="IJ5" s="102">
        <f t="shared" si="16"/>
        <v>0</v>
      </c>
      <c r="IK5" s="102">
        <f t="shared" si="16"/>
        <v>0</v>
      </c>
      <c r="IL5" s="102">
        <f t="shared" si="16"/>
        <v>0</v>
      </c>
      <c r="IM5" s="102">
        <f t="shared" si="16"/>
        <v>0</v>
      </c>
      <c r="IN5" s="102">
        <f t="shared" si="16"/>
        <v>0</v>
      </c>
      <c r="IO5" s="102">
        <f t="shared" si="16"/>
        <v>0</v>
      </c>
      <c r="IP5" s="102">
        <f t="shared" si="16"/>
        <v>0</v>
      </c>
      <c r="IQ5" s="102">
        <f t="shared" si="16"/>
        <v>0</v>
      </c>
      <c r="IR5" s="102">
        <f t="shared" si="16"/>
        <v>0</v>
      </c>
      <c r="IS5" s="102">
        <f t="shared" si="16"/>
        <v>0</v>
      </c>
      <c r="IU5" s="99">
        <f>SUMIF('2021 Club Championship Crew'!$B$11:$B$14,$B5,'2021 Club Championship Crew'!$BN$11:$BN$14)</f>
        <v>0</v>
      </c>
      <c r="IV5" s="99">
        <f>SUMIF('2021 Club Championship Crew'!$B$11:$B$14,$B5,'2021 Club Championship Crew'!$BQ$11:$BQ$14)</f>
        <v>0</v>
      </c>
      <c r="IW5" s="99">
        <f>SUMIF('2021 Club Championship Crew'!$B$11:$B$14,$B5,'2021 Club Championship Crew'!$BT$11:$BT$14)</f>
        <v>0</v>
      </c>
      <c r="IX5" s="99">
        <f>SUMIF('2021 Club Championship Crew'!$B$11:$B$14,$B5,'2021 Club Championship Crew'!$BW$11:$BW$14)</f>
        <v>0</v>
      </c>
      <c r="IY5" s="99">
        <f>SUMIF('2021 Club Championship Crew'!$B$11:$B$14,$B5,'2021 Club Championship Crew'!$CC$11:$CC$14)</f>
        <v>0</v>
      </c>
    </row>
    <row r="6" spans="1:259" ht="15" customHeight="1" x14ac:dyDescent="0.2">
      <c r="A6" s="134">
        <f t="shared" si="17"/>
        <v>3</v>
      </c>
      <c r="B6" s="103" t="s">
        <v>800</v>
      </c>
      <c r="C6" s="96">
        <f t="shared" si="6"/>
        <v>31</v>
      </c>
      <c r="D6" s="97">
        <f t="shared" si="7"/>
        <v>168</v>
      </c>
      <c r="E6" s="96">
        <f t="shared" si="8"/>
        <v>161</v>
      </c>
      <c r="F6" s="98">
        <f t="shared" si="9"/>
        <v>5.4193548387096772E-2</v>
      </c>
      <c r="G6" s="99">
        <f>SUMIF('Saturday Race 11-06-21'!$B$11:$B$24,$B6,'Saturday Race 11-06-21'!$BF$11:$BF$24)</f>
        <v>0</v>
      </c>
      <c r="H6" s="99">
        <f>SUMIF('Saturday Race 11-06-21'!$B$11:$B$24,$B6,'Saturday Race 11-06-21'!$BI$11:$BI$24)</f>
        <v>0</v>
      </c>
      <c r="I6" s="99">
        <f>SUMIF('Saturday Race 11-06-21'!$B$11:$B$24,$B6,'Saturday Race 11-06-21'!$BL$11:$BL$24)</f>
        <v>0</v>
      </c>
      <c r="J6" s="99">
        <f>SUMIF('Saturday Race 11-06-21'!$B$11:$B$24,$B6,'Saturday Race 11-06-21'!$BO$11:$BO$24)</f>
        <v>0</v>
      </c>
      <c r="K6" s="99">
        <f>SUMIF('Saturday Race 11-06-21'!$B$11:$B$24,$B6,'Saturday Race 11-06-21'!$BR$11:$BR$24)</f>
        <v>0</v>
      </c>
      <c r="L6" s="99">
        <f>SUMIF('Saturday Race 11-20-21'!$B$11:$B$24,$B6,'Saturday Race 11-20-21'!$BF$11:$BF$24)</f>
        <v>0</v>
      </c>
      <c r="M6" s="99">
        <f>SUMIF('Saturday Race 11-20-21'!$B$11:$B$24,$B6,'Saturday Race 11-20-21'!$BI$11:$BI$24)</f>
        <v>0</v>
      </c>
      <c r="N6" s="99">
        <f>SUMIF('Saturday Race 11-20-21'!$B$11:$B$24,$B6,'Saturday Race 11-20-21'!$BL$11:$BL$24)</f>
        <v>0</v>
      </c>
      <c r="O6" s="99">
        <f>SUMIF('Saturday Race 11-20-21'!$B$11:$B$24,$B6,'Saturday Race 11-20-21'!$BO$11:$BO$24)</f>
        <v>0</v>
      </c>
      <c r="P6" s="99">
        <f>SUMIF('Saturday Race 11-20-21'!$B$11:$B$24,$B6,'Saturday Race 11-20-21'!$BR$11:$BR$24)</f>
        <v>0</v>
      </c>
      <c r="Q6" s="99">
        <f>SUMIF('One Day 12-04-21 Scots'!$B$11:$B$24,$B6,'One Day 12-04-21 Scots'!$BF$11:$BF$24)</f>
        <v>0</v>
      </c>
      <c r="R6" s="99">
        <f>SUMIF('One Day 12-04-21 Scots'!$B$11:$B$24,$B6,'One Day 12-04-21 Scots'!$BI$11:$BI$24)</f>
        <v>0</v>
      </c>
      <c r="S6" s="99">
        <f>SUMIF('One Day 12-04-21 Scots'!$B$11:$B$24,$B6,'One Day 12-04-21 Scots'!$BL$11:$BL$24)</f>
        <v>0</v>
      </c>
      <c r="T6" s="99">
        <f>SUMIF('One Day 12-04-21 Scots'!$B$11:$B$24,$B6,'One Day 12-04-21 Scots'!$BO$11:$BO$24)</f>
        <v>0</v>
      </c>
      <c r="U6" s="99">
        <f>SUMIF('One Day 12-04-21 Scots'!$B$11:$B$24,$B6,'One Day 12-04-21 Scots'!$BR$11:$BR$24)</f>
        <v>0</v>
      </c>
      <c r="V6" s="99">
        <f>SUMIF('One Day 12-04-21 Thistles'!$B$11:$B$25,$B6,'One Day 12-04-21 Thistles'!$BF$11:$BF$25)</f>
        <v>4</v>
      </c>
      <c r="W6" s="99">
        <f>SUMIF('One Day 12-04-21 Thistles'!$B$11:$B$25,$B6,'One Day 12-04-21 Thistles'!$BI$11:$BI$25)</f>
        <v>3</v>
      </c>
      <c r="X6" s="99">
        <f>SUMIF('One Day 12-04-21 Thistles'!$B$11:$B$25,$B6,'One Day 12-04-21 Thistles'!$BL$11:$BL$25)</f>
        <v>5</v>
      </c>
      <c r="Y6" s="99">
        <f>SUMIF('One Day 12-04-21 Thistles'!$B$11:$B$25,$B6,'One Day 12-04-21 Thistles'!$BO$11:$BO$25)</f>
        <v>4</v>
      </c>
      <c r="Z6" s="99">
        <f>SUMIF('One Day 12-04-21 Thistles'!$B$11:$B$25,$B6,'One Day 12-04-21 Thistles'!$BR$11:$BR$25)</f>
        <v>0</v>
      </c>
      <c r="AA6" s="99">
        <f>SUMIF('Saturday Race 1-08-22'!$B$11:$B$20,$B6,'Saturday Race 1-08-22'!$BF$11:$BF$20)</f>
        <v>2</v>
      </c>
      <c r="AB6" s="99">
        <f>SUMIF('Saturday Race 1-08-22'!$B$11:$B$20,$B6,'Saturday Race 1-08-22'!$BI$11:$BI$20)</f>
        <v>1</v>
      </c>
      <c r="AC6" s="99">
        <f>SUMIF('Saturday Race 1-08-22'!$B$11:$B$20,$B6,'Saturday Race 1-08-22'!$BL$11:$BL$20)</f>
        <v>1</v>
      </c>
      <c r="AD6" s="99">
        <f>SUMIF('Saturday Race 1-08-22'!$B$11:$B$20,$B6,'Saturday Race 1-08-22'!$BO$11:$BO$20)</f>
        <v>3</v>
      </c>
      <c r="AE6" s="99">
        <f>SUMIF('Saturday Race 1-08-22'!$B$11:$B$20,$B6,'Saturday Race 1-08-22'!$BR$11:$BR$20)</f>
        <v>0</v>
      </c>
      <c r="AF6" s="99">
        <f>SUMIF('Saturday Race 1-22-22'!$B$11:$B$20,$B6,'Saturday Race 1-22-22'!$BF$11:$BF$20)</f>
        <v>0</v>
      </c>
      <c r="AG6" s="99">
        <f>SUMIF('Saturday Race 1-22-22'!$B$11:$B$20,$B6,'Saturday Race 1-22-22'!$BI$11:$BI$20)</f>
        <v>0</v>
      </c>
      <c r="AH6" s="99">
        <f>SUMIF('Saturday Race 1-22-22'!$B$11:$B$20,$B6,'Saturday Race 1-22-22'!$BL$11:$BL$20)</f>
        <v>0</v>
      </c>
      <c r="AI6" s="99">
        <f>SUMIF('Saturday Race 1-22-22'!$B$11:$B$20,$B6,'Saturday Race 1-22-22'!$BO$11:$BO$20)</f>
        <v>0</v>
      </c>
      <c r="AJ6" s="99">
        <f>SUMIF('Saturday Race 1-22-22'!$B$11:$B$20,$B6,'Saturday Race 1-22-22'!$BR$11:$BR$20)</f>
        <v>0</v>
      </c>
      <c r="AK6" s="99">
        <f>SUMIF('Sunday Race 2-6-22'!$B$11:$B$20,$B6,'Sunday Race 2-6-22'!$BF$11:$BF$20)</f>
        <v>0</v>
      </c>
      <c r="AL6" s="99">
        <f>SUMIF('Sunday Race 2-6-22'!$B$11:$B$20,$B6,'Sunday Race 2-6-22'!$BI$11:$BI$20)</f>
        <v>0</v>
      </c>
      <c r="AM6" s="99">
        <f>SUMIF('Sunday Race 2-6-22'!$B$11:$B$20,$B6,'Sunday Race 2-6-22'!$BL$11:$BL$20)</f>
        <v>0</v>
      </c>
      <c r="AN6" s="99">
        <f>SUMIF('Sunday Race 2-6-22'!$B$11:$B$20,$B6,'Sunday Race 2-6-22'!$BO$11:$BO$20)</f>
        <v>0</v>
      </c>
      <c r="AO6" s="99">
        <f>SUMIF('Sunday Race 2-6-22'!$B$11:$B$20,$B6,'Sunday Race 2-6-22'!$BR$11:$BR$20)</f>
        <v>0</v>
      </c>
      <c r="AP6" s="99">
        <f>SUMIF('Chili One Day 2-12-22 Scots'!$B$11:$B$20,$B6,'Chili One Day 2-12-22 Scots'!$BF$11:$BF$20)</f>
        <v>0</v>
      </c>
      <c r="AQ6" s="99">
        <f>SUMIF('Chili One Day 2-12-22 Scots'!$B$11:$B$20,$B6,'Chili One Day 2-12-22 Scots'!$BI$11:$BI$20)</f>
        <v>0</v>
      </c>
      <c r="AR6" s="99">
        <f>SUMIF('Chili One Day 2-12-22 Scots'!$B$11:$B$20,$B6,'Chili One Day 2-12-22 Scots'!$BL$11:$BL$20)</f>
        <v>0</v>
      </c>
      <c r="AS6" s="99">
        <f>SUMIF('Chili One Day 2-12-22 Scots'!$B$11:$B$20,$B6,'Chili One Day 2-12-22 Scots'!$BO$11:$BO$20)</f>
        <v>0</v>
      </c>
      <c r="AT6" s="99">
        <f>SUMIF('Chili One Day 2-12-22 Scots'!$B$11:$B$20,$B6,'Chili One Day 2-12-22 Scots'!$BR$11:$BR$20)</f>
        <v>0</v>
      </c>
      <c r="AU6" s="99">
        <f>SUMIF('Chili One Day 2-12-22 Thistles'!$B$11:$B$20,$B6,'Chili One Day 2-12-22 Thistles'!$BF$11:$BF$20)</f>
        <v>7</v>
      </c>
      <c r="AV6" s="99">
        <f>SUMIF('Chili One Day 2-12-22 Thistles'!$B$11:$B$20,$B6,'Chili One Day 2-12-22 Thistles'!$BI$11:$BI$20)</f>
        <v>5</v>
      </c>
      <c r="AW6" s="99">
        <f>SUMIF('Chili One Day 2-12-22 Thistles'!$B$11:$B$20,$B6,'Chili One Day 2-12-22 Thistles'!$BL$11:$BL$20)</f>
        <v>0</v>
      </c>
      <c r="AX6" s="99">
        <f>SUMIF('Chili One Day 2-12-22 Thistles'!$B$11:$B$20,$B6,'Chili One Day 2-12-22 Thistles'!$BO$11:$BO$20)</f>
        <v>0</v>
      </c>
      <c r="AY6" s="99">
        <f>SUMIF('Chili One Day 2-12-22 Thistles'!$B$11:$B$20,$B6,'Chili One Day 2-12-22 Thistles'!$BR$11:$BR$20)</f>
        <v>0</v>
      </c>
      <c r="AZ6" s="99">
        <f>SUMIF('Sunday Race 2-20-22'!$B$11:$B$20,$B6,'Sunday Race 2-20-22'!$BF$11:$BF$20)</f>
        <v>2</v>
      </c>
      <c r="BA6" s="99">
        <f>SUMIF('Sunday Race 2-20-22'!$B$11:$B$20,$B6,'Sunday Race 2-20-22'!$BI$11:$BI$20)</f>
        <v>3</v>
      </c>
      <c r="BB6" s="99">
        <f>SUMIF('Sunday Race 2-20-22'!$B$11:$B$20,$B6,'Sunday Race 2-20-22'!$BL$11:$BL$20)</f>
        <v>2</v>
      </c>
      <c r="BC6" s="99">
        <f>SUMIF('Sunday Race 2-20-22'!$B$11:$B$20,$B6,'Sunday Race 2-20-22'!$BO$11:$BO$20)</f>
        <v>0</v>
      </c>
      <c r="BD6" s="99">
        <f>SUMIF('Sunday Race 2-20-22'!$B$11:$B$20,$B6,'Sunday Race 2-20-22'!$BR$11:$BR$20)</f>
        <v>0</v>
      </c>
      <c r="BE6" s="99">
        <f>SUMIF('Sunday Race 2-27-22'!$B$11:$B$20,$B6,'Sunday Race 2-27-22'!$BF$11:$BF$20)</f>
        <v>0</v>
      </c>
      <c r="BF6" s="99">
        <f>SUMIF('Sunday Race 2-27-22'!$B$11:$B$20,$B6,'Sunday Race 2-27-22'!$BI$11:$BI$20)</f>
        <v>0</v>
      </c>
      <c r="BG6" s="99">
        <f>SUMIF('Sunday Race 2-27-22'!$B$11:$B$20,$B6,'Sunday Race 2-27-22'!$BL$11:$BL$20)</f>
        <v>0</v>
      </c>
      <c r="BH6" s="99">
        <f>SUMIF('Sunday Race 2-27-22'!$B$11:$B$20,$B6,'Sunday Race 2-27-22'!$BO$11:$BO$20)</f>
        <v>0</v>
      </c>
      <c r="BI6" s="99">
        <f>SUMIF('Sunday Race 2-27-22'!$B$11:$B$20,$B6,'Sunday Race 2-27-22'!$BR$11:$BR$20)</f>
        <v>0</v>
      </c>
      <c r="BJ6" s="99">
        <f>SUMIF('Sunday Race 3-13-22'!$B$11:$B$21,$B6,'Sunday Race 3-13-22'!$BF$11:$BF$21)</f>
        <v>5</v>
      </c>
      <c r="BK6" s="99">
        <f>SUMIF('Sunday Race 3-13-22'!$B$11:$B$21,$B6,'Sunday Race 3-13-22'!$BI$11:$BI$21)</f>
        <v>6</v>
      </c>
      <c r="BL6" s="99">
        <f>SUMIF('Sunday Race 3-13-22'!$B$11:$B$21,$B6,'Sunday Race 3-13-22'!$BL$11:$BL$21)</f>
        <v>4</v>
      </c>
      <c r="BM6" s="99">
        <f>SUMIF('Sunday Race 3-13-22'!$B$11:$B$21,$B6,'Sunday Race 3-13-22'!$BO$11:$BO$21)</f>
        <v>4</v>
      </c>
      <c r="BN6" s="99">
        <f>SUMIF('Sunday Race 3-13-22'!$B$11:$B$21,$B6,'Sunday Race 3-13-22'!$BR$11:$BR$21)</f>
        <v>0</v>
      </c>
      <c r="BO6" s="99">
        <f>SUMIF('Saturday Race 3-19-22'!$B$11:$B$26,$B6,'Saturday Race 3-19-22'!$BF$11:$BF$26)</f>
        <v>0</v>
      </c>
      <c r="BP6" s="99">
        <f>SUMIF('Saturday Race 3-19-22'!$B$11:$B$26,$B6,'Saturday Race 3-19-22'!$BI$11:$BI$26)</f>
        <v>0</v>
      </c>
      <c r="BQ6" s="99">
        <f>SUMIF('Saturday Race 3-19-22'!$B$11:$B$26,$B6,'Saturday Race 3-19-22'!$BL$11:$BL$26)</f>
        <v>0</v>
      </c>
      <c r="BR6" s="99">
        <f>SUMIF('Saturday Race 3-19-22'!$B$11:$B$26,$B6,'Saturday Race 3-19-22'!$BO$11:$BO$26)</f>
        <v>0</v>
      </c>
      <c r="BS6" s="99">
        <f>SUMIF('Saturday Race 3-19-22'!$B$11:$B$26,$B6,'Saturday Race 3-19-22'!$BR$11:$BR$26)</f>
        <v>0</v>
      </c>
      <c r="BT6" s="99">
        <f>SUMIF('Sunday Races 4-10-22'!$B$11:$B$26,$B6,'Sunday Races 4-10-22'!$BF$11:$BF$26)</f>
        <v>0</v>
      </c>
      <c r="BU6" s="99">
        <f>SUMIF('Sunday Races 4-10-22'!$B$11:$B$26,$B6,'Sunday Races 4-10-22'!$BI$11:$BI$26)</f>
        <v>0</v>
      </c>
      <c r="BV6" s="99">
        <f>SUMIF('Sunday Races 4-10-22'!$B$11:$B$26,$B6,'Sunday Races 4-10-22'!$BL$11:$BL$26)</f>
        <v>0</v>
      </c>
      <c r="BW6" s="99">
        <f>SUMIF('Sunday Races 4-10-22'!$B$11:$B$26,$B6,'Sunday Races 4-10-22'!$BO$11:$BO$26)</f>
        <v>0</v>
      </c>
      <c r="BX6" s="99">
        <f>SUMIF('Sunday Races 4-10-22'!$B$11:$B$26,$B6,'Sunday Races 4-10-22'!$BR$11:$BR$26)</f>
        <v>0</v>
      </c>
      <c r="BY6" s="99">
        <f>SUMIF('Easter One Day 4-16-22 FS'!$B$11:$B$26,$B6,'Easter One Day 4-16-22 FS'!$BF$11:$BF$26)</f>
        <v>0</v>
      </c>
      <c r="BZ6" s="99">
        <f>SUMIF('Easter One Day 4-16-22 FS'!$B$11:$B$26,$B6,'Easter One Day 4-16-22 FS'!$BI$11:$BI$26)</f>
        <v>0</v>
      </c>
      <c r="CA6" s="99">
        <f>SUMIF('Easter One Day 4-16-22 FS'!$B$11:$B$26,$B6,'Easter One Day 4-16-22 FS'!$BL$11:$BL$26)</f>
        <v>0</v>
      </c>
      <c r="CB6" s="99">
        <f>SUMIF('Easter One Day 4-16-22 FS'!$B$11:$B$26,$B6,'Easter One Day 4-16-22 FS'!$BO$11:$BO$26)</f>
        <v>0</v>
      </c>
      <c r="CC6" s="99">
        <f>SUMIF('Easter One Day 4-16-22 FS'!$B$11:$B$26,$B6,'Easter One Day 4-16-22 FS'!$BR$11:$BR$26)</f>
        <v>0</v>
      </c>
      <c r="CD6" s="99">
        <f>SUMIF('Easter One Day 4-16-22 TH'!$B$11:$B$26,$B6,'Easter One Day 4-16-22 TH'!$BF$11:$BF$26)</f>
        <v>0</v>
      </c>
      <c r="CE6" s="99">
        <f>SUMIF('Easter One Day 4-16-22 TH'!$B$11:$B$26,$B6,'Easter One Day 4-16-22 TH'!$BI$11:$BI$26)</f>
        <v>0</v>
      </c>
      <c r="CF6" s="99">
        <f>SUMIF('Easter One Day 4-16-22 TH'!$B$11:$B$26,$B6,'Easter One Day 4-16-22 TH'!$BL$11:$BL$26)</f>
        <v>0</v>
      </c>
      <c r="CG6" s="99">
        <f>SUMIF('Easter One Day 4-16-22 TH'!$B$11:$B$26,$B6,'Easter One Day 4-16-22 TH'!$BO$11:$BO$26)</f>
        <v>0</v>
      </c>
      <c r="CH6" s="99">
        <f>SUMIF('Easter One Day 4-16-22 TH'!$B$11:$B$26,$B6,'Easter One Day 4-16-22 TH'!$BR$11:$BR$26)</f>
        <v>0</v>
      </c>
      <c r="CI6" s="99">
        <f>SUMIF('Sunday Races 5-1-22'!$B$11:$B$28,$B6,'Sunday Races 5-1-22'!$BF$11:$BF$28)</f>
        <v>0</v>
      </c>
      <c r="CJ6" s="99">
        <f>SUMIF('Sunday Races 5-1-22'!$B$11:$B$28,$B6,'Sunday Races 5-1-22'!$BI$11:$BI$28)</f>
        <v>0</v>
      </c>
      <c r="CK6" s="99">
        <f>SUMIF('Sunday Races 5-1-22'!$B$11:$B$28,$B6,'Sunday Races 5-1-22'!$BL$11:$BL$28)</f>
        <v>0</v>
      </c>
      <c r="CL6" s="99">
        <f>SUMIF('Sunday Races 5-1-22'!$B$11:$B$28,$B6,'Sunday Races 5-1-22'!$BO$11:$BO$28)</f>
        <v>0</v>
      </c>
      <c r="CM6" s="99">
        <f>SUMIF('Sunday Races 5-1-22'!$B$11:$B$28,$B6,'Sunday Races 5-1-22'!$BR$11:$BR$28)</f>
        <v>0</v>
      </c>
      <c r="CN6" s="99">
        <f>SUMIF('Long Distance Race 5-7-22'!$B$11:$B$27,$B6,'Long Distance Race 5-7-22'!$BF$11:$BF$27)</f>
        <v>0</v>
      </c>
      <c r="CO6" s="99">
        <f>SUMIF('Long Distance Race 5-7-22'!$B$11:$B$27,$B6,'Long Distance Race 5-7-22'!$BI$11:$BI$27)</f>
        <v>0</v>
      </c>
      <c r="CP6" s="99">
        <f>SUMIF('Long Distance Race 5-7-22'!$B$11:$B$27,$B6,'Long Distance Race 5-7-22'!$BL$11:$BL$27)</f>
        <v>0</v>
      </c>
      <c r="CQ6" s="99">
        <f>SUMIF('Long Distance Race 5-7-22'!$B$11:$B$27,$B6,'Long Distance Race 5-7-22'!$BO$11:$BO$27)</f>
        <v>0</v>
      </c>
      <c r="CR6" s="99">
        <f>SUMIF('Long Distance Race 5-7-22'!$B$11:$B$27,$B6,'Long Distance Race 5-7-22'!$BR$11:$BR$27)</f>
        <v>0</v>
      </c>
      <c r="CS6" s="99">
        <f>SUMIF('Memorial Day Regatta 5-28-22 Op'!$B$11:$B$27,$B6,'Memorial Day Regatta 5-28-22 Op'!$BF$11:$BF$27)</f>
        <v>3</v>
      </c>
      <c r="CT6" s="99">
        <f>SUMIF('Memorial Day Regatta 5-28-22 Op'!$B$11:$B$27,$B6,'Memorial Day Regatta 5-28-22 Op'!$BI$11:$BI$27)</f>
        <v>2</v>
      </c>
      <c r="CU6" s="99">
        <f>SUMIF('Memorial Day Regatta 5-28-22 Op'!$B$11:$B$27,$B6,'Memorial Day Regatta 5-28-22 Op'!$BL$11:$BL$27)</f>
        <v>1</v>
      </c>
      <c r="CV6" s="99">
        <f>SUMIF('Memorial Day Regatta 5-28-22 Op'!$B$11:$B$27,$B6,'Memorial Day Regatta 5-28-22 Op'!$BO$11:$BO$27)</f>
        <v>0</v>
      </c>
      <c r="CW6" s="99">
        <f>SUMIF('Memorial Day Regatta 5-28-22 Op'!$B$11:$B$27,$B6,'Memorial Day Regatta 5-28-22 Op'!$BR$11:$BR$27)</f>
        <v>0</v>
      </c>
      <c r="CX6" s="99">
        <f>SUMIF('Sunday Races 6-5-22'!$B$11:$B$28,$B6,'Sunday Races 6-5-22'!$BF$11:$BF$28)</f>
        <v>0</v>
      </c>
      <c r="CY6" s="99">
        <f>SUMIF('Sunday Races 6-5-22'!$B$11:$B$28,$B6,'Sunday Races 6-5-22'!$BI$11:$BI$28)</f>
        <v>0</v>
      </c>
      <c r="CZ6" s="99">
        <f>SUMIF('Sunday Races 6-5-22'!$B$11:$B$28,$B6,'Sunday Races 6-5-22'!$BL$11:$BL$28)</f>
        <v>0</v>
      </c>
      <c r="DA6" s="99">
        <f>SUMIF('Sunday Races 6-5-22'!$B$11:$B$28,$B6,'Sunday Races 6-5-22'!$BO$11:$BO$28)</f>
        <v>0</v>
      </c>
      <c r="DB6" s="99">
        <f>SUMIF('Sunday Races 6-5-22'!$B$11:$B$28,$B6,'Sunday Races 6-5-22'!$BR$11:$BR$28)</f>
        <v>0</v>
      </c>
      <c r="DC6" s="99">
        <f>SUMIF('Sunday Races 6-12-22'!$B$11:$B$24,$B6,'Sunday Races 6-12-22'!$BF$11:$BF$24)</f>
        <v>0</v>
      </c>
      <c r="DD6" s="99">
        <f>SUMIF('Sunday Races 6-12-22'!$B$11:$B$24,$B6,'Sunday Races 6-12-22'!$BI$11:$BI$24)</f>
        <v>0</v>
      </c>
      <c r="DE6" s="99">
        <f>SUMIF('Sunday Races 6-12-22'!$B$11:$B$24,$B6,'Sunday Races 6-12-22'!$BL$11:$BL$24)</f>
        <v>0</v>
      </c>
      <c r="DF6" s="99">
        <f>SUMIF('Sunday Races 6-12-22'!$B$11:$B$24,$B6,'Sunday Races 6-12-22'!$BO$11:$BO$24)</f>
        <v>0</v>
      </c>
      <c r="DG6" s="99">
        <f>SUMIF('Sunday Races 6-12-22'!$B$11:$B$24,$B6,'Sunday Races 6-12-22'!$BR$11:$BR$24)</f>
        <v>0</v>
      </c>
      <c r="DH6" s="99">
        <f>SUMIF('Saturday Races 6-18-22'!$B$11:$B$24,$B6,'Saturday Races 6-18-22'!$BF$11:$BF$24)</f>
        <v>0</v>
      </c>
      <c r="DI6" s="99">
        <f>SUMIF('Saturday Races 6-18-22'!$B$11:$B$24,$B6,'Saturday Races 6-18-22'!$BI$11:$BI$24)</f>
        <v>0</v>
      </c>
      <c r="DJ6" s="99">
        <f>SUMIF('Saturday Races 6-18-22'!$B$11:$B$24,$B6,'Saturday Races 6-18-22'!$BL$11:$BL$24)</f>
        <v>0</v>
      </c>
      <c r="DK6" s="99">
        <f>SUMIF('Saturday Races 6-18-22'!$B$11:$B$24,$B6,'Saturday Races 6-18-22'!$BO$11:$BO$24)</f>
        <v>0</v>
      </c>
      <c r="DL6" s="99">
        <f>SUMIF('Saturday Races 6-18-22'!$B$11:$B$24,$B6,'Saturday Races 6-18-22'!$BR$11:$BR$24)</f>
        <v>0</v>
      </c>
      <c r="DM6" s="99">
        <f>SUMIF('Caldwell Cup 6-25-22 TH'!$B$11:$B$25,$B6,'Caldwell Cup 6-25-22 TH'!$BF$11:$BF$25)</f>
        <v>5</v>
      </c>
      <c r="DN6" s="99">
        <f>SUMIF('Caldwell Cup 6-25-22 TH'!$B$11:$B$25,$B6,'Caldwell Cup 6-25-22 TH'!$BI$11:$BI$25)</f>
        <v>10</v>
      </c>
      <c r="DO6" s="99">
        <f>SUMIF('Caldwell Cup 6-25-22 TH'!$B$11:$B$25,$B6,'Caldwell Cup 6-25-22 TH'!$BL$11:$BL$25)</f>
        <v>8</v>
      </c>
      <c r="DP6" s="99">
        <f>SUMIF('Caldwell Cup 6-25-22 TH'!$B$11:$B$25,$B6,'Caldwell Cup 6-25-22 TH'!$BO$11:$BO$25)</f>
        <v>8</v>
      </c>
      <c r="DQ6" s="99">
        <f>SUMIF('Caldwell Cup 6-25-22 TH'!$B$11:$B$25,$B6,'Caldwell Cup 6-25-22 TH'!$BR$11:$BR$25)</f>
        <v>0</v>
      </c>
      <c r="DR6" s="99">
        <f>SUMIF('Caldwell Cup 6-25-22 FS'!$B$11:$B$18,$B6,'Caldwell Cup 6-25-22 FS'!$BF$11:$BF$18)</f>
        <v>0</v>
      </c>
      <c r="DS6" s="99">
        <f>SUMIF('Caldwell Cup 6-25-22 FS'!$B$11:$B$18,$B6,'Caldwell Cup 6-25-22 FS'!$BI$11:$BI$18)</f>
        <v>0</v>
      </c>
      <c r="DT6" s="99">
        <f>SUMIF('Caldwell Cup 6-25-22 FS'!$B$11:$B$18,$B6,'Caldwell Cup 6-25-22 FS'!$BL$11:$BL$18)</f>
        <v>0</v>
      </c>
      <c r="DU6" s="99">
        <f>SUMIF('Caldwell Cup 6-25-22 FS'!$B$11:$B$18,$B6,'Caldwell Cup 6-25-22 FS'!$BO$11:$BO$18)</f>
        <v>0</v>
      </c>
      <c r="DV6" s="99">
        <f>SUMIF('Caldwell Cup 6-25-22 FS'!$B$11:$B$18,$B6,'Caldwell Cup 6-25-22 FS'!$BR$11:$BR$18)</f>
        <v>0</v>
      </c>
      <c r="DW6" s="99">
        <f>SUMIF('Sunday Races 7-3-22'!$B$11:$B$25,$B6,'Sunday Races 7-3-22'!$BF$11:$BF$25)</f>
        <v>0</v>
      </c>
      <c r="DX6" s="99">
        <f>SUMIF('Sunday Races 7-3-22'!$B$11:$B$25,$B6,'Sunday Races 7-3-22'!$BI$11:$BI$25)</f>
        <v>0</v>
      </c>
      <c r="DY6" s="99">
        <f>SUMIF('Sunday Races 7-3-22'!$B$11:$B$25,$B6,'Sunday Races 7-3-22'!$BL$11:$BL$25)</f>
        <v>0</v>
      </c>
      <c r="DZ6" s="99">
        <f>SUMIF('Sunday Races 7-3-22'!$B$11:$B$25,$B6,'Sunday Races 7-3-22'!$BO$11:$BO$25)</f>
        <v>0</v>
      </c>
      <c r="EA6" s="99">
        <f>SUMIF('Sunday Races 7-3-22'!$B$11:$B$25,$B6,'Sunday Races 7-3-22'!$BR$11:$BR$25)</f>
        <v>0</v>
      </c>
      <c r="EB6" s="99">
        <f>SUMIF('Sunday Races 7-31-22'!$B$11:$B$25,$B6,'Sunday Races 7-31-22'!$BF$11:$BF$25)</f>
        <v>0</v>
      </c>
      <c r="EC6" s="99">
        <f>SUMIF('Sunday Races 7-31-22'!$B$11:$B$25,$B6,'Sunday Races 7-31-22'!$BI$11:$BI$25)</f>
        <v>0</v>
      </c>
      <c r="ED6" s="99">
        <f>SUMIF('Sunday Races 7-31-22'!$B$11:$B$25,$B6,'Sunday Races 7-31-22'!$BL$11:$BL$25)</f>
        <v>0</v>
      </c>
      <c r="EE6" s="99">
        <f>SUMIF('Sunday Races 7-31-22'!$B$11:$B$25,$B6,'Sunday Races 7-31-22'!$BO$11:$BO$25)</f>
        <v>0</v>
      </c>
      <c r="EF6" s="99">
        <f>SUMIF('Sunday Races 7-31-22'!$B$11:$B$25,$B6,'Sunday Races 7-31-22'!$BR$11:$BR$25)</f>
        <v>0</v>
      </c>
      <c r="EG6" s="99">
        <f>SUMIF('Sunday Races 8-14-22'!$B$11:$B$25,$B6,'Sunday Races 8-14-22'!$BF$11:$BF$25)</f>
        <v>0</v>
      </c>
      <c r="EH6" s="99">
        <f>SUMIF('Sunday Races 8-14-22'!$B$11:$B$25,$B6,'Sunday Races 8-14-22'!$BI$11:$BI$25)</f>
        <v>0</v>
      </c>
      <c r="EI6" s="99">
        <f>SUMIF('Sunday Races 8-14-22'!$B$11:$B$25,$B6,'Sunday Races 8-14-22'!$BL$11:$BL$25)</f>
        <v>0</v>
      </c>
      <c r="EJ6" s="99">
        <f>SUMIF('Sunday Races 8-14-22'!$B$11:$B$25,$B6,'Sunday Races 8-14-22'!$BO$11:$BO$25)</f>
        <v>0</v>
      </c>
      <c r="EK6" s="99">
        <f>SUMIF('Sunday Races 8-14-22'!$B$11:$B$25,$B6,'Sunday Races 8-14-22'!$BR$11:$BR$25)</f>
        <v>0</v>
      </c>
      <c r="EL6" s="99">
        <f>SUMIF('Saturday Races 8-20-22'!$B$11:$B$25,$B6,'Saturday Races 8-20-22'!$BF$11:$BF$25)</f>
        <v>0</v>
      </c>
      <c r="EM6" s="99">
        <f>SUMIF('Saturday Races 8-20-22'!$B$11:$B$25,$B6,'Saturday Races 8-20-22'!$BI$11:$BI$25)</f>
        <v>0</v>
      </c>
      <c r="EN6" s="99">
        <f>SUMIF('Saturday Races 8-20-22'!$B$11:$B$25,$B6,'Saturday Races 8-20-22'!$BL$11:$BL$25)</f>
        <v>0</v>
      </c>
      <c r="EO6" s="99">
        <f>SUMIF('Saturday Races 8-20-22'!$B$11:$B$25,$B6,'Saturday Races 8-20-22'!$BO$11:$BO$25)</f>
        <v>0</v>
      </c>
      <c r="EP6" s="99">
        <f>SUMIF('Saturday Races 8-20-22'!$B$11:$B$25,$B6,'Saturday Races 8-20-22'!$BR$11:$BR$25)</f>
        <v>0</v>
      </c>
      <c r="EQ6" s="99">
        <f>SUMIF('Sunday Races 9-11-22'!$B$11:$B$20,$B6,'Sunday Races 9-11-22'!$BF$11:$BF$20)</f>
        <v>0</v>
      </c>
      <c r="ER6" s="99">
        <f>SUMIF('Sunday Races 9-11-22'!$B$11:$B$20,$B6,'Sunday Races 9-11-22'!$BI$11:$BI$20)</f>
        <v>0</v>
      </c>
      <c r="ES6" s="99">
        <f>SUMIF('Sunday Races 9-11-22'!$B$11:$B$20,$B6,'Sunday Races 9-11-22'!$BL$11:$BL$20)</f>
        <v>0</v>
      </c>
      <c r="ET6" s="99">
        <f>SUMIF('Sunday Races 9-11-22'!$B$11:$B$20,$B6,'Sunday Races 9-11-22'!$BO$11:$BO$20)</f>
        <v>0</v>
      </c>
      <c r="EU6" s="99">
        <f>SUMIF('Sunday Races 9-11-22'!$B$11:$B$20,$B6,'Sunday Races 9-11-22'!$BR$11:$BR$20)</f>
        <v>0</v>
      </c>
      <c r="EV6" s="99">
        <f>SUMIF('2022-09-17 Leukemia Cup TH'!$B$11:$B$26,$B6,'2022-09-17 Leukemia Cup TH'!$BF$11:$BF$26)</f>
        <v>0</v>
      </c>
      <c r="EW6" s="99">
        <f>SUMIF('2022-09-17 Leukemia Cup TH'!$B$11:$B$26,$B6,'2022-09-17 Leukemia Cup TH'!$BI$11:$BI$26)</f>
        <v>0</v>
      </c>
      <c r="EX6" s="99">
        <f>SUMIF('2022-09-17 Leukemia Cup TH'!$B$11:$B$26,$B6,'2022-09-17 Leukemia Cup TH'!$BL$11:$BL$26)</f>
        <v>0</v>
      </c>
      <c r="EY6" s="99">
        <f>SUMIF('2022-09-17 Leukemia Cup TH'!$B$11:$B$26,$B6,'2022-09-17 Leukemia Cup TH'!$BO$11:$BO$26)</f>
        <v>0</v>
      </c>
      <c r="EZ6" s="99">
        <f>SUMIF('2022-09-17 Leukemia Cup TH'!$B$11:$B$26,$B6,'2022-09-17 Leukemia Cup TH'!$BR$11:$BR$26)</f>
        <v>0</v>
      </c>
      <c r="FA6" s="99">
        <f>SUMIF('Smith-Berry LDR 9-24-22'!$B$11:$B$28,$B6,'Smith-Berry LDR 9-24-22'!$BF$11:$BF$28)</f>
        <v>0</v>
      </c>
      <c r="FB6" s="99">
        <f>SUMIF('Smith-Berry LDR 9-24-22'!$B$11:$B$28,$B6,'Smith-Berry LDR 9-24-22'!$BI$11:$BI$28)</f>
        <v>0</v>
      </c>
      <c r="FC6" s="99">
        <f>SUMIF('Smith-Berry LDR 9-24-22'!$B$11:$B$28,$B6,'Smith-Berry LDR 9-24-22'!$BL$11:$BL$28)</f>
        <v>0</v>
      </c>
      <c r="FD6" s="99">
        <f>SUMIF('Smith-Berry LDR 9-24-22'!$B$11:$B$28,$B6,'Smith-Berry LDR 9-24-22'!$BO$11:$BO$28)</f>
        <v>0</v>
      </c>
      <c r="FE6" s="99">
        <f>SUMIF('Smith-Berry LDR 9-24-22'!$B$11:$B$28,$B6,'Smith-Berry LDR 9-24-22'!$BR$11:$BR$28)</f>
        <v>0</v>
      </c>
      <c r="FF6" s="99">
        <f>SUMIF('Sunday Races 10-9-22'!$B$11:$B$15,$B6,'Sunday Races 10-9-22'!$BF$11:$BF$15)</f>
        <v>3</v>
      </c>
      <c r="FG6" s="99">
        <f>SUMIF('Sunday Races 10-9-22'!$B$11:$B$15,$B6,'Sunday Races 10-9-22'!$BI$11:$BI$15)</f>
        <v>1</v>
      </c>
      <c r="FH6" s="99">
        <f>SUMIF('Sunday Races 10-9-22'!$B$11:$B$15,$B6,'Sunday Races 10-9-22'!$BL$11:$BL$15)</f>
        <v>1</v>
      </c>
      <c r="FI6" s="99">
        <f>SUMIF('Sunday Races 10-9-22'!$B$11:$B$15,$B6,'Sunday Races 10-9-22'!$BO$11:$BO$15)</f>
        <v>0</v>
      </c>
      <c r="FJ6" s="99">
        <f>SUMIF('Sunday Races 10-9-22'!$B$11:$B$15,$B6,'Sunday Races 10-9-22'!$BR$11:$BR$15)</f>
        <v>0</v>
      </c>
      <c r="FK6" s="99">
        <f>SUMIF('Great Pumpkin Regatta 10-15-22'!$B$11:$B$53,$B6,'Great Pumpkin Regatta 10-15-22'!$BF$11:$BF$53)</f>
        <v>17</v>
      </c>
      <c r="FL6" s="99">
        <f>SUMIF('Great Pumpkin Regatta 10-15-22'!$B$11:$B$53,$B6,'Great Pumpkin Regatta 10-15-22'!$BI$11:$BI$53)</f>
        <v>17</v>
      </c>
      <c r="FM6" s="99">
        <f>SUMIF('Great Pumpkin Regatta 10-15-22'!$B$11:$B$53,$B6,'Great Pumpkin Regatta 10-15-22'!$BL$11:$BL$53)</f>
        <v>15</v>
      </c>
      <c r="FN6" s="99">
        <f>SUMIF('Great Pumpkin Regatta 10-15-22'!$B$11:$B$53,$B6,'Great Pumpkin Regatta 10-15-22'!$BO$11:$BO$53)</f>
        <v>16</v>
      </c>
      <c r="FO6" s="99">
        <f>SUMIF('Great Pumpkin Regatta 10-15-22'!$B$11:$B$53,$B6,'Great Pumpkin Regatta 10-15-22'!$BR$11:$BR$53)</f>
        <v>0</v>
      </c>
      <c r="FP6" s="99">
        <f>SUMIF('Sunday Races 10-23-22'!$B$11:$B$16,$B6,'Sunday Races 10-23-22'!$BF$11:$BF$16)</f>
        <v>0</v>
      </c>
      <c r="FQ6" s="99">
        <f>SUMIF('Sunday Races 10-23-22'!$B$11:$B$16,$B6,'Sunday Races 10-23-22'!$BI$11:$BI$16)</f>
        <v>0</v>
      </c>
      <c r="FR6" s="99">
        <f>SUMIF('Sunday Races 10-23-22'!$B$11:$B$16,$B6,'Sunday Races 10-23-22'!$BL$11:$BL$16)</f>
        <v>0</v>
      </c>
      <c r="FS6" s="99">
        <f>SUMIF('Sunday Races 10-23-22'!$B$11:$B$16,$B6,'Sunday Races 10-23-22'!$BO$11:$BO$16)</f>
        <v>0</v>
      </c>
      <c r="FT6" s="99">
        <f>SUMIF('Sunday Races 10-23-22'!$B$11:$B$16,$B6,'Sunday Races 10-23-22'!$BR$11:$BR$16)</f>
        <v>0</v>
      </c>
      <c r="FU6" s="100"/>
      <c r="FV6" s="101"/>
      <c r="FW6" s="102">
        <f t="shared" si="10"/>
        <v>17</v>
      </c>
      <c r="FX6" s="102">
        <f t="shared" si="10"/>
        <v>17</v>
      </c>
      <c r="FY6" s="102">
        <f t="shared" si="10"/>
        <v>16</v>
      </c>
      <c r="FZ6" s="102">
        <f t="shared" si="10"/>
        <v>15</v>
      </c>
      <c r="GA6" s="102">
        <f t="shared" si="10"/>
        <v>10</v>
      </c>
      <c r="GB6" s="102">
        <f t="shared" si="10"/>
        <v>8</v>
      </c>
      <c r="GC6" s="102">
        <f t="shared" si="10"/>
        <v>8</v>
      </c>
      <c r="GD6" s="102">
        <f t="shared" si="10"/>
        <v>7</v>
      </c>
      <c r="GE6" s="102">
        <f t="shared" si="10"/>
        <v>6</v>
      </c>
      <c r="GF6" s="102">
        <f t="shared" si="10"/>
        <v>5</v>
      </c>
      <c r="GG6" s="102">
        <f t="shared" si="11"/>
        <v>5</v>
      </c>
      <c r="GH6" s="102">
        <f t="shared" si="11"/>
        <v>5</v>
      </c>
      <c r="GI6" s="102">
        <f t="shared" si="11"/>
        <v>5</v>
      </c>
      <c r="GJ6" s="102">
        <f t="shared" si="11"/>
        <v>4</v>
      </c>
      <c r="GK6" s="102">
        <f t="shared" si="11"/>
        <v>4</v>
      </c>
      <c r="GL6" s="102">
        <f t="shared" si="11"/>
        <v>4</v>
      </c>
      <c r="GM6" s="102">
        <f t="shared" si="11"/>
        <v>4</v>
      </c>
      <c r="GN6" s="102">
        <f t="shared" si="11"/>
        <v>3</v>
      </c>
      <c r="GO6" s="102">
        <f t="shared" si="11"/>
        <v>3</v>
      </c>
      <c r="GP6" s="102">
        <f t="shared" si="11"/>
        <v>3</v>
      </c>
      <c r="GQ6" s="102">
        <f t="shared" si="12"/>
        <v>3</v>
      </c>
      <c r="GR6" s="102">
        <f t="shared" si="12"/>
        <v>3</v>
      </c>
      <c r="GS6" s="102">
        <f t="shared" si="12"/>
        <v>2</v>
      </c>
      <c r="GT6" s="102">
        <f t="shared" si="12"/>
        <v>2</v>
      </c>
      <c r="GU6" s="102">
        <f t="shared" si="12"/>
        <v>2</v>
      </c>
      <c r="GV6" s="102">
        <f t="shared" si="12"/>
        <v>2</v>
      </c>
      <c r="GW6" s="102">
        <f t="shared" si="12"/>
        <v>1</v>
      </c>
      <c r="GX6" s="102">
        <f t="shared" si="12"/>
        <v>1</v>
      </c>
      <c r="GY6" s="102">
        <f t="shared" si="12"/>
        <v>1</v>
      </c>
      <c r="GZ6" s="102">
        <f t="shared" si="12"/>
        <v>1</v>
      </c>
      <c r="HA6" s="102">
        <f t="shared" si="13"/>
        <v>1</v>
      </c>
      <c r="HB6" s="102">
        <f t="shared" si="13"/>
        <v>0</v>
      </c>
      <c r="HC6" s="102">
        <f t="shared" si="13"/>
        <v>0</v>
      </c>
      <c r="HD6" s="102">
        <f t="shared" si="13"/>
        <v>0</v>
      </c>
      <c r="HE6" s="102">
        <f t="shared" si="13"/>
        <v>0</v>
      </c>
      <c r="HF6" s="102">
        <f t="shared" si="13"/>
        <v>0</v>
      </c>
      <c r="HG6" s="102">
        <f t="shared" si="13"/>
        <v>0</v>
      </c>
      <c r="HH6" s="102">
        <f t="shared" si="13"/>
        <v>0</v>
      </c>
      <c r="HI6" s="102">
        <f t="shared" si="13"/>
        <v>0</v>
      </c>
      <c r="HJ6" s="102">
        <f t="shared" si="13"/>
        <v>0</v>
      </c>
      <c r="HK6" s="102">
        <f t="shared" si="14"/>
        <v>0</v>
      </c>
      <c r="HL6" s="102">
        <f t="shared" si="14"/>
        <v>0</v>
      </c>
      <c r="HM6" s="102">
        <f t="shared" si="14"/>
        <v>0</v>
      </c>
      <c r="HN6" s="102">
        <f t="shared" si="14"/>
        <v>0</v>
      </c>
      <c r="HO6" s="102">
        <f t="shared" si="14"/>
        <v>0</v>
      </c>
      <c r="HP6" s="102">
        <f t="shared" si="14"/>
        <v>0</v>
      </c>
      <c r="HQ6" s="102">
        <f t="shared" si="14"/>
        <v>0</v>
      </c>
      <c r="HR6" s="102">
        <f t="shared" si="14"/>
        <v>0</v>
      </c>
      <c r="HS6" s="102">
        <f t="shared" si="14"/>
        <v>0</v>
      </c>
      <c r="HT6" s="102">
        <f t="shared" si="14"/>
        <v>0</v>
      </c>
      <c r="HU6" s="102">
        <f t="shared" si="15"/>
        <v>0</v>
      </c>
      <c r="HV6" s="102">
        <f t="shared" si="15"/>
        <v>0</v>
      </c>
      <c r="HW6" s="102">
        <f t="shared" si="15"/>
        <v>0</v>
      </c>
      <c r="HX6" s="102">
        <f t="shared" si="15"/>
        <v>0</v>
      </c>
      <c r="HY6" s="102">
        <f t="shared" si="15"/>
        <v>0</v>
      </c>
      <c r="HZ6" s="102">
        <f t="shared" si="15"/>
        <v>0</v>
      </c>
      <c r="IA6" s="102">
        <f t="shared" si="15"/>
        <v>0</v>
      </c>
      <c r="IB6" s="102">
        <f t="shared" si="15"/>
        <v>0</v>
      </c>
      <c r="IC6" s="102">
        <f t="shared" si="15"/>
        <v>0</v>
      </c>
      <c r="ID6" s="102">
        <f t="shared" si="15"/>
        <v>0</v>
      </c>
      <c r="IE6" s="102">
        <f t="shared" si="16"/>
        <v>0</v>
      </c>
      <c r="IF6" s="102">
        <f t="shared" si="16"/>
        <v>0</v>
      </c>
      <c r="IG6" s="102">
        <f t="shared" si="16"/>
        <v>0</v>
      </c>
      <c r="IH6" s="102">
        <f t="shared" si="16"/>
        <v>0</v>
      </c>
      <c r="II6" s="102">
        <f t="shared" si="16"/>
        <v>0</v>
      </c>
      <c r="IJ6" s="102">
        <f t="shared" si="16"/>
        <v>0</v>
      </c>
      <c r="IK6" s="102">
        <f t="shared" si="16"/>
        <v>0</v>
      </c>
      <c r="IL6" s="102">
        <f t="shared" si="16"/>
        <v>0</v>
      </c>
      <c r="IM6" s="102">
        <f t="shared" si="16"/>
        <v>0</v>
      </c>
      <c r="IN6" s="102">
        <f t="shared" si="16"/>
        <v>0</v>
      </c>
      <c r="IO6" s="102">
        <f t="shared" si="16"/>
        <v>0</v>
      </c>
      <c r="IP6" s="102">
        <f t="shared" si="16"/>
        <v>0</v>
      </c>
      <c r="IQ6" s="102">
        <f t="shared" si="16"/>
        <v>0</v>
      </c>
      <c r="IR6" s="102">
        <f t="shared" si="16"/>
        <v>0</v>
      </c>
      <c r="IS6" s="102">
        <f t="shared" si="16"/>
        <v>0</v>
      </c>
      <c r="IU6" s="99">
        <f>SUMIF('2021 Club Championship Crew'!$B$11:$B$14,$B6,'2021 Club Championship Crew'!$BN$11:$BN$14)</f>
        <v>0</v>
      </c>
      <c r="IV6" s="99">
        <f>SUMIF('2021 Club Championship Crew'!$B$11:$B$14,$B6,'2021 Club Championship Crew'!$BQ$11:$BQ$14)</f>
        <v>0</v>
      </c>
      <c r="IW6" s="99">
        <f>SUMIF('2021 Club Championship Crew'!$B$11:$B$14,$B6,'2021 Club Championship Crew'!$BT$11:$BT$14)</f>
        <v>0</v>
      </c>
      <c r="IX6" s="99">
        <f>SUMIF('2021 Club Championship Crew'!$B$11:$B$14,$B6,'2021 Club Championship Crew'!$BW$11:$BW$14)</f>
        <v>0</v>
      </c>
      <c r="IY6" s="99">
        <f>SUMIF('2021 Club Championship Crew'!$B$11:$B$14,$B6,'2021 Club Championship Crew'!$CC$11:$CC$14)</f>
        <v>0</v>
      </c>
    </row>
    <row r="7" spans="1:259" ht="15" customHeight="1" x14ac:dyDescent="0.2">
      <c r="A7" s="134">
        <f t="shared" si="17"/>
        <v>4</v>
      </c>
      <c r="B7" s="103" t="s">
        <v>202</v>
      </c>
      <c r="C7" s="96">
        <f t="shared" si="6"/>
        <v>28</v>
      </c>
      <c r="D7" s="97">
        <f t="shared" si="7"/>
        <v>103</v>
      </c>
      <c r="E7" s="96">
        <f t="shared" si="8"/>
        <v>100</v>
      </c>
      <c r="F7" s="98">
        <f t="shared" si="9"/>
        <v>3.6785714285714283E-2</v>
      </c>
      <c r="G7" s="99">
        <f>SUMIF('Saturday Race 11-06-21'!$B$11:$B$24,$B7,'Saturday Race 11-06-21'!$BF$11:$BF$24)</f>
        <v>0</v>
      </c>
      <c r="H7" s="99">
        <f>SUMIF('Saturday Race 11-06-21'!$B$11:$B$24,$B7,'Saturday Race 11-06-21'!$BI$11:$BI$24)</f>
        <v>0</v>
      </c>
      <c r="I7" s="99">
        <f>SUMIF('Saturday Race 11-06-21'!$B$11:$B$24,$B7,'Saturday Race 11-06-21'!$BL$11:$BL$24)</f>
        <v>0</v>
      </c>
      <c r="J7" s="99">
        <f>SUMIF('Saturday Race 11-06-21'!$B$11:$B$24,$B7,'Saturday Race 11-06-21'!$BO$11:$BO$24)</f>
        <v>0</v>
      </c>
      <c r="K7" s="99">
        <f>SUMIF('Saturday Race 11-06-21'!$B$11:$B$24,$B7,'Saturday Race 11-06-21'!$BR$11:$BR$24)</f>
        <v>0</v>
      </c>
      <c r="L7" s="99">
        <f>SUMIF('Saturday Race 11-20-21'!$B$11:$B$24,$B7,'Saturday Race 11-20-21'!$BF$11:$BF$24)</f>
        <v>0</v>
      </c>
      <c r="M7" s="99">
        <f>SUMIF('Saturday Race 11-20-21'!$B$11:$B$24,$B7,'Saturday Race 11-20-21'!$BI$11:$BI$24)</f>
        <v>0</v>
      </c>
      <c r="N7" s="99">
        <f>SUMIF('Saturday Race 11-20-21'!$B$11:$B$24,$B7,'Saturday Race 11-20-21'!$BL$11:$BL$24)</f>
        <v>0</v>
      </c>
      <c r="O7" s="99">
        <f>SUMIF('Saturday Race 11-20-21'!$B$11:$B$24,$B7,'Saturday Race 11-20-21'!$BO$11:$BO$24)</f>
        <v>0</v>
      </c>
      <c r="P7" s="99">
        <f>SUMIF('Saturday Race 11-20-21'!$B$11:$B$24,$B7,'Saturday Race 11-20-21'!$BR$11:$BR$24)</f>
        <v>0</v>
      </c>
      <c r="Q7" s="99">
        <f>SUMIF('One Day 12-04-21 Scots'!$B$11:$B$24,$B7,'One Day 12-04-21 Scots'!$BF$11:$BF$24)</f>
        <v>0</v>
      </c>
      <c r="R7" s="99">
        <f>SUMIF('One Day 12-04-21 Scots'!$B$11:$B$24,$B7,'One Day 12-04-21 Scots'!$BI$11:$BI$24)</f>
        <v>0</v>
      </c>
      <c r="S7" s="99">
        <f>SUMIF('One Day 12-04-21 Scots'!$B$11:$B$24,$B7,'One Day 12-04-21 Scots'!$BL$11:$BL$24)</f>
        <v>0</v>
      </c>
      <c r="T7" s="99">
        <f>SUMIF('One Day 12-04-21 Scots'!$B$11:$B$24,$B7,'One Day 12-04-21 Scots'!$BO$11:$BO$24)</f>
        <v>0</v>
      </c>
      <c r="U7" s="99">
        <f>SUMIF('One Day 12-04-21 Scots'!$B$11:$B$24,$B7,'One Day 12-04-21 Scots'!$BR$11:$BR$24)</f>
        <v>0</v>
      </c>
      <c r="V7" s="99">
        <f>SUMIF('One Day 12-04-21 Thistles'!$B$11:$B$25,$B7,'One Day 12-04-21 Thistles'!$BF$11:$BF$25)</f>
        <v>0</v>
      </c>
      <c r="W7" s="99">
        <f>SUMIF('One Day 12-04-21 Thistles'!$B$11:$B$25,$B7,'One Day 12-04-21 Thistles'!$BI$11:$BI$25)</f>
        <v>0</v>
      </c>
      <c r="X7" s="99">
        <f>SUMIF('One Day 12-04-21 Thistles'!$B$11:$B$25,$B7,'One Day 12-04-21 Thistles'!$BL$11:$BL$25)</f>
        <v>0</v>
      </c>
      <c r="Y7" s="99">
        <f>SUMIF('One Day 12-04-21 Thistles'!$B$11:$B$25,$B7,'One Day 12-04-21 Thistles'!$BO$11:$BO$25)</f>
        <v>0</v>
      </c>
      <c r="Z7" s="99">
        <f>SUMIF('One Day 12-04-21 Thistles'!$B$11:$B$25,$B7,'One Day 12-04-21 Thistles'!$BR$11:$BR$25)</f>
        <v>0</v>
      </c>
      <c r="AA7" s="99">
        <f>SUMIF('Saturday Race 1-08-22'!$B$11:$B$20,$B7,'Saturday Race 1-08-22'!$BF$11:$BF$20)</f>
        <v>0</v>
      </c>
      <c r="AB7" s="99">
        <f>SUMIF('Saturday Race 1-08-22'!$B$11:$B$20,$B7,'Saturday Race 1-08-22'!$BI$11:$BI$20)</f>
        <v>0</v>
      </c>
      <c r="AC7" s="99">
        <f>SUMIF('Saturday Race 1-08-22'!$B$11:$B$20,$B7,'Saturday Race 1-08-22'!$BL$11:$BL$20)</f>
        <v>0</v>
      </c>
      <c r="AD7" s="99">
        <f>SUMIF('Saturday Race 1-08-22'!$B$11:$B$20,$B7,'Saturday Race 1-08-22'!$BO$11:$BO$20)</f>
        <v>0</v>
      </c>
      <c r="AE7" s="99">
        <f>SUMIF('Saturday Race 1-08-22'!$B$11:$B$20,$B7,'Saturday Race 1-08-22'!$BR$11:$BR$20)</f>
        <v>0</v>
      </c>
      <c r="AF7" s="99">
        <f>SUMIF('Saturday Race 1-22-22'!$B$11:$B$20,$B7,'Saturday Race 1-22-22'!$BF$11:$BF$20)</f>
        <v>2</v>
      </c>
      <c r="AG7" s="99">
        <f>SUMIF('Saturday Race 1-22-22'!$B$11:$B$20,$B7,'Saturday Race 1-22-22'!$BI$11:$BI$20)</f>
        <v>1</v>
      </c>
      <c r="AH7" s="99">
        <f>SUMIF('Saturday Race 1-22-22'!$B$11:$B$20,$B7,'Saturday Race 1-22-22'!$BL$11:$BL$20)</f>
        <v>1</v>
      </c>
      <c r="AI7" s="99">
        <f>SUMIF('Saturday Race 1-22-22'!$B$11:$B$20,$B7,'Saturday Race 1-22-22'!$BO$11:$BO$20)</f>
        <v>0</v>
      </c>
      <c r="AJ7" s="99">
        <f>SUMIF('Saturday Race 1-22-22'!$B$11:$B$20,$B7,'Saturday Race 1-22-22'!$BR$11:$BR$20)</f>
        <v>0</v>
      </c>
      <c r="AK7" s="99">
        <f>SUMIF('Sunday Race 2-6-22'!$B$11:$B$20,$B7,'Sunday Race 2-6-22'!$BF$11:$BF$20)</f>
        <v>0</v>
      </c>
      <c r="AL7" s="99">
        <f>SUMIF('Sunday Race 2-6-22'!$B$11:$B$20,$B7,'Sunday Race 2-6-22'!$BI$11:$BI$20)</f>
        <v>0</v>
      </c>
      <c r="AM7" s="99">
        <f>SUMIF('Sunday Race 2-6-22'!$B$11:$B$20,$B7,'Sunday Race 2-6-22'!$BL$11:$BL$20)</f>
        <v>0</v>
      </c>
      <c r="AN7" s="99">
        <f>SUMIF('Sunday Race 2-6-22'!$B$11:$B$20,$B7,'Sunday Race 2-6-22'!$BO$11:$BO$20)</f>
        <v>0</v>
      </c>
      <c r="AO7" s="99">
        <f>SUMIF('Sunday Race 2-6-22'!$B$11:$B$20,$B7,'Sunday Race 2-6-22'!$BR$11:$BR$20)</f>
        <v>0</v>
      </c>
      <c r="AP7" s="99">
        <f>SUMIF('Chili One Day 2-12-22 Scots'!$B$11:$B$20,$B7,'Chili One Day 2-12-22 Scots'!$BF$11:$BF$20)</f>
        <v>0</v>
      </c>
      <c r="AQ7" s="99">
        <f>SUMIF('Chili One Day 2-12-22 Scots'!$B$11:$B$20,$B7,'Chili One Day 2-12-22 Scots'!$BI$11:$BI$20)</f>
        <v>0</v>
      </c>
      <c r="AR7" s="99">
        <f>SUMIF('Chili One Day 2-12-22 Scots'!$B$11:$B$20,$B7,'Chili One Day 2-12-22 Scots'!$BL$11:$BL$20)</f>
        <v>0</v>
      </c>
      <c r="AS7" s="99">
        <f>SUMIF('Chili One Day 2-12-22 Scots'!$B$11:$B$20,$B7,'Chili One Day 2-12-22 Scots'!$BO$11:$BO$20)</f>
        <v>0</v>
      </c>
      <c r="AT7" s="99">
        <f>SUMIF('Chili One Day 2-12-22 Scots'!$B$11:$B$20,$B7,'Chili One Day 2-12-22 Scots'!$BR$11:$BR$20)</f>
        <v>0</v>
      </c>
      <c r="AU7" s="99">
        <f>SUMIF('Chili One Day 2-12-22 Thistles'!$B$11:$B$20,$B7,'Chili One Day 2-12-22 Thistles'!$BF$11:$BF$20)</f>
        <v>6</v>
      </c>
      <c r="AV7" s="99">
        <f>SUMIF('Chili One Day 2-12-22 Thistles'!$B$11:$B$20,$B7,'Chili One Day 2-12-22 Thistles'!$BI$11:$BI$20)</f>
        <v>3</v>
      </c>
      <c r="AW7" s="99">
        <f>SUMIF('Chili One Day 2-12-22 Thistles'!$B$11:$B$20,$B7,'Chili One Day 2-12-22 Thistles'!$BL$11:$BL$20)</f>
        <v>4</v>
      </c>
      <c r="AX7" s="99">
        <f>SUMIF('Chili One Day 2-12-22 Thistles'!$B$11:$B$20,$B7,'Chili One Day 2-12-22 Thistles'!$BO$11:$BO$20)</f>
        <v>0</v>
      </c>
      <c r="AY7" s="99">
        <f>SUMIF('Chili One Day 2-12-22 Thistles'!$B$11:$B$20,$B7,'Chili One Day 2-12-22 Thistles'!$BR$11:$BR$20)</f>
        <v>0</v>
      </c>
      <c r="AZ7" s="99">
        <f>SUMIF('Sunday Race 2-20-22'!$B$11:$B$20,$B7,'Sunday Race 2-20-22'!$BF$11:$BF$20)</f>
        <v>3</v>
      </c>
      <c r="BA7" s="99">
        <f>SUMIF('Sunday Race 2-20-22'!$B$11:$B$20,$B7,'Sunday Race 2-20-22'!$BI$11:$BI$20)</f>
        <v>2</v>
      </c>
      <c r="BB7" s="99">
        <f>SUMIF('Sunday Race 2-20-22'!$B$11:$B$20,$B7,'Sunday Race 2-20-22'!$BL$11:$BL$20)</f>
        <v>1</v>
      </c>
      <c r="BC7" s="99">
        <f>SUMIF('Sunday Race 2-20-22'!$B$11:$B$20,$B7,'Sunday Race 2-20-22'!$BO$11:$BO$20)</f>
        <v>0</v>
      </c>
      <c r="BD7" s="99">
        <f>SUMIF('Sunday Race 2-20-22'!$B$11:$B$20,$B7,'Sunday Race 2-20-22'!$BR$11:$BR$20)</f>
        <v>0</v>
      </c>
      <c r="BE7" s="99">
        <f>SUMIF('Sunday Race 2-27-22'!$B$11:$B$20,$B7,'Sunday Race 2-27-22'!$BF$11:$BF$20)</f>
        <v>2</v>
      </c>
      <c r="BF7" s="99">
        <f>SUMIF('Sunday Race 2-27-22'!$B$11:$B$20,$B7,'Sunday Race 2-27-22'!$BI$11:$BI$20)</f>
        <v>2</v>
      </c>
      <c r="BG7" s="99">
        <f>SUMIF('Sunday Race 2-27-22'!$B$11:$B$20,$B7,'Sunday Race 2-27-22'!$BL$11:$BL$20)</f>
        <v>2</v>
      </c>
      <c r="BH7" s="99">
        <f>SUMIF('Sunday Race 2-27-22'!$B$11:$B$20,$B7,'Sunday Race 2-27-22'!$BO$11:$BO$20)</f>
        <v>2</v>
      </c>
      <c r="BI7" s="99">
        <f>SUMIF('Sunday Race 2-27-22'!$B$11:$B$20,$B7,'Sunday Race 2-27-22'!$BR$11:$BR$20)</f>
        <v>0</v>
      </c>
      <c r="BJ7" s="99">
        <f>SUMIF('Sunday Race 3-13-22'!$B$11:$B$21,$B7,'Sunday Race 3-13-22'!$BF$11:$BF$21)</f>
        <v>4</v>
      </c>
      <c r="BK7" s="99">
        <f>SUMIF('Sunday Race 3-13-22'!$B$11:$B$21,$B7,'Sunday Race 3-13-22'!$BI$11:$BI$21)</f>
        <v>1</v>
      </c>
      <c r="BL7" s="99">
        <f>SUMIF('Sunday Race 3-13-22'!$B$11:$B$21,$B7,'Sunday Race 3-13-22'!$BL$11:$BL$21)</f>
        <v>1</v>
      </c>
      <c r="BM7" s="99">
        <f>SUMIF('Sunday Race 3-13-22'!$B$11:$B$21,$B7,'Sunday Race 3-13-22'!$BO$11:$BO$21)</f>
        <v>3</v>
      </c>
      <c r="BN7" s="99">
        <f>SUMIF('Sunday Race 3-13-22'!$B$11:$B$21,$B7,'Sunday Race 3-13-22'!$BR$11:$BR$21)</f>
        <v>0</v>
      </c>
      <c r="BO7" s="99">
        <f>SUMIF('Saturday Race 3-19-22'!$B$11:$B$26,$B7,'Saturday Race 3-19-22'!$BF$11:$BF$26)</f>
        <v>0</v>
      </c>
      <c r="BP7" s="99">
        <f>SUMIF('Saturday Race 3-19-22'!$B$11:$B$26,$B7,'Saturday Race 3-19-22'!$BI$11:$BI$26)</f>
        <v>0</v>
      </c>
      <c r="BQ7" s="99">
        <f>SUMIF('Saturday Race 3-19-22'!$B$11:$B$26,$B7,'Saturday Race 3-19-22'!$BL$11:$BL$26)</f>
        <v>0</v>
      </c>
      <c r="BR7" s="99">
        <f>SUMIF('Saturday Race 3-19-22'!$B$11:$B$26,$B7,'Saturday Race 3-19-22'!$BO$11:$BO$26)</f>
        <v>0</v>
      </c>
      <c r="BS7" s="99">
        <f>SUMIF('Saturday Race 3-19-22'!$B$11:$B$26,$B7,'Saturday Race 3-19-22'!$BR$11:$BR$26)</f>
        <v>0</v>
      </c>
      <c r="BT7" s="99">
        <f>SUMIF('Sunday Races 4-10-22'!$B$11:$B$26,$B7,'Sunday Races 4-10-22'!$BF$11:$BF$26)</f>
        <v>0</v>
      </c>
      <c r="BU7" s="99">
        <f>SUMIF('Sunday Races 4-10-22'!$B$11:$B$26,$B7,'Sunday Races 4-10-22'!$BI$11:$BI$26)</f>
        <v>0</v>
      </c>
      <c r="BV7" s="99">
        <f>SUMIF('Sunday Races 4-10-22'!$B$11:$B$26,$B7,'Sunday Races 4-10-22'!$BL$11:$BL$26)</f>
        <v>0</v>
      </c>
      <c r="BW7" s="99">
        <f>SUMIF('Sunday Races 4-10-22'!$B$11:$B$26,$B7,'Sunday Races 4-10-22'!$BO$11:$BO$26)</f>
        <v>0</v>
      </c>
      <c r="BX7" s="99">
        <f>SUMIF('Sunday Races 4-10-22'!$B$11:$B$26,$B7,'Sunday Races 4-10-22'!$BR$11:$BR$26)</f>
        <v>0</v>
      </c>
      <c r="BY7" s="99">
        <f>SUMIF('Easter One Day 4-16-22 FS'!$B$11:$B$26,$B7,'Easter One Day 4-16-22 FS'!$BF$11:$BF$26)</f>
        <v>0</v>
      </c>
      <c r="BZ7" s="99">
        <f>SUMIF('Easter One Day 4-16-22 FS'!$B$11:$B$26,$B7,'Easter One Day 4-16-22 FS'!$BI$11:$BI$26)</f>
        <v>0</v>
      </c>
      <c r="CA7" s="99">
        <f>SUMIF('Easter One Day 4-16-22 FS'!$B$11:$B$26,$B7,'Easter One Day 4-16-22 FS'!$BL$11:$BL$26)</f>
        <v>0</v>
      </c>
      <c r="CB7" s="99">
        <f>SUMIF('Easter One Day 4-16-22 FS'!$B$11:$B$26,$B7,'Easter One Day 4-16-22 FS'!$BO$11:$BO$26)</f>
        <v>0</v>
      </c>
      <c r="CC7" s="99">
        <f>SUMIF('Easter One Day 4-16-22 FS'!$B$11:$B$26,$B7,'Easter One Day 4-16-22 FS'!$BR$11:$BR$26)</f>
        <v>0</v>
      </c>
      <c r="CD7" s="99">
        <f>SUMIF('Easter One Day 4-16-22 TH'!$B$11:$B$26,$B7,'Easter One Day 4-16-22 TH'!$BF$11:$BF$26)</f>
        <v>0</v>
      </c>
      <c r="CE7" s="99">
        <f>SUMIF('Easter One Day 4-16-22 TH'!$B$11:$B$26,$B7,'Easter One Day 4-16-22 TH'!$BI$11:$BI$26)</f>
        <v>0</v>
      </c>
      <c r="CF7" s="99">
        <f>SUMIF('Easter One Day 4-16-22 TH'!$B$11:$B$26,$B7,'Easter One Day 4-16-22 TH'!$BL$11:$BL$26)</f>
        <v>0</v>
      </c>
      <c r="CG7" s="99">
        <f>SUMIF('Easter One Day 4-16-22 TH'!$B$11:$B$26,$B7,'Easter One Day 4-16-22 TH'!$BO$11:$BO$26)</f>
        <v>0</v>
      </c>
      <c r="CH7" s="99">
        <f>SUMIF('Easter One Day 4-16-22 TH'!$B$11:$B$26,$B7,'Easter One Day 4-16-22 TH'!$BR$11:$BR$26)</f>
        <v>0</v>
      </c>
      <c r="CI7" s="99">
        <f>SUMIF('Sunday Races 5-1-22'!$B$11:$B$28,$B7,'Sunday Races 5-1-22'!$BF$11:$BF$28)</f>
        <v>0</v>
      </c>
      <c r="CJ7" s="99">
        <f>SUMIF('Sunday Races 5-1-22'!$B$11:$B$28,$B7,'Sunday Races 5-1-22'!$BI$11:$BI$28)</f>
        <v>0</v>
      </c>
      <c r="CK7" s="99">
        <f>SUMIF('Sunday Races 5-1-22'!$B$11:$B$28,$B7,'Sunday Races 5-1-22'!$BL$11:$BL$28)</f>
        <v>0</v>
      </c>
      <c r="CL7" s="99">
        <f>SUMIF('Sunday Races 5-1-22'!$B$11:$B$28,$B7,'Sunday Races 5-1-22'!$BO$11:$BO$28)</f>
        <v>1</v>
      </c>
      <c r="CM7" s="99">
        <f>SUMIF('Sunday Races 5-1-22'!$B$11:$B$28,$B7,'Sunday Races 5-1-22'!$BR$11:$BR$28)</f>
        <v>0</v>
      </c>
      <c r="CN7" s="99">
        <f>SUMIF('Long Distance Race 5-7-22'!$B$11:$B$27,$B7,'Long Distance Race 5-7-22'!$BF$11:$BF$27)</f>
        <v>1</v>
      </c>
      <c r="CO7" s="99">
        <f>SUMIF('Long Distance Race 5-7-22'!$B$11:$B$27,$B7,'Long Distance Race 5-7-22'!$BI$11:$BI$27)</f>
        <v>0</v>
      </c>
      <c r="CP7" s="99">
        <f>SUMIF('Long Distance Race 5-7-22'!$B$11:$B$27,$B7,'Long Distance Race 5-7-22'!$BL$11:$BL$27)</f>
        <v>0</v>
      </c>
      <c r="CQ7" s="99">
        <f>SUMIF('Long Distance Race 5-7-22'!$B$11:$B$27,$B7,'Long Distance Race 5-7-22'!$BO$11:$BO$27)</f>
        <v>0</v>
      </c>
      <c r="CR7" s="99">
        <f>SUMIF('Long Distance Race 5-7-22'!$B$11:$B$27,$B7,'Long Distance Race 5-7-22'!$BR$11:$BR$27)</f>
        <v>0</v>
      </c>
      <c r="CS7" s="99">
        <f>SUMIF('Memorial Day Regatta 5-28-22 Op'!$B$11:$B$27,$B7,'Memorial Day Regatta 5-28-22 Op'!$BF$11:$BF$27)</f>
        <v>0</v>
      </c>
      <c r="CT7" s="99">
        <f>SUMIF('Memorial Day Regatta 5-28-22 Op'!$B$11:$B$27,$B7,'Memorial Day Regatta 5-28-22 Op'!$BI$11:$BI$27)</f>
        <v>0</v>
      </c>
      <c r="CU7" s="99">
        <f>SUMIF('Memorial Day Regatta 5-28-22 Op'!$B$11:$B$27,$B7,'Memorial Day Regatta 5-28-22 Op'!$BL$11:$BL$27)</f>
        <v>0</v>
      </c>
      <c r="CV7" s="99">
        <f>SUMIF('Memorial Day Regatta 5-28-22 Op'!$B$11:$B$27,$B7,'Memorial Day Regatta 5-28-22 Op'!$BO$11:$BO$27)</f>
        <v>0</v>
      </c>
      <c r="CW7" s="99">
        <f>SUMIF('Memorial Day Regatta 5-28-22 Op'!$B$11:$B$27,$B7,'Memorial Day Regatta 5-28-22 Op'!$BR$11:$BR$27)</f>
        <v>0</v>
      </c>
      <c r="CX7" s="99">
        <f>SUMIF('Sunday Races 6-5-22'!$B$11:$B$28,$B7,'Sunday Races 6-5-22'!$BF$11:$BF$28)</f>
        <v>0</v>
      </c>
      <c r="CY7" s="99">
        <f>SUMIF('Sunday Races 6-5-22'!$B$11:$B$28,$B7,'Sunday Races 6-5-22'!$BI$11:$BI$28)</f>
        <v>0</v>
      </c>
      <c r="CZ7" s="99">
        <f>SUMIF('Sunday Races 6-5-22'!$B$11:$B$28,$B7,'Sunday Races 6-5-22'!$BL$11:$BL$28)</f>
        <v>0</v>
      </c>
      <c r="DA7" s="99">
        <f>SUMIF('Sunday Races 6-5-22'!$B$11:$B$28,$B7,'Sunday Races 6-5-22'!$BO$11:$BO$28)</f>
        <v>0</v>
      </c>
      <c r="DB7" s="99">
        <f>SUMIF('Sunday Races 6-5-22'!$B$11:$B$28,$B7,'Sunday Races 6-5-22'!$BR$11:$BR$28)</f>
        <v>0</v>
      </c>
      <c r="DC7" s="99">
        <f>SUMIF('Sunday Races 6-12-22'!$B$11:$B$24,$B7,'Sunday Races 6-12-22'!$BF$11:$BF$24)</f>
        <v>0</v>
      </c>
      <c r="DD7" s="99">
        <f>SUMIF('Sunday Races 6-12-22'!$B$11:$B$24,$B7,'Sunday Races 6-12-22'!$BI$11:$BI$24)</f>
        <v>0</v>
      </c>
      <c r="DE7" s="99">
        <f>SUMIF('Sunday Races 6-12-22'!$B$11:$B$24,$B7,'Sunday Races 6-12-22'!$BL$11:$BL$24)</f>
        <v>0</v>
      </c>
      <c r="DF7" s="99">
        <f>SUMIF('Sunday Races 6-12-22'!$B$11:$B$24,$B7,'Sunday Races 6-12-22'!$BO$11:$BO$24)</f>
        <v>0</v>
      </c>
      <c r="DG7" s="99">
        <f>SUMIF('Sunday Races 6-12-22'!$B$11:$B$24,$B7,'Sunday Races 6-12-22'!$BR$11:$BR$24)</f>
        <v>0</v>
      </c>
      <c r="DH7" s="99">
        <f>SUMIF('Saturday Races 6-18-22'!$B$11:$B$24,$B7,'Saturday Races 6-18-22'!$BF$11:$BF$24)</f>
        <v>0</v>
      </c>
      <c r="DI7" s="99">
        <f>SUMIF('Saturday Races 6-18-22'!$B$11:$B$24,$B7,'Saturday Races 6-18-22'!$BI$11:$BI$24)</f>
        <v>0</v>
      </c>
      <c r="DJ7" s="99">
        <f>SUMIF('Saturday Races 6-18-22'!$B$11:$B$24,$B7,'Saturday Races 6-18-22'!$BL$11:$BL$24)</f>
        <v>0</v>
      </c>
      <c r="DK7" s="99">
        <f>SUMIF('Saturday Races 6-18-22'!$B$11:$B$24,$B7,'Saturday Races 6-18-22'!$BO$11:$BO$24)</f>
        <v>0</v>
      </c>
      <c r="DL7" s="99">
        <f>SUMIF('Saturday Races 6-18-22'!$B$11:$B$24,$B7,'Saturday Races 6-18-22'!$BR$11:$BR$24)</f>
        <v>0</v>
      </c>
      <c r="DM7" s="99">
        <f>SUMIF('Caldwell Cup 6-25-22 TH'!$B$11:$B$25,$B7,'Caldwell Cup 6-25-22 TH'!$BF$11:$BF$25)</f>
        <v>6</v>
      </c>
      <c r="DN7" s="99">
        <f>SUMIF('Caldwell Cup 6-25-22 TH'!$B$11:$B$25,$B7,'Caldwell Cup 6-25-22 TH'!$BI$11:$BI$25)</f>
        <v>4</v>
      </c>
      <c r="DO7" s="99">
        <f>SUMIF('Caldwell Cup 6-25-22 TH'!$B$11:$B$25,$B7,'Caldwell Cup 6-25-22 TH'!$BL$11:$BL$25)</f>
        <v>5</v>
      </c>
      <c r="DP7" s="99">
        <f>SUMIF('Caldwell Cup 6-25-22 TH'!$B$11:$B$25,$B7,'Caldwell Cup 6-25-22 TH'!$BO$11:$BO$25)</f>
        <v>10</v>
      </c>
      <c r="DQ7" s="99">
        <f>SUMIF('Caldwell Cup 6-25-22 TH'!$B$11:$B$25,$B7,'Caldwell Cup 6-25-22 TH'!$BR$11:$BR$25)</f>
        <v>0</v>
      </c>
      <c r="DR7" s="99">
        <f>SUMIF('Caldwell Cup 6-25-22 FS'!$B$11:$B$18,$B7,'Caldwell Cup 6-25-22 FS'!$BF$11:$BF$18)</f>
        <v>0</v>
      </c>
      <c r="DS7" s="99">
        <f>SUMIF('Caldwell Cup 6-25-22 FS'!$B$11:$B$18,$B7,'Caldwell Cup 6-25-22 FS'!$BI$11:$BI$18)</f>
        <v>0</v>
      </c>
      <c r="DT7" s="99">
        <f>SUMIF('Caldwell Cup 6-25-22 FS'!$B$11:$B$18,$B7,'Caldwell Cup 6-25-22 FS'!$BL$11:$BL$18)</f>
        <v>0</v>
      </c>
      <c r="DU7" s="99">
        <f>SUMIF('Caldwell Cup 6-25-22 FS'!$B$11:$B$18,$B7,'Caldwell Cup 6-25-22 FS'!$BO$11:$BO$18)</f>
        <v>0</v>
      </c>
      <c r="DV7" s="99">
        <f>SUMIF('Caldwell Cup 6-25-22 FS'!$B$11:$B$18,$B7,'Caldwell Cup 6-25-22 FS'!$BR$11:$BR$18)</f>
        <v>0</v>
      </c>
      <c r="DW7" s="99">
        <f>SUMIF('Sunday Races 7-3-22'!$B$11:$B$25,$B7,'Sunday Races 7-3-22'!$BF$11:$BF$25)</f>
        <v>0</v>
      </c>
      <c r="DX7" s="99">
        <f>SUMIF('Sunday Races 7-3-22'!$B$11:$B$25,$B7,'Sunday Races 7-3-22'!$BI$11:$BI$25)</f>
        <v>0</v>
      </c>
      <c r="DY7" s="99">
        <f>SUMIF('Sunday Races 7-3-22'!$B$11:$B$25,$B7,'Sunday Races 7-3-22'!$BL$11:$BL$25)</f>
        <v>0</v>
      </c>
      <c r="DZ7" s="99">
        <f>SUMIF('Sunday Races 7-3-22'!$B$11:$B$25,$B7,'Sunday Races 7-3-22'!$BO$11:$BO$25)</f>
        <v>0</v>
      </c>
      <c r="EA7" s="99">
        <f>SUMIF('Sunday Races 7-3-22'!$B$11:$B$25,$B7,'Sunday Races 7-3-22'!$BR$11:$BR$25)</f>
        <v>0</v>
      </c>
      <c r="EB7" s="99">
        <f>SUMIF('Sunday Races 7-31-22'!$B$11:$B$25,$B7,'Sunday Races 7-31-22'!$BF$11:$BF$25)</f>
        <v>0</v>
      </c>
      <c r="EC7" s="99">
        <f>SUMIF('Sunday Races 7-31-22'!$B$11:$B$25,$B7,'Sunday Races 7-31-22'!$BI$11:$BI$25)</f>
        <v>0</v>
      </c>
      <c r="ED7" s="99">
        <f>SUMIF('Sunday Races 7-31-22'!$B$11:$B$25,$B7,'Sunday Races 7-31-22'!$BL$11:$BL$25)</f>
        <v>0</v>
      </c>
      <c r="EE7" s="99">
        <f>SUMIF('Sunday Races 7-31-22'!$B$11:$B$25,$B7,'Sunday Races 7-31-22'!$BO$11:$BO$25)</f>
        <v>0</v>
      </c>
      <c r="EF7" s="99">
        <f>SUMIF('Sunday Races 7-31-22'!$B$11:$B$25,$B7,'Sunday Races 7-31-22'!$BR$11:$BR$25)</f>
        <v>0</v>
      </c>
      <c r="EG7" s="99">
        <f>SUMIF('Sunday Races 8-14-22'!$B$11:$B$25,$B7,'Sunday Races 8-14-22'!$BF$11:$BF$25)</f>
        <v>0</v>
      </c>
      <c r="EH7" s="99">
        <f>SUMIF('Sunday Races 8-14-22'!$B$11:$B$25,$B7,'Sunday Races 8-14-22'!$BI$11:$BI$25)</f>
        <v>0</v>
      </c>
      <c r="EI7" s="99">
        <f>SUMIF('Sunday Races 8-14-22'!$B$11:$B$25,$B7,'Sunday Races 8-14-22'!$BL$11:$BL$25)</f>
        <v>0</v>
      </c>
      <c r="EJ7" s="99">
        <f>SUMIF('Sunday Races 8-14-22'!$B$11:$B$25,$B7,'Sunday Races 8-14-22'!$BO$11:$BO$25)</f>
        <v>0</v>
      </c>
      <c r="EK7" s="99">
        <f>SUMIF('Sunday Races 8-14-22'!$B$11:$B$25,$B7,'Sunday Races 8-14-22'!$BR$11:$BR$25)</f>
        <v>0</v>
      </c>
      <c r="EL7" s="99">
        <f>SUMIF('Saturday Races 8-20-22'!$B$11:$B$25,$B7,'Saturday Races 8-20-22'!$BF$11:$BF$25)</f>
        <v>0</v>
      </c>
      <c r="EM7" s="99">
        <f>SUMIF('Saturday Races 8-20-22'!$B$11:$B$25,$B7,'Saturday Races 8-20-22'!$BI$11:$BI$25)</f>
        <v>0</v>
      </c>
      <c r="EN7" s="99">
        <f>SUMIF('Saturday Races 8-20-22'!$B$11:$B$25,$B7,'Saturday Races 8-20-22'!$BL$11:$BL$25)</f>
        <v>0</v>
      </c>
      <c r="EO7" s="99">
        <f>SUMIF('Saturday Races 8-20-22'!$B$11:$B$25,$B7,'Saturday Races 8-20-22'!$BO$11:$BO$25)</f>
        <v>0</v>
      </c>
      <c r="EP7" s="99">
        <f>SUMIF('Saturday Races 8-20-22'!$B$11:$B$25,$B7,'Saturday Races 8-20-22'!$BR$11:$BR$25)</f>
        <v>0</v>
      </c>
      <c r="EQ7" s="99">
        <f>SUMIF('Sunday Races 9-11-22'!$B$11:$B$20,$B7,'Sunday Races 9-11-22'!$BF$11:$BF$20)</f>
        <v>0</v>
      </c>
      <c r="ER7" s="99">
        <f>SUMIF('Sunday Races 9-11-22'!$B$11:$B$20,$B7,'Sunday Races 9-11-22'!$BI$11:$BI$20)</f>
        <v>0</v>
      </c>
      <c r="ES7" s="99">
        <f>SUMIF('Sunday Races 9-11-22'!$B$11:$B$20,$B7,'Sunday Races 9-11-22'!$BL$11:$BL$20)</f>
        <v>0</v>
      </c>
      <c r="ET7" s="99">
        <f>SUMIF('Sunday Races 9-11-22'!$B$11:$B$20,$B7,'Sunday Races 9-11-22'!$BO$11:$BO$20)</f>
        <v>0</v>
      </c>
      <c r="EU7" s="99">
        <f>SUMIF('Sunday Races 9-11-22'!$B$11:$B$20,$B7,'Sunday Races 9-11-22'!$BR$11:$BR$20)</f>
        <v>0</v>
      </c>
      <c r="EV7" s="99">
        <f>SUMIF('2022-09-17 Leukemia Cup TH'!$B$11:$B$26,$B7,'2022-09-17 Leukemia Cup TH'!$BF$11:$BF$26)</f>
        <v>0</v>
      </c>
      <c r="EW7" s="99">
        <f>SUMIF('2022-09-17 Leukemia Cup TH'!$B$11:$B$26,$B7,'2022-09-17 Leukemia Cup TH'!$BI$11:$BI$26)</f>
        <v>5</v>
      </c>
      <c r="EX7" s="99">
        <f>SUMIF('2022-09-17 Leukemia Cup TH'!$B$11:$B$26,$B7,'2022-09-17 Leukemia Cup TH'!$BL$11:$BL$26)</f>
        <v>0</v>
      </c>
      <c r="EY7" s="99">
        <f>SUMIF('2022-09-17 Leukemia Cup TH'!$B$11:$B$26,$B7,'2022-09-17 Leukemia Cup TH'!$BO$11:$BO$26)</f>
        <v>0</v>
      </c>
      <c r="EZ7" s="99">
        <f>SUMIF('2022-09-17 Leukemia Cup TH'!$B$11:$B$26,$B7,'2022-09-17 Leukemia Cup TH'!$BR$11:$BR$26)</f>
        <v>0</v>
      </c>
      <c r="FA7" s="99">
        <f>SUMIF('Smith-Berry LDR 9-24-22'!$B$11:$B$28,$B7,'Smith-Berry LDR 9-24-22'!$BF$11:$BF$28)</f>
        <v>0</v>
      </c>
      <c r="FB7" s="99">
        <f>SUMIF('Smith-Berry LDR 9-24-22'!$B$11:$B$28,$B7,'Smith-Berry LDR 9-24-22'!$BI$11:$BI$28)</f>
        <v>0</v>
      </c>
      <c r="FC7" s="99">
        <f>SUMIF('Smith-Berry LDR 9-24-22'!$B$11:$B$28,$B7,'Smith-Berry LDR 9-24-22'!$BL$11:$BL$28)</f>
        <v>0</v>
      </c>
      <c r="FD7" s="99">
        <f>SUMIF('Smith-Berry LDR 9-24-22'!$B$11:$B$28,$B7,'Smith-Berry LDR 9-24-22'!$BO$11:$BO$28)</f>
        <v>0</v>
      </c>
      <c r="FE7" s="99">
        <f>SUMIF('Smith-Berry LDR 9-24-22'!$B$11:$B$28,$B7,'Smith-Berry LDR 9-24-22'!$BR$11:$BR$28)</f>
        <v>0</v>
      </c>
      <c r="FF7" s="99">
        <f>SUMIF('Sunday Races 10-9-22'!$B$11:$B$15,$B7,'Sunday Races 10-9-22'!$BF$11:$BF$15)</f>
        <v>0</v>
      </c>
      <c r="FG7" s="99">
        <f>SUMIF('Sunday Races 10-9-22'!$B$11:$B$15,$B7,'Sunday Races 10-9-22'!$BI$11:$BI$15)</f>
        <v>0</v>
      </c>
      <c r="FH7" s="99">
        <f>SUMIF('Sunday Races 10-9-22'!$B$11:$B$15,$B7,'Sunday Races 10-9-22'!$BL$11:$BL$15)</f>
        <v>0</v>
      </c>
      <c r="FI7" s="99">
        <f>SUMIF('Sunday Races 10-9-22'!$B$11:$B$15,$B7,'Sunday Races 10-9-22'!$BO$11:$BO$15)</f>
        <v>0</v>
      </c>
      <c r="FJ7" s="99">
        <f>SUMIF('Sunday Races 10-9-22'!$B$11:$B$15,$B7,'Sunday Races 10-9-22'!$BR$11:$BR$15)</f>
        <v>0</v>
      </c>
      <c r="FK7" s="99">
        <f>SUMIF('Great Pumpkin Regatta 10-15-22'!$B$11:$B$53,$B7,'Great Pumpkin Regatta 10-15-22'!$BF$11:$BF$53)</f>
        <v>7</v>
      </c>
      <c r="FL7" s="99">
        <f>SUMIF('Great Pumpkin Regatta 10-15-22'!$B$11:$B$53,$B7,'Great Pumpkin Regatta 10-15-22'!$BI$11:$BI$53)</f>
        <v>7</v>
      </c>
      <c r="FM7" s="99">
        <f>SUMIF('Great Pumpkin Regatta 10-15-22'!$B$11:$B$53,$B7,'Great Pumpkin Regatta 10-15-22'!$BL$11:$BL$53)</f>
        <v>10</v>
      </c>
      <c r="FN7" s="99">
        <f>SUMIF('Great Pumpkin Regatta 10-15-22'!$B$11:$B$53,$B7,'Great Pumpkin Regatta 10-15-22'!$BO$11:$BO$53)</f>
        <v>7</v>
      </c>
      <c r="FO7" s="99">
        <f>SUMIF('Great Pumpkin Regatta 10-15-22'!$B$11:$B$53,$B7,'Great Pumpkin Regatta 10-15-22'!$BR$11:$BR$53)</f>
        <v>0</v>
      </c>
      <c r="FP7" s="99">
        <f>SUMIF('Sunday Races 10-23-22'!$B$11:$B$16,$B7,'Sunday Races 10-23-22'!$BF$11:$BF$16)</f>
        <v>0</v>
      </c>
      <c r="FQ7" s="99">
        <f>SUMIF('Sunday Races 10-23-22'!$B$11:$B$16,$B7,'Sunday Races 10-23-22'!$BI$11:$BI$16)</f>
        <v>0</v>
      </c>
      <c r="FR7" s="99">
        <f>SUMIF('Sunday Races 10-23-22'!$B$11:$B$16,$B7,'Sunday Races 10-23-22'!$BL$11:$BL$16)</f>
        <v>0</v>
      </c>
      <c r="FS7" s="99">
        <f>SUMIF('Sunday Races 10-23-22'!$B$11:$B$16,$B7,'Sunday Races 10-23-22'!$BO$11:$BO$16)</f>
        <v>0</v>
      </c>
      <c r="FT7" s="99">
        <f>SUMIF('Sunday Races 10-23-22'!$B$11:$B$16,$B7,'Sunday Races 10-23-22'!$BR$11:$BR$16)</f>
        <v>0</v>
      </c>
      <c r="FU7" s="100"/>
      <c r="FV7" s="101"/>
      <c r="FW7" s="102">
        <f t="shared" si="10"/>
        <v>10</v>
      </c>
      <c r="FX7" s="102">
        <f t="shared" si="10"/>
        <v>10</v>
      </c>
      <c r="FY7" s="102">
        <f t="shared" si="10"/>
        <v>7</v>
      </c>
      <c r="FZ7" s="102">
        <f t="shared" si="10"/>
        <v>7</v>
      </c>
      <c r="GA7" s="102">
        <f t="shared" si="10"/>
        <v>7</v>
      </c>
      <c r="GB7" s="102">
        <f t="shared" si="10"/>
        <v>6</v>
      </c>
      <c r="GC7" s="102">
        <f t="shared" si="10"/>
        <v>6</v>
      </c>
      <c r="GD7" s="102">
        <f t="shared" si="10"/>
        <v>5</v>
      </c>
      <c r="GE7" s="102">
        <f t="shared" si="10"/>
        <v>5</v>
      </c>
      <c r="GF7" s="102">
        <f t="shared" si="10"/>
        <v>4</v>
      </c>
      <c r="GG7" s="102">
        <f t="shared" si="11"/>
        <v>4</v>
      </c>
      <c r="GH7" s="102">
        <f t="shared" si="11"/>
        <v>4</v>
      </c>
      <c r="GI7" s="102">
        <f t="shared" si="11"/>
        <v>3</v>
      </c>
      <c r="GJ7" s="102">
        <f t="shared" si="11"/>
        <v>3</v>
      </c>
      <c r="GK7" s="102">
        <f t="shared" si="11"/>
        <v>3</v>
      </c>
      <c r="GL7" s="102">
        <f t="shared" si="11"/>
        <v>2</v>
      </c>
      <c r="GM7" s="102">
        <f t="shared" si="11"/>
        <v>2</v>
      </c>
      <c r="GN7" s="102">
        <f t="shared" si="11"/>
        <v>2</v>
      </c>
      <c r="GO7" s="102">
        <f t="shared" si="11"/>
        <v>2</v>
      </c>
      <c r="GP7" s="102">
        <f t="shared" si="11"/>
        <v>2</v>
      </c>
      <c r="GQ7" s="102">
        <f t="shared" si="12"/>
        <v>2</v>
      </c>
      <c r="GR7" s="102">
        <f t="shared" si="12"/>
        <v>1</v>
      </c>
      <c r="GS7" s="102">
        <f t="shared" si="12"/>
        <v>1</v>
      </c>
      <c r="GT7" s="102">
        <f t="shared" si="12"/>
        <v>1</v>
      </c>
      <c r="GU7" s="102">
        <f t="shared" si="12"/>
        <v>1</v>
      </c>
      <c r="GV7" s="102">
        <f t="shared" si="12"/>
        <v>1</v>
      </c>
      <c r="GW7" s="102">
        <f t="shared" si="12"/>
        <v>1</v>
      </c>
      <c r="GX7" s="102">
        <f t="shared" si="12"/>
        <v>1</v>
      </c>
      <c r="GY7" s="102">
        <f t="shared" si="12"/>
        <v>0</v>
      </c>
      <c r="GZ7" s="102">
        <f t="shared" si="12"/>
        <v>0</v>
      </c>
      <c r="HA7" s="102">
        <f t="shared" si="13"/>
        <v>0</v>
      </c>
      <c r="HB7" s="102">
        <f t="shared" si="13"/>
        <v>0</v>
      </c>
      <c r="HC7" s="102">
        <f t="shared" si="13"/>
        <v>0</v>
      </c>
      <c r="HD7" s="102">
        <f t="shared" si="13"/>
        <v>0</v>
      </c>
      <c r="HE7" s="102">
        <f t="shared" si="13"/>
        <v>0</v>
      </c>
      <c r="HF7" s="102">
        <f t="shared" si="13"/>
        <v>0</v>
      </c>
      <c r="HG7" s="102">
        <f t="shared" si="13"/>
        <v>0</v>
      </c>
      <c r="HH7" s="102">
        <f t="shared" si="13"/>
        <v>0</v>
      </c>
      <c r="HI7" s="102">
        <f t="shared" si="13"/>
        <v>0</v>
      </c>
      <c r="HJ7" s="102">
        <f t="shared" si="13"/>
        <v>0</v>
      </c>
      <c r="HK7" s="102">
        <f t="shared" si="14"/>
        <v>0</v>
      </c>
      <c r="HL7" s="102">
        <f t="shared" si="14"/>
        <v>0</v>
      </c>
      <c r="HM7" s="102">
        <f t="shared" si="14"/>
        <v>0</v>
      </c>
      <c r="HN7" s="102">
        <f t="shared" si="14"/>
        <v>0</v>
      </c>
      <c r="HO7" s="102">
        <f t="shared" si="14"/>
        <v>0</v>
      </c>
      <c r="HP7" s="102">
        <f t="shared" si="14"/>
        <v>0</v>
      </c>
      <c r="HQ7" s="102">
        <f t="shared" si="14"/>
        <v>0</v>
      </c>
      <c r="HR7" s="102">
        <f t="shared" si="14"/>
        <v>0</v>
      </c>
      <c r="HS7" s="102">
        <f t="shared" si="14"/>
        <v>0</v>
      </c>
      <c r="HT7" s="102">
        <f t="shared" si="14"/>
        <v>0</v>
      </c>
      <c r="HU7" s="102">
        <f t="shared" si="15"/>
        <v>0</v>
      </c>
      <c r="HV7" s="102">
        <f t="shared" si="15"/>
        <v>0</v>
      </c>
      <c r="HW7" s="102">
        <f t="shared" si="15"/>
        <v>0</v>
      </c>
      <c r="HX7" s="102">
        <f t="shared" si="15"/>
        <v>0</v>
      </c>
      <c r="HY7" s="102">
        <f t="shared" si="15"/>
        <v>0</v>
      </c>
      <c r="HZ7" s="102">
        <f t="shared" si="15"/>
        <v>0</v>
      </c>
      <c r="IA7" s="102">
        <f t="shared" si="15"/>
        <v>0</v>
      </c>
      <c r="IB7" s="102">
        <f t="shared" si="15"/>
        <v>0</v>
      </c>
      <c r="IC7" s="102">
        <f t="shared" si="15"/>
        <v>0</v>
      </c>
      <c r="ID7" s="102">
        <f t="shared" si="15"/>
        <v>0</v>
      </c>
      <c r="IE7" s="102">
        <f t="shared" si="16"/>
        <v>0</v>
      </c>
      <c r="IF7" s="102">
        <f t="shared" si="16"/>
        <v>0</v>
      </c>
      <c r="IG7" s="102">
        <f t="shared" si="16"/>
        <v>0</v>
      </c>
      <c r="IH7" s="102">
        <f t="shared" si="16"/>
        <v>0</v>
      </c>
      <c r="II7" s="102">
        <f t="shared" si="16"/>
        <v>0</v>
      </c>
      <c r="IJ7" s="102">
        <f t="shared" si="16"/>
        <v>0</v>
      </c>
      <c r="IK7" s="102">
        <f t="shared" si="16"/>
        <v>0</v>
      </c>
      <c r="IL7" s="102">
        <f t="shared" si="16"/>
        <v>0</v>
      </c>
      <c r="IM7" s="102">
        <f t="shared" si="16"/>
        <v>0</v>
      </c>
      <c r="IN7" s="102">
        <f t="shared" si="16"/>
        <v>0</v>
      </c>
      <c r="IO7" s="102">
        <f t="shared" si="16"/>
        <v>0</v>
      </c>
      <c r="IP7" s="102">
        <f t="shared" si="16"/>
        <v>0</v>
      </c>
      <c r="IQ7" s="102">
        <f t="shared" si="16"/>
        <v>0</v>
      </c>
      <c r="IR7" s="102">
        <f t="shared" si="16"/>
        <v>0</v>
      </c>
      <c r="IS7" s="102">
        <f t="shared" si="16"/>
        <v>0</v>
      </c>
      <c r="IU7" s="99">
        <f>SUMIF('2021 Club Championship Crew'!$B$11:$B$14,$B7,'2021 Club Championship Crew'!$BN$11:$BN$14)</f>
        <v>0</v>
      </c>
      <c r="IV7" s="99">
        <f>SUMIF('2021 Club Championship Crew'!$B$11:$B$14,$B7,'2021 Club Championship Crew'!$BQ$11:$BQ$14)</f>
        <v>0</v>
      </c>
      <c r="IW7" s="99">
        <f>SUMIF('2021 Club Championship Crew'!$B$11:$B$14,$B7,'2021 Club Championship Crew'!$BT$11:$BT$14)</f>
        <v>0</v>
      </c>
      <c r="IX7" s="99">
        <f>SUMIF('2021 Club Championship Crew'!$B$11:$B$14,$B7,'2021 Club Championship Crew'!$BW$11:$BW$14)</f>
        <v>0</v>
      </c>
      <c r="IY7" s="99">
        <f>SUMIF('2021 Club Championship Crew'!$B$11:$B$14,$B7,'2021 Club Championship Crew'!$CC$11:$CC$14)</f>
        <v>0</v>
      </c>
    </row>
    <row r="8" spans="1:259" ht="15" customHeight="1" x14ac:dyDescent="0.2">
      <c r="A8" s="134">
        <f t="shared" si="17"/>
        <v>5</v>
      </c>
      <c r="B8" s="103" t="s">
        <v>153</v>
      </c>
      <c r="C8" s="96">
        <f t="shared" si="6"/>
        <v>29</v>
      </c>
      <c r="D8" s="97">
        <f t="shared" si="7"/>
        <v>84</v>
      </c>
      <c r="E8" s="96">
        <f t="shared" si="8"/>
        <v>80</v>
      </c>
      <c r="F8" s="98">
        <f t="shared" si="9"/>
        <v>2.8965517241379312E-2</v>
      </c>
      <c r="G8" s="99">
        <f>SUMIF('Saturday Race 11-06-21'!$B$11:$B$24,$B8,'Saturday Race 11-06-21'!$BF$11:$BF$24)</f>
        <v>0</v>
      </c>
      <c r="H8" s="99">
        <f>SUMIF('Saturday Race 11-06-21'!$B$11:$B$24,$B8,'Saturday Race 11-06-21'!$BI$11:$BI$24)</f>
        <v>0</v>
      </c>
      <c r="I8" s="99">
        <f>SUMIF('Saturday Race 11-06-21'!$B$11:$B$24,$B8,'Saturday Race 11-06-21'!$BL$11:$BL$24)</f>
        <v>0</v>
      </c>
      <c r="J8" s="99">
        <f>SUMIF('Saturday Race 11-06-21'!$B$11:$B$24,$B8,'Saturday Race 11-06-21'!$BO$11:$BO$24)</f>
        <v>0</v>
      </c>
      <c r="K8" s="99">
        <f>SUMIF('Saturday Race 11-06-21'!$B$11:$B$24,$B8,'Saturday Race 11-06-21'!$BR$11:$BR$24)</f>
        <v>0</v>
      </c>
      <c r="L8" s="99">
        <f>SUMIF('Saturday Race 11-20-21'!$B$11:$B$24,$B8,'Saturday Race 11-20-21'!$BF$11:$BF$24)</f>
        <v>0</v>
      </c>
      <c r="M8" s="99">
        <f>SUMIF('Saturday Race 11-20-21'!$B$11:$B$24,$B8,'Saturday Race 11-20-21'!$BI$11:$BI$24)</f>
        <v>0</v>
      </c>
      <c r="N8" s="99">
        <f>SUMIF('Saturday Race 11-20-21'!$B$11:$B$24,$B8,'Saturday Race 11-20-21'!$BL$11:$BL$24)</f>
        <v>0</v>
      </c>
      <c r="O8" s="99">
        <f>SUMIF('Saturday Race 11-20-21'!$B$11:$B$24,$B8,'Saturday Race 11-20-21'!$BO$11:$BO$24)</f>
        <v>0</v>
      </c>
      <c r="P8" s="99">
        <f>SUMIF('Saturday Race 11-20-21'!$B$11:$B$24,$B8,'Saturday Race 11-20-21'!$BR$11:$BR$24)</f>
        <v>0</v>
      </c>
      <c r="Q8" s="99">
        <f>SUMIF('One Day 12-04-21 Scots'!$B$11:$B$24,$B8,'One Day 12-04-21 Scots'!$BF$11:$BF$24)</f>
        <v>0</v>
      </c>
      <c r="R8" s="99">
        <f>SUMIF('One Day 12-04-21 Scots'!$B$11:$B$24,$B8,'One Day 12-04-21 Scots'!$BI$11:$BI$24)</f>
        <v>0</v>
      </c>
      <c r="S8" s="99">
        <f>SUMIF('One Day 12-04-21 Scots'!$B$11:$B$24,$B8,'One Day 12-04-21 Scots'!$BL$11:$BL$24)</f>
        <v>0</v>
      </c>
      <c r="T8" s="99">
        <f>SUMIF('One Day 12-04-21 Scots'!$B$11:$B$24,$B8,'One Day 12-04-21 Scots'!$BO$11:$BO$24)</f>
        <v>0</v>
      </c>
      <c r="U8" s="99">
        <f>SUMIF('One Day 12-04-21 Scots'!$B$11:$B$24,$B8,'One Day 12-04-21 Scots'!$BR$11:$BR$24)</f>
        <v>0</v>
      </c>
      <c r="V8" s="99">
        <f>SUMIF('One Day 12-04-21 Thistles'!$B$11:$B$25,$B8,'One Day 12-04-21 Thistles'!$BF$11:$BF$25)</f>
        <v>0</v>
      </c>
      <c r="W8" s="99">
        <f>SUMIF('One Day 12-04-21 Thistles'!$B$11:$B$25,$B8,'One Day 12-04-21 Thistles'!$BI$11:$BI$25)</f>
        <v>0</v>
      </c>
      <c r="X8" s="99">
        <f>SUMIF('One Day 12-04-21 Thistles'!$B$11:$B$25,$B8,'One Day 12-04-21 Thistles'!$BL$11:$BL$25)</f>
        <v>0</v>
      </c>
      <c r="Y8" s="99">
        <f>SUMIF('One Day 12-04-21 Thistles'!$B$11:$B$25,$B8,'One Day 12-04-21 Thistles'!$BO$11:$BO$25)</f>
        <v>0</v>
      </c>
      <c r="Z8" s="99">
        <f>SUMIF('One Day 12-04-21 Thistles'!$B$11:$B$25,$B8,'One Day 12-04-21 Thistles'!$BR$11:$BR$25)</f>
        <v>0</v>
      </c>
      <c r="AA8" s="99">
        <f>SUMIF('Saturday Race 1-08-22'!$B$11:$B$20,$B8,'Saturday Race 1-08-22'!$BF$11:$BF$20)</f>
        <v>0</v>
      </c>
      <c r="AB8" s="99">
        <f>SUMIF('Saturday Race 1-08-22'!$B$11:$B$20,$B8,'Saturday Race 1-08-22'!$BI$11:$BI$20)</f>
        <v>0</v>
      </c>
      <c r="AC8" s="99">
        <f>SUMIF('Saturday Race 1-08-22'!$B$11:$B$20,$B8,'Saturday Race 1-08-22'!$BL$11:$BL$20)</f>
        <v>0</v>
      </c>
      <c r="AD8" s="99">
        <f>SUMIF('Saturday Race 1-08-22'!$B$11:$B$20,$B8,'Saturday Race 1-08-22'!$BO$11:$BO$20)</f>
        <v>0</v>
      </c>
      <c r="AE8" s="99">
        <f>SUMIF('Saturday Race 1-08-22'!$B$11:$B$20,$B8,'Saturday Race 1-08-22'!$BR$11:$BR$20)</f>
        <v>0</v>
      </c>
      <c r="AF8" s="99">
        <f>SUMIF('Saturday Race 1-22-22'!$B$11:$B$20,$B8,'Saturday Race 1-22-22'!$BF$11:$BF$20)</f>
        <v>0</v>
      </c>
      <c r="AG8" s="99">
        <f>SUMIF('Saturday Race 1-22-22'!$B$11:$B$20,$B8,'Saturday Race 1-22-22'!$BI$11:$BI$20)</f>
        <v>0</v>
      </c>
      <c r="AH8" s="99">
        <f>SUMIF('Saturday Race 1-22-22'!$B$11:$B$20,$B8,'Saturday Race 1-22-22'!$BL$11:$BL$20)</f>
        <v>0</v>
      </c>
      <c r="AI8" s="99">
        <f>SUMIF('Saturday Race 1-22-22'!$B$11:$B$20,$B8,'Saturday Race 1-22-22'!$BO$11:$BO$20)</f>
        <v>0</v>
      </c>
      <c r="AJ8" s="99">
        <f>SUMIF('Saturday Race 1-22-22'!$B$11:$B$20,$B8,'Saturday Race 1-22-22'!$BR$11:$BR$20)</f>
        <v>0</v>
      </c>
      <c r="AK8" s="99">
        <f>SUMIF('Sunday Race 2-6-22'!$B$11:$B$20,$B8,'Sunday Race 2-6-22'!$BF$11:$BF$20)</f>
        <v>0</v>
      </c>
      <c r="AL8" s="99">
        <f>SUMIF('Sunday Race 2-6-22'!$B$11:$B$20,$B8,'Sunday Race 2-6-22'!$BI$11:$BI$20)</f>
        <v>0</v>
      </c>
      <c r="AM8" s="99">
        <f>SUMIF('Sunday Race 2-6-22'!$B$11:$B$20,$B8,'Sunday Race 2-6-22'!$BL$11:$BL$20)</f>
        <v>0</v>
      </c>
      <c r="AN8" s="99">
        <f>SUMIF('Sunday Race 2-6-22'!$B$11:$B$20,$B8,'Sunday Race 2-6-22'!$BO$11:$BO$20)</f>
        <v>0</v>
      </c>
      <c r="AO8" s="99">
        <f>SUMIF('Sunday Race 2-6-22'!$B$11:$B$20,$B8,'Sunday Race 2-6-22'!$BR$11:$BR$20)</f>
        <v>0</v>
      </c>
      <c r="AP8" s="99">
        <f>SUMIF('Chili One Day 2-12-22 Scots'!$B$11:$B$20,$B8,'Chili One Day 2-12-22 Scots'!$BF$11:$BF$20)</f>
        <v>0</v>
      </c>
      <c r="AQ8" s="99">
        <f>SUMIF('Chili One Day 2-12-22 Scots'!$B$11:$B$20,$B8,'Chili One Day 2-12-22 Scots'!$BI$11:$BI$20)</f>
        <v>0</v>
      </c>
      <c r="AR8" s="99">
        <f>SUMIF('Chili One Day 2-12-22 Scots'!$B$11:$B$20,$B8,'Chili One Day 2-12-22 Scots'!$BL$11:$BL$20)</f>
        <v>0</v>
      </c>
      <c r="AS8" s="99">
        <f>SUMIF('Chili One Day 2-12-22 Scots'!$B$11:$B$20,$B8,'Chili One Day 2-12-22 Scots'!$BO$11:$BO$20)</f>
        <v>0</v>
      </c>
      <c r="AT8" s="99">
        <f>SUMIF('Chili One Day 2-12-22 Scots'!$B$11:$B$20,$B8,'Chili One Day 2-12-22 Scots'!$BR$11:$BR$20)</f>
        <v>0</v>
      </c>
      <c r="AU8" s="99">
        <f>SUMIF('Chili One Day 2-12-22 Thistles'!$B$11:$B$20,$B8,'Chili One Day 2-12-22 Thistles'!$BF$11:$BF$20)</f>
        <v>3</v>
      </c>
      <c r="AV8" s="99">
        <f>SUMIF('Chili One Day 2-12-22 Thistles'!$B$11:$B$20,$B8,'Chili One Day 2-12-22 Thistles'!$BI$11:$BI$20)</f>
        <v>7</v>
      </c>
      <c r="AW8" s="99">
        <f>SUMIF('Chili One Day 2-12-22 Thistles'!$B$11:$B$20,$B8,'Chili One Day 2-12-22 Thistles'!$BL$11:$BL$20)</f>
        <v>2</v>
      </c>
      <c r="AX8" s="99">
        <f>SUMIF('Chili One Day 2-12-22 Thistles'!$B$11:$B$20,$B8,'Chili One Day 2-12-22 Thistles'!$BO$11:$BO$20)</f>
        <v>0</v>
      </c>
      <c r="AY8" s="99">
        <f>SUMIF('Chili One Day 2-12-22 Thistles'!$B$11:$B$20,$B8,'Chili One Day 2-12-22 Thistles'!$BR$11:$BR$20)</f>
        <v>0</v>
      </c>
      <c r="AZ8" s="99">
        <f>SUMIF('Sunday Race 2-20-22'!$B$11:$B$20,$B8,'Sunday Race 2-20-22'!$BF$11:$BF$20)</f>
        <v>0</v>
      </c>
      <c r="BA8" s="99">
        <f>SUMIF('Sunday Race 2-20-22'!$B$11:$B$20,$B8,'Sunday Race 2-20-22'!$BI$11:$BI$20)</f>
        <v>0</v>
      </c>
      <c r="BB8" s="99">
        <f>SUMIF('Sunday Race 2-20-22'!$B$11:$B$20,$B8,'Sunday Race 2-20-22'!$BL$11:$BL$20)</f>
        <v>0</v>
      </c>
      <c r="BC8" s="99">
        <f>SUMIF('Sunday Race 2-20-22'!$B$11:$B$20,$B8,'Sunday Race 2-20-22'!$BO$11:$BO$20)</f>
        <v>0</v>
      </c>
      <c r="BD8" s="99">
        <f>SUMIF('Sunday Race 2-20-22'!$B$11:$B$20,$B8,'Sunday Race 2-20-22'!$BR$11:$BR$20)</f>
        <v>0</v>
      </c>
      <c r="BE8" s="99">
        <f>SUMIF('Sunday Race 2-27-22'!$B$11:$B$20,$B8,'Sunday Race 2-27-22'!$BF$11:$BF$20)</f>
        <v>0</v>
      </c>
      <c r="BF8" s="99">
        <f>SUMIF('Sunday Race 2-27-22'!$B$11:$B$20,$B8,'Sunday Race 2-27-22'!$BI$11:$BI$20)</f>
        <v>0</v>
      </c>
      <c r="BG8" s="99">
        <f>SUMIF('Sunday Race 2-27-22'!$B$11:$B$20,$B8,'Sunday Race 2-27-22'!$BL$11:$BL$20)</f>
        <v>0</v>
      </c>
      <c r="BH8" s="99">
        <f>SUMIF('Sunday Race 2-27-22'!$B$11:$B$20,$B8,'Sunday Race 2-27-22'!$BO$11:$BO$20)</f>
        <v>0</v>
      </c>
      <c r="BI8" s="99">
        <f>SUMIF('Sunday Race 2-27-22'!$B$11:$B$20,$B8,'Sunday Race 2-27-22'!$BR$11:$BR$20)</f>
        <v>0</v>
      </c>
      <c r="BJ8" s="99">
        <f>SUMIF('Sunday Race 3-13-22'!$B$11:$B$21,$B8,'Sunday Race 3-13-22'!$BF$11:$BF$21)</f>
        <v>0</v>
      </c>
      <c r="BK8" s="99">
        <f>SUMIF('Sunday Race 3-13-22'!$B$11:$B$21,$B8,'Sunday Race 3-13-22'!$BI$11:$BI$21)</f>
        <v>0</v>
      </c>
      <c r="BL8" s="99">
        <f>SUMIF('Sunday Race 3-13-22'!$B$11:$B$21,$B8,'Sunday Race 3-13-22'!$BL$11:$BL$21)</f>
        <v>0</v>
      </c>
      <c r="BM8" s="99">
        <f>SUMIF('Sunday Race 3-13-22'!$B$11:$B$21,$B8,'Sunday Race 3-13-22'!$BO$11:$BO$21)</f>
        <v>0</v>
      </c>
      <c r="BN8" s="99">
        <f>SUMIF('Sunday Race 3-13-22'!$B$11:$B$21,$B8,'Sunday Race 3-13-22'!$BR$11:$BR$21)</f>
        <v>0</v>
      </c>
      <c r="BO8" s="99">
        <f>SUMIF('Saturday Race 3-19-22'!$B$11:$B$26,$B8,'Saturday Race 3-19-22'!$BF$11:$BF$26)</f>
        <v>0</v>
      </c>
      <c r="BP8" s="99">
        <f>SUMIF('Saturday Race 3-19-22'!$B$11:$B$26,$B8,'Saturday Race 3-19-22'!$BI$11:$BI$26)</f>
        <v>0</v>
      </c>
      <c r="BQ8" s="99">
        <f>SUMIF('Saturday Race 3-19-22'!$B$11:$B$26,$B8,'Saturday Race 3-19-22'!$BL$11:$BL$26)</f>
        <v>0</v>
      </c>
      <c r="BR8" s="99">
        <f>SUMIF('Saturday Race 3-19-22'!$B$11:$B$26,$B8,'Saturday Race 3-19-22'!$BO$11:$BO$26)</f>
        <v>0</v>
      </c>
      <c r="BS8" s="99">
        <f>SUMIF('Saturday Race 3-19-22'!$B$11:$B$26,$B8,'Saturday Race 3-19-22'!$BR$11:$BR$26)</f>
        <v>0</v>
      </c>
      <c r="BT8" s="99">
        <f>SUMIF('Sunday Races 4-10-22'!$B$11:$B$26,$B8,'Sunday Races 4-10-22'!$BF$11:$BF$26)</f>
        <v>0</v>
      </c>
      <c r="BU8" s="99">
        <f>SUMIF('Sunday Races 4-10-22'!$B$11:$B$26,$B8,'Sunday Races 4-10-22'!$BI$11:$BI$26)</f>
        <v>0</v>
      </c>
      <c r="BV8" s="99">
        <f>SUMIF('Sunday Races 4-10-22'!$B$11:$B$26,$B8,'Sunday Races 4-10-22'!$BL$11:$BL$26)</f>
        <v>0</v>
      </c>
      <c r="BW8" s="99">
        <f>SUMIF('Sunday Races 4-10-22'!$B$11:$B$26,$B8,'Sunday Races 4-10-22'!$BO$11:$BO$26)</f>
        <v>0</v>
      </c>
      <c r="BX8" s="99">
        <f>SUMIF('Sunday Races 4-10-22'!$B$11:$B$26,$B8,'Sunday Races 4-10-22'!$BR$11:$BR$26)</f>
        <v>0</v>
      </c>
      <c r="BY8" s="99">
        <f>SUMIF('Easter One Day 4-16-22 FS'!$B$11:$B$26,$B8,'Easter One Day 4-16-22 FS'!$BF$11:$BF$26)</f>
        <v>0</v>
      </c>
      <c r="BZ8" s="99">
        <f>SUMIF('Easter One Day 4-16-22 FS'!$B$11:$B$26,$B8,'Easter One Day 4-16-22 FS'!$BI$11:$BI$26)</f>
        <v>0</v>
      </c>
      <c r="CA8" s="99">
        <f>SUMIF('Easter One Day 4-16-22 FS'!$B$11:$B$26,$B8,'Easter One Day 4-16-22 FS'!$BL$11:$BL$26)</f>
        <v>0</v>
      </c>
      <c r="CB8" s="99">
        <f>SUMIF('Easter One Day 4-16-22 FS'!$B$11:$B$26,$B8,'Easter One Day 4-16-22 FS'!$BO$11:$BO$26)</f>
        <v>0</v>
      </c>
      <c r="CC8" s="99">
        <f>SUMIF('Easter One Day 4-16-22 FS'!$B$11:$B$26,$B8,'Easter One Day 4-16-22 FS'!$BR$11:$BR$26)</f>
        <v>0</v>
      </c>
      <c r="CD8" s="99">
        <f>SUMIF('Easter One Day 4-16-22 TH'!$B$11:$B$26,$B8,'Easter One Day 4-16-22 TH'!$BF$11:$BF$26)</f>
        <v>0</v>
      </c>
      <c r="CE8" s="99">
        <f>SUMIF('Easter One Day 4-16-22 TH'!$B$11:$B$26,$B8,'Easter One Day 4-16-22 TH'!$BI$11:$BI$26)</f>
        <v>0</v>
      </c>
      <c r="CF8" s="99">
        <f>SUMIF('Easter One Day 4-16-22 TH'!$B$11:$B$26,$B8,'Easter One Day 4-16-22 TH'!$BL$11:$BL$26)</f>
        <v>0</v>
      </c>
      <c r="CG8" s="99">
        <f>SUMIF('Easter One Day 4-16-22 TH'!$B$11:$B$26,$B8,'Easter One Day 4-16-22 TH'!$BO$11:$BO$26)</f>
        <v>0</v>
      </c>
      <c r="CH8" s="99">
        <f>SUMIF('Easter One Day 4-16-22 TH'!$B$11:$B$26,$B8,'Easter One Day 4-16-22 TH'!$BR$11:$BR$26)</f>
        <v>0</v>
      </c>
      <c r="CI8" s="99">
        <f>SUMIF('Sunday Races 5-1-22'!$B$11:$B$28,$B8,'Sunday Races 5-1-22'!$BF$11:$BF$28)</f>
        <v>0</v>
      </c>
      <c r="CJ8" s="99">
        <f>SUMIF('Sunday Races 5-1-22'!$B$11:$B$28,$B8,'Sunday Races 5-1-22'!$BI$11:$BI$28)</f>
        <v>0</v>
      </c>
      <c r="CK8" s="99">
        <f>SUMIF('Sunday Races 5-1-22'!$B$11:$B$28,$B8,'Sunday Races 5-1-22'!$BL$11:$BL$28)</f>
        <v>0</v>
      </c>
      <c r="CL8" s="99">
        <f>SUMIF('Sunday Races 5-1-22'!$B$11:$B$28,$B8,'Sunday Races 5-1-22'!$BO$11:$BO$28)</f>
        <v>0</v>
      </c>
      <c r="CM8" s="99">
        <f>SUMIF('Sunday Races 5-1-22'!$B$11:$B$28,$B8,'Sunday Races 5-1-22'!$BR$11:$BR$28)</f>
        <v>0</v>
      </c>
      <c r="CN8" s="99">
        <f>SUMIF('Long Distance Race 5-7-22'!$B$11:$B$27,$B8,'Long Distance Race 5-7-22'!$BF$11:$BF$27)</f>
        <v>0</v>
      </c>
      <c r="CO8" s="99">
        <f>SUMIF('Long Distance Race 5-7-22'!$B$11:$B$27,$B8,'Long Distance Race 5-7-22'!$BI$11:$BI$27)</f>
        <v>0</v>
      </c>
      <c r="CP8" s="99">
        <f>SUMIF('Long Distance Race 5-7-22'!$B$11:$B$27,$B8,'Long Distance Race 5-7-22'!$BL$11:$BL$27)</f>
        <v>0</v>
      </c>
      <c r="CQ8" s="99">
        <f>SUMIF('Long Distance Race 5-7-22'!$B$11:$B$27,$B8,'Long Distance Race 5-7-22'!$BO$11:$BO$27)</f>
        <v>0</v>
      </c>
      <c r="CR8" s="99">
        <f>SUMIF('Long Distance Race 5-7-22'!$B$11:$B$27,$B8,'Long Distance Race 5-7-22'!$BR$11:$BR$27)</f>
        <v>0</v>
      </c>
      <c r="CS8" s="99">
        <f>SUMIF('Memorial Day Regatta 5-28-22 Op'!$B$11:$B$27,$B8,'Memorial Day Regatta 5-28-22 Op'!$BF$11:$BF$27)</f>
        <v>1</v>
      </c>
      <c r="CT8" s="99">
        <f>SUMIF('Memorial Day Regatta 5-28-22 Op'!$B$11:$B$27,$B8,'Memorial Day Regatta 5-28-22 Op'!$BI$11:$BI$27)</f>
        <v>1</v>
      </c>
      <c r="CU8" s="99">
        <f>SUMIF('Memorial Day Regatta 5-28-22 Op'!$B$11:$B$27,$B8,'Memorial Day Regatta 5-28-22 Op'!$BL$11:$BL$27)</f>
        <v>2</v>
      </c>
      <c r="CV8" s="99">
        <f>SUMIF('Memorial Day Regatta 5-28-22 Op'!$B$11:$B$27,$B8,'Memorial Day Regatta 5-28-22 Op'!$BO$11:$BO$27)</f>
        <v>0</v>
      </c>
      <c r="CW8" s="99">
        <f>SUMIF('Memorial Day Regatta 5-28-22 Op'!$B$11:$B$27,$B8,'Memorial Day Regatta 5-28-22 Op'!$BR$11:$BR$27)</f>
        <v>0</v>
      </c>
      <c r="CX8" s="99">
        <f>SUMIF('Sunday Races 6-5-22'!$B$11:$B$28,$B8,'Sunday Races 6-5-22'!$BF$11:$BF$28)</f>
        <v>1</v>
      </c>
      <c r="CY8" s="99">
        <f>SUMIF('Sunday Races 6-5-22'!$B$11:$B$28,$B8,'Sunday Races 6-5-22'!$BI$11:$BI$28)</f>
        <v>2</v>
      </c>
      <c r="CZ8" s="99">
        <f>SUMIF('Sunday Races 6-5-22'!$B$11:$B$28,$B8,'Sunday Races 6-5-22'!$BL$11:$BL$28)</f>
        <v>0</v>
      </c>
      <c r="DA8" s="99">
        <f>SUMIF('Sunday Races 6-5-22'!$B$11:$B$28,$B8,'Sunday Races 6-5-22'!$BO$11:$BO$28)</f>
        <v>0</v>
      </c>
      <c r="DB8" s="99">
        <f>SUMIF('Sunday Races 6-5-22'!$B$11:$B$28,$B8,'Sunday Races 6-5-22'!$BR$11:$BR$28)</f>
        <v>0</v>
      </c>
      <c r="DC8" s="99">
        <f>SUMIF('Sunday Races 6-12-22'!$B$11:$B$24,$B8,'Sunday Races 6-12-22'!$BF$11:$BF$24)</f>
        <v>2</v>
      </c>
      <c r="DD8" s="99">
        <f>SUMIF('Sunday Races 6-12-22'!$B$11:$B$24,$B8,'Sunday Races 6-12-22'!$BI$11:$BI$24)</f>
        <v>1</v>
      </c>
      <c r="DE8" s="99">
        <f>SUMIF('Sunday Races 6-12-22'!$B$11:$B$24,$B8,'Sunday Races 6-12-22'!$BL$11:$BL$24)</f>
        <v>3</v>
      </c>
      <c r="DF8" s="99">
        <f>SUMIF('Sunday Races 6-12-22'!$B$11:$B$24,$B8,'Sunday Races 6-12-22'!$BO$11:$BO$24)</f>
        <v>3</v>
      </c>
      <c r="DG8" s="99">
        <f>SUMIF('Sunday Races 6-12-22'!$B$11:$B$24,$B8,'Sunday Races 6-12-22'!$BR$11:$BR$24)</f>
        <v>0</v>
      </c>
      <c r="DH8" s="99">
        <f>SUMIF('Saturday Races 6-18-22'!$B$11:$B$24,$B8,'Saturday Races 6-18-22'!$BF$11:$BF$24)</f>
        <v>0</v>
      </c>
      <c r="DI8" s="99">
        <f>SUMIF('Saturday Races 6-18-22'!$B$11:$B$24,$B8,'Saturday Races 6-18-22'!$BI$11:$BI$24)</f>
        <v>0</v>
      </c>
      <c r="DJ8" s="99">
        <f>SUMIF('Saturday Races 6-18-22'!$B$11:$B$24,$B8,'Saturday Races 6-18-22'!$BL$11:$BL$24)</f>
        <v>0</v>
      </c>
      <c r="DK8" s="99">
        <f>SUMIF('Saturday Races 6-18-22'!$B$11:$B$24,$B8,'Saturday Races 6-18-22'!$BO$11:$BO$24)</f>
        <v>0</v>
      </c>
      <c r="DL8" s="99">
        <f>SUMIF('Saturday Races 6-18-22'!$B$11:$B$24,$B8,'Saturday Races 6-18-22'!$BR$11:$BR$24)</f>
        <v>0</v>
      </c>
      <c r="DM8" s="99">
        <f>SUMIF('Caldwell Cup 6-25-22 TH'!$B$11:$B$25,$B8,'Caldwell Cup 6-25-22 TH'!$BF$11:$BF$25)</f>
        <v>2</v>
      </c>
      <c r="DN8" s="99">
        <f>SUMIF('Caldwell Cup 6-25-22 TH'!$B$11:$B$25,$B8,'Caldwell Cup 6-25-22 TH'!$BI$11:$BI$25)</f>
        <v>1</v>
      </c>
      <c r="DO8" s="99">
        <f>SUMIF('Caldwell Cup 6-25-22 TH'!$B$11:$B$25,$B8,'Caldwell Cup 6-25-22 TH'!$BL$11:$BL$25)</f>
        <v>3</v>
      </c>
      <c r="DP8" s="99">
        <f>SUMIF('Caldwell Cup 6-25-22 TH'!$B$11:$B$25,$B8,'Caldwell Cup 6-25-22 TH'!$BO$11:$BO$25)</f>
        <v>4</v>
      </c>
      <c r="DQ8" s="99">
        <f>SUMIF('Caldwell Cup 6-25-22 TH'!$B$11:$B$25,$B8,'Caldwell Cup 6-25-22 TH'!$BR$11:$BR$25)</f>
        <v>0</v>
      </c>
      <c r="DR8" s="99">
        <f>SUMIF('Caldwell Cup 6-25-22 FS'!$B$11:$B$18,$B8,'Caldwell Cup 6-25-22 FS'!$BF$11:$BF$18)</f>
        <v>0</v>
      </c>
      <c r="DS8" s="99">
        <f>SUMIF('Caldwell Cup 6-25-22 FS'!$B$11:$B$18,$B8,'Caldwell Cup 6-25-22 FS'!$BI$11:$BI$18)</f>
        <v>0</v>
      </c>
      <c r="DT8" s="99">
        <f>SUMIF('Caldwell Cup 6-25-22 FS'!$B$11:$B$18,$B8,'Caldwell Cup 6-25-22 FS'!$BL$11:$BL$18)</f>
        <v>0</v>
      </c>
      <c r="DU8" s="99">
        <f>SUMIF('Caldwell Cup 6-25-22 FS'!$B$11:$B$18,$B8,'Caldwell Cup 6-25-22 FS'!$BO$11:$BO$18)</f>
        <v>0</v>
      </c>
      <c r="DV8" s="99">
        <f>SUMIF('Caldwell Cup 6-25-22 FS'!$B$11:$B$18,$B8,'Caldwell Cup 6-25-22 FS'!$BR$11:$BR$18)</f>
        <v>0</v>
      </c>
      <c r="DW8" s="99">
        <f>SUMIF('Sunday Races 7-3-22'!$B$11:$B$25,$B8,'Sunday Races 7-3-22'!$BF$11:$BF$25)</f>
        <v>3</v>
      </c>
      <c r="DX8" s="99">
        <f>SUMIF('Sunday Races 7-3-22'!$B$11:$B$25,$B8,'Sunday Races 7-3-22'!$BI$11:$BI$25)</f>
        <v>3</v>
      </c>
      <c r="DY8" s="99">
        <f>SUMIF('Sunday Races 7-3-22'!$B$11:$B$25,$B8,'Sunday Races 7-3-22'!$BL$11:$BL$25)</f>
        <v>3</v>
      </c>
      <c r="DZ8" s="99">
        <f>SUMIF('Sunday Races 7-3-22'!$B$11:$B$25,$B8,'Sunday Races 7-3-22'!$BO$11:$BO$25)</f>
        <v>0</v>
      </c>
      <c r="EA8" s="99">
        <f>SUMIF('Sunday Races 7-3-22'!$B$11:$B$25,$B8,'Sunday Races 7-3-22'!$BR$11:$BR$25)</f>
        <v>0</v>
      </c>
      <c r="EB8" s="99">
        <f>SUMIF('Sunday Races 7-31-22'!$B$11:$B$25,$B8,'Sunday Races 7-31-22'!$BF$11:$BF$25)</f>
        <v>0</v>
      </c>
      <c r="EC8" s="99">
        <f>SUMIF('Sunday Races 7-31-22'!$B$11:$B$25,$B8,'Sunday Races 7-31-22'!$BI$11:$BI$25)</f>
        <v>0</v>
      </c>
      <c r="ED8" s="99">
        <f>SUMIF('Sunday Races 7-31-22'!$B$11:$B$25,$B8,'Sunday Races 7-31-22'!$BL$11:$BL$25)</f>
        <v>0</v>
      </c>
      <c r="EE8" s="99">
        <f>SUMIF('Sunday Races 7-31-22'!$B$11:$B$25,$B8,'Sunday Races 7-31-22'!$BO$11:$BO$25)</f>
        <v>0</v>
      </c>
      <c r="EF8" s="99">
        <f>SUMIF('Sunday Races 7-31-22'!$B$11:$B$25,$B8,'Sunday Races 7-31-22'!$BR$11:$BR$25)</f>
        <v>0</v>
      </c>
      <c r="EG8" s="99">
        <f>SUMIF('Sunday Races 8-14-22'!$B$11:$B$25,$B8,'Sunday Races 8-14-22'!$BF$11:$BF$25)</f>
        <v>0</v>
      </c>
      <c r="EH8" s="99">
        <f>SUMIF('Sunday Races 8-14-22'!$B$11:$B$25,$B8,'Sunday Races 8-14-22'!$BI$11:$BI$25)</f>
        <v>0</v>
      </c>
      <c r="EI8" s="99">
        <f>SUMIF('Sunday Races 8-14-22'!$B$11:$B$25,$B8,'Sunday Races 8-14-22'!$BL$11:$BL$25)</f>
        <v>0</v>
      </c>
      <c r="EJ8" s="99">
        <f>SUMIF('Sunday Races 8-14-22'!$B$11:$B$25,$B8,'Sunday Races 8-14-22'!$BO$11:$BO$25)</f>
        <v>0</v>
      </c>
      <c r="EK8" s="99">
        <f>SUMIF('Sunday Races 8-14-22'!$B$11:$B$25,$B8,'Sunday Races 8-14-22'!$BR$11:$BR$25)</f>
        <v>0</v>
      </c>
      <c r="EL8" s="99">
        <f>SUMIF('Saturday Races 8-20-22'!$B$11:$B$25,$B8,'Saturday Races 8-20-22'!$BF$11:$BF$25)</f>
        <v>0</v>
      </c>
      <c r="EM8" s="99">
        <f>SUMIF('Saturday Races 8-20-22'!$B$11:$B$25,$B8,'Saturday Races 8-20-22'!$BI$11:$BI$25)</f>
        <v>0</v>
      </c>
      <c r="EN8" s="99">
        <f>SUMIF('Saturday Races 8-20-22'!$B$11:$B$25,$B8,'Saturday Races 8-20-22'!$BL$11:$BL$25)</f>
        <v>0</v>
      </c>
      <c r="EO8" s="99">
        <f>SUMIF('Saturday Races 8-20-22'!$B$11:$B$25,$B8,'Saturday Races 8-20-22'!$BO$11:$BO$25)</f>
        <v>0</v>
      </c>
      <c r="EP8" s="99">
        <f>SUMIF('Saturday Races 8-20-22'!$B$11:$B$25,$B8,'Saturday Races 8-20-22'!$BR$11:$BR$25)</f>
        <v>0</v>
      </c>
      <c r="EQ8" s="99">
        <f>SUMIF('Sunday Races 9-11-22'!$B$11:$B$20,$B8,'Sunday Races 9-11-22'!$BF$11:$BF$20)</f>
        <v>2</v>
      </c>
      <c r="ER8" s="99">
        <f>SUMIF('Sunday Races 9-11-22'!$B$11:$B$20,$B8,'Sunday Races 9-11-22'!$BI$11:$BI$20)</f>
        <v>2</v>
      </c>
      <c r="ES8" s="99">
        <f>SUMIF('Sunday Races 9-11-22'!$B$11:$B$20,$B8,'Sunday Races 9-11-22'!$BL$11:$BL$20)</f>
        <v>2</v>
      </c>
      <c r="ET8" s="99">
        <f>SUMIF('Sunday Races 9-11-22'!$B$11:$B$20,$B8,'Sunday Races 9-11-22'!$BO$11:$BO$20)</f>
        <v>0</v>
      </c>
      <c r="EU8" s="99">
        <f>SUMIF('Sunday Races 9-11-22'!$B$11:$B$20,$B8,'Sunday Races 9-11-22'!$BR$11:$BR$20)</f>
        <v>0</v>
      </c>
      <c r="EV8" s="99">
        <f>SUMIF('2022-09-17 Leukemia Cup TH'!$B$11:$B$26,$B8,'2022-09-17 Leukemia Cup TH'!$BF$11:$BF$26)</f>
        <v>5</v>
      </c>
      <c r="EW8" s="99">
        <f>SUMIF('2022-09-17 Leukemia Cup TH'!$B$11:$B$26,$B8,'2022-09-17 Leukemia Cup TH'!$BI$11:$BI$26)</f>
        <v>2</v>
      </c>
      <c r="EX8" s="99">
        <f>SUMIF('2022-09-17 Leukemia Cup TH'!$B$11:$B$26,$B8,'2022-09-17 Leukemia Cup TH'!$BL$11:$BL$26)</f>
        <v>0</v>
      </c>
      <c r="EY8" s="99">
        <f>SUMIF('2022-09-17 Leukemia Cup TH'!$B$11:$B$26,$B8,'2022-09-17 Leukemia Cup TH'!$BO$11:$BO$26)</f>
        <v>0</v>
      </c>
      <c r="EZ8" s="99">
        <f>SUMIF('2022-09-17 Leukemia Cup TH'!$B$11:$B$26,$B8,'2022-09-17 Leukemia Cup TH'!$BR$11:$BR$26)</f>
        <v>0</v>
      </c>
      <c r="FA8" s="99">
        <f>SUMIF('Smith-Berry LDR 9-24-22'!$B$11:$B$28,$B8,'Smith-Berry LDR 9-24-22'!$BF$11:$BF$28)</f>
        <v>1</v>
      </c>
      <c r="FB8" s="99">
        <f>SUMIF('Smith-Berry LDR 9-24-22'!$B$11:$B$28,$B8,'Smith-Berry LDR 9-24-22'!$BI$11:$BI$28)</f>
        <v>0</v>
      </c>
      <c r="FC8" s="99">
        <f>SUMIF('Smith-Berry LDR 9-24-22'!$B$11:$B$28,$B8,'Smith-Berry LDR 9-24-22'!$BL$11:$BL$28)</f>
        <v>0</v>
      </c>
      <c r="FD8" s="99">
        <f>SUMIF('Smith-Berry LDR 9-24-22'!$B$11:$B$28,$B8,'Smith-Berry LDR 9-24-22'!$BO$11:$BO$28)</f>
        <v>0</v>
      </c>
      <c r="FE8" s="99">
        <f>SUMIF('Smith-Berry LDR 9-24-22'!$B$11:$B$28,$B8,'Smith-Berry LDR 9-24-22'!$BR$11:$BR$28)</f>
        <v>0</v>
      </c>
      <c r="FF8" s="99">
        <f>SUMIF('Sunday Races 10-9-22'!$B$11:$B$15,$B8,'Sunday Races 10-9-22'!$BF$11:$BF$15)</f>
        <v>0</v>
      </c>
      <c r="FG8" s="99">
        <f>SUMIF('Sunday Races 10-9-22'!$B$11:$B$15,$B8,'Sunday Races 10-9-22'!$BI$11:$BI$15)</f>
        <v>0</v>
      </c>
      <c r="FH8" s="99">
        <f>SUMIF('Sunday Races 10-9-22'!$B$11:$B$15,$B8,'Sunday Races 10-9-22'!$BL$11:$BL$15)</f>
        <v>0</v>
      </c>
      <c r="FI8" s="99">
        <f>SUMIF('Sunday Races 10-9-22'!$B$11:$B$15,$B8,'Sunday Races 10-9-22'!$BO$11:$BO$15)</f>
        <v>0</v>
      </c>
      <c r="FJ8" s="99">
        <f>SUMIF('Sunday Races 10-9-22'!$B$11:$B$15,$B8,'Sunday Races 10-9-22'!$BR$11:$BR$15)</f>
        <v>0</v>
      </c>
      <c r="FK8" s="99">
        <f>SUMIF('Great Pumpkin Regatta 10-15-22'!$B$11:$B$53,$B8,'Great Pumpkin Regatta 10-15-22'!$BF$11:$BF$53)</f>
        <v>2</v>
      </c>
      <c r="FL8" s="99">
        <f>SUMIF('Great Pumpkin Regatta 10-15-22'!$B$11:$B$53,$B8,'Great Pumpkin Regatta 10-15-22'!$BI$11:$BI$53)</f>
        <v>11</v>
      </c>
      <c r="FM8" s="99">
        <f>SUMIF('Great Pumpkin Regatta 10-15-22'!$B$11:$B$53,$B8,'Great Pumpkin Regatta 10-15-22'!$BL$11:$BL$53)</f>
        <v>6</v>
      </c>
      <c r="FN8" s="99">
        <f>SUMIF('Great Pumpkin Regatta 10-15-22'!$B$11:$B$53,$B8,'Great Pumpkin Regatta 10-15-22'!$BO$11:$BO$53)</f>
        <v>4</v>
      </c>
      <c r="FO8" s="99">
        <f>SUMIF('Great Pumpkin Regatta 10-15-22'!$B$11:$B$53,$B8,'Great Pumpkin Regatta 10-15-22'!$BR$11:$BR$53)</f>
        <v>0</v>
      </c>
      <c r="FP8" s="99">
        <f>SUMIF('Sunday Races 10-23-22'!$B$11:$B$16,$B8,'Sunday Races 10-23-22'!$BF$11:$BF$16)</f>
        <v>0</v>
      </c>
      <c r="FQ8" s="99">
        <f>SUMIF('Sunday Races 10-23-22'!$B$11:$B$16,$B8,'Sunday Races 10-23-22'!$BI$11:$BI$16)</f>
        <v>0</v>
      </c>
      <c r="FR8" s="99">
        <f>SUMIF('Sunday Races 10-23-22'!$B$11:$B$16,$B8,'Sunday Races 10-23-22'!$BL$11:$BL$16)</f>
        <v>0</v>
      </c>
      <c r="FS8" s="99">
        <f>SUMIF('Sunday Races 10-23-22'!$B$11:$B$16,$B8,'Sunday Races 10-23-22'!$BO$11:$BO$16)</f>
        <v>0</v>
      </c>
      <c r="FT8" s="99">
        <f>SUMIF('Sunday Races 10-23-22'!$B$11:$B$16,$B8,'Sunday Races 10-23-22'!$BR$11:$BR$16)</f>
        <v>0</v>
      </c>
      <c r="FU8" s="100"/>
      <c r="FV8" s="101"/>
      <c r="FW8" s="102">
        <f t="shared" si="10"/>
        <v>11</v>
      </c>
      <c r="FX8" s="102">
        <f t="shared" si="10"/>
        <v>7</v>
      </c>
      <c r="FY8" s="102">
        <f t="shared" si="10"/>
        <v>6</v>
      </c>
      <c r="FZ8" s="102">
        <f t="shared" si="10"/>
        <v>5</v>
      </c>
      <c r="GA8" s="102">
        <f t="shared" si="10"/>
        <v>4</v>
      </c>
      <c r="GB8" s="102">
        <f t="shared" si="10"/>
        <v>4</v>
      </c>
      <c r="GC8" s="102">
        <f t="shared" si="10"/>
        <v>3</v>
      </c>
      <c r="GD8" s="102">
        <f t="shared" si="10"/>
        <v>3</v>
      </c>
      <c r="GE8" s="102">
        <f t="shared" si="10"/>
        <v>3</v>
      </c>
      <c r="GF8" s="102">
        <f t="shared" si="10"/>
        <v>3</v>
      </c>
      <c r="GG8" s="102">
        <f t="shared" si="11"/>
        <v>3</v>
      </c>
      <c r="GH8" s="102">
        <f t="shared" si="11"/>
        <v>3</v>
      </c>
      <c r="GI8" s="102">
        <f t="shared" si="11"/>
        <v>3</v>
      </c>
      <c r="GJ8" s="102">
        <f t="shared" si="11"/>
        <v>2</v>
      </c>
      <c r="GK8" s="102">
        <f t="shared" si="11"/>
        <v>2</v>
      </c>
      <c r="GL8" s="102">
        <f t="shared" si="11"/>
        <v>2</v>
      </c>
      <c r="GM8" s="102">
        <f t="shared" si="11"/>
        <v>2</v>
      </c>
      <c r="GN8" s="102">
        <f t="shared" si="11"/>
        <v>2</v>
      </c>
      <c r="GO8" s="102">
        <f t="shared" si="11"/>
        <v>2</v>
      </c>
      <c r="GP8" s="102">
        <f t="shared" si="11"/>
        <v>2</v>
      </c>
      <c r="GQ8" s="102">
        <f t="shared" si="12"/>
        <v>2</v>
      </c>
      <c r="GR8" s="102">
        <f t="shared" si="12"/>
        <v>2</v>
      </c>
      <c r="GS8" s="102">
        <f t="shared" si="12"/>
        <v>2</v>
      </c>
      <c r="GT8" s="102">
        <f t="shared" si="12"/>
        <v>1</v>
      </c>
      <c r="GU8" s="102">
        <f t="shared" si="12"/>
        <v>1</v>
      </c>
      <c r="GV8" s="102">
        <f t="shared" si="12"/>
        <v>1</v>
      </c>
      <c r="GW8" s="102">
        <f t="shared" si="12"/>
        <v>1</v>
      </c>
      <c r="GX8" s="102">
        <f t="shared" si="12"/>
        <v>1</v>
      </c>
      <c r="GY8" s="102">
        <f t="shared" si="12"/>
        <v>1</v>
      </c>
      <c r="GZ8" s="102">
        <f t="shared" si="12"/>
        <v>0</v>
      </c>
      <c r="HA8" s="102">
        <f t="shared" si="13"/>
        <v>0</v>
      </c>
      <c r="HB8" s="102">
        <f t="shared" si="13"/>
        <v>0</v>
      </c>
      <c r="HC8" s="102">
        <f t="shared" si="13"/>
        <v>0</v>
      </c>
      <c r="HD8" s="102">
        <f t="shared" si="13"/>
        <v>0</v>
      </c>
      <c r="HE8" s="102">
        <f t="shared" si="13"/>
        <v>0</v>
      </c>
      <c r="HF8" s="102">
        <f t="shared" si="13"/>
        <v>0</v>
      </c>
      <c r="HG8" s="102">
        <f t="shared" si="13"/>
        <v>0</v>
      </c>
      <c r="HH8" s="102">
        <f t="shared" si="13"/>
        <v>0</v>
      </c>
      <c r="HI8" s="102">
        <f t="shared" si="13"/>
        <v>0</v>
      </c>
      <c r="HJ8" s="102">
        <f t="shared" si="13"/>
        <v>0</v>
      </c>
      <c r="HK8" s="102">
        <f t="shared" si="14"/>
        <v>0</v>
      </c>
      <c r="HL8" s="102">
        <f t="shared" si="14"/>
        <v>0</v>
      </c>
      <c r="HM8" s="102">
        <f t="shared" si="14"/>
        <v>0</v>
      </c>
      <c r="HN8" s="102">
        <f t="shared" si="14"/>
        <v>0</v>
      </c>
      <c r="HO8" s="102">
        <f t="shared" si="14"/>
        <v>0</v>
      </c>
      <c r="HP8" s="102">
        <f t="shared" si="14"/>
        <v>0</v>
      </c>
      <c r="HQ8" s="102">
        <f t="shared" si="14"/>
        <v>0</v>
      </c>
      <c r="HR8" s="102">
        <f t="shared" si="14"/>
        <v>0</v>
      </c>
      <c r="HS8" s="102">
        <f t="shared" si="14"/>
        <v>0</v>
      </c>
      <c r="HT8" s="102">
        <f t="shared" si="14"/>
        <v>0</v>
      </c>
      <c r="HU8" s="102">
        <f t="shared" si="15"/>
        <v>0</v>
      </c>
      <c r="HV8" s="102">
        <f t="shared" si="15"/>
        <v>0</v>
      </c>
      <c r="HW8" s="102">
        <f t="shared" si="15"/>
        <v>0</v>
      </c>
      <c r="HX8" s="102">
        <f t="shared" si="15"/>
        <v>0</v>
      </c>
      <c r="HY8" s="102">
        <f t="shared" si="15"/>
        <v>0</v>
      </c>
      <c r="HZ8" s="102">
        <f t="shared" si="15"/>
        <v>0</v>
      </c>
      <c r="IA8" s="102">
        <f t="shared" si="15"/>
        <v>0</v>
      </c>
      <c r="IB8" s="102">
        <f t="shared" si="15"/>
        <v>0</v>
      </c>
      <c r="IC8" s="102">
        <f t="shared" si="15"/>
        <v>0</v>
      </c>
      <c r="ID8" s="102">
        <f t="shared" si="15"/>
        <v>0</v>
      </c>
      <c r="IE8" s="102">
        <f t="shared" si="16"/>
        <v>0</v>
      </c>
      <c r="IF8" s="102">
        <f t="shared" si="16"/>
        <v>0</v>
      </c>
      <c r="IG8" s="102">
        <f t="shared" si="16"/>
        <v>0</v>
      </c>
      <c r="IH8" s="102">
        <f t="shared" si="16"/>
        <v>0</v>
      </c>
      <c r="II8" s="102">
        <f t="shared" si="16"/>
        <v>0</v>
      </c>
      <c r="IJ8" s="102">
        <f t="shared" si="16"/>
        <v>0</v>
      </c>
      <c r="IK8" s="102">
        <f t="shared" si="16"/>
        <v>0</v>
      </c>
      <c r="IL8" s="102">
        <f t="shared" si="16"/>
        <v>0</v>
      </c>
      <c r="IM8" s="102">
        <f t="shared" si="16"/>
        <v>0</v>
      </c>
      <c r="IN8" s="102">
        <f t="shared" si="16"/>
        <v>0</v>
      </c>
      <c r="IO8" s="102">
        <f t="shared" si="16"/>
        <v>0</v>
      </c>
      <c r="IP8" s="102">
        <f t="shared" si="16"/>
        <v>0</v>
      </c>
      <c r="IQ8" s="102">
        <f t="shared" si="16"/>
        <v>0</v>
      </c>
      <c r="IR8" s="102">
        <f t="shared" si="16"/>
        <v>0</v>
      </c>
      <c r="IS8" s="102">
        <f t="shared" si="16"/>
        <v>0</v>
      </c>
      <c r="IU8" s="99">
        <f>SUMIF('2021 Club Championship Crew'!$B$11:$B$14,$B8,'2021 Club Championship Crew'!$BN$11:$BN$14)</f>
        <v>0</v>
      </c>
      <c r="IV8" s="99">
        <f>SUMIF('2021 Club Championship Crew'!$B$11:$B$14,$B8,'2021 Club Championship Crew'!$BQ$11:$BQ$14)</f>
        <v>0</v>
      </c>
      <c r="IW8" s="99">
        <f>SUMIF('2021 Club Championship Crew'!$B$11:$B$14,$B8,'2021 Club Championship Crew'!$BT$11:$BT$14)</f>
        <v>0</v>
      </c>
      <c r="IX8" s="99">
        <f>SUMIF('2021 Club Championship Crew'!$B$11:$B$14,$B8,'2021 Club Championship Crew'!$BW$11:$BW$14)</f>
        <v>0</v>
      </c>
      <c r="IY8" s="99">
        <f>SUMIF('2021 Club Championship Crew'!$B$11:$B$14,$B8,'2021 Club Championship Crew'!$CC$11:$CC$14)</f>
        <v>0</v>
      </c>
    </row>
    <row r="9" spans="1:259" ht="15" customHeight="1" x14ac:dyDescent="0.2">
      <c r="A9" s="134">
        <f t="shared" si="17"/>
        <v>6</v>
      </c>
      <c r="B9" s="103" t="s">
        <v>764</v>
      </c>
      <c r="C9" s="96">
        <f t="shared" si="6"/>
        <v>38</v>
      </c>
      <c r="D9" s="97">
        <f t="shared" si="7"/>
        <v>76</v>
      </c>
      <c r="E9" s="96">
        <f t="shared" si="8"/>
        <v>63</v>
      </c>
      <c r="F9" s="98">
        <f t="shared" si="9"/>
        <v>0.02</v>
      </c>
      <c r="G9" s="99">
        <f>SUMIF('Saturday Race 11-06-21'!$B$11:$B$24,$B9,'Saturday Race 11-06-21'!$BF$11:$BF$24)</f>
        <v>0</v>
      </c>
      <c r="H9" s="99">
        <f>SUMIF('Saturday Race 11-06-21'!$B$11:$B$24,$B9,'Saturday Race 11-06-21'!$BI$11:$BI$24)</f>
        <v>0</v>
      </c>
      <c r="I9" s="99">
        <f>SUMIF('Saturday Race 11-06-21'!$B$11:$B$24,$B9,'Saturday Race 11-06-21'!$BL$11:$BL$24)</f>
        <v>0</v>
      </c>
      <c r="J9" s="99">
        <f>SUMIF('Saturday Race 11-06-21'!$B$11:$B$24,$B9,'Saturday Race 11-06-21'!$BO$11:$BO$24)</f>
        <v>0</v>
      </c>
      <c r="K9" s="99">
        <f>SUMIF('Saturday Race 11-06-21'!$B$11:$B$24,$B9,'Saturday Race 11-06-21'!$BR$11:$BR$24)</f>
        <v>0</v>
      </c>
      <c r="L9" s="99">
        <f>SUMIF('Saturday Race 11-20-21'!$B$11:$B$24,$B9,'Saturday Race 11-20-21'!$BF$11:$BF$24)</f>
        <v>0</v>
      </c>
      <c r="M9" s="99">
        <f>SUMIF('Saturday Race 11-20-21'!$B$11:$B$24,$B9,'Saturday Race 11-20-21'!$BI$11:$BI$24)</f>
        <v>0</v>
      </c>
      <c r="N9" s="99">
        <f>SUMIF('Saturday Race 11-20-21'!$B$11:$B$24,$B9,'Saturday Race 11-20-21'!$BL$11:$BL$24)</f>
        <v>0</v>
      </c>
      <c r="O9" s="99">
        <f>SUMIF('Saturday Race 11-20-21'!$B$11:$B$24,$B9,'Saturday Race 11-20-21'!$BO$11:$BO$24)</f>
        <v>0</v>
      </c>
      <c r="P9" s="99">
        <f>SUMIF('Saturday Race 11-20-21'!$B$11:$B$24,$B9,'Saturday Race 11-20-21'!$BR$11:$BR$24)</f>
        <v>0</v>
      </c>
      <c r="Q9" s="99">
        <f>SUMIF('One Day 12-04-21 Scots'!$B$11:$B$24,$B9,'One Day 12-04-21 Scots'!$BF$11:$BF$24)</f>
        <v>0</v>
      </c>
      <c r="R9" s="99">
        <f>SUMIF('One Day 12-04-21 Scots'!$B$11:$B$24,$B9,'One Day 12-04-21 Scots'!$BI$11:$BI$24)</f>
        <v>0</v>
      </c>
      <c r="S9" s="99">
        <f>SUMIF('One Day 12-04-21 Scots'!$B$11:$B$24,$B9,'One Day 12-04-21 Scots'!$BL$11:$BL$24)</f>
        <v>0</v>
      </c>
      <c r="T9" s="99">
        <f>SUMIF('One Day 12-04-21 Scots'!$B$11:$B$24,$B9,'One Day 12-04-21 Scots'!$BO$11:$BO$24)</f>
        <v>0</v>
      </c>
      <c r="U9" s="99">
        <f>SUMIF('One Day 12-04-21 Scots'!$B$11:$B$24,$B9,'One Day 12-04-21 Scots'!$BR$11:$BR$24)</f>
        <v>0</v>
      </c>
      <c r="V9" s="99">
        <f>SUMIF('One Day 12-04-21 Thistles'!$B$11:$B$25,$B9,'One Day 12-04-21 Thistles'!$BF$11:$BF$25)</f>
        <v>1</v>
      </c>
      <c r="W9" s="99">
        <f>SUMIF('One Day 12-04-21 Thistles'!$B$11:$B$25,$B9,'One Day 12-04-21 Thistles'!$BI$11:$BI$25)</f>
        <v>1</v>
      </c>
      <c r="X9" s="99">
        <f>SUMIF('One Day 12-04-21 Thistles'!$B$11:$B$25,$B9,'One Day 12-04-21 Thistles'!$BL$11:$BL$25)</f>
        <v>3</v>
      </c>
      <c r="Y9" s="99">
        <f>SUMIF('One Day 12-04-21 Thistles'!$B$11:$B$25,$B9,'One Day 12-04-21 Thistles'!$BO$11:$BO$25)</f>
        <v>1</v>
      </c>
      <c r="Z9" s="99">
        <f>SUMIF('One Day 12-04-21 Thistles'!$B$11:$B$25,$B9,'One Day 12-04-21 Thistles'!$BR$11:$BR$25)</f>
        <v>0</v>
      </c>
      <c r="AA9" s="99">
        <f>SUMIF('Saturday Race 1-08-22'!$B$11:$B$20,$B9,'Saturday Race 1-08-22'!$BF$11:$BF$20)</f>
        <v>0</v>
      </c>
      <c r="AB9" s="99">
        <f>SUMIF('Saturday Race 1-08-22'!$B$11:$B$20,$B9,'Saturday Race 1-08-22'!$BI$11:$BI$20)</f>
        <v>0</v>
      </c>
      <c r="AC9" s="99">
        <f>SUMIF('Saturday Race 1-08-22'!$B$11:$B$20,$B9,'Saturday Race 1-08-22'!$BL$11:$BL$20)</f>
        <v>0</v>
      </c>
      <c r="AD9" s="99">
        <f>SUMIF('Saturday Race 1-08-22'!$B$11:$B$20,$B9,'Saturday Race 1-08-22'!$BO$11:$BO$20)</f>
        <v>0</v>
      </c>
      <c r="AE9" s="99">
        <f>SUMIF('Saturday Race 1-08-22'!$B$11:$B$20,$B9,'Saturday Race 1-08-22'!$BR$11:$BR$20)</f>
        <v>0</v>
      </c>
      <c r="AF9" s="99">
        <f>SUMIF('Saturday Race 1-22-22'!$B$11:$B$20,$B9,'Saturday Race 1-22-22'!$BF$11:$BF$20)</f>
        <v>1</v>
      </c>
      <c r="AG9" s="99">
        <f>SUMIF('Saturday Race 1-22-22'!$B$11:$B$20,$B9,'Saturday Race 1-22-22'!$BI$11:$BI$20)</f>
        <v>2</v>
      </c>
      <c r="AH9" s="99">
        <f>SUMIF('Saturday Race 1-22-22'!$B$11:$B$20,$B9,'Saturday Race 1-22-22'!$BL$11:$BL$20)</f>
        <v>4</v>
      </c>
      <c r="AI9" s="99">
        <f>SUMIF('Saturday Race 1-22-22'!$B$11:$B$20,$B9,'Saturday Race 1-22-22'!$BO$11:$BO$20)</f>
        <v>0</v>
      </c>
      <c r="AJ9" s="99">
        <f>SUMIF('Saturday Race 1-22-22'!$B$11:$B$20,$B9,'Saturday Race 1-22-22'!$BR$11:$BR$20)</f>
        <v>0</v>
      </c>
      <c r="AK9" s="99">
        <f>SUMIF('Sunday Race 2-6-22'!$B$11:$B$20,$B9,'Sunday Race 2-6-22'!$BF$11:$BF$20)</f>
        <v>1</v>
      </c>
      <c r="AL9" s="99">
        <f>SUMIF('Sunday Race 2-6-22'!$B$11:$B$20,$B9,'Sunday Race 2-6-22'!$BI$11:$BI$20)</f>
        <v>0</v>
      </c>
      <c r="AM9" s="99">
        <f>SUMIF('Sunday Race 2-6-22'!$B$11:$B$20,$B9,'Sunday Race 2-6-22'!$BL$11:$BL$20)</f>
        <v>0</v>
      </c>
      <c r="AN9" s="99">
        <f>SUMIF('Sunday Race 2-6-22'!$B$11:$B$20,$B9,'Sunday Race 2-6-22'!$BO$11:$BO$20)</f>
        <v>0</v>
      </c>
      <c r="AO9" s="99">
        <f>SUMIF('Sunday Race 2-6-22'!$B$11:$B$20,$B9,'Sunday Race 2-6-22'!$BR$11:$BR$20)</f>
        <v>0</v>
      </c>
      <c r="AP9" s="99">
        <f>SUMIF('Chili One Day 2-12-22 Scots'!$B$11:$B$20,$B9,'Chili One Day 2-12-22 Scots'!$BF$11:$BF$20)</f>
        <v>0</v>
      </c>
      <c r="AQ9" s="99">
        <f>SUMIF('Chili One Day 2-12-22 Scots'!$B$11:$B$20,$B9,'Chili One Day 2-12-22 Scots'!$BI$11:$BI$20)</f>
        <v>0</v>
      </c>
      <c r="AR9" s="99">
        <f>SUMIF('Chili One Day 2-12-22 Scots'!$B$11:$B$20,$B9,'Chili One Day 2-12-22 Scots'!$BL$11:$BL$20)</f>
        <v>0</v>
      </c>
      <c r="AS9" s="99">
        <f>SUMIF('Chili One Day 2-12-22 Scots'!$B$11:$B$20,$B9,'Chili One Day 2-12-22 Scots'!$BO$11:$BO$20)</f>
        <v>0</v>
      </c>
      <c r="AT9" s="99">
        <f>SUMIF('Chili One Day 2-12-22 Scots'!$B$11:$B$20,$B9,'Chili One Day 2-12-22 Scots'!$BR$11:$BR$20)</f>
        <v>0</v>
      </c>
      <c r="AU9" s="99">
        <f>SUMIF('Chili One Day 2-12-22 Thistles'!$B$11:$B$20,$B9,'Chili One Day 2-12-22 Thistles'!$BF$11:$BF$20)</f>
        <v>1</v>
      </c>
      <c r="AV9" s="99">
        <f>SUMIF('Chili One Day 2-12-22 Thistles'!$B$11:$B$20,$B9,'Chili One Day 2-12-22 Thistles'!$BI$11:$BI$20)</f>
        <v>2</v>
      </c>
      <c r="AW9" s="99">
        <f>SUMIF('Chili One Day 2-12-22 Thistles'!$B$11:$B$20,$B9,'Chili One Day 2-12-22 Thistles'!$BL$11:$BL$20)</f>
        <v>3</v>
      </c>
      <c r="AX9" s="99">
        <f>SUMIF('Chili One Day 2-12-22 Thistles'!$B$11:$B$20,$B9,'Chili One Day 2-12-22 Thistles'!$BO$11:$BO$20)</f>
        <v>0</v>
      </c>
      <c r="AY9" s="99">
        <f>SUMIF('Chili One Day 2-12-22 Thistles'!$B$11:$B$20,$B9,'Chili One Day 2-12-22 Thistles'!$BR$11:$BR$20)</f>
        <v>0</v>
      </c>
      <c r="AZ9" s="99">
        <f>SUMIF('Sunday Race 2-20-22'!$B$11:$B$20,$B9,'Sunday Race 2-20-22'!$BF$11:$BF$20)</f>
        <v>0</v>
      </c>
      <c r="BA9" s="99">
        <f>SUMIF('Sunday Race 2-20-22'!$B$11:$B$20,$B9,'Sunday Race 2-20-22'!$BI$11:$BI$20)</f>
        <v>0</v>
      </c>
      <c r="BB9" s="99">
        <f>SUMIF('Sunday Race 2-20-22'!$B$11:$B$20,$B9,'Sunday Race 2-20-22'!$BL$11:$BL$20)</f>
        <v>0</v>
      </c>
      <c r="BC9" s="99">
        <f>SUMIF('Sunday Race 2-20-22'!$B$11:$B$20,$B9,'Sunday Race 2-20-22'!$BO$11:$BO$20)</f>
        <v>0</v>
      </c>
      <c r="BD9" s="99">
        <f>SUMIF('Sunday Race 2-20-22'!$B$11:$B$20,$B9,'Sunday Race 2-20-22'!$BR$11:$BR$20)</f>
        <v>0</v>
      </c>
      <c r="BE9" s="99">
        <f>SUMIF('Sunday Race 2-27-22'!$B$11:$B$20,$B9,'Sunday Race 2-27-22'!$BF$11:$BF$20)</f>
        <v>0</v>
      </c>
      <c r="BF9" s="99">
        <f>SUMIF('Sunday Race 2-27-22'!$B$11:$B$20,$B9,'Sunday Race 2-27-22'!$BI$11:$BI$20)</f>
        <v>0</v>
      </c>
      <c r="BG9" s="99">
        <f>SUMIF('Sunday Race 2-27-22'!$B$11:$B$20,$B9,'Sunday Race 2-27-22'!$BL$11:$BL$20)</f>
        <v>0</v>
      </c>
      <c r="BH9" s="99">
        <f>SUMIF('Sunday Race 2-27-22'!$B$11:$B$20,$B9,'Sunday Race 2-27-22'!$BO$11:$BO$20)</f>
        <v>0</v>
      </c>
      <c r="BI9" s="99">
        <f>SUMIF('Sunday Race 2-27-22'!$B$11:$B$20,$B9,'Sunday Race 2-27-22'!$BR$11:$BR$20)</f>
        <v>0</v>
      </c>
      <c r="BJ9" s="99">
        <f>SUMIF('Sunday Race 3-13-22'!$B$11:$B$21,$B9,'Sunday Race 3-13-22'!$BF$11:$BF$21)</f>
        <v>0</v>
      </c>
      <c r="BK9" s="99">
        <f>SUMIF('Sunday Race 3-13-22'!$B$11:$B$21,$B9,'Sunday Race 3-13-22'!$BI$11:$BI$21)</f>
        <v>0</v>
      </c>
      <c r="BL9" s="99">
        <f>SUMIF('Sunday Race 3-13-22'!$B$11:$B$21,$B9,'Sunday Race 3-13-22'!$BL$11:$BL$21)</f>
        <v>0</v>
      </c>
      <c r="BM9" s="99">
        <f>SUMIF('Sunday Race 3-13-22'!$B$11:$B$21,$B9,'Sunday Race 3-13-22'!$BO$11:$BO$21)</f>
        <v>0</v>
      </c>
      <c r="BN9" s="99">
        <f>SUMIF('Sunday Race 3-13-22'!$B$11:$B$21,$B9,'Sunday Race 3-13-22'!$BR$11:$BR$21)</f>
        <v>0</v>
      </c>
      <c r="BO9" s="99">
        <f>SUMIF('Saturday Race 3-19-22'!$B$11:$B$26,$B9,'Saturday Race 3-19-22'!$BF$11:$BF$26)</f>
        <v>0</v>
      </c>
      <c r="BP9" s="99">
        <f>SUMIF('Saturday Race 3-19-22'!$B$11:$B$26,$B9,'Saturday Race 3-19-22'!$BI$11:$BI$26)</f>
        <v>0</v>
      </c>
      <c r="BQ9" s="99">
        <f>SUMIF('Saturday Race 3-19-22'!$B$11:$B$26,$B9,'Saturday Race 3-19-22'!$BL$11:$BL$26)</f>
        <v>0</v>
      </c>
      <c r="BR9" s="99">
        <f>SUMIF('Saturday Race 3-19-22'!$B$11:$B$26,$B9,'Saturday Race 3-19-22'!$BO$11:$BO$26)</f>
        <v>0</v>
      </c>
      <c r="BS9" s="99">
        <f>SUMIF('Saturday Race 3-19-22'!$B$11:$B$26,$B9,'Saturday Race 3-19-22'!$BR$11:$BR$26)</f>
        <v>0</v>
      </c>
      <c r="BT9" s="99">
        <f>SUMIF('Sunday Races 4-10-22'!$B$11:$B$26,$B9,'Sunday Races 4-10-22'!$BF$11:$BF$26)</f>
        <v>0</v>
      </c>
      <c r="BU9" s="99">
        <f>SUMIF('Sunday Races 4-10-22'!$B$11:$B$26,$B9,'Sunday Races 4-10-22'!$BI$11:$BI$26)</f>
        <v>0</v>
      </c>
      <c r="BV9" s="99">
        <f>SUMIF('Sunday Races 4-10-22'!$B$11:$B$26,$B9,'Sunday Races 4-10-22'!$BL$11:$BL$26)</f>
        <v>0</v>
      </c>
      <c r="BW9" s="99">
        <f>SUMIF('Sunday Races 4-10-22'!$B$11:$B$26,$B9,'Sunday Races 4-10-22'!$BO$11:$BO$26)</f>
        <v>0</v>
      </c>
      <c r="BX9" s="99">
        <f>SUMIF('Sunday Races 4-10-22'!$B$11:$B$26,$B9,'Sunday Races 4-10-22'!$BR$11:$BR$26)</f>
        <v>0</v>
      </c>
      <c r="BY9" s="99">
        <f>SUMIF('Easter One Day 4-16-22 FS'!$B$11:$B$26,$B9,'Easter One Day 4-16-22 FS'!$BF$11:$BF$26)</f>
        <v>0</v>
      </c>
      <c r="BZ9" s="99">
        <f>SUMIF('Easter One Day 4-16-22 FS'!$B$11:$B$26,$B9,'Easter One Day 4-16-22 FS'!$BI$11:$BI$26)</f>
        <v>0</v>
      </c>
      <c r="CA9" s="99">
        <f>SUMIF('Easter One Day 4-16-22 FS'!$B$11:$B$26,$B9,'Easter One Day 4-16-22 FS'!$BL$11:$BL$26)</f>
        <v>0</v>
      </c>
      <c r="CB9" s="99">
        <f>SUMIF('Easter One Day 4-16-22 FS'!$B$11:$B$26,$B9,'Easter One Day 4-16-22 FS'!$BO$11:$BO$26)</f>
        <v>0</v>
      </c>
      <c r="CC9" s="99">
        <f>SUMIF('Easter One Day 4-16-22 FS'!$B$11:$B$26,$B9,'Easter One Day 4-16-22 FS'!$BR$11:$BR$26)</f>
        <v>0</v>
      </c>
      <c r="CD9" s="99">
        <f>SUMIF('Easter One Day 4-16-22 TH'!$B$11:$B$26,$B9,'Easter One Day 4-16-22 TH'!$BF$11:$BF$26)</f>
        <v>1</v>
      </c>
      <c r="CE9" s="99">
        <f>SUMIF('Easter One Day 4-16-22 TH'!$B$11:$B$26,$B9,'Easter One Day 4-16-22 TH'!$BI$11:$BI$26)</f>
        <v>2</v>
      </c>
      <c r="CF9" s="99">
        <f>SUMIF('Easter One Day 4-16-22 TH'!$B$11:$B$26,$B9,'Easter One Day 4-16-22 TH'!$BL$11:$BL$26)</f>
        <v>0</v>
      </c>
      <c r="CG9" s="99">
        <f>SUMIF('Easter One Day 4-16-22 TH'!$B$11:$B$26,$B9,'Easter One Day 4-16-22 TH'!$BO$11:$BO$26)</f>
        <v>0</v>
      </c>
      <c r="CH9" s="99">
        <f>SUMIF('Easter One Day 4-16-22 TH'!$B$11:$B$26,$B9,'Easter One Day 4-16-22 TH'!$BR$11:$BR$26)</f>
        <v>0</v>
      </c>
      <c r="CI9" s="99">
        <f>SUMIF('Sunday Races 5-1-22'!$B$11:$B$28,$B9,'Sunday Races 5-1-22'!$BF$11:$BF$28)</f>
        <v>0</v>
      </c>
      <c r="CJ9" s="99">
        <f>SUMIF('Sunday Races 5-1-22'!$B$11:$B$28,$B9,'Sunday Races 5-1-22'!$BI$11:$BI$28)</f>
        <v>0</v>
      </c>
      <c r="CK9" s="99">
        <f>SUMIF('Sunday Races 5-1-22'!$B$11:$B$28,$B9,'Sunday Races 5-1-22'!$BL$11:$BL$28)</f>
        <v>0</v>
      </c>
      <c r="CL9" s="99">
        <f>SUMIF('Sunday Races 5-1-22'!$B$11:$B$28,$B9,'Sunday Races 5-1-22'!$BO$11:$BO$28)</f>
        <v>0</v>
      </c>
      <c r="CM9" s="99">
        <f>SUMIF('Sunday Races 5-1-22'!$B$11:$B$28,$B9,'Sunday Races 5-1-22'!$BR$11:$BR$28)</f>
        <v>0</v>
      </c>
      <c r="CN9" s="99">
        <f>SUMIF('Long Distance Race 5-7-22'!$B$11:$B$27,$B9,'Long Distance Race 5-7-22'!$BF$11:$BF$27)</f>
        <v>0</v>
      </c>
      <c r="CO9" s="99">
        <f>SUMIF('Long Distance Race 5-7-22'!$B$11:$B$27,$B9,'Long Distance Race 5-7-22'!$BI$11:$BI$27)</f>
        <v>0</v>
      </c>
      <c r="CP9" s="99">
        <f>SUMIF('Long Distance Race 5-7-22'!$B$11:$B$27,$B9,'Long Distance Race 5-7-22'!$BL$11:$BL$27)</f>
        <v>0</v>
      </c>
      <c r="CQ9" s="99">
        <f>SUMIF('Long Distance Race 5-7-22'!$B$11:$B$27,$B9,'Long Distance Race 5-7-22'!$BO$11:$BO$27)</f>
        <v>0</v>
      </c>
      <c r="CR9" s="99">
        <f>SUMIF('Long Distance Race 5-7-22'!$B$11:$B$27,$B9,'Long Distance Race 5-7-22'!$BR$11:$BR$27)</f>
        <v>0</v>
      </c>
      <c r="CS9" s="99">
        <f>SUMIF('Memorial Day Regatta 5-28-22 Op'!$B$11:$B$27,$B9,'Memorial Day Regatta 5-28-22 Op'!$BF$11:$BF$27)</f>
        <v>0</v>
      </c>
      <c r="CT9" s="99">
        <f>SUMIF('Memorial Day Regatta 5-28-22 Op'!$B$11:$B$27,$B9,'Memorial Day Regatta 5-28-22 Op'!$BI$11:$BI$27)</f>
        <v>0</v>
      </c>
      <c r="CU9" s="99">
        <f>SUMIF('Memorial Day Regatta 5-28-22 Op'!$B$11:$B$27,$B9,'Memorial Day Regatta 5-28-22 Op'!$BL$11:$BL$27)</f>
        <v>0</v>
      </c>
      <c r="CV9" s="99">
        <f>SUMIF('Memorial Day Regatta 5-28-22 Op'!$B$11:$B$27,$B9,'Memorial Day Regatta 5-28-22 Op'!$BO$11:$BO$27)</f>
        <v>0</v>
      </c>
      <c r="CW9" s="99">
        <f>SUMIF('Memorial Day Regatta 5-28-22 Op'!$B$11:$B$27,$B9,'Memorial Day Regatta 5-28-22 Op'!$BR$11:$BR$27)</f>
        <v>0</v>
      </c>
      <c r="CX9" s="99">
        <f>SUMIF('Sunday Races 6-5-22'!$B$11:$B$28,$B9,'Sunday Races 6-5-22'!$BF$11:$BF$28)</f>
        <v>2</v>
      </c>
      <c r="CY9" s="99">
        <f>SUMIF('Sunday Races 6-5-22'!$B$11:$B$28,$B9,'Sunday Races 6-5-22'!$BI$11:$BI$28)</f>
        <v>1</v>
      </c>
      <c r="CZ9" s="99">
        <f>SUMIF('Sunday Races 6-5-22'!$B$11:$B$28,$B9,'Sunday Races 6-5-22'!$BL$11:$BL$28)</f>
        <v>0</v>
      </c>
      <c r="DA9" s="99">
        <f>SUMIF('Sunday Races 6-5-22'!$B$11:$B$28,$B9,'Sunday Races 6-5-22'!$BO$11:$BO$28)</f>
        <v>0</v>
      </c>
      <c r="DB9" s="99">
        <f>SUMIF('Sunday Races 6-5-22'!$B$11:$B$28,$B9,'Sunday Races 6-5-22'!$BR$11:$BR$28)</f>
        <v>0</v>
      </c>
      <c r="DC9" s="99">
        <f>SUMIF('Sunday Races 6-12-22'!$B$11:$B$24,$B9,'Sunday Races 6-12-22'!$BF$11:$BF$24)</f>
        <v>3</v>
      </c>
      <c r="DD9" s="99">
        <f>SUMIF('Sunday Races 6-12-22'!$B$11:$B$24,$B9,'Sunday Races 6-12-22'!$BI$11:$BI$24)</f>
        <v>0</v>
      </c>
      <c r="DE9" s="99">
        <f>SUMIF('Sunday Races 6-12-22'!$B$11:$B$24,$B9,'Sunday Races 6-12-22'!$BL$11:$BL$24)</f>
        <v>1</v>
      </c>
      <c r="DF9" s="99">
        <f>SUMIF('Sunday Races 6-12-22'!$B$11:$B$24,$B9,'Sunday Races 6-12-22'!$BO$11:$BO$24)</f>
        <v>2</v>
      </c>
      <c r="DG9" s="99">
        <f>SUMIF('Sunday Races 6-12-22'!$B$11:$B$24,$B9,'Sunday Races 6-12-22'!$BR$11:$BR$24)</f>
        <v>0</v>
      </c>
      <c r="DH9" s="99">
        <f>SUMIF('Saturday Races 6-18-22'!$B$11:$B$24,$B9,'Saturday Races 6-18-22'!$BF$11:$BF$24)</f>
        <v>1</v>
      </c>
      <c r="DI9" s="99">
        <f>SUMIF('Saturday Races 6-18-22'!$B$11:$B$24,$B9,'Saturday Races 6-18-22'!$BI$11:$BI$24)</f>
        <v>0</v>
      </c>
      <c r="DJ9" s="99">
        <f>SUMIF('Saturday Races 6-18-22'!$B$11:$B$24,$B9,'Saturday Races 6-18-22'!$BL$11:$BL$24)</f>
        <v>0</v>
      </c>
      <c r="DK9" s="99">
        <f>SUMIF('Saturday Races 6-18-22'!$B$11:$B$24,$B9,'Saturday Races 6-18-22'!$BO$11:$BO$24)</f>
        <v>0</v>
      </c>
      <c r="DL9" s="99">
        <f>SUMIF('Saturday Races 6-18-22'!$B$11:$B$24,$B9,'Saturday Races 6-18-22'!$BR$11:$BR$24)</f>
        <v>0</v>
      </c>
      <c r="DM9" s="99">
        <f>SUMIF('Caldwell Cup 6-25-22 TH'!$B$11:$B$25,$B9,'Caldwell Cup 6-25-22 TH'!$BF$11:$BF$25)</f>
        <v>1</v>
      </c>
      <c r="DN9" s="99">
        <f>SUMIF('Caldwell Cup 6-25-22 TH'!$B$11:$B$25,$B9,'Caldwell Cup 6-25-22 TH'!$BI$11:$BI$25)</f>
        <v>7</v>
      </c>
      <c r="DO9" s="99">
        <f>SUMIF('Caldwell Cup 6-25-22 TH'!$B$11:$B$25,$B9,'Caldwell Cup 6-25-22 TH'!$BL$11:$BL$25)</f>
        <v>4</v>
      </c>
      <c r="DP9" s="99">
        <f>SUMIF('Caldwell Cup 6-25-22 TH'!$B$11:$B$25,$B9,'Caldwell Cup 6-25-22 TH'!$BO$11:$BO$25)</f>
        <v>3</v>
      </c>
      <c r="DQ9" s="99">
        <f>SUMIF('Caldwell Cup 6-25-22 TH'!$B$11:$B$25,$B9,'Caldwell Cup 6-25-22 TH'!$BR$11:$BR$25)</f>
        <v>0</v>
      </c>
      <c r="DR9" s="99">
        <f>SUMIF('Caldwell Cup 6-25-22 FS'!$B$11:$B$18,$B9,'Caldwell Cup 6-25-22 FS'!$BF$11:$BF$18)</f>
        <v>0</v>
      </c>
      <c r="DS9" s="99">
        <f>SUMIF('Caldwell Cup 6-25-22 FS'!$B$11:$B$18,$B9,'Caldwell Cup 6-25-22 FS'!$BI$11:$BI$18)</f>
        <v>0</v>
      </c>
      <c r="DT9" s="99">
        <f>SUMIF('Caldwell Cup 6-25-22 FS'!$B$11:$B$18,$B9,'Caldwell Cup 6-25-22 FS'!$BL$11:$BL$18)</f>
        <v>0</v>
      </c>
      <c r="DU9" s="99">
        <f>SUMIF('Caldwell Cup 6-25-22 FS'!$B$11:$B$18,$B9,'Caldwell Cup 6-25-22 FS'!$BO$11:$BO$18)</f>
        <v>0</v>
      </c>
      <c r="DV9" s="99">
        <f>SUMIF('Caldwell Cup 6-25-22 FS'!$B$11:$B$18,$B9,'Caldwell Cup 6-25-22 FS'!$BR$11:$BR$18)</f>
        <v>0</v>
      </c>
      <c r="DW9" s="99">
        <f>SUMIF('Sunday Races 7-3-22'!$B$11:$B$25,$B9,'Sunday Races 7-3-22'!$BF$11:$BF$25)</f>
        <v>1</v>
      </c>
      <c r="DX9" s="99">
        <f>SUMIF('Sunday Races 7-3-22'!$B$11:$B$25,$B9,'Sunday Races 7-3-22'!$BI$11:$BI$25)</f>
        <v>2</v>
      </c>
      <c r="DY9" s="99">
        <f>SUMIF('Sunday Races 7-3-22'!$B$11:$B$25,$B9,'Sunday Races 7-3-22'!$BL$11:$BL$25)</f>
        <v>2</v>
      </c>
      <c r="DZ9" s="99">
        <f>SUMIF('Sunday Races 7-3-22'!$B$11:$B$25,$B9,'Sunday Races 7-3-22'!$BO$11:$BO$25)</f>
        <v>0</v>
      </c>
      <c r="EA9" s="99">
        <f>SUMIF('Sunday Races 7-3-22'!$B$11:$B$25,$B9,'Sunday Races 7-3-22'!$BR$11:$BR$25)</f>
        <v>0</v>
      </c>
      <c r="EB9" s="99">
        <f>SUMIF('Sunday Races 7-31-22'!$B$11:$B$25,$B9,'Sunday Races 7-31-22'!$BF$11:$BF$25)</f>
        <v>0</v>
      </c>
      <c r="EC9" s="99">
        <f>SUMIF('Sunday Races 7-31-22'!$B$11:$B$25,$B9,'Sunday Races 7-31-22'!$BI$11:$BI$25)</f>
        <v>0</v>
      </c>
      <c r="ED9" s="99">
        <f>SUMIF('Sunday Races 7-31-22'!$B$11:$B$25,$B9,'Sunday Races 7-31-22'!$BL$11:$BL$25)</f>
        <v>0</v>
      </c>
      <c r="EE9" s="99">
        <f>SUMIF('Sunday Races 7-31-22'!$B$11:$B$25,$B9,'Sunday Races 7-31-22'!$BO$11:$BO$25)</f>
        <v>0</v>
      </c>
      <c r="EF9" s="99">
        <f>SUMIF('Sunday Races 7-31-22'!$B$11:$B$25,$B9,'Sunday Races 7-31-22'!$BR$11:$BR$25)</f>
        <v>0</v>
      </c>
      <c r="EG9" s="99">
        <f>SUMIF('Sunday Races 8-14-22'!$B$11:$B$25,$B9,'Sunday Races 8-14-22'!$BF$11:$BF$25)</f>
        <v>1</v>
      </c>
      <c r="EH9" s="99">
        <f>SUMIF('Sunday Races 8-14-22'!$B$11:$B$25,$B9,'Sunday Races 8-14-22'!$BI$11:$BI$25)</f>
        <v>1</v>
      </c>
      <c r="EI9" s="99">
        <f>SUMIF('Sunday Races 8-14-22'!$B$11:$B$25,$B9,'Sunday Races 8-14-22'!$BL$11:$BL$25)</f>
        <v>1</v>
      </c>
      <c r="EJ9" s="99">
        <f>SUMIF('Sunday Races 8-14-22'!$B$11:$B$25,$B9,'Sunday Races 8-14-22'!$BO$11:$BO$25)</f>
        <v>0</v>
      </c>
      <c r="EK9" s="99">
        <f>SUMIF('Sunday Races 8-14-22'!$B$11:$B$25,$B9,'Sunday Races 8-14-22'!$BR$11:$BR$25)</f>
        <v>0</v>
      </c>
      <c r="EL9" s="99">
        <f>SUMIF('Saturday Races 8-20-22'!$B$11:$B$25,$B9,'Saturday Races 8-20-22'!$BF$11:$BF$25)</f>
        <v>0</v>
      </c>
      <c r="EM9" s="99">
        <f>SUMIF('Saturday Races 8-20-22'!$B$11:$B$25,$B9,'Saturday Races 8-20-22'!$BI$11:$BI$25)</f>
        <v>0</v>
      </c>
      <c r="EN9" s="99">
        <f>SUMIF('Saturday Races 8-20-22'!$B$11:$B$25,$B9,'Saturday Races 8-20-22'!$BL$11:$BL$25)</f>
        <v>0</v>
      </c>
      <c r="EO9" s="99">
        <f>SUMIF('Saturday Races 8-20-22'!$B$11:$B$25,$B9,'Saturday Races 8-20-22'!$BO$11:$BO$25)</f>
        <v>0</v>
      </c>
      <c r="EP9" s="99">
        <f>SUMIF('Saturday Races 8-20-22'!$B$11:$B$25,$B9,'Saturday Races 8-20-22'!$BR$11:$BR$25)</f>
        <v>0</v>
      </c>
      <c r="EQ9" s="99">
        <f>SUMIF('Sunday Races 9-11-22'!$B$11:$B$20,$B9,'Sunday Races 9-11-22'!$BF$11:$BF$20)</f>
        <v>1</v>
      </c>
      <c r="ER9" s="99">
        <f>SUMIF('Sunday Races 9-11-22'!$B$11:$B$20,$B9,'Sunday Races 9-11-22'!$BI$11:$BI$20)</f>
        <v>1</v>
      </c>
      <c r="ES9" s="99">
        <f>SUMIF('Sunday Races 9-11-22'!$B$11:$B$20,$B9,'Sunday Races 9-11-22'!$BL$11:$BL$20)</f>
        <v>1</v>
      </c>
      <c r="ET9" s="99">
        <f>SUMIF('Sunday Races 9-11-22'!$B$11:$B$20,$B9,'Sunday Races 9-11-22'!$BO$11:$BO$20)</f>
        <v>0</v>
      </c>
      <c r="EU9" s="99">
        <f>SUMIF('Sunday Races 9-11-22'!$B$11:$B$20,$B9,'Sunday Races 9-11-22'!$BR$11:$BR$20)</f>
        <v>0</v>
      </c>
      <c r="EV9" s="99">
        <f>SUMIF('2022-09-17 Leukemia Cup TH'!$B$11:$B$26,$B9,'2022-09-17 Leukemia Cup TH'!$BF$11:$BF$26)</f>
        <v>1</v>
      </c>
      <c r="EW9" s="99">
        <f>SUMIF('2022-09-17 Leukemia Cup TH'!$B$11:$B$26,$B9,'2022-09-17 Leukemia Cup TH'!$BI$11:$BI$26)</f>
        <v>1</v>
      </c>
      <c r="EX9" s="99">
        <f>SUMIF('2022-09-17 Leukemia Cup TH'!$B$11:$B$26,$B9,'2022-09-17 Leukemia Cup TH'!$BL$11:$BL$26)</f>
        <v>0</v>
      </c>
      <c r="EY9" s="99">
        <f>SUMIF('2022-09-17 Leukemia Cup TH'!$B$11:$B$26,$B9,'2022-09-17 Leukemia Cup TH'!$BO$11:$BO$26)</f>
        <v>0</v>
      </c>
      <c r="EZ9" s="99">
        <f>SUMIF('2022-09-17 Leukemia Cup TH'!$B$11:$B$26,$B9,'2022-09-17 Leukemia Cup TH'!$BR$11:$BR$26)</f>
        <v>0</v>
      </c>
      <c r="FA9" s="99">
        <f>SUMIF('Smith-Berry LDR 9-24-22'!$B$11:$B$28,$B9,'Smith-Berry LDR 9-24-22'!$BF$11:$BF$28)</f>
        <v>0</v>
      </c>
      <c r="FB9" s="99">
        <f>SUMIF('Smith-Berry LDR 9-24-22'!$B$11:$B$28,$B9,'Smith-Berry LDR 9-24-22'!$BI$11:$BI$28)</f>
        <v>0</v>
      </c>
      <c r="FC9" s="99">
        <f>SUMIF('Smith-Berry LDR 9-24-22'!$B$11:$B$28,$B9,'Smith-Berry LDR 9-24-22'!$BL$11:$BL$28)</f>
        <v>0</v>
      </c>
      <c r="FD9" s="99">
        <f>SUMIF('Smith-Berry LDR 9-24-22'!$B$11:$B$28,$B9,'Smith-Berry LDR 9-24-22'!$BO$11:$BO$28)</f>
        <v>0</v>
      </c>
      <c r="FE9" s="99">
        <f>SUMIF('Smith-Berry LDR 9-24-22'!$B$11:$B$28,$B9,'Smith-Berry LDR 9-24-22'!$BR$11:$BR$28)</f>
        <v>0</v>
      </c>
      <c r="FF9" s="99">
        <f>SUMIF('Sunday Races 10-9-22'!$B$11:$B$15,$B9,'Sunday Races 10-9-22'!$BF$11:$BF$15)</f>
        <v>0</v>
      </c>
      <c r="FG9" s="99">
        <f>SUMIF('Sunday Races 10-9-22'!$B$11:$B$15,$B9,'Sunday Races 10-9-22'!$BI$11:$BI$15)</f>
        <v>0</v>
      </c>
      <c r="FH9" s="99">
        <f>SUMIF('Sunday Races 10-9-22'!$B$11:$B$15,$B9,'Sunday Races 10-9-22'!$BL$11:$BL$15)</f>
        <v>0</v>
      </c>
      <c r="FI9" s="99">
        <f>SUMIF('Sunday Races 10-9-22'!$B$11:$B$15,$B9,'Sunday Races 10-9-22'!$BO$11:$BO$15)</f>
        <v>0</v>
      </c>
      <c r="FJ9" s="99">
        <f>SUMIF('Sunday Races 10-9-22'!$B$11:$B$15,$B9,'Sunday Races 10-9-22'!$BR$11:$BR$15)</f>
        <v>0</v>
      </c>
      <c r="FK9" s="99">
        <f>SUMIF('Great Pumpkin Regatta 10-15-22'!$B$11:$B$53,$B9,'Great Pumpkin Regatta 10-15-22'!$BF$11:$BF$53)</f>
        <v>6</v>
      </c>
      <c r="FL9" s="99">
        <f>SUMIF('Great Pumpkin Regatta 10-15-22'!$B$11:$B$53,$B9,'Great Pumpkin Regatta 10-15-22'!$BI$11:$BI$53)</f>
        <v>2</v>
      </c>
      <c r="FM9" s="99">
        <f>SUMIF('Great Pumpkin Regatta 10-15-22'!$B$11:$B$53,$B9,'Great Pumpkin Regatta 10-15-22'!$BL$11:$BL$53)</f>
        <v>2</v>
      </c>
      <c r="FN9" s="99">
        <f>SUMIF('Great Pumpkin Regatta 10-15-22'!$B$11:$B$53,$B9,'Great Pumpkin Regatta 10-15-22'!$BO$11:$BO$53)</f>
        <v>5</v>
      </c>
      <c r="FO9" s="99">
        <f>SUMIF('Great Pumpkin Regatta 10-15-22'!$B$11:$B$53,$B9,'Great Pumpkin Regatta 10-15-22'!$BR$11:$BR$53)</f>
        <v>0</v>
      </c>
      <c r="FP9" s="99">
        <f>SUMIF('Sunday Races 10-23-22'!$B$11:$B$16,$B9,'Sunday Races 10-23-22'!$BF$11:$BF$16)</f>
        <v>0</v>
      </c>
      <c r="FQ9" s="99">
        <f>SUMIF('Sunday Races 10-23-22'!$B$11:$B$16,$B9,'Sunday Races 10-23-22'!$BI$11:$BI$16)</f>
        <v>0</v>
      </c>
      <c r="FR9" s="99">
        <f>SUMIF('Sunday Races 10-23-22'!$B$11:$B$16,$B9,'Sunday Races 10-23-22'!$BL$11:$BL$16)</f>
        <v>0</v>
      </c>
      <c r="FS9" s="99">
        <f>SUMIF('Sunday Races 10-23-22'!$B$11:$B$16,$B9,'Sunday Races 10-23-22'!$BO$11:$BO$16)</f>
        <v>0</v>
      </c>
      <c r="FT9" s="99">
        <f>SUMIF('Sunday Races 10-23-22'!$B$11:$B$16,$B9,'Sunday Races 10-23-22'!$BR$11:$BR$16)</f>
        <v>0</v>
      </c>
      <c r="FU9" s="100"/>
      <c r="FV9" s="101"/>
      <c r="FW9" s="102">
        <f t="shared" ref="FW9:GF11" si="18">LARGE($G9:$FU9,FW$2)</f>
        <v>7</v>
      </c>
      <c r="FX9" s="102">
        <f t="shared" si="18"/>
        <v>6</v>
      </c>
      <c r="FY9" s="102">
        <f t="shared" si="18"/>
        <v>5</v>
      </c>
      <c r="FZ9" s="102">
        <f t="shared" si="18"/>
        <v>4</v>
      </c>
      <c r="GA9" s="102">
        <f t="shared" si="18"/>
        <v>4</v>
      </c>
      <c r="GB9" s="102">
        <f t="shared" si="18"/>
        <v>3</v>
      </c>
      <c r="GC9" s="102">
        <f t="shared" si="18"/>
        <v>3</v>
      </c>
      <c r="GD9" s="102">
        <f t="shared" si="18"/>
        <v>3</v>
      </c>
      <c r="GE9" s="102">
        <f t="shared" si="18"/>
        <v>3</v>
      </c>
      <c r="GF9" s="102">
        <f t="shared" si="18"/>
        <v>2</v>
      </c>
      <c r="GG9" s="102">
        <f t="shared" ref="GG9:GP11" si="19">LARGE($G9:$FU9,GG$2)</f>
        <v>2</v>
      </c>
      <c r="GH9" s="102">
        <f t="shared" si="19"/>
        <v>2</v>
      </c>
      <c r="GI9" s="102">
        <f t="shared" si="19"/>
        <v>2</v>
      </c>
      <c r="GJ9" s="102">
        <f t="shared" si="19"/>
        <v>2</v>
      </c>
      <c r="GK9" s="102">
        <f t="shared" si="19"/>
        <v>2</v>
      </c>
      <c r="GL9" s="102">
        <f t="shared" si="19"/>
        <v>2</v>
      </c>
      <c r="GM9" s="102">
        <f t="shared" si="19"/>
        <v>2</v>
      </c>
      <c r="GN9" s="102">
        <f t="shared" si="19"/>
        <v>2</v>
      </c>
      <c r="GO9" s="102">
        <f t="shared" si="19"/>
        <v>1</v>
      </c>
      <c r="GP9" s="102">
        <f t="shared" si="19"/>
        <v>1</v>
      </c>
      <c r="GQ9" s="102">
        <f t="shared" ref="GQ9:GZ11" si="20">LARGE($G9:$FU9,GQ$2)</f>
        <v>1</v>
      </c>
      <c r="GR9" s="102">
        <f t="shared" si="20"/>
        <v>1</v>
      </c>
      <c r="GS9" s="102">
        <f t="shared" si="20"/>
        <v>1</v>
      </c>
      <c r="GT9" s="102">
        <f t="shared" si="20"/>
        <v>1</v>
      </c>
      <c r="GU9" s="102">
        <f t="shared" si="20"/>
        <v>1</v>
      </c>
      <c r="GV9" s="102">
        <f t="shared" si="20"/>
        <v>1</v>
      </c>
      <c r="GW9" s="102">
        <f t="shared" si="20"/>
        <v>1</v>
      </c>
      <c r="GX9" s="102">
        <f t="shared" si="20"/>
        <v>1</v>
      </c>
      <c r="GY9" s="102">
        <f t="shared" si="20"/>
        <v>1</v>
      </c>
      <c r="GZ9" s="102">
        <f t="shared" si="20"/>
        <v>1</v>
      </c>
      <c r="HA9" s="102">
        <f t="shared" ref="HA9:HJ11" si="21">LARGE($G9:$FU9,HA$2)</f>
        <v>1</v>
      </c>
      <c r="HB9" s="102">
        <f t="shared" si="21"/>
        <v>1</v>
      </c>
      <c r="HC9" s="102">
        <f t="shared" si="21"/>
        <v>1</v>
      </c>
      <c r="HD9" s="102">
        <f t="shared" si="21"/>
        <v>1</v>
      </c>
      <c r="HE9" s="102">
        <f t="shared" si="21"/>
        <v>1</v>
      </c>
      <c r="HF9" s="102">
        <f t="shared" si="21"/>
        <v>1</v>
      </c>
      <c r="HG9" s="102">
        <f t="shared" si="21"/>
        <v>1</v>
      </c>
      <c r="HH9" s="102">
        <f t="shared" si="21"/>
        <v>1</v>
      </c>
      <c r="HI9" s="102">
        <f t="shared" si="21"/>
        <v>0</v>
      </c>
      <c r="HJ9" s="102">
        <f t="shared" si="21"/>
        <v>0</v>
      </c>
      <c r="HK9" s="102">
        <f t="shared" ref="HK9:HT11" si="22">LARGE($G9:$FU9,HK$2)</f>
        <v>0</v>
      </c>
      <c r="HL9" s="102">
        <f t="shared" si="22"/>
        <v>0</v>
      </c>
      <c r="HM9" s="102">
        <f t="shared" si="22"/>
        <v>0</v>
      </c>
      <c r="HN9" s="102">
        <f t="shared" si="22"/>
        <v>0</v>
      </c>
      <c r="HO9" s="102">
        <f t="shared" si="22"/>
        <v>0</v>
      </c>
      <c r="HP9" s="102">
        <f t="shared" si="22"/>
        <v>0</v>
      </c>
      <c r="HQ9" s="102">
        <f t="shared" si="22"/>
        <v>0</v>
      </c>
      <c r="HR9" s="102">
        <f t="shared" si="22"/>
        <v>0</v>
      </c>
      <c r="HS9" s="102">
        <f t="shared" si="22"/>
        <v>0</v>
      </c>
      <c r="HT9" s="102">
        <f t="shared" si="22"/>
        <v>0</v>
      </c>
      <c r="HU9" s="102">
        <f t="shared" ref="HU9:ID11" si="23">LARGE($G9:$FU9,HU$2)</f>
        <v>0</v>
      </c>
      <c r="HV9" s="102">
        <f t="shared" si="23"/>
        <v>0</v>
      </c>
      <c r="HW9" s="102">
        <f t="shared" si="23"/>
        <v>0</v>
      </c>
      <c r="HX9" s="102">
        <f t="shared" si="23"/>
        <v>0</v>
      </c>
      <c r="HY9" s="102">
        <f t="shared" si="23"/>
        <v>0</v>
      </c>
      <c r="HZ9" s="102">
        <f t="shared" si="23"/>
        <v>0</v>
      </c>
      <c r="IA9" s="102">
        <f t="shared" si="23"/>
        <v>0</v>
      </c>
      <c r="IB9" s="102">
        <f t="shared" si="23"/>
        <v>0</v>
      </c>
      <c r="IC9" s="102">
        <f t="shared" si="23"/>
        <v>0</v>
      </c>
      <c r="ID9" s="102">
        <f t="shared" si="23"/>
        <v>0</v>
      </c>
      <c r="IE9" s="102">
        <f t="shared" ref="IE9:IS11" si="24">LARGE($G9:$FU9,IE$2)</f>
        <v>0</v>
      </c>
      <c r="IF9" s="102">
        <f t="shared" si="24"/>
        <v>0</v>
      </c>
      <c r="IG9" s="102">
        <f t="shared" si="24"/>
        <v>0</v>
      </c>
      <c r="IH9" s="102">
        <f t="shared" si="24"/>
        <v>0</v>
      </c>
      <c r="II9" s="102">
        <f t="shared" si="24"/>
        <v>0</v>
      </c>
      <c r="IJ9" s="102">
        <f t="shared" si="24"/>
        <v>0</v>
      </c>
      <c r="IK9" s="102">
        <f t="shared" si="24"/>
        <v>0</v>
      </c>
      <c r="IL9" s="102">
        <f t="shared" si="24"/>
        <v>0</v>
      </c>
      <c r="IM9" s="102">
        <f t="shared" si="24"/>
        <v>0</v>
      </c>
      <c r="IN9" s="102">
        <f t="shared" si="24"/>
        <v>0</v>
      </c>
      <c r="IO9" s="102">
        <f t="shared" si="24"/>
        <v>0</v>
      </c>
      <c r="IP9" s="102">
        <f t="shared" si="24"/>
        <v>0</v>
      </c>
      <c r="IQ9" s="102">
        <f t="shared" si="24"/>
        <v>0</v>
      </c>
      <c r="IR9" s="102">
        <f t="shared" si="24"/>
        <v>0</v>
      </c>
      <c r="IS9" s="102">
        <f t="shared" si="24"/>
        <v>0</v>
      </c>
      <c r="IU9" s="99">
        <f>SUMIF('2021 Club Championship Crew'!$B$11:$B$14,$B9,'2021 Club Championship Crew'!$BN$11:$BN$14)</f>
        <v>0</v>
      </c>
      <c r="IV9" s="99">
        <f>SUMIF('2021 Club Championship Crew'!$B$11:$B$14,$B9,'2021 Club Championship Crew'!$BQ$11:$BQ$14)</f>
        <v>0</v>
      </c>
      <c r="IW9" s="99">
        <f>SUMIF('2021 Club Championship Crew'!$B$11:$B$14,$B9,'2021 Club Championship Crew'!$BT$11:$BT$14)</f>
        <v>0</v>
      </c>
      <c r="IX9" s="99">
        <f>SUMIF('2021 Club Championship Crew'!$B$11:$B$14,$B9,'2021 Club Championship Crew'!$BW$11:$BW$14)</f>
        <v>0</v>
      </c>
      <c r="IY9" s="99">
        <f>SUMIF('2021 Club Championship Crew'!$B$11:$B$14,$B9,'2021 Club Championship Crew'!$CC$11:$CC$14)</f>
        <v>0</v>
      </c>
    </row>
    <row r="10" spans="1:259" ht="15" customHeight="1" x14ac:dyDescent="0.2">
      <c r="A10" s="134">
        <f t="shared" si="17"/>
        <v>7</v>
      </c>
      <c r="B10" s="103" t="s">
        <v>833</v>
      </c>
      <c r="C10" s="96">
        <f t="shared" si="6"/>
        <v>35</v>
      </c>
      <c r="D10" s="97">
        <f t="shared" si="7"/>
        <v>69</v>
      </c>
      <c r="E10" s="96">
        <f t="shared" si="8"/>
        <v>59</v>
      </c>
      <c r="F10" s="98">
        <f t="shared" si="9"/>
        <v>1.9714285714285715E-2</v>
      </c>
      <c r="G10" s="99">
        <f>SUMIF('Saturday Race 11-06-21'!$B$11:$B$24,$B10,'Saturday Race 11-06-21'!$BF$11:$BF$24)</f>
        <v>0</v>
      </c>
      <c r="H10" s="99">
        <f>SUMIF('Saturday Race 11-06-21'!$B$11:$B$24,$B10,'Saturday Race 11-06-21'!$BI$11:$BI$24)</f>
        <v>0</v>
      </c>
      <c r="I10" s="99">
        <f>SUMIF('Saturday Race 11-06-21'!$B$11:$B$24,$B10,'Saturday Race 11-06-21'!$BL$11:$BL$24)</f>
        <v>0</v>
      </c>
      <c r="J10" s="99">
        <f>SUMIF('Saturday Race 11-06-21'!$B$11:$B$24,$B10,'Saturday Race 11-06-21'!$BO$11:$BO$24)</f>
        <v>0</v>
      </c>
      <c r="K10" s="99">
        <f>SUMIF('Saturday Race 11-06-21'!$B$11:$B$24,$B10,'Saturday Race 11-06-21'!$BR$11:$BR$24)</f>
        <v>0</v>
      </c>
      <c r="L10" s="99">
        <f>SUMIF('Saturday Race 11-20-21'!$B$11:$B$24,$B10,'Saturday Race 11-20-21'!$BF$11:$BF$24)</f>
        <v>1</v>
      </c>
      <c r="M10" s="99">
        <f>SUMIF('Saturday Race 11-20-21'!$B$11:$B$24,$B10,'Saturday Race 11-20-21'!$BI$11:$BI$24)</f>
        <v>1</v>
      </c>
      <c r="N10" s="99">
        <f>SUMIF('Saturday Race 11-20-21'!$B$11:$B$24,$B10,'Saturday Race 11-20-21'!$BL$11:$BL$24)</f>
        <v>0</v>
      </c>
      <c r="O10" s="99">
        <f>SUMIF('Saturday Race 11-20-21'!$B$11:$B$24,$B10,'Saturday Race 11-20-21'!$BO$11:$BO$24)</f>
        <v>0</v>
      </c>
      <c r="P10" s="99">
        <f>SUMIF('Saturday Race 11-20-21'!$B$11:$B$24,$B10,'Saturday Race 11-20-21'!$BR$11:$BR$24)</f>
        <v>0</v>
      </c>
      <c r="Q10" s="99">
        <f>SUMIF('One Day 12-04-21 Scots'!$B$11:$B$24,$B10,'One Day 12-04-21 Scots'!$BF$11:$BF$24)</f>
        <v>0</v>
      </c>
      <c r="R10" s="99">
        <f>SUMIF('One Day 12-04-21 Scots'!$B$11:$B$24,$B10,'One Day 12-04-21 Scots'!$BI$11:$BI$24)</f>
        <v>0</v>
      </c>
      <c r="S10" s="99">
        <f>SUMIF('One Day 12-04-21 Scots'!$B$11:$B$24,$B10,'One Day 12-04-21 Scots'!$BL$11:$BL$24)</f>
        <v>0</v>
      </c>
      <c r="T10" s="99">
        <f>SUMIF('One Day 12-04-21 Scots'!$B$11:$B$24,$B10,'One Day 12-04-21 Scots'!$BO$11:$BO$24)</f>
        <v>0</v>
      </c>
      <c r="U10" s="99">
        <f>SUMIF('One Day 12-04-21 Scots'!$B$11:$B$24,$B10,'One Day 12-04-21 Scots'!$BR$11:$BR$24)</f>
        <v>0</v>
      </c>
      <c r="V10" s="99">
        <f>SUMIF('One Day 12-04-21 Thistles'!$B$11:$B$25,$B10,'One Day 12-04-21 Thistles'!$BF$11:$BF$25)</f>
        <v>2</v>
      </c>
      <c r="W10" s="99">
        <f>SUMIF('One Day 12-04-21 Thistles'!$B$11:$B$25,$B10,'One Day 12-04-21 Thistles'!$BI$11:$BI$25)</f>
        <v>2</v>
      </c>
      <c r="X10" s="99">
        <f>SUMIF('One Day 12-04-21 Thistles'!$B$11:$B$25,$B10,'One Day 12-04-21 Thistles'!$BL$11:$BL$25)</f>
        <v>2</v>
      </c>
      <c r="Y10" s="99">
        <f>SUMIF('One Day 12-04-21 Thistles'!$B$11:$B$25,$B10,'One Day 12-04-21 Thistles'!$BO$11:$BO$25)</f>
        <v>2</v>
      </c>
      <c r="Z10" s="99">
        <f>SUMIF('One Day 12-04-21 Thistles'!$B$11:$B$25,$B10,'One Day 12-04-21 Thistles'!$BR$11:$BR$25)</f>
        <v>0</v>
      </c>
      <c r="AA10" s="99">
        <f>SUMIF('Saturday Race 1-08-22'!$B$11:$B$20,$B10,'Saturday Race 1-08-22'!$BF$11:$BF$20)</f>
        <v>0</v>
      </c>
      <c r="AB10" s="99">
        <f>SUMIF('Saturday Race 1-08-22'!$B$11:$B$20,$B10,'Saturday Race 1-08-22'!$BI$11:$BI$20)</f>
        <v>0</v>
      </c>
      <c r="AC10" s="99">
        <f>SUMIF('Saturday Race 1-08-22'!$B$11:$B$20,$B10,'Saturday Race 1-08-22'!$BL$11:$BL$20)</f>
        <v>0</v>
      </c>
      <c r="AD10" s="99">
        <f>SUMIF('Saturday Race 1-08-22'!$B$11:$B$20,$B10,'Saturday Race 1-08-22'!$BO$11:$BO$20)</f>
        <v>0</v>
      </c>
      <c r="AE10" s="99">
        <f>SUMIF('Saturday Race 1-08-22'!$B$11:$B$20,$B10,'Saturday Race 1-08-22'!$BR$11:$BR$20)</f>
        <v>0</v>
      </c>
      <c r="AF10" s="99">
        <f>SUMIF('Saturday Race 1-22-22'!$B$11:$B$20,$B10,'Saturday Race 1-22-22'!$BF$11:$BF$20)</f>
        <v>0</v>
      </c>
      <c r="AG10" s="99">
        <f>SUMIF('Saturday Race 1-22-22'!$B$11:$B$20,$B10,'Saturday Race 1-22-22'!$BI$11:$BI$20)</f>
        <v>0</v>
      </c>
      <c r="AH10" s="99">
        <f>SUMIF('Saturday Race 1-22-22'!$B$11:$B$20,$B10,'Saturday Race 1-22-22'!$BL$11:$BL$20)</f>
        <v>0</v>
      </c>
      <c r="AI10" s="99">
        <f>SUMIF('Saturday Race 1-22-22'!$B$11:$B$20,$B10,'Saturday Race 1-22-22'!$BO$11:$BO$20)</f>
        <v>0</v>
      </c>
      <c r="AJ10" s="99">
        <f>SUMIF('Saturday Race 1-22-22'!$B$11:$B$20,$B10,'Saturday Race 1-22-22'!$BR$11:$BR$20)</f>
        <v>0</v>
      </c>
      <c r="AK10" s="99">
        <f>SUMIF('Sunday Race 2-6-22'!$B$11:$B$20,$B10,'Sunday Race 2-6-22'!$BF$11:$BF$20)</f>
        <v>2</v>
      </c>
      <c r="AL10" s="99">
        <f>SUMIF('Sunday Race 2-6-22'!$B$11:$B$20,$B10,'Sunday Race 2-6-22'!$BI$11:$BI$20)</f>
        <v>0</v>
      </c>
      <c r="AM10" s="99">
        <f>SUMIF('Sunday Race 2-6-22'!$B$11:$B$20,$B10,'Sunday Race 2-6-22'!$BL$11:$BL$20)</f>
        <v>0</v>
      </c>
      <c r="AN10" s="99">
        <f>SUMIF('Sunday Race 2-6-22'!$B$11:$B$20,$B10,'Sunday Race 2-6-22'!$BO$11:$BO$20)</f>
        <v>0</v>
      </c>
      <c r="AO10" s="99">
        <f>SUMIF('Sunday Race 2-6-22'!$B$11:$B$20,$B10,'Sunday Race 2-6-22'!$BR$11:$BR$20)</f>
        <v>0</v>
      </c>
      <c r="AP10" s="99">
        <f>SUMIF('Chili One Day 2-12-22 Scots'!$B$11:$B$20,$B10,'Chili One Day 2-12-22 Scots'!$BF$11:$BF$20)</f>
        <v>0</v>
      </c>
      <c r="AQ10" s="99">
        <f>SUMIF('Chili One Day 2-12-22 Scots'!$B$11:$B$20,$B10,'Chili One Day 2-12-22 Scots'!$BI$11:$BI$20)</f>
        <v>0</v>
      </c>
      <c r="AR10" s="99">
        <f>SUMIF('Chili One Day 2-12-22 Scots'!$B$11:$B$20,$B10,'Chili One Day 2-12-22 Scots'!$BL$11:$BL$20)</f>
        <v>0</v>
      </c>
      <c r="AS10" s="99">
        <f>SUMIF('Chili One Day 2-12-22 Scots'!$B$11:$B$20,$B10,'Chili One Day 2-12-22 Scots'!$BO$11:$BO$20)</f>
        <v>0</v>
      </c>
      <c r="AT10" s="99">
        <f>SUMIF('Chili One Day 2-12-22 Scots'!$B$11:$B$20,$B10,'Chili One Day 2-12-22 Scots'!$BR$11:$BR$20)</f>
        <v>0</v>
      </c>
      <c r="AU10" s="99">
        <f>SUMIF('Chili One Day 2-12-22 Thistles'!$B$11:$B$20,$B10,'Chili One Day 2-12-22 Thistles'!$BF$11:$BF$20)</f>
        <v>2</v>
      </c>
      <c r="AV10" s="99">
        <f>SUMIF('Chili One Day 2-12-22 Thistles'!$B$11:$B$20,$B10,'Chili One Day 2-12-22 Thistles'!$BI$11:$BI$20)</f>
        <v>1</v>
      </c>
      <c r="AW10" s="99">
        <f>SUMIF('Chili One Day 2-12-22 Thistles'!$B$11:$B$20,$B10,'Chili One Day 2-12-22 Thistles'!$BL$11:$BL$20)</f>
        <v>1</v>
      </c>
      <c r="AX10" s="99">
        <f>SUMIF('Chili One Day 2-12-22 Thistles'!$B$11:$B$20,$B10,'Chili One Day 2-12-22 Thistles'!$BO$11:$BO$20)</f>
        <v>0</v>
      </c>
      <c r="AY10" s="99">
        <f>SUMIF('Chili One Day 2-12-22 Thistles'!$B$11:$B$20,$B10,'Chili One Day 2-12-22 Thistles'!$BR$11:$BR$20)</f>
        <v>0</v>
      </c>
      <c r="AZ10" s="99">
        <f>SUMIF('Sunday Race 2-20-22'!$B$11:$B$20,$B10,'Sunday Race 2-20-22'!$BF$11:$BF$20)</f>
        <v>1</v>
      </c>
      <c r="BA10" s="99">
        <f>SUMIF('Sunday Race 2-20-22'!$B$11:$B$20,$B10,'Sunday Race 2-20-22'!$BI$11:$BI$20)</f>
        <v>1</v>
      </c>
      <c r="BB10" s="99">
        <f>SUMIF('Sunday Race 2-20-22'!$B$11:$B$20,$B10,'Sunday Race 2-20-22'!$BL$11:$BL$20)</f>
        <v>0</v>
      </c>
      <c r="BC10" s="99">
        <f>SUMIF('Sunday Race 2-20-22'!$B$11:$B$20,$B10,'Sunday Race 2-20-22'!$BO$11:$BO$20)</f>
        <v>0</v>
      </c>
      <c r="BD10" s="99">
        <f>SUMIF('Sunday Race 2-20-22'!$B$11:$B$20,$B10,'Sunday Race 2-20-22'!$BR$11:$BR$20)</f>
        <v>0</v>
      </c>
      <c r="BE10" s="99">
        <f>SUMIF('Sunday Race 2-27-22'!$B$11:$B$20,$B10,'Sunday Race 2-27-22'!$BF$11:$BF$20)</f>
        <v>1</v>
      </c>
      <c r="BF10" s="99">
        <f>SUMIF('Sunday Race 2-27-22'!$B$11:$B$20,$B10,'Sunday Race 2-27-22'!$BI$11:$BI$20)</f>
        <v>1</v>
      </c>
      <c r="BG10" s="99">
        <f>SUMIF('Sunday Race 2-27-22'!$B$11:$B$20,$B10,'Sunday Race 2-27-22'!$BL$11:$BL$20)</f>
        <v>1</v>
      </c>
      <c r="BH10" s="99">
        <f>SUMIF('Sunday Race 2-27-22'!$B$11:$B$20,$B10,'Sunday Race 2-27-22'!$BO$11:$BO$20)</f>
        <v>1</v>
      </c>
      <c r="BI10" s="99">
        <f>SUMIF('Sunday Race 2-27-22'!$B$11:$B$20,$B10,'Sunday Race 2-27-22'!$BR$11:$BR$20)</f>
        <v>0</v>
      </c>
      <c r="BJ10" s="99">
        <f>SUMIF('Sunday Race 3-13-22'!$B$11:$B$21,$B10,'Sunday Race 3-13-22'!$BF$11:$BF$21)</f>
        <v>1</v>
      </c>
      <c r="BK10" s="99">
        <f>SUMIF('Sunday Race 3-13-22'!$B$11:$B$21,$B10,'Sunday Race 3-13-22'!$BI$11:$BI$21)</f>
        <v>3</v>
      </c>
      <c r="BL10" s="99">
        <f>SUMIF('Sunday Race 3-13-22'!$B$11:$B$21,$B10,'Sunday Race 3-13-22'!$BL$11:$BL$21)</f>
        <v>2</v>
      </c>
      <c r="BM10" s="99">
        <f>SUMIF('Sunday Race 3-13-22'!$B$11:$B$21,$B10,'Sunday Race 3-13-22'!$BO$11:$BO$21)</f>
        <v>2</v>
      </c>
      <c r="BN10" s="99">
        <f>SUMIF('Sunday Race 3-13-22'!$B$11:$B$21,$B10,'Sunday Race 3-13-22'!$BR$11:$BR$21)</f>
        <v>0</v>
      </c>
      <c r="BO10" s="99">
        <f>SUMIF('Saturday Race 3-19-22'!$B$11:$B$26,$B10,'Saturday Race 3-19-22'!$BF$11:$BF$26)</f>
        <v>0</v>
      </c>
      <c r="BP10" s="99">
        <f>SUMIF('Saturday Race 3-19-22'!$B$11:$B$26,$B10,'Saturday Race 3-19-22'!$BI$11:$BI$26)</f>
        <v>0</v>
      </c>
      <c r="BQ10" s="99">
        <f>SUMIF('Saturday Race 3-19-22'!$B$11:$B$26,$B10,'Saturday Race 3-19-22'!$BL$11:$BL$26)</f>
        <v>0</v>
      </c>
      <c r="BR10" s="99">
        <f>SUMIF('Saturday Race 3-19-22'!$B$11:$B$26,$B10,'Saturday Race 3-19-22'!$BO$11:$BO$26)</f>
        <v>0</v>
      </c>
      <c r="BS10" s="99">
        <f>SUMIF('Saturday Race 3-19-22'!$B$11:$B$26,$B10,'Saturday Race 3-19-22'!$BR$11:$BR$26)</f>
        <v>0</v>
      </c>
      <c r="BT10" s="99">
        <f>SUMIF('Sunday Races 4-10-22'!$B$11:$B$26,$B10,'Sunday Races 4-10-22'!$BF$11:$BF$26)</f>
        <v>0</v>
      </c>
      <c r="BU10" s="99">
        <f>SUMIF('Sunday Races 4-10-22'!$B$11:$B$26,$B10,'Sunday Races 4-10-22'!$BI$11:$BI$26)</f>
        <v>0</v>
      </c>
      <c r="BV10" s="99">
        <f>SUMIF('Sunday Races 4-10-22'!$B$11:$B$26,$B10,'Sunday Races 4-10-22'!$BL$11:$BL$26)</f>
        <v>0</v>
      </c>
      <c r="BW10" s="99">
        <f>SUMIF('Sunday Races 4-10-22'!$B$11:$B$26,$B10,'Sunday Races 4-10-22'!$BO$11:$BO$26)</f>
        <v>0</v>
      </c>
      <c r="BX10" s="99">
        <f>SUMIF('Sunday Races 4-10-22'!$B$11:$B$26,$B10,'Sunday Races 4-10-22'!$BR$11:$BR$26)</f>
        <v>0</v>
      </c>
      <c r="BY10" s="99">
        <f>SUMIF('Easter One Day 4-16-22 FS'!$B$11:$B$26,$B10,'Easter One Day 4-16-22 FS'!$BF$11:$BF$26)</f>
        <v>0</v>
      </c>
      <c r="BZ10" s="99">
        <f>SUMIF('Easter One Day 4-16-22 FS'!$B$11:$B$26,$B10,'Easter One Day 4-16-22 FS'!$BI$11:$BI$26)</f>
        <v>0</v>
      </c>
      <c r="CA10" s="99">
        <f>SUMIF('Easter One Day 4-16-22 FS'!$B$11:$B$26,$B10,'Easter One Day 4-16-22 FS'!$BL$11:$BL$26)</f>
        <v>0</v>
      </c>
      <c r="CB10" s="99">
        <f>SUMIF('Easter One Day 4-16-22 FS'!$B$11:$B$26,$B10,'Easter One Day 4-16-22 FS'!$BO$11:$BO$26)</f>
        <v>0</v>
      </c>
      <c r="CC10" s="99">
        <f>SUMIF('Easter One Day 4-16-22 FS'!$B$11:$B$26,$B10,'Easter One Day 4-16-22 FS'!$BR$11:$BR$26)</f>
        <v>0</v>
      </c>
      <c r="CD10" s="99">
        <f>SUMIF('Easter One Day 4-16-22 TH'!$B$11:$B$26,$B10,'Easter One Day 4-16-22 TH'!$BF$11:$BF$26)</f>
        <v>2</v>
      </c>
      <c r="CE10" s="99">
        <f>SUMIF('Easter One Day 4-16-22 TH'!$B$11:$B$26,$B10,'Easter One Day 4-16-22 TH'!$BI$11:$BI$26)</f>
        <v>1</v>
      </c>
      <c r="CF10" s="99">
        <f>SUMIF('Easter One Day 4-16-22 TH'!$B$11:$B$26,$B10,'Easter One Day 4-16-22 TH'!$BL$11:$BL$26)</f>
        <v>0</v>
      </c>
      <c r="CG10" s="99">
        <f>SUMIF('Easter One Day 4-16-22 TH'!$B$11:$B$26,$B10,'Easter One Day 4-16-22 TH'!$BO$11:$BO$26)</f>
        <v>0</v>
      </c>
      <c r="CH10" s="99">
        <f>SUMIF('Easter One Day 4-16-22 TH'!$B$11:$B$26,$B10,'Easter One Day 4-16-22 TH'!$BR$11:$BR$26)</f>
        <v>0</v>
      </c>
      <c r="CI10" s="99">
        <f>SUMIF('Sunday Races 5-1-22'!$B$11:$B$28,$B10,'Sunday Races 5-1-22'!$BF$11:$BF$28)</f>
        <v>0</v>
      </c>
      <c r="CJ10" s="99">
        <f>SUMIF('Sunday Races 5-1-22'!$B$11:$B$28,$B10,'Sunday Races 5-1-22'!$BI$11:$BI$28)</f>
        <v>0</v>
      </c>
      <c r="CK10" s="99">
        <f>SUMIF('Sunday Races 5-1-22'!$B$11:$B$28,$B10,'Sunday Races 5-1-22'!$BL$11:$BL$28)</f>
        <v>0</v>
      </c>
      <c r="CL10" s="99">
        <f>SUMIF('Sunday Races 5-1-22'!$B$11:$B$28,$B10,'Sunday Races 5-1-22'!$BO$11:$BO$28)</f>
        <v>0</v>
      </c>
      <c r="CM10" s="99">
        <f>SUMIF('Sunday Races 5-1-22'!$B$11:$B$28,$B10,'Sunday Races 5-1-22'!$BR$11:$BR$28)</f>
        <v>0</v>
      </c>
      <c r="CN10" s="99">
        <f>SUMIF('Long Distance Race 5-7-22'!$B$11:$B$27,$B10,'Long Distance Race 5-7-22'!$BF$11:$BF$27)</f>
        <v>0</v>
      </c>
      <c r="CO10" s="99">
        <f>SUMIF('Long Distance Race 5-7-22'!$B$11:$B$27,$B10,'Long Distance Race 5-7-22'!$BI$11:$BI$27)</f>
        <v>0</v>
      </c>
      <c r="CP10" s="99">
        <f>SUMIF('Long Distance Race 5-7-22'!$B$11:$B$27,$B10,'Long Distance Race 5-7-22'!$BL$11:$BL$27)</f>
        <v>0</v>
      </c>
      <c r="CQ10" s="99">
        <f>SUMIF('Long Distance Race 5-7-22'!$B$11:$B$27,$B10,'Long Distance Race 5-7-22'!$BO$11:$BO$27)</f>
        <v>0</v>
      </c>
      <c r="CR10" s="99">
        <f>SUMIF('Long Distance Race 5-7-22'!$B$11:$B$27,$B10,'Long Distance Race 5-7-22'!$BR$11:$BR$27)</f>
        <v>0</v>
      </c>
      <c r="CS10" s="99">
        <f>SUMIF('Memorial Day Regatta 5-28-22 Op'!$B$11:$B$27,$B10,'Memorial Day Regatta 5-28-22 Op'!$BF$11:$BF$27)</f>
        <v>0</v>
      </c>
      <c r="CT10" s="99">
        <f>SUMIF('Memorial Day Regatta 5-28-22 Op'!$B$11:$B$27,$B10,'Memorial Day Regatta 5-28-22 Op'!$BI$11:$BI$27)</f>
        <v>0</v>
      </c>
      <c r="CU10" s="99">
        <f>SUMIF('Memorial Day Regatta 5-28-22 Op'!$B$11:$B$27,$B10,'Memorial Day Regatta 5-28-22 Op'!$BL$11:$BL$27)</f>
        <v>0</v>
      </c>
      <c r="CV10" s="99">
        <f>SUMIF('Memorial Day Regatta 5-28-22 Op'!$B$11:$B$27,$B10,'Memorial Day Regatta 5-28-22 Op'!$BO$11:$BO$27)</f>
        <v>0</v>
      </c>
      <c r="CW10" s="99">
        <f>SUMIF('Memorial Day Regatta 5-28-22 Op'!$B$11:$B$27,$B10,'Memorial Day Regatta 5-28-22 Op'!$BR$11:$BR$27)</f>
        <v>0</v>
      </c>
      <c r="CX10" s="99">
        <f>SUMIF('Sunday Races 6-5-22'!$B$11:$B$28,$B10,'Sunday Races 6-5-22'!$BF$11:$BF$28)</f>
        <v>0</v>
      </c>
      <c r="CY10" s="99">
        <f>SUMIF('Sunday Races 6-5-22'!$B$11:$B$28,$B10,'Sunday Races 6-5-22'!$BI$11:$BI$28)</f>
        <v>0</v>
      </c>
      <c r="CZ10" s="99">
        <f>SUMIF('Sunday Races 6-5-22'!$B$11:$B$28,$B10,'Sunday Races 6-5-22'!$BL$11:$BL$28)</f>
        <v>0</v>
      </c>
      <c r="DA10" s="99">
        <f>SUMIF('Sunday Races 6-5-22'!$B$11:$B$28,$B10,'Sunday Races 6-5-22'!$BO$11:$BO$28)</f>
        <v>0</v>
      </c>
      <c r="DB10" s="99">
        <f>SUMIF('Sunday Races 6-5-22'!$B$11:$B$28,$B10,'Sunday Races 6-5-22'!$BR$11:$BR$28)</f>
        <v>0</v>
      </c>
      <c r="DC10" s="99">
        <f>SUMIF('Sunday Races 6-12-22'!$B$11:$B$24,$B10,'Sunday Races 6-12-22'!$BF$11:$BF$24)</f>
        <v>0</v>
      </c>
      <c r="DD10" s="99">
        <f>SUMIF('Sunday Races 6-12-22'!$B$11:$B$24,$B10,'Sunday Races 6-12-22'!$BI$11:$BI$24)</f>
        <v>0</v>
      </c>
      <c r="DE10" s="99">
        <f>SUMIF('Sunday Races 6-12-22'!$B$11:$B$24,$B10,'Sunday Races 6-12-22'!$BL$11:$BL$24)</f>
        <v>0</v>
      </c>
      <c r="DF10" s="99">
        <f>SUMIF('Sunday Races 6-12-22'!$B$11:$B$24,$B10,'Sunday Races 6-12-22'!$BO$11:$BO$24)</f>
        <v>0</v>
      </c>
      <c r="DG10" s="99">
        <f>SUMIF('Sunday Races 6-12-22'!$B$11:$B$24,$B10,'Sunday Races 6-12-22'!$BR$11:$BR$24)</f>
        <v>0</v>
      </c>
      <c r="DH10" s="99">
        <f>SUMIF('Saturday Races 6-18-22'!$B$11:$B$24,$B10,'Saturday Races 6-18-22'!$BF$11:$BF$24)</f>
        <v>0</v>
      </c>
      <c r="DI10" s="99">
        <f>SUMIF('Saturday Races 6-18-22'!$B$11:$B$24,$B10,'Saturday Races 6-18-22'!$BI$11:$BI$24)</f>
        <v>0</v>
      </c>
      <c r="DJ10" s="99">
        <f>SUMIF('Saturday Races 6-18-22'!$B$11:$B$24,$B10,'Saturday Races 6-18-22'!$BL$11:$BL$24)</f>
        <v>0</v>
      </c>
      <c r="DK10" s="99">
        <f>SUMIF('Saturday Races 6-18-22'!$B$11:$B$24,$B10,'Saturday Races 6-18-22'!$BO$11:$BO$24)</f>
        <v>0</v>
      </c>
      <c r="DL10" s="99">
        <f>SUMIF('Saturday Races 6-18-22'!$B$11:$B$24,$B10,'Saturday Races 6-18-22'!$BR$11:$BR$24)</f>
        <v>0</v>
      </c>
      <c r="DM10" s="99">
        <f>SUMIF('Caldwell Cup 6-25-22 TH'!$B$11:$B$25,$B10,'Caldwell Cup 6-25-22 TH'!$BF$11:$BF$25)</f>
        <v>3</v>
      </c>
      <c r="DN10" s="99">
        <f>SUMIF('Caldwell Cup 6-25-22 TH'!$B$11:$B$25,$B10,'Caldwell Cup 6-25-22 TH'!$BI$11:$BI$25)</f>
        <v>3</v>
      </c>
      <c r="DO10" s="99">
        <f>SUMIF('Caldwell Cup 6-25-22 TH'!$B$11:$B$25,$B10,'Caldwell Cup 6-25-22 TH'!$BL$11:$BL$25)</f>
        <v>2</v>
      </c>
      <c r="DP10" s="99">
        <f>SUMIF('Caldwell Cup 6-25-22 TH'!$B$11:$B$25,$B10,'Caldwell Cup 6-25-22 TH'!$BO$11:$BO$25)</f>
        <v>5</v>
      </c>
      <c r="DQ10" s="99">
        <f>SUMIF('Caldwell Cup 6-25-22 TH'!$B$11:$B$25,$B10,'Caldwell Cup 6-25-22 TH'!$BR$11:$BR$25)</f>
        <v>0</v>
      </c>
      <c r="DR10" s="99">
        <f>SUMIF('Caldwell Cup 6-25-22 FS'!$B$11:$B$18,$B10,'Caldwell Cup 6-25-22 FS'!$BF$11:$BF$18)</f>
        <v>0</v>
      </c>
      <c r="DS10" s="99">
        <f>SUMIF('Caldwell Cup 6-25-22 FS'!$B$11:$B$18,$B10,'Caldwell Cup 6-25-22 FS'!$BI$11:$BI$18)</f>
        <v>0</v>
      </c>
      <c r="DT10" s="99">
        <f>SUMIF('Caldwell Cup 6-25-22 FS'!$B$11:$B$18,$B10,'Caldwell Cup 6-25-22 FS'!$BL$11:$BL$18)</f>
        <v>0</v>
      </c>
      <c r="DU10" s="99">
        <f>SUMIF('Caldwell Cup 6-25-22 FS'!$B$11:$B$18,$B10,'Caldwell Cup 6-25-22 FS'!$BO$11:$BO$18)</f>
        <v>0</v>
      </c>
      <c r="DV10" s="99">
        <f>SUMIF('Caldwell Cup 6-25-22 FS'!$B$11:$B$18,$B10,'Caldwell Cup 6-25-22 FS'!$BR$11:$BR$18)</f>
        <v>0</v>
      </c>
      <c r="DW10" s="99">
        <f>SUMIF('Sunday Races 7-3-22'!$B$11:$B$25,$B10,'Sunday Races 7-3-22'!$BF$11:$BF$25)</f>
        <v>2</v>
      </c>
      <c r="DX10" s="99">
        <f>SUMIF('Sunday Races 7-3-22'!$B$11:$B$25,$B10,'Sunday Races 7-3-22'!$BI$11:$BI$25)</f>
        <v>1</v>
      </c>
      <c r="DY10" s="99">
        <f>SUMIF('Sunday Races 7-3-22'!$B$11:$B$25,$B10,'Sunday Races 7-3-22'!$BL$11:$BL$25)</f>
        <v>1</v>
      </c>
      <c r="DZ10" s="99">
        <f>SUMIF('Sunday Races 7-3-22'!$B$11:$B$25,$B10,'Sunday Races 7-3-22'!$BO$11:$BO$25)</f>
        <v>0</v>
      </c>
      <c r="EA10" s="99">
        <f>SUMIF('Sunday Races 7-3-22'!$B$11:$B$25,$B10,'Sunday Races 7-3-22'!$BR$11:$BR$25)</f>
        <v>0</v>
      </c>
      <c r="EB10" s="99">
        <f>SUMIF('Sunday Races 7-31-22'!$B$11:$B$25,$B10,'Sunday Races 7-31-22'!$BF$11:$BF$25)</f>
        <v>0</v>
      </c>
      <c r="EC10" s="99">
        <f>SUMIF('Sunday Races 7-31-22'!$B$11:$B$25,$B10,'Sunday Races 7-31-22'!$BI$11:$BI$25)</f>
        <v>0</v>
      </c>
      <c r="ED10" s="99">
        <f>SUMIF('Sunday Races 7-31-22'!$B$11:$B$25,$B10,'Sunday Races 7-31-22'!$BL$11:$BL$25)</f>
        <v>0</v>
      </c>
      <c r="EE10" s="99">
        <f>SUMIF('Sunday Races 7-31-22'!$B$11:$B$25,$B10,'Sunday Races 7-31-22'!$BO$11:$BO$25)</f>
        <v>0</v>
      </c>
      <c r="EF10" s="99">
        <f>SUMIF('Sunday Races 7-31-22'!$B$11:$B$25,$B10,'Sunday Races 7-31-22'!$BR$11:$BR$25)</f>
        <v>0</v>
      </c>
      <c r="EG10" s="99">
        <f>SUMIF('Sunday Races 8-14-22'!$B$11:$B$25,$B10,'Sunday Races 8-14-22'!$BF$11:$BF$25)</f>
        <v>0</v>
      </c>
      <c r="EH10" s="99">
        <f>SUMIF('Sunday Races 8-14-22'!$B$11:$B$25,$B10,'Sunday Races 8-14-22'!$BI$11:$BI$25)</f>
        <v>0</v>
      </c>
      <c r="EI10" s="99">
        <f>SUMIF('Sunday Races 8-14-22'!$B$11:$B$25,$B10,'Sunday Races 8-14-22'!$BL$11:$BL$25)</f>
        <v>0</v>
      </c>
      <c r="EJ10" s="99">
        <f>SUMIF('Sunday Races 8-14-22'!$B$11:$B$25,$B10,'Sunday Races 8-14-22'!$BO$11:$BO$25)</f>
        <v>0</v>
      </c>
      <c r="EK10" s="99">
        <f>SUMIF('Sunday Races 8-14-22'!$B$11:$B$25,$B10,'Sunday Races 8-14-22'!$BR$11:$BR$25)</f>
        <v>0</v>
      </c>
      <c r="EL10" s="99">
        <f>SUMIF('Saturday Races 8-20-22'!$B$11:$B$25,$B10,'Saturday Races 8-20-22'!$BF$11:$BF$25)</f>
        <v>0</v>
      </c>
      <c r="EM10" s="99">
        <f>SUMIF('Saturday Races 8-20-22'!$B$11:$B$25,$B10,'Saturday Races 8-20-22'!$BI$11:$BI$25)</f>
        <v>0</v>
      </c>
      <c r="EN10" s="99">
        <f>SUMIF('Saturday Races 8-20-22'!$B$11:$B$25,$B10,'Saturday Races 8-20-22'!$BL$11:$BL$25)</f>
        <v>0</v>
      </c>
      <c r="EO10" s="99">
        <f>SUMIF('Saturday Races 8-20-22'!$B$11:$B$25,$B10,'Saturday Races 8-20-22'!$BO$11:$BO$25)</f>
        <v>0</v>
      </c>
      <c r="EP10" s="99">
        <f>SUMIF('Saturday Races 8-20-22'!$B$11:$B$25,$B10,'Saturday Races 8-20-22'!$BR$11:$BR$25)</f>
        <v>0</v>
      </c>
      <c r="EQ10" s="99">
        <f>SUMIF('Sunday Races 9-11-22'!$B$11:$B$20,$B10,'Sunday Races 9-11-22'!$BF$11:$BF$20)</f>
        <v>0</v>
      </c>
      <c r="ER10" s="99">
        <f>SUMIF('Sunday Races 9-11-22'!$B$11:$B$20,$B10,'Sunday Races 9-11-22'!$BI$11:$BI$20)</f>
        <v>0</v>
      </c>
      <c r="ES10" s="99">
        <f>SUMIF('Sunday Races 9-11-22'!$B$11:$B$20,$B10,'Sunday Races 9-11-22'!$BL$11:$BL$20)</f>
        <v>0</v>
      </c>
      <c r="ET10" s="99">
        <f>SUMIF('Sunday Races 9-11-22'!$B$11:$B$20,$B10,'Sunday Races 9-11-22'!$BO$11:$BO$20)</f>
        <v>0</v>
      </c>
      <c r="EU10" s="99">
        <f>SUMIF('Sunday Races 9-11-22'!$B$11:$B$20,$B10,'Sunday Races 9-11-22'!$BR$11:$BR$20)</f>
        <v>0</v>
      </c>
      <c r="EV10" s="99">
        <f>SUMIF('2022-09-17 Leukemia Cup TH'!$B$11:$B$26,$B10,'2022-09-17 Leukemia Cup TH'!$BF$11:$BF$26)</f>
        <v>2</v>
      </c>
      <c r="EW10" s="99">
        <f>SUMIF('2022-09-17 Leukemia Cup TH'!$B$11:$B$26,$B10,'2022-09-17 Leukemia Cup TH'!$BI$11:$BI$26)</f>
        <v>4</v>
      </c>
      <c r="EX10" s="99">
        <f>SUMIF('2022-09-17 Leukemia Cup TH'!$B$11:$B$26,$B10,'2022-09-17 Leukemia Cup TH'!$BL$11:$BL$26)</f>
        <v>0</v>
      </c>
      <c r="EY10" s="99">
        <f>SUMIF('2022-09-17 Leukemia Cup TH'!$B$11:$B$26,$B10,'2022-09-17 Leukemia Cup TH'!$BO$11:$BO$26)</f>
        <v>0</v>
      </c>
      <c r="EZ10" s="99">
        <f>SUMIF('2022-09-17 Leukemia Cup TH'!$B$11:$B$26,$B10,'2022-09-17 Leukemia Cup TH'!$BR$11:$BR$26)</f>
        <v>0</v>
      </c>
      <c r="FA10" s="99">
        <f>SUMIF('Smith-Berry LDR 9-24-22'!$B$11:$B$28,$B10,'Smith-Berry LDR 9-24-22'!$BF$11:$BF$28)</f>
        <v>0</v>
      </c>
      <c r="FB10" s="99">
        <f>SUMIF('Smith-Berry LDR 9-24-22'!$B$11:$B$28,$B10,'Smith-Berry LDR 9-24-22'!$BI$11:$BI$28)</f>
        <v>0</v>
      </c>
      <c r="FC10" s="99">
        <f>SUMIF('Smith-Berry LDR 9-24-22'!$B$11:$B$28,$B10,'Smith-Berry LDR 9-24-22'!$BL$11:$BL$28)</f>
        <v>0</v>
      </c>
      <c r="FD10" s="99">
        <f>SUMIF('Smith-Berry LDR 9-24-22'!$B$11:$B$28,$B10,'Smith-Berry LDR 9-24-22'!$BO$11:$BO$28)</f>
        <v>0</v>
      </c>
      <c r="FE10" s="99">
        <f>SUMIF('Smith-Berry LDR 9-24-22'!$B$11:$B$28,$B10,'Smith-Berry LDR 9-24-22'!$BR$11:$BR$28)</f>
        <v>0</v>
      </c>
      <c r="FF10" s="99">
        <f>SUMIF('Sunday Races 10-9-22'!$B$11:$B$15,$B10,'Sunday Races 10-9-22'!$BF$11:$BF$15)</f>
        <v>0</v>
      </c>
      <c r="FG10" s="99">
        <f>SUMIF('Sunday Races 10-9-22'!$B$11:$B$15,$B10,'Sunday Races 10-9-22'!$BI$11:$BI$15)</f>
        <v>0</v>
      </c>
      <c r="FH10" s="99">
        <f>SUMIF('Sunday Races 10-9-22'!$B$11:$B$15,$B10,'Sunday Races 10-9-22'!$BL$11:$BL$15)</f>
        <v>0</v>
      </c>
      <c r="FI10" s="99">
        <f>SUMIF('Sunday Races 10-9-22'!$B$11:$B$15,$B10,'Sunday Races 10-9-22'!$BO$11:$BO$15)</f>
        <v>0</v>
      </c>
      <c r="FJ10" s="99">
        <f>SUMIF('Sunday Races 10-9-22'!$B$11:$B$15,$B10,'Sunday Races 10-9-22'!$BR$11:$BR$15)</f>
        <v>0</v>
      </c>
      <c r="FK10" s="99">
        <f>SUMIF('Great Pumpkin Regatta 10-15-22'!$B$11:$B$53,$B10,'Great Pumpkin Regatta 10-15-22'!$BF$11:$BF$53)</f>
        <v>1</v>
      </c>
      <c r="FL10" s="99">
        <f>SUMIF('Great Pumpkin Regatta 10-15-22'!$B$11:$B$53,$B10,'Great Pumpkin Regatta 10-15-22'!$BI$11:$BI$53)</f>
        <v>6</v>
      </c>
      <c r="FM10" s="99">
        <f>SUMIF('Great Pumpkin Regatta 10-15-22'!$B$11:$B$53,$B10,'Great Pumpkin Regatta 10-15-22'!$BL$11:$BL$53)</f>
        <v>3</v>
      </c>
      <c r="FN10" s="99">
        <f>SUMIF('Great Pumpkin Regatta 10-15-22'!$B$11:$B$53,$B10,'Great Pumpkin Regatta 10-15-22'!$BO$11:$BO$53)</f>
        <v>3</v>
      </c>
      <c r="FO10" s="99">
        <f>SUMIF('Great Pumpkin Regatta 10-15-22'!$B$11:$B$53,$B10,'Great Pumpkin Regatta 10-15-22'!$BR$11:$BR$53)</f>
        <v>0</v>
      </c>
      <c r="FP10" s="99">
        <f>SUMIF('Sunday Races 10-23-22'!$B$11:$B$16,$B10,'Sunday Races 10-23-22'!$BF$11:$BF$16)</f>
        <v>0</v>
      </c>
      <c r="FQ10" s="99">
        <f>SUMIF('Sunday Races 10-23-22'!$B$11:$B$16,$B10,'Sunday Races 10-23-22'!$BI$11:$BI$16)</f>
        <v>0</v>
      </c>
      <c r="FR10" s="99">
        <f>SUMIF('Sunday Races 10-23-22'!$B$11:$B$16,$B10,'Sunday Races 10-23-22'!$BL$11:$BL$16)</f>
        <v>0</v>
      </c>
      <c r="FS10" s="99">
        <f>SUMIF('Sunday Races 10-23-22'!$B$11:$B$16,$B10,'Sunday Races 10-23-22'!$BO$11:$BO$16)</f>
        <v>0</v>
      </c>
      <c r="FT10" s="99">
        <f>SUMIF('Sunday Races 10-23-22'!$B$11:$B$16,$B10,'Sunday Races 10-23-22'!$BR$11:$BR$16)</f>
        <v>0</v>
      </c>
      <c r="FU10" s="100"/>
      <c r="FV10" s="101"/>
      <c r="FW10" s="102">
        <f t="shared" si="18"/>
        <v>6</v>
      </c>
      <c r="FX10" s="102">
        <f t="shared" si="18"/>
        <v>5</v>
      </c>
      <c r="FY10" s="102">
        <f t="shared" si="18"/>
        <v>4</v>
      </c>
      <c r="FZ10" s="102">
        <f t="shared" si="18"/>
        <v>3</v>
      </c>
      <c r="GA10" s="102">
        <f t="shared" si="18"/>
        <v>3</v>
      </c>
      <c r="GB10" s="102">
        <f t="shared" si="18"/>
        <v>3</v>
      </c>
      <c r="GC10" s="102">
        <f t="shared" si="18"/>
        <v>3</v>
      </c>
      <c r="GD10" s="102">
        <f t="shared" si="18"/>
        <v>3</v>
      </c>
      <c r="GE10" s="102">
        <f t="shared" si="18"/>
        <v>2</v>
      </c>
      <c r="GF10" s="102">
        <f t="shared" si="18"/>
        <v>2</v>
      </c>
      <c r="GG10" s="102">
        <f t="shared" si="19"/>
        <v>2</v>
      </c>
      <c r="GH10" s="102">
        <f t="shared" si="19"/>
        <v>2</v>
      </c>
      <c r="GI10" s="102">
        <f t="shared" si="19"/>
        <v>2</v>
      </c>
      <c r="GJ10" s="102">
        <f t="shared" si="19"/>
        <v>2</v>
      </c>
      <c r="GK10" s="102">
        <f t="shared" si="19"/>
        <v>2</v>
      </c>
      <c r="GL10" s="102">
        <f t="shared" si="19"/>
        <v>2</v>
      </c>
      <c r="GM10" s="102">
        <f t="shared" si="19"/>
        <v>2</v>
      </c>
      <c r="GN10" s="102">
        <f t="shared" si="19"/>
        <v>2</v>
      </c>
      <c r="GO10" s="102">
        <f t="shared" si="19"/>
        <v>2</v>
      </c>
      <c r="GP10" s="102">
        <f t="shared" si="19"/>
        <v>2</v>
      </c>
      <c r="GQ10" s="102">
        <f t="shared" si="20"/>
        <v>1</v>
      </c>
      <c r="GR10" s="102">
        <f t="shared" si="20"/>
        <v>1</v>
      </c>
      <c r="GS10" s="102">
        <f t="shared" si="20"/>
        <v>1</v>
      </c>
      <c r="GT10" s="102">
        <f t="shared" si="20"/>
        <v>1</v>
      </c>
      <c r="GU10" s="102">
        <f t="shared" si="20"/>
        <v>1</v>
      </c>
      <c r="GV10" s="102">
        <f t="shared" si="20"/>
        <v>1</v>
      </c>
      <c r="GW10" s="102">
        <f t="shared" si="20"/>
        <v>1</v>
      </c>
      <c r="GX10" s="102">
        <f t="shared" si="20"/>
        <v>1</v>
      </c>
      <c r="GY10" s="102">
        <f t="shared" si="20"/>
        <v>1</v>
      </c>
      <c r="GZ10" s="102">
        <f t="shared" si="20"/>
        <v>1</v>
      </c>
      <c r="HA10" s="102">
        <f t="shared" si="21"/>
        <v>1</v>
      </c>
      <c r="HB10" s="102">
        <f t="shared" si="21"/>
        <v>1</v>
      </c>
      <c r="HC10" s="102">
        <f t="shared" si="21"/>
        <v>1</v>
      </c>
      <c r="HD10" s="102">
        <f t="shared" si="21"/>
        <v>1</v>
      </c>
      <c r="HE10" s="102">
        <f t="shared" si="21"/>
        <v>1</v>
      </c>
      <c r="HF10" s="102">
        <f t="shared" si="21"/>
        <v>0</v>
      </c>
      <c r="HG10" s="102">
        <f t="shared" si="21"/>
        <v>0</v>
      </c>
      <c r="HH10" s="102">
        <f t="shared" si="21"/>
        <v>0</v>
      </c>
      <c r="HI10" s="102">
        <f t="shared" si="21"/>
        <v>0</v>
      </c>
      <c r="HJ10" s="102">
        <f t="shared" si="21"/>
        <v>0</v>
      </c>
      <c r="HK10" s="102">
        <f t="shared" si="22"/>
        <v>0</v>
      </c>
      <c r="HL10" s="102">
        <f t="shared" si="22"/>
        <v>0</v>
      </c>
      <c r="HM10" s="102">
        <f t="shared" si="22"/>
        <v>0</v>
      </c>
      <c r="HN10" s="102">
        <f t="shared" si="22"/>
        <v>0</v>
      </c>
      <c r="HO10" s="102">
        <f t="shared" si="22"/>
        <v>0</v>
      </c>
      <c r="HP10" s="102">
        <f t="shared" si="22"/>
        <v>0</v>
      </c>
      <c r="HQ10" s="102">
        <f t="shared" si="22"/>
        <v>0</v>
      </c>
      <c r="HR10" s="102">
        <f t="shared" si="22"/>
        <v>0</v>
      </c>
      <c r="HS10" s="102">
        <f t="shared" si="22"/>
        <v>0</v>
      </c>
      <c r="HT10" s="102">
        <f t="shared" si="22"/>
        <v>0</v>
      </c>
      <c r="HU10" s="102">
        <f t="shared" si="23"/>
        <v>0</v>
      </c>
      <c r="HV10" s="102">
        <f t="shared" si="23"/>
        <v>0</v>
      </c>
      <c r="HW10" s="102">
        <f t="shared" si="23"/>
        <v>0</v>
      </c>
      <c r="HX10" s="102">
        <f t="shared" si="23"/>
        <v>0</v>
      </c>
      <c r="HY10" s="102">
        <f t="shared" si="23"/>
        <v>0</v>
      </c>
      <c r="HZ10" s="102">
        <f t="shared" si="23"/>
        <v>0</v>
      </c>
      <c r="IA10" s="102">
        <f t="shared" si="23"/>
        <v>0</v>
      </c>
      <c r="IB10" s="102">
        <f t="shared" si="23"/>
        <v>0</v>
      </c>
      <c r="IC10" s="102">
        <f t="shared" si="23"/>
        <v>0</v>
      </c>
      <c r="ID10" s="102">
        <f t="shared" si="23"/>
        <v>0</v>
      </c>
      <c r="IE10" s="102">
        <f t="shared" si="24"/>
        <v>0</v>
      </c>
      <c r="IF10" s="102">
        <f t="shared" si="24"/>
        <v>0</v>
      </c>
      <c r="IG10" s="102">
        <f t="shared" si="24"/>
        <v>0</v>
      </c>
      <c r="IH10" s="102">
        <f t="shared" si="24"/>
        <v>0</v>
      </c>
      <c r="II10" s="102">
        <f t="shared" si="24"/>
        <v>0</v>
      </c>
      <c r="IJ10" s="102">
        <f t="shared" si="24"/>
        <v>0</v>
      </c>
      <c r="IK10" s="102">
        <f t="shared" si="24"/>
        <v>0</v>
      </c>
      <c r="IL10" s="102">
        <f t="shared" si="24"/>
        <v>0</v>
      </c>
      <c r="IM10" s="102">
        <f t="shared" si="24"/>
        <v>0</v>
      </c>
      <c r="IN10" s="102">
        <f t="shared" si="24"/>
        <v>0</v>
      </c>
      <c r="IO10" s="102">
        <f t="shared" si="24"/>
        <v>0</v>
      </c>
      <c r="IP10" s="102">
        <f t="shared" si="24"/>
        <v>0</v>
      </c>
      <c r="IQ10" s="102">
        <f t="shared" si="24"/>
        <v>0</v>
      </c>
      <c r="IR10" s="102">
        <f t="shared" si="24"/>
        <v>0</v>
      </c>
      <c r="IS10" s="102">
        <f t="shared" si="24"/>
        <v>0</v>
      </c>
      <c r="IU10" s="99">
        <f>SUMIF('2021 Club Championship Crew'!$B$11:$B$14,$B10,'2021 Club Championship Crew'!$BN$11:$BN$14)</f>
        <v>0</v>
      </c>
      <c r="IV10" s="99">
        <f>SUMIF('2021 Club Championship Crew'!$B$11:$B$14,$B10,'2021 Club Championship Crew'!$BQ$11:$BQ$14)</f>
        <v>0</v>
      </c>
      <c r="IW10" s="99">
        <f>SUMIF('2021 Club Championship Crew'!$B$11:$B$14,$B10,'2021 Club Championship Crew'!$BT$11:$BT$14)</f>
        <v>0</v>
      </c>
      <c r="IX10" s="99">
        <f>SUMIF('2021 Club Championship Crew'!$B$11:$B$14,$B10,'2021 Club Championship Crew'!$BW$11:$BW$14)</f>
        <v>0</v>
      </c>
      <c r="IY10" s="99">
        <f>SUMIF('2021 Club Championship Crew'!$B$11:$B$14,$B10,'2021 Club Championship Crew'!$CC$11:$CC$14)</f>
        <v>0</v>
      </c>
    </row>
    <row r="11" spans="1:259" ht="15" customHeight="1" x14ac:dyDescent="0.2">
      <c r="A11" s="134">
        <f t="shared" si="17"/>
        <v>8</v>
      </c>
      <c r="B11" s="103" t="s">
        <v>706</v>
      </c>
      <c r="C11" s="96">
        <f t="shared" si="6"/>
        <v>14</v>
      </c>
      <c r="D11" s="97">
        <f t="shared" si="7"/>
        <v>63</v>
      </c>
      <c r="E11" s="96">
        <f t="shared" si="8"/>
        <v>63</v>
      </c>
      <c r="F11" s="98">
        <f t="shared" si="9"/>
        <v>4.4999999999999998E-2</v>
      </c>
      <c r="G11" s="99">
        <f>SUMIF('Saturday Race 11-06-21'!$B$11:$B$24,$B11,'Saturday Race 11-06-21'!$BF$11:$BF$24)</f>
        <v>0</v>
      </c>
      <c r="H11" s="99">
        <f>SUMIF('Saturday Race 11-06-21'!$B$11:$B$24,$B11,'Saturday Race 11-06-21'!$BI$11:$BI$24)</f>
        <v>0</v>
      </c>
      <c r="I11" s="99">
        <f>SUMIF('Saturday Race 11-06-21'!$B$11:$B$24,$B11,'Saturday Race 11-06-21'!$BL$11:$BL$24)</f>
        <v>0</v>
      </c>
      <c r="J11" s="99">
        <f>SUMIF('Saturday Race 11-06-21'!$B$11:$B$24,$B11,'Saturday Race 11-06-21'!$BO$11:$BO$24)</f>
        <v>0</v>
      </c>
      <c r="K11" s="99">
        <f>SUMIF('Saturday Race 11-06-21'!$B$11:$B$24,$B11,'Saturday Race 11-06-21'!$BR$11:$BR$24)</f>
        <v>0</v>
      </c>
      <c r="L11" s="99">
        <f>SUMIF('Saturday Race 11-20-21'!$B$11:$B$24,$B11,'Saturday Race 11-20-21'!$BF$11:$BF$24)</f>
        <v>0</v>
      </c>
      <c r="M11" s="99">
        <f>SUMIF('Saturday Race 11-20-21'!$B$11:$B$24,$B11,'Saturday Race 11-20-21'!$BI$11:$BI$24)</f>
        <v>0</v>
      </c>
      <c r="N11" s="99">
        <f>SUMIF('Saturday Race 11-20-21'!$B$11:$B$24,$B11,'Saturday Race 11-20-21'!$BL$11:$BL$24)</f>
        <v>0</v>
      </c>
      <c r="O11" s="99">
        <f>SUMIF('Saturday Race 11-20-21'!$B$11:$B$24,$B11,'Saturday Race 11-20-21'!$BO$11:$BO$24)</f>
        <v>0</v>
      </c>
      <c r="P11" s="99">
        <f>SUMIF('Saturday Race 11-20-21'!$B$11:$B$24,$B11,'Saturday Race 11-20-21'!$BR$11:$BR$24)</f>
        <v>0</v>
      </c>
      <c r="Q11" s="99">
        <f>SUMIF('One Day 12-04-21 Scots'!$B$11:$B$24,$B11,'One Day 12-04-21 Scots'!$BF$11:$BF$24)</f>
        <v>0</v>
      </c>
      <c r="R11" s="99">
        <f>SUMIF('One Day 12-04-21 Scots'!$B$11:$B$24,$B11,'One Day 12-04-21 Scots'!$BI$11:$BI$24)</f>
        <v>0</v>
      </c>
      <c r="S11" s="99">
        <f>SUMIF('One Day 12-04-21 Scots'!$B$11:$B$24,$B11,'One Day 12-04-21 Scots'!$BL$11:$BL$24)</f>
        <v>0</v>
      </c>
      <c r="T11" s="99">
        <f>SUMIF('One Day 12-04-21 Scots'!$B$11:$B$24,$B11,'One Day 12-04-21 Scots'!$BO$11:$BO$24)</f>
        <v>0</v>
      </c>
      <c r="U11" s="99">
        <f>SUMIF('One Day 12-04-21 Scots'!$B$11:$B$24,$B11,'One Day 12-04-21 Scots'!$BR$11:$BR$24)</f>
        <v>0</v>
      </c>
      <c r="V11" s="99">
        <f>SUMIF('One Day 12-04-21 Thistles'!$B$11:$B$25,$B11,'One Day 12-04-21 Thistles'!$BF$11:$BF$25)</f>
        <v>0</v>
      </c>
      <c r="W11" s="99">
        <f>SUMIF('One Day 12-04-21 Thistles'!$B$11:$B$25,$B11,'One Day 12-04-21 Thistles'!$BI$11:$BI$25)</f>
        <v>0</v>
      </c>
      <c r="X11" s="99">
        <f>SUMIF('One Day 12-04-21 Thistles'!$B$11:$B$25,$B11,'One Day 12-04-21 Thistles'!$BL$11:$BL$25)</f>
        <v>0</v>
      </c>
      <c r="Y11" s="99">
        <f>SUMIF('One Day 12-04-21 Thistles'!$B$11:$B$25,$B11,'One Day 12-04-21 Thistles'!$BO$11:$BO$25)</f>
        <v>0</v>
      </c>
      <c r="Z11" s="99">
        <f>SUMIF('One Day 12-04-21 Thistles'!$B$11:$B$25,$B11,'One Day 12-04-21 Thistles'!$BR$11:$BR$25)</f>
        <v>0</v>
      </c>
      <c r="AA11" s="99">
        <f>SUMIF('Saturday Race 1-08-22'!$B$11:$B$20,$B11,'Saturday Race 1-08-22'!$BF$11:$BF$20)</f>
        <v>0</v>
      </c>
      <c r="AB11" s="99">
        <f>SUMIF('Saturday Race 1-08-22'!$B$11:$B$20,$B11,'Saturday Race 1-08-22'!$BI$11:$BI$20)</f>
        <v>0</v>
      </c>
      <c r="AC11" s="99">
        <f>SUMIF('Saturday Race 1-08-22'!$B$11:$B$20,$B11,'Saturday Race 1-08-22'!$BL$11:$BL$20)</f>
        <v>0</v>
      </c>
      <c r="AD11" s="99">
        <f>SUMIF('Saturday Race 1-08-22'!$B$11:$B$20,$B11,'Saturday Race 1-08-22'!$BO$11:$BO$20)</f>
        <v>0</v>
      </c>
      <c r="AE11" s="99">
        <f>SUMIF('Saturday Race 1-08-22'!$B$11:$B$20,$B11,'Saturday Race 1-08-22'!$BR$11:$BR$20)</f>
        <v>0</v>
      </c>
      <c r="AF11" s="99">
        <f>SUMIF('Saturday Race 1-22-22'!$B$11:$B$20,$B11,'Saturday Race 1-22-22'!$BF$11:$BF$20)</f>
        <v>0</v>
      </c>
      <c r="AG11" s="99">
        <f>SUMIF('Saturday Race 1-22-22'!$B$11:$B$20,$B11,'Saturday Race 1-22-22'!$BI$11:$BI$20)</f>
        <v>0</v>
      </c>
      <c r="AH11" s="99">
        <f>SUMIF('Saturday Race 1-22-22'!$B$11:$B$20,$B11,'Saturday Race 1-22-22'!$BL$11:$BL$20)</f>
        <v>0</v>
      </c>
      <c r="AI11" s="99">
        <f>SUMIF('Saturday Race 1-22-22'!$B$11:$B$20,$B11,'Saturday Race 1-22-22'!$BO$11:$BO$20)</f>
        <v>0</v>
      </c>
      <c r="AJ11" s="99">
        <f>SUMIF('Saturday Race 1-22-22'!$B$11:$B$20,$B11,'Saturday Race 1-22-22'!$BR$11:$BR$20)</f>
        <v>0</v>
      </c>
      <c r="AK11" s="99">
        <f>SUMIF('Sunday Race 2-6-22'!$B$11:$B$20,$B11,'Sunday Race 2-6-22'!$BF$11:$BF$20)</f>
        <v>0</v>
      </c>
      <c r="AL11" s="99">
        <f>SUMIF('Sunday Race 2-6-22'!$B$11:$B$20,$B11,'Sunday Race 2-6-22'!$BI$11:$BI$20)</f>
        <v>0</v>
      </c>
      <c r="AM11" s="99">
        <f>SUMIF('Sunday Race 2-6-22'!$B$11:$B$20,$B11,'Sunday Race 2-6-22'!$BL$11:$BL$20)</f>
        <v>0</v>
      </c>
      <c r="AN11" s="99">
        <f>SUMIF('Sunday Race 2-6-22'!$B$11:$B$20,$B11,'Sunday Race 2-6-22'!$BO$11:$BO$20)</f>
        <v>0</v>
      </c>
      <c r="AO11" s="99">
        <f>SUMIF('Sunday Race 2-6-22'!$B$11:$B$20,$B11,'Sunday Race 2-6-22'!$BR$11:$BR$20)</f>
        <v>0</v>
      </c>
      <c r="AP11" s="99">
        <f>SUMIF('Chili One Day 2-12-22 Scots'!$B$11:$B$20,$B11,'Chili One Day 2-12-22 Scots'!$BF$11:$BF$20)</f>
        <v>0</v>
      </c>
      <c r="AQ11" s="99">
        <f>SUMIF('Chili One Day 2-12-22 Scots'!$B$11:$B$20,$B11,'Chili One Day 2-12-22 Scots'!$BI$11:$BI$20)</f>
        <v>0</v>
      </c>
      <c r="AR11" s="99">
        <f>SUMIF('Chili One Day 2-12-22 Scots'!$B$11:$B$20,$B11,'Chili One Day 2-12-22 Scots'!$BL$11:$BL$20)</f>
        <v>0</v>
      </c>
      <c r="AS11" s="99">
        <f>SUMIF('Chili One Day 2-12-22 Scots'!$B$11:$B$20,$B11,'Chili One Day 2-12-22 Scots'!$BO$11:$BO$20)</f>
        <v>0</v>
      </c>
      <c r="AT11" s="99">
        <f>SUMIF('Chili One Day 2-12-22 Scots'!$B$11:$B$20,$B11,'Chili One Day 2-12-22 Scots'!$BR$11:$BR$20)</f>
        <v>0</v>
      </c>
      <c r="AU11" s="99">
        <f>SUMIF('Chili One Day 2-12-22 Thistles'!$B$11:$B$20,$B11,'Chili One Day 2-12-22 Thistles'!$BF$11:$BF$20)</f>
        <v>0</v>
      </c>
      <c r="AV11" s="99">
        <f>SUMIF('Chili One Day 2-12-22 Thistles'!$B$11:$B$20,$B11,'Chili One Day 2-12-22 Thistles'!$BI$11:$BI$20)</f>
        <v>0</v>
      </c>
      <c r="AW11" s="99">
        <f>SUMIF('Chili One Day 2-12-22 Thistles'!$B$11:$B$20,$B11,'Chili One Day 2-12-22 Thistles'!$BL$11:$BL$20)</f>
        <v>0</v>
      </c>
      <c r="AX11" s="99">
        <f>SUMIF('Chili One Day 2-12-22 Thistles'!$B$11:$B$20,$B11,'Chili One Day 2-12-22 Thistles'!$BO$11:$BO$20)</f>
        <v>0</v>
      </c>
      <c r="AY11" s="99">
        <f>SUMIF('Chili One Day 2-12-22 Thistles'!$B$11:$B$20,$B11,'Chili One Day 2-12-22 Thistles'!$BR$11:$BR$20)</f>
        <v>0</v>
      </c>
      <c r="AZ11" s="99">
        <f>SUMIF('Sunday Race 2-20-22'!$B$11:$B$20,$B11,'Sunday Race 2-20-22'!$BF$11:$BF$20)</f>
        <v>0</v>
      </c>
      <c r="BA11" s="99">
        <f>SUMIF('Sunday Race 2-20-22'!$B$11:$B$20,$B11,'Sunday Race 2-20-22'!$BI$11:$BI$20)</f>
        <v>0</v>
      </c>
      <c r="BB11" s="99">
        <f>SUMIF('Sunday Race 2-20-22'!$B$11:$B$20,$B11,'Sunday Race 2-20-22'!$BL$11:$BL$20)</f>
        <v>0</v>
      </c>
      <c r="BC11" s="99">
        <f>SUMIF('Sunday Race 2-20-22'!$B$11:$B$20,$B11,'Sunday Race 2-20-22'!$BO$11:$BO$20)</f>
        <v>0</v>
      </c>
      <c r="BD11" s="99">
        <f>SUMIF('Sunday Race 2-20-22'!$B$11:$B$20,$B11,'Sunday Race 2-20-22'!$BR$11:$BR$20)</f>
        <v>0</v>
      </c>
      <c r="BE11" s="99">
        <f>SUMIF('Sunday Race 2-27-22'!$B$11:$B$20,$B11,'Sunday Race 2-27-22'!$BF$11:$BF$20)</f>
        <v>0</v>
      </c>
      <c r="BF11" s="99">
        <f>SUMIF('Sunday Race 2-27-22'!$B$11:$B$20,$B11,'Sunday Race 2-27-22'!$BI$11:$BI$20)</f>
        <v>0</v>
      </c>
      <c r="BG11" s="99">
        <f>SUMIF('Sunday Race 2-27-22'!$B$11:$B$20,$B11,'Sunday Race 2-27-22'!$BL$11:$BL$20)</f>
        <v>0</v>
      </c>
      <c r="BH11" s="99">
        <f>SUMIF('Sunday Race 2-27-22'!$B$11:$B$20,$B11,'Sunday Race 2-27-22'!$BO$11:$BO$20)</f>
        <v>0</v>
      </c>
      <c r="BI11" s="99">
        <f>SUMIF('Sunday Race 2-27-22'!$B$11:$B$20,$B11,'Sunday Race 2-27-22'!$BR$11:$BR$20)</f>
        <v>0</v>
      </c>
      <c r="BJ11" s="99">
        <f>SUMIF('Sunday Race 3-13-22'!$B$11:$B$21,$B11,'Sunday Race 3-13-22'!$BF$11:$BF$21)</f>
        <v>0</v>
      </c>
      <c r="BK11" s="99">
        <f>SUMIF('Sunday Race 3-13-22'!$B$11:$B$21,$B11,'Sunday Race 3-13-22'!$BI$11:$BI$21)</f>
        <v>0</v>
      </c>
      <c r="BL11" s="99">
        <f>SUMIF('Sunday Race 3-13-22'!$B$11:$B$21,$B11,'Sunday Race 3-13-22'!$BL$11:$BL$21)</f>
        <v>0</v>
      </c>
      <c r="BM11" s="99">
        <f>SUMIF('Sunday Race 3-13-22'!$B$11:$B$21,$B11,'Sunday Race 3-13-22'!$BO$11:$BO$21)</f>
        <v>0</v>
      </c>
      <c r="BN11" s="99">
        <f>SUMIF('Sunday Race 3-13-22'!$B$11:$B$21,$B11,'Sunday Race 3-13-22'!$BR$11:$BR$21)</f>
        <v>0</v>
      </c>
      <c r="BO11" s="99">
        <f>SUMIF('Saturday Race 3-19-22'!$B$11:$B$26,$B11,'Saturday Race 3-19-22'!$BF$11:$BF$26)</f>
        <v>1</v>
      </c>
      <c r="BP11" s="99">
        <f>SUMIF('Saturday Race 3-19-22'!$B$11:$B$26,$B11,'Saturday Race 3-19-22'!$BI$11:$BI$26)</f>
        <v>1</v>
      </c>
      <c r="BQ11" s="99">
        <f>SUMIF('Saturday Race 3-19-22'!$B$11:$B$26,$B11,'Saturday Race 3-19-22'!$BL$11:$BL$26)</f>
        <v>1</v>
      </c>
      <c r="BR11" s="99">
        <f>SUMIF('Saturday Race 3-19-22'!$B$11:$B$26,$B11,'Saturday Race 3-19-22'!$BO$11:$BO$26)</f>
        <v>1</v>
      </c>
      <c r="BS11" s="99">
        <f>SUMIF('Saturday Race 3-19-22'!$B$11:$B$26,$B11,'Saturday Race 3-19-22'!$BR$11:$BR$26)</f>
        <v>0</v>
      </c>
      <c r="BT11" s="99">
        <f>SUMIF('Sunday Races 4-10-22'!$B$11:$B$26,$B11,'Sunday Races 4-10-22'!$BF$11:$BF$26)</f>
        <v>0</v>
      </c>
      <c r="BU11" s="99">
        <f>SUMIF('Sunday Races 4-10-22'!$B$11:$B$26,$B11,'Sunday Races 4-10-22'!$BI$11:$BI$26)</f>
        <v>0</v>
      </c>
      <c r="BV11" s="99">
        <f>SUMIF('Sunday Races 4-10-22'!$B$11:$B$26,$B11,'Sunday Races 4-10-22'!$BL$11:$BL$26)</f>
        <v>0</v>
      </c>
      <c r="BW11" s="99">
        <f>SUMIF('Sunday Races 4-10-22'!$B$11:$B$26,$B11,'Sunday Races 4-10-22'!$BO$11:$BO$26)</f>
        <v>0</v>
      </c>
      <c r="BX11" s="99">
        <f>SUMIF('Sunday Races 4-10-22'!$B$11:$B$26,$B11,'Sunday Races 4-10-22'!$BR$11:$BR$26)</f>
        <v>0</v>
      </c>
      <c r="BY11" s="99">
        <f>SUMIF('Easter One Day 4-16-22 FS'!$B$11:$B$26,$B11,'Easter One Day 4-16-22 FS'!$BF$11:$BF$26)</f>
        <v>0</v>
      </c>
      <c r="BZ11" s="99">
        <f>SUMIF('Easter One Day 4-16-22 FS'!$B$11:$B$26,$B11,'Easter One Day 4-16-22 FS'!$BI$11:$BI$26)</f>
        <v>0</v>
      </c>
      <c r="CA11" s="99">
        <f>SUMIF('Easter One Day 4-16-22 FS'!$B$11:$B$26,$B11,'Easter One Day 4-16-22 FS'!$BL$11:$BL$26)</f>
        <v>0</v>
      </c>
      <c r="CB11" s="99">
        <f>SUMIF('Easter One Day 4-16-22 FS'!$B$11:$B$26,$B11,'Easter One Day 4-16-22 FS'!$BO$11:$BO$26)</f>
        <v>0</v>
      </c>
      <c r="CC11" s="99">
        <f>SUMIF('Easter One Day 4-16-22 FS'!$B$11:$B$26,$B11,'Easter One Day 4-16-22 FS'!$BR$11:$BR$26)</f>
        <v>0</v>
      </c>
      <c r="CD11" s="99">
        <f>SUMIF('Easter One Day 4-16-22 TH'!$B$11:$B$26,$B11,'Easter One Day 4-16-22 TH'!$BF$11:$BF$26)</f>
        <v>0</v>
      </c>
      <c r="CE11" s="99">
        <f>SUMIF('Easter One Day 4-16-22 TH'!$B$11:$B$26,$B11,'Easter One Day 4-16-22 TH'!$BI$11:$BI$26)</f>
        <v>0</v>
      </c>
      <c r="CF11" s="99">
        <f>SUMIF('Easter One Day 4-16-22 TH'!$B$11:$B$26,$B11,'Easter One Day 4-16-22 TH'!$BL$11:$BL$26)</f>
        <v>0</v>
      </c>
      <c r="CG11" s="99">
        <f>SUMIF('Easter One Day 4-16-22 TH'!$B$11:$B$26,$B11,'Easter One Day 4-16-22 TH'!$BO$11:$BO$26)</f>
        <v>0</v>
      </c>
      <c r="CH11" s="99">
        <f>SUMIF('Easter One Day 4-16-22 TH'!$B$11:$B$26,$B11,'Easter One Day 4-16-22 TH'!$BR$11:$BR$26)</f>
        <v>0</v>
      </c>
      <c r="CI11" s="99">
        <f>SUMIF('Sunday Races 5-1-22'!$B$11:$B$28,$B11,'Sunday Races 5-1-22'!$BF$11:$BF$28)</f>
        <v>0</v>
      </c>
      <c r="CJ11" s="99">
        <f>SUMIF('Sunday Races 5-1-22'!$B$11:$B$28,$B11,'Sunday Races 5-1-22'!$BI$11:$BI$28)</f>
        <v>0</v>
      </c>
      <c r="CK11" s="99">
        <f>SUMIF('Sunday Races 5-1-22'!$B$11:$B$28,$B11,'Sunday Races 5-1-22'!$BL$11:$BL$28)</f>
        <v>0</v>
      </c>
      <c r="CL11" s="99">
        <f>SUMIF('Sunday Races 5-1-22'!$B$11:$B$28,$B11,'Sunday Races 5-1-22'!$BO$11:$BO$28)</f>
        <v>0</v>
      </c>
      <c r="CM11" s="99">
        <f>SUMIF('Sunday Races 5-1-22'!$B$11:$B$28,$B11,'Sunday Races 5-1-22'!$BR$11:$BR$28)</f>
        <v>0</v>
      </c>
      <c r="CN11" s="99">
        <f>SUMIF('Long Distance Race 5-7-22'!$B$11:$B$27,$B11,'Long Distance Race 5-7-22'!$BF$11:$BF$27)</f>
        <v>0</v>
      </c>
      <c r="CO11" s="99">
        <f>SUMIF('Long Distance Race 5-7-22'!$B$11:$B$27,$B11,'Long Distance Race 5-7-22'!$BI$11:$BI$27)</f>
        <v>0</v>
      </c>
      <c r="CP11" s="99">
        <f>SUMIF('Long Distance Race 5-7-22'!$B$11:$B$27,$B11,'Long Distance Race 5-7-22'!$BL$11:$BL$27)</f>
        <v>0</v>
      </c>
      <c r="CQ11" s="99">
        <f>SUMIF('Long Distance Race 5-7-22'!$B$11:$B$27,$B11,'Long Distance Race 5-7-22'!$BO$11:$BO$27)</f>
        <v>0</v>
      </c>
      <c r="CR11" s="99">
        <f>SUMIF('Long Distance Race 5-7-22'!$B$11:$B$27,$B11,'Long Distance Race 5-7-22'!$BR$11:$BR$27)</f>
        <v>0</v>
      </c>
      <c r="CS11" s="99">
        <f>SUMIF('Memorial Day Regatta 5-28-22 Op'!$B$11:$B$27,$B11,'Memorial Day Regatta 5-28-22 Op'!$BF$11:$BF$27)</f>
        <v>0</v>
      </c>
      <c r="CT11" s="99">
        <f>SUMIF('Memorial Day Regatta 5-28-22 Op'!$B$11:$B$27,$B11,'Memorial Day Regatta 5-28-22 Op'!$BI$11:$BI$27)</f>
        <v>0</v>
      </c>
      <c r="CU11" s="99">
        <f>SUMIF('Memorial Day Regatta 5-28-22 Op'!$B$11:$B$27,$B11,'Memorial Day Regatta 5-28-22 Op'!$BL$11:$BL$27)</f>
        <v>0</v>
      </c>
      <c r="CV11" s="99">
        <f>SUMIF('Memorial Day Regatta 5-28-22 Op'!$B$11:$B$27,$B11,'Memorial Day Regatta 5-28-22 Op'!$BO$11:$BO$27)</f>
        <v>0</v>
      </c>
      <c r="CW11" s="99">
        <f>SUMIF('Memorial Day Regatta 5-28-22 Op'!$B$11:$B$27,$B11,'Memorial Day Regatta 5-28-22 Op'!$BR$11:$BR$27)</f>
        <v>0</v>
      </c>
      <c r="CX11" s="99">
        <f>SUMIF('Sunday Races 6-5-22'!$B$11:$B$28,$B11,'Sunday Races 6-5-22'!$BF$11:$BF$28)</f>
        <v>0</v>
      </c>
      <c r="CY11" s="99">
        <f>SUMIF('Sunday Races 6-5-22'!$B$11:$B$28,$B11,'Sunday Races 6-5-22'!$BI$11:$BI$28)</f>
        <v>0</v>
      </c>
      <c r="CZ11" s="99">
        <f>SUMIF('Sunday Races 6-5-22'!$B$11:$B$28,$B11,'Sunday Races 6-5-22'!$BL$11:$BL$28)</f>
        <v>0</v>
      </c>
      <c r="DA11" s="99">
        <f>SUMIF('Sunday Races 6-5-22'!$B$11:$B$28,$B11,'Sunday Races 6-5-22'!$BO$11:$BO$28)</f>
        <v>0</v>
      </c>
      <c r="DB11" s="99">
        <f>SUMIF('Sunday Races 6-5-22'!$B$11:$B$28,$B11,'Sunday Races 6-5-22'!$BR$11:$BR$28)</f>
        <v>0</v>
      </c>
      <c r="DC11" s="99">
        <f>SUMIF('Sunday Races 6-12-22'!$B$11:$B$24,$B11,'Sunday Races 6-12-22'!$BF$11:$BF$24)</f>
        <v>0</v>
      </c>
      <c r="DD11" s="99">
        <f>SUMIF('Sunday Races 6-12-22'!$B$11:$B$24,$B11,'Sunday Races 6-12-22'!$BI$11:$BI$24)</f>
        <v>0</v>
      </c>
      <c r="DE11" s="99">
        <f>SUMIF('Sunday Races 6-12-22'!$B$11:$B$24,$B11,'Sunday Races 6-12-22'!$BL$11:$BL$24)</f>
        <v>0</v>
      </c>
      <c r="DF11" s="99">
        <f>SUMIF('Sunday Races 6-12-22'!$B$11:$B$24,$B11,'Sunday Races 6-12-22'!$BO$11:$BO$24)</f>
        <v>0</v>
      </c>
      <c r="DG11" s="99">
        <f>SUMIF('Sunday Races 6-12-22'!$B$11:$B$24,$B11,'Sunday Races 6-12-22'!$BR$11:$BR$24)</f>
        <v>0</v>
      </c>
      <c r="DH11" s="99">
        <f>SUMIF('Saturday Races 6-18-22'!$B$11:$B$24,$B11,'Saturday Races 6-18-22'!$BF$11:$BF$24)</f>
        <v>0</v>
      </c>
      <c r="DI11" s="99">
        <f>SUMIF('Saturday Races 6-18-22'!$B$11:$B$24,$B11,'Saturday Races 6-18-22'!$BI$11:$BI$24)</f>
        <v>0</v>
      </c>
      <c r="DJ11" s="99">
        <f>SUMIF('Saturday Races 6-18-22'!$B$11:$B$24,$B11,'Saturday Races 6-18-22'!$BL$11:$BL$24)</f>
        <v>0</v>
      </c>
      <c r="DK11" s="99">
        <f>SUMIF('Saturday Races 6-18-22'!$B$11:$B$24,$B11,'Saturday Races 6-18-22'!$BO$11:$BO$24)</f>
        <v>0</v>
      </c>
      <c r="DL11" s="99">
        <f>SUMIF('Saturday Races 6-18-22'!$B$11:$B$24,$B11,'Saturday Races 6-18-22'!$BR$11:$BR$24)</f>
        <v>0</v>
      </c>
      <c r="DM11" s="99">
        <f>SUMIF('Caldwell Cup 6-25-22 TH'!$B$11:$B$25,$B11,'Caldwell Cup 6-25-22 TH'!$BF$11:$BF$25)</f>
        <v>7</v>
      </c>
      <c r="DN11" s="99">
        <f>SUMIF('Caldwell Cup 6-25-22 TH'!$B$11:$B$25,$B11,'Caldwell Cup 6-25-22 TH'!$BI$11:$BI$25)</f>
        <v>9</v>
      </c>
      <c r="DO11" s="99">
        <f>SUMIF('Caldwell Cup 6-25-22 TH'!$B$11:$B$25,$B11,'Caldwell Cup 6-25-22 TH'!$BL$11:$BL$25)</f>
        <v>7</v>
      </c>
      <c r="DP11" s="99">
        <f>SUMIF('Caldwell Cup 6-25-22 TH'!$B$11:$B$25,$B11,'Caldwell Cup 6-25-22 TH'!$BO$11:$BO$25)</f>
        <v>6</v>
      </c>
      <c r="DQ11" s="99">
        <f>SUMIF('Caldwell Cup 6-25-22 TH'!$B$11:$B$25,$B11,'Caldwell Cup 6-25-22 TH'!$BR$11:$BR$25)</f>
        <v>0</v>
      </c>
      <c r="DR11" s="99">
        <f>SUMIF('Caldwell Cup 6-25-22 FS'!$B$11:$B$18,$B11,'Caldwell Cup 6-25-22 FS'!$BF$11:$BF$18)</f>
        <v>0</v>
      </c>
      <c r="DS11" s="99">
        <f>SUMIF('Caldwell Cup 6-25-22 FS'!$B$11:$B$18,$B11,'Caldwell Cup 6-25-22 FS'!$BI$11:$BI$18)</f>
        <v>0</v>
      </c>
      <c r="DT11" s="99">
        <f>SUMIF('Caldwell Cup 6-25-22 FS'!$B$11:$B$18,$B11,'Caldwell Cup 6-25-22 FS'!$BL$11:$BL$18)</f>
        <v>0</v>
      </c>
      <c r="DU11" s="99">
        <f>SUMIF('Caldwell Cup 6-25-22 FS'!$B$11:$B$18,$B11,'Caldwell Cup 6-25-22 FS'!$BO$11:$BO$18)</f>
        <v>0</v>
      </c>
      <c r="DV11" s="99">
        <f>SUMIF('Caldwell Cup 6-25-22 FS'!$B$11:$B$18,$B11,'Caldwell Cup 6-25-22 FS'!$BR$11:$BR$18)</f>
        <v>0</v>
      </c>
      <c r="DW11" s="99">
        <f>SUMIF('Sunday Races 7-3-22'!$B$11:$B$25,$B11,'Sunday Races 7-3-22'!$BF$11:$BF$25)</f>
        <v>0</v>
      </c>
      <c r="DX11" s="99">
        <f>SUMIF('Sunday Races 7-3-22'!$B$11:$B$25,$B11,'Sunday Races 7-3-22'!$BI$11:$BI$25)</f>
        <v>0</v>
      </c>
      <c r="DY11" s="99">
        <f>SUMIF('Sunday Races 7-3-22'!$B$11:$B$25,$B11,'Sunday Races 7-3-22'!$BL$11:$BL$25)</f>
        <v>0</v>
      </c>
      <c r="DZ11" s="99">
        <f>SUMIF('Sunday Races 7-3-22'!$B$11:$B$25,$B11,'Sunday Races 7-3-22'!$BO$11:$BO$25)</f>
        <v>0</v>
      </c>
      <c r="EA11" s="99">
        <f>SUMIF('Sunday Races 7-3-22'!$B$11:$B$25,$B11,'Sunday Races 7-3-22'!$BR$11:$BR$25)</f>
        <v>0</v>
      </c>
      <c r="EB11" s="99">
        <f>SUMIF('Sunday Races 7-31-22'!$B$11:$B$25,$B11,'Sunday Races 7-31-22'!$BF$11:$BF$25)</f>
        <v>0</v>
      </c>
      <c r="EC11" s="99">
        <f>SUMIF('Sunday Races 7-31-22'!$B$11:$B$25,$B11,'Sunday Races 7-31-22'!$BI$11:$BI$25)</f>
        <v>0</v>
      </c>
      <c r="ED11" s="99">
        <f>SUMIF('Sunday Races 7-31-22'!$B$11:$B$25,$B11,'Sunday Races 7-31-22'!$BL$11:$BL$25)</f>
        <v>0</v>
      </c>
      <c r="EE11" s="99">
        <f>SUMIF('Sunday Races 7-31-22'!$B$11:$B$25,$B11,'Sunday Races 7-31-22'!$BO$11:$BO$25)</f>
        <v>0</v>
      </c>
      <c r="EF11" s="99">
        <f>SUMIF('Sunday Races 7-31-22'!$B$11:$B$25,$B11,'Sunday Races 7-31-22'!$BR$11:$BR$25)</f>
        <v>0</v>
      </c>
      <c r="EG11" s="99">
        <f>SUMIF('Sunday Races 8-14-22'!$B$11:$B$25,$B11,'Sunday Races 8-14-22'!$BF$11:$BF$25)</f>
        <v>0</v>
      </c>
      <c r="EH11" s="99">
        <f>SUMIF('Sunday Races 8-14-22'!$B$11:$B$25,$B11,'Sunday Races 8-14-22'!$BI$11:$BI$25)</f>
        <v>0</v>
      </c>
      <c r="EI11" s="99">
        <f>SUMIF('Sunday Races 8-14-22'!$B$11:$B$25,$B11,'Sunday Races 8-14-22'!$BL$11:$BL$25)</f>
        <v>0</v>
      </c>
      <c r="EJ11" s="99">
        <f>SUMIF('Sunday Races 8-14-22'!$B$11:$B$25,$B11,'Sunday Races 8-14-22'!$BO$11:$BO$25)</f>
        <v>0</v>
      </c>
      <c r="EK11" s="99">
        <f>SUMIF('Sunday Races 8-14-22'!$B$11:$B$25,$B11,'Sunday Races 8-14-22'!$BR$11:$BR$25)</f>
        <v>0</v>
      </c>
      <c r="EL11" s="99">
        <f>SUMIF('Saturday Races 8-20-22'!$B$11:$B$25,$B11,'Saturday Races 8-20-22'!$BF$11:$BF$25)</f>
        <v>0</v>
      </c>
      <c r="EM11" s="99">
        <f>SUMIF('Saturday Races 8-20-22'!$B$11:$B$25,$B11,'Saturday Races 8-20-22'!$BI$11:$BI$25)</f>
        <v>0</v>
      </c>
      <c r="EN11" s="99">
        <f>SUMIF('Saturday Races 8-20-22'!$B$11:$B$25,$B11,'Saturday Races 8-20-22'!$BL$11:$BL$25)</f>
        <v>0</v>
      </c>
      <c r="EO11" s="99">
        <f>SUMIF('Saturday Races 8-20-22'!$B$11:$B$25,$B11,'Saturday Races 8-20-22'!$BO$11:$BO$25)</f>
        <v>0</v>
      </c>
      <c r="EP11" s="99">
        <f>SUMIF('Saturday Races 8-20-22'!$B$11:$B$25,$B11,'Saturday Races 8-20-22'!$BR$11:$BR$25)</f>
        <v>0</v>
      </c>
      <c r="EQ11" s="99">
        <f>SUMIF('Sunday Races 9-11-22'!$B$11:$B$20,$B11,'Sunday Races 9-11-22'!$BF$11:$BF$20)</f>
        <v>0</v>
      </c>
      <c r="ER11" s="99">
        <f>SUMIF('Sunday Races 9-11-22'!$B$11:$B$20,$B11,'Sunday Races 9-11-22'!$BI$11:$BI$20)</f>
        <v>0</v>
      </c>
      <c r="ES11" s="99">
        <f>SUMIF('Sunday Races 9-11-22'!$B$11:$B$20,$B11,'Sunday Races 9-11-22'!$BL$11:$BL$20)</f>
        <v>0</v>
      </c>
      <c r="ET11" s="99">
        <f>SUMIF('Sunday Races 9-11-22'!$B$11:$B$20,$B11,'Sunday Races 9-11-22'!$BO$11:$BO$20)</f>
        <v>0</v>
      </c>
      <c r="EU11" s="99">
        <f>SUMIF('Sunday Races 9-11-22'!$B$11:$B$20,$B11,'Sunday Races 9-11-22'!$BR$11:$BR$20)</f>
        <v>0</v>
      </c>
      <c r="EV11" s="99">
        <f>SUMIF('2022-09-17 Leukemia Cup TH'!$B$11:$B$26,$B11,'2022-09-17 Leukemia Cup TH'!$BF$11:$BF$26)</f>
        <v>3</v>
      </c>
      <c r="EW11" s="99">
        <f>SUMIF('2022-09-17 Leukemia Cup TH'!$B$11:$B$26,$B11,'2022-09-17 Leukemia Cup TH'!$BI$11:$BI$26)</f>
        <v>3</v>
      </c>
      <c r="EX11" s="99">
        <f>SUMIF('2022-09-17 Leukemia Cup TH'!$B$11:$B$26,$B11,'2022-09-17 Leukemia Cup TH'!$BL$11:$BL$26)</f>
        <v>0</v>
      </c>
      <c r="EY11" s="99">
        <f>SUMIF('2022-09-17 Leukemia Cup TH'!$B$11:$B$26,$B11,'2022-09-17 Leukemia Cup TH'!$BO$11:$BO$26)</f>
        <v>0</v>
      </c>
      <c r="EZ11" s="99">
        <f>SUMIF('2022-09-17 Leukemia Cup TH'!$B$11:$B$26,$B11,'2022-09-17 Leukemia Cup TH'!$BR$11:$BR$26)</f>
        <v>0</v>
      </c>
      <c r="FA11" s="99">
        <f>SUMIF('Smith-Berry LDR 9-24-22'!$B$11:$B$28,$B11,'Smith-Berry LDR 9-24-22'!$BF$11:$BF$28)</f>
        <v>0</v>
      </c>
      <c r="FB11" s="99">
        <f>SUMIF('Smith-Berry LDR 9-24-22'!$B$11:$B$28,$B11,'Smith-Berry LDR 9-24-22'!$BI$11:$BI$28)</f>
        <v>0</v>
      </c>
      <c r="FC11" s="99">
        <f>SUMIF('Smith-Berry LDR 9-24-22'!$B$11:$B$28,$B11,'Smith-Berry LDR 9-24-22'!$BL$11:$BL$28)</f>
        <v>0</v>
      </c>
      <c r="FD11" s="99">
        <f>SUMIF('Smith-Berry LDR 9-24-22'!$B$11:$B$28,$B11,'Smith-Berry LDR 9-24-22'!$BO$11:$BO$28)</f>
        <v>0</v>
      </c>
      <c r="FE11" s="99">
        <f>SUMIF('Smith-Berry LDR 9-24-22'!$B$11:$B$28,$B11,'Smith-Berry LDR 9-24-22'!$BR$11:$BR$28)</f>
        <v>0</v>
      </c>
      <c r="FF11" s="99">
        <f>SUMIF('Sunday Races 10-9-22'!$B$11:$B$15,$B11,'Sunday Races 10-9-22'!$BF$11:$BF$15)</f>
        <v>0</v>
      </c>
      <c r="FG11" s="99">
        <f>SUMIF('Sunday Races 10-9-22'!$B$11:$B$15,$B11,'Sunday Races 10-9-22'!$BI$11:$BI$15)</f>
        <v>0</v>
      </c>
      <c r="FH11" s="99">
        <f>SUMIF('Sunday Races 10-9-22'!$B$11:$B$15,$B11,'Sunday Races 10-9-22'!$BL$11:$BL$15)</f>
        <v>0</v>
      </c>
      <c r="FI11" s="99">
        <f>SUMIF('Sunday Races 10-9-22'!$B$11:$B$15,$B11,'Sunday Races 10-9-22'!$BO$11:$BO$15)</f>
        <v>0</v>
      </c>
      <c r="FJ11" s="99">
        <f>SUMIF('Sunday Races 10-9-22'!$B$11:$B$15,$B11,'Sunday Races 10-9-22'!$BR$11:$BR$15)</f>
        <v>0</v>
      </c>
      <c r="FK11" s="99">
        <f>SUMIF('Great Pumpkin Regatta 10-15-22'!$B$11:$B$53,$B11,'Great Pumpkin Regatta 10-15-22'!$BF$11:$BF$53)</f>
        <v>4</v>
      </c>
      <c r="FL11" s="99">
        <f>SUMIF('Great Pumpkin Regatta 10-15-22'!$B$11:$B$53,$B11,'Great Pumpkin Regatta 10-15-22'!$BI$11:$BI$53)</f>
        <v>3</v>
      </c>
      <c r="FM11" s="99">
        <f>SUMIF('Great Pumpkin Regatta 10-15-22'!$B$11:$B$53,$B11,'Great Pumpkin Regatta 10-15-22'!$BL$11:$BL$53)</f>
        <v>7</v>
      </c>
      <c r="FN11" s="99">
        <f>SUMIF('Great Pumpkin Regatta 10-15-22'!$B$11:$B$53,$B11,'Great Pumpkin Regatta 10-15-22'!$BO$11:$BO$53)</f>
        <v>10</v>
      </c>
      <c r="FO11" s="99">
        <f>SUMIF('Great Pumpkin Regatta 10-15-22'!$B$11:$B$53,$B11,'Great Pumpkin Regatta 10-15-22'!$BR$11:$BR$53)</f>
        <v>0</v>
      </c>
      <c r="FP11" s="99">
        <f>SUMIF('Sunday Races 10-23-22'!$B$11:$B$16,$B11,'Sunday Races 10-23-22'!$BF$11:$BF$16)</f>
        <v>0</v>
      </c>
      <c r="FQ11" s="99">
        <f>SUMIF('Sunday Races 10-23-22'!$B$11:$B$16,$B11,'Sunday Races 10-23-22'!$BI$11:$BI$16)</f>
        <v>0</v>
      </c>
      <c r="FR11" s="99">
        <f>SUMIF('Sunday Races 10-23-22'!$B$11:$B$16,$B11,'Sunday Races 10-23-22'!$BL$11:$BL$16)</f>
        <v>0</v>
      </c>
      <c r="FS11" s="99">
        <f>SUMIF('Sunday Races 10-23-22'!$B$11:$B$16,$B11,'Sunday Races 10-23-22'!$BO$11:$BO$16)</f>
        <v>0</v>
      </c>
      <c r="FT11" s="99">
        <f>SUMIF('Sunday Races 10-23-22'!$B$11:$B$16,$B11,'Sunday Races 10-23-22'!$BR$11:$BR$16)</f>
        <v>0</v>
      </c>
      <c r="FU11" s="100"/>
      <c r="FV11" s="101"/>
      <c r="FW11" s="102">
        <f t="shared" si="18"/>
        <v>10</v>
      </c>
      <c r="FX11" s="102">
        <f t="shared" si="18"/>
        <v>9</v>
      </c>
      <c r="FY11" s="102">
        <f t="shared" si="18"/>
        <v>7</v>
      </c>
      <c r="FZ11" s="102">
        <f t="shared" si="18"/>
        <v>7</v>
      </c>
      <c r="GA11" s="102">
        <f t="shared" si="18"/>
        <v>7</v>
      </c>
      <c r="GB11" s="102">
        <f t="shared" si="18"/>
        <v>6</v>
      </c>
      <c r="GC11" s="102">
        <f t="shared" si="18"/>
        <v>4</v>
      </c>
      <c r="GD11" s="102">
        <f t="shared" si="18"/>
        <v>3</v>
      </c>
      <c r="GE11" s="102">
        <f t="shared" si="18"/>
        <v>3</v>
      </c>
      <c r="GF11" s="102">
        <f t="shared" si="18"/>
        <v>3</v>
      </c>
      <c r="GG11" s="102">
        <f t="shared" si="19"/>
        <v>1</v>
      </c>
      <c r="GH11" s="102">
        <f t="shared" si="19"/>
        <v>1</v>
      </c>
      <c r="GI11" s="102">
        <f t="shared" si="19"/>
        <v>1</v>
      </c>
      <c r="GJ11" s="102">
        <f t="shared" si="19"/>
        <v>1</v>
      </c>
      <c r="GK11" s="102">
        <f t="shared" si="19"/>
        <v>0</v>
      </c>
      <c r="GL11" s="102">
        <f t="shared" si="19"/>
        <v>0</v>
      </c>
      <c r="GM11" s="102">
        <f t="shared" si="19"/>
        <v>0</v>
      </c>
      <c r="GN11" s="102">
        <f t="shared" si="19"/>
        <v>0</v>
      </c>
      <c r="GO11" s="102">
        <f t="shared" si="19"/>
        <v>0</v>
      </c>
      <c r="GP11" s="102">
        <f t="shared" si="19"/>
        <v>0</v>
      </c>
      <c r="GQ11" s="102">
        <f t="shared" si="20"/>
        <v>0</v>
      </c>
      <c r="GR11" s="102">
        <f t="shared" si="20"/>
        <v>0</v>
      </c>
      <c r="GS11" s="102">
        <f t="shared" si="20"/>
        <v>0</v>
      </c>
      <c r="GT11" s="102">
        <f t="shared" si="20"/>
        <v>0</v>
      </c>
      <c r="GU11" s="102">
        <f t="shared" si="20"/>
        <v>0</v>
      </c>
      <c r="GV11" s="102">
        <f t="shared" si="20"/>
        <v>0</v>
      </c>
      <c r="GW11" s="102">
        <f t="shared" si="20"/>
        <v>0</v>
      </c>
      <c r="GX11" s="102">
        <f t="shared" si="20"/>
        <v>0</v>
      </c>
      <c r="GY11" s="102">
        <f t="shared" si="20"/>
        <v>0</v>
      </c>
      <c r="GZ11" s="102">
        <f t="shared" si="20"/>
        <v>0</v>
      </c>
      <c r="HA11" s="102">
        <f t="shared" si="21"/>
        <v>0</v>
      </c>
      <c r="HB11" s="102">
        <f t="shared" si="21"/>
        <v>0</v>
      </c>
      <c r="HC11" s="102">
        <f t="shared" si="21"/>
        <v>0</v>
      </c>
      <c r="HD11" s="102">
        <f t="shared" si="21"/>
        <v>0</v>
      </c>
      <c r="HE11" s="102">
        <f t="shared" si="21"/>
        <v>0</v>
      </c>
      <c r="HF11" s="102">
        <f t="shared" si="21"/>
        <v>0</v>
      </c>
      <c r="HG11" s="102">
        <f t="shared" si="21"/>
        <v>0</v>
      </c>
      <c r="HH11" s="102">
        <f t="shared" si="21"/>
        <v>0</v>
      </c>
      <c r="HI11" s="102">
        <f t="shared" si="21"/>
        <v>0</v>
      </c>
      <c r="HJ11" s="102">
        <f t="shared" si="21"/>
        <v>0</v>
      </c>
      <c r="HK11" s="102">
        <f t="shared" si="22"/>
        <v>0</v>
      </c>
      <c r="HL11" s="102">
        <f t="shared" si="22"/>
        <v>0</v>
      </c>
      <c r="HM11" s="102">
        <f t="shared" si="22"/>
        <v>0</v>
      </c>
      <c r="HN11" s="102">
        <f t="shared" si="22"/>
        <v>0</v>
      </c>
      <c r="HO11" s="102">
        <f t="shared" si="22"/>
        <v>0</v>
      </c>
      <c r="HP11" s="102">
        <f t="shared" si="22"/>
        <v>0</v>
      </c>
      <c r="HQ11" s="102">
        <f t="shared" si="22"/>
        <v>0</v>
      </c>
      <c r="HR11" s="102">
        <f t="shared" si="22"/>
        <v>0</v>
      </c>
      <c r="HS11" s="102">
        <f t="shared" si="22"/>
        <v>0</v>
      </c>
      <c r="HT11" s="102">
        <f t="shared" si="22"/>
        <v>0</v>
      </c>
      <c r="HU11" s="102">
        <f t="shared" si="23"/>
        <v>0</v>
      </c>
      <c r="HV11" s="102">
        <f t="shared" si="23"/>
        <v>0</v>
      </c>
      <c r="HW11" s="102">
        <f t="shared" si="23"/>
        <v>0</v>
      </c>
      <c r="HX11" s="102">
        <f t="shared" si="23"/>
        <v>0</v>
      </c>
      <c r="HY11" s="102">
        <f t="shared" si="23"/>
        <v>0</v>
      </c>
      <c r="HZ11" s="102">
        <f t="shared" si="23"/>
        <v>0</v>
      </c>
      <c r="IA11" s="102">
        <f t="shared" si="23"/>
        <v>0</v>
      </c>
      <c r="IB11" s="102">
        <f t="shared" si="23"/>
        <v>0</v>
      </c>
      <c r="IC11" s="102">
        <f t="shared" si="23"/>
        <v>0</v>
      </c>
      <c r="ID11" s="102">
        <f t="shared" si="23"/>
        <v>0</v>
      </c>
      <c r="IE11" s="102">
        <f t="shared" si="24"/>
        <v>0</v>
      </c>
      <c r="IF11" s="102">
        <f t="shared" si="24"/>
        <v>0</v>
      </c>
      <c r="IG11" s="102">
        <f t="shared" si="24"/>
        <v>0</v>
      </c>
      <c r="IH11" s="102">
        <f t="shared" si="24"/>
        <v>0</v>
      </c>
      <c r="II11" s="102">
        <f t="shared" si="24"/>
        <v>0</v>
      </c>
      <c r="IJ11" s="102">
        <f t="shared" si="24"/>
        <v>0</v>
      </c>
      <c r="IK11" s="102">
        <f t="shared" si="24"/>
        <v>0</v>
      </c>
      <c r="IL11" s="102">
        <f t="shared" si="24"/>
        <v>0</v>
      </c>
      <c r="IM11" s="102">
        <f t="shared" si="24"/>
        <v>0</v>
      </c>
      <c r="IN11" s="102">
        <f t="shared" si="24"/>
        <v>0</v>
      </c>
      <c r="IO11" s="102">
        <f t="shared" si="24"/>
        <v>0</v>
      </c>
      <c r="IP11" s="102">
        <f t="shared" si="24"/>
        <v>0</v>
      </c>
      <c r="IQ11" s="102">
        <f t="shared" si="24"/>
        <v>0</v>
      </c>
      <c r="IR11" s="102">
        <f t="shared" si="24"/>
        <v>0</v>
      </c>
      <c r="IS11" s="102">
        <f t="shared" si="24"/>
        <v>0</v>
      </c>
      <c r="IU11" s="99">
        <f>SUMIF('2021 Club Championship Crew'!$B$11:$B$14,$B11,'2021 Club Championship Crew'!$BN$11:$BN$14)</f>
        <v>0</v>
      </c>
      <c r="IV11" s="99">
        <f>SUMIF('2021 Club Championship Crew'!$B$11:$B$14,$B11,'2021 Club Championship Crew'!$BQ$11:$BQ$14)</f>
        <v>0</v>
      </c>
      <c r="IW11" s="99">
        <f>SUMIF('2021 Club Championship Crew'!$B$11:$B$14,$B11,'2021 Club Championship Crew'!$BT$11:$BT$14)</f>
        <v>0</v>
      </c>
      <c r="IX11" s="99">
        <f>SUMIF('2021 Club Championship Crew'!$B$11:$B$14,$B11,'2021 Club Championship Crew'!$BW$11:$BW$14)</f>
        <v>0</v>
      </c>
      <c r="IY11" s="99">
        <f>SUMIF('2021 Club Championship Crew'!$B$11:$B$14,$B11,'2021 Club Championship Crew'!$CC$11:$CC$14)</f>
        <v>0</v>
      </c>
    </row>
    <row r="12" spans="1:259" ht="15" customHeight="1" x14ac:dyDescent="0.2">
      <c r="A12" s="134">
        <f t="shared" si="17"/>
        <v>9</v>
      </c>
      <c r="B12" s="103" t="s">
        <v>280</v>
      </c>
      <c r="C12" s="96">
        <f t="shared" si="6"/>
        <v>13</v>
      </c>
      <c r="D12" s="97">
        <f t="shared" si="7"/>
        <v>42</v>
      </c>
      <c r="E12" s="96">
        <f t="shared" si="8"/>
        <v>42</v>
      </c>
      <c r="F12" s="98">
        <f t="shared" si="9"/>
        <v>3.2307692307692308E-2</v>
      </c>
      <c r="G12" s="99">
        <f>SUMIF('Saturday Race 11-06-21'!$B$11:$B$24,$B12,'Saturday Race 11-06-21'!$BF$11:$BF$24)</f>
        <v>0</v>
      </c>
      <c r="H12" s="99">
        <f>SUMIF('Saturday Race 11-06-21'!$B$11:$B$24,$B12,'Saturday Race 11-06-21'!$BI$11:$BI$24)</f>
        <v>0</v>
      </c>
      <c r="I12" s="99">
        <f>SUMIF('Saturday Race 11-06-21'!$B$11:$B$24,$B12,'Saturday Race 11-06-21'!$BL$11:$BL$24)</f>
        <v>0</v>
      </c>
      <c r="J12" s="99">
        <f>SUMIF('Saturday Race 11-06-21'!$B$11:$B$24,$B12,'Saturday Race 11-06-21'!$BO$11:$BO$24)</f>
        <v>0</v>
      </c>
      <c r="K12" s="99">
        <f>SUMIF('Saturday Race 11-06-21'!$B$11:$B$24,$B12,'Saturday Race 11-06-21'!$BR$11:$BR$24)</f>
        <v>0</v>
      </c>
      <c r="L12" s="99">
        <f>SUMIF('Saturday Race 11-20-21'!$B$11:$B$24,$B12,'Saturday Race 11-20-21'!$BF$11:$BF$24)</f>
        <v>0</v>
      </c>
      <c r="M12" s="99">
        <f>SUMIF('Saturday Race 11-20-21'!$B$11:$B$24,$B12,'Saturday Race 11-20-21'!$BI$11:$BI$24)</f>
        <v>0</v>
      </c>
      <c r="N12" s="99">
        <f>SUMIF('Saturday Race 11-20-21'!$B$11:$B$24,$B12,'Saturday Race 11-20-21'!$BL$11:$BL$24)</f>
        <v>0</v>
      </c>
      <c r="O12" s="99">
        <f>SUMIF('Saturday Race 11-20-21'!$B$11:$B$24,$B12,'Saturday Race 11-20-21'!$BO$11:$BO$24)</f>
        <v>0</v>
      </c>
      <c r="P12" s="99">
        <f>SUMIF('Saturday Race 11-20-21'!$B$11:$B$24,$B12,'Saturday Race 11-20-21'!$BR$11:$BR$24)</f>
        <v>0</v>
      </c>
      <c r="Q12" s="99">
        <f>SUMIF('One Day 12-04-21 Scots'!$B$11:$B$24,$B12,'One Day 12-04-21 Scots'!$BF$11:$BF$24)</f>
        <v>0</v>
      </c>
      <c r="R12" s="99">
        <f>SUMIF('One Day 12-04-21 Scots'!$B$11:$B$24,$B12,'One Day 12-04-21 Scots'!$BI$11:$BI$24)</f>
        <v>0</v>
      </c>
      <c r="S12" s="99">
        <f>SUMIF('One Day 12-04-21 Scots'!$B$11:$B$24,$B12,'One Day 12-04-21 Scots'!$BL$11:$BL$24)</f>
        <v>0</v>
      </c>
      <c r="T12" s="99">
        <f>SUMIF('One Day 12-04-21 Scots'!$B$11:$B$24,$B12,'One Day 12-04-21 Scots'!$BO$11:$BO$24)</f>
        <v>0</v>
      </c>
      <c r="U12" s="99">
        <f>SUMIF('One Day 12-04-21 Scots'!$B$11:$B$24,$B12,'One Day 12-04-21 Scots'!$BR$11:$BR$24)</f>
        <v>0</v>
      </c>
      <c r="V12" s="99">
        <f>SUMIF('One Day 12-04-21 Thistles'!$B$11:$B$25,$B12,'One Day 12-04-21 Thistles'!$BF$11:$BF$25)</f>
        <v>0</v>
      </c>
      <c r="W12" s="99">
        <f>SUMIF('One Day 12-04-21 Thistles'!$B$11:$B$25,$B12,'One Day 12-04-21 Thistles'!$BI$11:$BI$25)</f>
        <v>0</v>
      </c>
      <c r="X12" s="99">
        <f>SUMIF('One Day 12-04-21 Thistles'!$B$11:$B$25,$B12,'One Day 12-04-21 Thistles'!$BL$11:$BL$25)</f>
        <v>0</v>
      </c>
      <c r="Y12" s="99">
        <f>SUMIF('One Day 12-04-21 Thistles'!$B$11:$B$25,$B12,'One Day 12-04-21 Thistles'!$BO$11:$BO$25)</f>
        <v>0</v>
      </c>
      <c r="Z12" s="99">
        <f>SUMIF('One Day 12-04-21 Thistles'!$B$11:$B$25,$B12,'One Day 12-04-21 Thistles'!$BR$11:$BR$25)</f>
        <v>0</v>
      </c>
      <c r="AA12" s="99">
        <f>SUMIF('Saturday Race 1-08-22'!$B$11:$B$20,$B12,'Saturday Race 1-08-22'!$BF$11:$BF$20)</f>
        <v>3</v>
      </c>
      <c r="AB12" s="99">
        <f>SUMIF('Saturday Race 1-08-22'!$B$11:$B$20,$B12,'Saturday Race 1-08-22'!$BI$11:$BI$20)</f>
        <v>2</v>
      </c>
      <c r="AC12" s="99">
        <f>SUMIF('Saturday Race 1-08-22'!$B$11:$B$20,$B12,'Saturday Race 1-08-22'!$BL$11:$BL$20)</f>
        <v>4</v>
      </c>
      <c r="AD12" s="99">
        <f>SUMIF('Saturday Race 1-08-22'!$B$11:$B$20,$B12,'Saturday Race 1-08-22'!$BO$11:$BO$20)</f>
        <v>4</v>
      </c>
      <c r="AE12" s="99">
        <f>SUMIF('Saturday Race 1-08-22'!$B$11:$B$20,$B12,'Saturday Race 1-08-22'!$BR$11:$BR$20)</f>
        <v>2</v>
      </c>
      <c r="AF12" s="99">
        <f>SUMIF('Saturday Race 1-22-22'!$B$11:$B$20,$B12,'Saturday Race 1-22-22'!$BF$11:$BF$20)</f>
        <v>0</v>
      </c>
      <c r="AG12" s="99">
        <f>SUMIF('Saturday Race 1-22-22'!$B$11:$B$20,$B12,'Saturday Race 1-22-22'!$BI$11:$BI$20)</f>
        <v>0</v>
      </c>
      <c r="AH12" s="99">
        <f>SUMIF('Saturday Race 1-22-22'!$B$11:$B$20,$B12,'Saturday Race 1-22-22'!$BL$11:$BL$20)</f>
        <v>0</v>
      </c>
      <c r="AI12" s="99">
        <f>SUMIF('Saturday Race 1-22-22'!$B$11:$B$20,$B12,'Saturday Race 1-22-22'!$BO$11:$BO$20)</f>
        <v>0</v>
      </c>
      <c r="AJ12" s="99">
        <f>SUMIF('Saturday Race 1-22-22'!$B$11:$B$20,$B12,'Saturday Race 1-22-22'!$BR$11:$BR$20)</f>
        <v>0</v>
      </c>
      <c r="AK12" s="99">
        <f>SUMIF('Sunday Race 2-6-22'!$B$11:$B$20,$B12,'Sunday Race 2-6-22'!$BF$11:$BF$20)</f>
        <v>4</v>
      </c>
      <c r="AL12" s="99">
        <f>SUMIF('Sunday Race 2-6-22'!$B$11:$B$20,$B12,'Sunday Race 2-6-22'!$BI$11:$BI$20)</f>
        <v>0</v>
      </c>
      <c r="AM12" s="99">
        <f>SUMIF('Sunday Race 2-6-22'!$B$11:$B$20,$B12,'Sunday Race 2-6-22'!$BL$11:$BL$20)</f>
        <v>0</v>
      </c>
      <c r="AN12" s="99">
        <f>SUMIF('Sunday Race 2-6-22'!$B$11:$B$20,$B12,'Sunday Race 2-6-22'!$BO$11:$BO$20)</f>
        <v>0</v>
      </c>
      <c r="AO12" s="99">
        <f>SUMIF('Sunday Race 2-6-22'!$B$11:$B$20,$B12,'Sunday Race 2-6-22'!$BR$11:$BR$20)</f>
        <v>0</v>
      </c>
      <c r="AP12" s="99">
        <f>SUMIF('Chili One Day 2-12-22 Scots'!$B$11:$B$20,$B12,'Chili One Day 2-12-22 Scots'!$BF$11:$BF$20)</f>
        <v>0</v>
      </c>
      <c r="AQ12" s="99">
        <f>SUMIF('Chili One Day 2-12-22 Scots'!$B$11:$B$20,$B12,'Chili One Day 2-12-22 Scots'!$BI$11:$BI$20)</f>
        <v>0</v>
      </c>
      <c r="AR12" s="99">
        <f>SUMIF('Chili One Day 2-12-22 Scots'!$B$11:$B$20,$B12,'Chili One Day 2-12-22 Scots'!$BL$11:$BL$20)</f>
        <v>0</v>
      </c>
      <c r="AS12" s="99">
        <f>SUMIF('Chili One Day 2-12-22 Scots'!$B$11:$B$20,$B12,'Chili One Day 2-12-22 Scots'!$BO$11:$BO$20)</f>
        <v>0</v>
      </c>
      <c r="AT12" s="99">
        <f>SUMIF('Chili One Day 2-12-22 Scots'!$B$11:$B$20,$B12,'Chili One Day 2-12-22 Scots'!$BR$11:$BR$20)</f>
        <v>0</v>
      </c>
      <c r="AU12" s="99">
        <f>SUMIF('Chili One Day 2-12-22 Thistles'!$B$11:$B$20,$B12,'Chili One Day 2-12-22 Thistles'!$BF$11:$BF$20)</f>
        <v>5</v>
      </c>
      <c r="AV12" s="99">
        <f>SUMIF('Chili One Day 2-12-22 Thistles'!$B$11:$B$20,$B12,'Chili One Day 2-12-22 Thistles'!$BI$11:$BI$20)</f>
        <v>0</v>
      </c>
      <c r="AW12" s="99">
        <f>SUMIF('Chili One Day 2-12-22 Thistles'!$B$11:$B$20,$B12,'Chili One Day 2-12-22 Thistles'!$BL$11:$BL$20)</f>
        <v>0</v>
      </c>
      <c r="AX12" s="99">
        <f>SUMIF('Chili One Day 2-12-22 Thistles'!$B$11:$B$20,$B12,'Chili One Day 2-12-22 Thistles'!$BO$11:$BO$20)</f>
        <v>0</v>
      </c>
      <c r="AY12" s="99">
        <f>SUMIF('Chili One Day 2-12-22 Thistles'!$B$11:$B$20,$B12,'Chili One Day 2-12-22 Thistles'!$BR$11:$BR$20)</f>
        <v>0</v>
      </c>
      <c r="AZ12" s="99">
        <f>SUMIF('Sunday Race 2-20-22'!$B$11:$B$20,$B12,'Sunday Race 2-20-22'!$BF$11:$BF$20)</f>
        <v>4</v>
      </c>
      <c r="BA12" s="99">
        <f>SUMIF('Sunday Race 2-20-22'!$B$11:$B$20,$B12,'Sunday Race 2-20-22'!$BI$11:$BI$20)</f>
        <v>4</v>
      </c>
      <c r="BB12" s="99">
        <f>SUMIF('Sunday Race 2-20-22'!$B$11:$B$20,$B12,'Sunday Race 2-20-22'!$BL$11:$BL$20)</f>
        <v>4</v>
      </c>
      <c r="BC12" s="99">
        <f>SUMIF('Sunday Race 2-20-22'!$B$11:$B$20,$B12,'Sunday Race 2-20-22'!$BO$11:$BO$20)</f>
        <v>0</v>
      </c>
      <c r="BD12" s="99">
        <f>SUMIF('Sunday Race 2-20-22'!$B$11:$B$20,$B12,'Sunday Race 2-20-22'!$BR$11:$BR$20)</f>
        <v>0</v>
      </c>
      <c r="BE12" s="99">
        <f>SUMIF('Sunday Race 2-27-22'!$B$11:$B$20,$B12,'Sunday Race 2-27-22'!$BF$11:$BF$20)</f>
        <v>0</v>
      </c>
      <c r="BF12" s="99">
        <f>SUMIF('Sunday Race 2-27-22'!$B$11:$B$20,$B12,'Sunday Race 2-27-22'!$BI$11:$BI$20)</f>
        <v>0</v>
      </c>
      <c r="BG12" s="99">
        <f>SUMIF('Sunday Race 2-27-22'!$B$11:$B$20,$B12,'Sunday Race 2-27-22'!$BL$11:$BL$20)</f>
        <v>0</v>
      </c>
      <c r="BH12" s="99">
        <f>SUMIF('Sunday Race 2-27-22'!$B$11:$B$20,$B12,'Sunday Race 2-27-22'!$BO$11:$BO$20)</f>
        <v>0</v>
      </c>
      <c r="BI12" s="99">
        <f>SUMIF('Sunday Race 2-27-22'!$B$11:$B$20,$B12,'Sunday Race 2-27-22'!$BR$11:$BR$20)</f>
        <v>0</v>
      </c>
      <c r="BJ12" s="99">
        <f>SUMIF('Sunday Race 3-13-22'!$B$11:$B$21,$B12,'Sunday Race 3-13-22'!$BF$11:$BF$21)</f>
        <v>0</v>
      </c>
      <c r="BK12" s="99">
        <f>SUMIF('Sunday Race 3-13-22'!$B$11:$B$21,$B12,'Sunday Race 3-13-22'!$BI$11:$BI$21)</f>
        <v>0</v>
      </c>
      <c r="BL12" s="99">
        <f>SUMIF('Sunday Race 3-13-22'!$B$11:$B$21,$B12,'Sunday Race 3-13-22'!$BL$11:$BL$21)</f>
        <v>0</v>
      </c>
      <c r="BM12" s="99">
        <f>SUMIF('Sunday Race 3-13-22'!$B$11:$B$21,$B12,'Sunday Race 3-13-22'!$BO$11:$BO$21)</f>
        <v>0</v>
      </c>
      <c r="BN12" s="99">
        <f>SUMIF('Sunday Race 3-13-22'!$B$11:$B$21,$B12,'Sunday Race 3-13-22'!$BR$11:$BR$21)</f>
        <v>0</v>
      </c>
      <c r="BO12" s="99">
        <f>SUMIF('Saturday Race 3-19-22'!$B$11:$B$26,$B12,'Saturday Race 3-19-22'!$BF$11:$BF$26)</f>
        <v>0</v>
      </c>
      <c r="BP12" s="99">
        <f>SUMIF('Saturday Race 3-19-22'!$B$11:$B$26,$B12,'Saturday Race 3-19-22'!$BI$11:$BI$26)</f>
        <v>0</v>
      </c>
      <c r="BQ12" s="99">
        <f>SUMIF('Saturday Race 3-19-22'!$B$11:$B$26,$B12,'Saturday Race 3-19-22'!$BL$11:$BL$26)</f>
        <v>0</v>
      </c>
      <c r="BR12" s="99">
        <f>SUMIF('Saturday Race 3-19-22'!$B$11:$B$26,$B12,'Saturday Race 3-19-22'!$BO$11:$BO$26)</f>
        <v>0</v>
      </c>
      <c r="BS12" s="99">
        <f>SUMIF('Saturday Race 3-19-22'!$B$11:$B$26,$B12,'Saturday Race 3-19-22'!$BR$11:$BR$26)</f>
        <v>0</v>
      </c>
      <c r="BT12" s="99">
        <f>SUMIF('Sunday Races 4-10-22'!$B$11:$B$26,$B12,'Sunday Races 4-10-22'!$BF$11:$BF$26)</f>
        <v>0</v>
      </c>
      <c r="BU12" s="99">
        <f>SUMIF('Sunday Races 4-10-22'!$B$11:$B$26,$B12,'Sunday Races 4-10-22'!$BI$11:$BI$26)</f>
        <v>0</v>
      </c>
      <c r="BV12" s="99">
        <f>SUMIF('Sunday Races 4-10-22'!$B$11:$B$26,$B12,'Sunday Races 4-10-22'!$BL$11:$BL$26)</f>
        <v>0</v>
      </c>
      <c r="BW12" s="99">
        <f>SUMIF('Sunday Races 4-10-22'!$B$11:$B$26,$B12,'Sunday Races 4-10-22'!$BO$11:$BO$26)</f>
        <v>0</v>
      </c>
      <c r="BX12" s="99">
        <f>SUMIF('Sunday Races 4-10-22'!$B$11:$B$26,$B12,'Sunday Races 4-10-22'!$BR$11:$BR$26)</f>
        <v>0</v>
      </c>
      <c r="BY12" s="99">
        <f>SUMIF('Easter One Day 4-16-22 FS'!$B$11:$B$26,$B12,'Easter One Day 4-16-22 FS'!$BF$11:$BF$26)</f>
        <v>0</v>
      </c>
      <c r="BZ12" s="99">
        <f>SUMIF('Easter One Day 4-16-22 FS'!$B$11:$B$26,$B12,'Easter One Day 4-16-22 FS'!$BI$11:$BI$26)</f>
        <v>0</v>
      </c>
      <c r="CA12" s="99">
        <f>SUMIF('Easter One Day 4-16-22 FS'!$B$11:$B$26,$B12,'Easter One Day 4-16-22 FS'!$BL$11:$BL$26)</f>
        <v>0</v>
      </c>
      <c r="CB12" s="99">
        <f>SUMIF('Easter One Day 4-16-22 FS'!$B$11:$B$26,$B12,'Easter One Day 4-16-22 FS'!$BO$11:$BO$26)</f>
        <v>0</v>
      </c>
      <c r="CC12" s="99">
        <f>SUMIF('Easter One Day 4-16-22 FS'!$B$11:$B$26,$B12,'Easter One Day 4-16-22 FS'!$BR$11:$BR$26)</f>
        <v>0</v>
      </c>
      <c r="CD12" s="99">
        <f>SUMIF('Easter One Day 4-16-22 TH'!$B$11:$B$26,$B12,'Easter One Day 4-16-22 TH'!$BF$11:$BF$26)</f>
        <v>0</v>
      </c>
      <c r="CE12" s="99">
        <f>SUMIF('Easter One Day 4-16-22 TH'!$B$11:$B$26,$B12,'Easter One Day 4-16-22 TH'!$BI$11:$BI$26)</f>
        <v>0</v>
      </c>
      <c r="CF12" s="99">
        <f>SUMIF('Easter One Day 4-16-22 TH'!$B$11:$B$26,$B12,'Easter One Day 4-16-22 TH'!$BL$11:$BL$26)</f>
        <v>0</v>
      </c>
      <c r="CG12" s="99">
        <f>SUMIF('Easter One Day 4-16-22 TH'!$B$11:$B$26,$B12,'Easter One Day 4-16-22 TH'!$BO$11:$BO$26)</f>
        <v>0</v>
      </c>
      <c r="CH12" s="99">
        <f>SUMIF('Easter One Day 4-16-22 TH'!$B$11:$B$26,$B12,'Easter One Day 4-16-22 TH'!$BR$11:$BR$26)</f>
        <v>0</v>
      </c>
      <c r="CI12" s="99">
        <f>SUMIF('Sunday Races 5-1-22'!$B$11:$B$28,$B12,'Sunday Races 5-1-22'!$BF$11:$BF$28)</f>
        <v>0</v>
      </c>
      <c r="CJ12" s="99">
        <f>SUMIF('Sunday Races 5-1-22'!$B$11:$B$28,$B12,'Sunday Races 5-1-22'!$BI$11:$BI$28)</f>
        <v>0</v>
      </c>
      <c r="CK12" s="99">
        <f>SUMIF('Sunday Races 5-1-22'!$B$11:$B$28,$B12,'Sunday Races 5-1-22'!$BL$11:$BL$28)</f>
        <v>0</v>
      </c>
      <c r="CL12" s="99">
        <f>SUMIF('Sunday Races 5-1-22'!$B$11:$B$28,$B12,'Sunday Races 5-1-22'!$BO$11:$BO$28)</f>
        <v>0</v>
      </c>
      <c r="CM12" s="99">
        <f>SUMIF('Sunday Races 5-1-22'!$B$11:$B$28,$B12,'Sunday Races 5-1-22'!$BR$11:$BR$28)</f>
        <v>0</v>
      </c>
      <c r="CN12" s="99">
        <f>SUMIF('Long Distance Race 5-7-22'!$B$11:$B$27,$B12,'Long Distance Race 5-7-22'!$BF$11:$BF$27)</f>
        <v>0</v>
      </c>
      <c r="CO12" s="99">
        <f>SUMIF('Long Distance Race 5-7-22'!$B$11:$B$27,$B12,'Long Distance Race 5-7-22'!$BI$11:$BI$27)</f>
        <v>0</v>
      </c>
      <c r="CP12" s="99">
        <f>SUMIF('Long Distance Race 5-7-22'!$B$11:$B$27,$B12,'Long Distance Race 5-7-22'!$BL$11:$BL$27)</f>
        <v>0</v>
      </c>
      <c r="CQ12" s="99">
        <f>SUMIF('Long Distance Race 5-7-22'!$B$11:$B$27,$B12,'Long Distance Race 5-7-22'!$BO$11:$BO$27)</f>
        <v>0</v>
      </c>
      <c r="CR12" s="99">
        <f>SUMIF('Long Distance Race 5-7-22'!$B$11:$B$27,$B12,'Long Distance Race 5-7-22'!$BR$11:$BR$27)</f>
        <v>0</v>
      </c>
      <c r="CS12" s="99">
        <f>SUMIF('Memorial Day Regatta 5-28-22 Op'!$B$11:$B$27,$B12,'Memorial Day Regatta 5-28-22 Op'!$BF$11:$BF$27)</f>
        <v>0</v>
      </c>
      <c r="CT12" s="99">
        <f>SUMIF('Memorial Day Regatta 5-28-22 Op'!$B$11:$B$27,$B12,'Memorial Day Regatta 5-28-22 Op'!$BI$11:$BI$27)</f>
        <v>0</v>
      </c>
      <c r="CU12" s="99">
        <f>SUMIF('Memorial Day Regatta 5-28-22 Op'!$B$11:$B$27,$B12,'Memorial Day Regatta 5-28-22 Op'!$BL$11:$BL$27)</f>
        <v>0</v>
      </c>
      <c r="CV12" s="99">
        <f>SUMIF('Memorial Day Regatta 5-28-22 Op'!$B$11:$B$27,$B12,'Memorial Day Regatta 5-28-22 Op'!$BO$11:$BO$27)</f>
        <v>0</v>
      </c>
      <c r="CW12" s="99">
        <f>SUMIF('Memorial Day Regatta 5-28-22 Op'!$B$11:$B$27,$B12,'Memorial Day Regatta 5-28-22 Op'!$BR$11:$BR$27)</f>
        <v>0</v>
      </c>
      <c r="CX12" s="99">
        <f>SUMIF('Sunday Races 6-5-22'!$B$11:$B$28,$B12,'Sunday Races 6-5-22'!$BF$11:$BF$28)</f>
        <v>0</v>
      </c>
      <c r="CY12" s="99">
        <f>SUMIF('Sunday Races 6-5-22'!$B$11:$B$28,$B12,'Sunday Races 6-5-22'!$BI$11:$BI$28)</f>
        <v>0</v>
      </c>
      <c r="CZ12" s="99">
        <f>SUMIF('Sunday Races 6-5-22'!$B$11:$B$28,$B12,'Sunday Races 6-5-22'!$BL$11:$BL$28)</f>
        <v>0</v>
      </c>
      <c r="DA12" s="99">
        <f>SUMIF('Sunday Races 6-5-22'!$B$11:$B$28,$B12,'Sunday Races 6-5-22'!$BO$11:$BO$28)</f>
        <v>0</v>
      </c>
      <c r="DB12" s="99">
        <f>SUMIF('Sunday Races 6-5-22'!$B$11:$B$28,$B12,'Sunday Races 6-5-22'!$BR$11:$BR$28)</f>
        <v>0</v>
      </c>
      <c r="DC12" s="99">
        <f>SUMIF('Sunday Races 6-12-22'!$B$11:$B$24,$B12,'Sunday Races 6-12-22'!$BF$11:$BF$24)</f>
        <v>0</v>
      </c>
      <c r="DD12" s="99">
        <f>SUMIF('Sunday Races 6-12-22'!$B$11:$B$24,$B12,'Sunday Races 6-12-22'!$BI$11:$BI$24)</f>
        <v>0</v>
      </c>
      <c r="DE12" s="99">
        <f>SUMIF('Sunday Races 6-12-22'!$B$11:$B$24,$B12,'Sunday Races 6-12-22'!$BL$11:$BL$24)</f>
        <v>0</v>
      </c>
      <c r="DF12" s="99">
        <f>SUMIF('Sunday Races 6-12-22'!$B$11:$B$24,$B12,'Sunday Races 6-12-22'!$BO$11:$BO$24)</f>
        <v>0</v>
      </c>
      <c r="DG12" s="99">
        <f>SUMIF('Sunday Races 6-12-22'!$B$11:$B$24,$B12,'Sunday Races 6-12-22'!$BR$11:$BR$24)</f>
        <v>0</v>
      </c>
      <c r="DH12" s="99">
        <f>SUMIF('Saturday Races 6-18-22'!$B$11:$B$24,$B12,'Saturday Races 6-18-22'!$BF$11:$BF$24)</f>
        <v>0</v>
      </c>
      <c r="DI12" s="99">
        <f>SUMIF('Saturday Races 6-18-22'!$B$11:$B$24,$B12,'Saturday Races 6-18-22'!$BI$11:$BI$24)</f>
        <v>0</v>
      </c>
      <c r="DJ12" s="99">
        <f>SUMIF('Saturday Races 6-18-22'!$B$11:$B$24,$B12,'Saturday Races 6-18-22'!$BL$11:$BL$24)</f>
        <v>0</v>
      </c>
      <c r="DK12" s="99">
        <f>SUMIF('Saturday Races 6-18-22'!$B$11:$B$24,$B12,'Saturday Races 6-18-22'!$BO$11:$BO$24)</f>
        <v>0</v>
      </c>
      <c r="DL12" s="99">
        <f>SUMIF('Saturday Races 6-18-22'!$B$11:$B$24,$B12,'Saturday Races 6-18-22'!$BR$11:$BR$24)</f>
        <v>0</v>
      </c>
      <c r="DM12" s="99">
        <f>SUMIF('Caldwell Cup 6-25-22 TH'!$B$11:$B$25,$B12,'Caldwell Cup 6-25-22 TH'!$BF$11:$BF$25)</f>
        <v>0</v>
      </c>
      <c r="DN12" s="99">
        <f>SUMIF('Caldwell Cup 6-25-22 TH'!$B$11:$B$25,$B12,'Caldwell Cup 6-25-22 TH'!$BI$11:$BI$25)</f>
        <v>0</v>
      </c>
      <c r="DO12" s="99">
        <f>SUMIF('Caldwell Cup 6-25-22 TH'!$B$11:$B$25,$B12,'Caldwell Cup 6-25-22 TH'!$BL$11:$BL$25)</f>
        <v>0</v>
      </c>
      <c r="DP12" s="99">
        <f>SUMIF('Caldwell Cup 6-25-22 TH'!$B$11:$B$25,$B12,'Caldwell Cup 6-25-22 TH'!$BO$11:$BO$25)</f>
        <v>0</v>
      </c>
      <c r="DQ12" s="99">
        <f>SUMIF('Caldwell Cup 6-25-22 TH'!$B$11:$B$25,$B12,'Caldwell Cup 6-25-22 TH'!$BR$11:$BR$25)</f>
        <v>0</v>
      </c>
      <c r="DR12" s="99">
        <f>SUMIF('Caldwell Cup 6-25-22 FS'!$B$11:$B$18,$B12,'Caldwell Cup 6-25-22 FS'!$BF$11:$BF$18)</f>
        <v>0</v>
      </c>
      <c r="DS12" s="99">
        <f>SUMIF('Caldwell Cup 6-25-22 FS'!$B$11:$B$18,$B12,'Caldwell Cup 6-25-22 FS'!$BI$11:$BI$18)</f>
        <v>0</v>
      </c>
      <c r="DT12" s="99">
        <f>SUMIF('Caldwell Cup 6-25-22 FS'!$B$11:$B$18,$B12,'Caldwell Cup 6-25-22 FS'!$BL$11:$BL$18)</f>
        <v>0</v>
      </c>
      <c r="DU12" s="99">
        <f>SUMIF('Caldwell Cup 6-25-22 FS'!$B$11:$B$18,$B12,'Caldwell Cup 6-25-22 FS'!$BO$11:$BO$18)</f>
        <v>0</v>
      </c>
      <c r="DV12" s="99">
        <f>SUMIF('Caldwell Cup 6-25-22 FS'!$B$11:$B$18,$B12,'Caldwell Cup 6-25-22 FS'!$BR$11:$BR$18)</f>
        <v>0</v>
      </c>
      <c r="DW12" s="99">
        <f>SUMIF('Sunday Races 7-3-22'!$B$11:$B$25,$B12,'Sunday Races 7-3-22'!$BF$11:$BF$25)</f>
        <v>0</v>
      </c>
      <c r="DX12" s="99">
        <f>SUMIF('Sunday Races 7-3-22'!$B$11:$B$25,$B12,'Sunday Races 7-3-22'!$BI$11:$BI$25)</f>
        <v>0</v>
      </c>
      <c r="DY12" s="99">
        <f>SUMIF('Sunday Races 7-3-22'!$B$11:$B$25,$B12,'Sunday Races 7-3-22'!$BL$11:$BL$25)</f>
        <v>0</v>
      </c>
      <c r="DZ12" s="99">
        <f>SUMIF('Sunday Races 7-3-22'!$B$11:$B$25,$B12,'Sunday Races 7-3-22'!$BO$11:$BO$25)</f>
        <v>0</v>
      </c>
      <c r="EA12" s="99">
        <f>SUMIF('Sunday Races 7-3-22'!$B$11:$B$25,$B12,'Sunday Races 7-3-22'!$BR$11:$BR$25)</f>
        <v>0</v>
      </c>
      <c r="EB12" s="99">
        <f>SUMIF('Sunday Races 7-31-22'!$B$11:$B$25,$B12,'Sunday Races 7-31-22'!$BF$11:$BF$25)</f>
        <v>0</v>
      </c>
      <c r="EC12" s="99">
        <f>SUMIF('Sunday Races 7-31-22'!$B$11:$B$25,$B12,'Sunday Races 7-31-22'!$BI$11:$BI$25)</f>
        <v>0</v>
      </c>
      <c r="ED12" s="99">
        <f>SUMIF('Sunday Races 7-31-22'!$B$11:$B$25,$B12,'Sunday Races 7-31-22'!$BL$11:$BL$25)</f>
        <v>0</v>
      </c>
      <c r="EE12" s="99">
        <f>SUMIF('Sunday Races 7-31-22'!$B$11:$B$25,$B12,'Sunday Races 7-31-22'!$BO$11:$BO$25)</f>
        <v>0</v>
      </c>
      <c r="EF12" s="99">
        <f>SUMIF('Sunday Races 7-31-22'!$B$11:$B$25,$B12,'Sunday Races 7-31-22'!$BR$11:$BR$25)</f>
        <v>0</v>
      </c>
      <c r="EG12" s="99">
        <f>SUMIF('Sunday Races 8-14-22'!$B$11:$B$25,$B12,'Sunday Races 8-14-22'!$BF$11:$BF$25)</f>
        <v>2</v>
      </c>
      <c r="EH12" s="99">
        <f>SUMIF('Sunday Races 8-14-22'!$B$11:$B$25,$B12,'Sunday Races 8-14-22'!$BI$11:$BI$25)</f>
        <v>2</v>
      </c>
      <c r="EI12" s="99">
        <f>SUMIF('Sunday Races 8-14-22'!$B$11:$B$25,$B12,'Sunday Races 8-14-22'!$BL$11:$BL$25)</f>
        <v>2</v>
      </c>
      <c r="EJ12" s="99">
        <f>SUMIF('Sunday Races 8-14-22'!$B$11:$B$25,$B12,'Sunday Races 8-14-22'!$BO$11:$BO$25)</f>
        <v>0</v>
      </c>
      <c r="EK12" s="99">
        <f>SUMIF('Sunday Races 8-14-22'!$B$11:$B$25,$B12,'Sunday Races 8-14-22'!$BR$11:$BR$25)</f>
        <v>0</v>
      </c>
      <c r="EL12" s="99">
        <f>SUMIF('Saturday Races 8-20-22'!$B$11:$B$25,$B12,'Saturday Races 8-20-22'!$BF$11:$BF$25)</f>
        <v>0</v>
      </c>
      <c r="EM12" s="99">
        <f>SUMIF('Saturday Races 8-20-22'!$B$11:$B$25,$B12,'Saturday Races 8-20-22'!$BI$11:$BI$25)</f>
        <v>0</v>
      </c>
      <c r="EN12" s="99">
        <f>SUMIF('Saturday Races 8-20-22'!$B$11:$B$25,$B12,'Saturday Races 8-20-22'!$BL$11:$BL$25)</f>
        <v>0</v>
      </c>
      <c r="EO12" s="99">
        <f>SUMIF('Saturday Races 8-20-22'!$B$11:$B$25,$B12,'Saturday Races 8-20-22'!$BO$11:$BO$25)</f>
        <v>0</v>
      </c>
      <c r="EP12" s="99">
        <f>SUMIF('Saturday Races 8-20-22'!$B$11:$B$25,$B12,'Saturday Races 8-20-22'!$BR$11:$BR$25)</f>
        <v>0</v>
      </c>
      <c r="EQ12" s="99">
        <f>SUMIF('Sunday Races 9-11-22'!$B$11:$B$20,$B12,'Sunday Races 9-11-22'!$BF$11:$BF$20)</f>
        <v>0</v>
      </c>
      <c r="ER12" s="99">
        <f>SUMIF('Sunday Races 9-11-22'!$B$11:$B$20,$B12,'Sunday Races 9-11-22'!$BI$11:$BI$20)</f>
        <v>0</v>
      </c>
      <c r="ES12" s="99">
        <f>SUMIF('Sunday Races 9-11-22'!$B$11:$B$20,$B12,'Sunday Races 9-11-22'!$BL$11:$BL$20)</f>
        <v>0</v>
      </c>
      <c r="ET12" s="99">
        <f>SUMIF('Sunday Races 9-11-22'!$B$11:$B$20,$B12,'Sunday Races 9-11-22'!$BO$11:$BO$20)</f>
        <v>0</v>
      </c>
      <c r="EU12" s="99">
        <f>SUMIF('Sunday Races 9-11-22'!$B$11:$B$20,$B12,'Sunday Races 9-11-22'!$BR$11:$BR$20)</f>
        <v>0</v>
      </c>
      <c r="EV12" s="99">
        <f>SUMIF('2022-09-17 Leukemia Cup TH'!$B$11:$B$26,$B12,'2022-09-17 Leukemia Cup TH'!$BF$11:$BF$26)</f>
        <v>0</v>
      </c>
      <c r="EW12" s="99">
        <f>SUMIF('2022-09-17 Leukemia Cup TH'!$B$11:$B$26,$B12,'2022-09-17 Leukemia Cup TH'!$BI$11:$BI$26)</f>
        <v>0</v>
      </c>
      <c r="EX12" s="99">
        <f>SUMIF('2022-09-17 Leukemia Cup TH'!$B$11:$B$26,$B12,'2022-09-17 Leukemia Cup TH'!$BL$11:$BL$26)</f>
        <v>0</v>
      </c>
      <c r="EY12" s="99">
        <f>SUMIF('2022-09-17 Leukemia Cup TH'!$B$11:$B$26,$B12,'2022-09-17 Leukemia Cup TH'!$BO$11:$BO$26)</f>
        <v>0</v>
      </c>
      <c r="EZ12" s="99">
        <f>SUMIF('2022-09-17 Leukemia Cup TH'!$B$11:$B$26,$B12,'2022-09-17 Leukemia Cup TH'!$BR$11:$BR$26)</f>
        <v>0</v>
      </c>
      <c r="FA12" s="99">
        <f>SUMIF('Smith-Berry LDR 9-24-22'!$B$11:$B$28,$B12,'Smith-Berry LDR 9-24-22'!$BF$11:$BF$28)</f>
        <v>0</v>
      </c>
      <c r="FB12" s="99">
        <f>SUMIF('Smith-Berry LDR 9-24-22'!$B$11:$B$28,$B12,'Smith-Berry LDR 9-24-22'!$BI$11:$BI$28)</f>
        <v>0</v>
      </c>
      <c r="FC12" s="99">
        <f>SUMIF('Smith-Berry LDR 9-24-22'!$B$11:$B$28,$B12,'Smith-Berry LDR 9-24-22'!$BL$11:$BL$28)</f>
        <v>0</v>
      </c>
      <c r="FD12" s="99">
        <f>SUMIF('Smith-Berry LDR 9-24-22'!$B$11:$B$28,$B12,'Smith-Berry LDR 9-24-22'!$BO$11:$BO$28)</f>
        <v>0</v>
      </c>
      <c r="FE12" s="99">
        <f>SUMIF('Smith-Berry LDR 9-24-22'!$B$11:$B$28,$B12,'Smith-Berry LDR 9-24-22'!$BR$11:$BR$28)</f>
        <v>0</v>
      </c>
      <c r="FF12" s="99">
        <f>SUMIF('Sunday Races 10-9-22'!$B$11:$B$15,$B12,'Sunday Races 10-9-22'!$BF$11:$BF$15)</f>
        <v>0</v>
      </c>
      <c r="FG12" s="99">
        <f>SUMIF('Sunday Races 10-9-22'!$B$11:$B$15,$B12,'Sunday Races 10-9-22'!$BI$11:$BI$15)</f>
        <v>0</v>
      </c>
      <c r="FH12" s="99">
        <f>SUMIF('Sunday Races 10-9-22'!$B$11:$B$15,$B12,'Sunday Races 10-9-22'!$BL$11:$BL$15)</f>
        <v>0</v>
      </c>
      <c r="FI12" s="99">
        <f>SUMIF('Sunday Races 10-9-22'!$B$11:$B$15,$B12,'Sunday Races 10-9-22'!$BO$11:$BO$15)</f>
        <v>0</v>
      </c>
      <c r="FJ12" s="99">
        <f>SUMIF('Sunday Races 10-9-22'!$B$11:$B$15,$B12,'Sunday Races 10-9-22'!$BR$11:$BR$15)</f>
        <v>0</v>
      </c>
      <c r="FK12" s="99">
        <f>SUMIF('Great Pumpkin Regatta 10-15-22'!$B$11:$B$53,$B12,'Great Pumpkin Regatta 10-15-22'!$BF$11:$BF$53)</f>
        <v>0</v>
      </c>
      <c r="FL12" s="99">
        <f>SUMIF('Great Pumpkin Regatta 10-15-22'!$B$11:$B$53,$B12,'Great Pumpkin Regatta 10-15-22'!$BI$11:$BI$53)</f>
        <v>0</v>
      </c>
      <c r="FM12" s="99">
        <f>SUMIF('Great Pumpkin Regatta 10-15-22'!$B$11:$B$53,$B12,'Great Pumpkin Regatta 10-15-22'!$BL$11:$BL$53)</f>
        <v>0</v>
      </c>
      <c r="FN12" s="99">
        <f>SUMIF('Great Pumpkin Regatta 10-15-22'!$B$11:$B$53,$B12,'Great Pumpkin Regatta 10-15-22'!$BO$11:$BO$53)</f>
        <v>0</v>
      </c>
      <c r="FO12" s="99">
        <f>SUMIF('Great Pumpkin Regatta 10-15-22'!$B$11:$B$53,$B12,'Great Pumpkin Regatta 10-15-22'!$BR$11:$BR$53)</f>
        <v>0</v>
      </c>
      <c r="FP12" s="99">
        <f>SUMIF('Sunday Races 10-23-22'!$B$11:$B$16,$B12,'Sunday Races 10-23-22'!$BF$11:$BF$16)</f>
        <v>0</v>
      </c>
      <c r="FQ12" s="99">
        <f>SUMIF('Sunday Races 10-23-22'!$B$11:$B$16,$B12,'Sunday Races 10-23-22'!$BI$11:$BI$16)</f>
        <v>0</v>
      </c>
      <c r="FR12" s="99">
        <f>SUMIF('Sunday Races 10-23-22'!$B$11:$B$16,$B12,'Sunday Races 10-23-22'!$BL$11:$BL$16)</f>
        <v>0</v>
      </c>
      <c r="FS12" s="99">
        <f>SUMIF('Sunday Races 10-23-22'!$B$11:$B$16,$B12,'Sunday Races 10-23-22'!$BO$11:$BO$16)</f>
        <v>0</v>
      </c>
      <c r="FT12" s="99">
        <f>SUMIF('Sunday Races 10-23-22'!$B$11:$B$16,$B12,'Sunday Races 10-23-22'!$BR$11:$BR$16)</f>
        <v>0</v>
      </c>
      <c r="FU12" s="100"/>
      <c r="FV12" s="101"/>
      <c r="FW12" s="102">
        <f t="shared" ref="FW12:GF14" si="25">LARGE($G12:$FU12,FW$2)</f>
        <v>5</v>
      </c>
      <c r="FX12" s="102">
        <f t="shared" si="25"/>
        <v>4</v>
      </c>
      <c r="FY12" s="102">
        <f t="shared" si="25"/>
        <v>4</v>
      </c>
      <c r="FZ12" s="102">
        <f t="shared" si="25"/>
        <v>4</v>
      </c>
      <c r="GA12" s="102">
        <f t="shared" si="25"/>
        <v>4</v>
      </c>
      <c r="GB12" s="102">
        <f t="shared" si="25"/>
        <v>4</v>
      </c>
      <c r="GC12" s="102">
        <f t="shared" si="25"/>
        <v>4</v>
      </c>
      <c r="GD12" s="102">
        <f t="shared" si="25"/>
        <v>3</v>
      </c>
      <c r="GE12" s="102">
        <f t="shared" si="25"/>
        <v>2</v>
      </c>
      <c r="GF12" s="102">
        <f t="shared" si="25"/>
        <v>2</v>
      </c>
      <c r="GG12" s="102">
        <f t="shared" ref="GG12:GP14" si="26">LARGE($G12:$FU12,GG$2)</f>
        <v>2</v>
      </c>
      <c r="GH12" s="102">
        <f t="shared" si="26"/>
        <v>2</v>
      </c>
      <c r="GI12" s="102">
        <f t="shared" si="26"/>
        <v>2</v>
      </c>
      <c r="GJ12" s="102">
        <f t="shared" si="26"/>
        <v>0</v>
      </c>
      <c r="GK12" s="102">
        <f t="shared" si="26"/>
        <v>0</v>
      </c>
      <c r="GL12" s="102">
        <f t="shared" si="26"/>
        <v>0</v>
      </c>
      <c r="GM12" s="102">
        <f t="shared" si="26"/>
        <v>0</v>
      </c>
      <c r="GN12" s="102">
        <f t="shared" si="26"/>
        <v>0</v>
      </c>
      <c r="GO12" s="102">
        <f t="shared" si="26"/>
        <v>0</v>
      </c>
      <c r="GP12" s="102">
        <f t="shared" si="26"/>
        <v>0</v>
      </c>
      <c r="GQ12" s="102">
        <f t="shared" ref="GQ12:GZ14" si="27">LARGE($G12:$FU12,GQ$2)</f>
        <v>0</v>
      </c>
      <c r="GR12" s="102">
        <f t="shared" si="27"/>
        <v>0</v>
      </c>
      <c r="GS12" s="102">
        <f t="shared" si="27"/>
        <v>0</v>
      </c>
      <c r="GT12" s="102">
        <f t="shared" si="27"/>
        <v>0</v>
      </c>
      <c r="GU12" s="102">
        <f t="shared" si="27"/>
        <v>0</v>
      </c>
      <c r="GV12" s="102">
        <f t="shared" si="27"/>
        <v>0</v>
      </c>
      <c r="GW12" s="102">
        <f t="shared" si="27"/>
        <v>0</v>
      </c>
      <c r="GX12" s="102">
        <f t="shared" si="27"/>
        <v>0</v>
      </c>
      <c r="GY12" s="102">
        <f t="shared" si="27"/>
        <v>0</v>
      </c>
      <c r="GZ12" s="102">
        <f t="shared" si="27"/>
        <v>0</v>
      </c>
      <c r="HA12" s="102">
        <f t="shared" ref="HA12:HJ14" si="28">LARGE($G12:$FU12,HA$2)</f>
        <v>0</v>
      </c>
      <c r="HB12" s="102">
        <f t="shared" si="28"/>
        <v>0</v>
      </c>
      <c r="HC12" s="102">
        <f t="shared" si="28"/>
        <v>0</v>
      </c>
      <c r="HD12" s="102">
        <f t="shared" si="28"/>
        <v>0</v>
      </c>
      <c r="HE12" s="102">
        <f t="shared" si="28"/>
        <v>0</v>
      </c>
      <c r="HF12" s="102">
        <f t="shared" si="28"/>
        <v>0</v>
      </c>
      <c r="HG12" s="102">
        <f t="shared" si="28"/>
        <v>0</v>
      </c>
      <c r="HH12" s="102">
        <f t="shared" si="28"/>
        <v>0</v>
      </c>
      <c r="HI12" s="102">
        <f t="shared" si="28"/>
        <v>0</v>
      </c>
      <c r="HJ12" s="102">
        <f t="shared" si="28"/>
        <v>0</v>
      </c>
      <c r="HK12" s="102">
        <f t="shared" ref="HK12:HT14" si="29">LARGE($G12:$FU12,HK$2)</f>
        <v>0</v>
      </c>
      <c r="HL12" s="102">
        <f t="shared" si="29"/>
        <v>0</v>
      </c>
      <c r="HM12" s="102">
        <f t="shared" si="29"/>
        <v>0</v>
      </c>
      <c r="HN12" s="102">
        <f t="shared" si="29"/>
        <v>0</v>
      </c>
      <c r="HO12" s="102">
        <f t="shared" si="29"/>
        <v>0</v>
      </c>
      <c r="HP12" s="102">
        <f t="shared" si="29"/>
        <v>0</v>
      </c>
      <c r="HQ12" s="102">
        <f t="shared" si="29"/>
        <v>0</v>
      </c>
      <c r="HR12" s="102">
        <f t="shared" si="29"/>
        <v>0</v>
      </c>
      <c r="HS12" s="102">
        <f t="shared" si="29"/>
        <v>0</v>
      </c>
      <c r="HT12" s="102">
        <f t="shared" si="29"/>
        <v>0</v>
      </c>
      <c r="HU12" s="102">
        <f t="shared" ref="HU12:ID14" si="30">LARGE($G12:$FU12,HU$2)</f>
        <v>0</v>
      </c>
      <c r="HV12" s="102">
        <f t="shared" si="30"/>
        <v>0</v>
      </c>
      <c r="HW12" s="102">
        <f t="shared" si="30"/>
        <v>0</v>
      </c>
      <c r="HX12" s="102">
        <f t="shared" si="30"/>
        <v>0</v>
      </c>
      <c r="HY12" s="102">
        <f t="shared" si="30"/>
        <v>0</v>
      </c>
      <c r="HZ12" s="102">
        <f t="shared" si="30"/>
        <v>0</v>
      </c>
      <c r="IA12" s="102">
        <f t="shared" si="30"/>
        <v>0</v>
      </c>
      <c r="IB12" s="102">
        <f t="shared" si="30"/>
        <v>0</v>
      </c>
      <c r="IC12" s="102">
        <f t="shared" si="30"/>
        <v>0</v>
      </c>
      <c r="ID12" s="102">
        <f t="shared" si="30"/>
        <v>0</v>
      </c>
      <c r="IE12" s="102">
        <f t="shared" ref="IE12:IS14" si="31">LARGE($G12:$FU12,IE$2)</f>
        <v>0</v>
      </c>
      <c r="IF12" s="102">
        <f t="shared" si="31"/>
        <v>0</v>
      </c>
      <c r="IG12" s="102">
        <f t="shared" si="31"/>
        <v>0</v>
      </c>
      <c r="IH12" s="102">
        <f t="shared" si="31"/>
        <v>0</v>
      </c>
      <c r="II12" s="102">
        <f t="shared" si="31"/>
        <v>0</v>
      </c>
      <c r="IJ12" s="102">
        <f t="shared" si="31"/>
        <v>0</v>
      </c>
      <c r="IK12" s="102">
        <f t="shared" si="31"/>
        <v>0</v>
      </c>
      <c r="IL12" s="102">
        <f t="shared" si="31"/>
        <v>0</v>
      </c>
      <c r="IM12" s="102">
        <f t="shared" si="31"/>
        <v>0</v>
      </c>
      <c r="IN12" s="102">
        <f t="shared" si="31"/>
        <v>0</v>
      </c>
      <c r="IO12" s="102">
        <f t="shared" si="31"/>
        <v>0</v>
      </c>
      <c r="IP12" s="102">
        <f t="shared" si="31"/>
        <v>0</v>
      </c>
      <c r="IQ12" s="102">
        <f t="shared" si="31"/>
        <v>0</v>
      </c>
      <c r="IR12" s="102">
        <f t="shared" si="31"/>
        <v>0</v>
      </c>
      <c r="IS12" s="102">
        <f t="shared" si="31"/>
        <v>0</v>
      </c>
      <c r="IU12" s="99">
        <f>SUMIF('2021 Club Championship Crew'!$B$11:$B$14,$B12,'2021 Club Championship Crew'!$BN$11:$BN$14)</f>
        <v>0</v>
      </c>
      <c r="IV12" s="99">
        <f>SUMIF('2021 Club Championship Crew'!$B$11:$B$14,$B12,'2021 Club Championship Crew'!$BQ$11:$BQ$14)</f>
        <v>0</v>
      </c>
      <c r="IW12" s="99">
        <f>SUMIF('2021 Club Championship Crew'!$B$11:$B$14,$B12,'2021 Club Championship Crew'!$BT$11:$BT$14)</f>
        <v>0</v>
      </c>
      <c r="IX12" s="99">
        <f>SUMIF('2021 Club Championship Crew'!$B$11:$B$14,$B12,'2021 Club Championship Crew'!$BW$11:$BW$14)</f>
        <v>0</v>
      </c>
      <c r="IY12" s="99">
        <f>SUMIF('2021 Club Championship Crew'!$B$11:$B$14,$B12,'2021 Club Championship Crew'!$CC$11:$CC$14)</f>
        <v>0</v>
      </c>
    </row>
    <row r="13" spans="1:259" ht="15" customHeight="1" x14ac:dyDescent="0.2">
      <c r="A13" s="134">
        <f t="shared" si="17"/>
        <v>10</v>
      </c>
      <c r="B13" s="103" t="s">
        <v>145</v>
      </c>
      <c r="C13" s="96">
        <f t="shared" si="6"/>
        <v>4</v>
      </c>
      <c r="D13" s="97">
        <f t="shared" si="7"/>
        <v>31</v>
      </c>
      <c r="E13" s="96">
        <f t="shared" si="8"/>
        <v>31</v>
      </c>
      <c r="F13" s="98">
        <f t="shared" si="9"/>
        <v>7.7499999999999999E-2</v>
      </c>
      <c r="G13" s="99">
        <f>SUMIF('Saturday Race 11-06-21'!$B$11:$B$24,$B13,'Saturday Race 11-06-21'!$BF$11:$BF$24)</f>
        <v>0</v>
      </c>
      <c r="H13" s="99">
        <f>SUMIF('Saturday Race 11-06-21'!$B$11:$B$24,$B13,'Saturday Race 11-06-21'!$BI$11:$BI$24)</f>
        <v>0</v>
      </c>
      <c r="I13" s="99">
        <f>SUMIF('Saturday Race 11-06-21'!$B$11:$B$24,$B13,'Saturday Race 11-06-21'!$BL$11:$BL$24)</f>
        <v>0</v>
      </c>
      <c r="J13" s="99">
        <f>SUMIF('Saturday Race 11-06-21'!$B$11:$B$24,$B13,'Saturday Race 11-06-21'!$BO$11:$BO$24)</f>
        <v>0</v>
      </c>
      <c r="K13" s="99">
        <f>SUMIF('Saturday Race 11-06-21'!$B$11:$B$24,$B13,'Saturday Race 11-06-21'!$BR$11:$BR$24)</f>
        <v>0</v>
      </c>
      <c r="L13" s="99">
        <f>SUMIF('Saturday Race 11-20-21'!$B$11:$B$24,$B13,'Saturday Race 11-20-21'!$BF$11:$BF$24)</f>
        <v>0</v>
      </c>
      <c r="M13" s="99">
        <f>SUMIF('Saturday Race 11-20-21'!$B$11:$B$24,$B13,'Saturday Race 11-20-21'!$BI$11:$BI$24)</f>
        <v>0</v>
      </c>
      <c r="N13" s="99">
        <f>SUMIF('Saturday Race 11-20-21'!$B$11:$B$24,$B13,'Saturday Race 11-20-21'!$BL$11:$BL$24)</f>
        <v>0</v>
      </c>
      <c r="O13" s="99">
        <f>SUMIF('Saturday Race 11-20-21'!$B$11:$B$24,$B13,'Saturday Race 11-20-21'!$BO$11:$BO$24)</f>
        <v>0</v>
      </c>
      <c r="P13" s="99">
        <f>SUMIF('Saturday Race 11-20-21'!$B$11:$B$24,$B13,'Saturday Race 11-20-21'!$BR$11:$BR$24)</f>
        <v>0</v>
      </c>
      <c r="Q13" s="99">
        <f>SUMIF('One Day 12-04-21 Scots'!$B$11:$B$24,$B13,'One Day 12-04-21 Scots'!$BF$11:$BF$24)</f>
        <v>0</v>
      </c>
      <c r="R13" s="99">
        <f>SUMIF('One Day 12-04-21 Scots'!$B$11:$B$24,$B13,'One Day 12-04-21 Scots'!$BI$11:$BI$24)</f>
        <v>0</v>
      </c>
      <c r="S13" s="99">
        <f>SUMIF('One Day 12-04-21 Scots'!$B$11:$B$24,$B13,'One Day 12-04-21 Scots'!$BL$11:$BL$24)</f>
        <v>0</v>
      </c>
      <c r="T13" s="99">
        <f>SUMIF('One Day 12-04-21 Scots'!$B$11:$B$24,$B13,'One Day 12-04-21 Scots'!$BO$11:$BO$24)</f>
        <v>0</v>
      </c>
      <c r="U13" s="99">
        <f>SUMIF('One Day 12-04-21 Scots'!$B$11:$B$24,$B13,'One Day 12-04-21 Scots'!$BR$11:$BR$24)</f>
        <v>0</v>
      </c>
      <c r="V13" s="99">
        <f>SUMIF('One Day 12-04-21 Thistles'!$B$11:$B$25,$B13,'One Day 12-04-21 Thistles'!$BF$11:$BF$25)</f>
        <v>0</v>
      </c>
      <c r="W13" s="99">
        <f>SUMIF('One Day 12-04-21 Thistles'!$B$11:$B$25,$B13,'One Day 12-04-21 Thistles'!$BI$11:$BI$25)</f>
        <v>0</v>
      </c>
      <c r="X13" s="99">
        <f>SUMIF('One Day 12-04-21 Thistles'!$B$11:$B$25,$B13,'One Day 12-04-21 Thistles'!$BL$11:$BL$25)</f>
        <v>0</v>
      </c>
      <c r="Y13" s="99">
        <f>SUMIF('One Day 12-04-21 Thistles'!$B$11:$B$25,$B13,'One Day 12-04-21 Thistles'!$BO$11:$BO$25)</f>
        <v>0</v>
      </c>
      <c r="Z13" s="99">
        <f>SUMIF('One Day 12-04-21 Thistles'!$B$11:$B$25,$B13,'One Day 12-04-21 Thistles'!$BR$11:$BR$25)</f>
        <v>0</v>
      </c>
      <c r="AA13" s="99">
        <f>SUMIF('Saturday Race 1-08-22'!$B$11:$B$20,$B13,'Saturday Race 1-08-22'!$BF$11:$BF$20)</f>
        <v>0</v>
      </c>
      <c r="AB13" s="99">
        <f>SUMIF('Saturday Race 1-08-22'!$B$11:$B$20,$B13,'Saturday Race 1-08-22'!$BI$11:$BI$20)</f>
        <v>0</v>
      </c>
      <c r="AC13" s="99">
        <f>SUMIF('Saturday Race 1-08-22'!$B$11:$B$20,$B13,'Saturday Race 1-08-22'!$BL$11:$BL$20)</f>
        <v>0</v>
      </c>
      <c r="AD13" s="99">
        <f>SUMIF('Saturday Race 1-08-22'!$B$11:$B$20,$B13,'Saturday Race 1-08-22'!$BO$11:$BO$20)</f>
        <v>0</v>
      </c>
      <c r="AE13" s="99">
        <f>SUMIF('Saturday Race 1-08-22'!$B$11:$B$20,$B13,'Saturday Race 1-08-22'!$BR$11:$BR$20)</f>
        <v>0</v>
      </c>
      <c r="AF13" s="99">
        <f>SUMIF('Saturday Race 1-22-22'!$B$11:$B$20,$B13,'Saturday Race 1-22-22'!$BF$11:$BF$20)</f>
        <v>0</v>
      </c>
      <c r="AG13" s="99">
        <f>SUMIF('Saturday Race 1-22-22'!$B$11:$B$20,$B13,'Saturday Race 1-22-22'!$BI$11:$BI$20)</f>
        <v>0</v>
      </c>
      <c r="AH13" s="99">
        <f>SUMIF('Saturday Race 1-22-22'!$B$11:$B$20,$B13,'Saturday Race 1-22-22'!$BL$11:$BL$20)</f>
        <v>0</v>
      </c>
      <c r="AI13" s="99">
        <f>SUMIF('Saturday Race 1-22-22'!$B$11:$B$20,$B13,'Saturday Race 1-22-22'!$BO$11:$BO$20)</f>
        <v>0</v>
      </c>
      <c r="AJ13" s="99">
        <f>SUMIF('Saturday Race 1-22-22'!$B$11:$B$20,$B13,'Saturday Race 1-22-22'!$BR$11:$BR$20)</f>
        <v>0</v>
      </c>
      <c r="AK13" s="99">
        <f>SUMIF('Sunday Race 2-6-22'!$B$11:$B$20,$B13,'Sunday Race 2-6-22'!$BF$11:$BF$20)</f>
        <v>0</v>
      </c>
      <c r="AL13" s="99">
        <f>SUMIF('Sunday Race 2-6-22'!$B$11:$B$20,$B13,'Sunday Race 2-6-22'!$BI$11:$BI$20)</f>
        <v>0</v>
      </c>
      <c r="AM13" s="99">
        <f>SUMIF('Sunday Race 2-6-22'!$B$11:$B$20,$B13,'Sunday Race 2-6-22'!$BL$11:$BL$20)</f>
        <v>0</v>
      </c>
      <c r="AN13" s="99">
        <f>SUMIF('Sunday Race 2-6-22'!$B$11:$B$20,$B13,'Sunday Race 2-6-22'!$BO$11:$BO$20)</f>
        <v>0</v>
      </c>
      <c r="AO13" s="99">
        <f>SUMIF('Sunday Race 2-6-22'!$B$11:$B$20,$B13,'Sunday Race 2-6-22'!$BR$11:$BR$20)</f>
        <v>0</v>
      </c>
      <c r="AP13" s="99">
        <f>SUMIF('Chili One Day 2-12-22 Scots'!$B$11:$B$20,$B13,'Chili One Day 2-12-22 Scots'!$BF$11:$BF$20)</f>
        <v>0</v>
      </c>
      <c r="AQ13" s="99">
        <f>SUMIF('Chili One Day 2-12-22 Scots'!$B$11:$B$20,$B13,'Chili One Day 2-12-22 Scots'!$BI$11:$BI$20)</f>
        <v>0</v>
      </c>
      <c r="AR13" s="99">
        <f>SUMIF('Chili One Day 2-12-22 Scots'!$B$11:$B$20,$B13,'Chili One Day 2-12-22 Scots'!$BL$11:$BL$20)</f>
        <v>0</v>
      </c>
      <c r="AS13" s="99">
        <f>SUMIF('Chili One Day 2-12-22 Scots'!$B$11:$B$20,$B13,'Chili One Day 2-12-22 Scots'!$BO$11:$BO$20)</f>
        <v>0</v>
      </c>
      <c r="AT13" s="99">
        <f>SUMIF('Chili One Day 2-12-22 Scots'!$B$11:$B$20,$B13,'Chili One Day 2-12-22 Scots'!$BR$11:$BR$20)</f>
        <v>0</v>
      </c>
      <c r="AU13" s="99">
        <f>SUMIF('Chili One Day 2-12-22 Thistles'!$B$11:$B$20,$B13,'Chili One Day 2-12-22 Thistles'!$BF$11:$BF$20)</f>
        <v>0</v>
      </c>
      <c r="AV13" s="99">
        <f>SUMIF('Chili One Day 2-12-22 Thistles'!$B$11:$B$20,$B13,'Chili One Day 2-12-22 Thistles'!$BI$11:$BI$20)</f>
        <v>0</v>
      </c>
      <c r="AW13" s="99">
        <f>SUMIF('Chili One Day 2-12-22 Thistles'!$B$11:$B$20,$B13,'Chili One Day 2-12-22 Thistles'!$BL$11:$BL$20)</f>
        <v>0</v>
      </c>
      <c r="AX13" s="99">
        <f>SUMIF('Chili One Day 2-12-22 Thistles'!$B$11:$B$20,$B13,'Chili One Day 2-12-22 Thistles'!$BO$11:$BO$20)</f>
        <v>0</v>
      </c>
      <c r="AY13" s="99">
        <f>SUMIF('Chili One Day 2-12-22 Thistles'!$B$11:$B$20,$B13,'Chili One Day 2-12-22 Thistles'!$BR$11:$BR$20)</f>
        <v>0</v>
      </c>
      <c r="AZ13" s="99">
        <f>SUMIF('Sunday Race 2-20-22'!$B$11:$B$20,$B13,'Sunday Race 2-20-22'!$BF$11:$BF$20)</f>
        <v>0</v>
      </c>
      <c r="BA13" s="99">
        <f>SUMIF('Sunday Race 2-20-22'!$B$11:$B$20,$B13,'Sunday Race 2-20-22'!$BI$11:$BI$20)</f>
        <v>0</v>
      </c>
      <c r="BB13" s="99">
        <f>SUMIF('Sunday Race 2-20-22'!$B$11:$B$20,$B13,'Sunday Race 2-20-22'!$BL$11:$BL$20)</f>
        <v>0</v>
      </c>
      <c r="BC13" s="99">
        <f>SUMIF('Sunday Race 2-20-22'!$B$11:$B$20,$B13,'Sunday Race 2-20-22'!$BO$11:$BO$20)</f>
        <v>0</v>
      </c>
      <c r="BD13" s="99">
        <f>SUMIF('Sunday Race 2-20-22'!$B$11:$B$20,$B13,'Sunday Race 2-20-22'!$BR$11:$BR$20)</f>
        <v>0</v>
      </c>
      <c r="BE13" s="99">
        <f>SUMIF('Sunday Race 2-27-22'!$B$11:$B$20,$B13,'Sunday Race 2-27-22'!$BF$11:$BF$20)</f>
        <v>0</v>
      </c>
      <c r="BF13" s="99">
        <f>SUMIF('Sunday Race 2-27-22'!$B$11:$B$20,$B13,'Sunday Race 2-27-22'!$BI$11:$BI$20)</f>
        <v>0</v>
      </c>
      <c r="BG13" s="99">
        <f>SUMIF('Sunday Race 2-27-22'!$B$11:$B$20,$B13,'Sunday Race 2-27-22'!$BL$11:$BL$20)</f>
        <v>0</v>
      </c>
      <c r="BH13" s="99">
        <f>SUMIF('Sunday Race 2-27-22'!$B$11:$B$20,$B13,'Sunday Race 2-27-22'!$BO$11:$BO$20)</f>
        <v>0</v>
      </c>
      <c r="BI13" s="99">
        <f>SUMIF('Sunday Race 2-27-22'!$B$11:$B$20,$B13,'Sunday Race 2-27-22'!$BR$11:$BR$20)</f>
        <v>0</v>
      </c>
      <c r="BJ13" s="99">
        <f>SUMIF('Sunday Race 3-13-22'!$B$11:$B$21,$B13,'Sunday Race 3-13-22'!$BF$11:$BF$21)</f>
        <v>0</v>
      </c>
      <c r="BK13" s="99">
        <f>SUMIF('Sunday Race 3-13-22'!$B$11:$B$21,$B13,'Sunday Race 3-13-22'!$BI$11:$BI$21)</f>
        <v>0</v>
      </c>
      <c r="BL13" s="99">
        <f>SUMIF('Sunday Race 3-13-22'!$B$11:$B$21,$B13,'Sunday Race 3-13-22'!$BL$11:$BL$21)</f>
        <v>0</v>
      </c>
      <c r="BM13" s="99">
        <f>SUMIF('Sunday Race 3-13-22'!$B$11:$B$21,$B13,'Sunday Race 3-13-22'!$BO$11:$BO$21)</f>
        <v>0</v>
      </c>
      <c r="BN13" s="99">
        <f>SUMIF('Sunday Race 3-13-22'!$B$11:$B$21,$B13,'Sunday Race 3-13-22'!$BR$11:$BR$21)</f>
        <v>0</v>
      </c>
      <c r="BO13" s="99">
        <f>SUMIF('Saturday Race 3-19-22'!$B$11:$B$26,$B13,'Saturday Race 3-19-22'!$BF$11:$BF$26)</f>
        <v>0</v>
      </c>
      <c r="BP13" s="99">
        <f>SUMIF('Saturday Race 3-19-22'!$B$11:$B$26,$B13,'Saturday Race 3-19-22'!$BI$11:$BI$26)</f>
        <v>0</v>
      </c>
      <c r="BQ13" s="99">
        <f>SUMIF('Saturday Race 3-19-22'!$B$11:$B$26,$B13,'Saturday Race 3-19-22'!$BL$11:$BL$26)</f>
        <v>0</v>
      </c>
      <c r="BR13" s="99">
        <f>SUMIF('Saturday Race 3-19-22'!$B$11:$B$26,$B13,'Saturday Race 3-19-22'!$BO$11:$BO$26)</f>
        <v>0</v>
      </c>
      <c r="BS13" s="99">
        <f>SUMIF('Saturday Race 3-19-22'!$B$11:$B$26,$B13,'Saturday Race 3-19-22'!$BR$11:$BR$26)</f>
        <v>0</v>
      </c>
      <c r="BT13" s="99">
        <f>SUMIF('Sunday Races 4-10-22'!$B$11:$B$26,$B13,'Sunday Races 4-10-22'!$BF$11:$BF$26)</f>
        <v>0</v>
      </c>
      <c r="BU13" s="99">
        <f>SUMIF('Sunday Races 4-10-22'!$B$11:$B$26,$B13,'Sunday Races 4-10-22'!$BI$11:$BI$26)</f>
        <v>0</v>
      </c>
      <c r="BV13" s="99">
        <f>SUMIF('Sunday Races 4-10-22'!$B$11:$B$26,$B13,'Sunday Races 4-10-22'!$BL$11:$BL$26)</f>
        <v>0</v>
      </c>
      <c r="BW13" s="99">
        <f>SUMIF('Sunday Races 4-10-22'!$B$11:$B$26,$B13,'Sunday Races 4-10-22'!$BO$11:$BO$26)</f>
        <v>0</v>
      </c>
      <c r="BX13" s="99">
        <f>SUMIF('Sunday Races 4-10-22'!$B$11:$B$26,$B13,'Sunday Races 4-10-22'!$BR$11:$BR$26)</f>
        <v>0</v>
      </c>
      <c r="BY13" s="99">
        <f>SUMIF('Easter One Day 4-16-22 FS'!$B$11:$B$26,$B13,'Easter One Day 4-16-22 FS'!$BF$11:$BF$26)</f>
        <v>0</v>
      </c>
      <c r="BZ13" s="99">
        <f>SUMIF('Easter One Day 4-16-22 FS'!$B$11:$B$26,$B13,'Easter One Day 4-16-22 FS'!$BI$11:$BI$26)</f>
        <v>0</v>
      </c>
      <c r="CA13" s="99">
        <f>SUMIF('Easter One Day 4-16-22 FS'!$B$11:$B$26,$B13,'Easter One Day 4-16-22 FS'!$BL$11:$BL$26)</f>
        <v>0</v>
      </c>
      <c r="CB13" s="99">
        <f>SUMIF('Easter One Day 4-16-22 FS'!$B$11:$B$26,$B13,'Easter One Day 4-16-22 FS'!$BO$11:$BO$26)</f>
        <v>0</v>
      </c>
      <c r="CC13" s="99">
        <f>SUMIF('Easter One Day 4-16-22 FS'!$B$11:$B$26,$B13,'Easter One Day 4-16-22 FS'!$BR$11:$BR$26)</f>
        <v>0</v>
      </c>
      <c r="CD13" s="99">
        <f>SUMIF('Easter One Day 4-16-22 TH'!$B$11:$B$26,$B13,'Easter One Day 4-16-22 TH'!$BF$11:$BF$26)</f>
        <v>0</v>
      </c>
      <c r="CE13" s="99">
        <f>SUMIF('Easter One Day 4-16-22 TH'!$B$11:$B$26,$B13,'Easter One Day 4-16-22 TH'!$BI$11:$BI$26)</f>
        <v>0</v>
      </c>
      <c r="CF13" s="99">
        <f>SUMIF('Easter One Day 4-16-22 TH'!$B$11:$B$26,$B13,'Easter One Day 4-16-22 TH'!$BL$11:$BL$26)</f>
        <v>0</v>
      </c>
      <c r="CG13" s="99">
        <f>SUMIF('Easter One Day 4-16-22 TH'!$B$11:$B$26,$B13,'Easter One Day 4-16-22 TH'!$BO$11:$BO$26)</f>
        <v>0</v>
      </c>
      <c r="CH13" s="99">
        <f>SUMIF('Easter One Day 4-16-22 TH'!$B$11:$B$26,$B13,'Easter One Day 4-16-22 TH'!$BR$11:$BR$26)</f>
        <v>0</v>
      </c>
      <c r="CI13" s="99">
        <f>SUMIF('Sunday Races 5-1-22'!$B$11:$B$28,$B13,'Sunday Races 5-1-22'!$BF$11:$BF$28)</f>
        <v>0</v>
      </c>
      <c r="CJ13" s="99">
        <f>SUMIF('Sunday Races 5-1-22'!$B$11:$B$28,$B13,'Sunday Races 5-1-22'!$BI$11:$BI$28)</f>
        <v>0</v>
      </c>
      <c r="CK13" s="99">
        <f>SUMIF('Sunday Races 5-1-22'!$B$11:$B$28,$B13,'Sunday Races 5-1-22'!$BL$11:$BL$28)</f>
        <v>0</v>
      </c>
      <c r="CL13" s="99">
        <f>SUMIF('Sunday Races 5-1-22'!$B$11:$B$28,$B13,'Sunday Races 5-1-22'!$BO$11:$BO$28)</f>
        <v>0</v>
      </c>
      <c r="CM13" s="99">
        <f>SUMIF('Sunday Races 5-1-22'!$B$11:$B$28,$B13,'Sunday Races 5-1-22'!$BR$11:$BR$28)</f>
        <v>0</v>
      </c>
      <c r="CN13" s="99">
        <f>SUMIF('Long Distance Race 5-7-22'!$B$11:$B$27,$B13,'Long Distance Race 5-7-22'!$BF$11:$BF$27)</f>
        <v>0</v>
      </c>
      <c r="CO13" s="99">
        <f>SUMIF('Long Distance Race 5-7-22'!$B$11:$B$27,$B13,'Long Distance Race 5-7-22'!$BI$11:$BI$27)</f>
        <v>0</v>
      </c>
      <c r="CP13" s="99">
        <f>SUMIF('Long Distance Race 5-7-22'!$B$11:$B$27,$B13,'Long Distance Race 5-7-22'!$BL$11:$BL$27)</f>
        <v>0</v>
      </c>
      <c r="CQ13" s="99">
        <f>SUMIF('Long Distance Race 5-7-22'!$B$11:$B$27,$B13,'Long Distance Race 5-7-22'!$BO$11:$BO$27)</f>
        <v>0</v>
      </c>
      <c r="CR13" s="99">
        <f>SUMIF('Long Distance Race 5-7-22'!$B$11:$B$27,$B13,'Long Distance Race 5-7-22'!$BR$11:$BR$27)</f>
        <v>0</v>
      </c>
      <c r="CS13" s="99">
        <f>SUMIF('Memorial Day Regatta 5-28-22 Op'!$B$11:$B$27,$B13,'Memorial Day Regatta 5-28-22 Op'!$BF$11:$BF$27)</f>
        <v>0</v>
      </c>
      <c r="CT13" s="99">
        <f>SUMIF('Memorial Day Regatta 5-28-22 Op'!$B$11:$B$27,$B13,'Memorial Day Regatta 5-28-22 Op'!$BI$11:$BI$27)</f>
        <v>0</v>
      </c>
      <c r="CU13" s="99">
        <f>SUMIF('Memorial Day Regatta 5-28-22 Op'!$B$11:$B$27,$B13,'Memorial Day Regatta 5-28-22 Op'!$BL$11:$BL$27)</f>
        <v>0</v>
      </c>
      <c r="CV13" s="99">
        <f>SUMIF('Memorial Day Regatta 5-28-22 Op'!$B$11:$B$27,$B13,'Memorial Day Regatta 5-28-22 Op'!$BO$11:$BO$27)</f>
        <v>0</v>
      </c>
      <c r="CW13" s="99">
        <f>SUMIF('Memorial Day Regatta 5-28-22 Op'!$B$11:$B$27,$B13,'Memorial Day Regatta 5-28-22 Op'!$BR$11:$BR$27)</f>
        <v>0</v>
      </c>
      <c r="CX13" s="99">
        <f>SUMIF('Sunday Races 6-5-22'!$B$11:$B$28,$B13,'Sunday Races 6-5-22'!$BF$11:$BF$28)</f>
        <v>0</v>
      </c>
      <c r="CY13" s="99">
        <f>SUMIF('Sunday Races 6-5-22'!$B$11:$B$28,$B13,'Sunday Races 6-5-22'!$BI$11:$BI$28)</f>
        <v>0</v>
      </c>
      <c r="CZ13" s="99">
        <f>SUMIF('Sunday Races 6-5-22'!$B$11:$B$28,$B13,'Sunday Races 6-5-22'!$BL$11:$BL$28)</f>
        <v>0</v>
      </c>
      <c r="DA13" s="99">
        <f>SUMIF('Sunday Races 6-5-22'!$B$11:$B$28,$B13,'Sunday Races 6-5-22'!$BO$11:$BO$28)</f>
        <v>0</v>
      </c>
      <c r="DB13" s="99">
        <f>SUMIF('Sunday Races 6-5-22'!$B$11:$B$28,$B13,'Sunday Races 6-5-22'!$BR$11:$BR$28)</f>
        <v>0</v>
      </c>
      <c r="DC13" s="99">
        <f>SUMIF('Sunday Races 6-12-22'!$B$11:$B$24,$B13,'Sunday Races 6-12-22'!$BF$11:$BF$24)</f>
        <v>0</v>
      </c>
      <c r="DD13" s="99">
        <f>SUMIF('Sunday Races 6-12-22'!$B$11:$B$24,$B13,'Sunday Races 6-12-22'!$BI$11:$BI$24)</f>
        <v>0</v>
      </c>
      <c r="DE13" s="99">
        <f>SUMIF('Sunday Races 6-12-22'!$B$11:$B$24,$B13,'Sunday Races 6-12-22'!$BL$11:$BL$24)</f>
        <v>0</v>
      </c>
      <c r="DF13" s="99">
        <f>SUMIF('Sunday Races 6-12-22'!$B$11:$B$24,$B13,'Sunday Races 6-12-22'!$BO$11:$BO$24)</f>
        <v>0</v>
      </c>
      <c r="DG13" s="99">
        <f>SUMIF('Sunday Races 6-12-22'!$B$11:$B$24,$B13,'Sunday Races 6-12-22'!$BR$11:$BR$24)</f>
        <v>0</v>
      </c>
      <c r="DH13" s="99">
        <f>SUMIF('Saturday Races 6-18-22'!$B$11:$B$24,$B13,'Saturday Races 6-18-22'!$BF$11:$BF$24)</f>
        <v>0</v>
      </c>
      <c r="DI13" s="99">
        <f>SUMIF('Saturday Races 6-18-22'!$B$11:$B$24,$B13,'Saturday Races 6-18-22'!$BI$11:$BI$24)</f>
        <v>0</v>
      </c>
      <c r="DJ13" s="99">
        <f>SUMIF('Saturday Races 6-18-22'!$B$11:$B$24,$B13,'Saturday Races 6-18-22'!$BL$11:$BL$24)</f>
        <v>0</v>
      </c>
      <c r="DK13" s="99">
        <f>SUMIF('Saturday Races 6-18-22'!$B$11:$B$24,$B13,'Saturday Races 6-18-22'!$BO$11:$BO$24)</f>
        <v>0</v>
      </c>
      <c r="DL13" s="99">
        <f>SUMIF('Saturday Races 6-18-22'!$B$11:$B$24,$B13,'Saturday Races 6-18-22'!$BR$11:$BR$24)</f>
        <v>0</v>
      </c>
      <c r="DM13" s="99">
        <f>SUMIF('Caldwell Cup 6-25-22 TH'!$B$11:$B$25,$B13,'Caldwell Cup 6-25-22 TH'!$BF$11:$BF$25)</f>
        <v>9</v>
      </c>
      <c r="DN13" s="99">
        <f>SUMIF('Caldwell Cup 6-25-22 TH'!$B$11:$B$25,$B13,'Caldwell Cup 6-25-22 TH'!$BI$11:$BI$25)</f>
        <v>5</v>
      </c>
      <c r="DO13" s="99">
        <f>SUMIF('Caldwell Cup 6-25-22 TH'!$B$11:$B$25,$B13,'Caldwell Cup 6-25-22 TH'!$BL$11:$BL$25)</f>
        <v>6</v>
      </c>
      <c r="DP13" s="99">
        <f>SUMIF('Caldwell Cup 6-25-22 TH'!$B$11:$B$25,$B13,'Caldwell Cup 6-25-22 TH'!$BO$11:$BO$25)</f>
        <v>11</v>
      </c>
      <c r="DQ13" s="99">
        <f>SUMIF('Caldwell Cup 6-25-22 TH'!$B$11:$B$25,$B13,'Caldwell Cup 6-25-22 TH'!$BR$11:$BR$25)</f>
        <v>0</v>
      </c>
      <c r="DR13" s="99">
        <f>SUMIF('Caldwell Cup 6-25-22 FS'!$B$11:$B$18,$B13,'Caldwell Cup 6-25-22 FS'!$BF$11:$BF$18)</f>
        <v>0</v>
      </c>
      <c r="DS13" s="99">
        <f>SUMIF('Caldwell Cup 6-25-22 FS'!$B$11:$B$18,$B13,'Caldwell Cup 6-25-22 FS'!$BI$11:$BI$18)</f>
        <v>0</v>
      </c>
      <c r="DT13" s="99">
        <f>SUMIF('Caldwell Cup 6-25-22 FS'!$B$11:$B$18,$B13,'Caldwell Cup 6-25-22 FS'!$BL$11:$BL$18)</f>
        <v>0</v>
      </c>
      <c r="DU13" s="99">
        <f>SUMIF('Caldwell Cup 6-25-22 FS'!$B$11:$B$18,$B13,'Caldwell Cup 6-25-22 FS'!$BO$11:$BO$18)</f>
        <v>0</v>
      </c>
      <c r="DV13" s="99">
        <f>SUMIF('Caldwell Cup 6-25-22 FS'!$B$11:$B$18,$B13,'Caldwell Cup 6-25-22 FS'!$BR$11:$BR$18)</f>
        <v>0</v>
      </c>
      <c r="DW13" s="99">
        <f>SUMIF('Sunday Races 7-3-22'!$B$11:$B$25,$B13,'Sunday Races 7-3-22'!$BF$11:$BF$25)</f>
        <v>0</v>
      </c>
      <c r="DX13" s="99">
        <f>SUMIF('Sunday Races 7-3-22'!$B$11:$B$25,$B13,'Sunday Races 7-3-22'!$BI$11:$BI$25)</f>
        <v>0</v>
      </c>
      <c r="DY13" s="99">
        <f>SUMIF('Sunday Races 7-3-22'!$B$11:$B$25,$B13,'Sunday Races 7-3-22'!$BL$11:$BL$25)</f>
        <v>0</v>
      </c>
      <c r="DZ13" s="99">
        <f>SUMIF('Sunday Races 7-3-22'!$B$11:$B$25,$B13,'Sunday Races 7-3-22'!$BO$11:$BO$25)</f>
        <v>0</v>
      </c>
      <c r="EA13" s="99">
        <f>SUMIF('Sunday Races 7-3-22'!$B$11:$B$25,$B13,'Sunday Races 7-3-22'!$BR$11:$BR$25)</f>
        <v>0</v>
      </c>
      <c r="EB13" s="99">
        <f>SUMIF('Sunday Races 7-31-22'!$B$11:$B$25,$B13,'Sunday Races 7-31-22'!$BF$11:$BF$25)</f>
        <v>0</v>
      </c>
      <c r="EC13" s="99">
        <f>SUMIF('Sunday Races 7-31-22'!$B$11:$B$25,$B13,'Sunday Races 7-31-22'!$BI$11:$BI$25)</f>
        <v>0</v>
      </c>
      <c r="ED13" s="99">
        <f>SUMIF('Sunday Races 7-31-22'!$B$11:$B$25,$B13,'Sunday Races 7-31-22'!$BL$11:$BL$25)</f>
        <v>0</v>
      </c>
      <c r="EE13" s="99">
        <f>SUMIF('Sunday Races 7-31-22'!$B$11:$B$25,$B13,'Sunday Races 7-31-22'!$BO$11:$BO$25)</f>
        <v>0</v>
      </c>
      <c r="EF13" s="99">
        <f>SUMIF('Sunday Races 7-31-22'!$B$11:$B$25,$B13,'Sunday Races 7-31-22'!$BR$11:$BR$25)</f>
        <v>0</v>
      </c>
      <c r="EG13" s="99">
        <f>SUMIF('Sunday Races 8-14-22'!$B$11:$B$25,$B13,'Sunday Races 8-14-22'!$BF$11:$BF$25)</f>
        <v>0</v>
      </c>
      <c r="EH13" s="99">
        <f>SUMIF('Sunday Races 8-14-22'!$B$11:$B$25,$B13,'Sunday Races 8-14-22'!$BI$11:$BI$25)</f>
        <v>0</v>
      </c>
      <c r="EI13" s="99">
        <f>SUMIF('Sunday Races 8-14-22'!$B$11:$B$25,$B13,'Sunday Races 8-14-22'!$BL$11:$BL$25)</f>
        <v>0</v>
      </c>
      <c r="EJ13" s="99">
        <f>SUMIF('Sunday Races 8-14-22'!$B$11:$B$25,$B13,'Sunday Races 8-14-22'!$BO$11:$BO$25)</f>
        <v>0</v>
      </c>
      <c r="EK13" s="99">
        <f>SUMIF('Sunday Races 8-14-22'!$B$11:$B$25,$B13,'Sunday Races 8-14-22'!$BR$11:$BR$25)</f>
        <v>0</v>
      </c>
      <c r="EL13" s="99">
        <f>SUMIF('Saturday Races 8-20-22'!$B$11:$B$25,$B13,'Saturday Races 8-20-22'!$BF$11:$BF$25)</f>
        <v>0</v>
      </c>
      <c r="EM13" s="99">
        <f>SUMIF('Saturday Races 8-20-22'!$B$11:$B$25,$B13,'Saturday Races 8-20-22'!$BI$11:$BI$25)</f>
        <v>0</v>
      </c>
      <c r="EN13" s="99">
        <f>SUMIF('Saturday Races 8-20-22'!$B$11:$B$25,$B13,'Saturday Races 8-20-22'!$BL$11:$BL$25)</f>
        <v>0</v>
      </c>
      <c r="EO13" s="99">
        <f>SUMIF('Saturday Races 8-20-22'!$B$11:$B$25,$B13,'Saturday Races 8-20-22'!$BO$11:$BO$25)</f>
        <v>0</v>
      </c>
      <c r="EP13" s="99">
        <f>SUMIF('Saturday Races 8-20-22'!$B$11:$B$25,$B13,'Saturday Races 8-20-22'!$BR$11:$BR$25)</f>
        <v>0</v>
      </c>
      <c r="EQ13" s="99">
        <f>SUMIF('Sunday Races 9-11-22'!$B$11:$B$20,$B13,'Sunday Races 9-11-22'!$BF$11:$BF$20)</f>
        <v>0</v>
      </c>
      <c r="ER13" s="99">
        <f>SUMIF('Sunday Races 9-11-22'!$B$11:$B$20,$B13,'Sunday Races 9-11-22'!$BI$11:$BI$20)</f>
        <v>0</v>
      </c>
      <c r="ES13" s="99">
        <f>SUMIF('Sunday Races 9-11-22'!$B$11:$B$20,$B13,'Sunday Races 9-11-22'!$BL$11:$BL$20)</f>
        <v>0</v>
      </c>
      <c r="ET13" s="99">
        <f>SUMIF('Sunday Races 9-11-22'!$B$11:$B$20,$B13,'Sunday Races 9-11-22'!$BO$11:$BO$20)</f>
        <v>0</v>
      </c>
      <c r="EU13" s="99">
        <f>SUMIF('Sunday Races 9-11-22'!$B$11:$B$20,$B13,'Sunday Races 9-11-22'!$BR$11:$BR$20)</f>
        <v>0</v>
      </c>
      <c r="EV13" s="99">
        <f>SUMIF('2022-09-17 Leukemia Cup TH'!$B$11:$B$26,$B13,'2022-09-17 Leukemia Cup TH'!$BF$11:$BF$26)</f>
        <v>0</v>
      </c>
      <c r="EW13" s="99">
        <f>SUMIF('2022-09-17 Leukemia Cup TH'!$B$11:$B$26,$B13,'2022-09-17 Leukemia Cup TH'!$BI$11:$BI$26)</f>
        <v>0</v>
      </c>
      <c r="EX13" s="99">
        <f>SUMIF('2022-09-17 Leukemia Cup TH'!$B$11:$B$26,$B13,'2022-09-17 Leukemia Cup TH'!$BL$11:$BL$26)</f>
        <v>0</v>
      </c>
      <c r="EY13" s="99">
        <f>SUMIF('2022-09-17 Leukemia Cup TH'!$B$11:$B$26,$B13,'2022-09-17 Leukemia Cup TH'!$BO$11:$BO$26)</f>
        <v>0</v>
      </c>
      <c r="EZ13" s="99">
        <f>SUMIF('2022-09-17 Leukemia Cup TH'!$B$11:$B$26,$B13,'2022-09-17 Leukemia Cup TH'!$BR$11:$BR$26)</f>
        <v>0</v>
      </c>
      <c r="FA13" s="99">
        <f>SUMIF('Smith-Berry LDR 9-24-22'!$B$11:$B$28,$B13,'Smith-Berry LDR 9-24-22'!$BF$11:$BF$28)</f>
        <v>0</v>
      </c>
      <c r="FB13" s="99">
        <f>SUMIF('Smith-Berry LDR 9-24-22'!$B$11:$B$28,$B13,'Smith-Berry LDR 9-24-22'!$BI$11:$BI$28)</f>
        <v>0</v>
      </c>
      <c r="FC13" s="99">
        <f>SUMIF('Smith-Berry LDR 9-24-22'!$B$11:$B$28,$B13,'Smith-Berry LDR 9-24-22'!$BL$11:$BL$28)</f>
        <v>0</v>
      </c>
      <c r="FD13" s="99">
        <f>SUMIF('Smith-Berry LDR 9-24-22'!$B$11:$B$28,$B13,'Smith-Berry LDR 9-24-22'!$BO$11:$BO$28)</f>
        <v>0</v>
      </c>
      <c r="FE13" s="99">
        <f>SUMIF('Smith-Berry LDR 9-24-22'!$B$11:$B$28,$B13,'Smith-Berry LDR 9-24-22'!$BR$11:$BR$28)</f>
        <v>0</v>
      </c>
      <c r="FF13" s="99">
        <f>SUMIF('Sunday Races 10-9-22'!$B$11:$B$15,$B13,'Sunday Races 10-9-22'!$BF$11:$BF$15)</f>
        <v>0</v>
      </c>
      <c r="FG13" s="99">
        <f>SUMIF('Sunday Races 10-9-22'!$B$11:$B$15,$B13,'Sunday Races 10-9-22'!$BI$11:$BI$15)</f>
        <v>0</v>
      </c>
      <c r="FH13" s="99">
        <f>SUMIF('Sunday Races 10-9-22'!$B$11:$B$15,$B13,'Sunday Races 10-9-22'!$BL$11:$BL$15)</f>
        <v>0</v>
      </c>
      <c r="FI13" s="99">
        <f>SUMIF('Sunday Races 10-9-22'!$B$11:$B$15,$B13,'Sunday Races 10-9-22'!$BO$11:$BO$15)</f>
        <v>0</v>
      </c>
      <c r="FJ13" s="99">
        <f>SUMIF('Sunday Races 10-9-22'!$B$11:$B$15,$B13,'Sunday Races 10-9-22'!$BR$11:$BR$15)</f>
        <v>0</v>
      </c>
      <c r="FK13" s="99">
        <f>SUMIF('Great Pumpkin Regatta 10-15-22'!$B$11:$B$53,$B13,'Great Pumpkin Regatta 10-15-22'!$BF$11:$BF$53)</f>
        <v>0</v>
      </c>
      <c r="FL13" s="99">
        <f>SUMIF('Great Pumpkin Regatta 10-15-22'!$B$11:$B$53,$B13,'Great Pumpkin Regatta 10-15-22'!$BI$11:$BI$53)</f>
        <v>0</v>
      </c>
      <c r="FM13" s="99">
        <f>SUMIF('Great Pumpkin Regatta 10-15-22'!$B$11:$B$53,$B13,'Great Pumpkin Regatta 10-15-22'!$BL$11:$BL$53)</f>
        <v>0</v>
      </c>
      <c r="FN13" s="99">
        <f>SUMIF('Great Pumpkin Regatta 10-15-22'!$B$11:$B$53,$B13,'Great Pumpkin Regatta 10-15-22'!$BO$11:$BO$53)</f>
        <v>0</v>
      </c>
      <c r="FO13" s="99">
        <f>SUMIF('Great Pumpkin Regatta 10-15-22'!$B$11:$B$53,$B13,'Great Pumpkin Regatta 10-15-22'!$BR$11:$BR$53)</f>
        <v>0</v>
      </c>
      <c r="FP13" s="99">
        <f>SUMIF('Sunday Races 10-23-22'!$B$11:$B$16,$B13,'Sunday Races 10-23-22'!$BF$11:$BF$16)</f>
        <v>0</v>
      </c>
      <c r="FQ13" s="99">
        <f>SUMIF('Sunday Races 10-23-22'!$B$11:$B$16,$B13,'Sunday Races 10-23-22'!$BI$11:$BI$16)</f>
        <v>0</v>
      </c>
      <c r="FR13" s="99">
        <f>SUMIF('Sunday Races 10-23-22'!$B$11:$B$16,$B13,'Sunday Races 10-23-22'!$BL$11:$BL$16)</f>
        <v>0</v>
      </c>
      <c r="FS13" s="99">
        <f>SUMIF('Sunday Races 10-23-22'!$B$11:$B$16,$B13,'Sunday Races 10-23-22'!$BO$11:$BO$16)</f>
        <v>0</v>
      </c>
      <c r="FT13" s="99">
        <f>SUMIF('Sunday Races 10-23-22'!$B$11:$B$16,$B13,'Sunday Races 10-23-22'!$BR$11:$BR$16)</f>
        <v>0</v>
      </c>
      <c r="FU13" s="100"/>
      <c r="FV13" s="101"/>
      <c r="FW13" s="102">
        <f t="shared" si="25"/>
        <v>11</v>
      </c>
      <c r="FX13" s="102">
        <f t="shared" si="25"/>
        <v>9</v>
      </c>
      <c r="FY13" s="102">
        <f t="shared" si="25"/>
        <v>6</v>
      </c>
      <c r="FZ13" s="102">
        <f t="shared" si="25"/>
        <v>5</v>
      </c>
      <c r="GA13" s="102">
        <f t="shared" si="25"/>
        <v>0</v>
      </c>
      <c r="GB13" s="102">
        <f t="shared" si="25"/>
        <v>0</v>
      </c>
      <c r="GC13" s="102">
        <f t="shared" si="25"/>
        <v>0</v>
      </c>
      <c r="GD13" s="102">
        <f t="shared" si="25"/>
        <v>0</v>
      </c>
      <c r="GE13" s="102">
        <f t="shared" si="25"/>
        <v>0</v>
      </c>
      <c r="GF13" s="102">
        <f t="shared" si="25"/>
        <v>0</v>
      </c>
      <c r="GG13" s="102">
        <f t="shared" si="26"/>
        <v>0</v>
      </c>
      <c r="GH13" s="102">
        <f t="shared" si="26"/>
        <v>0</v>
      </c>
      <c r="GI13" s="102">
        <f t="shared" si="26"/>
        <v>0</v>
      </c>
      <c r="GJ13" s="102">
        <f t="shared" si="26"/>
        <v>0</v>
      </c>
      <c r="GK13" s="102">
        <f t="shared" si="26"/>
        <v>0</v>
      </c>
      <c r="GL13" s="102">
        <f t="shared" si="26"/>
        <v>0</v>
      </c>
      <c r="GM13" s="102">
        <f t="shared" si="26"/>
        <v>0</v>
      </c>
      <c r="GN13" s="102">
        <f t="shared" si="26"/>
        <v>0</v>
      </c>
      <c r="GO13" s="102">
        <f t="shared" si="26"/>
        <v>0</v>
      </c>
      <c r="GP13" s="102">
        <f t="shared" si="26"/>
        <v>0</v>
      </c>
      <c r="GQ13" s="102">
        <f t="shared" si="27"/>
        <v>0</v>
      </c>
      <c r="GR13" s="102">
        <f t="shared" si="27"/>
        <v>0</v>
      </c>
      <c r="GS13" s="102">
        <f t="shared" si="27"/>
        <v>0</v>
      </c>
      <c r="GT13" s="102">
        <f t="shared" si="27"/>
        <v>0</v>
      </c>
      <c r="GU13" s="102">
        <f t="shared" si="27"/>
        <v>0</v>
      </c>
      <c r="GV13" s="102">
        <f t="shared" si="27"/>
        <v>0</v>
      </c>
      <c r="GW13" s="102">
        <f t="shared" si="27"/>
        <v>0</v>
      </c>
      <c r="GX13" s="102">
        <f t="shared" si="27"/>
        <v>0</v>
      </c>
      <c r="GY13" s="102">
        <f t="shared" si="27"/>
        <v>0</v>
      </c>
      <c r="GZ13" s="102">
        <f t="shared" si="27"/>
        <v>0</v>
      </c>
      <c r="HA13" s="102">
        <f t="shared" si="28"/>
        <v>0</v>
      </c>
      <c r="HB13" s="102">
        <f t="shared" si="28"/>
        <v>0</v>
      </c>
      <c r="HC13" s="102">
        <f t="shared" si="28"/>
        <v>0</v>
      </c>
      <c r="HD13" s="102">
        <f t="shared" si="28"/>
        <v>0</v>
      </c>
      <c r="HE13" s="102">
        <f t="shared" si="28"/>
        <v>0</v>
      </c>
      <c r="HF13" s="102">
        <f t="shared" si="28"/>
        <v>0</v>
      </c>
      <c r="HG13" s="102">
        <f t="shared" si="28"/>
        <v>0</v>
      </c>
      <c r="HH13" s="102">
        <f t="shared" si="28"/>
        <v>0</v>
      </c>
      <c r="HI13" s="102">
        <f t="shared" si="28"/>
        <v>0</v>
      </c>
      <c r="HJ13" s="102">
        <f t="shared" si="28"/>
        <v>0</v>
      </c>
      <c r="HK13" s="102">
        <f t="shared" si="29"/>
        <v>0</v>
      </c>
      <c r="HL13" s="102">
        <f t="shared" si="29"/>
        <v>0</v>
      </c>
      <c r="HM13" s="102">
        <f t="shared" si="29"/>
        <v>0</v>
      </c>
      <c r="HN13" s="102">
        <f t="shared" si="29"/>
        <v>0</v>
      </c>
      <c r="HO13" s="102">
        <f t="shared" si="29"/>
        <v>0</v>
      </c>
      <c r="HP13" s="102">
        <f t="shared" si="29"/>
        <v>0</v>
      </c>
      <c r="HQ13" s="102">
        <f t="shared" si="29"/>
        <v>0</v>
      </c>
      <c r="HR13" s="102">
        <f t="shared" si="29"/>
        <v>0</v>
      </c>
      <c r="HS13" s="102">
        <f t="shared" si="29"/>
        <v>0</v>
      </c>
      <c r="HT13" s="102">
        <f t="shared" si="29"/>
        <v>0</v>
      </c>
      <c r="HU13" s="102">
        <f t="shared" si="30"/>
        <v>0</v>
      </c>
      <c r="HV13" s="102">
        <f t="shared" si="30"/>
        <v>0</v>
      </c>
      <c r="HW13" s="102">
        <f t="shared" si="30"/>
        <v>0</v>
      </c>
      <c r="HX13" s="102">
        <f t="shared" si="30"/>
        <v>0</v>
      </c>
      <c r="HY13" s="102">
        <f t="shared" si="30"/>
        <v>0</v>
      </c>
      <c r="HZ13" s="102">
        <f t="shared" si="30"/>
        <v>0</v>
      </c>
      <c r="IA13" s="102">
        <f t="shared" si="30"/>
        <v>0</v>
      </c>
      <c r="IB13" s="102">
        <f t="shared" si="30"/>
        <v>0</v>
      </c>
      <c r="IC13" s="102">
        <f t="shared" si="30"/>
        <v>0</v>
      </c>
      <c r="ID13" s="102">
        <f t="shared" si="30"/>
        <v>0</v>
      </c>
      <c r="IE13" s="102">
        <f t="shared" si="31"/>
        <v>0</v>
      </c>
      <c r="IF13" s="102">
        <f t="shared" si="31"/>
        <v>0</v>
      </c>
      <c r="IG13" s="102">
        <f t="shared" si="31"/>
        <v>0</v>
      </c>
      <c r="IH13" s="102">
        <f t="shared" si="31"/>
        <v>0</v>
      </c>
      <c r="II13" s="102">
        <f t="shared" si="31"/>
        <v>0</v>
      </c>
      <c r="IJ13" s="102">
        <f t="shared" si="31"/>
        <v>0</v>
      </c>
      <c r="IK13" s="102">
        <f t="shared" si="31"/>
        <v>0</v>
      </c>
      <c r="IL13" s="102">
        <f t="shared" si="31"/>
        <v>0</v>
      </c>
      <c r="IM13" s="102">
        <f t="shared" si="31"/>
        <v>0</v>
      </c>
      <c r="IN13" s="102">
        <f t="shared" si="31"/>
        <v>0</v>
      </c>
      <c r="IO13" s="102">
        <f t="shared" si="31"/>
        <v>0</v>
      </c>
      <c r="IP13" s="102">
        <f t="shared" si="31"/>
        <v>0</v>
      </c>
      <c r="IQ13" s="102">
        <f t="shared" si="31"/>
        <v>0</v>
      </c>
      <c r="IR13" s="102">
        <f t="shared" si="31"/>
        <v>0</v>
      </c>
      <c r="IS13" s="102">
        <f t="shared" si="31"/>
        <v>0</v>
      </c>
      <c r="IU13" s="99">
        <f>SUMIF('2021 Club Championship Crew'!$B$11:$B$14,$B13,'2021 Club Championship Crew'!$BN$11:$BN$14)</f>
        <v>0</v>
      </c>
      <c r="IV13" s="99">
        <f>SUMIF('2021 Club Championship Crew'!$B$11:$B$14,$B13,'2021 Club Championship Crew'!$BQ$11:$BQ$14)</f>
        <v>0</v>
      </c>
      <c r="IW13" s="99">
        <f>SUMIF('2021 Club Championship Crew'!$B$11:$B$14,$B13,'2021 Club Championship Crew'!$BT$11:$BT$14)</f>
        <v>0</v>
      </c>
      <c r="IX13" s="99">
        <f>SUMIF('2021 Club Championship Crew'!$B$11:$B$14,$B13,'2021 Club Championship Crew'!$BW$11:$BW$14)</f>
        <v>0</v>
      </c>
      <c r="IY13" s="99">
        <f>SUMIF('2021 Club Championship Crew'!$B$11:$B$14,$B13,'2021 Club Championship Crew'!$CC$11:$CC$14)</f>
        <v>0</v>
      </c>
    </row>
    <row r="14" spans="1:259" ht="15" customHeight="1" x14ac:dyDescent="0.2">
      <c r="A14" s="134">
        <f t="shared" si="17"/>
        <v>11</v>
      </c>
      <c r="B14" s="103" t="s">
        <v>182</v>
      </c>
      <c r="C14" s="96">
        <f t="shared" si="6"/>
        <v>6</v>
      </c>
      <c r="D14" s="97">
        <f t="shared" si="7"/>
        <v>14</v>
      </c>
      <c r="E14" s="96">
        <f t="shared" si="8"/>
        <v>14</v>
      </c>
      <c r="F14" s="98">
        <f t="shared" si="9"/>
        <v>2.3333333333333334E-2</v>
      </c>
      <c r="G14" s="99">
        <f>SUMIF('Saturday Race 11-06-21'!$B$11:$B$24,$B14,'Saturday Race 11-06-21'!$BF$11:$BF$24)</f>
        <v>0</v>
      </c>
      <c r="H14" s="99">
        <f>SUMIF('Saturday Race 11-06-21'!$B$11:$B$24,$B14,'Saturday Race 11-06-21'!$BI$11:$BI$24)</f>
        <v>0</v>
      </c>
      <c r="I14" s="99">
        <f>SUMIF('Saturday Race 11-06-21'!$B$11:$B$24,$B14,'Saturday Race 11-06-21'!$BL$11:$BL$24)</f>
        <v>0</v>
      </c>
      <c r="J14" s="99">
        <f>SUMIF('Saturday Race 11-06-21'!$B$11:$B$24,$B14,'Saturday Race 11-06-21'!$BO$11:$BO$24)</f>
        <v>0</v>
      </c>
      <c r="K14" s="99">
        <f>SUMIF('Saturday Race 11-06-21'!$B$11:$B$24,$B14,'Saturday Race 11-06-21'!$BR$11:$BR$24)</f>
        <v>0</v>
      </c>
      <c r="L14" s="99">
        <f>SUMIF('Saturday Race 11-20-21'!$B$11:$B$24,$B14,'Saturday Race 11-20-21'!$BF$11:$BF$24)</f>
        <v>0</v>
      </c>
      <c r="M14" s="99">
        <f>SUMIF('Saturday Race 11-20-21'!$B$11:$B$24,$B14,'Saturday Race 11-20-21'!$BI$11:$BI$24)</f>
        <v>0</v>
      </c>
      <c r="N14" s="99">
        <f>SUMIF('Saturday Race 11-20-21'!$B$11:$B$24,$B14,'Saturday Race 11-20-21'!$BL$11:$BL$24)</f>
        <v>0</v>
      </c>
      <c r="O14" s="99">
        <f>SUMIF('Saturday Race 11-20-21'!$B$11:$B$24,$B14,'Saturday Race 11-20-21'!$BO$11:$BO$24)</f>
        <v>0</v>
      </c>
      <c r="P14" s="99">
        <f>SUMIF('Saturday Race 11-20-21'!$B$11:$B$24,$B14,'Saturday Race 11-20-21'!$BR$11:$BR$24)</f>
        <v>0</v>
      </c>
      <c r="Q14" s="99">
        <f>SUMIF('One Day 12-04-21 Scots'!$B$11:$B$24,$B14,'One Day 12-04-21 Scots'!$BF$11:$BF$24)</f>
        <v>0</v>
      </c>
      <c r="R14" s="99">
        <f>SUMIF('One Day 12-04-21 Scots'!$B$11:$B$24,$B14,'One Day 12-04-21 Scots'!$BI$11:$BI$24)</f>
        <v>0</v>
      </c>
      <c r="S14" s="99">
        <f>SUMIF('One Day 12-04-21 Scots'!$B$11:$B$24,$B14,'One Day 12-04-21 Scots'!$BL$11:$BL$24)</f>
        <v>0</v>
      </c>
      <c r="T14" s="99">
        <f>SUMIF('One Day 12-04-21 Scots'!$B$11:$B$24,$B14,'One Day 12-04-21 Scots'!$BO$11:$BO$24)</f>
        <v>0</v>
      </c>
      <c r="U14" s="99">
        <f>SUMIF('One Day 12-04-21 Scots'!$B$11:$B$24,$B14,'One Day 12-04-21 Scots'!$BR$11:$BR$24)</f>
        <v>0</v>
      </c>
      <c r="V14" s="99">
        <f>SUMIF('One Day 12-04-21 Thistles'!$B$11:$B$25,$B14,'One Day 12-04-21 Thistles'!$BF$11:$BF$25)</f>
        <v>0</v>
      </c>
      <c r="W14" s="99">
        <f>SUMIF('One Day 12-04-21 Thistles'!$B$11:$B$25,$B14,'One Day 12-04-21 Thistles'!$BI$11:$BI$25)</f>
        <v>4</v>
      </c>
      <c r="X14" s="99">
        <f>SUMIF('One Day 12-04-21 Thistles'!$B$11:$B$25,$B14,'One Day 12-04-21 Thistles'!$BL$11:$BL$25)</f>
        <v>1</v>
      </c>
      <c r="Y14" s="99">
        <f>SUMIF('One Day 12-04-21 Thistles'!$B$11:$B$25,$B14,'One Day 12-04-21 Thistles'!$BO$11:$BO$25)</f>
        <v>3</v>
      </c>
      <c r="Z14" s="99">
        <f>SUMIF('One Day 12-04-21 Thistles'!$B$11:$B$25,$B14,'One Day 12-04-21 Thistles'!$BR$11:$BR$25)</f>
        <v>0</v>
      </c>
      <c r="AA14" s="99">
        <f>SUMIF('Saturday Race 1-08-22'!$B$11:$B$20,$B14,'Saturday Race 1-08-22'!$BF$11:$BF$20)</f>
        <v>0</v>
      </c>
      <c r="AB14" s="99">
        <f>SUMIF('Saturday Race 1-08-22'!$B$11:$B$20,$B14,'Saturday Race 1-08-22'!$BI$11:$BI$20)</f>
        <v>0</v>
      </c>
      <c r="AC14" s="99">
        <f>SUMIF('Saturday Race 1-08-22'!$B$11:$B$20,$B14,'Saturday Race 1-08-22'!$BL$11:$BL$20)</f>
        <v>0</v>
      </c>
      <c r="AD14" s="99">
        <f>SUMIF('Saturday Race 1-08-22'!$B$11:$B$20,$B14,'Saturday Race 1-08-22'!$BO$11:$BO$20)</f>
        <v>0</v>
      </c>
      <c r="AE14" s="99">
        <f>SUMIF('Saturday Race 1-08-22'!$B$11:$B$20,$B14,'Saturday Race 1-08-22'!$BR$11:$BR$20)</f>
        <v>0</v>
      </c>
      <c r="AF14" s="99">
        <f>SUMIF('Saturday Race 1-22-22'!$B$11:$B$20,$B14,'Saturday Race 1-22-22'!$BF$11:$BF$20)</f>
        <v>0</v>
      </c>
      <c r="AG14" s="99">
        <f>SUMIF('Saturday Race 1-22-22'!$B$11:$B$20,$B14,'Saturday Race 1-22-22'!$BI$11:$BI$20)</f>
        <v>0</v>
      </c>
      <c r="AH14" s="99">
        <f>SUMIF('Saturday Race 1-22-22'!$B$11:$B$20,$B14,'Saturday Race 1-22-22'!$BL$11:$BL$20)</f>
        <v>0</v>
      </c>
      <c r="AI14" s="99">
        <f>SUMIF('Saturday Race 1-22-22'!$B$11:$B$20,$B14,'Saturday Race 1-22-22'!$BO$11:$BO$20)</f>
        <v>0</v>
      </c>
      <c r="AJ14" s="99">
        <f>SUMIF('Saturday Race 1-22-22'!$B$11:$B$20,$B14,'Saturday Race 1-22-22'!$BR$11:$BR$20)</f>
        <v>0</v>
      </c>
      <c r="AK14" s="99">
        <f>SUMIF('Sunday Race 2-6-22'!$B$11:$B$20,$B14,'Sunday Race 2-6-22'!$BF$11:$BF$20)</f>
        <v>0</v>
      </c>
      <c r="AL14" s="99">
        <f>SUMIF('Sunday Race 2-6-22'!$B$11:$B$20,$B14,'Sunday Race 2-6-22'!$BI$11:$BI$20)</f>
        <v>0</v>
      </c>
      <c r="AM14" s="99">
        <f>SUMIF('Sunday Race 2-6-22'!$B$11:$B$20,$B14,'Sunday Race 2-6-22'!$BL$11:$BL$20)</f>
        <v>0</v>
      </c>
      <c r="AN14" s="99">
        <f>SUMIF('Sunday Race 2-6-22'!$B$11:$B$20,$B14,'Sunday Race 2-6-22'!$BO$11:$BO$20)</f>
        <v>0</v>
      </c>
      <c r="AO14" s="99">
        <f>SUMIF('Sunday Race 2-6-22'!$B$11:$B$20,$B14,'Sunday Race 2-6-22'!$BR$11:$BR$20)</f>
        <v>0</v>
      </c>
      <c r="AP14" s="99">
        <f>SUMIF('Chili One Day 2-12-22 Scots'!$B$11:$B$20,$B14,'Chili One Day 2-12-22 Scots'!$BF$11:$BF$20)</f>
        <v>0</v>
      </c>
      <c r="AQ14" s="99">
        <f>SUMIF('Chili One Day 2-12-22 Scots'!$B$11:$B$20,$B14,'Chili One Day 2-12-22 Scots'!$BI$11:$BI$20)</f>
        <v>0</v>
      </c>
      <c r="AR14" s="99">
        <f>SUMIF('Chili One Day 2-12-22 Scots'!$B$11:$B$20,$B14,'Chili One Day 2-12-22 Scots'!$BL$11:$BL$20)</f>
        <v>0</v>
      </c>
      <c r="AS14" s="99">
        <f>SUMIF('Chili One Day 2-12-22 Scots'!$B$11:$B$20,$B14,'Chili One Day 2-12-22 Scots'!$BO$11:$BO$20)</f>
        <v>0</v>
      </c>
      <c r="AT14" s="99">
        <f>SUMIF('Chili One Day 2-12-22 Scots'!$B$11:$B$20,$B14,'Chili One Day 2-12-22 Scots'!$BR$11:$BR$20)</f>
        <v>0</v>
      </c>
      <c r="AU14" s="99">
        <f>SUMIF('Chili One Day 2-12-22 Thistles'!$B$11:$B$20,$B14,'Chili One Day 2-12-22 Thistles'!$BF$11:$BF$20)</f>
        <v>0</v>
      </c>
      <c r="AV14" s="99">
        <f>SUMIF('Chili One Day 2-12-22 Thistles'!$B$11:$B$20,$B14,'Chili One Day 2-12-22 Thistles'!$BI$11:$BI$20)</f>
        <v>0</v>
      </c>
      <c r="AW14" s="99">
        <f>SUMIF('Chili One Day 2-12-22 Thistles'!$B$11:$B$20,$B14,'Chili One Day 2-12-22 Thistles'!$BL$11:$BL$20)</f>
        <v>0</v>
      </c>
      <c r="AX14" s="99">
        <f>SUMIF('Chili One Day 2-12-22 Thistles'!$B$11:$B$20,$B14,'Chili One Day 2-12-22 Thistles'!$BO$11:$BO$20)</f>
        <v>0</v>
      </c>
      <c r="AY14" s="99">
        <f>SUMIF('Chili One Day 2-12-22 Thistles'!$B$11:$B$20,$B14,'Chili One Day 2-12-22 Thistles'!$BR$11:$BR$20)</f>
        <v>0</v>
      </c>
      <c r="AZ14" s="99">
        <f>SUMIF('Sunday Race 2-20-22'!$B$11:$B$20,$B14,'Sunday Race 2-20-22'!$BF$11:$BF$20)</f>
        <v>0</v>
      </c>
      <c r="BA14" s="99">
        <f>SUMIF('Sunday Race 2-20-22'!$B$11:$B$20,$B14,'Sunday Race 2-20-22'!$BI$11:$BI$20)</f>
        <v>0</v>
      </c>
      <c r="BB14" s="99">
        <f>SUMIF('Sunday Race 2-20-22'!$B$11:$B$20,$B14,'Sunday Race 2-20-22'!$BL$11:$BL$20)</f>
        <v>0</v>
      </c>
      <c r="BC14" s="99">
        <f>SUMIF('Sunday Race 2-20-22'!$B$11:$B$20,$B14,'Sunday Race 2-20-22'!$BO$11:$BO$20)</f>
        <v>0</v>
      </c>
      <c r="BD14" s="99">
        <f>SUMIF('Sunday Race 2-20-22'!$B$11:$B$20,$B14,'Sunday Race 2-20-22'!$BR$11:$BR$20)</f>
        <v>0</v>
      </c>
      <c r="BE14" s="99">
        <f>SUMIF('Sunday Race 2-27-22'!$B$11:$B$20,$B14,'Sunday Race 2-27-22'!$BF$11:$BF$20)</f>
        <v>0</v>
      </c>
      <c r="BF14" s="99">
        <f>SUMIF('Sunday Race 2-27-22'!$B$11:$B$20,$B14,'Sunday Race 2-27-22'!$BI$11:$BI$20)</f>
        <v>0</v>
      </c>
      <c r="BG14" s="99">
        <f>SUMIF('Sunday Race 2-27-22'!$B$11:$B$20,$B14,'Sunday Race 2-27-22'!$BL$11:$BL$20)</f>
        <v>0</v>
      </c>
      <c r="BH14" s="99">
        <f>SUMIF('Sunday Race 2-27-22'!$B$11:$B$20,$B14,'Sunday Race 2-27-22'!$BO$11:$BO$20)</f>
        <v>0</v>
      </c>
      <c r="BI14" s="99">
        <f>SUMIF('Sunday Race 2-27-22'!$B$11:$B$20,$B14,'Sunday Race 2-27-22'!$BR$11:$BR$20)</f>
        <v>0</v>
      </c>
      <c r="BJ14" s="99">
        <f>SUMIF('Sunday Race 3-13-22'!$B$11:$B$21,$B14,'Sunday Race 3-13-22'!$BF$11:$BF$21)</f>
        <v>0</v>
      </c>
      <c r="BK14" s="99">
        <f>SUMIF('Sunday Race 3-13-22'!$B$11:$B$21,$B14,'Sunday Race 3-13-22'!$BI$11:$BI$21)</f>
        <v>2</v>
      </c>
      <c r="BL14" s="99">
        <f>SUMIF('Sunday Race 3-13-22'!$B$11:$B$21,$B14,'Sunday Race 3-13-22'!$BL$11:$BL$21)</f>
        <v>3</v>
      </c>
      <c r="BM14" s="99">
        <f>SUMIF('Sunday Race 3-13-22'!$B$11:$B$21,$B14,'Sunday Race 3-13-22'!$BO$11:$BO$21)</f>
        <v>1</v>
      </c>
      <c r="BN14" s="99">
        <f>SUMIF('Sunday Race 3-13-22'!$B$11:$B$21,$B14,'Sunday Race 3-13-22'!$BR$11:$BR$21)</f>
        <v>0</v>
      </c>
      <c r="BO14" s="99">
        <f>SUMIF('Saturday Race 3-19-22'!$B$11:$B$26,$B14,'Saturday Race 3-19-22'!$BF$11:$BF$26)</f>
        <v>0</v>
      </c>
      <c r="BP14" s="99">
        <f>SUMIF('Saturday Race 3-19-22'!$B$11:$B$26,$B14,'Saturday Race 3-19-22'!$BI$11:$BI$26)</f>
        <v>0</v>
      </c>
      <c r="BQ14" s="99">
        <f>SUMIF('Saturday Race 3-19-22'!$B$11:$B$26,$B14,'Saturday Race 3-19-22'!$BL$11:$BL$26)</f>
        <v>0</v>
      </c>
      <c r="BR14" s="99">
        <f>SUMIF('Saturday Race 3-19-22'!$B$11:$B$26,$B14,'Saturday Race 3-19-22'!$BO$11:$BO$26)</f>
        <v>0</v>
      </c>
      <c r="BS14" s="99">
        <f>SUMIF('Saturday Race 3-19-22'!$B$11:$B$26,$B14,'Saturday Race 3-19-22'!$BR$11:$BR$26)</f>
        <v>0</v>
      </c>
      <c r="BT14" s="99">
        <f>SUMIF('Sunday Races 4-10-22'!$B$11:$B$26,$B14,'Sunday Races 4-10-22'!$BF$11:$BF$26)</f>
        <v>0</v>
      </c>
      <c r="BU14" s="99">
        <f>SUMIF('Sunday Races 4-10-22'!$B$11:$B$26,$B14,'Sunday Races 4-10-22'!$BI$11:$BI$26)</f>
        <v>0</v>
      </c>
      <c r="BV14" s="99">
        <f>SUMIF('Sunday Races 4-10-22'!$B$11:$B$26,$B14,'Sunday Races 4-10-22'!$BL$11:$BL$26)</f>
        <v>0</v>
      </c>
      <c r="BW14" s="99">
        <f>SUMIF('Sunday Races 4-10-22'!$B$11:$B$26,$B14,'Sunday Races 4-10-22'!$BO$11:$BO$26)</f>
        <v>0</v>
      </c>
      <c r="BX14" s="99">
        <f>SUMIF('Sunday Races 4-10-22'!$B$11:$B$26,$B14,'Sunday Races 4-10-22'!$BR$11:$BR$26)</f>
        <v>0</v>
      </c>
      <c r="BY14" s="99">
        <f>SUMIF('Easter One Day 4-16-22 FS'!$B$11:$B$26,$B14,'Easter One Day 4-16-22 FS'!$BF$11:$BF$26)</f>
        <v>0</v>
      </c>
      <c r="BZ14" s="99">
        <f>SUMIF('Easter One Day 4-16-22 FS'!$B$11:$B$26,$B14,'Easter One Day 4-16-22 FS'!$BI$11:$BI$26)</f>
        <v>0</v>
      </c>
      <c r="CA14" s="99">
        <f>SUMIF('Easter One Day 4-16-22 FS'!$B$11:$B$26,$B14,'Easter One Day 4-16-22 FS'!$BL$11:$BL$26)</f>
        <v>0</v>
      </c>
      <c r="CB14" s="99">
        <f>SUMIF('Easter One Day 4-16-22 FS'!$B$11:$B$26,$B14,'Easter One Day 4-16-22 FS'!$BO$11:$BO$26)</f>
        <v>0</v>
      </c>
      <c r="CC14" s="99">
        <f>SUMIF('Easter One Day 4-16-22 FS'!$B$11:$B$26,$B14,'Easter One Day 4-16-22 FS'!$BR$11:$BR$26)</f>
        <v>0</v>
      </c>
      <c r="CD14" s="99">
        <f>SUMIF('Easter One Day 4-16-22 TH'!$B$11:$B$26,$B14,'Easter One Day 4-16-22 TH'!$BF$11:$BF$26)</f>
        <v>0</v>
      </c>
      <c r="CE14" s="99">
        <f>SUMIF('Easter One Day 4-16-22 TH'!$B$11:$B$26,$B14,'Easter One Day 4-16-22 TH'!$BI$11:$BI$26)</f>
        <v>0</v>
      </c>
      <c r="CF14" s="99">
        <f>SUMIF('Easter One Day 4-16-22 TH'!$B$11:$B$26,$B14,'Easter One Day 4-16-22 TH'!$BL$11:$BL$26)</f>
        <v>0</v>
      </c>
      <c r="CG14" s="99">
        <f>SUMIF('Easter One Day 4-16-22 TH'!$B$11:$B$26,$B14,'Easter One Day 4-16-22 TH'!$BO$11:$BO$26)</f>
        <v>0</v>
      </c>
      <c r="CH14" s="99">
        <f>SUMIF('Easter One Day 4-16-22 TH'!$B$11:$B$26,$B14,'Easter One Day 4-16-22 TH'!$BR$11:$BR$26)</f>
        <v>0</v>
      </c>
      <c r="CI14" s="99">
        <f>SUMIF('Sunday Races 5-1-22'!$B$11:$B$28,$B14,'Sunday Races 5-1-22'!$BF$11:$BF$28)</f>
        <v>0</v>
      </c>
      <c r="CJ14" s="99">
        <f>SUMIF('Sunday Races 5-1-22'!$B$11:$B$28,$B14,'Sunday Races 5-1-22'!$BI$11:$BI$28)</f>
        <v>0</v>
      </c>
      <c r="CK14" s="99">
        <f>SUMIF('Sunday Races 5-1-22'!$B$11:$B$28,$B14,'Sunday Races 5-1-22'!$BL$11:$BL$28)</f>
        <v>0</v>
      </c>
      <c r="CL14" s="99">
        <f>SUMIF('Sunday Races 5-1-22'!$B$11:$B$28,$B14,'Sunday Races 5-1-22'!$BO$11:$BO$28)</f>
        <v>0</v>
      </c>
      <c r="CM14" s="99">
        <f>SUMIF('Sunday Races 5-1-22'!$B$11:$B$28,$B14,'Sunday Races 5-1-22'!$BR$11:$BR$28)</f>
        <v>0</v>
      </c>
      <c r="CN14" s="99">
        <f>SUMIF('Long Distance Race 5-7-22'!$B$11:$B$27,$B14,'Long Distance Race 5-7-22'!$BF$11:$BF$27)</f>
        <v>0</v>
      </c>
      <c r="CO14" s="99">
        <f>SUMIF('Long Distance Race 5-7-22'!$B$11:$B$27,$B14,'Long Distance Race 5-7-22'!$BI$11:$BI$27)</f>
        <v>0</v>
      </c>
      <c r="CP14" s="99">
        <f>SUMIF('Long Distance Race 5-7-22'!$B$11:$B$27,$B14,'Long Distance Race 5-7-22'!$BL$11:$BL$27)</f>
        <v>0</v>
      </c>
      <c r="CQ14" s="99">
        <f>SUMIF('Long Distance Race 5-7-22'!$B$11:$B$27,$B14,'Long Distance Race 5-7-22'!$BO$11:$BO$27)</f>
        <v>0</v>
      </c>
      <c r="CR14" s="99">
        <f>SUMIF('Long Distance Race 5-7-22'!$B$11:$B$27,$B14,'Long Distance Race 5-7-22'!$BR$11:$BR$27)</f>
        <v>0</v>
      </c>
      <c r="CS14" s="99">
        <f>SUMIF('Memorial Day Regatta 5-28-22 Op'!$B$11:$B$27,$B14,'Memorial Day Regatta 5-28-22 Op'!$BF$11:$BF$27)</f>
        <v>0</v>
      </c>
      <c r="CT14" s="99">
        <f>SUMIF('Memorial Day Regatta 5-28-22 Op'!$B$11:$B$27,$B14,'Memorial Day Regatta 5-28-22 Op'!$BI$11:$BI$27)</f>
        <v>0</v>
      </c>
      <c r="CU14" s="99">
        <f>SUMIF('Memorial Day Regatta 5-28-22 Op'!$B$11:$B$27,$B14,'Memorial Day Regatta 5-28-22 Op'!$BL$11:$BL$27)</f>
        <v>0</v>
      </c>
      <c r="CV14" s="99">
        <f>SUMIF('Memorial Day Regatta 5-28-22 Op'!$B$11:$B$27,$B14,'Memorial Day Regatta 5-28-22 Op'!$BO$11:$BO$27)</f>
        <v>0</v>
      </c>
      <c r="CW14" s="99">
        <f>SUMIF('Memorial Day Regatta 5-28-22 Op'!$B$11:$B$27,$B14,'Memorial Day Regatta 5-28-22 Op'!$BR$11:$BR$27)</f>
        <v>0</v>
      </c>
      <c r="CX14" s="99">
        <f>SUMIF('Sunday Races 6-5-22'!$B$11:$B$28,$B14,'Sunday Races 6-5-22'!$BF$11:$BF$28)</f>
        <v>0</v>
      </c>
      <c r="CY14" s="99">
        <f>SUMIF('Sunday Races 6-5-22'!$B$11:$B$28,$B14,'Sunday Races 6-5-22'!$BI$11:$BI$28)</f>
        <v>0</v>
      </c>
      <c r="CZ14" s="99">
        <f>SUMIF('Sunday Races 6-5-22'!$B$11:$B$28,$B14,'Sunday Races 6-5-22'!$BL$11:$BL$28)</f>
        <v>0</v>
      </c>
      <c r="DA14" s="99">
        <f>SUMIF('Sunday Races 6-5-22'!$B$11:$B$28,$B14,'Sunday Races 6-5-22'!$BO$11:$BO$28)</f>
        <v>0</v>
      </c>
      <c r="DB14" s="99">
        <f>SUMIF('Sunday Races 6-5-22'!$B$11:$B$28,$B14,'Sunday Races 6-5-22'!$BR$11:$BR$28)</f>
        <v>0</v>
      </c>
      <c r="DC14" s="99">
        <f>SUMIF('Sunday Races 6-12-22'!$B$11:$B$24,$B14,'Sunday Races 6-12-22'!$BF$11:$BF$24)</f>
        <v>0</v>
      </c>
      <c r="DD14" s="99">
        <f>SUMIF('Sunday Races 6-12-22'!$B$11:$B$24,$B14,'Sunday Races 6-12-22'!$BI$11:$BI$24)</f>
        <v>0</v>
      </c>
      <c r="DE14" s="99">
        <f>SUMIF('Sunday Races 6-12-22'!$B$11:$B$24,$B14,'Sunday Races 6-12-22'!$BL$11:$BL$24)</f>
        <v>0</v>
      </c>
      <c r="DF14" s="99">
        <f>SUMIF('Sunday Races 6-12-22'!$B$11:$B$24,$B14,'Sunday Races 6-12-22'!$BO$11:$BO$24)</f>
        <v>0</v>
      </c>
      <c r="DG14" s="99">
        <f>SUMIF('Sunday Races 6-12-22'!$B$11:$B$24,$B14,'Sunday Races 6-12-22'!$BR$11:$BR$24)</f>
        <v>0</v>
      </c>
      <c r="DH14" s="99">
        <f>SUMIF('Saturday Races 6-18-22'!$B$11:$B$24,$B14,'Saturday Races 6-18-22'!$BF$11:$BF$24)</f>
        <v>0</v>
      </c>
      <c r="DI14" s="99">
        <f>SUMIF('Saturday Races 6-18-22'!$B$11:$B$24,$B14,'Saturday Races 6-18-22'!$BI$11:$BI$24)</f>
        <v>0</v>
      </c>
      <c r="DJ14" s="99">
        <f>SUMIF('Saturday Races 6-18-22'!$B$11:$B$24,$B14,'Saturday Races 6-18-22'!$BL$11:$BL$24)</f>
        <v>0</v>
      </c>
      <c r="DK14" s="99">
        <f>SUMIF('Saturday Races 6-18-22'!$B$11:$B$24,$B14,'Saturday Races 6-18-22'!$BO$11:$BO$24)</f>
        <v>0</v>
      </c>
      <c r="DL14" s="99">
        <f>SUMIF('Saturday Races 6-18-22'!$B$11:$B$24,$B14,'Saturday Races 6-18-22'!$BR$11:$BR$24)</f>
        <v>0</v>
      </c>
      <c r="DM14" s="99">
        <f>SUMIF('Caldwell Cup 6-25-22 TH'!$B$11:$B$25,$B14,'Caldwell Cup 6-25-22 TH'!$BF$11:$BF$25)</f>
        <v>0</v>
      </c>
      <c r="DN14" s="99">
        <f>SUMIF('Caldwell Cup 6-25-22 TH'!$B$11:$B$25,$B14,'Caldwell Cup 6-25-22 TH'!$BI$11:$BI$25)</f>
        <v>0</v>
      </c>
      <c r="DO14" s="99">
        <f>SUMIF('Caldwell Cup 6-25-22 TH'!$B$11:$B$25,$B14,'Caldwell Cup 6-25-22 TH'!$BL$11:$BL$25)</f>
        <v>0</v>
      </c>
      <c r="DP14" s="99">
        <f>SUMIF('Caldwell Cup 6-25-22 TH'!$B$11:$B$25,$B14,'Caldwell Cup 6-25-22 TH'!$BO$11:$BO$25)</f>
        <v>0</v>
      </c>
      <c r="DQ14" s="99">
        <f>SUMIF('Caldwell Cup 6-25-22 TH'!$B$11:$B$25,$B14,'Caldwell Cup 6-25-22 TH'!$BR$11:$BR$25)</f>
        <v>0</v>
      </c>
      <c r="DR14" s="99">
        <f>SUMIF('Caldwell Cup 6-25-22 FS'!$B$11:$B$18,$B14,'Caldwell Cup 6-25-22 FS'!$BF$11:$BF$18)</f>
        <v>0</v>
      </c>
      <c r="DS14" s="99">
        <f>SUMIF('Caldwell Cup 6-25-22 FS'!$B$11:$B$18,$B14,'Caldwell Cup 6-25-22 FS'!$BI$11:$BI$18)</f>
        <v>0</v>
      </c>
      <c r="DT14" s="99">
        <f>SUMIF('Caldwell Cup 6-25-22 FS'!$B$11:$B$18,$B14,'Caldwell Cup 6-25-22 FS'!$BL$11:$BL$18)</f>
        <v>0</v>
      </c>
      <c r="DU14" s="99">
        <f>SUMIF('Caldwell Cup 6-25-22 FS'!$B$11:$B$18,$B14,'Caldwell Cup 6-25-22 FS'!$BO$11:$BO$18)</f>
        <v>0</v>
      </c>
      <c r="DV14" s="99">
        <f>SUMIF('Caldwell Cup 6-25-22 FS'!$B$11:$B$18,$B14,'Caldwell Cup 6-25-22 FS'!$BR$11:$BR$18)</f>
        <v>0</v>
      </c>
      <c r="DW14" s="99">
        <f>SUMIF('Sunday Races 7-3-22'!$B$11:$B$25,$B14,'Sunday Races 7-3-22'!$BF$11:$BF$25)</f>
        <v>0</v>
      </c>
      <c r="DX14" s="99">
        <f>SUMIF('Sunday Races 7-3-22'!$B$11:$B$25,$B14,'Sunday Races 7-3-22'!$BI$11:$BI$25)</f>
        <v>0</v>
      </c>
      <c r="DY14" s="99">
        <f>SUMIF('Sunday Races 7-3-22'!$B$11:$B$25,$B14,'Sunday Races 7-3-22'!$BL$11:$BL$25)</f>
        <v>0</v>
      </c>
      <c r="DZ14" s="99">
        <f>SUMIF('Sunday Races 7-3-22'!$B$11:$B$25,$B14,'Sunday Races 7-3-22'!$BO$11:$BO$25)</f>
        <v>0</v>
      </c>
      <c r="EA14" s="99">
        <f>SUMIF('Sunday Races 7-3-22'!$B$11:$B$25,$B14,'Sunday Races 7-3-22'!$BR$11:$BR$25)</f>
        <v>0</v>
      </c>
      <c r="EB14" s="99">
        <f>SUMIF('Sunday Races 7-31-22'!$B$11:$B$25,$B14,'Sunday Races 7-31-22'!$BF$11:$BF$25)</f>
        <v>0</v>
      </c>
      <c r="EC14" s="99">
        <f>SUMIF('Sunday Races 7-31-22'!$B$11:$B$25,$B14,'Sunday Races 7-31-22'!$BI$11:$BI$25)</f>
        <v>0</v>
      </c>
      <c r="ED14" s="99">
        <f>SUMIF('Sunday Races 7-31-22'!$B$11:$B$25,$B14,'Sunday Races 7-31-22'!$BL$11:$BL$25)</f>
        <v>0</v>
      </c>
      <c r="EE14" s="99">
        <f>SUMIF('Sunday Races 7-31-22'!$B$11:$B$25,$B14,'Sunday Races 7-31-22'!$BO$11:$BO$25)</f>
        <v>0</v>
      </c>
      <c r="EF14" s="99">
        <f>SUMIF('Sunday Races 7-31-22'!$B$11:$B$25,$B14,'Sunday Races 7-31-22'!$BR$11:$BR$25)</f>
        <v>0</v>
      </c>
      <c r="EG14" s="99">
        <f>SUMIF('Sunday Races 8-14-22'!$B$11:$B$25,$B14,'Sunday Races 8-14-22'!$BF$11:$BF$25)</f>
        <v>0</v>
      </c>
      <c r="EH14" s="99">
        <f>SUMIF('Sunday Races 8-14-22'!$B$11:$B$25,$B14,'Sunday Races 8-14-22'!$BI$11:$BI$25)</f>
        <v>0</v>
      </c>
      <c r="EI14" s="99">
        <f>SUMIF('Sunday Races 8-14-22'!$B$11:$B$25,$B14,'Sunday Races 8-14-22'!$BL$11:$BL$25)</f>
        <v>0</v>
      </c>
      <c r="EJ14" s="99">
        <f>SUMIF('Sunday Races 8-14-22'!$B$11:$B$25,$B14,'Sunday Races 8-14-22'!$BO$11:$BO$25)</f>
        <v>0</v>
      </c>
      <c r="EK14" s="99">
        <f>SUMIF('Sunday Races 8-14-22'!$B$11:$B$25,$B14,'Sunday Races 8-14-22'!$BR$11:$BR$25)</f>
        <v>0</v>
      </c>
      <c r="EL14" s="99">
        <f>SUMIF('Saturday Races 8-20-22'!$B$11:$B$25,$B14,'Saturday Races 8-20-22'!$BF$11:$BF$25)</f>
        <v>0</v>
      </c>
      <c r="EM14" s="99">
        <f>SUMIF('Saturday Races 8-20-22'!$B$11:$B$25,$B14,'Saturday Races 8-20-22'!$BI$11:$BI$25)</f>
        <v>0</v>
      </c>
      <c r="EN14" s="99">
        <f>SUMIF('Saturday Races 8-20-22'!$B$11:$B$25,$B14,'Saturday Races 8-20-22'!$BL$11:$BL$25)</f>
        <v>0</v>
      </c>
      <c r="EO14" s="99">
        <f>SUMIF('Saturday Races 8-20-22'!$B$11:$B$25,$B14,'Saturday Races 8-20-22'!$BO$11:$BO$25)</f>
        <v>0</v>
      </c>
      <c r="EP14" s="99">
        <f>SUMIF('Saturday Races 8-20-22'!$B$11:$B$25,$B14,'Saturday Races 8-20-22'!$BR$11:$BR$25)</f>
        <v>0</v>
      </c>
      <c r="EQ14" s="99">
        <f>SUMIF('Sunday Races 9-11-22'!$B$11:$B$20,$B14,'Sunday Races 9-11-22'!$BF$11:$BF$20)</f>
        <v>0</v>
      </c>
      <c r="ER14" s="99">
        <f>SUMIF('Sunday Races 9-11-22'!$B$11:$B$20,$B14,'Sunday Races 9-11-22'!$BI$11:$BI$20)</f>
        <v>0</v>
      </c>
      <c r="ES14" s="99">
        <f>SUMIF('Sunday Races 9-11-22'!$B$11:$B$20,$B14,'Sunday Races 9-11-22'!$BL$11:$BL$20)</f>
        <v>0</v>
      </c>
      <c r="ET14" s="99">
        <f>SUMIF('Sunday Races 9-11-22'!$B$11:$B$20,$B14,'Sunday Races 9-11-22'!$BO$11:$BO$20)</f>
        <v>0</v>
      </c>
      <c r="EU14" s="99">
        <f>SUMIF('Sunday Races 9-11-22'!$B$11:$B$20,$B14,'Sunday Races 9-11-22'!$BR$11:$BR$20)</f>
        <v>0</v>
      </c>
      <c r="EV14" s="99">
        <f>SUMIF('2022-09-17 Leukemia Cup TH'!$B$11:$B$26,$B14,'2022-09-17 Leukemia Cup TH'!$BF$11:$BF$26)</f>
        <v>0</v>
      </c>
      <c r="EW14" s="99">
        <f>SUMIF('2022-09-17 Leukemia Cup TH'!$B$11:$B$26,$B14,'2022-09-17 Leukemia Cup TH'!$BI$11:$BI$26)</f>
        <v>0</v>
      </c>
      <c r="EX14" s="99">
        <f>SUMIF('2022-09-17 Leukemia Cup TH'!$B$11:$B$26,$B14,'2022-09-17 Leukemia Cup TH'!$BL$11:$BL$26)</f>
        <v>0</v>
      </c>
      <c r="EY14" s="99">
        <f>SUMIF('2022-09-17 Leukemia Cup TH'!$B$11:$B$26,$B14,'2022-09-17 Leukemia Cup TH'!$BO$11:$BO$26)</f>
        <v>0</v>
      </c>
      <c r="EZ14" s="99">
        <f>SUMIF('2022-09-17 Leukemia Cup TH'!$B$11:$B$26,$B14,'2022-09-17 Leukemia Cup TH'!$BR$11:$BR$26)</f>
        <v>0</v>
      </c>
      <c r="FA14" s="99">
        <f>SUMIF('Smith-Berry LDR 9-24-22'!$B$11:$B$28,$B14,'Smith-Berry LDR 9-24-22'!$BF$11:$BF$28)</f>
        <v>0</v>
      </c>
      <c r="FB14" s="99">
        <f>SUMIF('Smith-Berry LDR 9-24-22'!$B$11:$B$28,$B14,'Smith-Berry LDR 9-24-22'!$BI$11:$BI$28)</f>
        <v>0</v>
      </c>
      <c r="FC14" s="99">
        <f>SUMIF('Smith-Berry LDR 9-24-22'!$B$11:$B$28,$B14,'Smith-Berry LDR 9-24-22'!$BL$11:$BL$28)</f>
        <v>0</v>
      </c>
      <c r="FD14" s="99">
        <f>SUMIF('Smith-Berry LDR 9-24-22'!$B$11:$B$28,$B14,'Smith-Berry LDR 9-24-22'!$BO$11:$BO$28)</f>
        <v>0</v>
      </c>
      <c r="FE14" s="99">
        <f>SUMIF('Smith-Berry LDR 9-24-22'!$B$11:$B$28,$B14,'Smith-Berry LDR 9-24-22'!$BR$11:$BR$28)</f>
        <v>0</v>
      </c>
      <c r="FF14" s="99">
        <f>SUMIF('Sunday Races 10-9-22'!$B$11:$B$15,$B14,'Sunday Races 10-9-22'!$BF$11:$BF$15)</f>
        <v>0</v>
      </c>
      <c r="FG14" s="99">
        <f>SUMIF('Sunday Races 10-9-22'!$B$11:$B$15,$B14,'Sunday Races 10-9-22'!$BI$11:$BI$15)</f>
        <v>0</v>
      </c>
      <c r="FH14" s="99">
        <f>SUMIF('Sunday Races 10-9-22'!$B$11:$B$15,$B14,'Sunday Races 10-9-22'!$BL$11:$BL$15)</f>
        <v>0</v>
      </c>
      <c r="FI14" s="99">
        <f>SUMIF('Sunday Races 10-9-22'!$B$11:$B$15,$B14,'Sunday Races 10-9-22'!$BO$11:$BO$15)</f>
        <v>0</v>
      </c>
      <c r="FJ14" s="99">
        <f>SUMIF('Sunday Races 10-9-22'!$B$11:$B$15,$B14,'Sunday Races 10-9-22'!$BR$11:$BR$15)</f>
        <v>0</v>
      </c>
      <c r="FK14" s="99">
        <f>SUMIF('Great Pumpkin Regatta 10-15-22'!$B$11:$B$53,$B14,'Great Pumpkin Regatta 10-15-22'!$BF$11:$BF$53)</f>
        <v>0</v>
      </c>
      <c r="FL14" s="99">
        <f>SUMIF('Great Pumpkin Regatta 10-15-22'!$B$11:$B$53,$B14,'Great Pumpkin Regatta 10-15-22'!$BI$11:$BI$53)</f>
        <v>0</v>
      </c>
      <c r="FM14" s="99">
        <f>SUMIF('Great Pumpkin Regatta 10-15-22'!$B$11:$B$53,$B14,'Great Pumpkin Regatta 10-15-22'!$BL$11:$BL$53)</f>
        <v>0</v>
      </c>
      <c r="FN14" s="99">
        <f>SUMIF('Great Pumpkin Regatta 10-15-22'!$B$11:$B$53,$B14,'Great Pumpkin Regatta 10-15-22'!$BO$11:$BO$53)</f>
        <v>0</v>
      </c>
      <c r="FO14" s="99">
        <f>SUMIF('Great Pumpkin Regatta 10-15-22'!$B$11:$B$53,$B14,'Great Pumpkin Regatta 10-15-22'!$BR$11:$BR$53)</f>
        <v>0</v>
      </c>
      <c r="FP14" s="99">
        <f>SUMIF('Sunday Races 10-23-22'!$B$11:$B$16,$B14,'Sunday Races 10-23-22'!$BF$11:$BF$16)</f>
        <v>0</v>
      </c>
      <c r="FQ14" s="99">
        <f>SUMIF('Sunday Races 10-23-22'!$B$11:$B$16,$B14,'Sunday Races 10-23-22'!$BI$11:$BI$16)</f>
        <v>0</v>
      </c>
      <c r="FR14" s="99">
        <f>SUMIF('Sunday Races 10-23-22'!$B$11:$B$16,$B14,'Sunday Races 10-23-22'!$BL$11:$BL$16)</f>
        <v>0</v>
      </c>
      <c r="FS14" s="99">
        <f>SUMIF('Sunday Races 10-23-22'!$B$11:$B$16,$B14,'Sunday Races 10-23-22'!$BO$11:$BO$16)</f>
        <v>0</v>
      </c>
      <c r="FT14" s="99">
        <f>SUMIF('Sunday Races 10-23-22'!$B$11:$B$16,$B14,'Sunday Races 10-23-22'!$BR$11:$BR$16)</f>
        <v>0</v>
      </c>
      <c r="FU14" s="100"/>
      <c r="FV14" s="101"/>
      <c r="FW14" s="102">
        <f t="shared" si="25"/>
        <v>4</v>
      </c>
      <c r="FX14" s="102">
        <f t="shared" si="25"/>
        <v>3</v>
      </c>
      <c r="FY14" s="102">
        <f t="shared" si="25"/>
        <v>3</v>
      </c>
      <c r="FZ14" s="102">
        <f t="shared" si="25"/>
        <v>2</v>
      </c>
      <c r="GA14" s="102">
        <f t="shared" si="25"/>
        <v>1</v>
      </c>
      <c r="GB14" s="102">
        <f t="shared" si="25"/>
        <v>1</v>
      </c>
      <c r="GC14" s="102">
        <f t="shared" si="25"/>
        <v>0</v>
      </c>
      <c r="GD14" s="102">
        <f t="shared" si="25"/>
        <v>0</v>
      </c>
      <c r="GE14" s="102">
        <f t="shared" si="25"/>
        <v>0</v>
      </c>
      <c r="GF14" s="102">
        <f t="shared" si="25"/>
        <v>0</v>
      </c>
      <c r="GG14" s="102">
        <f t="shared" si="26"/>
        <v>0</v>
      </c>
      <c r="GH14" s="102">
        <f t="shared" si="26"/>
        <v>0</v>
      </c>
      <c r="GI14" s="102">
        <f t="shared" si="26"/>
        <v>0</v>
      </c>
      <c r="GJ14" s="102">
        <f t="shared" si="26"/>
        <v>0</v>
      </c>
      <c r="GK14" s="102">
        <f t="shared" si="26"/>
        <v>0</v>
      </c>
      <c r="GL14" s="102">
        <f t="shared" si="26"/>
        <v>0</v>
      </c>
      <c r="GM14" s="102">
        <f t="shared" si="26"/>
        <v>0</v>
      </c>
      <c r="GN14" s="102">
        <f t="shared" si="26"/>
        <v>0</v>
      </c>
      <c r="GO14" s="102">
        <f t="shared" si="26"/>
        <v>0</v>
      </c>
      <c r="GP14" s="102">
        <f t="shared" si="26"/>
        <v>0</v>
      </c>
      <c r="GQ14" s="102">
        <f t="shared" si="27"/>
        <v>0</v>
      </c>
      <c r="GR14" s="102">
        <f t="shared" si="27"/>
        <v>0</v>
      </c>
      <c r="GS14" s="102">
        <f t="shared" si="27"/>
        <v>0</v>
      </c>
      <c r="GT14" s="102">
        <f t="shared" si="27"/>
        <v>0</v>
      </c>
      <c r="GU14" s="102">
        <f t="shared" si="27"/>
        <v>0</v>
      </c>
      <c r="GV14" s="102">
        <f t="shared" si="27"/>
        <v>0</v>
      </c>
      <c r="GW14" s="102">
        <f t="shared" si="27"/>
        <v>0</v>
      </c>
      <c r="GX14" s="102">
        <f t="shared" si="27"/>
        <v>0</v>
      </c>
      <c r="GY14" s="102">
        <f t="shared" si="27"/>
        <v>0</v>
      </c>
      <c r="GZ14" s="102">
        <f t="shared" si="27"/>
        <v>0</v>
      </c>
      <c r="HA14" s="102">
        <f t="shared" si="28"/>
        <v>0</v>
      </c>
      <c r="HB14" s="102">
        <f t="shared" si="28"/>
        <v>0</v>
      </c>
      <c r="HC14" s="102">
        <f t="shared" si="28"/>
        <v>0</v>
      </c>
      <c r="HD14" s="102">
        <f t="shared" si="28"/>
        <v>0</v>
      </c>
      <c r="HE14" s="102">
        <f t="shared" si="28"/>
        <v>0</v>
      </c>
      <c r="HF14" s="102">
        <f t="shared" si="28"/>
        <v>0</v>
      </c>
      <c r="HG14" s="102">
        <f t="shared" si="28"/>
        <v>0</v>
      </c>
      <c r="HH14" s="102">
        <f t="shared" si="28"/>
        <v>0</v>
      </c>
      <c r="HI14" s="102">
        <f t="shared" si="28"/>
        <v>0</v>
      </c>
      <c r="HJ14" s="102">
        <f t="shared" si="28"/>
        <v>0</v>
      </c>
      <c r="HK14" s="102">
        <f t="shared" si="29"/>
        <v>0</v>
      </c>
      <c r="HL14" s="102">
        <f t="shared" si="29"/>
        <v>0</v>
      </c>
      <c r="HM14" s="102">
        <f t="shared" si="29"/>
        <v>0</v>
      </c>
      <c r="HN14" s="102">
        <f t="shared" si="29"/>
        <v>0</v>
      </c>
      <c r="HO14" s="102">
        <f t="shared" si="29"/>
        <v>0</v>
      </c>
      <c r="HP14" s="102">
        <f t="shared" si="29"/>
        <v>0</v>
      </c>
      <c r="HQ14" s="102">
        <f t="shared" si="29"/>
        <v>0</v>
      </c>
      <c r="HR14" s="102">
        <f t="shared" si="29"/>
        <v>0</v>
      </c>
      <c r="HS14" s="102">
        <f t="shared" si="29"/>
        <v>0</v>
      </c>
      <c r="HT14" s="102">
        <f t="shared" si="29"/>
        <v>0</v>
      </c>
      <c r="HU14" s="102">
        <f t="shared" si="30"/>
        <v>0</v>
      </c>
      <c r="HV14" s="102">
        <f t="shared" si="30"/>
        <v>0</v>
      </c>
      <c r="HW14" s="102">
        <f t="shared" si="30"/>
        <v>0</v>
      </c>
      <c r="HX14" s="102">
        <f t="shared" si="30"/>
        <v>0</v>
      </c>
      <c r="HY14" s="102">
        <f t="shared" si="30"/>
        <v>0</v>
      </c>
      <c r="HZ14" s="102">
        <f t="shared" si="30"/>
        <v>0</v>
      </c>
      <c r="IA14" s="102">
        <f t="shared" si="30"/>
        <v>0</v>
      </c>
      <c r="IB14" s="102">
        <f t="shared" si="30"/>
        <v>0</v>
      </c>
      <c r="IC14" s="102">
        <f t="shared" si="30"/>
        <v>0</v>
      </c>
      <c r="ID14" s="102">
        <f t="shared" si="30"/>
        <v>0</v>
      </c>
      <c r="IE14" s="102">
        <f t="shared" si="31"/>
        <v>0</v>
      </c>
      <c r="IF14" s="102">
        <f t="shared" si="31"/>
        <v>0</v>
      </c>
      <c r="IG14" s="102">
        <f t="shared" si="31"/>
        <v>0</v>
      </c>
      <c r="IH14" s="102">
        <f t="shared" si="31"/>
        <v>0</v>
      </c>
      <c r="II14" s="102">
        <f t="shared" si="31"/>
        <v>0</v>
      </c>
      <c r="IJ14" s="102">
        <f t="shared" si="31"/>
        <v>0</v>
      </c>
      <c r="IK14" s="102">
        <f t="shared" si="31"/>
        <v>0</v>
      </c>
      <c r="IL14" s="102">
        <f t="shared" si="31"/>
        <v>0</v>
      </c>
      <c r="IM14" s="102">
        <f t="shared" si="31"/>
        <v>0</v>
      </c>
      <c r="IN14" s="102">
        <f t="shared" si="31"/>
        <v>0</v>
      </c>
      <c r="IO14" s="102">
        <f t="shared" si="31"/>
        <v>0</v>
      </c>
      <c r="IP14" s="102">
        <f t="shared" si="31"/>
        <v>0</v>
      </c>
      <c r="IQ14" s="102">
        <f t="shared" si="31"/>
        <v>0</v>
      </c>
      <c r="IR14" s="102">
        <f t="shared" si="31"/>
        <v>0</v>
      </c>
      <c r="IS14" s="102">
        <f t="shared" si="31"/>
        <v>0</v>
      </c>
      <c r="IU14" s="99">
        <f>SUMIF('2021 Club Championship Crew'!$B$11:$B$14,$B14,'2021 Club Championship Crew'!$BN$11:$BN$14)</f>
        <v>0</v>
      </c>
      <c r="IV14" s="99">
        <f>SUMIF('2021 Club Championship Crew'!$B$11:$B$14,$B14,'2021 Club Championship Crew'!$BQ$11:$BQ$14)</f>
        <v>0</v>
      </c>
      <c r="IW14" s="99">
        <f>SUMIF('2021 Club Championship Crew'!$B$11:$B$14,$B14,'2021 Club Championship Crew'!$BT$11:$BT$14)</f>
        <v>0</v>
      </c>
      <c r="IX14" s="99">
        <f>SUMIF('2021 Club Championship Crew'!$B$11:$B$14,$B14,'2021 Club Championship Crew'!$BW$11:$BW$14)</f>
        <v>0</v>
      </c>
      <c r="IY14" s="99">
        <f>SUMIF('2021 Club Championship Crew'!$B$11:$B$14,$B14,'2021 Club Championship Crew'!$CC$11:$CC$14)</f>
        <v>0</v>
      </c>
    </row>
    <row r="15" spans="1:259" ht="15" customHeight="1" x14ac:dyDescent="0.2">
      <c r="A15" s="134">
        <f t="shared" si="17"/>
        <v>12</v>
      </c>
      <c r="B15" s="103" t="s">
        <v>638</v>
      </c>
      <c r="C15" s="96">
        <f t="shared" si="6"/>
        <v>3</v>
      </c>
      <c r="D15" s="97">
        <f t="shared" si="7"/>
        <v>13</v>
      </c>
      <c r="E15" s="96">
        <f t="shared" si="8"/>
        <v>13</v>
      </c>
      <c r="F15" s="98">
        <f t="shared" si="9"/>
        <v>4.3333333333333328E-2</v>
      </c>
      <c r="G15" s="99">
        <f>SUMIF('Saturday Race 11-06-21'!$B$11:$B$24,$B15,'Saturday Race 11-06-21'!$BF$11:$BF$24)</f>
        <v>0</v>
      </c>
      <c r="H15" s="99">
        <f>SUMIF('Saturday Race 11-06-21'!$B$11:$B$24,$B15,'Saturday Race 11-06-21'!$BI$11:$BI$24)</f>
        <v>0</v>
      </c>
      <c r="I15" s="99">
        <f>SUMIF('Saturday Race 11-06-21'!$B$11:$B$24,$B15,'Saturday Race 11-06-21'!$BL$11:$BL$24)</f>
        <v>0</v>
      </c>
      <c r="J15" s="99">
        <f>SUMIF('Saturday Race 11-06-21'!$B$11:$B$24,$B15,'Saturday Race 11-06-21'!$BO$11:$BO$24)</f>
        <v>0</v>
      </c>
      <c r="K15" s="99">
        <f>SUMIF('Saturday Race 11-06-21'!$B$11:$B$24,$B15,'Saturday Race 11-06-21'!$BR$11:$BR$24)</f>
        <v>0</v>
      </c>
      <c r="L15" s="99">
        <f>SUMIF('Saturday Race 11-20-21'!$B$11:$B$24,$B15,'Saturday Race 11-20-21'!$BF$11:$BF$24)</f>
        <v>0</v>
      </c>
      <c r="M15" s="99">
        <f>SUMIF('Saturday Race 11-20-21'!$B$11:$B$24,$B15,'Saturday Race 11-20-21'!$BI$11:$BI$24)</f>
        <v>0</v>
      </c>
      <c r="N15" s="99">
        <f>SUMIF('Saturday Race 11-20-21'!$B$11:$B$24,$B15,'Saturday Race 11-20-21'!$BL$11:$BL$24)</f>
        <v>0</v>
      </c>
      <c r="O15" s="99">
        <f>SUMIF('Saturday Race 11-20-21'!$B$11:$B$24,$B15,'Saturday Race 11-20-21'!$BO$11:$BO$24)</f>
        <v>0</v>
      </c>
      <c r="P15" s="99">
        <f>SUMIF('Saturday Race 11-20-21'!$B$11:$B$24,$B15,'Saturday Race 11-20-21'!$BR$11:$BR$24)</f>
        <v>0</v>
      </c>
      <c r="Q15" s="99">
        <f>SUMIF('One Day 12-04-21 Scots'!$B$11:$B$24,$B15,'One Day 12-04-21 Scots'!$BF$11:$BF$24)</f>
        <v>0</v>
      </c>
      <c r="R15" s="99">
        <f>SUMIF('One Day 12-04-21 Scots'!$B$11:$B$24,$B15,'One Day 12-04-21 Scots'!$BI$11:$BI$24)</f>
        <v>0</v>
      </c>
      <c r="S15" s="99">
        <f>SUMIF('One Day 12-04-21 Scots'!$B$11:$B$24,$B15,'One Day 12-04-21 Scots'!$BL$11:$BL$24)</f>
        <v>0</v>
      </c>
      <c r="T15" s="99">
        <f>SUMIF('One Day 12-04-21 Scots'!$B$11:$B$24,$B15,'One Day 12-04-21 Scots'!$BO$11:$BO$24)</f>
        <v>0</v>
      </c>
      <c r="U15" s="99">
        <f>SUMIF('One Day 12-04-21 Scots'!$B$11:$B$24,$B15,'One Day 12-04-21 Scots'!$BR$11:$BR$24)</f>
        <v>0</v>
      </c>
      <c r="V15" s="99">
        <f>SUMIF('One Day 12-04-21 Thistles'!$B$11:$B$25,$B15,'One Day 12-04-21 Thistles'!$BF$11:$BF$25)</f>
        <v>0</v>
      </c>
      <c r="W15" s="99">
        <f>SUMIF('One Day 12-04-21 Thistles'!$B$11:$B$25,$B15,'One Day 12-04-21 Thistles'!$BI$11:$BI$25)</f>
        <v>0</v>
      </c>
      <c r="X15" s="99">
        <f>SUMIF('One Day 12-04-21 Thistles'!$B$11:$B$25,$B15,'One Day 12-04-21 Thistles'!$BL$11:$BL$25)</f>
        <v>0</v>
      </c>
      <c r="Y15" s="99">
        <f>SUMIF('One Day 12-04-21 Thistles'!$B$11:$B$25,$B15,'One Day 12-04-21 Thistles'!$BO$11:$BO$25)</f>
        <v>0</v>
      </c>
      <c r="Z15" s="99">
        <f>SUMIF('One Day 12-04-21 Thistles'!$B$11:$B$25,$B15,'One Day 12-04-21 Thistles'!$BR$11:$BR$25)</f>
        <v>0</v>
      </c>
      <c r="AA15" s="99">
        <f>SUMIF('Saturday Race 1-08-22'!$B$11:$B$20,$B15,'Saturday Race 1-08-22'!$BF$11:$BF$20)</f>
        <v>0</v>
      </c>
      <c r="AB15" s="99">
        <f>SUMIF('Saturday Race 1-08-22'!$B$11:$B$20,$B15,'Saturday Race 1-08-22'!$BI$11:$BI$20)</f>
        <v>0</v>
      </c>
      <c r="AC15" s="99">
        <f>SUMIF('Saturday Race 1-08-22'!$B$11:$B$20,$B15,'Saturday Race 1-08-22'!$BL$11:$BL$20)</f>
        <v>0</v>
      </c>
      <c r="AD15" s="99">
        <f>SUMIF('Saturday Race 1-08-22'!$B$11:$B$20,$B15,'Saturday Race 1-08-22'!$BO$11:$BO$20)</f>
        <v>0</v>
      </c>
      <c r="AE15" s="99">
        <f>SUMIF('Saturday Race 1-08-22'!$B$11:$B$20,$B15,'Saturday Race 1-08-22'!$BR$11:$BR$20)</f>
        <v>0</v>
      </c>
      <c r="AF15" s="99">
        <f>SUMIF('Saturday Race 1-22-22'!$B$11:$B$20,$B15,'Saturday Race 1-22-22'!$BF$11:$BF$20)</f>
        <v>0</v>
      </c>
      <c r="AG15" s="99">
        <f>SUMIF('Saturday Race 1-22-22'!$B$11:$B$20,$B15,'Saturday Race 1-22-22'!$BI$11:$BI$20)</f>
        <v>0</v>
      </c>
      <c r="AH15" s="99">
        <f>SUMIF('Saturday Race 1-22-22'!$B$11:$B$20,$B15,'Saturday Race 1-22-22'!$BL$11:$BL$20)</f>
        <v>0</v>
      </c>
      <c r="AI15" s="99">
        <f>SUMIF('Saturday Race 1-22-22'!$B$11:$B$20,$B15,'Saturday Race 1-22-22'!$BO$11:$BO$20)</f>
        <v>0</v>
      </c>
      <c r="AJ15" s="99">
        <f>SUMIF('Saturday Race 1-22-22'!$B$11:$B$20,$B15,'Saturday Race 1-22-22'!$BR$11:$BR$20)</f>
        <v>0</v>
      </c>
      <c r="AK15" s="99">
        <f>SUMIF('Sunday Race 2-6-22'!$B$11:$B$20,$B15,'Sunday Race 2-6-22'!$BF$11:$BF$20)</f>
        <v>0</v>
      </c>
      <c r="AL15" s="99">
        <f>SUMIF('Sunday Race 2-6-22'!$B$11:$B$20,$B15,'Sunday Race 2-6-22'!$BI$11:$BI$20)</f>
        <v>0</v>
      </c>
      <c r="AM15" s="99">
        <f>SUMIF('Sunday Race 2-6-22'!$B$11:$B$20,$B15,'Sunday Race 2-6-22'!$BL$11:$BL$20)</f>
        <v>0</v>
      </c>
      <c r="AN15" s="99">
        <f>SUMIF('Sunday Race 2-6-22'!$B$11:$B$20,$B15,'Sunday Race 2-6-22'!$BO$11:$BO$20)</f>
        <v>0</v>
      </c>
      <c r="AO15" s="99">
        <f>SUMIF('Sunday Race 2-6-22'!$B$11:$B$20,$B15,'Sunday Race 2-6-22'!$BR$11:$BR$20)</f>
        <v>0</v>
      </c>
      <c r="AP15" s="99">
        <f>SUMIF('Chili One Day 2-12-22 Scots'!$B$11:$B$20,$B15,'Chili One Day 2-12-22 Scots'!$BF$11:$BF$20)</f>
        <v>0</v>
      </c>
      <c r="AQ15" s="99">
        <f>SUMIF('Chili One Day 2-12-22 Scots'!$B$11:$B$20,$B15,'Chili One Day 2-12-22 Scots'!$BI$11:$BI$20)</f>
        <v>0</v>
      </c>
      <c r="AR15" s="99">
        <f>SUMIF('Chili One Day 2-12-22 Scots'!$B$11:$B$20,$B15,'Chili One Day 2-12-22 Scots'!$BL$11:$BL$20)</f>
        <v>0</v>
      </c>
      <c r="AS15" s="99">
        <f>SUMIF('Chili One Day 2-12-22 Scots'!$B$11:$B$20,$B15,'Chili One Day 2-12-22 Scots'!$BO$11:$BO$20)</f>
        <v>0</v>
      </c>
      <c r="AT15" s="99">
        <f>SUMIF('Chili One Day 2-12-22 Scots'!$B$11:$B$20,$B15,'Chili One Day 2-12-22 Scots'!$BR$11:$BR$20)</f>
        <v>0</v>
      </c>
      <c r="AU15" s="99">
        <f>SUMIF('Chili One Day 2-12-22 Thistles'!$B$11:$B$20,$B15,'Chili One Day 2-12-22 Thistles'!$BF$11:$BF$20)</f>
        <v>4</v>
      </c>
      <c r="AV15" s="99">
        <f>SUMIF('Chili One Day 2-12-22 Thistles'!$B$11:$B$20,$B15,'Chili One Day 2-12-22 Thistles'!$BI$11:$BI$20)</f>
        <v>4</v>
      </c>
      <c r="AW15" s="99">
        <f>SUMIF('Chili One Day 2-12-22 Thistles'!$B$11:$B$20,$B15,'Chili One Day 2-12-22 Thistles'!$BL$11:$BL$20)</f>
        <v>5</v>
      </c>
      <c r="AX15" s="99">
        <f>SUMIF('Chili One Day 2-12-22 Thistles'!$B$11:$B$20,$B15,'Chili One Day 2-12-22 Thistles'!$BO$11:$BO$20)</f>
        <v>0</v>
      </c>
      <c r="AY15" s="99">
        <f>SUMIF('Chili One Day 2-12-22 Thistles'!$B$11:$B$20,$B15,'Chili One Day 2-12-22 Thistles'!$BR$11:$BR$20)</f>
        <v>0</v>
      </c>
      <c r="AZ15" s="99">
        <f>SUMIF('Sunday Race 2-20-22'!$B$11:$B$20,$B15,'Sunday Race 2-20-22'!$BF$11:$BF$20)</f>
        <v>0</v>
      </c>
      <c r="BA15" s="99">
        <f>SUMIF('Sunday Race 2-20-22'!$B$11:$B$20,$B15,'Sunday Race 2-20-22'!$BI$11:$BI$20)</f>
        <v>0</v>
      </c>
      <c r="BB15" s="99">
        <f>SUMIF('Sunday Race 2-20-22'!$B$11:$B$20,$B15,'Sunday Race 2-20-22'!$BL$11:$BL$20)</f>
        <v>0</v>
      </c>
      <c r="BC15" s="99">
        <f>SUMIF('Sunday Race 2-20-22'!$B$11:$B$20,$B15,'Sunday Race 2-20-22'!$BO$11:$BO$20)</f>
        <v>0</v>
      </c>
      <c r="BD15" s="99">
        <f>SUMIF('Sunday Race 2-20-22'!$B$11:$B$20,$B15,'Sunday Race 2-20-22'!$BR$11:$BR$20)</f>
        <v>0</v>
      </c>
      <c r="BE15" s="99">
        <f>SUMIF('Sunday Race 2-27-22'!$B$11:$B$20,$B15,'Sunday Race 2-27-22'!$BF$11:$BF$20)</f>
        <v>0</v>
      </c>
      <c r="BF15" s="99">
        <f>SUMIF('Sunday Race 2-27-22'!$B$11:$B$20,$B15,'Sunday Race 2-27-22'!$BI$11:$BI$20)</f>
        <v>0</v>
      </c>
      <c r="BG15" s="99">
        <f>SUMIF('Sunday Race 2-27-22'!$B$11:$B$20,$B15,'Sunday Race 2-27-22'!$BL$11:$BL$20)</f>
        <v>0</v>
      </c>
      <c r="BH15" s="99">
        <f>SUMIF('Sunday Race 2-27-22'!$B$11:$B$20,$B15,'Sunday Race 2-27-22'!$BO$11:$BO$20)</f>
        <v>0</v>
      </c>
      <c r="BI15" s="99">
        <f>SUMIF('Sunday Race 2-27-22'!$B$11:$B$20,$B15,'Sunday Race 2-27-22'!$BR$11:$BR$20)</f>
        <v>0</v>
      </c>
      <c r="BJ15" s="99">
        <f>SUMIF('Sunday Race 3-13-22'!$B$11:$B$21,$B15,'Sunday Race 3-13-22'!$BF$11:$BF$21)</f>
        <v>0</v>
      </c>
      <c r="BK15" s="99">
        <f>SUMIF('Sunday Race 3-13-22'!$B$11:$B$21,$B15,'Sunday Race 3-13-22'!$BI$11:$BI$21)</f>
        <v>0</v>
      </c>
      <c r="BL15" s="99">
        <f>SUMIF('Sunday Race 3-13-22'!$B$11:$B$21,$B15,'Sunday Race 3-13-22'!$BL$11:$BL$21)</f>
        <v>0</v>
      </c>
      <c r="BM15" s="99">
        <f>SUMIF('Sunday Race 3-13-22'!$B$11:$B$21,$B15,'Sunday Race 3-13-22'!$BO$11:$BO$21)</f>
        <v>0</v>
      </c>
      <c r="BN15" s="99">
        <f>SUMIF('Sunday Race 3-13-22'!$B$11:$B$21,$B15,'Sunday Race 3-13-22'!$BR$11:$BR$21)</f>
        <v>0</v>
      </c>
      <c r="BO15" s="99">
        <f>SUMIF('Saturday Race 3-19-22'!$B$11:$B$26,$B15,'Saturday Race 3-19-22'!$BF$11:$BF$26)</f>
        <v>0</v>
      </c>
      <c r="BP15" s="99">
        <f>SUMIF('Saturday Race 3-19-22'!$B$11:$B$26,$B15,'Saturday Race 3-19-22'!$BI$11:$BI$26)</f>
        <v>0</v>
      </c>
      <c r="BQ15" s="99">
        <f>SUMIF('Saturday Race 3-19-22'!$B$11:$B$26,$B15,'Saturday Race 3-19-22'!$BL$11:$BL$26)</f>
        <v>0</v>
      </c>
      <c r="BR15" s="99">
        <f>SUMIF('Saturday Race 3-19-22'!$B$11:$B$26,$B15,'Saturday Race 3-19-22'!$BO$11:$BO$26)</f>
        <v>0</v>
      </c>
      <c r="BS15" s="99">
        <f>SUMIF('Saturday Race 3-19-22'!$B$11:$B$26,$B15,'Saturday Race 3-19-22'!$BR$11:$BR$26)</f>
        <v>0</v>
      </c>
      <c r="BT15" s="99">
        <f>SUMIF('Sunday Races 4-10-22'!$B$11:$B$26,$B15,'Sunday Races 4-10-22'!$BF$11:$BF$26)</f>
        <v>0</v>
      </c>
      <c r="BU15" s="99">
        <f>SUMIF('Sunday Races 4-10-22'!$B$11:$B$26,$B15,'Sunday Races 4-10-22'!$BI$11:$BI$26)</f>
        <v>0</v>
      </c>
      <c r="BV15" s="99">
        <f>SUMIF('Sunday Races 4-10-22'!$B$11:$B$26,$B15,'Sunday Races 4-10-22'!$BL$11:$BL$26)</f>
        <v>0</v>
      </c>
      <c r="BW15" s="99">
        <f>SUMIF('Sunday Races 4-10-22'!$B$11:$B$26,$B15,'Sunday Races 4-10-22'!$BO$11:$BO$26)</f>
        <v>0</v>
      </c>
      <c r="BX15" s="99">
        <f>SUMIF('Sunday Races 4-10-22'!$B$11:$B$26,$B15,'Sunday Races 4-10-22'!$BR$11:$BR$26)</f>
        <v>0</v>
      </c>
      <c r="BY15" s="99">
        <f>SUMIF('Easter One Day 4-16-22 FS'!$B$11:$B$26,$B15,'Easter One Day 4-16-22 FS'!$BF$11:$BF$26)</f>
        <v>0</v>
      </c>
      <c r="BZ15" s="99">
        <f>SUMIF('Easter One Day 4-16-22 FS'!$B$11:$B$26,$B15,'Easter One Day 4-16-22 FS'!$BI$11:$BI$26)</f>
        <v>0</v>
      </c>
      <c r="CA15" s="99">
        <f>SUMIF('Easter One Day 4-16-22 FS'!$B$11:$B$26,$B15,'Easter One Day 4-16-22 FS'!$BL$11:$BL$26)</f>
        <v>0</v>
      </c>
      <c r="CB15" s="99">
        <f>SUMIF('Easter One Day 4-16-22 FS'!$B$11:$B$26,$B15,'Easter One Day 4-16-22 FS'!$BO$11:$BO$26)</f>
        <v>0</v>
      </c>
      <c r="CC15" s="99">
        <f>SUMIF('Easter One Day 4-16-22 FS'!$B$11:$B$26,$B15,'Easter One Day 4-16-22 FS'!$BR$11:$BR$26)</f>
        <v>0</v>
      </c>
      <c r="CD15" s="99">
        <f>SUMIF('Easter One Day 4-16-22 TH'!$B$11:$B$26,$B15,'Easter One Day 4-16-22 TH'!$BF$11:$BF$26)</f>
        <v>0</v>
      </c>
      <c r="CE15" s="99">
        <f>SUMIF('Easter One Day 4-16-22 TH'!$B$11:$B$26,$B15,'Easter One Day 4-16-22 TH'!$BI$11:$BI$26)</f>
        <v>0</v>
      </c>
      <c r="CF15" s="99">
        <f>SUMIF('Easter One Day 4-16-22 TH'!$B$11:$B$26,$B15,'Easter One Day 4-16-22 TH'!$BL$11:$BL$26)</f>
        <v>0</v>
      </c>
      <c r="CG15" s="99">
        <f>SUMIF('Easter One Day 4-16-22 TH'!$B$11:$B$26,$B15,'Easter One Day 4-16-22 TH'!$BO$11:$BO$26)</f>
        <v>0</v>
      </c>
      <c r="CH15" s="99">
        <f>SUMIF('Easter One Day 4-16-22 TH'!$B$11:$B$26,$B15,'Easter One Day 4-16-22 TH'!$BR$11:$BR$26)</f>
        <v>0</v>
      </c>
      <c r="CI15" s="99">
        <f>SUMIF('Sunday Races 5-1-22'!$B$11:$B$28,$B15,'Sunday Races 5-1-22'!$BF$11:$BF$28)</f>
        <v>0</v>
      </c>
      <c r="CJ15" s="99">
        <f>SUMIF('Sunday Races 5-1-22'!$B$11:$B$28,$B15,'Sunday Races 5-1-22'!$BI$11:$BI$28)</f>
        <v>0</v>
      </c>
      <c r="CK15" s="99">
        <f>SUMIF('Sunday Races 5-1-22'!$B$11:$B$28,$B15,'Sunday Races 5-1-22'!$BL$11:$BL$28)</f>
        <v>0</v>
      </c>
      <c r="CL15" s="99">
        <f>SUMIF('Sunday Races 5-1-22'!$B$11:$B$28,$B15,'Sunday Races 5-1-22'!$BO$11:$BO$28)</f>
        <v>0</v>
      </c>
      <c r="CM15" s="99">
        <f>SUMIF('Sunday Races 5-1-22'!$B$11:$B$28,$B15,'Sunday Races 5-1-22'!$BR$11:$BR$28)</f>
        <v>0</v>
      </c>
      <c r="CN15" s="99">
        <f>SUMIF('Long Distance Race 5-7-22'!$B$11:$B$27,$B15,'Long Distance Race 5-7-22'!$BF$11:$BF$27)</f>
        <v>0</v>
      </c>
      <c r="CO15" s="99">
        <f>SUMIF('Long Distance Race 5-7-22'!$B$11:$B$27,$B15,'Long Distance Race 5-7-22'!$BI$11:$BI$27)</f>
        <v>0</v>
      </c>
      <c r="CP15" s="99">
        <f>SUMIF('Long Distance Race 5-7-22'!$B$11:$B$27,$B15,'Long Distance Race 5-7-22'!$BL$11:$BL$27)</f>
        <v>0</v>
      </c>
      <c r="CQ15" s="99">
        <f>SUMIF('Long Distance Race 5-7-22'!$B$11:$B$27,$B15,'Long Distance Race 5-7-22'!$BO$11:$BO$27)</f>
        <v>0</v>
      </c>
      <c r="CR15" s="99">
        <f>SUMIF('Long Distance Race 5-7-22'!$B$11:$B$27,$B15,'Long Distance Race 5-7-22'!$BR$11:$BR$27)</f>
        <v>0</v>
      </c>
      <c r="CS15" s="99">
        <f>SUMIF('Memorial Day Regatta 5-28-22 Op'!$B$11:$B$27,$B15,'Memorial Day Regatta 5-28-22 Op'!$BF$11:$BF$27)</f>
        <v>0</v>
      </c>
      <c r="CT15" s="99">
        <f>SUMIF('Memorial Day Regatta 5-28-22 Op'!$B$11:$B$27,$B15,'Memorial Day Regatta 5-28-22 Op'!$BI$11:$BI$27)</f>
        <v>0</v>
      </c>
      <c r="CU15" s="99">
        <f>SUMIF('Memorial Day Regatta 5-28-22 Op'!$B$11:$B$27,$B15,'Memorial Day Regatta 5-28-22 Op'!$BL$11:$BL$27)</f>
        <v>0</v>
      </c>
      <c r="CV15" s="99">
        <f>SUMIF('Memorial Day Regatta 5-28-22 Op'!$B$11:$B$27,$B15,'Memorial Day Regatta 5-28-22 Op'!$BO$11:$BO$27)</f>
        <v>0</v>
      </c>
      <c r="CW15" s="99">
        <f>SUMIF('Memorial Day Regatta 5-28-22 Op'!$B$11:$B$27,$B15,'Memorial Day Regatta 5-28-22 Op'!$BR$11:$BR$27)</f>
        <v>0</v>
      </c>
      <c r="CX15" s="99">
        <f>SUMIF('Sunday Races 6-5-22'!$B$11:$B$28,$B15,'Sunday Races 6-5-22'!$BF$11:$BF$28)</f>
        <v>0</v>
      </c>
      <c r="CY15" s="99">
        <f>SUMIF('Sunday Races 6-5-22'!$B$11:$B$28,$B15,'Sunday Races 6-5-22'!$BI$11:$BI$28)</f>
        <v>0</v>
      </c>
      <c r="CZ15" s="99">
        <f>SUMIF('Sunday Races 6-5-22'!$B$11:$B$28,$B15,'Sunday Races 6-5-22'!$BL$11:$BL$28)</f>
        <v>0</v>
      </c>
      <c r="DA15" s="99">
        <f>SUMIF('Sunday Races 6-5-22'!$B$11:$B$28,$B15,'Sunday Races 6-5-22'!$BO$11:$BO$28)</f>
        <v>0</v>
      </c>
      <c r="DB15" s="99">
        <f>SUMIF('Sunday Races 6-5-22'!$B$11:$B$28,$B15,'Sunday Races 6-5-22'!$BR$11:$BR$28)</f>
        <v>0</v>
      </c>
      <c r="DC15" s="99">
        <f>SUMIF('Sunday Races 6-12-22'!$B$11:$B$24,$B15,'Sunday Races 6-12-22'!$BF$11:$BF$24)</f>
        <v>0</v>
      </c>
      <c r="DD15" s="99">
        <f>SUMIF('Sunday Races 6-12-22'!$B$11:$B$24,$B15,'Sunday Races 6-12-22'!$BI$11:$BI$24)</f>
        <v>0</v>
      </c>
      <c r="DE15" s="99">
        <f>SUMIF('Sunday Races 6-12-22'!$B$11:$B$24,$B15,'Sunday Races 6-12-22'!$BL$11:$BL$24)</f>
        <v>0</v>
      </c>
      <c r="DF15" s="99">
        <f>SUMIF('Sunday Races 6-12-22'!$B$11:$B$24,$B15,'Sunday Races 6-12-22'!$BO$11:$BO$24)</f>
        <v>0</v>
      </c>
      <c r="DG15" s="99">
        <f>SUMIF('Sunday Races 6-12-22'!$B$11:$B$24,$B15,'Sunday Races 6-12-22'!$BR$11:$BR$24)</f>
        <v>0</v>
      </c>
      <c r="DH15" s="99">
        <f>SUMIF('Saturday Races 6-18-22'!$B$11:$B$24,$B15,'Saturday Races 6-18-22'!$BF$11:$BF$24)</f>
        <v>0</v>
      </c>
      <c r="DI15" s="99">
        <f>SUMIF('Saturday Races 6-18-22'!$B$11:$B$24,$B15,'Saturday Races 6-18-22'!$BI$11:$BI$24)</f>
        <v>0</v>
      </c>
      <c r="DJ15" s="99">
        <f>SUMIF('Saturday Races 6-18-22'!$B$11:$B$24,$B15,'Saturday Races 6-18-22'!$BL$11:$BL$24)</f>
        <v>0</v>
      </c>
      <c r="DK15" s="99">
        <f>SUMIF('Saturday Races 6-18-22'!$B$11:$B$24,$B15,'Saturday Races 6-18-22'!$BO$11:$BO$24)</f>
        <v>0</v>
      </c>
      <c r="DL15" s="99">
        <f>SUMIF('Saturday Races 6-18-22'!$B$11:$B$24,$B15,'Saturday Races 6-18-22'!$BR$11:$BR$24)</f>
        <v>0</v>
      </c>
      <c r="DM15" s="99">
        <f>SUMIF('Caldwell Cup 6-25-22 TH'!$B$11:$B$25,$B15,'Caldwell Cup 6-25-22 TH'!$BF$11:$BF$25)</f>
        <v>0</v>
      </c>
      <c r="DN15" s="99">
        <f>SUMIF('Caldwell Cup 6-25-22 TH'!$B$11:$B$25,$B15,'Caldwell Cup 6-25-22 TH'!$BI$11:$BI$25)</f>
        <v>0</v>
      </c>
      <c r="DO15" s="99">
        <f>SUMIF('Caldwell Cup 6-25-22 TH'!$B$11:$B$25,$B15,'Caldwell Cup 6-25-22 TH'!$BL$11:$BL$25)</f>
        <v>0</v>
      </c>
      <c r="DP15" s="99">
        <f>SUMIF('Caldwell Cup 6-25-22 TH'!$B$11:$B$25,$B15,'Caldwell Cup 6-25-22 TH'!$BO$11:$BO$25)</f>
        <v>0</v>
      </c>
      <c r="DQ15" s="99">
        <f>SUMIF('Caldwell Cup 6-25-22 TH'!$B$11:$B$25,$B15,'Caldwell Cup 6-25-22 TH'!$BR$11:$BR$25)</f>
        <v>0</v>
      </c>
      <c r="DR15" s="99">
        <f>SUMIF('Caldwell Cup 6-25-22 FS'!$B$11:$B$18,$B15,'Caldwell Cup 6-25-22 FS'!$BF$11:$BF$18)</f>
        <v>0</v>
      </c>
      <c r="DS15" s="99">
        <f>SUMIF('Caldwell Cup 6-25-22 FS'!$B$11:$B$18,$B15,'Caldwell Cup 6-25-22 FS'!$BI$11:$BI$18)</f>
        <v>0</v>
      </c>
      <c r="DT15" s="99">
        <f>SUMIF('Caldwell Cup 6-25-22 FS'!$B$11:$B$18,$B15,'Caldwell Cup 6-25-22 FS'!$BL$11:$BL$18)</f>
        <v>0</v>
      </c>
      <c r="DU15" s="99">
        <f>SUMIF('Caldwell Cup 6-25-22 FS'!$B$11:$B$18,$B15,'Caldwell Cup 6-25-22 FS'!$BO$11:$BO$18)</f>
        <v>0</v>
      </c>
      <c r="DV15" s="99">
        <f>SUMIF('Caldwell Cup 6-25-22 FS'!$B$11:$B$18,$B15,'Caldwell Cup 6-25-22 FS'!$BR$11:$BR$18)</f>
        <v>0</v>
      </c>
      <c r="DW15" s="99">
        <f>SUMIF('Sunday Races 7-3-22'!$B$11:$B$25,$B15,'Sunday Races 7-3-22'!$BF$11:$BF$25)</f>
        <v>0</v>
      </c>
      <c r="DX15" s="99">
        <f>SUMIF('Sunday Races 7-3-22'!$B$11:$B$25,$B15,'Sunday Races 7-3-22'!$BI$11:$BI$25)</f>
        <v>0</v>
      </c>
      <c r="DY15" s="99">
        <f>SUMIF('Sunday Races 7-3-22'!$B$11:$B$25,$B15,'Sunday Races 7-3-22'!$BL$11:$BL$25)</f>
        <v>0</v>
      </c>
      <c r="DZ15" s="99">
        <f>SUMIF('Sunday Races 7-3-22'!$B$11:$B$25,$B15,'Sunday Races 7-3-22'!$BO$11:$BO$25)</f>
        <v>0</v>
      </c>
      <c r="EA15" s="99">
        <f>SUMIF('Sunday Races 7-3-22'!$B$11:$B$25,$B15,'Sunday Races 7-3-22'!$BR$11:$BR$25)</f>
        <v>0</v>
      </c>
      <c r="EB15" s="99">
        <f>SUMIF('Sunday Races 7-31-22'!$B$11:$B$25,$B15,'Sunday Races 7-31-22'!$BF$11:$BF$25)</f>
        <v>0</v>
      </c>
      <c r="EC15" s="99">
        <f>SUMIF('Sunday Races 7-31-22'!$B$11:$B$25,$B15,'Sunday Races 7-31-22'!$BI$11:$BI$25)</f>
        <v>0</v>
      </c>
      <c r="ED15" s="99">
        <f>SUMIF('Sunday Races 7-31-22'!$B$11:$B$25,$B15,'Sunday Races 7-31-22'!$BL$11:$BL$25)</f>
        <v>0</v>
      </c>
      <c r="EE15" s="99">
        <f>SUMIF('Sunday Races 7-31-22'!$B$11:$B$25,$B15,'Sunday Races 7-31-22'!$BO$11:$BO$25)</f>
        <v>0</v>
      </c>
      <c r="EF15" s="99">
        <f>SUMIF('Sunday Races 7-31-22'!$B$11:$B$25,$B15,'Sunday Races 7-31-22'!$BR$11:$BR$25)</f>
        <v>0</v>
      </c>
      <c r="EG15" s="99">
        <f>SUMIF('Sunday Races 8-14-22'!$B$11:$B$25,$B15,'Sunday Races 8-14-22'!$BF$11:$BF$25)</f>
        <v>0</v>
      </c>
      <c r="EH15" s="99">
        <f>SUMIF('Sunday Races 8-14-22'!$B$11:$B$25,$B15,'Sunday Races 8-14-22'!$BI$11:$BI$25)</f>
        <v>0</v>
      </c>
      <c r="EI15" s="99">
        <f>SUMIF('Sunday Races 8-14-22'!$B$11:$B$25,$B15,'Sunday Races 8-14-22'!$BL$11:$BL$25)</f>
        <v>0</v>
      </c>
      <c r="EJ15" s="99">
        <f>SUMIF('Sunday Races 8-14-22'!$B$11:$B$25,$B15,'Sunday Races 8-14-22'!$BO$11:$BO$25)</f>
        <v>0</v>
      </c>
      <c r="EK15" s="99">
        <f>SUMIF('Sunday Races 8-14-22'!$B$11:$B$25,$B15,'Sunday Races 8-14-22'!$BR$11:$BR$25)</f>
        <v>0</v>
      </c>
      <c r="EL15" s="99">
        <f>SUMIF('Saturday Races 8-20-22'!$B$11:$B$25,$B15,'Saturday Races 8-20-22'!$BF$11:$BF$25)</f>
        <v>0</v>
      </c>
      <c r="EM15" s="99">
        <f>SUMIF('Saturday Races 8-20-22'!$B$11:$B$25,$B15,'Saturday Races 8-20-22'!$BI$11:$BI$25)</f>
        <v>0</v>
      </c>
      <c r="EN15" s="99">
        <f>SUMIF('Saturday Races 8-20-22'!$B$11:$B$25,$B15,'Saturday Races 8-20-22'!$BL$11:$BL$25)</f>
        <v>0</v>
      </c>
      <c r="EO15" s="99">
        <f>SUMIF('Saturday Races 8-20-22'!$B$11:$B$25,$B15,'Saturday Races 8-20-22'!$BO$11:$BO$25)</f>
        <v>0</v>
      </c>
      <c r="EP15" s="99">
        <f>SUMIF('Saturday Races 8-20-22'!$B$11:$B$25,$B15,'Saturday Races 8-20-22'!$BR$11:$BR$25)</f>
        <v>0</v>
      </c>
      <c r="EQ15" s="99">
        <f>SUMIF('Sunday Races 9-11-22'!$B$11:$B$20,$B15,'Sunday Races 9-11-22'!$BF$11:$BF$20)</f>
        <v>0</v>
      </c>
      <c r="ER15" s="99">
        <f>SUMIF('Sunday Races 9-11-22'!$B$11:$B$20,$B15,'Sunday Races 9-11-22'!$BI$11:$BI$20)</f>
        <v>0</v>
      </c>
      <c r="ES15" s="99">
        <f>SUMIF('Sunday Races 9-11-22'!$B$11:$B$20,$B15,'Sunday Races 9-11-22'!$BL$11:$BL$20)</f>
        <v>0</v>
      </c>
      <c r="ET15" s="99">
        <f>SUMIF('Sunday Races 9-11-22'!$B$11:$B$20,$B15,'Sunday Races 9-11-22'!$BO$11:$BO$20)</f>
        <v>0</v>
      </c>
      <c r="EU15" s="99">
        <f>SUMIF('Sunday Races 9-11-22'!$B$11:$B$20,$B15,'Sunday Races 9-11-22'!$BR$11:$BR$20)</f>
        <v>0</v>
      </c>
      <c r="EV15" s="99">
        <f>SUMIF('2022-09-17 Leukemia Cup TH'!$B$11:$B$26,$B15,'2022-09-17 Leukemia Cup TH'!$BF$11:$BF$26)</f>
        <v>0</v>
      </c>
      <c r="EW15" s="99">
        <f>SUMIF('2022-09-17 Leukemia Cup TH'!$B$11:$B$26,$B15,'2022-09-17 Leukemia Cup TH'!$BI$11:$BI$26)</f>
        <v>0</v>
      </c>
      <c r="EX15" s="99">
        <f>SUMIF('2022-09-17 Leukemia Cup TH'!$B$11:$B$26,$B15,'2022-09-17 Leukemia Cup TH'!$BL$11:$BL$26)</f>
        <v>0</v>
      </c>
      <c r="EY15" s="99">
        <f>SUMIF('2022-09-17 Leukemia Cup TH'!$B$11:$B$26,$B15,'2022-09-17 Leukemia Cup TH'!$BO$11:$BO$26)</f>
        <v>0</v>
      </c>
      <c r="EZ15" s="99">
        <f>SUMIF('2022-09-17 Leukemia Cup TH'!$B$11:$B$26,$B15,'2022-09-17 Leukemia Cup TH'!$BR$11:$BR$26)</f>
        <v>0</v>
      </c>
      <c r="FA15" s="99">
        <f>SUMIF('Smith-Berry LDR 9-24-22'!$B$11:$B$28,$B15,'Smith-Berry LDR 9-24-22'!$BF$11:$BF$28)</f>
        <v>0</v>
      </c>
      <c r="FB15" s="99">
        <f>SUMIF('Smith-Berry LDR 9-24-22'!$B$11:$B$28,$B15,'Smith-Berry LDR 9-24-22'!$BI$11:$BI$28)</f>
        <v>0</v>
      </c>
      <c r="FC15" s="99">
        <f>SUMIF('Smith-Berry LDR 9-24-22'!$B$11:$B$28,$B15,'Smith-Berry LDR 9-24-22'!$BL$11:$BL$28)</f>
        <v>0</v>
      </c>
      <c r="FD15" s="99">
        <f>SUMIF('Smith-Berry LDR 9-24-22'!$B$11:$B$28,$B15,'Smith-Berry LDR 9-24-22'!$BO$11:$BO$28)</f>
        <v>0</v>
      </c>
      <c r="FE15" s="99">
        <f>SUMIF('Smith-Berry LDR 9-24-22'!$B$11:$B$28,$B15,'Smith-Berry LDR 9-24-22'!$BR$11:$BR$28)</f>
        <v>0</v>
      </c>
      <c r="FF15" s="99">
        <f>SUMIF('Sunday Races 10-9-22'!$B$11:$B$15,$B15,'Sunday Races 10-9-22'!$BF$11:$BF$15)</f>
        <v>0</v>
      </c>
      <c r="FG15" s="99">
        <f>SUMIF('Sunday Races 10-9-22'!$B$11:$B$15,$B15,'Sunday Races 10-9-22'!$BI$11:$BI$15)</f>
        <v>0</v>
      </c>
      <c r="FH15" s="99">
        <f>SUMIF('Sunday Races 10-9-22'!$B$11:$B$15,$B15,'Sunday Races 10-9-22'!$BL$11:$BL$15)</f>
        <v>0</v>
      </c>
      <c r="FI15" s="99">
        <f>SUMIF('Sunday Races 10-9-22'!$B$11:$B$15,$B15,'Sunday Races 10-9-22'!$BO$11:$BO$15)</f>
        <v>0</v>
      </c>
      <c r="FJ15" s="99">
        <f>SUMIF('Sunday Races 10-9-22'!$B$11:$B$15,$B15,'Sunday Races 10-9-22'!$BR$11:$BR$15)</f>
        <v>0</v>
      </c>
      <c r="FK15" s="99">
        <f>SUMIF('Great Pumpkin Regatta 10-15-22'!$B$11:$B$53,$B15,'Great Pumpkin Regatta 10-15-22'!$BF$11:$BF$53)</f>
        <v>0</v>
      </c>
      <c r="FL15" s="99">
        <f>SUMIF('Great Pumpkin Regatta 10-15-22'!$B$11:$B$53,$B15,'Great Pumpkin Regatta 10-15-22'!$BI$11:$BI$53)</f>
        <v>0</v>
      </c>
      <c r="FM15" s="99">
        <f>SUMIF('Great Pumpkin Regatta 10-15-22'!$B$11:$B$53,$B15,'Great Pumpkin Regatta 10-15-22'!$BL$11:$BL$53)</f>
        <v>0</v>
      </c>
      <c r="FN15" s="99">
        <f>SUMIF('Great Pumpkin Regatta 10-15-22'!$B$11:$B$53,$B15,'Great Pumpkin Regatta 10-15-22'!$BO$11:$BO$53)</f>
        <v>0</v>
      </c>
      <c r="FO15" s="99">
        <f>SUMIF('Great Pumpkin Regatta 10-15-22'!$B$11:$B$53,$B15,'Great Pumpkin Regatta 10-15-22'!$BR$11:$BR$53)</f>
        <v>0</v>
      </c>
      <c r="FP15" s="99">
        <f>SUMIF('Sunday Races 10-23-22'!$B$11:$B$16,$B15,'Sunday Races 10-23-22'!$BF$11:$BF$16)</f>
        <v>0</v>
      </c>
      <c r="FQ15" s="99">
        <f>SUMIF('Sunday Races 10-23-22'!$B$11:$B$16,$B15,'Sunday Races 10-23-22'!$BI$11:$BI$16)</f>
        <v>0</v>
      </c>
      <c r="FR15" s="99">
        <f>SUMIF('Sunday Races 10-23-22'!$B$11:$B$16,$B15,'Sunday Races 10-23-22'!$BL$11:$BL$16)</f>
        <v>0</v>
      </c>
      <c r="FS15" s="99">
        <f>SUMIF('Sunday Races 10-23-22'!$B$11:$B$16,$B15,'Sunday Races 10-23-22'!$BO$11:$BO$16)</f>
        <v>0</v>
      </c>
      <c r="FT15" s="99">
        <f>SUMIF('Sunday Races 10-23-22'!$B$11:$B$16,$B15,'Sunday Races 10-23-22'!$BR$11:$BR$16)</f>
        <v>0</v>
      </c>
      <c r="FU15" s="100"/>
      <c r="FV15" s="101"/>
      <c r="FW15" s="102">
        <f t="shared" ref="FW15:GF22" si="32">LARGE($G15:$FU15,FW$2)</f>
        <v>5</v>
      </c>
      <c r="FX15" s="102">
        <f t="shared" si="32"/>
        <v>4</v>
      </c>
      <c r="FY15" s="102">
        <f t="shared" si="32"/>
        <v>4</v>
      </c>
      <c r="FZ15" s="102">
        <f t="shared" si="32"/>
        <v>0</v>
      </c>
      <c r="GA15" s="102">
        <f t="shared" si="32"/>
        <v>0</v>
      </c>
      <c r="GB15" s="102">
        <f t="shared" si="32"/>
        <v>0</v>
      </c>
      <c r="GC15" s="102">
        <f t="shared" si="32"/>
        <v>0</v>
      </c>
      <c r="GD15" s="102">
        <f t="shared" si="32"/>
        <v>0</v>
      </c>
      <c r="GE15" s="102">
        <f t="shared" si="32"/>
        <v>0</v>
      </c>
      <c r="GF15" s="102">
        <f t="shared" si="32"/>
        <v>0</v>
      </c>
      <c r="GG15" s="102">
        <f t="shared" ref="GG15:GP22" si="33">LARGE($G15:$FU15,GG$2)</f>
        <v>0</v>
      </c>
      <c r="GH15" s="102">
        <f t="shared" si="33"/>
        <v>0</v>
      </c>
      <c r="GI15" s="102">
        <f t="shared" si="33"/>
        <v>0</v>
      </c>
      <c r="GJ15" s="102">
        <f t="shared" si="33"/>
        <v>0</v>
      </c>
      <c r="GK15" s="102">
        <f t="shared" si="33"/>
        <v>0</v>
      </c>
      <c r="GL15" s="102">
        <f t="shared" si="33"/>
        <v>0</v>
      </c>
      <c r="GM15" s="102">
        <f t="shared" si="33"/>
        <v>0</v>
      </c>
      <c r="GN15" s="102">
        <f t="shared" si="33"/>
        <v>0</v>
      </c>
      <c r="GO15" s="102">
        <f t="shared" si="33"/>
        <v>0</v>
      </c>
      <c r="GP15" s="102">
        <f t="shared" si="33"/>
        <v>0</v>
      </c>
      <c r="GQ15" s="102">
        <f t="shared" ref="GQ15:GZ22" si="34">LARGE($G15:$FU15,GQ$2)</f>
        <v>0</v>
      </c>
      <c r="GR15" s="102">
        <f t="shared" si="34"/>
        <v>0</v>
      </c>
      <c r="GS15" s="102">
        <f t="shared" si="34"/>
        <v>0</v>
      </c>
      <c r="GT15" s="102">
        <f t="shared" si="34"/>
        <v>0</v>
      </c>
      <c r="GU15" s="102">
        <f t="shared" si="34"/>
        <v>0</v>
      </c>
      <c r="GV15" s="102">
        <f t="shared" si="34"/>
        <v>0</v>
      </c>
      <c r="GW15" s="102">
        <f t="shared" si="34"/>
        <v>0</v>
      </c>
      <c r="GX15" s="102">
        <f t="shared" si="34"/>
        <v>0</v>
      </c>
      <c r="GY15" s="102">
        <f t="shared" si="34"/>
        <v>0</v>
      </c>
      <c r="GZ15" s="102">
        <f t="shared" si="34"/>
        <v>0</v>
      </c>
      <c r="HA15" s="102">
        <f t="shared" ref="HA15:HJ22" si="35">LARGE($G15:$FU15,HA$2)</f>
        <v>0</v>
      </c>
      <c r="HB15" s="102">
        <f t="shared" si="35"/>
        <v>0</v>
      </c>
      <c r="HC15" s="102">
        <f t="shared" si="35"/>
        <v>0</v>
      </c>
      <c r="HD15" s="102">
        <f t="shared" si="35"/>
        <v>0</v>
      </c>
      <c r="HE15" s="102">
        <f t="shared" si="35"/>
        <v>0</v>
      </c>
      <c r="HF15" s="102">
        <f t="shared" si="35"/>
        <v>0</v>
      </c>
      <c r="HG15" s="102">
        <f t="shared" si="35"/>
        <v>0</v>
      </c>
      <c r="HH15" s="102">
        <f t="shared" si="35"/>
        <v>0</v>
      </c>
      <c r="HI15" s="102">
        <f t="shared" si="35"/>
        <v>0</v>
      </c>
      <c r="HJ15" s="102">
        <f t="shared" si="35"/>
        <v>0</v>
      </c>
      <c r="HK15" s="102">
        <f t="shared" ref="HK15:HT22" si="36">LARGE($G15:$FU15,HK$2)</f>
        <v>0</v>
      </c>
      <c r="HL15" s="102">
        <f t="shared" si="36"/>
        <v>0</v>
      </c>
      <c r="HM15" s="102">
        <f t="shared" si="36"/>
        <v>0</v>
      </c>
      <c r="HN15" s="102">
        <f t="shared" si="36"/>
        <v>0</v>
      </c>
      <c r="HO15" s="102">
        <f t="shared" si="36"/>
        <v>0</v>
      </c>
      <c r="HP15" s="102">
        <f t="shared" si="36"/>
        <v>0</v>
      </c>
      <c r="HQ15" s="102">
        <f t="shared" si="36"/>
        <v>0</v>
      </c>
      <c r="HR15" s="102">
        <f t="shared" si="36"/>
        <v>0</v>
      </c>
      <c r="HS15" s="102">
        <f t="shared" si="36"/>
        <v>0</v>
      </c>
      <c r="HT15" s="102">
        <f t="shared" si="36"/>
        <v>0</v>
      </c>
      <c r="HU15" s="102">
        <f t="shared" ref="HU15:ID22" si="37">LARGE($G15:$FU15,HU$2)</f>
        <v>0</v>
      </c>
      <c r="HV15" s="102">
        <f t="shared" si="37"/>
        <v>0</v>
      </c>
      <c r="HW15" s="102">
        <f t="shared" si="37"/>
        <v>0</v>
      </c>
      <c r="HX15" s="102">
        <f t="shared" si="37"/>
        <v>0</v>
      </c>
      <c r="HY15" s="102">
        <f t="shared" si="37"/>
        <v>0</v>
      </c>
      <c r="HZ15" s="102">
        <f t="shared" si="37"/>
        <v>0</v>
      </c>
      <c r="IA15" s="102">
        <f t="shared" si="37"/>
        <v>0</v>
      </c>
      <c r="IB15" s="102">
        <f t="shared" si="37"/>
        <v>0</v>
      </c>
      <c r="IC15" s="102">
        <f t="shared" si="37"/>
        <v>0</v>
      </c>
      <c r="ID15" s="102">
        <f t="shared" si="37"/>
        <v>0</v>
      </c>
      <c r="IE15" s="102">
        <f t="shared" ref="IE15:IS22" si="38">LARGE($G15:$FU15,IE$2)</f>
        <v>0</v>
      </c>
      <c r="IF15" s="102">
        <f t="shared" si="38"/>
        <v>0</v>
      </c>
      <c r="IG15" s="102">
        <f t="shared" si="38"/>
        <v>0</v>
      </c>
      <c r="IH15" s="102">
        <f t="shared" si="38"/>
        <v>0</v>
      </c>
      <c r="II15" s="102">
        <f t="shared" si="38"/>
        <v>0</v>
      </c>
      <c r="IJ15" s="102">
        <f t="shared" si="38"/>
        <v>0</v>
      </c>
      <c r="IK15" s="102">
        <f t="shared" si="38"/>
        <v>0</v>
      </c>
      <c r="IL15" s="102">
        <f t="shared" si="38"/>
        <v>0</v>
      </c>
      <c r="IM15" s="102">
        <f t="shared" si="38"/>
        <v>0</v>
      </c>
      <c r="IN15" s="102">
        <f t="shared" si="38"/>
        <v>0</v>
      </c>
      <c r="IO15" s="102">
        <f t="shared" si="38"/>
        <v>0</v>
      </c>
      <c r="IP15" s="102">
        <f t="shared" si="38"/>
        <v>0</v>
      </c>
      <c r="IQ15" s="102">
        <f t="shared" si="38"/>
        <v>0</v>
      </c>
      <c r="IR15" s="102">
        <f t="shared" si="38"/>
        <v>0</v>
      </c>
      <c r="IS15" s="102">
        <f t="shared" si="38"/>
        <v>0</v>
      </c>
      <c r="IU15" s="99">
        <f>SUMIF('2021 Club Championship Crew'!$B$11:$B$14,$B15,'2021 Club Championship Crew'!$BN$11:$BN$14)</f>
        <v>0</v>
      </c>
      <c r="IV15" s="99">
        <f>SUMIF('2021 Club Championship Crew'!$B$11:$B$14,$B15,'2021 Club Championship Crew'!$BQ$11:$BQ$14)</f>
        <v>0</v>
      </c>
      <c r="IW15" s="99">
        <f>SUMIF('2021 Club Championship Crew'!$B$11:$B$14,$B15,'2021 Club Championship Crew'!$BT$11:$BT$14)</f>
        <v>0</v>
      </c>
      <c r="IX15" s="99">
        <f>SUMIF('2021 Club Championship Crew'!$B$11:$B$14,$B15,'2021 Club Championship Crew'!$BW$11:$BW$14)</f>
        <v>0</v>
      </c>
      <c r="IY15" s="99">
        <f>SUMIF('2021 Club Championship Crew'!$B$11:$B$14,$B15,'2021 Club Championship Crew'!$CC$11:$CC$14)</f>
        <v>0</v>
      </c>
    </row>
    <row r="16" spans="1:259" ht="15" customHeight="1" x14ac:dyDescent="0.2">
      <c r="A16" s="134">
        <f t="shared" si="17"/>
        <v>13</v>
      </c>
      <c r="B16" s="103" t="s">
        <v>253</v>
      </c>
      <c r="C16" s="96">
        <f t="shared" ref="C16:C67" si="39">COUNTIF(G16:FU16,"&gt;0")</f>
        <v>2</v>
      </c>
      <c r="D16" s="97">
        <f t="shared" ref="D16:D67" si="40">SUM(G16:FU16)</f>
        <v>6</v>
      </c>
      <c r="E16" s="96">
        <f t="shared" si="8"/>
        <v>6</v>
      </c>
      <c r="F16" s="98">
        <f t="shared" si="9"/>
        <v>0.03</v>
      </c>
      <c r="G16" s="99">
        <f>SUMIF('Saturday Race 11-06-21'!$B$11:$B$24,$B16,'Saturday Race 11-06-21'!$BF$11:$BF$24)</f>
        <v>0</v>
      </c>
      <c r="H16" s="99">
        <f>SUMIF('Saturday Race 11-06-21'!$B$11:$B$24,$B16,'Saturday Race 11-06-21'!$BI$11:$BI$24)</f>
        <v>0</v>
      </c>
      <c r="I16" s="99">
        <f>SUMIF('Saturday Race 11-06-21'!$B$11:$B$24,$B16,'Saturday Race 11-06-21'!$BL$11:$BL$24)</f>
        <v>0</v>
      </c>
      <c r="J16" s="99">
        <f>SUMIF('Saturday Race 11-06-21'!$B$11:$B$24,$B16,'Saturday Race 11-06-21'!$BO$11:$BO$24)</f>
        <v>0</v>
      </c>
      <c r="K16" s="99">
        <f>SUMIF('Saturday Race 11-06-21'!$B$11:$B$24,$B16,'Saturday Race 11-06-21'!$BR$11:$BR$24)</f>
        <v>0</v>
      </c>
      <c r="L16" s="99">
        <f>SUMIF('Saturday Race 11-20-21'!$B$11:$B$24,$B16,'Saturday Race 11-20-21'!$BF$11:$BF$24)</f>
        <v>0</v>
      </c>
      <c r="M16" s="99">
        <f>SUMIF('Saturday Race 11-20-21'!$B$11:$B$24,$B16,'Saturday Race 11-20-21'!$BI$11:$BI$24)</f>
        <v>0</v>
      </c>
      <c r="N16" s="99">
        <f>SUMIF('Saturday Race 11-20-21'!$B$11:$B$24,$B16,'Saturday Race 11-20-21'!$BL$11:$BL$24)</f>
        <v>0</v>
      </c>
      <c r="O16" s="99">
        <f>SUMIF('Saturday Race 11-20-21'!$B$11:$B$24,$B16,'Saturday Race 11-20-21'!$BO$11:$BO$24)</f>
        <v>0</v>
      </c>
      <c r="P16" s="99">
        <f>SUMIF('Saturday Race 11-20-21'!$B$11:$B$24,$B16,'Saturday Race 11-20-21'!$BR$11:$BR$24)</f>
        <v>0</v>
      </c>
      <c r="Q16" s="99">
        <f>SUMIF('One Day 12-04-21 Scots'!$B$11:$B$24,$B16,'One Day 12-04-21 Scots'!$BF$11:$BF$24)</f>
        <v>0</v>
      </c>
      <c r="R16" s="99">
        <f>SUMIF('One Day 12-04-21 Scots'!$B$11:$B$24,$B16,'One Day 12-04-21 Scots'!$BI$11:$BI$24)</f>
        <v>0</v>
      </c>
      <c r="S16" s="99">
        <f>SUMIF('One Day 12-04-21 Scots'!$B$11:$B$24,$B16,'One Day 12-04-21 Scots'!$BL$11:$BL$24)</f>
        <v>0</v>
      </c>
      <c r="T16" s="99">
        <f>SUMIF('One Day 12-04-21 Scots'!$B$11:$B$24,$B16,'One Day 12-04-21 Scots'!$BO$11:$BO$24)</f>
        <v>0</v>
      </c>
      <c r="U16" s="99">
        <f>SUMIF('One Day 12-04-21 Scots'!$B$11:$B$24,$B16,'One Day 12-04-21 Scots'!$BR$11:$BR$24)</f>
        <v>0</v>
      </c>
      <c r="V16" s="99">
        <f>SUMIF('One Day 12-04-21 Thistles'!$B$11:$B$25,$B16,'One Day 12-04-21 Thistles'!$BF$11:$BF$25)</f>
        <v>0</v>
      </c>
      <c r="W16" s="99">
        <f>SUMIF('One Day 12-04-21 Thistles'!$B$11:$B$25,$B16,'One Day 12-04-21 Thistles'!$BI$11:$BI$25)</f>
        <v>0</v>
      </c>
      <c r="X16" s="99">
        <f>SUMIF('One Day 12-04-21 Thistles'!$B$11:$B$25,$B16,'One Day 12-04-21 Thistles'!$BL$11:$BL$25)</f>
        <v>0</v>
      </c>
      <c r="Y16" s="99">
        <f>SUMIF('One Day 12-04-21 Thistles'!$B$11:$B$25,$B16,'One Day 12-04-21 Thistles'!$BO$11:$BO$25)</f>
        <v>0</v>
      </c>
      <c r="Z16" s="99">
        <f>SUMIF('One Day 12-04-21 Thistles'!$B$11:$B$25,$B16,'One Day 12-04-21 Thistles'!$BR$11:$BR$25)</f>
        <v>0</v>
      </c>
      <c r="AA16" s="99">
        <f>SUMIF('Saturday Race 1-08-22'!$B$11:$B$20,$B16,'Saturday Race 1-08-22'!$BF$11:$BF$20)</f>
        <v>0</v>
      </c>
      <c r="AB16" s="99">
        <f>SUMIF('Saturday Race 1-08-22'!$B$11:$B$20,$B16,'Saturday Race 1-08-22'!$BI$11:$BI$20)</f>
        <v>0</v>
      </c>
      <c r="AC16" s="99">
        <f>SUMIF('Saturday Race 1-08-22'!$B$11:$B$20,$B16,'Saturday Race 1-08-22'!$BL$11:$BL$20)</f>
        <v>0</v>
      </c>
      <c r="AD16" s="99">
        <f>SUMIF('Saturday Race 1-08-22'!$B$11:$B$20,$B16,'Saturday Race 1-08-22'!$BO$11:$BO$20)</f>
        <v>0</v>
      </c>
      <c r="AE16" s="99">
        <f>SUMIF('Saturday Race 1-08-22'!$B$11:$B$20,$B16,'Saturday Race 1-08-22'!$BR$11:$BR$20)</f>
        <v>0</v>
      </c>
      <c r="AF16" s="99">
        <f>SUMIF('Saturday Race 1-22-22'!$B$11:$B$20,$B16,'Saturday Race 1-22-22'!$BF$11:$BF$20)</f>
        <v>0</v>
      </c>
      <c r="AG16" s="99">
        <f>SUMIF('Saturday Race 1-22-22'!$B$11:$B$20,$B16,'Saturday Race 1-22-22'!$BI$11:$BI$20)</f>
        <v>0</v>
      </c>
      <c r="AH16" s="99">
        <f>SUMIF('Saturday Race 1-22-22'!$B$11:$B$20,$B16,'Saturday Race 1-22-22'!$BL$11:$BL$20)</f>
        <v>0</v>
      </c>
      <c r="AI16" s="99">
        <f>SUMIF('Saturday Race 1-22-22'!$B$11:$B$20,$B16,'Saturday Race 1-22-22'!$BO$11:$BO$20)</f>
        <v>0</v>
      </c>
      <c r="AJ16" s="99">
        <f>SUMIF('Saturday Race 1-22-22'!$B$11:$B$20,$B16,'Saturday Race 1-22-22'!$BR$11:$BR$20)</f>
        <v>0</v>
      </c>
      <c r="AK16" s="99">
        <f>SUMIF('Sunday Race 2-6-22'!$B$11:$B$20,$B16,'Sunday Race 2-6-22'!$BF$11:$BF$20)</f>
        <v>0</v>
      </c>
      <c r="AL16" s="99">
        <f>SUMIF('Sunday Race 2-6-22'!$B$11:$B$20,$B16,'Sunday Race 2-6-22'!$BI$11:$BI$20)</f>
        <v>0</v>
      </c>
      <c r="AM16" s="99">
        <f>SUMIF('Sunday Race 2-6-22'!$B$11:$B$20,$B16,'Sunday Race 2-6-22'!$BL$11:$BL$20)</f>
        <v>0</v>
      </c>
      <c r="AN16" s="99">
        <f>SUMIF('Sunday Race 2-6-22'!$B$11:$B$20,$B16,'Sunday Race 2-6-22'!$BO$11:$BO$20)</f>
        <v>0</v>
      </c>
      <c r="AO16" s="99">
        <f>SUMIF('Sunday Race 2-6-22'!$B$11:$B$20,$B16,'Sunday Race 2-6-22'!$BR$11:$BR$20)</f>
        <v>0</v>
      </c>
      <c r="AP16" s="99">
        <f>SUMIF('Chili One Day 2-12-22 Scots'!$B$11:$B$20,$B16,'Chili One Day 2-12-22 Scots'!$BF$11:$BF$20)</f>
        <v>0</v>
      </c>
      <c r="AQ16" s="99">
        <f>SUMIF('Chili One Day 2-12-22 Scots'!$B$11:$B$20,$B16,'Chili One Day 2-12-22 Scots'!$BI$11:$BI$20)</f>
        <v>0</v>
      </c>
      <c r="AR16" s="99">
        <f>SUMIF('Chili One Day 2-12-22 Scots'!$B$11:$B$20,$B16,'Chili One Day 2-12-22 Scots'!$BL$11:$BL$20)</f>
        <v>0</v>
      </c>
      <c r="AS16" s="99">
        <f>SUMIF('Chili One Day 2-12-22 Scots'!$B$11:$B$20,$B16,'Chili One Day 2-12-22 Scots'!$BO$11:$BO$20)</f>
        <v>0</v>
      </c>
      <c r="AT16" s="99">
        <f>SUMIF('Chili One Day 2-12-22 Scots'!$B$11:$B$20,$B16,'Chili One Day 2-12-22 Scots'!$BR$11:$BR$20)</f>
        <v>0</v>
      </c>
      <c r="AU16" s="99">
        <f>SUMIF('Chili One Day 2-12-22 Thistles'!$B$11:$B$20,$B16,'Chili One Day 2-12-22 Thistles'!$BF$11:$BF$20)</f>
        <v>0</v>
      </c>
      <c r="AV16" s="99">
        <f>SUMIF('Chili One Day 2-12-22 Thistles'!$B$11:$B$20,$B16,'Chili One Day 2-12-22 Thistles'!$BI$11:$BI$20)</f>
        <v>0</v>
      </c>
      <c r="AW16" s="99">
        <f>SUMIF('Chili One Day 2-12-22 Thistles'!$B$11:$B$20,$B16,'Chili One Day 2-12-22 Thistles'!$BL$11:$BL$20)</f>
        <v>0</v>
      </c>
      <c r="AX16" s="99">
        <f>SUMIF('Chili One Day 2-12-22 Thistles'!$B$11:$B$20,$B16,'Chili One Day 2-12-22 Thistles'!$BO$11:$BO$20)</f>
        <v>0</v>
      </c>
      <c r="AY16" s="99">
        <f>SUMIF('Chili One Day 2-12-22 Thistles'!$B$11:$B$20,$B16,'Chili One Day 2-12-22 Thistles'!$BR$11:$BR$20)</f>
        <v>0</v>
      </c>
      <c r="AZ16" s="99">
        <f>SUMIF('Sunday Race 2-20-22'!$B$11:$B$20,$B16,'Sunday Race 2-20-22'!$BF$11:$BF$20)</f>
        <v>0</v>
      </c>
      <c r="BA16" s="99">
        <f>SUMIF('Sunday Race 2-20-22'!$B$11:$B$20,$B16,'Sunday Race 2-20-22'!$BI$11:$BI$20)</f>
        <v>0</v>
      </c>
      <c r="BB16" s="99">
        <f>SUMIF('Sunday Race 2-20-22'!$B$11:$B$20,$B16,'Sunday Race 2-20-22'!$BL$11:$BL$20)</f>
        <v>0</v>
      </c>
      <c r="BC16" s="99">
        <f>SUMIF('Sunday Race 2-20-22'!$B$11:$B$20,$B16,'Sunday Race 2-20-22'!$BO$11:$BO$20)</f>
        <v>0</v>
      </c>
      <c r="BD16" s="99">
        <f>SUMIF('Sunday Race 2-20-22'!$B$11:$B$20,$B16,'Sunday Race 2-20-22'!$BR$11:$BR$20)</f>
        <v>0</v>
      </c>
      <c r="BE16" s="99">
        <f>SUMIF('Sunday Race 2-27-22'!$B$11:$B$20,$B16,'Sunday Race 2-27-22'!$BF$11:$BF$20)</f>
        <v>0</v>
      </c>
      <c r="BF16" s="99">
        <f>SUMIF('Sunday Race 2-27-22'!$B$11:$B$20,$B16,'Sunday Race 2-27-22'!$BI$11:$BI$20)</f>
        <v>0</v>
      </c>
      <c r="BG16" s="99">
        <f>SUMIF('Sunday Race 2-27-22'!$B$11:$B$20,$B16,'Sunday Race 2-27-22'!$BL$11:$BL$20)</f>
        <v>0</v>
      </c>
      <c r="BH16" s="99">
        <f>SUMIF('Sunday Race 2-27-22'!$B$11:$B$20,$B16,'Sunday Race 2-27-22'!$BO$11:$BO$20)</f>
        <v>0</v>
      </c>
      <c r="BI16" s="99">
        <f>SUMIF('Sunday Race 2-27-22'!$B$11:$B$20,$B16,'Sunday Race 2-27-22'!$BR$11:$BR$20)</f>
        <v>0</v>
      </c>
      <c r="BJ16" s="99">
        <f>SUMIF('Sunday Race 3-13-22'!$B$11:$B$21,$B16,'Sunday Race 3-13-22'!$BF$11:$BF$21)</f>
        <v>0</v>
      </c>
      <c r="BK16" s="99">
        <f>SUMIF('Sunday Race 3-13-22'!$B$11:$B$21,$B16,'Sunday Race 3-13-22'!$BI$11:$BI$21)</f>
        <v>0</v>
      </c>
      <c r="BL16" s="99">
        <f>SUMIF('Sunday Race 3-13-22'!$B$11:$B$21,$B16,'Sunday Race 3-13-22'!$BL$11:$BL$21)</f>
        <v>0</v>
      </c>
      <c r="BM16" s="99">
        <f>SUMIF('Sunday Race 3-13-22'!$B$11:$B$21,$B16,'Sunday Race 3-13-22'!$BO$11:$BO$21)</f>
        <v>0</v>
      </c>
      <c r="BN16" s="99">
        <f>SUMIF('Sunday Race 3-13-22'!$B$11:$B$21,$B16,'Sunday Race 3-13-22'!$BR$11:$BR$21)</f>
        <v>0</v>
      </c>
      <c r="BO16" s="99">
        <f>SUMIF('Saturday Race 3-19-22'!$B$11:$B$26,$B16,'Saturday Race 3-19-22'!$BF$11:$BF$26)</f>
        <v>0</v>
      </c>
      <c r="BP16" s="99">
        <f>SUMIF('Saturday Race 3-19-22'!$B$11:$B$26,$B16,'Saturday Race 3-19-22'!$BI$11:$BI$26)</f>
        <v>0</v>
      </c>
      <c r="BQ16" s="99">
        <f>SUMIF('Saturday Race 3-19-22'!$B$11:$B$26,$B16,'Saturday Race 3-19-22'!$BL$11:$BL$26)</f>
        <v>0</v>
      </c>
      <c r="BR16" s="99">
        <f>SUMIF('Saturday Race 3-19-22'!$B$11:$B$26,$B16,'Saturday Race 3-19-22'!$BO$11:$BO$26)</f>
        <v>0</v>
      </c>
      <c r="BS16" s="99">
        <f>SUMIF('Saturday Race 3-19-22'!$B$11:$B$26,$B16,'Saturday Race 3-19-22'!$BR$11:$BR$26)</f>
        <v>0</v>
      </c>
      <c r="BT16" s="99">
        <f>SUMIF('Sunday Races 4-10-22'!$B$11:$B$26,$B16,'Sunday Races 4-10-22'!$BF$11:$BF$26)</f>
        <v>0</v>
      </c>
      <c r="BU16" s="99">
        <f>SUMIF('Sunday Races 4-10-22'!$B$11:$B$26,$B16,'Sunday Races 4-10-22'!$BI$11:$BI$26)</f>
        <v>0</v>
      </c>
      <c r="BV16" s="99">
        <f>SUMIF('Sunday Races 4-10-22'!$B$11:$B$26,$B16,'Sunday Races 4-10-22'!$BL$11:$BL$26)</f>
        <v>0</v>
      </c>
      <c r="BW16" s="99">
        <f>SUMIF('Sunday Races 4-10-22'!$B$11:$B$26,$B16,'Sunday Races 4-10-22'!$BO$11:$BO$26)</f>
        <v>0</v>
      </c>
      <c r="BX16" s="99">
        <f>SUMIF('Sunday Races 4-10-22'!$B$11:$B$26,$B16,'Sunday Races 4-10-22'!$BR$11:$BR$26)</f>
        <v>0</v>
      </c>
      <c r="BY16" s="99">
        <f>SUMIF('Easter One Day 4-16-22 FS'!$B$11:$B$26,$B16,'Easter One Day 4-16-22 FS'!$BF$11:$BF$26)</f>
        <v>0</v>
      </c>
      <c r="BZ16" s="99">
        <f>SUMIF('Easter One Day 4-16-22 FS'!$B$11:$B$26,$B16,'Easter One Day 4-16-22 FS'!$BI$11:$BI$26)</f>
        <v>0</v>
      </c>
      <c r="CA16" s="99">
        <f>SUMIF('Easter One Day 4-16-22 FS'!$B$11:$B$26,$B16,'Easter One Day 4-16-22 FS'!$BL$11:$BL$26)</f>
        <v>0</v>
      </c>
      <c r="CB16" s="99">
        <f>SUMIF('Easter One Day 4-16-22 FS'!$B$11:$B$26,$B16,'Easter One Day 4-16-22 FS'!$BO$11:$BO$26)</f>
        <v>0</v>
      </c>
      <c r="CC16" s="99">
        <f>SUMIF('Easter One Day 4-16-22 FS'!$B$11:$B$26,$B16,'Easter One Day 4-16-22 FS'!$BR$11:$BR$26)</f>
        <v>0</v>
      </c>
      <c r="CD16" s="99">
        <f>SUMIF('Easter One Day 4-16-22 TH'!$B$11:$B$26,$B16,'Easter One Day 4-16-22 TH'!$BF$11:$BF$26)</f>
        <v>3</v>
      </c>
      <c r="CE16" s="99">
        <f>SUMIF('Easter One Day 4-16-22 TH'!$B$11:$B$26,$B16,'Easter One Day 4-16-22 TH'!$BI$11:$BI$26)</f>
        <v>3</v>
      </c>
      <c r="CF16" s="99">
        <f>SUMIF('Easter One Day 4-16-22 TH'!$B$11:$B$26,$B16,'Easter One Day 4-16-22 TH'!$BL$11:$BL$26)</f>
        <v>0</v>
      </c>
      <c r="CG16" s="99">
        <f>SUMIF('Easter One Day 4-16-22 TH'!$B$11:$B$26,$B16,'Easter One Day 4-16-22 TH'!$BO$11:$BO$26)</f>
        <v>0</v>
      </c>
      <c r="CH16" s="99">
        <f>SUMIF('Easter One Day 4-16-22 TH'!$B$11:$B$26,$B16,'Easter One Day 4-16-22 TH'!$BR$11:$BR$26)</f>
        <v>0</v>
      </c>
      <c r="CI16" s="99">
        <f>SUMIF('Sunday Races 5-1-22'!$B$11:$B$28,$B16,'Sunday Races 5-1-22'!$BF$11:$BF$28)</f>
        <v>0</v>
      </c>
      <c r="CJ16" s="99">
        <f>SUMIF('Sunday Races 5-1-22'!$B$11:$B$28,$B16,'Sunday Races 5-1-22'!$BI$11:$BI$28)</f>
        <v>0</v>
      </c>
      <c r="CK16" s="99">
        <f>SUMIF('Sunday Races 5-1-22'!$B$11:$B$28,$B16,'Sunday Races 5-1-22'!$BL$11:$BL$28)</f>
        <v>0</v>
      </c>
      <c r="CL16" s="99">
        <f>SUMIF('Sunday Races 5-1-22'!$B$11:$B$28,$B16,'Sunday Races 5-1-22'!$BO$11:$BO$28)</f>
        <v>0</v>
      </c>
      <c r="CM16" s="99">
        <f>SUMIF('Sunday Races 5-1-22'!$B$11:$B$28,$B16,'Sunday Races 5-1-22'!$BR$11:$BR$28)</f>
        <v>0</v>
      </c>
      <c r="CN16" s="99">
        <f>SUMIF('Long Distance Race 5-7-22'!$B$11:$B$27,$B16,'Long Distance Race 5-7-22'!$BF$11:$BF$27)</f>
        <v>0</v>
      </c>
      <c r="CO16" s="99">
        <f>SUMIF('Long Distance Race 5-7-22'!$B$11:$B$27,$B16,'Long Distance Race 5-7-22'!$BI$11:$BI$27)</f>
        <v>0</v>
      </c>
      <c r="CP16" s="99">
        <f>SUMIF('Long Distance Race 5-7-22'!$B$11:$B$27,$B16,'Long Distance Race 5-7-22'!$BL$11:$BL$27)</f>
        <v>0</v>
      </c>
      <c r="CQ16" s="99">
        <f>SUMIF('Long Distance Race 5-7-22'!$B$11:$B$27,$B16,'Long Distance Race 5-7-22'!$BO$11:$BO$27)</f>
        <v>0</v>
      </c>
      <c r="CR16" s="99">
        <f>SUMIF('Long Distance Race 5-7-22'!$B$11:$B$27,$B16,'Long Distance Race 5-7-22'!$BR$11:$BR$27)</f>
        <v>0</v>
      </c>
      <c r="CS16" s="99">
        <f>SUMIF('Memorial Day Regatta 5-28-22 Op'!$B$11:$B$27,$B16,'Memorial Day Regatta 5-28-22 Op'!$BF$11:$BF$27)</f>
        <v>0</v>
      </c>
      <c r="CT16" s="99">
        <f>SUMIF('Memorial Day Regatta 5-28-22 Op'!$B$11:$B$27,$B16,'Memorial Day Regatta 5-28-22 Op'!$BI$11:$BI$27)</f>
        <v>0</v>
      </c>
      <c r="CU16" s="99">
        <f>SUMIF('Memorial Day Regatta 5-28-22 Op'!$B$11:$B$27,$B16,'Memorial Day Regatta 5-28-22 Op'!$BL$11:$BL$27)</f>
        <v>0</v>
      </c>
      <c r="CV16" s="99">
        <f>SUMIF('Memorial Day Regatta 5-28-22 Op'!$B$11:$B$27,$B16,'Memorial Day Regatta 5-28-22 Op'!$BO$11:$BO$27)</f>
        <v>0</v>
      </c>
      <c r="CW16" s="99">
        <f>SUMIF('Memorial Day Regatta 5-28-22 Op'!$B$11:$B$27,$B16,'Memorial Day Regatta 5-28-22 Op'!$BR$11:$BR$27)</f>
        <v>0</v>
      </c>
      <c r="CX16" s="99">
        <f>SUMIF('Sunday Races 6-5-22'!$B$11:$B$28,$B16,'Sunday Races 6-5-22'!$BF$11:$BF$28)</f>
        <v>0</v>
      </c>
      <c r="CY16" s="99">
        <f>SUMIF('Sunday Races 6-5-22'!$B$11:$B$28,$B16,'Sunday Races 6-5-22'!$BI$11:$BI$28)</f>
        <v>0</v>
      </c>
      <c r="CZ16" s="99">
        <f>SUMIF('Sunday Races 6-5-22'!$B$11:$B$28,$B16,'Sunday Races 6-5-22'!$BL$11:$BL$28)</f>
        <v>0</v>
      </c>
      <c r="DA16" s="99">
        <f>SUMIF('Sunday Races 6-5-22'!$B$11:$B$28,$B16,'Sunday Races 6-5-22'!$BO$11:$BO$28)</f>
        <v>0</v>
      </c>
      <c r="DB16" s="99">
        <f>SUMIF('Sunday Races 6-5-22'!$B$11:$B$28,$B16,'Sunday Races 6-5-22'!$BR$11:$BR$28)</f>
        <v>0</v>
      </c>
      <c r="DC16" s="99">
        <f>SUMIF('Sunday Races 6-12-22'!$B$11:$B$24,$B16,'Sunday Races 6-12-22'!$BF$11:$BF$24)</f>
        <v>0</v>
      </c>
      <c r="DD16" s="99">
        <f>SUMIF('Sunday Races 6-12-22'!$B$11:$B$24,$B16,'Sunday Races 6-12-22'!$BI$11:$BI$24)</f>
        <v>0</v>
      </c>
      <c r="DE16" s="99">
        <f>SUMIF('Sunday Races 6-12-22'!$B$11:$B$24,$B16,'Sunday Races 6-12-22'!$BL$11:$BL$24)</f>
        <v>0</v>
      </c>
      <c r="DF16" s="99">
        <f>SUMIF('Sunday Races 6-12-22'!$B$11:$B$24,$B16,'Sunday Races 6-12-22'!$BO$11:$BO$24)</f>
        <v>0</v>
      </c>
      <c r="DG16" s="99">
        <f>SUMIF('Sunday Races 6-12-22'!$B$11:$B$24,$B16,'Sunday Races 6-12-22'!$BR$11:$BR$24)</f>
        <v>0</v>
      </c>
      <c r="DH16" s="99">
        <f>SUMIF('Saturday Races 6-18-22'!$B$11:$B$24,$B16,'Saturday Races 6-18-22'!$BF$11:$BF$24)</f>
        <v>0</v>
      </c>
      <c r="DI16" s="99">
        <f>SUMIF('Saturday Races 6-18-22'!$B$11:$B$24,$B16,'Saturday Races 6-18-22'!$BI$11:$BI$24)</f>
        <v>0</v>
      </c>
      <c r="DJ16" s="99">
        <f>SUMIF('Saturday Races 6-18-22'!$B$11:$B$24,$B16,'Saturday Races 6-18-22'!$BL$11:$BL$24)</f>
        <v>0</v>
      </c>
      <c r="DK16" s="99">
        <f>SUMIF('Saturday Races 6-18-22'!$B$11:$B$24,$B16,'Saturday Races 6-18-22'!$BO$11:$BO$24)</f>
        <v>0</v>
      </c>
      <c r="DL16" s="99">
        <f>SUMIF('Saturday Races 6-18-22'!$B$11:$B$24,$B16,'Saturday Races 6-18-22'!$BR$11:$BR$24)</f>
        <v>0</v>
      </c>
      <c r="DM16" s="99">
        <f>SUMIF('Caldwell Cup 6-25-22 TH'!$B$11:$B$25,$B16,'Caldwell Cup 6-25-22 TH'!$BF$11:$BF$25)</f>
        <v>0</v>
      </c>
      <c r="DN16" s="99">
        <f>SUMIF('Caldwell Cup 6-25-22 TH'!$B$11:$B$25,$B16,'Caldwell Cup 6-25-22 TH'!$BI$11:$BI$25)</f>
        <v>0</v>
      </c>
      <c r="DO16" s="99">
        <f>SUMIF('Caldwell Cup 6-25-22 TH'!$B$11:$B$25,$B16,'Caldwell Cup 6-25-22 TH'!$BL$11:$BL$25)</f>
        <v>0</v>
      </c>
      <c r="DP16" s="99">
        <f>SUMIF('Caldwell Cup 6-25-22 TH'!$B$11:$B$25,$B16,'Caldwell Cup 6-25-22 TH'!$BO$11:$BO$25)</f>
        <v>0</v>
      </c>
      <c r="DQ16" s="99">
        <f>SUMIF('Caldwell Cup 6-25-22 TH'!$B$11:$B$25,$B16,'Caldwell Cup 6-25-22 TH'!$BR$11:$BR$25)</f>
        <v>0</v>
      </c>
      <c r="DR16" s="99">
        <f>SUMIF('Caldwell Cup 6-25-22 FS'!$B$11:$B$18,$B16,'Caldwell Cup 6-25-22 FS'!$BF$11:$BF$18)</f>
        <v>0</v>
      </c>
      <c r="DS16" s="99">
        <f>SUMIF('Caldwell Cup 6-25-22 FS'!$B$11:$B$18,$B16,'Caldwell Cup 6-25-22 FS'!$BI$11:$BI$18)</f>
        <v>0</v>
      </c>
      <c r="DT16" s="99">
        <f>SUMIF('Caldwell Cup 6-25-22 FS'!$B$11:$B$18,$B16,'Caldwell Cup 6-25-22 FS'!$BL$11:$BL$18)</f>
        <v>0</v>
      </c>
      <c r="DU16" s="99">
        <f>SUMIF('Caldwell Cup 6-25-22 FS'!$B$11:$B$18,$B16,'Caldwell Cup 6-25-22 FS'!$BO$11:$BO$18)</f>
        <v>0</v>
      </c>
      <c r="DV16" s="99">
        <f>SUMIF('Caldwell Cup 6-25-22 FS'!$B$11:$B$18,$B16,'Caldwell Cup 6-25-22 FS'!$BR$11:$BR$18)</f>
        <v>0</v>
      </c>
      <c r="DW16" s="99">
        <f>SUMIF('Sunday Races 7-3-22'!$B$11:$B$25,$B16,'Sunday Races 7-3-22'!$BF$11:$BF$25)</f>
        <v>0</v>
      </c>
      <c r="DX16" s="99">
        <f>SUMIF('Sunday Races 7-3-22'!$B$11:$B$25,$B16,'Sunday Races 7-3-22'!$BI$11:$BI$25)</f>
        <v>0</v>
      </c>
      <c r="DY16" s="99">
        <f>SUMIF('Sunday Races 7-3-22'!$B$11:$B$25,$B16,'Sunday Races 7-3-22'!$BL$11:$BL$25)</f>
        <v>0</v>
      </c>
      <c r="DZ16" s="99">
        <f>SUMIF('Sunday Races 7-3-22'!$B$11:$B$25,$B16,'Sunday Races 7-3-22'!$BO$11:$BO$25)</f>
        <v>0</v>
      </c>
      <c r="EA16" s="99">
        <f>SUMIF('Sunday Races 7-3-22'!$B$11:$B$25,$B16,'Sunday Races 7-3-22'!$BR$11:$BR$25)</f>
        <v>0</v>
      </c>
      <c r="EB16" s="99">
        <f>SUMIF('Sunday Races 7-31-22'!$B$11:$B$25,$B16,'Sunday Races 7-31-22'!$BF$11:$BF$25)</f>
        <v>0</v>
      </c>
      <c r="EC16" s="99">
        <f>SUMIF('Sunday Races 7-31-22'!$B$11:$B$25,$B16,'Sunday Races 7-31-22'!$BI$11:$BI$25)</f>
        <v>0</v>
      </c>
      <c r="ED16" s="99">
        <f>SUMIF('Sunday Races 7-31-22'!$B$11:$B$25,$B16,'Sunday Races 7-31-22'!$BL$11:$BL$25)</f>
        <v>0</v>
      </c>
      <c r="EE16" s="99">
        <f>SUMIF('Sunday Races 7-31-22'!$B$11:$B$25,$B16,'Sunday Races 7-31-22'!$BO$11:$BO$25)</f>
        <v>0</v>
      </c>
      <c r="EF16" s="99">
        <f>SUMIF('Sunday Races 7-31-22'!$B$11:$B$25,$B16,'Sunday Races 7-31-22'!$BR$11:$BR$25)</f>
        <v>0</v>
      </c>
      <c r="EG16" s="99">
        <f>SUMIF('Sunday Races 8-14-22'!$B$11:$B$25,$B16,'Sunday Races 8-14-22'!$BF$11:$BF$25)</f>
        <v>0</v>
      </c>
      <c r="EH16" s="99">
        <f>SUMIF('Sunday Races 8-14-22'!$B$11:$B$25,$B16,'Sunday Races 8-14-22'!$BI$11:$BI$25)</f>
        <v>0</v>
      </c>
      <c r="EI16" s="99">
        <f>SUMIF('Sunday Races 8-14-22'!$B$11:$B$25,$B16,'Sunday Races 8-14-22'!$BL$11:$BL$25)</f>
        <v>0</v>
      </c>
      <c r="EJ16" s="99">
        <f>SUMIF('Sunday Races 8-14-22'!$B$11:$B$25,$B16,'Sunday Races 8-14-22'!$BO$11:$BO$25)</f>
        <v>0</v>
      </c>
      <c r="EK16" s="99">
        <f>SUMIF('Sunday Races 8-14-22'!$B$11:$B$25,$B16,'Sunday Races 8-14-22'!$BR$11:$BR$25)</f>
        <v>0</v>
      </c>
      <c r="EL16" s="99">
        <f>SUMIF('Saturday Races 8-20-22'!$B$11:$B$25,$B16,'Saturday Races 8-20-22'!$BF$11:$BF$25)</f>
        <v>0</v>
      </c>
      <c r="EM16" s="99">
        <f>SUMIF('Saturday Races 8-20-22'!$B$11:$B$25,$B16,'Saturday Races 8-20-22'!$BI$11:$BI$25)</f>
        <v>0</v>
      </c>
      <c r="EN16" s="99">
        <f>SUMIF('Saturday Races 8-20-22'!$B$11:$B$25,$B16,'Saturday Races 8-20-22'!$BL$11:$BL$25)</f>
        <v>0</v>
      </c>
      <c r="EO16" s="99">
        <f>SUMIF('Saturday Races 8-20-22'!$B$11:$B$25,$B16,'Saturday Races 8-20-22'!$BO$11:$BO$25)</f>
        <v>0</v>
      </c>
      <c r="EP16" s="99">
        <f>SUMIF('Saturday Races 8-20-22'!$B$11:$B$25,$B16,'Saturday Races 8-20-22'!$BR$11:$BR$25)</f>
        <v>0</v>
      </c>
      <c r="EQ16" s="99">
        <f>SUMIF('Sunday Races 9-11-22'!$B$11:$B$20,$B16,'Sunday Races 9-11-22'!$BF$11:$BF$20)</f>
        <v>0</v>
      </c>
      <c r="ER16" s="99">
        <f>SUMIF('Sunday Races 9-11-22'!$B$11:$B$20,$B16,'Sunday Races 9-11-22'!$BI$11:$BI$20)</f>
        <v>0</v>
      </c>
      <c r="ES16" s="99">
        <f>SUMIF('Sunday Races 9-11-22'!$B$11:$B$20,$B16,'Sunday Races 9-11-22'!$BL$11:$BL$20)</f>
        <v>0</v>
      </c>
      <c r="ET16" s="99">
        <f>SUMIF('Sunday Races 9-11-22'!$B$11:$B$20,$B16,'Sunday Races 9-11-22'!$BO$11:$BO$20)</f>
        <v>0</v>
      </c>
      <c r="EU16" s="99">
        <f>SUMIF('Sunday Races 9-11-22'!$B$11:$B$20,$B16,'Sunday Races 9-11-22'!$BR$11:$BR$20)</f>
        <v>0</v>
      </c>
      <c r="EV16" s="99">
        <f>SUMIF('2022-09-17 Leukemia Cup TH'!$B$11:$B$26,$B16,'2022-09-17 Leukemia Cup TH'!$BF$11:$BF$26)</f>
        <v>0</v>
      </c>
      <c r="EW16" s="99">
        <f>SUMIF('2022-09-17 Leukemia Cup TH'!$B$11:$B$26,$B16,'2022-09-17 Leukemia Cup TH'!$BI$11:$BI$26)</f>
        <v>0</v>
      </c>
      <c r="EX16" s="99">
        <f>SUMIF('2022-09-17 Leukemia Cup TH'!$B$11:$B$26,$B16,'2022-09-17 Leukemia Cup TH'!$BL$11:$BL$26)</f>
        <v>0</v>
      </c>
      <c r="EY16" s="99">
        <f>SUMIF('2022-09-17 Leukemia Cup TH'!$B$11:$B$26,$B16,'2022-09-17 Leukemia Cup TH'!$BO$11:$BO$26)</f>
        <v>0</v>
      </c>
      <c r="EZ16" s="99">
        <f>SUMIF('2022-09-17 Leukemia Cup TH'!$B$11:$B$26,$B16,'2022-09-17 Leukemia Cup TH'!$BR$11:$BR$26)</f>
        <v>0</v>
      </c>
      <c r="FA16" s="99">
        <f>SUMIF('Smith-Berry LDR 9-24-22'!$B$11:$B$28,$B16,'Smith-Berry LDR 9-24-22'!$BF$11:$BF$28)</f>
        <v>0</v>
      </c>
      <c r="FB16" s="99">
        <f>SUMIF('Smith-Berry LDR 9-24-22'!$B$11:$B$28,$B16,'Smith-Berry LDR 9-24-22'!$BI$11:$BI$28)</f>
        <v>0</v>
      </c>
      <c r="FC16" s="99">
        <f>SUMIF('Smith-Berry LDR 9-24-22'!$B$11:$B$28,$B16,'Smith-Berry LDR 9-24-22'!$BL$11:$BL$28)</f>
        <v>0</v>
      </c>
      <c r="FD16" s="99">
        <f>SUMIF('Smith-Berry LDR 9-24-22'!$B$11:$B$28,$B16,'Smith-Berry LDR 9-24-22'!$BO$11:$BO$28)</f>
        <v>0</v>
      </c>
      <c r="FE16" s="99">
        <f>SUMIF('Smith-Berry LDR 9-24-22'!$B$11:$B$28,$B16,'Smith-Berry LDR 9-24-22'!$BR$11:$BR$28)</f>
        <v>0</v>
      </c>
      <c r="FF16" s="99">
        <f>SUMIF('Sunday Races 10-9-22'!$B$11:$B$15,$B16,'Sunday Races 10-9-22'!$BF$11:$BF$15)</f>
        <v>0</v>
      </c>
      <c r="FG16" s="99">
        <f>SUMIF('Sunday Races 10-9-22'!$B$11:$B$15,$B16,'Sunday Races 10-9-22'!$BI$11:$BI$15)</f>
        <v>0</v>
      </c>
      <c r="FH16" s="99">
        <f>SUMIF('Sunday Races 10-9-22'!$B$11:$B$15,$B16,'Sunday Races 10-9-22'!$BL$11:$BL$15)</f>
        <v>0</v>
      </c>
      <c r="FI16" s="99">
        <f>SUMIF('Sunday Races 10-9-22'!$B$11:$B$15,$B16,'Sunday Races 10-9-22'!$BO$11:$BO$15)</f>
        <v>0</v>
      </c>
      <c r="FJ16" s="99">
        <f>SUMIF('Sunday Races 10-9-22'!$B$11:$B$15,$B16,'Sunday Races 10-9-22'!$BR$11:$BR$15)</f>
        <v>0</v>
      </c>
      <c r="FK16" s="99">
        <f>SUMIF('Great Pumpkin Regatta 10-15-22'!$B$11:$B$53,$B16,'Great Pumpkin Regatta 10-15-22'!$BF$11:$BF$53)</f>
        <v>0</v>
      </c>
      <c r="FL16" s="99">
        <f>SUMIF('Great Pumpkin Regatta 10-15-22'!$B$11:$B$53,$B16,'Great Pumpkin Regatta 10-15-22'!$BI$11:$BI$53)</f>
        <v>0</v>
      </c>
      <c r="FM16" s="99">
        <f>SUMIF('Great Pumpkin Regatta 10-15-22'!$B$11:$B$53,$B16,'Great Pumpkin Regatta 10-15-22'!$BL$11:$BL$53)</f>
        <v>0</v>
      </c>
      <c r="FN16" s="99">
        <f>SUMIF('Great Pumpkin Regatta 10-15-22'!$B$11:$B$53,$B16,'Great Pumpkin Regatta 10-15-22'!$BO$11:$BO$53)</f>
        <v>0</v>
      </c>
      <c r="FO16" s="99">
        <f>SUMIF('Great Pumpkin Regatta 10-15-22'!$B$11:$B$53,$B16,'Great Pumpkin Regatta 10-15-22'!$BR$11:$BR$53)</f>
        <v>0</v>
      </c>
      <c r="FP16" s="99">
        <f>SUMIF('Sunday Races 10-23-22'!$B$11:$B$16,$B16,'Sunday Races 10-23-22'!$BF$11:$BF$16)</f>
        <v>0</v>
      </c>
      <c r="FQ16" s="99">
        <f>SUMIF('Sunday Races 10-23-22'!$B$11:$B$16,$B16,'Sunday Races 10-23-22'!$BI$11:$BI$16)</f>
        <v>0</v>
      </c>
      <c r="FR16" s="99">
        <f>SUMIF('Sunday Races 10-23-22'!$B$11:$B$16,$B16,'Sunday Races 10-23-22'!$BL$11:$BL$16)</f>
        <v>0</v>
      </c>
      <c r="FS16" s="99">
        <f>SUMIF('Sunday Races 10-23-22'!$B$11:$B$16,$B16,'Sunday Races 10-23-22'!$BO$11:$BO$16)</f>
        <v>0</v>
      </c>
      <c r="FT16" s="99">
        <f>SUMIF('Sunday Races 10-23-22'!$B$11:$B$16,$B16,'Sunday Races 10-23-22'!$BR$11:$BR$16)</f>
        <v>0</v>
      </c>
      <c r="FU16" s="100"/>
      <c r="FV16" s="101"/>
      <c r="FW16" s="102">
        <f t="shared" si="32"/>
        <v>3</v>
      </c>
      <c r="FX16" s="102">
        <f t="shared" si="32"/>
        <v>3</v>
      </c>
      <c r="FY16" s="102">
        <f t="shared" si="32"/>
        <v>0</v>
      </c>
      <c r="FZ16" s="102">
        <f t="shared" si="32"/>
        <v>0</v>
      </c>
      <c r="GA16" s="102">
        <f t="shared" si="32"/>
        <v>0</v>
      </c>
      <c r="GB16" s="102">
        <f t="shared" si="32"/>
        <v>0</v>
      </c>
      <c r="GC16" s="102">
        <f t="shared" si="32"/>
        <v>0</v>
      </c>
      <c r="GD16" s="102">
        <f t="shared" si="32"/>
        <v>0</v>
      </c>
      <c r="GE16" s="102">
        <f t="shared" si="32"/>
        <v>0</v>
      </c>
      <c r="GF16" s="102">
        <f t="shared" si="32"/>
        <v>0</v>
      </c>
      <c r="GG16" s="102">
        <f t="shared" si="33"/>
        <v>0</v>
      </c>
      <c r="GH16" s="102">
        <f t="shared" si="33"/>
        <v>0</v>
      </c>
      <c r="GI16" s="102">
        <f t="shared" si="33"/>
        <v>0</v>
      </c>
      <c r="GJ16" s="102">
        <f t="shared" si="33"/>
        <v>0</v>
      </c>
      <c r="GK16" s="102">
        <f t="shared" si="33"/>
        <v>0</v>
      </c>
      <c r="GL16" s="102">
        <f t="shared" si="33"/>
        <v>0</v>
      </c>
      <c r="GM16" s="102">
        <f t="shared" si="33"/>
        <v>0</v>
      </c>
      <c r="GN16" s="102">
        <f t="shared" si="33"/>
        <v>0</v>
      </c>
      <c r="GO16" s="102">
        <f t="shared" si="33"/>
        <v>0</v>
      </c>
      <c r="GP16" s="102">
        <f t="shared" si="33"/>
        <v>0</v>
      </c>
      <c r="GQ16" s="102">
        <f t="shared" si="34"/>
        <v>0</v>
      </c>
      <c r="GR16" s="102">
        <f t="shared" si="34"/>
        <v>0</v>
      </c>
      <c r="GS16" s="102">
        <f t="shared" si="34"/>
        <v>0</v>
      </c>
      <c r="GT16" s="102">
        <f t="shared" si="34"/>
        <v>0</v>
      </c>
      <c r="GU16" s="102">
        <f t="shared" si="34"/>
        <v>0</v>
      </c>
      <c r="GV16" s="102">
        <f t="shared" si="34"/>
        <v>0</v>
      </c>
      <c r="GW16" s="102">
        <f t="shared" si="34"/>
        <v>0</v>
      </c>
      <c r="GX16" s="102">
        <f t="shared" si="34"/>
        <v>0</v>
      </c>
      <c r="GY16" s="102">
        <f t="shared" si="34"/>
        <v>0</v>
      </c>
      <c r="GZ16" s="102">
        <f t="shared" si="34"/>
        <v>0</v>
      </c>
      <c r="HA16" s="102">
        <f t="shared" si="35"/>
        <v>0</v>
      </c>
      <c r="HB16" s="102">
        <f t="shared" si="35"/>
        <v>0</v>
      </c>
      <c r="HC16" s="102">
        <f t="shared" si="35"/>
        <v>0</v>
      </c>
      <c r="HD16" s="102">
        <f t="shared" si="35"/>
        <v>0</v>
      </c>
      <c r="HE16" s="102">
        <f t="shared" si="35"/>
        <v>0</v>
      </c>
      <c r="HF16" s="102">
        <f t="shared" si="35"/>
        <v>0</v>
      </c>
      <c r="HG16" s="102">
        <f t="shared" si="35"/>
        <v>0</v>
      </c>
      <c r="HH16" s="102">
        <f t="shared" si="35"/>
        <v>0</v>
      </c>
      <c r="HI16" s="102">
        <f t="shared" si="35"/>
        <v>0</v>
      </c>
      <c r="HJ16" s="102">
        <f t="shared" si="35"/>
        <v>0</v>
      </c>
      <c r="HK16" s="102">
        <f t="shared" si="36"/>
        <v>0</v>
      </c>
      <c r="HL16" s="102">
        <f t="shared" si="36"/>
        <v>0</v>
      </c>
      <c r="HM16" s="102">
        <f t="shared" si="36"/>
        <v>0</v>
      </c>
      <c r="HN16" s="102">
        <f t="shared" si="36"/>
        <v>0</v>
      </c>
      <c r="HO16" s="102">
        <f t="shared" si="36"/>
        <v>0</v>
      </c>
      <c r="HP16" s="102">
        <f t="shared" si="36"/>
        <v>0</v>
      </c>
      <c r="HQ16" s="102">
        <f t="shared" si="36"/>
        <v>0</v>
      </c>
      <c r="HR16" s="102">
        <f t="shared" si="36"/>
        <v>0</v>
      </c>
      <c r="HS16" s="102">
        <f t="shared" si="36"/>
        <v>0</v>
      </c>
      <c r="HT16" s="102">
        <f t="shared" si="36"/>
        <v>0</v>
      </c>
      <c r="HU16" s="102">
        <f t="shared" si="37"/>
        <v>0</v>
      </c>
      <c r="HV16" s="102">
        <f t="shared" si="37"/>
        <v>0</v>
      </c>
      <c r="HW16" s="102">
        <f t="shared" si="37"/>
        <v>0</v>
      </c>
      <c r="HX16" s="102">
        <f t="shared" si="37"/>
        <v>0</v>
      </c>
      <c r="HY16" s="102">
        <f t="shared" si="37"/>
        <v>0</v>
      </c>
      <c r="HZ16" s="102">
        <f t="shared" si="37"/>
        <v>0</v>
      </c>
      <c r="IA16" s="102">
        <f t="shared" si="37"/>
        <v>0</v>
      </c>
      <c r="IB16" s="102">
        <f t="shared" si="37"/>
        <v>0</v>
      </c>
      <c r="IC16" s="102">
        <f t="shared" si="37"/>
        <v>0</v>
      </c>
      <c r="ID16" s="102">
        <f t="shared" si="37"/>
        <v>0</v>
      </c>
      <c r="IE16" s="102">
        <f t="shared" si="38"/>
        <v>0</v>
      </c>
      <c r="IF16" s="102">
        <f t="shared" si="38"/>
        <v>0</v>
      </c>
      <c r="IG16" s="102">
        <f t="shared" si="38"/>
        <v>0</v>
      </c>
      <c r="IH16" s="102">
        <f t="shared" si="38"/>
        <v>0</v>
      </c>
      <c r="II16" s="102">
        <f t="shared" si="38"/>
        <v>0</v>
      </c>
      <c r="IJ16" s="102">
        <f t="shared" si="38"/>
        <v>0</v>
      </c>
      <c r="IK16" s="102">
        <f t="shared" si="38"/>
        <v>0</v>
      </c>
      <c r="IL16" s="102">
        <f t="shared" si="38"/>
        <v>0</v>
      </c>
      <c r="IM16" s="102">
        <f t="shared" si="38"/>
        <v>0</v>
      </c>
      <c r="IN16" s="102">
        <f t="shared" si="38"/>
        <v>0</v>
      </c>
      <c r="IO16" s="102">
        <f t="shared" si="38"/>
        <v>0</v>
      </c>
      <c r="IP16" s="102">
        <f t="shared" si="38"/>
        <v>0</v>
      </c>
      <c r="IQ16" s="102">
        <f t="shared" si="38"/>
        <v>0</v>
      </c>
      <c r="IR16" s="102">
        <f t="shared" si="38"/>
        <v>0</v>
      </c>
      <c r="IS16" s="102">
        <f t="shared" si="38"/>
        <v>0</v>
      </c>
      <c r="IU16" s="99">
        <f>SUMIF('2021 Club Championship Crew'!$B$11:$B$14,$B16,'2021 Club Championship Crew'!$BN$11:$BN$14)</f>
        <v>0</v>
      </c>
      <c r="IV16" s="99">
        <f>SUMIF('2021 Club Championship Crew'!$B$11:$B$14,$B16,'2021 Club Championship Crew'!$BQ$11:$BQ$14)</f>
        <v>0</v>
      </c>
      <c r="IW16" s="99">
        <f>SUMIF('2021 Club Championship Crew'!$B$11:$B$14,$B16,'2021 Club Championship Crew'!$BT$11:$BT$14)</f>
        <v>0</v>
      </c>
      <c r="IX16" s="99">
        <f>SUMIF('2021 Club Championship Crew'!$B$11:$B$14,$B16,'2021 Club Championship Crew'!$BW$11:$BW$14)</f>
        <v>0</v>
      </c>
      <c r="IY16" s="99">
        <f>SUMIF('2021 Club Championship Crew'!$B$11:$B$14,$B16,'2021 Club Championship Crew'!$CC$11:$CC$14)</f>
        <v>0</v>
      </c>
    </row>
    <row r="17" spans="1:259" ht="15" customHeight="1" x14ac:dyDescent="0.2">
      <c r="A17" s="134">
        <f t="shared" si="17"/>
        <v>14</v>
      </c>
      <c r="B17" s="103" t="s">
        <v>176</v>
      </c>
      <c r="C17" s="96">
        <f t="shared" si="39"/>
        <v>3</v>
      </c>
      <c r="D17" s="97">
        <f t="shared" si="40"/>
        <v>5</v>
      </c>
      <c r="E17" s="96">
        <f t="shared" si="8"/>
        <v>5</v>
      </c>
      <c r="F17" s="98">
        <f t="shared" si="9"/>
        <v>1.6666666666666666E-2</v>
      </c>
      <c r="G17" s="99">
        <f>SUMIF('Saturday Race 11-06-21'!$B$11:$B$24,$B17,'Saturday Race 11-06-21'!$BF$11:$BF$24)</f>
        <v>0</v>
      </c>
      <c r="H17" s="99">
        <f>SUMIF('Saturday Race 11-06-21'!$B$11:$B$24,$B17,'Saturday Race 11-06-21'!$BI$11:$BI$24)</f>
        <v>0</v>
      </c>
      <c r="I17" s="99">
        <f>SUMIF('Saturday Race 11-06-21'!$B$11:$B$24,$B17,'Saturday Race 11-06-21'!$BL$11:$BL$24)</f>
        <v>0</v>
      </c>
      <c r="J17" s="99">
        <f>SUMIF('Saturday Race 11-06-21'!$B$11:$B$24,$B17,'Saturday Race 11-06-21'!$BO$11:$BO$24)</f>
        <v>0</v>
      </c>
      <c r="K17" s="99">
        <f>SUMIF('Saturday Race 11-06-21'!$B$11:$B$24,$B17,'Saturday Race 11-06-21'!$BR$11:$BR$24)</f>
        <v>0</v>
      </c>
      <c r="L17" s="99">
        <f>SUMIF('Saturday Race 11-20-21'!$B$11:$B$24,$B17,'Saturday Race 11-20-21'!$BF$11:$BF$24)</f>
        <v>0</v>
      </c>
      <c r="M17" s="99">
        <f>SUMIF('Saturday Race 11-20-21'!$B$11:$B$24,$B17,'Saturday Race 11-20-21'!$BI$11:$BI$24)</f>
        <v>0</v>
      </c>
      <c r="N17" s="99">
        <f>SUMIF('Saturday Race 11-20-21'!$B$11:$B$24,$B17,'Saturday Race 11-20-21'!$BL$11:$BL$24)</f>
        <v>0</v>
      </c>
      <c r="O17" s="99">
        <f>SUMIF('Saturday Race 11-20-21'!$B$11:$B$24,$B17,'Saturday Race 11-20-21'!$BO$11:$BO$24)</f>
        <v>0</v>
      </c>
      <c r="P17" s="99">
        <f>SUMIF('Saturday Race 11-20-21'!$B$11:$B$24,$B17,'Saturday Race 11-20-21'!$BR$11:$BR$24)</f>
        <v>0</v>
      </c>
      <c r="Q17" s="99">
        <f>SUMIF('One Day 12-04-21 Scots'!$B$11:$B$24,$B17,'One Day 12-04-21 Scots'!$BF$11:$BF$24)</f>
        <v>0</v>
      </c>
      <c r="R17" s="99">
        <f>SUMIF('One Day 12-04-21 Scots'!$B$11:$B$24,$B17,'One Day 12-04-21 Scots'!$BI$11:$BI$24)</f>
        <v>0</v>
      </c>
      <c r="S17" s="99">
        <f>SUMIF('One Day 12-04-21 Scots'!$B$11:$B$24,$B17,'One Day 12-04-21 Scots'!$BL$11:$BL$24)</f>
        <v>0</v>
      </c>
      <c r="T17" s="99">
        <f>SUMIF('One Day 12-04-21 Scots'!$B$11:$B$24,$B17,'One Day 12-04-21 Scots'!$BO$11:$BO$24)</f>
        <v>0</v>
      </c>
      <c r="U17" s="99">
        <f>SUMIF('One Day 12-04-21 Scots'!$B$11:$B$24,$B17,'One Day 12-04-21 Scots'!$BR$11:$BR$24)</f>
        <v>0</v>
      </c>
      <c r="V17" s="99">
        <f>SUMIF('One Day 12-04-21 Thistles'!$B$11:$B$25,$B17,'One Day 12-04-21 Thistles'!$BF$11:$BF$25)</f>
        <v>0</v>
      </c>
      <c r="W17" s="99">
        <f>SUMIF('One Day 12-04-21 Thistles'!$B$11:$B$25,$B17,'One Day 12-04-21 Thistles'!$BI$11:$BI$25)</f>
        <v>0</v>
      </c>
      <c r="X17" s="99">
        <f>SUMIF('One Day 12-04-21 Thistles'!$B$11:$B$25,$B17,'One Day 12-04-21 Thistles'!$BL$11:$BL$25)</f>
        <v>0</v>
      </c>
      <c r="Y17" s="99">
        <f>SUMIF('One Day 12-04-21 Thistles'!$B$11:$B$25,$B17,'One Day 12-04-21 Thistles'!$BO$11:$BO$25)</f>
        <v>0</v>
      </c>
      <c r="Z17" s="99">
        <f>SUMIF('One Day 12-04-21 Thistles'!$B$11:$B$25,$B17,'One Day 12-04-21 Thistles'!$BR$11:$BR$25)</f>
        <v>0</v>
      </c>
      <c r="AA17" s="99">
        <f>SUMIF('Saturday Race 1-08-22'!$B$11:$B$20,$B17,'Saturday Race 1-08-22'!$BF$11:$BF$20)</f>
        <v>0</v>
      </c>
      <c r="AB17" s="99">
        <f>SUMIF('Saturday Race 1-08-22'!$B$11:$B$20,$B17,'Saturday Race 1-08-22'!$BI$11:$BI$20)</f>
        <v>0</v>
      </c>
      <c r="AC17" s="99">
        <f>SUMIF('Saturday Race 1-08-22'!$B$11:$B$20,$B17,'Saturday Race 1-08-22'!$BL$11:$BL$20)</f>
        <v>0</v>
      </c>
      <c r="AD17" s="99">
        <f>SUMIF('Saturday Race 1-08-22'!$B$11:$B$20,$B17,'Saturday Race 1-08-22'!$BO$11:$BO$20)</f>
        <v>0</v>
      </c>
      <c r="AE17" s="99">
        <f>SUMIF('Saturday Race 1-08-22'!$B$11:$B$20,$B17,'Saturday Race 1-08-22'!$BR$11:$BR$20)</f>
        <v>0</v>
      </c>
      <c r="AF17" s="99">
        <f>SUMIF('Saturday Race 1-22-22'!$B$11:$B$20,$B17,'Saturday Race 1-22-22'!$BF$11:$BF$20)</f>
        <v>0</v>
      </c>
      <c r="AG17" s="99">
        <f>SUMIF('Saturday Race 1-22-22'!$B$11:$B$20,$B17,'Saturday Race 1-22-22'!$BI$11:$BI$20)</f>
        <v>0</v>
      </c>
      <c r="AH17" s="99">
        <f>SUMIF('Saturday Race 1-22-22'!$B$11:$B$20,$B17,'Saturday Race 1-22-22'!$BL$11:$BL$20)</f>
        <v>0</v>
      </c>
      <c r="AI17" s="99">
        <f>SUMIF('Saturday Race 1-22-22'!$B$11:$B$20,$B17,'Saturday Race 1-22-22'!$BO$11:$BO$20)</f>
        <v>0</v>
      </c>
      <c r="AJ17" s="99">
        <f>SUMIF('Saturday Race 1-22-22'!$B$11:$B$20,$B17,'Saturday Race 1-22-22'!$BR$11:$BR$20)</f>
        <v>0</v>
      </c>
      <c r="AK17" s="99">
        <f>SUMIF('Sunday Race 2-6-22'!$B$11:$B$20,$B17,'Sunday Race 2-6-22'!$BF$11:$BF$20)</f>
        <v>0</v>
      </c>
      <c r="AL17" s="99">
        <f>SUMIF('Sunday Race 2-6-22'!$B$11:$B$20,$B17,'Sunday Race 2-6-22'!$BI$11:$BI$20)</f>
        <v>0</v>
      </c>
      <c r="AM17" s="99">
        <f>SUMIF('Sunday Race 2-6-22'!$B$11:$B$20,$B17,'Sunday Race 2-6-22'!$BL$11:$BL$20)</f>
        <v>0</v>
      </c>
      <c r="AN17" s="99">
        <f>SUMIF('Sunday Race 2-6-22'!$B$11:$B$20,$B17,'Sunday Race 2-6-22'!$BO$11:$BO$20)</f>
        <v>0</v>
      </c>
      <c r="AO17" s="99">
        <f>SUMIF('Sunday Race 2-6-22'!$B$11:$B$20,$B17,'Sunday Race 2-6-22'!$BR$11:$BR$20)</f>
        <v>0</v>
      </c>
      <c r="AP17" s="99">
        <f>SUMIF('Chili One Day 2-12-22 Scots'!$B$11:$B$20,$B17,'Chili One Day 2-12-22 Scots'!$BF$11:$BF$20)</f>
        <v>0</v>
      </c>
      <c r="AQ17" s="99">
        <f>SUMIF('Chili One Day 2-12-22 Scots'!$B$11:$B$20,$B17,'Chili One Day 2-12-22 Scots'!$BI$11:$BI$20)</f>
        <v>0</v>
      </c>
      <c r="AR17" s="99">
        <f>SUMIF('Chili One Day 2-12-22 Scots'!$B$11:$B$20,$B17,'Chili One Day 2-12-22 Scots'!$BL$11:$BL$20)</f>
        <v>0</v>
      </c>
      <c r="AS17" s="99">
        <f>SUMIF('Chili One Day 2-12-22 Scots'!$B$11:$B$20,$B17,'Chili One Day 2-12-22 Scots'!$BO$11:$BO$20)</f>
        <v>0</v>
      </c>
      <c r="AT17" s="99">
        <f>SUMIF('Chili One Day 2-12-22 Scots'!$B$11:$B$20,$B17,'Chili One Day 2-12-22 Scots'!$BR$11:$BR$20)</f>
        <v>0</v>
      </c>
      <c r="AU17" s="99">
        <f>SUMIF('Chili One Day 2-12-22 Thistles'!$B$11:$B$20,$B17,'Chili One Day 2-12-22 Thistles'!$BF$11:$BF$20)</f>
        <v>0</v>
      </c>
      <c r="AV17" s="99">
        <f>SUMIF('Chili One Day 2-12-22 Thistles'!$B$11:$B$20,$B17,'Chili One Day 2-12-22 Thistles'!$BI$11:$BI$20)</f>
        <v>0</v>
      </c>
      <c r="AW17" s="99">
        <f>SUMIF('Chili One Day 2-12-22 Thistles'!$B$11:$B$20,$B17,'Chili One Day 2-12-22 Thistles'!$BL$11:$BL$20)</f>
        <v>0</v>
      </c>
      <c r="AX17" s="99">
        <f>SUMIF('Chili One Day 2-12-22 Thistles'!$B$11:$B$20,$B17,'Chili One Day 2-12-22 Thistles'!$BO$11:$BO$20)</f>
        <v>0</v>
      </c>
      <c r="AY17" s="99">
        <f>SUMIF('Chili One Day 2-12-22 Thistles'!$B$11:$B$20,$B17,'Chili One Day 2-12-22 Thistles'!$BR$11:$BR$20)</f>
        <v>0</v>
      </c>
      <c r="AZ17" s="99">
        <f>SUMIF('Sunday Race 2-20-22'!$B$11:$B$20,$B17,'Sunday Race 2-20-22'!$BF$11:$BF$20)</f>
        <v>0</v>
      </c>
      <c r="BA17" s="99">
        <f>SUMIF('Sunday Race 2-20-22'!$B$11:$B$20,$B17,'Sunday Race 2-20-22'!$BI$11:$BI$20)</f>
        <v>0</v>
      </c>
      <c r="BB17" s="99">
        <f>SUMIF('Sunday Race 2-20-22'!$B$11:$B$20,$B17,'Sunday Race 2-20-22'!$BL$11:$BL$20)</f>
        <v>0</v>
      </c>
      <c r="BC17" s="99">
        <f>SUMIF('Sunday Race 2-20-22'!$B$11:$B$20,$B17,'Sunday Race 2-20-22'!$BO$11:$BO$20)</f>
        <v>0</v>
      </c>
      <c r="BD17" s="99">
        <f>SUMIF('Sunday Race 2-20-22'!$B$11:$B$20,$B17,'Sunday Race 2-20-22'!$BR$11:$BR$20)</f>
        <v>0</v>
      </c>
      <c r="BE17" s="99">
        <f>SUMIF('Sunday Race 2-27-22'!$B$11:$B$20,$B17,'Sunday Race 2-27-22'!$BF$11:$BF$20)</f>
        <v>0</v>
      </c>
      <c r="BF17" s="99">
        <f>SUMIF('Sunday Race 2-27-22'!$B$11:$B$20,$B17,'Sunday Race 2-27-22'!$BI$11:$BI$20)</f>
        <v>0</v>
      </c>
      <c r="BG17" s="99">
        <f>SUMIF('Sunday Race 2-27-22'!$B$11:$B$20,$B17,'Sunday Race 2-27-22'!$BL$11:$BL$20)</f>
        <v>0</v>
      </c>
      <c r="BH17" s="99">
        <f>SUMIF('Sunday Race 2-27-22'!$B$11:$B$20,$B17,'Sunday Race 2-27-22'!$BO$11:$BO$20)</f>
        <v>0</v>
      </c>
      <c r="BI17" s="99">
        <f>SUMIF('Sunday Race 2-27-22'!$B$11:$B$20,$B17,'Sunday Race 2-27-22'!$BR$11:$BR$20)</f>
        <v>0</v>
      </c>
      <c r="BJ17" s="99">
        <f>SUMIF('Sunday Race 3-13-22'!$B$11:$B$21,$B17,'Sunday Race 3-13-22'!$BF$11:$BF$21)</f>
        <v>0</v>
      </c>
      <c r="BK17" s="99">
        <f>SUMIF('Sunday Race 3-13-22'!$B$11:$B$21,$B17,'Sunday Race 3-13-22'!$BI$11:$BI$21)</f>
        <v>0</v>
      </c>
      <c r="BL17" s="99">
        <f>SUMIF('Sunday Race 3-13-22'!$B$11:$B$21,$B17,'Sunday Race 3-13-22'!$BL$11:$BL$21)</f>
        <v>0</v>
      </c>
      <c r="BM17" s="99">
        <f>SUMIF('Sunday Race 3-13-22'!$B$11:$B$21,$B17,'Sunday Race 3-13-22'!$BO$11:$BO$21)</f>
        <v>0</v>
      </c>
      <c r="BN17" s="99">
        <f>SUMIF('Sunday Race 3-13-22'!$B$11:$B$21,$B17,'Sunday Race 3-13-22'!$BR$11:$BR$21)</f>
        <v>0</v>
      </c>
      <c r="BO17" s="99">
        <f>SUMIF('Saturday Race 3-19-22'!$B$11:$B$26,$B17,'Saturday Race 3-19-22'!$BF$11:$BF$26)</f>
        <v>0</v>
      </c>
      <c r="BP17" s="99">
        <f>SUMIF('Saturday Race 3-19-22'!$B$11:$B$26,$B17,'Saturday Race 3-19-22'!$BI$11:$BI$26)</f>
        <v>0</v>
      </c>
      <c r="BQ17" s="99">
        <f>SUMIF('Saturday Race 3-19-22'!$B$11:$B$26,$B17,'Saturday Race 3-19-22'!$BL$11:$BL$26)</f>
        <v>0</v>
      </c>
      <c r="BR17" s="99">
        <f>SUMIF('Saturday Race 3-19-22'!$B$11:$B$26,$B17,'Saturday Race 3-19-22'!$BO$11:$BO$26)</f>
        <v>0</v>
      </c>
      <c r="BS17" s="99">
        <f>SUMIF('Saturday Race 3-19-22'!$B$11:$B$26,$B17,'Saturday Race 3-19-22'!$BR$11:$BR$26)</f>
        <v>0</v>
      </c>
      <c r="BT17" s="99">
        <f>SUMIF('Sunday Races 4-10-22'!$B$11:$B$26,$B17,'Sunday Races 4-10-22'!$BF$11:$BF$26)</f>
        <v>0</v>
      </c>
      <c r="BU17" s="99">
        <f>SUMIF('Sunday Races 4-10-22'!$B$11:$B$26,$B17,'Sunday Races 4-10-22'!$BI$11:$BI$26)</f>
        <v>0</v>
      </c>
      <c r="BV17" s="99">
        <f>SUMIF('Sunday Races 4-10-22'!$B$11:$B$26,$B17,'Sunday Races 4-10-22'!$BL$11:$BL$26)</f>
        <v>0</v>
      </c>
      <c r="BW17" s="99">
        <f>SUMIF('Sunday Races 4-10-22'!$B$11:$B$26,$B17,'Sunday Races 4-10-22'!$BO$11:$BO$26)</f>
        <v>0</v>
      </c>
      <c r="BX17" s="99">
        <f>SUMIF('Sunday Races 4-10-22'!$B$11:$B$26,$B17,'Sunday Races 4-10-22'!$BR$11:$BR$26)</f>
        <v>0</v>
      </c>
      <c r="BY17" s="99">
        <f>SUMIF('Easter One Day 4-16-22 FS'!$B$11:$B$26,$B17,'Easter One Day 4-16-22 FS'!$BF$11:$BF$26)</f>
        <v>0</v>
      </c>
      <c r="BZ17" s="99">
        <f>SUMIF('Easter One Day 4-16-22 FS'!$B$11:$B$26,$B17,'Easter One Day 4-16-22 FS'!$BI$11:$BI$26)</f>
        <v>0</v>
      </c>
      <c r="CA17" s="99">
        <f>SUMIF('Easter One Day 4-16-22 FS'!$B$11:$B$26,$B17,'Easter One Day 4-16-22 FS'!$BL$11:$BL$26)</f>
        <v>0</v>
      </c>
      <c r="CB17" s="99">
        <f>SUMIF('Easter One Day 4-16-22 FS'!$B$11:$B$26,$B17,'Easter One Day 4-16-22 FS'!$BO$11:$BO$26)</f>
        <v>0</v>
      </c>
      <c r="CC17" s="99">
        <f>SUMIF('Easter One Day 4-16-22 FS'!$B$11:$B$26,$B17,'Easter One Day 4-16-22 FS'!$BR$11:$BR$26)</f>
        <v>0</v>
      </c>
      <c r="CD17" s="99">
        <f>SUMIF('Easter One Day 4-16-22 TH'!$B$11:$B$26,$B17,'Easter One Day 4-16-22 TH'!$BF$11:$BF$26)</f>
        <v>0</v>
      </c>
      <c r="CE17" s="99">
        <f>SUMIF('Easter One Day 4-16-22 TH'!$B$11:$B$26,$B17,'Easter One Day 4-16-22 TH'!$BI$11:$BI$26)</f>
        <v>0</v>
      </c>
      <c r="CF17" s="99">
        <f>SUMIF('Easter One Day 4-16-22 TH'!$B$11:$B$26,$B17,'Easter One Day 4-16-22 TH'!$BL$11:$BL$26)</f>
        <v>0</v>
      </c>
      <c r="CG17" s="99">
        <f>SUMIF('Easter One Day 4-16-22 TH'!$B$11:$B$26,$B17,'Easter One Day 4-16-22 TH'!$BO$11:$BO$26)</f>
        <v>0</v>
      </c>
      <c r="CH17" s="99">
        <f>SUMIF('Easter One Day 4-16-22 TH'!$B$11:$B$26,$B17,'Easter One Day 4-16-22 TH'!$BR$11:$BR$26)</f>
        <v>0</v>
      </c>
      <c r="CI17" s="99">
        <f>SUMIF('Sunday Races 5-1-22'!$B$11:$B$28,$B17,'Sunday Races 5-1-22'!$BF$11:$BF$28)</f>
        <v>0</v>
      </c>
      <c r="CJ17" s="99">
        <f>SUMIF('Sunday Races 5-1-22'!$B$11:$B$28,$B17,'Sunday Races 5-1-22'!$BI$11:$BI$28)</f>
        <v>0</v>
      </c>
      <c r="CK17" s="99">
        <f>SUMIF('Sunday Races 5-1-22'!$B$11:$B$28,$B17,'Sunday Races 5-1-22'!$BL$11:$BL$28)</f>
        <v>0</v>
      </c>
      <c r="CL17" s="99">
        <f>SUMIF('Sunday Races 5-1-22'!$B$11:$B$28,$B17,'Sunday Races 5-1-22'!$BO$11:$BO$28)</f>
        <v>0</v>
      </c>
      <c r="CM17" s="99">
        <f>SUMIF('Sunday Races 5-1-22'!$B$11:$B$28,$B17,'Sunday Races 5-1-22'!$BR$11:$BR$28)</f>
        <v>0</v>
      </c>
      <c r="CN17" s="99">
        <f>SUMIF('Long Distance Race 5-7-22'!$B$11:$B$27,$B17,'Long Distance Race 5-7-22'!$BF$11:$BF$27)</f>
        <v>0</v>
      </c>
      <c r="CO17" s="99">
        <f>SUMIF('Long Distance Race 5-7-22'!$B$11:$B$27,$B17,'Long Distance Race 5-7-22'!$BI$11:$BI$27)</f>
        <v>0</v>
      </c>
      <c r="CP17" s="99">
        <f>SUMIF('Long Distance Race 5-7-22'!$B$11:$B$27,$B17,'Long Distance Race 5-7-22'!$BL$11:$BL$27)</f>
        <v>0</v>
      </c>
      <c r="CQ17" s="99">
        <f>SUMIF('Long Distance Race 5-7-22'!$B$11:$B$27,$B17,'Long Distance Race 5-7-22'!$BO$11:$BO$27)</f>
        <v>0</v>
      </c>
      <c r="CR17" s="99">
        <f>SUMIF('Long Distance Race 5-7-22'!$B$11:$B$27,$B17,'Long Distance Race 5-7-22'!$BR$11:$BR$27)</f>
        <v>0</v>
      </c>
      <c r="CS17" s="99">
        <f>SUMIF('Memorial Day Regatta 5-28-22 Op'!$B$11:$B$27,$B17,'Memorial Day Regatta 5-28-22 Op'!$BF$11:$BF$27)</f>
        <v>0</v>
      </c>
      <c r="CT17" s="99">
        <f>SUMIF('Memorial Day Regatta 5-28-22 Op'!$B$11:$B$27,$B17,'Memorial Day Regatta 5-28-22 Op'!$BI$11:$BI$27)</f>
        <v>0</v>
      </c>
      <c r="CU17" s="99">
        <f>SUMIF('Memorial Day Regatta 5-28-22 Op'!$B$11:$B$27,$B17,'Memorial Day Regatta 5-28-22 Op'!$BL$11:$BL$27)</f>
        <v>0</v>
      </c>
      <c r="CV17" s="99">
        <f>SUMIF('Memorial Day Regatta 5-28-22 Op'!$B$11:$B$27,$B17,'Memorial Day Regatta 5-28-22 Op'!$BO$11:$BO$27)</f>
        <v>0</v>
      </c>
      <c r="CW17" s="99">
        <f>SUMIF('Memorial Day Regatta 5-28-22 Op'!$B$11:$B$27,$B17,'Memorial Day Regatta 5-28-22 Op'!$BR$11:$BR$27)</f>
        <v>0</v>
      </c>
      <c r="CX17" s="99">
        <f>SUMIF('Sunday Races 6-5-22'!$B$11:$B$28,$B17,'Sunday Races 6-5-22'!$BF$11:$BF$28)</f>
        <v>0</v>
      </c>
      <c r="CY17" s="99">
        <f>SUMIF('Sunday Races 6-5-22'!$B$11:$B$28,$B17,'Sunday Races 6-5-22'!$BI$11:$BI$28)</f>
        <v>0</v>
      </c>
      <c r="CZ17" s="99">
        <f>SUMIF('Sunday Races 6-5-22'!$B$11:$B$28,$B17,'Sunday Races 6-5-22'!$BL$11:$BL$28)</f>
        <v>0</v>
      </c>
      <c r="DA17" s="99">
        <f>SUMIF('Sunday Races 6-5-22'!$B$11:$B$28,$B17,'Sunday Races 6-5-22'!$BO$11:$BO$28)</f>
        <v>0</v>
      </c>
      <c r="DB17" s="99">
        <f>SUMIF('Sunday Races 6-5-22'!$B$11:$B$28,$B17,'Sunday Races 6-5-22'!$BR$11:$BR$28)</f>
        <v>0</v>
      </c>
      <c r="DC17" s="99">
        <f>SUMIF('Sunday Races 6-12-22'!$B$11:$B$24,$B17,'Sunday Races 6-12-22'!$BF$11:$BF$24)</f>
        <v>0</v>
      </c>
      <c r="DD17" s="99">
        <f>SUMIF('Sunday Races 6-12-22'!$B$11:$B$24,$B17,'Sunday Races 6-12-22'!$BI$11:$BI$24)</f>
        <v>0</v>
      </c>
      <c r="DE17" s="99">
        <f>SUMIF('Sunday Races 6-12-22'!$B$11:$B$24,$B17,'Sunday Races 6-12-22'!$BL$11:$BL$24)</f>
        <v>0</v>
      </c>
      <c r="DF17" s="99">
        <f>SUMIF('Sunday Races 6-12-22'!$B$11:$B$24,$B17,'Sunday Races 6-12-22'!$BO$11:$BO$24)</f>
        <v>0</v>
      </c>
      <c r="DG17" s="99">
        <f>SUMIF('Sunday Races 6-12-22'!$B$11:$B$24,$B17,'Sunday Races 6-12-22'!$BR$11:$BR$24)</f>
        <v>0</v>
      </c>
      <c r="DH17" s="99">
        <f>SUMIF('Saturday Races 6-18-22'!$B$11:$B$24,$B17,'Saturday Races 6-18-22'!$BF$11:$BF$24)</f>
        <v>0</v>
      </c>
      <c r="DI17" s="99">
        <f>SUMIF('Saturday Races 6-18-22'!$B$11:$B$24,$B17,'Saturday Races 6-18-22'!$BI$11:$BI$24)</f>
        <v>0</v>
      </c>
      <c r="DJ17" s="99">
        <f>SUMIF('Saturday Races 6-18-22'!$B$11:$B$24,$B17,'Saturday Races 6-18-22'!$BL$11:$BL$24)</f>
        <v>0</v>
      </c>
      <c r="DK17" s="99">
        <f>SUMIF('Saturday Races 6-18-22'!$B$11:$B$24,$B17,'Saturday Races 6-18-22'!$BO$11:$BO$24)</f>
        <v>0</v>
      </c>
      <c r="DL17" s="99">
        <f>SUMIF('Saturday Races 6-18-22'!$B$11:$B$24,$B17,'Saturday Races 6-18-22'!$BR$11:$BR$24)</f>
        <v>0</v>
      </c>
      <c r="DM17" s="99">
        <f>SUMIF('Caldwell Cup 6-25-22 TH'!$B$11:$B$25,$B17,'Caldwell Cup 6-25-22 TH'!$BF$11:$BF$25)</f>
        <v>0</v>
      </c>
      <c r="DN17" s="99">
        <f>SUMIF('Caldwell Cup 6-25-22 TH'!$B$11:$B$25,$B17,'Caldwell Cup 6-25-22 TH'!$BI$11:$BI$25)</f>
        <v>2</v>
      </c>
      <c r="DO17" s="99">
        <f>SUMIF('Caldwell Cup 6-25-22 TH'!$B$11:$B$25,$B17,'Caldwell Cup 6-25-22 TH'!$BL$11:$BL$25)</f>
        <v>1</v>
      </c>
      <c r="DP17" s="99">
        <f>SUMIF('Caldwell Cup 6-25-22 TH'!$B$11:$B$25,$B17,'Caldwell Cup 6-25-22 TH'!$BO$11:$BO$25)</f>
        <v>2</v>
      </c>
      <c r="DQ17" s="99">
        <f>SUMIF('Caldwell Cup 6-25-22 TH'!$B$11:$B$25,$B17,'Caldwell Cup 6-25-22 TH'!$BR$11:$BR$25)</f>
        <v>0</v>
      </c>
      <c r="DR17" s="99">
        <f>SUMIF('Caldwell Cup 6-25-22 FS'!$B$11:$B$18,$B17,'Caldwell Cup 6-25-22 FS'!$BF$11:$BF$18)</f>
        <v>0</v>
      </c>
      <c r="DS17" s="99">
        <f>SUMIF('Caldwell Cup 6-25-22 FS'!$B$11:$B$18,$B17,'Caldwell Cup 6-25-22 FS'!$BI$11:$BI$18)</f>
        <v>0</v>
      </c>
      <c r="DT17" s="99">
        <f>SUMIF('Caldwell Cup 6-25-22 FS'!$B$11:$B$18,$B17,'Caldwell Cup 6-25-22 FS'!$BL$11:$BL$18)</f>
        <v>0</v>
      </c>
      <c r="DU17" s="99">
        <f>SUMIF('Caldwell Cup 6-25-22 FS'!$B$11:$B$18,$B17,'Caldwell Cup 6-25-22 FS'!$BO$11:$BO$18)</f>
        <v>0</v>
      </c>
      <c r="DV17" s="99">
        <f>SUMIF('Caldwell Cup 6-25-22 FS'!$B$11:$B$18,$B17,'Caldwell Cup 6-25-22 FS'!$BR$11:$BR$18)</f>
        <v>0</v>
      </c>
      <c r="DW17" s="99">
        <f>SUMIF('Sunday Races 7-3-22'!$B$11:$B$25,$B17,'Sunday Races 7-3-22'!$BF$11:$BF$25)</f>
        <v>0</v>
      </c>
      <c r="DX17" s="99">
        <f>SUMIF('Sunday Races 7-3-22'!$B$11:$B$25,$B17,'Sunday Races 7-3-22'!$BI$11:$BI$25)</f>
        <v>0</v>
      </c>
      <c r="DY17" s="99">
        <f>SUMIF('Sunday Races 7-3-22'!$B$11:$B$25,$B17,'Sunday Races 7-3-22'!$BL$11:$BL$25)</f>
        <v>0</v>
      </c>
      <c r="DZ17" s="99">
        <f>SUMIF('Sunday Races 7-3-22'!$B$11:$B$25,$B17,'Sunday Races 7-3-22'!$BO$11:$BO$25)</f>
        <v>0</v>
      </c>
      <c r="EA17" s="99">
        <f>SUMIF('Sunday Races 7-3-22'!$B$11:$B$25,$B17,'Sunday Races 7-3-22'!$BR$11:$BR$25)</f>
        <v>0</v>
      </c>
      <c r="EB17" s="99">
        <f>SUMIF('Sunday Races 7-31-22'!$B$11:$B$25,$B17,'Sunday Races 7-31-22'!$BF$11:$BF$25)</f>
        <v>0</v>
      </c>
      <c r="EC17" s="99">
        <f>SUMIF('Sunday Races 7-31-22'!$B$11:$B$25,$B17,'Sunday Races 7-31-22'!$BI$11:$BI$25)</f>
        <v>0</v>
      </c>
      <c r="ED17" s="99">
        <f>SUMIF('Sunday Races 7-31-22'!$B$11:$B$25,$B17,'Sunday Races 7-31-22'!$BL$11:$BL$25)</f>
        <v>0</v>
      </c>
      <c r="EE17" s="99">
        <f>SUMIF('Sunday Races 7-31-22'!$B$11:$B$25,$B17,'Sunday Races 7-31-22'!$BO$11:$BO$25)</f>
        <v>0</v>
      </c>
      <c r="EF17" s="99">
        <f>SUMIF('Sunday Races 7-31-22'!$B$11:$B$25,$B17,'Sunday Races 7-31-22'!$BR$11:$BR$25)</f>
        <v>0</v>
      </c>
      <c r="EG17" s="99">
        <f>SUMIF('Sunday Races 8-14-22'!$B$11:$B$25,$B17,'Sunday Races 8-14-22'!$BF$11:$BF$25)</f>
        <v>0</v>
      </c>
      <c r="EH17" s="99">
        <f>SUMIF('Sunday Races 8-14-22'!$B$11:$B$25,$B17,'Sunday Races 8-14-22'!$BI$11:$BI$25)</f>
        <v>0</v>
      </c>
      <c r="EI17" s="99">
        <f>SUMIF('Sunday Races 8-14-22'!$B$11:$B$25,$B17,'Sunday Races 8-14-22'!$BL$11:$BL$25)</f>
        <v>0</v>
      </c>
      <c r="EJ17" s="99">
        <f>SUMIF('Sunday Races 8-14-22'!$B$11:$B$25,$B17,'Sunday Races 8-14-22'!$BO$11:$BO$25)</f>
        <v>0</v>
      </c>
      <c r="EK17" s="99">
        <f>SUMIF('Sunday Races 8-14-22'!$B$11:$B$25,$B17,'Sunday Races 8-14-22'!$BR$11:$BR$25)</f>
        <v>0</v>
      </c>
      <c r="EL17" s="99">
        <f>SUMIF('Saturday Races 8-20-22'!$B$11:$B$25,$B17,'Saturday Races 8-20-22'!$BF$11:$BF$25)</f>
        <v>0</v>
      </c>
      <c r="EM17" s="99">
        <f>SUMIF('Saturday Races 8-20-22'!$B$11:$B$25,$B17,'Saturday Races 8-20-22'!$BI$11:$BI$25)</f>
        <v>0</v>
      </c>
      <c r="EN17" s="99">
        <f>SUMIF('Saturday Races 8-20-22'!$B$11:$B$25,$B17,'Saturday Races 8-20-22'!$BL$11:$BL$25)</f>
        <v>0</v>
      </c>
      <c r="EO17" s="99">
        <f>SUMIF('Saturday Races 8-20-22'!$B$11:$B$25,$B17,'Saturday Races 8-20-22'!$BO$11:$BO$25)</f>
        <v>0</v>
      </c>
      <c r="EP17" s="99">
        <f>SUMIF('Saturday Races 8-20-22'!$B$11:$B$25,$B17,'Saturday Races 8-20-22'!$BR$11:$BR$25)</f>
        <v>0</v>
      </c>
      <c r="EQ17" s="99">
        <f>SUMIF('Sunday Races 9-11-22'!$B$11:$B$20,$B17,'Sunday Races 9-11-22'!$BF$11:$BF$20)</f>
        <v>0</v>
      </c>
      <c r="ER17" s="99">
        <f>SUMIF('Sunday Races 9-11-22'!$B$11:$B$20,$B17,'Sunday Races 9-11-22'!$BI$11:$BI$20)</f>
        <v>0</v>
      </c>
      <c r="ES17" s="99">
        <f>SUMIF('Sunday Races 9-11-22'!$B$11:$B$20,$B17,'Sunday Races 9-11-22'!$BL$11:$BL$20)</f>
        <v>0</v>
      </c>
      <c r="ET17" s="99">
        <f>SUMIF('Sunday Races 9-11-22'!$B$11:$B$20,$B17,'Sunday Races 9-11-22'!$BO$11:$BO$20)</f>
        <v>0</v>
      </c>
      <c r="EU17" s="99">
        <f>SUMIF('Sunday Races 9-11-22'!$B$11:$B$20,$B17,'Sunday Races 9-11-22'!$BR$11:$BR$20)</f>
        <v>0</v>
      </c>
      <c r="EV17" s="99">
        <f>SUMIF('2022-09-17 Leukemia Cup TH'!$B$11:$B$26,$B17,'2022-09-17 Leukemia Cup TH'!$BF$11:$BF$26)</f>
        <v>0</v>
      </c>
      <c r="EW17" s="99">
        <f>SUMIF('2022-09-17 Leukemia Cup TH'!$B$11:$B$26,$B17,'2022-09-17 Leukemia Cup TH'!$BI$11:$BI$26)</f>
        <v>0</v>
      </c>
      <c r="EX17" s="99">
        <f>SUMIF('2022-09-17 Leukemia Cup TH'!$B$11:$B$26,$B17,'2022-09-17 Leukemia Cup TH'!$BL$11:$BL$26)</f>
        <v>0</v>
      </c>
      <c r="EY17" s="99">
        <f>SUMIF('2022-09-17 Leukemia Cup TH'!$B$11:$B$26,$B17,'2022-09-17 Leukemia Cup TH'!$BO$11:$BO$26)</f>
        <v>0</v>
      </c>
      <c r="EZ17" s="99">
        <f>SUMIF('2022-09-17 Leukemia Cup TH'!$B$11:$B$26,$B17,'2022-09-17 Leukemia Cup TH'!$BR$11:$BR$26)</f>
        <v>0</v>
      </c>
      <c r="FA17" s="99">
        <f>SUMIF('Smith-Berry LDR 9-24-22'!$B$11:$B$28,$B17,'Smith-Berry LDR 9-24-22'!$BF$11:$BF$28)</f>
        <v>0</v>
      </c>
      <c r="FB17" s="99">
        <f>SUMIF('Smith-Berry LDR 9-24-22'!$B$11:$B$28,$B17,'Smith-Berry LDR 9-24-22'!$BI$11:$BI$28)</f>
        <v>0</v>
      </c>
      <c r="FC17" s="99">
        <f>SUMIF('Smith-Berry LDR 9-24-22'!$B$11:$B$28,$B17,'Smith-Berry LDR 9-24-22'!$BL$11:$BL$28)</f>
        <v>0</v>
      </c>
      <c r="FD17" s="99">
        <f>SUMIF('Smith-Berry LDR 9-24-22'!$B$11:$B$28,$B17,'Smith-Berry LDR 9-24-22'!$BO$11:$BO$28)</f>
        <v>0</v>
      </c>
      <c r="FE17" s="99">
        <f>SUMIF('Smith-Berry LDR 9-24-22'!$B$11:$B$28,$B17,'Smith-Berry LDR 9-24-22'!$BR$11:$BR$28)</f>
        <v>0</v>
      </c>
      <c r="FF17" s="99">
        <f>SUMIF('Sunday Races 10-9-22'!$B$11:$B$15,$B17,'Sunday Races 10-9-22'!$BF$11:$BF$15)</f>
        <v>0</v>
      </c>
      <c r="FG17" s="99">
        <f>SUMIF('Sunday Races 10-9-22'!$B$11:$B$15,$B17,'Sunday Races 10-9-22'!$BI$11:$BI$15)</f>
        <v>0</v>
      </c>
      <c r="FH17" s="99">
        <f>SUMIF('Sunday Races 10-9-22'!$B$11:$B$15,$B17,'Sunday Races 10-9-22'!$BL$11:$BL$15)</f>
        <v>0</v>
      </c>
      <c r="FI17" s="99">
        <f>SUMIF('Sunday Races 10-9-22'!$B$11:$B$15,$B17,'Sunday Races 10-9-22'!$BO$11:$BO$15)</f>
        <v>0</v>
      </c>
      <c r="FJ17" s="99">
        <f>SUMIF('Sunday Races 10-9-22'!$B$11:$B$15,$B17,'Sunday Races 10-9-22'!$BR$11:$BR$15)</f>
        <v>0</v>
      </c>
      <c r="FK17" s="99">
        <f>SUMIF('Great Pumpkin Regatta 10-15-22'!$B$11:$B$53,$B17,'Great Pumpkin Regatta 10-15-22'!$BF$11:$BF$53)</f>
        <v>0</v>
      </c>
      <c r="FL17" s="99">
        <f>SUMIF('Great Pumpkin Regatta 10-15-22'!$B$11:$B$53,$B17,'Great Pumpkin Regatta 10-15-22'!$BI$11:$BI$53)</f>
        <v>0</v>
      </c>
      <c r="FM17" s="99">
        <f>SUMIF('Great Pumpkin Regatta 10-15-22'!$B$11:$B$53,$B17,'Great Pumpkin Regatta 10-15-22'!$BL$11:$BL$53)</f>
        <v>0</v>
      </c>
      <c r="FN17" s="99">
        <f>SUMIF('Great Pumpkin Regatta 10-15-22'!$B$11:$B$53,$B17,'Great Pumpkin Regatta 10-15-22'!$BO$11:$BO$53)</f>
        <v>0</v>
      </c>
      <c r="FO17" s="99">
        <f>SUMIF('Great Pumpkin Regatta 10-15-22'!$B$11:$B$53,$B17,'Great Pumpkin Regatta 10-15-22'!$BR$11:$BR$53)</f>
        <v>0</v>
      </c>
      <c r="FP17" s="99">
        <f>SUMIF('Sunday Races 10-23-22'!$B$11:$B$16,$B17,'Sunday Races 10-23-22'!$BF$11:$BF$16)</f>
        <v>0</v>
      </c>
      <c r="FQ17" s="99">
        <f>SUMIF('Sunday Races 10-23-22'!$B$11:$B$16,$B17,'Sunday Races 10-23-22'!$BI$11:$BI$16)</f>
        <v>0</v>
      </c>
      <c r="FR17" s="99">
        <f>SUMIF('Sunday Races 10-23-22'!$B$11:$B$16,$B17,'Sunday Races 10-23-22'!$BL$11:$BL$16)</f>
        <v>0</v>
      </c>
      <c r="FS17" s="99">
        <f>SUMIF('Sunday Races 10-23-22'!$B$11:$B$16,$B17,'Sunday Races 10-23-22'!$BO$11:$BO$16)</f>
        <v>0</v>
      </c>
      <c r="FT17" s="99">
        <f>SUMIF('Sunday Races 10-23-22'!$B$11:$B$16,$B17,'Sunday Races 10-23-22'!$BR$11:$BR$16)</f>
        <v>0</v>
      </c>
      <c r="FU17" s="100"/>
      <c r="FV17" s="101"/>
      <c r="FW17" s="102">
        <f t="shared" si="32"/>
        <v>2</v>
      </c>
      <c r="FX17" s="102">
        <f t="shared" si="32"/>
        <v>2</v>
      </c>
      <c r="FY17" s="102">
        <f t="shared" si="32"/>
        <v>1</v>
      </c>
      <c r="FZ17" s="102">
        <f t="shared" si="32"/>
        <v>0</v>
      </c>
      <c r="GA17" s="102">
        <f t="shared" si="32"/>
        <v>0</v>
      </c>
      <c r="GB17" s="102">
        <f t="shared" si="32"/>
        <v>0</v>
      </c>
      <c r="GC17" s="102">
        <f t="shared" si="32"/>
        <v>0</v>
      </c>
      <c r="GD17" s="102">
        <f t="shared" si="32"/>
        <v>0</v>
      </c>
      <c r="GE17" s="102">
        <f t="shared" si="32"/>
        <v>0</v>
      </c>
      <c r="GF17" s="102">
        <f t="shared" si="32"/>
        <v>0</v>
      </c>
      <c r="GG17" s="102">
        <f t="shared" si="33"/>
        <v>0</v>
      </c>
      <c r="GH17" s="102">
        <f t="shared" si="33"/>
        <v>0</v>
      </c>
      <c r="GI17" s="102">
        <f t="shared" si="33"/>
        <v>0</v>
      </c>
      <c r="GJ17" s="102">
        <f t="shared" si="33"/>
        <v>0</v>
      </c>
      <c r="GK17" s="102">
        <f t="shared" si="33"/>
        <v>0</v>
      </c>
      <c r="GL17" s="102">
        <f t="shared" si="33"/>
        <v>0</v>
      </c>
      <c r="GM17" s="102">
        <f t="shared" si="33"/>
        <v>0</v>
      </c>
      <c r="GN17" s="102">
        <f t="shared" si="33"/>
        <v>0</v>
      </c>
      <c r="GO17" s="102">
        <f t="shared" si="33"/>
        <v>0</v>
      </c>
      <c r="GP17" s="102">
        <f t="shared" si="33"/>
        <v>0</v>
      </c>
      <c r="GQ17" s="102">
        <f t="shared" si="34"/>
        <v>0</v>
      </c>
      <c r="GR17" s="102">
        <f t="shared" si="34"/>
        <v>0</v>
      </c>
      <c r="GS17" s="102">
        <f t="shared" si="34"/>
        <v>0</v>
      </c>
      <c r="GT17" s="102">
        <f t="shared" si="34"/>
        <v>0</v>
      </c>
      <c r="GU17" s="102">
        <f t="shared" si="34"/>
        <v>0</v>
      </c>
      <c r="GV17" s="102">
        <f t="shared" si="34"/>
        <v>0</v>
      </c>
      <c r="GW17" s="102">
        <f t="shared" si="34"/>
        <v>0</v>
      </c>
      <c r="GX17" s="102">
        <f t="shared" si="34"/>
        <v>0</v>
      </c>
      <c r="GY17" s="102">
        <f t="shared" si="34"/>
        <v>0</v>
      </c>
      <c r="GZ17" s="102">
        <f t="shared" si="34"/>
        <v>0</v>
      </c>
      <c r="HA17" s="102">
        <f t="shared" si="35"/>
        <v>0</v>
      </c>
      <c r="HB17" s="102">
        <f t="shared" si="35"/>
        <v>0</v>
      </c>
      <c r="HC17" s="102">
        <f t="shared" si="35"/>
        <v>0</v>
      </c>
      <c r="HD17" s="102">
        <f t="shared" si="35"/>
        <v>0</v>
      </c>
      <c r="HE17" s="102">
        <f t="shared" si="35"/>
        <v>0</v>
      </c>
      <c r="HF17" s="102">
        <f t="shared" si="35"/>
        <v>0</v>
      </c>
      <c r="HG17" s="102">
        <f t="shared" si="35"/>
        <v>0</v>
      </c>
      <c r="HH17" s="102">
        <f t="shared" si="35"/>
        <v>0</v>
      </c>
      <c r="HI17" s="102">
        <f t="shared" si="35"/>
        <v>0</v>
      </c>
      <c r="HJ17" s="102">
        <f t="shared" si="35"/>
        <v>0</v>
      </c>
      <c r="HK17" s="102">
        <f t="shared" si="36"/>
        <v>0</v>
      </c>
      <c r="HL17" s="102">
        <f t="shared" si="36"/>
        <v>0</v>
      </c>
      <c r="HM17" s="102">
        <f t="shared" si="36"/>
        <v>0</v>
      </c>
      <c r="HN17" s="102">
        <f t="shared" si="36"/>
        <v>0</v>
      </c>
      <c r="HO17" s="102">
        <f t="shared" si="36"/>
        <v>0</v>
      </c>
      <c r="HP17" s="102">
        <f t="shared" si="36"/>
        <v>0</v>
      </c>
      <c r="HQ17" s="102">
        <f t="shared" si="36"/>
        <v>0</v>
      </c>
      <c r="HR17" s="102">
        <f t="shared" si="36"/>
        <v>0</v>
      </c>
      <c r="HS17" s="102">
        <f t="shared" si="36"/>
        <v>0</v>
      </c>
      <c r="HT17" s="102">
        <f t="shared" si="36"/>
        <v>0</v>
      </c>
      <c r="HU17" s="102">
        <f t="shared" si="37"/>
        <v>0</v>
      </c>
      <c r="HV17" s="102">
        <f t="shared" si="37"/>
        <v>0</v>
      </c>
      <c r="HW17" s="102">
        <f t="shared" si="37"/>
        <v>0</v>
      </c>
      <c r="HX17" s="102">
        <f t="shared" si="37"/>
        <v>0</v>
      </c>
      <c r="HY17" s="102">
        <f t="shared" si="37"/>
        <v>0</v>
      </c>
      <c r="HZ17" s="102">
        <f t="shared" si="37"/>
        <v>0</v>
      </c>
      <c r="IA17" s="102">
        <f t="shared" si="37"/>
        <v>0</v>
      </c>
      <c r="IB17" s="102">
        <f t="shared" si="37"/>
        <v>0</v>
      </c>
      <c r="IC17" s="102">
        <f t="shared" si="37"/>
        <v>0</v>
      </c>
      <c r="ID17" s="102">
        <f t="shared" si="37"/>
        <v>0</v>
      </c>
      <c r="IE17" s="102">
        <f t="shared" si="38"/>
        <v>0</v>
      </c>
      <c r="IF17" s="102">
        <f t="shared" si="38"/>
        <v>0</v>
      </c>
      <c r="IG17" s="102">
        <f t="shared" si="38"/>
        <v>0</v>
      </c>
      <c r="IH17" s="102">
        <f t="shared" si="38"/>
        <v>0</v>
      </c>
      <c r="II17" s="102">
        <f t="shared" si="38"/>
        <v>0</v>
      </c>
      <c r="IJ17" s="102">
        <f t="shared" si="38"/>
        <v>0</v>
      </c>
      <c r="IK17" s="102">
        <f t="shared" si="38"/>
        <v>0</v>
      </c>
      <c r="IL17" s="102">
        <f t="shared" si="38"/>
        <v>0</v>
      </c>
      <c r="IM17" s="102">
        <f t="shared" si="38"/>
        <v>0</v>
      </c>
      <c r="IN17" s="102">
        <f t="shared" si="38"/>
        <v>0</v>
      </c>
      <c r="IO17" s="102">
        <f t="shared" si="38"/>
        <v>0</v>
      </c>
      <c r="IP17" s="102">
        <f t="shared" si="38"/>
        <v>0</v>
      </c>
      <c r="IQ17" s="102">
        <f t="shared" si="38"/>
        <v>0</v>
      </c>
      <c r="IR17" s="102">
        <f t="shared" si="38"/>
        <v>0</v>
      </c>
      <c r="IS17" s="102">
        <f t="shared" si="38"/>
        <v>0</v>
      </c>
      <c r="IU17" s="99">
        <f>SUMIF('2021 Club Championship Crew'!$B$11:$B$14,$B17,'2021 Club Championship Crew'!$BN$11:$BN$14)</f>
        <v>0</v>
      </c>
      <c r="IV17" s="99">
        <f>SUMIF('2021 Club Championship Crew'!$B$11:$B$14,$B17,'2021 Club Championship Crew'!$BQ$11:$BQ$14)</f>
        <v>0</v>
      </c>
      <c r="IW17" s="99">
        <f>SUMIF('2021 Club Championship Crew'!$B$11:$B$14,$B17,'2021 Club Championship Crew'!$BT$11:$BT$14)</f>
        <v>0</v>
      </c>
      <c r="IX17" s="99">
        <f>SUMIF('2021 Club Championship Crew'!$B$11:$B$14,$B17,'2021 Club Championship Crew'!$BW$11:$BW$14)</f>
        <v>0</v>
      </c>
      <c r="IY17" s="99">
        <f>SUMIF('2021 Club Championship Crew'!$B$11:$B$14,$B17,'2021 Club Championship Crew'!$CC$11:$CC$14)</f>
        <v>0</v>
      </c>
    </row>
    <row r="18" spans="1:259" ht="15" customHeight="1" x14ac:dyDescent="0.2">
      <c r="A18" s="134">
        <f t="shared" si="17"/>
        <v>15</v>
      </c>
      <c r="B18" s="103" t="s">
        <v>791</v>
      </c>
      <c r="C18" s="96">
        <f t="shared" si="39"/>
        <v>1</v>
      </c>
      <c r="D18" s="97">
        <f t="shared" si="40"/>
        <v>1</v>
      </c>
      <c r="E18" s="96">
        <f t="shared" si="8"/>
        <v>1</v>
      </c>
      <c r="F18" s="98">
        <f t="shared" si="9"/>
        <v>0.01</v>
      </c>
      <c r="G18" s="99">
        <f>SUMIF('Saturday Race 11-06-21'!$B$11:$B$24,$B18,'Saturday Race 11-06-21'!$BF$11:$BF$24)</f>
        <v>0</v>
      </c>
      <c r="H18" s="99">
        <f>SUMIF('Saturday Race 11-06-21'!$B$11:$B$24,$B18,'Saturday Race 11-06-21'!$BI$11:$BI$24)</f>
        <v>0</v>
      </c>
      <c r="I18" s="99">
        <f>SUMIF('Saturday Race 11-06-21'!$B$11:$B$24,$B18,'Saturday Race 11-06-21'!$BL$11:$BL$24)</f>
        <v>0</v>
      </c>
      <c r="J18" s="99">
        <f>SUMIF('Saturday Race 11-06-21'!$B$11:$B$24,$B18,'Saturday Race 11-06-21'!$BO$11:$BO$24)</f>
        <v>0</v>
      </c>
      <c r="K18" s="99">
        <f>SUMIF('Saturday Race 11-06-21'!$B$11:$B$24,$B18,'Saturday Race 11-06-21'!$BR$11:$BR$24)</f>
        <v>0</v>
      </c>
      <c r="L18" s="99">
        <f>SUMIF('Saturday Race 11-20-21'!$B$11:$B$24,$B18,'Saturday Race 11-20-21'!$BF$11:$BF$24)</f>
        <v>0</v>
      </c>
      <c r="M18" s="99">
        <f>SUMIF('Saturday Race 11-20-21'!$B$11:$B$24,$B18,'Saturday Race 11-20-21'!$BI$11:$BI$24)</f>
        <v>0</v>
      </c>
      <c r="N18" s="99">
        <f>SUMIF('Saturday Race 11-20-21'!$B$11:$B$24,$B18,'Saturday Race 11-20-21'!$BL$11:$BL$24)</f>
        <v>0</v>
      </c>
      <c r="O18" s="99">
        <f>SUMIF('Saturday Race 11-20-21'!$B$11:$B$24,$B18,'Saturday Race 11-20-21'!$BO$11:$BO$24)</f>
        <v>0</v>
      </c>
      <c r="P18" s="99">
        <f>SUMIF('Saturday Race 11-20-21'!$B$11:$B$24,$B18,'Saturday Race 11-20-21'!$BR$11:$BR$24)</f>
        <v>0</v>
      </c>
      <c r="Q18" s="99">
        <f>SUMIF('One Day 12-04-21 Scots'!$B$11:$B$24,$B18,'One Day 12-04-21 Scots'!$BF$11:$BF$24)</f>
        <v>0</v>
      </c>
      <c r="R18" s="99">
        <f>SUMIF('One Day 12-04-21 Scots'!$B$11:$B$24,$B18,'One Day 12-04-21 Scots'!$BI$11:$BI$24)</f>
        <v>0</v>
      </c>
      <c r="S18" s="99">
        <f>SUMIF('One Day 12-04-21 Scots'!$B$11:$B$24,$B18,'One Day 12-04-21 Scots'!$BL$11:$BL$24)</f>
        <v>0</v>
      </c>
      <c r="T18" s="99">
        <f>SUMIF('One Day 12-04-21 Scots'!$B$11:$B$24,$B18,'One Day 12-04-21 Scots'!$BO$11:$BO$24)</f>
        <v>0</v>
      </c>
      <c r="U18" s="99">
        <f>SUMIF('One Day 12-04-21 Scots'!$B$11:$B$24,$B18,'One Day 12-04-21 Scots'!$BR$11:$BR$24)</f>
        <v>0</v>
      </c>
      <c r="V18" s="99">
        <f>SUMIF('One Day 12-04-21 Thistles'!$B$11:$B$25,$B18,'One Day 12-04-21 Thistles'!$BF$11:$BF$25)</f>
        <v>0</v>
      </c>
      <c r="W18" s="99">
        <f>SUMIF('One Day 12-04-21 Thistles'!$B$11:$B$25,$B18,'One Day 12-04-21 Thistles'!$BI$11:$BI$25)</f>
        <v>0</v>
      </c>
      <c r="X18" s="99">
        <f>SUMIF('One Day 12-04-21 Thistles'!$B$11:$B$25,$B18,'One Day 12-04-21 Thistles'!$BL$11:$BL$25)</f>
        <v>0</v>
      </c>
      <c r="Y18" s="99">
        <f>SUMIF('One Day 12-04-21 Thistles'!$B$11:$B$25,$B18,'One Day 12-04-21 Thistles'!$BO$11:$BO$25)</f>
        <v>0</v>
      </c>
      <c r="Z18" s="99">
        <f>SUMIF('One Day 12-04-21 Thistles'!$B$11:$B$25,$B18,'One Day 12-04-21 Thistles'!$BR$11:$BR$25)</f>
        <v>0</v>
      </c>
      <c r="AA18" s="99">
        <f>SUMIF('Saturday Race 1-08-22'!$B$11:$B$20,$B18,'Saturday Race 1-08-22'!$BF$11:$BF$20)</f>
        <v>0</v>
      </c>
      <c r="AB18" s="99">
        <f>SUMIF('Saturday Race 1-08-22'!$B$11:$B$20,$B18,'Saturday Race 1-08-22'!$BI$11:$BI$20)</f>
        <v>0</v>
      </c>
      <c r="AC18" s="99">
        <f>SUMIF('Saturday Race 1-08-22'!$B$11:$B$20,$B18,'Saturday Race 1-08-22'!$BL$11:$BL$20)</f>
        <v>0</v>
      </c>
      <c r="AD18" s="99">
        <f>SUMIF('Saturday Race 1-08-22'!$B$11:$B$20,$B18,'Saturday Race 1-08-22'!$BO$11:$BO$20)</f>
        <v>0</v>
      </c>
      <c r="AE18" s="99">
        <f>SUMIF('Saturday Race 1-08-22'!$B$11:$B$20,$B18,'Saturday Race 1-08-22'!$BR$11:$BR$20)</f>
        <v>0</v>
      </c>
      <c r="AF18" s="99">
        <f>SUMIF('Saturday Race 1-22-22'!$B$11:$B$20,$B18,'Saturday Race 1-22-22'!$BF$11:$BF$20)</f>
        <v>0</v>
      </c>
      <c r="AG18" s="99">
        <f>SUMIF('Saturday Race 1-22-22'!$B$11:$B$20,$B18,'Saturday Race 1-22-22'!$BI$11:$BI$20)</f>
        <v>0</v>
      </c>
      <c r="AH18" s="99">
        <f>SUMIF('Saturday Race 1-22-22'!$B$11:$B$20,$B18,'Saturday Race 1-22-22'!$BL$11:$BL$20)</f>
        <v>0</v>
      </c>
      <c r="AI18" s="99">
        <f>SUMIF('Saturday Race 1-22-22'!$B$11:$B$20,$B18,'Saturday Race 1-22-22'!$BO$11:$BO$20)</f>
        <v>0</v>
      </c>
      <c r="AJ18" s="99">
        <f>SUMIF('Saturday Race 1-22-22'!$B$11:$B$20,$B18,'Saturday Race 1-22-22'!$BR$11:$BR$20)</f>
        <v>0</v>
      </c>
      <c r="AK18" s="99">
        <f>SUMIF('Sunday Race 2-6-22'!$B$11:$B$20,$B18,'Sunday Race 2-6-22'!$BF$11:$BF$20)</f>
        <v>0</v>
      </c>
      <c r="AL18" s="99">
        <f>SUMIF('Sunday Race 2-6-22'!$B$11:$B$20,$B18,'Sunday Race 2-6-22'!$BI$11:$BI$20)</f>
        <v>0</v>
      </c>
      <c r="AM18" s="99">
        <f>SUMIF('Sunday Race 2-6-22'!$B$11:$B$20,$B18,'Sunday Race 2-6-22'!$BL$11:$BL$20)</f>
        <v>0</v>
      </c>
      <c r="AN18" s="99">
        <f>SUMIF('Sunday Race 2-6-22'!$B$11:$B$20,$B18,'Sunday Race 2-6-22'!$BO$11:$BO$20)</f>
        <v>0</v>
      </c>
      <c r="AO18" s="99">
        <f>SUMIF('Sunday Race 2-6-22'!$B$11:$B$20,$B18,'Sunday Race 2-6-22'!$BR$11:$BR$20)</f>
        <v>0</v>
      </c>
      <c r="AP18" s="99">
        <f>SUMIF('Chili One Day 2-12-22 Scots'!$B$11:$B$20,$B18,'Chili One Day 2-12-22 Scots'!$BF$11:$BF$20)</f>
        <v>0</v>
      </c>
      <c r="AQ18" s="99">
        <f>SUMIF('Chili One Day 2-12-22 Scots'!$B$11:$B$20,$B18,'Chili One Day 2-12-22 Scots'!$BI$11:$BI$20)</f>
        <v>0</v>
      </c>
      <c r="AR18" s="99">
        <f>SUMIF('Chili One Day 2-12-22 Scots'!$B$11:$B$20,$B18,'Chili One Day 2-12-22 Scots'!$BL$11:$BL$20)</f>
        <v>0</v>
      </c>
      <c r="AS18" s="99">
        <f>SUMIF('Chili One Day 2-12-22 Scots'!$B$11:$B$20,$B18,'Chili One Day 2-12-22 Scots'!$BO$11:$BO$20)</f>
        <v>0</v>
      </c>
      <c r="AT18" s="99">
        <f>SUMIF('Chili One Day 2-12-22 Scots'!$B$11:$B$20,$B18,'Chili One Day 2-12-22 Scots'!$BR$11:$BR$20)</f>
        <v>0</v>
      </c>
      <c r="AU18" s="99">
        <f>SUMIF('Chili One Day 2-12-22 Thistles'!$B$11:$B$20,$B18,'Chili One Day 2-12-22 Thistles'!$BF$11:$BF$20)</f>
        <v>0</v>
      </c>
      <c r="AV18" s="99">
        <f>SUMIF('Chili One Day 2-12-22 Thistles'!$B$11:$B$20,$B18,'Chili One Day 2-12-22 Thistles'!$BI$11:$BI$20)</f>
        <v>0</v>
      </c>
      <c r="AW18" s="99">
        <f>SUMIF('Chili One Day 2-12-22 Thistles'!$B$11:$B$20,$B18,'Chili One Day 2-12-22 Thistles'!$BL$11:$BL$20)</f>
        <v>0</v>
      </c>
      <c r="AX18" s="99">
        <f>SUMIF('Chili One Day 2-12-22 Thistles'!$B$11:$B$20,$B18,'Chili One Day 2-12-22 Thistles'!$BO$11:$BO$20)</f>
        <v>0</v>
      </c>
      <c r="AY18" s="99">
        <f>SUMIF('Chili One Day 2-12-22 Thistles'!$B$11:$B$20,$B18,'Chili One Day 2-12-22 Thistles'!$BR$11:$BR$20)</f>
        <v>0</v>
      </c>
      <c r="AZ18" s="99">
        <f>SUMIF('Sunday Race 2-20-22'!$B$11:$B$20,$B18,'Sunday Race 2-20-22'!$BF$11:$BF$20)</f>
        <v>0</v>
      </c>
      <c r="BA18" s="99">
        <f>SUMIF('Sunday Race 2-20-22'!$B$11:$B$20,$B18,'Sunday Race 2-20-22'!$BI$11:$BI$20)</f>
        <v>0</v>
      </c>
      <c r="BB18" s="99">
        <f>SUMIF('Sunday Race 2-20-22'!$B$11:$B$20,$B18,'Sunday Race 2-20-22'!$BL$11:$BL$20)</f>
        <v>0</v>
      </c>
      <c r="BC18" s="99">
        <f>SUMIF('Sunday Race 2-20-22'!$B$11:$B$20,$B18,'Sunday Race 2-20-22'!$BO$11:$BO$20)</f>
        <v>0</v>
      </c>
      <c r="BD18" s="99">
        <f>SUMIF('Sunday Race 2-20-22'!$B$11:$B$20,$B18,'Sunday Race 2-20-22'!$BR$11:$BR$20)</f>
        <v>0</v>
      </c>
      <c r="BE18" s="99">
        <f>SUMIF('Sunday Race 2-27-22'!$B$11:$B$20,$B18,'Sunday Race 2-27-22'!$BF$11:$BF$20)</f>
        <v>0</v>
      </c>
      <c r="BF18" s="99">
        <f>SUMIF('Sunday Race 2-27-22'!$B$11:$B$20,$B18,'Sunday Race 2-27-22'!$BI$11:$BI$20)</f>
        <v>0</v>
      </c>
      <c r="BG18" s="99">
        <f>SUMIF('Sunday Race 2-27-22'!$B$11:$B$20,$B18,'Sunday Race 2-27-22'!$BL$11:$BL$20)</f>
        <v>0</v>
      </c>
      <c r="BH18" s="99">
        <f>SUMIF('Sunday Race 2-27-22'!$B$11:$B$20,$B18,'Sunday Race 2-27-22'!$BO$11:$BO$20)</f>
        <v>0</v>
      </c>
      <c r="BI18" s="99">
        <f>SUMIF('Sunday Race 2-27-22'!$B$11:$B$20,$B18,'Sunday Race 2-27-22'!$BR$11:$BR$20)</f>
        <v>0</v>
      </c>
      <c r="BJ18" s="99">
        <f>SUMIF('Sunday Race 3-13-22'!$B$11:$B$21,$B18,'Sunday Race 3-13-22'!$BF$11:$BF$21)</f>
        <v>0</v>
      </c>
      <c r="BK18" s="99">
        <f>SUMIF('Sunday Race 3-13-22'!$B$11:$B$21,$B18,'Sunday Race 3-13-22'!$BI$11:$BI$21)</f>
        <v>0</v>
      </c>
      <c r="BL18" s="99">
        <f>SUMIF('Sunday Race 3-13-22'!$B$11:$B$21,$B18,'Sunday Race 3-13-22'!$BL$11:$BL$21)</f>
        <v>0</v>
      </c>
      <c r="BM18" s="99">
        <f>SUMIF('Sunday Race 3-13-22'!$B$11:$B$21,$B18,'Sunday Race 3-13-22'!$BO$11:$BO$21)</f>
        <v>0</v>
      </c>
      <c r="BN18" s="99">
        <f>SUMIF('Sunday Race 3-13-22'!$B$11:$B$21,$B18,'Sunday Race 3-13-22'!$BR$11:$BR$21)</f>
        <v>0</v>
      </c>
      <c r="BO18" s="99">
        <f>SUMIF('Saturday Race 3-19-22'!$B$11:$B$26,$B18,'Saturday Race 3-19-22'!$BF$11:$BF$26)</f>
        <v>0</v>
      </c>
      <c r="BP18" s="99">
        <f>SUMIF('Saturday Race 3-19-22'!$B$11:$B$26,$B18,'Saturday Race 3-19-22'!$BI$11:$BI$26)</f>
        <v>0</v>
      </c>
      <c r="BQ18" s="99">
        <f>SUMIF('Saturday Race 3-19-22'!$B$11:$B$26,$B18,'Saturday Race 3-19-22'!$BL$11:$BL$26)</f>
        <v>0</v>
      </c>
      <c r="BR18" s="99">
        <f>SUMIF('Saturday Race 3-19-22'!$B$11:$B$26,$B18,'Saturday Race 3-19-22'!$BO$11:$BO$26)</f>
        <v>0</v>
      </c>
      <c r="BS18" s="99">
        <f>SUMIF('Saturday Race 3-19-22'!$B$11:$B$26,$B18,'Saturday Race 3-19-22'!$BR$11:$BR$26)</f>
        <v>0</v>
      </c>
      <c r="BT18" s="99">
        <f>SUMIF('Sunday Races 4-10-22'!$B$11:$B$26,$B18,'Sunday Races 4-10-22'!$BF$11:$BF$26)</f>
        <v>0</v>
      </c>
      <c r="BU18" s="99">
        <f>SUMIF('Sunday Races 4-10-22'!$B$11:$B$26,$B18,'Sunday Races 4-10-22'!$BI$11:$BI$26)</f>
        <v>0</v>
      </c>
      <c r="BV18" s="99">
        <f>SUMIF('Sunday Races 4-10-22'!$B$11:$B$26,$B18,'Sunday Races 4-10-22'!$BL$11:$BL$26)</f>
        <v>0</v>
      </c>
      <c r="BW18" s="99">
        <f>SUMIF('Sunday Races 4-10-22'!$B$11:$B$26,$B18,'Sunday Races 4-10-22'!$BO$11:$BO$26)</f>
        <v>0</v>
      </c>
      <c r="BX18" s="99">
        <f>SUMIF('Sunday Races 4-10-22'!$B$11:$B$26,$B18,'Sunday Races 4-10-22'!$BR$11:$BR$26)</f>
        <v>0</v>
      </c>
      <c r="BY18" s="99">
        <f>SUMIF('Easter One Day 4-16-22 FS'!$B$11:$B$26,$B18,'Easter One Day 4-16-22 FS'!$BF$11:$BF$26)</f>
        <v>0</v>
      </c>
      <c r="BZ18" s="99">
        <f>SUMIF('Easter One Day 4-16-22 FS'!$B$11:$B$26,$B18,'Easter One Day 4-16-22 FS'!$BI$11:$BI$26)</f>
        <v>0</v>
      </c>
      <c r="CA18" s="99">
        <f>SUMIF('Easter One Day 4-16-22 FS'!$B$11:$B$26,$B18,'Easter One Day 4-16-22 FS'!$BL$11:$BL$26)</f>
        <v>0</v>
      </c>
      <c r="CB18" s="99">
        <f>SUMIF('Easter One Day 4-16-22 FS'!$B$11:$B$26,$B18,'Easter One Day 4-16-22 FS'!$BO$11:$BO$26)</f>
        <v>0</v>
      </c>
      <c r="CC18" s="99">
        <f>SUMIF('Easter One Day 4-16-22 FS'!$B$11:$B$26,$B18,'Easter One Day 4-16-22 FS'!$BR$11:$BR$26)</f>
        <v>0</v>
      </c>
      <c r="CD18" s="99">
        <f>SUMIF('Easter One Day 4-16-22 TH'!$B$11:$B$26,$B18,'Easter One Day 4-16-22 TH'!$BF$11:$BF$26)</f>
        <v>0</v>
      </c>
      <c r="CE18" s="99">
        <f>SUMIF('Easter One Day 4-16-22 TH'!$B$11:$B$26,$B18,'Easter One Day 4-16-22 TH'!$BI$11:$BI$26)</f>
        <v>0</v>
      </c>
      <c r="CF18" s="99">
        <f>SUMIF('Easter One Day 4-16-22 TH'!$B$11:$B$26,$B18,'Easter One Day 4-16-22 TH'!$BL$11:$BL$26)</f>
        <v>0</v>
      </c>
      <c r="CG18" s="99">
        <f>SUMIF('Easter One Day 4-16-22 TH'!$B$11:$B$26,$B18,'Easter One Day 4-16-22 TH'!$BO$11:$BO$26)</f>
        <v>0</v>
      </c>
      <c r="CH18" s="99">
        <f>SUMIF('Easter One Day 4-16-22 TH'!$B$11:$B$26,$B18,'Easter One Day 4-16-22 TH'!$BR$11:$BR$26)</f>
        <v>0</v>
      </c>
      <c r="CI18" s="99">
        <f>SUMIF('Sunday Races 5-1-22'!$B$11:$B$28,$B18,'Sunday Races 5-1-22'!$BF$11:$BF$28)</f>
        <v>0</v>
      </c>
      <c r="CJ18" s="99">
        <f>SUMIF('Sunday Races 5-1-22'!$B$11:$B$28,$B18,'Sunday Races 5-1-22'!$BI$11:$BI$28)</f>
        <v>0</v>
      </c>
      <c r="CK18" s="99">
        <f>SUMIF('Sunday Races 5-1-22'!$B$11:$B$28,$B18,'Sunday Races 5-1-22'!$BL$11:$BL$28)</f>
        <v>0</v>
      </c>
      <c r="CL18" s="99">
        <f>SUMIF('Sunday Races 5-1-22'!$B$11:$B$28,$B18,'Sunday Races 5-1-22'!$BO$11:$BO$28)</f>
        <v>0</v>
      </c>
      <c r="CM18" s="99">
        <f>SUMIF('Sunday Races 5-1-22'!$B$11:$B$28,$B18,'Sunday Races 5-1-22'!$BR$11:$BR$28)</f>
        <v>0</v>
      </c>
      <c r="CN18" s="99">
        <f>SUMIF('Long Distance Race 5-7-22'!$B$11:$B$27,$B18,'Long Distance Race 5-7-22'!$BF$11:$BF$27)</f>
        <v>0</v>
      </c>
      <c r="CO18" s="99">
        <f>SUMIF('Long Distance Race 5-7-22'!$B$11:$B$27,$B18,'Long Distance Race 5-7-22'!$BI$11:$BI$27)</f>
        <v>0</v>
      </c>
      <c r="CP18" s="99">
        <f>SUMIF('Long Distance Race 5-7-22'!$B$11:$B$27,$B18,'Long Distance Race 5-7-22'!$BL$11:$BL$27)</f>
        <v>0</v>
      </c>
      <c r="CQ18" s="99">
        <f>SUMIF('Long Distance Race 5-7-22'!$B$11:$B$27,$B18,'Long Distance Race 5-7-22'!$BO$11:$BO$27)</f>
        <v>0</v>
      </c>
      <c r="CR18" s="99">
        <f>SUMIF('Long Distance Race 5-7-22'!$B$11:$B$27,$B18,'Long Distance Race 5-7-22'!$BR$11:$BR$27)</f>
        <v>0</v>
      </c>
      <c r="CS18" s="99">
        <f>SUMIF('Memorial Day Regatta 5-28-22 Op'!$B$11:$B$27,$B18,'Memorial Day Regatta 5-28-22 Op'!$BF$11:$BF$27)</f>
        <v>0</v>
      </c>
      <c r="CT18" s="99">
        <f>SUMIF('Memorial Day Regatta 5-28-22 Op'!$B$11:$B$27,$B18,'Memorial Day Regatta 5-28-22 Op'!$BI$11:$BI$27)</f>
        <v>0</v>
      </c>
      <c r="CU18" s="99">
        <f>SUMIF('Memorial Day Regatta 5-28-22 Op'!$B$11:$B$27,$B18,'Memorial Day Regatta 5-28-22 Op'!$BL$11:$BL$27)</f>
        <v>0</v>
      </c>
      <c r="CV18" s="99">
        <f>SUMIF('Memorial Day Regatta 5-28-22 Op'!$B$11:$B$27,$B18,'Memorial Day Regatta 5-28-22 Op'!$BO$11:$BO$27)</f>
        <v>0</v>
      </c>
      <c r="CW18" s="99">
        <f>SUMIF('Memorial Day Regatta 5-28-22 Op'!$B$11:$B$27,$B18,'Memorial Day Regatta 5-28-22 Op'!$BR$11:$BR$27)</f>
        <v>0</v>
      </c>
      <c r="CX18" s="99">
        <f>SUMIF('Sunday Races 6-5-22'!$B$11:$B$28,$B18,'Sunday Races 6-5-22'!$BF$11:$BF$28)</f>
        <v>0</v>
      </c>
      <c r="CY18" s="99">
        <f>SUMIF('Sunday Races 6-5-22'!$B$11:$B$28,$B18,'Sunday Races 6-5-22'!$BI$11:$BI$28)</f>
        <v>0</v>
      </c>
      <c r="CZ18" s="99">
        <f>SUMIF('Sunday Races 6-5-22'!$B$11:$B$28,$B18,'Sunday Races 6-5-22'!$BL$11:$BL$28)</f>
        <v>0</v>
      </c>
      <c r="DA18" s="99">
        <f>SUMIF('Sunday Races 6-5-22'!$B$11:$B$28,$B18,'Sunday Races 6-5-22'!$BO$11:$BO$28)</f>
        <v>0</v>
      </c>
      <c r="DB18" s="99">
        <f>SUMIF('Sunday Races 6-5-22'!$B$11:$B$28,$B18,'Sunday Races 6-5-22'!$BR$11:$BR$28)</f>
        <v>0</v>
      </c>
      <c r="DC18" s="99">
        <f>SUMIF('Sunday Races 6-12-22'!$B$11:$B$24,$B18,'Sunday Races 6-12-22'!$BF$11:$BF$24)</f>
        <v>0</v>
      </c>
      <c r="DD18" s="99">
        <f>SUMIF('Sunday Races 6-12-22'!$B$11:$B$24,$B18,'Sunday Races 6-12-22'!$BI$11:$BI$24)</f>
        <v>0</v>
      </c>
      <c r="DE18" s="99">
        <f>SUMIF('Sunday Races 6-12-22'!$B$11:$B$24,$B18,'Sunday Races 6-12-22'!$BL$11:$BL$24)</f>
        <v>0</v>
      </c>
      <c r="DF18" s="99">
        <f>SUMIF('Sunday Races 6-12-22'!$B$11:$B$24,$B18,'Sunday Races 6-12-22'!$BO$11:$BO$24)</f>
        <v>0</v>
      </c>
      <c r="DG18" s="99">
        <f>SUMIF('Sunday Races 6-12-22'!$B$11:$B$24,$B18,'Sunday Races 6-12-22'!$BR$11:$BR$24)</f>
        <v>0</v>
      </c>
      <c r="DH18" s="99">
        <f>SUMIF('Saturday Races 6-18-22'!$B$11:$B$24,$B18,'Saturday Races 6-18-22'!$BF$11:$BF$24)</f>
        <v>0</v>
      </c>
      <c r="DI18" s="99">
        <f>SUMIF('Saturday Races 6-18-22'!$B$11:$B$24,$B18,'Saturday Races 6-18-22'!$BI$11:$BI$24)</f>
        <v>0</v>
      </c>
      <c r="DJ18" s="99">
        <f>SUMIF('Saturday Races 6-18-22'!$B$11:$B$24,$B18,'Saturday Races 6-18-22'!$BL$11:$BL$24)</f>
        <v>0</v>
      </c>
      <c r="DK18" s="99">
        <f>SUMIF('Saturday Races 6-18-22'!$B$11:$B$24,$B18,'Saturday Races 6-18-22'!$BO$11:$BO$24)</f>
        <v>0</v>
      </c>
      <c r="DL18" s="99">
        <f>SUMIF('Saturday Races 6-18-22'!$B$11:$B$24,$B18,'Saturday Races 6-18-22'!$BR$11:$BR$24)</f>
        <v>0</v>
      </c>
      <c r="DM18" s="99">
        <f>SUMIF('Caldwell Cup 6-25-22 TH'!$B$11:$B$25,$B18,'Caldwell Cup 6-25-22 TH'!$BF$11:$BF$25)</f>
        <v>0</v>
      </c>
      <c r="DN18" s="99">
        <f>SUMIF('Caldwell Cup 6-25-22 TH'!$B$11:$B$25,$B18,'Caldwell Cup 6-25-22 TH'!$BI$11:$BI$25)</f>
        <v>0</v>
      </c>
      <c r="DO18" s="99">
        <f>SUMIF('Caldwell Cup 6-25-22 TH'!$B$11:$B$25,$B18,'Caldwell Cup 6-25-22 TH'!$BL$11:$BL$25)</f>
        <v>0</v>
      </c>
      <c r="DP18" s="99">
        <f>SUMIF('Caldwell Cup 6-25-22 TH'!$B$11:$B$25,$B18,'Caldwell Cup 6-25-22 TH'!$BO$11:$BO$25)</f>
        <v>1</v>
      </c>
      <c r="DQ18" s="99">
        <f>SUMIF('Caldwell Cup 6-25-22 TH'!$B$11:$B$25,$B18,'Caldwell Cup 6-25-22 TH'!$BR$11:$BR$25)</f>
        <v>0</v>
      </c>
      <c r="DR18" s="99">
        <f>SUMIF('Caldwell Cup 6-25-22 FS'!$B$11:$B$18,$B18,'Caldwell Cup 6-25-22 FS'!$BF$11:$BF$18)</f>
        <v>0</v>
      </c>
      <c r="DS18" s="99">
        <f>SUMIF('Caldwell Cup 6-25-22 FS'!$B$11:$B$18,$B18,'Caldwell Cup 6-25-22 FS'!$BI$11:$BI$18)</f>
        <v>0</v>
      </c>
      <c r="DT18" s="99">
        <f>SUMIF('Caldwell Cup 6-25-22 FS'!$B$11:$B$18,$B18,'Caldwell Cup 6-25-22 FS'!$BL$11:$BL$18)</f>
        <v>0</v>
      </c>
      <c r="DU18" s="99">
        <f>SUMIF('Caldwell Cup 6-25-22 FS'!$B$11:$B$18,$B18,'Caldwell Cup 6-25-22 FS'!$BO$11:$BO$18)</f>
        <v>0</v>
      </c>
      <c r="DV18" s="99">
        <f>SUMIF('Caldwell Cup 6-25-22 FS'!$B$11:$B$18,$B18,'Caldwell Cup 6-25-22 FS'!$BR$11:$BR$18)</f>
        <v>0</v>
      </c>
      <c r="DW18" s="99">
        <f>SUMIF('Sunday Races 7-3-22'!$B$11:$B$25,$B18,'Sunday Races 7-3-22'!$BF$11:$BF$25)</f>
        <v>0</v>
      </c>
      <c r="DX18" s="99">
        <f>SUMIF('Sunday Races 7-3-22'!$B$11:$B$25,$B18,'Sunday Races 7-3-22'!$BI$11:$BI$25)</f>
        <v>0</v>
      </c>
      <c r="DY18" s="99">
        <f>SUMIF('Sunday Races 7-3-22'!$B$11:$B$25,$B18,'Sunday Races 7-3-22'!$BL$11:$BL$25)</f>
        <v>0</v>
      </c>
      <c r="DZ18" s="99">
        <f>SUMIF('Sunday Races 7-3-22'!$B$11:$B$25,$B18,'Sunday Races 7-3-22'!$BO$11:$BO$25)</f>
        <v>0</v>
      </c>
      <c r="EA18" s="99">
        <f>SUMIF('Sunday Races 7-3-22'!$B$11:$B$25,$B18,'Sunday Races 7-3-22'!$BR$11:$BR$25)</f>
        <v>0</v>
      </c>
      <c r="EB18" s="99">
        <f>SUMIF('Sunday Races 7-31-22'!$B$11:$B$25,$B18,'Sunday Races 7-31-22'!$BF$11:$BF$25)</f>
        <v>0</v>
      </c>
      <c r="EC18" s="99">
        <f>SUMIF('Sunday Races 7-31-22'!$B$11:$B$25,$B18,'Sunday Races 7-31-22'!$BI$11:$BI$25)</f>
        <v>0</v>
      </c>
      <c r="ED18" s="99">
        <f>SUMIF('Sunday Races 7-31-22'!$B$11:$B$25,$B18,'Sunday Races 7-31-22'!$BL$11:$BL$25)</f>
        <v>0</v>
      </c>
      <c r="EE18" s="99">
        <f>SUMIF('Sunday Races 7-31-22'!$B$11:$B$25,$B18,'Sunday Races 7-31-22'!$BO$11:$BO$25)</f>
        <v>0</v>
      </c>
      <c r="EF18" s="99">
        <f>SUMIF('Sunday Races 7-31-22'!$B$11:$B$25,$B18,'Sunday Races 7-31-22'!$BR$11:$BR$25)</f>
        <v>0</v>
      </c>
      <c r="EG18" s="99">
        <f>SUMIF('Sunday Races 8-14-22'!$B$11:$B$25,$B18,'Sunday Races 8-14-22'!$BF$11:$BF$25)</f>
        <v>0</v>
      </c>
      <c r="EH18" s="99">
        <f>SUMIF('Sunday Races 8-14-22'!$B$11:$B$25,$B18,'Sunday Races 8-14-22'!$BI$11:$BI$25)</f>
        <v>0</v>
      </c>
      <c r="EI18" s="99">
        <f>SUMIF('Sunday Races 8-14-22'!$B$11:$B$25,$B18,'Sunday Races 8-14-22'!$BL$11:$BL$25)</f>
        <v>0</v>
      </c>
      <c r="EJ18" s="99">
        <f>SUMIF('Sunday Races 8-14-22'!$B$11:$B$25,$B18,'Sunday Races 8-14-22'!$BO$11:$BO$25)</f>
        <v>0</v>
      </c>
      <c r="EK18" s="99">
        <f>SUMIF('Sunday Races 8-14-22'!$B$11:$B$25,$B18,'Sunday Races 8-14-22'!$BR$11:$BR$25)</f>
        <v>0</v>
      </c>
      <c r="EL18" s="99">
        <f>SUMIF('Saturday Races 8-20-22'!$B$11:$B$25,$B18,'Saturday Races 8-20-22'!$BF$11:$BF$25)</f>
        <v>0</v>
      </c>
      <c r="EM18" s="99">
        <f>SUMIF('Saturday Races 8-20-22'!$B$11:$B$25,$B18,'Saturday Races 8-20-22'!$BI$11:$BI$25)</f>
        <v>0</v>
      </c>
      <c r="EN18" s="99">
        <f>SUMIF('Saturday Races 8-20-22'!$B$11:$B$25,$B18,'Saturday Races 8-20-22'!$BL$11:$BL$25)</f>
        <v>0</v>
      </c>
      <c r="EO18" s="99">
        <f>SUMIF('Saturday Races 8-20-22'!$B$11:$B$25,$B18,'Saturday Races 8-20-22'!$BO$11:$BO$25)</f>
        <v>0</v>
      </c>
      <c r="EP18" s="99">
        <f>SUMIF('Saturday Races 8-20-22'!$B$11:$B$25,$B18,'Saturday Races 8-20-22'!$BR$11:$BR$25)</f>
        <v>0</v>
      </c>
      <c r="EQ18" s="99">
        <f>SUMIF('Sunday Races 9-11-22'!$B$11:$B$20,$B18,'Sunday Races 9-11-22'!$BF$11:$BF$20)</f>
        <v>0</v>
      </c>
      <c r="ER18" s="99">
        <f>SUMIF('Sunday Races 9-11-22'!$B$11:$B$20,$B18,'Sunday Races 9-11-22'!$BI$11:$BI$20)</f>
        <v>0</v>
      </c>
      <c r="ES18" s="99">
        <f>SUMIF('Sunday Races 9-11-22'!$B$11:$B$20,$B18,'Sunday Races 9-11-22'!$BL$11:$BL$20)</f>
        <v>0</v>
      </c>
      <c r="ET18" s="99">
        <f>SUMIF('Sunday Races 9-11-22'!$B$11:$B$20,$B18,'Sunday Races 9-11-22'!$BO$11:$BO$20)</f>
        <v>0</v>
      </c>
      <c r="EU18" s="99">
        <f>SUMIF('Sunday Races 9-11-22'!$B$11:$B$20,$B18,'Sunday Races 9-11-22'!$BR$11:$BR$20)</f>
        <v>0</v>
      </c>
      <c r="EV18" s="99">
        <f>SUMIF('2022-09-17 Leukemia Cup TH'!$B$11:$B$26,$B18,'2022-09-17 Leukemia Cup TH'!$BF$11:$BF$26)</f>
        <v>0</v>
      </c>
      <c r="EW18" s="99">
        <f>SUMIF('2022-09-17 Leukemia Cup TH'!$B$11:$B$26,$B18,'2022-09-17 Leukemia Cup TH'!$BI$11:$BI$26)</f>
        <v>0</v>
      </c>
      <c r="EX18" s="99">
        <f>SUMIF('2022-09-17 Leukemia Cup TH'!$B$11:$B$26,$B18,'2022-09-17 Leukemia Cup TH'!$BL$11:$BL$26)</f>
        <v>0</v>
      </c>
      <c r="EY18" s="99">
        <f>SUMIF('2022-09-17 Leukemia Cup TH'!$B$11:$B$26,$B18,'2022-09-17 Leukemia Cup TH'!$BO$11:$BO$26)</f>
        <v>0</v>
      </c>
      <c r="EZ18" s="99">
        <f>SUMIF('2022-09-17 Leukemia Cup TH'!$B$11:$B$26,$B18,'2022-09-17 Leukemia Cup TH'!$BR$11:$BR$26)</f>
        <v>0</v>
      </c>
      <c r="FA18" s="99">
        <f>SUMIF('Smith-Berry LDR 9-24-22'!$B$11:$B$28,$B18,'Smith-Berry LDR 9-24-22'!$BF$11:$BF$28)</f>
        <v>0</v>
      </c>
      <c r="FB18" s="99">
        <f>SUMIF('Smith-Berry LDR 9-24-22'!$B$11:$B$28,$B18,'Smith-Berry LDR 9-24-22'!$BI$11:$BI$28)</f>
        <v>0</v>
      </c>
      <c r="FC18" s="99">
        <f>SUMIF('Smith-Berry LDR 9-24-22'!$B$11:$B$28,$B18,'Smith-Berry LDR 9-24-22'!$BL$11:$BL$28)</f>
        <v>0</v>
      </c>
      <c r="FD18" s="99">
        <f>SUMIF('Smith-Berry LDR 9-24-22'!$B$11:$B$28,$B18,'Smith-Berry LDR 9-24-22'!$BO$11:$BO$28)</f>
        <v>0</v>
      </c>
      <c r="FE18" s="99">
        <f>SUMIF('Smith-Berry LDR 9-24-22'!$B$11:$B$28,$B18,'Smith-Berry LDR 9-24-22'!$BR$11:$BR$28)</f>
        <v>0</v>
      </c>
      <c r="FF18" s="99">
        <f>SUMIF('Sunday Races 10-9-22'!$B$11:$B$15,$B18,'Sunday Races 10-9-22'!$BF$11:$BF$15)</f>
        <v>0</v>
      </c>
      <c r="FG18" s="99">
        <f>SUMIF('Sunday Races 10-9-22'!$B$11:$B$15,$B18,'Sunday Races 10-9-22'!$BI$11:$BI$15)</f>
        <v>0</v>
      </c>
      <c r="FH18" s="99">
        <f>SUMIF('Sunday Races 10-9-22'!$B$11:$B$15,$B18,'Sunday Races 10-9-22'!$BL$11:$BL$15)</f>
        <v>0</v>
      </c>
      <c r="FI18" s="99">
        <f>SUMIF('Sunday Races 10-9-22'!$B$11:$B$15,$B18,'Sunday Races 10-9-22'!$BO$11:$BO$15)</f>
        <v>0</v>
      </c>
      <c r="FJ18" s="99">
        <f>SUMIF('Sunday Races 10-9-22'!$B$11:$B$15,$B18,'Sunday Races 10-9-22'!$BR$11:$BR$15)</f>
        <v>0</v>
      </c>
      <c r="FK18" s="99">
        <f>SUMIF('Great Pumpkin Regatta 10-15-22'!$B$11:$B$53,$B18,'Great Pumpkin Regatta 10-15-22'!$BF$11:$BF$53)</f>
        <v>0</v>
      </c>
      <c r="FL18" s="99">
        <f>SUMIF('Great Pumpkin Regatta 10-15-22'!$B$11:$B$53,$B18,'Great Pumpkin Regatta 10-15-22'!$BI$11:$BI$53)</f>
        <v>0</v>
      </c>
      <c r="FM18" s="99">
        <f>SUMIF('Great Pumpkin Regatta 10-15-22'!$B$11:$B$53,$B18,'Great Pumpkin Regatta 10-15-22'!$BL$11:$BL$53)</f>
        <v>0</v>
      </c>
      <c r="FN18" s="99">
        <f>SUMIF('Great Pumpkin Regatta 10-15-22'!$B$11:$B$53,$B18,'Great Pumpkin Regatta 10-15-22'!$BO$11:$BO$53)</f>
        <v>0</v>
      </c>
      <c r="FO18" s="99">
        <f>SUMIF('Great Pumpkin Regatta 10-15-22'!$B$11:$B$53,$B18,'Great Pumpkin Regatta 10-15-22'!$BR$11:$BR$53)</f>
        <v>0</v>
      </c>
      <c r="FP18" s="99">
        <f>SUMIF('Sunday Races 10-23-22'!$B$11:$B$16,$B18,'Sunday Races 10-23-22'!$BF$11:$BF$16)</f>
        <v>0</v>
      </c>
      <c r="FQ18" s="99">
        <f>SUMIF('Sunday Races 10-23-22'!$B$11:$B$16,$B18,'Sunday Races 10-23-22'!$BI$11:$BI$16)</f>
        <v>0</v>
      </c>
      <c r="FR18" s="99">
        <f>SUMIF('Sunday Races 10-23-22'!$B$11:$B$16,$B18,'Sunday Races 10-23-22'!$BL$11:$BL$16)</f>
        <v>0</v>
      </c>
      <c r="FS18" s="99">
        <f>SUMIF('Sunday Races 10-23-22'!$B$11:$B$16,$B18,'Sunday Races 10-23-22'!$BO$11:$BO$16)</f>
        <v>0</v>
      </c>
      <c r="FT18" s="99">
        <f>SUMIF('Sunday Races 10-23-22'!$B$11:$B$16,$B18,'Sunday Races 10-23-22'!$BR$11:$BR$16)</f>
        <v>0</v>
      </c>
      <c r="FU18" s="100"/>
      <c r="FV18" s="101"/>
      <c r="FW18" s="102">
        <f t="shared" si="32"/>
        <v>1</v>
      </c>
      <c r="FX18" s="102">
        <f t="shared" si="32"/>
        <v>0</v>
      </c>
      <c r="FY18" s="102">
        <f t="shared" si="32"/>
        <v>0</v>
      </c>
      <c r="FZ18" s="102">
        <f t="shared" si="32"/>
        <v>0</v>
      </c>
      <c r="GA18" s="102">
        <f t="shared" si="32"/>
        <v>0</v>
      </c>
      <c r="GB18" s="102">
        <f t="shared" si="32"/>
        <v>0</v>
      </c>
      <c r="GC18" s="102">
        <f t="shared" si="32"/>
        <v>0</v>
      </c>
      <c r="GD18" s="102">
        <f t="shared" si="32"/>
        <v>0</v>
      </c>
      <c r="GE18" s="102">
        <f t="shared" si="32"/>
        <v>0</v>
      </c>
      <c r="GF18" s="102">
        <f t="shared" si="32"/>
        <v>0</v>
      </c>
      <c r="GG18" s="102">
        <f t="shared" si="33"/>
        <v>0</v>
      </c>
      <c r="GH18" s="102">
        <f t="shared" si="33"/>
        <v>0</v>
      </c>
      <c r="GI18" s="102">
        <f t="shared" si="33"/>
        <v>0</v>
      </c>
      <c r="GJ18" s="102">
        <f t="shared" si="33"/>
        <v>0</v>
      </c>
      <c r="GK18" s="102">
        <f t="shared" si="33"/>
        <v>0</v>
      </c>
      <c r="GL18" s="102">
        <f t="shared" si="33"/>
        <v>0</v>
      </c>
      <c r="GM18" s="102">
        <f t="shared" si="33"/>
        <v>0</v>
      </c>
      <c r="GN18" s="102">
        <f t="shared" si="33"/>
        <v>0</v>
      </c>
      <c r="GO18" s="102">
        <f t="shared" si="33"/>
        <v>0</v>
      </c>
      <c r="GP18" s="102">
        <f t="shared" si="33"/>
        <v>0</v>
      </c>
      <c r="GQ18" s="102">
        <f t="shared" si="34"/>
        <v>0</v>
      </c>
      <c r="GR18" s="102">
        <f t="shared" si="34"/>
        <v>0</v>
      </c>
      <c r="GS18" s="102">
        <f t="shared" si="34"/>
        <v>0</v>
      </c>
      <c r="GT18" s="102">
        <f t="shared" si="34"/>
        <v>0</v>
      </c>
      <c r="GU18" s="102">
        <f t="shared" si="34"/>
        <v>0</v>
      </c>
      <c r="GV18" s="102">
        <f t="shared" si="34"/>
        <v>0</v>
      </c>
      <c r="GW18" s="102">
        <f t="shared" si="34"/>
        <v>0</v>
      </c>
      <c r="GX18" s="102">
        <f t="shared" si="34"/>
        <v>0</v>
      </c>
      <c r="GY18" s="102">
        <f t="shared" si="34"/>
        <v>0</v>
      </c>
      <c r="GZ18" s="102">
        <f t="shared" si="34"/>
        <v>0</v>
      </c>
      <c r="HA18" s="102">
        <f t="shared" si="35"/>
        <v>0</v>
      </c>
      <c r="HB18" s="102">
        <f t="shared" si="35"/>
        <v>0</v>
      </c>
      <c r="HC18" s="102">
        <f t="shared" si="35"/>
        <v>0</v>
      </c>
      <c r="HD18" s="102">
        <f t="shared" si="35"/>
        <v>0</v>
      </c>
      <c r="HE18" s="102">
        <f t="shared" si="35"/>
        <v>0</v>
      </c>
      <c r="HF18" s="102">
        <f t="shared" si="35"/>
        <v>0</v>
      </c>
      <c r="HG18" s="102">
        <f t="shared" si="35"/>
        <v>0</v>
      </c>
      <c r="HH18" s="102">
        <f t="shared" si="35"/>
        <v>0</v>
      </c>
      <c r="HI18" s="102">
        <f t="shared" si="35"/>
        <v>0</v>
      </c>
      <c r="HJ18" s="102">
        <f t="shared" si="35"/>
        <v>0</v>
      </c>
      <c r="HK18" s="102">
        <f t="shared" si="36"/>
        <v>0</v>
      </c>
      <c r="HL18" s="102">
        <f t="shared" si="36"/>
        <v>0</v>
      </c>
      <c r="HM18" s="102">
        <f t="shared" si="36"/>
        <v>0</v>
      </c>
      <c r="HN18" s="102">
        <f t="shared" si="36"/>
        <v>0</v>
      </c>
      <c r="HO18" s="102">
        <f t="shared" si="36"/>
        <v>0</v>
      </c>
      <c r="HP18" s="102">
        <f t="shared" si="36"/>
        <v>0</v>
      </c>
      <c r="HQ18" s="102">
        <f t="shared" si="36"/>
        <v>0</v>
      </c>
      <c r="HR18" s="102">
        <f t="shared" si="36"/>
        <v>0</v>
      </c>
      <c r="HS18" s="102">
        <f t="shared" si="36"/>
        <v>0</v>
      </c>
      <c r="HT18" s="102">
        <f t="shared" si="36"/>
        <v>0</v>
      </c>
      <c r="HU18" s="102">
        <f t="shared" si="37"/>
        <v>0</v>
      </c>
      <c r="HV18" s="102">
        <f t="shared" si="37"/>
        <v>0</v>
      </c>
      <c r="HW18" s="102">
        <f t="shared" si="37"/>
        <v>0</v>
      </c>
      <c r="HX18" s="102">
        <f t="shared" si="37"/>
        <v>0</v>
      </c>
      <c r="HY18" s="102">
        <f t="shared" si="37"/>
        <v>0</v>
      </c>
      <c r="HZ18" s="102">
        <f t="shared" si="37"/>
        <v>0</v>
      </c>
      <c r="IA18" s="102">
        <f t="shared" si="37"/>
        <v>0</v>
      </c>
      <c r="IB18" s="102">
        <f t="shared" si="37"/>
        <v>0</v>
      </c>
      <c r="IC18" s="102">
        <f t="shared" si="37"/>
        <v>0</v>
      </c>
      <c r="ID18" s="102">
        <f t="shared" si="37"/>
        <v>0</v>
      </c>
      <c r="IE18" s="102">
        <f t="shared" si="38"/>
        <v>0</v>
      </c>
      <c r="IF18" s="102">
        <f t="shared" si="38"/>
        <v>0</v>
      </c>
      <c r="IG18" s="102">
        <f t="shared" si="38"/>
        <v>0</v>
      </c>
      <c r="IH18" s="102">
        <f t="shared" si="38"/>
        <v>0</v>
      </c>
      <c r="II18" s="102">
        <f t="shared" si="38"/>
        <v>0</v>
      </c>
      <c r="IJ18" s="102">
        <f t="shared" si="38"/>
        <v>0</v>
      </c>
      <c r="IK18" s="102">
        <f t="shared" si="38"/>
        <v>0</v>
      </c>
      <c r="IL18" s="102">
        <f t="shared" si="38"/>
        <v>0</v>
      </c>
      <c r="IM18" s="102">
        <f t="shared" si="38"/>
        <v>0</v>
      </c>
      <c r="IN18" s="102">
        <f t="shared" si="38"/>
        <v>0</v>
      </c>
      <c r="IO18" s="102">
        <f t="shared" si="38"/>
        <v>0</v>
      </c>
      <c r="IP18" s="102">
        <f t="shared" si="38"/>
        <v>0</v>
      </c>
      <c r="IQ18" s="102">
        <f t="shared" si="38"/>
        <v>0</v>
      </c>
      <c r="IR18" s="102">
        <f t="shared" si="38"/>
        <v>0</v>
      </c>
      <c r="IS18" s="102">
        <f t="shared" si="38"/>
        <v>0</v>
      </c>
      <c r="IU18" s="99">
        <f>SUMIF('2021 Club Championship Crew'!$B$11:$B$14,$B18,'2021 Club Championship Crew'!$BN$11:$BN$14)</f>
        <v>0</v>
      </c>
      <c r="IV18" s="99">
        <f>SUMIF('2021 Club Championship Crew'!$B$11:$B$14,$B18,'2021 Club Championship Crew'!$BQ$11:$BQ$14)</f>
        <v>0</v>
      </c>
      <c r="IW18" s="99">
        <f>SUMIF('2021 Club Championship Crew'!$B$11:$B$14,$B18,'2021 Club Championship Crew'!$BT$11:$BT$14)</f>
        <v>0</v>
      </c>
      <c r="IX18" s="99">
        <f>SUMIF('2021 Club Championship Crew'!$B$11:$B$14,$B18,'2021 Club Championship Crew'!$BW$11:$BW$14)</f>
        <v>0</v>
      </c>
      <c r="IY18" s="99">
        <f>SUMIF('2021 Club Championship Crew'!$B$11:$B$14,$B18,'2021 Club Championship Crew'!$CC$11:$CC$14)</f>
        <v>0</v>
      </c>
    </row>
    <row r="19" spans="1:259" ht="15" customHeight="1" x14ac:dyDescent="0.2">
      <c r="A19" s="134">
        <f t="shared" si="17"/>
        <v>16</v>
      </c>
      <c r="B19" s="103" t="s">
        <v>265</v>
      </c>
      <c r="C19" s="96">
        <f t="shared" si="39"/>
        <v>0</v>
      </c>
      <c r="D19" s="97">
        <f t="shared" si="40"/>
        <v>0</v>
      </c>
      <c r="E19" s="96">
        <f t="shared" si="8"/>
        <v>0</v>
      </c>
      <c r="F19" s="98">
        <f t="shared" si="9"/>
        <v>0</v>
      </c>
      <c r="G19" s="99">
        <f>SUMIF('Saturday Race 11-06-21'!$B$11:$B$24,$B19,'Saturday Race 11-06-21'!$BF$11:$BF$24)</f>
        <v>0</v>
      </c>
      <c r="H19" s="99">
        <f>SUMIF('Saturday Race 11-06-21'!$B$11:$B$24,$B19,'Saturday Race 11-06-21'!$BI$11:$BI$24)</f>
        <v>0</v>
      </c>
      <c r="I19" s="99">
        <f>SUMIF('Saturday Race 11-06-21'!$B$11:$B$24,$B19,'Saturday Race 11-06-21'!$BL$11:$BL$24)</f>
        <v>0</v>
      </c>
      <c r="J19" s="99">
        <f>SUMIF('Saturday Race 11-06-21'!$B$11:$B$24,$B19,'Saturday Race 11-06-21'!$BO$11:$BO$24)</f>
        <v>0</v>
      </c>
      <c r="K19" s="99">
        <f>SUMIF('Saturday Race 11-06-21'!$B$11:$B$24,$B19,'Saturday Race 11-06-21'!$BR$11:$BR$24)</f>
        <v>0</v>
      </c>
      <c r="L19" s="99">
        <f>SUMIF('Saturday Race 11-20-21'!$B$11:$B$24,$B19,'Saturday Race 11-20-21'!$BF$11:$BF$24)</f>
        <v>0</v>
      </c>
      <c r="M19" s="99">
        <f>SUMIF('Saturday Race 11-20-21'!$B$11:$B$24,$B19,'Saturday Race 11-20-21'!$BI$11:$BI$24)</f>
        <v>0</v>
      </c>
      <c r="N19" s="99">
        <f>SUMIF('Saturday Race 11-20-21'!$B$11:$B$24,$B19,'Saturday Race 11-20-21'!$BL$11:$BL$24)</f>
        <v>0</v>
      </c>
      <c r="O19" s="99">
        <f>SUMIF('Saturday Race 11-20-21'!$B$11:$B$24,$B19,'Saturday Race 11-20-21'!$BO$11:$BO$24)</f>
        <v>0</v>
      </c>
      <c r="P19" s="99">
        <f>SUMIF('Saturday Race 11-20-21'!$B$11:$B$24,$B19,'Saturday Race 11-20-21'!$BR$11:$BR$24)</f>
        <v>0</v>
      </c>
      <c r="Q19" s="99">
        <f>SUMIF('One Day 12-04-21 Scots'!$B$11:$B$24,$B19,'One Day 12-04-21 Scots'!$BF$11:$BF$24)</f>
        <v>0</v>
      </c>
      <c r="R19" s="99">
        <f>SUMIF('One Day 12-04-21 Scots'!$B$11:$B$24,$B19,'One Day 12-04-21 Scots'!$BI$11:$BI$24)</f>
        <v>0</v>
      </c>
      <c r="S19" s="99">
        <f>SUMIF('One Day 12-04-21 Scots'!$B$11:$B$24,$B19,'One Day 12-04-21 Scots'!$BL$11:$BL$24)</f>
        <v>0</v>
      </c>
      <c r="T19" s="99">
        <f>SUMIF('One Day 12-04-21 Scots'!$B$11:$B$24,$B19,'One Day 12-04-21 Scots'!$BO$11:$BO$24)</f>
        <v>0</v>
      </c>
      <c r="U19" s="99">
        <f>SUMIF('One Day 12-04-21 Scots'!$B$11:$B$24,$B19,'One Day 12-04-21 Scots'!$BR$11:$BR$24)</f>
        <v>0</v>
      </c>
      <c r="V19" s="99">
        <f>SUMIF('One Day 12-04-21 Thistles'!$B$11:$B$25,$B19,'One Day 12-04-21 Thistles'!$BF$11:$BF$25)</f>
        <v>0</v>
      </c>
      <c r="W19" s="99">
        <f>SUMIF('One Day 12-04-21 Thistles'!$B$11:$B$25,$B19,'One Day 12-04-21 Thistles'!$BI$11:$BI$25)</f>
        <v>0</v>
      </c>
      <c r="X19" s="99">
        <f>SUMIF('One Day 12-04-21 Thistles'!$B$11:$B$25,$B19,'One Day 12-04-21 Thistles'!$BL$11:$BL$25)</f>
        <v>0</v>
      </c>
      <c r="Y19" s="99">
        <f>SUMIF('One Day 12-04-21 Thistles'!$B$11:$B$25,$B19,'One Day 12-04-21 Thistles'!$BO$11:$BO$25)</f>
        <v>0</v>
      </c>
      <c r="Z19" s="99">
        <f>SUMIF('One Day 12-04-21 Thistles'!$B$11:$B$25,$B19,'One Day 12-04-21 Thistles'!$BR$11:$BR$25)</f>
        <v>0</v>
      </c>
      <c r="AA19" s="99">
        <f>SUMIF('Saturday Race 1-08-22'!$B$11:$B$20,$B19,'Saturday Race 1-08-22'!$BF$11:$BF$20)</f>
        <v>0</v>
      </c>
      <c r="AB19" s="99">
        <f>SUMIF('Saturday Race 1-08-22'!$B$11:$B$20,$B19,'Saturday Race 1-08-22'!$BI$11:$BI$20)</f>
        <v>0</v>
      </c>
      <c r="AC19" s="99">
        <f>SUMIF('Saturday Race 1-08-22'!$B$11:$B$20,$B19,'Saturday Race 1-08-22'!$BL$11:$BL$20)</f>
        <v>0</v>
      </c>
      <c r="AD19" s="99">
        <f>SUMIF('Saturday Race 1-08-22'!$B$11:$B$20,$B19,'Saturday Race 1-08-22'!$BO$11:$BO$20)</f>
        <v>0</v>
      </c>
      <c r="AE19" s="99">
        <f>SUMIF('Saturday Race 1-08-22'!$B$11:$B$20,$B19,'Saturday Race 1-08-22'!$BR$11:$BR$20)</f>
        <v>0</v>
      </c>
      <c r="AF19" s="99">
        <f>SUMIF('Saturday Race 1-22-22'!$B$11:$B$20,$B19,'Saturday Race 1-22-22'!$BF$11:$BF$20)</f>
        <v>0</v>
      </c>
      <c r="AG19" s="99">
        <f>SUMIF('Saturday Race 1-22-22'!$B$11:$B$20,$B19,'Saturday Race 1-22-22'!$BI$11:$BI$20)</f>
        <v>0</v>
      </c>
      <c r="AH19" s="99">
        <f>SUMIF('Saturday Race 1-22-22'!$B$11:$B$20,$B19,'Saturday Race 1-22-22'!$BL$11:$BL$20)</f>
        <v>0</v>
      </c>
      <c r="AI19" s="99">
        <f>SUMIF('Saturday Race 1-22-22'!$B$11:$B$20,$B19,'Saturday Race 1-22-22'!$BO$11:$BO$20)</f>
        <v>0</v>
      </c>
      <c r="AJ19" s="99">
        <f>SUMIF('Saturday Race 1-22-22'!$B$11:$B$20,$B19,'Saturday Race 1-22-22'!$BR$11:$BR$20)</f>
        <v>0</v>
      </c>
      <c r="AK19" s="99">
        <f>SUMIF('Sunday Race 2-6-22'!$B$11:$B$20,$B19,'Sunday Race 2-6-22'!$BF$11:$BF$20)</f>
        <v>0</v>
      </c>
      <c r="AL19" s="99">
        <f>SUMIF('Sunday Race 2-6-22'!$B$11:$B$20,$B19,'Sunday Race 2-6-22'!$BI$11:$BI$20)</f>
        <v>0</v>
      </c>
      <c r="AM19" s="99">
        <f>SUMIF('Sunday Race 2-6-22'!$B$11:$B$20,$B19,'Sunday Race 2-6-22'!$BL$11:$BL$20)</f>
        <v>0</v>
      </c>
      <c r="AN19" s="99">
        <f>SUMIF('Sunday Race 2-6-22'!$B$11:$B$20,$B19,'Sunday Race 2-6-22'!$BO$11:$BO$20)</f>
        <v>0</v>
      </c>
      <c r="AO19" s="99">
        <f>SUMIF('Sunday Race 2-6-22'!$B$11:$B$20,$B19,'Sunday Race 2-6-22'!$BR$11:$BR$20)</f>
        <v>0</v>
      </c>
      <c r="AP19" s="99">
        <f>SUMIF('Chili One Day 2-12-22 Scots'!$B$11:$B$20,$B19,'Chili One Day 2-12-22 Scots'!$BF$11:$BF$20)</f>
        <v>0</v>
      </c>
      <c r="AQ19" s="99">
        <f>SUMIF('Chili One Day 2-12-22 Scots'!$B$11:$B$20,$B19,'Chili One Day 2-12-22 Scots'!$BI$11:$BI$20)</f>
        <v>0</v>
      </c>
      <c r="AR19" s="99">
        <f>SUMIF('Chili One Day 2-12-22 Scots'!$B$11:$B$20,$B19,'Chili One Day 2-12-22 Scots'!$BL$11:$BL$20)</f>
        <v>0</v>
      </c>
      <c r="AS19" s="99">
        <f>SUMIF('Chili One Day 2-12-22 Scots'!$B$11:$B$20,$B19,'Chili One Day 2-12-22 Scots'!$BO$11:$BO$20)</f>
        <v>0</v>
      </c>
      <c r="AT19" s="99">
        <f>SUMIF('Chili One Day 2-12-22 Scots'!$B$11:$B$20,$B19,'Chili One Day 2-12-22 Scots'!$BR$11:$BR$20)</f>
        <v>0</v>
      </c>
      <c r="AU19" s="99">
        <f>SUMIF('Chili One Day 2-12-22 Thistles'!$B$11:$B$20,$B19,'Chili One Day 2-12-22 Thistles'!$BF$11:$BF$20)</f>
        <v>0</v>
      </c>
      <c r="AV19" s="99">
        <f>SUMIF('Chili One Day 2-12-22 Thistles'!$B$11:$B$20,$B19,'Chili One Day 2-12-22 Thistles'!$BI$11:$BI$20)</f>
        <v>0</v>
      </c>
      <c r="AW19" s="99">
        <f>SUMIF('Chili One Day 2-12-22 Thistles'!$B$11:$B$20,$B19,'Chili One Day 2-12-22 Thistles'!$BL$11:$BL$20)</f>
        <v>0</v>
      </c>
      <c r="AX19" s="99">
        <f>SUMIF('Chili One Day 2-12-22 Thistles'!$B$11:$B$20,$B19,'Chili One Day 2-12-22 Thistles'!$BO$11:$BO$20)</f>
        <v>0</v>
      </c>
      <c r="AY19" s="99">
        <f>SUMIF('Chili One Day 2-12-22 Thistles'!$B$11:$B$20,$B19,'Chili One Day 2-12-22 Thistles'!$BR$11:$BR$20)</f>
        <v>0</v>
      </c>
      <c r="AZ19" s="99">
        <f>SUMIF('Sunday Race 2-20-22'!$B$11:$B$20,$B19,'Sunday Race 2-20-22'!$BF$11:$BF$20)</f>
        <v>0</v>
      </c>
      <c r="BA19" s="99">
        <f>SUMIF('Sunday Race 2-20-22'!$B$11:$B$20,$B19,'Sunday Race 2-20-22'!$BI$11:$BI$20)</f>
        <v>0</v>
      </c>
      <c r="BB19" s="99">
        <f>SUMIF('Sunday Race 2-20-22'!$B$11:$B$20,$B19,'Sunday Race 2-20-22'!$BL$11:$BL$20)</f>
        <v>0</v>
      </c>
      <c r="BC19" s="99">
        <f>SUMIF('Sunday Race 2-20-22'!$B$11:$B$20,$B19,'Sunday Race 2-20-22'!$BO$11:$BO$20)</f>
        <v>0</v>
      </c>
      <c r="BD19" s="99">
        <f>SUMIF('Sunday Race 2-20-22'!$B$11:$B$20,$B19,'Sunday Race 2-20-22'!$BR$11:$BR$20)</f>
        <v>0</v>
      </c>
      <c r="BE19" s="99">
        <f>SUMIF('Sunday Race 2-27-22'!$B$11:$B$20,$B19,'Sunday Race 2-27-22'!$BF$11:$BF$20)</f>
        <v>0</v>
      </c>
      <c r="BF19" s="99">
        <f>SUMIF('Sunday Race 2-27-22'!$B$11:$B$20,$B19,'Sunday Race 2-27-22'!$BI$11:$BI$20)</f>
        <v>0</v>
      </c>
      <c r="BG19" s="99">
        <f>SUMIF('Sunday Race 2-27-22'!$B$11:$B$20,$B19,'Sunday Race 2-27-22'!$BL$11:$BL$20)</f>
        <v>0</v>
      </c>
      <c r="BH19" s="99">
        <f>SUMIF('Sunday Race 2-27-22'!$B$11:$B$20,$B19,'Sunday Race 2-27-22'!$BO$11:$BO$20)</f>
        <v>0</v>
      </c>
      <c r="BI19" s="99">
        <f>SUMIF('Sunday Race 2-27-22'!$B$11:$B$20,$B19,'Sunday Race 2-27-22'!$BR$11:$BR$20)</f>
        <v>0</v>
      </c>
      <c r="BJ19" s="99">
        <f>SUMIF('Sunday Race 3-13-22'!$B$11:$B$21,$B19,'Sunday Race 3-13-22'!$BF$11:$BF$21)</f>
        <v>0</v>
      </c>
      <c r="BK19" s="99">
        <f>SUMIF('Sunday Race 3-13-22'!$B$11:$B$21,$B19,'Sunday Race 3-13-22'!$BI$11:$BI$21)</f>
        <v>0</v>
      </c>
      <c r="BL19" s="99">
        <f>SUMIF('Sunday Race 3-13-22'!$B$11:$B$21,$B19,'Sunday Race 3-13-22'!$BL$11:$BL$21)</f>
        <v>0</v>
      </c>
      <c r="BM19" s="99">
        <f>SUMIF('Sunday Race 3-13-22'!$B$11:$B$21,$B19,'Sunday Race 3-13-22'!$BO$11:$BO$21)</f>
        <v>0</v>
      </c>
      <c r="BN19" s="99">
        <f>SUMIF('Sunday Race 3-13-22'!$B$11:$B$21,$B19,'Sunday Race 3-13-22'!$BR$11:$BR$21)</f>
        <v>0</v>
      </c>
      <c r="BO19" s="99">
        <f>SUMIF('Saturday Race 3-19-22'!$B$11:$B$26,$B19,'Saturday Race 3-19-22'!$BF$11:$BF$26)</f>
        <v>0</v>
      </c>
      <c r="BP19" s="99">
        <f>SUMIF('Saturday Race 3-19-22'!$B$11:$B$26,$B19,'Saturday Race 3-19-22'!$BI$11:$BI$26)</f>
        <v>0</v>
      </c>
      <c r="BQ19" s="99">
        <f>SUMIF('Saturday Race 3-19-22'!$B$11:$B$26,$B19,'Saturday Race 3-19-22'!$BL$11:$BL$26)</f>
        <v>0</v>
      </c>
      <c r="BR19" s="99">
        <f>SUMIF('Saturday Race 3-19-22'!$B$11:$B$26,$B19,'Saturday Race 3-19-22'!$BO$11:$BO$26)</f>
        <v>0</v>
      </c>
      <c r="BS19" s="99">
        <f>SUMIF('Saturday Race 3-19-22'!$B$11:$B$26,$B19,'Saturday Race 3-19-22'!$BR$11:$BR$26)</f>
        <v>0</v>
      </c>
      <c r="BT19" s="99">
        <f>SUMIF('Sunday Races 4-10-22'!$B$11:$B$26,$B19,'Sunday Races 4-10-22'!$BF$11:$BF$26)</f>
        <v>0</v>
      </c>
      <c r="BU19" s="99">
        <f>SUMIF('Sunday Races 4-10-22'!$B$11:$B$26,$B19,'Sunday Races 4-10-22'!$BI$11:$BI$26)</f>
        <v>0</v>
      </c>
      <c r="BV19" s="99">
        <f>SUMIF('Sunday Races 4-10-22'!$B$11:$B$26,$B19,'Sunday Races 4-10-22'!$BL$11:$BL$26)</f>
        <v>0</v>
      </c>
      <c r="BW19" s="99">
        <f>SUMIF('Sunday Races 4-10-22'!$B$11:$B$26,$B19,'Sunday Races 4-10-22'!$BO$11:$BO$26)</f>
        <v>0</v>
      </c>
      <c r="BX19" s="99">
        <f>SUMIF('Sunday Races 4-10-22'!$B$11:$B$26,$B19,'Sunday Races 4-10-22'!$BR$11:$BR$26)</f>
        <v>0</v>
      </c>
      <c r="BY19" s="99">
        <f>SUMIF('Easter One Day 4-16-22 FS'!$B$11:$B$26,$B19,'Easter One Day 4-16-22 FS'!$BF$11:$BF$26)</f>
        <v>0</v>
      </c>
      <c r="BZ19" s="99">
        <f>SUMIF('Easter One Day 4-16-22 FS'!$B$11:$B$26,$B19,'Easter One Day 4-16-22 FS'!$BI$11:$BI$26)</f>
        <v>0</v>
      </c>
      <c r="CA19" s="99">
        <f>SUMIF('Easter One Day 4-16-22 FS'!$B$11:$B$26,$B19,'Easter One Day 4-16-22 FS'!$BL$11:$BL$26)</f>
        <v>0</v>
      </c>
      <c r="CB19" s="99">
        <f>SUMIF('Easter One Day 4-16-22 FS'!$B$11:$B$26,$B19,'Easter One Day 4-16-22 FS'!$BO$11:$BO$26)</f>
        <v>0</v>
      </c>
      <c r="CC19" s="99">
        <f>SUMIF('Easter One Day 4-16-22 FS'!$B$11:$B$26,$B19,'Easter One Day 4-16-22 FS'!$BR$11:$BR$26)</f>
        <v>0</v>
      </c>
      <c r="CD19" s="99">
        <f>SUMIF('Easter One Day 4-16-22 TH'!$B$11:$B$26,$B19,'Easter One Day 4-16-22 TH'!$BF$11:$BF$26)</f>
        <v>0</v>
      </c>
      <c r="CE19" s="99">
        <f>SUMIF('Easter One Day 4-16-22 TH'!$B$11:$B$26,$B19,'Easter One Day 4-16-22 TH'!$BI$11:$BI$26)</f>
        <v>0</v>
      </c>
      <c r="CF19" s="99">
        <f>SUMIF('Easter One Day 4-16-22 TH'!$B$11:$B$26,$B19,'Easter One Day 4-16-22 TH'!$BL$11:$BL$26)</f>
        <v>0</v>
      </c>
      <c r="CG19" s="99">
        <f>SUMIF('Easter One Day 4-16-22 TH'!$B$11:$B$26,$B19,'Easter One Day 4-16-22 TH'!$BO$11:$BO$26)</f>
        <v>0</v>
      </c>
      <c r="CH19" s="99">
        <f>SUMIF('Easter One Day 4-16-22 TH'!$B$11:$B$26,$B19,'Easter One Day 4-16-22 TH'!$BR$11:$BR$26)</f>
        <v>0</v>
      </c>
      <c r="CI19" s="99">
        <f>SUMIF('Sunday Races 5-1-22'!$B$11:$B$28,$B19,'Sunday Races 5-1-22'!$BF$11:$BF$28)</f>
        <v>0</v>
      </c>
      <c r="CJ19" s="99">
        <f>SUMIF('Sunday Races 5-1-22'!$B$11:$B$28,$B19,'Sunday Races 5-1-22'!$BI$11:$BI$28)</f>
        <v>0</v>
      </c>
      <c r="CK19" s="99">
        <f>SUMIF('Sunday Races 5-1-22'!$B$11:$B$28,$B19,'Sunday Races 5-1-22'!$BL$11:$BL$28)</f>
        <v>0</v>
      </c>
      <c r="CL19" s="99">
        <f>SUMIF('Sunday Races 5-1-22'!$B$11:$B$28,$B19,'Sunday Races 5-1-22'!$BO$11:$BO$28)</f>
        <v>0</v>
      </c>
      <c r="CM19" s="99">
        <f>SUMIF('Sunday Races 5-1-22'!$B$11:$B$28,$B19,'Sunday Races 5-1-22'!$BR$11:$BR$28)</f>
        <v>0</v>
      </c>
      <c r="CN19" s="99">
        <f>SUMIF('Long Distance Race 5-7-22'!$B$11:$B$27,$B19,'Long Distance Race 5-7-22'!$BF$11:$BF$27)</f>
        <v>0</v>
      </c>
      <c r="CO19" s="99">
        <f>SUMIF('Long Distance Race 5-7-22'!$B$11:$B$27,$B19,'Long Distance Race 5-7-22'!$BI$11:$BI$27)</f>
        <v>0</v>
      </c>
      <c r="CP19" s="99">
        <f>SUMIF('Long Distance Race 5-7-22'!$B$11:$B$27,$B19,'Long Distance Race 5-7-22'!$BL$11:$BL$27)</f>
        <v>0</v>
      </c>
      <c r="CQ19" s="99">
        <f>SUMIF('Long Distance Race 5-7-22'!$B$11:$B$27,$B19,'Long Distance Race 5-7-22'!$BO$11:$BO$27)</f>
        <v>0</v>
      </c>
      <c r="CR19" s="99">
        <f>SUMIF('Long Distance Race 5-7-22'!$B$11:$B$27,$B19,'Long Distance Race 5-7-22'!$BR$11:$BR$27)</f>
        <v>0</v>
      </c>
      <c r="CS19" s="99">
        <f>SUMIF('Memorial Day Regatta 5-28-22 Op'!$B$11:$B$27,$B19,'Memorial Day Regatta 5-28-22 Op'!$BF$11:$BF$27)</f>
        <v>0</v>
      </c>
      <c r="CT19" s="99">
        <f>SUMIF('Memorial Day Regatta 5-28-22 Op'!$B$11:$B$27,$B19,'Memorial Day Regatta 5-28-22 Op'!$BI$11:$BI$27)</f>
        <v>0</v>
      </c>
      <c r="CU19" s="99">
        <f>SUMIF('Memorial Day Regatta 5-28-22 Op'!$B$11:$B$27,$B19,'Memorial Day Regatta 5-28-22 Op'!$BL$11:$BL$27)</f>
        <v>0</v>
      </c>
      <c r="CV19" s="99">
        <f>SUMIF('Memorial Day Regatta 5-28-22 Op'!$B$11:$B$27,$B19,'Memorial Day Regatta 5-28-22 Op'!$BO$11:$BO$27)</f>
        <v>0</v>
      </c>
      <c r="CW19" s="99">
        <f>SUMIF('Memorial Day Regatta 5-28-22 Op'!$B$11:$B$27,$B19,'Memorial Day Regatta 5-28-22 Op'!$BR$11:$BR$27)</f>
        <v>0</v>
      </c>
      <c r="CX19" s="99">
        <f>SUMIF('Sunday Races 6-5-22'!$B$11:$B$28,$B19,'Sunday Races 6-5-22'!$BF$11:$BF$28)</f>
        <v>0</v>
      </c>
      <c r="CY19" s="99">
        <f>SUMIF('Sunday Races 6-5-22'!$B$11:$B$28,$B19,'Sunday Races 6-5-22'!$BI$11:$BI$28)</f>
        <v>0</v>
      </c>
      <c r="CZ19" s="99">
        <f>SUMIF('Sunday Races 6-5-22'!$B$11:$B$28,$B19,'Sunday Races 6-5-22'!$BL$11:$BL$28)</f>
        <v>0</v>
      </c>
      <c r="DA19" s="99">
        <f>SUMIF('Sunday Races 6-5-22'!$B$11:$B$28,$B19,'Sunday Races 6-5-22'!$BO$11:$BO$28)</f>
        <v>0</v>
      </c>
      <c r="DB19" s="99">
        <f>SUMIF('Sunday Races 6-5-22'!$B$11:$B$28,$B19,'Sunday Races 6-5-22'!$BR$11:$BR$28)</f>
        <v>0</v>
      </c>
      <c r="DC19" s="99">
        <f>SUMIF('Sunday Races 6-12-22'!$B$11:$B$24,$B19,'Sunday Races 6-12-22'!$BF$11:$BF$24)</f>
        <v>0</v>
      </c>
      <c r="DD19" s="99">
        <f>SUMIF('Sunday Races 6-12-22'!$B$11:$B$24,$B19,'Sunday Races 6-12-22'!$BI$11:$BI$24)</f>
        <v>0</v>
      </c>
      <c r="DE19" s="99">
        <f>SUMIF('Sunday Races 6-12-22'!$B$11:$B$24,$B19,'Sunday Races 6-12-22'!$BL$11:$BL$24)</f>
        <v>0</v>
      </c>
      <c r="DF19" s="99">
        <f>SUMIF('Sunday Races 6-12-22'!$B$11:$B$24,$B19,'Sunday Races 6-12-22'!$BO$11:$BO$24)</f>
        <v>0</v>
      </c>
      <c r="DG19" s="99">
        <f>SUMIF('Sunday Races 6-12-22'!$B$11:$B$24,$B19,'Sunday Races 6-12-22'!$BR$11:$BR$24)</f>
        <v>0</v>
      </c>
      <c r="DH19" s="99">
        <f>SUMIF('Saturday Races 6-18-22'!$B$11:$B$24,$B19,'Saturday Races 6-18-22'!$BF$11:$BF$24)</f>
        <v>0</v>
      </c>
      <c r="DI19" s="99">
        <f>SUMIF('Saturday Races 6-18-22'!$B$11:$B$24,$B19,'Saturday Races 6-18-22'!$BI$11:$BI$24)</f>
        <v>0</v>
      </c>
      <c r="DJ19" s="99">
        <f>SUMIF('Saturday Races 6-18-22'!$B$11:$B$24,$B19,'Saturday Races 6-18-22'!$BL$11:$BL$24)</f>
        <v>0</v>
      </c>
      <c r="DK19" s="99">
        <f>SUMIF('Saturday Races 6-18-22'!$B$11:$B$24,$B19,'Saturday Races 6-18-22'!$BO$11:$BO$24)</f>
        <v>0</v>
      </c>
      <c r="DL19" s="99">
        <f>SUMIF('Saturday Races 6-18-22'!$B$11:$B$24,$B19,'Saturday Races 6-18-22'!$BR$11:$BR$24)</f>
        <v>0</v>
      </c>
      <c r="DM19" s="99">
        <f>SUMIF('Caldwell Cup 6-25-22 TH'!$B$11:$B$25,$B19,'Caldwell Cup 6-25-22 TH'!$BF$11:$BF$25)</f>
        <v>0</v>
      </c>
      <c r="DN19" s="99">
        <f>SUMIF('Caldwell Cup 6-25-22 TH'!$B$11:$B$25,$B19,'Caldwell Cup 6-25-22 TH'!$BI$11:$BI$25)</f>
        <v>0</v>
      </c>
      <c r="DO19" s="99">
        <f>SUMIF('Caldwell Cup 6-25-22 TH'!$B$11:$B$25,$B19,'Caldwell Cup 6-25-22 TH'!$BL$11:$BL$25)</f>
        <v>0</v>
      </c>
      <c r="DP19" s="99">
        <f>SUMIF('Caldwell Cup 6-25-22 TH'!$B$11:$B$25,$B19,'Caldwell Cup 6-25-22 TH'!$BO$11:$BO$25)</f>
        <v>0</v>
      </c>
      <c r="DQ19" s="99">
        <f>SUMIF('Caldwell Cup 6-25-22 TH'!$B$11:$B$25,$B19,'Caldwell Cup 6-25-22 TH'!$BR$11:$BR$25)</f>
        <v>0</v>
      </c>
      <c r="DR19" s="99">
        <f>SUMIF('Caldwell Cup 6-25-22 FS'!$B$11:$B$18,$B19,'Caldwell Cup 6-25-22 FS'!$BF$11:$BF$18)</f>
        <v>0</v>
      </c>
      <c r="DS19" s="99">
        <f>SUMIF('Caldwell Cup 6-25-22 FS'!$B$11:$B$18,$B19,'Caldwell Cup 6-25-22 FS'!$BI$11:$BI$18)</f>
        <v>0</v>
      </c>
      <c r="DT19" s="99">
        <f>SUMIF('Caldwell Cup 6-25-22 FS'!$B$11:$B$18,$B19,'Caldwell Cup 6-25-22 FS'!$BL$11:$BL$18)</f>
        <v>0</v>
      </c>
      <c r="DU19" s="99">
        <f>SUMIF('Caldwell Cup 6-25-22 FS'!$B$11:$B$18,$B19,'Caldwell Cup 6-25-22 FS'!$BO$11:$BO$18)</f>
        <v>0</v>
      </c>
      <c r="DV19" s="99">
        <f>SUMIF('Caldwell Cup 6-25-22 FS'!$B$11:$B$18,$B19,'Caldwell Cup 6-25-22 FS'!$BR$11:$BR$18)</f>
        <v>0</v>
      </c>
      <c r="DW19" s="99">
        <f>SUMIF('Sunday Races 7-3-22'!$B$11:$B$25,$B19,'Sunday Races 7-3-22'!$BF$11:$BF$25)</f>
        <v>0</v>
      </c>
      <c r="DX19" s="99">
        <f>SUMIF('Sunday Races 7-3-22'!$B$11:$B$25,$B19,'Sunday Races 7-3-22'!$BI$11:$BI$25)</f>
        <v>0</v>
      </c>
      <c r="DY19" s="99">
        <f>SUMIF('Sunday Races 7-3-22'!$B$11:$B$25,$B19,'Sunday Races 7-3-22'!$BL$11:$BL$25)</f>
        <v>0</v>
      </c>
      <c r="DZ19" s="99">
        <f>SUMIF('Sunday Races 7-3-22'!$B$11:$B$25,$B19,'Sunday Races 7-3-22'!$BO$11:$BO$25)</f>
        <v>0</v>
      </c>
      <c r="EA19" s="99">
        <f>SUMIF('Sunday Races 7-3-22'!$B$11:$B$25,$B19,'Sunday Races 7-3-22'!$BR$11:$BR$25)</f>
        <v>0</v>
      </c>
      <c r="EB19" s="99">
        <f>SUMIF('Sunday Races 7-31-22'!$B$11:$B$25,$B19,'Sunday Races 7-31-22'!$BF$11:$BF$25)</f>
        <v>0</v>
      </c>
      <c r="EC19" s="99">
        <f>SUMIF('Sunday Races 7-31-22'!$B$11:$B$25,$B19,'Sunday Races 7-31-22'!$BI$11:$BI$25)</f>
        <v>0</v>
      </c>
      <c r="ED19" s="99">
        <f>SUMIF('Sunday Races 7-31-22'!$B$11:$B$25,$B19,'Sunday Races 7-31-22'!$BL$11:$BL$25)</f>
        <v>0</v>
      </c>
      <c r="EE19" s="99">
        <f>SUMIF('Sunday Races 7-31-22'!$B$11:$B$25,$B19,'Sunday Races 7-31-22'!$BO$11:$BO$25)</f>
        <v>0</v>
      </c>
      <c r="EF19" s="99">
        <f>SUMIF('Sunday Races 7-31-22'!$B$11:$B$25,$B19,'Sunday Races 7-31-22'!$BR$11:$BR$25)</f>
        <v>0</v>
      </c>
      <c r="EG19" s="99">
        <f>SUMIF('Sunday Races 8-14-22'!$B$11:$B$25,$B19,'Sunday Races 8-14-22'!$BF$11:$BF$25)</f>
        <v>0</v>
      </c>
      <c r="EH19" s="99">
        <f>SUMIF('Sunday Races 8-14-22'!$B$11:$B$25,$B19,'Sunday Races 8-14-22'!$BI$11:$BI$25)</f>
        <v>0</v>
      </c>
      <c r="EI19" s="99">
        <f>SUMIF('Sunday Races 8-14-22'!$B$11:$B$25,$B19,'Sunday Races 8-14-22'!$BL$11:$BL$25)</f>
        <v>0</v>
      </c>
      <c r="EJ19" s="99">
        <f>SUMIF('Sunday Races 8-14-22'!$B$11:$B$25,$B19,'Sunday Races 8-14-22'!$BO$11:$BO$25)</f>
        <v>0</v>
      </c>
      <c r="EK19" s="99">
        <f>SUMIF('Sunday Races 8-14-22'!$B$11:$B$25,$B19,'Sunday Races 8-14-22'!$BR$11:$BR$25)</f>
        <v>0</v>
      </c>
      <c r="EL19" s="99">
        <f>SUMIF('Saturday Races 8-20-22'!$B$11:$B$25,$B19,'Saturday Races 8-20-22'!$BF$11:$BF$25)</f>
        <v>0</v>
      </c>
      <c r="EM19" s="99">
        <f>SUMIF('Saturday Races 8-20-22'!$B$11:$B$25,$B19,'Saturday Races 8-20-22'!$BI$11:$BI$25)</f>
        <v>0</v>
      </c>
      <c r="EN19" s="99">
        <f>SUMIF('Saturday Races 8-20-22'!$B$11:$B$25,$B19,'Saturday Races 8-20-22'!$BL$11:$BL$25)</f>
        <v>0</v>
      </c>
      <c r="EO19" s="99">
        <f>SUMIF('Saturday Races 8-20-22'!$B$11:$B$25,$B19,'Saturday Races 8-20-22'!$BO$11:$BO$25)</f>
        <v>0</v>
      </c>
      <c r="EP19" s="99">
        <f>SUMIF('Saturday Races 8-20-22'!$B$11:$B$25,$B19,'Saturday Races 8-20-22'!$BR$11:$BR$25)</f>
        <v>0</v>
      </c>
      <c r="EQ19" s="99">
        <f>SUMIF('Sunday Races 9-11-22'!$B$11:$B$20,$B19,'Sunday Races 9-11-22'!$BF$11:$BF$20)</f>
        <v>0</v>
      </c>
      <c r="ER19" s="99">
        <f>SUMIF('Sunday Races 9-11-22'!$B$11:$B$20,$B19,'Sunday Races 9-11-22'!$BI$11:$BI$20)</f>
        <v>0</v>
      </c>
      <c r="ES19" s="99">
        <f>SUMIF('Sunday Races 9-11-22'!$B$11:$B$20,$B19,'Sunday Races 9-11-22'!$BL$11:$BL$20)</f>
        <v>0</v>
      </c>
      <c r="ET19" s="99">
        <f>SUMIF('Sunday Races 9-11-22'!$B$11:$B$20,$B19,'Sunday Races 9-11-22'!$BO$11:$BO$20)</f>
        <v>0</v>
      </c>
      <c r="EU19" s="99">
        <f>SUMIF('Sunday Races 9-11-22'!$B$11:$B$20,$B19,'Sunday Races 9-11-22'!$BR$11:$BR$20)</f>
        <v>0</v>
      </c>
      <c r="EV19" s="99">
        <f>SUMIF('2022-09-17 Leukemia Cup TH'!$B$11:$B$26,$B19,'2022-09-17 Leukemia Cup TH'!$BF$11:$BF$26)</f>
        <v>0</v>
      </c>
      <c r="EW19" s="99">
        <f>SUMIF('2022-09-17 Leukemia Cup TH'!$B$11:$B$26,$B19,'2022-09-17 Leukemia Cup TH'!$BI$11:$BI$26)</f>
        <v>0</v>
      </c>
      <c r="EX19" s="99">
        <f>SUMIF('2022-09-17 Leukemia Cup TH'!$B$11:$B$26,$B19,'2022-09-17 Leukemia Cup TH'!$BL$11:$BL$26)</f>
        <v>0</v>
      </c>
      <c r="EY19" s="99">
        <f>SUMIF('2022-09-17 Leukemia Cup TH'!$B$11:$B$26,$B19,'2022-09-17 Leukemia Cup TH'!$BO$11:$BO$26)</f>
        <v>0</v>
      </c>
      <c r="EZ19" s="99">
        <f>SUMIF('2022-09-17 Leukemia Cup TH'!$B$11:$B$26,$B19,'2022-09-17 Leukemia Cup TH'!$BR$11:$BR$26)</f>
        <v>0</v>
      </c>
      <c r="FA19" s="99">
        <f>SUMIF('Smith-Berry LDR 9-24-22'!$B$11:$B$28,$B19,'Smith-Berry LDR 9-24-22'!$BF$11:$BF$28)</f>
        <v>0</v>
      </c>
      <c r="FB19" s="99">
        <f>SUMIF('Smith-Berry LDR 9-24-22'!$B$11:$B$28,$B19,'Smith-Berry LDR 9-24-22'!$BI$11:$BI$28)</f>
        <v>0</v>
      </c>
      <c r="FC19" s="99">
        <f>SUMIF('Smith-Berry LDR 9-24-22'!$B$11:$B$28,$B19,'Smith-Berry LDR 9-24-22'!$BL$11:$BL$28)</f>
        <v>0</v>
      </c>
      <c r="FD19" s="99">
        <f>SUMIF('Smith-Berry LDR 9-24-22'!$B$11:$B$28,$B19,'Smith-Berry LDR 9-24-22'!$BO$11:$BO$28)</f>
        <v>0</v>
      </c>
      <c r="FE19" s="99">
        <f>SUMIF('Smith-Berry LDR 9-24-22'!$B$11:$B$28,$B19,'Smith-Berry LDR 9-24-22'!$BR$11:$BR$28)</f>
        <v>0</v>
      </c>
      <c r="FF19" s="99">
        <f>SUMIF('Sunday Races 10-9-22'!$B$11:$B$15,$B19,'Sunday Races 10-9-22'!$BF$11:$BF$15)</f>
        <v>0</v>
      </c>
      <c r="FG19" s="99">
        <f>SUMIF('Sunday Races 10-9-22'!$B$11:$B$15,$B19,'Sunday Races 10-9-22'!$BI$11:$BI$15)</f>
        <v>0</v>
      </c>
      <c r="FH19" s="99">
        <f>SUMIF('Sunday Races 10-9-22'!$B$11:$B$15,$B19,'Sunday Races 10-9-22'!$BL$11:$BL$15)</f>
        <v>0</v>
      </c>
      <c r="FI19" s="99">
        <f>SUMIF('Sunday Races 10-9-22'!$B$11:$B$15,$B19,'Sunday Races 10-9-22'!$BO$11:$BO$15)</f>
        <v>0</v>
      </c>
      <c r="FJ19" s="99">
        <f>SUMIF('Sunday Races 10-9-22'!$B$11:$B$15,$B19,'Sunday Races 10-9-22'!$BR$11:$BR$15)</f>
        <v>0</v>
      </c>
      <c r="FK19" s="99">
        <f>SUMIF('Great Pumpkin Regatta 10-15-22'!$B$11:$B$53,$B19,'Great Pumpkin Regatta 10-15-22'!$BF$11:$BF$53)</f>
        <v>0</v>
      </c>
      <c r="FL19" s="99">
        <f>SUMIF('Great Pumpkin Regatta 10-15-22'!$B$11:$B$53,$B19,'Great Pumpkin Regatta 10-15-22'!$BI$11:$BI$53)</f>
        <v>0</v>
      </c>
      <c r="FM19" s="99">
        <f>SUMIF('Great Pumpkin Regatta 10-15-22'!$B$11:$B$53,$B19,'Great Pumpkin Regatta 10-15-22'!$BL$11:$BL$53)</f>
        <v>0</v>
      </c>
      <c r="FN19" s="99">
        <f>SUMIF('Great Pumpkin Regatta 10-15-22'!$B$11:$B$53,$B19,'Great Pumpkin Regatta 10-15-22'!$BO$11:$BO$53)</f>
        <v>0</v>
      </c>
      <c r="FO19" s="99">
        <f>SUMIF('Great Pumpkin Regatta 10-15-22'!$B$11:$B$53,$B19,'Great Pumpkin Regatta 10-15-22'!$BR$11:$BR$53)</f>
        <v>0</v>
      </c>
      <c r="FP19" s="99">
        <f>SUMIF('Sunday Races 10-23-22'!$B$11:$B$16,$B19,'Sunday Races 10-23-22'!$BF$11:$BF$16)</f>
        <v>0</v>
      </c>
      <c r="FQ19" s="99">
        <f>SUMIF('Sunday Races 10-23-22'!$B$11:$B$16,$B19,'Sunday Races 10-23-22'!$BI$11:$BI$16)</f>
        <v>0</v>
      </c>
      <c r="FR19" s="99">
        <f>SUMIF('Sunday Races 10-23-22'!$B$11:$B$16,$B19,'Sunday Races 10-23-22'!$BL$11:$BL$16)</f>
        <v>0</v>
      </c>
      <c r="FS19" s="99">
        <f>SUMIF('Sunday Races 10-23-22'!$B$11:$B$16,$B19,'Sunday Races 10-23-22'!$BO$11:$BO$16)</f>
        <v>0</v>
      </c>
      <c r="FT19" s="99">
        <f>SUMIF('Sunday Races 10-23-22'!$B$11:$B$16,$B19,'Sunday Races 10-23-22'!$BR$11:$BR$16)</f>
        <v>0</v>
      </c>
      <c r="FU19" s="100"/>
      <c r="FV19" s="101"/>
      <c r="FW19" s="102">
        <f t="shared" si="32"/>
        <v>0</v>
      </c>
      <c r="FX19" s="102">
        <f t="shared" si="32"/>
        <v>0</v>
      </c>
      <c r="FY19" s="102">
        <f t="shared" si="32"/>
        <v>0</v>
      </c>
      <c r="FZ19" s="102">
        <f t="shared" si="32"/>
        <v>0</v>
      </c>
      <c r="GA19" s="102">
        <f t="shared" si="32"/>
        <v>0</v>
      </c>
      <c r="GB19" s="102">
        <f t="shared" si="32"/>
        <v>0</v>
      </c>
      <c r="GC19" s="102">
        <f t="shared" si="32"/>
        <v>0</v>
      </c>
      <c r="GD19" s="102">
        <f t="shared" si="32"/>
        <v>0</v>
      </c>
      <c r="GE19" s="102">
        <f t="shared" si="32"/>
        <v>0</v>
      </c>
      <c r="GF19" s="102">
        <f t="shared" si="32"/>
        <v>0</v>
      </c>
      <c r="GG19" s="102">
        <f t="shared" si="33"/>
        <v>0</v>
      </c>
      <c r="GH19" s="102">
        <f t="shared" si="33"/>
        <v>0</v>
      </c>
      <c r="GI19" s="102">
        <f t="shared" si="33"/>
        <v>0</v>
      </c>
      <c r="GJ19" s="102">
        <f t="shared" si="33"/>
        <v>0</v>
      </c>
      <c r="GK19" s="102">
        <f t="shared" si="33"/>
        <v>0</v>
      </c>
      <c r="GL19" s="102">
        <f t="shared" si="33"/>
        <v>0</v>
      </c>
      <c r="GM19" s="102">
        <f t="shared" si="33"/>
        <v>0</v>
      </c>
      <c r="GN19" s="102">
        <f t="shared" si="33"/>
        <v>0</v>
      </c>
      <c r="GO19" s="102">
        <f t="shared" si="33"/>
        <v>0</v>
      </c>
      <c r="GP19" s="102">
        <f t="shared" si="33"/>
        <v>0</v>
      </c>
      <c r="GQ19" s="102">
        <f t="shared" si="34"/>
        <v>0</v>
      </c>
      <c r="GR19" s="102">
        <f t="shared" si="34"/>
        <v>0</v>
      </c>
      <c r="GS19" s="102">
        <f t="shared" si="34"/>
        <v>0</v>
      </c>
      <c r="GT19" s="102">
        <f t="shared" si="34"/>
        <v>0</v>
      </c>
      <c r="GU19" s="102">
        <f t="shared" si="34"/>
        <v>0</v>
      </c>
      <c r="GV19" s="102">
        <f t="shared" si="34"/>
        <v>0</v>
      </c>
      <c r="GW19" s="102">
        <f t="shared" si="34"/>
        <v>0</v>
      </c>
      <c r="GX19" s="102">
        <f t="shared" si="34"/>
        <v>0</v>
      </c>
      <c r="GY19" s="102">
        <f t="shared" si="34"/>
        <v>0</v>
      </c>
      <c r="GZ19" s="102">
        <f t="shared" si="34"/>
        <v>0</v>
      </c>
      <c r="HA19" s="102">
        <f t="shared" si="35"/>
        <v>0</v>
      </c>
      <c r="HB19" s="102">
        <f t="shared" si="35"/>
        <v>0</v>
      </c>
      <c r="HC19" s="102">
        <f t="shared" si="35"/>
        <v>0</v>
      </c>
      <c r="HD19" s="102">
        <f t="shared" si="35"/>
        <v>0</v>
      </c>
      <c r="HE19" s="102">
        <f t="shared" si="35"/>
        <v>0</v>
      </c>
      <c r="HF19" s="102">
        <f t="shared" si="35"/>
        <v>0</v>
      </c>
      <c r="HG19" s="102">
        <f t="shared" si="35"/>
        <v>0</v>
      </c>
      <c r="HH19" s="102">
        <f t="shared" si="35"/>
        <v>0</v>
      </c>
      <c r="HI19" s="102">
        <f t="shared" si="35"/>
        <v>0</v>
      </c>
      <c r="HJ19" s="102">
        <f t="shared" si="35"/>
        <v>0</v>
      </c>
      <c r="HK19" s="102">
        <f t="shared" si="36"/>
        <v>0</v>
      </c>
      <c r="HL19" s="102">
        <f t="shared" si="36"/>
        <v>0</v>
      </c>
      <c r="HM19" s="102">
        <f t="shared" si="36"/>
        <v>0</v>
      </c>
      <c r="HN19" s="102">
        <f t="shared" si="36"/>
        <v>0</v>
      </c>
      <c r="HO19" s="102">
        <f t="shared" si="36"/>
        <v>0</v>
      </c>
      <c r="HP19" s="102">
        <f t="shared" si="36"/>
        <v>0</v>
      </c>
      <c r="HQ19" s="102">
        <f t="shared" si="36"/>
        <v>0</v>
      </c>
      <c r="HR19" s="102">
        <f t="shared" si="36"/>
        <v>0</v>
      </c>
      <c r="HS19" s="102">
        <f t="shared" si="36"/>
        <v>0</v>
      </c>
      <c r="HT19" s="102">
        <f t="shared" si="36"/>
        <v>0</v>
      </c>
      <c r="HU19" s="102">
        <f t="shared" si="37"/>
        <v>0</v>
      </c>
      <c r="HV19" s="102">
        <f t="shared" si="37"/>
        <v>0</v>
      </c>
      <c r="HW19" s="102">
        <f t="shared" si="37"/>
        <v>0</v>
      </c>
      <c r="HX19" s="102">
        <f t="shared" si="37"/>
        <v>0</v>
      </c>
      <c r="HY19" s="102">
        <f t="shared" si="37"/>
        <v>0</v>
      </c>
      <c r="HZ19" s="102">
        <f t="shared" si="37"/>
        <v>0</v>
      </c>
      <c r="IA19" s="102">
        <f t="shared" si="37"/>
        <v>0</v>
      </c>
      <c r="IB19" s="102">
        <f t="shared" si="37"/>
        <v>0</v>
      </c>
      <c r="IC19" s="102">
        <f t="shared" si="37"/>
        <v>0</v>
      </c>
      <c r="ID19" s="102">
        <f t="shared" si="37"/>
        <v>0</v>
      </c>
      <c r="IE19" s="102">
        <f t="shared" si="38"/>
        <v>0</v>
      </c>
      <c r="IF19" s="102">
        <f t="shared" si="38"/>
        <v>0</v>
      </c>
      <c r="IG19" s="102">
        <f t="shared" si="38"/>
        <v>0</v>
      </c>
      <c r="IH19" s="102">
        <f t="shared" si="38"/>
        <v>0</v>
      </c>
      <c r="II19" s="102">
        <f t="shared" si="38"/>
        <v>0</v>
      </c>
      <c r="IJ19" s="102">
        <f t="shared" si="38"/>
        <v>0</v>
      </c>
      <c r="IK19" s="102">
        <f t="shared" si="38"/>
        <v>0</v>
      </c>
      <c r="IL19" s="102">
        <f t="shared" si="38"/>
        <v>0</v>
      </c>
      <c r="IM19" s="102">
        <f t="shared" si="38"/>
        <v>0</v>
      </c>
      <c r="IN19" s="102">
        <f t="shared" si="38"/>
        <v>0</v>
      </c>
      <c r="IO19" s="102">
        <f t="shared" si="38"/>
        <v>0</v>
      </c>
      <c r="IP19" s="102">
        <f t="shared" si="38"/>
        <v>0</v>
      </c>
      <c r="IQ19" s="102">
        <f t="shared" si="38"/>
        <v>0</v>
      </c>
      <c r="IR19" s="102">
        <f t="shared" si="38"/>
        <v>0</v>
      </c>
      <c r="IS19" s="102">
        <f t="shared" si="38"/>
        <v>0</v>
      </c>
      <c r="IU19" s="99">
        <f>SUMIF('2021 Club Championship Crew'!$B$11:$B$14,$B19,'2021 Club Championship Crew'!$BN$11:$BN$14)</f>
        <v>0</v>
      </c>
      <c r="IV19" s="99">
        <f>SUMIF('2021 Club Championship Crew'!$B$11:$B$14,$B19,'2021 Club Championship Crew'!$BQ$11:$BQ$14)</f>
        <v>0</v>
      </c>
      <c r="IW19" s="99">
        <f>SUMIF('2021 Club Championship Crew'!$B$11:$B$14,$B19,'2021 Club Championship Crew'!$BT$11:$BT$14)</f>
        <v>0</v>
      </c>
      <c r="IX19" s="99">
        <f>SUMIF('2021 Club Championship Crew'!$B$11:$B$14,$B19,'2021 Club Championship Crew'!$BW$11:$BW$14)</f>
        <v>0</v>
      </c>
      <c r="IY19" s="99">
        <f>SUMIF('2021 Club Championship Crew'!$B$11:$B$14,$B19,'2021 Club Championship Crew'!$CC$11:$CC$14)</f>
        <v>0</v>
      </c>
    </row>
    <row r="20" spans="1:259" ht="15" customHeight="1" x14ac:dyDescent="0.2">
      <c r="A20" s="134">
        <f t="shared" si="17"/>
        <v>16</v>
      </c>
      <c r="B20" s="103" t="s">
        <v>206</v>
      </c>
      <c r="C20" s="96">
        <f t="shared" si="39"/>
        <v>0</v>
      </c>
      <c r="D20" s="97">
        <f t="shared" si="40"/>
        <v>0</v>
      </c>
      <c r="E20" s="96">
        <f t="shared" si="8"/>
        <v>0</v>
      </c>
      <c r="F20" s="98">
        <f t="shared" si="9"/>
        <v>0</v>
      </c>
      <c r="G20" s="99">
        <f>SUMIF('Saturday Race 11-06-21'!$B$11:$B$24,$B20,'Saturday Race 11-06-21'!$BF$11:$BF$24)</f>
        <v>0</v>
      </c>
      <c r="H20" s="99">
        <f>SUMIF('Saturday Race 11-06-21'!$B$11:$B$24,$B20,'Saturday Race 11-06-21'!$BI$11:$BI$24)</f>
        <v>0</v>
      </c>
      <c r="I20" s="99">
        <f>SUMIF('Saturday Race 11-06-21'!$B$11:$B$24,$B20,'Saturday Race 11-06-21'!$BL$11:$BL$24)</f>
        <v>0</v>
      </c>
      <c r="J20" s="99">
        <f>SUMIF('Saturday Race 11-06-21'!$B$11:$B$24,$B20,'Saturday Race 11-06-21'!$BO$11:$BO$24)</f>
        <v>0</v>
      </c>
      <c r="K20" s="99">
        <f>SUMIF('Saturday Race 11-06-21'!$B$11:$B$24,$B20,'Saturday Race 11-06-21'!$BR$11:$BR$24)</f>
        <v>0</v>
      </c>
      <c r="L20" s="99">
        <f>SUMIF('Saturday Race 11-20-21'!$B$11:$B$24,$B20,'Saturday Race 11-20-21'!$BF$11:$BF$24)</f>
        <v>0</v>
      </c>
      <c r="M20" s="99">
        <f>SUMIF('Saturday Race 11-20-21'!$B$11:$B$24,$B20,'Saturday Race 11-20-21'!$BI$11:$BI$24)</f>
        <v>0</v>
      </c>
      <c r="N20" s="99">
        <f>SUMIF('Saturday Race 11-20-21'!$B$11:$B$24,$B20,'Saturday Race 11-20-21'!$BL$11:$BL$24)</f>
        <v>0</v>
      </c>
      <c r="O20" s="99">
        <f>SUMIF('Saturday Race 11-20-21'!$B$11:$B$24,$B20,'Saturday Race 11-20-21'!$BO$11:$BO$24)</f>
        <v>0</v>
      </c>
      <c r="P20" s="99">
        <f>SUMIF('Saturday Race 11-20-21'!$B$11:$B$24,$B20,'Saturday Race 11-20-21'!$BR$11:$BR$24)</f>
        <v>0</v>
      </c>
      <c r="Q20" s="99">
        <f>SUMIF('One Day 12-04-21 Scots'!$B$11:$B$24,$B20,'One Day 12-04-21 Scots'!$BF$11:$BF$24)</f>
        <v>0</v>
      </c>
      <c r="R20" s="99">
        <f>SUMIF('One Day 12-04-21 Scots'!$B$11:$B$24,$B20,'One Day 12-04-21 Scots'!$BI$11:$BI$24)</f>
        <v>0</v>
      </c>
      <c r="S20" s="99">
        <f>SUMIF('One Day 12-04-21 Scots'!$B$11:$B$24,$B20,'One Day 12-04-21 Scots'!$BL$11:$BL$24)</f>
        <v>0</v>
      </c>
      <c r="T20" s="99">
        <f>SUMIF('One Day 12-04-21 Scots'!$B$11:$B$24,$B20,'One Day 12-04-21 Scots'!$BO$11:$BO$24)</f>
        <v>0</v>
      </c>
      <c r="U20" s="99">
        <f>SUMIF('One Day 12-04-21 Scots'!$B$11:$B$24,$B20,'One Day 12-04-21 Scots'!$BR$11:$BR$24)</f>
        <v>0</v>
      </c>
      <c r="V20" s="99">
        <f>SUMIF('One Day 12-04-21 Thistles'!$B$11:$B$25,$B20,'One Day 12-04-21 Thistles'!$BF$11:$BF$25)</f>
        <v>0</v>
      </c>
      <c r="W20" s="99">
        <f>SUMIF('One Day 12-04-21 Thistles'!$B$11:$B$25,$B20,'One Day 12-04-21 Thistles'!$BI$11:$BI$25)</f>
        <v>0</v>
      </c>
      <c r="X20" s="99">
        <f>SUMIF('One Day 12-04-21 Thistles'!$B$11:$B$25,$B20,'One Day 12-04-21 Thistles'!$BL$11:$BL$25)</f>
        <v>0</v>
      </c>
      <c r="Y20" s="99">
        <f>SUMIF('One Day 12-04-21 Thistles'!$B$11:$B$25,$B20,'One Day 12-04-21 Thistles'!$BO$11:$BO$25)</f>
        <v>0</v>
      </c>
      <c r="Z20" s="99">
        <f>SUMIF('One Day 12-04-21 Thistles'!$B$11:$B$25,$B20,'One Day 12-04-21 Thistles'!$BR$11:$BR$25)</f>
        <v>0</v>
      </c>
      <c r="AA20" s="99">
        <f>SUMIF('Saturday Race 1-08-22'!$B$11:$B$20,$B20,'Saturday Race 1-08-22'!$BF$11:$BF$20)</f>
        <v>0</v>
      </c>
      <c r="AB20" s="99">
        <f>SUMIF('Saturday Race 1-08-22'!$B$11:$B$20,$B20,'Saturday Race 1-08-22'!$BI$11:$BI$20)</f>
        <v>0</v>
      </c>
      <c r="AC20" s="99">
        <f>SUMIF('Saturday Race 1-08-22'!$B$11:$B$20,$B20,'Saturday Race 1-08-22'!$BL$11:$BL$20)</f>
        <v>0</v>
      </c>
      <c r="AD20" s="99">
        <f>SUMIF('Saturday Race 1-08-22'!$B$11:$B$20,$B20,'Saturday Race 1-08-22'!$BO$11:$BO$20)</f>
        <v>0</v>
      </c>
      <c r="AE20" s="99">
        <f>SUMIF('Saturday Race 1-08-22'!$B$11:$B$20,$B20,'Saturday Race 1-08-22'!$BR$11:$BR$20)</f>
        <v>0</v>
      </c>
      <c r="AF20" s="99">
        <f>SUMIF('Saturday Race 1-22-22'!$B$11:$B$20,$B20,'Saturday Race 1-22-22'!$BF$11:$BF$20)</f>
        <v>0</v>
      </c>
      <c r="AG20" s="99">
        <f>SUMIF('Saturday Race 1-22-22'!$B$11:$B$20,$B20,'Saturday Race 1-22-22'!$BI$11:$BI$20)</f>
        <v>0</v>
      </c>
      <c r="AH20" s="99">
        <f>SUMIF('Saturday Race 1-22-22'!$B$11:$B$20,$B20,'Saturday Race 1-22-22'!$BL$11:$BL$20)</f>
        <v>0</v>
      </c>
      <c r="AI20" s="99">
        <f>SUMIF('Saturday Race 1-22-22'!$B$11:$B$20,$B20,'Saturday Race 1-22-22'!$BO$11:$BO$20)</f>
        <v>0</v>
      </c>
      <c r="AJ20" s="99">
        <f>SUMIF('Saturday Race 1-22-22'!$B$11:$B$20,$B20,'Saturday Race 1-22-22'!$BR$11:$BR$20)</f>
        <v>0</v>
      </c>
      <c r="AK20" s="99">
        <f>SUMIF('Sunday Race 2-6-22'!$B$11:$B$20,$B20,'Sunday Race 2-6-22'!$BF$11:$BF$20)</f>
        <v>0</v>
      </c>
      <c r="AL20" s="99">
        <f>SUMIF('Sunday Race 2-6-22'!$B$11:$B$20,$B20,'Sunday Race 2-6-22'!$BI$11:$BI$20)</f>
        <v>0</v>
      </c>
      <c r="AM20" s="99">
        <f>SUMIF('Sunday Race 2-6-22'!$B$11:$B$20,$B20,'Sunday Race 2-6-22'!$BL$11:$BL$20)</f>
        <v>0</v>
      </c>
      <c r="AN20" s="99">
        <f>SUMIF('Sunday Race 2-6-22'!$B$11:$B$20,$B20,'Sunday Race 2-6-22'!$BO$11:$BO$20)</f>
        <v>0</v>
      </c>
      <c r="AO20" s="99">
        <f>SUMIF('Sunday Race 2-6-22'!$B$11:$B$20,$B20,'Sunday Race 2-6-22'!$BR$11:$BR$20)</f>
        <v>0</v>
      </c>
      <c r="AP20" s="99">
        <f>SUMIF('Chili One Day 2-12-22 Scots'!$B$11:$B$20,$B20,'Chili One Day 2-12-22 Scots'!$BF$11:$BF$20)</f>
        <v>0</v>
      </c>
      <c r="AQ20" s="99">
        <f>SUMIF('Chili One Day 2-12-22 Scots'!$B$11:$B$20,$B20,'Chili One Day 2-12-22 Scots'!$BI$11:$BI$20)</f>
        <v>0</v>
      </c>
      <c r="AR20" s="99">
        <f>SUMIF('Chili One Day 2-12-22 Scots'!$B$11:$B$20,$B20,'Chili One Day 2-12-22 Scots'!$BL$11:$BL$20)</f>
        <v>0</v>
      </c>
      <c r="AS20" s="99">
        <f>SUMIF('Chili One Day 2-12-22 Scots'!$B$11:$B$20,$B20,'Chili One Day 2-12-22 Scots'!$BO$11:$BO$20)</f>
        <v>0</v>
      </c>
      <c r="AT20" s="99">
        <f>SUMIF('Chili One Day 2-12-22 Scots'!$B$11:$B$20,$B20,'Chili One Day 2-12-22 Scots'!$BR$11:$BR$20)</f>
        <v>0</v>
      </c>
      <c r="AU20" s="99">
        <f>SUMIF('Chili One Day 2-12-22 Thistles'!$B$11:$B$20,$B20,'Chili One Day 2-12-22 Thistles'!$BF$11:$BF$20)</f>
        <v>0</v>
      </c>
      <c r="AV20" s="99">
        <f>SUMIF('Chili One Day 2-12-22 Thistles'!$B$11:$B$20,$B20,'Chili One Day 2-12-22 Thistles'!$BI$11:$BI$20)</f>
        <v>0</v>
      </c>
      <c r="AW20" s="99">
        <f>SUMIF('Chili One Day 2-12-22 Thistles'!$B$11:$B$20,$B20,'Chili One Day 2-12-22 Thistles'!$BL$11:$BL$20)</f>
        <v>0</v>
      </c>
      <c r="AX20" s="99">
        <f>SUMIF('Chili One Day 2-12-22 Thistles'!$B$11:$B$20,$B20,'Chili One Day 2-12-22 Thistles'!$BO$11:$BO$20)</f>
        <v>0</v>
      </c>
      <c r="AY20" s="99">
        <f>SUMIF('Chili One Day 2-12-22 Thistles'!$B$11:$B$20,$B20,'Chili One Day 2-12-22 Thistles'!$BR$11:$BR$20)</f>
        <v>0</v>
      </c>
      <c r="AZ20" s="99">
        <f>SUMIF('Sunday Race 2-20-22'!$B$11:$B$20,$B20,'Sunday Race 2-20-22'!$BF$11:$BF$20)</f>
        <v>0</v>
      </c>
      <c r="BA20" s="99">
        <f>SUMIF('Sunday Race 2-20-22'!$B$11:$B$20,$B20,'Sunday Race 2-20-22'!$BI$11:$BI$20)</f>
        <v>0</v>
      </c>
      <c r="BB20" s="99">
        <f>SUMIF('Sunday Race 2-20-22'!$B$11:$B$20,$B20,'Sunday Race 2-20-22'!$BL$11:$BL$20)</f>
        <v>0</v>
      </c>
      <c r="BC20" s="99">
        <f>SUMIF('Sunday Race 2-20-22'!$B$11:$B$20,$B20,'Sunday Race 2-20-22'!$BO$11:$BO$20)</f>
        <v>0</v>
      </c>
      <c r="BD20" s="99">
        <f>SUMIF('Sunday Race 2-20-22'!$B$11:$B$20,$B20,'Sunday Race 2-20-22'!$BR$11:$BR$20)</f>
        <v>0</v>
      </c>
      <c r="BE20" s="99">
        <f>SUMIF('Sunday Race 2-27-22'!$B$11:$B$20,$B20,'Sunday Race 2-27-22'!$BF$11:$BF$20)</f>
        <v>0</v>
      </c>
      <c r="BF20" s="99">
        <f>SUMIF('Sunday Race 2-27-22'!$B$11:$B$20,$B20,'Sunday Race 2-27-22'!$BI$11:$BI$20)</f>
        <v>0</v>
      </c>
      <c r="BG20" s="99">
        <f>SUMIF('Sunday Race 2-27-22'!$B$11:$B$20,$B20,'Sunday Race 2-27-22'!$BL$11:$BL$20)</f>
        <v>0</v>
      </c>
      <c r="BH20" s="99">
        <f>SUMIF('Sunday Race 2-27-22'!$B$11:$B$20,$B20,'Sunday Race 2-27-22'!$BO$11:$BO$20)</f>
        <v>0</v>
      </c>
      <c r="BI20" s="99">
        <f>SUMIF('Sunday Race 2-27-22'!$B$11:$B$20,$B20,'Sunday Race 2-27-22'!$BR$11:$BR$20)</f>
        <v>0</v>
      </c>
      <c r="BJ20" s="99">
        <f>SUMIF('Sunday Race 3-13-22'!$B$11:$B$21,$B20,'Sunday Race 3-13-22'!$BF$11:$BF$21)</f>
        <v>0</v>
      </c>
      <c r="BK20" s="99">
        <f>SUMIF('Sunday Race 3-13-22'!$B$11:$B$21,$B20,'Sunday Race 3-13-22'!$BI$11:$BI$21)</f>
        <v>0</v>
      </c>
      <c r="BL20" s="99">
        <f>SUMIF('Sunday Race 3-13-22'!$B$11:$B$21,$B20,'Sunday Race 3-13-22'!$BL$11:$BL$21)</f>
        <v>0</v>
      </c>
      <c r="BM20" s="99">
        <f>SUMIF('Sunday Race 3-13-22'!$B$11:$B$21,$B20,'Sunday Race 3-13-22'!$BO$11:$BO$21)</f>
        <v>0</v>
      </c>
      <c r="BN20" s="99">
        <f>SUMIF('Sunday Race 3-13-22'!$B$11:$B$21,$B20,'Sunday Race 3-13-22'!$BR$11:$BR$21)</f>
        <v>0</v>
      </c>
      <c r="BO20" s="99">
        <f>SUMIF('Saturday Race 3-19-22'!$B$11:$B$26,$B20,'Saturday Race 3-19-22'!$BF$11:$BF$26)</f>
        <v>0</v>
      </c>
      <c r="BP20" s="99">
        <f>SUMIF('Saturday Race 3-19-22'!$B$11:$B$26,$B20,'Saturday Race 3-19-22'!$BI$11:$BI$26)</f>
        <v>0</v>
      </c>
      <c r="BQ20" s="99">
        <f>SUMIF('Saturday Race 3-19-22'!$B$11:$B$26,$B20,'Saturday Race 3-19-22'!$BL$11:$BL$26)</f>
        <v>0</v>
      </c>
      <c r="BR20" s="99">
        <f>SUMIF('Saturday Race 3-19-22'!$B$11:$B$26,$B20,'Saturday Race 3-19-22'!$BO$11:$BO$26)</f>
        <v>0</v>
      </c>
      <c r="BS20" s="99">
        <f>SUMIF('Saturday Race 3-19-22'!$B$11:$B$26,$B20,'Saturday Race 3-19-22'!$BR$11:$BR$26)</f>
        <v>0</v>
      </c>
      <c r="BT20" s="99">
        <f>SUMIF('Sunday Races 4-10-22'!$B$11:$B$26,$B20,'Sunday Races 4-10-22'!$BF$11:$BF$26)</f>
        <v>0</v>
      </c>
      <c r="BU20" s="99">
        <f>SUMIF('Sunday Races 4-10-22'!$B$11:$B$26,$B20,'Sunday Races 4-10-22'!$BI$11:$BI$26)</f>
        <v>0</v>
      </c>
      <c r="BV20" s="99">
        <f>SUMIF('Sunday Races 4-10-22'!$B$11:$B$26,$B20,'Sunday Races 4-10-22'!$BL$11:$BL$26)</f>
        <v>0</v>
      </c>
      <c r="BW20" s="99">
        <f>SUMIF('Sunday Races 4-10-22'!$B$11:$B$26,$B20,'Sunday Races 4-10-22'!$BO$11:$BO$26)</f>
        <v>0</v>
      </c>
      <c r="BX20" s="99">
        <f>SUMIF('Sunday Races 4-10-22'!$B$11:$B$26,$B20,'Sunday Races 4-10-22'!$BR$11:$BR$26)</f>
        <v>0</v>
      </c>
      <c r="BY20" s="99">
        <f>SUMIF('Easter One Day 4-16-22 FS'!$B$11:$B$26,$B20,'Easter One Day 4-16-22 FS'!$BF$11:$BF$26)</f>
        <v>0</v>
      </c>
      <c r="BZ20" s="99">
        <f>SUMIF('Easter One Day 4-16-22 FS'!$B$11:$B$26,$B20,'Easter One Day 4-16-22 FS'!$BI$11:$BI$26)</f>
        <v>0</v>
      </c>
      <c r="CA20" s="99">
        <f>SUMIF('Easter One Day 4-16-22 FS'!$B$11:$B$26,$B20,'Easter One Day 4-16-22 FS'!$BL$11:$BL$26)</f>
        <v>0</v>
      </c>
      <c r="CB20" s="99">
        <f>SUMIF('Easter One Day 4-16-22 FS'!$B$11:$B$26,$B20,'Easter One Day 4-16-22 FS'!$BO$11:$BO$26)</f>
        <v>0</v>
      </c>
      <c r="CC20" s="99">
        <f>SUMIF('Easter One Day 4-16-22 FS'!$B$11:$B$26,$B20,'Easter One Day 4-16-22 FS'!$BR$11:$BR$26)</f>
        <v>0</v>
      </c>
      <c r="CD20" s="99">
        <f>SUMIF('Easter One Day 4-16-22 TH'!$B$11:$B$26,$B20,'Easter One Day 4-16-22 TH'!$BF$11:$BF$26)</f>
        <v>0</v>
      </c>
      <c r="CE20" s="99">
        <f>SUMIF('Easter One Day 4-16-22 TH'!$B$11:$B$26,$B20,'Easter One Day 4-16-22 TH'!$BI$11:$BI$26)</f>
        <v>0</v>
      </c>
      <c r="CF20" s="99">
        <f>SUMIF('Easter One Day 4-16-22 TH'!$B$11:$B$26,$B20,'Easter One Day 4-16-22 TH'!$BL$11:$BL$26)</f>
        <v>0</v>
      </c>
      <c r="CG20" s="99">
        <f>SUMIF('Easter One Day 4-16-22 TH'!$B$11:$B$26,$B20,'Easter One Day 4-16-22 TH'!$BO$11:$BO$26)</f>
        <v>0</v>
      </c>
      <c r="CH20" s="99">
        <f>SUMIF('Easter One Day 4-16-22 TH'!$B$11:$B$26,$B20,'Easter One Day 4-16-22 TH'!$BR$11:$BR$26)</f>
        <v>0</v>
      </c>
      <c r="CI20" s="99">
        <f>SUMIF('Sunday Races 5-1-22'!$B$11:$B$28,$B20,'Sunday Races 5-1-22'!$BF$11:$BF$28)</f>
        <v>0</v>
      </c>
      <c r="CJ20" s="99">
        <f>SUMIF('Sunday Races 5-1-22'!$B$11:$B$28,$B20,'Sunday Races 5-1-22'!$BI$11:$BI$28)</f>
        <v>0</v>
      </c>
      <c r="CK20" s="99">
        <f>SUMIF('Sunday Races 5-1-22'!$B$11:$B$28,$B20,'Sunday Races 5-1-22'!$BL$11:$BL$28)</f>
        <v>0</v>
      </c>
      <c r="CL20" s="99">
        <f>SUMIF('Sunday Races 5-1-22'!$B$11:$B$28,$B20,'Sunday Races 5-1-22'!$BO$11:$BO$28)</f>
        <v>0</v>
      </c>
      <c r="CM20" s="99">
        <f>SUMIF('Sunday Races 5-1-22'!$B$11:$B$28,$B20,'Sunday Races 5-1-22'!$BR$11:$BR$28)</f>
        <v>0</v>
      </c>
      <c r="CN20" s="99">
        <f>SUMIF('Long Distance Race 5-7-22'!$B$11:$B$27,$B20,'Long Distance Race 5-7-22'!$BF$11:$BF$27)</f>
        <v>0</v>
      </c>
      <c r="CO20" s="99">
        <f>SUMIF('Long Distance Race 5-7-22'!$B$11:$B$27,$B20,'Long Distance Race 5-7-22'!$BI$11:$BI$27)</f>
        <v>0</v>
      </c>
      <c r="CP20" s="99">
        <f>SUMIF('Long Distance Race 5-7-22'!$B$11:$B$27,$B20,'Long Distance Race 5-7-22'!$BL$11:$BL$27)</f>
        <v>0</v>
      </c>
      <c r="CQ20" s="99">
        <f>SUMIF('Long Distance Race 5-7-22'!$B$11:$B$27,$B20,'Long Distance Race 5-7-22'!$BO$11:$BO$27)</f>
        <v>0</v>
      </c>
      <c r="CR20" s="99">
        <f>SUMIF('Long Distance Race 5-7-22'!$B$11:$B$27,$B20,'Long Distance Race 5-7-22'!$BR$11:$BR$27)</f>
        <v>0</v>
      </c>
      <c r="CS20" s="99">
        <f>SUMIF('Memorial Day Regatta 5-28-22 Op'!$B$11:$B$27,$B20,'Memorial Day Regatta 5-28-22 Op'!$BF$11:$BF$27)</f>
        <v>0</v>
      </c>
      <c r="CT20" s="99">
        <f>SUMIF('Memorial Day Regatta 5-28-22 Op'!$B$11:$B$27,$B20,'Memorial Day Regatta 5-28-22 Op'!$BI$11:$BI$27)</f>
        <v>0</v>
      </c>
      <c r="CU20" s="99">
        <f>SUMIF('Memorial Day Regatta 5-28-22 Op'!$B$11:$B$27,$B20,'Memorial Day Regatta 5-28-22 Op'!$BL$11:$BL$27)</f>
        <v>0</v>
      </c>
      <c r="CV20" s="99">
        <f>SUMIF('Memorial Day Regatta 5-28-22 Op'!$B$11:$B$27,$B20,'Memorial Day Regatta 5-28-22 Op'!$BO$11:$BO$27)</f>
        <v>0</v>
      </c>
      <c r="CW20" s="99">
        <f>SUMIF('Memorial Day Regatta 5-28-22 Op'!$B$11:$B$27,$B20,'Memorial Day Regatta 5-28-22 Op'!$BR$11:$BR$27)</f>
        <v>0</v>
      </c>
      <c r="CX20" s="99">
        <f>SUMIF('Sunday Races 6-5-22'!$B$11:$B$28,$B20,'Sunday Races 6-5-22'!$BF$11:$BF$28)</f>
        <v>0</v>
      </c>
      <c r="CY20" s="99">
        <f>SUMIF('Sunday Races 6-5-22'!$B$11:$B$28,$B20,'Sunday Races 6-5-22'!$BI$11:$BI$28)</f>
        <v>0</v>
      </c>
      <c r="CZ20" s="99">
        <f>SUMIF('Sunday Races 6-5-22'!$B$11:$B$28,$B20,'Sunday Races 6-5-22'!$BL$11:$BL$28)</f>
        <v>0</v>
      </c>
      <c r="DA20" s="99">
        <f>SUMIF('Sunday Races 6-5-22'!$B$11:$B$28,$B20,'Sunday Races 6-5-22'!$BO$11:$BO$28)</f>
        <v>0</v>
      </c>
      <c r="DB20" s="99">
        <f>SUMIF('Sunday Races 6-5-22'!$B$11:$B$28,$B20,'Sunday Races 6-5-22'!$BR$11:$BR$28)</f>
        <v>0</v>
      </c>
      <c r="DC20" s="99">
        <f>SUMIF('Sunday Races 6-12-22'!$B$11:$B$24,$B20,'Sunday Races 6-12-22'!$BF$11:$BF$24)</f>
        <v>0</v>
      </c>
      <c r="DD20" s="99">
        <f>SUMIF('Sunday Races 6-12-22'!$B$11:$B$24,$B20,'Sunday Races 6-12-22'!$BI$11:$BI$24)</f>
        <v>0</v>
      </c>
      <c r="DE20" s="99">
        <f>SUMIF('Sunday Races 6-12-22'!$B$11:$B$24,$B20,'Sunday Races 6-12-22'!$BL$11:$BL$24)</f>
        <v>0</v>
      </c>
      <c r="DF20" s="99">
        <f>SUMIF('Sunday Races 6-12-22'!$B$11:$B$24,$B20,'Sunday Races 6-12-22'!$BO$11:$BO$24)</f>
        <v>0</v>
      </c>
      <c r="DG20" s="99">
        <f>SUMIF('Sunday Races 6-12-22'!$B$11:$B$24,$B20,'Sunday Races 6-12-22'!$BR$11:$BR$24)</f>
        <v>0</v>
      </c>
      <c r="DH20" s="99">
        <f>SUMIF('Saturday Races 6-18-22'!$B$11:$B$24,$B20,'Saturday Races 6-18-22'!$BF$11:$BF$24)</f>
        <v>0</v>
      </c>
      <c r="DI20" s="99">
        <f>SUMIF('Saturday Races 6-18-22'!$B$11:$B$24,$B20,'Saturday Races 6-18-22'!$BI$11:$BI$24)</f>
        <v>0</v>
      </c>
      <c r="DJ20" s="99">
        <f>SUMIF('Saturday Races 6-18-22'!$B$11:$B$24,$B20,'Saturday Races 6-18-22'!$BL$11:$BL$24)</f>
        <v>0</v>
      </c>
      <c r="DK20" s="99">
        <f>SUMIF('Saturday Races 6-18-22'!$B$11:$B$24,$B20,'Saturday Races 6-18-22'!$BO$11:$BO$24)</f>
        <v>0</v>
      </c>
      <c r="DL20" s="99">
        <f>SUMIF('Saturday Races 6-18-22'!$B$11:$B$24,$B20,'Saturday Races 6-18-22'!$BR$11:$BR$24)</f>
        <v>0</v>
      </c>
      <c r="DM20" s="99">
        <f>SUMIF('Caldwell Cup 6-25-22 TH'!$B$11:$B$25,$B20,'Caldwell Cup 6-25-22 TH'!$BF$11:$BF$25)</f>
        <v>0</v>
      </c>
      <c r="DN20" s="99">
        <f>SUMIF('Caldwell Cup 6-25-22 TH'!$B$11:$B$25,$B20,'Caldwell Cup 6-25-22 TH'!$BI$11:$BI$25)</f>
        <v>0</v>
      </c>
      <c r="DO20" s="99">
        <f>SUMIF('Caldwell Cup 6-25-22 TH'!$B$11:$B$25,$B20,'Caldwell Cup 6-25-22 TH'!$BL$11:$BL$25)</f>
        <v>0</v>
      </c>
      <c r="DP20" s="99">
        <f>SUMIF('Caldwell Cup 6-25-22 TH'!$B$11:$B$25,$B20,'Caldwell Cup 6-25-22 TH'!$BO$11:$BO$25)</f>
        <v>0</v>
      </c>
      <c r="DQ20" s="99">
        <f>SUMIF('Caldwell Cup 6-25-22 TH'!$B$11:$B$25,$B20,'Caldwell Cup 6-25-22 TH'!$BR$11:$BR$25)</f>
        <v>0</v>
      </c>
      <c r="DR20" s="99">
        <f>SUMIF('Caldwell Cup 6-25-22 FS'!$B$11:$B$18,$B20,'Caldwell Cup 6-25-22 FS'!$BF$11:$BF$18)</f>
        <v>0</v>
      </c>
      <c r="DS20" s="99">
        <f>SUMIF('Caldwell Cup 6-25-22 FS'!$B$11:$B$18,$B20,'Caldwell Cup 6-25-22 FS'!$BI$11:$BI$18)</f>
        <v>0</v>
      </c>
      <c r="DT20" s="99">
        <f>SUMIF('Caldwell Cup 6-25-22 FS'!$B$11:$B$18,$B20,'Caldwell Cup 6-25-22 FS'!$BL$11:$BL$18)</f>
        <v>0</v>
      </c>
      <c r="DU20" s="99">
        <f>SUMIF('Caldwell Cup 6-25-22 FS'!$B$11:$B$18,$B20,'Caldwell Cup 6-25-22 FS'!$BO$11:$BO$18)</f>
        <v>0</v>
      </c>
      <c r="DV20" s="99">
        <f>SUMIF('Caldwell Cup 6-25-22 FS'!$B$11:$B$18,$B20,'Caldwell Cup 6-25-22 FS'!$BR$11:$BR$18)</f>
        <v>0</v>
      </c>
      <c r="DW20" s="99">
        <f>SUMIF('Sunday Races 7-3-22'!$B$11:$B$25,$B20,'Sunday Races 7-3-22'!$BF$11:$BF$25)</f>
        <v>0</v>
      </c>
      <c r="DX20" s="99">
        <f>SUMIF('Sunday Races 7-3-22'!$B$11:$B$25,$B20,'Sunday Races 7-3-22'!$BI$11:$BI$25)</f>
        <v>0</v>
      </c>
      <c r="DY20" s="99">
        <f>SUMIF('Sunday Races 7-3-22'!$B$11:$B$25,$B20,'Sunday Races 7-3-22'!$BL$11:$BL$25)</f>
        <v>0</v>
      </c>
      <c r="DZ20" s="99">
        <f>SUMIF('Sunday Races 7-3-22'!$B$11:$B$25,$B20,'Sunday Races 7-3-22'!$BO$11:$BO$25)</f>
        <v>0</v>
      </c>
      <c r="EA20" s="99">
        <f>SUMIF('Sunday Races 7-3-22'!$B$11:$B$25,$B20,'Sunday Races 7-3-22'!$BR$11:$BR$25)</f>
        <v>0</v>
      </c>
      <c r="EB20" s="99">
        <f>SUMIF('Sunday Races 7-31-22'!$B$11:$B$25,$B20,'Sunday Races 7-31-22'!$BF$11:$BF$25)</f>
        <v>0</v>
      </c>
      <c r="EC20" s="99">
        <f>SUMIF('Sunday Races 7-31-22'!$B$11:$B$25,$B20,'Sunday Races 7-31-22'!$BI$11:$BI$25)</f>
        <v>0</v>
      </c>
      <c r="ED20" s="99">
        <f>SUMIF('Sunday Races 7-31-22'!$B$11:$B$25,$B20,'Sunday Races 7-31-22'!$BL$11:$BL$25)</f>
        <v>0</v>
      </c>
      <c r="EE20" s="99">
        <f>SUMIF('Sunday Races 7-31-22'!$B$11:$B$25,$B20,'Sunday Races 7-31-22'!$BO$11:$BO$25)</f>
        <v>0</v>
      </c>
      <c r="EF20" s="99">
        <f>SUMIF('Sunday Races 7-31-22'!$B$11:$B$25,$B20,'Sunday Races 7-31-22'!$BR$11:$BR$25)</f>
        <v>0</v>
      </c>
      <c r="EG20" s="99">
        <f>SUMIF('Sunday Races 8-14-22'!$B$11:$B$25,$B20,'Sunday Races 8-14-22'!$BF$11:$BF$25)</f>
        <v>0</v>
      </c>
      <c r="EH20" s="99">
        <f>SUMIF('Sunday Races 8-14-22'!$B$11:$B$25,$B20,'Sunday Races 8-14-22'!$BI$11:$BI$25)</f>
        <v>0</v>
      </c>
      <c r="EI20" s="99">
        <f>SUMIF('Sunday Races 8-14-22'!$B$11:$B$25,$B20,'Sunday Races 8-14-22'!$BL$11:$BL$25)</f>
        <v>0</v>
      </c>
      <c r="EJ20" s="99">
        <f>SUMIF('Sunday Races 8-14-22'!$B$11:$B$25,$B20,'Sunday Races 8-14-22'!$BO$11:$BO$25)</f>
        <v>0</v>
      </c>
      <c r="EK20" s="99">
        <f>SUMIF('Sunday Races 8-14-22'!$B$11:$B$25,$B20,'Sunday Races 8-14-22'!$BR$11:$BR$25)</f>
        <v>0</v>
      </c>
      <c r="EL20" s="99">
        <f>SUMIF('Saturday Races 8-20-22'!$B$11:$B$25,$B20,'Saturday Races 8-20-22'!$BF$11:$BF$25)</f>
        <v>0</v>
      </c>
      <c r="EM20" s="99">
        <f>SUMIF('Saturday Races 8-20-22'!$B$11:$B$25,$B20,'Saturday Races 8-20-22'!$BI$11:$BI$25)</f>
        <v>0</v>
      </c>
      <c r="EN20" s="99">
        <f>SUMIF('Saturday Races 8-20-22'!$B$11:$B$25,$B20,'Saturday Races 8-20-22'!$BL$11:$BL$25)</f>
        <v>0</v>
      </c>
      <c r="EO20" s="99">
        <f>SUMIF('Saturday Races 8-20-22'!$B$11:$B$25,$B20,'Saturday Races 8-20-22'!$BO$11:$BO$25)</f>
        <v>0</v>
      </c>
      <c r="EP20" s="99">
        <f>SUMIF('Saturday Races 8-20-22'!$B$11:$B$25,$B20,'Saturday Races 8-20-22'!$BR$11:$BR$25)</f>
        <v>0</v>
      </c>
      <c r="EQ20" s="99">
        <f>SUMIF('Sunday Races 9-11-22'!$B$11:$B$20,$B20,'Sunday Races 9-11-22'!$BF$11:$BF$20)</f>
        <v>0</v>
      </c>
      <c r="ER20" s="99">
        <f>SUMIF('Sunday Races 9-11-22'!$B$11:$B$20,$B20,'Sunday Races 9-11-22'!$BI$11:$BI$20)</f>
        <v>0</v>
      </c>
      <c r="ES20" s="99">
        <f>SUMIF('Sunday Races 9-11-22'!$B$11:$B$20,$B20,'Sunday Races 9-11-22'!$BL$11:$BL$20)</f>
        <v>0</v>
      </c>
      <c r="ET20" s="99">
        <f>SUMIF('Sunday Races 9-11-22'!$B$11:$B$20,$B20,'Sunday Races 9-11-22'!$BO$11:$BO$20)</f>
        <v>0</v>
      </c>
      <c r="EU20" s="99">
        <f>SUMIF('Sunday Races 9-11-22'!$B$11:$B$20,$B20,'Sunday Races 9-11-22'!$BR$11:$BR$20)</f>
        <v>0</v>
      </c>
      <c r="EV20" s="99">
        <f>SUMIF('2022-09-17 Leukemia Cup TH'!$B$11:$B$26,$B20,'2022-09-17 Leukemia Cup TH'!$BF$11:$BF$26)</f>
        <v>0</v>
      </c>
      <c r="EW20" s="99">
        <f>SUMIF('2022-09-17 Leukemia Cup TH'!$B$11:$B$26,$B20,'2022-09-17 Leukemia Cup TH'!$BI$11:$BI$26)</f>
        <v>0</v>
      </c>
      <c r="EX20" s="99">
        <f>SUMIF('2022-09-17 Leukemia Cup TH'!$B$11:$B$26,$B20,'2022-09-17 Leukemia Cup TH'!$BL$11:$BL$26)</f>
        <v>0</v>
      </c>
      <c r="EY20" s="99">
        <f>SUMIF('2022-09-17 Leukemia Cup TH'!$B$11:$B$26,$B20,'2022-09-17 Leukemia Cup TH'!$BO$11:$BO$26)</f>
        <v>0</v>
      </c>
      <c r="EZ20" s="99">
        <f>SUMIF('2022-09-17 Leukemia Cup TH'!$B$11:$B$26,$B20,'2022-09-17 Leukemia Cup TH'!$BR$11:$BR$26)</f>
        <v>0</v>
      </c>
      <c r="FA20" s="99">
        <f>SUMIF('Smith-Berry LDR 9-24-22'!$B$11:$B$28,$B20,'Smith-Berry LDR 9-24-22'!$BF$11:$BF$28)</f>
        <v>0</v>
      </c>
      <c r="FB20" s="99">
        <f>SUMIF('Smith-Berry LDR 9-24-22'!$B$11:$B$28,$B20,'Smith-Berry LDR 9-24-22'!$BI$11:$BI$28)</f>
        <v>0</v>
      </c>
      <c r="FC20" s="99">
        <f>SUMIF('Smith-Berry LDR 9-24-22'!$B$11:$B$28,$B20,'Smith-Berry LDR 9-24-22'!$BL$11:$BL$28)</f>
        <v>0</v>
      </c>
      <c r="FD20" s="99">
        <f>SUMIF('Smith-Berry LDR 9-24-22'!$B$11:$B$28,$B20,'Smith-Berry LDR 9-24-22'!$BO$11:$BO$28)</f>
        <v>0</v>
      </c>
      <c r="FE20" s="99">
        <f>SUMIF('Smith-Berry LDR 9-24-22'!$B$11:$B$28,$B20,'Smith-Berry LDR 9-24-22'!$BR$11:$BR$28)</f>
        <v>0</v>
      </c>
      <c r="FF20" s="99">
        <f>SUMIF('Sunday Races 10-9-22'!$B$11:$B$15,$B20,'Sunday Races 10-9-22'!$BF$11:$BF$15)</f>
        <v>0</v>
      </c>
      <c r="FG20" s="99">
        <f>SUMIF('Sunday Races 10-9-22'!$B$11:$B$15,$B20,'Sunday Races 10-9-22'!$BI$11:$BI$15)</f>
        <v>0</v>
      </c>
      <c r="FH20" s="99">
        <f>SUMIF('Sunday Races 10-9-22'!$B$11:$B$15,$B20,'Sunday Races 10-9-22'!$BL$11:$BL$15)</f>
        <v>0</v>
      </c>
      <c r="FI20" s="99">
        <f>SUMIF('Sunday Races 10-9-22'!$B$11:$B$15,$B20,'Sunday Races 10-9-22'!$BO$11:$BO$15)</f>
        <v>0</v>
      </c>
      <c r="FJ20" s="99">
        <f>SUMIF('Sunday Races 10-9-22'!$B$11:$B$15,$B20,'Sunday Races 10-9-22'!$BR$11:$BR$15)</f>
        <v>0</v>
      </c>
      <c r="FK20" s="99">
        <f>SUMIF('Great Pumpkin Regatta 10-15-22'!$B$11:$B$53,$B20,'Great Pumpkin Regatta 10-15-22'!$BF$11:$BF$53)</f>
        <v>0</v>
      </c>
      <c r="FL20" s="99">
        <f>SUMIF('Great Pumpkin Regatta 10-15-22'!$B$11:$B$53,$B20,'Great Pumpkin Regatta 10-15-22'!$BI$11:$BI$53)</f>
        <v>0</v>
      </c>
      <c r="FM20" s="99">
        <f>SUMIF('Great Pumpkin Regatta 10-15-22'!$B$11:$B$53,$B20,'Great Pumpkin Regatta 10-15-22'!$BL$11:$BL$53)</f>
        <v>0</v>
      </c>
      <c r="FN20" s="99">
        <f>SUMIF('Great Pumpkin Regatta 10-15-22'!$B$11:$B$53,$B20,'Great Pumpkin Regatta 10-15-22'!$BO$11:$BO$53)</f>
        <v>0</v>
      </c>
      <c r="FO20" s="99">
        <f>SUMIF('Great Pumpkin Regatta 10-15-22'!$B$11:$B$53,$B20,'Great Pumpkin Regatta 10-15-22'!$BR$11:$BR$53)</f>
        <v>0</v>
      </c>
      <c r="FP20" s="99">
        <f>SUMIF('Sunday Races 10-23-22'!$B$11:$B$16,$B20,'Sunday Races 10-23-22'!$BF$11:$BF$16)</f>
        <v>0</v>
      </c>
      <c r="FQ20" s="99">
        <f>SUMIF('Sunday Races 10-23-22'!$B$11:$B$16,$B20,'Sunday Races 10-23-22'!$BI$11:$BI$16)</f>
        <v>0</v>
      </c>
      <c r="FR20" s="99">
        <f>SUMIF('Sunday Races 10-23-22'!$B$11:$B$16,$B20,'Sunday Races 10-23-22'!$BL$11:$BL$16)</f>
        <v>0</v>
      </c>
      <c r="FS20" s="99">
        <f>SUMIF('Sunday Races 10-23-22'!$B$11:$B$16,$B20,'Sunday Races 10-23-22'!$BO$11:$BO$16)</f>
        <v>0</v>
      </c>
      <c r="FT20" s="99">
        <f>SUMIF('Sunday Races 10-23-22'!$B$11:$B$16,$B20,'Sunday Races 10-23-22'!$BR$11:$BR$16)</f>
        <v>0</v>
      </c>
      <c r="FU20" s="100"/>
      <c r="FV20" s="101"/>
      <c r="FW20" s="102">
        <f t="shared" si="32"/>
        <v>0</v>
      </c>
      <c r="FX20" s="102">
        <f t="shared" si="32"/>
        <v>0</v>
      </c>
      <c r="FY20" s="102">
        <f t="shared" si="32"/>
        <v>0</v>
      </c>
      <c r="FZ20" s="102">
        <f t="shared" si="32"/>
        <v>0</v>
      </c>
      <c r="GA20" s="102">
        <f t="shared" si="32"/>
        <v>0</v>
      </c>
      <c r="GB20" s="102">
        <f t="shared" si="32"/>
        <v>0</v>
      </c>
      <c r="GC20" s="102">
        <f t="shared" si="32"/>
        <v>0</v>
      </c>
      <c r="GD20" s="102">
        <f t="shared" si="32"/>
        <v>0</v>
      </c>
      <c r="GE20" s="102">
        <f t="shared" si="32"/>
        <v>0</v>
      </c>
      <c r="GF20" s="102">
        <f t="shared" si="32"/>
        <v>0</v>
      </c>
      <c r="GG20" s="102">
        <f t="shared" si="33"/>
        <v>0</v>
      </c>
      <c r="GH20" s="102">
        <f t="shared" si="33"/>
        <v>0</v>
      </c>
      <c r="GI20" s="102">
        <f t="shared" si="33"/>
        <v>0</v>
      </c>
      <c r="GJ20" s="102">
        <f t="shared" si="33"/>
        <v>0</v>
      </c>
      <c r="GK20" s="102">
        <f t="shared" si="33"/>
        <v>0</v>
      </c>
      <c r="GL20" s="102">
        <f t="shared" si="33"/>
        <v>0</v>
      </c>
      <c r="GM20" s="102">
        <f t="shared" si="33"/>
        <v>0</v>
      </c>
      <c r="GN20" s="102">
        <f t="shared" si="33"/>
        <v>0</v>
      </c>
      <c r="GO20" s="102">
        <f t="shared" si="33"/>
        <v>0</v>
      </c>
      <c r="GP20" s="102">
        <f t="shared" si="33"/>
        <v>0</v>
      </c>
      <c r="GQ20" s="102">
        <f t="shared" si="34"/>
        <v>0</v>
      </c>
      <c r="GR20" s="102">
        <f t="shared" si="34"/>
        <v>0</v>
      </c>
      <c r="GS20" s="102">
        <f t="shared" si="34"/>
        <v>0</v>
      </c>
      <c r="GT20" s="102">
        <f t="shared" si="34"/>
        <v>0</v>
      </c>
      <c r="GU20" s="102">
        <f t="shared" si="34"/>
        <v>0</v>
      </c>
      <c r="GV20" s="102">
        <f t="shared" si="34"/>
        <v>0</v>
      </c>
      <c r="GW20" s="102">
        <f t="shared" si="34"/>
        <v>0</v>
      </c>
      <c r="GX20" s="102">
        <f t="shared" si="34"/>
        <v>0</v>
      </c>
      <c r="GY20" s="102">
        <f t="shared" si="34"/>
        <v>0</v>
      </c>
      <c r="GZ20" s="102">
        <f t="shared" si="34"/>
        <v>0</v>
      </c>
      <c r="HA20" s="102">
        <f t="shared" si="35"/>
        <v>0</v>
      </c>
      <c r="HB20" s="102">
        <f t="shared" si="35"/>
        <v>0</v>
      </c>
      <c r="HC20" s="102">
        <f t="shared" si="35"/>
        <v>0</v>
      </c>
      <c r="HD20" s="102">
        <f t="shared" si="35"/>
        <v>0</v>
      </c>
      <c r="HE20" s="102">
        <f t="shared" si="35"/>
        <v>0</v>
      </c>
      <c r="HF20" s="102">
        <f t="shared" si="35"/>
        <v>0</v>
      </c>
      <c r="HG20" s="102">
        <f t="shared" si="35"/>
        <v>0</v>
      </c>
      <c r="HH20" s="102">
        <f t="shared" si="35"/>
        <v>0</v>
      </c>
      <c r="HI20" s="102">
        <f t="shared" si="35"/>
        <v>0</v>
      </c>
      <c r="HJ20" s="102">
        <f t="shared" si="35"/>
        <v>0</v>
      </c>
      <c r="HK20" s="102">
        <f t="shared" si="36"/>
        <v>0</v>
      </c>
      <c r="HL20" s="102">
        <f t="shared" si="36"/>
        <v>0</v>
      </c>
      <c r="HM20" s="102">
        <f t="shared" si="36"/>
        <v>0</v>
      </c>
      <c r="HN20" s="102">
        <f t="shared" si="36"/>
        <v>0</v>
      </c>
      <c r="HO20" s="102">
        <f t="shared" si="36"/>
        <v>0</v>
      </c>
      <c r="HP20" s="102">
        <f t="shared" si="36"/>
        <v>0</v>
      </c>
      <c r="HQ20" s="102">
        <f t="shared" si="36"/>
        <v>0</v>
      </c>
      <c r="HR20" s="102">
        <f t="shared" si="36"/>
        <v>0</v>
      </c>
      <c r="HS20" s="102">
        <f t="shared" si="36"/>
        <v>0</v>
      </c>
      <c r="HT20" s="102">
        <f t="shared" si="36"/>
        <v>0</v>
      </c>
      <c r="HU20" s="102">
        <f t="shared" si="37"/>
        <v>0</v>
      </c>
      <c r="HV20" s="102">
        <f t="shared" si="37"/>
        <v>0</v>
      </c>
      <c r="HW20" s="102">
        <f t="shared" si="37"/>
        <v>0</v>
      </c>
      <c r="HX20" s="102">
        <f t="shared" si="37"/>
        <v>0</v>
      </c>
      <c r="HY20" s="102">
        <f t="shared" si="37"/>
        <v>0</v>
      </c>
      <c r="HZ20" s="102">
        <f t="shared" si="37"/>
        <v>0</v>
      </c>
      <c r="IA20" s="102">
        <f t="shared" si="37"/>
        <v>0</v>
      </c>
      <c r="IB20" s="102">
        <f t="shared" si="37"/>
        <v>0</v>
      </c>
      <c r="IC20" s="102">
        <f t="shared" si="37"/>
        <v>0</v>
      </c>
      <c r="ID20" s="102">
        <f t="shared" si="37"/>
        <v>0</v>
      </c>
      <c r="IE20" s="102">
        <f t="shared" si="38"/>
        <v>0</v>
      </c>
      <c r="IF20" s="102">
        <f t="shared" si="38"/>
        <v>0</v>
      </c>
      <c r="IG20" s="102">
        <f t="shared" si="38"/>
        <v>0</v>
      </c>
      <c r="IH20" s="102">
        <f t="shared" si="38"/>
        <v>0</v>
      </c>
      <c r="II20" s="102">
        <f t="shared" si="38"/>
        <v>0</v>
      </c>
      <c r="IJ20" s="102">
        <f t="shared" si="38"/>
        <v>0</v>
      </c>
      <c r="IK20" s="102">
        <f t="shared" si="38"/>
        <v>0</v>
      </c>
      <c r="IL20" s="102">
        <f t="shared" si="38"/>
        <v>0</v>
      </c>
      <c r="IM20" s="102">
        <f t="shared" si="38"/>
        <v>0</v>
      </c>
      <c r="IN20" s="102">
        <f t="shared" si="38"/>
        <v>0</v>
      </c>
      <c r="IO20" s="102">
        <f t="shared" si="38"/>
        <v>0</v>
      </c>
      <c r="IP20" s="102">
        <f t="shared" si="38"/>
        <v>0</v>
      </c>
      <c r="IQ20" s="102">
        <f t="shared" si="38"/>
        <v>0</v>
      </c>
      <c r="IR20" s="102">
        <f t="shared" si="38"/>
        <v>0</v>
      </c>
      <c r="IS20" s="102">
        <f t="shared" si="38"/>
        <v>0</v>
      </c>
      <c r="IU20" s="99">
        <f>SUMIF('2021 Club Championship Crew'!$B$11:$B$14,$B20,'2021 Club Championship Crew'!$BN$11:$BN$14)</f>
        <v>0</v>
      </c>
      <c r="IV20" s="99">
        <f>SUMIF('2021 Club Championship Crew'!$B$11:$B$14,$B20,'2021 Club Championship Crew'!$BQ$11:$BQ$14)</f>
        <v>0</v>
      </c>
      <c r="IW20" s="99">
        <f>SUMIF('2021 Club Championship Crew'!$B$11:$B$14,$B20,'2021 Club Championship Crew'!$BT$11:$BT$14)</f>
        <v>0</v>
      </c>
      <c r="IX20" s="99">
        <f>SUMIF('2021 Club Championship Crew'!$B$11:$B$14,$B20,'2021 Club Championship Crew'!$BW$11:$BW$14)</f>
        <v>0</v>
      </c>
      <c r="IY20" s="99">
        <f>SUMIF('2021 Club Championship Crew'!$B$11:$B$14,$B20,'2021 Club Championship Crew'!$CC$11:$CC$14)</f>
        <v>0</v>
      </c>
    </row>
    <row r="21" spans="1:259" ht="15" customHeight="1" x14ac:dyDescent="0.2">
      <c r="A21" s="134">
        <f t="shared" si="17"/>
        <v>16</v>
      </c>
      <c r="B21" s="103" t="s">
        <v>264</v>
      </c>
      <c r="C21" s="96">
        <f t="shared" si="39"/>
        <v>0</v>
      </c>
      <c r="D21" s="97">
        <f t="shared" si="40"/>
        <v>0</v>
      </c>
      <c r="E21" s="96">
        <f t="shared" si="8"/>
        <v>0</v>
      </c>
      <c r="F21" s="98">
        <f t="shared" si="9"/>
        <v>0</v>
      </c>
      <c r="G21" s="99">
        <f>SUMIF('Saturday Race 11-06-21'!$B$11:$B$24,$B21,'Saturday Race 11-06-21'!$BF$11:$BF$24)</f>
        <v>0</v>
      </c>
      <c r="H21" s="99">
        <f>SUMIF('Saturday Race 11-06-21'!$B$11:$B$24,$B21,'Saturday Race 11-06-21'!$BI$11:$BI$24)</f>
        <v>0</v>
      </c>
      <c r="I21" s="99">
        <f>SUMIF('Saturday Race 11-06-21'!$B$11:$B$24,$B21,'Saturday Race 11-06-21'!$BL$11:$BL$24)</f>
        <v>0</v>
      </c>
      <c r="J21" s="99">
        <f>SUMIF('Saturday Race 11-06-21'!$B$11:$B$24,$B21,'Saturday Race 11-06-21'!$BO$11:$BO$24)</f>
        <v>0</v>
      </c>
      <c r="K21" s="99">
        <f>SUMIF('Saturday Race 11-06-21'!$B$11:$B$24,$B21,'Saturday Race 11-06-21'!$BR$11:$BR$24)</f>
        <v>0</v>
      </c>
      <c r="L21" s="99">
        <f>SUMIF('Saturday Race 11-20-21'!$B$11:$B$24,$B21,'Saturday Race 11-20-21'!$BF$11:$BF$24)</f>
        <v>0</v>
      </c>
      <c r="M21" s="99">
        <f>SUMIF('Saturday Race 11-20-21'!$B$11:$B$24,$B21,'Saturday Race 11-20-21'!$BI$11:$BI$24)</f>
        <v>0</v>
      </c>
      <c r="N21" s="99">
        <f>SUMIF('Saturday Race 11-20-21'!$B$11:$B$24,$B21,'Saturday Race 11-20-21'!$BL$11:$BL$24)</f>
        <v>0</v>
      </c>
      <c r="O21" s="99">
        <f>SUMIF('Saturday Race 11-20-21'!$B$11:$B$24,$B21,'Saturday Race 11-20-21'!$BO$11:$BO$24)</f>
        <v>0</v>
      </c>
      <c r="P21" s="99">
        <f>SUMIF('Saturday Race 11-20-21'!$B$11:$B$24,$B21,'Saturday Race 11-20-21'!$BR$11:$BR$24)</f>
        <v>0</v>
      </c>
      <c r="Q21" s="99">
        <f>SUMIF('One Day 12-04-21 Scots'!$B$11:$B$24,$B21,'One Day 12-04-21 Scots'!$BF$11:$BF$24)</f>
        <v>0</v>
      </c>
      <c r="R21" s="99">
        <f>SUMIF('One Day 12-04-21 Scots'!$B$11:$B$24,$B21,'One Day 12-04-21 Scots'!$BI$11:$BI$24)</f>
        <v>0</v>
      </c>
      <c r="S21" s="99">
        <f>SUMIF('One Day 12-04-21 Scots'!$B$11:$B$24,$B21,'One Day 12-04-21 Scots'!$BL$11:$BL$24)</f>
        <v>0</v>
      </c>
      <c r="T21" s="99">
        <f>SUMIF('One Day 12-04-21 Scots'!$B$11:$B$24,$B21,'One Day 12-04-21 Scots'!$BO$11:$BO$24)</f>
        <v>0</v>
      </c>
      <c r="U21" s="99">
        <f>SUMIF('One Day 12-04-21 Scots'!$B$11:$B$24,$B21,'One Day 12-04-21 Scots'!$BR$11:$BR$24)</f>
        <v>0</v>
      </c>
      <c r="V21" s="99">
        <f>SUMIF('One Day 12-04-21 Thistles'!$B$11:$B$25,$B21,'One Day 12-04-21 Thistles'!$BF$11:$BF$25)</f>
        <v>0</v>
      </c>
      <c r="W21" s="99">
        <f>SUMIF('One Day 12-04-21 Thistles'!$B$11:$B$25,$B21,'One Day 12-04-21 Thistles'!$BI$11:$BI$25)</f>
        <v>0</v>
      </c>
      <c r="X21" s="99">
        <f>SUMIF('One Day 12-04-21 Thistles'!$B$11:$B$25,$B21,'One Day 12-04-21 Thistles'!$BL$11:$BL$25)</f>
        <v>0</v>
      </c>
      <c r="Y21" s="99">
        <f>SUMIF('One Day 12-04-21 Thistles'!$B$11:$B$25,$B21,'One Day 12-04-21 Thistles'!$BO$11:$BO$25)</f>
        <v>0</v>
      </c>
      <c r="Z21" s="99">
        <f>SUMIF('One Day 12-04-21 Thistles'!$B$11:$B$25,$B21,'One Day 12-04-21 Thistles'!$BR$11:$BR$25)</f>
        <v>0</v>
      </c>
      <c r="AA21" s="99">
        <f>SUMIF('Saturday Race 1-08-22'!$B$11:$B$20,$B21,'Saturday Race 1-08-22'!$BF$11:$BF$20)</f>
        <v>0</v>
      </c>
      <c r="AB21" s="99">
        <f>SUMIF('Saturday Race 1-08-22'!$B$11:$B$20,$B21,'Saturday Race 1-08-22'!$BI$11:$BI$20)</f>
        <v>0</v>
      </c>
      <c r="AC21" s="99">
        <f>SUMIF('Saturday Race 1-08-22'!$B$11:$B$20,$B21,'Saturday Race 1-08-22'!$BL$11:$BL$20)</f>
        <v>0</v>
      </c>
      <c r="AD21" s="99">
        <f>SUMIF('Saturday Race 1-08-22'!$B$11:$B$20,$B21,'Saturday Race 1-08-22'!$BO$11:$BO$20)</f>
        <v>0</v>
      </c>
      <c r="AE21" s="99">
        <f>SUMIF('Saturday Race 1-08-22'!$B$11:$B$20,$B21,'Saturday Race 1-08-22'!$BR$11:$BR$20)</f>
        <v>0</v>
      </c>
      <c r="AF21" s="99">
        <f>SUMIF('Saturday Race 1-22-22'!$B$11:$B$20,$B21,'Saturday Race 1-22-22'!$BF$11:$BF$20)</f>
        <v>0</v>
      </c>
      <c r="AG21" s="99">
        <f>SUMIF('Saturday Race 1-22-22'!$B$11:$B$20,$B21,'Saturday Race 1-22-22'!$BI$11:$BI$20)</f>
        <v>0</v>
      </c>
      <c r="AH21" s="99">
        <f>SUMIF('Saturday Race 1-22-22'!$B$11:$B$20,$B21,'Saturday Race 1-22-22'!$BL$11:$BL$20)</f>
        <v>0</v>
      </c>
      <c r="AI21" s="99">
        <f>SUMIF('Saturday Race 1-22-22'!$B$11:$B$20,$B21,'Saturday Race 1-22-22'!$BO$11:$BO$20)</f>
        <v>0</v>
      </c>
      <c r="AJ21" s="99">
        <f>SUMIF('Saturday Race 1-22-22'!$B$11:$B$20,$B21,'Saturday Race 1-22-22'!$BR$11:$BR$20)</f>
        <v>0</v>
      </c>
      <c r="AK21" s="99">
        <f>SUMIF('Sunday Race 2-6-22'!$B$11:$B$20,$B21,'Sunday Race 2-6-22'!$BF$11:$BF$20)</f>
        <v>0</v>
      </c>
      <c r="AL21" s="99">
        <f>SUMIF('Sunday Race 2-6-22'!$B$11:$B$20,$B21,'Sunday Race 2-6-22'!$BI$11:$BI$20)</f>
        <v>0</v>
      </c>
      <c r="AM21" s="99">
        <f>SUMIF('Sunday Race 2-6-22'!$B$11:$B$20,$B21,'Sunday Race 2-6-22'!$BL$11:$BL$20)</f>
        <v>0</v>
      </c>
      <c r="AN21" s="99">
        <f>SUMIF('Sunday Race 2-6-22'!$B$11:$B$20,$B21,'Sunday Race 2-6-22'!$BO$11:$BO$20)</f>
        <v>0</v>
      </c>
      <c r="AO21" s="99">
        <f>SUMIF('Sunday Race 2-6-22'!$B$11:$B$20,$B21,'Sunday Race 2-6-22'!$BR$11:$BR$20)</f>
        <v>0</v>
      </c>
      <c r="AP21" s="99">
        <f>SUMIF('Chili One Day 2-12-22 Scots'!$B$11:$B$20,$B21,'Chili One Day 2-12-22 Scots'!$BF$11:$BF$20)</f>
        <v>0</v>
      </c>
      <c r="AQ21" s="99">
        <f>SUMIF('Chili One Day 2-12-22 Scots'!$B$11:$B$20,$B21,'Chili One Day 2-12-22 Scots'!$BI$11:$BI$20)</f>
        <v>0</v>
      </c>
      <c r="AR21" s="99">
        <f>SUMIF('Chili One Day 2-12-22 Scots'!$B$11:$B$20,$B21,'Chili One Day 2-12-22 Scots'!$BL$11:$BL$20)</f>
        <v>0</v>
      </c>
      <c r="AS21" s="99">
        <f>SUMIF('Chili One Day 2-12-22 Scots'!$B$11:$B$20,$B21,'Chili One Day 2-12-22 Scots'!$BO$11:$BO$20)</f>
        <v>0</v>
      </c>
      <c r="AT21" s="99">
        <f>SUMIF('Chili One Day 2-12-22 Scots'!$B$11:$B$20,$B21,'Chili One Day 2-12-22 Scots'!$BR$11:$BR$20)</f>
        <v>0</v>
      </c>
      <c r="AU21" s="99">
        <f>SUMIF('Chili One Day 2-12-22 Thistles'!$B$11:$B$20,$B21,'Chili One Day 2-12-22 Thistles'!$BF$11:$BF$20)</f>
        <v>0</v>
      </c>
      <c r="AV21" s="99">
        <f>SUMIF('Chili One Day 2-12-22 Thistles'!$B$11:$B$20,$B21,'Chili One Day 2-12-22 Thistles'!$BI$11:$BI$20)</f>
        <v>0</v>
      </c>
      <c r="AW21" s="99">
        <f>SUMIF('Chili One Day 2-12-22 Thistles'!$B$11:$B$20,$B21,'Chili One Day 2-12-22 Thistles'!$BL$11:$BL$20)</f>
        <v>0</v>
      </c>
      <c r="AX21" s="99">
        <f>SUMIF('Chili One Day 2-12-22 Thistles'!$B$11:$B$20,$B21,'Chili One Day 2-12-22 Thistles'!$BO$11:$BO$20)</f>
        <v>0</v>
      </c>
      <c r="AY21" s="99">
        <f>SUMIF('Chili One Day 2-12-22 Thistles'!$B$11:$B$20,$B21,'Chili One Day 2-12-22 Thistles'!$BR$11:$BR$20)</f>
        <v>0</v>
      </c>
      <c r="AZ21" s="99">
        <f>SUMIF('Sunday Race 2-20-22'!$B$11:$B$20,$B21,'Sunday Race 2-20-22'!$BF$11:$BF$20)</f>
        <v>0</v>
      </c>
      <c r="BA21" s="99">
        <f>SUMIF('Sunday Race 2-20-22'!$B$11:$B$20,$B21,'Sunday Race 2-20-22'!$BI$11:$BI$20)</f>
        <v>0</v>
      </c>
      <c r="BB21" s="99">
        <f>SUMIF('Sunday Race 2-20-22'!$B$11:$B$20,$B21,'Sunday Race 2-20-22'!$BL$11:$BL$20)</f>
        <v>0</v>
      </c>
      <c r="BC21" s="99">
        <f>SUMIF('Sunday Race 2-20-22'!$B$11:$B$20,$B21,'Sunday Race 2-20-22'!$BO$11:$BO$20)</f>
        <v>0</v>
      </c>
      <c r="BD21" s="99">
        <f>SUMIF('Sunday Race 2-20-22'!$B$11:$B$20,$B21,'Sunday Race 2-20-22'!$BR$11:$BR$20)</f>
        <v>0</v>
      </c>
      <c r="BE21" s="99">
        <f>SUMIF('Sunday Race 2-27-22'!$B$11:$B$20,$B21,'Sunday Race 2-27-22'!$BF$11:$BF$20)</f>
        <v>0</v>
      </c>
      <c r="BF21" s="99">
        <f>SUMIF('Sunday Race 2-27-22'!$B$11:$B$20,$B21,'Sunday Race 2-27-22'!$BI$11:$BI$20)</f>
        <v>0</v>
      </c>
      <c r="BG21" s="99">
        <f>SUMIF('Sunday Race 2-27-22'!$B$11:$B$20,$B21,'Sunday Race 2-27-22'!$BL$11:$BL$20)</f>
        <v>0</v>
      </c>
      <c r="BH21" s="99">
        <f>SUMIF('Sunday Race 2-27-22'!$B$11:$B$20,$B21,'Sunday Race 2-27-22'!$BO$11:$BO$20)</f>
        <v>0</v>
      </c>
      <c r="BI21" s="99">
        <f>SUMIF('Sunday Race 2-27-22'!$B$11:$B$20,$B21,'Sunday Race 2-27-22'!$BR$11:$BR$20)</f>
        <v>0</v>
      </c>
      <c r="BJ21" s="99">
        <f>SUMIF('Sunday Race 3-13-22'!$B$11:$B$21,$B21,'Sunday Race 3-13-22'!$BF$11:$BF$21)</f>
        <v>0</v>
      </c>
      <c r="BK21" s="99">
        <f>SUMIF('Sunday Race 3-13-22'!$B$11:$B$21,$B21,'Sunday Race 3-13-22'!$BI$11:$BI$21)</f>
        <v>0</v>
      </c>
      <c r="BL21" s="99">
        <f>SUMIF('Sunday Race 3-13-22'!$B$11:$B$21,$B21,'Sunday Race 3-13-22'!$BL$11:$BL$21)</f>
        <v>0</v>
      </c>
      <c r="BM21" s="99">
        <f>SUMIF('Sunday Race 3-13-22'!$B$11:$B$21,$B21,'Sunday Race 3-13-22'!$BO$11:$BO$21)</f>
        <v>0</v>
      </c>
      <c r="BN21" s="99">
        <f>SUMIF('Sunday Race 3-13-22'!$B$11:$B$21,$B21,'Sunday Race 3-13-22'!$BR$11:$BR$21)</f>
        <v>0</v>
      </c>
      <c r="BO21" s="99">
        <f>SUMIF('Saturday Race 3-19-22'!$B$11:$B$26,$B21,'Saturday Race 3-19-22'!$BF$11:$BF$26)</f>
        <v>0</v>
      </c>
      <c r="BP21" s="99">
        <f>SUMIF('Saturday Race 3-19-22'!$B$11:$B$26,$B21,'Saturday Race 3-19-22'!$BI$11:$BI$26)</f>
        <v>0</v>
      </c>
      <c r="BQ21" s="99">
        <f>SUMIF('Saturday Race 3-19-22'!$B$11:$B$26,$B21,'Saturday Race 3-19-22'!$BL$11:$BL$26)</f>
        <v>0</v>
      </c>
      <c r="BR21" s="99">
        <f>SUMIF('Saturday Race 3-19-22'!$B$11:$B$26,$B21,'Saturday Race 3-19-22'!$BO$11:$BO$26)</f>
        <v>0</v>
      </c>
      <c r="BS21" s="99">
        <f>SUMIF('Saturday Race 3-19-22'!$B$11:$B$26,$B21,'Saturday Race 3-19-22'!$BR$11:$BR$26)</f>
        <v>0</v>
      </c>
      <c r="BT21" s="99">
        <f>SUMIF('Sunday Races 4-10-22'!$B$11:$B$26,$B21,'Sunday Races 4-10-22'!$BF$11:$BF$26)</f>
        <v>0</v>
      </c>
      <c r="BU21" s="99">
        <f>SUMIF('Sunday Races 4-10-22'!$B$11:$B$26,$B21,'Sunday Races 4-10-22'!$BI$11:$BI$26)</f>
        <v>0</v>
      </c>
      <c r="BV21" s="99">
        <f>SUMIF('Sunday Races 4-10-22'!$B$11:$B$26,$B21,'Sunday Races 4-10-22'!$BL$11:$BL$26)</f>
        <v>0</v>
      </c>
      <c r="BW21" s="99">
        <f>SUMIF('Sunday Races 4-10-22'!$B$11:$B$26,$B21,'Sunday Races 4-10-22'!$BO$11:$BO$26)</f>
        <v>0</v>
      </c>
      <c r="BX21" s="99">
        <f>SUMIF('Sunday Races 4-10-22'!$B$11:$B$26,$B21,'Sunday Races 4-10-22'!$BR$11:$BR$26)</f>
        <v>0</v>
      </c>
      <c r="BY21" s="99">
        <f>SUMIF('Easter One Day 4-16-22 FS'!$B$11:$B$26,$B21,'Easter One Day 4-16-22 FS'!$BF$11:$BF$26)</f>
        <v>0</v>
      </c>
      <c r="BZ21" s="99">
        <f>SUMIF('Easter One Day 4-16-22 FS'!$B$11:$B$26,$B21,'Easter One Day 4-16-22 FS'!$BI$11:$BI$26)</f>
        <v>0</v>
      </c>
      <c r="CA21" s="99">
        <f>SUMIF('Easter One Day 4-16-22 FS'!$B$11:$B$26,$B21,'Easter One Day 4-16-22 FS'!$BL$11:$BL$26)</f>
        <v>0</v>
      </c>
      <c r="CB21" s="99">
        <f>SUMIF('Easter One Day 4-16-22 FS'!$B$11:$B$26,$B21,'Easter One Day 4-16-22 FS'!$BO$11:$BO$26)</f>
        <v>0</v>
      </c>
      <c r="CC21" s="99">
        <f>SUMIF('Easter One Day 4-16-22 FS'!$B$11:$B$26,$B21,'Easter One Day 4-16-22 FS'!$BR$11:$BR$26)</f>
        <v>0</v>
      </c>
      <c r="CD21" s="99">
        <f>SUMIF('Easter One Day 4-16-22 TH'!$B$11:$B$26,$B21,'Easter One Day 4-16-22 TH'!$BF$11:$BF$26)</f>
        <v>0</v>
      </c>
      <c r="CE21" s="99">
        <f>SUMIF('Easter One Day 4-16-22 TH'!$B$11:$B$26,$B21,'Easter One Day 4-16-22 TH'!$BI$11:$BI$26)</f>
        <v>0</v>
      </c>
      <c r="CF21" s="99">
        <f>SUMIF('Easter One Day 4-16-22 TH'!$B$11:$B$26,$B21,'Easter One Day 4-16-22 TH'!$BL$11:$BL$26)</f>
        <v>0</v>
      </c>
      <c r="CG21" s="99">
        <f>SUMIF('Easter One Day 4-16-22 TH'!$B$11:$B$26,$B21,'Easter One Day 4-16-22 TH'!$BO$11:$BO$26)</f>
        <v>0</v>
      </c>
      <c r="CH21" s="99">
        <f>SUMIF('Easter One Day 4-16-22 TH'!$B$11:$B$26,$B21,'Easter One Day 4-16-22 TH'!$BR$11:$BR$26)</f>
        <v>0</v>
      </c>
      <c r="CI21" s="99">
        <f>SUMIF('Sunday Races 5-1-22'!$B$11:$B$28,$B21,'Sunday Races 5-1-22'!$BF$11:$BF$28)</f>
        <v>0</v>
      </c>
      <c r="CJ21" s="99">
        <f>SUMIF('Sunday Races 5-1-22'!$B$11:$B$28,$B21,'Sunday Races 5-1-22'!$BI$11:$BI$28)</f>
        <v>0</v>
      </c>
      <c r="CK21" s="99">
        <f>SUMIF('Sunday Races 5-1-22'!$B$11:$B$28,$B21,'Sunday Races 5-1-22'!$BL$11:$BL$28)</f>
        <v>0</v>
      </c>
      <c r="CL21" s="99">
        <f>SUMIF('Sunday Races 5-1-22'!$B$11:$B$28,$B21,'Sunday Races 5-1-22'!$BO$11:$BO$28)</f>
        <v>0</v>
      </c>
      <c r="CM21" s="99">
        <f>SUMIF('Sunday Races 5-1-22'!$B$11:$B$28,$B21,'Sunday Races 5-1-22'!$BR$11:$BR$28)</f>
        <v>0</v>
      </c>
      <c r="CN21" s="99">
        <f>SUMIF('Long Distance Race 5-7-22'!$B$11:$B$27,$B21,'Long Distance Race 5-7-22'!$BF$11:$BF$27)</f>
        <v>0</v>
      </c>
      <c r="CO21" s="99">
        <f>SUMIF('Long Distance Race 5-7-22'!$B$11:$B$27,$B21,'Long Distance Race 5-7-22'!$BI$11:$BI$27)</f>
        <v>0</v>
      </c>
      <c r="CP21" s="99">
        <f>SUMIF('Long Distance Race 5-7-22'!$B$11:$B$27,$B21,'Long Distance Race 5-7-22'!$BL$11:$BL$27)</f>
        <v>0</v>
      </c>
      <c r="CQ21" s="99">
        <f>SUMIF('Long Distance Race 5-7-22'!$B$11:$B$27,$B21,'Long Distance Race 5-7-22'!$BO$11:$BO$27)</f>
        <v>0</v>
      </c>
      <c r="CR21" s="99">
        <f>SUMIF('Long Distance Race 5-7-22'!$B$11:$B$27,$B21,'Long Distance Race 5-7-22'!$BR$11:$BR$27)</f>
        <v>0</v>
      </c>
      <c r="CS21" s="99">
        <f>SUMIF('Memorial Day Regatta 5-28-22 Op'!$B$11:$B$27,$B21,'Memorial Day Regatta 5-28-22 Op'!$BF$11:$BF$27)</f>
        <v>0</v>
      </c>
      <c r="CT21" s="99">
        <f>SUMIF('Memorial Day Regatta 5-28-22 Op'!$B$11:$B$27,$B21,'Memorial Day Regatta 5-28-22 Op'!$BI$11:$BI$27)</f>
        <v>0</v>
      </c>
      <c r="CU21" s="99">
        <f>SUMIF('Memorial Day Regatta 5-28-22 Op'!$B$11:$B$27,$B21,'Memorial Day Regatta 5-28-22 Op'!$BL$11:$BL$27)</f>
        <v>0</v>
      </c>
      <c r="CV21" s="99">
        <f>SUMIF('Memorial Day Regatta 5-28-22 Op'!$B$11:$B$27,$B21,'Memorial Day Regatta 5-28-22 Op'!$BO$11:$BO$27)</f>
        <v>0</v>
      </c>
      <c r="CW21" s="99">
        <f>SUMIF('Memorial Day Regatta 5-28-22 Op'!$B$11:$B$27,$B21,'Memorial Day Regatta 5-28-22 Op'!$BR$11:$BR$27)</f>
        <v>0</v>
      </c>
      <c r="CX21" s="99">
        <f>SUMIF('Sunday Races 6-5-22'!$B$11:$B$28,$B21,'Sunday Races 6-5-22'!$BF$11:$BF$28)</f>
        <v>0</v>
      </c>
      <c r="CY21" s="99">
        <f>SUMIF('Sunday Races 6-5-22'!$B$11:$B$28,$B21,'Sunday Races 6-5-22'!$BI$11:$BI$28)</f>
        <v>0</v>
      </c>
      <c r="CZ21" s="99">
        <f>SUMIF('Sunday Races 6-5-22'!$B$11:$B$28,$B21,'Sunday Races 6-5-22'!$BL$11:$BL$28)</f>
        <v>0</v>
      </c>
      <c r="DA21" s="99">
        <f>SUMIF('Sunday Races 6-5-22'!$B$11:$B$28,$B21,'Sunday Races 6-5-22'!$BO$11:$BO$28)</f>
        <v>0</v>
      </c>
      <c r="DB21" s="99">
        <f>SUMIF('Sunday Races 6-5-22'!$B$11:$B$28,$B21,'Sunday Races 6-5-22'!$BR$11:$BR$28)</f>
        <v>0</v>
      </c>
      <c r="DC21" s="99">
        <f>SUMIF('Sunday Races 6-12-22'!$B$11:$B$24,$B21,'Sunday Races 6-12-22'!$BF$11:$BF$24)</f>
        <v>0</v>
      </c>
      <c r="DD21" s="99">
        <f>SUMIF('Sunday Races 6-12-22'!$B$11:$B$24,$B21,'Sunday Races 6-12-22'!$BI$11:$BI$24)</f>
        <v>0</v>
      </c>
      <c r="DE21" s="99">
        <f>SUMIF('Sunday Races 6-12-22'!$B$11:$B$24,$B21,'Sunday Races 6-12-22'!$BL$11:$BL$24)</f>
        <v>0</v>
      </c>
      <c r="DF21" s="99">
        <f>SUMIF('Sunday Races 6-12-22'!$B$11:$B$24,$B21,'Sunday Races 6-12-22'!$BO$11:$BO$24)</f>
        <v>0</v>
      </c>
      <c r="DG21" s="99">
        <f>SUMIF('Sunday Races 6-12-22'!$B$11:$B$24,$B21,'Sunday Races 6-12-22'!$BR$11:$BR$24)</f>
        <v>0</v>
      </c>
      <c r="DH21" s="99">
        <f>SUMIF('Saturday Races 6-18-22'!$B$11:$B$24,$B21,'Saturday Races 6-18-22'!$BF$11:$BF$24)</f>
        <v>0</v>
      </c>
      <c r="DI21" s="99">
        <f>SUMIF('Saturday Races 6-18-22'!$B$11:$B$24,$B21,'Saturday Races 6-18-22'!$BI$11:$BI$24)</f>
        <v>0</v>
      </c>
      <c r="DJ21" s="99">
        <f>SUMIF('Saturday Races 6-18-22'!$B$11:$B$24,$B21,'Saturday Races 6-18-22'!$BL$11:$BL$24)</f>
        <v>0</v>
      </c>
      <c r="DK21" s="99">
        <f>SUMIF('Saturday Races 6-18-22'!$B$11:$B$24,$B21,'Saturday Races 6-18-22'!$BO$11:$BO$24)</f>
        <v>0</v>
      </c>
      <c r="DL21" s="99">
        <f>SUMIF('Saturday Races 6-18-22'!$B$11:$B$24,$B21,'Saturday Races 6-18-22'!$BR$11:$BR$24)</f>
        <v>0</v>
      </c>
      <c r="DM21" s="99">
        <f>SUMIF('Caldwell Cup 6-25-22 TH'!$B$11:$B$25,$B21,'Caldwell Cup 6-25-22 TH'!$BF$11:$BF$25)</f>
        <v>0</v>
      </c>
      <c r="DN21" s="99">
        <f>SUMIF('Caldwell Cup 6-25-22 TH'!$B$11:$B$25,$B21,'Caldwell Cup 6-25-22 TH'!$BI$11:$BI$25)</f>
        <v>0</v>
      </c>
      <c r="DO21" s="99">
        <f>SUMIF('Caldwell Cup 6-25-22 TH'!$B$11:$B$25,$B21,'Caldwell Cup 6-25-22 TH'!$BL$11:$BL$25)</f>
        <v>0</v>
      </c>
      <c r="DP21" s="99">
        <f>SUMIF('Caldwell Cup 6-25-22 TH'!$B$11:$B$25,$B21,'Caldwell Cup 6-25-22 TH'!$BO$11:$BO$25)</f>
        <v>0</v>
      </c>
      <c r="DQ21" s="99">
        <f>SUMIF('Caldwell Cup 6-25-22 TH'!$B$11:$B$25,$B21,'Caldwell Cup 6-25-22 TH'!$BR$11:$BR$25)</f>
        <v>0</v>
      </c>
      <c r="DR21" s="99">
        <f>SUMIF('Caldwell Cup 6-25-22 FS'!$B$11:$B$18,$B21,'Caldwell Cup 6-25-22 FS'!$BF$11:$BF$18)</f>
        <v>0</v>
      </c>
      <c r="DS21" s="99">
        <f>SUMIF('Caldwell Cup 6-25-22 FS'!$B$11:$B$18,$B21,'Caldwell Cup 6-25-22 FS'!$BI$11:$BI$18)</f>
        <v>0</v>
      </c>
      <c r="DT21" s="99">
        <f>SUMIF('Caldwell Cup 6-25-22 FS'!$B$11:$B$18,$B21,'Caldwell Cup 6-25-22 FS'!$BL$11:$BL$18)</f>
        <v>0</v>
      </c>
      <c r="DU21" s="99">
        <f>SUMIF('Caldwell Cup 6-25-22 FS'!$B$11:$B$18,$B21,'Caldwell Cup 6-25-22 FS'!$BO$11:$BO$18)</f>
        <v>0</v>
      </c>
      <c r="DV21" s="99">
        <f>SUMIF('Caldwell Cup 6-25-22 FS'!$B$11:$B$18,$B21,'Caldwell Cup 6-25-22 FS'!$BR$11:$BR$18)</f>
        <v>0</v>
      </c>
      <c r="DW21" s="99">
        <f>SUMIF('Sunday Races 7-3-22'!$B$11:$B$25,$B21,'Sunday Races 7-3-22'!$BF$11:$BF$25)</f>
        <v>0</v>
      </c>
      <c r="DX21" s="99">
        <f>SUMIF('Sunday Races 7-3-22'!$B$11:$B$25,$B21,'Sunday Races 7-3-22'!$BI$11:$BI$25)</f>
        <v>0</v>
      </c>
      <c r="DY21" s="99">
        <f>SUMIF('Sunday Races 7-3-22'!$B$11:$B$25,$B21,'Sunday Races 7-3-22'!$BL$11:$BL$25)</f>
        <v>0</v>
      </c>
      <c r="DZ21" s="99">
        <f>SUMIF('Sunday Races 7-3-22'!$B$11:$B$25,$B21,'Sunday Races 7-3-22'!$BO$11:$BO$25)</f>
        <v>0</v>
      </c>
      <c r="EA21" s="99">
        <f>SUMIF('Sunday Races 7-3-22'!$B$11:$B$25,$B21,'Sunday Races 7-3-22'!$BR$11:$BR$25)</f>
        <v>0</v>
      </c>
      <c r="EB21" s="99">
        <f>SUMIF('Sunday Races 7-31-22'!$B$11:$B$25,$B21,'Sunday Races 7-31-22'!$BF$11:$BF$25)</f>
        <v>0</v>
      </c>
      <c r="EC21" s="99">
        <f>SUMIF('Sunday Races 7-31-22'!$B$11:$B$25,$B21,'Sunday Races 7-31-22'!$BI$11:$BI$25)</f>
        <v>0</v>
      </c>
      <c r="ED21" s="99">
        <f>SUMIF('Sunday Races 7-31-22'!$B$11:$B$25,$B21,'Sunday Races 7-31-22'!$BL$11:$BL$25)</f>
        <v>0</v>
      </c>
      <c r="EE21" s="99">
        <f>SUMIF('Sunday Races 7-31-22'!$B$11:$B$25,$B21,'Sunday Races 7-31-22'!$BO$11:$BO$25)</f>
        <v>0</v>
      </c>
      <c r="EF21" s="99">
        <f>SUMIF('Sunday Races 7-31-22'!$B$11:$B$25,$B21,'Sunday Races 7-31-22'!$BR$11:$BR$25)</f>
        <v>0</v>
      </c>
      <c r="EG21" s="99">
        <f>SUMIF('Sunday Races 8-14-22'!$B$11:$B$25,$B21,'Sunday Races 8-14-22'!$BF$11:$BF$25)</f>
        <v>0</v>
      </c>
      <c r="EH21" s="99">
        <f>SUMIF('Sunday Races 8-14-22'!$B$11:$B$25,$B21,'Sunday Races 8-14-22'!$BI$11:$BI$25)</f>
        <v>0</v>
      </c>
      <c r="EI21" s="99">
        <f>SUMIF('Sunday Races 8-14-22'!$B$11:$B$25,$B21,'Sunday Races 8-14-22'!$BL$11:$BL$25)</f>
        <v>0</v>
      </c>
      <c r="EJ21" s="99">
        <f>SUMIF('Sunday Races 8-14-22'!$B$11:$B$25,$B21,'Sunday Races 8-14-22'!$BO$11:$BO$25)</f>
        <v>0</v>
      </c>
      <c r="EK21" s="99">
        <f>SUMIF('Sunday Races 8-14-22'!$B$11:$B$25,$B21,'Sunday Races 8-14-22'!$BR$11:$BR$25)</f>
        <v>0</v>
      </c>
      <c r="EL21" s="99">
        <f>SUMIF('Saturday Races 8-20-22'!$B$11:$B$25,$B21,'Saturday Races 8-20-22'!$BF$11:$BF$25)</f>
        <v>0</v>
      </c>
      <c r="EM21" s="99">
        <f>SUMIF('Saturday Races 8-20-22'!$B$11:$B$25,$B21,'Saturday Races 8-20-22'!$BI$11:$BI$25)</f>
        <v>0</v>
      </c>
      <c r="EN21" s="99">
        <f>SUMIF('Saturday Races 8-20-22'!$B$11:$B$25,$B21,'Saturday Races 8-20-22'!$BL$11:$BL$25)</f>
        <v>0</v>
      </c>
      <c r="EO21" s="99">
        <f>SUMIF('Saturday Races 8-20-22'!$B$11:$B$25,$B21,'Saturday Races 8-20-22'!$BO$11:$BO$25)</f>
        <v>0</v>
      </c>
      <c r="EP21" s="99">
        <f>SUMIF('Saturday Races 8-20-22'!$B$11:$B$25,$B21,'Saturday Races 8-20-22'!$BR$11:$BR$25)</f>
        <v>0</v>
      </c>
      <c r="EQ21" s="99">
        <f>SUMIF('Sunday Races 9-11-22'!$B$11:$B$20,$B21,'Sunday Races 9-11-22'!$BF$11:$BF$20)</f>
        <v>0</v>
      </c>
      <c r="ER21" s="99">
        <f>SUMIF('Sunday Races 9-11-22'!$B$11:$B$20,$B21,'Sunday Races 9-11-22'!$BI$11:$BI$20)</f>
        <v>0</v>
      </c>
      <c r="ES21" s="99">
        <f>SUMIF('Sunday Races 9-11-22'!$B$11:$B$20,$B21,'Sunday Races 9-11-22'!$BL$11:$BL$20)</f>
        <v>0</v>
      </c>
      <c r="ET21" s="99">
        <f>SUMIF('Sunday Races 9-11-22'!$B$11:$B$20,$B21,'Sunday Races 9-11-22'!$BO$11:$BO$20)</f>
        <v>0</v>
      </c>
      <c r="EU21" s="99">
        <f>SUMIF('Sunday Races 9-11-22'!$B$11:$B$20,$B21,'Sunday Races 9-11-22'!$BR$11:$BR$20)</f>
        <v>0</v>
      </c>
      <c r="EV21" s="99">
        <f>SUMIF('2022-09-17 Leukemia Cup TH'!$B$11:$B$26,$B21,'2022-09-17 Leukemia Cup TH'!$BF$11:$BF$26)</f>
        <v>0</v>
      </c>
      <c r="EW21" s="99">
        <f>SUMIF('2022-09-17 Leukemia Cup TH'!$B$11:$B$26,$B21,'2022-09-17 Leukemia Cup TH'!$BI$11:$BI$26)</f>
        <v>0</v>
      </c>
      <c r="EX21" s="99">
        <f>SUMIF('2022-09-17 Leukemia Cup TH'!$B$11:$B$26,$B21,'2022-09-17 Leukemia Cup TH'!$BL$11:$BL$26)</f>
        <v>0</v>
      </c>
      <c r="EY21" s="99">
        <f>SUMIF('2022-09-17 Leukemia Cup TH'!$B$11:$B$26,$B21,'2022-09-17 Leukemia Cup TH'!$BO$11:$BO$26)</f>
        <v>0</v>
      </c>
      <c r="EZ21" s="99">
        <f>SUMIF('2022-09-17 Leukemia Cup TH'!$B$11:$B$26,$B21,'2022-09-17 Leukemia Cup TH'!$BR$11:$BR$26)</f>
        <v>0</v>
      </c>
      <c r="FA21" s="99">
        <f>SUMIF('Smith-Berry LDR 9-24-22'!$B$11:$B$28,$B21,'Smith-Berry LDR 9-24-22'!$BF$11:$BF$28)</f>
        <v>0</v>
      </c>
      <c r="FB21" s="99">
        <f>SUMIF('Smith-Berry LDR 9-24-22'!$B$11:$B$28,$B21,'Smith-Berry LDR 9-24-22'!$BI$11:$BI$28)</f>
        <v>0</v>
      </c>
      <c r="FC21" s="99">
        <f>SUMIF('Smith-Berry LDR 9-24-22'!$B$11:$B$28,$B21,'Smith-Berry LDR 9-24-22'!$BL$11:$BL$28)</f>
        <v>0</v>
      </c>
      <c r="FD21" s="99">
        <f>SUMIF('Smith-Berry LDR 9-24-22'!$B$11:$B$28,$B21,'Smith-Berry LDR 9-24-22'!$BO$11:$BO$28)</f>
        <v>0</v>
      </c>
      <c r="FE21" s="99">
        <f>SUMIF('Smith-Berry LDR 9-24-22'!$B$11:$B$28,$B21,'Smith-Berry LDR 9-24-22'!$BR$11:$BR$28)</f>
        <v>0</v>
      </c>
      <c r="FF21" s="99">
        <f>SUMIF('Sunday Races 10-9-22'!$B$11:$B$15,$B21,'Sunday Races 10-9-22'!$BF$11:$BF$15)</f>
        <v>0</v>
      </c>
      <c r="FG21" s="99">
        <f>SUMIF('Sunday Races 10-9-22'!$B$11:$B$15,$B21,'Sunday Races 10-9-22'!$BI$11:$BI$15)</f>
        <v>0</v>
      </c>
      <c r="FH21" s="99">
        <f>SUMIF('Sunday Races 10-9-22'!$B$11:$B$15,$B21,'Sunday Races 10-9-22'!$BL$11:$BL$15)</f>
        <v>0</v>
      </c>
      <c r="FI21" s="99">
        <f>SUMIF('Sunday Races 10-9-22'!$B$11:$B$15,$B21,'Sunday Races 10-9-22'!$BO$11:$BO$15)</f>
        <v>0</v>
      </c>
      <c r="FJ21" s="99">
        <f>SUMIF('Sunday Races 10-9-22'!$B$11:$B$15,$B21,'Sunday Races 10-9-22'!$BR$11:$BR$15)</f>
        <v>0</v>
      </c>
      <c r="FK21" s="99">
        <f>SUMIF('Great Pumpkin Regatta 10-15-22'!$B$11:$B$53,$B21,'Great Pumpkin Regatta 10-15-22'!$BF$11:$BF$53)</f>
        <v>0</v>
      </c>
      <c r="FL21" s="99">
        <f>SUMIF('Great Pumpkin Regatta 10-15-22'!$B$11:$B$53,$B21,'Great Pumpkin Regatta 10-15-22'!$BI$11:$BI$53)</f>
        <v>0</v>
      </c>
      <c r="FM21" s="99">
        <f>SUMIF('Great Pumpkin Regatta 10-15-22'!$B$11:$B$53,$B21,'Great Pumpkin Regatta 10-15-22'!$BL$11:$BL$53)</f>
        <v>0</v>
      </c>
      <c r="FN21" s="99">
        <f>SUMIF('Great Pumpkin Regatta 10-15-22'!$B$11:$B$53,$B21,'Great Pumpkin Regatta 10-15-22'!$BO$11:$BO$53)</f>
        <v>0</v>
      </c>
      <c r="FO21" s="99">
        <f>SUMIF('Great Pumpkin Regatta 10-15-22'!$B$11:$B$53,$B21,'Great Pumpkin Regatta 10-15-22'!$BR$11:$BR$53)</f>
        <v>0</v>
      </c>
      <c r="FP21" s="99">
        <f>SUMIF('Sunday Races 10-23-22'!$B$11:$B$16,$B21,'Sunday Races 10-23-22'!$BF$11:$BF$16)</f>
        <v>0</v>
      </c>
      <c r="FQ21" s="99">
        <f>SUMIF('Sunday Races 10-23-22'!$B$11:$B$16,$B21,'Sunday Races 10-23-22'!$BI$11:$BI$16)</f>
        <v>0</v>
      </c>
      <c r="FR21" s="99">
        <f>SUMIF('Sunday Races 10-23-22'!$B$11:$B$16,$B21,'Sunday Races 10-23-22'!$BL$11:$BL$16)</f>
        <v>0</v>
      </c>
      <c r="FS21" s="99">
        <f>SUMIF('Sunday Races 10-23-22'!$B$11:$B$16,$B21,'Sunday Races 10-23-22'!$BO$11:$BO$16)</f>
        <v>0</v>
      </c>
      <c r="FT21" s="99">
        <f>SUMIF('Sunday Races 10-23-22'!$B$11:$B$16,$B21,'Sunday Races 10-23-22'!$BR$11:$BR$16)</f>
        <v>0</v>
      </c>
      <c r="FU21" s="100"/>
      <c r="FV21" s="101"/>
      <c r="FW21" s="102">
        <f t="shared" si="32"/>
        <v>0</v>
      </c>
      <c r="FX21" s="102">
        <f t="shared" si="32"/>
        <v>0</v>
      </c>
      <c r="FY21" s="102">
        <f t="shared" si="32"/>
        <v>0</v>
      </c>
      <c r="FZ21" s="102">
        <f t="shared" si="32"/>
        <v>0</v>
      </c>
      <c r="GA21" s="102">
        <f t="shared" si="32"/>
        <v>0</v>
      </c>
      <c r="GB21" s="102">
        <f t="shared" si="32"/>
        <v>0</v>
      </c>
      <c r="GC21" s="102">
        <f t="shared" si="32"/>
        <v>0</v>
      </c>
      <c r="GD21" s="102">
        <f t="shared" si="32"/>
        <v>0</v>
      </c>
      <c r="GE21" s="102">
        <f t="shared" si="32"/>
        <v>0</v>
      </c>
      <c r="GF21" s="102">
        <f t="shared" si="32"/>
        <v>0</v>
      </c>
      <c r="GG21" s="102">
        <f t="shared" si="33"/>
        <v>0</v>
      </c>
      <c r="GH21" s="102">
        <f t="shared" si="33"/>
        <v>0</v>
      </c>
      <c r="GI21" s="102">
        <f t="shared" si="33"/>
        <v>0</v>
      </c>
      <c r="GJ21" s="102">
        <f t="shared" si="33"/>
        <v>0</v>
      </c>
      <c r="GK21" s="102">
        <f t="shared" si="33"/>
        <v>0</v>
      </c>
      <c r="GL21" s="102">
        <f t="shared" si="33"/>
        <v>0</v>
      </c>
      <c r="GM21" s="102">
        <f t="shared" si="33"/>
        <v>0</v>
      </c>
      <c r="GN21" s="102">
        <f t="shared" si="33"/>
        <v>0</v>
      </c>
      <c r="GO21" s="102">
        <f t="shared" si="33"/>
        <v>0</v>
      </c>
      <c r="GP21" s="102">
        <f t="shared" si="33"/>
        <v>0</v>
      </c>
      <c r="GQ21" s="102">
        <f t="shared" si="34"/>
        <v>0</v>
      </c>
      <c r="GR21" s="102">
        <f t="shared" si="34"/>
        <v>0</v>
      </c>
      <c r="GS21" s="102">
        <f t="shared" si="34"/>
        <v>0</v>
      </c>
      <c r="GT21" s="102">
        <f t="shared" si="34"/>
        <v>0</v>
      </c>
      <c r="GU21" s="102">
        <f t="shared" si="34"/>
        <v>0</v>
      </c>
      <c r="GV21" s="102">
        <f t="shared" si="34"/>
        <v>0</v>
      </c>
      <c r="GW21" s="102">
        <f t="shared" si="34"/>
        <v>0</v>
      </c>
      <c r="GX21" s="102">
        <f t="shared" si="34"/>
        <v>0</v>
      </c>
      <c r="GY21" s="102">
        <f t="shared" si="34"/>
        <v>0</v>
      </c>
      <c r="GZ21" s="102">
        <f t="shared" si="34"/>
        <v>0</v>
      </c>
      <c r="HA21" s="102">
        <f t="shared" si="35"/>
        <v>0</v>
      </c>
      <c r="HB21" s="102">
        <f t="shared" si="35"/>
        <v>0</v>
      </c>
      <c r="HC21" s="102">
        <f t="shared" si="35"/>
        <v>0</v>
      </c>
      <c r="HD21" s="102">
        <f t="shared" si="35"/>
        <v>0</v>
      </c>
      <c r="HE21" s="102">
        <f t="shared" si="35"/>
        <v>0</v>
      </c>
      <c r="HF21" s="102">
        <f t="shared" si="35"/>
        <v>0</v>
      </c>
      <c r="HG21" s="102">
        <f t="shared" si="35"/>
        <v>0</v>
      </c>
      <c r="HH21" s="102">
        <f t="shared" si="35"/>
        <v>0</v>
      </c>
      <c r="HI21" s="102">
        <f t="shared" si="35"/>
        <v>0</v>
      </c>
      <c r="HJ21" s="102">
        <f t="shared" si="35"/>
        <v>0</v>
      </c>
      <c r="HK21" s="102">
        <f t="shared" si="36"/>
        <v>0</v>
      </c>
      <c r="HL21" s="102">
        <f t="shared" si="36"/>
        <v>0</v>
      </c>
      <c r="HM21" s="102">
        <f t="shared" si="36"/>
        <v>0</v>
      </c>
      <c r="HN21" s="102">
        <f t="shared" si="36"/>
        <v>0</v>
      </c>
      <c r="HO21" s="102">
        <f t="shared" si="36"/>
        <v>0</v>
      </c>
      <c r="HP21" s="102">
        <f t="shared" si="36"/>
        <v>0</v>
      </c>
      <c r="HQ21" s="102">
        <f t="shared" si="36"/>
        <v>0</v>
      </c>
      <c r="HR21" s="102">
        <f t="shared" si="36"/>
        <v>0</v>
      </c>
      <c r="HS21" s="102">
        <f t="shared" si="36"/>
        <v>0</v>
      </c>
      <c r="HT21" s="102">
        <f t="shared" si="36"/>
        <v>0</v>
      </c>
      <c r="HU21" s="102">
        <f t="shared" si="37"/>
        <v>0</v>
      </c>
      <c r="HV21" s="102">
        <f t="shared" si="37"/>
        <v>0</v>
      </c>
      <c r="HW21" s="102">
        <f t="shared" si="37"/>
        <v>0</v>
      </c>
      <c r="HX21" s="102">
        <f t="shared" si="37"/>
        <v>0</v>
      </c>
      <c r="HY21" s="102">
        <f t="shared" si="37"/>
        <v>0</v>
      </c>
      <c r="HZ21" s="102">
        <f t="shared" si="37"/>
        <v>0</v>
      </c>
      <c r="IA21" s="102">
        <f t="shared" si="37"/>
        <v>0</v>
      </c>
      <c r="IB21" s="102">
        <f t="shared" si="37"/>
        <v>0</v>
      </c>
      <c r="IC21" s="102">
        <f t="shared" si="37"/>
        <v>0</v>
      </c>
      <c r="ID21" s="102">
        <f t="shared" si="37"/>
        <v>0</v>
      </c>
      <c r="IE21" s="102">
        <f t="shared" si="38"/>
        <v>0</v>
      </c>
      <c r="IF21" s="102">
        <f t="shared" si="38"/>
        <v>0</v>
      </c>
      <c r="IG21" s="102">
        <f t="shared" si="38"/>
        <v>0</v>
      </c>
      <c r="IH21" s="102">
        <f t="shared" si="38"/>
        <v>0</v>
      </c>
      <c r="II21" s="102">
        <f t="shared" si="38"/>
        <v>0</v>
      </c>
      <c r="IJ21" s="102">
        <f t="shared" si="38"/>
        <v>0</v>
      </c>
      <c r="IK21" s="102">
        <f t="shared" si="38"/>
        <v>0</v>
      </c>
      <c r="IL21" s="102">
        <f t="shared" si="38"/>
        <v>0</v>
      </c>
      <c r="IM21" s="102">
        <f t="shared" si="38"/>
        <v>0</v>
      </c>
      <c r="IN21" s="102">
        <f t="shared" si="38"/>
        <v>0</v>
      </c>
      <c r="IO21" s="102">
        <f t="shared" si="38"/>
        <v>0</v>
      </c>
      <c r="IP21" s="102">
        <f t="shared" si="38"/>
        <v>0</v>
      </c>
      <c r="IQ21" s="102">
        <f t="shared" si="38"/>
        <v>0</v>
      </c>
      <c r="IR21" s="102">
        <f t="shared" si="38"/>
        <v>0</v>
      </c>
      <c r="IS21" s="102">
        <f t="shared" si="38"/>
        <v>0</v>
      </c>
      <c r="IU21" s="99">
        <f>SUMIF('2021 Club Championship Crew'!$B$11:$B$14,$B21,'2021 Club Championship Crew'!$BN$11:$BN$14)</f>
        <v>0</v>
      </c>
      <c r="IV21" s="99">
        <f>SUMIF('2021 Club Championship Crew'!$B$11:$B$14,$B21,'2021 Club Championship Crew'!$BQ$11:$BQ$14)</f>
        <v>0</v>
      </c>
      <c r="IW21" s="99">
        <f>SUMIF('2021 Club Championship Crew'!$B$11:$B$14,$B21,'2021 Club Championship Crew'!$BT$11:$BT$14)</f>
        <v>0</v>
      </c>
      <c r="IX21" s="99">
        <f>SUMIF('2021 Club Championship Crew'!$B$11:$B$14,$B21,'2021 Club Championship Crew'!$BW$11:$BW$14)</f>
        <v>0</v>
      </c>
      <c r="IY21" s="99">
        <f>SUMIF('2021 Club Championship Crew'!$B$11:$B$14,$B21,'2021 Club Championship Crew'!$CC$11:$CC$14)</f>
        <v>0</v>
      </c>
    </row>
    <row r="22" spans="1:259" ht="15" customHeight="1" x14ac:dyDescent="0.2">
      <c r="A22" s="134">
        <f t="shared" si="17"/>
        <v>16</v>
      </c>
      <c r="B22" s="103" t="s">
        <v>263</v>
      </c>
      <c r="C22" s="96">
        <f t="shared" si="39"/>
        <v>0</v>
      </c>
      <c r="D22" s="97">
        <f t="shared" si="40"/>
        <v>0</v>
      </c>
      <c r="E22" s="96">
        <f t="shared" si="8"/>
        <v>0</v>
      </c>
      <c r="F22" s="98">
        <f t="shared" si="9"/>
        <v>0</v>
      </c>
      <c r="G22" s="99">
        <f>SUMIF('Saturday Race 11-06-21'!$B$11:$B$24,$B22,'Saturday Race 11-06-21'!$BF$11:$BF$24)</f>
        <v>0</v>
      </c>
      <c r="H22" s="99">
        <f>SUMIF('Saturday Race 11-06-21'!$B$11:$B$24,$B22,'Saturday Race 11-06-21'!$BI$11:$BI$24)</f>
        <v>0</v>
      </c>
      <c r="I22" s="99">
        <f>SUMIF('Saturday Race 11-06-21'!$B$11:$B$24,$B22,'Saturday Race 11-06-21'!$BL$11:$BL$24)</f>
        <v>0</v>
      </c>
      <c r="J22" s="99">
        <f>SUMIF('Saturday Race 11-06-21'!$B$11:$B$24,$B22,'Saturday Race 11-06-21'!$BO$11:$BO$24)</f>
        <v>0</v>
      </c>
      <c r="K22" s="99">
        <f>SUMIF('Saturday Race 11-06-21'!$B$11:$B$24,$B22,'Saturday Race 11-06-21'!$BR$11:$BR$24)</f>
        <v>0</v>
      </c>
      <c r="L22" s="99">
        <f>SUMIF('Saturday Race 11-20-21'!$B$11:$B$24,$B22,'Saturday Race 11-20-21'!$BF$11:$BF$24)</f>
        <v>0</v>
      </c>
      <c r="M22" s="99">
        <f>SUMIF('Saturday Race 11-20-21'!$B$11:$B$24,$B22,'Saturday Race 11-20-21'!$BI$11:$BI$24)</f>
        <v>0</v>
      </c>
      <c r="N22" s="99">
        <f>SUMIF('Saturday Race 11-20-21'!$B$11:$B$24,$B22,'Saturday Race 11-20-21'!$BL$11:$BL$24)</f>
        <v>0</v>
      </c>
      <c r="O22" s="99">
        <f>SUMIF('Saturday Race 11-20-21'!$B$11:$B$24,$B22,'Saturday Race 11-20-21'!$BO$11:$BO$24)</f>
        <v>0</v>
      </c>
      <c r="P22" s="99">
        <f>SUMIF('Saturday Race 11-20-21'!$B$11:$B$24,$B22,'Saturday Race 11-20-21'!$BR$11:$BR$24)</f>
        <v>0</v>
      </c>
      <c r="Q22" s="99">
        <f>SUMIF('One Day 12-04-21 Scots'!$B$11:$B$24,$B22,'One Day 12-04-21 Scots'!$BF$11:$BF$24)</f>
        <v>0</v>
      </c>
      <c r="R22" s="99">
        <f>SUMIF('One Day 12-04-21 Scots'!$B$11:$B$24,$B22,'One Day 12-04-21 Scots'!$BI$11:$BI$24)</f>
        <v>0</v>
      </c>
      <c r="S22" s="99">
        <f>SUMIF('One Day 12-04-21 Scots'!$B$11:$B$24,$B22,'One Day 12-04-21 Scots'!$BL$11:$BL$24)</f>
        <v>0</v>
      </c>
      <c r="T22" s="99">
        <f>SUMIF('One Day 12-04-21 Scots'!$B$11:$B$24,$B22,'One Day 12-04-21 Scots'!$BO$11:$BO$24)</f>
        <v>0</v>
      </c>
      <c r="U22" s="99">
        <f>SUMIF('One Day 12-04-21 Scots'!$B$11:$B$24,$B22,'One Day 12-04-21 Scots'!$BR$11:$BR$24)</f>
        <v>0</v>
      </c>
      <c r="V22" s="99">
        <f>SUMIF('One Day 12-04-21 Thistles'!$B$11:$B$25,$B22,'One Day 12-04-21 Thistles'!$BF$11:$BF$25)</f>
        <v>0</v>
      </c>
      <c r="W22" s="99">
        <f>SUMIF('One Day 12-04-21 Thistles'!$B$11:$B$25,$B22,'One Day 12-04-21 Thistles'!$BI$11:$BI$25)</f>
        <v>0</v>
      </c>
      <c r="X22" s="99">
        <f>SUMIF('One Day 12-04-21 Thistles'!$B$11:$B$25,$B22,'One Day 12-04-21 Thistles'!$BL$11:$BL$25)</f>
        <v>0</v>
      </c>
      <c r="Y22" s="99">
        <f>SUMIF('One Day 12-04-21 Thistles'!$B$11:$B$25,$B22,'One Day 12-04-21 Thistles'!$BO$11:$BO$25)</f>
        <v>0</v>
      </c>
      <c r="Z22" s="99">
        <f>SUMIF('One Day 12-04-21 Thistles'!$B$11:$B$25,$B22,'One Day 12-04-21 Thistles'!$BR$11:$BR$25)</f>
        <v>0</v>
      </c>
      <c r="AA22" s="99">
        <f>SUMIF('Saturday Race 1-08-22'!$B$11:$B$20,$B22,'Saturday Race 1-08-22'!$BF$11:$BF$20)</f>
        <v>0</v>
      </c>
      <c r="AB22" s="99">
        <f>SUMIF('Saturday Race 1-08-22'!$B$11:$B$20,$B22,'Saturday Race 1-08-22'!$BI$11:$BI$20)</f>
        <v>0</v>
      </c>
      <c r="AC22" s="99">
        <f>SUMIF('Saturday Race 1-08-22'!$B$11:$B$20,$B22,'Saturday Race 1-08-22'!$BL$11:$BL$20)</f>
        <v>0</v>
      </c>
      <c r="AD22" s="99">
        <f>SUMIF('Saturday Race 1-08-22'!$B$11:$B$20,$B22,'Saturday Race 1-08-22'!$BO$11:$BO$20)</f>
        <v>0</v>
      </c>
      <c r="AE22" s="99">
        <f>SUMIF('Saturday Race 1-08-22'!$B$11:$B$20,$B22,'Saturday Race 1-08-22'!$BR$11:$BR$20)</f>
        <v>0</v>
      </c>
      <c r="AF22" s="99">
        <f>SUMIF('Saturday Race 1-22-22'!$B$11:$B$20,$B22,'Saturday Race 1-22-22'!$BF$11:$BF$20)</f>
        <v>0</v>
      </c>
      <c r="AG22" s="99">
        <f>SUMIF('Saturday Race 1-22-22'!$B$11:$B$20,$B22,'Saturday Race 1-22-22'!$BI$11:$BI$20)</f>
        <v>0</v>
      </c>
      <c r="AH22" s="99">
        <f>SUMIF('Saturday Race 1-22-22'!$B$11:$B$20,$B22,'Saturday Race 1-22-22'!$BL$11:$BL$20)</f>
        <v>0</v>
      </c>
      <c r="AI22" s="99">
        <f>SUMIF('Saturday Race 1-22-22'!$B$11:$B$20,$B22,'Saturday Race 1-22-22'!$BO$11:$BO$20)</f>
        <v>0</v>
      </c>
      <c r="AJ22" s="99">
        <f>SUMIF('Saturday Race 1-22-22'!$B$11:$B$20,$B22,'Saturday Race 1-22-22'!$BR$11:$BR$20)</f>
        <v>0</v>
      </c>
      <c r="AK22" s="99">
        <f>SUMIF('Sunday Race 2-6-22'!$B$11:$B$20,$B22,'Sunday Race 2-6-22'!$BF$11:$BF$20)</f>
        <v>0</v>
      </c>
      <c r="AL22" s="99">
        <f>SUMIF('Sunday Race 2-6-22'!$B$11:$B$20,$B22,'Sunday Race 2-6-22'!$BI$11:$BI$20)</f>
        <v>0</v>
      </c>
      <c r="AM22" s="99">
        <f>SUMIF('Sunday Race 2-6-22'!$B$11:$B$20,$B22,'Sunday Race 2-6-22'!$BL$11:$BL$20)</f>
        <v>0</v>
      </c>
      <c r="AN22" s="99">
        <f>SUMIF('Sunday Race 2-6-22'!$B$11:$B$20,$B22,'Sunday Race 2-6-22'!$BO$11:$BO$20)</f>
        <v>0</v>
      </c>
      <c r="AO22" s="99">
        <f>SUMIF('Sunday Race 2-6-22'!$B$11:$B$20,$B22,'Sunday Race 2-6-22'!$BR$11:$BR$20)</f>
        <v>0</v>
      </c>
      <c r="AP22" s="99">
        <f>SUMIF('Chili One Day 2-12-22 Scots'!$B$11:$B$20,$B22,'Chili One Day 2-12-22 Scots'!$BF$11:$BF$20)</f>
        <v>0</v>
      </c>
      <c r="AQ22" s="99">
        <f>SUMIF('Chili One Day 2-12-22 Scots'!$B$11:$B$20,$B22,'Chili One Day 2-12-22 Scots'!$BI$11:$BI$20)</f>
        <v>0</v>
      </c>
      <c r="AR22" s="99">
        <f>SUMIF('Chili One Day 2-12-22 Scots'!$B$11:$B$20,$B22,'Chili One Day 2-12-22 Scots'!$BL$11:$BL$20)</f>
        <v>0</v>
      </c>
      <c r="AS22" s="99">
        <f>SUMIF('Chili One Day 2-12-22 Scots'!$B$11:$B$20,$B22,'Chili One Day 2-12-22 Scots'!$BO$11:$BO$20)</f>
        <v>0</v>
      </c>
      <c r="AT22" s="99">
        <f>SUMIF('Chili One Day 2-12-22 Scots'!$B$11:$B$20,$B22,'Chili One Day 2-12-22 Scots'!$BR$11:$BR$20)</f>
        <v>0</v>
      </c>
      <c r="AU22" s="99">
        <f>SUMIF('Chili One Day 2-12-22 Thistles'!$B$11:$B$20,$B22,'Chili One Day 2-12-22 Thistles'!$BF$11:$BF$20)</f>
        <v>0</v>
      </c>
      <c r="AV22" s="99">
        <f>SUMIF('Chili One Day 2-12-22 Thistles'!$B$11:$B$20,$B22,'Chili One Day 2-12-22 Thistles'!$BI$11:$BI$20)</f>
        <v>0</v>
      </c>
      <c r="AW22" s="99">
        <f>SUMIF('Chili One Day 2-12-22 Thistles'!$B$11:$B$20,$B22,'Chili One Day 2-12-22 Thistles'!$BL$11:$BL$20)</f>
        <v>0</v>
      </c>
      <c r="AX22" s="99">
        <f>SUMIF('Chili One Day 2-12-22 Thistles'!$B$11:$B$20,$B22,'Chili One Day 2-12-22 Thistles'!$BO$11:$BO$20)</f>
        <v>0</v>
      </c>
      <c r="AY22" s="99">
        <f>SUMIF('Chili One Day 2-12-22 Thistles'!$B$11:$B$20,$B22,'Chili One Day 2-12-22 Thistles'!$BR$11:$BR$20)</f>
        <v>0</v>
      </c>
      <c r="AZ22" s="99">
        <f>SUMIF('Sunday Race 2-20-22'!$B$11:$B$20,$B22,'Sunday Race 2-20-22'!$BF$11:$BF$20)</f>
        <v>0</v>
      </c>
      <c r="BA22" s="99">
        <f>SUMIF('Sunday Race 2-20-22'!$B$11:$B$20,$B22,'Sunday Race 2-20-22'!$BI$11:$BI$20)</f>
        <v>0</v>
      </c>
      <c r="BB22" s="99">
        <f>SUMIF('Sunday Race 2-20-22'!$B$11:$B$20,$B22,'Sunday Race 2-20-22'!$BL$11:$BL$20)</f>
        <v>0</v>
      </c>
      <c r="BC22" s="99">
        <f>SUMIF('Sunday Race 2-20-22'!$B$11:$B$20,$B22,'Sunday Race 2-20-22'!$BO$11:$BO$20)</f>
        <v>0</v>
      </c>
      <c r="BD22" s="99">
        <f>SUMIF('Sunday Race 2-20-22'!$B$11:$B$20,$B22,'Sunday Race 2-20-22'!$BR$11:$BR$20)</f>
        <v>0</v>
      </c>
      <c r="BE22" s="99">
        <f>SUMIF('Sunday Race 2-27-22'!$B$11:$B$20,$B22,'Sunday Race 2-27-22'!$BF$11:$BF$20)</f>
        <v>0</v>
      </c>
      <c r="BF22" s="99">
        <f>SUMIF('Sunday Race 2-27-22'!$B$11:$B$20,$B22,'Sunday Race 2-27-22'!$BI$11:$BI$20)</f>
        <v>0</v>
      </c>
      <c r="BG22" s="99">
        <f>SUMIF('Sunday Race 2-27-22'!$B$11:$B$20,$B22,'Sunday Race 2-27-22'!$BL$11:$BL$20)</f>
        <v>0</v>
      </c>
      <c r="BH22" s="99">
        <f>SUMIF('Sunday Race 2-27-22'!$B$11:$B$20,$B22,'Sunday Race 2-27-22'!$BO$11:$BO$20)</f>
        <v>0</v>
      </c>
      <c r="BI22" s="99">
        <f>SUMIF('Sunday Race 2-27-22'!$B$11:$B$20,$B22,'Sunday Race 2-27-22'!$BR$11:$BR$20)</f>
        <v>0</v>
      </c>
      <c r="BJ22" s="99">
        <f>SUMIF('Sunday Race 3-13-22'!$B$11:$B$21,$B22,'Sunday Race 3-13-22'!$BF$11:$BF$21)</f>
        <v>0</v>
      </c>
      <c r="BK22" s="99">
        <f>SUMIF('Sunday Race 3-13-22'!$B$11:$B$21,$B22,'Sunday Race 3-13-22'!$BI$11:$BI$21)</f>
        <v>0</v>
      </c>
      <c r="BL22" s="99">
        <f>SUMIF('Sunday Race 3-13-22'!$B$11:$B$21,$B22,'Sunday Race 3-13-22'!$BL$11:$BL$21)</f>
        <v>0</v>
      </c>
      <c r="BM22" s="99">
        <f>SUMIF('Sunday Race 3-13-22'!$B$11:$B$21,$B22,'Sunday Race 3-13-22'!$BO$11:$BO$21)</f>
        <v>0</v>
      </c>
      <c r="BN22" s="99">
        <f>SUMIF('Sunday Race 3-13-22'!$B$11:$B$21,$B22,'Sunday Race 3-13-22'!$BR$11:$BR$21)</f>
        <v>0</v>
      </c>
      <c r="BO22" s="99">
        <f>SUMIF('Saturday Race 3-19-22'!$B$11:$B$26,$B22,'Saturday Race 3-19-22'!$BF$11:$BF$26)</f>
        <v>0</v>
      </c>
      <c r="BP22" s="99">
        <f>SUMIF('Saturday Race 3-19-22'!$B$11:$B$26,$B22,'Saturday Race 3-19-22'!$BI$11:$BI$26)</f>
        <v>0</v>
      </c>
      <c r="BQ22" s="99">
        <f>SUMIF('Saturday Race 3-19-22'!$B$11:$B$26,$B22,'Saturday Race 3-19-22'!$BL$11:$BL$26)</f>
        <v>0</v>
      </c>
      <c r="BR22" s="99">
        <f>SUMIF('Saturday Race 3-19-22'!$B$11:$B$26,$B22,'Saturday Race 3-19-22'!$BO$11:$BO$26)</f>
        <v>0</v>
      </c>
      <c r="BS22" s="99">
        <f>SUMIF('Saturday Race 3-19-22'!$B$11:$B$26,$B22,'Saturday Race 3-19-22'!$BR$11:$BR$26)</f>
        <v>0</v>
      </c>
      <c r="BT22" s="99">
        <f>SUMIF('Sunday Races 4-10-22'!$B$11:$B$26,$B22,'Sunday Races 4-10-22'!$BF$11:$BF$26)</f>
        <v>0</v>
      </c>
      <c r="BU22" s="99">
        <f>SUMIF('Sunday Races 4-10-22'!$B$11:$B$26,$B22,'Sunday Races 4-10-22'!$BI$11:$BI$26)</f>
        <v>0</v>
      </c>
      <c r="BV22" s="99">
        <f>SUMIF('Sunday Races 4-10-22'!$B$11:$B$26,$B22,'Sunday Races 4-10-22'!$BL$11:$BL$26)</f>
        <v>0</v>
      </c>
      <c r="BW22" s="99">
        <f>SUMIF('Sunday Races 4-10-22'!$B$11:$B$26,$B22,'Sunday Races 4-10-22'!$BO$11:$BO$26)</f>
        <v>0</v>
      </c>
      <c r="BX22" s="99">
        <f>SUMIF('Sunday Races 4-10-22'!$B$11:$B$26,$B22,'Sunday Races 4-10-22'!$BR$11:$BR$26)</f>
        <v>0</v>
      </c>
      <c r="BY22" s="99">
        <f>SUMIF('Easter One Day 4-16-22 FS'!$B$11:$B$26,$B22,'Easter One Day 4-16-22 FS'!$BF$11:$BF$26)</f>
        <v>0</v>
      </c>
      <c r="BZ22" s="99">
        <f>SUMIF('Easter One Day 4-16-22 FS'!$B$11:$B$26,$B22,'Easter One Day 4-16-22 FS'!$BI$11:$BI$26)</f>
        <v>0</v>
      </c>
      <c r="CA22" s="99">
        <f>SUMIF('Easter One Day 4-16-22 FS'!$B$11:$B$26,$B22,'Easter One Day 4-16-22 FS'!$BL$11:$BL$26)</f>
        <v>0</v>
      </c>
      <c r="CB22" s="99">
        <f>SUMIF('Easter One Day 4-16-22 FS'!$B$11:$B$26,$B22,'Easter One Day 4-16-22 FS'!$BO$11:$BO$26)</f>
        <v>0</v>
      </c>
      <c r="CC22" s="99">
        <f>SUMIF('Easter One Day 4-16-22 FS'!$B$11:$B$26,$B22,'Easter One Day 4-16-22 FS'!$BR$11:$BR$26)</f>
        <v>0</v>
      </c>
      <c r="CD22" s="99">
        <f>SUMIF('Easter One Day 4-16-22 TH'!$B$11:$B$26,$B22,'Easter One Day 4-16-22 TH'!$BF$11:$BF$26)</f>
        <v>0</v>
      </c>
      <c r="CE22" s="99">
        <f>SUMIF('Easter One Day 4-16-22 TH'!$B$11:$B$26,$B22,'Easter One Day 4-16-22 TH'!$BI$11:$BI$26)</f>
        <v>0</v>
      </c>
      <c r="CF22" s="99">
        <f>SUMIF('Easter One Day 4-16-22 TH'!$B$11:$B$26,$B22,'Easter One Day 4-16-22 TH'!$BL$11:$BL$26)</f>
        <v>0</v>
      </c>
      <c r="CG22" s="99">
        <f>SUMIF('Easter One Day 4-16-22 TH'!$B$11:$B$26,$B22,'Easter One Day 4-16-22 TH'!$BO$11:$BO$26)</f>
        <v>0</v>
      </c>
      <c r="CH22" s="99">
        <f>SUMIF('Easter One Day 4-16-22 TH'!$B$11:$B$26,$B22,'Easter One Day 4-16-22 TH'!$BR$11:$BR$26)</f>
        <v>0</v>
      </c>
      <c r="CI22" s="99">
        <f>SUMIF('Sunday Races 5-1-22'!$B$11:$B$28,$B22,'Sunday Races 5-1-22'!$BF$11:$BF$28)</f>
        <v>0</v>
      </c>
      <c r="CJ22" s="99">
        <f>SUMIF('Sunday Races 5-1-22'!$B$11:$B$28,$B22,'Sunday Races 5-1-22'!$BI$11:$BI$28)</f>
        <v>0</v>
      </c>
      <c r="CK22" s="99">
        <f>SUMIF('Sunday Races 5-1-22'!$B$11:$B$28,$B22,'Sunday Races 5-1-22'!$BL$11:$BL$28)</f>
        <v>0</v>
      </c>
      <c r="CL22" s="99">
        <f>SUMIF('Sunday Races 5-1-22'!$B$11:$B$28,$B22,'Sunday Races 5-1-22'!$BO$11:$BO$28)</f>
        <v>0</v>
      </c>
      <c r="CM22" s="99">
        <f>SUMIF('Sunday Races 5-1-22'!$B$11:$B$28,$B22,'Sunday Races 5-1-22'!$BR$11:$BR$28)</f>
        <v>0</v>
      </c>
      <c r="CN22" s="99">
        <f>SUMIF('Long Distance Race 5-7-22'!$B$11:$B$27,$B22,'Long Distance Race 5-7-22'!$BF$11:$BF$27)</f>
        <v>0</v>
      </c>
      <c r="CO22" s="99">
        <f>SUMIF('Long Distance Race 5-7-22'!$B$11:$B$27,$B22,'Long Distance Race 5-7-22'!$BI$11:$BI$27)</f>
        <v>0</v>
      </c>
      <c r="CP22" s="99">
        <f>SUMIF('Long Distance Race 5-7-22'!$B$11:$B$27,$B22,'Long Distance Race 5-7-22'!$BL$11:$BL$27)</f>
        <v>0</v>
      </c>
      <c r="CQ22" s="99">
        <f>SUMIF('Long Distance Race 5-7-22'!$B$11:$B$27,$B22,'Long Distance Race 5-7-22'!$BO$11:$BO$27)</f>
        <v>0</v>
      </c>
      <c r="CR22" s="99">
        <f>SUMIF('Long Distance Race 5-7-22'!$B$11:$B$27,$B22,'Long Distance Race 5-7-22'!$BR$11:$BR$27)</f>
        <v>0</v>
      </c>
      <c r="CS22" s="99">
        <f>SUMIF('Memorial Day Regatta 5-28-22 Op'!$B$11:$B$27,$B22,'Memorial Day Regatta 5-28-22 Op'!$BF$11:$BF$27)</f>
        <v>0</v>
      </c>
      <c r="CT22" s="99">
        <f>SUMIF('Memorial Day Regatta 5-28-22 Op'!$B$11:$B$27,$B22,'Memorial Day Regatta 5-28-22 Op'!$BI$11:$BI$27)</f>
        <v>0</v>
      </c>
      <c r="CU22" s="99">
        <f>SUMIF('Memorial Day Regatta 5-28-22 Op'!$B$11:$B$27,$B22,'Memorial Day Regatta 5-28-22 Op'!$BL$11:$BL$27)</f>
        <v>0</v>
      </c>
      <c r="CV22" s="99">
        <f>SUMIF('Memorial Day Regatta 5-28-22 Op'!$B$11:$B$27,$B22,'Memorial Day Regatta 5-28-22 Op'!$BO$11:$BO$27)</f>
        <v>0</v>
      </c>
      <c r="CW22" s="99">
        <f>SUMIF('Memorial Day Regatta 5-28-22 Op'!$B$11:$B$27,$B22,'Memorial Day Regatta 5-28-22 Op'!$BR$11:$BR$27)</f>
        <v>0</v>
      </c>
      <c r="CX22" s="99">
        <f>SUMIF('Sunday Races 6-5-22'!$B$11:$B$28,$B22,'Sunday Races 6-5-22'!$BF$11:$BF$28)</f>
        <v>0</v>
      </c>
      <c r="CY22" s="99">
        <f>SUMIF('Sunday Races 6-5-22'!$B$11:$B$28,$B22,'Sunday Races 6-5-22'!$BI$11:$BI$28)</f>
        <v>0</v>
      </c>
      <c r="CZ22" s="99">
        <f>SUMIF('Sunday Races 6-5-22'!$B$11:$B$28,$B22,'Sunday Races 6-5-22'!$BL$11:$BL$28)</f>
        <v>0</v>
      </c>
      <c r="DA22" s="99">
        <f>SUMIF('Sunday Races 6-5-22'!$B$11:$B$28,$B22,'Sunday Races 6-5-22'!$BO$11:$BO$28)</f>
        <v>0</v>
      </c>
      <c r="DB22" s="99">
        <f>SUMIF('Sunday Races 6-5-22'!$B$11:$B$28,$B22,'Sunday Races 6-5-22'!$BR$11:$BR$28)</f>
        <v>0</v>
      </c>
      <c r="DC22" s="99">
        <f>SUMIF('Sunday Races 6-12-22'!$B$11:$B$24,$B22,'Sunday Races 6-12-22'!$BF$11:$BF$24)</f>
        <v>0</v>
      </c>
      <c r="DD22" s="99">
        <f>SUMIF('Sunday Races 6-12-22'!$B$11:$B$24,$B22,'Sunday Races 6-12-22'!$BI$11:$BI$24)</f>
        <v>0</v>
      </c>
      <c r="DE22" s="99">
        <f>SUMIF('Sunday Races 6-12-22'!$B$11:$B$24,$B22,'Sunday Races 6-12-22'!$BL$11:$BL$24)</f>
        <v>0</v>
      </c>
      <c r="DF22" s="99">
        <f>SUMIF('Sunday Races 6-12-22'!$B$11:$B$24,$B22,'Sunday Races 6-12-22'!$BO$11:$BO$24)</f>
        <v>0</v>
      </c>
      <c r="DG22" s="99">
        <f>SUMIF('Sunday Races 6-12-22'!$B$11:$B$24,$B22,'Sunday Races 6-12-22'!$BR$11:$BR$24)</f>
        <v>0</v>
      </c>
      <c r="DH22" s="99">
        <f>SUMIF('Saturday Races 6-18-22'!$B$11:$B$24,$B22,'Saturday Races 6-18-22'!$BF$11:$BF$24)</f>
        <v>0</v>
      </c>
      <c r="DI22" s="99">
        <f>SUMIF('Saturday Races 6-18-22'!$B$11:$B$24,$B22,'Saturday Races 6-18-22'!$BI$11:$BI$24)</f>
        <v>0</v>
      </c>
      <c r="DJ22" s="99">
        <f>SUMIF('Saturday Races 6-18-22'!$B$11:$B$24,$B22,'Saturday Races 6-18-22'!$BL$11:$BL$24)</f>
        <v>0</v>
      </c>
      <c r="DK22" s="99">
        <f>SUMIF('Saturday Races 6-18-22'!$B$11:$B$24,$B22,'Saturday Races 6-18-22'!$BO$11:$BO$24)</f>
        <v>0</v>
      </c>
      <c r="DL22" s="99">
        <f>SUMIF('Saturday Races 6-18-22'!$B$11:$B$24,$B22,'Saturday Races 6-18-22'!$BR$11:$BR$24)</f>
        <v>0</v>
      </c>
      <c r="DM22" s="99">
        <f>SUMIF('Caldwell Cup 6-25-22 TH'!$B$11:$B$25,$B22,'Caldwell Cup 6-25-22 TH'!$BF$11:$BF$25)</f>
        <v>0</v>
      </c>
      <c r="DN22" s="99">
        <f>SUMIF('Caldwell Cup 6-25-22 TH'!$B$11:$B$25,$B22,'Caldwell Cup 6-25-22 TH'!$BI$11:$BI$25)</f>
        <v>0</v>
      </c>
      <c r="DO22" s="99">
        <f>SUMIF('Caldwell Cup 6-25-22 TH'!$B$11:$B$25,$B22,'Caldwell Cup 6-25-22 TH'!$BL$11:$BL$25)</f>
        <v>0</v>
      </c>
      <c r="DP22" s="99">
        <f>SUMIF('Caldwell Cup 6-25-22 TH'!$B$11:$B$25,$B22,'Caldwell Cup 6-25-22 TH'!$BO$11:$BO$25)</f>
        <v>0</v>
      </c>
      <c r="DQ22" s="99">
        <f>SUMIF('Caldwell Cup 6-25-22 TH'!$B$11:$B$25,$B22,'Caldwell Cup 6-25-22 TH'!$BR$11:$BR$25)</f>
        <v>0</v>
      </c>
      <c r="DR22" s="99">
        <f>SUMIF('Caldwell Cup 6-25-22 FS'!$B$11:$B$18,$B22,'Caldwell Cup 6-25-22 FS'!$BF$11:$BF$18)</f>
        <v>0</v>
      </c>
      <c r="DS22" s="99">
        <f>SUMIF('Caldwell Cup 6-25-22 FS'!$B$11:$B$18,$B22,'Caldwell Cup 6-25-22 FS'!$BI$11:$BI$18)</f>
        <v>0</v>
      </c>
      <c r="DT22" s="99">
        <f>SUMIF('Caldwell Cup 6-25-22 FS'!$B$11:$B$18,$B22,'Caldwell Cup 6-25-22 FS'!$BL$11:$BL$18)</f>
        <v>0</v>
      </c>
      <c r="DU22" s="99">
        <f>SUMIF('Caldwell Cup 6-25-22 FS'!$B$11:$B$18,$B22,'Caldwell Cup 6-25-22 FS'!$BO$11:$BO$18)</f>
        <v>0</v>
      </c>
      <c r="DV22" s="99">
        <f>SUMIF('Caldwell Cup 6-25-22 FS'!$B$11:$B$18,$B22,'Caldwell Cup 6-25-22 FS'!$BR$11:$BR$18)</f>
        <v>0</v>
      </c>
      <c r="DW22" s="99">
        <f>SUMIF('Sunday Races 7-3-22'!$B$11:$B$25,$B22,'Sunday Races 7-3-22'!$BF$11:$BF$25)</f>
        <v>0</v>
      </c>
      <c r="DX22" s="99">
        <f>SUMIF('Sunday Races 7-3-22'!$B$11:$B$25,$B22,'Sunday Races 7-3-22'!$BI$11:$BI$25)</f>
        <v>0</v>
      </c>
      <c r="DY22" s="99">
        <f>SUMIF('Sunday Races 7-3-22'!$B$11:$B$25,$B22,'Sunday Races 7-3-22'!$BL$11:$BL$25)</f>
        <v>0</v>
      </c>
      <c r="DZ22" s="99">
        <f>SUMIF('Sunday Races 7-3-22'!$B$11:$B$25,$B22,'Sunday Races 7-3-22'!$BO$11:$BO$25)</f>
        <v>0</v>
      </c>
      <c r="EA22" s="99">
        <f>SUMIF('Sunday Races 7-3-22'!$B$11:$B$25,$B22,'Sunday Races 7-3-22'!$BR$11:$BR$25)</f>
        <v>0</v>
      </c>
      <c r="EB22" s="99">
        <f>SUMIF('Sunday Races 7-31-22'!$B$11:$B$25,$B22,'Sunday Races 7-31-22'!$BF$11:$BF$25)</f>
        <v>0</v>
      </c>
      <c r="EC22" s="99">
        <f>SUMIF('Sunday Races 7-31-22'!$B$11:$B$25,$B22,'Sunday Races 7-31-22'!$BI$11:$BI$25)</f>
        <v>0</v>
      </c>
      <c r="ED22" s="99">
        <f>SUMIF('Sunday Races 7-31-22'!$B$11:$B$25,$B22,'Sunday Races 7-31-22'!$BL$11:$BL$25)</f>
        <v>0</v>
      </c>
      <c r="EE22" s="99">
        <f>SUMIF('Sunday Races 7-31-22'!$B$11:$B$25,$B22,'Sunday Races 7-31-22'!$BO$11:$BO$25)</f>
        <v>0</v>
      </c>
      <c r="EF22" s="99">
        <f>SUMIF('Sunday Races 7-31-22'!$B$11:$B$25,$B22,'Sunday Races 7-31-22'!$BR$11:$BR$25)</f>
        <v>0</v>
      </c>
      <c r="EG22" s="99">
        <f>SUMIF('Sunday Races 8-14-22'!$B$11:$B$25,$B22,'Sunday Races 8-14-22'!$BF$11:$BF$25)</f>
        <v>0</v>
      </c>
      <c r="EH22" s="99">
        <f>SUMIF('Sunday Races 8-14-22'!$B$11:$B$25,$B22,'Sunday Races 8-14-22'!$BI$11:$BI$25)</f>
        <v>0</v>
      </c>
      <c r="EI22" s="99">
        <f>SUMIF('Sunday Races 8-14-22'!$B$11:$B$25,$B22,'Sunday Races 8-14-22'!$BL$11:$BL$25)</f>
        <v>0</v>
      </c>
      <c r="EJ22" s="99">
        <f>SUMIF('Sunday Races 8-14-22'!$B$11:$B$25,$B22,'Sunday Races 8-14-22'!$BO$11:$BO$25)</f>
        <v>0</v>
      </c>
      <c r="EK22" s="99">
        <f>SUMIF('Sunday Races 8-14-22'!$B$11:$B$25,$B22,'Sunday Races 8-14-22'!$BR$11:$BR$25)</f>
        <v>0</v>
      </c>
      <c r="EL22" s="99">
        <f>SUMIF('Saturday Races 8-20-22'!$B$11:$B$25,$B22,'Saturday Races 8-20-22'!$BF$11:$BF$25)</f>
        <v>0</v>
      </c>
      <c r="EM22" s="99">
        <f>SUMIF('Saturday Races 8-20-22'!$B$11:$B$25,$B22,'Saturday Races 8-20-22'!$BI$11:$BI$25)</f>
        <v>0</v>
      </c>
      <c r="EN22" s="99">
        <f>SUMIF('Saturday Races 8-20-22'!$B$11:$B$25,$B22,'Saturday Races 8-20-22'!$BL$11:$BL$25)</f>
        <v>0</v>
      </c>
      <c r="EO22" s="99">
        <f>SUMIF('Saturday Races 8-20-22'!$B$11:$B$25,$B22,'Saturday Races 8-20-22'!$BO$11:$BO$25)</f>
        <v>0</v>
      </c>
      <c r="EP22" s="99">
        <f>SUMIF('Saturday Races 8-20-22'!$B$11:$B$25,$B22,'Saturday Races 8-20-22'!$BR$11:$BR$25)</f>
        <v>0</v>
      </c>
      <c r="EQ22" s="99">
        <f>SUMIF('Sunday Races 9-11-22'!$B$11:$B$20,$B22,'Sunday Races 9-11-22'!$BF$11:$BF$20)</f>
        <v>0</v>
      </c>
      <c r="ER22" s="99">
        <f>SUMIF('Sunday Races 9-11-22'!$B$11:$B$20,$B22,'Sunday Races 9-11-22'!$BI$11:$BI$20)</f>
        <v>0</v>
      </c>
      <c r="ES22" s="99">
        <f>SUMIF('Sunday Races 9-11-22'!$B$11:$B$20,$B22,'Sunday Races 9-11-22'!$BL$11:$BL$20)</f>
        <v>0</v>
      </c>
      <c r="ET22" s="99">
        <f>SUMIF('Sunday Races 9-11-22'!$B$11:$B$20,$B22,'Sunday Races 9-11-22'!$BO$11:$BO$20)</f>
        <v>0</v>
      </c>
      <c r="EU22" s="99">
        <f>SUMIF('Sunday Races 9-11-22'!$B$11:$B$20,$B22,'Sunday Races 9-11-22'!$BR$11:$BR$20)</f>
        <v>0</v>
      </c>
      <c r="EV22" s="99">
        <f>SUMIF('2022-09-17 Leukemia Cup TH'!$B$11:$B$26,$B22,'2022-09-17 Leukemia Cup TH'!$BF$11:$BF$26)</f>
        <v>0</v>
      </c>
      <c r="EW22" s="99">
        <f>SUMIF('2022-09-17 Leukemia Cup TH'!$B$11:$B$26,$B22,'2022-09-17 Leukemia Cup TH'!$BI$11:$BI$26)</f>
        <v>0</v>
      </c>
      <c r="EX22" s="99">
        <f>SUMIF('2022-09-17 Leukemia Cup TH'!$B$11:$B$26,$B22,'2022-09-17 Leukemia Cup TH'!$BL$11:$BL$26)</f>
        <v>0</v>
      </c>
      <c r="EY22" s="99">
        <f>SUMIF('2022-09-17 Leukemia Cup TH'!$B$11:$B$26,$B22,'2022-09-17 Leukemia Cup TH'!$BO$11:$BO$26)</f>
        <v>0</v>
      </c>
      <c r="EZ22" s="99">
        <f>SUMIF('2022-09-17 Leukemia Cup TH'!$B$11:$B$26,$B22,'2022-09-17 Leukemia Cup TH'!$BR$11:$BR$26)</f>
        <v>0</v>
      </c>
      <c r="FA22" s="99">
        <f>SUMIF('Smith-Berry LDR 9-24-22'!$B$11:$B$28,$B22,'Smith-Berry LDR 9-24-22'!$BF$11:$BF$28)</f>
        <v>0</v>
      </c>
      <c r="FB22" s="99">
        <f>SUMIF('Smith-Berry LDR 9-24-22'!$B$11:$B$28,$B22,'Smith-Berry LDR 9-24-22'!$BI$11:$BI$28)</f>
        <v>0</v>
      </c>
      <c r="FC22" s="99">
        <f>SUMIF('Smith-Berry LDR 9-24-22'!$B$11:$B$28,$B22,'Smith-Berry LDR 9-24-22'!$BL$11:$BL$28)</f>
        <v>0</v>
      </c>
      <c r="FD22" s="99">
        <f>SUMIF('Smith-Berry LDR 9-24-22'!$B$11:$B$28,$B22,'Smith-Berry LDR 9-24-22'!$BO$11:$BO$28)</f>
        <v>0</v>
      </c>
      <c r="FE22" s="99">
        <f>SUMIF('Smith-Berry LDR 9-24-22'!$B$11:$B$28,$B22,'Smith-Berry LDR 9-24-22'!$BR$11:$BR$28)</f>
        <v>0</v>
      </c>
      <c r="FF22" s="99">
        <f>SUMIF('Sunday Races 10-9-22'!$B$11:$B$15,$B22,'Sunday Races 10-9-22'!$BF$11:$BF$15)</f>
        <v>0</v>
      </c>
      <c r="FG22" s="99">
        <f>SUMIF('Sunday Races 10-9-22'!$B$11:$B$15,$B22,'Sunday Races 10-9-22'!$BI$11:$BI$15)</f>
        <v>0</v>
      </c>
      <c r="FH22" s="99">
        <f>SUMIF('Sunday Races 10-9-22'!$B$11:$B$15,$B22,'Sunday Races 10-9-22'!$BL$11:$BL$15)</f>
        <v>0</v>
      </c>
      <c r="FI22" s="99">
        <f>SUMIF('Sunday Races 10-9-22'!$B$11:$B$15,$B22,'Sunday Races 10-9-22'!$BO$11:$BO$15)</f>
        <v>0</v>
      </c>
      <c r="FJ22" s="99">
        <f>SUMIF('Sunday Races 10-9-22'!$B$11:$B$15,$B22,'Sunday Races 10-9-22'!$BR$11:$BR$15)</f>
        <v>0</v>
      </c>
      <c r="FK22" s="99">
        <f>SUMIF('Great Pumpkin Regatta 10-15-22'!$B$11:$B$53,$B22,'Great Pumpkin Regatta 10-15-22'!$BF$11:$BF$53)</f>
        <v>0</v>
      </c>
      <c r="FL22" s="99">
        <f>SUMIF('Great Pumpkin Regatta 10-15-22'!$B$11:$B$53,$B22,'Great Pumpkin Regatta 10-15-22'!$BI$11:$BI$53)</f>
        <v>0</v>
      </c>
      <c r="FM22" s="99">
        <f>SUMIF('Great Pumpkin Regatta 10-15-22'!$B$11:$B$53,$B22,'Great Pumpkin Regatta 10-15-22'!$BL$11:$BL$53)</f>
        <v>0</v>
      </c>
      <c r="FN22" s="99">
        <f>SUMIF('Great Pumpkin Regatta 10-15-22'!$B$11:$B$53,$B22,'Great Pumpkin Regatta 10-15-22'!$BO$11:$BO$53)</f>
        <v>0</v>
      </c>
      <c r="FO22" s="99">
        <f>SUMIF('Great Pumpkin Regatta 10-15-22'!$B$11:$B$53,$B22,'Great Pumpkin Regatta 10-15-22'!$BR$11:$BR$53)</f>
        <v>0</v>
      </c>
      <c r="FP22" s="99">
        <f>SUMIF('Sunday Races 10-23-22'!$B$11:$B$16,$B22,'Sunday Races 10-23-22'!$BF$11:$BF$16)</f>
        <v>0</v>
      </c>
      <c r="FQ22" s="99">
        <f>SUMIF('Sunday Races 10-23-22'!$B$11:$B$16,$B22,'Sunday Races 10-23-22'!$BI$11:$BI$16)</f>
        <v>0</v>
      </c>
      <c r="FR22" s="99">
        <f>SUMIF('Sunday Races 10-23-22'!$B$11:$B$16,$B22,'Sunday Races 10-23-22'!$BL$11:$BL$16)</f>
        <v>0</v>
      </c>
      <c r="FS22" s="99">
        <f>SUMIF('Sunday Races 10-23-22'!$B$11:$B$16,$B22,'Sunday Races 10-23-22'!$BO$11:$BO$16)</f>
        <v>0</v>
      </c>
      <c r="FT22" s="99">
        <f>SUMIF('Sunday Races 10-23-22'!$B$11:$B$16,$B22,'Sunday Races 10-23-22'!$BR$11:$BR$16)</f>
        <v>0</v>
      </c>
      <c r="FU22" s="100"/>
      <c r="FV22" s="101"/>
      <c r="FW22" s="102">
        <f t="shared" si="32"/>
        <v>0</v>
      </c>
      <c r="FX22" s="102">
        <f t="shared" si="32"/>
        <v>0</v>
      </c>
      <c r="FY22" s="102">
        <f t="shared" si="32"/>
        <v>0</v>
      </c>
      <c r="FZ22" s="102">
        <f t="shared" si="32"/>
        <v>0</v>
      </c>
      <c r="GA22" s="102">
        <f t="shared" si="32"/>
        <v>0</v>
      </c>
      <c r="GB22" s="102">
        <f t="shared" si="32"/>
        <v>0</v>
      </c>
      <c r="GC22" s="102">
        <f t="shared" si="32"/>
        <v>0</v>
      </c>
      <c r="GD22" s="102">
        <f t="shared" si="32"/>
        <v>0</v>
      </c>
      <c r="GE22" s="102">
        <f t="shared" si="32"/>
        <v>0</v>
      </c>
      <c r="GF22" s="102">
        <f t="shared" si="32"/>
        <v>0</v>
      </c>
      <c r="GG22" s="102">
        <f t="shared" si="33"/>
        <v>0</v>
      </c>
      <c r="GH22" s="102">
        <f t="shared" si="33"/>
        <v>0</v>
      </c>
      <c r="GI22" s="102">
        <f t="shared" si="33"/>
        <v>0</v>
      </c>
      <c r="GJ22" s="102">
        <f t="shared" si="33"/>
        <v>0</v>
      </c>
      <c r="GK22" s="102">
        <f t="shared" si="33"/>
        <v>0</v>
      </c>
      <c r="GL22" s="102">
        <f t="shared" si="33"/>
        <v>0</v>
      </c>
      <c r="GM22" s="102">
        <f t="shared" si="33"/>
        <v>0</v>
      </c>
      <c r="GN22" s="102">
        <f t="shared" si="33"/>
        <v>0</v>
      </c>
      <c r="GO22" s="102">
        <f t="shared" si="33"/>
        <v>0</v>
      </c>
      <c r="GP22" s="102">
        <f t="shared" si="33"/>
        <v>0</v>
      </c>
      <c r="GQ22" s="102">
        <f t="shared" si="34"/>
        <v>0</v>
      </c>
      <c r="GR22" s="102">
        <f t="shared" si="34"/>
        <v>0</v>
      </c>
      <c r="GS22" s="102">
        <f t="shared" si="34"/>
        <v>0</v>
      </c>
      <c r="GT22" s="102">
        <f t="shared" si="34"/>
        <v>0</v>
      </c>
      <c r="GU22" s="102">
        <f t="shared" si="34"/>
        <v>0</v>
      </c>
      <c r="GV22" s="102">
        <f t="shared" si="34"/>
        <v>0</v>
      </c>
      <c r="GW22" s="102">
        <f t="shared" si="34"/>
        <v>0</v>
      </c>
      <c r="GX22" s="102">
        <f t="shared" si="34"/>
        <v>0</v>
      </c>
      <c r="GY22" s="102">
        <f t="shared" si="34"/>
        <v>0</v>
      </c>
      <c r="GZ22" s="102">
        <f t="shared" si="34"/>
        <v>0</v>
      </c>
      <c r="HA22" s="102">
        <f t="shared" si="35"/>
        <v>0</v>
      </c>
      <c r="HB22" s="102">
        <f t="shared" si="35"/>
        <v>0</v>
      </c>
      <c r="HC22" s="102">
        <f t="shared" si="35"/>
        <v>0</v>
      </c>
      <c r="HD22" s="102">
        <f t="shared" si="35"/>
        <v>0</v>
      </c>
      <c r="HE22" s="102">
        <f t="shared" si="35"/>
        <v>0</v>
      </c>
      <c r="HF22" s="102">
        <f t="shared" si="35"/>
        <v>0</v>
      </c>
      <c r="HG22" s="102">
        <f t="shared" si="35"/>
        <v>0</v>
      </c>
      <c r="HH22" s="102">
        <f t="shared" si="35"/>
        <v>0</v>
      </c>
      <c r="HI22" s="102">
        <f t="shared" si="35"/>
        <v>0</v>
      </c>
      <c r="HJ22" s="102">
        <f t="shared" si="35"/>
        <v>0</v>
      </c>
      <c r="HK22" s="102">
        <f t="shared" si="36"/>
        <v>0</v>
      </c>
      <c r="HL22" s="102">
        <f t="shared" si="36"/>
        <v>0</v>
      </c>
      <c r="HM22" s="102">
        <f t="shared" si="36"/>
        <v>0</v>
      </c>
      <c r="HN22" s="102">
        <f t="shared" si="36"/>
        <v>0</v>
      </c>
      <c r="HO22" s="102">
        <f t="shared" si="36"/>
        <v>0</v>
      </c>
      <c r="HP22" s="102">
        <f t="shared" si="36"/>
        <v>0</v>
      </c>
      <c r="HQ22" s="102">
        <f t="shared" si="36"/>
        <v>0</v>
      </c>
      <c r="HR22" s="102">
        <f t="shared" si="36"/>
        <v>0</v>
      </c>
      <c r="HS22" s="102">
        <f t="shared" si="36"/>
        <v>0</v>
      </c>
      <c r="HT22" s="102">
        <f t="shared" si="36"/>
        <v>0</v>
      </c>
      <c r="HU22" s="102">
        <f t="shared" si="37"/>
        <v>0</v>
      </c>
      <c r="HV22" s="102">
        <f t="shared" si="37"/>
        <v>0</v>
      </c>
      <c r="HW22" s="102">
        <f t="shared" si="37"/>
        <v>0</v>
      </c>
      <c r="HX22" s="102">
        <f t="shared" si="37"/>
        <v>0</v>
      </c>
      <c r="HY22" s="102">
        <f t="shared" si="37"/>
        <v>0</v>
      </c>
      <c r="HZ22" s="102">
        <f t="shared" si="37"/>
        <v>0</v>
      </c>
      <c r="IA22" s="102">
        <f t="shared" si="37"/>
        <v>0</v>
      </c>
      <c r="IB22" s="102">
        <f t="shared" si="37"/>
        <v>0</v>
      </c>
      <c r="IC22" s="102">
        <f t="shared" si="37"/>
        <v>0</v>
      </c>
      <c r="ID22" s="102">
        <f t="shared" si="37"/>
        <v>0</v>
      </c>
      <c r="IE22" s="102">
        <f t="shared" si="38"/>
        <v>0</v>
      </c>
      <c r="IF22" s="102">
        <f t="shared" si="38"/>
        <v>0</v>
      </c>
      <c r="IG22" s="102">
        <f t="shared" si="38"/>
        <v>0</v>
      </c>
      <c r="IH22" s="102">
        <f t="shared" si="38"/>
        <v>0</v>
      </c>
      <c r="II22" s="102">
        <f t="shared" si="38"/>
        <v>0</v>
      </c>
      <c r="IJ22" s="102">
        <f t="shared" si="38"/>
        <v>0</v>
      </c>
      <c r="IK22" s="102">
        <f t="shared" si="38"/>
        <v>0</v>
      </c>
      <c r="IL22" s="102">
        <f t="shared" si="38"/>
        <v>0</v>
      </c>
      <c r="IM22" s="102">
        <f t="shared" si="38"/>
        <v>0</v>
      </c>
      <c r="IN22" s="102">
        <f t="shared" si="38"/>
        <v>0</v>
      </c>
      <c r="IO22" s="102">
        <f t="shared" si="38"/>
        <v>0</v>
      </c>
      <c r="IP22" s="102">
        <f t="shared" si="38"/>
        <v>0</v>
      </c>
      <c r="IQ22" s="102">
        <f t="shared" si="38"/>
        <v>0</v>
      </c>
      <c r="IR22" s="102">
        <f t="shared" si="38"/>
        <v>0</v>
      </c>
      <c r="IS22" s="102">
        <f t="shared" si="38"/>
        <v>0</v>
      </c>
      <c r="IU22" s="99">
        <f>SUMIF('2021 Club Championship Crew'!$B$11:$B$14,$B22,'2021 Club Championship Crew'!$BN$11:$BN$14)</f>
        <v>0</v>
      </c>
      <c r="IV22" s="99">
        <f>SUMIF('2021 Club Championship Crew'!$B$11:$B$14,$B22,'2021 Club Championship Crew'!$BQ$11:$BQ$14)</f>
        <v>0</v>
      </c>
      <c r="IW22" s="99">
        <f>SUMIF('2021 Club Championship Crew'!$B$11:$B$14,$B22,'2021 Club Championship Crew'!$BT$11:$BT$14)</f>
        <v>0</v>
      </c>
      <c r="IX22" s="99">
        <f>SUMIF('2021 Club Championship Crew'!$B$11:$B$14,$B22,'2021 Club Championship Crew'!$BW$11:$BW$14)</f>
        <v>0</v>
      </c>
      <c r="IY22" s="99">
        <f>SUMIF('2021 Club Championship Crew'!$B$11:$B$14,$B22,'2021 Club Championship Crew'!$CC$11:$CC$14)</f>
        <v>0</v>
      </c>
    </row>
    <row r="23" spans="1:259" ht="15" customHeight="1" x14ac:dyDescent="0.2">
      <c r="A23" s="134">
        <f t="shared" si="17"/>
        <v>16</v>
      </c>
      <c r="B23" s="103" t="s">
        <v>131</v>
      </c>
      <c r="C23" s="96">
        <f t="shared" si="39"/>
        <v>0</v>
      </c>
      <c r="D23" s="97">
        <f t="shared" si="40"/>
        <v>0</v>
      </c>
      <c r="E23" s="96">
        <f t="shared" si="8"/>
        <v>0</v>
      </c>
      <c r="F23" s="98">
        <f t="shared" si="9"/>
        <v>0</v>
      </c>
      <c r="G23" s="99">
        <f>SUMIF('Saturday Race 11-06-21'!$B$11:$B$24,$B23,'Saturday Race 11-06-21'!$BF$11:$BF$24)</f>
        <v>0</v>
      </c>
      <c r="H23" s="99">
        <f>SUMIF('Saturday Race 11-06-21'!$B$11:$B$24,$B23,'Saturday Race 11-06-21'!$BI$11:$BI$24)</f>
        <v>0</v>
      </c>
      <c r="I23" s="99">
        <f>SUMIF('Saturday Race 11-06-21'!$B$11:$B$24,$B23,'Saturday Race 11-06-21'!$BL$11:$BL$24)</f>
        <v>0</v>
      </c>
      <c r="J23" s="99">
        <f>SUMIF('Saturday Race 11-06-21'!$B$11:$B$24,$B23,'Saturday Race 11-06-21'!$BO$11:$BO$24)</f>
        <v>0</v>
      </c>
      <c r="K23" s="99">
        <f>SUMIF('Saturday Race 11-06-21'!$B$11:$B$24,$B23,'Saturday Race 11-06-21'!$BR$11:$BR$24)</f>
        <v>0</v>
      </c>
      <c r="L23" s="99">
        <f>SUMIF('Saturday Race 11-20-21'!$B$11:$B$24,$B23,'Saturday Race 11-20-21'!$BF$11:$BF$24)</f>
        <v>0</v>
      </c>
      <c r="M23" s="99">
        <f>SUMIF('Saturday Race 11-20-21'!$B$11:$B$24,$B23,'Saturday Race 11-20-21'!$BI$11:$BI$24)</f>
        <v>0</v>
      </c>
      <c r="N23" s="99">
        <f>SUMIF('Saturday Race 11-20-21'!$B$11:$B$24,$B23,'Saturday Race 11-20-21'!$BL$11:$BL$24)</f>
        <v>0</v>
      </c>
      <c r="O23" s="99">
        <f>SUMIF('Saturday Race 11-20-21'!$B$11:$B$24,$B23,'Saturday Race 11-20-21'!$BO$11:$BO$24)</f>
        <v>0</v>
      </c>
      <c r="P23" s="99">
        <f>SUMIF('Saturday Race 11-20-21'!$B$11:$B$24,$B23,'Saturday Race 11-20-21'!$BR$11:$BR$24)</f>
        <v>0</v>
      </c>
      <c r="Q23" s="99">
        <f>SUMIF('One Day 12-04-21 Scots'!$B$11:$B$24,$B23,'One Day 12-04-21 Scots'!$BF$11:$BF$24)</f>
        <v>0</v>
      </c>
      <c r="R23" s="99">
        <f>SUMIF('One Day 12-04-21 Scots'!$B$11:$B$24,$B23,'One Day 12-04-21 Scots'!$BI$11:$BI$24)</f>
        <v>0</v>
      </c>
      <c r="S23" s="99">
        <f>SUMIF('One Day 12-04-21 Scots'!$B$11:$B$24,$B23,'One Day 12-04-21 Scots'!$BL$11:$BL$24)</f>
        <v>0</v>
      </c>
      <c r="T23" s="99">
        <f>SUMIF('One Day 12-04-21 Scots'!$B$11:$B$24,$B23,'One Day 12-04-21 Scots'!$BO$11:$BO$24)</f>
        <v>0</v>
      </c>
      <c r="U23" s="99">
        <f>SUMIF('One Day 12-04-21 Scots'!$B$11:$B$24,$B23,'One Day 12-04-21 Scots'!$BR$11:$BR$24)</f>
        <v>0</v>
      </c>
      <c r="V23" s="99">
        <f>SUMIF('One Day 12-04-21 Thistles'!$B$11:$B$25,$B23,'One Day 12-04-21 Thistles'!$BF$11:$BF$25)</f>
        <v>0</v>
      </c>
      <c r="W23" s="99">
        <f>SUMIF('One Day 12-04-21 Thistles'!$B$11:$B$25,$B23,'One Day 12-04-21 Thistles'!$BI$11:$BI$25)</f>
        <v>0</v>
      </c>
      <c r="X23" s="99">
        <f>SUMIF('One Day 12-04-21 Thistles'!$B$11:$B$25,$B23,'One Day 12-04-21 Thistles'!$BL$11:$BL$25)</f>
        <v>0</v>
      </c>
      <c r="Y23" s="99">
        <f>SUMIF('One Day 12-04-21 Thistles'!$B$11:$B$25,$B23,'One Day 12-04-21 Thistles'!$BO$11:$BO$25)</f>
        <v>0</v>
      </c>
      <c r="Z23" s="99">
        <f>SUMIF('One Day 12-04-21 Thistles'!$B$11:$B$25,$B23,'One Day 12-04-21 Thistles'!$BR$11:$BR$25)</f>
        <v>0</v>
      </c>
      <c r="AA23" s="99">
        <f>SUMIF('Saturday Race 1-08-22'!$B$11:$B$20,$B23,'Saturday Race 1-08-22'!$BF$11:$BF$20)</f>
        <v>0</v>
      </c>
      <c r="AB23" s="99">
        <f>SUMIF('Saturday Race 1-08-22'!$B$11:$B$20,$B23,'Saturday Race 1-08-22'!$BI$11:$BI$20)</f>
        <v>0</v>
      </c>
      <c r="AC23" s="99">
        <f>SUMIF('Saturday Race 1-08-22'!$B$11:$B$20,$B23,'Saturday Race 1-08-22'!$BL$11:$BL$20)</f>
        <v>0</v>
      </c>
      <c r="AD23" s="99">
        <f>SUMIF('Saturday Race 1-08-22'!$B$11:$B$20,$B23,'Saturday Race 1-08-22'!$BO$11:$BO$20)</f>
        <v>0</v>
      </c>
      <c r="AE23" s="99">
        <f>SUMIF('Saturday Race 1-08-22'!$B$11:$B$20,$B23,'Saturday Race 1-08-22'!$BR$11:$BR$20)</f>
        <v>0</v>
      </c>
      <c r="AF23" s="99">
        <f>SUMIF('Saturday Race 1-22-22'!$B$11:$B$20,$B23,'Saturday Race 1-22-22'!$BF$11:$BF$20)</f>
        <v>0</v>
      </c>
      <c r="AG23" s="99">
        <f>SUMIF('Saturday Race 1-22-22'!$B$11:$B$20,$B23,'Saturday Race 1-22-22'!$BI$11:$BI$20)</f>
        <v>0</v>
      </c>
      <c r="AH23" s="99">
        <f>SUMIF('Saturday Race 1-22-22'!$B$11:$B$20,$B23,'Saturday Race 1-22-22'!$BL$11:$BL$20)</f>
        <v>0</v>
      </c>
      <c r="AI23" s="99">
        <f>SUMIF('Saturday Race 1-22-22'!$B$11:$B$20,$B23,'Saturday Race 1-22-22'!$BO$11:$BO$20)</f>
        <v>0</v>
      </c>
      <c r="AJ23" s="99">
        <f>SUMIF('Saturday Race 1-22-22'!$B$11:$B$20,$B23,'Saturday Race 1-22-22'!$BR$11:$BR$20)</f>
        <v>0</v>
      </c>
      <c r="AK23" s="99">
        <f>SUMIF('Sunday Race 2-6-22'!$B$11:$B$20,$B23,'Sunday Race 2-6-22'!$BF$11:$BF$20)</f>
        <v>0</v>
      </c>
      <c r="AL23" s="99">
        <f>SUMIF('Sunday Race 2-6-22'!$B$11:$B$20,$B23,'Sunday Race 2-6-22'!$BI$11:$BI$20)</f>
        <v>0</v>
      </c>
      <c r="AM23" s="99">
        <f>SUMIF('Sunday Race 2-6-22'!$B$11:$B$20,$B23,'Sunday Race 2-6-22'!$BL$11:$BL$20)</f>
        <v>0</v>
      </c>
      <c r="AN23" s="99">
        <f>SUMIF('Sunday Race 2-6-22'!$B$11:$B$20,$B23,'Sunday Race 2-6-22'!$BO$11:$BO$20)</f>
        <v>0</v>
      </c>
      <c r="AO23" s="99">
        <f>SUMIF('Sunday Race 2-6-22'!$B$11:$B$20,$B23,'Sunday Race 2-6-22'!$BR$11:$BR$20)</f>
        <v>0</v>
      </c>
      <c r="AP23" s="99">
        <f>SUMIF('Chili One Day 2-12-22 Scots'!$B$11:$B$20,$B23,'Chili One Day 2-12-22 Scots'!$BF$11:$BF$20)</f>
        <v>0</v>
      </c>
      <c r="AQ23" s="99">
        <f>SUMIF('Chili One Day 2-12-22 Scots'!$B$11:$B$20,$B23,'Chili One Day 2-12-22 Scots'!$BI$11:$BI$20)</f>
        <v>0</v>
      </c>
      <c r="AR23" s="99">
        <f>SUMIF('Chili One Day 2-12-22 Scots'!$B$11:$B$20,$B23,'Chili One Day 2-12-22 Scots'!$BL$11:$BL$20)</f>
        <v>0</v>
      </c>
      <c r="AS23" s="99">
        <f>SUMIF('Chili One Day 2-12-22 Scots'!$B$11:$B$20,$B23,'Chili One Day 2-12-22 Scots'!$BO$11:$BO$20)</f>
        <v>0</v>
      </c>
      <c r="AT23" s="99">
        <f>SUMIF('Chili One Day 2-12-22 Scots'!$B$11:$B$20,$B23,'Chili One Day 2-12-22 Scots'!$BR$11:$BR$20)</f>
        <v>0</v>
      </c>
      <c r="AU23" s="99">
        <f>SUMIF('Chili One Day 2-12-22 Thistles'!$B$11:$B$20,$B23,'Chili One Day 2-12-22 Thistles'!$BF$11:$BF$20)</f>
        <v>0</v>
      </c>
      <c r="AV23" s="99">
        <f>SUMIF('Chili One Day 2-12-22 Thistles'!$B$11:$B$20,$B23,'Chili One Day 2-12-22 Thistles'!$BI$11:$BI$20)</f>
        <v>0</v>
      </c>
      <c r="AW23" s="99">
        <f>SUMIF('Chili One Day 2-12-22 Thistles'!$B$11:$B$20,$B23,'Chili One Day 2-12-22 Thistles'!$BL$11:$BL$20)</f>
        <v>0</v>
      </c>
      <c r="AX23" s="99">
        <f>SUMIF('Chili One Day 2-12-22 Thistles'!$B$11:$B$20,$B23,'Chili One Day 2-12-22 Thistles'!$BO$11:$BO$20)</f>
        <v>0</v>
      </c>
      <c r="AY23" s="99">
        <f>SUMIF('Chili One Day 2-12-22 Thistles'!$B$11:$B$20,$B23,'Chili One Day 2-12-22 Thistles'!$BR$11:$BR$20)</f>
        <v>0</v>
      </c>
      <c r="AZ23" s="99">
        <f>SUMIF('Sunday Race 2-20-22'!$B$11:$B$20,$B23,'Sunday Race 2-20-22'!$BF$11:$BF$20)</f>
        <v>0</v>
      </c>
      <c r="BA23" s="99">
        <f>SUMIF('Sunday Race 2-20-22'!$B$11:$B$20,$B23,'Sunday Race 2-20-22'!$BI$11:$BI$20)</f>
        <v>0</v>
      </c>
      <c r="BB23" s="99">
        <f>SUMIF('Sunday Race 2-20-22'!$B$11:$B$20,$B23,'Sunday Race 2-20-22'!$BL$11:$BL$20)</f>
        <v>0</v>
      </c>
      <c r="BC23" s="99">
        <f>SUMIF('Sunday Race 2-20-22'!$B$11:$B$20,$B23,'Sunday Race 2-20-22'!$BO$11:$BO$20)</f>
        <v>0</v>
      </c>
      <c r="BD23" s="99">
        <f>SUMIF('Sunday Race 2-20-22'!$B$11:$B$20,$B23,'Sunday Race 2-20-22'!$BR$11:$BR$20)</f>
        <v>0</v>
      </c>
      <c r="BE23" s="99">
        <f>SUMIF('Sunday Race 2-27-22'!$B$11:$B$20,$B23,'Sunday Race 2-27-22'!$BF$11:$BF$20)</f>
        <v>0</v>
      </c>
      <c r="BF23" s="99">
        <f>SUMIF('Sunday Race 2-27-22'!$B$11:$B$20,$B23,'Sunday Race 2-27-22'!$BI$11:$BI$20)</f>
        <v>0</v>
      </c>
      <c r="BG23" s="99">
        <f>SUMIF('Sunday Race 2-27-22'!$B$11:$B$20,$B23,'Sunday Race 2-27-22'!$BL$11:$BL$20)</f>
        <v>0</v>
      </c>
      <c r="BH23" s="99">
        <f>SUMIF('Sunday Race 2-27-22'!$B$11:$B$20,$B23,'Sunday Race 2-27-22'!$BO$11:$BO$20)</f>
        <v>0</v>
      </c>
      <c r="BI23" s="99">
        <f>SUMIF('Sunday Race 2-27-22'!$B$11:$B$20,$B23,'Sunday Race 2-27-22'!$BR$11:$BR$20)</f>
        <v>0</v>
      </c>
      <c r="BJ23" s="99">
        <f>SUMIF('Sunday Race 3-13-22'!$B$11:$B$21,$B23,'Sunday Race 3-13-22'!$BF$11:$BF$21)</f>
        <v>0</v>
      </c>
      <c r="BK23" s="99">
        <f>SUMIF('Sunday Race 3-13-22'!$B$11:$B$21,$B23,'Sunday Race 3-13-22'!$BI$11:$BI$21)</f>
        <v>0</v>
      </c>
      <c r="BL23" s="99">
        <f>SUMIF('Sunday Race 3-13-22'!$B$11:$B$21,$B23,'Sunday Race 3-13-22'!$BL$11:$BL$21)</f>
        <v>0</v>
      </c>
      <c r="BM23" s="99">
        <f>SUMIF('Sunday Race 3-13-22'!$B$11:$B$21,$B23,'Sunday Race 3-13-22'!$BO$11:$BO$21)</f>
        <v>0</v>
      </c>
      <c r="BN23" s="99">
        <f>SUMIF('Sunday Race 3-13-22'!$B$11:$B$21,$B23,'Sunday Race 3-13-22'!$BR$11:$BR$21)</f>
        <v>0</v>
      </c>
      <c r="BO23" s="99">
        <f>SUMIF('Saturday Race 3-19-22'!$B$11:$B$26,$B23,'Saturday Race 3-19-22'!$BF$11:$BF$26)</f>
        <v>0</v>
      </c>
      <c r="BP23" s="99">
        <f>SUMIF('Saturday Race 3-19-22'!$B$11:$B$26,$B23,'Saturday Race 3-19-22'!$BI$11:$BI$26)</f>
        <v>0</v>
      </c>
      <c r="BQ23" s="99">
        <f>SUMIF('Saturday Race 3-19-22'!$B$11:$B$26,$B23,'Saturday Race 3-19-22'!$BL$11:$BL$26)</f>
        <v>0</v>
      </c>
      <c r="BR23" s="99">
        <f>SUMIF('Saturday Race 3-19-22'!$B$11:$B$26,$B23,'Saturday Race 3-19-22'!$BO$11:$BO$26)</f>
        <v>0</v>
      </c>
      <c r="BS23" s="99">
        <f>SUMIF('Saturday Race 3-19-22'!$B$11:$B$26,$B23,'Saturday Race 3-19-22'!$BR$11:$BR$26)</f>
        <v>0</v>
      </c>
      <c r="BT23" s="99">
        <f>SUMIF('Sunday Races 4-10-22'!$B$11:$B$26,$B23,'Sunday Races 4-10-22'!$BF$11:$BF$26)</f>
        <v>0</v>
      </c>
      <c r="BU23" s="99">
        <f>SUMIF('Sunday Races 4-10-22'!$B$11:$B$26,$B23,'Sunday Races 4-10-22'!$BI$11:$BI$26)</f>
        <v>0</v>
      </c>
      <c r="BV23" s="99">
        <f>SUMIF('Sunday Races 4-10-22'!$B$11:$B$26,$B23,'Sunday Races 4-10-22'!$BL$11:$BL$26)</f>
        <v>0</v>
      </c>
      <c r="BW23" s="99">
        <f>SUMIF('Sunday Races 4-10-22'!$B$11:$B$26,$B23,'Sunday Races 4-10-22'!$BO$11:$BO$26)</f>
        <v>0</v>
      </c>
      <c r="BX23" s="99">
        <f>SUMIF('Sunday Races 4-10-22'!$B$11:$B$26,$B23,'Sunday Races 4-10-22'!$BR$11:$BR$26)</f>
        <v>0</v>
      </c>
      <c r="BY23" s="99">
        <f>SUMIF('Easter One Day 4-16-22 FS'!$B$11:$B$26,$B23,'Easter One Day 4-16-22 FS'!$BF$11:$BF$26)</f>
        <v>0</v>
      </c>
      <c r="BZ23" s="99">
        <f>SUMIF('Easter One Day 4-16-22 FS'!$B$11:$B$26,$B23,'Easter One Day 4-16-22 FS'!$BI$11:$BI$26)</f>
        <v>0</v>
      </c>
      <c r="CA23" s="99">
        <f>SUMIF('Easter One Day 4-16-22 FS'!$B$11:$B$26,$B23,'Easter One Day 4-16-22 FS'!$BL$11:$BL$26)</f>
        <v>0</v>
      </c>
      <c r="CB23" s="99">
        <f>SUMIF('Easter One Day 4-16-22 FS'!$B$11:$B$26,$B23,'Easter One Day 4-16-22 FS'!$BO$11:$BO$26)</f>
        <v>0</v>
      </c>
      <c r="CC23" s="99">
        <f>SUMIF('Easter One Day 4-16-22 FS'!$B$11:$B$26,$B23,'Easter One Day 4-16-22 FS'!$BR$11:$BR$26)</f>
        <v>0</v>
      </c>
      <c r="CD23" s="99">
        <f>SUMIF('Easter One Day 4-16-22 TH'!$B$11:$B$26,$B23,'Easter One Day 4-16-22 TH'!$BF$11:$BF$26)</f>
        <v>0</v>
      </c>
      <c r="CE23" s="99">
        <f>SUMIF('Easter One Day 4-16-22 TH'!$B$11:$B$26,$B23,'Easter One Day 4-16-22 TH'!$BI$11:$BI$26)</f>
        <v>0</v>
      </c>
      <c r="CF23" s="99">
        <f>SUMIF('Easter One Day 4-16-22 TH'!$B$11:$B$26,$B23,'Easter One Day 4-16-22 TH'!$BL$11:$BL$26)</f>
        <v>0</v>
      </c>
      <c r="CG23" s="99">
        <f>SUMIF('Easter One Day 4-16-22 TH'!$B$11:$B$26,$B23,'Easter One Day 4-16-22 TH'!$BO$11:$BO$26)</f>
        <v>0</v>
      </c>
      <c r="CH23" s="99">
        <f>SUMIF('Easter One Day 4-16-22 TH'!$B$11:$B$26,$B23,'Easter One Day 4-16-22 TH'!$BR$11:$BR$26)</f>
        <v>0</v>
      </c>
      <c r="CI23" s="99">
        <f>SUMIF('Sunday Races 5-1-22'!$B$11:$B$28,$B23,'Sunday Races 5-1-22'!$BF$11:$BF$28)</f>
        <v>0</v>
      </c>
      <c r="CJ23" s="99">
        <f>SUMIF('Sunday Races 5-1-22'!$B$11:$B$28,$B23,'Sunday Races 5-1-22'!$BI$11:$BI$28)</f>
        <v>0</v>
      </c>
      <c r="CK23" s="99">
        <f>SUMIF('Sunday Races 5-1-22'!$B$11:$B$28,$B23,'Sunday Races 5-1-22'!$BL$11:$BL$28)</f>
        <v>0</v>
      </c>
      <c r="CL23" s="99">
        <f>SUMIF('Sunday Races 5-1-22'!$B$11:$B$28,$B23,'Sunday Races 5-1-22'!$BO$11:$BO$28)</f>
        <v>0</v>
      </c>
      <c r="CM23" s="99">
        <f>SUMIF('Sunday Races 5-1-22'!$B$11:$B$28,$B23,'Sunday Races 5-1-22'!$BR$11:$BR$28)</f>
        <v>0</v>
      </c>
      <c r="CN23" s="99">
        <f>SUMIF('Long Distance Race 5-7-22'!$B$11:$B$27,$B23,'Long Distance Race 5-7-22'!$BF$11:$BF$27)</f>
        <v>0</v>
      </c>
      <c r="CO23" s="99">
        <f>SUMIF('Long Distance Race 5-7-22'!$B$11:$B$27,$B23,'Long Distance Race 5-7-22'!$BI$11:$BI$27)</f>
        <v>0</v>
      </c>
      <c r="CP23" s="99">
        <f>SUMIF('Long Distance Race 5-7-22'!$B$11:$B$27,$B23,'Long Distance Race 5-7-22'!$BL$11:$BL$27)</f>
        <v>0</v>
      </c>
      <c r="CQ23" s="99">
        <f>SUMIF('Long Distance Race 5-7-22'!$B$11:$B$27,$B23,'Long Distance Race 5-7-22'!$BO$11:$BO$27)</f>
        <v>0</v>
      </c>
      <c r="CR23" s="99">
        <f>SUMIF('Long Distance Race 5-7-22'!$B$11:$B$27,$B23,'Long Distance Race 5-7-22'!$BR$11:$BR$27)</f>
        <v>0</v>
      </c>
      <c r="CS23" s="99">
        <f>SUMIF('Memorial Day Regatta 5-28-22 Op'!$B$11:$B$27,$B23,'Memorial Day Regatta 5-28-22 Op'!$BF$11:$BF$27)</f>
        <v>0</v>
      </c>
      <c r="CT23" s="99">
        <f>SUMIF('Memorial Day Regatta 5-28-22 Op'!$B$11:$B$27,$B23,'Memorial Day Regatta 5-28-22 Op'!$BI$11:$BI$27)</f>
        <v>0</v>
      </c>
      <c r="CU23" s="99">
        <f>SUMIF('Memorial Day Regatta 5-28-22 Op'!$B$11:$B$27,$B23,'Memorial Day Regatta 5-28-22 Op'!$BL$11:$BL$27)</f>
        <v>0</v>
      </c>
      <c r="CV23" s="99">
        <f>SUMIF('Memorial Day Regatta 5-28-22 Op'!$B$11:$B$27,$B23,'Memorial Day Regatta 5-28-22 Op'!$BO$11:$BO$27)</f>
        <v>0</v>
      </c>
      <c r="CW23" s="99">
        <f>SUMIF('Memorial Day Regatta 5-28-22 Op'!$B$11:$B$27,$B23,'Memorial Day Regatta 5-28-22 Op'!$BR$11:$BR$27)</f>
        <v>0</v>
      </c>
      <c r="CX23" s="99">
        <f>SUMIF('Sunday Races 6-5-22'!$B$11:$B$28,$B23,'Sunday Races 6-5-22'!$BF$11:$BF$28)</f>
        <v>0</v>
      </c>
      <c r="CY23" s="99">
        <f>SUMIF('Sunday Races 6-5-22'!$B$11:$B$28,$B23,'Sunday Races 6-5-22'!$BI$11:$BI$28)</f>
        <v>0</v>
      </c>
      <c r="CZ23" s="99">
        <f>SUMIF('Sunday Races 6-5-22'!$B$11:$B$28,$B23,'Sunday Races 6-5-22'!$BL$11:$BL$28)</f>
        <v>0</v>
      </c>
      <c r="DA23" s="99">
        <f>SUMIF('Sunday Races 6-5-22'!$B$11:$B$28,$B23,'Sunday Races 6-5-22'!$BO$11:$BO$28)</f>
        <v>0</v>
      </c>
      <c r="DB23" s="99">
        <f>SUMIF('Sunday Races 6-5-22'!$B$11:$B$28,$B23,'Sunday Races 6-5-22'!$BR$11:$BR$28)</f>
        <v>0</v>
      </c>
      <c r="DC23" s="99">
        <f>SUMIF('Sunday Races 6-12-22'!$B$11:$B$24,$B23,'Sunday Races 6-12-22'!$BF$11:$BF$24)</f>
        <v>0</v>
      </c>
      <c r="DD23" s="99">
        <f>SUMIF('Sunday Races 6-12-22'!$B$11:$B$24,$B23,'Sunday Races 6-12-22'!$BI$11:$BI$24)</f>
        <v>0</v>
      </c>
      <c r="DE23" s="99">
        <f>SUMIF('Sunday Races 6-12-22'!$B$11:$B$24,$B23,'Sunday Races 6-12-22'!$BL$11:$BL$24)</f>
        <v>0</v>
      </c>
      <c r="DF23" s="99">
        <f>SUMIF('Sunday Races 6-12-22'!$B$11:$B$24,$B23,'Sunday Races 6-12-22'!$BO$11:$BO$24)</f>
        <v>0</v>
      </c>
      <c r="DG23" s="99">
        <f>SUMIF('Sunday Races 6-12-22'!$B$11:$B$24,$B23,'Sunday Races 6-12-22'!$BR$11:$BR$24)</f>
        <v>0</v>
      </c>
      <c r="DH23" s="99">
        <f>SUMIF('Saturday Races 6-18-22'!$B$11:$B$24,$B23,'Saturday Races 6-18-22'!$BF$11:$BF$24)</f>
        <v>0</v>
      </c>
      <c r="DI23" s="99">
        <f>SUMIF('Saturday Races 6-18-22'!$B$11:$B$24,$B23,'Saturday Races 6-18-22'!$BI$11:$BI$24)</f>
        <v>0</v>
      </c>
      <c r="DJ23" s="99">
        <f>SUMIF('Saturday Races 6-18-22'!$B$11:$B$24,$B23,'Saturday Races 6-18-22'!$BL$11:$BL$24)</f>
        <v>0</v>
      </c>
      <c r="DK23" s="99">
        <f>SUMIF('Saturday Races 6-18-22'!$B$11:$B$24,$B23,'Saturday Races 6-18-22'!$BO$11:$BO$24)</f>
        <v>0</v>
      </c>
      <c r="DL23" s="99">
        <f>SUMIF('Saturday Races 6-18-22'!$B$11:$B$24,$B23,'Saturday Races 6-18-22'!$BR$11:$BR$24)</f>
        <v>0</v>
      </c>
      <c r="DM23" s="99">
        <f>SUMIF('Caldwell Cup 6-25-22 TH'!$B$11:$B$25,$B23,'Caldwell Cup 6-25-22 TH'!$BF$11:$BF$25)</f>
        <v>0</v>
      </c>
      <c r="DN23" s="99">
        <f>SUMIF('Caldwell Cup 6-25-22 TH'!$B$11:$B$25,$B23,'Caldwell Cup 6-25-22 TH'!$BI$11:$BI$25)</f>
        <v>0</v>
      </c>
      <c r="DO23" s="99">
        <f>SUMIF('Caldwell Cup 6-25-22 TH'!$B$11:$B$25,$B23,'Caldwell Cup 6-25-22 TH'!$BL$11:$BL$25)</f>
        <v>0</v>
      </c>
      <c r="DP23" s="99">
        <f>SUMIF('Caldwell Cup 6-25-22 TH'!$B$11:$B$25,$B23,'Caldwell Cup 6-25-22 TH'!$BO$11:$BO$25)</f>
        <v>0</v>
      </c>
      <c r="DQ23" s="99">
        <f>SUMIF('Caldwell Cup 6-25-22 TH'!$B$11:$B$25,$B23,'Caldwell Cup 6-25-22 TH'!$BR$11:$BR$25)</f>
        <v>0</v>
      </c>
      <c r="DR23" s="99">
        <f>SUMIF('Caldwell Cup 6-25-22 FS'!$B$11:$B$18,$B23,'Caldwell Cup 6-25-22 FS'!$BF$11:$BF$18)</f>
        <v>0</v>
      </c>
      <c r="DS23" s="99">
        <f>SUMIF('Caldwell Cup 6-25-22 FS'!$B$11:$B$18,$B23,'Caldwell Cup 6-25-22 FS'!$BI$11:$BI$18)</f>
        <v>0</v>
      </c>
      <c r="DT23" s="99">
        <f>SUMIF('Caldwell Cup 6-25-22 FS'!$B$11:$B$18,$B23,'Caldwell Cup 6-25-22 FS'!$BL$11:$BL$18)</f>
        <v>0</v>
      </c>
      <c r="DU23" s="99">
        <f>SUMIF('Caldwell Cup 6-25-22 FS'!$B$11:$B$18,$B23,'Caldwell Cup 6-25-22 FS'!$BO$11:$BO$18)</f>
        <v>0</v>
      </c>
      <c r="DV23" s="99">
        <f>SUMIF('Caldwell Cup 6-25-22 FS'!$B$11:$B$18,$B23,'Caldwell Cup 6-25-22 FS'!$BR$11:$BR$18)</f>
        <v>0</v>
      </c>
      <c r="DW23" s="99">
        <f>SUMIF('Sunday Races 7-3-22'!$B$11:$B$25,$B23,'Sunday Races 7-3-22'!$BF$11:$BF$25)</f>
        <v>0</v>
      </c>
      <c r="DX23" s="99">
        <f>SUMIF('Sunday Races 7-3-22'!$B$11:$B$25,$B23,'Sunday Races 7-3-22'!$BI$11:$BI$25)</f>
        <v>0</v>
      </c>
      <c r="DY23" s="99">
        <f>SUMIF('Sunday Races 7-3-22'!$B$11:$B$25,$B23,'Sunday Races 7-3-22'!$BL$11:$BL$25)</f>
        <v>0</v>
      </c>
      <c r="DZ23" s="99">
        <f>SUMIF('Sunday Races 7-3-22'!$B$11:$B$25,$B23,'Sunday Races 7-3-22'!$BO$11:$BO$25)</f>
        <v>0</v>
      </c>
      <c r="EA23" s="99">
        <f>SUMIF('Sunday Races 7-3-22'!$B$11:$B$25,$B23,'Sunday Races 7-3-22'!$BR$11:$BR$25)</f>
        <v>0</v>
      </c>
      <c r="EB23" s="99">
        <f>SUMIF('Sunday Races 7-31-22'!$B$11:$B$25,$B23,'Sunday Races 7-31-22'!$BF$11:$BF$25)</f>
        <v>0</v>
      </c>
      <c r="EC23" s="99">
        <f>SUMIF('Sunday Races 7-31-22'!$B$11:$B$25,$B23,'Sunday Races 7-31-22'!$BI$11:$BI$25)</f>
        <v>0</v>
      </c>
      <c r="ED23" s="99">
        <f>SUMIF('Sunday Races 7-31-22'!$B$11:$B$25,$B23,'Sunday Races 7-31-22'!$BL$11:$BL$25)</f>
        <v>0</v>
      </c>
      <c r="EE23" s="99">
        <f>SUMIF('Sunday Races 7-31-22'!$B$11:$B$25,$B23,'Sunday Races 7-31-22'!$BO$11:$BO$25)</f>
        <v>0</v>
      </c>
      <c r="EF23" s="99">
        <f>SUMIF('Sunday Races 7-31-22'!$B$11:$B$25,$B23,'Sunday Races 7-31-22'!$BR$11:$BR$25)</f>
        <v>0</v>
      </c>
      <c r="EG23" s="99">
        <f>SUMIF('Sunday Races 8-14-22'!$B$11:$B$25,$B23,'Sunday Races 8-14-22'!$BF$11:$BF$25)</f>
        <v>0</v>
      </c>
      <c r="EH23" s="99">
        <f>SUMIF('Sunday Races 8-14-22'!$B$11:$B$25,$B23,'Sunday Races 8-14-22'!$BI$11:$BI$25)</f>
        <v>0</v>
      </c>
      <c r="EI23" s="99">
        <f>SUMIF('Sunday Races 8-14-22'!$B$11:$B$25,$B23,'Sunday Races 8-14-22'!$BL$11:$BL$25)</f>
        <v>0</v>
      </c>
      <c r="EJ23" s="99">
        <f>SUMIF('Sunday Races 8-14-22'!$B$11:$B$25,$B23,'Sunday Races 8-14-22'!$BO$11:$BO$25)</f>
        <v>0</v>
      </c>
      <c r="EK23" s="99">
        <f>SUMIF('Sunday Races 8-14-22'!$B$11:$B$25,$B23,'Sunday Races 8-14-22'!$BR$11:$BR$25)</f>
        <v>0</v>
      </c>
      <c r="EL23" s="99">
        <f>SUMIF('Saturday Races 8-20-22'!$B$11:$B$25,$B23,'Saturday Races 8-20-22'!$BF$11:$BF$25)</f>
        <v>0</v>
      </c>
      <c r="EM23" s="99">
        <f>SUMIF('Saturday Races 8-20-22'!$B$11:$B$25,$B23,'Saturday Races 8-20-22'!$BI$11:$BI$25)</f>
        <v>0</v>
      </c>
      <c r="EN23" s="99">
        <f>SUMIF('Saturday Races 8-20-22'!$B$11:$B$25,$B23,'Saturday Races 8-20-22'!$BL$11:$BL$25)</f>
        <v>0</v>
      </c>
      <c r="EO23" s="99">
        <f>SUMIF('Saturday Races 8-20-22'!$B$11:$B$25,$B23,'Saturday Races 8-20-22'!$BO$11:$BO$25)</f>
        <v>0</v>
      </c>
      <c r="EP23" s="99">
        <f>SUMIF('Saturday Races 8-20-22'!$B$11:$B$25,$B23,'Saturday Races 8-20-22'!$BR$11:$BR$25)</f>
        <v>0</v>
      </c>
      <c r="EQ23" s="99">
        <f>SUMIF('Sunday Races 9-11-22'!$B$11:$B$20,$B23,'Sunday Races 9-11-22'!$BF$11:$BF$20)</f>
        <v>0</v>
      </c>
      <c r="ER23" s="99">
        <f>SUMIF('Sunday Races 9-11-22'!$B$11:$B$20,$B23,'Sunday Races 9-11-22'!$BI$11:$BI$20)</f>
        <v>0</v>
      </c>
      <c r="ES23" s="99">
        <f>SUMIF('Sunday Races 9-11-22'!$B$11:$B$20,$B23,'Sunday Races 9-11-22'!$BL$11:$BL$20)</f>
        <v>0</v>
      </c>
      <c r="ET23" s="99">
        <f>SUMIF('Sunday Races 9-11-22'!$B$11:$B$20,$B23,'Sunday Races 9-11-22'!$BO$11:$BO$20)</f>
        <v>0</v>
      </c>
      <c r="EU23" s="99">
        <f>SUMIF('Sunday Races 9-11-22'!$B$11:$B$20,$B23,'Sunday Races 9-11-22'!$BR$11:$BR$20)</f>
        <v>0</v>
      </c>
      <c r="EV23" s="99">
        <f>SUMIF('2022-09-17 Leukemia Cup TH'!$B$11:$B$26,$B23,'2022-09-17 Leukemia Cup TH'!$BF$11:$BF$26)</f>
        <v>0</v>
      </c>
      <c r="EW23" s="99">
        <f>SUMIF('2022-09-17 Leukemia Cup TH'!$B$11:$B$26,$B23,'2022-09-17 Leukemia Cup TH'!$BI$11:$BI$26)</f>
        <v>0</v>
      </c>
      <c r="EX23" s="99">
        <f>SUMIF('2022-09-17 Leukemia Cup TH'!$B$11:$B$26,$B23,'2022-09-17 Leukemia Cup TH'!$BL$11:$BL$26)</f>
        <v>0</v>
      </c>
      <c r="EY23" s="99">
        <f>SUMIF('2022-09-17 Leukemia Cup TH'!$B$11:$B$26,$B23,'2022-09-17 Leukemia Cup TH'!$BO$11:$BO$26)</f>
        <v>0</v>
      </c>
      <c r="EZ23" s="99">
        <f>SUMIF('2022-09-17 Leukemia Cup TH'!$B$11:$B$26,$B23,'2022-09-17 Leukemia Cup TH'!$BR$11:$BR$26)</f>
        <v>0</v>
      </c>
      <c r="FA23" s="99">
        <f>SUMIF('Smith-Berry LDR 9-24-22'!$B$11:$B$28,$B23,'Smith-Berry LDR 9-24-22'!$BF$11:$BF$28)</f>
        <v>0</v>
      </c>
      <c r="FB23" s="99">
        <f>SUMIF('Smith-Berry LDR 9-24-22'!$B$11:$B$28,$B23,'Smith-Berry LDR 9-24-22'!$BI$11:$BI$28)</f>
        <v>0</v>
      </c>
      <c r="FC23" s="99">
        <f>SUMIF('Smith-Berry LDR 9-24-22'!$B$11:$B$28,$B23,'Smith-Berry LDR 9-24-22'!$BL$11:$BL$28)</f>
        <v>0</v>
      </c>
      <c r="FD23" s="99">
        <f>SUMIF('Smith-Berry LDR 9-24-22'!$B$11:$B$28,$B23,'Smith-Berry LDR 9-24-22'!$BO$11:$BO$28)</f>
        <v>0</v>
      </c>
      <c r="FE23" s="99">
        <f>SUMIF('Smith-Berry LDR 9-24-22'!$B$11:$B$28,$B23,'Smith-Berry LDR 9-24-22'!$BR$11:$BR$28)</f>
        <v>0</v>
      </c>
      <c r="FF23" s="99">
        <f>SUMIF('Sunday Races 10-9-22'!$B$11:$B$15,$B23,'Sunday Races 10-9-22'!$BF$11:$BF$15)</f>
        <v>0</v>
      </c>
      <c r="FG23" s="99">
        <f>SUMIF('Sunday Races 10-9-22'!$B$11:$B$15,$B23,'Sunday Races 10-9-22'!$BI$11:$BI$15)</f>
        <v>0</v>
      </c>
      <c r="FH23" s="99">
        <f>SUMIF('Sunday Races 10-9-22'!$B$11:$B$15,$B23,'Sunday Races 10-9-22'!$BL$11:$BL$15)</f>
        <v>0</v>
      </c>
      <c r="FI23" s="99">
        <f>SUMIF('Sunday Races 10-9-22'!$B$11:$B$15,$B23,'Sunday Races 10-9-22'!$BO$11:$BO$15)</f>
        <v>0</v>
      </c>
      <c r="FJ23" s="99">
        <f>SUMIF('Sunday Races 10-9-22'!$B$11:$B$15,$B23,'Sunday Races 10-9-22'!$BR$11:$BR$15)</f>
        <v>0</v>
      </c>
      <c r="FK23" s="99">
        <f>SUMIF('Great Pumpkin Regatta 10-15-22'!$B$11:$B$53,$B23,'Great Pumpkin Regatta 10-15-22'!$BF$11:$BF$53)</f>
        <v>0</v>
      </c>
      <c r="FL23" s="99">
        <f>SUMIF('Great Pumpkin Regatta 10-15-22'!$B$11:$B$53,$B23,'Great Pumpkin Regatta 10-15-22'!$BI$11:$BI$53)</f>
        <v>0</v>
      </c>
      <c r="FM23" s="99">
        <f>SUMIF('Great Pumpkin Regatta 10-15-22'!$B$11:$B$53,$B23,'Great Pumpkin Regatta 10-15-22'!$BL$11:$BL$53)</f>
        <v>0</v>
      </c>
      <c r="FN23" s="99">
        <f>SUMIF('Great Pumpkin Regatta 10-15-22'!$B$11:$B$53,$B23,'Great Pumpkin Regatta 10-15-22'!$BO$11:$BO$53)</f>
        <v>0</v>
      </c>
      <c r="FO23" s="99">
        <f>SUMIF('Great Pumpkin Regatta 10-15-22'!$B$11:$B$53,$B23,'Great Pumpkin Regatta 10-15-22'!$BR$11:$BR$53)</f>
        <v>0</v>
      </c>
      <c r="FP23" s="99">
        <f>SUMIF('Sunday Races 10-23-22'!$B$11:$B$16,$B23,'Sunday Races 10-23-22'!$BF$11:$BF$16)</f>
        <v>0</v>
      </c>
      <c r="FQ23" s="99">
        <f>SUMIF('Sunday Races 10-23-22'!$B$11:$B$16,$B23,'Sunday Races 10-23-22'!$BI$11:$BI$16)</f>
        <v>0</v>
      </c>
      <c r="FR23" s="99">
        <f>SUMIF('Sunday Races 10-23-22'!$B$11:$B$16,$B23,'Sunday Races 10-23-22'!$BL$11:$BL$16)</f>
        <v>0</v>
      </c>
      <c r="FS23" s="99">
        <f>SUMIF('Sunday Races 10-23-22'!$B$11:$B$16,$B23,'Sunday Races 10-23-22'!$BO$11:$BO$16)</f>
        <v>0</v>
      </c>
      <c r="FT23" s="99">
        <f>SUMIF('Sunday Races 10-23-22'!$B$11:$B$16,$B23,'Sunday Races 10-23-22'!$BR$11:$BR$16)</f>
        <v>0</v>
      </c>
      <c r="FU23" s="100"/>
      <c r="FV23" s="101"/>
      <c r="FW23" s="102">
        <f t="shared" ref="FW23:GF53" si="41">LARGE($G23:$FU23,FW$2)</f>
        <v>0</v>
      </c>
      <c r="FX23" s="102">
        <f t="shared" si="41"/>
        <v>0</v>
      </c>
      <c r="FY23" s="102">
        <f t="shared" si="41"/>
        <v>0</v>
      </c>
      <c r="FZ23" s="102">
        <f t="shared" si="41"/>
        <v>0</v>
      </c>
      <c r="GA23" s="102">
        <f t="shared" si="41"/>
        <v>0</v>
      </c>
      <c r="GB23" s="102">
        <f t="shared" si="41"/>
        <v>0</v>
      </c>
      <c r="GC23" s="102">
        <f t="shared" si="41"/>
        <v>0</v>
      </c>
      <c r="GD23" s="102">
        <f t="shared" si="41"/>
        <v>0</v>
      </c>
      <c r="GE23" s="102">
        <f t="shared" si="41"/>
        <v>0</v>
      </c>
      <c r="GF23" s="102">
        <f t="shared" si="41"/>
        <v>0</v>
      </c>
      <c r="GG23" s="102">
        <f t="shared" ref="GG23:GP53" si="42">LARGE($G23:$FU23,GG$2)</f>
        <v>0</v>
      </c>
      <c r="GH23" s="102">
        <f t="shared" si="42"/>
        <v>0</v>
      </c>
      <c r="GI23" s="102">
        <f t="shared" si="42"/>
        <v>0</v>
      </c>
      <c r="GJ23" s="102">
        <f t="shared" si="42"/>
        <v>0</v>
      </c>
      <c r="GK23" s="102">
        <f t="shared" si="42"/>
        <v>0</v>
      </c>
      <c r="GL23" s="102">
        <f t="shared" si="42"/>
        <v>0</v>
      </c>
      <c r="GM23" s="102">
        <f t="shared" si="42"/>
        <v>0</v>
      </c>
      <c r="GN23" s="102">
        <f t="shared" si="42"/>
        <v>0</v>
      </c>
      <c r="GO23" s="102">
        <f t="shared" si="42"/>
        <v>0</v>
      </c>
      <c r="GP23" s="102">
        <f t="shared" si="42"/>
        <v>0</v>
      </c>
      <c r="GQ23" s="102">
        <f t="shared" ref="GQ23:GZ53" si="43">LARGE($G23:$FU23,GQ$2)</f>
        <v>0</v>
      </c>
      <c r="GR23" s="102">
        <f t="shared" si="43"/>
        <v>0</v>
      </c>
      <c r="GS23" s="102">
        <f t="shared" si="43"/>
        <v>0</v>
      </c>
      <c r="GT23" s="102">
        <f t="shared" si="43"/>
        <v>0</v>
      </c>
      <c r="GU23" s="102">
        <f t="shared" si="43"/>
        <v>0</v>
      </c>
      <c r="GV23" s="102">
        <f t="shared" si="43"/>
        <v>0</v>
      </c>
      <c r="GW23" s="102">
        <f t="shared" si="43"/>
        <v>0</v>
      </c>
      <c r="GX23" s="102">
        <f t="shared" si="43"/>
        <v>0</v>
      </c>
      <c r="GY23" s="102">
        <f t="shared" si="43"/>
        <v>0</v>
      </c>
      <c r="GZ23" s="102">
        <f t="shared" si="43"/>
        <v>0</v>
      </c>
      <c r="HA23" s="102">
        <f t="shared" ref="HA23:HJ53" si="44">LARGE($G23:$FU23,HA$2)</f>
        <v>0</v>
      </c>
      <c r="HB23" s="102">
        <f t="shared" si="44"/>
        <v>0</v>
      </c>
      <c r="HC23" s="102">
        <f t="shared" si="44"/>
        <v>0</v>
      </c>
      <c r="HD23" s="102">
        <f t="shared" si="44"/>
        <v>0</v>
      </c>
      <c r="HE23" s="102">
        <f t="shared" si="44"/>
        <v>0</v>
      </c>
      <c r="HF23" s="102">
        <f t="shared" si="44"/>
        <v>0</v>
      </c>
      <c r="HG23" s="102">
        <f t="shared" si="44"/>
        <v>0</v>
      </c>
      <c r="HH23" s="102">
        <f t="shared" si="44"/>
        <v>0</v>
      </c>
      <c r="HI23" s="102">
        <f t="shared" si="44"/>
        <v>0</v>
      </c>
      <c r="HJ23" s="102">
        <f t="shared" si="44"/>
        <v>0</v>
      </c>
      <c r="HK23" s="102">
        <f t="shared" ref="HK23:HT53" si="45">LARGE($G23:$FU23,HK$2)</f>
        <v>0</v>
      </c>
      <c r="HL23" s="102">
        <f t="shared" si="45"/>
        <v>0</v>
      </c>
      <c r="HM23" s="102">
        <f t="shared" si="45"/>
        <v>0</v>
      </c>
      <c r="HN23" s="102">
        <f t="shared" si="45"/>
        <v>0</v>
      </c>
      <c r="HO23" s="102">
        <f t="shared" si="45"/>
        <v>0</v>
      </c>
      <c r="HP23" s="102">
        <f t="shared" si="45"/>
        <v>0</v>
      </c>
      <c r="HQ23" s="102">
        <f t="shared" si="45"/>
        <v>0</v>
      </c>
      <c r="HR23" s="102">
        <f t="shared" si="45"/>
        <v>0</v>
      </c>
      <c r="HS23" s="102">
        <f t="shared" si="45"/>
        <v>0</v>
      </c>
      <c r="HT23" s="102">
        <f t="shared" si="45"/>
        <v>0</v>
      </c>
      <c r="HU23" s="102">
        <f t="shared" ref="HU23:ID53" si="46">LARGE($G23:$FU23,HU$2)</f>
        <v>0</v>
      </c>
      <c r="HV23" s="102">
        <f t="shared" si="46"/>
        <v>0</v>
      </c>
      <c r="HW23" s="102">
        <f t="shared" si="46"/>
        <v>0</v>
      </c>
      <c r="HX23" s="102">
        <f t="shared" si="46"/>
        <v>0</v>
      </c>
      <c r="HY23" s="102">
        <f t="shared" si="46"/>
        <v>0</v>
      </c>
      <c r="HZ23" s="102">
        <f t="shared" si="46"/>
        <v>0</v>
      </c>
      <c r="IA23" s="102">
        <f t="shared" si="46"/>
        <v>0</v>
      </c>
      <c r="IB23" s="102">
        <f t="shared" si="46"/>
        <v>0</v>
      </c>
      <c r="IC23" s="102">
        <f t="shared" si="46"/>
        <v>0</v>
      </c>
      <c r="ID23" s="102">
        <f t="shared" si="46"/>
        <v>0</v>
      </c>
      <c r="IE23" s="102">
        <f t="shared" ref="IE23:IS53" si="47">LARGE($G23:$FU23,IE$2)</f>
        <v>0</v>
      </c>
      <c r="IF23" s="102">
        <f t="shared" si="47"/>
        <v>0</v>
      </c>
      <c r="IG23" s="102">
        <f t="shared" si="47"/>
        <v>0</v>
      </c>
      <c r="IH23" s="102">
        <f t="shared" si="47"/>
        <v>0</v>
      </c>
      <c r="II23" s="102">
        <f t="shared" si="47"/>
        <v>0</v>
      </c>
      <c r="IJ23" s="102">
        <f t="shared" si="47"/>
        <v>0</v>
      </c>
      <c r="IK23" s="102">
        <f t="shared" si="47"/>
        <v>0</v>
      </c>
      <c r="IL23" s="102">
        <f t="shared" si="47"/>
        <v>0</v>
      </c>
      <c r="IM23" s="102">
        <f t="shared" si="47"/>
        <v>0</v>
      </c>
      <c r="IN23" s="102">
        <f t="shared" si="47"/>
        <v>0</v>
      </c>
      <c r="IO23" s="102">
        <f t="shared" si="47"/>
        <v>0</v>
      </c>
      <c r="IP23" s="102">
        <f t="shared" si="47"/>
        <v>0</v>
      </c>
      <c r="IQ23" s="102">
        <f t="shared" si="47"/>
        <v>0</v>
      </c>
      <c r="IR23" s="102">
        <f t="shared" si="47"/>
        <v>0</v>
      </c>
      <c r="IS23" s="102">
        <f t="shared" si="47"/>
        <v>0</v>
      </c>
      <c r="IU23" s="99">
        <f>SUMIF('2021 Club Championship Crew'!$B$11:$B$14,$B23,'2021 Club Championship Crew'!$BN$11:$BN$14)</f>
        <v>0</v>
      </c>
      <c r="IV23" s="99">
        <f>SUMIF('2021 Club Championship Crew'!$B$11:$B$14,$B23,'2021 Club Championship Crew'!$BQ$11:$BQ$14)</f>
        <v>0</v>
      </c>
      <c r="IW23" s="99">
        <f>SUMIF('2021 Club Championship Crew'!$B$11:$B$14,$B23,'2021 Club Championship Crew'!$BT$11:$BT$14)</f>
        <v>0</v>
      </c>
      <c r="IX23" s="99">
        <f>SUMIF('2021 Club Championship Crew'!$B$11:$B$14,$B23,'2021 Club Championship Crew'!$BW$11:$BW$14)</f>
        <v>0</v>
      </c>
      <c r="IY23" s="99">
        <f>SUMIF('2021 Club Championship Crew'!$B$11:$B$14,$B23,'2021 Club Championship Crew'!$CC$11:$CC$14)</f>
        <v>0</v>
      </c>
    </row>
    <row r="24" spans="1:259" ht="15" customHeight="1" x14ac:dyDescent="0.2">
      <c r="A24" s="134">
        <f t="shared" si="17"/>
        <v>16</v>
      </c>
      <c r="B24" s="103" t="s">
        <v>304</v>
      </c>
      <c r="C24" s="96">
        <f t="shared" si="39"/>
        <v>0</v>
      </c>
      <c r="D24" s="97">
        <f t="shared" si="40"/>
        <v>0</v>
      </c>
      <c r="E24" s="96">
        <f t="shared" si="8"/>
        <v>0</v>
      </c>
      <c r="F24" s="98">
        <f t="shared" si="9"/>
        <v>0</v>
      </c>
      <c r="G24" s="99">
        <f>SUMIF('Saturday Race 11-06-21'!$B$11:$B$24,$B24,'Saturday Race 11-06-21'!$BF$11:$BF$24)</f>
        <v>0</v>
      </c>
      <c r="H24" s="99">
        <f>SUMIF('Saturday Race 11-06-21'!$B$11:$B$24,$B24,'Saturday Race 11-06-21'!$BI$11:$BI$24)</f>
        <v>0</v>
      </c>
      <c r="I24" s="99">
        <f>SUMIF('Saturday Race 11-06-21'!$B$11:$B$24,$B24,'Saturday Race 11-06-21'!$BL$11:$BL$24)</f>
        <v>0</v>
      </c>
      <c r="J24" s="99">
        <f>SUMIF('Saturday Race 11-06-21'!$B$11:$B$24,$B24,'Saturday Race 11-06-21'!$BO$11:$BO$24)</f>
        <v>0</v>
      </c>
      <c r="K24" s="99">
        <f>SUMIF('Saturday Race 11-06-21'!$B$11:$B$24,$B24,'Saturday Race 11-06-21'!$BR$11:$BR$24)</f>
        <v>0</v>
      </c>
      <c r="L24" s="99">
        <f>SUMIF('Saturday Race 11-20-21'!$B$11:$B$24,$B24,'Saturday Race 11-20-21'!$BF$11:$BF$24)</f>
        <v>0</v>
      </c>
      <c r="M24" s="99">
        <f>SUMIF('Saturday Race 11-20-21'!$B$11:$B$24,$B24,'Saturday Race 11-20-21'!$BI$11:$BI$24)</f>
        <v>0</v>
      </c>
      <c r="N24" s="99">
        <f>SUMIF('Saturday Race 11-20-21'!$B$11:$B$24,$B24,'Saturday Race 11-20-21'!$BL$11:$BL$24)</f>
        <v>0</v>
      </c>
      <c r="O24" s="99">
        <f>SUMIF('Saturday Race 11-20-21'!$B$11:$B$24,$B24,'Saturday Race 11-20-21'!$BO$11:$BO$24)</f>
        <v>0</v>
      </c>
      <c r="P24" s="99">
        <f>SUMIF('Saturday Race 11-20-21'!$B$11:$B$24,$B24,'Saturday Race 11-20-21'!$BR$11:$BR$24)</f>
        <v>0</v>
      </c>
      <c r="Q24" s="99">
        <f>SUMIF('One Day 12-04-21 Scots'!$B$11:$B$24,$B24,'One Day 12-04-21 Scots'!$BF$11:$BF$24)</f>
        <v>0</v>
      </c>
      <c r="R24" s="99">
        <f>SUMIF('One Day 12-04-21 Scots'!$B$11:$B$24,$B24,'One Day 12-04-21 Scots'!$BI$11:$BI$24)</f>
        <v>0</v>
      </c>
      <c r="S24" s="99">
        <f>SUMIF('One Day 12-04-21 Scots'!$B$11:$B$24,$B24,'One Day 12-04-21 Scots'!$BL$11:$BL$24)</f>
        <v>0</v>
      </c>
      <c r="T24" s="99">
        <f>SUMIF('One Day 12-04-21 Scots'!$B$11:$B$24,$B24,'One Day 12-04-21 Scots'!$BO$11:$BO$24)</f>
        <v>0</v>
      </c>
      <c r="U24" s="99">
        <f>SUMIF('One Day 12-04-21 Scots'!$B$11:$B$24,$B24,'One Day 12-04-21 Scots'!$BR$11:$BR$24)</f>
        <v>0</v>
      </c>
      <c r="V24" s="99">
        <f>SUMIF('One Day 12-04-21 Thistles'!$B$11:$B$25,$B24,'One Day 12-04-21 Thistles'!$BF$11:$BF$25)</f>
        <v>0</v>
      </c>
      <c r="W24" s="99">
        <f>SUMIF('One Day 12-04-21 Thistles'!$B$11:$B$25,$B24,'One Day 12-04-21 Thistles'!$BI$11:$BI$25)</f>
        <v>0</v>
      </c>
      <c r="X24" s="99">
        <f>SUMIF('One Day 12-04-21 Thistles'!$B$11:$B$25,$B24,'One Day 12-04-21 Thistles'!$BL$11:$BL$25)</f>
        <v>0</v>
      </c>
      <c r="Y24" s="99">
        <f>SUMIF('One Day 12-04-21 Thistles'!$B$11:$B$25,$B24,'One Day 12-04-21 Thistles'!$BO$11:$BO$25)</f>
        <v>0</v>
      </c>
      <c r="Z24" s="99">
        <f>SUMIF('One Day 12-04-21 Thistles'!$B$11:$B$25,$B24,'One Day 12-04-21 Thistles'!$BR$11:$BR$25)</f>
        <v>0</v>
      </c>
      <c r="AA24" s="99">
        <f>SUMIF('Saturday Race 1-08-22'!$B$11:$B$20,$B24,'Saturday Race 1-08-22'!$BF$11:$BF$20)</f>
        <v>0</v>
      </c>
      <c r="AB24" s="99">
        <f>SUMIF('Saturday Race 1-08-22'!$B$11:$B$20,$B24,'Saturday Race 1-08-22'!$BI$11:$BI$20)</f>
        <v>0</v>
      </c>
      <c r="AC24" s="99">
        <f>SUMIF('Saturday Race 1-08-22'!$B$11:$B$20,$B24,'Saturday Race 1-08-22'!$BL$11:$BL$20)</f>
        <v>0</v>
      </c>
      <c r="AD24" s="99">
        <f>SUMIF('Saturday Race 1-08-22'!$B$11:$B$20,$B24,'Saturday Race 1-08-22'!$BO$11:$BO$20)</f>
        <v>0</v>
      </c>
      <c r="AE24" s="99">
        <f>SUMIF('Saturday Race 1-08-22'!$B$11:$B$20,$B24,'Saturday Race 1-08-22'!$BR$11:$BR$20)</f>
        <v>0</v>
      </c>
      <c r="AF24" s="99">
        <f>SUMIF('Saturday Race 1-22-22'!$B$11:$B$20,$B24,'Saturday Race 1-22-22'!$BF$11:$BF$20)</f>
        <v>0</v>
      </c>
      <c r="AG24" s="99">
        <f>SUMIF('Saturday Race 1-22-22'!$B$11:$B$20,$B24,'Saturday Race 1-22-22'!$BI$11:$BI$20)</f>
        <v>0</v>
      </c>
      <c r="AH24" s="99">
        <f>SUMIF('Saturday Race 1-22-22'!$B$11:$B$20,$B24,'Saturday Race 1-22-22'!$BL$11:$BL$20)</f>
        <v>0</v>
      </c>
      <c r="AI24" s="99">
        <f>SUMIF('Saturday Race 1-22-22'!$B$11:$B$20,$B24,'Saturday Race 1-22-22'!$BO$11:$BO$20)</f>
        <v>0</v>
      </c>
      <c r="AJ24" s="99">
        <f>SUMIF('Saturday Race 1-22-22'!$B$11:$B$20,$B24,'Saturday Race 1-22-22'!$BR$11:$BR$20)</f>
        <v>0</v>
      </c>
      <c r="AK24" s="99">
        <f>SUMIF('Sunday Race 2-6-22'!$B$11:$B$20,$B24,'Sunday Race 2-6-22'!$BF$11:$BF$20)</f>
        <v>0</v>
      </c>
      <c r="AL24" s="99">
        <f>SUMIF('Sunday Race 2-6-22'!$B$11:$B$20,$B24,'Sunday Race 2-6-22'!$BI$11:$BI$20)</f>
        <v>0</v>
      </c>
      <c r="AM24" s="99">
        <f>SUMIF('Sunday Race 2-6-22'!$B$11:$B$20,$B24,'Sunday Race 2-6-22'!$BL$11:$BL$20)</f>
        <v>0</v>
      </c>
      <c r="AN24" s="99">
        <f>SUMIF('Sunday Race 2-6-22'!$B$11:$B$20,$B24,'Sunday Race 2-6-22'!$BO$11:$BO$20)</f>
        <v>0</v>
      </c>
      <c r="AO24" s="99">
        <f>SUMIF('Sunday Race 2-6-22'!$B$11:$B$20,$B24,'Sunday Race 2-6-22'!$BR$11:$BR$20)</f>
        <v>0</v>
      </c>
      <c r="AP24" s="99">
        <f>SUMIF('Chili One Day 2-12-22 Scots'!$B$11:$B$20,$B24,'Chili One Day 2-12-22 Scots'!$BF$11:$BF$20)</f>
        <v>0</v>
      </c>
      <c r="AQ24" s="99">
        <f>SUMIF('Chili One Day 2-12-22 Scots'!$B$11:$B$20,$B24,'Chili One Day 2-12-22 Scots'!$BI$11:$BI$20)</f>
        <v>0</v>
      </c>
      <c r="AR24" s="99">
        <f>SUMIF('Chili One Day 2-12-22 Scots'!$B$11:$B$20,$B24,'Chili One Day 2-12-22 Scots'!$BL$11:$BL$20)</f>
        <v>0</v>
      </c>
      <c r="AS24" s="99">
        <f>SUMIF('Chili One Day 2-12-22 Scots'!$B$11:$B$20,$B24,'Chili One Day 2-12-22 Scots'!$BO$11:$BO$20)</f>
        <v>0</v>
      </c>
      <c r="AT24" s="99">
        <f>SUMIF('Chili One Day 2-12-22 Scots'!$B$11:$B$20,$B24,'Chili One Day 2-12-22 Scots'!$BR$11:$BR$20)</f>
        <v>0</v>
      </c>
      <c r="AU24" s="99">
        <f>SUMIF('Chili One Day 2-12-22 Thistles'!$B$11:$B$20,$B24,'Chili One Day 2-12-22 Thistles'!$BF$11:$BF$20)</f>
        <v>0</v>
      </c>
      <c r="AV24" s="99">
        <f>SUMIF('Chili One Day 2-12-22 Thistles'!$B$11:$B$20,$B24,'Chili One Day 2-12-22 Thistles'!$BI$11:$BI$20)</f>
        <v>0</v>
      </c>
      <c r="AW24" s="99">
        <f>SUMIF('Chili One Day 2-12-22 Thistles'!$B$11:$B$20,$B24,'Chili One Day 2-12-22 Thistles'!$BL$11:$BL$20)</f>
        <v>0</v>
      </c>
      <c r="AX24" s="99">
        <f>SUMIF('Chili One Day 2-12-22 Thistles'!$B$11:$B$20,$B24,'Chili One Day 2-12-22 Thistles'!$BO$11:$BO$20)</f>
        <v>0</v>
      </c>
      <c r="AY24" s="99">
        <f>SUMIF('Chili One Day 2-12-22 Thistles'!$B$11:$B$20,$B24,'Chili One Day 2-12-22 Thistles'!$BR$11:$BR$20)</f>
        <v>0</v>
      </c>
      <c r="AZ24" s="99">
        <f>SUMIF('Sunday Race 2-20-22'!$B$11:$B$20,$B24,'Sunday Race 2-20-22'!$BF$11:$BF$20)</f>
        <v>0</v>
      </c>
      <c r="BA24" s="99">
        <f>SUMIF('Sunday Race 2-20-22'!$B$11:$B$20,$B24,'Sunday Race 2-20-22'!$BI$11:$BI$20)</f>
        <v>0</v>
      </c>
      <c r="BB24" s="99">
        <f>SUMIF('Sunday Race 2-20-22'!$B$11:$B$20,$B24,'Sunday Race 2-20-22'!$BL$11:$BL$20)</f>
        <v>0</v>
      </c>
      <c r="BC24" s="99">
        <f>SUMIF('Sunday Race 2-20-22'!$B$11:$B$20,$B24,'Sunday Race 2-20-22'!$BO$11:$BO$20)</f>
        <v>0</v>
      </c>
      <c r="BD24" s="99">
        <f>SUMIF('Sunday Race 2-20-22'!$B$11:$B$20,$B24,'Sunday Race 2-20-22'!$BR$11:$BR$20)</f>
        <v>0</v>
      </c>
      <c r="BE24" s="99">
        <f>SUMIF('Sunday Race 2-27-22'!$B$11:$B$20,$B24,'Sunday Race 2-27-22'!$BF$11:$BF$20)</f>
        <v>0</v>
      </c>
      <c r="BF24" s="99">
        <f>SUMIF('Sunday Race 2-27-22'!$B$11:$B$20,$B24,'Sunday Race 2-27-22'!$BI$11:$BI$20)</f>
        <v>0</v>
      </c>
      <c r="BG24" s="99">
        <f>SUMIF('Sunday Race 2-27-22'!$B$11:$B$20,$B24,'Sunday Race 2-27-22'!$BL$11:$BL$20)</f>
        <v>0</v>
      </c>
      <c r="BH24" s="99">
        <f>SUMIF('Sunday Race 2-27-22'!$B$11:$B$20,$B24,'Sunday Race 2-27-22'!$BO$11:$BO$20)</f>
        <v>0</v>
      </c>
      <c r="BI24" s="99">
        <f>SUMIF('Sunday Race 2-27-22'!$B$11:$B$20,$B24,'Sunday Race 2-27-22'!$BR$11:$BR$20)</f>
        <v>0</v>
      </c>
      <c r="BJ24" s="99">
        <f>SUMIF('Sunday Race 3-13-22'!$B$11:$B$21,$B24,'Sunday Race 3-13-22'!$BF$11:$BF$21)</f>
        <v>0</v>
      </c>
      <c r="BK24" s="99">
        <f>SUMIF('Sunday Race 3-13-22'!$B$11:$B$21,$B24,'Sunday Race 3-13-22'!$BI$11:$BI$21)</f>
        <v>0</v>
      </c>
      <c r="BL24" s="99">
        <f>SUMIF('Sunday Race 3-13-22'!$B$11:$B$21,$B24,'Sunday Race 3-13-22'!$BL$11:$BL$21)</f>
        <v>0</v>
      </c>
      <c r="BM24" s="99">
        <f>SUMIF('Sunday Race 3-13-22'!$B$11:$B$21,$B24,'Sunday Race 3-13-22'!$BO$11:$BO$21)</f>
        <v>0</v>
      </c>
      <c r="BN24" s="99">
        <f>SUMIF('Sunday Race 3-13-22'!$B$11:$B$21,$B24,'Sunday Race 3-13-22'!$BR$11:$BR$21)</f>
        <v>0</v>
      </c>
      <c r="BO24" s="99">
        <f>SUMIF('Saturday Race 3-19-22'!$B$11:$B$26,$B24,'Saturday Race 3-19-22'!$BF$11:$BF$26)</f>
        <v>0</v>
      </c>
      <c r="BP24" s="99">
        <f>SUMIF('Saturday Race 3-19-22'!$B$11:$B$26,$B24,'Saturday Race 3-19-22'!$BI$11:$BI$26)</f>
        <v>0</v>
      </c>
      <c r="BQ24" s="99">
        <f>SUMIF('Saturday Race 3-19-22'!$B$11:$B$26,$B24,'Saturday Race 3-19-22'!$BL$11:$BL$26)</f>
        <v>0</v>
      </c>
      <c r="BR24" s="99">
        <f>SUMIF('Saturday Race 3-19-22'!$B$11:$B$26,$B24,'Saturday Race 3-19-22'!$BO$11:$BO$26)</f>
        <v>0</v>
      </c>
      <c r="BS24" s="99">
        <f>SUMIF('Saturday Race 3-19-22'!$B$11:$B$26,$B24,'Saturday Race 3-19-22'!$BR$11:$BR$26)</f>
        <v>0</v>
      </c>
      <c r="BT24" s="99">
        <f>SUMIF('Sunday Races 4-10-22'!$B$11:$B$26,$B24,'Sunday Races 4-10-22'!$BF$11:$BF$26)</f>
        <v>0</v>
      </c>
      <c r="BU24" s="99">
        <f>SUMIF('Sunday Races 4-10-22'!$B$11:$B$26,$B24,'Sunday Races 4-10-22'!$BI$11:$BI$26)</f>
        <v>0</v>
      </c>
      <c r="BV24" s="99">
        <f>SUMIF('Sunday Races 4-10-22'!$B$11:$B$26,$B24,'Sunday Races 4-10-22'!$BL$11:$BL$26)</f>
        <v>0</v>
      </c>
      <c r="BW24" s="99">
        <f>SUMIF('Sunday Races 4-10-22'!$B$11:$B$26,$B24,'Sunday Races 4-10-22'!$BO$11:$BO$26)</f>
        <v>0</v>
      </c>
      <c r="BX24" s="99">
        <f>SUMIF('Sunday Races 4-10-22'!$B$11:$B$26,$B24,'Sunday Races 4-10-22'!$BR$11:$BR$26)</f>
        <v>0</v>
      </c>
      <c r="BY24" s="99">
        <f>SUMIF('Easter One Day 4-16-22 FS'!$B$11:$B$26,$B24,'Easter One Day 4-16-22 FS'!$BF$11:$BF$26)</f>
        <v>0</v>
      </c>
      <c r="BZ24" s="99">
        <f>SUMIF('Easter One Day 4-16-22 FS'!$B$11:$B$26,$B24,'Easter One Day 4-16-22 FS'!$BI$11:$BI$26)</f>
        <v>0</v>
      </c>
      <c r="CA24" s="99">
        <f>SUMIF('Easter One Day 4-16-22 FS'!$B$11:$B$26,$B24,'Easter One Day 4-16-22 FS'!$BL$11:$BL$26)</f>
        <v>0</v>
      </c>
      <c r="CB24" s="99">
        <f>SUMIF('Easter One Day 4-16-22 FS'!$B$11:$B$26,$B24,'Easter One Day 4-16-22 FS'!$BO$11:$BO$26)</f>
        <v>0</v>
      </c>
      <c r="CC24" s="99">
        <f>SUMIF('Easter One Day 4-16-22 FS'!$B$11:$B$26,$B24,'Easter One Day 4-16-22 FS'!$BR$11:$BR$26)</f>
        <v>0</v>
      </c>
      <c r="CD24" s="99">
        <f>SUMIF('Easter One Day 4-16-22 TH'!$B$11:$B$26,$B24,'Easter One Day 4-16-22 TH'!$BF$11:$BF$26)</f>
        <v>0</v>
      </c>
      <c r="CE24" s="99">
        <f>SUMIF('Easter One Day 4-16-22 TH'!$B$11:$B$26,$B24,'Easter One Day 4-16-22 TH'!$BI$11:$BI$26)</f>
        <v>0</v>
      </c>
      <c r="CF24" s="99">
        <f>SUMIF('Easter One Day 4-16-22 TH'!$B$11:$B$26,$B24,'Easter One Day 4-16-22 TH'!$BL$11:$BL$26)</f>
        <v>0</v>
      </c>
      <c r="CG24" s="99">
        <f>SUMIF('Easter One Day 4-16-22 TH'!$B$11:$B$26,$B24,'Easter One Day 4-16-22 TH'!$BO$11:$BO$26)</f>
        <v>0</v>
      </c>
      <c r="CH24" s="99">
        <f>SUMIF('Easter One Day 4-16-22 TH'!$B$11:$B$26,$B24,'Easter One Day 4-16-22 TH'!$BR$11:$BR$26)</f>
        <v>0</v>
      </c>
      <c r="CI24" s="99">
        <f>SUMIF('Sunday Races 5-1-22'!$B$11:$B$28,$B24,'Sunday Races 5-1-22'!$BF$11:$BF$28)</f>
        <v>0</v>
      </c>
      <c r="CJ24" s="99">
        <f>SUMIF('Sunday Races 5-1-22'!$B$11:$B$28,$B24,'Sunday Races 5-1-22'!$BI$11:$BI$28)</f>
        <v>0</v>
      </c>
      <c r="CK24" s="99">
        <f>SUMIF('Sunday Races 5-1-22'!$B$11:$B$28,$B24,'Sunday Races 5-1-22'!$BL$11:$BL$28)</f>
        <v>0</v>
      </c>
      <c r="CL24" s="99">
        <f>SUMIF('Sunday Races 5-1-22'!$B$11:$B$28,$B24,'Sunday Races 5-1-22'!$BO$11:$BO$28)</f>
        <v>0</v>
      </c>
      <c r="CM24" s="99">
        <f>SUMIF('Sunday Races 5-1-22'!$B$11:$B$28,$B24,'Sunday Races 5-1-22'!$BR$11:$BR$28)</f>
        <v>0</v>
      </c>
      <c r="CN24" s="99">
        <f>SUMIF('Long Distance Race 5-7-22'!$B$11:$B$27,$B24,'Long Distance Race 5-7-22'!$BF$11:$BF$27)</f>
        <v>0</v>
      </c>
      <c r="CO24" s="99">
        <f>SUMIF('Long Distance Race 5-7-22'!$B$11:$B$27,$B24,'Long Distance Race 5-7-22'!$BI$11:$BI$27)</f>
        <v>0</v>
      </c>
      <c r="CP24" s="99">
        <f>SUMIF('Long Distance Race 5-7-22'!$B$11:$B$27,$B24,'Long Distance Race 5-7-22'!$BL$11:$BL$27)</f>
        <v>0</v>
      </c>
      <c r="CQ24" s="99">
        <f>SUMIF('Long Distance Race 5-7-22'!$B$11:$B$27,$B24,'Long Distance Race 5-7-22'!$BO$11:$BO$27)</f>
        <v>0</v>
      </c>
      <c r="CR24" s="99">
        <f>SUMIF('Long Distance Race 5-7-22'!$B$11:$B$27,$B24,'Long Distance Race 5-7-22'!$BR$11:$BR$27)</f>
        <v>0</v>
      </c>
      <c r="CS24" s="99">
        <f>SUMIF('Memorial Day Regatta 5-28-22 Op'!$B$11:$B$27,$B24,'Memorial Day Regatta 5-28-22 Op'!$BF$11:$BF$27)</f>
        <v>0</v>
      </c>
      <c r="CT24" s="99">
        <f>SUMIF('Memorial Day Regatta 5-28-22 Op'!$B$11:$B$27,$B24,'Memorial Day Regatta 5-28-22 Op'!$BI$11:$BI$27)</f>
        <v>0</v>
      </c>
      <c r="CU24" s="99">
        <f>SUMIF('Memorial Day Regatta 5-28-22 Op'!$B$11:$B$27,$B24,'Memorial Day Regatta 5-28-22 Op'!$BL$11:$BL$27)</f>
        <v>0</v>
      </c>
      <c r="CV24" s="99">
        <f>SUMIF('Memorial Day Regatta 5-28-22 Op'!$B$11:$B$27,$B24,'Memorial Day Regatta 5-28-22 Op'!$BO$11:$BO$27)</f>
        <v>0</v>
      </c>
      <c r="CW24" s="99">
        <f>SUMIF('Memorial Day Regatta 5-28-22 Op'!$B$11:$B$27,$B24,'Memorial Day Regatta 5-28-22 Op'!$BR$11:$BR$27)</f>
        <v>0</v>
      </c>
      <c r="CX24" s="99">
        <f>SUMIF('Sunday Races 6-5-22'!$B$11:$B$28,$B24,'Sunday Races 6-5-22'!$BF$11:$BF$28)</f>
        <v>0</v>
      </c>
      <c r="CY24" s="99">
        <f>SUMIF('Sunday Races 6-5-22'!$B$11:$B$28,$B24,'Sunday Races 6-5-22'!$BI$11:$BI$28)</f>
        <v>0</v>
      </c>
      <c r="CZ24" s="99">
        <f>SUMIF('Sunday Races 6-5-22'!$B$11:$B$28,$B24,'Sunday Races 6-5-22'!$BL$11:$BL$28)</f>
        <v>0</v>
      </c>
      <c r="DA24" s="99">
        <f>SUMIF('Sunday Races 6-5-22'!$B$11:$B$28,$B24,'Sunday Races 6-5-22'!$BO$11:$BO$28)</f>
        <v>0</v>
      </c>
      <c r="DB24" s="99">
        <f>SUMIF('Sunday Races 6-5-22'!$B$11:$B$28,$B24,'Sunday Races 6-5-22'!$BR$11:$BR$28)</f>
        <v>0</v>
      </c>
      <c r="DC24" s="99">
        <f>SUMIF('Sunday Races 6-12-22'!$B$11:$B$24,$B24,'Sunday Races 6-12-22'!$BF$11:$BF$24)</f>
        <v>0</v>
      </c>
      <c r="DD24" s="99">
        <f>SUMIF('Sunday Races 6-12-22'!$B$11:$B$24,$B24,'Sunday Races 6-12-22'!$BI$11:$BI$24)</f>
        <v>0</v>
      </c>
      <c r="DE24" s="99">
        <f>SUMIF('Sunday Races 6-12-22'!$B$11:$B$24,$B24,'Sunday Races 6-12-22'!$BL$11:$BL$24)</f>
        <v>0</v>
      </c>
      <c r="DF24" s="99">
        <f>SUMIF('Sunday Races 6-12-22'!$B$11:$B$24,$B24,'Sunday Races 6-12-22'!$BO$11:$BO$24)</f>
        <v>0</v>
      </c>
      <c r="DG24" s="99">
        <f>SUMIF('Sunday Races 6-12-22'!$B$11:$B$24,$B24,'Sunday Races 6-12-22'!$BR$11:$BR$24)</f>
        <v>0</v>
      </c>
      <c r="DH24" s="99">
        <f>SUMIF('Saturday Races 6-18-22'!$B$11:$B$24,$B24,'Saturday Races 6-18-22'!$BF$11:$BF$24)</f>
        <v>0</v>
      </c>
      <c r="DI24" s="99">
        <f>SUMIF('Saturday Races 6-18-22'!$B$11:$B$24,$B24,'Saturday Races 6-18-22'!$BI$11:$BI$24)</f>
        <v>0</v>
      </c>
      <c r="DJ24" s="99">
        <f>SUMIF('Saturday Races 6-18-22'!$B$11:$B$24,$B24,'Saturday Races 6-18-22'!$BL$11:$BL$24)</f>
        <v>0</v>
      </c>
      <c r="DK24" s="99">
        <f>SUMIF('Saturday Races 6-18-22'!$B$11:$B$24,$B24,'Saturday Races 6-18-22'!$BO$11:$BO$24)</f>
        <v>0</v>
      </c>
      <c r="DL24" s="99">
        <f>SUMIF('Saturday Races 6-18-22'!$B$11:$B$24,$B24,'Saturday Races 6-18-22'!$BR$11:$BR$24)</f>
        <v>0</v>
      </c>
      <c r="DM24" s="99">
        <f>SUMIF('Caldwell Cup 6-25-22 TH'!$B$11:$B$25,$B24,'Caldwell Cup 6-25-22 TH'!$BF$11:$BF$25)</f>
        <v>0</v>
      </c>
      <c r="DN24" s="99">
        <f>SUMIF('Caldwell Cup 6-25-22 TH'!$B$11:$B$25,$B24,'Caldwell Cup 6-25-22 TH'!$BI$11:$BI$25)</f>
        <v>0</v>
      </c>
      <c r="DO24" s="99">
        <f>SUMIF('Caldwell Cup 6-25-22 TH'!$B$11:$B$25,$B24,'Caldwell Cup 6-25-22 TH'!$BL$11:$BL$25)</f>
        <v>0</v>
      </c>
      <c r="DP24" s="99">
        <f>SUMIF('Caldwell Cup 6-25-22 TH'!$B$11:$B$25,$B24,'Caldwell Cup 6-25-22 TH'!$BO$11:$BO$25)</f>
        <v>0</v>
      </c>
      <c r="DQ24" s="99">
        <f>SUMIF('Caldwell Cup 6-25-22 TH'!$B$11:$B$25,$B24,'Caldwell Cup 6-25-22 TH'!$BR$11:$BR$25)</f>
        <v>0</v>
      </c>
      <c r="DR24" s="99">
        <f>SUMIF('Caldwell Cup 6-25-22 FS'!$B$11:$B$18,$B24,'Caldwell Cup 6-25-22 FS'!$BF$11:$BF$18)</f>
        <v>0</v>
      </c>
      <c r="DS24" s="99">
        <f>SUMIF('Caldwell Cup 6-25-22 FS'!$B$11:$B$18,$B24,'Caldwell Cup 6-25-22 FS'!$BI$11:$BI$18)</f>
        <v>0</v>
      </c>
      <c r="DT24" s="99">
        <f>SUMIF('Caldwell Cup 6-25-22 FS'!$B$11:$B$18,$B24,'Caldwell Cup 6-25-22 FS'!$BL$11:$BL$18)</f>
        <v>0</v>
      </c>
      <c r="DU24" s="99">
        <f>SUMIF('Caldwell Cup 6-25-22 FS'!$B$11:$B$18,$B24,'Caldwell Cup 6-25-22 FS'!$BO$11:$BO$18)</f>
        <v>0</v>
      </c>
      <c r="DV24" s="99">
        <f>SUMIF('Caldwell Cup 6-25-22 FS'!$B$11:$B$18,$B24,'Caldwell Cup 6-25-22 FS'!$BR$11:$BR$18)</f>
        <v>0</v>
      </c>
      <c r="DW24" s="99">
        <f>SUMIF('Sunday Races 7-3-22'!$B$11:$B$25,$B24,'Sunday Races 7-3-22'!$BF$11:$BF$25)</f>
        <v>0</v>
      </c>
      <c r="DX24" s="99">
        <f>SUMIF('Sunday Races 7-3-22'!$B$11:$B$25,$B24,'Sunday Races 7-3-22'!$BI$11:$BI$25)</f>
        <v>0</v>
      </c>
      <c r="DY24" s="99">
        <f>SUMIF('Sunday Races 7-3-22'!$B$11:$B$25,$B24,'Sunday Races 7-3-22'!$BL$11:$BL$25)</f>
        <v>0</v>
      </c>
      <c r="DZ24" s="99">
        <f>SUMIF('Sunday Races 7-3-22'!$B$11:$B$25,$B24,'Sunday Races 7-3-22'!$BO$11:$BO$25)</f>
        <v>0</v>
      </c>
      <c r="EA24" s="99">
        <f>SUMIF('Sunday Races 7-3-22'!$B$11:$B$25,$B24,'Sunday Races 7-3-22'!$BR$11:$BR$25)</f>
        <v>0</v>
      </c>
      <c r="EB24" s="99">
        <f>SUMIF('Sunday Races 7-31-22'!$B$11:$B$25,$B24,'Sunday Races 7-31-22'!$BF$11:$BF$25)</f>
        <v>0</v>
      </c>
      <c r="EC24" s="99">
        <f>SUMIF('Sunday Races 7-31-22'!$B$11:$B$25,$B24,'Sunday Races 7-31-22'!$BI$11:$BI$25)</f>
        <v>0</v>
      </c>
      <c r="ED24" s="99">
        <f>SUMIF('Sunday Races 7-31-22'!$B$11:$B$25,$B24,'Sunday Races 7-31-22'!$BL$11:$BL$25)</f>
        <v>0</v>
      </c>
      <c r="EE24" s="99">
        <f>SUMIF('Sunday Races 7-31-22'!$B$11:$B$25,$B24,'Sunday Races 7-31-22'!$BO$11:$BO$25)</f>
        <v>0</v>
      </c>
      <c r="EF24" s="99">
        <f>SUMIF('Sunday Races 7-31-22'!$B$11:$B$25,$B24,'Sunday Races 7-31-22'!$BR$11:$BR$25)</f>
        <v>0</v>
      </c>
      <c r="EG24" s="99">
        <f>SUMIF('Sunday Races 8-14-22'!$B$11:$B$25,$B24,'Sunday Races 8-14-22'!$BF$11:$BF$25)</f>
        <v>0</v>
      </c>
      <c r="EH24" s="99">
        <f>SUMIF('Sunday Races 8-14-22'!$B$11:$B$25,$B24,'Sunday Races 8-14-22'!$BI$11:$BI$25)</f>
        <v>0</v>
      </c>
      <c r="EI24" s="99">
        <f>SUMIF('Sunday Races 8-14-22'!$B$11:$B$25,$B24,'Sunday Races 8-14-22'!$BL$11:$BL$25)</f>
        <v>0</v>
      </c>
      <c r="EJ24" s="99">
        <f>SUMIF('Sunday Races 8-14-22'!$B$11:$B$25,$B24,'Sunday Races 8-14-22'!$BO$11:$BO$25)</f>
        <v>0</v>
      </c>
      <c r="EK24" s="99">
        <f>SUMIF('Sunday Races 8-14-22'!$B$11:$B$25,$B24,'Sunday Races 8-14-22'!$BR$11:$BR$25)</f>
        <v>0</v>
      </c>
      <c r="EL24" s="99">
        <f>SUMIF('Saturday Races 8-20-22'!$B$11:$B$25,$B24,'Saturday Races 8-20-22'!$BF$11:$BF$25)</f>
        <v>0</v>
      </c>
      <c r="EM24" s="99">
        <f>SUMIF('Saturday Races 8-20-22'!$B$11:$B$25,$B24,'Saturday Races 8-20-22'!$BI$11:$BI$25)</f>
        <v>0</v>
      </c>
      <c r="EN24" s="99">
        <f>SUMIF('Saturday Races 8-20-22'!$B$11:$B$25,$B24,'Saturday Races 8-20-22'!$BL$11:$BL$25)</f>
        <v>0</v>
      </c>
      <c r="EO24" s="99">
        <f>SUMIF('Saturday Races 8-20-22'!$B$11:$B$25,$B24,'Saturday Races 8-20-22'!$BO$11:$BO$25)</f>
        <v>0</v>
      </c>
      <c r="EP24" s="99">
        <f>SUMIF('Saturday Races 8-20-22'!$B$11:$B$25,$B24,'Saturday Races 8-20-22'!$BR$11:$BR$25)</f>
        <v>0</v>
      </c>
      <c r="EQ24" s="99">
        <f>SUMIF('Sunday Races 9-11-22'!$B$11:$B$20,$B24,'Sunday Races 9-11-22'!$BF$11:$BF$20)</f>
        <v>0</v>
      </c>
      <c r="ER24" s="99">
        <f>SUMIF('Sunday Races 9-11-22'!$B$11:$B$20,$B24,'Sunday Races 9-11-22'!$BI$11:$BI$20)</f>
        <v>0</v>
      </c>
      <c r="ES24" s="99">
        <f>SUMIF('Sunday Races 9-11-22'!$B$11:$B$20,$B24,'Sunday Races 9-11-22'!$BL$11:$BL$20)</f>
        <v>0</v>
      </c>
      <c r="ET24" s="99">
        <f>SUMIF('Sunday Races 9-11-22'!$B$11:$B$20,$B24,'Sunday Races 9-11-22'!$BO$11:$BO$20)</f>
        <v>0</v>
      </c>
      <c r="EU24" s="99">
        <f>SUMIF('Sunday Races 9-11-22'!$B$11:$B$20,$B24,'Sunday Races 9-11-22'!$BR$11:$BR$20)</f>
        <v>0</v>
      </c>
      <c r="EV24" s="99">
        <f>SUMIF('2022-09-17 Leukemia Cup TH'!$B$11:$B$26,$B24,'2022-09-17 Leukemia Cup TH'!$BF$11:$BF$26)</f>
        <v>0</v>
      </c>
      <c r="EW24" s="99">
        <f>SUMIF('2022-09-17 Leukemia Cup TH'!$B$11:$B$26,$B24,'2022-09-17 Leukemia Cup TH'!$BI$11:$BI$26)</f>
        <v>0</v>
      </c>
      <c r="EX24" s="99">
        <f>SUMIF('2022-09-17 Leukemia Cup TH'!$B$11:$B$26,$B24,'2022-09-17 Leukemia Cup TH'!$BL$11:$BL$26)</f>
        <v>0</v>
      </c>
      <c r="EY24" s="99">
        <f>SUMIF('2022-09-17 Leukemia Cup TH'!$B$11:$B$26,$B24,'2022-09-17 Leukemia Cup TH'!$BO$11:$BO$26)</f>
        <v>0</v>
      </c>
      <c r="EZ24" s="99">
        <f>SUMIF('2022-09-17 Leukemia Cup TH'!$B$11:$B$26,$B24,'2022-09-17 Leukemia Cup TH'!$BR$11:$BR$26)</f>
        <v>0</v>
      </c>
      <c r="FA24" s="99">
        <f>SUMIF('Smith-Berry LDR 9-24-22'!$B$11:$B$28,$B24,'Smith-Berry LDR 9-24-22'!$BF$11:$BF$28)</f>
        <v>0</v>
      </c>
      <c r="FB24" s="99">
        <f>SUMIF('Smith-Berry LDR 9-24-22'!$B$11:$B$28,$B24,'Smith-Berry LDR 9-24-22'!$BI$11:$BI$28)</f>
        <v>0</v>
      </c>
      <c r="FC24" s="99">
        <f>SUMIF('Smith-Berry LDR 9-24-22'!$B$11:$B$28,$B24,'Smith-Berry LDR 9-24-22'!$BL$11:$BL$28)</f>
        <v>0</v>
      </c>
      <c r="FD24" s="99">
        <f>SUMIF('Smith-Berry LDR 9-24-22'!$B$11:$B$28,$B24,'Smith-Berry LDR 9-24-22'!$BO$11:$BO$28)</f>
        <v>0</v>
      </c>
      <c r="FE24" s="99">
        <f>SUMIF('Smith-Berry LDR 9-24-22'!$B$11:$B$28,$B24,'Smith-Berry LDR 9-24-22'!$BR$11:$BR$28)</f>
        <v>0</v>
      </c>
      <c r="FF24" s="99">
        <f>SUMIF('Sunday Races 10-9-22'!$B$11:$B$15,$B24,'Sunday Races 10-9-22'!$BF$11:$BF$15)</f>
        <v>0</v>
      </c>
      <c r="FG24" s="99">
        <f>SUMIF('Sunday Races 10-9-22'!$B$11:$B$15,$B24,'Sunday Races 10-9-22'!$BI$11:$BI$15)</f>
        <v>0</v>
      </c>
      <c r="FH24" s="99">
        <f>SUMIF('Sunday Races 10-9-22'!$B$11:$B$15,$B24,'Sunday Races 10-9-22'!$BL$11:$BL$15)</f>
        <v>0</v>
      </c>
      <c r="FI24" s="99">
        <f>SUMIF('Sunday Races 10-9-22'!$B$11:$B$15,$B24,'Sunday Races 10-9-22'!$BO$11:$BO$15)</f>
        <v>0</v>
      </c>
      <c r="FJ24" s="99">
        <f>SUMIF('Sunday Races 10-9-22'!$B$11:$B$15,$B24,'Sunday Races 10-9-22'!$BR$11:$BR$15)</f>
        <v>0</v>
      </c>
      <c r="FK24" s="99">
        <f>SUMIF('Great Pumpkin Regatta 10-15-22'!$B$11:$B$53,$B24,'Great Pumpkin Regatta 10-15-22'!$BF$11:$BF$53)</f>
        <v>0</v>
      </c>
      <c r="FL24" s="99">
        <f>SUMIF('Great Pumpkin Regatta 10-15-22'!$B$11:$B$53,$B24,'Great Pumpkin Regatta 10-15-22'!$BI$11:$BI$53)</f>
        <v>0</v>
      </c>
      <c r="FM24" s="99">
        <f>SUMIF('Great Pumpkin Regatta 10-15-22'!$B$11:$B$53,$B24,'Great Pumpkin Regatta 10-15-22'!$BL$11:$BL$53)</f>
        <v>0</v>
      </c>
      <c r="FN24" s="99">
        <f>SUMIF('Great Pumpkin Regatta 10-15-22'!$B$11:$B$53,$B24,'Great Pumpkin Regatta 10-15-22'!$BO$11:$BO$53)</f>
        <v>0</v>
      </c>
      <c r="FO24" s="99">
        <f>SUMIF('Great Pumpkin Regatta 10-15-22'!$B$11:$B$53,$B24,'Great Pumpkin Regatta 10-15-22'!$BR$11:$BR$53)</f>
        <v>0</v>
      </c>
      <c r="FP24" s="99">
        <f>SUMIF('Sunday Races 10-23-22'!$B$11:$B$16,$B24,'Sunday Races 10-23-22'!$BF$11:$BF$16)</f>
        <v>0</v>
      </c>
      <c r="FQ24" s="99">
        <f>SUMIF('Sunday Races 10-23-22'!$B$11:$B$16,$B24,'Sunday Races 10-23-22'!$BI$11:$BI$16)</f>
        <v>0</v>
      </c>
      <c r="FR24" s="99">
        <f>SUMIF('Sunday Races 10-23-22'!$B$11:$B$16,$B24,'Sunday Races 10-23-22'!$BL$11:$BL$16)</f>
        <v>0</v>
      </c>
      <c r="FS24" s="99">
        <f>SUMIF('Sunday Races 10-23-22'!$B$11:$B$16,$B24,'Sunday Races 10-23-22'!$BO$11:$BO$16)</f>
        <v>0</v>
      </c>
      <c r="FT24" s="99">
        <f>SUMIF('Sunday Races 10-23-22'!$B$11:$B$16,$B24,'Sunday Races 10-23-22'!$BR$11:$BR$16)</f>
        <v>0</v>
      </c>
      <c r="FU24" s="100"/>
      <c r="FV24" s="86"/>
      <c r="FW24" s="102">
        <f t="shared" si="41"/>
        <v>0</v>
      </c>
      <c r="FX24" s="102">
        <f t="shared" si="41"/>
        <v>0</v>
      </c>
      <c r="FY24" s="102">
        <f t="shared" si="41"/>
        <v>0</v>
      </c>
      <c r="FZ24" s="102">
        <f t="shared" si="41"/>
        <v>0</v>
      </c>
      <c r="GA24" s="102">
        <f t="shared" si="41"/>
        <v>0</v>
      </c>
      <c r="GB24" s="102">
        <f t="shared" si="41"/>
        <v>0</v>
      </c>
      <c r="GC24" s="102">
        <f t="shared" si="41"/>
        <v>0</v>
      </c>
      <c r="GD24" s="102">
        <f t="shared" si="41"/>
        <v>0</v>
      </c>
      <c r="GE24" s="102">
        <f t="shared" si="41"/>
        <v>0</v>
      </c>
      <c r="GF24" s="102">
        <f t="shared" si="41"/>
        <v>0</v>
      </c>
      <c r="GG24" s="102">
        <f t="shared" si="42"/>
        <v>0</v>
      </c>
      <c r="GH24" s="102">
        <f t="shared" si="42"/>
        <v>0</v>
      </c>
      <c r="GI24" s="102">
        <f t="shared" si="42"/>
        <v>0</v>
      </c>
      <c r="GJ24" s="102">
        <f t="shared" si="42"/>
        <v>0</v>
      </c>
      <c r="GK24" s="102">
        <f t="shared" si="42"/>
        <v>0</v>
      </c>
      <c r="GL24" s="102">
        <f t="shared" si="42"/>
        <v>0</v>
      </c>
      <c r="GM24" s="102">
        <f t="shared" si="42"/>
        <v>0</v>
      </c>
      <c r="GN24" s="102">
        <f t="shared" si="42"/>
        <v>0</v>
      </c>
      <c r="GO24" s="102">
        <f t="shared" si="42"/>
        <v>0</v>
      </c>
      <c r="GP24" s="102">
        <f t="shared" si="42"/>
        <v>0</v>
      </c>
      <c r="GQ24" s="102">
        <f t="shared" si="43"/>
        <v>0</v>
      </c>
      <c r="GR24" s="102">
        <f t="shared" si="43"/>
        <v>0</v>
      </c>
      <c r="GS24" s="102">
        <f t="shared" si="43"/>
        <v>0</v>
      </c>
      <c r="GT24" s="102">
        <f t="shared" si="43"/>
        <v>0</v>
      </c>
      <c r="GU24" s="102">
        <f t="shared" si="43"/>
        <v>0</v>
      </c>
      <c r="GV24" s="102">
        <f t="shared" si="43"/>
        <v>0</v>
      </c>
      <c r="GW24" s="102">
        <f t="shared" si="43"/>
        <v>0</v>
      </c>
      <c r="GX24" s="102">
        <f t="shared" si="43"/>
        <v>0</v>
      </c>
      <c r="GY24" s="102">
        <f t="shared" si="43"/>
        <v>0</v>
      </c>
      <c r="GZ24" s="102">
        <f t="shared" si="43"/>
        <v>0</v>
      </c>
      <c r="HA24" s="102">
        <f t="shared" si="44"/>
        <v>0</v>
      </c>
      <c r="HB24" s="102">
        <f t="shared" si="44"/>
        <v>0</v>
      </c>
      <c r="HC24" s="102">
        <f t="shared" si="44"/>
        <v>0</v>
      </c>
      <c r="HD24" s="102">
        <f t="shared" si="44"/>
        <v>0</v>
      </c>
      <c r="HE24" s="102">
        <f t="shared" si="44"/>
        <v>0</v>
      </c>
      <c r="HF24" s="102">
        <f t="shared" si="44"/>
        <v>0</v>
      </c>
      <c r="HG24" s="102">
        <f t="shared" si="44"/>
        <v>0</v>
      </c>
      <c r="HH24" s="102">
        <f t="shared" si="44"/>
        <v>0</v>
      </c>
      <c r="HI24" s="102">
        <f t="shared" si="44"/>
        <v>0</v>
      </c>
      <c r="HJ24" s="102">
        <f t="shared" si="44"/>
        <v>0</v>
      </c>
      <c r="HK24" s="102">
        <f t="shared" si="45"/>
        <v>0</v>
      </c>
      <c r="HL24" s="102">
        <f t="shared" si="45"/>
        <v>0</v>
      </c>
      <c r="HM24" s="102">
        <f t="shared" si="45"/>
        <v>0</v>
      </c>
      <c r="HN24" s="102">
        <f t="shared" si="45"/>
        <v>0</v>
      </c>
      <c r="HO24" s="102">
        <f t="shared" si="45"/>
        <v>0</v>
      </c>
      <c r="HP24" s="102">
        <f t="shared" si="45"/>
        <v>0</v>
      </c>
      <c r="HQ24" s="102">
        <f t="shared" si="45"/>
        <v>0</v>
      </c>
      <c r="HR24" s="102">
        <f t="shared" si="45"/>
        <v>0</v>
      </c>
      <c r="HS24" s="102">
        <f t="shared" si="45"/>
        <v>0</v>
      </c>
      <c r="HT24" s="102">
        <f t="shared" si="45"/>
        <v>0</v>
      </c>
      <c r="HU24" s="102">
        <f t="shared" si="46"/>
        <v>0</v>
      </c>
      <c r="HV24" s="102">
        <f t="shared" si="46"/>
        <v>0</v>
      </c>
      <c r="HW24" s="102">
        <f t="shared" si="46"/>
        <v>0</v>
      </c>
      <c r="HX24" s="102">
        <f t="shared" si="46"/>
        <v>0</v>
      </c>
      <c r="HY24" s="102">
        <f t="shared" si="46"/>
        <v>0</v>
      </c>
      <c r="HZ24" s="102">
        <f t="shared" si="46"/>
        <v>0</v>
      </c>
      <c r="IA24" s="102">
        <f t="shared" si="46"/>
        <v>0</v>
      </c>
      <c r="IB24" s="102">
        <f t="shared" si="46"/>
        <v>0</v>
      </c>
      <c r="IC24" s="102">
        <f t="shared" si="46"/>
        <v>0</v>
      </c>
      <c r="ID24" s="102">
        <f t="shared" si="46"/>
        <v>0</v>
      </c>
      <c r="IE24" s="102">
        <f t="shared" si="47"/>
        <v>0</v>
      </c>
      <c r="IF24" s="102">
        <f t="shared" si="47"/>
        <v>0</v>
      </c>
      <c r="IG24" s="102">
        <f t="shared" si="47"/>
        <v>0</v>
      </c>
      <c r="IH24" s="102">
        <f t="shared" si="47"/>
        <v>0</v>
      </c>
      <c r="II24" s="102">
        <f t="shared" si="47"/>
        <v>0</v>
      </c>
      <c r="IJ24" s="102">
        <f t="shared" si="47"/>
        <v>0</v>
      </c>
      <c r="IK24" s="102">
        <f t="shared" si="47"/>
        <v>0</v>
      </c>
      <c r="IL24" s="102">
        <f t="shared" si="47"/>
        <v>0</v>
      </c>
      <c r="IM24" s="102">
        <f t="shared" si="47"/>
        <v>0</v>
      </c>
      <c r="IN24" s="102">
        <f t="shared" si="47"/>
        <v>0</v>
      </c>
      <c r="IO24" s="102">
        <f t="shared" si="47"/>
        <v>0</v>
      </c>
      <c r="IP24" s="102">
        <f t="shared" si="47"/>
        <v>0</v>
      </c>
      <c r="IQ24" s="102">
        <f t="shared" si="47"/>
        <v>0</v>
      </c>
      <c r="IR24" s="102">
        <f t="shared" si="47"/>
        <v>0</v>
      </c>
      <c r="IS24" s="102">
        <f t="shared" si="47"/>
        <v>0</v>
      </c>
      <c r="IU24" s="99">
        <f>SUMIF('2021 Club Championship Crew'!$B$11:$B$14,$B24,'2021 Club Championship Crew'!$BN$11:$BN$14)</f>
        <v>0</v>
      </c>
      <c r="IV24" s="99">
        <f>SUMIF('2021 Club Championship Crew'!$B$11:$B$14,$B24,'2021 Club Championship Crew'!$BQ$11:$BQ$14)</f>
        <v>0</v>
      </c>
      <c r="IW24" s="99">
        <f>SUMIF('2021 Club Championship Crew'!$B$11:$B$14,$B24,'2021 Club Championship Crew'!$BT$11:$BT$14)</f>
        <v>0</v>
      </c>
      <c r="IX24" s="99">
        <f>SUMIF('2021 Club Championship Crew'!$B$11:$B$14,$B24,'2021 Club Championship Crew'!$BW$11:$BW$14)</f>
        <v>0</v>
      </c>
      <c r="IY24" s="99">
        <f>SUMIF('2021 Club Championship Crew'!$B$11:$B$14,$B24,'2021 Club Championship Crew'!$CC$11:$CC$14)</f>
        <v>0</v>
      </c>
    </row>
    <row r="25" spans="1:259" ht="15" customHeight="1" x14ac:dyDescent="0.2">
      <c r="A25" s="134">
        <f t="shared" si="17"/>
        <v>16</v>
      </c>
      <c r="B25" s="103" t="s">
        <v>547</v>
      </c>
      <c r="C25" s="96">
        <f t="shared" si="39"/>
        <v>0</v>
      </c>
      <c r="D25" s="97">
        <f t="shared" si="40"/>
        <v>0</v>
      </c>
      <c r="E25" s="96">
        <f t="shared" si="8"/>
        <v>0</v>
      </c>
      <c r="F25" s="98">
        <f t="shared" si="9"/>
        <v>0</v>
      </c>
      <c r="G25" s="99">
        <f>SUMIF('Saturday Race 11-06-21'!$B$11:$B$24,$B25,'Saturday Race 11-06-21'!$BF$11:$BF$24)</f>
        <v>0</v>
      </c>
      <c r="H25" s="99">
        <f>SUMIF('Saturday Race 11-06-21'!$B$11:$B$24,$B25,'Saturday Race 11-06-21'!$BI$11:$BI$24)</f>
        <v>0</v>
      </c>
      <c r="I25" s="99">
        <f>SUMIF('Saturday Race 11-06-21'!$B$11:$B$24,$B25,'Saturday Race 11-06-21'!$BL$11:$BL$24)</f>
        <v>0</v>
      </c>
      <c r="J25" s="99">
        <f>SUMIF('Saturday Race 11-06-21'!$B$11:$B$24,$B25,'Saturday Race 11-06-21'!$BO$11:$BO$24)</f>
        <v>0</v>
      </c>
      <c r="K25" s="99">
        <f>SUMIF('Saturday Race 11-06-21'!$B$11:$B$24,$B25,'Saturday Race 11-06-21'!$BR$11:$BR$24)</f>
        <v>0</v>
      </c>
      <c r="L25" s="99">
        <f>SUMIF('Saturday Race 11-20-21'!$B$11:$B$24,$B25,'Saturday Race 11-20-21'!$BF$11:$BF$24)</f>
        <v>0</v>
      </c>
      <c r="M25" s="99">
        <f>SUMIF('Saturday Race 11-20-21'!$B$11:$B$24,$B25,'Saturday Race 11-20-21'!$BI$11:$BI$24)</f>
        <v>0</v>
      </c>
      <c r="N25" s="99">
        <f>SUMIF('Saturday Race 11-20-21'!$B$11:$B$24,$B25,'Saturday Race 11-20-21'!$BL$11:$BL$24)</f>
        <v>0</v>
      </c>
      <c r="O25" s="99">
        <f>SUMIF('Saturday Race 11-20-21'!$B$11:$B$24,$B25,'Saturday Race 11-20-21'!$BO$11:$BO$24)</f>
        <v>0</v>
      </c>
      <c r="P25" s="99">
        <f>SUMIF('Saturday Race 11-20-21'!$B$11:$B$24,$B25,'Saturday Race 11-20-21'!$BR$11:$BR$24)</f>
        <v>0</v>
      </c>
      <c r="Q25" s="99">
        <f>SUMIF('One Day 12-04-21 Scots'!$B$11:$B$24,$B25,'One Day 12-04-21 Scots'!$BF$11:$BF$24)</f>
        <v>0</v>
      </c>
      <c r="R25" s="99">
        <f>SUMIF('One Day 12-04-21 Scots'!$B$11:$B$24,$B25,'One Day 12-04-21 Scots'!$BI$11:$BI$24)</f>
        <v>0</v>
      </c>
      <c r="S25" s="99">
        <f>SUMIF('One Day 12-04-21 Scots'!$B$11:$B$24,$B25,'One Day 12-04-21 Scots'!$BL$11:$BL$24)</f>
        <v>0</v>
      </c>
      <c r="T25" s="99">
        <f>SUMIF('One Day 12-04-21 Scots'!$B$11:$B$24,$B25,'One Day 12-04-21 Scots'!$BO$11:$BO$24)</f>
        <v>0</v>
      </c>
      <c r="U25" s="99">
        <f>SUMIF('One Day 12-04-21 Scots'!$B$11:$B$24,$B25,'One Day 12-04-21 Scots'!$BR$11:$BR$24)</f>
        <v>0</v>
      </c>
      <c r="V25" s="99">
        <f>SUMIF('One Day 12-04-21 Thistles'!$B$11:$B$25,$B25,'One Day 12-04-21 Thistles'!$BF$11:$BF$25)</f>
        <v>0</v>
      </c>
      <c r="W25" s="99">
        <f>SUMIF('One Day 12-04-21 Thistles'!$B$11:$B$25,$B25,'One Day 12-04-21 Thistles'!$BI$11:$BI$25)</f>
        <v>0</v>
      </c>
      <c r="X25" s="99">
        <f>SUMIF('One Day 12-04-21 Thistles'!$B$11:$B$25,$B25,'One Day 12-04-21 Thistles'!$BL$11:$BL$25)</f>
        <v>0</v>
      </c>
      <c r="Y25" s="99">
        <f>SUMIF('One Day 12-04-21 Thistles'!$B$11:$B$25,$B25,'One Day 12-04-21 Thistles'!$BO$11:$BO$25)</f>
        <v>0</v>
      </c>
      <c r="Z25" s="99">
        <f>SUMIF('One Day 12-04-21 Thistles'!$B$11:$B$25,$B25,'One Day 12-04-21 Thistles'!$BR$11:$BR$25)</f>
        <v>0</v>
      </c>
      <c r="AA25" s="99">
        <f>SUMIF('Saturday Race 1-08-22'!$B$11:$B$20,$B25,'Saturday Race 1-08-22'!$BF$11:$BF$20)</f>
        <v>0</v>
      </c>
      <c r="AB25" s="99">
        <f>SUMIF('Saturday Race 1-08-22'!$B$11:$B$20,$B25,'Saturday Race 1-08-22'!$BI$11:$BI$20)</f>
        <v>0</v>
      </c>
      <c r="AC25" s="99">
        <f>SUMIF('Saturday Race 1-08-22'!$B$11:$B$20,$B25,'Saturday Race 1-08-22'!$BL$11:$BL$20)</f>
        <v>0</v>
      </c>
      <c r="AD25" s="99">
        <f>SUMIF('Saturday Race 1-08-22'!$B$11:$B$20,$B25,'Saturday Race 1-08-22'!$BO$11:$BO$20)</f>
        <v>0</v>
      </c>
      <c r="AE25" s="99">
        <f>SUMIF('Saturday Race 1-08-22'!$B$11:$B$20,$B25,'Saturday Race 1-08-22'!$BR$11:$BR$20)</f>
        <v>0</v>
      </c>
      <c r="AF25" s="99">
        <f>SUMIF('Saturday Race 1-22-22'!$B$11:$B$20,$B25,'Saturday Race 1-22-22'!$BF$11:$BF$20)</f>
        <v>0</v>
      </c>
      <c r="AG25" s="99">
        <f>SUMIF('Saturday Race 1-22-22'!$B$11:$B$20,$B25,'Saturday Race 1-22-22'!$BI$11:$BI$20)</f>
        <v>0</v>
      </c>
      <c r="AH25" s="99">
        <f>SUMIF('Saturday Race 1-22-22'!$B$11:$B$20,$B25,'Saturday Race 1-22-22'!$BL$11:$BL$20)</f>
        <v>0</v>
      </c>
      <c r="AI25" s="99">
        <f>SUMIF('Saturday Race 1-22-22'!$B$11:$B$20,$B25,'Saturday Race 1-22-22'!$BO$11:$BO$20)</f>
        <v>0</v>
      </c>
      <c r="AJ25" s="99">
        <f>SUMIF('Saturday Race 1-22-22'!$B$11:$B$20,$B25,'Saturday Race 1-22-22'!$BR$11:$BR$20)</f>
        <v>0</v>
      </c>
      <c r="AK25" s="99">
        <f>SUMIF('Sunday Race 2-6-22'!$B$11:$B$20,$B25,'Sunday Race 2-6-22'!$BF$11:$BF$20)</f>
        <v>0</v>
      </c>
      <c r="AL25" s="99">
        <f>SUMIF('Sunday Race 2-6-22'!$B$11:$B$20,$B25,'Sunday Race 2-6-22'!$BI$11:$BI$20)</f>
        <v>0</v>
      </c>
      <c r="AM25" s="99">
        <f>SUMIF('Sunday Race 2-6-22'!$B$11:$B$20,$B25,'Sunday Race 2-6-22'!$BL$11:$BL$20)</f>
        <v>0</v>
      </c>
      <c r="AN25" s="99">
        <f>SUMIF('Sunday Race 2-6-22'!$B$11:$B$20,$B25,'Sunday Race 2-6-22'!$BO$11:$BO$20)</f>
        <v>0</v>
      </c>
      <c r="AO25" s="99">
        <f>SUMIF('Sunday Race 2-6-22'!$B$11:$B$20,$B25,'Sunday Race 2-6-22'!$BR$11:$BR$20)</f>
        <v>0</v>
      </c>
      <c r="AP25" s="99">
        <f>SUMIF('Chili One Day 2-12-22 Scots'!$B$11:$B$20,$B25,'Chili One Day 2-12-22 Scots'!$BF$11:$BF$20)</f>
        <v>0</v>
      </c>
      <c r="AQ25" s="99">
        <f>SUMIF('Chili One Day 2-12-22 Scots'!$B$11:$B$20,$B25,'Chili One Day 2-12-22 Scots'!$BI$11:$BI$20)</f>
        <v>0</v>
      </c>
      <c r="AR25" s="99">
        <f>SUMIF('Chili One Day 2-12-22 Scots'!$B$11:$B$20,$B25,'Chili One Day 2-12-22 Scots'!$BL$11:$BL$20)</f>
        <v>0</v>
      </c>
      <c r="AS25" s="99">
        <f>SUMIF('Chili One Day 2-12-22 Scots'!$B$11:$B$20,$B25,'Chili One Day 2-12-22 Scots'!$BO$11:$BO$20)</f>
        <v>0</v>
      </c>
      <c r="AT25" s="99">
        <f>SUMIF('Chili One Day 2-12-22 Scots'!$B$11:$B$20,$B25,'Chili One Day 2-12-22 Scots'!$BR$11:$BR$20)</f>
        <v>0</v>
      </c>
      <c r="AU25" s="99">
        <f>SUMIF('Chili One Day 2-12-22 Thistles'!$B$11:$B$20,$B25,'Chili One Day 2-12-22 Thistles'!$BF$11:$BF$20)</f>
        <v>0</v>
      </c>
      <c r="AV25" s="99">
        <f>SUMIF('Chili One Day 2-12-22 Thistles'!$B$11:$B$20,$B25,'Chili One Day 2-12-22 Thistles'!$BI$11:$BI$20)</f>
        <v>0</v>
      </c>
      <c r="AW25" s="99">
        <f>SUMIF('Chili One Day 2-12-22 Thistles'!$B$11:$B$20,$B25,'Chili One Day 2-12-22 Thistles'!$BL$11:$BL$20)</f>
        <v>0</v>
      </c>
      <c r="AX25" s="99">
        <f>SUMIF('Chili One Day 2-12-22 Thistles'!$B$11:$B$20,$B25,'Chili One Day 2-12-22 Thistles'!$BO$11:$BO$20)</f>
        <v>0</v>
      </c>
      <c r="AY25" s="99">
        <f>SUMIF('Chili One Day 2-12-22 Thistles'!$B$11:$B$20,$B25,'Chili One Day 2-12-22 Thistles'!$BR$11:$BR$20)</f>
        <v>0</v>
      </c>
      <c r="AZ25" s="99">
        <f>SUMIF('Sunday Race 2-20-22'!$B$11:$B$20,$B25,'Sunday Race 2-20-22'!$BF$11:$BF$20)</f>
        <v>0</v>
      </c>
      <c r="BA25" s="99">
        <f>SUMIF('Sunday Race 2-20-22'!$B$11:$B$20,$B25,'Sunday Race 2-20-22'!$BI$11:$BI$20)</f>
        <v>0</v>
      </c>
      <c r="BB25" s="99">
        <f>SUMIF('Sunday Race 2-20-22'!$B$11:$B$20,$B25,'Sunday Race 2-20-22'!$BL$11:$BL$20)</f>
        <v>0</v>
      </c>
      <c r="BC25" s="99">
        <f>SUMIF('Sunday Race 2-20-22'!$B$11:$B$20,$B25,'Sunday Race 2-20-22'!$BO$11:$BO$20)</f>
        <v>0</v>
      </c>
      <c r="BD25" s="99">
        <f>SUMIF('Sunday Race 2-20-22'!$B$11:$B$20,$B25,'Sunday Race 2-20-22'!$BR$11:$BR$20)</f>
        <v>0</v>
      </c>
      <c r="BE25" s="99">
        <f>SUMIF('Sunday Race 2-27-22'!$B$11:$B$20,$B25,'Sunday Race 2-27-22'!$BF$11:$BF$20)</f>
        <v>0</v>
      </c>
      <c r="BF25" s="99">
        <f>SUMIF('Sunday Race 2-27-22'!$B$11:$B$20,$B25,'Sunday Race 2-27-22'!$BI$11:$BI$20)</f>
        <v>0</v>
      </c>
      <c r="BG25" s="99">
        <f>SUMIF('Sunday Race 2-27-22'!$B$11:$B$20,$B25,'Sunday Race 2-27-22'!$BL$11:$BL$20)</f>
        <v>0</v>
      </c>
      <c r="BH25" s="99">
        <f>SUMIF('Sunday Race 2-27-22'!$B$11:$B$20,$B25,'Sunday Race 2-27-22'!$BO$11:$BO$20)</f>
        <v>0</v>
      </c>
      <c r="BI25" s="99">
        <f>SUMIF('Sunday Race 2-27-22'!$B$11:$B$20,$B25,'Sunday Race 2-27-22'!$BR$11:$BR$20)</f>
        <v>0</v>
      </c>
      <c r="BJ25" s="99">
        <f>SUMIF('Sunday Race 3-13-22'!$B$11:$B$21,$B25,'Sunday Race 3-13-22'!$BF$11:$BF$21)</f>
        <v>0</v>
      </c>
      <c r="BK25" s="99">
        <f>SUMIF('Sunday Race 3-13-22'!$B$11:$B$21,$B25,'Sunday Race 3-13-22'!$BI$11:$BI$21)</f>
        <v>0</v>
      </c>
      <c r="BL25" s="99">
        <f>SUMIF('Sunday Race 3-13-22'!$B$11:$B$21,$B25,'Sunday Race 3-13-22'!$BL$11:$BL$21)</f>
        <v>0</v>
      </c>
      <c r="BM25" s="99">
        <f>SUMIF('Sunday Race 3-13-22'!$B$11:$B$21,$B25,'Sunday Race 3-13-22'!$BO$11:$BO$21)</f>
        <v>0</v>
      </c>
      <c r="BN25" s="99">
        <f>SUMIF('Sunday Race 3-13-22'!$B$11:$B$21,$B25,'Sunday Race 3-13-22'!$BR$11:$BR$21)</f>
        <v>0</v>
      </c>
      <c r="BO25" s="99">
        <f>SUMIF('Saturday Race 3-19-22'!$B$11:$B$26,$B25,'Saturday Race 3-19-22'!$BF$11:$BF$26)</f>
        <v>0</v>
      </c>
      <c r="BP25" s="99">
        <f>SUMIF('Saturday Race 3-19-22'!$B$11:$B$26,$B25,'Saturday Race 3-19-22'!$BI$11:$BI$26)</f>
        <v>0</v>
      </c>
      <c r="BQ25" s="99">
        <f>SUMIF('Saturday Race 3-19-22'!$B$11:$B$26,$B25,'Saturday Race 3-19-22'!$BL$11:$BL$26)</f>
        <v>0</v>
      </c>
      <c r="BR25" s="99">
        <f>SUMIF('Saturday Race 3-19-22'!$B$11:$B$26,$B25,'Saturday Race 3-19-22'!$BO$11:$BO$26)</f>
        <v>0</v>
      </c>
      <c r="BS25" s="99">
        <f>SUMIF('Saturday Race 3-19-22'!$B$11:$B$26,$B25,'Saturday Race 3-19-22'!$BR$11:$BR$26)</f>
        <v>0</v>
      </c>
      <c r="BT25" s="99">
        <f>SUMIF('Sunday Races 4-10-22'!$B$11:$B$26,$B25,'Sunday Races 4-10-22'!$BF$11:$BF$26)</f>
        <v>0</v>
      </c>
      <c r="BU25" s="99">
        <f>SUMIF('Sunday Races 4-10-22'!$B$11:$B$26,$B25,'Sunday Races 4-10-22'!$BI$11:$BI$26)</f>
        <v>0</v>
      </c>
      <c r="BV25" s="99">
        <f>SUMIF('Sunday Races 4-10-22'!$B$11:$B$26,$B25,'Sunday Races 4-10-22'!$BL$11:$BL$26)</f>
        <v>0</v>
      </c>
      <c r="BW25" s="99">
        <f>SUMIF('Sunday Races 4-10-22'!$B$11:$B$26,$B25,'Sunday Races 4-10-22'!$BO$11:$BO$26)</f>
        <v>0</v>
      </c>
      <c r="BX25" s="99">
        <f>SUMIF('Sunday Races 4-10-22'!$B$11:$B$26,$B25,'Sunday Races 4-10-22'!$BR$11:$BR$26)</f>
        <v>0</v>
      </c>
      <c r="BY25" s="99">
        <f>SUMIF('Easter One Day 4-16-22 FS'!$B$11:$B$26,$B25,'Easter One Day 4-16-22 FS'!$BF$11:$BF$26)</f>
        <v>0</v>
      </c>
      <c r="BZ25" s="99">
        <f>SUMIF('Easter One Day 4-16-22 FS'!$B$11:$B$26,$B25,'Easter One Day 4-16-22 FS'!$BI$11:$BI$26)</f>
        <v>0</v>
      </c>
      <c r="CA25" s="99">
        <f>SUMIF('Easter One Day 4-16-22 FS'!$B$11:$B$26,$B25,'Easter One Day 4-16-22 FS'!$BL$11:$BL$26)</f>
        <v>0</v>
      </c>
      <c r="CB25" s="99">
        <f>SUMIF('Easter One Day 4-16-22 FS'!$B$11:$B$26,$B25,'Easter One Day 4-16-22 FS'!$BO$11:$BO$26)</f>
        <v>0</v>
      </c>
      <c r="CC25" s="99">
        <f>SUMIF('Easter One Day 4-16-22 FS'!$B$11:$B$26,$B25,'Easter One Day 4-16-22 FS'!$BR$11:$BR$26)</f>
        <v>0</v>
      </c>
      <c r="CD25" s="99">
        <f>SUMIF('Easter One Day 4-16-22 TH'!$B$11:$B$26,$B25,'Easter One Day 4-16-22 TH'!$BF$11:$BF$26)</f>
        <v>0</v>
      </c>
      <c r="CE25" s="99">
        <f>SUMIF('Easter One Day 4-16-22 TH'!$B$11:$B$26,$B25,'Easter One Day 4-16-22 TH'!$BI$11:$BI$26)</f>
        <v>0</v>
      </c>
      <c r="CF25" s="99">
        <f>SUMIF('Easter One Day 4-16-22 TH'!$B$11:$B$26,$B25,'Easter One Day 4-16-22 TH'!$BL$11:$BL$26)</f>
        <v>0</v>
      </c>
      <c r="CG25" s="99">
        <f>SUMIF('Easter One Day 4-16-22 TH'!$B$11:$B$26,$B25,'Easter One Day 4-16-22 TH'!$BO$11:$BO$26)</f>
        <v>0</v>
      </c>
      <c r="CH25" s="99">
        <f>SUMIF('Easter One Day 4-16-22 TH'!$B$11:$B$26,$B25,'Easter One Day 4-16-22 TH'!$BR$11:$BR$26)</f>
        <v>0</v>
      </c>
      <c r="CI25" s="99">
        <f>SUMIF('Sunday Races 5-1-22'!$B$11:$B$28,$B25,'Sunday Races 5-1-22'!$BF$11:$BF$28)</f>
        <v>0</v>
      </c>
      <c r="CJ25" s="99">
        <f>SUMIF('Sunday Races 5-1-22'!$B$11:$B$28,$B25,'Sunday Races 5-1-22'!$BI$11:$BI$28)</f>
        <v>0</v>
      </c>
      <c r="CK25" s="99">
        <f>SUMIF('Sunday Races 5-1-22'!$B$11:$B$28,$B25,'Sunday Races 5-1-22'!$BL$11:$BL$28)</f>
        <v>0</v>
      </c>
      <c r="CL25" s="99">
        <f>SUMIF('Sunday Races 5-1-22'!$B$11:$B$28,$B25,'Sunday Races 5-1-22'!$BO$11:$BO$28)</f>
        <v>0</v>
      </c>
      <c r="CM25" s="99">
        <f>SUMIF('Sunday Races 5-1-22'!$B$11:$B$28,$B25,'Sunday Races 5-1-22'!$BR$11:$BR$28)</f>
        <v>0</v>
      </c>
      <c r="CN25" s="99">
        <f>SUMIF('Long Distance Race 5-7-22'!$B$11:$B$27,$B25,'Long Distance Race 5-7-22'!$BF$11:$BF$27)</f>
        <v>0</v>
      </c>
      <c r="CO25" s="99">
        <f>SUMIF('Long Distance Race 5-7-22'!$B$11:$B$27,$B25,'Long Distance Race 5-7-22'!$BI$11:$BI$27)</f>
        <v>0</v>
      </c>
      <c r="CP25" s="99">
        <f>SUMIF('Long Distance Race 5-7-22'!$B$11:$B$27,$B25,'Long Distance Race 5-7-22'!$BL$11:$BL$27)</f>
        <v>0</v>
      </c>
      <c r="CQ25" s="99">
        <f>SUMIF('Long Distance Race 5-7-22'!$B$11:$B$27,$B25,'Long Distance Race 5-7-22'!$BO$11:$BO$27)</f>
        <v>0</v>
      </c>
      <c r="CR25" s="99">
        <f>SUMIF('Long Distance Race 5-7-22'!$B$11:$B$27,$B25,'Long Distance Race 5-7-22'!$BR$11:$BR$27)</f>
        <v>0</v>
      </c>
      <c r="CS25" s="99">
        <f>SUMIF('Memorial Day Regatta 5-28-22 Op'!$B$11:$B$27,$B25,'Memorial Day Regatta 5-28-22 Op'!$BF$11:$BF$27)</f>
        <v>0</v>
      </c>
      <c r="CT25" s="99">
        <f>SUMIF('Memorial Day Regatta 5-28-22 Op'!$B$11:$B$27,$B25,'Memorial Day Regatta 5-28-22 Op'!$BI$11:$BI$27)</f>
        <v>0</v>
      </c>
      <c r="CU25" s="99">
        <f>SUMIF('Memorial Day Regatta 5-28-22 Op'!$B$11:$B$27,$B25,'Memorial Day Regatta 5-28-22 Op'!$BL$11:$BL$27)</f>
        <v>0</v>
      </c>
      <c r="CV25" s="99">
        <f>SUMIF('Memorial Day Regatta 5-28-22 Op'!$B$11:$B$27,$B25,'Memorial Day Regatta 5-28-22 Op'!$BO$11:$BO$27)</f>
        <v>0</v>
      </c>
      <c r="CW25" s="99">
        <f>SUMIF('Memorial Day Regatta 5-28-22 Op'!$B$11:$B$27,$B25,'Memorial Day Regatta 5-28-22 Op'!$BR$11:$BR$27)</f>
        <v>0</v>
      </c>
      <c r="CX25" s="99">
        <f>SUMIF('Sunday Races 6-5-22'!$B$11:$B$28,$B25,'Sunday Races 6-5-22'!$BF$11:$BF$28)</f>
        <v>0</v>
      </c>
      <c r="CY25" s="99">
        <f>SUMIF('Sunday Races 6-5-22'!$B$11:$B$28,$B25,'Sunday Races 6-5-22'!$BI$11:$BI$28)</f>
        <v>0</v>
      </c>
      <c r="CZ25" s="99">
        <f>SUMIF('Sunday Races 6-5-22'!$B$11:$B$28,$B25,'Sunday Races 6-5-22'!$BL$11:$BL$28)</f>
        <v>0</v>
      </c>
      <c r="DA25" s="99">
        <f>SUMIF('Sunday Races 6-5-22'!$B$11:$B$28,$B25,'Sunday Races 6-5-22'!$BO$11:$BO$28)</f>
        <v>0</v>
      </c>
      <c r="DB25" s="99">
        <f>SUMIF('Sunday Races 6-5-22'!$B$11:$B$28,$B25,'Sunday Races 6-5-22'!$BR$11:$BR$28)</f>
        <v>0</v>
      </c>
      <c r="DC25" s="99">
        <f>SUMIF('Sunday Races 6-12-22'!$B$11:$B$24,$B25,'Sunday Races 6-12-22'!$BF$11:$BF$24)</f>
        <v>0</v>
      </c>
      <c r="DD25" s="99">
        <f>SUMIF('Sunday Races 6-12-22'!$B$11:$B$24,$B25,'Sunday Races 6-12-22'!$BI$11:$BI$24)</f>
        <v>0</v>
      </c>
      <c r="DE25" s="99">
        <f>SUMIF('Sunday Races 6-12-22'!$B$11:$B$24,$B25,'Sunday Races 6-12-22'!$BL$11:$BL$24)</f>
        <v>0</v>
      </c>
      <c r="DF25" s="99">
        <f>SUMIF('Sunday Races 6-12-22'!$B$11:$B$24,$B25,'Sunday Races 6-12-22'!$BO$11:$BO$24)</f>
        <v>0</v>
      </c>
      <c r="DG25" s="99">
        <f>SUMIF('Sunday Races 6-12-22'!$B$11:$B$24,$B25,'Sunday Races 6-12-22'!$BR$11:$BR$24)</f>
        <v>0</v>
      </c>
      <c r="DH25" s="99">
        <f>SUMIF('Saturday Races 6-18-22'!$B$11:$B$24,$B25,'Saturday Races 6-18-22'!$BF$11:$BF$24)</f>
        <v>0</v>
      </c>
      <c r="DI25" s="99">
        <f>SUMIF('Saturday Races 6-18-22'!$B$11:$B$24,$B25,'Saturday Races 6-18-22'!$BI$11:$BI$24)</f>
        <v>0</v>
      </c>
      <c r="DJ25" s="99">
        <f>SUMIF('Saturday Races 6-18-22'!$B$11:$B$24,$B25,'Saturday Races 6-18-22'!$BL$11:$BL$24)</f>
        <v>0</v>
      </c>
      <c r="DK25" s="99">
        <f>SUMIF('Saturday Races 6-18-22'!$B$11:$B$24,$B25,'Saturday Races 6-18-22'!$BO$11:$BO$24)</f>
        <v>0</v>
      </c>
      <c r="DL25" s="99">
        <f>SUMIF('Saturday Races 6-18-22'!$B$11:$B$24,$B25,'Saturday Races 6-18-22'!$BR$11:$BR$24)</f>
        <v>0</v>
      </c>
      <c r="DM25" s="99">
        <f>SUMIF('Caldwell Cup 6-25-22 TH'!$B$11:$B$25,$B25,'Caldwell Cup 6-25-22 TH'!$BF$11:$BF$25)</f>
        <v>0</v>
      </c>
      <c r="DN25" s="99">
        <f>SUMIF('Caldwell Cup 6-25-22 TH'!$B$11:$B$25,$B25,'Caldwell Cup 6-25-22 TH'!$BI$11:$BI$25)</f>
        <v>0</v>
      </c>
      <c r="DO25" s="99">
        <f>SUMIF('Caldwell Cup 6-25-22 TH'!$B$11:$B$25,$B25,'Caldwell Cup 6-25-22 TH'!$BL$11:$BL$25)</f>
        <v>0</v>
      </c>
      <c r="DP25" s="99">
        <f>SUMIF('Caldwell Cup 6-25-22 TH'!$B$11:$B$25,$B25,'Caldwell Cup 6-25-22 TH'!$BO$11:$BO$25)</f>
        <v>0</v>
      </c>
      <c r="DQ25" s="99">
        <f>SUMIF('Caldwell Cup 6-25-22 TH'!$B$11:$B$25,$B25,'Caldwell Cup 6-25-22 TH'!$BR$11:$BR$25)</f>
        <v>0</v>
      </c>
      <c r="DR25" s="99">
        <f>SUMIF('Caldwell Cup 6-25-22 FS'!$B$11:$B$18,$B25,'Caldwell Cup 6-25-22 FS'!$BF$11:$BF$18)</f>
        <v>0</v>
      </c>
      <c r="DS25" s="99">
        <f>SUMIF('Caldwell Cup 6-25-22 FS'!$B$11:$B$18,$B25,'Caldwell Cup 6-25-22 FS'!$BI$11:$BI$18)</f>
        <v>0</v>
      </c>
      <c r="DT25" s="99">
        <f>SUMIF('Caldwell Cup 6-25-22 FS'!$B$11:$B$18,$B25,'Caldwell Cup 6-25-22 FS'!$BL$11:$BL$18)</f>
        <v>0</v>
      </c>
      <c r="DU25" s="99">
        <f>SUMIF('Caldwell Cup 6-25-22 FS'!$B$11:$B$18,$B25,'Caldwell Cup 6-25-22 FS'!$BO$11:$BO$18)</f>
        <v>0</v>
      </c>
      <c r="DV25" s="99">
        <f>SUMIF('Caldwell Cup 6-25-22 FS'!$B$11:$B$18,$B25,'Caldwell Cup 6-25-22 FS'!$BR$11:$BR$18)</f>
        <v>0</v>
      </c>
      <c r="DW25" s="99">
        <f>SUMIF('Sunday Races 7-3-22'!$B$11:$B$25,$B25,'Sunday Races 7-3-22'!$BF$11:$BF$25)</f>
        <v>0</v>
      </c>
      <c r="DX25" s="99">
        <f>SUMIF('Sunday Races 7-3-22'!$B$11:$B$25,$B25,'Sunday Races 7-3-22'!$BI$11:$BI$25)</f>
        <v>0</v>
      </c>
      <c r="DY25" s="99">
        <f>SUMIF('Sunday Races 7-3-22'!$B$11:$B$25,$B25,'Sunday Races 7-3-22'!$BL$11:$BL$25)</f>
        <v>0</v>
      </c>
      <c r="DZ25" s="99">
        <f>SUMIF('Sunday Races 7-3-22'!$B$11:$B$25,$B25,'Sunday Races 7-3-22'!$BO$11:$BO$25)</f>
        <v>0</v>
      </c>
      <c r="EA25" s="99">
        <f>SUMIF('Sunday Races 7-3-22'!$B$11:$B$25,$B25,'Sunday Races 7-3-22'!$BR$11:$BR$25)</f>
        <v>0</v>
      </c>
      <c r="EB25" s="99">
        <f>SUMIF('Sunday Races 7-31-22'!$B$11:$B$25,$B25,'Sunday Races 7-31-22'!$BF$11:$BF$25)</f>
        <v>0</v>
      </c>
      <c r="EC25" s="99">
        <f>SUMIF('Sunday Races 7-31-22'!$B$11:$B$25,$B25,'Sunday Races 7-31-22'!$BI$11:$BI$25)</f>
        <v>0</v>
      </c>
      <c r="ED25" s="99">
        <f>SUMIF('Sunday Races 7-31-22'!$B$11:$B$25,$B25,'Sunday Races 7-31-22'!$BL$11:$BL$25)</f>
        <v>0</v>
      </c>
      <c r="EE25" s="99">
        <f>SUMIF('Sunday Races 7-31-22'!$B$11:$B$25,$B25,'Sunday Races 7-31-22'!$BO$11:$BO$25)</f>
        <v>0</v>
      </c>
      <c r="EF25" s="99">
        <f>SUMIF('Sunday Races 7-31-22'!$B$11:$B$25,$B25,'Sunday Races 7-31-22'!$BR$11:$BR$25)</f>
        <v>0</v>
      </c>
      <c r="EG25" s="99">
        <f>SUMIF('Sunday Races 8-14-22'!$B$11:$B$25,$B25,'Sunday Races 8-14-22'!$BF$11:$BF$25)</f>
        <v>0</v>
      </c>
      <c r="EH25" s="99">
        <f>SUMIF('Sunday Races 8-14-22'!$B$11:$B$25,$B25,'Sunday Races 8-14-22'!$BI$11:$BI$25)</f>
        <v>0</v>
      </c>
      <c r="EI25" s="99">
        <f>SUMIF('Sunday Races 8-14-22'!$B$11:$B$25,$B25,'Sunday Races 8-14-22'!$BL$11:$BL$25)</f>
        <v>0</v>
      </c>
      <c r="EJ25" s="99">
        <f>SUMIF('Sunday Races 8-14-22'!$B$11:$B$25,$B25,'Sunday Races 8-14-22'!$BO$11:$BO$25)</f>
        <v>0</v>
      </c>
      <c r="EK25" s="99">
        <f>SUMIF('Sunday Races 8-14-22'!$B$11:$B$25,$B25,'Sunday Races 8-14-22'!$BR$11:$BR$25)</f>
        <v>0</v>
      </c>
      <c r="EL25" s="99">
        <f>SUMIF('Saturday Races 8-20-22'!$B$11:$B$25,$B25,'Saturday Races 8-20-22'!$BF$11:$BF$25)</f>
        <v>0</v>
      </c>
      <c r="EM25" s="99">
        <f>SUMIF('Saturday Races 8-20-22'!$B$11:$B$25,$B25,'Saturday Races 8-20-22'!$BI$11:$BI$25)</f>
        <v>0</v>
      </c>
      <c r="EN25" s="99">
        <f>SUMIF('Saturday Races 8-20-22'!$B$11:$B$25,$B25,'Saturday Races 8-20-22'!$BL$11:$BL$25)</f>
        <v>0</v>
      </c>
      <c r="EO25" s="99">
        <f>SUMIF('Saturday Races 8-20-22'!$B$11:$B$25,$B25,'Saturday Races 8-20-22'!$BO$11:$BO$25)</f>
        <v>0</v>
      </c>
      <c r="EP25" s="99">
        <f>SUMIF('Saturday Races 8-20-22'!$B$11:$B$25,$B25,'Saturday Races 8-20-22'!$BR$11:$BR$25)</f>
        <v>0</v>
      </c>
      <c r="EQ25" s="99">
        <f>SUMIF('Sunday Races 9-11-22'!$B$11:$B$20,$B25,'Sunday Races 9-11-22'!$BF$11:$BF$20)</f>
        <v>0</v>
      </c>
      <c r="ER25" s="99">
        <f>SUMIF('Sunday Races 9-11-22'!$B$11:$B$20,$B25,'Sunday Races 9-11-22'!$BI$11:$BI$20)</f>
        <v>0</v>
      </c>
      <c r="ES25" s="99">
        <f>SUMIF('Sunday Races 9-11-22'!$B$11:$B$20,$B25,'Sunday Races 9-11-22'!$BL$11:$BL$20)</f>
        <v>0</v>
      </c>
      <c r="ET25" s="99">
        <f>SUMIF('Sunday Races 9-11-22'!$B$11:$B$20,$B25,'Sunday Races 9-11-22'!$BO$11:$BO$20)</f>
        <v>0</v>
      </c>
      <c r="EU25" s="99">
        <f>SUMIF('Sunday Races 9-11-22'!$B$11:$B$20,$B25,'Sunday Races 9-11-22'!$BR$11:$BR$20)</f>
        <v>0</v>
      </c>
      <c r="EV25" s="99">
        <f>SUMIF('2022-09-17 Leukemia Cup TH'!$B$11:$B$26,$B25,'2022-09-17 Leukemia Cup TH'!$BF$11:$BF$26)</f>
        <v>0</v>
      </c>
      <c r="EW25" s="99">
        <f>SUMIF('2022-09-17 Leukemia Cup TH'!$B$11:$B$26,$B25,'2022-09-17 Leukemia Cup TH'!$BI$11:$BI$26)</f>
        <v>0</v>
      </c>
      <c r="EX25" s="99">
        <f>SUMIF('2022-09-17 Leukemia Cup TH'!$B$11:$B$26,$B25,'2022-09-17 Leukemia Cup TH'!$BL$11:$BL$26)</f>
        <v>0</v>
      </c>
      <c r="EY25" s="99">
        <f>SUMIF('2022-09-17 Leukemia Cup TH'!$B$11:$B$26,$B25,'2022-09-17 Leukemia Cup TH'!$BO$11:$BO$26)</f>
        <v>0</v>
      </c>
      <c r="EZ25" s="99">
        <f>SUMIF('2022-09-17 Leukemia Cup TH'!$B$11:$B$26,$B25,'2022-09-17 Leukemia Cup TH'!$BR$11:$BR$26)</f>
        <v>0</v>
      </c>
      <c r="FA25" s="99">
        <f>SUMIF('Smith-Berry LDR 9-24-22'!$B$11:$B$28,$B25,'Smith-Berry LDR 9-24-22'!$BF$11:$BF$28)</f>
        <v>0</v>
      </c>
      <c r="FB25" s="99">
        <f>SUMIF('Smith-Berry LDR 9-24-22'!$B$11:$B$28,$B25,'Smith-Berry LDR 9-24-22'!$BI$11:$BI$28)</f>
        <v>0</v>
      </c>
      <c r="FC25" s="99">
        <f>SUMIF('Smith-Berry LDR 9-24-22'!$B$11:$B$28,$B25,'Smith-Berry LDR 9-24-22'!$BL$11:$BL$28)</f>
        <v>0</v>
      </c>
      <c r="FD25" s="99">
        <f>SUMIF('Smith-Berry LDR 9-24-22'!$B$11:$B$28,$B25,'Smith-Berry LDR 9-24-22'!$BO$11:$BO$28)</f>
        <v>0</v>
      </c>
      <c r="FE25" s="99">
        <f>SUMIF('Smith-Berry LDR 9-24-22'!$B$11:$B$28,$B25,'Smith-Berry LDR 9-24-22'!$BR$11:$BR$28)</f>
        <v>0</v>
      </c>
      <c r="FF25" s="99">
        <f>SUMIF('Sunday Races 10-9-22'!$B$11:$B$15,$B25,'Sunday Races 10-9-22'!$BF$11:$BF$15)</f>
        <v>0</v>
      </c>
      <c r="FG25" s="99">
        <f>SUMIF('Sunday Races 10-9-22'!$B$11:$B$15,$B25,'Sunday Races 10-9-22'!$BI$11:$BI$15)</f>
        <v>0</v>
      </c>
      <c r="FH25" s="99">
        <f>SUMIF('Sunday Races 10-9-22'!$B$11:$B$15,$B25,'Sunday Races 10-9-22'!$BL$11:$BL$15)</f>
        <v>0</v>
      </c>
      <c r="FI25" s="99">
        <f>SUMIF('Sunday Races 10-9-22'!$B$11:$B$15,$B25,'Sunday Races 10-9-22'!$BO$11:$BO$15)</f>
        <v>0</v>
      </c>
      <c r="FJ25" s="99">
        <f>SUMIF('Sunday Races 10-9-22'!$B$11:$B$15,$B25,'Sunday Races 10-9-22'!$BR$11:$BR$15)</f>
        <v>0</v>
      </c>
      <c r="FK25" s="99">
        <f>SUMIF('Great Pumpkin Regatta 10-15-22'!$B$11:$B$53,$B25,'Great Pumpkin Regatta 10-15-22'!$BF$11:$BF$53)</f>
        <v>0</v>
      </c>
      <c r="FL25" s="99">
        <f>SUMIF('Great Pumpkin Regatta 10-15-22'!$B$11:$B$53,$B25,'Great Pumpkin Regatta 10-15-22'!$BI$11:$BI$53)</f>
        <v>0</v>
      </c>
      <c r="FM25" s="99">
        <f>SUMIF('Great Pumpkin Regatta 10-15-22'!$B$11:$B$53,$B25,'Great Pumpkin Regatta 10-15-22'!$BL$11:$BL$53)</f>
        <v>0</v>
      </c>
      <c r="FN25" s="99">
        <f>SUMIF('Great Pumpkin Regatta 10-15-22'!$B$11:$B$53,$B25,'Great Pumpkin Regatta 10-15-22'!$BO$11:$BO$53)</f>
        <v>0</v>
      </c>
      <c r="FO25" s="99">
        <f>SUMIF('Great Pumpkin Regatta 10-15-22'!$B$11:$B$53,$B25,'Great Pumpkin Regatta 10-15-22'!$BR$11:$BR$53)</f>
        <v>0</v>
      </c>
      <c r="FP25" s="99">
        <f>SUMIF('Sunday Races 10-23-22'!$B$11:$B$16,$B25,'Sunday Races 10-23-22'!$BF$11:$BF$16)</f>
        <v>0</v>
      </c>
      <c r="FQ25" s="99">
        <f>SUMIF('Sunday Races 10-23-22'!$B$11:$B$16,$B25,'Sunday Races 10-23-22'!$BI$11:$BI$16)</f>
        <v>0</v>
      </c>
      <c r="FR25" s="99">
        <f>SUMIF('Sunday Races 10-23-22'!$B$11:$B$16,$B25,'Sunday Races 10-23-22'!$BL$11:$BL$16)</f>
        <v>0</v>
      </c>
      <c r="FS25" s="99">
        <f>SUMIF('Sunday Races 10-23-22'!$B$11:$B$16,$B25,'Sunday Races 10-23-22'!$BO$11:$BO$16)</f>
        <v>0</v>
      </c>
      <c r="FT25" s="99">
        <f>SUMIF('Sunday Races 10-23-22'!$B$11:$B$16,$B25,'Sunday Races 10-23-22'!$BR$11:$BR$16)</f>
        <v>0</v>
      </c>
      <c r="FU25" s="100"/>
      <c r="FV25" s="101"/>
      <c r="FW25" s="102">
        <f t="shared" si="41"/>
        <v>0</v>
      </c>
      <c r="FX25" s="102">
        <f t="shared" si="41"/>
        <v>0</v>
      </c>
      <c r="FY25" s="102">
        <f t="shared" si="41"/>
        <v>0</v>
      </c>
      <c r="FZ25" s="102">
        <f t="shared" si="41"/>
        <v>0</v>
      </c>
      <c r="GA25" s="102">
        <f t="shared" si="41"/>
        <v>0</v>
      </c>
      <c r="GB25" s="102">
        <f t="shared" si="41"/>
        <v>0</v>
      </c>
      <c r="GC25" s="102">
        <f t="shared" si="41"/>
        <v>0</v>
      </c>
      <c r="GD25" s="102">
        <f t="shared" si="41"/>
        <v>0</v>
      </c>
      <c r="GE25" s="102">
        <f t="shared" si="41"/>
        <v>0</v>
      </c>
      <c r="GF25" s="102">
        <f t="shared" si="41"/>
        <v>0</v>
      </c>
      <c r="GG25" s="102">
        <f t="shared" si="42"/>
        <v>0</v>
      </c>
      <c r="GH25" s="102">
        <f t="shared" si="42"/>
        <v>0</v>
      </c>
      <c r="GI25" s="102">
        <f t="shared" si="42"/>
        <v>0</v>
      </c>
      <c r="GJ25" s="102">
        <f t="shared" si="42"/>
        <v>0</v>
      </c>
      <c r="GK25" s="102">
        <f t="shared" si="42"/>
        <v>0</v>
      </c>
      <c r="GL25" s="102">
        <f t="shared" si="42"/>
        <v>0</v>
      </c>
      <c r="GM25" s="102">
        <f t="shared" si="42"/>
        <v>0</v>
      </c>
      <c r="GN25" s="102">
        <f t="shared" si="42"/>
        <v>0</v>
      </c>
      <c r="GO25" s="102">
        <f t="shared" si="42"/>
        <v>0</v>
      </c>
      <c r="GP25" s="102">
        <f t="shared" si="42"/>
        <v>0</v>
      </c>
      <c r="GQ25" s="102">
        <f t="shared" si="43"/>
        <v>0</v>
      </c>
      <c r="GR25" s="102">
        <f t="shared" si="43"/>
        <v>0</v>
      </c>
      <c r="GS25" s="102">
        <f t="shared" si="43"/>
        <v>0</v>
      </c>
      <c r="GT25" s="102">
        <f t="shared" si="43"/>
        <v>0</v>
      </c>
      <c r="GU25" s="102">
        <f t="shared" si="43"/>
        <v>0</v>
      </c>
      <c r="GV25" s="102">
        <f t="shared" si="43"/>
        <v>0</v>
      </c>
      <c r="GW25" s="102">
        <f t="shared" si="43"/>
        <v>0</v>
      </c>
      <c r="GX25" s="102">
        <f t="shared" si="43"/>
        <v>0</v>
      </c>
      <c r="GY25" s="102">
        <f t="shared" si="43"/>
        <v>0</v>
      </c>
      <c r="GZ25" s="102">
        <f t="shared" si="43"/>
        <v>0</v>
      </c>
      <c r="HA25" s="102">
        <f t="shared" si="44"/>
        <v>0</v>
      </c>
      <c r="HB25" s="102">
        <f t="shared" si="44"/>
        <v>0</v>
      </c>
      <c r="HC25" s="102">
        <f t="shared" si="44"/>
        <v>0</v>
      </c>
      <c r="HD25" s="102">
        <f t="shared" si="44"/>
        <v>0</v>
      </c>
      <c r="HE25" s="102">
        <f t="shared" si="44"/>
        <v>0</v>
      </c>
      <c r="HF25" s="102">
        <f t="shared" si="44"/>
        <v>0</v>
      </c>
      <c r="HG25" s="102">
        <f t="shared" si="44"/>
        <v>0</v>
      </c>
      <c r="HH25" s="102">
        <f t="shared" si="44"/>
        <v>0</v>
      </c>
      <c r="HI25" s="102">
        <f t="shared" si="44"/>
        <v>0</v>
      </c>
      <c r="HJ25" s="102">
        <f t="shared" si="44"/>
        <v>0</v>
      </c>
      <c r="HK25" s="102">
        <f t="shared" si="45"/>
        <v>0</v>
      </c>
      <c r="HL25" s="102">
        <f t="shared" si="45"/>
        <v>0</v>
      </c>
      <c r="HM25" s="102">
        <f t="shared" si="45"/>
        <v>0</v>
      </c>
      <c r="HN25" s="102">
        <f t="shared" si="45"/>
        <v>0</v>
      </c>
      <c r="HO25" s="102">
        <f t="shared" si="45"/>
        <v>0</v>
      </c>
      <c r="HP25" s="102">
        <f t="shared" si="45"/>
        <v>0</v>
      </c>
      <c r="HQ25" s="102">
        <f t="shared" si="45"/>
        <v>0</v>
      </c>
      <c r="HR25" s="102">
        <f t="shared" si="45"/>
        <v>0</v>
      </c>
      <c r="HS25" s="102">
        <f t="shared" si="45"/>
        <v>0</v>
      </c>
      <c r="HT25" s="102">
        <f t="shared" si="45"/>
        <v>0</v>
      </c>
      <c r="HU25" s="102">
        <f t="shared" si="46"/>
        <v>0</v>
      </c>
      <c r="HV25" s="102">
        <f t="shared" si="46"/>
        <v>0</v>
      </c>
      <c r="HW25" s="102">
        <f t="shared" si="46"/>
        <v>0</v>
      </c>
      <c r="HX25" s="102">
        <f t="shared" si="46"/>
        <v>0</v>
      </c>
      <c r="HY25" s="102">
        <f t="shared" si="46"/>
        <v>0</v>
      </c>
      <c r="HZ25" s="102">
        <f t="shared" si="46"/>
        <v>0</v>
      </c>
      <c r="IA25" s="102">
        <f t="shared" si="46"/>
        <v>0</v>
      </c>
      <c r="IB25" s="102">
        <f t="shared" si="46"/>
        <v>0</v>
      </c>
      <c r="IC25" s="102">
        <f t="shared" si="46"/>
        <v>0</v>
      </c>
      <c r="ID25" s="102">
        <f t="shared" si="46"/>
        <v>0</v>
      </c>
      <c r="IE25" s="102">
        <f t="shared" si="47"/>
        <v>0</v>
      </c>
      <c r="IF25" s="102">
        <f t="shared" si="47"/>
        <v>0</v>
      </c>
      <c r="IG25" s="102">
        <f t="shared" si="47"/>
        <v>0</v>
      </c>
      <c r="IH25" s="102">
        <f t="shared" si="47"/>
        <v>0</v>
      </c>
      <c r="II25" s="102">
        <f t="shared" si="47"/>
        <v>0</v>
      </c>
      <c r="IJ25" s="102">
        <f t="shared" si="47"/>
        <v>0</v>
      </c>
      <c r="IK25" s="102">
        <f t="shared" si="47"/>
        <v>0</v>
      </c>
      <c r="IL25" s="102">
        <f t="shared" si="47"/>
        <v>0</v>
      </c>
      <c r="IM25" s="102">
        <f t="shared" si="47"/>
        <v>0</v>
      </c>
      <c r="IN25" s="102">
        <f t="shared" si="47"/>
        <v>0</v>
      </c>
      <c r="IO25" s="102">
        <f t="shared" si="47"/>
        <v>0</v>
      </c>
      <c r="IP25" s="102">
        <f t="shared" si="47"/>
        <v>0</v>
      </c>
      <c r="IQ25" s="102">
        <f t="shared" si="47"/>
        <v>0</v>
      </c>
      <c r="IR25" s="102">
        <f t="shared" si="47"/>
        <v>0</v>
      </c>
      <c r="IS25" s="102">
        <f t="shared" si="47"/>
        <v>0</v>
      </c>
      <c r="IU25" s="99">
        <f>SUMIF('2021 Club Championship Crew'!$B$11:$B$14,$B25,'2021 Club Championship Crew'!$BN$11:$BN$14)</f>
        <v>0</v>
      </c>
      <c r="IV25" s="99">
        <f>SUMIF('2021 Club Championship Crew'!$B$11:$B$14,$B25,'2021 Club Championship Crew'!$BQ$11:$BQ$14)</f>
        <v>0</v>
      </c>
      <c r="IW25" s="99">
        <f>SUMIF('2021 Club Championship Crew'!$B$11:$B$14,$B25,'2021 Club Championship Crew'!$BT$11:$BT$14)</f>
        <v>0</v>
      </c>
      <c r="IX25" s="99">
        <f>SUMIF('2021 Club Championship Crew'!$B$11:$B$14,$B25,'2021 Club Championship Crew'!$BW$11:$BW$14)</f>
        <v>0</v>
      </c>
      <c r="IY25" s="99">
        <f>SUMIF('2021 Club Championship Crew'!$B$11:$B$14,$B25,'2021 Club Championship Crew'!$CC$11:$CC$14)</f>
        <v>0</v>
      </c>
    </row>
    <row r="26" spans="1:259" ht="15" customHeight="1" x14ac:dyDescent="0.2">
      <c r="A26" s="134">
        <f t="shared" si="17"/>
        <v>16</v>
      </c>
      <c r="B26" s="103" t="s">
        <v>218</v>
      </c>
      <c r="C26" s="96">
        <f t="shared" si="39"/>
        <v>0</v>
      </c>
      <c r="D26" s="97">
        <f t="shared" si="40"/>
        <v>0</v>
      </c>
      <c r="E26" s="96">
        <f t="shared" si="8"/>
        <v>0</v>
      </c>
      <c r="F26" s="98">
        <f t="shared" si="9"/>
        <v>0</v>
      </c>
      <c r="G26" s="99">
        <f>SUMIF('Saturday Race 11-06-21'!$B$11:$B$24,$B26,'Saturday Race 11-06-21'!$BF$11:$BF$24)</f>
        <v>0</v>
      </c>
      <c r="H26" s="99">
        <f>SUMIF('Saturday Race 11-06-21'!$B$11:$B$24,$B26,'Saturday Race 11-06-21'!$BI$11:$BI$24)</f>
        <v>0</v>
      </c>
      <c r="I26" s="99">
        <f>SUMIF('Saturday Race 11-06-21'!$B$11:$B$24,$B26,'Saturday Race 11-06-21'!$BL$11:$BL$24)</f>
        <v>0</v>
      </c>
      <c r="J26" s="99">
        <f>SUMIF('Saturday Race 11-06-21'!$B$11:$B$24,$B26,'Saturday Race 11-06-21'!$BO$11:$BO$24)</f>
        <v>0</v>
      </c>
      <c r="K26" s="99">
        <f>SUMIF('Saturday Race 11-06-21'!$B$11:$B$24,$B26,'Saturday Race 11-06-21'!$BR$11:$BR$24)</f>
        <v>0</v>
      </c>
      <c r="L26" s="99">
        <f>SUMIF('Saturday Race 11-20-21'!$B$11:$B$24,$B26,'Saturday Race 11-20-21'!$BF$11:$BF$24)</f>
        <v>0</v>
      </c>
      <c r="M26" s="99">
        <f>SUMIF('Saturday Race 11-20-21'!$B$11:$B$24,$B26,'Saturday Race 11-20-21'!$BI$11:$BI$24)</f>
        <v>0</v>
      </c>
      <c r="N26" s="99">
        <f>SUMIF('Saturday Race 11-20-21'!$B$11:$B$24,$B26,'Saturday Race 11-20-21'!$BL$11:$BL$24)</f>
        <v>0</v>
      </c>
      <c r="O26" s="99">
        <f>SUMIF('Saturday Race 11-20-21'!$B$11:$B$24,$B26,'Saturday Race 11-20-21'!$BO$11:$BO$24)</f>
        <v>0</v>
      </c>
      <c r="P26" s="99">
        <f>SUMIF('Saturday Race 11-20-21'!$B$11:$B$24,$B26,'Saturday Race 11-20-21'!$BR$11:$BR$24)</f>
        <v>0</v>
      </c>
      <c r="Q26" s="99">
        <f>SUMIF('One Day 12-04-21 Scots'!$B$11:$B$24,$B26,'One Day 12-04-21 Scots'!$BF$11:$BF$24)</f>
        <v>0</v>
      </c>
      <c r="R26" s="99">
        <f>SUMIF('One Day 12-04-21 Scots'!$B$11:$B$24,$B26,'One Day 12-04-21 Scots'!$BI$11:$BI$24)</f>
        <v>0</v>
      </c>
      <c r="S26" s="99">
        <f>SUMIF('One Day 12-04-21 Scots'!$B$11:$B$24,$B26,'One Day 12-04-21 Scots'!$BL$11:$BL$24)</f>
        <v>0</v>
      </c>
      <c r="T26" s="99">
        <f>SUMIF('One Day 12-04-21 Scots'!$B$11:$B$24,$B26,'One Day 12-04-21 Scots'!$BO$11:$BO$24)</f>
        <v>0</v>
      </c>
      <c r="U26" s="99">
        <f>SUMIF('One Day 12-04-21 Scots'!$B$11:$B$24,$B26,'One Day 12-04-21 Scots'!$BR$11:$BR$24)</f>
        <v>0</v>
      </c>
      <c r="V26" s="99">
        <f>SUMIF('One Day 12-04-21 Thistles'!$B$11:$B$25,$B26,'One Day 12-04-21 Thistles'!$BF$11:$BF$25)</f>
        <v>0</v>
      </c>
      <c r="W26" s="99">
        <f>SUMIF('One Day 12-04-21 Thistles'!$B$11:$B$25,$B26,'One Day 12-04-21 Thistles'!$BI$11:$BI$25)</f>
        <v>0</v>
      </c>
      <c r="X26" s="99">
        <f>SUMIF('One Day 12-04-21 Thistles'!$B$11:$B$25,$B26,'One Day 12-04-21 Thistles'!$BL$11:$BL$25)</f>
        <v>0</v>
      </c>
      <c r="Y26" s="99">
        <f>SUMIF('One Day 12-04-21 Thistles'!$B$11:$B$25,$B26,'One Day 12-04-21 Thistles'!$BO$11:$BO$25)</f>
        <v>0</v>
      </c>
      <c r="Z26" s="99">
        <f>SUMIF('One Day 12-04-21 Thistles'!$B$11:$B$25,$B26,'One Day 12-04-21 Thistles'!$BR$11:$BR$25)</f>
        <v>0</v>
      </c>
      <c r="AA26" s="99">
        <f>SUMIF('Saturday Race 1-08-22'!$B$11:$B$20,$B26,'Saturday Race 1-08-22'!$BF$11:$BF$20)</f>
        <v>0</v>
      </c>
      <c r="AB26" s="99">
        <f>SUMIF('Saturday Race 1-08-22'!$B$11:$B$20,$B26,'Saturday Race 1-08-22'!$BI$11:$BI$20)</f>
        <v>0</v>
      </c>
      <c r="AC26" s="99">
        <f>SUMIF('Saturday Race 1-08-22'!$B$11:$B$20,$B26,'Saturday Race 1-08-22'!$BL$11:$BL$20)</f>
        <v>0</v>
      </c>
      <c r="AD26" s="99">
        <f>SUMIF('Saturday Race 1-08-22'!$B$11:$B$20,$B26,'Saturday Race 1-08-22'!$BO$11:$BO$20)</f>
        <v>0</v>
      </c>
      <c r="AE26" s="99">
        <f>SUMIF('Saturday Race 1-08-22'!$B$11:$B$20,$B26,'Saturday Race 1-08-22'!$BR$11:$BR$20)</f>
        <v>0</v>
      </c>
      <c r="AF26" s="99">
        <f>SUMIF('Saturday Race 1-22-22'!$B$11:$B$20,$B26,'Saturday Race 1-22-22'!$BF$11:$BF$20)</f>
        <v>0</v>
      </c>
      <c r="AG26" s="99">
        <f>SUMIF('Saturday Race 1-22-22'!$B$11:$B$20,$B26,'Saturday Race 1-22-22'!$BI$11:$BI$20)</f>
        <v>0</v>
      </c>
      <c r="AH26" s="99">
        <f>SUMIF('Saturday Race 1-22-22'!$B$11:$B$20,$B26,'Saturday Race 1-22-22'!$BL$11:$BL$20)</f>
        <v>0</v>
      </c>
      <c r="AI26" s="99">
        <f>SUMIF('Saturday Race 1-22-22'!$B$11:$B$20,$B26,'Saturday Race 1-22-22'!$BO$11:$BO$20)</f>
        <v>0</v>
      </c>
      <c r="AJ26" s="99">
        <f>SUMIF('Saturday Race 1-22-22'!$B$11:$B$20,$B26,'Saturday Race 1-22-22'!$BR$11:$BR$20)</f>
        <v>0</v>
      </c>
      <c r="AK26" s="99">
        <f>SUMIF('Sunday Race 2-6-22'!$B$11:$B$20,$B26,'Sunday Race 2-6-22'!$BF$11:$BF$20)</f>
        <v>0</v>
      </c>
      <c r="AL26" s="99">
        <f>SUMIF('Sunday Race 2-6-22'!$B$11:$B$20,$B26,'Sunday Race 2-6-22'!$BI$11:$BI$20)</f>
        <v>0</v>
      </c>
      <c r="AM26" s="99">
        <f>SUMIF('Sunday Race 2-6-22'!$B$11:$B$20,$B26,'Sunday Race 2-6-22'!$BL$11:$BL$20)</f>
        <v>0</v>
      </c>
      <c r="AN26" s="99">
        <f>SUMIF('Sunday Race 2-6-22'!$B$11:$B$20,$B26,'Sunday Race 2-6-22'!$BO$11:$BO$20)</f>
        <v>0</v>
      </c>
      <c r="AO26" s="99">
        <f>SUMIF('Sunday Race 2-6-22'!$B$11:$B$20,$B26,'Sunday Race 2-6-22'!$BR$11:$BR$20)</f>
        <v>0</v>
      </c>
      <c r="AP26" s="99">
        <f>SUMIF('Chili One Day 2-12-22 Scots'!$B$11:$B$20,$B26,'Chili One Day 2-12-22 Scots'!$BF$11:$BF$20)</f>
        <v>0</v>
      </c>
      <c r="AQ26" s="99">
        <f>SUMIF('Chili One Day 2-12-22 Scots'!$B$11:$B$20,$B26,'Chili One Day 2-12-22 Scots'!$BI$11:$BI$20)</f>
        <v>0</v>
      </c>
      <c r="AR26" s="99">
        <f>SUMIF('Chili One Day 2-12-22 Scots'!$B$11:$B$20,$B26,'Chili One Day 2-12-22 Scots'!$BL$11:$BL$20)</f>
        <v>0</v>
      </c>
      <c r="AS26" s="99">
        <f>SUMIF('Chili One Day 2-12-22 Scots'!$B$11:$B$20,$B26,'Chili One Day 2-12-22 Scots'!$BO$11:$BO$20)</f>
        <v>0</v>
      </c>
      <c r="AT26" s="99">
        <f>SUMIF('Chili One Day 2-12-22 Scots'!$B$11:$B$20,$B26,'Chili One Day 2-12-22 Scots'!$BR$11:$BR$20)</f>
        <v>0</v>
      </c>
      <c r="AU26" s="99">
        <f>SUMIF('Chili One Day 2-12-22 Thistles'!$B$11:$B$20,$B26,'Chili One Day 2-12-22 Thistles'!$BF$11:$BF$20)</f>
        <v>0</v>
      </c>
      <c r="AV26" s="99">
        <f>SUMIF('Chili One Day 2-12-22 Thistles'!$B$11:$B$20,$B26,'Chili One Day 2-12-22 Thistles'!$BI$11:$BI$20)</f>
        <v>0</v>
      </c>
      <c r="AW26" s="99">
        <f>SUMIF('Chili One Day 2-12-22 Thistles'!$B$11:$B$20,$B26,'Chili One Day 2-12-22 Thistles'!$BL$11:$BL$20)</f>
        <v>0</v>
      </c>
      <c r="AX26" s="99">
        <f>SUMIF('Chili One Day 2-12-22 Thistles'!$B$11:$B$20,$B26,'Chili One Day 2-12-22 Thistles'!$BO$11:$BO$20)</f>
        <v>0</v>
      </c>
      <c r="AY26" s="99">
        <f>SUMIF('Chili One Day 2-12-22 Thistles'!$B$11:$B$20,$B26,'Chili One Day 2-12-22 Thistles'!$BR$11:$BR$20)</f>
        <v>0</v>
      </c>
      <c r="AZ26" s="99">
        <f>SUMIF('Sunday Race 2-20-22'!$B$11:$B$20,$B26,'Sunday Race 2-20-22'!$BF$11:$BF$20)</f>
        <v>0</v>
      </c>
      <c r="BA26" s="99">
        <f>SUMIF('Sunday Race 2-20-22'!$B$11:$B$20,$B26,'Sunday Race 2-20-22'!$BI$11:$BI$20)</f>
        <v>0</v>
      </c>
      <c r="BB26" s="99">
        <f>SUMIF('Sunday Race 2-20-22'!$B$11:$B$20,$B26,'Sunday Race 2-20-22'!$BL$11:$BL$20)</f>
        <v>0</v>
      </c>
      <c r="BC26" s="99">
        <f>SUMIF('Sunday Race 2-20-22'!$B$11:$B$20,$B26,'Sunday Race 2-20-22'!$BO$11:$BO$20)</f>
        <v>0</v>
      </c>
      <c r="BD26" s="99">
        <f>SUMIF('Sunday Race 2-20-22'!$B$11:$B$20,$B26,'Sunday Race 2-20-22'!$BR$11:$BR$20)</f>
        <v>0</v>
      </c>
      <c r="BE26" s="99">
        <f>SUMIF('Sunday Race 2-27-22'!$B$11:$B$20,$B26,'Sunday Race 2-27-22'!$BF$11:$BF$20)</f>
        <v>0</v>
      </c>
      <c r="BF26" s="99">
        <f>SUMIF('Sunday Race 2-27-22'!$B$11:$B$20,$B26,'Sunday Race 2-27-22'!$BI$11:$BI$20)</f>
        <v>0</v>
      </c>
      <c r="BG26" s="99">
        <f>SUMIF('Sunday Race 2-27-22'!$B$11:$B$20,$B26,'Sunday Race 2-27-22'!$BL$11:$BL$20)</f>
        <v>0</v>
      </c>
      <c r="BH26" s="99">
        <f>SUMIF('Sunday Race 2-27-22'!$B$11:$B$20,$B26,'Sunday Race 2-27-22'!$BO$11:$BO$20)</f>
        <v>0</v>
      </c>
      <c r="BI26" s="99">
        <f>SUMIF('Sunday Race 2-27-22'!$B$11:$B$20,$B26,'Sunday Race 2-27-22'!$BR$11:$BR$20)</f>
        <v>0</v>
      </c>
      <c r="BJ26" s="99">
        <f>SUMIF('Sunday Race 3-13-22'!$B$11:$B$21,$B26,'Sunday Race 3-13-22'!$BF$11:$BF$21)</f>
        <v>0</v>
      </c>
      <c r="BK26" s="99">
        <f>SUMIF('Sunday Race 3-13-22'!$B$11:$B$21,$B26,'Sunday Race 3-13-22'!$BI$11:$BI$21)</f>
        <v>0</v>
      </c>
      <c r="BL26" s="99">
        <f>SUMIF('Sunday Race 3-13-22'!$B$11:$B$21,$B26,'Sunday Race 3-13-22'!$BL$11:$BL$21)</f>
        <v>0</v>
      </c>
      <c r="BM26" s="99">
        <f>SUMIF('Sunday Race 3-13-22'!$B$11:$B$21,$B26,'Sunday Race 3-13-22'!$BO$11:$BO$21)</f>
        <v>0</v>
      </c>
      <c r="BN26" s="99">
        <f>SUMIF('Sunday Race 3-13-22'!$B$11:$B$21,$B26,'Sunday Race 3-13-22'!$BR$11:$BR$21)</f>
        <v>0</v>
      </c>
      <c r="BO26" s="99">
        <f>SUMIF('Saturday Race 3-19-22'!$B$11:$B$26,$B26,'Saturday Race 3-19-22'!$BF$11:$BF$26)</f>
        <v>0</v>
      </c>
      <c r="BP26" s="99">
        <f>SUMIF('Saturday Race 3-19-22'!$B$11:$B$26,$B26,'Saturday Race 3-19-22'!$BI$11:$BI$26)</f>
        <v>0</v>
      </c>
      <c r="BQ26" s="99">
        <f>SUMIF('Saturday Race 3-19-22'!$B$11:$B$26,$B26,'Saturday Race 3-19-22'!$BL$11:$BL$26)</f>
        <v>0</v>
      </c>
      <c r="BR26" s="99">
        <f>SUMIF('Saturday Race 3-19-22'!$B$11:$B$26,$B26,'Saturday Race 3-19-22'!$BO$11:$BO$26)</f>
        <v>0</v>
      </c>
      <c r="BS26" s="99">
        <f>SUMIF('Saturday Race 3-19-22'!$B$11:$B$26,$B26,'Saturday Race 3-19-22'!$BR$11:$BR$26)</f>
        <v>0</v>
      </c>
      <c r="BT26" s="99">
        <f>SUMIF('Sunday Races 4-10-22'!$B$11:$B$26,$B26,'Sunday Races 4-10-22'!$BF$11:$BF$26)</f>
        <v>0</v>
      </c>
      <c r="BU26" s="99">
        <f>SUMIF('Sunday Races 4-10-22'!$B$11:$B$26,$B26,'Sunday Races 4-10-22'!$BI$11:$BI$26)</f>
        <v>0</v>
      </c>
      <c r="BV26" s="99">
        <f>SUMIF('Sunday Races 4-10-22'!$B$11:$B$26,$B26,'Sunday Races 4-10-22'!$BL$11:$BL$26)</f>
        <v>0</v>
      </c>
      <c r="BW26" s="99">
        <f>SUMIF('Sunday Races 4-10-22'!$B$11:$B$26,$B26,'Sunday Races 4-10-22'!$BO$11:$BO$26)</f>
        <v>0</v>
      </c>
      <c r="BX26" s="99">
        <f>SUMIF('Sunday Races 4-10-22'!$B$11:$B$26,$B26,'Sunday Races 4-10-22'!$BR$11:$BR$26)</f>
        <v>0</v>
      </c>
      <c r="BY26" s="99">
        <f>SUMIF('Easter One Day 4-16-22 FS'!$B$11:$B$26,$B26,'Easter One Day 4-16-22 FS'!$BF$11:$BF$26)</f>
        <v>0</v>
      </c>
      <c r="BZ26" s="99">
        <f>SUMIF('Easter One Day 4-16-22 FS'!$B$11:$B$26,$B26,'Easter One Day 4-16-22 FS'!$BI$11:$BI$26)</f>
        <v>0</v>
      </c>
      <c r="CA26" s="99">
        <f>SUMIF('Easter One Day 4-16-22 FS'!$B$11:$B$26,$B26,'Easter One Day 4-16-22 FS'!$BL$11:$BL$26)</f>
        <v>0</v>
      </c>
      <c r="CB26" s="99">
        <f>SUMIF('Easter One Day 4-16-22 FS'!$B$11:$B$26,$B26,'Easter One Day 4-16-22 FS'!$BO$11:$BO$26)</f>
        <v>0</v>
      </c>
      <c r="CC26" s="99">
        <f>SUMIF('Easter One Day 4-16-22 FS'!$B$11:$B$26,$B26,'Easter One Day 4-16-22 FS'!$BR$11:$BR$26)</f>
        <v>0</v>
      </c>
      <c r="CD26" s="99">
        <f>SUMIF('Easter One Day 4-16-22 TH'!$B$11:$B$26,$B26,'Easter One Day 4-16-22 TH'!$BF$11:$BF$26)</f>
        <v>0</v>
      </c>
      <c r="CE26" s="99">
        <f>SUMIF('Easter One Day 4-16-22 TH'!$B$11:$B$26,$B26,'Easter One Day 4-16-22 TH'!$BI$11:$BI$26)</f>
        <v>0</v>
      </c>
      <c r="CF26" s="99">
        <f>SUMIF('Easter One Day 4-16-22 TH'!$B$11:$B$26,$B26,'Easter One Day 4-16-22 TH'!$BL$11:$BL$26)</f>
        <v>0</v>
      </c>
      <c r="CG26" s="99">
        <f>SUMIF('Easter One Day 4-16-22 TH'!$B$11:$B$26,$B26,'Easter One Day 4-16-22 TH'!$BO$11:$BO$26)</f>
        <v>0</v>
      </c>
      <c r="CH26" s="99">
        <f>SUMIF('Easter One Day 4-16-22 TH'!$B$11:$B$26,$B26,'Easter One Day 4-16-22 TH'!$BR$11:$BR$26)</f>
        <v>0</v>
      </c>
      <c r="CI26" s="99">
        <f>SUMIF('Sunday Races 5-1-22'!$B$11:$B$28,$B26,'Sunday Races 5-1-22'!$BF$11:$BF$28)</f>
        <v>0</v>
      </c>
      <c r="CJ26" s="99">
        <f>SUMIF('Sunday Races 5-1-22'!$B$11:$B$28,$B26,'Sunday Races 5-1-22'!$BI$11:$BI$28)</f>
        <v>0</v>
      </c>
      <c r="CK26" s="99">
        <f>SUMIF('Sunday Races 5-1-22'!$B$11:$B$28,$B26,'Sunday Races 5-1-22'!$BL$11:$BL$28)</f>
        <v>0</v>
      </c>
      <c r="CL26" s="99">
        <f>SUMIF('Sunday Races 5-1-22'!$B$11:$B$28,$B26,'Sunday Races 5-1-22'!$BO$11:$BO$28)</f>
        <v>0</v>
      </c>
      <c r="CM26" s="99">
        <f>SUMIF('Sunday Races 5-1-22'!$B$11:$B$28,$B26,'Sunday Races 5-1-22'!$BR$11:$BR$28)</f>
        <v>0</v>
      </c>
      <c r="CN26" s="99">
        <f>SUMIF('Long Distance Race 5-7-22'!$B$11:$B$27,$B26,'Long Distance Race 5-7-22'!$BF$11:$BF$27)</f>
        <v>0</v>
      </c>
      <c r="CO26" s="99">
        <f>SUMIF('Long Distance Race 5-7-22'!$B$11:$B$27,$B26,'Long Distance Race 5-7-22'!$BI$11:$BI$27)</f>
        <v>0</v>
      </c>
      <c r="CP26" s="99">
        <f>SUMIF('Long Distance Race 5-7-22'!$B$11:$B$27,$B26,'Long Distance Race 5-7-22'!$BL$11:$BL$27)</f>
        <v>0</v>
      </c>
      <c r="CQ26" s="99">
        <f>SUMIF('Long Distance Race 5-7-22'!$B$11:$B$27,$B26,'Long Distance Race 5-7-22'!$BO$11:$BO$27)</f>
        <v>0</v>
      </c>
      <c r="CR26" s="99">
        <f>SUMIF('Long Distance Race 5-7-22'!$B$11:$B$27,$B26,'Long Distance Race 5-7-22'!$BR$11:$BR$27)</f>
        <v>0</v>
      </c>
      <c r="CS26" s="99">
        <f>SUMIF('Memorial Day Regatta 5-28-22 Op'!$B$11:$B$27,$B26,'Memorial Day Regatta 5-28-22 Op'!$BF$11:$BF$27)</f>
        <v>0</v>
      </c>
      <c r="CT26" s="99">
        <f>SUMIF('Memorial Day Regatta 5-28-22 Op'!$B$11:$B$27,$B26,'Memorial Day Regatta 5-28-22 Op'!$BI$11:$BI$27)</f>
        <v>0</v>
      </c>
      <c r="CU26" s="99">
        <f>SUMIF('Memorial Day Regatta 5-28-22 Op'!$B$11:$B$27,$B26,'Memorial Day Regatta 5-28-22 Op'!$BL$11:$BL$27)</f>
        <v>0</v>
      </c>
      <c r="CV26" s="99">
        <f>SUMIF('Memorial Day Regatta 5-28-22 Op'!$B$11:$B$27,$B26,'Memorial Day Regatta 5-28-22 Op'!$BO$11:$BO$27)</f>
        <v>0</v>
      </c>
      <c r="CW26" s="99">
        <f>SUMIF('Memorial Day Regatta 5-28-22 Op'!$B$11:$B$27,$B26,'Memorial Day Regatta 5-28-22 Op'!$BR$11:$BR$27)</f>
        <v>0</v>
      </c>
      <c r="CX26" s="99">
        <f>SUMIF('Sunday Races 6-5-22'!$B$11:$B$28,$B26,'Sunday Races 6-5-22'!$BF$11:$BF$28)</f>
        <v>0</v>
      </c>
      <c r="CY26" s="99">
        <f>SUMIF('Sunday Races 6-5-22'!$B$11:$B$28,$B26,'Sunday Races 6-5-22'!$BI$11:$BI$28)</f>
        <v>0</v>
      </c>
      <c r="CZ26" s="99">
        <f>SUMIF('Sunday Races 6-5-22'!$B$11:$B$28,$B26,'Sunday Races 6-5-22'!$BL$11:$BL$28)</f>
        <v>0</v>
      </c>
      <c r="DA26" s="99">
        <f>SUMIF('Sunday Races 6-5-22'!$B$11:$B$28,$B26,'Sunday Races 6-5-22'!$BO$11:$BO$28)</f>
        <v>0</v>
      </c>
      <c r="DB26" s="99">
        <f>SUMIF('Sunday Races 6-5-22'!$B$11:$B$28,$B26,'Sunday Races 6-5-22'!$BR$11:$BR$28)</f>
        <v>0</v>
      </c>
      <c r="DC26" s="99">
        <f>SUMIF('Sunday Races 6-12-22'!$B$11:$B$24,$B26,'Sunday Races 6-12-22'!$BF$11:$BF$24)</f>
        <v>0</v>
      </c>
      <c r="DD26" s="99">
        <f>SUMIF('Sunday Races 6-12-22'!$B$11:$B$24,$B26,'Sunday Races 6-12-22'!$BI$11:$BI$24)</f>
        <v>0</v>
      </c>
      <c r="DE26" s="99">
        <f>SUMIF('Sunday Races 6-12-22'!$B$11:$B$24,$B26,'Sunday Races 6-12-22'!$BL$11:$BL$24)</f>
        <v>0</v>
      </c>
      <c r="DF26" s="99">
        <f>SUMIF('Sunday Races 6-12-22'!$B$11:$B$24,$B26,'Sunday Races 6-12-22'!$BO$11:$BO$24)</f>
        <v>0</v>
      </c>
      <c r="DG26" s="99">
        <f>SUMIF('Sunday Races 6-12-22'!$B$11:$B$24,$B26,'Sunday Races 6-12-22'!$BR$11:$BR$24)</f>
        <v>0</v>
      </c>
      <c r="DH26" s="99">
        <f>SUMIF('Saturday Races 6-18-22'!$B$11:$B$24,$B26,'Saturday Races 6-18-22'!$BF$11:$BF$24)</f>
        <v>0</v>
      </c>
      <c r="DI26" s="99">
        <f>SUMIF('Saturday Races 6-18-22'!$B$11:$B$24,$B26,'Saturday Races 6-18-22'!$BI$11:$BI$24)</f>
        <v>0</v>
      </c>
      <c r="DJ26" s="99">
        <f>SUMIF('Saturday Races 6-18-22'!$B$11:$B$24,$B26,'Saturday Races 6-18-22'!$BL$11:$BL$24)</f>
        <v>0</v>
      </c>
      <c r="DK26" s="99">
        <f>SUMIF('Saturday Races 6-18-22'!$B$11:$B$24,$B26,'Saturday Races 6-18-22'!$BO$11:$BO$24)</f>
        <v>0</v>
      </c>
      <c r="DL26" s="99">
        <f>SUMIF('Saturday Races 6-18-22'!$B$11:$B$24,$B26,'Saturday Races 6-18-22'!$BR$11:$BR$24)</f>
        <v>0</v>
      </c>
      <c r="DM26" s="99">
        <f>SUMIF('Caldwell Cup 6-25-22 TH'!$B$11:$B$25,$B26,'Caldwell Cup 6-25-22 TH'!$BF$11:$BF$25)</f>
        <v>0</v>
      </c>
      <c r="DN26" s="99">
        <f>SUMIF('Caldwell Cup 6-25-22 TH'!$B$11:$B$25,$B26,'Caldwell Cup 6-25-22 TH'!$BI$11:$BI$25)</f>
        <v>0</v>
      </c>
      <c r="DO26" s="99">
        <f>SUMIF('Caldwell Cup 6-25-22 TH'!$B$11:$B$25,$B26,'Caldwell Cup 6-25-22 TH'!$BL$11:$BL$25)</f>
        <v>0</v>
      </c>
      <c r="DP26" s="99">
        <f>SUMIF('Caldwell Cup 6-25-22 TH'!$B$11:$B$25,$B26,'Caldwell Cup 6-25-22 TH'!$BO$11:$BO$25)</f>
        <v>0</v>
      </c>
      <c r="DQ26" s="99">
        <f>SUMIF('Caldwell Cup 6-25-22 TH'!$B$11:$B$25,$B26,'Caldwell Cup 6-25-22 TH'!$BR$11:$BR$25)</f>
        <v>0</v>
      </c>
      <c r="DR26" s="99">
        <f>SUMIF('Caldwell Cup 6-25-22 FS'!$B$11:$B$18,$B26,'Caldwell Cup 6-25-22 FS'!$BF$11:$BF$18)</f>
        <v>0</v>
      </c>
      <c r="DS26" s="99">
        <f>SUMIF('Caldwell Cup 6-25-22 FS'!$B$11:$B$18,$B26,'Caldwell Cup 6-25-22 FS'!$BI$11:$BI$18)</f>
        <v>0</v>
      </c>
      <c r="DT26" s="99">
        <f>SUMIF('Caldwell Cup 6-25-22 FS'!$B$11:$B$18,$B26,'Caldwell Cup 6-25-22 FS'!$BL$11:$BL$18)</f>
        <v>0</v>
      </c>
      <c r="DU26" s="99">
        <f>SUMIF('Caldwell Cup 6-25-22 FS'!$B$11:$B$18,$B26,'Caldwell Cup 6-25-22 FS'!$BO$11:$BO$18)</f>
        <v>0</v>
      </c>
      <c r="DV26" s="99">
        <f>SUMIF('Caldwell Cup 6-25-22 FS'!$B$11:$B$18,$B26,'Caldwell Cup 6-25-22 FS'!$BR$11:$BR$18)</f>
        <v>0</v>
      </c>
      <c r="DW26" s="99">
        <f>SUMIF('Sunday Races 7-3-22'!$B$11:$B$25,$B26,'Sunday Races 7-3-22'!$BF$11:$BF$25)</f>
        <v>0</v>
      </c>
      <c r="DX26" s="99">
        <f>SUMIF('Sunday Races 7-3-22'!$B$11:$B$25,$B26,'Sunday Races 7-3-22'!$BI$11:$BI$25)</f>
        <v>0</v>
      </c>
      <c r="DY26" s="99">
        <f>SUMIF('Sunday Races 7-3-22'!$B$11:$B$25,$B26,'Sunday Races 7-3-22'!$BL$11:$BL$25)</f>
        <v>0</v>
      </c>
      <c r="DZ26" s="99">
        <f>SUMIF('Sunday Races 7-3-22'!$B$11:$B$25,$B26,'Sunday Races 7-3-22'!$BO$11:$BO$25)</f>
        <v>0</v>
      </c>
      <c r="EA26" s="99">
        <f>SUMIF('Sunday Races 7-3-22'!$B$11:$B$25,$B26,'Sunday Races 7-3-22'!$BR$11:$BR$25)</f>
        <v>0</v>
      </c>
      <c r="EB26" s="99">
        <f>SUMIF('Sunday Races 7-31-22'!$B$11:$B$25,$B26,'Sunday Races 7-31-22'!$BF$11:$BF$25)</f>
        <v>0</v>
      </c>
      <c r="EC26" s="99">
        <f>SUMIF('Sunday Races 7-31-22'!$B$11:$B$25,$B26,'Sunday Races 7-31-22'!$BI$11:$BI$25)</f>
        <v>0</v>
      </c>
      <c r="ED26" s="99">
        <f>SUMIF('Sunday Races 7-31-22'!$B$11:$B$25,$B26,'Sunday Races 7-31-22'!$BL$11:$BL$25)</f>
        <v>0</v>
      </c>
      <c r="EE26" s="99">
        <f>SUMIF('Sunday Races 7-31-22'!$B$11:$B$25,$B26,'Sunday Races 7-31-22'!$BO$11:$BO$25)</f>
        <v>0</v>
      </c>
      <c r="EF26" s="99">
        <f>SUMIF('Sunday Races 7-31-22'!$B$11:$B$25,$B26,'Sunday Races 7-31-22'!$BR$11:$BR$25)</f>
        <v>0</v>
      </c>
      <c r="EG26" s="99">
        <f>SUMIF('Sunday Races 8-14-22'!$B$11:$B$25,$B26,'Sunday Races 8-14-22'!$BF$11:$BF$25)</f>
        <v>0</v>
      </c>
      <c r="EH26" s="99">
        <f>SUMIF('Sunday Races 8-14-22'!$B$11:$B$25,$B26,'Sunday Races 8-14-22'!$BI$11:$BI$25)</f>
        <v>0</v>
      </c>
      <c r="EI26" s="99">
        <f>SUMIF('Sunday Races 8-14-22'!$B$11:$B$25,$B26,'Sunday Races 8-14-22'!$BL$11:$BL$25)</f>
        <v>0</v>
      </c>
      <c r="EJ26" s="99">
        <f>SUMIF('Sunday Races 8-14-22'!$B$11:$B$25,$B26,'Sunday Races 8-14-22'!$BO$11:$BO$25)</f>
        <v>0</v>
      </c>
      <c r="EK26" s="99">
        <f>SUMIF('Sunday Races 8-14-22'!$B$11:$B$25,$B26,'Sunday Races 8-14-22'!$BR$11:$BR$25)</f>
        <v>0</v>
      </c>
      <c r="EL26" s="99">
        <f>SUMIF('Saturday Races 8-20-22'!$B$11:$B$25,$B26,'Saturday Races 8-20-22'!$BF$11:$BF$25)</f>
        <v>0</v>
      </c>
      <c r="EM26" s="99">
        <f>SUMIF('Saturday Races 8-20-22'!$B$11:$B$25,$B26,'Saturday Races 8-20-22'!$BI$11:$BI$25)</f>
        <v>0</v>
      </c>
      <c r="EN26" s="99">
        <f>SUMIF('Saturday Races 8-20-22'!$B$11:$B$25,$B26,'Saturday Races 8-20-22'!$BL$11:$BL$25)</f>
        <v>0</v>
      </c>
      <c r="EO26" s="99">
        <f>SUMIF('Saturday Races 8-20-22'!$B$11:$B$25,$B26,'Saturday Races 8-20-22'!$BO$11:$BO$25)</f>
        <v>0</v>
      </c>
      <c r="EP26" s="99">
        <f>SUMIF('Saturday Races 8-20-22'!$B$11:$B$25,$B26,'Saturday Races 8-20-22'!$BR$11:$BR$25)</f>
        <v>0</v>
      </c>
      <c r="EQ26" s="99">
        <f>SUMIF('Sunday Races 9-11-22'!$B$11:$B$20,$B26,'Sunday Races 9-11-22'!$BF$11:$BF$20)</f>
        <v>0</v>
      </c>
      <c r="ER26" s="99">
        <f>SUMIF('Sunday Races 9-11-22'!$B$11:$B$20,$B26,'Sunday Races 9-11-22'!$BI$11:$BI$20)</f>
        <v>0</v>
      </c>
      <c r="ES26" s="99">
        <f>SUMIF('Sunday Races 9-11-22'!$B$11:$B$20,$B26,'Sunday Races 9-11-22'!$BL$11:$BL$20)</f>
        <v>0</v>
      </c>
      <c r="ET26" s="99">
        <f>SUMIF('Sunday Races 9-11-22'!$B$11:$B$20,$B26,'Sunday Races 9-11-22'!$BO$11:$BO$20)</f>
        <v>0</v>
      </c>
      <c r="EU26" s="99">
        <f>SUMIF('Sunday Races 9-11-22'!$B$11:$B$20,$B26,'Sunday Races 9-11-22'!$BR$11:$BR$20)</f>
        <v>0</v>
      </c>
      <c r="EV26" s="99">
        <f>SUMIF('2022-09-17 Leukemia Cup TH'!$B$11:$B$26,$B26,'2022-09-17 Leukemia Cup TH'!$BF$11:$BF$26)</f>
        <v>0</v>
      </c>
      <c r="EW26" s="99">
        <f>SUMIF('2022-09-17 Leukemia Cup TH'!$B$11:$B$26,$B26,'2022-09-17 Leukemia Cup TH'!$BI$11:$BI$26)</f>
        <v>0</v>
      </c>
      <c r="EX26" s="99">
        <f>SUMIF('2022-09-17 Leukemia Cup TH'!$B$11:$B$26,$B26,'2022-09-17 Leukemia Cup TH'!$BL$11:$BL$26)</f>
        <v>0</v>
      </c>
      <c r="EY26" s="99">
        <f>SUMIF('2022-09-17 Leukemia Cup TH'!$B$11:$B$26,$B26,'2022-09-17 Leukemia Cup TH'!$BO$11:$BO$26)</f>
        <v>0</v>
      </c>
      <c r="EZ26" s="99">
        <f>SUMIF('2022-09-17 Leukemia Cup TH'!$B$11:$B$26,$B26,'2022-09-17 Leukemia Cup TH'!$BR$11:$BR$26)</f>
        <v>0</v>
      </c>
      <c r="FA26" s="99">
        <f>SUMIF('Smith-Berry LDR 9-24-22'!$B$11:$B$28,$B26,'Smith-Berry LDR 9-24-22'!$BF$11:$BF$28)</f>
        <v>0</v>
      </c>
      <c r="FB26" s="99">
        <f>SUMIF('Smith-Berry LDR 9-24-22'!$B$11:$B$28,$B26,'Smith-Berry LDR 9-24-22'!$BI$11:$BI$28)</f>
        <v>0</v>
      </c>
      <c r="FC26" s="99">
        <f>SUMIF('Smith-Berry LDR 9-24-22'!$B$11:$B$28,$B26,'Smith-Berry LDR 9-24-22'!$BL$11:$BL$28)</f>
        <v>0</v>
      </c>
      <c r="FD26" s="99">
        <f>SUMIF('Smith-Berry LDR 9-24-22'!$B$11:$B$28,$B26,'Smith-Berry LDR 9-24-22'!$BO$11:$BO$28)</f>
        <v>0</v>
      </c>
      <c r="FE26" s="99">
        <f>SUMIF('Smith-Berry LDR 9-24-22'!$B$11:$B$28,$B26,'Smith-Berry LDR 9-24-22'!$BR$11:$BR$28)</f>
        <v>0</v>
      </c>
      <c r="FF26" s="99">
        <f>SUMIF('Sunday Races 10-9-22'!$B$11:$B$15,$B26,'Sunday Races 10-9-22'!$BF$11:$BF$15)</f>
        <v>0</v>
      </c>
      <c r="FG26" s="99">
        <f>SUMIF('Sunday Races 10-9-22'!$B$11:$B$15,$B26,'Sunday Races 10-9-22'!$BI$11:$BI$15)</f>
        <v>0</v>
      </c>
      <c r="FH26" s="99">
        <f>SUMIF('Sunday Races 10-9-22'!$B$11:$B$15,$B26,'Sunday Races 10-9-22'!$BL$11:$BL$15)</f>
        <v>0</v>
      </c>
      <c r="FI26" s="99">
        <f>SUMIF('Sunday Races 10-9-22'!$B$11:$B$15,$B26,'Sunday Races 10-9-22'!$BO$11:$BO$15)</f>
        <v>0</v>
      </c>
      <c r="FJ26" s="99">
        <f>SUMIF('Sunday Races 10-9-22'!$B$11:$B$15,$B26,'Sunday Races 10-9-22'!$BR$11:$BR$15)</f>
        <v>0</v>
      </c>
      <c r="FK26" s="99">
        <f>SUMIF('Great Pumpkin Regatta 10-15-22'!$B$11:$B$53,$B26,'Great Pumpkin Regatta 10-15-22'!$BF$11:$BF$53)</f>
        <v>0</v>
      </c>
      <c r="FL26" s="99">
        <f>SUMIF('Great Pumpkin Regatta 10-15-22'!$B$11:$B$53,$B26,'Great Pumpkin Regatta 10-15-22'!$BI$11:$BI$53)</f>
        <v>0</v>
      </c>
      <c r="FM26" s="99">
        <f>SUMIF('Great Pumpkin Regatta 10-15-22'!$B$11:$B$53,$B26,'Great Pumpkin Regatta 10-15-22'!$BL$11:$BL$53)</f>
        <v>0</v>
      </c>
      <c r="FN26" s="99">
        <f>SUMIF('Great Pumpkin Regatta 10-15-22'!$B$11:$B$53,$B26,'Great Pumpkin Regatta 10-15-22'!$BO$11:$BO$53)</f>
        <v>0</v>
      </c>
      <c r="FO26" s="99">
        <f>SUMIF('Great Pumpkin Regatta 10-15-22'!$B$11:$B$53,$B26,'Great Pumpkin Regatta 10-15-22'!$BR$11:$BR$53)</f>
        <v>0</v>
      </c>
      <c r="FP26" s="99">
        <f>SUMIF('Sunday Races 10-23-22'!$B$11:$B$16,$B26,'Sunday Races 10-23-22'!$BF$11:$BF$16)</f>
        <v>0</v>
      </c>
      <c r="FQ26" s="99">
        <f>SUMIF('Sunday Races 10-23-22'!$B$11:$B$16,$B26,'Sunday Races 10-23-22'!$BI$11:$BI$16)</f>
        <v>0</v>
      </c>
      <c r="FR26" s="99">
        <f>SUMIF('Sunday Races 10-23-22'!$B$11:$B$16,$B26,'Sunday Races 10-23-22'!$BL$11:$BL$16)</f>
        <v>0</v>
      </c>
      <c r="FS26" s="99">
        <f>SUMIF('Sunday Races 10-23-22'!$B$11:$B$16,$B26,'Sunday Races 10-23-22'!$BO$11:$BO$16)</f>
        <v>0</v>
      </c>
      <c r="FT26" s="99">
        <f>SUMIF('Sunday Races 10-23-22'!$B$11:$B$16,$B26,'Sunday Races 10-23-22'!$BR$11:$BR$16)</f>
        <v>0</v>
      </c>
      <c r="FU26" s="100"/>
      <c r="FV26" s="101"/>
      <c r="FW26" s="102">
        <f t="shared" si="41"/>
        <v>0</v>
      </c>
      <c r="FX26" s="102">
        <f t="shared" si="41"/>
        <v>0</v>
      </c>
      <c r="FY26" s="102">
        <f t="shared" si="41"/>
        <v>0</v>
      </c>
      <c r="FZ26" s="102">
        <f t="shared" si="41"/>
        <v>0</v>
      </c>
      <c r="GA26" s="102">
        <f t="shared" si="41"/>
        <v>0</v>
      </c>
      <c r="GB26" s="102">
        <f t="shared" si="41"/>
        <v>0</v>
      </c>
      <c r="GC26" s="102">
        <f t="shared" si="41"/>
        <v>0</v>
      </c>
      <c r="GD26" s="102">
        <f t="shared" si="41"/>
        <v>0</v>
      </c>
      <c r="GE26" s="102">
        <f t="shared" si="41"/>
        <v>0</v>
      </c>
      <c r="GF26" s="102">
        <f t="shared" si="41"/>
        <v>0</v>
      </c>
      <c r="GG26" s="102">
        <f t="shared" si="42"/>
        <v>0</v>
      </c>
      <c r="GH26" s="102">
        <f t="shared" si="42"/>
        <v>0</v>
      </c>
      <c r="GI26" s="102">
        <f t="shared" si="42"/>
        <v>0</v>
      </c>
      <c r="GJ26" s="102">
        <f t="shared" si="42"/>
        <v>0</v>
      </c>
      <c r="GK26" s="102">
        <f t="shared" si="42"/>
        <v>0</v>
      </c>
      <c r="GL26" s="102">
        <f t="shared" si="42"/>
        <v>0</v>
      </c>
      <c r="GM26" s="102">
        <f t="shared" si="42"/>
        <v>0</v>
      </c>
      <c r="GN26" s="102">
        <f t="shared" si="42"/>
        <v>0</v>
      </c>
      <c r="GO26" s="102">
        <f t="shared" si="42"/>
        <v>0</v>
      </c>
      <c r="GP26" s="102">
        <f t="shared" si="42"/>
        <v>0</v>
      </c>
      <c r="GQ26" s="102">
        <f t="shared" si="43"/>
        <v>0</v>
      </c>
      <c r="GR26" s="102">
        <f t="shared" si="43"/>
        <v>0</v>
      </c>
      <c r="GS26" s="102">
        <f t="shared" si="43"/>
        <v>0</v>
      </c>
      <c r="GT26" s="102">
        <f t="shared" si="43"/>
        <v>0</v>
      </c>
      <c r="GU26" s="102">
        <f t="shared" si="43"/>
        <v>0</v>
      </c>
      <c r="GV26" s="102">
        <f t="shared" si="43"/>
        <v>0</v>
      </c>
      <c r="GW26" s="102">
        <f t="shared" si="43"/>
        <v>0</v>
      </c>
      <c r="GX26" s="102">
        <f t="shared" si="43"/>
        <v>0</v>
      </c>
      <c r="GY26" s="102">
        <f t="shared" si="43"/>
        <v>0</v>
      </c>
      <c r="GZ26" s="102">
        <f t="shared" si="43"/>
        <v>0</v>
      </c>
      <c r="HA26" s="102">
        <f t="shared" si="44"/>
        <v>0</v>
      </c>
      <c r="HB26" s="102">
        <f t="shared" si="44"/>
        <v>0</v>
      </c>
      <c r="HC26" s="102">
        <f t="shared" si="44"/>
        <v>0</v>
      </c>
      <c r="HD26" s="102">
        <f t="shared" si="44"/>
        <v>0</v>
      </c>
      <c r="HE26" s="102">
        <f t="shared" si="44"/>
        <v>0</v>
      </c>
      <c r="HF26" s="102">
        <f t="shared" si="44"/>
        <v>0</v>
      </c>
      <c r="HG26" s="102">
        <f t="shared" si="44"/>
        <v>0</v>
      </c>
      <c r="HH26" s="102">
        <f t="shared" si="44"/>
        <v>0</v>
      </c>
      <c r="HI26" s="102">
        <f t="shared" si="44"/>
        <v>0</v>
      </c>
      <c r="HJ26" s="102">
        <f t="shared" si="44"/>
        <v>0</v>
      </c>
      <c r="HK26" s="102">
        <f t="shared" si="45"/>
        <v>0</v>
      </c>
      <c r="HL26" s="102">
        <f t="shared" si="45"/>
        <v>0</v>
      </c>
      <c r="HM26" s="102">
        <f t="shared" si="45"/>
        <v>0</v>
      </c>
      <c r="HN26" s="102">
        <f t="shared" si="45"/>
        <v>0</v>
      </c>
      <c r="HO26" s="102">
        <f t="shared" si="45"/>
        <v>0</v>
      </c>
      <c r="HP26" s="102">
        <f t="shared" si="45"/>
        <v>0</v>
      </c>
      <c r="HQ26" s="102">
        <f t="shared" si="45"/>
        <v>0</v>
      </c>
      <c r="HR26" s="102">
        <f t="shared" si="45"/>
        <v>0</v>
      </c>
      <c r="HS26" s="102">
        <f t="shared" si="45"/>
        <v>0</v>
      </c>
      <c r="HT26" s="102">
        <f t="shared" si="45"/>
        <v>0</v>
      </c>
      <c r="HU26" s="102">
        <f t="shared" si="46"/>
        <v>0</v>
      </c>
      <c r="HV26" s="102">
        <f t="shared" si="46"/>
        <v>0</v>
      </c>
      <c r="HW26" s="102">
        <f t="shared" si="46"/>
        <v>0</v>
      </c>
      <c r="HX26" s="102">
        <f t="shared" si="46"/>
        <v>0</v>
      </c>
      <c r="HY26" s="102">
        <f t="shared" si="46"/>
        <v>0</v>
      </c>
      <c r="HZ26" s="102">
        <f t="shared" si="46"/>
        <v>0</v>
      </c>
      <c r="IA26" s="102">
        <f t="shared" si="46"/>
        <v>0</v>
      </c>
      <c r="IB26" s="102">
        <f t="shared" si="46"/>
        <v>0</v>
      </c>
      <c r="IC26" s="102">
        <f t="shared" si="46"/>
        <v>0</v>
      </c>
      <c r="ID26" s="102">
        <f t="shared" si="46"/>
        <v>0</v>
      </c>
      <c r="IE26" s="102">
        <f t="shared" si="47"/>
        <v>0</v>
      </c>
      <c r="IF26" s="102">
        <f t="shared" si="47"/>
        <v>0</v>
      </c>
      <c r="IG26" s="102">
        <f t="shared" si="47"/>
        <v>0</v>
      </c>
      <c r="IH26" s="102">
        <f t="shared" si="47"/>
        <v>0</v>
      </c>
      <c r="II26" s="102">
        <f t="shared" si="47"/>
        <v>0</v>
      </c>
      <c r="IJ26" s="102">
        <f t="shared" si="47"/>
        <v>0</v>
      </c>
      <c r="IK26" s="102">
        <f t="shared" si="47"/>
        <v>0</v>
      </c>
      <c r="IL26" s="102">
        <f t="shared" si="47"/>
        <v>0</v>
      </c>
      <c r="IM26" s="102">
        <f t="shared" si="47"/>
        <v>0</v>
      </c>
      <c r="IN26" s="102">
        <f t="shared" si="47"/>
        <v>0</v>
      </c>
      <c r="IO26" s="102">
        <f t="shared" si="47"/>
        <v>0</v>
      </c>
      <c r="IP26" s="102">
        <f t="shared" si="47"/>
        <v>0</v>
      </c>
      <c r="IQ26" s="102">
        <f t="shared" si="47"/>
        <v>0</v>
      </c>
      <c r="IR26" s="102">
        <f t="shared" si="47"/>
        <v>0</v>
      </c>
      <c r="IS26" s="102">
        <f t="shared" si="47"/>
        <v>0</v>
      </c>
      <c r="IU26" s="99">
        <f>SUMIF('2021 Club Championship Crew'!$B$11:$B$14,$B26,'2021 Club Championship Crew'!$BN$11:$BN$14)</f>
        <v>0</v>
      </c>
      <c r="IV26" s="99">
        <f>SUMIF('2021 Club Championship Crew'!$B$11:$B$14,$B26,'2021 Club Championship Crew'!$BQ$11:$BQ$14)</f>
        <v>0</v>
      </c>
      <c r="IW26" s="99">
        <f>SUMIF('2021 Club Championship Crew'!$B$11:$B$14,$B26,'2021 Club Championship Crew'!$BT$11:$BT$14)</f>
        <v>0</v>
      </c>
      <c r="IX26" s="99">
        <f>SUMIF('2021 Club Championship Crew'!$B$11:$B$14,$B26,'2021 Club Championship Crew'!$BW$11:$BW$14)</f>
        <v>0</v>
      </c>
      <c r="IY26" s="99">
        <f>SUMIF('2021 Club Championship Crew'!$B$11:$B$14,$B26,'2021 Club Championship Crew'!$CC$11:$CC$14)</f>
        <v>0</v>
      </c>
    </row>
    <row r="27" spans="1:259" ht="15" customHeight="1" x14ac:dyDescent="0.2">
      <c r="A27" s="134">
        <f t="shared" si="17"/>
        <v>16</v>
      </c>
      <c r="B27" s="103" t="s">
        <v>343</v>
      </c>
      <c r="C27" s="96">
        <f t="shared" si="39"/>
        <v>0</v>
      </c>
      <c r="D27" s="97">
        <f t="shared" si="40"/>
        <v>0</v>
      </c>
      <c r="E27" s="96">
        <f t="shared" si="8"/>
        <v>0</v>
      </c>
      <c r="F27" s="98">
        <f t="shared" si="9"/>
        <v>0</v>
      </c>
      <c r="G27" s="99">
        <f>SUMIF('Saturday Race 11-06-21'!$B$11:$B$24,$B27,'Saturday Race 11-06-21'!$BF$11:$BF$24)</f>
        <v>0</v>
      </c>
      <c r="H27" s="99">
        <f>SUMIF('Saturday Race 11-06-21'!$B$11:$B$24,$B27,'Saturday Race 11-06-21'!$BI$11:$BI$24)</f>
        <v>0</v>
      </c>
      <c r="I27" s="99">
        <f>SUMIF('Saturday Race 11-06-21'!$B$11:$B$24,$B27,'Saturday Race 11-06-21'!$BL$11:$BL$24)</f>
        <v>0</v>
      </c>
      <c r="J27" s="99">
        <f>SUMIF('Saturday Race 11-06-21'!$B$11:$B$24,$B27,'Saturday Race 11-06-21'!$BO$11:$BO$24)</f>
        <v>0</v>
      </c>
      <c r="K27" s="99">
        <f>SUMIF('Saturday Race 11-06-21'!$B$11:$B$24,$B27,'Saturday Race 11-06-21'!$BR$11:$BR$24)</f>
        <v>0</v>
      </c>
      <c r="L27" s="99">
        <f>SUMIF('Saturday Race 11-20-21'!$B$11:$B$24,$B27,'Saturday Race 11-20-21'!$BF$11:$BF$24)</f>
        <v>0</v>
      </c>
      <c r="M27" s="99">
        <f>SUMIF('Saturday Race 11-20-21'!$B$11:$B$24,$B27,'Saturday Race 11-20-21'!$BI$11:$BI$24)</f>
        <v>0</v>
      </c>
      <c r="N27" s="99">
        <f>SUMIF('Saturday Race 11-20-21'!$B$11:$B$24,$B27,'Saturday Race 11-20-21'!$BL$11:$BL$24)</f>
        <v>0</v>
      </c>
      <c r="O27" s="99">
        <f>SUMIF('Saturday Race 11-20-21'!$B$11:$B$24,$B27,'Saturday Race 11-20-21'!$BO$11:$BO$24)</f>
        <v>0</v>
      </c>
      <c r="P27" s="99">
        <f>SUMIF('Saturday Race 11-20-21'!$B$11:$B$24,$B27,'Saturday Race 11-20-21'!$BR$11:$BR$24)</f>
        <v>0</v>
      </c>
      <c r="Q27" s="99">
        <f>SUMIF('One Day 12-04-21 Scots'!$B$11:$B$24,$B27,'One Day 12-04-21 Scots'!$BF$11:$BF$24)</f>
        <v>0</v>
      </c>
      <c r="R27" s="99">
        <f>SUMIF('One Day 12-04-21 Scots'!$B$11:$B$24,$B27,'One Day 12-04-21 Scots'!$BI$11:$BI$24)</f>
        <v>0</v>
      </c>
      <c r="S27" s="99">
        <f>SUMIF('One Day 12-04-21 Scots'!$B$11:$B$24,$B27,'One Day 12-04-21 Scots'!$BL$11:$BL$24)</f>
        <v>0</v>
      </c>
      <c r="T27" s="99">
        <f>SUMIF('One Day 12-04-21 Scots'!$B$11:$B$24,$B27,'One Day 12-04-21 Scots'!$BO$11:$BO$24)</f>
        <v>0</v>
      </c>
      <c r="U27" s="99">
        <f>SUMIF('One Day 12-04-21 Scots'!$B$11:$B$24,$B27,'One Day 12-04-21 Scots'!$BR$11:$BR$24)</f>
        <v>0</v>
      </c>
      <c r="V27" s="99">
        <f>SUMIF('One Day 12-04-21 Thistles'!$B$11:$B$25,$B27,'One Day 12-04-21 Thistles'!$BF$11:$BF$25)</f>
        <v>0</v>
      </c>
      <c r="W27" s="99">
        <f>SUMIF('One Day 12-04-21 Thistles'!$B$11:$B$25,$B27,'One Day 12-04-21 Thistles'!$BI$11:$BI$25)</f>
        <v>0</v>
      </c>
      <c r="X27" s="99">
        <f>SUMIF('One Day 12-04-21 Thistles'!$B$11:$B$25,$B27,'One Day 12-04-21 Thistles'!$BL$11:$BL$25)</f>
        <v>0</v>
      </c>
      <c r="Y27" s="99">
        <f>SUMIF('One Day 12-04-21 Thistles'!$B$11:$B$25,$B27,'One Day 12-04-21 Thistles'!$BO$11:$BO$25)</f>
        <v>0</v>
      </c>
      <c r="Z27" s="99">
        <f>SUMIF('One Day 12-04-21 Thistles'!$B$11:$B$25,$B27,'One Day 12-04-21 Thistles'!$BR$11:$BR$25)</f>
        <v>0</v>
      </c>
      <c r="AA27" s="99">
        <f>SUMIF('Saturday Race 1-08-22'!$B$11:$B$20,$B27,'Saturday Race 1-08-22'!$BF$11:$BF$20)</f>
        <v>0</v>
      </c>
      <c r="AB27" s="99">
        <f>SUMIF('Saturday Race 1-08-22'!$B$11:$B$20,$B27,'Saturday Race 1-08-22'!$BI$11:$BI$20)</f>
        <v>0</v>
      </c>
      <c r="AC27" s="99">
        <f>SUMIF('Saturday Race 1-08-22'!$B$11:$B$20,$B27,'Saturday Race 1-08-22'!$BL$11:$BL$20)</f>
        <v>0</v>
      </c>
      <c r="AD27" s="99">
        <f>SUMIF('Saturday Race 1-08-22'!$B$11:$B$20,$B27,'Saturday Race 1-08-22'!$BO$11:$BO$20)</f>
        <v>0</v>
      </c>
      <c r="AE27" s="99">
        <f>SUMIF('Saturday Race 1-08-22'!$B$11:$B$20,$B27,'Saturday Race 1-08-22'!$BR$11:$BR$20)</f>
        <v>0</v>
      </c>
      <c r="AF27" s="99">
        <f>SUMIF('Saturday Race 1-22-22'!$B$11:$B$20,$B27,'Saturday Race 1-22-22'!$BF$11:$BF$20)</f>
        <v>0</v>
      </c>
      <c r="AG27" s="99">
        <f>SUMIF('Saturday Race 1-22-22'!$B$11:$B$20,$B27,'Saturday Race 1-22-22'!$BI$11:$BI$20)</f>
        <v>0</v>
      </c>
      <c r="AH27" s="99">
        <f>SUMIF('Saturday Race 1-22-22'!$B$11:$B$20,$B27,'Saturday Race 1-22-22'!$BL$11:$BL$20)</f>
        <v>0</v>
      </c>
      <c r="AI27" s="99">
        <f>SUMIF('Saturday Race 1-22-22'!$B$11:$B$20,$B27,'Saturday Race 1-22-22'!$BO$11:$BO$20)</f>
        <v>0</v>
      </c>
      <c r="AJ27" s="99">
        <f>SUMIF('Saturday Race 1-22-22'!$B$11:$B$20,$B27,'Saturday Race 1-22-22'!$BR$11:$BR$20)</f>
        <v>0</v>
      </c>
      <c r="AK27" s="99">
        <f>SUMIF('Sunday Race 2-6-22'!$B$11:$B$20,$B27,'Sunday Race 2-6-22'!$BF$11:$BF$20)</f>
        <v>0</v>
      </c>
      <c r="AL27" s="99">
        <f>SUMIF('Sunday Race 2-6-22'!$B$11:$B$20,$B27,'Sunday Race 2-6-22'!$BI$11:$BI$20)</f>
        <v>0</v>
      </c>
      <c r="AM27" s="99">
        <f>SUMIF('Sunday Race 2-6-22'!$B$11:$B$20,$B27,'Sunday Race 2-6-22'!$BL$11:$BL$20)</f>
        <v>0</v>
      </c>
      <c r="AN27" s="99">
        <f>SUMIF('Sunday Race 2-6-22'!$B$11:$B$20,$B27,'Sunday Race 2-6-22'!$BO$11:$BO$20)</f>
        <v>0</v>
      </c>
      <c r="AO27" s="99">
        <f>SUMIF('Sunday Race 2-6-22'!$B$11:$B$20,$B27,'Sunday Race 2-6-22'!$BR$11:$BR$20)</f>
        <v>0</v>
      </c>
      <c r="AP27" s="99">
        <f>SUMIF('Chili One Day 2-12-22 Scots'!$B$11:$B$20,$B27,'Chili One Day 2-12-22 Scots'!$BF$11:$BF$20)</f>
        <v>0</v>
      </c>
      <c r="AQ27" s="99">
        <f>SUMIF('Chili One Day 2-12-22 Scots'!$B$11:$B$20,$B27,'Chili One Day 2-12-22 Scots'!$BI$11:$BI$20)</f>
        <v>0</v>
      </c>
      <c r="AR27" s="99">
        <f>SUMIF('Chili One Day 2-12-22 Scots'!$B$11:$B$20,$B27,'Chili One Day 2-12-22 Scots'!$BL$11:$BL$20)</f>
        <v>0</v>
      </c>
      <c r="AS27" s="99">
        <f>SUMIF('Chili One Day 2-12-22 Scots'!$B$11:$B$20,$B27,'Chili One Day 2-12-22 Scots'!$BO$11:$BO$20)</f>
        <v>0</v>
      </c>
      <c r="AT27" s="99">
        <f>SUMIF('Chili One Day 2-12-22 Scots'!$B$11:$B$20,$B27,'Chili One Day 2-12-22 Scots'!$BR$11:$BR$20)</f>
        <v>0</v>
      </c>
      <c r="AU27" s="99">
        <f>SUMIF('Chili One Day 2-12-22 Thistles'!$B$11:$B$20,$B27,'Chili One Day 2-12-22 Thistles'!$BF$11:$BF$20)</f>
        <v>0</v>
      </c>
      <c r="AV27" s="99">
        <f>SUMIF('Chili One Day 2-12-22 Thistles'!$B$11:$B$20,$B27,'Chili One Day 2-12-22 Thistles'!$BI$11:$BI$20)</f>
        <v>0</v>
      </c>
      <c r="AW27" s="99">
        <f>SUMIF('Chili One Day 2-12-22 Thistles'!$B$11:$B$20,$B27,'Chili One Day 2-12-22 Thistles'!$BL$11:$BL$20)</f>
        <v>0</v>
      </c>
      <c r="AX27" s="99">
        <f>SUMIF('Chili One Day 2-12-22 Thistles'!$B$11:$B$20,$B27,'Chili One Day 2-12-22 Thistles'!$BO$11:$BO$20)</f>
        <v>0</v>
      </c>
      <c r="AY27" s="99">
        <f>SUMIF('Chili One Day 2-12-22 Thistles'!$B$11:$B$20,$B27,'Chili One Day 2-12-22 Thistles'!$BR$11:$BR$20)</f>
        <v>0</v>
      </c>
      <c r="AZ27" s="99">
        <f>SUMIF('Sunday Race 2-20-22'!$B$11:$B$20,$B27,'Sunday Race 2-20-22'!$BF$11:$BF$20)</f>
        <v>0</v>
      </c>
      <c r="BA27" s="99">
        <f>SUMIF('Sunday Race 2-20-22'!$B$11:$B$20,$B27,'Sunday Race 2-20-22'!$BI$11:$BI$20)</f>
        <v>0</v>
      </c>
      <c r="BB27" s="99">
        <f>SUMIF('Sunday Race 2-20-22'!$B$11:$B$20,$B27,'Sunday Race 2-20-22'!$BL$11:$BL$20)</f>
        <v>0</v>
      </c>
      <c r="BC27" s="99">
        <f>SUMIF('Sunday Race 2-20-22'!$B$11:$B$20,$B27,'Sunday Race 2-20-22'!$BO$11:$BO$20)</f>
        <v>0</v>
      </c>
      <c r="BD27" s="99">
        <f>SUMIF('Sunday Race 2-20-22'!$B$11:$B$20,$B27,'Sunday Race 2-20-22'!$BR$11:$BR$20)</f>
        <v>0</v>
      </c>
      <c r="BE27" s="99">
        <f>SUMIF('Sunday Race 2-27-22'!$B$11:$B$20,$B27,'Sunday Race 2-27-22'!$BF$11:$BF$20)</f>
        <v>0</v>
      </c>
      <c r="BF27" s="99">
        <f>SUMIF('Sunday Race 2-27-22'!$B$11:$B$20,$B27,'Sunday Race 2-27-22'!$BI$11:$BI$20)</f>
        <v>0</v>
      </c>
      <c r="BG27" s="99">
        <f>SUMIF('Sunday Race 2-27-22'!$B$11:$B$20,$B27,'Sunday Race 2-27-22'!$BL$11:$BL$20)</f>
        <v>0</v>
      </c>
      <c r="BH27" s="99">
        <f>SUMIF('Sunday Race 2-27-22'!$B$11:$B$20,$B27,'Sunday Race 2-27-22'!$BO$11:$BO$20)</f>
        <v>0</v>
      </c>
      <c r="BI27" s="99">
        <f>SUMIF('Sunday Race 2-27-22'!$B$11:$B$20,$B27,'Sunday Race 2-27-22'!$BR$11:$BR$20)</f>
        <v>0</v>
      </c>
      <c r="BJ27" s="99">
        <f>SUMIF('Sunday Race 3-13-22'!$B$11:$B$21,$B27,'Sunday Race 3-13-22'!$BF$11:$BF$21)</f>
        <v>0</v>
      </c>
      <c r="BK27" s="99">
        <f>SUMIF('Sunday Race 3-13-22'!$B$11:$B$21,$B27,'Sunday Race 3-13-22'!$BI$11:$BI$21)</f>
        <v>0</v>
      </c>
      <c r="BL27" s="99">
        <f>SUMIF('Sunday Race 3-13-22'!$B$11:$B$21,$B27,'Sunday Race 3-13-22'!$BL$11:$BL$21)</f>
        <v>0</v>
      </c>
      <c r="BM27" s="99">
        <f>SUMIF('Sunday Race 3-13-22'!$B$11:$B$21,$B27,'Sunday Race 3-13-22'!$BO$11:$BO$21)</f>
        <v>0</v>
      </c>
      <c r="BN27" s="99">
        <f>SUMIF('Sunday Race 3-13-22'!$B$11:$B$21,$B27,'Sunday Race 3-13-22'!$BR$11:$BR$21)</f>
        <v>0</v>
      </c>
      <c r="BO27" s="99">
        <f>SUMIF('Saturday Race 3-19-22'!$B$11:$B$26,$B27,'Saturday Race 3-19-22'!$BF$11:$BF$26)</f>
        <v>0</v>
      </c>
      <c r="BP27" s="99">
        <f>SUMIF('Saturday Race 3-19-22'!$B$11:$B$26,$B27,'Saturday Race 3-19-22'!$BI$11:$BI$26)</f>
        <v>0</v>
      </c>
      <c r="BQ27" s="99">
        <f>SUMIF('Saturday Race 3-19-22'!$B$11:$B$26,$B27,'Saturday Race 3-19-22'!$BL$11:$BL$26)</f>
        <v>0</v>
      </c>
      <c r="BR27" s="99">
        <f>SUMIF('Saturday Race 3-19-22'!$B$11:$B$26,$B27,'Saturday Race 3-19-22'!$BO$11:$BO$26)</f>
        <v>0</v>
      </c>
      <c r="BS27" s="99">
        <f>SUMIF('Saturday Race 3-19-22'!$B$11:$B$26,$B27,'Saturday Race 3-19-22'!$BR$11:$BR$26)</f>
        <v>0</v>
      </c>
      <c r="BT27" s="99">
        <f>SUMIF('Sunday Races 4-10-22'!$B$11:$B$26,$B27,'Sunday Races 4-10-22'!$BF$11:$BF$26)</f>
        <v>0</v>
      </c>
      <c r="BU27" s="99">
        <f>SUMIF('Sunday Races 4-10-22'!$B$11:$B$26,$B27,'Sunday Races 4-10-22'!$BI$11:$BI$26)</f>
        <v>0</v>
      </c>
      <c r="BV27" s="99">
        <f>SUMIF('Sunday Races 4-10-22'!$B$11:$B$26,$B27,'Sunday Races 4-10-22'!$BL$11:$BL$26)</f>
        <v>0</v>
      </c>
      <c r="BW27" s="99">
        <f>SUMIF('Sunday Races 4-10-22'!$B$11:$B$26,$B27,'Sunday Races 4-10-22'!$BO$11:$BO$26)</f>
        <v>0</v>
      </c>
      <c r="BX27" s="99">
        <f>SUMIF('Sunday Races 4-10-22'!$B$11:$B$26,$B27,'Sunday Races 4-10-22'!$BR$11:$BR$26)</f>
        <v>0</v>
      </c>
      <c r="BY27" s="99">
        <f>SUMIF('Easter One Day 4-16-22 FS'!$B$11:$B$26,$B27,'Easter One Day 4-16-22 FS'!$BF$11:$BF$26)</f>
        <v>0</v>
      </c>
      <c r="BZ27" s="99">
        <f>SUMIF('Easter One Day 4-16-22 FS'!$B$11:$B$26,$B27,'Easter One Day 4-16-22 FS'!$BI$11:$BI$26)</f>
        <v>0</v>
      </c>
      <c r="CA27" s="99">
        <f>SUMIF('Easter One Day 4-16-22 FS'!$B$11:$B$26,$B27,'Easter One Day 4-16-22 FS'!$BL$11:$BL$26)</f>
        <v>0</v>
      </c>
      <c r="CB27" s="99">
        <f>SUMIF('Easter One Day 4-16-22 FS'!$B$11:$B$26,$B27,'Easter One Day 4-16-22 FS'!$BO$11:$BO$26)</f>
        <v>0</v>
      </c>
      <c r="CC27" s="99">
        <f>SUMIF('Easter One Day 4-16-22 FS'!$B$11:$B$26,$B27,'Easter One Day 4-16-22 FS'!$BR$11:$BR$26)</f>
        <v>0</v>
      </c>
      <c r="CD27" s="99">
        <f>SUMIF('Easter One Day 4-16-22 TH'!$B$11:$B$26,$B27,'Easter One Day 4-16-22 TH'!$BF$11:$BF$26)</f>
        <v>0</v>
      </c>
      <c r="CE27" s="99">
        <f>SUMIF('Easter One Day 4-16-22 TH'!$B$11:$B$26,$B27,'Easter One Day 4-16-22 TH'!$BI$11:$BI$26)</f>
        <v>0</v>
      </c>
      <c r="CF27" s="99">
        <f>SUMIF('Easter One Day 4-16-22 TH'!$B$11:$B$26,$B27,'Easter One Day 4-16-22 TH'!$BL$11:$BL$26)</f>
        <v>0</v>
      </c>
      <c r="CG27" s="99">
        <f>SUMIF('Easter One Day 4-16-22 TH'!$B$11:$B$26,$B27,'Easter One Day 4-16-22 TH'!$BO$11:$BO$26)</f>
        <v>0</v>
      </c>
      <c r="CH27" s="99">
        <f>SUMIF('Easter One Day 4-16-22 TH'!$B$11:$B$26,$B27,'Easter One Day 4-16-22 TH'!$BR$11:$BR$26)</f>
        <v>0</v>
      </c>
      <c r="CI27" s="99">
        <f>SUMIF('Sunday Races 5-1-22'!$B$11:$B$28,$B27,'Sunday Races 5-1-22'!$BF$11:$BF$28)</f>
        <v>0</v>
      </c>
      <c r="CJ27" s="99">
        <f>SUMIF('Sunday Races 5-1-22'!$B$11:$B$28,$B27,'Sunday Races 5-1-22'!$BI$11:$BI$28)</f>
        <v>0</v>
      </c>
      <c r="CK27" s="99">
        <f>SUMIF('Sunday Races 5-1-22'!$B$11:$B$28,$B27,'Sunday Races 5-1-22'!$BL$11:$BL$28)</f>
        <v>0</v>
      </c>
      <c r="CL27" s="99">
        <f>SUMIF('Sunday Races 5-1-22'!$B$11:$B$28,$B27,'Sunday Races 5-1-22'!$BO$11:$BO$28)</f>
        <v>0</v>
      </c>
      <c r="CM27" s="99">
        <f>SUMIF('Sunday Races 5-1-22'!$B$11:$B$28,$B27,'Sunday Races 5-1-22'!$BR$11:$BR$28)</f>
        <v>0</v>
      </c>
      <c r="CN27" s="99">
        <f>SUMIF('Long Distance Race 5-7-22'!$B$11:$B$27,$B27,'Long Distance Race 5-7-22'!$BF$11:$BF$27)</f>
        <v>0</v>
      </c>
      <c r="CO27" s="99">
        <f>SUMIF('Long Distance Race 5-7-22'!$B$11:$B$27,$B27,'Long Distance Race 5-7-22'!$BI$11:$BI$27)</f>
        <v>0</v>
      </c>
      <c r="CP27" s="99">
        <f>SUMIF('Long Distance Race 5-7-22'!$B$11:$B$27,$B27,'Long Distance Race 5-7-22'!$BL$11:$BL$27)</f>
        <v>0</v>
      </c>
      <c r="CQ27" s="99">
        <f>SUMIF('Long Distance Race 5-7-22'!$B$11:$B$27,$B27,'Long Distance Race 5-7-22'!$BO$11:$BO$27)</f>
        <v>0</v>
      </c>
      <c r="CR27" s="99">
        <f>SUMIF('Long Distance Race 5-7-22'!$B$11:$B$27,$B27,'Long Distance Race 5-7-22'!$BR$11:$BR$27)</f>
        <v>0</v>
      </c>
      <c r="CS27" s="99">
        <f>SUMIF('Memorial Day Regatta 5-28-22 Op'!$B$11:$B$27,$B27,'Memorial Day Regatta 5-28-22 Op'!$BF$11:$BF$27)</f>
        <v>0</v>
      </c>
      <c r="CT27" s="99">
        <f>SUMIF('Memorial Day Regatta 5-28-22 Op'!$B$11:$B$27,$B27,'Memorial Day Regatta 5-28-22 Op'!$BI$11:$BI$27)</f>
        <v>0</v>
      </c>
      <c r="CU27" s="99">
        <f>SUMIF('Memorial Day Regatta 5-28-22 Op'!$B$11:$B$27,$B27,'Memorial Day Regatta 5-28-22 Op'!$BL$11:$BL$27)</f>
        <v>0</v>
      </c>
      <c r="CV27" s="99">
        <f>SUMIF('Memorial Day Regatta 5-28-22 Op'!$B$11:$B$27,$B27,'Memorial Day Regatta 5-28-22 Op'!$BO$11:$BO$27)</f>
        <v>0</v>
      </c>
      <c r="CW27" s="99">
        <f>SUMIF('Memorial Day Regatta 5-28-22 Op'!$B$11:$B$27,$B27,'Memorial Day Regatta 5-28-22 Op'!$BR$11:$BR$27)</f>
        <v>0</v>
      </c>
      <c r="CX27" s="99">
        <f>SUMIF('Sunday Races 6-5-22'!$B$11:$B$28,$B27,'Sunday Races 6-5-22'!$BF$11:$BF$28)</f>
        <v>0</v>
      </c>
      <c r="CY27" s="99">
        <f>SUMIF('Sunday Races 6-5-22'!$B$11:$B$28,$B27,'Sunday Races 6-5-22'!$BI$11:$BI$28)</f>
        <v>0</v>
      </c>
      <c r="CZ27" s="99">
        <f>SUMIF('Sunday Races 6-5-22'!$B$11:$B$28,$B27,'Sunday Races 6-5-22'!$BL$11:$BL$28)</f>
        <v>0</v>
      </c>
      <c r="DA27" s="99">
        <f>SUMIF('Sunday Races 6-5-22'!$B$11:$B$28,$B27,'Sunday Races 6-5-22'!$BO$11:$BO$28)</f>
        <v>0</v>
      </c>
      <c r="DB27" s="99">
        <f>SUMIF('Sunday Races 6-5-22'!$B$11:$B$28,$B27,'Sunday Races 6-5-22'!$BR$11:$BR$28)</f>
        <v>0</v>
      </c>
      <c r="DC27" s="99">
        <f>SUMIF('Sunday Races 6-12-22'!$B$11:$B$24,$B27,'Sunday Races 6-12-22'!$BF$11:$BF$24)</f>
        <v>0</v>
      </c>
      <c r="DD27" s="99">
        <f>SUMIF('Sunday Races 6-12-22'!$B$11:$B$24,$B27,'Sunday Races 6-12-22'!$BI$11:$BI$24)</f>
        <v>0</v>
      </c>
      <c r="DE27" s="99">
        <f>SUMIF('Sunday Races 6-12-22'!$B$11:$B$24,$B27,'Sunday Races 6-12-22'!$BL$11:$BL$24)</f>
        <v>0</v>
      </c>
      <c r="DF27" s="99">
        <f>SUMIF('Sunday Races 6-12-22'!$B$11:$B$24,$B27,'Sunday Races 6-12-22'!$BO$11:$BO$24)</f>
        <v>0</v>
      </c>
      <c r="DG27" s="99">
        <f>SUMIF('Sunday Races 6-12-22'!$B$11:$B$24,$B27,'Sunday Races 6-12-22'!$BR$11:$BR$24)</f>
        <v>0</v>
      </c>
      <c r="DH27" s="99">
        <f>SUMIF('Saturday Races 6-18-22'!$B$11:$B$24,$B27,'Saturday Races 6-18-22'!$BF$11:$BF$24)</f>
        <v>0</v>
      </c>
      <c r="DI27" s="99">
        <f>SUMIF('Saturday Races 6-18-22'!$B$11:$B$24,$B27,'Saturday Races 6-18-22'!$BI$11:$BI$24)</f>
        <v>0</v>
      </c>
      <c r="DJ27" s="99">
        <f>SUMIF('Saturday Races 6-18-22'!$B$11:$B$24,$B27,'Saturday Races 6-18-22'!$BL$11:$BL$24)</f>
        <v>0</v>
      </c>
      <c r="DK27" s="99">
        <f>SUMIF('Saturday Races 6-18-22'!$B$11:$B$24,$B27,'Saturday Races 6-18-22'!$BO$11:$BO$24)</f>
        <v>0</v>
      </c>
      <c r="DL27" s="99">
        <f>SUMIF('Saturday Races 6-18-22'!$B$11:$B$24,$B27,'Saturday Races 6-18-22'!$BR$11:$BR$24)</f>
        <v>0</v>
      </c>
      <c r="DM27" s="99">
        <f>SUMIF('Caldwell Cup 6-25-22 TH'!$B$11:$B$25,$B27,'Caldwell Cup 6-25-22 TH'!$BF$11:$BF$25)</f>
        <v>0</v>
      </c>
      <c r="DN27" s="99">
        <f>SUMIF('Caldwell Cup 6-25-22 TH'!$B$11:$B$25,$B27,'Caldwell Cup 6-25-22 TH'!$BI$11:$BI$25)</f>
        <v>0</v>
      </c>
      <c r="DO27" s="99">
        <f>SUMIF('Caldwell Cup 6-25-22 TH'!$B$11:$B$25,$B27,'Caldwell Cup 6-25-22 TH'!$BL$11:$BL$25)</f>
        <v>0</v>
      </c>
      <c r="DP27" s="99">
        <f>SUMIF('Caldwell Cup 6-25-22 TH'!$B$11:$B$25,$B27,'Caldwell Cup 6-25-22 TH'!$BO$11:$BO$25)</f>
        <v>0</v>
      </c>
      <c r="DQ27" s="99">
        <f>SUMIF('Caldwell Cup 6-25-22 TH'!$B$11:$B$25,$B27,'Caldwell Cup 6-25-22 TH'!$BR$11:$BR$25)</f>
        <v>0</v>
      </c>
      <c r="DR27" s="99">
        <f>SUMIF('Caldwell Cup 6-25-22 FS'!$B$11:$B$18,$B27,'Caldwell Cup 6-25-22 FS'!$BF$11:$BF$18)</f>
        <v>0</v>
      </c>
      <c r="DS27" s="99">
        <f>SUMIF('Caldwell Cup 6-25-22 FS'!$B$11:$B$18,$B27,'Caldwell Cup 6-25-22 FS'!$BI$11:$BI$18)</f>
        <v>0</v>
      </c>
      <c r="DT27" s="99">
        <f>SUMIF('Caldwell Cup 6-25-22 FS'!$B$11:$B$18,$B27,'Caldwell Cup 6-25-22 FS'!$BL$11:$BL$18)</f>
        <v>0</v>
      </c>
      <c r="DU27" s="99">
        <f>SUMIF('Caldwell Cup 6-25-22 FS'!$B$11:$B$18,$B27,'Caldwell Cup 6-25-22 FS'!$BO$11:$BO$18)</f>
        <v>0</v>
      </c>
      <c r="DV27" s="99">
        <f>SUMIF('Caldwell Cup 6-25-22 FS'!$B$11:$B$18,$B27,'Caldwell Cup 6-25-22 FS'!$BR$11:$BR$18)</f>
        <v>0</v>
      </c>
      <c r="DW27" s="99">
        <f>SUMIF('Sunday Races 7-3-22'!$B$11:$B$25,$B27,'Sunday Races 7-3-22'!$BF$11:$BF$25)</f>
        <v>0</v>
      </c>
      <c r="DX27" s="99">
        <f>SUMIF('Sunday Races 7-3-22'!$B$11:$B$25,$B27,'Sunday Races 7-3-22'!$BI$11:$BI$25)</f>
        <v>0</v>
      </c>
      <c r="DY27" s="99">
        <f>SUMIF('Sunday Races 7-3-22'!$B$11:$B$25,$B27,'Sunday Races 7-3-22'!$BL$11:$BL$25)</f>
        <v>0</v>
      </c>
      <c r="DZ27" s="99">
        <f>SUMIF('Sunday Races 7-3-22'!$B$11:$B$25,$B27,'Sunday Races 7-3-22'!$BO$11:$BO$25)</f>
        <v>0</v>
      </c>
      <c r="EA27" s="99">
        <f>SUMIF('Sunday Races 7-3-22'!$B$11:$B$25,$B27,'Sunday Races 7-3-22'!$BR$11:$BR$25)</f>
        <v>0</v>
      </c>
      <c r="EB27" s="99">
        <f>SUMIF('Sunday Races 7-31-22'!$B$11:$B$25,$B27,'Sunday Races 7-31-22'!$BF$11:$BF$25)</f>
        <v>0</v>
      </c>
      <c r="EC27" s="99">
        <f>SUMIF('Sunday Races 7-31-22'!$B$11:$B$25,$B27,'Sunday Races 7-31-22'!$BI$11:$BI$25)</f>
        <v>0</v>
      </c>
      <c r="ED27" s="99">
        <f>SUMIF('Sunday Races 7-31-22'!$B$11:$B$25,$B27,'Sunday Races 7-31-22'!$BL$11:$BL$25)</f>
        <v>0</v>
      </c>
      <c r="EE27" s="99">
        <f>SUMIF('Sunday Races 7-31-22'!$B$11:$B$25,$B27,'Sunday Races 7-31-22'!$BO$11:$BO$25)</f>
        <v>0</v>
      </c>
      <c r="EF27" s="99">
        <f>SUMIF('Sunday Races 7-31-22'!$B$11:$B$25,$B27,'Sunday Races 7-31-22'!$BR$11:$BR$25)</f>
        <v>0</v>
      </c>
      <c r="EG27" s="99">
        <f>SUMIF('Sunday Races 8-14-22'!$B$11:$B$25,$B27,'Sunday Races 8-14-22'!$BF$11:$BF$25)</f>
        <v>0</v>
      </c>
      <c r="EH27" s="99">
        <f>SUMIF('Sunday Races 8-14-22'!$B$11:$B$25,$B27,'Sunday Races 8-14-22'!$BI$11:$BI$25)</f>
        <v>0</v>
      </c>
      <c r="EI27" s="99">
        <f>SUMIF('Sunday Races 8-14-22'!$B$11:$B$25,$B27,'Sunday Races 8-14-22'!$BL$11:$BL$25)</f>
        <v>0</v>
      </c>
      <c r="EJ27" s="99">
        <f>SUMIF('Sunday Races 8-14-22'!$B$11:$B$25,$B27,'Sunday Races 8-14-22'!$BO$11:$BO$25)</f>
        <v>0</v>
      </c>
      <c r="EK27" s="99">
        <f>SUMIF('Sunday Races 8-14-22'!$B$11:$B$25,$B27,'Sunday Races 8-14-22'!$BR$11:$BR$25)</f>
        <v>0</v>
      </c>
      <c r="EL27" s="99">
        <f>SUMIF('Saturday Races 8-20-22'!$B$11:$B$25,$B27,'Saturday Races 8-20-22'!$BF$11:$BF$25)</f>
        <v>0</v>
      </c>
      <c r="EM27" s="99">
        <f>SUMIF('Saturday Races 8-20-22'!$B$11:$B$25,$B27,'Saturday Races 8-20-22'!$BI$11:$BI$25)</f>
        <v>0</v>
      </c>
      <c r="EN27" s="99">
        <f>SUMIF('Saturday Races 8-20-22'!$B$11:$B$25,$B27,'Saturday Races 8-20-22'!$BL$11:$BL$25)</f>
        <v>0</v>
      </c>
      <c r="EO27" s="99">
        <f>SUMIF('Saturday Races 8-20-22'!$B$11:$B$25,$B27,'Saturday Races 8-20-22'!$BO$11:$BO$25)</f>
        <v>0</v>
      </c>
      <c r="EP27" s="99">
        <f>SUMIF('Saturday Races 8-20-22'!$B$11:$B$25,$B27,'Saturday Races 8-20-22'!$BR$11:$BR$25)</f>
        <v>0</v>
      </c>
      <c r="EQ27" s="99">
        <f>SUMIF('Sunday Races 9-11-22'!$B$11:$B$20,$B27,'Sunday Races 9-11-22'!$BF$11:$BF$20)</f>
        <v>0</v>
      </c>
      <c r="ER27" s="99">
        <f>SUMIF('Sunday Races 9-11-22'!$B$11:$B$20,$B27,'Sunday Races 9-11-22'!$BI$11:$BI$20)</f>
        <v>0</v>
      </c>
      <c r="ES27" s="99">
        <f>SUMIF('Sunday Races 9-11-22'!$B$11:$B$20,$B27,'Sunday Races 9-11-22'!$BL$11:$BL$20)</f>
        <v>0</v>
      </c>
      <c r="ET27" s="99">
        <f>SUMIF('Sunday Races 9-11-22'!$B$11:$B$20,$B27,'Sunday Races 9-11-22'!$BO$11:$BO$20)</f>
        <v>0</v>
      </c>
      <c r="EU27" s="99">
        <f>SUMIF('Sunday Races 9-11-22'!$B$11:$B$20,$B27,'Sunday Races 9-11-22'!$BR$11:$BR$20)</f>
        <v>0</v>
      </c>
      <c r="EV27" s="99">
        <f>SUMIF('2022-09-17 Leukemia Cup TH'!$B$11:$B$26,$B27,'2022-09-17 Leukemia Cup TH'!$BF$11:$BF$26)</f>
        <v>0</v>
      </c>
      <c r="EW27" s="99">
        <f>SUMIF('2022-09-17 Leukemia Cup TH'!$B$11:$B$26,$B27,'2022-09-17 Leukemia Cup TH'!$BI$11:$BI$26)</f>
        <v>0</v>
      </c>
      <c r="EX27" s="99">
        <f>SUMIF('2022-09-17 Leukemia Cup TH'!$B$11:$B$26,$B27,'2022-09-17 Leukemia Cup TH'!$BL$11:$BL$26)</f>
        <v>0</v>
      </c>
      <c r="EY27" s="99">
        <f>SUMIF('2022-09-17 Leukemia Cup TH'!$B$11:$B$26,$B27,'2022-09-17 Leukemia Cup TH'!$BO$11:$BO$26)</f>
        <v>0</v>
      </c>
      <c r="EZ27" s="99">
        <f>SUMIF('2022-09-17 Leukemia Cup TH'!$B$11:$B$26,$B27,'2022-09-17 Leukemia Cup TH'!$BR$11:$BR$26)</f>
        <v>0</v>
      </c>
      <c r="FA27" s="99">
        <f>SUMIF('Smith-Berry LDR 9-24-22'!$B$11:$B$28,$B27,'Smith-Berry LDR 9-24-22'!$BF$11:$BF$28)</f>
        <v>0</v>
      </c>
      <c r="FB27" s="99">
        <f>SUMIF('Smith-Berry LDR 9-24-22'!$B$11:$B$28,$B27,'Smith-Berry LDR 9-24-22'!$BI$11:$BI$28)</f>
        <v>0</v>
      </c>
      <c r="FC27" s="99">
        <f>SUMIF('Smith-Berry LDR 9-24-22'!$B$11:$B$28,$B27,'Smith-Berry LDR 9-24-22'!$BL$11:$BL$28)</f>
        <v>0</v>
      </c>
      <c r="FD27" s="99">
        <f>SUMIF('Smith-Berry LDR 9-24-22'!$B$11:$B$28,$B27,'Smith-Berry LDR 9-24-22'!$BO$11:$BO$28)</f>
        <v>0</v>
      </c>
      <c r="FE27" s="99">
        <f>SUMIF('Smith-Berry LDR 9-24-22'!$B$11:$B$28,$B27,'Smith-Berry LDR 9-24-22'!$BR$11:$BR$28)</f>
        <v>0</v>
      </c>
      <c r="FF27" s="99">
        <f>SUMIF('Sunday Races 10-9-22'!$B$11:$B$15,$B27,'Sunday Races 10-9-22'!$BF$11:$BF$15)</f>
        <v>0</v>
      </c>
      <c r="FG27" s="99">
        <f>SUMIF('Sunday Races 10-9-22'!$B$11:$B$15,$B27,'Sunday Races 10-9-22'!$BI$11:$BI$15)</f>
        <v>0</v>
      </c>
      <c r="FH27" s="99">
        <f>SUMIF('Sunday Races 10-9-22'!$B$11:$B$15,$B27,'Sunday Races 10-9-22'!$BL$11:$BL$15)</f>
        <v>0</v>
      </c>
      <c r="FI27" s="99">
        <f>SUMIF('Sunday Races 10-9-22'!$B$11:$B$15,$B27,'Sunday Races 10-9-22'!$BO$11:$BO$15)</f>
        <v>0</v>
      </c>
      <c r="FJ27" s="99">
        <f>SUMIF('Sunday Races 10-9-22'!$B$11:$B$15,$B27,'Sunday Races 10-9-22'!$BR$11:$BR$15)</f>
        <v>0</v>
      </c>
      <c r="FK27" s="99">
        <f>SUMIF('Great Pumpkin Regatta 10-15-22'!$B$11:$B$53,$B27,'Great Pumpkin Regatta 10-15-22'!$BF$11:$BF$53)</f>
        <v>0</v>
      </c>
      <c r="FL27" s="99">
        <f>SUMIF('Great Pumpkin Regatta 10-15-22'!$B$11:$B$53,$B27,'Great Pumpkin Regatta 10-15-22'!$BI$11:$BI$53)</f>
        <v>0</v>
      </c>
      <c r="FM27" s="99">
        <f>SUMIF('Great Pumpkin Regatta 10-15-22'!$B$11:$B$53,$B27,'Great Pumpkin Regatta 10-15-22'!$BL$11:$BL$53)</f>
        <v>0</v>
      </c>
      <c r="FN27" s="99">
        <f>SUMIF('Great Pumpkin Regatta 10-15-22'!$B$11:$B$53,$B27,'Great Pumpkin Regatta 10-15-22'!$BO$11:$BO$53)</f>
        <v>0</v>
      </c>
      <c r="FO27" s="99">
        <f>SUMIF('Great Pumpkin Regatta 10-15-22'!$B$11:$B$53,$B27,'Great Pumpkin Regatta 10-15-22'!$BR$11:$BR$53)</f>
        <v>0</v>
      </c>
      <c r="FP27" s="99">
        <f>SUMIF('Sunday Races 10-23-22'!$B$11:$B$16,$B27,'Sunday Races 10-23-22'!$BF$11:$BF$16)</f>
        <v>0</v>
      </c>
      <c r="FQ27" s="99">
        <f>SUMIF('Sunday Races 10-23-22'!$B$11:$B$16,$B27,'Sunday Races 10-23-22'!$BI$11:$BI$16)</f>
        <v>0</v>
      </c>
      <c r="FR27" s="99">
        <f>SUMIF('Sunday Races 10-23-22'!$B$11:$B$16,$B27,'Sunday Races 10-23-22'!$BL$11:$BL$16)</f>
        <v>0</v>
      </c>
      <c r="FS27" s="99">
        <f>SUMIF('Sunday Races 10-23-22'!$B$11:$B$16,$B27,'Sunday Races 10-23-22'!$BO$11:$BO$16)</f>
        <v>0</v>
      </c>
      <c r="FT27" s="99">
        <f>SUMIF('Sunday Races 10-23-22'!$B$11:$B$16,$B27,'Sunday Races 10-23-22'!$BR$11:$BR$16)</f>
        <v>0</v>
      </c>
      <c r="FU27" s="100"/>
      <c r="FV27" s="101"/>
      <c r="FW27" s="102">
        <f t="shared" si="41"/>
        <v>0</v>
      </c>
      <c r="FX27" s="102">
        <f t="shared" si="41"/>
        <v>0</v>
      </c>
      <c r="FY27" s="102">
        <f t="shared" si="41"/>
        <v>0</v>
      </c>
      <c r="FZ27" s="102">
        <f t="shared" si="41"/>
        <v>0</v>
      </c>
      <c r="GA27" s="102">
        <f t="shared" si="41"/>
        <v>0</v>
      </c>
      <c r="GB27" s="102">
        <f t="shared" si="41"/>
        <v>0</v>
      </c>
      <c r="GC27" s="102">
        <f t="shared" si="41"/>
        <v>0</v>
      </c>
      <c r="GD27" s="102">
        <f t="shared" si="41"/>
        <v>0</v>
      </c>
      <c r="GE27" s="102">
        <f t="shared" si="41"/>
        <v>0</v>
      </c>
      <c r="GF27" s="102">
        <f t="shared" si="41"/>
        <v>0</v>
      </c>
      <c r="GG27" s="102">
        <f t="shared" si="42"/>
        <v>0</v>
      </c>
      <c r="GH27" s="102">
        <f t="shared" si="42"/>
        <v>0</v>
      </c>
      <c r="GI27" s="102">
        <f t="shared" si="42"/>
        <v>0</v>
      </c>
      <c r="GJ27" s="102">
        <f t="shared" si="42"/>
        <v>0</v>
      </c>
      <c r="GK27" s="102">
        <f t="shared" si="42"/>
        <v>0</v>
      </c>
      <c r="GL27" s="102">
        <f t="shared" si="42"/>
        <v>0</v>
      </c>
      <c r="GM27" s="102">
        <f t="shared" si="42"/>
        <v>0</v>
      </c>
      <c r="GN27" s="102">
        <f t="shared" si="42"/>
        <v>0</v>
      </c>
      <c r="GO27" s="102">
        <f t="shared" si="42"/>
        <v>0</v>
      </c>
      <c r="GP27" s="102">
        <f t="shared" si="42"/>
        <v>0</v>
      </c>
      <c r="GQ27" s="102">
        <f t="shared" si="43"/>
        <v>0</v>
      </c>
      <c r="GR27" s="102">
        <f t="shared" si="43"/>
        <v>0</v>
      </c>
      <c r="GS27" s="102">
        <f t="shared" si="43"/>
        <v>0</v>
      </c>
      <c r="GT27" s="102">
        <f t="shared" si="43"/>
        <v>0</v>
      </c>
      <c r="GU27" s="102">
        <f t="shared" si="43"/>
        <v>0</v>
      </c>
      <c r="GV27" s="102">
        <f t="shared" si="43"/>
        <v>0</v>
      </c>
      <c r="GW27" s="102">
        <f t="shared" si="43"/>
        <v>0</v>
      </c>
      <c r="GX27" s="102">
        <f t="shared" si="43"/>
        <v>0</v>
      </c>
      <c r="GY27" s="102">
        <f t="shared" si="43"/>
        <v>0</v>
      </c>
      <c r="GZ27" s="102">
        <f t="shared" si="43"/>
        <v>0</v>
      </c>
      <c r="HA27" s="102">
        <f t="shared" si="44"/>
        <v>0</v>
      </c>
      <c r="HB27" s="102">
        <f t="shared" si="44"/>
        <v>0</v>
      </c>
      <c r="HC27" s="102">
        <f t="shared" si="44"/>
        <v>0</v>
      </c>
      <c r="HD27" s="102">
        <f t="shared" si="44"/>
        <v>0</v>
      </c>
      <c r="HE27" s="102">
        <f t="shared" si="44"/>
        <v>0</v>
      </c>
      <c r="HF27" s="102">
        <f t="shared" si="44"/>
        <v>0</v>
      </c>
      <c r="HG27" s="102">
        <f t="shared" si="44"/>
        <v>0</v>
      </c>
      <c r="HH27" s="102">
        <f t="shared" si="44"/>
        <v>0</v>
      </c>
      <c r="HI27" s="102">
        <f t="shared" si="44"/>
        <v>0</v>
      </c>
      <c r="HJ27" s="102">
        <f t="shared" si="44"/>
        <v>0</v>
      </c>
      <c r="HK27" s="102">
        <f t="shared" si="45"/>
        <v>0</v>
      </c>
      <c r="HL27" s="102">
        <f t="shared" si="45"/>
        <v>0</v>
      </c>
      <c r="HM27" s="102">
        <f t="shared" si="45"/>
        <v>0</v>
      </c>
      <c r="HN27" s="102">
        <f t="shared" si="45"/>
        <v>0</v>
      </c>
      <c r="HO27" s="102">
        <f t="shared" si="45"/>
        <v>0</v>
      </c>
      <c r="HP27" s="102">
        <f t="shared" si="45"/>
        <v>0</v>
      </c>
      <c r="HQ27" s="102">
        <f t="shared" si="45"/>
        <v>0</v>
      </c>
      <c r="HR27" s="102">
        <f t="shared" si="45"/>
        <v>0</v>
      </c>
      <c r="HS27" s="102">
        <f t="shared" si="45"/>
        <v>0</v>
      </c>
      <c r="HT27" s="102">
        <f t="shared" si="45"/>
        <v>0</v>
      </c>
      <c r="HU27" s="102">
        <f t="shared" si="46"/>
        <v>0</v>
      </c>
      <c r="HV27" s="102">
        <f t="shared" si="46"/>
        <v>0</v>
      </c>
      <c r="HW27" s="102">
        <f t="shared" si="46"/>
        <v>0</v>
      </c>
      <c r="HX27" s="102">
        <f t="shared" si="46"/>
        <v>0</v>
      </c>
      <c r="HY27" s="102">
        <f t="shared" si="46"/>
        <v>0</v>
      </c>
      <c r="HZ27" s="102">
        <f t="shared" si="46"/>
        <v>0</v>
      </c>
      <c r="IA27" s="102">
        <f t="shared" si="46"/>
        <v>0</v>
      </c>
      <c r="IB27" s="102">
        <f t="shared" si="46"/>
        <v>0</v>
      </c>
      <c r="IC27" s="102">
        <f t="shared" si="46"/>
        <v>0</v>
      </c>
      <c r="ID27" s="102">
        <f t="shared" si="46"/>
        <v>0</v>
      </c>
      <c r="IE27" s="102">
        <f t="shared" si="47"/>
        <v>0</v>
      </c>
      <c r="IF27" s="102">
        <f t="shared" si="47"/>
        <v>0</v>
      </c>
      <c r="IG27" s="102">
        <f t="shared" si="47"/>
        <v>0</v>
      </c>
      <c r="IH27" s="102">
        <f t="shared" si="47"/>
        <v>0</v>
      </c>
      <c r="II27" s="102">
        <f t="shared" si="47"/>
        <v>0</v>
      </c>
      <c r="IJ27" s="102">
        <f t="shared" si="47"/>
        <v>0</v>
      </c>
      <c r="IK27" s="102">
        <f t="shared" si="47"/>
        <v>0</v>
      </c>
      <c r="IL27" s="102">
        <f t="shared" si="47"/>
        <v>0</v>
      </c>
      <c r="IM27" s="102">
        <f t="shared" si="47"/>
        <v>0</v>
      </c>
      <c r="IN27" s="102">
        <f t="shared" si="47"/>
        <v>0</v>
      </c>
      <c r="IO27" s="102">
        <f t="shared" si="47"/>
        <v>0</v>
      </c>
      <c r="IP27" s="102">
        <f t="shared" si="47"/>
        <v>0</v>
      </c>
      <c r="IQ27" s="102">
        <f t="shared" si="47"/>
        <v>0</v>
      </c>
      <c r="IR27" s="102">
        <f t="shared" si="47"/>
        <v>0</v>
      </c>
      <c r="IS27" s="102">
        <f t="shared" si="47"/>
        <v>0</v>
      </c>
      <c r="IU27" s="99">
        <f>SUMIF('2021 Club Championship Crew'!$B$11:$B$14,$B27,'2021 Club Championship Crew'!$BN$11:$BN$14)</f>
        <v>0</v>
      </c>
      <c r="IV27" s="99">
        <f>SUMIF('2021 Club Championship Crew'!$B$11:$B$14,$B27,'2021 Club Championship Crew'!$BQ$11:$BQ$14)</f>
        <v>0</v>
      </c>
      <c r="IW27" s="99">
        <f>SUMIF('2021 Club Championship Crew'!$B$11:$B$14,$B27,'2021 Club Championship Crew'!$BT$11:$BT$14)</f>
        <v>0</v>
      </c>
      <c r="IX27" s="99">
        <f>SUMIF('2021 Club Championship Crew'!$B$11:$B$14,$B27,'2021 Club Championship Crew'!$BW$11:$BW$14)</f>
        <v>0</v>
      </c>
      <c r="IY27" s="99">
        <f>SUMIF('2021 Club Championship Crew'!$B$11:$B$14,$B27,'2021 Club Championship Crew'!$CC$11:$CC$14)</f>
        <v>0</v>
      </c>
    </row>
    <row r="28" spans="1:259" ht="15" customHeight="1" x14ac:dyDescent="0.2">
      <c r="A28" s="134">
        <f t="shared" si="17"/>
        <v>16</v>
      </c>
      <c r="B28" s="103" t="s">
        <v>792</v>
      </c>
      <c r="C28" s="96">
        <f t="shared" si="39"/>
        <v>0</v>
      </c>
      <c r="D28" s="97">
        <f t="shared" si="40"/>
        <v>0</v>
      </c>
      <c r="E28" s="96">
        <f t="shared" si="8"/>
        <v>0</v>
      </c>
      <c r="F28" s="98">
        <f t="shared" si="9"/>
        <v>0</v>
      </c>
      <c r="G28" s="99">
        <f>SUMIF('Saturday Race 11-06-21'!$B$11:$B$24,$B28,'Saturday Race 11-06-21'!$BF$11:$BF$24)</f>
        <v>0</v>
      </c>
      <c r="H28" s="99">
        <f>SUMIF('Saturday Race 11-06-21'!$B$11:$B$24,$B28,'Saturday Race 11-06-21'!$BI$11:$BI$24)</f>
        <v>0</v>
      </c>
      <c r="I28" s="99">
        <f>SUMIF('Saturday Race 11-06-21'!$B$11:$B$24,$B28,'Saturday Race 11-06-21'!$BL$11:$BL$24)</f>
        <v>0</v>
      </c>
      <c r="J28" s="99">
        <f>SUMIF('Saturday Race 11-06-21'!$B$11:$B$24,$B28,'Saturday Race 11-06-21'!$BO$11:$BO$24)</f>
        <v>0</v>
      </c>
      <c r="K28" s="99">
        <f>SUMIF('Saturday Race 11-06-21'!$B$11:$B$24,$B28,'Saturday Race 11-06-21'!$BR$11:$BR$24)</f>
        <v>0</v>
      </c>
      <c r="L28" s="99">
        <f>SUMIF('Saturday Race 11-20-21'!$B$11:$B$24,$B28,'Saturday Race 11-20-21'!$BF$11:$BF$24)</f>
        <v>0</v>
      </c>
      <c r="M28" s="99">
        <f>SUMIF('Saturday Race 11-20-21'!$B$11:$B$24,$B28,'Saturday Race 11-20-21'!$BI$11:$BI$24)</f>
        <v>0</v>
      </c>
      <c r="N28" s="99">
        <f>SUMIF('Saturday Race 11-20-21'!$B$11:$B$24,$B28,'Saturday Race 11-20-21'!$BL$11:$BL$24)</f>
        <v>0</v>
      </c>
      <c r="O28" s="99">
        <f>SUMIF('Saturday Race 11-20-21'!$B$11:$B$24,$B28,'Saturday Race 11-20-21'!$BO$11:$BO$24)</f>
        <v>0</v>
      </c>
      <c r="P28" s="99">
        <f>SUMIF('Saturday Race 11-20-21'!$B$11:$B$24,$B28,'Saturday Race 11-20-21'!$BR$11:$BR$24)</f>
        <v>0</v>
      </c>
      <c r="Q28" s="99">
        <f>SUMIF('One Day 12-04-21 Scots'!$B$11:$B$24,$B28,'One Day 12-04-21 Scots'!$BF$11:$BF$24)</f>
        <v>0</v>
      </c>
      <c r="R28" s="99">
        <f>SUMIF('One Day 12-04-21 Scots'!$B$11:$B$24,$B28,'One Day 12-04-21 Scots'!$BI$11:$BI$24)</f>
        <v>0</v>
      </c>
      <c r="S28" s="99">
        <f>SUMIF('One Day 12-04-21 Scots'!$B$11:$B$24,$B28,'One Day 12-04-21 Scots'!$BL$11:$BL$24)</f>
        <v>0</v>
      </c>
      <c r="T28" s="99">
        <f>SUMIF('One Day 12-04-21 Scots'!$B$11:$B$24,$B28,'One Day 12-04-21 Scots'!$BO$11:$BO$24)</f>
        <v>0</v>
      </c>
      <c r="U28" s="99">
        <f>SUMIF('One Day 12-04-21 Scots'!$B$11:$B$24,$B28,'One Day 12-04-21 Scots'!$BR$11:$BR$24)</f>
        <v>0</v>
      </c>
      <c r="V28" s="99">
        <f>SUMIF('One Day 12-04-21 Thistles'!$B$11:$B$25,$B28,'One Day 12-04-21 Thistles'!$BF$11:$BF$25)</f>
        <v>0</v>
      </c>
      <c r="W28" s="99">
        <f>SUMIF('One Day 12-04-21 Thistles'!$B$11:$B$25,$B28,'One Day 12-04-21 Thistles'!$BI$11:$BI$25)</f>
        <v>0</v>
      </c>
      <c r="X28" s="99">
        <f>SUMIF('One Day 12-04-21 Thistles'!$B$11:$B$25,$B28,'One Day 12-04-21 Thistles'!$BL$11:$BL$25)</f>
        <v>0</v>
      </c>
      <c r="Y28" s="99">
        <f>SUMIF('One Day 12-04-21 Thistles'!$B$11:$B$25,$B28,'One Day 12-04-21 Thistles'!$BO$11:$BO$25)</f>
        <v>0</v>
      </c>
      <c r="Z28" s="99">
        <f>SUMIF('One Day 12-04-21 Thistles'!$B$11:$B$25,$B28,'One Day 12-04-21 Thistles'!$BR$11:$BR$25)</f>
        <v>0</v>
      </c>
      <c r="AA28" s="99">
        <f>SUMIF('Saturday Race 1-08-22'!$B$11:$B$20,$B28,'Saturday Race 1-08-22'!$BF$11:$BF$20)</f>
        <v>0</v>
      </c>
      <c r="AB28" s="99">
        <f>SUMIF('Saturday Race 1-08-22'!$B$11:$B$20,$B28,'Saturday Race 1-08-22'!$BI$11:$BI$20)</f>
        <v>0</v>
      </c>
      <c r="AC28" s="99">
        <f>SUMIF('Saturday Race 1-08-22'!$B$11:$B$20,$B28,'Saturday Race 1-08-22'!$BL$11:$BL$20)</f>
        <v>0</v>
      </c>
      <c r="AD28" s="99">
        <f>SUMIF('Saturday Race 1-08-22'!$B$11:$B$20,$B28,'Saturday Race 1-08-22'!$BO$11:$BO$20)</f>
        <v>0</v>
      </c>
      <c r="AE28" s="99">
        <f>SUMIF('Saturday Race 1-08-22'!$B$11:$B$20,$B28,'Saturday Race 1-08-22'!$BR$11:$BR$20)</f>
        <v>0</v>
      </c>
      <c r="AF28" s="99">
        <f>SUMIF('Saturday Race 1-22-22'!$B$11:$B$20,$B28,'Saturday Race 1-22-22'!$BF$11:$BF$20)</f>
        <v>0</v>
      </c>
      <c r="AG28" s="99">
        <f>SUMIF('Saturday Race 1-22-22'!$B$11:$B$20,$B28,'Saturday Race 1-22-22'!$BI$11:$BI$20)</f>
        <v>0</v>
      </c>
      <c r="AH28" s="99">
        <f>SUMIF('Saturday Race 1-22-22'!$B$11:$B$20,$B28,'Saturday Race 1-22-22'!$BL$11:$BL$20)</f>
        <v>0</v>
      </c>
      <c r="AI28" s="99">
        <f>SUMIF('Saturday Race 1-22-22'!$B$11:$B$20,$B28,'Saturday Race 1-22-22'!$BO$11:$BO$20)</f>
        <v>0</v>
      </c>
      <c r="AJ28" s="99">
        <f>SUMIF('Saturday Race 1-22-22'!$B$11:$B$20,$B28,'Saturday Race 1-22-22'!$BR$11:$BR$20)</f>
        <v>0</v>
      </c>
      <c r="AK28" s="99">
        <f>SUMIF('Sunday Race 2-6-22'!$B$11:$B$20,$B28,'Sunday Race 2-6-22'!$BF$11:$BF$20)</f>
        <v>0</v>
      </c>
      <c r="AL28" s="99">
        <f>SUMIF('Sunday Race 2-6-22'!$B$11:$B$20,$B28,'Sunday Race 2-6-22'!$BI$11:$BI$20)</f>
        <v>0</v>
      </c>
      <c r="AM28" s="99">
        <f>SUMIF('Sunday Race 2-6-22'!$B$11:$B$20,$B28,'Sunday Race 2-6-22'!$BL$11:$BL$20)</f>
        <v>0</v>
      </c>
      <c r="AN28" s="99">
        <f>SUMIF('Sunday Race 2-6-22'!$B$11:$B$20,$B28,'Sunday Race 2-6-22'!$BO$11:$BO$20)</f>
        <v>0</v>
      </c>
      <c r="AO28" s="99">
        <f>SUMIF('Sunday Race 2-6-22'!$B$11:$B$20,$B28,'Sunday Race 2-6-22'!$BR$11:$BR$20)</f>
        <v>0</v>
      </c>
      <c r="AP28" s="99">
        <f>SUMIF('Chili One Day 2-12-22 Scots'!$B$11:$B$20,$B28,'Chili One Day 2-12-22 Scots'!$BF$11:$BF$20)</f>
        <v>0</v>
      </c>
      <c r="AQ28" s="99">
        <f>SUMIF('Chili One Day 2-12-22 Scots'!$B$11:$B$20,$B28,'Chili One Day 2-12-22 Scots'!$BI$11:$BI$20)</f>
        <v>0</v>
      </c>
      <c r="AR28" s="99">
        <f>SUMIF('Chili One Day 2-12-22 Scots'!$B$11:$B$20,$B28,'Chili One Day 2-12-22 Scots'!$BL$11:$BL$20)</f>
        <v>0</v>
      </c>
      <c r="AS28" s="99">
        <f>SUMIF('Chili One Day 2-12-22 Scots'!$B$11:$B$20,$B28,'Chili One Day 2-12-22 Scots'!$BO$11:$BO$20)</f>
        <v>0</v>
      </c>
      <c r="AT28" s="99">
        <f>SUMIF('Chili One Day 2-12-22 Scots'!$B$11:$B$20,$B28,'Chili One Day 2-12-22 Scots'!$BR$11:$BR$20)</f>
        <v>0</v>
      </c>
      <c r="AU28" s="99">
        <f>SUMIF('Chili One Day 2-12-22 Thistles'!$B$11:$B$20,$B28,'Chili One Day 2-12-22 Thistles'!$BF$11:$BF$20)</f>
        <v>0</v>
      </c>
      <c r="AV28" s="99">
        <f>SUMIF('Chili One Day 2-12-22 Thistles'!$B$11:$B$20,$B28,'Chili One Day 2-12-22 Thistles'!$BI$11:$BI$20)</f>
        <v>0</v>
      </c>
      <c r="AW28" s="99">
        <f>SUMIF('Chili One Day 2-12-22 Thistles'!$B$11:$B$20,$B28,'Chili One Day 2-12-22 Thistles'!$BL$11:$BL$20)</f>
        <v>0</v>
      </c>
      <c r="AX28" s="99">
        <f>SUMIF('Chili One Day 2-12-22 Thistles'!$B$11:$B$20,$B28,'Chili One Day 2-12-22 Thistles'!$BO$11:$BO$20)</f>
        <v>0</v>
      </c>
      <c r="AY28" s="99">
        <f>SUMIF('Chili One Day 2-12-22 Thistles'!$B$11:$B$20,$B28,'Chili One Day 2-12-22 Thistles'!$BR$11:$BR$20)</f>
        <v>0</v>
      </c>
      <c r="AZ28" s="99">
        <f>SUMIF('Sunday Race 2-20-22'!$B$11:$B$20,$B28,'Sunday Race 2-20-22'!$BF$11:$BF$20)</f>
        <v>0</v>
      </c>
      <c r="BA28" s="99">
        <f>SUMIF('Sunday Race 2-20-22'!$B$11:$B$20,$B28,'Sunday Race 2-20-22'!$BI$11:$BI$20)</f>
        <v>0</v>
      </c>
      <c r="BB28" s="99">
        <f>SUMIF('Sunday Race 2-20-22'!$B$11:$B$20,$B28,'Sunday Race 2-20-22'!$BL$11:$BL$20)</f>
        <v>0</v>
      </c>
      <c r="BC28" s="99">
        <f>SUMIF('Sunday Race 2-20-22'!$B$11:$B$20,$B28,'Sunday Race 2-20-22'!$BO$11:$BO$20)</f>
        <v>0</v>
      </c>
      <c r="BD28" s="99">
        <f>SUMIF('Sunday Race 2-20-22'!$B$11:$B$20,$B28,'Sunday Race 2-20-22'!$BR$11:$BR$20)</f>
        <v>0</v>
      </c>
      <c r="BE28" s="99">
        <f>SUMIF('Sunday Race 2-27-22'!$B$11:$B$20,$B28,'Sunday Race 2-27-22'!$BF$11:$BF$20)</f>
        <v>0</v>
      </c>
      <c r="BF28" s="99">
        <f>SUMIF('Sunday Race 2-27-22'!$B$11:$B$20,$B28,'Sunday Race 2-27-22'!$BI$11:$BI$20)</f>
        <v>0</v>
      </c>
      <c r="BG28" s="99">
        <f>SUMIF('Sunday Race 2-27-22'!$B$11:$B$20,$B28,'Sunday Race 2-27-22'!$BL$11:$BL$20)</f>
        <v>0</v>
      </c>
      <c r="BH28" s="99">
        <f>SUMIF('Sunday Race 2-27-22'!$B$11:$B$20,$B28,'Sunday Race 2-27-22'!$BO$11:$BO$20)</f>
        <v>0</v>
      </c>
      <c r="BI28" s="99">
        <f>SUMIF('Sunday Race 2-27-22'!$B$11:$B$20,$B28,'Sunday Race 2-27-22'!$BR$11:$BR$20)</f>
        <v>0</v>
      </c>
      <c r="BJ28" s="99">
        <f>SUMIF('Sunday Race 3-13-22'!$B$11:$B$21,$B28,'Sunday Race 3-13-22'!$BF$11:$BF$21)</f>
        <v>0</v>
      </c>
      <c r="BK28" s="99">
        <f>SUMIF('Sunday Race 3-13-22'!$B$11:$B$21,$B28,'Sunday Race 3-13-22'!$BI$11:$BI$21)</f>
        <v>0</v>
      </c>
      <c r="BL28" s="99">
        <f>SUMIF('Sunday Race 3-13-22'!$B$11:$B$21,$B28,'Sunday Race 3-13-22'!$BL$11:$BL$21)</f>
        <v>0</v>
      </c>
      <c r="BM28" s="99">
        <f>SUMIF('Sunday Race 3-13-22'!$B$11:$B$21,$B28,'Sunday Race 3-13-22'!$BO$11:$BO$21)</f>
        <v>0</v>
      </c>
      <c r="BN28" s="99">
        <f>SUMIF('Sunday Race 3-13-22'!$B$11:$B$21,$B28,'Sunday Race 3-13-22'!$BR$11:$BR$21)</f>
        <v>0</v>
      </c>
      <c r="BO28" s="99">
        <f>SUMIF('Saturday Race 3-19-22'!$B$11:$B$26,$B28,'Saturday Race 3-19-22'!$BF$11:$BF$26)</f>
        <v>0</v>
      </c>
      <c r="BP28" s="99">
        <f>SUMIF('Saturday Race 3-19-22'!$B$11:$B$26,$B28,'Saturday Race 3-19-22'!$BI$11:$BI$26)</f>
        <v>0</v>
      </c>
      <c r="BQ28" s="99">
        <f>SUMIF('Saturday Race 3-19-22'!$B$11:$B$26,$B28,'Saturday Race 3-19-22'!$BL$11:$BL$26)</f>
        <v>0</v>
      </c>
      <c r="BR28" s="99">
        <f>SUMIF('Saturday Race 3-19-22'!$B$11:$B$26,$B28,'Saturday Race 3-19-22'!$BO$11:$BO$26)</f>
        <v>0</v>
      </c>
      <c r="BS28" s="99">
        <f>SUMIF('Saturday Race 3-19-22'!$B$11:$B$26,$B28,'Saturday Race 3-19-22'!$BR$11:$BR$26)</f>
        <v>0</v>
      </c>
      <c r="BT28" s="99">
        <f>SUMIF('Sunday Races 4-10-22'!$B$11:$B$26,$B28,'Sunday Races 4-10-22'!$BF$11:$BF$26)</f>
        <v>0</v>
      </c>
      <c r="BU28" s="99">
        <f>SUMIF('Sunday Races 4-10-22'!$B$11:$B$26,$B28,'Sunday Races 4-10-22'!$BI$11:$BI$26)</f>
        <v>0</v>
      </c>
      <c r="BV28" s="99">
        <f>SUMIF('Sunday Races 4-10-22'!$B$11:$B$26,$B28,'Sunday Races 4-10-22'!$BL$11:$BL$26)</f>
        <v>0</v>
      </c>
      <c r="BW28" s="99">
        <f>SUMIF('Sunday Races 4-10-22'!$B$11:$B$26,$B28,'Sunday Races 4-10-22'!$BO$11:$BO$26)</f>
        <v>0</v>
      </c>
      <c r="BX28" s="99">
        <f>SUMIF('Sunday Races 4-10-22'!$B$11:$B$26,$B28,'Sunday Races 4-10-22'!$BR$11:$BR$26)</f>
        <v>0</v>
      </c>
      <c r="BY28" s="99">
        <f>SUMIF('Easter One Day 4-16-22 FS'!$B$11:$B$26,$B28,'Easter One Day 4-16-22 FS'!$BF$11:$BF$26)</f>
        <v>0</v>
      </c>
      <c r="BZ28" s="99">
        <f>SUMIF('Easter One Day 4-16-22 FS'!$B$11:$B$26,$B28,'Easter One Day 4-16-22 FS'!$BI$11:$BI$26)</f>
        <v>0</v>
      </c>
      <c r="CA28" s="99">
        <f>SUMIF('Easter One Day 4-16-22 FS'!$B$11:$B$26,$B28,'Easter One Day 4-16-22 FS'!$BL$11:$BL$26)</f>
        <v>0</v>
      </c>
      <c r="CB28" s="99">
        <f>SUMIF('Easter One Day 4-16-22 FS'!$B$11:$B$26,$B28,'Easter One Day 4-16-22 FS'!$BO$11:$BO$26)</f>
        <v>0</v>
      </c>
      <c r="CC28" s="99">
        <f>SUMIF('Easter One Day 4-16-22 FS'!$B$11:$B$26,$B28,'Easter One Day 4-16-22 FS'!$BR$11:$BR$26)</f>
        <v>0</v>
      </c>
      <c r="CD28" s="99">
        <f>SUMIF('Easter One Day 4-16-22 TH'!$B$11:$B$26,$B28,'Easter One Day 4-16-22 TH'!$BF$11:$BF$26)</f>
        <v>0</v>
      </c>
      <c r="CE28" s="99">
        <f>SUMIF('Easter One Day 4-16-22 TH'!$B$11:$B$26,$B28,'Easter One Day 4-16-22 TH'!$BI$11:$BI$26)</f>
        <v>0</v>
      </c>
      <c r="CF28" s="99">
        <f>SUMIF('Easter One Day 4-16-22 TH'!$B$11:$B$26,$B28,'Easter One Day 4-16-22 TH'!$BL$11:$BL$26)</f>
        <v>0</v>
      </c>
      <c r="CG28" s="99">
        <f>SUMIF('Easter One Day 4-16-22 TH'!$B$11:$B$26,$B28,'Easter One Day 4-16-22 TH'!$BO$11:$BO$26)</f>
        <v>0</v>
      </c>
      <c r="CH28" s="99">
        <f>SUMIF('Easter One Day 4-16-22 TH'!$B$11:$B$26,$B28,'Easter One Day 4-16-22 TH'!$BR$11:$BR$26)</f>
        <v>0</v>
      </c>
      <c r="CI28" s="99">
        <f>SUMIF('Sunday Races 5-1-22'!$B$11:$B$28,$B28,'Sunday Races 5-1-22'!$BF$11:$BF$28)</f>
        <v>0</v>
      </c>
      <c r="CJ28" s="99">
        <f>SUMIF('Sunday Races 5-1-22'!$B$11:$B$28,$B28,'Sunday Races 5-1-22'!$BI$11:$BI$28)</f>
        <v>0</v>
      </c>
      <c r="CK28" s="99">
        <f>SUMIF('Sunday Races 5-1-22'!$B$11:$B$28,$B28,'Sunday Races 5-1-22'!$BL$11:$BL$28)</f>
        <v>0</v>
      </c>
      <c r="CL28" s="99">
        <f>SUMIF('Sunday Races 5-1-22'!$B$11:$B$28,$B28,'Sunday Races 5-1-22'!$BO$11:$BO$28)</f>
        <v>0</v>
      </c>
      <c r="CM28" s="99">
        <f>SUMIF('Sunday Races 5-1-22'!$B$11:$B$28,$B28,'Sunday Races 5-1-22'!$BR$11:$BR$28)</f>
        <v>0</v>
      </c>
      <c r="CN28" s="99">
        <f>SUMIF('Long Distance Race 5-7-22'!$B$11:$B$27,$B28,'Long Distance Race 5-7-22'!$BF$11:$BF$27)</f>
        <v>0</v>
      </c>
      <c r="CO28" s="99">
        <f>SUMIF('Long Distance Race 5-7-22'!$B$11:$B$27,$B28,'Long Distance Race 5-7-22'!$BI$11:$BI$27)</f>
        <v>0</v>
      </c>
      <c r="CP28" s="99">
        <f>SUMIF('Long Distance Race 5-7-22'!$B$11:$B$27,$B28,'Long Distance Race 5-7-22'!$BL$11:$BL$27)</f>
        <v>0</v>
      </c>
      <c r="CQ28" s="99">
        <f>SUMIF('Long Distance Race 5-7-22'!$B$11:$B$27,$B28,'Long Distance Race 5-7-22'!$BO$11:$BO$27)</f>
        <v>0</v>
      </c>
      <c r="CR28" s="99">
        <f>SUMIF('Long Distance Race 5-7-22'!$B$11:$B$27,$B28,'Long Distance Race 5-7-22'!$BR$11:$BR$27)</f>
        <v>0</v>
      </c>
      <c r="CS28" s="99">
        <f>SUMIF('Memorial Day Regatta 5-28-22 Op'!$B$11:$B$27,$B28,'Memorial Day Regatta 5-28-22 Op'!$BF$11:$BF$27)</f>
        <v>0</v>
      </c>
      <c r="CT28" s="99">
        <f>SUMIF('Memorial Day Regatta 5-28-22 Op'!$B$11:$B$27,$B28,'Memorial Day Regatta 5-28-22 Op'!$BI$11:$BI$27)</f>
        <v>0</v>
      </c>
      <c r="CU28" s="99">
        <f>SUMIF('Memorial Day Regatta 5-28-22 Op'!$B$11:$B$27,$B28,'Memorial Day Regatta 5-28-22 Op'!$BL$11:$BL$27)</f>
        <v>0</v>
      </c>
      <c r="CV28" s="99">
        <f>SUMIF('Memorial Day Regatta 5-28-22 Op'!$B$11:$B$27,$B28,'Memorial Day Regatta 5-28-22 Op'!$BO$11:$BO$27)</f>
        <v>0</v>
      </c>
      <c r="CW28" s="99">
        <f>SUMIF('Memorial Day Regatta 5-28-22 Op'!$B$11:$B$27,$B28,'Memorial Day Regatta 5-28-22 Op'!$BR$11:$BR$27)</f>
        <v>0</v>
      </c>
      <c r="CX28" s="99">
        <f>SUMIF('Sunday Races 6-5-22'!$B$11:$B$28,$B28,'Sunday Races 6-5-22'!$BF$11:$BF$28)</f>
        <v>0</v>
      </c>
      <c r="CY28" s="99">
        <f>SUMIF('Sunday Races 6-5-22'!$B$11:$B$28,$B28,'Sunday Races 6-5-22'!$BI$11:$BI$28)</f>
        <v>0</v>
      </c>
      <c r="CZ28" s="99">
        <f>SUMIF('Sunday Races 6-5-22'!$B$11:$B$28,$B28,'Sunday Races 6-5-22'!$BL$11:$BL$28)</f>
        <v>0</v>
      </c>
      <c r="DA28" s="99">
        <f>SUMIF('Sunday Races 6-5-22'!$B$11:$B$28,$B28,'Sunday Races 6-5-22'!$BO$11:$BO$28)</f>
        <v>0</v>
      </c>
      <c r="DB28" s="99">
        <f>SUMIF('Sunday Races 6-5-22'!$B$11:$B$28,$B28,'Sunday Races 6-5-22'!$BR$11:$BR$28)</f>
        <v>0</v>
      </c>
      <c r="DC28" s="99">
        <f>SUMIF('Sunday Races 6-12-22'!$B$11:$B$24,$B28,'Sunday Races 6-12-22'!$BF$11:$BF$24)</f>
        <v>0</v>
      </c>
      <c r="DD28" s="99">
        <f>SUMIF('Sunday Races 6-12-22'!$B$11:$B$24,$B28,'Sunday Races 6-12-22'!$BI$11:$BI$24)</f>
        <v>0</v>
      </c>
      <c r="DE28" s="99">
        <f>SUMIF('Sunday Races 6-12-22'!$B$11:$B$24,$B28,'Sunday Races 6-12-22'!$BL$11:$BL$24)</f>
        <v>0</v>
      </c>
      <c r="DF28" s="99">
        <f>SUMIF('Sunday Races 6-12-22'!$B$11:$B$24,$B28,'Sunday Races 6-12-22'!$BO$11:$BO$24)</f>
        <v>0</v>
      </c>
      <c r="DG28" s="99">
        <f>SUMIF('Sunday Races 6-12-22'!$B$11:$B$24,$B28,'Sunday Races 6-12-22'!$BR$11:$BR$24)</f>
        <v>0</v>
      </c>
      <c r="DH28" s="99">
        <f>SUMIF('Saturday Races 6-18-22'!$B$11:$B$24,$B28,'Saturday Races 6-18-22'!$BF$11:$BF$24)</f>
        <v>0</v>
      </c>
      <c r="DI28" s="99">
        <f>SUMIF('Saturday Races 6-18-22'!$B$11:$B$24,$B28,'Saturday Races 6-18-22'!$BI$11:$BI$24)</f>
        <v>0</v>
      </c>
      <c r="DJ28" s="99">
        <f>SUMIF('Saturday Races 6-18-22'!$B$11:$B$24,$B28,'Saturday Races 6-18-22'!$BL$11:$BL$24)</f>
        <v>0</v>
      </c>
      <c r="DK28" s="99">
        <f>SUMIF('Saturday Races 6-18-22'!$B$11:$B$24,$B28,'Saturday Races 6-18-22'!$BO$11:$BO$24)</f>
        <v>0</v>
      </c>
      <c r="DL28" s="99">
        <f>SUMIF('Saturday Races 6-18-22'!$B$11:$B$24,$B28,'Saturday Races 6-18-22'!$BR$11:$BR$24)</f>
        <v>0</v>
      </c>
      <c r="DM28" s="99">
        <f>SUMIF('Caldwell Cup 6-25-22 TH'!$B$11:$B$25,$B28,'Caldwell Cup 6-25-22 TH'!$BF$11:$BF$25)</f>
        <v>0</v>
      </c>
      <c r="DN28" s="99">
        <f>SUMIF('Caldwell Cup 6-25-22 TH'!$B$11:$B$25,$B28,'Caldwell Cup 6-25-22 TH'!$BI$11:$BI$25)</f>
        <v>0</v>
      </c>
      <c r="DO28" s="99">
        <f>SUMIF('Caldwell Cup 6-25-22 TH'!$B$11:$B$25,$B28,'Caldwell Cup 6-25-22 TH'!$BL$11:$BL$25)</f>
        <v>0</v>
      </c>
      <c r="DP28" s="99">
        <f>SUMIF('Caldwell Cup 6-25-22 TH'!$B$11:$B$25,$B28,'Caldwell Cup 6-25-22 TH'!$BO$11:$BO$25)</f>
        <v>0</v>
      </c>
      <c r="DQ28" s="99">
        <f>SUMIF('Caldwell Cup 6-25-22 TH'!$B$11:$B$25,$B28,'Caldwell Cup 6-25-22 TH'!$BR$11:$BR$25)</f>
        <v>0</v>
      </c>
      <c r="DR28" s="99">
        <f>SUMIF('Caldwell Cup 6-25-22 FS'!$B$11:$B$18,$B28,'Caldwell Cup 6-25-22 FS'!$BF$11:$BF$18)</f>
        <v>0</v>
      </c>
      <c r="DS28" s="99">
        <f>SUMIF('Caldwell Cup 6-25-22 FS'!$B$11:$B$18,$B28,'Caldwell Cup 6-25-22 FS'!$BI$11:$BI$18)</f>
        <v>0</v>
      </c>
      <c r="DT28" s="99">
        <f>SUMIF('Caldwell Cup 6-25-22 FS'!$B$11:$B$18,$B28,'Caldwell Cup 6-25-22 FS'!$BL$11:$BL$18)</f>
        <v>0</v>
      </c>
      <c r="DU28" s="99">
        <f>SUMIF('Caldwell Cup 6-25-22 FS'!$B$11:$B$18,$B28,'Caldwell Cup 6-25-22 FS'!$BO$11:$BO$18)</f>
        <v>0</v>
      </c>
      <c r="DV28" s="99">
        <f>SUMIF('Caldwell Cup 6-25-22 FS'!$B$11:$B$18,$B28,'Caldwell Cup 6-25-22 FS'!$BR$11:$BR$18)</f>
        <v>0</v>
      </c>
      <c r="DW28" s="99">
        <f>SUMIF('Sunday Races 7-3-22'!$B$11:$B$25,$B28,'Sunday Races 7-3-22'!$BF$11:$BF$25)</f>
        <v>0</v>
      </c>
      <c r="DX28" s="99">
        <f>SUMIF('Sunday Races 7-3-22'!$B$11:$B$25,$B28,'Sunday Races 7-3-22'!$BI$11:$BI$25)</f>
        <v>0</v>
      </c>
      <c r="DY28" s="99">
        <f>SUMIF('Sunday Races 7-3-22'!$B$11:$B$25,$B28,'Sunday Races 7-3-22'!$BL$11:$BL$25)</f>
        <v>0</v>
      </c>
      <c r="DZ28" s="99">
        <f>SUMIF('Sunday Races 7-3-22'!$B$11:$B$25,$B28,'Sunday Races 7-3-22'!$BO$11:$BO$25)</f>
        <v>0</v>
      </c>
      <c r="EA28" s="99">
        <f>SUMIF('Sunday Races 7-3-22'!$B$11:$B$25,$B28,'Sunday Races 7-3-22'!$BR$11:$BR$25)</f>
        <v>0</v>
      </c>
      <c r="EB28" s="99">
        <f>SUMIF('Sunday Races 7-31-22'!$B$11:$B$25,$B28,'Sunday Races 7-31-22'!$BF$11:$BF$25)</f>
        <v>0</v>
      </c>
      <c r="EC28" s="99">
        <f>SUMIF('Sunday Races 7-31-22'!$B$11:$B$25,$B28,'Sunday Races 7-31-22'!$BI$11:$BI$25)</f>
        <v>0</v>
      </c>
      <c r="ED28" s="99">
        <f>SUMIF('Sunday Races 7-31-22'!$B$11:$B$25,$B28,'Sunday Races 7-31-22'!$BL$11:$BL$25)</f>
        <v>0</v>
      </c>
      <c r="EE28" s="99">
        <f>SUMIF('Sunday Races 7-31-22'!$B$11:$B$25,$B28,'Sunday Races 7-31-22'!$BO$11:$BO$25)</f>
        <v>0</v>
      </c>
      <c r="EF28" s="99">
        <f>SUMIF('Sunday Races 7-31-22'!$B$11:$B$25,$B28,'Sunday Races 7-31-22'!$BR$11:$BR$25)</f>
        <v>0</v>
      </c>
      <c r="EG28" s="99">
        <f>SUMIF('Sunday Races 8-14-22'!$B$11:$B$25,$B28,'Sunday Races 8-14-22'!$BF$11:$BF$25)</f>
        <v>0</v>
      </c>
      <c r="EH28" s="99">
        <f>SUMIF('Sunday Races 8-14-22'!$B$11:$B$25,$B28,'Sunday Races 8-14-22'!$BI$11:$BI$25)</f>
        <v>0</v>
      </c>
      <c r="EI28" s="99">
        <f>SUMIF('Sunday Races 8-14-22'!$B$11:$B$25,$B28,'Sunday Races 8-14-22'!$BL$11:$BL$25)</f>
        <v>0</v>
      </c>
      <c r="EJ28" s="99">
        <f>SUMIF('Sunday Races 8-14-22'!$B$11:$B$25,$B28,'Sunday Races 8-14-22'!$BO$11:$BO$25)</f>
        <v>0</v>
      </c>
      <c r="EK28" s="99">
        <f>SUMIF('Sunday Races 8-14-22'!$B$11:$B$25,$B28,'Sunday Races 8-14-22'!$BR$11:$BR$25)</f>
        <v>0</v>
      </c>
      <c r="EL28" s="99">
        <f>SUMIF('Saturday Races 8-20-22'!$B$11:$B$25,$B28,'Saturday Races 8-20-22'!$BF$11:$BF$25)</f>
        <v>0</v>
      </c>
      <c r="EM28" s="99">
        <f>SUMIF('Saturday Races 8-20-22'!$B$11:$B$25,$B28,'Saturday Races 8-20-22'!$BI$11:$BI$25)</f>
        <v>0</v>
      </c>
      <c r="EN28" s="99">
        <f>SUMIF('Saturday Races 8-20-22'!$B$11:$B$25,$B28,'Saturday Races 8-20-22'!$BL$11:$BL$25)</f>
        <v>0</v>
      </c>
      <c r="EO28" s="99">
        <f>SUMIF('Saturday Races 8-20-22'!$B$11:$B$25,$B28,'Saturday Races 8-20-22'!$BO$11:$BO$25)</f>
        <v>0</v>
      </c>
      <c r="EP28" s="99">
        <f>SUMIF('Saturday Races 8-20-22'!$B$11:$B$25,$B28,'Saturday Races 8-20-22'!$BR$11:$BR$25)</f>
        <v>0</v>
      </c>
      <c r="EQ28" s="99">
        <f>SUMIF('Sunday Races 9-11-22'!$B$11:$B$20,$B28,'Sunday Races 9-11-22'!$BF$11:$BF$20)</f>
        <v>0</v>
      </c>
      <c r="ER28" s="99">
        <f>SUMIF('Sunday Races 9-11-22'!$B$11:$B$20,$B28,'Sunday Races 9-11-22'!$BI$11:$BI$20)</f>
        <v>0</v>
      </c>
      <c r="ES28" s="99">
        <f>SUMIF('Sunday Races 9-11-22'!$B$11:$B$20,$B28,'Sunday Races 9-11-22'!$BL$11:$BL$20)</f>
        <v>0</v>
      </c>
      <c r="ET28" s="99">
        <f>SUMIF('Sunday Races 9-11-22'!$B$11:$B$20,$B28,'Sunday Races 9-11-22'!$BO$11:$BO$20)</f>
        <v>0</v>
      </c>
      <c r="EU28" s="99">
        <f>SUMIF('Sunday Races 9-11-22'!$B$11:$B$20,$B28,'Sunday Races 9-11-22'!$BR$11:$BR$20)</f>
        <v>0</v>
      </c>
      <c r="EV28" s="99">
        <f>SUMIF('2022-09-17 Leukemia Cup TH'!$B$11:$B$26,$B28,'2022-09-17 Leukemia Cup TH'!$BF$11:$BF$26)</f>
        <v>0</v>
      </c>
      <c r="EW28" s="99">
        <f>SUMIF('2022-09-17 Leukemia Cup TH'!$B$11:$B$26,$B28,'2022-09-17 Leukemia Cup TH'!$BI$11:$BI$26)</f>
        <v>0</v>
      </c>
      <c r="EX28" s="99">
        <f>SUMIF('2022-09-17 Leukemia Cup TH'!$B$11:$B$26,$B28,'2022-09-17 Leukemia Cup TH'!$BL$11:$BL$26)</f>
        <v>0</v>
      </c>
      <c r="EY28" s="99">
        <f>SUMIF('2022-09-17 Leukemia Cup TH'!$B$11:$B$26,$B28,'2022-09-17 Leukemia Cup TH'!$BO$11:$BO$26)</f>
        <v>0</v>
      </c>
      <c r="EZ28" s="99">
        <f>SUMIF('2022-09-17 Leukemia Cup TH'!$B$11:$B$26,$B28,'2022-09-17 Leukemia Cup TH'!$BR$11:$BR$26)</f>
        <v>0</v>
      </c>
      <c r="FA28" s="99">
        <f>SUMIF('Smith-Berry LDR 9-24-22'!$B$11:$B$28,$B28,'Smith-Berry LDR 9-24-22'!$BF$11:$BF$28)</f>
        <v>0</v>
      </c>
      <c r="FB28" s="99">
        <f>SUMIF('Smith-Berry LDR 9-24-22'!$B$11:$B$28,$B28,'Smith-Berry LDR 9-24-22'!$BI$11:$BI$28)</f>
        <v>0</v>
      </c>
      <c r="FC28" s="99">
        <f>SUMIF('Smith-Berry LDR 9-24-22'!$B$11:$B$28,$B28,'Smith-Berry LDR 9-24-22'!$BL$11:$BL$28)</f>
        <v>0</v>
      </c>
      <c r="FD28" s="99">
        <f>SUMIF('Smith-Berry LDR 9-24-22'!$B$11:$B$28,$B28,'Smith-Berry LDR 9-24-22'!$BO$11:$BO$28)</f>
        <v>0</v>
      </c>
      <c r="FE28" s="99">
        <f>SUMIF('Smith-Berry LDR 9-24-22'!$B$11:$B$28,$B28,'Smith-Berry LDR 9-24-22'!$BR$11:$BR$28)</f>
        <v>0</v>
      </c>
      <c r="FF28" s="99">
        <f>SUMIF('Sunday Races 10-9-22'!$B$11:$B$15,$B28,'Sunday Races 10-9-22'!$BF$11:$BF$15)</f>
        <v>0</v>
      </c>
      <c r="FG28" s="99">
        <f>SUMIF('Sunday Races 10-9-22'!$B$11:$B$15,$B28,'Sunday Races 10-9-22'!$BI$11:$BI$15)</f>
        <v>0</v>
      </c>
      <c r="FH28" s="99">
        <f>SUMIF('Sunday Races 10-9-22'!$B$11:$B$15,$B28,'Sunday Races 10-9-22'!$BL$11:$BL$15)</f>
        <v>0</v>
      </c>
      <c r="FI28" s="99">
        <f>SUMIF('Sunday Races 10-9-22'!$B$11:$B$15,$B28,'Sunday Races 10-9-22'!$BO$11:$BO$15)</f>
        <v>0</v>
      </c>
      <c r="FJ28" s="99">
        <f>SUMIF('Sunday Races 10-9-22'!$B$11:$B$15,$B28,'Sunday Races 10-9-22'!$BR$11:$BR$15)</f>
        <v>0</v>
      </c>
      <c r="FK28" s="99">
        <f>SUMIF('Great Pumpkin Regatta 10-15-22'!$B$11:$B$53,$B28,'Great Pumpkin Regatta 10-15-22'!$BF$11:$BF$53)</f>
        <v>0</v>
      </c>
      <c r="FL28" s="99">
        <f>SUMIF('Great Pumpkin Regatta 10-15-22'!$B$11:$B$53,$B28,'Great Pumpkin Regatta 10-15-22'!$BI$11:$BI$53)</f>
        <v>0</v>
      </c>
      <c r="FM28" s="99">
        <f>SUMIF('Great Pumpkin Regatta 10-15-22'!$B$11:$B$53,$B28,'Great Pumpkin Regatta 10-15-22'!$BL$11:$BL$53)</f>
        <v>0</v>
      </c>
      <c r="FN28" s="99">
        <f>SUMIF('Great Pumpkin Regatta 10-15-22'!$B$11:$B$53,$B28,'Great Pumpkin Regatta 10-15-22'!$BO$11:$BO$53)</f>
        <v>0</v>
      </c>
      <c r="FO28" s="99">
        <f>SUMIF('Great Pumpkin Regatta 10-15-22'!$B$11:$B$53,$B28,'Great Pumpkin Regatta 10-15-22'!$BR$11:$BR$53)</f>
        <v>0</v>
      </c>
      <c r="FP28" s="99">
        <f>SUMIF('Sunday Races 10-23-22'!$B$11:$B$16,$B28,'Sunday Races 10-23-22'!$BF$11:$BF$16)</f>
        <v>0</v>
      </c>
      <c r="FQ28" s="99">
        <f>SUMIF('Sunday Races 10-23-22'!$B$11:$B$16,$B28,'Sunday Races 10-23-22'!$BI$11:$BI$16)</f>
        <v>0</v>
      </c>
      <c r="FR28" s="99">
        <f>SUMIF('Sunday Races 10-23-22'!$B$11:$B$16,$B28,'Sunday Races 10-23-22'!$BL$11:$BL$16)</f>
        <v>0</v>
      </c>
      <c r="FS28" s="99">
        <f>SUMIF('Sunday Races 10-23-22'!$B$11:$B$16,$B28,'Sunday Races 10-23-22'!$BO$11:$BO$16)</f>
        <v>0</v>
      </c>
      <c r="FT28" s="99">
        <f>SUMIF('Sunday Races 10-23-22'!$B$11:$B$16,$B28,'Sunday Races 10-23-22'!$BR$11:$BR$16)</f>
        <v>0</v>
      </c>
      <c r="FU28" s="100"/>
      <c r="FV28" s="101"/>
      <c r="FW28" s="102">
        <f t="shared" si="41"/>
        <v>0</v>
      </c>
      <c r="FX28" s="102">
        <f t="shared" si="41"/>
        <v>0</v>
      </c>
      <c r="FY28" s="102">
        <f t="shared" si="41"/>
        <v>0</v>
      </c>
      <c r="FZ28" s="102">
        <f t="shared" si="41"/>
        <v>0</v>
      </c>
      <c r="GA28" s="102">
        <f t="shared" si="41"/>
        <v>0</v>
      </c>
      <c r="GB28" s="102">
        <f t="shared" si="41"/>
        <v>0</v>
      </c>
      <c r="GC28" s="102">
        <f t="shared" si="41"/>
        <v>0</v>
      </c>
      <c r="GD28" s="102">
        <f t="shared" si="41"/>
        <v>0</v>
      </c>
      <c r="GE28" s="102">
        <f t="shared" si="41"/>
        <v>0</v>
      </c>
      <c r="GF28" s="102">
        <f t="shared" si="41"/>
        <v>0</v>
      </c>
      <c r="GG28" s="102">
        <f t="shared" si="42"/>
        <v>0</v>
      </c>
      <c r="GH28" s="102">
        <f t="shared" si="42"/>
        <v>0</v>
      </c>
      <c r="GI28" s="102">
        <f t="shared" si="42"/>
        <v>0</v>
      </c>
      <c r="GJ28" s="102">
        <f t="shared" si="42"/>
        <v>0</v>
      </c>
      <c r="GK28" s="102">
        <f t="shared" si="42"/>
        <v>0</v>
      </c>
      <c r="GL28" s="102">
        <f t="shared" si="42"/>
        <v>0</v>
      </c>
      <c r="GM28" s="102">
        <f t="shared" si="42"/>
        <v>0</v>
      </c>
      <c r="GN28" s="102">
        <f t="shared" si="42"/>
        <v>0</v>
      </c>
      <c r="GO28" s="102">
        <f t="shared" si="42"/>
        <v>0</v>
      </c>
      <c r="GP28" s="102">
        <f t="shared" si="42"/>
        <v>0</v>
      </c>
      <c r="GQ28" s="102">
        <f t="shared" si="43"/>
        <v>0</v>
      </c>
      <c r="GR28" s="102">
        <f t="shared" si="43"/>
        <v>0</v>
      </c>
      <c r="GS28" s="102">
        <f t="shared" si="43"/>
        <v>0</v>
      </c>
      <c r="GT28" s="102">
        <f t="shared" si="43"/>
        <v>0</v>
      </c>
      <c r="GU28" s="102">
        <f t="shared" si="43"/>
        <v>0</v>
      </c>
      <c r="GV28" s="102">
        <f t="shared" si="43"/>
        <v>0</v>
      </c>
      <c r="GW28" s="102">
        <f t="shared" si="43"/>
        <v>0</v>
      </c>
      <c r="GX28" s="102">
        <f t="shared" si="43"/>
        <v>0</v>
      </c>
      <c r="GY28" s="102">
        <f t="shared" si="43"/>
        <v>0</v>
      </c>
      <c r="GZ28" s="102">
        <f t="shared" si="43"/>
        <v>0</v>
      </c>
      <c r="HA28" s="102">
        <f t="shared" si="44"/>
        <v>0</v>
      </c>
      <c r="HB28" s="102">
        <f t="shared" si="44"/>
        <v>0</v>
      </c>
      <c r="HC28" s="102">
        <f t="shared" si="44"/>
        <v>0</v>
      </c>
      <c r="HD28" s="102">
        <f t="shared" si="44"/>
        <v>0</v>
      </c>
      <c r="HE28" s="102">
        <f t="shared" si="44"/>
        <v>0</v>
      </c>
      <c r="HF28" s="102">
        <f t="shared" si="44"/>
        <v>0</v>
      </c>
      <c r="HG28" s="102">
        <f t="shared" si="44"/>
        <v>0</v>
      </c>
      <c r="HH28" s="102">
        <f t="shared" si="44"/>
        <v>0</v>
      </c>
      <c r="HI28" s="102">
        <f t="shared" si="44"/>
        <v>0</v>
      </c>
      <c r="HJ28" s="102">
        <f t="shared" si="44"/>
        <v>0</v>
      </c>
      <c r="HK28" s="102">
        <f t="shared" si="45"/>
        <v>0</v>
      </c>
      <c r="HL28" s="102">
        <f t="shared" si="45"/>
        <v>0</v>
      </c>
      <c r="HM28" s="102">
        <f t="shared" si="45"/>
        <v>0</v>
      </c>
      <c r="HN28" s="102">
        <f t="shared" si="45"/>
        <v>0</v>
      </c>
      <c r="HO28" s="102">
        <f t="shared" si="45"/>
        <v>0</v>
      </c>
      <c r="HP28" s="102">
        <f t="shared" si="45"/>
        <v>0</v>
      </c>
      <c r="HQ28" s="102">
        <f t="shared" si="45"/>
        <v>0</v>
      </c>
      <c r="HR28" s="102">
        <f t="shared" si="45"/>
        <v>0</v>
      </c>
      <c r="HS28" s="102">
        <f t="shared" si="45"/>
        <v>0</v>
      </c>
      <c r="HT28" s="102">
        <f t="shared" si="45"/>
        <v>0</v>
      </c>
      <c r="HU28" s="102">
        <f t="shared" si="46"/>
        <v>0</v>
      </c>
      <c r="HV28" s="102">
        <f t="shared" si="46"/>
        <v>0</v>
      </c>
      <c r="HW28" s="102">
        <f t="shared" si="46"/>
        <v>0</v>
      </c>
      <c r="HX28" s="102">
        <f t="shared" si="46"/>
        <v>0</v>
      </c>
      <c r="HY28" s="102">
        <f t="shared" si="46"/>
        <v>0</v>
      </c>
      <c r="HZ28" s="102">
        <f t="shared" si="46"/>
        <v>0</v>
      </c>
      <c r="IA28" s="102">
        <f t="shared" si="46"/>
        <v>0</v>
      </c>
      <c r="IB28" s="102">
        <f t="shared" si="46"/>
        <v>0</v>
      </c>
      <c r="IC28" s="102">
        <f t="shared" si="46"/>
        <v>0</v>
      </c>
      <c r="ID28" s="102">
        <f t="shared" si="46"/>
        <v>0</v>
      </c>
      <c r="IE28" s="102">
        <f t="shared" si="47"/>
        <v>0</v>
      </c>
      <c r="IF28" s="102">
        <f t="shared" si="47"/>
        <v>0</v>
      </c>
      <c r="IG28" s="102">
        <f t="shared" si="47"/>
        <v>0</v>
      </c>
      <c r="IH28" s="102">
        <f t="shared" si="47"/>
        <v>0</v>
      </c>
      <c r="II28" s="102">
        <f t="shared" si="47"/>
        <v>0</v>
      </c>
      <c r="IJ28" s="102">
        <f t="shared" si="47"/>
        <v>0</v>
      </c>
      <c r="IK28" s="102">
        <f t="shared" si="47"/>
        <v>0</v>
      </c>
      <c r="IL28" s="102">
        <f t="shared" si="47"/>
        <v>0</v>
      </c>
      <c r="IM28" s="102">
        <f t="shared" si="47"/>
        <v>0</v>
      </c>
      <c r="IN28" s="102">
        <f t="shared" si="47"/>
        <v>0</v>
      </c>
      <c r="IO28" s="102">
        <f t="shared" si="47"/>
        <v>0</v>
      </c>
      <c r="IP28" s="102">
        <f t="shared" si="47"/>
        <v>0</v>
      </c>
      <c r="IQ28" s="102">
        <f t="shared" si="47"/>
        <v>0</v>
      </c>
      <c r="IR28" s="102">
        <f t="shared" si="47"/>
        <v>0</v>
      </c>
      <c r="IS28" s="102">
        <f t="shared" si="47"/>
        <v>0</v>
      </c>
      <c r="IU28" s="99">
        <f>SUMIF('2021 Club Championship Crew'!$B$11:$B$14,$B28,'2021 Club Championship Crew'!$BN$11:$BN$14)</f>
        <v>0</v>
      </c>
      <c r="IV28" s="99">
        <f>SUMIF('2021 Club Championship Crew'!$B$11:$B$14,$B28,'2021 Club Championship Crew'!$BQ$11:$BQ$14)</f>
        <v>0</v>
      </c>
      <c r="IW28" s="99">
        <f>SUMIF('2021 Club Championship Crew'!$B$11:$B$14,$B28,'2021 Club Championship Crew'!$BT$11:$BT$14)</f>
        <v>0</v>
      </c>
      <c r="IX28" s="99">
        <f>SUMIF('2021 Club Championship Crew'!$B$11:$B$14,$B28,'2021 Club Championship Crew'!$BW$11:$BW$14)</f>
        <v>0</v>
      </c>
      <c r="IY28" s="99">
        <f>SUMIF('2021 Club Championship Crew'!$B$11:$B$14,$B28,'2021 Club Championship Crew'!$CC$11:$CC$14)</f>
        <v>0</v>
      </c>
    </row>
    <row r="29" spans="1:259" ht="15" customHeight="1" x14ac:dyDescent="0.2">
      <c r="A29" s="134">
        <f t="shared" si="17"/>
        <v>16</v>
      </c>
      <c r="B29" s="103" t="s">
        <v>783</v>
      </c>
      <c r="C29" s="96">
        <f t="shared" si="39"/>
        <v>0</v>
      </c>
      <c r="D29" s="97">
        <f t="shared" si="40"/>
        <v>0</v>
      </c>
      <c r="E29" s="96">
        <f t="shared" si="8"/>
        <v>0</v>
      </c>
      <c r="F29" s="98">
        <f t="shared" si="9"/>
        <v>0</v>
      </c>
      <c r="G29" s="99">
        <f>SUMIF('Saturday Race 11-06-21'!$B$11:$B$24,$B29,'Saturday Race 11-06-21'!$BF$11:$BF$24)</f>
        <v>0</v>
      </c>
      <c r="H29" s="99">
        <f>SUMIF('Saturday Race 11-06-21'!$B$11:$B$24,$B29,'Saturday Race 11-06-21'!$BI$11:$BI$24)</f>
        <v>0</v>
      </c>
      <c r="I29" s="99">
        <f>SUMIF('Saturday Race 11-06-21'!$B$11:$B$24,$B29,'Saturday Race 11-06-21'!$BL$11:$BL$24)</f>
        <v>0</v>
      </c>
      <c r="J29" s="99">
        <f>SUMIF('Saturday Race 11-06-21'!$B$11:$B$24,$B29,'Saturday Race 11-06-21'!$BO$11:$BO$24)</f>
        <v>0</v>
      </c>
      <c r="K29" s="99">
        <f>SUMIF('Saturday Race 11-06-21'!$B$11:$B$24,$B29,'Saturday Race 11-06-21'!$BR$11:$BR$24)</f>
        <v>0</v>
      </c>
      <c r="L29" s="99">
        <f>SUMIF('Saturday Race 11-20-21'!$B$11:$B$24,$B29,'Saturday Race 11-20-21'!$BF$11:$BF$24)</f>
        <v>0</v>
      </c>
      <c r="M29" s="99">
        <f>SUMIF('Saturday Race 11-20-21'!$B$11:$B$24,$B29,'Saturday Race 11-20-21'!$BI$11:$BI$24)</f>
        <v>0</v>
      </c>
      <c r="N29" s="99">
        <f>SUMIF('Saturday Race 11-20-21'!$B$11:$B$24,$B29,'Saturday Race 11-20-21'!$BL$11:$BL$24)</f>
        <v>0</v>
      </c>
      <c r="O29" s="99">
        <f>SUMIF('Saturday Race 11-20-21'!$B$11:$B$24,$B29,'Saturday Race 11-20-21'!$BO$11:$BO$24)</f>
        <v>0</v>
      </c>
      <c r="P29" s="99">
        <f>SUMIF('Saturday Race 11-20-21'!$B$11:$B$24,$B29,'Saturday Race 11-20-21'!$BR$11:$BR$24)</f>
        <v>0</v>
      </c>
      <c r="Q29" s="99">
        <f>SUMIF('One Day 12-04-21 Scots'!$B$11:$B$24,$B29,'One Day 12-04-21 Scots'!$BF$11:$BF$24)</f>
        <v>0</v>
      </c>
      <c r="R29" s="99">
        <f>SUMIF('One Day 12-04-21 Scots'!$B$11:$B$24,$B29,'One Day 12-04-21 Scots'!$BI$11:$BI$24)</f>
        <v>0</v>
      </c>
      <c r="S29" s="99">
        <f>SUMIF('One Day 12-04-21 Scots'!$B$11:$B$24,$B29,'One Day 12-04-21 Scots'!$BL$11:$BL$24)</f>
        <v>0</v>
      </c>
      <c r="T29" s="99">
        <f>SUMIF('One Day 12-04-21 Scots'!$B$11:$B$24,$B29,'One Day 12-04-21 Scots'!$BO$11:$BO$24)</f>
        <v>0</v>
      </c>
      <c r="U29" s="99">
        <f>SUMIF('One Day 12-04-21 Scots'!$B$11:$B$24,$B29,'One Day 12-04-21 Scots'!$BR$11:$BR$24)</f>
        <v>0</v>
      </c>
      <c r="V29" s="99">
        <f>SUMIF('One Day 12-04-21 Thistles'!$B$11:$B$25,$B29,'One Day 12-04-21 Thistles'!$BF$11:$BF$25)</f>
        <v>0</v>
      </c>
      <c r="W29" s="99">
        <f>SUMIF('One Day 12-04-21 Thistles'!$B$11:$B$25,$B29,'One Day 12-04-21 Thistles'!$BI$11:$BI$25)</f>
        <v>0</v>
      </c>
      <c r="X29" s="99">
        <f>SUMIF('One Day 12-04-21 Thistles'!$B$11:$B$25,$B29,'One Day 12-04-21 Thistles'!$BL$11:$BL$25)</f>
        <v>0</v>
      </c>
      <c r="Y29" s="99">
        <f>SUMIF('One Day 12-04-21 Thistles'!$B$11:$B$25,$B29,'One Day 12-04-21 Thistles'!$BO$11:$BO$25)</f>
        <v>0</v>
      </c>
      <c r="Z29" s="99">
        <f>SUMIF('One Day 12-04-21 Thistles'!$B$11:$B$25,$B29,'One Day 12-04-21 Thistles'!$BR$11:$BR$25)</f>
        <v>0</v>
      </c>
      <c r="AA29" s="99">
        <f>SUMIF('Saturday Race 1-08-22'!$B$11:$B$20,$B29,'Saturday Race 1-08-22'!$BF$11:$BF$20)</f>
        <v>0</v>
      </c>
      <c r="AB29" s="99">
        <f>SUMIF('Saturday Race 1-08-22'!$B$11:$B$20,$B29,'Saturday Race 1-08-22'!$BI$11:$BI$20)</f>
        <v>0</v>
      </c>
      <c r="AC29" s="99">
        <f>SUMIF('Saturday Race 1-08-22'!$B$11:$B$20,$B29,'Saturday Race 1-08-22'!$BL$11:$BL$20)</f>
        <v>0</v>
      </c>
      <c r="AD29" s="99">
        <f>SUMIF('Saturday Race 1-08-22'!$B$11:$B$20,$B29,'Saturday Race 1-08-22'!$BO$11:$BO$20)</f>
        <v>0</v>
      </c>
      <c r="AE29" s="99">
        <f>SUMIF('Saturday Race 1-08-22'!$B$11:$B$20,$B29,'Saturday Race 1-08-22'!$BR$11:$BR$20)</f>
        <v>0</v>
      </c>
      <c r="AF29" s="99">
        <f>SUMIF('Saturday Race 1-22-22'!$B$11:$B$20,$B29,'Saturday Race 1-22-22'!$BF$11:$BF$20)</f>
        <v>0</v>
      </c>
      <c r="AG29" s="99">
        <f>SUMIF('Saturday Race 1-22-22'!$B$11:$B$20,$B29,'Saturday Race 1-22-22'!$BI$11:$BI$20)</f>
        <v>0</v>
      </c>
      <c r="AH29" s="99">
        <f>SUMIF('Saturday Race 1-22-22'!$B$11:$B$20,$B29,'Saturday Race 1-22-22'!$BL$11:$BL$20)</f>
        <v>0</v>
      </c>
      <c r="AI29" s="99">
        <f>SUMIF('Saturday Race 1-22-22'!$B$11:$B$20,$B29,'Saturday Race 1-22-22'!$BO$11:$BO$20)</f>
        <v>0</v>
      </c>
      <c r="AJ29" s="99">
        <f>SUMIF('Saturday Race 1-22-22'!$B$11:$B$20,$B29,'Saturday Race 1-22-22'!$BR$11:$BR$20)</f>
        <v>0</v>
      </c>
      <c r="AK29" s="99">
        <f>SUMIF('Sunday Race 2-6-22'!$B$11:$B$20,$B29,'Sunday Race 2-6-22'!$BF$11:$BF$20)</f>
        <v>0</v>
      </c>
      <c r="AL29" s="99">
        <f>SUMIF('Sunday Race 2-6-22'!$B$11:$B$20,$B29,'Sunday Race 2-6-22'!$BI$11:$BI$20)</f>
        <v>0</v>
      </c>
      <c r="AM29" s="99">
        <f>SUMIF('Sunday Race 2-6-22'!$B$11:$B$20,$B29,'Sunday Race 2-6-22'!$BL$11:$BL$20)</f>
        <v>0</v>
      </c>
      <c r="AN29" s="99">
        <f>SUMIF('Sunday Race 2-6-22'!$B$11:$B$20,$B29,'Sunday Race 2-6-22'!$BO$11:$BO$20)</f>
        <v>0</v>
      </c>
      <c r="AO29" s="99">
        <f>SUMIF('Sunday Race 2-6-22'!$B$11:$B$20,$B29,'Sunday Race 2-6-22'!$BR$11:$BR$20)</f>
        <v>0</v>
      </c>
      <c r="AP29" s="99">
        <f>SUMIF('Chili One Day 2-12-22 Scots'!$B$11:$B$20,$B29,'Chili One Day 2-12-22 Scots'!$BF$11:$BF$20)</f>
        <v>0</v>
      </c>
      <c r="AQ29" s="99">
        <f>SUMIF('Chili One Day 2-12-22 Scots'!$B$11:$B$20,$B29,'Chili One Day 2-12-22 Scots'!$BI$11:$BI$20)</f>
        <v>0</v>
      </c>
      <c r="AR29" s="99">
        <f>SUMIF('Chili One Day 2-12-22 Scots'!$B$11:$B$20,$B29,'Chili One Day 2-12-22 Scots'!$BL$11:$BL$20)</f>
        <v>0</v>
      </c>
      <c r="AS29" s="99">
        <f>SUMIF('Chili One Day 2-12-22 Scots'!$B$11:$B$20,$B29,'Chili One Day 2-12-22 Scots'!$BO$11:$BO$20)</f>
        <v>0</v>
      </c>
      <c r="AT29" s="99">
        <f>SUMIF('Chili One Day 2-12-22 Scots'!$B$11:$B$20,$B29,'Chili One Day 2-12-22 Scots'!$BR$11:$BR$20)</f>
        <v>0</v>
      </c>
      <c r="AU29" s="99">
        <f>SUMIF('Chili One Day 2-12-22 Thistles'!$B$11:$B$20,$B29,'Chili One Day 2-12-22 Thistles'!$BF$11:$BF$20)</f>
        <v>0</v>
      </c>
      <c r="AV29" s="99">
        <f>SUMIF('Chili One Day 2-12-22 Thistles'!$B$11:$B$20,$B29,'Chili One Day 2-12-22 Thistles'!$BI$11:$BI$20)</f>
        <v>0</v>
      </c>
      <c r="AW29" s="99">
        <f>SUMIF('Chili One Day 2-12-22 Thistles'!$B$11:$B$20,$B29,'Chili One Day 2-12-22 Thistles'!$BL$11:$BL$20)</f>
        <v>0</v>
      </c>
      <c r="AX29" s="99">
        <f>SUMIF('Chili One Day 2-12-22 Thistles'!$B$11:$B$20,$B29,'Chili One Day 2-12-22 Thistles'!$BO$11:$BO$20)</f>
        <v>0</v>
      </c>
      <c r="AY29" s="99">
        <f>SUMIF('Chili One Day 2-12-22 Thistles'!$B$11:$B$20,$B29,'Chili One Day 2-12-22 Thistles'!$BR$11:$BR$20)</f>
        <v>0</v>
      </c>
      <c r="AZ29" s="99">
        <f>SUMIF('Sunday Race 2-20-22'!$B$11:$B$20,$B29,'Sunday Race 2-20-22'!$BF$11:$BF$20)</f>
        <v>0</v>
      </c>
      <c r="BA29" s="99">
        <f>SUMIF('Sunday Race 2-20-22'!$B$11:$B$20,$B29,'Sunday Race 2-20-22'!$BI$11:$BI$20)</f>
        <v>0</v>
      </c>
      <c r="BB29" s="99">
        <f>SUMIF('Sunday Race 2-20-22'!$B$11:$B$20,$B29,'Sunday Race 2-20-22'!$BL$11:$BL$20)</f>
        <v>0</v>
      </c>
      <c r="BC29" s="99">
        <f>SUMIF('Sunday Race 2-20-22'!$B$11:$B$20,$B29,'Sunday Race 2-20-22'!$BO$11:$BO$20)</f>
        <v>0</v>
      </c>
      <c r="BD29" s="99">
        <f>SUMIF('Sunday Race 2-20-22'!$B$11:$B$20,$B29,'Sunday Race 2-20-22'!$BR$11:$BR$20)</f>
        <v>0</v>
      </c>
      <c r="BE29" s="99">
        <f>SUMIF('Sunday Race 2-27-22'!$B$11:$B$20,$B29,'Sunday Race 2-27-22'!$BF$11:$BF$20)</f>
        <v>0</v>
      </c>
      <c r="BF29" s="99">
        <f>SUMIF('Sunday Race 2-27-22'!$B$11:$B$20,$B29,'Sunday Race 2-27-22'!$BI$11:$BI$20)</f>
        <v>0</v>
      </c>
      <c r="BG29" s="99">
        <f>SUMIF('Sunday Race 2-27-22'!$B$11:$B$20,$B29,'Sunday Race 2-27-22'!$BL$11:$BL$20)</f>
        <v>0</v>
      </c>
      <c r="BH29" s="99">
        <f>SUMIF('Sunday Race 2-27-22'!$B$11:$B$20,$B29,'Sunday Race 2-27-22'!$BO$11:$BO$20)</f>
        <v>0</v>
      </c>
      <c r="BI29" s="99">
        <f>SUMIF('Sunday Race 2-27-22'!$B$11:$B$20,$B29,'Sunday Race 2-27-22'!$BR$11:$BR$20)</f>
        <v>0</v>
      </c>
      <c r="BJ29" s="99">
        <f>SUMIF('Sunday Race 3-13-22'!$B$11:$B$21,$B29,'Sunday Race 3-13-22'!$BF$11:$BF$21)</f>
        <v>0</v>
      </c>
      <c r="BK29" s="99">
        <f>SUMIF('Sunday Race 3-13-22'!$B$11:$B$21,$B29,'Sunday Race 3-13-22'!$BI$11:$BI$21)</f>
        <v>0</v>
      </c>
      <c r="BL29" s="99">
        <f>SUMIF('Sunday Race 3-13-22'!$B$11:$B$21,$B29,'Sunday Race 3-13-22'!$BL$11:$BL$21)</f>
        <v>0</v>
      </c>
      <c r="BM29" s="99">
        <f>SUMIF('Sunday Race 3-13-22'!$B$11:$B$21,$B29,'Sunday Race 3-13-22'!$BO$11:$BO$21)</f>
        <v>0</v>
      </c>
      <c r="BN29" s="99">
        <f>SUMIF('Sunday Race 3-13-22'!$B$11:$B$21,$B29,'Sunday Race 3-13-22'!$BR$11:$BR$21)</f>
        <v>0</v>
      </c>
      <c r="BO29" s="99">
        <f>SUMIF('Saturday Race 3-19-22'!$B$11:$B$26,$B29,'Saturday Race 3-19-22'!$BF$11:$BF$26)</f>
        <v>0</v>
      </c>
      <c r="BP29" s="99">
        <f>SUMIF('Saturday Race 3-19-22'!$B$11:$B$26,$B29,'Saturday Race 3-19-22'!$BI$11:$BI$26)</f>
        <v>0</v>
      </c>
      <c r="BQ29" s="99">
        <f>SUMIF('Saturday Race 3-19-22'!$B$11:$B$26,$B29,'Saturday Race 3-19-22'!$BL$11:$BL$26)</f>
        <v>0</v>
      </c>
      <c r="BR29" s="99">
        <f>SUMIF('Saturday Race 3-19-22'!$B$11:$B$26,$B29,'Saturday Race 3-19-22'!$BO$11:$BO$26)</f>
        <v>0</v>
      </c>
      <c r="BS29" s="99">
        <f>SUMIF('Saturday Race 3-19-22'!$B$11:$B$26,$B29,'Saturday Race 3-19-22'!$BR$11:$BR$26)</f>
        <v>0</v>
      </c>
      <c r="BT29" s="99">
        <f>SUMIF('Sunday Races 4-10-22'!$B$11:$B$26,$B29,'Sunday Races 4-10-22'!$BF$11:$BF$26)</f>
        <v>0</v>
      </c>
      <c r="BU29" s="99">
        <f>SUMIF('Sunday Races 4-10-22'!$B$11:$B$26,$B29,'Sunday Races 4-10-22'!$BI$11:$BI$26)</f>
        <v>0</v>
      </c>
      <c r="BV29" s="99">
        <f>SUMIF('Sunday Races 4-10-22'!$B$11:$B$26,$B29,'Sunday Races 4-10-22'!$BL$11:$BL$26)</f>
        <v>0</v>
      </c>
      <c r="BW29" s="99">
        <f>SUMIF('Sunday Races 4-10-22'!$B$11:$B$26,$B29,'Sunday Races 4-10-22'!$BO$11:$BO$26)</f>
        <v>0</v>
      </c>
      <c r="BX29" s="99">
        <f>SUMIF('Sunday Races 4-10-22'!$B$11:$B$26,$B29,'Sunday Races 4-10-22'!$BR$11:$BR$26)</f>
        <v>0</v>
      </c>
      <c r="BY29" s="99">
        <f>SUMIF('Easter One Day 4-16-22 FS'!$B$11:$B$26,$B29,'Easter One Day 4-16-22 FS'!$BF$11:$BF$26)</f>
        <v>0</v>
      </c>
      <c r="BZ29" s="99">
        <f>SUMIF('Easter One Day 4-16-22 FS'!$B$11:$B$26,$B29,'Easter One Day 4-16-22 FS'!$BI$11:$BI$26)</f>
        <v>0</v>
      </c>
      <c r="CA29" s="99">
        <f>SUMIF('Easter One Day 4-16-22 FS'!$B$11:$B$26,$B29,'Easter One Day 4-16-22 FS'!$BL$11:$BL$26)</f>
        <v>0</v>
      </c>
      <c r="CB29" s="99">
        <f>SUMIF('Easter One Day 4-16-22 FS'!$B$11:$B$26,$B29,'Easter One Day 4-16-22 FS'!$BO$11:$BO$26)</f>
        <v>0</v>
      </c>
      <c r="CC29" s="99">
        <f>SUMIF('Easter One Day 4-16-22 FS'!$B$11:$B$26,$B29,'Easter One Day 4-16-22 FS'!$BR$11:$BR$26)</f>
        <v>0</v>
      </c>
      <c r="CD29" s="99">
        <f>SUMIF('Easter One Day 4-16-22 TH'!$B$11:$B$26,$B29,'Easter One Day 4-16-22 TH'!$BF$11:$BF$26)</f>
        <v>0</v>
      </c>
      <c r="CE29" s="99">
        <f>SUMIF('Easter One Day 4-16-22 TH'!$B$11:$B$26,$B29,'Easter One Day 4-16-22 TH'!$BI$11:$BI$26)</f>
        <v>0</v>
      </c>
      <c r="CF29" s="99">
        <f>SUMIF('Easter One Day 4-16-22 TH'!$B$11:$B$26,$B29,'Easter One Day 4-16-22 TH'!$BL$11:$BL$26)</f>
        <v>0</v>
      </c>
      <c r="CG29" s="99">
        <f>SUMIF('Easter One Day 4-16-22 TH'!$B$11:$B$26,$B29,'Easter One Day 4-16-22 TH'!$BO$11:$BO$26)</f>
        <v>0</v>
      </c>
      <c r="CH29" s="99">
        <f>SUMIF('Easter One Day 4-16-22 TH'!$B$11:$B$26,$B29,'Easter One Day 4-16-22 TH'!$BR$11:$BR$26)</f>
        <v>0</v>
      </c>
      <c r="CI29" s="99">
        <f>SUMIF('Sunday Races 5-1-22'!$B$11:$B$28,$B29,'Sunday Races 5-1-22'!$BF$11:$BF$28)</f>
        <v>0</v>
      </c>
      <c r="CJ29" s="99">
        <f>SUMIF('Sunday Races 5-1-22'!$B$11:$B$28,$B29,'Sunday Races 5-1-22'!$BI$11:$BI$28)</f>
        <v>0</v>
      </c>
      <c r="CK29" s="99">
        <f>SUMIF('Sunday Races 5-1-22'!$B$11:$B$28,$B29,'Sunday Races 5-1-22'!$BL$11:$BL$28)</f>
        <v>0</v>
      </c>
      <c r="CL29" s="99">
        <f>SUMIF('Sunday Races 5-1-22'!$B$11:$B$28,$B29,'Sunday Races 5-1-22'!$BO$11:$BO$28)</f>
        <v>0</v>
      </c>
      <c r="CM29" s="99">
        <f>SUMIF('Sunday Races 5-1-22'!$B$11:$B$28,$B29,'Sunday Races 5-1-22'!$BR$11:$BR$28)</f>
        <v>0</v>
      </c>
      <c r="CN29" s="99">
        <f>SUMIF('Long Distance Race 5-7-22'!$B$11:$B$27,$B29,'Long Distance Race 5-7-22'!$BF$11:$BF$27)</f>
        <v>0</v>
      </c>
      <c r="CO29" s="99">
        <f>SUMIF('Long Distance Race 5-7-22'!$B$11:$B$27,$B29,'Long Distance Race 5-7-22'!$BI$11:$BI$27)</f>
        <v>0</v>
      </c>
      <c r="CP29" s="99">
        <f>SUMIF('Long Distance Race 5-7-22'!$B$11:$B$27,$B29,'Long Distance Race 5-7-22'!$BL$11:$BL$27)</f>
        <v>0</v>
      </c>
      <c r="CQ29" s="99">
        <f>SUMIF('Long Distance Race 5-7-22'!$B$11:$B$27,$B29,'Long Distance Race 5-7-22'!$BO$11:$BO$27)</f>
        <v>0</v>
      </c>
      <c r="CR29" s="99">
        <f>SUMIF('Long Distance Race 5-7-22'!$B$11:$B$27,$B29,'Long Distance Race 5-7-22'!$BR$11:$BR$27)</f>
        <v>0</v>
      </c>
      <c r="CS29" s="99">
        <f>SUMIF('Memorial Day Regatta 5-28-22 Op'!$B$11:$B$27,$B29,'Memorial Day Regatta 5-28-22 Op'!$BF$11:$BF$27)</f>
        <v>0</v>
      </c>
      <c r="CT29" s="99">
        <f>SUMIF('Memorial Day Regatta 5-28-22 Op'!$B$11:$B$27,$B29,'Memorial Day Regatta 5-28-22 Op'!$BI$11:$BI$27)</f>
        <v>0</v>
      </c>
      <c r="CU29" s="99">
        <f>SUMIF('Memorial Day Regatta 5-28-22 Op'!$B$11:$B$27,$B29,'Memorial Day Regatta 5-28-22 Op'!$BL$11:$BL$27)</f>
        <v>0</v>
      </c>
      <c r="CV29" s="99">
        <f>SUMIF('Memorial Day Regatta 5-28-22 Op'!$B$11:$B$27,$B29,'Memorial Day Regatta 5-28-22 Op'!$BO$11:$BO$27)</f>
        <v>0</v>
      </c>
      <c r="CW29" s="99">
        <f>SUMIF('Memorial Day Regatta 5-28-22 Op'!$B$11:$B$27,$B29,'Memorial Day Regatta 5-28-22 Op'!$BR$11:$BR$27)</f>
        <v>0</v>
      </c>
      <c r="CX29" s="99">
        <f>SUMIF('Sunday Races 6-5-22'!$B$11:$B$28,$B29,'Sunday Races 6-5-22'!$BF$11:$BF$28)</f>
        <v>0</v>
      </c>
      <c r="CY29" s="99">
        <f>SUMIF('Sunday Races 6-5-22'!$B$11:$B$28,$B29,'Sunday Races 6-5-22'!$BI$11:$BI$28)</f>
        <v>0</v>
      </c>
      <c r="CZ29" s="99">
        <f>SUMIF('Sunday Races 6-5-22'!$B$11:$B$28,$B29,'Sunday Races 6-5-22'!$BL$11:$BL$28)</f>
        <v>0</v>
      </c>
      <c r="DA29" s="99">
        <f>SUMIF('Sunday Races 6-5-22'!$B$11:$B$28,$B29,'Sunday Races 6-5-22'!$BO$11:$BO$28)</f>
        <v>0</v>
      </c>
      <c r="DB29" s="99">
        <f>SUMIF('Sunday Races 6-5-22'!$B$11:$B$28,$B29,'Sunday Races 6-5-22'!$BR$11:$BR$28)</f>
        <v>0</v>
      </c>
      <c r="DC29" s="99">
        <f>SUMIF('Sunday Races 6-12-22'!$B$11:$B$24,$B29,'Sunday Races 6-12-22'!$BF$11:$BF$24)</f>
        <v>0</v>
      </c>
      <c r="DD29" s="99">
        <f>SUMIF('Sunday Races 6-12-22'!$B$11:$B$24,$B29,'Sunday Races 6-12-22'!$BI$11:$BI$24)</f>
        <v>0</v>
      </c>
      <c r="DE29" s="99">
        <f>SUMIF('Sunday Races 6-12-22'!$B$11:$B$24,$B29,'Sunday Races 6-12-22'!$BL$11:$BL$24)</f>
        <v>0</v>
      </c>
      <c r="DF29" s="99">
        <f>SUMIF('Sunday Races 6-12-22'!$B$11:$B$24,$B29,'Sunday Races 6-12-22'!$BO$11:$BO$24)</f>
        <v>0</v>
      </c>
      <c r="DG29" s="99">
        <f>SUMIF('Sunday Races 6-12-22'!$B$11:$B$24,$B29,'Sunday Races 6-12-22'!$BR$11:$BR$24)</f>
        <v>0</v>
      </c>
      <c r="DH29" s="99">
        <f>SUMIF('Saturday Races 6-18-22'!$B$11:$B$24,$B29,'Saturday Races 6-18-22'!$BF$11:$BF$24)</f>
        <v>0</v>
      </c>
      <c r="DI29" s="99">
        <f>SUMIF('Saturday Races 6-18-22'!$B$11:$B$24,$B29,'Saturday Races 6-18-22'!$BI$11:$BI$24)</f>
        <v>0</v>
      </c>
      <c r="DJ29" s="99">
        <f>SUMIF('Saturday Races 6-18-22'!$B$11:$B$24,$B29,'Saturday Races 6-18-22'!$BL$11:$BL$24)</f>
        <v>0</v>
      </c>
      <c r="DK29" s="99">
        <f>SUMIF('Saturday Races 6-18-22'!$B$11:$B$24,$B29,'Saturday Races 6-18-22'!$BO$11:$BO$24)</f>
        <v>0</v>
      </c>
      <c r="DL29" s="99">
        <f>SUMIF('Saturday Races 6-18-22'!$B$11:$B$24,$B29,'Saturday Races 6-18-22'!$BR$11:$BR$24)</f>
        <v>0</v>
      </c>
      <c r="DM29" s="99">
        <f>SUMIF('Caldwell Cup 6-25-22 TH'!$B$11:$B$25,$B29,'Caldwell Cup 6-25-22 TH'!$BF$11:$BF$25)</f>
        <v>0</v>
      </c>
      <c r="DN29" s="99">
        <f>SUMIF('Caldwell Cup 6-25-22 TH'!$B$11:$B$25,$B29,'Caldwell Cup 6-25-22 TH'!$BI$11:$BI$25)</f>
        <v>0</v>
      </c>
      <c r="DO29" s="99">
        <f>SUMIF('Caldwell Cup 6-25-22 TH'!$B$11:$B$25,$B29,'Caldwell Cup 6-25-22 TH'!$BL$11:$BL$25)</f>
        <v>0</v>
      </c>
      <c r="DP29" s="99">
        <f>SUMIF('Caldwell Cup 6-25-22 TH'!$B$11:$B$25,$B29,'Caldwell Cup 6-25-22 TH'!$BO$11:$BO$25)</f>
        <v>0</v>
      </c>
      <c r="DQ29" s="99">
        <f>SUMIF('Caldwell Cup 6-25-22 TH'!$B$11:$B$25,$B29,'Caldwell Cup 6-25-22 TH'!$BR$11:$BR$25)</f>
        <v>0</v>
      </c>
      <c r="DR29" s="99">
        <f>SUMIF('Caldwell Cup 6-25-22 FS'!$B$11:$B$18,$B29,'Caldwell Cup 6-25-22 FS'!$BF$11:$BF$18)</f>
        <v>0</v>
      </c>
      <c r="DS29" s="99">
        <f>SUMIF('Caldwell Cup 6-25-22 FS'!$B$11:$B$18,$B29,'Caldwell Cup 6-25-22 FS'!$BI$11:$BI$18)</f>
        <v>0</v>
      </c>
      <c r="DT29" s="99">
        <f>SUMIF('Caldwell Cup 6-25-22 FS'!$B$11:$B$18,$B29,'Caldwell Cup 6-25-22 FS'!$BL$11:$BL$18)</f>
        <v>0</v>
      </c>
      <c r="DU29" s="99">
        <f>SUMIF('Caldwell Cup 6-25-22 FS'!$B$11:$B$18,$B29,'Caldwell Cup 6-25-22 FS'!$BO$11:$BO$18)</f>
        <v>0</v>
      </c>
      <c r="DV29" s="99">
        <f>SUMIF('Caldwell Cup 6-25-22 FS'!$B$11:$B$18,$B29,'Caldwell Cup 6-25-22 FS'!$BR$11:$BR$18)</f>
        <v>0</v>
      </c>
      <c r="DW29" s="99">
        <f>SUMIF('Sunday Races 7-3-22'!$B$11:$B$25,$B29,'Sunday Races 7-3-22'!$BF$11:$BF$25)</f>
        <v>0</v>
      </c>
      <c r="DX29" s="99">
        <f>SUMIF('Sunday Races 7-3-22'!$B$11:$B$25,$B29,'Sunday Races 7-3-22'!$BI$11:$BI$25)</f>
        <v>0</v>
      </c>
      <c r="DY29" s="99">
        <f>SUMIF('Sunday Races 7-3-22'!$B$11:$B$25,$B29,'Sunday Races 7-3-22'!$BL$11:$BL$25)</f>
        <v>0</v>
      </c>
      <c r="DZ29" s="99">
        <f>SUMIF('Sunday Races 7-3-22'!$B$11:$B$25,$B29,'Sunday Races 7-3-22'!$BO$11:$BO$25)</f>
        <v>0</v>
      </c>
      <c r="EA29" s="99">
        <f>SUMIF('Sunday Races 7-3-22'!$B$11:$B$25,$B29,'Sunday Races 7-3-22'!$BR$11:$BR$25)</f>
        <v>0</v>
      </c>
      <c r="EB29" s="99">
        <f>SUMIF('Sunday Races 7-31-22'!$B$11:$B$25,$B29,'Sunday Races 7-31-22'!$BF$11:$BF$25)</f>
        <v>0</v>
      </c>
      <c r="EC29" s="99">
        <f>SUMIF('Sunday Races 7-31-22'!$B$11:$B$25,$B29,'Sunday Races 7-31-22'!$BI$11:$BI$25)</f>
        <v>0</v>
      </c>
      <c r="ED29" s="99">
        <f>SUMIF('Sunday Races 7-31-22'!$B$11:$B$25,$B29,'Sunday Races 7-31-22'!$BL$11:$BL$25)</f>
        <v>0</v>
      </c>
      <c r="EE29" s="99">
        <f>SUMIF('Sunday Races 7-31-22'!$B$11:$B$25,$B29,'Sunday Races 7-31-22'!$BO$11:$BO$25)</f>
        <v>0</v>
      </c>
      <c r="EF29" s="99">
        <f>SUMIF('Sunday Races 7-31-22'!$B$11:$B$25,$B29,'Sunday Races 7-31-22'!$BR$11:$BR$25)</f>
        <v>0</v>
      </c>
      <c r="EG29" s="99">
        <f>SUMIF('Sunday Races 8-14-22'!$B$11:$B$25,$B29,'Sunday Races 8-14-22'!$BF$11:$BF$25)</f>
        <v>0</v>
      </c>
      <c r="EH29" s="99">
        <f>SUMIF('Sunday Races 8-14-22'!$B$11:$B$25,$B29,'Sunday Races 8-14-22'!$BI$11:$BI$25)</f>
        <v>0</v>
      </c>
      <c r="EI29" s="99">
        <f>SUMIF('Sunday Races 8-14-22'!$B$11:$B$25,$B29,'Sunday Races 8-14-22'!$BL$11:$BL$25)</f>
        <v>0</v>
      </c>
      <c r="EJ29" s="99">
        <f>SUMIF('Sunday Races 8-14-22'!$B$11:$B$25,$B29,'Sunday Races 8-14-22'!$BO$11:$BO$25)</f>
        <v>0</v>
      </c>
      <c r="EK29" s="99">
        <f>SUMIF('Sunday Races 8-14-22'!$B$11:$B$25,$B29,'Sunday Races 8-14-22'!$BR$11:$BR$25)</f>
        <v>0</v>
      </c>
      <c r="EL29" s="99">
        <f>SUMIF('Saturday Races 8-20-22'!$B$11:$B$25,$B29,'Saturday Races 8-20-22'!$BF$11:$BF$25)</f>
        <v>0</v>
      </c>
      <c r="EM29" s="99">
        <f>SUMIF('Saturday Races 8-20-22'!$B$11:$B$25,$B29,'Saturday Races 8-20-22'!$BI$11:$BI$25)</f>
        <v>0</v>
      </c>
      <c r="EN29" s="99">
        <f>SUMIF('Saturday Races 8-20-22'!$B$11:$B$25,$B29,'Saturday Races 8-20-22'!$BL$11:$BL$25)</f>
        <v>0</v>
      </c>
      <c r="EO29" s="99">
        <f>SUMIF('Saturday Races 8-20-22'!$B$11:$B$25,$B29,'Saturday Races 8-20-22'!$BO$11:$BO$25)</f>
        <v>0</v>
      </c>
      <c r="EP29" s="99">
        <f>SUMIF('Saturday Races 8-20-22'!$B$11:$B$25,$B29,'Saturday Races 8-20-22'!$BR$11:$BR$25)</f>
        <v>0</v>
      </c>
      <c r="EQ29" s="99">
        <f>SUMIF('Sunday Races 9-11-22'!$B$11:$B$20,$B29,'Sunday Races 9-11-22'!$BF$11:$BF$20)</f>
        <v>0</v>
      </c>
      <c r="ER29" s="99">
        <f>SUMIF('Sunday Races 9-11-22'!$B$11:$B$20,$B29,'Sunday Races 9-11-22'!$BI$11:$BI$20)</f>
        <v>0</v>
      </c>
      <c r="ES29" s="99">
        <f>SUMIF('Sunday Races 9-11-22'!$B$11:$B$20,$B29,'Sunday Races 9-11-22'!$BL$11:$BL$20)</f>
        <v>0</v>
      </c>
      <c r="ET29" s="99">
        <f>SUMIF('Sunday Races 9-11-22'!$B$11:$B$20,$B29,'Sunday Races 9-11-22'!$BO$11:$BO$20)</f>
        <v>0</v>
      </c>
      <c r="EU29" s="99">
        <f>SUMIF('Sunday Races 9-11-22'!$B$11:$B$20,$B29,'Sunday Races 9-11-22'!$BR$11:$BR$20)</f>
        <v>0</v>
      </c>
      <c r="EV29" s="99">
        <f>SUMIF('2022-09-17 Leukemia Cup TH'!$B$11:$B$26,$B29,'2022-09-17 Leukemia Cup TH'!$BF$11:$BF$26)</f>
        <v>0</v>
      </c>
      <c r="EW29" s="99">
        <f>SUMIF('2022-09-17 Leukemia Cup TH'!$B$11:$B$26,$B29,'2022-09-17 Leukemia Cup TH'!$BI$11:$BI$26)</f>
        <v>0</v>
      </c>
      <c r="EX29" s="99">
        <f>SUMIF('2022-09-17 Leukemia Cup TH'!$B$11:$B$26,$B29,'2022-09-17 Leukemia Cup TH'!$BL$11:$BL$26)</f>
        <v>0</v>
      </c>
      <c r="EY29" s="99">
        <f>SUMIF('2022-09-17 Leukemia Cup TH'!$B$11:$B$26,$B29,'2022-09-17 Leukemia Cup TH'!$BO$11:$BO$26)</f>
        <v>0</v>
      </c>
      <c r="EZ29" s="99">
        <f>SUMIF('2022-09-17 Leukemia Cup TH'!$B$11:$B$26,$B29,'2022-09-17 Leukemia Cup TH'!$BR$11:$BR$26)</f>
        <v>0</v>
      </c>
      <c r="FA29" s="99">
        <f>SUMIF('Smith-Berry LDR 9-24-22'!$B$11:$B$28,$B29,'Smith-Berry LDR 9-24-22'!$BF$11:$BF$28)</f>
        <v>0</v>
      </c>
      <c r="FB29" s="99">
        <f>SUMIF('Smith-Berry LDR 9-24-22'!$B$11:$B$28,$B29,'Smith-Berry LDR 9-24-22'!$BI$11:$BI$28)</f>
        <v>0</v>
      </c>
      <c r="FC29" s="99">
        <f>SUMIF('Smith-Berry LDR 9-24-22'!$B$11:$B$28,$B29,'Smith-Berry LDR 9-24-22'!$BL$11:$BL$28)</f>
        <v>0</v>
      </c>
      <c r="FD29" s="99">
        <f>SUMIF('Smith-Berry LDR 9-24-22'!$B$11:$B$28,$B29,'Smith-Berry LDR 9-24-22'!$BO$11:$BO$28)</f>
        <v>0</v>
      </c>
      <c r="FE29" s="99">
        <f>SUMIF('Smith-Berry LDR 9-24-22'!$B$11:$B$28,$B29,'Smith-Berry LDR 9-24-22'!$BR$11:$BR$28)</f>
        <v>0</v>
      </c>
      <c r="FF29" s="99">
        <f>SUMIF('Sunday Races 10-9-22'!$B$11:$B$15,$B29,'Sunday Races 10-9-22'!$BF$11:$BF$15)</f>
        <v>0</v>
      </c>
      <c r="FG29" s="99">
        <f>SUMIF('Sunday Races 10-9-22'!$B$11:$B$15,$B29,'Sunday Races 10-9-22'!$BI$11:$BI$15)</f>
        <v>0</v>
      </c>
      <c r="FH29" s="99">
        <f>SUMIF('Sunday Races 10-9-22'!$B$11:$B$15,$B29,'Sunday Races 10-9-22'!$BL$11:$BL$15)</f>
        <v>0</v>
      </c>
      <c r="FI29" s="99">
        <f>SUMIF('Sunday Races 10-9-22'!$B$11:$B$15,$B29,'Sunday Races 10-9-22'!$BO$11:$BO$15)</f>
        <v>0</v>
      </c>
      <c r="FJ29" s="99">
        <f>SUMIF('Sunday Races 10-9-22'!$B$11:$B$15,$B29,'Sunday Races 10-9-22'!$BR$11:$BR$15)</f>
        <v>0</v>
      </c>
      <c r="FK29" s="99">
        <f>SUMIF('Great Pumpkin Regatta 10-15-22'!$B$11:$B$53,$B29,'Great Pumpkin Regatta 10-15-22'!$BF$11:$BF$53)</f>
        <v>0</v>
      </c>
      <c r="FL29" s="99">
        <f>SUMIF('Great Pumpkin Regatta 10-15-22'!$B$11:$B$53,$B29,'Great Pumpkin Regatta 10-15-22'!$BI$11:$BI$53)</f>
        <v>0</v>
      </c>
      <c r="FM29" s="99">
        <f>SUMIF('Great Pumpkin Regatta 10-15-22'!$B$11:$B$53,$B29,'Great Pumpkin Regatta 10-15-22'!$BL$11:$BL$53)</f>
        <v>0</v>
      </c>
      <c r="FN29" s="99">
        <f>SUMIF('Great Pumpkin Regatta 10-15-22'!$B$11:$B$53,$B29,'Great Pumpkin Regatta 10-15-22'!$BO$11:$BO$53)</f>
        <v>0</v>
      </c>
      <c r="FO29" s="99">
        <f>SUMIF('Great Pumpkin Regatta 10-15-22'!$B$11:$B$53,$B29,'Great Pumpkin Regatta 10-15-22'!$BR$11:$BR$53)</f>
        <v>0</v>
      </c>
      <c r="FP29" s="99">
        <f>SUMIF('Sunday Races 10-23-22'!$B$11:$B$16,$B29,'Sunday Races 10-23-22'!$BF$11:$BF$16)</f>
        <v>0</v>
      </c>
      <c r="FQ29" s="99">
        <f>SUMIF('Sunday Races 10-23-22'!$B$11:$B$16,$B29,'Sunday Races 10-23-22'!$BI$11:$BI$16)</f>
        <v>0</v>
      </c>
      <c r="FR29" s="99">
        <f>SUMIF('Sunday Races 10-23-22'!$B$11:$B$16,$B29,'Sunday Races 10-23-22'!$BL$11:$BL$16)</f>
        <v>0</v>
      </c>
      <c r="FS29" s="99">
        <f>SUMIF('Sunday Races 10-23-22'!$B$11:$B$16,$B29,'Sunday Races 10-23-22'!$BO$11:$BO$16)</f>
        <v>0</v>
      </c>
      <c r="FT29" s="99">
        <f>SUMIF('Sunday Races 10-23-22'!$B$11:$B$16,$B29,'Sunday Races 10-23-22'!$BR$11:$BR$16)</f>
        <v>0</v>
      </c>
      <c r="FU29" s="100"/>
      <c r="FV29" s="101"/>
      <c r="FW29" s="102">
        <f t="shared" si="41"/>
        <v>0</v>
      </c>
      <c r="FX29" s="102">
        <f t="shared" si="41"/>
        <v>0</v>
      </c>
      <c r="FY29" s="102">
        <f t="shared" si="41"/>
        <v>0</v>
      </c>
      <c r="FZ29" s="102">
        <f t="shared" si="41"/>
        <v>0</v>
      </c>
      <c r="GA29" s="102">
        <f t="shared" si="41"/>
        <v>0</v>
      </c>
      <c r="GB29" s="102">
        <f t="shared" si="41"/>
        <v>0</v>
      </c>
      <c r="GC29" s="102">
        <f t="shared" si="41"/>
        <v>0</v>
      </c>
      <c r="GD29" s="102">
        <f t="shared" si="41"/>
        <v>0</v>
      </c>
      <c r="GE29" s="102">
        <f t="shared" si="41"/>
        <v>0</v>
      </c>
      <c r="GF29" s="102">
        <f t="shared" si="41"/>
        <v>0</v>
      </c>
      <c r="GG29" s="102">
        <f t="shared" si="42"/>
        <v>0</v>
      </c>
      <c r="GH29" s="102">
        <f t="shared" si="42"/>
        <v>0</v>
      </c>
      <c r="GI29" s="102">
        <f t="shared" si="42"/>
        <v>0</v>
      </c>
      <c r="GJ29" s="102">
        <f t="shared" si="42"/>
        <v>0</v>
      </c>
      <c r="GK29" s="102">
        <f t="shared" si="42"/>
        <v>0</v>
      </c>
      <c r="GL29" s="102">
        <f t="shared" si="42"/>
        <v>0</v>
      </c>
      <c r="GM29" s="102">
        <f t="shared" si="42"/>
        <v>0</v>
      </c>
      <c r="GN29" s="102">
        <f t="shared" si="42"/>
        <v>0</v>
      </c>
      <c r="GO29" s="102">
        <f t="shared" si="42"/>
        <v>0</v>
      </c>
      <c r="GP29" s="102">
        <f t="shared" si="42"/>
        <v>0</v>
      </c>
      <c r="GQ29" s="102">
        <f t="shared" si="43"/>
        <v>0</v>
      </c>
      <c r="GR29" s="102">
        <f t="shared" si="43"/>
        <v>0</v>
      </c>
      <c r="GS29" s="102">
        <f t="shared" si="43"/>
        <v>0</v>
      </c>
      <c r="GT29" s="102">
        <f t="shared" si="43"/>
        <v>0</v>
      </c>
      <c r="GU29" s="102">
        <f t="shared" si="43"/>
        <v>0</v>
      </c>
      <c r="GV29" s="102">
        <f t="shared" si="43"/>
        <v>0</v>
      </c>
      <c r="GW29" s="102">
        <f t="shared" si="43"/>
        <v>0</v>
      </c>
      <c r="GX29" s="102">
        <f t="shared" si="43"/>
        <v>0</v>
      </c>
      <c r="GY29" s="102">
        <f t="shared" si="43"/>
        <v>0</v>
      </c>
      <c r="GZ29" s="102">
        <f t="shared" si="43"/>
        <v>0</v>
      </c>
      <c r="HA29" s="102">
        <f t="shared" si="44"/>
        <v>0</v>
      </c>
      <c r="HB29" s="102">
        <f t="shared" si="44"/>
        <v>0</v>
      </c>
      <c r="HC29" s="102">
        <f t="shared" si="44"/>
        <v>0</v>
      </c>
      <c r="HD29" s="102">
        <f t="shared" si="44"/>
        <v>0</v>
      </c>
      <c r="HE29" s="102">
        <f t="shared" si="44"/>
        <v>0</v>
      </c>
      <c r="HF29" s="102">
        <f t="shared" si="44"/>
        <v>0</v>
      </c>
      <c r="HG29" s="102">
        <f t="shared" si="44"/>
        <v>0</v>
      </c>
      <c r="HH29" s="102">
        <f t="shared" si="44"/>
        <v>0</v>
      </c>
      <c r="HI29" s="102">
        <f t="shared" si="44"/>
        <v>0</v>
      </c>
      <c r="HJ29" s="102">
        <f t="shared" si="44"/>
        <v>0</v>
      </c>
      <c r="HK29" s="102">
        <f t="shared" si="45"/>
        <v>0</v>
      </c>
      <c r="HL29" s="102">
        <f t="shared" si="45"/>
        <v>0</v>
      </c>
      <c r="HM29" s="102">
        <f t="shared" si="45"/>
        <v>0</v>
      </c>
      <c r="HN29" s="102">
        <f t="shared" si="45"/>
        <v>0</v>
      </c>
      <c r="HO29" s="102">
        <f t="shared" si="45"/>
        <v>0</v>
      </c>
      <c r="HP29" s="102">
        <f t="shared" si="45"/>
        <v>0</v>
      </c>
      <c r="HQ29" s="102">
        <f t="shared" si="45"/>
        <v>0</v>
      </c>
      <c r="HR29" s="102">
        <f t="shared" si="45"/>
        <v>0</v>
      </c>
      <c r="HS29" s="102">
        <f t="shared" si="45"/>
        <v>0</v>
      </c>
      <c r="HT29" s="102">
        <f t="shared" si="45"/>
        <v>0</v>
      </c>
      <c r="HU29" s="102">
        <f t="shared" si="46"/>
        <v>0</v>
      </c>
      <c r="HV29" s="102">
        <f t="shared" si="46"/>
        <v>0</v>
      </c>
      <c r="HW29" s="102">
        <f t="shared" si="46"/>
        <v>0</v>
      </c>
      <c r="HX29" s="102">
        <f t="shared" si="46"/>
        <v>0</v>
      </c>
      <c r="HY29" s="102">
        <f t="shared" si="46"/>
        <v>0</v>
      </c>
      <c r="HZ29" s="102">
        <f t="shared" si="46"/>
        <v>0</v>
      </c>
      <c r="IA29" s="102">
        <f t="shared" si="46"/>
        <v>0</v>
      </c>
      <c r="IB29" s="102">
        <f t="shared" si="46"/>
        <v>0</v>
      </c>
      <c r="IC29" s="102">
        <f t="shared" si="46"/>
        <v>0</v>
      </c>
      <c r="ID29" s="102">
        <f t="shared" si="46"/>
        <v>0</v>
      </c>
      <c r="IE29" s="102">
        <f t="shared" si="47"/>
        <v>0</v>
      </c>
      <c r="IF29" s="102">
        <f t="shared" si="47"/>
        <v>0</v>
      </c>
      <c r="IG29" s="102">
        <f t="shared" si="47"/>
        <v>0</v>
      </c>
      <c r="IH29" s="102">
        <f t="shared" si="47"/>
        <v>0</v>
      </c>
      <c r="II29" s="102">
        <f t="shared" si="47"/>
        <v>0</v>
      </c>
      <c r="IJ29" s="102">
        <f t="shared" si="47"/>
        <v>0</v>
      </c>
      <c r="IK29" s="102">
        <f t="shared" si="47"/>
        <v>0</v>
      </c>
      <c r="IL29" s="102">
        <f t="shared" si="47"/>
        <v>0</v>
      </c>
      <c r="IM29" s="102">
        <f t="shared" si="47"/>
        <v>0</v>
      </c>
      <c r="IN29" s="102">
        <f t="shared" si="47"/>
        <v>0</v>
      </c>
      <c r="IO29" s="102">
        <f t="shared" si="47"/>
        <v>0</v>
      </c>
      <c r="IP29" s="102">
        <f t="shared" si="47"/>
        <v>0</v>
      </c>
      <c r="IQ29" s="102">
        <f t="shared" si="47"/>
        <v>0</v>
      </c>
      <c r="IR29" s="102">
        <f t="shared" si="47"/>
        <v>0</v>
      </c>
      <c r="IS29" s="102">
        <f t="shared" si="47"/>
        <v>0</v>
      </c>
      <c r="IU29" s="99">
        <f>SUMIF('2021 Club Championship Crew'!$B$11:$B$14,$B29,'2021 Club Championship Crew'!$BN$11:$BN$14)</f>
        <v>0</v>
      </c>
      <c r="IV29" s="99">
        <f>SUMIF('2021 Club Championship Crew'!$B$11:$B$14,$B29,'2021 Club Championship Crew'!$BQ$11:$BQ$14)</f>
        <v>0</v>
      </c>
      <c r="IW29" s="99">
        <f>SUMIF('2021 Club Championship Crew'!$B$11:$B$14,$B29,'2021 Club Championship Crew'!$BT$11:$BT$14)</f>
        <v>0</v>
      </c>
      <c r="IX29" s="99">
        <f>SUMIF('2021 Club Championship Crew'!$B$11:$B$14,$B29,'2021 Club Championship Crew'!$BW$11:$BW$14)</f>
        <v>0</v>
      </c>
      <c r="IY29" s="99">
        <f>SUMIF('2021 Club Championship Crew'!$B$11:$B$14,$B29,'2021 Club Championship Crew'!$CC$11:$CC$14)</f>
        <v>0</v>
      </c>
    </row>
    <row r="30" spans="1:259" ht="15" customHeight="1" x14ac:dyDescent="0.2">
      <c r="A30" s="134">
        <f t="shared" si="17"/>
        <v>16</v>
      </c>
      <c r="B30" s="103" t="s">
        <v>675</v>
      </c>
      <c r="C30" s="96">
        <f t="shared" si="39"/>
        <v>0</v>
      </c>
      <c r="D30" s="97">
        <f t="shared" si="40"/>
        <v>0</v>
      </c>
      <c r="E30" s="96">
        <f t="shared" si="8"/>
        <v>0</v>
      </c>
      <c r="F30" s="98">
        <f t="shared" si="9"/>
        <v>0</v>
      </c>
      <c r="G30" s="99">
        <f>SUMIF('Saturday Race 11-06-21'!$B$11:$B$24,$B30,'Saturday Race 11-06-21'!$BF$11:$BF$24)</f>
        <v>0</v>
      </c>
      <c r="H30" s="99">
        <f>SUMIF('Saturday Race 11-06-21'!$B$11:$B$24,$B30,'Saturday Race 11-06-21'!$BI$11:$BI$24)</f>
        <v>0</v>
      </c>
      <c r="I30" s="99">
        <f>SUMIF('Saturday Race 11-06-21'!$B$11:$B$24,$B30,'Saturday Race 11-06-21'!$BL$11:$BL$24)</f>
        <v>0</v>
      </c>
      <c r="J30" s="99">
        <f>SUMIF('Saturday Race 11-06-21'!$B$11:$B$24,$B30,'Saturday Race 11-06-21'!$BO$11:$BO$24)</f>
        <v>0</v>
      </c>
      <c r="K30" s="99">
        <f>SUMIF('Saturday Race 11-06-21'!$B$11:$B$24,$B30,'Saturday Race 11-06-21'!$BR$11:$BR$24)</f>
        <v>0</v>
      </c>
      <c r="L30" s="99">
        <f>SUMIF('Saturday Race 11-20-21'!$B$11:$B$24,$B30,'Saturday Race 11-20-21'!$BF$11:$BF$24)</f>
        <v>0</v>
      </c>
      <c r="M30" s="99">
        <f>SUMIF('Saturday Race 11-20-21'!$B$11:$B$24,$B30,'Saturday Race 11-20-21'!$BI$11:$BI$24)</f>
        <v>0</v>
      </c>
      <c r="N30" s="99">
        <f>SUMIF('Saturday Race 11-20-21'!$B$11:$B$24,$B30,'Saturday Race 11-20-21'!$BL$11:$BL$24)</f>
        <v>0</v>
      </c>
      <c r="O30" s="99">
        <f>SUMIF('Saturday Race 11-20-21'!$B$11:$B$24,$B30,'Saturday Race 11-20-21'!$BO$11:$BO$24)</f>
        <v>0</v>
      </c>
      <c r="P30" s="99">
        <f>SUMIF('Saturday Race 11-20-21'!$B$11:$B$24,$B30,'Saturday Race 11-20-21'!$BR$11:$BR$24)</f>
        <v>0</v>
      </c>
      <c r="Q30" s="99">
        <f>SUMIF('One Day 12-04-21 Scots'!$B$11:$B$24,$B30,'One Day 12-04-21 Scots'!$BF$11:$BF$24)</f>
        <v>0</v>
      </c>
      <c r="R30" s="99">
        <f>SUMIF('One Day 12-04-21 Scots'!$B$11:$B$24,$B30,'One Day 12-04-21 Scots'!$BI$11:$BI$24)</f>
        <v>0</v>
      </c>
      <c r="S30" s="99">
        <f>SUMIF('One Day 12-04-21 Scots'!$B$11:$B$24,$B30,'One Day 12-04-21 Scots'!$BL$11:$BL$24)</f>
        <v>0</v>
      </c>
      <c r="T30" s="99">
        <f>SUMIF('One Day 12-04-21 Scots'!$B$11:$B$24,$B30,'One Day 12-04-21 Scots'!$BO$11:$BO$24)</f>
        <v>0</v>
      </c>
      <c r="U30" s="99">
        <f>SUMIF('One Day 12-04-21 Scots'!$B$11:$B$24,$B30,'One Day 12-04-21 Scots'!$BR$11:$BR$24)</f>
        <v>0</v>
      </c>
      <c r="V30" s="99">
        <f>SUMIF('One Day 12-04-21 Thistles'!$B$11:$B$25,$B30,'One Day 12-04-21 Thistles'!$BF$11:$BF$25)</f>
        <v>0</v>
      </c>
      <c r="W30" s="99">
        <f>SUMIF('One Day 12-04-21 Thistles'!$B$11:$B$25,$B30,'One Day 12-04-21 Thistles'!$BI$11:$BI$25)</f>
        <v>0</v>
      </c>
      <c r="X30" s="99">
        <f>SUMIF('One Day 12-04-21 Thistles'!$B$11:$B$25,$B30,'One Day 12-04-21 Thistles'!$BL$11:$BL$25)</f>
        <v>0</v>
      </c>
      <c r="Y30" s="99">
        <f>SUMIF('One Day 12-04-21 Thistles'!$B$11:$B$25,$B30,'One Day 12-04-21 Thistles'!$BO$11:$BO$25)</f>
        <v>0</v>
      </c>
      <c r="Z30" s="99">
        <f>SUMIF('One Day 12-04-21 Thistles'!$B$11:$B$25,$B30,'One Day 12-04-21 Thistles'!$BR$11:$BR$25)</f>
        <v>0</v>
      </c>
      <c r="AA30" s="99">
        <f>SUMIF('Saturday Race 1-08-22'!$B$11:$B$20,$B30,'Saturday Race 1-08-22'!$BF$11:$BF$20)</f>
        <v>0</v>
      </c>
      <c r="AB30" s="99">
        <f>SUMIF('Saturday Race 1-08-22'!$B$11:$B$20,$B30,'Saturday Race 1-08-22'!$BI$11:$BI$20)</f>
        <v>0</v>
      </c>
      <c r="AC30" s="99">
        <f>SUMIF('Saturday Race 1-08-22'!$B$11:$B$20,$B30,'Saturday Race 1-08-22'!$BL$11:$BL$20)</f>
        <v>0</v>
      </c>
      <c r="AD30" s="99">
        <f>SUMIF('Saturday Race 1-08-22'!$B$11:$B$20,$B30,'Saturday Race 1-08-22'!$BO$11:$BO$20)</f>
        <v>0</v>
      </c>
      <c r="AE30" s="99">
        <f>SUMIF('Saturday Race 1-08-22'!$B$11:$B$20,$B30,'Saturday Race 1-08-22'!$BR$11:$BR$20)</f>
        <v>0</v>
      </c>
      <c r="AF30" s="99">
        <f>SUMIF('Saturday Race 1-22-22'!$B$11:$B$20,$B30,'Saturday Race 1-22-22'!$BF$11:$BF$20)</f>
        <v>0</v>
      </c>
      <c r="AG30" s="99">
        <f>SUMIF('Saturday Race 1-22-22'!$B$11:$B$20,$B30,'Saturday Race 1-22-22'!$BI$11:$BI$20)</f>
        <v>0</v>
      </c>
      <c r="AH30" s="99">
        <f>SUMIF('Saturday Race 1-22-22'!$B$11:$B$20,$B30,'Saturday Race 1-22-22'!$BL$11:$BL$20)</f>
        <v>0</v>
      </c>
      <c r="AI30" s="99">
        <f>SUMIF('Saturday Race 1-22-22'!$B$11:$B$20,$B30,'Saturday Race 1-22-22'!$BO$11:$BO$20)</f>
        <v>0</v>
      </c>
      <c r="AJ30" s="99">
        <f>SUMIF('Saturday Race 1-22-22'!$B$11:$B$20,$B30,'Saturday Race 1-22-22'!$BR$11:$BR$20)</f>
        <v>0</v>
      </c>
      <c r="AK30" s="99">
        <f>SUMIF('Sunday Race 2-6-22'!$B$11:$B$20,$B30,'Sunday Race 2-6-22'!$BF$11:$BF$20)</f>
        <v>0</v>
      </c>
      <c r="AL30" s="99">
        <f>SUMIF('Sunday Race 2-6-22'!$B$11:$B$20,$B30,'Sunday Race 2-6-22'!$BI$11:$BI$20)</f>
        <v>0</v>
      </c>
      <c r="AM30" s="99">
        <f>SUMIF('Sunday Race 2-6-22'!$B$11:$B$20,$B30,'Sunday Race 2-6-22'!$BL$11:$BL$20)</f>
        <v>0</v>
      </c>
      <c r="AN30" s="99">
        <f>SUMIF('Sunday Race 2-6-22'!$B$11:$B$20,$B30,'Sunday Race 2-6-22'!$BO$11:$BO$20)</f>
        <v>0</v>
      </c>
      <c r="AO30" s="99">
        <f>SUMIF('Sunday Race 2-6-22'!$B$11:$B$20,$B30,'Sunday Race 2-6-22'!$BR$11:$BR$20)</f>
        <v>0</v>
      </c>
      <c r="AP30" s="99">
        <f>SUMIF('Chili One Day 2-12-22 Scots'!$B$11:$B$20,$B30,'Chili One Day 2-12-22 Scots'!$BF$11:$BF$20)</f>
        <v>0</v>
      </c>
      <c r="AQ30" s="99">
        <f>SUMIF('Chili One Day 2-12-22 Scots'!$B$11:$B$20,$B30,'Chili One Day 2-12-22 Scots'!$BI$11:$BI$20)</f>
        <v>0</v>
      </c>
      <c r="AR30" s="99">
        <f>SUMIF('Chili One Day 2-12-22 Scots'!$B$11:$B$20,$B30,'Chili One Day 2-12-22 Scots'!$BL$11:$BL$20)</f>
        <v>0</v>
      </c>
      <c r="AS30" s="99">
        <f>SUMIF('Chili One Day 2-12-22 Scots'!$B$11:$B$20,$B30,'Chili One Day 2-12-22 Scots'!$BO$11:$BO$20)</f>
        <v>0</v>
      </c>
      <c r="AT30" s="99">
        <f>SUMIF('Chili One Day 2-12-22 Scots'!$B$11:$B$20,$B30,'Chili One Day 2-12-22 Scots'!$BR$11:$BR$20)</f>
        <v>0</v>
      </c>
      <c r="AU30" s="99">
        <f>SUMIF('Chili One Day 2-12-22 Thistles'!$B$11:$B$20,$B30,'Chili One Day 2-12-22 Thistles'!$BF$11:$BF$20)</f>
        <v>0</v>
      </c>
      <c r="AV30" s="99">
        <f>SUMIF('Chili One Day 2-12-22 Thistles'!$B$11:$B$20,$B30,'Chili One Day 2-12-22 Thistles'!$BI$11:$BI$20)</f>
        <v>0</v>
      </c>
      <c r="AW30" s="99">
        <f>SUMIF('Chili One Day 2-12-22 Thistles'!$B$11:$B$20,$B30,'Chili One Day 2-12-22 Thistles'!$BL$11:$BL$20)</f>
        <v>0</v>
      </c>
      <c r="AX30" s="99">
        <f>SUMIF('Chili One Day 2-12-22 Thistles'!$B$11:$B$20,$B30,'Chili One Day 2-12-22 Thistles'!$BO$11:$BO$20)</f>
        <v>0</v>
      </c>
      <c r="AY30" s="99">
        <f>SUMIF('Chili One Day 2-12-22 Thistles'!$B$11:$B$20,$B30,'Chili One Day 2-12-22 Thistles'!$BR$11:$BR$20)</f>
        <v>0</v>
      </c>
      <c r="AZ30" s="99">
        <f>SUMIF('Sunday Race 2-20-22'!$B$11:$B$20,$B30,'Sunday Race 2-20-22'!$BF$11:$BF$20)</f>
        <v>0</v>
      </c>
      <c r="BA30" s="99">
        <f>SUMIF('Sunday Race 2-20-22'!$B$11:$B$20,$B30,'Sunday Race 2-20-22'!$BI$11:$BI$20)</f>
        <v>0</v>
      </c>
      <c r="BB30" s="99">
        <f>SUMIF('Sunday Race 2-20-22'!$B$11:$B$20,$B30,'Sunday Race 2-20-22'!$BL$11:$BL$20)</f>
        <v>0</v>
      </c>
      <c r="BC30" s="99">
        <f>SUMIF('Sunday Race 2-20-22'!$B$11:$B$20,$B30,'Sunday Race 2-20-22'!$BO$11:$BO$20)</f>
        <v>0</v>
      </c>
      <c r="BD30" s="99">
        <f>SUMIF('Sunday Race 2-20-22'!$B$11:$B$20,$B30,'Sunday Race 2-20-22'!$BR$11:$BR$20)</f>
        <v>0</v>
      </c>
      <c r="BE30" s="99">
        <f>SUMIF('Sunday Race 2-27-22'!$B$11:$B$20,$B30,'Sunday Race 2-27-22'!$BF$11:$BF$20)</f>
        <v>0</v>
      </c>
      <c r="BF30" s="99">
        <f>SUMIF('Sunday Race 2-27-22'!$B$11:$B$20,$B30,'Sunday Race 2-27-22'!$BI$11:$BI$20)</f>
        <v>0</v>
      </c>
      <c r="BG30" s="99">
        <f>SUMIF('Sunday Race 2-27-22'!$B$11:$B$20,$B30,'Sunday Race 2-27-22'!$BL$11:$BL$20)</f>
        <v>0</v>
      </c>
      <c r="BH30" s="99">
        <f>SUMIF('Sunday Race 2-27-22'!$B$11:$B$20,$B30,'Sunday Race 2-27-22'!$BO$11:$BO$20)</f>
        <v>0</v>
      </c>
      <c r="BI30" s="99">
        <f>SUMIF('Sunday Race 2-27-22'!$B$11:$B$20,$B30,'Sunday Race 2-27-22'!$BR$11:$BR$20)</f>
        <v>0</v>
      </c>
      <c r="BJ30" s="99">
        <f>SUMIF('Sunday Race 3-13-22'!$B$11:$B$21,$B30,'Sunday Race 3-13-22'!$BF$11:$BF$21)</f>
        <v>0</v>
      </c>
      <c r="BK30" s="99">
        <f>SUMIF('Sunday Race 3-13-22'!$B$11:$B$21,$B30,'Sunday Race 3-13-22'!$BI$11:$BI$21)</f>
        <v>0</v>
      </c>
      <c r="BL30" s="99">
        <f>SUMIF('Sunday Race 3-13-22'!$B$11:$B$21,$B30,'Sunday Race 3-13-22'!$BL$11:$BL$21)</f>
        <v>0</v>
      </c>
      <c r="BM30" s="99">
        <f>SUMIF('Sunday Race 3-13-22'!$B$11:$B$21,$B30,'Sunday Race 3-13-22'!$BO$11:$BO$21)</f>
        <v>0</v>
      </c>
      <c r="BN30" s="99">
        <f>SUMIF('Sunday Race 3-13-22'!$B$11:$B$21,$B30,'Sunday Race 3-13-22'!$BR$11:$BR$21)</f>
        <v>0</v>
      </c>
      <c r="BO30" s="99">
        <f>SUMIF('Saturday Race 3-19-22'!$B$11:$B$26,$B30,'Saturday Race 3-19-22'!$BF$11:$BF$26)</f>
        <v>0</v>
      </c>
      <c r="BP30" s="99">
        <f>SUMIF('Saturday Race 3-19-22'!$B$11:$B$26,$B30,'Saturday Race 3-19-22'!$BI$11:$BI$26)</f>
        <v>0</v>
      </c>
      <c r="BQ30" s="99">
        <f>SUMIF('Saturday Race 3-19-22'!$B$11:$B$26,$B30,'Saturday Race 3-19-22'!$BL$11:$BL$26)</f>
        <v>0</v>
      </c>
      <c r="BR30" s="99">
        <f>SUMIF('Saturday Race 3-19-22'!$B$11:$B$26,$B30,'Saturday Race 3-19-22'!$BO$11:$BO$26)</f>
        <v>0</v>
      </c>
      <c r="BS30" s="99">
        <f>SUMIF('Saturday Race 3-19-22'!$B$11:$B$26,$B30,'Saturday Race 3-19-22'!$BR$11:$BR$26)</f>
        <v>0</v>
      </c>
      <c r="BT30" s="99">
        <f>SUMIF('Sunday Races 4-10-22'!$B$11:$B$26,$B30,'Sunday Races 4-10-22'!$BF$11:$BF$26)</f>
        <v>0</v>
      </c>
      <c r="BU30" s="99">
        <f>SUMIF('Sunday Races 4-10-22'!$B$11:$B$26,$B30,'Sunday Races 4-10-22'!$BI$11:$BI$26)</f>
        <v>0</v>
      </c>
      <c r="BV30" s="99">
        <f>SUMIF('Sunday Races 4-10-22'!$B$11:$B$26,$B30,'Sunday Races 4-10-22'!$BL$11:$BL$26)</f>
        <v>0</v>
      </c>
      <c r="BW30" s="99">
        <f>SUMIF('Sunday Races 4-10-22'!$B$11:$B$26,$B30,'Sunday Races 4-10-22'!$BO$11:$BO$26)</f>
        <v>0</v>
      </c>
      <c r="BX30" s="99">
        <f>SUMIF('Sunday Races 4-10-22'!$B$11:$B$26,$B30,'Sunday Races 4-10-22'!$BR$11:$BR$26)</f>
        <v>0</v>
      </c>
      <c r="BY30" s="99">
        <f>SUMIF('Easter One Day 4-16-22 FS'!$B$11:$B$26,$B30,'Easter One Day 4-16-22 FS'!$BF$11:$BF$26)</f>
        <v>0</v>
      </c>
      <c r="BZ30" s="99">
        <f>SUMIF('Easter One Day 4-16-22 FS'!$B$11:$B$26,$B30,'Easter One Day 4-16-22 FS'!$BI$11:$BI$26)</f>
        <v>0</v>
      </c>
      <c r="CA30" s="99">
        <f>SUMIF('Easter One Day 4-16-22 FS'!$B$11:$B$26,$B30,'Easter One Day 4-16-22 FS'!$BL$11:$BL$26)</f>
        <v>0</v>
      </c>
      <c r="CB30" s="99">
        <f>SUMIF('Easter One Day 4-16-22 FS'!$B$11:$B$26,$B30,'Easter One Day 4-16-22 FS'!$BO$11:$BO$26)</f>
        <v>0</v>
      </c>
      <c r="CC30" s="99">
        <f>SUMIF('Easter One Day 4-16-22 FS'!$B$11:$B$26,$B30,'Easter One Day 4-16-22 FS'!$BR$11:$BR$26)</f>
        <v>0</v>
      </c>
      <c r="CD30" s="99">
        <f>SUMIF('Easter One Day 4-16-22 TH'!$B$11:$B$26,$B30,'Easter One Day 4-16-22 TH'!$BF$11:$BF$26)</f>
        <v>0</v>
      </c>
      <c r="CE30" s="99">
        <f>SUMIF('Easter One Day 4-16-22 TH'!$B$11:$B$26,$B30,'Easter One Day 4-16-22 TH'!$BI$11:$BI$26)</f>
        <v>0</v>
      </c>
      <c r="CF30" s="99">
        <f>SUMIF('Easter One Day 4-16-22 TH'!$B$11:$B$26,$B30,'Easter One Day 4-16-22 TH'!$BL$11:$BL$26)</f>
        <v>0</v>
      </c>
      <c r="CG30" s="99">
        <f>SUMIF('Easter One Day 4-16-22 TH'!$B$11:$B$26,$B30,'Easter One Day 4-16-22 TH'!$BO$11:$BO$26)</f>
        <v>0</v>
      </c>
      <c r="CH30" s="99">
        <f>SUMIF('Easter One Day 4-16-22 TH'!$B$11:$B$26,$B30,'Easter One Day 4-16-22 TH'!$BR$11:$BR$26)</f>
        <v>0</v>
      </c>
      <c r="CI30" s="99">
        <f>SUMIF('Sunday Races 5-1-22'!$B$11:$B$28,$B30,'Sunday Races 5-1-22'!$BF$11:$BF$28)</f>
        <v>0</v>
      </c>
      <c r="CJ30" s="99">
        <f>SUMIF('Sunday Races 5-1-22'!$B$11:$B$28,$B30,'Sunday Races 5-1-22'!$BI$11:$BI$28)</f>
        <v>0</v>
      </c>
      <c r="CK30" s="99">
        <f>SUMIF('Sunday Races 5-1-22'!$B$11:$B$28,$B30,'Sunday Races 5-1-22'!$BL$11:$BL$28)</f>
        <v>0</v>
      </c>
      <c r="CL30" s="99">
        <f>SUMIF('Sunday Races 5-1-22'!$B$11:$B$28,$B30,'Sunday Races 5-1-22'!$BO$11:$BO$28)</f>
        <v>0</v>
      </c>
      <c r="CM30" s="99">
        <f>SUMIF('Sunday Races 5-1-22'!$B$11:$B$28,$B30,'Sunday Races 5-1-22'!$BR$11:$BR$28)</f>
        <v>0</v>
      </c>
      <c r="CN30" s="99">
        <f>SUMIF('Long Distance Race 5-7-22'!$B$11:$B$27,$B30,'Long Distance Race 5-7-22'!$BF$11:$BF$27)</f>
        <v>0</v>
      </c>
      <c r="CO30" s="99">
        <f>SUMIF('Long Distance Race 5-7-22'!$B$11:$B$27,$B30,'Long Distance Race 5-7-22'!$BI$11:$BI$27)</f>
        <v>0</v>
      </c>
      <c r="CP30" s="99">
        <f>SUMIF('Long Distance Race 5-7-22'!$B$11:$B$27,$B30,'Long Distance Race 5-7-22'!$BL$11:$BL$27)</f>
        <v>0</v>
      </c>
      <c r="CQ30" s="99">
        <f>SUMIF('Long Distance Race 5-7-22'!$B$11:$B$27,$B30,'Long Distance Race 5-7-22'!$BO$11:$BO$27)</f>
        <v>0</v>
      </c>
      <c r="CR30" s="99">
        <f>SUMIF('Long Distance Race 5-7-22'!$B$11:$B$27,$B30,'Long Distance Race 5-7-22'!$BR$11:$BR$27)</f>
        <v>0</v>
      </c>
      <c r="CS30" s="99">
        <f>SUMIF('Memorial Day Regatta 5-28-22 Op'!$B$11:$B$27,$B30,'Memorial Day Regatta 5-28-22 Op'!$BF$11:$BF$27)</f>
        <v>0</v>
      </c>
      <c r="CT30" s="99">
        <f>SUMIF('Memorial Day Regatta 5-28-22 Op'!$B$11:$B$27,$B30,'Memorial Day Regatta 5-28-22 Op'!$BI$11:$BI$27)</f>
        <v>0</v>
      </c>
      <c r="CU30" s="99">
        <f>SUMIF('Memorial Day Regatta 5-28-22 Op'!$B$11:$B$27,$B30,'Memorial Day Regatta 5-28-22 Op'!$BL$11:$BL$27)</f>
        <v>0</v>
      </c>
      <c r="CV30" s="99">
        <f>SUMIF('Memorial Day Regatta 5-28-22 Op'!$B$11:$B$27,$B30,'Memorial Day Regatta 5-28-22 Op'!$BO$11:$BO$27)</f>
        <v>0</v>
      </c>
      <c r="CW30" s="99">
        <f>SUMIF('Memorial Day Regatta 5-28-22 Op'!$B$11:$B$27,$B30,'Memorial Day Regatta 5-28-22 Op'!$BR$11:$BR$27)</f>
        <v>0</v>
      </c>
      <c r="CX30" s="99">
        <f>SUMIF('Sunday Races 6-5-22'!$B$11:$B$28,$B30,'Sunday Races 6-5-22'!$BF$11:$BF$28)</f>
        <v>0</v>
      </c>
      <c r="CY30" s="99">
        <f>SUMIF('Sunday Races 6-5-22'!$B$11:$B$28,$B30,'Sunday Races 6-5-22'!$BI$11:$BI$28)</f>
        <v>0</v>
      </c>
      <c r="CZ30" s="99">
        <f>SUMIF('Sunday Races 6-5-22'!$B$11:$B$28,$B30,'Sunday Races 6-5-22'!$BL$11:$BL$28)</f>
        <v>0</v>
      </c>
      <c r="DA30" s="99">
        <f>SUMIF('Sunday Races 6-5-22'!$B$11:$B$28,$B30,'Sunday Races 6-5-22'!$BO$11:$BO$28)</f>
        <v>0</v>
      </c>
      <c r="DB30" s="99">
        <f>SUMIF('Sunday Races 6-5-22'!$B$11:$B$28,$B30,'Sunday Races 6-5-22'!$BR$11:$BR$28)</f>
        <v>0</v>
      </c>
      <c r="DC30" s="99">
        <f>SUMIF('Sunday Races 6-12-22'!$B$11:$B$24,$B30,'Sunday Races 6-12-22'!$BF$11:$BF$24)</f>
        <v>0</v>
      </c>
      <c r="DD30" s="99">
        <f>SUMIF('Sunday Races 6-12-22'!$B$11:$B$24,$B30,'Sunday Races 6-12-22'!$BI$11:$BI$24)</f>
        <v>0</v>
      </c>
      <c r="DE30" s="99">
        <f>SUMIF('Sunday Races 6-12-22'!$B$11:$B$24,$B30,'Sunday Races 6-12-22'!$BL$11:$BL$24)</f>
        <v>0</v>
      </c>
      <c r="DF30" s="99">
        <f>SUMIF('Sunday Races 6-12-22'!$B$11:$B$24,$B30,'Sunday Races 6-12-22'!$BO$11:$BO$24)</f>
        <v>0</v>
      </c>
      <c r="DG30" s="99">
        <f>SUMIF('Sunday Races 6-12-22'!$B$11:$B$24,$B30,'Sunday Races 6-12-22'!$BR$11:$BR$24)</f>
        <v>0</v>
      </c>
      <c r="DH30" s="99">
        <f>SUMIF('Saturday Races 6-18-22'!$B$11:$B$24,$B30,'Saturday Races 6-18-22'!$BF$11:$BF$24)</f>
        <v>0</v>
      </c>
      <c r="DI30" s="99">
        <f>SUMIF('Saturday Races 6-18-22'!$B$11:$B$24,$B30,'Saturday Races 6-18-22'!$BI$11:$BI$24)</f>
        <v>0</v>
      </c>
      <c r="DJ30" s="99">
        <f>SUMIF('Saturday Races 6-18-22'!$B$11:$B$24,$B30,'Saturday Races 6-18-22'!$BL$11:$BL$24)</f>
        <v>0</v>
      </c>
      <c r="DK30" s="99">
        <f>SUMIF('Saturday Races 6-18-22'!$B$11:$B$24,$B30,'Saturday Races 6-18-22'!$BO$11:$BO$24)</f>
        <v>0</v>
      </c>
      <c r="DL30" s="99">
        <f>SUMIF('Saturday Races 6-18-22'!$B$11:$B$24,$B30,'Saturday Races 6-18-22'!$BR$11:$BR$24)</f>
        <v>0</v>
      </c>
      <c r="DM30" s="99">
        <f>SUMIF('Caldwell Cup 6-25-22 TH'!$B$11:$B$25,$B30,'Caldwell Cup 6-25-22 TH'!$BF$11:$BF$25)</f>
        <v>0</v>
      </c>
      <c r="DN30" s="99">
        <f>SUMIF('Caldwell Cup 6-25-22 TH'!$B$11:$B$25,$B30,'Caldwell Cup 6-25-22 TH'!$BI$11:$BI$25)</f>
        <v>0</v>
      </c>
      <c r="DO30" s="99">
        <f>SUMIF('Caldwell Cup 6-25-22 TH'!$B$11:$B$25,$B30,'Caldwell Cup 6-25-22 TH'!$BL$11:$BL$25)</f>
        <v>0</v>
      </c>
      <c r="DP30" s="99">
        <f>SUMIF('Caldwell Cup 6-25-22 TH'!$B$11:$B$25,$B30,'Caldwell Cup 6-25-22 TH'!$BO$11:$BO$25)</f>
        <v>0</v>
      </c>
      <c r="DQ30" s="99">
        <f>SUMIF('Caldwell Cup 6-25-22 TH'!$B$11:$B$25,$B30,'Caldwell Cup 6-25-22 TH'!$BR$11:$BR$25)</f>
        <v>0</v>
      </c>
      <c r="DR30" s="99">
        <f>SUMIF('Caldwell Cup 6-25-22 FS'!$B$11:$B$18,$B30,'Caldwell Cup 6-25-22 FS'!$BF$11:$BF$18)</f>
        <v>0</v>
      </c>
      <c r="DS30" s="99">
        <f>SUMIF('Caldwell Cup 6-25-22 FS'!$B$11:$B$18,$B30,'Caldwell Cup 6-25-22 FS'!$BI$11:$BI$18)</f>
        <v>0</v>
      </c>
      <c r="DT30" s="99">
        <f>SUMIF('Caldwell Cup 6-25-22 FS'!$B$11:$B$18,$B30,'Caldwell Cup 6-25-22 FS'!$BL$11:$BL$18)</f>
        <v>0</v>
      </c>
      <c r="DU30" s="99">
        <f>SUMIF('Caldwell Cup 6-25-22 FS'!$B$11:$B$18,$B30,'Caldwell Cup 6-25-22 FS'!$BO$11:$BO$18)</f>
        <v>0</v>
      </c>
      <c r="DV30" s="99">
        <f>SUMIF('Caldwell Cup 6-25-22 FS'!$B$11:$B$18,$B30,'Caldwell Cup 6-25-22 FS'!$BR$11:$BR$18)</f>
        <v>0</v>
      </c>
      <c r="DW30" s="99">
        <f>SUMIF('Sunday Races 7-3-22'!$B$11:$B$25,$B30,'Sunday Races 7-3-22'!$BF$11:$BF$25)</f>
        <v>0</v>
      </c>
      <c r="DX30" s="99">
        <f>SUMIF('Sunday Races 7-3-22'!$B$11:$B$25,$B30,'Sunday Races 7-3-22'!$BI$11:$BI$25)</f>
        <v>0</v>
      </c>
      <c r="DY30" s="99">
        <f>SUMIF('Sunday Races 7-3-22'!$B$11:$B$25,$B30,'Sunday Races 7-3-22'!$BL$11:$BL$25)</f>
        <v>0</v>
      </c>
      <c r="DZ30" s="99">
        <f>SUMIF('Sunday Races 7-3-22'!$B$11:$B$25,$B30,'Sunday Races 7-3-22'!$BO$11:$BO$25)</f>
        <v>0</v>
      </c>
      <c r="EA30" s="99">
        <f>SUMIF('Sunday Races 7-3-22'!$B$11:$B$25,$B30,'Sunday Races 7-3-22'!$BR$11:$BR$25)</f>
        <v>0</v>
      </c>
      <c r="EB30" s="99">
        <f>SUMIF('Sunday Races 7-31-22'!$B$11:$B$25,$B30,'Sunday Races 7-31-22'!$BF$11:$BF$25)</f>
        <v>0</v>
      </c>
      <c r="EC30" s="99">
        <f>SUMIF('Sunday Races 7-31-22'!$B$11:$B$25,$B30,'Sunday Races 7-31-22'!$BI$11:$BI$25)</f>
        <v>0</v>
      </c>
      <c r="ED30" s="99">
        <f>SUMIF('Sunday Races 7-31-22'!$B$11:$B$25,$B30,'Sunday Races 7-31-22'!$BL$11:$BL$25)</f>
        <v>0</v>
      </c>
      <c r="EE30" s="99">
        <f>SUMIF('Sunday Races 7-31-22'!$B$11:$B$25,$B30,'Sunday Races 7-31-22'!$BO$11:$BO$25)</f>
        <v>0</v>
      </c>
      <c r="EF30" s="99">
        <f>SUMIF('Sunday Races 7-31-22'!$B$11:$B$25,$B30,'Sunday Races 7-31-22'!$BR$11:$BR$25)</f>
        <v>0</v>
      </c>
      <c r="EG30" s="99">
        <f>SUMIF('Sunday Races 8-14-22'!$B$11:$B$25,$B30,'Sunday Races 8-14-22'!$BF$11:$BF$25)</f>
        <v>0</v>
      </c>
      <c r="EH30" s="99">
        <f>SUMIF('Sunday Races 8-14-22'!$B$11:$B$25,$B30,'Sunday Races 8-14-22'!$BI$11:$BI$25)</f>
        <v>0</v>
      </c>
      <c r="EI30" s="99">
        <f>SUMIF('Sunday Races 8-14-22'!$B$11:$B$25,$B30,'Sunday Races 8-14-22'!$BL$11:$BL$25)</f>
        <v>0</v>
      </c>
      <c r="EJ30" s="99">
        <f>SUMIF('Sunday Races 8-14-22'!$B$11:$B$25,$B30,'Sunday Races 8-14-22'!$BO$11:$BO$25)</f>
        <v>0</v>
      </c>
      <c r="EK30" s="99">
        <f>SUMIF('Sunday Races 8-14-22'!$B$11:$B$25,$B30,'Sunday Races 8-14-22'!$BR$11:$BR$25)</f>
        <v>0</v>
      </c>
      <c r="EL30" s="99">
        <f>SUMIF('Saturday Races 8-20-22'!$B$11:$B$25,$B30,'Saturday Races 8-20-22'!$BF$11:$BF$25)</f>
        <v>0</v>
      </c>
      <c r="EM30" s="99">
        <f>SUMIF('Saturday Races 8-20-22'!$B$11:$B$25,$B30,'Saturday Races 8-20-22'!$BI$11:$BI$25)</f>
        <v>0</v>
      </c>
      <c r="EN30" s="99">
        <f>SUMIF('Saturday Races 8-20-22'!$B$11:$B$25,$B30,'Saturday Races 8-20-22'!$BL$11:$BL$25)</f>
        <v>0</v>
      </c>
      <c r="EO30" s="99">
        <f>SUMIF('Saturday Races 8-20-22'!$B$11:$B$25,$B30,'Saturday Races 8-20-22'!$BO$11:$BO$25)</f>
        <v>0</v>
      </c>
      <c r="EP30" s="99">
        <f>SUMIF('Saturday Races 8-20-22'!$B$11:$B$25,$B30,'Saturday Races 8-20-22'!$BR$11:$BR$25)</f>
        <v>0</v>
      </c>
      <c r="EQ30" s="99">
        <f>SUMIF('Sunday Races 9-11-22'!$B$11:$B$20,$B30,'Sunday Races 9-11-22'!$BF$11:$BF$20)</f>
        <v>0</v>
      </c>
      <c r="ER30" s="99">
        <f>SUMIF('Sunday Races 9-11-22'!$B$11:$B$20,$B30,'Sunday Races 9-11-22'!$BI$11:$BI$20)</f>
        <v>0</v>
      </c>
      <c r="ES30" s="99">
        <f>SUMIF('Sunday Races 9-11-22'!$B$11:$B$20,$B30,'Sunday Races 9-11-22'!$BL$11:$BL$20)</f>
        <v>0</v>
      </c>
      <c r="ET30" s="99">
        <f>SUMIF('Sunday Races 9-11-22'!$B$11:$B$20,$B30,'Sunday Races 9-11-22'!$BO$11:$BO$20)</f>
        <v>0</v>
      </c>
      <c r="EU30" s="99">
        <f>SUMIF('Sunday Races 9-11-22'!$B$11:$B$20,$B30,'Sunday Races 9-11-22'!$BR$11:$BR$20)</f>
        <v>0</v>
      </c>
      <c r="EV30" s="99">
        <f>SUMIF('2022-09-17 Leukemia Cup TH'!$B$11:$B$26,$B30,'2022-09-17 Leukemia Cup TH'!$BF$11:$BF$26)</f>
        <v>0</v>
      </c>
      <c r="EW30" s="99">
        <f>SUMIF('2022-09-17 Leukemia Cup TH'!$B$11:$B$26,$B30,'2022-09-17 Leukemia Cup TH'!$BI$11:$BI$26)</f>
        <v>0</v>
      </c>
      <c r="EX30" s="99">
        <f>SUMIF('2022-09-17 Leukemia Cup TH'!$B$11:$B$26,$B30,'2022-09-17 Leukemia Cup TH'!$BL$11:$BL$26)</f>
        <v>0</v>
      </c>
      <c r="EY30" s="99">
        <f>SUMIF('2022-09-17 Leukemia Cup TH'!$B$11:$B$26,$B30,'2022-09-17 Leukemia Cup TH'!$BO$11:$BO$26)</f>
        <v>0</v>
      </c>
      <c r="EZ30" s="99">
        <f>SUMIF('2022-09-17 Leukemia Cup TH'!$B$11:$B$26,$B30,'2022-09-17 Leukemia Cup TH'!$BR$11:$BR$26)</f>
        <v>0</v>
      </c>
      <c r="FA30" s="99">
        <f>SUMIF('Smith-Berry LDR 9-24-22'!$B$11:$B$28,$B30,'Smith-Berry LDR 9-24-22'!$BF$11:$BF$28)</f>
        <v>0</v>
      </c>
      <c r="FB30" s="99">
        <f>SUMIF('Smith-Berry LDR 9-24-22'!$B$11:$B$28,$B30,'Smith-Berry LDR 9-24-22'!$BI$11:$BI$28)</f>
        <v>0</v>
      </c>
      <c r="FC30" s="99">
        <f>SUMIF('Smith-Berry LDR 9-24-22'!$B$11:$B$28,$B30,'Smith-Berry LDR 9-24-22'!$BL$11:$BL$28)</f>
        <v>0</v>
      </c>
      <c r="FD30" s="99">
        <f>SUMIF('Smith-Berry LDR 9-24-22'!$B$11:$B$28,$B30,'Smith-Berry LDR 9-24-22'!$BO$11:$BO$28)</f>
        <v>0</v>
      </c>
      <c r="FE30" s="99">
        <f>SUMIF('Smith-Berry LDR 9-24-22'!$B$11:$B$28,$B30,'Smith-Berry LDR 9-24-22'!$BR$11:$BR$28)</f>
        <v>0</v>
      </c>
      <c r="FF30" s="99">
        <f>SUMIF('Sunday Races 10-9-22'!$B$11:$B$15,$B30,'Sunday Races 10-9-22'!$BF$11:$BF$15)</f>
        <v>0</v>
      </c>
      <c r="FG30" s="99">
        <f>SUMIF('Sunday Races 10-9-22'!$B$11:$B$15,$B30,'Sunday Races 10-9-22'!$BI$11:$BI$15)</f>
        <v>0</v>
      </c>
      <c r="FH30" s="99">
        <f>SUMIF('Sunday Races 10-9-22'!$B$11:$B$15,$B30,'Sunday Races 10-9-22'!$BL$11:$BL$15)</f>
        <v>0</v>
      </c>
      <c r="FI30" s="99">
        <f>SUMIF('Sunday Races 10-9-22'!$B$11:$B$15,$B30,'Sunday Races 10-9-22'!$BO$11:$BO$15)</f>
        <v>0</v>
      </c>
      <c r="FJ30" s="99">
        <f>SUMIF('Sunday Races 10-9-22'!$B$11:$B$15,$B30,'Sunday Races 10-9-22'!$BR$11:$BR$15)</f>
        <v>0</v>
      </c>
      <c r="FK30" s="99">
        <f>SUMIF('Great Pumpkin Regatta 10-15-22'!$B$11:$B$53,$B30,'Great Pumpkin Regatta 10-15-22'!$BF$11:$BF$53)</f>
        <v>0</v>
      </c>
      <c r="FL30" s="99">
        <f>SUMIF('Great Pumpkin Regatta 10-15-22'!$B$11:$B$53,$B30,'Great Pumpkin Regatta 10-15-22'!$BI$11:$BI$53)</f>
        <v>0</v>
      </c>
      <c r="FM30" s="99">
        <f>SUMIF('Great Pumpkin Regatta 10-15-22'!$B$11:$B$53,$B30,'Great Pumpkin Regatta 10-15-22'!$BL$11:$BL$53)</f>
        <v>0</v>
      </c>
      <c r="FN30" s="99">
        <f>SUMIF('Great Pumpkin Regatta 10-15-22'!$B$11:$B$53,$B30,'Great Pumpkin Regatta 10-15-22'!$BO$11:$BO$53)</f>
        <v>0</v>
      </c>
      <c r="FO30" s="99">
        <f>SUMIF('Great Pumpkin Regatta 10-15-22'!$B$11:$B$53,$B30,'Great Pumpkin Regatta 10-15-22'!$BR$11:$BR$53)</f>
        <v>0</v>
      </c>
      <c r="FP30" s="99">
        <f>SUMIF('Sunday Races 10-23-22'!$B$11:$B$16,$B30,'Sunday Races 10-23-22'!$BF$11:$BF$16)</f>
        <v>0</v>
      </c>
      <c r="FQ30" s="99">
        <f>SUMIF('Sunday Races 10-23-22'!$B$11:$B$16,$B30,'Sunday Races 10-23-22'!$BI$11:$BI$16)</f>
        <v>0</v>
      </c>
      <c r="FR30" s="99">
        <f>SUMIF('Sunday Races 10-23-22'!$B$11:$B$16,$B30,'Sunday Races 10-23-22'!$BL$11:$BL$16)</f>
        <v>0</v>
      </c>
      <c r="FS30" s="99">
        <f>SUMIF('Sunday Races 10-23-22'!$B$11:$B$16,$B30,'Sunday Races 10-23-22'!$BO$11:$BO$16)</f>
        <v>0</v>
      </c>
      <c r="FT30" s="99">
        <f>SUMIF('Sunday Races 10-23-22'!$B$11:$B$16,$B30,'Sunday Races 10-23-22'!$BR$11:$BR$16)</f>
        <v>0</v>
      </c>
      <c r="FU30" s="100"/>
      <c r="FV30" s="101"/>
      <c r="FW30" s="102">
        <f t="shared" si="41"/>
        <v>0</v>
      </c>
      <c r="FX30" s="102">
        <f t="shared" si="41"/>
        <v>0</v>
      </c>
      <c r="FY30" s="102">
        <f t="shared" si="41"/>
        <v>0</v>
      </c>
      <c r="FZ30" s="102">
        <f t="shared" si="41"/>
        <v>0</v>
      </c>
      <c r="GA30" s="102">
        <f t="shared" si="41"/>
        <v>0</v>
      </c>
      <c r="GB30" s="102">
        <f t="shared" si="41"/>
        <v>0</v>
      </c>
      <c r="GC30" s="102">
        <f t="shared" si="41"/>
        <v>0</v>
      </c>
      <c r="GD30" s="102">
        <f t="shared" si="41"/>
        <v>0</v>
      </c>
      <c r="GE30" s="102">
        <f t="shared" si="41"/>
        <v>0</v>
      </c>
      <c r="GF30" s="102">
        <f t="shared" si="41"/>
        <v>0</v>
      </c>
      <c r="GG30" s="102">
        <f t="shared" si="42"/>
        <v>0</v>
      </c>
      <c r="GH30" s="102">
        <f t="shared" si="42"/>
        <v>0</v>
      </c>
      <c r="GI30" s="102">
        <f t="shared" si="42"/>
        <v>0</v>
      </c>
      <c r="GJ30" s="102">
        <f t="shared" si="42"/>
        <v>0</v>
      </c>
      <c r="GK30" s="102">
        <f t="shared" si="42"/>
        <v>0</v>
      </c>
      <c r="GL30" s="102">
        <f t="shared" si="42"/>
        <v>0</v>
      </c>
      <c r="GM30" s="102">
        <f t="shared" si="42"/>
        <v>0</v>
      </c>
      <c r="GN30" s="102">
        <f t="shared" si="42"/>
        <v>0</v>
      </c>
      <c r="GO30" s="102">
        <f t="shared" si="42"/>
        <v>0</v>
      </c>
      <c r="GP30" s="102">
        <f t="shared" si="42"/>
        <v>0</v>
      </c>
      <c r="GQ30" s="102">
        <f t="shared" si="43"/>
        <v>0</v>
      </c>
      <c r="GR30" s="102">
        <f t="shared" si="43"/>
        <v>0</v>
      </c>
      <c r="GS30" s="102">
        <f t="shared" si="43"/>
        <v>0</v>
      </c>
      <c r="GT30" s="102">
        <f t="shared" si="43"/>
        <v>0</v>
      </c>
      <c r="GU30" s="102">
        <f t="shared" si="43"/>
        <v>0</v>
      </c>
      <c r="GV30" s="102">
        <f t="shared" si="43"/>
        <v>0</v>
      </c>
      <c r="GW30" s="102">
        <f t="shared" si="43"/>
        <v>0</v>
      </c>
      <c r="GX30" s="102">
        <f t="shared" si="43"/>
        <v>0</v>
      </c>
      <c r="GY30" s="102">
        <f t="shared" si="43"/>
        <v>0</v>
      </c>
      <c r="GZ30" s="102">
        <f t="shared" si="43"/>
        <v>0</v>
      </c>
      <c r="HA30" s="102">
        <f t="shared" si="44"/>
        <v>0</v>
      </c>
      <c r="HB30" s="102">
        <f t="shared" si="44"/>
        <v>0</v>
      </c>
      <c r="HC30" s="102">
        <f t="shared" si="44"/>
        <v>0</v>
      </c>
      <c r="HD30" s="102">
        <f t="shared" si="44"/>
        <v>0</v>
      </c>
      <c r="HE30" s="102">
        <f t="shared" si="44"/>
        <v>0</v>
      </c>
      <c r="HF30" s="102">
        <f t="shared" si="44"/>
        <v>0</v>
      </c>
      <c r="HG30" s="102">
        <f t="shared" si="44"/>
        <v>0</v>
      </c>
      <c r="HH30" s="102">
        <f t="shared" si="44"/>
        <v>0</v>
      </c>
      <c r="HI30" s="102">
        <f t="shared" si="44"/>
        <v>0</v>
      </c>
      <c r="HJ30" s="102">
        <f t="shared" si="44"/>
        <v>0</v>
      </c>
      <c r="HK30" s="102">
        <f t="shared" si="45"/>
        <v>0</v>
      </c>
      <c r="HL30" s="102">
        <f t="shared" si="45"/>
        <v>0</v>
      </c>
      <c r="HM30" s="102">
        <f t="shared" si="45"/>
        <v>0</v>
      </c>
      <c r="HN30" s="102">
        <f t="shared" si="45"/>
        <v>0</v>
      </c>
      <c r="HO30" s="102">
        <f t="shared" si="45"/>
        <v>0</v>
      </c>
      <c r="HP30" s="102">
        <f t="shared" si="45"/>
        <v>0</v>
      </c>
      <c r="HQ30" s="102">
        <f t="shared" si="45"/>
        <v>0</v>
      </c>
      <c r="HR30" s="102">
        <f t="shared" si="45"/>
        <v>0</v>
      </c>
      <c r="HS30" s="102">
        <f t="shared" si="45"/>
        <v>0</v>
      </c>
      <c r="HT30" s="102">
        <f t="shared" si="45"/>
        <v>0</v>
      </c>
      <c r="HU30" s="102">
        <f t="shared" si="46"/>
        <v>0</v>
      </c>
      <c r="HV30" s="102">
        <f t="shared" si="46"/>
        <v>0</v>
      </c>
      <c r="HW30" s="102">
        <f t="shared" si="46"/>
        <v>0</v>
      </c>
      <c r="HX30" s="102">
        <f t="shared" si="46"/>
        <v>0</v>
      </c>
      <c r="HY30" s="102">
        <f t="shared" si="46"/>
        <v>0</v>
      </c>
      <c r="HZ30" s="102">
        <f t="shared" si="46"/>
        <v>0</v>
      </c>
      <c r="IA30" s="102">
        <f t="shared" si="46"/>
        <v>0</v>
      </c>
      <c r="IB30" s="102">
        <f t="shared" si="46"/>
        <v>0</v>
      </c>
      <c r="IC30" s="102">
        <f t="shared" si="46"/>
        <v>0</v>
      </c>
      <c r="ID30" s="102">
        <f t="shared" si="46"/>
        <v>0</v>
      </c>
      <c r="IE30" s="102">
        <f t="shared" si="47"/>
        <v>0</v>
      </c>
      <c r="IF30" s="102">
        <f t="shared" si="47"/>
        <v>0</v>
      </c>
      <c r="IG30" s="102">
        <f t="shared" si="47"/>
        <v>0</v>
      </c>
      <c r="IH30" s="102">
        <f t="shared" si="47"/>
        <v>0</v>
      </c>
      <c r="II30" s="102">
        <f t="shared" si="47"/>
        <v>0</v>
      </c>
      <c r="IJ30" s="102">
        <f t="shared" si="47"/>
        <v>0</v>
      </c>
      <c r="IK30" s="102">
        <f t="shared" si="47"/>
        <v>0</v>
      </c>
      <c r="IL30" s="102">
        <f t="shared" si="47"/>
        <v>0</v>
      </c>
      <c r="IM30" s="102">
        <f t="shared" si="47"/>
        <v>0</v>
      </c>
      <c r="IN30" s="102">
        <f t="shared" si="47"/>
        <v>0</v>
      </c>
      <c r="IO30" s="102">
        <f t="shared" si="47"/>
        <v>0</v>
      </c>
      <c r="IP30" s="102">
        <f t="shared" si="47"/>
        <v>0</v>
      </c>
      <c r="IQ30" s="102">
        <f t="shared" si="47"/>
        <v>0</v>
      </c>
      <c r="IR30" s="102">
        <f t="shared" si="47"/>
        <v>0</v>
      </c>
      <c r="IS30" s="102">
        <f t="shared" si="47"/>
        <v>0</v>
      </c>
      <c r="IU30" s="99">
        <f>SUMIF('2021 Club Championship Crew'!$B$11:$B$14,$B30,'2021 Club Championship Crew'!$BN$11:$BN$14)</f>
        <v>0</v>
      </c>
      <c r="IV30" s="99">
        <f>SUMIF('2021 Club Championship Crew'!$B$11:$B$14,$B30,'2021 Club Championship Crew'!$BQ$11:$BQ$14)</f>
        <v>0</v>
      </c>
      <c r="IW30" s="99">
        <f>SUMIF('2021 Club Championship Crew'!$B$11:$B$14,$B30,'2021 Club Championship Crew'!$BT$11:$BT$14)</f>
        <v>0</v>
      </c>
      <c r="IX30" s="99">
        <f>SUMIF('2021 Club Championship Crew'!$B$11:$B$14,$B30,'2021 Club Championship Crew'!$BW$11:$BW$14)</f>
        <v>0</v>
      </c>
      <c r="IY30" s="99">
        <f>SUMIF('2021 Club Championship Crew'!$B$11:$B$14,$B30,'2021 Club Championship Crew'!$CC$11:$CC$14)</f>
        <v>0</v>
      </c>
    </row>
    <row r="31" spans="1:259" ht="15" customHeight="1" x14ac:dyDescent="0.2">
      <c r="A31" s="400" t="s">
        <v>1376</v>
      </c>
      <c r="B31" s="103" t="s">
        <v>734</v>
      </c>
      <c r="C31" s="96">
        <f t="shared" ref="C31:C51" si="48">COUNTIF(G31:FU31,"&gt;0")</f>
        <v>4</v>
      </c>
      <c r="D31" s="97">
        <f t="shared" ref="D31:D51" si="49">SUM(G31:FU31)</f>
        <v>100</v>
      </c>
      <c r="E31" s="96">
        <f t="shared" ref="E31:E51" si="50">SUMIF($FW31:$GU31,"&lt;26",FW31:GU31)</f>
        <v>46</v>
      </c>
      <c r="F31" s="98">
        <f t="shared" ref="F31:F51" si="51">IF(C31=0,0,D31/C31/100)</f>
        <v>0.25</v>
      </c>
      <c r="G31" s="99">
        <f>SUMIF('Saturday Race 11-06-21'!$B$11:$B$24,$B31,'Saturday Race 11-06-21'!$BF$11:$BF$24)</f>
        <v>0</v>
      </c>
      <c r="H31" s="99">
        <f>SUMIF('Saturday Race 11-06-21'!$B$11:$B$24,$B31,'Saturday Race 11-06-21'!$BI$11:$BI$24)</f>
        <v>0</v>
      </c>
      <c r="I31" s="99">
        <f>SUMIF('Saturday Race 11-06-21'!$B$11:$B$24,$B31,'Saturday Race 11-06-21'!$BL$11:$BL$24)</f>
        <v>0</v>
      </c>
      <c r="J31" s="99">
        <f>SUMIF('Saturday Race 11-06-21'!$B$11:$B$24,$B31,'Saturday Race 11-06-21'!$BO$11:$BO$24)</f>
        <v>0</v>
      </c>
      <c r="K31" s="99">
        <f>SUMIF('Saturday Race 11-06-21'!$B$11:$B$24,$B31,'Saturday Race 11-06-21'!$BR$11:$BR$24)</f>
        <v>0</v>
      </c>
      <c r="L31" s="99">
        <f>SUMIF('Saturday Race 11-20-21'!$B$11:$B$24,$B31,'Saturday Race 11-20-21'!$BF$11:$BF$24)</f>
        <v>0</v>
      </c>
      <c r="M31" s="99">
        <f>SUMIF('Saturday Race 11-20-21'!$B$11:$B$24,$B31,'Saturday Race 11-20-21'!$BI$11:$BI$24)</f>
        <v>0</v>
      </c>
      <c r="N31" s="99">
        <f>SUMIF('Saturday Race 11-20-21'!$B$11:$B$24,$B31,'Saturday Race 11-20-21'!$BL$11:$BL$24)</f>
        <v>0</v>
      </c>
      <c r="O31" s="99">
        <f>SUMIF('Saturday Race 11-20-21'!$B$11:$B$24,$B31,'Saturday Race 11-20-21'!$BO$11:$BO$24)</f>
        <v>0</v>
      </c>
      <c r="P31" s="99">
        <f>SUMIF('Saturday Race 11-20-21'!$B$11:$B$24,$B31,'Saturday Race 11-20-21'!$BR$11:$BR$24)</f>
        <v>0</v>
      </c>
      <c r="Q31" s="99">
        <f>SUMIF('One Day 12-04-21 Scots'!$B$11:$B$24,$B31,'One Day 12-04-21 Scots'!$BF$11:$BF$24)</f>
        <v>0</v>
      </c>
      <c r="R31" s="99">
        <f>SUMIF('One Day 12-04-21 Scots'!$B$11:$B$24,$B31,'One Day 12-04-21 Scots'!$BI$11:$BI$24)</f>
        <v>0</v>
      </c>
      <c r="S31" s="99">
        <f>SUMIF('One Day 12-04-21 Scots'!$B$11:$B$24,$B31,'One Day 12-04-21 Scots'!$BL$11:$BL$24)</f>
        <v>0</v>
      </c>
      <c r="T31" s="99">
        <f>SUMIF('One Day 12-04-21 Scots'!$B$11:$B$24,$B31,'One Day 12-04-21 Scots'!$BO$11:$BO$24)</f>
        <v>0</v>
      </c>
      <c r="U31" s="99">
        <f>SUMIF('One Day 12-04-21 Scots'!$B$11:$B$24,$B31,'One Day 12-04-21 Scots'!$BR$11:$BR$24)</f>
        <v>0</v>
      </c>
      <c r="V31" s="99">
        <f>SUMIF('One Day 12-04-21 Thistles'!$B$11:$B$25,$B31,'One Day 12-04-21 Thistles'!$BF$11:$BF$25)</f>
        <v>0</v>
      </c>
      <c r="W31" s="99">
        <f>SUMIF('One Day 12-04-21 Thistles'!$B$11:$B$25,$B31,'One Day 12-04-21 Thistles'!$BI$11:$BI$25)</f>
        <v>0</v>
      </c>
      <c r="X31" s="99">
        <f>SUMIF('One Day 12-04-21 Thistles'!$B$11:$B$25,$B31,'One Day 12-04-21 Thistles'!$BL$11:$BL$25)</f>
        <v>0</v>
      </c>
      <c r="Y31" s="99">
        <f>SUMIF('One Day 12-04-21 Thistles'!$B$11:$B$25,$B31,'One Day 12-04-21 Thistles'!$BO$11:$BO$25)</f>
        <v>0</v>
      </c>
      <c r="Z31" s="99">
        <f>SUMIF('One Day 12-04-21 Thistles'!$B$11:$B$25,$B31,'One Day 12-04-21 Thistles'!$BR$11:$BR$25)</f>
        <v>0</v>
      </c>
      <c r="AA31" s="99">
        <f>SUMIF('Saturday Race 1-08-22'!$B$11:$B$20,$B31,'Saturday Race 1-08-22'!$BF$11:$BF$20)</f>
        <v>0</v>
      </c>
      <c r="AB31" s="99">
        <f>SUMIF('Saturday Race 1-08-22'!$B$11:$B$20,$B31,'Saturday Race 1-08-22'!$BI$11:$BI$20)</f>
        <v>0</v>
      </c>
      <c r="AC31" s="99">
        <f>SUMIF('Saturday Race 1-08-22'!$B$11:$B$20,$B31,'Saturday Race 1-08-22'!$BL$11:$BL$20)</f>
        <v>0</v>
      </c>
      <c r="AD31" s="99">
        <f>SUMIF('Saturday Race 1-08-22'!$B$11:$B$20,$B31,'Saturday Race 1-08-22'!$BO$11:$BO$20)</f>
        <v>0</v>
      </c>
      <c r="AE31" s="99">
        <f>SUMIF('Saturday Race 1-08-22'!$B$11:$B$20,$B31,'Saturday Race 1-08-22'!$BR$11:$BR$20)</f>
        <v>0</v>
      </c>
      <c r="AF31" s="99">
        <f>SUMIF('Saturday Race 1-22-22'!$B$11:$B$20,$B31,'Saturday Race 1-22-22'!$BF$11:$BF$20)</f>
        <v>0</v>
      </c>
      <c r="AG31" s="99">
        <f>SUMIF('Saturday Race 1-22-22'!$B$11:$B$20,$B31,'Saturday Race 1-22-22'!$BI$11:$BI$20)</f>
        <v>0</v>
      </c>
      <c r="AH31" s="99">
        <f>SUMIF('Saturday Race 1-22-22'!$B$11:$B$20,$B31,'Saturday Race 1-22-22'!$BL$11:$BL$20)</f>
        <v>0</v>
      </c>
      <c r="AI31" s="99">
        <f>SUMIF('Saturday Race 1-22-22'!$B$11:$B$20,$B31,'Saturday Race 1-22-22'!$BO$11:$BO$20)</f>
        <v>0</v>
      </c>
      <c r="AJ31" s="99">
        <f>SUMIF('Saturday Race 1-22-22'!$B$11:$B$20,$B31,'Saturday Race 1-22-22'!$BR$11:$BR$20)</f>
        <v>0</v>
      </c>
      <c r="AK31" s="99">
        <f>SUMIF('Sunday Race 2-6-22'!$B$11:$B$20,$B31,'Sunday Race 2-6-22'!$BF$11:$BF$20)</f>
        <v>0</v>
      </c>
      <c r="AL31" s="99">
        <f>SUMIF('Sunday Race 2-6-22'!$B$11:$B$20,$B31,'Sunday Race 2-6-22'!$BI$11:$BI$20)</f>
        <v>0</v>
      </c>
      <c r="AM31" s="99">
        <f>SUMIF('Sunday Race 2-6-22'!$B$11:$B$20,$B31,'Sunday Race 2-6-22'!$BL$11:$BL$20)</f>
        <v>0</v>
      </c>
      <c r="AN31" s="99">
        <f>SUMIF('Sunday Race 2-6-22'!$B$11:$B$20,$B31,'Sunday Race 2-6-22'!$BO$11:$BO$20)</f>
        <v>0</v>
      </c>
      <c r="AO31" s="99">
        <f>SUMIF('Sunday Race 2-6-22'!$B$11:$B$20,$B31,'Sunday Race 2-6-22'!$BR$11:$BR$20)</f>
        <v>0</v>
      </c>
      <c r="AP31" s="99">
        <f>SUMIF('Chili One Day 2-12-22 Scots'!$B$11:$B$20,$B31,'Chili One Day 2-12-22 Scots'!$BF$11:$BF$20)</f>
        <v>0</v>
      </c>
      <c r="AQ31" s="99">
        <f>SUMIF('Chili One Day 2-12-22 Scots'!$B$11:$B$20,$B31,'Chili One Day 2-12-22 Scots'!$BI$11:$BI$20)</f>
        <v>0</v>
      </c>
      <c r="AR31" s="99">
        <f>SUMIF('Chili One Day 2-12-22 Scots'!$B$11:$B$20,$B31,'Chili One Day 2-12-22 Scots'!$BL$11:$BL$20)</f>
        <v>0</v>
      </c>
      <c r="AS31" s="99">
        <f>SUMIF('Chili One Day 2-12-22 Scots'!$B$11:$B$20,$B31,'Chili One Day 2-12-22 Scots'!$BO$11:$BO$20)</f>
        <v>0</v>
      </c>
      <c r="AT31" s="99">
        <f>SUMIF('Chili One Day 2-12-22 Scots'!$B$11:$B$20,$B31,'Chili One Day 2-12-22 Scots'!$BR$11:$BR$20)</f>
        <v>0</v>
      </c>
      <c r="AU31" s="99">
        <f>SUMIF('Chili One Day 2-12-22 Thistles'!$B$11:$B$20,$B31,'Chili One Day 2-12-22 Thistles'!$BF$11:$BF$20)</f>
        <v>0</v>
      </c>
      <c r="AV31" s="99">
        <f>SUMIF('Chili One Day 2-12-22 Thistles'!$B$11:$B$20,$B31,'Chili One Day 2-12-22 Thistles'!$BI$11:$BI$20)</f>
        <v>0</v>
      </c>
      <c r="AW31" s="99">
        <f>SUMIF('Chili One Day 2-12-22 Thistles'!$B$11:$B$20,$B31,'Chili One Day 2-12-22 Thistles'!$BL$11:$BL$20)</f>
        <v>0</v>
      </c>
      <c r="AX31" s="99">
        <f>SUMIF('Chili One Day 2-12-22 Thistles'!$B$11:$B$20,$B31,'Chili One Day 2-12-22 Thistles'!$BO$11:$BO$20)</f>
        <v>0</v>
      </c>
      <c r="AY31" s="99">
        <f>SUMIF('Chili One Day 2-12-22 Thistles'!$B$11:$B$20,$B31,'Chili One Day 2-12-22 Thistles'!$BR$11:$BR$20)</f>
        <v>0</v>
      </c>
      <c r="AZ31" s="99">
        <f>SUMIF('Sunday Race 2-20-22'!$B$11:$B$20,$B31,'Sunday Race 2-20-22'!$BF$11:$BF$20)</f>
        <v>0</v>
      </c>
      <c r="BA31" s="99">
        <f>SUMIF('Sunday Race 2-20-22'!$B$11:$B$20,$B31,'Sunday Race 2-20-22'!$BI$11:$BI$20)</f>
        <v>0</v>
      </c>
      <c r="BB31" s="99">
        <f>SUMIF('Sunday Race 2-20-22'!$B$11:$B$20,$B31,'Sunday Race 2-20-22'!$BL$11:$BL$20)</f>
        <v>0</v>
      </c>
      <c r="BC31" s="99">
        <f>SUMIF('Sunday Race 2-20-22'!$B$11:$B$20,$B31,'Sunday Race 2-20-22'!$BO$11:$BO$20)</f>
        <v>0</v>
      </c>
      <c r="BD31" s="99">
        <f>SUMIF('Sunday Race 2-20-22'!$B$11:$B$20,$B31,'Sunday Race 2-20-22'!$BR$11:$BR$20)</f>
        <v>0</v>
      </c>
      <c r="BE31" s="99">
        <f>SUMIF('Sunday Race 2-27-22'!$B$11:$B$20,$B31,'Sunday Race 2-27-22'!$BF$11:$BF$20)</f>
        <v>0</v>
      </c>
      <c r="BF31" s="99">
        <f>SUMIF('Sunday Race 2-27-22'!$B$11:$B$20,$B31,'Sunday Race 2-27-22'!$BI$11:$BI$20)</f>
        <v>0</v>
      </c>
      <c r="BG31" s="99">
        <f>SUMIF('Sunday Race 2-27-22'!$B$11:$B$20,$B31,'Sunday Race 2-27-22'!$BL$11:$BL$20)</f>
        <v>0</v>
      </c>
      <c r="BH31" s="99">
        <f>SUMIF('Sunday Race 2-27-22'!$B$11:$B$20,$B31,'Sunday Race 2-27-22'!$BO$11:$BO$20)</f>
        <v>0</v>
      </c>
      <c r="BI31" s="99">
        <f>SUMIF('Sunday Race 2-27-22'!$B$11:$B$20,$B31,'Sunday Race 2-27-22'!$BR$11:$BR$20)</f>
        <v>0</v>
      </c>
      <c r="BJ31" s="99">
        <f>SUMIF('Sunday Race 3-13-22'!$B$11:$B$21,$B31,'Sunday Race 3-13-22'!$BF$11:$BF$21)</f>
        <v>0</v>
      </c>
      <c r="BK31" s="99">
        <f>SUMIF('Sunday Race 3-13-22'!$B$11:$B$21,$B31,'Sunday Race 3-13-22'!$BI$11:$BI$21)</f>
        <v>0</v>
      </c>
      <c r="BL31" s="99">
        <f>SUMIF('Sunday Race 3-13-22'!$B$11:$B$21,$B31,'Sunday Race 3-13-22'!$BL$11:$BL$21)</f>
        <v>0</v>
      </c>
      <c r="BM31" s="99">
        <f>SUMIF('Sunday Race 3-13-22'!$B$11:$B$21,$B31,'Sunday Race 3-13-22'!$BO$11:$BO$21)</f>
        <v>0</v>
      </c>
      <c r="BN31" s="99">
        <f>SUMIF('Sunday Race 3-13-22'!$B$11:$B$21,$B31,'Sunday Race 3-13-22'!$BR$11:$BR$21)</f>
        <v>0</v>
      </c>
      <c r="BO31" s="99">
        <f>SUMIF('Saturday Race 3-19-22'!$B$11:$B$26,$B31,'Saturday Race 3-19-22'!$BF$11:$BF$26)</f>
        <v>0</v>
      </c>
      <c r="BP31" s="99">
        <f>SUMIF('Saturday Race 3-19-22'!$B$11:$B$26,$B31,'Saturday Race 3-19-22'!$BI$11:$BI$26)</f>
        <v>0</v>
      </c>
      <c r="BQ31" s="99">
        <f>SUMIF('Saturday Race 3-19-22'!$B$11:$B$26,$B31,'Saturday Race 3-19-22'!$BL$11:$BL$26)</f>
        <v>0</v>
      </c>
      <c r="BR31" s="99">
        <f>SUMIF('Saturday Race 3-19-22'!$B$11:$B$26,$B31,'Saturday Race 3-19-22'!$BO$11:$BO$26)</f>
        <v>0</v>
      </c>
      <c r="BS31" s="99">
        <f>SUMIF('Saturday Race 3-19-22'!$B$11:$B$26,$B31,'Saturday Race 3-19-22'!$BR$11:$BR$26)</f>
        <v>0</v>
      </c>
      <c r="BT31" s="99">
        <f>SUMIF('Sunday Races 4-10-22'!$B$11:$B$26,$B31,'Sunday Races 4-10-22'!$BF$11:$BF$26)</f>
        <v>0</v>
      </c>
      <c r="BU31" s="99">
        <f>SUMIF('Sunday Races 4-10-22'!$B$11:$B$26,$B31,'Sunday Races 4-10-22'!$BI$11:$BI$26)</f>
        <v>0</v>
      </c>
      <c r="BV31" s="99">
        <f>SUMIF('Sunday Races 4-10-22'!$B$11:$B$26,$B31,'Sunday Races 4-10-22'!$BL$11:$BL$26)</f>
        <v>0</v>
      </c>
      <c r="BW31" s="99">
        <f>SUMIF('Sunday Races 4-10-22'!$B$11:$B$26,$B31,'Sunday Races 4-10-22'!$BO$11:$BO$26)</f>
        <v>0</v>
      </c>
      <c r="BX31" s="99">
        <f>SUMIF('Sunday Races 4-10-22'!$B$11:$B$26,$B31,'Sunday Races 4-10-22'!$BR$11:$BR$26)</f>
        <v>0</v>
      </c>
      <c r="BY31" s="99">
        <f>SUMIF('Easter One Day 4-16-22 FS'!$B$11:$B$26,$B31,'Easter One Day 4-16-22 FS'!$BF$11:$BF$26)</f>
        <v>0</v>
      </c>
      <c r="BZ31" s="99">
        <f>SUMIF('Easter One Day 4-16-22 FS'!$B$11:$B$26,$B31,'Easter One Day 4-16-22 FS'!$BI$11:$BI$26)</f>
        <v>0</v>
      </c>
      <c r="CA31" s="99">
        <f>SUMIF('Easter One Day 4-16-22 FS'!$B$11:$B$26,$B31,'Easter One Day 4-16-22 FS'!$BL$11:$BL$26)</f>
        <v>0</v>
      </c>
      <c r="CB31" s="99">
        <f>SUMIF('Easter One Day 4-16-22 FS'!$B$11:$B$26,$B31,'Easter One Day 4-16-22 FS'!$BO$11:$BO$26)</f>
        <v>0</v>
      </c>
      <c r="CC31" s="99">
        <f>SUMIF('Easter One Day 4-16-22 FS'!$B$11:$B$26,$B31,'Easter One Day 4-16-22 FS'!$BR$11:$BR$26)</f>
        <v>0</v>
      </c>
      <c r="CD31" s="99">
        <f>SUMIF('Easter One Day 4-16-22 TH'!$B$11:$B$26,$B31,'Easter One Day 4-16-22 TH'!$BF$11:$BF$26)</f>
        <v>0</v>
      </c>
      <c r="CE31" s="99">
        <f>SUMIF('Easter One Day 4-16-22 TH'!$B$11:$B$26,$B31,'Easter One Day 4-16-22 TH'!$BI$11:$BI$26)</f>
        <v>0</v>
      </c>
      <c r="CF31" s="99">
        <f>SUMIF('Easter One Day 4-16-22 TH'!$B$11:$B$26,$B31,'Easter One Day 4-16-22 TH'!$BL$11:$BL$26)</f>
        <v>0</v>
      </c>
      <c r="CG31" s="99">
        <f>SUMIF('Easter One Day 4-16-22 TH'!$B$11:$B$26,$B31,'Easter One Day 4-16-22 TH'!$BO$11:$BO$26)</f>
        <v>0</v>
      </c>
      <c r="CH31" s="99">
        <f>SUMIF('Easter One Day 4-16-22 TH'!$B$11:$B$26,$B31,'Easter One Day 4-16-22 TH'!$BR$11:$BR$26)</f>
        <v>0</v>
      </c>
      <c r="CI31" s="99">
        <f>SUMIF('Sunday Races 5-1-22'!$B$11:$B$28,$B31,'Sunday Races 5-1-22'!$BF$11:$BF$28)</f>
        <v>0</v>
      </c>
      <c r="CJ31" s="99">
        <f>SUMIF('Sunday Races 5-1-22'!$B$11:$B$28,$B31,'Sunday Races 5-1-22'!$BI$11:$BI$28)</f>
        <v>0</v>
      </c>
      <c r="CK31" s="99">
        <f>SUMIF('Sunday Races 5-1-22'!$B$11:$B$28,$B31,'Sunday Races 5-1-22'!$BL$11:$BL$28)</f>
        <v>0</v>
      </c>
      <c r="CL31" s="99">
        <f>SUMIF('Sunday Races 5-1-22'!$B$11:$B$28,$B31,'Sunday Races 5-1-22'!$BO$11:$BO$28)</f>
        <v>0</v>
      </c>
      <c r="CM31" s="99">
        <f>SUMIF('Sunday Races 5-1-22'!$B$11:$B$28,$B31,'Sunday Races 5-1-22'!$BR$11:$BR$28)</f>
        <v>0</v>
      </c>
      <c r="CN31" s="99">
        <f>SUMIF('Long Distance Race 5-7-22'!$B$11:$B$27,$B31,'Long Distance Race 5-7-22'!$BF$11:$BF$27)</f>
        <v>0</v>
      </c>
      <c r="CO31" s="99">
        <f>SUMIF('Long Distance Race 5-7-22'!$B$11:$B$27,$B31,'Long Distance Race 5-7-22'!$BI$11:$BI$27)</f>
        <v>0</v>
      </c>
      <c r="CP31" s="99">
        <f>SUMIF('Long Distance Race 5-7-22'!$B$11:$B$27,$B31,'Long Distance Race 5-7-22'!$BL$11:$BL$27)</f>
        <v>0</v>
      </c>
      <c r="CQ31" s="99">
        <f>SUMIF('Long Distance Race 5-7-22'!$B$11:$B$27,$B31,'Long Distance Race 5-7-22'!$BO$11:$BO$27)</f>
        <v>0</v>
      </c>
      <c r="CR31" s="99">
        <f>SUMIF('Long Distance Race 5-7-22'!$B$11:$B$27,$B31,'Long Distance Race 5-7-22'!$BR$11:$BR$27)</f>
        <v>0</v>
      </c>
      <c r="CS31" s="99">
        <f>SUMIF('Memorial Day Regatta 5-28-22 Op'!$B$11:$B$27,$B31,'Memorial Day Regatta 5-28-22 Op'!$BF$11:$BF$27)</f>
        <v>0</v>
      </c>
      <c r="CT31" s="99">
        <f>SUMIF('Memorial Day Regatta 5-28-22 Op'!$B$11:$B$27,$B31,'Memorial Day Regatta 5-28-22 Op'!$BI$11:$BI$27)</f>
        <v>0</v>
      </c>
      <c r="CU31" s="99">
        <f>SUMIF('Memorial Day Regatta 5-28-22 Op'!$B$11:$B$27,$B31,'Memorial Day Regatta 5-28-22 Op'!$BL$11:$BL$27)</f>
        <v>0</v>
      </c>
      <c r="CV31" s="99">
        <f>SUMIF('Memorial Day Regatta 5-28-22 Op'!$B$11:$B$27,$B31,'Memorial Day Regatta 5-28-22 Op'!$BO$11:$BO$27)</f>
        <v>0</v>
      </c>
      <c r="CW31" s="99">
        <f>SUMIF('Memorial Day Regatta 5-28-22 Op'!$B$11:$B$27,$B31,'Memorial Day Regatta 5-28-22 Op'!$BR$11:$BR$27)</f>
        <v>0</v>
      </c>
      <c r="CX31" s="99">
        <f>SUMIF('Sunday Races 6-5-22'!$B$11:$B$28,$B31,'Sunday Races 6-5-22'!$BF$11:$BF$28)</f>
        <v>0</v>
      </c>
      <c r="CY31" s="99">
        <f>SUMIF('Sunday Races 6-5-22'!$B$11:$B$28,$B31,'Sunday Races 6-5-22'!$BI$11:$BI$28)</f>
        <v>0</v>
      </c>
      <c r="CZ31" s="99">
        <f>SUMIF('Sunday Races 6-5-22'!$B$11:$B$28,$B31,'Sunday Races 6-5-22'!$BL$11:$BL$28)</f>
        <v>0</v>
      </c>
      <c r="DA31" s="99">
        <f>SUMIF('Sunday Races 6-5-22'!$B$11:$B$28,$B31,'Sunday Races 6-5-22'!$BO$11:$BO$28)</f>
        <v>0</v>
      </c>
      <c r="DB31" s="99">
        <f>SUMIF('Sunday Races 6-5-22'!$B$11:$B$28,$B31,'Sunday Races 6-5-22'!$BR$11:$BR$28)</f>
        <v>0</v>
      </c>
      <c r="DC31" s="99">
        <f>SUMIF('Sunday Races 6-12-22'!$B$11:$B$24,$B31,'Sunday Races 6-12-22'!$BF$11:$BF$24)</f>
        <v>0</v>
      </c>
      <c r="DD31" s="99">
        <f>SUMIF('Sunday Races 6-12-22'!$B$11:$B$24,$B31,'Sunday Races 6-12-22'!$BI$11:$BI$24)</f>
        <v>0</v>
      </c>
      <c r="DE31" s="99">
        <f>SUMIF('Sunday Races 6-12-22'!$B$11:$B$24,$B31,'Sunday Races 6-12-22'!$BL$11:$BL$24)</f>
        <v>0</v>
      </c>
      <c r="DF31" s="99">
        <f>SUMIF('Sunday Races 6-12-22'!$B$11:$B$24,$B31,'Sunday Races 6-12-22'!$BO$11:$BO$24)</f>
        <v>0</v>
      </c>
      <c r="DG31" s="99">
        <f>SUMIF('Sunday Races 6-12-22'!$B$11:$B$24,$B31,'Sunday Races 6-12-22'!$BR$11:$BR$24)</f>
        <v>0</v>
      </c>
      <c r="DH31" s="99">
        <f>SUMIF('Saturday Races 6-18-22'!$B$11:$B$24,$B31,'Saturday Races 6-18-22'!$BF$11:$BF$24)</f>
        <v>0</v>
      </c>
      <c r="DI31" s="99">
        <f>SUMIF('Saturday Races 6-18-22'!$B$11:$B$24,$B31,'Saturday Races 6-18-22'!$BI$11:$BI$24)</f>
        <v>0</v>
      </c>
      <c r="DJ31" s="99">
        <f>SUMIF('Saturday Races 6-18-22'!$B$11:$B$24,$B31,'Saturday Races 6-18-22'!$BL$11:$BL$24)</f>
        <v>0</v>
      </c>
      <c r="DK31" s="99">
        <f>SUMIF('Saturday Races 6-18-22'!$B$11:$B$24,$B31,'Saturday Races 6-18-22'!$BO$11:$BO$24)</f>
        <v>0</v>
      </c>
      <c r="DL31" s="99">
        <f>SUMIF('Saturday Races 6-18-22'!$B$11:$B$24,$B31,'Saturday Races 6-18-22'!$BR$11:$BR$24)</f>
        <v>0</v>
      </c>
      <c r="DM31" s="99">
        <f>SUMIF('Caldwell Cup 6-25-22 TH'!$B$11:$B$25,$B31,'Caldwell Cup 6-25-22 TH'!$BF$11:$BF$25)</f>
        <v>0</v>
      </c>
      <c r="DN31" s="99">
        <f>SUMIF('Caldwell Cup 6-25-22 TH'!$B$11:$B$25,$B31,'Caldwell Cup 6-25-22 TH'!$BI$11:$BI$25)</f>
        <v>0</v>
      </c>
      <c r="DO31" s="99">
        <f>SUMIF('Caldwell Cup 6-25-22 TH'!$B$11:$B$25,$B31,'Caldwell Cup 6-25-22 TH'!$BL$11:$BL$25)</f>
        <v>0</v>
      </c>
      <c r="DP31" s="99">
        <f>SUMIF('Caldwell Cup 6-25-22 TH'!$B$11:$B$25,$B31,'Caldwell Cup 6-25-22 TH'!$BO$11:$BO$25)</f>
        <v>0</v>
      </c>
      <c r="DQ31" s="99">
        <f>SUMIF('Caldwell Cup 6-25-22 TH'!$B$11:$B$25,$B31,'Caldwell Cup 6-25-22 TH'!$BR$11:$BR$25)</f>
        <v>0</v>
      </c>
      <c r="DR31" s="99">
        <f>SUMIF('Caldwell Cup 6-25-22 FS'!$B$11:$B$18,$B31,'Caldwell Cup 6-25-22 FS'!$BF$11:$BF$18)</f>
        <v>0</v>
      </c>
      <c r="DS31" s="99">
        <f>SUMIF('Caldwell Cup 6-25-22 FS'!$B$11:$B$18,$B31,'Caldwell Cup 6-25-22 FS'!$BI$11:$BI$18)</f>
        <v>0</v>
      </c>
      <c r="DT31" s="99">
        <f>SUMIF('Caldwell Cup 6-25-22 FS'!$B$11:$B$18,$B31,'Caldwell Cup 6-25-22 FS'!$BL$11:$BL$18)</f>
        <v>0</v>
      </c>
      <c r="DU31" s="99">
        <f>SUMIF('Caldwell Cup 6-25-22 FS'!$B$11:$B$18,$B31,'Caldwell Cup 6-25-22 FS'!$BO$11:$BO$18)</f>
        <v>0</v>
      </c>
      <c r="DV31" s="99">
        <f>SUMIF('Caldwell Cup 6-25-22 FS'!$B$11:$B$18,$B31,'Caldwell Cup 6-25-22 FS'!$BR$11:$BR$18)</f>
        <v>0</v>
      </c>
      <c r="DW31" s="99">
        <f>SUMIF('Sunday Races 7-3-22'!$B$11:$B$25,$B31,'Sunday Races 7-3-22'!$BF$11:$BF$25)</f>
        <v>0</v>
      </c>
      <c r="DX31" s="99">
        <f>SUMIF('Sunday Races 7-3-22'!$B$11:$B$25,$B31,'Sunday Races 7-3-22'!$BI$11:$BI$25)</f>
        <v>0</v>
      </c>
      <c r="DY31" s="99">
        <f>SUMIF('Sunday Races 7-3-22'!$B$11:$B$25,$B31,'Sunday Races 7-3-22'!$BL$11:$BL$25)</f>
        <v>0</v>
      </c>
      <c r="DZ31" s="99">
        <f>SUMIF('Sunday Races 7-3-22'!$B$11:$B$25,$B31,'Sunday Races 7-3-22'!$BO$11:$BO$25)</f>
        <v>0</v>
      </c>
      <c r="EA31" s="99">
        <f>SUMIF('Sunday Races 7-3-22'!$B$11:$B$25,$B31,'Sunday Races 7-3-22'!$BR$11:$BR$25)</f>
        <v>0</v>
      </c>
      <c r="EB31" s="99">
        <f>SUMIF('Sunday Races 7-31-22'!$B$11:$B$25,$B31,'Sunday Races 7-31-22'!$BF$11:$BF$25)</f>
        <v>0</v>
      </c>
      <c r="EC31" s="99">
        <f>SUMIF('Sunday Races 7-31-22'!$B$11:$B$25,$B31,'Sunday Races 7-31-22'!$BI$11:$BI$25)</f>
        <v>0</v>
      </c>
      <c r="ED31" s="99">
        <f>SUMIF('Sunday Races 7-31-22'!$B$11:$B$25,$B31,'Sunday Races 7-31-22'!$BL$11:$BL$25)</f>
        <v>0</v>
      </c>
      <c r="EE31" s="99">
        <f>SUMIF('Sunday Races 7-31-22'!$B$11:$B$25,$B31,'Sunday Races 7-31-22'!$BO$11:$BO$25)</f>
        <v>0</v>
      </c>
      <c r="EF31" s="99">
        <f>SUMIF('Sunday Races 7-31-22'!$B$11:$B$25,$B31,'Sunday Races 7-31-22'!$BR$11:$BR$25)</f>
        <v>0</v>
      </c>
      <c r="EG31" s="99">
        <f>SUMIF('Sunday Races 8-14-22'!$B$11:$B$25,$B31,'Sunday Races 8-14-22'!$BF$11:$BF$25)</f>
        <v>0</v>
      </c>
      <c r="EH31" s="99">
        <f>SUMIF('Sunday Races 8-14-22'!$B$11:$B$25,$B31,'Sunday Races 8-14-22'!$BI$11:$BI$25)</f>
        <v>0</v>
      </c>
      <c r="EI31" s="99">
        <f>SUMIF('Sunday Races 8-14-22'!$B$11:$B$25,$B31,'Sunday Races 8-14-22'!$BL$11:$BL$25)</f>
        <v>0</v>
      </c>
      <c r="EJ31" s="99">
        <f>SUMIF('Sunday Races 8-14-22'!$B$11:$B$25,$B31,'Sunday Races 8-14-22'!$BO$11:$BO$25)</f>
        <v>0</v>
      </c>
      <c r="EK31" s="99">
        <f>SUMIF('Sunday Races 8-14-22'!$B$11:$B$25,$B31,'Sunday Races 8-14-22'!$BR$11:$BR$25)</f>
        <v>0</v>
      </c>
      <c r="EL31" s="99">
        <f>SUMIF('Saturday Races 8-20-22'!$B$11:$B$25,$B31,'Saturday Races 8-20-22'!$BF$11:$BF$25)</f>
        <v>0</v>
      </c>
      <c r="EM31" s="99">
        <f>SUMIF('Saturday Races 8-20-22'!$B$11:$B$25,$B31,'Saturday Races 8-20-22'!$BI$11:$BI$25)</f>
        <v>0</v>
      </c>
      <c r="EN31" s="99">
        <f>SUMIF('Saturday Races 8-20-22'!$B$11:$B$25,$B31,'Saturday Races 8-20-22'!$BL$11:$BL$25)</f>
        <v>0</v>
      </c>
      <c r="EO31" s="99">
        <f>SUMIF('Saturday Races 8-20-22'!$B$11:$B$25,$B31,'Saturday Races 8-20-22'!$BO$11:$BO$25)</f>
        <v>0</v>
      </c>
      <c r="EP31" s="99">
        <f>SUMIF('Saturday Races 8-20-22'!$B$11:$B$25,$B31,'Saturday Races 8-20-22'!$BR$11:$BR$25)</f>
        <v>0</v>
      </c>
      <c r="EQ31" s="99">
        <f>SUMIF('Sunday Races 9-11-22'!$B$11:$B$20,$B31,'Sunday Races 9-11-22'!$BF$11:$BF$20)</f>
        <v>0</v>
      </c>
      <c r="ER31" s="99">
        <f>SUMIF('Sunday Races 9-11-22'!$B$11:$B$20,$B31,'Sunday Races 9-11-22'!$BI$11:$BI$20)</f>
        <v>0</v>
      </c>
      <c r="ES31" s="99">
        <f>SUMIF('Sunday Races 9-11-22'!$B$11:$B$20,$B31,'Sunday Races 9-11-22'!$BL$11:$BL$20)</f>
        <v>0</v>
      </c>
      <c r="ET31" s="99">
        <f>SUMIF('Sunday Races 9-11-22'!$B$11:$B$20,$B31,'Sunday Races 9-11-22'!$BO$11:$BO$20)</f>
        <v>0</v>
      </c>
      <c r="EU31" s="99">
        <f>SUMIF('Sunday Races 9-11-22'!$B$11:$B$20,$B31,'Sunday Races 9-11-22'!$BR$11:$BR$20)</f>
        <v>0</v>
      </c>
      <c r="EV31" s="99">
        <f>SUMIF('2022-09-17 Leukemia Cup TH'!$B$11:$B$26,$B31,'2022-09-17 Leukemia Cup TH'!$BF$11:$BF$26)</f>
        <v>0</v>
      </c>
      <c r="EW31" s="99">
        <f>SUMIF('2022-09-17 Leukemia Cup TH'!$B$11:$B$26,$B31,'2022-09-17 Leukemia Cup TH'!$BI$11:$BI$26)</f>
        <v>0</v>
      </c>
      <c r="EX31" s="99">
        <f>SUMIF('2022-09-17 Leukemia Cup TH'!$B$11:$B$26,$B31,'2022-09-17 Leukemia Cup TH'!$BL$11:$BL$26)</f>
        <v>0</v>
      </c>
      <c r="EY31" s="99">
        <f>SUMIF('2022-09-17 Leukemia Cup TH'!$B$11:$B$26,$B31,'2022-09-17 Leukemia Cup TH'!$BO$11:$BO$26)</f>
        <v>0</v>
      </c>
      <c r="EZ31" s="99">
        <f>SUMIF('2022-09-17 Leukemia Cup TH'!$B$11:$B$26,$B31,'2022-09-17 Leukemia Cup TH'!$BR$11:$BR$26)</f>
        <v>0</v>
      </c>
      <c r="FA31" s="99">
        <f>SUMIF('Smith-Berry LDR 9-24-22'!$B$11:$B$28,$B31,'Smith-Berry LDR 9-24-22'!$BF$11:$BF$28)</f>
        <v>0</v>
      </c>
      <c r="FB31" s="99">
        <f>SUMIF('Smith-Berry LDR 9-24-22'!$B$11:$B$28,$B31,'Smith-Berry LDR 9-24-22'!$BI$11:$BI$28)</f>
        <v>0</v>
      </c>
      <c r="FC31" s="99">
        <f>SUMIF('Smith-Berry LDR 9-24-22'!$B$11:$B$28,$B31,'Smith-Berry LDR 9-24-22'!$BL$11:$BL$28)</f>
        <v>0</v>
      </c>
      <c r="FD31" s="99">
        <f>SUMIF('Smith-Berry LDR 9-24-22'!$B$11:$B$28,$B31,'Smith-Berry LDR 9-24-22'!$BO$11:$BO$28)</f>
        <v>0</v>
      </c>
      <c r="FE31" s="99">
        <f>SUMIF('Smith-Berry LDR 9-24-22'!$B$11:$B$28,$B31,'Smith-Berry LDR 9-24-22'!$BR$11:$BR$28)</f>
        <v>0</v>
      </c>
      <c r="FF31" s="99">
        <f>SUMIF('Sunday Races 10-9-22'!$B$11:$B$15,$B31,'Sunday Races 10-9-22'!$BF$11:$BF$15)</f>
        <v>0</v>
      </c>
      <c r="FG31" s="99">
        <f>SUMIF('Sunday Races 10-9-22'!$B$11:$B$15,$B31,'Sunday Races 10-9-22'!$BI$11:$BI$15)</f>
        <v>0</v>
      </c>
      <c r="FH31" s="99">
        <f>SUMIF('Sunday Races 10-9-22'!$B$11:$B$15,$B31,'Sunday Races 10-9-22'!$BL$11:$BL$15)</f>
        <v>0</v>
      </c>
      <c r="FI31" s="99">
        <f>SUMIF('Sunday Races 10-9-22'!$B$11:$B$15,$B31,'Sunday Races 10-9-22'!$BO$11:$BO$15)</f>
        <v>0</v>
      </c>
      <c r="FJ31" s="99">
        <f>SUMIF('Sunday Races 10-9-22'!$B$11:$B$15,$B31,'Sunday Races 10-9-22'!$BR$11:$BR$15)</f>
        <v>0</v>
      </c>
      <c r="FK31" s="99">
        <f>SUMIF('Great Pumpkin Regatta 10-15-22'!$B$11:$B$53,$B31,'Great Pumpkin Regatta 10-15-22'!$BF$11:$BF$53)</f>
        <v>24</v>
      </c>
      <c r="FL31" s="99">
        <f>SUMIF('Great Pumpkin Regatta 10-15-22'!$B$11:$B$53,$B31,'Great Pumpkin Regatta 10-15-22'!$BI$11:$BI$53)</f>
        <v>27</v>
      </c>
      <c r="FM31" s="99">
        <f>SUMIF('Great Pumpkin Regatta 10-15-22'!$B$11:$B$53,$B31,'Great Pumpkin Regatta 10-15-22'!$BL$11:$BL$53)</f>
        <v>27</v>
      </c>
      <c r="FN31" s="99">
        <f>SUMIF('Great Pumpkin Regatta 10-15-22'!$B$11:$B$53,$B31,'Great Pumpkin Regatta 10-15-22'!$BO$11:$BO$53)</f>
        <v>22</v>
      </c>
      <c r="FO31" s="99">
        <f>SUMIF('Great Pumpkin Regatta 10-15-22'!$B$11:$B$53,$B31,'Great Pumpkin Regatta 10-15-22'!$BR$11:$BR$53)</f>
        <v>0</v>
      </c>
      <c r="FP31" s="99">
        <f>SUMIF('Sunday Races 10-23-22'!$B$11:$B$16,$B31,'Sunday Races 10-23-22'!$BF$11:$BF$16)</f>
        <v>0</v>
      </c>
      <c r="FQ31" s="99">
        <f>SUMIF('Sunday Races 10-23-22'!$B$11:$B$16,$B31,'Sunday Races 10-23-22'!$BI$11:$BI$16)</f>
        <v>0</v>
      </c>
      <c r="FR31" s="99">
        <f>SUMIF('Sunday Races 10-23-22'!$B$11:$B$16,$B31,'Sunday Races 10-23-22'!$BL$11:$BL$16)</f>
        <v>0</v>
      </c>
      <c r="FS31" s="99">
        <f>SUMIF('Sunday Races 10-23-22'!$B$11:$B$16,$B31,'Sunday Races 10-23-22'!$BO$11:$BO$16)</f>
        <v>0</v>
      </c>
      <c r="FT31" s="99">
        <f>SUMIF('Sunday Races 10-23-22'!$B$11:$B$16,$B31,'Sunday Races 10-23-22'!$BR$11:$BR$16)</f>
        <v>0</v>
      </c>
      <c r="FU31" s="100"/>
      <c r="FV31" s="101"/>
      <c r="FW31" s="102">
        <f t="shared" ref="FW31:GF40" si="52">LARGE($G31:$FU31,FW$2)</f>
        <v>27</v>
      </c>
      <c r="FX31" s="102">
        <f t="shared" si="52"/>
        <v>27</v>
      </c>
      <c r="FY31" s="102">
        <f t="shared" si="52"/>
        <v>24</v>
      </c>
      <c r="FZ31" s="102">
        <f t="shared" si="52"/>
        <v>22</v>
      </c>
      <c r="GA31" s="102">
        <f t="shared" si="52"/>
        <v>0</v>
      </c>
      <c r="GB31" s="102">
        <f t="shared" si="52"/>
        <v>0</v>
      </c>
      <c r="GC31" s="102">
        <f t="shared" si="52"/>
        <v>0</v>
      </c>
      <c r="GD31" s="102">
        <f t="shared" si="52"/>
        <v>0</v>
      </c>
      <c r="GE31" s="102">
        <f t="shared" si="52"/>
        <v>0</v>
      </c>
      <c r="GF31" s="102">
        <f t="shared" si="52"/>
        <v>0</v>
      </c>
      <c r="GG31" s="102">
        <f t="shared" si="42"/>
        <v>0</v>
      </c>
      <c r="GH31" s="102">
        <f t="shared" si="42"/>
        <v>0</v>
      </c>
      <c r="GI31" s="102">
        <f t="shared" si="42"/>
        <v>0</v>
      </c>
      <c r="GJ31" s="102">
        <f t="shared" si="42"/>
        <v>0</v>
      </c>
      <c r="GK31" s="102">
        <f t="shared" si="42"/>
        <v>0</v>
      </c>
      <c r="GL31" s="102">
        <f t="shared" si="42"/>
        <v>0</v>
      </c>
      <c r="GM31" s="102">
        <f t="shared" si="42"/>
        <v>0</v>
      </c>
      <c r="GN31" s="102">
        <f t="shared" si="42"/>
        <v>0</v>
      </c>
      <c r="GO31" s="102">
        <f t="shared" si="42"/>
        <v>0</v>
      </c>
      <c r="GP31" s="102">
        <f t="shared" si="42"/>
        <v>0</v>
      </c>
      <c r="GQ31" s="102">
        <f t="shared" si="43"/>
        <v>0</v>
      </c>
      <c r="GR31" s="102">
        <f t="shared" si="43"/>
        <v>0</v>
      </c>
      <c r="GS31" s="102">
        <f t="shared" si="43"/>
        <v>0</v>
      </c>
      <c r="GT31" s="102">
        <f t="shared" si="43"/>
        <v>0</v>
      </c>
      <c r="GU31" s="102">
        <f t="shared" si="43"/>
        <v>0</v>
      </c>
      <c r="GV31" s="102">
        <f t="shared" si="43"/>
        <v>0</v>
      </c>
      <c r="GW31" s="102">
        <f t="shared" si="43"/>
        <v>0</v>
      </c>
      <c r="GX31" s="102">
        <f t="shared" si="43"/>
        <v>0</v>
      </c>
      <c r="GY31" s="102">
        <f t="shared" si="43"/>
        <v>0</v>
      </c>
      <c r="GZ31" s="102">
        <f t="shared" si="43"/>
        <v>0</v>
      </c>
      <c r="HA31" s="102">
        <f t="shared" si="44"/>
        <v>0</v>
      </c>
      <c r="HB31" s="102">
        <f t="shared" si="44"/>
        <v>0</v>
      </c>
      <c r="HC31" s="102">
        <f t="shared" si="44"/>
        <v>0</v>
      </c>
      <c r="HD31" s="102">
        <f t="shared" si="44"/>
        <v>0</v>
      </c>
      <c r="HE31" s="102">
        <f t="shared" si="44"/>
        <v>0</v>
      </c>
      <c r="HF31" s="102">
        <f t="shared" si="44"/>
        <v>0</v>
      </c>
      <c r="HG31" s="102">
        <f t="shared" si="44"/>
        <v>0</v>
      </c>
      <c r="HH31" s="102">
        <f t="shared" si="44"/>
        <v>0</v>
      </c>
      <c r="HI31" s="102">
        <f t="shared" si="44"/>
        <v>0</v>
      </c>
      <c r="HJ31" s="102">
        <f t="shared" si="44"/>
        <v>0</v>
      </c>
      <c r="HK31" s="102">
        <f t="shared" si="45"/>
        <v>0</v>
      </c>
      <c r="HL31" s="102">
        <f t="shared" si="45"/>
        <v>0</v>
      </c>
      <c r="HM31" s="102">
        <f t="shared" si="45"/>
        <v>0</v>
      </c>
      <c r="HN31" s="102">
        <f t="shared" si="45"/>
        <v>0</v>
      </c>
      <c r="HO31" s="102">
        <f t="shared" si="45"/>
        <v>0</v>
      </c>
      <c r="HP31" s="102">
        <f t="shared" si="45"/>
        <v>0</v>
      </c>
      <c r="HQ31" s="102">
        <f t="shared" si="45"/>
        <v>0</v>
      </c>
      <c r="HR31" s="102">
        <f t="shared" si="45"/>
        <v>0</v>
      </c>
      <c r="HS31" s="102">
        <f t="shared" si="45"/>
        <v>0</v>
      </c>
      <c r="HT31" s="102">
        <f t="shared" si="45"/>
        <v>0</v>
      </c>
      <c r="HU31" s="102">
        <f t="shared" si="46"/>
        <v>0</v>
      </c>
      <c r="HV31" s="102">
        <f t="shared" si="46"/>
        <v>0</v>
      </c>
      <c r="HW31" s="102">
        <f t="shared" si="46"/>
        <v>0</v>
      </c>
      <c r="HX31" s="102">
        <f t="shared" si="46"/>
        <v>0</v>
      </c>
      <c r="HY31" s="102">
        <f t="shared" si="46"/>
        <v>0</v>
      </c>
      <c r="HZ31" s="102">
        <f t="shared" si="46"/>
        <v>0</v>
      </c>
      <c r="IA31" s="102">
        <f t="shared" si="46"/>
        <v>0</v>
      </c>
      <c r="IB31" s="102">
        <f t="shared" si="46"/>
        <v>0</v>
      </c>
      <c r="IC31" s="102">
        <f t="shared" si="46"/>
        <v>0</v>
      </c>
      <c r="ID31" s="102">
        <f t="shared" si="46"/>
        <v>0</v>
      </c>
      <c r="IE31" s="102">
        <f t="shared" si="47"/>
        <v>0</v>
      </c>
      <c r="IF31" s="102">
        <f t="shared" si="47"/>
        <v>0</v>
      </c>
      <c r="IG31" s="102">
        <f t="shared" si="47"/>
        <v>0</v>
      </c>
      <c r="IH31" s="102">
        <f t="shared" si="47"/>
        <v>0</v>
      </c>
      <c r="II31" s="102">
        <f t="shared" si="47"/>
        <v>0</v>
      </c>
      <c r="IJ31" s="102">
        <f t="shared" si="47"/>
        <v>0</v>
      </c>
      <c r="IK31" s="102">
        <f t="shared" si="47"/>
        <v>0</v>
      </c>
      <c r="IL31" s="102">
        <f t="shared" si="47"/>
        <v>0</v>
      </c>
      <c r="IM31" s="102">
        <f t="shared" si="47"/>
        <v>0</v>
      </c>
      <c r="IN31" s="102">
        <f t="shared" si="47"/>
        <v>0</v>
      </c>
      <c r="IO31" s="102">
        <f t="shared" si="47"/>
        <v>0</v>
      </c>
      <c r="IP31" s="102">
        <f t="shared" si="47"/>
        <v>0</v>
      </c>
      <c r="IQ31" s="102">
        <f t="shared" si="47"/>
        <v>0</v>
      </c>
      <c r="IR31" s="102">
        <f t="shared" si="47"/>
        <v>0</v>
      </c>
      <c r="IS31" s="102">
        <f t="shared" si="47"/>
        <v>0</v>
      </c>
      <c r="IU31" s="99">
        <f>SUMIF('2021 Club Championship Crew'!$B$11:$B$14,$B31,'2021 Club Championship Crew'!$BN$11:$BN$14)</f>
        <v>0</v>
      </c>
      <c r="IV31" s="99">
        <f>SUMIF('2021 Club Championship Crew'!$B$11:$B$14,$B31,'2021 Club Championship Crew'!$BQ$11:$BQ$14)</f>
        <v>0</v>
      </c>
      <c r="IW31" s="99">
        <f>SUMIF('2021 Club Championship Crew'!$B$11:$B$14,$B31,'2021 Club Championship Crew'!$BT$11:$BT$14)</f>
        <v>0</v>
      </c>
      <c r="IX31" s="99">
        <f>SUMIF('2021 Club Championship Crew'!$B$11:$B$14,$B31,'2021 Club Championship Crew'!$BW$11:$BW$14)</f>
        <v>0</v>
      </c>
      <c r="IY31" s="99">
        <f>SUMIF('2021 Club Championship Crew'!$B$11:$B$14,$B31,'2021 Club Championship Crew'!$CC$11:$CC$14)</f>
        <v>0</v>
      </c>
    </row>
    <row r="32" spans="1:259" ht="15" customHeight="1" x14ac:dyDescent="0.2">
      <c r="A32" s="400" t="s">
        <v>1376</v>
      </c>
      <c r="B32" s="103" t="s">
        <v>379</v>
      </c>
      <c r="C32" s="96">
        <f t="shared" si="48"/>
        <v>4</v>
      </c>
      <c r="D32" s="97">
        <f t="shared" si="49"/>
        <v>98</v>
      </c>
      <c r="E32" s="96">
        <f t="shared" si="50"/>
        <v>72</v>
      </c>
      <c r="F32" s="98">
        <f t="shared" si="51"/>
        <v>0.245</v>
      </c>
      <c r="G32" s="99">
        <f>SUMIF('Saturday Race 11-06-21'!$B$11:$B$24,$B32,'Saturday Race 11-06-21'!$BF$11:$BF$24)</f>
        <v>0</v>
      </c>
      <c r="H32" s="99">
        <f>SUMIF('Saturday Race 11-06-21'!$B$11:$B$24,$B32,'Saturday Race 11-06-21'!$BI$11:$BI$24)</f>
        <v>0</v>
      </c>
      <c r="I32" s="99">
        <f>SUMIF('Saturday Race 11-06-21'!$B$11:$B$24,$B32,'Saturday Race 11-06-21'!$BL$11:$BL$24)</f>
        <v>0</v>
      </c>
      <c r="J32" s="99">
        <f>SUMIF('Saturday Race 11-06-21'!$B$11:$B$24,$B32,'Saturday Race 11-06-21'!$BO$11:$BO$24)</f>
        <v>0</v>
      </c>
      <c r="K32" s="99">
        <f>SUMIF('Saturday Race 11-06-21'!$B$11:$B$24,$B32,'Saturday Race 11-06-21'!$BR$11:$BR$24)</f>
        <v>0</v>
      </c>
      <c r="L32" s="99">
        <f>SUMIF('Saturday Race 11-20-21'!$B$11:$B$24,$B32,'Saturday Race 11-20-21'!$BF$11:$BF$24)</f>
        <v>0</v>
      </c>
      <c r="M32" s="99">
        <f>SUMIF('Saturday Race 11-20-21'!$B$11:$B$24,$B32,'Saturday Race 11-20-21'!$BI$11:$BI$24)</f>
        <v>0</v>
      </c>
      <c r="N32" s="99">
        <f>SUMIF('Saturday Race 11-20-21'!$B$11:$B$24,$B32,'Saturday Race 11-20-21'!$BL$11:$BL$24)</f>
        <v>0</v>
      </c>
      <c r="O32" s="99">
        <f>SUMIF('Saturday Race 11-20-21'!$B$11:$B$24,$B32,'Saturday Race 11-20-21'!$BO$11:$BO$24)</f>
        <v>0</v>
      </c>
      <c r="P32" s="99">
        <f>SUMIF('Saturday Race 11-20-21'!$B$11:$B$24,$B32,'Saturday Race 11-20-21'!$BR$11:$BR$24)</f>
        <v>0</v>
      </c>
      <c r="Q32" s="99">
        <f>SUMIF('One Day 12-04-21 Scots'!$B$11:$B$24,$B32,'One Day 12-04-21 Scots'!$BF$11:$BF$24)</f>
        <v>0</v>
      </c>
      <c r="R32" s="99">
        <f>SUMIF('One Day 12-04-21 Scots'!$B$11:$B$24,$B32,'One Day 12-04-21 Scots'!$BI$11:$BI$24)</f>
        <v>0</v>
      </c>
      <c r="S32" s="99">
        <f>SUMIF('One Day 12-04-21 Scots'!$B$11:$B$24,$B32,'One Day 12-04-21 Scots'!$BL$11:$BL$24)</f>
        <v>0</v>
      </c>
      <c r="T32" s="99">
        <f>SUMIF('One Day 12-04-21 Scots'!$B$11:$B$24,$B32,'One Day 12-04-21 Scots'!$BO$11:$BO$24)</f>
        <v>0</v>
      </c>
      <c r="U32" s="99">
        <f>SUMIF('One Day 12-04-21 Scots'!$B$11:$B$24,$B32,'One Day 12-04-21 Scots'!$BR$11:$BR$24)</f>
        <v>0</v>
      </c>
      <c r="V32" s="99">
        <f>SUMIF('One Day 12-04-21 Thistles'!$B$11:$B$25,$B32,'One Day 12-04-21 Thistles'!$BF$11:$BF$25)</f>
        <v>0</v>
      </c>
      <c r="W32" s="99">
        <f>SUMIF('One Day 12-04-21 Thistles'!$B$11:$B$25,$B32,'One Day 12-04-21 Thistles'!$BI$11:$BI$25)</f>
        <v>0</v>
      </c>
      <c r="X32" s="99">
        <f>SUMIF('One Day 12-04-21 Thistles'!$B$11:$B$25,$B32,'One Day 12-04-21 Thistles'!$BL$11:$BL$25)</f>
        <v>0</v>
      </c>
      <c r="Y32" s="99">
        <f>SUMIF('One Day 12-04-21 Thistles'!$B$11:$B$25,$B32,'One Day 12-04-21 Thistles'!$BO$11:$BO$25)</f>
        <v>0</v>
      </c>
      <c r="Z32" s="99">
        <f>SUMIF('One Day 12-04-21 Thistles'!$B$11:$B$25,$B32,'One Day 12-04-21 Thistles'!$BR$11:$BR$25)</f>
        <v>0</v>
      </c>
      <c r="AA32" s="99">
        <f>SUMIF('Saturday Race 1-08-22'!$B$11:$B$20,$B32,'Saturday Race 1-08-22'!$BF$11:$BF$20)</f>
        <v>0</v>
      </c>
      <c r="AB32" s="99">
        <f>SUMIF('Saturday Race 1-08-22'!$B$11:$B$20,$B32,'Saturday Race 1-08-22'!$BI$11:$BI$20)</f>
        <v>0</v>
      </c>
      <c r="AC32" s="99">
        <f>SUMIF('Saturday Race 1-08-22'!$B$11:$B$20,$B32,'Saturday Race 1-08-22'!$BL$11:$BL$20)</f>
        <v>0</v>
      </c>
      <c r="AD32" s="99">
        <f>SUMIF('Saturday Race 1-08-22'!$B$11:$B$20,$B32,'Saturday Race 1-08-22'!$BO$11:$BO$20)</f>
        <v>0</v>
      </c>
      <c r="AE32" s="99">
        <f>SUMIF('Saturday Race 1-08-22'!$B$11:$B$20,$B32,'Saturday Race 1-08-22'!$BR$11:$BR$20)</f>
        <v>0</v>
      </c>
      <c r="AF32" s="99">
        <f>SUMIF('Saturday Race 1-22-22'!$B$11:$B$20,$B32,'Saturday Race 1-22-22'!$BF$11:$BF$20)</f>
        <v>0</v>
      </c>
      <c r="AG32" s="99">
        <f>SUMIF('Saturday Race 1-22-22'!$B$11:$B$20,$B32,'Saturday Race 1-22-22'!$BI$11:$BI$20)</f>
        <v>0</v>
      </c>
      <c r="AH32" s="99">
        <f>SUMIF('Saturday Race 1-22-22'!$B$11:$B$20,$B32,'Saturday Race 1-22-22'!$BL$11:$BL$20)</f>
        <v>0</v>
      </c>
      <c r="AI32" s="99">
        <f>SUMIF('Saturday Race 1-22-22'!$B$11:$B$20,$B32,'Saturday Race 1-22-22'!$BO$11:$BO$20)</f>
        <v>0</v>
      </c>
      <c r="AJ32" s="99">
        <f>SUMIF('Saturday Race 1-22-22'!$B$11:$B$20,$B32,'Saturday Race 1-22-22'!$BR$11:$BR$20)</f>
        <v>0</v>
      </c>
      <c r="AK32" s="99">
        <f>SUMIF('Sunday Race 2-6-22'!$B$11:$B$20,$B32,'Sunday Race 2-6-22'!$BF$11:$BF$20)</f>
        <v>0</v>
      </c>
      <c r="AL32" s="99">
        <f>SUMIF('Sunday Race 2-6-22'!$B$11:$B$20,$B32,'Sunday Race 2-6-22'!$BI$11:$BI$20)</f>
        <v>0</v>
      </c>
      <c r="AM32" s="99">
        <f>SUMIF('Sunday Race 2-6-22'!$B$11:$B$20,$B32,'Sunday Race 2-6-22'!$BL$11:$BL$20)</f>
        <v>0</v>
      </c>
      <c r="AN32" s="99">
        <f>SUMIF('Sunday Race 2-6-22'!$B$11:$B$20,$B32,'Sunday Race 2-6-22'!$BO$11:$BO$20)</f>
        <v>0</v>
      </c>
      <c r="AO32" s="99">
        <f>SUMIF('Sunday Race 2-6-22'!$B$11:$B$20,$B32,'Sunday Race 2-6-22'!$BR$11:$BR$20)</f>
        <v>0</v>
      </c>
      <c r="AP32" s="99">
        <f>SUMIF('Chili One Day 2-12-22 Scots'!$B$11:$B$20,$B32,'Chili One Day 2-12-22 Scots'!$BF$11:$BF$20)</f>
        <v>0</v>
      </c>
      <c r="AQ32" s="99">
        <f>SUMIF('Chili One Day 2-12-22 Scots'!$B$11:$B$20,$B32,'Chili One Day 2-12-22 Scots'!$BI$11:$BI$20)</f>
        <v>0</v>
      </c>
      <c r="AR32" s="99">
        <f>SUMIF('Chili One Day 2-12-22 Scots'!$B$11:$B$20,$B32,'Chili One Day 2-12-22 Scots'!$BL$11:$BL$20)</f>
        <v>0</v>
      </c>
      <c r="AS32" s="99">
        <f>SUMIF('Chili One Day 2-12-22 Scots'!$B$11:$B$20,$B32,'Chili One Day 2-12-22 Scots'!$BO$11:$BO$20)</f>
        <v>0</v>
      </c>
      <c r="AT32" s="99">
        <f>SUMIF('Chili One Day 2-12-22 Scots'!$B$11:$B$20,$B32,'Chili One Day 2-12-22 Scots'!$BR$11:$BR$20)</f>
        <v>0</v>
      </c>
      <c r="AU32" s="99">
        <f>SUMIF('Chili One Day 2-12-22 Thistles'!$B$11:$B$20,$B32,'Chili One Day 2-12-22 Thistles'!$BF$11:$BF$20)</f>
        <v>0</v>
      </c>
      <c r="AV32" s="99">
        <f>SUMIF('Chili One Day 2-12-22 Thistles'!$B$11:$B$20,$B32,'Chili One Day 2-12-22 Thistles'!$BI$11:$BI$20)</f>
        <v>0</v>
      </c>
      <c r="AW32" s="99">
        <f>SUMIF('Chili One Day 2-12-22 Thistles'!$B$11:$B$20,$B32,'Chili One Day 2-12-22 Thistles'!$BL$11:$BL$20)</f>
        <v>0</v>
      </c>
      <c r="AX32" s="99">
        <f>SUMIF('Chili One Day 2-12-22 Thistles'!$B$11:$B$20,$B32,'Chili One Day 2-12-22 Thistles'!$BO$11:$BO$20)</f>
        <v>0</v>
      </c>
      <c r="AY32" s="99">
        <f>SUMIF('Chili One Day 2-12-22 Thistles'!$B$11:$B$20,$B32,'Chili One Day 2-12-22 Thistles'!$BR$11:$BR$20)</f>
        <v>0</v>
      </c>
      <c r="AZ32" s="99">
        <f>SUMIF('Sunday Race 2-20-22'!$B$11:$B$20,$B32,'Sunday Race 2-20-22'!$BF$11:$BF$20)</f>
        <v>0</v>
      </c>
      <c r="BA32" s="99">
        <f>SUMIF('Sunday Race 2-20-22'!$B$11:$B$20,$B32,'Sunday Race 2-20-22'!$BI$11:$BI$20)</f>
        <v>0</v>
      </c>
      <c r="BB32" s="99">
        <f>SUMIF('Sunday Race 2-20-22'!$B$11:$B$20,$B32,'Sunday Race 2-20-22'!$BL$11:$BL$20)</f>
        <v>0</v>
      </c>
      <c r="BC32" s="99">
        <f>SUMIF('Sunday Race 2-20-22'!$B$11:$B$20,$B32,'Sunday Race 2-20-22'!$BO$11:$BO$20)</f>
        <v>0</v>
      </c>
      <c r="BD32" s="99">
        <f>SUMIF('Sunday Race 2-20-22'!$B$11:$B$20,$B32,'Sunday Race 2-20-22'!$BR$11:$BR$20)</f>
        <v>0</v>
      </c>
      <c r="BE32" s="99">
        <f>SUMIF('Sunday Race 2-27-22'!$B$11:$B$20,$B32,'Sunday Race 2-27-22'!$BF$11:$BF$20)</f>
        <v>0</v>
      </c>
      <c r="BF32" s="99">
        <f>SUMIF('Sunday Race 2-27-22'!$B$11:$B$20,$B32,'Sunday Race 2-27-22'!$BI$11:$BI$20)</f>
        <v>0</v>
      </c>
      <c r="BG32" s="99">
        <f>SUMIF('Sunday Race 2-27-22'!$B$11:$B$20,$B32,'Sunday Race 2-27-22'!$BL$11:$BL$20)</f>
        <v>0</v>
      </c>
      <c r="BH32" s="99">
        <f>SUMIF('Sunday Race 2-27-22'!$B$11:$B$20,$B32,'Sunday Race 2-27-22'!$BO$11:$BO$20)</f>
        <v>0</v>
      </c>
      <c r="BI32" s="99">
        <f>SUMIF('Sunday Race 2-27-22'!$B$11:$B$20,$B32,'Sunday Race 2-27-22'!$BR$11:$BR$20)</f>
        <v>0</v>
      </c>
      <c r="BJ32" s="99">
        <f>SUMIF('Sunday Race 3-13-22'!$B$11:$B$21,$B32,'Sunday Race 3-13-22'!$BF$11:$BF$21)</f>
        <v>0</v>
      </c>
      <c r="BK32" s="99">
        <f>SUMIF('Sunday Race 3-13-22'!$B$11:$B$21,$B32,'Sunday Race 3-13-22'!$BI$11:$BI$21)</f>
        <v>0</v>
      </c>
      <c r="BL32" s="99">
        <f>SUMIF('Sunday Race 3-13-22'!$B$11:$B$21,$B32,'Sunday Race 3-13-22'!$BL$11:$BL$21)</f>
        <v>0</v>
      </c>
      <c r="BM32" s="99">
        <f>SUMIF('Sunday Race 3-13-22'!$B$11:$B$21,$B32,'Sunday Race 3-13-22'!$BO$11:$BO$21)</f>
        <v>0</v>
      </c>
      <c r="BN32" s="99">
        <f>SUMIF('Sunday Race 3-13-22'!$B$11:$B$21,$B32,'Sunday Race 3-13-22'!$BR$11:$BR$21)</f>
        <v>0</v>
      </c>
      <c r="BO32" s="99">
        <f>SUMIF('Saturday Race 3-19-22'!$B$11:$B$26,$B32,'Saturday Race 3-19-22'!$BF$11:$BF$26)</f>
        <v>0</v>
      </c>
      <c r="BP32" s="99">
        <f>SUMIF('Saturday Race 3-19-22'!$B$11:$B$26,$B32,'Saturday Race 3-19-22'!$BI$11:$BI$26)</f>
        <v>0</v>
      </c>
      <c r="BQ32" s="99">
        <f>SUMIF('Saturday Race 3-19-22'!$B$11:$B$26,$B32,'Saturday Race 3-19-22'!$BL$11:$BL$26)</f>
        <v>0</v>
      </c>
      <c r="BR32" s="99">
        <f>SUMIF('Saturday Race 3-19-22'!$B$11:$B$26,$B32,'Saturday Race 3-19-22'!$BO$11:$BO$26)</f>
        <v>0</v>
      </c>
      <c r="BS32" s="99">
        <f>SUMIF('Saturday Race 3-19-22'!$B$11:$B$26,$B32,'Saturday Race 3-19-22'!$BR$11:$BR$26)</f>
        <v>0</v>
      </c>
      <c r="BT32" s="99">
        <f>SUMIF('Sunday Races 4-10-22'!$B$11:$B$26,$B32,'Sunday Races 4-10-22'!$BF$11:$BF$26)</f>
        <v>0</v>
      </c>
      <c r="BU32" s="99">
        <f>SUMIF('Sunday Races 4-10-22'!$B$11:$B$26,$B32,'Sunday Races 4-10-22'!$BI$11:$BI$26)</f>
        <v>0</v>
      </c>
      <c r="BV32" s="99">
        <f>SUMIF('Sunday Races 4-10-22'!$B$11:$B$26,$B32,'Sunday Races 4-10-22'!$BL$11:$BL$26)</f>
        <v>0</v>
      </c>
      <c r="BW32" s="99">
        <f>SUMIF('Sunday Races 4-10-22'!$B$11:$B$26,$B32,'Sunday Races 4-10-22'!$BO$11:$BO$26)</f>
        <v>0</v>
      </c>
      <c r="BX32" s="99">
        <f>SUMIF('Sunday Races 4-10-22'!$B$11:$B$26,$B32,'Sunday Races 4-10-22'!$BR$11:$BR$26)</f>
        <v>0</v>
      </c>
      <c r="BY32" s="99">
        <f>SUMIF('Easter One Day 4-16-22 FS'!$B$11:$B$26,$B32,'Easter One Day 4-16-22 FS'!$BF$11:$BF$26)</f>
        <v>0</v>
      </c>
      <c r="BZ32" s="99">
        <f>SUMIF('Easter One Day 4-16-22 FS'!$B$11:$B$26,$B32,'Easter One Day 4-16-22 FS'!$BI$11:$BI$26)</f>
        <v>0</v>
      </c>
      <c r="CA32" s="99">
        <f>SUMIF('Easter One Day 4-16-22 FS'!$B$11:$B$26,$B32,'Easter One Day 4-16-22 FS'!$BL$11:$BL$26)</f>
        <v>0</v>
      </c>
      <c r="CB32" s="99">
        <f>SUMIF('Easter One Day 4-16-22 FS'!$B$11:$B$26,$B32,'Easter One Day 4-16-22 FS'!$BO$11:$BO$26)</f>
        <v>0</v>
      </c>
      <c r="CC32" s="99">
        <f>SUMIF('Easter One Day 4-16-22 FS'!$B$11:$B$26,$B32,'Easter One Day 4-16-22 FS'!$BR$11:$BR$26)</f>
        <v>0</v>
      </c>
      <c r="CD32" s="99">
        <f>SUMIF('Easter One Day 4-16-22 TH'!$B$11:$B$26,$B32,'Easter One Day 4-16-22 TH'!$BF$11:$BF$26)</f>
        <v>0</v>
      </c>
      <c r="CE32" s="99">
        <f>SUMIF('Easter One Day 4-16-22 TH'!$B$11:$B$26,$B32,'Easter One Day 4-16-22 TH'!$BI$11:$BI$26)</f>
        <v>0</v>
      </c>
      <c r="CF32" s="99">
        <f>SUMIF('Easter One Day 4-16-22 TH'!$B$11:$B$26,$B32,'Easter One Day 4-16-22 TH'!$BL$11:$BL$26)</f>
        <v>0</v>
      </c>
      <c r="CG32" s="99">
        <f>SUMIF('Easter One Day 4-16-22 TH'!$B$11:$B$26,$B32,'Easter One Day 4-16-22 TH'!$BO$11:$BO$26)</f>
        <v>0</v>
      </c>
      <c r="CH32" s="99">
        <f>SUMIF('Easter One Day 4-16-22 TH'!$B$11:$B$26,$B32,'Easter One Day 4-16-22 TH'!$BR$11:$BR$26)</f>
        <v>0</v>
      </c>
      <c r="CI32" s="99">
        <f>SUMIF('Sunday Races 5-1-22'!$B$11:$B$28,$B32,'Sunday Races 5-1-22'!$BF$11:$BF$28)</f>
        <v>0</v>
      </c>
      <c r="CJ32" s="99">
        <f>SUMIF('Sunday Races 5-1-22'!$B$11:$B$28,$B32,'Sunday Races 5-1-22'!$BI$11:$BI$28)</f>
        <v>0</v>
      </c>
      <c r="CK32" s="99">
        <f>SUMIF('Sunday Races 5-1-22'!$B$11:$B$28,$B32,'Sunday Races 5-1-22'!$BL$11:$BL$28)</f>
        <v>0</v>
      </c>
      <c r="CL32" s="99">
        <f>SUMIF('Sunday Races 5-1-22'!$B$11:$B$28,$B32,'Sunday Races 5-1-22'!$BO$11:$BO$28)</f>
        <v>0</v>
      </c>
      <c r="CM32" s="99">
        <f>SUMIF('Sunday Races 5-1-22'!$B$11:$B$28,$B32,'Sunday Races 5-1-22'!$BR$11:$BR$28)</f>
        <v>0</v>
      </c>
      <c r="CN32" s="99">
        <f>SUMIF('Long Distance Race 5-7-22'!$B$11:$B$27,$B32,'Long Distance Race 5-7-22'!$BF$11:$BF$27)</f>
        <v>0</v>
      </c>
      <c r="CO32" s="99">
        <f>SUMIF('Long Distance Race 5-7-22'!$B$11:$B$27,$B32,'Long Distance Race 5-7-22'!$BI$11:$BI$27)</f>
        <v>0</v>
      </c>
      <c r="CP32" s="99">
        <f>SUMIF('Long Distance Race 5-7-22'!$B$11:$B$27,$B32,'Long Distance Race 5-7-22'!$BL$11:$BL$27)</f>
        <v>0</v>
      </c>
      <c r="CQ32" s="99">
        <f>SUMIF('Long Distance Race 5-7-22'!$B$11:$B$27,$B32,'Long Distance Race 5-7-22'!$BO$11:$BO$27)</f>
        <v>0</v>
      </c>
      <c r="CR32" s="99">
        <f>SUMIF('Long Distance Race 5-7-22'!$B$11:$B$27,$B32,'Long Distance Race 5-7-22'!$BR$11:$BR$27)</f>
        <v>0</v>
      </c>
      <c r="CS32" s="99">
        <f>SUMIF('Memorial Day Regatta 5-28-22 Op'!$B$11:$B$27,$B32,'Memorial Day Regatta 5-28-22 Op'!$BF$11:$BF$27)</f>
        <v>0</v>
      </c>
      <c r="CT32" s="99">
        <f>SUMIF('Memorial Day Regatta 5-28-22 Op'!$B$11:$B$27,$B32,'Memorial Day Regatta 5-28-22 Op'!$BI$11:$BI$27)</f>
        <v>0</v>
      </c>
      <c r="CU32" s="99">
        <f>SUMIF('Memorial Day Regatta 5-28-22 Op'!$B$11:$B$27,$B32,'Memorial Day Regatta 5-28-22 Op'!$BL$11:$BL$27)</f>
        <v>0</v>
      </c>
      <c r="CV32" s="99">
        <f>SUMIF('Memorial Day Regatta 5-28-22 Op'!$B$11:$B$27,$B32,'Memorial Day Regatta 5-28-22 Op'!$BO$11:$BO$27)</f>
        <v>0</v>
      </c>
      <c r="CW32" s="99">
        <f>SUMIF('Memorial Day Regatta 5-28-22 Op'!$B$11:$B$27,$B32,'Memorial Day Regatta 5-28-22 Op'!$BR$11:$BR$27)</f>
        <v>0</v>
      </c>
      <c r="CX32" s="99">
        <f>SUMIF('Sunday Races 6-5-22'!$B$11:$B$28,$B32,'Sunday Races 6-5-22'!$BF$11:$BF$28)</f>
        <v>0</v>
      </c>
      <c r="CY32" s="99">
        <f>SUMIF('Sunday Races 6-5-22'!$B$11:$B$28,$B32,'Sunday Races 6-5-22'!$BI$11:$BI$28)</f>
        <v>0</v>
      </c>
      <c r="CZ32" s="99">
        <f>SUMIF('Sunday Races 6-5-22'!$B$11:$B$28,$B32,'Sunday Races 6-5-22'!$BL$11:$BL$28)</f>
        <v>0</v>
      </c>
      <c r="DA32" s="99">
        <f>SUMIF('Sunday Races 6-5-22'!$B$11:$B$28,$B32,'Sunday Races 6-5-22'!$BO$11:$BO$28)</f>
        <v>0</v>
      </c>
      <c r="DB32" s="99">
        <f>SUMIF('Sunday Races 6-5-22'!$B$11:$B$28,$B32,'Sunday Races 6-5-22'!$BR$11:$BR$28)</f>
        <v>0</v>
      </c>
      <c r="DC32" s="99">
        <f>SUMIF('Sunday Races 6-12-22'!$B$11:$B$24,$B32,'Sunday Races 6-12-22'!$BF$11:$BF$24)</f>
        <v>0</v>
      </c>
      <c r="DD32" s="99">
        <f>SUMIF('Sunday Races 6-12-22'!$B$11:$B$24,$B32,'Sunday Races 6-12-22'!$BI$11:$BI$24)</f>
        <v>0</v>
      </c>
      <c r="DE32" s="99">
        <f>SUMIF('Sunday Races 6-12-22'!$B$11:$B$24,$B32,'Sunday Races 6-12-22'!$BL$11:$BL$24)</f>
        <v>0</v>
      </c>
      <c r="DF32" s="99">
        <f>SUMIF('Sunday Races 6-12-22'!$B$11:$B$24,$B32,'Sunday Races 6-12-22'!$BO$11:$BO$24)</f>
        <v>0</v>
      </c>
      <c r="DG32" s="99">
        <f>SUMIF('Sunday Races 6-12-22'!$B$11:$B$24,$B32,'Sunday Races 6-12-22'!$BR$11:$BR$24)</f>
        <v>0</v>
      </c>
      <c r="DH32" s="99">
        <f>SUMIF('Saturday Races 6-18-22'!$B$11:$B$24,$B32,'Saturday Races 6-18-22'!$BF$11:$BF$24)</f>
        <v>0</v>
      </c>
      <c r="DI32" s="99">
        <f>SUMIF('Saturday Races 6-18-22'!$B$11:$B$24,$B32,'Saturday Races 6-18-22'!$BI$11:$BI$24)</f>
        <v>0</v>
      </c>
      <c r="DJ32" s="99">
        <f>SUMIF('Saturday Races 6-18-22'!$B$11:$B$24,$B32,'Saturday Races 6-18-22'!$BL$11:$BL$24)</f>
        <v>0</v>
      </c>
      <c r="DK32" s="99">
        <f>SUMIF('Saturday Races 6-18-22'!$B$11:$B$24,$B32,'Saturday Races 6-18-22'!$BO$11:$BO$24)</f>
        <v>0</v>
      </c>
      <c r="DL32" s="99">
        <f>SUMIF('Saturday Races 6-18-22'!$B$11:$B$24,$B32,'Saturday Races 6-18-22'!$BR$11:$BR$24)</f>
        <v>0</v>
      </c>
      <c r="DM32" s="99">
        <f>SUMIF('Caldwell Cup 6-25-22 TH'!$B$11:$B$25,$B32,'Caldwell Cup 6-25-22 TH'!$BF$11:$BF$25)</f>
        <v>0</v>
      </c>
      <c r="DN32" s="99">
        <f>SUMIF('Caldwell Cup 6-25-22 TH'!$B$11:$B$25,$B32,'Caldwell Cup 6-25-22 TH'!$BI$11:$BI$25)</f>
        <v>0</v>
      </c>
      <c r="DO32" s="99">
        <f>SUMIF('Caldwell Cup 6-25-22 TH'!$B$11:$B$25,$B32,'Caldwell Cup 6-25-22 TH'!$BL$11:$BL$25)</f>
        <v>0</v>
      </c>
      <c r="DP32" s="99">
        <f>SUMIF('Caldwell Cup 6-25-22 TH'!$B$11:$B$25,$B32,'Caldwell Cup 6-25-22 TH'!$BO$11:$BO$25)</f>
        <v>0</v>
      </c>
      <c r="DQ32" s="99">
        <f>SUMIF('Caldwell Cup 6-25-22 TH'!$B$11:$B$25,$B32,'Caldwell Cup 6-25-22 TH'!$BR$11:$BR$25)</f>
        <v>0</v>
      </c>
      <c r="DR32" s="99">
        <f>SUMIF('Caldwell Cup 6-25-22 FS'!$B$11:$B$18,$B32,'Caldwell Cup 6-25-22 FS'!$BF$11:$BF$18)</f>
        <v>0</v>
      </c>
      <c r="DS32" s="99">
        <f>SUMIF('Caldwell Cup 6-25-22 FS'!$B$11:$B$18,$B32,'Caldwell Cup 6-25-22 FS'!$BI$11:$BI$18)</f>
        <v>0</v>
      </c>
      <c r="DT32" s="99">
        <f>SUMIF('Caldwell Cup 6-25-22 FS'!$B$11:$B$18,$B32,'Caldwell Cup 6-25-22 FS'!$BL$11:$BL$18)</f>
        <v>0</v>
      </c>
      <c r="DU32" s="99">
        <f>SUMIF('Caldwell Cup 6-25-22 FS'!$B$11:$B$18,$B32,'Caldwell Cup 6-25-22 FS'!$BO$11:$BO$18)</f>
        <v>0</v>
      </c>
      <c r="DV32" s="99">
        <f>SUMIF('Caldwell Cup 6-25-22 FS'!$B$11:$B$18,$B32,'Caldwell Cup 6-25-22 FS'!$BR$11:$BR$18)</f>
        <v>0</v>
      </c>
      <c r="DW32" s="99">
        <f>SUMIF('Sunday Races 7-3-22'!$B$11:$B$25,$B32,'Sunday Races 7-3-22'!$BF$11:$BF$25)</f>
        <v>0</v>
      </c>
      <c r="DX32" s="99">
        <f>SUMIF('Sunday Races 7-3-22'!$B$11:$B$25,$B32,'Sunday Races 7-3-22'!$BI$11:$BI$25)</f>
        <v>0</v>
      </c>
      <c r="DY32" s="99">
        <f>SUMIF('Sunday Races 7-3-22'!$B$11:$B$25,$B32,'Sunday Races 7-3-22'!$BL$11:$BL$25)</f>
        <v>0</v>
      </c>
      <c r="DZ32" s="99">
        <f>SUMIF('Sunday Races 7-3-22'!$B$11:$B$25,$B32,'Sunday Races 7-3-22'!$BO$11:$BO$25)</f>
        <v>0</v>
      </c>
      <c r="EA32" s="99">
        <f>SUMIF('Sunday Races 7-3-22'!$B$11:$B$25,$B32,'Sunday Races 7-3-22'!$BR$11:$BR$25)</f>
        <v>0</v>
      </c>
      <c r="EB32" s="99">
        <f>SUMIF('Sunday Races 7-31-22'!$B$11:$B$25,$B32,'Sunday Races 7-31-22'!$BF$11:$BF$25)</f>
        <v>0</v>
      </c>
      <c r="EC32" s="99">
        <f>SUMIF('Sunday Races 7-31-22'!$B$11:$B$25,$B32,'Sunday Races 7-31-22'!$BI$11:$BI$25)</f>
        <v>0</v>
      </c>
      <c r="ED32" s="99">
        <f>SUMIF('Sunday Races 7-31-22'!$B$11:$B$25,$B32,'Sunday Races 7-31-22'!$BL$11:$BL$25)</f>
        <v>0</v>
      </c>
      <c r="EE32" s="99">
        <f>SUMIF('Sunday Races 7-31-22'!$B$11:$B$25,$B32,'Sunday Races 7-31-22'!$BO$11:$BO$25)</f>
        <v>0</v>
      </c>
      <c r="EF32" s="99">
        <f>SUMIF('Sunday Races 7-31-22'!$B$11:$B$25,$B32,'Sunday Races 7-31-22'!$BR$11:$BR$25)</f>
        <v>0</v>
      </c>
      <c r="EG32" s="99">
        <f>SUMIF('Sunday Races 8-14-22'!$B$11:$B$25,$B32,'Sunday Races 8-14-22'!$BF$11:$BF$25)</f>
        <v>0</v>
      </c>
      <c r="EH32" s="99">
        <f>SUMIF('Sunday Races 8-14-22'!$B$11:$B$25,$B32,'Sunday Races 8-14-22'!$BI$11:$BI$25)</f>
        <v>0</v>
      </c>
      <c r="EI32" s="99">
        <f>SUMIF('Sunday Races 8-14-22'!$B$11:$B$25,$B32,'Sunday Races 8-14-22'!$BL$11:$BL$25)</f>
        <v>0</v>
      </c>
      <c r="EJ32" s="99">
        <f>SUMIF('Sunday Races 8-14-22'!$B$11:$B$25,$B32,'Sunday Races 8-14-22'!$BO$11:$BO$25)</f>
        <v>0</v>
      </c>
      <c r="EK32" s="99">
        <f>SUMIF('Sunday Races 8-14-22'!$B$11:$B$25,$B32,'Sunday Races 8-14-22'!$BR$11:$BR$25)</f>
        <v>0</v>
      </c>
      <c r="EL32" s="99">
        <f>SUMIF('Saturday Races 8-20-22'!$B$11:$B$25,$B32,'Saturday Races 8-20-22'!$BF$11:$BF$25)</f>
        <v>0</v>
      </c>
      <c r="EM32" s="99">
        <f>SUMIF('Saturday Races 8-20-22'!$B$11:$B$25,$B32,'Saturday Races 8-20-22'!$BI$11:$BI$25)</f>
        <v>0</v>
      </c>
      <c r="EN32" s="99">
        <f>SUMIF('Saturday Races 8-20-22'!$B$11:$B$25,$B32,'Saturday Races 8-20-22'!$BL$11:$BL$25)</f>
        <v>0</v>
      </c>
      <c r="EO32" s="99">
        <f>SUMIF('Saturday Races 8-20-22'!$B$11:$B$25,$B32,'Saturday Races 8-20-22'!$BO$11:$BO$25)</f>
        <v>0</v>
      </c>
      <c r="EP32" s="99">
        <f>SUMIF('Saturday Races 8-20-22'!$B$11:$B$25,$B32,'Saturday Races 8-20-22'!$BR$11:$BR$25)</f>
        <v>0</v>
      </c>
      <c r="EQ32" s="99">
        <f>SUMIF('Sunday Races 9-11-22'!$B$11:$B$20,$B32,'Sunday Races 9-11-22'!$BF$11:$BF$20)</f>
        <v>0</v>
      </c>
      <c r="ER32" s="99">
        <f>SUMIF('Sunday Races 9-11-22'!$B$11:$B$20,$B32,'Sunday Races 9-11-22'!$BI$11:$BI$20)</f>
        <v>0</v>
      </c>
      <c r="ES32" s="99">
        <f>SUMIF('Sunday Races 9-11-22'!$B$11:$B$20,$B32,'Sunday Races 9-11-22'!$BL$11:$BL$20)</f>
        <v>0</v>
      </c>
      <c r="ET32" s="99">
        <f>SUMIF('Sunday Races 9-11-22'!$B$11:$B$20,$B32,'Sunday Races 9-11-22'!$BO$11:$BO$20)</f>
        <v>0</v>
      </c>
      <c r="EU32" s="99">
        <f>SUMIF('Sunday Races 9-11-22'!$B$11:$B$20,$B32,'Sunday Races 9-11-22'!$BR$11:$BR$20)</f>
        <v>0</v>
      </c>
      <c r="EV32" s="99">
        <f>SUMIF('2022-09-17 Leukemia Cup TH'!$B$11:$B$26,$B32,'2022-09-17 Leukemia Cup TH'!$BF$11:$BF$26)</f>
        <v>0</v>
      </c>
      <c r="EW32" s="99">
        <f>SUMIF('2022-09-17 Leukemia Cup TH'!$B$11:$B$26,$B32,'2022-09-17 Leukemia Cup TH'!$BI$11:$BI$26)</f>
        <v>0</v>
      </c>
      <c r="EX32" s="99">
        <f>SUMIF('2022-09-17 Leukemia Cup TH'!$B$11:$B$26,$B32,'2022-09-17 Leukemia Cup TH'!$BL$11:$BL$26)</f>
        <v>0</v>
      </c>
      <c r="EY32" s="99">
        <f>SUMIF('2022-09-17 Leukemia Cup TH'!$B$11:$B$26,$B32,'2022-09-17 Leukemia Cup TH'!$BO$11:$BO$26)</f>
        <v>0</v>
      </c>
      <c r="EZ32" s="99">
        <f>SUMIF('2022-09-17 Leukemia Cup TH'!$B$11:$B$26,$B32,'2022-09-17 Leukemia Cup TH'!$BR$11:$BR$26)</f>
        <v>0</v>
      </c>
      <c r="FA32" s="99">
        <f>SUMIF('Smith-Berry LDR 9-24-22'!$B$11:$B$28,$B32,'Smith-Berry LDR 9-24-22'!$BF$11:$BF$28)</f>
        <v>0</v>
      </c>
      <c r="FB32" s="99">
        <f>SUMIF('Smith-Berry LDR 9-24-22'!$B$11:$B$28,$B32,'Smith-Berry LDR 9-24-22'!$BI$11:$BI$28)</f>
        <v>0</v>
      </c>
      <c r="FC32" s="99">
        <f>SUMIF('Smith-Berry LDR 9-24-22'!$B$11:$B$28,$B32,'Smith-Berry LDR 9-24-22'!$BL$11:$BL$28)</f>
        <v>0</v>
      </c>
      <c r="FD32" s="99">
        <f>SUMIF('Smith-Berry LDR 9-24-22'!$B$11:$B$28,$B32,'Smith-Berry LDR 9-24-22'!$BO$11:$BO$28)</f>
        <v>0</v>
      </c>
      <c r="FE32" s="99">
        <f>SUMIF('Smith-Berry LDR 9-24-22'!$B$11:$B$28,$B32,'Smith-Berry LDR 9-24-22'!$BR$11:$BR$28)</f>
        <v>0</v>
      </c>
      <c r="FF32" s="99">
        <f>SUMIF('Sunday Races 10-9-22'!$B$11:$B$15,$B32,'Sunday Races 10-9-22'!$BF$11:$BF$15)</f>
        <v>0</v>
      </c>
      <c r="FG32" s="99">
        <f>SUMIF('Sunday Races 10-9-22'!$B$11:$B$15,$B32,'Sunday Races 10-9-22'!$BI$11:$BI$15)</f>
        <v>0</v>
      </c>
      <c r="FH32" s="99">
        <f>SUMIF('Sunday Races 10-9-22'!$B$11:$B$15,$B32,'Sunday Races 10-9-22'!$BL$11:$BL$15)</f>
        <v>0</v>
      </c>
      <c r="FI32" s="99">
        <f>SUMIF('Sunday Races 10-9-22'!$B$11:$B$15,$B32,'Sunday Races 10-9-22'!$BO$11:$BO$15)</f>
        <v>0</v>
      </c>
      <c r="FJ32" s="99">
        <f>SUMIF('Sunday Races 10-9-22'!$B$11:$B$15,$B32,'Sunday Races 10-9-22'!$BR$11:$BR$15)</f>
        <v>0</v>
      </c>
      <c r="FK32" s="99">
        <f>SUMIF('Great Pumpkin Regatta 10-15-22'!$B$11:$B$53,$B32,'Great Pumpkin Regatta 10-15-22'!$BF$11:$BF$53)</f>
        <v>26</v>
      </c>
      <c r="FL32" s="99">
        <f>SUMIF('Great Pumpkin Regatta 10-15-22'!$B$11:$B$53,$B32,'Great Pumpkin Regatta 10-15-22'!$BI$11:$BI$53)</f>
        <v>23</v>
      </c>
      <c r="FM32" s="99">
        <f>SUMIF('Great Pumpkin Regatta 10-15-22'!$B$11:$B$53,$B32,'Great Pumpkin Regatta 10-15-22'!$BL$11:$BL$53)</f>
        <v>25</v>
      </c>
      <c r="FN32" s="99">
        <f>SUMIF('Great Pumpkin Regatta 10-15-22'!$B$11:$B$53,$B32,'Great Pumpkin Regatta 10-15-22'!$BO$11:$BO$53)</f>
        <v>24</v>
      </c>
      <c r="FO32" s="99">
        <f>SUMIF('Great Pumpkin Regatta 10-15-22'!$B$11:$B$53,$B32,'Great Pumpkin Regatta 10-15-22'!$BR$11:$BR$53)</f>
        <v>0</v>
      </c>
      <c r="FP32" s="99">
        <f>SUMIF('Sunday Races 10-23-22'!$B$11:$B$16,$B32,'Sunday Races 10-23-22'!$BF$11:$BF$16)</f>
        <v>0</v>
      </c>
      <c r="FQ32" s="99">
        <f>SUMIF('Sunday Races 10-23-22'!$B$11:$B$16,$B32,'Sunday Races 10-23-22'!$BI$11:$BI$16)</f>
        <v>0</v>
      </c>
      <c r="FR32" s="99">
        <f>SUMIF('Sunday Races 10-23-22'!$B$11:$B$16,$B32,'Sunday Races 10-23-22'!$BL$11:$BL$16)</f>
        <v>0</v>
      </c>
      <c r="FS32" s="99">
        <f>SUMIF('Sunday Races 10-23-22'!$B$11:$B$16,$B32,'Sunday Races 10-23-22'!$BO$11:$BO$16)</f>
        <v>0</v>
      </c>
      <c r="FT32" s="99">
        <f>SUMIF('Sunday Races 10-23-22'!$B$11:$B$16,$B32,'Sunday Races 10-23-22'!$BR$11:$BR$16)</f>
        <v>0</v>
      </c>
      <c r="FU32" s="100"/>
      <c r="FV32" s="101"/>
      <c r="FW32" s="102">
        <f t="shared" si="52"/>
        <v>26</v>
      </c>
      <c r="FX32" s="102">
        <f t="shared" si="52"/>
        <v>25</v>
      </c>
      <c r="FY32" s="102">
        <f t="shared" si="52"/>
        <v>24</v>
      </c>
      <c r="FZ32" s="102">
        <f t="shared" si="52"/>
        <v>23</v>
      </c>
      <c r="GA32" s="102">
        <f t="shared" si="52"/>
        <v>0</v>
      </c>
      <c r="GB32" s="102">
        <f t="shared" si="52"/>
        <v>0</v>
      </c>
      <c r="GC32" s="102">
        <f t="shared" si="52"/>
        <v>0</v>
      </c>
      <c r="GD32" s="102">
        <f t="shared" si="52"/>
        <v>0</v>
      </c>
      <c r="GE32" s="102">
        <f t="shared" si="52"/>
        <v>0</v>
      </c>
      <c r="GF32" s="102">
        <f t="shared" si="52"/>
        <v>0</v>
      </c>
      <c r="GG32" s="102">
        <f t="shared" si="42"/>
        <v>0</v>
      </c>
      <c r="GH32" s="102">
        <f t="shared" si="42"/>
        <v>0</v>
      </c>
      <c r="GI32" s="102">
        <f t="shared" si="42"/>
        <v>0</v>
      </c>
      <c r="GJ32" s="102">
        <f t="shared" si="42"/>
        <v>0</v>
      </c>
      <c r="GK32" s="102">
        <f t="shared" si="42"/>
        <v>0</v>
      </c>
      <c r="GL32" s="102">
        <f t="shared" si="42"/>
        <v>0</v>
      </c>
      <c r="GM32" s="102">
        <f t="shared" si="42"/>
        <v>0</v>
      </c>
      <c r="GN32" s="102">
        <f t="shared" si="42"/>
        <v>0</v>
      </c>
      <c r="GO32" s="102">
        <f t="shared" si="42"/>
        <v>0</v>
      </c>
      <c r="GP32" s="102">
        <f t="shared" si="42"/>
        <v>0</v>
      </c>
      <c r="GQ32" s="102">
        <f t="shared" si="43"/>
        <v>0</v>
      </c>
      <c r="GR32" s="102">
        <f t="shared" si="43"/>
        <v>0</v>
      </c>
      <c r="GS32" s="102">
        <f t="shared" si="43"/>
        <v>0</v>
      </c>
      <c r="GT32" s="102">
        <f t="shared" si="43"/>
        <v>0</v>
      </c>
      <c r="GU32" s="102">
        <f t="shared" si="43"/>
        <v>0</v>
      </c>
      <c r="GV32" s="102">
        <f t="shared" si="43"/>
        <v>0</v>
      </c>
      <c r="GW32" s="102">
        <f t="shared" si="43"/>
        <v>0</v>
      </c>
      <c r="GX32" s="102">
        <f t="shared" si="43"/>
        <v>0</v>
      </c>
      <c r="GY32" s="102">
        <f t="shared" si="43"/>
        <v>0</v>
      </c>
      <c r="GZ32" s="102">
        <f t="shared" si="43"/>
        <v>0</v>
      </c>
      <c r="HA32" s="102">
        <f t="shared" si="44"/>
        <v>0</v>
      </c>
      <c r="HB32" s="102">
        <f t="shared" si="44"/>
        <v>0</v>
      </c>
      <c r="HC32" s="102">
        <f t="shared" si="44"/>
        <v>0</v>
      </c>
      <c r="HD32" s="102">
        <f t="shared" si="44"/>
        <v>0</v>
      </c>
      <c r="HE32" s="102">
        <f t="shared" si="44"/>
        <v>0</v>
      </c>
      <c r="HF32" s="102">
        <f t="shared" si="44"/>
        <v>0</v>
      </c>
      <c r="HG32" s="102">
        <f t="shared" si="44"/>
        <v>0</v>
      </c>
      <c r="HH32" s="102">
        <f t="shared" si="44"/>
        <v>0</v>
      </c>
      <c r="HI32" s="102">
        <f t="shared" si="44"/>
        <v>0</v>
      </c>
      <c r="HJ32" s="102">
        <f t="shared" si="44"/>
        <v>0</v>
      </c>
      <c r="HK32" s="102">
        <f t="shared" si="45"/>
        <v>0</v>
      </c>
      <c r="HL32" s="102">
        <f t="shared" si="45"/>
        <v>0</v>
      </c>
      <c r="HM32" s="102">
        <f t="shared" si="45"/>
        <v>0</v>
      </c>
      <c r="HN32" s="102">
        <f t="shared" si="45"/>
        <v>0</v>
      </c>
      <c r="HO32" s="102">
        <f t="shared" si="45"/>
        <v>0</v>
      </c>
      <c r="HP32" s="102">
        <f t="shared" si="45"/>
        <v>0</v>
      </c>
      <c r="HQ32" s="102">
        <f t="shared" si="45"/>
        <v>0</v>
      </c>
      <c r="HR32" s="102">
        <f t="shared" si="45"/>
        <v>0</v>
      </c>
      <c r="HS32" s="102">
        <f t="shared" si="45"/>
        <v>0</v>
      </c>
      <c r="HT32" s="102">
        <f t="shared" si="45"/>
        <v>0</v>
      </c>
      <c r="HU32" s="102">
        <f t="shared" si="46"/>
        <v>0</v>
      </c>
      <c r="HV32" s="102">
        <f t="shared" si="46"/>
        <v>0</v>
      </c>
      <c r="HW32" s="102">
        <f t="shared" si="46"/>
        <v>0</v>
      </c>
      <c r="HX32" s="102">
        <f t="shared" si="46"/>
        <v>0</v>
      </c>
      <c r="HY32" s="102">
        <f t="shared" si="46"/>
        <v>0</v>
      </c>
      <c r="HZ32" s="102">
        <f t="shared" si="46"/>
        <v>0</v>
      </c>
      <c r="IA32" s="102">
        <f t="shared" si="46"/>
        <v>0</v>
      </c>
      <c r="IB32" s="102">
        <f t="shared" si="46"/>
        <v>0</v>
      </c>
      <c r="IC32" s="102">
        <f t="shared" si="46"/>
        <v>0</v>
      </c>
      <c r="ID32" s="102">
        <f t="shared" si="46"/>
        <v>0</v>
      </c>
      <c r="IE32" s="102">
        <f t="shared" si="47"/>
        <v>0</v>
      </c>
      <c r="IF32" s="102">
        <f t="shared" si="47"/>
        <v>0</v>
      </c>
      <c r="IG32" s="102">
        <f t="shared" si="47"/>
        <v>0</v>
      </c>
      <c r="IH32" s="102">
        <f t="shared" si="47"/>
        <v>0</v>
      </c>
      <c r="II32" s="102">
        <f t="shared" si="47"/>
        <v>0</v>
      </c>
      <c r="IJ32" s="102">
        <f t="shared" si="47"/>
        <v>0</v>
      </c>
      <c r="IK32" s="102">
        <f t="shared" si="47"/>
        <v>0</v>
      </c>
      <c r="IL32" s="102">
        <f t="shared" si="47"/>
        <v>0</v>
      </c>
      <c r="IM32" s="102">
        <f t="shared" si="47"/>
        <v>0</v>
      </c>
      <c r="IN32" s="102">
        <f t="shared" si="47"/>
        <v>0</v>
      </c>
      <c r="IO32" s="102">
        <f t="shared" si="47"/>
        <v>0</v>
      </c>
      <c r="IP32" s="102">
        <f t="shared" si="47"/>
        <v>0</v>
      </c>
      <c r="IQ32" s="102">
        <f t="shared" si="47"/>
        <v>0</v>
      </c>
      <c r="IR32" s="102">
        <f t="shared" si="47"/>
        <v>0</v>
      </c>
      <c r="IS32" s="102">
        <f t="shared" si="47"/>
        <v>0</v>
      </c>
      <c r="IU32" s="99">
        <f>SUMIF('2021 Club Championship Crew'!$B$11:$B$14,$B32,'2021 Club Championship Crew'!$BN$11:$BN$14)</f>
        <v>0</v>
      </c>
      <c r="IV32" s="99">
        <f>SUMIF('2021 Club Championship Crew'!$B$11:$B$14,$B32,'2021 Club Championship Crew'!$BQ$11:$BQ$14)</f>
        <v>0</v>
      </c>
      <c r="IW32" s="99">
        <f>SUMIF('2021 Club Championship Crew'!$B$11:$B$14,$B32,'2021 Club Championship Crew'!$BT$11:$BT$14)</f>
        <v>0</v>
      </c>
      <c r="IX32" s="99">
        <f>SUMIF('2021 Club Championship Crew'!$B$11:$B$14,$B32,'2021 Club Championship Crew'!$BW$11:$BW$14)</f>
        <v>0</v>
      </c>
      <c r="IY32" s="99">
        <f>SUMIF('2021 Club Championship Crew'!$B$11:$B$14,$B32,'2021 Club Championship Crew'!$CC$11:$CC$14)</f>
        <v>0</v>
      </c>
    </row>
    <row r="33" spans="1:259" ht="15" customHeight="1" x14ac:dyDescent="0.2">
      <c r="A33" s="400" t="s">
        <v>1376</v>
      </c>
      <c r="B33" s="103" t="s">
        <v>381</v>
      </c>
      <c r="C33" s="96">
        <f t="shared" si="48"/>
        <v>4</v>
      </c>
      <c r="D33" s="97">
        <f t="shared" si="49"/>
        <v>95</v>
      </c>
      <c r="E33" s="96">
        <f t="shared" si="50"/>
        <v>69</v>
      </c>
      <c r="F33" s="98">
        <f t="shared" si="51"/>
        <v>0.23749999999999999</v>
      </c>
      <c r="G33" s="99">
        <f>SUMIF('Saturday Race 11-06-21'!$B$11:$B$24,$B33,'Saturday Race 11-06-21'!$BF$11:$BF$24)</f>
        <v>0</v>
      </c>
      <c r="H33" s="99">
        <f>SUMIF('Saturday Race 11-06-21'!$B$11:$B$24,$B33,'Saturday Race 11-06-21'!$BI$11:$BI$24)</f>
        <v>0</v>
      </c>
      <c r="I33" s="99">
        <f>SUMIF('Saturday Race 11-06-21'!$B$11:$B$24,$B33,'Saturday Race 11-06-21'!$BL$11:$BL$24)</f>
        <v>0</v>
      </c>
      <c r="J33" s="99">
        <f>SUMIF('Saturday Race 11-06-21'!$B$11:$B$24,$B33,'Saturday Race 11-06-21'!$BO$11:$BO$24)</f>
        <v>0</v>
      </c>
      <c r="K33" s="99">
        <f>SUMIF('Saturday Race 11-06-21'!$B$11:$B$24,$B33,'Saturday Race 11-06-21'!$BR$11:$BR$24)</f>
        <v>0</v>
      </c>
      <c r="L33" s="99">
        <f>SUMIF('Saturday Race 11-20-21'!$B$11:$B$24,$B33,'Saturday Race 11-20-21'!$BF$11:$BF$24)</f>
        <v>0</v>
      </c>
      <c r="M33" s="99">
        <f>SUMIF('Saturday Race 11-20-21'!$B$11:$B$24,$B33,'Saturday Race 11-20-21'!$BI$11:$BI$24)</f>
        <v>0</v>
      </c>
      <c r="N33" s="99">
        <f>SUMIF('Saturday Race 11-20-21'!$B$11:$B$24,$B33,'Saturday Race 11-20-21'!$BL$11:$BL$24)</f>
        <v>0</v>
      </c>
      <c r="O33" s="99">
        <f>SUMIF('Saturday Race 11-20-21'!$B$11:$B$24,$B33,'Saturday Race 11-20-21'!$BO$11:$BO$24)</f>
        <v>0</v>
      </c>
      <c r="P33" s="99">
        <f>SUMIF('Saturday Race 11-20-21'!$B$11:$B$24,$B33,'Saturday Race 11-20-21'!$BR$11:$BR$24)</f>
        <v>0</v>
      </c>
      <c r="Q33" s="99">
        <f>SUMIF('One Day 12-04-21 Scots'!$B$11:$B$24,$B33,'One Day 12-04-21 Scots'!$BF$11:$BF$24)</f>
        <v>0</v>
      </c>
      <c r="R33" s="99">
        <f>SUMIF('One Day 12-04-21 Scots'!$B$11:$B$24,$B33,'One Day 12-04-21 Scots'!$BI$11:$BI$24)</f>
        <v>0</v>
      </c>
      <c r="S33" s="99">
        <f>SUMIF('One Day 12-04-21 Scots'!$B$11:$B$24,$B33,'One Day 12-04-21 Scots'!$BL$11:$BL$24)</f>
        <v>0</v>
      </c>
      <c r="T33" s="99">
        <f>SUMIF('One Day 12-04-21 Scots'!$B$11:$B$24,$B33,'One Day 12-04-21 Scots'!$BO$11:$BO$24)</f>
        <v>0</v>
      </c>
      <c r="U33" s="99">
        <f>SUMIF('One Day 12-04-21 Scots'!$B$11:$B$24,$B33,'One Day 12-04-21 Scots'!$BR$11:$BR$24)</f>
        <v>0</v>
      </c>
      <c r="V33" s="99">
        <f>SUMIF('One Day 12-04-21 Thistles'!$B$11:$B$25,$B33,'One Day 12-04-21 Thistles'!$BF$11:$BF$25)</f>
        <v>0</v>
      </c>
      <c r="W33" s="99">
        <f>SUMIF('One Day 12-04-21 Thistles'!$B$11:$B$25,$B33,'One Day 12-04-21 Thistles'!$BI$11:$BI$25)</f>
        <v>0</v>
      </c>
      <c r="X33" s="99">
        <f>SUMIF('One Day 12-04-21 Thistles'!$B$11:$B$25,$B33,'One Day 12-04-21 Thistles'!$BL$11:$BL$25)</f>
        <v>0</v>
      </c>
      <c r="Y33" s="99">
        <f>SUMIF('One Day 12-04-21 Thistles'!$B$11:$B$25,$B33,'One Day 12-04-21 Thistles'!$BO$11:$BO$25)</f>
        <v>0</v>
      </c>
      <c r="Z33" s="99">
        <f>SUMIF('One Day 12-04-21 Thistles'!$B$11:$B$25,$B33,'One Day 12-04-21 Thistles'!$BR$11:$BR$25)</f>
        <v>0</v>
      </c>
      <c r="AA33" s="99">
        <f>SUMIF('Saturday Race 1-08-22'!$B$11:$B$20,$B33,'Saturday Race 1-08-22'!$BF$11:$BF$20)</f>
        <v>0</v>
      </c>
      <c r="AB33" s="99">
        <f>SUMIF('Saturday Race 1-08-22'!$B$11:$B$20,$B33,'Saturday Race 1-08-22'!$BI$11:$BI$20)</f>
        <v>0</v>
      </c>
      <c r="AC33" s="99">
        <f>SUMIF('Saturday Race 1-08-22'!$B$11:$B$20,$B33,'Saturday Race 1-08-22'!$BL$11:$BL$20)</f>
        <v>0</v>
      </c>
      <c r="AD33" s="99">
        <f>SUMIF('Saturday Race 1-08-22'!$B$11:$B$20,$B33,'Saturday Race 1-08-22'!$BO$11:$BO$20)</f>
        <v>0</v>
      </c>
      <c r="AE33" s="99">
        <f>SUMIF('Saturday Race 1-08-22'!$B$11:$B$20,$B33,'Saturday Race 1-08-22'!$BR$11:$BR$20)</f>
        <v>0</v>
      </c>
      <c r="AF33" s="99">
        <f>SUMIF('Saturday Race 1-22-22'!$B$11:$B$20,$B33,'Saturday Race 1-22-22'!$BF$11:$BF$20)</f>
        <v>0</v>
      </c>
      <c r="AG33" s="99">
        <f>SUMIF('Saturday Race 1-22-22'!$B$11:$B$20,$B33,'Saturday Race 1-22-22'!$BI$11:$BI$20)</f>
        <v>0</v>
      </c>
      <c r="AH33" s="99">
        <f>SUMIF('Saturday Race 1-22-22'!$B$11:$B$20,$B33,'Saturday Race 1-22-22'!$BL$11:$BL$20)</f>
        <v>0</v>
      </c>
      <c r="AI33" s="99">
        <f>SUMIF('Saturday Race 1-22-22'!$B$11:$B$20,$B33,'Saturday Race 1-22-22'!$BO$11:$BO$20)</f>
        <v>0</v>
      </c>
      <c r="AJ33" s="99">
        <f>SUMIF('Saturday Race 1-22-22'!$B$11:$B$20,$B33,'Saturday Race 1-22-22'!$BR$11:$BR$20)</f>
        <v>0</v>
      </c>
      <c r="AK33" s="99">
        <f>SUMIF('Sunday Race 2-6-22'!$B$11:$B$20,$B33,'Sunday Race 2-6-22'!$BF$11:$BF$20)</f>
        <v>0</v>
      </c>
      <c r="AL33" s="99">
        <f>SUMIF('Sunday Race 2-6-22'!$B$11:$B$20,$B33,'Sunday Race 2-6-22'!$BI$11:$BI$20)</f>
        <v>0</v>
      </c>
      <c r="AM33" s="99">
        <f>SUMIF('Sunday Race 2-6-22'!$B$11:$B$20,$B33,'Sunday Race 2-6-22'!$BL$11:$BL$20)</f>
        <v>0</v>
      </c>
      <c r="AN33" s="99">
        <f>SUMIF('Sunday Race 2-6-22'!$B$11:$B$20,$B33,'Sunday Race 2-6-22'!$BO$11:$BO$20)</f>
        <v>0</v>
      </c>
      <c r="AO33" s="99">
        <f>SUMIF('Sunday Race 2-6-22'!$B$11:$B$20,$B33,'Sunday Race 2-6-22'!$BR$11:$BR$20)</f>
        <v>0</v>
      </c>
      <c r="AP33" s="99">
        <f>SUMIF('Chili One Day 2-12-22 Scots'!$B$11:$B$20,$B33,'Chili One Day 2-12-22 Scots'!$BF$11:$BF$20)</f>
        <v>0</v>
      </c>
      <c r="AQ33" s="99">
        <f>SUMIF('Chili One Day 2-12-22 Scots'!$B$11:$B$20,$B33,'Chili One Day 2-12-22 Scots'!$BI$11:$BI$20)</f>
        <v>0</v>
      </c>
      <c r="AR33" s="99">
        <f>SUMIF('Chili One Day 2-12-22 Scots'!$B$11:$B$20,$B33,'Chili One Day 2-12-22 Scots'!$BL$11:$BL$20)</f>
        <v>0</v>
      </c>
      <c r="AS33" s="99">
        <f>SUMIF('Chili One Day 2-12-22 Scots'!$B$11:$B$20,$B33,'Chili One Day 2-12-22 Scots'!$BO$11:$BO$20)</f>
        <v>0</v>
      </c>
      <c r="AT33" s="99">
        <f>SUMIF('Chili One Day 2-12-22 Scots'!$B$11:$B$20,$B33,'Chili One Day 2-12-22 Scots'!$BR$11:$BR$20)</f>
        <v>0</v>
      </c>
      <c r="AU33" s="99">
        <f>SUMIF('Chili One Day 2-12-22 Thistles'!$B$11:$B$20,$B33,'Chili One Day 2-12-22 Thistles'!$BF$11:$BF$20)</f>
        <v>0</v>
      </c>
      <c r="AV33" s="99">
        <f>SUMIF('Chili One Day 2-12-22 Thistles'!$B$11:$B$20,$B33,'Chili One Day 2-12-22 Thistles'!$BI$11:$BI$20)</f>
        <v>0</v>
      </c>
      <c r="AW33" s="99">
        <f>SUMIF('Chili One Day 2-12-22 Thistles'!$B$11:$B$20,$B33,'Chili One Day 2-12-22 Thistles'!$BL$11:$BL$20)</f>
        <v>0</v>
      </c>
      <c r="AX33" s="99">
        <f>SUMIF('Chili One Day 2-12-22 Thistles'!$B$11:$B$20,$B33,'Chili One Day 2-12-22 Thistles'!$BO$11:$BO$20)</f>
        <v>0</v>
      </c>
      <c r="AY33" s="99">
        <f>SUMIF('Chili One Day 2-12-22 Thistles'!$B$11:$B$20,$B33,'Chili One Day 2-12-22 Thistles'!$BR$11:$BR$20)</f>
        <v>0</v>
      </c>
      <c r="AZ33" s="99">
        <f>SUMIF('Sunday Race 2-20-22'!$B$11:$B$20,$B33,'Sunday Race 2-20-22'!$BF$11:$BF$20)</f>
        <v>0</v>
      </c>
      <c r="BA33" s="99">
        <f>SUMIF('Sunday Race 2-20-22'!$B$11:$B$20,$B33,'Sunday Race 2-20-22'!$BI$11:$BI$20)</f>
        <v>0</v>
      </c>
      <c r="BB33" s="99">
        <f>SUMIF('Sunday Race 2-20-22'!$B$11:$B$20,$B33,'Sunday Race 2-20-22'!$BL$11:$BL$20)</f>
        <v>0</v>
      </c>
      <c r="BC33" s="99">
        <f>SUMIF('Sunday Race 2-20-22'!$B$11:$B$20,$B33,'Sunday Race 2-20-22'!$BO$11:$BO$20)</f>
        <v>0</v>
      </c>
      <c r="BD33" s="99">
        <f>SUMIF('Sunday Race 2-20-22'!$B$11:$B$20,$B33,'Sunday Race 2-20-22'!$BR$11:$BR$20)</f>
        <v>0</v>
      </c>
      <c r="BE33" s="99">
        <f>SUMIF('Sunday Race 2-27-22'!$B$11:$B$20,$B33,'Sunday Race 2-27-22'!$BF$11:$BF$20)</f>
        <v>0</v>
      </c>
      <c r="BF33" s="99">
        <f>SUMIF('Sunday Race 2-27-22'!$B$11:$B$20,$B33,'Sunday Race 2-27-22'!$BI$11:$BI$20)</f>
        <v>0</v>
      </c>
      <c r="BG33" s="99">
        <f>SUMIF('Sunday Race 2-27-22'!$B$11:$B$20,$B33,'Sunday Race 2-27-22'!$BL$11:$BL$20)</f>
        <v>0</v>
      </c>
      <c r="BH33" s="99">
        <f>SUMIF('Sunday Race 2-27-22'!$B$11:$B$20,$B33,'Sunday Race 2-27-22'!$BO$11:$BO$20)</f>
        <v>0</v>
      </c>
      <c r="BI33" s="99">
        <f>SUMIF('Sunday Race 2-27-22'!$B$11:$B$20,$B33,'Sunday Race 2-27-22'!$BR$11:$BR$20)</f>
        <v>0</v>
      </c>
      <c r="BJ33" s="99">
        <f>SUMIF('Sunday Race 3-13-22'!$B$11:$B$21,$B33,'Sunday Race 3-13-22'!$BF$11:$BF$21)</f>
        <v>0</v>
      </c>
      <c r="BK33" s="99">
        <f>SUMIF('Sunday Race 3-13-22'!$B$11:$B$21,$B33,'Sunday Race 3-13-22'!$BI$11:$BI$21)</f>
        <v>0</v>
      </c>
      <c r="BL33" s="99">
        <f>SUMIF('Sunday Race 3-13-22'!$B$11:$B$21,$B33,'Sunday Race 3-13-22'!$BL$11:$BL$21)</f>
        <v>0</v>
      </c>
      <c r="BM33" s="99">
        <f>SUMIF('Sunday Race 3-13-22'!$B$11:$B$21,$B33,'Sunday Race 3-13-22'!$BO$11:$BO$21)</f>
        <v>0</v>
      </c>
      <c r="BN33" s="99">
        <f>SUMIF('Sunday Race 3-13-22'!$B$11:$B$21,$B33,'Sunday Race 3-13-22'!$BR$11:$BR$21)</f>
        <v>0</v>
      </c>
      <c r="BO33" s="99">
        <f>SUMIF('Saturday Race 3-19-22'!$B$11:$B$26,$B33,'Saturday Race 3-19-22'!$BF$11:$BF$26)</f>
        <v>0</v>
      </c>
      <c r="BP33" s="99">
        <f>SUMIF('Saturday Race 3-19-22'!$B$11:$B$26,$B33,'Saturday Race 3-19-22'!$BI$11:$BI$26)</f>
        <v>0</v>
      </c>
      <c r="BQ33" s="99">
        <f>SUMIF('Saturday Race 3-19-22'!$B$11:$B$26,$B33,'Saturday Race 3-19-22'!$BL$11:$BL$26)</f>
        <v>0</v>
      </c>
      <c r="BR33" s="99">
        <f>SUMIF('Saturday Race 3-19-22'!$B$11:$B$26,$B33,'Saturday Race 3-19-22'!$BO$11:$BO$26)</f>
        <v>0</v>
      </c>
      <c r="BS33" s="99">
        <f>SUMIF('Saturday Race 3-19-22'!$B$11:$B$26,$B33,'Saturday Race 3-19-22'!$BR$11:$BR$26)</f>
        <v>0</v>
      </c>
      <c r="BT33" s="99">
        <f>SUMIF('Sunday Races 4-10-22'!$B$11:$B$26,$B33,'Sunday Races 4-10-22'!$BF$11:$BF$26)</f>
        <v>0</v>
      </c>
      <c r="BU33" s="99">
        <f>SUMIF('Sunday Races 4-10-22'!$B$11:$B$26,$B33,'Sunday Races 4-10-22'!$BI$11:$BI$26)</f>
        <v>0</v>
      </c>
      <c r="BV33" s="99">
        <f>SUMIF('Sunday Races 4-10-22'!$B$11:$B$26,$B33,'Sunday Races 4-10-22'!$BL$11:$BL$26)</f>
        <v>0</v>
      </c>
      <c r="BW33" s="99">
        <f>SUMIF('Sunday Races 4-10-22'!$B$11:$B$26,$B33,'Sunday Races 4-10-22'!$BO$11:$BO$26)</f>
        <v>0</v>
      </c>
      <c r="BX33" s="99">
        <f>SUMIF('Sunday Races 4-10-22'!$B$11:$B$26,$B33,'Sunday Races 4-10-22'!$BR$11:$BR$26)</f>
        <v>0</v>
      </c>
      <c r="BY33" s="99">
        <f>SUMIF('Easter One Day 4-16-22 FS'!$B$11:$B$26,$B33,'Easter One Day 4-16-22 FS'!$BF$11:$BF$26)</f>
        <v>0</v>
      </c>
      <c r="BZ33" s="99">
        <f>SUMIF('Easter One Day 4-16-22 FS'!$B$11:$B$26,$B33,'Easter One Day 4-16-22 FS'!$BI$11:$BI$26)</f>
        <v>0</v>
      </c>
      <c r="CA33" s="99">
        <f>SUMIF('Easter One Day 4-16-22 FS'!$B$11:$B$26,$B33,'Easter One Day 4-16-22 FS'!$BL$11:$BL$26)</f>
        <v>0</v>
      </c>
      <c r="CB33" s="99">
        <f>SUMIF('Easter One Day 4-16-22 FS'!$B$11:$B$26,$B33,'Easter One Day 4-16-22 FS'!$BO$11:$BO$26)</f>
        <v>0</v>
      </c>
      <c r="CC33" s="99">
        <f>SUMIF('Easter One Day 4-16-22 FS'!$B$11:$B$26,$B33,'Easter One Day 4-16-22 FS'!$BR$11:$BR$26)</f>
        <v>0</v>
      </c>
      <c r="CD33" s="99">
        <f>SUMIF('Easter One Day 4-16-22 TH'!$B$11:$B$26,$B33,'Easter One Day 4-16-22 TH'!$BF$11:$BF$26)</f>
        <v>0</v>
      </c>
      <c r="CE33" s="99">
        <f>SUMIF('Easter One Day 4-16-22 TH'!$B$11:$B$26,$B33,'Easter One Day 4-16-22 TH'!$BI$11:$BI$26)</f>
        <v>0</v>
      </c>
      <c r="CF33" s="99">
        <f>SUMIF('Easter One Day 4-16-22 TH'!$B$11:$B$26,$B33,'Easter One Day 4-16-22 TH'!$BL$11:$BL$26)</f>
        <v>0</v>
      </c>
      <c r="CG33" s="99">
        <f>SUMIF('Easter One Day 4-16-22 TH'!$B$11:$B$26,$B33,'Easter One Day 4-16-22 TH'!$BO$11:$BO$26)</f>
        <v>0</v>
      </c>
      <c r="CH33" s="99">
        <f>SUMIF('Easter One Day 4-16-22 TH'!$B$11:$B$26,$B33,'Easter One Day 4-16-22 TH'!$BR$11:$BR$26)</f>
        <v>0</v>
      </c>
      <c r="CI33" s="99">
        <f>SUMIF('Sunday Races 5-1-22'!$B$11:$B$28,$B33,'Sunday Races 5-1-22'!$BF$11:$BF$28)</f>
        <v>0</v>
      </c>
      <c r="CJ33" s="99">
        <f>SUMIF('Sunday Races 5-1-22'!$B$11:$B$28,$B33,'Sunday Races 5-1-22'!$BI$11:$BI$28)</f>
        <v>0</v>
      </c>
      <c r="CK33" s="99">
        <f>SUMIF('Sunday Races 5-1-22'!$B$11:$B$28,$B33,'Sunday Races 5-1-22'!$BL$11:$BL$28)</f>
        <v>0</v>
      </c>
      <c r="CL33" s="99">
        <f>SUMIF('Sunday Races 5-1-22'!$B$11:$B$28,$B33,'Sunday Races 5-1-22'!$BO$11:$BO$28)</f>
        <v>0</v>
      </c>
      <c r="CM33" s="99">
        <f>SUMIF('Sunday Races 5-1-22'!$B$11:$B$28,$B33,'Sunday Races 5-1-22'!$BR$11:$BR$28)</f>
        <v>0</v>
      </c>
      <c r="CN33" s="99">
        <f>SUMIF('Long Distance Race 5-7-22'!$B$11:$B$27,$B33,'Long Distance Race 5-7-22'!$BF$11:$BF$27)</f>
        <v>0</v>
      </c>
      <c r="CO33" s="99">
        <f>SUMIF('Long Distance Race 5-7-22'!$B$11:$B$27,$B33,'Long Distance Race 5-7-22'!$BI$11:$BI$27)</f>
        <v>0</v>
      </c>
      <c r="CP33" s="99">
        <f>SUMIF('Long Distance Race 5-7-22'!$B$11:$B$27,$B33,'Long Distance Race 5-7-22'!$BL$11:$BL$27)</f>
        <v>0</v>
      </c>
      <c r="CQ33" s="99">
        <f>SUMIF('Long Distance Race 5-7-22'!$B$11:$B$27,$B33,'Long Distance Race 5-7-22'!$BO$11:$BO$27)</f>
        <v>0</v>
      </c>
      <c r="CR33" s="99">
        <f>SUMIF('Long Distance Race 5-7-22'!$B$11:$B$27,$B33,'Long Distance Race 5-7-22'!$BR$11:$BR$27)</f>
        <v>0</v>
      </c>
      <c r="CS33" s="99">
        <f>SUMIF('Memorial Day Regatta 5-28-22 Op'!$B$11:$B$27,$B33,'Memorial Day Regatta 5-28-22 Op'!$BF$11:$BF$27)</f>
        <v>0</v>
      </c>
      <c r="CT33" s="99">
        <f>SUMIF('Memorial Day Regatta 5-28-22 Op'!$B$11:$B$27,$B33,'Memorial Day Regatta 5-28-22 Op'!$BI$11:$BI$27)</f>
        <v>0</v>
      </c>
      <c r="CU33" s="99">
        <f>SUMIF('Memorial Day Regatta 5-28-22 Op'!$B$11:$B$27,$B33,'Memorial Day Regatta 5-28-22 Op'!$BL$11:$BL$27)</f>
        <v>0</v>
      </c>
      <c r="CV33" s="99">
        <f>SUMIF('Memorial Day Regatta 5-28-22 Op'!$B$11:$B$27,$B33,'Memorial Day Regatta 5-28-22 Op'!$BO$11:$BO$27)</f>
        <v>0</v>
      </c>
      <c r="CW33" s="99">
        <f>SUMIF('Memorial Day Regatta 5-28-22 Op'!$B$11:$B$27,$B33,'Memorial Day Regatta 5-28-22 Op'!$BR$11:$BR$27)</f>
        <v>0</v>
      </c>
      <c r="CX33" s="99">
        <f>SUMIF('Sunday Races 6-5-22'!$B$11:$B$28,$B33,'Sunday Races 6-5-22'!$BF$11:$BF$28)</f>
        <v>0</v>
      </c>
      <c r="CY33" s="99">
        <f>SUMIF('Sunday Races 6-5-22'!$B$11:$B$28,$B33,'Sunday Races 6-5-22'!$BI$11:$BI$28)</f>
        <v>0</v>
      </c>
      <c r="CZ33" s="99">
        <f>SUMIF('Sunday Races 6-5-22'!$B$11:$B$28,$B33,'Sunday Races 6-5-22'!$BL$11:$BL$28)</f>
        <v>0</v>
      </c>
      <c r="DA33" s="99">
        <f>SUMIF('Sunday Races 6-5-22'!$B$11:$B$28,$B33,'Sunday Races 6-5-22'!$BO$11:$BO$28)</f>
        <v>0</v>
      </c>
      <c r="DB33" s="99">
        <f>SUMIF('Sunday Races 6-5-22'!$B$11:$B$28,$B33,'Sunday Races 6-5-22'!$BR$11:$BR$28)</f>
        <v>0</v>
      </c>
      <c r="DC33" s="99">
        <f>SUMIF('Sunday Races 6-12-22'!$B$11:$B$24,$B33,'Sunday Races 6-12-22'!$BF$11:$BF$24)</f>
        <v>0</v>
      </c>
      <c r="DD33" s="99">
        <f>SUMIF('Sunday Races 6-12-22'!$B$11:$B$24,$B33,'Sunday Races 6-12-22'!$BI$11:$BI$24)</f>
        <v>0</v>
      </c>
      <c r="DE33" s="99">
        <f>SUMIF('Sunday Races 6-12-22'!$B$11:$B$24,$B33,'Sunday Races 6-12-22'!$BL$11:$BL$24)</f>
        <v>0</v>
      </c>
      <c r="DF33" s="99">
        <f>SUMIF('Sunday Races 6-12-22'!$B$11:$B$24,$B33,'Sunday Races 6-12-22'!$BO$11:$BO$24)</f>
        <v>0</v>
      </c>
      <c r="DG33" s="99">
        <f>SUMIF('Sunday Races 6-12-22'!$B$11:$B$24,$B33,'Sunday Races 6-12-22'!$BR$11:$BR$24)</f>
        <v>0</v>
      </c>
      <c r="DH33" s="99">
        <f>SUMIF('Saturday Races 6-18-22'!$B$11:$B$24,$B33,'Saturday Races 6-18-22'!$BF$11:$BF$24)</f>
        <v>0</v>
      </c>
      <c r="DI33" s="99">
        <f>SUMIF('Saturday Races 6-18-22'!$B$11:$B$24,$B33,'Saturday Races 6-18-22'!$BI$11:$BI$24)</f>
        <v>0</v>
      </c>
      <c r="DJ33" s="99">
        <f>SUMIF('Saturday Races 6-18-22'!$B$11:$B$24,$B33,'Saturday Races 6-18-22'!$BL$11:$BL$24)</f>
        <v>0</v>
      </c>
      <c r="DK33" s="99">
        <f>SUMIF('Saturday Races 6-18-22'!$B$11:$B$24,$B33,'Saturday Races 6-18-22'!$BO$11:$BO$24)</f>
        <v>0</v>
      </c>
      <c r="DL33" s="99">
        <f>SUMIF('Saturday Races 6-18-22'!$B$11:$B$24,$B33,'Saturday Races 6-18-22'!$BR$11:$BR$24)</f>
        <v>0</v>
      </c>
      <c r="DM33" s="99">
        <f>SUMIF('Caldwell Cup 6-25-22 TH'!$B$11:$B$25,$B33,'Caldwell Cup 6-25-22 TH'!$BF$11:$BF$25)</f>
        <v>0</v>
      </c>
      <c r="DN33" s="99">
        <f>SUMIF('Caldwell Cup 6-25-22 TH'!$B$11:$B$25,$B33,'Caldwell Cup 6-25-22 TH'!$BI$11:$BI$25)</f>
        <v>0</v>
      </c>
      <c r="DO33" s="99">
        <f>SUMIF('Caldwell Cup 6-25-22 TH'!$B$11:$B$25,$B33,'Caldwell Cup 6-25-22 TH'!$BL$11:$BL$25)</f>
        <v>0</v>
      </c>
      <c r="DP33" s="99">
        <f>SUMIF('Caldwell Cup 6-25-22 TH'!$B$11:$B$25,$B33,'Caldwell Cup 6-25-22 TH'!$BO$11:$BO$25)</f>
        <v>0</v>
      </c>
      <c r="DQ33" s="99">
        <f>SUMIF('Caldwell Cup 6-25-22 TH'!$B$11:$B$25,$B33,'Caldwell Cup 6-25-22 TH'!$BR$11:$BR$25)</f>
        <v>0</v>
      </c>
      <c r="DR33" s="99">
        <f>SUMIF('Caldwell Cup 6-25-22 FS'!$B$11:$B$18,$B33,'Caldwell Cup 6-25-22 FS'!$BF$11:$BF$18)</f>
        <v>0</v>
      </c>
      <c r="DS33" s="99">
        <f>SUMIF('Caldwell Cup 6-25-22 FS'!$B$11:$B$18,$B33,'Caldwell Cup 6-25-22 FS'!$BI$11:$BI$18)</f>
        <v>0</v>
      </c>
      <c r="DT33" s="99">
        <f>SUMIF('Caldwell Cup 6-25-22 FS'!$B$11:$B$18,$B33,'Caldwell Cup 6-25-22 FS'!$BL$11:$BL$18)</f>
        <v>0</v>
      </c>
      <c r="DU33" s="99">
        <f>SUMIF('Caldwell Cup 6-25-22 FS'!$B$11:$B$18,$B33,'Caldwell Cup 6-25-22 FS'!$BO$11:$BO$18)</f>
        <v>0</v>
      </c>
      <c r="DV33" s="99">
        <f>SUMIF('Caldwell Cup 6-25-22 FS'!$B$11:$B$18,$B33,'Caldwell Cup 6-25-22 FS'!$BR$11:$BR$18)</f>
        <v>0</v>
      </c>
      <c r="DW33" s="99">
        <f>SUMIF('Sunday Races 7-3-22'!$B$11:$B$25,$B33,'Sunday Races 7-3-22'!$BF$11:$BF$25)</f>
        <v>0</v>
      </c>
      <c r="DX33" s="99">
        <f>SUMIF('Sunday Races 7-3-22'!$B$11:$B$25,$B33,'Sunday Races 7-3-22'!$BI$11:$BI$25)</f>
        <v>0</v>
      </c>
      <c r="DY33" s="99">
        <f>SUMIF('Sunday Races 7-3-22'!$B$11:$B$25,$B33,'Sunday Races 7-3-22'!$BL$11:$BL$25)</f>
        <v>0</v>
      </c>
      <c r="DZ33" s="99">
        <f>SUMIF('Sunday Races 7-3-22'!$B$11:$B$25,$B33,'Sunday Races 7-3-22'!$BO$11:$BO$25)</f>
        <v>0</v>
      </c>
      <c r="EA33" s="99">
        <f>SUMIF('Sunday Races 7-3-22'!$B$11:$B$25,$B33,'Sunday Races 7-3-22'!$BR$11:$BR$25)</f>
        <v>0</v>
      </c>
      <c r="EB33" s="99">
        <f>SUMIF('Sunday Races 7-31-22'!$B$11:$B$25,$B33,'Sunday Races 7-31-22'!$BF$11:$BF$25)</f>
        <v>0</v>
      </c>
      <c r="EC33" s="99">
        <f>SUMIF('Sunday Races 7-31-22'!$B$11:$B$25,$B33,'Sunday Races 7-31-22'!$BI$11:$BI$25)</f>
        <v>0</v>
      </c>
      <c r="ED33" s="99">
        <f>SUMIF('Sunday Races 7-31-22'!$B$11:$B$25,$B33,'Sunday Races 7-31-22'!$BL$11:$BL$25)</f>
        <v>0</v>
      </c>
      <c r="EE33" s="99">
        <f>SUMIF('Sunday Races 7-31-22'!$B$11:$B$25,$B33,'Sunday Races 7-31-22'!$BO$11:$BO$25)</f>
        <v>0</v>
      </c>
      <c r="EF33" s="99">
        <f>SUMIF('Sunday Races 7-31-22'!$B$11:$B$25,$B33,'Sunday Races 7-31-22'!$BR$11:$BR$25)</f>
        <v>0</v>
      </c>
      <c r="EG33" s="99">
        <f>SUMIF('Sunday Races 8-14-22'!$B$11:$B$25,$B33,'Sunday Races 8-14-22'!$BF$11:$BF$25)</f>
        <v>0</v>
      </c>
      <c r="EH33" s="99">
        <f>SUMIF('Sunday Races 8-14-22'!$B$11:$B$25,$B33,'Sunday Races 8-14-22'!$BI$11:$BI$25)</f>
        <v>0</v>
      </c>
      <c r="EI33" s="99">
        <f>SUMIF('Sunday Races 8-14-22'!$B$11:$B$25,$B33,'Sunday Races 8-14-22'!$BL$11:$BL$25)</f>
        <v>0</v>
      </c>
      <c r="EJ33" s="99">
        <f>SUMIF('Sunday Races 8-14-22'!$B$11:$B$25,$B33,'Sunday Races 8-14-22'!$BO$11:$BO$25)</f>
        <v>0</v>
      </c>
      <c r="EK33" s="99">
        <f>SUMIF('Sunday Races 8-14-22'!$B$11:$B$25,$B33,'Sunday Races 8-14-22'!$BR$11:$BR$25)</f>
        <v>0</v>
      </c>
      <c r="EL33" s="99">
        <f>SUMIF('Saturday Races 8-20-22'!$B$11:$B$25,$B33,'Saturday Races 8-20-22'!$BF$11:$BF$25)</f>
        <v>0</v>
      </c>
      <c r="EM33" s="99">
        <f>SUMIF('Saturday Races 8-20-22'!$B$11:$B$25,$B33,'Saturday Races 8-20-22'!$BI$11:$BI$25)</f>
        <v>0</v>
      </c>
      <c r="EN33" s="99">
        <f>SUMIF('Saturday Races 8-20-22'!$B$11:$B$25,$B33,'Saturday Races 8-20-22'!$BL$11:$BL$25)</f>
        <v>0</v>
      </c>
      <c r="EO33" s="99">
        <f>SUMIF('Saturday Races 8-20-22'!$B$11:$B$25,$B33,'Saturday Races 8-20-22'!$BO$11:$BO$25)</f>
        <v>0</v>
      </c>
      <c r="EP33" s="99">
        <f>SUMIF('Saturday Races 8-20-22'!$B$11:$B$25,$B33,'Saturday Races 8-20-22'!$BR$11:$BR$25)</f>
        <v>0</v>
      </c>
      <c r="EQ33" s="99">
        <f>SUMIF('Sunday Races 9-11-22'!$B$11:$B$20,$B33,'Sunday Races 9-11-22'!$BF$11:$BF$20)</f>
        <v>0</v>
      </c>
      <c r="ER33" s="99">
        <f>SUMIF('Sunday Races 9-11-22'!$B$11:$B$20,$B33,'Sunday Races 9-11-22'!$BI$11:$BI$20)</f>
        <v>0</v>
      </c>
      <c r="ES33" s="99">
        <f>SUMIF('Sunday Races 9-11-22'!$B$11:$B$20,$B33,'Sunday Races 9-11-22'!$BL$11:$BL$20)</f>
        <v>0</v>
      </c>
      <c r="ET33" s="99">
        <f>SUMIF('Sunday Races 9-11-22'!$B$11:$B$20,$B33,'Sunday Races 9-11-22'!$BO$11:$BO$20)</f>
        <v>0</v>
      </c>
      <c r="EU33" s="99">
        <f>SUMIF('Sunday Races 9-11-22'!$B$11:$B$20,$B33,'Sunday Races 9-11-22'!$BR$11:$BR$20)</f>
        <v>0</v>
      </c>
      <c r="EV33" s="99">
        <f>SUMIF('2022-09-17 Leukemia Cup TH'!$B$11:$B$26,$B33,'2022-09-17 Leukemia Cup TH'!$BF$11:$BF$26)</f>
        <v>0</v>
      </c>
      <c r="EW33" s="99">
        <f>SUMIF('2022-09-17 Leukemia Cup TH'!$B$11:$B$26,$B33,'2022-09-17 Leukemia Cup TH'!$BI$11:$BI$26)</f>
        <v>0</v>
      </c>
      <c r="EX33" s="99">
        <f>SUMIF('2022-09-17 Leukemia Cup TH'!$B$11:$B$26,$B33,'2022-09-17 Leukemia Cup TH'!$BL$11:$BL$26)</f>
        <v>0</v>
      </c>
      <c r="EY33" s="99">
        <f>SUMIF('2022-09-17 Leukemia Cup TH'!$B$11:$B$26,$B33,'2022-09-17 Leukemia Cup TH'!$BO$11:$BO$26)</f>
        <v>0</v>
      </c>
      <c r="EZ33" s="99">
        <f>SUMIF('2022-09-17 Leukemia Cup TH'!$B$11:$B$26,$B33,'2022-09-17 Leukemia Cup TH'!$BR$11:$BR$26)</f>
        <v>0</v>
      </c>
      <c r="FA33" s="99">
        <f>SUMIF('Smith-Berry LDR 9-24-22'!$B$11:$B$28,$B33,'Smith-Berry LDR 9-24-22'!$BF$11:$BF$28)</f>
        <v>0</v>
      </c>
      <c r="FB33" s="99">
        <f>SUMIF('Smith-Berry LDR 9-24-22'!$B$11:$B$28,$B33,'Smith-Berry LDR 9-24-22'!$BI$11:$BI$28)</f>
        <v>0</v>
      </c>
      <c r="FC33" s="99">
        <f>SUMIF('Smith-Berry LDR 9-24-22'!$B$11:$B$28,$B33,'Smith-Berry LDR 9-24-22'!$BL$11:$BL$28)</f>
        <v>0</v>
      </c>
      <c r="FD33" s="99">
        <f>SUMIF('Smith-Berry LDR 9-24-22'!$B$11:$B$28,$B33,'Smith-Berry LDR 9-24-22'!$BO$11:$BO$28)</f>
        <v>0</v>
      </c>
      <c r="FE33" s="99">
        <f>SUMIF('Smith-Berry LDR 9-24-22'!$B$11:$B$28,$B33,'Smith-Berry LDR 9-24-22'!$BR$11:$BR$28)</f>
        <v>0</v>
      </c>
      <c r="FF33" s="99">
        <f>SUMIF('Sunday Races 10-9-22'!$B$11:$B$15,$B33,'Sunday Races 10-9-22'!$BF$11:$BF$15)</f>
        <v>0</v>
      </c>
      <c r="FG33" s="99">
        <f>SUMIF('Sunday Races 10-9-22'!$B$11:$B$15,$B33,'Sunday Races 10-9-22'!$BI$11:$BI$15)</f>
        <v>0</v>
      </c>
      <c r="FH33" s="99">
        <f>SUMIF('Sunday Races 10-9-22'!$B$11:$B$15,$B33,'Sunday Races 10-9-22'!$BL$11:$BL$15)</f>
        <v>0</v>
      </c>
      <c r="FI33" s="99">
        <f>SUMIF('Sunday Races 10-9-22'!$B$11:$B$15,$B33,'Sunday Races 10-9-22'!$BO$11:$BO$15)</f>
        <v>0</v>
      </c>
      <c r="FJ33" s="99">
        <f>SUMIF('Sunday Races 10-9-22'!$B$11:$B$15,$B33,'Sunday Races 10-9-22'!$BR$11:$BR$15)</f>
        <v>0</v>
      </c>
      <c r="FK33" s="99">
        <f>SUMIF('Great Pumpkin Regatta 10-15-22'!$B$11:$B$53,$B33,'Great Pumpkin Regatta 10-15-22'!$BF$11:$BF$53)</f>
        <v>21</v>
      </c>
      <c r="FL33" s="99">
        <f>SUMIF('Great Pumpkin Regatta 10-15-22'!$B$11:$B$53,$B33,'Great Pumpkin Regatta 10-15-22'!$BI$11:$BI$53)</f>
        <v>25</v>
      </c>
      <c r="FM33" s="99">
        <f>SUMIF('Great Pumpkin Regatta 10-15-22'!$B$11:$B$53,$B33,'Great Pumpkin Regatta 10-15-22'!$BL$11:$BL$53)</f>
        <v>26</v>
      </c>
      <c r="FN33" s="99">
        <f>SUMIF('Great Pumpkin Regatta 10-15-22'!$B$11:$B$53,$B33,'Great Pumpkin Regatta 10-15-22'!$BO$11:$BO$53)</f>
        <v>23</v>
      </c>
      <c r="FO33" s="99">
        <f>SUMIF('Great Pumpkin Regatta 10-15-22'!$B$11:$B$53,$B33,'Great Pumpkin Regatta 10-15-22'!$BR$11:$BR$53)</f>
        <v>0</v>
      </c>
      <c r="FP33" s="99">
        <f>SUMIF('Sunday Races 10-23-22'!$B$11:$B$16,$B33,'Sunday Races 10-23-22'!$BF$11:$BF$16)</f>
        <v>0</v>
      </c>
      <c r="FQ33" s="99">
        <f>SUMIF('Sunday Races 10-23-22'!$B$11:$B$16,$B33,'Sunday Races 10-23-22'!$BI$11:$BI$16)</f>
        <v>0</v>
      </c>
      <c r="FR33" s="99">
        <f>SUMIF('Sunday Races 10-23-22'!$B$11:$B$16,$B33,'Sunday Races 10-23-22'!$BL$11:$BL$16)</f>
        <v>0</v>
      </c>
      <c r="FS33" s="99">
        <f>SUMIF('Sunday Races 10-23-22'!$B$11:$B$16,$B33,'Sunday Races 10-23-22'!$BO$11:$BO$16)</f>
        <v>0</v>
      </c>
      <c r="FT33" s="99">
        <f>SUMIF('Sunday Races 10-23-22'!$B$11:$B$16,$B33,'Sunday Races 10-23-22'!$BR$11:$BR$16)</f>
        <v>0</v>
      </c>
      <c r="FU33" s="100"/>
      <c r="FV33" s="101"/>
      <c r="FW33" s="102">
        <f t="shared" si="52"/>
        <v>26</v>
      </c>
      <c r="FX33" s="102">
        <f t="shared" si="52"/>
        <v>25</v>
      </c>
      <c r="FY33" s="102">
        <f t="shared" si="52"/>
        <v>23</v>
      </c>
      <c r="FZ33" s="102">
        <f t="shared" si="52"/>
        <v>21</v>
      </c>
      <c r="GA33" s="102">
        <f t="shared" si="52"/>
        <v>0</v>
      </c>
      <c r="GB33" s="102">
        <f t="shared" si="52"/>
        <v>0</v>
      </c>
      <c r="GC33" s="102">
        <f t="shared" si="52"/>
        <v>0</v>
      </c>
      <c r="GD33" s="102">
        <f t="shared" si="52"/>
        <v>0</v>
      </c>
      <c r="GE33" s="102">
        <f t="shared" si="52"/>
        <v>0</v>
      </c>
      <c r="GF33" s="102">
        <f t="shared" si="52"/>
        <v>0</v>
      </c>
      <c r="GG33" s="102">
        <f t="shared" si="42"/>
        <v>0</v>
      </c>
      <c r="GH33" s="102">
        <f t="shared" si="42"/>
        <v>0</v>
      </c>
      <c r="GI33" s="102">
        <f t="shared" si="42"/>
        <v>0</v>
      </c>
      <c r="GJ33" s="102">
        <f t="shared" si="42"/>
        <v>0</v>
      </c>
      <c r="GK33" s="102">
        <f t="shared" si="42"/>
        <v>0</v>
      </c>
      <c r="GL33" s="102">
        <f t="shared" si="42"/>
        <v>0</v>
      </c>
      <c r="GM33" s="102">
        <f t="shared" si="42"/>
        <v>0</v>
      </c>
      <c r="GN33" s="102">
        <f t="shared" si="42"/>
        <v>0</v>
      </c>
      <c r="GO33" s="102">
        <f t="shared" si="42"/>
        <v>0</v>
      </c>
      <c r="GP33" s="102">
        <f t="shared" si="42"/>
        <v>0</v>
      </c>
      <c r="GQ33" s="102">
        <f t="shared" si="43"/>
        <v>0</v>
      </c>
      <c r="GR33" s="102">
        <f t="shared" si="43"/>
        <v>0</v>
      </c>
      <c r="GS33" s="102">
        <f t="shared" si="43"/>
        <v>0</v>
      </c>
      <c r="GT33" s="102">
        <f t="shared" si="43"/>
        <v>0</v>
      </c>
      <c r="GU33" s="102">
        <f t="shared" si="43"/>
        <v>0</v>
      </c>
      <c r="GV33" s="102">
        <f t="shared" si="43"/>
        <v>0</v>
      </c>
      <c r="GW33" s="102">
        <f t="shared" si="43"/>
        <v>0</v>
      </c>
      <c r="GX33" s="102">
        <f t="shared" si="43"/>
        <v>0</v>
      </c>
      <c r="GY33" s="102">
        <f t="shared" si="43"/>
        <v>0</v>
      </c>
      <c r="GZ33" s="102">
        <f t="shared" si="43"/>
        <v>0</v>
      </c>
      <c r="HA33" s="102">
        <f t="shared" si="44"/>
        <v>0</v>
      </c>
      <c r="HB33" s="102">
        <f t="shared" si="44"/>
        <v>0</v>
      </c>
      <c r="HC33" s="102">
        <f t="shared" si="44"/>
        <v>0</v>
      </c>
      <c r="HD33" s="102">
        <f t="shared" si="44"/>
        <v>0</v>
      </c>
      <c r="HE33" s="102">
        <f t="shared" si="44"/>
        <v>0</v>
      </c>
      <c r="HF33" s="102">
        <f t="shared" si="44"/>
        <v>0</v>
      </c>
      <c r="HG33" s="102">
        <f t="shared" si="44"/>
        <v>0</v>
      </c>
      <c r="HH33" s="102">
        <f t="shared" si="44"/>
        <v>0</v>
      </c>
      <c r="HI33" s="102">
        <f t="shared" si="44"/>
        <v>0</v>
      </c>
      <c r="HJ33" s="102">
        <f t="shared" si="44"/>
        <v>0</v>
      </c>
      <c r="HK33" s="102">
        <f t="shared" si="45"/>
        <v>0</v>
      </c>
      <c r="HL33" s="102">
        <f t="shared" si="45"/>
        <v>0</v>
      </c>
      <c r="HM33" s="102">
        <f t="shared" si="45"/>
        <v>0</v>
      </c>
      <c r="HN33" s="102">
        <f t="shared" si="45"/>
        <v>0</v>
      </c>
      <c r="HO33" s="102">
        <f t="shared" si="45"/>
        <v>0</v>
      </c>
      <c r="HP33" s="102">
        <f t="shared" si="45"/>
        <v>0</v>
      </c>
      <c r="HQ33" s="102">
        <f t="shared" si="45"/>
        <v>0</v>
      </c>
      <c r="HR33" s="102">
        <f t="shared" si="45"/>
        <v>0</v>
      </c>
      <c r="HS33" s="102">
        <f t="shared" si="45"/>
        <v>0</v>
      </c>
      <c r="HT33" s="102">
        <f t="shared" si="45"/>
        <v>0</v>
      </c>
      <c r="HU33" s="102">
        <f t="shared" si="46"/>
        <v>0</v>
      </c>
      <c r="HV33" s="102">
        <f t="shared" si="46"/>
        <v>0</v>
      </c>
      <c r="HW33" s="102">
        <f t="shared" si="46"/>
        <v>0</v>
      </c>
      <c r="HX33" s="102">
        <f t="shared" si="46"/>
        <v>0</v>
      </c>
      <c r="HY33" s="102">
        <f t="shared" si="46"/>
        <v>0</v>
      </c>
      <c r="HZ33" s="102">
        <f t="shared" si="46"/>
        <v>0</v>
      </c>
      <c r="IA33" s="102">
        <f t="shared" si="46"/>
        <v>0</v>
      </c>
      <c r="IB33" s="102">
        <f t="shared" si="46"/>
        <v>0</v>
      </c>
      <c r="IC33" s="102">
        <f t="shared" si="46"/>
        <v>0</v>
      </c>
      <c r="ID33" s="102">
        <f t="shared" si="46"/>
        <v>0</v>
      </c>
      <c r="IE33" s="102">
        <f t="shared" si="47"/>
        <v>0</v>
      </c>
      <c r="IF33" s="102">
        <f t="shared" si="47"/>
        <v>0</v>
      </c>
      <c r="IG33" s="102">
        <f t="shared" si="47"/>
        <v>0</v>
      </c>
      <c r="IH33" s="102">
        <f t="shared" si="47"/>
        <v>0</v>
      </c>
      <c r="II33" s="102">
        <f t="shared" si="47"/>
        <v>0</v>
      </c>
      <c r="IJ33" s="102">
        <f t="shared" si="47"/>
        <v>0</v>
      </c>
      <c r="IK33" s="102">
        <f t="shared" si="47"/>
        <v>0</v>
      </c>
      <c r="IL33" s="102">
        <f t="shared" si="47"/>
        <v>0</v>
      </c>
      <c r="IM33" s="102">
        <f t="shared" si="47"/>
        <v>0</v>
      </c>
      <c r="IN33" s="102">
        <f t="shared" si="47"/>
        <v>0</v>
      </c>
      <c r="IO33" s="102">
        <f t="shared" si="47"/>
        <v>0</v>
      </c>
      <c r="IP33" s="102">
        <f t="shared" si="47"/>
        <v>0</v>
      </c>
      <c r="IQ33" s="102">
        <f t="shared" si="47"/>
        <v>0</v>
      </c>
      <c r="IR33" s="102">
        <f t="shared" si="47"/>
        <v>0</v>
      </c>
      <c r="IS33" s="102">
        <f t="shared" si="47"/>
        <v>0</v>
      </c>
      <c r="IU33" s="99">
        <f>SUMIF('2021 Club Championship Crew'!$B$11:$B$14,$B33,'2021 Club Championship Crew'!$BN$11:$BN$14)</f>
        <v>0</v>
      </c>
      <c r="IV33" s="99">
        <f>SUMIF('2021 Club Championship Crew'!$B$11:$B$14,$B33,'2021 Club Championship Crew'!$BQ$11:$BQ$14)</f>
        <v>0</v>
      </c>
      <c r="IW33" s="99">
        <f>SUMIF('2021 Club Championship Crew'!$B$11:$B$14,$B33,'2021 Club Championship Crew'!$BT$11:$BT$14)</f>
        <v>0</v>
      </c>
      <c r="IX33" s="99">
        <f>SUMIF('2021 Club Championship Crew'!$B$11:$B$14,$B33,'2021 Club Championship Crew'!$BW$11:$BW$14)</f>
        <v>0</v>
      </c>
      <c r="IY33" s="99">
        <f>SUMIF('2021 Club Championship Crew'!$B$11:$B$14,$B33,'2021 Club Championship Crew'!$CC$11:$CC$14)</f>
        <v>0</v>
      </c>
    </row>
    <row r="34" spans="1:259" ht="15" customHeight="1" x14ac:dyDescent="0.2">
      <c r="A34" s="400" t="s">
        <v>1376</v>
      </c>
      <c r="B34" s="103" t="s">
        <v>1344</v>
      </c>
      <c r="C34" s="96">
        <f t="shared" si="48"/>
        <v>4</v>
      </c>
      <c r="D34" s="97">
        <f t="shared" si="49"/>
        <v>95</v>
      </c>
      <c r="E34" s="96">
        <f t="shared" si="50"/>
        <v>42</v>
      </c>
      <c r="F34" s="98">
        <f t="shared" si="51"/>
        <v>0.23749999999999999</v>
      </c>
      <c r="G34" s="99">
        <f>SUMIF('Saturday Race 11-06-21'!$B$11:$B$24,$B34,'Saturday Race 11-06-21'!$BF$11:$BF$24)</f>
        <v>0</v>
      </c>
      <c r="H34" s="99">
        <f>SUMIF('Saturday Race 11-06-21'!$B$11:$B$24,$B34,'Saturday Race 11-06-21'!$BI$11:$BI$24)</f>
        <v>0</v>
      </c>
      <c r="I34" s="99">
        <f>SUMIF('Saturday Race 11-06-21'!$B$11:$B$24,$B34,'Saturday Race 11-06-21'!$BL$11:$BL$24)</f>
        <v>0</v>
      </c>
      <c r="J34" s="99">
        <f>SUMIF('Saturday Race 11-06-21'!$B$11:$B$24,$B34,'Saturday Race 11-06-21'!$BO$11:$BO$24)</f>
        <v>0</v>
      </c>
      <c r="K34" s="99">
        <f>SUMIF('Saturday Race 11-06-21'!$B$11:$B$24,$B34,'Saturday Race 11-06-21'!$BR$11:$BR$24)</f>
        <v>0</v>
      </c>
      <c r="L34" s="99">
        <f>SUMIF('Saturday Race 11-20-21'!$B$11:$B$24,$B34,'Saturday Race 11-20-21'!$BF$11:$BF$24)</f>
        <v>0</v>
      </c>
      <c r="M34" s="99">
        <f>SUMIF('Saturday Race 11-20-21'!$B$11:$B$24,$B34,'Saturday Race 11-20-21'!$BI$11:$BI$24)</f>
        <v>0</v>
      </c>
      <c r="N34" s="99">
        <f>SUMIF('Saturday Race 11-20-21'!$B$11:$B$24,$B34,'Saturday Race 11-20-21'!$BL$11:$BL$24)</f>
        <v>0</v>
      </c>
      <c r="O34" s="99">
        <f>SUMIF('Saturday Race 11-20-21'!$B$11:$B$24,$B34,'Saturday Race 11-20-21'!$BO$11:$BO$24)</f>
        <v>0</v>
      </c>
      <c r="P34" s="99">
        <f>SUMIF('Saturday Race 11-20-21'!$B$11:$B$24,$B34,'Saturday Race 11-20-21'!$BR$11:$BR$24)</f>
        <v>0</v>
      </c>
      <c r="Q34" s="99">
        <f>SUMIF('One Day 12-04-21 Scots'!$B$11:$B$24,$B34,'One Day 12-04-21 Scots'!$BF$11:$BF$24)</f>
        <v>0</v>
      </c>
      <c r="R34" s="99">
        <f>SUMIF('One Day 12-04-21 Scots'!$B$11:$B$24,$B34,'One Day 12-04-21 Scots'!$BI$11:$BI$24)</f>
        <v>0</v>
      </c>
      <c r="S34" s="99">
        <f>SUMIF('One Day 12-04-21 Scots'!$B$11:$B$24,$B34,'One Day 12-04-21 Scots'!$BL$11:$BL$24)</f>
        <v>0</v>
      </c>
      <c r="T34" s="99">
        <f>SUMIF('One Day 12-04-21 Scots'!$B$11:$B$24,$B34,'One Day 12-04-21 Scots'!$BO$11:$BO$24)</f>
        <v>0</v>
      </c>
      <c r="U34" s="99">
        <f>SUMIF('One Day 12-04-21 Scots'!$B$11:$B$24,$B34,'One Day 12-04-21 Scots'!$BR$11:$BR$24)</f>
        <v>0</v>
      </c>
      <c r="V34" s="99">
        <f>SUMIF('One Day 12-04-21 Thistles'!$B$11:$B$25,$B34,'One Day 12-04-21 Thistles'!$BF$11:$BF$25)</f>
        <v>0</v>
      </c>
      <c r="W34" s="99">
        <f>SUMIF('One Day 12-04-21 Thistles'!$B$11:$B$25,$B34,'One Day 12-04-21 Thistles'!$BI$11:$BI$25)</f>
        <v>0</v>
      </c>
      <c r="X34" s="99">
        <f>SUMIF('One Day 12-04-21 Thistles'!$B$11:$B$25,$B34,'One Day 12-04-21 Thistles'!$BL$11:$BL$25)</f>
        <v>0</v>
      </c>
      <c r="Y34" s="99">
        <f>SUMIF('One Day 12-04-21 Thistles'!$B$11:$B$25,$B34,'One Day 12-04-21 Thistles'!$BO$11:$BO$25)</f>
        <v>0</v>
      </c>
      <c r="Z34" s="99">
        <f>SUMIF('One Day 12-04-21 Thistles'!$B$11:$B$25,$B34,'One Day 12-04-21 Thistles'!$BR$11:$BR$25)</f>
        <v>0</v>
      </c>
      <c r="AA34" s="99">
        <f>SUMIF('Saturday Race 1-08-22'!$B$11:$B$20,$B34,'Saturday Race 1-08-22'!$BF$11:$BF$20)</f>
        <v>0</v>
      </c>
      <c r="AB34" s="99">
        <f>SUMIF('Saturday Race 1-08-22'!$B$11:$B$20,$B34,'Saturday Race 1-08-22'!$BI$11:$BI$20)</f>
        <v>0</v>
      </c>
      <c r="AC34" s="99">
        <f>SUMIF('Saturday Race 1-08-22'!$B$11:$B$20,$B34,'Saturday Race 1-08-22'!$BL$11:$BL$20)</f>
        <v>0</v>
      </c>
      <c r="AD34" s="99">
        <f>SUMIF('Saturday Race 1-08-22'!$B$11:$B$20,$B34,'Saturday Race 1-08-22'!$BO$11:$BO$20)</f>
        <v>0</v>
      </c>
      <c r="AE34" s="99">
        <f>SUMIF('Saturday Race 1-08-22'!$B$11:$B$20,$B34,'Saturday Race 1-08-22'!$BR$11:$BR$20)</f>
        <v>0</v>
      </c>
      <c r="AF34" s="99">
        <f>SUMIF('Saturday Race 1-22-22'!$B$11:$B$20,$B34,'Saturday Race 1-22-22'!$BF$11:$BF$20)</f>
        <v>0</v>
      </c>
      <c r="AG34" s="99">
        <f>SUMIF('Saturday Race 1-22-22'!$B$11:$B$20,$B34,'Saturday Race 1-22-22'!$BI$11:$BI$20)</f>
        <v>0</v>
      </c>
      <c r="AH34" s="99">
        <f>SUMIF('Saturday Race 1-22-22'!$B$11:$B$20,$B34,'Saturday Race 1-22-22'!$BL$11:$BL$20)</f>
        <v>0</v>
      </c>
      <c r="AI34" s="99">
        <f>SUMIF('Saturday Race 1-22-22'!$B$11:$B$20,$B34,'Saturday Race 1-22-22'!$BO$11:$BO$20)</f>
        <v>0</v>
      </c>
      <c r="AJ34" s="99">
        <f>SUMIF('Saturday Race 1-22-22'!$B$11:$B$20,$B34,'Saturday Race 1-22-22'!$BR$11:$BR$20)</f>
        <v>0</v>
      </c>
      <c r="AK34" s="99">
        <f>SUMIF('Sunday Race 2-6-22'!$B$11:$B$20,$B34,'Sunday Race 2-6-22'!$BF$11:$BF$20)</f>
        <v>0</v>
      </c>
      <c r="AL34" s="99">
        <f>SUMIF('Sunday Race 2-6-22'!$B$11:$B$20,$B34,'Sunday Race 2-6-22'!$BI$11:$BI$20)</f>
        <v>0</v>
      </c>
      <c r="AM34" s="99">
        <f>SUMIF('Sunday Race 2-6-22'!$B$11:$B$20,$B34,'Sunday Race 2-6-22'!$BL$11:$BL$20)</f>
        <v>0</v>
      </c>
      <c r="AN34" s="99">
        <f>SUMIF('Sunday Race 2-6-22'!$B$11:$B$20,$B34,'Sunday Race 2-6-22'!$BO$11:$BO$20)</f>
        <v>0</v>
      </c>
      <c r="AO34" s="99">
        <f>SUMIF('Sunday Race 2-6-22'!$B$11:$B$20,$B34,'Sunday Race 2-6-22'!$BR$11:$BR$20)</f>
        <v>0</v>
      </c>
      <c r="AP34" s="99">
        <f>SUMIF('Chili One Day 2-12-22 Scots'!$B$11:$B$20,$B34,'Chili One Day 2-12-22 Scots'!$BF$11:$BF$20)</f>
        <v>0</v>
      </c>
      <c r="AQ34" s="99">
        <f>SUMIF('Chili One Day 2-12-22 Scots'!$B$11:$B$20,$B34,'Chili One Day 2-12-22 Scots'!$BI$11:$BI$20)</f>
        <v>0</v>
      </c>
      <c r="AR34" s="99">
        <f>SUMIF('Chili One Day 2-12-22 Scots'!$B$11:$B$20,$B34,'Chili One Day 2-12-22 Scots'!$BL$11:$BL$20)</f>
        <v>0</v>
      </c>
      <c r="AS34" s="99">
        <f>SUMIF('Chili One Day 2-12-22 Scots'!$B$11:$B$20,$B34,'Chili One Day 2-12-22 Scots'!$BO$11:$BO$20)</f>
        <v>0</v>
      </c>
      <c r="AT34" s="99">
        <f>SUMIF('Chili One Day 2-12-22 Scots'!$B$11:$B$20,$B34,'Chili One Day 2-12-22 Scots'!$BR$11:$BR$20)</f>
        <v>0</v>
      </c>
      <c r="AU34" s="99">
        <f>SUMIF('Chili One Day 2-12-22 Thistles'!$B$11:$B$20,$B34,'Chili One Day 2-12-22 Thistles'!$BF$11:$BF$20)</f>
        <v>0</v>
      </c>
      <c r="AV34" s="99">
        <f>SUMIF('Chili One Day 2-12-22 Thistles'!$B$11:$B$20,$B34,'Chili One Day 2-12-22 Thistles'!$BI$11:$BI$20)</f>
        <v>0</v>
      </c>
      <c r="AW34" s="99">
        <f>SUMIF('Chili One Day 2-12-22 Thistles'!$B$11:$B$20,$B34,'Chili One Day 2-12-22 Thistles'!$BL$11:$BL$20)</f>
        <v>0</v>
      </c>
      <c r="AX34" s="99">
        <f>SUMIF('Chili One Day 2-12-22 Thistles'!$B$11:$B$20,$B34,'Chili One Day 2-12-22 Thistles'!$BO$11:$BO$20)</f>
        <v>0</v>
      </c>
      <c r="AY34" s="99">
        <f>SUMIF('Chili One Day 2-12-22 Thistles'!$B$11:$B$20,$B34,'Chili One Day 2-12-22 Thistles'!$BR$11:$BR$20)</f>
        <v>0</v>
      </c>
      <c r="AZ34" s="99">
        <f>SUMIF('Sunday Race 2-20-22'!$B$11:$B$20,$B34,'Sunday Race 2-20-22'!$BF$11:$BF$20)</f>
        <v>0</v>
      </c>
      <c r="BA34" s="99">
        <f>SUMIF('Sunday Race 2-20-22'!$B$11:$B$20,$B34,'Sunday Race 2-20-22'!$BI$11:$BI$20)</f>
        <v>0</v>
      </c>
      <c r="BB34" s="99">
        <f>SUMIF('Sunday Race 2-20-22'!$B$11:$B$20,$B34,'Sunday Race 2-20-22'!$BL$11:$BL$20)</f>
        <v>0</v>
      </c>
      <c r="BC34" s="99">
        <f>SUMIF('Sunday Race 2-20-22'!$B$11:$B$20,$B34,'Sunday Race 2-20-22'!$BO$11:$BO$20)</f>
        <v>0</v>
      </c>
      <c r="BD34" s="99">
        <f>SUMIF('Sunday Race 2-20-22'!$B$11:$B$20,$B34,'Sunday Race 2-20-22'!$BR$11:$BR$20)</f>
        <v>0</v>
      </c>
      <c r="BE34" s="99">
        <f>SUMIF('Sunday Race 2-27-22'!$B$11:$B$20,$B34,'Sunday Race 2-27-22'!$BF$11:$BF$20)</f>
        <v>0</v>
      </c>
      <c r="BF34" s="99">
        <f>SUMIF('Sunday Race 2-27-22'!$B$11:$B$20,$B34,'Sunday Race 2-27-22'!$BI$11:$BI$20)</f>
        <v>0</v>
      </c>
      <c r="BG34" s="99">
        <f>SUMIF('Sunday Race 2-27-22'!$B$11:$B$20,$B34,'Sunday Race 2-27-22'!$BL$11:$BL$20)</f>
        <v>0</v>
      </c>
      <c r="BH34" s="99">
        <f>SUMIF('Sunday Race 2-27-22'!$B$11:$B$20,$B34,'Sunday Race 2-27-22'!$BO$11:$BO$20)</f>
        <v>0</v>
      </c>
      <c r="BI34" s="99">
        <f>SUMIF('Sunday Race 2-27-22'!$B$11:$B$20,$B34,'Sunday Race 2-27-22'!$BR$11:$BR$20)</f>
        <v>0</v>
      </c>
      <c r="BJ34" s="99">
        <f>SUMIF('Sunday Race 3-13-22'!$B$11:$B$21,$B34,'Sunday Race 3-13-22'!$BF$11:$BF$21)</f>
        <v>0</v>
      </c>
      <c r="BK34" s="99">
        <f>SUMIF('Sunday Race 3-13-22'!$B$11:$B$21,$B34,'Sunday Race 3-13-22'!$BI$11:$BI$21)</f>
        <v>0</v>
      </c>
      <c r="BL34" s="99">
        <f>SUMIF('Sunday Race 3-13-22'!$B$11:$B$21,$B34,'Sunday Race 3-13-22'!$BL$11:$BL$21)</f>
        <v>0</v>
      </c>
      <c r="BM34" s="99">
        <f>SUMIF('Sunday Race 3-13-22'!$B$11:$B$21,$B34,'Sunday Race 3-13-22'!$BO$11:$BO$21)</f>
        <v>0</v>
      </c>
      <c r="BN34" s="99">
        <f>SUMIF('Sunday Race 3-13-22'!$B$11:$B$21,$B34,'Sunday Race 3-13-22'!$BR$11:$BR$21)</f>
        <v>0</v>
      </c>
      <c r="BO34" s="99">
        <f>SUMIF('Saturday Race 3-19-22'!$B$11:$B$26,$B34,'Saturday Race 3-19-22'!$BF$11:$BF$26)</f>
        <v>0</v>
      </c>
      <c r="BP34" s="99">
        <f>SUMIF('Saturday Race 3-19-22'!$B$11:$B$26,$B34,'Saturday Race 3-19-22'!$BI$11:$BI$26)</f>
        <v>0</v>
      </c>
      <c r="BQ34" s="99">
        <f>SUMIF('Saturday Race 3-19-22'!$B$11:$B$26,$B34,'Saturday Race 3-19-22'!$BL$11:$BL$26)</f>
        <v>0</v>
      </c>
      <c r="BR34" s="99">
        <f>SUMIF('Saturday Race 3-19-22'!$B$11:$B$26,$B34,'Saturday Race 3-19-22'!$BO$11:$BO$26)</f>
        <v>0</v>
      </c>
      <c r="BS34" s="99">
        <f>SUMIF('Saturday Race 3-19-22'!$B$11:$B$26,$B34,'Saturday Race 3-19-22'!$BR$11:$BR$26)</f>
        <v>0</v>
      </c>
      <c r="BT34" s="99">
        <f>SUMIF('Sunday Races 4-10-22'!$B$11:$B$26,$B34,'Sunday Races 4-10-22'!$BF$11:$BF$26)</f>
        <v>0</v>
      </c>
      <c r="BU34" s="99">
        <f>SUMIF('Sunday Races 4-10-22'!$B$11:$B$26,$B34,'Sunday Races 4-10-22'!$BI$11:$BI$26)</f>
        <v>0</v>
      </c>
      <c r="BV34" s="99">
        <f>SUMIF('Sunday Races 4-10-22'!$B$11:$B$26,$B34,'Sunday Races 4-10-22'!$BL$11:$BL$26)</f>
        <v>0</v>
      </c>
      <c r="BW34" s="99">
        <f>SUMIF('Sunday Races 4-10-22'!$B$11:$B$26,$B34,'Sunday Races 4-10-22'!$BO$11:$BO$26)</f>
        <v>0</v>
      </c>
      <c r="BX34" s="99">
        <f>SUMIF('Sunday Races 4-10-22'!$B$11:$B$26,$B34,'Sunday Races 4-10-22'!$BR$11:$BR$26)</f>
        <v>0</v>
      </c>
      <c r="BY34" s="99">
        <f>SUMIF('Easter One Day 4-16-22 FS'!$B$11:$B$26,$B34,'Easter One Day 4-16-22 FS'!$BF$11:$BF$26)</f>
        <v>0</v>
      </c>
      <c r="BZ34" s="99">
        <f>SUMIF('Easter One Day 4-16-22 FS'!$B$11:$B$26,$B34,'Easter One Day 4-16-22 FS'!$BI$11:$BI$26)</f>
        <v>0</v>
      </c>
      <c r="CA34" s="99">
        <f>SUMIF('Easter One Day 4-16-22 FS'!$B$11:$B$26,$B34,'Easter One Day 4-16-22 FS'!$BL$11:$BL$26)</f>
        <v>0</v>
      </c>
      <c r="CB34" s="99">
        <f>SUMIF('Easter One Day 4-16-22 FS'!$B$11:$B$26,$B34,'Easter One Day 4-16-22 FS'!$BO$11:$BO$26)</f>
        <v>0</v>
      </c>
      <c r="CC34" s="99">
        <f>SUMIF('Easter One Day 4-16-22 FS'!$B$11:$B$26,$B34,'Easter One Day 4-16-22 FS'!$BR$11:$BR$26)</f>
        <v>0</v>
      </c>
      <c r="CD34" s="99">
        <f>SUMIF('Easter One Day 4-16-22 TH'!$B$11:$B$26,$B34,'Easter One Day 4-16-22 TH'!$BF$11:$BF$26)</f>
        <v>0</v>
      </c>
      <c r="CE34" s="99">
        <f>SUMIF('Easter One Day 4-16-22 TH'!$B$11:$B$26,$B34,'Easter One Day 4-16-22 TH'!$BI$11:$BI$26)</f>
        <v>0</v>
      </c>
      <c r="CF34" s="99">
        <f>SUMIF('Easter One Day 4-16-22 TH'!$B$11:$B$26,$B34,'Easter One Day 4-16-22 TH'!$BL$11:$BL$26)</f>
        <v>0</v>
      </c>
      <c r="CG34" s="99">
        <f>SUMIF('Easter One Day 4-16-22 TH'!$B$11:$B$26,$B34,'Easter One Day 4-16-22 TH'!$BO$11:$BO$26)</f>
        <v>0</v>
      </c>
      <c r="CH34" s="99">
        <f>SUMIF('Easter One Day 4-16-22 TH'!$B$11:$B$26,$B34,'Easter One Day 4-16-22 TH'!$BR$11:$BR$26)</f>
        <v>0</v>
      </c>
      <c r="CI34" s="99">
        <f>SUMIF('Sunday Races 5-1-22'!$B$11:$B$28,$B34,'Sunday Races 5-1-22'!$BF$11:$BF$28)</f>
        <v>0</v>
      </c>
      <c r="CJ34" s="99">
        <f>SUMIF('Sunday Races 5-1-22'!$B$11:$B$28,$B34,'Sunday Races 5-1-22'!$BI$11:$BI$28)</f>
        <v>0</v>
      </c>
      <c r="CK34" s="99">
        <f>SUMIF('Sunday Races 5-1-22'!$B$11:$B$28,$B34,'Sunday Races 5-1-22'!$BL$11:$BL$28)</f>
        <v>0</v>
      </c>
      <c r="CL34" s="99">
        <f>SUMIF('Sunday Races 5-1-22'!$B$11:$B$28,$B34,'Sunday Races 5-1-22'!$BO$11:$BO$28)</f>
        <v>0</v>
      </c>
      <c r="CM34" s="99">
        <f>SUMIF('Sunday Races 5-1-22'!$B$11:$B$28,$B34,'Sunday Races 5-1-22'!$BR$11:$BR$28)</f>
        <v>0</v>
      </c>
      <c r="CN34" s="99">
        <f>SUMIF('Long Distance Race 5-7-22'!$B$11:$B$27,$B34,'Long Distance Race 5-7-22'!$BF$11:$BF$27)</f>
        <v>0</v>
      </c>
      <c r="CO34" s="99">
        <f>SUMIF('Long Distance Race 5-7-22'!$B$11:$B$27,$B34,'Long Distance Race 5-7-22'!$BI$11:$BI$27)</f>
        <v>0</v>
      </c>
      <c r="CP34" s="99">
        <f>SUMIF('Long Distance Race 5-7-22'!$B$11:$B$27,$B34,'Long Distance Race 5-7-22'!$BL$11:$BL$27)</f>
        <v>0</v>
      </c>
      <c r="CQ34" s="99">
        <f>SUMIF('Long Distance Race 5-7-22'!$B$11:$B$27,$B34,'Long Distance Race 5-7-22'!$BO$11:$BO$27)</f>
        <v>0</v>
      </c>
      <c r="CR34" s="99">
        <f>SUMIF('Long Distance Race 5-7-22'!$B$11:$B$27,$B34,'Long Distance Race 5-7-22'!$BR$11:$BR$27)</f>
        <v>0</v>
      </c>
      <c r="CS34" s="99">
        <f>SUMIF('Memorial Day Regatta 5-28-22 Op'!$B$11:$B$27,$B34,'Memorial Day Regatta 5-28-22 Op'!$BF$11:$BF$27)</f>
        <v>0</v>
      </c>
      <c r="CT34" s="99">
        <f>SUMIF('Memorial Day Regatta 5-28-22 Op'!$B$11:$B$27,$B34,'Memorial Day Regatta 5-28-22 Op'!$BI$11:$BI$27)</f>
        <v>0</v>
      </c>
      <c r="CU34" s="99">
        <f>SUMIF('Memorial Day Regatta 5-28-22 Op'!$B$11:$B$27,$B34,'Memorial Day Regatta 5-28-22 Op'!$BL$11:$BL$27)</f>
        <v>0</v>
      </c>
      <c r="CV34" s="99">
        <f>SUMIF('Memorial Day Regatta 5-28-22 Op'!$B$11:$B$27,$B34,'Memorial Day Regatta 5-28-22 Op'!$BO$11:$BO$27)</f>
        <v>0</v>
      </c>
      <c r="CW34" s="99">
        <f>SUMIF('Memorial Day Regatta 5-28-22 Op'!$B$11:$B$27,$B34,'Memorial Day Regatta 5-28-22 Op'!$BR$11:$BR$27)</f>
        <v>0</v>
      </c>
      <c r="CX34" s="99">
        <f>SUMIF('Sunday Races 6-5-22'!$B$11:$B$28,$B34,'Sunday Races 6-5-22'!$BF$11:$BF$28)</f>
        <v>0</v>
      </c>
      <c r="CY34" s="99">
        <f>SUMIF('Sunday Races 6-5-22'!$B$11:$B$28,$B34,'Sunday Races 6-5-22'!$BI$11:$BI$28)</f>
        <v>0</v>
      </c>
      <c r="CZ34" s="99">
        <f>SUMIF('Sunday Races 6-5-22'!$B$11:$B$28,$B34,'Sunday Races 6-5-22'!$BL$11:$BL$28)</f>
        <v>0</v>
      </c>
      <c r="DA34" s="99">
        <f>SUMIF('Sunday Races 6-5-22'!$B$11:$B$28,$B34,'Sunday Races 6-5-22'!$BO$11:$BO$28)</f>
        <v>0</v>
      </c>
      <c r="DB34" s="99">
        <f>SUMIF('Sunday Races 6-5-22'!$B$11:$B$28,$B34,'Sunday Races 6-5-22'!$BR$11:$BR$28)</f>
        <v>0</v>
      </c>
      <c r="DC34" s="99">
        <f>SUMIF('Sunday Races 6-12-22'!$B$11:$B$24,$B34,'Sunday Races 6-12-22'!$BF$11:$BF$24)</f>
        <v>0</v>
      </c>
      <c r="DD34" s="99">
        <f>SUMIF('Sunday Races 6-12-22'!$B$11:$B$24,$B34,'Sunday Races 6-12-22'!$BI$11:$BI$24)</f>
        <v>0</v>
      </c>
      <c r="DE34" s="99">
        <f>SUMIF('Sunday Races 6-12-22'!$B$11:$B$24,$B34,'Sunday Races 6-12-22'!$BL$11:$BL$24)</f>
        <v>0</v>
      </c>
      <c r="DF34" s="99">
        <f>SUMIF('Sunday Races 6-12-22'!$B$11:$B$24,$B34,'Sunday Races 6-12-22'!$BO$11:$BO$24)</f>
        <v>0</v>
      </c>
      <c r="DG34" s="99">
        <f>SUMIF('Sunday Races 6-12-22'!$B$11:$B$24,$B34,'Sunday Races 6-12-22'!$BR$11:$BR$24)</f>
        <v>0</v>
      </c>
      <c r="DH34" s="99">
        <f>SUMIF('Saturday Races 6-18-22'!$B$11:$B$24,$B34,'Saturday Races 6-18-22'!$BF$11:$BF$24)</f>
        <v>0</v>
      </c>
      <c r="DI34" s="99">
        <f>SUMIF('Saturday Races 6-18-22'!$B$11:$B$24,$B34,'Saturday Races 6-18-22'!$BI$11:$BI$24)</f>
        <v>0</v>
      </c>
      <c r="DJ34" s="99">
        <f>SUMIF('Saturday Races 6-18-22'!$B$11:$B$24,$B34,'Saturday Races 6-18-22'!$BL$11:$BL$24)</f>
        <v>0</v>
      </c>
      <c r="DK34" s="99">
        <f>SUMIF('Saturday Races 6-18-22'!$B$11:$B$24,$B34,'Saturday Races 6-18-22'!$BO$11:$BO$24)</f>
        <v>0</v>
      </c>
      <c r="DL34" s="99">
        <f>SUMIF('Saturday Races 6-18-22'!$B$11:$B$24,$B34,'Saturday Races 6-18-22'!$BR$11:$BR$24)</f>
        <v>0</v>
      </c>
      <c r="DM34" s="99">
        <f>SUMIF('Caldwell Cup 6-25-22 TH'!$B$11:$B$25,$B34,'Caldwell Cup 6-25-22 TH'!$BF$11:$BF$25)</f>
        <v>0</v>
      </c>
      <c r="DN34" s="99">
        <f>SUMIF('Caldwell Cup 6-25-22 TH'!$B$11:$B$25,$B34,'Caldwell Cup 6-25-22 TH'!$BI$11:$BI$25)</f>
        <v>0</v>
      </c>
      <c r="DO34" s="99">
        <f>SUMIF('Caldwell Cup 6-25-22 TH'!$B$11:$B$25,$B34,'Caldwell Cup 6-25-22 TH'!$BL$11:$BL$25)</f>
        <v>0</v>
      </c>
      <c r="DP34" s="99">
        <f>SUMIF('Caldwell Cup 6-25-22 TH'!$B$11:$B$25,$B34,'Caldwell Cup 6-25-22 TH'!$BO$11:$BO$25)</f>
        <v>0</v>
      </c>
      <c r="DQ34" s="99">
        <f>SUMIF('Caldwell Cup 6-25-22 TH'!$B$11:$B$25,$B34,'Caldwell Cup 6-25-22 TH'!$BR$11:$BR$25)</f>
        <v>0</v>
      </c>
      <c r="DR34" s="99">
        <f>SUMIF('Caldwell Cup 6-25-22 FS'!$B$11:$B$18,$B34,'Caldwell Cup 6-25-22 FS'!$BF$11:$BF$18)</f>
        <v>0</v>
      </c>
      <c r="DS34" s="99">
        <f>SUMIF('Caldwell Cup 6-25-22 FS'!$B$11:$B$18,$B34,'Caldwell Cup 6-25-22 FS'!$BI$11:$BI$18)</f>
        <v>0</v>
      </c>
      <c r="DT34" s="99">
        <f>SUMIF('Caldwell Cup 6-25-22 FS'!$B$11:$B$18,$B34,'Caldwell Cup 6-25-22 FS'!$BL$11:$BL$18)</f>
        <v>0</v>
      </c>
      <c r="DU34" s="99">
        <f>SUMIF('Caldwell Cup 6-25-22 FS'!$B$11:$B$18,$B34,'Caldwell Cup 6-25-22 FS'!$BO$11:$BO$18)</f>
        <v>0</v>
      </c>
      <c r="DV34" s="99">
        <f>SUMIF('Caldwell Cup 6-25-22 FS'!$B$11:$B$18,$B34,'Caldwell Cup 6-25-22 FS'!$BR$11:$BR$18)</f>
        <v>0</v>
      </c>
      <c r="DW34" s="99">
        <f>SUMIF('Sunday Races 7-3-22'!$B$11:$B$25,$B34,'Sunday Races 7-3-22'!$BF$11:$BF$25)</f>
        <v>0</v>
      </c>
      <c r="DX34" s="99">
        <f>SUMIF('Sunday Races 7-3-22'!$B$11:$B$25,$B34,'Sunday Races 7-3-22'!$BI$11:$BI$25)</f>
        <v>0</v>
      </c>
      <c r="DY34" s="99">
        <f>SUMIF('Sunday Races 7-3-22'!$B$11:$B$25,$B34,'Sunday Races 7-3-22'!$BL$11:$BL$25)</f>
        <v>0</v>
      </c>
      <c r="DZ34" s="99">
        <f>SUMIF('Sunday Races 7-3-22'!$B$11:$B$25,$B34,'Sunday Races 7-3-22'!$BO$11:$BO$25)</f>
        <v>0</v>
      </c>
      <c r="EA34" s="99">
        <f>SUMIF('Sunday Races 7-3-22'!$B$11:$B$25,$B34,'Sunday Races 7-3-22'!$BR$11:$BR$25)</f>
        <v>0</v>
      </c>
      <c r="EB34" s="99">
        <f>SUMIF('Sunday Races 7-31-22'!$B$11:$B$25,$B34,'Sunday Races 7-31-22'!$BF$11:$BF$25)</f>
        <v>0</v>
      </c>
      <c r="EC34" s="99">
        <f>SUMIF('Sunday Races 7-31-22'!$B$11:$B$25,$B34,'Sunday Races 7-31-22'!$BI$11:$BI$25)</f>
        <v>0</v>
      </c>
      <c r="ED34" s="99">
        <f>SUMIF('Sunday Races 7-31-22'!$B$11:$B$25,$B34,'Sunday Races 7-31-22'!$BL$11:$BL$25)</f>
        <v>0</v>
      </c>
      <c r="EE34" s="99">
        <f>SUMIF('Sunday Races 7-31-22'!$B$11:$B$25,$B34,'Sunday Races 7-31-22'!$BO$11:$BO$25)</f>
        <v>0</v>
      </c>
      <c r="EF34" s="99">
        <f>SUMIF('Sunday Races 7-31-22'!$B$11:$B$25,$B34,'Sunday Races 7-31-22'!$BR$11:$BR$25)</f>
        <v>0</v>
      </c>
      <c r="EG34" s="99">
        <f>SUMIF('Sunday Races 8-14-22'!$B$11:$B$25,$B34,'Sunday Races 8-14-22'!$BF$11:$BF$25)</f>
        <v>0</v>
      </c>
      <c r="EH34" s="99">
        <f>SUMIF('Sunday Races 8-14-22'!$B$11:$B$25,$B34,'Sunday Races 8-14-22'!$BI$11:$BI$25)</f>
        <v>0</v>
      </c>
      <c r="EI34" s="99">
        <f>SUMIF('Sunday Races 8-14-22'!$B$11:$B$25,$B34,'Sunday Races 8-14-22'!$BL$11:$BL$25)</f>
        <v>0</v>
      </c>
      <c r="EJ34" s="99">
        <f>SUMIF('Sunday Races 8-14-22'!$B$11:$B$25,$B34,'Sunday Races 8-14-22'!$BO$11:$BO$25)</f>
        <v>0</v>
      </c>
      <c r="EK34" s="99">
        <f>SUMIF('Sunday Races 8-14-22'!$B$11:$B$25,$B34,'Sunday Races 8-14-22'!$BR$11:$BR$25)</f>
        <v>0</v>
      </c>
      <c r="EL34" s="99">
        <f>SUMIF('Saturday Races 8-20-22'!$B$11:$B$25,$B34,'Saturday Races 8-20-22'!$BF$11:$BF$25)</f>
        <v>0</v>
      </c>
      <c r="EM34" s="99">
        <f>SUMIF('Saturday Races 8-20-22'!$B$11:$B$25,$B34,'Saturday Races 8-20-22'!$BI$11:$BI$25)</f>
        <v>0</v>
      </c>
      <c r="EN34" s="99">
        <f>SUMIF('Saturday Races 8-20-22'!$B$11:$B$25,$B34,'Saturday Races 8-20-22'!$BL$11:$BL$25)</f>
        <v>0</v>
      </c>
      <c r="EO34" s="99">
        <f>SUMIF('Saturday Races 8-20-22'!$B$11:$B$25,$B34,'Saturday Races 8-20-22'!$BO$11:$BO$25)</f>
        <v>0</v>
      </c>
      <c r="EP34" s="99">
        <f>SUMIF('Saturday Races 8-20-22'!$B$11:$B$25,$B34,'Saturday Races 8-20-22'!$BR$11:$BR$25)</f>
        <v>0</v>
      </c>
      <c r="EQ34" s="99">
        <f>SUMIF('Sunday Races 9-11-22'!$B$11:$B$20,$B34,'Sunday Races 9-11-22'!$BF$11:$BF$20)</f>
        <v>0</v>
      </c>
      <c r="ER34" s="99">
        <f>SUMIF('Sunday Races 9-11-22'!$B$11:$B$20,$B34,'Sunday Races 9-11-22'!$BI$11:$BI$20)</f>
        <v>0</v>
      </c>
      <c r="ES34" s="99">
        <f>SUMIF('Sunday Races 9-11-22'!$B$11:$B$20,$B34,'Sunday Races 9-11-22'!$BL$11:$BL$20)</f>
        <v>0</v>
      </c>
      <c r="ET34" s="99">
        <f>SUMIF('Sunday Races 9-11-22'!$B$11:$B$20,$B34,'Sunday Races 9-11-22'!$BO$11:$BO$20)</f>
        <v>0</v>
      </c>
      <c r="EU34" s="99">
        <f>SUMIF('Sunday Races 9-11-22'!$B$11:$B$20,$B34,'Sunday Races 9-11-22'!$BR$11:$BR$20)</f>
        <v>0</v>
      </c>
      <c r="EV34" s="99">
        <f>SUMIF('2022-09-17 Leukemia Cup TH'!$B$11:$B$26,$B34,'2022-09-17 Leukemia Cup TH'!$BF$11:$BF$26)</f>
        <v>0</v>
      </c>
      <c r="EW34" s="99">
        <f>SUMIF('2022-09-17 Leukemia Cup TH'!$B$11:$B$26,$B34,'2022-09-17 Leukemia Cup TH'!$BI$11:$BI$26)</f>
        <v>0</v>
      </c>
      <c r="EX34" s="99">
        <f>SUMIF('2022-09-17 Leukemia Cup TH'!$B$11:$B$26,$B34,'2022-09-17 Leukemia Cup TH'!$BL$11:$BL$26)</f>
        <v>0</v>
      </c>
      <c r="EY34" s="99">
        <f>SUMIF('2022-09-17 Leukemia Cup TH'!$B$11:$B$26,$B34,'2022-09-17 Leukemia Cup TH'!$BO$11:$BO$26)</f>
        <v>0</v>
      </c>
      <c r="EZ34" s="99">
        <f>SUMIF('2022-09-17 Leukemia Cup TH'!$B$11:$B$26,$B34,'2022-09-17 Leukemia Cup TH'!$BR$11:$BR$26)</f>
        <v>0</v>
      </c>
      <c r="FA34" s="99">
        <f>SUMIF('Smith-Berry LDR 9-24-22'!$B$11:$B$28,$B34,'Smith-Berry LDR 9-24-22'!$BF$11:$BF$28)</f>
        <v>0</v>
      </c>
      <c r="FB34" s="99">
        <f>SUMIF('Smith-Berry LDR 9-24-22'!$B$11:$B$28,$B34,'Smith-Berry LDR 9-24-22'!$BI$11:$BI$28)</f>
        <v>0</v>
      </c>
      <c r="FC34" s="99">
        <f>SUMIF('Smith-Berry LDR 9-24-22'!$B$11:$B$28,$B34,'Smith-Berry LDR 9-24-22'!$BL$11:$BL$28)</f>
        <v>0</v>
      </c>
      <c r="FD34" s="99">
        <f>SUMIF('Smith-Berry LDR 9-24-22'!$B$11:$B$28,$B34,'Smith-Berry LDR 9-24-22'!$BO$11:$BO$28)</f>
        <v>0</v>
      </c>
      <c r="FE34" s="99">
        <f>SUMIF('Smith-Berry LDR 9-24-22'!$B$11:$B$28,$B34,'Smith-Berry LDR 9-24-22'!$BR$11:$BR$28)</f>
        <v>0</v>
      </c>
      <c r="FF34" s="99">
        <f>SUMIF('Sunday Races 10-9-22'!$B$11:$B$15,$B34,'Sunday Races 10-9-22'!$BF$11:$BF$15)</f>
        <v>0</v>
      </c>
      <c r="FG34" s="99">
        <f>SUMIF('Sunday Races 10-9-22'!$B$11:$B$15,$B34,'Sunday Races 10-9-22'!$BI$11:$BI$15)</f>
        <v>0</v>
      </c>
      <c r="FH34" s="99">
        <f>SUMIF('Sunday Races 10-9-22'!$B$11:$B$15,$B34,'Sunday Races 10-9-22'!$BL$11:$BL$15)</f>
        <v>0</v>
      </c>
      <c r="FI34" s="99">
        <f>SUMIF('Sunday Races 10-9-22'!$B$11:$B$15,$B34,'Sunday Races 10-9-22'!$BO$11:$BO$15)</f>
        <v>0</v>
      </c>
      <c r="FJ34" s="99">
        <f>SUMIF('Sunday Races 10-9-22'!$B$11:$B$15,$B34,'Sunday Races 10-9-22'!$BR$11:$BR$15)</f>
        <v>0</v>
      </c>
      <c r="FK34" s="99">
        <f>SUMIF('Great Pumpkin Regatta 10-15-22'!$B$11:$B$53,$B34,'Great Pumpkin Regatta 10-15-22'!$BF$11:$BF$53)</f>
        <v>27</v>
      </c>
      <c r="FL34" s="99">
        <f>SUMIF('Great Pumpkin Regatta 10-15-22'!$B$11:$B$53,$B34,'Great Pumpkin Regatta 10-15-22'!$BI$11:$BI$53)</f>
        <v>26</v>
      </c>
      <c r="FM34" s="99">
        <f>SUMIF('Great Pumpkin Regatta 10-15-22'!$B$11:$B$53,$B34,'Great Pumpkin Regatta 10-15-22'!$BL$11:$BL$53)</f>
        <v>21</v>
      </c>
      <c r="FN34" s="99">
        <f>SUMIF('Great Pumpkin Regatta 10-15-22'!$B$11:$B$53,$B34,'Great Pumpkin Regatta 10-15-22'!$BO$11:$BO$53)</f>
        <v>21</v>
      </c>
      <c r="FO34" s="99">
        <f>SUMIF('Great Pumpkin Regatta 10-15-22'!$B$11:$B$53,$B34,'Great Pumpkin Regatta 10-15-22'!$BR$11:$BR$53)</f>
        <v>0</v>
      </c>
      <c r="FP34" s="99">
        <f>SUMIF('Sunday Races 10-23-22'!$B$11:$B$16,$B34,'Sunday Races 10-23-22'!$BF$11:$BF$16)</f>
        <v>0</v>
      </c>
      <c r="FQ34" s="99">
        <f>SUMIF('Sunday Races 10-23-22'!$B$11:$B$16,$B34,'Sunday Races 10-23-22'!$BI$11:$BI$16)</f>
        <v>0</v>
      </c>
      <c r="FR34" s="99">
        <f>SUMIF('Sunday Races 10-23-22'!$B$11:$B$16,$B34,'Sunday Races 10-23-22'!$BL$11:$BL$16)</f>
        <v>0</v>
      </c>
      <c r="FS34" s="99">
        <f>SUMIF('Sunday Races 10-23-22'!$B$11:$B$16,$B34,'Sunday Races 10-23-22'!$BO$11:$BO$16)</f>
        <v>0</v>
      </c>
      <c r="FT34" s="99">
        <f>SUMIF('Sunday Races 10-23-22'!$B$11:$B$16,$B34,'Sunday Races 10-23-22'!$BR$11:$BR$16)</f>
        <v>0</v>
      </c>
      <c r="FU34" s="100"/>
      <c r="FV34" s="101"/>
      <c r="FW34" s="102">
        <f t="shared" si="52"/>
        <v>27</v>
      </c>
      <c r="FX34" s="102">
        <f t="shared" si="52"/>
        <v>26</v>
      </c>
      <c r="FY34" s="102">
        <f t="shared" si="52"/>
        <v>21</v>
      </c>
      <c r="FZ34" s="102">
        <f t="shared" si="52"/>
        <v>21</v>
      </c>
      <c r="GA34" s="102">
        <f t="shared" si="52"/>
        <v>0</v>
      </c>
      <c r="GB34" s="102">
        <f t="shared" si="52"/>
        <v>0</v>
      </c>
      <c r="GC34" s="102">
        <f t="shared" si="52"/>
        <v>0</v>
      </c>
      <c r="GD34" s="102">
        <f t="shared" si="52"/>
        <v>0</v>
      </c>
      <c r="GE34" s="102">
        <f t="shared" si="52"/>
        <v>0</v>
      </c>
      <c r="GF34" s="102">
        <f t="shared" si="52"/>
        <v>0</v>
      </c>
      <c r="GG34" s="102">
        <f t="shared" si="42"/>
        <v>0</v>
      </c>
      <c r="GH34" s="102">
        <f t="shared" si="42"/>
        <v>0</v>
      </c>
      <c r="GI34" s="102">
        <f t="shared" si="42"/>
        <v>0</v>
      </c>
      <c r="GJ34" s="102">
        <f t="shared" si="42"/>
        <v>0</v>
      </c>
      <c r="GK34" s="102">
        <f t="shared" si="42"/>
        <v>0</v>
      </c>
      <c r="GL34" s="102">
        <f t="shared" si="42"/>
        <v>0</v>
      </c>
      <c r="GM34" s="102">
        <f t="shared" si="42"/>
        <v>0</v>
      </c>
      <c r="GN34" s="102">
        <f t="shared" si="42"/>
        <v>0</v>
      </c>
      <c r="GO34" s="102">
        <f t="shared" si="42"/>
        <v>0</v>
      </c>
      <c r="GP34" s="102">
        <f t="shared" si="42"/>
        <v>0</v>
      </c>
      <c r="GQ34" s="102">
        <f t="shared" si="43"/>
        <v>0</v>
      </c>
      <c r="GR34" s="102">
        <f t="shared" si="43"/>
        <v>0</v>
      </c>
      <c r="GS34" s="102">
        <f t="shared" si="43"/>
        <v>0</v>
      </c>
      <c r="GT34" s="102">
        <f t="shared" si="43"/>
        <v>0</v>
      </c>
      <c r="GU34" s="102">
        <f t="shared" si="43"/>
        <v>0</v>
      </c>
      <c r="GV34" s="102">
        <f t="shared" si="43"/>
        <v>0</v>
      </c>
      <c r="GW34" s="102">
        <f t="shared" si="43"/>
        <v>0</v>
      </c>
      <c r="GX34" s="102">
        <f t="shared" si="43"/>
        <v>0</v>
      </c>
      <c r="GY34" s="102">
        <f t="shared" si="43"/>
        <v>0</v>
      </c>
      <c r="GZ34" s="102">
        <f t="shared" si="43"/>
        <v>0</v>
      </c>
      <c r="HA34" s="102">
        <f t="shared" si="44"/>
        <v>0</v>
      </c>
      <c r="HB34" s="102">
        <f t="shared" si="44"/>
        <v>0</v>
      </c>
      <c r="HC34" s="102">
        <f t="shared" si="44"/>
        <v>0</v>
      </c>
      <c r="HD34" s="102">
        <f t="shared" si="44"/>
        <v>0</v>
      </c>
      <c r="HE34" s="102">
        <f t="shared" si="44"/>
        <v>0</v>
      </c>
      <c r="HF34" s="102">
        <f t="shared" si="44"/>
        <v>0</v>
      </c>
      <c r="HG34" s="102">
        <f t="shared" si="44"/>
        <v>0</v>
      </c>
      <c r="HH34" s="102">
        <f t="shared" si="44"/>
        <v>0</v>
      </c>
      <c r="HI34" s="102">
        <f t="shared" si="44"/>
        <v>0</v>
      </c>
      <c r="HJ34" s="102">
        <f t="shared" si="44"/>
        <v>0</v>
      </c>
      <c r="HK34" s="102">
        <f t="shared" si="45"/>
        <v>0</v>
      </c>
      <c r="HL34" s="102">
        <f t="shared" si="45"/>
        <v>0</v>
      </c>
      <c r="HM34" s="102">
        <f t="shared" si="45"/>
        <v>0</v>
      </c>
      <c r="HN34" s="102">
        <f t="shared" si="45"/>
        <v>0</v>
      </c>
      <c r="HO34" s="102">
        <f t="shared" si="45"/>
        <v>0</v>
      </c>
      <c r="HP34" s="102">
        <f t="shared" si="45"/>
        <v>0</v>
      </c>
      <c r="HQ34" s="102">
        <f t="shared" si="45"/>
        <v>0</v>
      </c>
      <c r="HR34" s="102">
        <f t="shared" si="45"/>
        <v>0</v>
      </c>
      <c r="HS34" s="102">
        <f t="shared" si="45"/>
        <v>0</v>
      </c>
      <c r="HT34" s="102">
        <f t="shared" si="45"/>
        <v>0</v>
      </c>
      <c r="HU34" s="102">
        <f t="shared" si="46"/>
        <v>0</v>
      </c>
      <c r="HV34" s="102">
        <f t="shared" si="46"/>
        <v>0</v>
      </c>
      <c r="HW34" s="102">
        <f t="shared" si="46"/>
        <v>0</v>
      </c>
      <c r="HX34" s="102">
        <f t="shared" si="46"/>
        <v>0</v>
      </c>
      <c r="HY34" s="102">
        <f t="shared" si="46"/>
        <v>0</v>
      </c>
      <c r="HZ34" s="102">
        <f t="shared" si="46"/>
        <v>0</v>
      </c>
      <c r="IA34" s="102">
        <f t="shared" si="46"/>
        <v>0</v>
      </c>
      <c r="IB34" s="102">
        <f t="shared" si="46"/>
        <v>0</v>
      </c>
      <c r="IC34" s="102">
        <f t="shared" si="46"/>
        <v>0</v>
      </c>
      <c r="ID34" s="102">
        <f t="shared" si="46"/>
        <v>0</v>
      </c>
      <c r="IE34" s="102">
        <f t="shared" si="47"/>
        <v>0</v>
      </c>
      <c r="IF34" s="102">
        <f t="shared" si="47"/>
        <v>0</v>
      </c>
      <c r="IG34" s="102">
        <f t="shared" si="47"/>
        <v>0</v>
      </c>
      <c r="IH34" s="102">
        <f t="shared" si="47"/>
        <v>0</v>
      </c>
      <c r="II34" s="102">
        <f t="shared" si="47"/>
        <v>0</v>
      </c>
      <c r="IJ34" s="102">
        <f t="shared" si="47"/>
        <v>0</v>
      </c>
      <c r="IK34" s="102">
        <f t="shared" si="47"/>
        <v>0</v>
      </c>
      <c r="IL34" s="102">
        <f t="shared" si="47"/>
        <v>0</v>
      </c>
      <c r="IM34" s="102">
        <f t="shared" si="47"/>
        <v>0</v>
      </c>
      <c r="IN34" s="102">
        <f t="shared" si="47"/>
        <v>0</v>
      </c>
      <c r="IO34" s="102">
        <f t="shared" si="47"/>
        <v>0</v>
      </c>
      <c r="IP34" s="102">
        <f t="shared" si="47"/>
        <v>0</v>
      </c>
      <c r="IQ34" s="102">
        <f t="shared" si="47"/>
        <v>0</v>
      </c>
      <c r="IR34" s="102">
        <f t="shared" si="47"/>
        <v>0</v>
      </c>
      <c r="IS34" s="102">
        <f t="shared" si="47"/>
        <v>0</v>
      </c>
      <c r="IU34" s="99">
        <f>SUMIF('2021 Club Championship Crew'!$B$11:$B$14,$B34,'2021 Club Championship Crew'!$BN$11:$BN$14)</f>
        <v>0</v>
      </c>
      <c r="IV34" s="99">
        <f>SUMIF('2021 Club Championship Crew'!$B$11:$B$14,$B34,'2021 Club Championship Crew'!$BQ$11:$BQ$14)</f>
        <v>0</v>
      </c>
      <c r="IW34" s="99">
        <f>SUMIF('2021 Club Championship Crew'!$B$11:$B$14,$B34,'2021 Club Championship Crew'!$BT$11:$BT$14)</f>
        <v>0</v>
      </c>
      <c r="IX34" s="99">
        <f>SUMIF('2021 Club Championship Crew'!$B$11:$B$14,$B34,'2021 Club Championship Crew'!$BW$11:$BW$14)</f>
        <v>0</v>
      </c>
      <c r="IY34" s="99">
        <f>SUMIF('2021 Club Championship Crew'!$B$11:$B$14,$B34,'2021 Club Championship Crew'!$CC$11:$CC$14)</f>
        <v>0</v>
      </c>
    </row>
    <row r="35" spans="1:259" ht="15" customHeight="1" x14ac:dyDescent="0.2">
      <c r="A35" s="400" t="s">
        <v>1376</v>
      </c>
      <c r="B35" s="103" t="s">
        <v>769</v>
      </c>
      <c r="C35" s="96">
        <f t="shared" si="48"/>
        <v>4</v>
      </c>
      <c r="D35" s="97">
        <f t="shared" si="49"/>
        <v>85</v>
      </c>
      <c r="E35" s="96">
        <f t="shared" si="50"/>
        <v>58</v>
      </c>
      <c r="F35" s="98">
        <f t="shared" si="51"/>
        <v>0.21249999999999999</v>
      </c>
      <c r="G35" s="99">
        <f>SUMIF('Saturday Race 11-06-21'!$B$11:$B$24,$B35,'Saturday Race 11-06-21'!$BF$11:$BF$24)</f>
        <v>0</v>
      </c>
      <c r="H35" s="99">
        <f>SUMIF('Saturday Race 11-06-21'!$B$11:$B$24,$B35,'Saturday Race 11-06-21'!$BI$11:$BI$24)</f>
        <v>0</v>
      </c>
      <c r="I35" s="99">
        <f>SUMIF('Saturday Race 11-06-21'!$B$11:$B$24,$B35,'Saturday Race 11-06-21'!$BL$11:$BL$24)</f>
        <v>0</v>
      </c>
      <c r="J35" s="99">
        <f>SUMIF('Saturday Race 11-06-21'!$B$11:$B$24,$B35,'Saturday Race 11-06-21'!$BO$11:$BO$24)</f>
        <v>0</v>
      </c>
      <c r="K35" s="99">
        <f>SUMIF('Saturday Race 11-06-21'!$B$11:$B$24,$B35,'Saturday Race 11-06-21'!$BR$11:$BR$24)</f>
        <v>0</v>
      </c>
      <c r="L35" s="99">
        <f>SUMIF('Saturday Race 11-20-21'!$B$11:$B$24,$B35,'Saturday Race 11-20-21'!$BF$11:$BF$24)</f>
        <v>0</v>
      </c>
      <c r="M35" s="99">
        <f>SUMIF('Saturday Race 11-20-21'!$B$11:$B$24,$B35,'Saturday Race 11-20-21'!$BI$11:$BI$24)</f>
        <v>0</v>
      </c>
      <c r="N35" s="99">
        <f>SUMIF('Saturday Race 11-20-21'!$B$11:$B$24,$B35,'Saturday Race 11-20-21'!$BL$11:$BL$24)</f>
        <v>0</v>
      </c>
      <c r="O35" s="99">
        <f>SUMIF('Saturday Race 11-20-21'!$B$11:$B$24,$B35,'Saturday Race 11-20-21'!$BO$11:$BO$24)</f>
        <v>0</v>
      </c>
      <c r="P35" s="99">
        <f>SUMIF('Saturday Race 11-20-21'!$B$11:$B$24,$B35,'Saturday Race 11-20-21'!$BR$11:$BR$24)</f>
        <v>0</v>
      </c>
      <c r="Q35" s="99">
        <f>SUMIF('One Day 12-04-21 Scots'!$B$11:$B$24,$B35,'One Day 12-04-21 Scots'!$BF$11:$BF$24)</f>
        <v>0</v>
      </c>
      <c r="R35" s="99">
        <f>SUMIF('One Day 12-04-21 Scots'!$B$11:$B$24,$B35,'One Day 12-04-21 Scots'!$BI$11:$BI$24)</f>
        <v>0</v>
      </c>
      <c r="S35" s="99">
        <f>SUMIF('One Day 12-04-21 Scots'!$B$11:$B$24,$B35,'One Day 12-04-21 Scots'!$BL$11:$BL$24)</f>
        <v>0</v>
      </c>
      <c r="T35" s="99">
        <f>SUMIF('One Day 12-04-21 Scots'!$B$11:$B$24,$B35,'One Day 12-04-21 Scots'!$BO$11:$BO$24)</f>
        <v>0</v>
      </c>
      <c r="U35" s="99">
        <f>SUMIF('One Day 12-04-21 Scots'!$B$11:$B$24,$B35,'One Day 12-04-21 Scots'!$BR$11:$BR$24)</f>
        <v>0</v>
      </c>
      <c r="V35" s="99">
        <f>SUMIF('One Day 12-04-21 Thistles'!$B$11:$B$25,$B35,'One Day 12-04-21 Thistles'!$BF$11:$BF$25)</f>
        <v>0</v>
      </c>
      <c r="W35" s="99">
        <f>SUMIF('One Day 12-04-21 Thistles'!$B$11:$B$25,$B35,'One Day 12-04-21 Thistles'!$BI$11:$BI$25)</f>
        <v>0</v>
      </c>
      <c r="X35" s="99">
        <f>SUMIF('One Day 12-04-21 Thistles'!$B$11:$B$25,$B35,'One Day 12-04-21 Thistles'!$BL$11:$BL$25)</f>
        <v>0</v>
      </c>
      <c r="Y35" s="99">
        <f>SUMIF('One Day 12-04-21 Thistles'!$B$11:$B$25,$B35,'One Day 12-04-21 Thistles'!$BO$11:$BO$25)</f>
        <v>0</v>
      </c>
      <c r="Z35" s="99">
        <f>SUMIF('One Day 12-04-21 Thistles'!$B$11:$B$25,$B35,'One Day 12-04-21 Thistles'!$BR$11:$BR$25)</f>
        <v>0</v>
      </c>
      <c r="AA35" s="99">
        <f>SUMIF('Saturday Race 1-08-22'!$B$11:$B$20,$B35,'Saturday Race 1-08-22'!$BF$11:$BF$20)</f>
        <v>0</v>
      </c>
      <c r="AB35" s="99">
        <f>SUMIF('Saturday Race 1-08-22'!$B$11:$B$20,$B35,'Saturday Race 1-08-22'!$BI$11:$BI$20)</f>
        <v>0</v>
      </c>
      <c r="AC35" s="99">
        <f>SUMIF('Saturday Race 1-08-22'!$B$11:$B$20,$B35,'Saturday Race 1-08-22'!$BL$11:$BL$20)</f>
        <v>0</v>
      </c>
      <c r="AD35" s="99">
        <f>SUMIF('Saturday Race 1-08-22'!$B$11:$B$20,$B35,'Saturday Race 1-08-22'!$BO$11:$BO$20)</f>
        <v>0</v>
      </c>
      <c r="AE35" s="99">
        <f>SUMIF('Saturday Race 1-08-22'!$B$11:$B$20,$B35,'Saturday Race 1-08-22'!$BR$11:$BR$20)</f>
        <v>0</v>
      </c>
      <c r="AF35" s="99">
        <f>SUMIF('Saturday Race 1-22-22'!$B$11:$B$20,$B35,'Saturday Race 1-22-22'!$BF$11:$BF$20)</f>
        <v>0</v>
      </c>
      <c r="AG35" s="99">
        <f>SUMIF('Saturday Race 1-22-22'!$B$11:$B$20,$B35,'Saturday Race 1-22-22'!$BI$11:$BI$20)</f>
        <v>0</v>
      </c>
      <c r="AH35" s="99">
        <f>SUMIF('Saturday Race 1-22-22'!$B$11:$B$20,$B35,'Saturday Race 1-22-22'!$BL$11:$BL$20)</f>
        <v>0</v>
      </c>
      <c r="AI35" s="99">
        <f>SUMIF('Saturday Race 1-22-22'!$B$11:$B$20,$B35,'Saturday Race 1-22-22'!$BO$11:$BO$20)</f>
        <v>0</v>
      </c>
      <c r="AJ35" s="99">
        <f>SUMIF('Saturday Race 1-22-22'!$B$11:$B$20,$B35,'Saturday Race 1-22-22'!$BR$11:$BR$20)</f>
        <v>0</v>
      </c>
      <c r="AK35" s="99">
        <f>SUMIF('Sunday Race 2-6-22'!$B$11:$B$20,$B35,'Sunday Race 2-6-22'!$BF$11:$BF$20)</f>
        <v>0</v>
      </c>
      <c r="AL35" s="99">
        <f>SUMIF('Sunday Race 2-6-22'!$B$11:$B$20,$B35,'Sunday Race 2-6-22'!$BI$11:$BI$20)</f>
        <v>0</v>
      </c>
      <c r="AM35" s="99">
        <f>SUMIF('Sunday Race 2-6-22'!$B$11:$B$20,$B35,'Sunday Race 2-6-22'!$BL$11:$BL$20)</f>
        <v>0</v>
      </c>
      <c r="AN35" s="99">
        <f>SUMIF('Sunday Race 2-6-22'!$B$11:$B$20,$B35,'Sunday Race 2-6-22'!$BO$11:$BO$20)</f>
        <v>0</v>
      </c>
      <c r="AO35" s="99">
        <f>SUMIF('Sunday Race 2-6-22'!$B$11:$B$20,$B35,'Sunday Race 2-6-22'!$BR$11:$BR$20)</f>
        <v>0</v>
      </c>
      <c r="AP35" s="99">
        <f>SUMIF('Chili One Day 2-12-22 Scots'!$B$11:$B$20,$B35,'Chili One Day 2-12-22 Scots'!$BF$11:$BF$20)</f>
        <v>0</v>
      </c>
      <c r="AQ35" s="99">
        <f>SUMIF('Chili One Day 2-12-22 Scots'!$B$11:$B$20,$B35,'Chili One Day 2-12-22 Scots'!$BI$11:$BI$20)</f>
        <v>0</v>
      </c>
      <c r="AR35" s="99">
        <f>SUMIF('Chili One Day 2-12-22 Scots'!$B$11:$B$20,$B35,'Chili One Day 2-12-22 Scots'!$BL$11:$BL$20)</f>
        <v>0</v>
      </c>
      <c r="AS35" s="99">
        <f>SUMIF('Chili One Day 2-12-22 Scots'!$B$11:$B$20,$B35,'Chili One Day 2-12-22 Scots'!$BO$11:$BO$20)</f>
        <v>0</v>
      </c>
      <c r="AT35" s="99">
        <f>SUMIF('Chili One Day 2-12-22 Scots'!$B$11:$B$20,$B35,'Chili One Day 2-12-22 Scots'!$BR$11:$BR$20)</f>
        <v>0</v>
      </c>
      <c r="AU35" s="99">
        <f>SUMIF('Chili One Day 2-12-22 Thistles'!$B$11:$B$20,$B35,'Chili One Day 2-12-22 Thistles'!$BF$11:$BF$20)</f>
        <v>0</v>
      </c>
      <c r="AV35" s="99">
        <f>SUMIF('Chili One Day 2-12-22 Thistles'!$B$11:$B$20,$B35,'Chili One Day 2-12-22 Thistles'!$BI$11:$BI$20)</f>
        <v>0</v>
      </c>
      <c r="AW35" s="99">
        <f>SUMIF('Chili One Day 2-12-22 Thistles'!$B$11:$B$20,$B35,'Chili One Day 2-12-22 Thistles'!$BL$11:$BL$20)</f>
        <v>0</v>
      </c>
      <c r="AX35" s="99">
        <f>SUMIF('Chili One Day 2-12-22 Thistles'!$B$11:$B$20,$B35,'Chili One Day 2-12-22 Thistles'!$BO$11:$BO$20)</f>
        <v>0</v>
      </c>
      <c r="AY35" s="99">
        <f>SUMIF('Chili One Day 2-12-22 Thistles'!$B$11:$B$20,$B35,'Chili One Day 2-12-22 Thistles'!$BR$11:$BR$20)</f>
        <v>0</v>
      </c>
      <c r="AZ35" s="99">
        <f>SUMIF('Sunday Race 2-20-22'!$B$11:$B$20,$B35,'Sunday Race 2-20-22'!$BF$11:$BF$20)</f>
        <v>0</v>
      </c>
      <c r="BA35" s="99">
        <f>SUMIF('Sunday Race 2-20-22'!$B$11:$B$20,$B35,'Sunday Race 2-20-22'!$BI$11:$BI$20)</f>
        <v>0</v>
      </c>
      <c r="BB35" s="99">
        <f>SUMIF('Sunday Race 2-20-22'!$B$11:$B$20,$B35,'Sunday Race 2-20-22'!$BL$11:$BL$20)</f>
        <v>0</v>
      </c>
      <c r="BC35" s="99">
        <f>SUMIF('Sunday Race 2-20-22'!$B$11:$B$20,$B35,'Sunday Race 2-20-22'!$BO$11:$BO$20)</f>
        <v>0</v>
      </c>
      <c r="BD35" s="99">
        <f>SUMIF('Sunday Race 2-20-22'!$B$11:$B$20,$B35,'Sunday Race 2-20-22'!$BR$11:$BR$20)</f>
        <v>0</v>
      </c>
      <c r="BE35" s="99">
        <f>SUMIF('Sunday Race 2-27-22'!$B$11:$B$20,$B35,'Sunday Race 2-27-22'!$BF$11:$BF$20)</f>
        <v>0</v>
      </c>
      <c r="BF35" s="99">
        <f>SUMIF('Sunday Race 2-27-22'!$B$11:$B$20,$B35,'Sunday Race 2-27-22'!$BI$11:$BI$20)</f>
        <v>0</v>
      </c>
      <c r="BG35" s="99">
        <f>SUMIF('Sunday Race 2-27-22'!$B$11:$B$20,$B35,'Sunday Race 2-27-22'!$BL$11:$BL$20)</f>
        <v>0</v>
      </c>
      <c r="BH35" s="99">
        <f>SUMIF('Sunday Race 2-27-22'!$B$11:$B$20,$B35,'Sunday Race 2-27-22'!$BO$11:$BO$20)</f>
        <v>0</v>
      </c>
      <c r="BI35" s="99">
        <f>SUMIF('Sunday Race 2-27-22'!$B$11:$B$20,$B35,'Sunday Race 2-27-22'!$BR$11:$BR$20)</f>
        <v>0</v>
      </c>
      <c r="BJ35" s="99">
        <f>SUMIF('Sunday Race 3-13-22'!$B$11:$B$21,$B35,'Sunday Race 3-13-22'!$BF$11:$BF$21)</f>
        <v>0</v>
      </c>
      <c r="BK35" s="99">
        <f>SUMIF('Sunday Race 3-13-22'!$B$11:$B$21,$B35,'Sunday Race 3-13-22'!$BI$11:$BI$21)</f>
        <v>0</v>
      </c>
      <c r="BL35" s="99">
        <f>SUMIF('Sunday Race 3-13-22'!$B$11:$B$21,$B35,'Sunday Race 3-13-22'!$BL$11:$BL$21)</f>
        <v>0</v>
      </c>
      <c r="BM35" s="99">
        <f>SUMIF('Sunday Race 3-13-22'!$B$11:$B$21,$B35,'Sunday Race 3-13-22'!$BO$11:$BO$21)</f>
        <v>0</v>
      </c>
      <c r="BN35" s="99">
        <f>SUMIF('Sunday Race 3-13-22'!$B$11:$B$21,$B35,'Sunday Race 3-13-22'!$BR$11:$BR$21)</f>
        <v>0</v>
      </c>
      <c r="BO35" s="99">
        <f>SUMIF('Saturday Race 3-19-22'!$B$11:$B$26,$B35,'Saturday Race 3-19-22'!$BF$11:$BF$26)</f>
        <v>0</v>
      </c>
      <c r="BP35" s="99">
        <f>SUMIF('Saturday Race 3-19-22'!$B$11:$B$26,$B35,'Saturday Race 3-19-22'!$BI$11:$BI$26)</f>
        <v>0</v>
      </c>
      <c r="BQ35" s="99">
        <f>SUMIF('Saturday Race 3-19-22'!$B$11:$B$26,$B35,'Saturday Race 3-19-22'!$BL$11:$BL$26)</f>
        <v>0</v>
      </c>
      <c r="BR35" s="99">
        <f>SUMIF('Saturday Race 3-19-22'!$B$11:$B$26,$B35,'Saturday Race 3-19-22'!$BO$11:$BO$26)</f>
        <v>0</v>
      </c>
      <c r="BS35" s="99">
        <f>SUMIF('Saturday Race 3-19-22'!$B$11:$B$26,$B35,'Saturday Race 3-19-22'!$BR$11:$BR$26)</f>
        <v>0</v>
      </c>
      <c r="BT35" s="99">
        <f>SUMIF('Sunday Races 4-10-22'!$B$11:$B$26,$B35,'Sunday Races 4-10-22'!$BF$11:$BF$26)</f>
        <v>0</v>
      </c>
      <c r="BU35" s="99">
        <f>SUMIF('Sunday Races 4-10-22'!$B$11:$B$26,$B35,'Sunday Races 4-10-22'!$BI$11:$BI$26)</f>
        <v>0</v>
      </c>
      <c r="BV35" s="99">
        <f>SUMIF('Sunday Races 4-10-22'!$B$11:$B$26,$B35,'Sunday Races 4-10-22'!$BL$11:$BL$26)</f>
        <v>0</v>
      </c>
      <c r="BW35" s="99">
        <f>SUMIF('Sunday Races 4-10-22'!$B$11:$B$26,$B35,'Sunday Races 4-10-22'!$BO$11:$BO$26)</f>
        <v>0</v>
      </c>
      <c r="BX35" s="99">
        <f>SUMIF('Sunday Races 4-10-22'!$B$11:$B$26,$B35,'Sunday Races 4-10-22'!$BR$11:$BR$26)</f>
        <v>0</v>
      </c>
      <c r="BY35" s="99">
        <f>SUMIF('Easter One Day 4-16-22 FS'!$B$11:$B$26,$B35,'Easter One Day 4-16-22 FS'!$BF$11:$BF$26)</f>
        <v>0</v>
      </c>
      <c r="BZ35" s="99">
        <f>SUMIF('Easter One Day 4-16-22 FS'!$B$11:$B$26,$B35,'Easter One Day 4-16-22 FS'!$BI$11:$BI$26)</f>
        <v>0</v>
      </c>
      <c r="CA35" s="99">
        <f>SUMIF('Easter One Day 4-16-22 FS'!$B$11:$B$26,$B35,'Easter One Day 4-16-22 FS'!$BL$11:$BL$26)</f>
        <v>0</v>
      </c>
      <c r="CB35" s="99">
        <f>SUMIF('Easter One Day 4-16-22 FS'!$B$11:$B$26,$B35,'Easter One Day 4-16-22 FS'!$BO$11:$BO$26)</f>
        <v>0</v>
      </c>
      <c r="CC35" s="99">
        <f>SUMIF('Easter One Day 4-16-22 FS'!$B$11:$B$26,$B35,'Easter One Day 4-16-22 FS'!$BR$11:$BR$26)</f>
        <v>0</v>
      </c>
      <c r="CD35" s="99">
        <f>SUMIF('Easter One Day 4-16-22 TH'!$B$11:$B$26,$B35,'Easter One Day 4-16-22 TH'!$BF$11:$BF$26)</f>
        <v>0</v>
      </c>
      <c r="CE35" s="99">
        <f>SUMIF('Easter One Day 4-16-22 TH'!$B$11:$B$26,$B35,'Easter One Day 4-16-22 TH'!$BI$11:$BI$26)</f>
        <v>0</v>
      </c>
      <c r="CF35" s="99">
        <f>SUMIF('Easter One Day 4-16-22 TH'!$B$11:$B$26,$B35,'Easter One Day 4-16-22 TH'!$BL$11:$BL$26)</f>
        <v>0</v>
      </c>
      <c r="CG35" s="99">
        <f>SUMIF('Easter One Day 4-16-22 TH'!$B$11:$B$26,$B35,'Easter One Day 4-16-22 TH'!$BO$11:$BO$26)</f>
        <v>0</v>
      </c>
      <c r="CH35" s="99">
        <f>SUMIF('Easter One Day 4-16-22 TH'!$B$11:$B$26,$B35,'Easter One Day 4-16-22 TH'!$BR$11:$BR$26)</f>
        <v>0</v>
      </c>
      <c r="CI35" s="99">
        <f>SUMIF('Sunday Races 5-1-22'!$B$11:$B$28,$B35,'Sunday Races 5-1-22'!$BF$11:$BF$28)</f>
        <v>0</v>
      </c>
      <c r="CJ35" s="99">
        <f>SUMIF('Sunday Races 5-1-22'!$B$11:$B$28,$B35,'Sunday Races 5-1-22'!$BI$11:$BI$28)</f>
        <v>0</v>
      </c>
      <c r="CK35" s="99">
        <f>SUMIF('Sunday Races 5-1-22'!$B$11:$B$28,$B35,'Sunday Races 5-1-22'!$BL$11:$BL$28)</f>
        <v>0</v>
      </c>
      <c r="CL35" s="99">
        <f>SUMIF('Sunday Races 5-1-22'!$B$11:$B$28,$B35,'Sunday Races 5-1-22'!$BO$11:$BO$28)</f>
        <v>0</v>
      </c>
      <c r="CM35" s="99">
        <f>SUMIF('Sunday Races 5-1-22'!$B$11:$B$28,$B35,'Sunday Races 5-1-22'!$BR$11:$BR$28)</f>
        <v>0</v>
      </c>
      <c r="CN35" s="99">
        <f>SUMIF('Long Distance Race 5-7-22'!$B$11:$B$27,$B35,'Long Distance Race 5-7-22'!$BF$11:$BF$27)</f>
        <v>0</v>
      </c>
      <c r="CO35" s="99">
        <f>SUMIF('Long Distance Race 5-7-22'!$B$11:$B$27,$B35,'Long Distance Race 5-7-22'!$BI$11:$BI$27)</f>
        <v>0</v>
      </c>
      <c r="CP35" s="99">
        <f>SUMIF('Long Distance Race 5-7-22'!$B$11:$B$27,$B35,'Long Distance Race 5-7-22'!$BL$11:$BL$27)</f>
        <v>0</v>
      </c>
      <c r="CQ35" s="99">
        <f>SUMIF('Long Distance Race 5-7-22'!$B$11:$B$27,$B35,'Long Distance Race 5-7-22'!$BO$11:$BO$27)</f>
        <v>0</v>
      </c>
      <c r="CR35" s="99">
        <f>SUMIF('Long Distance Race 5-7-22'!$B$11:$B$27,$B35,'Long Distance Race 5-7-22'!$BR$11:$BR$27)</f>
        <v>0</v>
      </c>
      <c r="CS35" s="99">
        <f>SUMIF('Memorial Day Regatta 5-28-22 Op'!$B$11:$B$27,$B35,'Memorial Day Regatta 5-28-22 Op'!$BF$11:$BF$27)</f>
        <v>0</v>
      </c>
      <c r="CT35" s="99">
        <f>SUMIF('Memorial Day Regatta 5-28-22 Op'!$B$11:$B$27,$B35,'Memorial Day Regatta 5-28-22 Op'!$BI$11:$BI$27)</f>
        <v>0</v>
      </c>
      <c r="CU35" s="99">
        <f>SUMIF('Memorial Day Regatta 5-28-22 Op'!$B$11:$B$27,$B35,'Memorial Day Regatta 5-28-22 Op'!$BL$11:$BL$27)</f>
        <v>0</v>
      </c>
      <c r="CV35" s="99">
        <f>SUMIF('Memorial Day Regatta 5-28-22 Op'!$B$11:$B$27,$B35,'Memorial Day Regatta 5-28-22 Op'!$BO$11:$BO$27)</f>
        <v>0</v>
      </c>
      <c r="CW35" s="99">
        <f>SUMIF('Memorial Day Regatta 5-28-22 Op'!$B$11:$B$27,$B35,'Memorial Day Regatta 5-28-22 Op'!$BR$11:$BR$27)</f>
        <v>0</v>
      </c>
      <c r="CX35" s="99">
        <f>SUMIF('Sunday Races 6-5-22'!$B$11:$B$28,$B35,'Sunday Races 6-5-22'!$BF$11:$BF$28)</f>
        <v>0</v>
      </c>
      <c r="CY35" s="99">
        <f>SUMIF('Sunday Races 6-5-22'!$B$11:$B$28,$B35,'Sunday Races 6-5-22'!$BI$11:$BI$28)</f>
        <v>0</v>
      </c>
      <c r="CZ35" s="99">
        <f>SUMIF('Sunday Races 6-5-22'!$B$11:$B$28,$B35,'Sunday Races 6-5-22'!$BL$11:$BL$28)</f>
        <v>0</v>
      </c>
      <c r="DA35" s="99">
        <f>SUMIF('Sunday Races 6-5-22'!$B$11:$B$28,$B35,'Sunday Races 6-5-22'!$BO$11:$BO$28)</f>
        <v>0</v>
      </c>
      <c r="DB35" s="99">
        <f>SUMIF('Sunday Races 6-5-22'!$B$11:$B$28,$B35,'Sunday Races 6-5-22'!$BR$11:$BR$28)</f>
        <v>0</v>
      </c>
      <c r="DC35" s="99">
        <f>SUMIF('Sunday Races 6-12-22'!$B$11:$B$24,$B35,'Sunday Races 6-12-22'!$BF$11:$BF$24)</f>
        <v>0</v>
      </c>
      <c r="DD35" s="99">
        <f>SUMIF('Sunday Races 6-12-22'!$B$11:$B$24,$B35,'Sunday Races 6-12-22'!$BI$11:$BI$24)</f>
        <v>0</v>
      </c>
      <c r="DE35" s="99">
        <f>SUMIF('Sunday Races 6-12-22'!$B$11:$B$24,$B35,'Sunday Races 6-12-22'!$BL$11:$BL$24)</f>
        <v>0</v>
      </c>
      <c r="DF35" s="99">
        <f>SUMIF('Sunday Races 6-12-22'!$B$11:$B$24,$B35,'Sunday Races 6-12-22'!$BO$11:$BO$24)</f>
        <v>0</v>
      </c>
      <c r="DG35" s="99">
        <f>SUMIF('Sunday Races 6-12-22'!$B$11:$B$24,$B35,'Sunday Races 6-12-22'!$BR$11:$BR$24)</f>
        <v>0</v>
      </c>
      <c r="DH35" s="99">
        <f>SUMIF('Saturday Races 6-18-22'!$B$11:$B$24,$B35,'Saturday Races 6-18-22'!$BF$11:$BF$24)</f>
        <v>0</v>
      </c>
      <c r="DI35" s="99">
        <f>SUMIF('Saturday Races 6-18-22'!$B$11:$B$24,$B35,'Saturday Races 6-18-22'!$BI$11:$BI$24)</f>
        <v>0</v>
      </c>
      <c r="DJ35" s="99">
        <f>SUMIF('Saturday Races 6-18-22'!$B$11:$B$24,$B35,'Saturday Races 6-18-22'!$BL$11:$BL$24)</f>
        <v>0</v>
      </c>
      <c r="DK35" s="99">
        <f>SUMIF('Saturday Races 6-18-22'!$B$11:$B$24,$B35,'Saturday Races 6-18-22'!$BO$11:$BO$24)</f>
        <v>0</v>
      </c>
      <c r="DL35" s="99">
        <f>SUMIF('Saturday Races 6-18-22'!$B$11:$B$24,$B35,'Saturday Races 6-18-22'!$BR$11:$BR$24)</f>
        <v>0</v>
      </c>
      <c r="DM35" s="99">
        <f>SUMIF('Caldwell Cup 6-25-22 TH'!$B$11:$B$25,$B35,'Caldwell Cup 6-25-22 TH'!$BF$11:$BF$25)</f>
        <v>0</v>
      </c>
      <c r="DN35" s="99">
        <f>SUMIF('Caldwell Cup 6-25-22 TH'!$B$11:$B$25,$B35,'Caldwell Cup 6-25-22 TH'!$BI$11:$BI$25)</f>
        <v>0</v>
      </c>
      <c r="DO35" s="99">
        <f>SUMIF('Caldwell Cup 6-25-22 TH'!$B$11:$B$25,$B35,'Caldwell Cup 6-25-22 TH'!$BL$11:$BL$25)</f>
        <v>0</v>
      </c>
      <c r="DP35" s="99">
        <f>SUMIF('Caldwell Cup 6-25-22 TH'!$B$11:$B$25,$B35,'Caldwell Cup 6-25-22 TH'!$BO$11:$BO$25)</f>
        <v>0</v>
      </c>
      <c r="DQ35" s="99">
        <f>SUMIF('Caldwell Cup 6-25-22 TH'!$B$11:$B$25,$B35,'Caldwell Cup 6-25-22 TH'!$BR$11:$BR$25)</f>
        <v>0</v>
      </c>
      <c r="DR35" s="99">
        <f>SUMIF('Caldwell Cup 6-25-22 FS'!$B$11:$B$18,$B35,'Caldwell Cup 6-25-22 FS'!$BF$11:$BF$18)</f>
        <v>0</v>
      </c>
      <c r="DS35" s="99">
        <f>SUMIF('Caldwell Cup 6-25-22 FS'!$B$11:$B$18,$B35,'Caldwell Cup 6-25-22 FS'!$BI$11:$BI$18)</f>
        <v>0</v>
      </c>
      <c r="DT35" s="99">
        <f>SUMIF('Caldwell Cup 6-25-22 FS'!$B$11:$B$18,$B35,'Caldwell Cup 6-25-22 FS'!$BL$11:$BL$18)</f>
        <v>0</v>
      </c>
      <c r="DU35" s="99">
        <f>SUMIF('Caldwell Cup 6-25-22 FS'!$B$11:$B$18,$B35,'Caldwell Cup 6-25-22 FS'!$BO$11:$BO$18)</f>
        <v>0</v>
      </c>
      <c r="DV35" s="99">
        <f>SUMIF('Caldwell Cup 6-25-22 FS'!$B$11:$B$18,$B35,'Caldwell Cup 6-25-22 FS'!$BR$11:$BR$18)</f>
        <v>0</v>
      </c>
      <c r="DW35" s="99">
        <f>SUMIF('Sunday Races 7-3-22'!$B$11:$B$25,$B35,'Sunday Races 7-3-22'!$BF$11:$BF$25)</f>
        <v>0</v>
      </c>
      <c r="DX35" s="99">
        <f>SUMIF('Sunday Races 7-3-22'!$B$11:$B$25,$B35,'Sunday Races 7-3-22'!$BI$11:$BI$25)</f>
        <v>0</v>
      </c>
      <c r="DY35" s="99">
        <f>SUMIF('Sunday Races 7-3-22'!$B$11:$B$25,$B35,'Sunday Races 7-3-22'!$BL$11:$BL$25)</f>
        <v>0</v>
      </c>
      <c r="DZ35" s="99">
        <f>SUMIF('Sunday Races 7-3-22'!$B$11:$B$25,$B35,'Sunday Races 7-3-22'!$BO$11:$BO$25)</f>
        <v>0</v>
      </c>
      <c r="EA35" s="99">
        <f>SUMIF('Sunday Races 7-3-22'!$B$11:$B$25,$B35,'Sunday Races 7-3-22'!$BR$11:$BR$25)</f>
        <v>0</v>
      </c>
      <c r="EB35" s="99">
        <f>SUMIF('Sunday Races 7-31-22'!$B$11:$B$25,$B35,'Sunday Races 7-31-22'!$BF$11:$BF$25)</f>
        <v>0</v>
      </c>
      <c r="EC35" s="99">
        <f>SUMIF('Sunday Races 7-31-22'!$B$11:$B$25,$B35,'Sunday Races 7-31-22'!$BI$11:$BI$25)</f>
        <v>0</v>
      </c>
      <c r="ED35" s="99">
        <f>SUMIF('Sunday Races 7-31-22'!$B$11:$B$25,$B35,'Sunday Races 7-31-22'!$BL$11:$BL$25)</f>
        <v>0</v>
      </c>
      <c r="EE35" s="99">
        <f>SUMIF('Sunday Races 7-31-22'!$B$11:$B$25,$B35,'Sunday Races 7-31-22'!$BO$11:$BO$25)</f>
        <v>0</v>
      </c>
      <c r="EF35" s="99">
        <f>SUMIF('Sunday Races 7-31-22'!$B$11:$B$25,$B35,'Sunday Races 7-31-22'!$BR$11:$BR$25)</f>
        <v>0</v>
      </c>
      <c r="EG35" s="99">
        <f>SUMIF('Sunday Races 8-14-22'!$B$11:$B$25,$B35,'Sunday Races 8-14-22'!$BF$11:$BF$25)</f>
        <v>0</v>
      </c>
      <c r="EH35" s="99">
        <f>SUMIF('Sunday Races 8-14-22'!$B$11:$B$25,$B35,'Sunday Races 8-14-22'!$BI$11:$BI$25)</f>
        <v>0</v>
      </c>
      <c r="EI35" s="99">
        <f>SUMIF('Sunday Races 8-14-22'!$B$11:$B$25,$B35,'Sunday Races 8-14-22'!$BL$11:$BL$25)</f>
        <v>0</v>
      </c>
      <c r="EJ35" s="99">
        <f>SUMIF('Sunday Races 8-14-22'!$B$11:$B$25,$B35,'Sunday Races 8-14-22'!$BO$11:$BO$25)</f>
        <v>0</v>
      </c>
      <c r="EK35" s="99">
        <f>SUMIF('Sunday Races 8-14-22'!$B$11:$B$25,$B35,'Sunday Races 8-14-22'!$BR$11:$BR$25)</f>
        <v>0</v>
      </c>
      <c r="EL35" s="99">
        <f>SUMIF('Saturday Races 8-20-22'!$B$11:$B$25,$B35,'Saturday Races 8-20-22'!$BF$11:$BF$25)</f>
        <v>0</v>
      </c>
      <c r="EM35" s="99">
        <f>SUMIF('Saturday Races 8-20-22'!$B$11:$B$25,$B35,'Saturday Races 8-20-22'!$BI$11:$BI$25)</f>
        <v>0</v>
      </c>
      <c r="EN35" s="99">
        <f>SUMIF('Saturday Races 8-20-22'!$B$11:$B$25,$B35,'Saturday Races 8-20-22'!$BL$11:$BL$25)</f>
        <v>0</v>
      </c>
      <c r="EO35" s="99">
        <f>SUMIF('Saturday Races 8-20-22'!$B$11:$B$25,$B35,'Saturday Races 8-20-22'!$BO$11:$BO$25)</f>
        <v>0</v>
      </c>
      <c r="EP35" s="99">
        <f>SUMIF('Saturday Races 8-20-22'!$B$11:$B$25,$B35,'Saturday Races 8-20-22'!$BR$11:$BR$25)</f>
        <v>0</v>
      </c>
      <c r="EQ35" s="99">
        <f>SUMIF('Sunday Races 9-11-22'!$B$11:$B$20,$B35,'Sunday Races 9-11-22'!$BF$11:$BF$20)</f>
        <v>0</v>
      </c>
      <c r="ER35" s="99">
        <f>SUMIF('Sunday Races 9-11-22'!$B$11:$B$20,$B35,'Sunday Races 9-11-22'!$BI$11:$BI$20)</f>
        <v>0</v>
      </c>
      <c r="ES35" s="99">
        <f>SUMIF('Sunday Races 9-11-22'!$B$11:$B$20,$B35,'Sunday Races 9-11-22'!$BL$11:$BL$20)</f>
        <v>0</v>
      </c>
      <c r="ET35" s="99">
        <f>SUMIF('Sunday Races 9-11-22'!$B$11:$B$20,$B35,'Sunday Races 9-11-22'!$BO$11:$BO$20)</f>
        <v>0</v>
      </c>
      <c r="EU35" s="99">
        <f>SUMIF('Sunday Races 9-11-22'!$B$11:$B$20,$B35,'Sunday Races 9-11-22'!$BR$11:$BR$20)</f>
        <v>0</v>
      </c>
      <c r="EV35" s="99">
        <f>SUMIF('2022-09-17 Leukemia Cup TH'!$B$11:$B$26,$B35,'2022-09-17 Leukemia Cup TH'!$BF$11:$BF$26)</f>
        <v>0</v>
      </c>
      <c r="EW35" s="99">
        <f>SUMIF('2022-09-17 Leukemia Cup TH'!$B$11:$B$26,$B35,'2022-09-17 Leukemia Cup TH'!$BI$11:$BI$26)</f>
        <v>0</v>
      </c>
      <c r="EX35" s="99">
        <f>SUMIF('2022-09-17 Leukemia Cup TH'!$B$11:$B$26,$B35,'2022-09-17 Leukemia Cup TH'!$BL$11:$BL$26)</f>
        <v>0</v>
      </c>
      <c r="EY35" s="99">
        <f>SUMIF('2022-09-17 Leukemia Cup TH'!$B$11:$B$26,$B35,'2022-09-17 Leukemia Cup TH'!$BO$11:$BO$26)</f>
        <v>0</v>
      </c>
      <c r="EZ35" s="99">
        <f>SUMIF('2022-09-17 Leukemia Cup TH'!$B$11:$B$26,$B35,'2022-09-17 Leukemia Cup TH'!$BR$11:$BR$26)</f>
        <v>0</v>
      </c>
      <c r="FA35" s="99">
        <f>SUMIF('Smith-Berry LDR 9-24-22'!$B$11:$B$28,$B35,'Smith-Berry LDR 9-24-22'!$BF$11:$BF$28)</f>
        <v>0</v>
      </c>
      <c r="FB35" s="99">
        <f>SUMIF('Smith-Berry LDR 9-24-22'!$B$11:$B$28,$B35,'Smith-Berry LDR 9-24-22'!$BI$11:$BI$28)</f>
        <v>0</v>
      </c>
      <c r="FC35" s="99">
        <f>SUMIF('Smith-Berry LDR 9-24-22'!$B$11:$B$28,$B35,'Smith-Berry LDR 9-24-22'!$BL$11:$BL$28)</f>
        <v>0</v>
      </c>
      <c r="FD35" s="99">
        <f>SUMIF('Smith-Berry LDR 9-24-22'!$B$11:$B$28,$B35,'Smith-Berry LDR 9-24-22'!$BO$11:$BO$28)</f>
        <v>0</v>
      </c>
      <c r="FE35" s="99">
        <f>SUMIF('Smith-Berry LDR 9-24-22'!$B$11:$B$28,$B35,'Smith-Berry LDR 9-24-22'!$BR$11:$BR$28)</f>
        <v>0</v>
      </c>
      <c r="FF35" s="99">
        <f>SUMIF('Sunday Races 10-9-22'!$B$11:$B$15,$B35,'Sunday Races 10-9-22'!$BF$11:$BF$15)</f>
        <v>0</v>
      </c>
      <c r="FG35" s="99">
        <f>SUMIF('Sunday Races 10-9-22'!$B$11:$B$15,$B35,'Sunday Races 10-9-22'!$BI$11:$BI$15)</f>
        <v>0</v>
      </c>
      <c r="FH35" s="99">
        <f>SUMIF('Sunday Races 10-9-22'!$B$11:$B$15,$B35,'Sunday Races 10-9-22'!$BL$11:$BL$15)</f>
        <v>0</v>
      </c>
      <c r="FI35" s="99">
        <f>SUMIF('Sunday Races 10-9-22'!$B$11:$B$15,$B35,'Sunday Races 10-9-22'!$BO$11:$BO$15)</f>
        <v>0</v>
      </c>
      <c r="FJ35" s="99">
        <f>SUMIF('Sunday Races 10-9-22'!$B$11:$B$15,$B35,'Sunday Races 10-9-22'!$BR$11:$BR$15)</f>
        <v>0</v>
      </c>
      <c r="FK35" s="99">
        <f>SUMIF('Great Pumpkin Regatta 10-15-22'!$B$11:$B$53,$B35,'Great Pumpkin Regatta 10-15-22'!$BF$11:$BF$53)</f>
        <v>13</v>
      </c>
      <c r="FL35" s="99">
        <f>SUMIF('Great Pumpkin Regatta 10-15-22'!$B$11:$B$53,$B35,'Great Pumpkin Regatta 10-15-22'!$BI$11:$BI$53)</f>
        <v>21</v>
      </c>
      <c r="FM35" s="99">
        <f>SUMIF('Great Pumpkin Regatta 10-15-22'!$B$11:$B$53,$B35,'Great Pumpkin Regatta 10-15-22'!$BL$11:$BL$53)</f>
        <v>24</v>
      </c>
      <c r="FN35" s="99">
        <f>SUMIF('Great Pumpkin Regatta 10-15-22'!$B$11:$B$53,$B35,'Great Pumpkin Regatta 10-15-22'!$BO$11:$BO$53)</f>
        <v>27</v>
      </c>
      <c r="FO35" s="99">
        <f>SUMIF('Great Pumpkin Regatta 10-15-22'!$B$11:$B$53,$B35,'Great Pumpkin Regatta 10-15-22'!$BR$11:$BR$53)</f>
        <v>0</v>
      </c>
      <c r="FP35" s="99">
        <f>SUMIF('Sunday Races 10-23-22'!$B$11:$B$16,$B35,'Sunday Races 10-23-22'!$BF$11:$BF$16)</f>
        <v>0</v>
      </c>
      <c r="FQ35" s="99">
        <f>SUMIF('Sunday Races 10-23-22'!$B$11:$B$16,$B35,'Sunday Races 10-23-22'!$BI$11:$BI$16)</f>
        <v>0</v>
      </c>
      <c r="FR35" s="99">
        <f>SUMIF('Sunday Races 10-23-22'!$B$11:$B$16,$B35,'Sunday Races 10-23-22'!$BL$11:$BL$16)</f>
        <v>0</v>
      </c>
      <c r="FS35" s="99">
        <f>SUMIF('Sunday Races 10-23-22'!$B$11:$B$16,$B35,'Sunday Races 10-23-22'!$BO$11:$BO$16)</f>
        <v>0</v>
      </c>
      <c r="FT35" s="99">
        <f>SUMIF('Sunday Races 10-23-22'!$B$11:$B$16,$B35,'Sunday Races 10-23-22'!$BR$11:$BR$16)</f>
        <v>0</v>
      </c>
      <c r="FU35" s="100"/>
      <c r="FV35" s="101"/>
      <c r="FW35" s="102">
        <f t="shared" si="52"/>
        <v>27</v>
      </c>
      <c r="FX35" s="102">
        <f t="shared" si="52"/>
        <v>24</v>
      </c>
      <c r="FY35" s="102">
        <f t="shared" si="52"/>
        <v>21</v>
      </c>
      <c r="FZ35" s="102">
        <f t="shared" si="52"/>
        <v>13</v>
      </c>
      <c r="GA35" s="102">
        <f t="shared" si="52"/>
        <v>0</v>
      </c>
      <c r="GB35" s="102">
        <f t="shared" si="52"/>
        <v>0</v>
      </c>
      <c r="GC35" s="102">
        <f t="shared" si="52"/>
        <v>0</v>
      </c>
      <c r="GD35" s="102">
        <f t="shared" si="52"/>
        <v>0</v>
      </c>
      <c r="GE35" s="102">
        <f t="shared" si="52"/>
        <v>0</v>
      </c>
      <c r="GF35" s="102">
        <f t="shared" si="52"/>
        <v>0</v>
      </c>
      <c r="GG35" s="102">
        <f t="shared" si="42"/>
        <v>0</v>
      </c>
      <c r="GH35" s="102">
        <f t="shared" si="42"/>
        <v>0</v>
      </c>
      <c r="GI35" s="102">
        <f t="shared" si="42"/>
        <v>0</v>
      </c>
      <c r="GJ35" s="102">
        <f t="shared" si="42"/>
        <v>0</v>
      </c>
      <c r="GK35" s="102">
        <f t="shared" si="42"/>
        <v>0</v>
      </c>
      <c r="GL35" s="102">
        <f t="shared" si="42"/>
        <v>0</v>
      </c>
      <c r="GM35" s="102">
        <f t="shared" si="42"/>
        <v>0</v>
      </c>
      <c r="GN35" s="102">
        <f t="shared" si="42"/>
        <v>0</v>
      </c>
      <c r="GO35" s="102">
        <f t="shared" si="42"/>
        <v>0</v>
      </c>
      <c r="GP35" s="102">
        <f t="shared" si="42"/>
        <v>0</v>
      </c>
      <c r="GQ35" s="102">
        <f t="shared" si="43"/>
        <v>0</v>
      </c>
      <c r="GR35" s="102">
        <f t="shared" si="43"/>
        <v>0</v>
      </c>
      <c r="GS35" s="102">
        <f t="shared" si="43"/>
        <v>0</v>
      </c>
      <c r="GT35" s="102">
        <f t="shared" si="43"/>
        <v>0</v>
      </c>
      <c r="GU35" s="102">
        <f t="shared" si="43"/>
        <v>0</v>
      </c>
      <c r="GV35" s="102">
        <f t="shared" si="43"/>
        <v>0</v>
      </c>
      <c r="GW35" s="102">
        <f t="shared" si="43"/>
        <v>0</v>
      </c>
      <c r="GX35" s="102">
        <f t="shared" si="43"/>
        <v>0</v>
      </c>
      <c r="GY35" s="102">
        <f t="shared" si="43"/>
        <v>0</v>
      </c>
      <c r="GZ35" s="102">
        <f t="shared" si="43"/>
        <v>0</v>
      </c>
      <c r="HA35" s="102">
        <f t="shared" si="44"/>
        <v>0</v>
      </c>
      <c r="HB35" s="102">
        <f t="shared" si="44"/>
        <v>0</v>
      </c>
      <c r="HC35" s="102">
        <f t="shared" si="44"/>
        <v>0</v>
      </c>
      <c r="HD35" s="102">
        <f t="shared" si="44"/>
        <v>0</v>
      </c>
      <c r="HE35" s="102">
        <f t="shared" si="44"/>
        <v>0</v>
      </c>
      <c r="HF35" s="102">
        <f t="shared" si="44"/>
        <v>0</v>
      </c>
      <c r="HG35" s="102">
        <f t="shared" si="44"/>
        <v>0</v>
      </c>
      <c r="HH35" s="102">
        <f t="shared" si="44"/>
        <v>0</v>
      </c>
      <c r="HI35" s="102">
        <f t="shared" si="44"/>
        <v>0</v>
      </c>
      <c r="HJ35" s="102">
        <f t="shared" si="44"/>
        <v>0</v>
      </c>
      <c r="HK35" s="102">
        <f t="shared" si="45"/>
        <v>0</v>
      </c>
      <c r="HL35" s="102">
        <f t="shared" si="45"/>
        <v>0</v>
      </c>
      <c r="HM35" s="102">
        <f t="shared" si="45"/>
        <v>0</v>
      </c>
      <c r="HN35" s="102">
        <f t="shared" si="45"/>
        <v>0</v>
      </c>
      <c r="HO35" s="102">
        <f t="shared" si="45"/>
        <v>0</v>
      </c>
      <c r="HP35" s="102">
        <f t="shared" si="45"/>
        <v>0</v>
      </c>
      <c r="HQ35" s="102">
        <f t="shared" si="45"/>
        <v>0</v>
      </c>
      <c r="HR35" s="102">
        <f t="shared" si="45"/>
        <v>0</v>
      </c>
      <c r="HS35" s="102">
        <f t="shared" si="45"/>
        <v>0</v>
      </c>
      <c r="HT35" s="102">
        <f t="shared" si="45"/>
        <v>0</v>
      </c>
      <c r="HU35" s="102">
        <f t="shared" si="46"/>
        <v>0</v>
      </c>
      <c r="HV35" s="102">
        <f t="shared" si="46"/>
        <v>0</v>
      </c>
      <c r="HW35" s="102">
        <f t="shared" si="46"/>
        <v>0</v>
      </c>
      <c r="HX35" s="102">
        <f t="shared" si="46"/>
        <v>0</v>
      </c>
      <c r="HY35" s="102">
        <f t="shared" si="46"/>
        <v>0</v>
      </c>
      <c r="HZ35" s="102">
        <f t="shared" si="46"/>
        <v>0</v>
      </c>
      <c r="IA35" s="102">
        <f t="shared" si="46"/>
        <v>0</v>
      </c>
      <c r="IB35" s="102">
        <f t="shared" si="46"/>
        <v>0</v>
      </c>
      <c r="IC35" s="102">
        <f t="shared" si="46"/>
        <v>0</v>
      </c>
      <c r="ID35" s="102">
        <f t="shared" si="46"/>
        <v>0</v>
      </c>
      <c r="IE35" s="102">
        <f t="shared" si="47"/>
        <v>0</v>
      </c>
      <c r="IF35" s="102">
        <f t="shared" si="47"/>
        <v>0</v>
      </c>
      <c r="IG35" s="102">
        <f t="shared" si="47"/>
        <v>0</v>
      </c>
      <c r="IH35" s="102">
        <f t="shared" si="47"/>
        <v>0</v>
      </c>
      <c r="II35" s="102">
        <f t="shared" si="47"/>
        <v>0</v>
      </c>
      <c r="IJ35" s="102">
        <f t="shared" si="47"/>
        <v>0</v>
      </c>
      <c r="IK35" s="102">
        <f t="shared" si="47"/>
        <v>0</v>
      </c>
      <c r="IL35" s="102">
        <f t="shared" si="47"/>
        <v>0</v>
      </c>
      <c r="IM35" s="102">
        <f t="shared" si="47"/>
        <v>0</v>
      </c>
      <c r="IN35" s="102">
        <f t="shared" si="47"/>
        <v>0</v>
      </c>
      <c r="IO35" s="102">
        <f t="shared" si="47"/>
        <v>0</v>
      </c>
      <c r="IP35" s="102">
        <f t="shared" si="47"/>
        <v>0</v>
      </c>
      <c r="IQ35" s="102">
        <f t="shared" si="47"/>
        <v>0</v>
      </c>
      <c r="IR35" s="102">
        <f t="shared" si="47"/>
        <v>0</v>
      </c>
      <c r="IS35" s="102">
        <f t="shared" si="47"/>
        <v>0</v>
      </c>
      <c r="IU35" s="99">
        <f>SUMIF('2021 Club Championship Crew'!$B$11:$B$14,$B35,'2021 Club Championship Crew'!$BN$11:$BN$14)</f>
        <v>0</v>
      </c>
      <c r="IV35" s="99">
        <f>SUMIF('2021 Club Championship Crew'!$B$11:$B$14,$B35,'2021 Club Championship Crew'!$BQ$11:$BQ$14)</f>
        <v>0</v>
      </c>
      <c r="IW35" s="99">
        <f>SUMIF('2021 Club Championship Crew'!$B$11:$B$14,$B35,'2021 Club Championship Crew'!$BT$11:$BT$14)</f>
        <v>0</v>
      </c>
      <c r="IX35" s="99">
        <f>SUMIF('2021 Club Championship Crew'!$B$11:$B$14,$B35,'2021 Club Championship Crew'!$BW$11:$BW$14)</f>
        <v>0</v>
      </c>
      <c r="IY35" s="99">
        <f>SUMIF('2021 Club Championship Crew'!$B$11:$B$14,$B35,'2021 Club Championship Crew'!$CC$11:$CC$14)</f>
        <v>0</v>
      </c>
    </row>
    <row r="36" spans="1:259" ht="15" customHeight="1" x14ac:dyDescent="0.2">
      <c r="A36" s="400" t="s">
        <v>1376</v>
      </c>
      <c r="B36" s="103" t="s">
        <v>963</v>
      </c>
      <c r="C36" s="96">
        <f t="shared" si="48"/>
        <v>4</v>
      </c>
      <c r="D36" s="97">
        <f t="shared" si="49"/>
        <v>75</v>
      </c>
      <c r="E36" s="96">
        <f t="shared" si="50"/>
        <v>75</v>
      </c>
      <c r="F36" s="98">
        <f t="shared" si="51"/>
        <v>0.1875</v>
      </c>
      <c r="G36" s="99">
        <f>SUMIF('Saturday Race 11-06-21'!$B$11:$B$24,$B36,'Saturday Race 11-06-21'!$BF$11:$BF$24)</f>
        <v>0</v>
      </c>
      <c r="H36" s="99">
        <f>SUMIF('Saturday Race 11-06-21'!$B$11:$B$24,$B36,'Saturday Race 11-06-21'!$BI$11:$BI$24)</f>
        <v>0</v>
      </c>
      <c r="I36" s="99">
        <f>SUMIF('Saturday Race 11-06-21'!$B$11:$B$24,$B36,'Saturday Race 11-06-21'!$BL$11:$BL$24)</f>
        <v>0</v>
      </c>
      <c r="J36" s="99">
        <f>SUMIF('Saturday Race 11-06-21'!$B$11:$B$24,$B36,'Saturday Race 11-06-21'!$BO$11:$BO$24)</f>
        <v>0</v>
      </c>
      <c r="K36" s="99">
        <f>SUMIF('Saturday Race 11-06-21'!$B$11:$B$24,$B36,'Saturday Race 11-06-21'!$BR$11:$BR$24)</f>
        <v>0</v>
      </c>
      <c r="L36" s="99">
        <f>SUMIF('Saturday Race 11-20-21'!$B$11:$B$24,$B36,'Saturday Race 11-20-21'!$BF$11:$BF$24)</f>
        <v>0</v>
      </c>
      <c r="M36" s="99">
        <f>SUMIF('Saturday Race 11-20-21'!$B$11:$B$24,$B36,'Saturday Race 11-20-21'!$BI$11:$BI$24)</f>
        <v>0</v>
      </c>
      <c r="N36" s="99">
        <f>SUMIF('Saturday Race 11-20-21'!$B$11:$B$24,$B36,'Saturday Race 11-20-21'!$BL$11:$BL$24)</f>
        <v>0</v>
      </c>
      <c r="O36" s="99">
        <f>SUMIF('Saturday Race 11-20-21'!$B$11:$B$24,$B36,'Saturday Race 11-20-21'!$BO$11:$BO$24)</f>
        <v>0</v>
      </c>
      <c r="P36" s="99">
        <f>SUMIF('Saturday Race 11-20-21'!$B$11:$B$24,$B36,'Saturday Race 11-20-21'!$BR$11:$BR$24)</f>
        <v>0</v>
      </c>
      <c r="Q36" s="99">
        <f>SUMIF('One Day 12-04-21 Scots'!$B$11:$B$24,$B36,'One Day 12-04-21 Scots'!$BF$11:$BF$24)</f>
        <v>0</v>
      </c>
      <c r="R36" s="99">
        <f>SUMIF('One Day 12-04-21 Scots'!$B$11:$B$24,$B36,'One Day 12-04-21 Scots'!$BI$11:$BI$24)</f>
        <v>0</v>
      </c>
      <c r="S36" s="99">
        <f>SUMIF('One Day 12-04-21 Scots'!$B$11:$B$24,$B36,'One Day 12-04-21 Scots'!$BL$11:$BL$24)</f>
        <v>0</v>
      </c>
      <c r="T36" s="99">
        <f>SUMIF('One Day 12-04-21 Scots'!$B$11:$B$24,$B36,'One Day 12-04-21 Scots'!$BO$11:$BO$24)</f>
        <v>0</v>
      </c>
      <c r="U36" s="99">
        <f>SUMIF('One Day 12-04-21 Scots'!$B$11:$B$24,$B36,'One Day 12-04-21 Scots'!$BR$11:$BR$24)</f>
        <v>0</v>
      </c>
      <c r="V36" s="99">
        <f>SUMIF('One Day 12-04-21 Thistles'!$B$11:$B$25,$B36,'One Day 12-04-21 Thistles'!$BF$11:$BF$25)</f>
        <v>0</v>
      </c>
      <c r="W36" s="99">
        <f>SUMIF('One Day 12-04-21 Thistles'!$B$11:$B$25,$B36,'One Day 12-04-21 Thistles'!$BI$11:$BI$25)</f>
        <v>0</v>
      </c>
      <c r="X36" s="99">
        <f>SUMIF('One Day 12-04-21 Thistles'!$B$11:$B$25,$B36,'One Day 12-04-21 Thistles'!$BL$11:$BL$25)</f>
        <v>0</v>
      </c>
      <c r="Y36" s="99">
        <f>SUMIF('One Day 12-04-21 Thistles'!$B$11:$B$25,$B36,'One Day 12-04-21 Thistles'!$BO$11:$BO$25)</f>
        <v>0</v>
      </c>
      <c r="Z36" s="99">
        <f>SUMIF('One Day 12-04-21 Thistles'!$B$11:$B$25,$B36,'One Day 12-04-21 Thistles'!$BR$11:$BR$25)</f>
        <v>0</v>
      </c>
      <c r="AA36" s="99">
        <f>SUMIF('Saturday Race 1-08-22'!$B$11:$B$20,$B36,'Saturday Race 1-08-22'!$BF$11:$BF$20)</f>
        <v>0</v>
      </c>
      <c r="AB36" s="99">
        <f>SUMIF('Saturday Race 1-08-22'!$B$11:$B$20,$B36,'Saturday Race 1-08-22'!$BI$11:$BI$20)</f>
        <v>0</v>
      </c>
      <c r="AC36" s="99">
        <f>SUMIF('Saturday Race 1-08-22'!$B$11:$B$20,$B36,'Saturday Race 1-08-22'!$BL$11:$BL$20)</f>
        <v>0</v>
      </c>
      <c r="AD36" s="99">
        <f>SUMIF('Saturday Race 1-08-22'!$B$11:$B$20,$B36,'Saturday Race 1-08-22'!$BO$11:$BO$20)</f>
        <v>0</v>
      </c>
      <c r="AE36" s="99">
        <f>SUMIF('Saturday Race 1-08-22'!$B$11:$B$20,$B36,'Saturday Race 1-08-22'!$BR$11:$BR$20)</f>
        <v>0</v>
      </c>
      <c r="AF36" s="99">
        <f>SUMIF('Saturday Race 1-22-22'!$B$11:$B$20,$B36,'Saturday Race 1-22-22'!$BF$11:$BF$20)</f>
        <v>0</v>
      </c>
      <c r="AG36" s="99">
        <f>SUMIF('Saturday Race 1-22-22'!$B$11:$B$20,$B36,'Saturday Race 1-22-22'!$BI$11:$BI$20)</f>
        <v>0</v>
      </c>
      <c r="AH36" s="99">
        <f>SUMIF('Saturday Race 1-22-22'!$B$11:$B$20,$B36,'Saturday Race 1-22-22'!$BL$11:$BL$20)</f>
        <v>0</v>
      </c>
      <c r="AI36" s="99">
        <f>SUMIF('Saturday Race 1-22-22'!$B$11:$B$20,$B36,'Saturday Race 1-22-22'!$BO$11:$BO$20)</f>
        <v>0</v>
      </c>
      <c r="AJ36" s="99">
        <f>SUMIF('Saturday Race 1-22-22'!$B$11:$B$20,$B36,'Saturday Race 1-22-22'!$BR$11:$BR$20)</f>
        <v>0</v>
      </c>
      <c r="AK36" s="99">
        <f>SUMIF('Sunday Race 2-6-22'!$B$11:$B$20,$B36,'Sunday Race 2-6-22'!$BF$11:$BF$20)</f>
        <v>0</v>
      </c>
      <c r="AL36" s="99">
        <f>SUMIF('Sunday Race 2-6-22'!$B$11:$B$20,$B36,'Sunday Race 2-6-22'!$BI$11:$BI$20)</f>
        <v>0</v>
      </c>
      <c r="AM36" s="99">
        <f>SUMIF('Sunday Race 2-6-22'!$B$11:$B$20,$B36,'Sunday Race 2-6-22'!$BL$11:$BL$20)</f>
        <v>0</v>
      </c>
      <c r="AN36" s="99">
        <f>SUMIF('Sunday Race 2-6-22'!$B$11:$B$20,$B36,'Sunday Race 2-6-22'!$BO$11:$BO$20)</f>
        <v>0</v>
      </c>
      <c r="AO36" s="99">
        <f>SUMIF('Sunday Race 2-6-22'!$B$11:$B$20,$B36,'Sunday Race 2-6-22'!$BR$11:$BR$20)</f>
        <v>0</v>
      </c>
      <c r="AP36" s="99">
        <f>SUMIF('Chili One Day 2-12-22 Scots'!$B$11:$B$20,$B36,'Chili One Day 2-12-22 Scots'!$BF$11:$BF$20)</f>
        <v>0</v>
      </c>
      <c r="AQ36" s="99">
        <f>SUMIF('Chili One Day 2-12-22 Scots'!$B$11:$B$20,$B36,'Chili One Day 2-12-22 Scots'!$BI$11:$BI$20)</f>
        <v>0</v>
      </c>
      <c r="AR36" s="99">
        <f>SUMIF('Chili One Day 2-12-22 Scots'!$B$11:$B$20,$B36,'Chili One Day 2-12-22 Scots'!$BL$11:$BL$20)</f>
        <v>0</v>
      </c>
      <c r="AS36" s="99">
        <f>SUMIF('Chili One Day 2-12-22 Scots'!$B$11:$B$20,$B36,'Chili One Day 2-12-22 Scots'!$BO$11:$BO$20)</f>
        <v>0</v>
      </c>
      <c r="AT36" s="99">
        <f>SUMIF('Chili One Day 2-12-22 Scots'!$B$11:$B$20,$B36,'Chili One Day 2-12-22 Scots'!$BR$11:$BR$20)</f>
        <v>0</v>
      </c>
      <c r="AU36" s="99">
        <f>SUMIF('Chili One Day 2-12-22 Thistles'!$B$11:$B$20,$B36,'Chili One Day 2-12-22 Thistles'!$BF$11:$BF$20)</f>
        <v>0</v>
      </c>
      <c r="AV36" s="99">
        <f>SUMIF('Chili One Day 2-12-22 Thistles'!$B$11:$B$20,$B36,'Chili One Day 2-12-22 Thistles'!$BI$11:$BI$20)</f>
        <v>0</v>
      </c>
      <c r="AW36" s="99">
        <f>SUMIF('Chili One Day 2-12-22 Thistles'!$B$11:$B$20,$B36,'Chili One Day 2-12-22 Thistles'!$BL$11:$BL$20)</f>
        <v>0</v>
      </c>
      <c r="AX36" s="99">
        <f>SUMIF('Chili One Day 2-12-22 Thistles'!$B$11:$B$20,$B36,'Chili One Day 2-12-22 Thistles'!$BO$11:$BO$20)</f>
        <v>0</v>
      </c>
      <c r="AY36" s="99">
        <f>SUMIF('Chili One Day 2-12-22 Thistles'!$B$11:$B$20,$B36,'Chili One Day 2-12-22 Thistles'!$BR$11:$BR$20)</f>
        <v>0</v>
      </c>
      <c r="AZ36" s="99">
        <f>SUMIF('Sunday Race 2-20-22'!$B$11:$B$20,$B36,'Sunday Race 2-20-22'!$BF$11:$BF$20)</f>
        <v>0</v>
      </c>
      <c r="BA36" s="99">
        <f>SUMIF('Sunday Race 2-20-22'!$B$11:$B$20,$B36,'Sunday Race 2-20-22'!$BI$11:$BI$20)</f>
        <v>0</v>
      </c>
      <c r="BB36" s="99">
        <f>SUMIF('Sunday Race 2-20-22'!$B$11:$B$20,$B36,'Sunday Race 2-20-22'!$BL$11:$BL$20)</f>
        <v>0</v>
      </c>
      <c r="BC36" s="99">
        <f>SUMIF('Sunday Race 2-20-22'!$B$11:$B$20,$B36,'Sunday Race 2-20-22'!$BO$11:$BO$20)</f>
        <v>0</v>
      </c>
      <c r="BD36" s="99">
        <f>SUMIF('Sunday Race 2-20-22'!$B$11:$B$20,$B36,'Sunday Race 2-20-22'!$BR$11:$BR$20)</f>
        <v>0</v>
      </c>
      <c r="BE36" s="99">
        <f>SUMIF('Sunday Race 2-27-22'!$B$11:$B$20,$B36,'Sunday Race 2-27-22'!$BF$11:$BF$20)</f>
        <v>0</v>
      </c>
      <c r="BF36" s="99">
        <f>SUMIF('Sunday Race 2-27-22'!$B$11:$B$20,$B36,'Sunday Race 2-27-22'!$BI$11:$BI$20)</f>
        <v>0</v>
      </c>
      <c r="BG36" s="99">
        <f>SUMIF('Sunday Race 2-27-22'!$B$11:$B$20,$B36,'Sunday Race 2-27-22'!$BL$11:$BL$20)</f>
        <v>0</v>
      </c>
      <c r="BH36" s="99">
        <f>SUMIF('Sunday Race 2-27-22'!$B$11:$B$20,$B36,'Sunday Race 2-27-22'!$BO$11:$BO$20)</f>
        <v>0</v>
      </c>
      <c r="BI36" s="99">
        <f>SUMIF('Sunday Race 2-27-22'!$B$11:$B$20,$B36,'Sunday Race 2-27-22'!$BR$11:$BR$20)</f>
        <v>0</v>
      </c>
      <c r="BJ36" s="99">
        <f>SUMIF('Sunday Race 3-13-22'!$B$11:$B$21,$B36,'Sunday Race 3-13-22'!$BF$11:$BF$21)</f>
        <v>0</v>
      </c>
      <c r="BK36" s="99">
        <f>SUMIF('Sunday Race 3-13-22'!$B$11:$B$21,$B36,'Sunday Race 3-13-22'!$BI$11:$BI$21)</f>
        <v>0</v>
      </c>
      <c r="BL36" s="99">
        <f>SUMIF('Sunday Race 3-13-22'!$B$11:$B$21,$B36,'Sunday Race 3-13-22'!$BL$11:$BL$21)</f>
        <v>0</v>
      </c>
      <c r="BM36" s="99">
        <f>SUMIF('Sunday Race 3-13-22'!$B$11:$B$21,$B36,'Sunday Race 3-13-22'!$BO$11:$BO$21)</f>
        <v>0</v>
      </c>
      <c r="BN36" s="99">
        <f>SUMIF('Sunday Race 3-13-22'!$B$11:$B$21,$B36,'Sunday Race 3-13-22'!$BR$11:$BR$21)</f>
        <v>0</v>
      </c>
      <c r="BO36" s="99">
        <f>SUMIF('Saturday Race 3-19-22'!$B$11:$B$26,$B36,'Saturday Race 3-19-22'!$BF$11:$BF$26)</f>
        <v>0</v>
      </c>
      <c r="BP36" s="99">
        <f>SUMIF('Saturday Race 3-19-22'!$B$11:$B$26,$B36,'Saturday Race 3-19-22'!$BI$11:$BI$26)</f>
        <v>0</v>
      </c>
      <c r="BQ36" s="99">
        <f>SUMIF('Saturday Race 3-19-22'!$B$11:$B$26,$B36,'Saturday Race 3-19-22'!$BL$11:$BL$26)</f>
        <v>0</v>
      </c>
      <c r="BR36" s="99">
        <f>SUMIF('Saturday Race 3-19-22'!$B$11:$B$26,$B36,'Saturday Race 3-19-22'!$BO$11:$BO$26)</f>
        <v>0</v>
      </c>
      <c r="BS36" s="99">
        <f>SUMIF('Saturday Race 3-19-22'!$B$11:$B$26,$B36,'Saturday Race 3-19-22'!$BR$11:$BR$26)</f>
        <v>0</v>
      </c>
      <c r="BT36" s="99">
        <f>SUMIF('Sunday Races 4-10-22'!$B$11:$B$26,$B36,'Sunday Races 4-10-22'!$BF$11:$BF$26)</f>
        <v>0</v>
      </c>
      <c r="BU36" s="99">
        <f>SUMIF('Sunday Races 4-10-22'!$B$11:$B$26,$B36,'Sunday Races 4-10-22'!$BI$11:$BI$26)</f>
        <v>0</v>
      </c>
      <c r="BV36" s="99">
        <f>SUMIF('Sunday Races 4-10-22'!$B$11:$B$26,$B36,'Sunday Races 4-10-22'!$BL$11:$BL$26)</f>
        <v>0</v>
      </c>
      <c r="BW36" s="99">
        <f>SUMIF('Sunday Races 4-10-22'!$B$11:$B$26,$B36,'Sunday Races 4-10-22'!$BO$11:$BO$26)</f>
        <v>0</v>
      </c>
      <c r="BX36" s="99">
        <f>SUMIF('Sunday Races 4-10-22'!$B$11:$B$26,$B36,'Sunday Races 4-10-22'!$BR$11:$BR$26)</f>
        <v>0</v>
      </c>
      <c r="BY36" s="99">
        <f>SUMIF('Easter One Day 4-16-22 FS'!$B$11:$B$26,$B36,'Easter One Day 4-16-22 FS'!$BF$11:$BF$26)</f>
        <v>0</v>
      </c>
      <c r="BZ36" s="99">
        <f>SUMIF('Easter One Day 4-16-22 FS'!$B$11:$B$26,$B36,'Easter One Day 4-16-22 FS'!$BI$11:$BI$26)</f>
        <v>0</v>
      </c>
      <c r="CA36" s="99">
        <f>SUMIF('Easter One Day 4-16-22 FS'!$B$11:$B$26,$B36,'Easter One Day 4-16-22 FS'!$BL$11:$BL$26)</f>
        <v>0</v>
      </c>
      <c r="CB36" s="99">
        <f>SUMIF('Easter One Day 4-16-22 FS'!$B$11:$B$26,$B36,'Easter One Day 4-16-22 FS'!$BO$11:$BO$26)</f>
        <v>0</v>
      </c>
      <c r="CC36" s="99">
        <f>SUMIF('Easter One Day 4-16-22 FS'!$B$11:$B$26,$B36,'Easter One Day 4-16-22 FS'!$BR$11:$BR$26)</f>
        <v>0</v>
      </c>
      <c r="CD36" s="99">
        <f>SUMIF('Easter One Day 4-16-22 TH'!$B$11:$B$26,$B36,'Easter One Day 4-16-22 TH'!$BF$11:$BF$26)</f>
        <v>0</v>
      </c>
      <c r="CE36" s="99">
        <f>SUMIF('Easter One Day 4-16-22 TH'!$B$11:$B$26,$B36,'Easter One Day 4-16-22 TH'!$BI$11:$BI$26)</f>
        <v>0</v>
      </c>
      <c r="CF36" s="99">
        <f>SUMIF('Easter One Day 4-16-22 TH'!$B$11:$B$26,$B36,'Easter One Day 4-16-22 TH'!$BL$11:$BL$26)</f>
        <v>0</v>
      </c>
      <c r="CG36" s="99">
        <f>SUMIF('Easter One Day 4-16-22 TH'!$B$11:$B$26,$B36,'Easter One Day 4-16-22 TH'!$BO$11:$BO$26)</f>
        <v>0</v>
      </c>
      <c r="CH36" s="99">
        <f>SUMIF('Easter One Day 4-16-22 TH'!$B$11:$B$26,$B36,'Easter One Day 4-16-22 TH'!$BR$11:$BR$26)</f>
        <v>0</v>
      </c>
      <c r="CI36" s="99">
        <f>SUMIF('Sunday Races 5-1-22'!$B$11:$B$28,$B36,'Sunday Races 5-1-22'!$BF$11:$BF$28)</f>
        <v>0</v>
      </c>
      <c r="CJ36" s="99">
        <f>SUMIF('Sunday Races 5-1-22'!$B$11:$B$28,$B36,'Sunday Races 5-1-22'!$BI$11:$BI$28)</f>
        <v>0</v>
      </c>
      <c r="CK36" s="99">
        <f>SUMIF('Sunday Races 5-1-22'!$B$11:$B$28,$B36,'Sunday Races 5-1-22'!$BL$11:$BL$28)</f>
        <v>0</v>
      </c>
      <c r="CL36" s="99">
        <f>SUMIF('Sunday Races 5-1-22'!$B$11:$B$28,$B36,'Sunday Races 5-1-22'!$BO$11:$BO$28)</f>
        <v>0</v>
      </c>
      <c r="CM36" s="99">
        <f>SUMIF('Sunday Races 5-1-22'!$B$11:$B$28,$B36,'Sunday Races 5-1-22'!$BR$11:$BR$28)</f>
        <v>0</v>
      </c>
      <c r="CN36" s="99">
        <f>SUMIF('Long Distance Race 5-7-22'!$B$11:$B$27,$B36,'Long Distance Race 5-7-22'!$BF$11:$BF$27)</f>
        <v>0</v>
      </c>
      <c r="CO36" s="99">
        <f>SUMIF('Long Distance Race 5-7-22'!$B$11:$B$27,$B36,'Long Distance Race 5-7-22'!$BI$11:$BI$27)</f>
        <v>0</v>
      </c>
      <c r="CP36" s="99">
        <f>SUMIF('Long Distance Race 5-7-22'!$B$11:$B$27,$B36,'Long Distance Race 5-7-22'!$BL$11:$BL$27)</f>
        <v>0</v>
      </c>
      <c r="CQ36" s="99">
        <f>SUMIF('Long Distance Race 5-7-22'!$B$11:$B$27,$B36,'Long Distance Race 5-7-22'!$BO$11:$BO$27)</f>
        <v>0</v>
      </c>
      <c r="CR36" s="99">
        <f>SUMIF('Long Distance Race 5-7-22'!$B$11:$B$27,$B36,'Long Distance Race 5-7-22'!$BR$11:$BR$27)</f>
        <v>0</v>
      </c>
      <c r="CS36" s="99">
        <f>SUMIF('Memorial Day Regatta 5-28-22 Op'!$B$11:$B$27,$B36,'Memorial Day Regatta 5-28-22 Op'!$BF$11:$BF$27)</f>
        <v>0</v>
      </c>
      <c r="CT36" s="99">
        <f>SUMIF('Memorial Day Regatta 5-28-22 Op'!$B$11:$B$27,$B36,'Memorial Day Regatta 5-28-22 Op'!$BI$11:$BI$27)</f>
        <v>0</v>
      </c>
      <c r="CU36" s="99">
        <f>SUMIF('Memorial Day Regatta 5-28-22 Op'!$B$11:$B$27,$B36,'Memorial Day Regatta 5-28-22 Op'!$BL$11:$BL$27)</f>
        <v>0</v>
      </c>
      <c r="CV36" s="99">
        <f>SUMIF('Memorial Day Regatta 5-28-22 Op'!$B$11:$B$27,$B36,'Memorial Day Regatta 5-28-22 Op'!$BO$11:$BO$27)</f>
        <v>0</v>
      </c>
      <c r="CW36" s="99">
        <f>SUMIF('Memorial Day Regatta 5-28-22 Op'!$B$11:$B$27,$B36,'Memorial Day Regatta 5-28-22 Op'!$BR$11:$BR$27)</f>
        <v>0</v>
      </c>
      <c r="CX36" s="99">
        <f>SUMIF('Sunday Races 6-5-22'!$B$11:$B$28,$B36,'Sunday Races 6-5-22'!$BF$11:$BF$28)</f>
        <v>0</v>
      </c>
      <c r="CY36" s="99">
        <f>SUMIF('Sunday Races 6-5-22'!$B$11:$B$28,$B36,'Sunday Races 6-5-22'!$BI$11:$BI$28)</f>
        <v>0</v>
      </c>
      <c r="CZ36" s="99">
        <f>SUMIF('Sunday Races 6-5-22'!$B$11:$B$28,$B36,'Sunday Races 6-5-22'!$BL$11:$BL$28)</f>
        <v>0</v>
      </c>
      <c r="DA36" s="99">
        <f>SUMIF('Sunday Races 6-5-22'!$B$11:$B$28,$B36,'Sunday Races 6-5-22'!$BO$11:$BO$28)</f>
        <v>0</v>
      </c>
      <c r="DB36" s="99">
        <f>SUMIF('Sunday Races 6-5-22'!$B$11:$B$28,$B36,'Sunday Races 6-5-22'!$BR$11:$BR$28)</f>
        <v>0</v>
      </c>
      <c r="DC36" s="99">
        <f>SUMIF('Sunday Races 6-12-22'!$B$11:$B$24,$B36,'Sunday Races 6-12-22'!$BF$11:$BF$24)</f>
        <v>0</v>
      </c>
      <c r="DD36" s="99">
        <f>SUMIF('Sunday Races 6-12-22'!$B$11:$B$24,$B36,'Sunday Races 6-12-22'!$BI$11:$BI$24)</f>
        <v>0</v>
      </c>
      <c r="DE36" s="99">
        <f>SUMIF('Sunday Races 6-12-22'!$B$11:$B$24,$B36,'Sunday Races 6-12-22'!$BL$11:$BL$24)</f>
        <v>0</v>
      </c>
      <c r="DF36" s="99">
        <f>SUMIF('Sunday Races 6-12-22'!$B$11:$B$24,$B36,'Sunday Races 6-12-22'!$BO$11:$BO$24)</f>
        <v>0</v>
      </c>
      <c r="DG36" s="99">
        <f>SUMIF('Sunday Races 6-12-22'!$B$11:$B$24,$B36,'Sunday Races 6-12-22'!$BR$11:$BR$24)</f>
        <v>0</v>
      </c>
      <c r="DH36" s="99">
        <f>SUMIF('Saturday Races 6-18-22'!$B$11:$B$24,$B36,'Saturday Races 6-18-22'!$BF$11:$BF$24)</f>
        <v>0</v>
      </c>
      <c r="DI36" s="99">
        <f>SUMIF('Saturday Races 6-18-22'!$B$11:$B$24,$B36,'Saturday Races 6-18-22'!$BI$11:$BI$24)</f>
        <v>0</v>
      </c>
      <c r="DJ36" s="99">
        <f>SUMIF('Saturday Races 6-18-22'!$B$11:$B$24,$B36,'Saturday Races 6-18-22'!$BL$11:$BL$24)</f>
        <v>0</v>
      </c>
      <c r="DK36" s="99">
        <f>SUMIF('Saturday Races 6-18-22'!$B$11:$B$24,$B36,'Saturday Races 6-18-22'!$BO$11:$BO$24)</f>
        <v>0</v>
      </c>
      <c r="DL36" s="99">
        <f>SUMIF('Saturday Races 6-18-22'!$B$11:$B$24,$B36,'Saturday Races 6-18-22'!$BR$11:$BR$24)</f>
        <v>0</v>
      </c>
      <c r="DM36" s="99">
        <f>SUMIF('Caldwell Cup 6-25-22 TH'!$B$11:$B$25,$B36,'Caldwell Cup 6-25-22 TH'!$BF$11:$BF$25)</f>
        <v>0</v>
      </c>
      <c r="DN36" s="99">
        <f>SUMIF('Caldwell Cup 6-25-22 TH'!$B$11:$B$25,$B36,'Caldwell Cup 6-25-22 TH'!$BI$11:$BI$25)</f>
        <v>0</v>
      </c>
      <c r="DO36" s="99">
        <f>SUMIF('Caldwell Cup 6-25-22 TH'!$B$11:$B$25,$B36,'Caldwell Cup 6-25-22 TH'!$BL$11:$BL$25)</f>
        <v>0</v>
      </c>
      <c r="DP36" s="99">
        <f>SUMIF('Caldwell Cup 6-25-22 TH'!$B$11:$B$25,$B36,'Caldwell Cup 6-25-22 TH'!$BO$11:$BO$25)</f>
        <v>0</v>
      </c>
      <c r="DQ36" s="99">
        <f>SUMIF('Caldwell Cup 6-25-22 TH'!$B$11:$B$25,$B36,'Caldwell Cup 6-25-22 TH'!$BR$11:$BR$25)</f>
        <v>0</v>
      </c>
      <c r="DR36" s="99">
        <f>SUMIF('Caldwell Cup 6-25-22 FS'!$B$11:$B$18,$B36,'Caldwell Cup 6-25-22 FS'!$BF$11:$BF$18)</f>
        <v>0</v>
      </c>
      <c r="DS36" s="99">
        <f>SUMIF('Caldwell Cup 6-25-22 FS'!$B$11:$B$18,$B36,'Caldwell Cup 6-25-22 FS'!$BI$11:$BI$18)</f>
        <v>0</v>
      </c>
      <c r="DT36" s="99">
        <f>SUMIF('Caldwell Cup 6-25-22 FS'!$B$11:$B$18,$B36,'Caldwell Cup 6-25-22 FS'!$BL$11:$BL$18)</f>
        <v>0</v>
      </c>
      <c r="DU36" s="99">
        <f>SUMIF('Caldwell Cup 6-25-22 FS'!$B$11:$B$18,$B36,'Caldwell Cup 6-25-22 FS'!$BO$11:$BO$18)</f>
        <v>0</v>
      </c>
      <c r="DV36" s="99">
        <f>SUMIF('Caldwell Cup 6-25-22 FS'!$B$11:$B$18,$B36,'Caldwell Cup 6-25-22 FS'!$BR$11:$BR$18)</f>
        <v>0</v>
      </c>
      <c r="DW36" s="99">
        <f>SUMIF('Sunday Races 7-3-22'!$B$11:$B$25,$B36,'Sunday Races 7-3-22'!$BF$11:$BF$25)</f>
        <v>0</v>
      </c>
      <c r="DX36" s="99">
        <f>SUMIF('Sunday Races 7-3-22'!$B$11:$B$25,$B36,'Sunday Races 7-3-22'!$BI$11:$BI$25)</f>
        <v>0</v>
      </c>
      <c r="DY36" s="99">
        <f>SUMIF('Sunday Races 7-3-22'!$B$11:$B$25,$B36,'Sunday Races 7-3-22'!$BL$11:$BL$25)</f>
        <v>0</v>
      </c>
      <c r="DZ36" s="99">
        <f>SUMIF('Sunday Races 7-3-22'!$B$11:$B$25,$B36,'Sunday Races 7-3-22'!$BO$11:$BO$25)</f>
        <v>0</v>
      </c>
      <c r="EA36" s="99">
        <f>SUMIF('Sunday Races 7-3-22'!$B$11:$B$25,$B36,'Sunday Races 7-3-22'!$BR$11:$BR$25)</f>
        <v>0</v>
      </c>
      <c r="EB36" s="99">
        <f>SUMIF('Sunday Races 7-31-22'!$B$11:$B$25,$B36,'Sunday Races 7-31-22'!$BF$11:$BF$25)</f>
        <v>0</v>
      </c>
      <c r="EC36" s="99">
        <f>SUMIF('Sunday Races 7-31-22'!$B$11:$B$25,$B36,'Sunday Races 7-31-22'!$BI$11:$BI$25)</f>
        <v>0</v>
      </c>
      <c r="ED36" s="99">
        <f>SUMIF('Sunday Races 7-31-22'!$B$11:$B$25,$B36,'Sunday Races 7-31-22'!$BL$11:$BL$25)</f>
        <v>0</v>
      </c>
      <c r="EE36" s="99">
        <f>SUMIF('Sunday Races 7-31-22'!$B$11:$B$25,$B36,'Sunday Races 7-31-22'!$BO$11:$BO$25)</f>
        <v>0</v>
      </c>
      <c r="EF36" s="99">
        <f>SUMIF('Sunday Races 7-31-22'!$B$11:$B$25,$B36,'Sunday Races 7-31-22'!$BR$11:$BR$25)</f>
        <v>0</v>
      </c>
      <c r="EG36" s="99">
        <f>SUMIF('Sunday Races 8-14-22'!$B$11:$B$25,$B36,'Sunday Races 8-14-22'!$BF$11:$BF$25)</f>
        <v>0</v>
      </c>
      <c r="EH36" s="99">
        <f>SUMIF('Sunday Races 8-14-22'!$B$11:$B$25,$B36,'Sunday Races 8-14-22'!$BI$11:$BI$25)</f>
        <v>0</v>
      </c>
      <c r="EI36" s="99">
        <f>SUMIF('Sunday Races 8-14-22'!$B$11:$B$25,$B36,'Sunday Races 8-14-22'!$BL$11:$BL$25)</f>
        <v>0</v>
      </c>
      <c r="EJ36" s="99">
        <f>SUMIF('Sunday Races 8-14-22'!$B$11:$B$25,$B36,'Sunday Races 8-14-22'!$BO$11:$BO$25)</f>
        <v>0</v>
      </c>
      <c r="EK36" s="99">
        <f>SUMIF('Sunday Races 8-14-22'!$B$11:$B$25,$B36,'Sunday Races 8-14-22'!$BR$11:$BR$25)</f>
        <v>0</v>
      </c>
      <c r="EL36" s="99">
        <f>SUMIF('Saturday Races 8-20-22'!$B$11:$B$25,$B36,'Saturday Races 8-20-22'!$BF$11:$BF$25)</f>
        <v>0</v>
      </c>
      <c r="EM36" s="99">
        <f>SUMIF('Saturday Races 8-20-22'!$B$11:$B$25,$B36,'Saturday Races 8-20-22'!$BI$11:$BI$25)</f>
        <v>0</v>
      </c>
      <c r="EN36" s="99">
        <f>SUMIF('Saturday Races 8-20-22'!$B$11:$B$25,$B36,'Saturday Races 8-20-22'!$BL$11:$BL$25)</f>
        <v>0</v>
      </c>
      <c r="EO36" s="99">
        <f>SUMIF('Saturday Races 8-20-22'!$B$11:$B$25,$B36,'Saturday Races 8-20-22'!$BO$11:$BO$25)</f>
        <v>0</v>
      </c>
      <c r="EP36" s="99">
        <f>SUMIF('Saturday Races 8-20-22'!$B$11:$B$25,$B36,'Saturday Races 8-20-22'!$BR$11:$BR$25)</f>
        <v>0</v>
      </c>
      <c r="EQ36" s="99">
        <f>SUMIF('Sunday Races 9-11-22'!$B$11:$B$20,$B36,'Sunday Races 9-11-22'!$BF$11:$BF$20)</f>
        <v>0</v>
      </c>
      <c r="ER36" s="99">
        <f>SUMIF('Sunday Races 9-11-22'!$B$11:$B$20,$B36,'Sunday Races 9-11-22'!$BI$11:$BI$20)</f>
        <v>0</v>
      </c>
      <c r="ES36" s="99">
        <f>SUMIF('Sunday Races 9-11-22'!$B$11:$B$20,$B36,'Sunday Races 9-11-22'!$BL$11:$BL$20)</f>
        <v>0</v>
      </c>
      <c r="ET36" s="99">
        <f>SUMIF('Sunday Races 9-11-22'!$B$11:$B$20,$B36,'Sunday Races 9-11-22'!$BO$11:$BO$20)</f>
        <v>0</v>
      </c>
      <c r="EU36" s="99">
        <f>SUMIF('Sunday Races 9-11-22'!$B$11:$B$20,$B36,'Sunday Races 9-11-22'!$BR$11:$BR$20)</f>
        <v>0</v>
      </c>
      <c r="EV36" s="99">
        <f>SUMIF('2022-09-17 Leukemia Cup TH'!$B$11:$B$26,$B36,'2022-09-17 Leukemia Cup TH'!$BF$11:$BF$26)</f>
        <v>0</v>
      </c>
      <c r="EW36" s="99">
        <f>SUMIF('2022-09-17 Leukemia Cup TH'!$B$11:$B$26,$B36,'2022-09-17 Leukemia Cup TH'!$BI$11:$BI$26)</f>
        <v>0</v>
      </c>
      <c r="EX36" s="99">
        <f>SUMIF('2022-09-17 Leukemia Cup TH'!$B$11:$B$26,$B36,'2022-09-17 Leukemia Cup TH'!$BL$11:$BL$26)</f>
        <v>0</v>
      </c>
      <c r="EY36" s="99">
        <f>SUMIF('2022-09-17 Leukemia Cup TH'!$B$11:$B$26,$B36,'2022-09-17 Leukemia Cup TH'!$BO$11:$BO$26)</f>
        <v>0</v>
      </c>
      <c r="EZ36" s="99">
        <f>SUMIF('2022-09-17 Leukemia Cup TH'!$B$11:$B$26,$B36,'2022-09-17 Leukemia Cup TH'!$BR$11:$BR$26)</f>
        <v>0</v>
      </c>
      <c r="FA36" s="99">
        <f>SUMIF('Smith-Berry LDR 9-24-22'!$B$11:$B$28,$B36,'Smith-Berry LDR 9-24-22'!$BF$11:$BF$28)</f>
        <v>0</v>
      </c>
      <c r="FB36" s="99">
        <f>SUMIF('Smith-Berry LDR 9-24-22'!$B$11:$B$28,$B36,'Smith-Berry LDR 9-24-22'!$BI$11:$BI$28)</f>
        <v>0</v>
      </c>
      <c r="FC36" s="99">
        <f>SUMIF('Smith-Berry LDR 9-24-22'!$B$11:$B$28,$B36,'Smith-Berry LDR 9-24-22'!$BL$11:$BL$28)</f>
        <v>0</v>
      </c>
      <c r="FD36" s="99">
        <f>SUMIF('Smith-Berry LDR 9-24-22'!$B$11:$B$28,$B36,'Smith-Berry LDR 9-24-22'!$BO$11:$BO$28)</f>
        <v>0</v>
      </c>
      <c r="FE36" s="99">
        <f>SUMIF('Smith-Berry LDR 9-24-22'!$B$11:$B$28,$B36,'Smith-Berry LDR 9-24-22'!$BR$11:$BR$28)</f>
        <v>0</v>
      </c>
      <c r="FF36" s="99">
        <f>SUMIF('Sunday Races 10-9-22'!$B$11:$B$15,$B36,'Sunday Races 10-9-22'!$BF$11:$BF$15)</f>
        <v>0</v>
      </c>
      <c r="FG36" s="99">
        <f>SUMIF('Sunday Races 10-9-22'!$B$11:$B$15,$B36,'Sunday Races 10-9-22'!$BI$11:$BI$15)</f>
        <v>0</v>
      </c>
      <c r="FH36" s="99">
        <f>SUMIF('Sunday Races 10-9-22'!$B$11:$B$15,$B36,'Sunday Races 10-9-22'!$BL$11:$BL$15)</f>
        <v>0</v>
      </c>
      <c r="FI36" s="99">
        <f>SUMIF('Sunday Races 10-9-22'!$B$11:$B$15,$B36,'Sunday Races 10-9-22'!$BO$11:$BO$15)</f>
        <v>0</v>
      </c>
      <c r="FJ36" s="99">
        <f>SUMIF('Sunday Races 10-9-22'!$B$11:$B$15,$B36,'Sunday Races 10-9-22'!$BR$11:$BR$15)</f>
        <v>0</v>
      </c>
      <c r="FK36" s="99">
        <f>SUMIF('Great Pumpkin Regatta 10-15-22'!$B$11:$B$53,$B36,'Great Pumpkin Regatta 10-15-22'!$BF$11:$BF$53)</f>
        <v>19</v>
      </c>
      <c r="FL36" s="99">
        <f>SUMIF('Great Pumpkin Regatta 10-15-22'!$B$11:$B$53,$B36,'Great Pumpkin Regatta 10-15-22'!$BI$11:$BI$53)</f>
        <v>22</v>
      </c>
      <c r="FM36" s="99">
        <f>SUMIF('Great Pumpkin Regatta 10-15-22'!$B$11:$B$53,$B36,'Great Pumpkin Regatta 10-15-22'!$BL$11:$BL$53)</f>
        <v>16</v>
      </c>
      <c r="FN36" s="99">
        <f>SUMIF('Great Pumpkin Regatta 10-15-22'!$B$11:$B$53,$B36,'Great Pumpkin Regatta 10-15-22'!$BO$11:$BO$53)</f>
        <v>18</v>
      </c>
      <c r="FO36" s="99">
        <f>SUMIF('Great Pumpkin Regatta 10-15-22'!$B$11:$B$53,$B36,'Great Pumpkin Regatta 10-15-22'!$BR$11:$BR$53)</f>
        <v>0</v>
      </c>
      <c r="FP36" s="99">
        <f>SUMIF('Sunday Races 10-23-22'!$B$11:$B$16,$B36,'Sunday Races 10-23-22'!$BF$11:$BF$16)</f>
        <v>0</v>
      </c>
      <c r="FQ36" s="99">
        <f>SUMIF('Sunday Races 10-23-22'!$B$11:$B$16,$B36,'Sunday Races 10-23-22'!$BI$11:$BI$16)</f>
        <v>0</v>
      </c>
      <c r="FR36" s="99">
        <f>SUMIF('Sunday Races 10-23-22'!$B$11:$B$16,$B36,'Sunday Races 10-23-22'!$BL$11:$BL$16)</f>
        <v>0</v>
      </c>
      <c r="FS36" s="99">
        <f>SUMIF('Sunday Races 10-23-22'!$B$11:$B$16,$B36,'Sunday Races 10-23-22'!$BO$11:$BO$16)</f>
        <v>0</v>
      </c>
      <c r="FT36" s="99">
        <f>SUMIF('Sunday Races 10-23-22'!$B$11:$B$16,$B36,'Sunday Races 10-23-22'!$BR$11:$BR$16)</f>
        <v>0</v>
      </c>
      <c r="FU36" s="100"/>
      <c r="FV36" s="101"/>
      <c r="FW36" s="102">
        <f t="shared" si="52"/>
        <v>22</v>
      </c>
      <c r="FX36" s="102">
        <f t="shared" si="52"/>
        <v>19</v>
      </c>
      <c r="FY36" s="102">
        <f t="shared" si="52"/>
        <v>18</v>
      </c>
      <c r="FZ36" s="102">
        <f t="shared" si="52"/>
        <v>16</v>
      </c>
      <c r="GA36" s="102">
        <f t="shared" si="52"/>
        <v>0</v>
      </c>
      <c r="GB36" s="102">
        <f t="shared" si="52"/>
        <v>0</v>
      </c>
      <c r="GC36" s="102">
        <f t="shared" si="52"/>
        <v>0</v>
      </c>
      <c r="GD36" s="102">
        <f t="shared" si="52"/>
        <v>0</v>
      </c>
      <c r="GE36" s="102">
        <f t="shared" si="52"/>
        <v>0</v>
      </c>
      <c r="GF36" s="102">
        <f t="shared" si="52"/>
        <v>0</v>
      </c>
      <c r="GG36" s="102">
        <f t="shared" si="42"/>
        <v>0</v>
      </c>
      <c r="GH36" s="102">
        <f t="shared" si="42"/>
        <v>0</v>
      </c>
      <c r="GI36" s="102">
        <f t="shared" si="42"/>
        <v>0</v>
      </c>
      <c r="GJ36" s="102">
        <f t="shared" si="42"/>
        <v>0</v>
      </c>
      <c r="GK36" s="102">
        <f t="shared" si="42"/>
        <v>0</v>
      </c>
      <c r="GL36" s="102">
        <f t="shared" si="42"/>
        <v>0</v>
      </c>
      <c r="GM36" s="102">
        <f t="shared" si="42"/>
        <v>0</v>
      </c>
      <c r="GN36" s="102">
        <f t="shared" si="42"/>
        <v>0</v>
      </c>
      <c r="GO36" s="102">
        <f t="shared" si="42"/>
        <v>0</v>
      </c>
      <c r="GP36" s="102">
        <f t="shared" si="42"/>
        <v>0</v>
      </c>
      <c r="GQ36" s="102">
        <f t="shared" si="43"/>
        <v>0</v>
      </c>
      <c r="GR36" s="102">
        <f t="shared" si="43"/>
        <v>0</v>
      </c>
      <c r="GS36" s="102">
        <f t="shared" si="43"/>
        <v>0</v>
      </c>
      <c r="GT36" s="102">
        <f t="shared" si="43"/>
        <v>0</v>
      </c>
      <c r="GU36" s="102">
        <f t="shared" si="43"/>
        <v>0</v>
      </c>
      <c r="GV36" s="102">
        <f t="shared" si="43"/>
        <v>0</v>
      </c>
      <c r="GW36" s="102">
        <f t="shared" si="43"/>
        <v>0</v>
      </c>
      <c r="GX36" s="102">
        <f t="shared" si="43"/>
        <v>0</v>
      </c>
      <c r="GY36" s="102">
        <f t="shared" si="43"/>
        <v>0</v>
      </c>
      <c r="GZ36" s="102">
        <f t="shared" si="43"/>
        <v>0</v>
      </c>
      <c r="HA36" s="102">
        <f t="shared" si="44"/>
        <v>0</v>
      </c>
      <c r="HB36" s="102">
        <f t="shared" si="44"/>
        <v>0</v>
      </c>
      <c r="HC36" s="102">
        <f t="shared" si="44"/>
        <v>0</v>
      </c>
      <c r="HD36" s="102">
        <f t="shared" si="44"/>
        <v>0</v>
      </c>
      <c r="HE36" s="102">
        <f t="shared" si="44"/>
        <v>0</v>
      </c>
      <c r="HF36" s="102">
        <f t="shared" si="44"/>
        <v>0</v>
      </c>
      <c r="HG36" s="102">
        <f t="shared" si="44"/>
        <v>0</v>
      </c>
      <c r="HH36" s="102">
        <f t="shared" si="44"/>
        <v>0</v>
      </c>
      <c r="HI36" s="102">
        <f t="shared" si="44"/>
        <v>0</v>
      </c>
      <c r="HJ36" s="102">
        <f t="shared" si="44"/>
        <v>0</v>
      </c>
      <c r="HK36" s="102">
        <f t="shared" si="45"/>
        <v>0</v>
      </c>
      <c r="HL36" s="102">
        <f t="shared" si="45"/>
        <v>0</v>
      </c>
      <c r="HM36" s="102">
        <f t="shared" si="45"/>
        <v>0</v>
      </c>
      <c r="HN36" s="102">
        <f t="shared" si="45"/>
        <v>0</v>
      </c>
      <c r="HO36" s="102">
        <f t="shared" si="45"/>
        <v>0</v>
      </c>
      <c r="HP36" s="102">
        <f t="shared" si="45"/>
        <v>0</v>
      </c>
      <c r="HQ36" s="102">
        <f t="shared" si="45"/>
        <v>0</v>
      </c>
      <c r="HR36" s="102">
        <f t="shared" si="45"/>
        <v>0</v>
      </c>
      <c r="HS36" s="102">
        <f t="shared" si="45"/>
        <v>0</v>
      </c>
      <c r="HT36" s="102">
        <f t="shared" si="45"/>
        <v>0</v>
      </c>
      <c r="HU36" s="102">
        <f t="shared" si="46"/>
        <v>0</v>
      </c>
      <c r="HV36" s="102">
        <f t="shared" si="46"/>
        <v>0</v>
      </c>
      <c r="HW36" s="102">
        <f t="shared" si="46"/>
        <v>0</v>
      </c>
      <c r="HX36" s="102">
        <f t="shared" si="46"/>
        <v>0</v>
      </c>
      <c r="HY36" s="102">
        <f t="shared" si="46"/>
        <v>0</v>
      </c>
      <c r="HZ36" s="102">
        <f t="shared" si="46"/>
        <v>0</v>
      </c>
      <c r="IA36" s="102">
        <f t="shared" si="46"/>
        <v>0</v>
      </c>
      <c r="IB36" s="102">
        <f t="shared" si="46"/>
        <v>0</v>
      </c>
      <c r="IC36" s="102">
        <f t="shared" si="46"/>
        <v>0</v>
      </c>
      <c r="ID36" s="102">
        <f t="shared" si="46"/>
        <v>0</v>
      </c>
      <c r="IE36" s="102">
        <f t="shared" si="47"/>
        <v>0</v>
      </c>
      <c r="IF36" s="102">
        <f t="shared" si="47"/>
        <v>0</v>
      </c>
      <c r="IG36" s="102">
        <f t="shared" si="47"/>
        <v>0</v>
      </c>
      <c r="IH36" s="102">
        <f t="shared" si="47"/>
        <v>0</v>
      </c>
      <c r="II36" s="102">
        <f t="shared" si="47"/>
        <v>0</v>
      </c>
      <c r="IJ36" s="102">
        <f t="shared" si="47"/>
        <v>0</v>
      </c>
      <c r="IK36" s="102">
        <f t="shared" si="47"/>
        <v>0</v>
      </c>
      <c r="IL36" s="102">
        <f t="shared" si="47"/>
        <v>0</v>
      </c>
      <c r="IM36" s="102">
        <f t="shared" si="47"/>
        <v>0</v>
      </c>
      <c r="IN36" s="102">
        <f t="shared" si="47"/>
        <v>0</v>
      </c>
      <c r="IO36" s="102">
        <f t="shared" si="47"/>
        <v>0</v>
      </c>
      <c r="IP36" s="102">
        <f t="shared" si="47"/>
        <v>0</v>
      </c>
      <c r="IQ36" s="102">
        <f t="shared" si="47"/>
        <v>0</v>
      </c>
      <c r="IR36" s="102">
        <f t="shared" si="47"/>
        <v>0</v>
      </c>
      <c r="IS36" s="102">
        <f t="shared" si="47"/>
        <v>0</v>
      </c>
      <c r="IU36" s="99">
        <f>SUMIF('2021 Club Championship Crew'!$B$11:$B$14,$B36,'2021 Club Championship Crew'!$BN$11:$BN$14)</f>
        <v>0</v>
      </c>
      <c r="IV36" s="99">
        <f>SUMIF('2021 Club Championship Crew'!$B$11:$B$14,$B36,'2021 Club Championship Crew'!$BQ$11:$BQ$14)</f>
        <v>0</v>
      </c>
      <c r="IW36" s="99">
        <f>SUMIF('2021 Club Championship Crew'!$B$11:$B$14,$B36,'2021 Club Championship Crew'!$BT$11:$BT$14)</f>
        <v>0</v>
      </c>
      <c r="IX36" s="99">
        <f>SUMIF('2021 Club Championship Crew'!$B$11:$B$14,$B36,'2021 Club Championship Crew'!$BW$11:$BW$14)</f>
        <v>0</v>
      </c>
      <c r="IY36" s="99">
        <f>SUMIF('2021 Club Championship Crew'!$B$11:$B$14,$B36,'2021 Club Championship Crew'!$CC$11:$CC$14)</f>
        <v>0</v>
      </c>
    </row>
    <row r="37" spans="1:259" ht="15" customHeight="1" x14ac:dyDescent="0.2">
      <c r="A37" s="400" t="s">
        <v>1376</v>
      </c>
      <c r="B37" s="103" t="s">
        <v>1336</v>
      </c>
      <c r="C37" s="96">
        <f t="shared" si="48"/>
        <v>4</v>
      </c>
      <c r="D37" s="97">
        <f t="shared" si="49"/>
        <v>70</v>
      </c>
      <c r="E37" s="96">
        <f t="shared" si="50"/>
        <v>70</v>
      </c>
      <c r="F37" s="98">
        <f t="shared" si="51"/>
        <v>0.17499999999999999</v>
      </c>
      <c r="G37" s="99">
        <f>SUMIF('Saturday Race 11-06-21'!$B$11:$B$24,$B37,'Saturday Race 11-06-21'!$BF$11:$BF$24)</f>
        <v>0</v>
      </c>
      <c r="H37" s="99">
        <f>SUMIF('Saturday Race 11-06-21'!$B$11:$B$24,$B37,'Saturday Race 11-06-21'!$BI$11:$BI$24)</f>
        <v>0</v>
      </c>
      <c r="I37" s="99">
        <f>SUMIF('Saturday Race 11-06-21'!$B$11:$B$24,$B37,'Saturday Race 11-06-21'!$BL$11:$BL$24)</f>
        <v>0</v>
      </c>
      <c r="J37" s="99">
        <f>SUMIF('Saturday Race 11-06-21'!$B$11:$B$24,$B37,'Saturday Race 11-06-21'!$BO$11:$BO$24)</f>
        <v>0</v>
      </c>
      <c r="K37" s="99">
        <f>SUMIF('Saturday Race 11-06-21'!$B$11:$B$24,$B37,'Saturday Race 11-06-21'!$BR$11:$BR$24)</f>
        <v>0</v>
      </c>
      <c r="L37" s="99">
        <f>SUMIF('Saturday Race 11-20-21'!$B$11:$B$24,$B37,'Saturday Race 11-20-21'!$BF$11:$BF$24)</f>
        <v>0</v>
      </c>
      <c r="M37" s="99">
        <f>SUMIF('Saturday Race 11-20-21'!$B$11:$B$24,$B37,'Saturday Race 11-20-21'!$BI$11:$BI$24)</f>
        <v>0</v>
      </c>
      <c r="N37" s="99">
        <f>SUMIF('Saturday Race 11-20-21'!$B$11:$B$24,$B37,'Saturday Race 11-20-21'!$BL$11:$BL$24)</f>
        <v>0</v>
      </c>
      <c r="O37" s="99">
        <f>SUMIF('Saturday Race 11-20-21'!$B$11:$B$24,$B37,'Saturday Race 11-20-21'!$BO$11:$BO$24)</f>
        <v>0</v>
      </c>
      <c r="P37" s="99">
        <f>SUMIF('Saturday Race 11-20-21'!$B$11:$B$24,$B37,'Saturday Race 11-20-21'!$BR$11:$BR$24)</f>
        <v>0</v>
      </c>
      <c r="Q37" s="99">
        <f>SUMIF('One Day 12-04-21 Scots'!$B$11:$B$24,$B37,'One Day 12-04-21 Scots'!$BF$11:$BF$24)</f>
        <v>0</v>
      </c>
      <c r="R37" s="99">
        <f>SUMIF('One Day 12-04-21 Scots'!$B$11:$B$24,$B37,'One Day 12-04-21 Scots'!$BI$11:$BI$24)</f>
        <v>0</v>
      </c>
      <c r="S37" s="99">
        <f>SUMIF('One Day 12-04-21 Scots'!$B$11:$B$24,$B37,'One Day 12-04-21 Scots'!$BL$11:$BL$24)</f>
        <v>0</v>
      </c>
      <c r="T37" s="99">
        <f>SUMIF('One Day 12-04-21 Scots'!$B$11:$B$24,$B37,'One Day 12-04-21 Scots'!$BO$11:$BO$24)</f>
        <v>0</v>
      </c>
      <c r="U37" s="99">
        <f>SUMIF('One Day 12-04-21 Scots'!$B$11:$B$24,$B37,'One Day 12-04-21 Scots'!$BR$11:$BR$24)</f>
        <v>0</v>
      </c>
      <c r="V37" s="99">
        <f>SUMIF('One Day 12-04-21 Thistles'!$B$11:$B$25,$B37,'One Day 12-04-21 Thistles'!$BF$11:$BF$25)</f>
        <v>0</v>
      </c>
      <c r="W37" s="99">
        <f>SUMIF('One Day 12-04-21 Thistles'!$B$11:$B$25,$B37,'One Day 12-04-21 Thistles'!$BI$11:$BI$25)</f>
        <v>0</v>
      </c>
      <c r="X37" s="99">
        <f>SUMIF('One Day 12-04-21 Thistles'!$B$11:$B$25,$B37,'One Day 12-04-21 Thistles'!$BL$11:$BL$25)</f>
        <v>0</v>
      </c>
      <c r="Y37" s="99">
        <f>SUMIF('One Day 12-04-21 Thistles'!$B$11:$B$25,$B37,'One Day 12-04-21 Thistles'!$BO$11:$BO$25)</f>
        <v>0</v>
      </c>
      <c r="Z37" s="99">
        <f>SUMIF('One Day 12-04-21 Thistles'!$B$11:$B$25,$B37,'One Day 12-04-21 Thistles'!$BR$11:$BR$25)</f>
        <v>0</v>
      </c>
      <c r="AA37" s="99">
        <f>SUMIF('Saturday Race 1-08-22'!$B$11:$B$20,$B37,'Saturday Race 1-08-22'!$BF$11:$BF$20)</f>
        <v>0</v>
      </c>
      <c r="AB37" s="99">
        <f>SUMIF('Saturday Race 1-08-22'!$B$11:$B$20,$B37,'Saturday Race 1-08-22'!$BI$11:$BI$20)</f>
        <v>0</v>
      </c>
      <c r="AC37" s="99">
        <f>SUMIF('Saturday Race 1-08-22'!$B$11:$B$20,$B37,'Saturday Race 1-08-22'!$BL$11:$BL$20)</f>
        <v>0</v>
      </c>
      <c r="AD37" s="99">
        <f>SUMIF('Saturday Race 1-08-22'!$B$11:$B$20,$B37,'Saturday Race 1-08-22'!$BO$11:$BO$20)</f>
        <v>0</v>
      </c>
      <c r="AE37" s="99">
        <f>SUMIF('Saturday Race 1-08-22'!$B$11:$B$20,$B37,'Saturday Race 1-08-22'!$BR$11:$BR$20)</f>
        <v>0</v>
      </c>
      <c r="AF37" s="99">
        <f>SUMIF('Saturday Race 1-22-22'!$B$11:$B$20,$B37,'Saturday Race 1-22-22'!$BF$11:$BF$20)</f>
        <v>0</v>
      </c>
      <c r="AG37" s="99">
        <f>SUMIF('Saturday Race 1-22-22'!$B$11:$B$20,$B37,'Saturday Race 1-22-22'!$BI$11:$BI$20)</f>
        <v>0</v>
      </c>
      <c r="AH37" s="99">
        <f>SUMIF('Saturday Race 1-22-22'!$B$11:$B$20,$B37,'Saturday Race 1-22-22'!$BL$11:$BL$20)</f>
        <v>0</v>
      </c>
      <c r="AI37" s="99">
        <f>SUMIF('Saturday Race 1-22-22'!$B$11:$B$20,$B37,'Saturday Race 1-22-22'!$BO$11:$BO$20)</f>
        <v>0</v>
      </c>
      <c r="AJ37" s="99">
        <f>SUMIF('Saturday Race 1-22-22'!$B$11:$B$20,$B37,'Saturday Race 1-22-22'!$BR$11:$BR$20)</f>
        <v>0</v>
      </c>
      <c r="AK37" s="99">
        <f>SUMIF('Sunday Race 2-6-22'!$B$11:$B$20,$B37,'Sunday Race 2-6-22'!$BF$11:$BF$20)</f>
        <v>0</v>
      </c>
      <c r="AL37" s="99">
        <f>SUMIF('Sunday Race 2-6-22'!$B$11:$B$20,$B37,'Sunday Race 2-6-22'!$BI$11:$BI$20)</f>
        <v>0</v>
      </c>
      <c r="AM37" s="99">
        <f>SUMIF('Sunday Race 2-6-22'!$B$11:$B$20,$B37,'Sunday Race 2-6-22'!$BL$11:$BL$20)</f>
        <v>0</v>
      </c>
      <c r="AN37" s="99">
        <f>SUMIF('Sunday Race 2-6-22'!$B$11:$B$20,$B37,'Sunday Race 2-6-22'!$BO$11:$BO$20)</f>
        <v>0</v>
      </c>
      <c r="AO37" s="99">
        <f>SUMIF('Sunday Race 2-6-22'!$B$11:$B$20,$B37,'Sunday Race 2-6-22'!$BR$11:$BR$20)</f>
        <v>0</v>
      </c>
      <c r="AP37" s="99">
        <f>SUMIF('Chili One Day 2-12-22 Scots'!$B$11:$B$20,$B37,'Chili One Day 2-12-22 Scots'!$BF$11:$BF$20)</f>
        <v>0</v>
      </c>
      <c r="AQ37" s="99">
        <f>SUMIF('Chili One Day 2-12-22 Scots'!$B$11:$B$20,$B37,'Chili One Day 2-12-22 Scots'!$BI$11:$BI$20)</f>
        <v>0</v>
      </c>
      <c r="AR37" s="99">
        <f>SUMIF('Chili One Day 2-12-22 Scots'!$B$11:$B$20,$B37,'Chili One Day 2-12-22 Scots'!$BL$11:$BL$20)</f>
        <v>0</v>
      </c>
      <c r="AS37" s="99">
        <f>SUMIF('Chili One Day 2-12-22 Scots'!$B$11:$B$20,$B37,'Chili One Day 2-12-22 Scots'!$BO$11:$BO$20)</f>
        <v>0</v>
      </c>
      <c r="AT37" s="99">
        <f>SUMIF('Chili One Day 2-12-22 Scots'!$B$11:$B$20,$B37,'Chili One Day 2-12-22 Scots'!$BR$11:$BR$20)</f>
        <v>0</v>
      </c>
      <c r="AU37" s="99">
        <f>SUMIF('Chili One Day 2-12-22 Thistles'!$B$11:$B$20,$B37,'Chili One Day 2-12-22 Thistles'!$BF$11:$BF$20)</f>
        <v>0</v>
      </c>
      <c r="AV37" s="99">
        <f>SUMIF('Chili One Day 2-12-22 Thistles'!$B$11:$B$20,$B37,'Chili One Day 2-12-22 Thistles'!$BI$11:$BI$20)</f>
        <v>0</v>
      </c>
      <c r="AW37" s="99">
        <f>SUMIF('Chili One Day 2-12-22 Thistles'!$B$11:$B$20,$B37,'Chili One Day 2-12-22 Thistles'!$BL$11:$BL$20)</f>
        <v>0</v>
      </c>
      <c r="AX37" s="99">
        <f>SUMIF('Chili One Day 2-12-22 Thistles'!$B$11:$B$20,$B37,'Chili One Day 2-12-22 Thistles'!$BO$11:$BO$20)</f>
        <v>0</v>
      </c>
      <c r="AY37" s="99">
        <f>SUMIF('Chili One Day 2-12-22 Thistles'!$B$11:$B$20,$B37,'Chili One Day 2-12-22 Thistles'!$BR$11:$BR$20)</f>
        <v>0</v>
      </c>
      <c r="AZ37" s="99">
        <f>SUMIF('Sunday Race 2-20-22'!$B$11:$B$20,$B37,'Sunday Race 2-20-22'!$BF$11:$BF$20)</f>
        <v>0</v>
      </c>
      <c r="BA37" s="99">
        <f>SUMIF('Sunday Race 2-20-22'!$B$11:$B$20,$B37,'Sunday Race 2-20-22'!$BI$11:$BI$20)</f>
        <v>0</v>
      </c>
      <c r="BB37" s="99">
        <f>SUMIF('Sunday Race 2-20-22'!$B$11:$B$20,$B37,'Sunday Race 2-20-22'!$BL$11:$BL$20)</f>
        <v>0</v>
      </c>
      <c r="BC37" s="99">
        <f>SUMIF('Sunday Race 2-20-22'!$B$11:$B$20,$B37,'Sunday Race 2-20-22'!$BO$11:$BO$20)</f>
        <v>0</v>
      </c>
      <c r="BD37" s="99">
        <f>SUMIF('Sunday Race 2-20-22'!$B$11:$B$20,$B37,'Sunday Race 2-20-22'!$BR$11:$BR$20)</f>
        <v>0</v>
      </c>
      <c r="BE37" s="99">
        <f>SUMIF('Sunday Race 2-27-22'!$B$11:$B$20,$B37,'Sunday Race 2-27-22'!$BF$11:$BF$20)</f>
        <v>0</v>
      </c>
      <c r="BF37" s="99">
        <f>SUMIF('Sunday Race 2-27-22'!$B$11:$B$20,$B37,'Sunday Race 2-27-22'!$BI$11:$BI$20)</f>
        <v>0</v>
      </c>
      <c r="BG37" s="99">
        <f>SUMIF('Sunday Race 2-27-22'!$B$11:$B$20,$B37,'Sunday Race 2-27-22'!$BL$11:$BL$20)</f>
        <v>0</v>
      </c>
      <c r="BH37" s="99">
        <f>SUMIF('Sunday Race 2-27-22'!$B$11:$B$20,$B37,'Sunday Race 2-27-22'!$BO$11:$BO$20)</f>
        <v>0</v>
      </c>
      <c r="BI37" s="99">
        <f>SUMIF('Sunday Race 2-27-22'!$B$11:$B$20,$B37,'Sunday Race 2-27-22'!$BR$11:$BR$20)</f>
        <v>0</v>
      </c>
      <c r="BJ37" s="99">
        <f>SUMIF('Sunday Race 3-13-22'!$B$11:$B$21,$B37,'Sunday Race 3-13-22'!$BF$11:$BF$21)</f>
        <v>0</v>
      </c>
      <c r="BK37" s="99">
        <f>SUMIF('Sunday Race 3-13-22'!$B$11:$B$21,$B37,'Sunday Race 3-13-22'!$BI$11:$BI$21)</f>
        <v>0</v>
      </c>
      <c r="BL37" s="99">
        <f>SUMIF('Sunday Race 3-13-22'!$B$11:$B$21,$B37,'Sunday Race 3-13-22'!$BL$11:$BL$21)</f>
        <v>0</v>
      </c>
      <c r="BM37" s="99">
        <f>SUMIF('Sunday Race 3-13-22'!$B$11:$B$21,$B37,'Sunday Race 3-13-22'!$BO$11:$BO$21)</f>
        <v>0</v>
      </c>
      <c r="BN37" s="99">
        <f>SUMIF('Sunday Race 3-13-22'!$B$11:$B$21,$B37,'Sunday Race 3-13-22'!$BR$11:$BR$21)</f>
        <v>0</v>
      </c>
      <c r="BO37" s="99">
        <f>SUMIF('Saturday Race 3-19-22'!$B$11:$B$26,$B37,'Saturday Race 3-19-22'!$BF$11:$BF$26)</f>
        <v>0</v>
      </c>
      <c r="BP37" s="99">
        <f>SUMIF('Saturday Race 3-19-22'!$B$11:$B$26,$B37,'Saturday Race 3-19-22'!$BI$11:$BI$26)</f>
        <v>0</v>
      </c>
      <c r="BQ37" s="99">
        <f>SUMIF('Saturday Race 3-19-22'!$B$11:$B$26,$B37,'Saturday Race 3-19-22'!$BL$11:$BL$26)</f>
        <v>0</v>
      </c>
      <c r="BR37" s="99">
        <f>SUMIF('Saturday Race 3-19-22'!$B$11:$B$26,$B37,'Saturday Race 3-19-22'!$BO$11:$BO$26)</f>
        <v>0</v>
      </c>
      <c r="BS37" s="99">
        <f>SUMIF('Saturday Race 3-19-22'!$B$11:$B$26,$B37,'Saturday Race 3-19-22'!$BR$11:$BR$26)</f>
        <v>0</v>
      </c>
      <c r="BT37" s="99">
        <f>SUMIF('Sunday Races 4-10-22'!$B$11:$B$26,$B37,'Sunday Races 4-10-22'!$BF$11:$BF$26)</f>
        <v>0</v>
      </c>
      <c r="BU37" s="99">
        <f>SUMIF('Sunday Races 4-10-22'!$B$11:$B$26,$B37,'Sunday Races 4-10-22'!$BI$11:$BI$26)</f>
        <v>0</v>
      </c>
      <c r="BV37" s="99">
        <f>SUMIF('Sunday Races 4-10-22'!$B$11:$B$26,$B37,'Sunday Races 4-10-22'!$BL$11:$BL$26)</f>
        <v>0</v>
      </c>
      <c r="BW37" s="99">
        <f>SUMIF('Sunday Races 4-10-22'!$B$11:$B$26,$B37,'Sunday Races 4-10-22'!$BO$11:$BO$26)</f>
        <v>0</v>
      </c>
      <c r="BX37" s="99">
        <f>SUMIF('Sunday Races 4-10-22'!$B$11:$B$26,$B37,'Sunday Races 4-10-22'!$BR$11:$BR$26)</f>
        <v>0</v>
      </c>
      <c r="BY37" s="99">
        <f>SUMIF('Easter One Day 4-16-22 FS'!$B$11:$B$26,$B37,'Easter One Day 4-16-22 FS'!$BF$11:$BF$26)</f>
        <v>0</v>
      </c>
      <c r="BZ37" s="99">
        <f>SUMIF('Easter One Day 4-16-22 FS'!$B$11:$B$26,$B37,'Easter One Day 4-16-22 FS'!$BI$11:$BI$26)</f>
        <v>0</v>
      </c>
      <c r="CA37" s="99">
        <f>SUMIF('Easter One Day 4-16-22 FS'!$B$11:$B$26,$B37,'Easter One Day 4-16-22 FS'!$BL$11:$BL$26)</f>
        <v>0</v>
      </c>
      <c r="CB37" s="99">
        <f>SUMIF('Easter One Day 4-16-22 FS'!$B$11:$B$26,$B37,'Easter One Day 4-16-22 FS'!$BO$11:$BO$26)</f>
        <v>0</v>
      </c>
      <c r="CC37" s="99">
        <f>SUMIF('Easter One Day 4-16-22 FS'!$B$11:$B$26,$B37,'Easter One Day 4-16-22 FS'!$BR$11:$BR$26)</f>
        <v>0</v>
      </c>
      <c r="CD37" s="99">
        <f>SUMIF('Easter One Day 4-16-22 TH'!$B$11:$B$26,$B37,'Easter One Day 4-16-22 TH'!$BF$11:$BF$26)</f>
        <v>0</v>
      </c>
      <c r="CE37" s="99">
        <f>SUMIF('Easter One Day 4-16-22 TH'!$B$11:$B$26,$B37,'Easter One Day 4-16-22 TH'!$BI$11:$BI$26)</f>
        <v>0</v>
      </c>
      <c r="CF37" s="99">
        <f>SUMIF('Easter One Day 4-16-22 TH'!$B$11:$B$26,$B37,'Easter One Day 4-16-22 TH'!$BL$11:$BL$26)</f>
        <v>0</v>
      </c>
      <c r="CG37" s="99">
        <f>SUMIF('Easter One Day 4-16-22 TH'!$B$11:$B$26,$B37,'Easter One Day 4-16-22 TH'!$BO$11:$BO$26)</f>
        <v>0</v>
      </c>
      <c r="CH37" s="99">
        <f>SUMIF('Easter One Day 4-16-22 TH'!$B$11:$B$26,$B37,'Easter One Day 4-16-22 TH'!$BR$11:$BR$26)</f>
        <v>0</v>
      </c>
      <c r="CI37" s="99">
        <f>SUMIF('Sunday Races 5-1-22'!$B$11:$B$28,$B37,'Sunday Races 5-1-22'!$BF$11:$BF$28)</f>
        <v>0</v>
      </c>
      <c r="CJ37" s="99">
        <f>SUMIF('Sunday Races 5-1-22'!$B$11:$B$28,$B37,'Sunday Races 5-1-22'!$BI$11:$BI$28)</f>
        <v>0</v>
      </c>
      <c r="CK37" s="99">
        <f>SUMIF('Sunday Races 5-1-22'!$B$11:$B$28,$B37,'Sunday Races 5-1-22'!$BL$11:$BL$28)</f>
        <v>0</v>
      </c>
      <c r="CL37" s="99">
        <f>SUMIF('Sunday Races 5-1-22'!$B$11:$B$28,$B37,'Sunday Races 5-1-22'!$BO$11:$BO$28)</f>
        <v>0</v>
      </c>
      <c r="CM37" s="99">
        <f>SUMIF('Sunday Races 5-1-22'!$B$11:$B$28,$B37,'Sunday Races 5-1-22'!$BR$11:$BR$28)</f>
        <v>0</v>
      </c>
      <c r="CN37" s="99">
        <f>SUMIF('Long Distance Race 5-7-22'!$B$11:$B$27,$B37,'Long Distance Race 5-7-22'!$BF$11:$BF$27)</f>
        <v>0</v>
      </c>
      <c r="CO37" s="99">
        <f>SUMIF('Long Distance Race 5-7-22'!$B$11:$B$27,$B37,'Long Distance Race 5-7-22'!$BI$11:$BI$27)</f>
        <v>0</v>
      </c>
      <c r="CP37" s="99">
        <f>SUMIF('Long Distance Race 5-7-22'!$B$11:$B$27,$B37,'Long Distance Race 5-7-22'!$BL$11:$BL$27)</f>
        <v>0</v>
      </c>
      <c r="CQ37" s="99">
        <f>SUMIF('Long Distance Race 5-7-22'!$B$11:$B$27,$B37,'Long Distance Race 5-7-22'!$BO$11:$BO$27)</f>
        <v>0</v>
      </c>
      <c r="CR37" s="99">
        <f>SUMIF('Long Distance Race 5-7-22'!$B$11:$B$27,$B37,'Long Distance Race 5-7-22'!$BR$11:$BR$27)</f>
        <v>0</v>
      </c>
      <c r="CS37" s="99">
        <f>SUMIF('Memorial Day Regatta 5-28-22 Op'!$B$11:$B$27,$B37,'Memorial Day Regatta 5-28-22 Op'!$BF$11:$BF$27)</f>
        <v>0</v>
      </c>
      <c r="CT37" s="99">
        <f>SUMIF('Memorial Day Regatta 5-28-22 Op'!$B$11:$B$27,$B37,'Memorial Day Regatta 5-28-22 Op'!$BI$11:$BI$27)</f>
        <v>0</v>
      </c>
      <c r="CU37" s="99">
        <f>SUMIF('Memorial Day Regatta 5-28-22 Op'!$B$11:$B$27,$B37,'Memorial Day Regatta 5-28-22 Op'!$BL$11:$BL$27)</f>
        <v>0</v>
      </c>
      <c r="CV37" s="99">
        <f>SUMIF('Memorial Day Regatta 5-28-22 Op'!$B$11:$B$27,$B37,'Memorial Day Regatta 5-28-22 Op'!$BO$11:$BO$27)</f>
        <v>0</v>
      </c>
      <c r="CW37" s="99">
        <f>SUMIF('Memorial Day Regatta 5-28-22 Op'!$B$11:$B$27,$B37,'Memorial Day Regatta 5-28-22 Op'!$BR$11:$BR$27)</f>
        <v>0</v>
      </c>
      <c r="CX37" s="99">
        <f>SUMIF('Sunday Races 6-5-22'!$B$11:$B$28,$B37,'Sunday Races 6-5-22'!$BF$11:$BF$28)</f>
        <v>0</v>
      </c>
      <c r="CY37" s="99">
        <f>SUMIF('Sunday Races 6-5-22'!$B$11:$B$28,$B37,'Sunday Races 6-5-22'!$BI$11:$BI$28)</f>
        <v>0</v>
      </c>
      <c r="CZ37" s="99">
        <f>SUMIF('Sunday Races 6-5-22'!$B$11:$B$28,$B37,'Sunday Races 6-5-22'!$BL$11:$BL$28)</f>
        <v>0</v>
      </c>
      <c r="DA37" s="99">
        <f>SUMIF('Sunday Races 6-5-22'!$B$11:$B$28,$B37,'Sunday Races 6-5-22'!$BO$11:$BO$28)</f>
        <v>0</v>
      </c>
      <c r="DB37" s="99">
        <f>SUMIF('Sunday Races 6-5-22'!$B$11:$B$28,$B37,'Sunday Races 6-5-22'!$BR$11:$BR$28)</f>
        <v>0</v>
      </c>
      <c r="DC37" s="99">
        <f>SUMIF('Sunday Races 6-12-22'!$B$11:$B$24,$B37,'Sunday Races 6-12-22'!$BF$11:$BF$24)</f>
        <v>0</v>
      </c>
      <c r="DD37" s="99">
        <f>SUMIF('Sunday Races 6-12-22'!$B$11:$B$24,$B37,'Sunday Races 6-12-22'!$BI$11:$BI$24)</f>
        <v>0</v>
      </c>
      <c r="DE37" s="99">
        <f>SUMIF('Sunday Races 6-12-22'!$B$11:$B$24,$B37,'Sunday Races 6-12-22'!$BL$11:$BL$24)</f>
        <v>0</v>
      </c>
      <c r="DF37" s="99">
        <f>SUMIF('Sunday Races 6-12-22'!$B$11:$B$24,$B37,'Sunday Races 6-12-22'!$BO$11:$BO$24)</f>
        <v>0</v>
      </c>
      <c r="DG37" s="99">
        <f>SUMIF('Sunday Races 6-12-22'!$B$11:$B$24,$B37,'Sunday Races 6-12-22'!$BR$11:$BR$24)</f>
        <v>0</v>
      </c>
      <c r="DH37" s="99">
        <f>SUMIF('Saturday Races 6-18-22'!$B$11:$B$24,$B37,'Saturday Races 6-18-22'!$BF$11:$BF$24)</f>
        <v>0</v>
      </c>
      <c r="DI37" s="99">
        <f>SUMIF('Saturday Races 6-18-22'!$B$11:$B$24,$B37,'Saturday Races 6-18-22'!$BI$11:$BI$24)</f>
        <v>0</v>
      </c>
      <c r="DJ37" s="99">
        <f>SUMIF('Saturday Races 6-18-22'!$B$11:$B$24,$B37,'Saturday Races 6-18-22'!$BL$11:$BL$24)</f>
        <v>0</v>
      </c>
      <c r="DK37" s="99">
        <f>SUMIF('Saturday Races 6-18-22'!$B$11:$B$24,$B37,'Saturday Races 6-18-22'!$BO$11:$BO$24)</f>
        <v>0</v>
      </c>
      <c r="DL37" s="99">
        <f>SUMIF('Saturday Races 6-18-22'!$B$11:$B$24,$B37,'Saturday Races 6-18-22'!$BR$11:$BR$24)</f>
        <v>0</v>
      </c>
      <c r="DM37" s="99">
        <f>SUMIF('Caldwell Cup 6-25-22 TH'!$B$11:$B$25,$B37,'Caldwell Cup 6-25-22 TH'!$BF$11:$BF$25)</f>
        <v>0</v>
      </c>
      <c r="DN37" s="99">
        <f>SUMIF('Caldwell Cup 6-25-22 TH'!$B$11:$B$25,$B37,'Caldwell Cup 6-25-22 TH'!$BI$11:$BI$25)</f>
        <v>0</v>
      </c>
      <c r="DO37" s="99">
        <f>SUMIF('Caldwell Cup 6-25-22 TH'!$B$11:$B$25,$B37,'Caldwell Cup 6-25-22 TH'!$BL$11:$BL$25)</f>
        <v>0</v>
      </c>
      <c r="DP37" s="99">
        <f>SUMIF('Caldwell Cup 6-25-22 TH'!$B$11:$B$25,$B37,'Caldwell Cup 6-25-22 TH'!$BO$11:$BO$25)</f>
        <v>0</v>
      </c>
      <c r="DQ37" s="99">
        <f>SUMIF('Caldwell Cup 6-25-22 TH'!$B$11:$B$25,$B37,'Caldwell Cup 6-25-22 TH'!$BR$11:$BR$25)</f>
        <v>0</v>
      </c>
      <c r="DR37" s="99">
        <f>SUMIF('Caldwell Cup 6-25-22 FS'!$B$11:$B$18,$B37,'Caldwell Cup 6-25-22 FS'!$BF$11:$BF$18)</f>
        <v>0</v>
      </c>
      <c r="DS37" s="99">
        <f>SUMIF('Caldwell Cup 6-25-22 FS'!$B$11:$B$18,$B37,'Caldwell Cup 6-25-22 FS'!$BI$11:$BI$18)</f>
        <v>0</v>
      </c>
      <c r="DT37" s="99">
        <f>SUMIF('Caldwell Cup 6-25-22 FS'!$B$11:$B$18,$B37,'Caldwell Cup 6-25-22 FS'!$BL$11:$BL$18)</f>
        <v>0</v>
      </c>
      <c r="DU37" s="99">
        <f>SUMIF('Caldwell Cup 6-25-22 FS'!$B$11:$B$18,$B37,'Caldwell Cup 6-25-22 FS'!$BO$11:$BO$18)</f>
        <v>0</v>
      </c>
      <c r="DV37" s="99">
        <f>SUMIF('Caldwell Cup 6-25-22 FS'!$B$11:$B$18,$B37,'Caldwell Cup 6-25-22 FS'!$BR$11:$BR$18)</f>
        <v>0</v>
      </c>
      <c r="DW37" s="99">
        <f>SUMIF('Sunday Races 7-3-22'!$B$11:$B$25,$B37,'Sunday Races 7-3-22'!$BF$11:$BF$25)</f>
        <v>0</v>
      </c>
      <c r="DX37" s="99">
        <f>SUMIF('Sunday Races 7-3-22'!$B$11:$B$25,$B37,'Sunday Races 7-3-22'!$BI$11:$BI$25)</f>
        <v>0</v>
      </c>
      <c r="DY37" s="99">
        <f>SUMIF('Sunday Races 7-3-22'!$B$11:$B$25,$B37,'Sunday Races 7-3-22'!$BL$11:$BL$25)</f>
        <v>0</v>
      </c>
      <c r="DZ37" s="99">
        <f>SUMIF('Sunday Races 7-3-22'!$B$11:$B$25,$B37,'Sunday Races 7-3-22'!$BO$11:$BO$25)</f>
        <v>0</v>
      </c>
      <c r="EA37" s="99">
        <f>SUMIF('Sunday Races 7-3-22'!$B$11:$B$25,$B37,'Sunday Races 7-3-22'!$BR$11:$BR$25)</f>
        <v>0</v>
      </c>
      <c r="EB37" s="99">
        <f>SUMIF('Sunday Races 7-31-22'!$B$11:$B$25,$B37,'Sunday Races 7-31-22'!$BF$11:$BF$25)</f>
        <v>0</v>
      </c>
      <c r="EC37" s="99">
        <f>SUMIF('Sunday Races 7-31-22'!$B$11:$B$25,$B37,'Sunday Races 7-31-22'!$BI$11:$BI$25)</f>
        <v>0</v>
      </c>
      <c r="ED37" s="99">
        <f>SUMIF('Sunday Races 7-31-22'!$B$11:$B$25,$B37,'Sunday Races 7-31-22'!$BL$11:$BL$25)</f>
        <v>0</v>
      </c>
      <c r="EE37" s="99">
        <f>SUMIF('Sunday Races 7-31-22'!$B$11:$B$25,$B37,'Sunday Races 7-31-22'!$BO$11:$BO$25)</f>
        <v>0</v>
      </c>
      <c r="EF37" s="99">
        <f>SUMIF('Sunday Races 7-31-22'!$B$11:$B$25,$B37,'Sunday Races 7-31-22'!$BR$11:$BR$25)</f>
        <v>0</v>
      </c>
      <c r="EG37" s="99">
        <f>SUMIF('Sunday Races 8-14-22'!$B$11:$B$25,$B37,'Sunday Races 8-14-22'!$BF$11:$BF$25)</f>
        <v>0</v>
      </c>
      <c r="EH37" s="99">
        <f>SUMIF('Sunday Races 8-14-22'!$B$11:$B$25,$B37,'Sunday Races 8-14-22'!$BI$11:$BI$25)</f>
        <v>0</v>
      </c>
      <c r="EI37" s="99">
        <f>SUMIF('Sunday Races 8-14-22'!$B$11:$B$25,$B37,'Sunday Races 8-14-22'!$BL$11:$BL$25)</f>
        <v>0</v>
      </c>
      <c r="EJ37" s="99">
        <f>SUMIF('Sunday Races 8-14-22'!$B$11:$B$25,$B37,'Sunday Races 8-14-22'!$BO$11:$BO$25)</f>
        <v>0</v>
      </c>
      <c r="EK37" s="99">
        <f>SUMIF('Sunday Races 8-14-22'!$B$11:$B$25,$B37,'Sunday Races 8-14-22'!$BR$11:$BR$25)</f>
        <v>0</v>
      </c>
      <c r="EL37" s="99">
        <f>SUMIF('Saturday Races 8-20-22'!$B$11:$B$25,$B37,'Saturday Races 8-20-22'!$BF$11:$BF$25)</f>
        <v>0</v>
      </c>
      <c r="EM37" s="99">
        <f>SUMIF('Saturday Races 8-20-22'!$B$11:$B$25,$B37,'Saturday Races 8-20-22'!$BI$11:$BI$25)</f>
        <v>0</v>
      </c>
      <c r="EN37" s="99">
        <f>SUMIF('Saturday Races 8-20-22'!$B$11:$B$25,$B37,'Saturday Races 8-20-22'!$BL$11:$BL$25)</f>
        <v>0</v>
      </c>
      <c r="EO37" s="99">
        <f>SUMIF('Saturday Races 8-20-22'!$B$11:$B$25,$B37,'Saturday Races 8-20-22'!$BO$11:$BO$25)</f>
        <v>0</v>
      </c>
      <c r="EP37" s="99">
        <f>SUMIF('Saturday Races 8-20-22'!$B$11:$B$25,$B37,'Saturday Races 8-20-22'!$BR$11:$BR$25)</f>
        <v>0</v>
      </c>
      <c r="EQ37" s="99">
        <f>SUMIF('Sunday Races 9-11-22'!$B$11:$B$20,$B37,'Sunday Races 9-11-22'!$BF$11:$BF$20)</f>
        <v>0</v>
      </c>
      <c r="ER37" s="99">
        <f>SUMIF('Sunday Races 9-11-22'!$B$11:$B$20,$B37,'Sunday Races 9-11-22'!$BI$11:$BI$20)</f>
        <v>0</v>
      </c>
      <c r="ES37" s="99">
        <f>SUMIF('Sunday Races 9-11-22'!$B$11:$B$20,$B37,'Sunday Races 9-11-22'!$BL$11:$BL$20)</f>
        <v>0</v>
      </c>
      <c r="ET37" s="99">
        <f>SUMIF('Sunday Races 9-11-22'!$B$11:$B$20,$B37,'Sunday Races 9-11-22'!$BO$11:$BO$20)</f>
        <v>0</v>
      </c>
      <c r="EU37" s="99">
        <f>SUMIF('Sunday Races 9-11-22'!$B$11:$B$20,$B37,'Sunday Races 9-11-22'!$BR$11:$BR$20)</f>
        <v>0</v>
      </c>
      <c r="EV37" s="99">
        <f>SUMIF('2022-09-17 Leukemia Cup TH'!$B$11:$B$26,$B37,'2022-09-17 Leukemia Cup TH'!$BF$11:$BF$26)</f>
        <v>0</v>
      </c>
      <c r="EW37" s="99">
        <f>SUMIF('2022-09-17 Leukemia Cup TH'!$B$11:$B$26,$B37,'2022-09-17 Leukemia Cup TH'!$BI$11:$BI$26)</f>
        <v>0</v>
      </c>
      <c r="EX37" s="99">
        <f>SUMIF('2022-09-17 Leukemia Cup TH'!$B$11:$B$26,$B37,'2022-09-17 Leukemia Cup TH'!$BL$11:$BL$26)</f>
        <v>0</v>
      </c>
      <c r="EY37" s="99">
        <f>SUMIF('2022-09-17 Leukemia Cup TH'!$B$11:$B$26,$B37,'2022-09-17 Leukemia Cup TH'!$BO$11:$BO$26)</f>
        <v>0</v>
      </c>
      <c r="EZ37" s="99">
        <f>SUMIF('2022-09-17 Leukemia Cup TH'!$B$11:$B$26,$B37,'2022-09-17 Leukemia Cup TH'!$BR$11:$BR$26)</f>
        <v>0</v>
      </c>
      <c r="FA37" s="99">
        <f>SUMIF('Smith-Berry LDR 9-24-22'!$B$11:$B$28,$B37,'Smith-Berry LDR 9-24-22'!$BF$11:$BF$28)</f>
        <v>0</v>
      </c>
      <c r="FB37" s="99">
        <f>SUMIF('Smith-Berry LDR 9-24-22'!$B$11:$B$28,$B37,'Smith-Berry LDR 9-24-22'!$BI$11:$BI$28)</f>
        <v>0</v>
      </c>
      <c r="FC37" s="99">
        <f>SUMIF('Smith-Berry LDR 9-24-22'!$B$11:$B$28,$B37,'Smith-Berry LDR 9-24-22'!$BL$11:$BL$28)</f>
        <v>0</v>
      </c>
      <c r="FD37" s="99">
        <f>SUMIF('Smith-Berry LDR 9-24-22'!$B$11:$B$28,$B37,'Smith-Berry LDR 9-24-22'!$BO$11:$BO$28)</f>
        <v>0</v>
      </c>
      <c r="FE37" s="99">
        <f>SUMIF('Smith-Berry LDR 9-24-22'!$B$11:$B$28,$B37,'Smith-Berry LDR 9-24-22'!$BR$11:$BR$28)</f>
        <v>0</v>
      </c>
      <c r="FF37" s="99">
        <f>SUMIF('Sunday Races 10-9-22'!$B$11:$B$15,$B37,'Sunday Races 10-9-22'!$BF$11:$BF$15)</f>
        <v>0</v>
      </c>
      <c r="FG37" s="99">
        <f>SUMIF('Sunday Races 10-9-22'!$B$11:$B$15,$B37,'Sunday Races 10-9-22'!$BI$11:$BI$15)</f>
        <v>0</v>
      </c>
      <c r="FH37" s="99">
        <f>SUMIF('Sunday Races 10-9-22'!$B$11:$B$15,$B37,'Sunday Races 10-9-22'!$BL$11:$BL$15)</f>
        <v>0</v>
      </c>
      <c r="FI37" s="99">
        <f>SUMIF('Sunday Races 10-9-22'!$B$11:$B$15,$B37,'Sunday Races 10-9-22'!$BO$11:$BO$15)</f>
        <v>0</v>
      </c>
      <c r="FJ37" s="99">
        <f>SUMIF('Sunday Races 10-9-22'!$B$11:$B$15,$B37,'Sunday Races 10-9-22'!$BR$11:$BR$15)</f>
        <v>0</v>
      </c>
      <c r="FK37" s="99">
        <f>SUMIF('Great Pumpkin Regatta 10-15-22'!$B$11:$B$53,$B37,'Great Pumpkin Regatta 10-15-22'!$BF$11:$BF$53)</f>
        <v>15</v>
      </c>
      <c r="FL37" s="99">
        <f>SUMIF('Great Pumpkin Regatta 10-15-22'!$B$11:$B$53,$B37,'Great Pumpkin Regatta 10-15-22'!$BI$11:$BI$53)</f>
        <v>18</v>
      </c>
      <c r="FM37" s="99">
        <f>SUMIF('Great Pumpkin Regatta 10-15-22'!$B$11:$B$53,$B37,'Great Pumpkin Regatta 10-15-22'!$BL$11:$BL$53)</f>
        <v>23</v>
      </c>
      <c r="FN37" s="99">
        <f>SUMIF('Great Pumpkin Regatta 10-15-22'!$B$11:$B$53,$B37,'Great Pumpkin Regatta 10-15-22'!$BO$11:$BO$53)</f>
        <v>14</v>
      </c>
      <c r="FO37" s="99">
        <f>SUMIF('Great Pumpkin Regatta 10-15-22'!$B$11:$B$53,$B37,'Great Pumpkin Regatta 10-15-22'!$BR$11:$BR$53)</f>
        <v>0</v>
      </c>
      <c r="FP37" s="99">
        <f>SUMIF('Sunday Races 10-23-22'!$B$11:$B$16,$B37,'Sunday Races 10-23-22'!$BF$11:$BF$16)</f>
        <v>0</v>
      </c>
      <c r="FQ37" s="99">
        <f>SUMIF('Sunday Races 10-23-22'!$B$11:$B$16,$B37,'Sunday Races 10-23-22'!$BI$11:$BI$16)</f>
        <v>0</v>
      </c>
      <c r="FR37" s="99">
        <f>SUMIF('Sunday Races 10-23-22'!$B$11:$B$16,$B37,'Sunday Races 10-23-22'!$BL$11:$BL$16)</f>
        <v>0</v>
      </c>
      <c r="FS37" s="99">
        <f>SUMIF('Sunday Races 10-23-22'!$B$11:$B$16,$B37,'Sunday Races 10-23-22'!$BO$11:$BO$16)</f>
        <v>0</v>
      </c>
      <c r="FT37" s="99">
        <f>SUMIF('Sunday Races 10-23-22'!$B$11:$B$16,$B37,'Sunday Races 10-23-22'!$BR$11:$BR$16)</f>
        <v>0</v>
      </c>
      <c r="FU37" s="100"/>
      <c r="FV37" s="101"/>
      <c r="FW37" s="102">
        <f t="shared" si="52"/>
        <v>23</v>
      </c>
      <c r="FX37" s="102">
        <f t="shared" si="52"/>
        <v>18</v>
      </c>
      <c r="FY37" s="102">
        <f t="shared" si="52"/>
        <v>15</v>
      </c>
      <c r="FZ37" s="102">
        <f t="shared" si="52"/>
        <v>14</v>
      </c>
      <c r="GA37" s="102">
        <f t="shared" si="52"/>
        <v>0</v>
      </c>
      <c r="GB37" s="102">
        <f t="shared" si="52"/>
        <v>0</v>
      </c>
      <c r="GC37" s="102">
        <f t="shared" si="52"/>
        <v>0</v>
      </c>
      <c r="GD37" s="102">
        <f t="shared" si="52"/>
        <v>0</v>
      </c>
      <c r="GE37" s="102">
        <f t="shared" si="52"/>
        <v>0</v>
      </c>
      <c r="GF37" s="102">
        <f t="shared" si="52"/>
        <v>0</v>
      </c>
      <c r="GG37" s="102">
        <f t="shared" si="42"/>
        <v>0</v>
      </c>
      <c r="GH37" s="102">
        <f t="shared" si="42"/>
        <v>0</v>
      </c>
      <c r="GI37" s="102">
        <f t="shared" si="42"/>
        <v>0</v>
      </c>
      <c r="GJ37" s="102">
        <f t="shared" si="42"/>
        <v>0</v>
      </c>
      <c r="GK37" s="102">
        <f t="shared" si="42"/>
        <v>0</v>
      </c>
      <c r="GL37" s="102">
        <f t="shared" si="42"/>
        <v>0</v>
      </c>
      <c r="GM37" s="102">
        <f t="shared" si="42"/>
        <v>0</v>
      </c>
      <c r="GN37" s="102">
        <f t="shared" si="42"/>
        <v>0</v>
      </c>
      <c r="GO37" s="102">
        <f t="shared" si="42"/>
        <v>0</v>
      </c>
      <c r="GP37" s="102">
        <f t="shared" si="42"/>
        <v>0</v>
      </c>
      <c r="GQ37" s="102">
        <f t="shared" si="43"/>
        <v>0</v>
      </c>
      <c r="GR37" s="102">
        <f t="shared" si="43"/>
        <v>0</v>
      </c>
      <c r="GS37" s="102">
        <f t="shared" si="43"/>
        <v>0</v>
      </c>
      <c r="GT37" s="102">
        <f t="shared" si="43"/>
        <v>0</v>
      </c>
      <c r="GU37" s="102">
        <f t="shared" si="43"/>
        <v>0</v>
      </c>
      <c r="GV37" s="102">
        <f t="shared" si="43"/>
        <v>0</v>
      </c>
      <c r="GW37" s="102">
        <f t="shared" si="43"/>
        <v>0</v>
      </c>
      <c r="GX37" s="102">
        <f t="shared" si="43"/>
        <v>0</v>
      </c>
      <c r="GY37" s="102">
        <f t="shared" si="43"/>
        <v>0</v>
      </c>
      <c r="GZ37" s="102">
        <f t="shared" si="43"/>
        <v>0</v>
      </c>
      <c r="HA37" s="102">
        <f t="shared" si="44"/>
        <v>0</v>
      </c>
      <c r="HB37" s="102">
        <f t="shared" si="44"/>
        <v>0</v>
      </c>
      <c r="HC37" s="102">
        <f t="shared" si="44"/>
        <v>0</v>
      </c>
      <c r="HD37" s="102">
        <f t="shared" si="44"/>
        <v>0</v>
      </c>
      <c r="HE37" s="102">
        <f t="shared" si="44"/>
        <v>0</v>
      </c>
      <c r="HF37" s="102">
        <f t="shared" si="44"/>
        <v>0</v>
      </c>
      <c r="HG37" s="102">
        <f t="shared" si="44"/>
        <v>0</v>
      </c>
      <c r="HH37" s="102">
        <f t="shared" si="44"/>
        <v>0</v>
      </c>
      <c r="HI37" s="102">
        <f t="shared" si="44"/>
        <v>0</v>
      </c>
      <c r="HJ37" s="102">
        <f t="shared" si="44"/>
        <v>0</v>
      </c>
      <c r="HK37" s="102">
        <f t="shared" si="45"/>
        <v>0</v>
      </c>
      <c r="HL37" s="102">
        <f t="shared" si="45"/>
        <v>0</v>
      </c>
      <c r="HM37" s="102">
        <f t="shared" si="45"/>
        <v>0</v>
      </c>
      <c r="HN37" s="102">
        <f t="shared" si="45"/>
        <v>0</v>
      </c>
      <c r="HO37" s="102">
        <f t="shared" si="45"/>
        <v>0</v>
      </c>
      <c r="HP37" s="102">
        <f t="shared" si="45"/>
        <v>0</v>
      </c>
      <c r="HQ37" s="102">
        <f t="shared" si="45"/>
        <v>0</v>
      </c>
      <c r="HR37" s="102">
        <f t="shared" si="45"/>
        <v>0</v>
      </c>
      <c r="HS37" s="102">
        <f t="shared" si="45"/>
        <v>0</v>
      </c>
      <c r="HT37" s="102">
        <f t="shared" si="45"/>
        <v>0</v>
      </c>
      <c r="HU37" s="102">
        <f t="shared" si="46"/>
        <v>0</v>
      </c>
      <c r="HV37" s="102">
        <f t="shared" si="46"/>
        <v>0</v>
      </c>
      <c r="HW37" s="102">
        <f t="shared" si="46"/>
        <v>0</v>
      </c>
      <c r="HX37" s="102">
        <f t="shared" si="46"/>
        <v>0</v>
      </c>
      <c r="HY37" s="102">
        <f t="shared" si="46"/>
        <v>0</v>
      </c>
      <c r="HZ37" s="102">
        <f t="shared" si="46"/>
        <v>0</v>
      </c>
      <c r="IA37" s="102">
        <f t="shared" si="46"/>
        <v>0</v>
      </c>
      <c r="IB37" s="102">
        <f t="shared" si="46"/>
        <v>0</v>
      </c>
      <c r="IC37" s="102">
        <f t="shared" si="46"/>
        <v>0</v>
      </c>
      <c r="ID37" s="102">
        <f t="shared" si="46"/>
        <v>0</v>
      </c>
      <c r="IE37" s="102">
        <f t="shared" si="47"/>
        <v>0</v>
      </c>
      <c r="IF37" s="102">
        <f t="shared" si="47"/>
        <v>0</v>
      </c>
      <c r="IG37" s="102">
        <f t="shared" si="47"/>
        <v>0</v>
      </c>
      <c r="IH37" s="102">
        <f t="shared" si="47"/>
        <v>0</v>
      </c>
      <c r="II37" s="102">
        <f t="shared" si="47"/>
        <v>0</v>
      </c>
      <c r="IJ37" s="102">
        <f t="shared" si="47"/>
        <v>0</v>
      </c>
      <c r="IK37" s="102">
        <f t="shared" si="47"/>
        <v>0</v>
      </c>
      <c r="IL37" s="102">
        <f t="shared" si="47"/>
        <v>0</v>
      </c>
      <c r="IM37" s="102">
        <f t="shared" si="47"/>
        <v>0</v>
      </c>
      <c r="IN37" s="102">
        <f t="shared" si="47"/>
        <v>0</v>
      </c>
      <c r="IO37" s="102">
        <f t="shared" si="47"/>
        <v>0</v>
      </c>
      <c r="IP37" s="102">
        <f t="shared" si="47"/>
        <v>0</v>
      </c>
      <c r="IQ37" s="102">
        <f t="shared" si="47"/>
        <v>0</v>
      </c>
      <c r="IR37" s="102">
        <f t="shared" si="47"/>
        <v>0</v>
      </c>
      <c r="IS37" s="102">
        <f t="shared" si="47"/>
        <v>0</v>
      </c>
      <c r="IU37" s="99">
        <f>SUMIF('2021 Club Championship Crew'!$B$11:$B$14,$B37,'2021 Club Championship Crew'!$BN$11:$BN$14)</f>
        <v>0</v>
      </c>
      <c r="IV37" s="99">
        <f>SUMIF('2021 Club Championship Crew'!$B$11:$B$14,$B37,'2021 Club Championship Crew'!$BQ$11:$BQ$14)</f>
        <v>0</v>
      </c>
      <c r="IW37" s="99">
        <f>SUMIF('2021 Club Championship Crew'!$B$11:$B$14,$B37,'2021 Club Championship Crew'!$BT$11:$BT$14)</f>
        <v>0</v>
      </c>
      <c r="IX37" s="99">
        <f>SUMIF('2021 Club Championship Crew'!$B$11:$B$14,$B37,'2021 Club Championship Crew'!$BW$11:$BW$14)</f>
        <v>0</v>
      </c>
      <c r="IY37" s="99">
        <f>SUMIF('2021 Club Championship Crew'!$B$11:$B$14,$B37,'2021 Club Championship Crew'!$CC$11:$CC$14)</f>
        <v>0</v>
      </c>
    </row>
    <row r="38" spans="1:259" ht="15" customHeight="1" x14ac:dyDescent="0.2">
      <c r="A38" s="400" t="s">
        <v>1376</v>
      </c>
      <c r="B38" s="103" t="s">
        <v>417</v>
      </c>
      <c r="C38" s="96">
        <f t="shared" si="48"/>
        <v>4</v>
      </c>
      <c r="D38" s="97">
        <f t="shared" si="49"/>
        <v>64</v>
      </c>
      <c r="E38" s="96">
        <f t="shared" si="50"/>
        <v>64</v>
      </c>
      <c r="F38" s="98">
        <f t="shared" si="51"/>
        <v>0.16</v>
      </c>
      <c r="G38" s="99">
        <f>SUMIF('Saturday Race 11-06-21'!$B$11:$B$24,$B38,'Saturday Race 11-06-21'!$BF$11:$BF$24)</f>
        <v>0</v>
      </c>
      <c r="H38" s="99">
        <f>SUMIF('Saturday Race 11-06-21'!$B$11:$B$24,$B38,'Saturday Race 11-06-21'!$BI$11:$BI$24)</f>
        <v>0</v>
      </c>
      <c r="I38" s="99">
        <f>SUMIF('Saturday Race 11-06-21'!$B$11:$B$24,$B38,'Saturday Race 11-06-21'!$BL$11:$BL$24)</f>
        <v>0</v>
      </c>
      <c r="J38" s="99">
        <f>SUMIF('Saturday Race 11-06-21'!$B$11:$B$24,$B38,'Saturday Race 11-06-21'!$BO$11:$BO$24)</f>
        <v>0</v>
      </c>
      <c r="K38" s="99">
        <f>SUMIF('Saturday Race 11-06-21'!$B$11:$B$24,$B38,'Saturday Race 11-06-21'!$BR$11:$BR$24)</f>
        <v>0</v>
      </c>
      <c r="L38" s="99">
        <f>SUMIF('Saturday Race 11-20-21'!$B$11:$B$24,$B38,'Saturday Race 11-20-21'!$BF$11:$BF$24)</f>
        <v>0</v>
      </c>
      <c r="M38" s="99">
        <f>SUMIF('Saturday Race 11-20-21'!$B$11:$B$24,$B38,'Saturday Race 11-20-21'!$BI$11:$BI$24)</f>
        <v>0</v>
      </c>
      <c r="N38" s="99">
        <f>SUMIF('Saturday Race 11-20-21'!$B$11:$B$24,$B38,'Saturday Race 11-20-21'!$BL$11:$BL$24)</f>
        <v>0</v>
      </c>
      <c r="O38" s="99">
        <f>SUMIF('Saturday Race 11-20-21'!$B$11:$B$24,$B38,'Saturday Race 11-20-21'!$BO$11:$BO$24)</f>
        <v>0</v>
      </c>
      <c r="P38" s="99">
        <f>SUMIF('Saturday Race 11-20-21'!$B$11:$B$24,$B38,'Saturday Race 11-20-21'!$BR$11:$BR$24)</f>
        <v>0</v>
      </c>
      <c r="Q38" s="99">
        <f>SUMIF('One Day 12-04-21 Scots'!$B$11:$B$24,$B38,'One Day 12-04-21 Scots'!$BF$11:$BF$24)</f>
        <v>0</v>
      </c>
      <c r="R38" s="99">
        <f>SUMIF('One Day 12-04-21 Scots'!$B$11:$B$24,$B38,'One Day 12-04-21 Scots'!$BI$11:$BI$24)</f>
        <v>0</v>
      </c>
      <c r="S38" s="99">
        <f>SUMIF('One Day 12-04-21 Scots'!$B$11:$B$24,$B38,'One Day 12-04-21 Scots'!$BL$11:$BL$24)</f>
        <v>0</v>
      </c>
      <c r="T38" s="99">
        <f>SUMIF('One Day 12-04-21 Scots'!$B$11:$B$24,$B38,'One Day 12-04-21 Scots'!$BO$11:$BO$24)</f>
        <v>0</v>
      </c>
      <c r="U38" s="99">
        <f>SUMIF('One Day 12-04-21 Scots'!$B$11:$B$24,$B38,'One Day 12-04-21 Scots'!$BR$11:$BR$24)</f>
        <v>0</v>
      </c>
      <c r="V38" s="99">
        <f>SUMIF('One Day 12-04-21 Thistles'!$B$11:$B$25,$B38,'One Day 12-04-21 Thistles'!$BF$11:$BF$25)</f>
        <v>0</v>
      </c>
      <c r="W38" s="99">
        <f>SUMIF('One Day 12-04-21 Thistles'!$B$11:$B$25,$B38,'One Day 12-04-21 Thistles'!$BI$11:$BI$25)</f>
        <v>0</v>
      </c>
      <c r="X38" s="99">
        <f>SUMIF('One Day 12-04-21 Thistles'!$B$11:$B$25,$B38,'One Day 12-04-21 Thistles'!$BL$11:$BL$25)</f>
        <v>0</v>
      </c>
      <c r="Y38" s="99">
        <f>SUMIF('One Day 12-04-21 Thistles'!$B$11:$B$25,$B38,'One Day 12-04-21 Thistles'!$BO$11:$BO$25)</f>
        <v>0</v>
      </c>
      <c r="Z38" s="99">
        <f>SUMIF('One Day 12-04-21 Thistles'!$B$11:$B$25,$B38,'One Day 12-04-21 Thistles'!$BR$11:$BR$25)</f>
        <v>0</v>
      </c>
      <c r="AA38" s="99">
        <f>SUMIF('Saturday Race 1-08-22'!$B$11:$B$20,$B38,'Saturday Race 1-08-22'!$BF$11:$BF$20)</f>
        <v>0</v>
      </c>
      <c r="AB38" s="99">
        <f>SUMIF('Saturday Race 1-08-22'!$B$11:$B$20,$B38,'Saturday Race 1-08-22'!$BI$11:$BI$20)</f>
        <v>0</v>
      </c>
      <c r="AC38" s="99">
        <f>SUMIF('Saturday Race 1-08-22'!$B$11:$B$20,$B38,'Saturday Race 1-08-22'!$BL$11:$BL$20)</f>
        <v>0</v>
      </c>
      <c r="AD38" s="99">
        <f>SUMIF('Saturday Race 1-08-22'!$B$11:$B$20,$B38,'Saturday Race 1-08-22'!$BO$11:$BO$20)</f>
        <v>0</v>
      </c>
      <c r="AE38" s="99">
        <f>SUMIF('Saturday Race 1-08-22'!$B$11:$B$20,$B38,'Saturday Race 1-08-22'!$BR$11:$BR$20)</f>
        <v>0</v>
      </c>
      <c r="AF38" s="99">
        <f>SUMIF('Saturday Race 1-22-22'!$B$11:$B$20,$B38,'Saturday Race 1-22-22'!$BF$11:$BF$20)</f>
        <v>0</v>
      </c>
      <c r="AG38" s="99">
        <f>SUMIF('Saturday Race 1-22-22'!$B$11:$B$20,$B38,'Saturday Race 1-22-22'!$BI$11:$BI$20)</f>
        <v>0</v>
      </c>
      <c r="AH38" s="99">
        <f>SUMIF('Saturday Race 1-22-22'!$B$11:$B$20,$B38,'Saturday Race 1-22-22'!$BL$11:$BL$20)</f>
        <v>0</v>
      </c>
      <c r="AI38" s="99">
        <f>SUMIF('Saturday Race 1-22-22'!$B$11:$B$20,$B38,'Saturday Race 1-22-22'!$BO$11:$BO$20)</f>
        <v>0</v>
      </c>
      <c r="AJ38" s="99">
        <f>SUMIF('Saturday Race 1-22-22'!$B$11:$B$20,$B38,'Saturday Race 1-22-22'!$BR$11:$BR$20)</f>
        <v>0</v>
      </c>
      <c r="AK38" s="99">
        <f>SUMIF('Sunday Race 2-6-22'!$B$11:$B$20,$B38,'Sunday Race 2-6-22'!$BF$11:$BF$20)</f>
        <v>0</v>
      </c>
      <c r="AL38" s="99">
        <f>SUMIF('Sunday Race 2-6-22'!$B$11:$B$20,$B38,'Sunday Race 2-6-22'!$BI$11:$BI$20)</f>
        <v>0</v>
      </c>
      <c r="AM38" s="99">
        <f>SUMIF('Sunday Race 2-6-22'!$B$11:$B$20,$B38,'Sunday Race 2-6-22'!$BL$11:$BL$20)</f>
        <v>0</v>
      </c>
      <c r="AN38" s="99">
        <f>SUMIF('Sunday Race 2-6-22'!$B$11:$B$20,$B38,'Sunday Race 2-6-22'!$BO$11:$BO$20)</f>
        <v>0</v>
      </c>
      <c r="AO38" s="99">
        <f>SUMIF('Sunday Race 2-6-22'!$B$11:$B$20,$B38,'Sunday Race 2-6-22'!$BR$11:$BR$20)</f>
        <v>0</v>
      </c>
      <c r="AP38" s="99">
        <f>SUMIF('Chili One Day 2-12-22 Scots'!$B$11:$B$20,$B38,'Chili One Day 2-12-22 Scots'!$BF$11:$BF$20)</f>
        <v>0</v>
      </c>
      <c r="AQ38" s="99">
        <f>SUMIF('Chili One Day 2-12-22 Scots'!$B$11:$B$20,$B38,'Chili One Day 2-12-22 Scots'!$BI$11:$BI$20)</f>
        <v>0</v>
      </c>
      <c r="AR38" s="99">
        <f>SUMIF('Chili One Day 2-12-22 Scots'!$B$11:$B$20,$B38,'Chili One Day 2-12-22 Scots'!$BL$11:$BL$20)</f>
        <v>0</v>
      </c>
      <c r="AS38" s="99">
        <f>SUMIF('Chili One Day 2-12-22 Scots'!$B$11:$B$20,$B38,'Chili One Day 2-12-22 Scots'!$BO$11:$BO$20)</f>
        <v>0</v>
      </c>
      <c r="AT38" s="99">
        <f>SUMIF('Chili One Day 2-12-22 Scots'!$B$11:$B$20,$B38,'Chili One Day 2-12-22 Scots'!$BR$11:$BR$20)</f>
        <v>0</v>
      </c>
      <c r="AU38" s="99">
        <f>SUMIF('Chili One Day 2-12-22 Thistles'!$B$11:$B$20,$B38,'Chili One Day 2-12-22 Thistles'!$BF$11:$BF$20)</f>
        <v>0</v>
      </c>
      <c r="AV38" s="99">
        <f>SUMIF('Chili One Day 2-12-22 Thistles'!$B$11:$B$20,$B38,'Chili One Day 2-12-22 Thistles'!$BI$11:$BI$20)</f>
        <v>0</v>
      </c>
      <c r="AW38" s="99">
        <f>SUMIF('Chili One Day 2-12-22 Thistles'!$B$11:$B$20,$B38,'Chili One Day 2-12-22 Thistles'!$BL$11:$BL$20)</f>
        <v>0</v>
      </c>
      <c r="AX38" s="99">
        <f>SUMIF('Chili One Day 2-12-22 Thistles'!$B$11:$B$20,$B38,'Chili One Day 2-12-22 Thistles'!$BO$11:$BO$20)</f>
        <v>0</v>
      </c>
      <c r="AY38" s="99">
        <f>SUMIF('Chili One Day 2-12-22 Thistles'!$B$11:$B$20,$B38,'Chili One Day 2-12-22 Thistles'!$BR$11:$BR$20)</f>
        <v>0</v>
      </c>
      <c r="AZ38" s="99">
        <f>SUMIF('Sunday Race 2-20-22'!$B$11:$B$20,$B38,'Sunday Race 2-20-22'!$BF$11:$BF$20)</f>
        <v>0</v>
      </c>
      <c r="BA38" s="99">
        <f>SUMIF('Sunday Race 2-20-22'!$B$11:$B$20,$B38,'Sunday Race 2-20-22'!$BI$11:$BI$20)</f>
        <v>0</v>
      </c>
      <c r="BB38" s="99">
        <f>SUMIF('Sunday Race 2-20-22'!$B$11:$B$20,$B38,'Sunday Race 2-20-22'!$BL$11:$BL$20)</f>
        <v>0</v>
      </c>
      <c r="BC38" s="99">
        <f>SUMIF('Sunday Race 2-20-22'!$B$11:$B$20,$B38,'Sunday Race 2-20-22'!$BO$11:$BO$20)</f>
        <v>0</v>
      </c>
      <c r="BD38" s="99">
        <f>SUMIF('Sunday Race 2-20-22'!$B$11:$B$20,$B38,'Sunday Race 2-20-22'!$BR$11:$BR$20)</f>
        <v>0</v>
      </c>
      <c r="BE38" s="99">
        <f>SUMIF('Sunday Race 2-27-22'!$B$11:$B$20,$B38,'Sunday Race 2-27-22'!$BF$11:$BF$20)</f>
        <v>0</v>
      </c>
      <c r="BF38" s="99">
        <f>SUMIF('Sunday Race 2-27-22'!$B$11:$B$20,$B38,'Sunday Race 2-27-22'!$BI$11:$BI$20)</f>
        <v>0</v>
      </c>
      <c r="BG38" s="99">
        <f>SUMIF('Sunday Race 2-27-22'!$B$11:$B$20,$B38,'Sunday Race 2-27-22'!$BL$11:$BL$20)</f>
        <v>0</v>
      </c>
      <c r="BH38" s="99">
        <f>SUMIF('Sunday Race 2-27-22'!$B$11:$B$20,$B38,'Sunday Race 2-27-22'!$BO$11:$BO$20)</f>
        <v>0</v>
      </c>
      <c r="BI38" s="99">
        <f>SUMIF('Sunday Race 2-27-22'!$B$11:$B$20,$B38,'Sunday Race 2-27-22'!$BR$11:$BR$20)</f>
        <v>0</v>
      </c>
      <c r="BJ38" s="99">
        <f>SUMIF('Sunday Race 3-13-22'!$B$11:$B$21,$B38,'Sunday Race 3-13-22'!$BF$11:$BF$21)</f>
        <v>0</v>
      </c>
      <c r="BK38" s="99">
        <f>SUMIF('Sunday Race 3-13-22'!$B$11:$B$21,$B38,'Sunday Race 3-13-22'!$BI$11:$BI$21)</f>
        <v>0</v>
      </c>
      <c r="BL38" s="99">
        <f>SUMIF('Sunday Race 3-13-22'!$B$11:$B$21,$B38,'Sunday Race 3-13-22'!$BL$11:$BL$21)</f>
        <v>0</v>
      </c>
      <c r="BM38" s="99">
        <f>SUMIF('Sunday Race 3-13-22'!$B$11:$B$21,$B38,'Sunday Race 3-13-22'!$BO$11:$BO$21)</f>
        <v>0</v>
      </c>
      <c r="BN38" s="99">
        <f>SUMIF('Sunday Race 3-13-22'!$B$11:$B$21,$B38,'Sunday Race 3-13-22'!$BR$11:$BR$21)</f>
        <v>0</v>
      </c>
      <c r="BO38" s="99">
        <f>SUMIF('Saturday Race 3-19-22'!$B$11:$B$26,$B38,'Saturday Race 3-19-22'!$BF$11:$BF$26)</f>
        <v>0</v>
      </c>
      <c r="BP38" s="99">
        <f>SUMIF('Saturday Race 3-19-22'!$B$11:$B$26,$B38,'Saturday Race 3-19-22'!$BI$11:$BI$26)</f>
        <v>0</v>
      </c>
      <c r="BQ38" s="99">
        <f>SUMIF('Saturday Race 3-19-22'!$B$11:$B$26,$B38,'Saturday Race 3-19-22'!$BL$11:$BL$26)</f>
        <v>0</v>
      </c>
      <c r="BR38" s="99">
        <f>SUMIF('Saturday Race 3-19-22'!$B$11:$B$26,$B38,'Saturday Race 3-19-22'!$BO$11:$BO$26)</f>
        <v>0</v>
      </c>
      <c r="BS38" s="99">
        <f>SUMIF('Saturday Race 3-19-22'!$B$11:$B$26,$B38,'Saturday Race 3-19-22'!$BR$11:$BR$26)</f>
        <v>0</v>
      </c>
      <c r="BT38" s="99">
        <f>SUMIF('Sunday Races 4-10-22'!$B$11:$B$26,$B38,'Sunday Races 4-10-22'!$BF$11:$BF$26)</f>
        <v>0</v>
      </c>
      <c r="BU38" s="99">
        <f>SUMIF('Sunday Races 4-10-22'!$B$11:$B$26,$B38,'Sunday Races 4-10-22'!$BI$11:$BI$26)</f>
        <v>0</v>
      </c>
      <c r="BV38" s="99">
        <f>SUMIF('Sunday Races 4-10-22'!$B$11:$B$26,$B38,'Sunday Races 4-10-22'!$BL$11:$BL$26)</f>
        <v>0</v>
      </c>
      <c r="BW38" s="99">
        <f>SUMIF('Sunday Races 4-10-22'!$B$11:$B$26,$B38,'Sunday Races 4-10-22'!$BO$11:$BO$26)</f>
        <v>0</v>
      </c>
      <c r="BX38" s="99">
        <f>SUMIF('Sunday Races 4-10-22'!$B$11:$B$26,$B38,'Sunday Races 4-10-22'!$BR$11:$BR$26)</f>
        <v>0</v>
      </c>
      <c r="BY38" s="99">
        <f>SUMIF('Easter One Day 4-16-22 FS'!$B$11:$B$26,$B38,'Easter One Day 4-16-22 FS'!$BF$11:$BF$26)</f>
        <v>0</v>
      </c>
      <c r="BZ38" s="99">
        <f>SUMIF('Easter One Day 4-16-22 FS'!$B$11:$B$26,$B38,'Easter One Day 4-16-22 FS'!$BI$11:$BI$26)</f>
        <v>0</v>
      </c>
      <c r="CA38" s="99">
        <f>SUMIF('Easter One Day 4-16-22 FS'!$B$11:$B$26,$B38,'Easter One Day 4-16-22 FS'!$BL$11:$BL$26)</f>
        <v>0</v>
      </c>
      <c r="CB38" s="99">
        <f>SUMIF('Easter One Day 4-16-22 FS'!$B$11:$B$26,$B38,'Easter One Day 4-16-22 FS'!$BO$11:$BO$26)</f>
        <v>0</v>
      </c>
      <c r="CC38" s="99">
        <f>SUMIF('Easter One Day 4-16-22 FS'!$B$11:$B$26,$B38,'Easter One Day 4-16-22 FS'!$BR$11:$BR$26)</f>
        <v>0</v>
      </c>
      <c r="CD38" s="99">
        <f>SUMIF('Easter One Day 4-16-22 TH'!$B$11:$B$26,$B38,'Easter One Day 4-16-22 TH'!$BF$11:$BF$26)</f>
        <v>0</v>
      </c>
      <c r="CE38" s="99">
        <f>SUMIF('Easter One Day 4-16-22 TH'!$B$11:$B$26,$B38,'Easter One Day 4-16-22 TH'!$BI$11:$BI$26)</f>
        <v>0</v>
      </c>
      <c r="CF38" s="99">
        <f>SUMIF('Easter One Day 4-16-22 TH'!$B$11:$B$26,$B38,'Easter One Day 4-16-22 TH'!$BL$11:$BL$26)</f>
        <v>0</v>
      </c>
      <c r="CG38" s="99">
        <f>SUMIF('Easter One Day 4-16-22 TH'!$B$11:$B$26,$B38,'Easter One Day 4-16-22 TH'!$BO$11:$BO$26)</f>
        <v>0</v>
      </c>
      <c r="CH38" s="99">
        <f>SUMIF('Easter One Day 4-16-22 TH'!$B$11:$B$26,$B38,'Easter One Day 4-16-22 TH'!$BR$11:$BR$26)</f>
        <v>0</v>
      </c>
      <c r="CI38" s="99">
        <f>SUMIF('Sunday Races 5-1-22'!$B$11:$B$28,$B38,'Sunday Races 5-1-22'!$BF$11:$BF$28)</f>
        <v>0</v>
      </c>
      <c r="CJ38" s="99">
        <f>SUMIF('Sunday Races 5-1-22'!$B$11:$B$28,$B38,'Sunday Races 5-1-22'!$BI$11:$BI$28)</f>
        <v>0</v>
      </c>
      <c r="CK38" s="99">
        <f>SUMIF('Sunday Races 5-1-22'!$B$11:$B$28,$B38,'Sunday Races 5-1-22'!$BL$11:$BL$28)</f>
        <v>0</v>
      </c>
      <c r="CL38" s="99">
        <f>SUMIF('Sunday Races 5-1-22'!$B$11:$B$28,$B38,'Sunday Races 5-1-22'!$BO$11:$BO$28)</f>
        <v>0</v>
      </c>
      <c r="CM38" s="99">
        <f>SUMIF('Sunday Races 5-1-22'!$B$11:$B$28,$B38,'Sunday Races 5-1-22'!$BR$11:$BR$28)</f>
        <v>0</v>
      </c>
      <c r="CN38" s="99">
        <f>SUMIF('Long Distance Race 5-7-22'!$B$11:$B$27,$B38,'Long Distance Race 5-7-22'!$BF$11:$BF$27)</f>
        <v>0</v>
      </c>
      <c r="CO38" s="99">
        <f>SUMIF('Long Distance Race 5-7-22'!$B$11:$B$27,$B38,'Long Distance Race 5-7-22'!$BI$11:$BI$27)</f>
        <v>0</v>
      </c>
      <c r="CP38" s="99">
        <f>SUMIF('Long Distance Race 5-7-22'!$B$11:$B$27,$B38,'Long Distance Race 5-7-22'!$BL$11:$BL$27)</f>
        <v>0</v>
      </c>
      <c r="CQ38" s="99">
        <f>SUMIF('Long Distance Race 5-7-22'!$B$11:$B$27,$B38,'Long Distance Race 5-7-22'!$BO$11:$BO$27)</f>
        <v>0</v>
      </c>
      <c r="CR38" s="99">
        <f>SUMIF('Long Distance Race 5-7-22'!$B$11:$B$27,$B38,'Long Distance Race 5-7-22'!$BR$11:$BR$27)</f>
        <v>0</v>
      </c>
      <c r="CS38" s="99">
        <f>SUMIF('Memorial Day Regatta 5-28-22 Op'!$B$11:$B$27,$B38,'Memorial Day Regatta 5-28-22 Op'!$BF$11:$BF$27)</f>
        <v>0</v>
      </c>
      <c r="CT38" s="99">
        <f>SUMIF('Memorial Day Regatta 5-28-22 Op'!$B$11:$B$27,$B38,'Memorial Day Regatta 5-28-22 Op'!$BI$11:$BI$27)</f>
        <v>0</v>
      </c>
      <c r="CU38" s="99">
        <f>SUMIF('Memorial Day Regatta 5-28-22 Op'!$B$11:$B$27,$B38,'Memorial Day Regatta 5-28-22 Op'!$BL$11:$BL$27)</f>
        <v>0</v>
      </c>
      <c r="CV38" s="99">
        <f>SUMIF('Memorial Day Regatta 5-28-22 Op'!$B$11:$B$27,$B38,'Memorial Day Regatta 5-28-22 Op'!$BO$11:$BO$27)</f>
        <v>0</v>
      </c>
      <c r="CW38" s="99">
        <f>SUMIF('Memorial Day Regatta 5-28-22 Op'!$B$11:$B$27,$B38,'Memorial Day Regatta 5-28-22 Op'!$BR$11:$BR$27)</f>
        <v>0</v>
      </c>
      <c r="CX38" s="99">
        <f>SUMIF('Sunday Races 6-5-22'!$B$11:$B$28,$B38,'Sunday Races 6-5-22'!$BF$11:$BF$28)</f>
        <v>0</v>
      </c>
      <c r="CY38" s="99">
        <f>SUMIF('Sunday Races 6-5-22'!$B$11:$B$28,$B38,'Sunday Races 6-5-22'!$BI$11:$BI$28)</f>
        <v>0</v>
      </c>
      <c r="CZ38" s="99">
        <f>SUMIF('Sunday Races 6-5-22'!$B$11:$B$28,$B38,'Sunday Races 6-5-22'!$BL$11:$BL$28)</f>
        <v>0</v>
      </c>
      <c r="DA38" s="99">
        <f>SUMIF('Sunday Races 6-5-22'!$B$11:$B$28,$B38,'Sunday Races 6-5-22'!$BO$11:$BO$28)</f>
        <v>0</v>
      </c>
      <c r="DB38" s="99">
        <f>SUMIF('Sunday Races 6-5-22'!$B$11:$B$28,$B38,'Sunday Races 6-5-22'!$BR$11:$BR$28)</f>
        <v>0</v>
      </c>
      <c r="DC38" s="99">
        <f>SUMIF('Sunday Races 6-12-22'!$B$11:$B$24,$B38,'Sunday Races 6-12-22'!$BF$11:$BF$24)</f>
        <v>0</v>
      </c>
      <c r="DD38" s="99">
        <f>SUMIF('Sunday Races 6-12-22'!$B$11:$B$24,$B38,'Sunday Races 6-12-22'!$BI$11:$BI$24)</f>
        <v>0</v>
      </c>
      <c r="DE38" s="99">
        <f>SUMIF('Sunday Races 6-12-22'!$B$11:$B$24,$B38,'Sunday Races 6-12-22'!$BL$11:$BL$24)</f>
        <v>0</v>
      </c>
      <c r="DF38" s="99">
        <f>SUMIF('Sunday Races 6-12-22'!$B$11:$B$24,$B38,'Sunday Races 6-12-22'!$BO$11:$BO$24)</f>
        <v>0</v>
      </c>
      <c r="DG38" s="99">
        <f>SUMIF('Sunday Races 6-12-22'!$B$11:$B$24,$B38,'Sunday Races 6-12-22'!$BR$11:$BR$24)</f>
        <v>0</v>
      </c>
      <c r="DH38" s="99">
        <f>SUMIF('Saturday Races 6-18-22'!$B$11:$B$24,$B38,'Saturday Races 6-18-22'!$BF$11:$BF$24)</f>
        <v>0</v>
      </c>
      <c r="DI38" s="99">
        <f>SUMIF('Saturday Races 6-18-22'!$B$11:$B$24,$B38,'Saturday Races 6-18-22'!$BI$11:$BI$24)</f>
        <v>0</v>
      </c>
      <c r="DJ38" s="99">
        <f>SUMIF('Saturday Races 6-18-22'!$B$11:$B$24,$B38,'Saturday Races 6-18-22'!$BL$11:$BL$24)</f>
        <v>0</v>
      </c>
      <c r="DK38" s="99">
        <f>SUMIF('Saturday Races 6-18-22'!$B$11:$B$24,$B38,'Saturday Races 6-18-22'!$BO$11:$BO$24)</f>
        <v>0</v>
      </c>
      <c r="DL38" s="99">
        <f>SUMIF('Saturday Races 6-18-22'!$B$11:$B$24,$B38,'Saturday Races 6-18-22'!$BR$11:$BR$24)</f>
        <v>0</v>
      </c>
      <c r="DM38" s="99">
        <f>SUMIF('Caldwell Cup 6-25-22 TH'!$B$11:$B$25,$B38,'Caldwell Cup 6-25-22 TH'!$BF$11:$BF$25)</f>
        <v>0</v>
      </c>
      <c r="DN38" s="99">
        <f>SUMIF('Caldwell Cup 6-25-22 TH'!$B$11:$B$25,$B38,'Caldwell Cup 6-25-22 TH'!$BI$11:$BI$25)</f>
        <v>0</v>
      </c>
      <c r="DO38" s="99">
        <f>SUMIF('Caldwell Cup 6-25-22 TH'!$B$11:$B$25,$B38,'Caldwell Cup 6-25-22 TH'!$BL$11:$BL$25)</f>
        <v>0</v>
      </c>
      <c r="DP38" s="99">
        <f>SUMIF('Caldwell Cup 6-25-22 TH'!$B$11:$B$25,$B38,'Caldwell Cup 6-25-22 TH'!$BO$11:$BO$25)</f>
        <v>0</v>
      </c>
      <c r="DQ38" s="99">
        <f>SUMIF('Caldwell Cup 6-25-22 TH'!$B$11:$B$25,$B38,'Caldwell Cup 6-25-22 TH'!$BR$11:$BR$25)</f>
        <v>0</v>
      </c>
      <c r="DR38" s="99">
        <f>SUMIF('Caldwell Cup 6-25-22 FS'!$B$11:$B$18,$B38,'Caldwell Cup 6-25-22 FS'!$BF$11:$BF$18)</f>
        <v>0</v>
      </c>
      <c r="DS38" s="99">
        <f>SUMIF('Caldwell Cup 6-25-22 FS'!$B$11:$B$18,$B38,'Caldwell Cup 6-25-22 FS'!$BI$11:$BI$18)</f>
        <v>0</v>
      </c>
      <c r="DT38" s="99">
        <f>SUMIF('Caldwell Cup 6-25-22 FS'!$B$11:$B$18,$B38,'Caldwell Cup 6-25-22 FS'!$BL$11:$BL$18)</f>
        <v>0</v>
      </c>
      <c r="DU38" s="99">
        <f>SUMIF('Caldwell Cup 6-25-22 FS'!$B$11:$B$18,$B38,'Caldwell Cup 6-25-22 FS'!$BO$11:$BO$18)</f>
        <v>0</v>
      </c>
      <c r="DV38" s="99">
        <f>SUMIF('Caldwell Cup 6-25-22 FS'!$B$11:$B$18,$B38,'Caldwell Cup 6-25-22 FS'!$BR$11:$BR$18)</f>
        <v>0</v>
      </c>
      <c r="DW38" s="99">
        <f>SUMIF('Sunday Races 7-3-22'!$B$11:$B$25,$B38,'Sunday Races 7-3-22'!$BF$11:$BF$25)</f>
        <v>0</v>
      </c>
      <c r="DX38" s="99">
        <f>SUMIF('Sunday Races 7-3-22'!$B$11:$B$25,$B38,'Sunday Races 7-3-22'!$BI$11:$BI$25)</f>
        <v>0</v>
      </c>
      <c r="DY38" s="99">
        <f>SUMIF('Sunday Races 7-3-22'!$B$11:$B$25,$B38,'Sunday Races 7-3-22'!$BL$11:$BL$25)</f>
        <v>0</v>
      </c>
      <c r="DZ38" s="99">
        <f>SUMIF('Sunday Races 7-3-22'!$B$11:$B$25,$B38,'Sunday Races 7-3-22'!$BO$11:$BO$25)</f>
        <v>0</v>
      </c>
      <c r="EA38" s="99">
        <f>SUMIF('Sunday Races 7-3-22'!$B$11:$B$25,$B38,'Sunday Races 7-3-22'!$BR$11:$BR$25)</f>
        <v>0</v>
      </c>
      <c r="EB38" s="99">
        <f>SUMIF('Sunday Races 7-31-22'!$B$11:$B$25,$B38,'Sunday Races 7-31-22'!$BF$11:$BF$25)</f>
        <v>0</v>
      </c>
      <c r="EC38" s="99">
        <f>SUMIF('Sunday Races 7-31-22'!$B$11:$B$25,$B38,'Sunday Races 7-31-22'!$BI$11:$BI$25)</f>
        <v>0</v>
      </c>
      <c r="ED38" s="99">
        <f>SUMIF('Sunday Races 7-31-22'!$B$11:$B$25,$B38,'Sunday Races 7-31-22'!$BL$11:$BL$25)</f>
        <v>0</v>
      </c>
      <c r="EE38" s="99">
        <f>SUMIF('Sunday Races 7-31-22'!$B$11:$B$25,$B38,'Sunday Races 7-31-22'!$BO$11:$BO$25)</f>
        <v>0</v>
      </c>
      <c r="EF38" s="99">
        <f>SUMIF('Sunday Races 7-31-22'!$B$11:$B$25,$B38,'Sunday Races 7-31-22'!$BR$11:$BR$25)</f>
        <v>0</v>
      </c>
      <c r="EG38" s="99">
        <f>SUMIF('Sunday Races 8-14-22'!$B$11:$B$25,$B38,'Sunday Races 8-14-22'!$BF$11:$BF$25)</f>
        <v>0</v>
      </c>
      <c r="EH38" s="99">
        <f>SUMIF('Sunday Races 8-14-22'!$B$11:$B$25,$B38,'Sunday Races 8-14-22'!$BI$11:$BI$25)</f>
        <v>0</v>
      </c>
      <c r="EI38" s="99">
        <f>SUMIF('Sunday Races 8-14-22'!$B$11:$B$25,$B38,'Sunday Races 8-14-22'!$BL$11:$BL$25)</f>
        <v>0</v>
      </c>
      <c r="EJ38" s="99">
        <f>SUMIF('Sunday Races 8-14-22'!$B$11:$B$25,$B38,'Sunday Races 8-14-22'!$BO$11:$BO$25)</f>
        <v>0</v>
      </c>
      <c r="EK38" s="99">
        <f>SUMIF('Sunday Races 8-14-22'!$B$11:$B$25,$B38,'Sunday Races 8-14-22'!$BR$11:$BR$25)</f>
        <v>0</v>
      </c>
      <c r="EL38" s="99">
        <f>SUMIF('Saturday Races 8-20-22'!$B$11:$B$25,$B38,'Saturday Races 8-20-22'!$BF$11:$BF$25)</f>
        <v>0</v>
      </c>
      <c r="EM38" s="99">
        <f>SUMIF('Saturday Races 8-20-22'!$B$11:$B$25,$B38,'Saturday Races 8-20-22'!$BI$11:$BI$25)</f>
        <v>0</v>
      </c>
      <c r="EN38" s="99">
        <f>SUMIF('Saturday Races 8-20-22'!$B$11:$B$25,$B38,'Saturday Races 8-20-22'!$BL$11:$BL$25)</f>
        <v>0</v>
      </c>
      <c r="EO38" s="99">
        <f>SUMIF('Saturday Races 8-20-22'!$B$11:$B$25,$B38,'Saturday Races 8-20-22'!$BO$11:$BO$25)</f>
        <v>0</v>
      </c>
      <c r="EP38" s="99">
        <f>SUMIF('Saturday Races 8-20-22'!$B$11:$B$25,$B38,'Saturday Races 8-20-22'!$BR$11:$BR$25)</f>
        <v>0</v>
      </c>
      <c r="EQ38" s="99">
        <f>SUMIF('Sunday Races 9-11-22'!$B$11:$B$20,$B38,'Sunday Races 9-11-22'!$BF$11:$BF$20)</f>
        <v>0</v>
      </c>
      <c r="ER38" s="99">
        <f>SUMIF('Sunday Races 9-11-22'!$B$11:$B$20,$B38,'Sunday Races 9-11-22'!$BI$11:$BI$20)</f>
        <v>0</v>
      </c>
      <c r="ES38" s="99">
        <f>SUMIF('Sunday Races 9-11-22'!$B$11:$B$20,$B38,'Sunday Races 9-11-22'!$BL$11:$BL$20)</f>
        <v>0</v>
      </c>
      <c r="ET38" s="99">
        <f>SUMIF('Sunday Races 9-11-22'!$B$11:$B$20,$B38,'Sunday Races 9-11-22'!$BO$11:$BO$20)</f>
        <v>0</v>
      </c>
      <c r="EU38" s="99">
        <f>SUMIF('Sunday Races 9-11-22'!$B$11:$B$20,$B38,'Sunday Races 9-11-22'!$BR$11:$BR$20)</f>
        <v>0</v>
      </c>
      <c r="EV38" s="99">
        <f>SUMIF('2022-09-17 Leukemia Cup TH'!$B$11:$B$26,$B38,'2022-09-17 Leukemia Cup TH'!$BF$11:$BF$26)</f>
        <v>0</v>
      </c>
      <c r="EW38" s="99">
        <f>SUMIF('2022-09-17 Leukemia Cup TH'!$B$11:$B$26,$B38,'2022-09-17 Leukemia Cup TH'!$BI$11:$BI$26)</f>
        <v>0</v>
      </c>
      <c r="EX38" s="99">
        <f>SUMIF('2022-09-17 Leukemia Cup TH'!$B$11:$B$26,$B38,'2022-09-17 Leukemia Cup TH'!$BL$11:$BL$26)</f>
        <v>0</v>
      </c>
      <c r="EY38" s="99">
        <f>SUMIF('2022-09-17 Leukemia Cup TH'!$B$11:$B$26,$B38,'2022-09-17 Leukemia Cup TH'!$BO$11:$BO$26)</f>
        <v>0</v>
      </c>
      <c r="EZ38" s="99">
        <f>SUMIF('2022-09-17 Leukemia Cup TH'!$B$11:$B$26,$B38,'2022-09-17 Leukemia Cup TH'!$BR$11:$BR$26)</f>
        <v>0</v>
      </c>
      <c r="FA38" s="99">
        <f>SUMIF('Smith-Berry LDR 9-24-22'!$B$11:$B$28,$B38,'Smith-Berry LDR 9-24-22'!$BF$11:$BF$28)</f>
        <v>0</v>
      </c>
      <c r="FB38" s="99">
        <f>SUMIF('Smith-Berry LDR 9-24-22'!$B$11:$B$28,$B38,'Smith-Berry LDR 9-24-22'!$BI$11:$BI$28)</f>
        <v>0</v>
      </c>
      <c r="FC38" s="99">
        <f>SUMIF('Smith-Berry LDR 9-24-22'!$B$11:$B$28,$B38,'Smith-Berry LDR 9-24-22'!$BL$11:$BL$28)</f>
        <v>0</v>
      </c>
      <c r="FD38" s="99">
        <f>SUMIF('Smith-Berry LDR 9-24-22'!$B$11:$B$28,$B38,'Smith-Berry LDR 9-24-22'!$BO$11:$BO$28)</f>
        <v>0</v>
      </c>
      <c r="FE38" s="99">
        <f>SUMIF('Smith-Berry LDR 9-24-22'!$B$11:$B$28,$B38,'Smith-Berry LDR 9-24-22'!$BR$11:$BR$28)</f>
        <v>0</v>
      </c>
      <c r="FF38" s="99">
        <f>SUMIF('Sunday Races 10-9-22'!$B$11:$B$15,$B38,'Sunday Races 10-9-22'!$BF$11:$BF$15)</f>
        <v>0</v>
      </c>
      <c r="FG38" s="99">
        <f>SUMIF('Sunday Races 10-9-22'!$B$11:$B$15,$B38,'Sunday Races 10-9-22'!$BI$11:$BI$15)</f>
        <v>0</v>
      </c>
      <c r="FH38" s="99">
        <f>SUMIF('Sunday Races 10-9-22'!$B$11:$B$15,$B38,'Sunday Races 10-9-22'!$BL$11:$BL$15)</f>
        <v>0</v>
      </c>
      <c r="FI38" s="99">
        <f>SUMIF('Sunday Races 10-9-22'!$B$11:$B$15,$B38,'Sunday Races 10-9-22'!$BO$11:$BO$15)</f>
        <v>0</v>
      </c>
      <c r="FJ38" s="99">
        <f>SUMIF('Sunday Races 10-9-22'!$B$11:$B$15,$B38,'Sunday Races 10-9-22'!$BR$11:$BR$15)</f>
        <v>0</v>
      </c>
      <c r="FK38" s="99">
        <f>SUMIF('Great Pumpkin Regatta 10-15-22'!$B$11:$B$53,$B38,'Great Pumpkin Regatta 10-15-22'!$BF$11:$BF$53)</f>
        <v>23</v>
      </c>
      <c r="FL38" s="99">
        <f>SUMIF('Great Pumpkin Regatta 10-15-22'!$B$11:$B$53,$B38,'Great Pumpkin Regatta 10-15-22'!$BI$11:$BI$53)</f>
        <v>14</v>
      </c>
      <c r="FM38" s="99">
        <f>SUMIF('Great Pumpkin Regatta 10-15-22'!$B$11:$B$53,$B38,'Great Pumpkin Regatta 10-15-22'!$BL$11:$BL$53)</f>
        <v>14</v>
      </c>
      <c r="FN38" s="99">
        <f>SUMIF('Great Pumpkin Regatta 10-15-22'!$B$11:$B$53,$B38,'Great Pumpkin Regatta 10-15-22'!$BO$11:$BO$53)</f>
        <v>13</v>
      </c>
      <c r="FO38" s="99">
        <f>SUMIF('Great Pumpkin Regatta 10-15-22'!$B$11:$B$53,$B38,'Great Pumpkin Regatta 10-15-22'!$BR$11:$BR$53)</f>
        <v>0</v>
      </c>
      <c r="FP38" s="99">
        <f>SUMIF('Sunday Races 10-23-22'!$B$11:$B$16,$B38,'Sunday Races 10-23-22'!$BF$11:$BF$16)</f>
        <v>0</v>
      </c>
      <c r="FQ38" s="99">
        <f>SUMIF('Sunday Races 10-23-22'!$B$11:$B$16,$B38,'Sunday Races 10-23-22'!$BI$11:$BI$16)</f>
        <v>0</v>
      </c>
      <c r="FR38" s="99">
        <f>SUMIF('Sunday Races 10-23-22'!$B$11:$B$16,$B38,'Sunday Races 10-23-22'!$BL$11:$BL$16)</f>
        <v>0</v>
      </c>
      <c r="FS38" s="99">
        <f>SUMIF('Sunday Races 10-23-22'!$B$11:$B$16,$B38,'Sunday Races 10-23-22'!$BO$11:$BO$16)</f>
        <v>0</v>
      </c>
      <c r="FT38" s="99">
        <f>SUMIF('Sunday Races 10-23-22'!$B$11:$B$16,$B38,'Sunday Races 10-23-22'!$BR$11:$BR$16)</f>
        <v>0</v>
      </c>
      <c r="FU38" s="100"/>
      <c r="FV38" s="101"/>
      <c r="FW38" s="102">
        <f t="shared" si="52"/>
        <v>23</v>
      </c>
      <c r="FX38" s="102">
        <f t="shared" si="52"/>
        <v>14</v>
      </c>
      <c r="FY38" s="102">
        <f t="shared" si="52"/>
        <v>14</v>
      </c>
      <c r="FZ38" s="102">
        <f t="shared" si="52"/>
        <v>13</v>
      </c>
      <c r="GA38" s="102">
        <f t="shared" si="52"/>
        <v>0</v>
      </c>
      <c r="GB38" s="102">
        <f t="shared" si="52"/>
        <v>0</v>
      </c>
      <c r="GC38" s="102">
        <f t="shared" si="52"/>
        <v>0</v>
      </c>
      <c r="GD38" s="102">
        <f t="shared" si="52"/>
        <v>0</v>
      </c>
      <c r="GE38" s="102">
        <f t="shared" si="52"/>
        <v>0</v>
      </c>
      <c r="GF38" s="102">
        <f t="shared" si="52"/>
        <v>0</v>
      </c>
      <c r="GG38" s="102">
        <f t="shared" si="42"/>
        <v>0</v>
      </c>
      <c r="GH38" s="102">
        <f t="shared" si="42"/>
        <v>0</v>
      </c>
      <c r="GI38" s="102">
        <f t="shared" si="42"/>
        <v>0</v>
      </c>
      <c r="GJ38" s="102">
        <f t="shared" si="42"/>
        <v>0</v>
      </c>
      <c r="GK38" s="102">
        <f t="shared" si="42"/>
        <v>0</v>
      </c>
      <c r="GL38" s="102">
        <f t="shared" si="42"/>
        <v>0</v>
      </c>
      <c r="GM38" s="102">
        <f t="shared" si="42"/>
        <v>0</v>
      </c>
      <c r="GN38" s="102">
        <f t="shared" si="42"/>
        <v>0</v>
      </c>
      <c r="GO38" s="102">
        <f t="shared" si="42"/>
        <v>0</v>
      </c>
      <c r="GP38" s="102">
        <f t="shared" si="42"/>
        <v>0</v>
      </c>
      <c r="GQ38" s="102">
        <f t="shared" si="43"/>
        <v>0</v>
      </c>
      <c r="GR38" s="102">
        <f t="shared" si="43"/>
        <v>0</v>
      </c>
      <c r="GS38" s="102">
        <f t="shared" si="43"/>
        <v>0</v>
      </c>
      <c r="GT38" s="102">
        <f t="shared" si="43"/>
        <v>0</v>
      </c>
      <c r="GU38" s="102">
        <f t="shared" si="43"/>
        <v>0</v>
      </c>
      <c r="GV38" s="102">
        <f t="shared" si="43"/>
        <v>0</v>
      </c>
      <c r="GW38" s="102">
        <f t="shared" si="43"/>
        <v>0</v>
      </c>
      <c r="GX38" s="102">
        <f t="shared" si="43"/>
        <v>0</v>
      </c>
      <c r="GY38" s="102">
        <f t="shared" si="43"/>
        <v>0</v>
      </c>
      <c r="GZ38" s="102">
        <f t="shared" si="43"/>
        <v>0</v>
      </c>
      <c r="HA38" s="102">
        <f t="shared" si="44"/>
        <v>0</v>
      </c>
      <c r="HB38" s="102">
        <f t="shared" si="44"/>
        <v>0</v>
      </c>
      <c r="HC38" s="102">
        <f t="shared" si="44"/>
        <v>0</v>
      </c>
      <c r="HD38" s="102">
        <f t="shared" si="44"/>
        <v>0</v>
      </c>
      <c r="HE38" s="102">
        <f t="shared" si="44"/>
        <v>0</v>
      </c>
      <c r="HF38" s="102">
        <f t="shared" si="44"/>
        <v>0</v>
      </c>
      <c r="HG38" s="102">
        <f t="shared" si="44"/>
        <v>0</v>
      </c>
      <c r="HH38" s="102">
        <f t="shared" si="44"/>
        <v>0</v>
      </c>
      <c r="HI38" s="102">
        <f t="shared" si="44"/>
        <v>0</v>
      </c>
      <c r="HJ38" s="102">
        <f t="shared" si="44"/>
        <v>0</v>
      </c>
      <c r="HK38" s="102">
        <f t="shared" si="45"/>
        <v>0</v>
      </c>
      <c r="HL38" s="102">
        <f t="shared" si="45"/>
        <v>0</v>
      </c>
      <c r="HM38" s="102">
        <f t="shared" si="45"/>
        <v>0</v>
      </c>
      <c r="HN38" s="102">
        <f t="shared" si="45"/>
        <v>0</v>
      </c>
      <c r="HO38" s="102">
        <f t="shared" si="45"/>
        <v>0</v>
      </c>
      <c r="HP38" s="102">
        <f t="shared" si="45"/>
        <v>0</v>
      </c>
      <c r="HQ38" s="102">
        <f t="shared" si="45"/>
        <v>0</v>
      </c>
      <c r="HR38" s="102">
        <f t="shared" si="45"/>
        <v>0</v>
      </c>
      <c r="HS38" s="102">
        <f t="shared" si="45"/>
        <v>0</v>
      </c>
      <c r="HT38" s="102">
        <f t="shared" si="45"/>
        <v>0</v>
      </c>
      <c r="HU38" s="102">
        <f t="shared" si="46"/>
        <v>0</v>
      </c>
      <c r="HV38" s="102">
        <f t="shared" si="46"/>
        <v>0</v>
      </c>
      <c r="HW38" s="102">
        <f t="shared" si="46"/>
        <v>0</v>
      </c>
      <c r="HX38" s="102">
        <f t="shared" si="46"/>
        <v>0</v>
      </c>
      <c r="HY38" s="102">
        <f t="shared" si="46"/>
        <v>0</v>
      </c>
      <c r="HZ38" s="102">
        <f t="shared" si="46"/>
        <v>0</v>
      </c>
      <c r="IA38" s="102">
        <f t="shared" si="46"/>
        <v>0</v>
      </c>
      <c r="IB38" s="102">
        <f t="shared" si="46"/>
        <v>0</v>
      </c>
      <c r="IC38" s="102">
        <f t="shared" si="46"/>
        <v>0</v>
      </c>
      <c r="ID38" s="102">
        <f t="shared" si="46"/>
        <v>0</v>
      </c>
      <c r="IE38" s="102">
        <f t="shared" ref="IE38:IS51" si="53">LARGE($G38:$FU38,IE$2)</f>
        <v>0</v>
      </c>
      <c r="IF38" s="102">
        <f t="shared" si="53"/>
        <v>0</v>
      </c>
      <c r="IG38" s="102">
        <f t="shared" si="53"/>
        <v>0</v>
      </c>
      <c r="IH38" s="102">
        <f t="shared" si="53"/>
        <v>0</v>
      </c>
      <c r="II38" s="102">
        <f t="shared" si="53"/>
        <v>0</v>
      </c>
      <c r="IJ38" s="102">
        <f t="shared" si="53"/>
        <v>0</v>
      </c>
      <c r="IK38" s="102">
        <f t="shared" si="53"/>
        <v>0</v>
      </c>
      <c r="IL38" s="102">
        <f t="shared" si="53"/>
        <v>0</v>
      </c>
      <c r="IM38" s="102">
        <f t="shared" si="53"/>
        <v>0</v>
      </c>
      <c r="IN38" s="102">
        <f t="shared" si="53"/>
        <v>0</v>
      </c>
      <c r="IO38" s="102">
        <f t="shared" si="53"/>
        <v>0</v>
      </c>
      <c r="IP38" s="102">
        <f t="shared" si="53"/>
        <v>0</v>
      </c>
      <c r="IQ38" s="102">
        <f t="shared" si="53"/>
        <v>0</v>
      </c>
      <c r="IR38" s="102">
        <f t="shared" si="53"/>
        <v>0</v>
      </c>
      <c r="IS38" s="102">
        <f t="shared" si="53"/>
        <v>0</v>
      </c>
      <c r="IU38" s="99">
        <f>SUMIF('2021 Club Championship Crew'!$B$11:$B$14,$B38,'2021 Club Championship Crew'!$BN$11:$BN$14)</f>
        <v>0</v>
      </c>
      <c r="IV38" s="99">
        <f>SUMIF('2021 Club Championship Crew'!$B$11:$B$14,$B38,'2021 Club Championship Crew'!$BQ$11:$BQ$14)</f>
        <v>0</v>
      </c>
      <c r="IW38" s="99">
        <f>SUMIF('2021 Club Championship Crew'!$B$11:$B$14,$B38,'2021 Club Championship Crew'!$BT$11:$BT$14)</f>
        <v>0</v>
      </c>
      <c r="IX38" s="99">
        <f>SUMIF('2021 Club Championship Crew'!$B$11:$B$14,$B38,'2021 Club Championship Crew'!$BW$11:$BW$14)</f>
        <v>0</v>
      </c>
      <c r="IY38" s="99">
        <f>SUMIF('2021 Club Championship Crew'!$B$11:$B$14,$B38,'2021 Club Championship Crew'!$CC$11:$CC$14)</f>
        <v>0</v>
      </c>
    </row>
    <row r="39" spans="1:259" ht="15" customHeight="1" x14ac:dyDescent="0.2">
      <c r="A39" s="400" t="s">
        <v>1376</v>
      </c>
      <c r="B39" s="103" t="s">
        <v>389</v>
      </c>
      <c r="C39" s="96">
        <f t="shared" si="48"/>
        <v>4</v>
      </c>
      <c r="D39" s="97">
        <f t="shared" si="49"/>
        <v>64</v>
      </c>
      <c r="E39" s="96">
        <f t="shared" si="50"/>
        <v>64</v>
      </c>
      <c r="F39" s="98">
        <f t="shared" si="51"/>
        <v>0.16</v>
      </c>
      <c r="G39" s="99">
        <f>SUMIF('Saturday Race 11-06-21'!$B$11:$B$24,$B39,'Saturday Race 11-06-21'!$BF$11:$BF$24)</f>
        <v>0</v>
      </c>
      <c r="H39" s="99">
        <f>SUMIF('Saturday Race 11-06-21'!$B$11:$B$24,$B39,'Saturday Race 11-06-21'!$BI$11:$BI$24)</f>
        <v>0</v>
      </c>
      <c r="I39" s="99">
        <f>SUMIF('Saturday Race 11-06-21'!$B$11:$B$24,$B39,'Saturday Race 11-06-21'!$BL$11:$BL$24)</f>
        <v>0</v>
      </c>
      <c r="J39" s="99">
        <f>SUMIF('Saturday Race 11-06-21'!$B$11:$B$24,$B39,'Saturday Race 11-06-21'!$BO$11:$BO$24)</f>
        <v>0</v>
      </c>
      <c r="K39" s="99">
        <f>SUMIF('Saturday Race 11-06-21'!$B$11:$B$24,$B39,'Saturday Race 11-06-21'!$BR$11:$BR$24)</f>
        <v>0</v>
      </c>
      <c r="L39" s="99">
        <f>SUMIF('Saturday Race 11-20-21'!$B$11:$B$24,$B39,'Saturday Race 11-20-21'!$BF$11:$BF$24)</f>
        <v>0</v>
      </c>
      <c r="M39" s="99">
        <f>SUMIF('Saturday Race 11-20-21'!$B$11:$B$24,$B39,'Saturday Race 11-20-21'!$BI$11:$BI$24)</f>
        <v>0</v>
      </c>
      <c r="N39" s="99">
        <f>SUMIF('Saturday Race 11-20-21'!$B$11:$B$24,$B39,'Saturday Race 11-20-21'!$BL$11:$BL$24)</f>
        <v>0</v>
      </c>
      <c r="O39" s="99">
        <f>SUMIF('Saturday Race 11-20-21'!$B$11:$B$24,$B39,'Saturday Race 11-20-21'!$BO$11:$BO$24)</f>
        <v>0</v>
      </c>
      <c r="P39" s="99">
        <f>SUMIF('Saturday Race 11-20-21'!$B$11:$B$24,$B39,'Saturday Race 11-20-21'!$BR$11:$BR$24)</f>
        <v>0</v>
      </c>
      <c r="Q39" s="99">
        <f>SUMIF('One Day 12-04-21 Scots'!$B$11:$B$24,$B39,'One Day 12-04-21 Scots'!$BF$11:$BF$24)</f>
        <v>0</v>
      </c>
      <c r="R39" s="99">
        <f>SUMIF('One Day 12-04-21 Scots'!$B$11:$B$24,$B39,'One Day 12-04-21 Scots'!$BI$11:$BI$24)</f>
        <v>0</v>
      </c>
      <c r="S39" s="99">
        <f>SUMIF('One Day 12-04-21 Scots'!$B$11:$B$24,$B39,'One Day 12-04-21 Scots'!$BL$11:$BL$24)</f>
        <v>0</v>
      </c>
      <c r="T39" s="99">
        <f>SUMIF('One Day 12-04-21 Scots'!$B$11:$B$24,$B39,'One Day 12-04-21 Scots'!$BO$11:$BO$24)</f>
        <v>0</v>
      </c>
      <c r="U39" s="99">
        <f>SUMIF('One Day 12-04-21 Scots'!$B$11:$B$24,$B39,'One Day 12-04-21 Scots'!$BR$11:$BR$24)</f>
        <v>0</v>
      </c>
      <c r="V39" s="99">
        <f>SUMIF('One Day 12-04-21 Thistles'!$B$11:$B$25,$B39,'One Day 12-04-21 Thistles'!$BF$11:$BF$25)</f>
        <v>0</v>
      </c>
      <c r="W39" s="99">
        <f>SUMIF('One Day 12-04-21 Thistles'!$B$11:$B$25,$B39,'One Day 12-04-21 Thistles'!$BI$11:$BI$25)</f>
        <v>0</v>
      </c>
      <c r="X39" s="99">
        <f>SUMIF('One Day 12-04-21 Thistles'!$B$11:$B$25,$B39,'One Day 12-04-21 Thistles'!$BL$11:$BL$25)</f>
        <v>0</v>
      </c>
      <c r="Y39" s="99">
        <f>SUMIF('One Day 12-04-21 Thistles'!$B$11:$B$25,$B39,'One Day 12-04-21 Thistles'!$BO$11:$BO$25)</f>
        <v>0</v>
      </c>
      <c r="Z39" s="99">
        <f>SUMIF('One Day 12-04-21 Thistles'!$B$11:$B$25,$B39,'One Day 12-04-21 Thistles'!$BR$11:$BR$25)</f>
        <v>0</v>
      </c>
      <c r="AA39" s="99">
        <f>SUMIF('Saturday Race 1-08-22'!$B$11:$B$20,$B39,'Saturday Race 1-08-22'!$BF$11:$BF$20)</f>
        <v>0</v>
      </c>
      <c r="AB39" s="99">
        <f>SUMIF('Saturday Race 1-08-22'!$B$11:$B$20,$B39,'Saturday Race 1-08-22'!$BI$11:$BI$20)</f>
        <v>0</v>
      </c>
      <c r="AC39" s="99">
        <f>SUMIF('Saturday Race 1-08-22'!$B$11:$B$20,$B39,'Saturday Race 1-08-22'!$BL$11:$BL$20)</f>
        <v>0</v>
      </c>
      <c r="AD39" s="99">
        <f>SUMIF('Saturday Race 1-08-22'!$B$11:$B$20,$B39,'Saturday Race 1-08-22'!$BO$11:$BO$20)</f>
        <v>0</v>
      </c>
      <c r="AE39" s="99">
        <f>SUMIF('Saturday Race 1-08-22'!$B$11:$B$20,$B39,'Saturday Race 1-08-22'!$BR$11:$BR$20)</f>
        <v>0</v>
      </c>
      <c r="AF39" s="99">
        <f>SUMIF('Saturday Race 1-22-22'!$B$11:$B$20,$B39,'Saturday Race 1-22-22'!$BF$11:$BF$20)</f>
        <v>0</v>
      </c>
      <c r="AG39" s="99">
        <f>SUMIF('Saturday Race 1-22-22'!$B$11:$B$20,$B39,'Saturday Race 1-22-22'!$BI$11:$BI$20)</f>
        <v>0</v>
      </c>
      <c r="AH39" s="99">
        <f>SUMIF('Saturday Race 1-22-22'!$B$11:$B$20,$B39,'Saturday Race 1-22-22'!$BL$11:$BL$20)</f>
        <v>0</v>
      </c>
      <c r="AI39" s="99">
        <f>SUMIF('Saturday Race 1-22-22'!$B$11:$B$20,$B39,'Saturday Race 1-22-22'!$BO$11:$BO$20)</f>
        <v>0</v>
      </c>
      <c r="AJ39" s="99">
        <f>SUMIF('Saturday Race 1-22-22'!$B$11:$B$20,$B39,'Saturday Race 1-22-22'!$BR$11:$BR$20)</f>
        <v>0</v>
      </c>
      <c r="AK39" s="99">
        <f>SUMIF('Sunday Race 2-6-22'!$B$11:$B$20,$B39,'Sunday Race 2-6-22'!$BF$11:$BF$20)</f>
        <v>0</v>
      </c>
      <c r="AL39" s="99">
        <f>SUMIF('Sunday Race 2-6-22'!$B$11:$B$20,$B39,'Sunday Race 2-6-22'!$BI$11:$BI$20)</f>
        <v>0</v>
      </c>
      <c r="AM39" s="99">
        <f>SUMIF('Sunday Race 2-6-22'!$B$11:$B$20,$B39,'Sunday Race 2-6-22'!$BL$11:$BL$20)</f>
        <v>0</v>
      </c>
      <c r="AN39" s="99">
        <f>SUMIF('Sunday Race 2-6-22'!$B$11:$B$20,$B39,'Sunday Race 2-6-22'!$BO$11:$BO$20)</f>
        <v>0</v>
      </c>
      <c r="AO39" s="99">
        <f>SUMIF('Sunday Race 2-6-22'!$B$11:$B$20,$B39,'Sunday Race 2-6-22'!$BR$11:$BR$20)</f>
        <v>0</v>
      </c>
      <c r="AP39" s="99">
        <f>SUMIF('Chili One Day 2-12-22 Scots'!$B$11:$B$20,$B39,'Chili One Day 2-12-22 Scots'!$BF$11:$BF$20)</f>
        <v>0</v>
      </c>
      <c r="AQ39" s="99">
        <f>SUMIF('Chili One Day 2-12-22 Scots'!$B$11:$B$20,$B39,'Chili One Day 2-12-22 Scots'!$BI$11:$BI$20)</f>
        <v>0</v>
      </c>
      <c r="AR39" s="99">
        <f>SUMIF('Chili One Day 2-12-22 Scots'!$B$11:$B$20,$B39,'Chili One Day 2-12-22 Scots'!$BL$11:$BL$20)</f>
        <v>0</v>
      </c>
      <c r="AS39" s="99">
        <f>SUMIF('Chili One Day 2-12-22 Scots'!$B$11:$B$20,$B39,'Chili One Day 2-12-22 Scots'!$BO$11:$BO$20)</f>
        <v>0</v>
      </c>
      <c r="AT39" s="99">
        <f>SUMIF('Chili One Day 2-12-22 Scots'!$B$11:$B$20,$B39,'Chili One Day 2-12-22 Scots'!$BR$11:$BR$20)</f>
        <v>0</v>
      </c>
      <c r="AU39" s="99">
        <f>SUMIF('Chili One Day 2-12-22 Thistles'!$B$11:$B$20,$B39,'Chili One Day 2-12-22 Thistles'!$BF$11:$BF$20)</f>
        <v>0</v>
      </c>
      <c r="AV39" s="99">
        <f>SUMIF('Chili One Day 2-12-22 Thistles'!$B$11:$B$20,$B39,'Chili One Day 2-12-22 Thistles'!$BI$11:$BI$20)</f>
        <v>0</v>
      </c>
      <c r="AW39" s="99">
        <f>SUMIF('Chili One Day 2-12-22 Thistles'!$B$11:$B$20,$B39,'Chili One Day 2-12-22 Thistles'!$BL$11:$BL$20)</f>
        <v>0</v>
      </c>
      <c r="AX39" s="99">
        <f>SUMIF('Chili One Day 2-12-22 Thistles'!$B$11:$B$20,$B39,'Chili One Day 2-12-22 Thistles'!$BO$11:$BO$20)</f>
        <v>0</v>
      </c>
      <c r="AY39" s="99">
        <f>SUMIF('Chili One Day 2-12-22 Thistles'!$B$11:$B$20,$B39,'Chili One Day 2-12-22 Thistles'!$BR$11:$BR$20)</f>
        <v>0</v>
      </c>
      <c r="AZ39" s="99">
        <f>SUMIF('Sunday Race 2-20-22'!$B$11:$B$20,$B39,'Sunday Race 2-20-22'!$BF$11:$BF$20)</f>
        <v>0</v>
      </c>
      <c r="BA39" s="99">
        <f>SUMIF('Sunday Race 2-20-22'!$B$11:$B$20,$B39,'Sunday Race 2-20-22'!$BI$11:$BI$20)</f>
        <v>0</v>
      </c>
      <c r="BB39" s="99">
        <f>SUMIF('Sunday Race 2-20-22'!$B$11:$B$20,$B39,'Sunday Race 2-20-22'!$BL$11:$BL$20)</f>
        <v>0</v>
      </c>
      <c r="BC39" s="99">
        <f>SUMIF('Sunday Race 2-20-22'!$B$11:$B$20,$B39,'Sunday Race 2-20-22'!$BO$11:$BO$20)</f>
        <v>0</v>
      </c>
      <c r="BD39" s="99">
        <f>SUMIF('Sunday Race 2-20-22'!$B$11:$B$20,$B39,'Sunday Race 2-20-22'!$BR$11:$BR$20)</f>
        <v>0</v>
      </c>
      <c r="BE39" s="99">
        <f>SUMIF('Sunday Race 2-27-22'!$B$11:$B$20,$B39,'Sunday Race 2-27-22'!$BF$11:$BF$20)</f>
        <v>0</v>
      </c>
      <c r="BF39" s="99">
        <f>SUMIF('Sunday Race 2-27-22'!$B$11:$B$20,$B39,'Sunday Race 2-27-22'!$BI$11:$BI$20)</f>
        <v>0</v>
      </c>
      <c r="BG39" s="99">
        <f>SUMIF('Sunday Race 2-27-22'!$B$11:$B$20,$B39,'Sunday Race 2-27-22'!$BL$11:$BL$20)</f>
        <v>0</v>
      </c>
      <c r="BH39" s="99">
        <f>SUMIF('Sunday Race 2-27-22'!$B$11:$B$20,$B39,'Sunday Race 2-27-22'!$BO$11:$BO$20)</f>
        <v>0</v>
      </c>
      <c r="BI39" s="99">
        <f>SUMIF('Sunday Race 2-27-22'!$B$11:$B$20,$B39,'Sunday Race 2-27-22'!$BR$11:$BR$20)</f>
        <v>0</v>
      </c>
      <c r="BJ39" s="99">
        <f>SUMIF('Sunday Race 3-13-22'!$B$11:$B$21,$B39,'Sunday Race 3-13-22'!$BF$11:$BF$21)</f>
        <v>0</v>
      </c>
      <c r="BK39" s="99">
        <f>SUMIF('Sunday Race 3-13-22'!$B$11:$B$21,$B39,'Sunday Race 3-13-22'!$BI$11:$BI$21)</f>
        <v>0</v>
      </c>
      <c r="BL39" s="99">
        <f>SUMIF('Sunday Race 3-13-22'!$B$11:$B$21,$B39,'Sunday Race 3-13-22'!$BL$11:$BL$21)</f>
        <v>0</v>
      </c>
      <c r="BM39" s="99">
        <f>SUMIF('Sunday Race 3-13-22'!$B$11:$B$21,$B39,'Sunday Race 3-13-22'!$BO$11:$BO$21)</f>
        <v>0</v>
      </c>
      <c r="BN39" s="99">
        <f>SUMIF('Sunday Race 3-13-22'!$B$11:$B$21,$B39,'Sunday Race 3-13-22'!$BR$11:$BR$21)</f>
        <v>0</v>
      </c>
      <c r="BO39" s="99">
        <f>SUMIF('Saturday Race 3-19-22'!$B$11:$B$26,$B39,'Saturday Race 3-19-22'!$BF$11:$BF$26)</f>
        <v>0</v>
      </c>
      <c r="BP39" s="99">
        <f>SUMIF('Saturday Race 3-19-22'!$B$11:$B$26,$B39,'Saturday Race 3-19-22'!$BI$11:$BI$26)</f>
        <v>0</v>
      </c>
      <c r="BQ39" s="99">
        <f>SUMIF('Saturday Race 3-19-22'!$B$11:$B$26,$B39,'Saturday Race 3-19-22'!$BL$11:$BL$26)</f>
        <v>0</v>
      </c>
      <c r="BR39" s="99">
        <f>SUMIF('Saturday Race 3-19-22'!$B$11:$B$26,$B39,'Saturday Race 3-19-22'!$BO$11:$BO$26)</f>
        <v>0</v>
      </c>
      <c r="BS39" s="99">
        <f>SUMIF('Saturday Race 3-19-22'!$B$11:$B$26,$B39,'Saturday Race 3-19-22'!$BR$11:$BR$26)</f>
        <v>0</v>
      </c>
      <c r="BT39" s="99">
        <f>SUMIF('Sunday Races 4-10-22'!$B$11:$B$26,$B39,'Sunday Races 4-10-22'!$BF$11:$BF$26)</f>
        <v>0</v>
      </c>
      <c r="BU39" s="99">
        <f>SUMIF('Sunday Races 4-10-22'!$B$11:$B$26,$B39,'Sunday Races 4-10-22'!$BI$11:$BI$26)</f>
        <v>0</v>
      </c>
      <c r="BV39" s="99">
        <f>SUMIF('Sunday Races 4-10-22'!$B$11:$B$26,$B39,'Sunday Races 4-10-22'!$BL$11:$BL$26)</f>
        <v>0</v>
      </c>
      <c r="BW39" s="99">
        <f>SUMIF('Sunday Races 4-10-22'!$B$11:$B$26,$B39,'Sunday Races 4-10-22'!$BO$11:$BO$26)</f>
        <v>0</v>
      </c>
      <c r="BX39" s="99">
        <f>SUMIF('Sunday Races 4-10-22'!$B$11:$B$26,$B39,'Sunday Races 4-10-22'!$BR$11:$BR$26)</f>
        <v>0</v>
      </c>
      <c r="BY39" s="99">
        <f>SUMIF('Easter One Day 4-16-22 FS'!$B$11:$B$26,$B39,'Easter One Day 4-16-22 FS'!$BF$11:$BF$26)</f>
        <v>0</v>
      </c>
      <c r="BZ39" s="99">
        <f>SUMIF('Easter One Day 4-16-22 FS'!$B$11:$B$26,$B39,'Easter One Day 4-16-22 FS'!$BI$11:$BI$26)</f>
        <v>0</v>
      </c>
      <c r="CA39" s="99">
        <f>SUMIF('Easter One Day 4-16-22 FS'!$B$11:$B$26,$B39,'Easter One Day 4-16-22 FS'!$BL$11:$BL$26)</f>
        <v>0</v>
      </c>
      <c r="CB39" s="99">
        <f>SUMIF('Easter One Day 4-16-22 FS'!$B$11:$B$26,$B39,'Easter One Day 4-16-22 FS'!$BO$11:$BO$26)</f>
        <v>0</v>
      </c>
      <c r="CC39" s="99">
        <f>SUMIF('Easter One Day 4-16-22 FS'!$B$11:$B$26,$B39,'Easter One Day 4-16-22 FS'!$BR$11:$BR$26)</f>
        <v>0</v>
      </c>
      <c r="CD39" s="99">
        <f>SUMIF('Easter One Day 4-16-22 TH'!$B$11:$B$26,$B39,'Easter One Day 4-16-22 TH'!$BF$11:$BF$26)</f>
        <v>0</v>
      </c>
      <c r="CE39" s="99">
        <f>SUMIF('Easter One Day 4-16-22 TH'!$B$11:$B$26,$B39,'Easter One Day 4-16-22 TH'!$BI$11:$BI$26)</f>
        <v>0</v>
      </c>
      <c r="CF39" s="99">
        <f>SUMIF('Easter One Day 4-16-22 TH'!$B$11:$B$26,$B39,'Easter One Day 4-16-22 TH'!$BL$11:$BL$26)</f>
        <v>0</v>
      </c>
      <c r="CG39" s="99">
        <f>SUMIF('Easter One Day 4-16-22 TH'!$B$11:$B$26,$B39,'Easter One Day 4-16-22 TH'!$BO$11:$BO$26)</f>
        <v>0</v>
      </c>
      <c r="CH39" s="99">
        <f>SUMIF('Easter One Day 4-16-22 TH'!$B$11:$B$26,$B39,'Easter One Day 4-16-22 TH'!$BR$11:$BR$26)</f>
        <v>0</v>
      </c>
      <c r="CI39" s="99">
        <f>SUMIF('Sunday Races 5-1-22'!$B$11:$B$28,$B39,'Sunday Races 5-1-22'!$BF$11:$BF$28)</f>
        <v>0</v>
      </c>
      <c r="CJ39" s="99">
        <f>SUMIF('Sunday Races 5-1-22'!$B$11:$B$28,$B39,'Sunday Races 5-1-22'!$BI$11:$BI$28)</f>
        <v>0</v>
      </c>
      <c r="CK39" s="99">
        <f>SUMIF('Sunday Races 5-1-22'!$B$11:$B$28,$B39,'Sunday Races 5-1-22'!$BL$11:$BL$28)</f>
        <v>0</v>
      </c>
      <c r="CL39" s="99">
        <f>SUMIF('Sunday Races 5-1-22'!$B$11:$B$28,$B39,'Sunday Races 5-1-22'!$BO$11:$BO$28)</f>
        <v>0</v>
      </c>
      <c r="CM39" s="99">
        <f>SUMIF('Sunday Races 5-1-22'!$B$11:$B$28,$B39,'Sunday Races 5-1-22'!$BR$11:$BR$28)</f>
        <v>0</v>
      </c>
      <c r="CN39" s="99">
        <f>SUMIF('Long Distance Race 5-7-22'!$B$11:$B$27,$B39,'Long Distance Race 5-7-22'!$BF$11:$BF$27)</f>
        <v>0</v>
      </c>
      <c r="CO39" s="99">
        <f>SUMIF('Long Distance Race 5-7-22'!$B$11:$B$27,$B39,'Long Distance Race 5-7-22'!$BI$11:$BI$27)</f>
        <v>0</v>
      </c>
      <c r="CP39" s="99">
        <f>SUMIF('Long Distance Race 5-7-22'!$B$11:$B$27,$B39,'Long Distance Race 5-7-22'!$BL$11:$BL$27)</f>
        <v>0</v>
      </c>
      <c r="CQ39" s="99">
        <f>SUMIF('Long Distance Race 5-7-22'!$B$11:$B$27,$B39,'Long Distance Race 5-7-22'!$BO$11:$BO$27)</f>
        <v>0</v>
      </c>
      <c r="CR39" s="99">
        <f>SUMIF('Long Distance Race 5-7-22'!$B$11:$B$27,$B39,'Long Distance Race 5-7-22'!$BR$11:$BR$27)</f>
        <v>0</v>
      </c>
      <c r="CS39" s="99">
        <f>SUMIF('Memorial Day Regatta 5-28-22 Op'!$B$11:$B$27,$B39,'Memorial Day Regatta 5-28-22 Op'!$BF$11:$BF$27)</f>
        <v>0</v>
      </c>
      <c r="CT39" s="99">
        <f>SUMIF('Memorial Day Regatta 5-28-22 Op'!$B$11:$B$27,$B39,'Memorial Day Regatta 5-28-22 Op'!$BI$11:$BI$27)</f>
        <v>0</v>
      </c>
      <c r="CU39" s="99">
        <f>SUMIF('Memorial Day Regatta 5-28-22 Op'!$B$11:$B$27,$B39,'Memorial Day Regatta 5-28-22 Op'!$BL$11:$BL$27)</f>
        <v>0</v>
      </c>
      <c r="CV39" s="99">
        <f>SUMIF('Memorial Day Regatta 5-28-22 Op'!$B$11:$B$27,$B39,'Memorial Day Regatta 5-28-22 Op'!$BO$11:$BO$27)</f>
        <v>0</v>
      </c>
      <c r="CW39" s="99">
        <f>SUMIF('Memorial Day Regatta 5-28-22 Op'!$B$11:$B$27,$B39,'Memorial Day Regatta 5-28-22 Op'!$BR$11:$BR$27)</f>
        <v>0</v>
      </c>
      <c r="CX39" s="99">
        <f>SUMIF('Sunday Races 6-5-22'!$B$11:$B$28,$B39,'Sunday Races 6-5-22'!$BF$11:$BF$28)</f>
        <v>0</v>
      </c>
      <c r="CY39" s="99">
        <f>SUMIF('Sunday Races 6-5-22'!$B$11:$B$28,$B39,'Sunday Races 6-5-22'!$BI$11:$BI$28)</f>
        <v>0</v>
      </c>
      <c r="CZ39" s="99">
        <f>SUMIF('Sunday Races 6-5-22'!$B$11:$B$28,$B39,'Sunday Races 6-5-22'!$BL$11:$BL$28)</f>
        <v>0</v>
      </c>
      <c r="DA39" s="99">
        <f>SUMIF('Sunday Races 6-5-22'!$B$11:$B$28,$B39,'Sunday Races 6-5-22'!$BO$11:$BO$28)</f>
        <v>0</v>
      </c>
      <c r="DB39" s="99">
        <f>SUMIF('Sunday Races 6-5-22'!$B$11:$B$28,$B39,'Sunday Races 6-5-22'!$BR$11:$BR$28)</f>
        <v>0</v>
      </c>
      <c r="DC39" s="99">
        <f>SUMIF('Sunday Races 6-12-22'!$B$11:$B$24,$B39,'Sunday Races 6-12-22'!$BF$11:$BF$24)</f>
        <v>0</v>
      </c>
      <c r="DD39" s="99">
        <f>SUMIF('Sunday Races 6-12-22'!$B$11:$B$24,$B39,'Sunday Races 6-12-22'!$BI$11:$BI$24)</f>
        <v>0</v>
      </c>
      <c r="DE39" s="99">
        <f>SUMIF('Sunday Races 6-12-22'!$B$11:$B$24,$B39,'Sunday Races 6-12-22'!$BL$11:$BL$24)</f>
        <v>0</v>
      </c>
      <c r="DF39" s="99">
        <f>SUMIF('Sunday Races 6-12-22'!$B$11:$B$24,$B39,'Sunday Races 6-12-22'!$BO$11:$BO$24)</f>
        <v>0</v>
      </c>
      <c r="DG39" s="99">
        <f>SUMIF('Sunday Races 6-12-22'!$B$11:$B$24,$B39,'Sunday Races 6-12-22'!$BR$11:$BR$24)</f>
        <v>0</v>
      </c>
      <c r="DH39" s="99">
        <f>SUMIF('Saturday Races 6-18-22'!$B$11:$B$24,$B39,'Saturday Races 6-18-22'!$BF$11:$BF$24)</f>
        <v>0</v>
      </c>
      <c r="DI39" s="99">
        <f>SUMIF('Saturday Races 6-18-22'!$B$11:$B$24,$B39,'Saturday Races 6-18-22'!$BI$11:$BI$24)</f>
        <v>0</v>
      </c>
      <c r="DJ39" s="99">
        <f>SUMIF('Saturday Races 6-18-22'!$B$11:$B$24,$B39,'Saturday Races 6-18-22'!$BL$11:$BL$24)</f>
        <v>0</v>
      </c>
      <c r="DK39" s="99">
        <f>SUMIF('Saturday Races 6-18-22'!$B$11:$B$24,$B39,'Saturday Races 6-18-22'!$BO$11:$BO$24)</f>
        <v>0</v>
      </c>
      <c r="DL39" s="99">
        <f>SUMIF('Saturday Races 6-18-22'!$B$11:$B$24,$B39,'Saturday Races 6-18-22'!$BR$11:$BR$24)</f>
        <v>0</v>
      </c>
      <c r="DM39" s="99">
        <f>SUMIF('Caldwell Cup 6-25-22 TH'!$B$11:$B$25,$B39,'Caldwell Cup 6-25-22 TH'!$BF$11:$BF$25)</f>
        <v>0</v>
      </c>
      <c r="DN39" s="99">
        <f>SUMIF('Caldwell Cup 6-25-22 TH'!$B$11:$B$25,$B39,'Caldwell Cup 6-25-22 TH'!$BI$11:$BI$25)</f>
        <v>0</v>
      </c>
      <c r="DO39" s="99">
        <f>SUMIF('Caldwell Cup 6-25-22 TH'!$B$11:$B$25,$B39,'Caldwell Cup 6-25-22 TH'!$BL$11:$BL$25)</f>
        <v>0</v>
      </c>
      <c r="DP39" s="99">
        <f>SUMIF('Caldwell Cup 6-25-22 TH'!$B$11:$B$25,$B39,'Caldwell Cup 6-25-22 TH'!$BO$11:$BO$25)</f>
        <v>0</v>
      </c>
      <c r="DQ39" s="99">
        <f>SUMIF('Caldwell Cup 6-25-22 TH'!$B$11:$B$25,$B39,'Caldwell Cup 6-25-22 TH'!$BR$11:$BR$25)</f>
        <v>0</v>
      </c>
      <c r="DR39" s="99">
        <f>SUMIF('Caldwell Cup 6-25-22 FS'!$B$11:$B$18,$B39,'Caldwell Cup 6-25-22 FS'!$BF$11:$BF$18)</f>
        <v>0</v>
      </c>
      <c r="DS39" s="99">
        <f>SUMIF('Caldwell Cup 6-25-22 FS'!$B$11:$B$18,$B39,'Caldwell Cup 6-25-22 FS'!$BI$11:$BI$18)</f>
        <v>0</v>
      </c>
      <c r="DT39" s="99">
        <f>SUMIF('Caldwell Cup 6-25-22 FS'!$B$11:$B$18,$B39,'Caldwell Cup 6-25-22 FS'!$BL$11:$BL$18)</f>
        <v>0</v>
      </c>
      <c r="DU39" s="99">
        <f>SUMIF('Caldwell Cup 6-25-22 FS'!$B$11:$B$18,$B39,'Caldwell Cup 6-25-22 FS'!$BO$11:$BO$18)</f>
        <v>0</v>
      </c>
      <c r="DV39" s="99">
        <f>SUMIF('Caldwell Cup 6-25-22 FS'!$B$11:$B$18,$B39,'Caldwell Cup 6-25-22 FS'!$BR$11:$BR$18)</f>
        <v>0</v>
      </c>
      <c r="DW39" s="99">
        <f>SUMIF('Sunday Races 7-3-22'!$B$11:$B$25,$B39,'Sunday Races 7-3-22'!$BF$11:$BF$25)</f>
        <v>0</v>
      </c>
      <c r="DX39" s="99">
        <f>SUMIF('Sunday Races 7-3-22'!$B$11:$B$25,$B39,'Sunday Races 7-3-22'!$BI$11:$BI$25)</f>
        <v>0</v>
      </c>
      <c r="DY39" s="99">
        <f>SUMIF('Sunday Races 7-3-22'!$B$11:$B$25,$B39,'Sunday Races 7-3-22'!$BL$11:$BL$25)</f>
        <v>0</v>
      </c>
      <c r="DZ39" s="99">
        <f>SUMIF('Sunday Races 7-3-22'!$B$11:$B$25,$B39,'Sunday Races 7-3-22'!$BO$11:$BO$25)</f>
        <v>0</v>
      </c>
      <c r="EA39" s="99">
        <f>SUMIF('Sunday Races 7-3-22'!$B$11:$B$25,$B39,'Sunday Races 7-3-22'!$BR$11:$BR$25)</f>
        <v>0</v>
      </c>
      <c r="EB39" s="99">
        <f>SUMIF('Sunday Races 7-31-22'!$B$11:$B$25,$B39,'Sunday Races 7-31-22'!$BF$11:$BF$25)</f>
        <v>0</v>
      </c>
      <c r="EC39" s="99">
        <f>SUMIF('Sunday Races 7-31-22'!$B$11:$B$25,$B39,'Sunday Races 7-31-22'!$BI$11:$BI$25)</f>
        <v>0</v>
      </c>
      <c r="ED39" s="99">
        <f>SUMIF('Sunday Races 7-31-22'!$B$11:$B$25,$B39,'Sunday Races 7-31-22'!$BL$11:$BL$25)</f>
        <v>0</v>
      </c>
      <c r="EE39" s="99">
        <f>SUMIF('Sunday Races 7-31-22'!$B$11:$B$25,$B39,'Sunday Races 7-31-22'!$BO$11:$BO$25)</f>
        <v>0</v>
      </c>
      <c r="EF39" s="99">
        <f>SUMIF('Sunday Races 7-31-22'!$B$11:$B$25,$B39,'Sunday Races 7-31-22'!$BR$11:$BR$25)</f>
        <v>0</v>
      </c>
      <c r="EG39" s="99">
        <f>SUMIF('Sunday Races 8-14-22'!$B$11:$B$25,$B39,'Sunday Races 8-14-22'!$BF$11:$BF$25)</f>
        <v>0</v>
      </c>
      <c r="EH39" s="99">
        <f>SUMIF('Sunday Races 8-14-22'!$B$11:$B$25,$B39,'Sunday Races 8-14-22'!$BI$11:$BI$25)</f>
        <v>0</v>
      </c>
      <c r="EI39" s="99">
        <f>SUMIF('Sunday Races 8-14-22'!$B$11:$B$25,$B39,'Sunday Races 8-14-22'!$BL$11:$BL$25)</f>
        <v>0</v>
      </c>
      <c r="EJ39" s="99">
        <f>SUMIF('Sunday Races 8-14-22'!$B$11:$B$25,$B39,'Sunday Races 8-14-22'!$BO$11:$BO$25)</f>
        <v>0</v>
      </c>
      <c r="EK39" s="99">
        <f>SUMIF('Sunday Races 8-14-22'!$B$11:$B$25,$B39,'Sunday Races 8-14-22'!$BR$11:$BR$25)</f>
        <v>0</v>
      </c>
      <c r="EL39" s="99">
        <f>SUMIF('Saturday Races 8-20-22'!$B$11:$B$25,$B39,'Saturday Races 8-20-22'!$BF$11:$BF$25)</f>
        <v>0</v>
      </c>
      <c r="EM39" s="99">
        <f>SUMIF('Saturday Races 8-20-22'!$B$11:$B$25,$B39,'Saturday Races 8-20-22'!$BI$11:$BI$25)</f>
        <v>0</v>
      </c>
      <c r="EN39" s="99">
        <f>SUMIF('Saturday Races 8-20-22'!$B$11:$B$25,$B39,'Saturday Races 8-20-22'!$BL$11:$BL$25)</f>
        <v>0</v>
      </c>
      <c r="EO39" s="99">
        <f>SUMIF('Saturday Races 8-20-22'!$B$11:$B$25,$B39,'Saturday Races 8-20-22'!$BO$11:$BO$25)</f>
        <v>0</v>
      </c>
      <c r="EP39" s="99">
        <f>SUMIF('Saturday Races 8-20-22'!$B$11:$B$25,$B39,'Saturday Races 8-20-22'!$BR$11:$BR$25)</f>
        <v>0</v>
      </c>
      <c r="EQ39" s="99">
        <f>SUMIF('Sunday Races 9-11-22'!$B$11:$B$20,$B39,'Sunday Races 9-11-22'!$BF$11:$BF$20)</f>
        <v>0</v>
      </c>
      <c r="ER39" s="99">
        <f>SUMIF('Sunday Races 9-11-22'!$B$11:$B$20,$B39,'Sunday Races 9-11-22'!$BI$11:$BI$20)</f>
        <v>0</v>
      </c>
      <c r="ES39" s="99">
        <f>SUMIF('Sunday Races 9-11-22'!$B$11:$B$20,$B39,'Sunday Races 9-11-22'!$BL$11:$BL$20)</f>
        <v>0</v>
      </c>
      <c r="ET39" s="99">
        <f>SUMIF('Sunday Races 9-11-22'!$B$11:$B$20,$B39,'Sunday Races 9-11-22'!$BO$11:$BO$20)</f>
        <v>0</v>
      </c>
      <c r="EU39" s="99">
        <f>SUMIF('Sunday Races 9-11-22'!$B$11:$B$20,$B39,'Sunday Races 9-11-22'!$BR$11:$BR$20)</f>
        <v>0</v>
      </c>
      <c r="EV39" s="99">
        <f>SUMIF('2022-09-17 Leukemia Cup TH'!$B$11:$B$26,$B39,'2022-09-17 Leukemia Cup TH'!$BF$11:$BF$26)</f>
        <v>0</v>
      </c>
      <c r="EW39" s="99">
        <f>SUMIF('2022-09-17 Leukemia Cup TH'!$B$11:$B$26,$B39,'2022-09-17 Leukemia Cup TH'!$BI$11:$BI$26)</f>
        <v>0</v>
      </c>
      <c r="EX39" s="99">
        <f>SUMIF('2022-09-17 Leukemia Cup TH'!$B$11:$B$26,$B39,'2022-09-17 Leukemia Cup TH'!$BL$11:$BL$26)</f>
        <v>0</v>
      </c>
      <c r="EY39" s="99">
        <f>SUMIF('2022-09-17 Leukemia Cup TH'!$B$11:$B$26,$B39,'2022-09-17 Leukemia Cup TH'!$BO$11:$BO$26)</f>
        <v>0</v>
      </c>
      <c r="EZ39" s="99">
        <f>SUMIF('2022-09-17 Leukemia Cup TH'!$B$11:$B$26,$B39,'2022-09-17 Leukemia Cup TH'!$BR$11:$BR$26)</f>
        <v>0</v>
      </c>
      <c r="FA39" s="99">
        <f>SUMIF('Smith-Berry LDR 9-24-22'!$B$11:$B$28,$B39,'Smith-Berry LDR 9-24-22'!$BF$11:$BF$28)</f>
        <v>0</v>
      </c>
      <c r="FB39" s="99">
        <f>SUMIF('Smith-Berry LDR 9-24-22'!$B$11:$B$28,$B39,'Smith-Berry LDR 9-24-22'!$BI$11:$BI$28)</f>
        <v>0</v>
      </c>
      <c r="FC39" s="99">
        <f>SUMIF('Smith-Berry LDR 9-24-22'!$B$11:$B$28,$B39,'Smith-Berry LDR 9-24-22'!$BL$11:$BL$28)</f>
        <v>0</v>
      </c>
      <c r="FD39" s="99">
        <f>SUMIF('Smith-Berry LDR 9-24-22'!$B$11:$B$28,$B39,'Smith-Berry LDR 9-24-22'!$BO$11:$BO$28)</f>
        <v>0</v>
      </c>
      <c r="FE39" s="99">
        <f>SUMIF('Smith-Berry LDR 9-24-22'!$B$11:$B$28,$B39,'Smith-Berry LDR 9-24-22'!$BR$11:$BR$28)</f>
        <v>0</v>
      </c>
      <c r="FF39" s="99">
        <f>SUMIF('Sunday Races 10-9-22'!$B$11:$B$15,$B39,'Sunday Races 10-9-22'!$BF$11:$BF$15)</f>
        <v>0</v>
      </c>
      <c r="FG39" s="99">
        <f>SUMIF('Sunday Races 10-9-22'!$B$11:$B$15,$B39,'Sunday Races 10-9-22'!$BI$11:$BI$15)</f>
        <v>0</v>
      </c>
      <c r="FH39" s="99">
        <f>SUMIF('Sunday Races 10-9-22'!$B$11:$B$15,$B39,'Sunday Races 10-9-22'!$BL$11:$BL$15)</f>
        <v>0</v>
      </c>
      <c r="FI39" s="99">
        <f>SUMIF('Sunday Races 10-9-22'!$B$11:$B$15,$B39,'Sunday Races 10-9-22'!$BO$11:$BO$15)</f>
        <v>0</v>
      </c>
      <c r="FJ39" s="99">
        <f>SUMIF('Sunday Races 10-9-22'!$B$11:$B$15,$B39,'Sunday Races 10-9-22'!$BR$11:$BR$15)</f>
        <v>0</v>
      </c>
      <c r="FK39" s="99">
        <f>SUMIF('Great Pumpkin Regatta 10-15-22'!$B$11:$B$53,$B39,'Great Pumpkin Regatta 10-15-22'!$BF$11:$BF$53)</f>
        <v>14</v>
      </c>
      <c r="FL39" s="99">
        <f>SUMIF('Great Pumpkin Regatta 10-15-22'!$B$11:$B$53,$B39,'Great Pumpkin Regatta 10-15-22'!$BI$11:$BI$53)</f>
        <v>8</v>
      </c>
      <c r="FM39" s="99">
        <f>SUMIF('Great Pumpkin Regatta 10-15-22'!$B$11:$B$53,$B39,'Great Pumpkin Regatta 10-15-22'!$BL$11:$BL$53)</f>
        <v>17</v>
      </c>
      <c r="FN39" s="99">
        <f>SUMIF('Great Pumpkin Regatta 10-15-22'!$B$11:$B$53,$B39,'Great Pumpkin Regatta 10-15-22'!$BO$11:$BO$53)</f>
        <v>25</v>
      </c>
      <c r="FO39" s="99">
        <f>SUMIF('Great Pumpkin Regatta 10-15-22'!$B$11:$B$53,$B39,'Great Pumpkin Regatta 10-15-22'!$BR$11:$BR$53)</f>
        <v>0</v>
      </c>
      <c r="FP39" s="99">
        <f>SUMIF('Sunday Races 10-23-22'!$B$11:$B$16,$B39,'Sunday Races 10-23-22'!$BF$11:$BF$16)</f>
        <v>0</v>
      </c>
      <c r="FQ39" s="99">
        <f>SUMIF('Sunday Races 10-23-22'!$B$11:$B$16,$B39,'Sunday Races 10-23-22'!$BI$11:$BI$16)</f>
        <v>0</v>
      </c>
      <c r="FR39" s="99">
        <f>SUMIF('Sunday Races 10-23-22'!$B$11:$B$16,$B39,'Sunday Races 10-23-22'!$BL$11:$BL$16)</f>
        <v>0</v>
      </c>
      <c r="FS39" s="99">
        <f>SUMIF('Sunday Races 10-23-22'!$B$11:$B$16,$B39,'Sunday Races 10-23-22'!$BO$11:$BO$16)</f>
        <v>0</v>
      </c>
      <c r="FT39" s="99">
        <f>SUMIF('Sunday Races 10-23-22'!$B$11:$B$16,$B39,'Sunday Races 10-23-22'!$BR$11:$BR$16)</f>
        <v>0</v>
      </c>
      <c r="FU39" s="100"/>
      <c r="FV39" s="101"/>
      <c r="FW39" s="102">
        <f t="shared" si="52"/>
        <v>25</v>
      </c>
      <c r="FX39" s="102">
        <f t="shared" si="52"/>
        <v>17</v>
      </c>
      <c r="FY39" s="102">
        <f t="shared" si="52"/>
        <v>14</v>
      </c>
      <c r="FZ39" s="102">
        <f t="shared" si="52"/>
        <v>8</v>
      </c>
      <c r="GA39" s="102">
        <f t="shared" si="52"/>
        <v>0</v>
      </c>
      <c r="GB39" s="102">
        <f t="shared" si="52"/>
        <v>0</v>
      </c>
      <c r="GC39" s="102">
        <f t="shared" si="52"/>
        <v>0</v>
      </c>
      <c r="GD39" s="102">
        <f t="shared" si="52"/>
        <v>0</v>
      </c>
      <c r="GE39" s="102">
        <f t="shared" si="52"/>
        <v>0</v>
      </c>
      <c r="GF39" s="102">
        <f t="shared" si="52"/>
        <v>0</v>
      </c>
      <c r="GG39" s="102">
        <f t="shared" si="42"/>
        <v>0</v>
      </c>
      <c r="GH39" s="102">
        <f t="shared" si="42"/>
        <v>0</v>
      </c>
      <c r="GI39" s="102">
        <f t="shared" si="42"/>
        <v>0</v>
      </c>
      <c r="GJ39" s="102">
        <f t="shared" si="42"/>
        <v>0</v>
      </c>
      <c r="GK39" s="102">
        <f t="shared" si="42"/>
        <v>0</v>
      </c>
      <c r="GL39" s="102">
        <f t="shared" si="42"/>
        <v>0</v>
      </c>
      <c r="GM39" s="102">
        <f t="shared" si="42"/>
        <v>0</v>
      </c>
      <c r="GN39" s="102">
        <f t="shared" si="42"/>
        <v>0</v>
      </c>
      <c r="GO39" s="102">
        <f t="shared" si="42"/>
        <v>0</v>
      </c>
      <c r="GP39" s="102">
        <f t="shared" si="42"/>
        <v>0</v>
      </c>
      <c r="GQ39" s="102">
        <f t="shared" si="43"/>
        <v>0</v>
      </c>
      <c r="GR39" s="102">
        <f t="shared" si="43"/>
        <v>0</v>
      </c>
      <c r="GS39" s="102">
        <f t="shared" si="43"/>
        <v>0</v>
      </c>
      <c r="GT39" s="102">
        <f t="shared" si="43"/>
        <v>0</v>
      </c>
      <c r="GU39" s="102">
        <f t="shared" si="43"/>
        <v>0</v>
      </c>
      <c r="GV39" s="102">
        <f t="shared" si="43"/>
        <v>0</v>
      </c>
      <c r="GW39" s="102">
        <f t="shared" si="43"/>
        <v>0</v>
      </c>
      <c r="GX39" s="102">
        <f t="shared" si="43"/>
        <v>0</v>
      </c>
      <c r="GY39" s="102">
        <f t="shared" si="43"/>
        <v>0</v>
      </c>
      <c r="GZ39" s="102">
        <f t="shared" si="43"/>
        <v>0</v>
      </c>
      <c r="HA39" s="102">
        <f t="shared" si="44"/>
        <v>0</v>
      </c>
      <c r="HB39" s="102">
        <f t="shared" si="44"/>
        <v>0</v>
      </c>
      <c r="HC39" s="102">
        <f t="shared" si="44"/>
        <v>0</v>
      </c>
      <c r="HD39" s="102">
        <f t="shared" si="44"/>
        <v>0</v>
      </c>
      <c r="HE39" s="102">
        <f t="shared" si="44"/>
        <v>0</v>
      </c>
      <c r="HF39" s="102">
        <f t="shared" si="44"/>
        <v>0</v>
      </c>
      <c r="HG39" s="102">
        <f t="shared" si="44"/>
        <v>0</v>
      </c>
      <c r="HH39" s="102">
        <f t="shared" si="44"/>
        <v>0</v>
      </c>
      <c r="HI39" s="102">
        <f t="shared" si="44"/>
        <v>0</v>
      </c>
      <c r="HJ39" s="102">
        <f t="shared" si="44"/>
        <v>0</v>
      </c>
      <c r="HK39" s="102">
        <f t="shared" si="45"/>
        <v>0</v>
      </c>
      <c r="HL39" s="102">
        <f t="shared" si="45"/>
        <v>0</v>
      </c>
      <c r="HM39" s="102">
        <f t="shared" si="45"/>
        <v>0</v>
      </c>
      <c r="HN39" s="102">
        <f t="shared" si="45"/>
        <v>0</v>
      </c>
      <c r="HO39" s="102">
        <f t="shared" si="45"/>
        <v>0</v>
      </c>
      <c r="HP39" s="102">
        <f t="shared" si="45"/>
        <v>0</v>
      </c>
      <c r="HQ39" s="102">
        <f t="shared" si="45"/>
        <v>0</v>
      </c>
      <c r="HR39" s="102">
        <f t="shared" si="45"/>
        <v>0</v>
      </c>
      <c r="HS39" s="102">
        <f t="shared" si="45"/>
        <v>0</v>
      </c>
      <c r="HT39" s="102">
        <f t="shared" si="45"/>
        <v>0</v>
      </c>
      <c r="HU39" s="102">
        <f t="shared" si="46"/>
        <v>0</v>
      </c>
      <c r="HV39" s="102">
        <f t="shared" si="46"/>
        <v>0</v>
      </c>
      <c r="HW39" s="102">
        <f t="shared" si="46"/>
        <v>0</v>
      </c>
      <c r="HX39" s="102">
        <f t="shared" si="46"/>
        <v>0</v>
      </c>
      <c r="HY39" s="102">
        <f t="shared" si="46"/>
        <v>0</v>
      </c>
      <c r="HZ39" s="102">
        <f t="shared" si="46"/>
        <v>0</v>
      </c>
      <c r="IA39" s="102">
        <f t="shared" si="46"/>
        <v>0</v>
      </c>
      <c r="IB39" s="102">
        <f t="shared" si="46"/>
        <v>0</v>
      </c>
      <c r="IC39" s="102">
        <f t="shared" si="46"/>
        <v>0</v>
      </c>
      <c r="ID39" s="102">
        <f t="shared" si="46"/>
        <v>0</v>
      </c>
      <c r="IE39" s="102">
        <f t="shared" si="53"/>
        <v>0</v>
      </c>
      <c r="IF39" s="102">
        <f t="shared" si="53"/>
        <v>0</v>
      </c>
      <c r="IG39" s="102">
        <f t="shared" si="53"/>
        <v>0</v>
      </c>
      <c r="IH39" s="102">
        <f t="shared" si="53"/>
        <v>0</v>
      </c>
      <c r="II39" s="102">
        <f t="shared" si="53"/>
        <v>0</v>
      </c>
      <c r="IJ39" s="102">
        <f t="shared" si="53"/>
        <v>0</v>
      </c>
      <c r="IK39" s="102">
        <f t="shared" si="53"/>
        <v>0</v>
      </c>
      <c r="IL39" s="102">
        <f t="shared" si="53"/>
        <v>0</v>
      </c>
      <c r="IM39" s="102">
        <f t="shared" si="53"/>
        <v>0</v>
      </c>
      <c r="IN39" s="102">
        <f t="shared" si="53"/>
        <v>0</v>
      </c>
      <c r="IO39" s="102">
        <f t="shared" si="53"/>
        <v>0</v>
      </c>
      <c r="IP39" s="102">
        <f t="shared" si="53"/>
        <v>0</v>
      </c>
      <c r="IQ39" s="102">
        <f t="shared" si="53"/>
        <v>0</v>
      </c>
      <c r="IR39" s="102">
        <f t="shared" si="53"/>
        <v>0</v>
      </c>
      <c r="IS39" s="102">
        <f t="shared" si="53"/>
        <v>0</v>
      </c>
      <c r="IU39" s="99">
        <f>SUMIF('2021 Club Championship Crew'!$B$11:$B$14,$B39,'2021 Club Championship Crew'!$BN$11:$BN$14)</f>
        <v>0</v>
      </c>
      <c r="IV39" s="99">
        <f>SUMIF('2021 Club Championship Crew'!$B$11:$B$14,$B39,'2021 Club Championship Crew'!$BQ$11:$BQ$14)</f>
        <v>0</v>
      </c>
      <c r="IW39" s="99">
        <f>SUMIF('2021 Club Championship Crew'!$B$11:$B$14,$B39,'2021 Club Championship Crew'!$BT$11:$BT$14)</f>
        <v>0</v>
      </c>
      <c r="IX39" s="99">
        <f>SUMIF('2021 Club Championship Crew'!$B$11:$B$14,$B39,'2021 Club Championship Crew'!$BW$11:$BW$14)</f>
        <v>0</v>
      </c>
      <c r="IY39" s="99">
        <f>SUMIF('2021 Club Championship Crew'!$B$11:$B$14,$B39,'2021 Club Championship Crew'!$CC$11:$CC$14)</f>
        <v>0</v>
      </c>
    </row>
    <row r="40" spans="1:259" ht="15" customHeight="1" x14ac:dyDescent="0.2">
      <c r="A40" s="400" t="s">
        <v>1376</v>
      </c>
      <c r="B40" s="103" t="s">
        <v>1346</v>
      </c>
      <c r="C40" s="96">
        <f t="shared" si="48"/>
        <v>4</v>
      </c>
      <c r="D40" s="97">
        <f t="shared" si="49"/>
        <v>62</v>
      </c>
      <c r="E40" s="96">
        <f t="shared" si="50"/>
        <v>62</v>
      </c>
      <c r="F40" s="98">
        <f t="shared" si="51"/>
        <v>0.155</v>
      </c>
      <c r="G40" s="99">
        <f>SUMIF('Saturday Race 11-06-21'!$B$11:$B$24,$B40,'Saturday Race 11-06-21'!$BF$11:$BF$24)</f>
        <v>0</v>
      </c>
      <c r="H40" s="99">
        <f>SUMIF('Saturday Race 11-06-21'!$B$11:$B$24,$B40,'Saturday Race 11-06-21'!$BI$11:$BI$24)</f>
        <v>0</v>
      </c>
      <c r="I40" s="99">
        <f>SUMIF('Saturday Race 11-06-21'!$B$11:$B$24,$B40,'Saturday Race 11-06-21'!$BL$11:$BL$24)</f>
        <v>0</v>
      </c>
      <c r="J40" s="99">
        <f>SUMIF('Saturday Race 11-06-21'!$B$11:$B$24,$B40,'Saturday Race 11-06-21'!$BO$11:$BO$24)</f>
        <v>0</v>
      </c>
      <c r="K40" s="99">
        <f>SUMIF('Saturday Race 11-06-21'!$B$11:$B$24,$B40,'Saturday Race 11-06-21'!$BR$11:$BR$24)</f>
        <v>0</v>
      </c>
      <c r="L40" s="99">
        <f>SUMIF('Saturday Race 11-20-21'!$B$11:$B$24,$B40,'Saturday Race 11-20-21'!$BF$11:$BF$24)</f>
        <v>0</v>
      </c>
      <c r="M40" s="99">
        <f>SUMIF('Saturday Race 11-20-21'!$B$11:$B$24,$B40,'Saturday Race 11-20-21'!$BI$11:$BI$24)</f>
        <v>0</v>
      </c>
      <c r="N40" s="99">
        <f>SUMIF('Saturday Race 11-20-21'!$B$11:$B$24,$B40,'Saturday Race 11-20-21'!$BL$11:$BL$24)</f>
        <v>0</v>
      </c>
      <c r="O40" s="99">
        <f>SUMIF('Saturday Race 11-20-21'!$B$11:$B$24,$B40,'Saturday Race 11-20-21'!$BO$11:$BO$24)</f>
        <v>0</v>
      </c>
      <c r="P40" s="99">
        <f>SUMIF('Saturday Race 11-20-21'!$B$11:$B$24,$B40,'Saturday Race 11-20-21'!$BR$11:$BR$24)</f>
        <v>0</v>
      </c>
      <c r="Q40" s="99">
        <f>SUMIF('One Day 12-04-21 Scots'!$B$11:$B$24,$B40,'One Day 12-04-21 Scots'!$BF$11:$BF$24)</f>
        <v>0</v>
      </c>
      <c r="R40" s="99">
        <f>SUMIF('One Day 12-04-21 Scots'!$B$11:$B$24,$B40,'One Day 12-04-21 Scots'!$BI$11:$BI$24)</f>
        <v>0</v>
      </c>
      <c r="S40" s="99">
        <f>SUMIF('One Day 12-04-21 Scots'!$B$11:$B$24,$B40,'One Day 12-04-21 Scots'!$BL$11:$BL$24)</f>
        <v>0</v>
      </c>
      <c r="T40" s="99">
        <f>SUMIF('One Day 12-04-21 Scots'!$B$11:$B$24,$B40,'One Day 12-04-21 Scots'!$BO$11:$BO$24)</f>
        <v>0</v>
      </c>
      <c r="U40" s="99">
        <f>SUMIF('One Day 12-04-21 Scots'!$B$11:$B$24,$B40,'One Day 12-04-21 Scots'!$BR$11:$BR$24)</f>
        <v>0</v>
      </c>
      <c r="V40" s="99">
        <f>SUMIF('One Day 12-04-21 Thistles'!$B$11:$B$25,$B40,'One Day 12-04-21 Thistles'!$BF$11:$BF$25)</f>
        <v>0</v>
      </c>
      <c r="W40" s="99">
        <f>SUMIF('One Day 12-04-21 Thistles'!$B$11:$B$25,$B40,'One Day 12-04-21 Thistles'!$BI$11:$BI$25)</f>
        <v>0</v>
      </c>
      <c r="X40" s="99">
        <f>SUMIF('One Day 12-04-21 Thistles'!$B$11:$B$25,$B40,'One Day 12-04-21 Thistles'!$BL$11:$BL$25)</f>
        <v>0</v>
      </c>
      <c r="Y40" s="99">
        <f>SUMIF('One Day 12-04-21 Thistles'!$B$11:$B$25,$B40,'One Day 12-04-21 Thistles'!$BO$11:$BO$25)</f>
        <v>0</v>
      </c>
      <c r="Z40" s="99">
        <f>SUMIF('One Day 12-04-21 Thistles'!$B$11:$B$25,$B40,'One Day 12-04-21 Thistles'!$BR$11:$BR$25)</f>
        <v>0</v>
      </c>
      <c r="AA40" s="99">
        <f>SUMIF('Saturday Race 1-08-22'!$B$11:$B$20,$B40,'Saturday Race 1-08-22'!$BF$11:$BF$20)</f>
        <v>0</v>
      </c>
      <c r="AB40" s="99">
        <f>SUMIF('Saturday Race 1-08-22'!$B$11:$B$20,$B40,'Saturday Race 1-08-22'!$BI$11:$BI$20)</f>
        <v>0</v>
      </c>
      <c r="AC40" s="99">
        <f>SUMIF('Saturday Race 1-08-22'!$B$11:$B$20,$B40,'Saturday Race 1-08-22'!$BL$11:$BL$20)</f>
        <v>0</v>
      </c>
      <c r="AD40" s="99">
        <f>SUMIF('Saturday Race 1-08-22'!$B$11:$B$20,$B40,'Saturday Race 1-08-22'!$BO$11:$BO$20)</f>
        <v>0</v>
      </c>
      <c r="AE40" s="99">
        <f>SUMIF('Saturday Race 1-08-22'!$B$11:$B$20,$B40,'Saturday Race 1-08-22'!$BR$11:$BR$20)</f>
        <v>0</v>
      </c>
      <c r="AF40" s="99">
        <f>SUMIF('Saturday Race 1-22-22'!$B$11:$B$20,$B40,'Saturday Race 1-22-22'!$BF$11:$BF$20)</f>
        <v>0</v>
      </c>
      <c r="AG40" s="99">
        <f>SUMIF('Saturday Race 1-22-22'!$B$11:$B$20,$B40,'Saturday Race 1-22-22'!$BI$11:$BI$20)</f>
        <v>0</v>
      </c>
      <c r="AH40" s="99">
        <f>SUMIF('Saturday Race 1-22-22'!$B$11:$B$20,$B40,'Saturday Race 1-22-22'!$BL$11:$BL$20)</f>
        <v>0</v>
      </c>
      <c r="AI40" s="99">
        <f>SUMIF('Saturday Race 1-22-22'!$B$11:$B$20,$B40,'Saturday Race 1-22-22'!$BO$11:$BO$20)</f>
        <v>0</v>
      </c>
      <c r="AJ40" s="99">
        <f>SUMIF('Saturday Race 1-22-22'!$B$11:$B$20,$B40,'Saturday Race 1-22-22'!$BR$11:$BR$20)</f>
        <v>0</v>
      </c>
      <c r="AK40" s="99">
        <f>SUMIF('Sunday Race 2-6-22'!$B$11:$B$20,$B40,'Sunday Race 2-6-22'!$BF$11:$BF$20)</f>
        <v>0</v>
      </c>
      <c r="AL40" s="99">
        <f>SUMIF('Sunday Race 2-6-22'!$B$11:$B$20,$B40,'Sunday Race 2-6-22'!$BI$11:$BI$20)</f>
        <v>0</v>
      </c>
      <c r="AM40" s="99">
        <f>SUMIF('Sunday Race 2-6-22'!$B$11:$B$20,$B40,'Sunday Race 2-6-22'!$BL$11:$BL$20)</f>
        <v>0</v>
      </c>
      <c r="AN40" s="99">
        <f>SUMIF('Sunday Race 2-6-22'!$B$11:$B$20,$B40,'Sunday Race 2-6-22'!$BO$11:$BO$20)</f>
        <v>0</v>
      </c>
      <c r="AO40" s="99">
        <f>SUMIF('Sunday Race 2-6-22'!$B$11:$B$20,$B40,'Sunday Race 2-6-22'!$BR$11:$BR$20)</f>
        <v>0</v>
      </c>
      <c r="AP40" s="99">
        <f>SUMIF('Chili One Day 2-12-22 Scots'!$B$11:$B$20,$B40,'Chili One Day 2-12-22 Scots'!$BF$11:$BF$20)</f>
        <v>0</v>
      </c>
      <c r="AQ40" s="99">
        <f>SUMIF('Chili One Day 2-12-22 Scots'!$B$11:$B$20,$B40,'Chili One Day 2-12-22 Scots'!$BI$11:$BI$20)</f>
        <v>0</v>
      </c>
      <c r="AR40" s="99">
        <f>SUMIF('Chili One Day 2-12-22 Scots'!$B$11:$B$20,$B40,'Chili One Day 2-12-22 Scots'!$BL$11:$BL$20)</f>
        <v>0</v>
      </c>
      <c r="AS40" s="99">
        <f>SUMIF('Chili One Day 2-12-22 Scots'!$B$11:$B$20,$B40,'Chili One Day 2-12-22 Scots'!$BO$11:$BO$20)</f>
        <v>0</v>
      </c>
      <c r="AT40" s="99">
        <f>SUMIF('Chili One Day 2-12-22 Scots'!$B$11:$B$20,$B40,'Chili One Day 2-12-22 Scots'!$BR$11:$BR$20)</f>
        <v>0</v>
      </c>
      <c r="AU40" s="99">
        <f>SUMIF('Chili One Day 2-12-22 Thistles'!$B$11:$B$20,$B40,'Chili One Day 2-12-22 Thistles'!$BF$11:$BF$20)</f>
        <v>0</v>
      </c>
      <c r="AV40" s="99">
        <f>SUMIF('Chili One Day 2-12-22 Thistles'!$B$11:$B$20,$B40,'Chili One Day 2-12-22 Thistles'!$BI$11:$BI$20)</f>
        <v>0</v>
      </c>
      <c r="AW40" s="99">
        <f>SUMIF('Chili One Day 2-12-22 Thistles'!$B$11:$B$20,$B40,'Chili One Day 2-12-22 Thistles'!$BL$11:$BL$20)</f>
        <v>0</v>
      </c>
      <c r="AX40" s="99">
        <f>SUMIF('Chili One Day 2-12-22 Thistles'!$B$11:$B$20,$B40,'Chili One Day 2-12-22 Thistles'!$BO$11:$BO$20)</f>
        <v>0</v>
      </c>
      <c r="AY40" s="99">
        <f>SUMIF('Chili One Day 2-12-22 Thistles'!$B$11:$B$20,$B40,'Chili One Day 2-12-22 Thistles'!$BR$11:$BR$20)</f>
        <v>0</v>
      </c>
      <c r="AZ40" s="99">
        <f>SUMIF('Sunday Race 2-20-22'!$B$11:$B$20,$B40,'Sunday Race 2-20-22'!$BF$11:$BF$20)</f>
        <v>0</v>
      </c>
      <c r="BA40" s="99">
        <f>SUMIF('Sunday Race 2-20-22'!$B$11:$B$20,$B40,'Sunday Race 2-20-22'!$BI$11:$BI$20)</f>
        <v>0</v>
      </c>
      <c r="BB40" s="99">
        <f>SUMIF('Sunday Race 2-20-22'!$B$11:$B$20,$B40,'Sunday Race 2-20-22'!$BL$11:$BL$20)</f>
        <v>0</v>
      </c>
      <c r="BC40" s="99">
        <f>SUMIF('Sunday Race 2-20-22'!$B$11:$B$20,$B40,'Sunday Race 2-20-22'!$BO$11:$BO$20)</f>
        <v>0</v>
      </c>
      <c r="BD40" s="99">
        <f>SUMIF('Sunday Race 2-20-22'!$B$11:$B$20,$B40,'Sunday Race 2-20-22'!$BR$11:$BR$20)</f>
        <v>0</v>
      </c>
      <c r="BE40" s="99">
        <f>SUMIF('Sunday Race 2-27-22'!$B$11:$B$20,$B40,'Sunday Race 2-27-22'!$BF$11:$BF$20)</f>
        <v>0</v>
      </c>
      <c r="BF40" s="99">
        <f>SUMIF('Sunday Race 2-27-22'!$B$11:$B$20,$B40,'Sunday Race 2-27-22'!$BI$11:$BI$20)</f>
        <v>0</v>
      </c>
      <c r="BG40" s="99">
        <f>SUMIF('Sunday Race 2-27-22'!$B$11:$B$20,$B40,'Sunday Race 2-27-22'!$BL$11:$BL$20)</f>
        <v>0</v>
      </c>
      <c r="BH40" s="99">
        <f>SUMIF('Sunday Race 2-27-22'!$B$11:$B$20,$B40,'Sunday Race 2-27-22'!$BO$11:$BO$20)</f>
        <v>0</v>
      </c>
      <c r="BI40" s="99">
        <f>SUMIF('Sunday Race 2-27-22'!$B$11:$B$20,$B40,'Sunday Race 2-27-22'!$BR$11:$BR$20)</f>
        <v>0</v>
      </c>
      <c r="BJ40" s="99">
        <f>SUMIF('Sunday Race 3-13-22'!$B$11:$B$21,$B40,'Sunday Race 3-13-22'!$BF$11:$BF$21)</f>
        <v>0</v>
      </c>
      <c r="BK40" s="99">
        <f>SUMIF('Sunday Race 3-13-22'!$B$11:$B$21,$B40,'Sunday Race 3-13-22'!$BI$11:$BI$21)</f>
        <v>0</v>
      </c>
      <c r="BL40" s="99">
        <f>SUMIF('Sunday Race 3-13-22'!$B$11:$B$21,$B40,'Sunday Race 3-13-22'!$BL$11:$BL$21)</f>
        <v>0</v>
      </c>
      <c r="BM40" s="99">
        <f>SUMIF('Sunday Race 3-13-22'!$B$11:$B$21,$B40,'Sunday Race 3-13-22'!$BO$11:$BO$21)</f>
        <v>0</v>
      </c>
      <c r="BN40" s="99">
        <f>SUMIF('Sunday Race 3-13-22'!$B$11:$B$21,$B40,'Sunday Race 3-13-22'!$BR$11:$BR$21)</f>
        <v>0</v>
      </c>
      <c r="BO40" s="99">
        <f>SUMIF('Saturday Race 3-19-22'!$B$11:$B$26,$B40,'Saturday Race 3-19-22'!$BF$11:$BF$26)</f>
        <v>0</v>
      </c>
      <c r="BP40" s="99">
        <f>SUMIF('Saturday Race 3-19-22'!$B$11:$B$26,$B40,'Saturday Race 3-19-22'!$BI$11:$BI$26)</f>
        <v>0</v>
      </c>
      <c r="BQ40" s="99">
        <f>SUMIF('Saturday Race 3-19-22'!$B$11:$B$26,$B40,'Saturday Race 3-19-22'!$BL$11:$BL$26)</f>
        <v>0</v>
      </c>
      <c r="BR40" s="99">
        <f>SUMIF('Saturday Race 3-19-22'!$B$11:$B$26,$B40,'Saturday Race 3-19-22'!$BO$11:$BO$26)</f>
        <v>0</v>
      </c>
      <c r="BS40" s="99">
        <f>SUMIF('Saturday Race 3-19-22'!$B$11:$B$26,$B40,'Saturday Race 3-19-22'!$BR$11:$BR$26)</f>
        <v>0</v>
      </c>
      <c r="BT40" s="99">
        <f>SUMIF('Sunday Races 4-10-22'!$B$11:$B$26,$B40,'Sunday Races 4-10-22'!$BF$11:$BF$26)</f>
        <v>0</v>
      </c>
      <c r="BU40" s="99">
        <f>SUMIF('Sunday Races 4-10-22'!$B$11:$B$26,$B40,'Sunday Races 4-10-22'!$BI$11:$BI$26)</f>
        <v>0</v>
      </c>
      <c r="BV40" s="99">
        <f>SUMIF('Sunday Races 4-10-22'!$B$11:$B$26,$B40,'Sunday Races 4-10-22'!$BL$11:$BL$26)</f>
        <v>0</v>
      </c>
      <c r="BW40" s="99">
        <f>SUMIF('Sunday Races 4-10-22'!$B$11:$B$26,$B40,'Sunday Races 4-10-22'!$BO$11:$BO$26)</f>
        <v>0</v>
      </c>
      <c r="BX40" s="99">
        <f>SUMIF('Sunday Races 4-10-22'!$B$11:$B$26,$B40,'Sunday Races 4-10-22'!$BR$11:$BR$26)</f>
        <v>0</v>
      </c>
      <c r="BY40" s="99">
        <f>SUMIF('Easter One Day 4-16-22 FS'!$B$11:$B$26,$B40,'Easter One Day 4-16-22 FS'!$BF$11:$BF$26)</f>
        <v>0</v>
      </c>
      <c r="BZ40" s="99">
        <f>SUMIF('Easter One Day 4-16-22 FS'!$B$11:$B$26,$B40,'Easter One Day 4-16-22 FS'!$BI$11:$BI$26)</f>
        <v>0</v>
      </c>
      <c r="CA40" s="99">
        <f>SUMIF('Easter One Day 4-16-22 FS'!$B$11:$B$26,$B40,'Easter One Day 4-16-22 FS'!$BL$11:$BL$26)</f>
        <v>0</v>
      </c>
      <c r="CB40" s="99">
        <f>SUMIF('Easter One Day 4-16-22 FS'!$B$11:$B$26,$B40,'Easter One Day 4-16-22 FS'!$BO$11:$BO$26)</f>
        <v>0</v>
      </c>
      <c r="CC40" s="99">
        <f>SUMIF('Easter One Day 4-16-22 FS'!$B$11:$B$26,$B40,'Easter One Day 4-16-22 FS'!$BR$11:$BR$26)</f>
        <v>0</v>
      </c>
      <c r="CD40" s="99">
        <f>SUMIF('Easter One Day 4-16-22 TH'!$B$11:$B$26,$B40,'Easter One Day 4-16-22 TH'!$BF$11:$BF$26)</f>
        <v>0</v>
      </c>
      <c r="CE40" s="99">
        <f>SUMIF('Easter One Day 4-16-22 TH'!$B$11:$B$26,$B40,'Easter One Day 4-16-22 TH'!$BI$11:$BI$26)</f>
        <v>0</v>
      </c>
      <c r="CF40" s="99">
        <f>SUMIF('Easter One Day 4-16-22 TH'!$B$11:$B$26,$B40,'Easter One Day 4-16-22 TH'!$BL$11:$BL$26)</f>
        <v>0</v>
      </c>
      <c r="CG40" s="99">
        <f>SUMIF('Easter One Day 4-16-22 TH'!$B$11:$B$26,$B40,'Easter One Day 4-16-22 TH'!$BO$11:$BO$26)</f>
        <v>0</v>
      </c>
      <c r="CH40" s="99">
        <f>SUMIF('Easter One Day 4-16-22 TH'!$B$11:$B$26,$B40,'Easter One Day 4-16-22 TH'!$BR$11:$BR$26)</f>
        <v>0</v>
      </c>
      <c r="CI40" s="99">
        <f>SUMIF('Sunday Races 5-1-22'!$B$11:$B$28,$B40,'Sunday Races 5-1-22'!$BF$11:$BF$28)</f>
        <v>0</v>
      </c>
      <c r="CJ40" s="99">
        <f>SUMIF('Sunday Races 5-1-22'!$B$11:$B$28,$B40,'Sunday Races 5-1-22'!$BI$11:$BI$28)</f>
        <v>0</v>
      </c>
      <c r="CK40" s="99">
        <f>SUMIF('Sunday Races 5-1-22'!$B$11:$B$28,$B40,'Sunday Races 5-1-22'!$BL$11:$BL$28)</f>
        <v>0</v>
      </c>
      <c r="CL40" s="99">
        <f>SUMIF('Sunday Races 5-1-22'!$B$11:$B$28,$B40,'Sunday Races 5-1-22'!$BO$11:$BO$28)</f>
        <v>0</v>
      </c>
      <c r="CM40" s="99">
        <f>SUMIF('Sunday Races 5-1-22'!$B$11:$B$28,$B40,'Sunday Races 5-1-22'!$BR$11:$BR$28)</f>
        <v>0</v>
      </c>
      <c r="CN40" s="99">
        <f>SUMIF('Long Distance Race 5-7-22'!$B$11:$B$27,$B40,'Long Distance Race 5-7-22'!$BF$11:$BF$27)</f>
        <v>0</v>
      </c>
      <c r="CO40" s="99">
        <f>SUMIF('Long Distance Race 5-7-22'!$B$11:$B$27,$B40,'Long Distance Race 5-7-22'!$BI$11:$BI$27)</f>
        <v>0</v>
      </c>
      <c r="CP40" s="99">
        <f>SUMIF('Long Distance Race 5-7-22'!$B$11:$B$27,$B40,'Long Distance Race 5-7-22'!$BL$11:$BL$27)</f>
        <v>0</v>
      </c>
      <c r="CQ40" s="99">
        <f>SUMIF('Long Distance Race 5-7-22'!$B$11:$B$27,$B40,'Long Distance Race 5-7-22'!$BO$11:$BO$27)</f>
        <v>0</v>
      </c>
      <c r="CR40" s="99">
        <f>SUMIF('Long Distance Race 5-7-22'!$B$11:$B$27,$B40,'Long Distance Race 5-7-22'!$BR$11:$BR$27)</f>
        <v>0</v>
      </c>
      <c r="CS40" s="99">
        <f>SUMIF('Memorial Day Regatta 5-28-22 Op'!$B$11:$B$27,$B40,'Memorial Day Regatta 5-28-22 Op'!$BF$11:$BF$27)</f>
        <v>0</v>
      </c>
      <c r="CT40" s="99">
        <f>SUMIF('Memorial Day Regatta 5-28-22 Op'!$B$11:$B$27,$B40,'Memorial Day Regatta 5-28-22 Op'!$BI$11:$BI$27)</f>
        <v>0</v>
      </c>
      <c r="CU40" s="99">
        <f>SUMIF('Memorial Day Regatta 5-28-22 Op'!$B$11:$B$27,$B40,'Memorial Day Regatta 5-28-22 Op'!$BL$11:$BL$27)</f>
        <v>0</v>
      </c>
      <c r="CV40" s="99">
        <f>SUMIF('Memorial Day Regatta 5-28-22 Op'!$B$11:$B$27,$B40,'Memorial Day Regatta 5-28-22 Op'!$BO$11:$BO$27)</f>
        <v>0</v>
      </c>
      <c r="CW40" s="99">
        <f>SUMIF('Memorial Day Regatta 5-28-22 Op'!$B$11:$B$27,$B40,'Memorial Day Regatta 5-28-22 Op'!$BR$11:$BR$27)</f>
        <v>0</v>
      </c>
      <c r="CX40" s="99">
        <f>SUMIF('Sunday Races 6-5-22'!$B$11:$B$28,$B40,'Sunday Races 6-5-22'!$BF$11:$BF$28)</f>
        <v>0</v>
      </c>
      <c r="CY40" s="99">
        <f>SUMIF('Sunday Races 6-5-22'!$B$11:$B$28,$B40,'Sunday Races 6-5-22'!$BI$11:$BI$28)</f>
        <v>0</v>
      </c>
      <c r="CZ40" s="99">
        <f>SUMIF('Sunday Races 6-5-22'!$B$11:$B$28,$B40,'Sunday Races 6-5-22'!$BL$11:$BL$28)</f>
        <v>0</v>
      </c>
      <c r="DA40" s="99">
        <f>SUMIF('Sunday Races 6-5-22'!$B$11:$B$28,$B40,'Sunday Races 6-5-22'!$BO$11:$BO$28)</f>
        <v>0</v>
      </c>
      <c r="DB40" s="99">
        <f>SUMIF('Sunday Races 6-5-22'!$B$11:$B$28,$B40,'Sunday Races 6-5-22'!$BR$11:$BR$28)</f>
        <v>0</v>
      </c>
      <c r="DC40" s="99">
        <f>SUMIF('Sunday Races 6-12-22'!$B$11:$B$24,$B40,'Sunday Races 6-12-22'!$BF$11:$BF$24)</f>
        <v>0</v>
      </c>
      <c r="DD40" s="99">
        <f>SUMIF('Sunday Races 6-12-22'!$B$11:$B$24,$B40,'Sunday Races 6-12-22'!$BI$11:$BI$24)</f>
        <v>0</v>
      </c>
      <c r="DE40" s="99">
        <f>SUMIF('Sunday Races 6-12-22'!$B$11:$B$24,$B40,'Sunday Races 6-12-22'!$BL$11:$BL$24)</f>
        <v>0</v>
      </c>
      <c r="DF40" s="99">
        <f>SUMIF('Sunday Races 6-12-22'!$B$11:$B$24,$B40,'Sunday Races 6-12-22'!$BO$11:$BO$24)</f>
        <v>0</v>
      </c>
      <c r="DG40" s="99">
        <f>SUMIF('Sunday Races 6-12-22'!$B$11:$B$24,$B40,'Sunday Races 6-12-22'!$BR$11:$BR$24)</f>
        <v>0</v>
      </c>
      <c r="DH40" s="99">
        <f>SUMIF('Saturday Races 6-18-22'!$B$11:$B$24,$B40,'Saturday Races 6-18-22'!$BF$11:$BF$24)</f>
        <v>0</v>
      </c>
      <c r="DI40" s="99">
        <f>SUMIF('Saturday Races 6-18-22'!$B$11:$B$24,$B40,'Saturday Races 6-18-22'!$BI$11:$BI$24)</f>
        <v>0</v>
      </c>
      <c r="DJ40" s="99">
        <f>SUMIF('Saturday Races 6-18-22'!$B$11:$B$24,$B40,'Saturday Races 6-18-22'!$BL$11:$BL$24)</f>
        <v>0</v>
      </c>
      <c r="DK40" s="99">
        <f>SUMIF('Saturday Races 6-18-22'!$B$11:$B$24,$B40,'Saturday Races 6-18-22'!$BO$11:$BO$24)</f>
        <v>0</v>
      </c>
      <c r="DL40" s="99">
        <f>SUMIF('Saturday Races 6-18-22'!$B$11:$B$24,$B40,'Saturday Races 6-18-22'!$BR$11:$BR$24)</f>
        <v>0</v>
      </c>
      <c r="DM40" s="99">
        <f>SUMIF('Caldwell Cup 6-25-22 TH'!$B$11:$B$25,$B40,'Caldwell Cup 6-25-22 TH'!$BF$11:$BF$25)</f>
        <v>0</v>
      </c>
      <c r="DN40" s="99">
        <f>SUMIF('Caldwell Cup 6-25-22 TH'!$B$11:$B$25,$B40,'Caldwell Cup 6-25-22 TH'!$BI$11:$BI$25)</f>
        <v>0</v>
      </c>
      <c r="DO40" s="99">
        <f>SUMIF('Caldwell Cup 6-25-22 TH'!$B$11:$B$25,$B40,'Caldwell Cup 6-25-22 TH'!$BL$11:$BL$25)</f>
        <v>0</v>
      </c>
      <c r="DP40" s="99">
        <f>SUMIF('Caldwell Cup 6-25-22 TH'!$B$11:$B$25,$B40,'Caldwell Cup 6-25-22 TH'!$BO$11:$BO$25)</f>
        <v>0</v>
      </c>
      <c r="DQ40" s="99">
        <f>SUMIF('Caldwell Cup 6-25-22 TH'!$B$11:$B$25,$B40,'Caldwell Cup 6-25-22 TH'!$BR$11:$BR$25)</f>
        <v>0</v>
      </c>
      <c r="DR40" s="99">
        <f>SUMIF('Caldwell Cup 6-25-22 FS'!$B$11:$B$18,$B40,'Caldwell Cup 6-25-22 FS'!$BF$11:$BF$18)</f>
        <v>0</v>
      </c>
      <c r="DS40" s="99">
        <f>SUMIF('Caldwell Cup 6-25-22 FS'!$B$11:$B$18,$B40,'Caldwell Cup 6-25-22 FS'!$BI$11:$BI$18)</f>
        <v>0</v>
      </c>
      <c r="DT40" s="99">
        <f>SUMIF('Caldwell Cup 6-25-22 FS'!$B$11:$B$18,$B40,'Caldwell Cup 6-25-22 FS'!$BL$11:$BL$18)</f>
        <v>0</v>
      </c>
      <c r="DU40" s="99">
        <f>SUMIF('Caldwell Cup 6-25-22 FS'!$B$11:$B$18,$B40,'Caldwell Cup 6-25-22 FS'!$BO$11:$BO$18)</f>
        <v>0</v>
      </c>
      <c r="DV40" s="99">
        <f>SUMIF('Caldwell Cup 6-25-22 FS'!$B$11:$B$18,$B40,'Caldwell Cup 6-25-22 FS'!$BR$11:$BR$18)</f>
        <v>0</v>
      </c>
      <c r="DW40" s="99">
        <f>SUMIF('Sunday Races 7-3-22'!$B$11:$B$25,$B40,'Sunday Races 7-3-22'!$BF$11:$BF$25)</f>
        <v>0</v>
      </c>
      <c r="DX40" s="99">
        <f>SUMIF('Sunday Races 7-3-22'!$B$11:$B$25,$B40,'Sunday Races 7-3-22'!$BI$11:$BI$25)</f>
        <v>0</v>
      </c>
      <c r="DY40" s="99">
        <f>SUMIF('Sunday Races 7-3-22'!$B$11:$B$25,$B40,'Sunday Races 7-3-22'!$BL$11:$BL$25)</f>
        <v>0</v>
      </c>
      <c r="DZ40" s="99">
        <f>SUMIF('Sunday Races 7-3-22'!$B$11:$B$25,$B40,'Sunday Races 7-3-22'!$BO$11:$BO$25)</f>
        <v>0</v>
      </c>
      <c r="EA40" s="99">
        <f>SUMIF('Sunday Races 7-3-22'!$B$11:$B$25,$B40,'Sunday Races 7-3-22'!$BR$11:$BR$25)</f>
        <v>0</v>
      </c>
      <c r="EB40" s="99">
        <f>SUMIF('Sunday Races 7-31-22'!$B$11:$B$25,$B40,'Sunday Races 7-31-22'!$BF$11:$BF$25)</f>
        <v>0</v>
      </c>
      <c r="EC40" s="99">
        <f>SUMIF('Sunday Races 7-31-22'!$B$11:$B$25,$B40,'Sunday Races 7-31-22'!$BI$11:$BI$25)</f>
        <v>0</v>
      </c>
      <c r="ED40" s="99">
        <f>SUMIF('Sunday Races 7-31-22'!$B$11:$B$25,$B40,'Sunday Races 7-31-22'!$BL$11:$BL$25)</f>
        <v>0</v>
      </c>
      <c r="EE40" s="99">
        <f>SUMIF('Sunday Races 7-31-22'!$B$11:$B$25,$B40,'Sunday Races 7-31-22'!$BO$11:$BO$25)</f>
        <v>0</v>
      </c>
      <c r="EF40" s="99">
        <f>SUMIF('Sunday Races 7-31-22'!$B$11:$B$25,$B40,'Sunday Races 7-31-22'!$BR$11:$BR$25)</f>
        <v>0</v>
      </c>
      <c r="EG40" s="99">
        <f>SUMIF('Sunday Races 8-14-22'!$B$11:$B$25,$B40,'Sunday Races 8-14-22'!$BF$11:$BF$25)</f>
        <v>0</v>
      </c>
      <c r="EH40" s="99">
        <f>SUMIF('Sunday Races 8-14-22'!$B$11:$B$25,$B40,'Sunday Races 8-14-22'!$BI$11:$BI$25)</f>
        <v>0</v>
      </c>
      <c r="EI40" s="99">
        <f>SUMIF('Sunday Races 8-14-22'!$B$11:$B$25,$B40,'Sunday Races 8-14-22'!$BL$11:$BL$25)</f>
        <v>0</v>
      </c>
      <c r="EJ40" s="99">
        <f>SUMIF('Sunday Races 8-14-22'!$B$11:$B$25,$B40,'Sunday Races 8-14-22'!$BO$11:$BO$25)</f>
        <v>0</v>
      </c>
      <c r="EK40" s="99">
        <f>SUMIF('Sunday Races 8-14-22'!$B$11:$B$25,$B40,'Sunday Races 8-14-22'!$BR$11:$BR$25)</f>
        <v>0</v>
      </c>
      <c r="EL40" s="99">
        <f>SUMIF('Saturday Races 8-20-22'!$B$11:$B$25,$B40,'Saturday Races 8-20-22'!$BF$11:$BF$25)</f>
        <v>0</v>
      </c>
      <c r="EM40" s="99">
        <f>SUMIF('Saturday Races 8-20-22'!$B$11:$B$25,$B40,'Saturday Races 8-20-22'!$BI$11:$BI$25)</f>
        <v>0</v>
      </c>
      <c r="EN40" s="99">
        <f>SUMIF('Saturday Races 8-20-22'!$B$11:$B$25,$B40,'Saturday Races 8-20-22'!$BL$11:$BL$25)</f>
        <v>0</v>
      </c>
      <c r="EO40" s="99">
        <f>SUMIF('Saturday Races 8-20-22'!$B$11:$B$25,$B40,'Saturday Races 8-20-22'!$BO$11:$BO$25)</f>
        <v>0</v>
      </c>
      <c r="EP40" s="99">
        <f>SUMIF('Saturday Races 8-20-22'!$B$11:$B$25,$B40,'Saturday Races 8-20-22'!$BR$11:$BR$25)</f>
        <v>0</v>
      </c>
      <c r="EQ40" s="99">
        <f>SUMIF('Sunday Races 9-11-22'!$B$11:$B$20,$B40,'Sunday Races 9-11-22'!$BF$11:$BF$20)</f>
        <v>0</v>
      </c>
      <c r="ER40" s="99">
        <f>SUMIF('Sunday Races 9-11-22'!$B$11:$B$20,$B40,'Sunday Races 9-11-22'!$BI$11:$BI$20)</f>
        <v>0</v>
      </c>
      <c r="ES40" s="99">
        <f>SUMIF('Sunday Races 9-11-22'!$B$11:$B$20,$B40,'Sunday Races 9-11-22'!$BL$11:$BL$20)</f>
        <v>0</v>
      </c>
      <c r="ET40" s="99">
        <f>SUMIF('Sunday Races 9-11-22'!$B$11:$B$20,$B40,'Sunday Races 9-11-22'!$BO$11:$BO$20)</f>
        <v>0</v>
      </c>
      <c r="EU40" s="99">
        <f>SUMIF('Sunday Races 9-11-22'!$B$11:$B$20,$B40,'Sunday Races 9-11-22'!$BR$11:$BR$20)</f>
        <v>0</v>
      </c>
      <c r="EV40" s="99">
        <f>SUMIF('2022-09-17 Leukemia Cup TH'!$B$11:$B$26,$B40,'2022-09-17 Leukemia Cup TH'!$BF$11:$BF$26)</f>
        <v>0</v>
      </c>
      <c r="EW40" s="99">
        <f>SUMIF('2022-09-17 Leukemia Cup TH'!$B$11:$B$26,$B40,'2022-09-17 Leukemia Cup TH'!$BI$11:$BI$26)</f>
        <v>0</v>
      </c>
      <c r="EX40" s="99">
        <f>SUMIF('2022-09-17 Leukemia Cup TH'!$B$11:$B$26,$B40,'2022-09-17 Leukemia Cup TH'!$BL$11:$BL$26)</f>
        <v>0</v>
      </c>
      <c r="EY40" s="99">
        <f>SUMIF('2022-09-17 Leukemia Cup TH'!$B$11:$B$26,$B40,'2022-09-17 Leukemia Cup TH'!$BO$11:$BO$26)</f>
        <v>0</v>
      </c>
      <c r="EZ40" s="99">
        <f>SUMIF('2022-09-17 Leukemia Cup TH'!$B$11:$B$26,$B40,'2022-09-17 Leukemia Cup TH'!$BR$11:$BR$26)</f>
        <v>0</v>
      </c>
      <c r="FA40" s="99">
        <f>SUMIF('Smith-Berry LDR 9-24-22'!$B$11:$B$28,$B40,'Smith-Berry LDR 9-24-22'!$BF$11:$BF$28)</f>
        <v>0</v>
      </c>
      <c r="FB40" s="99">
        <f>SUMIF('Smith-Berry LDR 9-24-22'!$B$11:$B$28,$B40,'Smith-Berry LDR 9-24-22'!$BI$11:$BI$28)</f>
        <v>0</v>
      </c>
      <c r="FC40" s="99">
        <f>SUMIF('Smith-Berry LDR 9-24-22'!$B$11:$B$28,$B40,'Smith-Berry LDR 9-24-22'!$BL$11:$BL$28)</f>
        <v>0</v>
      </c>
      <c r="FD40" s="99">
        <f>SUMIF('Smith-Berry LDR 9-24-22'!$B$11:$B$28,$B40,'Smith-Berry LDR 9-24-22'!$BO$11:$BO$28)</f>
        <v>0</v>
      </c>
      <c r="FE40" s="99">
        <f>SUMIF('Smith-Berry LDR 9-24-22'!$B$11:$B$28,$B40,'Smith-Berry LDR 9-24-22'!$BR$11:$BR$28)</f>
        <v>0</v>
      </c>
      <c r="FF40" s="99">
        <f>SUMIF('Sunday Races 10-9-22'!$B$11:$B$15,$B40,'Sunday Races 10-9-22'!$BF$11:$BF$15)</f>
        <v>0</v>
      </c>
      <c r="FG40" s="99">
        <f>SUMIF('Sunday Races 10-9-22'!$B$11:$B$15,$B40,'Sunday Races 10-9-22'!$BI$11:$BI$15)</f>
        <v>0</v>
      </c>
      <c r="FH40" s="99">
        <f>SUMIF('Sunday Races 10-9-22'!$B$11:$B$15,$B40,'Sunday Races 10-9-22'!$BL$11:$BL$15)</f>
        <v>0</v>
      </c>
      <c r="FI40" s="99">
        <f>SUMIF('Sunday Races 10-9-22'!$B$11:$B$15,$B40,'Sunday Races 10-9-22'!$BO$11:$BO$15)</f>
        <v>0</v>
      </c>
      <c r="FJ40" s="99">
        <f>SUMIF('Sunday Races 10-9-22'!$B$11:$B$15,$B40,'Sunday Races 10-9-22'!$BR$11:$BR$15)</f>
        <v>0</v>
      </c>
      <c r="FK40" s="99">
        <f>SUMIF('Great Pumpkin Regatta 10-15-22'!$B$11:$B$53,$B40,'Great Pumpkin Regatta 10-15-22'!$BF$11:$BF$53)</f>
        <v>18</v>
      </c>
      <c r="FL40" s="99">
        <f>SUMIF('Great Pumpkin Regatta 10-15-22'!$B$11:$B$53,$B40,'Great Pumpkin Regatta 10-15-22'!$BI$11:$BI$53)</f>
        <v>10</v>
      </c>
      <c r="FM40" s="99">
        <f>SUMIF('Great Pumpkin Regatta 10-15-22'!$B$11:$B$53,$B40,'Great Pumpkin Regatta 10-15-22'!$BL$11:$BL$53)</f>
        <v>19</v>
      </c>
      <c r="FN40" s="99">
        <f>SUMIF('Great Pumpkin Regatta 10-15-22'!$B$11:$B$53,$B40,'Great Pumpkin Regatta 10-15-22'!$BO$11:$BO$53)</f>
        <v>15</v>
      </c>
      <c r="FO40" s="99">
        <f>SUMIF('Great Pumpkin Regatta 10-15-22'!$B$11:$B$53,$B40,'Great Pumpkin Regatta 10-15-22'!$BR$11:$BR$53)</f>
        <v>0</v>
      </c>
      <c r="FP40" s="99">
        <f>SUMIF('Sunday Races 10-23-22'!$B$11:$B$16,$B40,'Sunday Races 10-23-22'!$BF$11:$BF$16)</f>
        <v>0</v>
      </c>
      <c r="FQ40" s="99">
        <f>SUMIF('Sunday Races 10-23-22'!$B$11:$B$16,$B40,'Sunday Races 10-23-22'!$BI$11:$BI$16)</f>
        <v>0</v>
      </c>
      <c r="FR40" s="99">
        <f>SUMIF('Sunday Races 10-23-22'!$B$11:$B$16,$B40,'Sunday Races 10-23-22'!$BL$11:$BL$16)</f>
        <v>0</v>
      </c>
      <c r="FS40" s="99">
        <f>SUMIF('Sunday Races 10-23-22'!$B$11:$B$16,$B40,'Sunday Races 10-23-22'!$BO$11:$BO$16)</f>
        <v>0</v>
      </c>
      <c r="FT40" s="99">
        <f>SUMIF('Sunday Races 10-23-22'!$B$11:$B$16,$B40,'Sunday Races 10-23-22'!$BR$11:$BR$16)</f>
        <v>0</v>
      </c>
      <c r="FU40" s="100"/>
      <c r="FV40" s="101"/>
      <c r="FW40" s="102">
        <f t="shared" si="52"/>
        <v>19</v>
      </c>
      <c r="FX40" s="102">
        <f t="shared" si="52"/>
        <v>18</v>
      </c>
      <c r="FY40" s="102">
        <f t="shared" si="52"/>
        <v>15</v>
      </c>
      <c r="FZ40" s="102">
        <f t="shared" si="52"/>
        <v>10</v>
      </c>
      <c r="GA40" s="102">
        <f t="shared" si="52"/>
        <v>0</v>
      </c>
      <c r="GB40" s="102">
        <f t="shared" si="52"/>
        <v>0</v>
      </c>
      <c r="GC40" s="102">
        <f t="shared" si="52"/>
        <v>0</v>
      </c>
      <c r="GD40" s="102">
        <f t="shared" si="52"/>
        <v>0</v>
      </c>
      <c r="GE40" s="102">
        <f t="shared" si="52"/>
        <v>0</v>
      </c>
      <c r="GF40" s="102">
        <f t="shared" si="52"/>
        <v>0</v>
      </c>
      <c r="GG40" s="102">
        <f t="shared" si="42"/>
        <v>0</v>
      </c>
      <c r="GH40" s="102">
        <f t="shared" si="42"/>
        <v>0</v>
      </c>
      <c r="GI40" s="102">
        <f t="shared" si="42"/>
        <v>0</v>
      </c>
      <c r="GJ40" s="102">
        <f t="shared" si="42"/>
        <v>0</v>
      </c>
      <c r="GK40" s="102">
        <f t="shared" si="42"/>
        <v>0</v>
      </c>
      <c r="GL40" s="102">
        <f t="shared" si="42"/>
        <v>0</v>
      </c>
      <c r="GM40" s="102">
        <f t="shared" si="42"/>
        <v>0</v>
      </c>
      <c r="GN40" s="102">
        <f t="shared" si="42"/>
        <v>0</v>
      </c>
      <c r="GO40" s="102">
        <f t="shared" si="42"/>
        <v>0</v>
      </c>
      <c r="GP40" s="102">
        <f t="shared" si="42"/>
        <v>0</v>
      </c>
      <c r="GQ40" s="102">
        <f t="shared" si="43"/>
        <v>0</v>
      </c>
      <c r="GR40" s="102">
        <f t="shared" si="43"/>
        <v>0</v>
      </c>
      <c r="GS40" s="102">
        <f t="shared" si="43"/>
        <v>0</v>
      </c>
      <c r="GT40" s="102">
        <f t="shared" si="43"/>
        <v>0</v>
      </c>
      <c r="GU40" s="102">
        <f t="shared" si="43"/>
        <v>0</v>
      </c>
      <c r="GV40" s="102">
        <f t="shared" si="43"/>
        <v>0</v>
      </c>
      <c r="GW40" s="102">
        <f t="shared" si="43"/>
        <v>0</v>
      </c>
      <c r="GX40" s="102">
        <f t="shared" si="43"/>
        <v>0</v>
      </c>
      <c r="GY40" s="102">
        <f t="shared" si="43"/>
        <v>0</v>
      </c>
      <c r="GZ40" s="102">
        <f t="shared" si="43"/>
        <v>0</v>
      </c>
      <c r="HA40" s="102">
        <f t="shared" si="44"/>
        <v>0</v>
      </c>
      <c r="HB40" s="102">
        <f t="shared" si="44"/>
        <v>0</v>
      </c>
      <c r="HC40" s="102">
        <f t="shared" si="44"/>
        <v>0</v>
      </c>
      <c r="HD40" s="102">
        <f t="shared" si="44"/>
        <v>0</v>
      </c>
      <c r="HE40" s="102">
        <f t="shared" si="44"/>
        <v>0</v>
      </c>
      <c r="HF40" s="102">
        <f t="shared" si="44"/>
        <v>0</v>
      </c>
      <c r="HG40" s="102">
        <f t="shared" si="44"/>
        <v>0</v>
      </c>
      <c r="HH40" s="102">
        <f t="shared" si="44"/>
        <v>0</v>
      </c>
      <c r="HI40" s="102">
        <f t="shared" si="44"/>
        <v>0</v>
      </c>
      <c r="HJ40" s="102">
        <f t="shared" si="44"/>
        <v>0</v>
      </c>
      <c r="HK40" s="102">
        <f t="shared" si="45"/>
        <v>0</v>
      </c>
      <c r="HL40" s="102">
        <f t="shared" si="45"/>
        <v>0</v>
      </c>
      <c r="HM40" s="102">
        <f t="shared" si="45"/>
        <v>0</v>
      </c>
      <c r="HN40" s="102">
        <f t="shared" si="45"/>
        <v>0</v>
      </c>
      <c r="HO40" s="102">
        <f t="shared" si="45"/>
        <v>0</v>
      </c>
      <c r="HP40" s="102">
        <f t="shared" si="45"/>
        <v>0</v>
      </c>
      <c r="HQ40" s="102">
        <f t="shared" si="45"/>
        <v>0</v>
      </c>
      <c r="HR40" s="102">
        <f t="shared" si="45"/>
        <v>0</v>
      </c>
      <c r="HS40" s="102">
        <f t="shared" si="45"/>
        <v>0</v>
      </c>
      <c r="HT40" s="102">
        <f t="shared" si="45"/>
        <v>0</v>
      </c>
      <c r="HU40" s="102">
        <f t="shared" si="46"/>
        <v>0</v>
      </c>
      <c r="HV40" s="102">
        <f t="shared" si="46"/>
        <v>0</v>
      </c>
      <c r="HW40" s="102">
        <f t="shared" si="46"/>
        <v>0</v>
      </c>
      <c r="HX40" s="102">
        <f t="shared" si="46"/>
        <v>0</v>
      </c>
      <c r="HY40" s="102">
        <f t="shared" si="46"/>
        <v>0</v>
      </c>
      <c r="HZ40" s="102">
        <f t="shared" si="46"/>
        <v>0</v>
      </c>
      <c r="IA40" s="102">
        <f t="shared" si="46"/>
        <v>0</v>
      </c>
      <c r="IB40" s="102">
        <f t="shared" si="46"/>
        <v>0</v>
      </c>
      <c r="IC40" s="102">
        <f t="shared" si="46"/>
        <v>0</v>
      </c>
      <c r="ID40" s="102">
        <f t="shared" si="46"/>
        <v>0</v>
      </c>
      <c r="IE40" s="102">
        <f t="shared" si="53"/>
        <v>0</v>
      </c>
      <c r="IF40" s="102">
        <f t="shared" si="53"/>
        <v>0</v>
      </c>
      <c r="IG40" s="102">
        <f t="shared" si="53"/>
        <v>0</v>
      </c>
      <c r="IH40" s="102">
        <f t="shared" si="53"/>
        <v>0</v>
      </c>
      <c r="II40" s="102">
        <f t="shared" si="53"/>
        <v>0</v>
      </c>
      <c r="IJ40" s="102">
        <f t="shared" si="53"/>
        <v>0</v>
      </c>
      <c r="IK40" s="102">
        <f t="shared" si="53"/>
        <v>0</v>
      </c>
      <c r="IL40" s="102">
        <f t="shared" si="53"/>
        <v>0</v>
      </c>
      <c r="IM40" s="102">
        <f t="shared" si="53"/>
        <v>0</v>
      </c>
      <c r="IN40" s="102">
        <f t="shared" si="53"/>
        <v>0</v>
      </c>
      <c r="IO40" s="102">
        <f t="shared" si="53"/>
        <v>0</v>
      </c>
      <c r="IP40" s="102">
        <f t="shared" si="53"/>
        <v>0</v>
      </c>
      <c r="IQ40" s="102">
        <f t="shared" si="53"/>
        <v>0</v>
      </c>
      <c r="IR40" s="102">
        <f t="shared" si="53"/>
        <v>0</v>
      </c>
      <c r="IS40" s="102">
        <f t="shared" si="53"/>
        <v>0</v>
      </c>
      <c r="IU40" s="99">
        <f>SUMIF('2021 Club Championship Crew'!$B$11:$B$14,$B40,'2021 Club Championship Crew'!$BN$11:$BN$14)</f>
        <v>0</v>
      </c>
      <c r="IV40" s="99">
        <f>SUMIF('2021 Club Championship Crew'!$B$11:$B$14,$B40,'2021 Club Championship Crew'!$BQ$11:$BQ$14)</f>
        <v>0</v>
      </c>
      <c r="IW40" s="99">
        <f>SUMIF('2021 Club Championship Crew'!$B$11:$B$14,$B40,'2021 Club Championship Crew'!$BT$11:$BT$14)</f>
        <v>0</v>
      </c>
      <c r="IX40" s="99">
        <f>SUMIF('2021 Club Championship Crew'!$B$11:$B$14,$B40,'2021 Club Championship Crew'!$BW$11:$BW$14)</f>
        <v>0</v>
      </c>
      <c r="IY40" s="99">
        <f>SUMIF('2021 Club Championship Crew'!$B$11:$B$14,$B40,'2021 Club Championship Crew'!$CC$11:$CC$14)</f>
        <v>0</v>
      </c>
    </row>
    <row r="41" spans="1:259" ht="15" customHeight="1" x14ac:dyDescent="0.2">
      <c r="A41" s="400" t="s">
        <v>1376</v>
      </c>
      <c r="B41" s="103" t="s">
        <v>391</v>
      </c>
      <c r="C41" s="96">
        <f t="shared" si="48"/>
        <v>4</v>
      </c>
      <c r="D41" s="97">
        <f t="shared" si="49"/>
        <v>62</v>
      </c>
      <c r="E41" s="96">
        <f t="shared" si="50"/>
        <v>62</v>
      </c>
      <c r="F41" s="98">
        <f t="shared" si="51"/>
        <v>0.155</v>
      </c>
      <c r="G41" s="99">
        <f>SUMIF('Saturday Race 11-06-21'!$B$11:$B$24,$B41,'Saturday Race 11-06-21'!$BF$11:$BF$24)</f>
        <v>0</v>
      </c>
      <c r="H41" s="99">
        <f>SUMIF('Saturday Race 11-06-21'!$B$11:$B$24,$B41,'Saturday Race 11-06-21'!$BI$11:$BI$24)</f>
        <v>0</v>
      </c>
      <c r="I41" s="99">
        <f>SUMIF('Saturday Race 11-06-21'!$B$11:$B$24,$B41,'Saturday Race 11-06-21'!$BL$11:$BL$24)</f>
        <v>0</v>
      </c>
      <c r="J41" s="99">
        <f>SUMIF('Saturday Race 11-06-21'!$B$11:$B$24,$B41,'Saturday Race 11-06-21'!$BO$11:$BO$24)</f>
        <v>0</v>
      </c>
      <c r="K41" s="99">
        <f>SUMIF('Saturday Race 11-06-21'!$B$11:$B$24,$B41,'Saturday Race 11-06-21'!$BR$11:$BR$24)</f>
        <v>0</v>
      </c>
      <c r="L41" s="99">
        <f>SUMIF('Saturday Race 11-20-21'!$B$11:$B$24,$B41,'Saturday Race 11-20-21'!$BF$11:$BF$24)</f>
        <v>0</v>
      </c>
      <c r="M41" s="99">
        <f>SUMIF('Saturday Race 11-20-21'!$B$11:$B$24,$B41,'Saturday Race 11-20-21'!$BI$11:$BI$24)</f>
        <v>0</v>
      </c>
      <c r="N41" s="99">
        <f>SUMIF('Saturday Race 11-20-21'!$B$11:$B$24,$B41,'Saturday Race 11-20-21'!$BL$11:$BL$24)</f>
        <v>0</v>
      </c>
      <c r="O41" s="99">
        <f>SUMIF('Saturday Race 11-20-21'!$B$11:$B$24,$B41,'Saturday Race 11-20-21'!$BO$11:$BO$24)</f>
        <v>0</v>
      </c>
      <c r="P41" s="99">
        <f>SUMIF('Saturday Race 11-20-21'!$B$11:$B$24,$B41,'Saturday Race 11-20-21'!$BR$11:$BR$24)</f>
        <v>0</v>
      </c>
      <c r="Q41" s="99">
        <f>SUMIF('One Day 12-04-21 Scots'!$B$11:$B$24,$B41,'One Day 12-04-21 Scots'!$BF$11:$BF$24)</f>
        <v>0</v>
      </c>
      <c r="R41" s="99">
        <f>SUMIF('One Day 12-04-21 Scots'!$B$11:$B$24,$B41,'One Day 12-04-21 Scots'!$BI$11:$BI$24)</f>
        <v>0</v>
      </c>
      <c r="S41" s="99">
        <f>SUMIF('One Day 12-04-21 Scots'!$B$11:$B$24,$B41,'One Day 12-04-21 Scots'!$BL$11:$BL$24)</f>
        <v>0</v>
      </c>
      <c r="T41" s="99">
        <f>SUMIF('One Day 12-04-21 Scots'!$B$11:$B$24,$B41,'One Day 12-04-21 Scots'!$BO$11:$BO$24)</f>
        <v>0</v>
      </c>
      <c r="U41" s="99">
        <f>SUMIF('One Day 12-04-21 Scots'!$B$11:$B$24,$B41,'One Day 12-04-21 Scots'!$BR$11:$BR$24)</f>
        <v>0</v>
      </c>
      <c r="V41" s="99">
        <f>SUMIF('One Day 12-04-21 Thistles'!$B$11:$B$25,$B41,'One Day 12-04-21 Thistles'!$BF$11:$BF$25)</f>
        <v>0</v>
      </c>
      <c r="W41" s="99">
        <f>SUMIF('One Day 12-04-21 Thistles'!$B$11:$B$25,$B41,'One Day 12-04-21 Thistles'!$BI$11:$BI$25)</f>
        <v>0</v>
      </c>
      <c r="X41" s="99">
        <f>SUMIF('One Day 12-04-21 Thistles'!$B$11:$B$25,$B41,'One Day 12-04-21 Thistles'!$BL$11:$BL$25)</f>
        <v>0</v>
      </c>
      <c r="Y41" s="99">
        <f>SUMIF('One Day 12-04-21 Thistles'!$B$11:$B$25,$B41,'One Day 12-04-21 Thistles'!$BO$11:$BO$25)</f>
        <v>0</v>
      </c>
      <c r="Z41" s="99">
        <f>SUMIF('One Day 12-04-21 Thistles'!$B$11:$B$25,$B41,'One Day 12-04-21 Thistles'!$BR$11:$BR$25)</f>
        <v>0</v>
      </c>
      <c r="AA41" s="99">
        <f>SUMIF('Saturday Race 1-08-22'!$B$11:$B$20,$B41,'Saturday Race 1-08-22'!$BF$11:$BF$20)</f>
        <v>0</v>
      </c>
      <c r="AB41" s="99">
        <f>SUMIF('Saturday Race 1-08-22'!$B$11:$B$20,$B41,'Saturday Race 1-08-22'!$BI$11:$BI$20)</f>
        <v>0</v>
      </c>
      <c r="AC41" s="99">
        <f>SUMIF('Saturday Race 1-08-22'!$B$11:$B$20,$B41,'Saturday Race 1-08-22'!$BL$11:$BL$20)</f>
        <v>0</v>
      </c>
      <c r="AD41" s="99">
        <f>SUMIF('Saturday Race 1-08-22'!$B$11:$B$20,$B41,'Saturday Race 1-08-22'!$BO$11:$BO$20)</f>
        <v>0</v>
      </c>
      <c r="AE41" s="99">
        <f>SUMIF('Saturday Race 1-08-22'!$B$11:$B$20,$B41,'Saturday Race 1-08-22'!$BR$11:$BR$20)</f>
        <v>0</v>
      </c>
      <c r="AF41" s="99">
        <f>SUMIF('Saturday Race 1-22-22'!$B$11:$B$20,$B41,'Saturday Race 1-22-22'!$BF$11:$BF$20)</f>
        <v>0</v>
      </c>
      <c r="AG41" s="99">
        <f>SUMIF('Saturday Race 1-22-22'!$B$11:$B$20,$B41,'Saturday Race 1-22-22'!$BI$11:$BI$20)</f>
        <v>0</v>
      </c>
      <c r="AH41" s="99">
        <f>SUMIF('Saturday Race 1-22-22'!$B$11:$B$20,$B41,'Saturday Race 1-22-22'!$BL$11:$BL$20)</f>
        <v>0</v>
      </c>
      <c r="AI41" s="99">
        <f>SUMIF('Saturday Race 1-22-22'!$B$11:$B$20,$B41,'Saturday Race 1-22-22'!$BO$11:$BO$20)</f>
        <v>0</v>
      </c>
      <c r="AJ41" s="99">
        <f>SUMIF('Saturday Race 1-22-22'!$B$11:$B$20,$B41,'Saturday Race 1-22-22'!$BR$11:$BR$20)</f>
        <v>0</v>
      </c>
      <c r="AK41" s="99">
        <f>SUMIF('Sunday Race 2-6-22'!$B$11:$B$20,$B41,'Sunday Race 2-6-22'!$BF$11:$BF$20)</f>
        <v>0</v>
      </c>
      <c r="AL41" s="99">
        <f>SUMIF('Sunday Race 2-6-22'!$B$11:$B$20,$B41,'Sunday Race 2-6-22'!$BI$11:$BI$20)</f>
        <v>0</v>
      </c>
      <c r="AM41" s="99">
        <f>SUMIF('Sunday Race 2-6-22'!$B$11:$B$20,$B41,'Sunday Race 2-6-22'!$BL$11:$BL$20)</f>
        <v>0</v>
      </c>
      <c r="AN41" s="99">
        <f>SUMIF('Sunday Race 2-6-22'!$B$11:$B$20,$B41,'Sunday Race 2-6-22'!$BO$11:$BO$20)</f>
        <v>0</v>
      </c>
      <c r="AO41" s="99">
        <f>SUMIF('Sunday Race 2-6-22'!$B$11:$B$20,$B41,'Sunday Race 2-6-22'!$BR$11:$BR$20)</f>
        <v>0</v>
      </c>
      <c r="AP41" s="99">
        <f>SUMIF('Chili One Day 2-12-22 Scots'!$B$11:$B$20,$B41,'Chili One Day 2-12-22 Scots'!$BF$11:$BF$20)</f>
        <v>0</v>
      </c>
      <c r="AQ41" s="99">
        <f>SUMIF('Chili One Day 2-12-22 Scots'!$B$11:$B$20,$B41,'Chili One Day 2-12-22 Scots'!$BI$11:$BI$20)</f>
        <v>0</v>
      </c>
      <c r="AR41" s="99">
        <f>SUMIF('Chili One Day 2-12-22 Scots'!$B$11:$B$20,$B41,'Chili One Day 2-12-22 Scots'!$BL$11:$BL$20)</f>
        <v>0</v>
      </c>
      <c r="AS41" s="99">
        <f>SUMIF('Chili One Day 2-12-22 Scots'!$B$11:$B$20,$B41,'Chili One Day 2-12-22 Scots'!$BO$11:$BO$20)</f>
        <v>0</v>
      </c>
      <c r="AT41" s="99">
        <f>SUMIF('Chili One Day 2-12-22 Scots'!$B$11:$B$20,$B41,'Chili One Day 2-12-22 Scots'!$BR$11:$BR$20)</f>
        <v>0</v>
      </c>
      <c r="AU41" s="99">
        <f>SUMIF('Chili One Day 2-12-22 Thistles'!$B$11:$B$20,$B41,'Chili One Day 2-12-22 Thistles'!$BF$11:$BF$20)</f>
        <v>0</v>
      </c>
      <c r="AV41" s="99">
        <f>SUMIF('Chili One Day 2-12-22 Thistles'!$B$11:$B$20,$B41,'Chili One Day 2-12-22 Thistles'!$BI$11:$BI$20)</f>
        <v>0</v>
      </c>
      <c r="AW41" s="99">
        <f>SUMIF('Chili One Day 2-12-22 Thistles'!$B$11:$B$20,$B41,'Chili One Day 2-12-22 Thistles'!$BL$11:$BL$20)</f>
        <v>0</v>
      </c>
      <c r="AX41" s="99">
        <f>SUMIF('Chili One Day 2-12-22 Thistles'!$B$11:$B$20,$B41,'Chili One Day 2-12-22 Thistles'!$BO$11:$BO$20)</f>
        <v>0</v>
      </c>
      <c r="AY41" s="99">
        <f>SUMIF('Chili One Day 2-12-22 Thistles'!$B$11:$B$20,$B41,'Chili One Day 2-12-22 Thistles'!$BR$11:$BR$20)</f>
        <v>0</v>
      </c>
      <c r="AZ41" s="99">
        <f>SUMIF('Sunday Race 2-20-22'!$B$11:$B$20,$B41,'Sunday Race 2-20-22'!$BF$11:$BF$20)</f>
        <v>0</v>
      </c>
      <c r="BA41" s="99">
        <f>SUMIF('Sunday Race 2-20-22'!$B$11:$B$20,$B41,'Sunday Race 2-20-22'!$BI$11:$BI$20)</f>
        <v>0</v>
      </c>
      <c r="BB41" s="99">
        <f>SUMIF('Sunday Race 2-20-22'!$B$11:$B$20,$B41,'Sunday Race 2-20-22'!$BL$11:$BL$20)</f>
        <v>0</v>
      </c>
      <c r="BC41" s="99">
        <f>SUMIF('Sunday Race 2-20-22'!$B$11:$B$20,$B41,'Sunday Race 2-20-22'!$BO$11:$BO$20)</f>
        <v>0</v>
      </c>
      <c r="BD41" s="99">
        <f>SUMIF('Sunday Race 2-20-22'!$B$11:$B$20,$B41,'Sunday Race 2-20-22'!$BR$11:$BR$20)</f>
        <v>0</v>
      </c>
      <c r="BE41" s="99">
        <f>SUMIF('Sunday Race 2-27-22'!$B$11:$B$20,$B41,'Sunday Race 2-27-22'!$BF$11:$BF$20)</f>
        <v>0</v>
      </c>
      <c r="BF41" s="99">
        <f>SUMIF('Sunday Race 2-27-22'!$B$11:$B$20,$B41,'Sunday Race 2-27-22'!$BI$11:$BI$20)</f>
        <v>0</v>
      </c>
      <c r="BG41" s="99">
        <f>SUMIF('Sunday Race 2-27-22'!$B$11:$B$20,$B41,'Sunday Race 2-27-22'!$BL$11:$BL$20)</f>
        <v>0</v>
      </c>
      <c r="BH41" s="99">
        <f>SUMIF('Sunday Race 2-27-22'!$B$11:$B$20,$B41,'Sunday Race 2-27-22'!$BO$11:$BO$20)</f>
        <v>0</v>
      </c>
      <c r="BI41" s="99">
        <f>SUMIF('Sunday Race 2-27-22'!$B$11:$B$20,$B41,'Sunday Race 2-27-22'!$BR$11:$BR$20)</f>
        <v>0</v>
      </c>
      <c r="BJ41" s="99">
        <f>SUMIF('Sunday Race 3-13-22'!$B$11:$B$21,$B41,'Sunday Race 3-13-22'!$BF$11:$BF$21)</f>
        <v>0</v>
      </c>
      <c r="BK41" s="99">
        <f>SUMIF('Sunday Race 3-13-22'!$B$11:$B$21,$B41,'Sunday Race 3-13-22'!$BI$11:$BI$21)</f>
        <v>0</v>
      </c>
      <c r="BL41" s="99">
        <f>SUMIF('Sunday Race 3-13-22'!$B$11:$B$21,$B41,'Sunday Race 3-13-22'!$BL$11:$BL$21)</f>
        <v>0</v>
      </c>
      <c r="BM41" s="99">
        <f>SUMIF('Sunday Race 3-13-22'!$B$11:$B$21,$B41,'Sunday Race 3-13-22'!$BO$11:$BO$21)</f>
        <v>0</v>
      </c>
      <c r="BN41" s="99">
        <f>SUMIF('Sunday Race 3-13-22'!$B$11:$B$21,$B41,'Sunday Race 3-13-22'!$BR$11:$BR$21)</f>
        <v>0</v>
      </c>
      <c r="BO41" s="99">
        <f>SUMIF('Saturday Race 3-19-22'!$B$11:$B$26,$B41,'Saturday Race 3-19-22'!$BF$11:$BF$26)</f>
        <v>0</v>
      </c>
      <c r="BP41" s="99">
        <f>SUMIF('Saturday Race 3-19-22'!$B$11:$B$26,$B41,'Saturday Race 3-19-22'!$BI$11:$BI$26)</f>
        <v>0</v>
      </c>
      <c r="BQ41" s="99">
        <f>SUMIF('Saturday Race 3-19-22'!$B$11:$B$26,$B41,'Saturday Race 3-19-22'!$BL$11:$BL$26)</f>
        <v>0</v>
      </c>
      <c r="BR41" s="99">
        <f>SUMIF('Saturday Race 3-19-22'!$B$11:$B$26,$B41,'Saturday Race 3-19-22'!$BO$11:$BO$26)</f>
        <v>0</v>
      </c>
      <c r="BS41" s="99">
        <f>SUMIF('Saturday Race 3-19-22'!$B$11:$B$26,$B41,'Saturday Race 3-19-22'!$BR$11:$BR$26)</f>
        <v>0</v>
      </c>
      <c r="BT41" s="99">
        <f>SUMIF('Sunday Races 4-10-22'!$B$11:$B$26,$B41,'Sunday Races 4-10-22'!$BF$11:$BF$26)</f>
        <v>0</v>
      </c>
      <c r="BU41" s="99">
        <f>SUMIF('Sunday Races 4-10-22'!$B$11:$B$26,$B41,'Sunday Races 4-10-22'!$BI$11:$BI$26)</f>
        <v>0</v>
      </c>
      <c r="BV41" s="99">
        <f>SUMIF('Sunday Races 4-10-22'!$B$11:$B$26,$B41,'Sunday Races 4-10-22'!$BL$11:$BL$26)</f>
        <v>0</v>
      </c>
      <c r="BW41" s="99">
        <f>SUMIF('Sunday Races 4-10-22'!$B$11:$B$26,$B41,'Sunday Races 4-10-22'!$BO$11:$BO$26)</f>
        <v>0</v>
      </c>
      <c r="BX41" s="99">
        <f>SUMIF('Sunday Races 4-10-22'!$B$11:$B$26,$B41,'Sunday Races 4-10-22'!$BR$11:$BR$26)</f>
        <v>0</v>
      </c>
      <c r="BY41" s="99">
        <f>SUMIF('Easter One Day 4-16-22 FS'!$B$11:$B$26,$B41,'Easter One Day 4-16-22 FS'!$BF$11:$BF$26)</f>
        <v>0</v>
      </c>
      <c r="BZ41" s="99">
        <f>SUMIF('Easter One Day 4-16-22 FS'!$B$11:$B$26,$B41,'Easter One Day 4-16-22 FS'!$BI$11:$BI$26)</f>
        <v>0</v>
      </c>
      <c r="CA41" s="99">
        <f>SUMIF('Easter One Day 4-16-22 FS'!$B$11:$B$26,$B41,'Easter One Day 4-16-22 FS'!$BL$11:$BL$26)</f>
        <v>0</v>
      </c>
      <c r="CB41" s="99">
        <f>SUMIF('Easter One Day 4-16-22 FS'!$B$11:$B$26,$B41,'Easter One Day 4-16-22 FS'!$BO$11:$BO$26)</f>
        <v>0</v>
      </c>
      <c r="CC41" s="99">
        <f>SUMIF('Easter One Day 4-16-22 FS'!$B$11:$B$26,$B41,'Easter One Day 4-16-22 FS'!$BR$11:$BR$26)</f>
        <v>0</v>
      </c>
      <c r="CD41" s="99">
        <f>SUMIF('Easter One Day 4-16-22 TH'!$B$11:$B$26,$B41,'Easter One Day 4-16-22 TH'!$BF$11:$BF$26)</f>
        <v>0</v>
      </c>
      <c r="CE41" s="99">
        <f>SUMIF('Easter One Day 4-16-22 TH'!$B$11:$B$26,$B41,'Easter One Day 4-16-22 TH'!$BI$11:$BI$26)</f>
        <v>0</v>
      </c>
      <c r="CF41" s="99">
        <f>SUMIF('Easter One Day 4-16-22 TH'!$B$11:$B$26,$B41,'Easter One Day 4-16-22 TH'!$BL$11:$BL$26)</f>
        <v>0</v>
      </c>
      <c r="CG41" s="99">
        <f>SUMIF('Easter One Day 4-16-22 TH'!$B$11:$B$26,$B41,'Easter One Day 4-16-22 TH'!$BO$11:$BO$26)</f>
        <v>0</v>
      </c>
      <c r="CH41" s="99">
        <f>SUMIF('Easter One Day 4-16-22 TH'!$B$11:$B$26,$B41,'Easter One Day 4-16-22 TH'!$BR$11:$BR$26)</f>
        <v>0</v>
      </c>
      <c r="CI41" s="99">
        <f>SUMIF('Sunday Races 5-1-22'!$B$11:$B$28,$B41,'Sunday Races 5-1-22'!$BF$11:$BF$28)</f>
        <v>0</v>
      </c>
      <c r="CJ41" s="99">
        <f>SUMIF('Sunday Races 5-1-22'!$B$11:$B$28,$B41,'Sunday Races 5-1-22'!$BI$11:$BI$28)</f>
        <v>0</v>
      </c>
      <c r="CK41" s="99">
        <f>SUMIF('Sunday Races 5-1-22'!$B$11:$B$28,$B41,'Sunday Races 5-1-22'!$BL$11:$BL$28)</f>
        <v>0</v>
      </c>
      <c r="CL41" s="99">
        <f>SUMIF('Sunday Races 5-1-22'!$B$11:$B$28,$B41,'Sunday Races 5-1-22'!$BO$11:$BO$28)</f>
        <v>0</v>
      </c>
      <c r="CM41" s="99">
        <f>SUMIF('Sunday Races 5-1-22'!$B$11:$B$28,$B41,'Sunday Races 5-1-22'!$BR$11:$BR$28)</f>
        <v>0</v>
      </c>
      <c r="CN41" s="99">
        <f>SUMIF('Long Distance Race 5-7-22'!$B$11:$B$27,$B41,'Long Distance Race 5-7-22'!$BF$11:$BF$27)</f>
        <v>0</v>
      </c>
      <c r="CO41" s="99">
        <f>SUMIF('Long Distance Race 5-7-22'!$B$11:$B$27,$B41,'Long Distance Race 5-7-22'!$BI$11:$BI$27)</f>
        <v>0</v>
      </c>
      <c r="CP41" s="99">
        <f>SUMIF('Long Distance Race 5-7-22'!$B$11:$B$27,$B41,'Long Distance Race 5-7-22'!$BL$11:$BL$27)</f>
        <v>0</v>
      </c>
      <c r="CQ41" s="99">
        <f>SUMIF('Long Distance Race 5-7-22'!$B$11:$B$27,$B41,'Long Distance Race 5-7-22'!$BO$11:$BO$27)</f>
        <v>0</v>
      </c>
      <c r="CR41" s="99">
        <f>SUMIF('Long Distance Race 5-7-22'!$B$11:$B$27,$B41,'Long Distance Race 5-7-22'!$BR$11:$BR$27)</f>
        <v>0</v>
      </c>
      <c r="CS41" s="99">
        <f>SUMIF('Memorial Day Regatta 5-28-22 Op'!$B$11:$B$27,$B41,'Memorial Day Regatta 5-28-22 Op'!$BF$11:$BF$27)</f>
        <v>0</v>
      </c>
      <c r="CT41" s="99">
        <f>SUMIF('Memorial Day Regatta 5-28-22 Op'!$B$11:$B$27,$B41,'Memorial Day Regatta 5-28-22 Op'!$BI$11:$BI$27)</f>
        <v>0</v>
      </c>
      <c r="CU41" s="99">
        <f>SUMIF('Memorial Day Regatta 5-28-22 Op'!$B$11:$B$27,$B41,'Memorial Day Regatta 5-28-22 Op'!$BL$11:$BL$27)</f>
        <v>0</v>
      </c>
      <c r="CV41" s="99">
        <f>SUMIF('Memorial Day Regatta 5-28-22 Op'!$B$11:$B$27,$B41,'Memorial Day Regatta 5-28-22 Op'!$BO$11:$BO$27)</f>
        <v>0</v>
      </c>
      <c r="CW41" s="99">
        <f>SUMIF('Memorial Day Regatta 5-28-22 Op'!$B$11:$B$27,$B41,'Memorial Day Regatta 5-28-22 Op'!$BR$11:$BR$27)</f>
        <v>0</v>
      </c>
      <c r="CX41" s="99">
        <f>SUMIF('Sunday Races 6-5-22'!$B$11:$B$28,$B41,'Sunday Races 6-5-22'!$BF$11:$BF$28)</f>
        <v>0</v>
      </c>
      <c r="CY41" s="99">
        <f>SUMIF('Sunday Races 6-5-22'!$B$11:$B$28,$B41,'Sunday Races 6-5-22'!$BI$11:$BI$28)</f>
        <v>0</v>
      </c>
      <c r="CZ41" s="99">
        <f>SUMIF('Sunday Races 6-5-22'!$B$11:$B$28,$B41,'Sunday Races 6-5-22'!$BL$11:$BL$28)</f>
        <v>0</v>
      </c>
      <c r="DA41" s="99">
        <f>SUMIF('Sunday Races 6-5-22'!$B$11:$B$28,$B41,'Sunday Races 6-5-22'!$BO$11:$BO$28)</f>
        <v>0</v>
      </c>
      <c r="DB41" s="99">
        <f>SUMIF('Sunday Races 6-5-22'!$B$11:$B$28,$B41,'Sunday Races 6-5-22'!$BR$11:$BR$28)</f>
        <v>0</v>
      </c>
      <c r="DC41" s="99">
        <f>SUMIF('Sunday Races 6-12-22'!$B$11:$B$24,$B41,'Sunday Races 6-12-22'!$BF$11:$BF$24)</f>
        <v>0</v>
      </c>
      <c r="DD41" s="99">
        <f>SUMIF('Sunday Races 6-12-22'!$B$11:$B$24,$B41,'Sunday Races 6-12-22'!$BI$11:$BI$24)</f>
        <v>0</v>
      </c>
      <c r="DE41" s="99">
        <f>SUMIF('Sunday Races 6-12-22'!$B$11:$B$24,$B41,'Sunday Races 6-12-22'!$BL$11:$BL$24)</f>
        <v>0</v>
      </c>
      <c r="DF41" s="99">
        <f>SUMIF('Sunday Races 6-12-22'!$B$11:$B$24,$B41,'Sunday Races 6-12-22'!$BO$11:$BO$24)</f>
        <v>0</v>
      </c>
      <c r="DG41" s="99">
        <f>SUMIF('Sunday Races 6-12-22'!$B$11:$B$24,$B41,'Sunday Races 6-12-22'!$BR$11:$BR$24)</f>
        <v>0</v>
      </c>
      <c r="DH41" s="99">
        <f>SUMIF('Saturday Races 6-18-22'!$B$11:$B$24,$B41,'Saturday Races 6-18-22'!$BF$11:$BF$24)</f>
        <v>0</v>
      </c>
      <c r="DI41" s="99">
        <f>SUMIF('Saturday Races 6-18-22'!$B$11:$B$24,$B41,'Saturday Races 6-18-22'!$BI$11:$BI$24)</f>
        <v>0</v>
      </c>
      <c r="DJ41" s="99">
        <f>SUMIF('Saturday Races 6-18-22'!$B$11:$B$24,$B41,'Saturday Races 6-18-22'!$BL$11:$BL$24)</f>
        <v>0</v>
      </c>
      <c r="DK41" s="99">
        <f>SUMIF('Saturday Races 6-18-22'!$B$11:$B$24,$B41,'Saturday Races 6-18-22'!$BO$11:$BO$24)</f>
        <v>0</v>
      </c>
      <c r="DL41" s="99">
        <f>SUMIF('Saturday Races 6-18-22'!$B$11:$B$24,$B41,'Saturday Races 6-18-22'!$BR$11:$BR$24)</f>
        <v>0</v>
      </c>
      <c r="DM41" s="99">
        <f>SUMIF('Caldwell Cup 6-25-22 TH'!$B$11:$B$25,$B41,'Caldwell Cup 6-25-22 TH'!$BF$11:$BF$25)</f>
        <v>0</v>
      </c>
      <c r="DN41" s="99">
        <f>SUMIF('Caldwell Cup 6-25-22 TH'!$B$11:$B$25,$B41,'Caldwell Cup 6-25-22 TH'!$BI$11:$BI$25)</f>
        <v>0</v>
      </c>
      <c r="DO41" s="99">
        <f>SUMIF('Caldwell Cup 6-25-22 TH'!$B$11:$B$25,$B41,'Caldwell Cup 6-25-22 TH'!$BL$11:$BL$25)</f>
        <v>0</v>
      </c>
      <c r="DP41" s="99">
        <f>SUMIF('Caldwell Cup 6-25-22 TH'!$B$11:$B$25,$B41,'Caldwell Cup 6-25-22 TH'!$BO$11:$BO$25)</f>
        <v>0</v>
      </c>
      <c r="DQ41" s="99">
        <f>SUMIF('Caldwell Cup 6-25-22 TH'!$B$11:$B$25,$B41,'Caldwell Cup 6-25-22 TH'!$BR$11:$BR$25)</f>
        <v>0</v>
      </c>
      <c r="DR41" s="99">
        <f>SUMIF('Caldwell Cup 6-25-22 FS'!$B$11:$B$18,$B41,'Caldwell Cup 6-25-22 FS'!$BF$11:$BF$18)</f>
        <v>0</v>
      </c>
      <c r="DS41" s="99">
        <f>SUMIF('Caldwell Cup 6-25-22 FS'!$B$11:$B$18,$B41,'Caldwell Cup 6-25-22 FS'!$BI$11:$BI$18)</f>
        <v>0</v>
      </c>
      <c r="DT41" s="99">
        <f>SUMIF('Caldwell Cup 6-25-22 FS'!$B$11:$B$18,$B41,'Caldwell Cup 6-25-22 FS'!$BL$11:$BL$18)</f>
        <v>0</v>
      </c>
      <c r="DU41" s="99">
        <f>SUMIF('Caldwell Cup 6-25-22 FS'!$B$11:$B$18,$B41,'Caldwell Cup 6-25-22 FS'!$BO$11:$BO$18)</f>
        <v>0</v>
      </c>
      <c r="DV41" s="99">
        <f>SUMIF('Caldwell Cup 6-25-22 FS'!$B$11:$B$18,$B41,'Caldwell Cup 6-25-22 FS'!$BR$11:$BR$18)</f>
        <v>0</v>
      </c>
      <c r="DW41" s="99">
        <f>SUMIF('Sunday Races 7-3-22'!$B$11:$B$25,$B41,'Sunday Races 7-3-22'!$BF$11:$BF$25)</f>
        <v>0</v>
      </c>
      <c r="DX41" s="99">
        <f>SUMIF('Sunday Races 7-3-22'!$B$11:$B$25,$B41,'Sunday Races 7-3-22'!$BI$11:$BI$25)</f>
        <v>0</v>
      </c>
      <c r="DY41" s="99">
        <f>SUMIF('Sunday Races 7-3-22'!$B$11:$B$25,$B41,'Sunday Races 7-3-22'!$BL$11:$BL$25)</f>
        <v>0</v>
      </c>
      <c r="DZ41" s="99">
        <f>SUMIF('Sunday Races 7-3-22'!$B$11:$B$25,$B41,'Sunday Races 7-3-22'!$BO$11:$BO$25)</f>
        <v>0</v>
      </c>
      <c r="EA41" s="99">
        <f>SUMIF('Sunday Races 7-3-22'!$B$11:$B$25,$B41,'Sunday Races 7-3-22'!$BR$11:$BR$25)</f>
        <v>0</v>
      </c>
      <c r="EB41" s="99">
        <f>SUMIF('Sunday Races 7-31-22'!$B$11:$B$25,$B41,'Sunday Races 7-31-22'!$BF$11:$BF$25)</f>
        <v>0</v>
      </c>
      <c r="EC41" s="99">
        <f>SUMIF('Sunday Races 7-31-22'!$B$11:$B$25,$B41,'Sunday Races 7-31-22'!$BI$11:$BI$25)</f>
        <v>0</v>
      </c>
      <c r="ED41" s="99">
        <f>SUMIF('Sunday Races 7-31-22'!$B$11:$B$25,$B41,'Sunday Races 7-31-22'!$BL$11:$BL$25)</f>
        <v>0</v>
      </c>
      <c r="EE41" s="99">
        <f>SUMIF('Sunday Races 7-31-22'!$B$11:$B$25,$B41,'Sunday Races 7-31-22'!$BO$11:$BO$25)</f>
        <v>0</v>
      </c>
      <c r="EF41" s="99">
        <f>SUMIF('Sunday Races 7-31-22'!$B$11:$B$25,$B41,'Sunday Races 7-31-22'!$BR$11:$BR$25)</f>
        <v>0</v>
      </c>
      <c r="EG41" s="99">
        <f>SUMIF('Sunday Races 8-14-22'!$B$11:$B$25,$B41,'Sunday Races 8-14-22'!$BF$11:$BF$25)</f>
        <v>0</v>
      </c>
      <c r="EH41" s="99">
        <f>SUMIF('Sunday Races 8-14-22'!$B$11:$B$25,$B41,'Sunday Races 8-14-22'!$BI$11:$BI$25)</f>
        <v>0</v>
      </c>
      <c r="EI41" s="99">
        <f>SUMIF('Sunday Races 8-14-22'!$B$11:$B$25,$B41,'Sunday Races 8-14-22'!$BL$11:$BL$25)</f>
        <v>0</v>
      </c>
      <c r="EJ41" s="99">
        <f>SUMIF('Sunday Races 8-14-22'!$B$11:$B$25,$B41,'Sunday Races 8-14-22'!$BO$11:$BO$25)</f>
        <v>0</v>
      </c>
      <c r="EK41" s="99">
        <f>SUMIF('Sunday Races 8-14-22'!$B$11:$B$25,$B41,'Sunday Races 8-14-22'!$BR$11:$BR$25)</f>
        <v>0</v>
      </c>
      <c r="EL41" s="99">
        <f>SUMIF('Saturday Races 8-20-22'!$B$11:$B$25,$B41,'Saturday Races 8-20-22'!$BF$11:$BF$25)</f>
        <v>0</v>
      </c>
      <c r="EM41" s="99">
        <f>SUMIF('Saturday Races 8-20-22'!$B$11:$B$25,$B41,'Saturday Races 8-20-22'!$BI$11:$BI$25)</f>
        <v>0</v>
      </c>
      <c r="EN41" s="99">
        <f>SUMIF('Saturday Races 8-20-22'!$B$11:$B$25,$B41,'Saturday Races 8-20-22'!$BL$11:$BL$25)</f>
        <v>0</v>
      </c>
      <c r="EO41" s="99">
        <f>SUMIF('Saturday Races 8-20-22'!$B$11:$B$25,$B41,'Saturday Races 8-20-22'!$BO$11:$BO$25)</f>
        <v>0</v>
      </c>
      <c r="EP41" s="99">
        <f>SUMIF('Saturday Races 8-20-22'!$B$11:$B$25,$B41,'Saturday Races 8-20-22'!$BR$11:$BR$25)</f>
        <v>0</v>
      </c>
      <c r="EQ41" s="99">
        <f>SUMIF('Sunday Races 9-11-22'!$B$11:$B$20,$B41,'Sunday Races 9-11-22'!$BF$11:$BF$20)</f>
        <v>0</v>
      </c>
      <c r="ER41" s="99">
        <f>SUMIF('Sunday Races 9-11-22'!$B$11:$B$20,$B41,'Sunday Races 9-11-22'!$BI$11:$BI$20)</f>
        <v>0</v>
      </c>
      <c r="ES41" s="99">
        <f>SUMIF('Sunday Races 9-11-22'!$B$11:$B$20,$B41,'Sunday Races 9-11-22'!$BL$11:$BL$20)</f>
        <v>0</v>
      </c>
      <c r="ET41" s="99">
        <f>SUMIF('Sunday Races 9-11-22'!$B$11:$B$20,$B41,'Sunday Races 9-11-22'!$BO$11:$BO$20)</f>
        <v>0</v>
      </c>
      <c r="EU41" s="99">
        <f>SUMIF('Sunday Races 9-11-22'!$B$11:$B$20,$B41,'Sunday Races 9-11-22'!$BR$11:$BR$20)</f>
        <v>0</v>
      </c>
      <c r="EV41" s="99">
        <f>SUMIF('2022-09-17 Leukemia Cup TH'!$B$11:$B$26,$B41,'2022-09-17 Leukemia Cup TH'!$BF$11:$BF$26)</f>
        <v>0</v>
      </c>
      <c r="EW41" s="99">
        <f>SUMIF('2022-09-17 Leukemia Cup TH'!$B$11:$B$26,$B41,'2022-09-17 Leukemia Cup TH'!$BI$11:$BI$26)</f>
        <v>0</v>
      </c>
      <c r="EX41" s="99">
        <f>SUMIF('2022-09-17 Leukemia Cup TH'!$B$11:$B$26,$B41,'2022-09-17 Leukemia Cup TH'!$BL$11:$BL$26)</f>
        <v>0</v>
      </c>
      <c r="EY41" s="99">
        <f>SUMIF('2022-09-17 Leukemia Cup TH'!$B$11:$B$26,$B41,'2022-09-17 Leukemia Cup TH'!$BO$11:$BO$26)</f>
        <v>0</v>
      </c>
      <c r="EZ41" s="99">
        <f>SUMIF('2022-09-17 Leukemia Cup TH'!$B$11:$B$26,$B41,'2022-09-17 Leukemia Cup TH'!$BR$11:$BR$26)</f>
        <v>0</v>
      </c>
      <c r="FA41" s="99">
        <f>SUMIF('Smith-Berry LDR 9-24-22'!$B$11:$B$28,$B41,'Smith-Berry LDR 9-24-22'!$BF$11:$BF$28)</f>
        <v>0</v>
      </c>
      <c r="FB41" s="99">
        <f>SUMIF('Smith-Berry LDR 9-24-22'!$B$11:$B$28,$B41,'Smith-Berry LDR 9-24-22'!$BI$11:$BI$28)</f>
        <v>0</v>
      </c>
      <c r="FC41" s="99">
        <f>SUMIF('Smith-Berry LDR 9-24-22'!$B$11:$B$28,$B41,'Smith-Berry LDR 9-24-22'!$BL$11:$BL$28)</f>
        <v>0</v>
      </c>
      <c r="FD41" s="99">
        <f>SUMIF('Smith-Berry LDR 9-24-22'!$B$11:$B$28,$B41,'Smith-Berry LDR 9-24-22'!$BO$11:$BO$28)</f>
        <v>0</v>
      </c>
      <c r="FE41" s="99">
        <f>SUMIF('Smith-Berry LDR 9-24-22'!$B$11:$B$28,$B41,'Smith-Berry LDR 9-24-22'!$BR$11:$BR$28)</f>
        <v>0</v>
      </c>
      <c r="FF41" s="99">
        <f>SUMIF('Sunday Races 10-9-22'!$B$11:$B$15,$B41,'Sunday Races 10-9-22'!$BF$11:$BF$15)</f>
        <v>0</v>
      </c>
      <c r="FG41" s="99">
        <f>SUMIF('Sunday Races 10-9-22'!$B$11:$B$15,$B41,'Sunday Races 10-9-22'!$BI$11:$BI$15)</f>
        <v>0</v>
      </c>
      <c r="FH41" s="99">
        <f>SUMIF('Sunday Races 10-9-22'!$B$11:$B$15,$B41,'Sunday Races 10-9-22'!$BL$11:$BL$15)</f>
        <v>0</v>
      </c>
      <c r="FI41" s="99">
        <f>SUMIF('Sunday Races 10-9-22'!$B$11:$B$15,$B41,'Sunday Races 10-9-22'!$BO$11:$BO$15)</f>
        <v>0</v>
      </c>
      <c r="FJ41" s="99">
        <f>SUMIF('Sunday Races 10-9-22'!$B$11:$B$15,$B41,'Sunday Races 10-9-22'!$BR$11:$BR$15)</f>
        <v>0</v>
      </c>
      <c r="FK41" s="99">
        <f>SUMIF('Great Pumpkin Regatta 10-15-22'!$B$11:$B$53,$B41,'Great Pumpkin Regatta 10-15-22'!$BF$11:$BF$53)</f>
        <v>22</v>
      </c>
      <c r="FL41" s="99">
        <f>SUMIF('Great Pumpkin Regatta 10-15-22'!$B$11:$B$53,$B41,'Great Pumpkin Regatta 10-15-22'!$BI$11:$BI$53)</f>
        <v>12</v>
      </c>
      <c r="FM41" s="99">
        <f>SUMIF('Great Pumpkin Regatta 10-15-22'!$B$11:$B$53,$B41,'Great Pumpkin Regatta 10-15-22'!$BL$11:$BL$53)</f>
        <v>9</v>
      </c>
      <c r="FN41" s="99">
        <f>SUMIF('Great Pumpkin Regatta 10-15-22'!$B$11:$B$53,$B41,'Great Pumpkin Regatta 10-15-22'!$BO$11:$BO$53)</f>
        <v>19</v>
      </c>
      <c r="FO41" s="99">
        <f>SUMIF('Great Pumpkin Regatta 10-15-22'!$B$11:$B$53,$B41,'Great Pumpkin Regatta 10-15-22'!$BR$11:$BR$53)</f>
        <v>0</v>
      </c>
      <c r="FP41" s="99">
        <f>SUMIF('Sunday Races 10-23-22'!$B$11:$B$16,$B41,'Sunday Races 10-23-22'!$BF$11:$BF$16)</f>
        <v>0</v>
      </c>
      <c r="FQ41" s="99">
        <f>SUMIF('Sunday Races 10-23-22'!$B$11:$B$16,$B41,'Sunday Races 10-23-22'!$BI$11:$BI$16)</f>
        <v>0</v>
      </c>
      <c r="FR41" s="99">
        <f>SUMIF('Sunday Races 10-23-22'!$B$11:$B$16,$B41,'Sunday Races 10-23-22'!$BL$11:$BL$16)</f>
        <v>0</v>
      </c>
      <c r="FS41" s="99">
        <f>SUMIF('Sunday Races 10-23-22'!$B$11:$B$16,$B41,'Sunday Races 10-23-22'!$BO$11:$BO$16)</f>
        <v>0</v>
      </c>
      <c r="FT41" s="99">
        <f>SUMIF('Sunday Races 10-23-22'!$B$11:$B$16,$B41,'Sunday Races 10-23-22'!$BR$11:$BR$16)</f>
        <v>0</v>
      </c>
      <c r="FU41" s="100"/>
      <c r="FV41" s="101"/>
      <c r="FW41" s="102">
        <f t="shared" ref="FW41:GF51" si="54">LARGE($G41:$FU41,FW$2)</f>
        <v>22</v>
      </c>
      <c r="FX41" s="102">
        <f t="shared" si="54"/>
        <v>19</v>
      </c>
      <c r="FY41" s="102">
        <f t="shared" si="54"/>
        <v>12</v>
      </c>
      <c r="FZ41" s="102">
        <f t="shared" si="54"/>
        <v>9</v>
      </c>
      <c r="GA41" s="102">
        <f t="shared" si="54"/>
        <v>0</v>
      </c>
      <c r="GB41" s="102">
        <f t="shared" si="54"/>
        <v>0</v>
      </c>
      <c r="GC41" s="102">
        <f t="shared" si="54"/>
        <v>0</v>
      </c>
      <c r="GD41" s="102">
        <f t="shared" si="54"/>
        <v>0</v>
      </c>
      <c r="GE41" s="102">
        <f t="shared" si="54"/>
        <v>0</v>
      </c>
      <c r="GF41" s="102">
        <f t="shared" si="54"/>
        <v>0</v>
      </c>
      <c r="GG41" s="102">
        <f t="shared" si="42"/>
        <v>0</v>
      </c>
      <c r="GH41" s="102">
        <f t="shared" si="42"/>
        <v>0</v>
      </c>
      <c r="GI41" s="102">
        <f t="shared" si="42"/>
        <v>0</v>
      </c>
      <c r="GJ41" s="102">
        <f t="shared" si="42"/>
        <v>0</v>
      </c>
      <c r="GK41" s="102">
        <f t="shared" si="42"/>
        <v>0</v>
      </c>
      <c r="GL41" s="102">
        <f t="shared" si="42"/>
        <v>0</v>
      </c>
      <c r="GM41" s="102">
        <f t="shared" si="42"/>
        <v>0</v>
      </c>
      <c r="GN41" s="102">
        <f t="shared" si="42"/>
        <v>0</v>
      </c>
      <c r="GO41" s="102">
        <f t="shared" si="42"/>
        <v>0</v>
      </c>
      <c r="GP41" s="102">
        <f t="shared" si="42"/>
        <v>0</v>
      </c>
      <c r="GQ41" s="102">
        <f t="shared" si="43"/>
        <v>0</v>
      </c>
      <c r="GR41" s="102">
        <f t="shared" si="43"/>
        <v>0</v>
      </c>
      <c r="GS41" s="102">
        <f t="shared" si="43"/>
        <v>0</v>
      </c>
      <c r="GT41" s="102">
        <f t="shared" si="43"/>
        <v>0</v>
      </c>
      <c r="GU41" s="102">
        <f t="shared" si="43"/>
        <v>0</v>
      </c>
      <c r="GV41" s="102">
        <f t="shared" si="43"/>
        <v>0</v>
      </c>
      <c r="GW41" s="102">
        <f t="shared" si="43"/>
        <v>0</v>
      </c>
      <c r="GX41" s="102">
        <f t="shared" si="43"/>
        <v>0</v>
      </c>
      <c r="GY41" s="102">
        <f t="shared" si="43"/>
        <v>0</v>
      </c>
      <c r="GZ41" s="102">
        <f t="shared" si="43"/>
        <v>0</v>
      </c>
      <c r="HA41" s="102">
        <f t="shared" si="44"/>
        <v>0</v>
      </c>
      <c r="HB41" s="102">
        <f t="shared" si="44"/>
        <v>0</v>
      </c>
      <c r="HC41" s="102">
        <f t="shared" si="44"/>
        <v>0</v>
      </c>
      <c r="HD41" s="102">
        <f t="shared" si="44"/>
        <v>0</v>
      </c>
      <c r="HE41" s="102">
        <f t="shared" si="44"/>
        <v>0</v>
      </c>
      <c r="HF41" s="102">
        <f t="shared" si="44"/>
        <v>0</v>
      </c>
      <c r="HG41" s="102">
        <f t="shared" si="44"/>
        <v>0</v>
      </c>
      <c r="HH41" s="102">
        <f t="shared" si="44"/>
        <v>0</v>
      </c>
      <c r="HI41" s="102">
        <f t="shared" si="44"/>
        <v>0</v>
      </c>
      <c r="HJ41" s="102">
        <f t="shared" si="44"/>
        <v>0</v>
      </c>
      <c r="HK41" s="102">
        <f t="shared" si="45"/>
        <v>0</v>
      </c>
      <c r="HL41" s="102">
        <f t="shared" si="45"/>
        <v>0</v>
      </c>
      <c r="HM41" s="102">
        <f t="shared" si="45"/>
        <v>0</v>
      </c>
      <c r="HN41" s="102">
        <f t="shared" si="45"/>
        <v>0</v>
      </c>
      <c r="HO41" s="102">
        <f t="shared" si="45"/>
        <v>0</v>
      </c>
      <c r="HP41" s="102">
        <f t="shared" si="45"/>
        <v>0</v>
      </c>
      <c r="HQ41" s="102">
        <f t="shared" si="45"/>
        <v>0</v>
      </c>
      <c r="HR41" s="102">
        <f t="shared" si="45"/>
        <v>0</v>
      </c>
      <c r="HS41" s="102">
        <f t="shared" si="45"/>
        <v>0</v>
      </c>
      <c r="HT41" s="102">
        <f t="shared" si="45"/>
        <v>0</v>
      </c>
      <c r="HU41" s="102">
        <f t="shared" si="46"/>
        <v>0</v>
      </c>
      <c r="HV41" s="102">
        <f t="shared" si="46"/>
        <v>0</v>
      </c>
      <c r="HW41" s="102">
        <f t="shared" si="46"/>
        <v>0</v>
      </c>
      <c r="HX41" s="102">
        <f t="shared" si="46"/>
        <v>0</v>
      </c>
      <c r="HY41" s="102">
        <f t="shared" si="46"/>
        <v>0</v>
      </c>
      <c r="HZ41" s="102">
        <f t="shared" si="46"/>
        <v>0</v>
      </c>
      <c r="IA41" s="102">
        <f t="shared" si="46"/>
        <v>0</v>
      </c>
      <c r="IB41" s="102">
        <f t="shared" si="46"/>
        <v>0</v>
      </c>
      <c r="IC41" s="102">
        <f t="shared" si="46"/>
        <v>0</v>
      </c>
      <c r="ID41" s="102">
        <f t="shared" si="46"/>
        <v>0</v>
      </c>
      <c r="IE41" s="102">
        <f t="shared" si="53"/>
        <v>0</v>
      </c>
      <c r="IF41" s="102">
        <f t="shared" si="53"/>
        <v>0</v>
      </c>
      <c r="IG41" s="102">
        <f t="shared" si="53"/>
        <v>0</v>
      </c>
      <c r="IH41" s="102">
        <f t="shared" si="53"/>
        <v>0</v>
      </c>
      <c r="II41" s="102">
        <f t="shared" si="53"/>
        <v>0</v>
      </c>
      <c r="IJ41" s="102">
        <f t="shared" si="53"/>
        <v>0</v>
      </c>
      <c r="IK41" s="102">
        <f t="shared" si="53"/>
        <v>0</v>
      </c>
      <c r="IL41" s="102">
        <f t="shared" si="53"/>
        <v>0</v>
      </c>
      <c r="IM41" s="102">
        <f t="shared" si="53"/>
        <v>0</v>
      </c>
      <c r="IN41" s="102">
        <f t="shared" si="53"/>
        <v>0</v>
      </c>
      <c r="IO41" s="102">
        <f t="shared" si="53"/>
        <v>0</v>
      </c>
      <c r="IP41" s="102">
        <f t="shared" si="53"/>
        <v>0</v>
      </c>
      <c r="IQ41" s="102">
        <f t="shared" si="53"/>
        <v>0</v>
      </c>
      <c r="IR41" s="102">
        <f t="shared" si="53"/>
        <v>0</v>
      </c>
      <c r="IS41" s="102">
        <f t="shared" si="53"/>
        <v>0</v>
      </c>
      <c r="IU41" s="99">
        <f>SUMIF('2021 Club Championship Crew'!$B$11:$B$14,$B41,'2021 Club Championship Crew'!$BN$11:$BN$14)</f>
        <v>0</v>
      </c>
      <c r="IV41" s="99">
        <f>SUMIF('2021 Club Championship Crew'!$B$11:$B$14,$B41,'2021 Club Championship Crew'!$BQ$11:$BQ$14)</f>
        <v>0</v>
      </c>
      <c r="IW41" s="99">
        <f>SUMIF('2021 Club Championship Crew'!$B$11:$B$14,$B41,'2021 Club Championship Crew'!$BT$11:$BT$14)</f>
        <v>0</v>
      </c>
      <c r="IX41" s="99">
        <f>SUMIF('2021 Club Championship Crew'!$B$11:$B$14,$B41,'2021 Club Championship Crew'!$BW$11:$BW$14)</f>
        <v>0</v>
      </c>
      <c r="IY41" s="99">
        <f>SUMIF('2021 Club Championship Crew'!$B$11:$B$14,$B41,'2021 Club Championship Crew'!$CC$11:$CC$14)</f>
        <v>0</v>
      </c>
    </row>
    <row r="42" spans="1:259" ht="15" customHeight="1" x14ac:dyDescent="0.2">
      <c r="A42" s="400" t="s">
        <v>1376</v>
      </c>
      <c r="B42" s="103" t="s">
        <v>399</v>
      </c>
      <c r="C42" s="96">
        <f t="shared" si="48"/>
        <v>4</v>
      </c>
      <c r="D42" s="97">
        <f t="shared" si="49"/>
        <v>53</v>
      </c>
      <c r="E42" s="96">
        <f t="shared" si="50"/>
        <v>53</v>
      </c>
      <c r="F42" s="98">
        <f t="shared" si="51"/>
        <v>0.13250000000000001</v>
      </c>
      <c r="G42" s="99">
        <f>SUMIF('Saturday Race 11-06-21'!$B$11:$B$24,$B42,'Saturday Race 11-06-21'!$BF$11:$BF$24)</f>
        <v>0</v>
      </c>
      <c r="H42" s="99">
        <f>SUMIF('Saturday Race 11-06-21'!$B$11:$B$24,$B42,'Saturday Race 11-06-21'!$BI$11:$BI$24)</f>
        <v>0</v>
      </c>
      <c r="I42" s="99">
        <f>SUMIF('Saturday Race 11-06-21'!$B$11:$B$24,$B42,'Saturday Race 11-06-21'!$BL$11:$BL$24)</f>
        <v>0</v>
      </c>
      <c r="J42" s="99">
        <f>SUMIF('Saturday Race 11-06-21'!$B$11:$B$24,$B42,'Saturday Race 11-06-21'!$BO$11:$BO$24)</f>
        <v>0</v>
      </c>
      <c r="K42" s="99">
        <f>SUMIF('Saturday Race 11-06-21'!$B$11:$B$24,$B42,'Saturday Race 11-06-21'!$BR$11:$BR$24)</f>
        <v>0</v>
      </c>
      <c r="L42" s="99">
        <f>SUMIF('Saturday Race 11-20-21'!$B$11:$B$24,$B42,'Saturday Race 11-20-21'!$BF$11:$BF$24)</f>
        <v>0</v>
      </c>
      <c r="M42" s="99">
        <f>SUMIF('Saturday Race 11-20-21'!$B$11:$B$24,$B42,'Saturday Race 11-20-21'!$BI$11:$BI$24)</f>
        <v>0</v>
      </c>
      <c r="N42" s="99">
        <f>SUMIF('Saturday Race 11-20-21'!$B$11:$B$24,$B42,'Saturday Race 11-20-21'!$BL$11:$BL$24)</f>
        <v>0</v>
      </c>
      <c r="O42" s="99">
        <f>SUMIF('Saturday Race 11-20-21'!$B$11:$B$24,$B42,'Saturday Race 11-20-21'!$BO$11:$BO$24)</f>
        <v>0</v>
      </c>
      <c r="P42" s="99">
        <f>SUMIF('Saturday Race 11-20-21'!$B$11:$B$24,$B42,'Saturday Race 11-20-21'!$BR$11:$BR$24)</f>
        <v>0</v>
      </c>
      <c r="Q42" s="99">
        <f>SUMIF('One Day 12-04-21 Scots'!$B$11:$B$24,$B42,'One Day 12-04-21 Scots'!$BF$11:$BF$24)</f>
        <v>0</v>
      </c>
      <c r="R42" s="99">
        <f>SUMIF('One Day 12-04-21 Scots'!$B$11:$B$24,$B42,'One Day 12-04-21 Scots'!$BI$11:$BI$24)</f>
        <v>0</v>
      </c>
      <c r="S42" s="99">
        <f>SUMIF('One Day 12-04-21 Scots'!$B$11:$B$24,$B42,'One Day 12-04-21 Scots'!$BL$11:$BL$24)</f>
        <v>0</v>
      </c>
      <c r="T42" s="99">
        <f>SUMIF('One Day 12-04-21 Scots'!$B$11:$B$24,$B42,'One Day 12-04-21 Scots'!$BO$11:$BO$24)</f>
        <v>0</v>
      </c>
      <c r="U42" s="99">
        <f>SUMIF('One Day 12-04-21 Scots'!$B$11:$B$24,$B42,'One Day 12-04-21 Scots'!$BR$11:$BR$24)</f>
        <v>0</v>
      </c>
      <c r="V42" s="99">
        <f>SUMIF('One Day 12-04-21 Thistles'!$B$11:$B$25,$B42,'One Day 12-04-21 Thistles'!$BF$11:$BF$25)</f>
        <v>0</v>
      </c>
      <c r="W42" s="99">
        <f>SUMIF('One Day 12-04-21 Thistles'!$B$11:$B$25,$B42,'One Day 12-04-21 Thistles'!$BI$11:$BI$25)</f>
        <v>0</v>
      </c>
      <c r="X42" s="99">
        <f>SUMIF('One Day 12-04-21 Thistles'!$B$11:$B$25,$B42,'One Day 12-04-21 Thistles'!$BL$11:$BL$25)</f>
        <v>0</v>
      </c>
      <c r="Y42" s="99">
        <f>SUMIF('One Day 12-04-21 Thistles'!$B$11:$B$25,$B42,'One Day 12-04-21 Thistles'!$BO$11:$BO$25)</f>
        <v>0</v>
      </c>
      <c r="Z42" s="99">
        <f>SUMIF('One Day 12-04-21 Thistles'!$B$11:$B$25,$B42,'One Day 12-04-21 Thistles'!$BR$11:$BR$25)</f>
        <v>0</v>
      </c>
      <c r="AA42" s="99">
        <f>SUMIF('Saturday Race 1-08-22'!$B$11:$B$20,$B42,'Saturday Race 1-08-22'!$BF$11:$BF$20)</f>
        <v>0</v>
      </c>
      <c r="AB42" s="99">
        <f>SUMIF('Saturday Race 1-08-22'!$B$11:$B$20,$B42,'Saturday Race 1-08-22'!$BI$11:$BI$20)</f>
        <v>0</v>
      </c>
      <c r="AC42" s="99">
        <f>SUMIF('Saturday Race 1-08-22'!$B$11:$B$20,$B42,'Saturday Race 1-08-22'!$BL$11:$BL$20)</f>
        <v>0</v>
      </c>
      <c r="AD42" s="99">
        <f>SUMIF('Saturday Race 1-08-22'!$B$11:$B$20,$B42,'Saturday Race 1-08-22'!$BO$11:$BO$20)</f>
        <v>0</v>
      </c>
      <c r="AE42" s="99">
        <f>SUMIF('Saturday Race 1-08-22'!$B$11:$B$20,$B42,'Saturday Race 1-08-22'!$BR$11:$BR$20)</f>
        <v>0</v>
      </c>
      <c r="AF42" s="99">
        <f>SUMIF('Saturday Race 1-22-22'!$B$11:$B$20,$B42,'Saturday Race 1-22-22'!$BF$11:$BF$20)</f>
        <v>0</v>
      </c>
      <c r="AG42" s="99">
        <f>SUMIF('Saturday Race 1-22-22'!$B$11:$B$20,$B42,'Saturday Race 1-22-22'!$BI$11:$BI$20)</f>
        <v>0</v>
      </c>
      <c r="AH42" s="99">
        <f>SUMIF('Saturday Race 1-22-22'!$B$11:$B$20,$B42,'Saturday Race 1-22-22'!$BL$11:$BL$20)</f>
        <v>0</v>
      </c>
      <c r="AI42" s="99">
        <f>SUMIF('Saturday Race 1-22-22'!$B$11:$B$20,$B42,'Saturday Race 1-22-22'!$BO$11:$BO$20)</f>
        <v>0</v>
      </c>
      <c r="AJ42" s="99">
        <f>SUMIF('Saturday Race 1-22-22'!$B$11:$B$20,$B42,'Saturday Race 1-22-22'!$BR$11:$BR$20)</f>
        <v>0</v>
      </c>
      <c r="AK42" s="99">
        <f>SUMIF('Sunday Race 2-6-22'!$B$11:$B$20,$B42,'Sunday Race 2-6-22'!$BF$11:$BF$20)</f>
        <v>0</v>
      </c>
      <c r="AL42" s="99">
        <f>SUMIF('Sunday Race 2-6-22'!$B$11:$B$20,$B42,'Sunday Race 2-6-22'!$BI$11:$BI$20)</f>
        <v>0</v>
      </c>
      <c r="AM42" s="99">
        <f>SUMIF('Sunday Race 2-6-22'!$B$11:$B$20,$B42,'Sunday Race 2-6-22'!$BL$11:$BL$20)</f>
        <v>0</v>
      </c>
      <c r="AN42" s="99">
        <f>SUMIF('Sunday Race 2-6-22'!$B$11:$B$20,$B42,'Sunday Race 2-6-22'!$BO$11:$BO$20)</f>
        <v>0</v>
      </c>
      <c r="AO42" s="99">
        <f>SUMIF('Sunday Race 2-6-22'!$B$11:$B$20,$B42,'Sunday Race 2-6-22'!$BR$11:$BR$20)</f>
        <v>0</v>
      </c>
      <c r="AP42" s="99">
        <f>SUMIF('Chili One Day 2-12-22 Scots'!$B$11:$B$20,$B42,'Chili One Day 2-12-22 Scots'!$BF$11:$BF$20)</f>
        <v>0</v>
      </c>
      <c r="AQ42" s="99">
        <f>SUMIF('Chili One Day 2-12-22 Scots'!$B$11:$B$20,$B42,'Chili One Day 2-12-22 Scots'!$BI$11:$BI$20)</f>
        <v>0</v>
      </c>
      <c r="AR42" s="99">
        <f>SUMIF('Chili One Day 2-12-22 Scots'!$B$11:$B$20,$B42,'Chili One Day 2-12-22 Scots'!$BL$11:$BL$20)</f>
        <v>0</v>
      </c>
      <c r="AS42" s="99">
        <f>SUMIF('Chili One Day 2-12-22 Scots'!$B$11:$B$20,$B42,'Chili One Day 2-12-22 Scots'!$BO$11:$BO$20)</f>
        <v>0</v>
      </c>
      <c r="AT42" s="99">
        <f>SUMIF('Chili One Day 2-12-22 Scots'!$B$11:$B$20,$B42,'Chili One Day 2-12-22 Scots'!$BR$11:$BR$20)</f>
        <v>0</v>
      </c>
      <c r="AU42" s="99">
        <f>SUMIF('Chili One Day 2-12-22 Thistles'!$B$11:$B$20,$B42,'Chili One Day 2-12-22 Thistles'!$BF$11:$BF$20)</f>
        <v>0</v>
      </c>
      <c r="AV42" s="99">
        <f>SUMIF('Chili One Day 2-12-22 Thistles'!$B$11:$B$20,$B42,'Chili One Day 2-12-22 Thistles'!$BI$11:$BI$20)</f>
        <v>0</v>
      </c>
      <c r="AW42" s="99">
        <f>SUMIF('Chili One Day 2-12-22 Thistles'!$B$11:$B$20,$B42,'Chili One Day 2-12-22 Thistles'!$BL$11:$BL$20)</f>
        <v>0</v>
      </c>
      <c r="AX42" s="99">
        <f>SUMIF('Chili One Day 2-12-22 Thistles'!$B$11:$B$20,$B42,'Chili One Day 2-12-22 Thistles'!$BO$11:$BO$20)</f>
        <v>0</v>
      </c>
      <c r="AY42" s="99">
        <f>SUMIF('Chili One Day 2-12-22 Thistles'!$B$11:$B$20,$B42,'Chili One Day 2-12-22 Thistles'!$BR$11:$BR$20)</f>
        <v>0</v>
      </c>
      <c r="AZ42" s="99">
        <f>SUMIF('Sunday Race 2-20-22'!$B$11:$B$20,$B42,'Sunday Race 2-20-22'!$BF$11:$BF$20)</f>
        <v>0</v>
      </c>
      <c r="BA42" s="99">
        <f>SUMIF('Sunday Race 2-20-22'!$B$11:$B$20,$B42,'Sunday Race 2-20-22'!$BI$11:$BI$20)</f>
        <v>0</v>
      </c>
      <c r="BB42" s="99">
        <f>SUMIF('Sunday Race 2-20-22'!$B$11:$B$20,$B42,'Sunday Race 2-20-22'!$BL$11:$BL$20)</f>
        <v>0</v>
      </c>
      <c r="BC42" s="99">
        <f>SUMIF('Sunday Race 2-20-22'!$B$11:$B$20,$B42,'Sunday Race 2-20-22'!$BO$11:$BO$20)</f>
        <v>0</v>
      </c>
      <c r="BD42" s="99">
        <f>SUMIF('Sunday Race 2-20-22'!$B$11:$B$20,$B42,'Sunday Race 2-20-22'!$BR$11:$BR$20)</f>
        <v>0</v>
      </c>
      <c r="BE42" s="99">
        <f>SUMIF('Sunday Race 2-27-22'!$B$11:$B$20,$B42,'Sunday Race 2-27-22'!$BF$11:$BF$20)</f>
        <v>0</v>
      </c>
      <c r="BF42" s="99">
        <f>SUMIF('Sunday Race 2-27-22'!$B$11:$B$20,$B42,'Sunday Race 2-27-22'!$BI$11:$BI$20)</f>
        <v>0</v>
      </c>
      <c r="BG42" s="99">
        <f>SUMIF('Sunday Race 2-27-22'!$B$11:$B$20,$B42,'Sunday Race 2-27-22'!$BL$11:$BL$20)</f>
        <v>0</v>
      </c>
      <c r="BH42" s="99">
        <f>SUMIF('Sunday Race 2-27-22'!$B$11:$B$20,$B42,'Sunday Race 2-27-22'!$BO$11:$BO$20)</f>
        <v>0</v>
      </c>
      <c r="BI42" s="99">
        <f>SUMIF('Sunday Race 2-27-22'!$B$11:$B$20,$B42,'Sunday Race 2-27-22'!$BR$11:$BR$20)</f>
        <v>0</v>
      </c>
      <c r="BJ42" s="99">
        <f>SUMIF('Sunday Race 3-13-22'!$B$11:$B$21,$B42,'Sunday Race 3-13-22'!$BF$11:$BF$21)</f>
        <v>0</v>
      </c>
      <c r="BK42" s="99">
        <f>SUMIF('Sunday Race 3-13-22'!$B$11:$B$21,$B42,'Sunday Race 3-13-22'!$BI$11:$BI$21)</f>
        <v>0</v>
      </c>
      <c r="BL42" s="99">
        <f>SUMIF('Sunday Race 3-13-22'!$B$11:$B$21,$B42,'Sunday Race 3-13-22'!$BL$11:$BL$21)</f>
        <v>0</v>
      </c>
      <c r="BM42" s="99">
        <f>SUMIF('Sunday Race 3-13-22'!$B$11:$B$21,$B42,'Sunday Race 3-13-22'!$BO$11:$BO$21)</f>
        <v>0</v>
      </c>
      <c r="BN42" s="99">
        <f>SUMIF('Sunday Race 3-13-22'!$B$11:$B$21,$B42,'Sunday Race 3-13-22'!$BR$11:$BR$21)</f>
        <v>0</v>
      </c>
      <c r="BO42" s="99">
        <f>SUMIF('Saturday Race 3-19-22'!$B$11:$B$26,$B42,'Saturday Race 3-19-22'!$BF$11:$BF$26)</f>
        <v>0</v>
      </c>
      <c r="BP42" s="99">
        <f>SUMIF('Saturday Race 3-19-22'!$B$11:$B$26,$B42,'Saturday Race 3-19-22'!$BI$11:$BI$26)</f>
        <v>0</v>
      </c>
      <c r="BQ42" s="99">
        <f>SUMIF('Saturday Race 3-19-22'!$B$11:$B$26,$B42,'Saturday Race 3-19-22'!$BL$11:$BL$26)</f>
        <v>0</v>
      </c>
      <c r="BR42" s="99">
        <f>SUMIF('Saturday Race 3-19-22'!$B$11:$B$26,$B42,'Saturday Race 3-19-22'!$BO$11:$BO$26)</f>
        <v>0</v>
      </c>
      <c r="BS42" s="99">
        <f>SUMIF('Saturday Race 3-19-22'!$B$11:$B$26,$B42,'Saturday Race 3-19-22'!$BR$11:$BR$26)</f>
        <v>0</v>
      </c>
      <c r="BT42" s="99">
        <f>SUMIF('Sunday Races 4-10-22'!$B$11:$B$26,$B42,'Sunday Races 4-10-22'!$BF$11:$BF$26)</f>
        <v>0</v>
      </c>
      <c r="BU42" s="99">
        <f>SUMIF('Sunday Races 4-10-22'!$B$11:$B$26,$B42,'Sunday Races 4-10-22'!$BI$11:$BI$26)</f>
        <v>0</v>
      </c>
      <c r="BV42" s="99">
        <f>SUMIF('Sunday Races 4-10-22'!$B$11:$B$26,$B42,'Sunday Races 4-10-22'!$BL$11:$BL$26)</f>
        <v>0</v>
      </c>
      <c r="BW42" s="99">
        <f>SUMIF('Sunday Races 4-10-22'!$B$11:$B$26,$B42,'Sunday Races 4-10-22'!$BO$11:$BO$26)</f>
        <v>0</v>
      </c>
      <c r="BX42" s="99">
        <f>SUMIF('Sunday Races 4-10-22'!$B$11:$B$26,$B42,'Sunday Races 4-10-22'!$BR$11:$BR$26)</f>
        <v>0</v>
      </c>
      <c r="BY42" s="99">
        <f>SUMIF('Easter One Day 4-16-22 FS'!$B$11:$B$26,$B42,'Easter One Day 4-16-22 FS'!$BF$11:$BF$26)</f>
        <v>0</v>
      </c>
      <c r="BZ42" s="99">
        <f>SUMIF('Easter One Day 4-16-22 FS'!$B$11:$B$26,$B42,'Easter One Day 4-16-22 FS'!$BI$11:$BI$26)</f>
        <v>0</v>
      </c>
      <c r="CA42" s="99">
        <f>SUMIF('Easter One Day 4-16-22 FS'!$B$11:$B$26,$B42,'Easter One Day 4-16-22 FS'!$BL$11:$BL$26)</f>
        <v>0</v>
      </c>
      <c r="CB42" s="99">
        <f>SUMIF('Easter One Day 4-16-22 FS'!$B$11:$B$26,$B42,'Easter One Day 4-16-22 FS'!$BO$11:$BO$26)</f>
        <v>0</v>
      </c>
      <c r="CC42" s="99">
        <f>SUMIF('Easter One Day 4-16-22 FS'!$B$11:$B$26,$B42,'Easter One Day 4-16-22 FS'!$BR$11:$BR$26)</f>
        <v>0</v>
      </c>
      <c r="CD42" s="99">
        <f>SUMIF('Easter One Day 4-16-22 TH'!$B$11:$B$26,$B42,'Easter One Day 4-16-22 TH'!$BF$11:$BF$26)</f>
        <v>0</v>
      </c>
      <c r="CE42" s="99">
        <f>SUMIF('Easter One Day 4-16-22 TH'!$B$11:$B$26,$B42,'Easter One Day 4-16-22 TH'!$BI$11:$BI$26)</f>
        <v>0</v>
      </c>
      <c r="CF42" s="99">
        <f>SUMIF('Easter One Day 4-16-22 TH'!$B$11:$B$26,$B42,'Easter One Day 4-16-22 TH'!$BL$11:$BL$26)</f>
        <v>0</v>
      </c>
      <c r="CG42" s="99">
        <f>SUMIF('Easter One Day 4-16-22 TH'!$B$11:$B$26,$B42,'Easter One Day 4-16-22 TH'!$BO$11:$BO$26)</f>
        <v>0</v>
      </c>
      <c r="CH42" s="99">
        <f>SUMIF('Easter One Day 4-16-22 TH'!$B$11:$B$26,$B42,'Easter One Day 4-16-22 TH'!$BR$11:$BR$26)</f>
        <v>0</v>
      </c>
      <c r="CI42" s="99">
        <f>SUMIF('Sunday Races 5-1-22'!$B$11:$B$28,$B42,'Sunday Races 5-1-22'!$BF$11:$BF$28)</f>
        <v>0</v>
      </c>
      <c r="CJ42" s="99">
        <f>SUMIF('Sunday Races 5-1-22'!$B$11:$B$28,$B42,'Sunday Races 5-1-22'!$BI$11:$BI$28)</f>
        <v>0</v>
      </c>
      <c r="CK42" s="99">
        <f>SUMIF('Sunday Races 5-1-22'!$B$11:$B$28,$B42,'Sunday Races 5-1-22'!$BL$11:$BL$28)</f>
        <v>0</v>
      </c>
      <c r="CL42" s="99">
        <f>SUMIF('Sunday Races 5-1-22'!$B$11:$B$28,$B42,'Sunday Races 5-1-22'!$BO$11:$BO$28)</f>
        <v>0</v>
      </c>
      <c r="CM42" s="99">
        <f>SUMIF('Sunday Races 5-1-22'!$B$11:$B$28,$B42,'Sunday Races 5-1-22'!$BR$11:$BR$28)</f>
        <v>0</v>
      </c>
      <c r="CN42" s="99">
        <f>SUMIF('Long Distance Race 5-7-22'!$B$11:$B$27,$B42,'Long Distance Race 5-7-22'!$BF$11:$BF$27)</f>
        <v>0</v>
      </c>
      <c r="CO42" s="99">
        <f>SUMIF('Long Distance Race 5-7-22'!$B$11:$B$27,$B42,'Long Distance Race 5-7-22'!$BI$11:$BI$27)</f>
        <v>0</v>
      </c>
      <c r="CP42" s="99">
        <f>SUMIF('Long Distance Race 5-7-22'!$B$11:$B$27,$B42,'Long Distance Race 5-7-22'!$BL$11:$BL$27)</f>
        <v>0</v>
      </c>
      <c r="CQ42" s="99">
        <f>SUMIF('Long Distance Race 5-7-22'!$B$11:$B$27,$B42,'Long Distance Race 5-7-22'!$BO$11:$BO$27)</f>
        <v>0</v>
      </c>
      <c r="CR42" s="99">
        <f>SUMIF('Long Distance Race 5-7-22'!$B$11:$B$27,$B42,'Long Distance Race 5-7-22'!$BR$11:$BR$27)</f>
        <v>0</v>
      </c>
      <c r="CS42" s="99">
        <f>SUMIF('Memorial Day Regatta 5-28-22 Op'!$B$11:$B$27,$B42,'Memorial Day Regatta 5-28-22 Op'!$BF$11:$BF$27)</f>
        <v>0</v>
      </c>
      <c r="CT42" s="99">
        <f>SUMIF('Memorial Day Regatta 5-28-22 Op'!$B$11:$B$27,$B42,'Memorial Day Regatta 5-28-22 Op'!$BI$11:$BI$27)</f>
        <v>0</v>
      </c>
      <c r="CU42" s="99">
        <f>SUMIF('Memorial Day Regatta 5-28-22 Op'!$B$11:$B$27,$B42,'Memorial Day Regatta 5-28-22 Op'!$BL$11:$BL$27)</f>
        <v>0</v>
      </c>
      <c r="CV42" s="99">
        <f>SUMIF('Memorial Day Regatta 5-28-22 Op'!$B$11:$B$27,$B42,'Memorial Day Regatta 5-28-22 Op'!$BO$11:$BO$27)</f>
        <v>0</v>
      </c>
      <c r="CW42" s="99">
        <f>SUMIF('Memorial Day Regatta 5-28-22 Op'!$B$11:$B$27,$B42,'Memorial Day Regatta 5-28-22 Op'!$BR$11:$BR$27)</f>
        <v>0</v>
      </c>
      <c r="CX42" s="99">
        <f>SUMIF('Sunday Races 6-5-22'!$B$11:$B$28,$B42,'Sunday Races 6-5-22'!$BF$11:$BF$28)</f>
        <v>0</v>
      </c>
      <c r="CY42" s="99">
        <f>SUMIF('Sunday Races 6-5-22'!$B$11:$B$28,$B42,'Sunday Races 6-5-22'!$BI$11:$BI$28)</f>
        <v>0</v>
      </c>
      <c r="CZ42" s="99">
        <f>SUMIF('Sunday Races 6-5-22'!$B$11:$B$28,$B42,'Sunday Races 6-5-22'!$BL$11:$BL$28)</f>
        <v>0</v>
      </c>
      <c r="DA42" s="99">
        <f>SUMIF('Sunday Races 6-5-22'!$B$11:$B$28,$B42,'Sunday Races 6-5-22'!$BO$11:$BO$28)</f>
        <v>0</v>
      </c>
      <c r="DB42" s="99">
        <f>SUMIF('Sunday Races 6-5-22'!$B$11:$B$28,$B42,'Sunday Races 6-5-22'!$BR$11:$BR$28)</f>
        <v>0</v>
      </c>
      <c r="DC42" s="99">
        <f>SUMIF('Sunday Races 6-12-22'!$B$11:$B$24,$B42,'Sunday Races 6-12-22'!$BF$11:$BF$24)</f>
        <v>0</v>
      </c>
      <c r="DD42" s="99">
        <f>SUMIF('Sunday Races 6-12-22'!$B$11:$B$24,$B42,'Sunday Races 6-12-22'!$BI$11:$BI$24)</f>
        <v>0</v>
      </c>
      <c r="DE42" s="99">
        <f>SUMIF('Sunday Races 6-12-22'!$B$11:$B$24,$B42,'Sunday Races 6-12-22'!$BL$11:$BL$24)</f>
        <v>0</v>
      </c>
      <c r="DF42" s="99">
        <f>SUMIF('Sunday Races 6-12-22'!$B$11:$B$24,$B42,'Sunday Races 6-12-22'!$BO$11:$BO$24)</f>
        <v>0</v>
      </c>
      <c r="DG42" s="99">
        <f>SUMIF('Sunday Races 6-12-22'!$B$11:$B$24,$B42,'Sunday Races 6-12-22'!$BR$11:$BR$24)</f>
        <v>0</v>
      </c>
      <c r="DH42" s="99">
        <f>SUMIF('Saturday Races 6-18-22'!$B$11:$B$24,$B42,'Saturday Races 6-18-22'!$BF$11:$BF$24)</f>
        <v>0</v>
      </c>
      <c r="DI42" s="99">
        <f>SUMIF('Saturday Races 6-18-22'!$B$11:$B$24,$B42,'Saturday Races 6-18-22'!$BI$11:$BI$24)</f>
        <v>0</v>
      </c>
      <c r="DJ42" s="99">
        <f>SUMIF('Saturday Races 6-18-22'!$B$11:$B$24,$B42,'Saturday Races 6-18-22'!$BL$11:$BL$24)</f>
        <v>0</v>
      </c>
      <c r="DK42" s="99">
        <f>SUMIF('Saturday Races 6-18-22'!$B$11:$B$24,$B42,'Saturday Races 6-18-22'!$BO$11:$BO$24)</f>
        <v>0</v>
      </c>
      <c r="DL42" s="99">
        <f>SUMIF('Saturday Races 6-18-22'!$B$11:$B$24,$B42,'Saturday Races 6-18-22'!$BR$11:$BR$24)</f>
        <v>0</v>
      </c>
      <c r="DM42" s="99">
        <f>SUMIF('Caldwell Cup 6-25-22 TH'!$B$11:$B$25,$B42,'Caldwell Cup 6-25-22 TH'!$BF$11:$BF$25)</f>
        <v>0</v>
      </c>
      <c r="DN42" s="99">
        <f>SUMIF('Caldwell Cup 6-25-22 TH'!$B$11:$B$25,$B42,'Caldwell Cup 6-25-22 TH'!$BI$11:$BI$25)</f>
        <v>0</v>
      </c>
      <c r="DO42" s="99">
        <f>SUMIF('Caldwell Cup 6-25-22 TH'!$B$11:$B$25,$B42,'Caldwell Cup 6-25-22 TH'!$BL$11:$BL$25)</f>
        <v>0</v>
      </c>
      <c r="DP42" s="99">
        <f>SUMIF('Caldwell Cup 6-25-22 TH'!$B$11:$B$25,$B42,'Caldwell Cup 6-25-22 TH'!$BO$11:$BO$25)</f>
        <v>0</v>
      </c>
      <c r="DQ42" s="99">
        <f>SUMIF('Caldwell Cup 6-25-22 TH'!$B$11:$B$25,$B42,'Caldwell Cup 6-25-22 TH'!$BR$11:$BR$25)</f>
        <v>0</v>
      </c>
      <c r="DR42" s="99">
        <f>SUMIF('Caldwell Cup 6-25-22 FS'!$B$11:$B$18,$B42,'Caldwell Cup 6-25-22 FS'!$BF$11:$BF$18)</f>
        <v>0</v>
      </c>
      <c r="DS42" s="99">
        <f>SUMIF('Caldwell Cup 6-25-22 FS'!$B$11:$B$18,$B42,'Caldwell Cup 6-25-22 FS'!$BI$11:$BI$18)</f>
        <v>0</v>
      </c>
      <c r="DT42" s="99">
        <f>SUMIF('Caldwell Cup 6-25-22 FS'!$B$11:$B$18,$B42,'Caldwell Cup 6-25-22 FS'!$BL$11:$BL$18)</f>
        <v>0</v>
      </c>
      <c r="DU42" s="99">
        <f>SUMIF('Caldwell Cup 6-25-22 FS'!$B$11:$B$18,$B42,'Caldwell Cup 6-25-22 FS'!$BO$11:$BO$18)</f>
        <v>0</v>
      </c>
      <c r="DV42" s="99">
        <f>SUMIF('Caldwell Cup 6-25-22 FS'!$B$11:$B$18,$B42,'Caldwell Cup 6-25-22 FS'!$BR$11:$BR$18)</f>
        <v>0</v>
      </c>
      <c r="DW42" s="99">
        <f>SUMIF('Sunday Races 7-3-22'!$B$11:$B$25,$B42,'Sunday Races 7-3-22'!$BF$11:$BF$25)</f>
        <v>0</v>
      </c>
      <c r="DX42" s="99">
        <f>SUMIF('Sunday Races 7-3-22'!$B$11:$B$25,$B42,'Sunday Races 7-3-22'!$BI$11:$BI$25)</f>
        <v>0</v>
      </c>
      <c r="DY42" s="99">
        <f>SUMIF('Sunday Races 7-3-22'!$B$11:$B$25,$B42,'Sunday Races 7-3-22'!$BL$11:$BL$25)</f>
        <v>0</v>
      </c>
      <c r="DZ42" s="99">
        <f>SUMIF('Sunday Races 7-3-22'!$B$11:$B$25,$B42,'Sunday Races 7-3-22'!$BO$11:$BO$25)</f>
        <v>0</v>
      </c>
      <c r="EA42" s="99">
        <f>SUMIF('Sunday Races 7-3-22'!$B$11:$B$25,$B42,'Sunday Races 7-3-22'!$BR$11:$BR$25)</f>
        <v>0</v>
      </c>
      <c r="EB42" s="99">
        <f>SUMIF('Sunday Races 7-31-22'!$B$11:$B$25,$B42,'Sunday Races 7-31-22'!$BF$11:$BF$25)</f>
        <v>0</v>
      </c>
      <c r="EC42" s="99">
        <f>SUMIF('Sunday Races 7-31-22'!$B$11:$B$25,$B42,'Sunday Races 7-31-22'!$BI$11:$BI$25)</f>
        <v>0</v>
      </c>
      <c r="ED42" s="99">
        <f>SUMIF('Sunday Races 7-31-22'!$B$11:$B$25,$B42,'Sunday Races 7-31-22'!$BL$11:$BL$25)</f>
        <v>0</v>
      </c>
      <c r="EE42" s="99">
        <f>SUMIF('Sunday Races 7-31-22'!$B$11:$B$25,$B42,'Sunday Races 7-31-22'!$BO$11:$BO$25)</f>
        <v>0</v>
      </c>
      <c r="EF42" s="99">
        <f>SUMIF('Sunday Races 7-31-22'!$B$11:$B$25,$B42,'Sunday Races 7-31-22'!$BR$11:$BR$25)</f>
        <v>0</v>
      </c>
      <c r="EG42" s="99">
        <f>SUMIF('Sunday Races 8-14-22'!$B$11:$B$25,$B42,'Sunday Races 8-14-22'!$BF$11:$BF$25)</f>
        <v>0</v>
      </c>
      <c r="EH42" s="99">
        <f>SUMIF('Sunday Races 8-14-22'!$B$11:$B$25,$B42,'Sunday Races 8-14-22'!$BI$11:$BI$25)</f>
        <v>0</v>
      </c>
      <c r="EI42" s="99">
        <f>SUMIF('Sunday Races 8-14-22'!$B$11:$B$25,$B42,'Sunday Races 8-14-22'!$BL$11:$BL$25)</f>
        <v>0</v>
      </c>
      <c r="EJ42" s="99">
        <f>SUMIF('Sunday Races 8-14-22'!$B$11:$B$25,$B42,'Sunday Races 8-14-22'!$BO$11:$BO$25)</f>
        <v>0</v>
      </c>
      <c r="EK42" s="99">
        <f>SUMIF('Sunday Races 8-14-22'!$B$11:$B$25,$B42,'Sunday Races 8-14-22'!$BR$11:$BR$25)</f>
        <v>0</v>
      </c>
      <c r="EL42" s="99">
        <f>SUMIF('Saturday Races 8-20-22'!$B$11:$B$25,$B42,'Saturday Races 8-20-22'!$BF$11:$BF$25)</f>
        <v>0</v>
      </c>
      <c r="EM42" s="99">
        <f>SUMIF('Saturday Races 8-20-22'!$B$11:$B$25,$B42,'Saturday Races 8-20-22'!$BI$11:$BI$25)</f>
        <v>0</v>
      </c>
      <c r="EN42" s="99">
        <f>SUMIF('Saturday Races 8-20-22'!$B$11:$B$25,$B42,'Saturday Races 8-20-22'!$BL$11:$BL$25)</f>
        <v>0</v>
      </c>
      <c r="EO42" s="99">
        <f>SUMIF('Saturday Races 8-20-22'!$B$11:$B$25,$B42,'Saturday Races 8-20-22'!$BO$11:$BO$25)</f>
        <v>0</v>
      </c>
      <c r="EP42" s="99">
        <f>SUMIF('Saturday Races 8-20-22'!$B$11:$B$25,$B42,'Saturday Races 8-20-22'!$BR$11:$BR$25)</f>
        <v>0</v>
      </c>
      <c r="EQ42" s="99">
        <f>SUMIF('Sunday Races 9-11-22'!$B$11:$B$20,$B42,'Sunday Races 9-11-22'!$BF$11:$BF$20)</f>
        <v>0</v>
      </c>
      <c r="ER42" s="99">
        <f>SUMIF('Sunday Races 9-11-22'!$B$11:$B$20,$B42,'Sunday Races 9-11-22'!$BI$11:$BI$20)</f>
        <v>0</v>
      </c>
      <c r="ES42" s="99">
        <f>SUMIF('Sunday Races 9-11-22'!$B$11:$B$20,$B42,'Sunday Races 9-11-22'!$BL$11:$BL$20)</f>
        <v>0</v>
      </c>
      <c r="ET42" s="99">
        <f>SUMIF('Sunday Races 9-11-22'!$B$11:$B$20,$B42,'Sunday Races 9-11-22'!$BO$11:$BO$20)</f>
        <v>0</v>
      </c>
      <c r="EU42" s="99">
        <f>SUMIF('Sunday Races 9-11-22'!$B$11:$B$20,$B42,'Sunday Races 9-11-22'!$BR$11:$BR$20)</f>
        <v>0</v>
      </c>
      <c r="EV42" s="99">
        <f>SUMIF('2022-09-17 Leukemia Cup TH'!$B$11:$B$26,$B42,'2022-09-17 Leukemia Cup TH'!$BF$11:$BF$26)</f>
        <v>0</v>
      </c>
      <c r="EW42" s="99">
        <f>SUMIF('2022-09-17 Leukemia Cup TH'!$B$11:$B$26,$B42,'2022-09-17 Leukemia Cup TH'!$BI$11:$BI$26)</f>
        <v>0</v>
      </c>
      <c r="EX42" s="99">
        <f>SUMIF('2022-09-17 Leukemia Cup TH'!$B$11:$B$26,$B42,'2022-09-17 Leukemia Cup TH'!$BL$11:$BL$26)</f>
        <v>0</v>
      </c>
      <c r="EY42" s="99">
        <f>SUMIF('2022-09-17 Leukemia Cup TH'!$B$11:$B$26,$B42,'2022-09-17 Leukemia Cup TH'!$BO$11:$BO$26)</f>
        <v>0</v>
      </c>
      <c r="EZ42" s="99">
        <f>SUMIF('2022-09-17 Leukemia Cup TH'!$B$11:$B$26,$B42,'2022-09-17 Leukemia Cup TH'!$BR$11:$BR$26)</f>
        <v>0</v>
      </c>
      <c r="FA42" s="99">
        <f>SUMIF('Smith-Berry LDR 9-24-22'!$B$11:$B$28,$B42,'Smith-Berry LDR 9-24-22'!$BF$11:$BF$28)</f>
        <v>0</v>
      </c>
      <c r="FB42" s="99">
        <f>SUMIF('Smith-Berry LDR 9-24-22'!$B$11:$B$28,$B42,'Smith-Berry LDR 9-24-22'!$BI$11:$BI$28)</f>
        <v>0</v>
      </c>
      <c r="FC42" s="99">
        <f>SUMIF('Smith-Berry LDR 9-24-22'!$B$11:$B$28,$B42,'Smith-Berry LDR 9-24-22'!$BL$11:$BL$28)</f>
        <v>0</v>
      </c>
      <c r="FD42" s="99">
        <f>SUMIF('Smith-Berry LDR 9-24-22'!$B$11:$B$28,$B42,'Smith-Berry LDR 9-24-22'!$BO$11:$BO$28)</f>
        <v>0</v>
      </c>
      <c r="FE42" s="99">
        <f>SUMIF('Smith-Berry LDR 9-24-22'!$B$11:$B$28,$B42,'Smith-Berry LDR 9-24-22'!$BR$11:$BR$28)</f>
        <v>0</v>
      </c>
      <c r="FF42" s="99">
        <f>SUMIF('Sunday Races 10-9-22'!$B$11:$B$15,$B42,'Sunday Races 10-9-22'!$BF$11:$BF$15)</f>
        <v>0</v>
      </c>
      <c r="FG42" s="99">
        <f>SUMIF('Sunday Races 10-9-22'!$B$11:$B$15,$B42,'Sunday Races 10-9-22'!$BI$11:$BI$15)</f>
        <v>0</v>
      </c>
      <c r="FH42" s="99">
        <f>SUMIF('Sunday Races 10-9-22'!$B$11:$B$15,$B42,'Sunday Races 10-9-22'!$BL$11:$BL$15)</f>
        <v>0</v>
      </c>
      <c r="FI42" s="99">
        <f>SUMIF('Sunday Races 10-9-22'!$B$11:$B$15,$B42,'Sunday Races 10-9-22'!$BO$11:$BO$15)</f>
        <v>0</v>
      </c>
      <c r="FJ42" s="99">
        <f>SUMIF('Sunday Races 10-9-22'!$B$11:$B$15,$B42,'Sunday Races 10-9-22'!$BR$11:$BR$15)</f>
        <v>0</v>
      </c>
      <c r="FK42" s="99">
        <f>SUMIF('Great Pumpkin Regatta 10-15-22'!$B$11:$B$53,$B42,'Great Pumpkin Regatta 10-15-22'!$BF$11:$BF$53)</f>
        <v>10</v>
      </c>
      <c r="FL42" s="99">
        <f>SUMIF('Great Pumpkin Regatta 10-15-22'!$B$11:$B$53,$B42,'Great Pumpkin Regatta 10-15-22'!$BI$11:$BI$53)</f>
        <v>13</v>
      </c>
      <c r="FM42" s="99">
        <f>SUMIF('Great Pumpkin Regatta 10-15-22'!$B$11:$B$53,$B42,'Great Pumpkin Regatta 10-15-22'!$BL$11:$BL$53)</f>
        <v>18</v>
      </c>
      <c r="FN42" s="99">
        <f>SUMIF('Great Pumpkin Regatta 10-15-22'!$B$11:$B$53,$B42,'Great Pumpkin Regatta 10-15-22'!$BO$11:$BO$53)</f>
        <v>12</v>
      </c>
      <c r="FO42" s="99">
        <f>SUMIF('Great Pumpkin Regatta 10-15-22'!$B$11:$B$53,$B42,'Great Pumpkin Regatta 10-15-22'!$BR$11:$BR$53)</f>
        <v>0</v>
      </c>
      <c r="FP42" s="99">
        <f>SUMIF('Sunday Races 10-23-22'!$B$11:$B$16,$B42,'Sunday Races 10-23-22'!$BF$11:$BF$16)</f>
        <v>0</v>
      </c>
      <c r="FQ42" s="99">
        <f>SUMIF('Sunday Races 10-23-22'!$B$11:$B$16,$B42,'Sunday Races 10-23-22'!$BI$11:$BI$16)</f>
        <v>0</v>
      </c>
      <c r="FR42" s="99">
        <f>SUMIF('Sunday Races 10-23-22'!$B$11:$B$16,$B42,'Sunday Races 10-23-22'!$BL$11:$BL$16)</f>
        <v>0</v>
      </c>
      <c r="FS42" s="99">
        <f>SUMIF('Sunday Races 10-23-22'!$B$11:$B$16,$B42,'Sunday Races 10-23-22'!$BO$11:$BO$16)</f>
        <v>0</v>
      </c>
      <c r="FT42" s="99">
        <f>SUMIF('Sunday Races 10-23-22'!$B$11:$B$16,$B42,'Sunday Races 10-23-22'!$BR$11:$BR$16)</f>
        <v>0</v>
      </c>
      <c r="FU42" s="100"/>
      <c r="FV42" s="101"/>
      <c r="FW42" s="102">
        <f t="shared" si="54"/>
        <v>18</v>
      </c>
      <c r="FX42" s="102">
        <f t="shared" si="54"/>
        <v>13</v>
      </c>
      <c r="FY42" s="102">
        <f t="shared" si="54"/>
        <v>12</v>
      </c>
      <c r="FZ42" s="102">
        <f t="shared" si="54"/>
        <v>10</v>
      </c>
      <c r="GA42" s="102">
        <f t="shared" si="54"/>
        <v>0</v>
      </c>
      <c r="GB42" s="102">
        <f t="shared" si="54"/>
        <v>0</v>
      </c>
      <c r="GC42" s="102">
        <f t="shared" si="54"/>
        <v>0</v>
      </c>
      <c r="GD42" s="102">
        <f t="shared" si="54"/>
        <v>0</v>
      </c>
      <c r="GE42" s="102">
        <f t="shared" si="54"/>
        <v>0</v>
      </c>
      <c r="GF42" s="102">
        <f t="shared" si="54"/>
        <v>0</v>
      </c>
      <c r="GG42" s="102">
        <f t="shared" si="42"/>
        <v>0</v>
      </c>
      <c r="GH42" s="102">
        <f t="shared" si="42"/>
        <v>0</v>
      </c>
      <c r="GI42" s="102">
        <f t="shared" si="42"/>
        <v>0</v>
      </c>
      <c r="GJ42" s="102">
        <f t="shared" si="42"/>
        <v>0</v>
      </c>
      <c r="GK42" s="102">
        <f t="shared" si="42"/>
        <v>0</v>
      </c>
      <c r="GL42" s="102">
        <f t="shared" si="42"/>
        <v>0</v>
      </c>
      <c r="GM42" s="102">
        <f t="shared" si="42"/>
        <v>0</v>
      </c>
      <c r="GN42" s="102">
        <f t="shared" si="42"/>
        <v>0</v>
      </c>
      <c r="GO42" s="102">
        <f t="shared" si="42"/>
        <v>0</v>
      </c>
      <c r="GP42" s="102">
        <f t="shared" si="42"/>
        <v>0</v>
      </c>
      <c r="GQ42" s="102">
        <f t="shared" si="43"/>
        <v>0</v>
      </c>
      <c r="GR42" s="102">
        <f t="shared" si="43"/>
        <v>0</v>
      </c>
      <c r="GS42" s="102">
        <f t="shared" si="43"/>
        <v>0</v>
      </c>
      <c r="GT42" s="102">
        <f t="shared" si="43"/>
        <v>0</v>
      </c>
      <c r="GU42" s="102">
        <f t="shared" si="43"/>
        <v>0</v>
      </c>
      <c r="GV42" s="102">
        <f t="shared" si="43"/>
        <v>0</v>
      </c>
      <c r="GW42" s="102">
        <f t="shared" si="43"/>
        <v>0</v>
      </c>
      <c r="GX42" s="102">
        <f t="shared" si="43"/>
        <v>0</v>
      </c>
      <c r="GY42" s="102">
        <f t="shared" si="43"/>
        <v>0</v>
      </c>
      <c r="GZ42" s="102">
        <f t="shared" si="43"/>
        <v>0</v>
      </c>
      <c r="HA42" s="102">
        <f t="shared" si="44"/>
        <v>0</v>
      </c>
      <c r="HB42" s="102">
        <f t="shared" si="44"/>
        <v>0</v>
      </c>
      <c r="HC42" s="102">
        <f t="shared" si="44"/>
        <v>0</v>
      </c>
      <c r="HD42" s="102">
        <f t="shared" si="44"/>
        <v>0</v>
      </c>
      <c r="HE42" s="102">
        <f t="shared" si="44"/>
        <v>0</v>
      </c>
      <c r="HF42" s="102">
        <f t="shared" si="44"/>
        <v>0</v>
      </c>
      <c r="HG42" s="102">
        <f t="shared" si="44"/>
        <v>0</v>
      </c>
      <c r="HH42" s="102">
        <f t="shared" si="44"/>
        <v>0</v>
      </c>
      <c r="HI42" s="102">
        <f t="shared" si="44"/>
        <v>0</v>
      </c>
      <c r="HJ42" s="102">
        <f t="shared" si="44"/>
        <v>0</v>
      </c>
      <c r="HK42" s="102">
        <f t="shared" si="45"/>
        <v>0</v>
      </c>
      <c r="HL42" s="102">
        <f t="shared" si="45"/>
        <v>0</v>
      </c>
      <c r="HM42" s="102">
        <f t="shared" si="45"/>
        <v>0</v>
      </c>
      <c r="HN42" s="102">
        <f t="shared" si="45"/>
        <v>0</v>
      </c>
      <c r="HO42" s="102">
        <f t="shared" si="45"/>
        <v>0</v>
      </c>
      <c r="HP42" s="102">
        <f t="shared" si="45"/>
        <v>0</v>
      </c>
      <c r="HQ42" s="102">
        <f t="shared" si="45"/>
        <v>0</v>
      </c>
      <c r="HR42" s="102">
        <f t="shared" si="45"/>
        <v>0</v>
      </c>
      <c r="HS42" s="102">
        <f t="shared" si="45"/>
        <v>0</v>
      </c>
      <c r="HT42" s="102">
        <f t="shared" si="45"/>
        <v>0</v>
      </c>
      <c r="HU42" s="102">
        <f t="shared" si="46"/>
        <v>0</v>
      </c>
      <c r="HV42" s="102">
        <f t="shared" si="46"/>
        <v>0</v>
      </c>
      <c r="HW42" s="102">
        <f t="shared" si="46"/>
        <v>0</v>
      </c>
      <c r="HX42" s="102">
        <f t="shared" si="46"/>
        <v>0</v>
      </c>
      <c r="HY42" s="102">
        <f t="shared" si="46"/>
        <v>0</v>
      </c>
      <c r="HZ42" s="102">
        <f t="shared" si="46"/>
        <v>0</v>
      </c>
      <c r="IA42" s="102">
        <f t="shared" si="46"/>
        <v>0</v>
      </c>
      <c r="IB42" s="102">
        <f t="shared" si="46"/>
        <v>0</v>
      </c>
      <c r="IC42" s="102">
        <f t="shared" si="46"/>
        <v>0</v>
      </c>
      <c r="ID42" s="102">
        <f t="shared" si="46"/>
        <v>0</v>
      </c>
      <c r="IE42" s="102">
        <f t="shared" si="53"/>
        <v>0</v>
      </c>
      <c r="IF42" s="102">
        <f t="shared" si="53"/>
        <v>0</v>
      </c>
      <c r="IG42" s="102">
        <f t="shared" si="53"/>
        <v>0</v>
      </c>
      <c r="IH42" s="102">
        <f t="shared" si="53"/>
        <v>0</v>
      </c>
      <c r="II42" s="102">
        <f t="shared" si="53"/>
        <v>0</v>
      </c>
      <c r="IJ42" s="102">
        <f t="shared" si="53"/>
        <v>0</v>
      </c>
      <c r="IK42" s="102">
        <f t="shared" si="53"/>
        <v>0</v>
      </c>
      <c r="IL42" s="102">
        <f t="shared" si="53"/>
        <v>0</v>
      </c>
      <c r="IM42" s="102">
        <f t="shared" si="53"/>
        <v>0</v>
      </c>
      <c r="IN42" s="102">
        <f t="shared" si="53"/>
        <v>0</v>
      </c>
      <c r="IO42" s="102">
        <f t="shared" si="53"/>
        <v>0</v>
      </c>
      <c r="IP42" s="102">
        <f t="shared" si="53"/>
        <v>0</v>
      </c>
      <c r="IQ42" s="102">
        <f t="shared" si="53"/>
        <v>0</v>
      </c>
      <c r="IR42" s="102">
        <f t="shared" si="53"/>
        <v>0</v>
      </c>
      <c r="IS42" s="102">
        <f t="shared" si="53"/>
        <v>0</v>
      </c>
      <c r="IU42" s="99">
        <f>SUMIF('2021 Club Championship Crew'!$B$11:$B$14,$B42,'2021 Club Championship Crew'!$BN$11:$BN$14)</f>
        <v>0</v>
      </c>
      <c r="IV42" s="99">
        <f>SUMIF('2021 Club Championship Crew'!$B$11:$B$14,$B42,'2021 Club Championship Crew'!$BQ$11:$BQ$14)</f>
        <v>0</v>
      </c>
      <c r="IW42" s="99">
        <f>SUMIF('2021 Club Championship Crew'!$B$11:$B$14,$B42,'2021 Club Championship Crew'!$BT$11:$BT$14)</f>
        <v>0</v>
      </c>
      <c r="IX42" s="99">
        <f>SUMIF('2021 Club Championship Crew'!$B$11:$B$14,$B42,'2021 Club Championship Crew'!$BW$11:$BW$14)</f>
        <v>0</v>
      </c>
      <c r="IY42" s="99">
        <f>SUMIF('2021 Club Championship Crew'!$B$11:$B$14,$B42,'2021 Club Championship Crew'!$CC$11:$CC$14)</f>
        <v>0</v>
      </c>
    </row>
    <row r="43" spans="1:259" ht="15" customHeight="1" x14ac:dyDescent="0.2">
      <c r="A43" s="400" t="s">
        <v>1376</v>
      </c>
      <c r="B43" s="103" t="s">
        <v>447</v>
      </c>
      <c r="C43" s="96">
        <f t="shared" si="48"/>
        <v>4</v>
      </c>
      <c r="D43" s="97">
        <f t="shared" si="49"/>
        <v>45</v>
      </c>
      <c r="E43" s="96">
        <f t="shared" si="50"/>
        <v>45</v>
      </c>
      <c r="F43" s="98">
        <f t="shared" si="51"/>
        <v>0.1125</v>
      </c>
      <c r="G43" s="99">
        <f>SUMIF('Saturday Race 11-06-21'!$B$11:$B$24,$B43,'Saturday Race 11-06-21'!$BF$11:$BF$24)</f>
        <v>0</v>
      </c>
      <c r="H43" s="99">
        <f>SUMIF('Saturday Race 11-06-21'!$B$11:$B$24,$B43,'Saturday Race 11-06-21'!$BI$11:$BI$24)</f>
        <v>0</v>
      </c>
      <c r="I43" s="99">
        <f>SUMIF('Saturday Race 11-06-21'!$B$11:$B$24,$B43,'Saturday Race 11-06-21'!$BL$11:$BL$24)</f>
        <v>0</v>
      </c>
      <c r="J43" s="99">
        <f>SUMIF('Saturday Race 11-06-21'!$B$11:$B$24,$B43,'Saturday Race 11-06-21'!$BO$11:$BO$24)</f>
        <v>0</v>
      </c>
      <c r="K43" s="99">
        <f>SUMIF('Saturday Race 11-06-21'!$B$11:$B$24,$B43,'Saturday Race 11-06-21'!$BR$11:$BR$24)</f>
        <v>0</v>
      </c>
      <c r="L43" s="99">
        <f>SUMIF('Saturday Race 11-20-21'!$B$11:$B$24,$B43,'Saturday Race 11-20-21'!$BF$11:$BF$24)</f>
        <v>0</v>
      </c>
      <c r="M43" s="99">
        <f>SUMIF('Saturday Race 11-20-21'!$B$11:$B$24,$B43,'Saturday Race 11-20-21'!$BI$11:$BI$24)</f>
        <v>0</v>
      </c>
      <c r="N43" s="99">
        <f>SUMIF('Saturday Race 11-20-21'!$B$11:$B$24,$B43,'Saturday Race 11-20-21'!$BL$11:$BL$24)</f>
        <v>0</v>
      </c>
      <c r="O43" s="99">
        <f>SUMIF('Saturday Race 11-20-21'!$B$11:$B$24,$B43,'Saturday Race 11-20-21'!$BO$11:$BO$24)</f>
        <v>0</v>
      </c>
      <c r="P43" s="99">
        <f>SUMIF('Saturday Race 11-20-21'!$B$11:$B$24,$B43,'Saturday Race 11-20-21'!$BR$11:$BR$24)</f>
        <v>0</v>
      </c>
      <c r="Q43" s="99">
        <f>SUMIF('One Day 12-04-21 Scots'!$B$11:$B$24,$B43,'One Day 12-04-21 Scots'!$BF$11:$BF$24)</f>
        <v>0</v>
      </c>
      <c r="R43" s="99">
        <f>SUMIF('One Day 12-04-21 Scots'!$B$11:$B$24,$B43,'One Day 12-04-21 Scots'!$BI$11:$BI$24)</f>
        <v>0</v>
      </c>
      <c r="S43" s="99">
        <f>SUMIF('One Day 12-04-21 Scots'!$B$11:$B$24,$B43,'One Day 12-04-21 Scots'!$BL$11:$BL$24)</f>
        <v>0</v>
      </c>
      <c r="T43" s="99">
        <f>SUMIF('One Day 12-04-21 Scots'!$B$11:$B$24,$B43,'One Day 12-04-21 Scots'!$BO$11:$BO$24)</f>
        <v>0</v>
      </c>
      <c r="U43" s="99">
        <f>SUMIF('One Day 12-04-21 Scots'!$B$11:$B$24,$B43,'One Day 12-04-21 Scots'!$BR$11:$BR$24)</f>
        <v>0</v>
      </c>
      <c r="V43" s="99">
        <f>SUMIF('One Day 12-04-21 Thistles'!$B$11:$B$25,$B43,'One Day 12-04-21 Thistles'!$BF$11:$BF$25)</f>
        <v>0</v>
      </c>
      <c r="W43" s="99">
        <f>SUMIF('One Day 12-04-21 Thistles'!$B$11:$B$25,$B43,'One Day 12-04-21 Thistles'!$BI$11:$BI$25)</f>
        <v>0</v>
      </c>
      <c r="X43" s="99">
        <f>SUMIF('One Day 12-04-21 Thistles'!$B$11:$B$25,$B43,'One Day 12-04-21 Thistles'!$BL$11:$BL$25)</f>
        <v>0</v>
      </c>
      <c r="Y43" s="99">
        <f>SUMIF('One Day 12-04-21 Thistles'!$B$11:$B$25,$B43,'One Day 12-04-21 Thistles'!$BO$11:$BO$25)</f>
        <v>0</v>
      </c>
      <c r="Z43" s="99">
        <f>SUMIF('One Day 12-04-21 Thistles'!$B$11:$B$25,$B43,'One Day 12-04-21 Thistles'!$BR$11:$BR$25)</f>
        <v>0</v>
      </c>
      <c r="AA43" s="99">
        <f>SUMIF('Saturday Race 1-08-22'!$B$11:$B$20,$B43,'Saturday Race 1-08-22'!$BF$11:$BF$20)</f>
        <v>0</v>
      </c>
      <c r="AB43" s="99">
        <f>SUMIF('Saturday Race 1-08-22'!$B$11:$B$20,$B43,'Saturday Race 1-08-22'!$BI$11:$BI$20)</f>
        <v>0</v>
      </c>
      <c r="AC43" s="99">
        <f>SUMIF('Saturday Race 1-08-22'!$B$11:$B$20,$B43,'Saturday Race 1-08-22'!$BL$11:$BL$20)</f>
        <v>0</v>
      </c>
      <c r="AD43" s="99">
        <f>SUMIF('Saturday Race 1-08-22'!$B$11:$B$20,$B43,'Saturday Race 1-08-22'!$BO$11:$BO$20)</f>
        <v>0</v>
      </c>
      <c r="AE43" s="99">
        <f>SUMIF('Saturday Race 1-08-22'!$B$11:$B$20,$B43,'Saturday Race 1-08-22'!$BR$11:$BR$20)</f>
        <v>0</v>
      </c>
      <c r="AF43" s="99">
        <f>SUMIF('Saturday Race 1-22-22'!$B$11:$B$20,$B43,'Saturday Race 1-22-22'!$BF$11:$BF$20)</f>
        <v>0</v>
      </c>
      <c r="AG43" s="99">
        <f>SUMIF('Saturday Race 1-22-22'!$B$11:$B$20,$B43,'Saturday Race 1-22-22'!$BI$11:$BI$20)</f>
        <v>0</v>
      </c>
      <c r="AH43" s="99">
        <f>SUMIF('Saturday Race 1-22-22'!$B$11:$B$20,$B43,'Saturday Race 1-22-22'!$BL$11:$BL$20)</f>
        <v>0</v>
      </c>
      <c r="AI43" s="99">
        <f>SUMIF('Saturday Race 1-22-22'!$B$11:$B$20,$B43,'Saturday Race 1-22-22'!$BO$11:$BO$20)</f>
        <v>0</v>
      </c>
      <c r="AJ43" s="99">
        <f>SUMIF('Saturday Race 1-22-22'!$B$11:$B$20,$B43,'Saturday Race 1-22-22'!$BR$11:$BR$20)</f>
        <v>0</v>
      </c>
      <c r="AK43" s="99">
        <f>SUMIF('Sunday Race 2-6-22'!$B$11:$B$20,$B43,'Sunday Race 2-6-22'!$BF$11:$BF$20)</f>
        <v>0</v>
      </c>
      <c r="AL43" s="99">
        <f>SUMIF('Sunday Race 2-6-22'!$B$11:$B$20,$B43,'Sunday Race 2-6-22'!$BI$11:$BI$20)</f>
        <v>0</v>
      </c>
      <c r="AM43" s="99">
        <f>SUMIF('Sunday Race 2-6-22'!$B$11:$B$20,$B43,'Sunday Race 2-6-22'!$BL$11:$BL$20)</f>
        <v>0</v>
      </c>
      <c r="AN43" s="99">
        <f>SUMIF('Sunday Race 2-6-22'!$B$11:$B$20,$B43,'Sunday Race 2-6-22'!$BO$11:$BO$20)</f>
        <v>0</v>
      </c>
      <c r="AO43" s="99">
        <f>SUMIF('Sunday Race 2-6-22'!$B$11:$B$20,$B43,'Sunday Race 2-6-22'!$BR$11:$BR$20)</f>
        <v>0</v>
      </c>
      <c r="AP43" s="99">
        <f>SUMIF('Chili One Day 2-12-22 Scots'!$B$11:$B$20,$B43,'Chili One Day 2-12-22 Scots'!$BF$11:$BF$20)</f>
        <v>0</v>
      </c>
      <c r="AQ43" s="99">
        <f>SUMIF('Chili One Day 2-12-22 Scots'!$B$11:$B$20,$B43,'Chili One Day 2-12-22 Scots'!$BI$11:$BI$20)</f>
        <v>0</v>
      </c>
      <c r="AR43" s="99">
        <f>SUMIF('Chili One Day 2-12-22 Scots'!$B$11:$B$20,$B43,'Chili One Day 2-12-22 Scots'!$BL$11:$BL$20)</f>
        <v>0</v>
      </c>
      <c r="AS43" s="99">
        <f>SUMIF('Chili One Day 2-12-22 Scots'!$B$11:$B$20,$B43,'Chili One Day 2-12-22 Scots'!$BO$11:$BO$20)</f>
        <v>0</v>
      </c>
      <c r="AT43" s="99">
        <f>SUMIF('Chili One Day 2-12-22 Scots'!$B$11:$B$20,$B43,'Chili One Day 2-12-22 Scots'!$BR$11:$BR$20)</f>
        <v>0</v>
      </c>
      <c r="AU43" s="99">
        <f>SUMIF('Chili One Day 2-12-22 Thistles'!$B$11:$B$20,$B43,'Chili One Day 2-12-22 Thistles'!$BF$11:$BF$20)</f>
        <v>0</v>
      </c>
      <c r="AV43" s="99">
        <f>SUMIF('Chili One Day 2-12-22 Thistles'!$B$11:$B$20,$B43,'Chili One Day 2-12-22 Thistles'!$BI$11:$BI$20)</f>
        <v>0</v>
      </c>
      <c r="AW43" s="99">
        <f>SUMIF('Chili One Day 2-12-22 Thistles'!$B$11:$B$20,$B43,'Chili One Day 2-12-22 Thistles'!$BL$11:$BL$20)</f>
        <v>0</v>
      </c>
      <c r="AX43" s="99">
        <f>SUMIF('Chili One Day 2-12-22 Thistles'!$B$11:$B$20,$B43,'Chili One Day 2-12-22 Thistles'!$BO$11:$BO$20)</f>
        <v>0</v>
      </c>
      <c r="AY43" s="99">
        <f>SUMIF('Chili One Day 2-12-22 Thistles'!$B$11:$B$20,$B43,'Chili One Day 2-12-22 Thistles'!$BR$11:$BR$20)</f>
        <v>0</v>
      </c>
      <c r="AZ43" s="99">
        <f>SUMIF('Sunday Race 2-20-22'!$B$11:$B$20,$B43,'Sunday Race 2-20-22'!$BF$11:$BF$20)</f>
        <v>0</v>
      </c>
      <c r="BA43" s="99">
        <f>SUMIF('Sunday Race 2-20-22'!$B$11:$B$20,$B43,'Sunday Race 2-20-22'!$BI$11:$BI$20)</f>
        <v>0</v>
      </c>
      <c r="BB43" s="99">
        <f>SUMIF('Sunday Race 2-20-22'!$B$11:$B$20,$B43,'Sunday Race 2-20-22'!$BL$11:$BL$20)</f>
        <v>0</v>
      </c>
      <c r="BC43" s="99">
        <f>SUMIF('Sunday Race 2-20-22'!$B$11:$B$20,$B43,'Sunday Race 2-20-22'!$BO$11:$BO$20)</f>
        <v>0</v>
      </c>
      <c r="BD43" s="99">
        <f>SUMIF('Sunday Race 2-20-22'!$B$11:$B$20,$B43,'Sunday Race 2-20-22'!$BR$11:$BR$20)</f>
        <v>0</v>
      </c>
      <c r="BE43" s="99">
        <f>SUMIF('Sunday Race 2-27-22'!$B$11:$B$20,$B43,'Sunday Race 2-27-22'!$BF$11:$BF$20)</f>
        <v>0</v>
      </c>
      <c r="BF43" s="99">
        <f>SUMIF('Sunday Race 2-27-22'!$B$11:$B$20,$B43,'Sunday Race 2-27-22'!$BI$11:$BI$20)</f>
        <v>0</v>
      </c>
      <c r="BG43" s="99">
        <f>SUMIF('Sunday Race 2-27-22'!$B$11:$B$20,$B43,'Sunday Race 2-27-22'!$BL$11:$BL$20)</f>
        <v>0</v>
      </c>
      <c r="BH43" s="99">
        <f>SUMIF('Sunday Race 2-27-22'!$B$11:$B$20,$B43,'Sunday Race 2-27-22'!$BO$11:$BO$20)</f>
        <v>0</v>
      </c>
      <c r="BI43" s="99">
        <f>SUMIF('Sunday Race 2-27-22'!$B$11:$B$20,$B43,'Sunday Race 2-27-22'!$BR$11:$BR$20)</f>
        <v>0</v>
      </c>
      <c r="BJ43" s="99">
        <f>SUMIF('Sunday Race 3-13-22'!$B$11:$B$21,$B43,'Sunday Race 3-13-22'!$BF$11:$BF$21)</f>
        <v>0</v>
      </c>
      <c r="BK43" s="99">
        <f>SUMIF('Sunday Race 3-13-22'!$B$11:$B$21,$B43,'Sunday Race 3-13-22'!$BI$11:$BI$21)</f>
        <v>0</v>
      </c>
      <c r="BL43" s="99">
        <f>SUMIF('Sunday Race 3-13-22'!$B$11:$B$21,$B43,'Sunday Race 3-13-22'!$BL$11:$BL$21)</f>
        <v>0</v>
      </c>
      <c r="BM43" s="99">
        <f>SUMIF('Sunday Race 3-13-22'!$B$11:$B$21,$B43,'Sunday Race 3-13-22'!$BO$11:$BO$21)</f>
        <v>0</v>
      </c>
      <c r="BN43" s="99">
        <f>SUMIF('Sunday Race 3-13-22'!$B$11:$B$21,$B43,'Sunday Race 3-13-22'!$BR$11:$BR$21)</f>
        <v>0</v>
      </c>
      <c r="BO43" s="99">
        <f>SUMIF('Saturday Race 3-19-22'!$B$11:$B$26,$B43,'Saturday Race 3-19-22'!$BF$11:$BF$26)</f>
        <v>0</v>
      </c>
      <c r="BP43" s="99">
        <f>SUMIF('Saturday Race 3-19-22'!$B$11:$B$26,$B43,'Saturday Race 3-19-22'!$BI$11:$BI$26)</f>
        <v>0</v>
      </c>
      <c r="BQ43" s="99">
        <f>SUMIF('Saturday Race 3-19-22'!$B$11:$B$26,$B43,'Saturday Race 3-19-22'!$BL$11:$BL$26)</f>
        <v>0</v>
      </c>
      <c r="BR43" s="99">
        <f>SUMIF('Saturday Race 3-19-22'!$B$11:$B$26,$B43,'Saturday Race 3-19-22'!$BO$11:$BO$26)</f>
        <v>0</v>
      </c>
      <c r="BS43" s="99">
        <f>SUMIF('Saturday Race 3-19-22'!$B$11:$B$26,$B43,'Saturday Race 3-19-22'!$BR$11:$BR$26)</f>
        <v>0</v>
      </c>
      <c r="BT43" s="99">
        <f>SUMIF('Sunday Races 4-10-22'!$B$11:$B$26,$B43,'Sunday Races 4-10-22'!$BF$11:$BF$26)</f>
        <v>0</v>
      </c>
      <c r="BU43" s="99">
        <f>SUMIF('Sunday Races 4-10-22'!$B$11:$B$26,$B43,'Sunday Races 4-10-22'!$BI$11:$BI$26)</f>
        <v>0</v>
      </c>
      <c r="BV43" s="99">
        <f>SUMIF('Sunday Races 4-10-22'!$B$11:$B$26,$B43,'Sunday Races 4-10-22'!$BL$11:$BL$26)</f>
        <v>0</v>
      </c>
      <c r="BW43" s="99">
        <f>SUMIF('Sunday Races 4-10-22'!$B$11:$B$26,$B43,'Sunday Races 4-10-22'!$BO$11:$BO$26)</f>
        <v>0</v>
      </c>
      <c r="BX43" s="99">
        <f>SUMIF('Sunday Races 4-10-22'!$B$11:$B$26,$B43,'Sunday Races 4-10-22'!$BR$11:$BR$26)</f>
        <v>0</v>
      </c>
      <c r="BY43" s="99">
        <f>SUMIF('Easter One Day 4-16-22 FS'!$B$11:$B$26,$B43,'Easter One Day 4-16-22 FS'!$BF$11:$BF$26)</f>
        <v>0</v>
      </c>
      <c r="BZ43" s="99">
        <f>SUMIF('Easter One Day 4-16-22 FS'!$B$11:$B$26,$B43,'Easter One Day 4-16-22 FS'!$BI$11:$BI$26)</f>
        <v>0</v>
      </c>
      <c r="CA43" s="99">
        <f>SUMIF('Easter One Day 4-16-22 FS'!$B$11:$B$26,$B43,'Easter One Day 4-16-22 FS'!$BL$11:$BL$26)</f>
        <v>0</v>
      </c>
      <c r="CB43" s="99">
        <f>SUMIF('Easter One Day 4-16-22 FS'!$B$11:$B$26,$B43,'Easter One Day 4-16-22 FS'!$BO$11:$BO$26)</f>
        <v>0</v>
      </c>
      <c r="CC43" s="99">
        <f>SUMIF('Easter One Day 4-16-22 FS'!$B$11:$B$26,$B43,'Easter One Day 4-16-22 FS'!$BR$11:$BR$26)</f>
        <v>0</v>
      </c>
      <c r="CD43" s="99">
        <f>SUMIF('Easter One Day 4-16-22 TH'!$B$11:$B$26,$B43,'Easter One Day 4-16-22 TH'!$BF$11:$BF$26)</f>
        <v>0</v>
      </c>
      <c r="CE43" s="99">
        <f>SUMIF('Easter One Day 4-16-22 TH'!$B$11:$B$26,$B43,'Easter One Day 4-16-22 TH'!$BI$11:$BI$26)</f>
        <v>0</v>
      </c>
      <c r="CF43" s="99">
        <f>SUMIF('Easter One Day 4-16-22 TH'!$B$11:$B$26,$B43,'Easter One Day 4-16-22 TH'!$BL$11:$BL$26)</f>
        <v>0</v>
      </c>
      <c r="CG43" s="99">
        <f>SUMIF('Easter One Day 4-16-22 TH'!$B$11:$B$26,$B43,'Easter One Day 4-16-22 TH'!$BO$11:$BO$26)</f>
        <v>0</v>
      </c>
      <c r="CH43" s="99">
        <f>SUMIF('Easter One Day 4-16-22 TH'!$B$11:$B$26,$B43,'Easter One Day 4-16-22 TH'!$BR$11:$BR$26)</f>
        <v>0</v>
      </c>
      <c r="CI43" s="99">
        <f>SUMIF('Sunday Races 5-1-22'!$B$11:$B$28,$B43,'Sunday Races 5-1-22'!$BF$11:$BF$28)</f>
        <v>0</v>
      </c>
      <c r="CJ43" s="99">
        <f>SUMIF('Sunday Races 5-1-22'!$B$11:$B$28,$B43,'Sunday Races 5-1-22'!$BI$11:$BI$28)</f>
        <v>0</v>
      </c>
      <c r="CK43" s="99">
        <f>SUMIF('Sunday Races 5-1-22'!$B$11:$B$28,$B43,'Sunday Races 5-1-22'!$BL$11:$BL$28)</f>
        <v>0</v>
      </c>
      <c r="CL43" s="99">
        <f>SUMIF('Sunday Races 5-1-22'!$B$11:$B$28,$B43,'Sunday Races 5-1-22'!$BO$11:$BO$28)</f>
        <v>0</v>
      </c>
      <c r="CM43" s="99">
        <f>SUMIF('Sunday Races 5-1-22'!$B$11:$B$28,$B43,'Sunday Races 5-1-22'!$BR$11:$BR$28)</f>
        <v>0</v>
      </c>
      <c r="CN43" s="99">
        <f>SUMIF('Long Distance Race 5-7-22'!$B$11:$B$27,$B43,'Long Distance Race 5-7-22'!$BF$11:$BF$27)</f>
        <v>0</v>
      </c>
      <c r="CO43" s="99">
        <f>SUMIF('Long Distance Race 5-7-22'!$B$11:$B$27,$B43,'Long Distance Race 5-7-22'!$BI$11:$BI$27)</f>
        <v>0</v>
      </c>
      <c r="CP43" s="99">
        <f>SUMIF('Long Distance Race 5-7-22'!$B$11:$B$27,$B43,'Long Distance Race 5-7-22'!$BL$11:$BL$27)</f>
        <v>0</v>
      </c>
      <c r="CQ43" s="99">
        <f>SUMIF('Long Distance Race 5-7-22'!$B$11:$B$27,$B43,'Long Distance Race 5-7-22'!$BO$11:$BO$27)</f>
        <v>0</v>
      </c>
      <c r="CR43" s="99">
        <f>SUMIF('Long Distance Race 5-7-22'!$B$11:$B$27,$B43,'Long Distance Race 5-7-22'!$BR$11:$BR$27)</f>
        <v>0</v>
      </c>
      <c r="CS43" s="99">
        <f>SUMIF('Memorial Day Regatta 5-28-22 Op'!$B$11:$B$27,$B43,'Memorial Day Regatta 5-28-22 Op'!$BF$11:$BF$27)</f>
        <v>0</v>
      </c>
      <c r="CT43" s="99">
        <f>SUMIF('Memorial Day Regatta 5-28-22 Op'!$B$11:$B$27,$B43,'Memorial Day Regatta 5-28-22 Op'!$BI$11:$BI$27)</f>
        <v>0</v>
      </c>
      <c r="CU43" s="99">
        <f>SUMIF('Memorial Day Regatta 5-28-22 Op'!$B$11:$B$27,$B43,'Memorial Day Regatta 5-28-22 Op'!$BL$11:$BL$27)</f>
        <v>0</v>
      </c>
      <c r="CV43" s="99">
        <f>SUMIF('Memorial Day Regatta 5-28-22 Op'!$B$11:$B$27,$B43,'Memorial Day Regatta 5-28-22 Op'!$BO$11:$BO$27)</f>
        <v>0</v>
      </c>
      <c r="CW43" s="99">
        <f>SUMIF('Memorial Day Regatta 5-28-22 Op'!$B$11:$B$27,$B43,'Memorial Day Regatta 5-28-22 Op'!$BR$11:$BR$27)</f>
        <v>0</v>
      </c>
      <c r="CX43" s="99">
        <f>SUMIF('Sunday Races 6-5-22'!$B$11:$B$28,$B43,'Sunday Races 6-5-22'!$BF$11:$BF$28)</f>
        <v>0</v>
      </c>
      <c r="CY43" s="99">
        <f>SUMIF('Sunday Races 6-5-22'!$B$11:$B$28,$B43,'Sunday Races 6-5-22'!$BI$11:$BI$28)</f>
        <v>0</v>
      </c>
      <c r="CZ43" s="99">
        <f>SUMIF('Sunday Races 6-5-22'!$B$11:$B$28,$B43,'Sunday Races 6-5-22'!$BL$11:$BL$28)</f>
        <v>0</v>
      </c>
      <c r="DA43" s="99">
        <f>SUMIF('Sunday Races 6-5-22'!$B$11:$B$28,$B43,'Sunday Races 6-5-22'!$BO$11:$BO$28)</f>
        <v>0</v>
      </c>
      <c r="DB43" s="99">
        <f>SUMIF('Sunday Races 6-5-22'!$B$11:$B$28,$B43,'Sunday Races 6-5-22'!$BR$11:$BR$28)</f>
        <v>0</v>
      </c>
      <c r="DC43" s="99">
        <f>SUMIF('Sunday Races 6-12-22'!$B$11:$B$24,$B43,'Sunday Races 6-12-22'!$BF$11:$BF$24)</f>
        <v>0</v>
      </c>
      <c r="DD43" s="99">
        <f>SUMIF('Sunday Races 6-12-22'!$B$11:$B$24,$B43,'Sunday Races 6-12-22'!$BI$11:$BI$24)</f>
        <v>0</v>
      </c>
      <c r="DE43" s="99">
        <f>SUMIF('Sunday Races 6-12-22'!$B$11:$B$24,$B43,'Sunday Races 6-12-22'!$BL$11:$BL$24)</f>
        <v>0</v>
      </c>
      <c r="DF43" s="99">
        <f>SUMIF('Sunday Races 6-12-22'!$B$11:$B$24,$B43,'Sunday Races 6-12-22'!$BO$11:$BO$24)</f>
        <v>0</v>
      </c>
      <c r="DG43" s="99">
        <f>SUMIF('Sunday Races 6-12-22'!$B$11:$B$24,$B43,'Sunday Races 6-12-22'!$BR$11:$BR$24)</f>
        <v>0</v>
      </c>
      <c r="DH43" s="99">
        <f>SUMIF('Saturday Races 6-18-22'!$B$11:$B$24,$B43,'Saturday Races 6-18-22'!$BF$11:$BF$24)</f>
        <v>0</v>
      </c>
      <c r="DI43" s="99">
        <f>SUMIF('Saturday Races 6-18-22'!$B$11:$B$24,$B43,'Saturday Races 6-18-22'!$BI$11:$BI$24)</f>
        <v>0</v>
      </c>
      <c r="DJ43" s="99">
        <f>SUMIF('Saturday Races 6-18-22'!$B$11:$B$24,$B43,'Saturday Races 6-18-22'!$BL$11:$BL$24)</f>
        <v>0</v>
      </c>
      <c r="DK43" s="99">
        <f>SUMIF('Saturday Races 6-18-22'!$B$11:$B$24,$B43,'Saturday Races 6-18-22'!$BO$11:$BO$24)</f>
        <v>0</v>
      </c>
      <c r="DL43" s="99">
        <f>SUMIF('Saturday Races 6-18-22'!$B$11:$B$24,$B43,'Saturday Races 6-18-22'!$BR$11:$BR$24)</f>
        <v>0</v>
      </c>
      <c r="DM43" s="99">
        <f>SUMIF('Caldwell Cup 6-25-22 TH'!$B$11:$B$25,$B43,'Caldwell Cup 6-25-22 TH'!$BF$11:$BF$25)</f>
        <v>0</v>
      </c>
      <c r="DN43" s="99">
        <f>SUMIF('Caldwell Cup 6-25-22 TH'!$B$11:$B$25,$B43,'Caldwell Cup 6-25-22 TH'!$BI$11:$BI$25)</f>
        <v>0</v>
      </c>
      <c r="DO43" s="99">
        <f>SUMIF('Caldwell Cup 6-25-22 TH'!$B$11:$B$25,$B43,'Caldwell Cup 6-25-22 TH'!$BL$11:$BL$25)</f>
        <v>0</v>
      </c>
      <c r="DP43" s="99">
        <f>SUMIF('Caldwell Cup 6-25-22 TH'!$B$11:$B$25,$B43,'Caldwell Cup 6-25-22 TH'!$BO$11:$BO$25)</f>
        <v>0</v>
      </c>
      <c r="DQ43" s="99">
        <f>SUMIF('Caldwell Cup 6-25-22 TH'!$B$11:$B$25,$B43,'Caldwell Cup 6-25-22 TH'!$BR$11:$BR$25)</f>
        <v>0</v>
      </c>
      <c r="DR43" s="99">
        <f>SUMIF('Caldwell Cup 6-25-22 FS'!$B$11:$B$18,$B43,'Caldwell Cup 6-25-22 FS'!$BF$11:$BF$18)</f>
        <v>0</v>
      </c>
      <c r="DS43" s="99">
        <f>SUMIF('Caldwell Cup 6-25-22 FS'!$B$11:$B$18,$B43,'Caldwell Cup 6-25-22 FS'!$BI$11:$BI$18)</f>
        <v>0</v>
      </c>
      <c r="DT43" s="99">
        <f>SUMIF('Caldwell Cup 6-25-22 FS'!$B$11:$B$18,$B43,'Caldwell Cup 6-25-22 FS'!$BL$11:$BL$18)</f>
        <v>0</v>
      </c>
      <c r="DU43" s="99">
        <f>SUMIF('Caldwell Cup 6-25-22 FS'!$B$11:$B$18,$B43,'Caldwell Cup 6-25-22 FS'!$BO$11:$BO$18)</f>
        <v>0</v>
      </c>
      <c r="DV43" s="99">
        <f>SUMIF('Caldwell Cup 6-25-22 FS'!$B$11:$B$18,$B43,'Caldwell Cup 6-25-22 FS'!$BR$11:$BR$18)</f>
        <v>0</v>
      </c>
      <c r="DW43" s="99">
        <f>SUMIF('Sunday Races 7-3-22'!$B$11:$B$25,$B43,'Sunday Races 7-3-22'!$BF$11:$BF$25)</f>
        <v>0</v>
      </c>
      <c r="DX43" s="99">
        <f>SUMIF('Sunday Races 7-3-22'!$B$11:$B$25,$B43,'Sunday Races 7-3-22'!$BI$11:$BI$25)</f>
        <v>0</v>
      </c>
      <c r="DY43" s="99">
        <f>SUMIF('Sunday Races 7-3-22'!$B$11:$B$25,$B43,'Sunday Races 7-3-22'!$BL$11:$BL$25)</f>
        <v>0</v>
      </c>
      <c r="DZ43" s="99">
        <f>SUMIF('Sunday Races 7-3-22'!$B$11:$B$25,$B43,'Sunday Races 7-3-22'!$BO$11:$BO$25)</f>
        <v>0</v>
      </c>
      <c r="EA43" s="99">
        <f>SUMIF('Sunday Races 7-3-22'!$B$11:$B$25,$B43,'Sunday Races 7-3-22'!$BR$11:$BR$25)</f>
        <v>0</v>
      </c>
      <c r="EB43" s="99">
        <f>SUMIF('Sunday Races 7-31-22'!$B$11:$B$25,$B43,'Sunday Races 7-31-22'!$BF$11:$BF$25)</f>
        <v>0</v>
      </c>
      <c r="EC43" s="99">
        <f>SUMIF('Sunday Races 7-31-22'!$B$11:$B$25,$B43,'Sunday Races 7-31-22'!$BI$11:$BI$25)</f>
        <v>0</v>
      </c>
      <c r="ED43" s="99">
        <f>SUMIF('Sunday Races 7-31-22'!$B$11:$B$25,$B43,'Sunday Races 7-31-22'!$BL$11:$BL$25)</f>
        <v>0</v>
      </c>
      <c r="EE43" s="99">
        <f>SUMIF('Sunday Races 7-31-22'!$B$11:$B$25,$B43,'Sunday Races 7-31-22'!$BO$11:$BO$25)</f>
        <v>0</v>
      </c>
      <c r="EF43" s="99">
        <f>SUMIF('Sunday Races 7-31-22'!$B$11:$B$25,$B43,'Sunday Races 7-31-22'!$BR$11:$BR$25)</f>
        <v>0</v>
      </c>
      <c r="EG43" s="99">
        <f>SUMIF('Sunday Races 8-14-22'!$B$11:$B$25,$B43,'Sunday Races 8-14-22'!$BF$11:$BF$25)</f>
        <v>0</v>
      </c>
      <c r="EH43" s="99">
        <f>SUMIF('Sunday Races 8-14-22'!$B$11:$B$25,$B43,'Sunday Races 8-14-22'!$BI$11:$BI$25)</f>
        <v>0</v>
      </c>
      <c r="EI43" s="99">
        <f>SUMIF('Sunday Races 8-14-22'!$B$11:$B$25,$B43,'Sunday Races 8-14-22'!$BL$11:$BL$25)</f>
        <v>0</v>
      </c>
      <c r="EJ43" s="99">
        <f>SUMIF('Sunday Races 8-14-22'!$B$11:$B$25,$B43,'Sunday Races 8-14-22'!$BO$11:$BO$25)</f>
        <v>0</v>
      </c>
      <c r="EK43" s="99">
        <f>SUMIF('Sunday Races 8-14-22'!$B$11:$B$25,$B43,'Sunday Races 8-14-22'!$BR$11:$BR$25)</f>
        <v>0</v>
      </c>
      <c r="EL43" s="99">
        <f>SUMIF('Saturday Races 8-20-22'!$B$11:$B$25,$B43,'Saturday Races 8-20-22'!$BF$11:$BF$25)</f>
        <v>0</v>
      </c>
      <c r="EM43" s="99">
        <f>SUMIF('Saturday Races 8-20-22'!$B$11:$B$25,$B43,'Saturday Races 8-20-22'!$BI$11:$BI$25)</f>
        <v>0</v>
      </c>
      <c r="EN43" s="99">
        <f>SUMIF('Saturday Races 8-20-22'!$B$11:$B$25,$B43,'Saturday Races 8-20-22'!$BL$11:$BL$25)</f>
        <v>0</v>
      </c>
      <c r="EO43" s="99">
        <f>SUMIF('Saturday Races 8-20-22'!$B$11:$B$25,$B43,'Saturday Races 8-20-22'!$BO$11:$BO$25)</f>
        <v>0</v>
      </c>
      <c r="EP43" s="99">
        <f>SUMIF('Saturday Races 8-20-22'!$B$11:$B$25,$B43,'Saturday Races 8-20-22'!$BR$11:$BR$25)</f>
        <v>0</v>
      </c>
      <c r="EQ43" s="99">
        <f>SUMIF('Sunday Races 9-11-22'!$B$11:$B$20,$B43,'Sunday Races 9-11-22'!$BF$11:$BF$20)</f>
        <v>0</v>
      </c>
      <c r="ER43" s="99">
        <f>SUMIF('Sunday Races 9-11-22'!$B$11:$B$20,$B43,'Sunday Races 9-11-22'!$BI$11:$BI$20)</f>
        <v>0</v>
      </c>
      <c r="ES43" s="99">
        <f>SUMIF('Sunday Races 9-11-22'!$B$11:$B$20,$B43,'Sunday Races 9-11-22'!$BL$11:$BL$20)</f>
        <v>0</v>
      </c>
      <c r="ET43" s="99">
        <f>SUMIF('Sunday Races 9-11-22'!$B$11:$B$20,$B43,'Sunday Races 9-11-22'!$BO$11:$BO$20)</f>
        <v>0</v>
      </c>
      <c r="EU43" s="99">
        <f>SUMIF('Sunday Races 9-11-22'!$B$11:$B$20,$B43,'Sunday Races 9-11-22'!$BR$11:$BR$20)</f>
        <v>0</v>
      </c>
      <c r="EV43" s="99">
        <f>SUMIF('2022-09-17 Leukemia Cup TH'!$B$11:$B$26,$B43,'2022-09-17 Leukemia Cup TH'!$BF$11:$BF$26)</f>
        <v>0</v>
      </c>
      <c r="EW43" s="99">
        <f>SUMIF('2022-09-17 Leukemia Cup TH'!$B$11:$B$26,$B43,'2022-09-17 Leukemia Cup TH'!$BI$11:$BI$26)</f>
        <v>0</v>
      </c>
      <c r="EX43" s="99">
        <f>SUMIF('2022-09-17 Leukemia Cup TH'!$B$11:$B$26,$B43,'2022-09-17 Leukemia Cup TH'!$BL$11:$BL$26)</f>
        <v>0</v>
      </c>
      <c r="EY43" s="99">
        <f>SUMIF('2022-09-17 Leukemia Cup TH'!$B$11:$B$26,$B43,'2022-09-17 Leukemia Cup TH'!$BO$11:$BO$26)</f>
        <v>0</v>
      </c>
      <c r="EZ43" s="99">
        <f>SUMIF('2022-09-17 Leukemia Cup TH'!$B$11:$B$26,$B43,'2022-09-17 Leukemia Cup TH'!$BR$11:$BR$26)</f>
        <v>0</v>
      </c>
      <c r="FA43" s="99">
        <f>SUMIF('Smith-Berry LDR 9-24-22'!$B$11:$B$28,$B43,'Smith-Berry LDR 9-24-22'!$BF$11:$BF$28)</f>
        <v>0</v>
      </c>
      <c r="FB43" s="99">
        <f>SUMIF('Smith-Berry LDR 9-24-22'!$B$11:$B$28,$B43,'Smith-Berry LDR 9-24-22'!$BI$11:$BI$28)</f>
        <v>0</v>
      </c>
      <c r="FC43" s="99">
        <f>SUMIF('Smith-Berry LDR 9-24-22'!$B$11:$B$28,$B43,'Smith-Berry LDR 9-24-22'!$BL$11:$BL$28)</f>
        <v>0</v>
      </c>
      <c r="FD43" s="99">
        <f>SUMIF('Smith-Berry LDR 9-24-22'!$B$11:$B$28,$B43,'Smith-Berry LDR 9-24-22'!$BO$11:$BO$28)</f>
        <v>0</v>
      </c>
      <c r="FE43" s="99">
        <f>SUMIF('Smith-Berry LDR 9-24-22'!$B$11:$B$28,$B43,'Smith-Berry LDR 9-24-22'!$BR$11:$BR$28)</f>
        <v>0</v>
      </c>
      <c r="FF43" s="99">
        <f>SUMIF('Sunday Races 10-9-22'!$B$11:$B$15,$B43,'Sunday Races 10-9-22'!$BF$11:$BF$15)</f>
        <v>0</v>
      </c>
      <c r="FG43" s="99">
        <f>SUMIF('Sunday Races 10-9-22'!$B$11:$B$15,$B43,'Sunday Races 10-9-22'!$BI$11:$BI$15)</f>
        <v>0</v>
      </c>
      <c r="FH43" s="99">
        <f>SUMIF('Sunday Races 10-9-22'!$B$11:$B$15,$B43,'Sunday Races 10-9-22'!$BL$11:$BL$15)</f>
        <v>0</v>
      </c>
      <c r="FI43" s="99">
        <f>SUMIF('Sunday Races 10-9-22'!$B$11:$B$15,$B43,'Sunday Races 10-9-22'!$BO$11:$BO$15)</f>
        <v>0</v>
      </c>
      <c r="FJ43" s="99">
        <f>SUMIF('Sunday Races 10-9-22'!$B$11:$B$15,$B43,'Sunday Races 10-9-22'!$BR$11:$BR$15)</f>
        <v>0</v>
      </c>
      <c r="FK43" s="99">
        <f>SUMIF('Great Pumpkin Regatta 10-15-22'!$B$11:$B$53,$B43,'Great Pumpkin Regatta 10-15-22'!$BF$11:$BF$53)</f>
        <v>9</v>
      </c>
      <c r="FL43" s="99">
        <f>SUMIF('Great Pumpkin Regatta 10-15-22'!$B$11:$B$53,$B43,'Great Pumpkin Regatta 10-15-22'!$BI$11:$BI$53)</f>
        <v>24</v>
      </c>
      <c r="FM43" s="99">
        <f>SUMIF('Great Pumpkin Regatta 10-15-22'!$B$11:$B$53,$B43,'Great Pumpkin Regatta 10-15-22'!$BL$11:$BL$53)</f>
        <v>1</v>
      </c>
      <c r="FN43" s="99">
        <f>SUMIF('Great Pumpkin Regatta 10-15-22'!$B$11:$B$53,$B43,'Great Pumpkin Regatta 10-15-22'!$BO$11:$BO$53)</f>
        <v>11</v>
      </c>
      <c r="FO43" s="99">
        <f>SUMIF('Great Pumpkin Regatta 10-15-22'!$B$11:$B$53,$B43,'Great Pumpkin Regatta 10-15-22'!$BR$11:$BR$53)</f>
        <v>0</v>
      </c>
      <c r="FP43" s="99">
        <f>SUMIF('Sunday Races 10-23-22'!$B$11:$B$16,$B43,'Sunday Races 10-23-22'!$BF$11:$BF$16)</f>
        <v>0</v>
      </c>
      <c r="FQ43" s="99">
        <f>SUMIF('Sunday Races 10-23-22'!$B$11:$B$16,$B43,'Sunday Races 10-23-22'!$BI$11:$BI$16)</f>
        <v>0</v>
      </c>
      <c r="FR43" s="99">
        <f>SUMIF('Sunday Races 10-23-22'!$B$11:$B$16,$B43,'Sunday Races 10-23-22'!$BL$11:$BL$16)</f>
        <v>0</v>
      </c>
      <c r="FS43" s="99">
        <f>SUMIF('Sunday Races 10-23-22'!$B$11:$B$16,$B43,'Sunday Races 10-23-22'!$BO$11:$BO$16)</f>
        <v>0</v>
      </c>
      <c r="FT43" s="99">
        <f>SUMIF('Sunday Races 10-23-22'!$B$11:$B$16,$B43,'Sunday Races 10-23-22'!$BR$11:$BR$16)</f>
        <v>0</v>
      </c>
      <c r="FU43" s="100"/>
      <c r="FV43" s="101"/>
      <c r="FW43" s="102">
        <f t="shared" si="54"/>
        <v>24</v>
      </c>
      <c r="FX43" s="102">
        <f t="shared" si="54"/>
        <v>11</v>
      </c>
      <c r="FY43" s="102">
        <f t="shared" si="54"/>
        <v>9</v>
      </c>
      <c r="FZ43" s="102">
        <f t="shared" si="54"/>
        <v>1</v>
      </c>
      <c r="GA43" s="102">
        <f t="shared" si="54"/>
        <v>0</v>
      </c>
      <c r="GB43" s="102">
        <f t="shared" si="54"/>
        <v>0</v>
      </c>
      <c r="GC43" s="102">
        <f t="shared" si="54"/>
        <v>0</v>
      </c>
      <c r="GD43" s="102">
        <f t="shared" si="54"/>
        <v>0</v>
      </c>
      <c r="GE43" s="102">
        <f t="shared" si="54"/>
        <v>0</v>
      </c>
      <c r="GF43" s="102">
        <f t="shared" si="54"/>
        <v>0</v>
      </c>
      <c r="GG43" s="102">
        <f t="shared" si="42"/>
        <v>0</v>
      </c>
      <c r="GH43" s="102">
        <f t="shared" si="42"/>
        <v>0</v>
      </c>
      <c r="GI43" s="102">
        <f t="shared" si="42"/>
        <v>0</v>
      </c>
      <c r="GJ43" s="102">
        <f t="shared" si="42"/>
        <v>0</v>
      </c>
      <c r="GK43" s="102">
        <f t="shared" si="42"/>
        <v>0</v>
      </c>
      <c r="GL43" s="102">
        <f t="shared" si="42"/>
        <v>0</v>
      </c>
      <c r="GM43" s="102">
        <f t="shared" si="42"/>
        <v>0</v>
      </c>
      <c r="GN43" s="102">
        <f t="shared" si="42"/>
        <v>0</v>
      </c>
      <c r="GO43" s="102">
        <f t="shared" si="42"/>
        <v>0</v>
      </c>
      <c r="GP43" s="102">
        <f t="shared" si="42"/>
        <v>0</v>
      </c>
      <c r="GQ43" s="102">
        <f t="shared" si="43"/>
        <v>0</v>
      </c>
      <c r="GR43" s="102">
        <f t="shared" si="43"/>
        <v>0</v>
      </c>
      <c r="GS43" s="102">
        <f t="shared" si="43"/>
        <v>0</v>
      </c>
      <c r="GT43" s="102">
        <f t="shared" si="43"/>
        <v>0</v>
      </c>
      <c r="GU43" s="102">
        <f t="shared" si="43"/>
        <v>0</v>
      </c>
      <c r="GV43" s="102">
        <f t="shared" si="43"/>
        <v>0</v>
      </c>
      <c r="GW43" s="102">
        <f t="shared" si="43"/>
        <v>0</v>
      </c>
      <c r="GX43" s="102">
        <f t="shared" si="43"/>
        <v>0</v>
      </c>
      <c r="GY43" s="102">
        <f t="shared" si="43"/>
        <v>0</v>
      </c>
      <c r="GZ43" s="102">
        <f t="shared" si="43"/>
        <v>0</v>
      </c>
      <c r="HA43" s="102">
        <f t="shared" si="44"/>
        <v>0</v>
      </c>
      <c r="HB43" s="102">
        <f t="shared" si="44"/>
        <v>0</v>
      </c>
      <c r="HC43" s="102">
        <f t="shared" si="44"/>
        <v>0</v>
      </c>
      <c r="HD43" s="102">
        <f t="shared" si="44"/>
        <v>0</v>
      </c>
      <c r="HE43" s="102">
        <f t="shared" si="44"/>
        <v>0</v>
      </c>
      <c r="HF43" s="102">
        <f t="shared" si="44"/>
        <v>0</v>
      </c>
      <c r="HG43" s="102">
        <f t="shared" si="44"/>
        <v>0</v>
      </c>
      <c r="HH43" s="102">
        <f t="shared" si="44"/>
        <v>0</v>
      </c>
      <c r="HI43" s="102">
        <f t="shared" si="44"/>
        <v>0</v>
      </c>
      <c r="HJ43" s="102">
        <f t="shared" si="44"/>
        <v>0</v>
      </c>
      <c r="HK43" s="102">
        <f t="shared" si="45"/>
        <v>0</v>
      </c>
      <c r="HL43" s="102">
        <f t="shared" si="45"/>
        <v>0</v>
      </c>
      <c r="HM43" s="102">
        <f t="shared" si="45"/>
        <v>0</v>
      </c>
      <c r="HN43" s="102">
        <f t="shared" si="45"/>
        <v>0</v>
      </c>
      <c r="HO43" s="102">
        <f t="shared" si="45"/>
        <v>0</v>
      </c>
      <c r="HP43" s="102">
        <f t="shared" si="45"/>
        <v>0</v>
      </c>
      <c r="HQ43" s="102">
        <f t="shared" si="45"/>
        <v>0</v>
      </c>
      <c r="HR43" s="102">
        <f t="shared" si="45"/>
        <v>0</v>
      </c>
      <c r="HS43" s="102">
        <f t="shared" si="45"/>
        <v>0</v>
      </c>
      <c r="HT43" s="102">
        <f t="shared" si="45"/>
        <v>0</v>
      </c>
      <c r="HU43" s="102">
        <f t="shared" si="46"/>
        <v>0</v>
      </c>
      <c r="HV43" s="102">
        <f t="shared" si="46"/>
        <v>0</v>
      </c>
      <c r="HW43" s="102">
        <f t="shared" si="46"/>
        <v>0</v>
      </c>
      <c r="HX43" s="102">
        <f t="shared" si="46"/>
        <v>0</v>
      </c>
      <c r="HY43" s="102">
        <f t="shared" si="46"/>
        <v>0</v>
      </c>
      <c r="HZ43" s="102">
        <f t="shared" si="46"/>
        <v>0</v>
      </c>
      <c r="IA43" s="102">
        <f t="shared" si="46"/>
        <v>0</v>
      </c>
      <c r="IB43" s="102">
        <f t="shared" si="46"/>
        <v>0</v>
      </c>
      <c r="IC43" s="102">
        <f t="shared" si="46"/>
        <v>0</v>
      </c>
      <c r="ID43" s="102">
        <f t="shared" si="46"/>
        <v>0</v>
      </c>
      <c r="IE43" s="102">
        <f t="shared" si="53"/>
        <v>0</v>
      </c>
      <c r="IF43" s="102">
        <f t="shared" si="53"/>
        <v>0</v>
      </c>
      <c r="IG43" s="102">
        <f t="shared" si="53"/>
        <v>0</v>
      </c>
      <c r="IH43" s="102">
        <f t="shared" si="53"/>
        <v>0</v>
      </c>
      <c r="II43" s="102">
        <f t="shared" si="53"/>
        <v>0</v>
      </c>
      <c r="IJ43" s="102">
        <f t="shared" si="53"/>
        <v>0</v>
      </c>
      <c r="IK43" s="102">
        <f t="shared" si="53"/>
        <v>0</v>
      </c>
      <c r="IL43" s="102">
        <f t="shared" si="53"/>
        <v>0</v>
      </c>
      <c r="IM43" s="102">
        <f t="shared" si="53"/>
        <v>0</v>
      </c>
      <c r="IN43" s="102">
        <f t="shared" si="53"/>
        <v>0</v>
      </c>
      <c r="IO43" s="102">
        <f t="shared" si="53"/>
        <v>0</v>
      </c>
      <c r="IP43" s="102">
        <f t="shared" si="53"/>
        <v>0</v>
      </c>
      <c r="IQ43" s="102">
        <f t="shared" si="53"/>
        <v>0</v>
      </c>
      <c r="IR43" s="102">
        <f t="shared" si="53"/>
        <v>0</v>
      </c>
      <c r="IS43" s="102">
        <f t="shared" si="53"/>
        <v>0</v>
      </c>
      <c r="IU43" s="99">
        <f>SUMIF('2021 Club Championship Crew'!$B$11:$B$14,$B43,'2021 Club Championship Crew'!$BN$11:$BN$14)</f>
        <v>0</v>
      </c>
      <c r="IV43" s="99">
        <f>SUMIF('2021 Club Championship Crew'!$B$11:$B$14,$B43,'2021 Club Championship Crew'!$BQ$11:$BQ$14)</f>
        <v>0</v>
      </c>
      <c r="IW43" s="99">
        <f>SUMIF('2021 Club Championship Crew'!$B$11:$B$14,$B43,'2021 Club Championship Crew'!$BT$11:$BT$14)</f>
        <v>0</v>
      </c>
      <c r="IX43" s="99">
        <f>SUMIF('2021 Club Championship Crew'!$B$11:$B$14,$B43,'2021 Club Championship Crew'!$BW$11:$BW$14)</f>
        <v>0</v>
      </c>
      <c r="IY43" s="99">
        <f>SUMIF('2021 Club Championship Crew'!$B$11:$B$14,$B43,'2021 Club Championship Crew'!$CC$11:$CC$14)</f>
        <v>0</v>
      </c>
    </row>
    <row r="44" spans="1:259" ht="15" customHeight="1" x14ac:dyDescent="0.2">
      <c r="A44" s="400" t="s">
        <v>1376</v>
      </c>
      <c r="B44" s="103" t="s">
        <v>1355</v>
      </c>
      <c r="C44" s="96">
        <f t="shared" si="48"/>
        <v>4</v>
      </c>
      <c r="D44" s="97">
        <f t="shared" si="49"/>
        <v>45</v>
      </c>
      <c r="E44" s="96">
        <f t="shared" si="50"/>
        <v>45</v>
      </c>
      <c r="F44" s="98">
        <f t="shared" si="51"/>
        <v>0.1125</v>
      </c>
      <c r="G44" s="99">
        <f>SUMIF('Saturday Race 11-06-21'!$B$11:$B$24,$B44,'Saturday Race 11-06-21'!$BF$11:$BF$24)</f>
        <v>0</v>
      </c>
      <c r="H44" s="99">
        <f>SUMIF('Saturday Race 11-06-21'!$B$11:$B$24,$B44,'Saturday Race 11-06-21'!$BI$11:$BI$24)</f>
        <v>0</v>
      </c>
      <c r="I44" s="99">
        <f>SUMIF('Saturday Race 11-06-21'!$B$11:$B$24,$B44,'Saturday Race 11-06-21'!$BL$11:$BL$24)</f>
        <v>0</v>
      </c>
      <c r="J44" s="99">
        <f>SUMIF('Saturday Race 11-06-21'!$B$11:$B$24,$B44,'Saturday Race 11-06-21'!$BO$11:$BO$24)</f>
        <v>0</v>
      </c>
      <c r="K44" s="99">
        <f>SUMIF('Saturday Race 11-06-21'!$B$11:$B$24,$B44,'Saturday Race 11-06-21'!$BR$11:$BR$24)</f>
        <v>0</v>
      </c>
      <c r="L44" s="99">
        <f>SUMIF('Saturday Race 11-20-21'!$B$11:$B$24,$B44,'Saturday Race 11-20-21'!$BF$11:$BF$24)</f>
        <v>0</v>
      </c>
      <c r="M44" s="99">
        <f>SUMIF('Saturday Race 11-20-21'!$B$11:$B$24,$B44,'Saturday Race 11-20-21'!$BI$11:$BI$24)</f>
        <v>0</v>
      </c>
      <c r="N44" s="99">
        <f>SUMIF('Saturday Race 11-20-21'!$B$11:$B$24,$B44,'Saturday Race 11-20-21'!$BL$11:$BL$24)</f>
        <v>0</v>
      </c>
      <c r="O44" s="99">
        <f>SUMIF('Saturday Race 11-20-21'!$B$11:$B$24,$B44,'Saturday Race 11-20-21'!$BO$11:$BO$24)</f>
        <v>0</v>
      </c>
      <c r="P44" s="99">
        <f>SUMIF('Saturday Race 11-20-21'!$B$11:$B$24,$B44,'Saturday Race 11-20-21'!$BR$11:$BR$24)</f>
        <v>0</v>
      </c>
      <c r="Q44" s="99">
        <f>SUMIF('One Day 12-04-21 Scots'!$B$11:$B$24,$B44,'One Day 12-04-21 Scots'!$BF$11:$BF$24)</f>
        <v>0</v>
      </c>
      <c r="R44" s="99">
        <f>SUMIF('One Day 12-04-21 Scots'!$B$11:$B$24,$B44,'One Day 12-04-21 Scots'!$BI$11:$BI$24)</f>
        <v>0</v>
      </c>
      <c r="S44" s="99">
        <f>SUMIF('One Day 12-04-21 Scots'!$B$11:$B$24,$B44,'One Day 12-04-21 Scots'!$BL$11:$BL$24)</f>
        <v>0</v>
      </c>
      <c r="T44" s="99">
        <f>SUMIF('One Day 12-04-21 Scots'!$B$11:$B$24,$B44,'One Day 12-04-21 Scots'!$BO$11:$BO$24)</f>
        <v>0</v>
      </c>
      <c r="U44" s="99">
        <f>SUMIF('One Day 12-04-21 Scots'!$B$11:$B$24,$B44,'One Day 12-04-21 Scots'!$BR$11:$BR$24)</f>
        <v>0</v>
      </c>
      <c r="V44" s="99">
        <f>SUMIF('One Day 12-04-21 Thistles'!$B$11:$B$25,$B44,'One Day 12-04-21 Thistles'!$BF$11:$BF$25)</f>
        <v>0</v>
      </c>
      <c r="W44" s="99">
        <f>SUMIF('One Day 12-04-21 Thistles'!$B$11:$B$25,$B44,'One Day 12-04-21 Thistles'!$BI$11:$BI$25)</f>
        <v>0</v>
      </c>
      <c r="X44" s="99">
        <f>SUMIF('One Day 12-04-21 Thistles'!$B$11:$B$25,$B44,'One Day 12-04-21 Thistles'!$BL$11:$BL$25)</f>
        <v>0</v>
      </c>
      <c r="Y44" s="99">
        <f>SUMIF('One Day 12-04-21 Thistles'!$B$11:$B$25,$B44,'One Day 12-04-21 Thistles'!$BO$11:$BO$25)</f>
        <v>0</v>
      </c>
      <c r="Z44" s="99">
        <f>SUMIF('One Day 12-04-21 Thistles'!$B$11:$B$25,$B44,'One Day 12-04-21 Thistles'!$BR$11:$BR$25)</f>
        <v>0</v>
      </c>
      <c r="AA44" s="99">
        <f>SUMIF('Saturday Race 1-08-22'!$B$11:$B$20,$B44,'Saturday Race 1-08-22'!$BF$11:$BF$20)</f>
        <v>0</v>
      </c>
      <c r="AB44" s="99">
        <f>SUMIF('Saturday Race 1-08-22'!$B$11:$B$20,$B44,'Saturday Race 1-08-22'!$BI$11:$BI$20)</f>
        <v>0</v>
      </c>
      <c r="AC44" s="99">
        <f>SUMIF('Saturday Race 1-08-22'!$B$11:$B$20,$B44,'Saturday Race 1-08-22'!$BL$11:$BL$20)</f>
        <v>0</v>
      </c>
      <c r="AD44" s="99">
        <f>SUMIF('Saturday Race 1-08-22'!$B$11:$B$20,$B44,'Saturday Race 1-08-22'!$BO$11:$BO$20)</f>
        <v>0</v>
      </c>
      <c r="AE44" s="99">
        <f>SUMIF('Saturday Race 1-08-22'!$B$11:$B$20,$B44,'Saturday Race 1-08-22'!$BR$11:$BR$20)</f>
        <v>0</v>
      </c>
      <c r="AF44" s="99">
        <f>SUMIF('Saturday Race 1-22-22'!$B$11:$B$20,$B44,'Saturday Race 1-22-22'!$BF$11:$BF$20)</f>
        <v>0</v>
      </c>
      <c r="AG44" s="99">
        <f>SUMIF('Saturday Race 1-22-22'!$B$11:$B$20,$B44,'Saturday Race 1-22-22'!$BI$11:$BI$20)</f>
        <v>0</v>
      </c>
      <c r="AH44" s="99">
        <f>SUMIF('Saturday Race 1-22-22'!$B$11:$B$20,$B44,'Saturday Race 1-22-22'!$BL$11:$BL$20)</f>
        <v>0</v>
      </c>
      <c r="AI44" s="99">
        <f>SUMIF('Saturday Race 1-22-22'!$B$11:$B$20,$B44,'Saturday Race 1-22-22'!$BO$11:$BO$20)</f>
        <v>0</v>
      </c>
      <c r="AJ44" s="99">
        <f>SUMIF('Saturday Race 1-22-22'!$B$11:$B$20,$B44,'Saturday Race 1-22-22'!$BR$11:$BR$20)</f>
        <v>0</v>
      </c>
      <c r="AK44" s="99">
        <f>SUMIF('Sunday Race 2-6-22'!$B$11:$B$20,$B44,'Sunday Race 2-6-22'!$BF$11:$BF$20)</f>
        <v>0</v>
      </c>
      <c r="AL44" s="99">
        <f>SUMIF('Sunday Race 2-6-22'!$B$11:$B$20,$B44,'Sunday Race 2-6-22'!$BI$11:$BI$20)</f>
        <v>0</v>
      </c>
      <c r="AM44" s="99">
        <f>SUMIF('Sunday Race 2-6-22'!$B$11:$B$20,$B44,'Sunday Race 2-6-22'!$BL$11:$BL$20)</f>
        <v>0</v>
      </c>
      <c r="AN44" s="99">
        <f>SUMIF('Sunday Race 2-6-22'!$B$11:$B$20,$B44,'Sunday Race 2-6-22'!$BO$11:$BO$20)</f>
        <v>0</v>
      </c>
      <c r="AO44" s="99">
        <f>SUMIF('Sunday Race 2-6-22'!$B$11:$B$20,$B44,'Sunday Race 2-6-22'!$BR$11:$BR$20)</f>
        <v>0</v>
      </c>
      <c r="AP44" s="99">
        <f>SUMIF('Chili One Day 2-12-22 Scots'!$B$11:$B$20,$B44,'Chili One Day 2-12-22 Scots'!$BF$11:$BF$20)</f>
        <v>0</v>
      </c>
      <c r="AQ44" s="99">
        <f>SUMIF('Chili One Day 2-12-22 Scots'!$B$11:$B$20,$B44,'Chili One Day 2-12-22 Scots'!$BI$11:$BI$20)</f>
        <v>0</v>
      </c>
      <c r="AR44" s="99">
        <f>SUMIF('Chili One Day 2-12-22 Scots'!$B$11:$B$20,$B44,'Chili One Day 2-12-22 Scots'!$BL$11:$BL$20)</f>
        <v>0</v>
      </c>
      <c r="AS44" s="99">
        <f>SUMIF('Chili One Day 2-12-22 Scots'!$B$11:$B$20,$B44,'Chili One Day 2-12-22 Scots'!$BO$11:$BO$20)</f>
        <v>0</v>
      </c>
      <c r="AT44" s="99">
        <f>SUMIF('Chili One Day 2-12-22 Scots'!$B$11:$B$20,$B44,'Chili One Day 2-12-22 Scots'!$BR$11:$BR$20)</f>
        <v>0</v>
      </c>
      <c r="AU44" s="99">
        <f>SUMIF('Chili One Day 2-12-22 Thistles'!$B$11:$B$20,$B44,'Chili One Day 2-12-22 Thistles'!$BF$11:$BF$20)</f>
        <v>0</v>
      </c>
      <c r="AV44" s="99">
        <f>SUMIF('Chili One Day 2-12-22 Thistles'!$B$11:$B$20,$B44,'Chili One Day 2-12-22 Thistles'!$BI$11:$BI$20)</f>
        <v>0</v>
      </c>
      <c r="AW44" s="99">
        <f>SUMIF('Chili One Day 2-12-22 Thistles'!$B$11:$B$20,$B44,'Chili One Day 2-12-22 Thistles'!$BL$11:$BL$20)</f>
        <v>0</v>
      </c>
      <c r="AX44" s="99">
        <f>SUMIF('Chili One Day 2-12-22 Thistles'!$B$11:$B$20,$B44,'Chili One Day 2-12-22 Thistles'!$BO$11:$BO$20)</f>
        <v>0</v>
      </c>
      <c r="AY44" s="99">
        <f>SUMIF('Chili One Day 2-12-22 Thistles'!$B$11:$B$20,$B44,'Chili One Day 2-12-22 Thistles'!$BR$11:$BR$20)</f>
        <v>0</v>
      </c>
      <c r="AZ44" s="99">
        <f>SUMIF('Sunday Race 2-20-22'!$B$11:$B$20,$B44,'Sunday Race 2-20-22'!$BF$11:$BF$20)</f>
        <v>0</v>
      </c>
      <c r="BA44" s="99">
        <f>SUMIF('Sunday Race 2-20-22'!$B$11:$B$20,$B44,'Sunday Race 2-20-22'!$BI$11:$BI$20)</f>
        <v>0</v>
      </c>
      <c r="BB44" s="99">
        <f>SUMIF('Sunday Race 2-20-22'!$B$11:$B$20,$B44,'Sunday Race 2-20-22'!$BL$11:$BL$20)</f>
        <v>0</v>
      </c>
      <c r="BC44" s="99">
        <f>SUMIF('Sunday Race 2-20-22'!$B$11:$B$20,$B44,'Sunday Race 2-20-22'!$BO$11:$BO$20)</f>
        <v>0</v>
      </c>
      <c r="BD44" s="99">
        <f>SUMIF('Sunday Race 2-20-22'!$B$11:$B$20,$B44,'Sunday Race 2-20-22'!$BR$11:$BR$20)</f>
        <v>0</v>
      </c>
      <c r="BE44" s="99">
        <f>SUMIF('Sunday Race 2-27-22'!$B$11:$B$20,$B44,'Sunday Race 2-27-22'!$BF$11:$BF$20)</f>
        <v>0</v>
      </c>
      <c r="BF44" s="99">
        <f>SUMIF('Sunday Race 2-27-22'!$B$11:$B$20,$B44,'Sunday Race 2-27-22'!$BI$11:$BI$20)</f>
        <v>0</v>
      </c>
      <c r="BG44" s="99">
        <f>SUMIF('Sunday Race 2-27-22'!$B$11:$B$20,$B44,'Sunday Race 2-27-22'!$BL$11:$BL$20)</f>
        <v>0</v>
      </c>
      <c r="BH44" s="99">
        <f>SUMIF('Sunday Race 2-27-22'!$B$11:$B$20,$B44,'Sunday Race 2-27-22'!$BO$11:$BO$20)</f>
        <v>0</v>
      </c>
      <c r="BI44" s="99">
        <f>SUMIF('Sunday Race 2-27-22'!$B$11:$B$20,$B44,'Sunday Race 2-27-22'!$BR$11:$BR$20)</f>
        <v>0</v>
      </c>
      <c r="BJ44" s="99">
        <f>SUMIF('Sunday Race 3-13-22'!$B$11:$B$21,$B44,'Sunday Race 3-13-22'!$BF$11:$BF$21)</f>
        <v>0</v>
      </c>
      <c r="BK44" s="99">
        <f>SUMIF('Sunday Race 3-13-22'!$B$11:$B$21,$B44,'Sunday Race 3-13-22'!$BI$11:$BI$21)</f>
        <v>0</v>
      </c>
      <c r="BL44" s="99">
        <f>SUMIF('Sunday Race 3-13-22'!$B$11:$B$21,$B44,'Sunday Race 3-13-22'!$BL$11:$BL$21)</f>
        <v>0</v>
      </c>
      <c r="BM44" s="99">
        <f>SUMIF('Sunday Race 3-13-22'!$B$11:$B$21,$B44,'Sunday Race 3-13-22'!$BO$11:$BO$21)</f>
        <v>0</v>
      </c>
      <c r="BN44" s="99">
        <f>SUMIF('Sunday Race 3-13-22'!$B$11:$B$21,$B44,'Sunday Race 3-13-22'!$BR$11:$BR$21)</f>
        <v>0</v>
      </c>
      <c r="BO44" s="99">
        <f>SUMIF('Saturday Race 3-19-22'!$B$11:$B$26,$B44,'Saturday Race 3-19-22'!$BF$11:$BF$26)</f>
        <v>0</v>
      </c>
      <c r="BP44" s="99">
        <f>SUMIF('Saturday Race 3-19-22'!$B$11:$B$26,$B44,'Saturday Race 3-19-22'!$BI$11:$BI$26)</f>
        <v>0</v>
      </c>
      <c r="BQ44" s="99">
        <f>SUMIF('Saturday Race 3-19-22'!$B$11:$B$26,$B44,'Saturday Race 3-19-22'!$BL$11:$BL$26)</f>
        <v>0</v>
      </c>
      <c r="BR44" s="99">
        <f>SUMIF('Saturday Race 3-19-22'!$B$11:$B$26,$B44,'Saturday Race 3-19-22'!$BO$11:$BO$26)</f>
        <v>0</v>
      </c>
      <c r="BS44" s="99">
        <f>SUMIF('Saturday Race 3-19-22'!$B$11:$B$26,$B44,'Saturday Race 3-19-22'!$BR$11:$BR$26)</f>
        <v>0</v>
      </c>
      <c r="BT44" s="99">
        <f>SUMIF('Sunday Races 4-10-22'!$B$11:$B$26,$B44,'Sunday Races 4-10-22'!$BF$11:$BF$26)</f>
        <v>0</v>
      </c>
      <c r="BU44" s="99">
        <f>SUMIF('Sunday Races 4-10-22'!$B$11:$B$26,$B44,'Sunday Races 4-10-22'!$BI$11:$BI$26)</f>
        <v>0</v>
      </c>
      <c r="BV44" s="99">
        <f>SUMIF('Sunday Races 4-10-22'!$B$11:$B$26,$B44,'Sunday Races 4-10-22'!$BL$11:$BL$26)</f>
        <v>0</v>
      </c>
      <c r="BW44" s="99">
        <f>SUMIF('Sunday Races 4-10-22'!$B$11:$B$26,$B44,'Sunday Races 4-10-22'!$BO$11:$BO$26)</f>
        <v>0</v>
      </c>
      <c r="BX44" s="99">
        <f>SUMIF('Sunday Races 4-10-22'!$B$11:$B$26,$B44,'Sunday Races 4-10-22'!$BR$11:$BR$26)</f>
        <v>0</v>
      </c>
      <c r="BY44" s="99">
        <f>SUMIF('Easter One Day 4-16-22 FS'!$B$11:$B$26,$B44,'Easter One Day 4-16-22 FS'!$BF$11:$BF$26)</f>
        <v>0</v>
      </c>
      <c r="BZ44" s="99">
        <f>SUMIF('Easter One Day 4-16-22 FS'!$B$11:$B$26,$B44,'Easter One Day 4-16-22 FS'!$BI$11:$BI$26)</f>
        <v>0</v>
      </c>
      <c r="CA44" s="99">
        <f>SUMIF('Easter One Day 4-16-22 FS'!$B$11:$B$26,$B44,'Easter One Day 4-16-22 FS'!$BL$11:$BL$26)</f>
        <v>0</v>
      </c>
      <c r="CB44" s="99">
        <f>SUMIF('Easter One Day 4-16-22 FS'!$B$11:$B$26,$B44,'Easter One Day 4-16-22 FS'!$BO$11:$BO$26)</f>
        <v>0</v>
      </c>
      <c r="CC44" s="99">
        <f>SUMIF('Easter One Day 4-16-22 FS'!$B$11:$B$26,$B44,'Easter One Day 4-16-22 FS'!$BR$11:$BR$26)</f>
        <v>0</v>
      </c>
      <c r="CD44" s="99">
        <f>SUMIF('Easter One Day 4-16-22 TH'!$B$11:$B$26,$B44,'Easter One Day 4-16-22 TH'!$BF$11:$BF$26)</f>
        <v>0</v>
      </c>
      <c r="CE44" s="99">
        <f>SUMIF('Easter One Day 4-16-22 TH'!$B$11:$B$26,$B44,'Easter One Day 4-16-22 TH'!$BI$11:$BI$26)</f>
        <v>0</v>
      </c>
      <c r="CF44" s="99">
        <f>SUMIF('Easter One Day 4-16-22 TH'!$B$11:$B$26,$B44,'Easter One Day 4-16-22 TH'!$BL$11:$BL$26)</f>
        <v>0</v>
      </c>
      <c r="CG44" s="99">
        <f>SUMIF('Easter One Day 4-16-22 TH'!$B$11:$B$26,$B44,'Easter One Day 4-16-22 TH'!$BO$11:$BO$26)</f>
        <v>0</v>
      </c>
      <c r="CH44" s="99">
        <f>SUMIF('Easter One Day 4-16-22 TH'!$B$11:$B$26,$B44,'Easter One Day 4-16-22 TH'!$BR$11:$BR$26)</f>
        <v>0</v>
      </c>
      <c r="CI44" s="99">
        <f>SUMIF('Sunday Races 5-1-22'!$B$11:$B$28,$B44,'Sunday Races 5-1-22'!$BF$11:$BF$28)</f>
        <v>0</v>
      </c>
      <c r="CJ44" s="99">
        <f>SUMIF('Sunday Races 5-1-22'!$B$11:$B$28,$B44,'Sunday Races 5-1-22'!$BI$11:$BI$28)</f>
        <v>0</v>
      </c>
      <c r="CK44" s="99">
        <f>SUMIF('Sunday Races 5-1-22'!$B$11:$B$28,$B44,'Sunday Races 5-1-22'!$BL$11:$BL$28)</f>
        <v>0</v>
      </c>
      <c r="CL44" s="99">
        <f>SUMIF('Sunday Races 5-1-22'!$B$11:$B$28,$B44,'Sunday Races 5-1-22'!$BO$11:$BO$28)</f>
        <v>0</v>
      </c>
      <c r="CM44" s="99">
        <f>SUMIF('Sunday Races 5-1-22'!$B$11:$B$28,$B44,'Sunday Races 5-1-22'!$BR$11:$BR$28)</f>
        <v>0</v>
      </c>
      <c r="CN44" s="99">
        <f>SUMIF('Long Distance Race 5-7-22'!$B$11:$B$27,$B44,'Long Distance Race 5-7-22'!$BF$11:$BF$27)</f>
        <v>0</v>
      </c>
      <c r="CO44" s="99">
        <f>SUMIF('Long Distance Race 5-7-22'!$B$11:$B$27,$B44,'Long Distance Race 5-7-22'!$BI$11:$BI$27)</f>
        <v>0</v>
      </c>
      <c r="CP44" s="99">
        <f>SUMIF('Long Distance Race 5-7-22'!$B$11:$B$27,$B44,'Long Distance Race 5-7-22'!$BL$11:$BL$27)</f>
        <v>0</v>
      </c>
      <c r="CQ44" s="99">
        <f>SUMIF('Long Distance Race 5-7-22'!$B$11:$B$27,$B44,'Long Distance Race 5-7-22'!$BO$11:$BO$27)</f>
        <v>0</v>
      </c>
      <c r="CR44" s="99">
        <f>SUMIF('Long Distance Race 5-7-22'!$B$11:$B$27,$B44,'Long Distance Race 5-7-22'!$BR$11:$BR$27)</f>
        <v>0</v>
      </c>
      <c r="CS44" s="99">
        <f>SUMIF('Memorial Day Regatta 5-28-22 Op'!$B$11:$B$27,$B44,'Memorial Day Regatta 5-28-22 Op'!$BF$11:$BF$27)</f>
        <v>0</v>
      </c>
      <c r="CT44" s="99">
        <f>SUMIF('Memorial Day Regatta 5-28-22 Op'!$B$11:$B$27,$B44,'Memorial Day Regatta 5-28-22 Op'!$BI$11:$BI$27)</f>
        <v>0</v>
      </c>
      <c r="CU44" s="99">
        <f>SUMIF('Memorial Day Regatta 5-28-22 Op'!$B$11:$B$27,$B44,'Memorial Day Regatta 5-28-22 Op'!$BL$11:$BL$27)</f>
        <v>0</v>
      </c>
      <c r="CV44" s="99">
        <f>SUMIF('Memorial Day Regatta 5-28-22 Op'!$B$11:$B$27,$B44,'Memorial Day Regatta 5-28-22 Op'!$BO$11:$BO$27)</f>
        <v>0</v>
      </c>
      <c r="CW44" s="99">
        <f>SUMIF('Memorial Day Regatta 5-28-22 Op'!$B$11:$B$27,$B44,'Memorial Day Regatta 5-28-22 Op'!$BR$11:$BR$27)</f>
        <v>0</v>
      </c>
      <c r="CX44" s="99">
        <f>SUMIF('Sunday Races 6-5-22'!$B$11:$B$28,$B44,'Sunday Races 6-5-22'!$BF$11:$BF$28)</f>
        <v>0</v>
      </c>
      <c r="CY44" s="99">
        <f>SUMIF('Sunday Races 6-5-22'!$B$11:$B$28,$B44,'Sunday Races 6-5-22'!$BI$11:$BI$28)</f>
        <v>0</v>
      </c>
      <c r="CZ44" s="99">
        <f>SUMIF('Sunday Races 6-5-22'!$B$11:$B$28,$B44,'Sunday Races 6-5-22'!$BL$11:$BL$28)</f>
        <v>0</v>
      </c>
      <c r="DA44" s="99">
        <f>SUMIF('Sunday Races 6-5-22'!$B$11:$B$28,$B44,'Sunday Races 6-5-22'!$BO$11:$BO$28)</f>
        <v>0</v>
      </c>
      <c r="DB44" s="99">
        <f>SUMIF('Sunday Races 6-5-22'!$B$11:$B$28,$B44,'Sunday Races 6-5-22'!$BR$11:$BR$28)</f>
        <v>0</v>
      </c>
      <c r="DC44" s="99">
        <f>SUMIF('Sunday Races 6-12-22'!$B$11:$B$24,$B44,'Sunday Races 6-12-22'!$BF$11:$BF$24)</f>
        <v>0</v>
      </c>
      <c r="DD44" s="99">
        <f>SUMIF('Sunday Races 6-12-22'!$B$11:$B$24,$B44,'Sunday Races 6-12-22'!$BI$11:$BI$24)</f>
        <v>0</v>
      </c>
      <c r="DE44" s="99">
        <f>SUMIF('Sunday Races 6-12-22'!$B$11:$B$24,$B44,'Sunday Races 6-12-22'!$BL$11:$BL$24)</f>
        <v>0</v>
      </c>
      <c r="DF44" s="99">
        <f>SUMIF('Sunday Races 6-12-22'!$B$11:$B$24,$B44,'Sunday Races 6-12-22'!$BO$11:$BO$24)</f>
        <v>0</v>
      </c>
      <c r="DG44" s="99">
        <f>SUMIF('Sunday Races 6-12-22'!$B$11:$B$24,$B44,'Sunday Races 6-12-22'!$BR$11:$BR$24)</f>
        <v>0</v>
      </c>
      <c r="DH44" s="99">
        <f>SUMIF('Saturday Races 6-18-22'!$B$11:$B$24,$B44,'Saturday Races 6-18-22'!$BF$11:$BF$24)</f>
        <v>0</v>
      </c>
      <c r="DI44" s="99">
        <f>SUMIF('Saturday Races 6-18-22'!$B$11:$B$24,$B44,'Saturday Races 6-18-22'!$BI$11:$BI$24)</f>
        <v>0</v>
      </c>
      <c r="DJ44" s="99">
        <f>SUMIF('Saturday Races 6-18-22'!$B$11:$B$24,$B44,'Saturday Races 6-18-22'!$BL$11:$BL$24)</f>
        <v>0</v>
      </c>
      <c r="DK44" s="99">
        <f>SUMIF('Saturday Races 6-18-22'!$B$11:$B$24,$B44,'Saturday Races 6-18-22'!$BO$11:$BO$24)</f>
        <v>0</v>
      </c>
      <c r="DL44" s="99">
        <f>SUMIF('Saturday Races 6-18-22'!$B$11:$B$24,$B44,'Saturday Races 6-18-22'!$BR$11:$BR$24)</f>
        <v>0</v>
      </c>
      <c r="DM44" s="99">
        <f>SUMIF('Caldwell Cup 6-25-22 TH'!$B$11:$B$25,$B44,'Caldwell Cup 6-25-22 TH'!$BF$11:$BF$25)</f>
        <v>0</v>
      </c>
      <c r="DN44" s="99">
        <f>SUMIF('Caldwell Cup 6-25-22 TH'!$B$11:$B$25,$B44,'Caldwell Cup 6-25-22 TH'!$BI$11:$BI$25)</f>
        <v>0</v>
      </c>
      <c r="DO44" s="99">
        <f>SUMIF('Caldwell Cup 6-25-22 TH'!$B$11:$B$25,$B44,'Caldwell Cup 6-25-22 TH'!$BL$11:$BL$25)</f>
        <v>0</v>
      </c>
      <c r="DP44" s="99">
        <f>SUMIF('Caldwell Cup 6-25-22 TH'!$B$11:$B$25,$B44,'Caldwell Cup 6-25-22 TH'!$BO$11:$BO$25)</f>
        <v>0</v>
      </c>
      <c r="DQ44" s="99">
        <f>SUMIF('Caldwell Cup 6-25-22 TH'!$B$11:$B$25,$B44,'Caldwell Cup 6-25-22 TH'!$BR$11:$BR$25)</f>
        <v>0</v>
      </c>
      <c r="DR44" s="99">
        <f>SUMIF('Caldwell Cup 6-25-22 FS'!$B$11:$B$18,$B44,'Caldwell Cup 6-25-22 FS'!$BF$11:$BF$18)</f>
        <v>0</v>
      </c>
      <c r="DS44" s="99">
        <f>SUMIF('Caldwell Cup 6-25-22 FS'!$B$11:$B$18,$B44,'Caldwell Cup 6-25-22 FS'!$BI$11:$BI$18)</f>
        <v>0</v>
      </c>
      <c r="DT44" s="99">
        <f>SUMIF('Caldwell Cup 6-25-22 FS'!$B$11:$B$18,$B44,'Caldwell Cup 6-25-22 FS'!$BL$11:$BL$18)</f>
        <v>0</v>
      </c>
      <c r="DU44" s="99">
        <f>SUMIF('Caldwell Cup 6-25-22 FS'!$B$11:$B$18,$B44,'Caldwell Cup 6-25-22 FS'!$BO$11:$BO$18)</f>
        <v>0</v>
      </c>
      <c r="DV44" s="99">
        <f>SUMIF('Caldwell Cup 6-25-22 FS'!$B$11:$B$18,$B44,'Caldwell Cup 6-25-22 FS'!$BR$11:$BR$18)</f>
        <v>0</v>
      </c>
      <c r="DW44" s="99">
        <f>SUMIF('Sunday Races 7-3-22'!$B$11:$B$25,$B44,'Sunday Races 7-3-22'!$BF$11:$BF$25)</f>
        <v>0</v>
      </c>
      <c r="DX44" s="99">
        <f>SUMIF('Sunday Races 7-3-22'!$B$11:$B$25,$B44,'Sunday Races 7-3-22'!$BI$11:$BI$25)</f>
        <v>0</v>
      </c>
      <c r="DY44" s="99">
        <f>SUMIF('Sunday Races 7-3-22'!$B$11:$B$25,$B44,'Sunday Races 7-3-22'!$BL$11:$BL$25)</f>
        <v>0</v>
      </c>
      <c r="DZ44" s="99">
        <f>SUMIF('Sunday Races 7-3-22'!$B$11:$B$25,$B44,'Sunday Races 7-3-22'!$BO$11:$BO$25)</f>
        <v>0</v>
      </c>
      <c r="EA44" s="99">
        <f>SUMIF('Sunday Races 7-3-22'!$B$11:$B$25,$B44,'Sunday Races 7-3-22'!$BR$11:$BR$25)</f>
        <v>0</v>
      </c>
      <c r="EB44" s="99">
        <f>SUMIF('Sunday Races 7-31-22'!$B$11:$B$25,$B44,'Sunday Races 7-31-22'!$BF$11:$BF$25)</f>
        <v>0</v>
      </c>
      <c r="EC44" s="99">
        <f>SUMIF('Sunday Races 7-31-22'!$B$11:$B$25,$B44,'Sunday Races 7-31-22'!$BI$11:$BI$25)</f>
        <v>0</v>
      </c>
      <c r="ED44" s="99">
        <f>SUMIF('Sunday Races 7-31-22'!$B$11:$B$25,$B44,'Sunday Races 7-31-22'!$BL$11:$BL$25)</f>
        <v>0</v>
      </c>
      <c r="EE44" s="99">
        <f>SUMIF('Sunday Races 7-31-22'!$B$11:$B$25,$B44,'Sunday Races 7-31-22'!$BO$11:$BO$25)</f>
        <v>0</v>
      </c>
      <c r="EF44" s="99">
        <f>SUMIF('Sunday Races 7-31-22'!$B$11:$B$25,$B44,'Sunday Races 7-31-22'!$BR$11:$BR$25)</f>
        <v>0</v>
      </c>
      <c r="EG44" s="99">
        <f>SUMIF('Sunday Races 8-14-22'!$B$11:$B$25,$B44,'Sunday Races 8-14-22'!$BF$11:$BF$25)</f>
        <v>0</v>
      </c>
      <c r="EH44" s="99">
        <f>SUMIF('Sunday Races 8-14-22'!$B$11:$B$25,$B44,'Sunday Races 8-14-22'!$BI$11:$BI$25)</f>
        <v>0</v>
      </c>
      <c r="EI44" s="99">
        <f>SUMIF('Sunday Races 8-14-22'!$B$11:$B$25,$B44,'Sunday Races 8-14-22'!$BL$11:$BL$25)</f>
        <v>0</v>
      </c>
      <c r="EJ44" s="99">
        <f>SUMIF('Sunday Races 8-14-22'!$B$11:$B$25,$B44,'Sunday Races 8-14-22'!$BO$11:$BO$25)</f>
        <v>0</v>
      </c>
      <c r="EK44" s="99">
        <f>SUMIF('Sunday Races 8-14-22'!$B$11:$B$25,$B44,'Sunday Races 8-14-22'!$BR$11:$BR$25)</f>
        <v>0</v>
      </c>
      <c r="EL44" s="99">
        <f>SUMIF('Saturday Races 8-20-22'!$B$11:$B$25,$B44,'Saturday Races 8-20-22'!$BF$11:$BF$25)</f>
        <v>0</v>
      </c>
      <c r="EM44" s="99">
        <f>SUMIF('Saturday Races 8-20-22'!$B$11:$B$25,$B44,'Saturday Races 8-20-22'!$BI$11:$BI$25)</f>
        <v>0</v>
      </c>
      <c r="EN44" s="99">
        <f>SUMIF('Saturday Races 8-20-22'!$B$11:$B$25,$B44,'Saturday Races 8-20-22'!$BL$11:$BL$25)</f>
        <v>0</v>
      </c>
      <c r="EO44" s="99">
        <f>SUMIF('Saturday Races 8-20-22'!$B$11:$B$25,$B44,'Saturday Races 8-20-22'!$BO$11:$BO$25)</f>
        <v>0</v>
      </c>
      <c r="EP44" s="99">
        <f>SUMIF('Saturday Races 8-20-22'!$B$11:$B$25,$B44,'Saturday Races 8-20-22'!$BR$11:$BR$25)</f>
        <v>0</v>
      </c>
      <c r="EQ44" s="99">
        <f>SUMIF('Sunday Races 9-11-22'!$B$11:$B$20,$B44,'Sunday Races 9-11-22'!$BF$11:$BF$20)</f>
        <v>0</v>
      </c>
      <c r="ER44" s="99">
        <f>SUMIF('Sunday Races 9-11-22'!$B$11:$B$20,$B44,'Sunday Races 9-11-22'!$BI$11:$BI$20)</f>
        <v>0</v>
      </c>
      <c r="ES44" s="99">
        <f>SUMIF('Sunday Races 9-11-22'!$B$11:$B$20,$B44,'Sunday Races 9-11-22'!$BL$11:$BL$20)</f>
        <v>0</v>
      </c>
      <c r="ET44" s="99">
        <f>SUMIF('Sunday Races 9-11-22'!$B$11:$B$20,$B44,'Sunday Races 9-11-22'!$BO$11:$BO$20)</f>
        <v>0</v>
      </c>
      <c r="EU44" s="99">
        <f>SUMIF('Sunday Races 9-11-22'!$B$11:$B$20,$B44,'Sunday Races 9-11-22'!$BR$11:$BR$20)</f>
        <v>0</v>
      </c>
      <c r="EV44" s="99">
        <f>SUMIF('2022-09-17 Leukemia Cup TH'!$B$11:$B$26,$B44,'2022-09-17 Leukemia Cup TH'!$BF$11:$BF$26)</f>
        <v>0</v>
      </c>
      <c r="EW44" s="99">
        <f>SUMIF('2022-09-17 Leukemia Cup TH'!$B$11:$B$26,$B44,'2022-09-17 Leukemia Cup TH'!$BI$11:$BI$26)</f>
        <v>0</v>
      </c>
      <c r="EX44" s="99">
        <f>SUMIF('2022-09-17 Leukemia Cup TH'!$B$11:$B$26,$B44,'2022-09-17 Leukemia Cup TH'!$BL$11:$BL$26)</f>
        <v>0</v>
      </c>
      <c r="EY44" s="99">
        <f>SUMIF('2022-09-17 Leukemia Cup TH'!$B$11:$B$26,$B44,'2022-09-17 Leukemia Cup TH'!$BO$11:$BO$26)</f>
        <v>0</v>
      </c>
      <c r="EZ44" s="99">
        <f>SUMIF('2022-09-17 Leukemia Cup TH'!$B$11:$B$26,$B44,'2022-09-17 Leukemia Cup TH'!$BR$11:$BR$26)</f>
        <v>0</v>
      </c>
      <c r="FA44" s="99">
        <f>SUMIF('Smith-Berry LDR 9-24-22'!$B$11:$B$28,$B44,'Smith-Berry LDR 9-24-22'!$BF$11:$BF$28)</f>
        <v>0</v>
      </c>
      <c r="FB44" s="99">
        <f>SUMIF('Smith-Berry LDR 9-24-22'!$B$11:$B$28,$B44,'Smith-Berry LDR 9-24-22'!$BI$11:$BI$28)</f>
        <v>0</v>
      </c>
      <c r="FC44" s="99">
        <f>SUMIF('Smith-Berry LDR 9-24-22'!$B$11:$B$28,$B44,'Smith-Berry LDR 9-24-22'!$BL$11:$BL$28)</f>
        <v>0</v>
      </c>
      <c r="FD44" s="99">
        <f>SUMIF('Smith-Berry LDR 9-24-22'!$B$11:$B$28,$B44,'Smith-Berry LDR 9-24-22'!$BO$11:$BO$28)</f>
        <v>0</v>
      </c>
      <c r="FE44" s="99">
        <f>SUMIF('Smith-Berry LDR 9-24-22'!$B$11:$B$28,$B44,'Smith-Berry LDR 9-24-22'!$BR$11:$BR$28)</f>
        <v>0</v>
      </c>
      <c r="FF44" s="99">
        <f>SUMIF('Sunday Races 10-9-22'!$B$11:$B$15,$B44,'Sunday Races 10-9-22'!$BF$11:$BF$15)</f>
        <v>0</v>
      </c>
      <c r="FG44" s="99">
        <f>SUMIF('Sunday Races 10-9-22'!$B$11:$B$15,$B44,'Sunday Races 10-9-22'!$BI$11:$BI$15)</f>
        <v>0</v>
      </c>
      <c r="FH44" s="99">
        <f>SUMIF('Sunday Races 10-9-22'!$B$11:$B$15,$B44,'Sunday Races 10-9-22'!$BL$11:$BL$15)</f>
        <v>0</v>
      </c>
      <c r="FI44" s="99">
        <f>SUMIF('Sunday Races 10-9-22'!$B$11:$B$15,$B44,'Sunday Races 10-9-22'!$BO$11:$BO$15)</f>
        <v>0</v>
      </c>
      <c r="FJ44" s="99">
        <f>SUMIF('Sunday Races 10-9-22'!$B$11:$B$15,$B44,'Sunday Races 10-9-22'!$BR$11:$BR$15)</f>
        <v>0</v>
      </c>
      <c r="FK44" s="99">
        <f>SUMIF('Great Pumpkin Regatta 10-15-22'!$B$11:$B$53,$B44,'Great Pumpkin Regatta 10-15-22'!$BF$11:$BF$53)</f>
        <v>16</v>
      </c>
      <c r="FL44" s="99">
        <f>SUMIF('Great Pumpkin Regatta 10-15-22'!$B$11:$B$53,$B44,'Great Pumpkin Regatta 10-15-22'!$BI$11:$BI$53)</f>
        <v>15</v>
      </c>
      <c r="FM44" s="99">
        <f>SUMIF('Great Pumpkin Regatta 10-15-22'!$B$11:$B$53,$B44,'Great Pumpkin Regatta 10-15-22'!$BL$11:$BL$53)</f>
        <v>13</v>
      </c>
      <c r="FN44" s="99">
        <f>SUMIF('Great Pumpkin Regatta 10-15-22'!$B$11:$B$53,$B44,'Great Pumpkin Regatta 10-15-22'!$BO$11:$BO$53)</f>
        <v>1</v>
      </c>
      <c r="FO44" s="99">
        <f>SUMIF('Great Pumpkin Regatta 10-15-22'!$B$11:$B$53,$B44,'Great Pumpkin Regatta 10-15-22'!$BR$11:$BR$53)</f>
        <v>0</v>
      </c>
      <c r="FP44" s="99">
        <f>SUMIF('Sunday Races 10-23-22'!$B$11:$B$16,$B44,'Sunday Races 10-23-22'!$BF$11:$BF$16)</f>
        <v>0</v>
      </c>
      <c r="FQ44" s="99">
        <f>SUMIF('Sunday Races 10-23-22'!$B$11:$B$16,$B44,'Sunday Races 10-23-22'!$BI$11:$BI$16)</f>
        <v>0</v>
      </c>
      <c r="FR44" s="99">
        <f>SUMIF('Sunday Races 10-23-22'!$B$11:$B$16,$B44,'Sunday Races 10-23-22'!$BL$11:$BL$16)</f>
        <v>0</v>
      </c>
      <c r="FS44" s="99">
        <f>SUMIF('Sunday Races 10-23-22'!$B$11:$B$16,$B44,'Sunday Races 10-23-22'!$BO$11:$BO$16)</f>
        <v>0</v>
      </c>
      <c r="FT44" s="99">
        <f>SUMIF('Sunday Races 10-23-22'!$B$11:$B$16,$B44,'Sunday Races 10-23-22'!$BR$11:$BR$16)</f>
        <v>0</v>
      </c>
      <c r="FU44" s="100"/>
      <c r="FV44" s="101"/>
      <c r="FW44" s="102">
        <f t="shared" si="54"/>
        <v>16</v>
      </c>
      <c r="FX44" s="102">
        <f t="shared" si="54"/>
        <v>15</v>
      </c>
      <c r="FY44" s="102">
        <f t="shared" si="54"/>
        <v>13</v>
      </c>
      <c r="FZ44" s="102">
        <f t="shared" si="54"/>
        <v>1</v>
      </c>
      <c r="GA44" s="102">
        <f t="shared" si="54"/>
        <v>0</v>
      </c>
      <c r="GB44" s="102">
        <f t="shared" si="54"/>
        <v>0</v>
      </c>
      <c r="GC44" s="102">
        <f t="shared" si="54"/>
        <v>0</v>
      </c>
      <c r="GD44" s="102">
        <f t="shared" si="54"/>
        <v>0</v>
      </c>
      <c r="GE44" s="102">
        <f t="shared" si="54"/>
        <v>0</v>
      </c>
      <c r="GF44" s="102">
        <f t="shared" si="54"/>
        <v>0</v>
      </c>
      <c r="GG44" s="102">
        <f t="shared" si="42"/>
        <v>0</v>
      </c>
      <c r="GH44" s="102">
        <f t="shared" si="42"/>
        <v>0</v>
      </c>
      <c r="GI44" s="102">
        <f t="shared" si="42"/>
        <v>0</v>
      </c>
      <c r="GJ44" s="102">
        <f t="shared" si="42"/>
        <v>0</v>
      </c>
      <c r="GK44" s="102">
        <f t="shared" si="42"/>
        <v>0</v>
      </c>
      <c r="GL44" s="102">
        <f t="shared" si="42"/>
        <v>0</v>
      </c>
      <c r="GM44" s="102">
        <f t="shared" si="42"/>
        <v>0</v>
      </c>
      <c r="GN44" s="102">
        <f t="shared" si="42"/>
        <v>0</v>
      </c>
      <c r="GO44" s="102">
        <f t="shared" si="42"/>
        <v>0</v>
      </c>
      <c r="GP44" s="102">
        <f t="shared" si="42"/>
        <v>0</v>
      </c>
      <c r="GQ44" s="102">
        <f t="shared" si="43"/>
        <v>0</v>
      </c>
      <c r="GR44" s="102">
        <f t="shared" si="43"/>
        <v>0</v>
      </c>
      <c r="GS44" s="102">
        <f t="shared" si="43"/>
        <v>0</v>
      </c>
      <c r="GT44" s="102">
        <f t="shared" si="43"/>
        <v>0</v>
      </c>
      <c r="GU44" s="102">
        <f t="shared" si="43"/>
        <v>0</v>
      </c>
      <c r="GV44" s="102">
        <f t="shared" si="43"/>
        <v>0</v>
      </c>
      <c r="GW44" s="102">
        <f t="shared" si="43"/>
        <v>0</v>
      </c>
      <c r="GX44" s="102">
        <f t="shared" si="43"/>
        <v>0</v>
      </c>
      <c r="GY44" s="102">
        <f t="shared" si="43"/>
        <v>0</v>
      </c>
      <c r="GZ44" s="102">
        <f t="shared" si="43"/>
        <v>0</v>
      </c>
      <c r="HA44" s="102">
        <f t="shared" si="44"/>
        <v>0</v>
      </c>
      <c r="HB44" s="102">
        <f t="shared" si="44"/>
        <v>0</v>
      </c>
      <c r="HC44" s="102">
        <f t="shared" si="44"/>
        <v>0</v>
      </c>
      <c r="HD44" s="102">
        <f t="shared" si="44"/>
        <v>0</v>
      </c>
      <c r="HE44" s="102">
        <f t="shared" si="44"/>
        <v>0</v>
      </c>
      <c r="HF44" s="102">
        <f t="shared" si="44"/>
        <v>0</v>
      </c>
      <c r="HG44" s="102">
        <f t="shared" si="44"/>
        <v>0</v>
      </c>
      <c r="HH44" s="102">
        <f t="shared" si="44"/>
        <v>0</v>
      </c>
      <c r="HI44" s="102">
        <f t="shared" si="44"/>
        <v>0</v>
      </c>
      <c r="HJ44" s="102">
        <f t="shared" si="44"/>
        <v>0</v>
      </c>
      <c r="HK44" s="102">
        <f t="shared" si="45"/>
        <v>0</v>
      </c>
      <c r="HL44" s="102">
        <f t="shared" si="45"/>
        <v>0</v>
      </c>
      <c r="HM44" s="102">
        <f t="shared" si="45"/>
        <v>0</v>
      </c>
      <c r="HN44" s="102">
        <f t="shared" si="45"/>
        <v>0</v>
      </c>
      <c r="HO44" s="102">
        <f t="shared" si="45"/>
        <v>0</v>
      </c>
      <c r="HP44" s="102">
        <f t="shared" si="45"/>
        <v>0</v>
      </c>
      <c r="HQ44" s="102">
        <f t="shared" si="45"/>
        <v>0</v>
      </c>
      <c r="HR44" s="102">
        <f t="shared" si="45"/>
        <v>0</v>
      </c>
      <c r="HS44" s="102">
        <f t="shared" si="45"/>
        <v>0</v>
      </c>
      <c r="HT44" s="102">
        <f t="shared" si="45"/>
        <v>0</v>
      </c>
      <c r="HU44" s="102">
        <f t="shared" si="46"/>
        <v>0</v>
      </c>
      <c r="HV44" s="102">
        <f t="shared" si="46"/>
        <v>0</v>
      </c>
      <c r="HW44" s="102">
        <f t="shared" si="46"/>
        <v>0</v>
      </c>
      <c r="HX44" s="102">
        <f t="shared" si="46"/>
        <v>0</v>
      </c>
      <c r="HY44" s="102">
        <f t="shared" si="46"/>
        <v>0</v>
      </c>
      <c r="HZ44" s="102">
        <f t="shared" si="46"/>
        <v>0</v>
      </c>
      <c r="IA44" s="102">
        <f t="shared" si="46"/>
        <v>0</v>
      </c>
      <c r="IB44" s="102">
        <f t="shared" si="46"/>
        <v>0</v>
      </c>
      <c r="IC44" s="102">
        <f t="shared" si="46"/>
        <v>0</v>
      </c>
      <c r="ID44" s="102">
        <f t="shared" si="46"/>
        <v>0</v>
      </c>
      <c r="IE44" s="102">
        <f t="shared" si="53"/>
        <v>0</v>
      </c>
      <c r="IF44" s="102">
        <f t="shared" si="53"/>
        <v>0</v>
      </c>
      <c r="IG44" s="102">
        <f t="shared" si="53"/>
        <v>0</v>
      </c>
      <c r="IH44" s="102">
        <f t="shared" si="53"/>
        <v>0</v>
      </c>
      <c r="II44" s="102">
        <f t="shared" si="53"/>
        <v>0</v>
      </c>
      <c r="IJ44" s="102">
        <f t="shared" si="53"/>
        <v>0</v>
      </c>
      <c r="IK44" s="102">
        <f t="shared" si="53"/>
        <v>0</v>
      </c>
      <c r="IL44" s="102">
        <f t="shared" si="53"/>
        <v>0</v>
      </c>
      <c r="IM44" s="102">
        <f t="shared" si="53"/>
        <v>0</v>
      </c>
      <c r="IN44" s="102">
        <f t="shared" si="53"/>
        <v>0</v>
      </c>
      <c r="IO44" s="102">
        <f t="shared" si="53"/>
        <v>0</v>
      </c>
      <c r="IP44" s="102">
        <f t="shared" si="53"/>
        <v>0</v>
      </c>
      <c r="IQ44" s="102">
        <f t="shared" si="53"/>
        <v>0</v>
      </c>
      <c r="IR44" s="102">
        <f t="shared" si="53"/>
        <v>0</v>
      </c>
      <c r="IS44" s="102">
        <f t="shared" si="53"/>
        <v>0</v>
      </c>
      <c r="IU44" s="99">
        <f>SUMIF('2021 Club Championship Crew'!$B$11:$B$14,$B44,'2021 Club Championship Crew'!$BN$11:$BN$14)</f>
        <v>0</v>
      </c>
      <c r="IV44" s="99">
        <f>SUMIF('2021 Club Championship Crew'!$B$11:$B$14,$B44,'2021 Club Championship Crew'!$BQ$11:$BQ$14)</f>
        <v>0</v>
      </c>
      <c r="IW44" s="99">
        <f>SUMIF('2021 Club Championship Crew'!$B$11:$B$14,$B44,'2021 Club Championship Crew'!$BT$11:$BT$14)</f>
        <v>0</v>
      </c>
      <c r="IX44" s="99">
        <f>SUMIF('2021 Club Championship Crew'!$B$11:$B$14,$B44,'2021 Club Championship Crew'!$BW$11:$BW$14)</f>
        <v>0</v>
      </c>
      <c r="IY44" s="99">
        <f>SUMIF('2021 Club Championship Crew'!$B$11:$B$14,$B44,'2021 Club Championship Crew'!$CC$11:$CC$14)</f>
        <v>0</v>
      </c>
    </row>
    <row r="45" spans="1:259" ht="15" customHeight="1" x14ac:dyDescent="0.2">
      <c r="A45" s="400" t="s">
        <v>1376</v>
      </c>
      <c r="B45" s="103" t="s">
        <v>873</v>
      </c>
      <c r="C45" s="96">
        <f t="shared" si="48"/>
        <v>4</v>
      </c>
      <c r="D45" s="97">
        <f t="shared" si="49"/>
        <v>42</v>
      </c>
      <c r="E45" s="96">
        <f t="shared" si="50"/>
        <v>42</v>
      </c>
      <c r="F45" s="98">
        <f t="shared" si="51"/>
        <v>0.105</v>
      </c>
      <c r="G45" s="99">
        <f>SUMIF('Saturday Race 11-06-21'!$B$11:$B$24,$B45,'Saturday Race 11-06-21'!$BF$11:$BF$24)</f>
        <v>0</v>
      </c>
      <c r="H45" s="99">
        <f>SUMIF('Saturday Race 11-06-21'!$B$11:$B$24,$B45,'Saturday Race 11-06-21'!$BI$11:$BI$24)</f>
        <v>0</v>
      </c>
      <c r="I45" s="99">
        <f>SUMIF('Saturday Race 11-06-21'!$B$11:$B$24,$B45,'Saturday Race 11-06-21'!$BL$11:$BL$24)</f>
        <v>0</v>
      </c>
      <c r="J45" s="99">
        <f>SUMIF('Saturday Race 11-06-21'!$B$11:$B$24,$B45,'Saturday Race 11-06-21'!$BO$11:$BO$24)</f>
        <v>0</v>
      </c>
      <c r="K45" s="99">
        <f>SUMIF('Saturday Race 11-06-21'!$B$11:$B$24,$B45,'Saturday Race 11-06-21'!$BR$11:$BR$24)</f>
        <v>0</v>
      </c>
      <c r="L45" s="99">
        <f>SUMIF('Saturday Race 11-20-21'!$B$11:$B$24,$B45,'Saturday Race 11-20-21'!$BF$11:$BF$24)</f>
        <v>0</v>
      </c>
      <c r="M45" s="99">
        <f>SUMIF('Saturday Race 11-20-21'!$B$11:$B$24,$B45,'Saturday Race 11-20-21'!$BI$11:$BI$24)</f>
        <v>0</v>
      </c>
      <c r="N45" s="99">
        <f>SUMIF('Saturday Race 11-20-21'!$B$11:$B$24,$B45,'Saturday Race 11-20-21'!$BL$11:$BL$24)</f>
        <v>0</v>
      </c>
      <c r="O45" s="99">
        <f>SUMIF('Saturday Race 11-20-21'!$B$11:$B$24,$B45,'Saturday Race 11-20-21'!$BO$11:$BO$24)</f>
        <v>0</v>
      </c>
      <c r="P45" s="99">
        <f>SUMIF('Saturday Race 11-20-21'!$B$11:$B$24,$B45,'Saturday Race 11-20-21'!$BR$11:$BR$24)</f>
        <v>0</v>
      </c>
      <c r="Q45" s="99">
        <f>SUMIF('One Day 12-04-21 Scots'!$B$11:$B$24,$B45,'One Day 12-04-21 Scots'!$BF$11:$BF$24)</f>
        <v>0</v>
      </c>
      <c r="R45" s="99">
        <f>SUMIF('One Day 12-04-21 Scots'!$B$11:$B$24,$B45,'One Day 12-04-21 Scots'!$BI$11:$BI$24)</f>
        <v>0</v>
      </c>
      <c r="S45" s="99">
        <f>SUMIF('One Day 12-04-21 Scots'!$B$11:$B$24,$B45,'One Day 12-04-21 Scots'!$BL$11:$BL$24)</f>
        <v>0</v>
      </c>
      <c r="T45" s="99">
        <f>SUMIF('One Day 12-04-21 Scots'!$B$11:$B$24,$B45,'One Day 12-04-21 Scots'!$BO$11:$BO$24)</f>
        <v>0</v>
      </c>
      <c r="U45" s="99">
        <f>SUMIF('One Day 12-04-21 Scots'!$B$11:$B$24,$B45,'One Day 12-04-21 Scots'!$BR$11:$BR$24)</f>
        <v>0</v>
      </c>
      <c r="V45" s="99">
        <f>SUMIF('One Day 12-04-21 Thistles'!$B$11:$B$25,$B45,'One Day 12-04-21 Thistles'!$BF$11:$BF$25)</f>
        <v>0</v>
      </c>
      <c r="W45" s="99">
        <f>SUMIF('One Day 12-04-21 Thistles'!$B$11:$B$25,$B45,'One Day 12-04-21 Thistles'!$BI$11:$BI$25)</f>
        <v>0</v>
      </c>
      <c r="X45" s="99">
        <f>SUMIF('One Day 12-04-21 Thistles'!$B$11:$B$25,$B45,'One Day 12-04-21 Thistles'!$BL$11:$BL$25)</f>
        <v>0</v>
      </c>
      <c r="Y45" s="99">
        <f>SUMIF('One Day 12-04-21 Thistles'!$B$11:$B$25,$B45,'One Day 12-04-21 Thistles'!$BO$11:$BO$25)</f>
        <v>0</v>
      </c>
      <c r="Z45" s="99">
        <f>SUMIF('One Day 12-04-21 Thistles'!$B$11:$B$25,$B45,'One Day 12-04-21 Thistles'!$BR$11:$BR$25)</f>
        <v>0</v>
      </c>
      <c r="AA45" s="99">
        <f>SUMIF('Saturday Race 1-08-22'!$B$11:$B$20,$B45,'Saturday Race 1-08-22'!$BF$11:$BF$20)</f>
        <v>0</v>
      </c>
      <c r="AB45" s="99">
        <f>SUMIF('Saturday Race 1-08-22'!$B$11:$B$20,$B45,'Saturday Race 1-08-22'!$BI$11:$BI$20)</f>
        <v>0</v>
      </c>
      <c r="AC45" s="99">
        <f>SUMIF('Saturday Race 1-08-22'!$B$11:$B$20,$B45,'Saturday Race 1-08-22'!$BL$11:$BL$20)</f>
        <v>0</v>
      </c>
      <c r="AD45" s="99">
        <f>SUMIF('Saturday Race 1-08-22'!$B$11:$B$20,$B45,'Saturday Race 1-08-22'!$BO$11:$BO$20)</f>
        <v>0</v>
      </c>
      <c r="AE45" s="99">
        <f>SUMIF('Saturday Race 1-08-22'!$B$11:$B$20,$B45,'Saturday Race 1-08-22'!$BR$11:$BR$20)</f>
        <v>0</v>
      </c>
      <c r="AF45" s="99">
        <f>SUMIF('Saturday Race 1-22-22'!$B$11:$B$20,$B45,'Saturday Race 1-22-22'!$BF$11:$BF$20)</f>
        <v>0</v>
      </c>
      <c r="AG45" s="99">
        <f>SUMIF('Saturday Race 1-22-22'!$B$11:$B$20,$B45,'Saturday Race 1-22-22'!$BI$11:$BI$20)</f>
        <v>0</v>
      </c>
      <c r="AH45" s="99">
        <f>SUMIF('Saturday Race 1-22-22'!$B$11:$B$20,$B45,'Saturday Race 1-22-22'!$BL$11:$BL$20)</f>
        <v>0</v>
      </c>
      <c r="AI45" s="99">
        <f>SUMIF('Saturday Race 1-22-22'!$B$11:$B$20,$B45,'Saturday Race 1-22-22'!$BO$11:$BO$20)</f>
        <v>0</v>
      </c>
      <c r="AJ45" s="99">
        <f>SUMIF('Saturday Race 1-22-22'!$B$11:$B$20,$B45,'Saturday Race 1-22-22'!$BR$11:$BR$20)</f>
        <v>0</v>
      </c>
      <c r="AK45" s="99">
        <f>SUMIF('Sunday Race 2-6-22'!$B$11:$B$20,$B45,'Sunday Race 2-6-22'!$BF$11:$BF$20)</f>
        <v>0</v>
      </c>
      <c r="AL45" s="99">
        <f>SUMIF('Sunday Race 2-6-22'!$B$11:$B$20,$B45,'Sunday Race 2-6-22'!$BI$11:$BI$20)</f>
        <v>0</v>
      </c>
      <c r="AM45" s="99">
        <f>SUMIF('Sunday Race 2-6-22'!$B$11:$B$20,$B45,'Sunday Race 2-6-22'!$BL$11:$BL$20)</f>
        <v>0</v>
      </c>
      <c r="AN45" s="99">
        <f>SUMIF('Sunday Race 2-6-22'!$B$11:$B$20,$B45,'Sunday Race 2-6-22'!$BO$11:$BO$20)</f>
        <v>0</v>
      </c>
      <c r="AO45" s="99">
        <f>SUMIF('Sunday Race 2-6-22'!$B$11:$B$20,$B45,'Sunday Race 2-6-22'!$BR$11:$BR$20)</f>
        <v>0</v>
      </c>
      <c r="AP45" s="99">
        <f>SUMIF('Chili One Day 2-12-22 Scots'!$B$11:$B$20,$B45,'Chili One Day 2-12-22 Scots'!$BF$11:$BF$20)</f>
        <v>0</v>
      </c>
      <c r="AQ45" s="99">
        <f>SUMIF('Chili One Day 2-12-22 Scots'!$B$11:$B$20,$B45,'Chili One Day 2-12-22 Scots'!$BI$11:$BI$20)</f>
        <v>0</v>
      </c>
      <c r="AR45" s="99">
        <f>SUMIF('Chili One Day 2-12-22 Scots'!$B$11:$B$20,$B45,'Chili One Day 2-12-22 Scots'!$BL$11:$BL$20)</f>
        <v>0</v>
      </c>
      <c r="AS45" s="99">
        <f>SUMIF('Chili One Day 2-12-22 Scots'!$B$11:$B$20,$B45,'Chili One Day 2-12-22 Scots'!$BO$11:$BO$20)</f>
        <v>0</v>
      </c>
      <c r="AT45" s="99">
        <f>SUMIF('Chili One Day 2-12-22 Scots'!$B$11:$B$20,$B45,'Chili One Day 2-12-22 Scots'!$BR$11:$BR$20)</f>
        <v>0</v>
      </c>
      <c r="AU45" s="99">
        <f>SUMIF('Chili One Day 2-12-22 Thistles'!$B$11:$B$20,$B45,'Chili One Day 2-12-22 Thistles'!$BF$11:$BF$20)</f>
        <v>0</v>
      </c>
      <c r="AV45" s="99">
        <f>SUMIF('Chili One Day 2-12-22 Thistles'!$B$11:$B$20,$B45,'Chili One Day 2-12-22 Thistles'!$BI$11:$BI$20)</f>
        <v>0</v>
      </c>
      <c r="AW45" s="99">
        <f>SUMIF('Chili One Day 2-12-22 Thistles'!$B$11:$B$20,$B45,'Chili One Day 2-12-22 Thistles'!$BL$11:$BL$20)</f>
        <v>0</v>
      </c>
      <c r="AX45" s="99">
        <f>SUMIF('Chili One Day 2-12-22 Thistles'!$B$11:$B$20,$B45,'Chili One Day 2-12-22 Thistles'!$BO$11:$BO$20)</f>
        <v>0</v>
      </c>
      <c r="AY45" s="99">
        <f>SUMIF('Chili One Day 2-12-22 Thistles'!$B$11:$B$20,$B45,'Chili One Day 2-12-22 Thistles'!$BR$11:$BR$20)</f>
        <v>0</v>
      </c>
      <c r="AZ45" s="99">
        <f>SUMIF('Sunday Race 2-20-22'!$B$11:$B$20,$B45,'Sunday Race 2-20-22'!$BF$11:$BF$20)</f>
        <v>0</v>
      </c>
      <c r="BA45" s="99">
        <f>SUMIF('Sunday Race 2-20-22'!$B$11:$B$20,$B45,'Sunday Race 2-20-22'!$BI$11:$BI$20)</f>
        <v>0</v>
      </c>
      <c r="BB45" s="99">
        <f>SUMIF('Sunday Race 2-20-22'!$B$11:$B$20,$B45,'Sunday Race 2-20-22'!$BL$11:$BL$20)</f>
        <v>0</v>
      </c>
      <c r="BC45" s="99">
        <f>SUMIF('Sunday Race 2-20-22'!$B$11:$B$20,$B45,'Sunday Race 2-20-22'!$BO$11:$BO$20)</f>
        <v>0</v>
      </c>
      <c r="BD45" s="99">
        <f>SUMIF('Sunday Race 2-20-22'!$B$11:$B$20,$B45,'Sunday Race 2-20-22'!$BR$11:$BR$20)</f>
        <v>0</v>
      </c>
      <c r="BE45" s="99">
        <f>SUMIF('Sunday Race 2-27-22'!$B$11:$B$20,$B45,'Sunday Race 2-27-22'!$BF$11:$BF$20)</f>
        <v>0</v>
      </c>
      <c r="BF45" s="99">
        <f>SUMIF('Sunday Race 2-27-22'!$B$11:$B$20,$B45,'Sunday Race 2-27-22'!$BI$11:$BI$20)</f>
        <v>0</v>
      </c>
      <c r="BG45" s="99">
        <f>SUMIF('Sunday Race 2-27-22'!$B$11:$B$20,$B45,'Sunday Race 2-27-22'!$BL$11:$BL$20)</f>
        <v>0</v>
      </c>
      <c r="BH45" s="99">
        <f>SUMIF('Sunday Race 2-27-22'!$B$11:$B$20,$B45,'Sunday Race 2-27-22'!$BO$11:$BO$20)</f>
        <v>0</v>
      </c>
      <c r="BI45" s="99">
        <f>SUMIF('Sunday Race 2-27-22'!$B$11:$B$20,$B45,'Sunday Race 2-27-22'!$BR$11:$BR$20)</f>
        <v>0</v>
      </c>
      <c r="BJ45" s="99">
        <f>SUMIF('Sunday Race 3-13-22'!$B$11:$B$21,$B45,'Sunday Race 3-13-22'!$BF$11:$BF$21)</f>
        <v>0</v>
      </c>
      <c r="BK45" s="99">
        <f>SUMIF('Sunday Race 3-13-22'!$B$11:$B$21,$B45,'Sunday Race 3-13-22'!$BI$11:$BI$21)</f>
        <v>0</v>
      </c>
      <c r="BL45" s="99">
        <f>SUMIF('Sunday Race 3-13-22'!$B$11:$B$21,$B45,'Sunday Race 3-13-22'!$BL$11:$BL$21)</f>
        <v>0</v>
      </c>
      <c r="BM45" s="99">
        <f>SUMIF('Sunday Race 3-13-22'!$B$11:$B$21,$B45,'Sunday Race 3-13-22'!$BO$11:$BO$21)</f>
        <v>0</v>
      </c>
      <c r="BN45" s="99">
        <f>SUMIF('Sunday Race 3-13-22'!$B$11:$B$21,$B45,'Sunday Race 3-13-22'!$BR$11:$BR$21)</f>
        <v>0</v>
      </c>
      <c r="BO45" s="99">
        <f>SUMIF('Saturday Race 3-19-22'!$B$11:$B$26,$B45,'Saturday Race 3-19-22'!$BF$11:$BF$26)</f>
        <v>0</v>
      </c>
      <c r="BP45" s="99">
        <f>SUMIF('Saturday Race 3-19-22'!$B$11:$B$26,$B45,'Saturday Race 3-19-22'!$BI$11:$BI$26)</f>
        <v>0</v>
      </c>
      <c r="BQ45" s="99">
        <f>SUMIF('Saturday Race 3-19-22'!$B$11:$B$26,$B45,'Saturday Race 3-19-22'!$BL$11:$BL$26)</f>
        <v>0</v>
      </c>
      <c r="BR45" s="99">
        <f>SUMIF('Saturday Race 3-19-22'!$B$11:$B$26,$B45,'Saturday Race 3-19-22'!$BO$11:$BO$26)</f>
        <v>0</v>
      </c>
      <c r="BS45" s="99">
        <f>SUMIF('Saturday Race 3-19-22'!$B$11:$B$26,$B45,'Saturday Race 3-19-22'!$BR$11:$BR$26)</f>
        <v>0</v>
      </c>
      <c r="BT45" s="99">
        <f>SUMIF('Sunday Races 4-10-22'!$B$11:$B$26,$B45,'Sunday Races 4-10-22'!$BF$11:$BF$26)</f>
        <v>0</v>
      </c>
      <c r="BU45" s="99">
        <f>SUMIF('Sunday Races 4-10-22'!$B$11:$B$26,$B45,'Sunday Races 4-10-22'!$BI$11:$BI$26)</f>
        <v>0</v>
      </c>
      <c r="BV45" s="99">
        <f>SUMIF('Sunday Races 4-10-22'!$B$11:$B$26,$B45,'Sunday Races 4-10-22'!$BL$11:$BL$26)</f>
        <v>0</v>
      </c>
      <c r="BW45" s="99">
        <f>SUMIF('Sunday Races 4-10-22'!$B$11:$B$26,$B45,'Sunday Races 4-10-22'!$BO$11:$BO$26)</f>
        <v>0</v>
      </c>
      <c r="BX45" s="99">
        <f>SUMIF('Sunday Races 4-10-22'!$B$11:$B$26,$B45,'Sunday Races 4-10-22'!$BR$11:$BR$26)</f>
        <v>0</v>
      </c>
      <c r="BY45" s="99">
        <f>SUMIF('Easter One Day 4-16-22 FS'!$B$11:$B$26,$B45,'Easter One Day 4-16-22 FS'!$BF$11:$BF$26)</f>
        <v>0</v>
      </c>
      <c r="BZ45" s="99">
        <f>SUMIF('Easter One Day 4-16-22 FS'!$B$11:$B$26,$B45,'Easter One Day 4-16-22 FS'!$BI$11:$BI$26)</f>
        <v>0</v>
      </c>
      <c r="CA45" s="99">
        <f>SUMIF('Easter One Day 4-16-22 FS'!$B$11:$B$26,$B45,'Easter One Day 4-16-22 FS'!$BL$11:$BL$26)</f>
        <v>0</v>
      </c>
      <c r="CB45" s="99">
        <f>SUMIF('Easter One Day 4-16-22 FS'!$B$11:$B$26,$B45,'Easter One Day 4-16-22 FS'!$BO$11:$BO$26)</f>
        <v>0</v>
      </c>
      <c r="CC45" s="99">
        <f>SUMIF('Easter One Day 4-16-22 FS'!$B$11:$B$26,$B45,'Easter One Day 4-16-22 FS'!$BR$11:$BR$26)</f>
        <v>0</v>
      </c>
      <c r="CD45" s="99">
        <f>SUMIF('Easter One Day 4-16-22 TH'!$B$11:$B$26,$B45,'Easter One Day 4-16-22 TH'!$BF$11:$BF$26)</f>
        <v>0</v>
      </c>
      <c r="CE45" s="99">
        <f>SUMIF('Easter One Day 4-16-22 TH'!$B$11:$B$26,$B45,'Easter One Day 4-16-22 TH'!$BI$11:$BI$26)</f>
        <v>0</v>
      </c>
      <c r="CF45" s="99">
        <f>SUMIF('Easter One Day 4-16-22 TH'!$B$11:$B$26,$B45,'Easter One Day 4-16-22 TH'!$BL$11:$BL$26)</f>
        <v>0</v>
      </c>
      <c r="CG45" s="99">
        <f>SUMIF('Easter One Day 4-16-22 TH'!$B$11:$B$26,$B45,'Easter One Day 4-16-22 TH'!$BO$11:$BO$26)</f>
        <v>0</v>
      </c>
      <c r="CH45" s="99">
        <f>SUMIF('Easter One Day 4-16-22 TH'!$B$11:$B$26,$B45,'Easter One Day 4-16-22 TH'!$BR$11:$BR$26)</f>
        <v>0</v>
      </c>
      <c r="CI45" s="99">
        <f>SUMIF('Sunday Races 5-1-22'!$B$11:$B$28,$B45,'Sunday Races 5-1-22'!$BF$11:$BF$28)</f>
        <v>0</v>
      </c>
      <c r="CJ45" s="99">
        <f>SUMIF('Sunday Races 5-1-22'!$B$11:$B$28,$B45,'Sunday Races 5-1-22'!$BI$11:$BI$28)</f>
        <v>0</v>
      </c>
      <c r="CK45" s="99">
        <f>SUMIF('Sunday Races 5-1-22'!$B$11:$B$28,$B45,'Sunday Races 5-1-22'!$BL$11:$BL$28)</f>
        <v>0</v>
      </c>
      <c r="CL45" s="99">
        <f>SUMIF('Sunday Races 5-1-22'!$B$11:$B$28,$B45,'Sunday Races 5-1-22'!$BO$11:$BO$28)</f>
        <v>0</v>
      </c>
      <c r="CM45" s="99">
        <f>SUMIF('Sunday Races 5-1-22'!$B$11:$B$28,$B45,'Sunday Races 5-1-22'!$BR$11:$BR$28)</f>
        <v>0</v>
      </c>
      <c r="CN45" s="99">
        <f>SUMIF('Long Distance Race 5-7-22'!$B$11:$B$27,$B45,'Long Distance Race 5-7-22'!$BF$11:$BF$27)</f>
        <v>0</v>
      </c>
      <c r="CO45" s="99">
        <f>SUMIF('Long Distance Race 5-7-22'!$B$11:$B$27,$B45,'Long Distance Race 5-7-22'!$BI$11:$BI$27)</f>
        <v>0</v>
      </c>
      <c r="CP45" s="99">
        <f>SUMIF('Long Distance Race 5-7-22'!$B$11:$B$27,$B45,'Long Distance Race 5-7-22'!$BL$11:$BL$27)</f>
        <v>0</v>
      </c>
      <c r="CQ45" s="99">
        <f>SUMIF('Long Distance Race 5-7-22'!$B$11:$B$27,$B45,'Long Distance Race 5-7-22'!$BO$11:$BO$27)</f>
        <v>0</v>
      </c>
      <c r="CR45" s="99">
        <f>SUMIF('Long Distance Race 5-7-22'!$B$11:$B$27,$B45,'Long Distance Race 5-7-22'!$BR$11:$BR$27)</f>
        <v>0</v>
      </c>
      <c r="CS45" s="99">
        <f>SUMIF('Memorial Day Regatta 5-28-22 Op'!$B$11:$B$27,$B45,'Memorial Day Regatta 5-28-22 Op'!$BF$11:$BF$27)</f>
        <v>0</v>
      </c>
      <c r="CT45" s="99">
        <f>SUMIF('Memorial Day Regatta 5-28-22 Op'!$B$11:$B$27,$B45,'Memorial Day Regatta 5-28-22 Op'!$BI$11:$BI$27)</f>
        <v>0</v>
      </c>
      <c r="CU45" s="99">
        <f>SUMIF('Memorial Day Regatta 5-28-22 Op'!$B$11:$B$27,$B45,'Memorial Day Regatta 5-28-22 Op'!$BL$11:$BL$27)</f>
        <v>0</v>
      </c>
      <c r="CV45" s="99">
        <f>SUMIF('Memorial Day Regatta 5-28-22 Op'!$B$11:$B$27,$B45,'Memorial Day Regatta 5-28-22 Op'!$BO$11:$BO$27)</f>
        <v>0</v>
      </c>
      <c r="CW45" s="99">
        <f>SUMIF('Memorial Day Regatta 5-28-22 Op'!$B$11:$B$27,$B45,'Memorial Day Regatta 5-28-22 Op'!$BR$11:$BR$27)</f>
        <v>0</v>
      </c>
      <c r="CX45" s="99">
        <f>SUMIF('Sunday Races 6-5-22'!$B$11:$B$28,$B45,'Sunday Races 6-5-22'!$BF$11:$BF$28)</f>
        <v>0</v>
      </c>
      <c r="CY45" s="99">
        <f>SUMIF('Sunday Races 6-5-22'!$B$11:$B$28,$B45,'Sunday Races 6-5-22'!$BI$11:$BI$28)</f>
        <v>0</v>
      </c>
      <c r="CZ45" s="99">
        <f>SUMIF('Sunday Races 6-5-22'!$B$11:$B$28,$B45,'Sunday Races 6-5-22'!$BL$11:$BL$28)</f>
        <v>0</v>
      </c>
      <c r="DA45" s="99">
        <f>SUMIF('Sunday Races 6-5-22'!$B$11:$B$28,$B45,'Sunday Races 6-5-22'!$BO$11:$BO$28)</f>
        <v>0</v>
      </c>
      <c r="DB45" s="99">
        <f>SUMIF('Sunday Races 6-5-22'!$B$11:$B$28,$B45,'Sunday Races 6-5-22'!$BR$11:$BR$28)</f>
        <v>0</v>
      </c>
      <c r="DC45" s="99">
        <f>SUMIF('Sunday Races 6-12-22'!$B$11:$B$24,$B45,'Sunday Races 6-12-22'!$BF$11:$BF$24)</f>
        <v>0</v>
      </c>
      <c r="DD45" s="99">
        <f>SUMIF('Sunday Races 6-12-22'!$B$11:$B$24,$B45,'Sunday Races 6-12-22'!$BI$11:$BI$24)</f>
        <v>0</v>
      </c>
      <c r="DE45" s="99">
        <f>SUMIF('Sunday Races 6-12-22'!$B$11:$B$24,$B45,'Sunday Races 6-12-22'!$BL$11:$BL$24)</f>
        <v>0</v>
      </c>
      <c r="DF45" s="99">
        <f>SUMIF('Sunday Races 6-12-22'!$B$11:$B$24,$B45,'Sunday Races 6-12-22'!$BO$11:$BO$24)</f>
        <v>0</v>
      </c>
      <c r="DG45" s="99">
        <f>SUMIF('Sunday Races 6-12-22'!$B$11:$B$24,$B45,'Sunday Races 6-12-22'!$BR$11:$BR$24)</f>
        <v>0</v>
      </c>
      <c r="DH45" s="99">
        <f>SUMIF('Saturday Races 6-18-22'!$B$11:$B$24,$B45,'Saturday Races 6-18-22'!$BF$11:$BF$24)</f>
        <v>0</v>
      </c>
      <c r="DI45" s="99">
        <f>SUMIF('Saturday Races 6-18-22'!$B$11:$B$24,$B45,'Saturday Races 6-18-22'!$BI$11:$BI$24)</f>
        <v>0</v>
      </c>
      <c r="DJ45" s="99">
        <f>SUMIF('Saturday Races 6-18-22'!$B$11:$B$24,$B45,'Saturday Races 6-18-22'!$BL$11:$BL$24)</f>
        <v>0</v>
      </c>
      <c r="DK45" s="99">
        <f>SUMIF('Saturday Races 6-18-22'!$B$11:$B$24,$B45,'Saturday Races 6-18-22'!$BO$11:$BO$24)</f>
        <v>0</v>
      </c>
      <c r="DL45" s="99">
        <f>SUMIF('Saturday Races 6-18-22'!$B$11:$B$24,$B45,'Saturday Races 6-18-22'!$BR$11:$BR$24)</f>
        <v>0</v>
      </c>
      <c r="DM45" s="99">
        <f>SUMIF('Caldwell Cup 6-25-22 TH'!$B$11:$B$25,$B45,'Caldwell Cup 6-25-22 TH'!$BF$11:$BF$25)</f>
        <v>0</v>
      </c>
      <c r="DN45" s="99">
        <f>SUMIF('Caldwell Cup 6-25-22 TH'!$B$11:$B$25,$B45,'Caldwell Cup 6-25-22 TH'!$BI$11:$BI$25)</f>
        <v>0</v>
      </c>
      <c r="DO45" s="99">
        <f>SUMIF('Caldwell Cup 6-25-22 TH'!$B$11:$B$25,$B45,'Caldwell Cup 6-25-22 TH'!$BL$11:$BL$25)</f>
        <v>0</v>
      </c>
      <c r="DP45" s="99">
        <f>SUMIF('Caldwell Cup 6-25-22 TH'!$B$11:$B$25,$B45,'Caldwell Cup 6-25-22 TH'!$BO$11:$BO$25)</f>
        <v>0</v>
      </c>
      <c r="DQ45" s="99">
        <f>SUMIF('Caldwell Cup 6-25-22 TH'!$B$11:$B$25,$B45,'Caldwell Cup 6-25-22 TH'!$BR$11:$BR$25)</f>
        <v>0</v>
      </c>
      <c r="DR45" s="99">
        <f>SUMIF('Caldwell Cup 6-25-22 FS'!$B$11:$B$18,$B45,'Caldwell Cup 6-25-22 FS'!$BF$11:$BF$18)</f>
        <v>0</v>
      </c>
      <c r="DS45" s="99">
        <f>SUMIF('Caldwell Cup 6-25-22 FS'!$B$11:$B$18,$B45,'Caldwell Cup 6-25-22 FS'!$BI$11:$BI$18)</f>
        <v>0</v>
      </c>
      <c r="DT45" s="99">
        <f>SUMIF('Caldwell Cup 6-25-22 FS'!$B$11:$B$18,$B45,'Caldwell Cup 6-25-22 FS'!$BL$11:$BL$18)</f>
        <v>0</v>
      </c>
      <c r="DU45" s="99">
        <f>SUMIF('Caldwell Cup 6-25-22 FS'!$B$11:$B$18,$B45,'Caldwell Cup 6-25-22 FS'!$BO$11:$BO$18)</f>
        <v>0</v>
      </c>
      <c r="DV45" s="99">
        <f>SUMIF('Caldwell Cup 6-25-22 FS'!$B$11:$B$18,$B45,'Caldwell Cup 6-25-22 FS'!$BR$11:$BR$18)</f>
        <v>0</v>
      </c>
      <c r="DW45" s="99">
        <f>SUMIF('Sunday Races 7-3-22'!$B$11:$B$25,$B45,'Sunday Races 7-3-22'!$BF$11:$BF$25)</f>
        <v>0</v>
      </c>
      <c r="DX45" s="99">
        <f>SUMIF('Sunday Races 7-3-22'!$B$11:$B$25,$B45,'Sunday Races 7-3-22'!$BI$11:$BI$25)</f>
        <v>0</v>
      </c>
      <c r="DY45" s="99">
        <f>SUMIF('Sunday Races 7-3-22'!$B$11:$B$25,$B45,'Sunday Races 7-3-22'!$BL$11:$BL$25)</f>
        <v>0</v>
      </c>
      <c r="DZ45" s="99">
        <f>SUMIF('Sunday Races 7-3-22'!$B$11:$B$25,$B45,'Sunday Races 7-3-22'!$BO$11:$BO$25)</f>
        <v>0</v>
      </c>
      <c r="EA45" s="99">
        <f>SUMIF('Sunday Races 7-3-22'!$B$11:$B$25,$B45,'Sunday Races 7-3-22'!$BR$11:$BR$25)</f>
        <v>0</v>
      </c>
      <c r="EB45" s="99">
        <f>SUMIF('Sunday Races 7-31-22'!$B$11:$B$25,$B45,'Sunday Races 7-31-22'!$BF$11:$BF$25)</f>
        <v>0</v>
      </c>
      <c r="EC45" s="99">
        <f>SUMIF('Sunday Races 7-31-22'!$B$11:$B$25,$B45,'Sunday Races 7-31-22'!$BI$11:$BI$25)</f>
        <v>0</v>
      </c>
      <c r="ED45" s="99">
        <f>SUMIF('Sunday Races 7-31-22'!$B$11:$B$25,$B45,'Sunday Races 7-31-22'!$BL$11:$BL$25)</f>
        <v>0</v>
      </c>
      <c r="EE45" s="99">
        <f>SUMIF('Sunday Races 7-31-22'!$B$11:$B$25,$B45,'Sunday Races 7-31-22'!$BO$11:$BO$25)</f>
        <v>0</v>
      </c>
      <c r="EF45" s="99">
        <f>SUMIF('Sunday Races 7-31-22'!$B$11:$B$25,$B45,'Sunday Races 7-31-22'!$BR$11:$BR$25)</f>
        <v>0</v>
      </c>
      <c r="EG45" s="99">
        <f>SUMIF('Sunday Races 8-14-22'!$B$11:$B$25,$B45,'Sunday Races 8-14-22'!$BF$11:$BF$25)</f>
        <v>0</v>
      </c>
      <c r="EH45" s="99">
        <f>SUMIF('Sunday Races 8-14-22'!$B$11:$B$25,$B45,'Sunday Races 8-14-22'!$BI$11:$BI$25)</f>
        <v>0</v>
      </c>
      <c r="EI45" s="99">
        <f>SUMIF('Sunday Races 8-14-22'!$B$11:$B$25,$B45,'Sunday Races 8-14-22'!$BL$11:$BL$25)</f>
        <v>0</v>
      </c>
      <c r="EJ45" s="99">
        <f>SUMIF('Sunday Races 8-14-22'!$B$11:$B$25,$B45,'Sunday Races 8-14-22'!$BO$11:$BO$25)</f>
        <v>0</v>
      </c>
      <c r="EK45" s="99">
        <f>SUMIF('Sunday Races 8-14-22'!$B$11:$B$25,$B45,'Sunday Races 8-14-22'!$BR$11:$BR$25)</f>
        <v>0</v>
      </c>
      <c r="EL45" s="99">
        <f>SUMIF('Saturday Races 8-20-22'!$B$11:$B$25,$B45,'Saturday Races 8-20-22'!$BF$11:$BF$25)</f>
        <v>0</v>
      </c>
      <c r="EM45" s="99">
        <f>SUMIF('Saturday Races 8-20-22'!$B$11:$B$25,$B45,'Saturday Races 8-20-22'!$BI$11:$BI$25)</f>
        <v>0</v>
      </c>
      <c r="EN45" s="99">
        <f>SUMIF('Saturday Races 8-20-22'!$B$11:$B$25,$B45,'Saturday Races 8-20-22'!$BL$11:$BL$25)</f>
        <v>0</v>
      </c>
      <c r="EO45" s="99">
        <f>SUMIF('Saturday Races 8-20-22'!$B$11:$B$25,$B45,'Saturday Races 8-20-22'!$BO$11:$BO$25)</f>
        <v>0</v>
      </c>
      <c r="EP45" s="99">
        <f>SUMIF('Saturday Races 8-20-22'!$B$11:$B$25,$B45,'Saturday Races 8-20-22'!$BR$11:$BR$25)</f>
        <v>0</v>
      </c>
      <c r="EQ45" s="99">
        <f>SUMIF('Sunday Races 9-11-22'!$B$11:$B$20,$B45,'Sunday Races 9-11-22'!$BF$11:$BF$20)</f>
        <v>0</v>
      </c>
      <c r="ER45" s="99">
        <f>SUMIF('Sunday Races 9-11-22'!$B$11:$B$20,$B45,'Sunday Races 9-11-22'!$BI$11:$BI$20)</f>
        <v>0</v>
      </c>
      <c r="ES45" s="99">
        <f>SUMIF('Sunday Races 9-11-22'!$B$11:$B$20,$B45,'Sunday Races 9-11-22'!$BL$11:$BL$20)</f>
        <v>0</v>
      </c>
      <c r="ET45" s="99">
        <f>SUMIF('Sunday Races 9-11-22'!$B$11:$B$20,$B45,'Sunday Races 9-11-22'!$BO$11:$BO$20)</f>
        <v>0</v>
      </c>
      <c r="EU45" s="99">
        <f>SUMIF('Sunday Races 9-11-22'!$B$11:$B$20,$B45,'Sunday Races 9-11-22'!$BR$11:$BR$20)</f>
        <v>0</v>
      </c>
      <c r="EV45" s="99">
        <f>SUMIF('2022-09-17 Leukemia Cup TH'!$B$11:$B$26,$B45,'2022-09-17 Leukemia Cup TH'!$BF$11:$BF$26)</f>
        <v>0</v>
      </c>
      <c r="EW45" s="99">
        <f>SUMIF('2022-09-17 Leukemia Cup TH'!$B$11:$B$26,$B45,'2022-09-17 Leukemia Cup TH'!$BI$11:$BI$26)</f>
        <v>0</v>
      </c>
      <c r="EX45" s="99">
        <f>SUMIF('2022-09-17 Leukemia Cup TH'!$B$11:$B$26,$B45,'2022-09-17 Leukemia Cup TH'!$BL$11:$BL$26)</f>
        <v>0</v>
      </c>
      <c r="EY45" s="99">
        <f>SUMIF('2022-09-17 Leukemia Cup TH'!$B$11:$B$26,$B45,'2022-09-17 Leukemia Cup TH'!$BO$11:$BO$26)</f>
        <v>0</v>
      </c>
      <c r="EZ45" s="99">
        <f>SUMIF('2022-09-17 Leukemia Cup TH'!$B$11:$B$26,$B45,'2022-09-17 Leukemia Cup TH'!$BR$11:$BR$26)</f>
        <v>0</v>
      </c>
      <c r="FA45" s="99">
        <f>SUMIF('Smith-Berry LDR 9-24-22'!$B$11:$B$28,$B45,'Smith-Berry LDR 9-24-22'!$BF$11:$BF$28)</f>
        <v>0</v>
      </c>
      <c r="FB45" s="99">
        <f>SUMIF('Smith-Berry LDR 9-24-22'!$B$11:$B$28,$B45,'Smith-Berry LDR 9-24-22'!$BI$11:$BI$28)</f>
        <v>0</v>
      </c>
      <c r="FC45" s="99">
        <f>SUMIF('Smith-Berry LDR 9-24-22'!$B$11:$B$28,$B45,'Smith-Berry LDR 9-24-22'!$BL$11:$BL$28)</f>
        <v>0</v>
      </c>
      <c r="FD45" s="99">
        <f>SUMIF('Smith-Berry LDR 9-24-22'!$B$11:$B$28,$B45,'Smith-Berry LDR 9-24-22'!$BO$11:$BO$28)</f>
        <v>0</v>
      </c>
      <c r="FE45" s="99">
        <f>SUMIF('Smith-Berry LDR 9-24-22'!$B$11:$B$28,$B45,'Smith-Berry LDR 9-24-22'!$BR$11:$BR$28)</f>
        <v>0</v>
      </c>
      <c r="FF45" s="99">
        <f>SUMIF('Sunday Races 10-9-22'!$B$11:$B$15,$B45,'Sunday Races 10-9-22'!$BF$11:$BF$15)</f>
        <v>0</v>
      </c>
      <c r="FG45" s="99">
        <f>SUMIF('Sunday Races 10-9-22'!$B$11:$B$15,$B45,'Sunday Races 10-9-22'!$BI$11:$BI$15)</f>
        <v>0</v>
      </c>
      <c r="FH45" s="99">
        <f>SUMIF('Sunday Races 10-9-22'!$B$11:$B$15,$B45,'Sunday Races 10-9-22'!$BL$11:$BL$15)</f>
        <v>0</v>
      </c>
      <c r="FI45" s="99">
        <f>SUMIF('Sunday Races 10-9-22'!$B$11:$B$15,$B45,'Sunday Races 10-9-22'!$BO$11:$BO$15)</f>
        <v>0</v>
      </c>
      <c r="FJ45" s="99">
        <f>SUMIF('Sunday Races 10-9-22'!$B$11:$B$15,$B45,'Sunday Races 10-9-22'!$BR$11:$BR$15)</f>
        <v>0</v>
      </c>
      <c r="FK45" s="99">
        <f>SUMIF('Great Pumpkin Regatta 10-15-22'!$B$11:$B$53,$B45,'Great Pumpkin Regatta 10-15-22'!$BF$11:$BF$53)</f>
        <v>12</v>
      </c>
      <c r="FL45" s="99">
        <f>SUMIF('Great Pumpkin Regatta 10-15-22'!$B$11:$B$53,$B45,'Great Pumpkin Regatta 10-15-22'!$BI$11:$BI$53)</f>
        <v>5</v>
      </c>
      <c r="FM45" s="99">
        <f>SUMIF('Great Pumpkin Regatta 10-15-22'!$B$11:$B$53,$B45,'Great Pumpkin Regatta 10-15-22'!$BL$11:$BL$53)</f>
        <v>8</v>
      </c>
      <c r="FN45" s="99">
        <f>SUMIF('Great Pumpkin Regatta 10-15-22'!$B$11:$B$53,$B45,'Great Pumpkin Regatta 10-15-22'!$BO$11:$BO$53)</f>
        <v>17</v>
      </c>
      <c r="FO45" s="99">
        <f>SUMIF('Great Pumpkin Regatta 10-15-22'!$B$11:$B$53,$B45,'Great Pumpkin Regatta 10-15-22'!$BR$11:$BR$53)</f>
        <v>0</v>
      </c>
      <c r="FP45" s="99">
        <f>SUMIF('Sunday Races 10-23-22'!$B$11:$B$16,$B45,'Sunday Races 10-23-22'!$BF$11:$BF$16)</f>
        <v>0</v>
      </c>
      <c r="FQ45" s="99">
        <f>SUMIF('Sunday Races 10-23-22'!$B$11:$B$16,$B45,'Sunday Races 10-23-22'!$BI$11:$BI$16)</f>
        <v>0</v>
      </c>
      <c r="FR45" s="99">
        <f>SUMIF('Sunday Races 10-23-22'!$B$11:$B$16,$B45,'Sunday Races 10-23-22'!$BL$11:$BL$16)</f>
        <v>0</v>
      </c>
      <c r="FS45" s="99">
        <f>SUMIF('Sunday Races 10-23-22'!$B$11:$B$16,$B45,'Sunday Races 10-23-22'!$BO$11:$BO$16)</f>
        <v>0</v>
      </c>
      <c r="FT45" s="99">
        <f>SUMIF('Sunday Races 10-23-22'!$B$11:$B$16,$B45,'Sunday Races 10-23-22'!$BR$11:$BR$16)</f>
        <v>0</v>
      </c>
      <c r="FU45" s="100"/>
      <c r="FV45" s="101"/>
      <c r="FW45" s="102">
        <f t="shared" si="54"/>
        <v>17</v>
      </c>
      <c r="FX45" s="102">
        <f t="shared" si="54"/>
        <v>12</v>
      </c>
      <c r="FY45" s="102">
        <f t="shared" si="54"/>
        <v>8</v>
      </c>
      <c r="FZ45" s="102">
        <f t="shared" si="54"/>
        <v>5</v>
      </c>
      <c r="GA45" s="102">
        <f t="shared" si="54"/>
        <v>0</v>
      </c>
      <c r="GB45" s="102">
        <f t="shared" si="54"/>
        <v>0</v>
      </c>
      <c r="GC45" s="102">
        <f t="shared" si="54"/>
        <v>0</v>
      </c>
      <c r="GD45" s="102">
        <f t="shared" si="54"/>
        <v>0</v>
      </c>
      <c r="GE45" s="102">
        <f t="shared" si="54"/>
        <v>0</v>
      </c>
      <c r="GF45" s="102">
        <f t="shared" si="54"/>
        <v>0</v>
      </c>
      <c r="GG45" s="102">
        <f t="shared" si="42"/>
        <v>0</v>
      </c>
      <c r="GH45" s="102">
        <f t="shared" si="42"/>
        <v>0</v>
      </c>
      <c r="GI45" s="102">
        <f t="shared" si="42"/>
        <v>0</v>
      </c>
      <c r="GJ45" s="102">
        <f t="shared" si="42"/>
        <v>0</v>
      </c>
      <c r="GK45" s="102">
        <f t="shared" si="42"/>
        <v>0</v>
      </c>
      <c r="GL45" s="102">
        <f t="shared" si="42"/>
        <v>0</v>
      </c>
      <c r="GM45" s="102">
        <f t="shared" si="42"/>
        <v>0</v>
      </c>
      <c r="GN45" s="102">
        <f t="shared" si="42"/>
        <v>0</v>
      </c>
      <c r="GO45" s="102">
        <f t="shared" si="42"/>
        <v>0</v>
      </c>
      <c r="GP45" s="102">
        <f t="shared" si="42"/>
        <v>0</v>
      </c>
      <c r="GQ45" s="102">
        <f t="shared" si="43"/>
        <v>0</v>
      </c>
      <c r="GR45" s="102">
        <f t="shared" si="43"/>
        <v>0</v>
      </c>
      <c r="GS45" s="102">
        <f t="shared" si="43"/>
        <v>0</v>
      </c>
      <c r="GT45" s="102">
        <f t="shared" si="43"/>
        <v>0</v>
      </c>
      <c r="GU45" s="102">
        <f t="shared" si="43"/>
        <v>0</v>
      </c>
      <c r="GV45" s="102">
        <f t="shared" si="43"/>
        <v>0</v>
      </c>
      <c r="GW45" s="102">
        <f t="shared" si="43"/>
        <v>0</v>
      </c>
      <c r="GX45" s="102">
        <f t="shared" si="43"/>
        <v>0</v>
      </c>
      <c r="GY45" s="102">
        <f t="shared" si="43"/>
        <v>0</v>
      </c>
      <c r="GZ45" s="102">
        <f t="shared" si="43"/>
        <v>0</v>
      </c>
      <c r="HA45" s="102">
        <f t="shared" si="44"/>
        <v>0</v>
      </c>
      <c r="HB45" s="102">
        <f t="shared" si="44"/>
        <v>0</v>
      </c>
      <c r="HC45" s="102">
        <f t="shared" si="44"/>
        <v>0</v>
      </c>
      <c r="HD45" s="102">
        <f t="shared" si="44"/>
        <v>0</v>
      </c>
      <c r="HE45" s="102">
        <f t="shared" si="44"/>
        <v>0</v>
      </c>
      <c r="HF45" s="102">
        <f t="shared" si="44"/>
        <v>0</v>
      </c>
      <c r="HG45" s="102">
        <f t="shared" si="44"/>
        <v>0</v>
      </c>
      <c r="HH45" s="102">
        <f t="shared" si="44"/>
        <v>0</v>
      </c>
      <c r="HI45" s="102">
        <f t="shared" si="44"/>
        <v>0</v>
      </c>
      <c r="HJ45" s="102">
        <f t="shared" si="44"/>
        <v>0</v>
      </c>
      <c r="HK45" s="102">
        <f t="shared" si="45"/>
        <v>0</v>
      </c>
      <c r="HL45" s="102">
        <f t="shared" si="45"/>
        <v>0</v>
      </c>
      <c r="HM45" s="102">
        <f t="shared" si="45"/>
        <v>0</v>
      </c>
      <c r="HN45" s="102">
        <f t="shared" si="45"/>
        <v>0</v>
      </c>
      <c r="HO45" s="102">
        <f t="shared" si="45"/>
        <v>0</v>
      </c>
      <c r="HP45" s="102">
        <f t="shared" si="45"/>
        <v>0</v>
      </c>
      <c r="HQ45" s="102">
        <f t="shared" si="45"/>
        <v>0</v>
      </c>
      <c r="HR45" s="102">
        <f t="shared" si="45"/>
        <v>0</v>
      </c>
      <c r="HS45" s="102">
        <f t="shared" si="45"/>
        <v>0</v>
      </c>
      <c r="HT45" s="102">
        <f t="shared" si="45"/>
        <v>0</v>
      </c>
      <c r="HU45" s="102">
        <f t="shared" si="46"/>
        <v>0</v>
      </c>
      <c r="HV45" s="102">
        <f t="shared" si="46"/>
        <v>0</v>
      </c>
      <c r="HW45" s="102">
        <f t="shared" si="46"/>
        <v>0</v>
      </c>
      <c r="HX45" s="102">
        <f t="shared" si="46"/>
        <v>0</v>
      </c>
      <c r="HY45" s="102">
        <f t="shared" si="46"/>
        <v>0</v>
      </c>
      <c r="HZ45" s="102">
        <f t="shared" si="46"/>
        <v>0</v>
      </c>
      <c r="IA45" s="102">
        <f t="shared" si="46"/>
        <v>0</v>
      </c>
      <c r="IB45" s="102">
        <f t="shared" si="46"/>
        <v>0</v>
      </c>
      <c r="IC45" s="102">
        <f t="shared" si="46"/>
        <v>0</v>
      </c>
      <c r="ID45" s="102">
        <f t="shared" si="46"/>
        <v>0</v>
      </c>
      <c r="IE45" s="102">
        <f t="shared" si="53"/>
        <v>0</v>
      </c>
      <c r="IF45" s="102">
        <f t="shared" si="53"/>
        <v>0</v>
      </c>
      <c r="IG45" s="102">
        <f t="shared" si="53"/>
        <v>0</v>
      </c>
      <c r="IH45" s="102">
        <f t="shared" si="53"/>
        <v>0</v>
      </c>
      <c r="II45" s="102">
        <f t="shared" si="53"/>
        <v>0</v>
      </c>
      <c r="IJ45" s="102">
        <f t="shared" si="53"/>
        <v>0</v>
      </c>
      <c r="IK45" s="102">
        <f t="shared" si="53"/>
        <v>0</v>
      </c>
      <c r="IL45" s="102">
        <f t="shared" si="53"/>
        <v>0</v>
      </c>
      <c r="IM45" s="102">
        <f t="shared" si="53"/>
        <v>0</v>
      </c>
      <c r="IN45" s="102">
        <f t="shared" si="53"/>
        <v>0</v>
      </c>
      <c r="IO45" s="102">
        <f t="shared" si="53"/>
        <v>0</v>
      </c>
      <c r="IP45" s="102">
        <f t="shared" si="53"/>
        <v>0</v>
      </c>
      <c r="IQ45" s="102">
        <f t="shared" si="53"/>
        <v>0</v>
      </c>
      <c r="IR45" s="102">
        <f t="shared" si="53"/>
        <v>0</v>
      </c>
      <c r="IS45" s="102">
        <f t="shared" si="53"/>
        <v>0</v>
      </c>
      <c r="IU45" s="99">
        <f>SUMIF('2021 Club Championship Crew'!$B$11:$B$14,$B45,'2021 Club Championship Crew'!$BN$11:$BN$14)</f>
        <v>0</v>
      </c>
      <c r="IV45" s="99">
        <f>SUMIF('2021 Club Championship Crew'!$B$11:$B$14,$B45,'2021 Club Championship Crew'!$BQ$11:$BQ$14)</f>
        <v>0</v>
      </c>
      <c r="IW45" s="99">
        <f>SUMIF('2021 Club Championship Crew'!$B$11:$B$14,$B45,'2021 Club Championship Crew'!$BT$11:$BT$14)</f>
        <v>0</v>
      </c>
      <c r="IX45" s="99">
        <f>SUMIF('2021 Club Championship Crew'!$B$11:$B$14,$B45,'2021 Club Championship Crew'!$BW$11:$BW$14)</f>
        <v>0</v>
      </c>
      <c r="IY45" s="99">
        <f>SUMIF('2021 Club Championship Crew'!$B$11:$B$14,$B45,'2021 Club Championship Crew'!$CC$11:$CC$14)</f>
        <v>0</v>
      </c>
    </row>
    <row r="46" spans="1:259" ht="15" customHeight="1" x14ac:dyDescent="0.2">
      <c r="A46" s="400" t="s">
        <v>1376</v>
      </c>
      <c r="B46" s="103" t="s">
        <v>393</v>
      </c>
      <c r="C46" s="96">
        <f t="shared" si="48"/>
        <v>4</v>
      </c>
      <c r="D46" s="97">
        <f t="shared" si="49"/>
        <v>40</v>
      </c>
      <c r="E46" s="96">
        <f t="shared" si="50"/>
        <v>40</v>
      </c>
      <c r="F46" s="98">
        <f t="shared" si="51"/>
        <v>0.1</v>
      </c>
      <c r="G46" s="99">
        <f>SUMIF('Saturday Race 11-06-21'!$B$11:$B$24,$B46,'Saturday Race 11-06-21'!$BF$11:$BF$24)</f>
        <v>0</v>
      </c>
      <c r="H46" s="99">
        <f>SUMIF('Saturday Race 11-06-21'!$B$11:$B$24,$B46,'Saturday Race 11-06-21'!$BI$11:$BI$24)</f>
        <v>0</v>
      </c>
      <c r="I46" s="99">
        <f>SUMIF('Saturday Race 11-06-21'!$B$11:$B$24,$B46,'Saturday Race 11-06-21'!$BL$11:$BL$24)</f>
        <v>0</v>
      </c>
      <c r="J46" s="99">
        <f>SUMIF('Saturday Race 11-06-21'!$B$11:$B$24,$B46,'Saturday Race 11-06-21'!$BO$11:$BO$24)</f>
        <v>0</v>
      </c>
      <c r="K46" s="99">
        <f>SUMIF('Saturday Race 11-06-21'!$B$11:$B$24,$B46,'Saturday Race 11-06-21'!$BR$11:$BR$24)</f>
        <v>0</v>
      </c>
      <c r="L46" s="99">
        <f>SUMIF('Saturday Race 11-20-21'!$B$11:$B$24,$B46,'Saturday Race 11-20-21'!$BF$11:$BF$24)</f>
        <v>0</v>
      </c>
      <c r="M46" s="99">
        <f>SUMIF('Saturday Race 11-20-21'!$B$11:$B$24,$B46,'Saturday Race 11-20-21'!$BI$11:$BI$24)</f>
        <v>0</v>
      </c>
      <c r="N46" s="99">
        <f>SUMIF('Saturday Race 11-20-21'!$B$11:$B$24,$B46,'Saturday Race 11-20-21'!$BL$11:$BL$24)</f>
        <v>0</v>
      </c>
      <c r="O46" s="99">
        <f>SUMIF('Saturday Race 11-20-21'!$B$11:$B$24,$B46,'Saturday Race 11-20-21'!$BO$11:$BO$24)</f>
        <v>0</v>
      </c>
      <c r="P46" s="99">
        <f>SUMIF('Saturday Race 11-20-21'!$B$11:$B$24,$B46,'Saturday Race 11-20-21'!$BR$11:$BR$24)</f>
        <v>0</v>
      </c>
      <c r="Q46" s="99">
        <f>SUMIF('One Day 12-04-21 Scots'!$B$11:$B$24,$B46,'One Day 12-04-21 Scots'!$BF$11:$BF$24)</f>
        <v>0</v>
      </c>
      <c r="R46" s="99">
        <f>SUMIF('One Day 12-04-21 Scots'!$B$11:$B$24,$B46,'One Day 12-04-21 Scots'!$BI$11:$BI$24)</f>
        <v>0</v>
      </c>
      <c r="S46" s="99">
        <f>SUMIF('One Day 12-04-21 Scots'!$B$11:$B$24,$B46,'One Day 12-04-21 Scots'!$BL$11:$BL$24)</f>
        <v>0</v>
      </c>
      <c r="T46" s="99">
        <f>SUMIF('One Day 12-04-21 Scots'!$B$11:$B$24,$B46,'One Day 12-04-21 Scots'!$BO$11:$BO$24)</f>
        <v>0</v>
      </c>
      <c r="U46" s="99">
        <f>SUMIF('One Day 12-04-21 Scots'!$B$11:$B$24,$B46,'One Day 12-04-21 Scots'!$BR$11:$BR$24)</f>
        <v>0</v>
      </c>
      <c r="V46" s="99">
        <f>SUMIF('One Day 12-04-21 Thistles'!$B$11:$B$25,$B46,'One Day 12-04-21 Thistles'!$BF$11:$BF$25)</f>
        <v>0</v>
      </c>
      <c r="W46" s="99">
        <f>SUMIF('One Day 12-04-21 Thistles'!$B$11:$B$25,$B46,'One Day 12-04-21 Thistles'!$BI$11:$BI$25)</f>
        <v>0</v>
      </c>
      <c r="X46" s="99">
        <f>SUMIF('One Day 12-04-21 Thistles'!$B$11:$B$25,$B46,'One Day 12-04-21 Thistles'!$BL$11:$BL$25)</f>
        <v>0</v>
      </c>
      <c r="Y46" s="99">
        <f>SUMIF('One Day 12-04-21 Thistles'!$B$11:$B$25,$B46,'One Day 12-04-21 Thistles'!$BO$11:$BO$25)</f>
        <v>0</v>
      </c>
      <c r="Z46" s="99">
        <f>SUMIF('One Day 12-04-21 Thistles'!$B$11:$B$25,$B46,'One Day 12-04-21 Thistles'!$BR$11:$BR$25)</f>
        <v>0</v>
      </c>
      <c r="AA46" s="99">
        <f>SUMIF('Saturday Race 1-08-22'!$B$11:$B$20,$B46,'Saturday Race 1-08-22'!$BF$11:$BF$20)</f>
        <v>0</v>
      </c>
      <c r="AB46" s="99">
        <f>SUMIF('Saturday Race 1-08-22'!$B$11:$B$20,$B46,'Saturday Race 1-08-22'!$BI$11:$BI$20)</f>
        <v>0</v>
      </c>
      <c r="AC46" s="99">
        <f>SUMIF('Saturday Race 1-08-22'!$B$11:$B$20,$B46,'Saturday Race 1-08-22'!$BL$11:$BL$20)</f>
        <v>0</v>
      </c>
      <c r="AD46" s="99">
        <f>SUMIF('Saturday Race 1-08-22'!$B$11:$B$20,$B46,'Saturday Race 1-08-22'!$BO$11:$BO$20)</f>
        <v>0</v>
      </c>
      <c r="AE46" s="99">
        <f>SUMIF('Saturday Race 1-08-22'!$B$11:$B$20,$B46,'Saturday Race 1-08-22'!$BR$11:$BR$20)</f>
        <v>0</v>
      </c>
      <c r="AF46" s="99">
        <f>SUMIF('Saturday Race 1-22-22'!$B$11:$B$20,$B46,'Saturday Race 1-22-22'!$BF$11:$BF$20)</f>
        <v>0</v>
      </c>
      <c r="AG46" s="99">
        <f>SUMIF('Saturday Race 1-22-22'!$B$11:$B$20,$B46,'Saturday Race 1-22-22'!$BI$11:$BI$20)</f>
        <v>0</v>
      </c>
      <c r="AH46" s="99">
        <f>SUMIF('Saturday Race 1-22-22'!$B$11:$B$20,$B46,'Saturday Race 1-22-22'!$BL$11:$BL$20)</f>
        <v>0</v>
      </c>
      <c r="AI46" s="99">
        <f>SUMIF('Saturday Race 1-22-22'!$B$11:$B$20,$B46,'Saturday Race 1-22-22'!$BO$11:$BO$20)</f>
        <v>0</v>
      </c>
      <c r="AJ46" s="99">
        <f>SUMIF('Saturday Race 1-22-22'!$B$11:$B$20,$B46,'Saturday Race 1-22-22'!$BR$11:$BR$20)</f>
        <v>0</v>
      </c>
      <c r="AK46" s="99">
        <f>SUMIF('Sunday Race 2-6-22'!$B$11:$B$20,$B46,'Sunday Race 2-6-22'!$BF$11:$BF$20)</f>
        <v>0</v>
      </c>
      <c r="AL46" s="99">
        <f>SUMIF('Sunday Race 2-6-22'!$B$11:$B$20,$B46,'Sunday Race 2-6-22'!$BI$11:$BI$20)</f>
        <v>0</v>
      </c>
      <c r="AM46" s="99">
        <f>SUMIF('Sunday Race 2-6-22'!$B$11:$B$20,$B46,'Sunday Race 2-6-22'!$BL$11:$BL$20)</f>
        <v>0</v>
      </c>
      <c r="AN46" s="99">
        <f>SUMIF('Sunday Race 2-6-22'!$B$11:$B$20,$B46,'Sunday Race 2-6-22'!$BO$11:$BO$20)</f>
        <v>0</v>
      </c>
      <c r="AO46" s="99">
        <f>SUMIF('Sunday Race 2-6-22'!$B$11:$B$20,$B46,'Sunday Race 2-6-22'!$BR$11:$BR$20)</f>
        <v>0</v>
      </c>
      <c r="AP46" s="99">
        <f>SUMIF('Chili One Day 2-12-22 Scots'!$B$11:$B$20,$B46,'Chili One Day 2-12-22 Scots'!$BF$11:$BF$20)</f>
        <v>0</v>
      </c>
      <c r="AQ46" s="99">
        <f>SUMIF('Chili One Day 2-12-22 Scots'!$B$11:$B$20,$B46,'Chili One Day 2-12-22 Scots'!$BI$11:$BI$20)</f>
        <v>0</v>
      </c>
      <c r="AR46" s="99">
        <f>SUMIF('Chili One Day 2-12-22 Scots'!$B$11:$B$20,$B46,'Chili One Day 2-12-22 Scots'!$BL$11:$BL$20)</f>
        <v>0</v>
      </c>
      <c r="AS46" s="99">
        <f>SUMIF('Chili One Day 2-12-22 Scots'!$B$11:$B$20,$B46,'Chili One Day 2-12-22 Scots'!$BO$11:$BO$20)</f>
        <v>0</v>
      </c>
      <c r="AT46" s="99">
        <f>SUMIF('Chili One Day 2-12-22 Scots'!$B$11:$B$20,$B46,'Chili One Day 2-12-22 Scots'!$BR$11:$BR$20)</f>
        <v>0</v>
      </c>
      <c r="AU46" s="99">
        <f>SUMIF('Chili One Day 2-12-22 Thistles'!$B$11:$B$20,$B46,'Chili One Day 2-12-22 Thistles'!$BF$11:$BF$20)</f>
        <v>0</v>
      </c>
      <c r="AV46" s="99">
        <f>SUMIF('Chili One Day 2-12-22 Thistles'!$B$11:$B$20,$B46,'Chili One Day 2-12-22 Thistles'!$BI$11:$BI$20)</f>
        <v>0</v>
      </c>
      <c r="AW46" s="99">
        <f>SUMIF('Chili One Day 2-12-22 Thistles'!$B$11:$B$20,$B46,'Chili One Day 2-12-22 Thistles'!$BL$11:$BL$20)</f>
        <v>0</v>
      </c>
      <c r="AX46" s="99">
        <f>SUMIF('Chili One Day 2-12-22 Thistles'!$B$11:$B$20,$B46,'Chili One Day 2-12-22 Thistles'!$BO$11:$BO$20)</f>
        <v>0</v>
      </c>
      <c r="AY46" s="99">
        <f>SUMIF('Chili One Day 2-12-22 Thistles'!$B$11:$B$20,$B46,'Chili One Day 2-12-22 Thistles'!$BR$11:$BR$20)</f>
        <v>0</v>
      </c>
      <c r="AZ46" s="99">
        <f>SUMIF('Sunday Race 2-20-22'!$B$11:$B$20,$B46,'Sunday Race 2-20-22'!$BF$11:$BF$20)</f>
        <v>0</v>
      </c>
      <c r="BA46" s="99">
        <f>SUMIF('Sunday Race 2-20-22'!$B$11:$B$20,$B46,'Sunday Race 2-20-22'!$BI$11:$BI$20)</f>
        <v>0</v>
      </c>
      <c r="BB46" s="99">
        <f>SUMIF('Sunday Race 2-20-22'!$B$11:$B$20,$B46,'Sunday Race 2-20-22'!$BL$11:$BL$20)</f>
        <v>0</v>
      </c>
      <c r="BC46" s="99">
        <f>SUMIF('Sunday Race 2-20-22'!$B$11:$B$20,$B46,'Sunday Race 2-20-22'!$BO$11:$BO$20)</f>
        <v>0</v>
      </c>
      <c r="BD46" s="99">
        <f>SUMIF('Sunday Race 2-20-22'!$B$11:$B$20,$B46,'Sunday Race 2-20-22'!$BR$11:$BR$20)</f>
        <v>0</v>
      </c>
      <c r="BE46" s="99">
        <f>SUMIF('Sunday Race 2-27-22'!$B$11:$B$20,$B46,'Sunday Race 2-27-22'!$BF$11:$BF$20)</f>
        <v>0</v>
      </c>
      <c r="BF46" s="99">
        <f>SUMIF('Sunday Race 2-27-22'!$B$11:$B$20,$B46,'Sunday Race 2-27-22'!$BI$11:$BI$20)</f>
        <v>0</v>
      </c>
      <c r="BG46" s="99">
        <f>SUMIF('Sunday Race 2-27-22'!$B$11:$B$20,$B46,'Sunday Race 2-27-22'!$BL$11:$BL$20)</f>
        <v>0</v>
      </c>
      <c r="BH46" s="99">
        <f>SUMIF('Sunday Race 2-27-22'!$B$11:$B$20,$B46,'Sunday Race 2-27-22'!$BO$11:$BO$20)</f>
        <v>0</v>
      </c>
      <c r="BI46" s="99">
        <f>SUMIF('Sunday Race 2-27-22'!$B$11:$B$20,$B46,'Sunday Race 2-27-22'!$BR$11:$BR$20)</f>
        <v>0</v>
      </c>
      <c r="BJ46" s="99">
        <f>SUMIF('Sunday Race 3-13-22'!$B$11:$B$21,$B46,'Sunday Race 3-13-22'!$BF$11:$BF$21)</f>
        <v>0</v>
      </c>
      <c r="BK46" s="99">
        <f>SUMIF('Sunday Race 3-13-22'!$B$11:$B$21,$B46,'Sunday Race 3-13-22'!$BI$11:$BI$21)</f>
        <v>0</v>
      </c>
      <c r="BL46" s="99">
        <f>SUMIF('Sunday Race 3-13-22'!$B$11:$B$21,$B46,'Sunday Race 3-13-22'!$BL$11:$BL$21)</f>
        <v>0</v>
      </c>
      <c r="BM46" s="99">
        <f>SUMIF('Sunday Race 3-13-22'!$B$11:$B$21,$B46,'Sunday Race 3-13-22'!$BO$11:$BO$21)</f>
        <v>0</v>
      </c>
      <c r="BN46" s="99">
        <f>SUMIF('Sunday Race 3-13-22'!$B$11:$B$21,$B46,'Sunday Race 3-13-22'!$BR$11:$BR$21)</f>
        <v>0</v>
      </c>
      <c r="BO46" s="99">
        <f>SUMIF('Saturday Race 3-19-22'!$B$11:$B$26,$B46,'Saturday Race 3-19-22'!$BF$11:$BF$26)</f>
        <v>0</v>
      </c>
      <c r="BP46" s="99">
        <f>SUMIF('Saturday Race 3-19-22'!$B$11:$B$26,$B46,'Saturday Race 3-19-22'!$BI$11:$BI$26)</f>
        <v>0</v>
      </c>
      <c r="BQ46" s="99">
        <f>SUMIF('Saturday Race 3-19-22'!$B$11:$B$26,$B46,'Saturday Race 3-19-22'!$BL$11:$BL$26)</f>
        <v>0</v>
      </c>
      <c r="BR46" s="99">
        <f>SUMIF('Saturday Race 3-19-22'!$B$11:$B$26,$B46,'Saturday Race 3-19-22'!$BO$11:$BO$26)</f>
        <v>0</v>
      </c>
      <c r="BS46" s="99">
        <f>SUMIF('Saturday Race 3-19-22'!$B$11:$B$26,$B46,'Saturday Race 3-19-22'!$BR$11:$BR$26)</f>
        <v>0</v>
      </c>
      <c r="BT46" s="99">
        <f>SUMIF('Sunday Races 4-10-22'!$B$11:$B$26,$B46,'Sunday Races 4-10-22'!$BF$11:$BF$26)</f>
        <v>0</v>
      </c>
      <c r="BU46" s="99">
        <f>SUMIF('Sunday Races 4-10-22'!$B$11:$B$26,$B46,'Sunday Races 4-10-22'!$BI$11:$BI$26)</f>
        <v>0</v>
      </c>
      <c r="BV46" s="99">
        <f>SUMIF('Sunday Races 4-10-22'!$B$11:$B$26,$B46,'Sunday Races 4-10-22'!$BL$11:$BL$26)</f>
        <v>0</v>
      </c>
      <c r="BW46" s="99">
        <f>SUMIF('Sunday Races 4-10-22'!$B$11:$B$26,$B46,'Sunday Races 4-10-22'!$BO$11:$BO$26)</f>
        <v>0</v>
      </c>
      <c r="BX46" s="99">
        <f>SUMIF('Sunday Races 4-10-22'!$B$11:$B$26,$B46,'Sunday Races 4-10-22'!$BR$11:$BR$26)</f>
        <v>0</v>
      </c>
      <c r="BY46" s="99">
        <f>SUMIF('Easter One Day 4-16-22 FS'!$B$11:$B$26,$B46,'Easter One Day 4-16-22 FS'!$BF$11:$BF$26)</f>
        <v>0</v>
      </c>
      <c r="BZ46" s="99">
        <f>SUMIF('Easter One Day 4-16-22 FS'!$B$11:$B$26,$B46,'Easter One Day 4-16-22 FS'!$BI$11:$BI$26)</f>
        <v>0</v>
      </c>
      <c r="CA46" s="99">
        <f>SUMIF('Easter One Day 4-16-22 FS'!$B$11:$B$26,$B46,'Easter One Day 4-16-22 FS'!$BL$11:$BL$26)</f>
        <v>0</v>
      </c>
      <c r="CB46" s="99">
        <f>SUMIF('Easter One Day 4-16-22 FS'!$B$11:$B$26,$B46,'Easter One Day 4-16-22 FS'!$BO$11:$BO$26)</f>
        <v>0</v>
      </c>
      <c r="CC46" s="99">
        <f>SUMIF('Easter One Day 4-16-22 FS'!$B$11:$B$26,$B46,'Easter One Day 4-16-22 FS'!$BR$11:$BR$26)</f>
        <v>0</v>
      </c>
      <c r="CD46" s="99">
        <f>SUMIF('Easter One Day 4-16-22 TH'!$B$11:$B$26,$B46,'Easter One Day 4-16-22 TH'!$BF$11:$BF$26)</f>
        <v>0</v>
      </c>
      <c r="CE46" s="99">
        <f>SUMIF('Easter One Day 4-16-22 TH'!$B$11:$B$26,$B46,'Easter One Day 4-16-22 TH'!$BI$11:$BI$26)</f>
        <v>0</v>
      </c>
      <c r="CF46" s="99">
        <f>SUMIF('Easter One Day 4-16-22 TH'!$B$11:$B$26,$B46,'Easter One Day 4-16-22 TH'!$BL$11:$BL$26)</f>
        <v>0</v>
      </c>
      <c r="CG46" s="99">
        <f>SUMIF('Easter One Day 4-16-22 TH'!$B$11:$B$26,$B46,'Easter One Day 4-16-22 TH'!$BO$11:$BO$26)</f>
        <v>0</v>
      </c>
      <c r="CH46" s="99">
        <f>SUMIF('Easter One Day 4-16-22 TH'!$B$11:$B$26,$B46,'Easter One Day 4-16-22 TH'!$BR$11:$BR$26)</f>
        <v>0</v>
      </c>
      <c r="CI46" s="99">
        <f>SUMIF('Sunday Races 5-1-22'!$B$11:$B$28,$B46,'Sunday Races 5-1-22'!$BF$11:$BF$28)</f>
        <v>0</v>
      </c>
      <c r="CJ46" s="99">
        <f>SUMIF('Sunday Races 5-1-22'!$B$11:$B$28,$B46,'Sunday Races 5-1-22'!$BI$11:$BI$28)</f>
        <v>0</v>
      </c>
      <c r="CK46" s="99">
        <f>SUMIF('Sunday Races 5-1-22'!$B$11:$B$28,$B46,'Sunday Races 5-1-22'!$BL$11:$BL$28)</f>
        <v>0</v>
      </c>
      <c r="CL46" s="99">
        <f>SUMIF('Sunday Races 5-1-22'!$B$11:$B$28,$B46,'Sunday Races 5-1-22'!$BO$11:$BO$28)</f>
        <v>0</v>
      </c>
      <c r="CM46" s="99">
        <f>SUMIF('Sunday Races 5-1-22'!$B$11:$B$28,$B46,'Sunday Races 5-1-22'!$BR$11:$BR$28)</f>
        <v>0</v>
      </c>
      <c r="CN46" s="99">
        <f>SUMIF('Long Distance Race 5-7-22'!$B$11:$B$27,$B46,'Long Distance Race 5-7-22'!$BF$11:$BF$27)</f>
        <v>0</v>
      </c>
      <c r="CO46" s="99">
        <f>SUMIF('Long Distance Race 5-7-22'!$B$11:$B$27,$B46,'Long Distance Race 5-7-22'!$BI$11:$BI$27)</f>
        <v>0</v>
      </c>
      <c r="CP46" s="99">
        <f>SUMIF('Long Distance Race 5-7-22'!$B$11:$B$27,$B46,'Long Distance Race 5-7-22'!$BL$11:$BL$27)</f>
        <v>0</v>
      </c>
      <c r="CQ46" s="99">
        <f>SUMIF('Long Distance Race 5-7-22'!$B$11:$B$27,$B46,'Long Distance Race 5-7-22'!$BO$11:$BO$27)</f>
        <v>0</v>
      </c>
      <c r="CR46" s="99">
        <f>SUMIF('Long Distance Race 5-7-22'!$B$11:$B$27,$B46,'Long Distance Race 5-7-22'!$BR$11:$BR$27)</f>
        <v>0</v>
      </c>
      <c r="CS46" s="99">
        <f>SUMIF('Memorial Day Regatta 5-28-22 Op'!$B$11:$B$27,$B46,'Memorial Day Regatta 5-28-22 Op'!$BF$11:$BF$27)</f>
        <v>0</v>
      </c>
      <c r="CT46" s="99">
        <f>SUMIF('Memorial Day Regatta 5-28-22 Op'!$B$11:$B$27,$B46,'Memorial Day Regatta 5-28-22 Op'!$BI$11:$BI$27)</f>
        <v>0</v>
      </c>
      <c r="CU46" s="99">
        <f>SUMIF('Memorial Day Regatta 5-28-22 Op'!$B$11:$B$27,$B46,'Memorial Day Regatta 5-28-22 Op'!$BL$11:$BL$27)</f>
        <v>0</v>
      </c>
      <c r="CV46" s="99">
        <f>SUMIF('Memorial Day Regatta 5-28-22 Op'!$B$11:$B$27,$B46,'Memorial Day Regatta 5-28-22 Op'!$BO$11:$BO$27)</f>
        <v>0</v>
      </c>
      <c r="CW46" s="99">
        <f>SUMIF('Memorial Day Regatta 5-28-22 Op'!$B$11:$B$27,$B46,'Memorial Day Regatta 5-28-22 Op'!$BR$11:$BR$27)</f>
        <v>0</v>
      </c>
      <c r="CX46" s="99">
        <f>SUMIF('Sunday Races 6-5-22'!$B$11:$B$28,$B46,'Sunday Races 6-5-22'!$BF$11:$BF$28)</f>
        <v>0</v>
      </c>
      <c r="CY46" s="99">
        <f>SUMIF('Sunday Races 6-5-22'!$B$11:$B$28,$B46,'Sunday Races 6-5-22'!$BI$11:$BI$28)</f>
        <v>0</v>
      </c>
      <c r="CZ46" s="99">
        <f>SUMIF('Sunday Races 6-5-22'!$B$11:$B$28,$B46,'Sunday Races 6-5-22'!$BL$11:$BL$28)</f>
        <v>0</v>
      </c>
      <c r="DA46" s="99">
        <f>SUMIF('Sunday Races 6-5-22'!$B$11:$B$28,$B46,'Sunday Races 6-5-22'!$BO$11:$BO$28)</f>
        <v>0</v>
      </c>
      <c r="DB46" s="99">
        <f>SUMIF('Sunday Races 6-5-22'!$B$11:$B$28,$B46,'Sunday Races 6-5-22'!$BR$11:$BR$28)</f>
        <v>0</v>
      </c>
      <c r="DC46" s="99">
        <f>SUMIF('Sunday Races 6-12-22'!$B$11:$B$24,$B46,'Sunday Races 6-12-22'!$BF$11:$BF$24)</f>
        <v>0</v>
      </c>
      <c r="DD46" s="99">
        <f>SUMIF('Sunday Races 6-12-22'!$B$11:$B$24,$B46,'Sunday Races 6-12-22'!$BI$11:$BI$24)</f>
        <v>0</v>
      </c>
      <c r="DE46" s="99">
        <f>SUMIF('Sunday Races 6-12-22'!$B$11:$B$24,$B46,'Sunday Races 6-12-22'!$BL$11:$BL$24)</f>
        <v>0</v>
      </c>
      <c r="DF46" s="99">
        <f>SUMIF('Sunday Races 6-12-22'!$B$11:$B$24,$B46,'Sunday Races 6-12-22'!$BO$11:$BO$24)</f>
        <v>0</v>
      </c>
      <c r="DG46" s="99">
        <f>SUMIF('Sunday Races 6-12-22'!$B$11:$B$24,$B46,'Sunday Races 6-12-22'!$BR$11:$BR$24)</f>
        <v>0</v>
      </c>
      <c r="DH46" s="99">
        <f>SUMIF('Saturday Races 6-18-22'!$B$11:$B$24,$B46,'Saturday Races 6-18-22'!$BF$11:$BF$24)</f>
        <v>0</v>
      </c>
      <c r="DI46" s="99">
        <f>SUMIF('Saturday Races 6-18-22'!$B$11:$B$24,$B46,'Saturday Races 6-18-22'!$BI$11:$BI$24)</f>
        <v>0</v>
      </c>
      <c r="DJ46" s="99">
        <f>SUMIF('Saturday Races 6-18-22'!$B$11:$B$24,$B46,'Saturday Races 6-18-22'!$BL$11:$BL$24)</f>
        <v>0</v>
      </c>
      <c r="DK46" s="99">
        <f>SUMIF('Saturday Races 6-18-22'!$B$11:$B$24,$B46,'Saturday Races 6-18-22'!$BO$11:$BO$24)</f>
        <v>0</v>
      </c>
      <c r="DL46" s="99">
        <f>SUMIF('Saturday Races 6-18-22'!$B$11:$B$24,$B46,'Saturday Races 6-18-22'!$BR$11:$BR$24)</f>
        <v>0</v>
      </c>
      <c r="DM46" s="99">
        <f>SUMIF('Caldwell Cup 6-25-22 TH'!$B$11:$B$25,$B46,'Caldwell Cup 6-25-22 TH'!$BF$11:$BF$25)</f>
        <v>0</v>
      </c>
      <c r="DN46" s="99">
        <f>SUMIF('Caldwell Cup 6-25-22 TH'!$B$11:$B$25,$B46,'Caldwell Cup 6-25-22 TH'!$BI$11:$BI$25)</f>
        <v>0</v>
      </c>
      <c r="DO46" s="99">
        <f>SUMIF('Caldwell Cup 6-25-22 TH'!$B$11:$B$25,$B46,'Caldwell Cup 6-25-22 TH'!$BL$11:$BL$25)</f>
        <v>0</v>
      </c>
      <c r="DP46" s="99">
        <f>SUMIF('Caldwell Cup 6-25-22 TH'!$B$11:$B$25,$B46,'Caldwell Cup 6-25-22 TH'!$BO$11:$BO$25)</f>
        <v>0</v>
      </c>
      <c r="DQ46" s="99">
        <f>SUMIF('Caldwell Cup 6-25-22 TH'!$B$11:$B$25,$B46,'Caldwell Cup 6-25-22 TH'!$BR$11:$BR$25)</f>
        <v>0</v>
      </c>
      <c r="DR46" s="99">
        <f>SUMIF('Caldwell Cup 6-25-22 FS'!$B$11:$B$18,$B46,'Caldwell Cup 6-25-22 FS'!$BF$11:$BF$18)</f>
        <v>0</v>
      </c>
      <c r="DS46" s="99">
        <f>SUMIF('Caldwell Cup 6-25-22 FS'!$B$11:$B$18,$B46,'Caldwell Cup 6-25-22 FS'!$BI$11:$BI$18)</f>
        <v>0</v>
      </c>
      <c r="DT46" s="99">
        <f>SUMIF('Caldwell Cup 6-25-22 FS'!$B$11:$B$18,$B46,'Caldwell Cup 6-25-22 FS'!$BL$11:$BL$18)</f>
        <v>0</v>
      </c>
      <c r="DU46" s="99">
        <f>SUMIF('Caldwell Cup 6-25-22 FS'!$B$11:$B$18,$B46,'Caldwell Cup 6-25-22 FS'!$BO$11:$BO$18)</f>
        <v>0</v>
      </c>
      <c r="DV46" s="99">
        <f>SUMIF('Caldwell Cup 6-25-22 FS'!$B$11:$B$18,$B46,'Caldwell Cup 6-25-22 FS'!$BR$11:$BR$18)</f>
        <v>0</v>
      </c>
      <c r="DW46" s="99">
        <f>SUMIF('Sunday Races 7-3-22'!$B$11:$B$25,$B46,'Sunday Races 7-3-22'!$BF$11:$BF$25)</f>
        <v>0</v>
      </c>
      <c r="DX46" s="99">
        <f>SUMIF('Sunday Races 7-3-22'!$B$11:$B$25,$B46,'Sunday Races 7-3-22'!$BI$11:$BI$25)</f>
        <v>0</v>
      </c>
      <c r="DY46" s="99">
        <f>SUMIF('Sunday Races 7-3-22'!$B$11:$B$25,$B46,'Sunday Races 7-3-22'!$BL$11:$BL$25)</f>
        <v>0</v>
      </c>
      <c r="DZ46" s="99">
        <f>SUMIF('Sunday Races 7-3-22'!$B$11:$B$25,$B46,'Sunday Races 7-3-22'!$BO$11:$BO$25)</f>
        <v>0</v>
      </c>
      <c r="EA46" s="99">
        <f>SUMIF('Sunday Races 7-3-22'!$B$11:$B$25,$B46,'Sunday Races 7-3-22'!$BR$11:$BR$25)</f>
        <v>0</v>
      </c>
      <c r="EB46" s="99">
        <f>SUMIF('Sunday Races 7-31-22'!$B$11:$B$25,$B46,'Sunday Races 7-31-22'!$BF$11:$BF$25)</f>
        <v>0</v>
      </c>
      <c r="EC46" s="99">
        <f>SUMIF('Sunday Races 7-31-22'!$B$11:$B$25,$B46,'Sunday Races 7-31-22'!$BI$11:$BI$25)</f>
        <v>0</v>
      </c>
      <c r="ED46" s="99">
        <f>SUMIF('Sunday Races 7-31-22'!$B$11:$B$25,$B46,'Sunday Races 7-31-22'!$BL$11:$BL$25)</f>
        <v>0</v>
      </c>
      <c r="EE46" s="99">
        <f>SUMIF('Sunday Races 7-31-22'!$B$11:$B$25,$B46,'Sunday Races 7-31-22'!$BO$11:$BO$25)</f>
        <v>0</v>
      </c>
      <c r="EF46" s="99">
        <f>SUMIF('Sunday Races 7-31-22'!$B$11:$B$25,$B46,'Sunday Races 7-31-22'!$BR$11:$BR$25)</f>
        <v>0</v>
      </c>
      <c r="EG46" s="99">
        <f>SUMIF('Sunday Races 8-14-22'!$B$11:$B$25,$B46,'Sunday Races 8-14-22'!$BF$11:$BF$25)</f>
        <v>0</v>
      </c>
      <c r="EH46" s="99">
        <f>SUMIF('Sunday Races 8-14-22'!$B$11:$B$25,$B46,'Sunday Races 8-14-22'!$BI$11:$BI$25)</f>
        <v>0</v>
      </c>
      <c r="EI46" s="99">
        <f>SUMIF('Sunday Races 8-14-22'!$B$11:$B$25,$B46,'Sunday Races 8-14-22'!$BL$11:$BL$25)</f>
        <v>0</v>
      </c>
      <c r="EJ46" s="99">
        <f>SUMIF('Sunday Races 8-14-22'!$B$11:$B$25,$B46,'Sunday Races 8-14-22'!$BO$11:$BO$25)</f>
        <v>0</v>
      </c>
      <c r="EK46" s="99">
        <f>SUMIF('Sunday Races 8-14-22'!$B$11:$B$25,$B46,'Sunday Races 8-14-22'!$BR$11:$BR$25)</f>
        <v>0</v>
      </c>
      <c r="EL46" s="99">
        <f>SUMIF('Saturday Races 8-20-22'!$B$11:$B$25,$B46,'Saturday Races 8-20-22'!$BF$11:$BF$25)</f>
        <v>0</v>
      </c>
      <c r="EM46" s="99">
        <f>SUMIF('Saturday Races 8-20-22'!$B$11:$B$25,$B46,'Saturday Races 8-20-22'!$BI$11:$BI$25)</f>
        <v>0</v>
      </c>
      <c r="EN46" s="99">
        <f>SUMIF('Saturday Races 8-20-22'!$B$11:$B$25,$B46,'Saturday Races 8-20-22'!$BL$11:$BL$25)</f>
        <v>0</v>
      </c>
      <c r="EO46" s="99">
        <f>SUMIF('Saturday Races 8-20-22'!$B$11:$B$25,$B46,'Saturday Races 8-20-22'!$BO$11:$BO$25)</f>
        <v>0</v>
      </c>
      <c r="EP46" s="99">
        <f>SUMIF('Saturday Races 8-20-22'!$B$11:$B$25,$B46,'Saturday Races 8-20-22'!$BR$11:$BR$25)</f>
        <v>0</v>
      </c>
      <c r="EQ46" s="99">
        <f>SUMIF('Sunday Races 9-11-22'!$B$11:$B$20,$B46,'Sunday Races 9-11-22'!$BF$11:$BF$20)</f>
        <v>0</v>
      </c>
      <c r="ER46" s="99">
        <f>SUMIF('Sunday Races 9-11-22'!$B$11:$B$20,$B46,'Sunday Races 9-11-22'!$BI$11:$BI$20)</f>
        <v>0</v>
      </c>
      <c r="ES46" s="99">
        <f>SUMIF('Sunday Races 9-11-22'!$B$11:$B$20,$B46,'Sunday Races 9-11-22'!$BL$11:$BL$20)</f>
        <v>0</v>
      </c>
      <c r="ET46" s="99">
        <f>SUMIF('Sunday Races 9-11-22'!$B$11:$B$20,$B46,'Sunday Races 9-11-22'!$BO$11:$BO$20)</f>
        <v>0</v>
      </c>
      <c r="EU46" s="99">
        <f>SUMIF('Sunday Races 9-11-22'!$B$11:$B$20,$B46,'Sunday Races 9-11-22'!$BR$11:$BR$20)</f>
        <v>0</v>
      </c>
      <c r="EV46" s="99">
        <f>SUMIF('2022-09-17 Leukemia Cup TH'!$B$11:$B$26,$B46,'2022-09-17 Leukemia Cup TH'!$BF$11:$BF$26)</f>
        <v>0</v>
      </c>
      <c r="EW46" s="99">
        <f>SUMIF('2022-09-17 Leukemia Cup TH'!$B$11:$B$26,$B46,'2022-09-17 Leukemia Cup TH'!$BI$11:$BI$26)</f>
        <v>0</v>
      </c>
      <c r="EX46" s="99">
        <f>SUMIF('2022-09-17 Leukemia Cup TH'!$B$11:$B$26,$B46,'2022-09-17 Leukemia Cup TH'!$BL$11:$BL$26)</f>
        <v>0</v>
      </c>
      <c r="EY46" s="99">
        <f>SUMIF('2022-09-17 Leukemia Cup TH'!$B$11:$B$26,$B46,'2022-09-17 Leukemia Cup TH'!$BO$11:$BO$26)</f>
        <v>0</v>
      </c>
      <c r="EZ46" s="99">
        <f>SUMIF('2022-09-17 Leukemia Cup TH'!$B$11:$B$26,$B46,'2022-09-17 Leukemia Cup TH'!$BR$11:$BR$26)</f>
        <v>0</v>
      </c>
      <c r="FA46" s="99">
        <f>SUMIF('Smith-Berry LDR 9-24-22'!$B$11:$B$28,$B46,'Smith-Berry LDR 9-24-22'!$BF$11:$BF$28)</f>
        <v>0</v>
      </c>
      <c r="FB46" s="99">
        <f>SUMIF('Smith-Berry LDR 9-24-22'!$B$11:$B$28,$B46,'Smith-Berry LDR 9-24-22'!$BI$11:$BI$28)</f>
        <v>0</v>
      </c>
      <c r="FC46" s="99">
        <f>SUMIF('Smith-Berry LDR 9-24-22'!$B$11:$B$28,$B46,'Smith-Berry LDR 9-24-22'!$BL$11:$BL$28)</f>
        <v>0</v>
      </c>
      <c r="FD46" s="99">
        <f>SUMIF('Smith-Berry LDR 9-24-22'!$B$11:$B$28,$B46,'Smith-Berry LDR 9-24-22'!$BO$11:$BO$28)</f>
        <v>0</v>
      </c>
      <c r="FE46" s="99">
        <f>SUMIF('Smith-Berry LDR 9-24-22'!$B$11:$B$28,$B46,'Smith-Berry LDR 9-24-22'!$BR$11:$BR$28)</f>
        <v>0</v>
      </c>
      <c r="FF46" s="99">
        <f>SUMIF('Sunday Races 10-9-22'!$B$11:$B$15,$B46,'Sunday Races 10-9-22'!$BF$11:$BF$15)</f>
        <v>0</v>
      </c>
      <c r="FG46" s="99">
        <f>SUMIF('Sunday Races 10-9-22'!$B$11:$B$15,$B46,'Sunday Races 10-9-22'!$BI$11:$BI$15)</f>
        <v>0</v>
      </c>
      <c r="FH46" s="99">
        <f>SUMIF('Sunday Races 10-9-22'!$B$11:$B$15,$B46,'Sunday Races 10-9-22'!$BL$11:$BL$15)</f>
        <v>0</v>
      </c>
      <c r="FI46" s="99">
        <f>SUMIF('Sunday Races 10-9-22'!$B$11:$B$15,$B46,'Sunday Races 10-9-22'!$BO$11:$BO$15)</f>
        <v>0</v>
      </c>
      <c r="FJ46" s="99">
        <f>SUMIF('Sunday Races 10-9-22'!$B$11:$B$15,$B46,'Sunday Races 10-9-22'!$BR$11:$BR$15)</f>
        <v>0</v>
      </c>
      <c r="FK46" s="99">
        <f>SUMIF('Great Pumpkin Regatta 10-15-22'!$B$11:$B$53,$B46,'Great Pumpkin Regatta 10-15-22'!$BF$11:$BF$53)</f>
        <v>11</v>
      </c>
      <c r="FL46" s="99">
        <f>SUMIF('Great Pumpkin Regatta 10-15-22'!$B$11:$B$53,$B46,'Great Pumpkin Regatta 10-15-22'!$BI$11:$BI$53)</f>
        <v>16</v>
      </c>
      <c r="FM46" s="99">
        <f>SUMIF('Great Pumpkin Regatta 10-15-22'!$B$11:$B$53,$B46,'Great Pumpkin Regatta 10-15-22'!$BL$11:$BL$53)</f>
        <v>11</v>
      </c>
      <c r="FN46" s="99">
        <f>SUMIF('Great Pumpkin Regatta 10-15-22'!$B$11:$B$53,$B46,'Great Pumpkin Regatta 10-15-22'!$BO$11:$BO$53)</f>
        <v>2</v>
      </c>
      <c r="FO46" s="99">
        <f>SUMIF('Great Pumpkin Regatta 10-15-22'!$B$11:$B$53,$B46,'Great Pumpkin Regatta 10-15-22'!$BR$11:$BR$53)</f>
        <v>0</v>
      </c>
      <c r="FP46" s="99">
        <f>SUMIF('Sunday Races 10-23-22'!$B$11:$B$16,$B46,'Sunday Races 10-23-22'!$BF$11:$BF$16)</f>
        <v>0</v>
      </c>
      <c r="FQ46" s="99">
        <f>SUMIF('Sunday Races 10-23-22'!$B$11:$B$16,$B46,'Sunday Races 10-23-22'!$BI$11:$BI$16)</f>
        <v>0</v>
      </c>
      <c r="FR46" s="99">
        <f>SUMIF('Sunday Races 10-23-22'!$B$11:$B$16,$B46,'Sunday Races 10-23-22'!$BL$11:$BL$16)</f>
        <v>0</v>
      </c>
      <c r="FS46" s="99">
        <f>SUMIF('Sunday Races 10-23-22'!$B$11:$B$16,$B46,'Sunday Races 10-23-22'!$BO$11:$BO$16)</f>
        <v>0</v>
      </c>
      <c r="FT46" s="99">
        <f>SUMIF('Sunday Races 10-23-22'!$B$11:$B$16,$B46,'Sunday Races 10-23-22'!$BR$11:$BR$16)</f>
        <v>0</v>
      </c>
      <c r="FU46" s="100"/>
      <c r="FV46" s="101"/>
      <c r="FW46" s="102">
        <f t="shared" si="54"/>
        <v>16</v>
      </c>
      <c r="FX46" s="102">
        <f t="shared" si="54"/>
        <v>11</v>
      </c>
      <c r="FY46" s="102">
        <f t="shared" si="54"/>
        <v>11</v>
      </c>
      <c r="FZ46" s="102">
        <f t="shared" si="54"/>
        <v>2</v>
      </c>
      <c r="GA46" s="102">
        <f t="shared" si="54"/>
        <v>0</v>
      </c>
      <c r="GB46" s="102">
        <f t="shared" si="54"/>
        <v>0</v>
      </c>
      <c r="GC46" s="102">
        <f t="shared" si="54"/>
        <v>0</v>
      </c>
      <c r="GD46" s="102">
        <f t="shared" si="54"/>
        <v>0</v>
      </c>
      <c r="GE46" s="102">
        <f t="shared" si="54"/>
        <v>0</v>
      </c>
      <c r="GF46" s="102">
        <f t="shared" si="54"/>
        <v>0</v>
      </c>
      <c r="GG46" s="102">
        <f t="shared" si="42"/>
        <v>0</v>
      </c>
      <c r="GH46" s="102">
        <f t="shared" si="42"/>
        <v>0</v>
      </c>
      <c r="GI46" s="102">
        <f t="shared" si="42"/>
        <v>0</v>
      </c>
      <c r="GJ46" s="102">
        <f t="shared" si="42"/>
        <v>0</v>
      </c>
      <c r="GK46" s="102">
        <f t="shared" si="42"/>
        <v>0</v>
      </c>
      <c r="GL46" s="102">
        <f t="shared" si="42"/>
        <v>0</v>
      </c>
      <c r="GM46" s="102">
        <f t="shared" si="42"/>
        <v>0</v>
      </c>
      <c r="GN46" s="102">
        <f t="shared" si="42"/>
        <v>0</v>
      </c>
      <c r="GO46" s="102">
        <f t="shared" si="42"/>
        <v>0</v>
      </c>
      <c r="GP46" s="102">
        <f t="shared" si="42"/>
        <v>0</v>
      </c>
      <c r="GQ46" s="102">
        <f t="shared" si="43"/>
        <v>0</v>
      </c>
      <c r="GR46" s="102">
        <f t="shared" si="43"/>
        <v>0</v>
      </c>
      <c r="GS46" s="102">
        <f t="shared" si="43"/>
        <v>0</v>
      </c>
      <c r="GT46" s="102">
        <f t="shared" si="43"/>
        <v>0</v>
      </c>
      <c r="GU46" s="102">
        <f t="shared" si="43"/>
        <v>0</v>
      </c>
      <c r="GV46" s="102">
        <f t="shared" si="43"/>
        <v>0</v>
      </c>
      <c r="GW46" s="102">
        <f t="shared" si="43"/>
        <v>0</v>
      </c>
      <c r="GX46" s="102">
        <f t="shared" si="43"/>
        <v>0</v>
      </c>
      <c r="GY46" s="102">
        <f t="shared" si="43"/>
        <v>0</v>
      </c>
      <c r="GZ46" s="102">
        <f t="shared" si="43"/>
        <v>0</v>
      </c>
      <c r="HA46" s="102">
        <f t="shared" si="44"/>
        <v>0</v>
      </c>
      <c r="HB46" s="102">
        <f t="shared" si="44"/>
        <v>0</v>
      </c>
      <c r="HC46" s="102">
        <f t="shared" si="44"/>
        <v>0</v>
      </c>
      <c r="HD46" s="102">
        <f t="shared" si="44"/>
        <v>0</v>
      </c>
      <c r="HE46" s="102">
        <f t="shared" si="44"/>
        <v>0</v>
      </c>
      <c r="HF46" s="102">
        <f t="shared" si="44"/>
        <v>0</v>
      </c>
      <c r="HG46" s="102">
        <f t="shared" si="44"/>
        <v>0</v>
      </c>
      <c r="HH46" s="102">
        <f t="shared" si="44"/>
        <v>0</v>
      </c>
      <c r="HI46" s="102">
        <f t="shared" si="44"/>
        <v>0</v>
      </c>
      <c r="HJ46" s="102">
        <f t="shared" si="44"/>
        <v>0</v>
      </c>
      <c r="HK46" s="102">
        <f t="shared" si="45"/>
        <v>0</v>
      </c>
      <c r="HL46" s="102">
        <f t="shared" si="45"/>
        <v>0</v>
      </c>
      <c r="HM46" s="102">
        <f t="shared" si="45"/>
        <v>0</v>
      </c>
      <c r="HN46" s="102">
        <f t="shared" si="45"/>
        <v>0</v>
      </c>
      <c r="HO46" s="102">
        <f t="shared" si="45"/>
        <v>0</v>
      </c>
      <c r="HP46" s="102">
        <f t="shared" si="45"/>
        <v>0</v>
      </c>
      <c r="HQ46" s="102">
        <f t="shared" si="45"/>
        <v>0</v>
      </c>
      <c r="HR46" s="102">
        <f t="shared" si="45"/>
        <v>0</v>
      </c>
      <c r="HS46" s="102">
        <f t="shared" si="45"/>
        <v>0</v>
      </c>
      <c r="HT46" s="102">
        <f t="shared" si="45"/>
        <v>0</v>
      </c>
      <c r="HU46" s="102">
        <f t="shared" si="46"/>
        <v>0</v>
      </c>
      <c r="HV46" s="102">
        <f t="shared" si="46"/>
        <v>0</v>
      </c>
      <c r="HW46" s="102">
        <f t="shared" si="46"/>
        <v>0</v>
      </c>
      <c r="HX46" s="102">
        <f t="shared" si="46"/>
        <v>0</v>
      </c>
      <c r="HY46" s="102">
        <f t="shared" si="46"/>
        <v>0</v>
      </c>
      <c r="HZ46" s="102">
        <f t="shared" si="46"/>
        <v>0</v>
      </c>
      <c r="IA46" s="102">
        <f t="shared" si="46"/>
        <v>0</v>
      </c>
      <c r="IB46" s="102">
        <f t="shared" si="46"/>
        <v>0</v>
      </c>
      <c r="IC46" s="102">
        <f t="shared" si="46"/>
        <v>0</v>
      </c>
      <c r="ID46" s="102">
        <f t="shared" si="46"/>
        <v>0</v>
      </c>
      <c r="IE46" s="102">
        <f t="shared" si="53"/>
        <v>0</v>
      </c>
      <c r="IF46" s="102">
        <f t="shared" si="53"/>
        <v>0</v>
      </c>
      <c r="IG46" s="102">
        <f t="shared" si="53"/>
        <v>0</v>
      </c>
      <c r="IH46" s="102">
        <f t="shared" si="53"/>
        <v>0</v>
      </c>
      <c r="II46" s="102">
        <f t="shared" si="53"/>
        <v>0</v>
      </c>
      <c r="IJ46" s="102">
        <f t="shared" si="53"/>
        <v>0</v>
      </c>
      <c r="IK46" s="102">
        <f t="shared" si="53"/>
        <v>0</v>
      </c>
      <c r="IL46" s="102">
        <f t="shared" si="53"/>
        <v>0</v>
      </c>
      <c r="IM46" s="102">
        <f t="shared" si="53"/>
        <v>0</v>
      </c>
      <c r="IN46" s="102">
        <f t="shared" si="53"/>
        <v>0</v>
      </c>
      <c r="IO46" s="102">
        <f t="shared" si="53"/>
        <v>0</v>
      </c>
      <c r="IP46" s="102">
        <f t="shared" si="53"/>
        <v>0</v>
      </c>
      <c r="IQ46" s="102">
        <f t="shared" si="53"/>
        <v>0</v>
      </c>
      <c r="IR46" s="102">
        <f t="shared" si="53"/>
        <v>0</v>
      </c>
      <c r="IS46" s="102">
        <f t="shared" si="53"/>
        <v>0</v>
      </c>
      <c r="IU46" s="99">
        <f>SUMIF('2021 Club Championship Crew'!$B$11:$B$14,$B46,'2021 Club Championship Crew'!$BN$11:$BN$14)</f>
        <v>0</v>
      </c>
      <c r="IV46" s="99">
        <f>SUMIF('2021 Club Championship Crew'!$B$11:$B$14,$B46,'2021 Club Championship Crew'!$BQ$11:$BQ$14)</f>
        <v>0</v>
      </c>
      <c r="IW46" s="99">
        <f>SUMIF('2021 Club Championship Crew'!$B$11:$B$14,$B46,'2021 Club Championship Crew'!$BT$11:$BT$14)</f>
        <v>0</v>
      </c>
      <c r="IX46" s="99">
        <f>SUMIF('2021 Club Championship Crew'!$B$11:$B$14,$B46,'2021 Club Championship Crew'!$BW$11:$BW$14)</f>
        <v>0</v>
      </c>
      <c r="IY46" s="99">
        <f>SUMIF('2021 Club Championship Crew'!$B$11:$B$14,$B46,'2021 Club Championship Crew'!$CC$11:$CC$14)</f>
        <v>0</v>
      </c>
    </row>
    <row r="47" spans="1:259" ht="15" customHeight="1" x14ac:dyDescent="0.2">
      <c r="A47" s="400" t="s">
        <v>1376</v>
      </c>
      <c r="B47" s="103" t="s">
        <v>449</v>
      </c>
      <c r="C47" s="96">
        <f t="shared" si="48"/>
        <v>4</v>
      </c>
      <c r="D47" s="97">
        <f t="shared" si="49"/>
        <v>37</v>
      </c>
      <c r="E47" s="96">
        <f t="shared" si="50"/>
        <v>37</v>
      </c>
      <c r="F47" s="98">
        <f t="shared" si="51"/>
        <v>9.2499999999999999E-2</v>
      </c>
      <c r="G47" s="99">
        <f>SUMIF('Saturday Race 11-06-21'!$B$11:$B$24,$B47,'Saturday Race 11-06-21'!$BF$11:$BF$24)</f>
        <v>0</v>
      </c>
      <c r="H47" s="99">
        <f>SUMIF('Saturday Race 11-06-21'!$B$11:$B$24,$B47,'Saturday Race 11-06-21'!$BI$11:$BI$24)</f>
        <v>0</v>
      </c>
      <c r="I47" s="99">
        <f>SUMIF('Saturday Race 11-06-21'!$B$11:$B$24,$B47,'Saturday Race 11-06-21'!$BL$11:$BL$24)</f>
        <v>0</v>
      </c>
      <c r="J47" s="99">
        <f>SUMIF('Saturday Race 11-06-21'!$B$11:$B$24,$B47,'Saturday Race 11-06-21'!$BO$11:$BO$24)</f>
        <v>0</v>
      </c>
      <c r="K47" s="99">
        <f>SUMIF('Saturday Race 11-06-21'!$B$11:$B$24,$B47,'Saturday Race 11-06-21'!$BR$11:$BR$24)</f>
        <v>0</v>
      </c>
      <c r="L47" s="99">
        <f>SUMIF('Saturday Race 11-20-21'!$B$11:$B$24,$B47,'Saturday Race 11-20-21'!$BF$11:$BF$24)</f>
        <v>0</v>
      </c>
      <c r="M47" s="99">
        <f>SUMIF('Saturday Race 11-20-21'!$B$11:$B$24,$B47,'Saturday Race 11-20-21'!$BI$11:$BI$24)</f>
        <v>0</v>
      </c>
      <c r="N47" s="99">
        <f>SUMIF('Saturday Race 11-20-21'!$B$11:$B$24,$B47,'Saturday Race 11-20-21'!$BL$11:$BL$24)</f>
        <v>0</v>
      </c>
      <c r="O47" s="99">
        <f>SUMIF('Saturday Race 11-20-21'!$B$11:$B$24,$B47,'Saturday Race 11-20-21'!$BO$11:$BO$24)</f>
        <v>0</v>
      </c>
      <c r="P47" s="99">
        <f>SUMIF('Saturday Race 11-20-21'!$B$11:$B$24,$B47,'Saturday Race 11-20-21'!$BR$11:$BR$24)</f>
        <v>0</v>
      </c>
      <c r="Q47" s="99">
        <f>SUMIF('One Day 12-04-21 Scots'!$B$11:$B$24,$B47,'One Day 12-04-21 Scots'!$BF$11:$BF$24)</f>
        <v>0</v>
      </c>
      <c r="R47" s="99">
        <f>SUMIF('One Day 12-04-21 Scots'!$B$11:$B$24,$B47,'One Day 12-04-21 Scots'!$BI$11:$BI$24)</f>
        <v>0</v>
      </c>
      <c r="S47" s="99">
        <f>SUMIF('One Day 12-04-21 Scots'!$B$11:$B$24,$B47,'One Day 12-04-21 Scots'!$BL$11:$BL$24)</f>
        <v>0</v>
      </c>
      <c r="T47" s="99">
        <f>SUMIF('One Day 12-04-21 Scots'!$B$11:$B$24,$B47,'One Day 12-04-21 Scots'!$BO$11:$BO$24)</f>
        <v>0</v>
      </c>
      <c r="U47" s="99">
        <f>SUMIF('One Day 12-04-21 Scots'!$B$11:$B$24,$B47,'One Day 12-04-21 Scots'!$BR$11:$BR$24)</f>
        <v>0</v>
      </c>
      <c r="V47" s="99">
        <f>SUMIF('One Day 12-04-21 Thistles'!$B$11:$B$25,$B47,'One Day 12-04-21 Thistles'!$BF$11:$BF$25)</f>
        <v>0</v>
      </c>
      <c r="W47" s="99">
        <f>SUMIF('One Day 12-04-21 Thistles'!$B$11:$B$25,$B47,'One Day 12-04-21 Thistles'!$BI$11:$BI$25)</f>
        <v>0</v>
      </c>
      <c r="X47" s="99">
        <f>SUMIF('One Day 12-04-21 Thistles'!$B$11:$B$25,$B47,'One Day 12-04-21 Thistles'!$BL$11:$BL$25)</f>
        <v>0</v>
      </c>
      <c r="Y47" s="99">
        <f>SUMIF('One Day 12-04-21 Thistles'!$B$11:$B$25,$B47,'One Day 12-04-21 Thistles'!$BO$11:$BO$25)</f>
        <v>0</v>
      </c>
      <c r="Z47" s="99">
        <f>SUMIF('One Day 12-04-21 Thistles'!$B$11:$B$25,$B47,'One Day 12-04-21 Thistles'!$BR$11:$BR$25)</f>
        <v>0</v>
      </c>
      <c r="AA47" s="99">
        <f>SUMIF('Saturday Race 1-08-22'!$B$11:$B$20,$B47,'Saturday Race 1-08-22'!$BF$11:$BF$20)</f>
        <v>0</v>
      </c>
      <c r="AB47" s="99">
        <f>SUMIF('Saturday Race 1-08-22'!$B$11:$B$20,$B47,'Saturday Race 1-08-22'!$BI$11:$BI$20)</f>
        <v>0</v>
      </c>
      <c r="AC47" s="99">
        <f>SUMIF('Saturday Race 1-08-22'!$B$11:$B$20,$B47,'Saturday Race 1-08-22'!$BL$11:$BL$20)</f>
        <v>0</v>
      </c>
      <c r="AD47" s="99">
        <f>SUMIF('Saturday Race 1-08-22'!$B$11:$B$20,$B47,'Saturday Race 1-08-22'!$BO$11:$BO$20)</f>
        <v>0</v>
      </c>
      <c r="AE47" s="99">
        <f>SUMIF('Saturday Race 1-08-22'!$B$11:$B$20,$B47,'Saturday Race 1-08-22'!$BR$11:$BR$20)</f>
        <v>0</v>
      </c>
      <c r="AF47" s="99">
        <f>SUMIF('Saturday Race 1-22-22'!$B$11:$B$20,$B47,'Saturday Race 1-22-22'!$BF$11:$BF$20)</f>
        <v>0</v>
      </c>
      <c r="AG47" s="99">
        <f>SUMIF('Saturday Race 1-22-22'!$B$11:$B$20,$B47,'Saturday Race 1-22-22'!$BI$11:$BI$20)</f>
        <v>0</v>
      </c>
      <c r="AH47" s="99">
        <f>SUMIF('Saturday Race 1-22-22'!$B$11:$B$20,$B47,'Saturday Race 1-22-22'!$BL$11:$BL$20)</f>
        <v>0</v>
      </c>
      <c r="AI47" s="99">
        <f>SUMIF('Saturday Race 1-22-22'!$B$11:$B$20,$B47,'Saturday Race 1-22-22'!$BO$11:$BO$20)</f>
        <v>0</v>
      </c>
      <c r="AJ47" s="99">
        <f>SUMIF('Saturday Race 1-22-22'!$B$11:$B$20,$B47,'Saturday Race 1-22-22'!$BR$11:$BR$20)</f>
        <v>0</v>
      </c>
      <c r="AK47" s="99">
        <f>SUMIF('Sunday Race 2-6-22'!$B$11:$B$20,$B47,'Sunday Race 2-6-22'!$BF$11:$BF$20)</f>
        <v>0</v>
      </c>
      <c r="AL47" s="99">
        <f>SUMIF('Sunday Race 2-6-22'!$B$11:$B$20,$B47,'Sunday Race 2-6-22'!$BI$11:$BI$20)</f>
        <v>0</v>
      </c>
      <c r="AM47" s="99">
        <f>SUMIF('Sunday Race 2-6-22'!$B$11:$B$20,$B47,'Sunday Race 2-6-22'!$BL$11:$BL$20)</f>
        <v>0</v>
      </c>
      <c r="AN47" s="99">
        <f>SUMIF('Sunday Race 2-6-22'!$B$11:$B$20,$B47,'Sunday Race 2-6-22'!$BO$11:$BO$20)</f>
        <v>0</v>
      </c>
      <c r="AO47" s="99">
        <f>SUMIF('Sunday Race 2-6-22'!$B$11:$B$20,$B47,'Sunday Race 2-6-22'!$BR$11:$BR$20)</f>
        <v>0</v>
      </c>
      <c r="AP47" s="99">
        <f>SUMIF('Chili One Day 2-12-22 Scots'!$B$11:$B$20,$B47,'Chili One Day 2-12-22 Scots'!$BF$11:$BF$20)</f>
        <v>0</v>
      </c>
      <c r="AQ47" s="99">
        <f>SUMIF('Chili One Day 2-12-22 Scots'!$B$11:$B$20,$B47,'Chili One Day 2-12-22 Scots'!$BI$11:$BI$20)</f>
        <v>0</v>
      </c>
      <c r="AR47" s="99">
        <f>SUMIF('Chili One Day 2-12-22 Scots'!$B$11:$B$20,$B47,'Chili One Day 2-12-22 Scots'!$BL$11:$BL$20)</f>
        <v>0</v>
      </c>
      <c r="AS47" s="99">
        <f>SUMIF('Chili One Day 2-12-22 Scots'!$B$11:$B$20,$B47,'Chili One Day 2-12-22 Scots'!$BO$11:$BO$20)</f>
        <v>0</v>
      </c>
      <c r="AT47" s="99">
        <f>SUMIF('Chili One Day 2-12-22 Scots'!$B$11:$B$20,$B47,'Chili One Day 2-12-22 Scots'!$BR$11:$BR$20)</f>
        <v>0</v>
      </c>
      <c r="AU47" s="99">
        <f>SUMIF('Chili One Day 2-12-22 Thistles'!$B$11:$B$20,$B47,'Chili One Day 2-12-22 Thistles'!$BF$11:$BF$20)</f>
        <v>0</v>
      </c>
      <c r="AV47" s="99">
        <f>SUMIF('Chili One Day 2-12-22 Thistles'!$B$11:$B$20,$B47,'Chili One Day 2-12-22 Thistles'!$BI$11:$BI$20)</f>
        <v>0</v>
      </c>
      <c r="AW47" s="99">
        <f>SUMIF('Chili One Day 2-12-22 Thistles'!$B$11:$B$20,$B47,'Chili One Day 2-12-22 Thistles'!$BL$11:$BL$20)</f>
        <v>0</v>
      </c>
      <c r="AX47" s="99">
        <f>SUMIF('Chili One Day 2-12-22 Thistles'!$B$11:$B$20,$B47,'Chili One Day 2-12-22 Thistles'!$BO$11:$BO$20)</f>
        <v>0</v>
      </c>
      <c r="AY47" s="99">
        <f>SUMIF('Chili One Day 2-12-22 Thistles'!$B$11:$B$20,$B47,'Chili One Day 2-12-22 Thistles'!$BR$11:$BR$20)</f>
        <v>0</v>
      </c>
      <c r="AZ47" s="99">
        <f>SUMIF('Sunday Race 2-20-22'!$B$11:$B$20,$B47,'Sunday Race 2-20-22'!$BF$11:$BF$20)</f>
        <v>0</v>
      </c>
      <c r="BA47" s="99">
        <f>SUMIF('Sunday Race 2-20-22'!$B$11:$B$20,$B47,'Sunday Race 2-20-22'!$BI$11:$BI$20)</f>
        <v>0</v>
      </c>
      <c r="BB47" s="99">
        <f>SUMIF('Sunday Race 2-20-22'!$B$11:$B$20,$B47,'Sunday Race 2-20-22'!$BL$11:$BL$20)</f>
        <v>0</v>
      </c>
      <c r="BC47" s="99">
        <f>SUMIF('Sunday Race 2-20-22'!$B$11:$B$20,$B47,'Sunday Race 2-20-22'!$BO$11:$BO$20)</f>
        <v>0</v>
      </c>
      <c r="BD47" s="99">
        <f>SUMIF('Sunday Race 2-20-22'!$B$11:$B$20,$B47,'Sunday Race 2-20-22'!$BR$11:$BR$20)</f>
        <v>0</v>
      </c>
      <c r="BE47" s="99">
        <f>SUMIF('Sunday Race 2-27-22'!$B$11:$B$20,$B47,'Sunday Race 2-27-22'!$BF$11:$BF$20)</f>
        <v>0</v>
      </c>
      <c r="BF47" s="99">
        <f>SUMIF('Sunday Race 2-27-22'!$B$11:$B$20,$B47,'Sunday Race 2-27-22'!$BI$11:$BI$20)</f>
        <v>0</v>
      </c>
      <c r="BG47" s="99">
        <f>SUMIF('Sunday Race 2-27-22'!$B$11:$B$20,$B47,'Sunday Race 2-27-22'!$BL$11:$BL$20)</f>
        <v>0</v>
      </c>
      <c r="BH47" s="99">
        <f>SUMIF('Sunday Race 2-27-22'!$B$11:$B$20,$B47,'Sunday Race 2-27-22'!$BO$11:$BO$20)</f>
        <v>0</v>
      </c>
      <c r="BI47" s="99">
        <f>SUMIF('Sunday Race 2-27-22'!$B$11:$B$20,$B47,'Sunday Race 2-27-22'!$BR$11:$BR$20)</f>
        <v>0</v>
      </c>
      <c r="BJ47" s="99">
        <f>SUMIF('Sunday Race 3-13-22'!$B$11:$B$21,$B47,'Sunday Race 3-13-22'!$BF$11:$BF$21)</f>
        <v>0</v>
      </c>
      <c r="BK47" s="99">
        <f>SUMIF('Sunday Race 3-13-22'!$B$11:$B$21,$B47,'Sunday Race 3-13-22'!$BI$11:$BI$21)</f>
        <v>0</v>
      </c>
      <c r="BL47" s="99">
        <f>SUMIF('Sunday Race 3-13-22'!$B$11:$B$21,$B47,'Sunday Race 3-13-22'!$BL$11:$BL$21)</f>
        <v>0</v>
      </c>
      <c r="BM47" s="99">
        <f>SUMIF('Sunday Race 3-13-22'!$B$11:$B$21,$B47,'Sunday Race 3-13-22'!$BO$11:$BO$21)</f>
        <v>0</v>
      </c>
      <c r="BN47" s="99">
        <f>SUMIF('Sunday Race 3-13-22'!$B$11:$B$21,$B47,'Sunday Race 3-13-22'!$BR$11:$BR$21)</f>
        <v>0</v>
      </c>
      <c r="BO47" s="99">
        <f>SUMIF('Saturday Race 3-19-22'!$B$11:$B$26,$B47,'Saturday Race 3-19-22'!$BF$11:$BF$26)</f>
        <v>0</v>
      </c>
      <c r="BP47" s="99">
        <f>SUMIF('Saturday Race 3-19-22'!$B$11:$B$26,$B47,'Saturday Race 3-19-22'!$BI$11:$BI$26)</f>
        <v>0</v>
      </c>
      <c r="BQ47" s="99">
        <f>SUMIF('Saturday Race 3-19-22'!$B$11:$B$26,$B47,'Saturday Race 3-19-22'!$BL$11:$BL$26)</f>
        <v>0</v>
      </c>
      <c r="BR47" s="99">
        <f>SUMIF('Saturday Race 3-19-22'!$B$11:$B$26,$B47,'Saturday Race 3-19-22'!$BO$11:$BO$26)</f>
        <v>0</v>
      </c>
      <c r="BS47" s="99">
        <f>SUMIF('Saturday Race 3-19-22'!$B$11:$B$26,$B47,'Saturday Race 3-19-22'!$BR$11:$BR$26)</f>
        <v>0</v>
      </c>
      <c r="BT47" s="99">
        <f>SUMIF('Sunday Races 4-10-22'!$B$11:$B$26,$B47,'Sunday Races 4-10-22'!$BF$11:$BF$26)</f>
        <v>0</v>
      </c>
      <c r="BU47" s="99">
        <f>SUMIF('Sunday Races 4-10-22'!$B$11:$B$26,$B47,'Sunday Races 4-10-22'!$BI$11:$BI$26)</f>
        <v>0</v>
      </c>
      <c r="BV47" s="99">
        <f>SUMIF('Sunday Races 4-10-22'!$B$11:$B$26,$B47,'Sunday Races 4-10-22'!$BL$11:$BL$26)</f>
        <v>0</v>
      </c>
      <c r="BW47" s="99">
        <f>SUMIF('Sunday Races 4-10-22'!$B$11:$B$26,$B47,'Sunday Races 4-10-22'!$BO$11:$BO$26)</f>
        <v>0</v>
      </c>
      <c r="BX47" s="99">
        <f>SUMIF('Sunday Races 4-10-22'!$B$11:$B$26,$B47,'Sunday Races 4-10-22'!$BR$11:$BR$26)</f>
        <v>0</v>
      </c>
      <c r="BY47" s="99">
        <f>SUMIF('Easter One Day 4-16-22 FS'!$B$11:$B$26,$B47,'Easter One Day 4-16-22 FS'!$BF$11:$BF$26)</f>
        <v>0</v>
      </c>
      <c r="BZ47" s="99">
        <f>SUMIF('Easter One Day 4-16-22 FS'!$B$11:$B$26,$B47,'Easter One Day 4-16-22 FS'!$BI$11:$BI$26)</f>
        <v>0</v>
      </c>
      <c r="CA47" s="99">
        <f>SUMIF('Easter One Day 4-16-22 FS'!$B$11:$B$26,$B47,'Easter One Day 4-16-22 FS'!$BL$11:$BL$26)</f>
        <v>0</v>
      </c>
      <c r="CB47" s="99">
        <f>SUMIF('Easter One Day 4-16-22 FS'!$B$11:$B$26,$B47,'Easter One Day 4-16-22 FS'!$BO$11:$BO$26)</f>
        <v>0</v>
      </c>
      <c r="CC47" s="99">
        <f>SUMIF('Easter One Day 4-16-22 FS'!$B$11:$B$26,$B47,'Easter One Day 4-16-22 FS'!$BR$11:$BR$26)</f>
        <v>0</v>
      </c>
      <c r="CD47" s="99">
        <f>SUMIF('Easter One Day 4-16-22 TH'!$B$11:$B$26,$B47,'Easter One Day 4-16-22 TH'!$BF$11:$BF$26)</f>
        <v>0</v>
      </c>
      <c r="CE47" s="99">
        <f>SUMIF('Easter One Day 4-16-22 TH'!$B$11:$B$26,$B47,'Easter One Day 4-16-22 TH'!$BI$11:$BI$26)</f>
        <v>0</v>
      </c>
      <c r="CF47" s="99">
        <f>SUMIF('Easter One Day 4-16-22 TH'!$B$11:$B$26,$B47,'Easter One Day 4-16-22 TH'!$BL$11:$BL$26)</f>
        <v>0</v>
      </c>
      <c r="CG47" s="99">
        <f>SUMIF('Easter One Day 4-16-22 TH'!$B$11:$B$26,$B47,'Easter One Day 4-16-22 TH'!$BO$11:$BO$26)</f>
        <v>0</v>
      </c>
      <c r="CH47" s="99">
        <f>SUMIF('Easter One Day 4-16-22 TH'!$B$11:$B$26,$B47,'Easter One Day 4-16-22 TH'!$BR$11:$BR$26)</f>
        <v>0</v>
      </c>
      <c r="CI47" s="99">
        <f>SUMIF('Sunday Races 5-1-22'!$B$11:$B$28,$B47,'Sunday Races 5-1-22'!$BF$11:$BF$28)</f>
        <v>0</v>
      </c>
      <c r="CJ47" s="99">
        <f>SUMIF('Sunday Races 5-1-22'!$B$11:$B$28,$B47,'Sunday Races 5-1-22'!$BI$11:$BI$28)</f>
        <v>0</v>
      </c>
      <c r="CK47" s="99">
        <f>SUMIF('Sunday Races 5-1-22'!$B$11:$B$28,$B47,'Sunday Races 5-1-22'!$BL$11:$BL$28)</f>
        <v>0</v>
      </c>
      <c r="CL47" s="99">
        <f>SUMIF('Sunday Races 5-1-22'!$B$11:$B$28,$B47,'Sunday Races 5-1-22'!$BO$11:$BO$28)</f>
        <v>0</v>
      </c>
      <c r="CM47" s="99">
        <f>SUMIF('Sunday Races 5-1-22'!$B$11:$B$28,$B47,'Sunday Races 5-1-22'!$BR$11:$BR$28)</f>
        <v>0</v>
      </c>
      <c r="CN47" s="99">
        <f>SUMIF('Long Distance Race 5-7-22'!$B$11:$B$27,$B47,'Long Distance Race 5-7-22'!$BF$11:$BF$27)</f>
        <v>0</v>
      </c>
      <c r="CO47" s="99">
        <f>SUMIF('Long Distance Race 5-7-22'!$B$11:$B$27,$B47,'Long Distance Race 5-7-22'!$BI$11:$BI$27)</f>
        <v>0</v>
      </c>
      <c r="CP47" s="99">
        <f>SUMIF('Long Distance Race 5-7-22'!$B$11:$B$27,$B47,'Long Distance Race 5-7-22'!$BL$11:$BL$27)</f>
        <v>0</v>
      </c>
      <c r="CQ47" s="99">
        <f>SUMIF('Long Distance Race 5-7-22'!$B$11:$B$27,$B47,'Long Distance Race 5-7-22'!$BO$11:$BO$27)</f>
        <v>0</v>
      </c>
      <c r="CR47" s="99">
        <f>SUMIF('Long Distance Race 5-7-22'!$B$11:$B$27,$B47,'Long Distance Race 5-7-22'!$BR$11:$BR$27)</f>
        <v>0</v>
      </c>
      <c r="CS47" s="99">
        <f>SUMIF('Memorial Day Regatta 5-28-22 Op'!$B$11:$B$27,$B47,'Memorial Day Regatta 5-28-22 Op'!$BF$11:$BF$27)</f>
        <v>0</v>
      </c>
      <c r="CT47" s="99">
        <f>SUMIF('Memorial Day Regatta 5-28-22 Op'!$B$11:$B$27,$B47,'Memorial Day Regatta 5-28-22 Op'!$BI$11:$BI$27)</f>
        <v>0</v>
      </c>
      <c r="CU47" s="99">
        <f>SUMIF('Memorial Day Regatta 5-28-22 Op'!$B$11:$B$27,$B47,'Memorial Day Regatta 5-28-22 Op'!$BL$11:$BL$27)</f>
        <v>0</v>
      </c>
      <c r="CV47" s="99">
        <f>SUMIF('Memorial Day Regatta 5-28-22 Op'!$B$11:$B$27,$B47,'Memorial Day Regatta 5-28-22 Op'!$BO$11:$BO$27)</f>
        <v>0</v>
      </c>
      <c r="CW47" s="99">
        <f>SUMIF('Memorial Day Regatta 5-28-22 Op'!$B$11:$B$27,$B47,'Memorial Day Regatta 5-28-22 Op'!$BR$11:$BR$27)</f>
        <v>0</v>
      </c>
      <c r="CX47" s="99">
        <f>SUMIF('Sunday Races 6-5-22'!$B$11:$B$28,$B47,'Sunday Races 6-5-22'!$BF$11:$BF$28)</f>
        <v>0</v>
      </c>
      <c r="CY47" s="99">
        <f>SUMIF('Sunday Races 6-5-22'!$B$11:$B$28,$B47,'Sunday Races 6-5-22'!$BI$11:$BI$28)</f>
        <v>0</v>
      </c>
      <c r="CZ47" s="99">
        <f>SUMIF('Sunday Races 6-5-22'!$B$11:$B$28,$B47,'Sunday Races 6-5-22'!$BL$11:$BL$28)</f>
        <v>0</v>
      </c>
      <c r="DA47" s="99">
        <f>SUMIF('Sunday Races 6-5-22'!$B$11:$B$28,$B47,'Sunday Races 6-5-22'!$BO$11:$BO$28)</f>
        <v>0</v>
      </c>
      <c r="DB47" s="99">
        <f>SUMIF('Sunday Races 6-5-22'!$B$11:$B$28,$B47,'Sunday Races 6-5-22'!$BR$11:$BR$28)</f>
        <v>0</v>
      </c>
      <c r="DC47" s="99">
        <f>SUMIF('Sunday Races 6-12-22'!$B$11:$B$24,$B47,'Sunday Races 6-12-22'!$BF$11:$BF$24)</f>
        <v>0</v>
      </c>
      <c r="DD47" s="99">
        <f>SUMIF('Sunday Races 6-12-22'!$B$11:$B$24,$B47,'Sunday Races 6-12-22'!$BI$11:$BI$24)</f>
        <v>0</v>
      </c>
      <c r="DE47" s="99">
        <f>SUMIF('Sunday Races 6-12-22'!$B$11:$B$24,$B47,'Sunday Races 6-12-22'!$BL$11:$BL$24)</f>
        <v>0</v>
      </c>
      <c r="DF47" s="99">
        <f>SUMIF('Sunday Races 6-12-22'!$B$11:$B$24,$B47,'Sunday Races 6-12-22'!$BO$11:$BO$24)</f>
        <v>0</v>
      </c>
      <c r="DG47" s="99">
        <f>SUMIF('Sunday Races 6-12-22'!$B$11:$B$24,$B47,'Sunday Races 6-12-22'!$BR$11:$BR$24)</f>
        <v>0</v>
      </c>
      <c r="DH47" s="99">
        <f>SUMIF('Saturday Races 6-18-22'!$B$11:$B$24,$B47,'Saturday Races 6-18-22'!$BF$11:$BF$24)</f>
        <v>0</v>
      </c>
      <c r="DI47" s="99">
        <f>SUMIF('Saturday Races 6-18-22'!$B$11:$B$24,$B47,'Saturday Races 6-18-22'!$BI$11:$BI$24)</f>
        <v>0</v>
      </c>
      <c r="DJ47" s="99">
        <f>SUMIF('Saturday Races 6-18-22'!$B$11:$B$24,$B47,'Saturday Races 6-18-22'!$BL$11:$BL$24)</f>
        <v>0</v>
      </c>
      <c r="DK47" s="99">
        <f>SUMIF('Saturday Races 6-18-22'!$B$11:$B$24,$B47,'Saturday Races 6-18-22'!$BO$11:$BO$24)</f>
        <v>0</v>
      </c>
      <c r="DL47" s="99">
        <f>SUMIF('Saturday Races 6-18-22'!$B$11:$B$24,$B47,'Saturday Races 6-18-22'!$BR$11:$BR$24)</f>
        <v>0</v>
      </c>
      <c r="DM47" s="99">
        <f>SUMIF('Caldwell Cup 6-25-22 TH'!$B$11:$B$25,$B47,'Caldwell Cup 6-25-22 TH'!$BF$11:$BF$25)</f>
        <v>0</v>
      </c>
      <c r="DN47" s="99">
        <f>SUMIF('Caldwell Cup 6-25-22 TH'!$B$11:$B$25,$B47,'Caldwell Cup 6-25-22 TH'!$BI$11:$BI$25)</f>
        <v>0</v>
      </c>
      <c r="DO47" s="99">
        <f>SUMIF('Caldwell Cup 6-25-22 TH'!$B$11:$B$25,$B47,'Caldwell Cup 6-25-22 TH'!$BL$11:$BL$25)</f>
        <v>0</v>
      </c>
      <c r="DP47" s="99">
        <f>SUMIF('Caldwell Cup 6-25-22 TH'!$B$11:$B$25,$B47,'Caldwell Cup 6-25-22 TH'!$BO$11:$BO$25)</f>
        <v>0</v>
      </c>
      <c r="DQ47" s="99">
        <f>SUMIF('Caldwell Cup 6-25-22 TH'!$B$11:$B$25,$B47,'Caldwell Cup 6-25-22 TH'!$BR$11:$BR$25)</f>
        <v>0</v>
      </c>
      <c r="DR47" s="99">
        <f>SUMIF('Caldwell Cup 6-25-22 FS'!$B$11:$B$18,$B47,'Caldwell Cup 6-25-22 FS'!$BF$11:$BF$18)</f>
        <v>0</v>
      </c>
      <c r="DS47" s="99">
        <f>SUMIF('Caldwell Cup 6-25-22 FS'!$B$11:$B$18,$B47,'Caldwell Cup 6-25-22 FS'!$BI$11:$BI$18)</f>
        <v>0</v>
      </c>
      <c r="DT47" s="99">
        <f>SUMIF('Caldwell Cup 6-25-22 FS'!$B$11:$B$18,$B47,'Caldwell Cup 6-25-22 FS'!$BL$11:$BL$18)</f>
        <v>0</v>
      </c>
      <c r="DU47" s="99">
        <f>SUMIF('Caldwell Cup 6-25-22 FS'!$B$11:$B$18,$B47,'Caldwell Cup 6-25-22 FS'!$BO$11:$BO$18)</f>
        <v>0</v>
      </c>
      <c r="DV47" s="99">
        <f>SUMIF('Caldwell Cup 6-25-22 FS'!$B$11:$B$18,$B47,'Caldwell Cup 6-25-22 FS'!$BR$11:$BR$18)</f>
        <v>0</v>
      </c>
      <c r="DW47" s="99">
        <f>SUMIF('Sunday Races 7-3-22'!$B$11:$B$25,$B47,'Sunday Races 7-3-22'!$BF$11:$BF$25)</f>
        <v>0</v>
      </c>
      <c r="DX47" s="99">
        <f>SUMIF('Sunday Races 7-3-22'!$B$11:$B$25,$B47,'Sunday Races 7-3-22'!$BI$11:$BI$25)</f>
        <v>0</v>
      </c>
      <c r="DY47" s="99">
        <f>SUMIF('Sunday Races 7-3-22'!$B$11:$B$25,$B47,'Sunday Races 7-3-22'!$BL$11:$BL$25)</f>
        <v>0</v>
      </c>
      <c r="DZ47" s="99">
        <f>SUMIF('Sunday Races 7-3-22'!$B$11:$B$25,$B47,'Sunday Races 7-3-22'!$BO$11:$BO$25)</f>
        <v>0</v>
      </c>
      <c r="EA47" s="99">
        <f>SUMIF('Sunday Races 7-3-22'!$B$11:$B$25,$B47,'Sunday Races 7-3-22'!$BR$11:$BR$25)</f>
        <v>0</v>
      </c>
      <c r="EB47" s="99">
        <f>SUMIF('Sunday Races 7-31-22'!$B$11:$B$25,$B47,'Sunday Races 7-31-22'!$BF$11:$BF$25)</f>
        <v>0</v>
      </c>
      <c r="EC47" s="99">
        <f>SUMIF('Sunday Races 7-31-22'!$B$11:$B$25,$B47,'Sunday Races 7-31-22'!$BI$11:$BI$25)</f>
        <v>0</v>
      </c>
      <c r="ED47" s="99">
        <f>SUMIF('Sunday Races 7-31-22'!$B$11:$B$25,$B47,'Sunday Races 7-31-22'!$BL$11:$BL$25)</f>
        <v>0</v>
      </c>
      <c r="EE47" s="99">
        <f>SUMIF('Sunday Races 7-31-22'!$B$11:$B$25,$B47,'Sunday Races 7-31-22'!$BO$11:$BO$25)</f>
        <v>0</v>
      </c>
      <c r="EF47" s="99">
        <f>SUMIF('Sunday Races 7-31-22'!$B$11:$B$25,$B47,'Sunday Races 7-31-22'!$BR$11:$BR$25)</f>
        <v>0</v>
      </c>
      <c r="EG47" s="99">
        <f>SUMIF('Sunday Races 8-14-22'!$B$11:$B$25,$B47,'Sunday Races 8-14-22'!$BF$11:$BF$25)</f>
        <v>0</v>
      </c>
      <c r="EH47" s="99">
        <f>SUMIF('Sunday Races 8-14-22'!$B$11:$B$25,$B47,'Sunday Races 8-14-22'!$BI$11:$BI$25)</f>
        <v>0</v>
      </c>
      <c r="EI47" s="99">
        <f>SUMIF('Sunday Races 8-14-22'!$B$11:$B$25,$B47,'Sunday Races 8-14-22'!$BL$11:$BL$25)</f>
        <v>0</v>
      </c>
      <c r="EJ47" s="99">
        <f>SUMIF('Sunday Races 8-14-22'!$B$11:$B$25,$B47,'Sunday Races 8-14-22'!$BO$11:$BO$25)</f>
        <v>0</v>
      </c>
      <c r="EK47" s="99">
        <f>SUMIF('Sunday Races 8-14-22'!$B$11:$B$25,$B47,'Sunday Races 8-14-22'!$BR$11:$BR$25)</f>
        <v>0</v>
      </c>
      <c r="EL47" s="99">
        <f>SUMIF('Saturday Races 8-20-22'!$B$11:$B$25,$B47,'Saturday Races 8-20-22'!$BF$11:$BF$25)</f>
        <v>0</v>
      </c>
      <c r="EM47" s="99">
        <f>SUMIF('Saturday Races 8-20-22'!$B$11:$B$25,$B47,'Saturday Races 8-20-22'!$BI$11:$BI$25)</f>
        <v>0</v>
      </c>
      <c r="EN47" s="99">
        <f>SUMIF('Saturday Races 8-20-22'!$B$11:$B$25,$B47,'Saturday Races 8-20-22'!$BL$11:$BL$25)</f>
        <v>0</v>
      </c>
      <c r="EO47" s="99">
        <f>SUMIF('Saturday Races 8-20-22'!$B$11:$B$25,$B47,'Saturday Races 8-20-22'!$BO$11:$BO$25)</f>
        <v>0</v>
      </c>
      <c r="EP47" s="99">
        <f>SUMIF('Saturday Races 8-20-22'!$B$11:$B$25,$B47,'Saturday Races 8-20-22'!$BR$11:$BR$25)</f>
        <v>0</v>
      </c>
      <c r="EQ47" s="99">
        <f>SUMIF('Sunday Races 9-11-22'!$B$11:$B$20,$B47,'Sunday Races 9-11-22'!$BF$11:$BF$20)</f>
        <v>0</v>
      </c>
      <c r="ER47" s="99">
        <f>SUMIF('Sunday Races 9-11-22'!$B$11:$B$20,$B47,'Sunday Races 9-11-22'!$BI$11:$BI$20)</f>
        <v>0</v>
      </c>
      <c r="ES47" s="99">
        <f>SUMIF('Sunday Races 9-11-22'!$B$11:$B$20,$B47,'Sunday Races 9-11-22'!$BL$11:$BL$20)</f>
        <v>0</v>
      </c>
      <c r="ET47" s="99">
        <f>SUMIF('Sunday Races 9-11-22'!$B$11:$B$20,$B47,'Sunday Races 9-11-22'!$BO$11:$BO$20)</f>
        <v>0</v>
      </c>
      <c r="EU47" s="99">
        <f>SUMIF('Sunday Races 9-11-22'!$B$11:$B$20,$B47,'Sunday Races 9-11-22'!$BR$11:$BR$20)</f>
        <v>0</v>
      </c>
      <c r="EV47" s="99">
        <f>SUMIF('2022-09-17 Leukemia Cup TH'!$B$11:$B$26,$B47,'2022-09-17 Leukemia Cup TH'!$BF$11:$BF$26)</f>
        <v>0</v>
      </c>
      <c r="EW47" s="99">
        <f>SUMIF('2022-09-17 Leukemia Cup TH'!$B$11:$B$26,$B47,'2022-09-17 Leukemia Cup TH'!$BI$11:$BI$26)</f>
        <v>0</v>
      </c>
      <c r="EX47" s="99">
        <f>SUMIF('2022-09-17 Leukemia Cup TH'!$B$11:$B$26,$B47,'2022-09-17 Leukemia Cup TH'!$BL$11:$BL$26)</f>
        <v>0</v>
      </c>
      <c r="EY47" s="99">
        <f>SUMIF('2022-09-17 Leukemia Cup TH'!$B$11:$B$26,$B47,'2022-09-17 Leukemia Cup TH'!$BO$11:$BO$26)</f>
        <v>0</v>
      </c>
      <c r="EZ47" s="99">
        <f>SUMIF('2022-09-17 Leukemia Cup TH'!$B$11:$B$26,$B47,'2022-09-17 Leukemia Cup TH'!$BR$11:$BR$26)</f>
        <v>0</v>
      </c>
      <c r="FA47" s="99">
        <f>SUMIF('Smith-Berry LDR 9-24-22'!$B$11:$B$28,$B47,'Smith-Berry LDR 9-24-22'!$BF$11:$BF$28)</f>
        <v>0</v>
      </c>
      <c r="FB47" s="99">
        <f>SUMIF('Smith-Berry LDR 9-24-22'!$B$11:$B$28,$B47,'Smith-Berry LDR 9-24-22'!$BI$11:$BI$28)</f>
        <v>0</v>
      </c>
      <c r="FC47" s="99">
        <f>SUMIF('Smith-Berry LDR 9-24-22'!$B$11:$B$28,$B47,'Smith-Berry LDR 9-24-22'!$BL$11:$BL$28)</f>
        <v>0</v>
      </c>
      <c r="FD47" s="99">
        <f>SUMIF('Smith-Berry LDR 9-24-22'!$B$11:$B$28,$B47,'Smith-Berry LDR 9-24-22'!$BO$11:$BO$28)</f>
        <v>0</v>
      </c>
      <c r="FE47" s="99">
        <f>SUMIF('Smith-Berry LDR 9-24-22'!$B$11:$B$28,$B47,'Smith-Berry LDR 9-24-22'!$BR$11:$BR$28)</f>
        <v>0</v>
      </c>
      <c r="FF47" s="99">
        <f>SUMIF('Sunday Races 10-9-22'!$B$11:$B$15,$B47,'Sunday Races 10-9-22'!$BF$11:$BF$15)</f>
        <v>0</v>
      </c>
      <c r="FG47" s="99">
        <f>SUMIF('Sunday Races 10-9-22'!$B$11:$B$15,$B47,'Sunday Races 10-9-22'!$BI$11:$BI$15)</f>
        <v>0</v>
      </c>
      <c r="FH47" s="99">
        <f>SUMIF('Sunday Races 10-9-22'!$B$11:$B$15,$B47,'Sunday Races 10-9-22'!$BL$11:$BL$15)</f>
        <v>0</v>
      </c>
      <c r="FI47" s="99">
        <f>SUMIF('Sunday Races 10-9-22'!$B$11:$B$15,$B47,'Sunday Races 10-9-22'!$BO$11:$BO$15)</f>
        <v>0</v>
      </c>
      <c r="FJ47" s="99">
        <f>SUMIF('Sunday Races 10-9-22'!$B$11:$B$15,$B47,'Sunday Races 10-9-22'!$BR$11:$BR$15)</f>
        <v>0</v>
      </c>
      <c r="FK47" s="99">
        <f>SUMIF('Great Pumpkin Regatta 10-15-22'!$B$11:$B$53,$B47,'Great Pumpkin Regatta 10-15-22'!$BF$11:$BF$53)</f>
        <v>8</v>
      </c>
      <c r="FL47" s="99">
        <f>SUMIF('Great Pumpkin Regatta 10-15-22'!$B$11:$B$53,$B47,'Great Pumpkin Regatta 10-15-22'!$BI$11:$BI$53)</f>
        <v>9</v>
      </c>
      <c r="FM47" s="99">
        <f>SUMIF('Great Pumpkin Regatta 10-15-22'!$B$11:$B$53,$B47,'Great Pumpkin Regatta 10-15-22'!$BL$11:$BL$53)</f>
        <v>12</v>
      </c>
      <c r="FN47" s="99">
        <f>SUMIF('Great Pumpkin Regatta 10-15-22'!$B$11:$B$53,$B47,'Great Pumpkin Regatta 10-15-22'!$BO$11:$BO$53)</f>
        <v>8</v>
      </c>
      <c r="FO47" s="99">
        <f>SUMIF('Great Pumpkin Regatta 10-15-22'!$B$11:$B$53,$B47,'Great Pumpkin Regatta 10-15-22'!$BR$11:$BR$53)</f>
        <v>0</v>
      </c>
      <c r="FP47" s="99">
        <f>SUMIF('Sunday Races 10-23-22'!$B$11:$B$16,$B47,'Sunday Races 10-23-22'!$BF$11:$BF$16)</f>
        <v>0</v>
      </c>
      <c r="FQ47" s="99">
        <f>SUMIF('Sunday Races 10-23-22'!$B$11:$B$16,$B47,'Sunday Races 10-23-22'!$BI$11:$BI$16)</f>
        <v>0</v>
      </c>
      <c r="FR47" s="99">
        <f>SUMIF('Sunday Races 10-23-22'!$B$11:$B$16,$B47,'Sunday Races 10-23-22'!$BL$11:$BL$16)</f>
        <v>0</v>
      </c>
      <c r="FS47" s="99">
        <f>SUMIF('Sunday Races 10-23-22'!$B$11:$B$16,$B47,'Sunday Races 10-23-22'!$BO$11:$BO$16)</f>
        <v>0</v>
      </c>
      <c r="FT47" s="99">
        <f>SUMIF('Sunday Races 10-23-22'!$B$11:$B$16,$B47,'Sunday Races 10-23-22'!$BR$11:$BR$16)</f>
        <v>0</v>
      </c>
      <c r="FU47" s="100"/>
      <c r="FV47" s="101"/>
      <c r="FW47" s="102">
        <f t="shared" si="54"/>
        <v>12</v>
      </c>
      <c r="FX47" s="102">
        <f t="shared" si="54"/>
        <v>9</v>
      </c>
      <c r="FY47" s="102">
        <f t="shared" si="54"/>
        <v>8</v>
      </c>
      <c r="FZ47" s="102">
        <f t="shared" si="54"/>
        <v>8</v>
      </c>
      <c r="GA47" s="102">
        <f t="shared" si="54"/>
        <v>0</v>
      </c>
      <c r="GB47" s="102">
        <f t="shared" si="54"/>
        <v>0</v>
      </c>
      <c r="GC47" s="102">
        <f t="shared" si="54"/>
        <v>0</v>
      </c>
      <c r="GD47" s="102">
        <f t="shared" si="54"/>
        <v>0</v>
      </c>
      <c r="GE47" s="102">
        <f t="shared" si="54"/>
        <v>0</v>
      </c>
      <c r="GF47" s="102">
        <f t="shared" si="54"/>
        <v>0</v>
      </c>
      <c r="GG47" s="102">
        <f t="shared" si="42"/>
        <v>0</v>
      </c>
      <c r="GH47" s="102">
        <f t="shared" si="42"/>
        <v>0</v>
      </c>
      <c r="GI47" s="102">
        <f t="shared" si="42"/>
        <v>0</v>
      </c>
      <c r="GJ47" s="102">
        <f t="shared" si="42"/>
        <v>0</v>
      </c>
      <c r="GK47" s="102">
        <f t="shared" si="42"/>
        <v>0</v>
      </c>
      <c r="GL47" s="102">
        <f t="shared" si="42"/>
        <v>0</v>
      </c>
      <c r="GM47" s="102">
        <f t="shared" si="42"/>
        <v>0</v>
      </c>
      <c r="GN47" s="102">
        <f t="shared" si="42"/>
        <v>0</v>
      </c>
      <c r="GO47" s="102">
        <f t="shared" si="42"/>
        <v>0</v>
      </c>
      <c r="GP47" s="102">
        <f t="shared" si="42"/>
        <v>0</v>
      </c>
      <c r="GQ47" s="102">
        <f t="shared" si="43"/>
        <v>0</v>
      </c>
      <c r="GR47" s="102">
        <f t="shared" si="43"/>
        <v>0</v>
      </c>
      <c r="GS47" s="102">
        <f t="shared" si="43"/>
        <v>0</v>
      </c>
      <c r="GT47" s="102">
        <f t="shared" si="43"/>
        <v>0</v>
      </c>
      <c r="GU47" s="102">
        <f t="shared" si="43"/>
        <v>0</v>
      </c>
      <c r="GV47" s="102">
        <f t="shared" si="43"/>
        <v>0</v>
      </c>
      <c r="GW47" s="102">
        <f t="shared" si="43"/>
        <v>0</v>
      </c>
      <c r="GX47" s="102">
        <f t="shared" si="43"/>
        <v>0</v>
      </c>
      <c r="GY47" s="102">
        <f t="shared" si="43"/>
        <v>0</v>
      </c>
      <c r="GZ47" s="102">
        <f t="shared" si="43"/>
        <v>0</v>
      </c>
      <c r="HA47" s="102">
        <f t="shared" si="44"/>
        <v>0</v>
      </c>
      <c r="HB47" s="102">
        <f t="shared" si="44"/>
        <v>0</v>
      </c>
      <c r="HC47" s="102">
        <f t="shared" si="44"/>
        <v>0</v>
      </c>
      <c r="HD47" s="102">
        <f t="shared" si="44"/>
        <v>0</v>
      </c>
      <c r="HE47" s="102">
        <f t="shared" si="44"/>
        <v>0</v>
      </c>
      <c r="HF47" s="102">
        <f t="shared" si="44"/>
        <v>0</v>
      </c>
      <c r="HG47" s="102">
        <f t="shared" si="44"/>
        <v>0</v>
      </c>
      <c r="HH47" s="102">
        <f t="shared" si="44"/>
        <v>0</v>
      </c>
      <c r="HI47" s="102">
        <f t="shared" si="44"/>
        <v>0</v>
      </c>
      <c r="HJ47" s="102">
        <f t="shared" si="44"/>
        <v>0</v>
      </c>
      <c r="HK47" s="102">
        <f t="shared" si="45"/>
        <v>0</v>
      </c>
      <c r="HL47" s="102">
        <f t="shared" si="45"/>
        <v>0</v>
      </c>
      <c r="HM47" s="102">
        <f t="shared" si="45"/>
        <v>0</v>
      </c>
      <c r="HN47" s="102">
        <f t="shared" si="45"/>
        <v>0</v>
      </c>
      <c r="HO47" s="102">
        <f t="shared" si="45"/>
        <v>0</v>
      </c>
      <c r="HP47" s="102">
        <f t="shared" si="45"/>
        <v>0</v>
      </c>
      <c r="HQ47" s="102">
        <f t="shared" si="45"/>
        <v>0</v>
      </c>
      <c r="HR47" s="102">
        <f t="shared" si="45"/>
        <v>0</v>
      </c>
      <c r="HS47" s="102">
        <f t="shared" si="45"/>
        <v>0</v>
      </c>
      <c r="HT47" s="102">
        <f t="shared" si="45"/>
        <v>0</v>
      </c>
      <c r="HU47" s="102">
        <f t="shared" si="46"/>
        <v>0</v>
      </c>
      <c r="HV47" s="102">
        <f t="shared" si="46"/>
        <v>0</v>
      </c>
      <c r="HW47" s="102">
        <f t="shared" si="46"/>
        <v>0</v>
      </c>
      <c r="HX47" s="102">
        <f t="shared" si="46"/>
        <v>0</v>
      </c>
      <c r="HY47" s="102">
        <f t="shared" si="46"/>
        <v>0</v>
      </c>
      <c r="HZ47" s="102">
        <f t="shared" si="46"/>
        <v>0</v>
      </c>
      <c r="IA47" s="102">
        <f t="shared" si="46"/>
        <v>0</v>
      </c>
      <c r="IB47" s="102">
        <f t="shared" si="46"/>
        <v>0</v>
      </c>
      <c r="IC47" s="102">
        <f t="shared" si="46"/>
        <v>0</v>
      </c>
      <c r="ID47" s="102">
        <f t="shared" si="46"/>
        <v>0</v>
      </c>
      <c r="IE47" s="102">
        <f t="shared" si="53"/>
        <v>0</v>
      </c>
      <c r="IF47" s="102">
        <f t="shared" si="53"/>
        <v>0</v>
      </c>
      <c r="IG47" s="102">
        <f t="shared" si="53"/>
        <v>0</v>
      </c>
      <c r="IH47" s="102">
        <f t="shared" si="53"/>
        <v>0</v>
      </c>
      <c r="II47" s="102">
        <f t="shared" si="53"/>
        <v>0</v>
      </c>
      <c r="IJ47" s="102">
        <f t="shared" si="53"/>
        <v>0</v>
      </c>
      <c r="IK47" s="102">
        <f t="shared" si="53"/>
        <v>0</v>
      </c>
      <c r="IL47" s="102">
        <f t="shared" si="53"/>
        <v>0</v>
      </c>
      <c r="IM47" s="102">
        <f t="shared" si="53"/>
        <v>0</v>
      </c>
      <c r="IN47" s="102">
        <f t="shared" si="53"/>
        <v>0</v>
      </c>
      <c r="IO47" s="102">
        <f t="shared" si="53"/>
        <v>0</v>
      </c>
      <c r="IP47" s="102">
        <f t="shared" si="53"/>
        <v>0</v>
      </c>
      <c r="IQ47" s="102">
        <f t="shared" si="53"/>
        <v>0</v>
      </c>
      <c r="IR47" s="102">
        <f t="shared" si="53"/>
        <v>0</v>
      </c>
      <c r="IS47" s="102">
        <f t="shared" si="53"/>
        <v>0</v>
      </c>
      <c r="IU47" s="99">
        <f>SUMIF('2021 Club Championship Crew'!$B$11:$B$14,$B47,'2021 Club Championship Crew'!$BN$11:$BN$14)</f>
        <v>0</v>
      </c>
      <c r="IV47" s="99">
        <f>SUMIF('2021 Club Championship Crew'!$B$11:$B$14,$B47,'2021 Club Championship Crew'!$BQ$11:$BQ$14)</f>
        <v>0</v>
      </c>
      <c r="IW47" s="99">
        <f>SUMIF('2021 Club Championship Crew'!$B$11:$B$14,$B47,'2021 Club Championship Crew'!$BT$11:$BT$14)</f>
        <v>0</v>
      </c>
      <c r="IX47" s="99">
        <f>SUMIF('2021 Club Championship Crew'!$B$11:$B$14,$B47,'2021 Club Championship Crew'!$BW$11:$BW$14)</f>
        <v>0</v>
      </c>
      <c r="IY47" s="99">
        <f>SUMIF('2021 Club Championship Crew'!$B$11:$B$14,$B47,'2021 Club Championship Crew'!$CC$11:$CC$14)</f>
        <v>0</v>
      </c>
    </row>
    <row r="48" spans="1:259" ht="15" customHeight="1" x14ac:dyDescent="0.2">
      <c r="A48" s="400" t="s">
        <v>1376</v>
      </c>
      <c r="B48" s="103" t="s">
        <v>1340</v>
      </c>
      <c r="C48" s="96">
        <f t="shared" si="48"/>
        <v>4</v>
      </c>
      <c r="D48" s="97">
        <f t="shared" si="49"/>
        <v>21</v>
      </c>
      <c r="E48" s="96">
        <f t="shared" si="50"/>
        <v>21</v>
      </c>
      <c r="F48" s="98">
        <f t="shared" si="51"/>
        <v>5.2499999999999998E-2</v>
      </c>
      <c r="G48" s="99">
        <f>SUMIF('Saturday Race 11-06-21'!$B$11:$B$24,$B48,'Saturday Race 11-06-21'!$BF$11:$BF$24)</f>
        <v>0</v>
      </c>
      <c r="H48" s="99">
        <f>SUMIF('Saturday Race 11-06-21'!$B$11:$B$24,$B48,'Saturday Race 11-06-21'!$BI$11:$BI$24)</f>
        <v>0</v>
      </c>
      <c r="I48" s="99">
        <f>SUMIF('Saturday Race 11-06-21'!$B$11:$B$24,$B48,'Saturday Race 11-06-21'!$BL$11:$BL$24)</f>
        <v>0</v>
      </c>
      <c r="J48" s="99">
        <f>SUMIF('Saturday Race 11-06-21'!$B$11:$B$24,$B48,'Saturday Race 11-06-21'!$BO$11:$BO$24)</f>
        <v>0</v>
      </c>
      <c r="K48" s="99">
        <f>SUMIF('Saturday Race 11-06-21'!$B$11:$B$24,$B48,'Saturday Race 11-06-21'!$BR$11:$BR$24)</f>
        <v>0</v>
      </c>
      <c r="L48" s="99">
        <f>SUMIF('Saturday Race 11-20-21'!$B$11:$B$24,$B48,'Saturday Race 11-20-21'!$BF$11:$BF$24)</f>
        <v>0</v>
      </c>
      <c r="M48" s="99">
        <f>SUMIF('Saturday Race 11-20-21'!$B$11:$B$24,$B48,'Saturday Race 11-20-21'!$BI$11:$BI$24)</f>
        <v>0</v>
      </c>
      <c r="N48" s="99">
        <f>SUMIF('Saturday Race 11-20-21'!$B$11:$B$24,$B48,'Saturday Race 11-20-21'!$BL$11:$BL$24)</f>
        <v>0</v>
      </c>
      <c r="O48" s="99">
        <f>SUMIF('Saturday Race 11-20-21'!$B$11:$B$24,$B48,'Saturday Race 11-20-21'!$BO$11:$BO$24)</f>
        <v>0</v>
      </c>
      <c r="P48" s="99">
        <f>SUMIF('Saturday Race 11-20-21'!$B$11:$B$24,$B48,'Saturday Race 11-20-21'!$BR$11:$BR$24)</f>
        <v>0</v>
      </c>
      <c r="Q48" s="99">
        <f>SUMIF('One Day 12-04-21 Scots'!$B$11:$B$24,$B48,'One Day 12-04-21 Scots'!$BF$11:$BF$24)</f>
        <v>0</v>
      </c>
      <c r="R48" s="99">
        <f>SUMIF('One Day 12-04-21 Scots'!$B$11:$B$24,$B48,'One Day 12-04-21 Scots'!$BI$11:$BI$24)</f>
        <v>0</v>
      </c>
      <c r="S48" s="99">
        <f>SUMIF('One Day 12-04-21 Scots'!$B$11:$B$24,$B48,'One Day 12-04-21 Scots'!$BL$11:$BL$24)</f>
        <v>0</v>
      </c>
      <c r="T48" s="99">
        <f>SUMIF('One Day 12-04-21 Scots'!$B$11:$B$24,$B48,'One Day 12-04-21 Scots'!$BO$11:$BO$24)</f>
        <v>0</v>
      </c>
      <c r="U48" s="99">
        <f>SUMIF('One Day 12-04-21 Scots'!$B$11:$B$24,$B48,'One Day 12-04-21 Scots'!$BR$11:$BR$24)</f>
        <v>0</v>
      </c>
      <c r="V48" s="99">
        <f>SUMIF('One Day 12-04-21 Thistles'!$B$11:$B$25,$B48,'One Day 12-04-21 Thistles'!$BF$11:$BF$25)</f>
        <v>0</v>
      </c>
      <c r="W48" s="99">
        <f>SUMIF('One Day 12-04-21 Thistles'!$B$11:$B$25,$B48,'One Day 12-04-21 Thistles'!$BI$11:$BI$25)</f>
        <v>0</v>
      </c>
      <c r="X48" s="99">
        <f>SUMIF('One Day 12-04-21 Thistles'!$B$11:$B$25,$B48,'One Day 12-04-21 Thistles'!$BL$11:$BL$25)</f>
        <v>0</v>
      </c>
      <c r="Y48" s="99">
        <f>SUMIF('One Day 12-04-21 Thistles'!$B$11:$B$25,$B48,'One Day 12-04-21 Thistles'!$BO$11:$BO$25)</f>
        <v>0</v>
      </c>
      <c r="Z48" s="99">
        <f>SUMIF('One Day 12-04-21 Thistles'!$B$11:$B$25,$B48,'One Day 12-04-21 Thistles'!$BR$11:$BR$25)</f>
        <v>0</v>
      </c>
      <c r="AA48" s="99">
        <f>SUMIF('Saturday Race 1-08-22'!$B$11:$B$20,$B48,'Saturday Race 1-08-22'!$BF$11:$BF$20)</f>
        <v>0</v>
      </c>
      <c r="AB48" s="99">
        <f>SUMIF('Saturday Race 1-08-22'!$B$11:$B$20,$B48,'Saturday Race 1-08-22'!$BI$11:$BI$20)</f>
        <v>0</v>
      </c>
      <c r="AC48" s="99">
        <f>SUMIF('Saturday Race 1-08-22'!$B$11:$B$20,$B48,'Saturday Race 1-08-22'!$BL$11:$BL$20)</f>
        <v>0</v>
      </c>
      <c r="AD48" s="99">
        <f>SUMIF('Saturday Race 1-08-22'!$B$11:$B$20,$B48,'Saturday Race 1-08-22'!$BO$11:$BO$20)</f>
        <v>0</v>
      </c>
      <c r="AE48" s="99">
        <f>SUMIF('Saturday Race 1-08-22'!$B$11:$B$20,$B48,'Saturday Race 1-08-22'!$BR$11:$BR$20)</f>
        <v>0</v>
      </c>
      <c r="AF48" s="99">
        <f>SUMIF('Saturday Race 1-22-22'!$B$11:$B$20,$B48,'Saturday Race 1-22-22'!$BF$11:$BF$20)</f>
        <v>0</v>
      </c>
      <c r="AG48" s="99">
        <f>SUMIF('Saturday Race 1-22-22'!$B$11:$B$20,$B48,'Saturday Race 1-22-22'!$BI$11:$BI$20)</f>
        <v>0</v>
      </c>
      <c r="AH48" s="99">
        <f>SUMIF('Saturday Race 1-22-22'!$B$11:$B$20,$B48,'Saturday Race 1-22-22'!$BL$11:$BL$20)</f>
        <v>0</v>
      </c>
      <c r="AI48" s="99">
        <f>SUMIF('Saturday Race 1-22-22'!$B$11:$B$20,$B48,'Saturday Race 1-22-22'!$BO$11:$BO$20)</f>
        <v>0</v>
      </c>
      <c r="AJ48" s="99">
        <f>SUMIF('Saturday Race 1-22-22'!$B$11:$B$20,$B48,'Saturday Race 1-22-22'!$BR$11:$BR$20)</f>
        <v>0</v>
      </c>
      <c r="AK48" s="99">
        <f>SUMIF('Sunday Race 2-6-22'!$B$11:$B$20,$B48,'Sunday Race 2-6-22'!$BF$11:$BF$20)</f>
        <v>0</v>
      </c>
      <c r="AL48" s="99">
        <f>SUMIF('Sunday Race 2-6-22'!$B$11:$B$20,$B48,'Sunday Race 2-6-22'!$BI$11:$BI$20)</f>
        <v>0</v>
      </c>
      <c r="AM48" s="99">
        <f>SUMIF('Sunday Race 2-6-22'!$B$11:$B$20,$B48,'Sunday Race 2-6-22'!$BL$11:$BL$20)</f>
        <v>0</v>
      </c>
      <c r="AN48" s="99">
        <f>SUMIF('Sunday Race 2-6-22'!$B$11:$B$20,$B48,'Sunday Race 2-6-22'!$BO$11:$BO$20)</f>
        <v>0</v>
      </c>
      <c r="AO48" s="99">
        <f>SUMIF('Sunday Race 2-6-22'!$B$11:$B$20,$B48,'Sunday Race 2-6-22'!$BR$11:$BR$20)</f>
        <v>0</v>
      </c>
      <c r="AP48" s="99">
        <f>SUMIF('Chili One Day 2-12-22 Scots'!$B$11:$B$20,$B48,'Chili One Day 2-12-22 Scots'!$BF$11:$BF$20)</f>
        <v>0</v>
      </c>
      <c r="AQ48" s="99">
        <f>SUMIF('Chili One Day 2-12-22 Scots'!$B$11:$B$20,$B48,'Chili One Day 2-12-22 Scots'!$BI$11:$BI$20)</f>
        <v>0</v>
      </c>
      <c r="AR48" s="99">
        <f>SUMIF('Chili One Day 2-12-22 Scots'!$B$11:$B$20,$B48,'Chili One Day 2-12-22 Scots'!$BL$11:$BL$20)</f>
        <v>0</v>
      </c>
      <c r="AS48" s="99">
        <f>SUMIF('Chili One Day 2-12-22 Scots'!$B$11:$B$20,$B48,'Chili One Day 2-12-22 Scots'!$BO$11:$BO$20)</f>
        <v>0</v>
      </c>
      <c r="AT48" s="99">
        <f>SUMIF('Chili One Day 2-12-22 Scots'!$B$11:$B$20,$B48,'Chili One Day 2-12-22 Scots'!$BR$11:$BR$20)</f>
        <v>0</v>
      </c>
      <c r="AU48" s="99">
        <f>SUMIF('Chili One Day 2-12-22 Thistles'!$B$11:$B$20,$B48,'Chili One Day 2-12-22 Thistles'!$BF$11:$BF$20)</f>
        <v>0</v>
      </c>
      <c r="AV48" s="99">
        <f>SUMIF('Chili One Day 2-12-22 Thistles'!$B$11:$B$20,$B48,'Chili One Day 2-12-22 Thistles'!$BI$11:$BI$20)</f>
        <v>0</v>
      </c>
      <c r="AW48" s="99">
        <f>SUMIF('Chili One Day 2-12-22 Thistles'!$B$11:$B$20,$B48,'Chili One Day 2-12-22 Thistles'!$BL$11:$BL$20)</f>
        <v>0</v>
      </c>
      <c r="AX48" s="99">
        <f>SUMIF('Chili One Day 2-12-22 Thistles'!$B$11:$B$20,$B48,'Chili One Day 2-12-22 Thistles'!$BO$11:$BO$20)</f>
        <v>0</v>
      </c>
      <c r="AY48" s="99">
        <f>SUMIF('Chili One Day 2-12-22 Thistles'!$B$11:$B$20,$B48,'Chili One Day 2-12-22 Thistles'!$BR$11:$BR$20)</f>
        <v>0</v>
      </c>
      <c r="AZ48" s="99">
        <f>SUMIF('Sunday Race 2-20-22'!$B$11:$B$20,$B48,'Sunday Race 2-20-22'!$BF$11:$BF$20)</f>
        <v>0</v>
      </c>
      <c r="BA48" s="99">
        <f>SUMIF('Sunday Race 2-20-22'!$B$11:$B$20,$B48,'Sunday Race 2-20-22'!$BI$11:$BI$20)</f>
        <v>0</v>
      </c>
      <c r="BB48" s="99">
        <f>SUMIF('Sunday Race 2-20-22'!$B$11:$B$20,$B48,'Sunday Race 2-20-22'!$BL$11:$BL$20)</f>
        <v>0</v>
      </c>
      <c r="BC48" s="99">
        <f>SUMIF('Sunday Race 2-20-22'!$B$11:$B$20,$B48,'Sunday Race 2-20-22'!$BO$11:$BO$20)</f>
        <v>0</v>
      </c>
      <c r="BD48" s="99">
        <f>SUMIF('Sunday Race 2-20-22'!$B$11:$B$20,$B48,'Sunday Race 2-20-22'!$BR$11:$BR$20)</f>
        <v>0</v>
      </c>
      <c r="BE48" s="99">
        <f>SUMIF('Sunday Race 2-27-22'!$B$11:$B$20,$B48,'Sunday Race 2-27-22'!$BF$11:$BF$20)</f>
        <v>0</v>
      </c>
      <c r="BF48" s="99">
        <f>SUMIF('Sunday Race 2-27-22'!$B$11:$B$20,$B48,'Sunday Race 2-27-22'!$BI$11:$BI$20)</f>
        <v>0</v>
      </c>
      <c r="BG48" s="99">
        <f>SUMIF('Sunday Race 2-27-22'!$B$11:$B$20,$B48,'Sunday Race 2-27-22'!$BL$11:$BL$20)</f>
        <v>0</v>
      </c>
      <c r="BH48" s="99">
        <f>SUMIF('Sunday Race 2-27-22'!$B$11:$B$20,$B48,'Sunday Race 2-27-22'!$BO$11:$BO$20)</f>
        <v>0</v>
      </c>
      <c r="BI48" s="99">
        <f>SUMIF('Sunday Race 2-27-22'!$B$11:$B$20,$B48,'Sunday Race 2-27-22'!$BR$11:$BR$20)</f>
        <v>0</v>
      </c>
      <c r="BJ48" s="99">
        <f>SUMIF('Sunday Race 3-13-22'!$B$11:$B$21,$B48,'Sunday Race 3-13-22'!$BF$11:$BF$21)</f>
        <v>0</v>
      </c>
      <c r="BK48" s="99">
        <f>SUMIF('Sunday Race 3-13-22'!$B$11:$B$21,$B48,'Sunday Race 3-13-22'!$BI$11:$BI$21)</f>
        <v>0</v>
      </c>
      <c r="BL48" s="99">
        <f>SUMIF('Sunday Race 3-13-22'!$B$11:$B$21,$B48,'Sunday Race 3-13-22'!$BL$11:$BL$21)</f>
        <v>0</v>
      </c>
      <c r="BM48" s="99">
        <f>SUMIF('Sunday Race 3-13-22'!$B$11:$B$21,$B48,'Sunday Race 3-13-22'!$BO$11:$BO$21)</f>
        <v>0</v>
      </c>
      <c r="BN48" s="99">
        <f>SUMIF('Sunday Race 3-13-22'!$B$11:$B$21,$B48,'Sunday Race 3-13-22'!$BR$11:$BR$21)</f>
        <v>0</v>
      </c>
      <c r="BO48" s="99">
        <f>SUMIF('Saturday Race 3-19-22'!$B$11:$B$26,$B48,'Saturday Race 3-19-22'!$BF$11:$BF$26)</f>
        <v>0</v>
      </c>
      <c r="BP48" s="99">
        <f>SUMIF('Saturday Race 3-19-22'!$B$11:$B$26,$B48,'Saturday Race 3-19-22'!$BI$11:$BI$26)</f>
        <v>0</v>
      </c>
      <c r="BQ48" s="99">
        <f>SUMIF('Saturday Race 3-19-22'!$B$11:$B$26,$B48,'Saturday Race 3-19-22'!$BL$11:$BL$26)</f>
        <v>0</v>
      </c>
      <c r="BR48" s="99">
        <f>SUMIF('Saturday Race 3-19-22'!$B$11:$B$26,$B48,'Saturday Race 3-19-22'!$BO$11:$BO$26)</f>
        <v>0</v>
      </c>
      <c r="BS48" s="99">
        <f>SUMIF('Saturday Race 3-19-22'!$B$11:$B$26,$B48,'Saturday Race 3-19-22'!$BR$11:$BR$26)</f>
        <v>0</v>
      </c>
      <c r="BT48" s="99">
        <f>SUMIF('Sunday Races 4-10-22'!$B$11:$B$26,$B48,'Sunday Races 4-10-22'!$BF$11:$BF$26)</f>
        <v>0</v>
      </c>
      <c r="BU48" s="99">
        <f>SUMIF('Sunday Races 4-10-22'!$B$11:$B$26,$B48,'Sunday Races 4-10-22'!$BI$11:$BI$26)</f>
        <v>0</v>
      </c>
      <c r="BV48" s="99">
        <f>SUMIF('Sunday Races 4-10-22'!$B$11:$B$26,$B48,'Sunday Races 4-10-22'!$BL$11:$BL$26)</f>
        <v>0</v>
      </c>
      <c r="BW48" s="99">
        <f>SUMIF('Sunday Races 4-10-22'!$B$11:$B$26,$B48,'Sunday Races 4-10-22'!$BO$11:$BO$26)</f>
        <v>0</v>
      </c>
      <c r="BX48" s="99">
        <f>SUMIF('Sunday Races 4-10-22'!$B$11:$B$26,$B48,'Sunday Races 4-10-22'!$BR$11:$BR$26)</f>
        <v>0</v>
      </c>
      <c r="BY48" s="99">
        <f>SUMIF('Easter One Day 4-16-22 FS'!$B$11:$B$26,$B48,'Easter One Day 4-16-22 FS'!$BF$11:$BF$26)</f>
        <v>0</v>
      </c>
      <c r="BZ48" s="99">
        <f>SUMIF('Easter One Day 4-16-22 FS'!$B$11:$B$26,$B48,'Easter One Day 4-16-22 FS'!$BI$11:$BI$26)</f>
        <v>0</v>
      </c>
      <c r="CA48" s="99">
        <f>SUMIF('Easter One Day 4-16-22 FS'!$B$11:$B$26,$B48,'Easter One Day 4-16-22 FS'!$BL$11:$BL$26)</f>
        <v>0</v>
      </c>
      <c r="CB48" s="99">
        <f>SUMIF('Easter One Day 4-16-22 FS'!$B$11:$B$26,$B48,'Easter One Day 4-16-22 FS'!$BO$11:$BO$26)</f>
        <v>0</v>
      </c>
      <c r="CC48" s="99">
        <f>SUMIF('Easter One Day 4-16-22 FS'!$B$11:$B$26,$B48,'Easter One Day 4-16-22 FS'!$BR$11:$BR$26)</f>
        <v>0</v>
      </c>
      <c r="CD48" s="99">
        <f>SUMIF('Easter One Day 4-16-22 TH'!$B$11:$B$26,$B48,'Easter One Day 4-16-22 TH'!$BF$11:$BF$26)</f>
        <v>0</v>
      </c>
      <c r="CE48" s="99">
        <f>SUMIF('Easter One Day 4-16-22 TH'!$B$11:$B$26,$B48,'Easter One Day 4-16-22 TH'!$BI$11:$BI$26)</f>
        <v>0</v>
      </c>
      <c r="CF48" s="99">
        <f>SUMIF('Easter One Day 4-16-22 TH'!$B$11:$B$26,$B48,'Easter One Day 4-16-22 TH'!$BL$11:$BL$26)</f>
        <v>0</v>
      </c>
      <c r="CG48" s="99">
        <f>SUMIF('Easter One Day 4-16-22 TH'!$B$11:$B$26,$B48,'Easter One Day 4-16-22 TH'!$BO$11:$BO$26)</f>
        <v>0</v>
      </c>
      <c r="CH48" s="99">
        <f>SUMIF('Easter One Day 4-16-22 TH'!$B$11:$B$26,$B48,'Easter One Day 4-16-22 TH'!$BR$11:$BR$26)</f>
        <v>0</v>
      </c>
      <c r="CI48" s="99">
        <f>SUMIF('Sunday Races 5-1-22'!$B$11:$B$28,$B48,'Sunday Races 5-1-22'!$BF$11:$BF$28)</f>
        <v>0</v>
      </c>
      <c r="CJ48" s="99">
        <f>SUMIF('Sunday Races 5-1-22'!$B$11:$B$28,$B48,'Sunday Races 5-1-22'!$BI$11:$BI$28)</f>
        <v>0</v>
      </c>
      <c r="CK48" s="99">
        <f>SUMIF('Sunday Races 5-1-22'!$B$11:$B$28,$B48,'Sunday Races 5-1-22'!$BL$11:$BL$28)</f>
        <v>0</v>
      </c>
      <c r="CL48" s="99">
        <f>SUMIF('Sunday Races 5-1-22'!$B$11:$B$28,$B48,'Sunday Races 5-1-22'!$BO$11:$BO$28)</f>
        <v>0</v>
      </c>
      <c r="CM48" s="99">
        <f>SUMIF('Sunday Races 5-1-22'!$B$11:$B$28,$B48,'Sunday Races 5-1-22'!$BR$11:$BR$28)</f>
        <v>0</v>
      </c>
      <c r="CN48" s="99">
        <f>SUMIF('Long Distance Race 5-7-22'!$B$11:$B$27,$B48,'Long Distance Race 5-7-22'!$BF$11:$BF$27)</f>
        <v>0</v>
      </c>
      <c r="CO48" s="99">
        <f>SUMIF('Long Distance Race 5-7-22'!$B$11:$B$27,$B48,'Long Distance Race 5-7-22'!$BI$11:$BI$27)</f>
        <v>0</v>
      </c>
      <c r="CP48" s="99">
        <f>SUMIF('Long Distance Race 5-7-22'!$B$11:$B$27,$B48,'Long Distance Race 5-7-22'!$BL$11:$BL$27)</f>
        <v>0</v>
      </c>
      <c r="CQ48" s="99">
        <f>SUMIF('Long Distance Race 5-7-22'!$B$11:$B$27,$B48,'Long Distance Race 5-7-22'!$BO$11:$BO$27)</f>
        <v>0</v>
      </c>
      <c r="CR48" s="99">
        <f>SUMIF('Long Distance Race 5-7-22'!$B$11:$B$27,$B48,'Long Distance Race 5-7-22'!$BR$11:$BR$27)</f>
        <v>0</v>
      </c>
      <c r="CS48" s="99">
        <f>SUMIF('Memorial Day Regatta 5-28-22 Op'!$B$11:$B$27,$B48,'Memorial Day Regatta 5-28-22 Op'!$BF$11:$BF$27)</f>
        <v>0</v>
      </c>
      <c r="CT48" s="99">
        <f>SUMIF('Memorial Day Regatta 5-28-22 Op'!$B$11:$B$27,$B48,'Memorial Day Regatta 5-28-22 Op'!$BI$11:$BI$27)</f>
        <v>0</v>
      </c>
      <c r="CU48" s="99">
        <f>SUMIF('Memorial Day Regatta 5-28-22 Op'!$B$11:$B$27,$B48,'Memorial Day Regatta 5-28-22 Op'!$BL$11:$BL$27)</f>
        <v>0</v>
      </c>
      <c r="CV48" s="99">
        <f>SUMIF('Memorial Day Regatta 5-28-22 Op'!$B$11:$B$27,$B48,'Memorial Day Regatta 5-28-22 Op'!$BO$11:$BO$27)</f>
        <v>0</v>
      </c>
      <c r="CW48" s="99">
        <f>SUMIF('Memorial Day Regatta 5-28-22 Op'!$B$11:$B$27,$B48,'Memorial Day Regatta 5-28-22 Op'!$BR$11:$BR$27)</f>
        <v>0</v>
      </c>
      <c r="CX48" s="99">
        <f>SUMIF('Sunday Races 6-5-22'!$B$11:$B$28,$B48,'Sunday Races 6-5-22'!$BF$11:$BF$28)</f>
        <v>0</v>
      </c>
      <c r="CY48" s="99">
        <f>SUMIF('Sunday Races 6-5-22'!$B$11:$B$28,$B48,'Sunday Races 6-5-22'!$BI$11:$BI$28)</f>
        <v>0</v>
      </c>
      <c r="CZ48" s="99">
        <f>SUMIF('Sunday Races 6-5-22'!$B$11:$B$28,$B48,'Sunday Races 6-5-22'!$BL$11:$BL$28)</f>
        <v>0</v>
      </c>
      <c r="DA48" s="99">
        <f>SUMIF('Sunday Races 6-5-22'!$B$11:$B$28,$B48,'Sunday Races 6-5-22'!$BO$11:$BO$28)</f>
        <v>0</v>
      </c>
      <c r="DB48" s="99">
        <f>SUMIF('Sunday Races 6-5-22'!$B$11:$B$28,$B48,'Sunday Races 6-5-22'!$BR$11:$BR$28)</f>
        <v>0</v>
      </c>
      <c r="DC48" s="99">
        <f>SUMIF('Sunday Races 6-12-22'!$B$11:$B$24,$B48,'Sunday Races 6-12-22'!$BF$11:$BF$24)</f>
        <v>0</v>
      </c>
      <c r="DD48" s="99">
        <f>SUMIF('Sunday Races 6-12-22'!$B$11:$B$24,$B48,'Sunday Races 6-12-22'!$BI$11:$BI$24)</f>
        <v>0</v>
      </c>
      <c r="DE48" s="99">
        <f>SUMIF('Sunday Races 6-12-22'!$B$11:$B$24,$B48,'Sunday Races 6-12-22'!$BL$11:$BL$24)</f>
        <v>0</v>
      </c>
      <c r="DF48" s="99">
        <f>SUMIF('Sunday Races 6-12-22'!$B$11:$B$24,$B48,'Sunday Races 6-12-22'!$BO$11:$BO$24)</f>
        <v>0</v>
      </c>
      <c r="DG48" s="99">
        <f>SUMIF('Sunday Races 6-12-22'!$B$11:$B$24,$B48,'Sunday Races 6-12-22'!$BR$11:$BR$24)</f>
        <v>0</v>
      </c>
      <c r="DH48" s="99">
        <f>SUMIF('Saturday Races 6-18-22'!$B$11:$B$24,$B48,'Saturday Races 6-18-22'!$BF$11:$BF$24)</f>
        <v>0</v>
      </c>
      <c r="DI48" s="99">
        <f>SUMIF('Saturday Races 6-18-22'!$B$11:$B$24,$B48,'Saturday Races 6-18-22'!$BI$11:$BI$24)</f>
        <v>0</v>
      </c>
      <c r="DJ48" s="99">
        <f>SUMIF('Saturday Races 6-18-22'!$B$11:$B$24,$B48,'Saturday Races 6-18-22'!$BL$11:$BL$24)</f>
        <v>0</v>
      </c>
      <c r="DK48" s="99">
        <f>SUMIF('Saturday Races 6-18-22'!$B$11:$B$24,$B48,'Saturday Races 6-18-22'!$BO$11:$BO$24)</f>
        <v>0</v>
      </c>
      <c r="DL48" s="99">
        <f>SUMIF('Saturday Races 6-18-22'!$B$11:$B$24,$B48,'Saturday Races 6-18-22'!$BR$11:$BR$24)</f>
        <v>0</v>
      </c>
      <c r="DM48" s="99">
        <f>SUMIF('Caldwell Cup 6-25-22 TH'!$B$11:$B$25,$B48,'Caldwell Cup 6-25-22 TH'!$BF$11:$BF$25)</f>
        <v>0</v>
      </c>
      <c r="DN48" s="99">
        <f>SUMIF('Caldwell Cup 6-25-22 TH'!$B$11:$B$25,$B48,'Caldwell Cup 6-25-22 TH'!$BI$11:$BI$25)</f>
        <v>0</v>
      </c>
      <c r="DO48" s="99">
        <f>SUMIF('Caldwell Cup 6-25-22 TH'!$B$11:$B$25,$B48,'Caldwell Cup 6-25-22 TH'!$BL$11:$BL$25)</f>
        <v>0</v>
      </c>
      <c r="DP48" s="99">
        <f>SUMIF('Caldwell Cup 6-25-22 TH'!$B$11:$B$25,$B48,'Caldwell Cup 6-25-22 TH'!$BO$11:$BO$25)</f>
        <v>0</v>
      </c>
      <c r="DQ48" s="99">
        <f>SUMIF('Caldwell Cup 6-25-22 TH'!$B$11:$B$25,$B48,'Caldwell Cup 6-25-22 TH'!$BR$11:$BR$25)</f>
        <v>0</v>
      </c>
      <c r="DR48" s="99">
        <f>SUMIF('Caldwell Cup 6-25-22 FS'!$B$11:$B$18,$B48,'Caldwell Cup 6-25-22 FS'!$BF$11:$BF$18)</f>
        <v>0</v>
      </c>
      <c r="DS48" s="99">
        <f>SUMIF('Caldwell Cup 6-25-22 FS'!$B$11:$B$18,$B48,'Caldwell Cup 6-25-22 FS'!$BI$11:$BI$18)</f>
        <v>0</v>
      </c>
      <c r="DT48" s="99">
        <f>SUMIF('Caldwell Cup 6-25-22 FS'!$B$11:$B$18,$B48,'Caldwell Cup 6-25-22 FS'!$BL$11:$BL$18)</f>
        <v>0</v>
      </c>
      <c r="DU48" s="99">
        <f>SUMIF('Caldwell Cup 6-25-22 FS'!$B$11:$B$18,$B48,'Caldwell Cup 6-25-22 FS'!$BO$11:$BO$18)</f>
        <v>0</v>
      </c>
      <c r="DV48" s="99">
        <f>SUMIF('Caldwell Cup 6-25-22 FS'!$B$11:$B$18,$B48,'Caldwell Cup 6-25-22 FS'!$BR$11:$BR$18)</f>
        <v>0</v>
      </c>
      <c r="DW48" s="99">
        <f>SUMIF('Sunday Races 7-3-22'!$B$11:$B$25,$B48,'Sunday Races 7-3-22'!$BF$11:$BF$25)</f>
        <v>0</v>
      </c>
      <c r="DX48" s="99">
        <f>SUMIF('Sunday Races 7-3-22'!$B$11:$B$25,$B48,'Sunday Races 7-3-22'!$BI$11:$BI$25)</f>
        <v>0</v>
      </c>
      <c r="DY48" s="99">
        <f>SUMIF('Sunday Races 7-3-22'!$B$11:$B$25,$B48,'Sunday Races 7-3-22'!$BL$11:$BL$25)</f>
        <v>0</v>
      </c>
      <c r="DZ48" s="99">
        <f>SUMIF('Sunday Races 7-3-22'!$B$11:$B$25,$B48,'Sunday Races 7-3-22'!$BO$11:$BO$25)</f>
        <v>0</v>
      </c>
      <c r="EA48" s="99">
        <f>SUMIF('Sunday Races 7-3-22'!$B$11:$B$25,$B48,'Sunday Races 7-3-22'!$BR$11:$BR$25)</f>
        <v>0</v>
      </c>
      <c r="EB48" s="99">
        <f>SUMIF('Sunday Races 7-31-22'!$B$11:$B$25,$B48,'Sunday Races 7-31-22'!$BF$11:$BF$25)</f>
        <v>0</v>
      </c>
      <c r="EC48" s="99">
        <f>SUMIF('Sunday Races 7-31-22'!$B$11:$B$25,$B48,'Sunday Races 7-31-22'!$BI$11:$BI$25)</f>
        <v>0</v>
      </c>
      <c r="ED48" s="99">
        <f>SUMIF('Sunday Races 7-31-22'!$B$11:$B$25,$B48,'Sunday Races 7-31-22'!$BL$11:$BL$25)</f>
        <v>0</v>
      </c>
      <c r="EE48" s="99">
        <f>SUMIF('Sunday Races 7-31-22'!$B$11:$B$25,$B48,'Sunday Races 7-31-22'!$BO$11:$BO$25)</f>
        <v>0</v>
      </c>
      <c r="EF48" s="99">
        <f>SUMIF('Sunday Races 7-31-22'!$B$11:$B$25,$B48,'Sunday Races 7-31-22'!$BR$11:$BR$25)</f>
        <v>0</v>
      </c>
      <c r="EG48" s="99">
        <f>SUMIF('Sunday Races 8-14-22'!$B$11:$B$25,$B48,'Sunday Races 8-14-22'!$BF$11:$BF$25)</f>
        <v>0</v>
      </c>
      <c r="EH48" s="99">
        <f>SUMIF('Sunday Races 8-14-22'!$B$11:$B$25,$B48,'Sunday Races 8-14-22'!$BI$11:$BI$25)</f>
        <v>0</v>
      </c>
      <c r="EI48" s="99">
        <f>SUMIF('Sunday Races 8-14-22'!$B$11:$B$25,$B48,'Sunday Races 8-14-22'!$BL$11:$BL$25)</f>
        <v>0</v>
      </c>
      <c r="EJ48" s="99">
        <f>SUMIF('Sunday Races 8-14-22'!$B$11:$B$25,$B48,'Sunday Races 8-14-22'!$BO$11:$BO$25)</f>
        <v>0</v>
      </c>
      <c r="EK48" s="99">
        <f>SUMIF('Sunday Races 8-14-22'!$B$11:$B$25,$B48,'Sunday Races 8-14-22'!$BR$11:$BR$25)</f>
        <v>0</v>
      </c>
      <c r="EL48" s="99">
        <f>SUMIF('Saturday Races 8-20-22'!$B$11:$B$25,$B48,'Saturday Races 8-20-22'!$BF$11:$BF$25)</f>
        <v>0</v>
      </c>
      <c r="EM48" s="99">
        <f>SUMIF('Saturday Races 8-20-22'!$B$11:$B$25,$B48,'Saturday Races 8-20-22'!$BI$11:$BI$25)</f>
        <v>0</v>
      </c>
      <c r="EN48" s="99">
        <f>SUMIF('Saturday Races 8-20-22'!$B$11:$B$25,$B48,'Saturday Races 8-20-22'!$BL$11:$BL$25)</f>
        <v>0</v>
      </c>
      <c r="EO48" s="99">
        <f>SUMIF('Saturday Races 8-20-22'!$B$11:$B$25,$B48,'Saturday Races 8-20-22'!$BO$11:$BO$25)</f>
        <v>0</v>
      </c>
      <c r="EP48" s="99">
        <f>SUMIF('Saturday Races 8-20-22'!$B$11:$B$25,$B48,'Saturday Races 8-20-22'!$BR$11:$BR$25)</f>
        <v>0</v>
      </c>
      <c r="EQ48" s="99">
        <f>SUMIF('Sunday Races 9-11-22'!$B$11:$B$20,$B48,'Sunday Races 9-11-22'!$BF$11:$BF$20)</f>
        <v>0</v>
      </c>
      <c r="ER48" s="99">
        <f>SUMIF('Sunday Races 9-11-22'!$B$11:$B$20,$B48,'Sunday Races 9-11-22'!$BI$11:$BI$20)</f>
        <v>0</v>
      </c>
      <c r="ES48" s="99">
        <f>SUMIF('Sunday Races 9-11-22'!$B$11:$B$20,$B48,'Sunday Races 9-11-22'!$BL$11:$BL$20)</f>
        <v>0</v>
      </c>
      <c r="ET48" s="99">
        <f>SUMIF('Sunday Races 9-11-22'!$B$11:$B$20,$B48,'Sunday Races 9-11-22'!$BO$11:$BO$20)</f>
        <v>0</v>
      </c>
      <c r="EU48" s="99">
        <f>SUMIF('Sunday Races 9-11-22'!$B$11:$B$20,$B48,'Sunday Races 9-11-22'!$BR$11:$BR$20)</f>
        <v>0</v>
      </c>
      <c r="EV48" s="99">
        <f>SUMIF('2022-09-17 Leukemia Cup TH'!$B$11:$B$26,$B48,'2022-09-17 Leukemia Cup TH'!$BF$11:$BF$26)</f>
        <v>0</v>
      </c>
      <c r="EW48" s="99">
        <f>SUMIF('2022-09-17 Leukemia Cup TH'!$B$11:$B$26,$B48,'2022-09-17 Leukemia Cup TH'!$BI$11:$BI$26)</f>
        <v>0</v>
      </c>
      <c r="EX48" s="99">
        <f>SUMIF('2022-09-17 Leukemia Cup TH'!$B$11:$B$26,$B48,'2022-09-17 Leukemia Cup TH'!$BL$11:$BL$26)</f>
        <v>0</v>
      </c>
      <c r="EY48" s="99">
        <f>SUMIF('2022-09-17 Leukemia Cup TH'!$B$11:$B$26,$B48,'2022-09-17 Leukemia Cup TH'!$BO$11:$BO$26)</f>
        <v>0</v>
      </c>
      <c r="EZ48" s="99">
        <f>SUMIF('2022-09-17 Leukemia Cup TH'!$B$11:$B$26,$B48,'2022-09-17 Leukemia Cup TH'!$BR$11:$BR$26)</f>
        <v>0</v>
      </c>
      <c r="FA48" s="99">
        <f>SUMIF('Smith-Berry LDR 9-24-22'!$B$11:$B$28,$B48,'Smith-Berry LDR 9-24-22'!$BF$11:$BF$28)</f>
        <v>0</v>
      </c>
      <c r="FB48" s="99">
        <f>SUMIF('Smith-Berry LDR 9-24-22'!$B$11:$B$28,$B48,'Smith-Berry LDR 9-24-22'!$BI$11:$BI$28)</f>
        <v>0</v>
      </c>
      <c r="FC48" s="99">
        <f>SUMIF('Smith-Berry LDR 9-24-22'!$B$11:$B$28,$B48,'Smith-Berry LDR 9-24-22'!$BL$11:$BL$28)</f>
        <v>0</v>
      </c>
      <c r="FD48" s="99">
        <f>SUMIF('Smith-Berry LDR 9-24-22'!$B$11:$B$28,$B48,'Smith-Berry LDR 9-24-22'!$BO$11:$BO$28)</f>
        <v>0</v>
      </c>
      <c r="FE48" s="99">
        <f>SUMIF('Smith-Berry LDR 9-24-22'!$B$11:$B$28,$B48,'Smith-Berry LDR 9-24-22'!$BR$11:$BR$28)</f>
        <v>0</v>
      </c>
      <c r="FF48" s="99">
        <f>SUMIF('Sunday Races 10-9-22'!$B$11:$B$15,$B48,'Sunday Races 10-9-22'!$BF$11:$BF$15)</f>
        <v>0</v>
      </c>
      <c r="FG48" s="99">
        <f>SUMIF('Sunday Races 10-9-22'!$B$11:$B$15,$B48,'Sunday Races 10-9-22'!$BI$11:$BI$15)</f>
        <v>0</v>
      </c>
      <c r="FH48" s="99">
        <f>SUMIF('Sunday Races 10-9-22'!$B$11:$B$15,$B48,'Sunday Races 10-9-22'!$BL$11:$BL$15)</f>
        <v>0</v>
      </c>
      <c r="FI48" s="99">
        <f>SUMIF('Sunday Races 10-9-22'!$B$11:$B$15,$B48,'Sunday Races 10-9-22'!$BO$11:$BO$15)</f>
        <v>0</v>
      </c>
      <c r="FJ48" s="99">
        <f>SUMIF('Sunday Races 10-9-22'!$B$11:$B$15,$B48,'Sunday Races 10-9-22'!$BR$11:$BR$15)</f>
        <v>0</v>
      </c>
      <c r="FK48" s="99">
        <f>SUMIF('Great Pumpkin Regatta 10-15-22'!$B$11:$B$53,$B48,'Great Pumpkin Regatta 10-15-22'!$BF$11:$BF$53)</f>
        <v>3</v>
      </c>
      <c r="FL48" s="99">
        <f>SUMIF('Great Pumpkin Regatta 10-15-22'!$B$11:$B$53,$B48,'Great Pumpkin Regatta 10-15-22'!$BI$11:$BI$53)</f>
        <v>4</v>
      </c>
      <c r="FM48" s="99">
        <f>SUMIF('Great Pumpkin Regatta 10-15-22'!$B$11:$B$53,$B48,'Great Pumpkin Regatta 10-15-22'!$BL$11:$BL$53)</f>
        <v>5</v>
      </c>
      <c r="FN48" s="99">
        <f>SUMIF('Great Pumpkin Regatta 10-15-22'!$B$11:$B$53,$B48,'Great Pumpkin Regatta 10-15-22'!$BO$11:$BO$53)</f>
        <v>9</v>
      </c>
      <c r="FO48" s="99">
        <f>SUMIF('Great Pumpkin Regatta 10-15-22'!$B$11:$B$53,$B48,'Great Pumpkin Regatta 10-15-22'!$BR$11:$BR$53)</f>
        <v>0</v>
      </c>
      <c r="FP48" s="99">
        <f>SUMIF('Sunday Races 10-23-22'!$B$11:$B$16,$B48,'Sunday Races 10-23-22'!$BF$11:$BF$16)</f>
        <v>0</v>
      </c>
      <c r="FQ48" s="99">
        <f>SUMIF('Sunday Races 10-23-22'!$B$11:$B$16,$B48,'Sunday Races 10-23-22'!$BI$11:$BI$16)</f>
        <v>0</v>
      </c>
      <c r="FR48" s="99">
        <f>SUMIF('Sunday Races 10-23-22'!$B$11:$B$16,$B48,'Sunday Races 10-23-22'!$BL$11:$BL$16)</f>
        <v>0</v>
      </c>
      <c r="FS48" s="99">
        <f>SUMIF('Sunday Races 10-23-22'!$B$11:$B$16,$B48,'Sunday Races 10-23-22'!$BO$11:$BO$16)</f>
        <v>0</v>
      </c>
      <c r="FT48" s="99">
        <f>SUMIF('Sunday Races 10-23-22'!$B$11:$B$16,$B48,'Sunday Races 10-23-22'!$BR$11:$BR$16)</f>
        <v>0</v>
      </c>
      <c r="FU48" s="100"/>
      <c r="FV48" s="101"/>
      <c r="FW48" s="102">
        <f t="shared" si="54"/>
        <v>9</v>
      </c>
      <c r="FX48" s="102">
        <f t="shared" si="54"/>
        <v>5</v>
      </c>
      <c r="FY48" s="102">
        <f t="shared" si="54"/>
        <v>4</v>
      </c>
      <c r="FZ48" s="102">
        <f t="shared" si="54"/>
        <v>3</v>
      </c>
      <c r="GA48" s="102">
        <f t="shared" si="54"/>
        <v>0</v>
      </c>
      <c r="GB48" s="102">
        <f t="shared" si="54"/>
        <v>0</v>
      </c>
      <c r="GC48" s="102">
        <f t="shared" si="54"/>
        <v>0</v>
      </c>
      <c r="GD48" s="102">
        <f t="shared" si="54"/>
        <v>0</v>
      </c>
      <c r="GE48" s="102">
        <f t="shared" si="54"/>
        <v>0</v>
      </c>
      <c r="GF48" s="102">
        <f t="shared" si="54"/>
        <v>0</v>
      </c>
      <c r="GG48" s="102">
        <f t="shared" si="42"/>
        <v>0</v>
      </c>
      <c r="GH48" s="102">
        <f t="shared" si="42"/>
        <v>0</v>
      </c>
      <c r="GI48" s="102">
        <f t="shared" si="42"/>
        <v>0</v>
      </c>
      <c r="GJ48" s="102">
        <f t="shared" si="42"/>
        <v>0</v>
      </c>
      <c r="GK48" s="102">
        <f t="shared" si="42"/>
        <v>0</v>
      </c>
      <c r="GL48" s="102">
        <f t="shared" si="42"/>
        <v>0</v>
      </c>
      <c r="GM48" s="102">
        <f t="shared" si="42"/>
        <v>0</v>
      </c>
      <c r="GN48" s="102">
        <f t="shared" si="42"/>
        <v>0</v>
      </c>
      <c r="GO48" s="102">
        <f t="shared" si="42"/>
        <v>0</v>
      </c>
      <c r="GP48" s="102">
        <f t="shared" si="42"/>
        <v>0</v>
      </c>
      <c r="GQ48" s="102">
        <f t="shared" si="43"/>
        <v>0</v>
      </c>
      <c r="GR48" s="102">
        <f t="shared" si="43"/>
        <v>0</v>
      </c>
      <c r="GS48" s="102">
        <f t="shared" si="43"/>
        <v>0</v>
      </c>
      <c r="GT48" s="102">
        <f t="shared" si="43"/>
        <v>0</v>
      </c>
      <c r="GU48" s="102">
        <f t="shared" si="43"/>
        <v>0</v>
      </c>
      <c r="GV48" s="102">
        <f t="shared" si="43"/>
        <v>0</v>
      </c>
      <c r="GW48" s="102">
        <f t="shared" si="43"/>
        <v>0</v>
      </c>
      <c r="GX48" s="102">
        <f t="shared" si="43"/>
        <v>0</v>
      </c>
      <c r="GY48" s="102">
        <f t="shared" si="43"/>
        <v>0</v>
      </c>
      <c r="GZ48" s="102">
        <f t="shared" si="43"/>
        <v>0</v>
      </c>
      <c r="HA48" s="102">
        <f t="shared" si="44"/>
        <v>0</v>
      </c>
      <c r="HB48" s="102">
        <f t="shared" si="44"/>
        <v>0</v>
      </c>
      <c r="HC48" s="102">
        <f t="shared" si="44"/>
        <v>0</v>
      </c>
      <c r="HD48" s="102">
        <f t="shared" si="44"/>
        <v>0</v>
      </c>
      <c r="HE48" s="102">
        <f t="shared" si="44"/>
        <v>0</v>
      </c>
      <c r="HF48" s="102">
        <f t="shared" si="44"/>
        <v>0</v>
      </c>
      <c r="HG48" s="102">
        <f t="shared" si="44"/>
        <v>0</v>
      </c>
      <c r="HH48" s="102">
        <f t="shared" si="44"/>
        <v>0</v>
      </c>
      <c r="HI48" s="102">
        <f t="shared" si="44"/>
        <v>0</v>
      </c>
      <c r="HJ48" s="102">
        <f t="shared" si="44"/>
        <v>0</v>
      </c>
      <c r="HK48" s="102">
        <f t="shared" si="45"/>
        <v>0</v>
      </c>
      <c r="HL48" s="102">
        <f t="shared" si="45"/>
        <v>0</v>
      </c>
      <c r="HM48" s="102">
        <f t="shared" si="45"/>
        <v>0</v>
      </c>
      <c r="HN48" s="102">
        <f t="shared" si="45"/>
        <v>0</v>
      </c>
      <c r="HO48" s="102">
        <f t="shared" si="45"/>
        <v>0</v>
      </c>
      <c r="HP48" s="102">
        <f t="shared" si="45"/>
        <v>0</v>
      </c>
      <c r="HQ48" s="102">
        <f t="shared" si="45"/>
        <v>0</v>
      </c>
      <c r="HR48" s="102">
        <f t="shared" si="45"/>
        <v>0</v>
      </c>
      <c r="HS48" s="102">
        <f t="shared" si="45"/>
        <v>0</v>
      </c>
      <c r="HT48" s="102">
        <f t="shared" si="45"/>
        <v>0</v>
      </c>
      <c r="HU48" s="102">
        <f t="shared" si="46"/>
        <v>0</v>
      </c>
      <c r="HV48" s="102">
        <f t="shared" si="46"/>
        <v>0</v>
      </c>
      <c r="HW48" s="102">
        <f t="shared" si="46"/>
        <v>0</v>
      </c>
      <c r="HX48" s="102">
        <f t="shared" si="46"/>
        <v>0</v>
      </c>
      <c r="HY48" s="102">
        <f t="shared" si="46"/>
        <v>0</v>
      </c>
      <c r="HZ48" s="102">
        <f t="shared" si="46"/>
        <v>0</v>
      </c>
      <c r="IA48" s="102">
        <f t="shared" si="46"/>
        <v>0</v>
      </c>
      <c r="IB48" s="102">
        <f t="shared" si="46"/>
        <v>0</v>
      </c>
      <c r="IC48" s="102">
        <f t="shared" si="46"/>
        <v>0</v>
      </c>
      <c r="ID48" s="102">
        <f t="shared" si="46"/>
        <v>0</v>
      </c>
      <c r="IE48" s="102">
        <f t="shared" si="53"/>
        <v>0</v>
      </c>
      <c r="IF48" s="102">
        <f t="shared" si="53"/>
        <v>0</v>
      </c>
      <c r="IG48" s="102">
        <f t="shared" si="53"/>
        <v>0</v>
      </c>
      <c r="IH48" s="102">
        <f t="shared" si="53"/>
        <v>0</v>
      </c>
      <c r="II48" s="102">
        <f t="shared" si="53"/>
        <v>0</v>
      </c>
      <c r="IJ48" s="102">
        <f t="shared" si="53"/>
        <v>0</v>
      </c>
      <c r="IK48" s="102">
        <f t="shared" si="53"/>
        <v>0</v>
      </c>
      <c r="IL48" s="102">
        <f t="shared" si="53"/>
        <v>0</v>
      </c>
      <c r="IM48" s="102">
        <f t="shared" si="53"/>
        <v>0</v>
      </c>
      <c r="IN48" s="102">
        <f t="shared" si="53"/>
        <v>0</v>
      </c>
      <c r="IO48" s="102">
        <f t="shared" si="53"/>
        <v>0</v>
      </c>
      <c r="IP48" s="102">
        <f t="shared" si="53"/>
        <v>0</v>
      </c>
      <c r="IQ48" s="102">
        <f t="shared" si="53"/>
        <v>0</v>
      </c>
      <c r="IR48" s="102">
        <f t="shared" si="53"/>
        <v>0</v>
      </c>
      <c r="IS48" s="102">
        <f t="shared" si="53"/>
        <v>0</v>
      </c>
      <c r="IU48" s="99">
        <f>SUMIF('2021 Club Championship Crew'!$B$11:$B$14,$B48,'2021 Club Championship Crew'!$BN$11:$BN$14)</f>
        <v>0</v>
      </c>
      <c r="IV48" s="99">
        <f>SUMIF('2021 Club Championship Crew'!$B$11:$B$14,$B48,'2021 Club Championship Crew'!$BQ$11:$BQ$14)</f>
        <v>0</v>
      </c>
      <c r="IW48" s="99">
        <f>SUMIF('2021 Club Championship Crew'!$B$11:$B$14,$B48,'2021 Club Championship Crew'!$BT$11:$BT$14)</f>
        <v>0</v>
      </c>
      <c r="IX48" s="99">
        <f>SUMIF('2021 Club Championship Crew'!$B$11:$B$14,$B48,'2021 Club Championship Crew'!$BW$11:$BW$14)</f>
        <v>0</v>
      </c>
      <c r="IY48" s="99">
        <f>SUMIF('2021 Club Championship Crew'!$B$11:$B$14,$B48,'2021 Club Championship Crew'!$CC$11:$CC$14)</f>
        <v>0</v>
      </c>
    </row>
    <row r="49" spans="1:259" ht="15" customHeight="1" x14ac:dyDescent="0.2">
      <c r="A49" s="400" t="s">
        <v>1376</v>
      </c>
      <c r="B49" s="103" t="s">
        <v>1341</v>
      </c>
      <c r="C49" s="96">
        <f t="shared" si="48"/>
        <v>4</v>
      </c>
      <c r="D49" s="97">
        <f t="shared" si="49"/>
        <v>16</v>
      </c>
      <c r="E49" s="96">
        <f t="shared" si="50"/>
        <v>16</v>
      </c>
      <c r="F49" s="98">
        <f t="shared" si="51"/>
        <v>0.04</v>
      </c>
      <c r="G49" s="99">
        <f>SUMIF('Saturday Race 11-06-21'!$B$11:$B$24,$B49,'Saturday Race 11-06-21'!$BF$11:$BF$24)</f>
        <v>0</v>
      </c>
      <c r="H49" s="99">
        <f>SUMIF('Saturday Race 11-06-21'!$B$11:$B$24,$B49,'Saturday Race 11-06-21'!$BI$11:$BI$24)</f>
        <v>0</v>
      </c>
      <c r="I49" s="99">
        <f>SUMIF('Saturday Race 11-06-21'!$B$11:$B$24,$B49,'Saturday Race 11-06-21'!$BL$11:$BL$24)</f>
        <v>0</v>
      </c>
      <c r="J49" s="99">
        <f>SUMIF('Saturday Race 11-06-21'!$B$11:$B$24,$B49,'Saturday Race 11-06-21'!$BO$11:$BO$24)</f>
        <v>0</v>
      </c>
      <c r="K49" s="99">
        <f>SUMIF('Saturday Race 11-06-21'!$B$11:$B$24,$B49,'Saturday Race 11-06-21'!$BR$11:$BR$24)</f>
        <v>0</v>
      </c>
      <c r="L49" s="99">
        <f>SUMIF('Saturday Race 11-20-21'!$B$11:$B$24,$B49,'Saturday Race 11-20-21'!$BF$11:$BF$24)</f>
        <v>0</v>
      </c>
      <c r="M49" s="99">
        <f>SUMIF('Saturday Race 11-20-21'!$B$11:$B$24,$B49,'Saturday Race 11-20-21'!$BI$11:$BI$24)</f>
        <v>0</v>
      </c>
      <c r="N49" s="99">
        <f>SUMIF('Saturday Race 11-20-21'!$B$11:$B$24,$B49,'Saturday Race 11-20-21'!$BL$11:$BL$24)</f>
        <v>0</v>
      </c>
      <c r="O49" s="99">
        <f>SUMIF('Saturday Race 11-20-21'!$B$11:$B$24,$B49,'Saturday Race 11-20-21'!$BO$11:$BO$24)</f>
        <v>0</v>
      </c>
      <c r="P49" s="99">
        <f>SUMIF('Saturday Race 11-20-21'!$B$11:$B$24,$B49,'Saturday Race 11-20-21'!$BR$11:$BR$24)</f>
        <v>0</v>
      </c>
      <c r="Q49" s="99">
        <f>SUMIF('One Day 12-04-21 Scots'!$B$11:$B$24,$B49,'One Day 12-04-21 Scots'!$BF$11:$BF$24)</f>
        <v>0</v>
      </c>
      <c r="R49" s="99">
        <f>SUMIF('One Day 12-04-21 Scots'!$B$11:$B$24,$B49,'One Day 12-04-21 Scots'!$BI$11:$BI$24)</f>
        <v>0</v>
      </c>
      <c r="S49" s="99">
        <f>SUMIF('One Day 12-04-21 Scots'!$B$11:$B$24,$B49,'One Day 12-04-21 Scots'!$BL$11:$BL$24)</f>
        <v>0</v>
      </c>
      <c r="T49" s="99">
        <f>SUMIF('One Day 12-04-21 Scots'!$B$11:$B$24,$B49,'One Day 12-04-21 Scots'!$BO$11:$BO$24)</f>
        <v>0</v>
      </c>
      <c r="U49" s="99">
        <f>SUMIF('One Day 12-04-21 Scots'!$B$11:$B$24,$B49,'One Day 12-04-21 Scots'!$BR$11:$BR$24)</f>
        <v>0</v>
      </c>
      <c r="V49" s="99">
        <f>SUMIF('One Day 12-04-21 Thistles'!$B$11:$B$25,$B49,'One Day 12-04-21 Thistles'!$BF$11:$BF$25)</f>
        <v>0</v>
      </c>
      <c r="W49" s="99">
        <f>SUMIF('One Day 12-04-21 Thistles'!$B$11:$B$25,$B49,'One Day 12-04-21 Thistles'!$BI$11:$BI$25)</f>
        <v>0</v>
      </c>
      <c r="X49" s="99">
        <f>SUMIF('One Day 12-04-21 Thistles'!$B$11:$B$25,$B49,'One Day 12-04-21 Thistles'!$BL$11:$BL$25)</f>
        <v>0</v>
      </c>
      <c r="Y49" s="99">
        <f>SUMIF('One Day 12-04-21 Thistles'!$B$11:$B$25,$B49,'One Day 12-04-21 Thistles'!$BO$11:$BO$25)</f>
        <v>0</v>
      </c>
      <c r="Z49" s="99">
        <f>SUMIF('One Day 12-04-21 Thistles'!$B$11:$B$25,$B49,'One Day 12-04-21 Thistles'!$BR$11:$BR$25)</f>
        <v>0</v>
      </c>
      <c r="AA49" s="99">
        <f>SUMIF('Saturday Race 1-08-22'!$B$11:$B$20,$B49,'Saturday Race 1-08-22'!$BF$11:$BF$20)</f>
        <v>0</v>
      </c>
      <c r="AB49" s="99">
        <f>SUMIF('Saturday Race 1-08-22'!$B$11:$B$20,$B49,'Saturday Race 1-08-22'!$BI$11:$BI$20)</f>
        <v>0</v>
      </c>
      <c r="AC49" s="99">
        <f>SUMIF('Saturday Race 1-08-22'!$B$11:$B$20,$B49,'Saturday Race 1-08-22'!$BL$11:$BL$20)</f>
        <v>0</v>
      </c>
      <c r="AD49" s="99">
        <f>SUMIF('Saturday Race 1-08-22'!$B$11:$B$20,$B49,'Saturday Race 1-08-22'!$BO$11:$BO$20)</f>
        <v>0</v>
      </c>
      <c r="AE49" s="99">
        <f>SUMIF('Saturday Race 1-08-22'!$B$11:$B$20,$B49,'Saturday Race 1-08-22'!$BR$11:$BR$20)</f>
        <v>0</v>
      </c>
      <c r="AF49" s="99">
        <f>SUMIF('Saturday Race 1-22-22'!$B$11:$B$20,$B49,'Saturday Race 1-22-22'!$BF$11:$BF$20)</f>
        <v>0</v>
      </c>
      <c r="AG49" s="99">
        <f>SUMIF('Saturday Race 1-22-22'!$B$11:$B$20,$B49,'Saturday Race 1-22-22'!$BI$11:$BI$20)</f>
        <v>0</v>
      </c>
      <c r="AH49" s="99">
        <f>SUMIF('Saturday Race 1-22-22'!$B$11:$B$20,$B49,'Saturday Race 1-22-22'!$BL$11:$BL$20)</f>
        <v>0</v>
      </c>
      <c r="AI49" s="99">
        <f>SUMIF('Saturday Race 1-22-22'!$B$11:$B$20,$B49,'Saturday Race 1-22-22'!$BO$11:$BO$20)</f>
        <v>0</v>
      </c>
      <c r="AJ49" s="99">
        <f>SUMIF('Saturday Race 1-22-22'!$B$11:$B$20,$B49,'Saturday Race 1-22-22'!$BR$11:$BR$20)</f>
        <v>0</v>
      </c>
      <c r="AK49" s="99">
        <f>SUMIF('Sunday Race 2-6-22'!$B$11:$B$20,$B49,'Sunday Race 2-6-22'!$BF$11:$BF$20)</f>
        <v>0</v>
      </c>
      <c r="AL49" s="99">
        <f>SUMIF('Sunday Race 2-6-22'!$B$11:$B$20,$B49,'Sunday Race 2-6-22'!$BI$11:$BI$20)</f>
        <v>0</v>
      </c>
      <c r="AM49" s="99">
        <f>SUMIF('Sunday Race 2-6-22'!$B$11:$B$20,$B49,'Sunday Race 2-6-22'!$BL$11:$BL$20)</f>
        <v>0</v>
      </c>
      <c r="AN49" s="99">
        <f>SUMIF('Sunday Race 2-6-22'!$B$11:$B$20,$B49,'Sunday Race 2-6-22'!$BO$11:$BO$20)</f>
        <v>0</v>
      </c>
      <c r="AO49" s="99">
        <f>SUMIF('Sunday Race 2-6-22'!$B$11:$B$20,$B49,'Sunday Race 2-6-22'!$BR$11:$BR$20)</f>
        <v>0</v>
      </c>
      <c r="AP49" s="99">
        <f>SUMIF('Chili One Day 2-12-22 Scots'!$B$11:$B$20,$B49,'Chili One Day 2-12-22 Scots'!$BF$11:$BF$20)</f>
        <v>0</v>
      </c>
      <c r="AQ49" s="99">
        <f>SUMIF('Chili One Day 2-12-22 Scots'!$B$11:$B$20,$B49,'Chili One Day 2-12-22 Scots'!$BI$11:$BI$20)</f>
        <v>0</v>
      </c>
      <c r="AR49" s="99">
        <f>SUMIF('Chili One Day 2-12-22 Scots'!$B$11:$B$20,$B49,'Chili One Day 2-12-22 Scots'!$BL$11:$BL$20)</f>
        <v>0</v>
      </c>
      <c r="AS49" s="99">
        <f>SUMIF('Chili One Day 2-12-22 Scots'!$B$11:$B$20,$B49,'Chili One Day 2-12-22 Scots'!$BO$11:$BO$20)</f>
        <v>0</v>
      </c>
      <c r="AT49" s="99">
        <f>SUMIF('Chili One Day 2-12-22 Scots'!$B$11:$B$20,$B49,'Chili One Day 2-12-22 Scots'!$BR$11:$BR$20)</f>
        <v>0</v>
      </c>
      <c r="AU49" s="99">
        <f>SUMIF('Chili One Day 2-12-22 Thistles'!$B$11:$B$20,$B49,'Chili One Day 2-12-22 Thistles'!$BF$11:$BF$20)</f>
        <v>0</v>
      </c>
      <c r="AV49" s="99">
        <f>SUMIF('Chili One Day 2-12-22 Thistles'!$B$11:$B$20,$B49,'Chili One Day 2-12-22 Thistles'!$BI$11:$BI$20)</f>
        <v>0</v>
      </c>
      <c r="AW49" s="99">
        <f>SUMIF('Chili One Day 2-12-22 Thistles'!$B$11:$B$20,$B49,'Chili One Day 2-12-22 Thistles'!$BL$11:$BL$20)</f>
        <v>0</v>
      </c>
      <c r="AX49" s="99">
        <f>SUMIF('Chili One Day 2-12-22 Thistles'!$B$11:$B$20,$B49,'Chili One Day 2-12-22 Thistles'!$BO$11:$BO$20)</f>
        <v>0</v>
      </c>
      <c r="AY49" s="99">
        <f>SUMIF('Chili One Day 2-12-22 Thistles'!$B$11:$B$20,$B49,'Chili One Day 2-12-22 Thistles'!$BR$11:$BR$20)</f>
        <v>0</v>
      </c>
      <c r="AZ49" s="99">
        <f>SUMIF('Sunday Race 2-20-22'!$B$11:$B$20,$B49,'Sunday Race 2-20-22'!$BF$11:$BF$20)</f>
        <v>0</v>
      </c>
      <c r="BA49" s="99">
        <f>SUMIF('Sunday Race 2-20-22'!$B$11:$B$20,$B49,'Sunday Race 2-20-22'!$BI$11:$BI$20)</f>
        <v>0</v>
      </c>
      <c r="BB49" s="99">
        <f>SUMIF('Sunday Race 2-20-22'!$B$11:$B$20,$B49,'Sunday Race 2-20-22'!$BL$11:$BL$20)</f>
        <v>0</v>
      </c>
      <c r="BC49" s="99">
        <f>SUMIF('Sunday Race 2-20-22'!$B$11:$B$20,$B49,'Sunday Race 2-20-22'!$BO$11:$BO$20)</f>
        <v>0</v>
      </c>
      <c r="BD49" s="99">
        <f>SUMIF('Sunday Race 2-20-22'!$B$11:$B$20,$B49,'Sunday Race 2-20-22'!$BR$11:$BR$20)</f>
        <v>0</v>
      </c>
      <c r="BE49" s="99">
        <f>SUMIF('Sunday Race 2-27-22'!$B$11:$B$20,$B49,'Sunday Race 2-27-22'!$BF$11:$BF$20)</f>
        <v>0</v>
      </c>
      <c r="BF49" s="99">
        <f>SUMIF('Sunday Race 2-27-22'!$B$11:$B$20,$B49,'Sunday Race 2-27-22'!$BI$11:$BI$20)</f>
        <v>0</v>
      </c>
      <c r="BG49" s="99">
        <f>SUMIF('Sunday Race 2-27-22'!$B$11:$B$20,$B49,'Sunday Race 2-27-22'!$BL$11:$BL$20)</f>
        <v>0</v>
      </c>
      <c r="BH49" s="99">
        <f>SUMIF('Sunday Race 2-27-22'!$B$11:$B$20,$B49,'Sunday Race 2-27-22'!$BO$11:$BO$20)</f>
        <v>0</v>
      </c>
      <c r="BI49" s="99">
        <f>SUMIF('Sunday Race 2-27-22'!$B$11:$B$20,$B49,'Sunday Race 2-27-22'!$BR$11:$BR$20)</f>
        <v>0</v>
      </c>
      <c r="BJ49" s="99">
        <f>SUMIF('Sunday Race 3-13-22'!$B$11:$B$21,$B49,'Sunday Race 3-13-22'!$BF$11:$BF$21)</f>
        <v>0</v>
      </c>
      <c r="BK49" s="99">
        <f>SUMIF('Sunday Race 3-13-22'!$B$11:$B$21,$B49,'Sunday Race 3-13-22'!$BI$11:$BI$21)</f>
        <v>0</v>
      </c>
      <c r="BL49" s="99">
        <f>SUMIF('Sunday Race 3-13-22'!$B$11:$B$21,$B49,'Sunday Race 3-13-22'!$BL$11:$BL$21)</f>
        <v>0</v>
      </c>
      <c r="BM49" s="99">
        <f>SUMIF('Sunday Race 3-13-22'!$B$11:$B$21,$B49,'Sunday Race 3-13-22'!$BO$11:$BO$21)</f>
        <v>0</v>
      </c>
      <c r="BN49" s="99">
        <f>SUMIF('Sunday Race 3-13-22'!$B$11:$B$21,$B49,'Sunday Race 3-13-22'!$BR$11:$BR$21)</f>
        <v>0</v>
      </c>
      <c r="BO49" s="99">
        <f>SUMIF('Saturday Race 3-19-22'!$B$11:$B$26,$B49,'Saturday Race 3-19-22'!$BF$11:$BF$26)</f>
        <v>0</v>
      </c>
      <c r="BP49" s="99">
        <f>SUMIF('Saturday Race 3-19-22'!$B$11:$B$26,$B49,'Saturday Race 3-19-22'!$BI$11:$BI$26)</f>
        <v>0</v>
      </c>
      <c r="BQ49" s="99">
        <f>SUMIF('Saturday Race 3-19-22'!$B$11:$B$26,$B49,'Saturday Race 3-19-22'!$BL$11:$BL$26)</f>
        <v>0</v>
      </c>
      <c r="BR49" s="99">
        <f>SUMIF('Saturday Race 3-19-22'!$B$11:$B$26,$B49,'Saturday Race 3-19-22'!$BO$11:$BO$26)</f>
        <v>0</v>
      </c>
      <c r="BS49" s="99">
        <f>SUMIF('Saturday Race 3-19-22'!$B$11:$B$26,$B49,'Saturday Race 3-19-22'!$BR$11:$BR$26)</f>
        <v>0</v>
      </c>
      <c r="BT49" s="99">
        <f>SUMIF('Sunday Races 4-10-22'!$B$11:$B$26,$B49,'Sunday Races 4-10-22'!$BF$11:$BF$26)</f>
        <v>0</v>
      </c>
      <c r="BU49" s="99">
        <f>SUMIF('Sunday Races 4-10-22'!$B$11:$B$26,$B49,'Sunday Races 4-10-22'!$BI$11:$BI$26)</f>
        <v>0</v>
      </c>
      <c r="BV49" s="99">
        <f>SUMIF('Sunday Races 4-10-22'!$B$11:$B$26,$B49,'Sunday Races 4-10-22'!$BL$11:$BL$26)</f>
        <v>0</v>
      </c>
      <c r="BW49" s="99">
        <f>SUMIF('Sunday Races 4-10-22'!$B$11:$B$26,$B49,'Sunday Races 4-10-22'!$BO$11:$BO$26)</f>
        <v>0</v>
      </c>
      <c r="BX49" s="99">
        <f>SUMIF('Sunday Races 4-10-22'!$B$11:$B$26,$B49,'Sunday Races 4-10-22'!$BR$11:$BR$26)</f>
        <v>0</v>
      </c>
      <c r="BY49" s="99">
        <f>SUMIF('Easter One Day 4-16-22 FS'!$B$11:$B$26,$B49,'Easter One Day 4-16-22 FS'!$BF$11:$BF$26)</f>
        <v>0</v>
      </c>
      <c r="BZ49" s="99">
        <f>SUMIF('Easter One Day 4-16-22 FS'!$B$11:$B$26,$B49,'Easter One Day 4-16-22 FS'!$BI$11:$BI$26)</f>
        <v>0</v>
      </c>
      <c r="CA49" s="99">
        <f>SUMIF('Easter One Day 4-16-22 FS'!$B$11:$B$26,$B49,'Easter One Day 4-16-22 FS'!$BL$11:$BL$26)</f>
        <v>0</v>
      </c>
      <c r="CB49" s="99">
        <f>SUMIF('Easter One Day 4-16-22 FS'!$B$11:$B$26,$B49,'Easter One Day 4-16-22 FS'!$BO$11:$BO$26)</f>
        <v>0</v>
      </c>
      <c r="CC49" s="99">
        <f>SUMIF('Easter One Day 4-16-22 FS'!$B$11:$B$26,$B49,'Easter One Day 4-16-22 FS'!$BR$11:$BR$26)</f>
        <v>0</v>
      </c>
      <c r="CD49" s="99">
        <f>SUMIF('Easter One Day 4-16-22 TH'!$B$11:$B$26,$B49,'Easter One Day 4-16-22 TH'!$BF$11:$BF$26)</f>
        <v>0</v>
      </c>
      <c r="CE49" s="99">
        <f>SUMIF('Easter One Day 4-16-22 TH'!$B$11:$B$26,$B49,'Easter One Day 4-16-22 TH'!$BI$11:$BI$26)</f>
        <v>0</v>
      </c>
      <c r="CF49" s="99">
        <f>SUMIF('Easter One Day 4-16-22 TH'!$B$11:$B$26,$B49,'Easter One Day 4-16-22 TH'!$BL$11:$BL$26)</f>
        <v>0</v>
      </c>
      <c r="CG49" s="99">
        <f>SUMIF('Easter One Day 4-16-22 TH'!$B$11:$B$26,$B49,'Easter One Day 4-16-22 TH'!$BO$11:$BO$26)</f>
        <v>0</v>
      </c>
      <c r="CH49" s="99">
        <f>SUMIF('Easter One Day 4-16-22 TH'!$B$11:$B$26,$B49,'Easter One Day 4-16-22 TH'!$BR$11:$BR$26)</f>
        <v>0</v>
      </c>
      <c r="CI49" s="99">
        <f>SUMIF('Sunday Races 5-1-22'!$B$11:$B$28,$B49,'Sunday Races 5-1-22'!$BF$11:$BF$28)</f>
        <v>0</v>
      </c>
      <c r="CJ49" s="99">
        <f>SUMIF('Sunday Races 5-1-22'!$B$11:$B$28,$B49,'Sunday Races 5-1-22'!$BI$11:$BI$28)</f>
        <v>0</v>
      </c>
      <c r="CK49" s="99">
        <f>SUMIF('Sunday Races 5-1-22'!$B$11:$B$28,$B49,'Sunday Races 5-1-22'!$BL$11:$BL$28)</f>
        <v>0</v>
      </c>
      <c r="CL49" s="99">
        <f>SUMIF('Sunday Races 5-1-22'!$B$11:$B$28,$B49,'Sunday Races 5-1-22'!$BO$11:$BO$28)</f>
        <v>0</v>
      </c>
      <c r="CM49" s="99">
        <f>SUMIF('Sunday Races 5-1-22'!$B$11:$B$28,$B49,'Sunday Races 5-1-22'!$BR$11:$BR$28)</f>
        <v>0</v>
      </c>
      <c r="CN49" s="99">
        <f>SUMIF('Long Distance Race 5-7-22'!$B$11:$B$27,$B49,'Long Distance Race 5-7-22'!$BF$11:$BF$27)</f>
        <v>0</v>
      </c>
      <c r="CO49" s="99">
        <f>SUMIF('Long Distance Race 5-7-22'!$B$11:$B$27,$B49,'Long Distance Race 5-7-22'!$BI$11:$BI$27)</f>
        <v>0</v>
      </c>
      <c r="CP49" s="99">
        <f>SUMIF('Long Distance Race 5-7-22'!$B$11:$B$27,$B49,'Long Distance Race 5-7-22'!$BL$11:$BL$27)</f>
        <v>0</v>
      </c>
      <c r="CQ49" s="99">
        <f>SUMIF('Long Distance Race 5-7-22'!$B$11:$B$27,$B49,'Long Distance Race 5-7-22'!$BO$11:$BO$27)</f>
        <v>0</v>
      </c>
      <c r="CR49" s="99">
        <f>SUMIF('Long Distance Race 5-7-22'!$B$11:$B$27,$B49,'Long Distance Race 5-7-22'!$BR$11:$BR$27)</f>
        <v>0</v>
      </c>
      <c r="CS49" s="99">
        <f>SUMIF('Memorial Day Regatta 5-28-22 Op'!$B$11:$B$27,$B49,'Memorial Day Regatta 5-28-22 Op'!$BF$11:$BF$27)</f>
        <v>0</v>
      </c>
      <c r="CT49" s="99">
        <f>SUMIF('Memorial Day Regatta 5-28-22 Op'!$B$11:$B$27,$B49,'Memorial Day Regatta 5-28-22 Op'!$BI$11:$BI$27)</f>
        <v>0</v>
      </c>
      <c r="CU49" s="99">
        <f>SUMIF('Memorial Day Regatta 5-28-22 Op'!$B$11:$B$27,$B49,'Memorial Day Regatta 5-28-22 Op'!$BL$11:$BL$27)</f>
        <v>0</v>
      </c>
      <c r="CV49" s="99">
        <f>SUMIF('Memorial Day Regatta 5-28-22 Op'!$B$11:$B$27,$B49,'Memorial Day Regatta 5-28-22 Op'!$BO$11:$BO$27)</f>
        <v>0</v>
      </c>
      <c r="CW49" s="99">
        <f>SUMIF('Memorial Day Regatta 5-28-22 Op'!$B$11:$B$27,$B49,'Memorial Day Regatta 5-28-22 Op'!$BR$11:$BR$27)</f>
        <v>0</v>
      </c>
      <c r="CX49" s="99">
        <f>SUMIF('Sunday Races 6-5-22'!$B$11:$B$28,$B49,'Sunday Races 6-5-22'!$BF$11:$BF$28)</f>
        <v>0</v>
      </c>
      <c r="CY49" s="99">
        <f>SUMIF('Sunday Races 6-5-22'!$B$11:$B$28,$B49,'Sunday Races 6-5-22'!$BI$11:$BI$28)</f>
        <v>0</v>
      </c>
      <c r="CZ49" s="99">
        <f>SUMIF('Sunday Races 6-5-22'!$B$11:$B$28,$B49,'Sunday Races 6-5-22'!$BL$11:$BL$28)</f>
        <v>0</v>
      </c>
      <c r="DA49" s="99">
        <f>SUMIF('Sunday Races 6-5-22'!$B$11:$B$28,$B49,'Sunday Races 6-5-22'!$BO$11:$BO$28)</f>
        <v>0</v>
      </c>
      <c r="DB49" s="99">
        <f>SUMIF('Sunday Races 6-5-22'!$B$11:$B$28,$B49,'Sunday Races 6-5-22'!$BR$11:$BR$28)</f>
        <v>0</v>
      </c>
      <c r="DC49" s="99">
        <f>SUMIF('Sunday Races 6-12-22'!$B$11:$B$24,$B49,'Sunday Races 6-12-22'!$BF$11:$BF$24)</f>
        <v>0</v>
      </c>
      <c r="DD49" s="99">
        <f>SUMIF('Sunday Races 6-12-22'!$B$11:$B$24,$B49,'Sunday Races 6-12-22'!$BI$11:$BI$24)</f>
        <v>0</v>
      </c>
      <c r="DE49" s="99">
        <f>SUMIF('Sunday Races 6-12-22'!$B$11:$B$24,$B49,'Sunday Races 6-12-22'!$BL$11:$BL$24)</f>
        <v>0</v>
      </c>
      <c r="DF49" s="99">
        <f>SUMIF('Sunday Races 6-12-22'!$B$11:$B$24,$B49,'Sunday Races 6-12-22'!$BO$11:$BO$24)</f>
        <v>0</v>
      </c>
      <c r="DG49" s="99">
        <f>SUMIF('Sunday Races 6-12-22'!$B$11:$B$24,$B49,'Sunday Races 6-12-22'!$BR$11:$BR$24)</f>
        <v>0</v>
      </c>
      <c r="DH49" s="99">
        <f>SUMIF('Saturday Races 6-18-22'!$B$11:$B$24,$B49,'Saturday Races 6-18-22'!$BF$11:$BF$24)</f>
        <v>0</v>
      </c>
      <c r="DI49" s="99">
        <f>SUMIF('Saturday Races 6-18-22'!$B$11:$B$24,$B49,'Saturday Races 6-18-22'!$BI$11:$BI$24)</f>
        <v>0</v>
      </c>
      <c r="DJ49" s="99">
        <f>SUMIF('Saturday Races 6-18-22'!$B$11:$B$24,$B49,'Saturday Races 6-18-22'!$BL$11:$BL$24)</f>
        <v>0</v>
      </c>
      <c r="DK49" s="99">
        <f>SUMIF('Saturday Races 6-18-22'!$B$11:$B$24,$B49,'Saturday Races 6-18-22'!$BO$11:$BO$24)</f>
        <v>0</v>
      </c>
      <c r="DL49" s="99">
        <f>SUMIF('Saturday Races 6-18-22'!$B$11:$B$24,$B49,'Saturday Races 6-18-22'!$BR$11:$BR$24)</f>
        <v>0</v>
      </c>
      <c r="DM49" s="99">
        <f>SUMIF('Caldwell Cup 6-25-22 TH'!$B$11:$B$25,$B49,'Caldwell Cup 6-25-22 TH'!$BF$11:$BF$25)</f>
        <v>0</v>
      </c>
      <c r="DN49" s="99">
        <f>SUMIF('Caldwell Cup 6-25-22 TH'!$B$11:$B$25,$B49,'Caldwell Cup 6-25-22 TH'!$BI$11:$BI$25)</f>
        <v>0</v>
      </c>
      <c r="DO49" s="99">
        <f>SUMIF('Caldwell Cup 6-25-22 TH'!$B$11:$B$25,$B49,'Caldwell Cup 6-25-22 TH'!$BL$11:$BL$25)</f>
        <v>0</v>
      </c>
      <c r="DP49" s="99">
        <f>SUMIF('Caldwell Cup 6-25-22 TH'!$B$11:$B$25,$B49,'Caldwell Cup 6-25-22 TH'!$BO$11:$BO$25)</f>
        <v>0</v>
      </c>
      <c r="DQ49" s="99">
        <f>SUMIF('Caldwell Cup 6-25-22 TH'!$B$11:$B$25,$B49,'Caldwell Cup 6-25-22 TH'!$BR$11:$BR$25)</f>
        <v>0</v>
      </c>
      <c r="DR49" s="99">
        <f>SUMIF('Caldwell Cup 6-25-22 FS'!$B$11:$B$18,$B49,'Caldwell Cup 6-25-22 FS'!$BF$11:$BF$18)</f>
        <v>0</v>
      </c>
      <c r="DS49" s="99">
        <f>SUMIF('Caldwell Cup 6-25-22 FS'!$B$11:$B$18,$B49,'Caldwell Cup 6-25-22 FS'!$BI$11:$BI$18)</f>
        <v>0</v>
      </c>
      <c r="DT49" s="99">
        <f>SUMIF('Caldwell Cup 6-25-22 FS'!$B$11:$B$18,$B49,'Caldwell Cup 6-25-22 FS'!$BL$11:$BL$18)</f>
        <v>0</v>
      </c>
      <c r="DU49" s="99">
        <f>SUMIF('Caldwell Cup 6-25-22 FS'!$B$11:$B$18,$B49,'Caldwell Cup 6-25-22 FS'!$BO$11:$BO$18)</f>
        <v>0</v>
      </c>
      <c r="DV49" s="99">
        <f>SUMIF('Caldwell Cup 6-25-22 FS'!$B$11:$B$18,$B49,'Caldwell Cup 6-25-22 FS'!$BR$11:$BR$18)</f>
        <v>0</v>
      </c>
      <c r="DW49" s="99">
        <f>SUMIF('Sunday Races 7-3-22'!$B$11:$B$25,$B49,'Sunday Races 7-3-22'!$BF$11:$BF$25)</f>
        <v>0</v>
      </c>
      <c r="DX49" s="99">
        <f>SUMIF('Sunday Races 7-3-22'!$B$11:$B$25,$B49,'Sunday Races 7-3-22'!$BI$11:$BI$25)</f>
        <v>0</v>
      </c>
      <c r="DY49" s="99">
        <f>SUMIF('Sunday Races 7-3-22'!$B$11:$B$25,$B49,'Sunday Races 7-3-22'!$BL$11:$BL$25)</f>
        <v>0</v>
      </c>
      <c r="DZ49" s="99">
        <f>SUMIF('Sunday Races 7-3-22'!$B$11:$B$25,$B49,'Sunday Races 7-3-22'!$BO$11:$BO$25)</f>
        <v>0</v>
      </c>
      <c r="EA49" s="99">
        <f>SUMIF('Sunday Races 7-3-22'!$B$11:$B$25,$B49,'Sunday Races 7-3-22'!$BR$11:$BR$25)</f>
        <v>0</v>
      </c>
      <c r="EB49" s="99">
        <f>SUMIF('Sunday Races 7-31-22'!$B$11:$B$25,$B49,'Sunday Races 7-31-22'!$BF$11:$BF$25)</f>
        <v>0</v>
      </c>
      <c r="EC49" s="99">
        <f>SUMIF('Sunday Races 7-31-22'!$B$11:$B$25,$B49,'Sunday Races 7-31-22'!$BI$11:$BI$25)</f>
        <v>0</v>
      </c>
      <c r="ED49" s="99">
        <f>SUMIF('Sunday Races 7-31-22'!$B$11:$B$25,$B49,'Sunday Races 7-31-22'!$BL$11:$BL$25)</f>
        <v>0</v>
      </c>
      <c r="EE49" s="99">
        <f>SUMIF('Sunday Races 7-31-22'!$B$11:$B$25,$B49,'Sunday Races 7-31-22'!$BO$11:$BO$25)</f>
        <v>0</v>
      </c>
      <c r="EF49" s="99">
        <f>SUMIF('Sunday Races 7-31-22'!$B$11:$B$25,$B49,'Sunday Races 7-31-22'!$BR$11:$BR$25)</f>
        <v>0</v>
      </c>
      <c r="EG49" s="99">
        <f>SUMIF('Sunday Races 8-14-22'!$B$11:$B$25,$B49,'Sunday Races 8-14-22'!$BF$11:$BF$25)</f>
        <v>0</v>
      </c>
      <c r="EH49" s="99">
        <f>SUMIF('Sunday Races 8-14-22'!$B$11:$B$25,$B49,'Sunday Races 8-14-22'!$BI$11:$BI$25)</f>
        <v>0</v>
      </c>
      <c r="EI49" s="99">
        <f>SUMIF('Sunday Races 8-14-22'!$B$11:$B$25,$B49,'Sunday Races 8-14-22'!$BL$11:$BL$25)</f>
        <v>0</v>
      </c>
      <c r="EJ49" s="99">
        <f>SUMIF('Sunday Races 8-14-22'!$B$11:$B$25,$B49,'Sunday Races 8-14-22'!$BO$11:$BO$25)</f>
        <v>0</v>
      </c>
      <c r="EK49" s="99">
        <f>SUMIF('Sunday Races 8-14-22'!$B$11:$B$25,$B49,'Sunday Races 8-14-22'!$BR$11:$BR$25)</f>
        <v>0</v>
      </c>
      <c r="EL49" s="99">
        <f>SUMIF('Saturday Races 8-20-22'!$B$11:$B$25,$B49,'Saturday Races 8-20-22'!$BF$11:$BF$25)</f>
        <v>0</v>
      </c>
      <c r="EM49" s="99">
        <f>SUMIF('Saturday Races 8-20-22'!$B$11:$B$25,$B49,'Saturday Races 8-20-22'!$BI$11:$BI$25)</f>
        <v>0</v>
      </c>
      <c r="EN49" s="99">
        <f>SUMIF('Saturday Races 8-20-22'!$B$11:$B$25,$B49,'Saturday Races 8-20-22'!$BL$11:$BL$25)</f>
        <v>0</v>
      </c>
      <c r="EO49" s="99">
        <f>SUMIF('Saturday Races 8-20-22'!$B$11:$B$25,$B49,'Saturday Races 8-20-22'!$BO$11:$BO$25)</f>
        <v>0</v>
      </c>
      <c r="EP49" s="99">
        <f>SUMIF('Saturday Races 8-20-22'!$B$11:$B$25,$B49,'Saturday Races 8-20-22'!$BR$11:$BR$25)</f>
        <v>0</v>
      </c>
      <c r="EQ49" s="99">
        <f>SUMIF('Sunday Races 9-11-22'!$B$11:$B$20,$B49,'Sunday Races 9-11-22'!$BF$11:$BF$20)</f>
        <v>0</v>
      </c>
      <c r="ER49" s="99">
        <f>SUMIF('Sunday Races 9-11-22'!$B$11:$B$20,$B49,'Sunday Races 9-11-22'!$BI$11:$BI$20)</f>
        <v>0</v>
      </c>
      <c r="ES49" s="99">
        <f>SUMIF('Sunday Races 9-11-22'!$B$11:$B$20,$B49,'Sunday Races 9-11-22'!$BL$11:$BL$20)</f>
        <v>0</v>
      </c>
      <c r="ET49" s="99">
        <f>SUMIF('Sunday Races 9-11-22'!$B$11:$B$20,$B49,'Sunday Races 9-11-22'!$BO$11:$BO$20)</f>
        <v>0</v>
      </c>
      <c r="EU49" s="99">
        <f>SUMIF('Sunday Races 9-11-22'!$B$11:$B$20,$B49,'Sunday Races 9-11-22'!$BR$11:$BR$20)</f>
        <v>0</v>
      </c>
      <c r="EV49" s="99">
        <f>SUMIF('2022-09-17 Leukemia Cup TH'!$B$11:$B$26,$B49,'2022-09-17 Leukemia Cup TH'!$BF$11:$BF$26)</f>
        <v>0</v>
      </c>
      <c r="EW49" s="99">
        <f>SUMIF('2022-09-17 Leukemia Cup TH'!$B$11:$B$26,$B49,'2022-09-17 Leukemia Cup TH'!$BI$11:$BI$26)</f>
        <v>0</v>
      </c>
      <c r="EX49" s="99">
        <f>SUMIF('2022-09-17 Leukemia Cup TH'!$B$11:$B$26,$B49,'2022-09-17 Leukemia Cup TH'!$BL$11:$BL$26)</f>
        <v>0</v>
      </c>
      <c r="EY49" s="99">
        <f>SUMIF('2022-09-17 Leukemia Cup TH'!$B$11:$B$26,$B49,'2022-09-17 Leukemia Cup TH'!$BO$11:$BO$26)</f>
        <v>0</v>
      </c>
      <c r="EZ49" s="99">
        <f>SUMIF('2022-09-17 Leukemia Cup TH'!$B$11:$B$26,$B49,'2022-09-17 Leukemia Cup TH'!$BR$11:$BR$26)</f>
        <v>0</v>
      </c>
      <c r="FA49" s="99">
        <f>SUMIF('Smith-Berry LDR 9-24-22'!$B$11:$B$28,$B49,'Smith-Berry LDR 9-24-22'!$BF$11:$BF$28)</f>
        <v>0</v>
      </c>
      <c r="FB49" s="99">
        <f>SUMIF('Smith-Berry LDR 9-24-22'!$B$11:$B$28,$B49,'Smith-Berry LDR 9-24-22'!$BI$11:$BI$28)</f>
        <v>0</v>
      </c>
      <c r="FC49" s="99">
        <f>SUMIF('Smith-Berry LDR 9-24-22'!$B$11:$B$28,$B49,'Smith-Berry LDR 9-24-22'!$BL$11:$BL$28)</f>
        <v>0</v>
      </c>
      <c r="FD49" s="99">
        <f>SUMIF('Smith-Berry LDR 9-24-22'!$B$11:$B$28,$B49,'Smith-Berry LDR 9-24-22'!$BO$11:$BO$28)</f>
        <v>0</v>
      </c>
      <c r="FE49" s="99">
        <f>SUMIF('Smith-Berry LDR 9-24-22'!$B$11:$B$28,$B49,'Smith-Berry LDR 9-24-22'!$BR$11:$BR$28)</f>
        <v>0</v>
      </c>
      <c r="FF49" s="99">
        <f>SUMIF('Sunday Races 10-9-22'!$B$11:$B$15,$B49,'Sunday Races 10-9-22'!$BF$11:$BF$15)</f>
        <v>0</v>
      </c>
      <c r="FG49" s="99">
        <f>SUMIF('Sunday Races 10-9-22'!$B$11:$B$15,$B49,'Sunday Races 10-9-22'!$BI$11:$BI$15)</f>
        <v>0</v>
      </c>
      <c r="FH49" s="99">
        <f>SUMIF('Sunday Races 10-9-22'!$B$11:$B$15,$B49,'Sunday Races 10-9-22'!$BL$11:$BL$15)</f>
        <v>0</v>
      </c>
      <c r="FI49" s="99">
        <f>SUMIF('Sunday Races 10-9-22'!$B$11:$B$15,$B49,'Sunday Races 10-9-22'!$BO$11:$BO$15)</f>
        <v>0</v>
      </c>
      <c r="FJ49" s="99">
        <f>SUMIF('Sunday Races 10-9-22'!$B$11:$B$15,$B49,'Sunday Races 10-9-22'!$BR$11:$BR$15)</f>
        <v>0</v>
      </c>
      <c r="FK49" s="99">
        <f>SUMIF('Great Pumpkin Regatta 10-15-22'!$B$11:$B$53,$B49,'Great Pumpkin Regatta 10-15-22'!$BF$11:$BF$53)</f>
        <v>5</v>
      </c>
      <c r="FL49" s="99">
        <f>SUMIF('Great Pumpkin Regatta 10-15-22'!$B$11:$B$53,$B49,'Great Pumpkin Regatta 10-15-22'!$BI$11:$BI$53)</f>
        <v>1</v>
      </c>
      <c r="FM49" s="99">
        <f>SUMIF('Great Pumpkin Regatta 10-15-22'!$B$11:$B$53,$B49,'Great Pumpkin Regatta 10-15-22'!$BL$11:$BL$53)</f>
        <v>4</v>
      </c>
      <c r="FN49" s="99">
        <f>SUMIF('Great Pumpkin Regatta 10-15-22'!$B$11:$B$53,$B49,'Great Pumpkin Regatta 10-15-22'!$BO$11:$BO$53)</f>
        <v>6</v>
      </c>
      <c r="FO49" s="99">
        <f>SUMIF('Great Pumpkin Regatta 10-15-22'!$B$11:$B$53,$B49,'Great Pumpkin Regatta 10-15-22'!$BR$11:$BR$53)</f>
        <v>0</v>
      </c>
      <c r="FP49" s="99">
        <f>SUMIF('Sunday Races 10-23-22'!$B$11:$B$16,$B49,'Sunday Races 10-23-22'!$BF$11:$BF$16)</f>
        <v>0</v>
      </c>
      <c r="FQ49" s="99">
        <f>SUMIF('Sunday Races 10-23-22'!$B$11:$B$16,$B49,'Sunday Races 10-23-22'!$BI$11:$BI$16)</f>
        <v>0</v>
      </c>
      <c r="FR49" s="99">
        <f>SUMIF('Sunday Races 10-23-22'!$B$11:$B$16,$B49,'Sunday Races 10-23-22'!$BL$11:$BL$16)</f>
        <v>0</v>
      </c>
      <c r="FS49" s="99">
        <f>SUMIF('Sunday Races 10-23-22'!$B$11:$B$16,$B49,'Sunday Races 10-23-22'!$BO$11:$BO$16)</f>
        <v>0</v>
      </c>
      <c r="FT49" s="99">
        <f>SUMIF('Sunday Races 10-23-22'!$B$11:$B$16,$B49,'Sunday Races 10-23-22'!$BR$11:$BR$16)</f>
        <v>0</v>
      </c>
      <c r="FU49" s="100"/>
      <c r="FV49" s="101"/>
      <c r="FW49" s="102">
        <f t="shared" si="54"/>
        <v>6</v>
      </c>
      <c r="FX49" s="102">
        <f t="shared" si="54"/>
        <v>5</v>
      </c>
      <c r="FY49" s="102">
        <f t="shared" si="54"/>
        <v>4</v>
      </c>
      <c r="FZ49" s="102">
        <f t="shared" si="54"/>
        <v>1</v>
      </c>
      <c r="GA49" s="102">
        <f t="shared" si="54"/>
        <v>0</v>
      </c>
      <c r="GB49" s="102">
        <f t="shared" si="54"/>
        <v>0</v>
      </c>
      <c r="GC49" s="102">
        <f t="shared" si="54"/>
        <v>0</v>
      </c>
      <c r="GD49" s="102">
        <f t="shared" si="54"/>
        <v>0</v>
      </c>
      <c r="GE49" s="102">
        <f t="shared" si="54"/>
        <v>0</v>
      </c>
      <c r="GF49" s="102">
        <f t="shared" si="54"/>
        <v>0</v>
      </c>
      <c r="GG49" s="102">
        <f t="shared" si="42"/>
        <v>0</v>
      </c>
      <c r="GH49" s="102">
        <f t="shared" si="42"/>
        <v>0</v>
      </c>
      <c r="GI49" s="102">
        <f t="shared" si="42"/>
        <v>0</v>
      </c>
      <c r="GJ49" s="102">
        <f t="shared" si="42"/>
        <v>0</v>
      </c>
      <c r="GK49" s="102">
        <f t="shared" si="42"/>
        <v>0</v>
      </c>
      <c r="GL49" s="102">
        <f t="shared" si="42"/>
        <v>0</v>
      </c>
      <c r="GM49" s="102">
        <f t="shared" si="42"/>
        <v>0</v>
      </c>
      <c r="GN49" s="102">
        <f t="shared" si="42"/>
        <v>0</v>
      </c>
      <c r="GO49" s="102">
        <f t="shared" si="42"/>
        <v>0</v>
      </c>
      <c r="GP49" s="102">
        <f t="shared" si="42"/>
        <v>0</v>
      </c>
      <c r="GQ49" s="102">
        <f t="shared" si="43"/>
        <v>0</v>
      </c>
      <c r="GR49" s="102">
        <f t="shared" si="43"/>
        <v>0</v>
      </c>
      <c r="GS49" s="102">
        <f t="shared" si="43"/>
        <v>0</v>
      </c>
      <c r="GT49" s="102">
        <f t="shared" si="43"/>
        <v>0</v>
      </c>
      <c r="GU49" s="102">
        <f t="shared" si="43"/>
        <v>0</v>
      </c>
      <c r="GV49" s="102">
        <f t="shared" si="43"/>
        <v>0</v>
      </c>
      <c r="GW49" s="102">
        <f t="shared" si="43"/>
        <v>0</v>
      </c>
      <c r="GX49" s="102">
        <f t="shared" si="43"/>
        <v>0</v>
      </c>
      <c r="GY49" s="102">
        <f t="shared" si="43"/>
        <v>0</v>
      </c>
      <c r="GZ49" s="102">
        <f t="shared" si="43"/>
        <v>0</v>
      </c>
      <c r="HA49" s="102">
        <f t="shared" si="44"/>
        <v>0</v>
      </c>
      <c r="HB49" s="102">
        <f t="shared" si="44"/>
        <v>0</v>
      </c>
      <c r="HC49" s="102">
        <f t="shared" si="44"/>
        <v>0</v>
      </c>
      <c r="HD49" s="102">
        <f t="shared" si="44"/>
        <v>0</v>
      </c>
      <c r="HE49" s="102">
        <f t="shared" si="44"/>
        <v>0</v>
      </c>
      <c r="HF49" s="102">
        <f t="shared" si="44"/>
        <v>0</v>
      </c>
      <c r="HG49" s="102">
        <f t="shared" si="44"/>
        <v>0</v>
      </c>
      <c r="HH49" s="102">
        <f t="shared" si="44"/>
        <v>0</v>
      </c>
      <c r="HI49" s="102">
        <f t="shared" si="44"/>
        <v>0</v>
      </c>
      <c r="HJ49" s="102">
        <f t="shared" si="44"/>
        <v>0</v>
      </c>
      <c r="HK49" s="102">
        <f t="shared" si="45"/>
        <v>0</v>
      </c>
      <c r="HL49" s="102">
        <f t="shared" si="45"/>
        <v>0</v>
      </c>
      <c r="HM49" s="102">
        <f t="shared" si="45"/>
        <v>0</v>
      </c>
      <c r="HN49" s="102">
        <f t="shared" si="45"/>
        <v>0</v>
      </c>
      <c r="HO49" s="102">
        <f t="shared" si="45"/>
        <v>0</v>
      </c>
      <c r="HP49" s="102">
        <f t="shared" si="45"/>
        <v>0</v>
      </c>
      <c r="HQ49" s="102">
        <f t="shared" si="45"/>
        <v>0</v>
      </c>
      <c r="HR49" s="102">
        <f t="shared" si="45"/>
        <v>0</v>
      </c>
      <c r="HS49" s="102">
        <f t="shared" si="45"/>
        <v>0</v>
      </c>
      <c r="HT49" s="102">
        <f t="shared" si="45"/>
        <v>0</v>
      </c>
      <c r="HU49" s="102">
        <f t="shared" si="46"/>
        <v>0</v>
      </c>
      <c r="HV49" s="102">
        <f t="shared" si="46"/>
        <v>0</v>
      </c>
      <c r="HW49" s="102">
        <f t="shared" si="46"/>
        <v>0</v>
      </c>
      <c r="HX49" s="102">
        <f t="shared" si="46"/>
        <v>0</v>
      </c>
      <c r="HY49" s="102">
        <f t="shared" si="46"/>
        <v>0</v>
      </c>
      <c r="HZ49" s="102">
        <f t="shared" si="46"/>
        <v>0</v>
      </c>
      <c r="IA49" s="102">
        <f t="shared" si="46"/>
        <v>0</v>
      </c>
      <c r="IB49" s="102">
        <f t="shared" si="46"/>
        <v>0</v>
      </c>
      <c r="IC49" s="102">
        <f t="shared" si="46"/>
        <v>0</v>
      </c>
      <c r="ID49" s="102">
        <f t="shared" si="46"/>
        <v>0</v>
      </c>
      <c r="IE49" s="102">
        <f t="shared" si="53"/>
        <v>0</v>
      </c>
      <c r="IF49" s="102">
        <f t="shared" si="53"/>
        <v>0</v>
      </c>
      <c r="IG49" s="102">
        <f t="shared" si="53"/>
        <v>0</v>
      </c>
      <c r="IH49" s="102">
        <f t="shared" si="53"/>
        <v>0</v>
      </c>
      <c r="II49" s="102">
        <f t="shared" si="53"/>
        <v>0</v>
      </c>
      <c r="IJ49" s="102">
        <f t="shared" si="53"/>
        <v>0</v>
      </c>
      <c r="IK49" s="102">
        <f t="shared" si="53"/>
        <v>0</v>
      </c>
      <c r="IL49" s="102">
        <f t="shared" si="53"/>
        <v>0</v>
      </c>
      <c r="IM49" s="102">
        <f t="shared" si="53"/>
        <v>0</v>
      </c>
      <c r="IN49" s="102">
        <f t="shared" si="53"/>
        <v>0</v>
      </c>
      <c r="IO49" s="102">
        <f t="shared" si="53"/>
        <v>0</v>
      </c>
      <c r="IP49" s="102">
        <f t="shared" si="53"/>
        <v>0</v>
      </c>
      <c r="IQ49" s="102">
        <f t="shared" si="53"/>
        <v>0</v>
      </c>
      <c r="IR49" s="102">
        <f t="shared" si="53"/>
        <v>0</v>
      </c>
      <c r="IS49" s="102">
        <f t="shared" si="53"/>
        <v>0</v>
      </c>
      <c r="IU49" s="99">
        <f>SUMIF('2021 Club Championship Crew'!$B$11:$B$14,$B49,'2021 Club Championship Crew'!$BN$11:$BN$14)</f>
        <v>0</v>
      </c>
      <c r="IV49" s="99">
        <f>SUMIF('2021 Club Championship Crew'!$B$11:$B$14,$B49,'2021 Club Championship Crew'!$BQ$11:$BQ$14)</f>
        <v>0</v>
      </c>
      <c r="IW49" s="99">
        <f>SUMIF('2021 Club Championship Crew'!$B$11:$B$14,$B49,'2021 Club Championship Crew'!$BT$11:$BT$14)</f>
        <v>0</v>
      </c>
      <c r="IX49" s="99">
        <f>SUMIF('2021 Club Championship Crew'!$B$11:$B$14,$B49,'2021 Club Championship Crew'!$BW$11:$BW$14)</f>
        <v>0</v>
      </c>
      <c r="IY49" s="99">
        <f>SUMIF('2021 Club Championship Crew'!$B$11:$B$14,$B49,'2021 Club Championship Crew'!$CC$11:$CC$14)</f>
        <v>0</v>
      </c>
    </row>
    <row r="50" spans="1:259" ht="15" customHeight="1" x14ac:dyDescent="0.2">
      <c r="A50" s="400" t="s">
        <v>1376</v>
      </c>
      <c r="B50" s="103" t="s">
        <v>990</v>
      </c>
      <c r="C50" s="96">
        <f t="shared" si="48"/>
        <v>4</v>
      </c>
      <c r="D50" s="97">
        <f t="shared" si="49"/>
        <v>9</v>
      </c>
      <c r="E50" s="96">
        <f t="shared" si="50"/>
        <v>9</v>
      </c>
      <c r="F50" s="98">
        <f t="shared" si="51"/>
        <v>2.2499999999999999E-2</v>
      </c>
      <c r="G50" s="99">
        <f>SUMIF('Saturday Race 11-06-21'!$B$11:$B$24,$B50,'Saturday Race 11-06-21'!$BF$11:$BF$24)</f>
        <v>0</v>
      </c>
      <c r="H50" s="99">
        <f>SUMIF('Saturday Race 11-06-21'!$B$11:$B$24,$B50,'Saturday Race 11-06-21'!$BI$11:$BI$24)</f>
        <v>0</v>
      </c>
      <c r="I50" s="99">
        <f>SUMIF('Saturday Race 11-06-21'!$B$11:$B$24,$B50,'Saturday Race 11-06-21'!$BL$11:$BL$24)</f>
        <v>0</v>
      </c>
      <c r="J50" s="99">
        <f>SUMIF('Saturday Race 11-06-21'!$B$11:$B$24,$B50,'Saturday Race 11-06-21'!$BO$11:$BO$24)</f>
        <v>0</v>
      </c>
      <c r="K50" s="99">
        <f>SUMIF('Saturday Race 11-06-21'!$B$11:$B$24,$B50,'Saturday Race 11-06-21'!$BR$11:$BR$24)</f>
        <v>0</v>
      </c>
      <c r="L50" s="99">
        <f>SUMIF('Saturday Race 11-20-21'!$B$11:$B$24,$B50,'Saturday Race 11-20-21'!$BF$11:$BF$24)</f>
        <v>0</v>
      </c>
      <c r="M50" s="99">
        <f>SUMIF('Saturday Race 11-20-21'!$B$11:$B$24,$B50,'Saturday Race 11-20-21'!$BI$11:$BI$24)</f>
        <v>0</v>
      </c>
      <c r="N50" s="99">
        <f>SUMIF('Saturday Race 11-20-21'!$B$11:$B$24,$B50,'Saturday Race 11-20-21'!$BL$11:$BL$24)</f>
        <v>0</v>
      </c>
      <c r="O50" s="99">
        <f>SUMIF('Saturday Race 11-20-21'!$B$11:$B$24,$B50,'Saturday Race 11-20-21'!$BO$11:$BO$24)</f>
        <v>0</v>
      </c>
      <c r="P50" s="99">
        <f>SUMIF('Saturday Race 11-20-21'!$B$11:$B$24,$B50,'Saturday Race 11-20-21'!$BR$11:$BR$24)</f>
        <v>0</v>
      </c>
      <c r="Q50" s="99">
        <f>SUMIF('One Day 12-04-21 Scots'!$B$11:$B$24,$B50,'One Day 12-04-21 Scots'!$BF$11:$BF$24)</f>
        <v>0</v>
      </c>
      <c r="R50" s="99">
        <f>SUMIF('One Day 12-04-21 Scots'!$B$11:$B$24,$B50,'One Day 12-04-21 Scots'!$BI$11:$BI$24)</f>
        <v>0</v>
      </c>
      <c r="S50" s="99">
        <f>SUMIF('One Day 12-04-21 Scots'!$B$11:$B$24,$B50,'One Day 12-04-21 Scots'!$BL$11:$BL$24)</f>
        <v>0</v>
      </c>
      <c r="T50" s="99">
        <f>SUMIF('One Day 12-04-21 Scots'!$B$11:$B$24,$B50,'One Day 12-04-21 Scots'!$BO$11:$BO$24)</f>
        <v>0</v>
      </c>
      <c r="U50" s="99">
        <f>SUMIF('One Day 12-04-21 Scots'!$B$11:$B$24,$B50,'One Day 12-04-21 Scots'!$BR$11:$BR$24)</f>
        <v>0</v>
      </c>
      <c r="V50" s="99">
        <f>SUMIF('One Day 12-04-21 Thistles'!$B$11:$B$25,$B50,'One Day 12-04-21 Thistles'!$BF$11:$BF$25)</f>
        <v>0</v>
      </c>
      <c r="W50" s="99">
        <f>SUMIF('One Day 12-04-21 Thistles'!$B$11:$B$25,$B50,'One Day 12-04-21 Thistles'!$BI$11:$BI$25)</f>
        <v>0</v>
      </c>
      <c r="X50" s="99">
        <f>SUMIF('One Day 12-04-21 Thistles'!$B$11:$B$25,$B50,'One Day 12-04-21 Thistles'!$BL$11:$BL$25)</f>
        <v>0</v>
      </c>
      <c r="Y50" s="99">
        <f>SUMIF('One Day 12-04-21 Thistles'!$B$11:$B$25,$B50,'One Day 12-04-21 Thistles'!$BO$11:$BO$25)</f>
        <v>0</v>
      </c>
      <c r="Z50" s="99">
        <f>SUMIF('One Day 12-04-21 Thistles'!$B$11:$B$25,$B50,'One Day 12-04-21 Thistles'!$BR$11:$BR$25)</f>
        <v>0</v>
      </c>
      <c r="AA50" s="99">
        <f>SUMIF('Saturday Race 1-08-22'!$B$11:$B$20,$B50,'Saturday Race 1-08-22'!$BF$11:$BF$20)</f>
        <v>1</v>
      </c>
      <c r="AB50" s="99">
        <f>SUMIF('Saturday Race 1-08-22'!$B$11:$B$20,$B50,'Saturday Race 1-08-22'!$BI$11:$BI$20)</f>
        <v>3</v>
      </c>
      <c r="AC50" s="99">
        <f>SUMIF('Saturday Race 1-08-22'!$B$11:$B$20,$B50,'Saturday Race 1-08-22'!$BL$11:$BL$20)</f>
        <v>2</v>
      </c>
      <c r="AD50" s="99">
        <f>SUMIF('Saturday Race 1-08-22'!$B$11:$B$20,$B50,'Saturday Race 1-08-22'!$BO$11:$BO$20)</f>
        <v>3</v>
      </c>
      <c r="AE50" s="99">
        <f>SUMIF('Saturday Race 1-08-22'!$B$11:$B$20,$B50,'Saturday Race 1-08-22'!$BR$11:$BR$20)</f>
        <v>0</v>
      </c>
      <c r="AF50" s="99">
        <f>SUMIF('Saturday Race 1-22-22'!$B$11:$B$20,$B50,'Saturday Race 1-22-22'!$BF$11:$BF$20)</f>
        <v>0</v>
      </c>
      <c r="AG50" s="99">
        <f>SUMIF('Saturday Race 1-22-22'!$B$11:$B$20,$B50,'Saturday Race 1-22-22'!$BI$11:$BI$20)</f>
        <v>0</v>
      </c>
      <c r="AH50" s="99">
        <f>SUMIF('Saturday Race 1-22-22'!$B$11:$B$20,$B50,'Saturday Race 1-22-22'!$BL$11:$BL$20)</f>
        <v>0</v>
      </c>
      <c r="AI50" s="99">
        <f>SUMIF('Saturday Race 1-22-22'!$B$11:$B$20,$B50,'Saturday Race 1-22-22'!$BO$11:$BO$20)</f>
        <v>0</v>
      </c>
      <c r="AJ50" s="99">
        <f>SUMIF('Saturday Race 1-22-22'!$B$11:$B$20,$B50,'Saturday Race 1-22-22'!$BR$11:$BR$20)</f>
        <v>0</v>
      </c>
      <c r="AK50" s="99">
        <f>SUMIF('Sunday Race 2-6-22'!$B$11:$B$20,$B50,'Sunday Race 2-6-22'!$BF$11:$BF$20)</f>
        <v>0</v>
      </c>
      <c r="AL50" s="99">
        <f>SUMIF('Sunday Race 2-6-22'!$B$11:$B$20,$B50,'Sunday Race 2-6-22'!$BI$11:$BI$20)</f>
        <v>0</v>
      </c>
      <c r="AM50" s="99">
        <f>SUMIF('Sunday Race 2-6-22'!$B$11:$B$20,$B50,'Sunday Race 2-6-22'!$BL$11:$BL$20)</f>
        <v>0</v>
      </c>
      <c r="AN50" s="99">
        <f>SUMIF('Sunday Race 2-6-22'!$B$11:$B$20,$B50,'Sunday Race 2-6-22'!$BO$11:$BO$20)</f>
        <v>0</v>
      </c>
      <c r="AO50" s="99">
        <f>SUMIF('Sunday Race 2-6-22'!$B$11:$B$20,$B50,'Sunday Race 2-6-22'!$BR$11:$BR$20)</f>
        <v>0</v>
      </c>
      <c r="AP50" s="99">
        <f>SUMIF('Chili One Day 2-12-22 Scots'!$B$11:$B$20,$B50,'Chili One Day 2-12-22 Scots'!$BF$11:$BF$20)</f>
        <v>0</v>
      </c>
      <c r="AQ50" s="99">
        <f>SUMIF('Chili One Day 2-12-22 Scots'!$B$11:$B$20,$B50,'Chili One Day 2-12-22 Scots'!$BI$11:$BI$20)</f>
        <v>0</v>
      </c>
      <c r="AR50" s="99">
        <f>SUMIF('Chili One Day 2-12-22 Scots'!$B$11:$B$20,$B50,'Chili One Day 2-12-22 Scots'!$BL$11:$BL$20)</f>
        <v>0</v>
      </c>
      <c r="AS50" s="99">
        <f>SUMIF('Chili One Day 2-12-22 Scots'!$B$11:$B$20,$B50,'Chili One Day 2-12-22 Scots'!$BO$11:$BO$20)</f>
        <v>0</v>
      </c>
      <c r="AT50" s="99">
        <f>SUMIF('Chili One Day 2-12-22 Scots'!$B$11:$B$20,$B50,'Chili One Day 2-12-22 Scots'!$BR$11:$BR$20)</f>
        <v>0</v>
      </c>
      <c r="AU50" s="99">
        <f>SUMIF('Chili One Day 2-12-22 Thistles'!$B$11:$B$20,$B50,'Chili One Day 2-12-22 Thistles'!$BF$11:$BF$20)</f>
        <v>0</v>
      </c>
      <c r="AV50" s="99">
        <f>SUMIF('Chili One Day 2-12-22 Thistles'!$B$11:$B$20,$B50,'Chili One Day 2-12-22 Thistles'!$BI$11:$BI$20)</f>
        <v>0</v>
      </c>
      <c r="AW50" s="99">
        <f>SUMIF('Chili One Day 2-12-22 Thistles'!$B$11:$B$20,$B50,'Chili One Day 2-12-22 Thistles'!$BL$11:$BL$20)</f>
        <v>0</v>
      </c>
      <c r="AX50" s="99">
        <f>SUMIF('Chili One Day 2-12-22 Thistles'!$B$11:$B$20,$B50,'Chili One Day 2-12-22 Thistles'!$BO$11:$BO$20)</f>
        <v>0</v>
      </c>
      <c r="AY50" s="99">
        <f>SUMIF('Chili One Day 2-12-22 Thistles'!$B$11:$B$20,$B50,'Chili One Day 2-12-22 Thistles'!$BR$11:$BR$20)</f>
        <v>0</v>
      </c>
      <c r="AZ50" s="99">
        <f>SUMIF('Sunday Race 2-20-22'!$B$11:$B$20,$B50,'Sunday Race 2-20-22'!$BF$11:$BF$20)</f>
        <v>0</v>
      </c>
      <c r="BA50" s="99">
        <f>SUMIF('Sunday Race 2-20-22'!$B$11:$B$20,$B50,'Sunday Race 2-20-22'!$BI$11:$BI$20)</f>
        <v>0</v>
      </c>
      <c r="BB50" s="99">
        <f>SUMIF('Sunday Race 2-20-22'!$B$11:$B$20,$B50,'Sunday Race 2-20-22'!$BL$11:$BL$20)</f>
        <v>0</v>
      </c>
      <c r="BC50" s="99">
        <f>SUMIF('Sunday Race 2-20-22'!$B$11:$B$20,$B50,'Sunday Race 2-20-22'!$BO$11:$BO$20)</f>
        <v>0</v>
      </c>
      <c r="BD50" s="99">
        <f>SUMIF('Sunday Race 2-20-22'!$B$11:$B$20,$B50,'Sunday Race 2-20-22'!$BR$11:$BR$20)</f>
        <v>0</v>
      </c>
      <c r="BE50" s="99">
        <f>SUMIF('Sunday Race 2-27-22'!$B$11:$B$20,$B50,'Sunday Race 2-27-22'!$BF$11:$BF$20)</f>
        <v>0</v>
      </c>
      <c r="BF50" s="99">
        <f>SUMIF('Sunday Race 2-27-22'!$B$11:$B$20,$B50,'Sunday Race 2-27-22'!$BI$11:$BI$20)</f>
        <v>0</v>
      </c>
      <c r="BG50" s="99">
        <f>SUMIF('Sunday Race 2-27-22'!$B$11:$B$20,$B50,'Sunday Race 2-27-22'!$BL$11:$BL$20)</f>
        <v>0</v>
      </c>
      <c r="BH50" s="99">
        <f>SUMIF('Sunday Race 2-27-22'!$B$11:$B$20,$B50,'Sunday Race 2-27-22'!$BO$11:$BO$20)</f>
        <v>0</v>
      </c>
      <c r="BI50" s="99">
        <f>SUMIF('Sunday Race 2-27-22'!$B$11:$B$20,$B50,'Sunday Race 2-27-22'!$BR$11:$BR$20)</f>
        <v>0</v>
      </c>
      <c r="BJ50" s="99">
        <f>SUMIF('Sunday Race 3-13-22'!$B$11:$B$21,$B50,'Sunday Race 3-13-22'!$BF$11:$BF$21)</f>
        <v>0</v>
      </c>
      <c r="BK50" s="99">
        <f>SUMIF('Sunday Race 3-13-22'!$B$11:$B$21,$B50,'Sunday Race 3-13-22'!$BI$11:$BI$21)</f>
        <v>0</v>
      </c>
      <c r="BL50" s="99">
        <f>SUMIF('Sunday Race 3-13-22'!$B$11:$B$21,$B50,'Sunday Race 3-13-22'!$BL$11:$BL$21)</f>
        <v>0</v>
      </c>
      <c r="BM50" s="99">
        <f>SUMIF('Sunday Race 3-13-22'!$B$11:$B$21,$B50,'Sunday Race 3-13-22'!$BO$11:$BO$21)</f>
        <v>0</v>
      </c>
      <c r="BN50" s="99">
        <f>SUMIF('Sunday Race 3-13-22'!$B$11:$B$21,$B50,'Sunday Race 3-13-22'!$BR$11:$BR$21)</f>
        <v>0</v>
      </c>
      <c r="BO50" s="99">
        <f>SUMIF('Saturday Race 3-19-22'!$B$11:$B$26,$B50,'Saturday Race 3-19-22'!$BF$11:$BF$26)</f>
        <v>0</v>
      </c>
      <c r="BP50" s="99">
        <f>SUMIF('Saturday Race 3-19-22'!$B$11:$B$26,$B50,'Saturday Race 3-19-22'!$BI$11:$BI$26)</f>
        <v>0</v>
      </c>
      <c r="BQ50" s="99">
        <f>SUMIF('Saturday Race 3-19-22'!$B$11:$B$26,$B50,'Saturday Race 3-19-22'!$BL$11:$BL$26)</f>
        <v>0</v>
      </c>
      <c r="BR50" s="99">
        <f>SUMIF('Saturday Race 3-19-22'!$B$11:$B$26,$B50,'Saturday Race 3-19-22'!$BO$11:$BO$26)</f>
        <v>0</v>
      </c>
      <c r="BS50" s="99">
        <f>SUMIF('Saturday Race 3-19-22'!$B$11:$B$26,$B50,'Saturday Race 3-19-22'!$BR$11:$BR$26)</f>
        <v>0</v>
      </c>
      <c r="BT50" s="99">
        <f>SUMIF('Sunday Races 4-10-22'!$B$11:$B$26,$B50,'Sunday Races 4-10-22'!$BF$11:$BF$26)</f>
        <v>0</v>
      </c>
      <c r="BU50" s="99">
        <f>SUMIF('Sunday Races 4-10-22'!$B$11:$B$26,$B50,'Sunday Races 4-10-22'!$BI$11:$BI$26)</f>
        <v>0</v>
      </c>
      <c r="BV50" s="99">
        <f>SUMIF('Sunday Races 4-10-22'!$B$11:$B$26,$B50,'Sunday Races 4-10-22'!$BL$11:$BL$26)</f>
        <v>0</v>
      </c>
      <c r="BW50" s="99">
        <f>SUMIF('Sunday Races 4-10-22'!$B$11:$B$26,$B50,'Sunday Races 4-10-22'!$BO$11:$BO$26)</f>
        <v>0</v>
      </c>
      <c r="BX50" s="99">
        <f>SUMIF('Sunday Races 4-10-22'!$B$11:$B$26,$B50,'Sunday Races 4-10-22'!$BR$11:$BR$26)</f>
        <v>0</v>
      </c>
      <c r="BY50" s="99">
        <f>SUMIF('Easter One Day 4-16-22 FS'!$B$11:$B$26,$B50,'Easter One Day 4-16-22 FS'!$BF$11:$BF$26)</f>
        <v>0</v>
      </c>
      <c r="BZ50" s="99">
        <f>SUMIF('Easter One Day 4-16-22 FS'!$B$11:$B$26,$B50,'Easter One Day 4-16-22 FS'!$BI$11:$BI$26)</f>
        <v>0</v>
      </c>
      <c r="CA50" s="99">
        <f>SUMIF('Easter One Day 4-16-22 FS'!$B$11:$B$26,$B50,'Easter One Day 4-16-22 FS'!$BL$11:$BL$26)</f>
        <v>0</v>
      </c>
      <c r="CB50" s="99">
        <f>SUMIF('Easter One Day 4-16-22 FS'!$B$11:$B$26,$B50,'Easter One Day 4-16-22 FS'!$BO$11:$BO$26)</f>
        <v>0</v>
      </c>
      <c r="CC50" s="99">
        <f>SUMIF('Easter One Day 4-16-22 FS'!$B$11:$B$26,$B50,'Easter One Day 4-16-22 FS'!$BR$11:$BR$26)</f>
        <v>0</v>
      </c>
      <c r="CD50" s="99">
        <f>SUMIF('Easter One Day 4-16-22 TH'!$B$11:$B$26,$B50,'Easter One Day 4-16-22 TH'!$BF$11:$BF$26)</f>
        <v>0</v>
      </c>
      <c r="CE50" s="99">
        <f>SUMIF('Easter One Day 4-16-22 TH'!$B$11:$B$26,$B50,'Easter One Day 4-16-22 TH'!$BI$11:$BI$26)</f>
        <v>0</v>
      </c>
      <c r="CF50" s="99">
        <f>SUMIF('Easter One Day 4-16-22 TH'!$B$11:$B$26,$B50,'Easter One Day 4-16-22 TH'!$BL$11:$BL$26)</f>
        <v>0</v>
      </c>
      <c r="CG50" s="99">
        <f>SUMIF('Easter One Day 4-16-22 TH'!$B$11:$B$26,$B50,'Easter One Day 4-16-22 TH'!$BO$11:$BO$26)</f>
        <v>0</v>
      </c>
      <c r="CH50" s="99">
        <f>SUMIF('Easter One Day 4-16-22 TH'!$B$11:$B$26,$B50,'Easter One Day 4-16-22 TH'!$BR$11:$BR$26)</f>
        <v>0</v>
      </c>
      <c r="CI50" s="99">
        <f>SUMIF('Sunday Races 5-1-22'!$B$11:$B$28,$B50,'Sunday Races 5-1-22'!$BF$11:$BF$28)</f>
        <v>0</v>
      </c>
      <c r="CJ50" s="99">
        <f>SUMIF('Sunday Races 5-1-22'!$B$11:$B$28,$B50,'Sunday Races 5-1-22'!$BI$11:$BI$28)</f>
        <v>0</v>
      </c>
      <c r="CK50" s="99">
        <f>SUMIF('Sunday Races 5-1-22'!$B$11:$B$28,$B50,'Sunday Races 5-1-22'!$BL$11:$BL$28)</f>
        <v>0</v>
      </c>
      <c r="CL50" s="99">
        <f>SUMIF('Sunday Races 5-1-22'!$B$11:$B$28,$B50,'Sunday Races 5-1-22'!$BO$11:$BO$28)</f>
        <v>0</v>
      </c>
      <c r="CM50" s="99">
        <f>SUMIF('Sunday Races 5-1-22'!$B$11:$B$28,$B50,'Sunday Races 5-1-22'!$BR$11:$BR$28)</f>
        <v>0</v>
      </c>
      <c r="CN50" s="99">
        <f>SUMIF('Long Distance Race 5-7-22'!$B$11:$B$27,$B50,'Long Distance Race 5-7-22'!$BF$11:$BF$27)</f>
        <v>0</v>
      </c>
      <c r="CO50" s="99">
        <f>SUMIF('Long Distance Race 5-7-22'!$B$11:$B$27,$B50,'Long Distance Race 5-7-22'!$BI$11:$BI$27)</f>
        <v>0</v>
      </c>
      <c r="CP50" s="99">
        <f>SUMIF('Long Distance Race 5-7-22'!$B$11:$B$27,$B50,'Long Distance Race 5-7-22'!$BL$11:$BL$27)</f>
        <v>0</v>
      </c>
      <c r="CQ50" s="99">
        <f>SUMIF('Long Distance Race 5-7-22'!$B$11:$B$27,$B50,'Long Distance Race 5-7-22'!$BO$11:$BO$27)</f>
        <v>0</v>
      </c>
      <c r="CR50" s="99">
        <f>SUMIF('Long Distance Race 5-7-22'!$B$11:$B$27,$B50,'Long Distance Race 5-7-22'!$BR$11:$BR$27)</f>
        <v>0</v>
      </c>
      <c r="CS50" s="99">
        <f>SUMIF('Memorial Day Regatta 5-28-22 Op'!$B$11:$B$27,$B50,'Memorial Day Regatta 5-28-22 Op'!$BF$11:$BF$27)</f>
        <v>0</v>
      </c>
      <c r="CT50" s="99">
        <f>SUMIF('Memorial Day Regatta 5-28-22 Op'!$B$11:$B$27,$B50,'Memorial Day Regatta 5-28-22 Op'!$BI$11:$BI$27)</f>
        <v>0</v>
      </c>
      <c r="CU50" s="99">
        <f>SUMIF('Memorial Day Regatta 5-28-22 Op'!$B$11:$B$27,$B50,'Memorial Day Regatta 5-28-22 Op'!$BL$11:$BL$27)</f>
        <v>0</v>
      </c>
      <c r="CV50" s="99">
        <f>SUMIF('Memorial Day Regatta 5-28-22 Op'!$B$11:$B$27,$B50,'Memorial Day Regatta 5-28-22 Op'!$BO$11:$BO$27)</f>
        <v>0</v>
      </c>
      <c r="CW50" s="99">
        <f>SUMIF('Memorial Day Regatta 5-28-22 Op'!$B$11:$B$27,$B50,'Memorial Day Regatta 5-28-22 Op'!$BR$11:$BR$27)</f>
        <v>0</v>
      </c>
      <c r="CX50" s="99">
        <f>SUMIF('Sunday Races 6-5-22'!$B$11:$B$28,$B50,'Sunday Races 6-5-22'!$BF$11:$BF$28)</f>
        <v>0</v>
      </c>
      <c r="CY50" s="99">
        <f>SUMIF('Sunday Races 6-5-22'!$B$11:$B$28,$B50,'Sunday Races 6-5-22'!$BI$11:$BI$28)</f>
        <v>0</v>
      </c>
      <c r="CZ50" s="99">
        <f>SUMIF('Sunday Races 6-5-22'!$B$11:$B$28,$B50,'Sunday Races 6-5-22'!$BL$11:$BL$28)</f>
        <v>0</v>
      </c>
      <c r="DA50" s="99">
        <f>SUMIF('Sunday Races 6-5-22'!$B$11:$B$28,$B50,'Sunday Races 6-5-22'!$BO$11:$BO$28)</f>
        <v>0</v>
      </c>
      <c r="DB50" s="99">
        <f>SUMIF('Sunday Races 6-5-22'!$B$11:$B$28,$B50,'Sunday Races 6-5-22'!$BR$11:$BR$28)</f>
        <v>0</v>
      </c>
      <c r="DC50" s="99">
        <f>SUMIF('Sunday Races 6-12-22'!$B$11:$B$24,$B50,'Sunday Races 6-12-22'!$BF$11:$BF$24)</f>
        <v>0</v>
      </c>
      <c r="DD50" s="99">
        <f>SUMIF('Sunday Races 6-12-22'!$B$11:$B$24,$B50,'Sunday Races 6-12-22'!$BI$11:$BI$24)</f>
        <v>0</v>
      </c>
      <c r="DE50" s="99">
        <f>SUMIF('Sunday Races 6-12-22'!$B$11:$B$24,$B50,'Sunday Races 6-12-22'!$BL$11:$BL$24)</f>
        <v>0</v>
      </c>
      <c r="DF50" s="99">
        <f>SUMIF('Sunday Races 6-12-22'!$B$11:$B$24,$B50,'Sunday Races 6-12-22'!$BO$11:$BO$24)</f>
        <v>0</v>
      </c>
      <c r="DG50" s="99">
        <f>SUMIF('Sunday Races 6-12-22'!$B$11:$B$24,$B50,'Sunday Races 6-12-22'!$BR$11:$BR$24)</f>
        <v>0</v>
      </c>
      <c r="DH50" s="99">
        <f>SUMIF('Saturday Races 6-18-22'!$B$11:$B$24,$B50,'Saturday Races 6-18-22'!$BF$11:$BF$24)</f>
        <v>0</v>
      </c>
      <c r="DI50" s="99">
        <f>SUMIF('Saturday Races 6-18-22'!$B$11:$B$24,$B50,'Saturday Races 6-18-22'!$BI$11:$BI$24)</f>
        <v>0</v>
      </c>
      <c r="DJ50" s="99">
        <f>SUMIF('Saturday Races 6-18-22'!$B$11:$B$24,$B50,'Saturday Races 6-18-22'!$BL$11:$BL$24)</f>
        <v>0</v>
      </c>
      <c r="DK50" s="99">
        <f>SUMIF('Saturday Races 6-18-22'!$B$11:$B$24,$B50,'Saturday Races 6-18-22'!$BO$11:$BO$24)</f>
        <v>0</v>
      </c>
      <c r="DL50" s="99">
        <f>SUMIF('Saturday Races 6-18-22'!$B$11:$B$24,$B50,'Saturday Races 6-18-22'!$BR$11:$BR$24)</f>
        <v>0</v>
      </c>
      <c r="DM50" s="99">
        <f>SUMIF('Caldwell Cup 6-25-22 TH'!$B$11:$B$25,$B50,'Caldwell Cup 6-25-22 TH'!$BF$11:$BF$25)</f>
        <v>0</v>
      </c>
      <c r="DN50" s="99">
        <f>SUMIF('Caldwell Cup 6-25-22 TH'!$B$11:$B$25,$B50,'Caldwell Cup 6-25-22 TH'!$BI$11:$BI$25)</f>
        <v>0</v>
      </c>
      <c r="DO50" s="99">
        <f>SUMIF('Caldwell Cup 6-25-22 TH'!$B$11:$B$25,$B50,'Caldwell Cup 6-25-22 TH'!$BL$11:$BL$25)</f>
        <v>0</v>
      </c>
      <c r="DP50" s="99">
        <f>SUMIF('Caldwell Cup 6-25-22 TH'!$B$11:$B$25,$B50,'Caldwell Cup 6-25-22 TH'!$BO$11:$BO$25)</f>
        <v>0</v>
      </c>
      <c r="DQ50" s="99">
        <f>SUMIF('Caldwell Cup 6-25-22 TH'!$B$11:$B$25,$B50,'Caldwell Cup 6-25-22 TH'!$BR$11:$BR$25)</f>
        <v>0</v>
      </c>
      <c r="DR50" s="99">
        <f>SUMIF('Caldwell Cup 6-25-22 FS'!$B$11:$B$18,$B50,'Caldwell Cup 6-25-22 FS'!$BF$11:$BF$18)</f>
        <v>0</v>
      </c>
      <c r="DS50" s="99">
        <f>SUMIF('Caldwell Cup 6-25-22 FS'!$B$11:$B$18,$B50,'Caldwell Cup 6-25-22 FS'!$BI$11:$BI$18)</f>
        <v>0</v>
      </c>
      <c r="DT50" s="99">
        <f>SUMIF('Caldwell Cup 6-25-22 FS'!$B$11:$B$18,$B50,'Caldwell Cup 6-25-22 FS'!$BL$11:$BL$18)</f>
        <v>0</v>
      </c>
      <c r="DU50" s="99">
        <f>SUMIF('Caldwell Cup 6-25-22 FS'!$B$11:$B$18,$B50,'Caldwell Cup 6-25-22 FS'!$BO$11:$BO$18)</f>
        <v>0</v>
      </c>
      <c r="DV50" s="99">
        <f>SUMIF('Caldwell Cup 6-25-22 FS'!$B$11:$B$18,$B50,'Caldwell Cup 6-25-22 FS'!$BR$11:$BR$18)</f>
        <v>0</v>
      </c>
      <c r="DW50" s="99">
        <f>SUMIF('Sunday Races 7-3-22'!$B$11:$B$25,$B50,'Sunday Races 7-3-22'!$BF$11:$BF$25)</f>
        <v>0</v>
      </c>
      <c r="DX50" s="99">
        <f>SUMIF('Sunday Races 7-3-22'!$B$11:$B$25,$B50,'Sunday Races 7-3-22'!$BI$11:$BI$25)</f>
        <v>0</v>
      </c>
      <c r="DY50" s="99">
        <f>SUMIF('Sunday Races 7-3-22'!$B$11:$B$25,$B50,'Sunday Races 7-3-22'!$BL$11:$BL$25)</f>
        <v>0</v>
      </c>
      <c r="DZ50" s="99">
        <f>SUMIF('Sunday Races 7-3-22'!$B$11:$B$25,$B50,'Sunday Races 7-3-22'!$BO$11:$BO$25)</f>
        <v>0</v>
      </c>
      <c r="EA50" s="99">
        <f>SUMIF('Sunday Races 7-3-22'!$B$11:$B$25,$B50,'Sunday Races 7-3-22'!$BR$11:$BR$25)</f>
        <v>0</v>
      </c>
      <c r="EB50" s="99">
        <f>SUMIF('Sunday Races 7-31-22'!$B$11:$B$25,$B50,'Sunday Races 7-31-22'!$BF$11:$BF$25)</f>
        <v>0</v>
      </c>
      <c r="EC50" s="99">
        <f>SUMIF('Sunday Races 7-31-22'!$B$11:$B$25,$B50,'Sunday Races 7-31-22'!$BI$11:$BI$25)</f>
        <v>0</v>
      </c>
      <c r="ED50" s="99">
        <f>SUMIF('Sunday Races 7-31-22'!$B$11:$B$25,$B50,'Sunday Races 7-31-22'!$BL$11:$BL$25)</f>
        <v>0</v>
      </c>
      <c r="EE50" s="99">
        <f>SUMIF('Sunday Races 7-31-22'!$B$11:$B$25,$B50,'Sunday Races 7-31-22'!$BO$11:$BO$25)</f>
        <v>0</v>
      </c>
      <c r="EF50" s="99">
        <f>SUMIF('Sunday Races 7-31-22'!$B$11:$B$25,$B50,'Sunday Races 7-31-22'!$BR$11:$BR$25)</f>
        <v>0</v>
      </c>
      <c r="EG50" s="99">
        <f>SUMIF('Sunday Races 8-14-22'!$B$11:$B$25,$B50,'Sunday Races 8-14-22'!$BF$11:$BF$25)</f>
        <v>0</v>
      </c>
      <c r="EH50" s="99">
        <f>SUMIF('Sunday Races 8-14-22'!$B$11:$B$25,$B50,'Sunday Races 8-14-22'!$BI$11:$BI$25)</f>
        <v>0</v>
      </c>
      <c r="EI50" s="99">
        <f>SUMIF('Sunday Races 8-14-22'!$B$11:$B$25,$B50,'Sunday Races 8-14-22'!$BL$11:$BL$25)</f>
        <v>0</v>
      </c>
      <c r="EJ50" s="99">
        <f>SUMIF('Sunday Races 8-14-22'!$B$11:$B$25,$B50,'Sunday Races 8-14-22'!$BO$11:$BO$25)</f>
        <v>0</v>
      </c>
      <c r="EK50" s="99">
        <f>SUMIF('Sunday Races 8-14-22'!$B$11:$B$25,$B50,'Sunday Races 8-14-22'!$BR$11:$BR$25)</f>
        <v>0</v>
      </c>
      <c r="EL50" s="99">
        <f>SUMIF('Saturday Races 8-20-22'!$B$11:$B$25,$B50,'Saturday Races 8-20-22'!$BF$11:$BF$25)</f>
        <v>0</v>
      </c>
      <c r="EM50" s="99">
        <f>SUMIF('Saturday Races 8-20-22'!$B$11:$B$25,$B50,'Saturday Races 8-20-22'!$BI$11:$BI$25)</f>
        <v>0</v>
      </c>
      <c r="EN50" s="99">
        <f>SUMIF('Saturday Races 8-20-22'!$B$11:$B$25,$B50,'Saturday Races 8-20-22'!$BL$11:$BL$25)</f>
        <v>0</v>
      </c>
      <c r="EO50" s="99">
        <f>SUMIF('Saturday Races 8-20-22'!$B$11:$B$25,$B50,'Saturday Races 8-20-22'!$BO$11:$BO$25)</f>
        <v>0</v>
      </c>
      <c r="EP50" s="99">
        <f>SUMIF('Saturday Races 8-20-22'!$B$11:$B$25,$B50,'Saturday Races 8-20-22'!$BR$11:$BR$25)</f>
        <v>0</v>
      </c>
      <c r="EQ50" s="99">
        <f>SUMIF('Sunday Races 9-11-22'!$B$11:$B$20,$B50,'Sunday Races 9-11-22'!$BF$11:$BF$20)</f>
        <v>0</v>
      </c>
      <c r="ER50" s="99">
        <f>SUMIF('Sunday Races 9-11-22'!$B$11:$B$20,$B50,'Sunday Races 9-11-22'!$BI$11:$BI$20)</f>
        <v>0</v>
      </c>
      <c r="ES50" s="99">
        <f>SUMIF('Sunday Races 9-11-22'!$B$11:$B$20,$B50,'Sunday Races 9-11-22'!$BL$11:$BL$20)</f>
        <v>0</v>
      </c>
      <c r="ET50" s="99">
        <f>SUMIF('Sunday Races 9-11-22'!$B$11:$B$20,$B50,'Sunday Races 9-11-22'!$BO$11:$BO$20)</f>
        <v>0</v>
      </c>
      <c r="EU50" s="99">
        <f>SUMIF('Sunday Races 9-11-22'!$B$11:$B$20,$B50,'Sunday Races 9-11-22'!$BR$11:$BR$20)</f>
        <v>0</v>
      </c>
      <c r="EV50" s="99">
        <f>SUMIF('2022-09-17 Leukemia Cup TH'!$B$11:$B$26,$B50,'2022-09-17 Leukemia Cup TH'!$BF$11:$BF$26)</f>
        <v>0</v>
      </c>
      <c r="EW50" s="99">
        <f>SUMIF('2022-09-17 Leukemia Cup TH'!$B$11:$B$26,$B50,'2022-09-17 Leukemia Cup TH'!$BI$11:$BI$26)</f>
        <v>0</v>
      </c>
      <c r="EX50" s="99">
        <f>SUMIF('2022-09-17 Leukemia Cup TH'!$B$11:$B$26,$B50,'2022-09-17 Leukemia Cup TH'!$BL$11:$BL$26)</f>
        <v>0</v>
      </c>
      <c r="EY50" s="99">
        <f>SUMIF('2022-09-17 Leukemia Cup TH'!$B$11:$B$26,$B50,'2022-09-17 Leukemia Cup TH'!$BO$11:$BO$26)</f>
        <v>0</v>
      </c>
      <c r="EZ50" s="99">
        <f>SUMIF('2022-09-17 Leukemia Cup TH'!$B$11:$B$26,$B50,'2022-09-17 Leukemia Cup TH'!$BR$11:$BR$26)</f>
        <v>0</v>
      </c>
      <c r="FA50" s="99">
        <f>SUMIF('Smith-Berry LDR 9-24-22'!$B$11:$B$28,$B50,'Smith-Berry LDR 9-24-22'!$BF$11:$BF$28)</f>
        <v>0</v>
      </c>
      <c r="FB50" s="99">
        <f>SUMIF('Smith-Berry LDR 9-24-22'!$B$11:$B$28,$B50,'Smith-Berry LDR 9-24-22'!$BI$11:$BI$28)</f>
        <v>0</v>
      </c>
      <c r="FC50" s="99">
        <f>SUMIF('Smith-Berry LDR 9-24-22'!$B$11:$B$28,$B50,'Smith-Berry LDR 9-24-22'!$BL$11:$BL$28)</f>
        <v>0</v>
      </c>
      <c r="FD50" s="99">
        <f>SUMIF('Smith-Berry LDR 9-24-22'!$B$11:$B$28,$B50,'Smith-Berry LDR 9-24-22'!$BO$11:$BO$28)</f>
        <v>0</v>
      </c>
      <c r="FE50" s="99">
        <f>SUMIF('Smith-Berry LDR 9-24-22'!$B$11:$B$28,$B50,'Smith-Berry LDR 9-24-22'!$BR$11:$BR$28)</f>
        <v>0</v>
      </c>
      <c r="FF50" s="99">
        <f>SUMIF('Sunday Races 10-9-22'!$B$11:$B$15,$B50,'Sunday Races 10-9-22'!$BF$11:$BF$15)</f>
        <v>0</v>
      </c>
      <c r="FG50" s="99">
        <f>SUMIF('Sunday Races 10-9-22'!$B$11:$B$15,$B50,'Sunday Races 10-9-22'!$BI$11:$BI$15)</f>
        <v>0</v>
      </c>
      <c r="FH50" s="99">
        <f>SUMIF('Sunday Races 10-9-22'!$B$11:$B$15,$B50,'Sunday Races 10-9-22'!$BL$11:$BL$15)</f>
        <v>0</v>
      </c>
      <c r="FI50" s="99">
        <f>SUMIF('Sunday Races 10-9-22'!$B$11:$B$15,$B50,'Sunday Races 10-9-22'!$BO$11:$BO$15)</f>
        <v>0</v>
      </c>
      <c r="FJ50" s="99">
        <f>SUMIF('Sunday Races 10-9-22'!$B$11:$B$15,$B50,'Sunday Races 10-9-22'!$BR$11:$BR$15)</f>
        <v>0</v>
      </c>
      <c r="FK50" s="99">
        <f>SUMIF('Great Pumpkin Regatta 10-15-22'!$B$11:$B$53,$B50,'Great Pumpkin Regatta 10-15-22'!$BF$11:$BF$53)</f>
        <v>0</v>
      </c>
      <c r="FL50" s="99">
        <f>SUMIF('Great Pumpkin Regatta 10-15-22'!$B$11:$B$53,$B50,'Great Pumpkin Regatta 10-15-22'!$BI$11:$BI$53)</f>
        <v>0</v>
      </c>
      <c r="FM50" s="99">
        <f>SUMIF('Great Pumpkin Regatta 10-15-22'!$B$11:$B$53,$B50,'Great Pumpkin Regatta 10-15-22'!$BL$11:$BL$53)</f>
        <v>0</v>
      </c>
      <c r="FN50" s="99">
        <f>SUMIF('Great Pumpkin Regatta 10-15-22'!$B$11:$B$53,$B50,'Great Pumpkin Regatta 10-15-22'!$BO$11:$BO$53)</f>
        <v>0</v>
      </c>
      <c r="FO50" s="99">
        <f>SUMIF('Great Pumpkin Regatta 10-15-22'!$B$11:$B$53,$B50,'Great Pumpkin Regatta 10-15-22'!$BR$11:$BR$53)</f>
        <v>0</v>
      </c>
      <c r="FP50" s="99">
        <f>SUMIF('Sunday Races 10-23-22'!$B$11:$B$16,$B50,'Sunday Races 10-23-22'!$BF$11:$BF$16)</f>
        <v>0</v>
      </c>
      <c r="FQ50" s="99">
        <f>SUMIF('Sunday Races 10-23-22'!$B$11:$B$16,$B50,'Sunday Races 10-23-22'!$BI$11:$BI$16)</f>
        <v>0</v>
      </c>
      <c r="FR50" s="99">
        <f>SUMIF('Sunday Races 10-23-22'!$B$11:$B$16,$B50,'Sunday Races 10-23-22'!$BL$11:$BL$16)</f>
        <v>0</v>
      </c>
      <c r="FS50" s="99">
        <f>SUMIF('Sunday Races 10-23-22'!$B$11:$B$16,$B50,'Sunday Races 10-23-22'!$BO$11:$BO$16)</f>
        <v>0</v>
      </c>
      <c r="FT50" s="99">
        <f>SUMIF('Sunday Races 10-23-22'!$B$11:$B$16,$B50,'Sunday Races 10-23-22'!$BR$11:$BR$16)</f>
        <v>0</v>
      </c>
      <c r="FU50" s="100"/>
      <c r="FV50" s="101"/>
      <c r="FW50" s="102">
        <f t="shared" si="54"/>
        <v>3</v>
      </c>
      <c r="FX50" s="102">
        <f t="shared" si="54"/>
        <v>3</v>
      </c>
      <c r="FY50" s="102">
        <f t="shared" si="54"/>
        <v>2</v>
      </c>
      <c r="FZ50" s="102">
        <f t="shared" si="54"/>
        <v>1</v>
      </c>
      <c r="GA50" s="102">
        <f t="shared" si="54"/>
        <v>0</v>
      </c>
      <c r="GB50" s="102">
        <f t="shared" si="54"/>
        <v>0</v>
      </c>
      <c r="GC50" s="102">
        <f t="shared" si="54"/>
        <v>0</v>
      </c>
      <c r="GD50" s="102">
        <f t="shared" si="54"/>
        <v>0</v>
      </c>
      <c r="GE50" s="102">
        <f t="shared" si="54"/>
        <v>0</v>
      </c>
      <c r="GF50" s="102">
        <f t="shared" si="54"/>
        <v>0</v>
      </c>
      <c r="GG50" s="102">
        <f t="shared" si="42"/>
        <v>0</v>
      </c>
      <c r="GH50" s="102">
        <f t="shared" si="42"/>
        <v>0</v>
      </c>
      <c r="GI50" s="102">
        <f t="shared" si="42"/>
        <v>0</v>
      </c>
      <c r="GJ50" s="102">
        <f t="shared" si="42"/>
        <v>0</v>
      </c>
      <c r="GK50" s="102">
        <f t="shared" si="42"/>
        <v>0</v>
      </c>
      <c r="GL50" s="102">
        <f t="shared" si="42"/>
        <v>0</v>
      </c>
      <c r="GM50" s="102">
        <f t="shared" si="42"/>
        <v>0</v>
      </c>
      <c r="GN50" s="102">
        <f t="shared" si="42"/>
        <v>0</v>
      </c>
      <c r="GO50" s="102">
        <f t="shared" si="42"/>
        <v>0</v>
      </c>
      <c r="GP50" s="102">
        <f t="shared" si="42"/>
        <v>0</v>
      </c>
      <c r="GQ50" s="102">
        <f t="shared" si="43"/>
        <v>0</v>
      </c>
      <c r="GR50" s="102">
        <f t="shared" si="43"/>
        <v>0</v>
      </c>
      <c r="GS50" s="102">
        <f t="shared" si="43"/>
        <v>0</v>
      </c>
      <c r="GT50" s="102">
        <f t="shared" si="43"/>
        <v>0</v>
      </c>
      <c r="GU50" s="102">
        <f t="shared" si="43"/>
        <v>0</v>
      </c>
      <c r="GV50" s="102">
        <f t="shared" si="43"/>
        <v>0</v>
      </c>
      <c r="GW50" s="102">
        <f t="shared" si="43"/>
        <v>0</v>
      </c>
      <c r="GX50" s="102">
        <f t="shared" si="43"/>
        <v>0</v>
      </c>
      <c r="GY50" s="102">
        <f t="shared" si="43"/>
        <v>0</v>
      </c>
      <c r="GZ50" s="102">
        <f t="shared" si="43"/>
        <v>0</v>
      </c>
      <c r="HA50" s="102">
        <f t="shared" si="44"/>
        <v>0</v>
      </c>
      <c r="HB50" s="102">
        <f t="shared" si="44"/>
        <v>0</v>
      </c>
      <c r="HC50" s="102">
        <f t="shared" si="44"/>
        <v>0</v>
      </c>
      <c r="HD50" s="102">
        <f t="shared" si="44"/>
        <v>0</v>
      </c>
      <c r="HE50" s="102">
        <f t="shared" si="44"/>
        <v>0</v>
      </c>
      <c r="HF50" s="102">
        <f t="shared" si="44"/>
        <v>0</v>
      </c>
      <c r="HG50" s="102">
        <f t="shared" si="44"/>
        <v>0</v>
      </c>
      <c r="HH50" s="102">
        <f t="shared" si="44"/>
        <v>0</v>
      </c>
      <c r="HI50" s="102">
        <f t="shared" si="44"/>
        <v>0</v>
      </c>
      <c r="HJ50" s="102">
        <f t="shared" si="44"/>
        <v>0</v>
      </c>
      <c r="HK50" s="102">
        <f t="shared" si="45"/>
        <v>0</v>
      </c>
      <c r="HL50" s="102">
        <f t="shared" si="45"/>
        <v>0</v>
      </c>
      <c r="HM50" s="102">
        <f t="shared" si="45"/>
        <v>0</v>
      </c>
      <c r="HN50" s="102">
        <f t="shared" si="45"/>
        <v>0</v>
      </c>
      <c r="HO50" s="102">
        <f t="shared" si="45"/>
        <v>0</v>
      </c>
      <c r="HP50" s="102">
        <f t="shared" si="45"/>
        <v>0</v>
      </c>
      <c r="HQ50" s="102">
        <f t="shared" si="45"/>
        <v>0</v>
      </c>
      <c r="HR50" s="102">
        <f t="shared" si="45"/>
        <v>0</v>
      </c>
      <c r="HS50" s="102">
        <f t="shared" si="45"/>
        <v>0</v>
      </c>
      <c r="HT50" s="102">
        <f t="shared" si="45"/>
        <v>0</v>
      </c>
      <c r="HU50" s="102">
        <f t="shared" si="46"/>
        <v>0</v>
      </c>
      <c r="HV50" s="102">
        <f t="shared" si="46"/>
        <v>0</v>
      </c>
      <c r="HW50" s="102">
        <f t="shared" si="46"/>
        <v>0</v>
      </c>
      <c r="HX50" s="102">
        <f t="shared" si="46"/>
        <v>0</v>
      </c>
      <c r="HY50" s="102">
        <f t="shared" si="46"/>
        <v>0</v>
      </c>
      <c r="HZ50" s="102">
        <f t="shared" si="46"/>
        <v>0</v>
      </c>
      <c r="IA50" s="102">
        <f t="shared" si="46"/>
        <v>0</v>
      </c>
      <c r="IB50" s="102">
        <f t="shared" si="46"/>
        <v>0</v>
      </c>
      <c r="IC50" s="102">
        <f t="shared" si="46"/>
        <v>0</v>
      </c>
      <c r="ID50" s="102">
        <f t="shared" si="46"/>
        <v>0</v>
      </c>
      <c r="IE50" s="102">
        <f t="shared" si="53"/>
        <v>0</v>
      </c>
      <c r="IF50" s="102">
        <f t="shared" si="53"/>
        <v>0</v>
      </c>
      <c r="IG50" s="102">
        <f t="shared" si="53"/>
        <v>0</v>
      </c>
      <c r="IH50" s="102">
        <f t="shared" si="53"/>
        <v>0</v>
      </c>
      <c r="II50" s="102">
        <f t="shared" si="53"/>
        <v>0</v>
      </c>
      <c r="IJ50" s="102">
        <f t="shared" si="53"/>
        <v>0</v>
      </c>
      <c r="IK50" s="102">
        <f t="shared" si="53"/>
        <v>0</v>
      </c>
      <c r="IL50" s="102">
        <f t="shared" si="53"/>
        <v>0</v>
      </c>
      <c r="IM50" s="102">
        <f t="shared" si="53"/>
        <v>0</v>
      </c>
      <c r="IN50" s="102">
        <f t="shared" si="53"/>
        <v>0</v>
      </c>
      <c r="IO50" s="102">
        <f t="shared" si="53"/>
        <v>0</v>
      </c>
      <c r="IP50" s="102">
        <f t="shared" si="53"/>
        <v>0</v>
      </c>
      <c r="IQ50" s="102">
        <f t="shared" si="53"/>
        <v>0</v>
      </c>
      <c r="IR50" s="102">
        <f t="shared" si="53"/>
        <v>0</v>
      </c>
      <c r="IS50" s="102">
        <f t="shared" si="53"/>
        <v>0</v>
      </c>
      <c r="IU50" s="99">
        <f>SUMIF('2021 Club Championship Crew'!$B$11:$B$14,$B50,'2021 Club Championship Crew'!$BN$11:$BN$14)</f>
        <v>0</v>
      </c>
      <c r="IV50" s="99">
        <f>SUMIF('2021 Club Championship Crew'!$B$11:$B$14,$B50,'2021 Club Championship Crew'!$BQ$11:$BQ$14)</f>
        <v>0</v>
      </c>
      <c r="IW50" s="99">
        <f>SUMIF('2021 Club Championship Crew'!$B$11:$B$14,$B50,'2021 Club Championship Crew'!$BT$11:$BT$14)</f>
        <v>0</v>
      </c>
      <c r="IX50" s="99">
        <f>SUMIF('2021 Club Championship Crew'!$B$11:$B$14,$B50,'2021 Club Championship Crew'!$BW$11:$BW$14)</f>
        <v>0</v>
      </c>
      <c r="IY50" s="99">
        <f>SUMIF('2021 Club Championship Crew'!$B$11:$B$14,$B50,'2021 Club Championship Crew'!$CC$11:$CC$14)</f>
        <v>0</v>
      </c>
    </row>
    <row r="51" spans="1:259" ht="15" customHeight="1" x14ac:dyDescent="0.2">
      <c r="A51" s="400" t="s">
        <v>1376</v>
      </c>
      <c r="B51" s="103" t="s">
        <v>767</v>
      </c>
      <c r="C51" s="96">
        <f t="shared" si="48"/>
        <v>0</v>
      </c>
      <c r="D51" s="97">
        <f t="shared" si="49"/>
        <v>0</v>
      </c>
      <c r="E51" s="96">
        <f t="shared" si="50"/>
        <v>0</v>
      </c>
      <c r="F51" s="98">
        <f t="shared" si="51"/>
        <v>0</v>
      </c>
      <c r="G51" s="99">
        <f>SUMIF('Saturday Race 11-06-21'!$B$11:$B$24,$B51,'Saturday Race 11-06-21'!$BF$11:$BF$24)</f>
        <v>0</v>
      </c>
      <c r="H51" s="99">
        <f>SUMIF('Saturday Race 11-06-21'!$B$11:$B$24,$B51,'Saturday Race 11-06-21'!$BI$11:$BI$24)</f>
        <v>0</v>
      </c>
      <c r="I51" s="99">
        <f>SUMIF('Saturday Race 11-06-21'!$B$11:$B$24,$B51,'Saturday Race 11-06-21'!$BL$11:$BL$24)</f>
        <v>0</v>
      </c>
      <c r="J51" s="99">
        <f>SUMIF('Saturday Race 11-06-21'!$B$11:$B$24,$B51,'Saturday Race 11-06-21'!$BO$11:$BO$24)</f>
        <v>0</v>
      </c>
      <c r="K51" s="99">
        <f>SUMIF('Saturday Race 11-06-21'!$B$11:$B$24,$B51,'Saturday Race 11-06-21'!$BR$11:$BR$24)</f>
        <v>0</v>
      </c>
      <c r="L51" s="99">
        <f>SUMIF('Saturday Race 11-20-21'!$B$11:$B$24,$B51,'Saturday Race 11-20-21'!$BF$11:$BF$24)</f>
        <v>0</v>
      </c>
      <c r="M51" s="99">
        <f>SUMIF('Saturday Race 11-20-21'!$B$11:$B$24,$B51,'Saturday Race 11-20-21'!$BI$11:$BI$24)</f>
        <v>0</v>
      </c>
      <c r="N51" s="99">
        <f>SUMIF('Saturday Race 11-20-21'!$B$11:$B$24,$B51,'Saturday Race 11-20-21'!$BL$11:$BL$24)</f>
        <v>0</v>
      </c>
      <c r="O51" s="99">
        <f>SUMIF('Saturday Race 11-20-21'!$B$11:$B$24,$B51,'Saturday Race 11-20-21'!$BO$11:$BO$24)</f>
        <v>0</v>
      </c>
      <c r="P51" s="99">
        <f>SUMIF('Saturday Race 11-20-21'!$B$11:$B$24,$B51,'Saturday Race 11-20-21'!$BR$11:$BR$24)</f>
        <v>0</v>
      </c>
      <c r="Q51" s="99">
        <f>SUMIF('One Day 12-04-21 Scots'!$B$11:$B$24,$B51,'One Day 12-04-21 Scots'!$BF$11:$BF$24)</f>
        <v>0</v>
      </c>
      <c r="R51" s="99">
        <f>SUMIF('One Day 12-04-21 Scots'!$B$11:$B$24,$B51,'One Day 12-04-21 Scots'!$BI$11:$BI$24)</f>
        <v>0</v>
      </c>
      <c r="S51" s="99">
        <f>SUMIF('One Day 12-04-21 Scots'!$B$11:$B$24,$B51,'One Day 12-04-21 Scots'!$BL$11:$BL$24)</f>
        <v>0</v>
      </c>
      <c r="T51" s="99">
        <f>SUMIF('One Day 12-04-21 Scots'!$B$11:$B$24,$B51,'One Day 12-04-21 Scots'!$BO$11:$BO$24)</f>
        <v>0</v>
      </c>
      <c r="U51" s="99">
        <f>SUMIF('One Day 12-04-21 Scots'!$B$11:$B$24,$B51,'One Day 12-04-21 Scots'!$BR$11:$BR$24)</f>
        <v>0</v>
      </c>
      <c r="V51" s="99">
        <f>SUMIF('One Day 12-04-21 Thistles'!$B$11:$B$25,$B51,'One Day 12-04-21 Thistles'!$BF$11:$BF$25)</f>
        <v>0</v>
      </c>
      <c r="W51" s="99">
        <f>SUMIF('One Day 12-04-21 Thistles'!$B$11:$B$25,$B51,'One Day 12-04-21 Thistles'!$BI$11:$BI$25)</f>
        <v>0</v>
      </c>
      <c r="X51" s="99">
        <f>SUMIF('One Day 12-04-21 Thistles'!$B$11:$B$25,$B51,'One Day 12-04-21 Thistles'!$BL$11:$BL$25)</f>
        <v>0</v>
      </c>
      <c r="Y51" s="99">
        <f>SUMIF('One Day 12-04-21 Thistles'!$B$11:$B$25,$B51,'One Day 12-04-21 Thistles'!$BO$11:$BO$25)</f>
        <v>0</v>
      </c>
      <c r="Z51" s="99">
        <f>SUMIF('One Day 12-04-21 Thistles'!$B$11:$B$25,$B51,'One Day 12-04-21 Thistles'!$BR$11:$BR$25)</f>
        <v>0</v>
      </c>
      <c r="AA51" s="99">
        <f>SUMIF('Saturday Race 1-08-22'!$B$11:$B$20,$B51,'Saturday Race 1-08-22'!$BF$11:$BF$20)</f>
        <v>0</v>
      </c>
      <c r="AB51" s="99">
        <f>SUMIF('Saturday Race 1-08-22'!$B$11:$B$20,$B51,'Saturday Race 1-08-22'!$BI$11:$BI$20)</f>
        <v>0</v>
      </c>
      <c r="AC51" s="99">
        <f>SUMIF('Saturday Race 1-08-22'!$B$11:$B$20,$B51,'Saturday Race 1-08-22'!$BL$11:$BL$20)</f>
        <v>0</v>
      </c>
      <c r="AD51" s="99">
        <f>SUMIF('Saturday Race 1-08-22'!$B$11:$B$20,$B51,'Saturday Race 1-08-22'!$BO$11:$BO$20)</f>
        <v>0</v>
      </c>
      <c r="AE51" s="99">
        <f>SUMIF('Saturday Race 1-08-22'!$B$11:$B$20,$B51,'Saturday Race 1-08-22'!$BR$11:$BR$20)</f>
        <v>0</v>
      </c>
      <c r="AF51" s="99">
        <f>SUMIF('Saturday Race 1-22-22'!$B$11:$B$20,$B51,'Saturday Race 1-22-22'!$BF$11:$BF$20)</f>
        <v>0</v>
      </c>
      <c r="AG51" s="99">
        <f>SUMIF('Saturday Race 1-22-22'!$B$11:$B$20,$B51,'Saturday Race 1-22-22'!$BI$11:$BI$20)</f>
        <v>0</v>
      </c>
      <c r="AH51" s="99">
        <f>SUMIF('Saturday Race 1-22-22'!$B$11:$B$20,$B51,'Saturday Race 1-22-22'!$BL$11:$BL$20)</f>
        <v>0</v>
      </c>
      <c r="AI51" s="99">
        <f>SUMIF('Saturday Race 1-22-22'!$B$11:$B$20,$B51,'Saturday Race 1-22-22'!$BO$11:$BO$20)</f>
        <v>0</v>
      </c>
      <c r="AJ51" s="99">
        <f>SUMIF('Saturday Race 1-22-22'!$B$11:$B$20,$B51,'Saturday Race 1-22-22'!$BR$11:$BR$20)</f>
        <v>0</v>
      </c>
      <c r="AK51" s="99">
        <f>SUMIF('Sunday Race 2-6-22'!$B$11:$B$20,$B51,'Sunday Race 2-6-22'!$BF$11:$BF$20)</f>
        <v>0</v>
      </c>
      <c r="AL51" s="99">
        <f>SUMIF('Sunday Race 2-6-22'!$B$11:$B$20,$B51,'Sunday Race 2-6-22'!$BI$11:$BI$20)</f>
        <v>0</v>
      </c>
      <c r="AM51" s="99">
        <f>SUMIF('Sunday Race 2-6-22'!$B$11:$B$20,$B51,'Sunday Race 2-6-22'!$BL$11:$BL$20)</f>
        <v>0</v>
      </c>
      <c r="AN51" s="99">
        <f>SUMIF('Sunday Race 2-6-22'!$B$11:$B$20,$B51,'Sunday Race 2-6-22'!$BO$11:$BO$20)</f>
        <v>0</v>
      </c>
      <c r="AO51" s="99">
        <f>SUMIF('Sunday Race 2-6-22'!$B$11:$B$20,$B51,'Sunday Race 2-6-22'!$BR$11:$BR$20)</f>
        <v>0</v>
      </c>
      <c r="AP51" s="99">
        <f>SUMIF('Chili One Day 2-12-22 Scots'!$B$11:$B$20,$B51,'Chili One Day 2-12-22 Scots'!$BF$11:$BF$20)</f>
        <v>0</v>
      </c>
      <c r="AQ51" s="99">
        <f>SUMIF('Chili One Day 2-12-22 Scots'!$B$11:$B$20,$B51,'Chili One Day 2-12-22 Scots'!$BI$11:$BI$20)</f>
        <v>0</v>
      </c>
      <c r="AR51" s="99">
        <f>SUMIF('Chili One Day 2-12-22 Scots'!$B$11:$B$20,$B51,'Chili One Day 2-12-22 Scots'!$BL$11:$BL$20)</f>
        <v>0</v>
      </c>
      <c r="AS51" s="99">
        <f>SUMIF('Chili One Day 2-12-22 Scots'!$B$11:$B$20,$B51,'Chili One Day 2-12-22 Scots'!$BO$11:$BO$20)</f>
        <v>0</v>
      </c>
      <c r="AT51" s="99">
        <f>SUMIF('Chili One Day 2-12-22 Scots'!$B$11:$B$20,$B51,'Chili One Day 2-12-22 Scots'!$BR$11:$BR$20)</f>
        <v>0</v>
      </c>
      <c r="AU51" s="99">
        <f>SUMIF('Chili One Day 2-12-22 Thistles'!$B$11:$B$20,$B51,'Chili One Day 2-12-22 Thistles'!$BF$11:$BF$20)</f>
        <v>0</v>
      </c>
      <c r="AV51" s="99">
        <f>SUMIF('Chili One Day 2-12-22 Thistles'!$B$11:$B$20,$B51,'Chili One Day 2-12-22 Thistles'!$BI$11:$BI$20)</f>
        <v>0</v>
      </c>
      <c r="AW51" s="99">
        <f>SUMIF('Chili One Day 2-12-22 Thistles'!$B$11:$B$20,$B51,'Chili One Day 2-12-22 Thistles'!$BL$11:$BL$20)</f>
        <v>0</v>
      </c>
      <c r="AX51" s="99">
        <f>SUMIF('Chili One Day 2-12-22 Thistles'!$B$11:$B$20,$B51,'Chili One Day 2-12-22 Thistles'!$BO$11:$BO$20)</f>
        <v>0</v>
      </c>
      <c r="AY51" s="99">
        <f>SUMIF('Chili One Day 2-12-22 Thistles'!$B$11:$B$20,$B51,'Chili One Day 2-12-22 Thistles'!$BR$11:$BR$20)</f>
        <v>0</v>
      </c>
      <c r="AZ51" s="99">
        <f>SUMIF('Sunday Race 2-20-22'!$B$11:$B$20,$B51,'Sunday Race 2-20-22'!$BF$11:$BF$20)</f>
        <v>0</v>
      </c>
      <c r="BA51" s="99">
        <f>SUMIF('Sunday Race 2-20-22'!$B$11:$B$20,$B51,'Sunday Race 2-20-22'!$BI$11:$BI$20)</f>
        <v>0</v>
      </c>
      <c r="BB51" s="99">
        <f>SUMIF('Sunday Race 2-20-22'!$B$11:$B$20,$B51,'Sunday Race 2-20-22'!$BL$11:$BL$20)</f>
        <v>0</v>
      </c>
      <c r="BC51" s="99">
        <f>SUMIF('Sunday Race 2-20-22'!$B$11:$B$20,$B51,'Sunday Race 2-20-22'!$BO$11:$BO$20)</f>
        <v>0</v>
      </c>
      <c r="BD51" s="99">
        <f>SUMIF('Sunday Race 2-20-22'!$B$11:$B$20,$B51,'Sunday Race 2-20-22'!$BR$11:$BR$20)</f>
        <v>0</v>
      </c>
      <c r="BE51" s="99">
        <f>SUMIF('Sunday Race 2-27-22'!$B$11:$B$20,$B51,'Sunday Race 2-27-22'!$BF$11:$BF$20)</f>
        <v>0</v>
      </c>
      <c r="BF51" s="99">
        <f>SUMIF('Sunday Race 2-27-22'!$B$11:$B$20,$B51,'Sunday Race 2-27-22'!$BI$11:$BI$20)</f>
        <v>0</v>
      </c>
      <c r="BG51" s="99">
        <f>SUMIF('Sunday Race 2-27-22'!$B$11:$B$20,$B51,'Sunday Race 2-27-22'!$BL$11:$BL$20)</f>
        <v>0</v>
      </c>
      <c r="BH51" s="99">
        <f>SUMIF('Sunday Race 2-27-22'!$B$11:$B$20,$B51,'Sunday Race 2-27-22'!$BO$11:$BO$20)</f>
        <v>0</v>
      </c>
      <c r="BI51" s="99">
        <f>SUMIF('Sunday Race 2-27-22'!$B$11:$B$20,$B51,'Sunday Race 2-27-22'!$BR$11:$BR$20)</f>
        <v>0</v>
      </c>
      <c r="BJ51" s="99">
        <f>SUMIF('Sunday Race 3-13-22'!$B$11:$B$21,$B51,'Sunday Race 3-13-22'!$BF$11:$BF$21)</f>
        <v>0</v>
      </c>
      <c r="BK51" s="99">
        <f>SUMIF('Sunday Race 3-13-22'!$B$11:$B$21,$B51,'Sunday Race 3-13-22'!$BI$11:$BI$21)</f>
        <v>0</v>
      </c>
      <c r="BL51" s="99">
        <f>SUMIF('Sunday Race 3-13-22'!$B$11:$B$21,$B51,'Sunday Race 3-13-22'!$BL$11:$BL$21)</f>
        <v>0</v>
      </c>
      <c r="BM51" s="99">
        <f>SUMIF('Sunday Race 3-13-22'!$B$11:$B$21,$B51,'Sunday Race 3-13-22'!$BO$11:$BO$21)</f>
        <v>0</v>
      </c>
      <c r="BN51" s="99">
        <f>SUMIF('Sunday Race 3-13-22'!$B$11:$B$21,$B51,'Sunday Race 3-13-22'!$BR$11:$BR$21)</f>
        <v>0</v>
      </c>
      <c r="BO51" s="99">
        <f>SUMIF('Saturday Race 3-19-22'!$B$11:$B$26,$B51,'Saturday Race 3-19-22'!$BF$11:$BF$26)</f>
        <v>0</v>
      </c>
      <c r="BP51" s="99">
        <f>SUMIF('Saturday Race 3-19-22'!$B$11:$B$26,$B51,'Saturday Race 3-19-22'!$BI$11:$BI$26)</f>
        <v>0</v>
      </c>
      <c r="BQ51" s="99">
        <f>SUMIF('Saturday Race 3-19-22'!$B$11:$B$26,$B51,'Saturday Race 3-19-22'!$BL$11:$BL$26)</f>
        <v>0</v>
      </c>
      <c r="BR51" s="99">
        <f>SUMIF('Saturday Race 3-19-22'!$B$11:$B$26,$B51,'Saturday Race 3-19-22'!$BO$11:$BO$26)</f>
        <v>0</v>
      </c>
      <c r="BS51" s="99">
        <f>SUMIF('Saturday Race 3-19-22'!$B$11:$B$26,$B51,'Saturday Race 3-19-22'!$BR$11:$BR$26)</f>
        <v>0</v>
      </c>
      <c r="BT51" s="99">
        <f>SUMIF('Sunday Races 4-10-22'!$B$11:$B$26,$B51,'Sunday Races 4-10-22'!$BF$11:$BF$26)</f>
        <v>0</v>
      </c>
      <c r="BU51" s="99">
        <f>SUMIF('Sunday Races 4-10-22'!$B$11:$B$26,$B51,'Sunday Races 4-10-22'!$BI$11:$BI$26)</f>
        <v>0</v>
      </c>
      <c r="BV51" s="99">
        <f>SUMIF('Sunday Races 4-10-22'!$B$11:$B$26,$B51,'Sunday Races 4-10-22'!$BL$11:$BL$26)</f>
        <v>0</v>
      </c>
      <c r="BW51" s="99">
        <f>SUMIF('Sunday Races 4-10-22'!$B$11:$B$26,$B51,'Sunday Races 4-10-22'!$BO$11:$BO$26)</f>
        <v>0</v>
      </c>
      <c r="BX51" s="99">
        <f>SUMIF('Sunday Races 4-10-22'!$B$11:$B$26,$B51,'Sunday Races 4-10-22'!$BR$11:$BR$26)</f>
        <v>0</v>
      </c>
      <c r="BY51" s="99">
        <f>SUMIF('Easter One Day 4-16-22 FS'!$B$11:$B$26,$B51,'Easter One Day 4-16-22 FS'!$BF$11:$BF$26)</f>
        <v>0</v>
      </c>
      <c r="BZ51" s="99">
        <f>SUMIF('Easter One Day 4-16-22 FS'!$B$11:$B$26,$B51,'Easter One Day 4-16-22 FS'!$BI$11:$BI$26)</f>
        <v>0</v>
      </c>
      <c r="CA51" s="99">
        <f>SUMIF('Easter One Day 4-16-22 FS'!$B$11:$B$26,$B51,'Easter One Day 4-16-22 FS'!$BL$11:$BL$26)</f>
        <v>0</v>
      </c>
      <c r="CB51" s="99">
        <f>SUMIF('Easter One Day 4-16-22 FS'!$B$11:$B$26,$B51,'Easter One Day 4-16-22 FS'!$BO$11:$BO$26)</f>
        <v>0</v>
      </c>
      <c r="CC51" s="99">
        <f>SUMIF('Easter One Day 4-16-22 FS'!$B$11:$B$26,$B51,'Easter One Day 4-16-22 FS'!$BR$11:$BR$26)</f>
        <v>0</v>
      </c>
      <c r="CD51" s="99">
        <f>SUMIF('Easter One Day 4-16-22 TH'!$B$11:$B$26,$B51,'Easter One Day 4-16-22 TH'!$BF$11:$BF$26)</f>
        <v>0</v>
      </c>
      <c r="CE51" s="99">
        <f>SUMIF('Easter One Day 4-16-22 TH'!$B$11:$B$26,$B51,'Easter One Day 4-16-22 TH'!$BI$11:$BI$26)</f>
        <v>0</v>
      </c>
      <c r="CF51" s="99">
        <f>SUMIF('Easter One Day 4-16-22 TH'!$B$11:$B$26,$B51,'Easter One Day 4-16-22 TH'!$BL$11:$BL$26)</f>
        <v>0</v>
      </c>
      <c r="CG51" s="99">
        <f>SUMIF('Easter One Day 4-16-22 TH'!$B$11:$B$26,$B51,'Easter One Day 4-16-22 TH'!$BO$11:$BO$26)</f>
        <v>0</v>
      </c>
      <c r="CH51" s="99">
        <f>SUMIF('Easter One Day 4-16-22 TH'!$B$11:$B$26,$B51,'Easter One Day 4-16-22 TH'!$BR$11:$BR$26)</f>
        <v>0</v>
      </c>
      <c r="CI51" s="99">
        <f>SUMIF('Sunday Races 5-1-22'!$B$11:$B$28,$B51,'Sunday Races 5-1-22'!$BF$11:$BF$28)</f>
        <v>0</v>
      </c>
      <c r="CJ51" s="99">
        <f>SUMIF('Sunday Races 5-1-22'!$B$11:$B$28,$B51,'Sunday Races 5-1-22'!$BI$11:$BI$28)</f>
        <v>0</v>
      </c>
      <c r="CK51" s="99">
        <f>SUMIF('Sunday Races 5-1-22'!$B$11:$B$28,$B51,'Sunday Races 5-1-22'!$BL$11:$BL$28)</f>
        <v>0</v>
      </c>
      <c r="CL51" s="99">
        <f>SUMIF('Sunday Races 5-1-22'!$B$11:$B$28,$B51,'Sunday Races 5-1-22'!$BO$11:$BO$28)</f>
        <v>0</v>
      </c>
      <c r="CM51" s="99">
        <f>SUMIF('Sunday Races 5-1-22'!$B$11:$B$28,$B51,'Sunday Races 5-1-22'!$BR$11:$BR$28)</f>
        <v>0</v>
      </c>
      <c r="CN51" s="99">
        <f>SUMIF('Long Distance Race 5-7-22'!$B$11:$B$27,$B51,'Long Distance Race 5-7-22'!$BF$11:$BF$27)</f>
        <v>0</v>
      </c>
      <c r="CO51" s="99">
        <f>SUMIF('Long Distance Race 5-7-22'!$B$11:$B$27,$B51,'Long Distance Race 5-7-22'!$BI$11:$BI$27)</f>
        <v>0</v>
      </c>
      <c r="CP51" s="99">
        <f>SUMIF('Long Distance Race 5-7-22'!$B$11:$B$27,$B51,'Long Distance Race 5-7-22'!$BL$11:$BL$27)</f>
        <v>0</v>
      </c>
      <c r="CQ51" s="99">
        <f>SUMIF('Long Distance Race 5-7-22'!$B$11:$B$27,$B51,'Long Distance Race 5-7-22'!$BO$11:$BO$27)</f>
        <v>0</v>
      </c>
      <c r="CR51" s="99">
        <f>SUMIF('Long Distance Race 5-7-22'!$B$11:$B$27,$B51,'Long Distance Race 5-7-22'!$BR$11:$BR$27)</f>
        <v>0</v>
      </c>
      <c r="CS51" s="99">
        <f>SUMIF('Memorial Day Regatta 5-28-22 Op'!$B$11:$B$27,$B51,'Memorial Day Regatta 5-28-22 Op'!$BF$11:$BF$27)</f>
        <v>0</v>
      </c>
      <c r="CT51" s="99">
        <f>SUMIF('Memorial Day Regatta 5-28-22 Op'!$B$11:$B$27,$B51,'Memorial Day Regatta 5-28-22 Op'!$BI$11:$BI$27)</f>
        <v>0</v>
      </c>
      <c r="CU51" s="99">
        <f>SUMIF('Memorial Day Regatta 5-28-22 Op'!$B$11:$B$27,$B51,'Memorial Day Regatta 5-28-22 Op'!$BL$11:$BL$27)</f>
        <v>0</v>
      </c>
      <c r="CV51" s="99">
        <f>SUMIF('Memorial Day Regatta 5-28-22 Op'!$B$11:$B$27,$B51,'Memorial Day Regatta 5-28-22 Op'!$BO$11:$BO$27)</f>
        <v>0</v>
      </c>
      <c r="CW51" s="99">
        <f>SUMIF('Memorial Day Regatta 5-28-22 Op'!$B$11:$B$27,$B51,'Memorial Day Regatta 5-28-22 Op'!$BR$11:$BR$27)</f>
        <v>0</v>
      </c>
      <c r="CX51" s="99">
        <f>SUMIF('Sunday Races 6-5-22'!$B$11:$B$28,$B51,'Sunday Races 6-5-22'!$BF$11:$BF$28)</f>
        <v>0</v>
      </c>
      <c r="CY51" s="99">
        <f>SUMIF('Sunday Races 6-5-22'!$B$11:$B$28,$B51,'Sunday Races 6-5-22'!$BI$11:$BI$28)</f>
        <v>0</v>
      </c>
      <c r="CZ51" s="99">
        <f>SUMIF('Sunday Races 6-5-22'!$B$11:$B$28,$B51,'Sunday Races 6-5-22'!$BL$11:$BL$28)</f>
        <v>0</v>
      </c>
      <c r="DA51" s="99">
        <f>SUMIF('Sunday Races 6-5-22'!$B$11:$B$28,$B51,'Sunday Races 6-5-22'!$BO$11:$BO$28)</f>
        <v>0</v>
      </c>
      <c r="DB51" s="99">
        <f>SUMIF('Sunday Races 6-5-22'!$B$11:$B$28,$B51,'Sunday Races 6-5-22'!$BR$11:$BR$28)</f>
        <v>0</v>
      </c>
      <c r="DC51" s="99">
        <f>SUMIF('Sunday Races 6-12-22'!$B$11:$B$24,$B51,'Sunday Races 6-12-22'!$BF$11:$BF$24)</f>
        <v>0</v>
      </c>
      <c r="DD51" s="99">
        <f>SUMIF('Sunday Races 6-12-22'!$B$11:$B$24,$B51,'Sunday Races 6-12-22'!$BI$11:$BI$24)</f>
        <v>0</v>
      </c>
      <c r="DE51" s="99">
        <f>SUMIF('Sunday Races 6-12-22'!$B$11:$B$24,$B51,'Sunday Races 6-12-22'!$BL$11:$BL$24)</f>
        <v>0</v>
      </c>
      <c r="DF51" s="99">
        <f>SUMIF('Sunday Races 6-12-22'!$B$11:$B$24,$B51,'Sunday Races 6-12-22'!$BO$11:$BO$24)</f>
        <v>0</v>
      </c>
      <c r="DG51" s="99">
        <f>SUMIF('Sunday Races 6-12-22'!$B$11:$B$24,$B51,'Sunday Races 6-12-22'!$BR$11:$BR$24)</f>
        <v>0</v>
      </c>
      <c r="DH51" s="99">
        <f>SUMIF('Saturday Races 6-18-22'!$B$11:$B$24,$B51,'Saturday Races 6-18-22'!$BF$11:$BF$24)</f>
        <v>0</v>
      </c>
      <c r="DI51" s="99">
        <f>SUMIF('Saturday Races 6-18-22'!$B$11:$B$24,$B51,'Saturday Races 6-18-22'!$BI$11:$BI$24)</f>
        <v>0</v>
      </c>
      <c r="DJ51" s="99">
        <f>SUMIF('Saturday Races 6-18-22'!$B$11:$B$24,$B51,'Saturday Races 6-18-22'!$BL$11:$BL$24)</f>
        <v>0</v>
      </c>
      <c r="DK51" s="99">
        <f>SUMIF('Saturday Races 6-18-22'!$B$11:$B$24,$B51,'Saturday Races 6-18-22'!$BO$11:$BO$24)</f>
        <v>0</v>
      </c>
      <c r="DL51" s="99">
        <f>SUMIF('Saturday Races 6-18-22'!$B$11:$B$24,$B51,'Saturday Races 6-18-22'!$BR$11:$BR$24)</f>
        <v>0</v>
      </c>
      <c r="DM51" s="99">
        <f>SUMIF('Caldwell Cup 6-25-22 TH'!$B$11:$B$25,$B51,'Caldwell Cup 6-25-22 TH'!$BF$11:$BF$25)</f>
        <v>0</v>
      </c>
      <c r="DN51" s="99">
        <f>SUMIF('Caldwell Cup 6-25-22 TH'!$B$11:$B$25,$B51,'Caldwell Cup 6-25-22 TH'!$BI$11:$BI$25)</f>
        <v>0</v>
      </c>
      <c r="DO51" s="99">
        <f>SUMIF('Caldwell Cup 6-25-22 TH'!$B$11:$B$25,$B51,'Caldwell Cup 6-25-22 TH'!$BL$11:$BL$25)</f>
        <v>0</v>
      </c>
      <c r="DP51" s="99">
        <f>SUMIF('Caldwell Cup 6-25-22 TH'!$B$11:$B$25,$B51,'Caldwell Cup 6-25-22 TH'!$BO$11:$BO$25)</f>
        <v>0</v>
      </c>
      <c r="DQ51" s="99">
        <f>SUMIF('Caldwell Cup 6-25-22 TH'!$B$11:$B$25,$B51,'Caldwell Cup 6-25-22 TH'!$BR$11:$BR$25)</f>
        <v>0</v>
      </c>
      <c r="DR51" s="99">
        <f>SUMIF('Caldwell Cup 6-25-22 FS'!$B$11:$B$18,$B51,'Caldwell Cup 6-25-22 FS'!$BF$11:$BF$18)</f>
        <v>0</v>
      </c>
      <c r="DS51" s="99">
        <f>SUMIF('Caldwell Cup 6-25-22 FS'!$B$11:$B$18,$B51,'Caldwell Cup 6-25-22 FS'!$BI$11:$BI$18)</f>
        <v>0</v>
      </c>
      <c r="DT51" s="99">
        <f>SUMIF('Caldwell Cup 6-25-22 FS'!$B$11:$B$18,$B51,'Caldwell Cup 6-25-22 FS'!$BL$11:$BL$18)</f>
        <v>0</v>
      </c>
      <c r="DU51" s="99">
        <f>SUMIF('Caldwell Cup 6-25-22 FS'!$B$11:$B$18,$B51,'Caldwell Cup 6-25-22 FS'!$BO$11:$BO$18)</f>
        <v>0</v>
      </c>
      <c r="DV51" s="99">
        <f>SUMIF('Caldwell Cup 6-25-22 FS'!$B$11:$B$18,$B51,'Caldwell Cup 6-25-22 FS'!$BR$11:$BR$18)</f>
        <v>0</v>
      </c>
      <c r="DW51" s="99">
        <f>SUMIF('Sunday Races 7-3-22'!$B$11:$B$25,$B51,'Sunday Races 7-3-22'!$BF$11:$BF$25)</f>
        <v>0</v>
      </c>
      <c r="DX51" s="99">
        <f>SUMIF('Sunday Races 7-3-22'!$B$11:$B$25,$B51,'Sunday Races 7-3-22'!$BI$11:$BI$25)</f>
        <v>0</v>
      </c>
      <c r="DY51" s="99">
        <f>SUMIF('Sunday Races 7-3-22'!$B$11:$B$25,$B51,'Sunday Races 7-3-22'!$BL$11:$BL$25)</f>
        <v>0</v>
      </c>
      <c r="DZ51" s="99">
        <f>SUMIF('Sunday Races 7-3-22'!$B$11:$B$25,$B51,'Sunday Races 7-3-22'!$BO$11:$BO$25)</f>
        <v>0</v>
      </c>
      <c r="EA51" s="99">
        <f>SUMIF('Sunday Races 7-3-22'!$B$11:$B$25,$B51,'Sunday Races 7-3-22'!$BR$11:$BR$25)</f>
        <v>0</v>
      </c>
      <c r="EB51" s="99">
        <f>SUMIF('Sunday Races 7-31-22'!$B$11:$B$25,$B51,'Sunday Races 7-31-22'!$BF$11:$BF$25)</f>
        <v>0</v>
      </c>
      <c r="EC51" s="99">
        <f>SUMIF('Sunday Races 7-31-22'!$B$11:$B$25,$B51,'Sunday Races 7-31-22'!$BI$11:$BI$25)</f>
        <v>0</v>
      </c>
      <c r="ED51" s="99">
        <f>SUMIF('Sunday Races 7-31-22'!$B$11:$B$25,$B51,'Sunday Races 7-31-22'!$BL$11:$BL$25)</f>
        <v>0</v>
      </c>
      <c r="EE51" s="99">
        <f>SUMIF('Sunday Races 7-31-22'!$B$11:$B$25,$B51,'Sunday Races 7-31-22'!$BO$11:$BO$25)</f>
        <v>0</v>
      </c>
      <c r="EF51" s="99">
        <f>SUMIF('Sunday Races 7-31-22'!$B$11:$B$25,$B51,'Sunday Races 7-31-22'!$BR$11:$BR$25)</f>
        <v>0</v>
      </c>
      <c r="EG51" s="99">
        <f>SUMIF('Sunday Races 8-14-22'!$B$11:$B$25,$B51,'Sunday Races 8-14-22'!$BF$11:$BF$25)</f>
        <v>0</v>
      </c>
      <c r="EH51" s="99">
        <f>SUMIF('Sunday Races 8-14-22'!$B$11:$B$25,$B51,'Sunday Races 8-14-22'!$BI$11:$BI$25)</f>
        <v>0</v>
      </c>
      <c r="EI51" s="99">
        <f>SUMIF('Sunday Races 8-14-22'!$B$11:$B$25,$B51,'Sunday Races 8-14-22'!$BL$11:$BL$25)</f>
        <v>0</v>
      </c>
      <c r="EJ51" s="99">
        <f>SUMIF('Sunday Races 8-14-22'!$B$11:$B$25,$B51,'Sunday Races 8-14-22'!$BO$11:$BO$25)</f>
        <v>0</v>
      </c>
      <c r="EK51" s="99">
        <f>SUMIF('Sunday Races 8-14-22'!$B$11:$B$25,$B51,'Sunday Races 8-14-22'!$BR$11:$BR$25)</f>
        <v>0</v>
      </c>
      <c r="EL51" s="99">
        <f>SUMIF('Saturday Races 8-20-22'!$B$11:$B$25,$B51,'Saturday Races 8-20-22'!$BF$11:$BF$25)</f>
        <v>0</v>
      </c>
      <c r="EM51" s="99">
        <f>SUMIF('Saturday Races 8-20-22'!$B$11:$B$25,$B51,'Saturday Races 8-20-22'!$BI$11:$BI$25)</f>
        <v>0</v>
      </c>
      <c r="EN51" s="99">
        <f>SUMIF('Saturday Races 8-20-22'!$B$11:$B$25,$B51,'Saturday Races 8-20-22'!$BL$11:$BL$25)</f>
        <v>0</v>
      </c>
      <c r="EO51" s="99">
        <f>SUMIF('Saturday Races 8-20-22'!$B$11:$B$25,$B51,'Saturday Races 8-20-22'!$BO$11:$BO$25)</f>
        <v>0</v>
      </c>
      <c r="EP51" s="99">
        <f>SUMIF('Saturday Races 8-20-22'!$B$11:$B$25,$B51,'Saturday Races 8-20-22'!$BR$11:$BR$25)</f>
        <v>0</v>
      </c>
      <c r="EQ51" s="99">
        <f>SUMIF('Sunday Races 9-11-22'!$B$11:$B$20,$B51,'Sunday Races 9-11-22'!$BF$11:$BF$20)</f>
        <v>0</v>
      </c>
      <c r="ER51" s="99">
        <f>SUMIF('Sunday Races 9-11-22'!$B$11:$B$20,$B51,'Sunday Races 9-11-22'!$BI$11:$BI$20)</f>
        <v>0</v>
      </c>
      <c r="ES51" s="99">
        <f>SUMIF('Sunday Races 9-11-22'!$B$11:$B$20,$B51,'Sunday Races 9-11-22'!$BL$11:$BL$20)</f>
        <v>0</v>
      </c>
      <c r="ET51" s="99">
        <f>SUMIF('Sunday Races 9-11-22'!$B$11:$B$20,$B51,'Sunday Races 9-11-22'!$BO$11:$BO$20)</f>
        <v>0</v>
      </c>
      <c r="EU51" s="99">
        <f>SUMIF('Sunday Races 9-11-22'!$B$11:$B$20,$B51,'Sunday Races 9-11-22'!$BR$11:$BR$20)</f>
        <v>0</v>
      </c>
      <c r="EV51" s="99">
        <f>SUMIF('2022-09-17 Leukemia Cup TH'!$B$11:$B$26,$B51,'2022-09-17 Leukemia Cup TH'!$BF$11:$BF$26)</f>
        <v>0</v>
      </c>
      <c r="EW51" s="99">
        <f>SUMIF('2022-09-17 Leukemia Cup TH'!$B$11:$B$26,$B51,'2022-09-17 Leukemia Cup TH'!$BI$11:$BI$26)</f>
        <v>0</v>
      </c>
      <c r="EX51" s="99">
        <f>SUMIF('2022-09-17 Leukemia Cup TH'!$B$11:$B$26,$B51,'2022-09-17 Leukemia Cup TH'!$BL$11:$BL$26)</f>
        <v>0</v>
      </c>
      <c r="EY51" s="99">
        <f>SUMIF('2022-09-17 Leukemia Cup TH'!$B$11:$B$26,$B51,'2022-09-17 Leukemia Cup TH'!$BO$11:$BO$26)</f>
        <v>0</v>
      </c>
      <c r="EZ51" s="99">
        <f>SUMIF('2022-09-17 Leukemia Cup TH'!$B$11:$B$26,$B51,'2022-09-17 Leukemia Cup TH'!$BR$11:$BR$26)</f>
        <v>0</v>
      </c>
      <c r="FA51" s="99">
        <f>SUMIF('Smith-Berry LDR 9-24-22'!$B$11:$B$28,$B51,'Smith-Berry LDR 9-24-22'!$BF$11:$BF$28)</f>
        <v>0</v>
      </c>
      <c r="FB51" s="99">
        <f>SUMIF('Smith-Berry LDR 9-24-22'!$B$11:$B$28,$B51,'Smith-Berry LDR 9-24-22'!$BI$11:$BI$28)</f>
        <v>0</v>
      </c>
      <c r="FC51" s="99">
        <f>SUMIF('Smith-Berry LDR 9-24-22'!$B$11:$B$28,$B51,'Smith-Berry LDR 9-24-22'!$BL$11:$BL$28)</f>
        <v>0</v>
      </c>
      <c r="FD51" s="99">
        <f>SUMIF('Smith-Berry LDR 9-24-22'!$B$11:$B$28,$B51,'Smith-Berry LDR 9-24-22'!$BO$11:$BO$28)</f>
        <v>0</v>
      </c>
      <c r="FE51" s="99">
        <f>SUMIF('Smith-Berry LDR 9-24-22'!$B$11:$B$28,$B51,'Smith-Berry LDR 9-24-22'!$BR$11:$BR$28)</f>
        <v>0</v>
      </c>
      <c r="FF51" s="99">
        <f>SUMIF('Sunday Races 10-9-22'!$B$11:$B$15,$B51,'Sunday Races 10-9-22'!$BF$11:$BF$15)</f>
        <v>0</v>
      </c>
      <c r="FG51" s="99">
        <f>SUMIF('Sunday Races 10-9-22'!$B$11:$B$15,$B51,'Sunday Races 10-9-22'!$BI$11:$BI$15)</f>
        <v>0</v>
      </c>
      <c r="FH51" s="99">
        <f>SUMIF('Sunday Races 10-9-22'!$B$11:$B$15,$B51,'Sunday Races 10-9-22'!$BL$11:$BL$15)</f>
        <v>0</v>
      </c>
      <c r="FI51" s="99">
        <f>SUMIF('Sunday Races 10-9-22'!$B$11:$B$15,$B51,'Sunday Races 10-9-22'!$BO$11:$BO$15)</f>
        <v>0</v>
      </c>
      <c r="FJ51" s="99">
        <f>SUMIF('Sunday Races 10-9-22'!$B$11:$B$15,$B51,'Sunday Races 10-9-22'!$BR$11:$BR$15)</f>
        <v>0</v>
      </c>
      <c r="FK51" s="99">
        <f>SUMIF('Great Pumpkin Regatta 10-15-22'!$B$11:$B$53,$B51,'Great Pumpkin Regatta 10-15-22'!$BF$11:$BF$53)</f>
        <v>0</v>
      </c>
      <c r="FL51" s="99">
        <f>SUMIF('Great Pumpkin Regatta 10-15-22'!$B$11:$B$53,$B51,'Great Pumpkin Regatta 10-15-22'!$BI$11:$BI$53)</f>
        <v>0</v>
      </c>
      <c r="FM51" s="99">
        <f>SUMIF('Great Pumpkin Regatta 10-15-22'!$B$11:$B$53,$B51,'Great Pumpkin Regatta 10-15-22'!$BL$11:$BL$53)</f>
        <v>0</v>
      </c>
      <c r="FN51" s="99">
        <f>SUMIF('Great Pumpkin Regatta 10-15-22'!$B$11:$B$53,$B51,'Great Pumpkin Regatta 10-15-22'!$BO$11:$BO$53)</f>
        <v>0</v>
      </c>
      <c r="FO51" s="99">
        <f>SUMIF('Great Pumpkin Regatta 10-15-22'!$B$11:$B$53,$B51,'Great Pumpkin Regatta 10-15-22'!$BR$11:$BR$53)</f>
        <v>0</v>
      </c>
      <c r="FP51" s="99">
        <f>SUMIF('Sunday Races 10-23-22'!$B$11:$B$16,$B51,'Sunday Races 10-23-22'!$BF$11:$BF$16)</f>
        <v>0</v>
      </c>
      <c r="FQ51" s="99">
        <f>SUMIF('Sunday Races 10-23-22'!$B$11:$B$16,$B51,'Sunday Races 10-23-22'!$BI$11:$BI$16)</f>
        <v>0</v>
      </c>
      <c r="FR51" s="99">
        <f>SUMIF('Sunday Races 10-23-22'!$B$11:$B$16,$B51,'Sunday Races 10-23-22'!$BL$11:$BL$16)</f>
        <v>0</v>
      </c>
      <c r="FS51" s="99">
        <f>SUMIF('Sunday Races 10-23-22'!$B$11:$B$16,$B51,'Sunday Races 10-23-22'!$BO$11:$BO$16)</f>
        <v>0</v>
      </c>
      <c r="FT51" s="99">
        <f>SUMIF('Sunday Races 10-23-22'!$B$11:$B$16,$B51,'Sunday Races 10-23-22'!$BR$11:$BR$16)</f>
        <v>0</v>
      </c>
      <c r="FU51" s="100"/>
      <c r="FV51" s="101"/>
      <c r="FW51" s="102">
        <f t="shared" si="54"/>
        <v>0</v>
      </c>
      <c r="FX51" s="102">
        <f t="shared" si="54"/>
        <v>0</v>
      </c>
      <c r="FY51" s="102">
        <f t="shared" si="54"/>
        <v>0</v>
      </c>
      <c r="FZ51" s="102">
        <f t="shared" si="54"/>
        <v>0</v>
      </c>
      <c r="GA51" s="102">
        <f t="shared" si="54"/>
        <v>0</v>
      </c>
      <c r="GB51" s="102">
        <f t="shared" si="54"/>
        <v>0</v>
      </c>
      <c r="GC51" s="102">
        <f t="shared" si="54"/>
        <v>0</v>
      </c>
      <c r="GD51" s="102">
        <f t="shared" si="54"/>
        <v>0</v>
      </c>
      <c r="GE51" s="102">
        <f t="shared" si="54"/>
        <v>0</v>
      </c>
      <c r="GF51" s="102">
        <f t="shared" si="54"/>
        <v>0</v>
      </c>
      <c r="GG51" s="102">
        <f t="shared" si="42"/>
        <v>0</v>
      </c>
      <c r="GH51" s="102">
        <f t="shared" si="42"/>
        <v>0</v>
      </c>
      <c r="GI51" s="102">
        <f t="shared" si="42"/>
        <v>0</v>
      </c>
      <c r="GJ51" s="102">
        <f t="shared" si="42"/>
        <v>0</v>
      </c>
      <c r="GK51" s="102">
        <f t="shared" si="42"/>
        <v>0</v>
      </c>
      <c r="GL51" s="102">
        <f t="shared" si="42"/>
        <v>0</v>
      </c>
      <c r="GM51" s="102">
        <f t="shared" si="42"/>
        <v>0</v>
      </c>
      <c r="GN51" s="102">
        <f t="shared" si="42"/>
        <v>0</v>
      </c>
      <c r="GO51" s="102">
        <f t="shared" si="42"/>
        <v>0</v>
      </c>
      <c r="GP51" s="102">
        <f t="shared" si="42"/>
        <v>0</v>
      </c>
      <c r="GQ51" s="102">
        <f t="shared" si="43"/>
        <v>0</v>
      </c>
      <c r="GR51" s="102">
        <f t="shared" si="43"/>
        <v>0</v>
      </c>
      <c r="GS51" s="102">
        <f t="shared" si="43"/>
        <v>0</v>
      </c>
      <c r="GT51" s="102">
        <f t="shared" si="43"/>
        <v>0</v>
      </c>
      <c r="GU51" s="102">
        <f t="shared" si="43"/>
        <v>0</v>
      </c>
      <c r="GV51" s="102">
        <f t="shared" si="43"/>
        <v>0</v>
      </c>
      <c r="GW51" s="102">
        <f t="shared" si="43"/>
        <v>0</v>
      </c>
      <c r="GX51" s="102">
        <f t="shared" si="43"/>
        <v>0</v>
      </c>
      <c r="GY51" s="102">
        <f t="shared" si="43"/>
        <v>0</v>
      </c>
      <c r="GZ51" s="102">
        <f t="shared" si="43"/>
        <v>0</v>
      </c>
      <c r="HA51" s="102">
        <f t="shared" si="44"/>
        <v>0</v>
      </c>
      <c r="HB51" s="102">
        <f t="shared" si="44"/>
        <v>0</v>
      </c>
      <c r="HC51" s="102">
        <f t="shared" si="44"/>
        <v>0</v>
      </c>
      <c r="HD51" s="102">
        <f t="shared" si="44"/>
        <v>0</v>
      </c>
      <c r="HE51" s="102">
        <f t="shared" si="44"/>
        <v>0</v>
      </c>
      <c r="HF51" s="102">
        <f t="shared" si="44"/>
        <v>0</v>
      </c>
      <c r="HG51" s="102">
        <f t="shared" si="44"/>
        <v>0</v>
      </c>
      <c r="HH51" s="102">
        <f t="shared" si="44"/>
        <v>0</v>
      </c>
      <c r="HI51" s="102">
        <f t="shared" si="44"/>
        <v>0</v>
      </c>
      <c r="HJ51" s="102">
        <f t="shared" si="44"/>
        <v>0</v>
      </c>
      <c r="HK51" s="102">
        <f t="shared" si="45"/>
        <v>0</v>
      </c>
      <c r="HL51" s="102">
        <f t="shared" si="45"/>
        <v>0</v>
      </c>
      <c r="HM51" s="102">
        <f t="shared" si="45"/>
        <v>0</v>
      </c>
      <c r="HN51" s="102">
        <f t="shared" si="45"/>
        <v>0</v>
      </c>
      <c r="HO51" s="102">
        <f t="shared" si="45"/>
        <v>0</v>
      </c>
      <c r="HP51" s="102">
        <f t="shared" si="45"/>
        <v>0</v>
      </c>
      <c r="HQ51" s="102">
        <f t="shared" si="45"/>
        <v>0</v>
      </c>
      <c r="HR51" s="102">
        <f t="shared" si="45"/>
        <v>0</v>
      </c>
      <c r="HS51" s="102">
        <f t="shared" si="45"/>
        <v>0</v>
      </c>
      <c r="HT51" s="102">
        <f t="shared" si="45"/>
        <v>0</v>
      </c>
      <c r="HU51" s="102">
        <f t="shared" si="46"/>
        <v>0</v>
      </c>
      <c r="HV51" s="102">
        <f t="shared" si="46"/>
        <v>0</v>
      </c>
      <c r="HW51" s="102">
        <f t="shared" si="46"/>
        <v>0</v>
      </c>
      <c r="HX51" s="102">
        <f t="shared" si="46"/>
        <v>0</v>
      </c>
      <c r="HY51" s="102">
        <f t="shared" si="46"/>
        <v>0</v>
      </c>
      <c r="HZ51" s="102">
        <f t="shared" si="46"/>
        <v>0</v>
      </c>
      <c r="IA51" s="102">
        <f t="shared" si="46"/>
        <v>0</v>
      </c>
      <c r="IB51" s="102">
        <f t="shared" si="46"/>
        <v>0</v>
      </c>
      <c r="IC51" s="102">
        <f t="shared" si="46"/>
        <v>0</v>
      </c>
      <c r="ID51" s="102">
        <f t="shared" si="46"/>
        <v>0</v>
      </c>
      <c r="IE51" s="102">
        <f t="shared" si="53"/>
        <v>0</v>
      </c>
      <c r="IF51" s="102">
        <f t="shared" si="53"/>
        <v>0</v>
      </c>
      <c r="IG51" s="102">
        <f t="shared" si="53"/>
        <v>0</v>
      </c>
      <c r="IH51" s="102">
        <f t="shared" si="53"/>
        <v>0</v>
      </c>
      <c r="II51" s="102">
        <f t="shared" si="53"/>
        <v>0</v>
      </c>
      <c r="IJ51" s="102">
        <f t="shared" si="53"/>
        <v>0</v>
      </c>
      <c r="IK51" s="102">
        <f t="shared" si="53"/>
        <v>0</v>
      </c>
      <c r="IL51" s="102">
        <f t="shared" si="53"/>
        <v>0</v>
      </c>
      <c r="IM51" s="102">
        <f t="shared" si="53"/>
        <v>0</v>
      </c>
      <c r="IN51" s="102">
        <f t="shared" si="53"/>
        <v>0</v>
      </c>
      <c r="IO51" s="102">
        <f t="shared" si="53"/>
        <v>0</v>
      </c>
      <c r="IP51" s="102">
        <f t="shared" si="53"/>
        <v>0</v>
      </c>
      <c r="IQ51" s="102">
        <f t="shared" si="53"/>
        <v>0</v>
      </c>
      <c r="IR51" s="102">
        <f t="shared" si="53"/>
        <v>0</v>
      </c>
      <c r="IS51" s="102">
        <f t="shared" si="53"/>
        <v>0</v>
      </c>
      <c r="IU51" s="99">
        <f>SUMIF('2021 Club Championship Crew'!$B$11:$B$14,$B51,'2021 Club Championship Crew'!$BN$11:$BN$14)</f>
        <v>0</v>
      </c>
      <c r="IV51" s="99">
        <f>SUMIF('2021 Club Championship Crew'!$B$11:$B$14,$B51,'2021 Club Championship Crew'!$BQ$11:$BQ$14)</f>
        <v>0</v>
      </c>
      <c r="IW51" s="99">
        <f>SUMIF('2021 Club Championship Crew'!$B$11:$B$14,$B51,'2021 Club Championship Crew'!$BT$11:$BT$14)</f>
        <v>0</v>
      </c>
      <c r="IX51" s="99">
        <f>SUMIF('2021 Club Championship Crew'!$B$11:$B$14,$B51,'2021 Club Championship Crew'!$BW$11:$BW$14)</f>
        <v>0</v>
      </c>
      <c r="IY51" s="99">
        <f>SUMIF('2021 Club Championship Crew'!$B$11:$B$14,$B51,'2021 Club Championship Crew'!$CC$11:$CC$14)</f>
        <v>0</v>
      </c>
    </row>
    <row r="52" spans="1:259" ht="15" customHeight="1" x14ac:dyDescent="0.2">
      <c r="A52" s="134"/>
      <c r="B52" s="103"/>
      <c r="C52" s="96">
        <f t="shared" si="39"/>
        <v>0</v>
      </c>
      <c r="D52" s="97">
        <f t="shared" si="40"/>
        <v>0</v>
      </c>
      <c r="E52" s="96">
        <f t="shared" ref="E52:E57" si="55">SUMIF($FW52:$GU52,"&lt;26",FW52:GU52)</f>
        <v>0</v>
      </c>
      <c r="F52" s="98">
        <f t="shared" ref="F52:F57" si="56">IF(C52=0,0,D52/C52/100)</f>
        <v>0</v>
      </c>
      <c r="G52" s="99">
        <f>SUMIF('Saturday Race 11-06-21'!$B$11:$B$24,$B52,'Saturday Race 11-06-21'!$BF$11:$BF$24)</f>
        <v>0</v>
      </c>
      <c r="H52" s="99">
        <f>SUMIF('Saturday Race 11-06-21'!$B$11:$B$24,$B52,'Saturday Race 11-06-21'!$BI$11:$BI$24)</f>
        <v>0</v>
      </c>
      <c r="I52" s="99">
        <f>SUMIF('Saturday Race 11-06-21'!$B$11:$B$24,$B52,'Saturday Race 11-06-21'!$BL$11:$BL$24)</f>
        <v>0</v>
      </c>
      <c r="J52" s="99">
        <f>SUMIF('Saturday Race 11-06-21'!$B$11:$B$24,$B52,'Saturday Race 11-06-21'!$BO$11:$BO$24)</f>
        <v>0</v>
      </c>
      <c r="K52" s="99">
        <f>SUMIF('Saturday Race 11-06-21'!$B$11:$B$24,$B52,'Saturday Race 11-06-21'!$BR$11:$BR$24)</f>
        <v>0</v>
      </c>
      <c r="L52" s="99">
        <f>SUMIF('Saturday Race 11-20-21'!$B$11:$B$24,$B52,'Saturday Race 11-20-21'!$BF$11:$BF$24)</f>
        <v>0</v>
      </c>
      <c r="M52" s="99">
        <f>SUMIF('Saturday Race 11-20-21'!$B$11:$B$24,$B52,'Saturday Race 11-20-21'!$BI$11:$BI$24)</f>
        <v>0</v>
      </c>
      <c r="N52" s="99">
        <f>SUMIF('Saturday Race 11-20-21'!$B$11:$B$24,$B52,'Saturday Race 11-20-21'!$BL$11:$BL$24)</f>
        <v>0</v>
      </c>
      <c r="O52" s="99">
        <f>SUMIF('Saturday Race 11-20-21'!$B$11:$B$24,$B52,'Saturday Race 11-20-21'!$BO$11:$BO$24)</f>
        <v>0</v>
      </c>
      <c r="P52" s="99">
        <f>SUMIF('Saturday Race 11-20-21'!$B$11:$B$24,$B52,'Saturday Race 11-20-21'!$BR$11:$BR$24)</f>
        <v>0</v>
      </c>
      <c r="Q52" s="99">
        <f>SUMIF('One Day 12-04-21 Scots'!$B$11:$B$24,$B52,'One Day 12-04-21 Scots'!$BF$11:$BF$24)</f>
        <v>0</v>
      </c>
      <c r="R52" s="99">
        <f>SUMIF('One Day 12-04-21 Scots'!$B$11:$B$24,$B52,'One Day 12-04-21 Scots'!$BI$11:$BI$24)</f>
        <v>0</v>
      </c>
      <c r="S52" s="99">
        <f>SUMIF('One Day 12-04-21 Scots'!$B$11:$B$24,$B52,'One Day 12-04-21 Scots'!$BL$11:$BL$24)</f>
        <v>0</v>
      </c>
      <c r="T52" s="99">
        <f>SUMIF('One Day 12-04-21 Scots'!$B$11:$B$24,$B52,'One Day 12-04-21 Scots'!$BO$11:$BO$24)</f>
        <v>0</v>
      </c>
      <c r="U52" s="99">
        <f>SUMIF('One Day 12-04-21 Scots'!$B$11:$B$24,$B52,'One Day 12-04-21 Scots'!$BR$11:$BR$24)</f>
        <v>0</v>
      </c>
      <c r="V52" s="99">
        <f>SUMIF('One Day 12-04-21 Thistles'!$B$11:$B$25,$B52,'One Day 12-04-21 Thistles'!$BF$11:$BF$25)</f>
        <v>0</v>
      </c>
      <c r="W52" s="99">
        <f>SUMIF('One Day 12-04-21 Thistles'!$B$11:$B$25,$B52,'One Day 12-04-21 Thistles'!$BI$11:$BI$25)</f>
        <v>0</v>
      </c>
      <c r="X52" s="99">
        <f>SUMIF('One Day 12-04-21 Thistles'!$B$11:$B$25,$B52,'One Day 12-04-21 Thistles'!$BL$11:$BL$25)</f>
        <v>0</v>
      </c>
      <c r="Y52" s="99">
        <f>SUMIF('One Day 12-04-21 Thistles'!$B$11:$B$25,$B52,'One Day 12-04-21 Thistles'!$BO$11:$BO$25)</f>
        <v>0</v>
      </c>
      <c r="Z52" s="99">
        <f>SUMIF('One Day 12-04-21 Thistles'!$B$11:$B$25,$B52,'One Day 12-04-21 Thistles'!$BR$11:$BR$25)</f>
        <v>0</v>
      </c>
      <c r="AA52" s="99">
        <f>SUMIF('Saturday Race 1-08-22'!$B$11:$B$20,$B52,'Saturday Race 1-08-22'!$BF$11:$BF$20)</f>
        <v>0</v>
      </c>
      <c r="AB52" s="99">
        <f>SUMIF('Saturday Race 1-08-22'!$B$11:$B$20,$B52,'Saturday Race 1-08-22'!$BI$11:$BI$20)</f>
        <v>0</v>
      </c>
      <c r="AC52" s="99">
        <f>SUMIF('Saturday Race 1-08-22'!$B$11:$B$20,$B52,'Saturday Race 1-08-22'!$BL$11:$BL$20)</f>
        <v>0</v>
      </c>
      <c r="AD52" s="99">
        <f>SUMIF('Saturday Race 1-08-22'!$B$11:$B$20,$B52,'Saturday Race 1-08-22'!$BO$11:$BO$20)</f>
        <v>0</v>
      </c>
      <c r="AE52" s="99">
        <f>SUMIF('Saturday Race 1-08-22'!$B$11:$B$20,$B52,'Saturday Race 1-08-22'!$BR$11:$BR$20)</f>
        <v>0</v>
      </c>
      <c r="AF52" s="99">
        <f>SUMIF('Saturday Race 1-22-22'!$B$11:$B$20,$B52,'Saturday Race 1-22-22'!$BF$11:$BF$20)</f>
        <v>0</v>
      </c>
      <c r="AG52" s="99">
        <f>SUMIF('Saturday Race 1-22-22'!$B$11:$B$20,$B52,'Saturday Race 1-22-22'!$BI$11:$BI$20)</f>
        <v>0</v>
      </c>
      <c r="AH52" s="99">
        <f>SUMIF('Saturday Race 1-22-22'!$B$11:$B$20,$B52,'Saturday Race 1-22-22'!$BL$11:$BL$20)</f>
        <v>0</v>
      </c>
      <c r="AI52" s="99">
        <f>SUMIF('Saturday Race 1-22-22'!$B$11:$B$20,$B52,'Saturday Race 1-22-22'!$BO$11:$BO$20)</f>
        <v>0</v>
      </c>
      <c r="AJ52" s="99">
        <f>SUMIF('Saturday Race 1-22-22'!$B$11:$B$20,$B52,'Saturday Race 1-22-22'!$BR$11:$BR$20)</f>
        <v>0</v>
      </c>
      <c r="AK52" s="99">
        <f>SUMIF('Sunday Race 2-6-22'!$B$11:$B$20,$B52,'Sunday Race 2-6-22'!$BF$11:$BF$20)</f>
        <v>0</v>
      </c>
      <c r="AL52" s="99">
        <f>SUMIF('Sunday Race 2-6-22'!$B$11:$B$20,$B52,'Sunday Race 2-6-22'!$BI$11:$BI$20)</f>
        <v>0</v>
      </c>
      <c r="AM52" s="99">
        <f>SUMIF('Sunday Race 2-6-22'!$B$11:$B$20,$B52,'Sunday Race 2-6-22'!$BL$11:$BL$20)</f>
        <v>0</v>
      </c>
      <c r="AN52" s="99">
        <f>SUMIF('Sunday Race 2-6-22'!$B$11:$B$20,$B52,'Sunday Race 2-6-22'!$BO$11:$BO$20)</f>
        <v>0</v>
      </c>
      <c r="AO52" s="99">
        <f>SUMIF('Sunday Race 2-6-22'!$B$11:$B$20,$B52,'Sunday Race 2-6-22'!$BR$11:$BR$20)</f>
        <v>0</v>
      </c>
      <c r="AP52" s="99">
        <f>SUMIF('Chili One Day 2-12-22 Scots'!$B$11:$B$20,$B52,'Chili One Day 2-12-22 Scots'!$BF$11:$BF$20)</f>
        <v>0</v>
      </c>
      <c r="AQ52" s="99">
        <f>SUMIF('Chili One Day 2-12-22 Scots'!$B$11:$B$20,$B52,'Chili One Day 2-12-22 Scots'!$BI$11:$BI$20)</f>
        <v>0</v>
      </c>
      <c r="AR52" s="99">
        <f>SUMIF('Chili One Day 2-12-22 Scots'!$B$11:$B$20,$B52,'Chili One Day 2-12-22 Scots'!$BL$11:$BL$20)</f>
        <v>0</v>
      </c>
      <c r="AS52" s="99">
        <f>SUMIF('Chili One Day 2-12-22 Scots'!$B$11:$B$20,$B52,'Chili One Day 2-12-22 Scots'!$BO$11:$BO$20)</f>
        <v>0</v>
      </c>
      <c r="AT52" s="99">
        <f>SUMIF('Chili One Day 2-12-22 Scots'!$B$11:$B$20,$B52,'Chili One Day 2-12-22 Scots'!$BR$11:$BR$20)</f>
        <v>0</v>
      </c>
      <c r="AU52" s="99">
        <f>SUMIF('Chili One Day 2-12-22 Thistles'!$B$11:$B$20,$B52,'Chili One Day 2-12-22 Thistles'!$BF$11:$BF$20)</f>
        <v>0</v>
      </c>
      <c r="AV52" s="99">
        <f>SUMIF('Chili One Day 2-12-22 Thistles'!$B$11:$B$20,$B52,'Chili One Day 2-12-22 Thistles'!$BI$11:$BI$20)</f>
        <v>0</v>
      </c>
      <c r="AW52" s="99">
        <f>SUMIF('Chili One Day 2-12-22 Thistles'!$B$11:$B$20,$B52,'Chili One Day 2-12-22 Thistles'!$BL$11:$BL$20)</f>
        <v>0</v>
      </c>
      <c r="AX52" s="99">
        <f>SUMIF('Chili One Day 2-12-22 Thistles'!$B$11:$B$20,$B52,'Chili One Day 2-12-22 Thistles'!$BO$11:$BO$20)</f>
        <v>0</v>
      </c>
      <c r="AY52" s="99">
        <f>SUMIF('Chili One Day 2-12-22 Thistles'!$B$11:$B$20,$B52,'Chili One Day 2-12-22 Thistles'!$BR$11:$BR$20)</f>
        <v>0</v>
      </c>
      <c r="AZ52" s="99">
        <f>SUMIF('Sunday Race 2-20-22'!$B$11:$B$20,$B52,'Sunday Race 2-20-22'!$BF$11:$BF$20)</f>
        <v>0</v>
      </c>
      <c r="BA52" s="99">
        <f>SUMIF('Sunday Race 2-20-22'!$B$11:$B$20,$B52,'Sunday Race 2-20-22'!$BI$11:$BI$20)</f>
        <v>0</v>
      </c>
      <c r="BB52" s="99">
        <f>SUMIF('Sunday Race 2-20-22'!$B$11:$B$20,$B52,'Sunday Race 2-20-22'!$BL$11:$BL$20)</f>
        <v>0</v>
      </c>
      <c r="BC52" s="99">
        <f>SUMIF('Sunday Race 2-20-22'!$B$11:$B$20,$B52,'Sunday Race 2-20-22'!$BO$11:$BO$20)</f>
        <v>0</v>
      </c>
      <c r="BD52" s="99">
        <f>SUMIF('Sunday Race 2-20-22'!$B$11:$B$20,$B52,'Sunday Race 2-20-22'!$BR$11:$BR$20)</f>
        <v>0</v>
      </c>
      <c r="BE52" s="99">
        <f>SUMIF('Sunday Race 2-27-22'!$B$11:$B$20,$B52,'Sunday Race 2-27-22'!$BF$11:$BF$20)</f>
        <v>0</v>
      </c>
      <c r="BF52" s="99">
        <f>SUMIF('Sunday Race 2-27-22'!$B$11:$B$20,$B52,'Sunday Race 2-27-22'!$BI$11:$BI$20)</f>
        <v>0</v>
      </c>
      <c r="BG52" s="99">
        <f>SUMIF('Sunday Race 2-27-22'!$B$11:$B$20,$B52,'Sunday Race 2-27-22'!$BL$11:$BL$20)</f>
        <v>0</v>
      </c>
      <c r="BH52" s="99">
        <f>SUMIF('Sunday Race 2-27-22'!$B$11:$B$20,$B52,'Sunday Race 2-27-22'!$BO$11:$BO$20)</f>
        <v>0</v>
      </c>
      <c r="BI52" s="99">
        <f>SUMIF('Sunday Race 2-27-22'!$B$11:$B$20,$B52,'Sunday Race 2-27-22'!$BR$11:$BR$20)</f>
        <v>0</v>
      </c>
      <c r="BJ52" s="99">
        <f>SUMIF('Sunday Race 3-13-22'!$B$11:$B$21,$B52,'Sunday Race 3-13-22'!$BF$11:$BF$21)</f>
        <v>0</v>
      </c>
      <c r="BK52" s="99">
        <f>SUMIF('Sunday Race 3-13-22'!$B$11:$B$21,$B52,'Sunday Race 3-13-22'!$BI$11:$BI$21)</f>
        <v>0</v>
      </c>
      <c r="BL52" s="99">
        <f>SUMIF('Sunday Race 3-13-22'!$B$11:$B$21,$B52,'Sunday Race 3-13-22'!$BL$11:$BL$21)</f>
        <v>0</v>
      </c>
      <c r="BM52" s="99">
        <f>SUMIF('Sunday Race 3-13-22'!$B$11:$B$21,$B52,'Sunday Race 3-13-22'!$BO$11:$BO$21)</f>
        <v>0</v>
      </c>
      <c r="BN52" s="99">
        <f>SUMIF('Sunday Race 3-13-22'!$B$11:$B$21,$B52,'Sunday Race 3-13-22'!$BR$11:$BR$21)</f>
        <v>0</v>
      </c>
      <c r="BO52" s="99">
        <f>SUMIF('Saturday Race 3-19-22'!$B$11:$B$26,$B52,'Saturday Race 3-19-22'!$BF$11:$BF$26)</f>
        <v>0</v>
      </c>
      <c r="BP52" s="99">
        <f>SUMIF('Saturday Race 3-19-22'!$B$11:$B$26,$B52,'Saturday Race 3-19-22'!$BI$11:$BI$26)</f>
        <v>0</v>
      </c>
      <c r="BQ52" s="99">
        <f>SUMIF('Saturday Race 3-19-22'!$B$11:$B$26,$B52,'Saturday Race 3-19-22'!$BL$11:$BL$26)</f>
        <v>0</v>
      </c>
      <c r="BR52" s="99">
        <f>SUMIF('Saturday Race 3-19-22'!$B$11:$B$26,$B52,'Saturday Race 3-19-22'!$BO$11:$BO$26)</f>
        <v>0</v>
      </c>
      <c r="BS52" s="99">
        <f>SUMIF('Saturday Race 3-19-22'!$B$11:$B$26,$B52,'Saturday Race 3-19-22'!$BR$11:$BR$26)</f>
        <v>0</v>
      </c>
      <c r="BT52" s="99">
        <f>SUMIF('Sunday Races 4-10-22'!$B$11:$B$26,$B52,'Sunday Races 4-10-22'!$BF$11:$BF$26)</f>
        <v>0</v>
      </c>
      <c r="BU52" s="99">
        <f>SUMIF('Sunday Races 4-10-22'!$B$11:$B$26,$B52,'Sunday Races 4-10-22'!$BI$11:$BI$26)</f>
        <v>0</v>
      </c>
      <c r="BV52" s="99">
        <f>SUMIF('Sunday Races 4-10-22'!$B$11:$B$26,$B52,'Sunday Races 4-10-22'!$BL$11:$BL$26)</f>
        <v>0</v>
      </c>
      <c r="BW52" s="99">
        <f>SUMIF('Sunday Races 4-10-22'!$B$11:$B$26,$B52,'Sunday Races 4-10-22'!$BO$11:$BO$26)</f>
        <v>0</v>
      </c>
      <c r="BX52" s="99">
        <f>SUMIF('Sunday Races 4-10-22'!$B$11:$B$26,$B52,'Sunday Races 4-10-22'!$BR$11:$BR$26)</f>
        <v>0</v>
      </c>
      <c r="BY52" s="99">
        <f>SUMIF('Easter One Day 4-16-22 FS'!$B$11:$B$26,$B52,'Easter One Day 4-16-22 FS'!$BF$11:$BF$26)</f>
        <v>0</v>
      </c>
      <c r="BZ52" s="99">
        <f>SUMIF('Easter One Day 4-16-22 FS'!$B$11:$B$26,$B52,'Easter One Day 4-16-22 FS'!$BI$11:$BI$26)</f>
        <v>0</v>
      </c>
      <c r="CA52" s="99">
        <f>SUMIF('Easter One Day 4-16-22 FS'!$B$11:$B$26,$B52,'Easter One Day 4-16-22 FS'!$BL$11:$BL$26)</f>
        <v>0</v>
      </c>
      <c r="CB52" s="99">
        <f>SUMIF('Easter One Day 4-16-22 FS'!$B$11:$B$26,$B52,'Easter One Day 4-16-22 FS'!$BO$11:$BO$26)</f>
        <v>0</v>
      </c>
      <c r="CC52" s="99">
        <f>SUMIF('Easter One Day 4-16-22 FS'!$B$11:$B$26,$B52,'Easter One Day 4-16-22 FS'!$BR$11:$BR$26)</f>
        <v>0</v>
      </c>
      <c r="CD52" s="99">
        <f>SUMIF('Easter One Day 4-16-22 TH'!$B$11:$B$26,$B52,'Easter One Day 4-16-22 TH'!$BF$11:$BF$26)</f>
        <v>0</v>
      </c>
      <c r="CE52" s="99">
        <f>SUMIF('Easter One Day 4-16-22 TH'!$B$11:$B$26,$B52,'Easter One Day 4-16-22 TH'!$BI$11:$BI$26)</f>
        <v>0</v>
      </c>
      <c r="CF52" s="99">
        <f>SUMIF('Easter One Day 4-16-22 TH'!$B$11:$B$26,$B52,'Easter One Day 4-16-22 TH'!$BL$11:$BL$26)</f>
        <v>0</v>
      </c>
      <c r="CG52" s="99">
        <f>SUMIF('Easter One Day 4-16-22 TH'!$B$11:$B$26,$B52,'Easter One Day 4-16-22 TH'!$BO$11:$BO$26)</f>
        <v>0</v>
      </c>
      <c r="CH52" s="99">
        <f>SUMIF('Easter One Day 4-16-22 TH'!$B$11:$B$26,$B52,'Easter One Day 4-16-22 TH'!$BR$11:$BR$26)</f>
        <v>0</v>
      </c>
      <c r="CI52" s="99">
        <f>SUMIF('Sunday Races 5-1-22'!$B$11:$B$28,$B52,'Sunday Races 5-1-22'!$BF$11:$BF$28)</f>
        <v>0</v>
      </c>
      <c r="CJ52" s="99">
        <f>SUMIF('Sunday Races 5-1-22'!$B$11:$B$28,$B52,'Sunday Races 5-1-22'!$BI$11:$BI$28)</f>
        <v>0</v>
      </c>
      <c r="CK52" s="99">
        <f>SUMIF('Sunday Races 5-1-22'!$B$11:$B$28,$B52,'Sunday Races 5-1-22'!$BL$11:$BL$28)</f>
        <v>0</v>
      </c>
      <c r="CL52" s="99">
        <f>SUMIF('Sunday Races 5-1-22'!$B$11:$B$28,$B52,'Sunday Races 5-1-22'!$BO$11:$BO$28)</f>
        <v>0</v>
      </c>
      <c r="CM52" s="99">
        <f>SUMIF('Sunday Races 5-1-22'!$B$11:$B$28,$B52,'Sunday Races 5-1-22'!$BR$11:$BR$28)</f>
        <v>0</v>
      </c>
      <c r="CN52" s="99">
        <f>SUMIF('Long Distance Race 5-7-22'!$B$11:$B$27,$B52,'Long Distance Race 5-7-22'!$BF$11:$BF$27)</f>
        <v>0</v>
      </c>
      <c r="CO52" s="99">
        <f>SUMIF('Long Distance Race 5-7-22'!$B$11:$B$27,$B52,'Long Distance Race 5-7-22'!$BI$11:$BI$27)</f>
        <v>0</v>
      </c>
      <c r="CP52" s="99">
        <f>SUMIF('Long Distance Race 5-7-22'!$B$11:$B$27,$B52,'Long Distance Race 5-7-22'!$BL$11:$BL$27)</f>
        <v>0</v>
      </c>
      <c r="CQ52" s="99">
        <f>SUMIF('Long Distance Race 5-7-22'!$B$11:$B$27,$B52,'Long Distance Race 5-7-22'!$BO$11:$BO$27)</f>
        <v>0</v>
      </c>
      <c r="CR52" s="99">
        <f>SUMIF('Long Distance Race 5-7-22'!$B$11:$B$27,$B52,'Long Distance Race 5-7-22'!$BR$11:$BR$27)</f>
        <v>0</v>
      </c>
      <c r="CS52" s="99">
        <f>SUMIF('Memorial Day Regatta 5-28-22 Op'!$B$11:$B$27,$B52,'Memorial Day Regatta 5-28-22 Op'!$BF$11:$BF$27)</f>
        <v>0</v>
      </c>
      <c r="CT52" s="99">
        <f>SUMIF('Memorial Day Regatta 5-28-22 Op'!$B$11:$B$27,$B52,'Memorial Day Regatta 5-28-22 Op'!$BI$11:$BI$27)</f>
        <v>0</v>
      </c>
      <c r="CU52" s="99">
        <f>SUMIF('Memorial Day Regatta 5-28-22 Op'!$B$11:$B$27,$B52,'Memorial Day Regatta 5-28-22 Op'!$BL$11:$BL$27)</f>
        <v>0</v>
      </c>
      <c r="CV52" s="99">
        <f>SUMIF('Memorial Day Regatta 5-28-22 Op'!$B$11:$B$27,$B52,'Memorial Day Regatta 5-28-22 Op'!$BO$11:$BO$27)</f>
        <v>0</v>
      </c>
      <c r="CW52" s="99">
        <f>SUMIF('Memorial Day Regatta 5-28-22 Op'!$B$11:$B$27,$B52,'Memorial Day Regatta 5-28-22 Op'!$BR$11:$BR$27)</f>
        <v>0</v>
      </c>
      <c r="CX52" s="99">
        <f>SUMIF('Sunday Races 6-5-22'!$B$11:$B$28,$B52,'Sunday Races 6-5-22'!$BF$11:$BF$28)</f>
        <v>0</v>
      </c>
      <c r="CY52" s="99">
        <f>SUMIF('Sunday Races 6-5-22'!$B$11:$B$28,$B52,'Sunday Races 6-5-22'!$BI$11:$BI$28)</f>
        <v>0</v>
      </c>
      <c r="CZ52" s="99">
        <f>SUMIF('Sunday Races 6-5-22'!$B$11:$B$28,$B52,'Sunday Races 6-5-22'!$BL$11:$BL$28)</f>
        <v>0</v>
      </c>
      <c r="DA52" s="99">
        <f>SUMIF('Sunday Races 6-5-22'!$B$11:$B$28,$B52,'Sunday Races 6-5-22'!$BO$11:$BO$28)</f>
        <v>0</v>
      </c>
      <c r="DB52" s="99">
        <f>SUMIF('Sunday Races 6-5-22'!$B$11:$B$28,$B52,'Sunday Races 6-5-22'!$BR$11:$BR$28)</f>
        <v>0</v>
      </c>
      <c r="DC52" s="99">
        <f>SUMIF('Sunday Races 6-12-22'!$B$11:$B$24,$B52,'Sunday Races 6-12-22'!$BF$11:$BF$24)</f>
        <v>0</v>
      </c>
      <c r="DD52" s="99">
        <f>SUMIF('Sunday Races 6-12-22'!$B$11:$B$24,$B52,'Sunday Races 6-12-22'!$BI$11:$BI$24)</f>
        <v>0</v>
      </c>
      <c r="DE52" s="99">
        <f>SUMIF('Sunday Races 6-12-22'!$B$11:$B$24,$B52,'Sunday Races 6-12-22'!$BL$11:$BL$24)</f>
        <v>0</v>
      </c>
      <c r="DF52" s="99">
        <f>SUMIF('Sunday Races 6-12-22'!$B$11:$B$24,$B52,'Sunday Races 6-12-22'!$BO$11:$BO$24)</f>
        <v>0</v>
      </c>
      <c r="DG52" s="99">
        <f>SUMIF('Sunday Races 6-12-22'!$B$11:$B$24,$B52,'Sunday Races 6-12-22'!$BR$11:$BR$24)</f>
        <v>0</v>
      </c>
      <c r="DH52" s="99">
        <f>SUMIF('Saturday Races 6-18-22'!$B$11:$B$24,$B52,'Saturday Races 6-18-22'!$BF$11:$BF$24)</f>
        <v>0</v>
      </c>
      <c r="DI52" s="99">
        <f>SUMIF('Saturday Races 6-18-22'!$B$11:$B$24,$B52,'Saturday Races 6-18-22'!$BI$11:$BI$24)</f>
        <v>0</v>
      </c>
      <c r="DJ52" s="99">
        <f>SUMIF('Saturday Races 6-18-22'!$B$11:$B$24,$B52,'Saturday Races 6-18-22'!$BL$11:$BL$24)</f>
        <v>0</v>
      </c>
      <c r="DK52" s="99">
        <f>SUMIF('Saturday Races 6-18-22'!$B$11:$B$24,$B52,'Saturday Races 6-18-22'!$BO$11:$BO$24)</f>
        <v>0</v>
      </c>
      <c r="DL52" s="99">
        <f>SUMIF('Saturday Races 6-18-22'!$B$11:$B$24,$B52,'Saturday Races 6-18-22'!$BR$11:$BR$24)</f>
        <v>0</v>
      </c>
      <c r="DM52" s="99">
        <f>SUMIF('Caldwell Cup 6-25-22 TH'!$B$11:$B$25,$B52,'Caldwell Cup 6-25-22 TH'!$BF$11:$BF$25)</f>
        <v>0</v>
      </c>
      <c r="DN52" s="99">
        <f>SUMIF('Caldwell Cup 6-25-22 TH'!$B$11:$B$25,$B52,'Caldwell Cup 6-25-22 TH'!$BI$11:$BI$25)</f>
        <v>0</v>
      </c>
      <c r="DO52" s="99">
        <f>SUMIF('Caldwell Cup 6-25-22 TH'!$B$11:$B$25,$B52,'Caldwell Cup 6-25-22 TH'!$BL$11:$BL$25)</f>
        <v>0</v>
      </c>
      <c r="DP52" s="99">
        <f>SUMIF('Caldwell Cup 6-25-22 TH'!$B$11:$B$25,$B52,'Caldwell Cup 6-25-22 TH'!$BO$11:$BO$25)</f>
        <v>0</v>
      </c>
      <c r="DQ52" s="99">
        <f>SUMIF('Caldwell Cup 6-25-22 TH'!$B$11:$B$25,$B52,'Caldwell Cup 6-25-22 TH'!$BR$11:$BR$25)</f>
        <v>0</v>
      </c>
      <c r="DR52" s="99">
        <f>SUMIF('Caldwell Cup 6-25-22 FS'!$B$11:$B$18,$B52,'Caldwell Cup 6-25-22 FS'!$BF$11:$BF$18)</f>
        <v>0</v>
      </c>
      <c r="DS52" s="99">
        <f>SUMIF('Caldwell Cup 6-25-22 FS'!$B$11:$B$18,$B52,'Caldwell Cup 6-25-22 FS'!$BI$11:$BI$18)</f>
        <v>0</v>
      </c>
      <c r="DT52" s="99">
        <f>SUMIF('Caldwell Cup 6-25-22 FS'!$B$11:$B$18,$B52,'Caldwell Cup 6-25-22 FS'!$BL$11:$BL$18)</f>
        <v>0</v>
      </c>
      <c r="DU52" s="99">
        <f>SUMIF('Caldwell Cup 6-25-22 FS'!$B$11:$B$18,$B52,'Caldwell Cup 6-25-22 FS'!$BO$11:$BO$18)</f>
        <v>0</v>
      </c>
      <c r="DV52" s="99">
        <f>SUMIF('Caldwell Cup 6-25-22 FS'!$B$11:$B$18,$B52,'Caldwell Cup 6-25-22 FS'!$BR$11:$BR$18)</f>
        <v>0</v>
      </c>
      <c r="DW52" s="99">
        <f>SUMIF('Sunday Races 7-3-22'!$B$11:$B$25,$B52,'Sunday Races 7-3-22'!$BF$11:$BF$25)</f>
        <v>0</v>
      </c>
      <c r="DX52" s="99">
        <f>SUMIF('Sunday Races 7-3-22'!$B$11:$B$25,$B52,'Sunday Races 7-3-22'!$BI$11:$BI$25)</f>
        <v>0</v>
      </c>
      <c r="DY52" s="99">
        <f>SUMIF('Sunday Races 7-3-22'!$B$11:$B$25,$B52,'Sunday Races 7-3-22'!$BL$11:$BL$25)</f>
        <v>0</v>
      </c>
      <c r="DZ52" s="99">
        <f>SUMIF('Sunday Races 7-3-22'!$B$11:$B$25,$B52,'Sunday Races 7-3-22'!$BO$11:$BO$25)</f>
        <v>0</v>
      </c>
      <c r="EA52" s="99">
        <f>SUMIF('Sunday Races 7-3-22'!$B$11:$B$25,$B52,'Sunday Races 7-3-22'!$BR$11:$BR$25)</f>
        <v>0</v>
      </c>
      <c r="EB52" s="99">
        <f>SUMIF('Sunday Races 7-31-22'!$B$11:$B$25,$B52,'Sunday Races 7-31-22'!$BF$11:$BF$25)</f>
        <v>0</v>
      </c>
      <c r="EC52" s="99">
        <f>SUMIF('Sunday Races 7-31-22'!$B$11:$B$25,$B52,'Sunday Races 7-31-22'!$BI$11:$BI$25)</f>
        <v>0</v>
      </c>
      <c r="ED52" s="99">
        <f>SUMIF('Sunday Races 7-31-22'!$B$11:$B$25,$B52,'Sunday Races 7-31-22'!$BL$11:$BL$25)</f>
        <v>0</v>
      </c>
      <c r="EE52" s="99">
        <f>SUMIF('Sunday Races 7-31-22'!$B$11:$B$25,$B52,'Sunday Races 7-31-22'!$BO$11:$BO$25)</f>
        <v>0</v>
      </c>
      <c r="EF52" s="99">
        <f>SUMIF('Sunday Races 7-31-22'!$B$11:$B$25,$B52,'Sunday Races 7-31-22'!$BR$11:$BR$25)</f>
        <v>0</v>
      </c>
      <c r="EG52" s="99">
        <f>SUMIF('Sunday Races 8-14-22'!$B$11:$B$25,$B52,'Sunday Races 8-14-22'!$BF$11:$BF$25)</f>
        <v>0</v>
      </c>
      <c r="EH52" s="99">
        <f>SUMIF('Sunday Races 8-14-22'!$B$11:$B$25,$B52,'Sunday Races 8-14-22'!$BI$11:$BI$25)</f>
        <v>0</v>
      </c>
      <c r="EI52" s="99">
        <f>SUMIF('Sunday Races 8-14-22'!$B$11:$B$25,$B52,'Sunday Races 8-14-22'!$BL$11:$BL$25)</f>
        <v>0</v>
      </c>
      <c r="EJ52" s="99">
        <f>SUMIF('Sunday Races 8-14-22'!$B$11:$B$25,$B52,'Sunday Races 8-14-22'!$BO$11:$BO$25)</f>
        <v>0</v>
      </c>
      <c r="EK52" s="99">
        <f>SUMIF('Sunday Races 8-14-22'!$B$11:$B$25,$B52,'Sunday Races 8-14-22'!$BR$11:$BR$25)</f>
        <v>0</v>
      </c>
      <c r="EL52" s="99">
        <f>SUMIF('Saturday Races 8-20-22'!$B$11:$B$25,$B52,'Saturday Races 8-20-22'!$BF$11:$BF$25)</f>
        <v>0</v>
      </c>
      <c r="EM52" s="99">
        <f>SUMIF('Saturday Races 8-20-22'!$B$11:$B$25,$B52,'Saturday Races 8-20-22'!$BI$11:$BI$25)</f>
        <v>0</v>
      </c>
      <c r="EN52" s="99">
        <f>SUMIF('Saturday Races 8-20-22'!$B$11:$B$25,$B52,'Saturday Races 8-20-22'!$BL$11:$BL$25)</f>
        <v>0</v>
      </c>
      <c r="EO52" s="99">
        <f>SUMIF('Saturday Races 8-20-22'!$B$11:$B$25,$B52,'Saturday Races 8-20-22'!$BO$11:$BO$25)</f>
        <v>0</v>
      </c>
      <c r="EP52" s="99">
        <f>SUMIF('Saturday Races 8-20-22'!$B$11:$B$25,$B52,'Saturday Races 8-20-22'!$BR$11:$BR$25)</f>
        <v>0</v>
      </c>
      <c r="EQ52" s="99">
        <f>SUMIF('Sunday Races 9-11-22'!$B$11:$B$20,$B52,'Sunday Races 9-11-22'!$BF$11:$BF$20)</f>
        <v>0</v>
      </c>
      <c r="ER52" s="99">
        <f>SUMIF('Sunday Races 9-11-22'!$B$11:$B$20,$B52,'Sunday Races 9-11-22'!$BI$11:$BI$20)</f>
        <v>0</v>
      </c>
      <c r="ES52" s="99">
        <f>SUMIF('Sunday Races 9-11-22'!$B$11:$B$20,$B52,'Sunday Races 9-11-22'!$BL$11:$BL$20)</f>
        <v>0</v>
      </c>
      <c r="ET52" s="99">
        <f>SUMIF('Sunday Races 9-11-22'!$B$11:$B$20,$B52,'Sunday Races 9-11-22'!$BO$11:$BO$20)</f>
        <v>0</v>
      </c>
      <c r="EU52" s="99">
        <f>SUMIF('Sunday Races 9-11-22'!$B$11:$B$20,$B52,'Sunday Races 9-11-22'!$BR$11:$BR$20)</f>
        <v>0</v>
      </c>
      <c r="EV52" s="99">
        <f>SUMIF('2022-09-17 Leukemia Cup TH'!$B$11:$B$26,$B52,'2022-09-17 Leukemia Cup TH'!$BF$11:$BF$26)</f>
        <v>0</v>
      </c>
      <c r="EW52" s="99">
        <f>SUMIF('2022-09-17 Leukemia Cup TH'!$B$11:$B$26,$B52,'2022-09-17 Leukemia Cup TH'!$BI$11:$BI$26)</f>
        <v>0</v>
      </c>
      <c r="EX52" s="99">
        <f>SUMIF('2022-09-17 Leukemia Cup TH'!$B$11:$B$26,$B52,'2022-09-17 Leukemia Cup TH'!$BL$11:$BL$26)</f>
        <v>0</v>
      </c>
      <c r="EY52" s="99">
        <f>SUMIF('2022-09-17 Leukemia Cup TH'!$B$11:$B$26,$B52,'2022-09-17 Leukemia Cup TH'!$BO$11:$BO$26)</f>
        <v>0</v>
      </c>
      <c r="EZ52" s="99">
        <f>SUMIF('2022-09-17 Leukemia Cup TH'!$B$11:$B$26,$B52,'2022-09-17 Leukemia Cup TH'!$BR$11:$BR$26)</f>
        <v>0</v>
      </c>
      <c r="FA52" s="99">
        <f>SUMIF('Smith-Berry LDR 9-24-22'!$B$11:$B$28,$B52,'Smith-Berry LDR 9-24-22'!$BF$11:$BF$28)</f>
        <v>0</v>
      </c>
      <c r="FB52" s="99">
        <f>SUMIF('Smith-Berry LDR 9-24-22'!$B$11:$B$28,$B52,'Smith-Berry LDR 9-24-22'!$BI$11:$BI$28)</f>
        <v>0</v>
      </c>
      <c r="FC52" s="99">
        <f>SUMIF('Smith-Berry LDR 9-24-22'!$B$11:$B$28,$B52,'Smith-Berry LDR 9-24-22'!$BL$11:$BL$28)</f>
        <v>0</v>
      </c>
      <c r="FD52" s="99">
        <f>SUMIF('Smith-Berry LDR 9-24-22'!$B$11:$B$28,$B52,'Smith-Berry LDR 9-24-22'!$BO$11:$BO$28)</f>
        <v>0</v>
      </c>
      <c r="FE52" s="99">
        <f>SUMIF('Smith-Berry LDR 9-24-22'!$B$11:$B$28,$B52,'Smith-Berry LDR 9-24-22'!$BR$11:$BR$28)</f>
        <v>0</v>
      </c>
      <c r="FF52" s="99">
        <f>SUMIF('Sunday Races 10-9-22'!$B$11:$B$15,$B52,'Sunday Races 10-9-22'!$BF$11:$BF$15)</f>
        <v>0</v>
      </c>
      <c r="FG52" s="99">
        <f>SUMIF('Sunday Races 10-9-22'!$B$11:$B$15,$B52,'Sunday Races 10-9-22'!$BI$11:$BI$15)</f>
        <v>0</v>
      </c>
      <c r="FH52" s="99">
        <f>SUMIF('Sunday Races 10-9-22'!$B$11:$B$15,$B52,'Sunday Races 10-9-22'!$BL$11:$BL$15)</f>
        <v>0</v>
      </c>
      <c r="FI52" s="99">
        <f>SUMIF('Sunday Races 10-9-22'!$B$11:$B$15,$B52,'Sunday Races 10-9-22'!$BO$11:$BO$15)</f>
        <v>0</v>
      </c>
      <c r="FJ52" s="99">
        <f>SUMIF('Sunday Races 10-9-22'!$B$11:$B$15,$B52,'Sunday Races 10-9-22'!$BR$11:$BR$15)</f>
        <v>0</v>
      </c>
      <c r="FK52" s="99">
        <f>SUMIF('Great Pumpkin Regatta 10-15-22'!$B$11:$B$53,$B52,'Great Pumpkin Regatta 10-15-22'!$BF$11:$BF$53)</f>
        <v>0</v>
      </c>
      <c r="FL52" s="99">
        <f>SUMIF('Great Pumpkin Regatta 10-15-22'!$B$11:$B$53,$B52,'Great Pumpkin Regatta 10-15-22'!$BI$11:$BI$53)</f>
        <v>0</v>
      </c>
      <c r="FM52" s="99">
        <f>SUMIF('Great Pumpkin Regatta 10-15-22'!$B$11:$B$53,$B52,'Great Pumpkin Regatta 10-15-22'!$BL$11:$BL$53)</f>
        <v>0</v>
      </c>
      <c r="FN52" s="99">
        <f>SUMIF('Great Pumpkin Regatta 10-15-22'!$B$11:$B$53,$B52,'Great Pumpkin Regatta 10-15-22'!$BO$11:$BO$53)</f>
        <v>0</v>
      </c>
      <c r="FO52" s="99">
        <f>SUMIF('Great Pumpkin Regatta 10-15-22'!$B$11:$B$53,$B52,'Great Pumpkin Regatta 10-15-22'!$BR$11:$BR$53)</f>
        <v>0</v>
      </c>
      <c r="FP52" s="99">
        <f>SUMIF('Sunday Races 10-23-22'!$B$11:$B$16,$B52,'Sunday Races 10-23-22'!$BF$11:$BF$16)</f>
        <v>0</v>
      </c>
      <c r="FQ52" s="99">
        <f>SUMIF('Sunday Races 10-23-22'!$B$11:$B$16,$B52,'Sunday Races 10-23-22'!$BI$11:$BI$16)</f>
        <v>0</v>
      </c>
      <c r="FR52" s="99">
        <f>SUMIF('Sunday Races 10-23-22'!$B$11:$B$16,$B52,'Sunday Races 10-23-22'!$BL$11:$BL$16)</f>
        <v>0</v>
      </c>
      <c r="FS52" s="99">
        <f>SUMIF('Sunday Races 10-23-22'!$B$11:$B$16,$B52,'Sunday Races 10-23-22'!$BO$11:$BO$16)</f>
        <v>0</v>
      </c>
      <c r="FT52" s="99">
        <f>SUMIF('Sunday Races 10-23-22'!$B$11:$B$16,$B52,'Sunday Races 10-23-22'!$BR$11:$BR$16)</f>
        <v>0</v>
      </c>
      <c r="FU52" s="100"/>
      <c r="FV52" s="101"/>
      <c r="FW52" s="102">
        <f t="shared" si="41"/>
        <v>0</v>
      </c>
      <c r="FX52" s="102">
        <f t="shared" si="41"/>
        <v>0</v>
      </c>
      <c r="FY52" s="102">
        <f t="shared" si="41"/>
        <v>0</v>
      </c>
      <c r="FZ52" s="102">
        <f t="shared" si="41"/>
        <v>0</v>
      </c>
      <c r="GA52" s="102">
        <f t="shared" si="41"/>
        <v>0</v>
      </c>
      <c r="GB52" s="102">
        <f t="shared" si="41"/>
        <v>0</v>
      </c>
      <c r="GC52" s="102">
        <f t="shared" si="41"/>
        <v>0</v>
      </c>
      <c r="GD52" s="102">
        <f t="shared" si="41"/>
        <v>0</v>
      </c>
      <c r="GE52" s="102">
        <f t="shared" si="41"/>
        <v>0</v>
      </c>
      <c r="GF52" s="102">
        <f t="shared" si="41"/>
        <v>0</v>
      </c>
      <c r="GG52" s="102">
        <f t="shared" si="42"/>
        <v>0</v>
      </c>
      <c r="GH52" s="102">
        <f t="shared" si="42"/>
        <v>0</v>
      </c>
      <c r="GI52" s="102">
        <f t="shared" si="42"/>
        <v>0</v>
      </c>
      <c r="GJ52" s="102">
        <f t="shared" si="42"/>
        <v>0</v>
      </c>
      <c r="GK52" s="102">
        <f t="shared" si="42"/>
        <v>0</v>
      </c>
      <c r="GL52" s="102">
        <f t="shared" si="42"/>
        <v>0</v>
      </c>
      <c r="GM52" s="102">
        <f t="shared" si="42"/>
        <v>0</v>
      </c>
      <c r="GN52" s="102">
        <f t="shared" si="42"/>
        <v>0</v>
      </c>
      <c r="GO52" s="102">
        <f t="shared" si="42"/>
        <v>0</v>
      </c>
      <c r="GP52" s="102">
        <f t="shared" si="42"/>
        <v>0</v>
      </c>
      <c r="GQ52" s="102">
        <f t="shared" si="43"/>
        <v>0</v>
      </c>
      <c r="GR52" s="102">
        <f t="shared" si="43"/>
        <v>0</v>
      </c>
      <c r="GS52" s="102">
        <f t="shared" si="43"/>
        <v>0</v>
      </c>
      <c r="GT52" s="102">
        <f t="shared" si="43"/>
        <v>0</v>
      </c>
      <c r="GU52" s="102">
        <f t="shared" si="43"/>
        <v>0</v>
      </c>
      <c r="GV52" s="102">
        <f t="shared" si="43"/>
        <v>0</v>
      </c>
      <c r="GW52" s="102">
        <f t="shared" si="43"/>
        <v>0</v>
      </c>
      <c r="GX52" s="102">
        <f t="shared" si="43"/>
        <v>0</v>
      </c>
      <c r="GY52" s="102">
        <f t="shared" si="43"/>
        <v>0</v>
      </c>
      <c r="GZ52" s="102">
        <f t="shared" si="43"/>
        <v>0</v>
      </c>
      <c r="HA52" s="102">
        <f t="shared" si="44"/>
        <v>0</v>
      </c>
      <c r="HB52" s="102">
        <f t="shared" si="44"/>
        <v>0</v>
      </c>
      <c r="HC52" s="102">
        <f t="shared" si="44"/>
        <v>0</v>
      </c>
      <c r="HD52" s="102">
        <f t="shared" si="44"/>
        <v>0</v>
      </c>
      <c r="HE52" s="102">
        <f t="shared" si="44"/>
        <v>0</v>
      </c>
      <c r="HF52" s="102">
        <f t="shared" si="44"/>
        <v>0</v>
      </c>
      <c r="HG52" s="102">
        <f t="shared" si="44"/>
        <v>0</v>
      </c>
      <c r="HH52" s="102">
        <f t="shared" si="44"/>
        <v>0</v>
      </c>
      <c r="HI52" s="102">
        <f t="shared" si="44"/>
        <v>0</v>
      </c>
      <c r="HJ52" s="102">
        <f t="shared" si="44"/>
        <v>0</v>
      </c>
      <c r="HK52" s="102">
        <f t="shared" si="45"/>
        <v>0</v>
      </c>
      <c r="HL52" s="102">
        <f t="shared" si="45"/>
        <v>0</v>
      </c>
      <c r="HM52" s="102">
        <f t="shared" si="45"/>
        <v>0</v>
      </c>
      <c r="HN52" s="102">
        <f t="shared" si="45"/>
        <v>0</v>
      </c>
      <c r="HO52" s="102">
        <f t="shared" si="45"/>
        <v>0</v>
      </c>
      <c r="HP52" s="102">
        <f t="shared" si="45"/>
        <v>0</v>
      </c>
      <c r="HQ52" s="102">
        <f t="shared" si="45"/>
        <v>0</v>
      </c>
      <c r="HR52" s="102">
        <f t="shared" si="45"/>
        <v>0</v>
      </c>
      <c r="HS52" s="102">
        <f t="shared" si="45"/>
        <v>0</v>
      </c>
      <c r="HT52" s="102">
        <f t="shared" si="45"/>
        <v>0</v>
      </c>
      <c r="HU52" s="102">
        <f t="shared" si="46"/>
        <v>0</v>
      </c>
      <c r="HV52" s="102">
        <f t="shared" si="46"/>
        <v>0</v>
      </c>
      <c r="HW52" s="102">
        <f t="shared" si="46"/>
        <v>0</v>
      </c>
      <c r="HX52" s="102">
        <f t="shared" si="46"/>
        <v>0</v>
      </c>
      <c r="HY52" s="102">
        <f t="shared" si="46"/>
        <v>0</v>
      </c>
      <c r="HZ52" s="102">
        <f t="shared" si="46"/>
        <v>0</v>
      </c>
      <c r="IA52" s="102">
        <f t="shared" si="46"/>
        <v>0</v>
      </c>
      <c r="IB52" s="102">
        <f t="shared" si="46"/>
        <v>0</v>
      </c>
      <c r="IC52" s="102">
        <f t="shared" si="46"/>
        <v>0</v>
      </c>
      <c r="ID52" s="102">
        <f t="shared" si="46"/>
        <v>0</v>
      </c>
      <c r="IE52" s="102">
        <f t="shared" si="47"/>
        <v>0</v>
      </c>
      <c r="IF52" s="102">
        <f t="shared" si="47"/>
        <v>0</v>
      </c>
      <c r="IG52" s="102">
        <f t="shared" si="47"/>
        <v>0</v>
      </c>
      <c r="IH52" s="102">
        <f t="shared" si="47"/>
        <v>0</v>
      </c>
      <c r="II52" s="102">
        <f t="shared" si="47"/>
        <v>0</v>
      </c>
      <c r="IJ52" s="102">
        <f t="shared" si="47"/>
        <v>0</v>
      </c>
      <c r="IK52" s="102">
        <f t="shared" si="47"/>
        <v>0</v>
      </c>
      <c r="IL52" s="102">
        <f t="shared" si="47"/>
        <v>0</v>
      </c>
      <c r="IM52" s="102">
        <f t="shared" si="47"/>
        <v>0</v>
      </c>
      <c r="IN52" s="102">
        <f t="shared" si="47"/>
        <v>0</v>
      </c>
      <c r="IO52" s="102">
        <f t="shared" si="47"/>
        <v>0</v>
      </c>
      <c r="IP52" s="102">
        <f t="shared" si="47"/>
        <v>0</v>
      </c>
      <c r="IQ52" s="102">
        <f t="shared" si="47"/>
        <v>0</v>
      </c>
      <c r="IR52" s="102">
        <f t="shared" si="47"/>
        <v>0</v>
      </c>
      <c r="IS52" s="102">
        <f t="shared" si="47"/>
        <v>0</v>
      </c>
      <c r="IU52" s="99">
        <f>SUMIF('2021 Club Championship Crew'!$B$11:$B$14,$B52,'2021 Club Championship Crew'!$BN$11:$BN$14)</f>
        <v>0</v>
      </c>
      <c r="IV52" s="99">
        <f>SUMIF('2021 Club Championship Crew'!$B$11:$B$14,$B52,'2021 Club Championship Crew'!$BQ$11:$BQ$14)</f>
        <v>0</v>
      </c>
      <c r="IW52" s="99">
        <f>SUMIF('2021 Club Championship Crew'!$B$11:$B$14,$B52,'2021 Club Championship Crew'!$BT$11:$BT$14)</f>
        <v>0</v>
      </c>
      <c r="IX52" s="99">
        <f>SUMIF('2021 Club Championship Crew'!$B$11:$B$14,$B52,'2021 Club Championship Crew'!$BW$11:$BW$14)</f>
        <v>0</v>
      </c>
      <c r="IY52" s="99">
        <f>SUMIF('2021 Club Championship Crew'!$B$11:$B$14,$B52,'2021 Club Championship Crew'!$CC$11:$CC$14)</f>
        <v>0</v>
      </c>
    </row>
    <row r="53" spans="1:259" ht="15" customHeight="1" x14ac:dyDescent="0.2">
      <c r="A53" s="134"/>
      <c r="B53" s="103"/>
      <c r="C53" s="96">
        <f t="shared" si="39"/>
        <v>0</v>
      </c>
      <c r="D53" s="97">
        <f t="shared" si="40"/>
        <v>0</v>
      </c>
      <c r="E53" s="96">
        <f t="shared" si="55"/>
        <v>0</v>
      </c>
      <c r="F53" s="98">
        <f t="shared" si="56"/>
        <v>0</v>
      </c>
      <c r="G53" s="99">
        <f>SUMIF('Saturday Race 11-06-21'!$B$11:$B$24,$B53,'Saturday Race 11-06-21'!$BF$11:$BF$24)</f>
        <v>0</v>
      </c>
      <c r="H53" s="99">
        <f>SUMIF('Saturday Race 11-06-21'!$B$11:$B$24,$B53,'Saturday Race 11-06-21'!$BI$11:$BI$24)</f>
        <v>0</v>
      </c>
      <c r="I53" s="99">
        <f>SUMIF('Saturday Race 11-06-21'!$B$11:$B$24,$B53,'Saturday Race 11-06-21'!$BL$11:$BL$24)</f>
        <v>0</v>
      </c>
      <c r="J53" s="99">
        <f>SUMIF('Saturday Race 11-06-21'!$B$11:$B$24,$B53,'Saturday Race 11-06-21'!$BO$11:$BO$24)</f>
        <v>0</v>
      </c>
      <c r="K53" s="99">
        <f>SUMIF('Saturday Race 11-06-21'!$B$11:$B$24,$B53,'Saturday Race 11-06-21'!$BR$11:$BR$24)</f>
        <v>0</v>
      </c>
      <c r="L53" s="99">
        <f>SUMIF('Saturday Race 11-20-21'!$B$11:$B$24,$B53,'Saturday Race 11-20-21'!$BF$11:$BF$24)</f>
        <v>0</v>
      </c>
      <c r="M53" s="99">
        <f>SUMIF('Saturday Race 11-20-21'!$B$11:$B$24,$B53,'Saturday Race 11-20-21'!$BI$11:$BI$24)</f>
        <v>0</v>
      </c>
      <c r="N53" s="99">
        <f>SUMIF('Saturday Race 11-20-21'!$B$11:$B$24,$B53,'Saturday Race 11-20-21'!$BL$11:$BL$24)</f>
        <v>0</v>
      </c>
      <c r="O53" s="99">
        <f>SUMIF('Saturday Race 11-20-21'!$B$11:$B$24,$B53,'Saturday Race 11-20-21'!$BO$11:$BO$24)</f>
        <v>0</v>
      </c>
      <c r="P53" s="99">
        <f>SUMIF('Saturday Race 11-20-21'!$B$11:$B$24,$B53,'Saturday Race 11-20-21'!$BR$11:$BR$24)</f>
        <v>0</v>
      </c>
      <c r="Q53" s="99">
        <f>SUMIF('One Day 12-04-21 Scots'!$B$11:$B$24,$B53,'One Day 12-04-21 Scots'!$BF$11:$BF$24)</f>
        <v>0</v>
      </c>
      <c r="R53" s="99">
        <f>SUMIF('One Day 12-04-21 Scots'!$B$11:$B$24,$B53,'One Day 12-04-21 Scots'!$BI$11:$BI$24)</f>
        <v>0</v>
      </c>
      <c r="S53" s="99">
        <f>SUMIF('One Day 12-04-21 Scots'!$B$11:$B$24,$B53,'One Day 12-04-21 Scots'!$BL$11:$BL$24)</f>
        <v>0</v>
      </c>
      <c r="T53" s="99">
        <f>SUMIF('One Day 12-04-21 Scots'!$B$11:$B$24,$B53,'One Day 12-04-21 Scots'!$BO$11:$BO$24)</f>
        <v>0</v>
      </c>
      <c r="U53" s="99">
        <f>SUMIF('One Day 12-04-21 Scots'!$B$11:$B$24,$B53,'One Day 12-04-21 Scots'!$BR$11:$BR$24)</f>
        <v>0</v>
      </c>
      <c r="V53" s="99">
        <f>SUMIF('One Day 12-04-21 Thistles'!$B$11:$B$25,$B53,'One Day 12-04-21 Thistles'!$BF$11:$BF$25)</f>
        <v>0</v>
      </c>
      <c r="W53" s="99">
        <f>SUMIF('One Day 12-04-21 Thistles'!$B$11:$B$25,$B53,'One Day 12-04-21 Thistles'!$BI$11:$BI$25)</f>
        <v>0</v>
      </c>
      <c r="X53" s="99">
        <f>SUMIF('One Day 12-04-21 Thistles'!$B$11:$B$25,$B53,'One Day 12-04-21 Thistles'!$BL$11:$BL$25)</f>
        <v>0</v>
      </c>
      <c r="Y53" s="99">
        <f>SUMIF('One Day 12-04-21 Thistles'!$B$11:$B$25,$B53,'One Day 12-04-21 Thistles'!$BO$11:$BO$25)</f>
        <v>0</v>
      </c>
      <c r="Z53" s="99">
        <f>SUMIF('One Day 12-04-21 Thistles'!$B$11:$B$25,$B53,'One Day 12-04-21 Thistles'!$BR$11:$BR$25)</f>
        <v>0</v>
      </c>
      <c r="AA53" s="99">
        <f>SUMIF('Saturday Race 1-08-22'!$B$11:$B$20,$B53,'Saturday Race 1-08-22'!$BF$11:$BF$20)</f>
        <v>0</v>
      </c>
      <c r="AB53" s="99">
        <f>SUMIF('Saturday Race 1-08-22'!$B$11:$B$20,$B53,'Saturday Race 1-08-22'!$BI$11:$BI$20)</f>
        <v>0</v>
      </c>
      <c r="AC53" s="99">
        <f>SUMIF('Saturday Race 1-08-22'!$B$11:$B$20,$B53,'Saturday Race 1-08-22'!$BL$11:$BL$20)</f>
        <v>0</v>
      </c>
      <c r="AD53" s="99">
        <f>SUMIF('Saturday Race 1-08-22'!$B$11:$B$20,$B53,'Saturday Race 1-08-22'!$BO$11:$BO$20)</f>
        <v>0</v>
      </c>
      <c r="AE53" s="99">
        <f>SUMIF('Saturday Race 1-08-22'!$B$11:$B$20,$B53,'Saturday Race 1-08-22'!$BR$11:$BR$20)</f>
        <v>0</v>
      </c>
      <c r="AF53" s="99">
        <f>SUMIF('Saturday Race 1-22-22'!$B$11:$B$20,$B53,'Saturday Race 1-22-22'!$BF$11:$BF$20)</f>
        <v>0</v>
      </c>
      <c r="AG53" s="99">
        <f>SUMIF('Saturday Race 1-22-22'!$B$11:$B$20,$B53,'Saturday Race 1-22-22'!$BI$11:$BI$20)</f>
        <v>0</v>
      </c>
      <c r="AH53" s="99">
        <f>SUMIF('Saturday Race 1-22-22'!$B$11:$B$20,$B53,'Saturday Race 1-22-22'!$BL$11:$BL$20)</f>
        <v>0</v>
      </c>
      <c r="AI53" s="99">
        <f>SUMIF('Saturday Race 1-22-22'!$B$11:$B$20,$B53,'Saturday Race 1-22-22'!$BO$11:$BO$20)</f>
        <v>0</v>
      </c>
      <c r="AJ53" s="99">
        <f>SUMIF('Saturday Race 1-22-22'!$B$11:$B$20,$B53,'Saturday Race 1-22-22'!$BR$11:$BR$20)</f>
        <v>0</v>
      </c>
      <c r="AK53" s="99">
        <f>SUMIF('Sunday Race 2-6-22'!$B$11:$B$20,$B53,'Sunday Race 2-6-22'!$BF$11:$BF$20)</f>
        <v>0</v>
      </c>
      <c r="AL53" s="99">
        <f>SUMIF('Sunday Race 2-6-22'!$B$11:$B$20,$B53,'Sunday Race 2-6-22'!$BI$11:$BI$20)</f>
        <v>0</v>
      </c>
      <c r="AM53" s="99">
        <f>SUMIF('Sunday Race 2-6-22'!$B$11:$B$20,$B53,'Sunday Race 2-6-22'!$BL$11:$BL$20)</f>
        <v>0</v>
      </c>
      <c r="AN53" s="99">
        <f>SUMIF('Sunday Race 2-6-22'!$B$11:$B$20,$B53,'Sunday Race 2-6-22'!$BO$11:$BO$20)</f>
        <v>0</v>
      </c>
      <c r="AO53" s="99">
        <f>SUMIF('Sunday Race 2-6-22'!$B$11:$B$20,$B53,'Sunday Race 2-6-22'!$BR$11:$BR$20)</f>
        <v>0</v>
      </c>
      <c r="AP53" s="99">
        <f>SUMIF('Chili One Day 2-12-22 Scots'!$B$11:$B$20,$B53,'Chili One Day 2-12-22 Scots'!$BF$11:$BF$20)</f>
        <v>0</v>
      </c>
      <c r="AQ53" s="99">
        <f>SUMIF('Chili One Day 2-12-22 Scots'!$B$11:$B$20,$B53,'Chili One Day 2-12-22 Scots'!$BI$11:$BI$20)</f>
        <v>0</v>
      </c>
      <c r="AR53" s="99">
        <f>SUMIF('Chili One Day 2-12-22 Scots'!$B$11:$B$20,$B53,'Chili One Day 2-12-22 Scots'!$BL$11:$BL$20)</f>
        <v>0</v>
      </c>
      <c r="AS53" s="99">
        <f>SUMIF('Chili One Day 2-12-22 Scots'!$B$11:$B$20,$B53,'Chili One Day 2-12-22 Scots'!$BO$11:$BO$20)</f>
        <v>0</v>
      </c>
      <c r="AT53" s="99">
        <f>SUMIF('Chili One Day 2-12-22 Scots'!$B$11:$B$20,$B53,'Chili One Day 2-12-22 Scots'!$BR$11:$BR$20)</f>
        <v>0</v>
      </c>
      <c r="AU53" s="99">
        <f>SUMIF('Chili One Day 2-12-22 Thistles'!$B$11:$B$20,$B53,'Chili One Day 2-12-22 Thistles'!$BF$11:$BF$20)</f>
        <v>0</v>
      </c>
      <c r="AV53" s="99">
        <f>SUMIF('Chili One Day 2-12-22 Thistles'!$B$11:$B$20,$B53,'Chili One Day 2-12-22 Thistles'!$BI$11:$BI$20)</f>
        <v>0</v>
      </c>
      <c r="AW53" s="99">
        <f>SUMIF('Chili One Day 2-12-22 Thistles'!$B$11:$B$20,$B53,'Chili One Day 2-12-22 Thistles'!$BL$11:$BL$20)</f>
        <v>0</v>
      </c>
      <c r="AX53" s="99">
        <f>SUMIF('Chili One Day 2-12-22 Thistles'!$B$11:$B$20,$B53,'Chili One Day 2-12-22 Thistles'!$BO$11:$BO$20)</f>
        <v>0</v>
      </c>
      <c r="AY53" s="99">
        <f>SUMIF('Chili One Day 2-12-22 Thistles'!$B$11:$B$20,$B53,'Chili One Day 2-12-22 Thistles'!$BR$11:$BR$20)</f>
        <v>0</v>
      </c>
      <c r="AZ53" s="99">
        <f>SUMIF('Sunday Race 2-20-22'!$B$11:$B$20,$B53,'Sunday Race 2-20-22'!$BF$11:$BF$20)</f>
        <v>0</v>
      </c>
      <c r="BA53" s="99">
        <f>SUMIF('Sunday Race 2-20-22'!$B$11:$B$20,$B53,'Sunday Race 2-20-22'!$BI$11:$BI$20)</f>
        <v>0</v>
      </c>
      <c r="BB53" s="99">
        <f>SUMIF('Sunday Race 2-20-22'!$B$11:$B$20,$B53,'Sunday Race 2-20-22'!$BL$11:$BL$20)</f>
        <v>0</v>
      </c>
      <c r="BC53" s="99">
        <f>SUMIF('Sunday Race 2-20-22'!$B$11:$B$20,$B53,'Sunday Race 2-20-22'!$BO$11:$BO$20)</f>
        <v>0</v>
      </c>
      <c r="BD53" s="99">
        <f>SUMIF('Sunday Race 2-20-22'!$B$11:$B$20,$B53,'Sunday Race 2-20-22'!$BR$11:$BR$20)</f>
        <v>0</v>
      </c>
      <c r="BE53" s="99">
        <f>SUMIF('Sunday Race 2-27-22'!$B$11:$B$20,$B53,'Sunday Race 2-27-22'!$BF$11:$BF$20)</f>
        <v>0</v>
      </c>
      <c r="BF53" s="99">
        <f>SUMIF('Sunday Race 2-27-22'!$B$11:$B$20,$B53,'Sunday Race 2-27-22'!$BI$11:$BI$20)</f>
        <v>0</v>
      </c>
      <c r="BG53" s="99">
        <f>SUMIF('Sunday Race 2-27-22'!$B$11:$B$20,$B53,'Sunday Race 2-27-22'!$BL$11:$BL$20)</f>
        <v>0</v>
      </c>
      <c r="BH53" s="99">
        <f>SUMIF('Sunday Race 2-27-22'!$B$11:$B$20,$B53,'Sunday Race 2-27-22'!$BO$11:$BO$20)</f>
        <v>0</v>
      </c>
      <c r="BI53" s="99">
        <f>SUMIF('Sunday Race 2-27-22'!$B$11:$B$20,$B53,'Sunday Race 2-27-22'!$BR$11:$BR$20)</f>
        <v>0</v>
      </c>
      <c r="BJ53" s="99">
        <f>SUMIF('Sunday Race 3-13-22'!$B$11:$B$21,$B53,'Sunday Race 3-13-22'!$BF$11:$BF$21)</f>
        <v>0</v>
      </c>
      <c r="BK53" s="99">
        <f>SUMIF('Sunday Race 3-13-22'!$B$11:$B$21,$B53,'Sunday Race 3-13-22'!$BI$11:$BI$21)</f>
        <v>0</v>
      </c>
      <c r="BL53" s="99">
        <f>SUMIF('Sunday Race 3-13-22'!$B$11:$B$21,$B53,'Sunday Race 3-13-22'!$BL$11:$BL$21)</f>
        <v>0</v>
      </c>
      <c r="BM53" s="99">
        <f>SUMIF('Sunday Race 3-13-22'!$B$11:$B$21,$B53,'Sunday Race 3-13-22'!$BO$11:$BO$21)</f>
        <v>0</v>
      </c>
      <c r="BN53" s="99">
        <f>SUMIF('Sunday Race 3-13-22'!$B$11:$B$21,$B53,'Sunday Race 3-13-22'!$BR$11:$BR$21)</f>
        <v>0</v>
      </c>
      <c r="BO53" s="99">
        <f>SUMIF('Saturday Race 3-19-22'!$B$11:$B$26,$B53,'Saturday Race 3-19-22'!$BF$11:$BF$26)</f>
        <v>0</v>
      </c>
      <c r="BP53" s="99">
        <f>SUMIF('Saturday Race 3-19-22'!$B$11:$B$26,$B53,'Saturday Race 3-19-22'!$BI$11:$BI$26)</f>
        <v>0</v>
      </c>
      <c r="BQ53" s="99">
        <f>SUMIF('Saturday Race 3-19-22'!$B$11:$B$26,$B53,'Saturday Race 3-19-22'!$BL$11:$BL$26)</f>
        <v>0</v>
      </c>
      <c r="BR53" s="99">
        <f>SUMIF('Saturday Race 3-19-22'!$B$11:$B$26,$B53,'Saturday Race 3-19-22'!$BO$11:$BO$26)</f>
        <v>0</v>
      </c>
      <c r="BS53" s="99">
        <f>SUMIF('Saturday Race 3-19-22'!$B$11:$B$26,$B53,'Saturday Race 3-19-22'!$BR$11:$BR$26)</f>
        <v>0</v>
      </c>
      <c r="BT53" s="99">
        <f>SUMIF('Sunday Races 4-10-22'!$B$11:$B$26,$B53,'Sunday Races 4-10-22'!$BF$11:$BF$26)</f>
        <v>0</v>
      </c>
      <c r="BU53" s="99">
        <f>SUMIF('Sunday Races 4-10-22'!$B$11:$B$26,$B53,'Sunday Races 4-10-22'!$BI$11:$BI$26)</f>
        <v>0</v>
      </c>
      <c r="BV53" s="99">
        <f>SUMIF('Sunday Races 4-10-22'!$B$11:$B$26,$B53,'Sunday Races 4-10-22'!$BL$11:$BL$26)</f>
        <v>0</v>
      </c>
      <c r="BW53" s="99">
        <f>SUMIF('Sunday Races 4-10-22'!$B$11:$B$26,$B53,'Sunday Races 4-10-22'!$BO$11:$BO$26)</f>
        <v>0</v>
      </c>
      <c r="BX53" s="99">
        <f>SUMIF('Sunday Races 4-10-22'!$B$11:$B$26,$B53,'Sunday Races 4-10-22'!$BR$11:$BR$26)</f>
        <v>0</v>
      </c>
      <c r="BY53" s="99">
        <f>SUMIF('Easter One Day 4-16-22 FS'!$B$11:$B$26,$B53,'Easter One Day 4-16-22 FS'!$BF$11:$BF$26)</f>
        <v>0</v>
      </c>
      <c r="BZ53" s="99">
        <f>SUMIF('Easter One Day 4-16-22 FS'!$B$11:$B$26,$B53,'Easter One Day 4-16-22 FS'!$BI$11:$BI$26)</f>
        <v>0</v>
      </c>
      <c r="CA53" s="99">
        <f>SUMIF('Easter One Day 4-16-22 FS'!$B$11:$B$26,$B53,'Easter One Day 4-16-22 FS'!$BL$11:$BL$26)</f>
        <v>0</v>
      </c>
      <c r="CB53" s="99">
        <f>SUMIF('Easter One Day 4-16-22 FS'!$B$11:$B$26,$B53,'Easter One Day 4-16-22 FS'!$BO$11:$BO$26)</f>
        <v>0</v>
      </c>
      <c r="CC53" s="99">
        <f>SUMIF('Easter One Day 4-16-22 FS'!$B$11:$B$26,$B53,'Easter One Day 4-16-22 FS'!$BR$11:$BR$26)</f>
        <v>0</v>
      </c>
      <c r="CD53" s="99">
        <f>SUMIF('Easter One Day 4-16-22 TH'!$B$11:$B$26,$B53,'Easter One Day 4-16-22 TH'!$BF$11:$BF$26)</f>
        <v>0</v>
      </c>
      <c r="CE53" s="99">
        <f>SUMIF('Easter One Day 4-16-22 TH'!$B$11:$B$26,$B53,'Easter One Day 4-16-22 TH'!$BI$11:$BI$26)</f>
        <v>0</v>
      </c>
      <c r="CF53" s="99">
        <f>SUMIF('Easter One Day 4-16-22 TH'!$B$11:$B$26,$B53,'Easter One Day 4-16-22 TH'!$BL$11:$BL$26)</f>
        <v>0</v>
      </c>
      <c r="CG53" s="99">
        <f>SUMIF('Easter One Day 4-16-22 TH'!$B$11:$B$26,$B53,'Easter One Day 4-16-22 TH'!$BO$11:$BO$26)</f>
        <v>0</v>
      </c>
      <c r="CH53" s="99">
        <f>SUMIF('Easter One Day 4-16-22 TH'!$B$11:$B$26,$B53,'Easter One Day 4-16-22 TH'!$BR$11:$BR$26)</f>
        <v>0</v>
      </c>
      <c r="CI53" s="99">
        <f>SUMIF('Sunday Races 5-1-22'!$B$11:$B$28,$B53,'Sunday Races 5-1-22'!$BF$11:$BF$28)</f>
        <v>0</v>
      </c>
      <c r="CJ53" s="99">
        <f>SUMIF('Sunday Races 5-1-22'!$B$11:$B$28,$B53,'Sunday Races 5-1-22'!$BI$11:$BI$28)</f>
        <v>0</v>
      </c>
      <c r="CK53" s="99">
        <f>SUMIF('Sunday Races 5-1-22'!$B$11:$B$28,$B53,'Sunday Races 5-1-22'!$BL$11:$BL$28)</f>
        <v>0</v>
      </c>
      <c r="CL53" s="99">
        <f>SUMIF('Sunday Races 5-1-22'!$B$11:$B$28,$B53,'Sunday Races 5-1-22'!$BO$11:$BO$28)</f>
        <v>0</v>
      </c>
      <c r="CM53" s="99">
        <f>SUMIF('Sunday Races 5-1-22'!$B$11:$B$28,$B53,'Sunday Races 5-1-22'!$BR$11:$BR$28)</f>
        <v>0</v>
      </c>
      <c r="CN53" s="99">
        <f>SUMIF('Long Distance Race 5-7-22'!$B$11:$B$27,$B53,'Long Distance Race 5-7-22'!$BF$11:$BF$27)</f>
        <v>0</v>
      </c>
      <c r="CO53" s="99">
        <f>SUMIF('Long Distance Race 5-7-22'!$B$11:$B$27,$B53,'Long Distance Race 5-7-22'!$BI$11:$BI$27)</f>
        <v>0</v>
      </c>
      <c r="CP53" s="99">
        <f>SUMIF('Long Distance Race 5-7-22'!$B$11:$B$27,$B53,'Long Distance Race 5-7-22'!$BL$11:$BL$27)</f>
        <v>0</v>
      </c>
      <c r="CQ53" s="99">
        <f>SUMIF('Long Distance Race 5-7-22'!$B$11:$B$27,$B53,'Long Distance Race 5-7-22'!$BO$11:$BO$27)</f>
        <v>0</v>
      </c>
      <c r="CR53" s="99">
        <f>SUMIF('Long Distance Race 5-7-22'!$B$11:$B$27,$B53,'Long Distance Race 5-7-22'!$BR$11:$BR$27)</f>
        <v>0</v>
      </c>
      <c r="CS53" s="99">
        <f>SUMIF('Memorial Day Regatta 5-28-22 Op'!$B$11:$B$27,$B53,'Memorial Day Regatta 5-28-22 Op'!$BF$11:$BF$27)</f>
        <v>0</v>
      </c>
      <c r="CT53" s="99">
        <f>SUMIF('Memorial Day Regatta 5-28-22 Op'!$B$11:$B$27,$B53,'Memorial Day Regatta 5-28-22 Op'!$BI$11:$BI$27)</f>
        <v>0</v>
      </c>
      <c r="CU53" s="99">
        <f>SUMIF('Memorial Day Regatta 5-28-22 Op'!$B$11:$B$27,$B53,'Memorial Day Regatta 5-28-22 Op'!$BL$11:$BL$27)</f>
        <v>0</v>
      </c>
      <c r="CV53" s="99">
        <f>SUMIF('Memorial Day Regatta 5-28-22 Op'!$B$11:$B$27,$B53,'Memorial Day Regatta 5-28-22 Op'!$BO$11:$BO$27)</f>
        <v>0</v>
      </c>
      <c r="CW53" s="99">
        <f>SUMIF('Memorial Day Regatta 5-28-22 Op'!$B$11:$B$27,$B53,'Memorial Day Regatta 5-28-22 Op'!$BR$11:$BR$27)</f>
        <v>0</v>
      </c>
      <c r="CX53" s="99">
        <f>SUMIF('Sunday Races 6-5-22'!$B$11:$B$28,$B53,'Sunday Races 6-5-22'!$BF$11:$BF$28)</f>
        <v>0</v>
      </c>
      <c r="CY53" s="99">
        <f>SUMIF('Sunday Races 6-5-22'!$B$11:$B$28,$B53,'Sunday Races 6-5-22'!$BI$11:$BI$28)</f>
        <v>0</v>
      </c>
      <c r="CZ53" s="99">
        <f>SUMIF('Sunday Races 6-5-22'!$B$11:$B$28,$B53,'Sunday Races 6-5-22'!$BL$11:$BL$28)</f>
        <v>0</v>
      </c>
      <c r="DA53" s="99">
        <f>SUMIF('Sunday Races 6-5-22'!$B$11:$B$28,$B53,'Sunday Races 6-5-22'!$BO$11:$BO$28)</f>
        <v>0</v>
      </c>
      <c r="DB53" s="99">
        <f>SUMIF('Sunday Races 6-5-22'!$B$11:$B$28,$B53,'Sunday Races 6-5-22'!$BR$11:$BR$28)</f>
        <v>0</v>
      </c>
      <c r="DC53" s="99">
        <f>SUMIF('Sunday Races 6-12-22'!$B$11:$B$24,$B53,'Sunday Races 6-12-22'!$BF$11:$BF$24)</f>
        <v>0</v>
      </c>
      <c r="DD53" s="99">
        <f>SUMIF('Sunday Races 6-12-22'!$B$11:$B$24,$B53,'Sunday Races 6-12-22'!$BI$11:$BI$24)</f>
        <v>0</v>
      </c>
      <c r="DE53" s="99">
        <f>SUMIF('Sunday Races 6-12-22'!$B$11:$B$24,$B53,'Sunday Races 6-12-22'!$BL$11:$BL$24)</f>
        <v>0</v>
      </c>
      <c r="DF53" s="99">
        <f>SUMIF('Sunday Races 6-12-22'!$B$11:$B$24,$B53,'Sunday Races 6-12-22'!$BO$11:$BO$24)</f>
        <v>0</v>
      </c>
      <c r="DG53" s="99">
        <f>SUMIF('Sunday Races 6-12-22'!$B$11:$B$24,$B53,'Sunday Races 6-12-22'!$BR$11:$BR$24)</f>
        <v>0</v>
      </c>
      <c r="DH53" s="99">
        <f>SUMIF('Saturday Races 6-18-22'!$B$11:$B$24,$B53,'Saturday Races 6-18-22'!$BF$11:$BF$24)</f>
        <v>0</v>
      </c>
      <c r="DI53" s="99">
        <f>SUMIF('Saturday Races 6-18-22'!$B$11:$B$24,$B53,'Saturday Races 6-18-22'!$BI$11:$BI$24)</f>
        <v>0</v>
      </c>
      <c r="DJ53" s="99">
        <f>SUMIF('Saturday Races 6-18-22'!$B$11:$B$24,$B53,'Saturday Races 6-18-22'!$BL$11:$BL$24)</f>
        <v>0</v>
      </c>
      <c r="DK53" s="99">
        <f>SUMIF('Saturday Races 6-18-22'!$B$11:$B$24,$B53,'Saturday Races 6-18-22'!$BO$11:$BO$24)</f>
        <v>0</v>
      </c>
      <c r="DL53" s="99">
        <f>SUMIF('Saturday Races 6-18-22'!$B$11:$B$24,$B53,'Saturday Races 6-18-22'!$BR$11:$BR$24)</f>
        <v>0</v>
      </c>
      <c r="DM53" s="99">
        <f>SUMIF('Caldwell Cup 6-25-22 TH'!$B$11:$B$25,$B53,'Caldwell Cup 6-25-22 TH'!$BF$11:$BF$25)</f>
        <v>0</v>
      </c>
      <c r="DN53" s="99">
        <f>SUMIF('Caldwell Cup 6-25-22 TH'!$B$11:$B$25,$B53,'Caldwell Cup 6-25-22 TH'!$BI$11:$BI$25)</f>
        <v>0</v>
      </c>
      <c r="DO53" s="99">
        <f>SUMIF('Caldwell Cup 6-25-22 TH'!$B$11:$B$25,$B53,'Caldwell Cup 6-25-22 TH'!$BL$11:$BL$25)</f>
        <v>0</v>
      </c>
      <c r="DP53" s="99">
        <f>SUMIF('Caldwell Cup 6-25-22 TH'!$B$11:$B$25,$B53,'Caldwell Cup 6-25-22 TH'!$BO$11:$BO$25)</f>
        <v>0</v>
      </c>
      <c r="DQ53" s="99">
        <f>SUMIF('Caldwell Cup 6-25-22 TH'!$B$11:$B$25,$B53,'Caldwell Cup 6-25-22 TH'!$BR$11:$BR$25)</f>
        <v>0</v>
      </c>
      <c r="DR53" s="99">
        <f>SUMIF('Caldwell Cup 6-25-22 FS'!$B$11:$B$18,$B53,'Caldwell Cup 6-25-22 FS'!$BF$11:$BF$18)</f>
        <v>0</v>
      </c>
      <c r="DS53" s="99">
        <f>SUMIF('Caldwell Cup 6-25-22 FS'!$B$11:$B$18,$B53,'Caldwell Cup 6-25-22 FS'!$BI$11:$BI$18)</f>
        <v>0</v>
      </c>
      <c r="DT53" s="99">
        <f>SUMIF('Caldwell Cup 6-25-22 FS'!$B$11:$B$18,$B53,'Caldwell Cup 6-25-22 FS'!$BL$11:$BL$18)</f>
        <v>0</v>
      </c>
      <c r="DU53" s="99">
        <f>SUMIF('Caldwell Cup 6-25-22 FS'!$B$11:$B$18,$B53,'Caldwell Cup 6-25-22 FS'!$BO$11:$BO$18)</f>
        <v>0</v>
      </c>
      <c r="DV53" s="99">
        <f>SUMIF('Caldwell Cup 6-25-22 FS'!$B$11:$B$18,$B53,'Caldwell Cup 6-25-22 FS'!$BR$11:$BR$18)</f>
        <v>0</v>
      </c>
      <c r="DW53" s="99">
        <f>SUMIF('Sunday Races 7-3-22'!$B$11:$B$25,$B53,'Sunday Races 7-3-22'!$BF$11:$BF$25)</f>
        <v>0</v>
      </c>
      <c r="DX53" s="99">
        <f>SUMIF('Sunday Races 7-3-22'!$B$11:$B$25,$B53,'Sunday Races 7-3-22'!$BI$11:$BI$25)</f>
        <v>0</v>
      </c>
      <c r="DY53" s="99">
        <f>SUMIF('Sunday Races 7-3-22'!$B$11:$B$25,$B53,'Sunday Races 7-3-22'!$BL$11:$BL$25)</f>
        <v>0</v>
      </c>
      <c r="DZ53" s="99">
        <f>SUMIF('Sunday Races 7-3-22'!$B$11:$B$25,$B53,'Sunday Races 7-3-22'!$BO$11:$BO$25)</f>
        <v>0</v>
      </c>
      <c r="EA53" s="99">
        <f>SUMIF('Sunday Races 7-3-22'!$B$11:$B$25,$B53,'Sunday Races 7-3-22'!$BR$11:$BR$25)</f>
        <v>0</v>
      </c>
      <c r="EB53" s="99">
        <f>SUMIF('Sunday Races 7-31-22'!$B$11:$B$25,$B53,'Sunday Races 7-31-22'!$BF$11:$BF$25)</f>
        <v>0</v>
      </c>
      <c r="EC53" s="99">
        <f>SUMIF('Sunday Races 7-31-22'!$B$11:$B$25,$B53,'Sunday Races 7-31-22'!$BI$11:$BI$25)</f>
        <v>0</v>
      </c>
      <c r="ED53" s="99">
        <f>SUMIF('Sunday Races 7-31-22'!$B$11:$B$25,$B53,'Sunday Races 7-31-22'!$BL$11:$BL$25)</f>
        <v>0</v>
      </c>
      <c r="EE53" s="99">
        <f>SUMIF('Sunday Races 7-31-22'!$B$11:$B$25,$B53,'Sunday Races 7-31-22'!$BO$11:$BO$25)</f>
        <v>0</v>
      </c>
      <c r="EF53" s="99">
        <f>SUMIF('Sunday Races 7-31-22'!$B$11:$B$25,$B53,'Sunday Races 7-31-22'!$BR$11:$BR$25)</f>
        <v>0</v>
      </c>
      <c r="EG53" s="99">
        <f>SUMIF('Sunday Races 8-14-22'!$B$11:$B$25,$B53,'Sunday Races 8-14-22'!$BF$11:$BF$25)</f>
        <v>0</v>
      </c>
      <c r="EH53" s="99">
        <f>SUMIF('Sunday Races 8-14-22'!$B$11:$B$25,$B53,'Sunday Races 8-14-22'!$BI$11:$BI$25)</f>
        <v>0</v>
      </c>
      <c r="EI53" s="99">
        <f>SUMIF('Sunday Races 8-14-22'!$B$11:$B$25,$B53,'Sunday Races 8-14-22'!$BL$11:$BL$25)</f>
        <v>0</v>
      </c>
      <c r="EJ53" s="99">
        <f>SUMIF('Sunday Races 8-14-22'!$B$11:$B$25,$B53,'Sunday Races 8-14-22'!$BO$11:$BO$25)</f>
        <v>0</v>
      </c>
      <c r="EK53" s="99">
        <f>SUMIF('Sunday Races 8-14-22'!$B$11:$B$25,$B53,'Sunday Races 8-14-22'!$BR$11:$BR$25)</f>
        <v>0</v>
      </c>
      <c r="EL53" s="99">
        <f>SUMIF('Saturday Races 8-20-22'!$B$11:$B$25,$B53,'Saturday Races 8-20-22'!$BF$11:$BF$25)</f>
        <v>0</v>
      </c>
      <c r="EM53" s="99">
        <f>SUMIF('Saturday Races 8-20-22'!$B$11:$B$25,$B53,'Saturday Races 8-20-22'!$BI$11:$BI$25)</f>
        <v>0</v>
      </c>
      <c r="EN53" s="99">
        <f>SUMIF('Saturday Races 8-20-22'!$B$11:$B$25,$B53,'Saturday Races 8-20-22'!$BL$11:$BL$25)</f>
        <v>0</v>
      </c>
      <c r="EO53" s="99">
        <f>SUMIF('Saturday Races 8-20-22'!$B$11:$B$25,$B53,'Saturday Races 8-20-22'!$BO$11:$BO$25)</f>
        <v>0</v>
      </c>
      <c r="EP53" s="99">
        <f>SUMIF('Saturday Races 8-20-22'!$B$11:$B$25,$B53,'Saturday Races 8-20-22'!$BR$11:$BR$25)</f>
        <v>0</v>
      </c>
      <c r="EQ53" s="99">
        <f>SUMIF('Sunday Races 9-11-22'!$B$11:$B$20,$B53,'Sunday Races 9-11-22'!$BF$11:$BF$20)</f>
        <v>0</v>
      </c>
      <c r="ER53" s="99">
        <f>SUMIF('Sunday Races 9-11-22'!$B$11:$B$20,$B53,'Sunday Races 9-11-22'!$BI$11:$BI$20)</f>
        <v>0</v>
      </c>
      <c r="ES53" s="99">
        <f>SUMIF('Sunday Races 9-11-22'!$B$11:$B$20,$B53,'Sunday Races 9-11-22'!$BL$11:$BL$20)</f>
        <v>0</v>
      </c>
      <c r="ET53" s="99">
        <f>SUMIF('Sunday Races 9-11-22'!$B$11:$B$20,$B53,'Sunday Races 9-11-22'!$BO$11:$BO$20)</f>
        <v>0</v>
      </c>
      <c r="EU53" s="99">
        <f>SUMIF('Sunday Races 9-11-22'!$B$11:$B$20,$B53,'Sunday Races 9-11-22'!$BR$11:$BR$20)</f>
        <v>0</v>
      </c>
      <c r="EV53" s="99">
        <f>SUMIF('2022-09-17 Leukemia Cup TH'!$B$11:$B$26,$B53,'2022-09-17 Leukemia Cup TH'!$BF$11:$BF$26)</f>
        <v>0</v>
      </c>
      <c r="EW53" s="99">
        <f>SUMIF('2022-09-17 Leukemia Cup TH'!$B$11:$B$26,$B53,'2022-09-17 Leukemia Cup TH'!$BI$11:$BI$26)</f>
        <v>0</v>
      </c>
      <c r="EX53" s="99">
        <f>SUMIF('2022-09-17 Leukemia Cup TH'!$B$11:$B$26,$B53,'2022-09-17 Leukemia Cup TH'!$BL$11:$BL$26)</f>
        <v>0</v>
      </c>
      <c r="EY53" s="99">
        <f>SUMIF('2022-09-17 Leukemia Cup TH'!$B$11:$B$26,$B53,'2022-09-17 Leukemia Cup TH'!$BO$11:$BO$26)</f>
        <v>0</v>
      </c>
      <c r="EZ53" s="99">
        <f>SUMIF('2022-09-17 Leukemia Cup TH'!$B$11:$B$26,$B53,'2022-09-17 Leukemia Cup TH'!$BR$11:$BR$26)</f>
        <v>0</v>
      </c>
      <c r="FA53" s="99">
        <f>SUMIF('Smith-Berry LDR 9-24-22'!$B$11:$B$28,$B53,'Smith-Berry LDR 9-24-22'!$BF$11:$BF$28)</f>
        <v>0</v>
      </c>
      <c r="FB53" s="99">
        <f>SUMIF('Smith-Berry LDR 9-24-22'!$B$11:$B$28,$B53,'Smith-Berry LDR 9-24-22'!$BI$11:$BI$28)</f>
        <v>0</v>
      </c>
      <c r="FC53" s="99">
        <f>SUMIF('Smith-Berry LDR 9-24-22'!$B$11:$B$28,$B53,'Smith-Berry LDR 9-24-22'!$BL$11:$BL$28)</f>
        <v>0</v>
      </c>
      <c r="FD53" s="99">
        <f>SUMIF('Smith-Berry LDR 9-24-22'!$B$11:$B$28,$B53,'Smith-Berry LDR 9-24-22'!$BO$11:$BO$28)</f>
        <v>0</v>
      </c>
      <c r="FE53" s="99">
        <f>SUMIF('Smith-Berry LDR 9-24-22'!$B$11:$B$28,$B53,'Smith-Berry LDR 9-24-22'!$BR$11:$BR$28)</f>
        <v>0</v>
      </c>
      <c r="FF53" s="99">
        <f>SUMIF('Sunday Races 10-9-22'!$B$11:$B$15,$B53,'Sunday Races 10-9-22'!$BF$11:$BF$15)</f>
        <v>0</v>
      </c>
      <c r="FG53" s="99">
        <f>SUMIF('Sunday Races 10-9-22'!$B$11:$B$15,$B53,'Sunday Races 10-9-22'!$BI$11:$BI$15)</f>
        <v>0</v>
      </c>
      <c r="FH53" s="99">
        <f>SUMIF('Sunday Races 10-9-22'!$B$11:$B$15,$B53,'Sunday Races 10-9-22'!$BL$11:$BL$15)</f>
        <v>0</v>
      </c>
      <c r="FI53" s="99">
        <f>SUMIF('Sunday Races 10-9-22'!$B$11:$B$15,$B53,'Sunday Races 10-9-22'!$BO$11:$BO$15)</f>
        <v>0</v>
      </c>
      <c r="FJ53" s="99">
        <f>SUMIF('Sunday Races 10-9-22'!$B$11:$B$15,$B53,'Sunday Races 10-9-22'!$BR$11:$BR$15)</f>
        <v>0</v>
      </c>
      <c r="FK53" s="99">
        <f>SUMIF('Great Pumpkin Regatta 10-15-22'!$B$11:$B$53,$B53,'Great Pumpkin Regatta 10-15-22'!$BF$11:$BF$53)</f>
        <v>0</v>
      </c>
      <c r="FL53" s="99">
        <f>SUMIF('Great Pumpkin Regatta 10-15-22'!$B$11:$B$53,$B53,'Great Pumpkin Regatta 10-15-22'!$BI$11:$BI$53)</f>
        <v>0</v>
      </c>
      <c r="FM53" s="99">
        <f>SUMIF('Great Pumpkin Regatta 10-15-22'!$B$11:$B$53,$B53,'Great Pumpkin Regatta 10-15-22'!$BL$11:$BL$53)</f>
        <v>0</v>
      </c>
      <c r="FN53" s="99">
        <f>SUMIF('Great Pumpkin Regatta 10-15-22'!$B$11:$B$53,$B53,'Great Pumpkin Regatta 10-15-22'!$BO$11:$BO$53)</f>
        <v>0</v>
      </c>
      <c r="FO53" s="99">
        <f>SUMIF('Great Pumpkin Regatta 10-15-22'!$B$11:$B$53,$B53,'Great Pumpkin Regatta 10-15-22'!$BR$11:$BR$53)</f>
        <v>0</v>
      </c>
      <c r="FP53" s="99">
        <f>SUMIF('Sunday Races 10-23-22'!$B$11:$B$16,$B53,'Sunday Races 10-23-22'!$BF$11:$BF$16)</f>
        <v>0</v>
      </c>
      <c r="FQ53" s="99">
        <f>SUMIF('Sunday Races 10-23-22'!$B$11:$B$16,$B53,'Sunday Races 10-23-22'!$BI$11:$BI$16)</f>
        <v>0</v>
      </c>
      <c r="FR53" s="99">
        <f>SUMIF('Sunday Races 10-23-22'!$B$11:$B$16,$B53,'Sunday Races 10-23-22'!$BL$11:$BL$16)</f>
        <v>0</v>
      </c>
      <c r="FS53" s="99">
        <f>SUMIF('Sunday Races 10-23-22'!$B$11:$B$16,$B53,'Sunday Races 10-23-22'!$BO$11:$BO$16)</f>
        <v>0</v>
      </c>
      <c r="FT53" s="99">
        <f>SUMIF('Sunday Races 10-23-22'!$B$11:$B$16,$B53,'Sunday Races 10-23-22'!$BR$11:$BR$16)</f>
        <v>0</v>
      </c>
      <c r="FU53" s="100"/>
      <c r="FV53" s="101"/>
      <c r="FW53" s="102">
        <f t="shared" si="41"/>
        <v>0</v>
      </c>
      <c r="FX53" s="102">
        <f t="shared" si="41"/>
        <v>0</v>
      </c>
      <c r="FY53" s="102">
        <f t="shared" si="41"/>
        <v>0</v>
      </c>
      <c r="FZ53" s="102">
        <f t="shared" si="41"/>
        <v>0</v>
      </c>
      <c r="GA53" s="102">
        <f t="shared" si="41"/>
        <v>0</v>
      </c>
      <c r="GB53" s="102">
        <f t="shared" si="41"/>
        <v>0</v>
      </c>
      <c r="GC53" s="102">
        <f t="shared" si="41"/>
        <v>0</v>
      </c>
      <c r="GD53" s="102">
        <f t="shared" si="41"/>
        <v>0</v>
      </c>
      <c r="GE53" s="102">
        <f t="shared" si="41"/>
        <v>0</v>
      </c>
      <c r="GF53" s="102">
        <f t="shared" si="41"/>
        <v>0</v>
      </c>
      <c r="GG53" s="102">
        <f t="shared" si="42"/>
        <v>0</v>
      </c>
      <c r="GH53" s="102">
        <f t="shared" si="42"/>
        <v>0</v>
      </c>
      <c r="GI53" s="102">
        <f t="shared" si="42"/>
        <v>0</v>
      </c>
      <c r="GJ53" s="102">
        <f t="shared" si="42"/>
        <v>0</v>
      </c>
      <c r="GK53" s="102">
        <f t="shared" si="42"/>
        <v>0</v>
      </c>
      <c r="GL53" s="102">
        <f t="shared" si="42"/>
        <v>0</v>
      </c>
      <c r="GM53" s="102">
        <f t="shared" si="42"/>
        <v>0</v>
      </c>
      <c r="GN53" s="102">
        <f t="shared" si="42"/>
        <v>0</v>
      </c>
      <c r="GO53" s="102">
        <f t="shared" si="42"/>
        <v>0</v>
      </c>
      <c r="GP53" s="102">
        <f t="shared" si="42"/>
        <v>0</v>
      </c>
      <c r="GQ53" s="102">
        <f t="shared" si="43"/>
        <v>0</v>
      </c>
      <c r="GR53" s="102">
        <f t="shared" si="43"/>
        <v>0</v>
      </c>
      <c r="GS53" s="102">
        <f t="shared" si="43"/>
        <v>0</v>
      </c>
      <c r="GT53" s="102">
        <f t="shared" si="43"/>
        <v>0</v>
      </c>
      <c r="GU53" s="102">
        <f t="shared" si="43"/>
        <v>0</v>
      </c>
      <c r="GV53" s="102">
        <f t="shared" si="43"/>
        <v>0</v>
      </c>
      <c r="GW53" s="102">
        <f t="shared" si="43"/>
        <v>0</v>
      </c>
      <c r="GX53" s="102">
        <f t="shared" si="43"/>
        <v>0</v>
      </c>
      <c r="GY53" s="102">
        <f t="shared" si="43"/>
        <v>0</v>
      </c>
      <c r="GZ53" s="102">
        <f t="shared" si="43"/>
        <v>0</v>
      </c>
      <c r="HA53" s="102">
        <f t="shared" si="44"/>
        <v>0</v>
      </c>
      <c r="HB53" s="102">
        <f t="shared" si="44"/>
        <v>0</v>
      </c>
      <c r="HC53" s="102">
        <f t="shared" si="44"/>
        <v>0</v>
      </c>
      <c r="HD53" s="102">
        <f t="shared" si="44"/>
        <v>0</v>
      </c>
      <c r="HE53" s="102">
        <f t="shared" si="44"/>
        <v>0</v>
      </c>
      <c r="HF53" s="102">
        <f t="shared" si="44"/>
        <v>0</v>
      </c>
      <c r="HG53" s="102">
        <f t="shared" si="44"/>
        <v>0</v>
      </c>
      <c r="HH53" s="102">
        <f t="shared" si="44"/>
        <v>0</v>
      </c>
      <c r="HI53" s="102">
        <f t="shared" si="44"/>
        <v>0</v>
      </c>
      <c r="HJ53" s="102">
        <f t="shared" si="44"/>
        <v>0</v>
      </c>
      <c r="HK53" s="102">
        <f t="shared" si="45"/>
        <v>0</v>
      </c>
      <c r="HL53" s="102">
        <f t="shared" si="45"/>
        <v>0</v>
      </c>
      <c r="HM53" s="102">
        <f t="shared" si="45"/>
        <v>0</v>
      </c>
      <c r="HN53" s="102">
        <f t="shared" si="45"/>
        <v>0</v>
      </c>
      <c r="HO53" s="102">
        <f t="shared" si="45"/>
        <v>0</v>
      </c>
      <c r="HP53" s="102">
        <f t="shared" si="45"/>
        <v>0</v>
      </c>
      <c r="HQ53" s="102">
        <f t="shared" si="45"/>
        <v>0</v>
      </c>
      <c r="HR53" s="102">
        <f t="shared" si="45"/>
        <v>0</v>
      </c>
      <c r="HS53" s="102">
        <f t="shared" si="45"/>
        <v>0</v>
      </c>
      <c r="HT53" s="102">
        <f t="shared" si="45"/>
        <v>0</v>
      </c>
      <c r="HU53" s="102">
        <f t="shared" si="46"/>
        <v>0</v>
      </c>
      <c r="HV53" s="102">
        <f t="shared" si="46"/>
        <v>0</v>
      </c>
      <c r="HW53" s="102">
        <f t="shared" si="46"/>
        <v>0</v>
      </c>
      <c r="HX53" s="102">
        <f t="shared" si="46"/>
        <v>0</v>
      </c>
      <c r="HY53" s="102">
        <f t="shared" si="46"/>
        <v>0</v>
      </c>
      <c r="HZ53" s="102">
        <f t="shared" si="46"/>
        <v>0</v>
      </c>
      <c r="IA53" s="102">
        <f t="shared" si="46"/>
        <v>0</v>
      </c>
      <c r="IB53" s="102">
        <f t="shared" si="46"/>
        <v>0</v>
      </c>
      <c r="IC53" s="102">
        <f t="shared" si="46"/>
        <v>0</v>
      </c>
      <c r="ID53" s="102">
        <f t="shared" si="46"/>
        <v>0</v>
      </c>
      <c r="IE53" s="102">
        <f t="shared" si="47"/>
        <v>0</v>
      </c>
      <c r="IF53" s="102">
        <f t="shared" si="47"/>
        <v>0</v>
      </c>
      <c r="IG53" s="102">
        <f t="shared" si="47"/>
        <v>0</v>
      </c>
      <c r="IH53" s="102">
        <f t="shared" si="47"/>
        <v>0</v>
      </c>
      <c r="II53" s="102">
        <f t="shared" si="47"/>
        <v>0</v>
      </c>
      <c r="IJ53" s="102">
        <f t="shared" si="47"/>
        <v>0</v>
      </c>
      <c r="IK53" s="102">
        <f t="shared" si="47"/>
        <v>0</v>
      </c>
      <c r="IL53" s="102">
        <f t="shared" si="47"/>
        <v>0</v>
      </c>
      <c r="IM53" s="102">
        <f t="shared" si="47"/>
        <v>0</v>
      </c>
      <c r="IN53" s="102">
        <f t="shared" si="47"/>
        <v>0</v>
      </c>
      <c r="IO53" s="102">
        <f t="shared" si="47"/>
        <v>0</v>
      </c>
      <c r="IP53" s="102">
        <f t="shared" si="47"/>
        <v>0</v>
      </c>
      <c r="IQ53" s="102">
        <f t="shared" si="47"/>
        <v>0</v>
      </c>
      <c r="IR53" s="102">
        <f t="shared" si="47"/>
        <v>0</v>
      </c>
      <c r="IS53" s="102">
        <f t="shared" si="47"/>
        <v>0</v>
      </c>
      <c r="IU53" s="99">
        <f>SUMIF('2021 Club Championship Crew'!$B$11:$B$14,$B53,'2021 Club Championship Crew'!$BN$11:$BN$14)</f>
        <v>0</v>
      </c>
      <c r="IV53" s="99">
        <f>SUMIF('2021 Club Championship Crew'!$B$11:$B$14,$B53,'2021 Club Championship Crew'!$BQ$11:$BQ$14)</f>
        <v>0</v>
      </c>
      <c r="IW53" s="99">
        <f>SUMIF('2021 Club Championship Crew'!$B$11:$B$14,$B53,'2021 Club Championship Crew'!$BT$11:$BT$14)</f>
        <v>0</v>
      </c>
      <c r="IX53" s="99">
        <f>SUMIF('2021 Club Championship Crew'!$B$11:$B$14,$B53,'2021 Club Championship Crew'!$BW$11:$BW$14)</f>
        <v>0</v>
      </c>
      <c r="IY53" s="99">
        <f>SUMIF('2021 Club Championship Crew'!$B$11:$B$14,$B53,'2021 Club Championship Crew'!$CC$11:$CC$14)</f>
        <v>0</v>
      </c>
    </row>
    <row r="54" spans="1:259" ht="15" customHeight="1" x14ac:dyDescent="0.2">
      <c r="A54" s="134"/>
      <c r="B54" s="103"/>
      <c r="C54" s="96">
        <f t="shared" si="39"/>
        <v>0</v>
      </c>
      <c r="D54" s="97">
        <f t="shared" si="40"/>
        <v>0</v>
      </c>
      <c r="E54" s="96">
        <f t="shared" si="55"/>
        <v>0</v>
      </c>
      <c r="F54" s="98">
        <f t="shared" si="56"/>
        <v>0</v>
      </c>
      <c r="G54" s="99">
        <f>SUMIF('Saturday Race 11-06-21'!$B$11:$B$24,$B54,'Saturday Race 11-06-21'!$BF$11:$BF$24)</f>
        <v>0</v>
      </c>
      <c r="H54" s="99">
        <f>SUMIF('Saturday Race 11-06-21'!$B$11:$B$24,$B54,'Saturday Race 11-06-21'!$BI$11:$BI$24)</f>
        <v>0</v>
      </c>
      <c r="I54" s="99">
        <f>SUMIF('Saturday Race 11-06-21'!$B$11:$B$24,$B54,'Saturday Race 11-06-21'!$BL$11:$BL$24)</f>
        <v>0</v>
      </c>
      <c r="J54" s="99">
        <f>SUMIF('Saturday Race 11-06-21'!$B$11:$B$24,$B54,'Saturday Race 11-06-21'!$BO$11:$BO$24)</f>
        <v>0</v>
      </c>
      <c r="K54" s="99">
        <f>SUMIF('Saturday Race 11-06-21'!$B$11:$B$24,$B54,'Saturday Race 11-06-21'!$BR$11:$BR$24)</f>
        <v>0</v>
      </c>
      <c r="L54" s="99">
        <f>SUMIF('Saturday Race 11-20-21'!$B$11:$B$24,$B54,'Saturday Race 11-20-21'!$BF$11:$BF$24)</f>
        <v>0</v>
      </c>
      <c r="M54" s="99">
        <f>SUMIF('Saturday Race 11-20-21'!$B$11:$B$24,$B54,'Saturday Race 11-20-21'!$BI$11:$BI$24)</f>
        <v>0</v>
      </c>
      <c r="N54" s="99">
        <f>SUMIF('Saturday Race 11-20-21'!$B$11:$B$24,$B54,'Saturday Race 11-20-21'!$BL$11:$BL$24)</f>
        <v>0</v>
      </c>
      <c r="O54" s="99">
        <f>SUMIF('Saturday Race 11-20-21'!$B$11:$B$24,$B54,'Saturday Race 11-20-21'!$BO$11:$BO$24)</f>
        <v>0</v>
      </c>
      <c r="P54" s="99">
        <f>SUMIF('Saturday Race 11-20-21'!$B$11:$B$24,$B54,'Saturday Race 11-20-21'!$BR$11:$BR$24)</f>
        <v>0</v>
      </c>
      <c r="Q54" s="99">
        <f>SUMIF('One Day 12-04-21 Scots'!$B$11:$B$24,$B54,'One Day 12-04-21 Scots'!$BF$11:$BF$24)</f>
        <v>0</v>
      </c>
      <c r="R54" s="99">
        <f>SUMIF('One Day 12-04-21 Scots'!$B$11:$B$24,$B54,'One Day 12-04-21 Scots'!$BI$11:$BI$24)</f>
        <v>0</v>
      </c>
      <c r="S54" s="99">
        <f>SUMIF('One Day 12-04-21 Scots'!$B$11:$B$24,$B54,'One Day 12-04-21 Scots'!$BL$11:$BL$24)</f>
        <v>0</v>
      </c>
      <c r="T54" s="99">
        <f>SUMIF('One Day 12-04-21 Scots'!$B$11:$B$24,$B54,'One Day 12-04-21 Scots'!$BO$11:$BO$24)</f>
        <v>0</v>
      </c>
      <c r="U54" s="99">
        <f>SUMIF('One Day 12-04-21 Scots'!$B$11:$B$24,$B54,'One Day 12-04-21 Scots'!$BR$11:$BR$24)</f>
        <v>0</v>
      </c>
      <c r="V54" s="99">
        <f>SUMIF('One Day 12-04-21 Thistles'!$B$11:$B$25,$B54,'One Day 12-04-21 Thistles'!$BF$11:$BF$25)</f>
        <v>0</v>
      </c>
      <c r="W54" s="99">
        <f>SUMIF('One Day 12-04-21 Thistles'!$B$11:$B$25,$B54,'One Day 12-04-21 Thistles'!$BI$11:$BI$25)</f>
        <v>0</v>
      </c>
      <c r="X54" s="99">
        <f>SUMIF('One Day 12-04-21 Thistles'!$B$11:$B$25,$B54,'One Day 12-04-21 Thistles'!$BL$11:$BL$25)</f>
        <v>0</v>
      </c>
      <c r="Y54" s="99">
        <f>SUMIF('One Day 12-04-21 Thistles'!$B$11:$B$25,$B54,'One Day 12-04-21 Thistles'!$BO$11:$BO$25)</f>
        <v>0</v>
      </c>
      <c r="Z54" s="99">
        <f>SUMIF('One Day 12-04-21 Thistles'!$B$11:$B$25,$B54,'One Day 12-04-21 Thistles'!$BR$11:$BR$25)</f>
        <v>0</v>
      </c>
      <c r="AA54" s="99">
        <f>SUMIF('Saturday Race 1-08-22'!$B$11:$B$20,$B54,'Saturday Race 1-08-22'!$BF$11:$BF$20)</f>
        <v>0</v>
      </c>
      <c r="AB54" s="99">
        <f>SUMIF('Saturday Race 1-08-22'!$B$11:$B$20,$B54,'Saturday Race 1-08-22'!$BI$11:$BI$20)</f>
        <v>0</v>
      </c>
      <c r="AC54" s="99">
        <f>SUMIF('Saturday Race 1-08-22'!$B$11:$B$20,$B54,'Saturday Race 1-08-22'!$BL$11:$BL$20)</f>
        <v>0</v>
      </c>
      <c r="AD54" s="99">
        <f>SUMIF('Saturday Race 1-08-22'!$B$11:$B$20,$B54,'Saturday Race 1-08-22'!$BO$11:$BO$20)</f>
        <v>0</v>
      </c>
      <c r="AE54" s="99">
        <f>SUMIF('Saturday Race 1-08-22'!$B$11:$B$20,$B54,'Saturday Race 1-08-22'!$BR$11:$BR$20)</f>
        <v>0</v>
      </c>
      <c r="AF54" s="99">
        <f>SUMIF('Saturday Race 1-22-22'!$B$11:$B$20,$B54,'Saturday Race 1-22-22'!$BF$11:$BF$20)</f>
        <v>0</v>
      </c>
      <c r="AG54" s="99">
        <f>SUMIF('Saturday Race 1-22-22'!$B$11:$B$20,$B54,'Saturday Race 1-22-22'!$BI$11:$BI$20)</f>
        <v>0</v>
      </c>
      <c r="AH54" s="99">
        <f>SUMIF('Saturday Race 1-22-22'!$B$11:$B$20,$B54,'Saturday Race 1-22-22'!$BL$11:$BL$20)</f>
        <v>0</v>
      </c>
      <c r="AI54" s="99">
        <f>SUMIF('Saturday Race 1-22-22'!$B$11:$B$20,$B54,'Saturday Race 1-22-22'!$BO$11:$BO$20)</f>
        <v>0</v>
      </c>
      <c r="AJ54" s="99">
        <f>SUMIF('Saturday Race 1-22-22'!$B$11:$B$20,$B54,'Saturday Race 1-22-22'!$BR$11:$BR$20)</f>
        <v>0</v>
      </c>
      <c r="AK54" s="99">
        <f>SUMIF('Sunday Race 2-6-22'!$B$11:$B$20,$B54,'Sunday Race 2-6-22'!$BF$11:$BF$20)</f>
        <v>0</v>
      </c>
      <c r="AL54" s="99">
        <f>SUMIF('Sunday Race 2-6-22'!$B$11:$B$20,$B54,'Sunday Race 2-6-22'!$BI$11:$BI$20)</f>
        <v>0</v>
      </c>
      <c r="AM54" s="99">
        <f>SUMIF('Sunday Race 2-6-22'!$B$11:$B$20,$B54,'Sunday Race 2-6-22'!$BL$11:$BL$20)</f>
        <v>0</v>
      </c>
      <c r="AN54" s="99">
        <f>SUMIF('Sunday Race 2-6-22'!$B$11:$B$20,$B54,'Sunday Race 2-6-22'!$BO$11:$BO$20)</f>
        <v>0</v>
      </c>
      <c r="AO54" s="99">
        <f>SUMIF('Sunday Race 2-6-22'!$B$11:$B$20,$B54,'Sunday Race 2-6-22'!$BR$11:$BR$20)</f>
        <v>0</v>
      </c>
      <c r="AP54" s="99">
        <f>SUMIF('Chili One Day 2-12-22 Scots'!$B$11:$B$20,$B54,'Chili One Day 2-12-22 Scots'!$BF$11:$BF$20)</f>
        <v>0</v>
      </c>
      <c r="AQ54" s="99">
        <f>SUMIF('Chili One Day 2-12-22 Scots'!$B$11:$B$20,$B54,'Chili One Day 2-12-22 Scots'!$BI$11:$BI$20)</f>
        <v>0</v>
      </c>
      <c r="AR54" s="99">
        <f>SUMIF('Chili One Day 2-12-22 Scots'!$B$11:$B$20,$B54,'Chili One Day 2-12-22 Scots'!$BL$11:$BL$20)</f>
        <v>0</v>
      </c>
      <c r="AS54" s="99">
        <f>SUMIF('Chili One Day 2-12-22 Scots'!$B$11:$B$20,$B54,'Chili One Day 2-12-22 Scots'!$BO$11:$BO$20)</f>
        <v>0</v>
      </c>
      <c r="AT54" s="99">
        <f>SUMIF('Chili One Day 2-12-22 Scots'!$B$11:$B$20,$B54,'Chili One Day 2-12-22 Scots'!$BR$11:$BR$20)</f>
        <v>0</v>
      </c>
      <c r="AU54" s="99">
        <f>SUMIF('Chili One Day 2-12-22 Thistles'!$B$11:$B$20,$B54,'Chili One Day 2-12-22 Thistles'!$BF$11:$BF$20)</f>
        <v>0</v>
      </c>
      <c r="AV54" s="99">
        <f>SUMIF('Chili One Day 2-12-22 Thistles'!$B$11:$B$20,$B54,'Chili One Day 2-12-22 Thistles'!$BI$11:$BI$20)</f>
        <v>0</v>
      </c>
      <c r="AW54" s="99">
        <f>SUMIF('Chili One Day 2-12-22 Thistles'!$B$11:$B$20,$B54,'Chili One Day 2-12-22 Thistles'!$BL$11:$BL$20)</f>
        <v>0</v>
      </c>
      <c r="AX54" s="99">
        <f>SUMIF('Chili One Day 2-12-22 Thistles'!$B$11:$B$20,$B54,'Chili One Day 2-12-22 Thistles'!$BO$11:$BO$20)</f>
        <v>0</v>
      </c>
      <c r="AY54" s="99">
        <f>SUMIF('Chili One Day 2-12-22 Thistles'!$B$11:$B$20,$B54,'Chili One Day 2-12-22 Thistles'!$BR$11:$BR$20)</f>
        <v>0</v>
      </c>
      <c r="AZ54" s="99">
        <f>SUMIF('Sunday Race 2-20-22'!$B$11:$B$20,$B54,'Sunday Race 2-20-22'!$BF$11:$BF$20)</f>
        <v>0</v>
      </c>
      <c r="BA54" s="99">
        <f>SUMIF('Sunday Race 2-20-22'!$B$11:$B$20,$B54,'Sunday Race 2-20-22'!$BI$11:$BI$20)</f>
        <v>0</v>
      </c>
      <c r="BB54" s="99">
        <f>SUMIF('Sunday Race 2-20-22'!$B$11:$B$20,$B54,'Sunday Race 2-20-22'!$BL$11:$BL$20)</f>
        <v>0</v>
      </c>
      <c r="BC54" s="99">
        <f>SUMIF('Sunday Race 2-20-22'!$B$11:$B$20,$B54,'Sunday Race 2-20-22'!$BO$11:$BO$20)</f>
        <v>0</v>
      </c>
      <c r="BD54" s="99">
        <f>SUMIF('Sunday Race 2-20-22'!$B$11:$B$20,$B54,'Sunday Race 2-20-22'!$BR$11:$BR$20)</f>
        <v>0</v>
      </c>
      <c r="BE54" s="99">
        <f>SUMIF('Sunday Race 2-27-22'!$B$11:$B$20,$B54,'Sunday Race 2-27-22'!$BF$11:$BF$20)</f>
        <v>0</v>
      </c>
      <c r="BF54" s="99">
        <f>SUMIF('Sunday Race 2-27-22'!$B$11:$B$20,$B54,'Sunday Race 2-27-22'!$BI$11:$BI$20)</f>
        <v>0</v>
      </c>
      <c r="BG54" s="99">
        <f>SUMIF('Sunday Race 2-27-22'!$B$11:$B$20,$B54,'Sunday Race 2-27-22'!$BL$11:$BL$20)</f>
        <v>0</v>
      </c>
      <c r="BH54" s="99">
        <f>SUMIF('Sunday Race 2-27-22'!$B$11:$B$20,$B54,'Sunday Race 2-27-22'!$BO$11:$BO$20)</f>
        <v>0</v>
      </c>
      <c r="BI54" s="99">
        <f>SUMIF('Sunday Race 2-27-22'!$B$11:$B$20,$B54,'Sunday Race 2-27-22'!$BR$11:$BR$20)</f>
        <v>0</v>
      </c>
      <c r="BJ54" s="99">
        <f>SUMIF('Sunday Race 3-13-22'!$B$11:$B$21,$B54,'Sunday Race 3-13-22'!$BF$11:$BF$21)</f>
        <v>0</v>
      </c>
      <c r="BK54" s="99">
        <f>SUMIF('Sunday Race 3-13-22'!$B$11:$B$21,$B54,'Sunday Race 3-13-22'!$BI$11:$BI$21)</f>
        <v>0</v>
      </c>
      <c r="BL54" s="99">
        <f>SUMIF('Sunday Race 3-13-22'!$B$11:$B$21,$B54,'Sunday Race 3-13-22'!$BL$11:$BL$21)</f>
        <v>0</v>
      </c>
      <c r="BM54" s="99">
        <f>SUMIF('Sunday Race 3-13-22'!$B$11:$B$21,$B54,'Sunday Race 3-13-22'!$BO$11:$BO$21)</f>
        <v>0</v>
      </c>
      <c r="BN54" s="99">
        <f>SUMIF('Sunday Race 3-13-22'!$B$11:$B$21,$B54,'Sunday Race 3-13-22'!$BR$11:$BR$21)</f>
        <v>0</v>
      </c>
      <c r="BO54" s="99">
        <f>SUMIF('Saturday Race 3-19-22'!$B$11:$B$26,$B54,'Saturday Race 3-19-22'!$BF$11:$BF$26)</f>
        <v>0</v>
      </c>
      <c r="BP54" s="99">
        <f>SUMIF('Saturday Race 3-19-22'!$B$11:$B$26,$B54,'Saturday Race 3-19-22'!$BI$11:$BI$26)</f>
        <v>0</v>
      </c>
      <c r="BQ54" s="99">
        <f>SUMIF('Saturday Race 3-19-22'!$B$11:$B$26,$B54,'Saturday Race 3-19-22'!$BL$11:$BL$26)</f>
        <v>0</v>
      </c>
      <c r="BR54" s="99">
        <f>SUMIF('Saturday Race 3-19-22'!$B$11:$B$26,$B54,'Saturday Race 3-19-22'!$BO$11:$BO$26)</f>
        <v>0</v>
      </c>
      <c r="BS54" s="99">
        <f>SUMIF('Saturday Race 3-19-22'!$B$11:$B$26,$B54,'Saturday Race 3-19-22'!$BR$11:$BR$26)</f>
        <v>0</v>
      </c>
      <c r="BT54" s="99">
        <f>SUMIF('Sunday Races 4-10-22'!$B$11:$B$26,$B54,'Sunday Races 4-10-22'!$BF$11:$BF$26)</f>
        <v>0</v>
      </c>
      <c r="BU54" s="99">
        <f>SUMIF('Sunday Races 4-10-22'!$B$11:$B$26,$B54,'Sunday Races 4-10-22'!$BI$11:$BI$26)</f>
        <v>0</v>
      </c>
      <c r="BV54" s="99">
        <f>SUMIF('Sunday Races 4-10-22'!$B$11:$B$26,$B54,'Sunday Races 4-10-22'!$BL$11:$BL$26)</f>
        <v>0</v>
      </c>
      <c r="BW54" s="99">
        <f>SUMIF('Sunday Races 4-10-22'!$B$11:$B$26,$B54,'Sunday Races 4-10-22'!$BO$11:$BO$26)</f>
        <v>0</v>
      </c>
      <c r="BX54" s="99">
        <f>SUMIF('Sunday Races 4-10-22'!$B$11:$B$26,$B54,'Sunday Races 4-10-22'!$BR$11:$BR$26)</f>
        <v>0</v>
      </c>
      <c r="BY54" s="99">
        <f>SUMIF('Easter One Day 4-16-22 FS'!$B$11:$B$26,$B54,'Easter One Day 4-16-22 FS'!$BF$11:$BF$26)</f>
        <v>0</v>
      </c>
      <c r="BZ54" s="99">
        <f>SUMIF('Easter One Day 4-16-22 FS'!$B$11:$B$26,$B54,'Easter One Day 4-16-22 FS'!$BI$11:$BI$26)</f>
        <v>0</v>
      </c>
      <c r="CA54" s="99">
        <f>SUMIF('Easter One Day 4-16-22 FS'!$B$11:$B$26,$B54,'Easter One Day 4-16-22 FS'!$BL$11:$BL$26)</f>
        <v>0</v>
      </c>
      <c r="CB54" s="99">
        <f>SUMIF('Easter One Day 4-16-22 FS'!$B$11:$B$26,$B54,'Easter One Day 4-16-22 FS'!$BO$11:$BO$26)</f>
        <v>0</v>
      </c>
      <c r="CC54" s="99">
        <f>SUMIF('Easter One Day 4-16-22 FS'!$B$11:$B$26,$B54,'Easter One Day 4-16-22 FS'!$BR$11:$BR$26)</f>
        <v>0</v>
      </c>
      <c r="CD54" s="99">
        <f>SUMIF('Easter One Day 4-16-22 TH'!$B$11:$B$26,$B54,'Easter One Day 4-16-22 TH'!$BF$11:$BF$26)</f>
        <v>0</v>
      </c>
      <c r="CE54" s="99">
        <f>SUMIF('Easter One Day 4-16-22 TH'!$B$11:$B$26,$B54,'Easter One Day 4-16-22 TH'!$BI$11:$BI$26)</f>
        <v>0</v>
      </c>
      <c r="CF54" s="99">
        <f>SUMIF('Easter One Day 4-16-22 TH'!$B$11:$B$26,$B54,'Easter One Day 4-16-22 TH'!$BL$11:$BL$26)</f>
        <v>0</v>
      </c>
      <c r="CG54" s="99">
        <f>SUMIF('Easter One Day 4-16-22 TH'!$B$11:$B$26,$B54,'Easter One Day 4-16-22 TH'!$BO$11:$BO$26)</f>
        <v>0</v>
      </c>
      <c r="CH54" s="99">
        <f>SUMIF('Easter One Day 4-16-22 TH'!$B$11:$B$26,$B54,'Easter One Day 4-16-22 TH'!$BR$11:$BR$26)</f>
        <v>0</v>
      </c>
      <c r="CI54" s="99">
        <f>SUMIF('Sunday Races 5-1-22'!$B$11:$B$28,$B54,'Sunday Races 5-1-22'!$BF$11:$BF$28)</f>
        <v>0</v>
      </c>
      <c r="CJ54" s="99">
        <f>SUMIF('Sunday Races 5-1-22'!$B$11:$B$28,$B54,'Sunday Races 5-1-22'!$BI$11:$BI$28)</f>
        <v>0</v>
      </c>
      <c r="CK54" s="99">
        <f>SUMIF('Sunday Races 5-1-22'!$B$11:$B$28,$B54,'Sunday Races 5-1-22'!$BL$11:$BL$28)</f>
        <v>0</v>
      </c>
      <c r="CL54" s="99">
        <f>SUMIF('Sunday Races 5-1-22'!$B$11:$B$28,$B54,'Sunday Races 5-1-22'!$BO$11:$BO$28)</f>
        <v>0</v>
      </c>
      <c r="CM54" s="99">
        <f>SUMIF('Sunday Races 5-1-22'!$B$11:$B$28,$B54,'Sunday Races 5-1-22'!$BR$11:$BR$28)</f>
        <v>0</v>
      </c>
      <c r="CN54" s="99">
        <f>SUMIF('Long Distance Race 5-7-22'!$B$11:$B$27,$B54,'Long Distance Race 5-7-22'!$BF$11:$BF$27)</f>
        <v>0</v>
      </c>
      <c r="CO54" s="99">
        <f>SUMIF('Long Distance Race 5-7-22'!$B$11:$B$27,$B54,'Long Distance Race 5-7-22'!$BI$11:$BI$27)</f>
        <v>0</v>
      </c>
      <c r="CP54" s="99">
        <f>SUMIF('Long Distance Race 5-7-22'!$B$11:$B$27,$B54,'Long Distance Race 5-7-22'!$BL$11:$BL$27)</f>
        <v>0</v>
      </c>
      <c r="CQ54" s="99">
        <f>SUMIF('Long Distance Race 5-7-22'!$B$11:$B$27,$B54,'Long Distance Race 5-7-22'!$BO$11:$BO$27)</f>
        <v>0</v>
      </c>
      <c r="CR54" s="99">
        <f>SUMIF('Long Distance Race 5-7-22'!$B$11:$B$27,$B54,'Long Distance Race 5-7-22'!$BR$11:$BR$27)</f>
        <v>0</v>
      </c>
      <c r="CS54" s="99">
        <f>SUMIF('Memorial Day Regatta 5-28-22 Op'!$B$11:$B$27,$B54,'Memorial Day Regatta 5-28-22 Op'!$BF$11:$BF$27)</f>
        <v>0</v>
      </c>
      <c r="CT54" s="99">
        <f>SUMIF('Memorial Day Regatta 5-28-22 Op'!$B$11:$B$27,$B54,'Memorial Day Regatta 5-28-22 Op'!$BI$11:$BI$27)</f>
        <v>0</v>
      </c>
      <c r="CU54" s="99">
        <f>SUMIF('Memorial Day Regatta 5-28-22 Op'!$B$11:$B$27,$B54,'Memorial Day Regatta 5-28-22 Op'!$BL$11:$BL$27)</f>
        <v>0</v>
      </c>
      <c r="CV54" s="99">
        <f>SUMIF('Memorial Day Regatta 5-28-22 Op'!$B$11:$B$27,$B54,'Memorial Day Regatta 5-28-22 Op'!$BO$11:$BO$27)</f>
        <v>0</v>
      </c>
      <c r="CW54" s="99">
        <f>SUMIF('Memorial Day Regatta 5-28-22 Op'!$B$11:$B$27,$B54,'Memorial Day Regatta 5-28-22 Op'!$BR$11:$BR$27)</f>
        <v>0</v>
      </c>
      <c r="CX54" s="99">
        <f>SUMIF('Sunday Races 6-5-22'!$B$11:$B$28,$B54,'Sunday Races 6-5-22'!$BF$11:$BF$28)</f>
        <v>0</v>
      </c>
      <c r="CY54" s="99">
        <f>SUMIF('Sunday Races 6-5-22'!$B$11:$B$28,$B54,'Sunday Races 6-5-22'!$BI$11:$BI$28)</f>
        <v>0</v>
      </c>
      <c r="CZ54" s="99">
        <f>SUMIF('Sunday Races 6-5-22'!$B$11:$B$28,$B54,'Sunday Races 6-5-22'!$BL$11:$BL$28)</f>
        <v>0</v>
      </c>
      <c r="DA54" s="99">
        <f>SUMIF('Sunday Races 6-5-22'!$B$11:$B$28,$B54,'Sunday Races 6-5-22'!$BO$11:$BO$28)</f>
        <v>0</v>
      </c>
      <c r="DB54" s="99">
        <f>SUMIF('Sunday Races 6-5-22'!$B$11:$B$28,$B54,'Sunday Races 6-5-22'!$BR$11:$BR$28)</f>
        <v>0</v>
      </c>
      <c r="DC54" s="99">
        <f>SUMIF('Sunday Races 6-12-22'!$B$11:$B$24,$B54,'Sunday Races 6-12-22'!$BF$11:$BF$24)</f>
        <v>0</v>
      </c>
      <c r="DD54" s="99">
        <f>SUMIF('Sunday Races 6-12-22'!$B$11:$B$24,$B54,'Sunday Races 6-12-22'!$BI$11:$BI$24)</f>
        <v>0</v>
      </c>
      <c r="DE54" s="99">
        <f>SUMIF('Sunday Races 6-12-22'!$B$11:$B$24,$B54,'Sunday Races 6-12-22'!$BL$11:$BL$24)</f>
        <v>0</v>
      </c>
      <c r="DF54" s="99">
        <f>SUMIF('Sunday Races 6-12-22'!$B$11:$B$24,$B54,'Sunday Races 6-12-22'!$BO$11:$BO$24)</f>
        <v>0</v>
      </c>
      <c r="DG54" s="99">
        <f>SUMIF('Sunday Races 6-12-22'!$B$11:$B$24,$B54,'Sunday Races 6-12-22'!$BR$11:$BR$24)</f>
        <v>0</v>
      </c>
      <c r="DH54" s="99">
        <f>SUMIF('Saturday Races 6-18-22'!$B$11:$B$24,$B54,'Saturday Races 6-18-22'!$BF$11:$BF$24)</f>
        <v>0</v>
      </c>
      <c r="DI54" s="99">
        <f>SUMIF('Saturday Races 6-18-22'!$B$11:$B$24,$B54,'Saturday Races 6-18-22'!$BI$11:$BI$24)</f>
        <v>0</v>
      </c>
      <c r="DJ54" s="99">
        <f>SUMIF('Saturday Races 6-18-22'!$B$11:$B$24,$B54,'Saturday Races 6-18-22'!$BL$11:$BL$24)</f>
        <v>0</v>
      </c>
      <c r="DK54" s="99">
        <f>SUMIF('Saturday Races 6-18-22'!$B$11:$B$24,$B54,'Saturday Races 6-18-22'!$BO$11:$BO$24)</f>
        <v>0</v>
      </c>
      <c r="DL54" s="99">
        <f>SUMIF('Saturday Races 6-18-22'!$B$11:$B$24,$B54,'Saturday Races 6-18-22'!$BR$11:$BR$24)</f>
        <v>0</v>
      </c>
      <c r="DM54" s="99">
        <f>SUMIF('Caldwell Cup 6-25-22 TH'!$B$11:$B$25,$B54,'Caldwell Cup 6-25-22 TH'!$BF$11:$BF$25)</f>
        <v>0</v>
      </c>
      <c r="DN54" s="99">
        <f>SUMIF('Caldwell Cup 6-25-22 TH'!$B$11:$B$25,$B54,'Caldwell Cup 6-25-22 TH'!$BI$11:$BI$25)</f>
        <v>0</v>
      </c>
      <c r="DO54" s="99">
        <f>SUMIF('Caldwell Cup 6-25-22 TH'!$B$11:$B$25,$B54,'Caldwell Cup 6-25-22 TH'!$BL$11:$BL$25)</f>
        <v>0</v>
      </c>
      <c r="DP54" s="99">
        <f>SUMIF('Caldwell Cup 6-25-22 TH'!$B$11:$B$25,$B54,'Caldwell Cup 6-25-22 TH'!$BO$11:$BO$25)</f>
        <v>0</v>
      </c>
      <c r="DQ54" s="99">
        <f>SUMIF('Caldwell Cup 6-25-22 TH'!$B$11:$B$25,$B54,'Caldwell Cup 6-25-22 TH'!$BR$11:$BR$25)</f>
        <v>0</v>
      </c>
      <c r="DR54" s="99">
        <f>SUMIF('Caldwell Cup 6-25-22 FS'!$B$11:$B$18,$B54,'Caldwell Cup 6-25-22 FS'!$BF$11:$BF$18)</f>
        <v>0</v>
      </c>
      <c r="DS54" s="99">
        <f>SUMIF('Caldwell Cup 6-25-22 FS'!$B$11:$B$18,$B54,'Caldwell Cup 6-25-22 FS'!$BI$11:$BI$18)</f>
        <v>0</v>
      </c>
      <c r="DT54" s="99">
        <f>SUMIF('Caldwell Cup 6-25-22 FS'!$B$11:$B$18,$B54,'Caldwell Cup 6-25-22 FS'!$BL$11:$BL$18)</f>
        <v>0</v>
      </c>
      <c r="DU54" s="99">
        <f>SUMIF('Caldwell Cup 6-25-22 FS'!$B$11:$B$18,$B54,'Caldwell Cup 6-25-22 FS'!$BO$11:$BO$18)</f>
        <v>0</v>
      </c>
      <c r="DV54" s="99">
        <f>SUMIF('Caldwell Cup 6-25-22 FS'!$B$11:$B$18,$B54,'Caldwell Cup 6-25-22 FS'!$BR$11:$BR$18)</f>
        <v>0</v>
      </c>
      <c r="DW54" s="99">
        <f>SUMIF('Sunday Races 7-3-22'!$B$11:$B$25,$B54,'Sunday Races 7-3-22'!$BF$11:$BF$25)</f>
        <v>0</v>
      </c>
      <c r="DX54" s="99">
        <f>SUMIF('Sunday Races 7-3-22'!$B$11:$B$25,$B54,'Sunday Races 7-3-22'!$BI$11:$BI$25)</f>
        <v>0</v>
      </c>
      <c r="DY54" s="99">
        <f>SUMIF('Sunday Races 7-3-22'!$B$11:$B$25,$B54,'Sunday Races 7-3-22'!$BL$11:$BL$25)</f>
        <v>0</v>
      </c>
      <c r="DZ54" s="99">
        <f>SUMIF('Sunday Races 7-3-22'!$B$11:$B$25,$B54,'Sunday Races 7-3-22'!$BO$11:$BO$25)</f>
        <v>0</v>
      </c>
      <c r="EA54" s="99">
        <f>SUMIF('Sunday Races 7-3-22'!$B$11:$B$25,$B54,'Sunday Races 7-3-22'!$BR$11:$BR$25)</f>
        <v>0</v>
      </c>
      <c r="EB54" s="99">
        <f>SUMIF('Sunday Races 7-31-22'!$B$11:$B$25,$B54,'Sunday Races 7-31-22'!$BF$11:$BF$25)</f>
        <v>0</v>
      </c>
      <c r="EC54" s="99">
        <f>SUMIF('Sunday Races 7-31-22'!$B$11:$B$25,$B54,'Sunday Races 7-31-22'!$BI$11:$BI$25)</f>
        <v>0</v>
      </c>
      <c r="ED54" s="99">
        <f>SUMIF('Sunday Races 7-31-22'!$B$11:$B$25,$B54,'Sunday Races 7-31-22'!$BL$11:$BL$25)</f>
        <v>0</v>
      </c>
      <c r="EE54" s="99">
        <f>SUMIF('Sunday Races 7-31-22'!$B$11:$B$25,$B54,'Sunday Races 7-31-22'!$BO$11:$BO$25)</f>
        <v>0</v>
      </c>
      <c r="EF54" s="99">
        <f>SUMIF('Sunday Races 7-31-22'!$B$11:$B$25,$B54,'Sunday Races 7-31-22'!$BR$11:$BR$25)</f>
        <v>0</v>
      </c>
      <c r="EG54" s="99">
        <f>SUMIF('Sunday Races 8-14-22'!$B$11:$B$25,$B54,'Sunday Races 8-14-22'!$BF$11:$BF$25)</f>
        <v>0</v>
      </c>
      <c r="EH54" s="99">
        <f>SUMIF('Sunday Races 8-14-22'!$B$11:$B$25,$B54,'Sunday Races 8-14-22'!$BI$11:$BI$25)</f>
        <v>0</v>
      </c>
      <c r="EI54" s="99">
        <f>SUMIF('Sunday Races 8-14-22'!$B$11:$B$25,$B54,'Sunday Races 8-14-22'!$BL$11:$BL$25)</f>
        <v>0</v>
      </c>
      <c r="EJ54" s="99">
        <f>SUMIF('Sunday Races 8-14-22'!$B$11:$B$25,$B54,'Sunday Races 8-14-22'!$BO$11:$BO$25)</f>
        <v>0</v>
      </c>
      <c r="EK54" s="99">
        <f>SUMIF('Sunday Races 8-14-22'!$B$11:$B$25,$B54,'Sunday Races 8-14-22'!$BR$11:$BR$25)</f>
        <v>0</v>
      </c>
      <c r="EL54" s="99">
        <f>SUMIF('Saturday Races 8-20-22'!$B$11:$B$25,$B54,'Saturday Races 8-20-22'!$BF$11:$BF$25)</f>
        <v>0</v>
      </c>
      <c r="EM54" s="99">
        <f>SUMIF('Saturday Races 8-20-22'!$B$11:$B$25,$B54,'Saturday Races 8-20-22'!$BI$11:$BI$25)</f>
        <v>0</v>
      </c>
      <c r="EN54" s="99">
        <f>SUMIF('Saturday Races 8-20-22'!$B$11:$B$25,$B54,'Saturday Races 8-20-22'!$BL$11:$BL$25)</f>
        <v>0</v>
      </c>
      <c r="EO54" s="99">
        <f>SUMIF('Saturday Races 8-20-22'!$B$11:$B$25,$B54,'Saturday Races 8-20-22'!$BO$11:$BO$25)</f>
        <v>0</v>
      </c>
      <c r="EP54" s="99">
        <f>SUMIF('Saturday Races 8-20-22'!$B$11:$B$25,$B54,'Saturday Races 8-20-22'!$BR$11:$BR$25)</f>
        <v>0</v>
      </c>
      <c r="EQ54" s="99">
        <f>SUMIF('Sunday Races 9-11-22'!$B$11:$B$20,$B54,'Sunday Races 9-11-22'!$BF$11:$BF$20)</f>
        <v>0</v>
      </c>
      <c r="ER54" s="99">
        <f>SUMIF('Sunday Races 9-11-22'!$B$11:$B$20,$B54,'Sunday Races 9-11-22'!$BI$11:$BI$20)</f>
        <v>0</v>
      </c>
      <c r="ES54" s="99">
        <f>SUMIF('Sunday Races 9-11-22'!$B$11:$B$20,$B54,'Sunday Races 9-11-22'!$BL$11:$BL$20)</f>
        <v>0</v>
      </c>
      <c r="ET54" s="99">
        <f>SUMIF('Sunday Races 9-11-22'!$B$11:$B$20,$B54,'Sunday Races 9-11-22'!$BO$11:$BO$20)</f>
        <v>0</v>
      </c>
      <c r="EU54" s="99">
        <f>SUMIF('Sunday Races 9-11-22'!$B$11:$B$20,$B54,'Sunday Races 9-11-22'!$BR$11:$BR$20)</f>
        <v>0</v>
      </c>
      <c r="EV54" s="99">
        <f>SUMIF('2022-09-17 Leukemia Cup TH'!$B$11:$B$26,$B54,'2022-09-17 Leukemia Cup TH'!$BF$11:$BF$26)</f>
        <v>0</v>
      </c>
      <c r="EW54" s="99">
        <f>SUMIF('2022-09-17 Leukemia Cup TH'!$B$11:$B$26,$B54,'2022-09-17 Leukemia Cup TH'!$BI$11:$BI$26)</f>
        <v>0</v>
      </c>
      <c r="EX54" s="99">
        <f>SUMIF('2022-09-17 Leukemia Cup TH'!$B$11:$B$26,$B54,'2022-09-17 Leukemia Cup TH'!$BL$11:$BL$26)</f>
        <v>0</v>
      </c>
      <c r="EY54" s="99">
        <f>SUMIF('2022-09-17 Leukemia Cup TH'!$B$11:$B$26,$B54,'2022-09-17 Leukemia Cup TH'!$BO$11:$BO$26)</f>
        <v>0</v>
      </c>
      <c r="EZ54" s="99">
        <f>SUMIF('2022-09-17 Leukemia Cup TH'!$B$11:$B$26,$B54,'2022-09-17 Leukemia Cup TH'!$BR$11:$BR$26)</f>
        <v>0</v>
      </c>
      <c r="FA54" s="99">
        <f>SUMIF('Smith-Berry LDR 9-24-22'!$B$11:$B$28,$B54,'Smith-Berry LDR 9-24-22'!$BF$11:$BF$28)</f>
        <v>0</v>
      </c>
      <c r="FB54" s="99">
        <f>SUMIF('Smith-Berry LDR 9-24-22'!$B$11:$B$28,$B54,'Smith-Berry LDR 9-24-22'!$BI$11:$BI$28)</f>
        <v>0</v>
      </c>
      <c r="FC54" s="99">
        <f>SUMIF('Smith-Berry LDR 9-24-22'!$B$11:$B$28,$B54,'Smith-Berry LDR 9-24-22'!$BL$11:$BL$28)</f>
        <v>0</v>
      </c>
      <c r="FD54" s="99">
        <f>SUMIF('Smith-Berry LDR 9-24-22'!$B$11:$B$28,$B54,'Smith-Berry LDR 9-24-22'!$BO$11:$BO$28)</f>
        <v>0</v>
      </c>
      <c r="FE54" s="99">
        <f>SUMIF('Smith-Berry LDR 9-24-22'!$B$11:$B$28,$B54,'Smith-Berry LDR 9-24-22'!$BR$11:$BR$28)</f>
        <v>0</v>
      </c>
      <c r="FF54" s="99">
        <f>SUMIF('Sunday Races 10-9-22'!$B$11:$B$15,$B54,'Sunday Races 10-9-22'!$BF$11:$BF$15)</f>
        <v>0</v>
      </c>
      <c r="FG54" s="99">
        <f>SUMIF('Sunday Races 10-9-22'!$B$11:$B$15,$B54,'Sunday Races 10-9-22'!$BI$11:$BI$15)</f>
        <v>0</v>
      </c>
      <c r="FH54" s="99">
        <f>SUMIF('Sunday Races 10-9-22'!$B$11:$B$15,$B54,'Sunday Races 10-9-22'!$BL$11:$BL$15)</f>
        <v>0</v>
      </c>
      <c r="FI54" s="99">
        <f>SUMIF('Sunday Races 10-9-22'!$B$11:$B$15,$B54,'Sunday Races 10-9-22'!$BO$11:$BO$15)</f>
        <v>0</v>
      </c>
      <c r="FJ54" s="99">
        <f>SUMIF('Sunday Races 10-9-22'!$B$11:$B$15,$B54,'Sunday Races 10-9-22'!$BR$11:$BR$15)</f>
        <v>0</v>
      </c>
      <c r="FK54" s="99">
        <f>SUMIF('Great Pumpkin Regatta 10-15-22'!$B$11:$B$53,$B54,'Great Pumpkin Regatta 10-15-22'!$BF$11:$BF$53)</f>
        <v>0</v>
      </c>
      <c r="FL54" s="99">
        <f>SUMIF('Great Pumpkin Regatta 10-15-22'!$B$11:$B$53,$B54,'Great Pumpkin Regatta 10-15-22'!$BI$11:$BI$53)</f>
        <v>0</v>
      </c>
      <c r="FM54" s="99">
        <f>SUMIF('Great Pumpkin Regatta 10-15-22'!$B$11:$B$53,$B54,'Great Pumpkin Regatta 10-15-22'!$BL$11:$BL$53)</f>
        <v>0</v>
      </c>
      <c r="FN54" s="99">
        <f>SUMIF('Great Pumpkin Regatta 10-15-22'!$B$11:$B$53,$B54,'Great Pumpkin Regatta 10-15-22'!$BO$11:$BO$53)</f>
        <v>0</v>
      </c>
      <c r="FO54" s="99">
        <f>SUMIF('Great Pumpkin Regatta 10-15-22'!$B$11:$B$53,$B54,'Great Pumpkin Regatta 10-15-22'!$BR$11:$BR$53)</f>
        <v>0</v>
      </c>
      <c r="FP54" s="99">
        <f>SUMIF('Sunday Races 10-23-22'!$B$11:$B$16,$B54,'Sunday Races 10-23-22'!$BF$11:$BF$16)</f>
        <v>0</v>
      </c>
      <c r="FQ54" s="99">
        <f>SUMIF('Sunday Races 10-23-22'!$B$11:$B$16,$B54,'Sunday Races 10-23-22'!$BI$11:$BI$16)</f>
        <v>0</v>
      </c>
      <c r="FR54" s="99">
        <f>SUMIF('Sunday Races 10-23-22'!$B$11:$B$16,$B54,'Sunday Races 10-23-22'!$BL$11:$BL$16)</f>
        <v>0</v>
      </c>
      <c r="FS54" s="99">
        <f>SUMIF('Sunday Races 10-23-22'!$B$11:$B$16,$B54,'Sunday Races 10-23-22'!$BO$11:$BO$16)</f>
        <v>0</v>
      </c>
      <c r="FT54" s="99">
        <f>SUMIF('Sunday Races 10-23-22'!$B$11:$B$16,$B54,'Sunday Races 10-23-22'!$BR$11:$BR$16)</f>
        <v>0</v>
      </c>
      <c r="FU54" s="100"/>
      <c r="FV54" s="101"/>
      <c r="FW54" s="102">
        <f t="shared" ref="FW54:GF63" si="57">LARGE($G54:$FU54,FW$2)</f>
        <v>0</v>
      </c>
      <c r="FX54" s="102">
        <f t="shared" si="57"/>
        <v>0</v>
      </c>
      <c r="FY54" s="102">
        <f t="shared" si="57"/>
        <v>0</v>
      </c>
      <c r="FZ54" s="102">
        <f t="shared" si="57"/>
        <v>0</v>
      </c>
      <c r="GA54" s="102">
        <f t="shared" si="57"/>
        <v>0</v>
      </c>
      <c r="GB54" s="102">
        <f t="shared" si="57"/>
        <v>0</v>
      </c>
      <c r="GC54" s="102">
        <f t="shared" si="57"/>
        <v>0</v>
      </c>
      <c r="GD54" s="102">
        <f t="shared" si="57"/>
        <v>0</v>
      </c>
      <c r="GE54" s="102">
        <f t="shared" si="57"/>
        <v>0</v>
      </c>
      <c r="GF54" s="102">
        <f t="shared" si="57"/>
        <v>0</v>
      </c>
      <c r="GG54" s="102">
        <f t="shared" ref="GG54:GP63" si="58">LARGE($G54:$FU54,GG$2)</f>
        <v>0</v>
      </c>
      <c r="GH54" s="102">
        <f t="shared" si="58"/>
        <v>0</v>
      </c>
      <c r="GI54" s="102">
        <f t="shared" si="58"/>
        <v>0</v>
      </c>
      <c r="GJ54" s="102">
        <f t="shared" si="58"/>
        <v>0</v>
      </c>
      <c r="GK54" s="102">
        <f t="shared" si="58"/>
        <v>0</v>
      </c>
      <c r="GL54" s="102">
        <f t="shared" si="58"/>
        <v>0</v>
      </c>
      <c r="GM54" s="102">
        <f t="shared" si="58"/>
        <v>0</v>
      </c>
      <c r="GN54" s="102">
        <f t="shared" si="58"/>
        <v>0</v>
      </c>
      <c r="GO54" s="102">
        <f t="shared" si="58"/>
        <v>0</v>
      </c>
      <c r="GP54" s="102">
        <f t="shared" si="58"/>
        <v>0</v>
      </c>
      <c r="GQ54" s="102">
        <f t="shared" ref="GQ54:GZ63" si="59">LARGE($G54:$FU54,GQ$2)</f>
        <v>0</v>
      </c>
      <c r="GR54" s="102">
        <f t="shared" si="59"/>
        <v>0</v>
      </c>
      <c r="GS54" s="102">
        <f t="shared" si="59"/>
        <v>0</v>
      </c>
      <c r="GT54" s="102">
        <f t="shared" si="59"/>
        <v>0</v>
      </c>
      <c r="GU54" s="102">
        <f t="shared" si="59"/>
        <v>0</v>
      </c>
      <c r="GV54" s="102">
        <f t="shared" si="59"/>
        <v>0</v>
      </c>
      <c r="GW54" s="102">
        <f t="shared" si="59"/>
        <v>0</v>
      </c>
      <c r="GX54" s="102">
        <f t="shared" si="59"/>
        <v>0</v>
      </c>
      <c r="GY54" s="102">
        <f t="shared" si="59"/>
        <v>0</v>
      </c>
      <c r="GZ54" s="102">
        <f t="shared" si="59"/>
        <v>0</v>
      </c>
      <c r="HA54" s="102">
        <f t="shared" ref="HA54:HJ63" si="60">LARGE($G54:$FU54,HA$2)</f>
        <v>0</v>
      </c>
      <c r="HB54" s="102">
        <f t="shared" si="60"/>
        <v>0</v>
      </c>
      <c r="HC54" s="102">
        <f t="shared" si="60"/>
        <v>0</v>
      </c>
      <c r="HD54" s="102">
        <f t="shared" si="60"/>
        <v>0</v>
      </c>
      <c r="HE54" s="102">
        <f t="shared" si="60"/>
        <v>0</v>
      </c>
      <c r="HF54" s="102">
        <f t="shared" si="60"/>
        <v>0</v>
      </c>
      <c r="HG54" s="102">
        <f t="shared" si="60"/>
        <v>0</v>
      </c>
      <c r="HH54" s="102">
        <f t="shared" si="60"/>
        <v>0</v>
      </c>
      <c r="HI54" s="102">
        <f t="shared" si="60"/>
        <v>0</v>
      </c>
      <c r="HJ54" s="102">
        <f t="shared" si="60"/>
        <v>0</v>
      </c>
      <c r="HK54" s="102">
        <f t="shared" ref="HK54:HT63" si="61">LARGE($G54:$FU54,HK$2)</f>
        <v>0</v>
      </c>
      <c r="HL54" s="102">
        <f t="shared" si="61"/>
        <v>0</v>
      </c>
      <c r="HM54" s="102">
        <f t="shared" si="61"/>
        <v>0</v>
      </c>
      <c r="HN54" s="102">
        <f t="shared" si="61"/>
        <v>0</v>
      </c>
      <c r="HO54" s="102">
        <f t="shared" si="61"/>
        <v>0</v>
      </c>
      <c r="HP54" s="102">
        <f t="shared" si="61"/>
        <v>0</v>
      </c>
      <c r="HQ54" s="102">
        <f t="shared" si="61"/>
        <v>0</v>
      </c>
      <c r="HR54" s="102">
        <f t="shared" si="61"/>
        <v>0</v>
      </c>
      <c r="HS54" s="102">
        <f t="shared" si="61"/>
        <v>0</v>
      </c>
      <c r="HT54" s="102">
        <f t="shared" si="61"/>
        <v>0</v>
      </c>
      <c r="HU54" s="102">
        <f t="shared" ref="HU54:ID63" si="62">LARGE($G54:$FU54,HU$2)</f>
        <v>0</v>
      </c>
      <c r="HV54" s="102">
        <f t="shared" si="62"/>
        <v>0</v>
      </c>
      <c r="HW54" s="102">
        <f t="shared" si="62"/>
        <v>0</v>
      </c>
      <c r="HX54" s="102">
        <f t="shared" si="62"/>
        <v>0</v>
      </c>
      <c r="HY54" s="102">
        <f t="shared" si="62"/>
        <v>0</v>
      </c>
      <c r="HZ54" s="102">
        <f t="shared" si="62"/>
        <v>0</v>
      </c>
      <c r="IA54" s="102">
        <f t="shared" si="62"/>
        <v>0</v>
      </c>
      <c r="IB54" s="102">
        <f t="shared" si="62"/>
        <v>0</v>
      </c>
      <c r="IC54" s="102">
        <f t="shared" si="62"/>
        <v>0</v>
      </c>
      <c r="ID54" s="102">
        <f t="shared" si="62"/>
        <v>0</v>
      </c>
      <c r="IE54" s="102">
        <f t="shared" ref="IE54:IS63" si="63">LARGE($G54:$FU54,IE$2)</f>
        <v>0</v>
      </c>
      <c r="IF54" s="102">
        <f t="shared" si="63"/>
        <v>0</v>
      </c>
      <c r="IG54" s="102">
        <f t="shared" si="63"/>
        <v>0</v>
      </c>
      <c r="IH54" s="102">
        <f t="shared" si="63"/>
        <v>0</v>
      </c>
      <c r="II54" s="102">
        <f t="shared" si="63"/>
        <v>0</v>
      </c>
      <c r="IJ54" s="102">
        <f t="shared" si="63"/>
        <v>0</v>
      </c>
      <c r="IK54" s="102">
        <f t="shared" si="63"/>
        <v>0</v>
      </c>
      <c r="IL54" s="102">
        <f t="shared" si="63"/>
        <v>0</v>
      </c>
      <c r="IM54" s="102">
        <f t="shared" si="63"/>
        <v>0</v>
      </c>
      <c r="IN54" s="102">
        <f t="shared" si="63"/>
        <v>0</v>
      </c>
      <c r="IO54" s="102">
        <f t="shared" si="63"/>
        <v>0</v>
      </c>
      <c r="IP54" s="102">
        <f t="shared" si="63"/>
        <v>0</v>
      </c>
      <c r="IQ54" s="102">
        <f t="shared" si="63"/>
        <v>0</v>
      </c>
      <c r="IR54" s="102">
        <f t="shared" si="63"/>
        <v>0</v>
      </c>
      <c r="IS54" s="102">
        <f t="shared" si="63"/>
        <v>0</v>
      </c>
      <c r="IU54" s="99">
        <f>SUMIF('2021 Club Championship Crew'!$B$11:$B$14,$B54,'2021 Club Championship Crew'!$BN$11:$BN$14)</f>
        <v>0</v>
      </c>
      <c r="IV54" s="99">
        <f>SUMIF('2021 Club Championship Crew'!$B$11:$B$14,$B54,'2021 Club Championship Crew'!$BQ$11:$BQ$14)</f>
        <v>0</v>
      </c>
      <c r="IW54" s="99">
        <f>SUMIF('2021 Club Championship Crew'!$B$11:$B$14,$B54,'2021 Club Championship Crew'!$BT$11:$BT$14)</f>
        <v>0</v>
      </c>
      <c r="IX54" s="99">
        <f>SUMIF('2021 Club Championship Crew'!$B$11:$B$14,$B54,'2021 Club Championship Crew'!$BW$11:$BW$14)</f>
        <v>0</v>
      </c>
      <c r="IY54" s="99">
        <f>SUMIF('2021 Club Championship Crew'!$B$11:$B$14,$B54,'2021 Club Championship Crew'!$CC$11:$CC$14)</f>
        <v>0</v>
      </c>
    </row>
    <row r="55" spans="1:259" ht="15" customHeight="1" x14ac:dyDescent="0.2">
      <c r="A55" s="134"/>
      <c r="B55" s="103"/>
      <c r="C55" s="96">
        <f t="shared" si="39"/>
        <v>0</v>
      </c>
      <c r="D55" s="97">
        <f t="shared" si="40"/>
        <v>0</v>
      </c>
      <c r="E55" s="96">
        <f t="shared" si="55"/>
        <v>0</v>
      </c>
      <c r="F55" s="98">
        <f t="shared" si="56"/>
        <v>0</v>
      </c>
      <c r="G55" s="99">
        <f>SUMIF('Saturday Race 11-06-21'!$B$11:$B$24,$B55,'Saturday Race 11-06-21'!$BF$11:$BF$24)</f>
        <v>0</v>
      </c>
      <c r="H55" s="99">
        <f>SUMIF('Saturday Race 11-06-21'!$B$11:$B$24,$B55,'Saturday Race 11-06-21'!$BI$11:$BI$24)</f>
        <v>0</v>
      </c>
      <c r="I55" s="99">
        <f>SUMIF('Saturday Race 11-06-21'!$B$11:$B$24,$B55,'Saturday Race 11-06-21'!$BL$11:$BL$24)</f>
        <v>0</v>
      </c>
      <c r="J55" s="99">
        <f>SUMIF('Saturday Race 11-06-21'!$B$11:$B$24,$B55,'Saturday Race 11-06-21'!$BO$11:$BO$24)</f>
        <v>0</v>
      </c>
      <c r="K55" s="99">
        <f>SUMIF('Saturday Race 11-06-21'!$B$11:$B$24,$B55,'Saturday Race 11-06-21'!$BR$11:$BR$24)</f>
        <v>0</v>
      </c>
      <c r="L55" s="99">
        <f>SUMIF('Saturday Race 11-20-21'!$B$11:$B$24,$B55,'Saturday Race 11-20-21'!$BF$11:$BF$24)</f>
        <v>0</v>
      </c>
      <c r="M55" s="99">
        <f>SUMIF('Saturday Race 11-20-21'!$B$11:$B$24,$B55,'Saturday Race 11-20-21'!$BI$11:$BI$24)</f>
        <v>0</v>
      </c>
      <c r="N55" s="99">
        <f>SUMIF('Saturday Race 11-20-21'!$B$11:$B$24,$B55,'Saturday Race 11-20-21'!$BL$11:$BL$24)</f>
        <v>0</v>
      </c>
      <c r="O55" s="99">
        <f>SUMIF('Saturday Race 11-20-21'!$B$11:$B$24,$B55,'Saturday Race 11-20-21'!$BO$11:$BO$24)</f>
        <v>0</v>
      </c>
      <c r="P55" s="99">
        <f>SUMIF('Saturday Race 11-20-21'!$B$11:$B$24,$B55,'Saturday Race 11-20-21'!$BR$11:$BR$24)</f>
        <v>0</v>
      </c>
      <c r="Q55" s="99">
        <f>SUMIF('One Day 12-04-21 Scots'!$B$11:$B$24,$B55,'One Day 12-04-21 Scots'!$BF$11:$BF$24)</f>
        <v>0</v>
      </c>
      <c r="R55" s="99">
        <f>SUMIF('One Day 12-04-21 Scots'!$B$11:$B$24,$B55,'One Day 12-04-21 Scots'!$BI$11:$BI$24)</f>
        <v>0</v>
      </c>
      <c r="S55" s="99">
        <f>SUMIF('One Day 12-04-21 Scots'!$B$11:$B$24,$B55,'One Day 12-04-21 Scots'!$BL$11:$BL$24)</f>
        <v>0</v>
      </c>
      <c r="T55" s="99">
        <f>SUMIF('One Day 12-04-21 Scots'!$B$11:$B$24,$B55,'One Day 12-04-21 Scots'!$BO$11:$BO$24)</f>
        <v>0</v>
      </c>
      <c r="U55" s="99">
        <f>SUMIF('One Day 12-04-21 Scots'!$B$11:$B$24,$B55,'One Day 12-04-21 Scots'!$BR$11:$BR$24)</f>
        <v>0</v>
      </c>
      <c r="V55" s="99">
        <f>SUMIF('One Day 12-04-21 Thistles'!$B$11:$B$25,$B55,'One Day 12-04-21 Thistles'!$BF$11:$BF$25)</f>
        <v>0</v>
      </c>
      <c r="W55" s="99">
        <f>SUMIF('One Day 12-04-21 Thistles'!$B$11:$B$25,$B55,'One Day 12-04-21 Thistles'!$BI$11:$BI$25)</f>
        <v>0</v>
      </c>
      <c r="X55" s="99">
        <f>SUMIF('One Day 12-04-21 Thistles'!$B$11:$B$25,$B55,'One Day 12-04-21 Thistles'!$BL$11:$BL$25)</f>
        <v>0</v>
      </c>
      <c r="Y55" s="99">
        <f>SUMIF('One Day 12-04-21 Thistles'!$B$11:$B$25,$B55,'One Day 12-04-21 Thistles'!$BO$11:$BO$25)</f>
        <v>0</v>
      </c>
      <c r="Z55" s="99">
        <f>SUMIF('One Day 12-04-21 Thistles'!$B$11:$B$25,$B55,'One Day 12-04-21 Thistles'!$BR$11:$BR$25)</f>
        <v>0</v>
      </c>
      <c r="AA55" s="99">
        <f>SUMIF('Saturday Race 1-08-22'!$B$11:$B$20,$B55,'Saturday Race 1-08-22'!$BF$11:$BF$20)</f>
        <v>0</v>
      </c>
      <c r="AB55" s="99">
        <f>SUMIF('Saturday Race 1-08-22'!$B$11:$B$20,$B55,'Saturday Race 1-08-22'!$BI$11:$BI$20)</f>
        <v>0</v>
      </c>
      <c r="AC55" s="99">
        <f>SUMIF('Saturday Race 1-08-22'!$B$11:$B$20,$B55,'Saturday Race 1-08-22'!$BL$11:$BL$20)</f>
        <v>0</v>
      </c>
      <c r="AD55" s="99">
        <f>SUMIF('Saturday Race 1-08-22'!$B$11:$B$20,$B55,'Saturday Race 1-08-22'!$BO$11:$BO$20)</f>
        <v>0</v>
      </c>
      <c r="AE55" s="99">
        <f>SUMIF('Saturday Race 1-08-22'!$B$11:$B$20,$B55,'Saturday Race 1-08-22'!$BR$11:$BR$20)</f>
        <v>0</v>
      </c>
      <c r="AF55" s="99">
        <f>SUMIF('Saturday Race 1-22-22'!$B$11:$B$20,$B55,'Saturday Race 1-22-22'!$BF$11:$BF$20)</f>
        <v>0</v>
      </c>
      <c r="AG55" s="99">
        <f>SUMIF('Saturday Race 1-22-22'!$B$11:$B$20,$B55,'Saturday Race 1-22-22'!$BI$11:$BI$20)</f>
        <v>0</v>
      </c>
      <c r="AH55" s="99">
        <f>SUMIF('Saturday Race 1-22-22'!$B$11:$B$20,$B55,'Saturday Race 1-22-22'!$BL$11:$BL$20)</f>
        <v>0</v>
      </c>
      <c r="AI55" s="99">
        <f>SUMIF('Saturday Race 1-22-22'!$B$11:$B$20,$B55,'Saturday Race 1-22-22'!$BO$11:$BO$20)</f>
        <v>0</v>
      </c>
      <c r="AJ55" s="99">
        <f>SUMIF('Saturday Race 1-22-22'!$B$11:$B$20,$B55,'Saturday Race 1-22-22'!$BR$11:$BR$20)</f>
        <v>0</v>
      </c>
      <c r="AK55" s="99">
        <f>SUMIF('Sunday Race 2-6-22'!$B$11:$B$20,$B55,'Sunday Race 2-6-22'!$BF$11:$BF$20)</f>
        <v>0</v>
      </c>
      <c r="AL55" s="99">
        <f>SUMIF('Sunday Race 2-6-22'!$B$11:$B$20,$B55,'Sunday Race 2-6-22'!$BI$11:$BI$20)</f>
        <v>0</v>
      </c>
      <c r="AM55" s="99">
        <f>SUMIF('Sunday Race 2-6-22'!$B$11:$B$20,$B55,'Sunday Race 2-6-22'!$BL$11:$BL$20)</f>
        <v>0</v>
      </c>
      <c r="AN55" s="99">
        <f>SUMIF('Sunday Race 2-6-22'!$B$11:$B$20,$B55,'Sunday Race 2-6-22'!$BO$11:$BO$20)</f>
        <v>0</v>
      </c>
      <c r="AO55" s="99">
        <f>SUMIF('Sunday Race 2-6-22'!$B$11:$B$20,$B55,'Sunday Race 2-6-22'!$BR$11:$BR$20)</f>
        <v>0</v>
      </c>
      <c r="AP55" s="99">
        <f>SUMIF('Chili One Day 2-12-22 Scots'!$B$11:$B$20,$B55,'Chili One Day 2-12-22 Scots'!$BF$11:$BF$20)</f>
        <v>0</v>
      </c>
      <c r="AQ55" s="99">
        <f>SUMIF('Chili One Day 2-12-22 Scots'!$B$11:$B$20,$B55,'Chili One Day 2-12-22 Scots'!$BI$11:$BI$20)</f>
        <v>0</v>
      </c>
      <c r="AR55" s="99">
        <f>SUMIF('Chili One Day 2-12-22 Scots'!$B$11:$B$20,$B55,'Chili One Day 2-12-22 Scots'!$BL$11:$BL$20)</f>
        <v>0</v>
      </c>
      <c r="AS55" s="99">
        <f>SUMIF('Chili One Day 2-12-22 Scots'!$B$11:$B$20,$B55,'Chili One Day 2-12-22 Scots'!$BO$11:$BO$20)</f>
        <v>0</v>
      </c>
      <c r="AT55" s="99">
        <f>SUMIF('Chili One Day 2-12-22 Scots'!$B$11:$B$20,$B55,'Chili One Day 2-12-22 Scots'!$BR$11:$BR$20)</f>
        <v>0</v>
      </c>
      <c r="AU55" s="99">
        <f>SUMIF('Chili One Day 2-12-22 Thistles'!$B$11:$B$20,$B55,'Chili One Day 2-12-22 Thistles'!$BF$11:$BF$20)</f>
        <v>0</v>
      </c>
      <c r="AV55" s="99">
        <f>SUMIF('Chili One Day 2-12-22 Thistles'!$B$11:$B$20,$B55,'Chili One Day 2-12-22 Thistles'!$BI$11:$BI$20)</f>
        <v>0</v>
      </c>
      <c r="AW55" s="99">
        <f>SUMIF('Chili One Day 2-12-22 Thistles'!$B$11:$B$20,$B55,'Chili One Day 2-12-22 Thistles'!$BL$11:$BL$20)</f>
        <v>0</v>
      </c>
      <c r="AX55" s="99">
        <f>SUMIF('Chili One Day 2-12-22 Thistles'!$B$11:$B$20,$B55,'Chili One Day 2-12-22 Thistles'!$BO$11:$BO$20)</f>
        <v>0</v>
      </c>
      <c r="AY55" s="99">
        <f>SUMIF('Chili One Day 2-12-22 Thistles'!$B$11:$B$20,$B55,'Chili One Day 2-12-22 Thistles'!$BR$11:$BR$20)</f>
        <v>0</v>
      </c>
      <c r="AZ55" s="99">
        <f>SUMIF('Sunday Race 2-20-22'!$B$11:$B$20,$B55,'Sunday Race 2-20-22'!$BF$11:$BF$20)</f>
        <v>0</v>
      </c>
      <c r="BA55" s="99">
        <f>SUMIF('Sunday Race 2-20-22'!$B$11:$B$20,$B55,'Sunday Race 2-20-22'!$BI$11:$BI$20)</f>
        <v>0</v>
      </c>
      <c r="BB55" s="99">
        <f>SUMIF('Sunday Race 2-20-22'!$B$11:$B$20,$B55,'Sunday Race 2-20-22'!$BL$11:$BL$20)</f>
        <v>0</v>
      </c>
      <c r="BC55" s="99">
        <f>SUMIF('Sunday Race 2-20-22'!$B$11:$B$20,$B55,'Sunday Race 2-20-22'!$BO$11:$BO$20)</f>
        <v>0</v>
      </c>
      <c r="BD55" s="99">
        <f>SUMIF('Sunday Race 2-20-22'!$B$11:$B$20,$B55,'Sunday Race 2-20-22'!$BR$11:$BR$20)</f>
        <v>0</v>
      </c>
      <c r="BE55" s="99">
        <f>SUMIF('Sunday Race 2-27-22'!$B$11:$B$20,$B55,'Sunday Race 2-27-22'!$BF$11:$BF$20)</f>
        <v>0</v>
      </c>
      <c r="BF55" s="99">
        <f>SUMIF('Sunday Race 2-27-22'!$B$11:$B$20,$B55,'Sunday Race 2-27-22'!$BI$11:$BI$20)</f>
        <v>0</v>
      </c>
      <c r="BG55" s="99">
        <f>SUMIF('Sunday Race 2-27-22'!$B$11:$B$20,$B55,'Sunday Race 2-27-22'!$BL$11:$BL$20)</f>
        <v>0</v>
      </c>
      <c r="BH55" s="99">
        <f>SUMIF('Sunday Race 2-27-22'!$B$11:$B$20,$B55,'Sunday Race 2-27-22'!$BO$11:$BO$20)</f>
        <v>0</v>
      </c>
      <c r="BI55" s="99">
        <f>SUMIF('Sunday Race 2-27-22'!$B$11:$B$20,$B55,'Sunday Race 2-27-22'!$BR$11:$BR$20)</f>
        <v>0</v>
      </c>
      <c r="BJ55" s="99">
        <f>SUMIF('Sunday Race 3-13-22'!$B$11:$B$21,$B55,'Sunday Race 3-13-22'!$BF$11:$BF$21)</f>
        <v>0</v>
      </c>
      <c r="BK55" s="99">
        <f>SUMIF('Sunday Race 3-13-22'!$B$11:$B$21,$B55,'Sunday Race 3-13-22'!$BI$11:$BI$21)</f>
        <v>0</v>
      </c>
      <c r="BL55" s="99">
        <f>SUMIF('Sunday Race 3-13-22'!$B$11:$B$21,$B55,'Sunday Race 3-13-22'!$BL$11:$BL$21)</f>
        <v>0</v>
      </c>
      <c r="BM55" s="99">
        <f>SUMIF('Sunday Race 3-13-22'!$B$11:$B$21,$B55,'Sunday Race 3-13-22'!$BO$11:$BO$21)</f>
        <v>0</v>
      </c>
      <c r="BN55" s="99">
        <f>SUMIF('Sunday Race 3-13-22'!$B$11:$B$21,$B55,'Sunday Race 3-13-22'!$BR$11:$BR$21)</f>
        <v>0</v>
      </c>
      <c r="BO55" s="99">
        <f>SUMIF('Saturday Race 3-19-22'!$B$11:$B$26,$B55,'Saturday Race 3-19-22'!$BF$11:$BF$26)</f>
        <v>0</v>
      </c>
      <c r="BP55" s="99">
        <f>SUMIF('Saturday Race 3-19-22'!$B$11:$B$26,$B55,'Saturday Race 3-19-22'!$BI$11:$BI$26)</f>
        <v>0</v>
      </c>
      <c r="BQ55" s="99">
        <f>SUMIF('Saturday Race 3-19-22'!$B$11:$B$26,$B55,'Saturday Race 3-19-22'!$BL$11:$BL$26)</f>
        <v>0</v>
      </c>
      <c r="BR55" s="99">
        <f>SUMIF('Saturday Race 3-19-22'!$B$11:$B$26,$B55,'Saturday Race 3-19-22'!$BO$11:$BO$26)</f>
        <v>0</v>
      </c>
      <c r="BS55" s="99">
        <f>SUMIF('Saturday Race 3-19-22'!$B$11:$B$26,$B55,'Saturday Race 3-19-22'!$BR$11:$BR$26)</f>
        <v>0</v>
      </c>
      <c r="BT55" s="99">
        <f>SUMIF('Sunday Races 4-10-22'!$B$11:$B$26,$B55,'Sunday Races 4-10-22'!$BF$11:$BF$26)</f>
        <v>0</v>
      </c>
      <c r="BU55" s="99">
        <f>SUMIF('Sunday Races 4-10-22'!$B$11:$B$26,$B55,'Sunday Races 4-10-22'!$BI$11:$BI$26)</f>
        <v>0</v>
      </c>
      <c r="BV55" s="99">
        <f>SUMIF('Sunday Races 4-10-22'!$B$11:$B$26,$B55,'Sunday Races 4-10-22'!$BL$11:$BL$26)</f>
        <v>0</v>
      </c>
      <c r="BW55" s="99">
        <f>SUMIF('Sunday Races 4-10-22'!$B$11:$B$26,$B55,'Sunday Races 4-10-22'!$BO$11:$BO$26)</f>
        <v>0</v>
      </c>
      <c r="BX55" s="99">
        <f>SUMIF('Sunday Races 4-10-22'!$B$11:$B$26,$B55,'Sunday Races 4-10-22'!$BR$11:$BR$26)</f>
        <v>0</v>
      </c>
      <c r="BY55" s="99">
        <f>SUMIF('Easter One Day 4-16-22 FS'!$B$11:$B$26,$B55,'Easter One Day 4-16-22 FS'!$BF$11:$BF$26)</f>
        <v>0</v>
      </c>
      <c r="BZ55" s="99">
        <f>SUMIF('Easter One Day 4-16-22 FS'!$B$11:$B$26,$B55,'Easter One Day 4-16-22 FS'!$BI$11:$BI$26)</f>
        <v>0</v>
      </c>
      <c r="CA55" s="99">
        <f>SUMIF('Easter One Day 4-16-22 FS'!$B$11:$B$26,$B55,'Easter One Day 4-16-22 FS'!$BL$11:$BL$26)</f>
        <v>0</v>
      </c>
      <c r="CB55" s="99">
        <f>SUMIF('Easter One Day 4-16-22 FS'!$B$11:$B$26,$B55,'Easter One Day 4-16-22 FS'!$BO$11:$BO$26)</f>
        <v>0</v>
      </c>
      <c r="CC55" s="99">
        <f>SUMIF('Easter One Day 4-16-22 FS'!$B$11:$B$26,$B55,'Easter One Day 4-16-22 FS'!$BR$11:$BR$26)</f>
        <v>0</v>
      </c>
      <c r="CD55" s="99">
        <f>SUMIF('Easter One Day 4-16-22 TH'!$B$11:$B$26,$B55,'Easter One Day 4-16-22 TH'!$BF$11:$BF$26)</f>
        <v>0</v>
      </c>
      <c r="CE55" s="99">
        <f>SUMIF('Easter One Day 4-16-22 TH'!$B$11:$B$26,$B55,'Easter One Day 4-16-22 TH'!$BI$11:$BI$26)</f>
        <v>0</v>
      </c>
      <c r="CF55" s="99">
        <f>SUMIF('Easter One Day 4-16-22 TH'!$B$11:$B$26,$B55,'Easter One Day 4-16-22 TH'!$BL$11:$BL$26)</f>
        <v>0</v>
      </c>
      <c r="CG55" s="99">
        <f>SUMIF('Easter One Day 4-16-22 TH'!$B$11:$B$26,$B55,'Easter One Day 4-16-22 TH'!$BO$11:$BO$26)</f>
        <v>0</v>
      </c>
      <c r="CH55" s="99">
        <f>SUMIF('Easter One Day 4-16-22 TH'!$B$11:$B$26,$B55,'Easter One Day 4-16-22 TH'!$BR$11:$BR$26)</f>
        <v>0</v>
      </c>
      <c r="CI55" s="99">
        <f>SUMIF('Sunday Races 5-1-22'!$B$11:$B$28,$B55,'Sunday Races 5-1-22'!$BF$11:$BF$28)</f>
        <v>0</v>
      </c>
      <c r="CJ55" s="99">
        <f>SUMIF('Sunday Races 5-1-22'!$B$11:$B$28,$B55,'Sunday Races 5-1-22'!$BI$11:$BI$28)</f>
        <v>0</v>
      </c>
      <c r="CK55" s="99">
        <f>SUMIF('Sunday Races 5-1-22'!$B$11:$B$28,$B55,'Sunday Races 5-1-22'!$BL$11:$BL$28)</f>
        <v>0</v>
      </c>
      <c r="CL55" s="99">
        <f>SUMIF('Sunday Races 5-1-22'!$B$11:$B$28,$B55,'Sunday Races 5-1-22'!$BO$11:$BO$28)</f>
        <v>0</v>
      </c>
      <c r="CM55" s="99">
        <f>SUMIF('Sunday Races 5-1-22'!$B$11:$B$28,$B55,'Sunday Races 5-1-22'!$BR$11:$BR$28)</f>
        <v>0</v>
      </c>
      <c r="CN55" s="99">
        <f>SUMIF('Long Distance Race 5-7-22'!$B$11:$B$27,$B55,'Long Distance Race 5-7-22'!$BF$11:$BF$27)</f>
        <v>0</v>
      </c>
      <c r="CO55" s="99">
        <f>SUMIF('Long Distance Race 5-7-22'!$B$11:$B$27,$B55,'Long Distance Race 5-7-22'!$BI$11:$BI$27)</f>
        <v>0</v>
      </c>
      <c r="CP55" s="99">
        <f>SUMIF('Long Distance Race 5-7-22'!$B$11:$B$27,$B55,'Long Distance Race 5-7-22'!$BL$11:$BL$27)</f>
        <v>0</v>
      </c>
      <c r="CQ55" s="99">
        <f>SUMIF('Long Distance Race 5-7-22'!$B$11:$B$27,$B55,'Long Distance Race 5-7-22'!$BO$11:$BO$27)</f>
        <v>0</v>
      </c>
      <c r="CR55" s="99">
        <f>SUMIF('Long Distance Race 5-7-22'!$B$11:$B$27,$B55,'Long Distance Race 5-7-22'!$BR$11:$BR$27)</f>
        <v>0</v>
      </c>
      <c r="CS55" s="99">
        <f>SUMIF('Memorial Day Regatta 5-28-22 Op'!$B$11:$B$27,$B55,'Memorial Day Regatta 5-28-22 Op'!$BF$11:$BF$27)</f>
        <v>0</v>
      </c>
      <c r="CT55" s="99">
        <f>SUMIF('Memorial Day Regatta 5-28-22 Op'!$B$11:$B$27,$B55,'Memorial Day Regatta 5-28-22 Op'!$BI$11:$BI$27)</f>
        <v>0</v>
      </c>
      <c r="CU55" s="99">
        <f>SUMIF('Memorial Day Regatta 5-28-22 Op'!$B$11:$B$27,$B55,'Memorial Day Regatta 5-28-22 Op'!$BL$11:$BL$27)</f>
        <v>0</v>
      </c>
      <c r="CV55" s="99">
        <f>SUMIF('Memorial Day Regatta 5-28-22 Op'!$B$11:$B$27,$B55,'Memorial Day Regatta 5-28-22 Op'!$BO$11:$BO$27)</f>
        <v>0</v>
      </c>
      <c r="CW55" s="99">
        <f>SUMIF('Memorial Day Regatta 5-28-22 Op'!$B$11:$B$27,$B55,'Memorial Day Regatta 5-28-22 Op'!$BR$11:$BR$27)</f>
        <v>0</v>
      </c>
      <c r="CX55" s="99">
        <f>SUMIF('Sunday Races 6-5-22'!$B$11:$B$28,$B55,'Sunday Races 6-5-22'!$BF$11:$BF$28)</f>
        <v>0</v>
      </c>
      <c r="CY55" s="99">
        <f>SUMIF('Sunday Races 6-5-22'!$B$11:$B$28,$B55,'Sunday Races 6-5-22'!$BI$11:$BI$28)</f>
        <v>0</v>
      </c>
      <c r="CZ55" s="99">
        <f>SUMIF('Sunday Races 6-5-22'!$B$11:$B$28,$B55,'Sunday Races 6-5-22'!$BL$11:$BL$28)</f>
        <v>0</v>
      </c>
      <c r="DA55" s="99">
        <f>SUMIF('Sunday Races 6-5-22'!$B$11:$B$28,$B55,'Sunday Races 6-5-22'!$BO$11:$BO$28)</f>
        <v>0</v>
      </c>
      <c r="DB55" s="99">
        <f>SUMIF('Sunday Races 6-5-22'!$B$11:$B$28,$B55,'Sunday Races 6-5-22'!$BR$11:$BR$28)</f>
        <v>0</v>
      </c>
      <c r="DC55" s="99">
        <f>SUMIF('Sunday Races 6-12-22'!$B$11:$B$24,$B55,'Sunday Races 6-12-22'!$BF$11:$BF$24)</f>
        <v>0</v>
      </c>
      <c r="DD55" s="99">
        <f>SUMIF('Sunday Races 6-12-22'!$B$11:$B$24,$B55,'Sunday Races 6-12-22'!$BI$11:$BI$24)</f>
        <v>0</v>
      </c>
      <c r="DE55" s="99">
        <f>SUMIF('Sunday Races 6-12-22'!$B$11:$B$24,$B55,'Sunday Races 6-12-22'!$BL$11:$BL$24)</f>
        <v>0</v>
      </c>
      <c r="DF55" s="99">
        <f>SUMIF('Sunday Races 6-12-22'!$B$11:$B$24,$B55,'Sunday Races 6-12-22'!$BO$11:$BO$24)</f>
        <v>0</v>
      </c>
      <c r="DG55" s="99">
        <f>SUMIF('Sunday Races 6-12-22'!$B$11:$B$24,$B55,'Sunday Races 6-12-22'!$BR$11:$BR$24)</f>
        <v>0</v>
      </c>
      <c r="DH55" s="99">
        <f>SUMIF('Saturday Races 6-18-22'!$B$11:$B$24,$B55,'Saturday Races 6-18-22'!$BF$11:$BF$24)</f>
        <v>0</v>
      </c>
      <c r="DI55" s="99">
        <f>SUMIF('Saturday Races 6-18-22'!$B$11:$B$24,$B55,'Saturday Races 6-18-22'!$BI$11:$BI$24)</f>
        <v>0</v>
      </c>
      <c r="DJ55" s="99">
        <f>SUMIF('Saturday Races 6-18-22'!$B$11:$B$24,$B55,'Saturday Races 6-18-22'!$BL$11:$BL$24)</f>
        <v>0</v>
      </c>
      <c r="DK55" s="99">
        <f>SUMIF('Saturday Races 6-18-22'!$B$11:$B$24,$B55,'Saturday Races 6-18-22'!$BO$11:$BO$24)</f>
        <v>0</v>
      </c>
      <c r="DL55" s="99">
        <f>SUMIF('Saturday Races 6-18-22'!$B$11:$B$24,$B55,'Saturday Races 6-18-22'!$BR$11:$BR$24)</f>
        <v>0</v>
      </c>
      <c r="DM55" s="99">
        <f>SUMIF('Caldwell Cup 6-25-22 TH'!$B$11:$B$25,$B55,'Caldwell Cup 6-25-22 TH'!$BF$11:$BF$25)</f>
        <v>0</v>
      </c>
      <c r="DN55" s="99">
        <f>SUMIF('Caldwell Cup 6-25-22 TH'!$B$11:$B$25,$B55,'Caldwell Cup 6-25-22 TH'!$BI$11:$BI$25)</f>
        <v>0</v>
      </c>
      <c r="DO55" s="99">
        <f>SUMIF('Caldwell Cup 6-25-22 TH'!$B$11:$B$25,$B55,'Caldwell Cup 6-25-22 TH'!$BL$11:$BL$25)</f>
        <v>0</v>
      </c>
      <c r="DP55" s="99">
        <f>SUMIF('Caldwell Cup 6-25-22 TH'!$B$11:$B$25,$B55,'Caldwell Cup 6-25-22 TH'!$BO$11:$BO$25)</f>
        <v>0</v>
      </c>
      <c r="DQ55" s="99">
        <f>SUMIF('Caldwell Cup 6-25-22 TH'!$B$11:$B$25,$B55,'Caldwell Cup 6-25-22 TH'!$BR$11:$BR$25)</f>
        <v>0</v>
      </c>
      <c r="DR55" s="99">
        <f>SUMIF('Caldwell Cup 6-25-22 FS'!$B$11:$B$18,$B55,'Caldwell Cup 6-25-22 FS'!$BF$11:$BF$18)</f>
        <v>0</v>
      </c>
      <c r="DS55" s="99">
        <f>SUMIF('Caldwell Cup 6-25-22 FS'!$B$11:$B$18,$B55,'Caldwell Cup 6-25-22 FS'!$BI$11:$BI$18)</f>
        <v>0</v>
      </c>
      <c r="DT55" s="99">
        <f>SUMIF('Caldwell Cup 6-25-22 FS'!$B$11:$B$18,$B55,'Caldwell Cup 6-25-22 FS'!$BL$11:$BL$18)</f>
        <v>0</v>
      </c>
      <c r="DU55" s="99">
        <f>SUMIF('Caldwell Cup 6-25-22 FS'!$B$11:$B$18,$B55,'Caldwell Cup 6-25-22 FS'!$BO$11:$BO$18)</f>
        <v>0</v>
      </c>
      <c r="DV55" s="99">
        <f>SUMIF('Caldwell Cup 6-25-22 FS'!$B$11:$B$18,$B55,'Caldwell Cup 6-25-22 FS'!$BR$11:$BR$18)</f>
        <v>0</v>
      </c>
      <c r="DW55" s="99">
        <f>SUMIF('Sunday Races 7-3-22'!$B$11:$B$25,$B55,'Sunday Races 7-3-22'!$BF$11:$BF$25)</f>
        <v>0</v>
      </c>
      <c r="DX55" s="99">
        <f>SUMIF('Sunday Races 7-3-22'!$B$11:$B$25,$B55,'Sunday Races 7-3-22'!$BI$11:$BI$25)</f>
        <v>0</v>
      </c>
      <c r="DY55" s="99">
        <f>SUMIF('Sunday Races 7-3-22'!$B$11:$B$25,$B55,'Sunday Races 7-3-22'!$BL$11:$BL$25)</f>
        <v>0</v>
      </c>
      <c r="DZ55" s="99">
        <f>SUMIF('Sunday Races 7-3-22'!$B$11:$B$25,$B55,'Sunday Races 7-3-22'!$BO$11:$BO$25)</f>
        <v>0</v>
      </c>
      <c r="EA55" s="99">
        <f>SUMIF('Sunday Races 7-3-22'!$B$11:$B$25,$B55,'Sunday Races 7-3-22'!$BR$11:$BR$25)</f>
        <v>0</v>
      </c>
      <c r="EB55" s="99">
        <f>SUMIF('Sunday Races 7-31-22'!$B$11:$B$25,$B55,'Sunday Races 7-31-22'!$BF$11:$BF$25)</f>
        <v>0</v>
      </c>
      <c r="EC55" s="99">
        <f>SUMIF('Sunday Races 7-31-22'!$B$11:$B$25,$B55,'Sunday Races 7-31-22'!$BI$11:$BI$25)</f>
        <v>0</v>
      </c>
      <c r="ED55" s="99">
        <f>SUMIF('Sunday Races 7-31-22'!$B$11:$B$25,$B55,'Sunday Races 7-31-22'!$BL$11:$BL$25)</f>
        <v>0</v>
      </c>
      <c r="EE55" s="99">
        <f>SUMIF('Sunday Races 7-31-22'!$B$11:$B$25,$B55,'Sunday Races 7-31-22'!$BO$11:$BO$25)</f>
        <v>0</v>
      </c>
      <c r="EF55" s="99">
        <f>SUMIF('Sunday Races 7-31-22'!$B$11:$B$25,$B55,'Sunday Races 7-31-22'!$BR$11:$BR$25)</f>
        <v>0</v>
      </c>
      <c r="EG55" s="99">
        <f>SUMIF('Sunday Races 8-14-22'!$B$11:$B$25,$B55,'Sunday Races 8-14-22'!$BF$11:$BF$25)</f>
        <v>0</v>
      </c>
      <c r="EH55" s="99">
        <f>SUMIF('Sunday Races 8-14-22'!$B$11:$B$25,$B55,'Sunday Races 8-14-22'!$BI$11:$BI$25)</f>
        <v>0</v>
      </c>
      <c r="EI55" s="99">
        <f>SUMIF('Sunday Races 8-14-22'!$B$11:$B$25,$B55,'Sunday Races 8-14-22'!$BL$11:$BL$25)</f>
        <v>0</v>
      </c>
      <c r="EJ55" s="99">
        <f>SUMIF('Sunday Races 8-14-22'!$B$11:$B$25,$B55,'Sunday Races 8-14-22'!$BO$11:$BO$25)</f>
        <v>0</v>
      </c>
      <c r="EK55" s="99">
        <f>SUMIF('Sunday Races 8-14-22'!$B$11:$B$25,$B55,'Sunday Races 8-14-22'!$BR$11:$BR$25)</f>
        <v>0</v>
      </c>
      <c r="EL55" s="99">
        <f>SUMIF('Saturday Races 8-20-22'!$B$11:$B$25,$B55,'Saturday Races 8-20-22'!$BF$11:$BF$25)</f>
        <v>0</v>
      </c>
      <c r="EM55" s="99">
        <f>SUMIF('Saturday Races 8-20-22'!$B$11:$B$25,$B55,'Saturday Races 8-20-22'!$BI$11:$BI$25)</f>
        <v>0</v>
      </c>
      <c r="EN55" s="99">
        <f>SUMIF('Saturday Races 8-20-22'!$B$11:$B$25,$B55,'Saturday Races 8-20-22'!$BL$11:$BL$25)</f>
        <v>0</v>
      </c>
      <c r="EO55" s="99">
        <f>SUMIF('Saturday Races 8-20-22'!$B$11:$B$25,$B55,'Saturday Races 8-20-22'!$BO$11:$BO$25)</f>
        <v>0</v>
      </c>
      <c r="EP55" s="99">
        <f>SUMIF('Saturday Races 8-20-22'!$B$11:$B$25,$B55,'Saturday Races 8-20-22'!$BR$11:$BR$25)</f>
        <v>0</v>
      </c>
      <c r="EQ55" s="99">
        <f>SUMIF('Sunday Races 9-11-22'!$B$11:$B$20,$B55,'Sunday Races 9-11-22'!$BF$11:$BF$20)</f>
        <v>0</v>
      </c>
      <c r="ER55" s="99">
        <f>SUMIF('Sunday Races 9-11-22'!$B$11:$B$20,$B55,'Sunday Races 9-11-22'!$BI$11:$BI$20)</f>
        <v>0</v>
      </c>
      <c r="ES55" s="99">
        <f>SUMIF('Sunday Races 9-11-22'!$B$11:$B$20,$B55,'Sunday Races 9-11-22'!$BL$11:$BL$20)</f>
        <v>0</v>
      </c>
      <c r="ET55" s="99">
        <f>SUMIF('Sunday Races 9-11-22'!$B$11:$B$20,$B55,'Sunday Races 9-11-22'!$BO$11:$BO$20)</f>
        <v>0</v>
      </c>
      <c r="EU55" s="99">
        <f>SUMIF('Sunday Races 9-11-22'!$B$11:$B$20,$B55,'Sunday Races 9-11-22'!$BR$11:$BR$20)</f>
        <v>0</v>
      </c>
      <c r="EV55" s="99">
        <f>SUMIF('2022-09-17 Leukemia Cup TH'!$B$11:$B$26,$B55,'2022-09-17 Leukemia Cup TH'!$BF$11:$BF$26)</f>
        <v>0</v>
      </c>
      <c r="EW55" s="99">
        <f>SUMIF('2022-09-17 Leukemia Cup TH'!$B$11:$B$26,$B55,'2022-09-17 Leukemia Cup TH'!$BI$11:$BI$26)</f>
        <v>0</v>
      </c>
      <c r="EX55" s="99">
        <f>SUMIF('2022-09-17 Leukemia Cup TH'!$B$11:$B$26,$B55,'2022-09-17 Leukemia Cup TH'!$BL$11:$BL$26)</f>
        <v>0</v>
      </c>
      <c r="EY55" s="99">
        <f>SUMIF('2022-09-17 Leukemia Cup TH'!$B$11:$B$26,$B55,'2022-09-17 Leukemia Cup TH'!$BO$11:$BO$26)</f>
        <v>0</v>
      </c>
      <c r="EZ55" s="99">
        <f>SUMIF('2022-09-17 Leukemia Cup TH'!$B$11:$B$26,$B55,'2022-09-17 Leukemia Cup TH'!$BR$11:$BR$26)</f>
        <v>0</v>
      </c>
      <c r="FA55" s="99">
        <f>SUMIF('Smith-Berry LDR 9-24-22'!$B$11:$B$28,$B55,'Smith-Berry LDR 9-24-22'!$BF$11:$BF$28)</f>
        <v>0</v>
      </c>
      <c r="FB55" s="99">
        <f>SUMIF('Smith-Berry LDR 9-24-22'!$B$11:$B$28,$B55,'Smith-Berry LDR 9-24-22'!$BI$11:$BI$28)</f>
        <v>0</v>
      </c>
      <c r="FC55" s="99">
        <f>SUMIF('Smith-Berry LDR 9-24-22'!$B$11:$B$28,$B55,'Smith-Berry LDR 9-24-22'!$BL$11:$BL$28)</f>
        <v>0</v>
      </c>
      <c r="FD55" s="99">
        <f>SUMIF('Smith-Berry LDR 9-24-22'!$B$11:$B$28,$B55,'Smith-Berry LDR 9-24-22'!$BO$11:$BO$28)</f>
        <v>0</v>
      </c>
      <c r="FE55" s="99">
        <f>SUMIF('Smith-Berry LDR 9-24-22'!$B$11:$B$28,$B55,'Smith-Berry LDR 9-24-22'!$BR$11:$BR$28)</f>
        <v>0</v>
      </c>
      <c r="FF55" s="99">
        <f>SUMIF('Sunday Races 10-9-22'!$B$11:$B$15,$B55,'Sunday Races 10-9-22'!$BF$11:$BF$15)</f>
        <v>0</v>
      </c>
      <c r="FG55" s="99">
        <f>SUMIF('Sunday Races 10-9-22'!$B$11:$B$15,$B55,'Sunday Races 10-9-22'!$BI$11:$BI$15)</f>
        <v>0</v>
      </c>
      <c r="FH55" s="99">
        <f>SUMIF('Sunday Races 10-9-22'!$B$11:$B$15,$B55,'Sunday Races 10-9-22'!$BL$11:$BL$15)</f>
        <v>0</v>
      </c>
      <c r="FI55" s="99">
        <f>SUMIF('Sunday Races 10-9-22'!$B$11:$B$15,$B55,'Sunday Races 10-9-22'!$BO$11:$BO$15)</f>
        <v>0</v>
      </c>
      <c r="FJ55" s="99">
        <f>SUMIF('Sunday Races 10-9-22'!$B$11:$B$15,$B55,'Sunday Races 10-9-22'!$BR$11:$BR$15)</f>
        <v>0</v>
      </c>
      <c r="FK55" s="99">
        <f>SUMIF('Great Pumpkin Regatta 10-15-22'!$B$11:$B$53,$B55,'Great Pumpkin Regatta 10-15-22'!$BF$11:$BF$53)</f>
        <v>0</v>
      </c>
      <c r="FL55" s="99">
        <f>SUMIF('Great Pumpkin Regatta 10-15-22'!$B$11:$B$53,$B55,'Great Pumpkin Regatta 10-15-22'!$BI$11:$BI$53)</f>
        <v>0</v>
      </c>
      <c r="FM55" s="99">
        <f>SUMIF('Great Pumpkin Regatta 10-15-22'!$B$11:$B$53,$B55,'Great Pumpkin Regatta 10-15-22'!$BL$11:$BL$53)</f>
        <v>0</v>
      </c>
      <c r="FN55" s="99">
        <f>SUMIF('Great Pumpkin Regatta 10-15-22'!$B$11:$B$53,$B55,'Great Pumpkin Regatta 10-15-22'!$BO$11:$BO$53)</f>
        <v>0</v>
      </c>
      <c r="FO55" s="99">
        <f>SUMIF('Great Pumpkin Regatta 10-15-22'!$B$11:$B$53,$B55,'Great Pumpkin Regatta 10-15-22'!$BR$11:$BR$53)</f>
        <v>0</v>
      </c>
      <c r="FP55" s="99">
        <f>SUMIF('Sunday Races 10-23-22'!$B$11:$B$16,$B55,'Sunday Races 10-23-22'!$BF$11:$BF$16)</f>
        <v>0</v>
      </c>
      <c r="FQ55" s="99">
        <f>SUMIF('Sunday Races 10-23-22'!$B$11:$B$16,$B55,'Sunday Races 10-23-22'!$BI$11:$BI$16)</f>
        <v>0</v>
      </c>
      <c r="FR55" s="99">
        <f>SUMIF('Sunday Races 10-23-22'!$B$11:$B$16,$B55,'Sunday Races 10-23-22'!$BL$11:$BL$16)</f>
        <v>0</v>
      </c>
      <c r="FS55" s="99">
        <f>SUMIF('Sunday Races 10-23-22'!$B$11:$B$16,$B55,'Sunday Races 10-23-22'!$BO$11:$BO$16)</f>
        <v>0</v>
      </c>
      <c r="FT55" s="99">
        <f>SUMIF('Sunday Races 10-23-22'!$B$11:$B$16,$B55,'Sunday Races 10-23-22'!$BR$11:$BR$16)</f>
        <v>0</v>
      </c>
      <c r="FU55" s="100"/>
      <c r="FV55" s="101"/>
      <c r="FW55" s="102">
        <f t="shared" si="57"/>
        <v>0</v>
      </c>
      <c r="FX55" s="102">
        <f t="shared" si="57"/>
        <v>0</v>
      </c>
      <c r="FY55" s="102">
        <f t="shared" si="57"/>
        <v>0</v>
      </c>
      <c r="FZ55" s="102">
        <f t="shared" si="57"/>
        <v>0</v>
      </c>
      <c r="GA55" s="102">
        <f t="shared" si="57"/>
        <v>0</v>
      </c>
      <c r="GB55" s="102">
        <f t="shared" si="57"/>
        <v>0</v>
      </c>
      <c r="GC55" s="102">
        <f t="shared" si="57"/>
        <v>0</v>
      </c>
      <c r="GD55" s="102">
        <f t="shared" si="57"/>
        <v>0</v>
      </c>
      <c r="GE55" s="102">
        <f t="shared" si="57"/>
        <v>0</v>
      </c>
      <c r="GF55" s="102">
        <f t="shared" si="57"/>
        <v>0</v>
      </c>
      <c r="GG55" s="102">
        <f t="shared" si="58"/>
        <v>0</v>
      </c>
      <c r="GH55" s="102">
        <f t="shared" si="58"/>
        <v>0</v>
      </c>
      <c r="GI55" s="102">
        <f t="shared" si="58"/>
        <v>0</v>
      </c>
      <c r="GJ55" s="102">
        <f t="shared" si="58"/>
        <v>0</v>
      </c>
      <c r="GK55" s="102">
        <f t="shared" si="58"/>
        <v>0</v>
      </c>
      <c r="GL55" s="102">
        <f t="shared" si="58"/>
        <v>0</v>
      </c>
      <c r="GM55" s="102">
        <f t="shared" si="58"/>
        <v>0</v>
      </c>
      <c r="GN55" s="102">
        <f t="shared" si="58"/>
        <v>0</v>
      </c>
      <c r="GO55" s="102">
        <f t="shared" si="58"/>
        <v>0</v>
      </c>
      <c r="GP55" s="102">
        <f t="shared" si="58"/>
        <v>0</v>
      </c>
      <c r="GQ55" s="102">
        <f t="shared" si="59"/>
        <v>0</v>
      </c>
      <c r="GR55" s="102">
        <f t="shared" si="59"/>
        <v>0</v>
      </c>
      <c r="GS55" s="102">
        <f t="shared" si="59"/>
        <v>0</v>
      </c>
      <c r="GT55" s="102">
        <f t="shared" si="59"/>
        <v>0</v>
      </c>
      <c r="GU55" s="102">
        <f t="shared" si="59"/>
        <v>0</v>
      </c>
      <c r="GV55" s="102">
        <f t="shared" si="59"/>
        <v>0</v>
      </c>
      <c r="GW55" s="102">
        <f t="shared" si="59"/>
        <v>0</v>
      </c>
      <c r="GX55" s="102">
        <f t="shared" si="59"/>
        <v>0</v>
      </c>
      <c r="GY55" s="102">
        <f t="shared" si="59"/>
        <v>0</v>
      </c>
      <c r="GZ55" s="102">
        <f t="shared" si="59"/>
        <v>0</v>
      </c>
      <c r="HA55" s="102">
        <f t="shared" si="60"/>
        <v>0</v>
      </c>
      <c r="HB55" s="102">
        <f t="shared" si="60"/>
        <v>0</v>
      </c>
      <c r="HC55" s="102">
        <f t="shared" si="60"/>
        <v>0</v>
      </c>
      <c r="HD55" s="102">
        <f t="shared" si="60"/>
        <v>0</v>
      </c>
      <c r="HE55" s="102">
        <f t="shared" si="60"/>
        <v>0</v>
      </c>
      <c r="HF55" s="102">
        <f t="shared" si="60"/>
        <v>0</v>
      </c>
      <c r="HG55" s="102">
        <f t="shared" si="60"/>
        <v>0</v>
      </c>
      <c r="HH55" s="102">
        <f t="shared" si="60"/>
        <v>0</v>
      </c>
      <c r="HI55" s="102">
        <f t="shared" si="60"/>
        <v>0</v>
      </c>
      <c r="HJ55" s="102">
        <f t="shared" si="60"/>
        <v>0</v>
      </c>
      <c r="HK55" s="102">
        <f t="shared" si="61"/>
        <v>0</v>
      </c>
      <c r="HL55" s="102">
        <f t="shared" si="61"/>
        <v>0</v>
      </c>
      <c r="HM55" s="102">
        <f t="shared" si="61"/>
        <v>0</v>
      </c>
      <c r="HN55" s="102">
        <f t="shared" si="61"/>
        <v>0</v>
      </c>
      <c r="HO55" s="102">
        <f t="shared" si="61"/>
        <v>0</v>
      </c>
      <c r="HP55" s="102">
        <f t="shared" si="61"/>
        <v>0</v>
      </c>
      <c r="HQ55" s="102">
        <f t="shared" si="61"/>
        <v>0</v>
      </c>
      <c r="HR55" s="102">
        <f t="shared" si="61"/>
        <v>0</v>
      </c>
      <c r="HS55" s="102">
        <f t="shared" si="61"/>
        <v>0</v>
      </c>
      <c r="HT55" s="102">
        <f t="shared" si="61"/>
        <v>0</v>
      </c>
      <c r="HU55" s="102">
        <f t="shared" si="62"/>
        <v>0</v>
      </c>
      <c r="HV55" s="102">
        <f t="shared" si="62"/>
        <v>0</v>
      </c>
      <c r="HW55" s="102">
        <f t="shared" si="62"/>
        <v>0</v>
      </c>
      <c r="HX55" s="102">
        <f t="shared" si="62"/>
        <v>0</v>
      </c>
      <c r="HY55" s="102">
        <f t="shared" si="62"/>
        <v>0</v>
      </c>
      <c r="HZ55" s="102">
        <f t="shared" si="62"/>
        <v>0</v>
      </c>
      <c r="IA55" s="102">
        <f t="shared" si="62"/>
        <v>0</v>
      </c>
      <c r="IB55" s="102">
        <f t="shared" si="62"/>
        <v>0</v>
      </c>
      <c r="IC55" s="102">
        <f t="shared" si="62"/>
        <v>0</v>
      </c>
      <c r="ID55" s="102">
        <f t="shared" si="62"/>
        <v>0</v>
      </c>
      <c r="IE55" s="102">
        <f t="shared" si="63"/>
        <v>0</v>
      </c>
      <c r="IF55" s="102">
        <f t="shared" si="63"/>
        <v>0</v>
      </c>
      <c r="IG55" s="102">
        <f t="shared" si="63"/>
        <v>0</v>
      </c>
      <c r="IH55" s="102">
        <f t="shared" si="63"/>
        <v>0</v>
      </c>
      <c r="II55" s="102">
        <f t="shared" si="63"/>
        <v>0</v>
      </c>
      <c r="IJ55" s="102">
        <f t="shared" si="63"/>
        <v>0</v>
      </c>
      <c r="IK55" s="102">
        <f t="shared" si="63"/>
        <v>0</v>
      </c>
      <c r="IL55" s="102">
        <f t="shared" si="63"/>
        <v>0</v>
      </c>
      <c r="IM55" s="102">
        <f t="shared" si="63"/>
        <v>0</v>
      </c>
      <c r="IN55" s="102">
        <f t="shared" si="63"/>
        <v>0</v>
      </c>
      <c r="IO55" s="102">
        <f t="shared" si="63"/>
        <v>0</v>
      </c>
      <c r="IP55" s="102">
        <f t="shared" si="63"/>
        <v>0</v>
      </c>
      <c r="IQ55" s="102">
        <f t="shared" si="63"/>
        <v>0</v>
      </c>
      <c r="IR55" s="102">
        <f t="shared" si="63"/>
        <v>0</v>
      </c>
      <c r="IS55" s="102">
        <f t="shared" si="63"/>
        <v>0</v>
      </c>
      <c r="IU55" s="99">
        <f>SUMIF('2021 Club Championship Crew'!$B$11:$B$14,$B55,'2021 Club Championship Crew'!$BN$11:$BN$14)</f>
        <v>0</v>
      </c>
      <c r="IV55" s="99">
        <f>SUMIF('2021 Club Championship Crew'!$B$11:$B$14,$B55,'2021 Club Championship Crew'!$BQ$11:$BQ$14)</f>
        <v>0</v>
      </c>
      <c r="IW55" s="99">
        <f>SUMIF('2021 Club Championship Crew'!$B$11:$B$14,$B55,'2021 Club Championship Crew'!$BT$11:$BT$14)</f>
        <v>0</v>
      </c>
      <c r="IX55" s="99">
        <f>SUMIF('2021 Club Championship Crew'!$B$11:$B$14,$B55,'2021 Club Championship Crew'!$BW$11:$BW$14)</f>
        <v>0</v>
      </c>
      <c r="IY55" s="99">
        <f>SUMIF('2021 Club Championship Crew'!$B$11:$B$14,$B55,'2021 Club Championship Crew'!$CC$11:$CC$14)</f>
        <v>0</v>
      </c>
    </row>
    <row r="56" spans="1:259" ht="15" customHeight="1" x14ac:dyDescent="0.2">
      <c r="A56" s="134"/>
      <c r="B56" s="103"/>
      <c r="C56" s="96">
        <f t="shared" si="39"/>
        <v>0</v>
      </c>
      <c r="D56" s="97">
        <f t="shared" si="40"/>
        <v>0</v>
      </c>
      <c r="E56" s="96">
        <f t="shared" si="55"/>
        <v>0</v>
      </c>
      <c r="F56" s="98">
        <f t="shared" si="56"/>
        <v>0</v>
      </c>
      <c r="G56" s="99">
        <f>SUMIF('Saturday Race 11-06-21'!$B$11:$B$24,$B56,'Saturday Race 11-06-21'!$BF$11:$BF$24)</f>
        <v>0</v>
      </c>
      <c r="H56" s="99">
        <f>SUMIF('Saturday Race 11-06-21'!$B$11:$B$24,$B56,'Saturday Race 11-06-21'!$BI$11:$BI$24)</f>
        <v>0</v>
      </c>
      <c r="I56" s="99">
        <f>SUMIF('Saturday Race 11-06-21'!$B$11:$B$24,$B56,'Saturday Race 11-06-21'!$BL$11:$BL$24)</f>
        <v>0</v>
      </c>
      <c r="J56" s="99">
        <f>SUMIF('Saturday Race 11-06-21'!$B$11:$B$24,$B56,'Saturday Race 11-06-21'!$BO$11:$BO$24)</f>
        <v>0</v>
      </c>
      <c r="K56" s="99">
        <f>SUMIF('Saturday Race 11-06-21'!$B$11:$B$24,$B56,'Saturday Race 11-06-21'!$BR$11:$BR$24)</f>
        <v>0</v>
      </c>
      <c r="L56" s="99">
        <f>SUMIF('Saturday Race 11-20-21'!$B$11:$B$24,$B56,'Saturday Race 11-20-21'!$BF$11:$BF$24)</f>
        <v>0</v>
      </c>
      <c r="M56" s="99">
        <f>SUMIF('Saturday Race 11-20-21'!$B$11:$B$24,$B56,'Saturday Race 11-20-21'!$BI$11:$BI$24)</f>
        <v>0</v>
      </c>
      <c r="N56" s="99">
        <f>SUMIF('Saturday Race 11-20-21'!$B$11:$B$24,$B56,'Saturday Race 11-20-21'!$BL$11:$BL$24)</f>
        <v>0</v>
      </c>
      <c r="O56" s="99">
        <f>SUMIF('Saturday Race 11-20-21'!$B$11:$B$24,$B56,'Saturday Race 11-20-21'!$BO$11:$BO$24)</f>
        <v>0</v>
      </c>
      <c r="P56" s="99">
        <f>SUMIF('Saturday Race 11-20-21'!$B$11:$B$24,$B56,'Saturday Race 11-20-21'!$BR$11:$BR$24)</f>
        <v>0</v>
      </c>
      <c r="Q56" s="99">
        <f>SUMIF('One Day 12-04-21 Scots'!$B$11:$B$24,$B56,'One Day 12-04-21 Scots'!$BF$11:$BF$24)</f>
        <v>0</v>
      </c>
      <c r="R56" s="99">
        <f>SUMIF('One Day 12-04-21 Scots'!$B$11:$B$24,$B56,'One Day 12-04-21 Scots'!$BI$11:$BI$24)</f>
        <v>0</v>
      </c>
      <c r="S56" s="99">
        <f>SUMIF('One Day 12-04-21 Scots'!$B$11:$B$24,$B56,'One Day 12-04-21 Scots'!$BL$11:$BL$24)</f>
        <v>0</v>
      </c>
      <c r="T56" s="99">
        <f>SUMIF('One Day 12-04-21 Scots'!$B$11:$B$24,$B56,'One Day 12-04-21 Scots'!$BO$11:$BO$24)</f>
        <v>0</v>
      </c>
      <c r="U56" s="99">
        <f>SUMIF('One Day 12-04-21 Scots'!$B$11:$B$24,$B56,'One Day 12-04-21 Scots'!$BR$11:$BR$24)</f>
        <v>0</v>
      </c>
      <c r="V56" s="99">
        <f>SUMIF('One Day 12-04-21 Thistles'!$B$11:$B$25,$B56,'One Day 12-04-21 Thistles'!$BF$11:$BF$25)</f>
        <v>0</v>
      </c>
      <c r="W56" s="99">
        <f>SUMIF('One Day 12-04-21 Thistles'!$B$11:$B$25,$B56,'One Day 12-04-21 Thistles'!$BI$11:$BI$25)</f>
        <v>0</v>
      </c>
      <c r="X56" s="99">
        <f>SUMIF('One Day 12-04-21 Thistles'!$B$11:$B$25,$B56,'One Day 12-04-21 Thistles'!$BL$11:$BL$25)</f>
        <v>0</v>
      </c>
      <c r="Y56" s="99">
        <f>SUMIF('One Day 12-04-21 Thistles'!$B$11:$B$25,$B56,'One Day 12-04-21 Thistles'!$BO$11:$BO$25)</f>
        <v>0</v>
      </c>
      <c r="Z56" s="99">
        <f>SUMIF('One Day 12-04-21 Thistles'!$B$11:$B$25,$B56,'One Day 12-04-21 Thistles'!$BR$11:$BR$25)</f>
        <v>0</v>
      </c>
      <c r="AA56" s="99">
        <f>SUMIF('Saturday Race 1-08-22'!$B$11:$B$20,$B56,'Saturday Race 1-08-22'!$BF$11:$BF$20)</f>
        <v>0</v>
      </c>
      <c r="AB56" s="99">
        <f>SUMIF('Saturday Race 1-08-22'!$B$11:$B$20,$B56,'Saturday Race 1-08-22'!$BI$11:$BI$20)</f>
        <v>0</v>
      </c>
      <c r="AC56" s="99">
        <f>SUMIF('Saturday Race 1-08-22'!$B$11:$B$20,$B56,'Saturday Race 1-08-22'!$BL$11:$BL$20)</f>
        <v>0</v>
      </c>
      <c r="AD56" s="99">
        <f>SUMIF('Saturday Race 1-08-22'!$B$11:$B$20,$B56,'Saturday Race 1-08-22'!$BO$11:$BO$20)</f>
        <v>0</v>
      </c>
      <c r="AE56" s="99">
        <f>SUMIF('Saturday Race 1-08-22'!$B$11:$B$20,$B56,'Saturday Race 1-08-22'!$BR$11:$BR$20)</f>
        <v>0</v>
      </c>
      <c r="AF56" s="99">
        <f>SUMIF('Saturday Race 1-22-22'!$B$11:$B$20,$B56,'Saturday Race 1-22-22'!$BF$11:$BF$20)</f>
        <v>0</v>
      </c>
      <c r="AG56" s="99">
        <f>SUMIF('Saturday Race 1-22-22'!$B$11:$B$20,$B56,'Saturday Race 1-22-22'!$BI$11:$BI$20)</f>
        <v>0</v>
      </c>
      <c r="AH56" s="99">
        <f>SUMIF('Saturday Race 1-22-22'!$B$11:$B$20,$B56,'Saturday Race 1-22-22'!$BL$11:$BL$20)</f>
        <v>0</v>
      </c>
      <c r="AI56" s="99">
        <f>SUMIF('Saturday Race 1-22-22'!$B$11:$B$20,$B56,'Saturday Race 1-22-22'!$BO$11:$BO$20)</f>
        <v>0</v>
      </c>
      <c r="AJ56" s="99">
        <f>SUMIF('Saturday Race 1-22-22'!$B$11:$B$20,$B56,'Saturday Race 1-22-22'!$BR$11:$BR$20)</f>
        <v>0</v>
      </c>
      <c r="AK56" s="99">
        <f>SUMIF('Sunday Race 2-6-22'!$B$11:$B$20,$B56,'Sunday Race 2-6-22'!$BF$11:$BF$20)</f>
        <v>0</v>
      </c>
      <c r="AL56" s="99">
        <f>SUMIF('Sunday Race 2-6-22'!$B$11:$B$20,$B56,'Sunday Race 2-6-22'!$BI$11:$BI$20)</f>
        <v>0</v>
      </c>
      <c r="AM56" s="99">
        <f>SUMIF('Sunday Race 2-6-22'!$B$11:$B$20,$B56,'Sunday Race 2-6-22'!$BL$11:$BL$20)</f>
        <v>0</v>
      </c>
      <c r="AN56" s="99">
        <f>SUMIF('Sunday Race 2-6-22'!$B$11:$B$20,$B56,'Sunday Race 2-6-22'!$BO$11:$BO$20)</f>
        <v>0</v>
      </c>
      <c r="AO56" s="99">
        <f>SUMIF('Sunday Race 2-6-22'!$B$11:$B$20,$B56,'Sunday Race 2-6-22'!$BR$11:$BR$20)</f>
        <v>0</v>
      </c>
      <c r="AP56" s="99">
        <f>SUMIF('Chili One Day 2-12-22 Scots'!$B$11:$B$20,$B56,'Chili One Day 2-12-22 Scots'!$BF$11:$BF$20)</f>
        <v>0</v>
      </c>
      <c r="AQ56" s="99">
        <f>SUMIF('Chili One Day 2-12-22 Scots'!$B$11:$B$20,$B56,'Chili One Day 2-12-22 Scots'!$BI$11:$BI$20)</f>
        <v>0</v>
      </c>
      <c r="AR56" s="99">
        <f>SUMIF('Chili One Day 2-12-22 Scots'!$B$11:$B$20,$B56,'Chili One Day 2-12-22 Scots'!$BL$11:$BL$20)</f>
        <v>0</v>
      </c>
      <c r="AS56" s="99">
        <f>SUMIF('Chili One Day 2-12-22 Scots'!$B$11:$B$20,$B56,'Chili One Day 2-12-22 Scots'!$BO$11:$BO$20)</f>
        <v>0</v>
      </c>
      <c r="AT56" s="99">
        <f>SUMIF('Chili One Day 2-12-22 Scots'!$B$11:$B$20,$B56,'Chili One Day 2-12-22 Scots'!$BR$11:$BR$20)</f>
        <v>0</v>
      </c>
      <c r="AU56" s="99">
        <f>SUMIF('Chili One Day 2-12-22 Thistles'!$B$11:$B$20,$B56,'Chili One Day 2-12-22 Thistles'!$BF$11:$BF$20)</f>
        <v>0</v>
      </c>
      <c r="AV56" s="99">
        <f>SUMIF('Chili One Day 2-12-22 Thistles'!$B$11:$B$20,$B56,'Chili One Day 2-12-22 Thistles'!$BI$11:$BI$20)</f>
        <v>0</v>
      </c>
      <c r="AW56" s="99">
        <f>SUMIF('Chili One Day 2-12-22 Thistles'!$B$11:$B$20,$B56,'Chili One Day 2-12-22 Thistles'!$BL$11:$BL$20)</f>
        <v>0</v>
      </c>
      <c r="AX56" s="99">
        <f>SUMIF('Chili One Day 2-12-22 Thistles'!$B$11:$B$20,$B56,'Chili One Day 2-12-22 Thistles'!$BO$11:$BO$20)</f>
        <v>0</v>
      </c>
      <c r="AY56" s="99">
        <f>SUMIF('Chili One Day 2-12-22 Thistles'!$B$11:$B$20,$B56,'Chili One Day 2-12-22 Thistles'!$BR$11:$BR$20)</f>
        <v>0</v>
      </c>
      <c r="AZ56" s="99">
        <f>SUMIF('Sunday Race 2-20-22'!$B$11:$B$20,$B56,'Sunday Race 2-20-22'!$BF$11:$BF$20)</f>
        <v>0</v>
      </c>
      <c r="BA56" s="99">
        <f>SUMIF('Sunday Race 2-20-22'!$B$11:$B$20,$B56,'Sunday Race 2-20-22'!$BI$11:$BI$20)</f>
        <v>0</v>
      </c>
      <c r="BB56" s="99">
        <f>SUMIF('Sunday Race 2-20-22'!$B$11:$B$20,$B56,'Sunday Race 2-20-22'!$BL$11:$BL$20)</f>
        <v>0</v>
      </c>
      <c r="BC56" s="99">
        <f>SUMIF('Sunday Race 2-20-22'!$B$11:$B$20,$B56,'Sunday Race 2-20-22'!$BO$11:$BO$20)</f>
        <v>0</v>
      </c>
      <c r="BD56" s="99">
        <f>SUMIF('Sunday Race 2-20-22'!$B$11:$B$20,$B56,'Sunday Race 2-20-22'!$BR$11:$BR$20)</f>
        <v>0</v>
      </c>
      <c r="BE56" s="99">
        <f>SUMIF('Sunday Race 2-27-22'!$B$11:$B$20,$B56,'Sunday Race 2-27-22'!$BF$11:$BF$20)</f>
        <v>0</v>
      </c>
      <c r="BF56" s="99">
        <f>SUMIF('Sunday Race 2-27-22'!$B$11:$B$20,$B56,'Sunday Race 2-27-22'!$BI$11:$BI$20)</f>
        <v>0</v>
      </c>
      <c r="BG56" s="99">
        <f>SUMIF('Sunday Race 2-27-22'!$B$11:$B$20,$B56,'Sunday Race 2-27-22'!$BL$11:$BL$20)</f>
        <v>0</v>
      </c>
      <c r="BH56" s="99">
        <f>SUMIF('Sunday Race 2-27-22'!$B$11:$B$20,$B56,'Sunday Race 2-27-22'!$BO$11:$BO$20)</f>
        <v>0</v>
      </c>
      <c r="BI56" s="99">
        <f>SUMIF('Sunday Race 2-27-22'!$B$11:$B$20,$B56,'Sunday Race 2-27-22'!$BR$11:$BR$20)</f>
        <v>0</v>
      </c>
      <c r="BJ56" s="99">
        <f>SUMIF('Sunday Race 3-13-22'!$B$11:$B$21,$B56,'Sunday Race 3-13-22'!$BF$11:$BF$21)</f>
        <v>0</v>
      </c>
      <c r="BK56" s="99">
        <f>SUMIF('Sunday Race 3-13-22'!$B$11:$B$21,$B56,'Sunday Race 3-13-22'!$BI$11:$BI$21)</f>
        <v>0</v>
      </c>
      <c r="BL56" s="99">
        <f>SUMIF('Sunday Race 3-13-22'!$B$11:$B$21,$B56,'Sunday Race 3-13-22'!$BL$11:$BL$21)</f>
        <v>0</v>
      </c>
      <c r="BM56" s="99">
        <f>SUMIF('Sunday Race 3-13-22'!$B$11:$B$21,$B56,'Sunday Race 3-13-22'!$BO$11:$BO$21)</f>
        <v>0</v>
      </c>
      <c r="BN56" s="99">
        <f>SUMIF('Sunday Race 3-13-22'!$B$11:$B$21,$B56,'Sunday Race 3-13-22'!$BR$11:$BR$21)</f>
        <v>0</v>
      </c>
      <c r="BO56" s="99">
        <f>SUMIF('Saturday Race 3-19-22'!$B$11:$B$26,$B56,'Saturday Race 3-19-22'!$BF$11:$BF$26)</f>
        <v>0</v>
      </c>
      <c r="BP56" s="99">
        <f>SUMIF('Saturday Race 3-19-22'!$B$11:$B$26,$B56,'Saturday Race 3-19-22'!$BI$11:$BI$26)</f>
        <v>0</v>
      </c>
      <c r="BQ56" s="99">
        <f>SUMIF('Saturday Race 3-19-22'!$B$11:$B$26,$B56,'Saturday Race 3-19-22'!$BL$11:$BL$26)</f>
        <v>0</v>
      </c>
      <c r="BR56" s="99">
        <f>SUMIF('Saturday Race 3-19-22'!$B$11:$B$26,$B56,'Saturday Race 3-19-22'!$BO$11:$BO$26)</f>
        <v>0</v>
      </c>
      <c r="BS56" s="99">
        <f>SUMIF('Saturday Race 3-19-22'!$B$11:$B$26,$B56,'Saturday Race 3-19-22'!$BR$11:$BR$26)</f>
        <v>0</v>
      </c>
      <c r="BT56" s="99">
        <f>SUMIF('Sunday Races 4-10-22'!$B$11:$B$26,$B56,'Sunday Races 4-10-22'!$BF$11:$BF$26)</f>
        <v>0</v>
      </c>
      <c r="BU56" s="99">
        <f>SUMIF('Sunday Races 4-10-22'!$B$11:$B$26,$B56,'Sunday Races 4-10-22'!$BI$11:$BI$26)</f>
        <v>0</v>
      </c>
      <c r="BV56" s="99">
        <f>SUMIF('Sunday Races 4-10-22'!$B$11:$B$26,$B56,'Sunday Races 4-10-22'!$BL$11:$BL$26)</f>
        <v>0</v>
      </c>
      <c r="BW56" s="99">
        <f>SUMIF('Sunday Races 4-10-22'!$B$11:$B$26,$B56,'Sunday Races 4-10-22'!$BO$11:$BO$26)</f>
        <v>0</v>
      </c>
      <c r="BX56" s="99">
        <f>SUMIF('Sunday Races 4-10-22'!$B$11:$B$26,$B56,'Sunday Races 4-10-22'!$BR$11:$BR$26)</f>
        <v>0</v>
      </c>
      <c r="BY56" s="99">
        <f>SUMIF('Easter One Day 4-16-22 FS'!$B$11:$B$26,$B56,'Easter One Day 4-16-22 FS'!$BF$11:$BF$26)</f>
        <v>0</v>
      </c>
      <c r="BZ56" s="99">
        <f>SUMIF('Easter One Day 4-16-22 FS'!$B$11:$B$26,$B56,'Easter One Day 4-16-22 FS'!$BI$11:$BI$26)</f>
        <v>0</v>
      </c>
      <c r="CA56" s="99">
        <f>SUMIF('Easter One Day 4-16-22 FS'!$B$11:$B$26,$B56,'Easter One Day 4-16-22 FS'!$BL$11:$BL$26)</f>
        <v>0</v>
      </c>
      <c r="CB56" s="99">
        <f>SUMIF('Easter One Day 4-16-22 FS'!$B$11:$B$26,$B56,'Easter One Day 4-16-22 FS'!$BO$11:$BO$26)</f>
        <v>0</v>
      </c>
      <c r="CC56" s="99">
        <f>SUMIF('Easter One Day 4-16-22 FS'!$B$11:$B$26,$B56,'Easter One Day 4-16-22 FS'!$BR$11:$BR$26)</f>
        <v>0</v>
      </c>
      <c r="CD56" s="99">
        <f>SUMIF('Easter One Day 4-16-22 TH'!$B$11:$B$26,$B56,'Easter One Day 4-16-22 TH'!$BF$11:$BF$26)</f>
        <v>0</v>
      </c>
      <c r="CE56" s="99">
        <f>SUMIF('Easter One Day 4-16-22 TH'!$B$11:$B$26,$B56,'Easter One Day 4-16-22 TH'!$BI$11:$BI$26)</f>
        <v>0</v>
      </c>
      <c r="CF56" s="99">
        <f>SUMIF('Easter One Day 4-16-22 TH'!$B$11:$B$26,$B56,'Easter One Day 4-16-22 TH'!$BL$11:$BL$26)</f>
        <v>0</v>
      </c>
      <c r="CG56" s="99">
        <f>SUMIF('Easter One Day 4-16-22 TH'!$B$11:$B$26,$B56,'Easter One Day 4-16-22 TH'!$BO$11:$BO$26)</f>
        <v>0</v>
      </c>
      <c r="CH56" s="99">
        <f>SUMIF('Easter One Day 4-16-22 TH'!$B$11:$B$26,$B56,'Easter One Day 4-16-22 TH'!$BR$11:$BR$26)</f>
        <v>0</v>
      </c>
      <c r="CI56" s="99">
        <f>SUMIF('Sunday Races 5-1-22'!$B$11:$B$28,$B56,'Sunday Races 5-1-22'!$BF$11:$BF$28)</f>
        <v>0</v>
      </c>
      <c r="CJ56" s="99">
        <f>SUMIF('Sunday Races 5-1-22'!$B$11:$B$28,$B56,'Sunday Races 5-1-22'!$BI$11:$BI$28)</f>
        <v>0</v>
      </c>
      <c r="CK56" s="99">
        <f>SUMIF('Sunday Races 5-1-22'!$B$11:$B$28,$B56,'Sunday Races 5-1-22'!$BL$11:$BL$28)</f>
        <v>0</v>
      </c>
      <c r="CL56" s="99">
        <f>SUMIF('Sunday Races 5-1-22'!$B$11:$B$28,$B56,'Sunday Races 5-1-22'!$BO$11:$BO$28)</f>
        <v>0</v>
      </c>
      <c r="CM56" s="99">
        <f>SUMIF('Sunday Races 5-1-22'!$B$11:$B$28,$B56,'Sunday Races 5-1-22'!$BR$11:$BR$28)</f>
        <v>0</v>
      </c>
      <c r="CN56" s="99">
        <f>SUMIF('Long Distance Race 5-7-22'!$B$11:$B$27,$B56,'Long Distance Race 5-7-22'!$BF$11:$BF$27)</f>
        <v>0</v>
      </c>
      <c r="CO56" s="99">
        <f>SUMIF('Long Distance Race 5-7-22'!$B$11:$B$27,$B56,'Long Distance Race 5-7-22'!$BI$11:$BI$27)</f>
        <v>0</v>
      </c>
      <c r="CP56" s="99">
        <f>SUMIF('Long Distance Race 5-7-22'!$B$11:$B$27,$B56,'Long Distance Race 5-7-22'!$BL$11:$BL$27)</f>
        <v>0</v>
      </c>
      <c r="CQ56" s="99">
        <f>SUMIF('Long Distance Race 5-7-22'!$B$11:$B$27,$B56,'Long Distance Race 5-7-22'!$BO$11:$BO$27)</f>
        <v>0</v>
      </c>
      <c r="CR56" s="99">
        <f>SUMIF('Long Distance Race 5-7-22'!$B$11:$B$27,$B56,'Long Distance Race 5-7-22'!$BR$11:$BR$27)</f>
        <v>0</v>
      </c>
      <c r="CS56" s="99">
        <f>SUMIF('Memorial Day Regatta 5-28-22 Op'!$B$11:$B$27,$B56,'Memorial Day Regatta 5-28-22 Op'!$BF$11:$BF$27)</f>
        <v>0</v>
      </c>
      <c r="CT56" s="99">
        <f>SUMIF('Memorial Day Regatta 5-28-22 Op'!$B$11:$B$27,$B56,'Memorial Day Regatta 5-28-22 Op'!$BI$11:$BI$27)</f>
        <v>0</v>
      </c>
      <c r="CU56" s="99">
        <f>SUMIF('Memorial Day Regatta 5-28-22 Op'!$B$11:$B$27,$B56,'Memorial Day Regatta 5-28-22 Op'!$BL$11:$BL$27)</f>
        <v>0</v>
      </c>
      <c r="CV56" s="99">
        <f>SUMIF('Memorial Day Regatta 5-28-22 Op'!$B$11:$B$27,$B56,'Memorial Day Regatta 5-28-22 Op'!$BO$11:$BO$27)</f>
        <v>0</v>
      </c>
      <c r="CW56" s="99">
        <f>SUMIF('Memorial Day Regatta 5-28-22 Op'!$B$11:$B$27,$B56,'Memorial Day Regatta 5-28-22 Op'!$BR$11:$BR$27)</f>
        <v>0</v>
      </c>
      <c r="CX56" s="99">
        <f>SUMIF('Sunday Races 6-5-22'!$B$11:$B$28,$B56,'Sunday Races 6-5-22'!$BF$11:$BF$28)</f>
        <v>0</v>
      </c>
      <c r="CY56" s="99">
        <f>SUMIF('Sunday Races 6-5-22'!$B$11:$B$28,$B56,'Sunday Races 6-5-22'!$BI$11:$BI$28)</f>
        <v>0</v>
      </c>
      <c r="CZ56" s="99">
        <f>SUMIF('Sunday Races 6-5-22'!$B$11:$B$28,$B56,'Sunday Races 6-5-22'!$BL$11:$BL$28)</f>
        <v>0</v>
      </c>
      <c r="DA56" s="99">
        <f>SUMIF('Sunday Races 6-5-22'!$B$11:$B$28,$B56,'Sunday Races 6-5-22'!$BO$11:$BO$28)</f>
        <v>0</v>
      </c>
      <c r="DB56" s="99">
        <f>SUMIF('Sunday Races 6-5-22'!$B$11:$B$28,$B56,'Sunday Races 6-5-22'!$BR$11:$BR$28)</f>
        <v>0</v>
      </c>
      <c r="DC56" s="99">
        <f>SUMIF('Sunday Races 6-12-22'!$B$11:$B$24,$B56,'Sunday Races 6-12-22'!$BF$11:$BF$24)</f>
        <v>0</v>
      </c>
      <c r="DD56" s="99">
        <f>SUMIF('Sunday Races 6-12-22'!$B$11:$B$24,$B56,'Sunday Races 6-12-22'!$BI$11:$BI$24)</f>
        <v>0</v>
      </c>
      <c r="DE56" s="99">
        <f>SUMIF('Sunday Races 6-12-22'!$B$11:$B$24,$B56,'Sunday Races 6-12-22'!$BL$11:$BL$24)</f>
        <v>0</v>
      </c>
      <c r="DF56" s="99">
        <f>SUMIF('Sunday Races 6-12-22'!$B$11:$B$24,$B56,'Sunday Races 6-12-22'!$BO$11:$BO$24)</f>
        <v>0</v>
      </c>
      <c r="DG56" s="99">
        <f>SUMIF('Sunday Races 6-12-22'!$B$11:$B$24,$B56,'Sunday Races 6-12-22'!$BR$11:$BR$24)</f>
        <v>0</v>
      </c>
      <c r="DH56" s="99">
        <f>SUMIF('Saturday Races 6-18-22'!$B$11:$B$24,$B56,'Saturday Races 6-18-22'!$BF$11:$BF$24)</f>
        <v>0</v>
      </c>
      <c r="DI56" s="99">
        <f>SUMIF('Saturday Races 6-18-22'!$B$11:$B$24,$B56,'Saturday Races 6-18-22'!$BI$11:$BI$24)</f>
        <v>0</v>
      </c>
      <c r="DJ56" s="99">
        <f>SUMIF('Saturday Races 6-18-22'!$B$11:$B$24,$B56,'Saturday Races 6-18-22'!$BL$11:$BL$24)</f>
        <v>0</v>
      </c>
      <c r="DK56" s="99">
        <f>SUMIF('Saturday Races 6-18-22'!$B$11:$B$24,$B56,'Saturday Races 6-18-22'!$BO$11:$BO$24)</f>
        <v>0</v>
      </c>
      <c r="DL56" s="99">
        <f>SUMIF('Saturday Races 6-18-22'!$B$11:$B$24,$B56,'Saturday Races 6-18-22'!$BR$11:$BR$24)</f>
        <v>0</v>
      </c>
      <c r="DM56" s="99">
        <f>SUMIF('Caldwell Cup 6-25-22 TH'!$B$11:$B$25,$B56,'Caldwell Cup 6-25-22 TH'!$BF$11:$BF$25)</f>
        <v>0</v>
      </c>
      <c r="DN56" s="99">
        <f>SUMIF('Caldwell Cup 6-25-22 TH'!$B$11:$B$25,$B56,'Caldwell Cup 6-25-22 TH'!$BI$11:$BI$25)</f>
        <v>0</v>
      </c>
      <c r="DO56" s="99">
        <f>SUMIF('Caldwell Cup 6-25-22 TH'!$B$11:$B$25,$B56,'Caldwell Cup 6-25-22 TH'!$BL$11:$BL$25)</f>
        <v>0</v>
      </c>
      <c r="DP56" s="99">
        <f>SUMIF('Caldwell Cup 6-25-22 TH'!$B$11:$B$25,$B56,'Caldwell Cup 6-25-22 TH'!$BO$11:$BO$25)</f>
        <v>0</v>
      </c>
      <c r="DQ56" s="99">
        <f>SUMIF('Caldwell Cup 6-25-22 TH'!$B$11:$B$25,$B56,'Caldwell Cup 6-25-22 TH'!$BR$11:$BR$25)</f>
        <v>0</v>
      </c>
      <c r="DR56" s="99">
        <f>SUMIF('Caldwell Cup 6-25-22 FS'!$B$11:$B$18,$B56,'Caldwell Cup 6-25-22 FS'!$BF$11:$BF$18)</f>
        <v>0</v>
      </c>
      <c r="DS56" s="99">
        <f>SUMIF('Caldwell Cup 6-25-22 FS'!$B$11:$B$18,$B56,'Caldwell Cup 6-25-22 FS'!$BI$11:$BI$18)</f>
        <v>0</v>
      </c>
      <c r="DT56" s="99">
        <f>SUMIF('Caldwell Cup 6-25-22 FS'!$B$11:$B$18,$B56,'Caldwell Cup 6-25-22 FS'!$BL$11:$BL$18)</f>
        <v>0</v>
      </c>
      <c r="DU56" s="99">
        <f>SUMIF('Caldwell Cup 6-25-22 FS'!$B$11:$B$18,$B56,'Caldwell Cup 6-25-22 FS'!$BO$11:$BO$18)</f>
        <v>0</v>
      </c>
      <c r="DV56" s="99">
        <f>SUMIF('Caldwell Cup 6-25-22 FS'!$B$11:$B$18,$B56,'Caldwell Cup 6-25-22 FS'!$BR$11:$BR$18)</f>
        <v>0</v>
      </c>
      <c r="DW56" s="99">
        <f>SUMIF('Sunday Races 7-3-22'!$B$11:$B$25,$B56,'Sunday Races 7-3-22'!$BF$11:$BF$25)</f>
        <v>0</v>
      </c>
      <c r="DX56" s="99">
        <f>SUMIF('Sunday Races 7-3-22'!$B$11:$B$25,$B56,'Sunday Races 7-3-22'!$BI$11:$BI$25)</f>
        <v>0</v>
      </c>
      <c r="DY56" s="99">
        <f>SUMIF('Sunday Races 7-3-22'!$B$11:$B$25,$B56,'Sunday Races 7-3-22'!$BL$11:$BL$25)</f>
        <v>0</v>
      </c>
      <c r="DZ56" s="99">
        <f>SUMIF('Sunday Races 7-3-22'!$B$11:$B$25,$B56,'Sunday Races 7-3-22'!$BO$11:$BO$25)</f>
        <v>0</v>
      </c>
      <c r="EA56" s="99">
        <f>SUMIF('Sunday Races 7-3-22'!$B$11:$B$25,$B56,'Sunday Races 7-3-22'!$BR$11:$BR$25)</f>
        <v>0</v>
      </c>
      <c r="EB56" s="99">
        <f>SUMIF('Sunday Races 7-31-22'!$B$11:$B$25,$B56,'Sunday Races 7-31-22'!$BF$11:$BF$25)</f>
        <v>0</v>
      </c>
      <c r="EC56" s="99">
        <f>SUMIF('Sunday Races 7-31-22'!$B$11:$B$25,$B56,'Sunday Races 7-31-22'!$BI$11:$BI$25)</f>
        <v>0</v>
      </c>
      <c r="ED56" s="99">
        <f>SUMIF('Sunday Races 7-31-22'!$B$11:$B$25,$B56,'Sunday Races 7-31-22'!$BL$11:$BL$25)</f>
        <v>0</v>
      </c>
      <c r="EE56" s="99">
        <f>SUMIF('Sunday Races 7-31-22'!$B$11:$B$25,$B56,'Sunday Races 7-31-22'!$BO$11:$BO$25)</f>
        <v>0</v>
      </c>
      <c r="EF56" s="99">
        <f>SUMIF('Sunday Races 7-31-22'!$B$11:$B$25,$B56,'Sunday Races 7-31-22'!$BR$11:$BR$25)</f>
        <v>0</v>
      </c>
      <c r="EG56" s="99">
        <f>SUMIF('Sunday Races 8-14-22'!$B$11:$B$25,$B56,'Sunday Races 8-14-22'!$BF$11:$BF$25)</f>
        <v>0</v>
      </c>
      <c r="EH56" s="99">
        <f>SUMIF('Sunday Races 8-14-22'!$B$11:$B$25,$B56,'Sunday Races 8-14-22'!$BI$11:$BI$25)</f>
        <v>0</v>
      </c>
      <c r="EI56" s="99">
        <f>SUMIF('Sunday Races 8-14-22'!$B$11:$B$25,$B56,'Sunday Races 8-14-22'!$BL$11:$BL$25)</f>
        <v>0</v>
      </c>
      <c r="EJ56" s="99">
        <f>SUMIF('Sunday Races 8-14-22'!$B$11:$B$25,$B56,'Sunday Races 8-14-22'!$BO$11:$BO$25)</f>
        <v>0</v>
      </c>
      <c r="EK56" s="99">
        <f>SUMIF('Sunday Races 8-14-22'!$B$11:$B$25,$B56,'Sunday Races 8-14-22'!$BR$11:$BR$25)</f>
        <v>0</v>
      </c>
      <c r="EL56" s="99">
        <f>SUMIF('Saturday Races 8-20-22'!$B$11:$B$25,$B56,'Saturday Races 8-20-22'!$BF$11:$BF$25)</f>
        <v>0</v>
      </c>
      <c r="EM56" s="99">
        <f>SUMIF('Saturday Races 8-20-22'!$B$11:$B$25,$B56,'Saturday Races 8-20-22'!$BI$11:$BI$25)</f>
        <v>0</v>
      </c>
      <c r="EN56" s="99">
        <f>SUMIF('Saturday Races 8-20-22'!$B$11:$B$25,$B56,'Saturday Races 8-20-22'!$BL$11:$BL$25)</f>
        <v>0</v>
      </c>
      <c r="EO56" s="99">
        <f>SUMIF('Saturday Races 8-20-22'!$B$11:$B$25,$B56,'Saturday Races 8-20-22'!$BO$11:$BO$25)</f>
        <v>0</v>
      </c>
      <c r="EP56" s="99">
        <f>SUMIF('Saturday Races 8-20-22'!$B$11:$B$25,$B56,'Saturday Races 8-20-22'!$BR$11:$BR$25)</f>
        <v>0</v>
      </c>
      <c r="EQ56" s="99">
        <f>SUMIF('Sunday Races 9-11-22'!$B$11:$B$20,$B56,'Sunday Races 9-11-22'!$BF$11:$BF$20)</f>
        <v>0</v>
      </c>
      <c r="ER56" s="99">
        <f>SUMIF('Sunday Races 9-11-22'!$B$11:$B$20,$B56,'Sunday Races 9-11-22'!$BI$11:$BI$20)</f>
        <v>0</v>
      </c>
      <c r="ES56" s="99">
        <f>SUMIF('Sunday Races 9-11-22'!$B$11:$B$20,$B56,'Sunday Races 9-11-22'!$BL$11:$BL$20)</f>
        <v>0</v>
      </c>
      <c r="ET56" s="99">
        <f>SUMIF('Sunday Races 9-11-22'!$B$11:$B$20,$B56,'Sunday Races 9-11-22'!$BO$11:$BO$20)</f>
        <v>0</v>
      </c>
      <c r="EU56" s="99">
        <f>SUMIF('Sunday Races 9-11-22'!$B$11:$B$20,$B56,'Sunday Races 9-11-22'!$BR$11:$BR$20)</f>
        <v>0</v>
      </c>
      <c r="EV56" s="99">
        <f>SUMIF('2022-09-17 Leukemia Cup TH'!$B$11:$B$26,$B56,'2022-09-17 Leukemia Cup TH'!$BF$11:$BF$26)</f>
        <v>0</v>
      </c>
      <c r="EW56" s="99">
        <f>SUMIF('2022-09-17 Leukemia Cup TH'!$B$11:$B$26,$B56,'2022-09-17 Leukemia Cup TH'!$BI$11:$BI$26)</f>
        <v>0</v>
      </c>
      <c r="EX56" s="99">
        <f>SUMIF('2022-09-17 Leukemia Cup TH'!$B$11:$B$26,$B56,'2022-09-17 Leukemia Cup TH'!$BL$11:$BL$26)</f>
        <v>0</v>
      </c>
      <c r="EY56" s="99">
        <f>SUMIF('2022-09-17 Leukemia Cup TH'!$B$11:$B$26,$B56,'2022-09-17 Leukemia Cup TH'!$BO$11:$BO$26)</f>
        <v>0</v>
      </c>
      <c r="EZ56" s="99">
        <f>SUMIF('2022-09-17 Leukemia Cup TH'!$B$11:$B$26,$B56,'2022-09-17 Leukemia Cup TH'!$BR$11:$BR$26)</f>
        <v>0</v>
      </c>
      <c r="FA56" s="99">
        <f>SUMIF('Smith-Berry LDR 9-24-22'!$B$11:$B$28,$B56,'Smith-Berry LDR 9-24-22'!$BF$11:$BF$28)</f>
        <v>0</v>
      </c>
      <c r="FB56" s="99">
        <f>SUMIF('Smith-Berry LDR 9-24-22'!$B$11:$B$28,$B56,'Smith-Berry LDR 9-24-22'!$BI$11:$BI$28)</f>
        <v>0</v>
      </c>
      <c r="FC56" s="99">
        <f>SUMIF('Smith-Berry LDR 9-24-22'!$B$11:$B$28,$B56,'Smith-Berry LDR 9-24-22'!$BL$11:$BL$28)</f>
        <v>0</v>
      </c>
      <c r="FD56" s="99">
        <f>SUMIF('Smith-Berry LDR 9-24-22'!$B$11:$B$28,$B56,'Smith-Berry LDR 9-24-22'!$BO$11:$BO$28)</f>
        <v>0</v>
      </c>
      <c r="FE56" s="99">
        <f>SUMIF('Smith-Berry LDR 9-24-22'!$B$11:$B$28,$B56,'Smith-Berry LDR 9-24-22'!$BR$11:$BR$28)</f>
        <v>0</v>
      </c>
      <c r="FF56" s="99">
        <f>SUMIF('Sunday Races 10-9-22'!$B$11:$B$15,$B56,'Sunday Races 10-9-22'!$BF$11:$BF$15)</f>
        <v>0</v>
      </c>
      <c r="FG56" s="99">
        <f>SUMIF('Sunday Races 10-9-22'!$B$11:$B$15,$B56,'Sunday Races 10-9-22'!$BI$11:$BI$15)</f>
        <v>0</v>
      </c>
      <c r="FH56" s="99">
        <f>SUMIF('Sunday Races 10-9-22'!$B$11:$B$15,$B56,'Sunday Races 10-9-22'!$BL$11:$BL$15)</f>
        <v>0</v>
      </c>
      <c r="FI56" s="99">
        <f>SUMIF('Sunday Races 10-9-22'!$B$11:$B$15,$B56,'Sunday Races 10-9-22'!$BO$11:$BO$15)</f>
        <v>0</v>
      </c>
      <c r="FJ56" s="99">
        <f>SUMIF('Sunday Races 10-9-22'!$B$11:$B$15,$B56,'Sunday Races 10-9-22'!$BR$11:$BR$15)</f>
        <v>0</v>
      </c>
      <c r="FK56" s="99">
        <f>SUMIF('Great Pumpkin Regatta 10-15-22'!$B$11:$B$53,$B56,'Great Pumpkin Regatta 10-15-22'!$BF$11:$BF$53)</f>
        <v>0</v>
      </c>
      <c r="FL56" s="99">
        <f>SUMIF('Great Pumpkin Regatta 10-15-22'!$B$11:$B$53,$B56,'Great Pumpkin Regatta 10-15-22'!$BI$11:$BI$53)</f>
        <v>0</v>
      </c>
      <c r="FM56" s="99">
        <f>SUMIF('Great Pumpkin Regatta 10-15-22'!$B$11:$B$53,$B56,'Great Pumpkin Regatta 10-15-22'!$BL$11:$BL$53)</f>
        <v>0</v>
      </c>
      <c r="FN56" s="99">
        <f>SUMIF('Great Pumpkin Regatta 10-15-22'!$B$11:$B$53,$B56,'Great Pumpkin Regatta 10-15-22'!$BO$11:$BO$53)</f>
        <v>0</v>
      </c>
      <c r="FO56" s="99">
        <f>SUMIF('Great Pumpkin Regatta 10-15-22'!$B$11:$B$53,$B56,'Great Pumpkin Regatta 10-15-22'!$BR$11:$BR$53)</f>
        <v>0</v>
      </c>
      <c r="FP56" s="99">
        <f>SUMIF('Sunday Races 10-23-22'!$B$11:$B$16,$B56,'Sunday Races 10-23-22'!$BF$11:$BF$16)</f>
        <v>0</v>
      </c>
      <c r="FQ56" s="99">
        <f>SUMIF('Sunday Races 10-23-22'!$B$11:$B$16,$B56,'Sunday Races 10-23-22'!$BI$11:$BI$16)</f>
        <v>0</v>
      </c>
      <c r="FR56" s="99">
        <f>SUMIF('Sunday Races 10-23-22'!$B$11:$B$16,$B56,'Sunday Races 10-23-22'!$BL$11:$BL$16)</f>
        <v>0</v>
      </c>
      <c r="FS56" s="99">
        <f>SUMIF('Sunday Races 10-23-22'!$B$11:$B$16,$B56,'Sunday Races 10-23-22'!$BO$11:$BO$16)</f>
        <v>0</v>
      </c>
      <c r="FT56" s="99">
        <f>SUMIF('Sunday Races 10-23-22'!$B$11:$B$16,$B56,'Sunday Races 10-23-22'!$BR$11:$BR$16)</f>
        <v>0</v>
      </c>
      <c r="FU56" s="100"/>
      <c r="FV56" s="101"/>
      <c r="FW56" s="102">
        <f t="shared" si="57"/>
        <v>0</v>
      </c>
      <c r="FX56" s="102">
        <f t="shared" si="57"/>
        <v>0</v>
      </c>
      <c r="FY56" s="102">
        <f t="shared" si="57"/>
        <v>0</v>
      </c>
      <c r="FZ56" s="102">
        <f t="shared" si="57"/>
        <v>0</v>
      </c>
      <c r="GA56" s="102">
        <f t="shared" si="57"/>
        <v>0</v>
      </c>
      <c r="GB56" s="102">
        <f t="shared" si="57"/>
        <v>0</v>
      </c>
      <c r="GC56" s="102">
        <f t="shared" si="57"/>
        <v>0</v>
      </c>
      <c r="GD56" s="102">
        <f t="shared" si="57"/>
        <v>0</v>
      </c>
      <c r="GE56" s="102">
        <f t="shared" si="57"/>
        <v>0</v>
      </c>
      <c r="GF56" s="102">
        <f t="shared" si="57"/>
        <v>0</v>
      </c>
      <c r="GG56" s="102">
        <f t="shared" si="58"/>
        <v>0</v>
      </c>
      <c r="GH56" s="102">
        <f t="shared" si="58"/>
        <v>0</v>
      </c>
      <c r="GI56" s="102">
        <f t="shared" si="58"/>
        <v>0</v>
      </c>
      <c r="GJ56" s="102">
        <f t="shared" si="58"/>
        <v>0</v>
      </c>
      <c r="GK56" s="102">
        <f t="shared" si="58"/>
        <v>0</v>
      </c>
      <c r="GL56" s="102">
        <f t="shared" si="58"/>
        <v>0</v>
      </c>
      <c r="GM56" s="102">
        <f t="shared" si="58"/>
        <v>0</v>
      </c>
      <c r="GN56" s="102">
        <f t="shared" si="58"/>
        <v>0</v>
      </c>
      <c r="GO56" s="102">
        <f t="shared" si="58"/>
        <v>0</v>
      </c>
      <c r="GP56" s="102">
        <f t="shared" si="58"/>
        <v>0</v>
      </c>
      <c r="GQ56" s="102">
        <f t="shared" si="59"/>
        <v>0</v>
      </c>
      <c r="GR56" s="102">
        <f t="shared" si="59"/>
        <v>0</v>
      </c>
      <c r="GS56" s="102">
        <f t="shared" si="59"/>
        <v>0</v>
      </c>
      <c r="GT56" s="102">
        <f t="shared" si="59"/>
        <v>0</v>
      </c>
      <c r="GU56" s="102">
        <f t="shared" si="59"/>
        <v>0</v>
      </c>
      <c r="GV56" s="102">
        <f t="shared" si="59"/>
        <v>0</v>
      </c>
      <c r="GW56" s="102">
        <f t="shared" si="59"/>
        <v>0</v>
      </c>
      <c r="GX56" s="102">
        <f t="shared" si="59"/>
        <v>0</v>
      </c>
      <c r="GY56" s="102">
        <f t="shared" si="59"/>
        <v>0</v>
      </c>
      <c r="GZ56" s="102">
        <f t="shared" si="59"/>
        <v>0</v>
      </c>
      <c r="HA56" s="102">
        <f t="shared" si="60"/>
        <v>0</v>
      </c>
      <c r="HB56" s="102">
        <f t="shared" si="60"/>
        <v>0</v>
      </c>
      <c r="HC56" s="102">
        <f t="shared" si="60"/>
        <v>0</v>
      </c>
      <c r="HD56" s="102">
        <f t="shared" si="60"/>
        <v>0</v>
      </c>
      <c r="HE56" s="102">
        <f t="shared" si="60"/>
        <v>0</v>
      </c>
      <c r="HF56" s="102">
        <f t="shared" si="60"/>
        <v>0</v>
      </c>
      <c r="HG56" s="102">
        <f t="shared" si="60"/>
        <v>0</v>
      </c>
      <c r="HH56" s="102">
        <f t="shared" si="60"/>
        <v>0</v>
      </c>
      <c r="HI56" s="102">
        <f t="shared" si="60"/>
        <v>0</v>
      </c>
      <c r="HJ56" s="102">
        <f t="shared" si="60"/>
        <v>0</v>
      </c>
      <c r="HK56" s="102">
        <f t="shared" si="61"/>
        <v>0</v>
      </c>
      <c r="HL56" s="102">
        <f t="shared" si="61"/>
        <v>0</v>
      </c>
      <c r="HM56" s="102">
        <f t="shared" si="61"/>
        <v>0</v>
      </c>
      <c r="HN56" s="102">
        <f t="shared" si="61"/>
        <v>0</v>
      </c>
      <c r="HO56" s="102">
        <f t="shared" si="61"/>
        <v>0</v>
      </c>
      <c r="HP56" s="102">
        <f t="shared" si="61"/>
        <v>0</v>
      </c>
      <c r="HQ56" s="102">
        <f t="shared" si="61"/>
        <v>0</v>
      </c>
      <c r="HR56" s="102">
        <f t="shared" si="61"/>
        <v>0</v>
      </c>
      <c r="HS56" s="102">
        <f t="shared" si="61"/>
        <v>0</v>
      </c>
      <c r="HT56" s="102">
        <f t="shared" si="61"/>
        <v>0</v>
      </c>
      <c r="HU56" s="102">
        <f t="shared" si="62"/>
        <v>0</v>
      </c>
      <c r="HV56" s="102">
        <f t="shared" si="62"/>
        <v>0</v>
      </c>
      <c r="HW56" s="102">
        <f t="shared" si="62"/>
        <v>0</v>
      </c>
      <c r="HX56" s="102">
        <f t="shared" si="62"/>
        <v>0</v>
      </c>
      <c r="HY56" s="102">
        <f t="shared" si="62"/>
        <v>0</v>
      </c>
      <c r="HZ56" s="102">
        <f t="shared" si="62"/>
        <v>0</v>
      </c>
      <c r="IA56" s="102">
        <f t="shared" si="62"/>
        <v>0</v>
      </c>
      <c r="IB56" s="102">
        <f t="shared" si="62"/>
        <v>0</v>
      </c>
      <c r="IC56" s="102">
        <f t="shared" si="62"/>
        <v>0</v>
      </c>
      <c r="ID56" s="102">
        <f t="shared" si="62"/>
        <v>0</v>
      </c>
      <c r="IE56" s="102">
        <f t="shared" si="63"/>
        <v>0</v>
      </c>
      <c r="IF56" s="102">
        <f t="shared" si="63"/>
        <v>0</v>
      </c>
      <c r="IG56" s="102">
        <f t="shared" si="63"/>
        <v>0</v>
      </c>
      <c r="IH56" s="102">
        <f t="shared" si="63"/>
        <v>0</v>
      </c>
      <c r="II56" s="102">
        <f t="shared" si="63"/>
        <v>0</v>
      </c>
      <c r="IJ56" s="102">
        <f t="shared" si="63"/>
        <v>0</v>
      </c>
      <c r="IK56" s="102">
        <f t="shared" si="63"/>
        <v>0</v>
      </c>
      <c r="IL56" s="102">
        <f t="shared" si="63"/>
        <v>0</v>
      </c>
      <c r="IM56" s="102">
        <f t="shared" si="63"/>
        <v>0</v>
      </c>
      <c r="IN56" s="102">
        <f t="shared" si="63"/>
        <v>0</v>
      </c>
      <c r="IO56" s="102">
        <f t="shared" si="63"/>
        <v>0</v>
      </c>
      <c r="IP56" s="102">
        <f t="shared" si="63"/>
        <v>0</v>
      </c>
      <c r="IQ56" s="102">
        <f t="shared" si="63"/>
        <v>0</v>
      </c>
      <c r="IR56" s="102">
        <f t="shared" si="63"/>
        <v>0</v>
      </c>
      <c r="IS56" s="102">
        <f t="shared" si="63"/>
        <v>0</v>
      </c>
      <c r="IU56" s="99">
        <f>SUMIF('2021 Club Championship Crew'!$B$11:$B$14,$B56,'2021 Club Championship Crew'!$BN$11:$BN$14)</f>
        <v>0</v>
      </c>
      <c r="IV56" s="99">
        <f>SUMIF('2021 Club Championship Crew'!$B$11:$B$14,$B56,'2021 Club Championship Crew'!$BQ$11:$BQ$14)</f>
        <v>0</v>
      </c>
      <c r="IW56" s="99">
        <f>SUMIF('2021 Club Championship Crew'!$B$11:$B$14,$B56,'2021 Club Championship Crew'!$BT$11:$BT$14)</f>
        <v>0</v>
      </c>
      <c r="IX56" s="99">
        <f>SUMIF('2021 Club Championship Crew'!$B$11:$B$14,$B56,'2021 Club Championship Crew'!$BW$11:$BW$14)</f>
        <v>0</v>
      </c>
      <c r="IY56" s="99">
        <f>SUMIF('2021 Club Championship Crew'!$B$11:$B$14,$B56,'2021 Club Championship Crew'!$CC$11:$CC$14)</f>
        <v>0</v>
      </c>
    </row>
    <row r="57" spans="1:259" ht="15" customHeight="1" x14ac:dyDescent="0.2">
      <c r="A57" s="134"/>
      <c r="B57" s="103"/>
      <c r="C57" s="96">
        <f t="shared" si="39"/>
        <v>0</v>
      </c>
      <c r="D57" s="97">
        <f t="shared" si="40"/>
        <v>0</v>
      </c>
      <c r="E57" s="96">
        <f t="shared" si="55"/>
        <v>0</v>
      </c>
      <c r="F57" s="98">
        <f t="shared" si="56"/>
        <v>0</v>
      </c>
      <c r="G57" s="99">
        <f>SUMIF('Saturday Race 11-06-21'!$B$11:$B$24,$B57,'Saturday Race 11-06-21'!$BF$11:$BF$24)</f>
        <v>0</v>
      </c>
      <c r="H57" s="99">
        <f>SUMIF('Saturday Race 11-06-21'!$B$11:$B$24,$B57,'Saturday Race 11-06-21'!$BI$11:$BI$24)</f>
        <v>0</v>
      </c>
      <c r="I57" s="99">
        <f>SUMIF('Saturday Race 11-06-21'!$B$11:$B$24,$B57,'Saturday Race 11-06-21'!$BL$11:$BL$24)</f>
        <v>0</v>
      </c>
      <c r="J57" s="99">
        <f>SUMIF('Saturday Race 11-06-21'!$B$11:$B$24,$B57,'Saturday Race 11-06-21'!$BO$11:$BO$24)</f>
        <v>0</v>
      </c>
      <c r="K57" s="99">
        <f>SUMIF('Saturday Race 11-06-21'!$B$11:$B$24,$B57,'Saturday Race 11-06-21'!$BR$11:$BR$24)</f>
        <v>0</v>
      </c>
      <c r="L57" s="99">
        <f>SUMIF('Saturday Race 11-20-21'!$B$11:$B$24,$B57,'Saturday Race 11-20-21'!$BF$11:$BF$24)</f>
        <v>0</v>
      </c>
      <c r="M57" s="99">
        <f>SUMIF('Saturday Race 11-20-21'!$B$11:$B$24,$B57,'Saturday Race 11-20-21'!$BI$11:$BI$24)</f>
        <v>0</v>
      </c>
      <c r="N57" s="99">
        <f>SUMIF('Saturday Race 11-20-21'!$B$11:$B$24,$B57,'Saturday Race 11-20-21'!$BL$11:$BL$24)</f>
        <v>0</v>
      </c>
      <c r="O57" s="99">
        <f>SUMIF('Saturday Race 11-20-21'!$B$11:$B$24,$B57,'Saturday Race 11-20-21'!$BO$11:$BO$24)</f>
        <v>0</v>
      </c>
      <c r="P57" s="99">
        <f>SUMIF('Saturday Race 11-20-21'!$B$11:$B$24,$B57,'Saturday Race 11-20-21'!$BR$11:$BR$24)</f>
        <v>0</v>
      </c>
      <c r="Q57" s="99">
        <f>SUMIF('One Day 12-04-21 Scots'!$B$11:$B$24,$B57,'One Day 12-04-21 Scots'!$BF$11:$BF$24)</f>
        <v>0</v>
      </c>
      <c r="R57" s="99">
        <f>SUMIF('One Day 12-04-21 Scots'!$B$11:$B$24,$B57,'One Day 12-04-21 Scots'!$BI$11:$BI$24)</f>
        <v>0</v>
      </c>
      <c r="S57" s="99">
        <f>SUMIF('One Day 12-04-21 Scots'!$B$11:$B$24,$B57,'One Day 12-04-21 Scots'!$BL$11:$BL$24)</f>
        <v>0</v>
      </c>
      <c r="T57" s="99">
        <f>SUMIF('One Day 12-04-21 Scots'!$B$11:$B$24,$B57,'One Day 12-04-21 Scots'!$BO$11:$BO$24)</f>
        <v>0</v>
      </c>
      <c r="U57" s="99">
        <f>SUMIF('One Day 12-04-21 Scots'!$B$11:$B$24,$B57,'One Day 12-04-21 Scots'!$BR$11:$BR$24)</f>
        <v>0</v>
      </c>
      <c r="V57" s="99">
        <f>SUMIF('One Day 12-04-21 Thistles'!$B$11:$B$25,$B57,'One Day 12-04-21 Thistles'!$BF$11:$BF$25)</f>
        <v>0</v>
      </c>
      <c r="W57" s="99">
        <f>SUMIF('One Day 12-04-21 Thistles'!$B$11:$B$25,$B57,'One Day 12-04-21 Thistles'!$BI$11:$BI$25)</f>
        <v>0</v>
      </c>
      <c r="X57" s="99">
        <f>SUMIF('One Day 12-04-21 Thistles'!$B$11:$B$25,$B57,'One Day 12-04-21 Thistles'!$BL$11:$BL$25)</f>
        <v>0</v>
      </c>
      <c r="Y57" s="99">
        <f>SUMIF('One Day 12-04-21 Thistles'!$B$11:$B$25,$B57,'One Day 12-04-21 Thistles'!$BO$11:$BO$25)</f>
        <v>0</v>
      </c>
      <c r="Z57" s="99">
        <f>SUMIF('One Day 12-04-21 Thistles'!$B$11:$B$25,$B57,'One Day 12-04-21 Thistles'!$BR$11:$BR$25)</f>
        <v>0</v>
      </c>
      <c r="AA57" s="99">
        <f>SUMIF('Saturday Race 1-08-22'!$B$11:$B$20,$B57,'Saturday Race 1-08-22'!$BF$11:$BF$20)</f>
        <v>0</v>
      </c>
      <c r="AB57" s="99">
        <f>SUMIF('Saturday Race 1-08-22'!$B$11:$B$20,$B57,'Saturday Race 1-08-22'!$BI$11:$BI$20)</f>
        <v>0</v>
      </c>
      <c r="AC57" s="99">
        <f>SUMIF('Saturday Race 1-08-22'!$B$11:$B$20,$B57,'Saturday Race 1-08-22'!$BL$11:$BL$20)</f>
        <v>0</v>
      </c>
      <c r="AD57" s="99">
        <f>SUMIF('Saturday Race 1-08-22'!$B$11:$B$20,$B57,'Saturday Race 1-08-22'!$BO$11:$BO$20)</f>
        <v>0</v>
      </c>
      <c r="AE57" s="99">
        <f>SUMIF('Saturday Race 1-08-22'!$B$11:$B$20,$B57,'Saturday Race 1-08-22'!$BR$11:$BR$20)</f>
        <v>0</v>
      </c>
      <c r="AF57" s="99">
        <f>SUMIF('Saturday Race 1-22-22'!$B$11:$B$20,$B57,'Saturday Race 1-22-22'!$BF$11:$BF$20)</f>
        <v>0</v>
      </c>
      <c r="AG57" s="99">
        <f>SUMIF('Saturday Race 1-22-22'!$B$11:$B$20,$B57,'Saturday Race 1-22-22'!$BI$11:$BI$20)</f>
        <v>0</v>
      </c>
      <c r="AH57" s="99">
        <f>SUMIF('Saturday Race 1-22-22'!$B$11:$B$20,$B57,'Saturday Race 1-22-22'!$BL$11:$BL$20)</f>
        <v>0</v>
      </c>
      <c r="AI57" s="99">
        <f>SUMIF('Saturday Race 1-22-22'!$B$11:$B$20,$B57,'Saturday Race 1-22-22'!$BO$11:$BO$20)</f>
        <v>0</v>
      </c>
      <c r="AJ57" s="99">
        <f>SUMIF('Saturday Race 1-22-22'!$B$11:$B$20,$B57,'Saturday Race 1-22-22'!$BR$11:$BR$20)</f>
        <v>0</v>
      </c>
      <c r="AK57" s="99">
        <f>SUMIF('Sunday Race 2-6-22'!$B$11:$B$20,$B57,'Sunday Race 2-6-22'!$BF$11:$BF$20)</f>
        <v>0</v>
      </c>
      <c r="AL57" s="99">
        <f>SUMIF('Sunday Race 2-6-22'!$B$11:$B$20,$B57,'Sunday Race 2-6-22'!$BI$11:$BI$20)</f>
        <v>0</v>
      </c>
      <c r="AM57" s="99">
        <f>SUMIF('Sunday Race 2-6-22'!$B$11:$B$20,$B57,'Sunday Race 2-6-22'!$BL$11:$BL$20)</f>
        <v>0</v>
      </c>
      <c r="AN57" s="99">
        <f>SUMIF('Sunday Race 2-6-22'!$B$11:$B$20,$B57,'Sunday Race 2-6-22'!$BO$11:$BO$20)</f>
        <v>0</v>
      </c>
      <c r="AO57" s="99">
        <f>SUMIF('Sunday Race 2-6-22'!$B$11:$B$20,$B57,'Sunday Race 2-6-22'!$BR$11:$BR$20)</f>
        <v>0</v>
      </c>
      <c r="AP57" s="99">
        <f>SUMIF('Chili One Day 2-12-22 Scots'!$B$11:$B$20,$B57,'Chili One Day 2-12-22 Scots'!$BF$11:$BF$20)</f>
        <v>0</v>
      </c>
      <c r="AQ57" s="99">
        <f>SUMIF('Chili One Day 2-12-22 Scots'!$B$11:$B$20,$B57,'Chili One Day 2-12-22 Scots'!$BI$11:$BI$20)</f>
        <v>0</v>
      </c>
      <c r="AR57" s="99">
        <f>SUMIF('Chili One Day 2-12-22 Scots'!$B$11:$B$20,$B57,'Chili One Day 2-12-22 Scots'!$BL$11:$BL$20)</f>
        <v>0</v>
      </c>
      <c r="AS57" s="99">
        <f>SUMIF('Chili One Day 2-12-22 Scots'!$B$11:$B$20,$B57,'Chili One Day 2-12-22 Scots'!$BO$11:$BO$20)</f>
        <v>0</v>
      </c>
      <c r="AT57" s="99">
        <f>SUMIF('Chili One Day 2-12-22 Scots'!$B$11:$B$20,$B57,'Chili One Day 2-12-22 Scots'!$BR$11:$BR$20)</f>
        <v>0</v>
      </c>
      <c r="AU57" s="99">
        <f>SUMIF('Chili One Day 2-12-22 Thistles'!$B$11:$B$20,$B57,'Chili One Day 2-12-22 Thistles'!$BF$11:$BF$20)</f>
        <v>0</v>
      </c>
      <c r="AV57" s="99">
        <f>SUMIF('Chili One Day 2-12-22 Thistles'!$B$11:$B$20,$B57,'Chili One Day 2-12-22 Thistles'!$BI$11:$BI$20)</f>
        <v>0</v>
      </c>
      <c r="AW57" s="99">
        <f>SUMIF('Chili One Day 2-12-22 Thistles'!$B$11:$B$20,$B57,'Chili One Day 2-12-22 Thistles'!$BL$11:$BL$20)</f>
        <v>0</v>
      </c>
      <c r="AX57" s="99">
        <f>SUMIF('Chili One Day 2-12-22 Thistles'!$B$11:$B$20,$B57,'Chili One Day 2-12-22 Thistles'!$BO$11:$BO$20)</f>
        <v>0</v>
      </c>
      <c r="AY57" s="99">
        <f>SUMIF('Chili One Day 2-12-22 Thistles'!$B$11:$B$20,$B57,'Chili One Day 2-12-22 Thistles'!$BR$11:$BR$20)</f>
        <v>0</v>
      </c>
      <c r="AZ57" s="99">
        <f>SUMIF('Sunday Race 2-20-22'!$B$11:$B$20,$B57,'Sunday Race 2-20-22'!$BF$11:$BF$20)</f>
        <v>0</v>
      </c>
      <c r="BA57" s="99">
        <f>SUMIF('Sunday Race 2-20-22'!$B$11:$B$20,$B57,'Sunday Race 2-20-22'!$BI$11:$BI$20)</f>
        <v>0</v>
      </c>
      <c r="BB57" s="99">
        <f>SUMIF('Sunday Race 2-20-22'!$B$11:$B$20,$B57,'Sunday Race 2-20-22'!$BL$11:$BL$20)</f>
        <v>0</v>
      </c>
      <c r="BC57" s="99">
        <f>SUMIF('Sunday Race 2-20-22'!$B$11:$B$20,$B57,'Sunday Race 2-20-22'!$BO$11:$BO$20)</f>
        <v>0</v>
      </c>
      <c r="BD57" s="99">
        <f>SUMIF('Sunday Race 2-20-22'!$B$11:$B$20,$B57,'Sunday Race 2-20-22'!$BR$11:$BR$20)</f>
        <v>0</v>
      </c>
      <c r="BE57" s="99">
        <f>SUMIF('Sunday Race 2-27-22'!$B$11:$B$20,$B57,'Sunday Race 2-27-22'!$BF$11:$BF$20)</f>
        <v>0</v>
      </c>
      <c r="BF57" s="99">
        <f>SUMIF('Sunday Race 2-27-22'!$B$11:$B$20,$B57,'Sunday Race 2-27-22'!$BI$11:$BI$20)</f>
        <v>0</v>
      </c>
      <c r="BG57" s="99">
        <f>SUMIF('Sunday Race 2-27-22'!$B$11:$B$20,$B57,'Sunday Race 2-27-22'!$BL$11:$BL$20)</f>
        <v>0</v>
      </c>
      <c r="BH57" s="99">
        <f>SUMIF('Sunday Race 2-27-22'!$B$11:$B$20,$B57,'Sunday Race 2-27-22'!$BO$11:$BO$20)</f>
        <v>0</v>
      </c>
      <c r="BI57" s="99">
        <f>SUMIF('Sunday Race 2-27-22'!$B$11:$B$20,$B57,'Sunday Race 2-27-22'!$BR$11:$BR$20)</f>
        <v>0</v>
      </c>
      <c r="BJ57" s="99">
        <f>SUMIF('Sunday Race 3-13-22'!$B$11:$B$21,$B57,'Sunday Race 3-13-22'!$BF$11:$BF$21)</f>
        <v>0</v>
      </c>
      <c r="BK57" s="99">
        <f>SUMIF('Sunday Race 3-13-22'!$B$11:$B$21,$B57,'Sunday Race 3-13-22'!$BI$11:$BI$21)</f>
        <v>0</v>
      </c>
      <c r="BL57" s="99">
        <f>SUMIF('Sunday Race 3-13-22'!$B$11:$B$21,$B57,'Sunday Race 3-13-22'!$BL$11:$BL$21)</f>
        <v>0</v>
      </c>
      <c r="BM57" s="99">
        <f>SUMIF('Sunday Race 3-13-22'!$B$11:$B$21,$B57,'Sunday Race 3-13-22'!$BO$11:$BO$21)</f>
        <v>0</v>
      </c>
      <c r="BN57" s="99">
        <f>SUMIF('Sunday Race 3-13-22'!$B$11:$B$21,$B57,'Sunday Race 3-13-22'!$BR$11:$BR$21)</f>
        <v>0</v>
      </c>
      <c r="BO57" s="99">
        <f>SUMIF('Saturday Race 3-19-22'!$B$11:$B$26,$B57,'Saturday Race 3-19-22'!$BF$11:$BF$26)</f>
        <v>0</v>
      </c>
      <c r="BP57" s="99">
        <f>SUMIF('Saturday Race 3-19-22'!$B$11:$B$26,$B57,'Saturday Race 3-19-22'!$BI$11:$BI$26)</f>
        <v>0</v>
      </c>
      <c r="BQ57" s="99">
        <f>SUMIF('Saturday Race 3-19-22'!$B$11:$B$26,$B57,'Saturday Race 3-19-22'!$BL$11:$BL$26)</f>
        <v>0</v>
      </c>
      <c r="BR57" s="99">
        <f>SUMIF('Saturday Race 3-19-22'!$B$11:$B$26,$B57,'Saturday Race 3-19-22'!$BO$11:$BO$26)</f>
        <v>0</v>
      </c>
      <c r="BS57" s="99">
        <f>SUMIF('Saturday Race 3-19-22'!$B$11:$B$26,$B57,'Saturday Race 3-19-22'!$BR$11:$BR$26)</f>
        <v>0</v>
      </c>
      <c r="BT57" s="99">
        <f>SUMIF('Sunday Races 4-10-22'!$B$11:$B$26,$B57,'Sunday Races 4-10-22'!$BF$11:$BF$26)</f>
        <v>0</v>
      </c>
      <c r="BU57" s="99">
        <f>SUMIF('Sunday Races 4-10-22'!$B$11:$B$26,$B57,'Sunday Races 4-10-22'!$BI$11:$BI$26)</f>
        <v>0</v>
      </c>
      <c r="BV57" s="99">
        <f>SUMIF('Sunday Races 4-10-22'!$B$11:$B$26,$B57,'Sunday Races 4-10-22'!$BL$11:$BL$26)</f>
        <v>0</v>
      </c>
      <c r="BW57" s="99">
        <f>SUMIF('Sunday Races 4-10-22'!$B$11:$B$26,$B57,'Sunday Races 4-10-22'!$BO$11:$BO$26)</f>
        <v>0</v>
      </c>
      <c r="BX57" s="99">
        <f>SUMIF('Sunday Races 4-10-22'!$B$11:$B$26,$B57,'Sunday Races 4-10-22'!$BR$11:$BR$26)</f>
        <v>0</v>
      </c>
      <c r="BY57" s="99">
        <f>SUMIF('Easter One Day 4-16-22 FS'!$B$11:$B$26,$B57,'Easter One Day 4-16-22 FS'!$BF$11:$BF$26)</f>
        <v>0</v>
      </c>
      <c r="BZ57" s="99">
        <f>SUMIF('Easter One Day 4-16-22 FS'!$B$11:$B$26,$B57,'Easter One Day 4-16-22 FS'!$BI$11:$BI$26)</f>
        <v>0</v>
      </c>
      <c r="CA57" s="99">
        <f>SUMIF('Easter One Day 4-16-22 FS'!$B$11:$B$26,$B57,'Easter One Day 4-16-22 FS'!$BL$11:$BL$26)</f>
        <v>0</v>
      </c>
      <c r="CB57" s="99">
        <f>SUMIF('Easter One Day 4-16-22 FS'!$B$11:$B$26,$B57,'Easter One Day 4-16-22 FS'!$BO$11:$BO$26)</f>
        <v>0</v>
      </c>
      <c r="CC57" s="99">
        <f>SUMIF('Easter One Day 4-16-22 FS'!$B$11:$B$26,$B57,'Easter One Day 4-16-22 FS'!$BR$11:$BR$26)</f>
        <v>0</v>
      </c>
      <c r="CD57" s="99">
        <f>SUMIF('Easter One Day 4-16-22 TH'!$B$11:$B$26,$B57,'Easter One Day 4-16-22 TH'!$BF$11:$BF$26)</f>
        <v>0</v>
      </c>
      <c r="CE57" s="99">
        <f>SUMIF('Easter One Day 4-16-22 TH'!$B$11:$B$26,$B57,'Easter One Day 4-16-22 TH'!$BI$11:$BI$26)</f>
        <v>0</v>
      </c>
      <c r="CF57" s="99">
        <f>SUMIF('Easter One Day 4-16-22 TH'!$B$11:$B$26,$B57,'Easter One Day 4-16-22 TH'!$BL$11:$BL$26)</f>
        <v>0</v>
      </c>
      <c r="CG57" s="99">
        <f>SUMIF('Easter One Day 4-16-22 TH'!$B$11:$B$26,$B57,'Easter One Day 4-16-22 TH'!$BO$11:$BO$26)</f>
        <v>0</v>
      </c>
      <c r="CH57" s="99">
        <f>SUMIF('Easter One Day 4-16-22 TH'!$B$11:$B$26,$B57,'Easter One Day 4-16-22 TH'!$BR$11:$BR$26)</f>
        <v>0</v>
      </c>
      <c r="CI57" s="99">
        <f>SUMIF('Sunday Races 5-1-22'!$B$11:$B$28,$B57,'Sunday Races 5-1-22'!$BF$11:$BF$28)</f>
        <v>0</v>
      </c>
      <c r="CJ57" s="99">
        <f>SUMIF('Sunday Races 5-1-22'!$B$11:$B$28,$B57,'Sunday Races 5-1-22'!$BI$11:$BI$28)</f>
        <v>0</v>
      </c>
      <c r="CK57" s="99">
        <f>SUMIF('Sunday Races 5-1-22'!$B$11:$B$28,$B57,'Sunday Races 5-1-22'!$BL$11:$BL$28)</f>
        <v>0</v>
      </c>
      <c r="CL57" s="99">
        <f>SUMIF('Sunday Races 5-1-22'!$B$11:$B$28,$B57,'Sunday Races 5-1-22'!$BO$11:$BO$28)</f>
        <v>0</v>
      </c>
      <c r="CM57" s="99">
        <f>SUMIF('Sunday Races 5-1-22'!$B$11:$B$28,$B57,'Sunday Races 5-1-22'!$BR$11:$BR$28)</f>
        <v>0</v>
      </c>
      <c r="CN57" s="99">
        <f>SUMIF('Long Distance Race 5-7-22'!$B$11:$B$27,$B57,'Long Distance Race 5-7-22'!$BF$11:$BF$27)</f>
        <v>0</v>
      </c>
      <c r="CO57" s="99">
        <f>SUMIF('Long Distance Race 5-7-22'!$B$11:$B$27,$B57,'Long Distance Race 5-7-22'!$BI$11:$BI$27)</f>
        <v>0</v>
      </c>
      <c r="CP57" s="99">
        <f>SUMIF('Long Distance Race 5-7-22'!$B$11:$B$27,$B57,'Long Distance Race 5-7-22'!$BL$11:$BL$27)</f>
        <v>0</v>
      </c>
      <c r="CQ57" s="99">
        <f>SUMIF('Long Distance Race 5-7-22'!$B$11:$B$27,$B57,'Long Distance Race 5-7-22'!$BO$11:$BO$27)</f>
        <v>0</v>
      </c>
      <c r="CR57" s="99">
        <f>SUMIF('Long Distance Race 5-7-22'!$B$11:$B$27,$B57,'Long Distance Race 5-7-22'!$BR$11:$BR$27)</f>
        <v>0</v>
      </c>
      <c r="CS57" s="99">
        <f>SUMIF('Memorial Day Regatta 5-28-22 Op'!$B$11:$B$27,$B57,'Memorial Day Regatta 5-28-22 Op'!$BF$11:$BF$27)</f>
        <v>0</v>
      </c>
      <c r="CT57" s="99">
        <f>SUMIF('Memorial Day Regatta 5-28-22 Op'!$B$11:$B$27,$B57,'Memorial Day Regatta 5-28-22 Op'!$BI$11:$BI$27)</f>
        <v>0</v>
      </c>
      <c r="CU57" s="99">
        <f>SUMIF('Memorial Day Regatta 5-28-22 Op'!$B$11:$B$27,$B57,'Memorial Day Regatta 5-28-22 Op'!$BL$11:$BL$27)</f>
        <v>0</v>
      </c>
      <c r="CV57" s="99">
        <f>SUMIF('Memorial Day Regatta 5-28-22 Op'!$B$11:$B$27,$B57,'Memorial Day Regatta 5-28-22 Op'!$BO$11:$BO$27)</f>
        <v>0</v>
      </c>
      <c r="CW57" s="99">
        <f>SUMIF('Memorial Day Regatta 5-28-22 Op'!$B$11:$B$27,$B57,'Memorial Day Regatta 5-28-22 Op'!$BR$11:$BR$27)</f>
        <v>0</v>
      </c>
      <c r="CX57" s="99">
        <f>SUMIF('Sunday Races 6-5-22'!$B$11:$B$28,$B57,'Sunday Races 6-5-22'!$BF$11:$BF$28)</f>
        <v>0</v>
      </c>
      <c r="CY57" s="99">
        <f>SUMIF('Sunday Races 6-5-22'!$B$11:$B$28,$B57,'Sunday Races 6-5-22'!$BI$11:$BI$28)</f>
        <v>0</v>
      </c>
      <c r="CZ57" s="99">
        <f>SUMIF('Sunday Races 6-5-22'!$B$11:$B$28,$B57,'Sunday Races 6-5-22'!$BL$11:$BL$28)</f>
        <v>0</v>
      </c>
      <c r="DA57" s="99">
        <f>SUMIF('Sunday Races 6-5-22'!$B$11:$B$28,$B57,'Sunday Races 6-5-22'!$BO$11:$BO$28)</f>
        <v>0</v>
      </c>
      <c r="DB57" s="99">
        <f>SUMIF('Sunday Races 6-5-22'!$B$11:$B$28,$B57,'Sunday Races 6-5-22'!$BR$11:$BR$28)</f>
        <v>0</v>
      </c>
      <c r="DC57" s="99">
        <f>SUMIF('Sunday Races 6-12-22'!$B$11:$B$24,$B57,'Sunday Races 6-12-22'!$BF$11:$BF$24)</f>
        <v>0</v>
      </c>
      <c r="DD57" s="99">
        <f>SUMIF('Sunday Races 6-12-22'!$B$11:$B$24,$B57,'Sunday Races 6-12-22'!$BI$11:$BI$24)</f>
        <v>0</v>
      </c>
      <c r="DE57" s="99">
        <f>SUMIF('Sunday Races 6-12-22'!$B$11:$B$24,$B57,'Sunday Races 6-12-22'!$BL$11:$BL$24)</f>
        <v>0</v>
      </c>
      <c r="DF57" s="99">
        <f>SUMIF('Sunday Races 6-12-22'!$B$11:$B$24,$B57,'Sunday Races 6-12-22'!$BO$11:$BO$24)</f>
        <v>0</v>
      </c>
      <c r="DG57" s="99">
        <f>SUMIF('Sunday Races 6-12-22'!$B$11:$B$24,$B57,'Sunday Races 6-12-22'!$BR$11:$BR$24)</f>
        <v>0</v>
      </c>
      <c r="DH57" s="99">
        <f>SUMIF('Saturday Races 6-18-22'!$B$11:$B$24,$B57,'Saturday Races 6-18-22'!$BF$11:$BF$24)</f>
        <v>0</v>
      </c>
      <c r="DI57" s="99">
        <f>SUMIF('Saturday Races 6-18-22'!$B$11:$B$24,$B57,'Saturday Races 6-18-22'!$BI$11:$BI$24)</f>
        <v>0</v>
      </c>
      <c r="DJ57" s="99">
        <f>SUMIF('Saturday Races 6-18-22'!$B$11:$B$24,$B57,'Saturday Races 6-18-22'!$BL$11:$BL$24)</f>
        <v>0</v>
      </c>
      <c r="DK57" s="99">
        <f>SUMIF('Saturday Races 6-18-22'!$B$11:$B$24,$B57,'Saturday Races 6-18-22'!$BO$11:$BO$24)</f>
        <v>0</v>
      </c>
      <c r="DL57" s="99">
        <f>SUMIF('Saturday Races 6-18-22'!$B$11:$B$24,$B57,'Saturday Races 6-18-22'!$BR$11:$BR$24)</f>
        <v>0</v>
      </c>
      <c r="DM57" s="99">
        <f>SUMIF('Caldwell Cup 6-25-22 TH'!$B$11:$B$25,$B57,'Caldwell Cup 6-25-22 TH'!$BF$11:$BF$25)</f>
        <v>0</v>
      </c>
      <c r="DN57" s="99">
        <f>SUMIF('Caldwell Cup 6-25-22 TH'!$B$11:$B$25,$B57,'Caldwell Cup 6-25-22 TH'!$BI$11:$BI$25)</f>
        <v>0</v>
      </c>
      <c r="DO57" s="99">
        <f>SUMIF('Caldwell Cup 6-25-22 TH'!$B$11:$B$25,$B57,'Caldwell Cup 6-25-22 TH'!$BL$11:$BL$25)</f>
        <v>0</v>
      </c>
      <c r="DP57" s="99">
        <f>SUMIF('Caldwell Cup 6-25-22 TH'!$B$11:$B$25,$B57,'Caldwell Cup 6-25-22 TH'!$BO$11:$BO$25)</f>
        <v>0</v>
      </c>
      <c r="DQ57" s="99">
        <f>SUMIF('Caldwell Cup 6-25-22 TH'!$B$11:$B$25,$B57,'Caldwell Cup 6-25-22 TH'!$BR$11:$BR$25)</f>
        <v>0</v>
      </c>
      <c r="DR57" s="99">
        <f>SUMIF('Caldwell Cup 6-25-22 FS'!$B$11:$B$18,$B57,'Caldwell Cup 6-25-22 FS'!$BF$11:$BF$18)</f>
        <v>0</v>
      </c>
      <c r="DS57" s="99">
        <f>SUMIF('Caldwell Cup 6-25-22 FS'!$B$11:$B$18,$B57,'Caldwell Cup 6-25-22 FS'!$BI$11:$BI$18)</f>
        <v>0</v>
      </c>
      <c r="DT57" s="99">
        <f>SUMIF('Caldwell Cup 6-25-22 FS'!$B$11:$B$18,$B57,'Caldwell Cup 6-25-22 FS'!$BL$11:$BL$18)</f>
        <v>0</v>
      </c>
      <c r="DU57" s="99">
        <f>SUMIF('Caldwell Cup 6-25-22 FS'!$B$11:$B$18,$B57,'Caldwell Cup 6-25-22 FS'!$BO$11:$BO$18)</f>
        <v>0</v>
      </c>
      <c r="DV57" s="99">
        <f>SUMIF('Caldwell Cup 6-25-22 FS'!$B$11:$B$18,$B57,'Caldwell Cup 6-25-22 FS'!$BR$11:$BR$18)</f>
        <v>0</v>
      </c>
      <c r="DW57" s="99">
        <f>SUMIF('Sunday Races 7-3-22'!$B$11:$B$25,$B57,'Sunday Races 7-3-22'!$BF$11:$BF$25)</f>
        <v>0</v>
      </c>
      <c r="DX57" s="99">
        <f>SUMIF('Sunday Races 7-3-22'!$B$11:$B$25,$B57,'Sunday Races 7-3-22'!$BI$11:$BI$25)</f>
        <v>0</v>
      </c>
      <c r="DY57" s="99">
        <f>SUMIF('Sunday Races 7-3-22'!$B$11:$B$25,$B57,'Sunday Races 7-3-22'!$BL$11:$BL$25)</f>
        <v>0</v>
      </c>
      <c r="DZ57" s="99">
        <f>SUMIF('Sunday Races 7-3-22'!$B$11:$B$25,$B57,'Sunday Races 7-3-22'!$BO$11:$BO$25)</f>
        <v>0</v>
      </c>
      <c r="EA57" s="99">
        <f>SUMIF('Sunday Races 7-3-22'!$B$11:$B$25,$B57,'Sunday Races 7-3-22'!$BR$11:$BR$25)</f>
        <v>0</v>
      </c>
      <c r="EB57" s="99">
        <f>SUMIF('Sunday Races 7-31-22'!$B$11:$B$25,$B57,'Sunday Races 7-31-22'!$BF$11:$BF$25)</f>
        <v>0</v>
      </c>
      <c r="EC57" s="99">
        <f>SUMIF('Sunday Races 7-31-22'!$B$11:$B$25,$B57,'Sunday Races 7-31-22'!$BI$11:$BI$25)</f>
        <v>0</v>
      </c>
      <c r="ED57" s="99">
        <f>SUMIF('Sunday Races 7-31-22'!$B$11:$B$25,$B57,'Sunday Races 7-31-22'!$BL$11:$BL$25)</f>
        <v>0</v>
      </c>
      <c r="EE57" s="99">
        <f>SUMIF('Sunday Races 7-31-22'!$B$11:$B$25,$B57,'Sunday Races 7-31-22'!$BO$11:$BO$25)</f>
        <v>0</v>
      </c>
      <c r="EF57" s="99">
        <f>SUMIF('Sunday Races 7-31-22'!$B$11:$B$25,$B57,'Sunday Races 7-31-22'!$BR$11:$BR$25)</f>
        <v>0</v>
      </c>
      <c r="EG57" s="99">
        <f>SUMIF('Sunday Races 8-14-22'!$B$11:$B$25,$B57,'Sunday Races 8-14-22'!$BF$11:$BF$25)</f>
        <v>0</v>
      </c>
      <c r="EH57" s="99">
        <f>SUMIF('Sunday Races 8-14-22'!$B$11:$B$25,$B57,'Sunday Races 8-14-22'!$BI$11:$BI$25)</f>
        <v>0</v>
      </c>
      <c r="EI57" s="99">
        <f>SUMIF('Sunday Races 8-14-22'!$B$11:$B$25,$B57,'Sunday Races 8-14-22'!$BL$11:$BL$25)</f>
        <v>0</v>
      </c>
      <c r="EJ57" s="99">
        <f>SUMIF('Sunday Races 8-14-22'!$B$11:$B$25,$B57,'Sunday Races 8-14-22'!$BO$11:$BO$25)</f>
        <v>0</v>
      </c>
      <c r="EK57" s="99">
        <f>SUMIF('Sunday Races 8-14-22'!$B$11:$B$25,$B57,'Sunday Races 8-14-22'!$BR$11:$BR$25)</f>
        <v>0</v>
      </c>
      <c r="EL57" s="99">
        <f>SUMIF('Saturday Races 8-20-22'!$B$11:$B$25,$B57,'Saturday Races 8-20-22'!$BF$11:$BF$25)</f>
        <v>0</v>
      </c>
      <c r="EM57" s="99">
        <f>SUMIF('Saturday Races 8-20-22'!$B$11:$B$25,$B57,'Saturday Races 8-20-22'!$BI$11:$BI$25)</f>
        <v>0</v>
      </c>
      <c r="EN57" s="99">
        <f>SUMIF('Saturday Races 8-20-22'!$B$11:$B$25,$B57,'Saturday Races 8-20-22'!$BL$11:$BL$25)</f>
        <v>0</v>
      </c>
      <c r="EO57" s="99">
        <f>SUMIF('Saturday Races 8-20-22'!$B$11:$B$25,$B57,'Saturday Races 8-20-22'!$BO$11:$BO$25)</f>
        <v>0</v>
      </c>
      <c r="EP57" s="99">
        <f>SUMIF('Saturday Races 8-20-22'!$B$11:$B$25,$B57,'Saturday Races 8-20-22'!$BR$11:$BR$25)</f>
        <v>0</v>
      </c>
      <c r="EQ57" s="99">
        <f>SUMIF('Sunday Races 9-11-22'!$B$11:$B$20,$B57,'Sunday Races 9-11-22'!$BF$11:$BF$20)</f>
        <v>0</v>
      </c>
      <c r="ER57" s="99">
        <f>SUMIF('Sunday Races 9-11-22'!$B$11:$B$20,$B57,'Sunday Races 9-11-22'!$BI$11:$BI$20)</f>
        <v>0</v>
      </c>
      <c r="ES57" s="99">
        <f>SUMIF('Sunday Races 9-11-22'!$B$11:$B$20,$B57,'Sunday Races 9-11-22'!$BL$11:$BL$20)</f>
        <v>0</v>
      </c>
      <c r="ET57" s="99">
        <f>SUMIF('Sunday Races 9-11-22'!$B$11:$B$20,$B57,'Sunday Races 9-11-22'!$BO$11:$BO$20)</f>
        <v>0</v>
      </c>
      <c r="EU57" s="99">
        <f>SUMIF('Sunday Races 9-11-22'!$B$11:$B$20,$B57,'Sunday Races 9-11-22'!$BR$11:$BR$20)</f>
        <v>0</v>
      </c>
      <c r="EV57" s="99">
        <f>SUMIF('2022-09-17 Leukemia Cup TH'!$B$11:$B$26,$B57,'2022-09-17 Leukemia Cup TH'!$BF$11:$BF$26)</f>
        <v>0</v>
      </c>
      <c r="EW57" s="99">
        <f>SUMIF('2022-09-17 Leukemia Cup TH'!$B$11:$B$26,$B57,'2022-09-17 Leukemia Cup TH'!$BI$11:$BI$26)</f>
        <v>0</v>
      </c>
      <c r="EX57" s="99">
        <f>SUMIF('2022-09-17 Leukemia Cup TH'!$B$11:$B$26,$B57,'2022-09-17 Leukemia Cup TH'!$BL$11:$BL$26)</f>
        <v>0</v>
      </c>
      <c r="EY57" s="99">
        <f>SUMIF('2022-09-17 Leukemia Cup TH'!$B$11:$B$26,$B57,'2022-09-17 Leukemia Cup TH'!$BO$11:$BO$26)</f>
        <v>0</v>
      </c>
      <c r="EZ57" s="99">
        <f>SUMIF('2022-09-17 Leukemia Cup TH'!$B$11:$B$26,$B57,'2022-09-17 Leukemia Cup TH'!$BR$11:$BR$26)</f>
        <v>0</v>
      </c>
      <c r="FA57" s="99">
        <f>SUMIF('Smith-Berry LDR 9-24-22'!$B$11:$B$28,$B57,'Smith-Berry LDR 9-24-22'!$BF$11:$BF$28)</f>
        <v>0</v>
      </c>
      <c r="FB57" s="99">
        <f>SUMIF('Smith-Berry LDR 9-24-22'!$B$11:$B$28,$B57,'Smith-Berry LDR 9-24-22'!$BI$11:$BI$28)</f>
        <v>0</v>
      </c>
      <c r="FC57" s="99">
        <f>SUMIF('Smith-Berry LDR 9-24-22'!$B$11:$B$28,$B57,'Smith-Berry LDR 9-24-22'!$BL$11:$BL$28)</f>
        <v>0</v>
      </c>
      <c r="FD57" s="99">
        <f>SUMIF('Smith-Berry LDR 9-24-22'!$B$11:$B$28,$B57,'Smith-Berry LDR 9-24-22'!$BO$11:$BO$28)</f>
        <v>0</v>
      </c>
      <c r="FE57" s="99">
        <f>SUMIF('Smith-Berry LDR 9-24-22'!$B$11:$B$28,$B57,'Smith-Berry LDR 9-24-22'!$BR$11:$BR$28)</f>
        <v>0</v>
      </c>
      <c r="FF57" s="99">
        <f>SUMIF('Sunday Races 10-9-22'!$B$11:$B$15,$B57,'Sunday Races 10-9-22'!$BF$11:$BF$15)</f>
        <v>0</v>
      </c>
      <c r="FG57" s="99">
        <f>SUMIF('Sunday Races 10-9-22'!$B$11:$B$15,$B57,'Sunday Races 10-9-22'!$BI$11:$BI$15)</f>
        <v>0</v>
      </c>
      <c r="FH57" s="99">
        <f>SUMIF('Sunday Races 10-9-22'!$B$11:$B$15,$B57,'Sunday Races 10-9-22'!$BL$11:$BL$15)</f>
        <v>0</v>
      </c>
      <c r="FI57" s="99">
        <f>SUMIF('Sunday Races 10-9-22'!$B$11:$B$15,$B57,'Sunday Races 10-9-22'!$BO$11:$BO$15)</f>
        <v>0</v>
      </c>
      <c r="FJ57" s="99">
        <f>SUMIF('Sunday Races 10-9-22'!$B$11:$B$15,$B57,'Sunday Races 10-9-22'!$BR$11:$BR$15)</f>
        <v>0</v>
      </c>
      <c r="FK57" s="99">
        <f>SUMIF('Great Pumpkin Regatta 10-15-22'!$B$11:$B$53,$B57,'Great Pumpkin Regatta 10-15-22'!$BF$11:$BF$53)</f>
        <v>0</v>
      </c>
      <c r="FL57" s="99">
        <f>SUMIF('Great Pumpkin Regatta 10-15-22'!$B$11:$B$53,$B57,'Great Pumpkin Regatta 10-15-22'!$BI$11:$BI$53)</f>
        <v>0</v>
      </c>
      <c r="FM57" s="99">
        <f>SUMIF('Great Pumpkin Regatta 10-15-22'!$B$11:$B$53,$B57,'Great Pumpkin Regatta 10-15-22'!$BL$11:$BL$53)</f>
        <v>0</v>
      </c>
      <c r="FN57" s="99">
        <f>SUMIF('Great Pumpkin Regatta 10-15-22'!$B$11:$B$53,$B57,'Great Pumpkin Regatta 10-15-22'!$BO$11:$BO$53)</f>
        <v>0</v>
      </c>
      <c r="FO57" s="99">
        <f>SUMIF('Great Pumpkin Regatta 10-15-22'!$B$11:$B$53,$B57,'Great Pumpkin Regatta 10-15-22'!$BR$11:$BR$53)</f>
        <v>0</v>
      </c>
      <c r="FP57" s="99">
        <f>SUMIF('Sunday Races 10-23-22'!$B$11:$B$16,$B57,'Sunday Races 10-23-22'!$BF$11:$BF$16)</f>
        <v>0</v>
      </c>
      <c r="FQ57" s="99">
        <f>SUMIF('Sunday Races 10-23-22'!$B$11:$B$16,$B57,'Sunday Races 10-23-22'!$BI$11:$BI$16)</f>
        <v>0</v>
      </c>
      <c r="FR57" s="99">
        <f>SUMIF('Sunday Races 10-23-22'!$B$11:$B$16,$B57,'Sunday Races 10-23-22'!$BL$11:$BL$16)</f>
        <v>0</v>
      </c>
      <c r="FS57" s="99">
        <f>SUMIF('Sunday Races 10-23-22'!$B$11:$B$16,$B57,'Sunday Races 10-23-22'!$BO$11:$BO$16)</f>
        <v>0</v>
      </c>
      <c r="FT57" s="99">
        <f>SUMIF('Sunday Races 10-23-22'!$B$11:$B$16,$B57,'Sunday Races 10-23-22'!$BR$11:$BR$16)</f>
        <v>0</v>
      </c>
      <c r="FU57" s="100"/>
      <c r="FV57" s="101"/>
      <c r="FW57" s="102">
        <f t="shared" si="57"/>
        <v>0</v>
      </c>
      <c r="FX57" s="102">
        <f t="shared" si="57"/>
        <v>0</v>
      </c>
      <c r="FY57" s="102">
        <f t="shared" si="57"/>
        <v>0</v>
      </c>
      <c r="FZ57" s="102">
        <f t="shared" si="57"/>
        <v>0</v>
      </c>
      <c r="GA57" s="102">
        <f t="shared" si="57"/>
        <v>0</v>
      </c>
      <c r="GB57" s="102">
        <f t="shared" si="57"/>
        <v>0</v>
      </c>
      <c r="GC57" s="102">
        <f t="shared" si="57"/>
        <v>0</v>
      </c>
      <c r="GD57" s="102">
        <f t="shared" si="57"/>
        <v>0</v>
      </c>
      <c r="GE57" s="102">
        <f t="shared" si="57"/>
        <v>0</v>
      </c>
      <c r="GF57" s="102">
        <f t="shared" si="57"/>
        <v>0</v>
      </c>
      <c r="GG57" s="102">
        <f t="shared" si="58"/>
        <v>0</v>
      </c>
      <c r="GH57" s="102">
        <f t="shared" si="58"/>
        <v>0</v>
      </c>
      <c r="GI57" s="102">
        <f t="shared" si="58"/>
        <v>0</v>
      </c>
      <c r="GJ57" s="102">
        <f t="shared" si="58"/>
        <v>0</v>
      </c>
      <c r="GK57" s="102">
        <f t="shared" si="58"/>
        <v>0</v>
      </c>
      <c r="GL57" s="102">
        <f t="shared" si="58"/>
        <v>0</v>
      </c>
      <c r="GM57" s="102">
        <f t="shared" si="58"/>
        <v>0</v>
      </c>
      <c r="GN57" s="102">
        <f t="shared" si="58"/>
        <v>0</v>
      </c>
      <c r="GO57" s="102">
        <f t="shared" si="58"/>
        <v>0</v>
      </c>
      <c r="GP57" s="102">
        <f t="shared" si="58"/>
        <v>0</v>
      </c>
      <c r="GQ57" s="102">
        <f t="shared" si="59"/>
        <v>0</v>
      </c>
      <c r="GR57" s="102">
        <f t="shared" si="59"/>
        <v>0</v>
      </c>
      <c r="GS57" s="102">
        <f t="shared" si="59"/>
        <v>0</v>
      </c>
      <c r="GT57" s="102">
        <f t="shared" si="59"/>
        <v>0</v>
      </c>
      <c r="GU57" s="102">
        <f t="shared" si="59"/>
        <v>0</v>
      </c>
      <c r="GV57" s="102">
        <f t="shared" si="59"/>
        <v>0</v>
      </c>
      <c r="GW57" s="102">
        <f t="shared" si="59"/>
        <v>0</v>
      </c>
      <c r="GX57" s="102">
        <f t="shared" si="59"/>
        <v>0</v>
      </c>
      <c r="GY57" s="102">
        <f t="shared" si="59"/>
        <v>0</v>
      </c>
      <c r="GZ57" s="102">
        <f t="shared" si="59"/>
        <v>0</v>
      </c>
      <c r="HA57" s="102">
        <f t="shared" si="60"/>
        <v>0</v>
      </c>
      <c r="HB57" s="102">
        <f t="shared" si="60"/>
        <v>0</v>
      </c>
      <c r="HC57" s="102">
        <f t="shared" si="60"/>
        <v>0</v>
      </c>
      <c r="HD57" s="102">
        <f t="shared" si="60"/>
        <v>0</v>
      </c>
      <c r="HE57" s="102">
        <f t="shared" si="60"/>
        <v>0</v>
      </c>
      <c r="HF57" s="102">
        <f t="shared" si="60"/>
        <v>0</v>
      </c>
      <c r="HG57" s="102">
        <f t="shared" si="60"/>
        <v>0</v>
      </c>
      <c r="HH57" s="102">
        <f t="shared" si="60"/>
        <v>0</v>
      </c>
      <c r="HI57" s="102">
        <f t="shared" si="60"/>
        <v>0</v>
      </c>
      <c r="HJ57" s="102">
        <f t="shared" si="60"/>
        <v>0</v>
      </c>
      <c r="HK57" s="102">
        <f t="shared" si="61"/>
        <v>0</v>
      </c>
      <c r="HL57" s="102">
        <f t="shared" si="61"/>
        <v>0</v>
      </c>
      <c r="HM57" s="102">
        <f t="shared" si="61"/>
        <v>0</v>
      </c>
      <c r="HN57" s="102">
        <f t="shared" si="61"/>
        <v>0</v>
      </c>
      <c r="HO57" s="102">
        <f t="shared" si="61"/>
        <v>0</v>
      </c>
      <c r="HP57" s="102">
        <f t="shared" si="61"/>
        <v>0</v>
      </c>
      <c r="HQ57" s="102">
        <f t="shared" si="61"/>
        <v>0</v>
      </c>
      <c r="HR57" s="102">
        <f t="shared" si="61"/>
        <v>0</v>
      </c>
      <c r="HS57" s="102">
        <f t="shared" si="61"/>
        <v>0</v>
      </c>
      <c r="HT57" s="102">
        <f t="shared" si="61"/>
        <v>0</v>
      </c>
      <c r="HU57" s="102">
        <f t="shared" si="62"/>
        <v>0</v>
      </c>
      <c r="HV57" s="102">
        <f t="shared" si="62"/>
        <v>0</v>
      </c>
      <c r="HW57" s="102">
        <f t="shared" si="62"/>
        <v>0</v>
      </c>
      <c r="HX57" s="102">
        <f t="shared" si="62"/>
        <v>0</v>
      </c>
      <c r="HY57" s="102">
        <f t="shared" si="62"/>
        <v>0</v>
      </c>
      <c r="HZ57" s="102">
        <f t="shared" si="62"/>
        <v>0</v>
      </c>
      <c r="IA57" s="102">
        <f t="shared" si="62"/>
        <v>0</v>
      </c>
      <c r="IB57" s="102">
        <f t="shared" si="62"/>
        <v>0</v>
      </c>
      <c r="IC57" s="102">
        <f t="shared" si="62"/>
        <v>0</v>
      </c>
      <c r="ID57" s="102">
        <f t="shared" si="62"/>
        <v>0</v>
      </c>
      <c r="IE57" s="102">
        <f t="shared" si="63"/>
        <v>0</v>
      </c>
      <c r="IF57" s="102">
        <f t="shared" si="63"/>
        <v>0</v>
      </c>
      <c r="IG57" s="102">
        <f t="shared" si="63"/>
        <v>0</v>
      </c>
      <c r="IH57" s="102">
        <f t="shared" si="63"/>
        <v>0</v>
      </c>
      <c r="II57" s="102">
        <f t="shared" si="63"/>
        <v>0</v>
      </c>
      <c r="IJ57" s="102">
        <f t="shared" si="63"/>
        <v>0</v>
      </c>
      <c r="IK57" s="102">
        <f t="shared" si="63"/>
        <v>0</v>
      </c>
      <c r="IL57" s="102">
        <f t="shared" si="63"/>
        <v>0</v>
      </c>
      <c r="IM57" s="102">
        <f t="shared" si="63"/>
        <v>0</v>
      </c>
      <c r="IN57" s="102">
        <f t="shared" si="63"/>
        <v>0</v>
      </c>
      <c r="IO57" s="102">
        <f t="shared" si="63"/>
        <v>0</v>
      </c>
      <c r="IP57" s="102">
        <f t="shared" si="63"/>
        <v>0</v>
      </c>
      <c r="IQ57" s="102">
        <f t="shared" si="63"/>
        <v>0</v>
      </c>
      <c r="IR57" s="102">
        <f t="shared" si="63"/>
        <v>0</v>
      </c>
      <c r="IS57" s="102">
        <f t="shared" si="63"/>
        <v>0</v>
      </c>
      <c r="IU57" s="99">
        <f>SUMIF('2021 Club Championship Crew'!$B$11:$B$14,$B57,'2021 Club Championship Crew'!$BN$11:$BN$14)</f>
        <v>0</v>
      </c>
      <c r="IV57" s="99">
        <f>SUMIF('2021 Club Championship Crew'!$B$11:$B$14,$B57,'2021 Club Championship Crew'!$BQ$11:$BQ$14)</f>
        <v>0</v>
      </c>
      <c r="IW57" s="99">
        <f>SUMIF('2021 Club Championship Crew'!$B$11:$B$14,$B57,'2021 Club Championship Crew'!$BT$11:$BT$14)</f>
        <v>0</v>
      </c>
      <c r="IX57" s="99">
        <f>SUMIF('2021 Club Championship Crew'!$B$11:$B$14,$B57,'2021 Club Championship Crew'!$BW$11:$BW$14)</f>
        <v>0</v>
      </c>
      <c r="IY57" s="99">
        <f>SUMIF('2021 Club Championship Crew'!$B$11:$B$14,$B57,'2021 Club Championship Crew'!$CC$11:$CC$14)</f>
        <v>0</v>
      </c>
    </row>
    <row r="58" spans="1:259" ht="15" customHeight="1" x14ac:dyDescent="0.2">
      <c r="A58" s="134"/>
      <c r="B58" s="103"/>
      <c r="C58" s="96">
        <f t="shared" si="39"/>
        <v>0</v>
      </c>
      <c r="D58" s="97">
        <f t="shared" si="40"/>
        <v>0</v>
      </c>
      <c r="E58" s="96">
        <f t="shared" ref="E58:E65" si="64">SUMIF($FW58:$GU58,"&lt;26",FW58:GU58)</f>
        <v>0</v>
      </c>
      <c r="F58" s="98">
        <f t="shared" ref="F58:F65" si="65">IF(C58=0,0,D58/C58/100)</f>
        <v>0</v>
      </c>
      <c r="G58" s="99">
        <f>SUMIF('Saturday Race 11-06-21'!$B$11:$B$24,$B58,'Saturday Race 11-06-21'!$BF$11:$BF$24)</f>
        <v>0</v>
      </c>
      <c r="H58" s="99">
        <f>SUMIF('Saturday Race 11-06-21'!$B$11:$B$24,$B58,'Saturday Race 11-06-21'!$BI$11:$BI$24)</f>
        <v>0</v>
      </c>
      <c r="I58" s="99">
        <f>SUMIF('Saturday Race 11-06-21'!$B$11:$B$24,$B58,'Saturday Race 11-06-21'!$BL$11:$BL$24)</f>
        <v>0</v>
      </c>
      <c r="J58" s="99">
        <f>SUMIF('Saturday Race 11-06-21'!$B$11:$B$24,$B58,'Saturday Race 11-06-21'!$BO$11:$BO$24)</f>
        <v>0</v>
      </c>
      <c r="K58" s="99">
        <f>SUMIF('Saturday Race 11-06-21'!$B$11:$B$24,$B58,'Saturday Race 11-06-21'!$BR$11:$BR$24)</f>
        <v>0</v>
      </c>
      <c r="L58" s="99">
        <f>SUMIF('Saturday Race 11-20-21'!$B$11:$B$24,$B58,'Saturday Race 11-20-21'!$BF$11:$BF$24)</f>
        <v>0</v>
      </c>
      <c r="M58" s="99">
        <f>SUMIF('Saturday Race 11-20-21'!$B$11:$B$24,$B58,'Saturday Race 11-20-21'!$BI$11:$BI$24)</f>
        <v>0</v>
      </c>
      <c r="N58" s="99">
        <f>SUMIF('Saturday Race 11-20-21'!$B$11:$B$24,$B58,'Saturday Race 11-20-21'!$BL$11:$BL$24)</f>
        <v>0</v>
      </c>
      <c r="O58" s="99">
        <f>SUMIF('Saturday Race 11-20-21'!$B$11:$B$24,$B58,'Saturday Race 11-20-21'!$BO$11:$BO$24)</f>
        <v>0</v>
      </c>
      <c r="P58" s="99">
        <f>SUMIF('Saturday Race 11-20-21'!$B$11:$B$24,$B58,'Saturday Race 11-20-21'!$BR$11:$BR$24)</f>
        <v>0</v>
      </c>
      <c r="Q58" s="99">
        <f>SUMIF('One Day 12-04-21 Scots'!$B$11:$B$24,$B58,'One Day 12-04-21 Scots'!$BF$11:$BF$24)</f>
        <v>0</v>
      </c>
      <c r="R58" s="99">
        <f>SUMIF('One Day 12-04-21 Scots'!$B$11:$B$24,$B58,'One Day 12-04-21 Scots'!$BI$11:$BI$24)</f>
        <v>0</v>
      </c>
      <c r="S58" s="99">
        <f>SUMIF('One Day 12-04-21 Scots'!$B$11:$B$24,$B58,'One Day 12-04-21 Scots'!$BL$11:$BL$24)</f>
        <v>0</v>
      </c>
      <c r="T58" s="99">
        <f>SUMIF('One Day 12-04-21 Scots'!$B$11:$B$24,$B58,'One Day 12-04-21 Scots'!$BO$11:$BO$24)</f>
        <v>0</v>
      </c>
      <c r="U58" s="99">
        <f>SUMIF('One Day 12-04-21 Scots'!$B$11:$B$24,$B58,'One Day 12-04-21 Scots'!$BR$11:$BR$24)</f>
        <v>0</v>
      </c>
      <c r="V58" s="99">
        <f>SUMIF('One Day 12-04-21 Thistles'!$B$11:$B$25,$B58,'One Day 12-04-21 Thistles'!$BF$11:$BF$25)</f>
        <v>0</v>
      </c>
      <c r="W58" s="99">
        <f>SUMIF('One Day 12-04-21 Thistles'!$B$11:$B$25,$B58,'One Day 12-04-21 Thistles'!$BI$11:$BI$25)</f>
        <v>0</v>
      </c>
      <c r="X58" s="99">
        <f>SUMIF('One Day 12-04-21 Thistles'!$B$11:$B$25,$B58,'One Day 12-04-21 Thistles'!$BL$11:$BL$25)</f>
        <v>0</v>
      </c>
      <c r="Y58" s="99">
        <f>SUMIF('One Day 12-04-21 Thistles'!$B$11:$B$25,$B58,'One Day 12-04-21 Thistles'!$BO$11:$BO$25)</f>
        <v>0</v>
      </c>
      <c r="Z58" s="99">
        <f>SUMIF('One Day 12-04-21 Thistles'!$B$11:$B$25,$B58,'One Day 12-04-21 Thistles'!$BR$11:$BR$25)</f>
        <v>0</v>
      </c>
      <c r="AA58" s="99">
        <f>SUMIF('Saturday Race 1-08-22'!$B$11:$B$20,$B58,'Saturday Race 1-08-22'!$BF$11:$BF$20)</f>
        <v>0</v>
      </c>
      <c r="AB58" s="99">
        <f>SUMIF('Saturday Race 1-08-22'!$B$11:$B$20,$B58,'Saturday Race 1-08-22'!$BI$11:$BI$20)</f>
        <v>0</v>
      </c>
      <c r="AC58" s="99">
        <f>SUMIF('Saturday Race 1-08-22'!$B$11:$B$20,$B58,'Saturday Race 1-08-22'!$BL$11:$BL$20)</f>
        <v>0</v>
      </c>
      <c r="AD58" s="99">
        <f>SUMIF('Saturday Race 1-08-22'!$B$11:$B$20,$B58,'Saturday Race 1-08-22'!$BO$11:$BO$20)</f>
        <v>0</v>
      </c>
      <c r="AE58" s="99">
        <f>SUMIF('Saturday Race 1-08-22'!$B$11:$B$20,$B58,'Saturday Race 1-08-22'!$BR$11:$BR$20)</f>
        <v>0</v>
      </c>
      <c r="AF58" s="99">
        <f>SUMIF('Saturday Race 1-22-22'!$B$11:$B$20,$B58,'Saturday Race 1-22-22'!$BF$11:$BF$20)</f>
        <v>0</v>
      </c>
      <c r="AG58" s="99">
        <f>SUMIF('Saturday Race 1-22-22'!$B$11:$B$20,$B58,'Saturday Race 1-22-22'!$BI$11:$BI$20)</f>
        <v>0</v>
      </c>
      <c r="AH58" s="99">
        <f>SUMIF('Saturday Race 1-22-22'!$B$11:$B$20,$B58,'Saturday Race 1-22-22'!$BL$11:$BL$20)</f>
        <v>0</v>
      </c>
      <c r="AI58" s="99">
        <f>SUMIF('Saturday Race 1-22-22'!$B$11:$B$20,$B58,'Saturday Race 1-22-22'!$BO$11:$BO$20)</f>
        <v>0</v>
      </c>
      <c r="AJ58" s="99">
        <f>SUMIF('Saturday Race 1-22-22'!$B$11:$B$20,$B58,'Saturday Race 1-22-22'!$BR$11:$BR$20)</f>
        <v>0</v>
      </c>
      <c r="AK58" s="99">
        <f>SUMIF('Sunday Race 2-6-22'!$B$11:$B$20,$B58,'Sunday Race 2-6-22'!$BF$11:$BF$20)</f>
        <v>0</v>
      </c>
      <c r="AL58" s="99">
        <f>SUMIF('Sunday Race 2-6-22'!$B$11:$B$20,$B58,'Sunday Race 2-6-22'!$BI$11:$BI$20)</f>
        <v>0</v>
      </c>
      <c r="AM58" s="99">
        <f>SUMIF('Sunday Race 2-6-22'!$B$11:$B$20,$B58,'Sunday Race 2-6-22'!$BL$11:$BL$20)</f>
        <v>0</v>
      </c>
      <c r="AN58" s="99">
        <f>SUMIF('Sunday Race 2-6-22'!$B$11:$B$20,$B58,'Sunday Race 2-6-22'!$BO$11:$BO$20)</f>
        <v>0</v>
      </c>
      <c r="AO58" s="99">
        <f>SUMIF('Sunday Race 2-6-22'!$B$11:$B$20,$B58,'Sunday Race 2-6-22'!$BR$11:$BR$20)</f>
        <v>0</v>
      </c>
      <c r="AP58" s="99">
        <f>SUMIF('Chili One Day 2-12-22 Scots'!$B$11:$B$20,$B58,'Chili One Day 2-12-22 Scots'!$BF$11:$BF$20)</f>
        <v>0</v>
      </c>
      <c r="AQ58" s="99">
        <f>SUMIF('Chili One Day 2-12-22 Scots'!$B$11:$B$20,$B58,'Chili One Day 2-12-22 Scots'!$BI$11:$BI$20)</f>
        <v>0</v>
      </c>
      <c r="AR58" s="99">
        <f>SUMIF('Chili One Day 2-12-22 Scots'!$B$11:$B$20,$B58,'Chili One Day 2-12-22 Scots'!$BL$11:$BL$20)</f>
        <v>0</v>
      </c>
      <c r="AS58" s="99">
        <f>SUMIF('Chili One Day 2-12-22 Scots'!$B$11:$B$20,$B58,'Chili One Day 2-12-22 Scots'!$BO$11:$BO$20)</f>
        <v>0</v>
      </c>
      <c r="AT58" s="99">
        <f>SUMIF('Chili One Day 2-12-22 Scots'!$B$11:$B$20,$B58,'Chili One Day 2-12-22 Scots'!$BR$11:$BR$20)</f>
        <v>0</v>
      </c>
      <c r="AU58" s="99">
        <f>SUMIF('Chili One Day 2-12-22 Thistles'!$B$11:$B$20,$B58,'Chili One Day 2-12-22 Thistles'!$BF$11:$BF$20)</f>
        <v>0</v>
      </c>
      <c r="AV58" s="99">
        <f>SUMIF('Chili One Day 2-12-22 Thistles'!$B$11:$B$20,$B58,'Chili One Day 2-12-22 Thistles'!$BI$11:$BI$20)</f>
        <v>0</v>
      </c>
      <c r="AW58" s="99">
        <f>SUMIF('Chili One Day 2-12-22 Thistles'!$B$11:$B$20,$B58,'Chili One Day 2-12-22 Thistles'!$BL$11:$BL$20)</f>
        <v>0</v>
      </c>
      <c r="AX58" s="99">
        <f>SUMIF('Chili One Day 2-12-22 Thistles'!$B$11:$B$20,$B58,'Chili One Day 2-12-22 Thistles'!$BO$11:$BO$20)</f>
        <v>0</v>
      </c>
      <c r="AY58" s="99">
        <f>SUMIF('Chili One Day 2-12-22 Thistles'!$B$11:$B$20,$B58,'Chili One Day 2-12-22 Thistles'!$BR$11:$BR$20)</f>
        <v>0</v>
      </c>
      <c r="AZ58" s="99">
        <f>SUMIF('Sunday Race 2-20-22'!$B$11:$B$20,$B58,'Sunday Race 2-20-22'!$BF$11:$BF$20)</f>
        <v>0</v>
      </c>
      <c r="BA58" s="99">
        <f>SUMIF('Sunday Race 2-20-22'!$B$11:$B$20,$B58,'Sunday Race 2-20-22'!$BI$11:$BI$20)</f>
        <v>0</v>
      </c>
      <c r="BB58" s="99">
        <f>SUMIF('Sunday Race 2-20-22'!$B$11:$B$20,$B58,'Sunday Race 2-20-22'!$BL$11:$BL$20)</f>
        <v>0</v>
      </c>
      <c r="BC58" s="99">
        <f>SUMIF('Sunday Race 2-20-22'!$B$11:$B$20,$B58,'Sunday Race 2-20-22'!$BO$11:$BO$20)</f>
        <v>0</v>
      </c>
      <c r="BD58" s="99">
        <f>SUMIF('Sunday Race 2-20-22'!$B$11:$B$20,$B58,'Sunday Race 2-20-22'!$BR$11:$BR$20)</f>
        <v>0</v>
      </c>
      <c r="BE58" s="99">
        <f>SUMIF('Sunday Race 2-27-22'!$B$11:$B$20,$B58,'Sunday Race 2-27-22'!$BF$11:$BF$20)</f>
        <v>0</v>
      </c>
      <c r="BF58" s="99">
        <f>SUMIF('Sunday Race 2-27-22'!$B$11:$B$20,$B58,'Sunday Race 2-27-22'!$BI$11:$BI$20)</f>
        <v>0</v>
      </c>
      <c r="BG58" s="99">
        <f>SUMIF('Sunday Race 2-27-22'!$B$11:$B$20,$B58,'Sunday Race 2-27-22'!$BL$11:$BL$20)</f>
        <v>0</v>
      </c>
      <c r="BH58" s="99">
        <f>SUMIF('Sunday Race 2-27-22'!$B$11:$B$20,$B58,'Sunday Race 2-27-22'!$BO$11:$BO$20)</f>
        <v>0</v>
      </c>
      <c r="BI58" s="99">
        <f>SUMIF('Sunday Race 2-27-22'!$B$11:$B$20,$B58,'Sunday Race 2-27-22'!$BR$11:$BR$20)</f>
        <v>0</v>
      </c>
      <c r="BJ58" s="99">
        <f>SUMIF('Sunday Race 3-13-22'!$B$11:$B$21,$B58,'Sunday Race 3-13-22'!$BF$11:$BF$21)</f>
        <v>0</v>
      </c>
      <c r="BK58" s="99">
        <f>SUMIF('Sunday Race 3-13-22'!$B$11:$B$21,$B58,'Sunday Race 3-13-22'!$BI$11:$BI$21)</f>
        <v>0</v>
      </c>
      <c r="BL58" s="99">
        <f>SUMIF('Sunday Race 3-13-22'!$B$11:$B$21,$B58,'Sunday Race 3-13-22'!$BL$11:$BL$21)</f>
        <v>0</v>
      </c>
      <c r="BM58" s="99">
        <f>SUMIF('Sunday Race 3-13-22'!$B$11:$B$21,$B58,'Sunday Race 3-13-22'!$BO$11:$BO$21)</f>
        <v>0</v>
      </c>
      <c r="BN58" s="99">
        <f>SUMIF('Sunday Race 3-13-22'!$B$11:$B$21,$B58,'Sunday Race 3-13-22'!$BR$11:$BR$21)</f>
        <v>0</v>
      </c>
      <c r="BO58" s="99">
        <f>SUMIF('Saturday Race 3-19-22'!$B$11:$B$26,$B58,'Saturday Race 3-19-22'!$BF$11:$BF$26)</f>
        <v>0</v>
      </c>
      <c r="BP58" s="99">
        <f>SUMIF('Saturday Race 3-19-22'!$B$11:$B$26,$B58,'Saturday Race 3-19-22'!$BI$11:$BI$26)</f>
        <v>0</v>
      </c>
      <c r="BQ58" s="99">
        <f>SUMIF('Saturday Race 3-19-22'!$B$11:$B$26,$B58,'Saturday Race 3-19-22'!$BL$11:$BL$26)</f>
        <v>0</v>
      </c>
      <c r="BR58" s="99">
        <f>SUMIF('Saturday Race 3-19-22'!$B$11:$B$26,$B58,'Saturday Race 3-19-22'!$BO$11:$BO$26)</f>
        <v>0</v>
      </c>
      <c r="BS58" s="99">
        <f>SUMIF('Saturday Race 3-19-22'!$B$11:$B$26,$B58,'Saturday Race 3-19-22'!$BR$11:$BR$26)</f>
        <v>0</v>
      </c>
      <c r="BT58" s="99">
        <f>SUMIF('Sunday Races 4-10-22'!$B$11:$B$26,$B58,'Sunday Races 4-10-22'!$BF$11:$BF$26)</f>
        <v>0</v>
      </c>
      <c r="BU58" s="99">
        <f>SUMIF('Sunday Races 4-10-22'!$B$11:$B$26,$B58,'Sunday Races 4-10-22'!$BI$11:$BI$26)</f>
        <v>0</v>
      </c>
      <c r="BV58" s="99">
        <f>SUMIF('Sunday Races 4-10-22'!$B$11:$B$26,$B58,'Sunday Races 4-10-22'!$BL$11:$BL$26)</f>
        <v>0</v>
      </c>
      <c r="BW58" s="99">
        <f>SUMIF('Sunday Races 4-10-22'!$B$11:$B$26,$B58,'Sunday Races 4-10-22'!$BO$11:$BO$26)</f>
        <v>0</v>
      </c>
      <c r="BX58" s="99">
        <f>SUMIF('Sunday Races 4-10-22'!$B$11:$B$26,$B58,'Sunday Races 4-10-22'!$BR$11:$BR$26)</f>
        <v>0</v>
      </c>
      <c r="BY58" s="99">
        <f>SUMIF('Easter One Day 4-16-22 FS'!$B$11:$B$26,$B58,'Easter One Day 4-16-22 FS'!$BF$11:$BF$26)</f>
        <v>0</v>
      </c>
      <c r="BZ58" s="99">
        <f>SUMIF('Easter One Day 4-16-22 FS'!$B$11:$B$26,$B58,'Easter One Day 4-16-22 FS'!$BI$11:$BI$26)</f>
        <v>0</v>
      </c>
      <c r="CA58" s="99">
        <f>SUMIF('Easter One Day 4-16-22 FS'!$B$11:$B$26,$B58,'Easter One Day 4-16-22 FS'!$BL$11:$BL$26)</f>
        <v>0</v>
      </c>
      <c r="CB58" s="99">
        <f>SUMIF('Easter One Day 4-16-22 FS'!$B$11:$B$26,$B58,'Easter One Day 4-16-22 FS'!$BO$11:$BO$26)</f>
        <v>0</v>
      </c>
      <c r="CC58" s="99">
        <f>SUMIF('Easter One Day 4-16-22 FS'!$B$11:$B$26,$B58,'Easter One Day 4-16-22 FS'!$BR$11:$BR$26)</f>
        <v>0</v>
      </c>
      <c r="CD58" s="99">
        <f>SUMIF('Easter One Day 4-16-22 TH'!$B$11:$B$26,$B58,'Easter One Day 4-16-22 TH'!$BF$11:$BF$26)</f>
        <v>0</v>
      </c>
      <c r="CE58" s="99">
        <f>SUMIF('Easter One Day 4-16-22 TH'!$B$11:$B$26,$B58,'Easter One Day 4-16-22 TH'!$BI$11:$BI$26)</f>
        <v>0</v>
      </c>
      <c r="CF58" s="99">
        <f>SUMIF('Easter One Day 4-16-22 TH'!$B$11:$B$26,$B58,'Easter One Day 4-16-22 TH'!$BL$11:$BL$26)</f>
        <v>0</v>
      </c>
      <c r="CG58" s="99">
        <f>SUMIF('Easter One Day 4-16-22 TH'!$B$11:$B$26,$B58,'Easter One Day 4-16-22 TH'!$BO$11:$BO$26)</f>
        <v>0</v>
      </c>
      <c r="CH58" s="99">
        <f>SUMIF('Easter One Day 4-16-22 TH'!$B$11:$B$26,$B58,'Easter One Day 4-16-22 TH'!$BR$11:$BR$26)</f>
        <v>0</v>
      </c>
      <c r="CI58" s="99">
        <f>SUMIF('Sunday Races 5-1-22'!$B$11:$B$28,$B58,'Sunday Races 5-1-22'!$BF$11:$BF$28)</f>
        <v>0</v>
      </c>
      <c r="CJ58" s="99">
        <f>SUMIF('Sunday Races 5-1-22'!$B$11:$B$28,$B58,'Sunday Races 5-1-22'!$BI$11:$BI$28)</f>
        <v>0</v>
      </c>
      <c r="CK58" s="99">
        <f>SUMIF('Sunday Races 5-1-22'!$B$11:$B$28,$B58,'Sunday Races 5-1-22'!$BL$11:$BL$28)</f>
        <v>0</v>
      </c>
      <c r="CL58" s="99">
        <f>SUMIF('Sunday Races 5-1-22'!$B$11:$B$28,$B58,'Sunday Races 5-1-22'!$BO$11:$BO$28)</f>
        <v>0</v>
      </c>
      <c r="CM58" s="99">
        <f>SUMIF('Sunday Races 5-1-22'!$B$11:$B$28,$B58,'Sunday Races 5-1-22'!$BR$11:$BR$28)</f>
        <v>0</v>
      </c>
      <c r="CN58" s="99">
        <f>SUMIF('Long Distance Race 5-7-22'!$B$11:$B$27,$B58,'Long Distance Race 5-7-22'!$BF$11:$BF$27)</f>
        <v>0</v>
      </c>
      <c r="CO58" s="99">
        <f>SUMIF('Long Distance Race 5-7-22'!$B$11:$B$27,$B58,'Long Distance Race 5-7-22'!$BI$11:$BI$27)</f>
        <v>0</v>
      </c>
      <c r="CP58" s="99">
        <f>SUMIF('Long Distance Race 5-7-22'!$B$11:$B$27,$B58,'Long Distance Race 5-7-22'!$BL$11:$BL$27)</f>
        <v>0</v>
      </c>
      <c r="CQ58" s="99">
        <f>SUMIF('Long Distance Race 5-7-22'!$B$11:$B$27,$B58,'Long Distance Race 5-7-22'!$BO$11:$BO$27)</f>
        <v>0</v>
      </c>
      <c r="CR58" s="99">
        <f>SUMIF('Long Distance Race 5-7-22'!$B$11:$B$27,$B58,'Long Distance Race 5-7-22'!$BR$11:$BR$27)</f>
        <v>0</v>
      </c>
      <c r="CS58" s="99">
        <f>SUMIF('Memorial Day Regatta 5-28-22 Op'!$B$11:$B$27,$B58,'Memorial Day Regatta 5-28-22 Op'!$BF$11:$BF$27)</f>
        <v>0</v>
      </c>
      <c r="CT58" s="99">
        <f>SUMIF('Memorial Day Regatta 5-28-22 Op'!$B$11:$B$27,$B58,'Memorial Day Regatta 5-28-22 Op'!$BI$11:$BI$27)</f>
        <v>0</v>
      </c>
      <c r="CU58" s="99">
        <f>SUMIF('Memorial Day Regatta 5-28-22 Op'!$B$11:$B$27,$B58,'Memorial Day Regatta 5-28-22 Op'!$BL$11:$BL$27)</f>
        <v>0</v>
      </c>
      <c r="CV58" s="99">
        <f>SUMIF('Memorial Day Regatta 5-28-22 Op'!$B$11:$B$27,$B58,'Memorial Day Regatta 5-28-22 Op'!$BO$11:$BO$27)</f>
        <v>0</v>
      </c>
      <c r="CW58" s="99">
        <f>SUMIF('Memorial Day Regatta 5-28-22 Op'!$B$11:$B$27,$B58,'Memorial Day Regatta 5-28-22 Op'!$BR$11:$BR$27)</f>
        <v>0</v>
      </c>
      <c r="CX58" s="99">
        <f>SUMIF('Sunday Races 6-5-22'!$B$11:$B$28,$B58,'Sunday Races 6-5-22'!$BF$11:$BF$28)</f>
        <v>0</v>
      </c>
      <c r="CY58" s="99">
        <f>SUMIF('Sunday Races 6-5-22'!$B$11:$B$28,$B58,'Sunday Races 6-5-22'!$BI$11:$BI$28)</f>
        <v>0</v>
      </c>
      <c r="CZ58" s="99">
        <f>SUMIF('Sunday Races 6-5-22'!$B$11:$B$28,$B58,'Sunday Races 6-5-22'!$BL$11:$BL$28)</f>
        <v>0</v>
      </c>
      <c r="DA58" s="99">
        <f>SUMIF('Sunday Races 6-5-22'!$B$11:$B$28,$B58,'Sunday Races 6-5-22'!$BO$11:$BO$28)</f>
        <v>0</v>
      </c>
      <c r="DB58" s="99">
        <f>SUMIF('Sunday Races 6-5-22'!$B$11:$B$28,$B58,'Sunday Races 6-5-22'!$BR$11:$BR$28)</f>
        <v>0</v>
      </c>
      <c r="DC58" s="99">
        <f>SUMIF('Sunday Races 6-12-22'!$B$11:$B$24,$B58,'Sunday Races 6-12-22'!$BF$11:$BF$24)</f>
        <v>0</v>
      </c>
      <c r="DD58" s="99">
        <f>SUMIF('Sunday Races 6-12-22'!$B$11:$B$24,$B58,'Sunday Races 6-12-22'!$BI$11:$BI$24)</f>
        <v>0</v>
      </c>
      <c r="DE58" s="99">
        <f>SUMIF('Sunday Races 6-12-22'!$B$11:$B$24,$B58,'Sunday Races 6-12-22'!$BL$11:$BL$24)</f>
        <v>0</v>
      </c>
      <c r="DF58" s="99">
        <f>SUMIF('Sunday Races 6-12-22'!$B$11:$B$24,$B58,'Sunday Races 6-12-22'!$BO$11:$BO$24)</f>
        <v>0</v>
      </c>
      <c r="DG58" s="99">
        <f>SUMIF('Sunday Races 6-12-22'!$B$11:$B$24,$B58,'Sunday Races 6-12-22'!$BR$11:$BR$24)</f>
        <v>0</v>
      </c>
      <c r="DH58" s="99">
        <f>SUMIF('Saturday Races 6-18-22'!$B$11:$B$24,$B58,'Saturday Races 6-18-22'!$BF$11:$BF$24)</f>
        <v>0</v>
      </c>
      <c r="DI58" s="99">
        <f>SUMIF('Saturday Races 6-18-22'!$B$11:$B$24,$B58,'Saturday Races 6-18-22'!$BI$11:$BI$24)</f>
        <v>0</v>
      </c>
      <c r="DJ58" s="99">
        <f>SUMIF('Saturday Races 6-18-22'!$B$11:$B$24,$B58,'Saturday Races 6-18-22'!$BL$11:$BL$24)</f>
        <v>0</v>
      </c>
      <c r="DK58" s="99">
        <f>SUMIF('Saturday Races 6-18-22'!$B$11:$B$24,$B58,'Saturday Races 6-18-22'!$BO$11:$BO$24)</f>
        <v>0</v>
      </c>
      <c r="DL58" s="99">
        <f>SUMIF('Saturday Races 6-18-22'!$B$11:$B$24,$B58,'Saturday Races 6-18-22'!$BR$11:$BR$24)</f>
        <v>0</v>
      </c>
      <c r="DM58" s="99">
        <f>SUMIF('Caldwell Cup 6-25-22 TH'!$B$11:$B$25,$B58,'Caldwell Cup 6-25-22 TH'!$BF$11:$BF$25)</f>
        <v>0</v>
      </c>
      <c r="DN58" s="99">
        <f>SUMIF('Caldwell Cup 6-25-22 TH'!$B$11:$B$25,$B58,'Caldwell Cup 6-25-22 TH'!$BI$11:$BI$25)</f>
        <v>0</v>
      </c>
      <c r="DO58" s="99">
        <f>SUMIF('Caldwell Cup 6-25-22 TH'!$B$11:$B$25,$B58,'Caldwell Cup 6-25-22 TH'!$BL$11:$BL$25)</f>
        <v>0</v>
      </c>
      <c r="DP58" s="99">
        <f>SUMIF('Caldwell Cup 6-25-22 TH'!$B$11:$B$25,$B58,'Caldwell Cup 6-25-22 TH'!$BO$11:$BO$25)</f>
        <v>0</v>
      </c>
      <c r="DQ58" s="99">
        <f>SUMIF('Caldwell Cup 6-25-22 TH'!$B$11:$B$25,$B58,'Caldwell Cup 6-25-22 TH'!$BR$11:$BR$25)</f>
        <v>0</v>
      </c>
      <c r="DR58" s="99">
        <f>SUMIF('Caldwell Cup 6-25-22 FS'!$B$11:$B$18,$B58,'Caldwell Cup 6-25-22 FS'!$BF$11:$BF$18)</f>
        <v>0</v>
      </c>
      <c r="DS58" s="99">
        <f>SUMIF('Caldwell Cup 6-25-22 FS'!$B$11:$B$18,$B58,'Caldwell Cup 6-25-22 FS'!$BI$11:$BI$18)</f>
        <v>0</v>
      </c>
      <c r="DT58" s="99">
        <f>SUMIF('Caldwell Cup 6-25-22 FS'!$B$11:$B$18,$B58,'Caldwell Cup 6-25-22 FS'!$BL$11:$BL$18)</f>
        <v>0</v>
      </c>
      <c r="DU58" s="99">
        <f>SUMIF('Caldwell Cup 6-25-22 FS'!$B$11:$B$18,$B58,'Caldwell Cup 6-25-22 FS'!$BO$11:$BO$18)</f>
        <v>0</v>
      </c>
      <c r="DV58" s="99">
        <f>SUMIF('Caldwell Cup 6-25-22 FS'!$B$11:$B$18,$B58,'Caldwell Cup 6-25-22 FS'!$BR$11:$BR$18)</f>
        <v>0</v>
      </c>
      <c r="DW58" s="99">
        <f>SUMIF('Sunday Races 7-3-22'!$B$11:$B$25,$B58,'Sunday Races 7-3-22'!$BF$11:$BF$25)</f>
        <v>0</v>
      </c>
      <c r="DX58" s="99">
        <f>SUMIF('Sunday Races 7-3-22'!$B$11:$B$25,$B58,'Sunday Races 7-3-22'!$BI$11:$BI$25)</f>
        <v>0</v>
      </c>
      <c r="DY58" s="99">
        <f>SUMIF('Sunday Races 7-3-22'!$B$11:$B$25,$B58,'Sunday Races 7-3-22'!$BL$11:$BL$25)</f>
        <v>0</v>
      </c>
      <c r="DZ58" s="99">
        <f>SUMIF('Sunday Races 7-3-22'!$B$11:$B$25,$B58,'Sunday Races 7-3-22'!$BO$11:$BO$25)</f>
        <v>0</v>
      </c>
      <c r="EA58" s="99">
        <f>SUMIF('Sunday Races 7-3-22'!$B$11:$B$25,$B58,'Sunday Races 7-3-22'!$BR$11:$BR$25)</f>
        <v>0</v>
      </c>
      <c r="EB58" s="99">
        <f>SUMIF('Sunday Races 7-31-22'!$B$11:$B$25,$B58,'Sunday Races 7-31-22'!$BF$11:$BF$25)</f>
        <v>0</v>
      </c>
      <c r="EC58" s="99">
        <f>SUMIF('Sunday Races 7-31-22'!$B$11:$B$25,$B58,'Sunday Races 7-31-22'!$BI$11:$BI$25)</f>
        <v>0</v>
      </c>
      <c r="ED58" s="99">
        <f>SUMIF('Sunday Races 7-31-22'!$B$11:$B$25,$B58,'Sunday Races 7-31-22'!$BL$11:$BL$25)</f>
        <v>0</v>
      </c>
      <c r="EE58" s="99">
        <f>SUMIF('Sunday Races 7-31-22'!$B$11:$B$25,$B58,'Sunday Races 7-31-22'!$BO$11:$BO$25)</f>
        <v>0</v>
      </c>
      <c r="EF58" s="99">
        <f>SUMIF('Sunday Races 7-31-22'!$B$11:$B$25,$B58,'Sunday Races 7-31-22'!$BR$11:$BR$25)</f>
        <v>0</v>
      </c>
      <c r="EG58" s="99">
        <f>SUMIF('Sunday Races 8-14-22'!$B$11:$B$25,$B58,'Sunday Races 8-14-22'!$BF$11:$BF$25)</f>
        <v>0</v>
      </c>
      <c r="EH58" s="99">
        <f>SUMIF('Sunday Races 8-14-22'!$B$11:$B$25,$B58,'Sunday Races 8-14-22'!$BI$11:$BI$25)</f>
        <v>0</v>
      </c>
      <c r="EI58" s="99">
        <f>SUMIF('Sunday Races 8-14-22'!$B$11:$B$25,$B58,'Sunday Races 8-14-22'!$BL$11:$BL$25)</f>
        <v>0</v>
      </c>
      <c r="EJ58" s="99">
        <f>SUMIF('Sunday Races 8-14-22'!$B$11:$B$25,$B58,'Sunday Races 8-14-22'!$BO$11:$BO$25)</f>
        <v>0</v>
      </c>
      <c r="EK58" s="99">
        <f>SUMIF('Sunday Races 8-14-22'!$B$11:$B$25,$B58,'Sunday Races 8-14-22'!$BR$11:$BR$25)</f>
        <v>0</v>
      </c>
      <c r="EL58" s="99">
        <f>SUMIF('Saturday Races 8-20-22'!$B$11:$B$25,$B58,'Saturday Races 8-20-22'!$BF$11:$BF$25)</f>
        <v>0</v>
      </c>
      <c r="EM58" s="99">
        <f>SUMIF('Saturday Races 8-20-22'!$B$11:$B$25,$B58,'Saturday Races 8-20-22'!$BI$11:$BI$25)</f>
        <v>0</v>
      </c>
      <c r="EN58" s="99">
        <f>SUMIF('Saturday Races 8-20-22'!$B$11:$B$25,$B58,'Saturday Races 8-20-22'!$BL$11:$BL$25)</f>
        <v>0</v>
      </c>
      <c r="EO58" s="99">
        <f>SUMIF('Saturday Races 8-20-22'!$B$11:$B$25,$B58,'Saturday Races 8-20-22'!$BO$11:$BO$25)</f>
        <v>0</v>
      </c>
      <c r="EP58" s="99">
        <f>SUMIF('Saturday Races 8-20-22'!$B$11:$B$25,$B58,'Saturday Races 8-20-22'!$BR$11:$BR$25)</f>
        <v>0</v>
      </c>
      <c r="EQ58" s="99">
        <f>SUMIF('Sunday Races 9-11-22'!$B$11:$B$20,$B58,'Sunday Races 9-11-22'!$BF$11:$BF$20)</f>
        <v>0</v>
      </c>
      <c r="ER58" s="99">
        <f>SUMIF('Sunday Races 9-11-22'!$B$11:$B$20,$B58,'Sunday Races 9-11-22'!$BI$11:$BI$20)</f>
        <v>0</v>
      </c>
      <c r="ES58" s="99">
        <f>SUMIF('Sunday Races 9-11-22'!$B$11:$B$20,$B58,'Sunday Races 9-11-22'!$BL$11:$BL$20)</f>
        <v>0</v>
      </c>
      <c r="ET58" s="99">
        <f>SUMIF('Sunday Races 9-11-22'!$B$11:$B$20,$B58,'Sunday Races 9-11-22'!$BO$11:$BO$20)</f>
        <v>0</v>
      </c>
      <c r="EU58" s="99">
        <f>SUMIF('Sunday Races 9-11-22'!$B$11:$B$20,$B58,'Sunday Races 9-11-22'!$BR$11:$BR$20)</f>
        <v>0</v>
      </c>
      <c r="EV58" s="99">
        <f>SUMIF('2022-09-17 Leukemia Cup TH'!$B$11:$B$26,$B58,'2022-09-17 Leukemia Cup TH'!$BF$11:$BF$26)</f>
        <v>0</v>
      </c>
      <c r="EW58" s="99">
        <f>SUMIF('2022-09-17 Leukemia Cup TH'!$B$11:$B$26,$B58,'2022-09-17 Leukemia Cup TH'!$BI$11:$BI$26)</f>
        <v>0</v>
      </c>
      <c r="EX58" s="99">
        <f>SUMIF('2022-09-17 Leukemia Cup TH'!$B$11:$B$26,$B58,'2022-09-17 Leukemia Cup TH'!$BL$11:$BL$26)</f>
        <v>0</v>
      </c>
      <c r="EY58" s="99">
        <f>SUMIF('2022-09-17 Leukemia Cup TH'!$B$11:$B$26,$B58,'2022-09-17 Leukemia Cup TH'!$BO$11:$BO$26)</f>
        <v>0</v>
      </c>
      <c r="EZ58" s="99">
        <f>SUMIF('2022-09-17 Leukemia Cup TH'!$B$11:$B$26,$B58,'2022-09-17 Leukemia Cup TH'!$BR$11:$BR$26)</f>
        <v>0</v>
      </c>
      <c r="FA58" s="99">
        <f>SUMIF('Smith-Berry LDR 9-24-22'!$B$11:$B$28,$B58,'Smith-Berry LDR 9-24-22'!$BF$11:$BF$28)</f>
        <v>0</v>
      </c>
      <c r="FB58" s="99">
        <f>SUMIF('Smith-Berry LDR 9-24-22'!$B$11:$B$28,$B58,'Smith-Berry LDR 9-24-22'!$BI$11:$BI$28)</f>
        <v>0</v>
      </c>
      <c r="FC58" s="99">
        <f>SUMIF('Smith-Berry LDR 9-24-22'!$B$11:$B$28,$B58,'Smith-Berry LDR 9-24-22'!$BL$11:$BL$28)</f>
        <v>0</v>
      </c>
      <c r="FD58" s="99">
        <f>SUMIF('Smith-Berry LDR 9-24-22'!$B$11:$B$28,$B58,'Smith-Berry LDR 9-24-22'!$BO$11:$BO$28)</f>
        <v>0</v>
      </c>
      <c r="FE58" s="99">
        <f>SUMIF('Smith-Berry LDR 9-24-22'!$B$11:$B$28,$B58,'Smith-Berry LDR 9-24-22'!$BR$11:$BR$28)</f>
        <v>0</v>
      </c>
      <c r="FF58" s="99">
        <f>SUMIF('Sunday Races 10-9-22'!$B$11:$B$15,$B58,'Sunday Races 10-9-22'!$BF$11:$BF$15)</f>
        <v>0</v>
      </c>
      <c r="FG58" s="99">
        <f>SUMIF('Sunday Races 10-9-22'!$B$11:$B$15,$B58,'Sunday Races 10-9-22'!$BI$11:$BI$15)</f>
        <v>0</v>
      </c>
      <c r="FH58" s="99">
        <f>SUMIF('Sunday Races 10-9-22'!$B$11:$B$15,$B58,'Sunday Races 10-9-22'!$BL$11:$BL$15)</f>
        <v>0</v>
      </c>
      <c r="FI58" s="99">
        <f>SUMIF('Sunday Races 10-9-22'!$B$11:$B$15,$B58,'Sunday Races 10-9-22'!$BO$11:$BO$15)</f>
        <v>0</v>
      </c>
      <c r="FJ58" s="99">
        <f>SUMIF('Sunday Races 10-9-22'!$B$11:$B$15,$B58,'Sunday Races 10-9-22'!$BR$11:$BR$15)</f>
        <v>0</v>
      </c>
      <c r="FK58" s="99">
        <f>SUMIF('Great Pumpkin Regatta 10-15-22'!$B$11:$B$53,$B58,'Great Pumpkin Regatta 10-15-22'!$BF$11:$BF$53)</f>
        <v>0</v>
      </c>
      <c r="FL58" s="99">
        <f>SUMIF('Great Pumpkin Regatta 10-15-22'!$B$11:$B$53,$B58,'Great Pumpkin Regatta 10-15-22'!$BI$11:$BI$53)</f>
        <v>0</v>
      </c>
      <c r="FM58" s="99">
        <f>SUMIF('Great Pumpkin Regatta 10-15-22'!$B$11:$B$53,$B58,'Great Pumpkin Regatta 10-15-22'!$BL$11:$BL$53)</f>
        <v>0</v>
      </c>
      <c r="FN58" s="99">
        <f>SUMIF('Great Pumpkin Regatta 10-15-22'!$B$11:$B$53,$B58,'Great Pumpkin Regatta 10-15-22'!$BO$11:$BO$53)</f>
        <v>0</v>
      </c>
      <c r="FO58" s="99">
        <f>SUMIF('Great Pumpkin Regatta 10-15-22'!$B$11:$B$53,$B58,'Great Pumpkin Regatta 10-15-22'!$BR$11:$BR$53)</f>
        <v>0</v>
      </c>
      <c r="FP58" s="99">
        <f>SUMIF('Sunday Races 10-23-22'!$B$11:$B$16,$B58,'Sunday Races 10-23-22'!$BF$11:$BF$16)</f>
        <v>0</v>
      </c>
      <c r="FQ58" s="99">
        <f>SUMIF('Sunday Races 10-23-22'!$B$11:$B$16,$B58,'Sunday Races 10-23-22'!$BI$11:$BI$16)</f>
        <v>0</v>
      </c>
      <c r="FR58" s="99">
        <f>SUMIF('Sunday Races 10-23-22'!$B$11:$B$16,$B58,'Sunday Races 10-23-22'!$BL$11:$BL$16)</f>
        <v>0</v>
      </c>
      <c r="FS58" s="99">
        <f>SUMIF('Sunday Races 10-23-22'!$B$11:$B$16,$B58,'Sunday Races 10-23-22'!$BO$11:$BO$16)</f>
        <v>0</v>
      </c>
      <c r="FT58" s="99">
        <f>SUMIF('Sunday Races 10-23-22'!$B$11:$B$16,$B58,'Sunday Races 10-23-22'!$BR$11:$BR$16)</f>
        <v>0</v>
      </c>
      <c r="FU58" s="100"/>
      <c r="FV58" s="101"/>
      <c r="FW58" s="102">
        <f t="shared" si="57"/>
        <v>0</v>
      </c>
      <c r="FX58" s="102">
        <f t="shared" si="57"/>
        <v>0</v>
      </c>
      <c r="FY58" s="102">
        <f t="shared" si="57"/>
        <v>0</v>
      </c>
      <c r="FZ58" s="102">
        <f t="shared" si="57"/>
        <v>0</v>
      </c>
      <c r="GA58" s="102">
        <f t="shared" si="57"/>
        <v>0</v>
      </c>
      <c r="GB58" s="102">
        <f t="shared" si="57"/>
        <v>0</v>
      </c>
      <c r="GC58" s="102">
        <f t="shared" si="57"/>
        <v>0</v>
      </c>
      <c r="GD58" s="102">
        <f t="shared" si="57"/>
        <v>0</v>
      </c>
      <c r="GE58" s="102">
        <f t="shared" si="57"/>
        <v>0</v>
      </c>
      <c r="GF58" s="102">
        <f t="shared" si="57"/>
        <v>0</v>
      </c>
      <c r="GG58" s="102">
        <f t="shared" si="58"/>
        <v>0</v>
      </c>
      <c r="GH58" s="102">
        <f t="shared" si="58"/>
        <v>0</v>
      </c>
      <c r="GI58" s="102">
        <f t="shared" si="58"/>
        <v>0</v>
      </c>
      <c r="GJ58" s="102">
        <f t="shared" si="58"/>
        <v>0</v>
      </c>
      <c r="GK58" s="102">
        <f t="shared" si="58"/>
        <v>0</v>
      </c>
      <c r="GL58" s="102">
        <f t="shared" si="58"/>
        <v>0</v>
      </c>
      <c r="GM58" s="102">
        <f t="shared" si="58"/>
        <v>0</v>
      </c>
      <c r="GN58" s="102">
        <f t="shared" si="58"/>
        <v>0</v>
      </c>
      <c r="GO58" s="102">
        <f t="shared" si="58"/>
        <v>0</v>
      </c>
      <c r="GP58" s="102">
        <f t="shared" si="58"/>
        <v>0</v>
      </c>
      <c r="GQ58" s="102">
        <f t="shared" si="59"/>
        <v>0</v>
      </c>
      <c r="GR58" s="102">
        <f t="shared" si="59"/>
        <v>0</v>
      </c>
      <c r="GS58" s="102">
        <f t="shared" si="59"/>
        <v>0</v>
      </c>
      <c r="GT58" s="102">
        <f t="shared" si="59"/>
        <v>0</v>
      </c>
      <c r="GU58" s="102">
        <f t="shared" si="59"/>
        <v>0</v>
      </c>
      <c r="GV58" s="102">
        <f t="shared" si="59"/>
        <v>0</v>
      </c>
      <c r="GW58" s="102">
        <f t="shared" si="59"/>
        <v>0</v>
      </c>
      <c r="GX58" s="102">
        <f t="shared" si="59"/>
        <v>0</v>
      </c>
      <c r="GY58" s="102">
        <f t="shared" si="59"/>
        <v>0</v>
      </c>
      <c r="GZ58" s="102">
        <f t="shared" si="59"/>
        <v>0</v>
      </c>
      <c r="HA58" s="102">
        <f t="shared" si="60"/>
        <v>0</v>
      </c>
      <c r="HB58" s="102">
        <f t="shared" si="60"/>
        <v>0</v>
      </c>
      <c r="HC58" s="102">
        <f t="shared" si="60"/>
        <v>0</v>
      </c>
      <c r="HD58" s="102">
        <f t="shared" si="60"/>
        <v>0</v>
      </c>
      <c r="HE58" s="102">
        <f t="shared" si="60"/>
        <v>0</v>
      </c>
      <c r="HF58" s="102">
        <f t="shared" si="60"/>
        <v>0</v>
      </c>
      <c r="HG58" s="102">
        <f t="shared" si="60"/>
        <v>0</v>
      </c>
      <c r="HH58" s="102">
        <f t="shared" si="60"/>
        <v>0</v>
      </c>
      <c r="HI58" s="102">
        <f t="shared" si="60"/>
        <v>0</v>
      </c>
      <c r="HJ58" s="102">
        <f t="shared" si="60"/>
        <v>0</v>
      </c>
      <c r="HK58" s="102">
        <f t="shared" si="61"/>
        <v>0</v>
      </c>
      <c r="HL58" s="102">
        <f t="shared" si="61"/>
        <v>0</v>
      </c>
      <c r="HM58" s="102">
        <f t="shared" si="61"/>
        <v>0</v>
      </c>
      <c r="HN58" s="102">
        <f t="shared" si="61"/>
        <v>0</v>
      </c>
      <c r="HO58" s="102">
        <f t="shared" si="61"/>
        <v>0</v>
      </c>
      <c r="HP58" s="102">
        <f t="shared" si="61"/>
        <v>0</v>
      </c>
      <c r="HQ58" s="102">
        <f t="shared" si="61"/>
        <v>0</v>
      </c>
      <c r="HR58" s="102">
        <f t="shared" si="61"/>
        <v>0</v>
      </c>
      <c r="HS58" s="102">
        <f t="shared" si="61"/>
        <v>0</v>
      </c>
      <c r="HT58" s="102">
        <f t="shared" si="61"/>
        <v>0</v>
      </c>
      <c r="HU58" s="102">
        <f t="shared" si="62"/>
        <v>0</v>
      </c>
      <c r="HV58" s="102">
        <f t="shared" si="62"/>
        <v>0</v>
      </c>
      <c r="HW58" s="102">
        <f t="shared" si="62"/>
        <v>0</v>
      </c>
      <c r="HX58" s="102">
        <f t="shared" si="62"/>
        <v>0</v>
      </c>
      <c r="HY58" s="102">
        <f t="shared" si="62"/>
        <v>0</v>
      </c>
      <c r="HZ58" s="102">
        <f t="shared" si="62"/>
        <v>0</v>
      </c>
      <c r="IA58" s="102">
        <f t="shared" si="62"/>
        <v>0</v>
      </c>
      <c r="IB58" s="102">
        <f t="shared" si="62"/>
        <v>0</v>
      </c>
      <c r="IC58" s="102">
        <f t="shared" si="62"/>
        <v>0</v>
      </c>
      <c r="ID58" s="102">
        <f t="shared" si="62"/>
        <v>0</v>
      </c>
      <c r="IE58" s="102">
        <f t="shared" si="63"/>
        <v>0</v>
      </c>
      <c r="IF58" s="102">
        <f t="shared" si="63"/>
        <v>0</v>
      </c>
      <c r="IG58" s="102">
        <f t="shared" si="63"/>
        <v>0</v>
      </c>
      <c r="IH58" s="102">
        <f t="shared" si="63"/>
        <v>0</v>
      </c>
      <c r="II58" s="102">
        <f t="shared" si="63"/>
        <v>0</v>
      </c>
      <c r="IJ58" s="102">
        <f t="shared" si="63"/>
        <v>0</v>
      </c>
      <c r="IK58" s="102">
        <f t="shared" si="63"/>
        <v>0</v>
      </c>
      <c r="IL58" s="102">
        <f t="shared" si="63"/>
        <v>0</v>
      </c>
      <c r="IM58" s="102">
        <f t="shared" si="63"/>
        <v>0</v>
      </c>
      <c r="IN58" s="102">
        <f t="shared" si="63"/>
        <v>0</v>
      </c>
      <c r="IO58" s="102">
        <f t="shared" si="63"/>
        <v>0</v>
      </c>
      <c r="IP58" s="102">
        <f t="shared" si="63"/>
        <v>0</v>
      </c>
      <c r="IQ58" s="102">
        <f t="shared" si="63"/>
        <v>0</v>
      </c>
      <c r="IR58" s="102">
        <f t="shared" si="63"/>
        <v>0</v>
      </c>
      <c r="IS58" s="102">
        <f t="shared" si="63"/>
        <v>0</v>
      </c>
      <c r="IU58" s="99">
        <f>SUMIF('2021 Club Championship Crew'!$B$11:$B$14,$B58,'2021 Club Championship Crew'!$BN$11:$BN$14)</f>
        <v>0</v>
      </c>
      <c r="IV58" s="99">
        <f>SUMIF('2021 Club Championship Crew'!$B$11:$B$14,$B58,'2021 Club Championship Crew'!$BQ$11:$BQ$14)</f>
        <v>0</v>
      </c>
      <c r="IW58" s="99">
        <f>SUMIF('2021 Club Championship Crew'!$B$11:$B$14,$B58,'2021 Club Championship Crew'!$BT$11:$BT$14)</f>
        <v>0</v>
      </c>
      <c r="IX58" s="99">
        <f>SUMIF('2021 Club Championship Crew'!$B$11:$B$14,$B58,'2021 Club Championship Crew'!$BW$11:$BW$14)</f>
        <v>0</v>
      </c>
      <c r="IY58" s="99">
        <f>SUMIF('2021 Club Championship Crew'!$B$11:$B$14,$B58,'2021 Club Championship Crew'!$CC$11:$CC$14)</f>
        <v>0</v>
      </c>
    </row>
    <row r="59" spans="1:259" ht="15" customHeight="1" x14ac:dyDescent="0.2">
      <c r="A59" s="134"/>
      <c r="B59" s="103"/>
      <c r="C59" s="96">
        <f t="shared" si="39"/>
        <v>0</v>
      </c>
      <c r="D59" s="97">
        <f t="shared" si="40"/>
        <v>0</v>
      </c>
      <c r="E59" s="96">
        <f t="shared" si="64"/>
        <v>0</v>
      </c>
      <c r="F59" s="98">
        <f t="shared" si="65"/>
        <v>0</v>
      </c>
      <c r="G59" s="99">
        <f>SUMIF('Saturday Race 11-06-21'!$B$11:$B$24,$B59,'Saturday Race 11-06-21'!$BF$11:$BF$24)</f>
        <v>0</v>
      </c>
      <c r="H59" s="99">
        <f>SUMIF('Saturday Race 11-06-21'!$B$11:$B$24,$B59,'Saturday Race 11-06-21'!$BI$11:$BI$24)</f>
        <v>0</v>
      </c>
      <c r="I59" s="99">
        <f>SUMIF('Saturday Race 11-06-21'!$B$11:$B$24,$B59,'Saturday Race 11-06-21'!$BL$11:$BL$24)</f>
        <v>0</v>
      </c>
      <c r="J59" s="99">
        <f>SUMIF('Saturday Race 11-06-21'!$B$11:$B$24,$B59,'Saturday Race 11-06-21'!$BO$11:$BO$24)</f>
        <v>0</v>
      </c>
      <c r="K59" s="99">
        <f>SUMIF('Saturday Race 11-06-21'!$B$11:$B$24,$B59,'Saturday Race 11-06-21'!$BR$11:$BR$24)</f>
        <v>0</v>
      </c>
      <c r="L59" s="99">
        <f>SUMIF('Saturday Race 11-20-21'!$B$11:$B$24,$B59,'Saturday Race 11-20-21'!$BF$11:$BF$24)</f>
        <v>0</v>
      </c>
      <c r="M59" s="99">
        <f>SUMIF('Saturday Race 11-20-21'!$B$11:$B$24,$B59,'Saturday Race 11-20-21'!$BI$11:$BI$24)</f>
        <v>0</v>
      </c>
      <c r="N59" s="99">
        <f>SUMIF('Saturday Race 11-20-21'!$B$11:$B$24,$B59,'Saturday Race 11-20-21'!$BL$11:$BL$24)</f>
        <v>0</v>
      </c>
      <c r="O59" s="99">
        <f>SUMIF('Saturday Race 11-20-21'!$B$11:$B$24,$B59,'Saturday Race 11-20-21'!$BO$11:$BO$24)</f>
        <v>0</v>
      </c>
      <c r="P59" s="99">
        <f>SUMIF('Saturday Race 11-20-21'!$B$11:$B$24,$B59,'Saturday Race 11-20-21'!$BR$11:$BR$24)</f>
        <v>0</v>
      </c>
      <c r="Q59" s="99">
        <f>SUMIF('One Day 12-04-21 Scots'!$B$11:$B$24,$B59,'One Day 12-04-21 Scots'!$BF$11:$BF$24)</f>
        <v>0</v>
      </c>
      <c r="R59" s="99">
        <f>SUMIF('One Day 12-04-21 Scots'!$B$11:$B$24,$B59,'One Day 12-04-21 Scots'!$BI$11:$BI$24)</f>
        <v>0</v>
      </c>
      <c r="S59" s="99">
        <f>SUMIF('One Day 12-04-21 Scots'!$B$11:$B$24,$B59,'One Day 12-04-21 Scots'!$BL$11:$BL$24)</f>
        <v>0</v>
      </c>
      <c r="T59" s="99">
        <f>SUMIF('One Day 12-04-21 Scots'!$B$11:$B$24,$B59,'One Day 12-04-21 Scots'!$BO$11:$BO$24)</f>
        <v>0</v>
      </c>
      <c r="U59" s="99">
        <f>SUMIF('One Day 12-04-21 Scots'!$B$11:$B$24,$B59,'One Day 12-04-21 Scots'!$BR$11:$BR$24)</f>
        <v>0</v>
      </c>
      <c r="V59" s="99">
        <f>SUMIF('One Day 12-04-21 Thistles'!$B$11:$B$25,$B59,'One Day 12-04-21 Thistles'!$BF$11:$BF$25)</f>
        <v>0</v>
      </c>
      <c r="W59" s="99">
        <f>SUMIF('One Day 12-04-21 Thistles'!$B$11:$B$25,$B59,'One Day 12-04-21 Thistles'!$BI$11:$BI$25)</f>
        <v>0</v>
      </c>
      <c r="X59" s="99">
        <f>SUMIF('One Day 12-04-21 Thistles'!$B$11:$B$25,$B59,'One Day 12-04-21 Thistles'!$BL$11:$BL$25)</f>
        <v>0</v>
      </c>
      <c r="Y59" s="99">
        <f>SUMIF('One Day 12-04-21 Thistles'!$B$11:$B$25,$B59,'One Day 12-04-21 Thistles'!$BO$11:$BO$25)</f>
        <v>0</v>
      </c>
      <c r="Z59" s="99">
        <f>SUMIF('One Day 12-04-21 Thistles'!$B$11:$B$25,$B59,'One Day 12-04-21 Thistles'!$BR$11:$BR$25)</f>
        <v>0</v>
      </c>
      <c r="AA59" s="99">
        <f>SUMIF('Saturday Race 1-08-22'!$B$11:$B$20,$B59,'Saturday Race 1-08-22'!$BF$11:$BF$20)</f>
        <v>0</v>
      </c>
      <c r="AB59" s="99">
        <f>SUMIF('Saturday Race 1-08-22'!$B$11:$B$20,$B59,'Saturday Race 1-08-22'!$BI$11:$BI$20)</f>
        <v>0</v>
      </c>
      <c r="AC59" s="99">
        <f>SUMIF('Saturday Race 1-08-22'!$B$11:$B$20,$B59,'Saturday Race 1-08-22'!$BL$11:$BL$20)</f>
        <v>0</v>
      </c>
      <c r="AD59" s="99">
        <f>SUMIF('Saturday Race 1-08-22'!$B$11:$B$20,$B59,'Saturday Race 1-08-22'!$BO$11:$BO$20)</f>
        <v>0</v>
      </c>
      <c r="AE59" s="99">
        <f>SUMIF('Saturday Race 1-08-22'!$B$11:$B$20,$B59,'Saturday Race 1-08-22'!$BR$11:$BR$20)</f>
        <v>0</v>
      </c>
      <c r="AF59" s="99">
        <f>SUMIF('Saturday Race 1-22-22'!$B$11:$B$20,$B59,'Saturday Race 1-22-22'!$BF$11:$BF$20)</f>
        <v>0</v>
      </c>
      <c r="AG59" s="99">
        <f>SUMIF('Saturday Race 1-22-22'!$B$11:$B$20,$B59,'Saturday Race 1-22-22'!$BI$11:$BI$20)</f>
        <v>0</v>
      </c>
      <c r="AH59" s="99">
        <f>SUMIF('Saturday Race 1-22-22'!$B$11:$B$20,$B59,'Saturday Race 1-22-22'!$BL$11:$BL$20)</f>
        <v>0</v>
      </c>
      <c r="AI59" s="99">
        <f>SUMIF('Saturday Race 1-22-22'!$B$11:$B$20,$B59,'Saturday Race 1-22-22'!$BO$11:$BO$20)</f>
        <v>0</v>
      </c>
      <c r="AJ59" s="99">
        <f>SUMIF('Saturday Race 1-22-22'!$B$11:$B$20,$B59,'Saturday Race 1-22-22'!$BR$11:$BR$20)</f>
        <v>0</v>
      </c>
      <c r="AK59" s="99">
        <f>SUMIF('Sunday Race 2-6-22'!$B$11:$B$20,$B59,'Sunday Race 2-6-22'!$BF$11:$BF$20)</f>
        <v>0</v>
      </c>
      <c r="AL59" s="99">
        <f>SUMIF('Sunday Race 2-6-22'!$B$11:$B$20,$B59,'Sunday Race 2-6-22'!$BI$11:$BI$20)</f>
        <v>0</v>
      </c>
      <c r="AM59" s="99">
        <f>SUMIF('Sunday Race 2-6-22'!$B$11:$B$20,$B59,'Sunday Race 2-6-22'!$BL$11:$BL$20)</f>
        <v>0</v>
      </c>
      <c r="AN59" s="99">
        <f>SUMIF('Sunday Race 2-6-22'!$B$11:$B$20,$B59,'Sunday Race 2-6-22'!$BO$11:$BO$20)</f>
        <v>0</v>
      </c>
      <c r="AO59" s="99">
        <f>SUMIF('Sunday Race 2-6-22'!$B$11:$B$20,$B59,'Sunday Race 2-6-22'!$BR$11:$BR$20)</f>
        <v>0</v>
      </c>
      <c r="AP59" s="99">
        <f>SUMIF('Chili One Day 2-12-22 Scots'!$B$11:$B$20,$B59,'Chili One Day 2-12-22 Scots'!$BF$11:$BF$20)</f>
        <v>0</v>
      </c>
      <c r="AQ59" s="99">
        <f>SUMIF('Chili One Day 2-12-22 Scots'!$B$11:$B$20,$B59,'Chili One Day 2-12-22 Scots'!$BI$11:$BI$20)</f>
        <v>0</v>
      </c>
      <c r="AR59" s="99">
        <f>SUMIF('Chili One Day 2-12-22 Scots'!$B$11:$B$20,$B59,'Chili One Day 2-12-22 Scots'!$BL$11:$BL$20)</f>
        <v>0</v>
      </c>
      <c r="AS59" s="99">
        <f>SUMIF('Chili One Day 2-12-22 Scots'!$B$11:$B$20,$B59,'Chili One Day 2-12-22 Scots'!$BO$11:$BO$20)</f>
        <v>0</v>
      </c>
      <c r="AT59" s="99">
        <f>SUMIF('Chili One Day 2-12-22 Scots'!$B$11:$B$20,$B59,'Chili One Day 2-12-22 Scots'!$BR$11:$BR$20)</f>
        <v>0</v>
      </c>
      <c r="AU59" s="99">
        <f>SUMIF('Chili One Day 2-12-22 Thistles'!$B$11:$B$20,$B59,'Chili One Day 2-12-22 Thistles'!$BF$11:$BF$20)</f>
        <v>0</v>
      </c>
      <c r="AV59" s="99">
        <f>SUMIF('Chili One Day 2-12-22 Thistles'!$B$11:$B$20,$B59,'Chili One Day 2-12-22 Thistles'!$BI$11:$BI$20)</f>
        <v>0</v>
      </c>
      <c r="AW59" s="99">
        <f>SUMIF('Chili One Day 2-12-22 Thistles'!$B$11:$B$20,$B59,'Chili One Day 2-12-22 Thistles'!$BL$11:$BL$20)</f>
        <v>0</v>
      </c>
      <c r="AX59" s="99">
        <f>SUMIF('Chili One Day 2-12-22 Thistles'!$B$11:$B$20,$B59,'Chili One Day 2-12-22 Thistles'!$BO$11:$BO$20)</f>
        <v>0</v>
      </c>
      <c r="AY59" s="99">
        <f>SUMIF('Chili One Day 2-12-22 Thistles'!$B$11:$B$20,$B59,'Chili One Day 2-12-22 Thistles'!$BR$11:$BR$20)</f>
        <v>0</v>
      </c>
      <c r="AZ59" s="99">
        <f>SUMIF('Sunday Race 2-20-22'!$B$11:$B$20,$B59,'Sunday Race 2-20-22'!$BF$11:$BF$20)</f>
        <v>0</v>
      </c>
      <c r="BA59" s="99">
        <f>SUMIF('Sunday Race 2-20-22'!$B$11:$B$20,$B59,'Sunday Race 2-20-22'!$BI$11:$BI$20)</f>
        <v>0</v>
      </c>
      <c r="BB59" s="99">
        <f>SUMIF('Sunday Race 2-20-22'!$B$11:$B$20,$B59,'Sunday Race 2-20-22'!$BL$11:$BL$20)</f>
        <v>0</v>
      </c>
      <c r="BC59" s="99">
        <f>SUMIF('Sunday Race 2-20-22'!$B$11:$B$20,$B59,'Sunday Race 2-20-22'!$BO$11:$BO$20)</f>
        <v>0</v>
      </c>
      <c r="BD59" s="99">
        <f>SUMIF('Sunday Race 2-20-22'!$B$11:$B$20,$B59,'Sunday Race 2-20-22'!$BR$11:$BR$20)</f>
        <v>0</v>
      </c>
      <c r="BE59" s="99">
        <f>SUMIF('Sunday Race 2-27-22'!$B$11:$B$20,$B59,'Sunday Race 2-27-22'!$BF$11:$BF$20)</f>
        <v>0</v>
      </c>
      <c r="BF59" s="99">
        <f>SUMIF('Sunday Race 2-27-22'!$B$11:$B$20,$B59,'Sunday Race 2-27-22'!$BI$11:$BI$20)</f>
        <v>0</v>
      </c>
      <c r="BG59" s="99">
        <f>SUMIF('Sunday Race 2-27-22'!$B$11:$B$20,$B59,'Sunday Race 2-27-22'!$BL$11:$BL$20)</f>
        <v>0</v>
      </c>
      <c r="BH59" s="99">
        <f>SUMIF('Sunday Race 2-27-22'!$B$11:$B$20,$B59,'Sunday Race 2-27-22'!$BO$11:$BO$20)</f>
        <v>0</v>
      </c>
      <c r="BI59" s="99">
        <f>SUMIF('Sunday Race 2-27-22'!$B$11:$B$20,$B59,'Sunday Race 2-27-22'!$BR$11:$BR$20)</f>
        <v>0</v>
      </c>
      <c r="BJ59" s="99">
        <f>SUMIF('Sunday Race 3-13-22'!$B$11:$B$21,$B59,'Sunday Race 3-13-22'!$BF$11:$BF$21)</f>
        <v>0</v>
      </c>
      <c r="BK59" s="99">
        <f>SUMIF('Sunday Race 3-13-22'!$B$11:$B$21,$B59,'Sunday Race 3-13-22'!$BI$11:$BI$21)</f>
        <v>0</v>
      </c>
      <c r="BL59" s="99">
        <f>SUMIF('Sunday Race 3-13-22'!$B$11:$B$21,$B59,'Sunday Race 3-13-22'!$BL$11:$BL$21)</f>
        <v>0</v>
      </c>
      <c r="BM59" s="99">
        <f>SUMIF('Sunday Race 3-13-22'!$B$11:$B$21,$B59,'Sunday Race 3-13-22'!$BO$11:$BO$21)</f>
        <v>0</v>
      </c>
      <c r="BN59" s="99">
        <f>SUMIF('Sunday Race 3-13-22'!$B$11:$B$21,$B59,'Sunday Race 3-13-22'!$BR$11:$BR$21)</f>
        <v>0</v>
      </c>
      <c r="BO59" s="99">
        <f>SUMIF('Saturday Race 3-19-22'!$B$11:$B$26,$B59,'Saturday Race 3-19-22'!$BF$11:$BF$26)</f>
        <v>0</v>
      </c>
      <c r="BP59" s="99">
        <f>SUMIF('Saturday Race 3-19-22'!$B$11:$B$26,$B59,'Saturday Race 3-19-22'!$BI$11:$BI$26)</f>
        <v>0</v>
      </c>
      <c r="BQ59" s="99">
        <f>SUMIF('Saturday Race 3-19-22'!$B$11:$B$26,$B59,'Saturday Race 3-19-22'!$BL$11:$BL$26)</f>
        <v>0</v>
      </c>
      <c r="BR59" s="99">
        <f>SUMIF('Saturday Race 3-19-22'!$B$11:$B$26,$B59,'Saturday Race 3-19-22'!$BO$11:$BO$26)</f>
        <v>0</v>
      </c>
      <c r="BS59" s="99">
        <f>SUMIF('Saturday Race 3-19-22'!$B$11:$B$26,$B59,'Saturday Race 3-19-22'!$BR$11:$BR$26)</f>
        <v>0</v>
      </c>
      <c r="BT59" s="99">
        <f>SUMIF('Sunday Races 4-10-22'!$B$11:$B$26,$B59,'Sunday Races 4-10-22'!$BF$11:$BF$26)</f>
        <v>0</v>
      </c>
      <c r="BU59" s="99">
        <f>SUMIF('Sunday Races 4-10-22'!$B$11:$B$26,$B59,'Sunday Races 4-10-22'!$BI$11:$BI$26)</f>
        <v>0</v>
      </c>
      <c r="BV59" s="99">
        <f>SUMIF('Sunday Races 4-10-22'!$B$11:$B$26,$B59,'Sunday Races 4-10-22'!$BL$11:$BL$26)</f>
        <v>0</v>
      </c>
      <c r="BW59" s="99">
        <f>SUMIF('Sunday Races 4-10-22'!$B$11:$B$26,$B59,'Sunday Races 4-10-22'!$BO$11:$BO$26)</f>
        <v>0</v>
      </c>
      <c r="BX59" s="99">
        <f>SUMIF('Sunday Races 4-10-22'!$B$11:$B$26,$B59,'Sunday Races 4-10-22'!$BR$11:$BR$26)</f>
        <v>0</v>
      </c>
      <c r="BY59" s="99">
        <f>SUMIF('Easter One Day 4-16-22 FS'!$B$11:$B$26,$B59,'Easter One Day 4-16-22 FS'!$BF$11:$BF$26)</f>
        <v>0</v>
      </c>
      <c r="BZ59" s="99">
        <f>SUMIF('Easter One Day 4-16-22 FS'!$B$11:$B$26,$B59,'Easter One Day 4-16-22 FS'!$BI$11:$BI$26)</f>
        <v>0</v>
      </c>
      <c r="CA59" s="99">
        <f>SUMIF('Easter One Day 4-16-22 FS'!$B$11:$B$26,$B59,'Easter One Day 4-16-22 FS'!$BL$11:$BL$26)</f>
        <v>0</v>
      </c>
      <c r="CB59" s="99">
        <f>SUMIF('Easter One Day 4-16-22 FS'!$B$11:$B$26,$B59,'Easter One Day 4-16-22 FS'!$BO$11:$BO$26)</f>
        <v>0</v>
      </c>
      <c r="CC59" s="99">
        <f>SUMIF('Easter One Day 4-16-22 FS'!$B$11:$B$26,$B59,'Easter One Day 4-16-22 FS'!$BR$11:$BR$26)</f>
        <v>0</v>
      </c>
      <c r="CD59" s="99">
        <f>SUMIF('Easter One Day 4-16-22 TH'!$B$11:$B$26,$B59,'Easter One Day 4-16-22 TH'!$BF$11:$BF$26)</f>
        <v>0</v>
      </c>
      <c r="CE59" s="99">
        <f>SUMIF('Easter One Day 4-16-22 TH'!$B$11:$B$26,$B59,'Easter One Day 4-16-22 TH'!$BI$11:$BI$26)</f>
        <v>0</v>
      </c>
      <c r="CF59" s="99">
        <f>SUMIF('Easter One Day 4-16-22 TH'!$B$11:$B$26,$B59,'Easter One Day 4-16-22 TH'!$BL$11:$BL$26)</f>
        <v>0</v>
      </c>
      <c r="CG59" s="99">
        <f>SUMIF('Easter One Day 4-16-22 TH'!$B$11:$B$26,$B59,'Easter One Day 4-16-22 TH'!$BO$11:$BO$26)</f>
        <v>0</v>
      </c>
      <c r="CH59" s="99">
        <f>SUMIF('Easter One Day 4-16-22 TH'!$B$11:$B$26,$B59,'Easter One Day 4-16-22 TH'!$BR$11:$BR$26)</f>
        <v>0</v>
      </c>
      <c r="CI59" s="99">
        <f>SUMIF('Sunday Races 5-1-22'!$B$11:$B$28,$B59,'Sunday Races 5-1-22'!$BF$11:$BF$28)</f>
        <v>0</v>
      </c>
      <c r="CJ59" s="99">
        <f>SUMIF('Sunday Races 5-1-22'!$B$11:$B$28,$B59,'Sunday Races 5-1-22'!$BI$11:$BI$28)</f>
        <v>0</v>
      </c>
      <c r="CK59" s="99">
        <f>SUMIF('Sunday Races 5-1-22'!$B$11:$B$28,$B59,'Sunday Races 5-1-22'!$BL$11:$BL$28)</f>
        <v>0</v>
      </c>
      <c r="CL59" s="99">
        <f>SUMIF('Sunday Races 5-1-22'!$B$11:$B$28,$B59,'Sunday Races 5-1-22'!$BO$11:$BO$28)</f>
        <v>0</v>
      </c>
      <c r="CM59" s="99">
        <f>SUMIF('Sunday Races 5-1-22'!$B$11:$B$28,$B59,'Sunday Races 5-1-22'!$BR$11:$BR$28)</f>
        <v>0</v>
      </c>
      <c r="CN59" s="99">
        <f>SUMIF('Long Distance Race 5-7-22'!$B$11:$B$27,$B59,'Long Distance Race 5-7-22'!$BF$11:$BF$27)</f>
        <v>0</v>
      </c>
      <c r="CO59" s="99">
        <f>SUMIF('Long Distance Race 5-7-22'!$B$11:$B$27,$B59,'Long Distance Race 5-7-22'!$BI$11:$BI$27)</f>
        <v>0</v>
      </c>
      <c r="CP59" s="99">
        <f>SUMIF('Long Distance Race 5-7-22'!$B$11:$B$27,$B59,'Long Distance Race 5-7-22'!$BL$11:$BL$27)</f>
        <v>0</v>
      </c>
      <c r="CQ59" s="99">
        <f>SUMIF('Long Distance Race 5-7-22'!$B$11:$B$27,$B59,'Long Distance Race 5-7-22'!$BO$11:$BO$27)</f>
        <v>0</v>
      </c>
      <c r="CR59" s="99">
        <f>SUMIF('Long Distance Race 5-7-22'!$B$11:$B$27,$B59,'Long Distance Race 5-7-22'!$BR$11:$BR$27)</f>
        <v>0</v>
      </c>
      <c r="CS59" s="99">
        <f>SUMIF('Memorial Day Regatta 5-28-22 Op'!$B$11:$B$27,$B59,'Memorial Day Regatta 5-28-22 Op'!$BF$11:$BF$27)</f>
        <v>0</v>
      </c>
      <c r="CT59" s="99">
        <f>SUMIF('Memorial Day Regatta 5-28-22 Op'!$B$11:$B$27,$B59,'Memorial Day Regatta 5-28-22 Op'!$BI$11:$BI$27)</f>
        <v>0</v>
      </c>
      <c r="CU59" s="99">
        <f>SUMIF('Memorial Day Regatta 5-28-22 Op'!$B$11:$B$27,$B59,'Memorial Day Regatta 5-28-22 Op'!$BL$11:$BL$27)</f>
        <v>0</v>
      </c>
      <c r="CV59" s="99">
        <f>SUMIF('Memorial Day Regatta 5-28-22 Op'!$B$11:$B$27,$B59,'Memorial Day Regatta 5-28-22 Op'!$BO$11:$BO$27)</f>
        <v>0</v>
      </c>
      <c r="CW59" s="99">
        <f>SUMIF('Memorial Day Regatta 5-28-22 Op'!$B$11:$B$27,$B59,'Memorial Day Regatta 5-28-22 Op'!$BR$11:$BR$27)</f>
        <v>0</v>
      </c>
      <c r="CX59" s="99">
        <f>SUMIF('Sunday Races 6-5-22'!$B$11:$B$28,$B59,'Sunday Races 6-5-22'!$BF$11:$BF$28)</f>
        <v>0</v>
      </c>
      <c r="CY59" s="99">
        <f>SUMIF('Sunday Races 6-5-22'!$B$11:$B$28,$B59,'Sunday Races 6-5-22'!$BI$11:$BI$28)</f>
        <v>0</v>
      </c>
      <c r="CZ59" s="99">
        <f>SUMIF('Sunday Races 6-5-22'!$B$11:$B$28,$B59,'Sunday Races 6-5-22'!$BL$11:$BL$28)</f>
        <v>0</v>
      </c>
      <c r="DA59" s="99">
        <f>SUMIF('Sunday Races 6-5-22'!$B$11:$B$28,$B59,'Sunday Races 6-5-22'!$BO$11:$BO$28)</f>
        <v>0</v>
      </c>
      <c r="DB59" s="99">
        <f>SUMIF('Sunday Races 6-5-22'!$B$11:$B$28,$B59,'Sunday Races 6-5-22'!$BR$11:$BR$28)</f>
        <v>0</v>
      </c>
      <c r="DC59" s="99">
        <f>SUMIF('Sunday Races 6-12-22'!$B$11:$B$24,$B59,'Sunday Races 6-12-22'!$BF$11:$BF$24)</f>
        <v>0</v>
      </c>
      <c r="DD59" s="99">
        <f>SUMIF('Sunday Races 6-12-22'!$B$11:$B$24,$B59,'Sunday Races 6-12-22'!$BI$11:$BI$24)</f>
        <v>0</v>
      </c>
      <c r="DE59" s="99">
        <f>SUMIF('Sunday Races 6-12-22'!$B$11:$B$24,$B59,'Sunday Races 6-12-22'!$BL$11:$BL$24)</f>
        <v>0</v>
      </c>
      <c r="DF59" s="99">
        <f>SUMIF('Sunday Races 6-12-22'!$B$11:$B$24,$B59,'Sunday Races 6-12-22'!$BO$11:$BO$24)</f>
        <v>0</v>
      </c>
      <c r="DG59" s="99">
        <f>SUMIF('Sunday Races 6-12-22'!$B$11:$B$24,$B59,'Sunday Races 6-12-22'!$BR$11:$BR$24)</f>
        <v>0</v>
      </c>
      <c r="DH59" s="99">
        <f>SUMIF('Saturday Races 6-18-22'!$B$11:$B$24,$B59,'Saturday Races 6-18-22'!$BF$11:$BF$24)</f>
        <v>0</v>
      </c>
      <c r="DI59" s="99">
        <f>SUMIF('Saturday Races 6-18-22'!$B$11:$B$24,$B59,'Saturday Races 6-18-22'!$BI$11:$BI$24)</f>
        <v>0</v>
      </c>
      <c r="DJ59" s="99">
        <f>SUMIF('Saturday Races 6-18-22'!$B$11:$B$24,$B59,'Saturday Races 6-18-22'!$BL$11:$BL$24)</f>
        <v>0</v>
      </c>
      <c r="DK59" s="99">
        <f>SUMIF('Saturday Races 6-18-22'!$B$11:$B$24,$B59,'Saturday Races 6-18-22'!$BO$11:$BO$24)</f>
        <v>0</v>
      </c>
      <c r="DL59" s="99">
        <f>SUMIF('Saturday Races 6-18-22'!$B$11:$B$24,$B59,'Saturday Races 6-18-22'!$BR$11:$BR$24)</f>
        <v>0</v>
      </c>
      <c r="DM59" s="99">
        <f>SUMIF('Caldwell Cup 6-25-22 TH'!$B$11:$B$25,$B59,'Caldwell Cup 6-25-22 TH'!$BF$11:$BF$25)</f>
        <v>0</v>
      </c>
      <c r="DN59" s="99">
        <f>SUMIF('Caldwell Cup 6-25-22 TH'!$B$11:$B$25,$B59,'Caldwell Cup 6-25-22 TH'!$BI$11:$BI$25)</f>
        <v>0</v>
      </c>
      <c r="DO59" s="99">
        <f>SUMIF('Caldwell Cup 6-25-22 TH'!$B$11:$B$25,$B59,'Caldwell Cup 6-25-22 TH'!$BL$11:$BL$25)</f>
        <v>0</v>
      </c>
      <c r="DP59" s="99">
        <f>SUMIF('Caldwell Cup 6-25-22 TH'!$B$11:$B$25,$B59,'Caldwell Cup 6-25-22 TH'!$BO$11:$BO$25)</f>
        <v>0</v>
      </c>
      <c r="DQ59" s="99">
        <f>SUMIF('Caldwell Cup 6-25-22 TH'!$B$11:$B$25,$B59,'Caldwell Cup 6-25-22 TH'!$BR$11:$BR$25)</f>
        <v>0</v>
      </c>
      <c r="DR59" s="99">
        <f>SUMIF('Caldwell Cup 6-25-22 FS'!$B$11:$B$18,$B59,'Caldwell Cup 6-25-22 FS'!$BF$11:$BF$18)</f>
        <v>0</v>
      </c>
      <c r="DS59" s="99">
        <f>SUMIF('Caldwell Cup 6-25-22 FS'!$B$11:$B$18,$B59,'Caldwell Cup 6-25-22 FS'!$BI$11:$BI$18)</f>
        <v>0</v>
      </c>
      <c r="DT59" s="99">
        <f>SUMIF('Caldwell Cup 6-25-22 FS'!$B$11:$B$18,$B59,'Caldwell Cup 6-25-22 FS'!$BL$11:$BL$18)</f>
        <v>0</v>
      </c>
      <c r="DU59" s="99">
        <f>SUMIF('Caldwell Cup 6-25-22 FS'!$B$11:$B$18,$B59,'Caldwell Cup 6-25-22 FS'!$BO$11:$BO$18)</f>
        <v>0</v>
      </c>
      <c r="DV59" s="99">
        <f>SUMIF('Caldwell Cup 6-25-22 FS'!$B$11:$B$18,$B59,'Caldwell Cup 6-25-22 FS'!$BR$11:$BR$18)</f>
        <v>0</v>
      </c>
      <c r="DW59" s="99">
        <f>SUMIF('Sunday Races 7-3-22'!$B$11:$B$25,$B59,'Sunday Races 7-3-22'!$BF$11:$BF$25)</f>
        <v>0</v>
      </c>
      <c r="DX59" s="99">
        <f>SUMIF('Sunday Races 7-3-22'!$B$11:$B$25,$B59,'Sunday Races 7-3-22'!$BI$11:$BI$25)</f>
        <v>0</v>
      </c>
      <c r="DY59" s="99">
        <f>SUMIF('Sunday Races 7-3-22'!$B$11:$B$25,$B59,'Sunday Races 7-3-22'!$BL$11:$BL$25)</f>
        <v>0</v>
      </c>
      <c r="DZ59" s="99">
        <f>SUMIF('Sunday Races 7-3-22'!$B$11:$B$25,$B59,'Sunday Races 7-3-22'!$BO$11:$BO$25)</f>
        <v>0</v>
      </c>
      <c r="EA59" s="99">
        <f>SUMIF('Sunday Races 7-3-22'!$B$11:$B$25,$B59,'Sunday Races 7-3-22'!$BR$11:$BR$25)</f>
        <v>0</v>
      </c>
      <c r="EB59" s="99">
        <f>SUMIF('Sunday Races 7-31-22'!$B$11:$B$25,$B59,'Sunday Races 7-31-22'!$BF$11:$BF$25)</f>
        <v>0</v>
      </c>
      <c r="EC59" s="99">
        <f>SUMIF('Sunday Races 7-31-22'!$B$11:$B$25,$B59,'Sunday Races 7-31-22'!$BI$11:$BI$25)</f>
        <v>0</v>
      </c>
      <c r="ED59" s="99">
        <f>SUMIF('Sunday Races 7-31-22'!$B$11:$B$25,$B59,'Sunday Races 7-31-22'!$BL$11:$BL$25)</f>
        <v>0</v>
      </c>
      <c r="EE59" s="99">
        <f>SUMIF('Sunday Races 7-31-22'!$B$11:$B$25,$B59,'Sunday Races 7-31-22'!$BO$11:$BO$25)</f>
        <v>0</v>
      </c>
      <c r="EF59" s="99">
        <f>SUMIF('Sunday Races 7-31-22'!$B$11:$B$25,$B59,'Sunday Races 7-31-22'!$BR$11:$BR$25)</f>
        <v>0</v>
      </c>
      <c r="EG59" s="99">
        <f>SUMIF('Sunday Races 8-14-22'!$B$11:$B$25,$B59,'Sunday Races 8-14-22'!$BF$11:$BF$25)</f>
        <v>0</v>
      </c>
      <c r="EH59" s="99">
        <f>SUMIF('Sunday Races 8-14-22'!$B$11:$B$25,$B59,'Sunday Races 8-14-22'!$BI$11:$BI$25)</f>
        <v>0</v>
      </c>
      <c r="EI59" s="99">
        <f>SUMIF('Sunday Races 8-14-22'!$B$11:$B$25,$B59,'Sunday Races 8-14-22'!$BL$11:$BL$25)</f>
        <v>0</v>
      </c>
      <c r="EJ59" s="99">
        <f>SUMIF('Sunday Races 8-14-22'!$B$11:$B$25,$B59,'Sunday Races 8-14-22'!$BO$11:$BO$25)</f>
        <v>0</v>
      </c>
      <c r="EK59" s="99">
        <f>SUMIF('Sunday Races 8-14-22'!$B$11:$B$25,$B59,'Sunday Races 8-14-22'!$BR$11:$BR$25)</f>
        <v>0</v>
      </c>
      <c r="EL59" s="99">
        <f>SUMIF('Saturday Races 8-20-22'!$B$11:$B$25,$B59,'Saturday Races 8-20-22'!$BF$11:$BF$25)</f>
        <v>0</v>
      </c>
      <c r="EM59" s="99">
        <f>SUMIF('Saturday Races 8-20-22'!$B$11:$B$25,$B59,'Saturday Races 8-20-22'!$BI$11:$BI$25)</f>
        <v>0</v>
      </c>
      <c r="EN59" s="99">
        <f>SUMIF('Saturday Races 8-20-22'!$B$11:$B$25,$B59,'Saturday Races 8-20-22'!$BL$11:$BL$25)</f>
        <v>0</v>
      </c>
      <c r="EO59" s="99">
        <f>SUMIF('Saturday Races 8-20-22'!$B$11:$B$25,$B59,'Saturday Races 8-20-22'!$BO$11:$BO$25)</f>
        <v>0</v>
      </c>
      <c r="EP59" s="99">
        <f>SUMIF('Saturday Races 8-20-22'!$B$11:$B$25,$B59,'Saturday Races 8-20-22'!$BR$11:$BR$25)</f>
        <v>0</v>
      </c>
      <c r="EQ59" s="99">
        <f>SUMIF('Sunday Races 9-11-22'!$B$11:$B$20,$B59,'Sunday Races 9-11-22'!$BF$11:$BF$20)</f>
        <v>0</v>
      </c>
      <c r="ER59" s="99">
        <f>SUMIF('Sunday Races 9-11-22'!$B$11:$B$20,$B59,'Sunday Races 9-11-22'!$BI$11:$BI$20)</f>
        <v>0</v>
      </c>
      <c r="ES59" s="99">
        <f>SUMIF('Sunday Races 9-11-22'!$B$11:$B$20,$B59,'Sunday Races 9-11-22'!$BL$11:$BL$20)</f>
        <v>0</v>
      </c>
      <c r="ET59" s="99">
        <f>SUMIF('Sunday Races 9-11-22'!$B$11:$B$20,$B59,'Sunday Races 9-11-22'!$BO$11:$BO$20)</f>
        <v>0</v>
      </c>
      <c r="EU59" s="99">
        <f>SUMIF('Sunday Races 9-11-22'!$B$11:$B$20,$B59,'Sunday Races 9-11-22'!$BR$11:$BR$20)</f>
        <v>0</v>
      </c>
      <c r="EV59" s="99">
        <f>SUMIF('2022-09-17 Leukemia Cup TH'!$B$11:$B$26,$B59,'2022-09-17 Leukemia Cup TH'!$BF$11:$BF$26)</f>
        <v>0</v>
      </c>
      <c r="EW59" s="99">
        <f>SUMIF('2022-09-17 Leukemia Cup TH'!$B$11:$B$26,$B59,'2022-09-17 Leukemia Cup TH'!$BI$11:$BI$26)</f>
        <v>0</v>
      </c>
      <c r="EX59" s="99">
        <f>SUMIF('2022-09-17 Leukemia Cup TH'!$B$11:$B$26,$B59,'2022-09-17 Leukemia Cup TH'!$BL$11:$BL$26)</f>
        <v>0</v>
      </c>
      <c r="EY59" s="99">
        <f>SUMIF('2022-09-17 Leukemia Cup TH'!$B$11:$B$26,$B59,'2022-09-17 Leukemia Cup TH'!$BO$11:$BO$26)</f>
        <v>0</v>
      </c>
      <c r="EZ59" s="99">
        <f>SUMIF('2022-09-17 Leukemia Cup TH'!$B$11:$B$26,$B59,'2022-09-17 Leukemia Cup TH'!$BR$11:$BR$26)</f>
        <v>0</v>
      </c>
      <c r="FA59" s="99">
        <f>SUMIF('Smith-Berry LDR 9-24-22'!$B$11:$B$28,$B59,'Smith-Berry LDR 9-24-22'!$BF$11:$BF$28)</f>
        <v>0</v>
      </c>
      <c r="FB59" s="99">
        <f>SUMIF('Smith-Berry LDR 9-24-22'!$B$11:$B$28,$B59,'Smith-Berry LDR 9-24-22'!$BI$11:$BI$28)</f>
        <v>0</v>
      </c>
      <c r="FC59" s="99">
        <f>SUMIF('Smith-Berry LDR 9-24-22'!$B$11:$B$28,$B59,'Smith-Berry LDR 9-24-22'!$BL$11:$BL$28)</f>
        <v>0</v>
      </c>
      <c r="FD59" s="99">
        <f>SUMIF('Smith-Berry LDR 9-24-22'!$B$11:$B$28,$B59,'Smith-Berry LDR 9-24-22'!$BO$11:$BO$28)</f>
        <v>0</v>
      </c>
      <c r="FE59" s="99">
        <f>SUMIF('Smith-Berry LDR 9-24-22'!$B$11:$B$28,$B59,'Smith-Berry LDR 9-24-22'!$BR$11:$BR$28)</f>
        <v>0</v>
      </c>
      <c r="FF59" s="99">
        <f>SUMIF('Sunday Races 10-9-22'!$B$11:$B$15,$B59,'Sunday Races 10-9-22'!$BF$11:$BF$15)</f>
        <v>0</v>
      </c>
      <c r="FG59" s="99">
        <f>SUMIF('Sunday Races 10-9-22'!$B$11:$B$15,$B59,'Sunday Races 10-9-22'!$BI$11:$BI$15)</f>
        <v>0</v>
      </c>
      <c r="FH59" s="99">
        <f>SUMIF('Sunday Races 10-9-22'!$B$11:$B$15,$B59,'Sunday Races 10-9-22'!$BL$11:$BL$15)</f>
        <v>0</v>
      </c>
      <c r="FI59" s="99">
        <f>SUMIF('Sunday Races 10-9-22'!$B$11:$B$15,$B59,'Sunday Races 10-9-22'!$BO$11:$BO$15)</f>
        <v>0</v>
      </c>
      <c r="FJ59" s="99">
        <f>SUMIF('Sunday Races 10-9-22'!$B$11:$B$15,$B59,'Sunday Races 10-9-22'!$BR$11:$BR$15)</f>
        <v>0</v>
      </c>
      <c r="FK59" s="99">
        <f>SUMIF('Great Pumpkin Regatta 10-15-22'!$B$11:$B$53,$B59,'Great Pumpkin Regatta 10-15-22'!$BF$11:$BF$53)</f>
        <v>0</v>
      </c>
      <c r="FL59" s="99">
        <f>SUMIF('Great Pumpkin Regatta 10-15-22'!$B$11:$B$53,$B59,'Great Pumpkin Regatta 10-15-22'!$BI$11:$BI$53)</f>
        <v>0</v>
      </c>
      <c r="FM59" s="99">
        <f>SUMIF('Great Pumpkin Regatta 10-15-22'!$B$11:$B$53,$B59,'Great Pumpkin Regatta 10-15-22'!$BL$11:$BL$53)</f>
        <v>0</v>
      </c>
      <c r="FN59" s="99">
        <f>SUMIF('Great Pumpkin Regatta 10-15-22'!$B$11:$B$53,$B59,'Great Pumpkin Regatta 10-15-22'!$BO$11:$BO$53)</f>
        <v>0</v>
      </c>
      <c r="FO59" s="99">
        <f>SUMIF('Great Pumpkin Regatta 10-15-22'!$B$11:$B$53,$B59,'Great Pumpkin Regatta 10-15-22'!$BR$11:$BR$53)</f>
        <v>0</v>
      </c>
      <c r="FP59" s="99">
        <f>SUMIF('Sunday Races 10-23-22'!$B$11:$B$16,$B59,'Sunday Races 10-23-22'!$BF$11:$BF$16)</f>
        <v>0</v>
      </c>
      <c r="FQ59" s="99">
        <f>SUMIF('Sunday Races 10-23-22'!$B$11:$B$16,$B59,'Sunday Races 10-23-22'!$BI$11:$BI$16)</f>
        <v>0</v>
      </c>
      <c r="FR59" s="99">
        <f>SUMIF('Sunday Races 10-23-22'!$B$11:$B$16,$B59,'Sunday Races 10-23-22'!$BL$11:$BL$16)</f>
        <v>0</v>
      </c>
      <c r="FS59" s="99">
        <f>SUMIF('Sunday Races 10-23-22'!$B$11:$B$16,$B59,'Sunday Races 10-23-22'!$BO$11:$BO$16)</f>
        <v>0</v>
      </c>
      <c r="FT59" s="99">
        <f>SUMIF('Sunday Races 10-23-22'!$B$11:$B$16,$B59,'Sunday Races 10-23-22'!$BR$11:$BR$16)</f>
        <v>0</v>
      </c>
      <c r="FU59" s="100"/>
      <c r="FV59" s="101"/>
      <c r="FW59" s="102">
        <f t="shared" si="57"/>
        <v>0</v>
      </c>
      <c r="FX59" s="102">
        <f t="shared" si="57"/>
        <v>0</v>
      </c>
      <c r="FY59" s="102">
        <f t="shared" si="57"/>
        <v>0</v>
      </c>
      <c r="FZ59" s="102">
        <f t="shared" si="57"/>
        <v>0</v>
      </c>
      <c r="GA59" s="102">
        <f t="shared" si="57"/>
        <v>0</v>
      </c>
      <c r="GB59" s="102">
        <f t="shared" si="57"/>
        <v>0</v>
      </c>
      <c r="GC59" s="102">
        <f t="shared" si="57"/>
        <v>0</v>
      </c>
      <c r="GD59" s="102">
        <f t="shared" si="57"/>
        <v>0</v>
      </c>
      <c r="GE59" s="102">
        <f t="shared" si="57"/>
        <v>0</v>
      </c>
      <c r="GF59" s="102">
        <f t="shared" si="57"/>
        <v>0</v>
      </c>
      <c r="GG59" s="102">
        <f t="shared" si="58"/>
        <v>0</v>
      </c>
      <c r="GH59" s="102">
        <f t="shared" si="58"/>
        <v>0</v>
      </c>
      <c r="GI59" s="102">
        <f t="shared" si="58"/>
        <v>0</v>
      </c>
      <c r="GJ59" s="102">
        <f t="shared" si="58"/>
        <v>0</v>
      </c>
      <c r="GK59" s="102">
        <f t="shared" si="58"/>
        <v>0</v>
      </c>
      <c r="GL59" s="102">
        <f t="shared" si="58"/>
        <v>0</v>
      </c>
      <c r="GM59" s="102">
        <f t="shared" si="58"/>
        <v>0</v>
      </c>
      <c r="GN59" s="102">
        <f t="shared" si="58"/>
        <v>0</v>
      </c>
      <c r="GO59" s="102">
        <f t="shared" si="58"/>
        <v>0</v>
      </c>
      <c r="GP59" s="102">
        <f t="shared" si="58"/>
        <v>0</v>
      </c>
      <c r="GQ59" s="102">
        <f t="shared" si="59"/>
        <v>0</v>
      </c>
      <c r="GR59" s="102">
        <f t="shared" si="59"/>
        <v>0</v>
      </c>
      <c r="GS59" s="102">
        <f t="shared" si="59"/>
        <v>0</v>
      </c>
      <c r="GT59" s="102">
        <f t="shared" si="59"/>
        <v>0</v>
      </c>
      <c r="GU59" s="102">
        <f t="shared" si="59"/>
        <v>0</v>
      </c>
      <c r="GV59" s="102">
        <f t="shared" si="59"/>
        <v>0</v>
      </c>
      <c r="GW59" s="102">
        <f t="shared" si="59"/>
        <v>0</v>
      </c>
      <c r="GX59" s="102">
        <f t="shared" si="59"/>
        <v>0</v>
      </c>
      <c r="GY59" s="102">
        <f t="shared" si="59"/>
        <v>0</v>
      </c>
      <c r="GZ59" s="102">
        <f t="shared" si="59"/>
        <v>0</v>
      </c>
      <c r="HA59" s="102">
        <f t="shared" si="60"/>
        <v>0</v>
      </c>
      <c r="HB59" s="102">
        <f t="shared" si="60"/>
        <v>0</v>
      </c>
      <c r="HC59" s="102">
        <f t="shared" si="60"/>
        <v>0</v>
      </c>
      <c r="HD59" s="102">
        <f t="shared" si="60"/>
        <v>0</v>
      </c>
      <c r="HE59" s="102">
        <f t="shared" si="60"/>
        <v>0</v>
      </c>
      <c r="HF59" s="102">
        <f t="shared" si="60"/>
        <v>0</v>
      </c>
      <c r="HG59" s="102">
        <f t="shared" si="60"/>
        <v>0</v>
      </c>
      <c r="HH59" s="102">
        <f t="shared" si="60"/>
        <v>0</v>
      </c>
      <c r="HI59" s="102">
        <f t="shared" si="60"/>
        <v>0</v>
      </c>
      <c r="HJ59" s="102">
        <f t="shared" si="60"/>
        <v>0</v>
      </c>
      <c r="HK59" s="102">
        <f t="shared" si="61"/>
        <v>0</v>
      </c>
      <c r="HL59" s="102">
        <f t="shared" si="61"/>
        <v>0</v>
      </c>
      <c r="HM59" s="102">
        <f t="shared" si="61"/>
        <v>0</v>
      </c>
      <c r="HN59" s="102">
        <f t="shared" si="61"/>
        <v>0</v>
      </c>
      <c r="HO59" s="102">
        <f t="shared" si="61"/>
        <v>0</v>
      </c>
      <c r="HP59" s="102">
        <f t="shared" si="61"/>
        <v>0</v>
      </c>
      <c r="HQ59" s="102">
        <f t="shared" si="61"/>
        <v>0</v>
      </c>
      <c r="HR59" s="102">
        <f t="shared" si="61"/>
        <v>0</v>
      </c>
      <c r="HS59" s="102">
        <f t="shared" si="61"/>
        <v>0</v>
      </c>
      <c r="HT59" s="102">
        <f t="shared" si="61"/>
        <v>0</v>
      </c>
      <c r="HU59" s="102">
        <f t="shared" si="62"/>
        <v>0</v>
      </c>
      <c r="HV59" s="102">
        <f t="shared" si="62"/>
        <v>0</v>
      </c>
      <c r="HW59" s="102">
        <f t="shared" si="62"/>
        <v>0</v>
      </c>
      <c r="HX59" s="102">
        <f t="shared" si="62"/>
        <v>0</v>
      </c>
      <c r="HY59" s="102">
        <f t="shared" si="62"/>
        <v>0</v>
      </c>
      <c r="HZ59" s="102">
        <f t="shared" si="62"/>
        <v>0</v>
      </c>
      <c r="IA59" s="102">
        <f t="shared" si="62"/>
        <v>0</v>
      </c>
      <c r="IB59" s="102">
        <f t="shared" si="62"/>
        <v>0</v>
      </c>
      <c r="IC59" s="102">
        <f t="shared" si="62"/>
        <v>0</v>
      </c>
      <c r="ID59" s="102">
        <f t="shared" si="62"/>
        <v>0</v>
      </c>
      <c r="IE59" s="102">
        <f t="shared" si="63"/>
        <v>0</v>
      </c>
      <c r="IF59" s="102">
        <f t="shared" si="63"/>
        <v>0</v>
      </c>
      <c r="IG59" s="102">
        <f t="shared" si="63"/>
        <v>0</v>
      </c>
      <c r="IH59" s="102">
        <f t="shared" si="63"/>
        <v>0</v>
      </c>
      <c r="II59" s="102">
        <f t="shared" si="63"/>
        <v>0</v>
      </c>
      <c r="IJ59" s="102">
        <f t="shared" si="63"/>
        <v>0</v>
      </c>
      <c r="IK59" s="102">
        <f t="shared" si="63"/>
        <v>0</v>
      </c>
      <c r="IL59" s="102">
        <f t="shared" si="63"/>
        <v>0</v>
      </c>
      <c r="IM59" s="102">
        <f t="shared" si="63"/>
        <v>0</v>
      </c>
      <c r="IN59" s="102">
        <f t="shared" si="63"/>
        <v>0</v>
      </c>
      <c r="IO59" s="102">
        <f t="shared" si="63"/>
        <v>0</v>
      </c>
      <c r="IP59" s="102">
        <f t="shared" si="63"/>
        <v>0</v>
      </c>
      <c r="IQ59" s="102">
        <f t="shared" si="63"/>
        <v>0</v>
      </c>
      <c r="IR59" s="102">
        <f t="shared" si="63"/>
        <v>0</v>
      </c>
      <c r="IS59" s="102">
        <f t="shared" si="63"/>
        <v>0</v>
      </c>
      <c r="IU59" s="99">
        <f>SUMIF('2021 Club Championship Crew'!$B$11:$B$14,$B59,'2021 Club Championship Crew'!$BN$11:$BN$14)</f>
        <v>0</v>
      </c>
      <c r="IV59" s="99">
        <f>SUMIF('2021 Club Championship Crew'!$B$11:$B$14,$B59,'2021 Club Championship Crew'!$BQ$11:$BQ$14)</f>
        <v>0</v>
      </c>
      <c r="IW59" s="99">
        <f>SUMIF('2021 Club Championship Crew'!$B$11:$B$14,$B59,'2021 Club Championship Crew'!$BT$11:$BT$14)</f>
        <v>0</v>
      </c>
      <c r="IX59" s="99">
        <f>SUMIF('2021 Club Championship Crew'!$B$11:$B$14,$B59,'2021 Club Championship Crew'!$BW$11:$BW$14)</f>
        <v>0</v>
      </c>
      <c r="IY59" s="99">
        <f>SUMIF('2021 Club Championship Crew'!$B$11:$B$14,$B59,'2021 Club Championship Crew'!$CC$11:$CC$14)</f>
        <v>0</v>
      </c>
    </row>
    <row r="60" spans="1:259" ht="15" customHeight="1" x14ac:dyDescent="0.2">
      <c r="A60" s="134"/>
      <c r="B60" s="103"/>
      <c r="C60" s="96">
        <f t="shared" si="39"/>
        <v>0</v>
      </c>
      <c r="D60" s="97">
        <f t="shared" si="40"/>
        <v>0</v>
      </c>
      <c r="E60" s="96">
        <f t="shared" si="64"/>
        <v>0</v>
      </c>
      <c r="F60" s="98">
        <f t="shared" si="65"/>
        <v>0</v>
      </c>
      <c r="G60" s="99">
        <f>SUMIF('Saturday Race 11-06-21'!$B$11:$B$24,$B60,'Saturday Race 11-06-21'!$BF$11:$BF$24)</f>
        <v>0</v>
      </c>
      <c r="H60" s="99">
        <f>SUMIF('Saturday Race 11-06-21'!$B$11:$B$24,$B60,'Saturday Race 11-06-21'!$BI$11:$BI$24)</f>
        <v>0</v>
      </c>
      <c r="I60" s="99">
        <f>SUMIF('Saturday Race 11-06-21'!$B$11:$B$24,$B60,'Saturday Race 11-06-21'!$BL$11:$BL$24)</f>
        <v>0</v>
      </c>
      <c r="J60" s="99">
        <f>SUMIF('Saturday Race 11-06-21'!$B$11:$B$24,$B60,'Saturday Race 11-06-21'!$BO$11:$BO$24)</f>
        <v>0</v>
      </c>
      <c r="K60" s="99">
        <f>SUMIF('Saturday Race 11-06-21'!$B$11:$B$24,$B60,'Saturday Race 11-06-21'!$BR$11:$BR$24)</f>
        <v>0</v>
      </c>
      <c r="L60" s="99">
        <f>SUMIF('Saturday Race 11-20-21'!$B$11:$B$24,$B60,'Saturday Race 11-20-21'!$BF$11:$BF$24)</f>
        <v>0</v>
      </c>
      <c r="M60" s="99">
        <f>SUMIF('Saturday Race 11-20-21'!$B$11:$B$24,$B60,'Saturday Race 11-20-21'!$BI$11:$BI$24)</f>
        <v>0</v>
      </c>
      <c r="N60" s="99">
        <f>SUMIF('Saturday Race 11-20-21'!$B$11:$B$24,$B60,'Saturday Race 11-20-21'!$BL$11:$BL$24)</f>
        <v>0</v>
      </c>
      <c r="O60" s="99">
        <f>SUMIF('Saturday Race 11-20-21'!$B$11:$B$24,$B60,'Saturday Race 11-20-21'!$BO$11:$BO$24)</f>
        <v>0</v>
      </c>
      <c r="P60" s="99">
        <f>SUMIF('Saturday Race 11-20-21'!$B$11:$B$24,$B60,'Saturday Race 11-20-21'!$BR$11:$BR$24)</f>
        <v>0</v>
      </c>
      <c r="Q60" s="99">
        <f>SUMIF('One Day 12-04-21 Scots'!$B$11:$B$24,$B60,'One Day 12-04-21 Scots'!$BF$11:$BF$24)</f>
        <v>0</v>
      </c>
      <c r="R60" s="99">
        <f>SUMIF('One Day 12-04-21 Scots'!$B$11:$B$24,$B60,'One Day 12-04-21 Scots'!$BI$11:$BI$24)</f>
        <v>0</v>
      </c>
      <c r="S60" s="99">
        <f>SUMIF('One Day 12-04-21 Scots'!$B$11:$B$24,$B60,'One Day 12-04-21 Scots'!$BL$11:$BL$24)</f>
        <v>0</v>
      </c>
      <c r="T60" s="99">
        <f>SUMIF('One Day 12-04-21 Scots'!$B$11:$B$24,$B60,'One Day 12-04-21 Scots'!$BO$11:$BO$24)</f>
        <v>0</v>
      </c>
      <c r="U60" s="99">
        <f>SUMIF('One Day 12-04-21 Scots'!$B$11:$B$24,$B60,'One Day 12-04-21 Scots'!$BR$11:$BR$24)</f>
        <v>0</v>
      </c>
      <c r="V60" s="99">
        <f>SUMIF('One Day 12-04-21 Thistles'!$B$11:$B$25,$B60,'One Day 12-04-21 Thistles'!$BF$11:$BF$25)</f>
        <v>0</v>
      </c>
      <c r="W60" s="99">
        <f>SUMIF('One Day 12-04-21 Thistles'!$B$11:$B$25,$B60,'One Day 12-04-21 Thistles'!$BI$11:$BI$25)</f>
        <v>0</v>
      </c>
      <c r="X60" s="99">
        <f>SUMIF('One Day 12-04-21 Thistles'!$B$11:$B$25,$B60,'One Day 12-04-21 Thistles'!$BL$11:$BL$25)</f>
        <v>0</v>
      </c>
      <c r="Y60" s="99">
        <f>SUMIF('One Day 12-04-21 Thistles'!$B$11:$B$25,$B60,'One Day 12-04-21 Thistles'!$BO$11:$BO$25)</f>
        <v>0</v>
      </c>
      <c r="Z60" s="99">
        <f>SUMIF('One Day 12-04-21 Thistles'!$B$11:$B$25,$B60,'One Day 12-04-21 Thistles'!$BR$11:$BR$25)</f>
        <v>0</v>
      </c>
      <c r="AA60" s="99">
        <f>SUMIF('Saturday Race 1-08-22'!$B$11:$B$20,$B60,'Saturday Race 1-08-22'!$BF$11:$BF$20)</f>
        <v>0</v>
      </c>
      <c r="AB60" s="99">
        <f>SUMIF('Saturday Race 1-08-22'!$B$11:$B$20,$B60,'Saturday Race 1-08-22'!$BI$11:$BI$20)</f>
        <v>0</v>
      </c>
      <c r="AC60" s="99">
        <f>SUMIF('Saturday Race 1-08-22'!$B$11:$B$20,$B60,'Saturday Race 1-08-22'!$BL$11:$BL$20)</f>
        <v>0</v>
      </c>
      <c r="AD60" s="99">
        <f>SUMIF('Saturday Race 1-08-22'!$B$11:$B$20,$B60,'Saturday Race 1-08-22'!$BO$11:$BO$20)</f>
        <v>0</v>
      </c>
      <c r="AE60" s="99">
        <f>SUMIF('Saturday Race 1-08-22'!$B$11:$B$20,$B60,'Saturday Race 1-08-22'!$BR$11:$BR$20)</f>
        <v>0</v>
      </c>
      <c r="AF60" s="99">
        <f>SUMIF('Saturday Race 1-22-22'!$B$11:$B$20,$B60,'Saturday Race 1-22-22'!$BF$11:$BF$20)</f>
        <v>0</v>
      </c>
      <c r="AG60" s="99">
        <f>SUMIF('Saturday Race 1-22-22'!$B$11:$B$20,$B60,'Saturday Race 1-22-22'!$BI$11:$BI$20)</f>
        <v>0</v>
      </c>
      <c r="AH60" s="99">
        <f>SUMIF('Saturday Race 1-22-22'!$B$11:$B$20,$B60,'Saturday Race 1-22-22'!$BL$11:$BL$20)</f>
        <v>0</v>
      </c>
      <c r="AI60" s="99">
        <f>SUMIF('Saturday Race 1-22-22'!$B$11:$B$20,$B60,'Saturday Race 1-22-22'!$BO$11:$BO$20)</f>
        <v>0</v>
      </c>
      <c r="AJ60" s="99">
        <f>SUMIF('Saturday Race 1-22-22'!$B$11:$B$20,$B60,'Saturday Race 1-22-22'!$BR$11:$BR$20)</f>
        <v>0</v>
      </c>
      <c r="AK60" s="99">
        <f>SUMIF('Sunday Race 2-6-22'!$B$11:$B$20,$B60,'Sunday Race 2-6-22'!$BF$11:$BF$20)</f>
        <v>0</v>
      </c>
      <c r="AL60" s="99">
        <f>SUMIF('Sunday Race 2-6-22'!$B$11:$B$20,$B60,'Sunday Race 2-6-22'!$BI$11:$BI$20)</f>
        <v>0</v>
      </c>
      <c r="AM60" s="99">
        <f>SUMIF('Sunday Race 2-6-22'!$B$11:$B$20,$B60,'Sunday Race 2-6-22'!$BL$11:$BL$20)</f>
        <v>0</v>
      </c>
      <c r="AN60" s="99">
        <f>SUMIF('Sunday Race 2-6-22'!$B$11:$B$20,$B60,'Sunday Race 2-6-22'!$BO$11:$BO$20)</f>
        <v>0</v>
      </c>
      <c r="AO60" s="99">
        <f>SUMIF('Sunday Race 2-6-22'!$B$11:$B$20,$B60,'Sunday Race 2-6-22'!$BR$11:$BR$20)</f>
        <v>0</v>
      </c>
      <c r="AP60" s="99">
        <f>SUMIF('Chili One Day 2-12-22 Scots'!$B$11:$B$20,$B60,'Chili One Day 2-12-22 Scots'!$BF$11:$BF$20)</f>
        <v>0</v>
      </c>
      <c r="AQ60" s="99">
        <f>SUMIF('Chili One Day 2-12-22 Scots'!$B$11:$B$20,$B60,'Chili One Day 2-12-22 Scots'!$BI$11:$BI$20)</f>
        <v>0</v>
      </c>
      <c r="AR60" s="99">
        <f>SUMIF('Chili One Day 2-12-22 Scots'!$B$11:$B$20,$B60,'Chili One Day 2-12-22 Scots'!$BL$11:$BL$20)</f>
        <v>0</v>
      </c>
      <c r="AS60" s="99">
        <f>SUMIF('Chili One Day 2-12-22 Scots'!$B$11:$B$20,$B60,'Chili One Day 2-12-22 Scots'!$BO$11:$BO$20)</f>
        <v>0</v>
      </c>
      <c r="AT60" s="99">
        <f>SUMIF('Chili One Day 2-12-22 Scots'!$B$11:$B$20,$B60,'Chili One Day 2-12-22 Scots'!$BR$11:$BR$20)</f>
        <v>0</v>
      </c>
      <c r="AU60" s="99">
        <f>SUMIF('Chili One Day 2-12-22 Thistles'!$B$11:$B$20,$B60,'Chili One Day 2-12-22 Thistles'!$BF$11:$BF$20)</f>
        <v>0</v>
      </c>
      <c r="AV60" s="99">
        <f>SUMIF('Chili One Day 2-12-22 Thistles'!$B$11:$B$20,$B60,'Chili One Day 2-12-22 Thistles'!$BI$11:$BI$20)</f>
        <v>0</v>
      </c>
      <c r="AW60" s="99">
        <f>SUMIF('Chili One Day 2-12-22 Thistles'!$B$11:$B$20,$B60,'Chili One Day 2-12-22 Thistles'!$BL$11:$BL$20)</f>
        <v>0</v>
      </c>
      <c r="AX60" s="99">
        <f>SUMIF('Chili One Day 2-12-22 Thistles'!$B$11:$B$20,$B60,'Chili One Day 2-12-22 Thistles'!$BO$11:$BO$20)</f>
        <v>0</v>
      </c>
      <c r="AY60" s="99">
        <f>SUMIF('Chili One Day 2-12-22 Thistles'!$B$11:$B$20,$B60,'Chili One Day 2-12-22 Thistles'!$BR$11:$BR$20)</f>
        <v>0</v>
      </c>
      <c r="AZ60" s="99">
        <f>SUMIF('Sunday Race 2-20-22'!$B$11:$B$20,$B60,'Sunday Race 2-20-22'!$BF$11:$BF$20)</f>
        <v>0</v>
      </c>
      <c r="BA60" s="99">
        <f>SUMIF('Sunday Race 2-20-22'!$B$11:$B$20,$B60,'Sunday Race 2-20-22'!$BI$11:$BI$20)</f>
        <v>0</v>
      </c>
      <c r="BB60" s="99">
        <f>SUMIF('Sunday Race 2-20-22'!$B$11:$B$20,$B60,'Sunday Race 2-20-22'!$BL$11:$BL$20)</f>
        <v>0</v>
      </c>
      <c r="BC60" s="99">
        <f>SUMIF('Sunday Race 2-20-22'!$B$11:$B$20,$B60,'Sunday Race 2-20-22'!$BO$11:$BO$20)</f>
        <v>0</v>
      </c>
      <c r="BD60" s="99">
        <f>SUMIF('Sunday Race 2-20-22'!$B$11:$B$20,$B60,'Sunday Race 2-20-22'!$BR$11:$BR$20)</f>
        <v>0</v>
      </c>
      <c r="BE60" s="99">
        <f>SUMIF('Sunday Race 2-27-22'!$B$11:$B$20,$B60,'Sunday Race 2-27-22'!$BF$11:$BF$20)</f>
        <v>0</v>
      </c>
      <c r="BF60" s="99">
        <f>SUMIF('Sunday Race 2-27-22'!$B$11:$B$20,$B60,'Sunday Race 2-27-22'!$BI$11:$BI$20)</f>
        <v>0</v>
      </c>
      <c r="BG60" s="99">
        <f>SUMIF('Sunday Race 2-27-22'!$B$11:$B$20,$B60,'Sunday Race 2-27-22'!$BL$11:$BL$20)</f>
        <v>0</v>
      </c>
      <c r="BH60" s="99">
        <f>SUMIF('Sunday Race 2-27-22'!$B$11:$B$20,$B60,'Sunday Race 2-27-22'!$BO$11:$BO$20)</f>
        <v>0</v>
      </c>
      <c r="BI60" s="99">
        <f>SUMIF('Sunday Race 2-27-22'!$B$11:$B$20,$B60,'Sunday Race 2-27-22'!$BR$11:$BR$20)</f>
        <v>0</v>
      </c>
      <c r="BJ60" s="99">
        <f>SUMIF('Sunday Race 3-13-22'!$B$11:$B$21,$B60,'Sunday Race 3-13-22'!$BF$11:$BF$21)</f>
        <v>0</v>
      </c>
      <c r="BK60" s="99">
        <f>SUMIF('Sunday Race 3-13-22'!$B$11:$B$21,$B60,'Sunday Race 3-13-22'!$BI$11:$BI$21)</f>
        <v>0</v>
      </c>
      <c r="BL60" s="99">
        <f>SUMIF('Sunday Race 3-13-22'!$B$11:$B$21,$B60,'Sunday Race 3-13-22'!$BL$11:$BL$21)</f>
        <v>0</v>
      </c>
      <c r="BM60" s="99">
        <f>SUMIF('Sunday Race 3-13-22'!$B$11:$B$21,$B60,'Sunday Race 3-13-22'!$BO$11:$BO$21)</f>
        <v>0</v>
      </c>
      <c r="BN60" s="99">
        <f>SUMIF('Sunday Race 3-13-22'!$B$11:$B$21,$B60,'Sunday Race 3-13-22'!$BR$11:$BR$21)</f>
        <v>0</v>
      </c>
      <c r="BO60" s="99">
        <f>SUMIF('Saturday Race 3-19-22'!$B$11:$B$26,$B60,'Saturday Race 3-19-22'!$BF$11:$BF$26)</f>
        <v>0</v>
      </c>
      <c r="BP60" s="99">
        <f>SUMIF('Saturday Race 3-19-22'!$B$11:$B$26,$B60,'Saturday Race 3-19-22'!$BI$11:$BI$26)</f>
        <v>0</v>
      </c>
      <c r="BQ60" s="99">
        <f>SUMIF('Saturday Race 3-19-22'!$B$11:$B$26,$B60,'Saturday Race 3-19-22'!$BL$11:$BL$26)</f>
        <v>0</v>
      </c>
      <c r="BR60" s="99">
        <f>SUMIF('Saturday Race 3-19-22'!$B$11:$B$26,$B60,'Saturday Race 3-19-22'!$BO$11:$BO$26)</f>
        <v>0</v>
      </c>
      <c r="BS60" s="99">
        <f>SUMIF('Saturday Race 3-19-22'!$B$11:$B$26,$B60,'Saturday Race 3-19-22'!$BR$11:$BR$26)</f>
        <v>0</v>
      </c>
      <c r="BT60" s="99">
        <f>SUMIF('Sunday Races 4-10-22'!$B$11:$B$26,$B60,'Sunday Races 4-10-22'!$BF$11:$BF$26)</f>
        <v>0</v>
      </c>
      <c r="BU60" s="99">
        <f>SUMIF('Sunday Races 4-10-22'!$B$11:$B$26,$B60,'Sunday Races 4-10-22'!$BI$11:$BI$26)</f>
        <v>0</v>
      </c>
      <c r="BV60" s="99">
        <f>SUMIF('Sunday Races 4-10-22'!$B$11:$B$26,$B60,'Sunday Races 4-10-22'!$BL$11:$BL$26)</f>
        <v>0</v>
      </c>
      <c r="BW60" s="99">
        <f>SUMIF('Sunday Races 4-10-22'!$B$11:$B$26,$B60,'Sunday Races 4-10-22'!$BO$11:$BO$26)</f>
        <v>0</v>
      </c>
      <c r="BX60" s="99">
        <f>SUMIF('Sunday Races 4-10-22'!$B$11:$B$26,$B60,'Sunday Races 4-10-22'!$BR$11:$BR$26)</f>
        <v>0</v>
      </c>
      <c r="BY60" s="99">
        <f>SUMIF('Easter One Day 4-16-22 FS'!$B$11:$B$26,$B60,'Easter One Day 4-16-22 FS'!$BF$11:$BF$26)</f>
        <v>0</v>
      </c>
      <c r="BZ60" s="99">
        <f>SUMIF('Easter One Day 4-16-22 FS'!$B$11:$B$26,$B60,'Easter One Day 4-16-22 FS'!$BI$11:$BI$26)</f>
        <v>0</v>
      </c>
      <c r="CA60" s="99">
        <f>SUMIF('Easter One Day 4-16-22 FS'!$B$11:$B$26,$B60,'Easter One Day 4-16-22 FS'!$BL$11:$BL$26)</f>
        <v>0</v>
      </c>
      <c r="CB60" s="99">
        <f>SUMIF('Easter One Day 4-16-22 FS'!$B$11:$B$26,$B60,'Easter One Day 4-16-22 FS'!$BO$11:$BO$26)</f>
        <v>0</v>
      </c>
      <c r="CC60" s="99">
        <f>SUMIF('Easter One Day 4-16-22 FS'!$B$11:$B$26,$B60,'Easter One Day 4-16-22 FS'!$BR$11:$BR$26)</f>
        <v>0</v>
      </c>
      <c r="CD60" s="99">
        <f>SUMIF('Easter One Day 4-16-22 TH'!$B$11:$B$26,$B60,'Easter One Day 4-16-22 TH'!$BF$11:$BF$26)</f>
        <v>0</v>
      </c>
      <c r="CE60" s="99">
        <f>SUMIF('Easter One Day 4-16-22 TH'!$B$11:$B$26,$B60,'Easter One Day 4-16-22 TH'!$BI$11:$BI$26)</f>
        <v>0</v>
      </c>
      <c r="CF60" s="99">
        <f>SUMIF('Easter One Day 4-16-22 TH'!$B$11:$B$26,$B60,'Easter One Day 4-16-22 TH'!$BL$11:$BL$26)</f>
        <v>0</v>
      </c>
      <c r="CG60" s="99">
        <f>SUMIF('Easter One Day 4-16-22 TH'!$B$11:$B$26,$B60,'Easter One Day 4-16-22 TH'!$BO$11:$BO$26)</f>
        <v>0</v>
      </c>
      <c r="CH60" s="99">
        <f>SUMIF('Easter One Day 4-16-22 TH'!$B$11:$B$26,$B60,'Easter One Day 4-16-22 TH'!$BR$11:$BR$26)</f>
        <v>0</v>
      </c>
      <c r="CI60" s="99">
        <f>SUMIF('Sunday Races 5-1-22'!$B$11:$B$28,$B60,'Sunday Races 5-1-22'!$BF$11:$BF$28)</f>
        <v>0</v>
      </c>
      <c r="CJ60" s="99">
        <f>SUMIF('Sunday Races 5-1-22'!$B$11:$B$28,$B60,'Sunday Races 5-1-22'!$BI$11:$BI$28)</f>
        <v>0</v>
      </c>
      <c r="CK60" s="99">
        <f>SUMIF('Sunday Races 5-1-22'!$B$11:$B$28,$B60,'Sunday Races 5-1-22'!$BL$11:$BL$28)</f>
        <v>0</v>
      </c>
      <c r="CL60" s="99">
        <f>SUMIF('Sunday Races 5-1-22'!$B$11:$B$28,$B60,'Sunday Races 5-1-22'!$BO$11:$BO$28)</f>
        <v>0</v>
      </c>
      <c r="CM60" s="99">
        <f>SUMIF('Sunday Races 5-1-22'!$B$11:$B$28,$B60,'Sunday Races 5-1-22'!$BR$11:$BR$28)</f>
        <v>0</v>
      </c>
      <c r="CN60" s="99">
        <f>SUMIF('Long Distance Race 5-7-22'!$B$11:$B$27,$B60,'Long Distance Race 5-7-22'!$BF$11:$BF$27)</f>
        <v>0</v>
      </c>
      <c r="CO60" s="99">
        <f>SUMIF('Long Distance Race 5-7-22'!$B$11:$B$27,$B60,'Long Distance Race 5-7-22'!$BI$11:$BI$27)</f>
        <v>0</v>
      </c>
      <c r="CP60" s="99">
        <f>SUMIF('Long Distance Race 5-7-22'!$B$11:$B$27,$B60,'Long Distance Race 5-7-22'!$BL$11:$BL$27)</f>
        <v>0</v>
      </c>
      <c r="CQ60" s="99">
        <f>SUMIF('Long Distance Race 5-7-22'!$B$11:$B$27,$B60,'Long Distance Race 5-7-22'!$BO$11:$BO$27)</f>
        <v>0</v>
      </c>
      <c r="CR60" s="99">
        <f>SUMIF('Long Distance Race 5-7-22'!$B$11:$B$27,$B60,'Long Distance Race 5-7-22'!$BR$11:$BR$27)</f>
        <v>0</v>
      </c>
      <c r="CS60" s="99">
        <f>SUMIF('Memorial Day Regatta 5-28-22 Op'!$B$11:$B$27,$B60,'Memorial Day Regatta 5-28-22 Op'!$BF$11:$BF$27)</f>
        <v>0</v>
      </c>
      <c r="CT60" s="99">
        <f>SUMIF('Memorial Day Regatta 5-28-22 Op'!$B$11:$B$27,$B60,'Memorial Day Regatta 5-28-22 Op'!$BI$11:$BI$27)</f>
        <v>0</v>
      </c>
      <c r="CU60" s="99">
        <f>SUMIF('Memorial Day Regatta 5-28-22 Op'!$B$11:$B$27,$B60,'Memorial Day Regatta 5-28-22 Op'!$BL$11:$BL$27)</f>
        <v>0</v>
      </c>
      <c r="CV60" s="99">
        <f>SUMIF('Memorial Day Regatta 5-28-22 Op'!$B$11:$B$27,$B60,'Memorial Day Regatta 5-28-22 Op'!$BO$11:$BO$27)</f>
        <v>0</v>
      </c>
      <c r="CW60" s="99">
        <f>SUMIF('Memorial Day Regatta 5-28-22 Op'!$B$11:$B$27,$B60,'Memorial Day Regatta 5-28-22 Op'!$BR$11:$BR$27)</f>
        <v>0</v>
      </c>
      <c r="CX60" s="99">
        <f>SUMIF('Sunday Races 6-5-22'!$B$11:$B$28,$B60,'Sunday Races 6-5-22'!$BF$11:$BF$28)</f>
        <v>0</v>
      </c>
      <c r="CY60" s="99">
        <f>SUMIF('Sunday Races 6-5-22'!$B$11:$B$28,$B60,'Sunday Races 6-5-22'!$BI$11:$BI$28)</f>
        <v>0</v>
      </c>
      <c r="CZ60" s="99">
        <f>SUMIF('Sunday Races 6-5-22'!$B$11:$B$28,$B60,'Sunday Races 6-5-22'!$BL$11:$BL$28)</f>
        <v>0</v>
      </c>
      <c r="DA60" s="99">
        <f>SUMIF('Sunday Races 6-5-22'!$B$11:$B$28,$B60,'Sunday Races 6-5-22'!$BO$11:$BO$28)</f>
        <v>0</v>
      </c>
      <c r="DB60" s="99">
        <f>SUMIF('Sunday Races 6-5-22'!$B$11:$B$28,$B60,'Sunday Races 6-5-22'!$BR$11:$BR$28)</f>
        <v>0</v>
      </c>
      <c r="DC60" s="99">
        <f>SUMIF('Sunday Races 6-12-22'!$B$11:$B$24,$B60,'Sunday Races 6-12-22'!$BF$11:$BF$24)</f>
        <v>0</v>
      </c>
      <c r="DD60" s="99">
        <f>SUMIF('Sunday Races 6-12-22'!$B$11:$B$24,$B60,'Sunday Races 6-12-22'!$BI$11:$BI$24)</f>
        <v>0</v>
      </c>
      <c r="DE60" s="99">
        <f>SUMIF('Sunday Races 6-12-22'!$B$11:$B$24,$B60,'Sunday Races 6-12-22'!$BL$11:$BL$24)</f>
        <v>0</v>
      </c>
      <c r="DF60" s="99">
        <f>SUMIF('Sunday Races 6-12-22'!$B$11:$B$24,$B60,'Sunday Races 6-12-22'!$BO$11:$BO$24)</f>
        <v>0</v>
      </c>
      <c r="DG60" s="99">
        <f>SUMIF('Sunday Races 6-12-22'!$B$11:$B$24,$B60,'Sunday Races 6-12-22'!$BR$11:$BR$24)</f>
        <v>0</v>
      </c>
      <c r="DH60" s="99">
        <f>SUMIF('Saturday Races 6-18-22'!$B$11:$B$24,$B60,'Saturday Races 6-18-22'!$BF$11:$BF$24)</f>
        <v>0</v>
      </c>
      <c r="DI60" s="99">
        <f>SUMIF('Saturday Races 6-18-22'!$B$11:$B$24,$B60,'Saturday Races 6-18-22'!$BI$11:$BI$24)</f>
        <v>0</v>
      </c>
      <c r="DJ60" s="99">
        <f>SUMIF('Saturday Races 6-18-22'!$B$11:$B$24,$B60,'Saturday Races 6-18-22'!$BL$11:$BL$24)</f>
        <v>0</v>
      </c>
      <c r="DK60" s="99">
        <f>SUMIF('Saturday Races 6-18-22'!$B$11:$B$24,$B60,'Saturday Races 6-18-22'!$BO$11:$BO$24)</f>
        <v>0</v>
      </c>
      <c r="DL60" s="99">
        <f>SUMIF('Saturday Races 6-18-22'!$B$11:$B$24,$B60,'Saturday Races 6-18-22'!$BR$11:$BR$24)</f>
        <v>0</v>
      </c>
      <c r="DM60" s="99">
        <f>SUMIF('Caldwell Cup 6-25-22 TH'!$B$11:$B$25,$B60,'Caldwell Cup 6-25-22 TH'!$BF$11:$BF$25)</f>
        <v>0</v>
      </c>
      <c r="DN60" s="99">
        <f>SUMIF('Caldwell Cup 6-25-22 TH'!$B$11:$B$25,$B60,'Caldwell Cup 6-25-22 TH'!$BI$11:$BI$25)</f>
        <v>0</v>
      </c>
      <c r="DO60" s="99">
        <f>SUMIF('Caldwell Cup 6-25-22 TH'!$B$11:$B$25,$B60,'Caldwell Cup 6-25-22 TH'!$BL$11:$BL$25)</f>
        <v>0</v>
      </c>
      <c r="DP60" s="99">
        <f>SUMIF('Caldwell Cup 6-25-22 TH'!$B$11:$B$25,$B60,'Caldwell Cup 6-25-22 TH'!$BO$11:$BO$25)</f>
        <v>0</v>
      </c>
      <c r="DQ60" s="99">
        <f>SUMIF('Caldwell Cup 6-25-22 TH'!$B$11:$B$25,$B60,'Caldwell Cup 6-25-22 TH'!$BR$11:$BR$25)</f>
        <v>0</v>
      </c>
      <c r="DR60" s="99">
        <f>SUMIF('Caldwell Cup 6-25-22 FS'!$B$11:$B$18,$B60,'Caldwell Cup 6-25-22 FS'!$BF$11:$BF$18)</f>
        <v>0</v>
      </c>
      <c r="DS60" s="99">
        <f>SUMIF('Caldwell Cup 6-25-22 FS'!$B$11:$B$18,$B60,'Caldwell Cup 6-25-22 FS'!$BI$11:$BI$18)</f>
        <v>0</v>
      </c>
      <c r="DT60" s="99">
        <f>SUMIF('Caldwell Cup 6-25-22 FS'!$B$11:$B$18,$B60,'Caldwell Cup 6-25-22 FS'!$BL$11:$BL$18)</f>
        <v>0</v>
      </c>
      <c r="DU60" s="99">
        <f>SUMIF('Caldwell Cup 6-25-22 FS'!$B$11:$B$18,$B60,'Caldwell Cup 6-25-22 FS'!$BO$11:$BO$18)</f>
        <v>0</v>
      </c>
      <c r="DV60" s="99">
        <f>SUMIF('Caldwell Cup 6-25-22 FS'!$B$11:$B$18,$B60,'Caldwell Cup 6-25-22 FS'!$BR$11:$BR$18)</f>
        <v>0</v>
      </c>
      <c r="DW60" s="99">
        <f>SUMIF('Sunday Races 7-3-22'!$B$11:$B$25,$B60,'Sunday Races 7-3-22'!$BF$11:$BF$25)</f>
        <v>0</v>
      </c>
      <c r="DX60" s="99">
        <f>SUMIF('Sunday Races 7-3-22'!$B$11:$B$25,$B60,'Sunday Races 7-3-22'!$BI$11:$BI$25)</f>
        <v>0</v>
      </c>
      <c r="DY60" s="99">
        <f>SUMIF('Sunday Races 7-3-22'!$B$11:$B$25,$B60,'Sunday Races 7-3-22'!$BL$11:$BL$25)</f>
        <v>0</v>
      </c>
      <c r="DZ60" s="99">
        <f>SUMIF('Sunday Races 7-3-22'!$B$11:$B$25,$B60,'Sunday Races 7-3-22'!$BO$11:$BO$25)</f>
        <v>0</v>
      </c>
      <c r="EA60" s="99">
        <f>SUMIF('Sunday Races 7-3-22'!$B$11:$B$25,$B60,'Sunday Races 7-3-22'!$BR$11:$BR$25)</f>
        <v>0</v>
      </c>
      <c r="EB60" s="99">
        <f>SUMIF('Sunday Races 7-31-22'!$B$11:$B$25,$B60,'Sunday Races 7-31-22'!$BF$11:$BF$25)</f>
        <v>0</v>
      </c>
      <c r="EC60" s="99">
        <f>SUMIF('Sunday Races 7-31-22'!$B$11:$B$25,$B60,'Sunday Races 7-31-22'!$BI$11:$BI$25)</f>
        <v>0</v>
      </c>
      <c r="ED60" s="99">
        <f>SUMIF('Sunday Races 7-31-22'!$B$11:$B$25,$B60,'Sunday Races 7-31-22'!$BL$11:$BL$25)</f>
        <v>0</v>
      </c>
      <c r="EE60" s="99">
        <f>SUMIF('Sunday Races 7-31-22'!$B$11:$B$25,$B60,'Sunday Races 7-31-22'!$BO$11:$BO$25)</f>
        <v>0</v>
      </c>
      <c r="EF60" s="99">
        <f>SUMIF('Sunday Races 7-31-22'!$B$11:$B$25,$B60,'Sunday Races 7-31-22'!$BR$11:$BR$25)</f>
        <v>0</v>
      </c>
      <c r="EG60" s="99">
        <f>SUMIF('Sunday Races 8-14-22'!$B$11:$B$25,$B60,'Sunday Races 8-14-22'!$BF$11:$BF$25)</f>
        <v>0</v>
      </c>
      <c r="EH60" s="99">
        <f>SUMIF('Sunday Races 8-14-22'!$B$11:$B$25,$B60,'Sunday Races 8-14-22'!$BI$11:$BI$25)</f>
        <v>0</v>
      </c>
      <c r="EI60" s="99">
        <f>SUMIF('Sunday Races 8-14-22'!$B$11:$B$25,$B60,'Sunday Races 8-14-22'!$BL$11:$BL$25)</f>
        <v>0</v>
      </c>
      <c r="EJ60" s="99">
        <f>SUMIF('Sunday Races 8-14-22'!$B$11:$B$25,$B60,'Sunday Races 8-14-22'!$BO$11:$BO$25)</f>
        <v>0</v>
      </c>
      <c r="EK60" s="99">
        <f>SUMIF('Sunday Races 8-14-22'!$B$11:$B$25,$B60,'Sunday Races 8-14-22'!$BR$11:$BR$25)</f>
        <v>0</v>
      </c>
      <c r="EL60" s="99">
        <f>SUMIF('Saturday Races 8-20-22'!$B$11:$B$25,$B60,'Saturday Races 8-20-22'!$BF$11:$BF$25)</f>
        <v>0</v>
      </c>
      <c r="EM60" s="99">
        <f>SUMIF('Saturday Races 8-20-22'!$B$11:$B$25,$B60,'Saturday Races 8-20-22'!$BI$11:$BI$25)</f>
        <v>0</v>
      </c>
      <c r="EN60" s="99">
        <f>SUMIF('Saturday Races 8-20-22'!$B$11:$B$25,$B60,'Saturday Races 8-20-22'!$BL$11:$BL$25)</f>
        <v>0</v>
      </c>
      <c r="EO60" s="99">
        <f>SUMIF('Saturday Races 8-20-22'!$B$11:$B$25,$B60,'Saturday Races 8-20-22'!$BO$11:$BO$25)</f>
        <v>0</v>
      </c>
      <c r="EP60" s="99">
        <f>SUMIF('Saturday Races 8-20-22'!$B$11:$B$25,$B60,'Saturday Races 8-20-22'!$BR$11:$BR$25)</f>
        <v>0</v>
      </c>
      <c r="EQ60" s="99">
        <f>SUMIF('Sunday Races 9-11-22'!$B$11:$B$20,$B60,'Sunday Races 9-11-22'!$BF$11:$BF$20)</f>
        <v>0</v>
      </c>
      <c r="ER60" s="99">
        <f>SUMIF('Sunday Races 9-11-22'!$B$11:$B$20,$B60,'Sunday Races 9-11-22'!$BI$11:$BI$20)</f>
        <v>0</v>
      </c>
      <c r="ES60" s="99">
        <f>SUMIF('Sunday Races 9-11-22'!$B$11:$B$20,$B60,'Sunday Races 9-11-22'!$BL$11:$BL$20)</f>
        <v>0</v>
      </c>
      <c r="ET60" s="99">
        <f>SUMIF('Sunday Races 9-11-22'!$B$11:$B$20,$B60,'Sunday Races 9-11-22'!$BO$11:$BO$20)</f>
        <v>0</v>
      </c>
      <c r="EU60" s="99">
        <f>SUMIF('Sunday Races 9-11-22'!$B$11:$B$20,$B60,'Sunday Races 9-11-22'!$BR$11:$BR$20)</f>
        <v>0</v>
      </c>
      <c r="EV60" s="99">
        <f>SUMIF('2022-09-17 Leukemia Cup TH'!$B$11:$B$26,$B60,'2022-09-17 Leukemia Cup TH'!$BF$11:$BF$26)</f>
        <v>0</v>
      </c>
      <c r="EW60" s="99">
        <f>SUMIF('2022-09-17 Leukemia Cup TH'!$B$11:$B$26,$B60,'2022-09-17 Leukemia Cup TH'!$BI$11:$BI$26)</f>
        <v>0</v>
      </c>
      <c r="EX60" s="99">
        <f>SUMIF('2022-09-17 Leukemia Cup TH'!$B$11:$B$26,$B60,'2022-09-17 Leukemia Cup TH'!$BL$11:$BL$26)</f>
        <v>0</v>
      </c>
      <c r="EY60" s="99">
        <f>SUMIF('2022-09-17 Leukemia Cup TH'!$B$11:$B$26,$B60,'2022-09-17 Leukemia Cup TH'!$BO$11:$BO$26)</f>
        <v>0</v>
      </c>
      <c r="EZ60" s="99">
        <f>SUMIF('2022-09-17 Leukemia Cup TH'!$B$11:$B$26,$B60,'2022-09-17 Leukemia Cup TH'!$BR$11:$BR$26)</f>
        <v>0</v>
      </c>
      <c r="FA60" s="99">
        <f>SUMIF('Smith-Berry LDR 9-24-22'!$B$11:$B$28,$B60,'Smith-Berry LDR 9-24-22'!$BF$11:$BF$28)</f>
        <v>0</v>
      </c>
      <c r="FB60" s="99">
        <f>SUMIF('Smith-Berry LDR 9-24-22'!$B$11:$B$28,$B60,'Smith-Berry LDR 9-24-22'!$BI$11:$BI$28)</f>
        <v>0</v>
      </c>
      <c r="FC60" s="99">
        <f>SUMIF('Smith-Berry LDR 9-24-22'!$B$11:$B$28,$B60,'Smith-Berry LDR 9-24-22'!$BL$11:$BL$28)</f>
        <v>0</v>
      </c>
      <c r="FD60" s="99">
        <f>SUMIF('Smith-Berry LDR 9-24-22'!$B$11:$B$28,$B60,'Smith-Berry LDR 9-24-22'!$BO$11:$BO$28)</f>
        <v>0</v>
      </c>
      <c r="FE60" s="99">
        <f>SUMIF('Smith-Berry LDR 9-24-22'!$B$11:$B$28,$B60,'Smith-Berry LDR 9-24-22'!$BR$11:$BR$28)</f>
        <v>0</v>
      </c>
      <c r="FF60" s="99">
        <f>SUMIF('Sunday Races 10-9-22'!$B$11:$B$15,$B60,'Sunday Races 10-9-22'!$BF$11:$BF$15)</f>
        <v>0</v>
      </c>
      <c r="FG60" s="99">
        <f>SUMIF('Sunday Races 10-9-22'!$B$11:$B$15,$B60,'Sunday Races 10-9-22'!$BI$11:$BI$15)</f>
        <v>0</v>
      </c>
      <c r="FH60" s="99">
        <f>SUMIF('Sunday Races 10-9-22'!$B$11:$B$15,$B60,'Sunday Races 10-9-22'!$BL$11:$BL$15)</f>
        <v>0</v>
      </c>
      <c r="FI60" s="99">
        <f>SUMIF('Sunday Races 10-9-22'!$B$11:$B$15,$B60,'Sunday Races 10-9-22'!$BO$11:$BO$15)</f>
        <v>0</v>
      </c>
      <c r="FJ60" s="99">
        <f>SUMIF('Sunday Races 10-9-22'!$B$11:$B$15,$B60,'Sunday Races 10-9-22'!$BR$11:$BR$15)</f>
        <v>0</v>
      </c>
      <c r="FK60" s="99">
        <f>SUMIF('Great Pumpkin Regatta 10-15-22'!$B$11:$B$53,$B60,'Great Pumpkin Regatta 10-15-22'!$BF$11:$BF$53)</f>
        <v>0</v>
      </c>
      <c r="FL60" s="99">
        <f>SUMIF('Great Pumpkin Regatta 10-15-22'!$B$11:$B$53,$B60,'Great Pumpkin Regatta 10-15-22'!$BI$11:$BI$53)</f>
        <v>0</v>
      </c>
      <c r="FM60" s="99">
        <f>SUMIF('Great Pumpkin Regatta 10-15-22'!$B$11:$B$53,$B60,'Great Pumpkin Regatta 10-15-22'!$BL$11:$BL$53)</f>
        <v>0</v>
      </c>
      <c r="FN60" s="99">
        <f>SUMIF('Great Pumpkin Regatta 10-15-22'!$B$11:$B$53,$B60,'Great Pumpkin Regatta 10-15-22'!$BO$11:$BO$53)</f>
        <v>0</v>
      </c>
      <c r="FO60" s="99">
        <f>SUMIF('Great Pumpkin Regatta 10-15-22'!$B$11:$B$53,$B60,'Great Pumpkin Regatta 10-15-22'!$BR$11:$BR$53)</f>
        <v>0</v>
      </c>
      <c r="FP60" s="99">
        <f>SUMIF('Sunday Races 10-23-22'!$B$11:$B$16,$B60,'Sunday Races 10-23-22'!$BF$11:$BF$16)</f>
        <v>0</v>
      </c>
      <c r="FQ60" s="99">
        <f>SUMIF('Sunday Races 10-23-22'!$B$11:$B$16,$B60,'Sunday Races 10-23-22'!$BI$11:$BI$16)</f>
        <v>0</v>
      </c>
      <c r="FR60" s="99">
        <f>SUMIF('Sunday Races 10-23-22'!$B$11:$B$16,$B60,'Sunday Races 10-23-22'!$BL$11:$BL$16)</f>
        <v>0</v>
      </c>
      <c r="FS60" s="99">
        <f>SUMIF('Sunday Races 10-23-22'!$B$11:$B$16,$B60,'Sunday Races 10-23-22'!$BO$11:$BO$16)</f>
        <v>0</v>
      </c>
      <c r="FT60" s="99">
        <f>SUMIF('Sunday Races 10-23-22'!$B$11:$B$16,$B60,'Sunday Races 10-23-22'!$BR$11:$BR$16)</f>
        <v>0</v>
      </c>
      <c r="FU60" s="100"/>
      <c r="FV60" s="101"/>
      <c r="FW60" s="102">
        <f t="shared" si="57"/>
        <v>0</v>
      </c>
      <c r="FX60" s="102">
        <f t="shared" si="57"/>
        <v>0</v>
      </c>
      <c r="FY60" s="102">
        <f t="shared" si="57"/>
        <v>0</v>
      </c>
      <c r="FZ60" s="102">
        <f t="shared" si="57"/>
        <v>0</v>
      </c>
      <c r="GA60" s="102">
        <f t="shared" si="57"/>
        <v>0</v>
      </c>
      <c r="GB60" s="102">
        <f t="shared" si="57"/>
        <v>0</v>
      </c>
      <c r="GC60" s="102">
        <f t="shared" si="57"/>
        <v>0</v>
      </c>
      <c r="GD60" s="102">
        <f t="shared" si="57"/>
        <v>0</v>
      </c>
      <c r="GE60" s="102">
        <f t="shared" si="57"/>
        <v>0</v>
      </c>
      <c r="GF60" s="102">
        <f t="shared" si="57"/>
        <v>0</v>
      </c>
      <c r="GG60" s="102">
        <f t="shared" si="58"/>
        <v>0</v>
      </c>
      <c r="GH60" s="102">
        <f t="shared" si="58"/>
        <v>0</v>
      </c>
      <c r="GI60" s="102">
        <f t="shared" si="58"/>
        <v>0</v>
      </c>
      <c r="GJ60" s="102">
        <f t="shared" si="58"/>
        <v>0</v>
      </c>
      <c r="GK60" s="102">
        <f t="shared" si="58"/>
        <v>0</v>
      </c>
      <c r="GL60" s="102">
        <f t="shared" si="58"/>
        <v>0</v>
      </c>
      <c r="GM60" s="102">
        <f t="shared" si="58"/>
        <v>0</v>
      </c>
      <c r="GN60" s="102">
        <f t="shared" si="58"/>
        <v>0</v>
      </c>
      <c r="GO60" s="102">
        <f t="shared" si="58"/>
        <v>0</v>
      </c>
      <c r="GP60" s="102">
        <f t="shared" si="58"/>
        <v>0</v>
      </c>
      <c r="GQ60" s="102">
        <f t="shared" si="59"/>
        <v>0</v>
      </c>
      <c r="GR60" s="102">
        <f t="shared" si="59"/>
        <v>0</v>
      </c>
      <c r="GS60" s="102">
        <f t="shared" si="59"/>
        <v>0</v>
      </c>
      <c r="GT60" s="102">
        <f t="shared" si="59"/>
        <v>0</v>
      </c>
      <c r="GU60" s="102">
        <f t="shared" si="59"/>
        <v>0</v>
      </c>
      <c r="GV60" s="102">
        <f t="shared" si="59"/>
        <v>0</v>
      </c>
      <c r="GW60" s="102">
        <f t="shared" si="59"/>
        <v>0</v>
      </c>
      <c r="GX60" s="102">
        <f t="shared" si="59"/>
        <v>0</v>
      </c>
      <c r="GY60" s="102">
        <f t="shared" si="59"/>
        <v>0</v>
      </c>
      <c r="GZ60" s="102">
        <f t="shared" si="59"/>
        <v>0</v>
      </c>
      <c r="HA60" s="102">
        <f t="shared" si="60"/>
        <v>0</v>
      </c>
      <c r="HB60" s="102">
        <f t="shared" si="60"/>
        <v>0</v>
      </c>
      <c r="HC60" s="102">
        <f t="shared" si="60"/>
        <v>0</v>
      </c>
      <c r="HD60" s="102">
        <f t="shared" si="60"/>
        <v>0</v>
      </c>
      <c r="HE60" s="102">
        <f t="shared" si="60"/>
        <v>0</v>
      </c>
      <c r="HF60" s="102">
        <f t="shared" si="60"/>
        <v>0</v>
      </c>
      <c r="HG60" s="102">
        <f t="shared" si="60"/>
        <v>0</v>
      </c>
      <c r="HH60" s="102">
        <f t="shared" si="60"/>
        <v>0</v>
      </c>
      <c r="HI60" s="102">
        <f t="shared" si="60"/>
        <v>0</v>
      </c>
      <c r="HJ60" s="102">
        <f t="shared" si="60"/>
        <v>0</v>
      </c>
      <c r="HK60" s="102">
        <f t="shared" si="61"/>
        <v>0</v>
      </c>
      <c r="HL60" s="102">
        <f t="shared" si="61"/>
        <v>0</v>
      </c>
      <c r="HM60" s="102">
        <f t="shared" si="61"/>
        <v>0</v>
      </c>
      <c r="HN60" s="102">
        <f t="shared" si="61"/>
        <v>0</v>
      </c>
      <c r="HO60" s="102">
        <f t="shared" si="61"/>
        <v>0</v>
      </c>
      <c r="HP60" s="102">
        <f t="shared" si="61"/>
        <v>0</v>
      </c>
      <c r="HQ60" s="102">
        <f t="shared" si="61"/>
        <v>0</v>
      </c>
      <c r="HR60" s="102">
        <f t="shared" si="61"/>
        <v>0</v>
      </c>
      <c r="HS60" s="102">
        <f t="shared" si="61"/>
        <v>0</v>
      </c>
      <c r="HT60" s="102">
        <f t="shared" si="61"/>
        <v>0</v>
      </c>
      <c r="HU60" s="102">
        <f t="shared" si="62"/>
        <v>0</v>
      </c>
      <c r="HV60" s="102">
        <f t="shared" si="62"/>
        <v>0</v>
      </c>
      <c r="HW60" s="102">
        <f t="shared" si="62"/>
        <v>0</v>
      </c>
      <c r="HX60" s="102">
        <f t="shared" si="62"/>
        <v>0</v>
      </c>
      <c r="HY60" s="102">
        <f t="shared" si="62"/>
        <v>0</v>
      </c>
      <c r="HZ60" s="102">
        <f t="shared" si="62"/>
        <v>0</v>
      </c>
      <c r="IA60" s="102">
        <f t="shared" si="62"/>
        <v>0</v>
      </c>
      <c r="IB60" s="102">
        <f t="shared" si="62"/>
        <v>0</v>
      </c>
      <c r="IC60" s="102">
        <f t="shared" si="62"/>
        <v>0</v>
      </c>
      <c r="ID60" s="102">
        <f t="shared" si="62"/>
        <v>0</v>
      </c>
      <c r="IE60" s="102">
        <f t="shared" si="63"/>
        <v>0</v>
      </c>
      <c r="IF60" s="102">
        <f t="shared" si="63"/>
        <v>0</v>
      </c>
      <c r="IG60" s="102">
        <f t="shared" si="63"/>
        <v>0</v>
      </c>
      <c r="IH60" s="102">
        <f t="shared" si="63"/>
        <v>0</v>
      </c>
      <c r="II60" s="102">
        <f t="shared" si="63"/>
        <v>0</v>
      </c>
      <c r="IJ60" s="102">
        <f t="shared" si="63"/>
        <v>0</v>
      </c>
      <c r="IK60" s="102">
        <f t="shared" si="63"/>
        <v>0</v>
      </c>
      <c r="IL60" s="102">
        <f t="shared" si="63"/>
        <v>0</v>
      </c>
      <c r="IM60" s="102">
        <f t="shared" si="63"/>
        <v>0</v>
      </c>
      <c r="IN60" s="102">
        <f t="shared" si="63"/>
        <v>0</v>
      </c>
      <c r="IO60" s="102">
        <f t="shared" si="63"/>
        <v>0</v>
      </c>
      <c r="IP60" s="102">
        <f t="shared" si="63"/>
        <v>0</v>
      </c>
      <c r="IQ60" s="102">
        <f t="shared" si="63"/>
        <v>0</v>
      </c>
      <c r="IR60" s="102">
        <f t="shared" si="63"/>
        <v>0</v>
      </c>
      <c r="IS60" s="102">
        <f t="shared" si="63"/>
        <v>0</v>
      </c>
      <c r="IU60" s="99">
        <f>SUMIF('2021 Club Championship Crew'!$B$11:$B$14,$B60,'2021 Club Championship Crew'!$BN$11:$BN$14)</f>
        <v>0</v>
      </c>
      <c r="IV60" s="99">
        <f>SUMIF('2021 Club Championship Crew'!$B$11:$B$14,$B60,'2021 Club Championship Crew'!$BQ$11:$BQ$14)</f>
        <v>0</v>
      </c>
      <c r="IW60" s="99">
        <f>SUMIF('2021 Club Championship Crew'!$B$11:$B$14,$B60,'2021 Club Championship Crew'!$BT$11:$BT$14)</f>
        <v>0</v>
      </c>
      <c r="IX60" s="99">
        <f>SUMIF('2021 Club Championship Crew'!$B$11:$B$14,$B60,'2021 Club Championship Crew'!$BW$11:$BW$14)</f>
        <v>0</v>
      </c>
      <c r="IY60" s="99">
        <f>SUMIF('2021 Club Championship Crew'!$B$11:$B$14,$B60,'2021 Club Championship Crew'!$CC$11:$CC$14)</f>
        <v>0</v>
      </c>
    </row>
    <row r="61" spans="1:259" ht="15" customHeight="1" x14ac:dyDescent="0.2">
      <c r="A61" s="134"/>
      <c r="B61" s="103"/>
      <c r="C61" s="96">
        <f t="shared" si="39"/>
        <v>0</v>
      </c>
      <c r="D61" s="97">
        <f t="shared" si="40"/>
        <v>0</v>
      </c>
      <c r="E61" s="96">
        <f t="shared" si="64"/>
        <v>0</v>
      </c>
      <c r="F61" s="98">
        <f t="shared" si="65"/>
        <v>0</v>
      </c>
      <c r="G61" s="99">
        <f>SUMIF('Saturday Race 11-06-21'!$B$11:$B$24,$B61,'Saturday Race 11-06-21'!$BF$11:$BF$24)</f>
        <v>0</v>
      </c>
      <c r="H61" s="99">
        <f>SUMIF('Saturday Race 11-06-21'!$B$11:$B$24,$B61,'Saturday Race 11-06-21'!$BI$11:$BI$24)</f>
        <v>0</v>
      </c>
      <c r="I61" s="99">
        <f>SUMIF('Saturday Race 11-06-21'!$B$11:$B$24,$B61,'Saturday Race 11-06-21'!$BL$11:$BL$24)</f>
        <v>0</v>
      </c>
      <c r="J61" s="99">
        <f>SUMIF('Saturday Race 11-06-21'!$B$11:$B$24,$B61,'Saturday Race 11-06-21'!$BO$11:$BO$24)</f>
        <v>0</v>
      </c>
      <c r="K61" s="99">
        <f>SUMIF('Saturday Race 11-06-21'!$B$11:$B$24,$B61,'Saturday Race 11-06-21'!$BR$11:$BR$24)</f>
        <v>0</v>
      </c>
      <c r="L61" s="99">
        <f>SUMIF('Saturday Race 11-20-21'!$B$11:$B$24,$B61,'Saturday Race 11-20-21'!$BF$11:$BF$24)</f>
        <v>0</v>
      </c>
      <c r="M61" s="99">
        <f>SUMIF('Saturday Race 11-20-21'!$B$11:$B$24,$B61,'Saturday Race 11-20-21'!$BI$11:$BI$24)</f>
        <v>0</v>
      </c>
      <c r="N61" s="99">
        <f>SUMIF('Saturday Race 11-20-21'!$B$11:$B$24,$B61,'Saturday Race 11-20-21'!$BL$11:$BL$24)</f>
        <v>0</v>
      </c>
      <c r="O61" s="99">
        <f>SUMIF('Saturday Race 11-20-21'!$B$11:$B$24,$B61,'Saturday Race 11-20-21'!$BO$11:$BO$24)</f>
        <v>0</v>
      </c>
      <c r="P61" s="99">
        <f>SUMIF('Saturday Race 11-20-21'!$B$11:$B$24,$B61,'Saturday Race 11-20-21'!$BR$11:$BR$24)</f>
        <v>0</v>
      </c>
      <c r="Q61" s="99">
        <f>SUMIF('One Day 12-04-21 Scots'!$B$11:$B$24,$B61,'One Day 12-04-21 Scots'!$BF$11:$BF$24)</f>
        <v>0</v>
      </c>
      <c r="R61" s="99">
        <f>SUMIF('One Day 12-04-21 Scots'!$B$11:$B$24,$B61,'One Day 12-04-21 Scots'!$BI$11:$BI$24)</f>
        <v>0</v>
      </c>
      <c r="S61" s="99">
        <f>SUMIF('One Day 12-04-21 Scots'!$B$11:$B$24,$B61,'One Day 12-04-21 Scots'!$BL$11:$BL$24)</f>
        <v>0</v>
      </c>
      <c r="T61" s="99">
        <f>SUMIF('One Day 12-04-21 Scots'!$B$11:$B$24,$B61,'One Day 12-04-21 Scots'!$BO$11:$BO$24)</f>
        <v>0</v>
      </c>
      <c r="U61" s="99">
        <f>SUMIF('One Day 12-04-21 Scots'!$B$11:$B$24,$B61,'One Day 12-04-21 Scots'!$BR$11:$BR$24)</f>
        <v>0</v>
      </c>
      <c r="V61" s="99">
        <f>SUMIF('One Day 12-04-21 Thistles'!$B$11:$B$25,$B61,'One Day 12-04-21 Thistles'!$BF$11:$BF$25)</f>
        <v>0</v>
      </c>
      <c r="W61" s="99">
        <f>SUMIF('One Day 12-04-21 Thistles'!$B$11:$B$25,$B61,'One Day 12-04-21 Thistles'!$BI$11:$BI$25)</f>
        <v>0</v>
      </c>
      <c r="X61" s="99">
        <f>SUMIF('One Day 12-04-21 Thistles'!$B$11:$B$25,$B61,'One Day 12-04-21 Thistles'!$BL$11:$BL$25)</f>
        <v>0</v>
      </c>
      <c r="Y61" s="99">
        <f>SUMIF('One Day 12-04-21 Thistles'!$B$11:$B$25,$B61,'One Day 12-04-21 Thistles'!$BO$11:$BO$25)</f>
        <v>0</v>
      </c>
      <c r="Z61" s="99">
        <f>SUMIF('One Day 12-04-21 Thistles'!$B$11:$B$25,$B61,'One Day 12-04-21 Thistles'!$BR$11:$BR$25)</f>
        <v>0</v>
      </c>
      <c r="AA61" s="99">
        <f>SUMIF('Saturday Race 1-08-22'!$B$11:$B$20,$B61,'Saturday Race 1-08-22'!$BF$11:$BF$20)</f>
        <v>0</v>
      </c>
      <c r="AB61" s="99">
        <f>SUMIF('Saturday Race 1-08-22'!$B$11:$B$20,$B61,'Saturday Race 1-08-22'!$BI$11:$BI$20)</f>
        <v>0</v>
      </c>
      <c r="AC61" s="99">
        <f>SUMIF('Saturday Race 1-08-22'!$B$11:$B$20,$B61,'Saturday Race 1-08-22'!$BL$11:$BL$20)</f>
        <v>0</v>
      </c>
      <c r="AD61" s="99">
        <f>SUMIF('Saturday Race 1-08-22'!$B$11:$B$20,$B61,'Saturday Race 1-08-22'!$BO$11:$BO$20)</f>
        <v>0</v>
      </c>
      <c r="AE61" s="99">
        <f>SUMIF('Saturday Race 1-08-22'!$B$11:$B$20,$B61,'Saturday Race 1-08-22'!$BR$11:$BR$20)</f>
        <v>0</v>
      </c>
      <c r="AF61" s="99">
        <f>SUMIF('Saturday Race 1-22-22'!$B$11:$B$20,$B61,'Saturday Race 1-22-22'!$BF$11:$BF$20)</f>
        <v>0</v>
      </c>
      <c r="AG61" s="99">
        <f>SUMIF('Saturday Race 1-22-22'!$B$11:$B$20,$B61,'Saturday Race 1-22-22'!$BI$11:$BI$20)</f>
        <v>0</v>
      </c>
      <c r="AH61" s="99">
        <f>SUMIF('Saturday Race 1-22-22'!$B$11:$B$20,$B61,'Saturday Race 1-22-22'!$BL$11:$BL$20)</f>
        <v>0</v>
      </c>
      <c r="AI61" s="99">
        <f>SUMIF('Saturday Race 1-22-22'!$B$11:$B$20,$B61,'Saturday Race 1-22-22'!$BO$11:$BO$20)</f>
        <v>0</v>
      </c>
      <c r="AJ61" s="99">
        <f>SUMIF('Saturday Race 1-22-22'!$B$11:$B$20,$B61,'Saturday Race 1-22-22'!$BR$11:$BR$20)</f>
        <v>0</v>
      </c>
      <c r="AK61" s="99">
        <f>SUMIF('Sunday Race 2-6-22'!$B$11:$B$20,$B61,'Sunday Race 2-6-22'!$BF$11:$BF$20)</f>
        <v>0</v>
      </c>
      <c r="AL61" s="99">
        <f>SUMIF('Sunday Race 2-6-22'!$B$11:$B$20,$B61,'Sunday Race 2-6-22'!$BI$11:$BI$20)</f>
        <v>0</v>
      </c>
      <c r="AM61" s="99">
        <f>SUMIF('Sunday Race 2-6-22'!$B$11:$B$20,$B61,'Sunday Race 2-6-22'!$BL$11:$BL$20)</f>
        <v>0</v>
      </c>
      <c r="AN61" s="99">
        <f>SUMIF('Sunday Race 2-6-22'!$B$11:$B$20,$B61,'Sunday Race 2-6-22'!$BO$11:$BO$20)</f>
        <v>0</v>
      </c>
      <c r="AO61" s="99">
        <f>SUMIF('Sunday Race 2-6-22'!$B$11:$B$20,$B61,'Sunday Race 2-6-22'!$BR$11:$BR$20)</f>
        <v>0</v>
      </c>
      <c r="AP61" s="99">
        <f>SUMIF('Chili One Day 2-12-22 Scots'!$B$11:$B$20,$B61,'Chili One Day 2-12-22 Scots'!$BF$11:$BF$20)</f>
        <v>0</v>
      </c>
      <c r="AQ61" s="99">
        <f>SUMIF('Chili One Day 2-12-22 Scots'!$B$11:$B$20,$B61,'Chili One Day 2-12-22 Scots'!$BI$11:$BI$20)</f>
        <v>0</v>
      </c>
      <c r="AR61" s="99">
        <f>SUMIF('Chili One Day 2-12-22 Scots'!$B$11:$B$20,$B61,'Chili One Day 2-12-22 Scots'!$BL$11:$BL$20)</f>
        <v>0</v>
      </c>
      <c r="AS61" s="99">
        <f>SUMIF('Chili One Day 2-12-22 Scots'!$B$11:$B$20,$B61,'Chili One Day 2-12-22 Scots'!$BO$11:$BO$20)</f>
        <v>0</v>
      </c>
      <c r="AT61" s="99">
        <f>SUMIF('Chili One Day 2-12-22 Scots'!$B$11:$B$20,$B61,'Chili One Day 2-12-22 Scots'!$BR$11:$BR$20)</f>
        <v>0</v>
      </c>
      <c r="AU61" s="99">
        <f>SUMIF('Chili One Day 2-12-22 Thistles'!$B$11:$B$20,$B61,'Chili One Day 2-12-22 Thistles'!$BF$11:$BF$20)</f>
        <v>0</v>
      </c>
      <c r="AV61" s="99">
        <f>SUMIF('Chili One Day 2-12-22 Thistles'!$B$11:$B$20,$B61,'Chili One Day 2-12-22 Thistles'!$BI$11:$BI$20)</f>
        <v>0</v>
      </c>
      <c r="AW61" s="99">
        <f>SUMIF('Chili One Day 2-12-22 Thistles'!$B$11:$B$20,$B61,'Chili One Day 2-12-22 Thistles'!$BL$11:$BL$20)</f>
        <v>0</v>
      </c>
      <c r="AX61" s="99">
        <f>SUMIF('Chili One Day 2-12-22 Thistles'!$B$11:$B$20,$B61,'Chili One Day 2-12-22 Thistles'!$BO$11:$BO$20)</f>
        <v>0</v>
      </c>
      <c r="AY61" s="99">
        <f>SUMIF('Chili One Day 2-12-22 Thistles'!$B$11:$B$20,$B61,'Chili One Day 2-12-22 Thistles'!$BR$11:$BR$20)</f>
        <v>0</v>
      </c>
      <c r="AZ61" s="99">
        <f>SUMIF('Sunday Race 2-20-22'!$B$11:$B$20,$B61,'Sunday Race 2-20-22'!$BF$11:$BF$20)</f>
        <v>0</v>
      </c>
      <c r="BA61" s="99">
        <f>SUMIF('Sunday Race 2-20-22'!$B$11:$B$20,$B61,'Sunday Race 2-20-22'!$BI$11:$BI$20)</f>
        <v>0</v>
      </c>
      <c r="BB61" s="99">
        <f>SUMIF('Sunday Race 2-20-22'!$B$11:$B$20,$B61,'Sunday Race 2-20-22'!$BL$11:$BL$20)</f>
        <v>0</v>
      </c>
      <c r="BC61" s="99">
        <f>SUMIF('Sunday Race 2-20-22'!$B$11:$B$20,$B61,'Sunday Race 2-20-22'!$BO$11:$BO$20)</f>
        <v>0</v>
      </c>
      <c r="BD61" s="99">
        <f>SUMIF('Sunday Race 2-20-22'!$B$11:$B$20,$B61,'Sunday Race 2-20-22'!$BR$11:$BR$20)</f>
        <v>0</v>
      </c>
      <c r="BE61" s="99">
        <f>SUMIF('Sunday Race 2-27-22'!$B$11:$B$20,$B61,'Sunday Race 2-27-22'!$BF$11:$BF$20)</f>
        <v>0</v>
      </c>
      <c r="BF61" s="99">
        <f>SUMIF('Sunday Race 2-27-22'!$B$11:$B$20,$B61,'Sunday Race 2-27-22'!$BI$11:$BI$20)</f>
        <v>0</v>
      </c>
      <c r="BG61" s="99">
        <f>SUMIF('Sunday Race 2-27-22'!$B$11:$B$20,$B61,'Sunday Race 2-27-22'!$BL$11:$BL$20)</f>
        <v>0</v>
      </c>
      <c r="BH61" s="99">
        <f>SUMIF('Sunday Race 2-27-22'!$B$11:$B$20,$B61,'Sunday Race 2-27-22'!$BO$11:$BO$20)</f>
        <v>0</v>
      </c>
      <c r="BI61" s="99">
        <f>SUMIF('Sunday Race 2-27-22'!$B$11:$B$20,$B61,'Sunday Race 2-27-22'!$BR$11:$BR$20)</f>
        <v>0</v>
      </c>
      <c r="BJ61" s="99">
        <f>SUMIF('Sunday Race 3-13-22'!$B$11:$B$21,$B61,'Sunday Race 3-13-22'!$BF$11:$BF$21)</f>
        <v>0</v>
      </c>
      <c r="BK61" s="99">
        <f>SUMIF('Sunday Race 3-13-22'!$B$11:$B$21,$B61,'Sunday Race 3-13-22'!$BI$11:$BI$21)</f>
        <v>0</v>
      </c>
      <c r="BL61" s="99">
        <f>SUMIF('Sunday Race 3-13-22'!$B$11:$B$21,$B61,'Sunday Race 3-13-22'!$BL$11:$BL$21)</f>
        <v>0</v>
      </c>
      <c r="BM61" s="99">
        <f>SUMIF('Sunday Race 3-13-22'!$B$11:$B$21,$B61,'Sunday Race 3-13-22'!$BO$11:$BO$21)</f>
        <v>0</v>
      </c>
      <c r="BN61" s="99">
        <f>SUMIF('Sunday Race 3-13-22'!$B$11:$B$21,$B61,'Sunday Race 3-13-22'!$BR$11:$BR$21)</f>
        <v>0</v>
      </c>
      <c r="BO61" s="99">
        <f>SUMIF('Saturday Race 3-19-22'!$B$11:$B$26,$B61,'Saturday Race 3-19-22'!$BF$11:$BF$26)</f>
        <v>0</v>
      </c>
      <c r="BP61" s="99">
        <f>SUMIF('Saturday Race 3-19-22'!$B$11:$B$26,$B61,'Saturday Race 3-19-22'!$BI$11:$BI$26)</f>
        <v>0</v>
      </c>
      <c r="BQ61" s="99">
        <f>SUMIF('Saturday Race 3-19-22'!$B$11:$B$26,$B61,'Saturday Race 3-19-22'!$BL$11:$BL$26)</f>
        <v>0</v>
      </c>
      <c r="BR61" s="99">
        <f>SUMIF('Saturday Race 3-19-22'!$B$11:$B$26,$B61,'Saturday Race 3-19-22'!$BO$11:$BO$26)</f>
        <v>0</v>
      </c>
      <c r="BS61" s="99">
        <f>SUMIF('Saturday Race 3-19-22'!$B$11:$B$26,$B61,'Saturday Race 3-19-22'!$BR$11:$BR$26)</f>
        <v>0</v>
      </c>
      <c r="BT61" s="99">
        <f>SUMIF('Sunday Races 4-10-22'!$B$11:$B$26,$B61,'Sunday Races 4-10-22'!$BF$11:$BF$26)</f>
        <v>0</v>
      </c>
      <c r="BU61" s="99">
        <f>SUMIF('Sunday Races 4-10-22'!$B$11:$B$26,$B61,'Sunday Races 4-10-22'!$BI$11:$BI$26)</f>
        <v>0</v>
      </c>
      <c r="BV61" s="99">
        <f>SUMIF('Sunday Races 4-10-22'!$B$11:$B$26,$B61,'Sunday Races 4-10-22'!$BL$11:$BL$26)</f>
        <v>0</v>
      </c>
      <c r="BW61" s="99">
        <f>SUMIF('Sunday Races 4-10-22'!$B$11:$B$26,$B61,'Sunday Races 4-10-22'!$BO$11:$BO$26)</f>
        <v>0</v>
      </c>
      <c r="BX61" s="99">
        <f>SUMIF('Sunday Races 4-10-22'!$B$11:$B$26,$B61,'Sunday Races 4-10-22'!$BR$11:$BR$26)</f>
        <v>0</v>
      </c>
      <c r="BY61" s="99">
        <f>SUMIF('Easter One Day 4-16-22 FS'!$B$11:$B$26,$B61,'Easter One Day 4-16-22 FS'!$BF$11:$BF$26)</f>
        <v>0</v>
      </c>
      <c r="BZ61" s="99">
        <f>SUMIF('Easter One Day 4-16-22 FS'!$B$11:$B$26,$B61,'Easter One Day 4-16-22 FS'!$BI$11:$BI$26)</f>
        <v>0</v>
      </c>
      <c r="CA61" s="99">
        <f>SUMIF('Easter One Day 4-16-22 FS'!$B$11:$B$26,$B61,'Easter One Day 4-16-22 FS'!$BL$11:$BL$26)</f>
        <v>0</v>
      </c>
      <c r="CB61" s="99">
        <f>SUMIF('Easter One Day 4-16-22 FS'!$B$11:$B$26,$B61,'Easter One Day 4-16-22 FS'!$BO$11:$BO$26)</f>
        <v>0</v>
      </c>
      <c r="CC61" s="99">
        <f>SUMIF('Easter One Day 4-16-22 FS'!$B$11:$B$26,$B61,'Easter One Day 4-16-22 FS'!$BR$11:$BR$26)</f>
        <v>0</v>
      </c>
      <c r="CD61" s="99">
        <f>SUMIF('Easter One Day 4-16-22 TH'!$B$11:$B$26,$B61,'Easter One Day 4-16-22 TH'!$BF$11:$BF$26)</f>
        <v>0</v>
      </c>
      <c r="CE61" s="99">
        <f>SUMIF('Easter One Day 4-16-22 TH'!$B$11:$B$26,$B61,'Easter One Day 4-16-22 TH'!$BI$11:$BI$26)</f>
        <v>0</v>
      </c>
      <c r="CF61" s="99">
        <f>SUMIF('Easter One Day 4-16-22 TH'!$B$11:$B$26,$B61,'Easter One Day 4-16-22 TH'!$BL$11:$BL$26)</f>
        <v>0</v>
      </c>
      <c r="CG61" s="99">
        <f>SUMIF('Easter One Day 4-16-22 TH'!$B$11:$B$26,$B61,'Easter One Day 4-16-22 TH'!$BO$11:$BO$26)</f>
        <v>0</v>
      </c>
      <c r="CH61" s="99">
        <f>SUMIF('Easter One Day 4-16-22 TH'!$B$11:$B$26,$B61,'Easter One Day 4-16-22 TH'!$BR$11:$BR$26)</f>
        <v>0</v>
      </c>
      <c r="CI61" s="99">
        <f>SUMIF('Sunday Races 5-1-22'!$B$11:$B$28,$B61,'Sunday Races 5-1-22'!$BF$11:$BF$28)</f>
        <v>0</v>
      </c>
      <c r="CJ61" s="99">
        <f>SUMIF('Sunday Races 5-1-22'!$B$11:$B$28,$B61,'Sunday Races 5-1-22'!$BI$11:$BI$28)</f>
        <v>0</v>
      </c>
      <c r="CK61" s="99">
        <f>SUMIF('Sunday Races 5-1-22'!$B$11:$B$28,$B61,'Sunday Races 5-1-22'!$BL$11:$BL$28)</f>
        <v>0</v>
      </c>
      <c r="CL61" s="99">
        <f>SUMIF('Sunday Races 5-1-22'!$B$11:$B$28,$B61,'Sunday Races 5-1-22'!$BO$11:$BO$28)</f>
        <v>0</v>
      </c>
      <c r="CM61" s="99">
        <f>SUMIF('Sunday Races 5-1-22'!$B$11:$B$28,$B61,'Sunday Races 5-1-22'!$BR$11:$BR$28)</f>
        <v>0</v>
      </c>
      <c r="CN61" s="99">
        <f>SUMIF('Long Distance Race 5-7-22'!$B$11:$B$27,$B61,'Long Distance Race 5-7-22'!$BF$11:$BF$27)</f>
        <v>0</v>
      </c>
      <c r="CO61" s="99">
        <f>SUMIF('Long Distance Race 5-7-22'!$B$11:$B$27,$B61,'Long Distance Race 5-7-22'!$BI$11:$BI$27)</f>
        <v>0</v>
      </c>
      <c r="CP61" s="99">
        <f>SUMIF('Long Distance Race 5-7-22'!$B$11:$B$27,$B61,'Long Distance Race 5-7-22'!$BL$11:$BL$27)</f>
        <v>0</v>
      </c>
      <c r="CQ61" s="99">
        <f>SUMIF('Long Distance Race 5-7-22'!$B$11:$B$27,$B61,'Long Distance Race 5-7-22'!$BO$11:$BO$27)</f>
        <v>0</v>
      </c>
      <c r="CR61" s="99">
        <f>SUMIF('Long Distance Race 5-7-22'!$B$11:$B$27,$B61,'Long Distance Race 5-7-22'!$BR$11:$BR$27)</f>
        <v>0</v>
      </c>
      <c r="CS61" s="99">
        <f>SUMIF('Memorial Day Regatta 5-28-22 Op'!$B$11:$B$27,$B61,'Memorial Day Regatta 5-28-22 Op'!$BF$11:$BF$27)</f>
        <v>0</v>
      </c>
      <c r="CT61" s="99">
        <f>SUMIF('Memorial Day Regatta 5-28-22 Op'!$B$11:$B$27,$B61,'Memorial Day Regatta 5-28-22 Op'!$BI$11:$BI$27)</f>
        <v>0</v>
      </c>
      <c r="CU61" s="99">
        <f>SUMIF('Memorial Day Regatta 5-28-22 Op'!$B$11:$B$27,$B61,'Memorial Day Regatta 5-28-22 Op'!$BL$11:$BL$27)</f>
        <v>0</v>
      </c>
      <c r="CV61" s="99">
        <f>SUMIF('Memorial Day Regatta 5-28-22 Op'!$B$11:$B$27,$B61,'Memorial Day Regatta 5-28-22 Op'!$BO$11:$BO$27)</f>
        <v>0</v>
      </c>
      <c r="CW61" s="99">
        <f>SUMIF('Memorial Day Regatta 5-28-22 Op'!$B$11:$B$27,$B61,'Memorial Day Regatta 5-28-22 Op'!$BR$11:$BR$27)</f>
        <v>0</v>
      </c>
      <c r="CX61" s="99">
        <f>SUMIF('Sunday Races 6-5-22'!$B$11:$B$28,$B61,'Sunday Races 6-5-22'!$BF$11:$BF$28)</f>
        <v>0</v>
      </c>
      <c r="CY61" s="99">
        <f>SUMIF('Sunday Races 6-5-22'!$B$11:$B$28,$B61,'Sunday Races 6-5-22'!$BI$11:$BI$28)</f>
        <v>0</v>
      </c>
      <c r="CZ61" s="99">
        <f>SUMIF('Sunday Races 6-5-22'!$B$11:$B$28,$B61,'Sunday Races 6-5-22'!$BL$11:$BL$28)</f>
        <v>0</v>
      </c>
      <c r="DA61" s="99">
        <f>SUMIF('Sunday Races 6-5-22'!$B$11:$B$28,$B61,'Sunday Races 6-5-22'!$BO$11:$BO$28)</f>
        <v>0</v>
      </c>
      <c r="DB61" s="99">
        <f>SUMIF('Sunday Races 6-5-22'!$B$11:$B$28,$B61,'Sunday Races 6-5-22'!$BR$11:$BR$28)</f>
        <v>0</v>
      </c>
      <c r="DC61" s="99">
        <f>SUMIF('Sunday Races 6-12-22'!$B$11:$B$24,$B61,'Sunday Races 6-12-22'!$BF$11:$BF$24)</f>
        <v>0</v>
      </c>
      <c r="DD61" s="99">
        <f>SUMIF('Sunday Races 6-12-22'!$B$11:$B$24,$B61,'Sunday Races 6-12-22'!$BI$11:$BI$24)</f>
        <v>0</v>
      </c>
      <c r="DE61" s="99">
        <f>SUMIF('Sunday Races 6-12-22'!$B$11:$B$24,$B61,'Sunday Races 6-12-22'!$BL$11:$BL$24)</f>
        <v>0</v>
      </c>
      <c r="DF61" s="99">
        <f>SUMIF('Sunday Races 6-12-22'!$B$11:$B$24,$B61,'Sunday Races 6-12-22'!$BO$11:$BO$24)</f>
        <v>0</v>
      </c>
      <c r="DG61" s="99">
        <f>SUMIF('Sunday Races 6-12-22'!$B$11:$B$24,$B61,'Sunday Races 6-12-22'!$BR$11:$BR$24)</f>
        <v>0</v>
      </c>
      <c r="DH61" s="99">
        <f>SUMIF('Saturday Races 6-18-22'!$B$11:$B$24,$B61,'Saturday Races 6-18-22'!$BF$11:$BF$24)</f>
        <v>0</v>
      </c>
      <c r="DI61" s="99">
        <f>SUMIF('Saturday Races 6-18-22'!$B$11:$B$24,$B61,'Saturday Races 6-18-22'!$BI$11:$BI$24)</f>
        <v>0</v>
      </c>
      <c r="DJ61" s="99">
        <f>SUMIF('Saturday Races 6-18-22'!$B$11:$B$24,$B61,'Saturday Races 6-18-22'!$BL$11:$BL$24)</f>
        <v>0</v>
      </c>
      <c r="DK61" s="99">
        <f>SUMIF('Saturday Races 6-18-22'!$B$11:$B$24,$B61,'Saturday Races 6-18-22'!$BO$11:$BO$24)</f>
        <v>0</v>
      </c>
      <c r="DL61" s="99">
        <f>SUMIF('Saturday Races 6-18-22'!$B$11:$B$24,$B61,'Saturday Races 6-18-22'!$BR$11:$BR$24)</f>
        <v>0</v>
      </c>
      <c r="DM61" s="99">
        <f>SUMIF('Caldwell Cup 6-25-22 TH'!$B$11:$B$25,$B61,'Caldwell Cup 6-25-22 TH'!$BF$11:$BF$25)</f>
        <v>0</v>
      </c>
      <c r="DN61" s="99">
        <f>SUMIF('Caldwell Cup 6-25-22 TH'!$B$11:$B$25,$B61,'Caldwell Cup 6-25-22 TH'!$BI$11:$BI$25)</f>
        <v>0</v>
      </c>
      <c r="DO61" s="99">
        <f>SUMIF('Caldwell Cup 6-25-22 TH'!$B$11:$B$25,$B61,'Caldwell Cup 6-25-22 TH'!$BL$11:$BL$25)</f>
        <v>0</v>
      </c>
      <c r="DP61" s="99">
        <f>SUMIF('Caldwell Cup 6-25-22 TH'!$B$11:$B$25,$B61,'Caldwell Cup 6-25-22 TH'!$BO$11:$BO$25)</f>
        <v>0</v>
      </c>
      <c r="DQ61" s="99">
        <f>SUMIF('Caldwell Cup 6-25-22 TH'!$B$11:$B$25,$B61,'Caldwell Cup 6-25-22 TH'!$BR$11:$BR$25)</f>
        <v>0</v>
      </c>
      <c r="DR61" s="99">
        <f>SUMIF('Caldwell Cup 6-25-22 FS'!$B$11:$B$18,$B61,'Caldwell Cup 6-25-22 FS'!$BF$11:$BF$18)</f>
        <v>0</v>
      </c>
      <c r="DS61" s="99">
        <f>SUMIF('Caldwell Cup 6-25-22 FS'!$B$11:$B$18,$B61,'Caldwell Cup 6-25-22 FS'!$BI$11:$BI$18)</f>
        <v>0</v>
      </c>
      <c r="DT61" s="99">
        <f>SUMIF('Caldwell Cup 6-25-22 FS'!$B$11:$B$18,$B61,'Caldwell Cup 6-25-22 FS'!$BL$11:$BL$18)</f>
        <v>0</v>
      </c>
      <c r="DU61" s="99">
        <f>SUMIF('Caldwell Cup 6-25-22 FS'!$B$11:$B$18,$B61,'Caldwell Cup 6-25-22 FS'!$BO$11:$BO$18)</f>
        <v>0</v>
      </c>
      <c r="DV61" s="99">
        <f>SUMIF('Caldwell Cup 6-25-22 FS'!$B$11:$B$18,$B61,'Caldwell Cup 6-25-22 FS'!$BR$11:$BR$18)</f>
        <v>0</v>
      </c>
      <c r="DW61" s="99">
        <f>SUMIF('Sunday Races 7-3-22'!$B$11:$B$25,$B61,'Sunday Races 7-3-22'!$BF$11:$BF$25)</f>
        <v>0</v>
      </c>
      <c r="DX61" s="99">
        <f>SUMIF('Sunday Races 7-3-22'!$B$11:$B$25,$B61,'Sunday Races 7-3-22'!$BI$11:$BI$25)</f>
        <v>0</v>
      </c>
      <c r="DY61" s="99">
        <f>SUMIF('Sunday Races 7-3-22'!$B$11:$B$25,$B61,'Sunday Races 7-3-22'!$BL$11:$BL$25)</f>
        <v>0</v>
      </c>
      <c r="DZ61" s="99">
        <f>SUMIF('Sunday Races 7-3-22'!$B$11:$B$25,$B61,'Sunday Races 7-3-22'!$BO$11:$BO$25)</f>
        <v>0</v>
      </c>
      <c r="EA61" s="99">
        <f>SUMIF('Sunday Races 7-3-22'!$B$11:$B$25,$B61,'Sunday Races 7-3-22'!$BR$11:$BR$25)</f>
        <v>0</v>
      </c>
      <c r="EB61" s="99">
        <f>SUMIF('Sunday Races 7-31-22'!$B$11:$B$25,$B61,'Sunday Races 7-31-22'!$BF$11:$BF$25)</f>
        <v>0</v>
      </c>
      <c r="EC61" s="99">
        <f>SUMIF('Sunday Races 7-31-22'!$B$11:$B$25,$B61,'Sunday Races 7-31-22'!$BI$11:$BI$25)</f>
        <v>0</v>
      </c>
      <c r="ED61" s="99">
        <f>SUMIF('Sunday Races 7-31-22'!$B$11:$B$25,$B61,'Sunday Races 7-31-22'!$BL$11:$BL$25)</f>
        <v>0</v>
      </c>
      <c r="EE61" s="99">
        <f>SUMIF('Sunday Races 7-31-22'!$B$11:$B$25,$B61,'Sunday Races 7-31-22'!$BO$11:$BO$25)</f>
        <v>0</v>
      </c>
      <c r="EF61" s="99">
        <f>SUMIF('Sunday Races 7-31-22'!$B$11:$B$25,$B61,'Sunday Races 7-31-22'!$BR$11:$BR$25)</f>
        <v>0</v>
      </c>
      <c r="EG61" s="99">
        <f>SUMIF('Sunday Races 8-14-22'!$B$11:$B$25,$B61,'Sunday Races 8-14-22'!$BF$11:$BF$25)</f>
        <v>0</v>
      </c>
      <c r="EH61" s="99">
        <f>SUMIF('Sunday Races 8-14-22'!$B$11:$B$25,$B61,'Sunday Races 8-14-22'!$BI$11:$BI$25)</f>
        <v>0</v>
      </c>
      <c r="EI61" s="99">
        <f>SUMIF('Sunday Races 8-14-22'!$B$11:$B$25,$B61,'Sunday Races 8-14-22'!$BL$11:$BL$25)</f>
        <v>0</v>
      </c>
      <c r="EJ61" s="99">
        <f>SUMIF('Sunday Races 8-14-22'!$B$11:$B$25,$B61,'Sunday Races 8-14-22'!$BO$11:$BO$25)</f>
        <v>0</v>
      </c>
      <c r="EK61" s="99">
        <f>SUMIF('Sunday Races 8-14-22'!$B$11:$B$25,$B61,'Sunday Races 8-14-22'!$BR$11:$BR$25)</f>
        <v>0</v>
      </c>
      <c r="EL61" s="99">
        <f>SUMIF('Saturday Races 8-20-22'!$B$11:$B$25,$B61,'Saturday Races 8-20-22'!$BF$11:$BF$25)</f>
        <v>0</v>
      </c>
      <c r="EM61" s="99">
        <f>SUMIF('Saturday Races 8-20-22'!$B$11:$B$25,$B61,'Saturday Races 8-20-22'!$BI$11:$BI$25)</f>
        <v>0</v>
      </c>
      <c r="EN61" s="99">
        <f>SUMIF('Saturday Races 8-20-22'!$B$11:$B$25,$B61,'Saturday Races 8-20-22'!$BL$11:$BL$25)</f>
        <v>0</v>
      </c>
      <c r="EO61" s="99">
        <f>SUMIF('Saturday Races 8-20-22'!$B$11:$B$25,$B61,'Saturday Races 8-20-22'!$BO$11:$BO$25)</f>
        <v>0</v>
      </c>
      <c r="EP61" s="99">
        <f>SUMIF('Saturday Races 8-20-22'!$B$11:$B$25,$B61,'Saturday Races 8-20-22'!$BR$11:$BR$25)</f>
        <v>0</v>
      </c>
      <c r="EQ61" s="99">
        <f>SUMIF('Sunday Races 9-11-22'!$B$11:$B$20,$B61,'Sunday Races 9-11-22'!$BF$11:$BF$20)</f>
        <v>0</v>
      </c>
      <c r="ER61" s="99">
        <f>SUMIF('Sunday Races 9-11-22'!$B$11:$B$20,$B61,'Sunday Races 9-11-22'!$BI$11:$BI$20)</f>
        <v>0</v>
      </c>
      <c r="ES61" s="99">
        <f>SUMIF('Sunday Races 9-11-22'!$B$11:$B$20,$B61,'Sunday Races 9-11-22'!$BL$11:$BL$20)</f>
        <v>0</v>
      </c>
      <c r="ET61" s="99">
        <f>SUMIF('Sunday Races 9-11-22'!$B$11:$B$20,$B61,'Sunday Races 9-11-22'!$BO$11:$BO$20)</f>
        <v>0</v>
      </c>
      <c r="EU61" s="99">
        <f>SUMIF('Sunday Races 9-11-22'!$B$11:$B$20,$B61,'Sunday Races 9-11-22'!$BR$11:$BR$20)</f>
        <v>0</v>
      </c>
      <c r="EV61" s="99">
        <f>SUMIF('2022-09-17 Leukemia Cup TH'!$B$11:$B$26,$B61,'2022-09-17 Leukemia Cup TH'!$BF$11:$BF$26)</f>
        <v>0</v>
      </c>
      <c r="EW61" s="99">
        <f>SUMIF('2022-09-17 Leukemia Cup TH'!$B$11:$B$26,$B61,'2022-09-17 Leukemia Cup TH'!$BI$11:$BI$26)</f>
        <v>0</v>
      </c>
      <c r="EX61" s="99">
        <f>SUMIF('2022-09-17 Leukemia Cup TH'!$B$11:$B$26,$B61,'2022-09-17 Leukemia Cup TH'!$BL$11:$BL$26)</f>
        <v>0</v>
      </c>
      <c r="EY61" s="99">
        <f>SUMIF('2022-09-17 Leukemia Cup TH'!$B$11:$B$26,$B61,'2022-09-17 Leukemia Cup TH'!$BO$11:$BO$26)</f>
        <v>0</v>
      </c>
      <c r="EZ61" s="99">
        <f>SUMIF('2022-09-17 Leukemia Cup TH'!$B$11:$B$26,$B61,'2022-09-17 Leukemia Cup TH'!$BR$11:$BR$26)</f>
        <v>0</v>
      </c>
      <c r="FA61" s="99">
        <f>SUMIF('Smith-Berry LDR 9-24-22'!$B$11:$B$28,$B61,'Smith-Berry LDR 9-24-22'!$BF$11:$BF$28)</f>
        <v>0</v>
      </c>
      <c r="FB61" s="99">
        <f>SUMIF('Smith-Berry LDR 9-24-22'!$B$11:$B$28,$B61,'Smith-Berry LDR 9-24-22'!$BI$11:$BI$28)</f>
        <v>0</v>
      </c>
      <c r="FC61" s="99">
        <f>SUMIF('Smith-Berry LDR 9-24-22'!$B$11:$B$28,$B61,'Smith-Berry LDR 9-24-22'!$BL$11:$BL$28)</f>
        <v>0</v>
      </c>
      <c r="FD61" s="99">
        <f>SUMIF('Smith-Berry LDR 9-24-22'!$B$11:$B$28,$B61,'Smith-Berry LDR 9-24-22'!$BO$11:$BO$28)</f>
        <v>0</v>
      </c>
      <c r="FE61" s="99">
        <f>SUMIF('Smith-Berry LDR 9-24-22'!$B$11:$B$28,$B61,'Smith-Berry LDR 9-24-22'!$BR$11:$BR$28)</f>
        <v>0</v>
      </c>
      <c r="FF61" s="99">
        <f>SUMIF('Sunday Races 10-9-22'!$B$11:$B$15,$B61,'Sunday Races 10-9-22'!$BF$11:$BF$15)</f>
        <v>0</v>
      </c>
      <c r="FG61" s="99">
        <f>SUMIF('Sunday Races 10-9-22'!$B$11:$B$15,$B61,'Sunday Races 10-9-22'!$BI$11:$BI$15)</f>
        <v>0</v>
      </c>
      <c r="FH61" s="99">
        <f>SUMIF('Sunday Races 10-9-22'!$B$11:$B$15,$B61,'Sunday Races 10-9-22'!$BL$11:$BL$15)</f>
        <v>0</v>
      </c>
      <c r="FI61" s="99">
        <f>SUMIF('Sunday Races 10-9-22'!$B$11:$B$15,$B61,'Sunday Races 10-9-22'!$BO$11:$BO$15)</f>
        <v>0</v>
      </c>
      <c r="FJ61" s="99">
        <f>SUMIF('Sunday Races 10-9-22'!$B$11:$B$15,$B61,'Sunday Races 10-9-22'!$BR$11:$BR$15)</f>
        <v>0</v>
      </c>
      <c r="FK61" s="99">
        <f>SUMIF('Great Pumpkin Regatta 10-15-22'!$B$11:$B$53,$B61,'Great Pumpkin Regatta 10-15-22'!$BF$11:$BF$53)</f>
        <v>0</v>
      </c>
      <c r="FL61" s="99">
        <f>SUMIF('Great Pumpkin Regatta 10-15-22'!$B$11:$B$53,$B61,'Great Pumpkin Regatta 10-15-22'!$BI$11:$BI$53)</f>
        <v>0</v>
      </c>
      <c r="FM61" s="99">
        <f>SUMIF('Great Pumpkin Regatta 10-15-22'!$B$11:$B$53,$B61,'Great Pumpkin Regatta 10-15-22'!$BL$11:$BL$53)</f>
        <v>0</v>
      </c>
      <c r="FN61" s="99">
        <f>SUMIF('Great Pumpkin Regatta 10-15-22'!$B$11:$B$53,$B61,'Great Pumpkin Regatta 10-15-22'!$BO$11:$BO$53)</f>
        <v>0</v>
      </c>
      <c r="FO61" s="99">
        <f>SUMIF('Great Pumpkin Regatta 10-15-22'!$B$11:$B$53,$B61,'Great Pumpkin Regatta 10-15-22'!$BR$11:$BR$53)</f>
        <v>0</v>
      </c>
      <c r="FP61" s="99">
        <f>SUMIF('Sunday Races 10-23-22'!$B$11:$B$16,$B61,'Sunday Races 10-23-22'!$BF$11:$BF$16)</f>
        <v>0</v>
      </c>
      <c r="FQ61" s="99">
        <f>SUMIF('Sunday Races 10-23-22'!$B$11:$B$16,$B61,'Sunday Races 10-23-22'!$BI$11:$BI$16)</f>
        <v>0</v>
      </c>
      <c r="FR61" s="99">
        <f>SUMIF('Sunday Races 10-23-22'!$B$11:$B$16,$B61,'Sunday Races 10-23-22'!$BL$11:$BL$16)</f>
        <v>0</v>
      </c>
      <c r="FS61" s="99">
        <f>SUMIF('Sunday Races 10-23-22'!$B$11:$B$16,$B61,'Sunday Races 10-23-22'!$BO$11:$BO$16)</f>
        <v>0</v>
      </c>
      <c r="FT61" s="99">
        <f>SUMIF('Sunday Races 10-23-22'!$B$11:$B$16,$B61,'Sunday Races 10-23-22'!$BR$11:$BR$16)</f>
        <v>0</v>
      </c>
      <c r="FU61" s="100"/>
      <c r="FV61" s="101"/>
      <c r="FW61" s="102">
        <f t="shared" si="57"/>
        <v>0</v>
      </c>
      <c r="FX61" s="102">
        <f t="shared" si="57"/>
        <v>0</v>
      </c>
      <c r="FY61" s="102">
        <f t="shared" si="57"/>
        <v>0</v>
      </c>
      <c r="FZ61" s="102">
        <f t="shared" si="57"/>
        <v>0</v>
      </c>
      <c r="GA61" s="102">
        <f t="shared" si="57"/>
        <v>0</v>
      </c>
      <c r="GB61" s="102">
        <f t="shared" si="57"/>
        <v>0</v>
      </c>
      <c r="GC61" s="102">
        <f t="shared" si="57"/>
        <v>0</v>
      </c>
      <c r="GD61" s="102">
        <f t="shared" si="57"/>
        <v>0</v>
      </c>
      <c r="GE61" s="102">
        <f t="shared" si="57"/>
        <v>0</v>
      </c>
      <c r="GF61" s="102">
        <f t="shared" si="57"/>
        <v>0</v>
      </c>
      <c r="GG61" s="102">
        <f t="shared" si="58"/>
        <v>0</v>
      </c>
      <c r="GH61" s="102">
        <f t="shared" si="58"/>
        <v>0</v>
      </c>
      <c r="GI61" s="102">
        <f t="shared" si="58"/>
        <v>0</v>
      </c>
      <c r="GJ61" s="102">
        <f t="shared" si="58"/>
        <v>0</v>
      </c>
      <c r="GK61" s="102">
        <f t="shared" si="58"/>
        <v>0</v>
      </c>
      <c r="GL61" s="102">
        <f t="shared" si="58"/>
        <v>0</v>
      </c>
      <c r="GM61" s="102">
        <f t="shared" si="58"/>
        <v>0</v>
      </c>
      <c r="GN61" s="102">
        <f t="shared" si="58"/>
        <v>0</v>
      </c>
      <c r="GO61" s="102">
        <f t="shared" si="58"/>
        <v>0</v>
      </c>
      <c r="GP61" s="102">
        <f t="shared" si="58"/>
        <v>0</v>
      </c>
      <c r="GQ61" s="102">
        <f t="shared" si="59"/>
        <v>0</v>
      </c>
      <c r="GR61" s="102">
        <f t="shared" si="59"/>
        <v>0</v>
      </c>
      <c r="GS61" s="102">
        <f t="shared" si="59"/>
        <v>0</v>
      </c>
      <c r="GT61" s="102">
        <f t="shared" si="59"/>
        <v>0</v>
      </c>
      <c r="GU61" s="102">
        <f t="shared" si="59"/>
        <v>0</v>
      </c>
      <c r="GV61" s="102">
        <f t="shared" si="59"/>
        <v>0</v>
      </c>
      <c r="GW61" s="102">
        <f t="shared" si="59"/>
        <v>0</v>
      </c>
      <c r="GX61" s="102">
        <f t="shared" si="59"/>
        <v>0</v>
      </c>
      <c r="GY61" s="102">
        <f t="shared" si="59"/>
        <v>0</v>
      </c>
      <c r="GZ61" s="102">
        <f t="shared" si="59"/>
        <v>0</v>
      </c>
      <c r="HA61" s="102">
        <f t="shared" si="60"/>
        <v>0</v>
      </c>
      <c r="HB61" s="102">
        <f t="shared" si="60"/>
        <v>0</v>
      </c>
      <c r="HC61" s="102">
        <f t="shared" si="60"/>
        <v>0</v>
      </c>
      <c r="HD61" s="102">
        <f t="shared" si="60"/>
        <v>0</v>
      </c>
      <c r="HE61" s="102">
        <f t="shared" si="60"/>
        <v>0</v>
      </c>
      <c r="HF61" s="102">
        <f t="shared" si="60"/>
        <v>0</v>
      </c>
      <c r="HG61" s="102">
        <f t="shared" si="60"/>
        <v>0</v>
      </c>
      <c r="HH61" s="102">
        <f t="shared" si="60"/>
        <v>0</v>
      </c>
      <c r="HI61" s="102">
        <f t="shared" si="60"/>
        <v>0</v>
      </c>
      <c r="HJ61" s="102">
        <f t="shared" si="60"/>
        <v>0</v>
      </c>
      <c r="HK61" s="102">
        <f t="shared" si="61"/>
        <v>0</v>
      </c>
      <c r="HL61" s="102">
        <f t="shared" si="61"/>
        <v>0</v>
      </c>
      <c r="HM61" s="102">
        <f t="shared" si="61"/>
        <v>0</v>
      </c>
      <c r="HN61" s="102">
        <f t="shared" si="61"/>
        <v>0</v>
      </c>
      <c r="HO61" s="102">
        <f t="shared" si="61"/>
        <v>0</v>
      </c>
      <c r="HP61" s="102">
        <f t="shared" si="61"/>
        <v>0</v>
      </c>
      <c r="HQ61" s="102">
        <f t="shared" si="61"/>
        <v>0</v>
      </c>
      <c r="HR61" s="102">
        <f t="shared" si="61"/>
        <v>0</v>
      </c>
      <c r="HS61" s="102">
        <f t="shared" si="61"/>
        <v>0</v>
      </c>
      <c r="HT61" s="102">
        <f t="shared" si="61"/>
        <v>0</v>
      </c>
      <c r="HU61" s="102">
        <f t="shared" si="62"/>
        <v>0</v>
      </c>
      <c r="HV61" s="102">
        <f t="shared" si="62"/>
        <v>0</v>
      </c>
      <c r="HW61" s="102">
        <f t="shared" si="62"/>
        <v>0</v>
      </c>
      <c r="HX61" s="102">
        <f t="shared" si="62"/>
        <v>0</v>
      </c>
      <c r="HY61" s="102">
        <f t="shared" si="62"/>
        <v>0</v>
      </c>
      <c r="HZ61" s="102">
        <f t="shared" si="62"/>
        <v>0</v>
      </c>
      <c r="IA61" s="102">
        <f t="shared" si="62"/>
        <v>0</v>
      </c>
      <c r="IB61" s="102">
        <f t="shared" si="62"/>
        <v>0</v>
      </c>
      <c r="IC61" s="102">
        <f t="shared" si="62"/>
        <v>0</v>
      </c>
      <c r="ID61" s="102">
        <f t="shared" si="62"/>
        <v>0</v>
      </c>
      <c r="IE61" s="102">
        <f t="shared" si="63"/>
        <v>0</v>
      </c>
      <c r="IF61" s="102">
        <f t="shared" si="63"/>
        <v>0</v>
      </c>
      <c r="IG61" s="102">
        <f t="shared" si="63"/>
        <v>0</v>
      </c>
      <c r="IH61" s="102">
        <f t="shared" si="63"/>
        <v>0</v>
      </c>
      <c r="II61" s="102">
        <f t="shared" si="63"/>
        <v>0</v>
      </c>
      <c r="IJ61" s="102">
        <f t="shared" si="63"/>
        <v>0</v>
      </c>
      <c r="IK61" s="102">
        <f t="shared" si="63"/>
        <v>0</v>
      </c>
      <c r="IL61" s="102">
        <f t="shared" si="63"/>
        <v>0</v>
      </c>
      <c r="IM61" s="102">
        <f t="shared" si="63"/>
        <v>0</v>
      </c>
      <c r="IN61" s="102">
        <f t="shared" si="63"/>
        <v>0</v>
      </c>
      <c r="IO61" s="102">
        <f t="shared" si="63"/>
        <v>0</v>
      </c>
      <c r="IP61" s="102">
        <f t="shared" si="63"/>
        <v>0</v>
      </c>
      <c r="IQ61" s="102">
        <f t="shared" si="63"/>
        <v>0</v>
      </c>
      <c r="IR61" s="102">
        <f t="shared" si="63"/>
        <v>0</v>
      </c>
      <c r="IS61" s="102">
        <f t="shared" si="63"/>
        <v>0</v>
      </c>
      <c r="IU61" s="99">
        <f>SUMIF('2021 Club Championship Crew'!$B$11:$B$14,$B61,'2021 Club Championship Crew'!$BN$11:$BN$14)</f>
        <v>0</v>
      </c>
      <c r="IV61" s="99">
        <f>SUMIF('2021 Club Championship Crew'!$B$11:$B$14,$B61,'2021 Club Championship Crew'!$BQ$11:$BQ$14)</f>
        <v>0</v>
      </c>
      <c r="IW61" s="99">
        <f>SUMIF('2021 Club Championship Crew'!$B$11:$B$14,$B61,'2021 Club Championship Crew'!$BT$11:$BT$14)</f>
        <v>0</v>
      </c>
      <c r="IX61" s="99">
        <f>SUMIF('2021 Club Championship Crew'!$B$11:$B$14,$B61,'2021 Club Championship Crew'!$BW$11:$BW$14)</f>
        <v>0</v>
      </c>
      <c r="IY61" s="99">
        <f>SUMIF('2021 Club Championship Crew'!$B$11:$B$14,$B61,'2021 Club Championship Crew'!$CC$11:$CC$14)</f>
        <v>0</v>
      </c>
    </row>
    <row r="62" spans="1:259" ht="15" customHeight="1" x14ac:dyDescent="0.2">
      <c r="A62" s="134"/>
      <c r="B62" s="103"/>
      <c r="C62" s="96">
        <f t="shared" si="39"/>
        <v>0</v>
      </c>
      <c r="D62" s="97">
        <f t="shared" si="40"/>
        <v>0</v>
      </c>
      <c r="E62" s="96">
        <f t="shared" si="64"/>
        <v>0</v>
      </c>
      <c r="F62" s="98">
        <f t="shared" si="65"/>
        <v>0</v>
      </c>
      <c r="G62" s="99">
        <f>SUMIF('Saturday Race 11-06-21'!$B$11:$B$24,$B62,'Saturday Race 11-06-21'!$BF$11:$BF$24)</f>
        <v>0</v>
      </c>
      <c r="H62" s="99">
        <f>SUMIF('Saturday Race 11-06-21'!$B$11:$B$24,$B62,'Saturday Race 11-06-21'!$BI$11:$BI$24)</f>
        <v>0</v>
      </c>
      <c r="I62" s="99">
        <f>SUMIF('Saturday Race 11-06-21'!$B$11:$B$24,$B62,'Saturday Race 11-06-21'!$BL$11:$BL$24)</f>
        <v>0</v>
      </c>
      <c r="J62" s="99">
        <f>SUMIF('Saturday Race 11-06-21'!$B$11:$B$24,$B62,'Saturday Race 11-06-21'!$BO$11:$BO$24)</f>
        <v>0</v>
      </c>
      <c r="K62" s="99">
        <f>SUMIF('Saturday Race 11-06-21'!$B$11:$B$24,$B62,'Saturday Race 11-06-21'!$BR$11:$BR$24)</f>
        <v>0</v>
      </c>
      <c r="L62" s="99">
        <f>SUMIF('Saturday Race 11-20-21'!$B$11:$B$24,$B62,'Saturday Race 11-20-21'!$BF$11:$BF$24)</f>
        <v>0</v>
      </c>
      <c r="M62" s="99">
        <f>SUMIF('Saturday Race 11-20-21'!$B$11:$B$24,$B62,'Saturday Race 11-20-21'!$BI$11:$BI$24)</f>
        <v>0</v>
      </c>
      <c r="N62" s="99">
        <f>SUMIF('Saturday Race 11-20-21'!$B$11:$B$24,$B62,'Saturday Race 11-20-21'!$BL$11:$BL$24)</f>
        <v>0</v>
      </c>
      <c r="O62" s="99">
        <f>SUMIF('Saturday Race 11-20-21'!$B$11:$B$24,$B62,'Saturday Race 11-20-21'!$BO$11:$BO$24)</f>
        <v>0</v>
      </c>
      <c r="P62" s="99">
        <f>SUMIF('Saturday Race 11-20-21'!$B$11:$B$24,$B62,'Saturday Race 11-20-21'!$BR$11:$BR$24)</f>
        <v>0</v>
      </c>
      <c r="Q62" s="99">
        <f>SUMIF('One Day 12-04-21 Scots'!$B$11:$B$24,$B62,'One Day 12-04-21 Scots'!$BF$11:$BF$24)</f>
        <v>0</v>
      </c>
      <c r="R62" s="99">
        <f>SUMIF('One Day 12-04-21 Scots'!$B$11:$B$24,$B62,'One Day 12-04-21 Scots'!$BI$11:$BI$24)</f>
        <v>0</v>
      </c>
      <c r="S62" s="99">
        <f>SUMIF('One Day 12-04-21 Scots'!$B$11:$B$24,$B62,'One Day 12-04-21 Scots'!$BL$11:$BL$24)</f>
        <v>0</v>
      </c>
      <c r="T62" s="99">
        <f>SUMIF('One Day 12-04-21 Scots'!$B$11:$B$24,$B62,'One Day 12-04-21 Scots'!$BO$11:$BO$24)</f>
        <v>0</v>
      </c>
      <c r="U62" s="99">
        <f>SUMIF('One Day 12-04-21 Scots'!$B$11:$B$24,$B62,'One Day 12-04-21 Scots'!$BR$11:$BR$24)</f>
        <v>0</v>
      </c>
      <c r="V62" s="99">
        <f>SUMIF('One Day 12-04-21 Thistles'!$B$11:$B$25,$B62,'One Day 12-04-21 Thistles'!$BF$11:$BF$25)</f>
        <v>0</v>
      </c>
      <c r="W62" s="99">
        <f>SUMIF('One Day 12-04-21 Thistles'!$B$11:$B$25,$B62,'One Day 12-04-21 Thistles'!$BI$11:$BI$25)</f>
        <v>0</v>
      </c>
      <c r="X62" s="99">
        <f>SUMIF('One Day 12-04-21 Thistles'!$B$11:$B$25,$B62,'One Day 12-04-21 Thistles'!$BL$11:$BL$25)</f>
        <v>0</v>
      </c>
      <c r="Y62" s="99">
        <f>SUMIF('One Day 12-04-21 Thistles'!$B$11:$B$25,$B62,'One Day 12-04-21 Thistles'!$BO$11:$BO$25)</f>
        <v>0</v>
      </c>
      <c r="Z62" s="99">
        <f>SUMIF('One Day 12-04-21 Thistles'!$B$11:$B$25,$B62,'One Day 12-04-21 Thistles'!$BR$11:$BR$25)</f>
        <v>0</v>
      </c>
      <c r="AA62" s="99">
        <f>SUMIF('Saturday Race 1-08-22'!$B$11:$B$20,$B62,'Saturday Race 1-08-22'!$BF$11:$BF$20)</f>
        <v>0</v>
      </c>
      <c r="AB62" s="99">
        <f>SUMIF('Saturday Race 1-08-22'!$B$11:$B$20,$B62,'Saturday Race 1-08-22'!$BI$11:$BI$20)</f>
        <v>0</v>
      </c>
      <c r="AC62" s="99">
        <f>SUMIF('Saturday Race 1-08-22'!$B$11:$B$20,$B62,'Saturday Race 1-08-22'!$BL$11:$BL$20)</f>
        <v>0</v>
      </c>
      <c r="AD62" s="99">
        <f>SUMIF('Saturday Race 1-08-22'!$B$11:$B$20,$B62,'Saturday Race 1-08-22'!$BO$11:$BO$20)</f>
        <v>0</v>
      </c>
      <c r="AE62" s="99">
        <f>SUMIF('Saturday Race 1-08-22'!$B$11:$B$20,$B62,'Saturday Race 1-08-22'!$BR$11:$BR$20)</f>
        <v>0</v>
      </c>
      <c r="AF62" s="99">
        <f>SUMIF('Saturday Race 1-22-22'!$B$11:$B$20,$B62,'Saturday Race 1-22-22'!$BF$11:$BF$20)</f>
        <v>0</v>
      </c>
      <c r="AG62" s="99">
        <f>SUMIF('Saturday Race 1-22-22'!$B$11:$B$20,$B62,'Saturday Race 1-22-22'!$BI$11:$BI$20)</f>
        <v>0</v>
      </c>
      <c r="AH62" s="99">
        <f>SUMIF('Saturday Race 1-22-22'!$B$11:$B$20,$B62,'Saturday Race 1-22-22'!$BL$11:$BL$20)</f>
        <v>0</v>
      </c>
      <c r="AI62" s="99">
        <f>SUMIF('Saturday Race 1-22-22'!$B$11:$B$20,$B62,'Saturday Race 1-22-22'!$BO$11:$BO$20)</f>
        <v>0</v>
      </c>
      <c r="AJ62" s="99">
        <f>SUMIF('Saturday Race 1-22-22'!$B$11:$B$20,$B62,'Saturday Race 1-22-22'!$BR$11:$BR$20)</f>
        <v>0</v>
      </c>
      <c r="AK62" s="99">
        <f>SUMIF('Sunday Race 2-6-22'!$B$11:$B$20,$B62,'Sunday Race 2-6-22'!$BF$11:$BF$20)</f>
        <v>0</v>
      </c>
      <c r="AL62" s="99">
        <f>SUMIF('Sunday Race 2-6-22'!$B$11:$B$20,$B62,'Sunday Race 2-6-22'!$BI$11:$BI$20)</f>
        <v>0</v>
      </c>
      <c r="AM62" s="99">
        <f>SUMIF('Sunday Race 2-6-22'!$B$11:$B$20,$B62,'Sunday Race 2-6-22'!$BL$11:$BL$20)</f>
        <v>0</v>
      </c>
      <c r="AN62" s="99">
        <f>SUMIF('Sunday Race 2-6-22'!$B$11:$B$20,$B62,'Sunday Race 2-6-22'!$BO$11:$BO$20)</f>
        <v>0</v>
      </c>
      <c r="AO62" s="99">
        <f>SUMIF('Sunday Race 2-6-22'!$B$11:$B$20,$B62,'Sunday Race 2-6-22'!$BR$11:$BR$20)</f>
        <v>0</v>
      </c>
      <c r="AP62" s="99">
        <f>SUMIF('Chili One Day 2-12-22 Scots'!$B$11:$B$20,$B62,'Chili One Day 2-12-22 Scots'!$BF$11:$BF$20)</f>
        <v>0</v>
      </c>
      <c r="AQ62" s="99">
        <f>SUMIF('Chili One Day 2-12-22 Scots'!$B$11:$B$20,$B62,'Chili One Day 2-12-22 Scots'!$BI$11:$BI$20)</f>
        <v>0</v>
      </c>
      <c r="AR62" s="99">
        <f>SUMIF('Chili One Day 2-12-22 Scots'!$B$11:$B$20,$B62,'Chili One Day 2-12-22 Scots'!$BL$11:$BL$20)</f>
        <v>0</v>
      </c>
      <c r="AS62" s="99">
        <f>SUMIF('Chili One Day 2-12-22 Scots'!$B$11:$B$20,$B62,'Chili One Day 2-12-22 Scots'!$BO$11:$BO$20)</f>
        <v>0</v>
      </c>
      <c r="AT62" s="99">
        <f>SUMIF('Chili One Day 2-12-22 Scots'!$B$11:$B$20,$B62,'Chili One Day 2-12-22 Scots'!$BR$11:$BR$20)</f>
        <v>0</v>
      </c>
      <c r="AU62" s="99">
        <f>SUMIF('Chili One Day 2-12-22 Thistles'!$B$11:$B$20,$B62,'Chili One Day 2-12-22 Thistles'!$BF$11:$BF$20)</f>
        <v>0</v>
      </c>
      <c r="AV62" s="99">
        <f>SUMIF('Chili One Day 2-12-22 Thistles'!$B$11:$B$20,$B62,'Chili One Day 2-12-22 Thistles'!$BI$11:$BI$20)</f>
        <v>0</v>
      </c>
      <c r="AW62" s="99">
        <f>SUMIF('Chili One Day 2-12-22 Thistles'!$B$11:$B$20,$B62,'Chili One Day 2-12-22 Thistles'!$BL$11:$BL$20)</f>
        <v>0</v>
      </c>
      <c r="AX62" s="99">
        <f>SUMIF('Chili One Day 2-12-22 Thistles'!$B$11:$B$20,$B62,'Chili One Day 2-12-22 Thistles'!$BO$11:$BO$20)</f>
        <v>0</v>
      </c>
      <c r="AY62" s="99">
        <f>SUMIF('Chili One Day 2-12-22 Thistles'!$B$11:$B$20,$B62,'Chili One Day 2-12-22 Thistles'!$BR$11:$BR$20)</f>
        <v>0</v>
      </c>
      <c r="AZ62" s="99">
        <f>SUMIF('Sunday Race 2-20-22'!$B$11:$B$20,$B62,'Sunday Race 2-20-22'!$BF$11:$BF$20)</f>
        <v>0</v>
      </c>
      <c r="BA62" s="99">
        <f>SUMIF('Sunday Race 2-20-22'!$B$11:$B$20,$B62,'Sunday Race 2-20-22'!$BI$11:$BI$20)</f>
        <v>0</v>
      </c>
      <c r="BB62" s="99">
        <f>SUMIF('Sunday Race 2-20-22'!$B$11:$B$20,$B62,'Sunday Race 2-20-22'!$BL$11:$BL$20)</f>
        <v>0</v>
      </c>
      <c r="BC62" s="99">
        <f>SUMIF('Sunday Race 2-20-22'!$B$11:$B$20,$B62,'Sunday Race 2-20-22'!$BO$11:$BO$20)</f>
        <v>0</v>
      </c>
      <c r="BD62" s="99">
        <f>SUMIF('Sunday Race 2-20-22'!$B$11:$B$20,$B62,'Sunday Race 2-20-22'!$BR$11:$BR$20)</f>
        <v>0</v>
      </c>
      <c r="BE62" s="99">
        <f>SUMIF('Sunday Race 2-27-22'!$B$11:$B$20,$B62,'Sunday Race 2-27-22'!$BF$11:$BF$20)</f>
        <v>0</v>
      </c>
      <c r="BF62" s="99">
        <f>SUMIF('Sunday Race 2-27-22'!$B$11:$B$20,$B62,'Sunday Race 2-27-22'!$BI$11:$BI$20)</f>
        <v>0</v>
      </c>
      <c r="BG62" s="99">
        <f>SUMIF('Sunday Race 2-27-22'!$B$11:$B$20,$B62,'Sunday Race 2-27-22'!$BL$11:$BL$20)</f>
        <v>0</v>
      </c>
      <c r="BH62" s="99">
        <f>SUMIF('Sunday Race 2-27-22'!$B$11:$B$20,$B62,'Sunday Race 2-27-22'!$BO$11:$BO$20)</f>
        <v>0</v>
      </c>
      <c r="BI62" s="99">
        <f>SUMIF('Sunday Race 2-27-22'!$B$11:$B$20,$B62,'Sunday Race 2-27-22'!$BR$11:$BR$20)</f>
        <v>0</v>
      </c>
      <c r="BJ62" s="99">
        <f>SUMIF('Sunday Race 3-13-22'!$B$11:$B$21,$B62,'Sunday Race 3-13-22'!$BF$11:$BF$21)</f>
        <v>0</v>
      </c>
      <c r="BK62" s="99">
        <f>SUMIF('Sunday Race 3-13-22'!$B$11:$B$21,$B62,'Sunday Race 3-13-22'!$BI$11:$BI$21)</f>
        <v>0</v>
      </c>
      <c r="BL62" s="99">
        <f>SUMIF('Sunday Race 3-13-22'!$B$11:$B$21,$B62,'Sunday Race 3-13-22'!$BL$11:$BL$21)</f>
        <v>0</v>
      </c>
      <c r="BM62" s="99">
        <f>SUMIF('Sunday Race 3-13-22'!$B$11:$B$21,$B62,'Sunday Race 3-13-22'!$BO$11:$BO$21)</f>
        <v>0</v>
      </c>
      <c r="BN62" s="99">
        <f>SUMIF('Sunday Race 3-13-22'!$B$11:$B$21,$B62,'Sunday Race 3-13-22'!$BR$11:$BR$21)</f>
        <v>0</v>
      </c>
      <c r="BO62" s="99">
        <f>SUMIF('Saturday Race 3-19-22'!$B$11:$B$26,$B62,'Saturday Race 3-19-22'!$BF$11:$BF$26)</f>
        <v>0</v>
      </c>
      <c r="BP62" s="99">
        <f>SUMIF('Saturday Race 3-19-22'!$B$11:$B$26,$B62,'Saturday Race 3-19-22'!$BI$11:$BI$26)</f>
        <v>0</v>
      </c>
      <c r="BQ62" s="99">
        <f>SUMIF('Saturday Race 3-19-22'!$B$11:$B$26,$B62,'Saturday Race 3-19-22'!$BL$11:$BL$26)</f>
        <v>0</v>
      </c>
      <c r="BR62" s="99">
        <f>SUMIF('Saturday Race 3-19-22'!$B$11:$B$26,$B62,'Saturday Race 3-19-22'!$BO$11:$BO$26)</f>
        <v>0</v>
      </c>
      <c r="BS62" s="99">
        <f>SUMIF('Saturday Race 3-19-22'!$B$11:$B$26,$B62,'Saturday Race 3-19-22'!$BR$11:$BR$26)</f>
        <v>0</v>
      </c>
      <c r="BT62" s="99">
        <f>SUMIF('Sunday Races 4-10-22'!$B$11:$B$26,$B62,'Sunday Races 4-10-22'!$BF$11:$BF$26)</f>
        <v>0</v>
      </c>
      <c r="BU62" s="99">
        <f>SUMIF('Sunday Races 4-10-22'!$B$11:$B$26,$B62,'Sunday Races 4-10-22'!$BI$11:$BI$26)</f>
        <v>0</v>
      </c>
      <c r="BV62" s="99">
        <f>SUMIF('Sunday Races 4-10-22'!$B$11:$B$26,$B62,'Sunday Races 4-10-22'!$BL$11:$BL$26)</f>
        <v>0</v>
      </c>
      <c r="BW62" s="99">
        <f>SUMIF('Sunday Races 4-10-22'!$B$11:$B$26,$B62,'Sunday Races 4-10-22'!$BO$11:$BO$26)</f>
        <v>0</v>
      </c>
      <c r="BX62" s="99">
        <f>SUMIF('Sunday Races 4-10-22'!$B$11:$B$26,$B62,'Sunday Races 4-10-22'!$BR$11:$BR$26)</f>
        <v>0</v>
      </c>
      <c r="BY62" s="99">
        <f>SUMIF('Easter One Day 4-16-22 FS'!$B$11:$B$26,$B62,'Easter One Day 4-16-22 FS'!$BF$11:$BF$26)</f>
        <v>0</v>
      </c>
      <c r="BZ62" s="99">
        <f>SUMIF('Easter One Day 4-16-22 FS'!$B$11:$B$26,$B62,'Easter One Day 4-16-22 FS'!$BI$11:$BI$26)</f>
        <v>0</v>
      </c>
      <c r="CA62" s="99">
        <f>SUMIF('Easter One Day 4-16-22 FS'!$B$11:$B$26,$B62,'Easter One Day 4-16-22 FS'!$BL$11:$BL$26)</f>
        <v>0</v>
      </c>
      <c r="CB62" s="99">
        <f>SUMIF('Easter One Day 4-16-22 FS'!$B$11:$B$26,$B62,'Easter One Day 4-16-22 FS'!$BO$11:$BO$26)</f>
        <v>0</v>
      </c>
      <c r="CC62" s="99">
        <f>SUMIF('Easter One Day 4-16-22 FS'!$B$11:$B$26,$B62,'Easter One Day 4-16-22 FS'!$BR$11:$BR$26)</f>
        <v>0</v>
      </c>
      <c r="CD62" s="99">
        <f>SUMIF('Easter One Day 4-16-22 TH'!$B$11:$B$26,$B62,'Easter One Day 4-16-22 TH'!$BF$11:$BF$26)</f>
        <v>0</v>
      </c>
      <c r="CE62" s="99">
        <f>SUMIF('Easter One Day 4-16-22 TH'!$B$11:$B$26,$B62,'Easter One Day 4-16-22 TH'!$BI$11:$BI$26)</f>
        <v>0</v>
      </c>
      <c r="CF62" s="99">
        <f>SUMIF('Easter One Day 4-16-22 TH'!$B$11:$B$26,$B62,'Easter One Day 4-16-22 TH'!$BL$11:$BL$26)</f>
        <v>0</v>
      </c>
      <c r="CG62" s="99">
        <f>SUMIF('Easter One Day 4-16-22 TH'!$B$11:$B$26,$B62,'Easter One Day 4-16-22 TH'!$BO$11:$BO$26)</f>
        <v>0</v>
      </c>
      <c r="CH62" s="99">
        <f>SUMIF('Easter One Day 4-16-22 TH'!$B$11:$B$26,$B62,'Easter One Day 4-16-22 TH'!$BR$11:$BR$26)</f>
        <v>0</v>
      </c>
      <c r="CI62" s="99">
        <f>SUMIF('Sunday Races 5-1-22'!$B$11:$B$28,$B62,'Sunday Races 5-1-22'!$BF$11:$BF$28)</f>
        <v>0</v>
      </c>
      <c r="CJ62" s="99">
        <f>SUMIF('Sunday Races 5-1-22'!$B$11:$B$28,$B62,'Sunday Races 5-1-22'!$BI$11:$BI$28)</f>
        <v>0</v>
      </c>
      <c r="CK62" s="99">
        <f>SUMIF('Sunday Races 5-1-22'!$B$11:$B$28,$B62,'Sunday Races 5-1-22'!$BL$11:$BL$28)</f>
        <v>0</v>
      </c>
      <c r="CL62" s="99">
        <f>SUMIF('Sunday Races 5-1-22'!$B$11:$B$28,$B62,'Sunday Races 5-1-22'!$BO$11:$BO$28)</f>
        <v>0</v>
      </c>
      <c r="CM62" s="99">
        <f>SUMIF('Sunday Races 5-1-22'!$B$11:$B$28,$B62,'Sunday Races 5-1-22'!$BR$11:$BR$28)</f>
        <v>0</v>
      </c>
      <c r="CN62" s="99">
        <f>SUMIF('Long Distance Race 5-7-22'!$B$11:$B$27,$B62,'Long Distance Race 5-7-22'!$BF$11:$BF$27)</f>
        <v>0</v>
      </c>
      <c r="CO62" s="99">
        <f>SUMIF('Long Distance Race 5-7-22'!$B$11:$B$27,$B62,'Long Distance Race 5-7-22'!$BI$11:$BI$27)</f>
        <v>0</v>
      </c>
      <c r="CP62" s="99">
        <f>SUMIF('Long Distance Race 5-7-22'!$B$11:$B$27,$B62,'Long Distance Race 5-7-22'!$BL$11:$BL$27)</f>
        <v>0</v>
      </c>
      <c r="CQ62" s="99">
        <f>SUMIF('Long Distance Race 5-7-22'!$B$11:$B$27,$B62,'Long Distance Race 5-7-22'!$BO$11:$BO$27)</f>
        <v>0</v>
      </c>
      <c r="CR62" s="99">
        <f>SUMIF('Long Distance Race 5-7-22'!$B$11:$B$27,$B62,'Long Distance Race 5-7-22'!$BR$11:$BR$27)</f>
        <v>0</v>
      </c>
      <c r="CS62" s="99">
        <f>SUMIF('Memorial Day Regatta 5-28-22 Op'!$B$11:$B$27,$B62,'Memorial Day Regatta 5-28-22 Op'!$BF$11:$BF$27)</f>
        <v>0</v>
      </c>
      <c r="CT62" s="99">
        <f>SUMIF('Memorial Day Regatta 5-28-22 Op'!$B$11:$B$27,$B62,'Memorial Day Regatta 5-28-22 Op'!$BI$11:$BI$27)</f>
        <v>0</v>
      </c>
      <c r="CU62" s="99">
        <f>SUMIF('Memorial Day Regatta 5-28-22 Op'!$B$11:$B$27,$B62,'Memorial Day Regatta 5-28-22 Op'!$BL$11:$BL$27)</f>
        <v>0</v>
      </c>
      <c r="CV62" s="99">
        <f>SUMIF('Memorial Day Regatta 5-28-22 Op'!$B$11:$B$27,$B62,'Memorial Day Regatta 5-28-22 Op'!$BO$11:$BO$27)</f>
        <v>0</v>
      </c>
      <c r="CW62" s="99">
        <f>SUMIF('Memorial Day Regatta 5-28-22 Op'!$B$11:$B$27,$B62,'Memorial Day Regatta 5-28-22 Op'!$BR$11:$BR$27)</f>
        <v>0</v>
      </c>
      <c r="CX62" s="99">
        <f>SUMIF('Sunday Races 6-5-22'!$B$11:$B$28,$B62,'Sunday Races 6-5-22'!$BF$11:$BF$28)</f>
        <v>0</v>
      </c>
      <c r="CY62" s="99">
        <f>SUMIF('Sunday Races 6-5-22'!$B$11:$B$28,$B62,'Sunday Races 6-5-22'!$BI$11:$BI$28)</f>
        <v>0</v>
      </c>
      <c r="CZ62" s="99">
        <f>SUMIF('Sunday Races 6-5-22'!$B$11:$B$28,$B62,'Sunday Races 6-5-22'!$BL$11:$BL$28)</f>
        <v>0</v>
      </c>
      <c r="DA62" s="99">
        <f>SUMIF('Sunday Races 6-5-22'!$B$11:$B$28,$B62,'Sunday Races 6-5-22'!$BO$11:$BO$28)</f>
        <v>0</v>
      </c>
      <c r="DB62" s="99">
        <f>SUMIF('Sunday Races 6-5-22'!$B$11:$B$28,$B62,'Sunday Races 6-5-22'!$BR$11:$BR$28)</f>
        <v>0</v>
      </c>
      <c r="DC62" s="99">
        <f>SUMIF('Sunday Races 6-12-22'!$B$11:$B$24,$B62,'Sunday Races 6-12-22'!$BF$11:$BF$24)</f>
        <v>0</v>
      </c>
      <c r="DD62" s="99">
        <f>SUMIF('Sunday Races 6-12-22'!$B$11:$B$24,$B62,'Sunday Races 6-12-22'!$BI$11:$BI$24)</f>
        <v>0</v>
      </c>
      <c r="DE62" s="99">
        <f>SUMIF('Sunday Races 6-12-22'!$B$11:$B$24,$B62,'Sunday Races 6-12-22'!$BL$11:$BL$24)</f>
        <v>0</v>
      </c>
      <c r="DF62" s="99">
        <f>SUMIF('Sunday Races 6-12-22'!$B$11:$B$24,$B62,'Sunday Races 6-12-22'!$BO$11:$BO$24)</f>
        <v>0</v>
      </c>
      <c r="DG62" s="99">
        <f>SUMIF('Sunday Races 6-12-22'!$B$11:$B$24,$B62,'Sunday Races 6-12-22'!$BR$11:$BR$24)</f>
        <v>0</v>
      </c>
      <c r="DH62" s="99">
        <f>SUMIF('Saturday Races 6-18-22'!$B$11:$B$24,$B62,'Saturday Races 6-18-22'!$BF$11:$BF$24)</f>
        <v>0</v>
      </c>
      <c r="DI62" s="99">
        <f>SUMIF('Saturday Races 6-18-22'!$B$11:$B$24,$B62,'Saturday Races 6-18-22'!$BI$11:$BI$24)</f>
        <v>0</v>
      </c>
      <c r="DJ62" s="99">
        <f>SUMIF('Saturday Races 6-18-22'!$B$11:$B$24,$B62,'Saturday Races 6-18-22'!$BL$11:$BL$24)</f>
        <v>0</v>
      </c>
      <c r="DK62" s="99">
        <f>SUMIF('Saturday Races 6-18-22'!$B$11:$B$24,$B62,'Saturday Races 6-18-22'!$BO$11:$BO$24)</f>
        <v>0</v>
      </c>
      <c r="DL62" s="99">
        <f>SUMIF('Saturday Races 6-18-22'!$B$11:$B$24,$B62,'Saturday Races 6-18-22'!$BR$11:$BR$24)</f>
        <v>0</v>
      </c>
      <c r="DM62" s="99">
        <f>SUMIF('Caldwell Cup 6-25-22 TH'!$B$11:$B$25,$B62,'Caldwell Cup 6-25-22 TH'!$BF$11:$BF$25)</f>
        <v>0</v>
      </c>
      <c r="DN62" s="99">
        <f>SUMIF('Caldwell Cup 6-25-22 TH'!$B$11:$B$25,$B62,'Caldwell Cup 6-25-22 TH'!$BI$11:$BI$25)</f>
        <v>0</v>
      </c>
      <c r="DO62" s="99">
        <f>SUMIF('Caldwell Cup 6-25-22 TH'!$B$11:$B$25,$B62,'Caldwell Cup 6-25-22 TH'!$BL$11:$BL$25)</f>
        <v>0</v>
      </c>
      <c r="DP62" s="99">
        <f>SUMIF('Caldwell Cup 6-25-22 TH'!$B$11:$B$25,$B62,'Caldwell Cup 6-25-22 TH'!$BO$11:$BO$25)</f>
        <v>0</v>
      </c>
      <c r="DQ62" s="99">
        <f>SUMIF('Caldwell Cup 6-25-22 TH'!$B$11:$B$25,$B62,'Caldwell Cup 6-25-22 TH'!$BR$11:$BR$25)</f>
        <v>0</v>
      </c>
      <c r="DR62" s="99">
        <f>SUMIF('Caldwell Cup 6-25-22 FS'!$B$11:$B$18,$B62,'Caldwell Cup 6-25-22 FS'!$BF$11:$BF$18)</f>
        <v>0</v>
      </c>
      <c r="DS62" s="99">
        <f>SUMIF('Caldwell Cup 6-25-22 FS'!$B$11:$B$18,$B62,'Caldwell Cup 6-25-22 FS'!$BI$11:$BI$18)</f>
        <v>0</v>
      </c>
      <c r="DT62" s="99">
        <f>SUMIF('Caldwell Cup 6-25-22 FS'!$B$11:$B$18,$B62,'Caldwell Cup 6-25-22 FS'!$BL$11:$BL$18)</f>
        <v>0</v>
      </c>
      <c r="DU62" s="99">
        <f>SUMIF('Caldwell Cup 6-25-22 FS'!$B$11:$B$18,$B62,'Caldwell Cup 6-25-22 FS'!$BO$11:$BO$18)</f>
        <v>0</v>
      </c>
      <c r="DV62" s="99">
        <f>SUMIF('Caldwell Cup 6-25-22 FS'!$B$11:$B$18,$B62,'Caldwell Cup 6-25-22 FS'!$BR$11:$BR$18)</f>
        <v>0</v>
      </c>
      <c r="DW62" s="99">
        <f>SUMIF('Sunday Races 7-3-22'!$B$11:$B$25,$B62,'Sunday Races 7-3-22'!$BF$11:$BF$25)</f>
        <v>0</v>
      </c>
      <c r="DX62" s="99">
        <f>SUMIF('Sunday Races 7-3-22'!$B$11:$B$25,$B62,'Sunday Races 7-3-22'!$BI$11:$BI$25)</f>
        <v>0</v>
      </c>
      <c r="DY62" s="99">
        <f>SUMIF('Sunday Races 7-3-22'!$B$11:$B$25,$B62,'Sunday Races 7-3-22'!$BL$11:$BL$25)</f>
        <v>0</v>
      </c>
      <c r="DZ62" s="99">
        <f>SUMIF('Sunday Races 7-3-22'!$B$11:$B$25,$B62,'Sunday Races 7-3-22'!$BO$11:$BO$25)</f>
        <v>0</v>
      </c>
      <c r="EA62" s="99">
        <f>SUMIF('Sunday Races 7-3-22'!$B$11:$B$25,$B62,'Sunday Races 7-3-22'!$BR$11:$BR$25)</f>
        <v>0</v>
      </c>
      <c r="EB62" s="99">
        <f>SUMIF('Sunday Races 7-31-22'!$B$11:$B$25,$B62,'Sunday Races 7-31-22'!$BF$11:$BF$25)</f>
        <v>0</v>
      </c>
      <c r="EC62" s="99">
        <f>SUMIF('Sunday Races 7-31-22'!$B$11:$B$25,$B62,'Sunday Races 7-31-22'!$BI$11:$BI$25)</f>
        <v>0</v>
      </c>
      <c r="ED62" s="99">
        <f>SUMIF('Sunday Races 7-31-22'!$B$11:$B$25,$B62,'Sunday Races 7-31-22'!$BL$11:$BL$25)</f>
        <v>0</v>
      </c>
      <c r="EE62" s="99">
        <f>SUMIF('Sunday Races 7-31-22'!$B$11:$B$25,$B62,'Sunday Races 7-31-22'!$BO$11:$BO$25)</f>
        <v>0</v>
      </c>
      <c r="EF62" s="99">
        <f>SUMIF('Sunday Races 7-31-22'!$B$11:$B$25,$B62,'Sunday Races 7-31-22'!$BR$11:$BR$25)</f>
        <v>0</v>
      </c>
      <c r="EG62" s="99">
        <f>SUMIF('Sunday Races 8-14-22'!$B$11:$B$25,$B62,'Sunday Races 8-14-22'!$BF$11:$BF$25)</f>
        <v>0</v>
      </c>
      <c r="EH62" s="99">
        <f>SUMIF('Sunday Races 8-14-22'!$B$11:$B$25,$B62,'Sunday Races 8-14-22'!$BI$11:$BI$25)</f>
        <v>0</v>
      </c>
      <c r="EI62" s="99">
        <f>SUMIF('Sunday Races 8-14-22'!$B$11:$B$25,$B62,'Sunday Races 8-14-22'!$BL$11:$BL$25)</f>
        <v>0</v>
      </c>
      <c r="EJ62" s="99">
        <f>SUMIF('Sunday Races 8-14-22'!$B$11:$B$25,$B62,'Sunday Races 8-14-22'!$BO$11:$BO$25)</f>
        <v>0</v>
      </c>
      <c r="EK62" s="99">
        <f>SUMIF('Sunday Races 8-14-22'!$B$11:$B$25,$B62,'Sunday Races 8-14-22'!$BR$11:$BR$25)</f>
        <v>0</v>
      </c>
      <c r="EL62" s="99">
        <f>SUMIF('Saturday Races 8-20-22'!$B$11:$B$25,$B62,'Saturday Races 8-20-22'!$BF$11:$BF$25)</f>
        <v>0</v>
      </c>
      <c r="EM62" s="99">
        <f>SUMIF('Saturday Races 8-20-22'!$B$11:$B$25,$B62,'Saturday Races 8-20-22'!$BI$11:$BI$25)</f>
        <v>0</v>
      </c>
      <c r="EN62" s="99">
        <f>SUMIF('Saturday Races 8-20-22'!$B$11:$B$25,$B62,'Saturday Races 8-20-22'!$BL$11:$BL$25)</f>
        <v>0</v>
      </c>
      <c r="EO62" s="99">
        <f>SUMIF('Saturday Races 8-20-22'!$B$11:$B$25,$B62,'Saturday Races 8-20-22'!$BO$11:$BO$25)</f>
        <v>0</v>
      </c>
      <c r="EP62" s="99">
        <f>SUMIF('Saturday Races 8-20-22'!$B$11:$B$25,$B62,'Saturday Races 8-20-22'!$BR$11:$BR$25)</f>
        <v>0</v>
      </c>
      <c r="EQ62" s="99">
        <f>SUMIF('Sunday Races 9-11-22'!$B$11:$B$20,$B62,'Sunday Races 9-11-22'!$BF$11:$BF$20)</f>
        <v>0</v>
      </c>
      <c r="ER62" s="99">
        <f>SUMIF('Sunday Races 9-11-22'!$B$11:$B$20,$B62,'Sunday Races 9-11-22'!$BI$11:$BI$20)</f>
        <v>0</v>
      </c>
      <c r="ES62" s="99">
        <f>SUMIF('Sunday Races 9-11-22'!$B$11:$B$20,$B62,'Sunday Races 9-11-22'!$BL$11:$BL$20)</f>
        <v>0</v>
      </c>
      <c r="ET62" s="99">
        <f>SUMIF('Sunday Races 9-11-22'!$B$11:$B$20,$B62,'Sunday Races 9-11-22'!$BO$11:$BO$20)</f>
        <v>0</v>
      </c>
      <c r="EU62" s="99">
        <f>SUMIF('Sunday Races 9-11-22'!$B$11:$B$20,$B62,'Sunday Races 9-11-22'!$BR$11:$BR$20)</f>
        <v>0</v>
      </c>
      <c r="EV62" s="99">
        <f>SUMIF('2022-09-17 Leukemia Cup TH'!$B$11:$B$26,$B62,'2022-09-17 Leukemia Cup TH'!$BF$11:$BF$26)</f>
        <v>0</v>
      </c>
      <c r="EW62" s="99">
        <f>SUMIF('2022-09-17 Leukemia Cup TH'!$B$11:$B$26,$B62,'2022-09-17 Leukemia Cup TH'!$BI$11:$BI$26)</f>
        <v>0</v>
      </c>
      <c r="EX62" s="99">
        <f>SUMIF('2022-09-17 Leukemia Cup TH'!$B$11:$B$26,$B62,'2022-09-17 Leukemia Cup TH'!$BL$11:$BL$26)</f>
        <v>0</v>
      </c>
      <c r="EY62" s="99">
        <f>SUMIF('2022-09-17 Leukemia Cup TH'!$B$11:$B$26,$B62,'2022-09-17 Leukemia Cup TH'!$BO$11:$BO$26)</f>
        <v>0</v>
      </c>
      <c r="EZ62" s="99">
        <f>SUMIF('2022-09-17 Leukemia Cup TH'!$B$11:$B$26,$B62,'2022-09-17 Leukemia Cup TH'!$BR$11:$BR$26)</f>
        <v>0</v>
      </c>
      <c r="FA62" s="99">
        <f>SUMIF('Smith-Berry LDR 9-24-22'!$B$11:$B$28,$B62,'Smith-Berry LDR 9-24-22'!$BF$11:$BF$28)</f>
        <v>0</v>
      </c>
      <c r="FB62" s="99">
        <f>SUMIF('Smith-Berry LDR 9-24-22'!$B$11:$B$28,$B62,'Smith-Berry LDR 9-24-22'!$BI$11:$BI$28)</f>
        <v>0</v>
      </c>
      <c r="FC62" s="99">
        <f>SUMIF('Smith-Berry LDR 9-24-22'!$B$11:$B$28,$B62,'Smith-Berry LDR 9-24-22'!$BL$11:$BL$28)</f>
        <v>0</v>
      </c>
      <c r="FD62" s="99">
        <f>SUMIF('Smith-Berry LDR 9-24-22'!$B$11:$B$28,$B62,'Smith-Berry LDR 9-24-22'!$BO$11:$BO$28)</f>
        <v>0</v>
      </c>
      <c r="FE62" s="99">
        <f>SUMIF('Smith-Berry LDR 9-24-22'!$B$11:$B$28,$B62,'Smith-Berry LDR 9-24-22'!$BR$11:$BR$28)</f>
        <v>0</v>
      </c>
      <c r="FF62" s="99">
        <f>SUMIF('Sunday Races 10-9-22'!$B$11:$B$15,$B62,'Sunday Races 10-9-22'!$BF$11:$BF$15)</f>
        <v>0</v>
      </c>
      <c r="FG62" s="99">
        <f>SUMIF('Sunday Races 10-9-22'!$B$11:$B$15,$B62,'Sunday Races 10-9-22'!$BI$11:$BI$15)</f>
        <v>0</v>
      </c>
      <c r="FH62" s="99">
        <f>SUMIF('Sunday Races 10-9-22'!$B$11:$B$15,$B62,'Sunday Races 10-9-22'!$BL$11:$BL$15)</f>
        <v>0</v>
      </c>
      <c r="FI62" s="99">
        <f>SUMIF('Sunday Races 10-9-22'!$B$11:$B$15,$B62,'Sunday Races 10-9-22'!$BO$11:$BO$15)</f>
        <v>0</v>
      </c>
      <c r="FJ62" s="99">
        <f>SUMIF('Sunday Races 10-9-22'!$B$11:$B$15,$B62,'Sunday Races 10-9-22'!$BR$11:$BR$15)</f>
        <v>0</v>
      </c>
      <c r="FK62" s="99">
        <f>SUMIF('Great Pumpkin Regatta 10-15-22'!$B$11:$B$53,$B62,'Great Pumpkin Regatta 10-15-22'!$BF$11:$BF$53)</f>
        <v>0</v>
      </c>
      <c r="FL62" s="99">
        <f>SUMIF('Great Pumpkin Regatta 10-15-22'!$B$11:$B$53,$B62,'Great Pumpkin Regatta 10-15-22'!$BI$11:$BI$53)</f>
        <v>0</v>
      </c>
      <c r="FM62" s="99">
        <f>SUMIF('Great Pumpkin Regatta 10-15-22'!$B$11:$B$53,$B62,'Great Pumpkin Regatta 10-15-22'!$BL$11:$BL$53)</f>
        <v>0</v>
      </c>
      <c r="FN62" s="99">
        <f>SUMIF('Great Pumpkin Regatta 10-15-22'!$B$11:$B$53,$B62,'Great Pumpkin Regatta 10-15-22'!$BO$11:$BO$53)</f>
        <v>0</v>
      </c>
      <c r="FO62" s="99">
        <f>SUMIF('Great Pumpkin Regatta 10-15-22'!$B$11:$B$53,$B62,'Great Pumpkin Regatta 10-15-22'!$BR$11:$BR$53)</f>
        <v>0</v>
      </c>
      <c r="FP62" s="99">
        <f>SUMIF('Sunday Races 10-23-22'!$B$11:$B$16,$B62,'Sunday Races 10-23-22'!$BF$11:$BF$16)</f>
        <v>0</v>
      </c>
      <c r="FQ62" s="99">
        <f>SUMIF('Sunday Races 10-23-22'!$B$11:$B$16,$B62,'Sunday Races 10-23-22'!$BI$11:$BI$16)</f>
        <v>0</v>
      </c>
      <c r="FR62" s="99">
        <f>SUMIF('Sunday Races 10-23-22'!$B$11:$B$16,$B62,'Sunday Races 10-23-22'!$BL$11:$BL$16)</f>
        <v>0</v>
      </c>
      <c r="FS62" s="99">
        <f>SUMIF('Sunday Races 10-23-22'!$B$11:$B$16,$B62,'Sunday Races 10-23-22'!$BO$11:$BO$16)</f>
        <v>0</v>
      </c>
      <c r="FT62" s="99">
        <f>SUMIF('Sunday Races 10-23-22'!$B$11:$B$16,$B62,'Sunday Races 10-23-22'!$BR$11:$BR$16)</f>
        <v>0</v>
      </c>
      <c r="FU62" s="100"/>
      <c r="FV62" s="101"/>
      <c r="FW62" s="102">
        <f t="shared" si="57"/>
        <v>0</v>
      </c>
      <c r="FX62" s="102">
        <f t="shared" si="57"/>
        <v>0</v>
      </c>
      <c r="FY62" s="102">
        <f t="shared" si="57"/>
        <v>0</v>
      </c>
      <c r="FZ62" s="102">
        <f t="shared" si="57"/>
        <v>0</v>
      </c>
      <c r="GA62" s="102">
        <f t="shared" si="57"/>
        <v>0</v>
      </c>
      <c r="GB62" s="102">
        <f t="shared" si="57"/>
        <v>0</v>
      </c>
      <c r="GC62" s="102">
        <f t="shared" si="57"/>
        <v>0</v>
      </c>
      <c r="GD62" s="102">
        <f t="shared" si="57"/>
        <v>0</v>
      </c>
      <c r="GE62" s="102">
        <f t="shared" si="57"/>
        <v>0</v>
      </c>
      <c r="GF62" s="102">
        <f t="shared" si="57"/>
        <v>0</v>
      </c>
      <c r="GG62" s="102">
        <f t="shared" si="58"/>
        <v>0</v>
      </c>
      <c r="GH62" s="102">
        <f t="shared" si="58"/>
        <v>0</v>
      </c>
      <c r="GI62" s="102">
        <f t="shared" si="58"/>
        <v>0</v>
      </c>
      <c r="GJ62" s="102">
        <f t="shared" si="58"/>
        <v>0</v>
      </c>
      <c r="GK62" s="102">
        <f t="shared" si="58"/>
        <v>0</v>
      </c>
      <c r="GL62" s="102">
        <f t="shared" si="58"/>
        <v>0</v>
      </c>
      <c r="GM62" s="102">
        <f t="shared" si="58"/>
        <v>0</v>
      </c>
      <c r="GN62" s="102">
        <f t="shared" si="58"/>
        <v>0</v>
      </c>
      <c r="GO62" s="102">
        <f t="shared" si="58"/>
        <v>0</v>
      </c>
      <c r="GP62" s="102">
        <f t="shared" si="58"/>
        <v>0</v>
      </c>
      <c r="GQ62" s="102">
        <f t="shared" si="59"/>
        <v>0</v>
      </c>
      <c r="GR62" s="102">
        <f t="shared" si="59"/>
        <v>0</v>
      </c>
      <c r="GS62" s="102">
        <f t="shared" si="59"/>
        <v>0</v>
      </c>
      <c r="GT62" s="102">
        <f t="shared" si="59"/>
        <v>0</v>
      </c>
      <c r="GU62" s="102">
        <f t="shared" si="59"/>
        <v>0</v>
      </c>
      <c r="GV62" s="102">
        <f t="shared" si="59"/>
        <v>0</v>
      </c>
      <c r="GW62" s="102">
        <f t="shared" si="59"/>
        <v>0</v>
      </c>
      <c r="GX62" s="102">
        <f t="shared" si="59"/>
        <v>0</v>
      </c>
      <c r="GY62" s="102">
        <f t="shared" si="59"/>
        <v>0</v>
      </c>
      <c r="GZ62" s="102">
        <f t="shared" si="59"/>
        <v>0</v>
      </c>
      <c r="HA62" s="102">
        <f t="shared" si="60"/>
        <v>0</v>
      </c>
      <c r="HB62" s="102">
        <f t="shared" si="60"/>
        <v>0</v>
      </c>
      <c r="HC62" s="102">
        <f t="shared" si="60"/>
        <v>0</v>
      </c>
      <c r="HD62" s="102">
        <f t="shared" si="60"/>
        <v>0</v>
      </c>
      <c r="HE62" s="102">
        <f t="shared" si="60"/>
        <v>0</v>
      </c>
      <c r="HF62" s="102">
        <f t="shared" si="60"/>
        <v>0</v>
      </c>
      <c r="HG62" s="102">
        <f t="shared" si="60"/>
        <v>0</v>
      </c>
      <c r="HH62" s="102">
        <f t="shared" si="60"/>
        <v>0</v>
      </c>
      <c r="HI62" s="102">
        <f t="shared" si="60"/>
        <v>0</v>
      </c>
      <c r="HJ62" s="102">
        <f t="shared" si="60"/>
        <v>0</v>
      </c>
      <c r="HK62" s="102">
        <f t="shared" si="61"/>
        <v>0</v>
      </c>
      <c r="HL62" s="102">
        <f t="shared" si="61"/>
        <v>0</v>
      </c>
      <c r="HM62" s="102">
        <f t="shared" si="61"/>
        <v>0</v>
      </c>
      <c r="HN62" s="102">
        <f t="shared" si="61"/>
        <v>0</v>
      </c>
      <c r="HO62" s="102">
        <f t="shared" si="61"/>
        <v>0</v>
      </c>
      <c r="HP62" s="102">
        <f t="shared" si="61"/>
        <v>0</v>
      </c>
      <c r="HQ62" s="102">
        <f t="shared" si="61"/>
        <v>0</v>
      </c>
      <c r="HR62" s="102">
        <f t="shared" si="61"/>
        <v>0</v>
      </c>
      <c r="HS62" s="102">
        <f t="shared" si="61"/>
        <v>0</v>
      </c>
      <c r="HT62" s="102">
        <f t="shared" si="61"/>
        <v>0</v>
      </c>
      <c r="HU62" s="102">
        <f t="shared" si="62"/>
        <v>0</v>
      </c>
      <c r="HV62" s="102">
        <f t="shared" si="62"/>
        <v>0</v>
      </c>
      <c r="HW62" s="102">
        <f t="shared" si="62"/>
        <v>0</v>
      </c>
      <c r="HX62" s="102">
        <f t="shared" si="62"/>
        <v>0</v>
      </c>
      <c r="HY62" s="102">
        <f t="shared" si="62"/>
        <v>0</v>
      </c>
      <c r="HZ62" s="102">
        <f t="shared" si="62"/>
        <v>0</v>
      </c>
      <c r="IA62" s="102">
        <f t="shared" si="62"/>
        <v>0</v>
      </c>
      <c r="IB62" s="102">
        <f t="shared" si="62"/>
        <v>0</v>
      </c>
      <c r="IC62" s="102">
        <f t="shared" si="62"/>
        <v>0</v>
      </c>
      <c r="ID62" s="102">
        <f t="shared" si="62"/>
        <v>0</v>
      </c>
      <c r="IE62" s="102">
        <f t="shared" si="63"/>
        <v>0</v>
      </c>
      <c r="IF62" s="102">
        <f t="shared" si="63"/>
        <v>0</v>
      </c>
      <c r="IG62" s="102">
        <f t="shared" si="63"/>
        <v>0</v>
      </c>
      <c r="IH62" s="102">
        <f t="shared" si="63"/>
        <v>0</v>
      </c>
      <c r="II62" s="102">
        <f t="shared" si="63"/>
        <v>0</v>
      </c>
      <c r="IJ62" s="102">
        <f t="shared" si="63"/>
        <v>0</v>
      </c>
      <c r="IK62" s="102">
        <f t="shared" si="63"/>
        <v>0</v>
      </c>
      <c r="IL62" s="102">
        <f t="shared" si="63"/>
        <v>0</v>
      </c>
      <c r="IM62" s="102">
        <f t="shared" si="63"/>
        <v>0</v>
      </c>
      <c r="IN62" s="102">
        <f t="shared" si="63"/>
        <v>0</v>
      </c>
      <c r="IO62" s="102">
        <f t="shared" si="63"/>
        <v>0</v>
      </c>
      <c r="IP62" s="102">
        <f t="shared" si="63"/>
        <v>0</v>
      </c>
      <c r="IQ62" s="102">
        <f t="shared" si="63"/>
        <v>0</v>
      </c>
      <c r="IR62" s="102">
        <f t="shared" si="63"/>
        <v>0</v>
      </c>
      <c r="IS62" s="102">
        <f t="shared" si="63"/>
        <v>0</v>
      </c>
      <c r="IU62" s="99">
        <f>SUMIF('2021 Club Championship Crew'!$B$11:$B$14,$B62,'2021 Club Championship Crew'!$BN$11:$BN$14)</f>
        <v>0</v>
      </c>
      <c r="IV62" s="99">
        <f>SUMIF('2021 Club Championship Crew'!$B$11:$B$14,$B62,'2021 Club Championship Crew'!$BQ$11:$BQ$14)</f>
        <v>0</v>
      </c>
      <c r="IW62" s="99">
        <f>SUMIF('2021 Club Championship Crew'!$B$11:$B$14,$B62,'2021 Club Championship Crew'!$BT$11:$BT$14)</f>
        <v>0</v>
      </c>
      <c r="IX62" s="99">
        <f>SUMIF('2021 Club Championship Crew'!$B$11:$B$14,$B62,'2021 Club Championship Crew'!$BW$11:$BW$14)</f>
        <v>0</v>
      </c>
      <c r="IY62" s="99">
        <f>SUMIF('2021 Club Championship Crew'!$B$11:$B$14,$B62,'2021 Club Championship Crew'!$CC$11:$CC$14)</f>
        <v>0</v>
      </c>
    </row>
    <row r="63" spans="1:259" ht="15" customHeight="1" x14ac:dyDescent="0.2">
      <c r="A63" s="134"/>
      <c r="B63" s="103"/>
      <c r="C63" s="96">
        <f t="shared" si="39"/>
        <v>0</v>
      </c>
      <c r="D63" s="97">
        <f t="shared" si="40"/>
        <v>0</v>
      </c>
      <c r="E63" s="96">
        <f t="shared" si="64"/>
        <v>0</v>
      </c>
      <c r="F63" s="98">
        <f t="shared" si="65"/>
        <v>0</v>
      </c>
      <c r="G63" s="99">
        <f>SUMIF('Saturday Race 11-06-21'!$B$11:$B$24,$B63,'Saturday Race 11-06-21'!$BF$11:$BF$24)</f>
        <v>0</v>
      </c>
      <c r="H63" s="99">
        <f>SUMIF('Saturday Race 11-06-21'!$B$11:$B$24,$B63,'Saturday Race 11-06-21'!$BI$11:$BI$24)</f>
        <v>0</v>
      </c>
      <c r="I63" s="99">
        <f>SUMIF('Saturday Race 11-06-21'!$B$11:$B$24,$B63,'Saturday Race 11-06-21'!$BL$11:$BL$24)</f>
        <v>0</v>
      </c>
      <c r="J63" s="99">
        <f>SUMIF('Saturday Race 11-06-21'!$B$11:$B$24,$B63,'Saturday Race 11-06-21'!$BO$11:$BO$24)</f>
        <v>0</v>
      </c>
      <c r="K63" s="99">
        <f>SUMIF('Saturday Race 11-06-21'!$B$11:$B$24,$B63,'Saturday Race 11-06-21'!$BR$11:$BR$24)</f>
        <v>0</v>
      </c>
      <c r="L63" s="99">
        <f>SUMIF('Saturday Race 11-20-21'!$B$11:$B$24,$B63,'Saturday Race 11-20-21'!$BF$11:$BF$24)</f>
        <v>0</v>
      </c>
      <c r="M63" s="99">
        <f>SUMIF('Saturday Race 11-20-21'!$B$11:$B$24,$B63,'Saturday Race 11-20-21'!$BI$11:$BI$24)</f>
        <v>0</v>
      </c>
      <c r="N63" s="99">
        <f>SUMIF('Saturday Race 11-20-21'!$B$11:$B$24,$B63,'Saturday Race 11-20-21'!$BL$11:$BL$24)</f>
        <v>0</v>
      </c>
      <c r="O63" s="99">
        <f>SUMIF('Saturday Race 11-20-21'!$B$11:$B$24,$B63,'Saturday Race 11-20-21'!$BO$11:$BO$24)</f>
        <v>0</v>
      </c>
      <c r="P63" s="99">
        <f>SUMIF('Saturday Race 11-20-21'!$B$11:$B$24,$B63,'Saturday Race 11-20-21'!$BR$11:$BR$24)</f>
        <v>0</v>
      </c>
      <c r="Q63" s="99">
        <f>SUMIF('One Day 12-04-21 Scots'!$B$11:$B$24,$B63,'One Day 12-04-21 Scots'!$BF$11:$BF$24)</f>
        <v>0</v>
      </c>
      <c r="R63" s="99">
        <f>SUMIF('One Day 12-04-21 Scots'!$B$11:$B$24,$B63,'One Day 12-04-21 Scots'!$BI$11:$BI$24)</f>
        <v>0</v>
      </c>
      <c r="S63" s="99">
        <f>SUMIF('One Day 12-04-21 Scots'!$B$11:$B$24,$B63,'One Day 12-04-21 Scots'!$BL$11:$BL$24)</f>
        <v>0</v>
      </c>
      <c r="T63" s="99">
        <f>SUMIF('One Day 12-04-21 Scots'!$B$11:$B$24,$B63,'One Day 12-04-21 Scots'!$BO$11:$BO$24)</f>
        <v>0</v>
      </c>
      <c r="U63" s="99">
        <f>SUMIF('One Day 12-04-21 Scots'!$B$11:$B$24,$B63,'One Day 12-04-21 Scots'!$BR$11:$BR$24)</f>
        <v>0</v>
      </c>
      <c r="V63" s="99">
        <f>SUMIF('One Day 12-04-21 Thistles'!$B$11:$B$25,$B63,'One Day 12-04-21 Thistles'!$BF$11:$BF$25)</f>
        <v>0</v>
      </c>
      <c r="W63" s="99">
        <f>SUMIF('One Day 12-04-21 Thistles'!$B$11:$B$25,$B63,'One Day 12-04-21 Thistles'!$BI$11:$BI$25)</f>
        <v>0</v>
      </c>
      <c r="X63" s="99">
        <f>SUMIF('One Day 12-04-21 Thistles'!$B$11:$B$25,$B63,'One Day 12-04-21 Thistles'!$BL$11:$BL$25)</f>
        <v>0</v>
      </c>
      <c r="Y63" s="99">
        <f>SUMIF('One Day 12-04-21 Thistles'!$B$11:$B$25,$B63,'One Day 12-04-21 Thistles'!$BO$11:$BO$25)</f>
        <v>0</v>
      </c>
      <c r="Z63" s="99">
        <f>SUMIF('One Day 12-04-21 Thistles'!$B$11:$B$25,$B63,'One Day 12-04-21 Thistles'!$BR$11:$BR$25)</f>
        <v>0</v>
      </c>
      <c r="AA63" s="99">
        <f>SUMIF('Saturday Race 1-08-22'!$B$11:$B$20,$B63,'Saturday Race 1-08-22'!$BF$11:$BF$20)</f>
        <v>0</v>
      </c>
      <c r="AB63" s="99">
        <f>SUMIF('Saturday Race 1-08-22'!$B$11:$B$20,$B63,'Saturday Race 1-08-22'!$BI$11:$BI$20)</f>
        <v>0</v>
      </c>
      <c r="AC63" s="99">
        <f>SUMIF('Saturday Race 1-08-22'!$B$11:$B$20,$B63,'Saturday Race 1-08-22'!$BL$11:$BL$20)</f>
        <v>0</v>
      </c>
      <c r="AD63" s="99">
        <f>SUMIF('Saturday Race 1-08-22'!$B$11:$B$20,$B63,'Saturday Race 1-08-22'!$BO$11:$BO$20)</f>
        <v>0</v>
      </c>
      <c r="AE63" s="99">
        <f>SUMIF('Saturday Race 1-08-22'!$B$11:$B$20,$B63,'Saturday Race 1-08-22'!$BR$11:$BR$20)</f>
        <v>0</v>
      </c>
      <c r="AF63" s="99">
        <f>SUMIF('Saturday Race 1-22-22'!$B$11:$B$20,$B63,'Saturday Race 1-22-22'!$BF$11:$BF$20)</f>
        <v>0</v>
      </c>
      <c r="AG63" s="99">
        <f>SUMIF('Saturday Race 1-22-22'!$B$11:$B$20,$B63,'Saturday Race 1-22-22'!$BI$11:$BI$20)</f>
        <v>0</v>
      </c>
      <c r="AH63" s="99">
        <f>SUMIF('Saturday Race 1-22-22'!$B$11:$B$20,$B63,'Saturday Race 1-22-22'!$BL$11:$BL$20)</f>
        <v>0</v>
      </c>
      <c r="AI63" s="99">
        <f>SUMIF('Saturday Race 1-22-22'!$B$11:$B$20,$B63,'Saturday Race 1-22-22'!$BO$11:$BO$20)</f>
        <v>0</v>
      </c>
      <c r="AJ63" s="99">
        <f>SUMIF('Saturday Race 1-22-22'!$B$11:$B$20,$B63,'Saturday Race 1-22-22'!$BR$11:$BR$20)</f>
        <v>0</v>
      </c>
      <c r="AK63" s="99">
        <f>SUMIF('Sunday Race 2-6-22'!$B$11:$B$20,$B63,'Sunday Race 2-6-22'!$BF$11:$BF$20)</f>
        <v>0</v>
      </c>
      <c r="AL63" s="99">
        <f>SUMIF('Sunday Race 2-6-22'!$B$11:$B$20,$B63,'Sunday Race 2-6-22'!$BI$11:$BI$20)</f>
        <v>0</v>
      </c>
      <c r="AM63" s="99">
        <f>SUMIF('Sunday Race 2-6-22'!$B$11:$B$20,$B63,'Sunday Race 2-6-22'!$BL$11:$BL$20)</f>
        <v>0</v>
      </c>
      <c r="AN63" s="99">
        <f>SUMIF('Sunday Race 2-6-22'!$B$11:$B$20,$B63,'Sunday Race 2-6-22'!$BO$11:$BO$20)</f>
        <v>0</v>
      </c>
      <c r="AO63" s="99">
        <f>SUMIF('Sunday Race 2-6-22'!$B$11:$B$20,$B63,'Sunday Race 2-6-22'!$BR$11:$BR$20)</f>
        <v>0</v>
      </c>
      <c r="AP63" s="99">
        <f>SUMIF('Chili One Day 2-12-22 Scots'!$B$11:$B$20,$B63,'Chili One Day 2-12-22 Scots'!$BF$11:$BF$20)</f>
        <v>0</v>
      </c>
      <c r="AQ63" s="99">
        <f>SUMIF('Chili One Day 2-12-22 Scots'!$B$11:$B$20,$B63,'Chili One Day 2-12-22 Scots'!$BI$11:$BI$20)</f>
        <v>0</v>
      </c>
      <c r="AR63" s="99">
        <f>SUMIF('Chili One Day 2-12-22 Scots'!$B$11:$B$20,$B63,'Chili One Day 2-12-22 Scots'!$BL$11:$BL$20)</f>
        <v>0</v>
      </c>
      <c r="AS63" s="99">
        <f>SUMIF('Chili One Day 2-12-22 Scots'!$B$11:$B$20,$B63,'Chili One Day 2-12-22 Scots'!$BO$11:$BO$20)</f>
        <v>0</v>
      </c>
      <c r="AT63" s="99">
        <f>SUMIF('Chili One Day 2-12-22 Scots'!$B$11:$B$20,$B63,'Chili One Day 2-12-22 Scots'!$BR$11:$BR$20)</f>
        <v>0</v>
      </c>
      <c r="AU63" s="99">
        <f>SUMIF('Chili One Day 2-12-22 Thistles'!$B$11:$B$20,$B63,'Chili One Day 2-12-22 Thistles'!$BF$11:$BF$20)</f>
        <v>0</v>
      </c>
      <c r="AV63" s="99">
        <f>SUMIF('Chili One Day 2-12-22 Thistles'!$B$11:$B$20,$B63,'Chili One Day 2-12-22 Thistles'!$BI$11:$BI$20)</f>
        <v>0</v>
      </c>
      <c r="AW63" s="99">
        <f>SUMIF('Chili One Day 2-12-22 Thistles'!$B$11:$B$20,$B63,'Chili One Day 2-12-22 Thistles'!$BL$11:$BL$20)</f>
        <v>0</v>
      </c>
      <c r="AX63" s="99">
        <f>SUMIF('Chili One Day 2-12-22 Thistles'!$B$11:$B$20,$B63,'Chili One Day 2-12-22 Thistles'!$BO$11:$BO$20)</f>
        <v>0</v>
      </c>
      <c r="AY63" s="99">
        <f>SUMIF('Chili One Day 2-12-22 Thistles'!$B$11:$B$20,$B63,'Chili One Day 2-12-22 Thistles'!$BR$11:$BR$20)</f>
        <v>0</v>
      </c>
      <c r="AZ63" s="99">
        <f>SUMIF('Sunday Race 2-20-22'!$B$11:$B$20,$B63,'Sunday Race 2-20-22'!$BF$11:$BF$20)</f>
        <v>0</v>
      </c>
      <c r="BA63" s="99">
        <f>SUMIF('Sunday Race 2-20-22'!$B$11:$B$20,$B63,'Sunday Race 2-20-22'!$BI$11:$BI$20)</f>
        <v>0</v>
      </c>
      <c r="BB63" s="99">
        <f>SUMIF('Sunday Race 2-20-22'!$B$11:$B$20,$B63,'Sunday Race 2-20-22'!$BL$11:$BL$20)</f>
        <v>0</v>
      </c>
      <c r="BC63" s="99">
        <f>SUMIF('Sunday Race 2-20-22'!$B$11:$B$20,$B63,'Sunday Race 2-20-22'!$BO$11:$BO$20)</f>
        <v>0</v>
      </c>
      <c r="BD63" s="99">
        <f>SUMIF('Sunday Race 2-20-22'!$B$11:$B$20,$B63,'Sunday Race 2-20-22'!$BR$11:$BR$20)</f>
        <v>0</v>
      </c>
      <c r="BE63" s="99">
        <f>SUMIF('Sunday Race 2-27-22'!$B$11:$B$20,$B63,'Sunday Race 2-27-22'!$BF$11:$BF$20)</f>
        <v>0</v>
      </c>
      <c r="BF63" s="99">
        <f>SUMIF('Sunday Race 2-27-22'!$B$11:$B$20,$B63,'Sunday Race 2-27-22'!$BI$11:$BI$20)</f>
        <v>0</v>
      </c>
      <c r="BG63" s="99">
        <f>SUMIF('Sunday Race 2-27-22'!$B$11:$B$20,$B63,'Sunday Race 2-27-22'!$BL$11:$BL$20)</f>
        <v>0</v>
      </c>
      <c r="BH63" s="99">
        <f>SUMIF('Sunday Race 2-27-22'!$B$11:$B$20,$B63,'Sunday Race 2-27-22'!$BO$11:$BO$20)</f>
        <v>0</v>
      </c>
      <c r="BI63" s="99">
        <f>SUMIF('Sunday Race 2-27-22'!$B$11:$B$20,$B63,'Sunday Race 2-27-22'!$BR$11:$BR$20)</f>
        <v>0</v>
      </c>
      <c r="BJ63" s="99">
        <f>SUMIF('Sunday Race 3-13-22'!$B$11:$B$21,$B63,'Sunday Race 3-13-22'!$BF$11:$BF$21)</f>
        <v>0</v>
      </c>
      <c r="BK63" s="99">
        <f>SUMIF('Sunday Race 3-13-22'!$B$11:$B$21,$B63,'Sunday Race 3-13-22'!$BI$11:$BI$21)</f>
        <v>0</v>
      </c>
      <c r="BL63" s="99">
        <f>SUMIF('Sunday Race 3-13-22'!$B$11:$B$21,$B63,'Sunday Race 3-13-22'!$BL$11:$BL$21)</f>
        <v>0</v>
      </c>
      <c r="BM63" s="99">
        <f>SUMIF('Sunday Race 3-13-22'!$B$11:$B$21,$B63,'Sunday Race 3-13-22'!$BO$11:$BO$21)</f>
        <v>0</v>
      </c>
      <c r="BN63" s="99">
        <f>SUMIF('Sunday Race 3-13-22'!$B$11:$B$21,$B63,'Sunday Race 3-13-22'!$BR$11:$BR$21)</f>
        <v>0</v>
      </c>
      <c r="BO63" s="99">
        <f>SUMIF('Saturday Race 3-19-22'!$B$11:$B$26,$B63,'Saturday Race 3-19-22'!$BF$11:$BF$26)</f>
        <v>0</v>
      </c>
      <c r="BP63" s="99">
        <f>SUMIF('Saturday Race 3-19-22'!$B$11:$B$26,$B63,'Saturday Race 3-19-22'!$BI$11:$BI$26)</f>
        <v>0</v>
      </c>
      <c r="BQ63" s="99">
        <f>SUMIF('Saturday Race 3-19-22'!$B$11:$B$26,$B63,'Saturday Race 3-19-22'!$BL$11:$BL$26)</f>
        <v>0</v>
      </c>
      <c r="BR63" s="99">
        <f>SUMIF('Saturday Race 3-19-22'!$B$11:$B$26,$B63,'Saturday Race 3-19-22'!$BO$11:$BO$26)</f>
        <v>0</v>
      </c>
      <c r="BS63" s="99">
        <f>SUMIF('Saturday Race 3-19-22'!$B$11:$B$26,$B63,'Saturday Race 3-19-22'!$BR$11:$BR$26)</f>
        <v>0</v>
      </c>
      <c r="BT63" s="99">
        <f>SUMIF('Sunday Races 4-10-22'!$B$11:$B$26,$B63,'Sunday Races 4-10-22'!$BF$11:$BF$26)</f>
        <v>0</v>
      </c>
      <c r="BU63" s="99">
        <f>SUMIF('Sunday Races 4-10-22'!$B$11:$B$26,$B63,'Sunday Races 4-10-22'!$BI$11:$BI$26)</f>
        <v>0</v>
      </c>
      <c r="BV63" s="99">
        <f>SUMIF('Sunday Races 4-10-22'!$B$11:$B$26,$B63,'Sunday Races 4-10-22'!$BL$11:$BL$26)</f>
        <v>0</v>
      </c>
      <c r="BW63" s="99">
        <f>SUMIF('Sunday Races 4-10-22'!$B$11:$B$26,$B63,'Sunday Races 4-10-22'!$BO$11:$BO$26)</f>
        <v>0</v>
      </c>
      <c r="BX63" s="99">
        <f>SUMIF('Sunday Races 4-10-22'!$B$11:$B$26,$B63,'Sunday Races 4-10-22'!$BR$11:$BR$26)</f>
        <v>0</v>
      </c>
      <c r="BY63" s="99">
        <f>SUMIF('Easter One Day 4-16-22 FS'!$B$11:$B$26,$B63,'Easter One Day 4-16-22 FS'!$BF$11:$BF$26)</f>
        <v>0</v>
      </c>
      <c r="BZ63" s="99">
        <f>SUMIF('Easter One Day 4-16-22 FS'!$B$11:$B$26,$B63,'Easter One Day 4-16-22 FS'!$BI$11:$BI$26)</f>
        <v>0</v>
      </c>
      <c r="CA63" s="99">
        <f>SUMIF('Easter One Day 4-16-22 FS'!$B$11:$B$26,$B63,'Easter One Day 4-16-22 FS'!$BL$11:$BL$26)</f>
        <v>0</v>
      </c>
      <c r="CB63" s="99">
        <f>SUMIF('Easter One Day 4-16-22 FS'!$B$11:$B$26,$B63,'Easter One Day 4-16-22 FS'!$BO$11:$BO$26)</f>
        <v>0</v>
      </c>
      <c r="CC63" s="99">
        <f>SUMIF('Easter One Day 4-16-22 FS'!$B$11:$B$26,$B63,'Easter One Day 4-16-22 FS'!$BR$11:$BR$26)</f>
        <v>0</v>
      </c>
      <c r="CD63" s="99">
        <f>SUMIF('Easter One Day 4-16-22 TH'!$B$11:$B$26,$B63,'Easter One Day 4-16-22 TH'!$BF$11:$BF$26)</f>
        <v>0</v>
      </c>
      <c r="CE63" s="99">
        <f>SUMIF('Easter One Day 4-16-22 TH'!$B$11:$B$26,$B63,'Easter One Day 4-16-22 TH'!$BI$11:$BI$26)</f>
        <v>0</v>
      </c>
      <c r="CF63" s="99">
        <f>SUMIF('Easter One Day 4-16-22 TH'!$B$11:$B$26,$B63,'Easter One Day 4-16-22 TH'!$BL$11:$BL$26)</f>
        <v>0</v>
      </c>
      <c r="CG63" s="99">
        <f>SUMIF('Easter One Day 4-16-22 TH'!$B$11:$B$26,$B63,'Easter One Day 4-16-22 TH'!$BO$11:$BO$26)</f>
        <v>0</v>
      </c>
      <c r="CH63" s="99">
        <f>SUMIF('Easter One Day 4-16-22 TH'!$B$11:$B$26,$B63,'Easter One Day 4-16-22 TH'!$BR$11:$BR$26)</f>
        <v>0</v>
      </c>
      <c r="CI63" s="99">
        <f>SUMIF('Sunday Races 5-1-22'!$B$11:$B$28,$B63,'Sunday Races 5-1-22'!$BF$11:$BF$28)</f>
        <v>0</v>
      </c>
      <c r="CJ63" s="99">
        <f>SUMIF('Sunday Races 5-1-22'!$B$11:$B$28,$B63,'Sunday Races 5-1-22'!$BI$11:$BI$28)</f>
        <v>0</v>
      </c>
      <c r="CK63" s="99">
        <f>SUMIF('Sunday Races 5-1-22'!$B$11:$B$28,$B63,'Sunday Races 5-1-22'!$BL$11:$BL$28)</f>
        <v>0</v>
      </c>
      <c r="CL63" s="99">
        <f>SUMIF('Sunday Races 5-1-22'!$B$11:$B$28,$B63,'Sunday Races 5-1-22'!$BO$11:$BO$28)</f>
        <v>0</v>
      </c>
      <c r="CM63" s="99">
        <f>SUMIF('Sunday Races 5-1-22'!$B$11:$B$28,$B63,'Sunday Races 5-1-22'!$BR$11:$BR$28)</f>
        <v>0</v>
      </c>
      <c r="CN63" s="99">
        <f>SUMIF('Long Distance Race 5-7-22'!$B$11:$B$27,$B63,'Long Distance Race 5-7-22'!$BF$11:$BF$27)</f>
        <v>0</v>
      </c>
      <c r="CO63" s="99">
        <f>SUMIF('Long Distance Race 5-7-22'!$B$11:$B$27,$B63,'Long Distance Race 5-7-22'!$BI$11:$BI$27)</f>
        <v>0</v>
      </c>
      <c r="CP63" s="99">
        <f>SUMIF('Long Distance Race 5-7-22'!$B$11:$B$27,$B63,'Long Distance Race 5-7-22'!$BL$11:$BL$27)</f>
        <v>0</v>
      </c>
      <c r="CQ63" s="99">
        <f>SUMIF('Long Distance Race 5-7-22'!$B$11:$B$27,$B63,'Long Distance Race 5-7-22'!$BO$11:$BO$27)</f>
        <v>0</v>
      </c>
      <c r="CR63" s="99">
        <f>SUMIF('Long Distance Race 5-7-22'!$B$11:$B$27,$B63,'Long Distance Race 5-7-22'!$BR$11:$BR$27)</f>
        <v>0</v>
      </c>
      <c r="CS63" s="99">
        <f>SUMIF('Memorial Day Regatta 5-28-22 Op'!$B$11:$B$27,$B63,'Memorial Day Regatta 5-28-22 Op'!$BF$11:$BF$27)</f>
        <v>0</v>
      </c>
      <c r="CT63" s="99">
        <f>SUMIF('Memorial Day Regatta 5-28-22 Op'!$B$11:$B$27,$B63,'Memorial Day Regatta 5-28-22 Op'!$BI$11:$BI$27)</f>
        <v>0</v>
      </c>
      <c r="CU63" s="99">
        <f>SUMIF('Memorial Day Regatta 5-28-22 Op'!$B$11:$B$27,$B63,'Memorial Day Regatta 5-28-22 Op'!$BL$11:$BL$27)</f>
        <v>0</v>
      </c>
      <c r="CV63" s="99">
        <f>SUMIF('Memorial Day Regatta 5-28-22 Op'!$B$11:$B$27,$B63,'Memorial Day Regatta 5-28-22 Op'!$BO$11:$BO$27)</f>
        <v>0</v>
      </c>
      <c r="CW63" s="99">
        <f>SUMIF('Memorial Day Regatta 5-28-22 Op'!$B$11:$B$27,$B63,'Memorial Day Regatta 5-28-22 Op'!$BR$11:$BR$27)</f>
        <v>0</v>
      </c>
      <c r="CX63" s="99">
        <f>SUMIF('Sunday Races 6-5-22'!$B$11:$B$28,$B63,'Sunday Races 6-5-22'!$BF$11:$BF$28)</f>
        <v>0</v>
      </c>
      <c r="CY63" s="99">
        <f>SUMIF('Sunday Races 6-5-22'!$B$11:$B$28,$B63,'Sunday Races 6-5-22'!$BI$11:$BI$28)</f>
        <v>0</v>
      </c>
      <c r="CZ63" s="99">
        <f>SUMIF('Sunday Races 6-5-22'!$B$11:$B$28,$B63,'Sunday Races 6-5-22'!$BL$11:$BL$28)</f>
        <v>0</v>
      </c>
      <c r="DA63" s="99">
        <f>SUMIF('Sunday Races 6-5-22'!$B$11:$B$28,$B63,'Sunday Races 6-5-22'!$BO$11:$BO$28)</f>
        <v>0</v>
      </c>
      <c r="DB63" s="99">
        <f>SUMIF('Sunday Races 6-5-22'!$B$11:$B$28,$B63,'Sunday Races 6-5-22'!$BR$11:$BR$28)</f>
        <v>0</v>
      </c>
      <c r="DC63" s="99">
        <f>SUMIF('Sunday Races 6-12-22'!$B$11:$B$24,$B63,'Sunday Races 6-12-22'!$BF$11:$BF$24)</f>
        <v>0</v>
      </c>
      <c r="DD63" s="99">
        <f>SUMIF('Sunday Races 6-12-22'!$B$11:$B$24,$B63,'Sunday Races 6-12-22'!$BI$11:$BI$24)</f>
        <v>0</v>
      </c>
      <c r="DE63" s="99">
        <f>SUMIF('Sunday Races 6-12-22'!$B$11:$B$24,$B63,'Sunday Races 6-12-22'!$BL$11:$BL$24)</f>
        <v>0</v>
      </c>
      <c r="DF63" s="99">
        <f>SUMIF('Sunday Races 6-12-22'!$B$11:$B$24,$B63,'Sunday Races 6-12-22'!$BO$11:$BO$24)</f>
        <v>0</v>
      </c>
      <c r="DG63" s="99">
        <f>SUMIF('Sunday Races 6-12-22'!$B$11:$B$24,$B63,'Sunday Races 6-12-22'!$BR$11:$BR$24)</f>
        <v>0</v>
      </c>
      <c r="DH63" s="99">
        <f>SUMIF('Saturday Races 6-18-22'!$B$11:$B$24,$B63,'Saturday Races 6-18-22'!$BF$11:$BF$24)</f>
        <v>0</v>
      </c>
      <c r="DI63" s="99">
        <f>SUMIF('Saturday Races 6-18-22'!$B$11:$B$24,$B63,'Saturday Races 6-18-22'!$BI$11:$BI$24)</f>
        <v>0</v>
      </c>
      <c r="DJ63" s="99">
        <f>SUMIF('Saturday Races 6-18-22'!$B$11:$B$24,$B63,'Saturday Races 6-18-22'!$BL$11:$BL$24)</f>
        <v>0</v>
      </c>
      <c r="DK63" s="99">
        <f>SUMIF('Saturday Races 6-18-22'!$B$11:$B$24,$B63,'Saturday Races 6-18-22'!$BO$11:$BO$24)</f>
        <v>0</v>
      </c>
      <c r="DL63" s="99">
        <f>SUMIF('Saturday Races 6-18-22'!$B$11:$B$24,$B63,'Saturday Races 6-18-22'!$BR$11:$BR$24)</f>
        <v>0</v>
      </c>
      <c r="DM63" s="99">
        <f>SUMIF('Caldwell Cup 6-25-22 TH'!$B$11:$B$25,$B63,'Caldwell Cup 6-25-22 TH'!$BF$11:$BF$25)</f>
        <v>0</v>
      </c>
      <c r="DN63" s="99">
        <f>SUMIF('Caldwell Cup 6-25-22 TH'!$B$11:$B$25,$B63,'Caldwell Cup 6-25-22 TH'!$BI$11:$BI$25)</f>
        <v>0</v>
      </c>
      <c r="DO63" s="99">
        <f>SUMIF('Caldwell Cup 6-25-22 TH'!$B$11:$B$25,$B63,'Caldwell Cup 6-25-22 TH'!$BL$11:$BL$25)</f>
        <v>0</v>
      </c>
      <c r="DP63" s="99">
        <f>SUMIF('Caldwell Cup 6-25-22 TH'!$B$11:$B$25,$B63,'Caldwell Cup 6-25-22 TH'!$BO$11:$BO$25)</f>
        <v>0</v>
      </c>
      <c r="DQ63" s="99">
        <f>SUMIF('Caldwell Cup 6-25-22 TH'!$B$11:$B$25,$B63,'Caldwell Cup 6-25-22 TH'!$BR$11:$BR$25)</f>
        <v>0</v>
      </c>
      <c r="DR63" s="99">
        <f>SUMIF('Caldwell Cup 6-25-22 FS'!$B$11:$B$18,$B63,'Caldwell Cup 6-25-22 FS'!$BF$11:$BF$18)</f>
        <v>0</v>
      </c>
      <c r="DS63" s="99">
        <f>SUMIF('Caldwell Cup 6-25-22 FS'!$B$11:$B$18,$B63,'Caldwell Cup 6-25-22 FS'!$BI$11:$BI$18)</f>
        <v>0</v>
      </c>
      <c r="DT63" s="99">
        <f>SUMIF('Caldwell Cup 6-25-22 FS'!$B$11:$B$18,$B63,'Caldwell Cup 6-25-22 FS'!$BL$11:$BL$18)</f>
        <v>0</v>
      </c>
      <c r="DU63" s="99">
        <f>SUMIF('Caldwell Cup 6-25-22 FS'!$B$11:$B$18,$B63,'Caldwell Cup 6-25-22 FS'!$BO$11:$BO$18)</f>
        <v>0</v>
      </c>
      <c r="DV63" s="99">
        <f>SUMIF('Caldwell Cup 6-25-22 FS'!$B$11:$B$18,$B63,'Caldwell Cup 6-25-22 FS'!$BR$11:$BR$18)</f>
        <v>0</v>
      </c>
      <c r="DW63" s="99">
        <f>SUMIF('Sunday Races 7-3-22'!$B$11:$B$25,$B63,'Sunday Races 7-3-22'!$BF$11:$BF$25)</f>
        <v>0</v>
      </c>
      <c r="DX63" s="99">
        <f>SUMIF('Sunday Races 7-3-22'!$B$11:$B$25,$B63,'Sunday Races 7-3-22'!$BI$11:$BI$25)</f>
        <v>0</v>
      </c>
      <c r="DY63" s="99">
        <f>SUMIF('Sunday Races 7-3-22'!$B$11:$B$25,$B63,'Sunday Races 7-3-22'!$BL$11:$BL$25)</f>
        <v>0</v>
      </c>
      <c r="DZ63" s="99">
        <f>SUMIF('Sunday Races 7-3-22'!$B$11:$B$25,$B63,'Sunday Races 7-3-22'!$BO$11:$BO$25)</f>
        <v>0</v>
      </c>
      <c r="EA63" s="99">
        <f>SUMIF('Sunday Races 7-3-22'!$B$11:$B$25,$B63,'Sunday Races 7-3-22'!$BR$11:$BR$25)</f>
        <v>0</v>
      </c>
      <c r="EB63" s="99">
        <f>SUMIF('Sunday Races 7-31-22'!$B$11:$B$25,$B63,'Sunday Races 7-31-22'!$BF$11:$BF$25)</f>
        <v>0</v>
      </c>
      <c r="EC63" s="99">
        <f>SUMIF('Sunday Races 7-31-22'!$B$11:$B$25,$B63,'Sunday Races 7-31-22'!$BI$11:$BI$25)</f>
        <v>0</v>
      </c>
      <c r="ED63" s="99">
        <f>SUMIF('Sunday Races 7-31-22'!$B$11:$B$25,$B63,'Sunday Races 7-31-22'!$BL$11:$BL$25)</f>
        <v>0</v>
      </c>
      <c r="EE63" s="99">
        <f>SUMIF('Sunday Races 7-31-22'!$B$11:$B$25,$B63,'Sunday Races 7-31-22'!$BO$11:$BO$25)</f>
        <v>0</v>
      </c>
      <c r="EF63" s="99">
        <f>SUMIF('Sunday Races 7-31-22'!$B$11:$B$25,$B63,'Sunday Races 7-31-22'!$BR$11:$BR$25)</f>
        <v>0</v>
      </c>
      <c r="EG63" s="99">
        <f>SUMIF('Sunday Races 8-14-22'!$B$11:$B$25,$B63,'Sunday Races 8-14-22'!$BF$11:$BF$25)</f>
        <v>0</v>
      </c>
      <c r="EH63" s="99">
        <f>SUMIF('Sunday Races 8-14-22'!$B$11:$B$25,$B63,'Sunday Races 8-14-22'!$BI$11:$BI$25)</f>
        <v>0</v>
      </c>
      <c r="EI63" s="99">
        <f>SUMIF('Sunday Races 8-14-22'!$B$11:$B$25,$B63,'Sunday Races 8-14-22'!$BL$11:$BL$25)</f>
        <v>0</v>
      </c>
      <c r="EJ63" s="99">
        <f>SUMIF('Sunday Races 8-14-22'!$B$11:$B$25,$B63,'Sunday Races 8-14-22'!$BO$11:$BO$25)</f>
        <v>0</v>
      </c>
      <c r="EK63" s="99">
        <f>SUMIF('Sunday Races 8-14-22'!$B$11:$B$25,$B63,'Sunday Races 8-14-22'!$BR$11:$BR$25)</f>
        <v>0</v>
      </c>
      <c r="EL63" s="99">
        <f>SUMIF('Saturday Races 8-20-22'!$B$11:$B$25,$B63,'Saturday Races 8-20-22'!$BF$11:$BF$25)</f>
        <v>0</v>
      </c>
      <c r="EM63" s="99">
        <f>SUMIF('Saturday Races 8-20-22'!$B$11:$B$25,$B63,'Saturday Races 8-20-22'!$BI$11:$BI$25)</f>
        <v>0</v>
      </c>
      <c r="EN63" s="99">
        <f>SUMIF('Saturday Races 8-20-22'!$B$11:$B$25,$B63,'Saturday Races 8-20-22'!$BL$11:$BL$25)</f>
        <v>0</v>
      </c>
      <c r="EO63" s="99">
        <f>SUMIF('Saturday Races 8-20-22'!$B$11:$B$25,$B63,'Saturday Races 8-20-22'!$BO$11:$BO$25)</f>
        <v>0</v>
      </c>
      <c r="EP63" s="99">
        <f>SUMIF('Saturday Races 8-20-22'!$B$11:$B$25,$B63,'Saturday Races 8-20-22'!$BR$11:$BR$25)</f>
        <v>0</v>
      </c>
      <c r="EQ63" s="99">
        <f>SUMIF('Sunday Races 9-11-22'!$B$11:$B$20,$B63,'Sunday Races 9-11-22'!$BF$11:$BF$20)</f>
        <v>0</v>
      </c>
      <c r="ER63" s="99">
        <f>SUMIF('Sunday Races 9-11-22'!$B$11:$B$20,$B63,'Sunday Races 9-11-22'!$BI$11:$BI$20)</f>
        <v>0</v>
      </c>
      <c r="ES63" s="99">
        <f>SUMIF('Sunday Races 9-11-22'!$B$11:$B$20,$B63,'Sunday Races 9-11-22'!$BL$11:$BL$20)</f>
        <v>0</v>
      </c>
      <c r="ET63" s="99">
        <f>SUMIF('Sunday Races 9-11-22'!$B$11:$B$20,$B63,'Sunday Races 9-11-22'!$BO$11:$BO$20)</f>
        <v>0</v>
      </c>
      <c r="EU63" s="99">
        <f>SUMIF('Sunday Races 9-11-22'!$B$11:$B$20,$B63,'Sunday Races 9-11-22'!$BR$11:$BR$20)</f>
        <v>0</v>
      </c>
      <c r="EV63" s="99">
        <f>SUMIF('2022-09-17 Leukemia Cup TH'!$B$11:$B$26,$B63,'2022-09-17 Leukemia Cup TH'!$BF$11:$BF$26)</f>
        <v>0</v>
      </c>
      <c r="EW63" s="99">
        <f>SUMIF('2022-09-17 Leukemia Cup TH'!$B$11:$B$26,$B63,'2022-09-17 Leukemia Cup TH'!$BI$11:$BI$26)</f>
        <v>0</v>
      </c>
      <c r="EX63" s="99">
        <f>SUMIF('2022-09-17 Leukemia Cup TH'!$B$11:$B$26,$B63,'2022-09-17 Leukemia Cup TH'!$BL$11:$BL$26)</f>
        <v>0</v>
      </c>
      <c r="EY63" s="99">
        <f>SUMIF('2022-09-17 Leukemia Cup TH'!$B$11:$B$26,$B63,'2022-09-17 Leukemia Cup TH'!$BO$11:$BO$26)</f>
        <v>0</v>
      </c>
      <c r="EZ63" s="99">
        <f>SUMIF('2022-09-17 Leukemia Cup TH'!$B$11:$B$26,$B63,'2022-09-17 Leukemia Cup TH'!$BR$11:$BR$26)</f>
        <v>0</v>
      </c>
      <c r="FA63" s="99">
        <f>SUMIF('Smith-Berry LDR 9-24-22'!$B$11:$B$28,$B63,'Smith-Berry LDR 9-24-22'!$BF$11:$BF$28)</f>
        <v>0</v>
      </c>
      <c r="FB63" s="99">
        <f>SUMIF('Smith-Berry LDR 9-24-22'!$B$11:$B$28,$B63,'Smith-Berry LDR 9-24-22'!$BI$11:$BI$28)</f>
        <v>0</v>
      </c>
      <c r="FC63" s="99">
        <f>SUMIF('Smith-Berry LDR 9-24-22'!$B$11:$B$28,$B63,'Smith-Berry LDR 9-24-22'!$BL$11:$BL$28)</f>
        <v>0</v>
      </c>
      <c r="FD63" s="99">
        <f>SUMIF('Smith-Berry LDR 9-24-22'!$B$11:$B$28,$B63,'Smith-Berry LDR 9-24-22'!$BO$11:$BO$28)</f>
        <v>0</v>
      </c>
      <c r="FE63" s="99">
        <f>SUMIF('Smith-Berry LDR 9-24-22'!$B$11:$B$28,$B63,'Smith-Berry LDR 9-24-22'!$BR$11:$BR$28)</f>
        <v>0</v>
      </c>
      <c r="FF63" s="99">
        <f>SUMIF('Sunday Races 10-9-22'!$B$11:$B$15,$B63,'Sunday Races 10-9-22'!$BF$11:$BF$15)</f>
        <v>0</v>
      </c>
      <c r="FG63" s="99">
        <f>SUMIF('Sunday Races 10-9-22'!$B$11:$B$15,$B63,'Sunday Races 10-9-22'!$BI$11:$BI$15)</f>
        <v>0</v>
      </c>
      <c r="FH63" s="99">
        <f>SUMIF('Sunday Races 10-9-22'!$B$11:$B$15,$B63,'Sunday Races 10-9-22'!$BL$11:$BL$15)</f>
        <v>0</v>
      </c>
      <c r="FI63" s="99">
        <f>SUMIF('Sunday Races 10-9-22'!$B$11:$B$15,$B63,'Sunday Races 10-9-22'!$BO$11:$BO$15)</f>
        <v>0</v>
      </c>
      <c r="FJ63" s="99">
        <f>SUMIF('Sunday Races 10-9-22'!$B$11:$B$15,$B63,'Sunday Races 10-9-22'!$BR$11:$BR$15)</f>
        <v>0</v>
      </c>
      <c r="FK63" s="99">
        <f>SUMIF('Great Pumpkin Regatta 10-15-22'!$B$11:$B$53,$B63,'Great Pumpkin Regatta 10-15-22'!$BF$11:$BF$53)</f>
        <v>0</v>
      </c>
      <c r="FL63" s="99">
        <f>SUMIF('Great Pumpkin Regatta 10-15-22'!$B$11:$B$53,$B63,'Great Pumpkin Regatta 10-15-22'!$BI$11:$BI$53)</f>
        <v>0</v>
      </c>
      <c r="FM63" s="99">
        <f>SUMIF('Great Pumpkin Regatta 10-15-22'!$B$11:$B$53,$B63,'Great Pumpkin Regatta 10-15-22'!$BL$11:$BL$53)</f>
        <v>0</v>
      </c>
      <c r="FN63" s="99">
        <f>SUMIF('Great Pumpkin Regatta 10-15-22'!$B$11:$B$53,$B63,'Great Pumpkin Regatta 10-15-22'!$BO$11:$BO$53)</f>
        <v>0</v>
      </c>
      <c r="FO63" s="99">
        <f>SUMIF('Great Pumpkin Regatta 10-15-22'!$B$11:$B$53,$B63,'Great Pumpkin Regatta 10-15-22'!$BR$11:$BR$53)</f>
        <v>0</v>
      </c>
      <c r="FP63" s="99">
        <f>SUMIF('Sunday Races 10-23-22'!$B$11:$B$16,$B63,'Sunday Races 10-23-22'!$BF$11:$BF$16)</f>
        <v>0</v>
      </c>
      <c r="FQ63" s="99">
        <f>SUMIF('Sunday Races 10-23-22'!$B$11:$B$16,$B63,'Sunday Races 10-23-22'!$BI$11:$BI$16)</f>
        <v>0</v>
      </c>
      <c r="FR63" s="99">
        <f>SUMIF('Sunday Races 10-23-22'!$B$11:$B$16,$B63,'Sunday Races 10-23-22'!$BL$11:$BL$16)</f>
        <v>0</v>
      </c>
      <c r="FS63" s="99">
        <f>SUMIF('Sunday Races 10-23-22'!$B$11:$B$16,$B63,'Sunday Races 10-23-22'!$BO$11:$BO$16)</f>
        <v>0</v>
      </c>
      <c r="FT63" s="99">
        <f>SUMIF('Sunday Races 10-23-22'!$B$11:$B$16,$B63,'Sunday Races 10-23-22'!$BR$11:$BR$16)</f>
        <v>0</v>
      </c>
      <c r="FU63" s="100"/>
      <c r="FV63" s="101"/>
      <c r="FW63" s="102">
        <f t="shared" si="57"/>
        <v>0</v>
      </c>
      <c r="FX63" s="102">
        <f t="shared" si="57"/>
        <v>0</v>
      </c>
      <c r="FY63" s="102">
        <f t="shared" si="57"/>
        <v>0</v>
      </c>
      <c r="FZ63" s="102">
        <f t="shared" si="57"/>
        <v>0</v>
      </c>
      <c r="GA63" s="102">
        <f t="shared" si="57"/>
        <v>0</v>
      </c>
      <c r="GB63" s="102">
        <f t="shared" si="57"/>
        <v>0</v>
      </c>
      <c r="GC63" s="102">
        <f t="shared" si="57"/>
        <v>0</v>
      </c>
      <c r="GD63" s="102">
        <f t="shared" si="57"/>
        <v>0</v>
      </c>
      <c r="GE63" s="102">
        <f t="shared" si="57"/>
        <v>0</v>
      </c>
      <c r="GF63" s="102">
        <f t="shared" si="57"/>
        <v>0</v>
      </c>
      <c r="GG63" s="102">
        <f t="shared" si="58"/>
        <v>0</v>
      </c>
      <c r="GH63" s="102">
        <f t="shared" si="58"/>
        <v>0</v>
      </c>
      <c r="GI63" s="102">
        <f t="shared" si="58"/>
        <v>0</v>
      </c>
      <c r="GJ63" s="102">
        <f t="shared" si="58"/>
        <v>0</v>
      </c>
      <c r="GK63" s="102">
        <f t="shared" si="58"/>
        <v>0</v>
      </c>
      <c r="GL63" s="102">
        <f t="shared" si="58"/>
        <v>0</v>
      </c>
      <c r="GM63" s="102">
        <f t="shared" si="58"/>
        <v>0</v>
      </c>
      <c r="GN63" s="102">
        <f t="shared" si="58"/>
        <v>0</v>
      </c>
      <c r="GO63" s="102">
        <f t="shared" si="58"/>
        <v>0</v>
      </c>
      <c r="GP63" s="102">
        <f t="shared" si="58"/>
        <v>0</v>
      </c>
      <c r="GQ63" s="102">
        <f t="shared" si="59"/>
        <v>0</v>
      </c>
      <c r="GR63" s="102">
        <f t="shared" si="59"/>
        <v>0</v>
      </c>
      <c r="GS63" s="102">
        <f t="shared" si="59"/>
        <v>0</v>
      </c>
      <c r="GT63" s="102">
        <f t="shared" si="59"/>
        <v>0</v>
      </c>
      <c r="GU63" s="102">
        <f t="shared" si="59"/>
        <v>0</v>
      </c>
      <c r="GV63" s="102">
        <f t="shared" si="59"/>
        <v>0</v>
      </c>
      <c r="GW63" s="102">
        <f t="shared" si="59"/>
        <v>0</v>
      </c>
      <c r="GX63" s="102">
        <f t="shared" si="59"/>
        <v>0</v>
      </c>
      <c r="GY63" s="102">
        <f t="shared" si="59"/>
        <v>0</v>
      </c>
      <c r="GZ63" s="102">
        <f t="shared" si="59"/>
        <v>0</v>
      </c>
      <c r="HA63" s="102">
        <f t="shared" si="60"/>
        <v>0</v>
      </c>
      <c r="HB63" s="102">
        <f t="shared" si="60"/>
        <v>0</v>
      </c>
      <c r="HC63" s="102">
        <f t="shared" si="60"/>
        <v>0</v>
      </c>
      <c r="HD63" s="102">
        <f t="shared" si="60"/>
        <v>0</v>
      </c>
      <c r="HE63" s="102">
        <f t="shared" si="60"/>
        <v>0</v>
      </c>
      <c r="HF63" s="102">
        <f t="shared" si="60"/>
        <v>0</v>
      </c>
      <c r="HG63" s="102">
        <f t="shared" si="60"/>
        <v>0</v>
      </c>
      <c r="HH63" s="102">
        <f t="shared" si="60"/>
        <v>0</v>
      </c>
      <c r="HI63" s="102">
        <f t="shared" si="60"/>
        <v>0</v>
      </c>
      <c r="HJ63" s="102">
        <f t="shared" si="60"/>
        <v>0</v>
      </c>
      <c r="HK63" s="102">
        <f t="shared" si="61"/>
        <v>0</v>
      </c>
      <c r="HL63" s="102">
        <f t="shared" si="61"/>
        <v>0</v>
      </c>
      <c r="HM63" s="102">
        <f t="shared" si="61"/>
        <v>0</v>
      </c>
      <c r="HN63" s="102">
        <f t="shared" si="61"/>
        <v>0</v>
      </c>
      <c r="HO63" s="102">
        <f t="shared" si="61"/>
        <v>0</v>
      </c>
      <c r="HP63" s="102">
        <f t="shared" si="61"/>
        <v>0</v>
      </c>
      <c r="HQ63" s="102">
        <f t="shared" si="61"/>
        <v>0</v>
      </c>
      <c r="HR63" s="102">
        <f t="shared" si="61"/>
        <v>0</v>
      </c>
      <c r="HS63" s="102">
        <f t="shared" si="61"/>
        <v>0</v>
      </c>
      <c r="HT63" s="102">
        <f t="shared" si="61"/>
        <v>0</v>
      </c>
      <c r="HU63" s="102">
        <f t="shared" si="62"/>
        <v>0</v>
      </c>
      <c r="HV63" s="102">
        <f t="shared" si="62"/>
        <v>0</v>
      </c>
      <c r="HW63" s="102">
        <f t="shared" si="62"/>
        <v>0</v>
      </c>
      <c r="HX63" s="102">
        <f t="shared" si="62"/>
        <v>0</v>
      </c>
      <c r="HY63" s="102">
        <f t="shared" si="62"/>
        <v>0</v>
      </c>
      <c r="HZ63" s="102">
        <f t="shared" si="62"/>
        <v>0</v>
      </c>
      <c r="IA63" s="102">
        <f t="shared" si="62"/>
        <v>0</v>
      </c>
      <c r="IB63" s="102">
        <f t="shared" si="62"/>
        <v>0</v>
      </c>
      <c r="IC63" s="102">
        <f t="shared" si="62"/>
        <v>0</v>
      </c>
      <c r="ID63" s="102">
        <f t="shared" si="62"/>
        <v>0</v>
      </c>
      <c r="IE63" s="102">
        <f t="shared" si="63"/>
        <v>0</v>
      </c>
      <c r="IF63" s="102">
        <f t="shared" si="63"/>
        <v>0</v>
      </c>
      <c r="IG63" s="102">
        <f t="shared" si="63"/>
        <v>0</v>
      </c>
      <c r="IH63" s="102">
        <f t="shared" si="63"/>
        <v>0</v>
      </c>
      <c r="II63" s="102">
        <f t="shared" si="63"/>
        <v>0</v>
      </c>
      <c r="IJ63" s="102">
        <f t="shared" si="63"/>
        <v>0</v>
      </c>
      <c r="IK63" s="102">
        <f t="shared" si="63"/>
        <v>0</v>
      </c>
      <c r="IL63" s="102">
        <f t="shared" si="63"/>
        <v>0</v>
      </c>
      <c r="IM63" s="102">
        <f t="shared" si="63"/>
        <v>0</v>
      </c>
      <c r="IN63" s="102">
        <f t="shared" si="63"/>
        <v>0</v>
      </c>
      <c r="IO63" s="102">
        <f t="shared" si="63"/>
        <v>0</v>
      </c>
      <c r="IP63" s="102">
        <f t="shared" si="63"/>
        <v>0</v>
      </c>
      <c r="IQ63" s="102">
        <f t="shared" si="63"/>
        <v>0</v>
      </c>
      <c r="IR63" s="102">
        <f t="shared" si="63"/>
        <v>0</v>
      </c>
      <c r="IS63" s="102">
        <f t="shared" si="63"/>
        <v>0</v>
      </c>
      <c r="IU63" s="99">
        <f>SUMIF('2021 Club Championship Crew'!$B$11:$B$14,$B63,'2021 Club Championship Crew'!$BN$11:$BN$14)</f>
        <v>0</v>
      </c>
      <c r="IV63" s="99">
        <f>SUMIF('2021 Club Championship Crew'!$B$11:$B$14,$B63,'2021 Club Championship Crew'!$BQ$11:$BQ$14)</f>
        <v>0</v>
      </c>
      <c r="IW63" s="99">
        <f>SUMIF('2021 Club Championship Crew'!$B$11:$B$14,$B63,'2021 Club Championship Crew'!$BT$11:$BT$14)</f>
        <v>0</v>
      </c>
      <c r="IX63" s="99">
        <f>SUMIF('2021 Club Championship Crew'!$B$11:$B$14,$B63,'2021 Club Championship Crew'!$BW$11:$BW$14)</f>
        <v>0</v>
      </c>
      <c r="IY63" s="99">
        <f>SUMIF('2021 Club Championship Crew'!$B$11:$B$14,$B63,'2021 Club Championship Crew'!$CC$11:$CC$14)</f>
        <v>0</v>
      </c>
    </row>
    <row r="64" spans="1:259" ht="15" customHeight="1" x14ac:dyDescent="0.2">
      <c r="A64" s="134"/>
      <c r="B64" s="103"/>
      <c r="C64" s="96">
        <f t="shared" si="39"/>
        <v>0</v>
      </c>
      <c r="D64" s="97">
        <f t="shared" si="40"/>
        <v>0</v>
      </c>
      <c r="E64" s="96">
        <f t="shared" si="64"/>
        <v>0</v>
      </c>
      <c r="F64" s="98">
        <f t="shared" si="65"/>
        <v>0</v>
      </c>
      <c r="G64" s="99">
        <f>SUMIF('Saturday Race 11-06-21'!$B$11:$B$24,$B64,'Saturday Race 11-06-21'!$BF$11:$BF$24)</f>
        <v>0</v>
      </c>
      <c r="H64" s="99">
        <f>SUMIF('Saturday Race 11-06-21'!$B$11:$B$24,$B64,'Saturday Race 11-06-21'!$BI$11:$BI$24)</f>
        <v>0</v>
      </c>
      <c r="I64" s="99">
        <f>SUMIF('Saturday Race 11-06-21'!$B$11:$B$24,$B64,'Saturday Race 11-06-21'!$BL$11:$BL$24)</f>
        <v>0</v>
      </c>
      <c r="J64" s="99">
        <f>SUMIF('Saturday Race 11-06-21'!$B$11:$B$24,$B64,'Saturday Race 11-06-21'!$BO$11:$BO$24)</f>
        <v>0</v>
      </c>
      <c r="K64" s="99">
        <f>SUMIF('Saturday Race 11-06-21'!$B$11:$B$24,$B64,'Saturday Race 11-06-21'!$BR$11:$BR$24)</f>
        <v>0</v>
      </c>
      <c r="L64" s="99">
        <f>SUMIF('Saturday Race 11-20-21'!$B$11:$B$24,$B64,'Saturday Race 11-20-21'!$BF$11:$BF$24)</f>
        <v>0</v>
      </c>
      <c r="M64" s="99">
        <f>SUMIF('Saturday Race 11-20-21'!$B$11:$B$24,$B64,'Saturday Race 11-20-21'!$BI$11:$BI$24)</f>
        <v>0</v>
      </c>
      <c r="N64" s="99">
        <f>SUMIF('Saturday Race 11-20-21'!$B$11:$B$24,$B64,'Saturday Race 11-20-21'!$BL$11:$BL$24)</f>
        <v>0</v>
      </c>
      <c r="O64" s="99">
        <f>SUMIF('Saturday Race 11-20-21'!$B$11:$B$24,$B64,'Saturday Race 11-20-21'!$BO$11:$BO$24)</f>
        <v>0</v>
      </c>
      <c r="P64" s="99">
        <f>SUMIF('Saturday Race 11-20-21'!$B$11:$B$24,$B64,'Saturday Race 11-20-21'!$BR$11:$BR$24)</f>
        <v>0</v>
      </c>
      <c r="Q64" s="99">
        <f>SUMIF('One Day 12-04-21 Scots'!$B$11:$B$24,$B64,'One Day 12-04-21 Scots'!$BF$11:$BF$24)</f>
        <v>0</v>
      </c>
      <c r="R64" s="99">
        <f>SUMIF('One Day 12-04-21 Scots'!$B$11:$B$24,$B64,'One Day 12-04-21 Scots'!$BI$11:$BI$24)</f>
        <v>0</v>
      </c>
      <c r="S64" s="99">
        <f>SUMIF('One Day 12-04-21 Scots'!$B$11:$B$24,$B64,'One Day 12-04-21 Scots'!$BL$11:$BL$24)</f>
        <v>0</v>
      </c>
      <c r="T64" s="99">
        <f>SUMIF('One Day 12-04-21 Scots'!$B$11:$B$24,$B64,'One Day 12-04-21 Scots'!$BO$11:$BO$24)</f>
        <v>0</v>
      </c>
      <c r="U64" s="99">
        <f>SUMIF('One Day 12-04-21 Scots'!$B$11:$B$24,$B64,'One Day 12-04-21 Scots'!$BR$11:$BR$24)</f>
        <v>0</v>
      </c>
      <c r="V64" s="99">
        <f>SUMIF('One Day 12-04-21 Thistles'!$B$11:$B$25,$B64,'One Day 12-04-21 Thistles'!$BF$11:$BF$25)</f>
        <v>0</v>
      </c>
      <c r="W64" s="99">
        <f>SUMIF('One Day 12-04-21 Thistles'!$B$11:$B$25,$B64,'One Day 12-04-21 Thistles'!$BI$11:$BI$25)</f>
        <v>0</v>
      </c>
      <c r="X64" s="99">
        <f>SUMIF('One Day 12-04-21 Thistles'!$B$11:$B$25,$B64,'One Day 12-04-21 Thistles'!$BL$11:$BL$25)</f>
        <v>0</v>
      </c>
      <c r="Y64" s="99">
        <f>SUMIF('One Day 12-04-21 Thistles'!$B$11:$B$25,$B64,'One Day 12-04-21 Thistles'!$BO$11:$BO$25)</f>
        <v>0</v>
      </c>
      <c r="Z64" s="99">
        <f>SUMIF('One Day 12-04-21 Thistles'!$B$11:$B$25,$B64,'One Day 12-04-21 Thistles'!$BR$11:$BR$25)</f>
        <v>0</v>
      </c>
      <c r="AA64" s="99">
        <f>SUMIF('Saturday Race 1-08-22'!$B$11:$B$20,$B64,'Saturday Race 1-08-22'!$BF$11:$BF$20)</f>
        <v>0</v>
      </c>
      <c r="AB64" s="99">
        <f>SUMIF('Saturday Race 1-08-22'!$B$11:$B$20,$B64,'Saturday Race 1-08-22'!$BI$11:$BI$20)</f>
        <v>0</v>
      </c>
      <c r="AC64" s="99">
        <f>SUMIF('Saturday Race 1-08-22'!$B$11:$B$20,$B64,'Saturday Race 1-08-22'!$BL$11:$BL$20)</f>
        <v>0</v>
      </c>
      <c r="AD64" s="99">
        <f>SUMIF('Saturday Race 1-08-22'!$B$11:$B$20,$B64,'Saturday Race 1-08-22'!$BO$11:$BO$20)</f>
        <v>0</v>
      </c>
      <c r="AE64" s="99">
        <f>SUMIF('Saturday Race 1-08-22'!$B$11:$B$20,$B64,'Saturday Race 1-08-22'!$BR$11:$BR$20)</f>
        <v>0</v>
      </c>
      <c r="AF64" s="99">
        <f>SUMIF('Saturday Race 1-22-22'!$B$11:$B$20,$B64,'Saturday Race 1-22-22'!$BF$11:$BF$20)</f>
        <v>0</v>
      </c>
      <c r="AG64" s="99">
        <f>SUMIF('Saturday Race 1-22-22'!$B$11:$B$20,$B64,'Saturday Race 1-22-22'!$BI$11:$BI$20)</f>
        <v>0</v>
      </c>
      <c r="AH64" s="99">
        <f>SUMIF('Saturday Race 1-22-22'!$B$11:$B$20,$B64,'Saturday Race 1-22-22'!$BL$11:$BL$20)</f>
        <v>0</v>
      </c>
      <c r="AI64" s="99">
        <f>SUMIF('Saturday Race 1-22-22'!$B$11:$B$20,$B64,'Saturday Race 1-22-22'!$BO$11:$BO$20)</f>
        <v>0</v>
      </c>
      <c r="AJ64" s="99">
        <f>SUMIF('Saturday Race 1-22-22'!$B$11:$B$20,$B64,'Saturday Race 1-22-22'!$BR$11:$BR$20)</f>
        <v>0</v>
      </c>
      <c r="AK64" s="99">
        <f>SUMIF('Sunday Race 2-6-22'!$B$11:$B$20,$B64,'Sunday Race 2-6-22'!$BF$11:$BF$20)</f>
        <v>0</v>
      </c>
      <c r="AL64" s="99">
        <f>SUMIF('Sunday Race 2-6-22'!$B$11:$B$20,$B64,'Sunday Race 2-6-22'!$BI$11:$BI$20)</f>
        <v>0</v>
      </c>
      <c r="AM64" s="99">
        <f>SUMIF('Sunday Race 2-6-22'!$B$11:$B$20,$B64,'Sunday Race 2-6-22'!$BL$11:$BL$20)</f>
        <v>0</v>
      </c>
      <c r="AN64" s="99">
        <f>SUMIF('Sunday Race 2-6-22'!$B$11:$B$20,$B64,'Sunday Race 2-6-22'!$BO$11:$BO$20)</f>
        <v>0</v>
      </c>
      <c r="AO64" s="99">
        <f>SUMIF('Sunday Race 2-6-22'!$B$11:$B$20,$B64,'Sunday Race 2-6-22'!$BR$11:$BR$20)</f>
        <v>0</v>
      </c>
      <c r="AP64" s="99">
        <f>SUMIF('Chili One Day 2-12-22 Scots'!$B$11:$B$20,$B64,'Chili One Day 2-12-22 Scots'!$BF$11:$BF$20)</f>
        <v>0</v>
      </c>
      <c r="AQ64" s="99">
        <f>SUMIF('Chili One Day 2-12-22 Scots'!$B$11:$B$20,$B64,'Chili One Day 2-12-22 Scots'!$BI$11:$BI$20)</f>
        <v>0</v>
      </c>
      <c r="AR64" s="99">
        <f>SUMIF('Chili One Day 2-12-22 Scots'!$B$11:$B$20,$B64,'Chili One Day 2-12-22 Scots'!$BL$11:$BL$20)</f>
        <v>0</v>
      </c>
      <c r="AS64" s="99">
        <f>SUMIF('Chili One Day 2-12-22 Scots'!$B$11:$B$20,$B64,'Chili One Day 2-12-22 Scots'!$BO$11:$BO$20)</f>
        <v>0</v>
      </c>
      <c r="AT64" s="99">
        <f>SUMIF('Chili One Day 2-12-22 Scots'!$B$11:$B$20,$B64,'Chili One Day 2-12-22 Scots'!$BR$11:$BR$20)</f>
        <v>0</v>
      </c>
      <c r="AU64" s="99">
        <f>SUMIF('Chili One Day 2-12-22 Thistles'!$B$11:$B$20,$B64,'Chili One Day 2-12-22 Thistles'!$BF$11:$BF$20)</f>
        <v>0</v>
      </c>
      <c r="AV64" s="99">
        <f>SUMIF('Chili One Day 2-12-22 Thistles'!$B$11:$B$20,$B64,'Chili One Day 2-12-22 Thistles'!$BI$11:$BI$20)</f>
        <v>0</v>
      </c>
      <c r="AW64" s="99">
        <f>SUMIF('Chili One Day 2-12-22 Thistles'!$B$11:$B$20,$B64,'Chili One Day 2-12-22 Thistles'!$BL$11:$BL$20)</f>
        <v>0</v>
      </c>
      <c r="AX64" s="99">
        <f>SUMIF('Chili One Day 2-12-22 Thistles'!$B$11:$B$20,$B64,'Chili One Day 2-12-22 Thistles'!$BO$11:$BO$20)</f>
        <v>0</v>
      </c>
      <c r="AY64" s="99">
        <f>SUMIF('Chili One Day 2-12-22 Thistles'!$B$11:$B$20,$B64,'Chili One Day 2-12-22 Thistles'!$BR$11:$BR$20)</f>
        <v>0</v>
      </c>
      <c r="AZ64" s="99">
        <f>SUMIF('Sunday Race 2-20-22'!$B$11:$B$20,$B64,'Sunday Race 2-20-22'!$BF$11:$BF$20)</f>
        <v>0</v>
      </c>
      <c r="BA64" s="99">
        <f>SUMIF('Sunday Race 2-20-22'!$B$11:$B$20,$B64,'Sunday Race 2-20-22'!$BI$11:$BI$20)</f>
        <v>0</v>
      </c>
      <c r="BB64" s="99">
        <f>SUMIF('Sunday Race 2-20-22'!$B$11:$B$20,$B64,'Sunday Race 2-20-22'!$BL$11:$BL$20)</f>
        <v>0</v>
      </c>
      <c r="BC64" s="99">
        <f>SUMIF('Sunday Race 2-20-22'!$B$11:$B$20,$B64,'Sunday Race 2-20-22'!$BO$11:$BO$20)</f>
        <v>0</v>
      </c>
      <c r="BD64" s="99">
        <f>SUMIF('Sunday Race 2-20-22'!$B$11:$B$20,$B64,'Sunday Race 2-20-22'!$BR$11:$BR$20)</f>
        <v>0</v>
      </c>
      <c r="BE64" s="99">
        <f>SUMIF('Sunday Race 2-27-22'!$B$11:$B$20,$B64,'Sunday Race 2-27-22'!$BF$11:$BF$20)</f>
        <v>0</v>
      </c>
      <c r="BF64" s="99">
        <f>SUMIF('Sunday Race 2-27-22'!$B$11:$B$20,$B64,'Sunday Race 2-27-22'!$BI$11:$BI$20)</f>
        <v>0</v>
      </c>
      <c r="BG64" s="99">
        <f>SUMIF('Sunday Race 2-27-22'!$B$11:$B$20,$B64,'Sunday Race 2-27-22'!$BL$11:$BL$20)</f>
        <v>0</v>
      </c>
      <c r="BH64" s="99">
        <f>SUMIF('Sunday Race 2-27-22'!$B$11:$B$20,$B64,'Sunday Race 2-27-22'!$BO$11:$BO$20)</f>
        <v>0</v>
      </c>
      <c r="BI64" s="99">
        <f>SUMIF('Sunday Race 2-27-22'!$B$11:$B$20,$B64,'Sunday Race 2-27-22'!$BR$11:$BR$20)</f>
        <v>0</v>
      </c>
      <c r="BJ64" s="99">
        <f>SUMIF('Sunday Race 3-13-22'!$B$11:$B$21,$B64,'Sunday Race 3-13-22'!$BF$11:$BF$21)</f>
        <v>0</v>
      </c>
      <c r="BK64" s="99">
        <f>SUMIF('Sunday Race 3-13-22'!$B$11:$B$21,$B64,'Sunday Race 3-13-22'!$BI$11:$BI$21)</f>
        <v>0</v>
      </c>
      <c r="BL64" s="99">
        <f>SUMIF('Sunday Race 3-13-22'!$B$11:$B$21,$B64,'Sunday Race 3-13-22'!$BL$11:$BL$21)</f>
        <v>0</v>
      </c>
      <c r="BM64" s="99">
        <f>SUMIF('Sunday Race 3-13-22'!$B$11:$B$21,$B64,'Sunday Race 3-13-22'!$BO$11:$BO$21)</f>
        <v>0</v>
      </c>
      <c r="BN64" s="99">
        <f>SUMIF('Sunday Race 3-13-22'!$B$11:$B$21,$B64,'Sunday Race 3-13-22'!$BR$11:$BR$21)</f>
        <v>0</v>
      </c>
      <c r="BO64" s="99">
        <f>SUMIF('Saturday Race 3-19-22'!$B$11:$B$26,$B64,'Saturday Race 3-19-22'!$BF$11:$BF$26)</f>
        <v>0</v>
      </c>
      <c r="BP64" s="99">
        <f>SUMIF('Saturday Race 3-19-22'!$B$11:$B$26,$B64,'Saturday Race 3-19-22'!$BI$11:$BI$26)</f>
        <v>0</v>
      </c>
      <c r="BQ64" s="99">
        <f>SUMIF('Saturday Race 3-19-22'!$B$11:$B$26,$B64,'Saturday Race 3-19-22'!$BL$11:$BL$26)</f>
        <v>0</v>
      </c>
      <c r="BR64" s="99">
        <f>SUMIF('Saturday Race 3-19-22'!$B$11:$B$26,$B64,'Saturday Race 3-19-22'!$BO$11:$BO$26)</f>
        <v>0</v>
      </c>
      <c r="BS64" s="99">
        <f>SUMIF('Saturday Race 3-19-22'!$B$11:$B$26,$B64,'Saturday Race 3-19-22'!$BR$11:$BR$26)</f>
        <v>0</v>
      </c>
      <c r="BT64" s="99">
        <f>SUMIF('Sunday Races 4-10-22'!$B$11:$B$26,$B64,'Sunday Races 4-10-22'!$BF$11:$BF$26)</f>
        <v>0</v>
      </c>
      <c r="BU64" s="99">
        <f>SUMIF('Sunday Races 4-10-22'!$B$11:$B$26,$B64,'Sunday Races 4-10-22'!$BI$11:$BI$26)</f>
        <v>0</v>
      </c>
      <c r="BV64" s="99">
        <f>SUMIF('Sunday Races 4-10-22'!$B$11:$B$26,$B64,'Sunday Races 4-10-22'!$BL$11:$BL$26)</f>
        <v>0</v>
      </c>
      <c r="BW64" s="99">
        <f>SUMIF('Sunday Races 4-10-22'!$B$11:$B$26,$B64,'Sunday Races 4-10-22'!$BO$11:$BO$26)</f>
        <v>0</v>
      </c>
      <c r="BX64" s="99">
        <f>SUMIF('Sunday Races 4-10-22'!$B$11:$B$26,$B64,'Sunday Races 4-10-22'!$BR$11:$BR$26)</f>
        <v>0</v>
      </c>
      <c r="BY64" s="99">
        <f>SUMIF('Easter One Day 4-16-22 FS'!$B$11:$B$26,$B64,'Easter One Day 4-16-22 FS'!$BF$11:$BF$26)</f>
        <v>0</v>
      </c>
      <c r="BZ64" s="99">
        <f>SUMIF('Easter One Day 4-16-22 FS'!$B$11:$B$26,$B64,'Easter One Day 4-16-22 FS'!$BI$11:$BI$26)</f>
        <v>0</v>
      </c>
      <c r="CA64" s="99">
        <f>SUMIF('Easter One Day 4-16-22 FS'!$B$11:$B$26,$B64,'Easter One Day 4-16-22 FS'!$BL$11:$BL$26)</f>
        <v>0</v>
      </c>
      <c r="CB64" s="99">
        <f>SUMIF('Easter One Day 4-16-22 FS'!$B$11:$B$26,$B64,'Easter One Day 4-16-22 FS'!$BO$11:$BO$26)</f>
        <v>0</v>
      </c>
      <c r="CC64" s="99">
        <f>SUMIF('Easter One Day 4-16-22 FS'!$B$11:$B$26,$B64,'Easter One Day 4-16-22 FS'!$BR$11:$BR$26)</f>
        <v>0</v>
      </c>
      <c r="CD64" s="99">
        <f>SUMIF('Easter One Day 4-16-22 TH'!$B$11:$B$26,$B64,'Easter One Day 4-16-22 TH'!$BF$11:$BF$26)</f>
        <v>0</v>
      </c>
      <c r="CE64" s="99">
        <f>SUMIF('Easter One Day 4-16-22 TH'!$B$11:$B$26,$B64,'Easter One Day 4-16-22 TH'!$BI$11:$BI$26)</f>
        <v>0</v>
      </c>
      <c r="CF64" s="99">
        <f>SUMIF('Easter One Day 4-16-22 TH'!$B$11:$B$26,$B64,'Easter One Day 4-16-22 TH'!$BL$11:$BL$26)</f>
        <v>0</v>
      </c>
      <c r="CG64" s="99">
        <f>SUMIF('Easter One Day 4-16-22 TH'!$B$11:$B$26,$B64,'Easter One Day 4-16-22 TH'!$BO$11:$BO$26)</f>
        <v>0</v>
      </c>
      <c r="CH64" s="99">
        <f>SUMIF('Easter One Day 4-16-22 TH'!$B$11:$B$26,$B64,'Easter One Day 4-16-22 TH'!$BR$11:$BR$26)</f>
        <v>0</v>
      </c>
      <c r="CI64" s="99">
        <f>SUMIF('Sunday Races 5-1-22'!$B$11:$B$28,$B64,'Sunday Races 5-1-22'!$BF$11:$BF$28)</f>
        <v>0</v>
      </c>
      <c r="CJ64" s="99">
        <f>SUMIF('Sunday Races 5-1-22'!$B$11:$B$28,$B64,'Sunday Races 5-1-22'!$BI$11:$BI$28)</f>
        <v>0</v>
      </c>
      <c r="CK64" s="99">
        <f>SUMIF('Sunday Races 5-1-22'!$B$11:$B$28,$B64,'Sunday Races 5-1-22'!$BL$11:$BL$28)</f>
        <v>0</v>
      </c>
      <c r="CL64" s="99">
        <f>SUMIF('Sunday Races 5-1-22'!$B$11:$B$28,$B64,'Sunday Races 5-1-22'!$BO$11:$BO$28)</f>
        <v>0</v>
      </c>
      <c r="CM64" s="99">
        <f>SUMIF('Sunday Races 5-1-22'!$B$11:$B$28,$B64,'Sunday Races 5-1-22'!$BR$11:$BR$28)</f>
        <v>0</v>
      </c>
      <c r="CN64" s="99">
        <f>SUMIF('Long Distance Race 5-7-22'!$B$11:$B$27,$B64,'Long Distance Race 5-7-22'!$BF$11:$BF$27)</f>
        <v>0</v>
      </c>
      <c r="CO64" s="99">
        <f>SUMIF('Long Distance Race 5-7-22'!$B$11:$B$27,$B64,'Long Distance Race 5-7-22'!$BI$11:$BI$27)</f>
        <v>0</v>
      </c>
      <c r="CP64" s="99">
        <f>SUMIF('Long Distance Race 5-7-22'!$B$11:$B$27,$B64,'Long Distance Race 5-7-22'!$BL$11:$BL$27)</f>
        <v>0</v>
      </c>
      <c r="CQ64" s="99">
        <f>SUMIF('Long Distance Race 5-7-22'!$B$11:$B$27,$B64,'Long Distance Race 5-7-22'!$BO$11:$BO$27)</f>
        <v>0</v>
      </c>
      <c r="CR64" s="99">
        <f>SUMIF('Long Distance Race 5-7-22'!$B$11:$B$27,$B64,'Long Distance Race 5-7-22'!$BR$11:$BR$27)</f>
        <v>0</v>
      </c>
      <c r="CS64" s="99">
        <f>SUMIF('Memorial Day Regatta 5-28-22 Op'!$B$11:$B$27,$B64,'Memorial Day Regatta 5-28-22 Op'!$BF$11:$BF$27)</f>
        <v>0</v>
      </c>
      <c r="CT64" s="99">
        <f>SUMIF('Memorial Day Regatta 5-28-22 Op'!$B$11:$B$27,$B64,'Memorial Day Regatta 5-28-22 Op'!$BI$11:$BI$27)</f>
        <v>0</v>
      </c>
      <c r="CU64" s="99">
        <f>SUMIF('Memorial Day Regatta 5-28-22 Op'!$B$11:$B$27,$B64,'Memorial Day Regatta 5-28-22 Op'!$BL$11:$BL$27)</f>
        <v>0</v>
      </c>
      <c r="CV64" s="99">
        <f>SUMIF('Memorial Day Regatta 5-28-22 Op'!$B$11:$B$27,$B64,'Memorial Day Regatta 5-28-22 Op'!$BO$11:$BO$27)</f>
        <v>0</v>
      </c>
      <c r="CW64" s="99">
        <f>SUMIF('Memorial Day Regatta 5-28-22 Op'!$B$11:$B$27,$B64,'Memorial Day Regatta 5-28-22 Op'!$BR$11:$BR$27)</f>
        <v>0</v>
      </c>
      <c r="CX64" s="99">
        <f>SUMIF('Sunday Races 6-5-22'!$B$11:$B$28,$B64,'Sunday Races 6-5-22'!$BF$11:$BF$28)</f>
        <v>0</v>
      </c>
      <c r="CY64" s="99">
        <f>SUMIF('Sunday Races 6-5-22'!$B$11:$B$28,$B64,'Sunday Races 6-5-22'!$BI$11:$BI$28)</f>
        <v>0</v>
      </c>
      <c r="CZ64" s="99">
        <f>SUMIF('Sunday Races 6-5-22'!$B$11:$B$28,$B64,'Sunday Races 6-5-22'!$BL$11:$BL$28)</f>
        <v>0</v>
      </c>
      <c r="DA64" s="99">
        <f>SUMIF('Sunday Races 6-5-22'!$B$11:$B$28,$B64,'Sunday Races 6-5-22'!$BO$11:$BO$28)</f>
        <v>0</v>
      </c>
      <c r="DB64" s="99">
        <f>SUMIF('Sunday Races 6-5-22'!$B$11:$B$28,$B64,'Sunday Races 6-5-22'!$BR$11:$BR$28)</f>
        <v>0</v>
      </c>
      <c r="DC64" s="99">
        <f>SUMIF('Sunday Races 6-12-22'!$B$11:$B$24,$B64,'Sunday Races 6-12-22'!$BF$11:$BF$24)</f>
        <v>0</v>
      </c>
      <c r="DD64" s="99">
        <f>SUMIF('Sunday Races 6-12-22'!$B$11:$B$24,$B64,'Sunday Races 6-12-22'!$BI$11:$BI$24)</f>
        <v>0</v>
      </c>
      <c r="DE64" s="99">
        <f>SUMIF('Sunday Races 6-12-22'!$B$11:$B$24,$B64,'Sunday Races 6-12-22'!$BL$11:$BL$24)</f>
        <v>0</v>
      </c>
      <c r="DF64" s="99">
        <f>SUMIF('Sunday Races 6-12-22'!$B$11:$B$24,$B64,'Sunday Races 6-12-22'!$BO$11:$BO$24)</f>
        <v>0</v>
      </c>
      <c r="DG64" s="99">
        <f>SUMIF('Sunday Races 6-12-22'!$B$11:$B$24,$B64,'Sunday Races 6-12-22'!$BR$11:$BR$24)</f>
        <v>0</v>
      </c>
      <c r="DH64" s="99">
        <f>SUMIF('Saturday Races 6-18-22'!$B$11:$B$24,$B64,'Saturday Races 6-18-22'!$BF$11:$BF$24)</f>
        <v>0</v>
      </c>
      <c r="DI64" s="99">
        <f>SUMIF('Saturday Races 6-18-22'!$B$11:$B$24,$B64,'Saturday Races 6-18-22'!$BI$11:$BI$24)</f>
        <v>0</v>
      </c>
      <c r="DJ64" s="99">
        <f>SUMIF('Saturday Races 6-18-22'!$B$11:$B$24,$B64,'Saturday Races 6-18-22'!$BL$11:$BL$24)</f>
        <v>0</v>
      </c>
      <c r="DK64" s="99">
        <f>SUMIF('Saturday Races 6-18-22'!$B$11:$B$24,$B64,'Saturday Races 6-18-22'!$BO$11:$BO$24)</f>
        <v>0</v>
      </c>
      <c r="DL64" s="99">
        <f>SUMIF('Saturday Races 6-18-22'!$B$11:$B$24,$B64,'Saturday Races 6-18-22'!$BR$11:$BR$24)</f>
        <v>0</v>
      </c>
      <c r="DM64" s="99">
        <f>SUMIF('Caldwell Cup 6-25-22 TH'!$B$11:$B$25,$B64,'Caldwell Cup 6-25-22 TH'!$BF$11:$BF$25)</f>
        <v>0</v>
      </c>
      <c r="DN64" s="99">
        <f>SUMIF('Caldwell Cup 6-25-22 TH'!$B$11:$B$25,$B64,'Caldwell Cup 6-25-22 TH'!$BI$11:$BI$25)</f>
        <v>0</v>
      </c>
      <c r="DO64" s="99">
        <f>SUMIF('Caldwell Cup 6-25-22 TH'!$B$11:$B$25,$B64,'Caldwell Cup 6-25-22 TH'!$BL$11:$BL$25)</f>
        <v>0</v>
      </c>
      <c r="DP64" s="99">
        <f>SUMIF('Caldwell Cup 6-25-22 TH'!$B$11:$B$25,$B64,'Caldwell Cup 6-25-22 TH'!$BO$11:$BO$25)</f>
        <v>0</v>
      </c>
      <c r="DQ64" s="99">
        <f>SUMIF('Caldwell Cup 6-25-22 TH'!$B$11:$B$25,$B64,'Caldwell Cup 6-25-22 TH'!$BR$11:$BR$25)</f>
        <v>0</v>
      </c>
      <c r="DR64" s="99">
        <f>SUMIF('Caldwell Cup 6-25-22 FS'!$B$11:$B$18,$B64,'Caldwell Cup 6-25-22 FS'!$BF$11:$BF$18)</f>
        <v>0</v>
      </c>
      <c r="DS64" s="99">
        <f>SUMIF('Caldwell Cup 6-25-22 FS'!$B$11:$B$18,$B64,'Caldwell Cup 6-25-22 FS'!$BI$11:$BI$18)</f>
        <v>0</v>
      </c>
      <c r="DT64" s="99">
        <f>SUMIF('Caldwell Cup 6-25-22 FS'!$B$11:$B$18,$B64,'Caldwell Cup 6-25-22 FS'!$BL$11:$BL$18)</f>
        <v>0</v>
      </c>
      <c r="DU64" s="99">
        <f>SUMIF('Caldwell Cup 6-25-22 FS'!$B$11:$B$18,$B64,'Caldwell Cup 6-25-22 FS'!$BO$11:$BO$18)</f>
        <v>0</v>
      </c>
      <c r="DV64" s="99">
        <f>SUMIF('Caldwell Cup 6-25-22 FS'!$B$11:$B$18,$B64,'Caldwell Cup 6-25-22 FS'!$BR$11:$BR$18)</f>
        <v>0</v>
      </c>
      <c r="DW64" s="99">
        <f>SUMIF('Sunday Races 7-3-22'!$B$11:$B$25,$B64,'Sunday Races 7-3-22'!$BF$11:$BF$25)</f>
        <v>0</v>
      </c>
      <c r="DX64" s="99">
        <f>SUMIF('Sunday Races 7-3-22'!$B$11:$B$25,$B64,'Sunday Races 7-3-22'!$BI$11:$BI$25)</f>
        <v>0</v>
      </c>
      <c r="DY64" s="99">
        <f>SUMIF('Sunday Races 7-3-22'!$B$11:$B$25,$B64,'Sunday Races 7-3-22'!$BL$11:$BL$25)</f>
        <v>0</v>
      </c>
      <c r="DZ64" s="99">
        <f>SUMIF('Sunday Races 7-3-22'!$B$11:$B$25,$B64,'Sunday Races 7-3-22'!$BO$11:$BO$25)</f>
        <v>0</v>
      </c>
      <c r="EA64" s="99">
        <f>SUMIF('Sunday Races 7-3-22'!$B$11:$B$25,$B64,'Sunday Races 7-3-22'!$BR$11:$BR$25)</f>
        <v>0</v>
      </c>
      <c r="EB64" s="99">
        <f>SUMIF('Sunday Races 7-31-22'!$B$11:$B$25,$B64,'Sunday Races 7-31-22'!$BF$11:$BF$25)</f>
        <v>0</v>
      </c>
      <c r="EC64" s="99">
        <f>SUMIF('Sunday Races 7-31-22'!$B$11:$B$25,$B64,'Sunday Races 7-31-22'!$BI$11:$BI$25)</f>
        <v>0</v>
      </c>
      <c r="ED64" s="99">
        <f>SUMIF('Sunday Races 7-31-22'!$B$11:$B$25,$B64,'Sunday Races 7-31-22'!$BL$11:$BL$25)</f>
        <v>0</v>
      </c>
      <c r="EE64" s="99">
        <f>SUMIF('Sunday Races 7-31-22'!$B$11:$B$25,$B64,'Sunday Races 7-31-22'!$BO$11:$BO$25)</f>
        <v>0</v>
      </c>
      <c r="EF64" s="99">
        <f>SUMIF('Sunday Races 7-31-22'!$B$11:$B$25,$B64,'Sunday Races 7-31-22'!$BR$11:$BR$25)</f>
        <v>0</v>
      </c>
      <c r="EG64" s="99">
        <f>SUMIF('Sunday Races 8-14-22'!$B$11:$B$25,$B64,'Sunday Races 8-14-22'!$BF$11:$BF$25)</f>
        <v>0</v>
      </c>
      <c r="EH64" s="99">
        <f>SUMIF('Sunday Races 8-14-22'!$B$11:$B$25,$B64,'Sunday Races 8-14-22'!$BI$11:$BI$25)</f>
        <v>0</v>
      </c>
      <c r="EI64" s="99">
        <f>SUMIF('Sunday Races 8-14-22'!$B$11:$B$25,$B64,'Sunday Races 8-14-22'!$BL$11:$BL$25)</f>
        <v>0</v>
      </c>
      <c r="EJ64" s="99">
        <f>SUMIF('Sunday Races 8-14-22'!$B$11:$B$25,$B64,'Sunday Races 8-14-22'!$BO$11:$BO$25)</f>
        <v>0</v>
      </c>
      <c r="EK64" s="99">
        <f>SUMIF('Sunday Races 8-14-22'!$B$11:$B$25,$B64,'Sunday Races 8-14-22'!$BR$11:$BR$25)</f>
        <v>0</v>
      </c>
      <c r="EL64" s="99">
        <f>SUMIF('Saturday Races 8-20-22'!$B$11:$B$25,$B64,'Saturday Races 8-20-22'!$BF$11:$BF$25)</f>
        <v>0</v>
      </c>
      <c r="EM64" s="99">
        <f>SUMIF('Saturday Races 8-20-22'!$B$11:$B$25,$B64,'Saturday Races 8-20-22'!$BI$11:$BI$25)</f>
        <v>0</v>
      </c>
      <c r="EN64" s="99">
        <f>SUMIF('Saturday Races 8-20-22'!$B$11:$B$25,$B64,'Saturday Races 8-20-22'!$BL$11:$BL$25)</f>
        <v>0</v>
      </c>
      <c r="EO64" s="99">
        <f>SUMIF('Saturday Races 8-20-22'!$B$11:$B$25,$B64,'Saturday Races 8-20-22'!$BO$11:$BO$25)</f>
        <v>0</v>
      </c>
      <c r="EP64" s="99">
        <f>SUMIF('Saturday Races 8-20-22'!$B$11:$B$25,$B64,'Saturday Races 8-20-22'!$BR$11:$BR$25)</f>
        <v>0</v>
      </c>
      <c r="EQ64" s="99">
        <f>SUMIF('Sunday Races 9-11-22'!$B$11:$B$20,$B64,'Sunday Races 9-11-22'!$BF$11:$BF$20)</f>
        <v>0</v>
      </c>
      <c r="ER64" s="99">
        <f>SUMIF('Sunday Races 9-11-22'!$B$11:$B$20,$B64,'Sunday Races 9-11-22'!$BI$11:$BI$20)</f>
        <v>0</v>
      </c>
      <c r="ES64" s="99">
        <f>SUMIF('Sunday Races 9-11-22'!$B$11:$B$20,$B64,'Sunday Races 9-11-22'!$BL$11:$BL$20)</f>
        <v>0</v>
      </c>
      <c r="ET64" s="99">
        <f>SUMIF('Sunday Races 9-11-22'!$B$11:$B$20,$B64,'Sunday Races 9-11-22'!$BO$11:$BO$20)</f>
        <v>0</v>
      </c>
      <c r="EU64" s="99">
        <f>SUMIF('Sunday Races 9-11-22'!$B$11:$B$20,$B64,'Sunday Races 9-11-22'!$BR$11:$BR$20)</f>
        <v>0</v>
      </c>
      <c r="EV64" s="99">
        <f>SUMIF('2022-09-17 Leukemia Cup TH'!$B$11:$B$26,$B64,'2022-09-17 Leukemia Cup TH'!$BF$11:$BF$26)</f>
        <v>0</v>
      </c>
      <c r="EW64" s="99">
        <f>SUMIF('2022-09-17 Leukemia Cup TH'!$B$11:$B$26,$B64,'2022-09-17 Leukemia Cup TH'!$BI$11:$BI$26)</f>
        <v>0</v>
      </c>
      <c r="EX64" s="99">
        <f>SUMIF('2022-09-17 Leukemia Cup TH'!$B$11:$B$26,$B64,'2022-09-17 Leukemia Cup TH'!$BL$11:$BL$26)</f>
        <v>0</v>
      </c>
      <c r="EY64" s="99">
        <f>SUMIF('2022-09-17 Leukemia Cup TH'!$B$11:$B$26,$B64,'2022-09-17 Leukemia Cup TH'!$BO$11:$BO$26)</f>
        <v>0</v>
      </c>
      <c r="EZ64" s="99">
        <f>SUMIF('2022-09-17 Leukemia Cup TH'!$B$11:$B$26,$B64,'2022-09-17 Leukemia Cup TH'!$BR$11:$BR$26)</f>
        <v>0</v>
      </c>
      <c r="FA64" s="99">
        <f>SUMIF('Smith-Berry LDR 9-24-22'!$B$11:$B$28,$B64,'Smith-Berry LDR 9-24-22'!$BF$11:$BF$28)</f>
        <v>0</v>
      </c>
      <c r="FB64" s="99">
        <f>SUMIF('Smith-Berry LDR 9-24-22'!$B$11:$B$28,$B64,'Smith-Berry LDR 9-24-22'!$BI$11:$BI$28)</f>
        <v>0</v>
      </c>
      <c r="FC64" s="99">
        <f>SUMIF('Smith-Berry LDR 9-24-22'!$B$11:$B$28,$B64,'Smith-Berry LDR 9-24-22'!$BL$11:$BL$28)</f>
        <v>0</v>
      </c>
      <c r="FD64" s="99">
        <f>SUMIF('Smith-Berry LDR 9-24-22'!$B$11:$B$28,$B64,'Smith-Berry LDR 9-24-22'!$BO$11:$BO$28)</f>
        <v>0</v>
      </c>
      <c r="FE64" s="99">
        <f>SUMIF('Smith-Berry LDR 9-24-22'!$B$11:$B$28,$B64,'Smith-Berry LDR 9-24-22'!$BR$11:$BR$28)</f>
        <v>0</v>
      </c>
      <c r="FF64" s="99">
        <f>SUMIF('Sunday Races 10-9-22'!$B$11:$B$15,$B64,'Sunday Races 10-9-22'!$BF$11:$BF$15)</f>
        <v>0</v>
      </c>
      <c r="FG64" s="99">
        <f>SUMIF('Sunday Races 10-9-22'!$B$11:$B$15,$B64,'Sunday Races 10-9-22'!$BI$11:$BI$15)</f>
        <v>0</v>
      </c>
      <c r="FH64" s="99">
        <f>SUMIF('Sunday Races 10-9-22'!$B$11:$B$15,$B64,'Sunday Races 10-9-22'!$BL$11:$BL$15)</f>
        <v>0</v>
      </c>
      <c r="FI64" s="99">
        <f>SUMIF('Sunday Races 10-9-22'!$B$11:$B$15,$B64,'Sunday Races 10-9-22'!$BO$11:$BO$15)</f>
        <v>0</v>
      </c>
      <c r="FJ64" s="99">
        <f>SUMIF('Sunday Races 10-9-22'!$B$11:$B$15,$B64,'Sunday Races 10-9-22'!$BR$11:$BR$15)</f>
        <v>0</v>
      </c>
      <c r="FK64" s="99">
        <f>SUMIF('Great Pumpkin Regatta 10-15-22'!$B$11:$B$53,$B64,'Great Pumpkin Regatta 10-15-22'!$BF$11:$BF$53)</f>
        <v>0</v>
      </c>
      <c r="FL64" s="99">
        <f>SUMIF('Great Pumpkin Regatta 10-15-22'!$B$11:$B$53,$B64,'Great Pumpkin Regatta 10-15-22'!$BI$11:$BI$53)</f>
        <v>0</v>
      </c>
      <c r="FM64" s="99">
        <f>SUMIF('Great Pumpkin Regatta 10-15-22'!$B$11:$B$53,$B64,'Great Pumpkin Regatta 10-15-22'!$BL$11:$BL$53)</f>
        <v>0</v>
      </c>
      <c r="FN64" s="99">
        <f>SUMIF('Great Pumpkin Regatta 10-15-22'!$B$11:$B$53,$B64,'Great Pumpkin Regatta 10-15-22'!$BO$11:$BO$53)</f>
        <v>0</v>
      </c>
      <c r="FO64" s="99">
        <f>SUMIF('Great Pumpkin Regatta 10-15-22'!$B$11:$B$53,$B64,'Great Pumpkin Regatta 10-15-22'!$BR$11:$BR$53)</f>
        <v>0</v>
      </c>
      <c r="FP64" s="99">
        <f>SUMIF('Sunday Races 10-23-22'!$B$11:$B$16,$B64,'Sunday Races 10-23-22'!$BF$11:$BF$16)</f>
        <v>0</v>
      </c>
      <c r="FQ64" s="99">
        <f>SUMIF('Sunday Races 10-23-22'!$B$11:$B$16,$B64,'Sunday Races 10-23-22'!$BI$11:$BI$16)</f>
        <v>0</v>
      </c>
      <c r="FR64" s="99">
        <f>SUMIF('Sunday Races 10-23-22'!$B$11:$B$16,$B64,'Sunday Races 10-23-22'!$BL$11:$BL$16)</f>
        <v>0</v>
      </c>
      <c r="FS64" s="99">
        <f>SUMIF('Sunday Races 10-23-22'!$B$11:$B$16,$B64,'Sunday Races 10-23-22'!$BO$11:$BO$16)</f>
        <v>0</v>
      </c>
      <c r="FT64" s="99">
        <f>SUMIF('Sunday Races 10-23-22'!$B$11:$B$16,$B64,'Sunday Races 10-23-22'!$BR$11:$BR$16)</f>
        <v>0</v>
      </c>
      <c r="FU64" s="100"/>
      <c r="FV64" s="101"/>
      <c r="FW64" s="102">
        <f t="shared" ref="FW64:GF73" si="66">LARGE($G64:$FU64,FW$2)</f>
        <v>0</v>
      </c>
      <c r="FX64" s="102">
        <f t="shared" si="66"/>
        <v>0</v>
      </c>
      <c r="FY64" s="102">
        <f t="shared" si="66"/>
        <v>0</v>
      </c>
      <c r="FZ64" s="102">
        <f t="shared" si="66"/>
        <v>0</v>
      </c>
      <c r="GA64" s="102">
        <f t="shared" si="66"/>
        <v>0</v>
      </c>
      <c r="GB64" s="102">
        <f t="shared" si="66"/>
        <v>0</v>
      </c>
      <c r="GC64" s="102">
        <f t="shared" si="66"/>
        <v>0</v>
      </c>
      <c r="GD64" s="102">
        <f t="shared" si="66"/>
        <v>0</v>
      </c>
      <c r="GE64" s="102">
        <f t="shared" si="66"/>
        <v>0</v>
      </c>
      <c r="GF64" s="102">
        <f t="shared" si="66"/>
        <v>0</v>
      </c>
      <c r="GG64" s="102">
        <f t="shared" ref="GG64:GP73" si="67">LARGE($G64:$FU64,GG$2)</f>
        <v>0</v>
      </c>
      <c r="GH64" s="102">
        <f t="shared" si="67"/>
        <v>0</v>
      </c>
      <c r="GI64" s="102">
        <f t="shared" si="67"/>
        <v>0</v>
      </c>
      <c r="GJ64" s="102">
        <f t="shared" si="67"/>
        <v>0</v>
      </c>
      <c r="GK64" s="102">
        <f t="shared" si="67"/>
        <v>0</v>
      </c>
      <c r="GL64" s="102">
        <f t="shared" si="67"/>
        <v>0</v>
      </c>
      <c r="GM64" s="102">
        <f t="shared" si="67"/>
        <v>0</v>
      </c>
      <c r="GN64" s="102">
        <f t="shared" si="67"/>
        <v>0</v>
      </c>
      <c r="GO64" s="102">
        <f t="shared" si="67"/>
        <v>0</v>
      </c>
      <c r="GP64" s="102">
        <f t="shared" si="67"/>
        <v>0</v>
      </c>
      <c r="GQ64" s="102">
        <f t="shared" ref="GQ64:GZ73" si="68">LARGE($G64:$FU64,GQ$2)</f>
        <v>0</v>
      </c>
      <c r="GR64" s="102">
        <f t="shared" si="68"/>
        <v>0</v>
      </c>
      <c r="GS64" s="102">
        <f t="shared" si="68"/>
        <v>0</v>
      </c>
      <c r="GT64" s="102">
        <f t="shared" si="68"/>
        <v>0</v>
      </c>
      <c r="GU64" s="102">
        <f t="shared" si="68"/>
        <v>0</v>
      </c>
      <c r="GV64" s="102">
        <f t="shared" si="68"/>
        <v>0</v>
      </c>
      <c r="GW64" s="102">
        <f t="shared" si="68"/>
        <v>0</v>
      </c>
      <c r="GX64" s="102">
        <f t="shared" si="68"/>
        <v>0</v>
      </c>
      <c r="GY64" s="102">
        <f t="shared" si="68"/>
        <v>0</v>
      </c>
      <c r="GZ64" s="102">
        <f t="shared" si="68"/>
        <v>0</v>
      </c>
      <c r="HA64" s="102">
        <f t="shared" ref="HA64:HJ73" si="69">LARGE($G64:$FU64,HA$2)</f>
        <v>0</v>
      </c>
      <c r="HB64" s="102">
        <f t="shared" si="69"/>
        <v>0</v>
      </c>
      <c r="HC64" s="102">
        <f t="shared" si="69"/>
        <v>0</v>
      </c>
      <c r="HD64" s="102">
        <f t="shared" si="69"/>
        <v>0</v>
      </c>
      <c r="HE64" s="102">
        <f t="shared" si="69"/>
        <v>0</v>
      </c>
      <c r="HF64" s="102">
        <f t="shared" si="69"/>
        <v>0</v>
      </c>
      <c r="HG64" s="102">
        <f t="shared" si="69"/>
        <v>0</v>
      </c>
      <c r="HH64" s="102">
        <f t="shared" si="69"/>
        <v>0</v>
      </c>
      <c r="HI64" s="102">
        <f t="shared" si="69"/>
        <v>0</v>
      </c>
      <c r="HJ64" s="102">
        <f t="shared" si="69"/>
        <v>0</v>
      </c>
      <c r="HK64" s="102">
        <f t="shared" ref="HK64:HT73" si="70">LARGE($G64:$FU64,HK$2)</f>
        <v>0</v>
      </c>
      <c r="HL64" s="102">
        <f t="shared" si="70"/>
        <v>0</v>
      </c>
      <c r="HM64" s="102">
        <f t="shared" si="70"/>
        <v>0</v>
      </c>
      <c r="HN64" s="102">
        <f t="shared" si="70"/>
        <v>0</v>
      </c>
      <c r="HO64" s="102">
        <f t="shared" si="70"/>
        <v>0</v>
      </c>
      <c r="HP64" s="102">
        <f t="shared" si="70"/>
        <v>0</v>
      </c>
      <c r="HQ64" s="102">
        <f t="shared" si="70"/>
        <v>0</v>
      </c>
      <c r="HR64" s="102">
        <f t="shared" si="70"/>
        <v>0</v>
      </c>
      <c r="HS64" s="102">
        <f t="shared" si="70"/>
        <v>0</v>
      </c>
      <c r="HT64" s="102">
        <f t="shared" si="70"/>
        <v>0</v>
      </c>
      <c r="HU64" s="102">
        <f t="shared" ref="HU64:ID73" si="71">LARGE($G64:$FU64,HU$2)</f>
        <v>0</v>
      </c>
      <c r="HV64" s="102">
        <f t="shared" si="71"/>
        <v>0</v>
      </c>
      <c r="HW64" s="102">
        <f t="shared" si="71"/>
        <v>0</v>
      </c>
      <c r="HX64" s="102">
        <f t="shared" si="71"/>
        <v>0</v>
      </c>
      <c r="HY64" s="102">
        <f t="shared" si="71"/>
        <v>0</v>
      </c>
      <c r="HZ64" s="102">
        <f t="shared" si="71"/>
        <v>0</v>
      </c>
      <c r="IA64" s="102">
        <f t="shared" si="71"/>
        <v>0</v>
      </c>
      <c r="IB64" s="102">
        <f t="shared" si="71"/>
        <v>0</v>
      </c>
      <c r="IC64" s="102">
        <f t="shared" si="71"/>
        <v>0</v>
      </c>
      <c r="ID64" s="102">
        <f t="shared" si="71"/>
        <v>0</v>
      </c>
      <c r="IE64" s="102">
        <f t="shared" ref="IE64:IS73" si="72">LARGE($G64:$FU64,IE$2)</f>
        <v>0</v>
      </c>
      <c r="IF64" s="102">
        <f t="shared" si="72"/>
        <v>0</v>
      </c>
      <c r="IG64" s="102">
        <f t="shared" si="72"/>
        <v>0</v>
      </c>
      <c r="IH64" s="102">
        <f t="shared" si="72"/>
        <v>0</v>
      </c>
      <c r="II64" s="102">
        <f t="shared" si="72"/>
        <v>0</v>
      </c>
      <c r="IJ64" s="102">
        <f t="shared" si="72"/>
        <v>0</v>
      </c>
      <c r="IK64" s="102">
        <f t="shared" si="72"/>
        <v>0</v>
      </c>
      <c r="IL64" s="102">
        <f t="shared" si="72"/>
        <v>0</v>
      </c>
      <c r="IM64" s="102">
        <f t="shared" si="72"/>
        <v>0</v>
      </c>
      <c r="IN64" s="102">
        <f t="shared" si="72"/>
        <v>0</v>
      </c>
      <c r="IO64" s="102">
        <f t="shared" si="72"/>
        <v>0</v>
      </c>
      <c r="IP64" s="102">
        <f t="shared" si="72"/>
        <v>0</v>
      </c>
      <c r="IQ64" s="102">
        <f t="shared" si="72"/>
        <v>0</v>
      </c>
      <c r="IR64" s="102">
        <f t="shared" si="72"/>
        <v>0</v>
      </c>
      <c r="IS64" s="102">
        <f t="shared" si="72"/>
        <v>0</v>
      </c>
      <c r="IU64" s="99">
        <f>SUMIF('2021 Club Championship Crew'!$B$11:$B$14,$B64,'2021 Club Championship Crew'!$BN$11:$BN$14)</f>
        <v>0</v>
      </c>
      <c r="IV64" s="99">
        <f>SUMIF('2021 Club Championship Crew'!$B$11:$B$14,$B64,'2021 Club Championship Crew'!$BQ$11:$BQ$14)</f>
        <v>0</v>
      </c>
      <c r="IW64" s="99">
        <f>SUMIF('2021 Club Championship Crew'!$B$11:$B$14,$B64,'2021 Club Championship Crew'!$BT$11:$BT$14)</f>
        <v>0</v>
      </c>
      <c r="IX64" s="99">
        <f>SUMIF('2021 Club Championship Crew'!$B$11:$B$14,$B64,'2021 Club Championship Crew'!$BW$11:$BW$14)</f>
        <v>0</v>
      </c>
      <c r="IY64" s="99">
        <f>SUMIF('2021 Club Championship Crew'!$B$11:$B$14,$B64,'2021 Club Championship Crew'!$CC$11:$CC$14)</f>
        <v>0</v>
      </c>
    </row>
    <row r="65" spans="1:259" ht="15" customHeight="1" x14ac:dyDescent="0.2">
      <c r="A65" s="134"/>
      <c r="B65" s="103"/>
      <c r="C65" s="96">
        <f t="shared" si="39"/>
        <v>0</v>
      </c>
      <c r="D65" s="97">
        <f t="shared" si="40"/>
        <v>0</v>
      </c>
      <c r="E65" s="96">
        <f t="shared" si="64"/>
        <v>0</v>
      </c>
      <c r="F65" s="98">
        <f t="shared" si="65"/>
        <v>0</v>
      </c>
      <c r="G65" s="99">
        <f>SUMIF('Saturday Race 11-06-21'!$B$11:$B$24,$B65,'Saturday Race 11-06-21'!$BF$11:$BF$24)</f>
        <v>0</v>
      </c>
      <c r="H65" s="99">
        <f>SUMIF('Saturday Race 11-06-21'!$B$11:$B$24,$B65,'Saturday Race 11-06-21'!$BI$11:$BI$24)</f>
        <v>0</v>
      </c>
      <c r="I65" s="99">
        <f>SUMIF('Saturday Race 11-06-21'!$B$11:$B$24,$B65,'Saturday Race 11-06-21'!$BL$11:$BL$24)</f>
        <v>0</v>
      </c>
      <c r="J65" s="99">
        <f>SUMIF('Saturday Race 11-06-21'!$B$11:$B$24,$B65,'Saturday Race 11-06-21'!$BO$11:$BO$24)</f>
        <v>0</v>
      </c>
      <c r="K65" s="99">
        <f>SUMIF('Saturday Race 11-06-21'!$B$11:$B$24,$B65,'Saturday Race 11-06-21'!$BR$11:$BR$24)</f>
        <v>0</v>
      </c>
      <c r="L65" s="99">
        <f>SUMIF('Saturday Race 11-20-21'!$B$11:$B$24,$B65,'Saturday Race 11-20-21'!$BF$11:$BF$24)</f>
        <v>0</v>
      </c>
      <c r="M65" s="99">
        <f>SUMIF('Saturday Race 11-20-21'!$B$11:$B$24,$B65,'Saturday Race 11-20-21'!$BI$11:$BI$24)</f>
        <v>0</v>
      </c>
      <c r="N65" s="99">
        <f>SUMIF('Saturday Race 11-20-21'!$B$11:$B$24,$B65,'Saturday Race 11-20-21'!$BL$11:$BL$24)</f>
        <v>0</v>
      </c>
      <c r="O65" s="99">
        <f>SUMIF('Saturday Race 11-20-21'!$B$11:$B$24,$B65,'Saturday Race 11-20-21'!$BO$11:$BO$24)</f>
        <v>0</v>
      </c>
      <c r="P65" s="99">
        <f>SUMIF('Saturday Race 11-20-21'!$B$11:$B$24,$B65,'Saturday Race 11-20-21'!$BR$11:$BR$24)</f>
        <v>0</v>
      </c>
      <c r="Q65" s="99">
        <f>SUMIF('One Day 12-04-21 Scots'!$B$11:$B$24,$B65,'One Day 12-04-21 Scots'!$BF$11:$BF$24)</f>
        <v>0</v>
      </c>
      <c r="R65" s="99">
        <f>SUMIF('One Day 12-04-21 Scots'!$B$11:$B$24,$B65,'One Day 12-04-21 Scots'!$BI$11:$BI$24)</f>
        <v>0</v>
      </c>
      <c r="S65" s="99">
        <f>SUMIF('One Day 12-04-21 Scots'!$B$11:$B$24,$B65,'One Day 12-04-21 Scots'!$BL$11:$BL$24)</f>
        <v>0</v>
      </c>
      <c r="T65" s="99">
        <f>SUMIF('One Day 12-04-21 Scots'!$B$11:$B$24,$B65,'One Day 12-04-21 Scots'!$BO$11:$BO$24)</f>
        <v>0</v>
      </c>
      <c r="U65" s="99">
        <f>SUMIF('One Day 12-04-21 Scots'!$B$11:$B$24,$B65,'One Day 12-04-21 Scots'!$BR$11:$BR$24)</f>
        <v>0</v>
      </c>
      <c r="V65" s="99">
        <f>SUMIF('One Day 12-04-21 Thistles'!$B$11:$B$25,$B65,'One Day 12-04-21 Thistles'!$BF$11:$BF$25)</f>
        <v>0</v>
      </c>
      <c r="W65" s="99">
        <f>SUMIF('One Day 12-04-21 Thistles'!$B$11:$B$25,$B65,'One Day 12-04-21 Thistles'!$BI$11:$BI$25)</f>
        <v>0</v>
      </c>
      <c r="X65" s="99">
        <f>SUMIF('One Day 12-04-21 Thistles'!$B$11:$B$25,$B65,'One Day 12-04-21 Thistles'!$BL$11:$BL$25)</f>
        <v>0</v>
      </c>
      <c r="Y65" s="99">
        <f>SUMIF('One Day 12-04-21 Thistles'!$B$11:$B$25,$B65,'One Day 12-04-21 Thistles'!$BO$11:$BO$25)</f>
        <v>0</v>
      </c>
      <c r="Z65" s="99">
        <f>SUMIF('One Day 12-04-21 Thistles'!$B$11:$B$25,$B65,'One Day 12-04-21 Thistles'!$BR$11:$BR$25)</f>
        <v>0</v>
      </c>
      <c r="AA65" s="99">
        <f>SUMIF('Saturday Race 1-08-22'!$B$11:$B$20,$B65,'Saturday Race 1-08-22'!$BF$11:$BF$20)</f>
        <v>0</v>
      </c>
      <c r="AB65" s="99">
        <f>SUMIF('Saturday Race 1-08-22'!$B$11:$B$20,$B65,'Saturday Race 1-08-22'!$BI$11:$BI$20)</f>
        <v>0</v>
      </c>
      <c r="AC65" s="99">
        <f>SUMIF('Saturday Race 1-08-22'!$B$11:$B$20,$B65,'Saturday Race 1-08-22'!$BL$11:$BL$20)</f>
        <v>0</v>
      </c>
      <c r="AD65" s="99">
        <f>SUMIF('Saturday Race 1-08-22'!$B$11:$B$20,$B65,'Saturday Race 1-08-22'!$BO$11:$BO$20)</f>
        <v>0</v>
      </c>
      <c r="AE65" s="99">
        <f>SUMIF('Saturday Race 1-08-22'!$B$11:$B$20,$B65,'Saturday Race 1-08-22'!$BR$11:$BR$20)</f>
        <v>0</v>
      </c>
      <c r="AF65" s="99">
        <f>SUMIF('Saturday Race 1-22-22'!$B$11:$B$20,$B65,'Saturday Race 1-22-22'!$BF$11:$BF$20)</f>
        <v>0</v>
      </c>
      <c r="AG65" s="99">
        <f>SUMIF('Saturday Race 1-22-22'!$B$11:$B$20,$B65,'Saturday Race 1-22-22'!$BI$11:$BI$20)</f>
        <v>0</v>
      </c>
      <c r="AH65" s="99">
        <f>SUMIF('Saturday Race 1-22-22'!$B$11:$B$20,$B65,'Saturday Race 1-22-22'!$BL$11:$BL$20)</f>
        <v>0</v>
      </c>
      <c r="AI65" s="99">
        <f>SUMIF('Saturday Race 1-22-22'!$B$11:$B$20,$B65,'Saturday Race 1-22-22'!$BO$11:$BO$20)</f>
        <v>0</v>
      </c>
      <c r="AJ65" s="99">
        <f>SUMIF('Saturday Race 1-22-22'!$B$11:$B$20,$B65,'Saturday Race 1-22-22'!$BR$11:$BR$20)</f>
        <v>0</v>
      </c>
      <c r="AK65" s="99">
        <f>SUMIF('Sunday Race 2-6-22'!$B$11:$B$20,$B65,'Sunday Race 2-6-22'!$BF$11:$BF$20)</f>
        <v>0</v>
      </c>
      <c r="AL65" s="99">
        <f>SUMIF('Sunday Race 2-6-22'!$B$11:$B$20,$B65,'Sunday Race 2-6-22'!$BI$11:$BI$20)</f>
        <v>0</v>
      </c>
      <c r="AM65" s="99">
        <f>SUMIF('Sunday Race 2-6-22'!$B$11:$B$20,$B65,'Sunday Race 2-6-22'!$BL$11:$BL$20)</f>
        <v>0</v>
      </c>
      <c r="AN65" s="99">
        <f>SUMIF('Sunday Race 2-6-22'!$B$11:$B$20,$B65,'Sunday Race 2-6-22'!$BO$11:$BO$20)</f>
        <v>0</v>
      </c>
      <c r="AO65" s="99">
        <f>SUMIF('Sunday Race 2-6-22'!$B$11:$B$20,$B65,'Sunday Race 2-6-22'!$BR$11:$BR$20)</f>
        <v>0</v>
      </c>
      <c r="AP65" s="99">
        <f>SUMIF('Chili One Day 2-12-22 Scots'!$B$11:$B$20,$B65,'Chili One Day 2-12-22 Scots'!$BF$11:$BF$20)</f>
        <v>0</v>
      </c>
      <c r="AQ65" s="99">
        <f>SUMIF('Chili One Day 2-12-22 Scots'!$B$11:$B$20,$B65,'Chili One Day 2-12-22 Scots'!$BI$11:$BI$20)</f>
        <v>0</v>
      </c>
      <c r="AR65" s="99">
        <f>SUMIF('Chili One Day 2-12-22 Scots'!$B$11:$B$20,$B65,'Chili One Day 2-12-22 Scots'!$BL$11:$BL$20)</f>
        <v>0</v>
      </c>
      <c r="AS65" s="99">
        <f>SUMIF('Chili One Day 2-12-22 Scots'!$B$11:$B$20,$B65,'Chili One Day 2-12-22 Scots'!$BO$11:$BO$20)</f>
        <v>0</v>
      </c>
      <c r="AT65" s="99">
        <f>SUMIF('Chili One Day 2-12-22 Scots'!$B$11:$B$20,$B65,'Chili One Day 2-12-22 Scots'!$BR$11:$BR$20)</f>
        <v>0</v>
      </c>
      <c r="AU65" s="99">
        <f>SUMIF('Chili One Day 2-12-22 Thistles'!$B$11:$B$20,$B65,'Chili One Day 2-12-22 Thistles'!$BF$11:$BF$20)</f>
        <v>0</v>
      </c>
      <c r="AV65" s="99">
        <f>SUMIF('Chili One Day 2-12-22 Thistles'!$B$11:$B$20,$B65,'Chili One Day 2-12-22 Thistles'!$BI$11:$BI$20)</f>
        <v>0</v>
      </c>
      <c r="AW65" s="99">
        <f>SUMIF('Chili One Day 2-12-22 Thistles'!$B$11:$B$20,$B65,'Chili One Day 2-12-22 Thistles'!$BL$11:$BL$20)</f>
        <v>0</v>
      </c>
      <c r="AX65" s="99">
        <f>SUMIF('Chili One Day 2-12-22 Thistles'!$B$11:$B$20,$B65,'Chili One Day 2-12-22 Thistles'!$BO$11:$BO$20)</f>
        <v>0</v>
      </c>
      <c r="AY65" s="99">
        <f>SUMIF('Chili One Day 2-12-22 Thistles'!$B$11:$B$20,$B65,'Chili One Day 2-12-22 Thistles'!$BR$11:$BR$20)</f>
        <v>0</v>
      </c>
      <c r="AZ65" s="99">
        <f>SUMIF('Sunday Race 2-20-22'!$B$11:$B$20,$B65,'Sunday Race 2-20-22'!$BF$11:$BF$20)</f>
        <v>0</v>
      </c>
      <c r="BA65" s="99">
        <f>SUMIF('Sunday Race 2-20-22'!$B$11:$B$20,$B65,'Sunday Race 2-20-22'!$BI$11:$BI$20)</f>
        <v>0</v>
      </c>
      <c r="BB65" s="99">
        <f>SUMIF('Sunday Race 2-20-22'!$B$11:$B$20,$B65,'Sunday Race 2-20-22'!$BL$11:$BL$20)</f>
        <v>0</v>
      </c>
      <c r="BC65" s="99">
        <f>SUMIF('Sunday Race 2-20-22'!$B$11:$B$20,$B65,'Sunday Race 2-20-22'!$BO$11:$BO$20)</f>
        <v>0</v>
      </c>
      <c r="BD65" s="99">
        <f>SUMIF('Sunday Race 2-20-22'!$B$11:$B$20,$B65,'Sunday Race 2-20-22'!$BR$11:$BR$20)</f>
        <v>0</v>
      </c>
      <c r="BE65" s="99">
        <f>SUMIF('Sunday Race 2-27-22'!$B$11:$B$20,$B65,'Sunday Race 2-27-22'!$BF$11:$BF$20)</f>
        <v>0</v>
      </c>
      <c r="BF65" s="99">
        <f>SUMIF('Sunday Race 2-27-22'!$B$11:$B$20,$B65,'Sunday Race 2-27-22'!$BI$11:$BI$20)</f>
        <v>0</v>
      </c>
      <c r="BG65" s="99">
        <f>SUMIF('Sunday Race 2-27-22'!$B$11:$B$20,$B65,'Sunday Race 2-27-22'!$BL$11:$BL$20)</f>
        <v>0</v>
      </c>
      <c r="BH65" s="99">
        <f>SUMIF('Sunday Race 2-27-22'!$B$11:$B$20,$B65,'Sunday Race 2-27-22'!$BO$11:$BO$20)</f>
        <v>0</v>
      </c>
      <c r="BI65" s="99">
        <f>SUMIF('Sunday Race 2-27-22'!$B$11:$B$20,$B65,'Sunday Race 2-27-22'!$BR$11:$BR$20)</f>
        <v>0</v>
      </c>
      <c r="BJ65" s="99">
        <f>SUMIF('Sunday Race 3-13-22'!$B$11:$B$21,$B65,'Sunday Race 3-13-22'!$BF$11:$BF$21)</f>
        <v>0</v>
      </c>
      <c r="BK65" s="99">
        <f>SUMIF('Sunday Race 3-13-22'!$B$11:$B$21,$B65,'Sunday Race 3-13-22'!$BI$11:$BI$21)</f>
        <v>0</v>
      </c>
      <c r="BL65" s="99">
        <f>SUMIF('Sunday Race 3-13-22'!$B$11:$B$21,$B65,'Sunday Race 3-13-22'!$BL$11:$BL$21)</f>
        <v>0</v>
      </c>
      <c r="BM65" s="99">
        <f>SUMIF('Sunday Race 3-13-22'!$B$11:$B$21,$B65,'Sunday Race 3-13-22'!$BO$11:$BO$21)</f>
        <v>0</v>
      </c>
      <c r="BN65" s="99">
        <f>SUMIF('Sunday Race 3-13-22'!$B$11:$B$21,$B65,'Sunday Race 3-13-22'!$BR$11:$BR$21)</f>
        <v>0</v>
      </c>
      <c r="BO65" s="99">
        <f>SUMIF('Saturday Race 3-19-22'!$B$11:$B$26,$B65,'Saturday Race 3-19-22'!$BF$11:$BF$26)</f>
        <v>0</v>
      </c>
      <c r="BP65" s="99">
        <f>SUMIF('Saturday Race 3-19-22'!$B$11:$B$26,$B65,'Saturday Race 3-19-22'!$BI$11:$BI$26)</f>
        <v>0</v>
      </c>
      <c r="BQ65" s="99">
        <f>SUMIF('Saturday Race 3-19-22'!$B$11:$B$26,$B65,'Saturday Race 3-19-22'!$BL$11:$BL$26)</f>
        <v>0</v>
      </c>
      <c r="BR65" s="99">
        <f>SUMIF('Saturday Race 3-19-22'!$B$11:$B$26,$B65,'Saturday Race 3-19-22'!$BO$11:$BO$26)</f>
        <v>0</v>
      </c>
      <c r="BS65" s="99">
        <f>SUMIF('Saturday Race 3-19-22'!$B$11:$B$26,$B65,'Saturday Race 3-19-22'!$BR$11:$BR$26)</f>
        <v>0</v>
      </c>
      <c r="BT65" s="99">
        <f>SUMIF('Sunday Races 4-10-22'!$B$11:$B$26,$B65,'Sunday Races 4-10-22'!$BF$11:$BF$26)</f>
        <v>0</v>
      </c>
      <c r="BU65" s="99">
        <f>SUMIF('Sunday Races 4-10-22'!$B$11:$B$26,$B65,'Sunday Races 4-10-22'!$BI$11:$BI$26)</f>
        <v>0</v>
      </c>
      <c r="BV65" s="99">
        <f>SUMIF('Sunday Races 4-10-22'!$B$11:$B$26,$B65,'Sunday Races 4-10-22'!$BL$11:$BL$26)</f>
        <v>0</v>
      </c>
      <c r="BW65" s="99">
        <f>SUMIF('Sunday Races 4-10-22'!$B$11:$B$26,$B65,'Sunday Races 4-10-22'!$BO$11:$BO$26)</f>
        <v>0</v>
      </c>
      <c r="BX65" s="99">
        <f>SUMIF('Sunday Races 4-10-22'!$B$11:$B$26,$B65,'Sunday Races 4-10-22'!$BR$11:$BR$26)</f>
        <v>0</v>
      </c>
      <c r="BY65" s="99">
        <f>SUMIF('Easter One Day 4-16-22 FS'!$B$11:$B$26,$B65,'Easter One Day 4-16-22 FS'!$BF$11:$BF$26)</f>
        <v>0</v>
      </c>
      <c r="BZ65" s="99">
        <f>SUMIF('Easter One Day 4-16-22 FS'!$B$11:$B$26,$B65,'Easter One Day 4-16-22 FS'!$BI$11:$BI$26)</f>
        <v>0</v>
      </c>
      <c r="CA65" s="99">
        <f>SUMIF('Easter One Day 4-16-22 FS'!$B$11:$B$26,$B65,'Easter One Day 4-16-22 FS'!$BL$11:$BL$26)</f>
        <v>0</v>
      </c>
      <c r="CB65" s="99">
        <f>SUMIF('Easter One Day 4-16-22 FS'!$B$11:$B$26,$B65,'Easter One Day 4-16-22 FS'!$BO$11:$BO$26)</f>
        <v>0</v>
      </c>
      <c r="CC65" s="99">
        <f>SUMIF('Easter One Day 4-16-22 FS'!$B$11:$B$26,$B65,'Easter One Day 4-16-22 FS'!$BR$11:$BR$26)</f>
        <v>0</v>
      </c>
      <c r="CD65" s="99">
        <f>SUMIF('Easter One Day 4-16-22 TH'!$B$11:$B$26,$B65,'Easter One Day 4-16-22 TH'!$BF$11:$BF$26)</f>
        <v>0</v>
      </c>
      <c r="CE65" s="99">
        <f>SUMIF('Easter One Day 4-16-22 TH'!$B$11:$B$26,$B65,'Easter One Day 4-16-22 TH'!$BI$11:$BI$26)</f>
        <v>0</v>
      </c>
      <c r="CF65" s="99">
        <f>SUMIF('Easter One Day 4-16-22 TH'!$B$11:$B$26,$B65,'Easter One Day 4-16-22 TH'!$BL$11:$BL$26)</f>
        <v>0</v>
      </c>
      <c r="CG65" s="99">
        <f>SUMIF('Easter One Day 4-16-22 TH'!$B$11:$B$26,$B65,'Easter One Day 4-16-22 TH'!$BO$11:$BO$26)</f>
        <v>0</v>
      </c>
      <c r="CH65" s="99">
        <f>SUMIF('Easter One Day 4-16-22 TH'!$B$11:$B$26,$B65,'Easter One Day 4-16-22 TH'!$BR$11:$BR$26)</f>
        <v>0</v>
      </c>
      <c r="CI65" s="99">
        <f>SUMIF('Sunday Races 5-1-22'!$B$11:$B$28,$B65,'Sunday Races 5-1-22'!$BF$11:$BF$28)</f>
        <v>0</v>
      </c>
      <c r="CJ65" s="99">
        <f>SUMIF('Sunday Races 5-1-22'!$B$11:$B$28,$B65,'Sunday Races 5-1-22'!$BI$11:$BI$28)</f>
        <v>0</v>
      </c>
      <c r="CK65" s="99">
        <f>SUMIF('Sunday Races 5-1-22'!$B$11:$B$28,$B65,'Sunday Races 5-1-22'!$BL$11:$BL$28)</f>
        <v>0</v>
      </c>
      <c r="CL65" s="99">
        <f>SUMIF('Sunday Races 5-1-22'!$B$11:$B$28,$B65,'Sunday Races 5-1-22'!$BO$11:$BO$28)</f>
        <v>0</v>
      </c>
      <c r="CM65" s="99">
        <f>SUMIF('Sunday Races 5-1-22'!$B$11:$B$28,$B65,'Sunday Races 5-1-22'!$BR$11:$BR$28)</f>
        <v>0</v>
      </c>
      <c r="CN65" s="99">
        <f>SUMIF('Long Distance Race 5-7-22'!$B$11:$B$27,$B65,'Long Distance Race 5-7-22'!$BF$11:$BF$27)</f>
        <v>0</v>
      </c>
      <c r="CO65" s="99">
        <f>SUMIF('Long Distance Race 5-7-22'!$B$11:$B$27,$B65,'Long Distance Race 5-7-22'!$BI$11:$BI$27)</f>
        <v>0</v>
      </c>
      <c r="CP65" s="99">
        <f>SUMIF('Long Distance Race 5-7-22'!$B$11:$B$27,$B65,'Long Distance Race 5-7-22'!$BL$11:$BL$27)</f>
        <v>0</v>
      </c>
      <c r="CQ65" s="99">
        <f>SUMIF('Long Distance Race 5-7-22'!$B$11:$B$27,$B65,'Long Distance Race 5-7-22'!$BO$11:$BO$27)</f>
        <v>0</v>
      </c>
      <c r="CR65" s="99">
        <f>SUMIF('Long Distance Race 5-7-22'!$B$11:$B$27,$B65,'Long Distance Race 5-7-22'!$BR$11:$BR$27)</f>
        <v>0</v>
      </c>
      <c r="CS65" s="99">
        <f>SUMIF('Memorial Day Regatta 5-28-22 Op'!$B$11:$B$27,$B65,'Memorial Day Regatta 5-28-22 Op'!$BF$11:$BF$27)</f>
        <v>0</v>
      </c>
      <c r="CT65" s="99">
        <f>SUMIF('Memorial Day Regatta 5-28-22 Op'!$B$11:$B$27,$B65,'Memorial Day Regatta 5-28-22 Op'!$BI$11:$BI$27)</f>
        <v>0</v>
      </c>
      <c r="CU65" s="99">
        <f>SUMIF('Memorial Day Regatta 5-28-22 Op'!$B$11:$B$27,$B65,'Memorial Day Regatta 5-28-22 Op'!$BL$11:$BL$27)</f>
        <v>0</v>
      </c>
      <c r="CV65" s="99">
        <f>SUMIF('Memorial Day Regatta 5-28-22 Op'!$B$11:$B$27,$B65,'Memorial Day Regatta 5-28-22 Op'!$BO$11:$BO$27)</f>
        <v>0</v>
      </c>
      <c r="CW65" s="99">
        <f>SUMIF('Memorial Day Regatta 5-28-22 Op'!$B$11:$B$27,$B65,'Memorial Day Regatta 5-28-22 Op'!$BR$11:$BR$27)</f>
        <v>0</v>
      </c>
      <c r="CX65" s="99">
        <f>SUMIF('Sunday Races 6-5-22'!$B$11:$B$28,$B65,'Sunday Races 6-5-22'!$BF$11:$BF$28)</f>
        <v>0</v>
      </c>
      <c r="CY65" s="99">
        <f>SUMIF('Sunday Races 6-5-22'!$B$11:$B$28,$B65,'Sunday Races 6-5-22'!$BI$11:$BI$28)</f>
        <v>0</v>
      </c>
      <c r="CZ65" s="99">
        <f>SUMIF('Sunday Races 6-5-22'!$B$11:$B$28,$B65,'Sunday Races 6-5-22'!$BL$11:$BL$28)</f>
        <v>0</v>
      </c>
      <c r="DA65" s="99">
        <f>SUMIF('Sunday Races 6-5-22'!$B$11:$B$28,$B65,'Sunday Races 6-5-22'!$BO$11:$BO$28)</f>
        <v>0</v>
      </c>
      <c r="DB65" s="99">
        <f>SUMIF('Sunday Races 6-5-22'!$B$11:$B$28,$B65,'Sunday Races 6-5-22'!$BR$11:$BR$28)</f>
        <v>0</v>
      </c>
      <c r="DC65" s="99">
        <f>SUMIF('Sunday Races 6-12-22'!$B$11:$B$24,$B65,'Sunday Races 6-12-22'!$BF$11:$BF$24)</f>
        <v>0</v>
      </c>
      <c r="DD65" s="99">
        <f>SUMIF('Sunday Races 6-12-22'!$B$11:$B$24,$B65,'Sunday Races 6-12-22'!$BI$11:$BI$24)</f>
        <v>0</v>
      </c>
      <c r="DE65" s="99">
        <f>SUMIF('Sunday Races 6-12-22'!$B$11:$B$24,$B65,'Sunday Races 6-12-22'!$BL$11:$BL$24)</f>
        <v>0</v>
      </c>
      <c r="DF65" s="99">
        <f>SUMIF('Sunday Races 6-12-22'!$B$11:$B$24,$B65,'Sunday Races 6-12-22'!$BO$11:$BO$24)</f>
        <v>0</v>
      </c>
      <c r="DG65" s="99">
        <f>SUMIF('Sunday Races 6-12-22'!$B$11:$B$24,$B65,'Sunday Races 6-12-22'!$BR$11:$BR$24)</f>
        <v>0</v>
      </c>
      <c r="DH65" s="99">
        <f>SUMIF('Saturday Races 6-18-22'!$B$11:$B$24,$B65,'Saturday Races 6-18-22'!$BF$11:$BF$24)</f>
        <v>0</v>
      </c>
      <c r="DI65" s="99">
        <f>SUMIF('Saturday Races 6-18-22'!$B$11:$B$24,$B65,'Saturday Races 6-18-22'!$BI$11:$BI$24)</f>
        <v>0</v>
      </c>
      <c r="DJ65" s="99">
        <f>SUMIF('Saturday Races 6-18-22'!$B$11:$B$24,$B65,'Saturday Races 6-18-22'!$BL$11:$BL$24)</f>
        <v>0</v>
      </c>
      <c r="DK65" s="99">
        <f>SUMIF('Saturday Races 6-18-22'!$B$11:$B$24,$B65,'Saturday Races 6-18-22'!$BO$11:$BO$24)</f>
        <v>0</v>
      </c>
      <c r="DL65" s="99">
        <f>SUMIF('Saturday Races 6-18-22'!$B$11:$B$24,$B65,'Saturday Races 6-18-22'!$BR$11:$BR$24)</f>
        <v>0</v>
      </c>
      <c r="DM65" s="99">
        <f>SUMIF('Caldwell Cup 6-25-22 TH'!$B$11:$B$25,$B65,'Caldwell Cup 6-25-22 TH'!$BF$11:$BF$25)</f>
        <v>0</v>
      </c>
      <c r="DN65" s="99">
        <f>SUMIF('Caldwell Cup 6-25-22 TH'!$B$11:$B$25,$B65,'Caldwell Cup 6-25-22 TH'!$BI$11:$BI$25)</f>
        <v>0</v>
      </c>
      <c r="DO65" s="99">
        <f>SUMIF('Caldwell Cup 6-25-22 TH'!$B$11:$B$25,$B65,'Caldwell Cup 6-25-22 TH'!$BL$11:$BL$25)</f>
        <v>0</v>
      </c>
      <c r="DP65" s="99">
        <f>SUMIF('Caldwell Cup 6-25-22 TH'!$B$11:$B$25,$B65,'Caldwell Cup 6-25-22 TH'!$BO$11:$BO$25)</f>
        <v>0</v>
      </c>
      <c r="DQ65" s="99">
        <f>SUMIF('Caldwell Cup 6-25-22 TH'!$B$11:$B$25,$B65,'Caldwell Cup 6-25-22 TH'!$BR$11:$BR$25)</f>
        <v>0</v>
      </c>
      <c r="DR65" s="99">
        <f>SUMIF('Caldwell Cup 6-25-22 FS'!$B$11:$B$18,$B65,'Caldwell Cup 6-25-22 FS'!$BF$11:$BF$18)</f>
        <v>0</v>
      </c>
      <c r="DS65" s="99">
        <f>SUMIF('Caldwell Cup 6-25-22 FS'!$B$11:$B$18,$B65,'Caldwell Cup 6-25-22 FS'!$BI$11:$BI$18)</f>
        <v>0</v>
      </c>
      <c r="DT65" s="99">
        <f>SUMIF('Caldwell Cup 6-25-22 FS'!$B$11:$B$18,$B65,'Caldwell Cup 6-25-22 FS'!$BL$11:$BL$18)</f>
        <v>0</v>
      </c>
      <c r="DU65" s="99">
        <f>SUMIF('Caldwell Cup 6-25-22 FS'!$B$11:$B$18,$B65,'Caldwell Cup 6-25-22 FS'!$BO$11:$BO$18)</f>
        <v>0</v>
      </c>
      <c r="DV65" s="99">
        <f>SUMIF('Caldwell Cup 6-25-22 FS'!$B$11:$B$18,$B65,'Caldwell Cup 6-25-22 FS'!$BR$11:$BR$18)</f>
        <v>0</v>
      </c>
      <c r="DW65" s="99">
        <f>SUMIF('Sunday Races 7-3-22'!$B$11:$B$25,$B65,'Sunday Races 7-3-22'!$BF$11:$BF$25)</f>
        <v>0</v>
      </c>
      <c r="DX65" s="99">
        <f>SUMIF('Sunday Races 7-3-22'!$B$11:$B$25,$B65,'Sunday Races 7-3-22'!$BI$11:$BI$25)</f>
        <v>0</v>
      </c>
      <c r="DY65" s="99">
        <f>SUMIF('Sunday Races 7-3-22'!$B$11:$B$25,$B65,'Sunday Races 7-3-22'!$BL$11:$BL$25)</f>
        <v>0</v>
      </c>
      <c r="DZ65" s="99">
        <f>SUMIF('Sunday Races 7-3-22'!$B$11:$B$25,$B65,'Sunday Races 7-3-22'!$BO$11:$BO$25)</f>
        <v>0</v>
      </c>
      <c r="EA65" s="99">
        <f>SUMIF('Sunday Races 7-3-22'!$B$11:$B$25,$B65,'Sunday Races 7-3-22'!$BR$11:$BR$25)</f>
        <v>0</v>
      </c>
      <c r="EB65" s="99">
        <f>SUMIF('Sunday Races 7-31-22'!$B$11:$B$25,$B65,'Sunday Races 7-31-22'!$BF$11:$BF$25)</f>
        <v>0</v>
      </c>
      <c r="EC65" s="99">
        <f>SUMIF('Sunday Races 7-31-22'!$B$11:$B$25,$B65,'Sunday Races 7-31-22'!$BI$11:$BI$25)</f>
        <v>0</v>
      </c>
      <c r="ED65" s="99">
        <f>SUMIF('Sunday Races 7-31-22'!$B$11:$B$25,$B65,'Sunday Races 7-31-22'!$BL$11:$BL$25)</f>
        <v>0</v>
      </c>
      <c r="EE65" s="99">
        <f>SUMIF('Sunday Races 7-31-22'!$B$11:$B$25,$B65,'Sunday Races 7-31-22'!$BO$11:$BO$25)</f>
        <v>0</v>
      </c>
      <c r="EF65" s="99">
        <f>SUMIF('Sunday Races 7-31-22'!$B$11:$B$25,$B65,'Sunday Races 7-31-22'!$BR$11:$BR$25)</f>
        <v>0</v>
      </c>
      <c r="EG65" s="99">
        <f>SUMIF('Sunday Races 8-14-22'!$B$11:$B$25,$B65,'Sunday Races 8-14-22'!$BF$11:$BF$25)</f>
        <v>0</v>
      </c>
      <c r="EH65" s="99">
        <f>SUMIF('Sunday Races 8-14-22'!$B$11:$B$25,$B65,'Sunday Races 8-14-22'!$BI$11:$BI$25)</f>
        <v>0</v>
      </c>
      <c r="EI65" s="99">
        <f>SUMIF('Sunday Races 8-14-22'!$B$11:$B$25,$B65,'Sunday Races 8-14-22'!$BL$11:$BL$25)</f>
        <v>0</v>
      </c>
      <c r="EJ65" s="99">
        <f>SUMIF('Sunday Races 8-14-22'!$B$11:$B$25,$B65,'Sunday Races 8-14-22'!$BO$11:$BO$25)</f>
        <v>0</v>
      </c>
      <c r="EK65" s="99">
        <f>SUMIF('Sunday Races 8-14-22'!$B$11:$B$25,$B65,'Sunday Races 8-14-22'!$BR$11:$BR$25)</f>
        <v>0</v>
      </c>
      <c r="EL65" s="99">
        <f>SUMIF('Saturday Races 8-20-22'!$B$11:$B$25,$B65,'Saturday Races 8-20-22'!$BF$11:$BF$25)</f>
        <v>0</v>
      </c>
      <c r="EM65" s="99">
        <f>SUMIF('Saturday Races 8-20-22'!$B$11:$B$25,$B65,'Saturday Races 8-20-22'!$BI$11:$BI$25)</f>
        <v>0</v>
      </c>
      <c r="EN65" s="99">
        <f>SUMIF('Saturday Races 8-20-22'!$B$11:$B$25,$B65,'Saturday Races 8-20-22'!$BL$11:$BL$25)</f>
        <v>0</v>
      </c>
      <c r="EO65" s="99">
        <f>SUMIF('Saturday Races 8-20-22'!$B$11:$B$25,$B65,'Saturday Races 8-20-22'!$BO$11:$BO$25)</f>
        <v>0</v>
      </c>
      <c r="EP65" s="99">
        <f>SUMIF('Saturday Races 8-20-22'!$B$11:$B$25,$B65,'Saturday Races 8-20-22'!$BR$11:$BR$25)</f>
        <v>0</v>
      </c>
      <c r="EQ65" s="99">
        <f>SUMIF('Sunday Races 9-11-22'!$B$11:$B$20,$B65,'Sunday Races 9-11-22'!$BF$11:$BF$20)</f>
        <v>0</v>
      </c>
      <c r="ER65" s="99">
        <f>SUMIF('Sunday Races 9-11-22'!$B$11:$B$20,$B65,'Sunday Races 9-11-22'!$BI$11:$BI$20)</f>
        <v>0</v>
      </c>
      <c r="ES65" s="99">
        <f>SUMIF('Sunday Races 9-11-22'!$B$11:$B$20,$B65,'Sunday Races 9-11-22'!$BL$11:$BL$20)</f>
        <v>0</v>
      </c>
      <c r="ET65" s="99">
        <f>SUMIF('Sunday Races 9-11-22'!$B$11:$B$20,$B65,'Sunday Races 9-11-22'!$BO$11:$BO$20)</f>
        <v>0</v>
      </c>
      <c r="EU65" s="99">
        <f>SUMIF('Sunday Races 9-11-22'!$B$11:$B$20,$B65,'Sunday Races 9-11-22'!$BR$11:$BR$20)</f>
        <v>0</v>
      </c>
      <c r="EV65" s="99">
        <f>SUMIF('2022-09-17 Leukemia Cup TH'!$B$11:$B$26,$B65,'2022-09-17 Leukemia Cup TH'!$BF$11:$BF$26)</f>
        <v>0</v>
      </c>
      <c r="EW65" s="99">
        <f>SUMIF('2022-09-17 Leukemia Cup TH'!$B$11:$B$26,$B65,'2022-09-17 Leukemia Cup TH'!$BI$11:$BI$26)</f>
        <v>0</v>
      </c>
      <c r="EX65" s="99">
        <f>SUMIF('2022-09-17 Leukemia Cup TH'!$B$11:$B$26,$B65,'2022-09-17 Leukemia Cup TH'!$BL$11:$BL$26)</f>
        <v>0</v>
      </c>
      <c r="EY65" s="99">
        <f>SUMIF('2022-09-17 Leukemia Cup TH'!$B$11:$B$26,$B65,'2022-09-17 Leukemia Cup TH'!$BO$11:$BO$26)</f>
        <v>0</v>
      </c>
      <c r="EZ65" s="99">
        <f>SUMIF('2022-09-17 Leukemia Cup TH'!$B$11:$B$26,$B65,'2022-09-17 Leukemia Cup TH'!$BR$11:$BR$26)</f>
        <v>0</v>
      </c>
      <c r="FA65" s="99">
        <f>SUMIF('Smith-Berry LDR 9-24-22'!$B$11:$B$28,$B65,'Smith-Berry LDR 9-24-22'!$BF$11:$BF$28)</f>
        <v>0</v>
      </c>
      <c r="FB65" s="99">
        <f>SUMIF('Smith-Berry LDR 9-24-22'!$B$11:$B$28,$B65,'Smith-Berry LDR 9-24-22'!$BI$11:$BI$28)</f>
        <v>0</v>
      </c>
      <c r="FC65" s="99">
        <f>SUMIF('Smith-Berry LDR 9-24-22'!$B$11:$B$28,$B65,'Smith-Berry LDR 9-24-22'!$BL$11:$BL$28)</f>
        <v>0</v>
      </c>
      <c r="FD65" s="99">
        <f>SUMIF('Smith-Berry LDR 9-24-22'!$B$11:$B$28,$B65,'Smith-Berry LDR 9-24-22'!$BO$11:$BO$28)</f>
        <v>0</v>
      </c>
      <c r="FE65" s="99">
        <f>SUMIF('Smith-Berry LDR 9-24-22'!$B$11:$B$28,$B65,'Smith-Berry LDR 9-24-22'!$BR$11:$BR$28)</f>
        <v>0</v>
      </c>
      <c r="FF65" s="99">
        <f>SUMIF('Sunday Races 10-9-22'!$B$11:$B$15,$B65,'Sunday Races 10-9-22'!$BF$11:$BF$15)</f>
        <v>0</v>
      </c>
      <c r="FG65" s="99">
        <f>SUMIF('Sunday Races 10-9-22'!$B$11:$B$15,$B65,'Sunday Races 10-9-22'!$BI$11:$BI$15)</f>
        <v>0</v>
      </c>
      <c r="FH65" s="99">
        <f>SUMIF('Sunday Races 10-9-22'!$B$11:$B$15,$B65,'Sunday Races 10-9-22'!$BL$11:$BL$15)</f>
        <v>0</v>
      </c>
      <c r="FI65" s="99">
        <f>SUMIF('Sunday Races 10-9-22'!$B$11:$B$15,$B65,'Sunday Races 10-9-22'!$BO$11:$BO$15)</f>
        <v>0</v>
      </c>
      <c r="FJ65" s="99">
        <f>SUMIF('Sunday Races 10-9-22'!$B$11:$B$15,$B65,'Sunday Races 10-9-22'!$BR$11:$BR$15)</f>
        <v>0</v>
      </c>
      <c r="FK65" s="99">
        <f>SUMIF('Great Pumpkin Regatta 10-15-22'!$B$11:$B$53,$B65,'Great Pumpkin Regatta 10-15-22'!$BF$11:$BF$53)</f>
        <v>0</v>
      </c>
      <c r="FL65" s="99">
        <f>SUMIF('Great Pumpkin Regatta 10-15-22'!$B$11:$B$53,$B65,'Great Pumpkin Regatta 10-15-22'!$BI$11:$BI$53)</f>
        <v>0</v>
      </c>
      <c r="FM65" s="99">
        <f>SUMIF('Great Pumpkin Regatta 10-15-22'!$B$11:$B$53,$B65,'Great Pumpkin Regatta 10-15-22'!$BL$11:$BL$53)</f>
        <v>0</v>
      </c>
      <c r="FN65" s="99">
        <f>SUMIF('Great Pumpkin Regatta 10-15-22'!$B$11:$B$53,$B65,'Great Pumpkin Regatta 10-15-22'!$BO$11:$BO$53)</f>
        <v>0</v>
      </c>
      <c r="FO65" s="99">
        <f>SUMIF('Great Pumpkin Regatta 10-15-22'!$B$11:$B$53,$B65,'Great Pumpkin Regatta 10-15-22'!$BR$11:$BR$53)</f>
        <v>0</v>
      </c>
      <c r="FP65" s="99">
        <f>SUMIF('Sunday Races 10-23-22'!$B$11:$B$16,$B65,'Sunday Races 10-23-22'!$BF$11:$BF$16)</f>
        <v>0</v>
      </c>
      <c r="FQ65" s="99">
        <f>SUMIF('Sunday Races 10-23-22'!$B$11:$B$16,$B65,'Sunday Races 10-23-22'!$BI$11:$BI$16)</f>
        <v>0</v>
      </c>
      <c r="FR65" s="99">
        <f>SUMIF('Sunday Races 10-23-22'!$B$11:$B$16,$B65,'Sunday Races 10-23-22'!$BL$11:$BL$16)</f>
        <v>0</v>
      </c>
      <c r="FS65" s="99">
        <f>SUMIF('Sunday Races 10-23-22'!$B$11:$B$16,$B65,'Sunday Races 10-23-22'!$BO$11:$BO$16)</f>
        <v>0</v>
      </c>
      <c r="FT65" s="99">
        <f>SUMIF('Sunday Races 10-23-22'!$B$11:$B$16,$B65,'Sunday Races 10-23-22'!$BR$11:$BR$16)</f>
        <v>0</v>
      </c>
      <c r="FU65" s="100"/>
      <c r="FV65" s="101"/>
      <c r="FW65" s="102">
        <f t="shared" si="66"/>
        <v>0</v>
      </c>
      <c r="FX65" s="102">
        <f t="shared" si="66"/>
        <v>0</v>
      </c>
      <c r="FY65" s="102">
        <f t="shared" si="66"/>
        <v>0</v>
      </c>
      <c r="FZ65" s="102">
        <f t="shared" si="66"/>
        <v>0</v>
      </c>
      <c r="GA65" s="102">
        <f t="shared" si="66"/>
        <v>0</v>
      </c>
      <c r="GB65" s="102">
        <f t="shared" si="66"/>
        <v>0</v>
      </c>
      <c r="GC65" s="102">
        <f t="shared" si="66"/>
        <v>0</v>
      </c>
      <c r="GD65" s="102">
        <f t="shared" si="66"/>
        <v>0</v>
      </c>
      <c r="GE65" s="102">
        <f t="shared" si="66"/>
        <v>0</v>
      </c>
      <c r="GF65" s="102">
        <f t="shared" si="66"/>
        <v>0</v>
      </c>
      <c r="GG65" s="102">
        <f t="shared" si="67"/>
        <v>0</v>
      </c>
      <c r="GH65" s="102">
        <f t="shared" si="67"/>
        <v>0</v>
      </c>
      <c r="GI65" s="102">
        <f t="shared" si="67"/>
        <v>0</v>
      </c>
      <c r="GJ65" s="102">
        <f t="shared" si="67"/>
        <v>0</v>
      </c>
      <c r="GK65" s="102">
        <f t="shared" si="67"/>
        <v>0</v>
      </c>
      <c r="GL65" s="102">
        <f t="shared" si="67"/>
        <v>0</v>
      </c>
      <c r="GM65" s="102">
        <f t="shared" si="67"/>
        <v>0</v>
      </c>
      <c r="GN65" s="102">
        <f t="shared" si="67"/>
        <v>0</v>
      </c>
      <c r="GO65" s="102">
        <f t="shared" si="67"/>
        <v>0</v>
      </c>
      <c r="GP65" s="102">
        <f t="shared" si="67"/>
        <v>0</v>
      </c>
      <c r="GQ65" s="102">
        <f t="shared" si="68"/>
        <v>0</v>
      </c>
      <c r="GR65" s="102">
        <f t="shared" si="68"/>
        <v>0</v>
      </c>
      <c r="GS65" s="102">
        <f t="shared" si="68"/>
        <v>0</v>
      </c>
      <c r="GT65" s="102">
        <f t="shared" si="68"/>
        <v>0</v>
      </c>
      <c r="GU65" s="102">
        <f t="shared" si="68"/>
        <v>0</v>
      </c>
      <c r="GV65" s="102">
        <f t="shared" si="68"/>
        <v>0</v>
      </c>
      <c r="GW65" s="102">
        <f t="shared" si="68"/>
        <v>0</v>
      </c>
      <c r="GX65" s="102">
        <f t="shared" si="68"/>
        <v>0</v>
      </c>
      <c r="GY65" s="102">
        <f t="shared" si="68"/>
        <v>0</v>
      </c>
      <c r="GZ65" s="102">
        <f t="shared" si="68"/>
        <v>0</v>
      </c>
      <c r="HA65" s="102">
        <f t="shared" si="69"/>
        <v>0</v>
      </c>
      <c r="HB65" s="102">
        <f t="shared" si="69"/>
        <v>0</v>
      </c>
      <c r="HC65" s="102">
        <f t="shared" si="69"/>
        <v>0</v>
      </c>
      <c r="HD65" s="102">
        <f t="shared" si="69"/>
        <v>0</v>
      </c>
      <c r="HE65" s="102">
        <f t="shared" si="69"/>
        <v>0</v>
      </c>
      <c r="HF65" s="102">
        <f t="shared" si="69"/>
        <v>0</v>
      </c>
      <c r="HG65" s="102">
        <f t="shared" si="69"/>
        <v>0</v>
      </c>
      <c r="HH65" s="102">
        <f t="shared" si="69"/>
        <v>0</v>
      </c>
      <c r="HI65" s="102">
        <f t="shared" si="69"/>
        <v>0</v>
      </c>
      <c r="HJ65" s="102">
        <f t="shared" si="69"/>
        <v>0</v>
      </c>
      <c r="HK65" s="102">
        <f t="shared" si="70"/>
        <v>0</v>
      </c>
      <c r="HL65" s="102">
        <f t="shared" si="70"/>
        <v>0</v>
      </c>
      <c r="HM65" s="102">
        <f t="shared" si="70"/>
        <v>0</v>
      </c>
      <c r="HN65" s="102">
        <f t="shared" si="70"/>
        <v>0</v>
      </c>
      <c r="HO65" s="102">
        <f t="shared" si="70"/>
        <v>0</v>
      </c>
      <c r="HP65" s="102">
        <f t="shared" si="70"/>
        <v>0</v>
      </c>
      <c r="HQ65" s="102">
        <f t="shared" si="70"/>
        <v>0</v>
      </c>
      <c r="HR65" s="102">
        <f t="shared" si="70"/>
        <v>0</v>
      </c>
      <c r="HS65" s="102">
        <f t="shared" si="70"/>
        <v>0</v>
      </c>
      <c r="HT65" s="102">
        <f t="shared" si="70"/>
        <v>0</v>
      </c>
      <c r="HU65" s="102">
        <f t="shared" si="71"/>
        <v>0</v>
      </c>
      <c r="HV65" s="102">
        <f t="shared" si="71"/>
        <v>0</v>
      </c>
      <c r="HW65" s="102">
        <f t="shared" si="71"/>
        <v>0</v>
      </c>
      <c r="HX65" s="102">
        <f t="shared" si="71"/>
        <v>0</v>
      </c>
      <c r="HY65" s="102">
        <f t="shared" si="71"/>
        <v>0</v>
      </c>
      <c r="HZ65" s="102">
        <f t="shared" si="71"/>
        <v>0</v>
      </c>
      <c r="IA65" s="102">
        <f t="shared" si="71"/>
        <v>0</v>
      </c>
      <c r="IB65" s="102">
        <f t="shared" si="71"/>
        <v>0</v>
      </c>
      <c r="IC65" s="102">
        <f t="shared" si="71"/>
        <v>0</v>
      </c>
      <c r="ID65" s="102">
        <f t="shared" si="71"/>
        <v>0</v>
      </c>
      <c r="IE65" s="102">
        <f t="shared" si="72"/>
        <v>0</v>
      </c>
      <c r="IF65" s="102">
        <f t="shared" si="72"/>
        <v>0</v>
      </c>
      <c r="IG65" s="102">
        <f t="shared" si="72"/>
        <v>0</v>
      </c>
      <c r="IH65" s="102">
        <f t="shared" si="72"/>
        <v>0</v>
      </c>
      <c r="II65" s="102">
        <f t="shared" si="72"/>
        <v>0</v>
      </c>
      <c r="IJ65" s="102">
        <f t="shared" si="72"/>
        <v>0</v>
      </c>
      <c r="IK65" s="102">
        <f t="shared" si="72"/>
        <v>0</v>
      </c>
      <c r="IL65" s="102">
        <f t="shared" si="72"/>
        <v>0</v>
      </c>
      <c r="IM65" s="102">
        <f t="shared" si="72"/>
        <v>0</v>
      </c>
      <c r="IN65" s="102">
        <f t="shared" si="72"/>
        <v>0</v>
      </c>
      <c r="IO65" s="102">
        <f t="shared" si="72"/>
        <v>0</v>
      </c>
      <c r="IP65" s="102">
        <f t="shared" si="72"/>
        <v>0</v>
      </c>
      <c r="IQ65" s="102">
        <f t="shared" si="72"/>
        <v>0</v>
      </c>
      <c r="IR65" s="102">
        <f t="shared" si="72"/>
        <v>0</v>
      </c>
      <c r="IS65" s="102">
        <f t="shared" si="72"/>
        <v>0</v>
      </c>
      <c r="IU65" s="99">
        <f>SUMIF('2021 Club Championship Crew'!$B$11:$B$14,$B65,'2021 Club Championship Crew'!$BN$11:$BN$14)</f>
        <v>0</v>
      </c>
      <c r="IV65" s="99">
        <f>SUMIF('2021 Club Championship Crew'!$B$11:$B$14,$B65,'2021 Club Championship Crew'!$BQ$11:$BQ$14)</f>
        <v>0</v>
      </c>
      <c r="IW65" s="99">
        <f>SUMIF('2021 Club Championship Crew'!$B$11:$B$14,$B65,'2021 Club Championship Crew'!$BT$11:$BT$14)</f>
        <v>0</v>
      </c>
      <c r="IX65" s="99">
        <f>SUMIF('2021 Club Championship Crew'!$B$11:$B$14,$B65,'2021 Club Championship Crew'!$BW$11:$BW$14)</f>
        <v>0</v>
      </c>
      <c r="IY65" s="99">
        <f>SUMIF('2021 Club Championship Crew'!$B$11:$B$14,$B65,'2021 Club Championship Crew'!$CC$11:$CC$14)</f>
        <v>0</v>
      </c>
    </row>
    <row r="66" spans="1:259" ht="15" customHeight="1" x14ac:dyDescent="0.2">
      <c r="A66" s="134"/>
      <c r="B66" s="103"/>
      <c r="C66" s="96">
        <f t="shared" si="39"/>
        <v>0</v>
      </c>
      <c r="D66" s="97">
        <f t="shared" si="40"/>
        <v>0</v>
      </c>
      <c r="E66" s="96">
        <f t="shared" ref="E66:E69" si="73">SUMIF($FW66:$GU66,"&lt;26",FW66:GU66)</f>
        <v>0</v>
      </c>
      <c r="F66" s="98">
        <f t="shared" ref="F66:F69" si="74">IF(C66=0,0,D66/C66/100)</f>
        <v>0</v>
      </c>
      <c r="G66" s="99">
        <f>SUMIF('Saturday Race 11-06-21'!$B$11:$B$24,$B66,'Saturday Race 11-06-21'!$BF$11:$BF$24)</f>
        <v>0</v>
      </c>
      <c r="H66" s="99">
        <f>SUMIF('Saturday Race 11-06-21'!$B$11:$B$24,$B66,'Saturday Race 11-06-21'!$BI$11:$BI$24)</f>
        <v>0</v>
      </c>
      <c r="I66" s="99">
        <f>SUMIF('Saturday Race 11-06-21'!$B$11:$B$24,$B66,'Saturday Race 11-06-21'!$BL$11:$BL$24)</f>
        <v>0</v>
      </c>
      <c r="J66" s="99">
        <f>SUMIF('Saturday Race 11-06-21'!$B$11:$B$24,$B66,'Saturday Race 11-06-21'!$BO$11:$BO$24)</f>
        <v>0</v>
      </c>
      <c r="K66" s="99">
        <f>SUMIF('Saturday Race 11-06-21'!$B$11:$B$24,$B66,'Saturday Race 11-06-21'!$BR$11:$BR$24)</f>
        <v>0</v>
      </c>
      <c r="L66" s="99">
        <f>SUMIF('Saturday Race 11-20-21'!$B$11:$B$24,$B66,'Saturday Race 11-20-21'!$BF$11:$BF$24)</f>
        <v>0</v>
      </c>
      <c r="M66" s="99">
        <f>SUMIF('Saturday Race 11-20-21'!$B$11:$B$24,$B66,'Saturday Race 11-20-21'!$BI$11:$BI$24)</f>
        <v>0</v>
      </c>
      <c r="N66" s="99">
        <f>SUMIF('Saturday Race 11-20-21'!$B$11:$B$24,$B66,'Saturday Race 11-20-21'!$BL$11:$BL$24)</f>
        <v>0</v>
      </c>
      <c r="O66" s="99">
        <f>SUMIF('Saturday Race 11-20-21'!$B$11:$B$24,$B66,'Saturday Race 11-20-21'!$BO$11:$BO$24)</f>
        <v>0</v>
      </c>
      <c r="P66" s="99">
        <f>SUMIF('Saturday Race 11-20-21'!$B$11:$B$24,$B66,'Saturday Race 11-20-21'!$BR$11:$BR$24)</f>
        <v>0</v>
      </c>
      <c r="Q66" s="99">
        <f>SUMIF('One Day 12-04-21 Scots'!$B$11:$B$24,$B66,'One Day 12-04-21 Scots'!$BF$11:$BF$24)</f>
        <v>0</v>
      </c>
      <c r="R66" s="99">
        <f>SUMIF('One Day 12-04-21 Scots'!$B$11:$B$24,$B66,'One Day 12-04-21 Scots'!$BI$11:$BI$24)</f>
        <v>0</v>
      </c>
      <c r="S66" s="99">
        <f>SUMIF('One Day 12-04-21 Scots'!$B$11:$B$24,$B66,'One Day 12-04-21 Scots'!$BL$11:$BL$24)</f>
        <v>0</v>
      </c>
      <c r="T66" s="99">
        <f>SUMIF('One Day 12-04-21 Scots'!$B$11:$B$24,$B66,'One Day 12-04-21 Scots'!$BO$11:$BO$24)</f>
        <v>0</v>
      </c>
      <c r="U66" s="99">
        <f>SUMIF('One Day 12-04-21 Scots'!$B$11:$B$24,$B66,'One Day 12-04-21 Scots'!$BR$11:$BR$24)</f>
        <v>0</v>
      </c>
      <c r="V66" s="99">
        <f>SUMIF('One Day 12-04-21 Thistles'!$B$11:$B$25,$B66,'One Day 12-04-21 Thistles'!$BF$11:$BF$25)</f>
        <v>0</v>
      </c>
      <c r="W66" s="99">
        <f>SUMIF('One Day 12-04-21 Thistles'!$B$11:$B$25,$B66,'One Day 12-04-21 Thistles'!$BI$11:$BI$25)</f>
        <v>0</v>
      </c>
      <c r="X66" s="99">
        <f>SUMIF('One Day 12-04-21 Thistles'!$B$11:$B$25,$B66,'One Day 12-04-21 Thistles'!$BL$11:$BL$25)</f>
        <v>0</v>
      </c>
      <c r="Y66" s="99">
        <f>SUMIF('One Day 12-04-21 Thistles'!$B$11:$B$25,$B66,'One Day 12-04-21 Thistles'!$BO$11:$BO$25)</f>
        <v>0</v>
      </c>
      <c r="Z66" s="99">
        <f>SUMIF('One Day 12-04-21 Thistles'!$B$11:$B$25,$B66,'One Day 12-04-21 Thistles'!$BR$11:$BR$25)</f>
        <v>0</v>
      </c>
      <c r="AA66" s="99">
        <f>SUMIF('Saturday Race 1-08-22'!$B$11:$B$20,$B66,'Saturday Race 1-08-22'!$BF$11:$BF$20)</f>
        <v>0</v>
      </c>
      <c r="AB66" s="99">
        <f>SUMIF('Saturday Race 1-08-22'!$B$11:$B$20,$B66,'Saturday Race 1-08-22'!$BI$11:$BI$20)</f>
        <v>0</v>
      </c>
      <c r="AC66" s="99">
        <f>SUMIF('Saturday Race 1-08-22'!$B$11:$B$20,$B66,'Saturday Race 1-08-22'!$BL$11:$BL$20)</f>
        <v>0</v>
      </c>
      <c r="AD66" s="99">
        <f>SUMIF('Saturday Race 1-08-22'!$B$11:$B$20,$B66,'Saturday Race 1-08-22'!$BO$11:$BO$20)</f>
        <v>0</v>
      </c>
      <c r="AE66" s="99">
        <f>SUMIF('Saturday Race 1-08-22'!$B$11:$B$20,$B66,'Saturday Race 1-08-22'!$BR$11:$BR$20)</f>
        <v>0</v>
      </c>
      <c r="AF66" s="99">
        <f>SUMIF('Saturday Race 1-22-22'!$B$11:$B$20,$B66,'Saturday Race 1-22-22'!$BF$11:$BF$20)</f>
        <v>0</v>
      </c>
      <c r="AG66" s="99">
        <f>SUMIF('Saturday Race 1-22-22'!$B$11:$B$20,$B66,'Saturday Race 1-22-22'!$BI$11:$BI$20)</f>
        <v>0</v>
      </c>
      <c r="AH66" s="99">
        <f>SUMIF('Saturday Race 1-22-22'!$B$11:$B$20,$B66,'Saturday Race 1-22-22'!$BL$11:$BL$20)</f>
        <v>0</v>
      </c>
      <c r="AI66" s="99">
        <f>SUMIF('Saturday Race 1-22-22'!$B$11:$B$20,$B66,'Saturday Race 1-22-22'!$BO$11:$BO$20)</f>
        <v>0</v>
      </c>
      <c r="AJ66" s="99">
        <f>SUMIF('Saturday Race 1-22-22'!$B$11:$B$20,$B66,'Saturday Race 1-22-22'!$BR$11:$BR$20)</f>
        <v>0</v>
      </c>
      <c r="AK66" s="99">
        <f>SUMIF('Sunday Race 2-6-22'!$B$11:$B$20,$B66,'Sunday Race 2-6-22'!$BF$11:$BF$20)</f>
        <v>0</v>
      </c>
      <c r="AL66" s="99">
        <f>SUMIF('Sunday Race 2-6-22'!$B$11:$B$20,$B66,'Sunday Race 2-6-22'!$BI$11:$BI$20)</f>
        <v>0</v>
      </c>
      <c r="AM66" s="99">
        <f>SUMIF('Sunday Race 2-6-22'!$B$11:$B$20,$B66,'Sunday Race 2-6-22'!$BL$11:$BL$20)</f>
        <v>0</v>
      </c>
      <c r="AN66" s="99">
        <f>SUMIF('Sunday Race 2-6-22'!$B$11:$B$20,$B66,'Sunday Race 2-6-22'!$BO$11:$BO$20)</f>
        <v>0</v>
      </c>
      <c r="AO66" s="99">
        <f>SUMIF('Sunday Race 2-6-22'!$B$11:$B$20,$B66,'Sunday Race 2-6-22'!$BR$11:$BR$20)</f>
        <v>0</v>
      </c>
      <c r="AP66" s="99">
        <f>SUMIF('Chili One Day 2-12-22 Scots'!$B$11:$B$20,$B66,'Chili One Day 2-12-22 Scots'!$BF$11:$BF$20)</f>
        <v>0</v>
      </c>
      <c r="AQ66" s="99">
        <f>SUMIF('Chili One Day 2-12-22 Scots'!$B$11:$B$20,$B66,'Chili One Day 2-12-22 Scots'!$BI$11:$BI$20)</f>
        <v>0</v>
      </c>
      <c r="AR66" s="99">
        <f>SUMIF('Chili One Day 2-12-22 Scots'!$B$11:$B$20,$B66,'Chili One Day 2-12-22 Scots'!$BL$11:$BL$20)</f>
        <v>0</v>
      </c>
      <c r="AS66" s="99">
        <f>SUMIF('Chili One Day 2-12-22 Scots'!$B$11:$B$20,$B66,'Chili One Day 2-12-22 Scots'!$BO$11:$BO$20)</f>
        <v>0</v>
      </c>
      <c r="AT66" s="99">
        <f>SUMIF('Chili One Day 2-12-22 Scots'!$B$11:$B$20,$B66,'Chili One Day 2-12-22 Scots'!$BR$11:$BR$20)</f>
        <v>0</v>
      </c>
      <c r="AU66" s="99">
        <f>SUMIF('Chili One Day 2-12-22 Thistles'!$B$11:$B$20,$B66,'Chili One Day 2-12-22 Thistles'!$BF$11:$BF$20)</f>
        <v>0</v>
      </c>
      <c r="AV66" s="99">
        <f>SUMIF('Chili One Day 2-12-22 Thistles'!$B$11:$B$20,$B66,'Chili One Day 2-12-22 Thistles'!$BI$11:$BI$20)</f>
        <v>0</v>
      </c>
      <c r="AW66" s="99">
        <f>SUMIF('Chili One Day 2-12-22 Thistles'!$B$11:$B$20,$B66,'Chili One Day 2-12-22 Thistles'!$BL$11:$BL$20)</f>
        <v>0</v>
      </c>
      <c r="AX66" s="99">
        <f>SUMIF('Chili One Day 2-12-22 Thistles'!$B$11:$B$20,$B66,'Chili One Day 2-12-22 Thistles'!$BO$11:$BO$20)</f>
        <v>0</v>
      </c>
      <c r="AY66" s="99">
        <f>SUMIF('Chili One Day 2-12-22 Thistles'!$B$11:$B$20,$B66,'Chili One Day 2-12-22 Thistles'!$BR$11:$BR$20)</f>
        <v>0</v>
      </c>
      <c r="AZ66" s="99">
        <f>SUMIF('Sunday Race 2-20-22'!$B$11:$B$20,$B66,'Sunday Race 2-20-22'!$BF$11:$BF$20)</f>
        <v>0</v>
      </c>
      <c r="BA66" s="99">
        <f>SUMIF('Sunday Race 2-20-22'!$B$11:$B$20,$B66,'Sunday Race 2-20-22'!$BI$11:$BI$20)</f>
        <v>0</v>
      </c>
      <c r="BB66" s="99">
        <f>SUMIF('Sunday Race 2-20-22'!$B$11:$B$20,$B66,'Sunday Race 2-20-22'!$BL$11:$BL$20)</f>
        <v>0</v>
      </c>
      <c r="BC66" s="99">
        <f>SUMIF('Sunday Race 2-20-22'!$B$11:$B$20,$B66,'Sunday Race 2-20-22'!$BO$11:$BO$20)</f>
        <v>0</v>
      </c>
      <c r="BD66" s="99">
        <f>SUMIF('Sunday Race 2-20-22'!$B$11:$B$20,$B66,'Sunday Race 2-20-22'!$BR$11:$BR$20)</f>
        <v>0</v>
      </c>
      <c r="BE66" s="99">
        <f>SUMIF('Sunday Race 2-27-22'!$B$11:$B$20,$B66,'Sunday Race 2-27-22'!$BF$11:$BF$20)</f>
        <v>0</v>
      </c>
      <c r="BF66" s="99">
        <f>SUMIF('Sunday Race 2-27-22'!$B$11:$B$20,$B66,'Sunday Race 2-27-22'!$BI$11:$BI$20)</f>
        <v>0</v>
      </c>
      <c r="BG66" s="99">
        <f>SUMIF('Sunday Race 2-27-22'!$B$11:$B$20,$B66,'Sunday Race 2-27-22'!$BL$11:$BL$20)</f>
        <v>0</v>
      </c>
      <c r="BH66" s="99">
        <f>SUMIF('Sunday Race 2-27-22'!$B$11:$B$20,$B66,'Sunday Race 2-27-22'!$BO$11:$BO$20)</f>
        <v>0</v>
      </c>
      <c r="BI66" s="99">
        <f>SUMIF('Sunday Race 2-27-22'!$B$11:$B$20,$B66,'Sunday Race 2-27-22'!$BR$11:$BR$20)</f>
        <v>0</v>
      </c>
      <c r="BJ66" s="99">
        <f>SUMIF('Sunday Race 3-13-22'!$B$11:$B$21,$B66,'Sunday Race 3-13-22'!$BF$11:$BF$21)</f>
        <v>0</v>
      </c>
      <c r="BK66" s="99">
        <f>SUMIF('Sunday Race 3-13-22'!$B$11:$B$21,$B66,'Sunday Race 3-13-22'!$BI$11:$BI$21)</f>
        <v>0</v>
      </c>
      <c r="BL66" s="99">
        <f>SUMIF('Sunday Race 3-13-22'!$B$11:$B$21,$B66,'Sunday Race 3-13-22'!$BL$11:$BL$21)</f>
        <v>0</v>
      </c>
      <c r="BM66" s="99">
        <f>SUMIF('Sunday Race 3-13-22'!$B$11:$B$21,$B66,'Sunday Race 3-13-22'!$BO$11:$BO$21)</f>
        <v>0</v>
      </c>
      <c r="BN66" s="99">
        <f>SUMIF('Sunday Race 3-13-22'!$B$11:$B$21,$B66,'Sunday Race 3-13-22'!$BR$11:$BR$21)</f>
        <v>0</v>
      </c>
      <c r="BO66" s="99">
        <f>SUMIF('Saturday Race 3-19-22'!$B$11:$B$26,$B66,'Saturday Race 3-19-22'!$BF$11:$BF$26)</f>
        <v>0</v>
      </c>
      <c r="BP66" s="99">
        <f>SUMIF('Saturday Race 3-19-22'!$B$11:$B$26,$B66,'Saturday Race 3-19-22'!$BI$11:$BI$26)</f>
        <v>0</v>
      </c>
      <c r="BQ66" s="99">
        <f>SUMIF('Saturday Race 3-19-22'!$B$11:$B$26,$B66,'Saturday Race 3-19-22'!$BL$11:$BL$26)</f>
        <v>0</v>
      </c>
      <c r="BR66" s="99">
        <f>SUMIF('Saturday Race 3-19-22'!$B$11:$B$26,$B66,'Saturday Race 3-19-22'!$BO$11:$BO$26)</f>
        <v>0</v>
      </c>
      <c r="BS66" s="99">
        <f>SUMIF('Saturday Race 3-19-22'!$B$11:$B$26,$B66,'Saturday Race 3-19-22'!$BR$11:$BR$26)</f>
        <v>0</v>
      </c>
      <c r="BT66" s="99">
        <f>SUMIF('Sunday Races 4-10-22'!$B$11:$B$26,$B66,'Sunday Races 4-10-22'!$BF$11:$BF$26)</f>
        <v>0</v>
      </c>
      <c r="BU66" s="99">
        <f>SUMIF('Sunday Races 4-10-22'!$B$11:$B$26,$B66,'Sunday Races 4-10-22'!$BI$11:$BI$26)</f>
        <v>0</v>
      </c>
      <c r="BV66" s="99">
        <f>SUMIF('Sunday Races 4-10-22'!$B$11:$B$26,$B66,'Sunday Races 4-10-22'!$BL$11:$BL$26)</f>
        <v>0</v>
      </c>
      <c r="BW66" s="99">
        <f>SUMIF('Sunday Races 4-10-22'!$B$11:$B$26,$B66,'Sunday Races 4-10-22'!$BO$11:$BO$26)</f>
        <v>0</v>
      </c>
      <c r="BX66" s="99">
        <f>SUMIF('Sunday Races 4-10-22'!$B$11:$B$26,$B66,'Sunday Races 4-10-22'!$BR$11:$BR$26)</f>
        <v>0</v>
      </c>
      <c r="BY66" s="99">
        <f>SUMIF('Easter One Day 4-16-22 FS'!$B$11:$B$26,$B66,'Easter One Day 4-16-22 FS'!$BF$11:$BF$26)</f>
        <v>0</v>
      </c>
      <c r="BZ66" s="99">
        <f>SUMIF('Easter One Day 4-16-22 FS'!$B$11:$B$26,$B66,'Easter One Day 4-16-22 FS'!$BI$11:$BI$26)</f>
        <v>0</v>
      </c>
      <c r="CA66" s="99">
        <f>SUMIF('Easter One Day 4-16-22 FS'!$B$11:$B$26,$B66,'Easter One Day 4-16-22 FS'!$BL$11:$BL$26)</f>
        <v>0</v>
      </c>
      <c r="CB66" s="99">
        <f>SUMIF('Easter One Day 4-16-22 FS'!$B$11:$B$26,$B66,'Easter One Day 4-16-22 FS'!$BO$11:$BO$26)</f>
        <v>0</v>
      </c>
      <c r="CC66" s="99">
        <f>SUMIF('Easter One Day 4-16-22 FS'!$B$11:$B$26,$B66,'Easter One Day 4-16-22 FS'!$BR$11:$BR$26)</f>
        <v>0</v>
      </c>
      <c r="CD66" s="99">
        <f>SUMIF('Easter One Day 4-16-22 TH'!$B$11:$B$26,$B66,'Easter One Day 4-16-22 TH'!$BF$11:$BF$26)</f>
        <v>0</v>
      </c>
      <c r="CE66" s="99">
        <f>SUMIF('Easter One Day 4-16-22 TH'!$B$11:$B$26,$B66,'Easter One Day 4-16-22 TH'!$BI$11:$BI$26)</f>
        <v>0</v>
      </c>
      <c r="CF66" s="99">
        <f>SUMIF('Easter One Day 4-16-22 TH'!$B$11:$B$26,$B66,'Easter One Day 4-16-22 TH'!$BL$11:$BL$26)</f>
        <v>0</v>
      </c>
      <c r="CG66" s="99">
        <f>SUMIF('Easter One Day 4-16-22 TH'!$B$11:$B$26,$B66,'Easter One Day 4-16-22 TH'!$BO$11:$BO$26)</f>
        <v>0</v>
      </c>
      <c r="CH66" s="99">
        <f>SUMIF('Easter One Day 4-16-22 TH'!$B$11:$B$26,$B66,'Easter One Day 4-16-22 TH'!$BR$11:$BR$26)</f>
        <v>0</v>
      </c>
      <c r="CI66" s="99">
        <f>SUMIF('Sunday Races 5-1-22'!$B$11:$B$28,$B66,'Sunday Races 5-1-22'!$BF$11:$BF$28)</f>
        <v>0</v>
      </c>
      <c r="CJ66" s="99">
        <f>SUMIF('Sunday Races 5-1-22'!$B$11:$B$28,$B66,'Sunday Races 5-1-22'!$BI$11:$BI$28)</f>
        <v>0</v>
      </c>
      <c r="CK66" s="99">
        <f>SUMIF('Sunday Races 5-1-22'!$B$11:$B$28,$B66,'Sunday Races 5-1-22'!$BL$11:$BL$28)</f>
        <v>0</v>
      </c>
      <c r="CL66" s="99">
        <f>SUMIF('Sunday Races 5-1-22'!$B$11:$B$28,$B66,'Sunday Races 5-1-22'!$BO$11:$BO$28)</f>
        <v>0</v>
      </c>
      <c r="CM66" s="99">
        <f>SUMIF('Sunday Races 5-1-22'!$B$11:$B$28,$B66,'Sunday Races 5-1-22'!$BR$11:$BR$28)</f>
        <v>0</v>
      </c>
      <c r="CN66" s="99">
        <f>SUMIF('Long Distance Race 5-7-22'!$B$11:$B$27,$B66,'Long Distance Race 5-7-22'!$BF$11:$BF$27)</f>
        <v>0</v>
      </c>
      <c r="CO66" s="99">
        <f>SUMIF('Long Distance Race 5-7-22'!$B$11:$B$27,$B66,'Long Distance Race 5-7-22'!$BI$11:$BI$27)</f>
        <v>0</v>
      </c>
      <c r="CP66" s="99">
        <f>SUMIF('Long Distance Race 5-7-22'!$B$11:$B$27,$B66,'Long Distance Race 5-7-22'!$BL$11:$BL$27)</f>
        <v>0</v>
      </c>
      <c r="CQ66" s="99">
        <f>SUMIF('Long Distance Race 5-7-22'!$B$11:$B$27,$B66,'Long Distance Race 5-7-22'!$BO$11:$BO$27)</f>
        <v>0</v>
      </c>
      <c r="CR66" s="99">
        <f>SUMIF('Long Distance Race 5-7-22'!$B$11:$B$27,$B66,'Long Distance Race 5-7-22'!$BR$11:$BR$27)</f>
        <v>0</v>
      </c>
      <c r="CS66" s="99">
        <f>SUMIF('Memorial Day Regatta 5-28-22 Op'!$B$11:$B$27,$B66,'Memorial Day Regatta 5-28-22 Op'!$BF$11:$BF$27)</f>
        <v>0</v>
      </c>
      <c r="CT66" s="99">
        <f>SUMIF('Memorial Day Regatta 5-28-22 Op'!$B$11:$B$27,$B66,'Memorial Day Regatta 5-28-22 Op'!$BI$11:$BI$27)</f>
        <v>0</v>
      </c>
      <c r="CU66" s="99">
        <f>SUMIF('Memorial Day Regatta 5-28-22 Op'!$B$11:$B$27,$B66,'Memorial Day Regatta 5-28-22 Op'!$BL$11:$BL$27)</f>
        <v>0</v>
      </c>
      <c r="CV66" s="99">
        <f>SUMIF('Memorial Day Regatta 5-28-22 Op'!$B$11:$B$27,$B66,'Memorial Day Regatta 5-28-22 Op'!$BO$11:$BO$27)</f>
        <v>0</v>
      </c>
      <c r="CW66" s="99">
        <f>SUMIF('Memorial Day Regatta 5-28-22 Op'!$B$11:$B$27,$B66,'Memorial Day Regatta 5-28-22 Op'!$BR$11:$BR$27)</f>
        <v>0</v>
      </c>
      <c r="CX66" s="99">
        <f>SUMIF('Sunday Races 6-5-22'!$B$11:$B$28,$B66,'Sunday Races 6-5-22'!$BF$11:$BF$28)</f>
        <v>0</v>
      </c>
      <c r="CY66" s="99">
        <f>SUMIF('Sunday Races 6-5-22'!$B$11:$B$28,$B66,'Sunday Races 6-5-22'!$BI$11:$BI$28)</f>
        <v>0</v>
      </c>
      <c r="CZ66" s="99">
        <f>SUMIF('Sunday Races 6-5-22'!$B$11:$B$28,$B66,'Sunday Races 6-5-22'!$BL$11:$BL$28)</f>
        <v>0</v>
      </c>
      <c r="DA66" s="99">
        <f>SUMIF('Sunday Races 6-5-22'!$B$11:$B$28,$B66,'Sunday Races 6-5-22'!$BO$11:$BO$28)</f>
        <v>0</v>
      </c>
      <c r="DB66" s="99">
        <f>SUMIF('Sunday Races 6-5-22'!$B$11:$B$28,$B66,'Sunday Races 6-5-22'!$BR$11:$BR$28)</f>
        <v>0</v>
      </c>
      <c r="DC66" s="99">
        <f>SUMIF('Sunday Races 6-12-22'!$B$11:$B$24,$B66,'Sunday Races 6-12-22'!$BF$11:$BF$24)</f>
        <v>0</v>
      </c>
      <c r="DD66" s="99">
        <f>SUMIF('Sunday Races 6-12-22'!$B$11:$B$24,$B66,'Sunday Races 6-12-22'!$BI$11:$BI$24)</f>
        <v>0</v>
      </c>
      <c r="DE66" s="99">
        <f>SUMIF('Sunday Races 6-12-22'!$B$11:$B$24,$B66,'Sunday Races 6-12-22'!$BL$11:$BL$24)</f>
        <v>0</v>
      </c>
      <c r="DF66" s="99">
        <f>SUMIF('Sunday Races 6-12-22'!$B$11:$B$24,$B66,'Sunday Races 6-12-22'!$BO$11:$BO$24)</f>
        <v>0</v>
      </c>
      <c r="DG66" s="99">
        <f>SUMIF('Sunday Races 6-12-22'!$B$11:$B$24,$B66,'Sunday Races 6-12-22'!$BR$11:$BR$24)</f>
        <v>0</v>
      </c>
      <c r="DH66" s="99">
        <f>SUMIF('Saturday Races 6-18-22'!$B$11:$B$24,$B66,'Saturday Races 6-18-22'!$BF$11:$BF$24)</f>
        <v>0</v>
      </c>
      <c r="DI66" s="99">
        <f>SUMIF('Saturday Races 6-18-22'!$B$11:$B$24,$B66,'Saturday Races 6-18-22'!$BI$11:$BI$24)</f>
        <v>0</v>
      </c>
      <c r="DJ66" s="99">
        <f>SUMIF('Saturday Races 6-18-22'!$B$11:$B$24,$B66,'Saturday Races 6-18-22'!$BL$11:$BL$24)</f>
        <v>0</v>
      </c>
      <c r="DK66" s="99">
        <f>SUMIF('Saturday Races 6-18-22'!$B$11:$B$24,$B66,'Saturday Races 6-18-22'!$BO$11:$BO$24)</f>
        <v>0</v>
      </c>
      <c r="DL66" s="99">
        <f>SUMIF('Saturday Races 6-18-22'!$B$11:$B$24,$B66,'Saturday Races 6-18-22'!$BR$11:$BR$24)</f>
        <v>0</v>
      </c>
      <c r="DM66" s="99">
        <f>SUMIF('Caldwell Cup 6-25-22 TH'!$B$11:$B$25,$B66,'Caldwell Cup 6-25-22 TH'!$BF$11:$BF$25)</f>
        <v>0</v>
      </c>
      <c r="DN66" s="99">
        <f>SUMIF('Caldwell Cup 6-25-22 TH'!$B$11:$B$25,$B66,'Caldwell Cup 6-25-22 TH'!$BI$11:$BI$25)</f>
        <v>0</v>
      </c>
      <c r="DO66" s="99">
        <f>SUMIF('Caldwell Cup 6-25-22 TH'!$B$11:$B$25,$B66,'Caldwell Cup 6-25-22 TH'!$BL$11:$BL$25)</f>
        <v>0</v>
      </c>
      <c r="DP66" s="99">
        <f>SUMIF('Caldwell Cup 6-25-22 TH'!$B$11:$B$25,$B66,'Caldwell Cup 6-25-22 TH'!$BO$11:$BO$25)</f>
        <v>0</v>
      </c>
      <c r="DQ66" s="99">
        <f>SUMIF('Caldwell Cup 6-25-22 TH'!$B$11:$B$25,$B66,'Caldwell Cup 6-25-22 TH'!$BR$11:$BR$25)</f>
        <v>0</v>
      </c>
      <c r="DR66" s="99">
        <f>SUMIF('Caldwell Cup 6-25-22 FS'!$B$11:$B$18,$B66,'Caldwell Cup 6-25-22 FS'!$BF$11:$BF$18)</f>
        <v>0</v>
      </c>
      <c r="DS66" s="99">
        <f>SUMIF('Caldwell Cup 6-25-22 FS'!$B$11:$B$18,$B66,'Caldwell Cup 6-25-22 FS'!$BI$11:$BI$18)</f>
        <v>0</v>
      </c>
      <c r="DT66" s="99">
        <f>SUMIF('Caldwell Cup 6-25-22 FS'!$B$11:$B$18,$B66,'Caldwell Cup 6-25-22 FS'!$BL$11:$BL$18)</f>
        <v>0</v>
      </c>
      <c r="DU66" s="99">
        <f>SUMIF('Caldwell Cup 6-25-22 FS'!$B$11:$B$18,$B66,'Caldwell Cup 6-25-22 FS'!$BO$11:$BO$18)</f>
        <v>0</v>
      </c>
      <c r="DV66" s="99">
        <f>SUMIF('Caldwell Cup 6-25-22 FS'!$B$11:$B$18,$B66,'Caldwell Cup 6-25-22 FS'!$BR$11:$BR$18)</f>
        <v>0</v>
      </c>
      <c r="DW66" s="99">
        <f>SUMIF('Sunday Races 7-3-22'!$B$11:$B$25,$B66,'Sunday Races 7-3-22'!$BF$11:$BF$25)</f>
        <v>0</v>
      </c>
      <c r="DX66" s="99">
        <f>SUMIF('Sunday Races 7-3-22'!$B$11:$B$25,$B66,'Sunday Races 7-3-22'!$BI$11:$BI$25)</f>
        <v>0</v>
      </c>
      <c r="DY66" s="99">
        <f>SUMIF('Sunday Races 7-3-22'!$B$11:$B$25,$B66,'Sunday Races 7-3-22'!$BL$11:$BL$25)</f>
        <v>0</v>
      </c>
      <c r="DZ66" s="99">
        <f>SUMIF('Sunday Races 7-3-22'!$B$11:$B$25,$B66,'Sunday Races 7-3-22'!$BO$11:$BO$25)</f>
        <v>0</v>
      </c>
      <c r="EA66" s="99">
        <f>SUMIF('Sunday Races 7-3-22'!$B$11:$B$25,$B66,'Sunday Races 7-3-22'!$BR$11:$BR$25)</f>
        <v>0</v>
      </c>
      <c r="EB66" s="99">
        <f>SUMIF('Sunday Races 7-31-22'!$B$11:$B$25,$B66,'Sunday Races 7-31-22'!$BF$11:$BF$25)</f>
        <v>0</v>
      </c>
      <c r="EC66" s="99">
        <f>SUMIF('Sunday Races 7-31-22'!$B$11:$B$25,$B66,'Sunday Races 7-31-22'!$BI$11:$BI$25)</f>
        <v>0</v>
      </c>
      <c r="ED66" s="99">
        <f>SUMIF('Sunday Races 7-31-22'!$B$11:$B$25,$B66,'Sunday Races 7-31-22'!$BL$11:$BL$25)</f>
        <v>0</v>
      </c>
      <c r="EE66" s="99">
        <f>SUMIF('Sunday Races 7-31-22'!$B$11:$B$25,$B66,'Sunday Races 7-31-22'!$BO$11:$BO$25)</f>
        <v>0</v>
      </c>
      <c r="EF66" s="99">
        <f>SUMIF('Sunday Races 7-31-22'!$B$11:$B$25,$B66,'Sunday Races 7-31-22'!$BR$11:$BR$25)</f>
        <v>0</v>
      </c>
      <c r="EG66" s="99">
        <f>SUMIF('Sunday Races 8-14-22'!$B$11:$B$25,$B66,'Sunday Races 8-14-22'!$BF$11:$BF$25)</f>
        <v>0</v>
      </c>
      <c r="EH66" s="99">
        <f>SUMIF('Sunday Races 8-14-22'!$B$11:$B$25,$B66,'Sunday Races 8-14-22'!$BI$11:$BI$25)</f>
        <v>0</v>
      </c>
      <c r="EI66" s="99">
        <f>SUMIF('Sunday Races 8-14-22'!$B$11:$B$25,$B66,'Sunday Races 8-14-22'!$BL$11:$BL$25)</f>
        <v>0</v>
      </c>
      <c r="EJ66" s="99">
        <f>SUMIF('Sunday Races 8-14-22'!$B$11:$B$25,$B66,'Sunday Races 8-14-22'!$BO$11:$BO$25)</f>
        <v>0</v>
      </c>
      <c r="EK66" s="99">
        <f>SUMIF('Sunday Races 8-14-22'!$B$11:$B$25,$B66,'Sunday Races 8-14-22'!$BR$11:$BR$25)</f>
        <v>0</v>
      </c>
      <c r="EL66" s="99">
        <f>SUMIF('Saturday Races 8-20-22'!$B$11:$B$25,$B66,'Saturday Races 8-20-22'!$BF$11:$BF$25)</f>
        <v>0</v>
      </c>
      <c r="EM66" s="99">
        <f>SUMIF('Saturday Races 8-20-22'!$B$11:$B$25,$B66,'Saturday Races 8-20-22'!$BI$11:$BI$25)</f>
        <v>0</v>
      </c>
      <c r="EN66" s="99">
        <f>SUMIF('Saturday Races 8-20-22'!$B$11:$B$25,$B66,'Saturday Races 8-20-22'!$BL$11:$BL$25)</f>
        <v>0</v>
      </c>
      <c r="EO66" s="99">
        <f>SUMIF('Saturday Races 8-20-22'!$B$11:$B$25,$B66,'Saturday Races 8-20-22'!$BO$11:$BO$25)</f>
        <v>0</v>
      </c>
      <c r="EP66" s="99">
        <f>SUMIF('Saturday Races 8-20-22'!$B$11:$B$25,$B66,'Saturday Races 8-20-22'!$BR$11:$BR$25)</f>
        <v>0</v>
      </c>
      <c r="EQ66" s="99">
        <f>SUMIF('Sunday Races 9-11-22'!$B$11:$B$20,$B66,'Sunday Races 9-11-22'!$BF$11:$BF$20)</f>
        <v>0</v>
      </c>
      <c r="ER66" s="99">
        <f>SUMIF('Sunday Races 9-11-22'!$B$11:$B$20,$B66,'Sunday Races 9-11-22'!$BI$11:$BI$20)</f>
        <v>0</v>
      </c>
      <c r="ES66" s="99">
        <f>SUMIF('Sunday Races 9-11-22'!$B$11:$B$20,$B66,'Sunday Races 9-11-22'!$BL$11:$BL$20)</f>
        <v>0</v>
      </c>
      <c r="ET66" s="99">
        <f>SUMIF('Sunday Races 9-11-22'!$B$11:$B$20,$B66,'Sunday Races 9-11-22'!$BO$11:$BO$20)</f>
        <v>0</v>
      </c>
      <c r="EU66" s="99">
        <f>SUMIF('Sunday Races 9-11-22'!$B$11:$B$20,$B66,'Sunday Races 9-11-22'!$BR$11:$BR$20)</f>
        <v>0</v>
      </c>
      <c r="EV66" s="99">
        <f>SUMIF('2022-09-17 Leukemia Cup TH'!$B$11:$B$26,$B66,'2022-09-17 Leukemia Cup TH'!$BF$11:$BF$26)</f>
        <v>0</v>
      </c>
      <c r="EW66" s="99">
        <f>SUMIF('2022-09-17 Leukemia Cup TH'!$B$11:$B$26,$B66,'2022-09-17 Leukemia Cup TH'!$BI$11:$BI$26)</f>
        <v>0</v>
      </c>
      <c r="EX66" s="99">
        <f>SUMIF('2022-09-17 Leukemia Cup TH'!$B$11:$B$26,$B66,'2022-09-17 Leukemia Cup TH'!$BL$11:$BL$26)</f>
        <v>0</v>
      </c>
      <c r="EY66" s="99">
        <f>SUMIF('2022-09-17 Leukemia Cup TH'!$B$11:$B$26,$B66,'2022-09-17 Leukemia Cup TH'!$BO$11:$BO$26)</f>
        <v>0</v>
      </c>
      <c r="EZ66" s="99">
        <f>SUMIF('2022-09-17 Leukemia Cup TH'!$B$11:$B$26,$B66,'2022-09-17 Leukemia Cup TH'!$BR$11:$BR$26)</f>
        <v>0</v>
      </c>
      <c r="FA66" s="99">
        <f>SUMIF('Smith-Berry LDR 9-24-22'!$B$11:$B$28,$B66,'Smith-Berry LDR 9-24-22'!$BF$11:$BF$28)</f>
        <v>0</v>
      </c>
      <c r="FB66" s="99">
        <f>SUMIF('Smith-Berry LDR 9-24-22'!$B$11:$B$28,$B66,'Smith-Berry LDR 9-24-22'!$BI$11:$BI$28)</f>
        <v>0</v>
      </c>
      <c r="FC66" s="99">
        <f>SUMIF('Smith-Berry LDR 9-24-22'!$B$11:$B$28,$B66,'Smith-Berry LDR 9-24-22'!$BL$11:$BL$28)</f>
        <v>0</v>
      </c>
      <c r="FD66" s="99">
        <f>SUMIF('Smith-Berry LDR 9-24-22'!$B$11:$B$28,$B66,'Smith-Berry LDR 9-24-22'!$BO$11:$BO$28)</f>
        <v>0</v>
      </c>
      <c r="FE66" s="99">
        <f>SUMIF('Smith-Berry LDR 9-24-22'!$B$11:$B$28,$B66,'Smith-Berry LDR 9-24-22'!$BR$11:$BR$28)</f>
        <v>0</v>
      </c>
      <c r="FF66" s="99">
        <f>SUMIF('Sunday Races 10-9-22'!$B$11:$B$15,$B66,'Sunday Races 10-9-22'!$BF$11:$BF$15)</f>
        <v>0</v>
      </c>
      <c r="FG66" s="99">
        <f>SUMIF('Sunday Races 10-9-22'!$B$11:$B$15,$B66,'Sunday Races 10-9-22'!$BI$11:$BI$15)</f>
        <v>0</v>
      </c>
      <c r="FH66" s="99">
        <f>SUMIF('Sunday Races 10-9-22'!$B$11:$B$15,$B66,'Sunday Races 10-9-22'!$BL$11:$BL$15)</f>
        <v>0</v>
      </c>
      <c r="FI66" s="99">
        <f>SUMIF('Sunday Races 10-9-22'!$B$11:$B$15,$B66,'Sunday Races 10-9-22'!$BO$11:$BO$15)</f>
        <v>0</v>
      </c>
      <c r="FJ66" s="99">
        <f>SUMIF('Sunday Races 10-9-22'!$B$11:$B$15,$B66,'Sunday Races 10-9-22'!$BR$11:$BR$15)</f>
        <v>0</v>
      </c>
      <c r="FK66" s="99">
        <f>SUMIF('Great Pumpkin Regatta 10-15-22'!$B$11:$B$53,$B66,'Great Pumpkin Regatta 10-15-22'!$BF$11:$BF$53)</f>
        <v>0</v>
      </c>
      <c r="FL66" s="99">
        <f>SUMIF('Great Pumpkin Regatta 10-15-22'!$B$11:$B$53,$B66,'Great Pumpkin Regatta 10-15-22'!$BI$11:$BI$53)</f>
        <v>0</v>
      </c>
      <c r="FM66" s="99">
        <f>SUMIF('Great Pumpkin Regatta 10-15-22'!$B$11:$B$53,$B66,'Great Pumpkin Regatta 10-15-22'!$BL$11:$BL$53)</f>
        <v>0</v>
      </c>
      <c r="FN66" s="99">
        <f>SUMIF('Great Pumpkin Regatta 10-15-22'!$B$11:$B$53,$B66,'Great Pumpkin Regatta 10-15-22'!$BO$11:$BO$53)</f>
        <v>0</v>
      </c>
      <c r="FO66" s="99">
        <f>SUMIF('Great Pumpkin Regatta 10-15-22'!$B$11:$B$53,$B66,'Great Pumpkin Regatta 10-15-22'!$BR$11:$BR$53)</f>
        <v>0</v>
      </c>
      <c r="FP66" s="99">
        <f>SUMIF('Sunday Races 10-23-22'!$B$11:$B$16,$B66,'Sunday Races 10-23-22'!$BF$11:$BF$16)</f>
        <v>0</v>
      </c>
      <c r="FQ66" s="99">
        <f>SUMIF('Sunday Races 10-23-22'!$B$11:$B$16,$B66,'Sunday Races 10-23-22'!$BI$11:$BI$16)</f>
        <v>0</v>
      </c>
      <c r="FR66" s="99">
        <f>SUMIF('Sunday Races 10-23-22'!$B$11:$B$16,$B66,'Sunday Races 10-23-22'!$BL$11:$BL$16)</f>
        <v>0</v>
      </c>
      <c r="FS66" s="99">
        <f>SUMIF('Sunday Races 10-23-22'!$B$11:$B$16,$B66,'Sunday Races 10-23-22'!$BO$11:$BO$16)</f>
        <v>0</v>
      </c>
      <c r="FT66" s="99">
        <f>SUMIF('Sunday Races 10-23-22'!$B$11:$B$16,$B66,'Sunday Races 10-23-22'!$BR$11:$BR$16)</f>
        <v>0</v>
      </c>
      <c r="FU66" s="100"/>
      <c r="FV66" s="101"/>
      <c r="FW66" s="102">
        <f t="shared" si="66"/>
        <v>0</v>
      </c>
      <c r="FX66" s="102">
        <f t="shared" si="66"/>
        <v>0</v>
      </c>
      <c r="FY66" s="102">
        <f t="shared" si="66"/>
        <v>0</v>
      </c>
      <c r="FZ66" s="102">
        <f t="shared" si="66"/>
        <v>0</v>
      </c>
      <c r="GA66" s="102">
        <f t="shared" si="66"/>
        <v>0</v>
      </c>
      <c r="GB66" s="102">
        <f t="shared" si="66"/>
        <v>0</v>
      </c>
      <c r="GC66" s="102">
        <f t="shared" si="66"/>
        <v>0</v>
      </c>
      <c r="GD66" s="102">
        <f t="shared" si="66"/>
        <v>0</v>
      </c>
      <c r="GE66" s="102">
        <f t="shared" si="66"/>
        <v>0</v>
      </c>
      <c r="GF66" s="102">
        <f t="shared" si="66"/>
        <v>0</v>
      </c>
      <c r="GG66" s="102">
        <f t="shared" si="67"/>
        <v>0</v>
      </c>
      <c r="GH66" s="102">
        <f t="shared" si="67"/>
        <v>0</v>
      </c>
      <c r="GI66" s="102">
        <f t="shared" si="67"/>
        <v>0</v>
      </c>
      <c r="GJ66" s="102">
        <f t="shared" si="67"/>
        <v>0</v>
      </c>
      <c r="GK66" s="102">
        <f t="shared" si="67"/>
        <v>0</v>
      </c>
      <c r="GL66" s="102">
        <f t="shared" si="67"/>
        <v>0</v>
      </c>
      <c r="GM66" s="102">
        <f t="shared" si="67"/>
        <v>0</v>
      </c>
      <c r="GN66" s="102">
        <f t="shared" si="67"/>
        <v>0</v>
      </c>
      <c r="GO66" s="102">
        <f t="shared" si="67"/>
        <v>0</v>
      </c>
      <c r="GP66" s="102">
        <f t="shared" si="67"/>
        <v>0</v>
      </c>
      <c r="GQ66" s="102">
        <f t="shared" si="68"/>
        <v>0</v>
      </c>
      <c r="GR66" s="102">
        <f t="shared" si="68"/>
        <v>0</v>
      </c>
      <c r="GS66" s="102">
        <f t="shared" si="68"/>
        <v>0</v>
      </c>
      <c r="GT66" s="102">
        <f t="shared" si="68"/>
        <v>0</v>
      </c>
      <c r="GU66" s="102">
        <f t="shared" si="68"/>
        <v>0</v>
      </c>
      <c r="GV66" s="102">
        <f t="shared" si="68"/>
        <v>0</v>
      </c>
      <c r="GW66" s="102">
        <f t="shared" si="68"/>
        <v>0</v>
      </c>
      <c r="GX66" s="102">
        <f t="shared" si="68"/>
        <v>0</v>
      </c>
      <c r="GY66" s="102">
        <f t="shared" si="68"/>
        <v>0</v>
      </c>
      <c r="GZ66" s="102">
        <f t="shared" si="68"/>
        <v>0</v>
      </c>
      <c r="HA66" s="102">
        <f t="shared" si="69"/>
        <v>0</v>
      </c>
      <c r="HB66" s="102">
        <f t="shared" si="69"/>
        <v>0</v>
      </c>
      <c r="HC66" s="102">
        <f t="shared" si="69"/>
        <v>0</v>
      </c>
      <c r="HD66" s="102">
        <f t="shared" si="69"/>
        <v>0</v>
      </c>
      <c r="HE66" s="102">
        <f t="shared" si="69"/>
        <v>0</v>
      </c>
      <c r="HF66" s="102">
        <f t="shared" si="69"/>
        <v>0</v>
      </c>
      <c r="HG66" s="102">
        <f t="shared" si="69"/>
        <v>0</v>
      </c>
      <c r="HH66" s="102">
        <f t="shared" si="69"/>
        <v>0</v>
      </c>
      <c r="HI66" s="102">
        <f t="shared" si="69"/>
        <v>0</v>
      </c>
      <c r="HJ66" s="102">
        <f t="shared" si="69"/>
        <v>0</v>
      </c>
      <c r="HK66" s="102">
        <f t="shared" si="70"/>
        <v>0</v>
      </c>
      <c r="HL66" s="102">
        <f t="shared" si="70"/>
        <v>0</v>
      </c>
      <c r="HM66" s="102">
        <f t="shared" si="70"/>
        <v>0</v>
      </c>
      <c r="HN66" s="102">
        <f t="shared" si="70"/>
        <v>0</v>
      </c>
      <c r="HO66" s="102">
        <f t="shared" si="70"/>
        <v>0</v>
      </c>
      <c r="HP66" s="102">
        <f t="shared" si="70"/>
        <v>0</v>
      </c>
      <c r="HQ66" s="102">
        <f t="shared" si="70"/>
        <v>0</v>
      </c>
      <c r="HR66" s="102">
        <f t="shared" si="70"/>
        <v>0</v>
      </c>
      <c r="HS66" s="102">
        <f t="shared" si="70"/>
        <v>0</v>
      </c>
      <c r="HT66" s="102">
        <f t="shared" si="70"/>
        <v>0</v>
      </c>
      <c r="HU66" s="102">
        <f t="shared" si="71"/>
        <v>0</v>
      </c>
      <c r="HV66" s="102">
        <f t="shared" si="71"/>
        <v>0</v>
      </c>
      <c r="HW66" s="102">
        <f t="shared" si="71"/>
        <v>0</v>
      </c>
      <c r="HX66" s="102">
        <f t="shared" si="71"/>
        <v>0</v>
      </c>
      <c r="HY66" s="102">
        <f t="shared" si="71"/>
        <v>0</v>
      </c>
      <c r="HZ66" s="102">
        <f t="shared" si="71"/>
        <v>0</v>
      </c>
      <c r="IA66" s="102">
        <f t="shared" si="71"/>
        <v>0</v>
      </c>
      <c r="IB66" s="102">
        <f t="shared" si="71"/>
        <v>0</v>
      </c>
      <c r="IC66" s="102">
        <f t="shared" si="71"/>
        <v>0</v>
      </c>
      <c r="ID66" s="102">
        <f t="shared" si="71"/>
        <v>0</v>
      </c>
      <c r="IE66" s="102">
        <f t="shared" si="72"/>
        <v>0</v>
      </c>
      <c r="IF66" s="102">
        <f t="shared" si="72"/>
        <v>0</v>
      </c>
      <c r="IG66" s="102">
        <f t="shared" si="72"/>
        <v>0</v>
      </c>
      <c r="IH66" s="102">
        <f t="shared" si="72"/>
        <v>0</v>
      </c>
      <c r="II66" s="102">
        <f t="shared" si="72"/>
        <v>0</v>
      </c>
      <c r="IJ66" s="102">
        <f t="shared" si="72"/>
        <v>0</v>
      </c>
      <c r="IK66" s="102">
        <f t="shared" si="72"/>
        <v>0</v>
      </c>
      <c r="IL66" s="102">
        <f t="shared" si="72"/>
        <v>0</v>
      </c>
      <c r="IM66" s="102">
        <f t="shared" si="72"/>
        <v>0</v>
      </c>
      <c r="IN66" s="102">
        <f t="shared" si="72"/>
        <v>0</v>
      </c>
      <c r="IO66" s="102">
        <f t="shared" si="72"/>
        <v>0</v>
      </c>
      <c r="IP66" s="102">
        <f t="shared" si="72"/>
        <v>0</v>
      </c>
      <c r="IQ66" s="102">
        <f t="shared" si="72"/>
        <v>0</v>
      </c>
      <c r="IR66" s="102">
        <f t="shared" si="72"/>
        <v>0</v>
      </c>
      <c r="IS66" s="102">
        <f t="shared" si="72"/>
        <v>0</v>
      </c>
      <c r="IU66" s="99">
        <f>SUMIF('2021 Club Championship Crew'!$B$11:$B$14,$B66,'2021 Club Championship Crew'!$BN$11:$BN$14)</f>
        <v>0</v>
      </c>
      <c r="IV66" s="99">
        <f>SUMIF('2021 Club Championship Crew'!$B$11:$B$14,$B66,'2021 Club Championship Crew'!$BQ$11:$BQ$14)</f>
        <v>0</v>
      </c>
      <c r="IW66" s="99">
        <f>SUMIF('2021 Club Championship Crew'!$B$11:$B$14,$B66,'2021 Club Championship Crew'!$BT$11:$BT$14)</f>
        <v>0</v>
      </c>
      <c r="IX66" s="99">
        <f>SUMIF('2021 Club Championship Crew'!$B$11:$B$14,$B66,'2021 Club Championship Crew'!$BW$11:$BW$14)</f>
        <v>0</v>
      </c>
      <c r="IY66" s="99">
        <f>SUMIF('2021 Club Championship Crew'!$B$11:$B$14,$B66,'2021 Club Championship Crew'!$CC$11:$CC$14)</f>
        <v>0</v>
      </c>
    </row>
    <row r="67" spans="1:259" ht="15" customHeight="1" x14ac:dyDescent="0.2">
      <c r="A67" s="134"/>
      <c r="B67" s="103"/>
      <c r="C67" s="96">
        <f t="shared" si="39"/>
        <v>0</v>
      </c>
      <c r="D67" s="97">
        <f t="shared" si="40"/>
        <v>0</v>
      </c>
      <c r="E67" s="96">
        <f t="shared" si="73"/>
        <v>0</v>
      </c>
      <c r="F67" s="98">
        <f t="shared" si="74"/>
        <v>0</v>
      </c>
      <c r="G67" s="99">
        <f>SUMIF('Saturday Race 11-06-21'!$B$11:$B$24,$B67,'Saturday Race 11-06-21'!$BF$11:$BF$24)</f>
        <v>0</v>
      </c>
      <c r="H67" s="99">
        <f>SUMIF('Saturday Race 11-06-21'!$B$11:$B$24,$B67,'Saturday Race 11-06-21'!$BI$11:$BI$24)</f>
        <v>0</v>
      </c>
      <c r="I67" s="99">
        <f>SUMIF('Saturday Race 11-06-21'!$B$11:$B$24,$B67,'Saturday Race 11-06-21'!$BL$11:$BL$24)</f>
        <v>0</v>
      </c>
      <c r="J67" s="99">
        <f>SUMIF('Saturday Race 11-06-21'!$B$11:$B$24,$B67,'Saturday Race 11-06-21'!$BO$11:$BO$24)</f>
        <v>0</v>
      </c>
      <c r="K67" s="99">
        <f>SUMIF('Saturday Race 11-06-21'!$B$11:$B$24,$B67,'Saturday Race 11-06-21'!$BR$11:$BR$24)</f>
        <v>0</v>
      </c>
      <c r="L67" s="99">
        <f>SUMIF('Saturday Race 11-20-21'!$B$11:$B$24,$B67,'Saturday Race 11-20-21'!$BF$11:$BF$24)</f>
        <v>0</v>
      </c>
      <c r="M67" s="99">
        <f>SUMIF('Saturday Race 11-20-21'!$B$11:$B$24,$B67,'Saturday Race 11-20-21'!$BI$11:$BI$24)</f>
        <v>0</v>
      </c>
      <c r="N67" s="99">
        <f>SUMIF('Saturday Race 11-20-21'!$B$11:$B$24,$B67,'Saturday Race 11-20-21'!$BL$11:$BL$24)</f>
        <v>0</v>
      </c>
      <c r="O67" s="99">
        <f>SUMIF('Saturday Race 11-20-21'!$B$11:$B$24,$B67,'Saturday Race 11-20-21'!$BO$11:$BO$24)</f>
        <v>0</v>
      </c>
      <c r="P67" s="99">
        <f>SUMIF('Saturday Race 11-20-21'!$B$11:$B$24,$B67,'Saturday Race 11-20-21'!$BR$11:$BR$24)</f>
        <v>0</v>
      </c>
      <c r="Q67" s="99">
        <f>SUMIF('One Day 12-04-21 Scots'!$B$11:$B$24,$B67,'One Day 12-04-21 Scots'!$BF$11:$BF$24)</f>
        <v>0</v>
      </c>
      <c r="R67" s="99">
        <f>SUMIF('One Day 12-04-21 Scots'!$B$11:$B$24,$B67,'One Day 12-04-21 Scots'!$BI$11:$BI$24)</f>
        <v>0</v>
      </c>
      <c r="S67" s="99">
        <f>SUMIF('One Day 12-04-21 Scots'!$B$11:$B$24,$B67,'One Day 12-04-21 Scots'!$BL$11:$BL$24)</f>
        <v>0</v>
      </c>
      <c r="T67" s="99">
        <f>SUMIF('One Day 12-04-21 Scots'!$B$11:$B$24,$B67,'One Day 12-04-21 Scots'!$BO$11:$BO$24)</f>
        <v>0</v>
      </c>
      <c r="U67" s="99">
        <f>SUMIF('One Day 12-04-21 Scots'!$B$11:$B$24,$B67,'One Day 12-04-21 Scots'!$BR$11:$BR$24)</f>
        <v>0</v>
      </c>
      <c r="V67" s="99">
        <f>SUMIF('One Day 12-04-21 Thistles'!$B$11:$B$25,$B67,'One Day 12-04-21 Thistles'!$BF$11:$BF$25)</f>
        <v>0</v>
      </c>
      <c r="W67" s="99">
        <f>SUMIF('One Day 12-04-21 Thistles'!$B$11:$B$25,$B67,'One Day 12-04-21 Thistles'!$BI$11:$BI$25)</f>
        <v>0</v>
      </c>
      <c r="X67" s="99">
        <f>SUMIF('One Day 12-04-21 Thistles'!$B$11:$B$25,$B67,'One Day 12-04-21 Thistles'!$BL$11:$BL$25)</f>
        <v>0</v>
      </c>
      <c r="Y67" s="99">
        <f>SUMIF('One Day 12-04-21 Thistles'!$B$11:$B$25,$B67,'One Day 12-04-21 Thistles'!$BO$11:$BO$25)</f>
        <v>0</v>
      </c>
      <c r="Z67" s="99">
        <f>SUMIF('One Day 12-04-21 Thistles'!$B$11:$B$25,$B67,'One Day 12-04-21 Thistles'!$BR$11:$BR$25)</f>
        <v>0</v>
      </c>
      <c r="AA67" s="99">
        <f>SUMIF('Saturday Race 1-08-22'!$B$11:$B$20,$B67,'Saturday Race 1-08-22'!$BF$11:$BF$20)</f>
        <v>0</v>
      </c>
      <c r="AB67" s="99">
        <f>SUMIF('Saturday Race 1-08-22'!$B$11:$B$20,$B67,'Saturday Race 1-08-22'!$BI$11:$BI$20)</f>
        <v>0</v>
      </c>
      <c r="AC67" s="99">
        <f>SUMIF('Saturday Race 1-08-22'!$B$11:$B$20,$B67,'Saturday Race 1-08-22'!$BL$11:$BL$20)</f>
        <v>0</v>
      </c>
      <c r="AD67" s="99">
        <f>SUMIF('Saturday Race 1-08-22'!$B$11:$B$20,$B67,'Saturday Race 1-08-22'!$BO$11:$BO$20)</f>
        <v>0</v>
      </c>
      <c r="AE67" s="99">
        <f>SUMIF('Saturday Race 1-08-22'!$B$11:$B$20,$B67,'Saturday Race 1-08-22'!$BR$11:$BR$20)</f>
        <v>0</v>
      </c>
      <c r="AF67" s="99">
        <f>SUMIF('Saturday Race 1-22-22'!$B$11:$B$20,$B67,'Saturday Race 1-22-22'!$BF$11:$BF$20)</f>
        <v>0</v>
      </c>
      <c r="AG67" s="99">
        <f>SUMIF('Saturday Race 1-22-22'!$B$11:$B$20,$B67,'Saturday Race 1-22-22'!$BI$11:$BI$20)</f>
        <v>0</v>
      </c>
      <c r="AH67" s="99">
        <f>SUMIF('Saturday Race 1-22-22'!$B$11:$B$20,$B67,'Saturday Race 1-22-22'!$BL$11:$BL$20)</f>
        <v>0</v>
      </c>
      <c r="AI67" s="99">
        <f>SUMIF('Saturday Race 1-22-22'!$B$11:$B$20,$B67,'Saturday Race 1-22-22'!$BO$11:$BO$20)</f>
        <v>0</v>
      </c>
      <c r="AJ67" s="99">
        <f>SUMIF('Saturday Race 1-22-22'!$B$11:$B$20,$B67,'Saturday Race 1-22-22'!$BR$11:$BR$20)</f>
        <v>0</v>
      </c>
      <c r="AK67" s="99">
        <f>SUMIF('Sunday Race 2-6-22'!$B$11:$B$20,$B67,'Sunday Race 2-6-22'!$BF$11:$BF$20)</f>
        <v>0</v>
      </c>
      <c r="AL67" s="99">
        <f>SUMIF('Sunday Race 2-6-22'!$B$11:$B$20,$B67,'Sunday Race 2-6-22'!$BI$11:$BI$20)</f>
        <v>0</v>
      </c>
      <c r="AM67" s="99">
        <f>SUMIF('Sunday Race 2-6-22'!$B$11:$B$20,$B67,'Sunday Race 2-6-22'!$BL$11:$BL$20)</f>
        <v>0</v>
      </c>
      <c r="AN67" s="99">
        <f>SUMIF('Sunday Race 2-6-22'!$B$11:$B$20,$B67,'Sunday Race 2-6-22'!$BO$11:$BO$20)</f>
        <v>0</v>
      </c>
      <c r="AO67" s="99">
        <f>SUMIF('Sunday Race 2-6-22'!$B$11:$B$20,$B67,'Sunday Race 2-6-22'!$BR$11:$BR$20)</f>
        <v>0</v>
      </c>
      <c r="AP67" s="99">
        <f>SUMIF('Chili One Day 2-12-22 Scots'!$B$11:$B$20,$B67,'Chili One Day 2-12-22 Scots'!$BF$11:$BF$20)</f>
        <v>0</v>
      </c>
      <c r="AQ67" s="99">
        <f>SUMIF('Chili One Day 2-12-22 Scots'!$B$11:$B$20,$B67,'Chili One Day 2-12-22 Scots'!$BI$11:$BI$20)</f>
        <v>0</v>
      </c>
      <c r="AR67" s="99">
        <f>SUMIF('Chili One Day 2-12-22 Scots'!$B$11:$B$20,$B67,'Chili One Day 2-12-22 Scots'!$BL$11:$BL$20)</f>
        <v>0</v>
      </c>
      <c r="AS67" s="99">
        <f>SUMIF('Chili One Day 2-12-22 Scots'!$B$11:$B$20,$B67,'Chili One Day 2-12-22 Scots'!$BO$11:$BO$20)</f>
        <v>0</v>
      </c>
      <c r="AT67" s="99">
        <f>SUMIF('Chili One Day 2-12-22 Scots'!$B$11:$B$20,$B67,'Chili One Day 2-12-22 Scots'!$BR$11:$BR$20)</f>
        <v>0</v>
      </c>
      <c r="AU67" s="99">
        <f>SUMIF('Chili One Day 2-12-22 Thistles'!$B$11:$B$20,$B67,'Chili One Day 2-12-22 Thistles'!$BF$11:$BF$20)</f>
        <v>0</v>
      </c>
      <c r="AV67" s="99">
        <f>SUMIF('Chili One Day 2-12-22 Thistles'!$B$11:$B$20,$B67,'Chili One Day 2-12-22 Thistles'!$BI$11:$BI$20)</f>
        <v>0</v>
      </c>
      <c r="AW67" s="99">
        <f>SUMIF('Chili One Day 2-12-22 Thistles'!$B$11:$B$20,$B67,'Chili One Day 2-12-22 Thistles'!$BL$11:$BL$20)</f>
        <v>0</v>
      </c>
      <c r="AX67" s="99">
        <f>SUMIF('Chili One Day 2-12-22 Thistles'!$B$11:$B$20,$B67,'Chili One Day 2-12-22 Thistles'!$BO$11:$BO$20)</f>
        <v>0</v>
      </c>
      <c r="AY67" s="99">
        <f>SUMIF('Chili One Day 2-12-22 Thistles'!$B$11:$B$20,$B67,'Chili One Day 2-12-22 Thistles'!$BR$11:$BR$20)</f>
        <v>0</v>
      </c>
      <c r="AZ67" s="99">
        <f>SUMIF('Sunday Race 2-20-22'!$B$11:$B$20,$B67,'Sunday Race 2-20-22'!$BF$11:$BF$20)</f>
        <v>0</v>
      </c>
      <c r="BA67" s="99">
        <f>SUMIF('Sunday Race 2-20-22'!$B$11:$B$20,$B67,'Sunday Race 2-20-22'!$BI$11:$BI$20)</f>
        <v>0</v>
      </c>
      <c r="BB67" s="99">
        <f>SUMIF('Sunday Race 2-20-22'!$B$11:$B$20,$B67,'Sunday Race 2-20-22'!$BL$11:$BL$20)</f>
        <v>0</v>
      </c>
      <c r="BC67" s="99">
        <f>SUMIF('Sunday Race 2-20-22'!$B$11:$B$20,$B67,'Sunday Race 2-20-22'!$BO$11:$BO$20)</f>
        <v>0</v>
      </c>
      <c r="BD67" s="99">
        <f>SUMIF('Sunday Race 2-20-22'!$B$11:$B$20,$B67,'Sunday Race 2-20-22'!$BR$11:$BR$20)</f>
        <v>0</v>
      </c>
      <c r="BE67" s="99">
        <f>SUMIF('Sunday Race 2-27-22'!$B$11:$B$20,$B67,'Sunday Race 2-27-22'!$BF$11:$BF$20)</f>
        <v>0</v>
      </c>
      <c r="BF67" s="99">
        <f>SUMIF('Sunday Race 2-27-22'!$B$11:$B$20,$B67,'Sunday Race 2-27-22'!$BI$11:$BI$20)</f>
        <v>0</v>
      </c>
      <c r="BG67" s="99">
        <f>SUMIF('Sunday Race 2-27-22'!$B$11:$B$20,$B67,'Sunday Race 2-27-22'!$BL$11:$BL$20)</f>
        <v>0</v>
      </c>
      <c r="BH67" s="99">
        <f>SUMIF('Sunday Race 2-27-22'!$B$11:$B$20,$B67,'Sunday Race 2-27-22'!$BO$11:$BO$20)</f>
        <v>0</v>
      </c>
      <c r="BI67" s="99">
        <f>SUMIF('Sunday Race 2-27-22'!$B$11:$B$20,$B67,'Sunday Race 2-27-22'!$BR$11:$BR$20)</f>
        <v>0</v>
      </c>
      <c r="BJ67" s="99">
        <f>SUMIF('Sunday Race 3-13-22'!$B$11:$B$21,$B67,'Sunday Race 3-13-22'!$BF$11:$BF$21)</f>
        <v>0</v>
      </c>
      <c r="BK67" s="99">
        <f>SUMIF('Sunday Race 3-13-22'!$B$11:$B$21,$B67,'Sunday Race 3-13-22'!$BI$11:$BI$21)</f>
        <v>0</v>
      </c>
      <c r="BL67" s="99">
        <f>SUMIF('Sunday Race 3-13-22'!$B$11:$B$21,$B67,'Sunday Race 3-13-22'!$BL$11:$BL$21)</f>
        <v>0</v>
      </c>
      <c r="BM67" s="99">
        <f>SUMIF('Sunday Race 3-13-22'!$B$11:$B$21,$B67,'Sunday Race 3-13-22'!$BO$11:$BO$21)</f>
        <v>0</v>
      </c>
      <c r="BN67" s="99">
        <f>SUMIF('Sunday Race 3-13-22'!$B$11:$B$21,$B67,'Sunday Race 3-13-22'!$BR$11:$BR$21)</f>
        <v>0</v>
      </c>
      <c r="BO67" s="99">
        <f>SUMIF('Saturday Race 3-19-22'!$B$11:$B$26,$B67,'Saturday Race 3-19-22'!$BF$11:$BF$26)</f>
        <v>0</v>
      </c>
      <c r="BP67" s="99">
        <f>SUMIF('Saturday Race 3-19-22'!$B$11:$B$26,$B67,'Saturday Race 3-19-22'!$BI$11:$BI$26)</f>
        <v>0</v>
      </c>
      <c r="BQ67" s="99">
        <f>SUMIF('Saturday Race 3-19-22'!$B$11:$B$26,$B67,'Saturday Race 3-19-22'!$BL$11:$BL$26)</f>
        <v>0</v>
      </c>
      <c r="BR67" s="99">
        <f>SUMIF('Saturday Race 3-19-22'!$B$11:$B$26,$B67,'Saturday Race 3-19-22'!$BO$11:$BO$26)</f>
        <v>0</v>
      </c>
      <c r="BS67" s="99">
        <f>SUMIF('Saturday Race 3-19-22'!$B$11:$B$26,$B67,'Saturday Race 3-19-22'!$BR$11:$BR$26)</f>
        <v>0</v>
      </c>
      <c r="BT67" s="99">
        <f>SUMIF('Sunday Races 4-10-22'!$B$11:$B$26,$B67,'Sunday Races 4-10-22'!$BF$11:$BF$26)</f>
        <v>0</v>
      </c>
      <c r="BU67" s="99">
        <f>SUMIF('Sunday Races 4-10-22'!$B$11:$B$26,$B67,'Sunday Races 4-10-22'!$BI$11:$BI$26)</f>
        <v>0</v>
      </c>
      <c r="BV67" s="99">
        <f>SUMIF('Sunday Races 4-10-22'!$B$11:$B$26,$B67,'Sunday Races 4-10-22'!$BL$11:$BL$26)</f>
        <v>0</v>
      </c>
      <c r="BW67" s="99">
        <f>SUMIF('Sunday Races 4-10-22'!$B$11:$B$26,$B67,'Sunday Races 4-10-22'!$BO$11:$BO$26)</f>
        <v>0</v>
      </c>
      <c r="BX67" s="99">
        <f>SUMIF('Sunday Races 4-10-22'!$B$11:$B$26,$B67,'Sunday Races 4-10-22'!$BR$11:$BR$26)</f>
        <v>0</v>
      </c>
      <c r="BY67" s="99">
        <f>SUMIF('Easter One Day 4-16-22 FS'!$B$11:$B$26,$B67,'Easter One Day 4-16-22 FS'!$BF$11:$BF$26)</f>
        <v>0</v>
      </c>
      <c r="BZ67" s="99">
        <f>SUMIF('Easter One Day 4-16-22 FS'!$B$11:$B$26,$B67,'Easter One Day 4-16-22 FS'!$BI$11:$BI$26)</f>
        <v>0</v>
      </c>
      <c r="CA67" s="99">
        <f>SUMIF('Easter One Day 4-16-22 FS'!$B$11:$B$26,$B67,'Easter One Day 4-16-22 FS'!$BL$11:$BL$26)</f>
        <v>0</v>
      </c>
      <c r="CB67" s="99">
        <f>SUMIF('Easter One Day 4-16-22 FS'!$B$11:$B$26,$B67,'Easter One Day 4-16-22 FS'!$BO$11:$BO$26)</f>
        <v>0</v>
      </c>
      <c r="CC67" s="99">
        <f>SUMIF('Easter One Day 4-16-22 FS'!$B$11:$B$26,$B67,'Easter One Day 4-16-22 FS'!$BR$11:$BR$26)</f>
        <v>0</v>
      </c>
      <c r="CD67" s="99">
        <f>SUMIF('Easter One Day 4-16-22 TH'!$B$11:$B$26,$B67,'Easter One Day 4-16-22 TH'!$BF$11:$BF$26)</f>
        <v>0</v>
      </c>
      <c r="CE67" s="99">
        <f>SUMIF('Easter One Day 4-16-22 TH'!$B$11:$B$26,$B67,'Easter One Day 4-16-22 TH'!$BI$11:$BI$26)</f>
        <v>0</v>
      </c>
      <c r="CF67" s="99">
        <f>SUMIF('Easter One Day 4-16-22 TH'!$B$11:$B$26,$B67,'Easter One Day 4-16-22 TH'!$BL$11:$BL$26)</f>
        <v>0</v>
      </c>
      <c r="CG67" s="99">
        <f>SUMIF('Easter One Day 4-16-22 TH'!$B$11:$B$26,$B67,'Easter One Day 4-16-22 TH'!$BO$11:$BO$26)</f>
        <v>0</v>
      </c>
      <c r="CH67" s="99">
        <f>SUMIF('Easter One Day 4-16-22 TH'!$B$11:$B$26,$B67,'Easter One Day 4-16-22 TH'!$BR$11:$BR$26)</f>
        <v>0</v>
      </c>
      <c r="CI67" s="99">
        <f>SUMIF('Sunday Races 5-1-22'!$B$11:$B$28,$B67,'Sunday Races 5-1-22'!$BF$11:$BF$28)</f>
        <v>0</v>
      </c>
      <c r="CJ67" s="99">
        <f>SUMIF('Sunday Races 5-1-22'!$B$11:$B$28,$B67,'Sunday Races 5-1-22'!$BI$11:$BI$28)</f>
        <v>0</v>
      </c>
      <c r="CK67" s="99">
        <f>SUMIF('Sunday Races 5-1-22'!$B$11:$B$28,$B67,'Sunday Races 5-1-22'!$BL$11:$BL$28)</f>
        <v>0</v>
      </c>
      <c r="CL67" s="99">
        <f>SUMIF('Sunday Races 5-1-22'!$B$11:$B$28,$B67,'Sunday Races 5-1-22'!$BO$11:$BO$28)</f>
        <v>0</v>
      </c>
      <c r="CM67" s="99">
        <f>SUMIF('Sunday Races 5-1-22'!$B$11:$B$28,$B67,'Sunday Races 5-1-22'!$BR$11:$BR$28)</f>
        <v>0</v>
      </c>
      <c r="CN67" s="99">
        <f>SUMIF('Long Distance Race 5-7-22'!$B$11:$B$27,$B67,'Long Distance Race 5-7-22'!$BF$11:$BF$27)</f>
        <v>0</v>
      </c>
      <c r="CO67" s="99">
        <f>SUMIF('Long Distance Race 5-7-22'!$B$11:$B$27,$B67,'Long Distance Race 5-7-22'!$BI$11:$BI$27)</f>
        <v>0</v>
      </c>
      <c r="CP67" s="99">
        <f>SUMIF('Long Distance Race 5-7-22'!$B$11:$B$27,$B67,'Long Distance Race 5-7-22'!$BL$11:$BL$27)</f>
        <v>0</v>
      </c>
      <c r="CQ67" s="99">
        <f>SUMIF('Long Distance Race 5-7-22'!$B$11:$B$27,$B67,'Long Distance Race 5-7-22'!$BO$11:$BO$27)</f>
        <v>0</v>
      </c>
      <c r="CR67" s="99">
        <f>SUMIF('Long Distance Race 5-7-22'!$B$11:$B$27,$B67,'Long Distance Race 5-7-22'!$BR$11:$BR$27)</f>
        <v>0</v>
      </c>
      <c r="CS67" s="99">
        <f>SUMIF('Memorial Day Regatta 5-28-22 Op'!$B$11:$B$27,$B67,'Memorial Day Regatta 5-28-22 Op'!$BF$11:$BF$27)</f>
        <v>0</v>
      </c>
      <c r="CT67" s="99">
        <f>SUMIF('Memorial Day Regatta 5-28-22 Op'!$B$11:$B$27,$B67,'Memorial Day Regatta 5-28-22 Op'!$BI$11:$BI$27)</f>
        <v>0</v>
      </c>
      <c r="CU67" s="99">
        <f>SUMIF('Memorial Day Regatta 5-28-22 Op'!$B$11:$B$27,$B67,'Memorial Day Regatta 5-28-22 Op'!$BL$11:$BL$27)</f>
        <v>0</v>
      </c>
      <c r="CV67" s="99">
        <f>SUMIF('Memorial Day Regatta 5-28-22 Op'!$B$11:$B$27,$B67,'Memorial Day Regatta 5-28-22 Op'!$BO$11:$BO$27)</f>
        <v>0</v>
      </c>
      <c r="CW67" s="99">
        <f>SUMIF('Memorial Day Regatta 5-28-22 Op'!$B$11:$B$27,$B67,'Memorial Day Regatta 5-28-22 Op'!$BR$11:$BR$27)</f>
        <v>0</v>
      </c>
      <c r="CX67" s="99">
        <f>SUMIF('Sunday Races 6-5-22'!$B$11:$B$28,$B67,'Sunday Races 6-5-22'!$BF$11:$BF$28)</f>
        <v>0</v>
      </c>
      <c r="CY67" s="99">
        <f>SUMIF('Sunday Races 6-5-22'!$B$11:$B$28,$B67,'Sunday Races 6-5-22'!$BI$11:$BI$28)</f>
        <v>0</v>
      </c>
      <c r="CZ67" s="99">
        <f>SUMIF('Sunday Races 6-5-22'!$B$11:$B$28,$B67,'Sunday Races 6-5-22'!$BL$11:$BL$28)</f>
        <v>0</v>
      </c>
      <c r="DA67" s="99">
        <f>SUMIF('Sunday Races 6-5-22'!$B$11:$B$28,$B67,'Sunday Races 6-5-22'!$BO$11:$BO$28)</f>
        <v>0</v>
      </c>
      <c r="DB67" s="99">
        <f>SUMIF('Sunday Races 6-5-22'!$B$11:$B$28,$B67,'Sunday Races 6-5-22'!$BR$11:$BR$28)</f>
        <v>0</v>
      </c>
      <c r="DC67" s="99">
        <f>SUMIF('Sunday Races 6-12-22'!$B$11:$B$24,$B67,'Sunday Races 6-12-22'!$BF$11:$BF$24)</f>
        <v>0</v>
      </c>
      <c r="DD67" s="99">
        <f>SUMIF('Sunday Races 6-12-22'!$B$11:$B$24,$B67,'Sunday Races 6-12-22'!$BI$11:$BI$24)</f>
        <v>0</v>
      </c>
      <c r="DE67" s="99">
        <f>SUMIF('Sunday Races 6-12-22'!$B$11:$B$24,$B67,'Sunday Races 6-12-22'!$BL$11:$BL$24)</f>
        <v>0</v>
      </c>
      <c r="DF67" s="99">
        <f>SUMIF('Sunday Races 6-12-22'!$B$11:$B$24,$B67,'Sunday Races 6-12-22'!$BO$11:$BO$24)</f>
        <v>0</v>
      </c>
      <c r="DG67" s="99">
        <f>SUMIF('Sunday Races 6-12-22'!$B$11:$B$24,$B67,'Sunday Races 6-12-22'!$BR$11:$BR$24)</f>
        <v>0</v>
      </c>
      <c r="DH67" s="99">
        <f>SUMIF('Saturday Races 6-18-22'!$B$11:$B$24,$B67,'Saturday Races 6-18-22'!$BF$11:$BF$24)</f>
        <v>0</v>
      </c>
      <c r="DI67" s="99">
        <f>SUMIF('Saturday Races 6-18-22'!$B$11:$B$24,$B67,'Saturday Races 6-18-22'!$BI$11:$BI$24)</f>
        <v>0</v>
      </c>
      <c r="DJ67" s="99">
        <f>SUMIF('Saturday Races 6-18-22'!$B$11:$B$24,$B67,'Saturday Races 6-18-22'!$BL$11:$BL$24)</f>
        <v>0</v>
      </c>
      <c r="DK67" s="99">
        <f>SUMIF('Saturday Races 6-18-22'!$B$11:$B$24,$B67,'Saturday Races 6-18-22'!$BO$11:$BO$24)</f>
        <v>0</v>
      </c>
      <c r="DL67" s="99">
        <f>SUMIF('Saturday Races 6-18-22'!$B$11:$B$24,$B67,'Saturday Races 6-18-22'!$BR$11:$BR$24)</f>
        <v>0</v>
      </c>
      <c r="DM67" s="99">
        <f>SUMIF('Caldwell Cup 6-25-22 TH'!$B$11:$B$25,$B67,'Caldwell Cup 6-25-22 TH'!$BF$11:$BF$25)</f>
        <v>0</v>
      </c>
      <c r="DN67" s="99">
        <f>SUMIF('Caldwell Cup 6-25-22 TH'!$B$11:$B$25,$B67,'Caldwell Cup 6-25-22 TH'!$BI$11:$BI$25)</f>
        <v>0</v>
      </c>
      <c r="DO67" s="99">
        <f>SUMIF('Caldwell Cup 6-25-22 TH'!$B$11:$B$25,$B67,'Caldwell Cup 6-25-22 TH'!$BL$11:$BL$25)</f>
        <v>0</v>
      </c>
      <c r="DP67" s="99">
        <f>SUMIF('Caldwell Cup 6-25-22 TH'!$B$11:$B$25,$B67,'Caldwell Cup 6-25-22 TH'!$BO$11:$BO$25)</f>
        <v>0</v>
      </c>
      <c r="DQ67" s="99">
        <f>SUMIF('Caldwell Cup 6-25-22 TH'!$B$11:$B$25,$B67,'Caldwell Cup 6-25-22 TH'!$BR$11:$BR$25)</f>
        <v>0</v>
      </c>
      <c r="DR67" s="99">
        <f>SUMIF('Caldwell Cup 6-25-22 FS'!$B$11:$B$18,$B67,'Caldwell Cup 6-25-22 FS'!$BF$11:$BF$18)</f>
        <v>0</v>
      </c>
      <c r="DS67" s="99">
        <f>SUMIF('Caldwell Cup 6-25-22 FS'!$B$11:$B$18,$B67,'Caldwell Cup 6-25-22 FS'!$BI$11:$BI$18)</f>
        <v>0</v>
      </c>
      <c r="DT67" s="99">
        <f>SUMIF('Caldwell Cup 6-25-22 FS'!$B$11:$B$18,$B67,'Caldwell Cup 6-25-22 FS'!$BL$11:$BL$18)</f>
        <v>0</v>
      </c>
      <c r="DU67" s="99">
        <f>SUMIF('Caldwell Cup 6-25-22 FS'!$B$11:$B$18,$B67,'Caldwell Cup 6-25-22 FS'!$BO$11:$BO$18)</f>
        <v>0</v>
      </c>
      <c r="DV67" s="99">
        <f>SUMIF('Caldwell Cup 6-25-22 FS'!$B$11:$B$18,$B67,'Caldwell Cup 6-25-22 FS'!$BR$11:$BR$18)</f>
        <v>0</v>
      </c>
      <c r="DW67" s="99">
        <f>SUMIF('Sunday Races 7-3-22'!$B$11:$B$25,$B67,'Sunday Races 7-3-22'!$BF$11:$BF$25)</f>
        <v>0</v>
      </c>
      <c r="DX67" s="99">
        <f>SUMIF('Sunday Races 7-3-22'!$B$11:$B$25,$B67,'Sunday Races 7-3-22'!$BI$11:$BI$25)</f>
        <v>0</v>
      </c>
      <c r="DY67" s="99">
        <f>SUMIF('Sunday Races 7-3-22'!$B$11:$B$25,$B67,'Sunday Races 7-3-22'!$BL$11:$BL$25)</f>
        <v>0</v>
      </c>
      <c r="DZ67" s="99">
        <f>SUMIF('Sunday Races 7-3-22'!$B$11:$B$25,$B67,'Sunday Races 7-3-22'!$BO$11:$BO$25)</f>
        <v>0</v>
      </c>
      <c r="EA67" s="99">
        <f>SUMIF('Sunday Races 7-3-22'!$B$11:$B$25,$B67,'Sunday Races 7-3-22'!$BR$11:$BR$25)</f>
        <v>0</v>
      </c>
      <c r="EB67" s="99">
        <f>SUMIF('Sunday Races 7-31-22'!$B$11:$B$25,$B67,'Sunday Races 7-31-22'!$BF$11:$BF$25)</f>
        <v>0</v>
      </c>
      <c r="EC67" s="99">
        <f>SUMIF('Sunday Races 7-31-22'!$B$11:$B$25,$B67,'Sunday Races 7-31-22'!$BI$11:$BI$25)</f>
        <v>0</v>
      </c>
      <c r="ED67" s="99">
        <f>SUMIF('Sunday Races 7-31-22'!$B$11:$B$25,$B67,'Sunday Races 7-31-22'!$BL$11:$BL$25)</f>
        <v>0</v>
      </c>
      <c r="EE67" s="99">
        <f>SUMIF('Sunday Races 7-31-22'!$B$11:$B$25,$B67,'Sunday Races 7-31-22'!$BO$11:$BO$25)</f>
        <v>0</v>
      </c>
      <c r="EF67" s="99">
        <f>SUMIF('Sunday Races 7-31-22'!$B$11:$B$25,$B67,'Sunday Races 7-31-22'!$BR$11:$BR$25)</f>
        <v>0</v>
      </c>
      <c r="EG67" s="99">
        <f>SUMIF('Sunday Races 8-14-22'!$B$11:$B$25,$B67,'Sunday Races 8-14-22'!$BF$11:$BF$25)</f>
        <v>0</v>
      </c>
      <c r="EH67" s="99">
        <f>SUMIF('Sunday Races 8-14-22'!$B$11:$B$25,$B67,'Sunday Races 8-14-22'!$BI$11:$BI$25)</f>
        <v>0</v>
      </c>
      <c r="EI67" s="99">
        <f>SUMIF('Sunday Races 8-14-22'!$B$11:$B$25,$B67,'Sunday Races 8-14-22'!$BL$11:$BL$25)</f>
        <v>0</v>
      </c>
      <c r="EJ67" s="99">
        <f>SUMIF('Sunday Races 8-14-22'!$B$11:$B$25,$B67,'Sunday Races 8-14-22'!$BO$11:$BO$25)</f>
        <v>0</v>
      </c>
      <c r="EK67" s="99">
        <f>SUMIF('Sunday Races 8-14-22'!$B$11:$B$25,$B67,'Sunday Races 8-14-22'!$BR$11:$BR$25)</f>
        <v>0</v>
      </c>
      <c r="EL67" s="99">
        <f>SUMIF('Saturday Races 8-20-22'!$B$11:$B$25,$B67,'Saturday Races 8-20-22'!$BF$11:$BF$25)</f>
        <v>0</v>
      </c>
      <c r="EM67" s="99">
        <f>SUMIF('Saturday Races 8-20-22'!$B$11:$B$25,$B67,'Saturday Races 8-20-22'!$BI$11:$BI$25)</f>
        <v>0</v>
      </c>
      <c r="EN67" s="99">
        <f>SUMIF('Saturday Races 8-20-22'!$B$11:$B$25,$B67,'Saturday Races 8-20-22'!$BL$11:$BL$25)</f>
        <v>0</v>
      </c>
      <c r="EO67" s="99">
        <f>SUMIF('Saturday Races 8-20-22'!$B$11:$B$25,$B67,'Saturday Races 8-20-22'!$BO$11:$BO$25)</f>
        <v>0</v>
      </c>
      <c r="EP67" s="99">
        <f>SUMIF('Saturday Races 8-20-22'!$B$11:$B$25,$B67,'Saturday Races 8-20-22'!$BR$11:$BR$25)</f>
        <v>0</v>
      </c>
      <c r="EQ67" s="99">
        <f>SUMIF('Sunday Races 9-11-22'!$B$11:$B$20,$B67,'Sunday Races 9-11-22'!$BF$11:$BF$20)</f>
        <v>0</v>
      </c>
      <c r="ER67" s="99">
        <f>SUMIF('Sunday Races 9-11-22'!$B$11:$B$20,$B67,'Sunday Races 9-11-22'!$BI$11:$BI$20)</f>
        <v>0</v>
      </c>
      <c r="ES67" s="99">
        <f>SUMIF('Sunday Races 9-11-22'!$B$11:$B$20,$B67,'Sunday Races 9-11-22'!$BL$11:$BL$20)</f>
        <v>0</v>
      </c>
      <c r="ET67" s="99">
        <f>SUMIF('Sunday Races 9-11-22'!$B$11:$B$20,$B67,'Sunday Races 9-11-22'!$BO$11:$BO$20)</f>
        <v>0</v>
      </c>
      <c r="EU67" s="99">
        <f>SUMIF('Sunday Races 9-11-22'!$B$11:$B$20,$B67,'Sunday Races 9-11-22'!$BR$11:$BR$20)</f>
        <v>0</v>
      </c>
      <c r="EV67" s="99">
        <f>SUMIF('2022-09-17 Leukemia Cup TH'!$B$11:$B$26,$B67,'2022-09-17 Leukemia Cup TH'!$BF$11:$BF$26)</f>
        <v>0</v>
      </c>
      <c r="EW67" s="99">
        <f>SUMIF('2022-09-17 Leukemia Cup TH'!$B$11:$B$26,$B67,'2022-09-17 Leukemia Cup TH'!$BI$11:$BI$26)</f>
        <v>0</v>
      </c>
      <c r="EX67" s="99">
        <f>SUMIF('2022-09-17 Leukemia Cup TH'!$B$11:$B$26,$B67,'2022-09-17 Leukemia Cup TH'!$BL$11:$BL$26)</f>
        <v>0</v>
      </c>
      <c r="EY67" s="99">
        <f>SUMIF('2022-09-17 Leukemia Cup TH'!$B$11:$B$26,$B67,'2022-09-17 Leukemia Cup TH'!$BO$11:$BO$26)</f>
        <v>0</v>
      </c>
      <c r="EZ67" s="99">
        <f>SUMIF('2022-09-17 Leukemia Cup TH'!$B$11:$B$26,$B67,'2022-09-17 Leukemia Cup TH'!$BR$11:$BR$26)</f>
        <v>0</v>
      </c>
      <c r="FA67" s="99">
        <f>SUMIF('Smith-Berry LDR 9-24-22'!$B$11:$B$28,$B67,'Smith-Berry LDR 9-24-22'!$BF$11:$BF$28)</f>
        <v>0</v>
      </c>
      <c r="FB67" s="99">
        <f>SUMIF('Smith-Berry LDR 9-24-22'!$B$11:$B$28,$B67,'Smith-Berry LDR 9-24-22'!$BI$11:$BI$28)</f>
        <v>0</v>
      </c>
      <c r="FC67" s="99">
        <f>SUMIF('Smith-Berry LDR 9-24-22'!$B$11:$B$28,$B67,'Smith-Berry LDR 9-24-22'!$BL$11:$BL$28)</f>
        <v>0</v>
      </c>
      <c r="FD67" s="99">
        <f>SUMIF('Smith-Berry LDR 9-24-22'!$B$11:$B$28,$B67,'Smith-Berry LDR 9-24-22'!$BO$11:$BO$28)</f>
        <v>0</v>
      </c>
      <c r="FE67" s="99">
        <f>SUMIF('Smith-Berry LDR 9-24-22'!$B$11:$B$28,$B67,'Smith-Berry LDR 9-24-22'!$BR$11:$BR$28)</f>
        <v>0</v>
      </c>
      <c r="FF67" s="99">
        <f>SUMIF('Sunday Races 10-9-22'!$B$11:$B$15,$B67,'Sunday Races 10-9-22'!$BF$11:$BF$15)</f>
        <v>0</v>
      </c>
      <c r="FG67" s="99">
        <f>SUMIF('Sunday Races 10-9-22'!$B$11:$B$15,$B67,'Sunday Races 10-9-22'!$BI$11:$BI$15)</f>
        <v>0</v>
      </c>
      <c r="FH67" s="99">
        <f>SUMIF('Sunday Races 10-9-22'!$B$11:$B$15,$B67,'Sunday Races 10-9-22'!$BL$11:$BL$15)</f>
        <v>0</v>
      </c>
      <c r="FI67" s="99">
        <f>SUMIF('Sunday Races 10-9-22'!$B$11:$B$15,$B67,'Sunday Races 10-9-22'!$BO$11:$BO$15)</f>
        <v>0</v>
      </c>
      <c r="FJ67" s="99">
        <f>SUMIF('Sunday Races 10-9-22'!$B$11:$B$15,$B67,'Sunday Races 10-9-22'!$BR$11:$BR$15)</f>
        <v>0</v>
      </c>
      <c r="FK67" s="99">
        <f>SUMIF('Great Pumpkin Regatta 10-15-22'!$B$11:$B$53,$B67,'Great Pumpkin Regatta 10-15-22'!$BF$11:$BF$53)</f>
        <v>0</v>
      </c>
      <c r="FL67" s="99">
        <f>SUMIF('Great Pumpkin Regatta 10-15-22'!$B$11:$B$53,$B67,'Great Pumpkin Regatta 10-15-22'!$BI$11:$BI$53)</f>
        <v>0</v>
      </c>
      <c r="FM67" s="99">
        <f>SUMIF('Great Pumpkin Regatta 10-15-22'!$B$11:$B$53,$B67,'Great Pumpkin Regatta 10-15-22'!$BL$11:$BL$53)</f>
        <v>0</v>
      </c>
      <c r="FN67" s="99">
        <f>SUMIF('Great Pumpkin Regatta 10-15-22'!$B$11:$B$53,$B67,'Great Pumpkin Regatta 10-15-22'!$BO$11:$BO$53)</f>
        <v>0</v>
      </c>
      <c r="FO67" s="99">
        <f>SUMIF('Great Pumpkin Regatta 10-15-22'!$B$11:$B$53,$B67,'Great Pumpkin Regatta 10-15-22'!$BR$11:$BR$53)</f>
        <v>0</v>
      </c>
      <c r="FP67" s="99">
        <f>SUMIF('Sunday Races 10-23-22'!$B$11:$B$16,$B67,'Sunday Races 10-23-22'!$BF$11:$BF$16)</f>
        <v>0</v>
      </c>
      <c r="FQ67" s="99">
        <f>SUMIF('Sunday Races 10-23-22'!$B$11:$B$16,$B67,'Sunday Races 10-23-22'!$BI$11:$BI$16)</f>
        <v>0</v>
      </c>
      <c r="FR67" s="99">
        <f>SUMIF('Sunday Races 10-23-22'!$B$11:$B$16,$B67,'Sunday Races 10-23-22'!$BL$11:$BL$16)</f>
        <v>0</v>
      </c>
      <c r="FS67" s="99">
        <f>SUMIF('Sunday Races 10-23-22'!$B$11:$B$16,$B67,'Sunday Races 10-23-22'!$BO$11:$BO$16)</f>
        <v>0</v>
      </c>
      <c r="FT67" s="99">
        <f>SUMIF('Sunday Races 10-23-22'!$B$11:$B$16,$B67,'Sunday Races 10-23-22'!$BR$11:$BR$16)</f>
        <v>0</v>
      </c>
      <c r="FU67" s="100"/>
      <c r="FV67" s="101"/>
      <c r="FW67" s="102">
        <f t="shared" si="66"/>
        <v>0</v>
      </c>
      <c r="FX67" s="102">
        <f t="shared" si="66"/>
        <v>0</v>
      </c>
      <c r="FY67" s="102">
        <f t="shared" si="66"/>
        <v>0</v>
      </c>
      <c r="FZ67" s="102">
        <f t="shared" si="66"/>
        <v>0</v>
      </c>
      <c r="GA67" s="102">
        <f t="shared" si="66"/>
        <v>0</v>
      </c>
      <c r="GB67" s="102">
        <f t="shared" si="66"/>
        <v>0</v>
      </c>
      <c r="GC67" s="102">
        <f t="shared" si="66"/>
        <v>0</v>
      </c>
      <c r="GD67" s="102">
        <f t="shared" si="66"/>
        <v>0</v>
      </c>
      <c r="GE67" s="102">
        <f t="shared" si="66"/>
        <v>0</v>
      </c>
      <c r="GF67" s="102">
        <f t="shared" si="66"/>
        <v>0</v>
      </c>
      <c r="GG67" s="102">
        <f t="shared" si="67"/>
        <v>0</v>
      </c>
      <c r="GH67" s="102">
        <f t="shared" si="67"/>
        <v>0</v>
      </c>
      <c r="GI67" s="102">
        <f t="shared" si="67"/>
        <v>0</v>
      </c>
      <c r="GJ67" s="102">
        <f t="shared" si="67"/>
        <v>0</v>
      </c>
      <c r="GK67" s="102">
        <f t="shared" si="67"/>
        <v>0</v>
      </c>
      <c r="GL67" s="102">
        <f t="shared" si="67"/>
        <v>0</v>
      </c>
      <c r="GM67" s="102">
        <f t="shared" si="67"/>
        <v>0</v>
      </c>
      <c r="GN67" s="102">
        <f t="shared" si="67"/>
        <v>0</v>
      </c>
      <c r="GO67" s="102">
        <f t="shared" si="67"/>
        <v>0</v>
      </c>
      <c r="GP67" s="102">
        <f t="shared" si="67"/>
        <v>0</v>
      </c>
      <c r="GQ67" s="102">
        <f t="shared" si="68"/>
        <v>0</v>
      </c>
      <c r="GR67" s="102">
        <f t="shared" si="68"/>
        <v>0</v>
      </c>
      <c r="GS67" s="102">
        <f t="shared" si="68"/>
        <v>0</v>
      </c>
      <c r="GT67" s="102">
        <f t="shared" si="68"/>
        <v>0</v>
      </c>
      <c r="GU67" s="102">
        <f t="shared" si="68"/>
        <v>0</v>
      </c>
      <c r="GV67" s="102">
        <f t="shared" si="68"/>
        <v>0</v>
      </c>
      <c r="GW67" s="102">
        <f t="shared" si="68"/>
        <v>0</v>
      </c>
      <c r="GX67" s="102">
        <f t="shared" si="68"/>
        <v>0</v>
      </c>
      <c r="GY67" s="102">
        <f t="shared" si="68"/>
        <v>0</v>
      </c>
      <c r="GZ67" s="102">
        <f t="shared" si="68"/>
        <v>0</v>
      </c>
      <c r="HA67" s="102">
        <f t="shared" si="69"/>
        <v>0</v>
      </c>
      <c r="HB67" s="102">
        <f t="shared" si="69"/>
        <v>0</v>
      </c>
      <c r="HC67" s="102">
        <f t="shared" si="69"/>
        <v>0</v>
      </c>
      <c r="HD67" s="102">
        <f t="shared" si="69"/>
        <v>0</v>
      </c>
      <c r="HE67" s="102">
        <f t="shared" si="69"/>
        <v>0</v>
      </c>
      <c r="HF67" s="102">
        <f t="shared" si="69"/>
        <v>0</v>
      </c>
      <c r="HG67" s="102">
        <f t="shared" si="69"/>
        <v>0</v>
      </c>
      <c r="HH67" s="102">
        <f t="shared" si="69"/>
        <v>0</v>
      </c>
      <c r="HI67" s="102">
        <f t="shared" si="69"/>
        <v>0</v>
      </c>
      <c r="HJ67" s="102">
        <f t="shared" si="69"/>
        <v>0</v>
      </c>
      <c r="HK67" s="102">
        <f t="shared" si="70"/>
        <v>0</v>
      </c>
      <c r="HL67" s="102">
        <f t="shared" si="70"/>
        <v>0</v>
      </c>
      <c r="HM67" s="102">
        <f t="shared" si="70"/>
        <v>0</v>
      </c>
      <c r="HN67" s="102">
        <f t="shared" si="70"/>
        <v>0</v>
      </c>
      <c r="HO67" s="102">
        <f t="shared" si="70"/>
        <v>0</v>
      </c>
      <c r="HP67" s="102">
        <f t="shared" si="70"/>
        <v>0</v>
      </c>
      <c r="HQ67" s="102">
        <f t="shared" si="70"/>
        <v>0</v>
      </c>
      <c r="HR67" s="102">
        <f t="shared" si="70"/>
        <v>0</v>
      </c>
      <c r="HS67" s="102">
        <f t="shared" si="70"/>
        <v>0</v>
      </c>
      <c r="HT67" s="102">
        <f t="shared" si="70"/>
        <v>0</v>
      </c>
      <c r="HU67" s="102">
        <f t="shared" si="71"/>
        <v>0</v>
      </c>
      <c r="HV67" s="102">
        <f t="shared" si="71"/>
        <v>0</v>
      </c>
      <c r="HW67" s="102">
        <f t="shared" si="71"/>
        <v>0</v>
      </c>
      <c r="HX67" s="102">
        <f t="shared" si="71"/>
        <v>0</v>
      </c>
      <c r="HY67" s="102">
        <f t="shared" si="71"/>
        <v>0</v>
      </c>
      <c r="HZ67" s="102">
        <f t="shared" si="71"/>
        <v>0</v>
      </c>
      <c r="IA67" s="102">
        <f t="shared" si="71"/>
        <v>0</v>
      </c>
      <c r="IB67" s="102">
        <f t="shared" si="71"/>
        <v>0</v>
      </c>
      <c r="IC67" s="102">
        <f t="shared" si="71"/>
        <v>0</v>
      </c>
      <c r="ID67" s="102">
        <f t="shared" si="71"/>
        <v>0</v>
      </c>
      <c r="IE67" s="102">
        <f t="shared" si="72"/>
        <v>0</v>
      </c>
      <c r="IF67" s="102">
        <f t="shared" si="72"/>
        <v>0</v>
      </c>
      <c r="IG67" s="102">
        <f t="shared" si="72"/>
        <v>0</v>
      </c>
      <c r="IH67" s="102">
        <f t="shared" si="72"/>
        <v>0</v>
      </c>
      <c r="II67" s="102">
        <f t="shared" si="72"/>
        <v>0</v>
      </c>
      <c r="IJ67" s="102">
        <f t="shared" si="72"/>
        <v>0</v>
      </c>
      <c r="IK67" s="102">
        <f t="shared" si="72"/>
        <v>0</v>
      </c>
      <c r="IL67" s="102">
        <f t="shared" si="72"/>
        <v>0</v>
      </c>
      <c r="IM67" s="102">
        <f t="shared" si="72"/>
        <v>0</v>
      </c>
      <c r="IN67" s="102">
        <f t="shared" si="72"/>
        <v>0</v>
      </c>
      <c r="IO67" s="102">
        <f t="shared" si="72"/>
        <v>0</v>
      </c>
      <c r="IP67" s="102">
        <f t="shared" si="72"/>
        <v>0</v>
      </c>
      <c r="IQ67" s="102">
        <f t="shared" si="72"/>
        <v>0</v>
      </c>
      <c r="IR67" s="102">
        <f t="shared" si="72"/>
        <v>0</v>
      </c>
      <c r="IS67" s="102">
        <f t="shared" si="72"/>
        <v>0</v>
      </c>
      <c r="IU67" s="99">
        <f>SUMIF('2021 Club Championship Crew'!$B$11:$B$14,$B67,'2021 Club Championship Crew'!$BN$11:$BN$14)</f>
        <v>0</v>
      </c>
      <c r="IV67" s="99">
        <f>SUMIF('2021 Club Championship Crew'!$B$11:$B$14,$B67,'2021 Club Championship Crew'!$BQ$11:$BQ$14)</f>
        <v>0</v>
      </c>
      <c r="IW67" s="99">
        <f>SUMIF('2021 Club Championship Crew'!$B$11:$B$14,$B67,'2021 Club Championship Crew'!$BT$11:$BT$14)</f>
        <v>0</v>
      </c>
      <c r="IX67" s="99">
        <f>SUMIF('2021 Club Championship Crew'!$B$11:$B$14,$B67,'2021 Club Championship Crew'!$BW$11:$BW$14)</f>
        <v>0</v>
      </c>
      <c r="IY67" s="99">
        <f>SUMIF('2021 Club Championship Crew'!$B$11:$B$14,$B67,'2021 Club Championship Crew'!$CC$11:$CC$14)</f>
        <v>0</v>
      </c>
    </row>
    <row r="68" spans="1:259" ht="15" customHeight="1" x14ac:dyDescent="0.2">
      <c r="A68" s="134"/>
      <c r="B68" s="103"/>
      <c r="C68" s="96">
        <f t="shared" ref="C68:C73" si="75">COUNTIF(G68:FU68,"&gt;0")</f>
        <v>0</v>
      </c>
      <c r="D68" s="97">
        <f t="shared" ref="D68:D73" si="76">SUM(G68:FU68)</f>
        <v>0</v>
      </c>
      <c r="E68" s="96">
        <f t="shared" si="73"/>
        <v>0</v>
      </c>
      <c r="F68" s="98">
        <f t="shared" si="74"/>
        <v>0</v>
      </c>
      <c r="G68" s="99">
        <f>SUMIF('Saturday Race 11-06-21'!$B$11:$B$24,$B68,'Saturday Race 11-06-21'!$BF$11:$BF$24)</f>
        <v>0</v>
      </c>
      <c r="H68" s="99">
        <f>SUMIF('Saturday Race 11-06-21'!$B$11:$B$24,$B68,'Saturday Race 11-06-21'!$BI$11:$BI$24)</f>
        <v>0</v>
      </c>
      <c r="I68" s="99">
        <f>SUMIF('Saturday Race 11-06-21'!$B$11:$B$24,$B68,'Saturday Race 11-06-21'!$BL$11:$BL$24)</f>
        <v>0</v>
      </c>
      <c r="J68" s="99">
        <f>SUMIF('Saturday Race 11-06-21'!$B$11:$B$24,$B68,'Saturday Race 11-06-21'!$BO$11:$BO$24)</f>
        <v>0</v>
      </c>
      <c r="K68" s="99">
        <f>SUMIF('Saturday Race 11-06-21'!$B$11:$B$24,$B68,'Saturday Race 11-06-21'!$BR$11:$BR$24)</f>
        <v>0</v>
      </c>
      <c r="L68" s="99">
        <f>SUMIF('Saturday Race 11-20-21'!$B$11:$B$24,$B68,'Saturday Race 11-20-21'!$BF$11:$BF$24)</f>
        <v>0</v>
      </c>
      <c r="M68" s="99">
        <f>SUMIF('Saturday Race 11-20-21'!$B$11:$B$24,$B68,'Saturday Race 11-20-21'!$BI$11:$BI$24)</f>
        <v>0</v>
      </c>
      <c r="N68" s="99">
        <f>SUMIF('Saturday Race 11-20-21'!$B$11:$B$24,$B68,'Saturday Race 11-20-21'!$BL$11:$BL$24)</f>
        <v>0</v>
      </c>
      <c r="O68" s="99">
        <f>SUMIF('Saturday Race 11-20-21'!$B$11:$B$24,$B68,'Saturday Race 11-20-21'!$BO$11:$BO$24)</f>
        <v>0</v>
      </c>
      <c r="P68" s="99">
        <f>SUMIF('Saturday Race 11-20-21'!$B$11:$B$24,$B68,'Saturday Race 11-20-21'!$BR$11:$BR$24)</f>
        <v>0</v>
      </c>
      <c r="Q68" s="99">
        <f>SUMIF('One Day 12-04-21 Scots'!$B$11:$B$24,$B68,'One Day 12-04-21 Scots'!$BF$11:$BF$24)</f>
        <v>0</v>
      </c>
      <c r="R68" s="99">
        <f>SUMIF('One Day 12-04-21 Scots'!$B$11:$B$24,$B68,'One Day 12-04-21 Scots'!$BI$11:$BI$24)</f>
        <v>0</v>
      </c>
      <c r="S68" s="99">
        <f>SUMIF('One Day 12-04-21 Scots'!$B$11:$B$24,$B68,'One Day 12-04-21 Scots'!$BL$11:$BL$24)</f>
        <v>0</v>
      </c>
      <c r="T68" s="99">
        <f>SUMIF('One Day 12-04-21 Scots'!$B$11:$B$24,$B68,'One Day 12-04-21 Scots'!$BO$11:$BO$24)</f>
        <v>0</v>
      </c>
      <c r="U68" s="99">
        <f>SUMIF('One Day 12-04-21 Scots'!$B$11:$B$24,$B68,'One Day 12-04-21 Scots'!$BR$11:$BR$24)</f>
        <v>0</v>
      </c>
      <c r="V68" s="99">
        <f>SUMIF('One Day 12-04-21 Thistles'!$B$11:$B$25,$B68,'One Day 12-04-21 Thistles'!$BF$11:$BF$25)</f>
        <v>0</v>
      </c>
      <c r="W68" s="99">
        <f>SUMIF('One Day 12-04-21 Thistles'!$B$11:$B$25,$B68,'One Day 12-04-21 Thistles'!$BI$11:$BI$25)</f>
        <v>0</v>
      </c>
      <c r="X68" s="99">
        <f>SUMIF('One Day 12-04-21 Thistles'!$B$11:$B$25,$B68,'One Day 12-04-21 Thistles'!$BL$11:$BL$25)</f>
        <v>0</v>
      </c>
      <c r="Y68" s="99">
        <f>SUMIF('One Day 12-04-21 Thistles'!$B$11:$B$25,$B68,'One Day 12-04-21 Thistles'!$BO$11:$BO$25)</f>
        <v>0</v>
      </c>
      <c r="Z68" s="99">
        <f>SUMIF('One Day 12-04-21 Thistles'!$B$11:$B$25,$B68,'One Day 12-04-21 Thistles'!$BR$11:$BR$25)</f>
        <v>0</v>
      </c>
      <c r="AA68" s="99">
        <f>SUMIF('Saturday Race 1-08-22'!$B$11:$B$20,$B68,'Saturday Race 1-08-22'!$BF$11:$BF$20)</f>
        <v>0</v>
      </c>
      <c r="AB68" s="99">
        <f>SUMIF('Saturday Race 1-08-22'!$B$11:$B$20,$B68,'Saturday Race 1-08-22'!$BI$11:$BI$20)</f>
        <v>0</v>
      </c>
      <c r="AC68" s="99">
        <f>SUMIF('Saturday Race 1-08-22'!$B$11:$B$20,$B68,'Saturday Race 1-08-22'!$BL$11:$BL$20)</f>
        <v>0</v>
      </c>
      <c r="AD68" s="99">
        <f>SUMIF('Saturday Race 1-08-22'!$B$11:$B$20,$B68,'Saturday Race 1-08-22'!$BO$11:$BO$20)</f>
        <v>0</v>
      </c>
      <c r="AE68" s="99">
        <f>SUMIF('Saturday Race 1-08-22'!$B$11:$B$20,$B68,'Saturday Race 1-08-22'!$BR$11:$BR$20)</f>
        <v>0</v>
      </c>
      <c r="AF68" s="99">
        <f>SUMIF('Saturday Race 1-22-22'!$B$11:$B$20,$B68,'Saturday Race 1-22-22'!$BF$11:$BF$20)</f>
        <v>0</v>
      </c>
      <c r="AG68" s="99">
        <f>SUMIF('Saturday Race 1-22-22'!$B$11:$B$20,$B68,'Saturday Race 1-22-22'!$BI$11:$BI$20)</f>
        <v>0</v>
      </c>
      <c r="AH68" s="99">
        <f>SUMIF('Saturday Race 1-22-22'!$B$11:$B$20,$B68,'Saturday Race 1-22-22'!$BL$11:$BL$20)</f>
        <v>0</v>
      </c>
      <c r="AI68" s="99">
        <f>SUMIF('Saturday Race 1-22-22'!$B$11:$B$20,$B68,'Saturday Race 1-22-22'!$BO$11:$BO$20)</f>
        <v>0</v>
      </c>
      <c r="AJ68" s="99">
        <f>SUMIF('Saturday Race 1-22-22'!$B$11:$B$20,$B68,'Saturday Race 1-22-22'!$BR$11:$BR$20)</f>
        <v>0</v>
      </c>
      <c r="AK68" s="99">
        <f>SUMIF('Sunday Race 2-6-22'!$B$11:$B$20,$B68,'Sunday Race 2-6-22'!$BF$11:$BF$20)</f>
        <v>0</v>
      </c>
      <c r="AL68" s="99">
        <f>SUMIF('Sunday Race 2-6-22'!$B$11:$B$20,$B68,'Sunday Race 2-6-22'!$BI$11:$BI$20)</f>
        <v>0</v>
      </c>
      <c r="AM68" s="99">
        <f>SUMIF('Sunday Race 2-6-22'!$B$11:$B$20,$B68,'Sunday Race 2-6-22'!$BL$11:$BL$20)</f>
        <v>0</v>
      </c>
      <c r="AN68" s="99">
        <f>SUMIF('Sunday Race 2-6-22'!$B$11:$B$20,$B68,'Sunday Race 2-6-22'!$BO$11:$BO$20)</f>
        <v>0</v>
      </c>
      <c r="AO68" s="99">
        <f>SUMIF('Sunday Race 2-6-22'!$B$11:$B$20,$B68,'Sunday Race 2-6-22'!$BR$11:$BR$20)</f>
        <v>0</v>
      </c>
      <c r="AP68" s="99">
        <f>SUMIF('Chili One Day 2-12-22 Scots'!$B$11:$B$20,$B68,'Chili One Day 2-12-22 Scots'!$BF$11:$BF$20)</f>
        <v>0</v>
      </c>
      <c r="AQ68" s="99">
        <f>SUMIF('Chili One Day 2-12-22 Scots'!$B$11:$B$20,$B68,'Chili One Day 2-12-22 Scots'!$BI$11:$BI$20)</f>
        <v>0</v>
      </c>
      <c r="AR68" s="99">
        <f>SUMIF('Chili One Day 2-12-22 Scots'!$B$11:$B$20,$B68,'Chili One Day 2-12-22 Scots'!$BL$11:$BL$20)</f>
        <v>0</v>
      </c>
      <c r="AS68" s="99">
        <f>SUMIF('Chili One Day 2-12-22 Scots'!$B$11:$B$20,$B68,'Chili One Day 2-12-22 Scots'!$BO$11:$BO$20)</f>
        <v>0</v>
      </c>
      <c r="AT68" s="99">
        <f>SUMIF('Chili One Day 2-12-22 Scots'!$B$11:$B$20,$B68,'Chili One Day 2-12-22 Scots'!$BR$11:$BR$20)</f>
        <v>0</v>
      </c>
      <c r="AU68" s="99">
        <f>SUMIF('Chili One Day 2-12-22 Thistles'!$B$11:$B$20,$B68,'Chili One Day 2-12-22 Thistles'!$BF$11:$BF$20)</f>
        <v>0</v>
      </c>
      <c r="AV68" s="99">
        <f>SUMIF('Chili One Day 2-12-22 Thistles'!$B$11:$B$20,$B68,'Chili One Day 2-12-22 Thistles'!$BI$11:$BI$20)</f>
        <v>0</v>
      </c>
      <c r="AW68" s="99">
        <f>SUMIF('Chili One Day 2-12-22 Thistles'!$B$11:$B$20,$B68,'Chili One Day 2-12-22 Thistles'!$BL$11:$BL$20)</f>
        <v>0</v>
      </c>
      <c r="AX68" s="99">
        <f>SUMIF('Chili One Day 2-12-22 Thistles'!$B$11:$B$20,$B68,'Chili One Day 2-12-22 Thistles'!$BO$11:$BO$20)</f>
        <v>0</v>
      </c>
      <c r="AY68" s="99">
        <f>SUMIF('Chili One Day 2-12-22 Thistles'!$B$11:$B$20,$B68,'Chili One Day 2-12-22 Thistles'!$BR$11:$BR$20)</f>
        <v>0</v>
      </c>
      <c r="AZ68" s="99">
        <f>SUMIF('Sunday Race 2-20-22'!$B$11:$B$20,$B68,'Sunday Race 2-20-22'!$BF$11:$BF$20)</f>
        <v>0</v>
      </c>
      <c r="BA68" s="99">
        <f>SUMIF('Sunday Race 2-20-22'!$B$11:$B$20,$B68,'Sunday Race 2-20-22'!$BI$11:$BI$20)</f>
        <v>0</v>
      </c>
      <c r="BB68" s="99">
        <f>SUMIF('Sunday Race 2-20-22'!$B$11:$B$20,$B68,'Sunday Race 2-20-22'!$BL$11:$BL$20)</f>
        <v>0</v>
      </c>
      <c r="BC68" s="99">
        <f>SUMIF('Sunday Race 2-20-22'!$B$11:$B$20,$B68,'Sunday Race 2-20-22'!$BO$11:$BO$20)</f>
        <v>0</v>
      </c>
      <c r="BD68" s="99">
        <f>SUMIF('Sunday Race 2-20-22'!$B$11:$B$20,$B68,'Sunday Race 2-20-22'!$BR$11:$BR$20)</f>
        <v>0</v>
      </c>
      <c r="BE68" s="99">
        <f>SUMIF('Sunday Race 2-27-22'!$B$11:$B$20,$B68,'Sunday Race 2-27-22'!$BF$11:$BF$20)</f>
        <v>0</v>
      </c>
      <c r="BF68" s="99">
        <f>SUMIF('Sunday Race 2-27-22'!$B$11:$B$20,$B68,'Sunday Race 2-27-22'!$BI$11:$BI$20)</f>
        <v>0</v>
      </c>
      <c r="BG68" s="99">
        <f>SUMIF('Sunday Race 2-27-22'!$B$11:$B$20,$B68,'Sunday Race 2-27-22'!$BL$11:$BL$20)</f>
        <v>0</v>
      </c>
      <c r="BH68" s="99">
        <f>SUMIF('Sunday Race 2-27-22'!$B$11:$B$20,$B68,'Sunday Race 2-27-22'!$BO$11:$BO$20)</f>
        <v>0</v>
      </c>
      <c r="BI68" s="99">
        <f>SUMIF('Sunday Race 2-27-22'!$B$11:$B$20,$B68,'Sunday Race 2-27-22'!$BR$11:$BR$20)</f>
        <v>0</v>
      </c>
      <c r="BJ68" s="99">
        <f>SUMIF('Sunday Race 3-13-22'!$B$11:$B$21,$B68,'Sunday Race 3-13-22'!$BF$11:$BF$21)</f>
        <v>0</v>
      </c>
      <c r="BK68" s="99">
        <f>SUMIF('Sunday Race 3-13-22'!$B$11:$B$21,$B68,'Sunday Race 3-13-22'!$BI$11:$BI$21)</f>
        <v>0</v>
      </c>
      <c r="BL68" s="99">
        <f>SUMIF('Sunday Race 3-13-22'!$B$11:$B$21,$B68,'Sunday Race 3-13-22'!$BL$11:$BL$21)</f>
        <v>0</v>
      </c>
      <c r="BM68" s="99">
        <f>SUMIF('Sunday Race 3-13-22'!$B$11:$B$21,$B68,'Sunday Race 3-13-22'!$BO$11:$BO$21)</f>
        <v>0</v>
      </c>
      <c r="BN68" s="99">
        <f>SUMIF('Sunday Race 3-13-22'!$B$11:$B$21,$B68,'Sunday Race 3-13-22'!$BR$11:$BR$21)</f>
        <v>0</v>
      </c>
      <c r="BO68" s="99">
        <f>SUMIF('Saturday Race 3-19-22'!$B$11:$B$26,$B68,'Saturday Race 3-19-22'!$BF$11:$BF$26)</f>
        <v>0</v>
      </c>
      <c r="BP68" s="99">
        <f>SUMIF('Saturday Race 3-19-22'!$B$11:$B$26,$B68,'Saturday Race 3-19-22'!$BI$11:$BI$26)</f>
        <v>0</v>
      </c>
      <c r="BQ68" s="99">
        <f>SUMIF('Saturday Race 3-19-22'!$B$11:$B$26,$B68,'Saturday Race 3-19-22'!$BL$11:$BL$26)</f>
        <v>0</v>
      </c>
      <c r="BR68" s="99">
        <f>SUMIF('Saturday Race 3-19-22'!$B$11:$B$26,$B68,'Saturday Race 3-19-22'!$BO$11:$BO$26)</f>
        <v>0</v>
      </c>
      <c r="BS68" s="99">
        <f>SUMIF('Saturday Race 3-19-22'!$B$11:$B$26,$B68,'Saturday Race 3-19-22'!$BR$11:$BR$26)</f>
        <v>0</v>
      </c>
      <c r="BT68" s="99">
        <f>SUMIF('Sunday Races 4-10-22'!$B$11:$B$26,$B68,'Sunday Races 4-10-22'!$BF$11:$BF$26)</f>
        <v>0</v>
      </c>
      <c r="BU68" s="99">
        <f>SUMIF('Sunday Races 4-10-22'!$B$11:$B$26,$B68,'Sunday Races 4-10-22'!$BI$11:$BI$26)</f>
        <v>0</v>
      </c>
      <c r="BV68" s="99">
        <f>SUMIF('Sunday Races 4-10-22'!$B$11:$B$26,$B68,'Sunday Races 4-10-22'!$BL$11:$BL$26)</f>
        <v>0</v>
      </c>
      <c r="BW68" s="99">
        <f>SUMIF('Sunday Races 4-10-22'!$B$11:$B$26,$B68,'Sunday Races 4-10-22'!$BO$11:$BO$26)</f>
        <v>0</v>
      </c>
      <c r="BX68" s="99">
        <f>SUMIF('Sunday Races 4-10-22'!$B$11:$B$26,$B68,'Sunday Races 4-10-22'!$BR$11:$BR$26)</f>
        <v>0</v>
      </c>
      <c r="BY68" s="99">
        <f>SUMIF('Easter One Day 4-16-22 FS'!$B$11:$B$26,$B68,'Easter One Day 4-16-22 FS'!$BF$11:$BF$26)</f>
        <v>0</v>
      </c>
      <c r="BZ68" s="99">
        <f>SUMIF('Easter One Day 4-16-22 FS'!$B$11:$B$26,$B68,'Easter One Day 4-16-22 FS'!$BI$11:$BI$26)</f>
        <v>0</v>
      </c>
      <c r="CA68" s="99">
        <f>SUMIF('Easter One Day 4-16-22 FS'!$B$11:$B$26,$B68,'Easter One Day 4-16-22 FS'!$BL$11:$BL$26)</f>
        <v>0</v>
      </c>
      <c r="CB68" s="99">
        <f>SUMIF('Easter One Day 4-16-22 FS'!$B$11:$B$26,$B68,'Easter One Day 4-16-22 FS'!$BO$11:$BO$26)</f>
        <v>0</v>
      </c>
      <c r="CC68" s="99">
        <f>SUMIF('Easter One Day 4-16-22 FS'!$B$11:$B$26,$B68,'Easter One Day 4-16-22 FS'!$BR$11:$BR$26)</f>
        <v>0</v>
      </c>
      <c r="CD68" s="99">
        <f>SUMIF('Easter One Day 4-16-22 TH'!$B$11:$B$26,$B68,'Easter One Day 4-16-22 TH'!$BF$11:$BF$26)</f>
        <v>0</v>
      </c>
      <c r="CE68" s="99">
        <f>SUMIF('Easter One Day 4-16-22 TH'!$B$11:$B$26,$B68,'Easter One Day 4-16-22 TH'!$BI$11:$BI$26)</f>
        <v>0</v>
      </c>
      <c r="CF68" s="99">
        <f>SUMIF('Easter One Day 4-16-22 TH'!$B$11:$B$26,$B68,'Easter One Day 4-16-22 TH'!$BL$11:$BL$26)</f>
        <v>0</v>
      </c>
      <c r="CG68" s="99">
        <f>SUMIF('Easter One Day 4-16-22 TH'!$B$11:$B$26,$B68,'Easter One Day 4-16-22 TH'!$BO$11:$BO$26)</f>
        <v>0</v>
      </c>
      <c r="CH68" s="99">
        <f>SUMIF('Easter One Day 4-16-22 TH'!$B$11:$B$26,$B68,'Easter One Day 4-16-22 TH'!$BR$11:$BR$26)</f>
        <v>0</v>
      </c>
      <c r="CI68" s="99">
        <f>SUMIF('Sunday Races 5-1-22'!$B$11:$B$28,$B68,'Sunday Races 5-1-22'!$BF$11:$BF$28)</f>
        <v>0</v>
      </c>
      <c r="CJ68" s="99">
        <f>SUMIF('Sunday Races 5-1-22'!$B$11:$B$28,$B68,'Sunday Races 5-1-22'!$BI$11:$BI$28)</f>
        <v>0</v>
      </c>
      <c r="CK68" s="99">
        <f>SUMIF('Sunday Races 5-1-22'!$B$11:$B$28,$B68,'Sunday Races 5-1-22'!$BL$11:$BL$28)</f>
        <v>0</v>
      </c>
      <c r="CL68" s="99">
        <f>SUMIF('Sunday Races 5-1-22'!$B$11:$B$28,$B68,'Sunday Races 5-1-22'!$BO$11:$BO$28)</f>
        <v>0</v>
      </c>
      <c r="CM68" s="99">
        <f>SUMIF('Sunday Races 5-1-22'!$B$11:$B$28,$B68,'Sunday Races 5-1-22'!$BR$11:$BR$28)</f>
        <v>0</v>
      </c>
      <c r="CN68" s="99">
        <f>SUMIF('Long Distance Race 5-7-22'!$B$11:$B$27,$B68,'Long Distance Race 5-7-22'!$BF$11:$BF$27)</f>
        <v>0</v>
      </c>
      <c r="CO68" s="99">
        <f>SUMIF('Long Distance Race 5-7-22'!$B$11:$B$27,$B68,'Long Distance Race 5-7-22'!$BI$11:$BI$27)</f>
        <v>0</v>
      </c>
      <c r="CP68" s="99">
        <f>SUMIF('Long Distance Race 5-7-22'!$B$11:$B$27,$B68,'Long Distance Race 5-7-22'!$BL$11:$BL$27)</f>
        <v>0</v>
      </c>
      <c r="CQ68" s="99">
        <f>SUMIF('Long Distance Race 5-7-22'!$B$11:$B$27,$B68,'Long Distance Race 5-7-22'!$BO$11:$BO$27)</f>
        <v>0</v>
      </c>
      <c r="CR68" s="99">
        <f>SUMIF('Long Distance Race 5-7-22'!$B$11:$B$27,$B68,'Long Distance Race 5-7-22'!$BR$11:$BR$27)</f>
        <v>0</v>
      </c>
      <c r="CS68" s="99">
        <f>SUMIF('Memorial Day Regatta 5-28-22 Op'!$B$11:$B$27,$B68,'Memorial Day Regatta 5-28-22 Op'!$BF$11:$BF$27)</f>
        <v>0</v>
      </c>
      <c r="CT68" s="99">
        <f>SUMIF('Memorial Day Regatta 5-28-22 Op'!$B$11:$B$27,$B68,'Memorial Day Regatta 5-28-22 Op'!$BI$11:$BI$27)</f>
        <v>0</v>
      </c>
      <c r="CU68" s="99">
        <f>SUMIF('Memorial Day Regatta 5-28-22 Op'!$B$11:$B$27,$B68,'Memorial Day Regatta 5-28-22 Op'!$BL$11:$BL$27)</f>
        <v>0</v>
      </c>
      <c r="CV68" s="99">
        <f>SUMIF('Memorial Day Regatta 5-28-22 Op'!$B$11:$B$27,$B68,'Memorial Day Regatta 5-28-22 Op'!$BO$11:$BO$27)</f>
        <v>0</v>
      </c>
      <c r="CW68" s="99">
        <f>SUMIF('Memorial Day Regatta 5-28-22 Op'!$B$11:$B$27,$B68,'Memorial Day Regatta 5-28-22 Op'!$BR$11:$BR$27)</f>
        <v>0</v>
      </c>
      <c r="CX68" s="99">
        <f>SUMIF('Sunday Races 6-5-22'!$B$11:$B$28,$B68,'Sunday Races 6-5-22'!$BF$11:$BF$28)</f>
        <v>0</v>
      </c>
      <c r="CY68" s="99">
        <f>SUMIF('Sunday Races 6-5-22'!$B$11:$B$28,$B68,'Sunday Races 6-5-22'!$BI$11:$BI$28)</f>
        <v>0</v>
      </c>
      <c r="CZ68" s="99">
        <f>SUMIF('Sunday Races 6-5-22'!$B$11:$B$28,$B68,'Sunday Races 6-5-22'!$BL$11:$BL$28)</f>
        <v>0</v>
      </c>
      <c r="DA68" s="99">
        <f>SUMIF('Sunday Races 6-5-22'!$B$11:$B$28,$B68,'Sunday Races 6-5-22'!$BO$11:$BO$28)</f>
        <v>0</v>
      </c>
      <c r="DB68" s="99">
        <f>SUMIF('Sunday Races 6-5-22'!$B$11:$B$28,$B68,'Sunday Races 6-5-22'!$BR$11:$BR$28)</f>
        <v>0</v>
      </c>
      <c r="DC68" s="99">
        <f>SUMIF('Sunday Races 6-12-22'!$B$11:$B$24,$B68,'Sunday Races 6-12-22'!$BF$11:$BF$24)</f>
        <v>0</v>
      </c>
      <c r="DD68" s="99">
        <f>SUMIF('Sunday Races 6-12-22'!$B$11:$B$24,$B68,'Sunday Races 6-12-22'!$BI$11:$BI$24)</f>
        <v>0</v>
      </c>
      <c r="DE68" s="99">
        <f>SUMIF('Sunday Races 6-12-22'!$B$11:$B$24,$B68,'Sunday Races 6-12-22'!$BL$11:$BL$24)</f>
        <v>0</v>
      </c>
      <c r="DF68" s="99">
        <f>SUMIF('Sunday Races 6-12-22'!$B$11:$B$24,$B68,'Sunday Races 6-12-22'!$BO$11:$BO$24)</f>
        <v>0</v>
      </c>
      <c r="DG68" s="99">
        <f>SUMIF('Sunday Races 6-12-22'!$B$11:$B$24,$B68,'Sunday Races 6-12-22'!$BR$11:$BR$24)</f>
        <v>0</v>
      </c>
      <c r="DH68" s="99">
        <f>SUMIF('Saturday Races 6-18-22'!$B$11:$B$24,$B68,'Saturday Races 6-18-22'!$BF$11:$BF$24)</f>
        <v>0</v>
      </c>
      <c r="DI68" s="99">
        <f>SUMIF('Saturday Races 6-18-22'!$B$11:$B$24,$B68,'Saturday Races 6-18-22'!$BI$11:$BI$24)</f>
        <v>0</v>
      </c>
      <c r="DJ68" s="99">
        <f>SUMIF('Saturday Races 6-18-22'!$B$11:$B$24,$B68,'Saturday Races 6-18-22'!$BL$11:$BL$24)</f>
        <v>0</v>
      </c>
      <c r="DK68" s="99">
        <f>SUMIF('Saturday Races 6-18-22'!$B$11:$B$24,$B68,'Saturday Races 6-18-22'!$BO$11:$BO$24)</f>
        <v>0</v>
      </c>
      <c r="DL68" s="99">
        <f>SUMIF('Saturday Races 6-18-22'!$B$11:$B$24,$B68,'Saturday Races 6-18-22'!$BR$11:$BR$24)</f>
        <v>0</v>
      </c>
      <c r="DM68" s="99">
        <f>SUMIF('Caldwell Cup 6-25-22 TH'!$B$11:$B$25,$B68,'Caldwell Cup 6-25-22 TH'!$BF$11:$BF$25)</f>
        <v>0</v>
      </c>
      <c r="DN68" s="99">
        <f>SUMIF('Caldwell Cup 6-25-22 TH'!$B$11:$B$25,$B68,'Caldwell Cup 6-25-22 TH'!$BI$11:$BI$25)</f>
        <v>0</v>
      </c>
      <c r="DO68" s="99">
        <f>SUMIF('Caldwell Cup 6-25-22 TH'!$B$11:$B$25,$B68,'Caldwell Cup 6-25-22 TH'!$BL$11:$BL$25)</f>
        <v>0</v>
      </c>
      <c r="DP68" s="99">
        <f>SUMIF('Caldwell Cup 6-25-22 TH'!$B$11:$B$25,$B68,'Caldwell Cup 6-25-22 TH'!$BO$11:$BO$25)</f>
        <v>0</v>
      </c>
      <c r="DQ68" s="99">
        <f>SUMIF('Caldwell Cup 6-25-22 TH'!$B$11:$B$25,$B68,'Caldwell Cup 6-25-22 TH'!$BR$11:$BR$25)</f>
        <v>0</v>
      </c>
      <c r="DR68" s="99">
        <f>SUMIF('Caldwell Cup 6-25-22 FS'!$B$11:$B$18,$B68,'Caldwell Cup 6-25-22 FS'!$BF$11:$BF$18)</f>
        <v>0</v>
      </c>
      <c r="DS68" s="99">
        <f>SUMIF('Caldwell Cup 6-25-22 FS'!$B$11:$B$18,$B68,'Caldwell Cup 6-25-22 FS'!$BI$11:$BI$18)</f>
        <v>0</v>
      </c>
      <c r="DT68" s="99">
        <f>SUMIF('Caldwell Cup 6-25-22 FS'!$B$11:$B$18,$B68,'Caldwell Cup 6-25-22 FS'!$BL$11:$BL$18)</f>
        <v>0</v>
      </c>
      <c r="DU68" s="99">
        <f>SUMIF('Caldwell Cup 6-25-22 FS'!$B$11:$B$18,$B68,'Caldwell Cup 6-25-22 FS'!$BO$11:$BO$18)</f>
        <v>0</v>
      </c>
      <c r="DV68" s="99">
        <f>SUMIF('Caldwell Cup 6-25-22 FS'!$B$11:$B$18,$B68,'Caldwell Cup 6-25-22 FS'!$BR$11:$BR$18)</f>
        <v>0</v>
      </c>
      <c r="DW68" s="99">
        <f>SUMIF('Sunday Races 7-3-22'!$B$11:$B$25,$B68,'Sunday Races 7-3-22'!$BF$11:$BF$25)</f>
        <v>0</v>
      </c>
      <c r="DX68" s="99">
        <f>SUMIF('Sunday Races 7-3-22'!$B$11:$B$25,$B68,'Sunday Races 7-3-22'!$BI$11:$BI$25)</f>
        <v>0</v>
      </c>
      <c r="DY68" s="99">
        <f>SUMIF('Sunday Races 7-3-22'!$B$11:$B$25,$B68,'Sunday Races 7-3-22'!$BL$11:$BL$25)</f>
        <v>0</v>
      </c>
      <c r="DZ68" s="99">
        <f>SUMIF('Sunday Races 7-3-22'!$B$11:$B$25,$B68,'Sunday Races 7-3-22'!$BO$11:$BO$25)</f>
        <v>0</v>
      </c>
      <c r="EA68" s="99">
        <f>SUMIF('Sunday Races 7-3-22'!$B$11:$B$25,$B68,'Sunday Races 7-3-22'!$BR$11:$BR$25)</f>
        <v>0</v>
      </c>
      <c r="EB68" s="99">
        <f>SUMIF('Sunday Races 7-31-22'!$B$11:$B$25,$B68,'Sunday Races 7-31-22'!$BF$11:$BF$25)</f>
        <v>0</v>
      </c>
      <c r="EC68" s="99">
        <f>SUMIF('Sunday Races 7-31-22'!$B$11:$B$25,$B68,'Sunday Races 7-31-22'!$BI$11:$BI$25)</f>
        <v>0</v>
      </c>
      <c r="ED68" s="99">
        <f>SUMIF('Sunday Races 7-31-22'!$B$11:$B$25,$B68,'Sunday Races 7-31-22'!$BL$11:$BL$25)</f>
        <v>0</v>
      </c>
      <c r="EE68" s="99">
        <f>SUMIF('Sunday Races 7-31-22'!$B$11:$B$25,$B68,'Sunday Races 7-31-22'!$BO$11:$BO$25)</f>
        <v>0</v>
      </c>
      <c r="EF68" s="99">
        <f>SUMIF('Sunday Races 7-31-22'!$B$11:$B$25,$B68,'Sunday Races 7-31-22'!$BR$11:$BR$25)</f>
        <v>0</v>
      </c>
      <c r="EG68" s="99">
        <f>SUMIF('Sunday Races 8-14-22'!$B$11:$B$25,$B68,'Sunday Races 8-14-22'!$BF$11:$BF$25)</f>
        <v>0</v>
      </c>
      <c r="EH68" s="99">
        <f>SUMIF('Sunday Races 8-14-22'!$B$11:$B$25,$B68,'Sunday Races 8-14-22'!$BI$11:$BI$25)</f>
        <v>0</v>
      </c>
      <c r="EI68" s="99">
        <f>SUMIF('Sunday Races 8-14-22'!$B$11:$B$25,$B68,'Sunday Races 8-14-22'!$BL$11:$BL$25)</f>
        <v>0</v>
      </c>
      <c r="EJ68" s="99">
        <f>SUMIF('Sunday Races 8-14-22'!$B$11:$B$25,$B68,'Sunday Races 8-14-22'!$BO$11:$BO$25)</f>
        <v>0</v>
      </c>
      <c r="EK68" s="99">
        <f>SUMIF('Sunday Races 8-14-22'!$B$11:$B$25,$B68,'Sunday Races 8-14-22'!$BR$11:$BR$25)</f>
        <v>0</v>
      </c>
      <c r="EL68" s="99">
        <f>SUMIF('Saturday Races 8-20-22'!$B$11:$B$25,$B68,'Saturday Races 8-20-22'!$BF$11:$BF$25)</f>
        <v>0</v>
      </c>
      <c r="EM68" s="99">
        <f>SUMIF('Saturday Races 8-20-22'!$B$11:$B$25,$B68,'Saturday Races 8-20-22'!$BI$11:$BI$25)</f>
        <v>0</v>
      </c>
      <c r="EN68" s="99">
        <f>SUMIF('Saturday Races 8-20-22'!$B$11:$B$25,$B68,'Saturday Races 8-20-22'!$BL$11:$BL$25)</f>
        <v>0</v>
      </c>
      <c r="EO68" s="99">
        <f>SUMIF('Saturday Races 8-20-22'!$B$11:$B$25,$B68,'Saturday Races 8-20-22'!$BO$11:$BO$25)</f>
        <v>0</v>
      </c>
      <c r="EP68" s="99">
        <f>SUMIF('Saturday Races 8-20-22'!$B$11:$B$25,$B68,'Saturday Races 8-20-22'!$BR$11:$BR$25)</f>
        <v>0</v>
      </c>
      <c r="EQ68" s="99">
        <f>SUMIF('Sunday Races 9-11-22'!$B$11:$B$20,$B68,'Sunday Races 9-11-22'!$BF$11:$BF$20)</f>
        <v>0</v>
      </c>
      <c r="ER68" s="99">
        <f>SUMIF('Sunday Races 9-11-22'!$B$11:$B$20,$B68,'Sunday Races 9-11-22'!$BI$11:$BI$20)</f>
        <v>0</v>
      </c>
      <c r="ES68" s="99">
        <f>SUMIF('Sunday Races 9-11-22'!$B$11:$B$20,$B68,'Sunday Races 9-11-22'!$BL$11:$BL$20)</f>
        <v>0</v>
      </c>
      <c r="ET68" s="99">
        <f>SUMIF('Sunday Races 9-11-22'!$B$11:$B$20,$B68,'Sunday Races 9-11-22'!$BO$11:$BO$20)</f>
        <v>0</v>
      </c>
      <c r="EU68" s="99">
        <f>SUMIF('Sunday Races 9-11-22'!$B$11:$B$20,$B68,'Sunday Races 9-11-22'!$BR$11:$BR$20)</f>
        <v>0</v>
      </c>
      <c r="EV68" s="99">
        <f>SUMIF('2022-09-17 Leukemia Cup TH'!$B$11:$B$26,$B68,'2022-09-17 Leukemia Cup TH'!$BF$11:$BF$26)</f>
        <v>0</v>
      </c>
      <c r="EW68" s="99">
        <f>SUMIF('2022-09-17 Leukemia Cup TH'!$B$11:$B$26,$B68,'2022-09-17 Leukemia Cup TH'!$BI$11:$BI$26)</f>
        <v>0</v>
      </c>
      <c r="EX68" s="99">
        <f>SUMIF('2022-09-17 Leukemia Cup TH'!$B$11:$B$26,$B68,'2022-09-17 Leukemia Cup TH'!$BL$11:$BL$26)</f>
        <v>0</v>
      </c>
      <c r="EY68" s="99">
        <f>SUMIF('2022-09-17 Leukemia Cup TH'!$B$11:$B$26,$B68,'2022-09-17 Leukemia Cup TH'!$BO$11:$BO$26)</f>
        <v>0</v>
      </c>
      <c r="EZ68" s="99">
        <f>SUMIF('2022-09-17 Leukemia Cup TH'!$B$11:$B$26,$B68,'2022-09-17 Leukemia Cup TH'!$BR$11:$BR$26)</f>
        <v>0</v>
      </c>
      <c r="FA68" s="99">
        <f>SUMIF('Smith-Berry LDR 9-24-22'!$B$11:$B$28,$B68,'Smith-Berry LDR 9-24-22'!$BF$11:$BF$28)</f>
        <v>0</v>
      </c>
      <c r="FB68" s="99">
        <f>SUMIF('Smith-Berry LDR 9-24-22'!$B$11:$B$28,$B68,'Smith-Berry LDR 9-24-22'!$BI$11:$BI$28)</f>
        <v>0</v>
      </c>
      <c r="FC68" s="99">
        <f>SUMIF('Smith-Berry LDR 9-24-22'!$B$11:$B$28,$B68,'Smith-Berry LDR 9-24-22'!$BL$11:$BL$28)</f>
        <v>0</v>
      </c>
      <c r="FD68" s="99">
        <f>SUMIF('Smith-Berry LDR 9-24-22'!$B$11:$B$28,$B68,'Smith-Berry LDR 9-24-22'!$BO$11:$BO$28)</f>
        <v>0</v>
      </c>
      <c r="FE68" s="99">
        <f>SUMIF('Smith-Berry LDR 9-24-22'!$B$11:$B$28,$B68,'Smith-Berry LDR 9-24-22'!$BR$11:$BR$28)</f>
        <v>0</v>
      </c>
      <c r="FF68" s="99">
        <f>SUMIF('Sunday Races 10-9-22'!$B$11:$B$15,$B68,'Sunday Races 10-9-22'!$BF$11:$BF$15)</f>
        <v>0</v>
      </c>
      <c r="FG68" s="99">
        <f>SUMIF('Sunday Races 10-9-22'!$B$11:$B$15,$B68,'Sunday Races 10-9-22'!$BI$11:$BI$15)</f>
        <v>0</v>
      </c>
      <c r="FH68" s="99">
        <f>SUMIF('Sunday Races 10-9-22'!$B$11:$B$15,$B68,'Sunday Races 10-9-22'!$BL$11:$BL$15)</f>
        <v>0</v>
      </c>
      <c r="FI68" s="99">
        <f>SUMIF('Sunday Races 10-9-22'!$B$11:$B$15,$B68,'Sunday Races 10-9-22'!$BO$11:$BO$15)</f>
        <v>0</v>
      </c>
      <c r="FJ68" s="99">
        <f>SUMIF('Sunday Races 10-9-22'!$B$11:$B$15,$B68,'Sunday Races 10-9-22'!$BR$11:$BR$15)</f>
        <v>0</v>
      </c>
      <c r="FK68" s="99">
        <f>SUMIF('Great Pumpkin Regatta 10-15-22'!$B$11:$B$53,$B68,'Great Pumpkin Regatta 10-15-22'!$BF$11:$BF$53)</f>
        <v>0</v>
      </c>
      <c r="FL68" s="99">
        <f>SUMIF('Great Pumpkin Regatta 10-15-22'!$B$11:$B$53,$B68,'Great Pumpkin Regatta 10-15-22'!$BI$11:$BI$53)</f>
        <v>0</v>
      </c>
      <c r="FM68" s="99">
        <f>SUMIF('Great Pumpkin Regatta 10-15-22'!$B$11:$B$53,$B68,'Great Pumpkin Regatta 10-15-22'!$BL$11:$BL$53)</f>
        <v>0</v>
      </c>
      <c r="FN68" s="99">
        <f>SUMIF('Great Pumpkin Regatta 10-15-22'!$B$11:$B$53,$B68,'Great Pumpkin Regatta 10-15-22'!$BO$11:$BO$53)</f>
        <v>0</v>
      </c>
      <c r="FO68" s="99">
        <f>SUMIF('Great Pumpkin Regatta 10-15-22'!$B$11:$B$53,$B68,'Great Pumpkin Regatta 10-15-22'!$BR$11:$BR$53)</f>
        <v>0</v>
      </c>
      <c r="FP68" s="99">
        <f>SUMIF('Sunday Races 10-23-22'!$B$11:$B$16,$B68,'Sunday Races 10-23-22'!$BF$11:$BF$16)</f>
        <v>0</v>
      </c>
      <c r="FQ68" s="99">
        <f>SUMIF('Sunday Races 10-23-22'!$B$11:$B$16,$B68,'Sunday Races 10-23-22'!$BI$11:$BI$16)</f>
        <v>0</v>
      </c>
      <c r="FR68" s="99">
        <f>SUMIF('Sunday Races 10-23-22'!$B$11:$B$16,$B68,'Sunday Races 10-23-22'!$BL$11:$BL$16)</f>
        <v>0</v>
      </c>
      <c r="FS68" s="99">
        <f>SUMIF('Sunday Races 10-23-22'!$B$11:$B$16,$B68,'Sunday Races 10-23-22'!$BO$11:$BO$16)</f>
        <v>0</v>
      </c>
      <c r="FT68" s="99">
        <f>SUMIF('Sunday Races 10-23-22'!$B$11:$B$16,$B68,'Sunday Races 10-23-22'!$BR$11:$BR$16)</f>
        <v>0</v>
      </c>
      <c r="FU68" s="100"/>
      <c r="FV68" s="101"/>
      <c r="FW68" s="102">
        <f t="shared" si="66"/>
        <v>0</v>
      </c>
      <c r="FX68" s="102">
        <f t="shared" si="66"/>
        <v>0</v>
      </c>
      <c r="FY68" s="102">
        <f t="shared" si="66"/>
        <v>0</v>
      </c>
      <c r="FZ68" s="102">
        <f t="shared" si="66"/>
        <v>0</v>
      </c>
      <c r="GA68" s="102">
        <f t="shared" si="66"/>
        <v>0</v>
      </c>
      <c r="GB68" s="102">
        <f t="shared" si="66"/>
        <v>0</v>
      </c>
      <c r="GC68" s="102">
        <f t="shared" si="66"/>
        <v>0</v>
      </c>
      <c r="GD68" s="102">
        <f t="shared" si="66"/>
        <v>0</v>
      </c>
      <c r="GE68" s="102">
        <f t="shared" si="66"/>
        <v>0</v>
      </c>
      <c r="GF68" s="102">
        <f t="shared" si="66"/>
        <v>0</v>
      </c>
      <c r="GG68" s="102">
        <f t="shared" si="67"/>
        <v>0</v>
      </c>
      <c r="GH68" s="102">
        <f t="shared" si="67"/>
        <v>0</v>
      </c>
      <c r="GI68" s="102">
        <f t="shared" si="67"/>
        <v>0</v>
      </c>
      <c r="GJ68" s="102">
        <f t="shared" si="67"/>
        <v>0</v>
      </c>
      <c r="GK68" s="102">
        <f t="shared" si="67"/>
        <v>0</v>
      </c>
      <c r="GL68" s="102">
        <f t="shared" si="67"/>
        <v>0</v>
      </c>
      <c r="GM68" s="102">
        <f t="shared" si="67"/>
        <v>0</v>
      </c>
      <c r="GN68" s="102">
        <f t="shared" si="67"/>
        <v>0</v>
      </c>
      <c r="GO68" s="102">
        <f t="shared" si="67"/>
        <v>0</v>
      </c>
      <c r="GP68" s="102">
        <f t="shared" si="67"/>
        <v>0</v>
      </c>
      <c r="GQ68" s="102">
        <f t="shared" si="68"/>
        <v>0</v>
      </c>
      <c r="GR68" s="102">
        <f t="shared" si="68"/>
        <v>0</v>
      </c>
      <c r="GS68" s="102">
        <f t="shared" si="68"/>
        <v>0</v>
      </c>
      <c r="GT68" s="102">
        <f t="shared" si="68"/>
        <v>0</v>
      </c>
      <c r="GU68" s="102">
        <f t="shared" si="68"/>
        <v>0</v>
      </c>
      <c r="GV68" s="102">
        <f t="shared" si="68"/>
        <v>0</v>
      </c>
      <c r="GW68" s="102">
        <f t="shared" si="68"/>
        <v>0</v>
      </c>
      <c r="GX68" s="102">
        <f t="shared" si="68"/>
        <v>0</v>
      </c>
      <c r="GY68" s="102">
        <f t="shared" si="68"/>
        <v>0</v>
      </c>
      <c r="GZ68" s="102">
        <f t="shared" si="68"/>
        <v>0</v>
      </c>
      <c r="HA68" s="102">
        <f t="shared" si="69"/>
        <v>0</v>
      </c>
      <c r="HB68" s="102">
        <f t="shared" si="69"/>
        <v>0</v>
      </c>
      <c r="HC68" s="102">
        <f t="shared" si="69"/>
        <v>0</v>
      </c>
      <c r="HD68" s="102">
        <f t="shared" si="69"/>
        <v>0</v>
      </c>
      <c r="HE68" s="102">
        <f t="shared" si="69"/>
        <v>0</v>
      </c>
      <c r="HF68" s="102">
        <f t="shared" si="69"/>
        <v>0</v>
      </c>
      <c r="HG68" s="102">
        <f t="shared" si="69"/>
        <v>0</v>
      </c>
      <c r="HH68" s="102">
        <f t="shared" si="69"/>
        <v>0</v>
      </c>
      <c r="HI68" s="102">
        <f t="shared" si="69"/>
        <v>0</v>
      </c>
      <c r="HJ68" s="102">
        <f t="shared" si="69"/>
        <v>0</v>
      </c>
      <c r="HK68" s="102">
        <f t="shared" si="70"/>
        <v>0</v>
      </c>
      <c r="HL68" s="102">
        <f t="shared" si="70"/>
        <v>0</v>
      </c>
      <c r="HM68" s="102">
        <f t="shared" si="70"/>
        <v>0</v>
      </c>
      <c r="HN68" s="102">
        <f t="shared" si="70"/>
        <v>0</v>
      </c>
      <c r="HO68" s="102">
        <f t="shared" si="70"/>
        <v>0</v>
      </c>
      <c r="HP68" s="102">
        <f t="shared" si="70"/>
        <v>0</v>
      </c>
      <c r="HQ68" s="102">
        <f t="shared" si="70"/>
        <v>0</v>
      </c>
      <c r="HR68" s="102">
        <f t="shared" si="70"/>
        <v>0</v>
      </c>
      <c r="HS68" s="102">
        <f t="shared" si="70"/>
        <v>0</v>
      </c>
      <c r="HT68" s="102">
        <f t="shared" si="70"/>
        <v>0</v>
      </c>
      <c r="HU68" s="102">
        <f t="shared" si="71"/>
        <v>0</v>
      </c>
      <c r="HV68" s="102">
        <f t="shared" si="71"/>
        <v>0</v>
      </c>
      <c r="HW68" s="102">
        <f t="shared" si="71"/>
        <v>0</v>
      </c>
      <c r="HX68" s="102">
        <f t="shared" si="71"/>
        <v>0</v>
      </c>
      <c r="HY68" s="102">
        <f t="shared" si="71"/>
        <v>0</v>
      </c>
      <c r="HZ68" s="102">
        <f t="shared" si="71"/>
        <v>0</v>
      </c>
      <c r="IA68" s="102">
        <f t="shared" si="71"/>
        <v>0</v>
      </c>
      <c r="IB68" s="102">
        <f t="shared" si="71"/>
        <v>0</v>
      </c>
      <c r="IC68" s="102">
        <f t="shared" si="71"/>
        <v>0</v>
      </c>
      <c r="ID68" s="102">
        <f t="shared" si="71"/>
        <v>0</v>
      </c>
      <c r="IE68" s="102">
        <f t="shared" si="72"/>
        <v>0</v>
      </c>
      <c r="IF68" s="102">
        <f t="shared" si="72"/>
        <v>0</v>
      </c>
      <c r="IG68" s="102">
        <f t="shared" si="72"/>
        <v>0</v>
      </c>
      <c r="IH68" s="102">
        <f t="shared" si="72"/>
        <v>0</v>
      </c>
      <c r="II68" s="102">
        <f t="shared" si="72"/>
        <v>0</v>
      </c>
      <c r="IJ68" s="102">
        <f t="shared" si="72"/>
        <v>0</v>
      </c>
      <c r="IK68" s="102">
        <f t="shared" si="72"/>
        <v>0</v>
      </c>
      <c r="IL68" s="102">
        <f t="shared" si="72"/>
        <v>0</v>
      </c>
      <c r="IM68" s="102">
        <f t="shared" si="72"/>
        <v>0</v>
      </c>
      <c r="IN68" s="102">
        <f t="shared" si="72"/>
        <v>0</v>
      </c>
      <c r="IO68" s="102">
        <f t="shared" si="72"/>
        <v>0</v>
      </c>
      <c r="IP68" s="102">
        <f t="shared" si="72"/>
        <v>0</v>
      </c>
      <c r="IQ68" s="102">
        <f t="shared" si="72"/>
        <v>0</v>
      </c>
      <c r="IR68" s="102">
        <f t="shared" si="72"/>
        <v>0</v>
      </c>
      <c r="IS68" s="102">
        <f t="shared" si="72"/>
        <v>0</v>
      </c>
      <c r="IU68" s="99">
        <f>SUMIF('2021 Club Championship Crew'!$B$11:$B$14,$B68,'2021 Club Championship Crew'!$BN$11:$BN$14)</f>
        <v>0</v>
      </c>
      <c r="IV68" s="99">
        <f>SUMIF('2021 Club Championship Crew'!$B$11:$B$14,$B68,'2021 Club Championship Crew'!$BQ$11:$BQ$14)</f>
        <v>0</v>
      </c>
      <c r="IW68" s="99">
        <f>SUMIF('2021 Club Championship Crew'!$B$11:$B$14,$B68,'2021 Club Championship Crew'!$BT$11:$BT$14)</f>
        <v>0</v>
      </c>
      <c r="IX68" s="99">
        <f>SUMIF('2021 Club Championship Crew'!$B$11:$B$14,$B68,'2021 Club Championship Crew'!$BW$11:$BW$14)</f>
        <v>0</v>
      </c>
      <c r="IY68" s="99">
        <f>SUMIF('2021 Club Championship Crew'!$B$11:$B$14,$B68,'2021 Club Championship Crew'!$CC$11:$CC$14)</f>
        <v>0</v>
      </c>
    </row>
    <row r="69" spans="1:259" ht="15" customHeight="1" x14ac:dyDescent="0.2">
      <c r="A69" s="134"/>
      <c r="B69" s="103"/>
      <c r="C69" s="96">
        <f t="shared" si="75"/>
        <v>0</v>
      </c>
      <c r="D69" s="97">
        <f t="shared" si="76"/>
        <v>0</v>
      </c>
      <c r="E69" s="96">
        <f t="shared" si="73"/>
        <v>0</v>
      </c>
      <c r="F69" s="98">
        <f t="shared" si="74"/>
        <v>0</v>
      </c>
      <c r="G69" s="99">
        <f>SUMIF('Saturday Race 11-06-21'!$B$11:$B$24,$B69,'Saturday Race 11-06-21'!$BF$11:$BF$24)</f>
        <v>0</v>
      </c>
      <c r="H69" s="99">
        <f>SUMIF('Saturday Race 11-06-21'!$B$11:$B$24,$B69,'Saturday Race 11-06-21'!$BI$11:$BI$24)</f>
        <v>0</v>
      </c>
      <c r="I69" s="99">
        <f>SUMIF('Saturday Race 11-06-21'!$B$11:$B$24,$B69,'Saturday Race 11-06-21'!$BL$11:$BL$24)</f>
        <v>0</v>
      </c>
      <c r="J69" s="99">
        <f>SUMIF('Saturday Race 11-06-21'!$B$11:$B$24,$B69,'Saturday Race 11-06-21'!$BO$11:$BO$24)</f>
        <v>0</v>
      </c>
      <c r="K69" s="99">
        <f>SUMIF('Saturday Race 11-06-21'!$B$11:$B$24,$B69,'Saturday Race 11-06-21'!$BR$11:$BR$24)</f>
        <v>0</v>
      </c>
      <c r="L69" s="99">
        <f>SUMIF('Saturday Race 11-20-21'!$B$11:$B$24,$B69,'Saturday Race 11-20-21'!$BF$11:$BF$24)</f>
        <v>0</v>
      </c>
      <c r="M69" s="99">
        <f>SUMIF('Saturday Race 11-20-21'!$B$11:$B$24,$B69,'Saturday Race 11-20-21'!$BI$11:$BI$24)</f>
        <v>0</v>
      </c>
      <c r="N69" s="99">
        <f>SUMIF('Saturday Race 11-20-21'!$B$11:$B$24,$B69,'Saturday Race 11-20-21'!$BL$11:$BL$24)</f>
        <v>0</v>
      </c>
      <c r="O69" s="99">
        <f>SUMIF('Saturday Race 11-20-21'!$B$11:$B$24,$B69,'Saturday Race 11-20-21'!$BO$11:$BO$24)</f>
        <v>0</v>
      </c>
      <c r="P69" s="99">
        <f>SUMIF('Saturday Race 11-20-21'!$B$11:$B$24,$B69,'Saturday Race 11-20-21'!$BR$11:$BR$24)</f>
        <v>0</v>
      </c>
      <c r="Q69" s="99">
        <f>SUMIF('One Day 12-04-21 Scots'!$B$11:$B$24,$B69,'One Day 12-04-21 Scots'!$BF$11:$BF$24)</f>
        <v>0</v>
      </c>
      <c r="R69" s="99">
        <f>SUMIF('One Day 12-04-21 Scots'!$B$11:$B$24,$B69,'One Day 12-04-21 Scots'!$BI$11:$BI$24)</f>
        <v>0</v>
      </c>
      <c r="S69" s="99">
        <f>SUMIF('One Day 12-04-21 Scots'!$B$11:$B$24,$B69,'One Day 12-04-21 Scots'!$BL$11:$BL$24)</f>
        <v>0</v>
      </c>
      <c r="T69" s="99">
        <f>SUMIF('One Day 12-04-21 Scots'!$B$11:$B$24,$B69,'One Day 12-04-21 Scots'!$BO$11:$BO$24)</f>
        <v>0</v>
      </c>
      <c r="U69" s="99">
        <f>SUMIF('One Day 12-04-21 Scots'!$B$11:$B$24,$B69,'One Day 12-04-21 Scots'!$BR$11:$BR$24)</f>
        <v>0</v>
      </c>
      <c r="V69" s="99">
        <f>SUMIF('One Day 12-04-21 Thistles'!$B$11:$B$25,$B69,'One Day 12-04-21 Thistles'!$BF$11:$BF$25)</f>
        <v>0</v>
      </c>
      <c r="W69" s="99">
        <f>SUMIF('One Day 12-04-21 Thistles'!$B$11:$B$25,$B69,'One Day 12-04-21 Thistles'!$BI$11:$BI$25)</f>
        <v>0</v>
      </c>
      <c r="X69" s="99">
        <f>SUMIF('One Day 12-04-21 Thistles'!$B$11:$B$25,$B69,'One Day 12-04-21 Thistles'!$BL$11:$BL$25)</f>
        <v>0</v>
      </c>
      <c r="Y69" s="99">
        <f>SUMIF('One Day 12-04-21 Thistles'!$B$11:$B$25,$B69,'One Day 12-04-21 Thistles'!$BO$11:$BO$25)</f>
        <v>0</v>
      </c>
      <c r="Z69" s="99">
        <f>SUMIF('One Day 12-04-21 Thistles'!$B$11:$B$25,$B69,'One Day 12-04-21 Thistles'!$BR$11:$BR$25)</f>
        <v>0</v>
      </c>
      <c r="AA69" s="99">
        <f>SUMIF('Saturday Race 1-08-22'!$B$11:$B$20,$B69,'Saturday Race 1-08-22'!$BF$11:$BF$20)</f>
        <v>0</v>
      </c>
      <c r="AB69" s="99">
        <f>SUMIF('Saturday Race 1-08-22'!$B$11:$B$20,$B69,'Saturday Race 1-08-22'!$BI$11:$BI$20)</f>
        <v>0</v>
      </c>
      <c r="AC69" s="99">
        <f>SUMIF('Saturday Race 1-08-22'!$B$11:$B$20,$B69,'Saturday Race 1-08-22'!$BL$11:$BL$20)</f>
        <v>0</v>
      </c>
      <c r="AD69" s="99">
        <f>SUMIF('Saturday Race 1-08-22'!$B$11:$B$20,$B69,'Saturday Race 1-08-22'!$BO$11:$BO$20)</f>
        <v>0</v>
      </c>
      <c r="AE69" s="99">
        <f>SUMIF('Saturday Race 1-08-22'!$B$11:$B$20,$B69,'Saturday Race 1-08-22'!$BR$11:$BR$20)</f>
        <v>0</v>
      </c>
      <c r="AF69" s="99">
        <f>SUMIF('Saturday Race 1-22-22'!$B$11:$B$20,$B69,'Saturday Race 1-22-22'!$BF$11:$BF$20)</f>
        <v>0</v>
      </c>
      <c r="AG69" s="99">
        <f>SUMIF('Saturday Race 1-22-22'!$B$11:$B$20,$B69,'Saturday Race 1-22-22'!$BI$11:$BI$20)</f>
        <v>0</v>
      </c>
      <c r="AH69" s="99">
        <f>SUMIF('Saturday Race 1-22-22'!$B$11:$B$20,$B69,'Saturday Race 1-22-22'!$BL$11:$BL$20)</f>
        <v>0</v>
      </c>
      <c r="AI69" s="99">
        <f>SUMIF('Saturday Race 1-22-22'!$B$11:$B$20,$B69,'Saturday Race 1-22-22'!$BO$11:$BO$20)</f>
        <v>0</v>
      </c>
      <c r="AJ69" s="99">
        <f>SUMIF('Saturday Race 1-22-22'!$B$11:$B$20,$B69,'Saturday Race 1-22-22'!$BR$11:$BR$20)</f>
        <v>0</v>
      </c>
      <c r="AK69" s="99">
        <f>SUMIF('Sunday Race 2-6-22'!$B$11:$B$20,$B69,'Sunday Race 2-6-22'!$BF$11:$BF$20)</f>
        <v>0</v>
      </c>
      <c r="AL69" s="99">
        <f>SUMIF('Sunday Race 2-6-22'!$B$11:$B$20,$B69,'Sunday Race 2-6-22'!$BI$11:$BI$20)</f>
        <v>0</v>
      </c>
      <c r="AM69" s="99">
        <f>SUMIF('Sunday Race 2-6-22'!$B$11:$B$20,$B69,'Sunday Race 2-6-22'!$BL$11:$BL$20)</f>
        <v>0</v>
      </c>
      <c r="AN69" s="99">
        <f>SUMIF('Sunday Race 2-6-22'!$B$11:$B$20,$B69,'Sunday Race 2-6-22'!$BO$11:$BO$20)</f>
        <v>0</v>
      </c>
      <c r="AO69" s="99">
        <f>SUMIF('Sunday Race 2-6-22'!$B$11:$B$20,$B69,'Sunday Race 2-6-22'!$BR$11:$BR$20)</f>
        <v>0</v>
      </c>
      <c r="AP69" s="99">
        <f>SUMIF('Chili One Day 2-12-22 Scots'!$B$11:$B$20,$B69,'Chili One Day 2-12-22 Scots'!$BF$11:$BF$20)</f>
        <v>0</v>
      </c>
      <c r="AQ69" s="99">
        <f>SUMIF('Chili One Day 2-12-22 Scots'!$B$11:$B$20,$B69,'Chili One Day 2-12-22 Scots'!$BI$11:$BI$20)</f>
        <v>0</v>
      </c>
      <c r="AR69" s="99">
        <f>SUMIF('Chili One Day 2-12-22 Scots'!$B$11:$B$20,$B69,'Chili One Day 2-12-22 Scots'!$BL$11:$BL$20)</f>
        <v>0</v>
      </c>
      <c r="AS69" s="99">
        <f>SUMIF('Chili One Day 2-12-22 Scots'!$B$11:$B$20,$B69,'Chili One Day 2-12-22 Scots'!$BO$11:$BO$20)</f>
        <v>0</v>
      </c>
      <c r="AT69" s="99">
        <f>SUMIF('Chili One Day 2-12-22 Scots'!$B$11:$B$20,$B69,'Chili One Day 2-12-22 Scots'!$BR$11:$BR$20)</f>
        <v>0</v>
      </c>
      <c r="AU69" s="99">
        <f>SUMIF('Chili One Day 2-12-22 Thistles'!$B$11:$B$20,$B69,'Chili One Day 2-12-22 Thistles'!$BF$11:$BF$20)</f>
        <v>0</v>
      </c>
      <c r="AV69" s="99">
        <f>SUMIF('Chili One Day 2-12-22 Thistles'!$B$11:$B$20,$B69,'Chili One Day 2-12-22 Thistles'!$BI$11:$BI$20)</f>
        <v>0</v>
      </c>
      <c r="AW69" s="99">
        <f>SUMIF('Chili One Day 2-12-22 Thistles'!$B$11:$B$20,$B69,'Chili One Day 2-12-22 Thistles'!$BL$11:$BL$20)</f>
        <v>0</v>
      </c>
      <c r="AX69" s="99">
        <f>SUMIF('Chili One Day 2-12-22 Thistles'!$B$11:$B$20,$B69,'Chili One Day 2-12-22 Thistles'!$BO$11:$BO$20)</f>
        <v>0</v>
      </c>
      <c r="AY69" s="99">
        <f>SUMIF('Chili One Day 2-12-22 Thistles'!$B$11:$B$20,$B69,'Chili One Day 2-12-22 Thistles'!$BR$11:$BR$20)</f>
        <v>0</v>
      </c>
      <c r="AZ69" s="99">
        <f>SUMIF('Sunday Race 2-20-22'!$B$11:$B$20,$B69,'Sunday Race 2-20-22'!$BF$11:$BF$20)</f>
        <v>0</v>
      </c>
      <c r="BA69" s="99">
        <f>SUMIF('Sunday Race 2-20-22'!$B$11:$B$20,$B69,'Sunday Race 2-20-22'!$BI$11:$BI$20)</f>
        <v>0</v>
      </c>
      <c r="BB69" s="99">
        <f>SUMIF('Sunday Race 2-20-22'!$B$11:$B$20,$B69,'Sunday Race 2-20-22'!$BL$11:$BL$20)</f>
        <v>0</v>
      </c>
      <c r="BC69" s="99">
        <f>SUMIF('Sunday Race 2-20-22'!$B$11:$B$20,$B69,'Sunday Race 2-20-22'!$BO$11:$BO$20)</f>
        <v>0</v>
      </c>
      <c r="BD69" s="99">
        <f>SUMIF('Sunday Race 2-20-22'!$B$11:$B$20,$B69,'Sunday Race 2-20-22'!$BR$11:$BR$20)</f>
        <v>0</v>
      </c>
      <c r="BE69" s="99">
        <f>SUMIF('Sunday Race 2-27-22'!$B$11:$B$20,$B69,'Sunday Race 2-27-22'!$BF$11:$BF$20)</f>
        <v>0</v>
      </c>
      <c r="BF69" s="99">
        <f>SUMIF('Sunday Race 2-27-22'!$B$11:$B$20,$B69,'Sunday Race 2-27-22'!$BI$11:$BI$20)</f>
        <v>0</v>
      </c>
      <c r="BG69" s="99">
        <f>SUMIF('Sunday Race 2-27-22'!$B$11:$B$20,$B69,'Sunday Race 2-27-22'!$BL$11:$BL$20)</f>
        <v>0</v>
      </c>
      <c r="BH69" s="99">
        <f>SUMIF('Sunday Race 2-27-22'!$B$11:$B$20,$B69,'Sunday Race 2-27-22'!$BO$11:$BO$20)</f>
        <v>0</v>
      </c>
      <c r="BI69" s="99">
        <f>SUMIF('Sunday Race 2-27-22'!$B$11:$B$20,$B69,'Sunday Race 2-27-22'!$BR$11:$BR$20)</f>
        <v>0</v>
      </c>
      <c r="BJ69" s="99">
        <f>SUMIF('Sunday Race 3-13-22'!$B$11:$B$21,$B69,'Sunday Race 3-13-22'!$BF$11:$BF$21)</f>
        <v>0</v>
      </c>
      <c r="BK69" s="99">
        <f>SUMIF('Sunday Race 3-13-22'!$B$11:$B$21,$B69,'Sunday Race 3-13-22'!$BI$11:$BI$21)</f>
        <v>0</v>
      </c>
      <c r="BL69" s="99">
        <f>SUMIF('Sunday Race 3-13-22'!$B$11:$B$21,$B69,'Sunday Race 3-13-22'!$BL$11:$BL$21)</f>
        <v>0</v>
      </c>
      <c r="BM69" s="99">
        <f>SUMIF('Sunday Race 3-13-22'!$B$11:$B$21,$B69,'Sunday Race 3-13-22'!$BO$11:$BO$21)</f>
        <v>0</v>
      </c>
      <c r="BN69" s="99">
        <f>SUMIF('Sunday Race 3-13-22'!$B$11:$B$21,$B69,'Sunday Race 3-13-22'!$BR$11:$BR$21)</f>
        <v>0</v>
      </c>
      <c r="BO69" s="99">
        <f>SUMIF('Saturday Race 3-19-22'!$B$11:$B$26,$B69,'Saturday Race 3-19-22'!$BF$11:$BF$26)</f>
        <v>0</v>
      </c>
      <c r="BP69" s="99">
        <f>SUMIF('Saturday Race 3-19-22'!$B$11:$B$26,$B69,'Saturday Race 3-19-22'!$BI$11:$BI$26)</f>
        <v>0</v>
      </c>
      <c r="BQ69" s="99">
        <f>SUMIF('Saturday Race 3-19-22'!$B$11:$B$26,$B69,'Saturday Race 3-19-22'!$BL$11:$BL$26)</f>
        <v>0</v>
      </c>
      <c r="BR69" s="99">
        <f>SUMIF('Saturday Race 3-19-22'!$B$11:$B$26,$B69,'Saturday Race 3-19-22'!$BO$11:$BO$26)</f>
        <v>0</v>
      </c>
      <c r="BS69" s="99">
        <f>SUMIF('Saturday Race 3-19-22'!$B$11:$B$26,$B69,'Saturday Race 3-19-22'!$BR$11:$BR$26)</f>
        <v>0</v>
      </c>
      <c r="BT69" s="99">
        <f>SUMIF('Sunday Races 4-10-22'!$B$11:$B$26,$B69,'Sunday Races 4-10-22'!$BF$11:$BF$26)</f>
        <v>0</v>
      </c>
      <c r="BU69" s="99">
        <f>SUMIF('Sunday Races 4-10-22'!$B$11:$B$26,$B69,'Sunday Races 4-10-22'!$BI$11:$BI$26)</f>
        <v>0</v>
      </c>
      <c r="BV69" s="99">
        <f>SUMIF('Sunday Races 4-10-22'!$B$11:$B$26,$B69,'Sunday Races 4-10-22'!$BL$11:$BL$26)</f>
        <v>0</v>
      </c>
      <c r="BW69" s="99">
        <f>SUMIF('Sunday Races 4-10-22'!$B$11:$B$26,$B69,'Sunday Races 4-10-22'!$BO$11:$BO$26)</f>
        <v>0</v>
      </c>
      <c r="BX69" s="99">
        <f>SUMIF('Sunday Races 4-10-22'!$B$11:$B$26,$B69,'Sunday Races 4-10-22'!$BR$11:$BR$26)</f>
        <v>0</v>
      </c>
      <c r="BY69" s="99">
        <f>SUMIF('Easter One Day 4-16-22 FS'!$B$11:$B$26,$B69,'Easter One Day 4-16-22 FS'!$BF$11:$BF$26)</f>
        <v>0</v>
      </c>
      <c r="BZ69" s="99">
        <f>SUMIF('Easter One Day 4-16-22 FS'!$B$11:$B$26,$B69,'Easter One Day 4-16-22 FS'!$BI$11:$BI$26)</f>
        <v>0</v>
      </c>
      <c r="CA69" s="99">
        <f>SUMIF('Easter One Day 4-16-22 FS'!$B$11:$B$26,$B69,'Easter One Day 4-16-22 FS'!$BL$11:$BL$26)</f>
        <v>0</v>
      </c>
      <c r="CB69" s="99">
        <f>SUMIF('Easter One Day 4-16-22 FS'!$B$11:$B$26,$B69,'Easter One Day 4-16-22 FS'!$BO$11:$BO$26)</f>
        <v>0</v>
      </c>
      <c r="CC69" s="99">
        <f>SUMIF('Easter One Day 4-16-22 FS'!$B$11:$B$26,$B69,'Easter One Day 4-16-22 FS'!$BR$11:$BR$26)</f>
        <v>0</v>
      </c>
      <c r="CD69" s="99">
        <f>SUMIF('Easter One Day 4-16-22 TH'!$B$11:$B$26,$B69,'Easter One Day 4-16-22 TH'!$BF$11:$BF$26)</f>
        <v>0</v>
      </c>
      <c r="CE69" s="99">
        <f>SUMIF('Easter One Day 4-16-22 TH'!$B$11:$B$26,$B69,'Easter One Day 4-16-22 TH'!$BI$11:$BI$26)</f>
        <v>0</v>
      </c>
      <c r="CF69" s="99">
        <f>SUMIF('Easter One Day 4-16-22 TH'!$B$11:$B$26,$B69,'Easter One Day 4-16-22 TH'!$BL$11:$BL$26)</f>
        <v>0</v>
      </c>
      <c r="CG69" s="99">
        <f>SUMIF('Easter One Day 4-16-22 TH'!$B$11:$B$26,$B69,'Easter One Day 4-16-22 TH'!$BO$11:$BO$26)</f>
        <v>0</v>
      </c>
      <c r="CH69" s="99">
        <f>SUMIF('Easter One Day 4-16-22 TH'!$B$11:$B$26,$B69,'Easter One Day 4-16-22 TH'!$BR$11:$BR$26)</f>
        <v>0</v>
      </c>
      <c r="CI69" s="99">
        <f>SUMIF('Sunday Races 5-1-22'!$B$11:$B$28,$B69,'Sunday Races 5-1-22'!$BF$11:$BF$28)</f>
        <v>0</v>
      </c>
      <c r="CJ69" s="99">
        <f>SUMIF('Sunday Races 5-1-22'!$B$11:$B$28,$B69,'Sunday Races 5-1-22'!$BI$11:$BI$28)</f>
        <v>0</v>
      </c>
      <c r="CK69" s="99">
        <f>SUMIF('Sunday Races 5-1-22'!$B$11:$B$28,$B69,'Sunday Races 5-1-22'!$BL$11:$BL$28)</f>
        <v>0</v>
      </c>
      <c r="CL69" s="99">
        <f>SUMIF('Sunday Races 5-1-22'!$B$11:$B$28,$B69,'Sunday Races 5-1-22'!$BO$11:$BO$28)</f>
        <v>0</v>
      </c>
      <c r="CM69" s="99">
        <f>SUMIF('Sunday Races 5-1-22'!$B$11:$B$28,$B69,'Sunday Races 5-1-22'!$BR$11:$BR$28)</f>
        <v>0</v>
      </c>
      <c r="CN69" s="99">
        <f>SUMIF('Long Distance Race 5-7-22'!$B$11:$B$27,$B69,'Long Distance Race 5-7-22'!$BF$11:$BF$27)</f>
        <v>0</v>
      </c>
      <c r="CO69" s="99">
        <f>SUMIF('Long Distance Race 5-7-22'!$B$11:$B$27,$B69,'Long Distance Race 5-7-22'!$BI$11:$BI$27)</f>
        <v>0</v>
      </c>
      <c r="CP69" s="99">
        <f>SUMIF('Long Distance Race 5-7-22'!$B$11:$B$27,$B69,'Long Distance Race 5-7-22'!$BL$11:$BL$27)</f>
        <v>0</v>
      </c>
      <c r="CQ69" s="99">
        <f>SUMIF('Long Distance Race 5-7-22'!$B$11:$B$27,$B69,'Long Distance Race 5-7-22'!$BO$11:$BO$27)</f>
        <v>0</v>
      </c>
      <c r="CR69" s="99">
        <f>SUMIF('Long Distance Race 5-7-22'!$B$11:$B$27,$B69,'Long Distance Race 5-7-22'!$BR$11:$BR$27)</f>
        <v>0</v>
      </c>
      <c r="CS69" s="99">
        <f>SUMIF('Memorial Day Regatta 5-28-22 Op'!$B$11:$B$27,$B69,'Memorial Day Regatta 5-28-22 Op'!$BF$11:$BF$27)</f>
        <v>0</v>
      </c>
      <c r="CT69" s="99">
        <f>SUMIF('Memorial Day Regatta 5-28-22 Op'!$B$11:$B$27,$B69,'Memorial Day Regatta 5-28-22 Op'!$BI$11:$BI$27)</f>
        <v>0</v>
      </c>
      <c r="CU69" s="99">
        <f>SUMIF('Memorial Day Regatta 5-28-22 Op'!$B$11:$B$27,$B69,'Memorial Day Regatta 5-28-22 Op'!$BL$11:$BL$27)</f>
        <v>0</v>
      </c>
      <c r="CV69" s="99">
        <f>SUMIF('Memorial Day Regatta 5-28-22 Op'!$B$11:$B$27,$B69,'Memorial Day Regatta 5-28-22 Op'!$BO$11:$BO$27)</f>
        <v>0</v>
      </c>
      <c r="CW69" s="99">
        <f>SUMIF('Memorial Day Regatta 5-28-22 Op'!$B$11:$B$27,$B69,'Memorial Day Regatta 5-28-22 Op'!$BR$11:$BR$27)</f>
        <v>0</v>
      </c>
      <c r="CX69" s="99">
        <f>SUMIF('Sunday Races 6-5-22'!$B$11:$B$28,$B69,'Sunday Races 6-5-22'!$BF$11:$BF$28)</f>
        <v>0</v>
      </c>
      <c r="CY69" s="99">
        <f>SUMIF('Sunday Races 6-5-22'!$B$11:$B$28,$B69,'Sunday Races 6-5-22'!$BI$11:$BI$28)</f>
        <v>0</v>
      </c>
      <c r="CZ69" s="99">
        <f>SUMIF('Sunday Races 6-5-22'!$B$11:$B$28,$B69,'Sunday Races 6-5-22'!$BL$11:$BL$28)</f>
        <v>0</v>
      </c>
      <c r="DA69" s="99">
        <f>SUMIF('Sunday Races 6-5-22'!$B$11:$B$28,$B69,'Sunday Races 6-5-22'!$BO$11:$BO$28)</f>
        <v>0</v>
      </c>
      <c r="DB69" s="99">
        <f>SUMIF('Sunday Races 6-5-22'!$B$11:$B$28,$B69,'Sunday Races 6-5-22'!$BR$11:$BR$28)</f>
        <v>0</v>
      </c>
      <c r="DC69" s="99">
        <f>SUMIF('Sunday Races 6-12-22'!$B$11:$B$24,$B69,'Sunday Races 6-12-22'!$BF$11:$BF$24)</f>
        <v>0</v>
      </c>
      <c r="DD69" s="99">
        <f>SUMIF('Sunday Races 6-12-22'!$B$11:$B$24,$B69,'Sunday Races 6-12-22'!$BI$11:$BI$24)</f>
        <v>0</v>
      </c>
      <c r="DE69" s="99">
        <f>SUMIF('Sunday Races 6-12-22'!$B$11:$B$24,$B69,'Sunday Races 6-12-22'!$BL$11:$BL$24)</f>
        <v>0</v>
      </c>
      <c r="DF69" s="99">
        <f>SUMIF('Sunday Races 6-12-22'!$B$11:$B$24,$B69,'Sunday Races 6-12-22'!$BO$11:$BO$24)</f>
        <v>0</v>
      </c>
      <c r="DG69" s="99">
        <f>SUMIF('Sunday Races 6-12-22'!$B$11:$B$24,$B69,'Sunday Races 6-12-22'!$BR$11:$BR$24)</f>
        <v>0</v>
      </c>
      <c r="DH69" s="99">
        <f>SUMIF('Saturday Races 6-18-22'!$B$11:$B$24,$B69,'Saturday Races 6-18-22'!$BF$11:$BF$24)</f>
        <v>0</v>
      </c>
      <c r="DI69" s="99">
        <f>SUMIF('Saturday Races 6-18-22'!$B$11:$B$24,$B69,'Saturday Races 6-18-22'!$BI$11:$BI$24)</f>
        <v>0</v>
      </c>
      <c r="DJ69" s="99">
        <f>SUMIF('Saturday Races 6-18-22'!$B$11:$B$24,$B69,'Saturday Races 6-18-22'!$BL$11:$BL$24)</f>
        <v>0</v>
      </c>
      <c r="DK69" s="99">
        <f>SUMIF('Saturday Races 6-18-22'!$B$11:$B$24,$B69,'Saturday Races 6-18-22'!$BO$11:$BO$24)</f>
        <v>0</v>
      </c>
      <c r="DL69" s="99">
        <f>SUMIF('Saturday Races 6-18-22'!$B$11:$B$24,$B69,'Saturday Races 6-18-22'!$BR$11:$BR$24)</f>
        <v>0</v>
      </c>
      <c r="DM69" s="99">
        <f>SUMIF('Caldwell Cup 6-25-22 TH'!$B$11:$B$25,$B69,'Caldwell Cup 6-25-22 TH'!$BF$11:$BF$25)</f>
        <v>0</v>
      </c>
      <c r="DN69" s="99">
        <f>SUMIF('Caldwell Cup 6-25-22 TH'!$B$11:$B$25,$B69,'Caldwell Cup 6-25-22 TH'!$BI$11:$BI$25)</f>
        <v>0</v>
      </c>
      <c r="DO69" s="99">
        <f>SUMIF('Caldwell Cup 6-25-22 TH'!$B$11:$B$25,$B69,'Caldwell Cup 6-25-22 TH'!$BL$11:$BL$25)</f>
        <v>0</v>
      </c>
      <c r="DP69" s="99">
        <f>SUMIF('Caldwell Cup 6-25-22 TH'!$B$11:$B$25,$B69,'Caldwell Cup 6-25-22 TH'!$BO$11:$BO$25)</f>
        <v>0</v>
      </c>
      <c r="DQ69" s="99">
        <f>SUMIF('Caldwell Cup 6-25-22 TH'!$B$11:$B$25,$B69,'Caldwell Cup 6-25-22 TH'!$BR$11:$BR$25)</f>
        <v>0</v>
      </c>
      <c r="DR69" s="99">
        <f>SUMIF('Caldwell Cup 6-25-22 FS'!$B$11:$B$18,$B69,'Caldwell Cup 6-25-22 FS'!$BF$11:$BF$18)</f>
        <v>0</v>
      </c>
      <c r="DS69" s="99">
        <f>SUMIF('Caldwell Cup 6-25-22 FS'!$B$11:$B$18,$B69,'Caldwell Cup 6-25-22 FS'!$BI$11:$BI$18)</f>
        <v>0</v>
      </c>
      <c r="DT69" s="99">
        <f>SUMIF('Caldwell Cup 6-25-22 FS'!$B$11:$B$18,$B69,'Caldwell Cup 6-25-22 FS'!$BL$11:$BL$18)</f>
        <v>0</v>
      </c>
      <c r="DU69" s="99">
        <f>SUMIF('Caldwell Cup 6-25-22 FS'!$B$11:$B$18,$B69,'Caldwell Cup 6-25-22 FS'!$BO$11:$BO$18)</f>
        <v>0</v>
      </c>
      <c r="DV69" s="99">
        <f>SUMIF('Caldwell Cup 6-25-22 FS'!$B$11:$B$18,$B69,'Caldwell Cup 6-25-22 FS'!$BR$11:$BR$18)</f>
        <v>0</v>
      </c>
      <c r="DW69" s="99">
        <f>SUMIF('Sunday Races 7-3-22'!$B$11:$B$25,$B69,'Sunday Races 7-3-22'!$BF$11:$BF$25)</f>
        <v>0</v>
      </c>
      <c r="DX69" s="99">
        <f>SUMIF('Sunday Races 7-3-22'!$B$11:$B$25,$B69,'Sunday Races 7-3-22'!$BI$11:$BI$25)</f>
        <v>0</v>
      </c>
      <c r="DY69" s="99">
        <f>SUMIF('Sunday Races 7-3-22'!$B$11:$B$25,$B69,'Sunday Races 7-3-22'!$BL$11:$BL$25)</f>
        <v>0</v>
      </c>
      <c r="DZ69" s="99">
        <f>SUMIF('Sunday Races 7-3-22'!$B$11:$B$25,$B69,'Sunday Races 7-3-22'!$BO$11:$BO$25)</f>
        <v>0</v>
      </c>
      <c r="EA69" s="99">
        <f>SUMIF('Sunday Races 7-3-22'!$B$11:$B$25,$B69,'Sunday Races 7-3-22'!$BR$11:$BR$25)</f>
        <v>0</v>
      </c>
      <c r="EB69" s="99">
        <f>SUMIF('Sunday Races 7-31-22'!$B$11:$B$25,$B69,'Sunday Races 7-31-22'!$BF$11:$BF$25)</f>
        <v>0</v>
      </c>
      <c r="EC69" s="99">
        <f>SUMIF('Sunday Races 7-31-22'!$B$11:$B$25,$B69,'Sunday Races 7-31-22'!$BI$11:$BI$25)</f>
        <v>0</v>
      </c>
      <c r="ED69" s="99">
        <f>SUMIF('Sunday Races 7-31-22'!$B$11:$B$25,$B69,'Sunday Races 7-31-22'!$BL$11:$BL$25)</f>
        <v>0</v>
      </c>
      <c r="EE69" s="99">
        <f>SUMIF('Sunday Races 7-31-22'!$B$11:$B$25,$B69,'Sunday Races 7-31-22'!$BO$11:$BO$25)</f>
        <v>0</v>
      </c>
      <c r="EF69" s="99">
        <f>SUMIF('Sunday Races 7-31-22'!$B$11:$B$25,$B69,'Sunday Races 7-31-22'!$BR$11:$BR$25)</f>
        <v>0</v>
      </c>
      <c r="EG69" s="99">
        <f>SUMIF('Sunday Races 8-14-22'!$B$11:$B$25,$B69,'Sunday Races 8-14-22'!$BF$11:$BF$25)</f>
        <v>0</v>
      </c>
      <c r="EH69" s="99">
        <f>SUMIF('Sunday Races 8-14-22'!$B$11:$B$25,$B69,'Sunday Races 8-14-22'!$BI$11:$BI$25)</f>
        <v>0</v>
      </c>
      <c r="EI69" s="99">
        <f>SUMIF('Sunday Races 8-14-22'!$B$11:$B$25,$B69,'Sunday Races 8-14-22'!$BL$11:$BL$25)</f>
        <v>0</v>
      </c>
      <c r="EJ69" s="99">
        <f>SUMIF('Sunday Races 8-14-22'!$B$11:$B$25,$B69,'Sunday Races 8-14-22'!$BO$11:$BO$25)</f>
        <v>0</v>
      </c>
      <c r="EK69" s="99">
        <f>SUMIF('Sunday Races 8-14-22'!$B$11:$B$25,$B69,'Sunday Races 8-14-22'!$BR$11:$BR$25)</f>
        <v>0</v>
      </c>
      <c r="EL69" s="99">
        <f>SUMIF('Saturday Races 8-20-22'!$B$11:$B$25,$B69,'Saturday Races 8-20-22'!$BF$11:$BF$25)</f>
        <v>0</v>
      </c>
      <c r="EM69" s="99">
        <f>SUMIF('Saturday Races 8-20-22'!$B$11:$B$25,$B69,'Saturday Races 8-20-22'!$BI$11:$BI$25)</f>
        <v>0</v>
      </c>
      <c r="EN69" s="99">
        <f>SUMIF('Saturday Races 8-20-22'!$B$11:$B$25,$B69,'Saturday Races 8-20-22'!$BL$11:$BL$25)</f>
        <v>0</v>
      </c>
      <c r="EO69" s="99">
        <f>SUMIF('Saturday Races 8-20-22'!$B$11:$B$25,$B69,'Saturday Races 8-20-22'!$BO$11:$BO$25)</f>
        <v>0</v>
      </c>
      <c r="EP69" s="99">
        <f>SUMIF('Saturday Races 8-20-22'!$B$11:$B$25,$B69,'Saturday Races 8-20-22'!$BR$11:$BR$25)</f>
        <v>0</v>
      </c>
      <c r="EQ69" s="99">
        <f>SUMIF('Sunday Races 9-11-22'!$B$11:$B$20,$B69,'Sunday Races 9-11-22'!$BF$11:$BF$20)</f>
        <v>0</v>
      </c>
      <c r="ER69" s="99">
        <f>SUMIF('Sunday Races 9-11-22'!$B$11:$B$20,$B69,'Sunday Races 9-11-22'!$BI$11:$BI$20)</f>
        <v>0</v>
      </c>
      <c r="ES69" s="99">
        <f>SUMIF('Sunday Races 9-11-22'!$B$11:$B$20,$B69,'Sunday Races 9-11-22'!$BL$11:$BL$20)</f>
        <v>0</v>
      </c>
      <c r="ET69" s="99">
        <f>SUMIF('Sunday Races 9-11-22'!$B$11:$B$20,$B69,'Sunday Races 9-11-22'!$BO$11:$BO$20)</f>
        <v>0</v>
      </c>
      <c r="EU69" s="99">
        <f>SUMIF('Sunday Races 9-11-22'!$B$11:$B$20,$B69,'Sunday Races 9-11-22'!$BR$11:$BR$20)</f>
        <v>0</v>
      </c>
      <c r="EV69" s="99">
        <f>SUMIF('2022-09-17 Leukemia Cup TH'!$B$11:$B$26,$B69,'2022-09-17 Leukemia Cup TH'!$BF$11:$BF$26)</f>
        <v>0</v>
      </c>
      <c r="EW69" s="99">
        <f>SUMIF('2022-09-17 Leukemia Cup TH'!$B$11:$B$26,$B69,'2022-09-17 Leukemia Cup TH'!$BI$11:$BI$26)</f>
        <v>0</v>
      </c>
      <c r="EX69" s="99">
        <f>SUMIF('2022-09-17 Leukemia Cup TH'!$B$11:$B$26,$B69,'2022-09-17 Leukemia Cup TH'!$BL$11:$BL$26)</f>
        <v>0</v>
      </c>
      <c r="EY69" s="99">
        <f>SUMIF('2022-09-17 Leukemia Cup TH'!$B$11:$B$26,$B69,'2022-09-17 Leukemia Cup TH'!$BO$11:$BO$26)</f>
        <v>0</v>
      </c>
      <c r="EZ69" s="99">
        <f>SUMIF('2022-09-17 Leukemia Cup TH'!$B$11:$B$26,$B69,'2022-09-17 Leukemia Cup TH'!$BR$11:$BR$26)</f>
        <v>0</v>
      </c>
      <c r="FA69" s="99">
        <f>SUMIF('Smith-Berry LDR 9-24-22'!$B$11:$B$28,$B69,'Smith-Berry LDR 9-24-22'!$BF$11:$BF$28)</f>
        <v>0</v>
      </c>
      <c r="FB69" s="99">
        <f>SUMIF('Smith-Berry LDR 9-24-22'!$B$11:$B$28,$B69,'Smith-Berry LDR 9-24-22'!$BI$11:$BI$28)</f>
        <v>0</v>
      </c>
      <c r="FC69" s="99">
        <f>SUMIF('Smith-Berry LDR 9-24-22'!$B$11:$B$28,$B69,'Smith-Berry LDR 9-24-22'!$BL$11:$BL$28)</f>
        <v>0</v>
      </c>
      <c r="FD69" s="99">
        <f>SUMIF('Smith-Berry LDR 9-24-22'!$B$11:$B$28,$B69,'Smith-Berry LDR 9-24-22'!$BO$11:$BO$28)</f>
        <v>0</v>
      </c>
      <c r="FE69" s="99">
        <f>SUMIF('Smith-Berry LDR 9-24-22'!$B$11:$B$28,$B69,'Smith-Berry LDR 9-24-22'!$BR$11:$BR$28)</f>
        <v>0</v>
      </c>
      <c r="FF69" s="99">
        <f>SUMIF('Sunday Races 10-9-22'!$B$11:$B$15,$B69,'Sunday Races 10-9-22'!$BF$11:$BF$15)</f>
        <v>0</v>
      </c>
      <c r="FG69" s="99">
        <f>SUMIF('Sunday Races 10-9-22'!$B$11:$B$15,$B69,'Sunday Races 10-9-22'!$BI$11:$BI$15)</f>
        <v>0</v>
      </c>
      <c r="FH69" s="99">
        <f>SUMIF('Sunday Races 10-9-22'!$B$11:$B$15,$B69,'Sunday Races 10-9-22'!$BL$11:$BL$15)</f>
        <v>0</v>
      </c>
      <c r="FI69" s="99">
        <f>SUMIF('Sunday Races 10-9-22'!$B$11:$B$15,$B69,'Sunday Races 10-9-22'!$BO$11:$BO$15)</f>
        <v>0</v>
      </c>
      <c r="FJ69" s="99">
        <f>SUMIF('Sunday Races 10-9-22'!$B$11:$B$15,$B69,'Sunday Races 10-9-22'!$BR$11:$BR$15)</f>
        <v>0</v>
      </c>
      <c r="FK69" s="99">
        <f>SUMIF('Great Pumpkin Regatta 10-15-22'!$B$11:$B$53,$B69,'Great Pumpkin Regatta 10-15-22'!$BF$11:$BF$53)</f>
        <v>0</v>
      </c>
      <c r="FL69" s="99">
        <f>SUMIF('Great Pumpkin Regatta 10-15-22'!$B$11:$B$53,$B69,'Great Pumpkin Regatta 10-15-22'!$BI$11:$BI$53)</f>
        <v>0</v>
      </c>
      <c r="FM69" s="99">
        <f>SUMIF('Great Pumpkin Regatta 10-15-22'!$B$11:$B$53,$B69,'Great Pumpkin Regatta 10-15-22'!$BL$11:$BL$53)</f>
        <v>0</v>
      </c>
      <c r="FN69" s="99">
        <f>SUMIF('Great Pumpkin Regatta 10-15-22'!$B$11:$B$53,$B69,'Great Pumpkin Regatta 10-15-22'!$BO$11:$BO$53)</f>
        <v>0</v>
      </c>
      <c r="FO69" s="99">
        <f>SUMIF('Great Pumpkin Regatta 10-15-22'!$B$11:$B$53,$B69,'Great Pumpkin Regatta 10-15-22'!$BR$11:$BR$53)</f>
        <v>0</v>
      </c>
      <c r="FP69" s="99">
        <f>SUMIF('Sunday Races 10-23-22'!$B$11:$B$16,$B69,'Sunday Races 10-23-22'!$BF$11:$BF$16)</f>
        <v>0</v>
      </c>
      <c r="FQ69" s="99">
        <f>SUMIF('Sunday Races 10-23-22'!$B$11:$B$16,$B69,'Sunday Races 10-23-22'!$BI$11:$BI$16)</f>
        <v>0</v>
      </c>
      <c r="FR69" s="99">
        <f>SUMIF('Sunday Races 10-23-22'!$B$11:$B$16,$B69,'Sunday Races 10-23-22'!$BL$11:$BL$16)</f>
        <v>0</v>
      </c>
      <c r="FS69" s="99">
        <f>SUMIF('Sunday Races 10-23-22'!$B$11:$B$16,$B69,'Sunday Races 10-23-22'!$BO$11:$BO$16)</f>
        <v>0</v>
      </c>
      <c r="FT69" s="99">
        <f>SUMIF('Sunday Races 10-23-22'!$B$11:$B$16,$B69,'Sunday Races 10-23-22'!$BR$11:$BR$16)</f>
        <v>0</v>
      </c>
      <c r="FU69" s="100"/>
      <c r="FV69" s="101"/>
      <c r="FW69" s="102">
        <f t="shared" si="66"/>
        <v>0</v>
      </c>
      <c r="FX69" s="102">
        <f t="shared" si="66"/>
        <v>0</v>
      </c>
      <c r="FY69" s="102">
        <f t="shared" si="66"/>
        <v>0</v>
      </c>
      <c r="FZ69" s="102">
        <f t="shared" si="66"/>
        <v>0</v>
      </c>
      <c r="GA69" s="102">
        <f t="shared" si="66"/>
        <v>0</v>
      </c>
      <c r="GB69" s="102">
        <f t="shared" si="66"/>
        <v>0</v>
      </c>
      <c r="GC69" s="102">
        <f t="shared" si="66"/>
        <v>0</v>
      </c>
      <c r="GD69" s="102">
        <f t="shared" si="66"/>
        <v>0</v>
      </c>
      <c r="GE69" s="102">
        <f t="shared" si="66"/>
        <v>0</v>
      </c>
      <c r="GF69" s="102">
        <f t="shared" si="66"/>
        <v>0</v>
      </c>
      <c r="GG69" s="102">
        <f t="shared" si="67"/>
        <v>0</v>
      </c>
      <c r="GH69" s="102">
        <f t="shared" si="67"/>
        <v>0</v>
      </c>
      <c r="GI69" s="102">
        <f t="shared" si="67"/>
        <v>0</v>
      </c>
      <c r="GJ69" s="102">
        <f t="shared" si="67"/>
        <v>0</v>
      </c>
      <c r="GK69" s="102">
        <f t="shared" si="67"/>
        <v>0</v>
      </c>
      <c r="GL69" s="102">
        <f t="shared" si="67"/>
        <v>0</v>
      </c>
      <c r="GM69" s="102">
        <f t="shared" si="67"/>
        <v>0</v>
      </c>
      <c r="GN69" s="102">
        <f t="shared" si="67"/>
        <v>0</v>
      </c>
      <c r="GO69" s="102">
        <f t="shared" si="67"/>
        <v>0</v>
      </c>
      <c r="GP69" s="102">
        <f t="shared" si="67"/>
        <v>0</v>
      </c>
      <c r="GQ69" s="102">
        <f t="shared" si="68"/>
        <v>0</v>
      </c>
      <c r="GR69" s="102">
        <f t="shared" si="68"/>
        <v>0</v>
      </c>
      <c r="GS69" s="102">
        <f t="shared" si="68"/>
        <v>0</v>
      </c>
      <c r="GT69" s="102">
        <f t="shared" si="68"/>
        <v>0</v>
      </c>
      <c r="GU69" s="102">
        <f t="shared" si="68"/>
        <v>0</v>
      </c>
      <c r="GV69" s="102">
        <f t="shared" si="68"/>
        <v>0</v>
      </c>
      <c r="GW69" s="102">
        <f t="shared" si="68"/>
        <v>0</v>
      </c>
      <c r="GX69" s="102">
        <f t="shared" si="68"/>
        <v>0</v>
      </c>
      <c r="GY69" s="102">
        <f t="shared" si="68"/>
        <v>0</v>
      </c>
      <c r="GZ69" s="102">
        <f t="shared" si="68"/>
        <v>0</v>
      </c>
      <c r="HA69" s="102">
        <f t="shared" si="69"/>
        <v>0</v>
      </c>
      <c r="HB69" s="102">
        <f t="shared" si="69"/>
        <v>0</v>
      </c>
      <c r="HC69" s="102">
        <f t="shared" si="69"/>
        <v>0</v>
      </c>
      <c r="HD69" s="102">
        <f t="shared" si="69"/>
        <v>0</v>
      </c>
      <c r="HE69" s="102">
        <f t="shared" si="69"/>
        <v>0</v>
      </c>
      <c r="HF69" s="102">
        <f t="shared" si="69"/>
        <v>0</v>
      </c>
      <c r="HG69" s="102">
        <f t="shared" si="69"/>
        <v>0</v>
      </c>
      <c r="HH69" s="102">
        <f t="shared" si="69"/>
        <v>0</v>
      </c>
      <c r="HI69" s="102">
        <f t="shared" si="69"/>
        <v>0</v>
      </c>
      <c r="HJ69" s="102">
        <f t="shared" si="69"/>
        <v>0</v>
      </c>
      <c r="HK69" s="102">
        <f t="shared" si="70"/>
        <v>0</v>
      </c>
      <c r="HL69" s="102">
        <f t="shared" si="70"/>
        <v>0</v>
      </c>
      <c r="HM69" s="102">
        <f t="shared" si="70"/>
        <v>0</v>
      </c>
      <c r="HN69" s="102">
        <f t="shared" si="70"/>
        <v>0</v>
      </c>
      <c r="HO69" s="102">
        <f t="shared" si="70"/>
        <v>0</v>
      </c>
      <c r="HP69" s="102">
        <f t="shared" si="70"/>
        <v>0</v>
      </c>
      <c r="HQ69" s="102">
        <f t="shared" si="70"/>
        <v>0</v>
      </c>
      <c r="HR69" s="102">
        <f t="shared" si="70"/>
        <v>0</v>
      </c>
      <c r="HS69" s="102">
        <f t="shared" si="70"/>
        <v>0</v>
      </c>
      <c r="HT69" s="102">
        <f t="shared" si="70"/>
        <v>0</v>
      </c>
      <c r="HU69" s="102">
        <f t="shared" si="71"/>
        <v>0</v>
      </c>
      <c r="HV69" s="102">
        <f t="shared" si="71"/>
        <v>0</v>
      </c>
      <c r="HW69" s="102">
        <f t="shared" si="71"/>
        <v>0</v>
      </c>
      <c r="HX69" s="102">
        <f t="shared" si="71"/>
        <v>0</v>
      </c>
      <c r="HY69" s="102">
        <f t="shared" si="71"/>
        <v>0</v>
      </c>
      <c r="HZ69" s="102">
        <f t="shared" si="71"/>
        <v>0</v>
      </c>
      <c r="IA69" s="102">
        <f t="shared" si="71"/>
        <v>0</v>
      </c>
      <c r="IB69" s="102">
        <f t="shared" si="71"/>
        <v>0</v>
      </c>
      <c r="IC69" s="102">
        <f t="shared" si="71"/>
        <v>0</v>
      </c>
      <c r="ID69" s="102">
        <f t="shared" si="71"/>
        <v>0</v>
      </c>
      <c r="IE69" s="102">
        <f t="shared" si="72"/>
        <v>0</v>
      </c>
      <c r="IF69" s="102">
        <f t="shared" si="72"/>
        <v>0</v>
      </c>
      <c r="IG69" s="102">
        <f t="shared" si="72"/>
        <v>0</v>
      </c>
      <c r="IH69" s="102">
        <f t="shared" si="72"/>
        <v>0</v>
      </c>
      <c r="II69" s="102">
        <f t="shared" si="72"/>
        <v>0</v>
      </c>
      <c r="IJ69" s="102">
        <f t="shared" si="72"/>
        <v>0</v>
      </c>
      <c r="IK69" s="102">
        <f t="shared" si="72"/>
        <v>0</v>
      </c>
      <c r="IL69" s="102">
        <f t="shared" si="72"/>
        <v>0</v>
      </c>
      <c r="IM69" s="102">
        <f t="shared" si="72"/>
        <v>0</v>
      </c>
      <c r="IN69" s="102">
        <f t="shared" si="72"/>
        <v>0</v>
      </c>
      <c r="IO69" s="102">
        <f t="shared" si="72"/>
        <v>0</v>
      </c>
      <c r="IP69" s="102">
        <f t="shared" si="72"/>
        <v>0</v>
      </c>
      <c r="IQ69" s="102">
        <f t="shared" si="72"/>
        <v>0</v>
      </c>
      <c r="IR69" s="102">
        <f t="shared" si="72"/>
        <v>0</v>
      </c>
      <c r="IS69" s="102">
        <f t="shared" si="72"/>
        <v>0</v>
      </c>
      <c r="IU69" s="99">
        <f>SUMIF('2021 Club Championship Crew'!$B$11:$B$14,$B69,'2021 Club Championship Crew'!$BN$11:$BN$14)</f>
        <v>0</v>
      </c>
      <c r="IV69" s="99">
        <f>SUMIF('2021 Club Championship Crew'!$B$11:$B$14,$B69,'2021 Club Championship Crew'!$BQ$11:$BQ$14)</f>
        <v>0</v>
      </c>
      <c r="IW69" s="99">
        <f>SUMIF('2021 Club Championship Crew'!$B$11:$B$14,$B69,'2021 Club Championship Crew'!$BT$11:$BT$14)</f>
        <v>0</v>
      </c>
      <c r="IX69" s="99">
        <f>SUMIF('2021 Club Championship Crew'!$B$11:$B$14,$B69,'2021 Club Championship Crew'!$BW$11:$BW$14)</f>
        <v>0</v>
      </c>
      <c r="IY69" s="99">
        <f>SUMIF('2021 Club Championship Crew'!$B$11:$B$14,$B69,'2021 Club Championship Crew'!$CC$11:$CC$14)</f>
        <v>0</v>
      </c>
    </row>
    <row r="70" spans="1:259" ht="15" customHeight="1" x14ac:dyDescent="0.2">
      <c r="A70" s="134"/>
      <c r="B70" s="103"/>
      <c r="C70" s="96">
        <f t="shared" si="75"/>
        <v>0</v>
      </c>
      <c r="D70" s="97">
        <f t="shared" si="76"/>
        <v>0</v>
      </c>
      <c r="E70" s="96">
        <f t="shared" ref="E70:E71" si="77">SUMIF($FW70:$GU70,"&lt;26",FW70:GU70)</f>
        <v>0</v>
      </c>
      <c r="F70" s="98">
        <f t="shared" ref="F70:F71" si="78">IF(C70=0,0,D70/C70/100)</f>
        <v>0</v>
      </c>
      <c r="G70" s="99">
        <f>SUMIF('Saturday Race 11-06-21'!$B$11:$B$24,$B70,'Saturday Race 11-06-21'!$BF$11:$BF$24)</f>
        <v>0</v>
      </c>
      <c r="H70" s="99">
        <f>SUMIF('Saturday Race 11-06-21'!$B$11:$B$24,$B70,'Saturday Race 11-06-21'!$BI$11:$BI$24)</f>
        <v>0</v>
      </c>
      <c r="I70" s="99">
        <f>SUMIF('Saturday Race 11-06-21'!$B$11:$B$24,$B70,'Saturday Race 11-06-21'!$BL$11:$BL$24)</f>
        <v>0</v>
      </c>
      <c r="J70" s="99">
        <f>SUMIF('Saturday Race 11-06-21'!$B$11:$B$24,$B70,'Saturday Race 11-06-21'!$BO$11:$BO$24)</f>
        <v>0</v>
      </c>
      <c r="K70" s="99">
        <f>SUMIF('Saturday Race 11-06-21'!$B$11:$B$24,$B70,'Saturday Race 11-06-21'!$BR$11:$BR$24)</f>
        <v>0</v>
      </c>
      <c r="L70" s="99">
        <f>SUMIF('Saturday Race 11-20-21'!$B$11:$B$24,$B70,'Saturday Race 11-20-21'!$BF$11:$BF$24)</f>
        <v>0</v>
      </c>
      <c r="M70" s="99">
        <f>SUMIF('Saturday Race 11-20-21'!$B$11:$B$24,$B70,'Saturday Race 11-20-21'!$BI$11:$BI$24)</f>
        <v>0</v>
      </c>
      <c r="N70" s="99">
        <f>SUMIF('Saturday Race 11-20-21'!$B$11:$B$24,$B70,'Saturday Race 11-20-21'!$BL$11:$BL$24)</f>
        <v>0</v>
      </c>
      <c r="O70" s="99">
        <f>SUMIF('Saturday Race 11-20-21'!$B$11:$B$24,$B70,'Saturday Race 11-20-21'!$BO$11:$BO$24)</f>
        <v>0</v>
      </c>
      <c r="P70" s="99">
        <f>SUMIF('Saturday Race 11-20-21'!$B$11:$B$24,$B70,'Saturday Race 11-20-21'!$BR$11:$BR$24)</f>
        <v>0</v>
      </c>
      <c r="Q70" s="99">
        <f>SUMIF('One Day 12-04-21 Scots'!$B$11:$B$24,$B70,'One Day 12-04-21 Scots'!$BF$11:$BF$24)</f>
        <v>0</v>
      </c>
      <c r="R70" s="99">
        <f>SUMIF('One Day 12-04-21 Scots'!$B$11:$B$24,$B70,'One Day 12-04-21 Scots'!$BI$11:$BI$24)</f>
        <v>0</v>
      </c>
      <c r="S70" s="99">
        <f>SUMIF('One Day 12-04-21 Scots'!$B$11:$B$24,$B70,'One Day 12-04-21 Scots'!$BL$11:$BL$24)</f>
        <v>0</v>
      </c>
      <c r="T70" s="99">
        <f>SUMIF('One Day 12-04-21 Scots'!$B$11:$B$24,$B70,'One Day 12-04-21 Scots'!$BO$11:$BO$24)</f>
        <v>0</v>
      </c>
      <c r="U70" s="99">
        <f>SUMIF('One Day 12-04-21 Scots'!$B$11:$B$24,$B70,'One Day 12-04-21 Scots'!$BR$11:$BR$24)</f>
        <v>0</v>
      </c>
      <c r="V70" s="99">
        <f>SUMIF('One Day 12-04-21 Thistles'!$B$11:$B$25,$B70,'One Day 12-04-21 Thistles'!$BF$11:$BF$25)</f>
        <v>0</v>
      </c>
      <c r="W70" s="99">
        <f>SUMIF('One Day 12-04-21 Thistles'!$B$11:$B$25,$B70,'One Day 12-04-21 Thistles'!$BI$11:$BI$25)</f>
        <v>0</v>
      </c>
      <c r="X70" s="99">
        <f>SUMIF('One Day 12-04-21 Thistles'!$B$11:$B$25,$B70,'One Day 12-04-21 Thistles'!$BL$11:$BL$25)</f>
        <v>0</v>
      </c>
      <c r="Y70" s="99">
        <f>SUMIF('One Day 12-04-21 Thistles'!$B$11:$B$25,$B70,'One Day 12-04-21 Thistles'!$BO$11:$BO$25)</f>
        <v>0</v>
      </c>
      <c r="Z70" s="99">
        <f>SUMIF('One Day 12-04-21 Thistles'!$B$11:$B$25,$B70,'One Day 12-04-21 Thistles'!$BR$11:$BR$25)</f>
        <v>0</v>
      </c>
      <c r="AA70" s="99">
        <f>SUMIF('Saturday Race 1-08-22'!$B$11:$B$20,$B70,'Saturday Race 1-08-22'!$BF$11:$BF$20)</f>
        <v>0</v>
      </c>
      <c r="AB70" s="99">
        <f>SUMIF('Saturday Race 1-08-22'!$B$11:$B$20,$B70,'Saturday Race 1-08-22'!$BI$11:$BI$20)</f>
        <v>0</v>
      </c>
      <c r="AC70" s="99">
        <f>SUMIF('Saturday Race 1-08-22'!$B$11:$B$20,$B70,'Saturday Race 1-08-22'!$BL$11:$BL$20)</f>
        <v>0</v>
      </c>
      <c r="AD70" s="99">
        <f>SUMIF('Saturday Race 1-08-22'!$B$11:$B$20,$B70,'Saturday Race 1-08-22'!$BO$11:$BO$20)</f>
        <v>0</v>
      </c>
      <c r="AE70" s="99">
        <f>SUMIF('Saturday Race 1-08-22'!$B$11:$B$20,$B70,'Saturday Race 1-08-22'!$BR$11:$BR$20)</f>
        <v>0</v>
      </c>
      <c r="AF70" s="99">
        <f>SUMIF('Saturday Race 1-22-22'!$B$11:$B$20,$B70,'Saturday Race 1-22-22'!$BF$11:$BF$20)</f>
        <v>0</v>
      </c>
      <c r="AG70" s="99">
        <f>SUMIF('Saturday Race 1-22-22'!$B$11:$B$20,$B70,'Saturday Race 1-22-22'!$BI$11:$BI$20)</f>
        <v>0</v>
      </c>
      <c r="AH70" s="99">
        <f>SUMIF('Saturday Race 1-22-22'!$B$11:$B$20,$B70,'Saturday Race 1-22-22'!$BL$11:$BL$20)</f>
        <v>0</v>
      </c>
      <c r="AI70" s="99">
        <f>SUMIF('Saturday Race 1-22-22'!$B$11:$B$20,$B70,'Saturday Race 1-22-22'!$BO$11:$BO$20)</f>
        <v>0</v>
      </c>
      <c r="AJ70" s="99">
        <f>SUMIF('Saturday Race 1-22-22'!$B$11:$B$20,$B70,'Saturday Race 1-22-22'!$BR$11:$BR$20)</f>
        <v>0</v>
      </c>
      <c r="AK70" s="99">
        <f>SUMIF('Sunday Race 2-6-22'!$B$11:$B$20,$B70,'Sunday Race 2-6-22'!$BF$11:$BF$20)</f>
        <v>0</v>
      </c>
      <c r="AL70" s="99">
        <f>SUMIF('Sunday Race 2-6-22'!$B$11:$B$20,$B70,'Sunday Race 2-6-22'!$BI$11:$BI$20)</f>
        <v>0</v>
      </c>
      <c r="AM70" s="99">
        <f>SUMIF('Sunday Race 2-6-22'!$B$11:$B$20,$B70,'Sunday Race 2-6-22'!$BL$11:$BL$20)</f>
        <v>0</v>
      </c>
      <c r="AN70" s="99">
        <f>SUMIF('Sunday Race 2-6-22'!$B$11:$B$20,$B70,'Sunday Race 2-6-22'!$BO$11:$BO$20)</f>
        <v>0</v>
      </c>
      <c r="AO70" s="99">
        <f>SUMIF('Sunday Race 2-6-22'!$B$11:$B$20,$B70,'Sunday Race 2-6-22'!$BR$11:$BR$20)</f>
        <v>0</v>
      </c>
      <c r="AP70" s="99">
        <f>SUMIF('Chili One Day 2-12-22 Scots'!$B$11:$B$20,$B70,'Chili One Day 2-12-22 Scots'!$BF$11:$BF$20)</f>
        <v>0</v>
      </c>
      <c r="AQ70" s="99">
        <f>SUMIF('Chili One Day 2-12-22 Scots'!$B$11:$B$20,$B70,'Chili One Day 2-12-22 Scots'!$BI$11:$BI$20)</f>
        <v>0</v>
      </c>
      <c r="AR70" s="99">
        <f>SUMIF('Chili One Day 2-12-22 Scots'!$B$11:$B$20,$B70,'Chili One Day 2-12-22 Scots'!$BL$11:$BL$20)</f>
        <v>0</v>
      </c>
      <c r="AS70" s="99">
        <f>SUMIF('Chili One Day 2-12-22 Scots'!$B$11:$B$20,$B70,'Chili One Day 2-12-22 Scots'!$BO$11:$BO$20)</f>
        <v>0</v>
      </c>
      <c r="AT70" s="99">
        <f>SUMIF('Chili One Day 2-12-22 Scots'!$B$11:$B$20,$B70,'Chili One Day 2-12-22 Scots'!$BR$11:$BR$20)</f>
        <v>0</v>
      </c>
      <c r="AU70" s="99">
        <f>SUMIF('Chili One Day 2-12-22 Thistles'!$B$11:$B$20,$B70,'Chili One Day 2-12-22 Thistles'!$BF$11:$BF$20)</f>
        <v>0</v>
      </c>
      <c r="AV70" s="99">
        <f>SUMIF('Chili One Day 2-12-22 Thistles'!$B$11:$B$20,$B70,'Chili One Day 2-12-22 Thistles'!$BI$11:$BI$20)</f>
        <v>0</v>
      </c>
      <c r="AW70" s="99">
        <f>SUMIF('Chili One Day 2-12-22 Thistles'!$B$11:$B$20,$B70,'Chili One Day 2-12-22 Thistles'!$BL$11:$BL$20)</f>
        <v>0</v>
      </c>
      <c r="AX70" s="99">
        <f>SUMIF('Chili One Day 2-12-22 Thistles'!$B$11:$B$20,$B70,'Chili One Day 2-12-22 Thistles'!$BO$11:$BO$20)</f>
        <v>0</v>
      </c>
      <c r="AY70" s="99">
        <f>SUMIF('Chili One Day 2-12-22 Thistles'!$B$11:$B$20,$B70,'Chili One Day 2-12-22 Thistles'!$BR$11:$BR$20)</f>
        <v>0</v>
      </c>
      <c r="AZ70" s="99">
        <f>SUMIF('Sunday Race 2-20-22'!$B$11:$B$20,$B70,'Sunday Race 2-20-22'!$BF$11:$BF$20)</f>
        <v>0</v>
      </c>
      <c r="BA70" s="99">
        <f>SUMIF('Sunday Race 2-20-22'!$B$11:$B$20,$B70,'Sunday Race 2-20-22'!$BI$11:$BI$20)</f>
        <v>0</v>
      </c>
      <c r="BB70" s="99">
        <f>SUMIF('Sunday Race 2-20-22'!$B$11:$B$20,$B70,'Sunday Race 2-20-22'!$BL$11:$BL$20)</f>
        <v>0</v>
      </c>
      <c r="BC70" s="99">
        <f>SUMIF('Sunday Race 2-20-22'!$B$11:$B$20,$B70,'Sunday Race 2-20-22'!$BO$11:$BO$20)</f>
        <v>0</v>
      </c>
      <c r="BD70" s="99">
        <f>SUMIF('Sunday Race 2-20-22'!$B$11:$B$20,$B70,'Sunday Race 2-20-22'!$BR$11:$BR$20)</f>
        <v>0</v>
      </c>
      <c r="BE70" s="99">
        <f>SUMIF('Sunday Race 2-27-22'!$B$11:$B$20,$B70,'Sunday Race 2-27-22'!$BF$11:$BF$20)</f>
        <v>0</v>
      </c>
      <c r="BF70" s="99">
        <f>SUMIF('Sunday Race 2-27-22'!$B$11:$B$20,$B70,'Sunday Race 2-27-22'!$BI$11:$BI$20)</f>
        <v>0</v>
      </c>
      <c r="BG70" s="99">
        <f>SUMIF('Sunday Race 2-27-22'!$B$11:$B$20,$B70,'Sunday Race 2-27-22'!$BL$11:$BL$20)</f>
        <v>0</v>
      </c>
      <c r="BH70" s="99">
        <f>SUMIF('Sunday Race 2-27-22'!$B$11:$B$20,$B70,'Sunday Race 2-27-22'!$BO$11:$BO$20)</f>
        <v>0</v>
      </c>
      <c r="BI70" s="99">
        <f>SUMIF('Sunday Race 2-27-22'!$B$11:$B$20,$B70,'Sunday Race 2-27-22'!$BR$11:$BR$20)</f>
        <v>0</v>
      </c>
      <c r="BJ70" s="99">
        <f>SUMIF('Sunday Race 3-13-22'!$B$11:$B$21,$B70,'Sunday Race 3-13-22'!$BF$11:$BF$21)</f>
        <v>0</v>
      </c>
      <c r="BK70" s="99">
        <f>SUMIF('Sunday Race 3-13-22'!$B$11:$B$21,$B70,'Sunday Race 3-13-22'!$BI$11:$BI$21)</f>
        <v>0</v>
      </c>
      <c r="BL70" s="99">
        <f>SUMIF('Sunday Race 3-13-22'!$B$11:$B$21,$B70,'Sunday Race 3-13-22'!$BL$11:$BL$21)</f>
        <v>0</v>
      </c>
      <c r="BM70" s="99">
        <f>SUMIF('Sunday Race 3-13-22'!$B$11:$B$21,$B70,'Sunday Race 3-13-22'!$BO$11:$BO$21)</f>
        <v>0</v>
      </c>
      <c r="BN70" s="99">
        <f>SUMIF('Sunday Race 3-13-22'!$B$11:$B$21,$B70,'Sunday Race 3-13-22'!$BR$11:$BR$21)</f>
        <v>0</v>
      </c>
      <c r="BO70" s="99">
        <f>SUMIF('Saturday Race 3-19-22'!$B$11:$B$26,$B70,'Saturday Race 3-19-22'!$BF$11:$BF$26)</f>
        <v>0</v>
      </c>
      <c r="BP70" s="99">
        <f>SUMIF('Saturday Race 3-19-22'!$B$11:$B$26,$B70,'Saturday Race 3-19-22'!$BI$11:$BI$26)</f>
        <v>0</v>
      </c>
      <c r="BQ70" s="99">
        <f>SUMIF('Saturday Race 3-19-22'!$B$11:$B$26,$B70,'Saturday Race 3-19-22'!$BL$11:$BL$26)</f>
        <v>0</v>
      </c>
      <c r="BR70" s="99">
        <f>SUMIF('Saturday Race 3-19-22'!$B$11:$B$26,$B70,'Saturday Race 3-19-22'!$BO$11:$BO$26)</f>
        <v>0</v>
      </c>
      <c r="BS70" s="99">
        <f>SUMIF('Saturday Race 3-19-22'!$B$11:$B$26,$B70,'Saturday Race 3-19-22'!$BR$11:$BR$26)</f>
        <v>0</v>
      </c>
      <c r="BT70" s="99">
        <f>SUMIF('Sunday Races 4-10-22'!$B$11:$B$26,$B70,'Sunday Races 4-10-22'!$BF$11:$BF$26)</f>
        <v>0</v>
      </c>
      <c r="BU70" s="99">
        <f>SUMIF('Sunday Races 4-10-22'!$B$11:$B$26,$B70,'Sunday Races 4-10-22'!$BI$11:$BI$26)</f>
        <v>0</v>
      </c>
      <c r="BV70" s="99">
        <f>SUMIF('Sunday Races 4-10-22'!$B$11:$B$26,$B70,'Sunday Races 4-10-22'!$BL$11:$BL$26)</f>
        <v>0</v>
      </c>
      <c r="BW70" s="99">
        <f>SUMIF('Sunday Races 4-10-22'!$B$11:$B$26,$B70,'Sunday Races 4-10-22'!$BO$11:$BO$26)</f>
        <v>0</v>
      </c>
      <c r="BX70" s="99">
        <f>SUMIF('Sunday Races 4-10-22'!$B$11:$B$26,$B70,'Sunday Races 4-10-22'!$BR$11:$BR$26)</f>
        <v>0</v>
      </c>
      <c r="BY70" s="99">
        <f>SUMIF('Easter One Day 4-16-22 FS'!$B$11:$B$26,$B70,'Easter One Day 4-16-22 FS'!$BF$11:$BF$26)</f>
        <v>0</v>
      </c>
      <c r="BZ70" s="99">
        <f>SUMIF('Easter One Day 4-16-22 FS'!$B$11:$B$26,$B70,'Easter One Day 4-16-22 FS'!$BI$11:$BI$26)</f>
        <v>0</v>
      </c>
      <c r="CA70" s="99">
        <f>SUMIF('Easter One Day 4-16-22 FS'!$B$11:$B$26,$B70,'Easter One Day 4-16-22 FS'!$BL$11:$BL$26)</f>
        <v>0</v>
      </c>
      <c r="CB70" s="99">
        <f>SUMIF('Easter One Day 4-16-22 FS'!$B$11:$B$26,$B70,'Easter One Day 4-16-22 FS'!$BO$11:$BO$26)</f>
        <v>0</v>
      </c>
      <c r="CC70" s="99">
        <f>SUMIF('Easter One Day 4-16-22 FS'!$B$11:$B$26,$B70,'Easter One Day 4-16-22 FS'!$BR$11:$BR$26)</f>
        <v>0</v>
      </c>
      <c r="CD70" s="99">
        <f>SUMIF('Easter One Day 4-16-22 TH'!$B$11:$B$26,$B70,'Easter One Day 4-16-22 TH'!$BF$11:$BF$26)</f>
        <v>0</v>
      </c>
      <c r="CE70" s="99">
        <f>SUMIF('Easter One Day 4-16-22 TH'!$B$11:$B$26,$B70,'Easter One Day 4-16-22 TH'!$BI$11:$BI$26)</f>
        <v>0</v>
      </c>
      <c r="CF70" s="99">
        <f>SUMIF('Easter One Day 4-16-22 TH'!$B$11:$B$26,$B70,'Easter One Day 4-16-22 TH'!$BL$11:$BL$26)</f>
        <v>0</v>
      </c>
      <c r="CG70" s="99">
        <f>SUMIF('Easter One Day 4-16-22 TH'!$B$11:$B$26,$B70,'Easter One Day 4-16-22 TH'!$BO$11:$BO$26)</f>
        <v>0</v>
      </c>
      <c r="CH70" s="99">
        <f>SUMIF('Easter One Day 4-16-22 TH'!$B$11:$B$26,$B70,'Easter One Day 4-16-22 TH'!$BR$11:$BR$26)</f>
        <v>0</v>
      </c>
      <c r="CI70" s="99">
        <f>SUMIF('Sunday Races 5-1-22'!$B$11:$B$28,$B70,'Sunday Races 5-1-22'!$BF$11:$BF$28)</f>
        <v>0</v>
      </c>
      <c r="CJ70" s="99">
        <f>SUMIF('Sunday Races 5-1-22'!$B$11:$B$28,$B70,'Sunday Races 5-1-22'!$BI$11:$BI$28)</f>
        <v>0</v>
      </c>
      <c r="CK70" s="99">
        <f>SUMIF('Sunday Races 5-1-22'!$B$11:$B$28,$B70,'Sunday Races 5-1-22'!$BL$11:$BL$28)</f>
        <v>0</v>
      </c>
      <c r="CL70" s="99">
        <f>SUMIF('Sunday Races 5-1-22'!$B$11:$B$28,$B70,'Sunday Races 5-1-22'!$BO$11:$BO$28)</f>
        <v>0</v>
      </c>
      <c r="CM70" s="99">
        <f>SUMIF('Sunday Races 5-1-22'!$B$11:$B$28,$B70,'Sunday Races 5-1-22'!$BR$11:$BR$28)</f>
        <v>0</v>
      </c>
      <c r="CN70" s="99">
        <f>SUMIF('Long Distance Race 5-7-22'!$B$11:$B$27,$B70,'Long Distance Race 5-7-22'!$BF$11:$BF$27)</f>
        <v>0</v>
      </c>
      <c r="CO70" s="99">
        <f>SUMIF('Long Distance Race 5-7-22'!$B$11:$B$27,$B70,'Long Distance Race 5-7-22'!$BI$11:$BI$27)</f>
        <v>0</v>
      </c>
      <c r="CP70" s="99">
        <f>SUMIF('Long Distance Race 5-7-22'!$B$11:$B$27,$B70,'Long Distance Race 5-7-22'!$BL$11:$BL$27)</f>
        <v>0</v>
      </c>
      <c r="CQ70" s="99">
        <f>SUMIF('Long Distance Race 5-7-22'!$B$11:$B$27,$B70,'Long Distance Race 5-7-22'!$BO$11:$BO$27)</f>
        <v>0</v>
      </c>
      <c r="CR70" s="99">
        <f>SUMIF('Long Distance Race 5-7-22'!$B$11:$B$27,$B70,'Long Distance Race 5-7-22'!$BR$11:$BR$27)</f>
        <v>0</v>
      </c>
      <c r="CS70" s="99">
        <f>SUMIF('Memorial Day Regatta 5-28-22 Op'!$B$11:$B$27,$B70,'Memorial Day Regatta 5-28-22 Op'!$BF$11:$BF$27)</f>
        <v>0</v>
      </c>
      <c r="CT70" s="99">
        <f>SUMIF('Memorial Day Regatta 5-28-22 Op'!$B$11:$B$27,$B70,'Memorial Day Regatta 5-28-22 Op'!$BI$11:$BI$27)</f>
        <v>0</v>
      </c>
      <c r="CU70" s="99">
        <f>SUMIF('Memorial Day Regatta 5-28-22 Op'!$B$11:$B$27,$B70,'Memorial Day Regatta 5-28-22 Op'!$BL$11:$BL$27)</f>
        <v>0</v>
      </c>
      <c r="CV70" s="99">
        <f>SUMIF('Memorial Day Regatta 5-28-22 Op'!$B$11:$B$27,$B70,'Memorial Day Regatta 5-28-22 Op'!$BO$11:$BO$27)</f>
        <v>0</v>
      </c>
      <c r="CW70" s="99">
        <f>SUMIF('Memorial Day Regatta 5-28-22 Op'!$B$11:$B$27,$B70,'Memorial Day Regatta 5-28-22 Op'!$BR$11:$BR$27)</f>
        <v>0</v>
      </c>
      <c r="CX70" s="99">
        <f>SUMIF('Sunday Races 6-5-22'!$B$11:$B$28,$B70,'Sunday Races 6-5-22'!$BF$11:$BF$28)</f>
        <v>0</v>
      </c>
      <c r="CY70" s="99">
        <f>SUMIF('Sunday Races 6-5-22'!$B$11:$B$28,$B70,'Sunday Races 6-5-22'!$BI$11:$BI$28)</f>
        <v>0</v>
      </c>
      <c r="CZ70" s="99">
        <f>SUMIF('Sunday Races 6-5-22'!$B$11:$B$28,$B70,'Sunday Races 6-5-22'!$BL$11:$BL$28)</f>
        <v>0</v>
      </c>
      <c r="DA70" s="99">
        <f>SUMIF('Sunday Races 6-5-22'!$B$11:$B$28,$B70,'Sunday Races 6-5-22'!$BO$11:$BO$28)</f>
        <v>0</v>
      </c>
      <c r="DB70" s="99">
        <f>SUMIF('Sunday Races 6-5-22'!$B$11:$B$28,$B70,'Sunday Races 6-5-22'!$BR$11:$BR$28)</f>
        <v>0</v>
      </c>
      <c r="DC70" s="99">
        <f>SUMIF('Sunday Races 6-12-22'!$B$11:$B$24,$B70,'Sunday Races 6-12-22'!$BF$11:$BF$24)</f>
        <v>0</v>
      </c>
      <c r="DD70" s="99">
        <f>SUMIF('Sunday Races 6-12-22'!$B$11:$B$24,$B70,'Sunday Races 6-12-22'!$BI$11:$BI$24)</f>
        <v>0</v>
      </c>
      <c r="DE70" s="99">
        <f>SUMIF('Sunday Races 6-12-22'!$B$11:$B$24,$B70,'Sunday Races 6-12-22'!$BL$11:$BL$24)</f>
        <v>0</v>
      </c>
      <c r="DF70" s="99">
        <f>SUMIF('Sunday Races 6-12-22'!$B$11:$B$24,$B70,'Sunday Races 6-12-22'!$BO$11:$BO$24)</f>
        <v>0</v>
      </c>
      <c r="DG70" s="99">
        <f>SUMIF('Sunday Races 6-12-22'!$B$11:$B$24,$B70,'Sunday Races 6-12-22'!$BR$11:$BR$24)</f>
        <v>0</v>
      </c>
      <c r="DH70" s="99">
        <f>SUMIF('Saturday Races 6-18-22'!$B$11:$B$24,$B70,'Saturday Races 6-18-22'!$BF$11:$BF$24)</f>
        <v>0</v>
      </c>
      <c r="DI70" s="99">
        <f>SUMIF('Saturday Races 6-18-22'!$B$11:$B$24,$B70,'Saturday Races 6-18-22'!$BI$11:$BI$24)</f>
        <v>0</v>
      </c>
      <c r="DJ70" s="99">
        <f>SUMIF('Saturday Races 6-18-22'!$B$11:$B$24,$B70,'Saturday Races 6-18-22'!$BL$11:$BL$24)</f>
        <v>0</v>
      </c>
      <c r="DK70" s="99">
        <f>SUMIF('Saturday Races 6-18-22'!$B$11:$B$24,$B70,'Saturday Races 6-18-22'!$BO$11:$BO$24)</f>
        <v>0</v>
      </c>
      <c r="DL70" s="99">
        <f>SUMIF('Saturday Races 6-18-22'!$B$11:$B$24,$B70,'Saturday Races 6-18-22'!$BR$11:$BR$24)</f>
        <v>0</v>
      </c>
      <c r="DM70" s="99">
        <f>SUMIF('Caldwell Cup 6-25-22 TH'!$B$11:$B$25,$B70,'Caldwell Cup 6-25-22 TH'!$BF$11:$BF$25)</f>
        <v>0</v>
      </c>
      <c r="DN70" s="99">
        <f>SUMIF('Caldwell Cup 6-25-22 TH'!$B$11:$B$25,$B70,'Caldwell Cup 6-25-22 TH'!$BI$11:$BI$25)</f>
        <v>0</v>
      </c>
      <c r="DO70" s="99">
        <f>SUMIF('Caldwell Cup 6-25-22 TH'!$B$11:$B$25,$B70,'Caldwell Cup 6-25-22 TH'!$BL$11:$BL$25)</f>
        <v>0</v>
      </c>
      <c r="DP70" s="99">
        <f>SUMIF('Caldwell Cup 6-25-22 TH'!$B$11:$B$25,$B70,'Caldwell Cup 6-25-22 TH'!$BO$11:$BO$25)</f>
        <v>0</v>
      </c>
      <c r="DQ70" s="99">
        <f>SUMIF('Caldwell Cup 6-25-22 TH'!$B$11:$B$25,$B70,'Caldwell Cup 6-25-22 TH'!$BR$11:$BR$25)</f>
        <v>0</v>
      </c>
      <c r="DR70" s="99">
        <f>SUMIF('Caldwell Cup 6-25-22 FS'!$B$11:$B$18,$B70,'Caldwell Cup 6-25-22 FS'!$BF$11:$BF$18)</f>
        <v>0</v>
      </c>
      <c r="DS70" s="99">
        <f>SUMIF('Caldwell Cup 6-25-22 FS'!$B$11:$B$18,$B70,'Caldwell Cup 6-25-22 FS'!$BI$11:$BI$18)</f>
        <v>0</v>
      </c>
      <c r="DT70" s="99">
        <f>SUMIF('Caldwell Cup 6-25-22 FS'!$B$11:$B$18,$B70,'Caldwell Cup 6-25-22 FS'!$BL$11:$BL$18)</f>
        <v>0</v>
      </c>
      <c r="DU70" s="99">
        <f>SUMIF('Caldwell Cup 6-25-22 FS'!$B$11:$B$18,$B70,'Caldwell Cup 6-25-22 FS'!$BO$11:$BO$18)</f>
        <v>0</v>
      </c>
      <c r="DV70" s="99">
        <f>SUMIF('Caldwell Cup 6-25-22 FS'!$B$11:$B$18,$B70,'Caldwell Cup 6-25-22 FS'!$BR$11:$BR$18)</f>
        <v>0</v>
      </c>
      <c r="DW70" s="99">
        <f>SUMIF('Sunday Races 7-3-22'!$B$11:$B$25,$B70,'Sunday Races 7-3-22'!$BF$11:$BF$25)</f>
        <v>0</v>
      </c>
      <c r="DX70" s="99">
        <f>SUMIF('Sunday Races 7-3-22'!$B$11:$B$25,$B70,'Sunday Races 7-3-22'!$BI$11:$BI$25)</f>
        <v>0</v>
      </c>
      <c r="DY70" s="99">
        <f>SUMIF('Sunday Races 7-3-22'!$B$11:$B$25,$B70,'Sunday Races 7-3-22'!$BL$11:$BL$25)</f>
        <v>0</v>
      </c>
      <c r="DZ70" s="99">
        <f>SUMIF('Sunday Races 7-3-22'!$B$11:$B$25,$B70,'Sunday Races 7-3-22'!$BO$11:$BO$25)</f>
        <v>0</v>
      </c>
      <c r="EA70" s="99">
        <f>SUMIF('Sunday Races 7-3-22'!$B$11:$B$25,$B70,'Sunday Races 7-3-22'!$BR$11:$BR$25)</f>
        <v>0</v>
      </c>
      <c r="EB70" s="99">
        <f>SUMIF('Sunday Races 7-31-22'!$B$11:$B$25,$B70,'Sunday Races 7-31-22'!$BF$11:$BF$25)</f>
        <v>0</v>
      </c>
      <c r="EC70" s="99">
        <f>SUMIF('Sunday Races 7-31-22'!$B$11:$B$25,$B70,'Sunday Races 7-31-22'!$BI$11:$BI$25)</f>
        <v>0</v>
      </c>
      <c r="ED70" s="99">
        <f>SUMIF('Sunday Races 7-31-22'!$B$11:$B$25,$B70,'Sunday Races 7-31-22'!$BL$11:$BL$25)</f>
        <v>0</v>
      </c>
      <c r="EE70" s="99">
        <f>SUMIF('Sunday Races 7-31-22'!$B$11:$B$25,$B70,'Sunday Races 7-31-22'!$BO$11:$BO$25)</f>
        <v>0</v>
      </c>
      <c r="EF70" s="99">
        <f>SUMIF('Sunday Races 7-31-22'!$B$11:$B$25,$B70,'Sunday Races 7-31-22'!$BR$11:$BR$25)</f>
        <v>0</v>
      </c>
      <c r="EG70" s="99">
        <f>SUMIF('Sunday Races 8-14-22'!$B$11:$B$25,$B70,'Sunday Races 8-14-22'!$BF$11:$BF$25)</f>
        <v>0</v>
      </c>
      <c r="EH70" s="99">
        <f>SUMIF('Sunday Races 8-14-22'!$B$11:$B$25,$B70,'Sunday Races 8-14-22'!$BI$11:$BI$25)</f>
        <v>0</v>
      </c>
      <c r="EI70" s="99">
        <f>SUMIF('Sunday Races 8-14-22'!$B$11:$B$25,$B70,'Sunday Races 8-14-22'!$BL$11:$BL$25)</f>
        <v>0</v>
      </c>
      <c r="EJ70" s="99">
        <f>SUMIF('Sunday Races 8-14-22'!$B$11:$B$25,$B70,'Sunday Races 8-14-22'!$BO$11:$BO$25)</f>
        <v>0</v>
      </c>
      <c r="EK70" s="99">
        <f>SUMIF('Sunday Races 8-14-22'!$B$11:$B$25,$B70,'Sunday Races 8-14-22'!$BR$11:$BR$25)</f>
        <v>0</v>
      </c>
      <c r="EL70" s="99">
        <f>SUMIF('Saturday Races 8-20-22'!$B$11:$B$25,$B70,'Saturday Races 8-20-22'!$BF$11:$BF$25)</f>
        <v>0</v>
      </c>
      <c r="EM70" s="99">
        <f>SUMIF('Saturday Races 8-20-22'!$B$11:$B$25,$B70,'Saturday Races 8-20-22'!$BI$11:$BI$25)</f>
        <v>0</v>
      </c>
      <c r="EN70" s="99">
        <f>SUMIF('Saturday Races 8-20-22'!$B$11:$B$25,$B70,'Saturday Races 8-20-22'!$BL$11:$BL$25)</f>
        <v>0</v>
      </c>
      <c r="EO70" s="99">
        <f>SUMIF('Saturday Races 8-20-22'!$B$11:$B$25,$B70,'Saturday Races 8-20-22'!$BO$11:$BO$25)</f>
        <v>0</v>
      </c>
      <c r="EP70" s="99">
        <f>SUMIF('Saturday Races 8-20-22'!$B$11:$B$25,$B70,'Saturday Races 8-20-22'!$BR$11:$BR$25)</f>
        <v>0</v>
      </c>
      <c r="EQ70" s="99">
        <f>SUMIF('Sunday Races 9-11-22'!$B$11:$B$20,$B70,'Sunday Races 9-11-22'!$BF$11:$BF$20)</f>
        <v>0</v>
      </c>
      <c r="ER70" s="99">
        <f>SUMIF('Sunday Races 9-11-22'!$B$11:$B$20,$B70,'Sunday Races 9-11-22'!$BI$11:$BI$20)</f>
        <v>0</v>
      </c>
      <c r="ES70" s="99">
        <f>SUMIF('Sunday Races 9-11-22'!$B$11:$B$20,$B70,'Sunday Races 9-11-22'!$BL$11:$BL$20)</f>
        <v>0</v>
      </c>
      <c r="ET70" s="99">
        <f>SUMIF('Sunday Races 9-11-22'!$B$11:$B$20,$B70,'Sunday Races 9-11-22'!$BO$11:$BO$20)</f>
        <v>0</v>
      </c>
      <c r="EU70" s="99">
        <f>SUMIF('Sunday Races 9-11-22'!$B$11:$B$20,$B70,'Sunday Races 9-11-22'!$BR$11:$BR$20)</f>
        <v>0</v>
      </c>
      <c r="EV70" s="99">
        <f>SUMIF('2022-09-17 Leukemia Cup TH'!$B$11:$B$26,$B70,'2022-09-17 Leukemia Cup TH'!$BF$11:$BF$26)</f>
        <v>0</v>
      </c>
      <c r="EW70" s="99">
        <f>SUMIF('2022-09-17 Leukemia Cup TH'!$B$11:$B$26,$B70,'2022-09-17 Leukemia Cup TH'!$BI$11:$BI$26)</f>
        <v>0</v>
      </c>
      <c r="EX70" s="99">
        <f>SUMIF('2022-09-17 Leukemia Cup TH'!$B$11:$B$26,$B70,'2022-09-17 Leukemia Cup TH'!$BL$11:$BL$26)</f>
        <v>0</v>
      </c>
      <c r="EY70" s="99">
        <f>SUMIF('2022-09-17 Leukemia Cup TH'!$B$11:$B$26,$B70,'2022-09-17 Leukemia Cup TH'!$BO$11:$BO$26)</f>
        <v>0</v>
      </c>
      <c r="EZ70" s="99">
        <f>SUMIF('2022-09-17 Leukemia Cup TH'!$B$11:$B$26,$B70,'2022-09-17 Leukemia Cup TH'!$BR$11:$BR$26)</f>
        <v>0</v>
      </c>
      <c r="FA70" s="99">
        <f>SUMIF('Smith-Berry LDR 9-24-22'!$B$11:$B$28,$B70,'Smith-Berry LDR 9-24-22'!$BF$11:$BF$28)</f>
        <v>0</v>
      </c>
      <c r="FB70" s="99">
        <f>SUMIF('Smith-Berry LDR 9-24-22'!$B$11:$B$28,$B70,'Smith-Berry LDR 9-24-22'!$BI$11:$BI$28)</f>
        <v>0</v>
      </c>
      <c r="FC70" s="99">
        <f>SUMIF('Smith-Berry LDR 9-24-22'!$B$11:$B$28,$B70,'Smith-Berry LDR 9-24-22'!$BL$11:$BL$28)</f>
        <v>0</v>
      </c>
      <c r="FD70" s="99">
        <f>SUMIF('Smith-Berry LDR 9-24-22'!$B$11:$B$28,$B70,'Smith-Berry LDR 9-24-22'!$BO$11:$BO$28)</f>
        <v>0</v>
      </c>
      <c r="FE70" s="99">
        <f>SUMIF('Smith-Berry LDR 9-24-22'!$B$11:$B$28,$B70,'Smith-Berry LDR 9-24-22'!$BR$11:$BR$28)</f>
        <v>0</v>
      </c>
      <c r="FF70" s="99">
        <f>SUMIF('Sunday Races 10-9-22'!$B$11:$B$15,$B70,'Sunday Races 10-9-22'!$BF$11:$BF$15)</f>
        <v>0</v>
      </c>
      <c r="FG70" s="99">
        <f>SUMIF('Sunday Races 10-9-22'!$B$11:$B$15,$B70,'Sunday Races 10-9-22'!$BI$11:$BI$15)</f>
        <v>0</v>
      </c>
      <c r="FH70" s="99">
        <f>SUMIF('Sunday Races 10-9-22'!$B$11:$B$15,$B70,'Sunday Races 10-9-22'!$BL$11:$BL$15)</f>
        <v>0</v>
      </c>
      <c r="FI70" s="99">
        <f>SUMIF('Sunday Races 10-9-22'!$B$11:$B$15,$B70,'Sunday Races 10-9-22'!$BO$11:$BO$15)</f>
        <v>0</v>
      </c>
      <c r="FJ70" s="99">
        <f>SUMIF('Sunday Races 10-9-22'!$B$11:$B$15,$B70,'Sunday Races 10-9-22'!$BR$11:$BR$15)</f>
        <v>0</v>
      </c>
      <c r="FK70" s="99">
        <f>SUMIF('Great Pumpkin Regatta 10-15-22'!$B$11:$B$53,$B70,'Great Pumpkin Regatta 10-15-22'!$BF$11:$BF$53)</f>
        <v>0</v>
      </c>
      <c r="FL70" s="99">
        <f>SUMIF('Great Pumpkin Regatta 10-15-22'!$B$11:$B$53,$B70,'Great Pumpkin Regatta 10-15-22'!$BI$11:$BI$53)</f>
        <v>0</v>
      </c>
      <c r="FM70" s="99">
        <f>SUMIF('Great Pumpkin Regatta 10-15-22'!$B$11:$B$53,$B70,'Great Pumpkin Regatta 10-15-22'!$BL$11:$BL$53)</f>
        <v>0</v>
      </c>
      <c r="FN70" s="99">
        <f>SUMIF('Great Pumpkin Regatta 10-15-22'!$B$11:$B$53,$B70,'Great Pumpkin Regatta 10-15-22'!$BO$11:$BO$53)</f>
        <v>0</v>
      </c>
      <c r="FO70" s="99">
        <f>SUMIF('Great Pumpkin Regatta 10-15-22'!$B$11:$B$53,$B70,'Great Pumpkin Regatta 10-15-22'!$BR$11:$BR$53)</f>
        <v>0</v>
      </c>
      <c r="FP70" s="99">
        <f>SUMIF('Sunday Races 10-23-22'!$B$11:$B$16,$B70,'Sunday Races 10-23-22'!$BF$11:$BF$16)</f>
        <v>0</v>
      </c>
      <c r="FQ70" s="99">
        <f>SUMIF('Sunday Races 10-23-22'!$B$11:$B$16,$B70,'Sunday Races 10-23-22'!$BI$11:$BI$16)</f>
        <v>0</v>
      </c>
      <c r="FR70" s="99">
        <f>SUMIF('Sunday Races 10-23-22'!$B$11:$B$16,$B70,'Sunday Races 10-23-22'!$BL$11:$BL$16)</f>
        <v>0</v>
      </c>
      <c r="FS70" s="99">
        <f>SUMIF('Sunday Races 10-23-22'!$B$11:$B$16,$B70,'Sunday Races 10-23-22'!$BO$11:$BO$16)</f>
        <v>0</v>
      </c>
      <c r="FT70" s="99">
        <f>SUMIF('Sunday Races 10-23-22'!$B$11:$B$16,$B70,'Sunday Races 10-23-22'!$BR$11:$BR$16)</f>
        <v>0</v>
      </c>
      <c r="FU70" s="100"/>
      <c r="FV70" s="101"/>
      <c r="FW70" s="102">
        <f t="shared" si="66"/>
        <v>0</v>
      </c>
      <c r="FX70" s="102">
        <f t="shared" si="66"/>
        <v>0</v>
      </c>
      <c r="FY70" s="102">
        <f t="shared" si="66"/>
        <v>0</v>
      </c>
      <c r="FZ70" s="102">
        <f t="shared" si="66"/>
        <v>0</v>
      </c>
      <c r="GA70" s="102">
        <f t="shared" si="66"/>
        <v>0</v>
      </c>
      <c r="GB70" s="102">
        <f t="shared" si="66"/>
        <v>0</v>
      </c>
      <c r="GC70" s="102">
        <f t="shared" si="66"/>
        <v>0</v>
      </c>
      <c r="GD70" s="102">
        <f t="shared" si="66"/>
        <v>0</v>
      </c>
      <c r="GE70" s="102">
        <f t="shared" si="66"/>
        <v>0</v>
      </c>
      <c r="GF70" s="102">
        <f t="shared" si="66"/>
        <v>0</v>
      </c>
      <c r="GG70" s="102">
        <f t="shared" si="67"/>
        <v>0</v>
      </c>
      <c r="GH70" s="102">
        <f t="shared" si="67"/>
        <v>0</v>
      </c>
      <c r="GI70" s="102">
        <f t="shared" si="67"/>
        <v>0</v>
      </c>
      <c r="GJ70" s="102">
        <f t="shared" si="67"/>
        <v>0</v>
      </c>
      <c r="GK70" s="102">
        <f t="shared" si="67"/>
        <v>0</v>
      </c>
      <c r="GL70" s="102">
        <f t="shared" si="67"/>
        <v>0</v>
      </c>
      <c r="GM70" s="102">
        <f t="shared" si="67"/>
        <v>0</v>
      </c>
      <c r="GN70" s="102">
        <f t="shared" si="67"/>
        <v>0</v>
      </c>
      <c r="GO70" s="102">
        <f t="shared" si="67"/>
        <v>0</v>
      </c>
      <c r="GP70" s="102">
        <f t="shared" si="67"/>
        <v>0</v>
      </c>
      <c r="GQ70" s="102">
        <f t="shared" si="68"/>
        <v>0</v>
      </c>
      <c r="GR70" s="102">
        <f t="shared" si="68"/>
        <v>0</v>
      </c>
      <c r="GS70" s="102">
        <f t="shared" si="68"/>
        <v>0</v>
      </c>
      <c r="GT70" s="102">
        <f t="shared" si="68"/>
        <v>0</v>
      </c>
      <c r="GU70" s="102">
        <f t="shared" si="68"/>
        <v>0</v>
      </c>
      <c r="GV70" s="102">
        <f t="shared" si="68"/>
        <v>0</v>
      </c>
      <c r="GW70" s="102">
        <f t="shared" si="68"/>
        <v>0</v>
      </c>
      <c r="GX70" s="102">
        <f t="shared" si="68"/>
        <v>0</v>
      </c>
      <c r="GY70" s="102">
        <f t="shared" si="68"/>
        <v>0</v>
      </c>
      <c r="GZ70" s="102">
        <f t="shared" si="68"/>
        <v>0</v>
      </c>
      <c r="HA70" s="102">
        <f t="shared" si="69"/>
        <v>0</v>
      </c>
      <c r="HB70" s="102">
        <f t="shared" si="69"/>
        <v>0</v>
      </c>
      <c r="HC70" s="102">
        <f t="shared" si="69"/>
        <v>0</v>
      </c>
      <c r="HD70" s="102">
        <f t="shared" si="69"/>
        <v>0</v>
      </c>
      <c r="HE70" s="102">
        <f t="shared" si="69"/>
        <v>0</v>
      </c>
      <c r="HF70" s="102">
        <f t="shared" si="69"/>
        <v>0</v>
      </c>
      <c r="HG70" s="102">
        <f t="shared" si="69"/>
        <v>0</v>
      </c>
      <c r="HH70" s="102">
        <f t="shared" si="69"/>
        <v>0</v>
      </c>
      <c r="HI70" s="102">
        <f t="shared" si="69"/>
        <v>0</v>
      </c>
      <c r="HJ70" s="102">
        <f t="shared" si="69"/>
        <v>0</v>
      </c>
      <c r="HK70" s="102">
        <f t="shared" si="70"/>
        <v>0</v>
      </c>
      <c r="HL70" s="102">
        <f t="shared" si="70"/>
        <v>0</v>
      </c>
      <c r="HM70" s="102">
        <f t="shared" si="70"/>
        <v>0</v>
      </c>
      <c r="HN70" s="102">
        <f t="shared" si="70"/>
        <v>0</v>
      </c>
      <c r="HO70" s="102">
        <f t="shared" si="70"/>
        <v>0</v>
      </c>
      <c r="HP70" s="102">
        <f t="shared" si="70"/>
        <v>0</v>
      </c>
      <c r="HQ70" s="102">
        <f t="shared" si="70"/>
        <v>0</v>
      </c>
      <c r="HR70" s="102">
        <f t="shared" si="70"/>
        <v>0</v>
      </c>
      <c r="HS70" s="102">
        <f t="shared" si="70"/>
        <v>0</v>
      </c>
      <c r="HT70" s="102">
        <f t="shared" si="70"/>
        <v>0</v>
      </c>
      <c r="HU70" s="102">
        <f t="shared" si="71"/>
        <v>0</v>
      </c>
      <c r="HV70" s="102">
        <f t="shared" si="71"/>
        <v>0</v>
      </c>
      <c r="HW70" s="102">
        <f t="shared" si="71"/>
        <v>0</v>
      </c>
      <c r="HX70" s="102">
        <f t="shared" si="71"/>
        <v>0</v>
      </c>
      <c r="HY70" s="102">
        <f t="shared" si="71"/>
        <v>0</v>
      </c>
      <c r="HZ70" s="102">
        <f t="shared" si="71"/>
        <v>0</v>
      </c>
      <c r="IA70" s="102">
        <f t="shared" si="71"/>
        <v>0</v>
      </c>
      <c r="IB70" s="102">
        <f t="shared" si="71"/>
        <v>0</v>
      </c>
      <c r="IC70" s="102">
        <f t="shared" si="71"/>
        <v>0</v>
      </c>
      <c r="ID70" s="102">
        <f t="shared" si="71"/>
        <v>0</v>
      </c>
      <c r="IE70" s="102">
        <f t="shared" si="72"/>
        <v>0</v>
      </c>
      <c r="IF70" s="102">
        <f t="shared" si="72"/>
        <v>0</v>
      </c>
      <c r="IG70" s="102">
        <f t="shared" si="72"/>
        <v>0</v>
      </c>
      <c r="IH70" s="102">
        <f t="shared" si="72"/>
        <v>0</v>
      </c>
      <c r="II70" s="102">
        <f t="shared" si="72"/>
        <v>0</v>
      </c>
      <c r="IJ70" s="102">
        <f t="shared" si="72"/>
        <v>0</v>
      </c>
      <c r="IK70" s="102">
        <f t="shared" si="72"/>
        <v>0</v>
      </c>
      <c r="IL70" s="102">
        <f t="shared" si="72"/>
        <v>0</v>
      </c>
      <c r="IM70" s="102">
        <f t="shared" si="72"/>
        <v>0</v>
      </c>
      <c r="IN70" s="102">
        <f t="shared" si="72"/>
        <v>0</v>
      </c>
      <c r="IO70" s="102">
        <f t="shared" si="72"/>
        <v>0</v>
      </c>
      <c r="IP70" s="102">
        <f t="shared" si="72"/>
        <v>0</v>
      </c>
      <c r="IQ70" s="102">
        <f t="shared" si="72"/>
        <v>0</v>
      </c>
      <c r="IR70" s="102">
        <f t="shared" si="72"/>
        <v>0</v>
      </c>
      <c r="IS70" s="102">
        <f t="shared" si="72"/>
        <v>0</v>
      </c>
      <c r="IU70" s="99">
        <f>SUMIF('2021 Club Championship Crew'!$B$11:$B$14,$B70,'2021 Club Championship Crew'!$BN$11:$BN$14)</f>
        <v>0</v>
      </c>
      <c r="IV70" s="99">
        <f>SUMIF('2021 Club Championship Crew'!$B$11:$B$14,$B70,'2021 Club Championship Crew'!$BQ$11:$BQ$14)</f>
        <v>0</v>
      </c>
      <c r="IW70" s="99">
        <f>SUMIF('2021 Club Championship Crew'!$B$11:$B$14,$B70,'2021 Club Championship Crew'!$BT$11:$BT$14)</f>
        <v>0</v>
      </c>
      <c r="IX70" s="99">
        <f>SUMIF('2021 Club Championship Crew'!$B$11:$B$14,$B70,'2021 Club Championship Crew'!$BW$11:$BW$14)</f>
        <v>0</v>
      </c>
      <c r="IY70" s="99">
        <f>SUMIF('2021 Club Championship Crew'!$B$11:$B$14,$B70,'2021 Club Championship Crew'!$CC$11:$CC$14)</f>
        <v>0</v>
      </c>
    </row>
    <row r="71" spans="1:259" ht="15" customHeight="1" x14ac:dyDescent="0.2">
      <c r="A71" s="134"/>
      <c r="B71" s="103"/>
      <c r="C71" s="96">
        <f t="shared" si="75"/>
        <v>0</v>
      </c>
      <c r="D71" s="97">
        <f t="shared" si="76"/>
        <v>0</v>
      </c>
      <c r="E71" s="96">
        <f t="shared" si="77"/>
        <v>0</v>
      </c>
      <c r="F71" s="98">
        <f t="shared" si="78"/>
        <v>0</v>
      </c>
      <c r="G71" s="99">
        <f>SUMIF('Saturday Race 11-06-21'!$B$11:$B$24,$B71,'Saturday Race 11-06-21'!$BF$11:$BF$24)</f>
        <v>0</v>
      </c>
      <c r="H71" s="99">
        <f>SUMIF('Saturday Race 11-06-21'!$B$11:$B$24,$B71,'Saturday Race 11-06-21'!$BI$11:$BI$24)</f>
        <v>0</v>
      </c>
      <c r="I71" s="99">
        <f>SUMIF('Saturday Race 11-06-21'!$B$11:$B$24,$B71,'Saturday Race 11-06-21'!$BL$11:$BL$24)</f>
        <v>0</v>
      </c>
      <c r="J71" s="99">
        <f>SUMIF('Saturday Race 11-06-21'!$B$11:$B$24,$B71,'Saturday Race 11-06-21'!$BO$11:$BO$24)</f>
        <v>0</v>
      </c>
      <c r="K71" s="99">
        <f>SUMIF('Saturday Race 11-06-21'!$B$11:$B$24,$B71,'Saturday Race 11-06-21'!$BR$11:$BR$24)</f>
        <v>0</v>
      </c>
      <c r="L71" s="99">
        <f>SUMIF('Saturday Race 11-20-21'!$B$11:$B$24,$B71,'Saturday Race 11-20-21'!$BF$11:$BF$24)</f>
        <v>0</v>
      </c>
      <c r="M71" s="99">
        <f>SUMIF('Saturday Race 11-20-21'!$B$11:$B$24,$B71,'Saturday Race 11-20-21'!$BI$11:$BI$24)</f>
        <v>0</v>
      </c>
      <c r="N71" s="99">
        <f>SUMIF('Saturday Race 11-20-21'!$B$11:$B$24,$B71,'Saturday Race 11-20-21'!$BL$11:$BL$24)</f>
        <v>0</v>
      </c>
      <c r="O71" s="99">
        <f>SUMIF('Saturday Race 11-20-21'!$B$11:$B$24,$B71,'Saturday Race 11-20-21'!$BO$11:$BO$24)</f>
        <v>0</v>
      </c>
      <c r="P71" s="99">
        <f>SUMIF('Saturday Race 11-20-21'!$B$11:$B$24,$B71,'Saturday Race 11-20-21'!$BR$11:$BR$24)</f>
        <v>0</v>
      </c>
      <c r="Q71" s="99">
        <f>SUMIF('One Day 12-04-21 Scots'!$B$11:$B$24,$B71,'One Day 12-04-21 Scots'!$BF$11:$BF$24)</f>
        <v>0</v>
      </c>
      <c r="R71" s="99">
        <f>SUMIF('One Day 12-04-21 Scots'!$B$11:$B$24,$B71,'One Day 12-04-21 Scots'!$BI$11:$BI$24)</f>
        <v>0</v>
      </c>
      <c r="S71" s="99">
        <f>SUMIF('One Day 12-04-21 Scots'!$B$11:$B$24,$B71,'One Day 12-04-21 Scots'!$BL$11:$BL$24)</f>
        <v>0</v>
      </c>
      <c r="T71" s="99">
        <f>SUMIF('One Day 12-04-21 Scots'!$B$11:$B$24,$B71,'One Day 12-04-21 Scots'!$BO$11:$BO$24)</f>
        <v>0</v>
      </c>
      <c r="U71" s="99">
        <f>SUMIF('One Day 12-04-21 Scots'!$B$11:$B$24,$B71,'One Day 12-04-21 Scots'!$BR$11:$BR$24)</f>
        <v>0</v>
      </c>
      <c r="V71" s="99">
        <f>SUMIF('One Day 12-04-21 Thistles'!$B$11:$B$25,$B71,'One Day 12-04-21 Thistles'!$BF$11:$BF$25)</f>
        <v>0</v>
      </c>
      <c r="W71" s="99">
        <f>SUMIF('One Day 12-04-21 Thistles'!$B$11:$B$25,$B71,'One Day 12-04-21 Thistles'!$BI$11:$BI$25)</f>
        <v>0</v>
      </c>
      <c r="X71" s="99">
        <f>SUMIF('One Day 12-04-21 Thistles'!$B$11:$B$25,$B71,'One Day 12-04-21 Thistles'!$BL$11:$BL$25)</f>
        <v>0</v>
      </c>
      <c r="Y71" s="99">
        <f>SUMIF('One Day 12-04-21 Thistles'!$B$11:$B$25,$B71,'One Day 12-04-21 Thistles'!$BO$11:$BO$25)</f>
        <v>0</v>
      </c>
      <c r="Z71" s="99">
        <f>SUMIF('One Day 12-04-21 Thistles'!$B$11:$B$25,$B71,'One Day 12-04-21 Thistles'!$BR$11:$BR$25)</f>
        <v>0</v>
      </c>
      <c r="AA71" s="99">
        <f>SUMIF('Saturday Race 1-08-22'!$B$11:$B$20,$B71,'Saturday Race 1-08-22'!$BF$11:$BF$20)</f>
        <v>0</v>
      </c>
      <c r="AB71" s="99">
        <f>SUMIF('Saturday Race 1-08-22'!$B$11:$B$20,$B71,'Saturday Race 1-08-22'!$BI$11:$BI$20)</f>
        <v>0</v>
      </c>
      <c r="AC71" s="99">
        <f>SUMIF('Saturday Race 1-08-22'!$B$11:$B$20,$B71,'Saturday Race 1-08-22'!$BL$11:$BL$20)</f>
        <v>0</v>
      </c>
      <c r="AD71" s="99">
        <f>SUMIF('Saturday Race 1-08-22'!$B$11:$B$20,$B71,'Saturday Race 1-08-22'!$BO$11:$BO$20)</f>
        <v>0</v>
      </c>
      <c r="AE71" s="99">
        <f>SUMIF('Saturday Race 1-08-22'!$B$11:$B$20,$B71,'Saturday Race 1-08-22'!$BR$11:$BR$20)</f>
        <v>0</v>
      </c>
      <c r="AF71" s="99">
        <f>SUMIF('Saturday Race 1-22-22'!$B$11:$B$20,$B71,'Saturday Race 1-22-22'!$BF$11:$BF$20)</f>
        <v>0</v>
      </c>
      <c r="AG71" s="99">
        <f>SUMIF('Saturday Race 1-22-22'!$B$11:$B$20,$B71,'Saturday Race 1-22-22'!$BI$11:$BI$20)</f>
        <v>0</v>
      </c>
      <c r="AH71" s="99">
        <f>SUMIF('Saturday Race 1-22-22'!$B$11:$B$20,$B71,'Saturday Race 1-22-22'!$BL$11:$BL$20)</f>
        <v>0</v>
      </c>
      <c r="AI71" s="99">
        <f>SUMIF('Saturday Race 1-22-22'!$B$11:$B$20,$B71,'Saturday Race 1-22-22'!$BO$11:$BO$20)</f>
        <v>0</v>
      </c>
      <c r="AJ71" s="99">
        <f>SUMIF('Saturday Race 1-22-22'!$B$11:$B$20,$B71,'Saturday Race 1-22-22'!$BR$11:$BR$20)</f>
        <v>0</v>
      </c>
      <c r="AK71" s="99">
        <f>SUMIF('Sunday Race 2-6-22'!$B$11:$B$20,$B71,'Sunday Race 2-6-22'!$BF$11:$BF$20)</f>
        <v>0</v>
      </c>
      <c r="AL71" s="99">
        <f>SUMIF('Sunday Race 2-6-22'!$B$11:$B$20,$B71,'Sunday Race 2-6-22'!$BI$11:$BI$20)</f>
        <v>0</v>
      </c>
      <c r="AM71" s="99">
        <f>SUMIF('Sunday Race 2-6-22'!$B$11:$B$20,$B71,'Sunday Race 2-6-22'!$BL$11:$BL$20)</f>
        <v>0</v>
      </c>
      <c r="AN71" s="99">
        <f>SUMIF('Sunday Race 2-6-22'!$B$11:$B$20,$B71,'Sunday Race 2-6-22'!$BO$11:$BO$20)</f>
        <v>0</v>
      </c>
      <c r="AO71" s="99">
        <f>SUMIF('Sunday Race 2-6-22'!$B$11:$B$20,$B71,'Sunday Race 2-6-22'!$BR$11:$BR$20)</f>
        <v>0</v>
      </c>
      <c r="AP71" s="99">
        <f>SUMIF('Chili One Day 2-12-22 Scots'!$B$11:$B$20,$B71,'Chili One Day 2-12-22 Scots'!$BF$11:$BF$20)</f>
        <v>0</v>
      </c>
      <c r="AQ71" s="99">
        <f>SUMIF('Chili One Day 2-12-22 Scots'!$B$11:$B$20,$B71,'Chili One Day 2-12-22 Scots'!$BI$11:$BI$20)</f>
        <v>0</v>
      </c>
      <c r="AR71" s="99">
        <f>SUMIF('Chili One Day 2-12-22 Scots'!$B$11:$B$20,$B71,'Chili One Day 2-12-22 Scots'!$BL$11:$BL$20)</f>
        <v>0</v>
      </c>
      <c r="AS71" s="99">
        <f>SUMIF('Chili One Day 2-12-22 Scots'!$B$11:$B$20,$B71,'Chili One Day 2-12-22 Scots'!$BO$11:$BO$20)</f>
        <v>0</v>
      </c>
      <c r="AT71" s="99">
        <f>SUMIF('Chili One Day 2-12-22 Scots'!$B$11:$B$20,$B71,'Chili One Day 2-12-22 Scots'!$BR$11:$BR$20)</f>
        <v>0</v>
      </c>
      <c r="AU71" s="99">
        <f>SUMIF('Chili One Day 2-12-22 Thistles'!$B$11:$B$20,$B71,'Chili One Day 2-12-22 Thistles'!$BF$11:$BF$20)</f>
        <v>0</v>
      </c>
      <c r="AV71" s="99">
        <f>SUMIF('Chili One Day 2-12-22 Thistles'!$B$11:$B$20,$B71,'Chili One Day 2-12-22 Thistles'!$BI$11:$BI$20)</f>
        <v>0</v>
      </c>
      <c r="AW71" s="99">
        <f>SUMIF('Chili One Day 2-12-22 Thistles'!$B$11:$B$20,$B71,'Chili One Day 2-12-22 Thistles'!$BL$11:$BL$20)</f>
        <v>0</v>
      </c>
      <c r="AX71" s="99">
        <f>SUMIF('Chili One Day 2-12-22 Thistles'!$B$11:$B$20,$B71,'Chili One Day 2-12-22 Thistles'!$BO$11:$BO$20)</f>
        <v>0</v>
      </c>
      <c r="AY71" s="99">
        <f>SUMIF('Chili One Day 2-12-22 Thistles'!$B$11:$B$20,$B71,'Chili One Day 2-12-22 Thistles'!$BR$11:$BR$20)</f>
        <v>0</v>
      </c>
      <c r="AZ71" s="99">
        <f>SUMIF('Sunday Race 2-20-22'!$B$11:$B$20,$B71,'Sunday Race 2-20-22'!$BF$11:$BF$20)</f>
        <v>0</v>
      </c>
      <c r="BA71" s="99">
        <f>SUMIF('Sunday Race 2-20-22'!$B$11:$B$20,$B71,'Sunday Race 2-20-22'!$BI$11:$BI$20)</f>
        <v>0</v>
      </c>
      <c r="BB71" s="99">
        <f>SUMIF('Sunday Race 2-20-22'!$B$11:$B$20,$B71,'Sunday Race 2-20-22'!$BL$11:$BL$20)</f>
        <v>0</v>
      </c>
      <c r="BC71" s="99">
        <f>SUMIF('Sunday Race 2-20-22'!$B$11:$B$20,$B71,'Sunday Race 2-20-22'!$BO$11:$BO$20)</f>
        <v>0</v>
      </c>
      <c r="BD71" s="99">
        <f>SUMIF('Sunday Race 2-20-22'!$B$11:$B$20,$B71,'Sunday Race 2-20-22'!$BR$11:$BR$20)</f>
        <v>0</v>
      </c>
      <c r="BE71" s="99">
        <f>SUMIF('Sunday Race 2-27-22'!$B$11:$B$20,$B71,'Sunday Race 2-27-22'!$BF$11:$BF$20)</f>
        <v>0</v>
      </c>
      <c r="BF71" s="99">
        <f>SUMIF('Sunday Race 2-27-22'!$B$11:$B$20,$B71,'Sunday Race 2-27-22'!$BI$11:$BI$20)</f>
        <v>0</v>
      </c>
      <c r="BG71" s="99">
        <f>SUMIF('Sunday Race 2-27-22'!$B$11:$B$20,$B71,'Sunday Race 2-27-22'!$BL$11:$BL$20)</f>
        <v>0</v>
      </c>
      <c r="BH71" s="99">
        <f>SUMIF('Sunday Race 2-27-22'!$B$11:$B$20,$B71,'Sunday Race 2-27-22'!$BO$11:$BO$20)</f>
        <v>0</v>
      </c>
      <c r="BI71" s="99">
        <f>SUMIF('Sunday Race 2-27-22'!$B$11:$B$20,$B71,'Sunday Race 2-27-22'!$BR$11:$BR$20)</f>
        <v>0</v>
      </c>
      <c r="BJ71" s="99">
        <f>SUMIF('Sunday Race 3-13-22'!$B$11:$B$21,$B71,'Sunday Race 3-13-22'!$BF$11:$BF$21)</f>
        <v>0</v>
      </c>
      <c r="BK71" s="99">
        <f>SUMIF('Sunday Race 3-13-22'!$B$11:$B$21,$B71,'Sunday Race 3-13-22'!$BI$11:$BI$21)</f>
        <v>0</v>
      </c>
      <c r="BL71" s="99">
        <f>SUMIF('Sunday Race 3-13-22'!$B$11:$B$21,$B71,'Sunday Race 3-13-22'!$BL$11:$BL$21)</f>
        <v>0</v>
      </c>
      <c r="BM71" s="99">
        <f>SUMIF('Sunday Race 3-13-22'!$B$11:$B$21,$B71,'Sunday Race 3-13-22'!$BO$11:$BO$21)</f>
        <v>0</v>
      </c>
      <c r="BN71" s="99">
        <f>SUMIF('Sunday Race 3-13-22'!$B$11:$B$21,$B71,'Sunday Race 3-13-22'!$BR$11:$BR$21)</f>
        <v>0</v>
      </c>
      <c r="BO71" s="99">
        <f>SUMIF('Saturday Race 3-19-22'!$B$11:$B$26,$B71,'Saturday Race 3-19-22'!$BF$11:$BF$26)</f>
        <v>0</v>
      </c>
      <c r="BP71" s="99">
        <f>SUMIF('Saturday Race 3-19-22'!$B$11:$B$26,$B71,'Saturday Race 3-19-22'!$BI$11:$BI$26)</f>
        <v>0</v>
      </c>
      <c r="BQ71" s="99">
        <f>SUMIF('Saturday Race 3-19-22'!$B$11:$B$26,$B71,'Saturday Race 3-19-22'!$BL$11:$BL$26)</f>
        <v>0</v>
      </c>
      <c r="BR71" s="99">
        <f>SUMIF('Saturday Race 3-19-22'!$B$11:$B$26,$B71,'Saturday Race 3-19-22'!$BO$11:$BO$26)</f>
        <v>0</v>
      </c>
      <c r="BS71" s="99">
        <f>SUMIF('Saturday Race 3-19-22'!$B$11:$B$26,$B71,'Saturday Race 3-19-22'!$BR$11:$BR$26)</f>
        <v>0</v>
      </c>
      <c r="BT71" s="99">
        <f>SUMIF('Sunday Races 4-10-22'!$B$11:$B$26,$B71,'Sunday Races 4-10-22'!$BF$11:$BF$26)</f>
        <v>0</v>
      </c>
      <c r="BU71" s="99">
        <f>SUMIF('Sunday Races 4-10-22'!$B$11:$B$26,$B71,'Sunday Races 4-10-22'!$BI$11:$BI$26)</f>
        <v>0</v>
      </c>
      <c r="BV71" s="99">
        <f>SUMIF('Sunday Races 4-10-22'!$B$11:$B$26,$B71,'Sunday Races 4-10-22'!$BL$11:$BL$26)</f>
        <v>0</v>
      </c>
      <c r="BW71" s="99">
        <f>SUMIF('Sunday Races 4-10-22'!$B$11:$B$26,$B71,'Sunday Races 4-10-22'!$BO$11:$BO$26)</f>
        <v>0</v>
      </c>
      <c r="BX71" s="99">
        <f>SUMIF('Sunday Races 4-10-22'!$B$11:$B$26,$B71,'Sunday Races 4-10-22'!$BR$11:$BR$26)</f>
        <v>0</v>
      </c>
      <c r="BY71" s="99">
        <f>SUMIF('Easter One Day 4-16-22 FS'!$B$11:$B$26,$B71,'Easter One Day 4-16-22 FS'!$BF$11:$BF$26)</f>
        <v>0</v>
      </c>
      <c r="BZ71" s="99">
        <f>SUMIF('Easter One Day 4-16-22 FS'!$B$11:$B$26,$B71,'Easter One Day 4-16-22 FS'!$BI$11:$BI$26)</f>
        <v>0</v>
      </c>
      <c r="CA71" s="99">
        <f>SUMIF('Easter One Day 4-16-22 FS'!$B$11:$B$26,$B71,'Easter One Day 4-16-22 FS'!$BL$11:$BL$26)</f>
        <v>0</v>
      </c>
      <c r="CB71" s="99">
        <f>SUMIF('Easter One Day 4-16-22 FS'!$B$11:$B$26,$B71,'Easter One Day 4-16-22 FS'!$BO$11:$BO$26)</f>
        <v>0</v>
      </c>
      <c r="CC71" s="99">
        <f>SUMIF('Easter One Day 4-16-22 FS'!$B$11:$B$26,$B71,'Easter One Day 4-16-22 FS'!$BR$11:$BR$26)</f>
        <v>0</v>
      </c>
      <c r="CD71" s="99">
        <f>SUMIF('Easter One Day 4-16-22 TH'!$B$11:$B$26,$B71,'Easter One Day 4-16-22 TH'!$BF$11:$BF$26)</f>
        <v>0</v>
      </c>
      <c r="CE71" s="99">
        <f>SUMIF('Easter One Day 4-16-22 TH'!$B$11:$B$26,$B71,'Easter One Day 4-16-22 TH'!$BI$11:$BI$26)</f>
        <v>0</v>
      </c>
      <c r="CF71" s="99">
        <f>SUMIF('Easter One Day 4-16-22 TH'!$B$11:$B$26,$B71,'Easter One Day 4-16-22 TH'!$BL$11:$BL$26)</f>
        <v>0</v>
      </c>
      <c r="CG71" s="99">
        <f>SUMIF('Easter One Day 4-16-22 TH'!$B$11:$B$26,$B71,'Easter One Day 4-16-22 TH'!$BO$11:$BO$26)</f>
        <v>0</v>
      </c>
      <c r="CH71" s="99">
        <f>SUMIF('Easter One Day 4-16-22 TH'!$B$11:$B$26,$B71,'Easter One Day 4-16-22 TH'!$BR$11:$BR$26)</f>
        <v>0</v>
      </c>
      <c r="CI71" s="99">
        <f>SUMIF('Sunday Races 5-1-22'!$B$11:$B$28,$B71,'Sunday Races 5-1-22'!$BF$11:$BF$28)</f>
        <v>0</v>
      </c>
      <c r="CJ71" s="99">
        <f>SUMIF('Sunday Races 5-1-22'!$B$11:$B$28,$B71,'Sunday Races 5-1-22'!$BI$11:$BI$28)</f>
        <v>0</v>
      </c>
      <c r="CK71" s="99">
        <f>SUMIF('Sunday Races 5-1-22'!$B$11:$B$28,$B71,'Sunday Races 5-1-22'!$BL$11:$BL$28)</f>
        <v>0</v>
      </c>
      <c r="CL71" s="99">
        <f>SUMIF('Sunday Races 5-1-22'!$B$11:$B$28,$B71,'Sunday Races 5-1-22'!$BO$11:$BO$28)</f>
        <v>0</v>
      </c>
      <c r="CM71" s="99">
        <f>SUMIF('Sunday Races 5-1-22'!$B$11:$B$28,$B71,'Sunday Races 5-1-22'!$BR$11:$BR$28)</f>
        <v>0</v>
      </c>
      <c r="CN71" s="99">
        <f>SUMIF('Long Distance Race 5-7-22'!$B$11:$B$27,$B71,'Long Distance Race 5-7-22'!$BF$11:$BF$27)</f>
        <v>0</v>
      </c>
      <c r="CO71" s="99">
        <f>SUMIF('Long Distance Race 5-7-22'!$B$11:$B$27,$B71,'Long Distance Race 5-7-22'!$BI$11:$BI$27)</f>
        <v>0</v>
      </c>
      <c r="CP71" s="99">
        <f>SUMIF('Long Distance Race 5-7-22'!$B$11:$B$27,$B71,'Long Distance Race 5-7-22'!$BL$11:$BL$27)</f>
        <v>0</v>
      </c>
      <c r="CQ71" s="99">
        <f>SUMIF('Long Distance Race 5-7-22'!$B$11:$B$27,$B71,'Long Distance Race 5-7-22'!$BO$11:$BO$27)</f>
        <v>0</v>
      </c>
      <c r="CR71" s="99">
        <f>SUMIF('Long Distance Race 5-7-22'!$B$11:$B$27,$B71,'Long Distance Race 5-7-22'!$BR$11:$BR$27)</f>
        <v>0</v>
      </c>
      <c r="CS71" s="99">
        <f>SUMIF('Memorial Day Regatta 5-28-22 Op'!$B$11:$B$27,$B71,'Memorial Day Regatta 5-28-22 Op'!$BF$11:$BF$27)</f>
        <v>0</v>
      </c>
      <c r="CT71" s="99">
        <f>SUMIF('Memorial Day Regatta 5-28-22 Op'!$B$11:$B$27,$B71,'Memorial Day Regatta 5-28-22 Op'!$BI$11:$BI$27)</f>
        <v>0</v>
      </c>
      <c r="CU71" s="99">
        <f>SUMIF('Memorial Day Regatta 5-28-22 Op'!$B$11:$B$27,$B71,'Memorial Day Regatta 5-28-22 Op'!$BL$11:$BL$27)</f>
        <v>0</v>
      </c>
      <c r="CV71" s="99">
        <f>SUMIF('Memorial Day Regatta 5-28-22 Op'!$B$11:$B$27,$B71,'Memorial Day Regatta 5-28-22 Op'!$BO$11:$BO$27)</f>
        <v>0</v>
      </c>
      <c r="CW71" s="99">
        <f>SUMIF('Memorial Day Regatta 5-28-22 Op'!$B$11:$B$27,$B71,'Memorial Day Regatta 5-28-22 Op'!$BR$11:$BR$27)</f>
        <v>0</v>
      </c>
      <c r="CX71" s="99">
        <f>SUMIF('Sunday Races 6-5-22'!$B$11:$B$28,$B71,'Sunday Races 6-5-22'!$BF$11:$BF$28)</f>
        <v>0</v>
      </c>
      <c r="CY71" s="99">
        <f>SUMIF('Sunday Races 6-5-22'!$B$11:$B$28,$B71,'Sunday Races 6-5-22'!$BI$11:$BI$28)</f>
        <v>0</v>
      </c>
      <c r="CZ71" s="99">
        <f>SUMIF('Sunday Races 6-5-22'!$B$11:$B$28,$B71,'Sunday Races 6-5-22'!$BL$11:$BL$28)</f>
        <v>0</v>
      </c>
      <c r="DA71" s="99">
        <f>SUMIF('Sunday Races 6-5-22'!$B$11:$B$28,$B71,'Sunday Races 6-5-22'!$BO$11:$BO$28)</f>
        <v>0</v>
      </c>
      <c r="DB71" s="99">
        <f>SUMIF('Sunday Races 6-5-22'!$B$11:$B$28,$B71,'Sunday Races 6-5-22'!$BR$11:$BR$28)</f>
        <v>0</v>
      </c>
      <c r="DC71" s="99">
        <f>SUMIF('Sunday Races 6-12-22'!$B$11:$B$24,$B71,'Sunday Races 6-12-22'!$BF$11:$BF$24)</f>
        <v>0</v>
      </c>
      <c r="DD71" s="99">
        <f>SUMIF('Sunday Races 6-12-22'!$B$11:$B$24,$B71,'Sunday Races 6-12-22'!$BI$11:$BI$24)</f>
        <v>0</v>
      </c>
      <c r="DE71" s="99">
        <f>SUMIF('Sunday Races 6-12-22'!$B$11:$B$24,$B71,'Sunday Races 6-12-22'!$BL$11:$BL$24)</f>
        <v>0</v>
      </c>
      <c r="DF71" s="99">
        <f>SUMIF('Sunday Races 6-12-22'!$B$11:$B$24,$B71,'Sunday Races 6-12-22'!$BO$11:$BO$24)</f>
        <v>0</v>
      </c>
      <c r="DG71" s="99">
        <f>SUMIF('Sunday Races 6-12-22'!$B$11:$B$24,$B71,'Sunday Races 6-12-22'!$BR$11:$BR$24)</f>
        <v>0</v>
      </c>
      <c r="DH71" s="99">
        <f>SUMIF('Saturday Races 6-18-22'!$B$11:$B$24,$B71,'Saturday Races 6-18-22'!$BF$11:$BF$24)</f>
        <v>0</v>
      </c>
      <c r="DI71" s="99">
        <f>SUMIF('Saturday Races 6-18-22'!$B$11:$B$24,$B71,'Saturday Races 6-18-22'!$BI$11:$BI$24)</f>
        <v>0</v>
      </c>
      <c r="DJ71" s="99">
        <f>SUMIF('Saturday Races 6-18-22'!$B$11:$B$24,$B71,'Saturday Races 6-18-22'!$BL$11:$BL$24)</f>
        <v>0</v>
      </c>
      <c r="DK71" s="99">
        <f>SUMIF('Saturday Races 6-18-22'!$B$11:$B$24,$B71,'Saturday Races 6-18-22'!$BO$11:$BO$24)</f>
        <v>0</v>
      </c>
      <c r="DL71" s="99">
        <f>SUMIF('Saturday Races 6-18-22'!$B$11:$B$24,$B71,'Saturday Races 6-18-22'!$BR$11:$BR$24)</f>
        <v>0</v>
      </c>
      <c r="DM71" s="99">
        <f>SUMIF('Caldwell Cup 6-25-22 TH'!$B$11:$B$25,$B71,'Caldwell Cup 6-25-22 TH'!$BF$11:$BF$25)</f>
        <v>0</v>
      </c>
      <c r="DN71" s="99">
        <f>SUMIF('Caldwell Cup 6-25-22 TH'!$B$11:$B$25,$B71,'Caldwell Cup 6-25-22 TH'!$BI$11:$BI$25)</f>
        <v>0</v>
      </c>
      <c r="DO71" s="99">
        <f>SUMIF('Caldwell Cup 6-25-22 TH'!$B$11:$B$25,$B71,'Caldwell Cup 6-25-22 TH'!$BL$11:$BL$25)</f>
        <v>0</v>
      </c>
      <c r="DP71" s="99">
        <f>SUMIF('Caldwell Cup 6-25-22 TH'!$B$11:$B$25,$B71,'Caldwell Cup 6-25-22 TH'!$BO$11:$BO$25)</f>
        <v>0</v>
      </c>
      <c r="DQ71" s="99">
        <f>SUMIF('Caldwell Cup 6-25-22 TH'!$B$11:$B$25,$B71,'Caldwell Cup 6-25-22 TH'!$BR$11:$BR$25)</f>
        <v>0</v>
      </c>
      <c r="DR71" s="99">
        <f>SUMIF('Caldwell Cup 6-25-22 FS'!$B$11:$B$18,$B71,'Caldwell Cup 6-25-22 FS'!$BF$11:$BF$18)</f>
        <v>0</v>
      </c>
      <c r="DS71" s="99">
        <f>SUMIF('Caldwell Cup 6-25-22 FS'!$B$11:$B$18,$B71,'Caldwell Cup 6-25-22 FS'!$BI$11:$BI$18)</f>
        <v>0</v>
      </c>
      <c r="DT71" s="99">
        <f>SUMIF('Caldwell Cup 6-25-22 FS'!$B$11:$B$18,$B71,'Caldwell Cup 6-25-22 FS'!$BL$11:$BL$18)</f>
        <v>0</v>
      </c>
      <c r="DU71" s="99">
        <f>SUMIF('Caldwell Cup 6-25-22 FS'!$B$11:$B$18,$B71,'Caldwell Cup 6-25-22 FS'!$BO$11:$BO$18)</f>
        <v>0</v>
      </c>
      <c r="DV71" s="99">
        <f>SUMIF('Caldwell Cup 6-25-22 FS'!$B$11:$B$18,$B71,'Caldwell Cup 6-25-22 FS'!$BR$11:$BR$18)</f>
        <v>0</v>
      </c>
      <c r="DW71" s="99">
        <f>SUMIF('Sunday Races 7-3-22'!$B$11:$B$25,$B71,'Sunday Races 7-3-22'!$BF$11:$BF$25)</f>
        <v>0</v>
      </c>
      <c r="DX71" s="99">
        <f>SUMIF('Sunday Races 7-3-22'!$B$11:$B$25,$B71,'Sunday Races 7-3-22'!$BI$11:$BI$25)</f>
        <v>0</v>
      </c>
      <c r="DY71" s="99">
        <f>SUMIF('Sunday Races 7-3-22'!$B$11:$B$25,$B71,'Sunday Races 7-3-22'!$BL$11:$BL$25)</f>
        <v>0</v>
      </c>
      <c r="DZ71" s="99">
        <f>SUMIF('Sunday Races 7-3-22'!$B$11:$B$25,$B71,'Sunday Races 7-3-22'!$BO$11:$BO$25)</f>
        <v>0</v>
      </c>
      <c r="EA71" s="99">
        <f>SUMIF('Sunday Races 7-3-22'!$B$11:$B$25,$B71,'Sunday Races 7-3-22'!$BR$11:$BR$25)</f>
        <v>0</v>
      </c>
      <c r="EB71" s="99">
        <f>SUMIF('Sunday Races 7-31-22'!$B$11:$B$25,$B71,'Sunday Races 7-31-22'!$BF$11:$BF$25)</f>
        <v>0</v>
      </c>
      <c r="EC71" s="99">
        <f>SUMIF('Sunday Races 7-31-22'!$B$11:$B$25,$B71,'Sunday Races 7-31-22'!$BI$11:$BI$25)</f>
        <v>0</v>
      </c>
      <c r="ED71" s="99">
        <f>SUMIF('Sunday Races 7-31-22'!$B$11:$B$25,$B71,'Sunday Races 7-31-22'!$BL$11:$BL$25)</f>
        <v>0</v>
      </c>
      <c r="EE71" s="99">
        <f>SUMIF('Sunday Races 7-31-22'!$B$11:$B$25,$B71,'Sunday Races 7-31-22'!$BO$11:$BO$25)</f>
        <v>0</v>
      </c>
      <c r="EF71" s="99">
        <f>SUMIF('Sunday Races 7-31-22'!$B$11:$B$25,$B71,'Sunday Races 7-31-22'!$BR$11:$BR$25)</f>
        <v>0</v>
      </c>
      <c r="EG71" s="99">
        <f>SUMIF('Sunday Races 8-14-22'!$B$11:$B$25,$B71,'Sunday Races 8-14-22'!$BF$11:$BF$25)</f>
        <v>0</v>
      </c>
      <c r="EH71" s="99">
        <f>SUMIF('Sunday Races 8-14-22'!$B$11:$B$25,$B71,'Sunday Races 8-14-22'!$BI$11:$BI$25)</f>
        <v>0</v>
      </c>
      <c r="EI71" s="99">
        <f>SUMIF('Sunday Races 8-14-22'!$B$11:$B$25,$B71,'Sunday Races 8-14-22'!$BL$11:$BL$25)</f>
        <v>0</v>
      </c>
      <c r="EJ71" s="99">
        <f>SUMIF('Sunday Races 8-14-22'!$B$11:$B$25,$B71,'Sunday Races 8-14-22'!$BO$11:$BO$25)</f>
        <v>0</v>
      </c>
      <c r="EK71" s="99">
        <f>SUMIF('Sunday Races 8-14-22'!$B$11:$B$25,$B71,'Sunday Races 8-14-22'!$BR$11:$BR$25)</f>
        <v>0</v>
      </c>
      <c r="EL71" s="99">
        <f>SUMIF('Saturday Races 8-20-22'!$B$11:$B$25,$B71,'Saturday Races 8-20-22'!$BF$11:$BF$25)</f>
        <v>0</v>
      </c>
      <c r="EM71" s="99">
        <f>SUMIF('Saturday Races 8-20-22'!$B$11:$B$25,$B71,'Saturday Races 8-20-22'!$BI$11:$BI$25)</f>
        <v>0</v>
      </c>
      <c r="EN71" s="99">
        <f>SUMIF('Saturday Races 8-20-22'!$B$11:$B$25,$B71,'Saturday Races 8-20-22'!$BL$11:$BL$25)</f>
        <v>0</v>
      </c>
      <c r="EO71" s="99">
        <f>SUMIF('Saturday Races 8-20-22'!$B$11:$B$25,$B71,'Saturday Races 8-20-22'!$BO$11:$BO$25)</f>
        <v>0</v>
      </c>
      <c r="EP71" s="99">
        <f>SUMIF('Saturday Races 8-20-22'!$B$11:$B$25,$B71,'Saturday Races 8-20-22'!$BR$11:$BR$25)</f>
        <v>0</v>
      </c>
      <c r="EQ71" s="99">
        <f>SUMIF('Sunday Races 9-11-22'!$B$11:$B$20,$B71,'Sunday Races 9-11-22'!$BF$11:$BF$20)</f>
        <v>0</v>
      </c>
      <c r="ER71" s="99">
        <f>SUMIF('Sunday Races 9-11-22'!$B$11:$B$20,$B71,'Sunday Races 9-11-22'!$BI$11:$BI$20)</f>
        <v>0</v>
      </c>
      <c r="ES71" s="99">
        <f>SUMIF('Sunday Races 9-11-22'!$B$11:$B$20,$B71,'Sunday Races 9-11-22'!$BL$11:$BL$20)</f>
        <v>0</v>
      </c>
      <c r="ET71" s="99">
        <f>SUMIF('Sunday Races 9-11-22'!$B$11:$B$20,$B71,'Sunday Races 9-11-22'!$BO$11:$BO$20)</f>
        <v>0</v>
      </c>
      <c r="EU71" s="99">
        <f>SUMIF('Sunday Races 9-11-22'!$B$11:$B$20,$B71,'Sunday Races 9-11-22'!$BR$11:$BR$20)</f>
        <v>0</v>
      </c>
      <c r="EV71" s="99">
        <f>SUMIF('2022-09-17 Leukemia Cup TH'!$B$11:$B$26,$B71,'2022-09-17 Leukemia Cup TH'!$BF$11:$BF$26)</f>
        <v>0</v>
      </c>
      <c r="EW71" s="99">
        <f>SUMIF('2022-09-17 Leukemia Cup TH'!$B$11:$B$26,$B71,'2022-09-17 Leukemia Cup TH'!$BI$11:$BI$26)</f>
        <v>0</v>
      </c>
      <c r="EX71" s="99">
        <f>SUMIF('2022-09-17 Leukemia Cup TH'!$B$11:$B$26,$B71,'2022-09-17 Leukemia Cup TH'!$BL$11:$BL$26)</f>
        <v>0</v>
      </c>
      <c r="EY71" s="99">
        <f>SUMIF('2022-09-17 Leukemia Cup TH'!$B$11:$B$26,$B71,'2022-09-17 Leukemia Cup TH'!$BO$11:$BO$26)</f>
        <v>0</v>
      </c>
      <c r="EZ71" s="99">
        <f>SUMIF('2022-09-17 Leukemia Cup TH'!$B$11:$B$26,$B71,'2022-09-17 Leukemia Cup TH'!$BR$11:$BR$26)</f>
        <v>0</v>
      </c>
      <c r="FA71" s="99">
        <f>SUMIF('Smith-Berry LDR 9-24-22'!$B$11:$B$28,$B71,'Smith-Berry LDR 9-24-22'!$BF$11:$BF$28)</f>
        <v>0</v>
      </c>
      <c r="FB71" s="99">
        <f>SUMIF('Smith-Berry LDR 9-24-22'!$B$11:$B$28,$B71,'Smith-Berry LDR 9-24-22'!$BI$11:$BI$28)</f>
        <v>0</v>
      </c>
      <c r="FC71" s="99">
        <f>SUMIF('Smith-Berry LDR 9-24-22'!$B$11:$B$28,$B71,'Smith-Berry LDR 9-24-22'!$BL$11:$BL$28)</f>
        <v>0</v>
      </c>
      <c r="FD71" s="99">
        <f>SUMIF('Smith-Berry LDR 9-24-22'!$B$11:$B$28,$B71,'Smith-Berry LDR 9-24-22'!$BO$11:$BO$28)</f>
        <v>0</v>
      </c>
      <c r="FE71" s="99">
        <f>SUMIF('Smith-Berry LDR 9-24-22'!$B$11:$B$28,$B71,'Smith-Berry LDR 9-24-22'!$BR$11:$BR$28)</f>
        <v>0</v>
      </c>
      <c r="FF71" s="99">
        <f>SUMIF('Sunday Races 10-9-22'!$B$11:$B$15,$B71,'Sunday Races 10-9-22'!$BF$11:$BF$15)</f>
        <v>0</v>
      </c>
      <c r="FG71" s="99">
        <f>SUMIF('Sunday Races 10-9-22'!$B$11:$B$15,$B71,'Sunday Races 10-9-22'!$BI$11:$BI$15)</f>
        <v>0</v>
      </c>
      <c r="FH71" s="99">
        <f>SUMIF('Sunday Races 10-9-22'!$B$11:$B$15,$B71,'Sunday Races 10-9-22'!$BL$11:$BL$15)</f>
        <v>0</v>
      </c>
      <c r="FI71" s="99">
        <f>SUMIF('Sunday Races 10-9-22'!$B$11:$B$15,$B71,'Sunday Races 10-9-22'!$BO$11:$BO$15)</f>
        <v>0</v>
      </c>
      <c r="FJ71" s="99">
        <f>SUMIF('Sunday Races 10-9-22'!$B$11:$B$15,$B71,'Sunday Races 10-9-22'!$BR$11:$BR$15)</f>
        <v>0</v>
      </c>
      <c r="FK71" s="99">
        <f>SUMIF('Great Pumpkin Regatta 10-15-22'!$B$11:$B$53,$B71,'Great Pumpkin Regatta 10-15-22'!$BF$11:$BF$53)</f>
        <v>0</v>
      </c>
      <c r="FL71" s="99">
        <f>SUMIF('Great Pumpkin Regatta 10-15-22'!$B$11:$B$53,$B71,'Great Pumpkin Regatta 10-15-22'!$BI$11:$BI$53)</f>
        <v>0</v>
      </c>
      <c r="FM71" s="99">
        <f>SUMIF('Great Pumpkin Regatta 10-15-22'!$B$11:$B$53,$B71,'Great Pumpkin Regatta 10-15-22'!$BL$11:$BL$53)</f>
        <v>0</v>
      </c>
      <c r="FN71" s="99">
        <f>SUMIF('Great Pumpkin Regatta 10-15-22'!$B$11:$B$53,$B71,'Great Pumpkin Regatta 10-15-22'!$BO$11:$BO$53)</f>
        <v>0</v>
      </c>
      <c r="FO71" s="99">
        <f>SUMIF('Great Pumpkin Regatta 10-15-22'!$B$11:$B$53,$B71,'Great Pumpkin Regatta 10-15-22'!$BR$11:$BR$53)</f>
        <v>0</v>
      </c>
      <c r="FP71" s="99">
        <f>SUMIF('Sunday Races 10-23-22'!$B$11:$B$16,$B71,'Sunday Races 10-23-22'!$BF$11:$BF$16)</f>
        <v>0</v>
      </c>
      <c r="FQ71" s="99">
        <f>SUMIF('Sunday Races 10-23-22'!$B$11:$B$16,$B71,'Sunday Races 10-23-22'!$BI$11:$BI$16)</f>
        <v>0</v>
      </c>
      <c r="FR71" s="99">
        <f>SUMIF('Sunday Races 10-23-22'!$B$11:$B$16,$B71,'Sunday Races 10-23-22'!$BL$11:$BL$16)</f>
        <v>0</v>
      </c>
      <c r="FS71" s="99">
        <f>SUMIF('Sunday Races 10-23-22'!$B$11:$B$16,$B71,'Sunday Races 10-23-22'!$BO$11:$BO$16)</f>
        <v>0</v>
      </c>
      <c r="FT71" s="99">
        <f>SUMIF('Sunday Races 10-23-22'!$B$11:$B$16,$B71,'Sunday Races 10-23-22'!$BR$11:$BR$16)</f>
        <v>0</v>
      </c>
      <c r="FU71" s="100"/>
      <c r="FV71" s="101"/>
      <c r="FW71" s="102">
        <f t="shared" si="66"/>
        <v>0</v>
      </c>
      <c r="FX71" s="102">
        <f t="shared" si="66"/>
        <v>0</v>
      </c>
      <c r="FY71" s="102">
        <f t="shared" si="66"/>
        <v>0</v>
      </c>
      <c r="FZ71" s="102">
        <f t="shared" si="66"/>
        <v>0</v>
      </c>
      <c r="GA71" s="102">
        <f t="shared" si="66"/>
        <v>0</v>
      </c>
      <c r="GB71" s="102">
        <f t="shared" si="66"/>
        <v>0</v>
      </c>
      <c r="GC71" s="102">
        <f t="shared" si="66"/>
        <v>0</v>
      </c>
      <c r="GD71" s="102">
        <f t="shared" si="66"/>
        <v>0</v>
      </c>
      <c r="GE71" s="102">
        <f t="shared" si="66"/>
        <v>0</v>
      </c>
      <c r="GF71" s="102">
        <f t="shared" si="66"/>
        <v>0</v>
      </c>
      <c r="GG71" s="102">
        <f t="shared" si="67"/>
        <v>0</v>
      </c>
      <c r="GH71" s="102">
        <f t="shared" si="67"/>
        <v>0</v>
      </c>
      <c r="GI71" s="102">
        <f t="shared" si="67"/>
        <v>0</v>
      </c>
      <c r="GJ71" s="102">
        <f t="shared" si="67"/>
        <v>0</v>
      </c>
      <c r="GK71" s="102">
        <f t="shared" si="67"/>
        <v>0</v>
      </c>
      <c r="GL71" s="102">
        <f t="shared" si="67"/>
        <v>0</v>
      </c>
      <c r="GM71" s="102">
        <f t="shared" si="67"/>
        <v>0</v>
      </c>
      <c r="GN71" s="102">
        <f t="shared" si="67"/>
        <v>0</v>
      </c>
      <c r="GO71" s="102">
        <f t="shared" si="67"/>
        <v>0</v>
      </c>
      <c r="GP71" s="102">
        <f t="shared" si="67"/>
        <v>0</v>
      </c>
      <c r="GQ71" s="102">
        <f t="shared" si="68"/>
        <v>0</v>
      </c>
      <c r="GR71" s="102">
        <f t="shared" si="68"/>
        <v>0</v>
      </c>
      <c r="GS71" s="102">
        <f t="shared" si="68"/>
        <v>0</v>
      </c>
      <c r="GT71" s="102">
        <f t="shared" si="68"/>
        <v>0</v>
      </c>
      <c r="GU71" s="102">
        <f t="shared" si="68"/>
        <v>0</v>
      </c>
      <c r="GV71" s="102">
        <f t="shared" si="68"/>
        <v>0</v>
      </c>
      <c r="GW71" s="102">
        <f t="shared" si="68"/>
        <v>0</v>
      </c>
      <c r="GX71" s="102">
        <f t="shared" si="68"/>
        <v>0</v>
      </c>
      <c r="GY71" s="102">
        <f t="shared" si="68"/>
        <v>0</v>
      </c>
      <c r="GZ71" s="102">
        <f t="shared" si="68"/>
        <v>0</v>
      </c>
      <c r="HA71" s="102">
        <f t="shared" si="69"/>
        <v>0</v>
      </c>
      <c r="HB71" s="102">
        <f t="shared" si="69"/>
        <v>0</v>
      </c>
      <c r="HC71" s="102">
        <f t="shared" si="69"/>
        <v>0</v>
      </c>
      <c r="HD71" s="102">
        <f t="shared" si="69"/>
        <v>0</v>
      </c>
      <c r="HE71" s="102">
        <f t="shared" si="69"/>
        <v>0</v>
      </c>
      <c r="HF71" s="102">
        <f t="shared" si="69"/>
        <v>0</v>
      </c>
      <c r="HG71" s="102">
        <f t="shared" si="69"/>
        <v>0</v>
      </c>
      <c r="HH71" s="102">
        <f t="shared" si="69"/>
        <v>0</v>
      </c>
      <c r="HI71" s="102">
        <f t="shared" si="69"/>
        <v>0</v>
      </c>
      <c r="HJ71" s="102">
        <f t="shared" si="69"/>
        <v>0</v>
      </c>
      <c r="HK71" s="102">
        <f t="shared" si="70"/>
        <v>0</v>
      </c>
      <c r="HL71" s="102">
        <f t="shared" si="70"/>
        <v>0</v>
      </c>
      <c r="HM71" s="102">
        <f t="shared" si="70"/>
        <v>0</v>
      </c>
      <c r="HN71" s="102">
        <f t="shared" si="70"/>
        <v>0</v>
      </c>
      <c r="HO71" s="102">
        <f t="shared" si="70"/>
        <v>0</v>
      </c>
      <c r="HP71" s="102">
        <f t="shared" si="70"/>
        <v>0</v>
      </c>
      <c r="HQ71" s="102">
        <f t="shared" si="70"/>
        <v>0</v>
      </c>
      <c r="HR71" s="102">
        <f t="shared" si="70"/>
        <v>0</v>
      </c>
      <c r="HS71" s="102">
        <f t="shared" si="70"/>
        <v>0</v>
      </c>
      <c r="HT71" s="102">
        <f t="shared" si="70"/>
        <v>0</v>
      </c>
      <c r="HU71" s="102">
        <f t="shared" si="71"/>
        <v>0</v>
      </c>
      <c r="HV71" s="102">
        <f t="shared" si="71"/>
        <v>0</v>
      </c>
      <c r="HW71" s="102">
        <f t="shared" si="71"/>
        <v>0</v>
      </c>
      <c r="HX71" s="102">
        <f t="shared" si="71"/>
        <v>0</v>
      </c>
      <c r="HY71" s="102">
        <f t="shared" si="71"/>
        <v>0</v>
      </c>
      <c r="HZ71" s="102">
        <f t="shared" si="71"/>
        <v>0</v>
      </c>
      <c r="IA71" s="102">
        <f t="shared" si="71"/>
        <v>0</v>
      </c>
      <c r="IB71" s="102">
        <f t="shared" si="71"/>
        <v>0</v>
      </c>
      <c r="IC71" s="102">
        <f t="shared" si="71"/>
        <v>0</v>
      </c>
      <c r="ID71" s="102">
        <f t="shared" si="71"/>
        <v>0</v>
      </c>
      <c r="IE71" s="102">
        <f t="shared" si="72"/>
        <v>0</v>
      </c>
      <c r="IF71" s="102">
        <f t="shared" si="72"/>
        <v>0</v>
      </c>
      <c r="IG71" s="102">
        <f t="shared" si="72"/>
        <v>0</v>
      </c>
      <c r="IH71" s="102">
        <f t="shared" si="72"/>
        <v>0</v>
      </c>
      <c r="II71" s="102">
        <f t="shared" si="72"/>
        <v>0</v>
      </c>
      <c r="IJ71" s="102">
        <f t="shared" si="72"/>
        <v>0</v>
      </c>
      <c r="IK71" s="102">
        <f t="shared" si="72"/>
        <v>0</v>
      </c>
      <c r="IL71" s="102">
        <f t="shared" si="72"/>
        <v>0</v>
      </c>
      <c r="IM71" s="102">
        <f t="shared" si="72"/>
        <v>0</v>
      </c>
      <c r="IN71" s="102">
        <f t="shared" si="72"/>
        <v>0</v>
      </c>
      <c r="IO71" s="102">
        <f t="shared" si="72"/>
        <v>0</v>
      </c>
      <c r="IP71" s="102">
        <f t="shared" si="72"/>
        <v>0</v>
      </c>
      <c r="IQ71" s="102">
        <f t="shared" si="72"/>
        <v>0</v>
      </c>
      <c r="IR71" s="102">
        <f t="shared" si="72"/>
        <v>0</v>
      </c>
      <c r="IS71" s="102">
        <f t="shared" si="72"/>
        <v>0</v>
      </c>
      <c r="IU71" s="99">
        <f>SUMIF('2021 Club Championship Crew'!$B$11:$B$14,$B71,'2021 Club Championship Crew'!$BN$11:$BN$14)</f>
        <v>0</v>
      </c>
      <c r="IV71" s="99">
        <f>SUMIF('2021 Club Championship Crew'!$B$11:$B$14,$B71,'2021 Club Championship Crew'!$BQ$11:$BQ$14)</f>
        <v>0</v>
      </c>
      <c r="IW71" s="99">
        <f>SUMIF('2021 Club Championship Crew'!$B$11:$B$14,$B71,'2021 Club Championship Crew'!$BT$11:$BT$14)</f>
        <v>0</v>
      </c>
      <c r="IX71" s="99">
        <f>SUMIF('2021 Club Championship Crew'!$B$11:$B$14,$B71,'2021 Club Championship Crew'!$BW$11:$BW$14)</f>
        <v>0</v>
      </c>
      <c r="IY71" s="99">
        <f>SUMIF('2021 Club Championship Crew'!$B$11:$B$14,$B71,'2021 Club Championship Crew'!$CC$11:$CC$14)</f>
        <v>0</v>
      </c>
    </row>
    <row r="72" spans="1:259" ht="15" customHeight="1" x14ac:dyDescent="0.2">
      <c r="A72" s="134"/>
      <c r="B72" s="103"/>
      <c r="C72" s="96">
        <f t="shared" si="75"/>
        <v>0</v>
      </c>
      <c r="D72" s="97">
        <f t="shared" si="76"/>
        <v>0</v>
      </c>
      <c r="E72" s="96">
        <f t="shared" ref="E72" si="79">SUMIF($FW72:$GU72,"&lt;26",FW72:GU72)</f>
        <v>0</v>
      </c>
      <c r="F72" s="98">
        <f t="shared" ref="F72" si="80">IF(C72=0,0,D72/C72/100)</f>
        <v>0</v>
      </c>
      <c r="G72" s="99">
        <f>SUMIF('Saturday Race 11-06-21'!$B$11:$B$24,$B72,'Saturday Race 11-06-21'!$BF$11:$BF$24)</f>
        <v>0</v>
      </c>
      <c r="H72" s="99">
        <f>SUMIF('Saturday Race 11-06-21'!$B$11:$B$24,$B72,'Saturday Race 11-06-21'!$BI$11:$BI$24)</f>
        <v>0</v>
      </c>
      <c r="I72" s="99">
        <f>SUMIF('Saturday Race 11-06-21'!$B$11:$B$24,$B72,'Saturday Race 11-06-21'!$BL$11:$BL$24)</f>
        <v>0</v>
      </c>
      <c r="J72" s="99">
        <f>SUMIF('Saturday Race 11-06-21'!$B$11:$B$24,$B72,'Saturday Race 11-06-21'!$BO$11:$BO$24)</f>
        <v>0</v>
      </c>
      <c r="K72" s="99">
        <f>SUMIF('Saturday Race 11-06-21'!$B$11:$B$24,$B72,'Saturday Race 11-06-21'!$BR$11:$BR$24)</f>
        <v>0</v>
      </c>
      <c r="L72" s="99">
        <f>SUMIF('Saturday Race 11-20-21'!$B$11:$B$24,$B72,'Saturday Race 11-20-21'!$BF$11:$BF$24)</f>
        <v>0</v>
      </c>
      <c r="M72" s="99">
        <f>SUMIF('Saturday Race 11-20-21'!$B$11:$B$24,$B72,'Saturday Race 11-20-21'!$BI$11:$BI$24)</f>
        <v>0</v>
      </c>
      <c r="N72" s="99">
        <f>SUMIF('Saturday Race 11-20-21'!$B$11:$B$24,$B72,'Saturday Race 11-20-21'!$BL$11:$BL$24)</f>
        <v>0</v>
      </c>
      <c r="O72" s="99">
        <f>SUMIF('Saturday Race 11-20-21'!$B$11:$B$24,$B72,'Saturday Race 11-20-21'!$BO$11:$BO$24)</f>
        <v>0</v>
      </c>
      <c r="P72" s="99">
        <f>SUMIF('Saturday Race 11-20-21'!$B$11:$B$24,$B72,'Saturday Race 11-20-21'!$BR$11:$BR$24)</f>
        <v>0</v>
      </c>
      <c r="Q72" s="99">
        <f>SUMIF('One Day 12-04-21 Scots'!$B$11:$B$24,$B72,'One Day 12-04-21 Scots'!$BF$11:$BF$24)</f>
        <v>0</v>
      </c>
      <c r="R72" s="99">
        <f>SUMIF('One Day 12-04-21 Scots'!$B$11:$B$24,$B72,'One Day 12-04-21 Scots'!$BI$11:$BI$24)</f>
        <v>0</v>
      </c>
      <c r="S72" s="99">
        <f>SUMIF('One Day 12-04-21 Scots'!$B$11:$B$24,$B72,'One Day 12-04-21 Scots'!$BL$11:$BL$24)</f>
        <v>0</v>
      </c>
      <c r="T72" s="99">
        <f>SUMIF('One Day 12-04-21 Scots'!$B$11:$B$24,$B72,'One Day 12-04-21 Scots'!$BO$11:$BO$24)</f>
        <v>0</v>
      </c>
      <c r="U72" s="99">
        <f>SUMIF('One Day 12-04-21 Scots'!$B$11:$B$24,$B72,'One Day 12-04-21 Scots'!$BR$11:$BR$24)</f>
        <v>0</v>
      </c>
      <c r="V72" s="99">
        <f>SUMIF('One Day 12-04-21 Thistles'!$B$11:$B$25,$B72,'One Day 12-04-21 Thistles'!$BF$11:$BF$25)</f>
        <v>0</v>
      </c>
      <c r="W72" s="99">
        <f>SUMIF('One Day 12-04-21 Thistles'!$B$11:$B$25,$B72,'One Day 12-04-21 Thistles'!$BI$11:$BI$25)</f>
        <v>0</v>
      </c>
      <c r="X72" s="99">
        <f>SUMIF('One Day 12-04-21 Thistles'!$B$11:$B$25,$B72,'One Day 12-04-21 Thistles'!$BL$11:$BL$25)</f>
        <v>0</v>
      </c>
      <c r="Y72" s="99">
        <f>SUMIF('One Day 12-04-21 Thistles'!$B$11:$B$25,$B72,'One Day 12-04-21 Thistles'!$BO$11:$BO$25)</f>
        <v>0</v>
      </c>
      <c r="Z72" s="99">
        <f>SUMIF('One Day 12-04-21 Thistles'!$B$11:$B$25,$B72,'One Day 12-04-21 Thistles'!$BR$11:$BR$25)</f>
        <v>0</v>
      </c>
      <c r="AA72" s="99">
        <f>SUMIF('Saturday Race 1-08-22'!$B$11:$B$20,$B72,'Saturday Race 1-08-22'!$BF$11:$BF$20)</f>
        <v>0</v>
      </c>
      <c r="AB72" s="99">
        <f>SUMIF('Saturday Race 1-08-22'!$B$11:$B$20,$B72,'Saturday Race 1-08-22'!$BI$11:$BI$20)</f>
        <v>0</v>
      </c>
      <c r="AC72" s="99">
        <f>SUMIF('Saturday Race 1-08-22'!$B$11:$B$20,$B72,'Saturday Race 1-08-22'!$BL$11:$BL$20)</f>
        <v>0</v>
      </c>
      <c r="AD72" s="99">
        <f>SUMIF('Saturday Race 1-08-22'!$B$11:$B$20,$B72,'Saturday Race 1-08-22'!$BO$11:$BO$20)</f>
        <v>0</v>
      </c>
      <c r="AE72" s="99">
        <f>SUMIF('Saturday Race 1-08-22'!$B$11:$B$20,$B72,'Saturday Race 1-08-22'!$BR$11:$BR$20)</f>
        <v>0</v>
      </c>
      <c r="AF72" s="99">
        <f>SUMIF('Saturday Race 1-22-22'!$B$11:$B$20,$B72,'Saturday Race 1-22-22'!$BF$11:$BF$20)</f>
        <v>0</v>
      </c>
      <c r="AG72" s="99">
        <f>SUMIF('Saturday Race 1-22-22'!$B$11:$B$20,$B72,'Saturday Race 1-22-22'!$BI$11:$BI$20)</f>
        <v>0</v>
      </c>
      <c r="AH72" s="99">
        <f>SUMIF('Saturday Race 1-22-22'!$B$11:$B$20,$B72,'Saturday Race 1-22-22'!$BL$11:$BL$20)</f>
        <v>0</v>
      </c>
      <c r="AI72" s="99">
        <f>SUMIF('Saturday Race 1-22-22'!$B$11:$B$20,$B72,'Saturday Race 1-22-22'!$BO$11:$BO$20)</f>
        <v>0</v>
      </c>
      <c r="AJ72" s="99">
        <f>SUMIF('Saturday Race 1-22-22'!$B$11:$B$20,$B72,'Saturday Race 1-22-22'!$BR$11:$BR$20)</f>
        <v>0</v>
      </c>
      <c r="AK72" s="99">
        <f>SUMIF('Sunday Race 2-6-22'!$B$11:$B$20,$B72,'Sunday Race 2-6-22'!$BF$11:$BF$20)</f>
        <v>0</v>
      </c>
      <c r="AL72" s="99">
        <f>SUMIF('Sunday Race 2-6-22'!$B$11:$B$20,$B72,'Sunday Race 2-6-22'!$BI$11:$BI$20)</f>
        <v>0</v>
      </c>
      <c r="AM72" s="99">
        <f>SUMIF('Sunday Race 2-6-22'!$B$11:$B$20,$B72,'Sunday Race 2-6-22'!$BL$11:$BL$20)</f>
        <v>0</v>
      </c>
      <c r="AN72" s="99">
        <f>SUMIF('Sunday Race 2-6-22'!$B$11:$B$20,$B72,'Sunday Race 2-6-22'!$BO$11:$BO$20)</f>
        <v>0</v>
      </c>
      <c r="AO72" s="99">
        <f>SUMIF('Sunday Race 2-6-22'!$B$11:$B$20,$B72,'Sunday Race 2-6-22'!$BR$11:$BR$20)</f>
        <v>0</v>
      </c>
      <c r="AP72" s="99">
        <f>SUMIF('Chili One Day 2-12-22 Scots'!$B$11:$B$20,$B72,'Chili One Day 2-12-22 Scots'!$BF$11:$BF$20)</f>
        <v>0</v>
      </c>
      <c r="AQ72" s="99">
        <f>SUMIF('Chili One Day 2-12-22 Scots'!$B$11:$B$20,$B72,'Chili One Day 2-12-22 Scots'!$BI$11:$BI$20)</f>
        <v>0</v>
      </c>
      <c r="AR72" s="99">
        <f>SUMIF('Chili One Day 2-12-22 Scots'!$B$11:$B$20,$B72,'Chili One Day 2-12-22 Scots'!$BL$11:$BL$20)</f>
        <v>0</v>
      </c>
      <c r="AS72" s="99">
        <f>SUMIF('Chili One Day 2-12-22 Scots'!$B$11:$B$20,$B72,'Chili One Day 2-12-22 Scots'!$BO$11:$BO$20)</f>
        <v>0</v>
      </c>
      <c r="AT72" s="99">
        <f>SUMIF('Chili One Day 2-12-22 Scots'!$B$11:$B$20,$B72,'Chili One Day 2-12-22 Scots'!$BR$11:$BR$20)</f>
        <v>0</v>
      </c>
      <c r="AU72" s="99">
        <f>SUMIF('Chili One Day 2-12-22 Thistles'!$B$11:$B$20,$B72,'Chili One Day 2-12-22 Thistles'!$BF$11:$BF$20)</f>
        <v>0</v>
      </c>
      <c r="AV72" s="99">
        <f>SUMIF('Chili One Day 2-12-22 Thistles'!$B$11:$B$20,$B72,'Chili One Day 2-12-22 Thistles'!$BI$11:$BI$20)</f>
        <v>0</v>
      </c>
      <c r="AW72" s="99">
        <f>SUMIF('Chili One Day 2-12-22 Thistles'!$B$11:$B$20,$B72,'Chili One Day 2-12-22 Thistles'!$BL$11:$BL$20)</f>
        <v>0</v>
      </c>
      <c r="AX72" s="99">
        <f>SUMIF('Chili One Day 2-12-22 Thistles'!$B$11:$B$20,$B72,'Chili One Day 2-12-22 Thistles'!$BO$11:$BO$20)</f>
        <v>0</v>
      </c>
      <c r="AY72" s="99">
        <f>SUMIF('Chili One Day 2-12-22 Thistles'!$B$11:$B$20,$B72,'Chili One Day 2-12-22 Thistles'!$BR$11:$BR$20)</f>
        <v>0</v>
      </c>
      <c r="AZ72" s="99">
        <f>SUMIF('Sunday Race 2-20-22'!$B$11:$B$20,$B72,'Sunday Race 2-20-22'!$BF$11:$BF$20)</f>
        <v>0</v>
      </c>
      <c r="BA72" s="99">
        <f>SUMIF('Sunday Race 2-20-22'!$B$11:$B$20,$B72,'Sunday Race 2-20-22'!$BI$11:$BI$20)</f>
        <v>0</v>
      </c>
      <c r="BB72" s="99">
        <f>SUMIF('Sunday Race 2-20-22'!$B$11:$B$20,$B72,'Sunday Race 2-20-22'!$BL$11:$BL$20)</f>
        <v>0</v>
      </c>
      <c r="BC72" s="99">
        <f>SUMIF('Sunday Race 2-20-22'!$B$11:$B$20,$B72,'Sunday Race 2-20-22'!$BO$11:$BO$20)</f>
        <v>0</v>
      </c>
      <c r="BD72" s="99">
        <f>SUMIF('Sunday Race 2-20-22'!$B$11:$B$20,$B72,'Sunday Race 2-20-22'!$BR$11:$BR$20)</f>
        <v>0</v>
      </c>
      <c r="BE72" s="99">
        <f>SUMIF('Sunday Race 2-27-22'!$B$11:$B$20,$B72,'Sunday Race 2-27-22'!$BF$11:$BF$20)</f>
        <v>0</v>
      </c>
      <c r="BF72" s="99">
        <f>SUMIF('Sunday Race 2-27-22'!$B$11:$B$20,$B72,'Sunday Race 2-27-22'!$BI$11:$BI$20)</f>
        <v>0</v>
      </c>
      <c r="BG72" s="99">
        <f>SUMIF('Sunday Race 2-27-22'!$B$11:$B$20,$B72,'Sunday Race 2-27-22'!$BL$11:$BL$20)</f>
        <v>0</v>
      </c>
      <c r="BH72" s="99">
        <f>SUMIF('Sunday Race 2-27-22'!$B$11:$B$20,$B72,'Sunday Race 2-27-22'!$BO$11:$BO$20)</f>
        <v>0</v>
      </c>
      <c r="BI72" s="99">
        <f>SUMIF('Sunday Race 2-27-22'!$B$11:$B$20,$B72,'Sunday Race 2-27-22'!$BR$11:$BR$20)</f>
        <v>0</v>
      </c>
      <c r="BJ72" s="99">
        <f>SUMIF('Sunday Race 3-13-22'!$B$11:$B$21,$B72,'Sunday Race 3-13-22'!$BF$11:$BF$21)</f>
        <v>0</v>
      </c>
      <c r="BK72" s="99">
        <f>SUMIF('Sunday Race 3-13-22'!$B$11:$B$21,$B72,'Sunday Race 3-13-22'!$BI$11:$BI$21)</f>
        <v>0</v>
      </c>
      <c r="BL72" s="99">
        <f>SUMIF('Sunday Race 3-13-22'!$B$11:$B$21,$B72,'Sunday Race 3-13-22'!$BL$11:$BL$21)</f>
        <v>0</v>
      </c>
      <c r="BM72" s="99">
        <f>SUMIF('Sunday Race 3-13-22'!$B$11:$B$21,$B72,'Sunday Race 3-13-22'!$BO$11:$BO$21)</f>
        <v>0</v>
      </c>
      <c r="BN72" s="99">
        <f>SUMIF('Sunday Race 3-13-22'!$B$11:$B$21,$B72,'Sunday Race 3-13-22'!$BR$11:$BR$21)</f>
        <v>0</v>
      </c>
      <c r="BO72" s="99">
        <f>SUMIF('Saturday Race 3-19-22'!$B$11:$B$26,$B72,'Saturday Race 3-19-22'!$BF$11:$BF$26)</f>
        <v>0</v>
      </c>
      <c r="BP72" s="99">
        <f>SUMIF('Saturday Race 3-19-22'!$B$11:$B$26,$B72,'Saturday Race 3-19-22'!$BI$11:$BI$26)</f>
        <v>0</v>
      </c>
      <c r="BQ72" s="99">
        <f>SUMIF('Saturday Race 3-19-22'!$B$11:$B$26,$B72,'Saturday Race 3-19-22'!$BL$11:$BL$26)</f>
        <v>0</v>
      </c>
      <c r="BR72" s="99">
        <f>SUMIF('Saturday Race 3-19-22'!$B$11:$B$26,$B72,'Saturday Race 3-19-22'!$BO$11:$BO$26)</f>
        <v>0</v>
      </c>
      <c r="BS72" s="99">
        <f>SUMIF('Saturday Race 3-19-22'!$B$11:$B$26,$B72,'Saturday Race 3-19-22'!$BR$11:$BR$26)</f>
        <v>0</v>
      </c>
      <c r="BT72" s="99">
        <f>SUMIF('Sunday Races 4-10-22'!$B$11:$B$26,$B72,'Sunday Races 4-10-22'!$BF$11:$BF$26)</f>
        <v>0</v>
      </c>
      <c r="BU72" s="99">
        <f>SUMIF('Sunday Races 4-10-22'!$B$11:$B$26,$B72,'Sunday Races 4-10-22'!$BI$11:$BI$26)</f>
        <v>0</v>
      </c>
      <c r="BV72" s="99">
        <f>SUMIF('Sunday Races 4-10-22'!$B$11:$B$26,$B72,'Sunday Races 4-10-22'!$BL$11:$BL$26)</f>
        <v>0</v>
      </c>
      <c r="BW72" s="99">
        <f>SUMIF('Sunday Races 4-10-22'!$B$11:$B$26,$B72,'Sunday Races 4-10-22'!$BO$11:$BO$26)</f>
        <v>0</v>
      </c>
      <c r="BX72" s="99">
        <f>SUMIF('Sunday Races 4-10-22'!$B$11:$B$26,$B72,'Sunday Races 4-10-22'!$BR$11:$BR$26)</f>
        <v>0</v>
      </c>
      <c r="BY72" s="99">
        <f>SUMIF('Easter One Day 4-16-22 FS'!$B$11:$B$26,$B72,'Easter One Day 4-16-22 FS'!$BF$11:$BF$26)</f>
        <v>0</v>
      </c>
      <c r="BZ72" s="99">
        <f>SUMIF('Easter One Day 4-16-22 FS'!$B$11:$B$26,$B72,'Easter One Day 4-16-22 FS'!$BI$11:$BI$26)</f>
        <v>0</v>
      </c>
      <c r="CA72" s="99">
        <f>SUMIF('Easter One Day 4-16-22 FS'!$B$11:$B$26,$B72,'Easter One Day 4-16-22 FS'!$BL$11:$BL$26)</f>
        <v>0</v>
      </c>
      <c r="CB72" s="99">
        <f>SUMIF('Easter One Day 4-16-22 FS'!$B$11:$B$26,$B72,'Easter One Day 4-16-22 FS'!$BO$11:$BO$26)</f>
        <v>0</v>
      </c>
      <c r="CC72" s="99">
        <f>SUMIF('Easter One Day 4-16-22 FS'!$B$11:$B$26,$B72,'Easter One Day 4-16-22 FS'!$BR$11:$BR$26)</f>
        <v>0</v>
      </c>
      <c r="CD72" s="99">
        <f>SUMIF('Easter One Day 4-16-22 TH'!$B$11:$B$26,$B72,'Easter One Day 4-16-22 TH'!$BF$11:$BF$26)</f>
        <v>0</v>
      </c>
      <c r="CE72" s="99">
        <f>SUMIF('Easter One Day 4-16-22 TH'!$B$11:$B$26,$B72,'Easter One Day 4-16-22 TH'!$BI$11:$BI$26)</f>
        <v>0</v>
      </c>
      <c r="CF72" s="99">
        <f>SUMIF('Easter One Day 4-16-22 TH'!$B$11:$B$26,$B72,'Easter One Day 4-16-22 TH'!$BL$11:$BL$26)</f>
        <v>0</v>
      </c>
      <c r="CG72" s="99">
        <f>SUMIF('Easter One Day 4-16-22 TH'!$B$11:$B$26,$B72,'Easter One Day 4-16-22 TH'!$BO$11:$BO$26)</f>
        <v>0</v>
      </c>
      <c r="CH72" s="99">
        <f>SUMIF('Easter One Day 4-16-22 TH'!$B$11:$B$26,$B72,'Easter One Day 4-16-22 TH'!$BR$11:$BR$26)</f>
        <v>0</v>
      </c>
      <c r="CI72" s="99">
        <f>SUMIF('Sunday Races 5-1-22'!$B$11:$B$28,$B72,'Sunday Races 5-1-22'!$BF$11:$BF$28)</f>
        <v>0</v>
      </c>
      <c r="CJ72" s="99">
        <f>SUMIF('Sunday Races 5-1-22'!$B$11:$B$28,$B72,'Sunday Races 5-1-22'!$BI$11:$BI$28)</f>
        <v>0</v>
      </c>
      <c r="CK72" s="99">
        <f>SUMIF('Sunday Races 5-1-22'!$B$11:$B$28,$B72,'Sunday Races 5-1-22'!$BL$11:$BL$28)</f>
        <v>0</v>
      </c>
      <c r="CL72" s="99">
        <f>SUMIF('Sunday Races 5-1-22'!$B$11:$B$28,$B72,'Sunday Races 5-1-22'!$BO$11:$BO$28)</f>
        <v>0</v>
      </c>
      <c r="CM72" s="99">
        <f>SUMIF('Sunday Races 5-1-22'!$B$11:$B$28,$B72,'Sunday Races 5-1-22'!$BR$11:$BR$28)</f>
        <v>0</v>
      </c>
      <c r="CN72" s="99">
        <f>SUMIF('Long Distance Race 5-7-22'!$B$11:$B$27,$B72,'Long Distance Race 5-7-22'!$BF$11:$BF$27)</f>
        <v>0</v>
      </c>
      <c r="CO72" s="99">
        <f>SUMIF('Long Distance Race 5-7-22'!$B$11:$B$27,$B72,'Long Distance Race 5-7-22'!$BI$11:$BI$27)</f>
        <v>0</v>
      </c>
      <c r="CP72" s="99">
        <f>SUMIF('Long Distance Race 5-7-22'!$B$11:$B$27,$B72,'Long Distance Race 5-7-22'!$BL$11:$BL$27)</f>
        <v>0</v>
      </c>
      <c r="CQ72" s="99">
        <f>SUMIF('Long Distance Race 5-7-22'!$B$11:$B$27,$B72,'Long Distance Race 5-7-22'!$BO$11:$BO$27)</f>
        <v>0</v>
      </c>
      <c r="CR72" s="99">
        <f>SUMIF('Long Distance Race 5-7-22'!$B$11:$B$27,$B72,'Long Distance Race 5-7-22'!$BR$11:$BR$27)</f>
        <v>0</v>
      </c>
      <c r="CS72" s="99">
        <f>SUMIF('Memorial Day Regatta 5-28-22 Op'!$B$11:$B$27,$B72,'Memorial Day Regatta 5-28-22 Op'!$BF$11:$BF$27)</f>
        <v>0</v>
      </c>
      <c r="CT72" s="99">
        <f>SUMIF('Memorial Day Regatta 5-28-22 Op'!$B$11:$B$27,$B72,'Memorial Day Regatta 5-28-22 Op'!$BI$11:$BI$27)</f>
        <v>0</v>
      </c>
      <c r="CU72" s="99">
        <f>SUMIF('Memorial Day Regatta 5-28-22 Op'!$B$11:$B$27,$B72,'Memorial Day Regatta 5-28-22 Op'!$BL$11:$BL$27)</f>
        <v>0</v>
      </c>
      <c r="CV72" s="99">
        <f>SUMIF('Memorial Day Regatta 5-28-22 Op'!$B$11:$B$27,$B72,'Memorial Day Regatta 5-28-22 Op'!$BO$11:$BO$27)</f>
        <v>0</v>
      </c>
      <c r="CW72" s="99">
        <f>SUMIF('Memorial Day Regatta 5-28-22 Op'!$B$11:$B$27,$B72,'Memorial Day Regatta 5-28-22 Op'!$BR$11:$BR$27)</f>
        <v>0</v>
      </c>
      <c r="CX72" s="99">
        <f>SUMIF('Sunday Races 6-5-22'!$B$11:$B$28,$B72,'Sunday Races 6-5-22'!$BF$11:$BF$28)</f>
        <v>0</v>
      </c>
      <c r="CY72" s="99">
        <f>SUMIF('Sunday Races 6-5-22'!$B$11:$B$28,$B72,'Sunday Races 6-5-22'!$BI$11:$BI$28)</f>
        <v>0</v>
      </c>
      <c r="CZ72" s="99">
        <f>SUMIF('Sunday Races 6-5-22'!$B$11:$B$28,$B72,'Sunday Races 6-5-22'!$BL$11:$BL$28)</f>
        <v>0</v>
      </c>
      <c r="DA72" s="99">
        <f>SUMIF('Sunday Races 6-5-22'!$B$11:$B$28,$B72,'Sunday Races 6-5-22'!$BO$11:$BO$28)</f>
        <v>0</v>
      </c>
      <c r="DB72" s="99">
        <f>SUMIF('Sunday Races 6-5-22'!$B$11:$B$28,$B72,'Sunday Races 6-5-22'!$BR$11:$BR$28)</f>
        <v>0</v>
      </c>
      <c r="DC72" s="99">
        <f>SUMIF('Sunday Races 6-12-22'!$B$11:$B$24,$B72,'Sunday Races 6-12-22'!$BF$11:$BF$24)</f>
        <v>0</v>
      </c>
      <c r="DD72" s="99">
        <f>SUMIF('Sunday Races 6-12-22'!$B$11:$B$24,$B72,'Sunday Races 6-12-22'!$BI$11:$BI$24)</f>
        <v>0</v>
      </c>
      <c r="DE72" s="99">
        <f>SUMIF('Sunday Races 6-12-22'!$B$11:$B$24,$B72,'Sunday Races 6-12-22'!$BL$11:$BL$24)</f>
        <v>0</v>
      </c>
      <c r="DF72" s="99">
        <f>SUMIF('Sunday Races 6-12-22'!$B$11:$B$24,$B72,'Sunday Races 6-12-22'!$BO$11:$BO$24)</f>
        <v>0</v>
      </c>
      <c r="DG72" s="99">
        <f>SUMIF('Sunday Races 6-12-22'!$B$11:$B$24,$B72,'Sunday Races 6-12-22'!$BR$11:$BR$24)</f>
        <v>0</v>
      </c>
      <c r="DH72" s="99">
        <f>SUMIF('Saturday Races 6-18-22'!$B$11:$B$24,$B72,'Saturday Races 6-18-22'!$BF$11:$BF$24)</f>
        <v>0</v>
      </c>
      <c r="DI72" s="99">
        <f>SUMIF('Saturday Races 6-18-22'!$B$11:$B$24,$B72,'Saturday Races 6-18-22'!$BI$11:$BI$24)</f>
        <v>0</v>
      </c>
      <c r="DJ72" s="99">
        <f>SUMIF('Saturday Races 6-18-22'!$B$11:$B$24,$B72,'Saturday Races 6-18-22'!$BL$11:$BL$24)</f>
        <v>0</v>
      </c>
      <c r="DK72" s="99">
        <f>SUMIF('Saturday Races 6-18-22'!$B$11:$B$24,$B72,'Saturday Races 6-18-22'!$BO$11:$BO$24)</f>
        <v>0</v>
      </c>
      <c r="DL72" s="99">
        <f>SUMIF('Saturday Races 6-18-22'!$B$11:$B$24,$B72,'Saturday Races 6-18-22'!$BR$11:$BR$24)</f>
        <v>0</v>
      </c>
      <c r="DM72" s="99">
        <f>SUMIF('Caldwell Cup 6-25-22 TH'!$B$11:$B$25,$B72,'Caldwell Cup 6-25-22 TH'!$BF$11:$BF$25)</f>
        <v>0</v>
      </c>
      <c r="DN72" s="99">
        <f>SUMIF('Caldwell Cup 6-25-22 TH'!$B$11:$B$25,$B72,'Caldwell Cup 6-25-22 TH'!$BI$11:$BI$25)</f>
        <v>0</v>
      </c>
      <c r="DO72" s="99">
        <f>SUMIF('Caldwell Cup 6-25-22 TH'!$B$11:$B$25,$B72,'Caldwell Cup 6-25-22 TH'!$BL$11:$BL$25)</f>
        <v>0</v>
      </c>
      <c r="DP72" s="99">
        <f>SUMIF('Caldwell Cup 6-25-22 TH'!$B$11:$B$25,$B72,'Caldwell Cup 6-25-22 TH'!$BO$11:$BO$25)</f>
        <v>0</v>
      </c>
      <c r="DQ72" s="99">
        <f>SUMIF('Caldwell Cup 6-25-22 TH'!$B$11:$B$25,$B72,'Caldwell Cup 6-25-22 TH'!$BR$11:$BR$25)</f>
        <v>0</v>
      </c>
      <c r="DR72" s="99">
        <f>SUMIF('Caldwell Cup 6-25-22 FS'!$B$11:$B$18,$B72,'Caldwell Cup 6-25-22 FS'!$BF$11:$BF$18)</f>
        <v>0</v>
      </c>
      <c r="DS72" s="99">
        <f>SUMIF('Caldwell Cup 6-25-22 FS'!$B$11:$B$18,$B72,'Caldwell Cup 6-25-22 FS'!$BI$11:$BI$18)</f>
        <v>0</v>
      </c>
      <c r="DT72" s="99">
        <f>SUMIF('Caldwell Cup 6-25-22 FS'!$B$11:$B$18,$B72,'Caldwell Cup 6-25-22 FS'!$BL$11:$BL$18)</f>
        <v>0</v>
      </c>
      <c r="DU72" s="99">
        <f>SUMIF('Caldwell Cup 6-25-22 FS'!$B$11:$B$18,$B72,'Caldwell Cup 6-25-22 FS'!$BO$11:$BO$18)</f>
        <v>0</v>
      </c>
      <c r="DV72" s="99">
        <f>SUMIF('Caldwell Cup 6-25-22 FS'!$B$11:$B$18,$B72,'Caldwell Cup 6-25-22 FS'!$BR$11:$BR$18)</f>
        <v>0</v>
      </c>
      <c r="DW72" s="99">
        <f>SUMIF('Sunday Races 7-3-22'!$B$11:$B$25,$B72,'Sunday Races 7-3-22'!$BF$11:$BF$25)</f>
        <v>0</v>
      </c>
      <c r="DX72" s="99">
        <f>SUMIF('Sunday Races 7-3-22'!$B$11:$B$25,$B72,'Sunday Races 7-3-22'!$BI$11:$BI$25)</f>
        <v>0</v>
      </c>
      <c r="DY72" s="99">
        <f>SUMIF('Sunday Races 7-3-22'!$B$11:$B$25,$B72,'Sunday Races 7-3-22'!$BL$11:$BL$25)</f>
        <v>0</v>
      </c>
      <c r="DZ72" s="99">
        <f>SUMIF('Sunday Races 7-3-22'!$B$11:$B$25,$B72,'Sunday Races 7-3-22'!$BO$11:$BO$25)</f>
        <v>0</v>
      </c>
      <c r="EA72" s="99">
        <f>SUMIF('Sunday Races 7-3-22'!$B$11:$B$25,$B72,'Sunday Races 7-3-22'!$BR$11:$BR$25)</f>
        <v>0</v>
      </c>
      <c r="EB72" s="99">
        <f>SUMIF('Sunday Races 7-31-22'!$B$11:$B$25,$B72,'Sunday Races 7-31-22'!$BF$11:$BF$25)</f>
        <v>0</v>
      </c>
      <c r="EC72" s="99">
        <f>SUMIF('Sunday Races 7-31-22'!$B$11:$B$25,$B72,'Sunday Races 7-31-22'!$BI$11:$BI$25)</f>
        <v>0</v>
      </c>
      <c r="ED72" s="99">
        <f>SUMIF('Sunday Races 7-31-22'!$B$11:$B$25,$B72,'Sunday Races 7-31-22'!$BL$11:$BL$25)</f>
        <v>0</v>
      </c>
      <c r="EE72" s="99">
        <f>SUMIF('Sunday Races 7-31-22'!$B$11:$B$25,$B72,'Sunday Races 7-31-22'!$BO$11:$BO$25)</f>
        <v>0</v>
      </c>
      <c r="EF72" s="99">
        <f>SUMIF('Sunday Races 7-31-22'!$B$11:$B$25,$B72,'Sunday Races 7-31-22'!$BR$11:$BR$25)</f>
        <v>0</v>
      </c>
      <c r="EG72" s="99">
        <f>SUMIF('Sunday Races 8-14-22'!$B$11:$B$25,$B72,'Sunday Races 8-14-22'!$BF$11:$BF$25)</f>
        <v>0</v>
      </c>
      <c r="EH72" s="99">
        <f>SUMIF('Sunday Races 8-14-22'!$B$11:$B$25,$B72,'Sunday Races 8-14-22'!$BI$11:$BI$25)</f>
        <v>0</v>
      </c>
      <c r="EI72" s="99">
        <f>SUMIF('Sunday Races 8-14-22'!$B$11:$B$25,$B72,'Sunday Races 8-14-22'!$BL$11:$BL$25)</f>
        <v>0</v>
      </c>
      <c r="EJ72" s="99">
        <f>SUMIF('Sunday Races 8-14-22'!$B$11:$B$25,$B72,'Sunday Races 8-14-22'!$BO$11:$BO$25)</f>
        <v>0</v>
      </c>
      <c r="EK72" s="99">
        <f>SUMIF('Sunday Races 8-14-22'!$B$11:$B$25,$B72,'Sunday Races 8-14-22'!$BR$11:$BR$25)</f>
        <v>0</v>
      </c>
      <c r="EL72" s="99">
        <f>SUMIF('Saturday Races 8-20-22'!$B$11:$B$25,$B72,'Saturday Races 8-20-22'!$BF$11:$BF$25)</f>
        <v>0</v>
      </c>
      <c r="EM72" s="99">
        <f>SUMIF('Saturday Races 8-20-22'!$B$11:$B$25,$B72,'Saturday Races 8-20-22'!$BI$11:$BI$25)</f>
        <v>0</v>
      </c>
      <c r="EN72" s="99">
        <f>SUMIF('Saturday Races 8-20-22'!$B$11:$B$25,$B72,'Saturday Races 8-20-22'!$BL$11:$BL$25)</f>
        <v>0</v>
      </c>
      <c r="EO72" s="99">
        <f>SUMIF('Saturday Races 8-20-22'!$B$11:$B$25,$B72,'Saturday Races 8-20-22'!$BO$11:$BO$25)</f>
        <v>0</v>
      </c>
      <c r="EP72" s="99">
        <f>SUMIF('Saturday Races 8-20-22'!$B$11:$B$25,$B72,'Saturday Races 8-20-22'!$BR$11:$BR$25)</f>
        <v>0</v>
      </c>
      <c r="EQ72" s="99">
        <f>SUMIF('Sunday Races 9-11-22'!$B$11:$B$20,$B72,'Sunday Races 9-11-22'!$BF$11:$BF$20)</f>
        <v>0</v>
      </c>
      <c r="ER72" s="99">
        <f>SUMIF('Sunday Races 9-11-22'!$B$11:$B$20,$B72,'Sunday Races 9-11-22'!$BI$11:$BI$20)</f>
        <v>0</v>
      </c>
      <c r="ES72" s="99">
        <f>SUMIF('Sunday Races 9-11-22'!$B$11:$B$20,$B72,'Sunday Races 9-11-22'!$BL$11:$BL$20)</f>
        <v>0</v>
      </c>
      <c r="ET72" s="99">
        <f>SUMIF('Sunday Races 9-11-22'!$B$11:$B$20,$B72,'Sunday Races 9-11-22'!$BO$11:$BO$20)</f>
        <v>0</v>
      </c>
      <c r="EU72" s="99">
        <f>SUMIF('Sunday Races 9-11-22'!$B$11:$B$20,$B72,'Sunday Races 9-11-22'!$BR$11:$BR$20)</f>
        <v>0</v>
      </c>
      <c r="EV72" s="99">
        <f>SUMIF('2022-09-17 Leukemia Cup TH'!$B$11:$B$26,$B72,'2022-09-17 Leukemia Cup TH'!$BF$11:$BF$26)</f>
        <v>0</v>
      </c>
      <c r="EW72" s="99">
        <f>SUMIF('2022-09-17 Leukemia Cup TH'!$B$11:$B$26,$B72,'2022-09-17 Leukemia Cup TH'!$BI$11:$BI$26)</f>
        <v>0</v>
      </c>
      <c r="EX72" s="99">
        <f>SUMIF('2022-09-17 Leukemia Cup TH'!$B$11:$B$26,$B72,'2022-09-17 Leukemia Cup TH'!$BL$11:$BL$26)</f>
        <v>0</v>
      </c>
      <c r="EY72" s="99">
        <f>SUMIF('2022-09-17 Leukemia Cup TH'!$B$11:$B$26,$B72,'2022-09-17 Leukemia Cup TH'!$BO$11:$BO$26)</f>
        <v>0</v>
      </c>
      <c r="EZ72" s="99">
        <f>SUMIF('2022-09-17 Leukemia Cup TH'!$B$11:$B$26,$B72,'2022-09-17 Leukemia Cup TH'!$BR$11:$BR$26)</f>
        <v>0</v>
      </c>
      <c r="FA72" s="99">
        <f>SUMIF('Smith-Berry LDR 9-24-22'!$B$11:$B$28,$B72,'Smith-Berry LDR 9-24-22'!$BF$11:$BF$28)</f>
        <v>0</v>
      </c>
      <c r="FB72" s="99">
        <f>SUMIF('Smith-Berry LDR 9-24-22'!$B$11:$B$28,$B72,'Smith-Berry LDR 9-24-22'!$BI$11:$BI$28)</f>
        <v>0</v>
      </c>
      <c r="FC72" s="99">
        <f>SUMIF('Smith-Berry LDR 9-24-22'!$B$11:$B$28,$B72,'Smith-Berry LDR 9-24-22'!$BL$11:$BL$28)</f>
        <v>0</v>
      </c>
      <c r="FD72" s="99">
        <f>SUMIF('Smith-Berry LDR 9-24-22'!$B$11:$B$28,$B72,'Smith-Berry LDR 9-24-22'!$BO$11:$BO$28)</f>
        <v>0</v>
      </c>
      <c r="FE72" s="99">
        <f>SUMIF('Smith-Berry LDR 9-24-22'!$B$11:$B$28,$B72,'Smith-Berry LDR 9-24-22'!$BR$11:$BR$28)</f>
        <v>0</v>
      </c>
      <c r="FF72" s="99">
        <f>SUMIF('Sunday Races 10-9-22'!$B$11:$B$15,$B72,'Sunday Races 10-9-22'!$BF$11:$BF$15)</f>
        <v>0</v>
      </c>
      <c r="FG72" s="99">
        <f>SUMIF('Sunday Races 10-9-22'!$B$11:$B$15,$B72,'Sunday Races 10-9-22'!$BI$11:$BI$15)</f>
        <v>0</v>
      </c>
      <c r="FH72" s="99">
        <f>SUMIF('Sunday Races 10-9-22'!$B$11:$B$15,$B72,'Sunday Races 10-9-22'!$BL$11:$BL$15)</f>
        <v>0</v>
      </c>
      <c r="FI72" s="99">
        <f>SUMIF('Sunday Races 10-9-22'!$B$11:$B$15,$B72,'Sunday Races 10-9-22'!$BO$11:$BO$15)</f>
        <v>0</v>
      </c>
      <c r="FJ72" s="99">
        <f>SUMIF('Sunday Races 10-9-22'!$B$11:$B$15,$B72,'Sunday Races 10-9-22'!$BR$11:$BR$15)</f>
        <v>0</v>
      </c>
      <c r="FK72" s="99">
        <f>SUMIF('Great Pumpkin Regatta 10-15-22'!$B$11:$B$53,$B72,'Great Pumpkin Regatta 10-15-22'!$BF$11:$BF$53)</f>
        <v>0</v>
      </c>
      <c r="FL72" s="99">
        <f>SUMIF('Great Pumpkin Regatta 10-15-22'!$B$11:$B$53,$B72,'Great Pumpkin Regatta 10-15-22'!$BI$11:$BI$53)</f>
        <v>0</v>
      </c>
      <c r="FM72" s="99">
        <f>SUMIF('Great Pumpkin Regatta 10-15-22'!$B$11:$B$53,$B72,'Great Pumpkin Regatta 10-15-22'!$BL$11:$BL$53)</f>
        <v>0</v>
      </c>
      <c r="FN72" s="99">
        <f>SUMIF('Great Pumpkin Regatta 10-15-22'!$B$11:$B$53,$B72,'Great Pumpkin Regatta 10-15-22'!$BO$11:$BO$53)</f>
        <v>0</v>
      </c>
      <c r="FO72" s="99">
        <f>SUMIF('Great Pumpkin Regatta 10-15-22'!$B$11:$B$53,$B72,'Great Pumpkin Regatta 10-15-22'!$BR$11:$BR$53)</f>
        <v>0</v>
      </c>
      <c r="FP72" s="99">
        <f>SUMIF('Sunday Races 10-23-22'!$B$11:$B$16,$B72,'Sunday Races 10-23-22'!$BF$11:$BF$16)</f>
        <v>0</v>
      </c>
      <c r="FQ72" s="99">
        <f>SUMIF('Sunday Races 10-23-22'!$B$11:$B$16,$B72,'Sunday Races 10-23-22'!$BI$11:$BI$16)</f>
        <v>0</v>
      </c>
      <c r="FR72" s="99">
        <f>SUMIF('Sunday Races 10-23-22'!$B$11:$B$16,$B72,'Sunday Races 10-23-22'!$BL$11:$BL$16)</f>
        <v>0</v>
      </c>
      <c r="FS72" s="99">
        <f>SUMIF('Sunday Races 10-23-22'!$B$11:$B$16,$B72,'Sunday Races 10-23-22'!$BO$11:$BO$16)</f>
        <v>0</v>
      </c>
      <c r="FT72" s="99">
        <f>SUMIF('Sunday Races 10-23-22'!$B$11:$B$16,$B72,'Sunday Races 10-23-22'!$BR$11:$BR$16)</f>
        <v>0</v>
      </c>
      <c r="FU72" s="100"/>
      <c r="FV72" s="101"/>
      <c r="FW72" s="102">
        <f t="shared" si="66"/>
        <v>0</v>
      </c>
      <c r="FX72" s="102">
        <f t="shared" si="66"/>
        <v>0</v>
      </c>
      <c r="FY72" s="102">
        <f t="shared" si="66"/>
        <v>0</v>
      </c>
      <c r="FZ72" s="102">
        <f t="shared" si="66"/>
        <v>0</v>
      </c>
      <c r="GA72" s="102">
        <f t="shared" si="66"/>
        <v>0</v>
      </c>
      <c r="GB72" s="102">
        <f t="shared" si="66"/>
        <v>0</v>
      </c>
      <c r="GC72" s="102">
        <f t="shared" si="66"/>
        <v>0</v>
      </c>
      <c r="GD72" s="102">
        <f t="shared" si="66"/>
        <v>0</v>
      </c>
      <c r="GE72" s="102">
        <f t="shared" si="66"/>
        <v>0</v>
      </c>
      <c r="GF72" s="102">
        <f t="shared" si="66"/>
        <v>0</v>
      </c>
      <c r="GG72" s="102">
        <f t="shared" si="67"/>
        <v>0</v>
      </c>
      <c r="GH72" s="102">
        <f t="shared" si="67"/>
        <v>0</v>
      </c>
      <c r="GI72" s="102">
        <f t="shared" si="67"/>
        <v>0</v>
      </c>
      <c r="GJ72" s="102">
        <f t="shared" si="67"/>
        <v>0</v>
      </c>
      <c r="GK72" s="102">
        <f t="shared" si="67"/>
        <v>0</v>
      </c>
      <c r="GL72" s="102">
        <f t="shared" si="67"/>
        <v>0</v>
      </c>
      <c r="GM72" s="102">
        <f t="shared" si="67"/>
        <v>0</v>
      </c>
      <c r="GN72" s="102">
        <f t="shared" si="67"/>
        <v>0</v>
      </c>
      <c r="GO72" s="102">
        <f t="shared" si="67"/>
        <v>0</v>
      </c>
      <c r="GP72" s="102">
        <f t="shared" si="67"/>
        <v>0</v>
      </c>
      <c r="GQ72" s="102">
        <f t="shared" si="68"/>
        <v>0</v>
      </c>
      <c r="GR72" s="102">
        <f t="shared" si="68"/>
        <v>0</v>
      </c>
      <c r="GS72" s="102">
        <f t="shared" si="68"/>
        <v>0</v>
      </c>
      <c r="GT72" s="102">
        <f t="shared" si="68"/>
        <v>0</v>
      </c>
      <c r="GU72" s="102">
        <f t="shared" si="68"/>
        <v>0</v>
      </c>
      <c r="GV72" s="102">
        <f t="shared" si="68"/>
        <v>0</v>
      </c>
      <c r="GW72" s="102">
        <f t="shared" si="68"/>
        <v>0</v>
      </c>
      <c r="GX72" s="102">
        <f t="shared" si="68"/>
        <v>0</v>
      </c>
      <c r="GY72" s="102">
        <f t="shared" si="68"/>
        <v>0</v>
      </c>
      <c r="GZ72" s="102">
        <f t="shared" si="68"/>
        <v>0</v>
      </c>
      <c r="HA72" s="102">
        <f t="shared" si="69"/>
        <v>0</v>
      </c>
      <c r="HB72" s="102">
        <f t="shared" si="69"/>
        <v>0</v>
      </c>
      <c r="HC72" s="102">
        <f t="shared" si="69"/>
        <v>0</v>
      </c>
      <c r="HD72" s="102">
        <f t="shared" si="69"/>
        <v>0</v>
      </c>
      <c r="HE72" s="102">
        <f t="shared" si="69"/>
        <v>0</v>
      </c>
      <c r="HF72" s="102">
        <f t="shared" si="69"/>
        <v>0</v>
      </c>
      <c r="HG72" s="102">
        <f t="shared" si="69"/>
        <v>0</v>
      </c>
      <c r="HH72" s="102">
        <f t="shared" si="69"/>
        <v>0</v>
      </c>
      <c r="HI72" s="102">
        <f t="shared" si="69"/>
        <v>0</v>
      </c>
      <c r="HJ72" s="102">
        <f t="shared" si="69"/>
        <v>0</v>
      </c>
      <c r="HK72" s="102">
        <f t="shared" si="70"/>
        <v>0</v>
      </c>
      <c r="HL72" s="102">
        <f t="shared" si="70"/>
        <v>0</v>
      </c>
      <c r="HM72" s="102">
        <f t="shared" si="70"/>
        <v>0</v>
      </c>
      <c r="HN72" s="102">
        <f t="shared" si="70"/>
        <v>0</v>
      </c>
      <c r="HO72" s="102">
        <f t="shared" si="70"/>
        <v>0</v>
      </c>
      <c r="HP72" s="102">
        <f t="shared" si="70"/>
        <v>0</v>
      </c>
      <c r="HQ72" s="102">
        <f t="shared" si="70"/>
        <v>0</v>
      </c>
      <c r="HR72" s="102">
        <f t="shared" si="70"/>
        <v>0</v>
      </c>
      <c r="HS72" s="102">
        <f t="shared" si="70"/>
        <v>0</v>
      </c>
      <c r="HT72" s="102">
        <f t="shared" si="70"/>
        <v>0</v>
      </c>
      <c r="HU72" s="102">
        <f t="shared" si="71"/>
        <v>0</v>
      </c>
      <c r="HV72" s="102">
        <f t="shared" si="71"/>
        <v>0</v>
      </c>
      <c r="HW72" s="102">
        <f t="shared" si="71"/>
        <v>0</v>
      </c>
      <c r="HX72" s="102">
        <f t="shared" si="71"/>
        <v>0</v>
      </c>
      <c r="HY72" s="102">
        <f t="shared" si="71"/>
        <v>0</v>
      </c>
      <c r="HZ72" s="102">
        <f t="shared" si="71"/>
        <v>0</v>
      </c>
      <c r="IA72" s="102">
        <f t="shared" si="71"/>
        <v>0</v>
      </c>
      <c r="IB72" s="102">
        <f t="shared" si="71"/>
        <v>0</v>
      </c>
      <c r="IC72" s="102">
        <f t="shared" si="71"/>
        <v>0</v>
      </c>
      <c r="ID72" s="102">
        <f t="shared" si="71"/>
        <v>0</v>
      </c>
      <c r="IE72" s="102">
        <f t="shared" si="72"/>
        <v>0</v>
      </c>
      <c r="IF72" s="102">
        <f t="shared" si="72"/>
        <v>0</v>
      </c>
      <c r="IG72" s="102">
        <f t="shared" si="72"/>
        <v>0</v>
      </c>
      <c r="IH72" s="102">
        <f t="shared" si="72"/>
        <v>0</v>
      </c>
      <c r="II72" s="102">
        <f t="shared" si="72"/>
        <v>0</v>
      </c>
      <c r="IJ72" s="102">
        <f t="shared" si="72"/>
        <v>0</v>
      </c>
      <c r="IK72" s="102">
        <f t="shared" si="72"/>
        <v>0</v>
      </c>
      <c r="IL72" s="102">
        <f t="shared" si="72"/>
        <v>0</v>
      </c>
      <c r="IM72" s="102">
        <f t="shared" si="72"/>
        <v>0</v>
      </c>
      <c r="IN72" s="102">
        <f t="shared" si="72"/>
        <v>0</v>
      </c>
      <c r="IO72" s="102">
        <f t="shared" si="72"/>
        <v>0</v>
      </c>
      <c r="IP72" s="102">
        <f t="shared" si="72"/>
        <v>0</v>
      </c>
      <c r="IQ72" s="102">
        <f t="shared" si="72"/>
        <v>0</v>
      </c>
      <c r="IR72" s="102">
        <f t="shared" si="72"/>
        <v>0</v>
      </c>
      <c r="IS72" s="102">
        <f t="shared" si="72"/>
        <v>0</v>
      </c>
      <c r="IU72" s="99">
        <f>SUMIF('2021 Club Championship Crew'!$B$11:$B$14,$B72,'2021 Club Championship Crew'!$BN$11:$BN$14)</f>
        <v>0</v>
      </c>
      <c r="IV72" s="99">
        <f>SUMIF('2021 Club Championship Crew'!$B$11:$B$14,$B72,'2021 Club Championship Crew'!$BQ$11:$BQ$14)</f>
        <v>0</v>
      </c>
      <c r="IW72" s="99">
        <f>SUMIF('2021 Club Championship Crew'!$B$11:$B$14,$B72,'2021 Club Championship Crew'!$BT$11:$BT$14)</f>
        <v>0</v>
      </c>
      <c r="IX72" s="99">
        <f>SUMIF('2021 Club Championship Crew'!$B$11:$B$14,$B72,'2021 Club Championship Crew'!$BW$11:$BW$14)</f>
        <v>0</v>
      </c>
      <c r="IY72" s="99">
        <f>SUMIF('2021 Club Championship Crew'!$B$11:$B$14,$B72,'2021 Club Championship Crew'!$CC$11:$CC$14)</f>
        <v>0</v>
      </c>
    </row>
    <row r="73" spans="1:259" ht="15" customHeight="1" x14ac:dyDescent="0.2">
      <c r="A73" s="134"/>
      <c r="B73" s="103"/>
      <c r="C73" s="96">
        <f t="shared" si="75"/>
        <v>0</v>
      </c>
      <c r="D73" s="97">
        <f t="shared" si="76"/>
        <v>0</v>
      </c>
      <c r="E73" s="96">
        <f t="shared" ref="E73" si="81">SUMIF($FW73:$GU73,"&lt;26",FW73:GU73)</f>
        <v>0</v>
      </c>
      <c r="F73" s="98">
        <f t="shared" ref="F73" si="82">IF(C73=0,0,D73/C73/100)</f>
        <v>0</v>
      </c>
      <c r="G73" s="99">
        <f>SUMIF('Saturday Race 11-06-21'!$B$11:$B$24,$B73,'Saturday Race 11-06-21'!$BF$11:$BF$24)</f>
        <v>0</v>
      </c>
      <c r="H73" s="99">
        <f>SUMIF('Saturday Race 11-06-21'!$B$11:$B$24,$B73,'Saturday Race 11-06-21'!$BI$11:$BI$24)</f>
        <v>0</v>
      </c>
      <c r="I73" s="99">
        <f>SUMIF('Saturday Race 11-06-21'!$B$11:$B$24,$B73,'Saturday Race 11-06-21'!$BL$11:$BL$24)</f>
        <v>0</v>
      </c>
      <c r="J73" s="99">
        <f>SUMIF('Saturday Race 11-06-21'!$B$11:$B$24,$B73,'Saturday Race 11-06-21'!$BO$11:$BO$24)</f>
        <v>0</v>
      </c>
      <c r="K73" s="99">
        <f>SUMIF('Saturday Race 11-06-21'!$B$11:$B$24,$B73,'Saturday Race 11-06-21'!$BR$11:$BR$24)</f>
        <v>0</v>
      </c>
      <c r="L73" s="99">
        <f>SUMIF('Saturday Race 11-20-21'!$B$11:$B$24,$B73,'Saturday Race 11-20-21'!$BF$11:$BF$24)</f>
        <v>0</v>
      </c>
      <c r="M73" s="99">
        <f>SUMIF('Saturday Race 11-20-21'!$B$11:$B$24,$B73,'Saturday Race 11-20-21'!$BI$11:$BI$24)</f>
        <v>0</v>
      </c>
      <c r="N73" s="99">
        <f>SUMIF('Saturday Race 11-20-21'!$B$11:$B$24,$B73,'Saturday Race 11-20-21'!$BL$11:$BL$24)</f>
        <v>0</v>
      </c>
      <c r="O73" s="99">
        <f>SUMIF('Saturday Race 11-20-21'!$B$11:$B$24,$B73,'Saturday Race 11-20-21'!$BO$11:$BO$24)</f>
        <v>0</v>
      </c>
      <c r="P73" s="99">
        <f>SUMIF('Saturday Race 11-20-21'!$B$11:$B$24,$B73,'Saturday Race 11-20-21'!$BR$11:$BR$24)</f>
        <v>0</v>
      </c>
      <c r="Q73" s="99">
        <f>SUMIF('One Day 12-04-21 Scots'!$B$11:$B$24,$B73,'One Day 12-04-21 Scots'!$BF$11:$BF$24)</f>
        <v>0</v>
      </c>
      <c r="R73" s="99">
        <f>SUMIF('One Day 12-04-21 Scots'!$B$11:$B$24,$B73,'One Day 12-04-21 Scots'!$BI$11:$BI$24)</f>
        <v>0</v>
      </c>
      <c r="S73" s="99">
        <f>SUMIF('One Day 12-04-21 Scots'!$B$11:$B$24,$B73,'One Day 12-04-21 Scots'!$BL$11:$BL$24)</f>
        <v>0</v>
      </c>
      <c r="T73" s="99">
        <f>SUMIF('One Day 12-04-21 Scots'!$B$11:$B$24,$B73,'One Day 12-04-21 Scots'!$BO$11:$BO$24)</f>
        <v>0</v>
      </c>
      <c r="U73" s="99">
        <f>SUMIF('One Day 12-04-21 Scots'!$B$11:$B$24,$B73,'One Day 12-04-21 Scots'!$BR$11:$BR$24)</f>
        <v>0</v>
      </c>
      <c r="V73" s="99">
        <f>SUMIF('One Day 12-04-21 Thistles'!$B$11:$B$25,$B73,'One Day 12-04-21 Thistles'!$BF$11:$BF$25)</f>
        <v>0</v>
      </c>
      <c r="W73" s="99">
        <f>SUMIF('One Day 12-04-21 Thistles'!$B$11:$B$25,$B73,'One Day 12-04-21 Thistles'!$BI$11:$BI$25)</f>
        <v>0</v>
      </c>
      <c r="X73" s="99">
        <f>SUMIF('One Day 12-04-21 Thistles'!$B$11:$B$25,$B73,'One Day 12-04-21 Thistles'!$BL$11:$BL$25)</f>
        <v>0</v>
      </c>
      <c r="Y73" s="99">
        <f>SUMIF('One Day 12-04-21 Thistles'!$B$11:$B$25,$B73,'One Day 12-04-21 Thistles'!$BO$11:$BO$25)</f>
        <v>0</v>
      </c>
      <c r="Z73" s="99">
        <f>SUMIF('One Day 12-04-21 Thistles'!$B$11:$B$25,$B73,'One Day 12-04-21 Thistles'!$BR$11:$BR$25)</f>
        <v>0</v>
      </c>
      <c r="AA73" s="99">
        <f>SUMIF('Saturday Race 1-08-22'!$B$11:$B$20,$B73,'Saturday Race 1-08-22'!$BF$11:$BF$20)</f>
        <v>0</v>
      </c>
      <c r="AB73" s="99">
        <f>SUMIF('Saturday Race 1-08-22'!$B$11:$B$20,$B73,'Saturday Race 1-08-22'!$BI$11:$BI$20)</f>
        <v>0</v>
      </c>
      <c r="AC73" s="99">
        <f>SUMIF('Saturday Race 1-08-22'!$B$11:$B$20,$B73,'Saturday Race 1-08-22'!$BL$11:$BL$20)</f>
        <v>0</v>
      </c>
      <c r="AD73" s="99">
        <f>SUMIF('Saturday Race 1-08-22'!$B$11:$B$20,$B73,'Saturday Race 1-08-22'!$BO$11:$BO$20)</f>
        <v>0</v>
      </c>
      <c r="AE73" s="99">
        <f>SUMIF('Saturday Race 1-08-22'!$B$11:$B$20,$B73,'Saturday Race 1-08-22'!$BR$11:$BR$20)</f>
        <v>0</v>
      </c>
      <c r="AF73" s="99">
        <f>SUMIF('Saturday Race 1-22-22'!$B$11:$B$20,$B73,'Saturday Race 1-22-22'!$BF$11:$BF$20)</f>
        <v>0</v>
      </c>
      <c r="AG73" s="99">
        <f>SUMIF('Saturday Race 1-22-22'!$B$11:$B$20,$B73,'Saturday Race 1-22-22'!$BI$11:$BI$20)</f>
        <v>0</v>
      </c>
      <c r="AH73" s="99">
        <f>SUMIF('Saturday Race 1-22-22'!$B$11:$B$20,$B73,'Saturday Race 1-22-22'!$BL$11:$BL$20)</f>
        <v>0</v>
      </c>
      <c r="AI73" s="99">
        <f>SUMIF('Saturday Race 1-22-22'!$B$11:$B$20,$B73,'Saturday Race 1-22-22'!$BO$11:$BO$20)</f>
        <v>0</v>
      </c>
      <c r="AJ73" s="99">
        <f>SUMIF('Saturday Race 1-22-22'!$B$11:$B$20,$B73,'Saturday Race 1-22-22'!$BR$11:$BR$20)</f>
        <v>0</v>
      </c>
      <c r="AK73" s="99">
        <f>SUMIF('Sunday Race 2-6-22'!$B$11:$B$20,$B73,'Sunday Race 2-6-22'!$BF$11:$BF$20)</f>
        <v>0</v>
      </c>
      <c r="AL73" s="99">
        <f>SUMIF('Sunday Race 2-6-22'!$B$11:$B$20,$B73,'Sunday Race 2-6-22'!$BI$11:$BI$20)</f>
        <v>0</v>
      </c>
      <c r="AM73" s="99">
        <f>SUMIF('Sunday Race 2-6-22'!$B$11:$B$20,$B73,'Sunday Race 2-6-22'!$BL$11:$BL$20)</f>
        <v>0</v>
      </c>
      <c r="AN73" s="99">
        <f>SUMIF('Sunday Race 2-6-22'!$B$11:$B$20,$B73,'Sunday Race 2-6-22'!$BO$11:$BO$20)</f>
        <v>0</v>
      </c>
      <c r="AO73" s="99">
        <f>SUMIF('Sunday Race 2-6-22'!$B$11:$B$20,$B73,'Sunday Race 2-6-22'!$BR$11:$BR$20)</f>
        <v>0</v>
      </c>
      <c r="AP73" s="99">
        <f>SUMIF('Chili One Day 2-12-22 Scots'!$B$11:$B$20,$B73,'Chili One Day 2-12-22 Scots'!$BF$11:$BF$20)</f>
        <v>0</v>
      </c>
      <c r="AQ73" s="99">
        <f>SUMIF('Chili One Day 2-12-22 Scots'!$B$11:$B$20,$B73,'Chili One Day 2-12-22 Scots'!$BI$11:$BI$20)</f>
        <v>0</v>
      </c>
      <c r="AR73" s="99">
        <f>SUMIF('Chili One Day 2-12-22 Scots'!$B$11:$B$20,$B73,'Chili One Day 2-12-22 Scots'!$BL$11:$BL$20)</f>
        <v>0</v>
      </c>
      <c r="AS73" s="99">
        <f>SUMIF('Chili One Day 2-12-22 Scots'!$B$11:$B$20,$B73,'Chili One Day 2-12-22 Scots'!$BO$11:$BO$20)</f>
        <v>0</v>
      </c>
      <c r="AT73" s="99">
        <f>SUMIF('Chili One Day 2-12-22 Scots'!$B$11:$B$20,$B73,'Chili One Day 2-12-22 Scots'!$BR$11:$BR$20)</f>
        <v>0</v>
      </c>
      <c r="AU73" s="99">
        <f>SUMIF('Chili One Day 2-12-22 Thistles'!$B$11:$B$20,$B73,'Chili One Day 2-12-22 Thistles'!$BF$11:$BF$20)</f>
        <v>0</v>
      </c>
      <c r="AV73" s="99">
        <f>SUMIF('Chili One Day 2-12-22 Thistles'!$B$11:$B$20,$B73,'Chili One Day 2-12-22 Thistles'!$BI$11:$BI$20)</f>
        <v>0</v>
      </c>
      <c r="AW73" s="99">
        <f>SUMIF('Chili One Day 2-12-22 Thistles'!$B$11:$B$20,$B73,'Chili One Day 2-12-22 Thistles'!$BL$11:$BL$20)</f>
        <v>0</v>
      </c>
      <c r="AX73" s="99">
        <f>SUMIF('Chili One Day 2-12-22 Thistles'!$B$11:$B$20,$B73,'Chili One Day 2-12-22 Thistles'!$BO$11:$BO$20)</f>
        <v>0</v>
      </c>
      <c r="AY73" s="99">
        <f>SUMIF('Chili One Day 2-12-22 Thistles'!$B$11:$B$20,$B73,'Chili One Day 2-12-22 Thistles'!$BR$11:$BR$20)</f>
        <v>0</v>
      </c>
      <c r="AZ73" s="99">
        <f>SUMIF('Sunday Race 2-20-22'!$B$11:$B$20,$B73,'Sunday Race 2-20-22'!$BF$11:$BF$20)</f>
        <v>0</v>
      </c>
      <c r="BA73" s="99">
        <f>SUMIF('Sunday Race 2-20-22'!$B$11:$B$20,$B73,'Sunday Race 2-20-22'!$BI$11:$BI$20)</f>
        <v>0</v>
      </c>
      <c r="BB73" s="99">
        <f>SUMIF('Sunday Race 2-20-22'!$B$11:$B$20,$B73,'Sunday Race 2-20-22'!$BL$11:$BL$20)</f>
        <v>0</v>
      </c>
      <c r="BC73" s="99">
        <f>SUMIF('Sunday Race 2-20-22'!$B$11:$B$20,$B73,'Sunday Race 2-20-22'!$BO$11:$BO$20)</f>
        <v>0</v>
      </c>
      <c r="BD73" s="99">
        <f>SUMIF('Sunday Race 2-20-22'!$B$11:$B$20,$B73,'Sunday Race 2-20-22'!$BR$11:$BR$20)</f>
        <v>0</v>
      </c>
      <c r="BE73" s="99">
        <f>SUMIF('Sunday Race 2-27-22'!$B$11:$B$20,$B73,'Sunday Race 2-27-22'!$BF$11:$BF$20)</f>
        <v>0</v>
      </c>
      <c r="BF73" s="99">
        <f>SUMIF('Sunday Race 2-27-22'!$B$11:$B$20,$B73,'Sunday Race 2-27-22'!$BI$11:$BI$20)</f>
        <v>0</v>
      </c>
      <c r="BG73" s="99">
        <f>SUMIF('Sunday Race 2-27-22'!$B$11:$B$20,$B73,'Sunday Race 2-27-22'!$BL$11:$BL$20)</f>
        <v>0</v>
      </c>
      <c r="BH73" s="99">
        <f>SUMIF('Sunday Race 2-27-22'!$B$11:$B$20,$B73,'Sunday Race 2-27-22'!$BO$11:$BO$20)</f>
        <v>0</v>
      </c>
      <c r="BI73" s="99">
        <f>SUMIF('Sunday Race 2-27-22'!$B$11:$B$20,$B73,'Sunday Race 2-27-22'!$BR$11:$BR$20)</f>
        <v>0</v>
      </c>
      <c r="BJ73" s="99">
        <f>SUMIF('Sunday Race 3-13-22'!$B$11:$B$21,$B73,'Sunday Race 3-13-22'!$BF$11:$BF$21)</f>
        <v>0</v>
      </c>
      <c r="BK73" s="99">
        <f>SUMIF('Sunday Race 3-13-22'!$B$11:$B$21,$B73,'Sunday Race 3-13-22'!$BI$11:$BI$21)</f>
        <v>0</v>
      </c>
      <c r="BL73" s="99">
        <f>SUMIF('Sunday Race 3-13-22'!$B$11:$B$21,$B73,'Sunday Race 3-13-22'!$BL$11:$BL$21)</f>
        <v>0</v>
      </c>
      <c r="BM73" s="99">
        <f>SUMIF('Sunday Race 3-13-22'!$B$11:$B$21,$B73,'Sunday Race 3-13-22'!$BO$11:$BO$21)</f>
        <v>0</v>
      </c>
      <c r="BN73" s="99">
        <f>SUMIF('Sunday Race 3-13-22'!$B$11:$B$21,$B73,'Sunday Race 3-13-22'!$BR$11:$BR$21)</f>
        <v>0</v>
      </c>
      <c r="BO73" s="99">
        <f>SUMIF('Saturday Race 3-19-22'!$B$11:$B$26,$B73,'Saturday Race 3-19-22'!$BF$11:$BF$26)</f>
        <v>0</v>
      </c>
      <c r="BP73" s="99">
        <f>SUMIF('Saturday Race 3-19-22'!$B$11:$B$26,$B73,'Saturday Race 3-19-22'!$BI$11:$BI$26)</f>
        <v>0</v>
      </c>
      <c r="BQ73" s="99">
        <f>SUMIF('Saturday Race 3-19-22'!$B$11:$B$26,$B73,'Saturday Race 3-19-22'!$BL$11:$BL$26)</f>
        <v>0</v>
      </c>
      <c r="BR73" s="99">
        <f>SUMIF('Saturday Race 3-19-22'!$B$11:$B$26,$B73,'Saturday Race 3-19-22'!$BO$11:$BO$26)</f>
        <v>0</v>
      </c>
      <c r="BS73" s="99">
        <f>SUMIF('Saturday Race 3-19-22'!$B$11:$B$26,$B73,'Saturday Race 3-19-22'!$BR$11:$BR$26)</f>
        <v>0</v>
      </c>
      <c r="BT73" s="99">
        <f>SUMIF('Sunday Races 4-10-22'!$B$11:$B$26,$B73,'Sunday Races 4-10-22'!$BF$11:$BF$26)</f>
        <v>0</v>
      </c>
      <c r="BU73" s="99">
        <f>SUMIF('Sunday Races 4-10-22'!$B$11:$B$26,$B73,'Sunday Races 4-10-22'!$BI$11:$BI$26)</f>
        <v>0</v>
      </c>
      <c r="BV73" s="99">
        <f>SUMIF('Sunday Races 4-10-22'!$B$11:$B$26,$B73,'Sunday Races 4-10-22'!$BL$11:$BL$26)</f>
        <v>0</v>
      </c>
      <c r="BW73" s="99">
        <f>SUMIF('Sunday Races 4-10-22'!$B$11:$B$26,$B73,'Sunday Races 4-10-22'!$BO$11:$BO$26)</f>
        <v>0</v>
      </c>
      <c r="BX73" s="99">
        <f>SUMIF('Sunday Races 4-10-22'!$B$11:$B$26,$B73,'Sunday Races 4-10-22'!$BR$11:$BR$26)</f>
        <v>0</v>
      </c>
      <c r="BY73" s="99">
        <f>SUMIF('Easter One Day 4-16-22 FS'!$B$11:$B$26,$B73,'Easter One Day 4-16-22 FS'!$BF$11:$BF$26)</f>
        <v>0</v>
      </c>
      <c r="BZ73" s="99">
        <f>SUMIF('Easter One Day 4-16-22 FS'!$B$11:$B$26,$B73,'Easter One Day 4-16-22 FS'!$BI$11:$BI$26)</f>
        <v>0</v>
      </c>
      <c r="CA73" s="99">
        <f>SUMIF('Easter One Day 4-16-22 FS'!$B$11:$B$26,$B73,'Easter One Day 4-16-22 FS'!$BL$11:$BL$26)</f>
        <v>0</v>
      </c>
      <c r="CB73" s="99">
        <f>SUMIF('Easter One Day 4-16-22 FS'!$B$11:$B$26,$B73,'Easter One Day 4-16-22 FS'!$BO$11:$BO$26)</f>
        <v>0</v>
      </c>
      <c r="CC73" s="99">
        <f>SUMIF('Easter One Day 4-16-22 FS'!$B$11:$B$26,$B73,'Easter One Day 4-16-22 FS'!$BR$11:$BR$26)</f>
        <v>0</v>
      </c>
      <c r="CD73" s="99">
        <f>SUMIF('Easter One Day 4-16-22 TH'!$B$11:$B$26,$B73,'Easter One Day 4-16-22 TH'!$BF$11:$BF$26)</f>
        <v>0</v>
      </c>
      <c r="CE73" s="99">
        <f>SUMIF('Easter One Day 4-16-22 TH'!$B$11:$B$26,$B73,'Easter One Day 4-16-22 TH'!$BI$11:$BI$26)</f>
        <v>0</v>
      </c>
      <c r="CF73" s="99">
        <f>SUMIF('Easter One Day 4-16-22 TH'!$B$11:$B$26,$B73,'Easter One Day 4-16-22 TH'!$BL$11:$BL$26)</f>
        <v>0</v>
      </c>
      <c r="CG73" s="99">
        <f>SUMIF('Easter One Day 4-16-22 TH'!$B$11:$B$26,$B73,'Easter One Day 4-16-22 TH'!$BO$11:$BO$26)</f>
        <v>0</v>
      </c>
      <c r="CH73" s="99">
        <f>SUMIF('Easter One Day 4-16-22 TH'!$B$11:$B$26,$B73,'Easter One Day 4-16-22 TH'!$BR$11:$BR$26)</f>
        <v>0</v>
      </c>
      <c r="CI73" s="99">
        <f>SUMIF('Sunday Races 5-1-22'!$B$11:$B$28,$B73,'Sunday Races 5-1-22'!$BF$11:$BF$28)</f>
        <v>0</v>
      </c>
      <c r="CJ73" s="99">
        <f>SUMIF('Sunday Races 5-1-22'!$B$11:$B$28,$B73,'Sunday Races 5-1-22'!$BI$11:$BI$28)</f>
        <v>0</v>
      </c>
      <c r="CK73" s="99">
        <f>SUMIF('Sunday Races 5-1-22'!$B$11:$B$28,$B73,'Sunday Races 5-1-22'!$BL$11:$BL$28)</f>
        <v>0</v>
      </c>
      <c r="CL73" s="99">
        <f>SUMIF('Sunday Races 5-1-22'!$B$11:$B$28,$B73,'Sunday Races 5-1-22'!$BO$11:$BO$28)</f>
        <v>0</v>
      </c>
      <c r="CM73" s="99">
        <f>SUMIF('Sunday Races 5-1-22'!$B$11:$B$28,$B73,'Sunday Races 5-1-22'!$BR$11:$BR$28)</f>
        <v>0</v>
      </c>
      <c r="CN73" s="99">
        <f>SUMIF('Long Distance Race 5-7-22'!$B$11:$B$27,$B73,'Long Distance Race 5-7-22'!$BF$11:$BF$27)</f>
        <v>0</v>
      </c>
      <c r="CO73" s="99">
        <f>SUMIF('Long Distance Race 5-7-22'!$B$11:$B$27,$B73,'Long Distance Race 5-7-22'!$BI$11:$BI$27)</f>
        <v>0</v>
      </c>
      <c r="CP73" s="99">
        <f>SUMIF('Long Distance Race 5-7-22'!$B$11:$B$27,$B73,'Long Distance Race 5-7-22'!$BL$11:$BL$27)</f>
        <v>0</v>
      </c>
      <c r="CQ73" s="99">
        <f>SUMIF('Long Distance Race 5-7-22'!$B$11:$B$27,$B73,'Long Distance Race 5-7-22'!$BO$11:$BO$27)</f>
        <v>0</v>
      </c>
      <c r="CR73" s="99">
        <f>SUMIF('Long Distance Race 5-7-22'!$B$11:$B$27,$B73,'Long Distance Race 5-7-22'!$BR$11:$BR$27)</f>
        <v>0</v>
      </c>
      <c r="CS73" s="99">
        <f>SUMIF('Memorial Day Regatta 5-28-22 Op'!$B$11:$B$27,$B73,'Memorial Day Regatta 5-28-22 Op'!$BF$11:$BF$27)</f>
        <v>0</v>
      </c>
      <c r="CT73" s="99">
        <f>SUMIF('Memorial Day Regatta 5-28-22 Op'!$B$11:$B$27,$B73,'Memorial Day Regatta 5-28-22 Op'!$BI$11:$BI$27)</f>
        <v>0</v>
      </c>
      <c r="CU73" s="99">
        <f>SUMIF('Memorial Day Regatta 5-28-22 Op'!$B$11:$B$27,$B73,'Memorial Day Regatta 5-28-22 Op'!$BL$11:$BL$27)</f>
        <v>0</v>
      </c>
      <c r="CV73" s="99">
        <f>SUMIF('Memorial Day Regatta 5-28-22 Op'!$B$11:$B$27,$B73,'Memorial Day Regatta 5-28-22 Op'!$BO$11:$BO$27)</f>
        <v>0</v>
      </c>
      <c r="CW73" s="99">
        <f>SUMIF('Memorial Day Regatta 5-28-22 Op'!$B$11:$B$27,$B73,'Memorial Day Regatta 5-28-22 Op'!$BR$11:$BR$27)</f>
        <v>0</v>
      </c>
      <c r="CX73" s="99">
        <f>SUMIF('Sunday Races 6-5-22'!$B$11:$B$28,$B73,'Sunday Races 6-5-22'!$BF$11:$BF$28)</f>
        <v>0</v>
      </c>
      <c r="CY73" s="99">
        <f>SUMIF('Sunday Races 6-5-22'!$B$11:$B$28,$B73,'Sunday Races 6-5-22'!$BI$11:$BI$28)</f>
        <v>0</v>
      </c>
      <c r="CZ73" s="99">
        <f>SUMIF('Sunday Races 6-5-22'!$B$11:$B$28,$B73,'Sunday Races 6-5-22'!$BL$11:$BL$28)</f>
        <v>0</v>
      </c>
      <c r="DA73" s="99">
        <f>SUMIF('Sunday Races 6-5-22'!$B$11:$B$28,$B73,'Sunday Races 6-5-22'!$BO$11:$BO$28)</f>
        <v>0</v>
      </c>
      <c r="DB73" s="99">
        <f>SUMIF('Sunday Races 6-5-22'!$B$11:$B$28,$B73,'Sunday Races 6-5-22'!$BR$11:$BR$28)</f>
        <v>0</v>
      </c>
      <c r="DC73" s="99">
        <f>SUMIF('Sunday Races 6-12-22'!$B$11:$B$24,$B73,'Sunday Races 6-12-22'!$BF$11:$BF$24)</f>
        <v>0</v>
      </c>
      <c r="DD73" s="99">
        <f>SUMIF('Sunday Races 6-12-22'!$B$11:$B$24,$B73,'Sunday Races 6-12-22'!$BI$11:$BI$24)</f>
        <v>0</v>
      </c>
      <c r="DE73" s="99">
        <f>SUMIF('Sunday Races 6-12-22'!$B$11:$B$24,$B73,'Sunday Races 6-12-22'!$BL$11:$BL$24)</f>
        <v>0</v>
      </c>
      <c r="DF73" s="99">
        <f>SUMIF('Sunday Races 6-12-22'!$B$11:$B$24,$B73,'Sunday Races 6-12-22'!$BO$11:$BO$24)</f>
        <v>0</v>
      </c>
      <c r="DG73" s="99">
        <f>SUMIF('Sunday Races 6-12-22'!$B$11:$B$24,$B73,'Sunday Races 6-12-22'!$BR$11:$BR$24)</f>
        <v>0</v>
      </c>
      <c r="DH73" s="99">
        <f>SUMIF('Saturday Races 6-18-22'!$B$11:$B$24,$B73,'Saturday Races 6-18-22'!$BF$11:$BF$24)</f>
        <v>0</v>
      </c>
      <c r="DI73" s="99">
        <f>SUMIF('Saturday Races 6-18-22'!$B$11:$B$24,$B73,'Saturday Races 6-18-22'!$BI$11:$BI$24)</f>
        <v>0</v>
      </c>
      <c r="DJ73" s="99">
        <f>SUMIF('Saturday Races 6-18-22'!$B$11:$B$24,$B73,'Saturday Races 6-18-22'!$BL$11:$BL$24)</f>
        <v>0</v>
      </c>
      <c r="DK73" s="99">
        <f>SUMIF('Saturday Races 6-18-22'!$B$11:$B$24,$B73,'Saturday Races 6-18-22'!$BO$11:$BO$24)</f>
        <v>0</v>
      </c>
      <c r="DL73" s="99">
        <f>SUMIF('Saturday Races 6-18-22'!$B$11:$B$24,$B73,'Saturday Races 6-18-22'!$BR$11:$BR$24)</f>
        <v>0</v>
      </c>
      <c r="DM73" s="99">
        <f>SUMIF('Caldwell Cup 6-25-22 TH'!$B$11:$B$25,$B73,'Caldwell Cup 6-25-22 TH'!$BF$11:$BF$25)</f>
        <v>0</v>
      </c>
      <c r="DN73" s="99">
        <f>SUMIF('Caldwell Cup 6-25-22 TH'!$B$11:$B$25,$B73,'Caldwell Cup 6-25-22 TH'!$BI$11:$BI$25)</f>
        <v>0</v>
      </c>
      <c r="DO73" s="99">
        <f>SUMIF('Caldwell Cup 6-25-22 TH'!$B$11:$B$25,$B73,'Caldwell Cup 6-25-22 TH'!$BL$11:$BL$25)</f>
        <v>0</v>
      </c>
      <c r="DP73" s="99">
        <f>SUMIF('Caldwell Cup 6-25-22 TH'!$B$11:$B$25,$B73,'Caldwell Cup 6-25-22 TH'!$BO$11:$BO$25)</f>
        <v>0</v>
      </c>
      <c r="DQ73" s="99">
        <f>SUMIF('Caldwell Cup 6-25-22 TH'!$B$11:$B$25,$B73,'Caldwell Cup 6-25-22 TH'!$BR$11:$BR$25)</f>
        <v>0</v>
      </c>
      <c r="DR73" s="99">
        <f>SUMIF('Caldwell Cup 6-25-22 FS'!$B$11:$B$18,$B73,'Caldwell Cup 6-25-22 FS'!$BF$11:$BF$18)</f>
        <v>0</v>
      </c>
      <c r="DS73" s="99">
        <f>SUMIF('Caldwell Cup 6-25-22 FS'!$B$11:$B$18,$B73,'Caldwell Cup 6-25-22 FS'!$BI$11:$BI$18)</f>
        <v>0</v>
      </c>
      <c r="DT73" s="99">
        <f>SUMIF('Caldwell Cup 6-25-22 FS'!$B$11:$B$18,$B73,'Caldwell Cup 6-25-22 FS'!$BL$11:$BL$18)</f>
        <v>0</v>
      </c>
      <c r="DU73" s="99">
        <f>SUMIF('Caldwell Cup 6-25-22 FS'!$B$11:$B$18,$B73,'Caldwell Cup 6-25-22 FS'!$BO$11:$BO$18)</f>
        <v>0</v>
      </c>
      <c r="DV73" s="99">
        <f>SUMIF('Caldwell Cup 6-25-22 FS'!$B$11:$B$18,$B73,'Caldwell Cup 6-25-22 FS'!$BR$11:$BR$18)</f>
        <v>0</v>
      </c>
      <c r="DW73" s="99">
        <f>SUMIF('Sunday Races 7-3-22'!$B$11:$B$25,$B73,'Sunday Races 7-3-22'!$BF$11:$BF$25)</f>
        <v>0</v>
      </c>
      <c r="DX73" s="99">
        <f>SUMIF('Sunday Races 7-3-22'!$B$11:$B$25,$B73,'Sunday Races 7-3-22'!$BI$11:$BI$25)</f>
        <v>0</v>
      </c>
      <c r="DY73" s="99">
        <f>SUMIF('Sunday Races 7-3-22'!$B$11:$B$25,$B73,'Sunday Races 7-3-22'!$BL$11:$BL$25)</f>
        <v>0</v>
      </c>
      <c r="DZ73" s="99">
        <f>SUMIF('Sunday Races 7-3-22'!$B$11:$B$25,$B73,'Sunday Races 7-3-22'!$BO$11:$BO$25)</f>
        <v>0</v>
      </c>
      <c r="EA73" s="99">
        <f>SUMIF('Sunday Races 7-3-22'!$B$11:$B$25,$B73,'Sunday Races 7-3-22'!$BR$11:$BR$25)</f>
        <v>0</v>
      </c>
      <c r="EB73" s="99">
        <f>SUMIF('Sunday Races 7-31-22'!$B$11:$B$25,$B73,'Sunday Races 7-31-22'!$BF$11:$BF$25)</f>
        <v>0</v>
      </c>
      <c r="EC73" s="99">
        <f>SUMIF('Sunday Races 7-31-22'!$B$11:$B$25,$B73,'Sunday Races 7-31-22'!$BI$11:$BI$25)</f>
        <v>0</v>
      </c>
      <c r="ED73" s="99">
        <f>SUMIF('Sunday Races 7-31-22'!$B$11:$B$25,$B73,'Sunday Races 7-31-22'!$BL$11:$BL$25)</f>
        <v>0</v>
      </c>
      <c r="EE73" s="99">
        <f>SUMIF('Sunday Races 7-31-22'!$B$11:$B$25,$B73,'Sunday Races 7-31-22'!$BO$11:$BO$25)</f>
        <v>0</v>
      </c>
      <c r="EF73" s="99">
        <f>SUMIF('Sunday Races 7-31-22'!$B$11:$B$25,$B73,'Sunday Races 7-31-22'!$BR$11:$BR$25)</f>
        <v>0</v>
      </c>
      <c r="EG73" s="99">
        <f>SUMIF('Sunday Races 8-14-22'!$B$11:$B$25,$B73,'Sunday Races 8-14-22'!$BF$11:$BF$25)</f>
        <v>0</v>
      </c>
      <c r="EH73" s="99">
        <f>SUMIF('Sunday Races 8-14-22'!$B$11:$B$25,$B73,'Sunday Races 8-14-22'!$BI$11:$BI$25)</f>
        <v>0</v>
      </c>
      <c r="EI73" s="99">
        <f>SUMIF('Sunday Races 8-14-22'!$B$11:$B$25,$B73,'Sunday Races 8-14-22'!$BL$11:$BL$25)</f>
        <v>0</v>
      </c>
      <c r="EJ73" s="99">
        <f>SUMIF('Sunday Races 8-14-22'!$B$11:$B$25,$B73,'Sunday Races 8-14-22'!$BO$11:$BO$25)</f>
        <v>0</v>
      </c>
      <c r="EK73" s="99">
        <f>SUMIF('Sunday Races 8-14-22'!$B$11:$B$25,$B73,'Sunday Races 8-14-22'!$BR$11:$BR$25)</f>
        <v>0</v>
      </c>
      <c r="EL73" s="99">
        <f>SUMIF('Saturday Races 8-20-22'!$B$11:$B$25,$B73,'Saturday Races 8-20-22'!$BF$11:$BF$25)</f>
        <v>0</v>
      </c>
      <c r="EM73" s="99">
        <f>SUMIF('Saturday Races 8-20-22'!$B$11:$B$25,$B73,'Saturday Races 8-20-22'!$BI$11:$BI$25)</f>
        <v>0</v>
      </c>
      <c r="EN73" s="99">
        <f>SUMIF('Saturday Races 8-20-22'!$B$11:$B$25,$B73,'Saturday Races 8-20-22'!$BL$11:$BL$25)</f>
        <v>0</v>
      </c>
      <c r="EO73" s="99">
        <f>SUMIF('Saturday Races 8-20-22'!$B$11:$B$25,$B73,'Saturday Races 8-20-22'!$BO$11:$BO$25)</f>
        <v>0</v>
      </c>
      <c r="EP73" s="99">
        <f>SUMIF('Saturday Races 8-20-22'!$B$11:$B$25,$B73,'Saturday Races 8-20-22'!$BR$11:$BR$25)</f>
        <v>0</v>
      </c>
      <c r="EQ73" s="99">
        <f>SUMIF('Sunday Races 9-11-22'!$B$11:$B$20,$B73,'Sunday Races 9-11-22'!$BF$11:$BF$20)</f>
        <v>0</v>
      </c>
      <c r="ER73" s="99">
        <f>SUMIF('Sunday Races 9-11-22'!$B$11:$B$20,$B73,'Sunday Races 9-11-22'!$BI$11:$BI$20)</f>
        <v>0</v>
      </c>
      <c r="ES73" s="99">
        <f>SUMIF('Sunday Races 9-11-22'!$B$11:$B$20,$B73,'Sunday Races 9-11-22'!$BL$11:$BL$20)</f>
        <v>0</v>
      </c>
      <c r="ET73" s="99">
        <f>SUMIF('Sunday Races 9-11-22'!$B$11:$B$20,$B73,'Sunday Races 9-11-22'!$BO$11:$BO$20)</f>
        <v>0</v>
      </c>
      <c r="EU73" s="99">
        <f>SUMIF('Sunday Races 9-11-22'!$B$11:$B$20,$B73,'Sunday Races 9-11-22'!$BR$11:$BR$20)</f>
        <v>0</v>
      </c>
      <c r="EV73" s="99">
        <f>SUMIF('2022-09-17 Leukemia Cup TH'!$B$11:$B$26,$B73,'2022-09-17 Leukemia Cup TH'!$BF$11:$BF$26)</f>
        <v>0</v>
      </c>
      <c r="EW73" s="99">
        <f>SUMIF('2022-09-17 Leukemia Cup TH'!$B$11:$B$26,$B73,'2022-09-17 Leukemia Cup TH'!$BI$11:$BI$26)</f>
        <v>0</v>
      </c>
      <c r="EX73" s="99">
        <f>SUMIF('2022-09-17 Leukemia Cup TH'!$B$11:$B$26,$B73,'2022-09-17 Leukemia Cup TH'!$BL$11:$BL$26)</f>
        <v>0</v>
      </c>
      <c r="EY73" s="99">
        <f>SUMIF('2022-09-17 Leukemia Cup TH'!$B$11:$B$26,$B73,'2022-09-17 Leukemia Cup TH'!$BO$11:$BO$26)</f>
        <v>0</v>
      </c>
      <c r="EZ73" s="99">
        <f>SUMIF('2022-09-17 Leukemia Cup TH'!$B$11:$B$26,$B73,'2022-09-17 Leukemia Cup TH'!$BR$11:$BR$26)</f>
        <v>0</v>
      </c>
      <c r="FA73" s="99">
        <f>SUMIF('Smith-Berry LDR 9-24-22'!$B$11:$B$28,$B73,'Smith-Berry LDR 9-24-22'!$BF$11:$BF$28)</f>
        <v>0</v>
      </c>
      <c r="FB73" s="99">
        <f>SUMIF('Smith-Berry LDR 9-24-22'!$B$11:$B$28,$B73,'Smith-Berry LDR 9-24-22'!$BI$11:$BI$28)</f>
        <v>0</v>
      </c>
      <c r="FC73" s="99">
        <f>SUMIF('Smith-Berry LDR 9-24-22'!$B$11:$B$28,$B73,'Smith-Berry LDR 9-24-22'!$BL$11:$BL$28)</f>
        <v>0</v>
      </c>
      <c r="FD73" s="99">
        <f>SUMIF('Smith-Berry LDR 9-24-22'!$B$11:$B$28,$B73,'Smith-Berry LDR 9-24-22'!$BO$11:$BO$28)</f>
        <v>0</v>
      </c>
      <c r="FE73" s="99">
        <f>SUMIF('Smith-Berry LDR 9-24-22'!$B$11:$B$28,$B73,'Smith-Berry LDR 9-24-22'!$BR$11:$BR$28)</f>
        <v>0</v>
      </c>
      <c r="FF73" s="99">
        <f>SUMIF('Sunday Races 10-9-22'!$B$11:$B$15,$B73,'Sunday Races 10-9-22'!$BF$11:$BF$15)</f>
        <v>0</v>
      </c>
      <c r="FG73" s="99">
        <f>SUMIF('Sunday Races 10-9-22'!$B$11:$B$15,$B73,'Sunday Races 10-9-22'!$BI$11:$BI$15)</f>
        <v>0</v>
      </c>
      <c r="FH73" s="99">
        <f>SUMIF('Sunday Races 10-9-22'!$B$11:$B$15,$B73,'Sunday Races 10-9-22'!$BL$11:$BL$15)</f>
        <v>0</v>
      </c>
      <c r="FI73" s="99">
        <f>SUMIF('Sunday Races 10-9-22'!$B$11:$B$15,$B73,'Sunday Races 10-9-22'!$BO$11:$BO$15)</f>
        <v>0</v>
      </c>
      <c r="FJ73" s="99">
        <f>SUMIF('Sunday Races 10-9-22'!$B$11:$B$15,$B73,'Sunday Races 10-9-22'!$BR$11:$BR$15)</f>
        <v>0</v>
      </c>
      <c r="FK73" s="99">
        <f>SUMIF('Great Pumpkin Regatta 10-15-22'!$B$11:$B$53,$B73,'Great Pumpkin Regatta 10-15-22'!$BF$11:$BF$53)</f>
        <v>0</v>
      </c>
      <c r="FL73" s="99">
        <f>SUMIF('Great Pumpkin Regatta 10-15-22'!$B$11:$B$53,$B73,'Great Pumpkin Regatta 10-15-22'!$BI$11:$BI$53)</f>
        <v>0</v>
      </c>
      <c r="FM73" s="99">
        <f>SUMIF('Great Pumpkin Regatta 10-15-22'!$B$11:$B$53,$B73,'Great Pumpkin Regatta 10-15-22'!$BL$11:$BL$53)</f>
        <v>0</v>
      </c>
      <c r="FN73" s="99">
        <f>SUMIF('Great Pumpkin Regatta 10-15-22'!$B$11:$B$53,$B73,'Great Pumpkin Regatta 10-15-22'!$BO$11:$BO$53)</f>
        <v>0</v>
      </c>
      <c r="FO73" s="99">
        <f>SUMIF('Great Pumpkin Regatta 10-15-22'!$B$11:$B$53,$B73,'Great Pumpkin Regatta 10-15-22'!$BR$11:$BR$53)</f>
        <v>0</v>
      </c>
      <c r="FP73" s="99">
        <f>SUMIF('Sunday Races 10-23-22'!$B$11:$B$16,$B73,'Sunday Races 10-23-22'!$BF$11:$BF$16)</f>
        <v>0</v>
      </c>
      <c r="FQ73" s="99">
        <f>SUMIF('Sunday Races 10-23-22'!$B$11:$B$16,$B73,'Sunday Races 10-23-22'!$BI$11:$BI$16)</f>
        <v>0</v>
      </c>
      <c r="FR73" s="99">
        <f>SUMIF('Sunday Races 10-23-22'!$B$11:$B$16,$B73,'Sunday Races 10-23-22'!$BL$11:$BL$16)</f>
        <v>0</v>
      </c>
      <c r="FS73" s="99">
        <f>SUMIF('Sunday Races 10-23-22'!$B$11:$B$16,$B73,'Sunday Races 10-23-22'!$BO$11:$BO$16)</f>
        <v>0</v>
      </c>
      <c r="FT73" s="99">
        <f>SUMIF('Sunday Races 10-23-22'!$B$11:$B$16,$B73,'Sunday Races 10-23-22'!$BR$11:$BR$16)</f>
        <v>0</v>
      </c>
      <c r="FU73" s="100"/>
      <c r="FV73" s="101"/>
      <c r="FW73" s="102">
        <f t="shared" si="66"/>
        <v>0</v>
      </c>
      <c r="FX73" s="102">
        <f t="shared" si="66"/>
        <v>0</v>
      </c>
      <c r="FY73" s="102">
        <f t="shared" si="66"/>
        <v>0</v>
      </c>
      <c r="FZ73" s="102">
        <f t="shared" si="66"/>
        <v>0</v>
      </c>
      <c r="GA73" s="102">
        <f t="shared" si="66"/>
        <v>0</v>
      </c>
      <c r="GB73" s="102">
        <f t="shared" si="66"/>
        <v>0</v>
      </c>
      <c r="GC73" s="102">
        <f t="shared" si="66"/>
        <v>0</v>
      </c>
      <c r="GD73" s="102">
        <f t="shared" si="66"/>
        <v>0</v>
      </c>
      <c r="GE73" s="102">
        <f t="shared" si="66"/>
        <v>0</v>
      </c>
      <c r="GF73" s="102">
        <f t="shared" si="66"/>
        <v>0</v>
      </c>
      <c r="GG73" s="102">
        <f t="shared" si="67"/>
        <v>0</v>
      </c>
      <c r="GH73" s="102">
        <f t="shared" si="67"/>
        <v>0</v>
      </c>
      <c r="GI73" s="102">
        <f t="shared" si="67"/>
        <v>0</v>
      </c>
      <c r="GJ73" s="102">
        <f t="shared" si="67"/>
        <v>0</v>
      </c>
      <c r="GK73" s="102">
        <f t="shared" si="67"/>
        <v>0</v>
      </c>
      <c r="GL73" s="102">
        <f t="shared" si="67"/>
        <v>0</v>
      </c>
      <c r="GM73" s="102">
        <f t="shared" si="67"/>
        <v>0</v>
      </c>
      <c r="GN73" s="102">
        <f t="shared" si="67"/>
        <v>0</v>
      </c>
      <c r="GO73" s="102">
        <f t="shared" si="67"/>
        <v>0</v>
      </c>
      <c r="GP73" s="102">
        <f t="shared" si="67"/>
        <v>0</v>
      </c>
      <c r="GQ73" s="102">
        <f t="shared" si="68"/>
        <v>0</v>
      </c>
      <c r="GR73" s="102">
        <f t="shared" si="68"/>
        <v>0</v>
      </c>
      <c r="GS73" s="102">
        <f t="shared" si="68"/>
        <v>0</v>
      </c>
      <c r="GT73" s="102">
        <f t="shared" si="68"/>
        <v>0</v>
      </c>
      <c r="GU73" s="102">
        <f t="shared" si="68"/>
        <v>0</v>
      </c>
      <c r="GV73" s="102">
        <f t="shared" si="68"/>
        <v>0</v>
      </c>
      <c r="GW73" s="102">
        <f t="shared" si="68"/>
        <v>0</v>
      </c>
      <c r="GX73" s="102">
        <f t="shared" si="68"/>
        <v>0</v>
      </c>
      <c r="GY73" s="102">
        <f t="shared" si="68"/>
        <v>0</v>
      </c>
      <c r="GZ73" s="102">
        <f t="shared" si="68"/>
        <v>0</v>
      </c>
      <c r="HA73" s="102">
        <f t="shared" si="69"/>
        <v>0</v>
      </c>
      <c r="HB73" s="102">
        <f t="shared" si="69"/>
        <v>0</v>
      </c>
      <c r="HC73" s="102">
        <f t="shared" si="69"/>
        <v>0</v>
      </c>
      <c r="HD73" s="102">
        <f t="shared" si="69"/>
        <v>0</v>
      </c>
      <c r="HE73" s="102">
        <f t="shared" si="69"/>
        <v>0</v>
      </c>
      <c r="HF73" s="102">
        <f t="shared" si="69"/>
        <v>0</v>
      </c>
      <c r="HG73" s="102">
        <f t="shared" si="69"/>
        <v>0</v>
      </c>
      <c r="HH73" s="102">
        <f t="shared" si="69"/>
        <v>0</v>
      </c>
      <c r="HI73" s="102">
        <f t="shared" si="69"/>
        <v>0</v>
      </c>
      <c r="HJ73" s="102">
        <f t="shared" si="69"/>
        <v>0</v>
      </c>
      <c r="HK73" s="102">
        <f t="shared" si="70"/>
        <v>0</v>
      </c>
      <c r="HL73" s="102">
        <f t="shared" si="70"/>
        <v>0</v>
      </c>
      <c r="HM73" s="102">
        <f t="shared" si="70"/>
        <v>0</v>
      </c>
      <c r="HN73" s="102">
        <f t="shared" si="70"/>
        <v>0</v>
      </c>
      <c r="HO73" s="102">
        <f t="shared" si="70"/>
        <v>0</v>
      </c>
      <c r="HP73" s="102">
        <f t="shared" si="70"/>
        <v>0</v>
      </c>
      <c r="HQ73" s="102">
        <f t="shared" si="70"/>
        <v>0</v>
      </c>
      <c r="HR73" s="102">
        <f t="shared" si="70"/>
        <v>0</v>
      </c>
      <c r="HS73" s="102">
        <f t="shared" si="70"/>
        <v>0</v>
      </c>
      <c r="HT73" s="102">
        <f t="shared" si="70"/>
        <v>0</v>
      </c>
      <c r="HU73" s="102">
        <f t="shared" si="71"/>
        <v>0</v>
      </c>
      <c r="HV73" s="102">
        <f t="shared" si="71"/>
        <v>0</v>
      </c>
      <c r="HW73" s="102">
        <f t="shared" si="71"/>
        <v>0</v>
      </c>
      <c r="HX73" s="102">
        <f t="shared" si="71"/>
        <v>0</v>
      </c>
      <c r="HY73" s="102">
        <f t="shared" si="71"/>
        <v>0</v>
      </c>
      <c r="HZ73" s="102">
        <f t="shared" si="71"/>
        <v>0</v>
      </c>
      <c r="IA73" s="102">
        <f t="shared" si="71"/>
        <v>0</v>
      </c>
      <c r="IB73" s="102">
        <f t="shared" si="71"/>
        <v>0</v>
      </c>
      <c r="IC73" s="102">
        <f t="shared" si="71"/>
        <v>0</v>
      </c>
      <c r="ID73" s="102">
        <f t="shared" si="71"/>
        <v>0</v>
      </c>
      <c r="IE73" s="102">
        <f t="shared" si="72"/>
        <v>0</v>
      </c>
      <c r="IF73" s="102">
        <f t="shared" si="72"/>
        <v>0</v>
      </c>
      <c r="IG73" s="102">
        <f t="shared" si="72"/>
        <v>0</v>
      </c>
      <c r="IH73" s="102">
        <f t="shared" si="72"/>
        <v>0</v>
      </c>
      <c r="II73" s="102">
        <f t="shared" si="72"/>
        <v>0</v>
      </c>
      <c r="IJ73" s="102">
        <f t="shared" si="72"/>
        <v>0</v>
      </c>
      <c r="IK73" s="102">
        <f t="shared" si="72"/>
        <v>0</v>
      </c>
      <c r="IL73" s="102">
        <f t="shared" si="72"/>
        <v>0</v>
      </c>
      <c r="IM73" s="102">
        <f t="shared" si="72"/>
        <v>0</v>
      </c>
      <c r="IN73" s="102">
        <f t="shared" si="72"/>
        <v>0</v>
      </c>
      <c r="IO73" s="102">
        <f t="shared" si="72"/>
        <v>0</v>
      </c>
      <c r="IP73" s="102">
        <f t="shared" si="72"/>
        <v>0</v>
      </c>
      <c r="IQ73" s="102">
        <f t="shared" si="72"/>
        <v>0</v>
      </c>
      <c r="IR73" s="102">
        <f t="shared" si="72"/>
        <v>0</v>
      </c>
      <c r="IS73" s="102">
        <f t="shared" si="72"/>
        <v>0</v>
      </c>
      <c r="IU73" s="99">
        <f>SUMIF('2021 Club Championship Crew'!$B$11:$B$14,$B73,'2021 Club Championship Crew'!$BN$11:$BN$14)</f>
        <v>0</v>
      </c>
      <c r="IV73" s="99">
        <f>SUMIF('2021 Club Championship Crew'!$B$11:$B$14,$B73,'2021 Club Championship Crew'!$BQ$11:$BQ$14)</f>
        <v>0</v>
      </c>
      <c r="IW73" s="99">
        <f>SUMIF('2021 Club Championship Crew'!$B$11:$B$14,$B73,'2021 Club Championship Crew'!$BT$11:$BT$14)</f>
        <v>0</v>
      </c>
      <c r="IX73" s="99">
        <f>SUMIF('2021 Club Championship Crew'!$B$11:$B$14,$B73,'2021 Club Championship Crew'!$BW$11:$BW$14)</f>
        <v>0</v>
      </c>
      <c r="IY73" s="99">
        <f>SUMIF('2021 Club Championship Crew'!$B$11:$B$14,$B73,'2021 Club Championship Crew'!$CC$11:$CC$14)</f>
        <v>0</v>
      </c>
    </row>
    <row r="74" spans="1:259" s="106" customFormat="1" ht="15" customHeight="1" x14ac:dyDescent="0.2">
      <c r="A74" s="104"/>
      <c r="B74" s="104"/>
      <c r="C74" s="104"/>
      <c r="D74" s="104"/>
      <c r="E74" s="104"/>
      <c r="F74" s="104"/>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105"/>
      <c r="FJ74" s="105"/>
      <c r="FK74" s="105"/>
      <c r="FL74" s="105"/>
      <c r="FM74" s="105"/>
      <c r="FN74" s="105"/>
      <c r="FO74" s="105"/>
      <c r="FP74" s="105"/>
      <c r="FQ74" s="105"/>
      <c r="FR74" s="105"/>
      <c r="FS74" s="105"/>
      <c r="FT74" s="105"/>
      <c r="FU74" s="105"/>
      <c r="FV74" s="105"/>
      <c r="FW74" s="105"/>
      <c r="FX74" s="105"/>
      <c r="IU74" s="105"/>
      <c r="IV74" s="105"/>
      <c r="IW74" s="105"/>
      <c r="IX74" s="105"/>
      <c r="IY74" s="105"/>
    </row>
    <row r="75" spans="1:259" ht="15" customHeight="1" x14ac:dyDescent="0.2">
      <c r="B75" s="42" t="s">
        <v>1371</v>
      </c>
      <c r="C75" s="107">
        <f>SUM(C4:C73)</f>
        <v>352</v>
      </c>
      <c r="D75" s="107"/>
      <c r="E75" s="146">
        <f>SUM(G75:FT75)</f>
        <v>137</v>
      </c>
      <c r="G75" s="196">
        <f t="shared" ref="G75:P75" si="83">COUNTIF(G4:G73,"&gt;0")</f>
        <v>0</v>
      </c>
      <c r="H75" s="196">
        <f t="shared" si="83"/>
        <v>0</v>
      </c>
      <c r="I75" s="196">
        <f t="shared" si="83"/>
        <v>0</v>
      </c>
      <c r="J75" s="196">
        <f t="shared" si="83"/>
        <v>0</v>
      </c>
      <c r="K75" s="196">
        <f t="shared" si="83"/>
        <v>0</v>
      </c>
      <c r="L75" s="196">
        <f t="shared" si="83"/>
        <v>1</v>
      </c>
      <c r="M75" s="196">
        <f t="shared" si="83"/>
        <v>1</v>
      </c>
      <c r="N75" s="196">
        <f t="shared" si="83"/>
        <v>0</v>
      </c>
      <c r="O75" s="196">
        <f t="shared" si="83"/>
        <v>0</v>
      </c>
      <c r="P75" s="196">
        <f t="shared" si="83"/>
        <v>0</v>
      </c>
      <c r="Q75" s="210"/>
      <c r="R75" s="210"/>
      <c r="S75" s="210"/>
      <c r="T75" s="210"/>
      <c r="U75" s="210"/>
      <c r="V75" s="210"/>
      <c r="W75" s="210"/>
      <c r="X75" s="210"/>
      <c r="Y75" s="210"/>
      <c r="Z75" s="210"/>
      <c r="AA75" s="196">
        <f t="shared" ref="AA75:AO75" si="84">COUNTIF(AA4:AA73,"&gt;0")</f>
        <v>4</v>
      </c>
      <c r="AB75" s="196">
        <f t="shared" si="84"/>
        <v>4</v>
      </c>
      <c r="AC75" s="196">
        <f t="shared" si="84"/>
        <v>4</v>
      </c>
      <c r="AD75" s="196">
        <f t="shared" si="84"/>
        <v>4</v>
      </c>
      <c r="AE75" s="196">
        <f t="shared" si="84"/>
        <v>2</v>
      </c>
      <c r="AF75" s="196">
        <f t="shared" si="84"/>
        <v>4</v>
      </c>
      <c r="AG75" s="196">
        <f t="shared" si="84"/>
        <v>4</v>
      </c>
      <c r="AH75" s="196">
        <f t="shared" si="84"/>
        <v>4</v>
      </c>
      <c r="AI75" s="196">
        <f t="shared" si="84"/>
        <v>0</v>
      </c>
      <c r="AJ75" s="196">
        <f t="shared" si="84"/>
        <v>0</v>
      </c>
      <c r="AK75" s="196">
        <f t="shared" si="84"/>
        <v>4</v>
      </c>
      <c r="AL75" s="196">
        <f t="shared" si="84"/>
        <v>0</v>
      </c>
      <c r="AM75" s="196">
        <f t="shared" si="84"/>
        <v>0</v>
      </c>
      <c r="AN75" s="196">
        <f t="shared" si="84"/>
        <v>0</v>
      </c>
      <c r="AO75" s="196">
        <f t="shared" si="84"/>
        <v>0</v>
      </c>
      <c r="AP75" s="210"/>
      <c r="AQ75" s="210"/>
      <c r="AR75" s="210"/>
      <c r="AS75" s="210"/>
      <c r="AT75" s="210"/>
      <c r="AU75" s="210"/>
      <c r="AV75" s="210"/>
      <c r="AW75" s="210"/>
      <c r="AX75" s="210"/>
      <c r="AY75" s="210"/>
      <c r="AZ75" s="196">
        <f t="shared" ref="AZ75:BX75" si="85">COUNTIF(AZ4:AZ73,"&gt;0")</f>
        <v>5</v>
      </c>
      <c r="BA75" s="196">
        <f t="shared" si="85"/>
        <v>5</v>
      </c>
      <c r="BB75" s="196">
        <f t="shared" si="85"/>
        <v>4</v>
      </c>
      <c r="BC75" s="196">
        <f t="shared" si="85"/>
        <v>0</v>
      </c>
      <c r="BD75" s="196">
        <f t="shared" si="85"/>
        <v>0</v>
      </c>
      <c r="BE75" s="196">
        <f t="shared" si="85"/>
        <v>3</v>
      </c>
      <c r="BF75" s="196">
        <f t="shared" si="85"/>
        <v>3</v>
      </c>
      <c r="BG75" s="196">
        <f t="shared" si="85"/>
        <v>3</v>
      </c>
      <c r="BH75" s="196">
        <f t="shared" si="85"/>
        <v>3</v>
      </c>
      <c r="BI75" s="196">
        <f t="shared" si="85"/>
        <v>0</v>
      </c>
      <c r="BJ75" s="196">
        <f t="shared" si="85"/>
        <v>5</v>
      </c>
      <c r="BK75" s="196">
        <f t="shared" si="85"/>
        <v>6</v>
      </c>
      <c r="BL75" s="196">
        <f t="shared" si="85"/>
        <v>6</v>
      </c>
      <c r="BM75" s="196">
        <f t="shared" si="85"/>
        <v>6</v>
      </c>
      <c r="BN75" s="196">
        <f t="shared" si="85"/>
        <v>0</v>
      </c>
      <c r="BO75" s="196">
        <f t="shared" si="85"/>
        <v>1</v>
      </c>
      <c r="BP75" s="196">
        <f t="shared" si="85"/>
        <v>1</v>
      </c>
      <c r="BQ75" s="196">
        <f t="shared" si="85"/>
        <v>1</v>
      </c>
      <c r="BR75" s="196">
        <f t="shared" si="85"/>
        <v>1</v>
      </c>
      <c r="BS75" s="196">
        <f t="shared" si="85"/>
        <v>0</v>
      </c>
      <c r="BT75" s="196">
        <f t="shared" si="85"/>
        <v>0</v>
      </c>
      <c r="BU75" s="196">
        <f t="shared" si="85"/>
        <v>0</v>
      </c>
      <c r="BV75" s="196">
        <f t="shared" si="85"/>
        <v>0</v>
      </c>
      <c r="BW75" s="196">
        <f t="shared" si="85"/>
        <v>0</v>
      </c>
      <c r="BX75" s="196">
        <f t="shared" si="85"/>
        <v>0</v>
      </c>
      <c r="BY75" s="210"/>
      <c r="BZ75" s="210"/>
      <c r="CA75" s="210"/>
      <c r="CB75" s="210"/>
      <c r="CC75" s="210"/>
      <c r="CD75" s="210"/>
      <c r="CE75" s="210"/>
      <c r="CF75" s="210"/>
      <c r="CG75" s="210"/>
      <c r="CH75" s="210"/>
      <c r="CI75" s="196">
        <f>COUNTIF(CI4:CI73,"&gt;0")</f>
        <v>1</v>
      </c>
      <c r="CJ75" s="196">
        <f>COUNTIF(CJ4:CJ73,"&gt;0")</f>
        <v>1</v>
      </c>
      <c r="CK75" s="196">
        <f>COUNTIF(CK4:CK73,"&gt;0")</f>
        <v>1</v>
      </c>
      <c r="CL75" s="196">
        <f>COUNTIF(CL4:CL73,"&gt;0")</f>
        <v>2</v>
      </c>
      <c r="CM75" s="196">
        <f>COUNTIF(CM4:CM73,"&gt;0")</f>
        <v>0</v>
      </c>
      <c r="CN75" s="210"/>
      <c r="CO75" s="210"/>
      <c r="CP75" s="210"/>
      <c r="CQ75" s="210"/>
      <c r="CR75" s="210"/>
      <c r="CS75" s="210"/>
      <c r="CT75" s="210"/>
      <c r="CU75" s="210"/>
      <c r="CV75" s="210"/>
      <c r="CW75" s="210"/>
      <c r="CX75" s="196">
        <f t="shared" ref="CX75:DL75" si="86">COUNTIF(CX4:CX73,"&gt;0")</f>
        <v>2</v>
      </c>
      <c r="CY75" s="196">
        <f t="shared" si="86"/>
        <v>2</v>
      </c>
      <c r="CZ75" s="196">
        <f t="shared" si="86"/>
        <v>0</v>
      </c>
      <c r="DA75" s="196">
        <f t="shared" si="86"/>
        <v>0</v>
      </c>
      <c r="DB75" s="196">
        <f t="shared" si="86"/>
        <v>0</v>
      </c>
      <c r="DC75" s="196">
        <f t="shared" si="86"/>
        <v>3</v>
      </c>
      <c r="DD75" s="196">
        <f t="shared" si="86"/>
        <v>2</v>
      </c>
      <c r="DE75" s="196">
        <f t="shared" si="86"/>
        <v>3</v>
      </c>
      <c r="DF75" s="196">
        <f t="shared" si="86"/>
        <v>3</v>
      </c>
      <c r="DG75" s="196">
        <f t="shared" si="86"/>
        <v>0</v>
      </c>
      <c r="DH75" s="196">
        <f t="shared" si="86"/>
        <v>1</v>
      </c>
      <c r="DI75" s="196">
        <f t="shared" si="86"/>
        <v>0</v>
      </c>
      <c r="DJ75" s="196">
        <f t="shared" si="86"/>
        <v>0</v>
      </c>
      <c r="DK75" s="196">
        <f t="shared" si="86"/>
        <v>0</v>
      </c>
      <c r="DL75" s="196">
        <f t="shared" si="86"/>
        <v>0</v>
      </c>
      <c r="DM75" s="210"/>
      <c r="DN75" s="210"/>
      <c r="DO75" s="210"/>
      <c r="DP75" s="210"/>
      <c r="DQ75" s="210"/>
      <c r="DR75" s="210"/>
      <c r="DS75" s="210"/>
      <c r="DT75" s="210"/>
      <c r="DU75" s="210"/>
      <c r="DV75" s="210"/>
      <c r="DW75" s="196">
        <f t="shared" ref="DW75:EU75" si="87">COUNTIF(DW4:DW73,"&gt;0")</f>
        <v>3</v>
      </c>
      <c r="DX75" s="196">
        <f t="shared" si="87"/>
        <v>3</v>
      </c>
      <c r="DY75" s="196">
        <f t="shared" si="87"/>
        <v>3</v>
      </c>
      <c r="DZ75" s="196">
        <f t="shared" si="87"/>
        <v>0</v>
      </c>
      <c r="EA75" s="196">
        <f t="shared" si="87"/>
        <v>0</v>
      </c>
      <c r="EB75" s="196">
        <f t="shared" si="87"/>
        <v>0</v>
      </c>
      <c r="EC75" s="196">
        <f t="shared" si="87"/>
        <v>0</v>
      </c>
      <c r="ED75" s="196">
        <f t="shared" si="87"/>
        <v>0</v>
      </c>
      <c r="EE75" s="196">
        <f t="shared" si="87"/>
        <v>0</v>
      </c>
      <c r="EF75" s="196">
        <f t="shared" si="87"/>
        <v>0</v>
      </c>
      <c r="EG75" s="196">
        <f t="shared" si="87"/>
        <v>2</v>
      </c>
      <c r="EH75" s="196">
        <f t="shared" si="87"/>
        <v>2</v>
      </c>
      <c r="EI75" s="196">
        <f t="shared" si="87"/>
        <v>2</v>
      </c>
      <c r="EJ75" s="196">
        <f t="shared" si="87"/>
        <v>0</v>
      </c>
      <c r="EK75" s="196">
        <f t="shared" si="87"/>
        <v>0</v>
      </c>
      <c r="EL75" s="196">
        <f t="shared" si="87"/>
        <v>0</v>
      </c>
      <c r="EM75" s="196">
        <f t="shared" si="87"/>
        <v>0</v>
      </c>
      <c r="EN75" s="196">
        <f t="shared" si="87"/>
        <v>0</v>
      </c>
      <c r="EO75" s="196">
        <f t="shared" si="87"/>
        <v>0</v>
      </c>
      <c r="EP75" s="196">
        <f t="shared" si="87"/>
        <v>0</v>
      </c>
      <c r="EQ75" s="196">
        <f t="shared" si="87"/>
        <v>2</v>
      </c>
      <c r="ER75" s="196">
        <f t="shared" si="87"/>
        <v>2</v>
      </c>
      <c r="ES75" s="196">
        <f t="shared" si="87"/>
        <v>2</v>
      </c>
      <c r="ET75" s="196">
        <f t="shared" si="87"/>
        <v>0</v>
      </c>
      <c r="EU75" s="196">
        <f t="shared" si="87"/>
        <v>0</v>
      </c>
      <c r="EV75" s="210"/>
      <c r="EW75" s="210"/>
      <c r="EX75" s="210"/>
      <c r="EY75" s="210"/>
      <c r="EZ75" s="210"/>
      <c r="FA75" s="210"/>
      <c r="FB75" s="210"/>
      <c r="FC75" s="210"/>
      <c r="FD75" s="210"/>
      <c r="FE75" s="210"/>
      <c r="FF75" s="196">
        <f>COUNTIF(FF4:FF73,"&gt;0")</f>
        <v>2</v>
      </c>
      <c r="FG75" s="196">
        <f>COUNTIF(FG4:FG73,"&gt;0")</f>
        <v>2</v>
      </c>
      <c r="FH75" s="196">
        <f>COUNTIF(FH4:FH73,"&gt;0")</f>
        <v>2</v>
      </c>
      <c r="FI75" s="196">
        <f>COUNTIF(FI4:FI73,"&gt;0")</f>
        <v>0</v>
      </c>
      <c r="FJ75" s="196">
        <f>COUNTIF(FJ4:FJ73,"&gt;0")</f>
        <v>0</v>
      </c>
      <c r="FK75" s="210"/>
      <c r="FL75" s="210"/>
      <c r="FM75" s="210"/>
      <c r="FN75" s="210"/>
      <c r="FO75" s="210"/>
      <c r="FP75" s="196">
        <f>COUNTIF(FP4:FP73,"&gt;0")</f>
        <v>0</v>
      </c>
      <c r="FQ75" s="196">
        <f>COUNTIF(FQ4:FQ73,"&gt;0")</f>
        <v>0</v>
      </c>
      <c r="FR75" s="196">
        <f>COUNTIF(FR4:FR73,"&gt;0")</f>
        <v>0</v>
      </c>
      <c r="FS75" s="196">
        <f>COUNTIF(FS4:FS73,"&gt;0")</f>
        <v>0</v>
      </c>
      <c r="FT75" s="196">
        <f>COUNTIF(FT4:FT73,"&gt;0")</f>
        <v>0</v>
      </c>
      <c r="IU75" s="196">
        <f>COUNTIF(IU4:IU73,"&gt;0")</f>
        <v>0</v>
      </c>
      <c r="IV75" s="196">
        <f>COUNTIF(IV4:IV73,"&gt;0")</f>
        <v>0</v>
      </c>
      <c r="IW75" s="196">
        <f>COUNTIF(IW4:IW73,"&gt;0")</f>
        <v>0</v>
      </c>
      <c r="IX75" s="196">
        <f>COUNTIF(IX4:IX73,"&gt;0")</f>
        <v>0</v>
      </c>
      <c r="IY75" s="196">
        <f>COUNTIF(IY4:IY73,"&gt;0")</f>
        <v>0</v>
      </c>
    </row>
    <row r="76" spans="1:259" ht="15" customHeight="1" x14ac:dyDescent="0.2">
      <c r="C76" s="81" t="s">
        <v>496</v>
      </c>
      <c r="E76" s="42" t="s">
        <v>1214</v>
      </c>
      <c r="Q76" s="196">
        <f t="shared" ref="Q76:Z76" si="88">COUNTIF(Q4:Q73,"&gt;0")</f>
        <v>0</v>
      </c>
      <c r="R76" s="196">
        <f t="shared" si="88"/>
        <v>0</v>
      </c>
      <c r="S76" s="196">
        <f t="shared" si="88"/>
        <v>0</v>
      </c>
      <c r="T76" s="196">
        <f t="shared" si="88"/>
        <v>0</v>
      </c>
      <c r="U76" s="196">
        <f t="shared" si="88"/>
        <v>0</v>
      </c>
      <c r="V76" s="196">
        <f t="shared" si="88"/>
        <v>4</v>
      </c>
      <c r="W76" s="196">
        <f t="shared" si="88"/>
        <v>5</v>
      </c>
      <c r="X76" s="196">
        <f t="shared" si="88"/>
        <v>5</v>
      </c>
      <c r="Y76" s="196">
        <f t="shared" si="88"/>
        <v>5</v>
      </c>
      <c r="Z76" s="196">
        <f t="shared" si="88"/>
        <v>0</v>
      </c>
      <c r="AP76" s="196">
        <f t="shared" ref="AP76:AY76" si="89">COUNTIF(AP4:AP73,"&gt;0")</f>
        <v>0</v>
      </c>
      <c r="AQ76" s="196">
        <f t="shared" si="89"/>
        <v>0</v>
      </c>
      <c r="AR76" s="196">
        <f t="shared" si="89"/>
        <v>0</v>
      </c>
      <c r="AS76" s="196">
        <f t="shared" si="89"/>
        <v>0</v>
      </c>
      <c r="AT76" s="196">
        <f t="shared" si="89"/>
        <v>0</v>
      </c>
      <c r="AU76" s="196">
        <f t="shared" si="89"/>
        <v>8</v>
      </c>
      <c r="AV76" s="196">
        <f t="shared" si="89"/>
        <v>7</v>
      </c>
      <c r="AW76" s="196">
        <f t="shared" si="89"/>
        <v>6</v>
      </c>
      <c r="AX76" s="196">
        <f t="shared" si="89"/>
        <v>0</v>
      </c>
      <c r="AY76" s="196">
        <f t="shared" si="89"/>
        <v>0</v>
      </c>
      <c r="BY76" s="196">
        <f t="shared" ref="BY76:CH76" si="90">COUNTIF(BY4:BY73,"&gt;0")</f>
        <v>0</v>
      </c>
      <c r="BZ76" s="196">
        <f t="shared" si="90"/>
        <v>0</v>
      </c>
      <c r="CA76" s="196">
        <f t="shared" si="90"/>
        <v>0</v>
      </c>
      <c r="CB76" s="196">
        <f t="shared" si="90"/>
        <v>0</v>
      </c>
      <c r="CC76" s="196">
        <f t="shared" si="90"/>
        <v>0</v>
      </c>
      <c r="CD76" s="196">
        <f t="shared" si="90"/>
        <v>3</v>
      </c>
      <c r="CE76" s="196">
        <f t="shared" si="90"/>
        <v>3</v>
      </c>
      <c r="CF76" s="196">
        <f t="shared" si="90"/>
        <v>0</v>
      </c>
      <c r="CG76" s="196">
        <f t="shared" si="90"/>
        <v>0</v>
      </c>
      <c r="CH76" s="196">
        <f t="shared" si="90"/>
        <v>0</v>
      </c>
      <c r="CN76" s="196">
        <f t="shared" ref="CN76:CW76" si="91">COUNTIF(CN4:CN73,"&gt;0")</f>
        <v>1</v>
      </c>
      <c r="CO76" s="196">
        <f t="shared" si="91"/>
        <v>0</v>
      </c>
      <c r="CP76" s="196">
        <f t="shared" si="91"/>
        <v>0</v>
      </c>
      <c r="CQ76" s="196">
        <f t="shared" si="91"/>
        <v>0</v>
      </c>
      <c r="CR76" s="196">
        <f t="shared" si="91"/>
        <v>0</v>
      </c>
      <c r="CS76" s="196">
        <f t="shared" si="91"/>
        <v>3</v>
      </c>
      <c r="CT76" s="196">
        <f t="shared" si="91"/>
        <v>3</v>
      </c>
      <c r="CU76" s="196">
        <f t="shared" si="91"/>
        <v>3</v>
      </c>
      <c r="CV76" s="196">
        <f t="shared" si="91"/>
        <v>0</v>
      </c>
      <c r="CW76" s="196">
        <f t="shared" si="91"/>
        <v>0</v>
      </c>
      <c r="DM76" s="196">
        <f t="shared" ref="DM76:DV76" si="92">COUNTIF(DM4:DM73,"&gt;0")</f>
        <v>9</v>
      </c>
      <c r="DN76" s="196">
        <f t="shared" si="92"/>
        <v>10</v>
      </c>
      <c r="DO76" s="196">
        <f t="shared" si="92"/>
        <v>10</v>
      </c>
      <c r="DP76" s="196">
        <f t="shared" si="92"/>
        <v>11</v>
      </c>
      <c r="DQ76" s="196">
        <f t="shared" si="92"/>
        <v>0</v>
      </c>
      <c r="DR76" s="196">
        <f t="shared" si="92"/>
        <v>0</v>
      </c>
      <c r="DS76" s="196">
        <f t="shared" si="92"/>
        <v>0</v>
      </c>
      <c r="DT76" s="196">
        <f t="shared" si="92"/>
        <v>0</v>
      </c>
      <c r="DU76" s="196">
        <f t="shared" si="92"/>
        <v>0</v>
      </c>
      <c r="DV76" s="196">
        <f t="shared" si="92"/>
        <v>0</v>
      </c>
      <c r="EV76" s="196">
        <f t="shared" ref="EV76:FE76" si="93">COUNTIF(EV4:EV73,"&gt;0")</f>
        <v>5</v>
      </c>
      <c r="EW76" s="196">
        <f t="shared" si="93"/>
        <v>5</v>
      </c>
      <c r="EX76" s="196">
        <f t="shared" si="93"/>
        <v>0</v>
      </c>
      <c r="EY76" s="196">
        <f t="shared" si="93"/>
        <v>0</v>
      </c>
      <c r="EZ76" s="196">
        <f t="shared" si="93"/>
        <v>0</v>
      </c>
      <c r="FA76" s="196">
        <f t="shared" si="93"/>
        <v>1</v>
      </c>
      <c r="FB76" s="196">
        <f t="shared" si="93"/>
        <v>0</v>
      </c>
      <c r="FC76" s="196">
        <f t="shared" si="93"/>
        <v>0</v>
      </c>
      <c r="FD76" s="196">
        <f t="shared" si="93"/>
        <v>0</v>
      </c>
      <c r="FE76" s="196">
        <f t="shared" si="93"/>
        <v>0</v>
      </c>
      <c r="FK76" s="196">
        <f>COUNTIF(FK4:FK73,"&gt;0")</f>
        <v>27</v>
      </c>
      <c r="FL76" s="196">
        <f>COUNTIF(FL4:FL73,"&gt;0")</f>
        <v>27</v>
      </c>
      <c r="FM76" s="196">
        <f>COUNTIF(FM4:FM73,"&gt;0")</f>
        <v>27</v>
      </c>
      <c r="FN76" s="196">
        <f>COUNTIF(FN4:FN73,"&gt;0")</f>
        <v>27</v>
      </c>
      <c r="FO76" s="196">
        <f>COUNTIF(FO4:FO73,"&gt;0")</f>
        <v>0</v>
      </c>
    </row>
    <row r="77" spans="1:259" ht="15" customHeight="1" x14ac:dyDescent="0.2">
      <c r="B77" s="42" t="s">
        <v>350</v>
      </c>
      <c r="C77" s="141">
        <f>COUNTIF(G76:FT76, "&gt;0")+E77</f>
        <v>73</v>
      </c>
      <c r="D77" s="119"/>
      <c r="E77" s="141">
        <f>COUNTIF(G75:FT75, "&gt;0")</f>
        <v>49</v>
      </c>
    </row>
  </sheetData>
  <sortState xmlns:xlrd2="http://schemas.microsoft.com/office/spreadsheetml/2017/richdata2" ref="A4:IY30">
    <sortCondition descending="1" ref="D4:D30"/>
  </sortState>
  <mergeCells count="35">
    <mergeCell ref="DM1:DQ1"/>
    <mergeCell ref="CD1:CH1"/>
    <mergeCell ref="DC1:DG1"/>
    <mergeCell ref="DR1:DV1"/>
    <mergeCell ref="EB1:EF1"/>
    <mergeCell ref="DW1:EA1"/>
    <mergeCell ref="BT1:BX1"/>
    <mergeCell ref="DH1:DL1"/>
    <mergeCell ref="CX1:DB1"/>
    <mergeCell ref="CI1:CM1"/>
    <mergeCell ref="CS1:CW1"/>
    <mergeCell ref="CN1:CR1"/>
    <mergeCell ref="IU1:IY1"/>
    <mergeCell ref="FA1:FE1"/>
    <mergeCell ref="FP1:FT1"/>
    <mergeCell ref="EQ1:EU1"/>
    <mergeCell ref="FK1:FO1"/>
    <mergeCell ref="FF1:FJ1"/>
    <mergeCell ref="EV1:EZ1"/>
    <mergeCell ref="EL1:EP1"/>
    <mergeCell ref="BY1:CC1"/>
    <mergeCell ref="BO1:BS1"/>
    <mergeCell ref="G1:K1"/>
    <mergeCell ref="BJ1:BN1"/>
    <mergeCell ref="AP1:AT1"/>
    <mergeCell ref="V1:Z1"/>
    <mergeCell ref="Q1:U1"/>
    <mergeCell ref="AK1:AO1"/>
    <mergeCell ref="BE1:BI1"/>
    <mergeCell ref="L1:P1"/>
    <mergeCell ref="AF1:AJ1"/>
    <mergeCell ref="AA1:AE1"/>
    <mergeCell ref="AU1:AY1"/>
    <mergeCell ref="AZ1:BD1"/>
    <mergeCell ref="EG1:EK1"/>
  </mergeCells>
  <conditionalFormatting sqref="G4:K5 IU4:IY7 G6:U7 AP4:AY5 AK6:BI7 EV31:FE31 FK31:FT31 BY37:CH37 V4:AJ9 AU4:AY9 AK9:BI9 G9:U9 BE4:IS9 BT32:CC39 CI32:CR39 CX32:DG39 DR32:DV39 EQ32:FE39 DH31:DQ41 FK32:IS39 FU41:IS46 EV40:FE46 FK40:FT46 EV31:EZ46 FF31:FJ46 EV47:IS73 IU41:IY73 BT22:CC30 BT41:CC73 CX22:DV30 CX41:DV73 CI22:CR30 CI41:CR73 EQ22:IS30 EQ41:EU73 IU9:IY39 DW22:EP73 AA22:AJ31 AA35:AJ73 CD22:CH73 CS22:CW73 G22:Z73 G10:IS21 AK22:BS73">
    <cfRule type="cellIs" dxfId="299" priority="6621" stopIfTrue="1" operator="equal">
      <formula>0</formula>
    </cfRule>
    <cfRule type="cellIs" dxfId="298" priority="6622" stopIfTrue="1" operator="notEqual">
      <formula>0</formula>
    </cfRule>
  </conditionalFormatting>
  <conditionalFormatting sqref="Q4:U5">
    <cfRule type="cellIs" dxfId="297" priority="1315" stopIfTrue="1" operator="equal">
      <formula>0</formula>
    </cfRule>
    <cfRule type="cellIs" dxfId="296" priority="1316" stopIfTrue="1" operator="notEqual">
      <formula>0</formula>
    </cfRule>
  </conditionalFormatting>
  <conditionalFormatting sqref="AK4:AO5">
    <cfRule type="cellIs" dxfId="295" priority="1313" stopIfTrue="1" operator="equal">
      <formula>0</formula>
    </cfRule>
    <cfRule type="cellIs" dxfId="294" priority="1314" stopIfTrue="1" operator="notEqual">
      <formula>0</formula>
    </cfRule>
  </conditionalFormatting>
  <conditionalFormatting sqref="G35:K35 IU35:IY35 AP35:AY35">
    <cfRule type="cellIs" dxfId="293" priority="1311" stopIfTrue="1" operator="equal">
      <formula>0</formula>
    </cfRule>
    <cfRule type="cellIs" dxfId="292" priority="1312" stopIfTrue="1" operator="notEqual">
      <formula>0</formula>
    </cfRule>
  </conditionalFormatting>
  <conditionalFormatting sqref="Q35:U35">
    <cfRule type="cellIs" dxfId="291" priority="1309" stopIfTrue="1" operator="equal">
      <formula>0</formula>
    </cfRule>
    <cfRule type="cellIs" dxfId="290" priority="1310" stopIfTrue="1" operator="notEqual">
      <formula>0</formula>
    </cfRule>
  </conditionalFormatting>
  <conditionalFormatting sqref="AK35:AO35">
    <cfRule type="cellIs" dxfId="289" priority="1307" stopIfTrue="1" operator="equal">
      <formula>0</formula>
    </cfRule>
    <cfRule type="cellIs" dxfId="288" priority="1308" stopIfTrue="1" operator="notEqual">
      <formula>0</formula>
    </cfRule>
  </conditionalFormatting>
  <conditionalFormatting sqref="AZ4:BI5">
    <cfRule type="cellIs" dxfId="287" priority="1301" stopIfTrue="1" operator="equal">
      <formula>0</formula>
    </cfRule>
    <cfRule type="cellIs" dxfId="286" priority="1302" stopIfTrue="1" operator="notEqual">
      <formula>0</formula>
    </cfRule>
  </conditionalFormatting>
  <conditionalFormatting sqref="AZ35:BI35">
    <cfRule type="cellIs" dxfId="285" priority="1299" stopIfTrue="1" operator="equal">
      <formula>0</formula>
    </cfRule>
    <cfRule type="cellIs" dxfId="284" priority="1300" stopIfTrue="1" operator="notEqual">
      <formula>0</formula>
    </cfRule>
  </conditionalFormatting>
  <conditionalFormatting sqref="IU8:IY8 G8:K8 AP8:AY8">
    <cfRule type="cellIs" dxfId="283" priority="1277" stopIfTrue="1" operator="equal">
      <formula>0</formula>
    </cfRule>
    <cfRule type="cellIs" dxfId="282" priority="1278" stopIfTrue="1" operator="notEqual">
      <formula>0</formula>
    </cfRule>
  </conditionalFormatting>
  <conditionalFormatting sqref="Q8:U8">
    <cfRule type="cellIs" dxfId="281" priority="1275" stopIfTrue="1" operator="equal">
      <formula>0</formula>
    </cfRule>
    <cfRule type="cellIs" dxfId="280" priority="1276" stopIfTrue="1" operator="notEqual">
      <formula>0</formula>
    </cfRule>
  </conditionalFormatting>
  <conditionalFormatting sqref="AK8:AO8">
    <cfRule type="cellIs" dxfId="279" priority="1273" stopIfTrue="1" operator="equal">
      <formula>0</formula>
    </cfRule>
    <cfRule type="cellIs" dxfId="278" priority="1274" stopIfTrue="1" operator="notEqual">
      <formula>0</formula>
    </cfRule>
  </conditionalFormatting>
  <conditionalFormatting sqref="AZ8:BI8">
    <cfRule type="cellIs" dxfId="277" priority="1271" stopIfTrue="1" operator="equal">
      <formula>0</formula>
    </cfRule>
    <cfRule type="cellIs" dxfId="276" priority="1272" stopIfTrue="1" operator="notEqual">
      <formula>0</formula>
    </cfRule>
  </conditionalFormatting>
  <conditionalFormatting sqref="L4:P5">
    <cfRule type="cellIs" dxfId="275" priority="1205" stopIfTrue="1" operator="equal">
      <formula>0</formula>
    </cfRule>
    <cfRule type="cellIs" dxfId="274" priority="1206" stopIfTrue="1" operator="notEqual">
      <formula>0</formula>
    </cfRule>
  </conditionalFormatting>
  <conditionalFormatting sqref="L35:P35">
    <cfRule type="cellIs" dxfId="273" priority="1203" stopIfTrue="1" operator="equal">
      <formula>0</formula>
    </cfRule>
    <cfRule type="cellIs" dxfId="272" priority="1204" stopIfTrue="1" operator="notEqual">
      <formula>0</formula>
    </cfRule>
  </conditionalFormatting>
  <conditionalFormatting sqref="L8:P8">
    <cfRule type="cellIs" dxfId="271" priority="1201" stopIfTrue="1" operator="equal">
      <formula>0</formula>
    </cfRule>
    <cfRule type="cellIs" dxfId="270" priority="1202" stopIfTrue="1" operator="notEqual">
      <formula>0</formula>
    </cfRule>
  </conditionalFormatting>
  <conditionalFormatting sqref="BO5:BS5">
    <cfRule type="cellIs" dxfId="269" priority="1185" stopIfTrue="1" operator="equal">
      <formula>0</formula>
    </cfRule>
    <cfRule type="cellIs" dxfId="268" priority="1186" stopIfTrue="1" operator="notEqual">
      <formula>0</formula>
    </cfRule>
  </conditionalFormatting>
  <conditionalFormatting sqref="BO35:BS35">
    <cfRule type="cellIs" dxfId="267" priority="1183" stopIfTrue="1" operator="equal">
      <formula>0</formula>
    </cfRule>
    <cfRule type="cellIs" dxfId="266" priority="1184" stopIfTrue="1" operator="notEqual">
      <formula>0</formula>
    </cfRule>
  </conditionalFormatting>
  <conditionalFormatting sqref="BO8:BS8">
    <cfRule type="cellIs" dxfId="265" priority="1181" stopIfTrue="1" operator="equal">
      <formula>0</formula>
    </cfRule>
    <cfRule type="cellIs" dxfId="264" priority="1182" stopIfTrue="1" operator="notEqual">
      <formula>0</formula>
    </cfRule>
  </conditionalFormatting>
  <conditionalFormatting sqref="G37:K37 IU37:IY37 AP37:AY37">
    <cfRule type="cellIs" dxfId="263" priority="1133" stopIfTrue="1" operator="equal">
      <formula>0</formula>
    </cfRule>
    <cfRule type="cellIs" dxfId="262" priority="1134" stopIfTrue="1" operator="notEqual">
      <formula>0</formula>
    </cfRule>
  </conditionalFormatting>
  <conditionalFormatting sqref="Q37:U37">
    <cfRule type="cellIs" dxfId="261" priority="1131" stopIfTrue="1" operator="equal">
      <formula>0</formula>
    </cfRule>
    <cfRule type="cellIs" dxfId="260" priority="1132" stopIfTrue="1" operator="notEqual">
      <formula>0</formula>
    </cfRule>
  </conditionalFormatting>
  <conditionalFormatting sqref="AK37:AO37">
    <cfRule type="cellIs" dxfId="259" priority="1129" stopIfTrue="1" operator="equal">
      <formula>0</formula>
    </cfRule>
    <cfRule type="cellIs" dxfId="258" priority="1130" stopIfTrue="1" operator="notEqual">
      <formula>0</formula>
    </cfRule>
  </conditionalFormatting>
  <conditionalFormatting sqref="AZ37:BI37">
    <cfRule type="cellIs" dxfId="257" priority="1127" stopIfTrue="1" operator="equal">
      <formula>0</formula>
    </cfRule>
    <cfRule type="cellIs" dxfId="256" priority="1128" stopIfTrue="1" operator="notEqual">
      <formula>0</formula>
    </cfRule>
  </conditionalFormatting>
  <conditionalFormatting sqref="L37:P37">
    <cfRule type="cellIs" dxfId="255" priority="1093" stopIfTrue="1" operator="equal">
      <formula>0</formula>
    </cfRule>
    <cfRule type="cellIs" dxfId="254" priority="1094" stopIfTrue="1" operator="notEqual">
      <formula>0</formula>
    </cfRule>
  </conditionalFormatting>
  <conditionalFormatting sqref="BO37:BS37">
    <cfRule type="cellIs" dxfId="253" priority="1085" stopIfTrue="1" operator="equal">
      <formula>0</formula>
    </cfRule>
    <cfRule type="cellIs" dxfId="252" priority="1086" stopIfTrue="1" operator="notEqual">
      <formula>0</formula>
    </cfRule>
  </conditionalFormatting>
  <conditionalFormatting sqref="BT37:CC37">
    <cfRule type="cellIs" dxfId="251" priority="1031" stopIfTrue="1" operator="equal">
      <formula>0</formula>
    </cfRule>
    <cfRule type="cellIs" dxfId="250" priority="1032" stopIfTrue="1" operator="notEqual">
      <formula>0</formula>
    </cfRule>
  </conditionalFormatting>
  <conditionalFormatting sqref="DM35:DQ35">
    <cfRule type="cellIs" dxfId="249" priority="961" stopIfTrue="1" operator="equal">
      <formula>0</formula>
    </cfRule>
    <cfRule type="cellIs" dxfId="248" priority="962" stopIfTrue="1" operator="notEqual">
      <formula>0</formula>
    </cfRule>
  </conditionalFormatting>
  <conditionalFormatting sqref="DM8:DQ8">
    <cfRule type="cellIs" dxfId="247" priority="959" stopIfTrue="1" operator="equal">
      <formula>0</formula>
    </cfRule>
    <cfRule type="cellIs" dxfId="246" priority="960" stopIfTrue="1" operator="notEqual">
      <formula>0</formula>
    </cfRule>
  </conditionalFormatting>
  <conditionalFormatting sqref="DM37:DQ37">
    <cfRule type="cellIs" dxfId="245" priority="951" stopIfTrue="1" operator="equal">
      <formula>0</formula>
    </cfRule>
    <cfRule type="cellIs" dxfId="244" priority="952" stopIfTrue="1" operator="notEqual">
      <formula>0</formula>
    </cfRule>
  </conditionalFormatting>
  <conditionalFormatting sqref="EQ37:EU37">
    <cfRule type="cellIs" dxfId="243" priority="865" stopIfTrue="1" operator="equal">
      <formula>0</formula>
    </cfRule>
    <cfRule type="cellIs" dxfId="242" priority="866" stopIfTrue="1" operator="notEqual">
      <formula>0</formula>
    </cfRule>
  </conditionalFormatting>
  <conditionalFormatting sqref="FU40:IS40 BY40:CC40 IU40:IY40">
    <cfRule type="cellIs" dxfId="241" priority="757" stopIfTrue="1" operator="equal">
      <formula>0</formula>
    </cfRule>
    <cfRule type="cellIs" dxfId="240" priority="758" stopIfTrue="1" operator="notEqual">
      <formula>0</formula>
    </cfRule>
  </conditionalFormatting>
  <conditionalFormatting sqref="BT40:CC40">
    <cfRule type="cellIs" dxfId="239" priority="749" stopIfTrue="1" operator="equal">
      <formula>0</formula>
    </cfRule>
    <cfRule type="cellIs" dxfId="238" priority="750" stopIfTrue="1" operator="notEqual">
      <formula>0</formula>
    </cfRule>
  </conditionalFormatting>
  <conditionalFormatting sqref="DH40:DL40">
    <cfRule type="cellIs" dxfId="237" priority="747" stopIfTrue="1" operator="equal">
      <formula>0</formula>
    </cfRule>
    <cfRule type="cellIs" dxfId="236" priority="748" stopIfTrue="1" operator="notEqual">
      <formula>0</formula>
    </cfRule>
  </conditionalFormatting>
  <conditionalFormatting sqref="CX40:DB40">
    <cfRule type="cellIs" dxfId="235" priority="745" stopIfTrue="1" operator="equal">
      <formula>0</formula>
    </cfRule>
    <cfRule type="cellIs" dxfId="234" priority="746" stopIfTrue="1" operator="notEqual">
      <formula>0</formula>
    </cfRule>
  </conditionalFormatting>
  <conditionalFormatting sqref="CI40:CM40">
    <cfRule type="cellIs" dxfId="233" priority="739" stopIfTrue="1" operator="equal">
      <formula>0</formula>
    </cfRule>
    <cfRule type="cellIs" dxfId="232" priority="740" stopIfTrue="1" operator="notEqual">
      <formula>0</formula>
    </cfRule>
  </conditionalFormatting>
  <conditionalFormatting sqref="CN40:CR40">
    <cfRule type="cellIs" dxfId="231" priority="733" stopIfTrue="1" operator="equal">
      <formula>0</formula>
    </cfRule>
    <cfRule type="cellIs" dxfId="230" priority="734" stopIfTrue="1" operator="notEqual">
      <formula>0</formula>
    </cfRule>
  </conditionalFormatting>
  <conditionalFormatting sqref="DM40:DQ40">
    <cfRule type="cellIs" dxfId="229" priority="725" stopIfTrue="1" operator="equal">
      <formula>0</formula>
    </cfRule>
    <cfRule type="cellIs" dxfId="228" priority="726" stopIfTrue="1" operator="notEqual">
      <formula>0</formula>
    </cfRule>
  </conditionalFormatting>
  <conditionalFormatting sqref="EQ40:EU40">
    <cfRule type="cellIs" dxfId="227" priority="711" stopIfTrue="1" operator="equal">
      <formula>0</formula>
    </cfRule>
    <cfRule type="cellIs" dxfId="226" priority="712" stopIfTrue="1" operator="notEqual">
      <formula>0</formula>
    </cfRule>
  </conditionalFormatting>
  <conditionalFormatting sqref="EQ40:EU40">
    <cfRule type="cellIs" dxfId="225" priority="709" stopIfTrue="1" operator="equal">
      <formula>0</formula>
    </cfRule>
    <cfRule type="cellIs" dxfId="224" priority="710" stopIfTrue="1" operator="notEqual">
      <formula>0</formula>
    </cfRule>
  </conditionalFormatting>
  <conditionalFormatting sqref="FU31:IS31 BY31:CC31">
    <cfRule type="cellIs" dxfId="223" priority="655" stopIfTrue="1" operator="equal">
      <formula>0</formula>
    </cfRule>
    <cfRule type="cellIs" dxfId="222" priority="656" stopIfTrue="1" operator="notEqual">
      <formula>0</formula>
    </cfRule>
  </conditionalFormatting>
  <conditionalFormatting sqref="BY31:CC31 BJ31:BN31 V31:Z31 G31:K31">
    <cfRule type="cellIs" dxfId="221" priority="653" stopIfTrue="1" operator="equal">
      <formula>0</formula>
    </cfRule>
    <cfRule type="cellIs" dxfId="220" priority="654" stopIfTrue="1" operator="notEqual">
      <formula>0</formula>
    </cfRule>
  </conditionalFormatting>
  <conditionalFormatting sqref="G31:K31 IU31:IY31 AP31:AY31">
    <cfRule type="cellIs" dxfId="219" priority="651" stopIfTrue="1" operator="equal">
      <formula>0</formula>
    </cfRule>
    <cfRule type="cellIs" dxfId="218" priority="652" stopIfTrue="1" operator="notEqual">
      <formula>0</formula>
    </cfRule>
  </conditionalFormatting>
  <conditionalFormatting sqref="Q31:U31">
    <cfRule type="cellIs" dxfId="217" priority="649" stopIfTrue="1" operator="equal">
      <formula>0</formula>
    </cfRule>
    <cfRule type="cellIs" dxfId="216" priority="650" stopIfTrue="1" operator="notEqual">
      <formula>0</formula>
    </cfRule>
  </conditionalFormatting>
  <conditionalFormatting sqref="AK31:AO31">
    <cfRule type="cellIs" dxfId="215" priority="647" stopIfTrue="1" operator="equal">
      <formula>0</formula>
    </cfRule>
    <cfRule type="cellIs" dxfId="214" priority="648" stopIfTrue="1" operator="notEqual">
      <formula>0</formula>
    </cfRule>
  </conditionalFormatting>
  <conditionalFormatting sqref="AZ31:BI31">
    <cfRule type="cellIs" dxfId="213" priority="645" stopIfTrue="1" operator="equal">
      <formula>0</formula>
    </cfRule>
    <cfRule type="cellIs" dxfId="212" priority="646" stopIfTrue="1" operator="notEqual">
      <formula>0</formula>
    </cfRule>
  </conditionalFormatting>
  <conditionalFormatting sqref="AZ31:BI31">
    <cfRule type="cellIs" dxfId="211" priority="643" stopIfTrue="1" operator="equal">
      <formula>0</formula>
    </cfRule>
    <cfRule type="cellIs" dxfId="210" priority="644" stopIfTrue="1" operator="notEqual">
      <formula>0</formula>
    </cfRule>
  </conditionalFormatting>
  <conditionalFormatting sqref="L31:P31">
    <cfRule type="cellIs" dxfId="209" priority="633" stopIfTrue="1" operator="equal">
      <formula>0</formula>
    </cfRule>
    <cfRule type="cellIs" dxfId="208" priority="634" stopIfTrue="1" operator="notEqual">
      <formula>0</formula>
    </cfRule>
  </conditionalFormatting>
  <conditionalFormatting sqref="L31:P31">
    <cfRule type="cellIs" dxfId="207" priority="631" stopIfTrue="1" operator="equal">
      <formula>0</formula>
    </cfRule>
    <cfRule type="cellIs" dxfId="206" priority="632" stopIfTrue="1" operator="notEqual">
      <formula>0</formula>
    </cfRule>
  </conditionalFormatting>
  <conditionalFormatting sqref="BO31:BS31">
    <cfRule type="cellIs" dxfId="205" priority="625" stopIfTrue="1" operator="equal">
      <formula>0</formula>
    </cfRule>
    <cfRule type="cellIs" dxfId="204" priority="626" stopIfTrue="1" operator="notEqual">
      <formula>0</formula>
    </cfRule>
  </conditionalFormatting>
  <conditionalFormatting sqref="BO31:BS31">
    <cfRule type="cellIs" dxfId="203" priority="623" stopIfTrue="1" operator="equal">
      <formula>0</formula>
    </cfRule>
    <cfRule type="cellIs" dxfId="202" priority="624" stopIfTrue="1" operator="notEqual">
      <formula>0</formula>
    </cfRule>
  </conditionalFormatting>
  <conditionalFormatting sqref="BO31">
    <cfRule type="cellIs" dxfId="201" priority="621" stopIfTrue="1" operator="equal">
      <formula>0</formula>
    </cfRule>
    <cfRule type="cellIs" dxfId="200" priority="622" stopIfTrue="1" operator="notEqual">
      <formula>0</formula>
    </cfRule>
  </conditionalFormatting>
  <conditionalFormatting sqref="BT31:CC31">
    <cfRule type="cellIs" dxfId="199" priority="607" stopIfTrue="1" operator="equal">
      <formula>0</formula>
    </cfRule>
    <cfRule type="cellIs" dxfId="198" priority="608" stopIfTrue="1" operator="notEqual">
      <formula>0</formula>
    </cfRule>
  </conditionalFormatting>
  <conditionalFormatting sqref="BT31:CC31">
    <cfRule type="cellIs" dxfId="197" priority="605" stopIfTrue="1" operator="equal">
      <formula>0</formula>
    </cfRule>
    <cfRule type="cellIs" dxfId="196" priority="606" stopIfTrue="1" operator="notEqual">
      <formula>0</formula>
    </cfRule>
  </conditionalFormatting>
  <conditionalFormatting sqref="DH31:DL31">
    <cfRule type="cellIs" dxfId="195" priority="603" stopIfTrue="1" operator="equal">
      <formula>0</formula>
    </cfRule>
    <cfRule type="cellIs" dxfId="194" priority="604" stopIfTrue="1" operator="notEqual">
      <formula>0</formula>
    </cfRule>
  </conditionalFormatting>
  <conditionalFormatting sqref="CX31:DB31">
    <cfRule type="cellIs" dxfId="193" priority="601" stopIfTrue="1" operator="equal">
      <formula>0</formula>
    </cfRule>
    <cfRule type="cellIs" dxfId="192" priority="602" stopIfTrue="1" operator="notEqual">
      <formula>0</formula>
    </cfRule>
  </conditionalFormatting>
  <conditionalFormatting sqref="CI31:CM31">
    <cfRule type="cellIs" dxfId="191" priority="597" stopIfTrue="1" operator="equal">
      <formula>0</formula>
    </cfRule>
    <cfRule type="cellIs" dxfId="190" priority="598" stopIfTrue="1" operator="notEqual">
      <formula>0</formula>
    </cfRule>
  </conditionalFormatting>
  <conditionalFormatting sqref="CN31:CR31">
    <cfRule type="cellIs" dxfId="189" priority="591" stopIfTrue="1" operator="equal">
      <formula>0</formula>
    </cfRule>
    <cfRule type="cellIs" dxfId="188" priority="592" stopIfTrue="1" operator="notEqual">
      <formula>0</formula>
    </cfRule>
  </conditionalFormatting>
  <conditionalFormatting sqref="DM31:DQ31">
    <cfRule type="cellIs" dxfId="187" priority="577" stopIfTrue="1" operator="equal">
      <formula>0</formula>
    </cfRule>
    <cfRule type="cellIs" dxfId="186" priority="578" stopIfTrue="1" operator="notEqual">
      <formula>0</formula>
    </cfRule>
  </conditionalFormatting>
  <conditionalFormatting sqref="DM31:DQ31">
    <cfRule type="cellIs" dxfId="185" priority="575" stopIfTrue="1" operator="equal">
      <formula>0</formula>
    </cfRule>
    <cfRule type="cellIs" dxfId="184" priority="576" stopIfTrue="1" operator="notEqual">
      <formula>0</formula>
    </cfRule>
  </conditionalFormatting>
  <conditionalFormatting sqref="EQ31:EU31">
    <cfRule type="cellIs" dxfId="183" priority="551" stopIfTrue="1" operator="equal">
      <formula>0</formula>
    </cfRule>
    <cfRule type="cellIs" dxfId="182" priority="552" stopIfTrue="1" operator="notEqual">
      <formula>0</formula>
    </cfRule>
  </conditionalFormatting>
  <conditionalFormatting sqref="EQ31:EU31">
    <cfRule type="cellIs" dxfId="181" priority="549" stopIfTrue="1" operator="equal">
      <formula>0</formula>
    </cfRule>
    <cfRule type="cellIs" dxfId="180" priority="550" stopIfTrue="1" operator="notEqual">
      <formula>0</formula>
    </cfRule>
  </conditionalFormatting>
  <conditionalFormatting sqref="AF6:AJ7">
    <cfRule type="cellIs" dxfId="179" priority="501" stopIfTrue="1" operator="equal">
      <formula>0</formula>
    </cfRule>
    <cfRule type="cellIs" dxfId="178" priority="502" stopIfTrue="1" operator="notEqual">
      <formula>0</formula>
    </cfRule>
  </conditionalFormatting>
  <conditionalFormatting sqref="AF35:AJ35">
    <cfRule type="cellIs" dxfId="177" priority="497" stopIfTrue="1" operator="equal">
      <formula>0</formula>
    </cfRule>
    <cfRule type="cellIs" dxfId="176" priority="498" stopIfTrue="1" operator="notEqual">
      <formula>0</formula>
    </cfRule>
  </conditionalFormatting>
  <conditionalFormatting sqref="AF8:AJ8">
    <cfRule type="cellIs" dxfId="175" priority="495" stopIfTrue="1" operator="equal">
      <formula>0</formula>
    </cfRule>
    <cfRule type="cellIs" dxfId="174" priority="496" stopIfTrue="1" operator="notEqual">
      <formula>0</formula>
    </cfRule>
  </conditionalFormatting>
  <conditionalFormatting sqref="AF37:AJ37">
    <cfRule type="cellIs" dxfId="173" priority="489" stopIfTrue="1" operator="equal">
      <formula>0</formula>
    </cfRule>
    <cfRule type="cellIs" dxfId="172" priority="490" stopIfTrue="1" operator="notEqual">
      <formula>0</formula>
    </cfRule>
  </conditionalFormatting>
  <conditionalFormatting sqref="AF31:AJ31">
    <cfRule type="cellIs" dxfId="171" priority="485" stopIfTrue="1" operator="equal">
      <formula>0</formula>
    </cfRule>
    <cfRule type="cellIs" dxfId="170" priority="486" stopIfTrue="1" operator="notEqual">
      <formula>0</formula>
    </cfRule>
  </conditionalFormatting>
  <conditionalFormatting sqref="BY33:CC33 BJ33:BN33 V33:Z33 G33:K33">
    <cfRule type="cellIs" dxfId="169" priority="481" stopIfTrue="1" operator="equal">
      <formula>0</formula>
    </cfRule>
    <cfRule type="cellIs" dxfId="168" priority="482" stopIfTrue="1" operator="notEqual">
      <formula>0</formula>
    </cfRule>
  </conditionalFormatting>
  <conditionalFormatting sqref="G33:K33 IU33:IY33 AP33:AY33">
    <cfRule type="cellIs" dxfId="167" priority="479" stopIfTrue="1" operator="equal">
      <formula>0</formula>
    </cfRule>
    <cfRule type="cellIs" dxfId="166" priority="480" stopIfTrue="1" operator="notEqual">
      <formula>0</formula>
    </cfRule>
  </conditionalFormatting>
  <conditionalFormatting sqref="Q33:U33">
    <cfRule type="cellIs" dxfId="165" priority="477" stopIfTrue="1" operator="equal">
      <formula>0</formula>
    </cfRule>
    <cfRule type="cellIs" dxfId="164" priority="478" stopIfTrue="1" operator="notEqual">
      <formula>0</formula>
    </cfRule>
  </conditionalFormatting>
  <conditionalFormatting sqref="AK33:AO33">
    <cfRule type="cellIs" dxfId="163" priority="475" stopIfTrue="1" operator="equal">
      <formula>0</formula>
    </cfRule>
    <cfRule type="cellIs" dxfId="162" priority="476" stopIfTrue="1" operator="notEqual">
      <formula>0</formula>
    </cfRule>
  </conditionalFormatting>
  <conditionalFormatting sqref="AZ33:BI33">
    <cfRule type="cellIs" dxfId="161" priority="473" stopIfTrue="1" operator="equal">
      <formula>0</formula>
    </cfRule>
    <cfRule type="cellIs" dxfId="160" priority="474" stopIfTrue="1" operator="notEqual">
      <formula>0</formula>
    </cfRule>
  </conditionalFormatting>
  <conditionalFormatting sqref="AZ33:BI33">
    <cfRule type="cellIs" dxfId="159" priority="471" stopIfTrue="1" operator="equal">
      <formula>0</formula>
    </cfRule>
    <cfRule type="cellIs" dxfId="158" priority="472" stopIfTrue="1" operator="notEqual">
      <formula>0</formula>
    </cfRule>
  </conditionalFormatting>
  <conditionalFormatting sqref="L33:P33">
    <cfRule type="cellIs" dxfId="157" priority="463" stopIfTrue="1" operator="equal">
      <formula>0</formula>
    </cfRule>
    <cfRule type="cellIs" dxfId="156" priority="464" stopIfTrue="1" operator="notEqual">
      <formula>0</formula>
    </cfRule>
  </conditionalFormatting>
  <conditionalFormatting sqref="L33:P33">
    <cfRule type="cellIs" dxfId="155" priority="461" stopIfTrue="1" operator="equal">
      <formula>0</formula>
    </cfRule>
    <cfRule type="cellIs" dxfId="154" priority="462" stopIfTrue="1" operator="notEqual">
      <formula>0</formula>
    </cfRule>
  </conditionalFormatting>
  <conditionalFormatting sqref="BO33:BS33">
    <cfRule type="cellIs" dxfId="153" priority="455" stopIfTrue="1" operator="equal">
      <formula>0</formula>
    </cfRule>
    <cfRule type="cellIs" dxfId="152" priority="456" stopIfTrue="1" operator="notEqual">
      <formula>0</formula>
    </cfRule>
  </conditionalFormatting>
  <conditionalFormatting sqref="BO33:BS33">
    <cfRule type="cellIs" dxfId="151" priority="453" stopIfTrue="1" operator="equal">
      <formula>0</formula>
    </cfRule>
    <cfRule type="cellIs" dxfId="150" priority="454" stopIfTrue="1" operator="notEqual">
      <formula>0</formula>
    </cfRule>
  </conditionalFormatting>
  <conditionalFormatting sqref="BO33">
    <cfRule type="cellIs" dxfId="149" priority="451" stopIfTrue="1" operator="equal">
      <formula>0</formula>
    </cfRule>
    <cfRule type="cellIs" dxfId="148" priority="452" stopIfTrue="1" operator="notEqual">
      <formula>0</formula>
    </cfRule>
  </conditionalFormatting>
  <conditionalFormatting sqref="BT33:CC33">
    <cfRule type="cellIs" dxfId="147" priority="441" stopIfTrue="1" operator="equal">
      <formula>0</formula>
    </cfRule>
    <cfRule type="cellIs" dxfId="146" priority="442" stopIfTrue="1" operator="notEqual">
      <formula>0</formula>
    </cfRule>
  </conditionalFormatting>
  <conditionalFormatting sqref="DM33:DQ33">
    <cfRule type="cellIs" dxfId="145" priority="435" stopIfTrue="1" operator="equal">
      <formula>0</formula>
    </cfRule>
    <cfRule type="cellIs" dxfId="144" priority="436" stopIfTrue="1" operator="notEqual">
      <formula>0</formula>
    </cfRule>
  </conditionalFormatting>
  <conditionalFormatting sqref="EQ33:EU33">
    <cfRule type="cellIs" dxfId="143" priority="429" stopIfTrue="1" operator="equal">
      <formula>0</formula>
    </cfRule>
    <cfRule type="cellIs" dxfId="142" priority="430" stopIfTrue="1" operator="notEqual">
      <formula>0</formula>
    </cfRule>
  </conditionalFormatting>
  <conditionalFormatting sqref="AF33:AJ33">
    <cfRule type="cellIs" dxfId="141" priority="415" stopIfTrue="1" operator="equal">
      <formula>0</formula>
    </cfRule>
    <cfRule type="cellIs" dxfId="140" priority="416" stopIfTrue="1" operator="notEqual">
      <formula>0</formula>
    </cfRule>
  </conditionalFormatting>
  <conditionalFormatting sqref="AF33:AJ33">
    <cfRule type="cellIs" dxfId="139" priority="413" stopIfTrue="1" operator="equal">
      <formula>0</formula>
    </cfRule>
    <cfRule type="cellIs" dxfId="138" priority="414" stopIfTrue="1" operator="notEqual">
      <formula>0</formula>
    </cfRule>
  </conditionalFormatting>
  <conditionalFormatting sqref="AA6:AE7">
    <cfRule type="cellIs" dxfId="137" priority="411" stopIfTrue="1" operator="equal">
      <formula>0</formula>
    </cfRule>
    <cfRule type="cellIs" dxfId="136" priority="412" stopIfTrue="1" operator="notEqual">
      <formula>0</formula>
    </cfRule>
  </conditionalFormatting>
  <conditionalFormatting sqref="AA35:AE35">
    <cfRule type="cellIs" dxfId="135" priority="407" stopIfTrue="1" operator="equal">
      <formula>0</formula>
    </cfRule>
    <cfRule type="cellIs" dxfId="134" priority="408" stopIfTrue="1" operator="notEqual">
      <formula>0</formula>
    </cfRule>
  </conditionalFormatting>
  <conditionalFormatting sqref="AA8:AE8">
    <cfRule type="cellIs" dxfId="133" priority="405" stopIfTrue="1" operator="equal">
      <formula>0</formula>
    </cfRule>
    <cfRule type="cellIs" dxfId="132" priority="406" stopIfTrue="1" operator="notEqual">
      <formula>0</formula>
    </cfRule>
  </conditionalFormatting>
  <conditionalFormatting sqref="AA37:AE37">
    <cfRule type="cellIs" dxfId="131" priority="399" stopIfTrue="1" operator="equal">
      <formula>0</formula>
    </cfRule>
    <cfRule type="cellIs" dxfId="130" priority="400" stopIfTrue="1" operator="notEqual">
      <formula>0</formula>
    </cfRule>
  </conditionalFormatting>
  <conditionalFormatting sqref="AA31:AE31">
    <cfRule type="cellIs" dxfId="129" priority="395" stopIfTrue="1" operator="equal">
      <formula>0</formula>
    </cfRule>
    <cfRule type="cellIs" dxfId="128" priority="396" stopIfTrue="1" operator="notEqual">
      <formula>0</formula>
    </cfRule>
  </conditionalFormatting>
  <conditionalFormatting sqref="AA33:AE33">
    <cfRule type="cellIs" dxfId="127" priority="393" stopIfTrue="1" operator="equal">
      <formula>0</formula>
    </cfRule>
    <cfRule type="cellIs" dxfId="126" priority="394" stopIfTrue="1" operator="notEqual">
      <formula>0</formula>
    </cfRule>
  </conditionalFormatting>
  <conditionalFormatting sqref="AA33:AE33">
    <cfRule type="cellIs" dxfId="125" priority="391" stopIfTrue="1" operator="equal">
      <formula>0</formula>
    </cfRule>
    <cfRule type="cellIs" dxfId="124" priority="392" stopIfTrue="1" operator="notEqual">
      <formula>0</formula>
    </cfRule>
  </conditionalFormatting>
  <conditionalFormatting sqref="BY32:CC32 BJ32:BN32 V32:Z32 G32:K32">
    <cfRule type="cellIs" dxfId="123" priority="387" stopIfTrue="1" operator="equal">
      <formula>0</formula>
    </cfRule>
    <cfRule type="cellIs" dxfId="122" priority="388" stopIfTrue="1" operator="notEqual">
      <formula>0</formula>
    </cfRule>
  </conditionalFormatting>
  <conditionalFormatting sqref="G32:K32 IU32:IY32 AP32:AY32">
    <cfRule type="cellIs" dxfId="121" priority="385" stopIfTrue="1" operator="equal">
      <formula>0</formula>
    </cfRule>
    <cfRule type="cellIs" dxfId="120" priority="386" stopIfTrue="1" operator="notEqual">
      <formula>0</formula>
    </cfRule>
  </conditionalFormatting>
  <conditionalFormatting sqref="Q32:U32">
    <cfRule type="cellIs" dxfId="119" priority="383" stopIfTrue="1" operator="equal">
      <formula>0</formula>
    </cfRule>
    <cfRule type="cellIs" dxfId="118" priority="384" stopIfTrue="1" operator="notEqual">
      <formula>0</formula>
    </cfRule>
  </conditionalFormatting>
  <conditionalFormatting sqref="AK32:AO32">
    <cfRule type="cellIs" dxfId="117" priority="381" stopIfTrue="1" operator="equal">
      <formula>0</formula>
    </cfRule>
    <cfRule type="cellIs" dxfId="116" priority="382" stopIfTrue="1" operator="notEqual">
      <formula>0</formula>
    </cfRule>
  </conditionalFormatting>
  <conditionalFormatting sqref="AZ32:BI32">
    <cfRule type="cellIs" dxfId="115" priority="379" stopIfTrue="1" operator="equal">
      <formula>0</formula>
    </cfRule>
    <cfRule type="cellIs" dxfId="114" priority="380" stopIfTrue="1" operator="notEqual">
      <formula>0</formula>
    </cfRule>
  </conditionalFormatting>
  <conditionalFormatting sqref="AZ32:BI32">
    <cfRule type="cellIs" dxfId="113" priority="377" stopIfTrue="1" operator="equal">
      <formula>0</formula>
    </cfRule>
    <cfRule type="cellIs" dxfId="112" priority="378" stopIfTrue="1" operator="notEqual">
      <formula>0</formula>
    </cfRule>
  </conditionalFormatting>
  <conditionalFormatting sqref="L32:P32">
    <cfRule type="cellIs" dxfId="111" priority="369" stopIfTrue="1" operator="equal">
      <formula>0</formula>
    </cfRule>
    <cfRule type="cellIs" dxfId="110" priority="370" stopIfTrue="1" operator="notEqual">
      <formula>0</formula>
    </cfRule>
  </conditionalFormatting>
  <conditionalFormatting sqref="L32:P32">
    <cfRule type="cellIs" dxfId="109" priority="367" stopIfTrue="1" operator="equal">
      <formula>0</formula>
    </cfRule>
    <cfRule type="cellIs" dxfId="108" priority="368" stopIfTrue="1" operator="notEqual">
      <formula>0</formula>
    </cfRule>
  </conditionalFormatting>
  <conditionalFormatting sqref="BO32:BS32">
    <cfRule type="cellIs" dxfId="107" priority="361" stopIfTrue="1" operator="equal">
      <formula>0</formula>
    </cfRule>
    <cfRule type="cellIs" dxfId="106" priority="362" stopIfTrue="1" operator="notEqual">
      <formula>0</formula>
    </cfRule>
  </conditionalFormatting>
  <conditionalFormatting sqref="BO32:BS32">
    <cfRule type="cellIs" dxfId="105" priority="359" stopIfTrue="1" operator="equal">
      <formula>0</formula>
    </cfRule>
    <cfRule type="cellIs" dxfId="104" priority="360" stopIfTrue="1" operator="notEqual">
      <formula>0</formula>
    </cfRule>
  </conditionalFormatting>
  <conditionalFormatting sqref="BO32">
    <cfRule type="cellIs" dxfId="103" priority="357" stopIfTrue="1" operator="equal">
      <formula>0</formula>
    </cfRule>
    <cfRule type="cellIs" dxfId="102" priority="358" stopIfTrue="1" operator="notEqual">
      <formula>0</formula>
    </cfRule>
  </conditionalFormatting>
  <conditionalFormatting sqref="BT32:CC32">
    <cfRule type="cellIs" dxfId="101" priority="347" stopIfTrue="1" operator="equal">
      <formula>0</formula>
    </cfRule>
    <cfRule type="cellIs" dxfId="100" priority="348" stopIfTrue="1" operator="notEqual">
      <formula>0</formula>
    </cfRule>
  </conditionalFormatting>
  <conditionalFormatting sqref="DM32:DQ32">
    <cfRule type="cellIs" dxfId="99" priority="341" stopIfTrue="1" operator="equal">
      <formula>0</formula>
    </cfRule>
    <cfRule type="cellIs" dxfId="98" priority="342" stopIfTrue="1" operator="notEqual">
      <formula>0</formula>
    </cfRule>
  </conditionalFormatting>
  <conditionalFormatting sqref="EQ32:EU32">
    <cfRule type="cellIs" dxfId="97" priority="335" stopIfTrue="1" operator="equal">
      <formula>0</formula>
    </cfRule>
    <cfRule type="cellIs" dxfId="96" priority="336" stopIfTrue="1" operator="notEqual">
      <formula>0</formula>
    </cfRule>
  </conditionalFormatting>
  <conditionalFormatting sqref="AF32:AJ32">
    <cfRule type="cellIs" dxfId="95" priority="321" stopIfTrue="1" operator="equal">
      <formula>0</formula>
    </cfRule>
    <cfRule type="cellIs" dxfId="94" priority="322" stopIfTrue="1" operator="notEqual">
      <formula>0</formula>
    </cfRule>
  </conditionalFormatting>
  <conditionalFormatting sqref="AF32:AJ32">
    <cfRule type="cellIs" dxfId="93" priority="319" stopIfTrue="1" operator="equal">
      <formula>0</formula>
    </cfRule>
    <cfRule type="cellIs" dxfId="92" priority="320" stopIfTrue="1" operator="notEqual">
      <formula>0</formula>
    </cfRule>
  </conditionalFormatting>
  <conditionalFormatting sqref="AA32:AE32">
    <cfRule type="cellIs" dxfId="91" priority="317" stopIfTrue="1" operator="equal">
      <formula>0</formula>
    </cfRule>
    <cfRule type="cellIs" dxfId="90" priority="318" stopIfTrue="1" operator="notEqual">
      <formula>0</formula>
    </cfRule>
  </conditionalFormatting>
  <conditionalFormatting sqref="AA32:AE32">
    <cfRule type="cellIs" dxfId="89" priority="315" stopIfTrue="1" operator="equal">
      <formula>0</formula>
    </cfRule>
    <cfRule type="cellIs" dxfId="88" priority="316" stopIfTrue="1" operator="notEqual">
      <formula>0</formula>
    </cfRule>
  </conditionalFormatting>
  <conditionalFormatting sqref="G34:K34 IU34:IY34 AP34:AY34">
    <cfRule type="cellIs" dxfId="87" priority="313" stopIfTrue="1" operator="equal">
      <formula>0</formula>
    </cfRule>
    <cfRule type="cellIs" dxfId="86" priority="314" stopIfTrue="1" operator="notEqual">
      <formula>0</formula>
    </cfRule>
  </conditionalFormatting>
  <conditionalFormatting sqref="Q34:U34">
    <cfRule type="cellIs" dxfId="85" priority="311" stopIfTrue="1" operator="equal">
      <formula>0</formula>
    </cfRule>
    <cfRule type="cellIs" dxfId="84" priority="312" stopIfTrue="1" operator="notEqual">
      <formula>0</formula>
    </cfRule>
  </conditionalFormatting>
  <conditionalFormatting sqref="AK34:AO34">
    <cfRule type="cellIs" dxfId="83" priority="309" stopIfTrue="1" operator="equal">
      <formula>0</formula>
    </cfRule>
    <cfRule type="cellIs" dxfId="82" priority="310" stopIfTrue="1" operator="notEqual">
      <formula>0</formula>
    </cfRule>
  </conditionalFormatting>
  <conditionalFormatting sqref="AZ34:BI34">
    <cfRule type="cellIs" dxfId="81" priority="307" stopIfTrue="1" operator="equal">
      <formula>0</formula>
    </cfRule>
    <cfRule type="cellIs" dxfId="80" priority="308" stopIfTrue="1" operator="notEqual">
      <formula>0</formula>
    </cfRule>
  </conditionalFormatting>
  <conditionalFormatting sqref="L34:P34">
    <cfRule type="cellIs" dxfId="79" priority="305" stopIfTrue="1" operator="equal">
      <formula>0</formula>
    </cfRule>
    <cfRule type="cellIs" dxfId="78" priority="306" stopIfTrue="1" operator="notEqual">
      <formula>0</formula>
    </cfRule>
  </conditionalFormatting>
  <conditionalFormatting sqref="L34:P34">
    <cfRule type="cellIs" dxfId="77" priority="303" stopIfTrue="1" operator="equal">
      <formula>0</formula>
    </cfRule>
    <cfRule type="cellIs" dxfId="76" priority="304" stopIfTrue="1" operator="notEqual">
      <formula>0</formula>
    </cfRule>
  </conditionalFormatting>
  <conditionalFormatting sqref="BO34:BS34">
    <cfRule type="cellIs" dxfId="75" priority="301" stopIfTrue="1" operator="equal">
      <formula>0</formula>
    </cfRule>
    <cfRule type="cellIs" dxfId="74" priority="302" stopIfTrue="1" operator="notEqual">
      <formula>0</formula>
    </cfRule>
  </conditionalFormatting>
  <conditionalFormatting sqref="BO34:BS34">
    <cfRule type="cellIs" dxfId="73" priority="299" stopIfTrue="1" operator="equal">
      <formula>0</formula>
    </cfRule>
    <cfRule type="cellIs" dxfId="72" priority="300" stopIfTrue="1" operator="notEqual">
      <formula>0</formula>
    </cfRule>
  </conditionalFormatting>
  <conditionalFormatting sqref="DM34:DQ34">
    <cfRule type="cellIs" dxfId="71" priority="287" stopIfTrue="1" operator="equal">
      <formula>0</formula>
    </cfRule>
    <cfRule type="cellIs" dxfId="70" priority="288" stopIfTrue="1" operator="notEqual">
      <formula>0</formula>
    </cfRule>
  </conditionalFormatting>
  <conditionalFormatting sqref="AF34:AJ34">
    <cfRule type="cellIs" dxfId="69" priority="269" stopIfTrue="1" operator="equal">
      <formula>0</formula>
    </cfRule>
    <cfRule type="cellIs" dxfId="68" priority="270" stopIfTrue="1" operator="notEqual">
      <formula>0</formula>
    </cfRule>
  </conditionalFormatting>
  <conditionalFormatting sqref="AF34:AJ34">
    <cfRule type="cellIs" dxfId="67" priority="267" stopIfTrue="1" operator="equal">
      <formula>0</formula>
    </cfRule>
    <cfRule type="cellIs" dxfId="66" priority="268" stopIfTrue="1" operator="notEqual">
      <formula>0</formula>
    </cfRule>
  </conditionalFormatting>
  <conditionalFormatting sqref="AA34:AE34">
    <cfRule type="cellIs" dxfId="65" priority="265" stopIfTrue="1" operator="equal">
      <formula>0</formula>
    </cfRule>
    <cfRule type="cellIs" dxfId="64" priority="266" stopIfTrue="1" operator="notEqual">
      <formula>0</formula>
    </cfRule>
  </conditionalFormatting>
  <conditionalFormatting sqref="AA34:AE34">
    <cfRule type="cellIs" dxfId="63" priority="263" stopIfTrue="1" operator="equal">
      <formula>0</formula>
    </cfRule>
    <cfRule type="cellIs" dxfId="62" priority="264" stopIfTrue="1" operator="notEqual">
      <formula>0</formula>
    </cfRule>
  </conditionalFormatting>
  <conditionalFormatting sqref="CD37:CH37">
    <cfRule type="cellIs" dxfId="61" priority="253" stopIfTrue="1" operator="equal">
      <formula>0</formula>
    </cfRule>
    <cfRule type="cellIs" dxfId="60" priority="254" stopIfTrue="1" operator="notEqual">
      <formula>0</formula>
    </cfRule>
  </conditionalFormatting>
  <conditionalFormatting sqref="CD40:CH40">
    <cfRule type="cellIs" dxfId="59" priority="249" stopIfTrue="1" operator="equal">
      <formula>0</formula>
    </cfRule>
    <cfRule type="cellIs" dxfId="58" priority="250" stopIfTrue="1" operator="notEqual">
      <formula>0</formula>
    </cfRule>
  </conditionalFormatting>
  <conditionalFormatting sqref="CD40:CH40">
    <cfRule type="cellIs" dxfId="57" priority="247" stopIfTrue="1" operator="equal">
      <formula>0</formula>
    </cfRule>
    <cfRule type="cellIs" dxfId="56" priority="248" stopIfTrue="1" operator="notEqual">
      <formula>0</formula>
    </cfRule>
  </conditionalFormatting>
  <conditionalFormatting sqref="CD31:CH31">
    <cfRule type="cellIs" dxfId="55" priority="245" stopIfTrue="1" operator="equal">
      <formula>0</formula>
    </cfRule>
    <cfRule type="cellIs" dxfId="54" priority="246" stopIfTrue="1" operator="notEqual">
      <formula>0</formula>
    </cfRule>
  </conditionalFormatting>
  <conditionalFormatting sqref="CD31:CH31">
    <cfRule type="cellIs" dxfId="53" priority="243" stopIfTrue="1" operator="equal">
      <formula>0</formula>
    </cfRule>
    <cfRule type="cellIs" dxfId="52" priority="244" stopIfTrue="1" operator="notEqual">
      <formula>0</formula>
    </cfRule>
  </conditionalFormatting>
  <conditionalFormatting sqref="CD31:CH31">
    <cfRule type="cellIs" dxfId="51" priority="241" stopIfTrue="1" operator="equal">
      <formula>0</formula>
    </cfRule>
    <cfRule type="cellIs" dxfId="50" priority="242" stopIfTrue="1" operator="notEqual">
      <formula>0</formula>
    </cfRule>
  </conditionalFormatting>
  <conditionalFormatting sqref="CD31:CH31">
    <cfRule type="cellIs" dxfId="49" priority="239" stopIfTrue="1" operator="equal">
      <formula>0</formula>
    </cfRule>
    <cfRule type="cellIs" dxfId="48" priority="240" stopIfTrue="1" operator="notEqual">
      <formula>0</formula>
    </cfRule>
  </conditionalFormatting>
  <conditionalFormatting sqref="CD33:CH33">
    <cfRule type="cellIs" dxfId="47" priority="237" stopIfTrue="1" operator="equal">
      <formula>0</formula>
    </cfRule>
    <cfRule type="cellIs" dxfId="46" priority="238" stopIfTrue="1" operator="notEqual">
      <formula>0</formula>
    </cfRule>
  </conditionalFormatting>
  <conditionalFormatting sqref="CD33:CH33">
    <cfRule type="cellIs" dxfId="45" priority="235" stopIfTrue="1" operator="equal">
      <formula>0</formula>
    </cfRule>
    <cfRule type="cellIs" dxfId="44" priority="236" stopIfTrue="1" operator="notEqual">
      <formula>0</formula>
    </cfRule>
  </conditionalFormatting>
  <conditionalFormatting sqref="CD32:CH32">
    <cfRule type="cellIs" dxfId="43" priority="233" stopIfTrue="1" operator="equal">
      <formula>0</formula>
    </cfRule>
    <cfRule type="cellIs" dxfId="42" priority="234" stopIfTrue="1" operator="notEqual">
      <formula>0</formula>
    </cfRule>
  </conditionalFormatting>
  <conditionalFormatting sqref="CD32:CH32">
    <cfRule type="cellIs" dxfId="41" priority="231" stopIfTrue="1" operator="equal">
      <formula>0</formula>
    </cfRule>
    <cfRule type="cellIs" dxfId="40" priority="232" stopIfTrue="1" operator="notEqual">
      <formula>0</formula>
    </cfRule>
  </conditionalFormatting>
  <conditionalFormatting sqref="CS35:CW35">
    <cfRule type="cellIs" dxfId="39" priority="225" stopIfTrue="1" operator="equal">
      <formula>0</formula>
    </cfRule>
    <cfRule type="cellIs" dxfId="38" priority="226" stopIfTrue="1" operator="notEqual">
      <formula>0</formula>
    </cfRule>
  </conditionalFormatting>
  <conditionalFormatting sqref="CS8:CW8">
    <cfRule type="cellIs" dxfId="37" priority="223" stopIfTrue="1" operator="equal">
      <formula>0</formula>
    </cfRule>
    <cfRule type="cellIs" dxfId="36" priority="224" stopIfTrue="1" operator="notEqual">
      <formula>0</formula>
    </cfRule>
  </conditionalFormatting>
  <conditionalFormatting sqref="CS37:CW37">
    <cfRule type="cellIs" dxfId="35" priority="219" stopIfTrue="1" operator="equal">
      <formula>0</formula>
    </cfRule>
    <cfRule type="cellIs" dxfId="34" priority="220" stopIfTrue="1" operator="notEqual">
      <formula>0</formula>
    </cfRule>
  </conditionalFormatting>
  <conditionalFormatting sqref="CS40:CW40">
    <cfRule type="cellIs" dxfId="33" priority="215" stopIfTrue="1" operator="equal">
      <formula>0</formula>
    </cfRule>
    <cfRule type="cellIs" dxfId="32" priority="216" stopIfTrue="1" operator="notEqual">
      <formula>0</formula>
    </cfRule>
  </conditionalFormatting>
  <conditionalFormatting sqref="CS31:CW31">
    <cfRule type="cellIs" dxfId="31" priority="213" stopIfTrue="1" operator="equal">
      <formula>0</formula>
    </cfRule>
    <cfRule type="cellIs" dxfId="30" priority="214" stopIfTrue="1" operator="notEqual">
      <formula>0</formula>
    </cfRule>
  </conditionalFormatting>
  <conditionalFormatting sqref="CS31:CW31">
    <cfRule type="cellIs" dxfId="29" priority="211" stopIfTrue="1" operator="equal">
      <formula>0</formula>
    </cfRule>
    <cfRule type="cellIs" dxfId="28" priority="212" stopIfTrue="1" operator="notEqual">
      <formula>0</formula>
    </cfRule>
  </conditionalFormatting>
  <conditionalFormatting sqref="CS33:CW33">
    <cfRule type="cellIs" dxfId="27" priority="209" stopIfTrue="1" operator="equal">
      <formula>0</formula>
    </cfRule>
    <cfRule type="cellIs" dxfId="26" priority="210" stopIfTrue="1" operator="notEqual">
      <formula>0</formula>
    </cfRule>
  </conditionalFormatting>
  <conditionalFormatting sqref="CS32:CW32">
    <cfRule type="cellIs" dxfId="25" priority="207" stopIfTrue="1" operator="equal">
      <formula>0</formula>
    </cfRule>
    <cfRule type="cellIs" dxfId="24" priority="208" stopIfTrue="1" operator="notEqual">
      <formula>0</formula>
    </cfRule>
  </conditionalFormatting>
  <conditionalFormatting sqref="CS34:CW34">
    <cfRule type="cellIs" dxfId="23" priority="205" stopIfTrue="1" operator="equal">
      <formula>0</formula>
    </cfRule>
    <cfRule type="cellIs" dxfId="22" priority="206" stopIfTrue="1" operator="notEqual">
      <formula>0</formula>
    </cfRule>
  </conditionalFormatting>
  <conditionalFormatting sqref="DC40:DG40">
    <cfRule type="cellIs" dxfId="21" priority="197" stopIfTrue="1" operator="equal">
      <formula>0</formula>
    </cfRule>
    <cfRule type="cellIs" dxfId="20" priority="198" stopIfTrue="1" operator="notEqual">
      <formula>0</formula>
    </cfRule>
  </conditionalFormatting>
  <conditionalFormatting sqref="DC31:DG31">
    <cfRule type="cellIs" dxfId="19" priority="195" stopIfTrue="1" operator="equal">
      <formula>0</formula>
    </cfRule>
    <cfRule type="cellIs" dxfId="18" priority="196" stopIfTrue="1" operator="notEqual">
      <formula>0</formula>
    </cfRule>
  </conditionalFormatting>
  <conditionalFormatting sqref="DR35:DV35">
    <cfRule type="cellIs" dxfId="17" priority="163" stopIfTrue="1" operator="equal">
      <formula>0</formula>
    </cfRule>
    <cfRule type="cellIs" dxfId="16" priority="164" stopIfTrue="1" operator="notEqual">
      <formula>0</formula>
    </cfRule>
  </conditionalFormatting>
  <conditionalFormatting sqref="DR8:DV8">
    <cfRule type="cellIs" dxfId="15" priority="161" stopIfTrue="1" operator="equal">
      <formula>0</formula>
    </cfRule>
    <cfRule type="cellIs" dxfId="14" priority="162" stopIfTrue="1" operator="notEqual">
      <formula>0</formula>
    </cfRule>
  </conditionalFormatting>
  <conditionalFormatting sqref="DR37:DV37">
    <cfRule type="cellIs" dxfId="13" priority="157" stopIfTrue="1" operator="equal">
      <formula>0</formula>
    </cfRule>
    <cfRule type="cellIs" dxfId="12" priority="158" stopIfTrue="1" operator="notEqual">
      <formula>0</formula>
    </cfRule>
  </conditionalFormatting>
  <conditionalFormatting sqref="DR40:DV40">
    <cfRule type="cellIs" dxfId="11" priority="153" stopIfTrue="1" operator="equal">
      <formula>0</formula>
    </cfRule>
    <cfRule type="cellIs" dxfId="10" priority="154" stopIfTrue="1" operator="notEqual">
      <formula>0</formula>
    </cfRule>
  </conditionalFormatting>
  <conditionalFormatting sqref="DR31:DV31">
    <cfRule type="cellIs" dxfId="9" priority="151" stopIfTrue="1" operator="equal">
      <formula>0</formula>
    </cfRule>
    <cfRule type="cellIs" dxfId="8" priority="152" stopIfTrue="1" operator="notEqual">
      <formula>0</formula>
    </cfRule>
  </conditionalFormatting>
  <conditionalFormatting sqref="DR31:DV31">
    <cfRule type="cellIs" dxfId="7" priority="149" stopIfTrue="1" operator="equal">
      <formula>0</formula>
    </cfRule>
    <cfRule type="cellIs" dxfId="6" priority="150" stopIfTrue="1" operator="notEqual">
      <formula>0</formula>
    </cfRule>
  </conditionalFormatting>
  <conditionalFormatting sqref="DR33:DV33">
    <cfRule type="cellIs" dxfId="5" priority="147" stopIfTrue="1" operator="equal">
      <formula>0</formula>
    </cfRule>
    <cfRule type="cellIs" dxfId="4" priority="148" stopIfTrue="1" operator="notEqual">
      <formula>0</formula>
    </cfRule>
  </conditionalFormatting>
  <conditionalFormatting sqref="DR32:DV32">
    <cfRule type="cellIs" dxfId="3" priority="145" stopIfTrue="1" operator="equal">
      <formula>0</formula>
    </cfRule>
    <cfRule type="cellIs" dxfId="2" priority="146" stopIfTrue="1" operator="notEqual">
      <formula>0</formula>
    </cfRule>
  </conditionalFormatting>
  <conditionalFormatting sqref="DR34:DV34">
    <cfRule type="cellIs" dxfId="1" priority="143" stopIfTrue="1" operator="equal">
      <formula>0</formula>
    </cfRule>
    <cfRule type="cellIs" dxfId="0" priority="144" stopIfTrue="1" operator="notEqual">
      <formula>0</formula>
    </cfRule>
  </conditionalFormatting>
  <dataValidations disablePrompts="1" count="1">
    <dataValidation type="list" allowBlank="1" showInputMessage="1" showErrorMessage="1" error="check name" sqref="A61020:A61184 A126556:A126720 A192092:A192256 A257628:A257792 A323164:A323328 A388700:A388864 A454236:A454400 A519772:A519936 A585308:A585472 A650844:A651008 A716380:A716544 A781916:A782080 A847452:A847616 A912988:A913152 A978524:A978688" xr:uid="{00000000-0002-0000-3900-000000000000}">
      <formula1>$B$4:$B$73</formula1>
    </dataValidation>
  </dataValidations>
  <pageMargins left="0.75" right="0.75" top="1" bottom="1" header="0.5" footer="0.5"/>
  <pageSetup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3"/>
  <sheetViews>
    <sheetView tabSelected="1" workbookViewId="0">
      <selection activeCell="E22" sqref="E22"/>
    </sheetView>
  </sheetViews>
  <sheetFormatPr defaultColWidth="8.85546875" defaultRowHeight="12.75" x14ac:dyDescent="0.2"/>
  <cols>
    <col min="1" max="1" width="16.140625" style="109" bestFit="1" customWidth="1"/>
    <col min="2" max="2" width="24.5703125" style="109" bestFit="1" customWidth="1"/>
    <col min="3" max="3" width="24.5703125" style="109" customWidth="1"/>
    <col min="4" max="4" width="25.28515625" style="109" customWidth="1"/>
    <col min="5" max="16384" width="8.85546875" style="109"/>
  </cols>
  <sheetData>
    <row r="1" spans="1:4" x14ac:dyDescent="0.2">
      <c r="A1" s="298" t="s">
        <v>988</v>
      </c>
    </row>
    <row r="2" spans="1:4" x14ac:dyDescent="0.2">
      <c r="A2" s="110" t="s">
        <v>325</v>
      </c>
      <c r="B2" s="110" t="s">
        <v>578</v>
      </c>
      <c r="C2" s="402" t="s">
        <v>1372</v>
      </c>
      <c r="D2" s="110" t="s">
        <v>327</v>
      </c>
    </row>
    <row r="3" spans="1:4" x14ac:dyDescent="0.2">
      <c r="A3" s="111" t="s">
        <v>326</v>
      </c>
      <c r="B3" s="111">
        <f>'High Point FSCT'!E$60</f>
        <v>210</v>
      </c>
      <c r="C3" s="401">
        <f>'High Point FSCT'!E62</f>
        <v>50</v>
      </c>
      <c r="D3" s="112">
        <f>B3/B6</f>
        <v>0.59829059829059827</v>
      </c>
    </row>
    <row r="4" spans="1:4" x14ac:dyDescent="0.2">
      <c r="A4" s="111" t="s">
        <v>82</v>
      </c>
      <c r="B4" s="111">
        <f>'High Point TH'!E$75</f>
        <v>137</v>
      </c>
      <c r="C4" s="401">
        <f>'High Point TH'!E77</f>
        <v>49</v>
      </c>
      <c r="D4" s="112">
        <f>B4/B6</f>
        <v>0.3903133903133903</v>
      </c>
    </row>
    <row r="5" spans="1:4" x14ac:dyDescent="0.2">
      <c r="A5" s="113" t="s">
        <v>328</v>
      </c>
      <c r="B5" s="111">
        <f>B6-B4-B3</f>
        <v>4</v>
      </c>
      <c r="C5" s="401">
        <v>2</v>
      </c>
      <c r="D5" s="112">
        <f>B5/B6</f>
        <v>1.1396011396011397E-2</v>
      </c>
    </row>
    <row r="6" spans="1:4" x14ac:dyDescent="0.2">
      <c r="A6" s="113" t="s">
        <v>100</v>
      </c>
      <c r="B6" s="111">
        <f>'High Point Sunday Series Only'!D$207</f>
        <v>351</v>
      </c>
      <c r="C6" s="401">
        <f>'High Point Sunday Series Only'!J208</f>
        <v>65</v>
      </c>
      <c r="D6" s="111"/>
    </row>
    <row r="8" spans="1:4" x14ac:dyDescent="0.2">
      <c r="A8" s="108" t="s">
        <v>526</v>
      </c>
    </row>
    <row r="9" spans="1:4" x14ac:dyDescent="0.2">
      <c r="A9" s="110" t="s">
        <v>325</v>
      </c>
      <c r="B9" s="110" t="s">
        <v>578</v>
      </c>
      <c r="C9" s="402" t="s">
        <v>1372</v>
      </c>
      <c r="D9" s="110" t="s">
        <v>327</v>
      </c>
    </row>
    <row r="10" spans="1:4" x14ac:dyDescent="0.2">
      <c r="A10" s="111" t="s">
        <v>326</v>
      </c>
      <c r="B10" s="404">
        <f>'High Point FSCT'!C$60</f>
        <v>526</v>
      </c>
      <c r="C10" s="405">
        <f>'High Point FSCT'!C62</f>
        <v>90</v>
      </c>
      <c r="D10" s="406">
        <f>B10/B13</f>
        <v>0.58639910813823859</v>
      </c>
    </row>
    <row r="11" spans="1:4" x14ac:dyDescent="0.2">
      <c r="A11" s="111" t="s">
        <v>82</v>
      </c>
      <c r="B11" s="404">
        <f>'High Point TH'!C$75</f>
        <v>352</v>
      </c>
      <c r="C11" s="405">
        <f>'High Point TH'!C77</f>
        <v>73</v>
      </c>
      <c r="D11" s="406">
        <f>B11/B13</f>
        <v>0.39241917502787066</v>
      </c>
    </row>
    <row r="12" spans="1:4" x14ac:dyDescent="0.2">
      <c r="A12" s="113" t="s">
        <v>328</v>
      </c>
      <c r="B12" s="404">
        <f>B13-B11-B10</f>
        <v>19</v>
      </c>
      <c r="C12" s="407">
        <v>12</v>
      </c>
      <c r="D12" s="406">
        <f>B12/B13</f>
        <v>2.1181716833890748E-2</v>
      </c>
    </row>
    <row r="13" spans="1:4" x14ac:dyDescent="0.2">
      <c r="A13" s="113" t="s">
        <v>100</v>
      </c>
      <c r="B13" s="404">
        <f>'High Point Sunday Series Only'!D210</f>
        <v>897</v>
      </c>
      <c r="C13" s="405">
        <f>'High Point Sunday Series Only'!J211</f>
        <v>129</v>
      </c>
      <c r="D13" s="404"/>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K33"/>
  <sheetViews>
    <sheetView workbookViewId="0">
      <selection activeCell="B19" sqref="B19"/>
    </sheetView>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43" width="5.85546875" customWidth="1"/>
    <col min="44" max="44" width="18.42578125" bestFit="1" customWidth="1"/>
    <col min="45" max="45" width="5.7109375" bestFit="1" customWidth="1"/>
    <col min="46" max="46" width="6.140625" bestFit="1" customWidth="1"/>
    <col min="47" max="51" width="8.42578125" bestFit="1" customWidth="1"/>
    <col min="53" max="53" width="18.42578125" bestFit="1" customWidth="1"/>
    <col min="54" max="54" width="7.42578125" bestFit="1" customWidth="1"/>
    <col min="55" max="55" width="7" bestFit="1" customWidth="1"/>
    <col min="56" max="56" width="0.28515625" customWidth="1"/>
    <col min="57" max="57" width="7.28515625" bestFit="1" customWidth="1"/>
    <col min="58" max="58" width="5.28515625" bestFit="1" customWidth="1"/>
    <col min="59" max="59" width="0.28515625" customWidth="1"/>
    <col min="60" max="60" width="7.28515625" bestFit="1" customWidth="1"/>
    <col min="61" max="61" width="5.28515625" bestFit="1" customWidth="1"/>
    <col min="62" max="62" width="0.28515625" customWidth="1"/>
    <col min="63" max="63" width="7.28515625" bestFit="1" customWidth="1"/>
    <col min="64" max="64" width="5.28515625" bestFit="1" customWidth="1"/>
    <col min="65" max="65" width="0.28515625" customWidth="1"/>
    <col min="66" max="66" width="7.28515625" bestFit="1" customWidth="1"/>
    <col min="67" max="67" width="5.28515625" bestFit="1" customWidth="1"/>
    <col min="68" max="68" width="0.28515625" customWidth="1"/>
    <col min="69" max="69" width="7.28515625" bestFit="1" customWidth="1"/>
    <col min="70" max="70" width="5.28515625" bestFit="1" customWidth="1"/>
    <col min="72" max="72" width="19" bestFit="1" customWidth="1"/>
    <col min="73" max="73" width="7.42578125" bestFit="1" customWidth="1"/>
    <col min="74" max="74" width="7" bestFit="1" customWidth="1"/>
    <col min="75" max="75" width="0.28515625" customWidth="1"/>
    <col min="76" max="76" width="7.28515625" bestFit="1" customWidth="1"/>
    <col min="77" max="77" width="5.28515625" bestFit="1" customWidth="1"/>
    <col min="78" max="78" width="0.28515625" customWidth="1"/>
    <col min="79" max="79" width="7.28515625" bestFit="1" customWidth="1"/>
    <col min="80" max="80" width="5.28515625" bestFit="1" customWidth="1"/>
    <col min="81" max="81" width="0.28515625" customWidth="1"/>
    <col min="82" max="82" width="7.28515625" bestFit="1" customWidth="1"/>
    <col min="83" max="83" width="5.28515625" bestFit="1" customWidth="1"/>
    <col min="84" max="84" width="0.28515625" customWidth="1"/>
    <col min="85" max="85" width="7.28515625" bestFit="1" customWidth="1"/>
    <col min="86" max="86" width="5.28515625" bestFit="1" customWidth="1"/>
    <col min="87" max="87" width="0.28515625" customWidth="1"/>
    <col min="88" max="88" width="7.28515625" bestFit="1" customWidth="1"/>
    <col min="89" max="89" width="5.28515625" bestFit="1" customWidth="1"/>
  </cols>
  <sheetData>
    <row r="1" spans="1:89"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row>
    <row r="2" spans="1:89" ht="15" customHeight="1" x14ac:dyDescent="0.2">
      <c r="A2" s="1" t="s">
        <v>87</v>
      </c>
      <c r="B2" s="2" t="s">
        <v>242</v>
      </c>
      <c r="C2" s="2" t="s">
        <v>147</v>
      </c>
      <c r="D2" s="410"/>
      <c r="E2" s="411"/>
      <c r="F2" s="411"/>
      <c r="G2" s="411"/>
      <c r="H2" s="411"/>
      <c r="I2" s="411"/>
      <c r="J2" s="411"/>
      <c r="K2" s="411"/>
      <c r="L2" s="411"/>
      <c r="M2" s="411"/>
      <c r="N2" s="411"/>
      <c r="O2" s="411"/>
      <c r="P2" s="411"/>
      <c r="Q2" s="411"/>
      <c r="R2" s="411"/>
      <c r="S2" s="411"/>
      <c r="T2" s="411"/>
      <c r="U2" s="411"/>
      <c r="V2" s="411"/>
      <c r="W2" s="411"/>
      <c r="X2" s="411"/>
      <c r="Y2" s="411"/>
      <c r="Z2" s="411"/>
    </row>
    <row r="3" spans="1:89" ht="15" customHeight="1" x14ac:dyDescent="0.2">
      <c r="A3" s="1" t="s">
        <v>89</v>
      </c>
      <c r="B3" s="2" t="s">
        <v>781</v>
      </c>
      <c r="C3" s="2"/>
      <c r="D3" s="412"/>
      <c r="E3" s="411"/>
      <c r="F3" s="411"/>
      <c r="G3" s="411"/>
      <c r="H3" s="411"/>
      <c r="I3" s="411"/>
      <c r="J3" s="411"/>
      <c r="K3" s="411"/>
      <c r="L3" s="411"/>
      <c r="M3" s="411"/>
      <c r="N3" s="411"/>
      <c r="O3" s="411"/>
      <c r="P3" s="411"/>
      <c r="Q3" s="411"/>
      <c r="R3" s="411"/>
      <c r="S3" s="411"/>
      <c r="T3" s="411"/>
      <c r="U3" s="411"/>
      <c r="V3" s="411"/>
      <c r="W3" s="411"/>
      <c r="X3" s="411"/>
      <c r="Y3" s="411"/>
      <c r="Z3" s="411"/>
    </row>
    <row r="4" spans="1:89" ht="15" customHeight="1" x14ac:dyDescent="0.2">
      <c r="A4" s="1" t="s">
        <v>90</v>
      </c>
      <c r="B4" s="2" t="s">
        <v>472</v>
      </c>
      <c r="C4" s="2"/>
      <c r="D4" s="412"/>
      <c r="E4" s="411"/>
      <c r="F4" s="411"/>
      <c r="G4" s="411"/>
      <c r="H4" s="411"/>
      <c r="I4" s="411"/>
      <c r="J4" s="411"/>
      <c r="K4" s="411"/>
      <c r="L4" s="411"/>
      <c r="M4" s="411"/>
      <c r="N4" s="411"/>
      <c r="O4" s="411"/>
      <c r="P4" s="411"/>
      <c r="Q4" s="411"/>
      <c r="R4" s="411"/>
      <c r="S4" s="411"/>
      <c r="T4" s="411"/>
      <c r="U4" s="411"/>
      <c r="V4" s="411"/>
      <c r="W4" s="411"/>
      <c r="X4" s="411"/>
      <c r="Y4" s="411"/>
      <c r="Z4" s="411"/>
    </row>
    <row r="5" spans="1:89" ht="15" customHeight="1" x14ac:dyDescent="0.2">
      <c r="A5" s="1" t="s">
        <v>91</v>
      </c>
      <c r="B5" s="2" t="s">
        <v>969</v>
      </c>
      <c r="C5" s="2"/>
      <c r="D5" s="412"/>
      <c r="E5" s="411"/>
      <c r="F5" s="411"/>
      <c r="G5" s="411"/>
      <c r="H5" s="411"/>
      <c r="I5" s="411"/>
      <c r="J5" s="411"/>
      <c r="K5" s="411"/>
      <c r="L5" s="411"/>
      <c r="M5" s="411"/>
      <c r="N5" s="411"/>
      <c r="O5" s="411"/>
      <c r="P5" s="411"/>
      <c r="Q5" s="411"/>
      <c r="R5" s="411"/>
      <c r="S5" s="411"/>
      <c r="T5" s="411"/>
      <c r="U5" s="411"/>
      <c r="V5" s="411"/>
      <c r="W5" s="411"/>
      <c r="X5" s="411"/>
      <c r="Y5" s="411"/>
      <c r="Z5" s="411"/>
    </row>
    <row r="6" spans="1:89" ht="15" customHeight="1" thickBot="1" x14ac:dyDescent="0.25">
      <c r="A6" s="3" t="s">
        <v>92</v>
      </c>
      <c r="B6" s="23" t="s">
        <v>970</v>
      </c>
      <c r="C6" s="23"/>
      <c r="D6" s="413"/>
      <c r="E6" s="414"/>
      <c r="F6" s="414"/>
      <c r="G6" s="414"/>
      <c r="H6" s="414"/>
      <c r="I6" s="414"/>
      <c r="J6" s="414"/>
      <c r="K6" s="414"/>
      <c r="L6" s="414"/>
      <c r="M6" s="414"/>
      <c r="N6" s="414"/>
      <c r="O6" s="414"/>
      <c r="P6" s="414"/>
      <c r="Q6" s="414"/>
      <c r="R6" s="414"/>
      <c r="S6" s="414"/>
      <c r="T6" s="414"/>
      <c r="U6" s="414"/>
      <c r="V6" s="414"/>
      <c r="W6" s="414"/>
      <c r="X6" s="414"/>
      <c r="Y6" s="414"/>
      <c r="Z6" s="414"/>
    </row>
    <row r="7" spans="1:89"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row>
    <row r="8" spans="1:89" ht="15" customHeight="1" thickBot="1" x14ac:dyDescent="0.25">
      <c r="A8" s="4" t="s">
        <v>98</v>
      </c>
      <c r="B8" s="40">
        <v>44506</v>
      </c>
      <c r="C8" s="5"/>
      <c r="D8" s="6"/>
      <c r="E8" s="408"/>
      <c r="F8" s="409"/>
      <c r="G8" s="7"/>
      <c r="H8" s="416"/>
      <c r="I8" s="417"/>
      <c r="J8" s="417"/>
      <c r="K8" s="7"/>
      <c r="L8" s="418"/>
      <c r="M8" s="418"/>
      <c r="N8" s="418"/>
      <c r="O8" s="7"/>
      <c r="P8" s="418"/>
      <c r="Q8" s="418"/>
      <c r="R8" s="418"/>
      <c r="S8" s="7"/>
      <c r="T8" s="418"/>
      <c r="U8" s="418"/>
      <c r="V8" s="418"/>
      <c r="W8" s="7"/>
      <c r="X8" s="418"/>
      <c r="Y8" s="418"/>
      <c r="Z8" s="418"/>
    </row>
    <row r="9" spans="1:89"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R9" s="37" t="s">
        <v>311</v>
      </c>
      <c r="AS9" s="37"/>
      <c r="AT9" s="37"/>
      <c r="AU9" s="37"/>
      <c r="AV9" s="37"/>
      <c r="AW9" s="37"/>
      <c r="AX9" s="37"/>
      <c r="AY9" s="37"/>
      <c r="BA9" s="37" t="s">
        <v>320</v>
      </c>
      <c r="BB9" s="37"/>
      <c r="BC9" s="37"/>
      <c r="BD9" s="38"/>
      <c r="BE9" s="38" t="s">
        <v>306</v>
      </c>
      <c r="BF9" s="38" t="s">
        <v>306</v>
      </c>
      <c r="BG9" s="38"/>
      <c r="BH9" s="38" t="s">
        <v>307</v>
      </c>
      <c r="BI9" s="38" t="s">
        <v>307</v>
      </c>
      <c r="BJ9" s="38"/>
      <c r="BK9" s="38" t="s">
        <v>308</v>
      </c>
      <c r="BL9" s="38" t="s">
        <v>308</v>
      </c>
      <c r="BM9" s="38"/>
      <c r="BN9" s="38" t="s">
        <v>309</v>
      </c>
      <c r="BO9" s="38" t="s">
        <v>309</v>
      </c>
      <c r="BP9" s="38"/>
      <c r="BQ9" s="38" t="s">
        <v>310</v>
      </c>
      <c r="BR9" s="38" t="s">
        <v>310</v>
      </c>
      <c r="BT9" s="37" t="s">
        <v>324</v>
      </c>
      <c r="BU9" s="37"/>
      <c r="BV9" s="37"/>
      <c r="BW9" s="38"/>
      <c r="BX9" s="38" t="s">
        <v>306</v>
      </c>
      <c r="BY9" s="38" t="s">
        <v>306</v>
      </c>
      <c r="BZ9" s="38"/>
      <c r="CA9" s="38" t="s">
        <v>307</v>
      </c>
      <c r="CB9" s="38" t="s">
        <v>307</v>
      </c>
      <c r="CC9" s="38"/>
      <c r="CD9" s="38" t="s">
        <v>308</v>
      </c>
      <c r="CE9" s="38" t="s">
        <v>308</v>
      </c>
      <c r="CF9" s="38"/>
      <c r="CG9" s="38" t="s">
        <v>309</v>
      </c>
      <c r="CH9" s="38" t="s">
        <v>309</v>
      </c>
      <c r="CI9" s="38"/>
      <c r="CJ9" s="38" t="s">
        <v>310</v>
      </c>
      <c r="CK9" s="38" t="s">
        <v>310</v>
      </c>
    </row>
    <row r="10" spans="1:89"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R10" s="37" t="s">
        <v>102</v>
      </c>
      <c r="AS10" s="37" t="s">
        <v>305</v>
      </c>
      <c r="AT10" s="37" t="s">
        <v>103</v>
      </c>
      <c r="AU10" s="38" t="s">
        <v>306</v>
      </c>
      <c r="AV10" s="38" t="s">
        <v>307</v>
      </c>
      <c r="AW10" s="38" t="s">
        <v>308</v>
      </c>
      <c r="AX10" s="38" t="s">
        <v>309</v>
      </c>
      <c r="AY10" s="38" t="s">
        <v>310</v>
      </c>
      <c r="BA10" s="37" t="s">
        <v>102</v>
      </c>
      <c r="BB10" s="37" t="s">
        <v>305</v>
      </c>
      <c r="BC10" s="37" t="s">
        <v>103</v>
      </c>
      <c r="BD10" s="38" t="s">
        <v>323</v>
      </c>
      <c r="BE10" s="38" t="s">
        <v>321</v>
      </c>
      <c r="BF10" s="38" t="s">
        <v>322</v>
      </c>
      <c r="BG10" s="38" t="s">
        <v>323</v>
      </c>
      <c r="BH10" s="38" t="s">
        <v>321</v>
      </c>
      <c r="BI10" s="38" t="s">
        <v>322</v>
      </c>
      <c r="BJ10" s="38" t="s">
        <v>323</v>
      </c>
      <c r="BK10" s="38" t="s">
        <v>321</v>
      </c>
      <c r="BL10" s="38" t="s">
        <v>322</v>
      </c>
      <c r="BM10" s="38" t="s">
        <v>323</v>
      </c>
      <c r="BN10" s="38" t="s">
        <v>321</v>
      </c>
      <c r="BO10" s="38" t="s">
        <v>322</v>
      </c>
      <c r="BP10" s="38" t="s">
        <v>323</v>
      </c>
      <c r="BQ10" s="38" t="s">
        <v>321</v>
      </c>
      <c r="BR10" s="38" t="s">
        <v>322</v>
      </c>
      <c r="BT10" s="37" t="s">
        <v>102</v>
      </c>
      <c r="BU10" s="37" t="s">
        <v>305</v>
      </c>
      <c r="BV10" s="37" t="s">
        <v>103</v>
      </c>
      <c r="BW10" s="38" t="s">
        <v>323</v>
      </c>
      <c r="BX10" s="38" t="s">
        <v>321</v>
      </c>
      <c r="BY10" s="38" t="s">
        <v>322</v>
      </c>
      <c r="BZ10" s="38" t="s">
        <v>323</v>
      </c>
      <c r="CA10" s="38" t="s">
        <v>321</v>
      </c>
      <c r="CB10" s="38" t="s">
        <v>322</v>
      </c>
      <c r="CC10" s="38" t="s">
        <v>323</v>
      </c>
      <c r="CD10" s="38" t="s">
        <v>321</v>
      </c>
      <c r="CE10" s="38" t="s">
        <v>322</v>
      </c>
      <c r="CF10" s="38" t="s">
        <v>323</v>
      </c>
      <c r="CG10" s="38" t="s">
        <v>321</v>
      </c>
      <c r="CH10" s="38" t="s">
        <v>322</v>
      </c>
      <c r="CI10" s="38" t="s">
        <v>323</v>
      </c>
      <c r="CJ10" s="38" t="s">
        <v>321</v>
      </c>
      <c r="CK10" s="38" t="s">
        <v>322</v>
      </c>
    </row>
    <row r="11" spans="1:89" ht="15" customHeight="1" x14ac:dyDescent="0.2">
      <c r="A11" s="252">
        <f t="shared" ref="A11:A29" si="0">F11</f>
        <v>1</v>
      </c>
      <c r="B11" s="61" t="s">
        <v>162</v>
      </c>
      <c r="C11" s="291" t="s">
        <v>224</v>
      </c>
      <c r="D11" s="249">
        <v>5090</v>
      </c>
      <c r="E11" s="15">
        <f t="shared" ref="E11:E31" si="1">IF(B11="","",J11+N11+R11+V11+Z11)</f>
        <v>13</v>
      </c>
      <c r="F11" s="16">
        <f t="shared" ref="F11:F31" si="2">IF(B11="","",RANK(E11,E$11:E$31,1))</f>
        <v>1</v>
      </c>
      <c r="G11" s="8"/>
      <c r="H11" s="238">
        <v>1</v>
      </c>
      <c r="I11" s="242">
        <f t="shared" ref="I11:I31" si="3">IF(OR(H11="DNS",H11="DNF",H11="DSQ",H11="DNC",H11="OCS"),"",IF(H$9="","",IF($B11="","",H11)))</f>
        <v>1</v>
      </c>
      <c r="J11" s="234">
        <f t="shared" ref="J11:J31" si="4">IF(OR(H11="DNS",H11="DNF",H11="DSQ",H11="DNC",H11="OCS"),(COUNTA($B$11:$B$31)+1),IF($B11="","",RANK(I11,I$11:I$31,1)))</f>
        <v>1</v>
      </c>
      <c r="K11" s="8"/>
      <c r="L11" s="238">
        <v>3</v>
      </c>
      <c r="M11" s="242">
        <f t="shared" ref="M11:M31" si="5">IF(OR(L11="DNS",L11="DNF",L11="DSQ",L11="DNC",L11="OCS"),"",IF(L$9="","",IF($B11="","",L11)))</f>
        <v>3</v>
      </c>
      <c r="N11" s="234">
        <f t="shared" ref="N11:N31" si="6">IF(OR(L11="DNS",L11="DNF",L11="DSQ",L11="DNC",L11="OCS"),(COUNTA($B$11:$B$31)+1),IF($B11="","",RANK(M11,M$11:M$31,1)))</f>
        <v>3</v>
      </c>
      <c r="O11" s="8"/>
      <c r="P11" s="238">
        <v>1</v>
      </c>
      <c r="Q11" s="242">
        <f t="shared" ref="Q11:Q31" si="7">IF(OR(P11="DNS",P11="DNF",P11="DSQ",P11="DNC",P11="OCS"),"",IF(P$9="","",IF($B11="","",P11)))</f>
        <v>1</v>
      </c>
      <c r="R11" s="255">
        <f t="shared" ref="R11:R31" si="8">IF(OR(P11="DNS",P11="DNF",P11="DSQ",P11="DNC",P11="OCS"),(COUNTA($B$11:$B$31)+1),IF($B11="","",RANK(Q11,Q$11:Q$31,1)))</f>
        <v>1</v>
      </c>
      <c r="S11" s="8"/>
      <c r="T11" s="238">
        <v>4</v>
      </c>
      <c r="U11" s="242">
        <f t="shared" ref="U11:U31" si="9">IF(OR(T11="DNS",T11="DNF",T11="DSQ",T11="DNC",T11="OCS"),"",IF(T$9="","",IF($B11="","",T11)))</f>
        <v>4</v>
      </c>
      <c r="V11" s="234">
        <f t="shared" ref="V11:V31" si="10">IF(OR(T11="DNS",T11="DNF",T11="DSQ",T11="DNC",T11="OCS"),(COUNTA($B$11:$B$31)+1),IF($B11="","",RANK(U11,U$11:U$31,1)))</f>
        <v>4</v>
      </c>
      <c r="W11" s="8"/>
      <c r="X11" s="238">
        <v>4</v>
      </c>
      <c r="Y11" s="242">
        <f t="shared" ref="Y11:Y31" si="11">IF(OR(X11="DNS",X11="DNF",X11="DSQ",X11="DNC",X11="OCS"),"",IF(X$9="","",IF($B11="","",X11)))</f>
        <v>4</v>
      </c>
      <c r="Z11" s="234">
        <f t="shared" ref="Z11:Z31" si="12">IF(OR(X11="DNS",X11="DNF",X11="DSQ",X11="DNC",X11="OCS"),(COUNTA($B$11:$B$31)+1),IF($B11="","",RANK(Y11,Y$11:Y$31,1)))</f>
        <v>4</v>
      </c>
      <c r="AR11" s="13" t="str">
        <f t="shared" ref="AR11:AT26" si="13">IF($B11="","",B11)</f>
        <v>Tim Pack</v>
      </c>
      <c r="AS11" s="13" t="str">
        <f t="shared" si="13"/>
        <v>FSCT</v>
      </c>
      <c r="AT11" s="13">
        <f t="shared" si="13"/>
        <v>5090</v>
      </c>
      <c r="AU11" s="22">
        <f t="shared" ref="AU11:AU31" si="14">IF($B11="","",IF(J11&gt;0,IF(OR(H11="DNS",H11="DSQ",H11="DNC",H11="OCS"),0,IF(H11="DNF",1,(COUNTIF($H$11:$H$31,"=DNF")+COUNT($I$11:$I$31))-J11+1)),0))</f>
        <v>6</v>
      </c>
      <c r="AV11" s="22">
        <f t="shared" ref="AV11:AV31" si="15">IF($B11="","",IF(N11&gt;0,IF(OR(L11="DNS",L11="DSQ",L11="DNC",L11="OCS"),0,IF(L11="DNF",1,(COUNTIF($L$11:$L$31,"=DNF")+COUNT($M$11:$M$31)-N11+1))),0))</f>
        <v>5</v>
      </c>
      <c r="AW11" s="22">
        <f t="shared" ref="AW11:AW31" si="16">IF($B11="","",IF(R11&gt;0,IF(OR(P11="DNS",P11="DSQ",P11="DNC",P11="OCS"),0,IF(P11="DNF",1,(COUNTIF($P$11:$P$31,"=DNF")+COUNT($Q$11:$Q$31))-R11+1)),0))</f>
        <v>7</v>
      </c>
      <c r="AX11" s="22">
        <f t="shared" ref="AX11:AX31" si="17">IF($B11="","",IF(V11&gt;0,IF(OR(T11="DNS",T11="DSQ",T11="DNC",T11="OCS"),0,IF(T11="DNF",1,(COUNTIF($T$11:$T$31,"=DNF")+COUNT($U$11:$U$31))-V11+1)),0))</f>
        <v>3</v>
      </c>
      <c r="AY11" s="22">
        <f t="shared" ref="AY11:AY31" si="18">IF($B11="","",IF(Z11&gt;0,IF(OR(X11="DNS",X11="DSQ",X11="DNC",X11="OCS"),0,IF(X11="DNF",1,(COUNTIF($X$11:$X$31,"=DNF")+COUNT($Y$11:$Y$31))-Z11+1)),0))</f>
        <v>3</v>
      </c>
      <c r="BA11" s="13" t="str">
        <f t="shared" ref="BA11:BC26" si="19">IF($B11="","",B11)</f>
        <v>Tim Pack</v>
      </c>
      <c r="BB11" s="13" t="str">
        <f t="shared" si="19"/>
        <v>FSCT</v>
      </c>
      <c r="BC11" s="13">
        <f t="shared" si="19"/>
        <v>5090</v>
      </c>
      <c r="BD11" s="66" t="str">
        <f t="shared" ref="BD11:BD31" si="20">IF($C11="TH",H11,"")</f>
        <v/>
      </c>
      <c r="BE11" s="22" t="str">
        <f t="shared" ref="BE11:BE31" si="21">IF(J11&gt;0,IF($C11="TH",IF(OR(BD11="DNS",BD11="DNF",BD11="DSQ",BD11="DNC",BD11="OCS"),(COUNTIF($C$11:$C$31,"=TH")+1),IF($B11="","",RANK(BD11,BD$11:BD$31,1))),""),"")</f>
        <v/>
      </c>
      <c r="BF11" s="22" t="str">
        <f t="shared" ref="BF11:BF31" si="22">IF(BE11="","",IF($C11="TH",IF($B11="","",IF(BE11&gt;0,IF(OR(BD11="DNS",BD11="DSQ",BD11="DNC",BD11="OCS"),0,IF(BD11="DNF",1,(COUNTIF($BD$11:$BD$31,"=DNF")+COUNT($BD$11:$BD$31))-BE11+1)),0)),""))</f>
        <v/>
      </c>
      <c r="BG11" s="66" t="str">
        <f t="shared" ref="BG11:BG31" si="23">IF($C11="TH",L11,"")</f>
        <v/>
      </c>
      <c r="BH11" s="22" t="str">
        <f t="shared" ref="BH11:BH31" si="24">IF(N11&gt;0,IF($C11="TH",IF(OR(BG11="DNS",BG11="DNF",BG11="DSQ",BG11="DNC",BG11="OCS"),(COUNTIF($C$11:$C$31,"=TH")+1),IF($B11="","",RANK(BG11,BG$11:BG$31,1))),""),"")</f>
        <v/>
      </c>
      <c r="BI11" s="22" t="str">
        <f t="shared" ref="BI11:BI31" si="25">IF(BH11="","",IF($C11="TH",IF($B11="","",IF(BH11&gt;0,IF(OR(BG11="DNS",BG11="DSQ",BG11="DNC",BG11="OCS"),0,IF(BG11="DNF",1,(COUNTIF($BG$11:$BG$31,"=DNF")+COUNT($BG$11:$BG$31))-BH11+1)),0)),""))</f>
        <v/>
      </c>
      <c r="BJ11" s="66" t="str">
        <f t="shared" ref="BJ11:BJ31" si="26">IF($C11="TH",P11,"")</f>
        <v/>
      </c>
      <c r="BK11" s="22" t="str">
        <f t="shared" ref="BK11:BK31" si="27">IF(R11&gt;0,IF($C11="TH",IF(OR(BJ11="DNS",BJ11="DNF",BJ11="DSQ",BJ11="DNC",BJ11="OCS"),(COUNTIF($C$11:$C$31,"=TH")+1),IF($B11="","",RANK(BJ11,BJ$11:BJ$31,1))),""),"")</f>
        <v/>
      </c>
      <c r="BL11" s="22" t="str">
        <f t="shared" ref="BL11:BL31" si="28">IF(BK11="","",IF($C11="TH",IF($B11="","",IF(BK11&gt;0,IF(OR(BJ11="DNS",BJ11="DSQ",BJ11="DNC",BJ11="OCS"),0,IF(BJ11="DNF",1,(COUNTIF($BJ$11:$BJ$31,"=DNF")+COUNT($BJ$11:$BJ$31))-BK11+1)),0)),""))</f>
        <v/>
      </c>
      <c r="BM11" s="66" t="str">
        <f t="shared" ref="BM11:BM31" si="29">IF($C11="TH",T11,"")</f>
        <v/>
      </c>
      <c r="BN11" s="22" t="str">
        <f t="shared" ref="BN11:BN31" si="30">IF(V11&gt;0,IF($C11="TH",IF(OR(BM11="DNS",BM11="DNF",BM11="DSQ",BM11="DNC",BM11="OCS"),(COUNTIF($C$11:$C$31,"=TH")+1),IF($B11="","",RANK(BM11,BM$11:BM$31,1))),""),"")</f>
        <v/>
      </c>
      <c r="BO11" s="22" t="str">
        <f t="shared" ref="BO11:BO31" si="31">IF(BN11="","",IF($C11="TH",IF($B11="","",IF(BN11&gt;0,IF(OR(BM11="DNS",BM11="DSQ",BM11="DNC",BM11="OCS"),0,IF(BM11="DNF",1,(COUNTIF($BM$11:$BM$31,"=DNF")+COUNT($BM$11:$BM$31))-BN11+1)),0)),""))</f>
        <v/>
      </c>
      <c r="BP11" s="66" t="str">
        <f t="shared" ref="BP11:BP31" si="32">IF($C11="TH",X11,"")</f>
        <v/>
      </c>
      <c r="BQ11" s="22" t="str">
        <f t="shared" ref="BQ11:BQ31" si="33">IF(Z11&gt;0,IF($C11="TH",IF(OR(BP11="DNS",BP11="DNF",BP11="DSQ",BP11="DNC",BP11="OCS"),(COUNTIF($C$11:$C$31,"=TH")+1),IF($B11="","",RANK(BP11,BP$11:BP$31,1))),""),"")</f>
        <v/>
      </c>
      <c r="BR11" s="22" t="str">
        <f t="shared" ref="BR11:BR31" si="34">IF(BQ11="","",IF($C11="TH",IF($B11="","",IF(BQ11&gt;0,IF(OR(BP11="DNS",BP11="DSQ",BP11="DNC",BP11="OCS"),0,IF(BP11="DNF",1,(COUNTIF($BP$11:$BP$31,"=DNF")+COUNT($BP$11:$BP$31))-BQ11+1)),0)),""))</f>
        <v/>
      </c>
      <c r="BT11" s="13" t="str">
        <f t="shared" ref="BT11:BV26" si="35">IF($B11="","",B11)</f>
        <v>Tim Pack</v>
      </c>
      <c r="BU11" s="13" t="str">
        <f t="shared" si="35"/>
        <v>FSCT</v>
      </c>
      <c r="BV11" s="13">
        <f t="shared" si="35"/>
        <v>5090</v>
      </c>
      <c r="BW11" s="66">
        <f t="shared" ref="BW11:BW31" si="36">IF($C11="FSCT",H11,"")</f>
        <v>1</v>
      </c>
      <c r="BX11" s="22">
        <f t="shared" ref="BX11:BX31" si="37">IF(J11&gt;0,IF($C11="FSCT",IF(OR(BW11="DNS",BW11="DNF",BW11="DSQ",BW11="DNC",BW11="OCS"),(COUNTIF($C$11:$C$31,"=FSCT")+1),IF($B11="","",RANK(BW11,BW$11:BW$31,1))),""),"")</f>
        <v>1</v>
      </c>
      <c r="BY11" s="22">
        <f t="shared" ref="BY11:BY31" si="38">IF(BX11="","",IF($C11="FSCT",IF($B11="","",IF(BX11&gt;0,IF(OR(BW11="DNS",BW11="DSQ",BW11="DNC",BW11="OCS"),0,IF(BW11="DNF",1,(COUNTIF($BW$11:$BW$31,"=DNF")+COUNT($BW$11:$BW$31))-BX11+1)),0)),""))</f>
        <v>6</v>
      </c>
      <c r="BZ11" s="66">
        <f t="shared" ref="BZ11:BZ31" si="39">IF($C11="FSCT",L11,"")</f>
        <v>3</v>
      </c>
      <c r="CA11" s="22">
        <f t="shared" ref="CA11:CA31" si="40">IF(N11&gt;0,IF($C11="FSCT",IF(OR(BZ11="DNS",BZ11="DNF",BZ11="DSQ",BZ11="DNC",BZ11="OCS"),(COUNTIF($C$11:$C$31,"=FSCT")+1),IF($B11="","",RANK(BZ11,BZ$11:BZ$31,1))),""),"")</f>
        <v>3</v>
      </c>
      <c r="CB11" s="22">
        <f t="shared" ref="CB11:CB31" si="41">IF(CA11="","",IF($C11="FSCT",IF($B11="","",IF(CA11&gt;0,IF(OR(BZ11="DNS",BZ11="DSQ",BZ11="DNC",BZ11="OCS"),0,IF(BZ11="DNF",1,(COUNTIF($BZ$11:$BZ$31,"=DNF")+COUNT($BZ$11:$BZ$31))-CA11+1)),0)),""))</f>
        <v>5</v>
      </c>
      <c r="CC11" s="66">
        <f t="shared" ref="CC11:CC31" si="42">IF($C11="FSCT",P11,"")</f>
        <v>1</v>
      </c>
      <c r="CD11" s="22">
        <f t="shared" ref="CD11:CD31" si="43">IF(R11&gt;0,IF($C11="FSCT",IF(OR(CC11="DNS",CC11="DNF",CC11="DSQ",CC11="DNC",CC11="OCS"),(COUNTIF($C$11:$C$31,"=FSCT")+1),IF($B11="","",RANK(CC11,CC$11:CC$31,1))),""),"")</f>
        <v>1</v>
      </c>
      <c r="CE11" s="22">
        <f t="shared" ref="CE11:CE31" si="44">IF(CD11="","",IF($C11="FSCT",IF($B11="","",IF(CD11&gt;0,IF(OR(CC11="DNS",CC11="DSQ",CC11="DNC",CC11="OCS"),0,IF(CC11="DNF",1,(COUNTIF($CC$11:$CC$31,"=DNF")+COUNT($CC$11:$CC$31))-CD11+1)),0)),""))</f>
        <v>7</v>
      </c>
      <c r="CF11" s="66">
        <f t="shared" ref="CF11:CF31" si="45">IF($C11="FSCT",T11,"")</f>
        <v>4</v>
      </c>
      <c r="CG11" s="22">
        <f t="shared" ref="CG11:CG31" si="46">IF(V11&gt;0,IF($C11="FSCT",IF(OR(CF11="DNS",CF11="DNF",CF11="DSQ",CF11="DNC",CF11="OCS"),(COUNTIF($C$11:$C$31,"=FSCT")+1),IF($B11="","",RANK(CF11,CF$11:CF$31,1))),""),"")</f>
        <v>4</v>
      </c>
      <c r="CH11" s="22">
        <f t="shared" ref="CH11:CH31" si="47">IF(CG11="","",IF($C11="FSCT",IF($B11="","",IF(CG11&gt;0,IF(OR(CF11="DNS",CF11="DSQ",CF11="DNC",CF11="OCS"),0,IF(CF11="DNF",1,(COUNTIF($CF$11:$CF$31,"=DNF")+COUNT($CF$11:$CF$31))-CG11+1)),0)),""))</f>
        <v>3</v>
      </c>
      <c r="CI11" s="66">
        <f t="shared" ref="CI11:CI31" si="48">IF($C11="FSCT",X11,"")</f>
        <v>4</v>
      </c>
      <c r="CJ11" s="22">
        <f t="shared" ref="CJ11:CJ31" si="49">IF(Z11&gt;0,IF($C11="FSCT",IF(OR(CI11="DNS",CI11="DNF",CI11="DSQ",CI11="DNC",CI11="OCS"),(COUNTIF($C$11:$C$31,"=FSCT")+1),IF($B11="","",RANK(CI11,CI$11:CI$31,1))),""),"")</f>
        <v>4</v>
      </c>
      <c r="CK11" s="22">
        <f t="shared" ref="CK11:CK31" si="50">IF(CJ11="","",IF($C11="FSCT",IF($B11="","",IF(CJ11&gt;0,IF(OR(CI11="DNS",CI11="DSQ",CI11="DNC",CI11="OCS"),0,IF(CI11="DNF",1,(COUNTIF($CI$11:$CI$31,"=DNF")+COUNT($CI$11:$CI$31))-CJ11+1)),0)),""))</f>
        <v>3</v>
      </c>
    </row>
    <row r="12" spans="1:89" ht="15" customHeight="1" x14ac:dyDescent="0.2">
      <c r="A12" s="252">
        <v>2</v>
      </c>
      <c r="B12" s="61" t="s">
        <v>184</v>
      </c>
      <c r="C12" s="291" t="s">
        <v>224</v>
      </c>
      <c r="D12" s="249">
        <v>2605</v>
      </c>
      <c r="E12" s="15">
        <f t="shared" si="1"/>
        <v>13</v>
      </c>
      <c r="F12" s="16">
        <f t="shared" si="2"/>
        <v>1</v>
      </c>
      <c r="G12" s="8"/>
      <c r="H12" s="238">
        <v>4</v>
      </c>
      <c r="I12" s="242">
        <f t="shared" si="3"/>
        <v>4</v>
      </c>
      <c r="J12" s="234">
        <f t="shared" si="4"/>
        <v>4</v>
      </c>
      <c r="K12" s="8"/>
      <c r="L12" s="238">
        <v>2</v>
      </c>
      <c r="M12" s="242">
        <f t="shared" si="5"/>
        <v>2</v>
      </c>
      <c r="N12" s="234">
        <f t="shared" si="6"/>
        <v>2</v>
      </c>
      <c r="O12" s="8"/>
      <c r="P12" s="238">
        <v>4</v>
      </c>
      <c r="Q12" s="242">
        <f t="shared" si="7"/>
        <v>4</v>
      </c>
      <c r="R12" s="234">
        <f t="shared" si="8"/>
        <v>4</v>
      </c>
      <c r="S12" s="8"/>
      <c r="T12" s="238">
        <v>2</v>
      </c>
      <c r="U12" s="242">
        <f t="shared" si="9"/>
        <v>2</v>
      </c>
      <c r="V12" s="234">
        <f t="shared" si="10"/>
        <v>2</v>
      </c>
      <c r="W12" s="8"/>
      <c r="X12" s="238">
        <v>1</v>
      </c>
      <c r="Y12" s="242">
        <f t="shared" si="11"/>
        <v>1</v>
      </c>
      <c r="Z12" s="234">
        <f t="shared" si="12"/>
        <v>1</v>
      </c>
      <c r="AR12" s="13" t="str">
        <f t="shared" si="13"/>
        <v>Jim Sisson</v>
      </c>
      <c r="AS12" s="13" t="str">
        <f t="shared" si="13"/>
        <v>FSCT</v>
      </c>
      <c r="AT12" s="13">
        <f t="shared" si="13"/>
        <v>2605</v>
      </c>
      <c r="AU12" s="22">
        <f t="shared" si="14"/>
        <v>3</v>
      </c>
      <c r="AV12" s="22">
        <f t="shared" si="15"/>
        <v>6</v>
      </c>
      <c r="AW12" s="22">
        <f t="shared" si="16"/>
        <v>4</v>
      </c>
      <c r="AX12" s="22">
        <f t="shared" si="17"/>
        <v>5</v>
      </c>
      <c r="AY12" s="22">
        <f t="shared" si="18"/>
        <v>6</v>
      </c>
      <c r="BA12" s="13" t="str">
        <f t="shared" si="19"/>
        <v>Jim Sisson</v>
      </c>
      <c r="BB12" s="13" t="str">
        <f t="shared" si="19"/>
        <v>FSCT</v>
      </c>
      <c r="BC12" s="13">
        <f t="shared" si="19"/>
        <v>2605</v>
      </c>
      <c r="BD12" s="66" t="str">
        <f t="shared" si="20"/>
        <v/>
      </c>
      <c r="BE12" s="22" t="str">
        <f t="shared" si="21"/>
        <v/>
      </c>
      <c r="BF12" s="22" t="str">
        <f t="shared" si="22"/>
        <v/>
      </c>
      <c r="BG12" s="66" t="str">
        <f t="shared" si="23"/>
        <v/>
      </c>
      <c r="BH12" s="22" t="str">
        <f t="shared" si="24"/>
        <v/>
      </c>
      <c r="BI12" s="22" t="str">
        <f t="shared" si="25"/>
        <v/>
      </c>
      <c r="BJ12" s="66" t="str">
        <f t="shared" si="26"/>
        <v/>
      </c>
      <c r="BK12" s="22" t="str">
        <f t="shared" si="27"/>
        <v/>
      </c>
      <c r="BL12" s="22" t="str">
        <f t="shared" si="28"/>
        <v/>
      </c>
      <c r="BM12" s="66" t="str">
        <f t="shared" si="29"/>
        <v/>
      </c>
      <c r="BN12" s="22" t="str">
        <f t="shared" si="30"/>
        <v/>
      </c>
      <c r="BO12" s="22" t="str">
        <f t="shared" si="31"/>
        <v/>
      </c>
      <c r="BP12" s="66" t="str">
        <f t="shared" si="32"/>
        <v/>
      </c>
      <c r="BQ12" s="22" t="str">
        <f t="shared" si="33"/>
        <v/>
      </c>
      <c r="BR12" s="22" t="str">
        <f t="shared" si="34"/>
        <v/>
      </c>
      <c r="BT12" s="13" t="str">
        <f t="shared" si="35"/>
        <v>Jim Sisson</v>
      </c>
      <c r="BU12" s="13" t="str">
        <f t="shared" si="35"/>
        <v>FSCT</v>
      </c>
      <c r="BV12" s="13">
        <f t="shared" si="35"/>
        <v>2605</v>
      </c>
      <c r="BW12" s="66">
        <f t="shared" si="36"/>
        <v>4</v>
      </c>
      <c r="BX12" s="22">
        <f t="shared" si="37"/>
        <v>4</v>
      </c>
      <c r="BY12" s="22">
        <f t="shared" si="38"/>
        <v>3</v>
      </c>
      <c r="BZ12" s="66">
        <f t="shared" si="39"/>
        <v>2</v>
      </c>
      <c r="CA12" s="22">
        <f t="shared" si="40"/>
        <v>2</v>
      </c>
      <c r="CB12" s="22">
        <f t="shared" si="41"/>
        <v>6</v>
      </c>
      <c r="CC12" s="66">
        <f t="shared" si="42"/>
        <v>4</v>
      </c>
      <c r="CD12" s="22">
        <f t="shared" si="43"/>
        <v>4</v>
      </c>
      <c r="CE12" s="22">
        <f t="shared" si="44"/>
        <v>4</v>
      </c>
      <c r="CF12" s="66">
        <f t="shared" si="45"/>
        <v>2</v>
      </c>
      <c r="CG12" s="22">
        <f t="shared" si="46"/>
        <v>2</v>
      </c>
      <c r="CH12" s="22">
        <f t="shared" si="47"/>
        <v>5</v>
      </c>
      <c r="CI12" s="66">
        <f t="shared" si="48"/>
        <v>1</v>
      </c>
      <c r="CJ12" s="22">
        <f t="shared" si="49"/>
        <v>1</v>
      </c>
      <c r="CK12" s="22">
        <f t="shared" si="50"/>
        <v>6</v>
      </c>
    </row>
    <row r="13" spans="1:89" ht="15" customHeight="1" x14ac:dyDescent="0.2">
      <c r="A13" s="252">
        <f>F13</f>
        <v>3</v>
      </c>
      <c r="B13" s="61" t="s">
        <v>137</v>
      </c>
      <c r="C13" s="291" t="s">
        <v>224</v>
      </c>
      <c r="D13" s="249">
        <v>3095</v>
      </c>
      <c r="E13" s="15">
        <f>IF(B13="","",J13+N13+R13+V13+Z13)</f>
        <v>16</v>
      </c>
      <c r="F13" s="16">
        <f t="shared" si="2"/>
        <v>3</v>
      </c>
      <c r="G13" s="8"/>
      <c r="H13" s="238">
        <v>3</v>
      </c>
      <c r="I13" s="242">
        <f>IF(OR(H13="DNS",H13="DNF",H13="DSQ",H13="DNC",H13="OCS"),"",IF(H$9="","",IF($B13="","",H13)))</f>
        <v>3</v>
      </c>
      <c r="J13" s="234">
        <f t="shared" si="4"/>
        <v>3</v>
      </c>
      <c r="K13" s="8"/>
      <c r="L13" s="238">
        <v>4</v>
      </c>
      <c r="M13" s="242">
        <f>IF(OR(L13="DNS",L13="DNF",L13="DSQ",L13="DNC",L13="OCS"),"",IF(L$9="","",IF($B13="","",L13)))</f>
        <v>4</v>
      </c>
      <c r="N13" s="234">
        <f t="shared" si="6"/>
        <v>4</v>
      </c>
      <c r="O13" s="8"/>
      <c r="P13" s="238">
        <v>2</v>
      </c>
      <c r="Q13" s="242">
        <f>IF(OR(P13="DNS",P13="DNF",P13="DSQ",P13="DNC",P13="OCS"),"",IF(P$9="","",IF($B13="","",P13)))</f>
        <v>2</v>
      </c>
      <c r="R13" s="234">
        <f t="shared" si="8"/>
        <v>2</v>
      </c>
      <c r="S13" s="8"/>
      <c r="T13" s="238">
        <v>5</v>
      </c>
      <c r="U13" s="242">
        <f>IF(OR(T13="DNS",T13="DNF",T13="DSQ",T13="DNC",T13="OCS"),"",IF(T$9="","",IF($B13="","",T13)))</f>
        <v>5</v>
      </c>
      <c r="V13" s="234">
        <f t="shared" si="10"/>
        <v>5</v>
      </c>
      <c r="W13" s="8"/>
      <c r="X13" s="238">
        <v>2</v>
      </c>
      <c r="Y13" s="242">
        <f>IF(OR(X13="DNS",X13="DNF",X13="DSQ",X13="DNC",X13="OCS"),"",IF(X$9="","",IF($B13="","",X13)))</f>
        <v>2</v>
      </c>
      <c r="Z13" s="234">
        <f t="shared" si="12"/>
        <v>2</v>
      </c>
      <c r="AR13" s="13" t="str">
        <f>IF($B13="","",B13)</f>
        <v>David Hardwick</v>
      </c>
      <c r="AS13" s="13" t="str">
        <f>IF($B13="","",C13)</f>
        <v>FSCT</v>
      </c>
      <c r="AT13" s="13">
        <f>IF($B13="","",D13)</f>
        <v>3095</v>
      </c>
      <c r="AU13" s="22">
        <f t="shared" si="14"/>
        <v>4</v>
      </c>
      <c r="AV13" s="22">
        <f t="shared" si="15"/>
        <v>4</v>
      </c>
      <c r="AW13" s="22">
        <f t="shared" si="16"/>
        <v>6</v>
      </c>
      <c r="AX13" s="22">
        <f t="shared" si="17"/>
        <v>2</v>
      </c>
      <c r="AY13" s="22">
        <f t="shared" si="18"/>
        <v>5</v>
      </c>
      <c r="BA13" s="13" t="str">
        <f>IF($B13="","",B13)</f>
        <v>David Hardwick</v>
      </c>
      <c r="BB13" s="13" t="str">
        <f>IF($B13="","",C13)</f>
        <v>FSCT</v>
      </c>
      <c r="BC13" s="13">
        <f>IF($B13="","",D13)</f>
        <v>3095</v>
      </c>
      <c r="BD13" s="66" t="str">
        <f>IF($C13="TH",H13,"")</f>
        <v/>
      </c>
      <c r="BE13" s="22" t="str">
        <f t="shared" si="21"/>
        <v/>
      </c>
      <c r="BF13" s="22" t="str">
        <f t="shared" si="22"/>
        <v/>
      </c>
      <c r="BG13" s="66" t="str">
        <f>IF($C13="TH",L13,"")</f>
        <v/>
      </c>
      <c r="BH13" s="22" t="str">
        <f t="shared" si="24"/>
        <v/>
      </c>
      <c r="BI13" s="22" t="str">
        <f t="shared" si="25"/>
        <v/>
      </c>
      <c r="BJ13" s="66" t="str">
        <f>IF($C13="TH",P13,"")</f>
        <v/>
      </c>
      <c r="BK13" s="22" t="str">
        <f t="shared" si="27"/>
        <v/>
      </c>
      <c r="BL13" s="22" t="str">
        <f t="shared" si="28"/>
        <v/>
      </c>
      <c r="BM13" s="66" t="str">
        <f>IF($C13="TH",T13,"")</f>
        <v/>
      </c>
      <c r="BN13" s="22" t="str">
        <f t="shared" si="30"/>
        <v/>
      </c>
      <c r="BO13" s="22" t="str">
        <f t="shared" si="31"/>
        <v/>
      </c>
      <c r="BP13" s="66" t="str">
        <f>IF($C13="TH",X13,"")</f>
        <v/>
      </c>
      <c r="BQ13" s="22" t="str">
        <f t="shared" si="33"/>
        <v/>
      </c>
      <c r="BR13" s="22" t="str">
        <f t="shared" si="34"/>
        <v/>
      </c>
      <c r="BT13" s="13" t="str">
        <f>IF($B13="","",B13)</f>
        <v>David Hardwick</v>
      </c>
      <c r="BU13" s="13" t="str">
        <f>IF($B13="","",C13)</f>
        <v>FSCT</v>
      </c>
      <c r="BV13" s="13">
        <f>IF($B13="","",D13)</f>
        <v>3095</v>
      </c>
      <c r="BW13" s="66">
        <f>IF($C13="FSCT",H13,"")</f>
        <v>3</v>
      </c>
      <c r="BX13" s="22">
        <f t="shared" si="37"/>
        <v>3</v>
      </c>
      <c r="BY13" s="22">
        <f t="shared" si="38"/>
        <v>4</v>
      </c>
      <c r="BZ13" s="66">
        <f>IF($C13="FSCT",L13,"")</f>
        <v>4</v>
      </c>
      <c r="CA13" s="22">
        <f t="shared" si="40"/>
        <v>4</v>
      </c>
      <c r="CB13" s="22">
        <f t="shared" si="41"/>
        <v>4</v>
      </c>
      <c r="CC13" s="66">
        <f>IF($C13="FSCT",P13,"")</f>
        <v>2</v>
      </c>
      <c r="CD13" s="22">
        <f t="shared" si="43"/>
        <v>2</v>
      </c>
      <c r="CE13" s="22">
        <f t="shared" si="44"/>
        <v>6</v>
      </c>
      <c r="CF13" s="66">
        <f>IF($C13="FSCT",T13,"")</f>
        <v>5</v>
      </c>
      <c r="CG13" s="22">
        <f t="shared" si="46"/>
        <v>5</v>
      </c>
      <c r="CH13" s="22">
        <f t="shared" si="47"/>
        <v>2</v>
      </c>
      <c r="CI13" s="66">
        <f>IF($C13="FSCT",X13,"")</f>
        <v>2</v>
      </c>
      <c r="CJ13" s="22">
        <f t="shared" si="49"/>
        <v>2</v>
      </c>
      <c r="CK13" s="22">
        <f t="shared" si="50"/>
        <v>5</v>
      </c>
    </row>
    <row r="14" spans="1:89" ht="15" customHeight="1" x14ac:dyDescent="0.2">
      <c r="A14" s="252">
        <f t="shared" si="0"/>
        <v>4</v>
      </c>
      <c r="B14" s="61" t="s">
        <v>782</v>
      </c>
      <c r="C14" s="291" t="s">
        <v>224</v>
      </c>
      <c r="D14" s="249">
        <v>4377</v>
      </c>
      <c r="E14" s="15">
        <f t="shared" si="1"/>
        <v>19</v>
      </c>
      <c r="F14" s="16">
        <f t="shared" si="2"/>
        <v>4</v>
      </c>
      <c r="G14" s="8"/>
      <c r="H14" s="238">
        <v>2</v>
      </c>
      <c r="I14" s="242">
        <f t="shared" si="3"/>
        <v>2</v>
      </c>
      <c r="J14" s="234">
        <f t="shared" si="4"/>
        <v>2</v>
      </c>
      <c r="K14" s="8"/>
      <c r="L14" s="238">
        <v>1</v>
      </c>
      <c r="M14" s="242">
        <f t="shared" si="5"/>
        <v>1</v>
      </c>
      <c r="N14" s="234">
        <f t="shared" si="6"/>
        <v>1</v>
      </c>
      <c r="O14" s="8"/>
      <c r="P14" s="238">
        <v>5</v>
      </c>
      <c r="Q14" s="242">
        <f t="shared" si="7"/>
        <v>5</v>
      </c>
      <c r="R14" s="234">
        <f t="shared" si="8"/>
        <v>5</v>
      </c>
      <c r="S14" s="8"/>
      <c r="T14" s="238">
        <v>3</v>
      </c>
      <c r="U14" s="242">
        <f t="shared" si="9"/>
        <v>3</v>
      </c>
      <c r="V14" s="234">
        <f t="shared" si="10"/>
        <v>3</v>
      </c>
      <c r="W14" s="8"/>
      <c r="X14" s="238" t="s">
        <v>816</v>
      </c>
      <c r="Y14" s="242" t="str">
        <f t="shared" si="11"/>
        <v/>
      </c>
      <c r="Z14" s="234">
        <f t="shared" si="12"/>
        <v>8</v>
      </c>
      <c r="AR14" s="13" t="str">
        <f t="shared" si="13"/>
        <v>Dave Hackney</v>
      </c>
      <c r="AS14" s="13" t="str">
        <f t="shared" si="13"/>
        <v>FSCT</v>
      </c>
      <c r="AT14" s="13">
        <f t="shared" si="13"/>
        <v>4377</v>
      </c>
      <c r="AU14" s="22">
        <f t="shared" si="14"/>
        <v>5</v>
      </c>
      <c r="AV14" s="22">
        <f t="shared" si="15"/>
        <v>7</v>
      </c>
      <c r="AW14" s="22">
        <f t="shared" si="16"/>
        <v>3</v>
      </c>
      <c r="AX14" s="22">
        <f t="shared" si="17"/>
        <v>4</v>
      </c>
      <c r="AY14" s="22">
        <f t="shared" si="18"/>
        <v>1</v>
      </c>
      <c r="BA14" s="13" t="str">
        <f t="shared" si="19"/>
        <v>Dave Hackney</v>
      </c>
      <c r="BB14" s="13" t="str">
        <f t="shared" si="19"/>
        <v>FSCT</v>
      </c>
      <c r="BC14" s="13">
        <f t="shared" si="19"/>
        <v>4377</v>
      </c>
      <c r="BD14" s="66" t="str">
        <f t="shared" si="20"/>
        <v/>
      </c>
      <c r="BE14" s="22" t="str">
        <f t="shared" si="21"/>
        <v/>
      </c>
      <c r="BF14" s="22" t="str">
        <f t="shared" si="22"/>
        <v/>
      </c>
      <c r="BG14" s="66" t="str">
        <f t="shared" si="23"/>
        <v/>
      </c>
      <c r="BH14" s="22" t="str">
        <f t="shared" si="24"/>
        <v/>
      </c>
      <c r="BI14" s="22" t="str">
        <f t="shared" si="25"/>
        <v/>
      </c>
      <c r="BJ14" s="66" t="str">
        <f t="shared" si="26"/>
        <v/>
      </c>
      <c r="BK14" s="22" t="str">
        <f t="shared" si="27"/>
        <v/>
      </c>
      <c r="BL14" s="22" t="str">
        <f t="shared" si="28"/>
        <v/>
      </c>
      <c r="BM14" s="66" t="str">
        <f t="shared" si="29"/>
        <v/>
      </c>
      <c r="BN14" s="22" t="str">
        <f t="shared" si="30"/>
        <v/>
      </c>
      <c r="BO14" s="22" t="str">
        <f t="shared" si="31"/>
        <v/>
      </c>
      <c r="BP14" s="66" t="str">
        <f t="shared" si="32"/>
        <v/>
      </c>
      <c r="BQ14" s="22" t="str">
        <f t="shared" si="33"/>
        <v/>
      </c>
      <c r="BR14" s="22" t="str">
        <f t="shared" si="34"/>
        <v/>
      </c>
      <c r="BT14" s="13" t="str">
        <f t="shared" si="35"/>
        <v>Dave Hackney</v>
      </c>
      <c r="BU14" s="13" t="str">
        <f t="shared" si="35"/>
        <v>FSCT</v>
      </c>
      <c r="BV14" s="13">
        <f t="shared" si="35"/>
        <v>4377</v>
      </c>
      <c r="BW14" s="66">
        <f t="shared" si="36"/>
        <v>2</v>
      </c>
      <c r="BX14" s="22">
        <f t="shared" si="37"/>
        <v>2</v>
      </c>
      <c r="BY14" s="22">
        <f t="shared" si="38"/>
        <v>5</v>
      </c>
      <c r="BZ14" s="66">
        <f t="shared" si="39"/>
        <v>1</v>
      </c>
      <c r="CA14" s="22">
        <f t="shared" si="40"/>
        <v>1</v>
      </c>
      <c r="CB14" s="22">
        <f t="shared" si="41"/>
        <v>7</v>
      </c>
      <c r="CC14" s="66">
        <f t="shared" si="42"/>
        <v>5</v>
      </c>
      <c r="CD14" s="22">
        <f t="shared" si="43"/>
        <v>5</v>
      </c>
      <c r="CE14" s="22">
        <f t="shared" si="44"/>
        <v>3</v>
      </c>
      <c r="CF14" s="66">
        <f t="shared" si="45"/>
        <v>3</v>
      </c>
      <c r="CG14" s="22">
        <f t="shared" si="46"/>
        <v>3</v>
      </c>
      <c r="CH14" s="22">
        <f t="shared" si="47"/>
        <v>4</v>
      </c>
      <c r="CI14" s="66" t="str">
        <f t="shared" si="48"/>
        <v>DNF</v>
      </c>
      <c r="CJ14" s="22">
        <f t="shared" si="49"/>
        <v>8</v>
      </c>
      <c r="CK14" s="22">
        <f t="shared" si="50"/>
        <v>1</v>
      </c>
    </row>
    <row r="15" spans="1:89" ht="15" customHeight="1" x14ac:dyDescent="0.2">
      <c r="A15" s="252">
        <f t="shared" si="0"/>
        <v>5</v>
      </c>
      <c r="B15" s="61" t="s">
        <v>265</v>
      </c>
      <c r="C15" s="291" t="s">
        <v>224</v>
      </c>
      <c r="D15" s="249">
        <v>3020</v>
      </c>
      <c r="E15" s="15">
        <f t="shared" si="1"/>
        <v>21</v>
      </c>
      <c r="F15" s="16">
        <f t="shared" si="2"/>
        <v>5</v>
      </c>
      <c r="G15" s="8"/>
      <c r="H15" s="238" t="s">
        <v>815</v>
      </c>
      <c r="I15" s="242" t="str">
        <f t="shared" si="3"/>
        <v/>
      </c>
      <c r="J15" s="234">
        <f t="shared" si="4"/>
        <v>8</v>
      </c>
      <c r="K15" s="8"/>
      <c r="L15" s="238">
        <v>6</v>
      </c>
      <c r="M15" s="242">
        <f t="shared" si="5"/>
        <v>6</v>
      </c>
      <c r="N15" s="234">
        <f t="shared" si="6"/>
        <v>6</v>
      </c>
      <c r="O15" s="8"/>
      <c r="P15" s="238">
        <v>3</v>
      </c>
      <c r="Q15" s="242">
        <f t="shared" si="7"/>
        <v>3</v>
      </c>
      <c r="R15" s="234">
        <f t="shared" si="8"/>
        <v>3</v>
      </c>
      <c r="S15" s="8"/>
      <c r="T15" s="238">
        <v>1</v>
      </c>
      <c r="U15" s="242">
        <f t="shared" si="9"/>
        <v>1</v>
      </c>
      <c r="V15" s="234">
        <f t="shared" si="10"/>
        <v>1</v>
      </c>
      <c r="W15" s="8"/>
      <c r="X15" s="238">
        <v>3</v>
      </c>
      <c r="Y15" s="242">
        <f t="shared" si="11"/>
        <v>3</v>
      </c>
      <c r="Z15" s="234">
        <f t="shared" si="12"/>
        <v>3</v>
      </c>
      <c r="AR15" s="13" t="str">
        <f t="shared" si="13"/>
        <v>Stan Graham</v>
      </c>
      <c r="AS15" s="13" t="str">
        <f t="shared" si="13"/>
        <v>FSCT</v>
      </c>
      <c r="AT15" s="13">
        <f t="shared" si="13"/>
        <v>3020</v>
      </c>
      <c r="AU15" s="22">
        <f t="shared" si="14"/>
        <v>0</v>
      </c>
      <c r="AV15" s="22">
        <f t="shared" si="15"/>
        <v>2</v>
      </c>
      <c r="AW15" s="22">
        <f t="shared" si="16"/>
        <v>5</v>
      </c>
      <c r="AX15" s="22">
        <f t="shared" si="17"/>
        <v>6</v>
      </c>
      <c r="AY15" s="22">
        <f t="shared" si="18"/>
        <v>4</v>
      </c>
      <c r="BA15" s="13" t="str">
        <f t="shared" si="19"/>
        <v>Stan Graham</v>
      </c>
      <c r="BB15" s="13" t="str">
        <f t="shared" si="19"/>
        <v>FSCT</v>
      </c>
      <c r="BC15" s="13">
        <f t="shared" si="19"/>
        <v>3020</v>
      </c>
      <c r="BD15" s="66" t="str">
        <f t="shared" si="20"/>
        <v/>
      </c>
      <c r="BE15" s="22" t="str">
        <f t="shared" si="21"/>
        <v/>
      </c>
      <c r="BF15" s="22" t="str">
        <f t="shared" si="22"/>
        <v/>
      </c>
      <c r="BG15" s="66" t="str">
        <f t="shared" si="23"/>
        <v/>
      </c>
      <c r="BH15" s="22" t="str">
        <f t="shared" si="24"/>
        <v/>
      </c>
      <c r="BI15" s="22" t="str">
        <f t="shared" si="25"/>
        <v/>
      </c>
      <c r="BJ15" s="66" t="str">
        <f t="shared" si="26"/>
        <v/>
      </c>
      <c r="BK15" s="22" t="str">
        <f t="shared" si="27"/>
        <v/>
      </c>
      <c r="BL15" s="22" t="str">
        <f t="shared" si="28"/>
        <v/>
      </c>
      <c r="BM15" s="66" t="str">
        <f t="shared" si="29"/>
        <v/>
      </c>
      <c r="BN15" s="22" t="str">
        <f t="shared" si="30"/>
        <v/>
      </c>
      <c r="BO15" s="22" t="str">
        <f t="shared" si="31"/>
        <v/>
      </c>
      <c r="BP15" s="66" t="str">
        <f t="shared" si="32"/>
        <v/>
      </c>
      <c r="BQ15" s="22" t="str">
        <f t="shared" si="33"/>
        <v/>
      </c>
      <c r="BR15" s="22" t="str">
        <f t="shared" si="34"/>
        <v/>
      </c>
      <c r="BT15" s="13" t="str">
        <f t="shared" si="35"/>
        <v>Stan Graham</v>
      </c>
      <c r="BU15" s="13" t="str">
        <f t="shared" si="35"/>
        <v>FSCT</v>
      </c>
      <c r="BV15" s="13">
        <f t="shared" si="35"/>
        <v>3020</v>
      </c>
      <c r="BW15" s="66" t="str">
        <f t="shared" si="36"/>
        <v>DNS</v>
      </c>
      <c r="BX15" s="22">
        <f t="shared" si="37"/>
        <v>8</v>
      </c>
      <c r="BY15" s="22">
        <f t="shared" si="38"/>
        <v>0</v>
      </c>
      <c r="BZ15" s="66">
        <f t="shared" si="39"/>
        <v>6</v>
      </c>
      <c r="CA15" s="22">
        <f t="shared" si="40"/>
        <v>6</v>
      </c>
      <c r="CB15" s="22">
        <f t="shared" si="41"/>
        <v>2</v>
      </c>
      <c r="CC15" s="66">
        <f t="shared" si="42"/>
        <v>3</v>
      </c>
      <c r="CD15" s="22">
        <f t="shared" si="43"/>
        <v>3</v>
      </c>
      <c r="CE15" s="22">
        <f t="shared" si="44"/>
        <v>5</v>
      </c>
      <c r="CF15" s="66">
        <f t="shared" si="45"/>
        <v>1</v>
      </c>
      <c r="CG15" s="22">
        <f t="shared" si="46"/>
        <v>1</v>
      </c>
      <c r="CH15" s="22">
        <f t="shared" si="47"/>
        <v>6</v>
      </c>
      <c r="CI15" s="66">
        <f t="shared" si="48"/>
        <v>3</v>
      </c>
      <c r="CJ15" s="22">
        <f t="shared" si="49"/>
        <v>3</v>
      </c>
      <c r="CK15" s="22">
        <f t="shared" si="50"/>
        <v>4</v>
      </c>
    </row>
    <row r="16" spans="1:89" ht="15" customHeight="1" x14ac:dyDescent="0.2">
      <c r="A16" s="252">
        <f t="shared" si="0"/>
        <v>6</v>
      </c>
      <c r="B16" s="61" t="s">
        <v>240</v>
      </c>
      <c r="C16" s="291" t="s">
        <v>224</v>
      </c>
      <c r="D16" s="249">
        <v>5770</v>
      </c>
      <c r="E16" s="15">
        <f t="shared" si="1"/>
        <v>28</v>
      </c>
      <c r="F16" s="16">
        <f t="shared" si="2"/>
        <v>6</v>
      </c>
      <c r="G16" s="8"/>
      <c r="H16" s="238">
        <v>6</v>
      </c>
      <c r="I16" s="242">
        <f t="shared" si="3"/>
        <v>6</v>
      </c>
      <c r="J16" s="234">
        <f t="shared" si="4"/>
        <v>6</v>
      </c>
      <c r="K16" s="8"/>
      <c r="L16" s="238">
        <v>5</v>
      </c>
      <c r="M16" s="242">
        <f t="shared" si="5"/>
        <v>5</v>
      </c>
      <c r="N16" s="234">
        <f t="shared" si="6"/>
        <v>5</v>
      </c>
      <c r="O16" s="8"/>
      <c r="P16" s="238">
        <v>6</v>
      </c>
      <c r="Q16" s="242">
        <f t="shared" si="7"/>
        <v>6</v>
      </c>
      <c r="R16" s="234">
        <f t="shared" si="8"/>
        <v>6</v>
      </c>
      <c r="S16" s="8"/>
      <c r="T16" s="238">
        <v>6</v>
      </c>
      <c r="U16" s="242">
        <f t="shared" si="9"/>
        <v>6</v>
      </c>
      <c r="V16" s="234">
        <f t="shared" si="10"/>
        <v>6</v>
      </c>
      <c r="W16" s="8"/>
      <c r="X16" s="238">
        <v>5</v>
      </c>
      <c r="Y16" s="242">
        <f t="shared" si="11"/>
        <v>5</v>
      </c>
      <c r="Z16" s="234">
        <f t="shared" si="12"/>
        <v>5</v>
      </c>
      <c r="AR16" s="13" t="str">
        <f t="shared" si="13"/>
        <v>Paschal Redding</v>
      </c>
      <c r="AS16" s="13" t="str">
        <f t="shared" si="13"/>
        <v>FSCT</v>
      </c>
      <c r="AT16" s="13">
        <f t="shared" si="13"/>
        <v>5770</v>
      </c>
      <c r="AU16" s="22">
        <f t="shared" si="14"/>
        <v>1</v>
      </c>
      <c r="AV16" s="22">
        <f t="shared" si="15"/>
        <v>3</v>
      </c>
      <c r="AW16" s="22">
        <f t="shared" si="16"/>
        <v>2</v>
      </c>
      <c r="AX16" s="22">
        <f t="shared" si="17"/>
        <v>1</v>
      </c>
      <c r="AY16" s="22">
        <f t="shared" si="18"/>
        <v>2</v>
      </c>
      <c r="BA16" s="13" t="str">
        <f t="shared" si="19"/>
        <v>Paschal Redding</v>
      </c>
      <c r="BB16" s="13" t="str">
        <f t="shared" si="19"/>
        <v>FSCT</v>
      </c>
      <c r="BC16" s="13">
        <f t="shared" si="19"/>
        <v>5770</v>
      </c>
      <c r="BD16" s="66" t="str">
        <f t="shared" si="20"/>
        <v/>
      </c>
      <c r="BE16" s="22" t="str">
        <f t="shared" si="21"/>
        <v/>
      </c>
      <c r="BF16" s="22" t="str">
        <f t="shared" si="22"/>
        <v/>
      </c>
      <c r="BG16" s="66" t="str">
        <f t="shared" si="23"/>
        <v/>
      </c>
      <c r="BH16" s="22" t="str">
        <f t="shared" si="24"/>
        <v/>
      </c>
      <c r="BI16" s="22" t="str">
        <f t="shared" si="25"/>
        <v/>
      </c>
      <c r="BJ16" s="66" t="str">
        <f t="shared" si="26"/>
        <v/>
      </c>
      <c r="BK16" s="22" t="str">
        <f t="shared" si="27"/>
        <v/>
      </c>
      <c r="BL16" s="22" t="str">
        <f t="shared" si="28"/>
        <v/>
      </c>
      <c r="BM16" s="66" t="str">
        <f t="shared" si="29"/>
        <v/>
      </c>
      <c r="BN16" s="22" t="str">
        <f t="shared" si="30"/>
        <v/>
      </c>
      <c r="BO16" s="22" t="str">
        <f t="shared" si="31"/>
        <v/>
      </c>
      <c r="BP16" s="66" t="str">
        <f t="shared" si="32"/>
        <v/>
      </c>
      <c r="BQ16" s="22" t="str">
        <f t="shared" si="33"/>
        <v/>
      </c>
      <c r="BR16" s="22" t="str">
        <f t="shared" si="34"/>
        <v/>
      </c>
      <c r="BT16" s="13" t="str">
        <f t="shared" si="35"/>
        <v>Paschal Redding</v>
      </c>
      <c r="BU16" s="13" t="str">
        <f t="shared" si="35"/>
        <v>FSCT</v>
      </c>
      <c r="BV16" s="13">
        <f t="shared" si="35"/>
        <v>5770</v>
      </c>
      <c r="BW16" s="66">
        <f t="shared" si="36"/>
        <v>6</v>
      </c>
      <c r="BX16" s="22">
        <f t="shared" si="37"/>
        <v>6</v>
      </c>
      <c r="BY16" s="22">
        <f t="shared" si="38"/>
        <v>1</v>
      </c>
      <c r="BZ16" s="66">
        <f t="shared" si="39"/>
        <v>5</v>
      </c>
      <c r="CA16" s="22">
        <f t="shared" si="40"/>
        <v>5</v>
      </c>
      <c r="CB16" s="22">
        <f t="shared" si="41"/>
        <v>3</v>
      </c>
      <c r="CC16" s="66">
        <f t="shared" si="42"/>
        <v>6</v>
      </c>
      <c r="CD16" s="22">
        <f t="shared" si="43"/>
        <v>6</v>
      </c>
      <c r="CE16" s="22">
        <f t="shared" si="44"/>
        <v>2</v>
      </c>
      <c r="CF16" s="66">
        <f t="shared" si="45"/>
        <v>6</v>
      </c>
      <c r="CG16" s="22">
        <f t="shared" si="46"/>
        <v>6</v>
      </c>
      <c r="CH16" s="22">
        <f t="shared" si="47"/>
        <v>1</v>
      </c>
      <c r="CI16" s="66">
        <f t="shared" si="48"/>
        <v>5</v>
      </c>
      <c r="CJ16" s="22">
        <f t="shared" si="49"/>
        <v>5</v>
      </c>
      <c r="CK16" s="22">
        <f t="shared" si="50"/>
        <v>2</v>
      </c>
    </row>
    <row r="17" spans="1:89" ht="15" customHeight="1" x14ac:dyDescent="0.2">
      <c r="A17" s="252">
        <f t="shared" si="0"/>
        <v>7</v>
      </c>
      <c r="B17" s="61" t="s">
        <v>761</v>
      </c>
      <c r="C17" s="291" t="s">
        <v>224</v>
      </c>
      <c r="D17" s="249">
        <v>5152</v>
      </c>
      <c r="E17" s="15">
        <f t="shared" si="1"/>
        <v>35</v>
      </c>
      <c r="F17" s="16">
        <f t="shared" si="2"/>
        <v>7</v>
      </c>
      <c r="G17" s="8"/>
      <c r="H17" s="238">
        <v>5</v>
      </c>
      <c r="I17" s="242">
        <f t="shared" si="3"/>
        <v>5</v>
      </c>
      <c r="J17" s="234">
        <f t="shared" si="4"/>
        <v>5</v>
      </c>
      <c r="K17" s="8"/>
      <c r="L17" s="238">
        <v>7</v>
      </c>
      <c r="M17" s="242">
        <f t="shared" si="5"/>
        <v>7</v>
      </c>
      <c r="N17" s="234">
        <f t="shared" si="6"/>
        <v>7</v>
      </c>
      <c r="O17" s="8"/>
      <c r="P17" s="238">
        <v>7</v>
      </c>
      <c r="Q17" s="242">
        <f t="shared" si="7"/>
        <v>7</v>
      </c>
      <c r="R17" s="234">
        <f t="shared" si="8"/>
        <v>7</v>
      </c>
      <c r="S17" s="8"/>
      <c r="T17" s="238" t="s">
        <v>815</v>
      </c>
      <c r="U17" s="242" t="str">
        <f t="shared" si="9"/>
        <v/>
      </c>
      <c r="V17" s="234">
        <f t="shared" si="10"/>
        <v>8</v>
      </c>
      <c r="W17" s="8"/>
      <c r="X17" s="238" t="s">
        <v>815</v>
      </c>
      <c r="Y17" s="242" t="str">
        <f t="shared" si="11"/>
        <v/>
      </c>
      <c r="Z17" s="234">
        <f t="shared" si="12"/>
        <v>8</v>
      </c>
      <c r="AR17" s="13" t="str">
        <f t="shared" si="13"/>
        <v>French Forbes</v>
      </c>
      <c r="AS17" s="13" t="str">
        <f t="shared" si="13"/>
        <v>FSCT</v>
      </c>
      <c r="AT17" s="13">
        <f t="shared" si="13"/>
        <v>5152</v>
      </c>
      <c r="AU17" s="22">
        <f t="shared" si="14"/>
        <v>2</v>
      </c>
      <c r="AV17" s="22">
        <f t="shared" si="15"/>
        <v>1</v>
      </c>
      <c r="AW17" s="22">
        <f t="shared" si="16"/>
        <v>1</v>
      </c>
      <c r="AX17" s="22">
        <f t="shared" si="17"/>
        <v>0</v>
      </c>
      <c r="AY17" s="22">
        <f t="shared" si="18"/>
        <v>0</v>
      </c>
      <c r="BA17" s="13" t="str">
        <f t="shared" si="19"/>
        <v>French Forbes</v>
      </c>
      <c r="BB17" s="13" t="str">
        <f t="shared" si="19"/>
        <v>FSCT</v>
      </c>
      <c r="BC17" s="13">
        <f t="shared" si="19"/>
        <v>5152</v>
      </c>
      <c r="BD17" s="66" t="str">
        <f t="shared" si="20"/>
        <v/>
      </c>
      <c r="BE17" s="22" t="str">
        <f t="shared" si="21"/>
        <v/>
      </c>
      <c r="BF17" s="22" t="str">
        <f t="shared" si="22"/>
        <v/>
      </c>
      <c r="BG17" s="66" t="str">
        <f t="shared" si="23"/>
        <v/>
      </c>
      <c r="BH17" s="22" t="str">
        <f t="shared" si="24"/>
        <v/>
      </c>
      <c r="BI17" s="22" t="str">
        <f t="shared" si="25"/>
        <v/>
      </c>
      <c r="BJ17" s="66" t="str">
        <f t="shared" si="26"/>
        <v/>
      </c>
      <c r="BK17" s="22" t="str">
        <f t="shared" si="27"/>
        <v/>
      </c>
      <c r="BL17" s="22" t="str">
        <f t="shared" si="28"/>
        <v/>
      </c>
      <c r="BM17" s="66" t="str">
        <f t="shared" si="29"/>
        <v/>
      </c>
      <c r="BN17" s="22" t="str">
        <f t="shared" si="30"/>
        <v/>
      </c>
      <c r="BO17" s="22" t="str">
        <f t="shared" si="31"/>
        <v/>
      </c>
      <c r="BP17" s="66" t="str">
        <f t="shared" si="32"/>
        <v/>
      </c>
      <c r="BQ17" s="22" t="str">
        <f t="shared" si="33"/>
        <v/>
      </c>
      <c r="BR17" s="22" t="str">
        <f t="shared" si="34"/>
        <v/>
      </c>
      <c r="BT17" s="13" t="str">
        <f t="shared" si="35"/>
        <v>French Forbes</v>
      </c>
      <c r="BU17" s="13" t="str">
        <f t="shared" si="35"/>
        <v>FSCT</v>
      </c>
      <c r="BV17" s="13">
        <f t="shared" si="35"/>
        <v>5152</v>
      </c>
      <c r="BW17" s="66">
        <f t="shared" si="36"/>
        <v>5</v>
      </c>
      <c r="BX17" s="22">
        <f t="shared" si="37"/>
        <v>5</v>
      </c>
      <c r="BY17" s="22">
        <f t="shared" si="38"/>
        <v>2</v>
      </c>
      <c r="BZ17" s="66">
        <f t="shared" si="39"/>
        <v>7</v>
      </c>
      <c r="CA17" s="22">
        <f t="shared" si="40"/>
        <v>7</v>
      </c>
      <c r="CB17" s="22">
        <f t="shared" si="41"/>
        <v>1</v>
      </c>
      <c r="CC17" s="66">
        <f t="shared" si="42"/>
        <v>7</v>
      </c>
      <c r="CD17" s="22">
        <f t="shared" si="43"/>
        <v>7</v>
      </c>
      <c r="CE17" s="22">
        <f t="shared" si="44"/>
        <v>1</v>
      </c>
      <c r="CF17" s="66" t="str">
        <f t="shared" si="45"/>
        <v>DNS</v>
      </c>
      <c r="CG17" s="22">
        <f t="shared" si="46"/>
        <v>8</v>
      </c>
      <c r="CH17" s="22">
        <f t="shared" si="47"/>
        <v>0</v>
      </c>
      <c r="CI17" s="66" t="str">
        <f t="shared" si="48"/>
        <v>DNS</v>
      </c>
      <c r="CJ17" s="22">
        <f t="shared" si="49"/>
        <v>8</v>
      </c>
      <c r="CK17" s="22">
        <f t="shared" si="50"/>
        <v>0</v>
      </c>
    </row>
    <row r="18" spans="1:89" ht="15" customHeight="1" x14ac:dyDescent="0.2">
      <c r="A18" s="60" t="str">
        <f t="shared" si="0"/>
        <v/>
      </c>
      <c r="B18" s="61"/>
      <c r="C18" s="291"/>
      <c r="D18" s="249"/>
      <c r="E18" s="15" t="str">
        <f t="shared" si="1"/>
        <v/>
      </c>
      <c r="F18" s="16" t="str">
        <f t="shared" si="2"/>
        <v/>
      </c>
      <c r="G18" s="8"/>
      <c r="H18" s="238"/>
      <c r="I18" s="242" t="str">
        <f t="shared" si="3"/>
        <v/>
      </c>
      <c r="J18" s="234" t="str">
        <f t="shared" si="4"/>
        <v/>
      </c>
      <c r="K18" s="8"/>
      <c r="L18" s="238"/>
      <c r="M18" s="242" t="str">
        <f t="shared" si="5"/>
        <v/>
      </c>
      <c r="N18" s="234" t="str">
        <f t="shared" si="6"/>
        <v/>
      </c>
      <c r="O18" s="8"/>
      <c r="P18" s="238"/>
      <c r="Q18" s="242" t="str">
        <f t="shared" si="7"/>
        <v/>
      </c>
      <c r="R18" s="234" t="str">
        <f t="shared" si="8"/>
        <v/>
      </c>
      <c r="S18" s="8"/>
      <c r="T18" s="238"/>
      <c r="U18" s="242" t="str">
        <f t="shared" si="9"/>
        <v/>
      </c>
      <c r="V18" s="234" t="str">
        <f t="shared" si="10"/>
        <v/>
      </c>
      <c r="W18" s="8"/>
      <c r="X18" s="238"/>
      <c r="Y18" s="242" t="str">
        <f t="shared" si="11"/>
        <v/>
      </c>
      <c r="Z18" s="234" t="str">
        <f t="shared" si="12"/>
        <v/>
      </c>
      <c r="AR18" s="13" t="str">
        <f t="shared" si="13"/>
        <v/>
      </c>
      <c r="AS18" s="13" t="str">
        <f t="shared" si="13"/>
        <v/>
      </c>
      <c r="AT18" s="13" t="str">
        <f t="shared" si="13"/>
        <v/>
      </c>
      <c r="AU18" s="22" t="str">
        <f t="shared" si="14"/>
        <v/>
      </c>
      <c r="AV18" s="22" t="str">
        <f t="shared" si="15"/>
        <v/>
      </c>
      <c r="AW18" s="22" t="str">
        <f t="shared" si="16"/>
        <v/>
      </c>
      <c r="AX18" s="22" t="str">
        <f t="shared" si="17"/>
        <v/>
      </c>
      <c r="AY18" s="22" t="str">
        <f t="shared" si="18"/>
        <v/>
      </c>
      <c r="BA18" s="13" t="str">
        <f t="shared" si="19"/>
        <v/>
      </c>
      <c r="BB18" s="13" t="str">
        <f t="shared" si="19"/>
        <v/>
      </c>
      <c r="BC18" s="13" t="str">
        <f t="shared" si="19"/>
        <v/>
      </c>
      <c r="BD18" s="66" t="str">
        <f t="shared" si="20"/>
        <v/>
      </c>
      <c r="BE18" s="22" t="str">
        <f t="shared" si="21"/>
        <v/>
      </c>
      <c r="BF18" s="22" t="str">
        <f t="shared" si="22"/>
        <v/>
      </c>
      <c r="BG18" s="66" t="str">
        <f t="shared" si="23"/>
        <v/>
      </c>
      <c r="BH18" s="22" t="str">
        <f t="shared" si="24"/>
        <v/>
      </c>
      <c r="BI18" s="22" t="str">
        <f t="shared" si="25"/>
        <v/>
      </c>
      <c r="BJ18" s="66" t="str">
        <f t="shared" si="26"/>
        <v/>
      </c>
      <c r="BK18" s="22" t="str">
        <f t="shared" si="27"/>
        <v/>
      </c>
      <c r="BL18" s="22" t="str">
        <f t="shared" si="28"/>
        <v/>
      </c>
      <c r="BM18" s="66" t="str">
        <f t="shared" si="29"/>
        <v/>
      </c>
      <c r="BN18" s="22" t="str">
        <f t="shared" si="30"/>
        <v/>
      </c>
      <c r="BO18" s="22" t="str">
        <f t="shared" si="31"/>
        <v/>
      </c>
      <c r="BP18" s="66" t="str">
        <f t="shared" si="32"/>
        <v/>
      </c>
      <c r="BQ18" s="22" t="str">
        <f t="shared" si="33"/>
        <v/>
      </c>
      <c r="BR18" s="22" t="str">
        <f t="shared" si="34"/>
        <v/>
      </c>
      <c r="BT18" s="13" t="str">
        <f t="shared" si="35"/>
        <v/>
      </c>
      <c r="BU18" s="13" t="str">
        <f t="shared" si="35"/>
        <v/>
      </c>
      <c r="BV18" s="13" t="str">
        <f t="shared" si="35"/>
        <v/>
      </c>
      <c r="BW18" s="66" t="str">
        <f t="shared" si="36"/>
        <v/>
      </c>
      <c r="BX18" s="22" t="str">
        <f t="shared" si="37"/>
        <v/>
      </c>
      <c r="BY18" s="22" t="str">
        <f t="shared" si="38"/>
        <v/>
      </c>
      <c r="BZ18" s="66" t="str">
        <f t="shared" si="39"/>
        <v/>
      </c>
      <c r="CA18" s="22" t="str">
        <f t="shared" si="40"/>
        <v/>
      </c>
      <c r="CB18" s="22" t="str">
        <f t="shared" si="41"/>
        <v/>
      </c>
      <c r="CC18" s="66" t="str">
        <f t="shared" si="42"/>
        <v/>
      </c>
      <c r="CD18" s="22" t="str">
        <f t="shared" si="43"/>
        <v/>
      </c>
      <c r="CE18" s="22" t="str">
        <f t="shared" si="44"/>
        <v/>
      </c>
      <c r="CF18" s="66" t="str">
        <f t="shared" si="45"/>
        <v/>
      </c>
      <c r="CG18" s="22" t="str">
        <f t="shared" si="46"/>
        <v/>
      </c>
      <c r="CH18" s="22" t="str">
        <f t="shared" si="47"/>
        <v/>
      </c>
      <c r="CI18" s="66" t="str">
        <f t="shared" si="48"/>
        <v/>
      </c>
      <c r="CJ18" s="22" t="str">
        <f t="shared" si="49"/>
        <v/>
      </c>
      <c r="CK18" s="22" t="str">
        <f t="shared" si="50"/>
        <v/>
      </c>
    </row>
    <row r="19" spans="1:89" ht="15" customHeight="1" x14ac:dyDescent="0.2">
      <c r="A19" s="60" t="str">
        <f t="shared" si="0"/>
        <v/>
      </c>
      <c r="B19" s="61"/>
      <c r="C19" s="291"/>
      <c r="D19" s="249"/>
      <c r="E19" s="15" t="str">
        <f t="shared" si="1"/>
        <v/>
      </c>
      <c r="F19" s="16" t="str">
        <f t="shared" si="2"/>
        <v/>
      </c>
      <c r="G19" s="8"/>
      <c r="H19" s="238"/>
      <c r="I19" s="242" t="str">
        <f t="shared" si="3"/>
        <v/>
      </c>
      <c r="J19" s="234" t="str">
        <f t="shared" si="4"/>
        <v/>
      </c>
      <c r="K19" s="8"/>
      <c r="L19" s="238"/>
      <c r="M19" s="242" t="str">
        <f t="shared" si="5"/>
        <v/>
      </c>
      <c r="N19" s="234" t="str">
        <f t="shared" si="6"/>
        <v/>
      </c>
      <c r="O19" s="8"/>
      <c r="P19" s="238"/>
      <c r="Q19" s="242" t="str">
        <f t="shared" si="7"/>
        <v/>
      </c>
      <c r="R19" s="234" t="str">
        <f t="shared" si="8"/>
        <v/>
      </c>
      <c r="S19" s="8"/>
      <c r="T19" s="238"/>
      <c r="U19" s="242" t="str">
        <f t="shared" si="9"/>
        <v/>
      </c>
      <c r="V19" s="234" t="str">
        <f t="shared" si="10"/>
        <v/>
      </c>
      <c r="W19" s="8"/>
      <c r="X19" s="238"/>
      <c r="Y19" s="242" t="str">
        <f t="shared" si="11"/>
        <v/>
      </c>
      <c r="Z19" s="234" t="str">
        <f t="shared" si="12"/>
        <v/>
      </c>
      <c r="AR19" s="13" t="str">
        <f t="shared" si="13"/>
        <v/>
      </c>
      <c r="AS19" s="13" t="str">
        <f t="shared" si="13"/>
        <v/>
      </c>
      <c r="AT19" s="13" t="str">
        <f t="shared" si="13"/>
        <v/>
      </c>
      <c r="AU19" s="22" t="str">
        <f t="shared" si="14"/>
        <v/>
      </c>
      <c r="AV19" s="22" t="str">
        <f t="shared" si="15"/>
        <v/>
      </c>
      <c r="AW19" s="22" t="str">
        <f t="shared" si="16"/>
        <v/>
      </c>
      <c r="AX19" s="22" t="str">
        <f t="shared" si="17"/>
        <v/>
      </c>
      <c r="AY19" s="22" t="str">
        <f t="shared" si="18"/>
        <v/>
      </c>
      <c r="BA19" s="13" t="str">
        <f t="shared" si="19"/>
        <v/>
      </c>
      <c r="BB19" s="13" t="str">
        <f t="shared" si="19"/>
        <v/>
      </c>
      <c r="BC19" s="13" t="str">
        <f t="shared" si="19"/>
        <v/>
      </c>
      <c r="BD19" s="66" t="str">
        <f t="shared" si="20"/>
        <v/>
      </c>
      <c r="BE19" s="22" t="str">
        <f t="shared" si="21"/>
        <v/>
      </c>
      <c r="BF19" s="22" t="str">
        <f t="shared" si="22"/>
        <v/>
      </c>
      <c r="BG19" s="66" t="str">
        <f t="shared" si="23"/>
        <v/>
      </c>
      <c r="BH19" s="22" t="str">
        <f t="shared" si="24"/>
        <v/>
      </c>
      <c r="BI19" s="22" t="str">
        <f t="shared" si="25"/>
        <v/>
      </c>
      <c r="BJ19" s="66" t="str">
        <f t="shared" si="26"/>
        <v/>
      </c>
      <c r="BK19" s="22" t="str">
        <f t="shared" si="27"/>
        <v/>
      </c>
      <c r="BL19" s="22" t="str">
        <f t="shared" si="28"/>
        <v/>
      </c>
      <c r="BM19" s="66" t="str">
        <f t="shared" si="29"/>
        <v/>
      </c>
      <c r="BN19" s="22" t="str">
        <f t="shared" si="30"/>
        <v/>
      </c>
      <c r="BO19" s="22" t="str">
        <f t="shared" si="31"/>
        <v/>
      </c>
      <c r="BP19" s="66" t="str">
        <f t="shared" si="32"/>
        <v/>
      </c>
      <c r="BQ19" s="22" t="str">
        <f t="shared" si="33"/>
        <v/>
      </c>
      <c r="BR19" s="22" t="str">
        <f t="shared" si="34"/>
        <v/>
      </c>
      <c r="BT19" s="13" t="str">
        <f t="shared" si="35"/>
        <v/>
      </c>
      <c r="BU19" s="13" t="str">
        <f t="shared" si="35"/>
        <v/>
      </c>
      <c r="BV19" s="13" t="str">
        <f t="shared" si="35"/>
        <v/>
      </c>
      <c r="BW19" s="66" t="str">
        <f t="shared" si="36"/>
        <v/>
      </c>
      <c r="BX19" s="22" t="str">
        <f t="shared" si="37"/>
        <v/>
      </c>
      <c r="BY19" s="22" t="str">
        <f t="shared" si="38"/>
        <v/>
      </c>
      <c r="BZ19" s="66" t="str">
        <f t="shared" si="39"/>
        <v/>
      </c>
      <c r="CA19" s="22" t="str">
        <f t="shared" si="40"/>
        <v/>
      </c>
      <c r="CB19" s="22" t="str">
        <f t="shared" si="41"/>
        <v/>
      </c>
      <c r="CC19" s="66" t="str">
        <f t="shared" si="42"/>
        <v/>
      </c>
      <c r="CD19" s="22" t="str">
        <f t="shared" si="43"/>
        <v/>
      </c>
      <c r="CE19" s="22" t="str">
        <f t="shared" si="44"/>
        <v/>
      </c>
      <c r="CF19" s="66" t="str">
        <f t="shared" si="45"/>
        <v/>
      </c>
      <c r="CG19" s="22" t="str">
        <f t="shared" si="46"/>
        <v/>
      </c>
      <c r="CH19" s="22" t="str">
        <f t="shared" si="47"/>
        <v/>
      </c>
      <c r="CI19" s="66" t="str">
        <f t="shared" si="48"/>
        <v/>
      </c>
      <c r="CJ19" s="22" t="str">
        <f t="shared" si="49"/>
        <v/>
      </c>
      <c r="CK19" s="22" t="str">
        <f t="shared" si="50"/>
        <v/>
      </c>
    </row>
    <row r="20" spans="1:89" ht="15" customHeight="1" x14ac:dyDescent="0.2">
      <c r="A20" s="60" t="str">
        <f t="shared" si="0"/>
        <v/>
      </c>
      <c r="B20" s="61"/>
      <c r="C20" s="291"/>
      <c r="D20" s="249"/>
      <c r="E20" s="15" t="str">
        <f t="shared" si="1"/>
        <v/>
      </c>
      <c r="F20" s="16" t="str">
        <f t="shared" si="2"/>
        <v/>
      </c>
      <c r="G20" s="8"/>
      <c r="H20" s="238"/>
      <c r="I20" s="242" t="str">
        <f t="shared" si="3"/>
        <v/>
      </c>
      <c r="J20" s="234" t="str">
        <f t="shared" si="4"/>
        <v/>
      </c>
      <c r="K20" s="8"/>
      <c r="L20" s="238"/>
      <c r="M20" s="242" t="str">
        <f t="shared" si="5"/>
        <v/>
      </c>
      <c r="N20" s="234" t="str">
        <f t="shared" si="6"/>
        <v/>
      </c>
      <c r="O20" s="8"/>
      <c r="P20" s="238"/>
      <c r="Q20" s="242" t="str">
        <f t="shared" si="7"/>
        <v/>
      </c>
      <c r="R20" s="234" t="str">
        <f t="shared" si="8"/>
        <v/>
      </c>
      <c r="S20" s="8"/>
      <c r="T20" s="238"/>
      <c r="U20" s="242" t="str">
        <f t="shared" si="9"/>
        <v/>
      </c>
      <c r="V20" s="234" t="str">
        <f t="shared" si="10"/>
        <v/>
      </c>
      <c r="W20" s="8"/>
      <c r="X20" s="238"/>
      <c r="Y20" s="242" t="str">
        <f t="shared" si="11"/>
        <v/>
      </c>
      <c r="Z20" s="234" t="str">
        <f t="shared" si="12"/>
        <v/>
      </c>
      <c r="AR20" s="13" t="str">
        <f t="shared" si="13"/>
        <v/>
      </c>
      <c r="AS20" s="13" t="str">
        <f t="shared" si="13"/>
        <v/>
      </c>
      <c r="AT20" s="13" t="str">
        <f t="shared" si="13"/>
        <v/>
      </c>
      <c r="AU20" s="22" t="str">
        <f t="shared" si="14"/>
        <v/>
      </c>
      <c r="AV20" s="22" t="str">
        <f t="shared" si="15"/>
        <v/>
      </c>
      <c r="AW20" s="22" t="str">
        <f t="shared" si="16"/>
        <v/>
      </c>
      <c r="AX20" s="22" t="str">
        <f t="shared" si="17"/>
        <v/>
      </c>
      <c r="AY20" s="22" t="str">
        <f t="shared" si="18"/>
        <v/>
      </c>
      <c r="BA20" s="13" t="str">
        <f t="shared" si="19"/>
        <v/>
      </c>
      <c r="BB20" s="13" t="str">
        <f t="shared" si="19"/>
        <v/>
      </c>
      <c r="BC20" s="13" t="str">
        <f t="shared" si="19"/>
        <v/>
      </c>
      <c r="BD20" s="66" t="str">
        <f t="shared" si="20"/>
        <v/>
      </c>
      <c r="BE20" s="22" t="str">
        <f t="shared" si="21"/>
        <v/>
      </c>
      <c r="BF20" s="22" t="str">
        <f t="shared" si="22"/>
        <v/>
      </c>
      <c r="BG20" s="66" t="str">
        <f t="shared" si="23"/>
        <v/>
      </c>
      <c r="BH20" s="22" t="str">
        <f t="shared" si="24"/>
        <v/>
      </c>
      <c r="BI20" s="22" t="str">
        <f t="shared" si="25"/>
        <v/>
      </c>
      <c r="BJ20" s="66" t="str">
        <f t="shared" si="26"/>
        <v/>
      </c>
      <c r="BK20" s="22" t="str">
        <f t="shared" si="27"/>
        <v/>
      </c>
      <c r="BL20" s="22" t="str">
        <f t="shared" si="28"/>
        <v/>
      </c>
      <c r="BM20" s="66" t="str">
        <f t="shared" si="29"/>
        <v/>
      </c>
      <c r="BN20" s="22" t="str">
        <f t="shared" si="30"/>
        <v/>
      </c>
      <c r="BO20" s="22" t="str">
        <f t="shared" si="31"/>
        <v/>
      </c>
      <c r="BP20" s="66" t="str">
        <f t="shared" si="32"/>
        <v/>
      </c>
      <c r="BQ20" s="22" t="str">
        <f t="shared" si="33"/>
        <v/>
      </c>
      <c r="BR20" s="22" t="str">
        <f t="shared" si="34"/>
        <v/>
      </c>
      <c r="BT20" s="13" t="str">
        <f t="shared" si="35"/>
        <v/>
      </c>
      <c r="BU20" s="13" t="str">
        <f t="shared" si="35"/>
        <v/>
      </c>
      <c r="BV20" s="13" t="str">
        <f t="shared" si="35"/>
        <v/>
      </c>
      <c r="BW20" s="66" t="str">
        <f t="shared" si="36"/>
        <v/>
      </c>
      <c r="BX20" s="22" t="str">
        <f t="shared" si="37"/>
        <v/>
      </c>
      <c r="BY20" s="22" t="str">
        <f t="shared" si="38"/>
        <v/>
      </c>
      <c r="BZ20" s="66" t="str">
        <f t="shared" si="39"/>
        <v/>
      </c>
      <c r="CA20" s="22" t="str">
        <f t="shared" si="40"/>
        <v/>
      </c>
      <c r="CB20" s="22" t="str">
        <f t="shared" si="41"/>
        <v/>
      </c>
      <c r="CC20" s="66" t="str">
        <f t="shared" si="42"/>
        <v/>
      </c>
      <c r="CD20" s="22" t="str">
        <f t="shared" si="43"/>
        <v/>
      </c>
      <c r="CE20" s="22" t="str">
        <f t="shared" si="44"/>
        <v/>
      </c>
      <c r="CF20" s="66" t="str">
        <f t="shared" si="45"/>
        <v/>
      </c>
      <c r="CG20" s="22" t="str">
        <f t="shared" si="46"/>
        <v/>
      </c>
      <c r="CH20" s="22" t="str">
        <f t="shared" si="47"/>
        <v/>
      </c>
      <c r="CI20" s="66" t="str">
        <f t="shared" si="48"/>
        <v/>
      </c>
      <c r="CJ20" s="22" t="str">
        <f t="shared" si="49"/>
        <v/>
      </c>
      <c r="CK20" s="22" t="str">
        <f t="shared" si="50"/>
        <v/>
      </c>
    </row>
    <row r="21" spans="1:89" ht="15" customHeight="1" x14ac:dyDescent="0.2">
      <c r="A21" s="60" t="str">
        <f t="shared" si="0"/>
        <v/>
      </c>
      <c r="B21" s="61"/>
      <c r="C21" s="291"/>
      <c r="D21" s="249"/>
      <c r="E21" s="15" t="str">
        <f t="shared" si="1"/>
        <v/>
      </c>
      <c r="F21" s="16" t="str">
        <f t="shared" si="2"/>
        <v/>
      </c>
      <c r="G21" s="8"/>
      <c r="H21" s="238"/>
      <c r="I21" s="242" t="str">
        <f t="shared" si="3"/>
        <v/>
      </c>
      <c r="J21" s="234" t="str">
        <f t="shared" si="4"/>
        <v/>
      </c>
      <c r="K21" s="8"/>
      <c r="L21" s="238"/>
      <c r="M21" s="242" t="str">
        <f t="shared" si="5"/>
        <v/>
      </c>
      <c r="N21" s="234" t="str">
        <f t="shared" si="6"/>
        <v/>
      </c>
      <c r="O21" s="8"/>
      <c r="P21" s="238"/>
      <c r="Q21" s="242" t="str">
        <f t="shared" si="7"/>
        <v/>
      </c>
      <c r="R21" s="234" t="str">
        <f t="shared" si="8"/>
        <v/>
      </c>
      <c r="S21" s="8"/>
      <c r="T21" s="238"/>
      <c r="U21" s="242" t="str">
        <f t="shared" si="9"/>
        <v/>
      </c>
      <c r="V21" s="234" t="str">
        <f t="shared" si="10"/>
        <v/>
      </c>
      <c r="W21" s="8"/>
      <c r="X21" s="238"/>
      <c r="Y21" s="242" t="str">
        <f t="shared" si="11"/>
        <v/>
      </c>
      <c r="Z21" s="234" t="str">
        <f t="shared" si="12"/>
        <v/>
      </c>
      <c r="AR21" s="13" t="str">
        <f t="shared" si="13"/>
        <v/>
      </c>
      <c r="AS21" s="13" t="str">
        <f t="shared" si="13"/>
        <v/>
      </c>
      <c r="AT21" s="13" t="str">
        <f t="shared" si="13"/>
        <v/>
      </c>
      <c r="AU21" s="22" t="str">
        <f t="shared" si="14"/>
        <v/>
      </c>
      <c r="AV21" s="22" t="str">
        <f t="shared" si="15"/>
        <v/>
      </c>
      <c r="AW21" s="22" t="str">
        <f t="shared" si="16"/>
        <v/>
      </c>
      <c r="AX21" s="22" t="str">
        <f t="shared" si="17"/>
        <v/>
      </c>
      <c r="AY21" s="22" t="str">
        <f t="shared" si="18"/>
        <v/>
      </c>
      <c r="BA21" s="13" t="str">
        <f t="shared" si="19"/>
        <v/>
      </c>
      <c r="BB21" s="13" t="str">
        <f t="shared" si="19"/>
        <v/>
      </c>
      <c r="BC21" s="13" t="str">
        <f t="shared" si="19"/>
        <v/>
      </c>
      <c r="BD21" s="66" t="str">
        <f t="shared" si="20"/>
        <v/>
      </c>
      <c r="BE21" s="22" t="str">
        <f t="shared" si="21"/>
        <v/>
      </c>
      <c r="BF21" s="22" t="str">
        <f t="shared" si="22"/>
        <v/>
      </c>
      <c r="BG21" s="66" t="str">
        <f t="shared" si="23"/>
        <v/>
      </c>
      <c r="BH21" s="22" t="str">
        <f t="shared" si="24"/>
        <v/>
      </c>
      <c r="BI21" s="22" t="str">
        <f t="shared" si="25"/>
        <v/>
      </c>
      <c r="BJ21" s="66" t="str">
        <f t="shared" si="26"/>
        <v/>
      </c>
      <c r="BK21" s="22" t="str">
        <f t="shared" si="27"/>
        <v/>
      </c>
      <c r="BL21" s="22" t="str">
        <f t="shared" si="28"/>
        <v/>
      </c>
      <c r="BM21" s="66" t="str">
        <f t="shared" si="29"/>
        <v/>
      </c>
      <c r="BN21" s="22" t="str">
        <f t="shared" si="30"/>
        <v/>
      </c>
      <c r="BO21" s="22" t="str">
        <f t="shared" si="31"/>
        <v/>
      </c>
      <c r="BP21" s="66" t="str">
        <f t="shared" si="32"/>
        <v/>
      </c>
      <c r="BQ21" s="22" t="str">
        <f t="shared" si="33"/>
        <v/>
      </c>
      <c r="BR21" s="22" t="str">
        <f t="shared" si="34"/>
        <v/>
      </c>
      <c r="BT21" s="13" t="str">
        <f t="shared" si="35"/>
        <v/>
      </c>
      <c r="BU21" s="13" t="str">
        <f t="shared" si="35"/>
        <v/>
      </c>
      <c r="BV21" s="13" t="str">
        <f t="shared" si="35"/>
        <v/>
      </c>
      <c r="BW21" s="66" t="str">
        <f t="shared" si="36"/>
        <v/>
      </c>
      <c r="BX21" s="22" t="str">
        <f t="shared" si="37"/>
        <v/>
      </c>
      <c r="BY21" s="22" t="str">
        <f t="shared" si="38"/>
        <v/>
      </c>
      <c r="BZ21" s="66" t="str">
        <f t="shared" si="39"/>
        <v/>
      </c>
      <c r="CA21" s="22" t="str">
        <f t="shared" si="40"/>
        <v/>
      </c>
      <c r="CB21" s="22" t="str">
        <f t="shared" si="41"/>
        <v/>
      </c>
      <c r="CC21" s="66" t="str">
        <f t="shared" si="42"/>
        <v/>
      </c>
      <c r="CD21" s="22" t="str">
        <f t="shared" si="43"/>
        <v/>
      </c>
      <c r="CE21" s="22" t="str">
        <f t="shared" si="44"/>
        <v/>
      </c>
      <c r="CF21" s="66" t="str">
        <f t="shared" si="45"/>
        <v/>
      </c>
      <c r="CG21" s="22" t="str">
        <f t="shared" si="46"/>
        <v/>
      </c>
      <c r="CH21" s="22" t="str">
        <f t="shared" si="47"/>
        <v/>
      </c>
      <c r="CI21" s="66" t="str">
        <f t="shared" si="48"/>
        <v/>
      </c>
      <c r="CJ21" s="22" t="str">
        <f t="shared" si="49"/>
        <v/>
      </c>
      <c r="CK21" s="22" t="str">
        <f t="shared" si="50"/>
        <v/>
      </c>
    </row>
    <row r="22" spans="1:89" ht="15" customHeight="1" x14ac:dyDescent="0.2">
      <c r="A22" s="60" t="str">
        <f t="shared" si="0"/>
        <v/>
      </c>
      <c r="B22" s="61"/>
      <c r="C22" s="291"/>
      <c r="D22" s="249"/>
      <c r="E22" s="15" t="str">
        <f t="shared" si="1"/>
        <v/>
      </c>
      <c r="F22" s="16" t="str">
        <f t="shared" si="2"/>
        <v/>
      </c>
      <c r="G22" s="8"/>
      <c r="H22" s="238"/>
      <c r="I22" s="242" t="str">
        <f t="shared" si="3"/>
        <v/>
      </c>
      <c r="J22" s="234" t="str">
        <f t="shared" si="4"/>
        <v/>
      </c>
      <c r="K22" s="8"/>
      <c r="L22" s="238"/>
      <c r="M22" s="242" t="str">
        <f t="shared" si="5"/>
        <v/>
      </c>
      <c r="N22" s="234" t="str">
        <f t="shared" si="6"/>
        <v/>
      </c>
      <c r="O22" s="8"/>
      <c r="P22" s="238"/>
      <c r="Q22" s="242" t="str">
        <f t="shared" si="7"/>
        <v/>
      </c>
      <c r="R22" s="234" t="str">
        <f t="shared" si="8"/>
        <v/>
      </c>
      <c r="S22" s="8"/>
      <c r="T22" s="238"/>
      <c r="U22" s="242" t="str">
        <f t="shared" si="9"/>
        <v/>
      </c>
      <c r="V22" s="234" t="str">
        <f t="shared" si="10"/>
        <v/>
      </c>
      <c r="W22" s="8"/>
      <c r="X22" s="238"/>
      <c r="Y22" s="242" t="str">
        <f t="shared" si="11"/>
        <v/>
      </c>
      <c r="Z22" s="234" t="str">
        <f t="shared" si="12"/>
        <v/>
      </c>
      <c r="AR22" s="13" t="str">
        <f t="shared" si="13"/>
        <v/>
      </c>
      <c r="AS22" s="13" t="str">
        <f t="shared" si="13"/>
        <v/>
      </c>
      <c r="AT22" s="13" t="str">
        <f t="shared" si="13"/>
        <v/>
      </c>
      <c r="AU22" s="22" t="str">
        <f t="shared" si="14"/>
        <v/>
      </c>
      <c r="AV22" s="22" t="str">
        <f t="shared" si="15"/>
        <v/>
      </c>
      <c r="AW22" s="22" t="str">
        <f t="shared" si="16"/>
        <v/>
      </c>
      <c r="AX22" s="22" t="str">
        <f t="shared" si="17"/>
        <v/>
      </c>
      <c r="AY22" s="22" t="str">
        <f t="shared" si="18"/>
        <v/>
      </c>
      <c r="BA22" s="13" t="str">
        <f t="shared" si="19"/>
        <v/>
      </c>
      <c r="BB22" s="13" t="str">
        <f t="shared" si="19"/>
        <v/>
      </c>
      <c r="BC22" s="13" t="str">
        <f t="shared" si="19"/>
        <v/>
      </c>
      <c r="BD22" s="66" t="str">
        <f t="shared" si="20"/>
        <v/>
      </c>
      <c r="BE22" s="22" t="str">
        <f t="shared" si="21"/>
        <v/>
      </c>
      <c r="BF22" s="22" t="str">
        <f t="shared" si="22"/>
        <v/>
      </c>
      <c r="BG22" s="66" t="str">
        <f t="shared" si="23"/>
        <v/>
      </c>
      <c r="BH22" s="22" t="str">
        <f t="shared" si="24"/>
        <v/>
      </c>
      <c r="BI22" s="22" t="str">
        <f t="shared" si="25"/>
        <v/>
      </c>
      <c r="BJ22" s="66" t="str">
        <f t="shared" si="26"/>
        <v/>
      </c>
      <c r="BK22" s="22" t="str">
        <f t="shared" si="27"/>
        <v/>
      </c>
      <c r="BL22" s="22" t="str">
        <f t="shared" si="28"/>
        <v/>
      </c>
      <c r="BM22" s="66" t="str">
        <f t="shared" si="29"/>
        <v/>
      </c>
      <c r="BN22" s="22" t="str">
        <f t="shared" si="30"/>
        <v/>
      </c>
      <c r="BO22" s="22" t="str">
        <f t="shared" si="31"/>
        <v/>
      </c>
      <c r="BP22" s="66" t="str">
        <f t="shared" si="32"/>
        <v/>
      </c>
      <c r="BQ22" s="22" t="str">
        <f t="shared" si="33"/>
        <v/>
      </c>
      <c r="BR22" s="22" t="str">
        <f t="shared" si="34"/>
        <v/>
      </c>
      <c r="BT22" s="13" t="str">
        <f t="shared" si="35"/>
        <v/>
      </c>
      <c r="BU22" s="13" t="str">
        <f t="shared" si="35"/>
        <v/>
      </c>
      <c r="BV22" s="13" t="str">
        <f t="shared" si="35"/>
        <v/>
      </c>
      <c r="BW22" s="66" t="str">
        <f t="shared" si="36"/>
        <v/>
      </c>
      <c r="BX22" s="22" t="str">
        <f t="shared" si="37"/>
        <v/>
      </c>
      <c r="BY22" s="22" t="str">
        <f t="shared" si="38"/>
        <v/>
      </c>
      <c r="BZ22" s="66" t="str">
        <f t="shared" si="39"/>
        <v/>
      </c>
      <c r="CA22" s="22" t="str">
        <f t="shared" si="40"/>
        <v/>
      </c>
      <c r="CB22" s="22" t="str">
        <f t="shared" si="41"/>
        <v/>
      </c>
      <c r="CC22" s="66" t="str">
        <f t="shared" si="42"/>
        <v/>
      </c>
      <c r="CD22" s="22" t="str">
        <f t="shared" si="43"/>
        <v/>
      </c>
      <c r="CE22" s="22" t="str">
        <f t="shared" si="44"/>
        <v/>
      </c>
      <c r="CF22" s="66" t="str">
        <f t="shared" si="45"/>
        <v/>
      </c>
      <c r="CG22" s="22" t="str">
        <f t="shared" si="46"/>
        <v/>
      </c>
      <c r="CH22" s="22" t="str">
        <f t="shared" si="47"/>
        <v/>
      </c>
      <c r="CI22" s="66" t="str">
        <f t="shared" si="48"/>
        <v/>
      </c>
      <c r="CJ22" s="22" t="str">
        <f t="shared" si="49"/>
        <v/>
      </c>
      <c r="CK22" s="22" t="str">
        <f t="shared" si="50"/>
        <v/>
      </c>
    </row>
    <row r="23" spans="1:89" ht="15" customHeight="1" x14ac:dyDescent="0.2">
      <c r="A23" s="60" t="str">
        <f t="shared" si="0"/>
        <v/>
      </c>
      <c r="B23" s="61"/>
      <c r="C23" s="291"/>
      <c r="D23" s="249"/>
      <c r="E23" s="15" t="str">
        <f t="shared" si="1"/>
        <v/>
      </c>
      <c r="F23" s="16" t="str">
        <f t="shared" si="2"/>
        <v/>
      </c>
      <c r="G23" s="8"/>
      <c r="H23" s="238"/>
      <c r="I23" s="242" t="str">
        <f t="shared" si="3"/>
        <v/>
      </c>
      <c r="J23" s="234" t="str">
        <f t="shared" si="4"/>
        <v/>
      </c>
      <c r="K23" s="8"/>
      <c r="L23" s="238"/>
      <c r="M23" s="242" t="str">
        <f t="shared" si="5"/>
        <v/>
      </c>
      <c r="N23" s="234" t="str">
        <f t="shared" si="6"/>
        <v/>
      </c>
      <c r="O23" s="8"/>
      <c r="P23" s="238"/>
      <c r="Q23" s="242" t="str">
        <f t="shared" si="7"/>
        <v/>
      </c>
      <c r="R23" s="234" t="str">
        <f t="shared" si="8"/>
        <v/>
      </c>
      <c r="S23" s="8"/>
      <c r="T23" s="238"/>
      <c r="U23" s="242" t="str">
        <f t="shared" si="9"/>
        <v/>
      </c>
      <c r="V23" s="234" t="str">
        <f t="shared" si="10"/>
        <v/>
      </c>
      <c r="W23" s="8"/>
      <c r="X23" s="238"/>
      <c r="Y23" s="242" t="str">
        <f t="shared" si="11"/>
        <v/>
      </c>
      <c r="Z23" s="234" t="str">
        <f t="shared" si="12"/>
        <v/>
      </c>
      <c r="AR23" s="13" t="str">
        <f t="shared" si="13"/>
        <v/>
      </c>
      <c r="AS23" s="13" t="str">
        <f t="shared" si="13"/>
        <v/>
      </c>
      <c r="AT23" s="13" t="str">
        <f t="shared" si="13"/>
        <v/>
      </c>
      <c r="AU23" s="22" t="str">
        <f t="shared" si="14"/>
        <v/>
      </c>
      <c r="AV23" s="22" t="str">
        <f t="shared" si="15"/>
        <v/>
      </c>
      <c r="AW23" s="22" t="str">
        <f t="shared" si="16"/>
        <v/>
      </c>
      <c r="AX23" s="22" t="str">
        <f t="shared" si="17"/>
        <v/>
      </c>
      <c r="AY23" s="22" t="str">
        <f t="shared" si="18"/>
        <v/>
      </c>
      <c r="BA23" s="13" t="str">
        <f t="shared" si="19"/>
        <v/>
      </c>
      <c r="BB23" s="13" t="str">
        <f t="shared" si="19"/>
        <v/>
      </c>
      <c r="BC23" s="13" t="str">
        <f t="shared" si="19"/>
        <v/>
      </c>
      <c r="BD23" s="66" t="str">
        <f t="shared" si="20"/>
        <v/>
      </c>
      <c r="BE23" s="22" t="str">
        <f t="shared" si="21"/>
        <v/>
      </c>
      <c r="BF23" s="22" t="str">
        <f t="shared" si="22"/>
        <v/>
      </c>
      <c r="BG23" s="66" t="str">
        <f t="shared" si="23"/>
        <v/>
      </c>
      <c r="BH23" s="22" t="str">
        <f t="shared" si="24"/>
        <v/>
      </c>
      <c r="BI23" s="22" t="str">
        <f t="shared" si="25"/>
        <v/>
      </c>
      <c r="BJ23" s="66" t="str">
        <f t="shared" si="26"/>
        <v/>
      </c>
      <c r="BK23" s="22" t="str">
        <f t="shared" si="27"/>
        <v/>
      </c>
      <c r="BL23" s="22" t="str">
        <f t="shared" si="28"/>
        <v/>
      </c>
      <c r="BM23" s="66" t="str">
        <f t="shared" si="29"/>
        <v/>
      </c>
      <c r="BN23" s="22" t="str">
        <f t="shared" si="30"/>
        <v/>
      </c>
      <c r="BO23" s="22" t="str">
        <f t="shared" si="31"/>
        <v/>
      </c>
      <c r="BP23" s="66" t="str">
        <f t="shared" si="32"/>
        <v/>
      </c>
      <c r="BQ23" s="22" t="str">
        <f t="shared" si="33"/>
        <v/>
      </c>
      <c r="BR23" s="22" t="str">
        <f t="shared" si="34"/>
        <v/>
      </c>
      <c r="BT23" s="13" t="str">
        <f t="shared" si="35"/>
        <v/>
      </c>
      <c r="BU23" s="13" t="str">
        <f t="shared" si="35"/>
        <v/>
      </c>
      <c r="BV23" s="13" t="str">
        <f t="shared" si="35"/>
        <v/>
      </c>
      <c r="BW23" s="66" t="str">
        <f t="shared" si="36"/>
        <v/>
      </c>
      <c r="BX23" s="22" t="str">
        <f t="shared" si="37"/>
        <v/>
      </c>
      <c r="BY23" s="22" t="str">
        <f t="shared" si="38"/>
        <v/>
      </c>
      <c r="BZ23" s="66" t="str">
        <f t="shared" si="39"/>
        <v/>
      </c>
      <c r="CA23" s="22" t="str">
        <f t="shared" si="40"/>
        <v/>
      </c>
      <c r="CB23" s="22" t="str">
        <f t="shared" si="41"/>
        <v/>
      </c>
      <c r="CC23" s="66" t="str">
        <f t="shared" si="42"/>
        <v/>
      </c>
      <c r="CD23" s="22" t="str">
        <f t="shared" si="43"/>
        <v/>
      </c>
      <c r="CE23" s="22" t="str">
        <f t="shared" si="44"/>
        <v/>
      </c>
      <c r="CF23" s="66" t="str">
        <f t="shared" si="45"/>
        <v/>
      </c>
      <c r="CG23" s="22" t="str">
        <f t="shared" si="46"/>
        <v/>
      </c>
      <c r="CH23" s="22" t="str">
        <f t="shared" si="47"/>
        <v/>
      </c>
      <c r="CI23" s="66" t="str">
        <f t="shared" si="48"/>
        <v/>
      </c>
      <c r="CJ23" s="22" t="str">
        <f t="shared" si="49"/>
        <v/>
      </c>
      <c r="CK23" s="22" t="str">
        <f t="shared" si="50"/>
        <v/>
      </c>
    </row>
    <row r="24" spans="1:89" ht="15" customHeight="1" x14ac:dyDescent="0.2">
      <c r="A24" s="60" t="str">
        <f t="shared" si="0"/>
        <v/>
      </c>
      <c r="B24" s="61"/>
      <c r="C24" s="291"/>
      <c r="D24" s="249"/>
      <c r="E24" s="15" t="str">
        <f t="shared" si="1"/>
        <v/>
      </c>
      <c r="F24" s="16" t="str">
        <f t="shared" si="2"/>
        <v/>
      </c>
      <c r="G24" s="8"/>
      <c r="H24" s="238"/>
      <c r="I24" s="242" t="str">
        <f t="shared" si="3"/>
        <v/>
      </c>
      <c r="J24" s="234" t="str">
        <f t="shared" si="4"/>
        <v/>
      </c>
      <c r="K24" s="8"/>
      <c r="L24" s="238"/>
      <c r="M24" s="242" t="str">
        <f t="shared" si="5"/>
        <v/>
      </c>
      <c r="N24" s="234" t="str">
        <f t="shared" si="6"/>
        <v/>
      </c>
      <c r="O24" s="8"/>
      <c r="P24" s="238"/>
      <c r="Q24" s="242" t="str">
        <f t="shared" si="7"/>
        <v/>
      </c>
      <c r="R24" s="234" t="str">
        <f t="shared" si="8"/>
        <v/>
      </c>
      <c r="S24" s="8"/>
      <c r="T24" s="238"/>
      <c r="U24" s="242" t="str">
        <f t="shared" si="9"/>
        <v/>
      </c>
      <c r="V24" s="234" t="str">
        <f t="shared" si="10"/>
        <v/>
      </c>
      <c r="W24" s="8"/>
      <c r="X24" s="238"/>
      <c r="Y24" s="242" t="str">
        <f t="shared" si="11"/>
        <v/>
      </c>
      <c r="Z24" s="234" t="str">
        <f t="shared" si="12"/>
        <v/>
      </c>
      <c r="AR24" s="13" t="str">
        <f t="shared" si="13"/>
        <v/>
      </c>
      <c r="AS24" s="13" t="str">
        <f t="shared" si="13"/>
        <v/>
      </c>
      <c r="AT24" s="13" t="str">
        <f t="shared" si="13"/>
        <v/>
      </c>
      <c r="AU24" s="22" t="str">
        <f t="shared" si="14"/>
        <v/>
      </c>
      <c r="AV24" s="22" t="str">
        <f t="shared" si="15"/>
        <v/>
      </c>
      <c r="AW24" s="22" t="str">
        <f t="shared" si="16"/>
        <v/>
      </c>
      <c r="AX24" s="22" t="str">
        <f t="shared" si="17"/>
        <v/>
      </c>
      <c r="AY24" s="22" t="str">
        <f t="shared" si="18"/>
        <v/>
      </c>
      <c r="BA24" s="13" t="str">
        <f t="shared" si="19"/>
        <v/>
      </c>
      <c r="BB24" s="13" t="str">
        <f t="shared" si="19"/>
        <v/>
      </c>
      <c r="BC24" s="13" t="str">
        <f t="shared" si="19"/>
        <v/>
      </c>
      <c r="BD24" s="66" t="str">
        <f t="shared" si="20"/>
        <v/>
      </c>
      <c r="BE24" s="22" t="str">
        <f t="shared" si="21"/>
        <v/>
      </c>
      <c r="BF24" s="22" t="str">
        <f t="shared" si="22"/>
        <v/>
      </c>
      <c r="BG24" s="66" t="str">
        <f t="shared" si="23"/>
        <v/>
      </c>
      <c r="BH24" s="22" t="str">
        <f t="shared" si="24"/>
        <v/>
      </c>
      <c r="BI24" s="22" t="str">
        <f t="shared" si="25"/>
        <v/>
      </c>
      <c r="BJ24" s="66" t="str">
        <f t="shared" si="26"/>
        <v/>
      </c>
      <c r="BK24" s="22" t="str">
        <f t="shared" si="27"/>
        <v/>
      </c>
      <c r="BL24" s="22" t="str">
        <f t="shared" si="28"/>
        <v/>
      </c>
      <c r="BM24" s="66" t="str">
        <f t="shared" si="29"/>
        <v/>
      </c>
      <c r="BN24" s="22" t="str">
        <f t="shared" si="30"/>
        <v/>
      </c>
      <c r="BO24" s="22" t="str">
        <f t="shared" si="31"/>
        <v/>
      </c>
      <c r="BP24" s="66" t="str">
        <f t="shared" si="32"/>
        <v/>
      </c>
      <c r="BQ24" s="22" t="str">
        <f t="shared" si="33"/>
        <v/>
      </c>
      <c r="BR24" s="22" t="str">
        <f t="shared" si="34"/>
        <v/>
      </c>
      <c r="BT24" s="13" t="str">
        <f t="shared" si="35"/>
        <v/>
      </c>
      <c r="BU24" s="13" t="str">
        <f t="shared" si="35"/>
        <v/>
      </c>
      <c r="BV24" s="13" t="str">
        <f t="shared" si="35"/>
        <v/>
      </c>
      <c r="BW24" s="66" t="str">
        <f t="shared" si="36"/>
        <v/>
      </c>
      <c r="BX24" s="22" t="str">
        <f t="shared" si="37"/>
        <v/>
      </c>
      <c r="BY24" s="22" t="str">
        <f t="shared" si="38"/>
        <v/>
      </c>
      <c r="BZ24" s="66" t="str">
        <f t="shared" si="39"/>
        <v/>
      </c>
      <c r="CA24" s="22" t="str">
        <f t="shared" si="40"/>
        <v/>
      </c>
      <c r="CB24" s="22" t="str">
        <f t="shared" si="41"/>
        <v/>
      </c>
      <c r="CC24" s="66" t="str">
        <f t="shared" si="42"/>
        <v/>
      </c>
      <c r="CD24" s="22" t="str">
        <f t="shared" si="43"/>
        <v/>
      </c>
      <c r="CE24" s="22" t="str">
        <f t="shared" si="44"/>
        <v/>
      </c>
      <c r="CF24" s="66" t="str">
        <f t="shared" si="45"/>
        <v/>
      </c>
      <c r="CG24" s="22" t="str">
        <f t="shared" si="46"/>
        <v/>
      </c>
      <c r="CH24" s="22" t="str">
        <f t="shared" si="47"/>
        <v/>
      </c>
      <c r="CI24" s="66" t="str">
        <f t="shared" si="48"/>
        <v/>
      </c>
      <c r="CJ24" s="22" t="str">
        <f t="shared" si="49"/>
        <v/>
      </c>
      <c r="CK24" s="22" t="str">
        <f t="shared" si="50"/>
        <v/>
      </c>
    </row>
    <row r="25" spans="1:89" ht="15" customHeight="1" x14ac:dyDescent="0.2">
      <c r="A25" s="60" t="str">
        <f t="shared" si="0"/>
        <v/>
      </c>
      <c r="B25" s="61"/>
      <c r="C25" s="291"/>
      <c r="D25" s="249"/>
      <c r="E25" s="15" t="str">
        <f t="shared" si="1"/>
        <v/>
      </c>
      <c r="F25" s="16" t="str">
        <f t="shared" si="2"/>
        <v/>
      </c>
      <c r="G25" s="8"/>
      <c r="H25" s="238"/>
      <c r="I25" s="242" t="str">
        <f t="shared" si="3"/>
        <v/>
      </c>
      <c r="J25" s="234" t="str">
        <f t="shared" si="4"/>
        <v/>
      </c>
      <c r="K25" s="8"/>
      <c r="L25" s="238"/>
      <c r="M25" s="242" t="str">
        <f t="shared" si="5"/>
        <v/>
      </c>
      <c r="N25" s="234" t="str">
        <f t="shared" si="6"/>
        <v/>
      </c>
      <c r="O25" s="8"/>
      <c r="P25" s="238"/>
      <c r="Q25" s="242" t="str">
        <f t="shared" si="7"/>
        <v/>
      </c>
      <c r="R25" s="234" t="str">
        <f t="shared" si="8"/>
        <v/>
      </c>
      <c r="S25" s="8"/>
      <c r="T25" s="238"/>
      <c r="U25" s="242" t="str">
        <f t="shared" si="9"/>
        <v/>
      </c>
      <c r="V25" s="234" t="str">
        <f t="shared" si="10"/>
        <v/>
      </c>
      <c r="W25" s="8"/>
      <c r="X25" s="238"/>
      <c r="Y25" s="242" t="str">
        <f t="shared" si="11"/>
        <v/>
      </c>
      <c r="Z25" s="234" t="str">
        <f t="shared" si="12"/>
        <v/>
      </c>
      <c r="AR25" s="13" t="str">
        <f t="shared" si="13"/>
        <v/>
      </c>
      <c r="AS25" s="13" t="str">
        <f t="shared" si="13"/>
        <v/>
      </c>
      <c r="AT25" s="13" t="str">
        <f t="shared" si="13"/>
        <v/>
      </c>
      <c r="AU25" s="22" t="str">
        <f t="shared" si="14"/>
        <v/>
      </c>
      <c r="AV25" s="22" t="str">
        <f t="shared" si="15"/>
        <v/>
      </c>
      <c r="AW25" s="22" t="str">
        <f t="shared" si="16"/>
        <v/>
      </c>
      <c r="AX25" s="22" t="str">
        <f t="shared" si="17"/>
        <v/>
      </c>
      <c r="AY25" s="22" t="str">
        <f t="shared" si="18"/>
        <v/>
      </c>
      <c r="BA25" s="13" t="str">
        <f t="shared" si="19"/>
        <v/>
      </c>
      <c r="BB25" s="13" t="str">
        <f t="shared" si="19"/>
        <v/>
      </c>
      <c r="BC25" s="13" t="str">
        <f t="shared" si="19"/>
        <v/>
      </c>
      <c r="BD25" s="66" t="str">
        <f t="shared" si="20"/>
        <v/>
      </c>
      <c r="BE25" s="22" t="str">
        <f t="shared" si="21"/>
        <v/>
      </c>
      <c r="BF25" s="22" t="str">
        <f t="shared" si="22"/>
        <v/>
      </c>
      <c r="BG25" s="66" t="str">
        <f t="shared" si="23"/>
        <v/>
      </c>
      <c r="BH25" s="22" t="str">
        <f t="shared" si="24"/>
        <v/>
      </c>
      <c r="BI25" s="22" t="str">
        <f t="shared" si="25"/>
        <v/>
      </c>
      <c r="BJ25" s="66" t="str">
        <f t="shared" si="26"/>
        <v/>
      </c>
      <c r="BK25" s="22" t="str">
        <f t="shared" si="27"/>
        <v/>
      </c>
      <c r="BL25" s="22" t="str">
        <f t="shared" si="28"/>
        <v/>
      </c>
      <c r="BM25" s="66" t="str">
        <f t="shared" si="29"/>
        <v/>
      </c>
      <c r="BN25" s="22" t="str">
        <f t="shared" si="30"/>
        <v/>
      </c>
      <c r="BO25" s="22" t="str">
        <f t="shared" si="31"/>
        <v/>
      </c>
      <c r="BP25" s="66" t="str">
        <f t="shared" si="32"/>
        <v/>
      </c>
      <c r="BQ25" s="22" t="str">
        <f t="shared" si="33"/>
        <v/>
      </c>
      <c r="BR25" s="22" t="str">
        <f t="shared" si="34"/>
        <v/>
      </c>
      <c r="BT25" s="13" t="str">
        <f t="shared" si="35"/>
        <v/>
      </c>
      <c r="BU25" s="13" t="str">
        <f t="shared" si="35"/>
        <v/>
      </c>
      <c r="BV25" s="13" t="str">
        <f t="shared" si="35"/>
        <v/>
      </c>
      <c r="BW25" s="66" t="str">
        <f t="shared" si="36"/>
        <v/>
      </c>
      <c r="BX25" s="22" t="str">
        <f t="shared" si="37"/>
        <v/>
      </c>
      <c r="BY25" s="22" t="str">
        <f t="shared" si="38"/>
        <v/>
      </c>
      <c r="BZ25" s="66" t="str">
        <f t="shared" si="39"/>
        <v/>
      </c>
      <c r="CA25" s="22" t="str">
        <f t="shared" si="40"/>
        <v/>
      </c>
      <c r="CB25" s="22" t="str">
        <f t="shared" si="41"/>
        <v/>
      </c>
      <c r="CC25" s="66" t="str">
        <f t="shared" si="42"/>
        <v/>
      </c>
      <c r="CD25" s="22" t="str">
        <f t="shared" si="43"/>
        <v/>
      </c>
      <c r="CE25" s="22" t="str">
        <f t="shared" si="44"/>
        <v/>
      </c>
      <c r="CF25" s="66" t="str">
        <f t="shared" si="45"/>
        <v/>
      </c>
      <c r="CG25" s="22" t="str">
        <f t="shared" si="46"/>
        <v/>
      </c>
      <c r="CH25" s="22" t="str">
        <f t="shared" si="47"/>
        <v/>
      </c>
      <c r="CI25" s="66" t="str">
        <f t="shared" si="48"/>
        <v/>
      </c>
      <c r="CJ25" s="22" t="str">
        <f t="shared" si="49"/>
        <v/>
      </c>
      <c r="CK25" s="22" t="str">
        <f t="shared" si="50"/>
        <v/>
      </c>
    </row>
    <row r="26" spans="1:89" ht="15" customHeight="1" x14ac:dyDescent="0.2">
      <c r="A26" s="60" t="str">
        <f t="shared" si="0"/>
        <v/>
      </c>
      <c r="B26" s="61"/>
      <c r="C26" s="291"/>
      <c r="D26" s="249"/>
      <c r="E26" s="15" t="str">
        <f t="shared" si="1"/>
        <v/>
      </c>
      <c r="F26" s="16" t="str">
        <f t="shared" si="2"/>
        <v/>
      </c>
      <c r="G26" s="8"/>
      <c r="H26" s="238"/>
      <c r="I26" s="242" t="str">
        <f t="shared" si="3"/>
        <v/>
      </c>
      <c r="J26" s="234" t="str">
        <f t="shared" si="4"/>
        <v/>
      </c>
      <c r="K26" s="8"/>
      <c r="L26" s="238"/>
      <c r="M26" s="242" t="str">
        <f t="shared" si="5"/>
        <v/>
      </c>
      <c r="N26" s="234" t="str">
        <f t="shared" si="6"/>
        <v/>
      </c>
      <c r="O26" s="8"/>
      <c r="P26" s="238"/>
      <c r="Q26" s="242" t="str">
        <f t="shared" si="7"/>
        <v/>
      </c>
      <c r="R26" s="234" t="str">
        <f t="shared" si="8"/>
        <v/>
      </c>
      <c r="S26" s="8"/>
      <c r="T26" s="238"/>
      <c r="U26" s="242" t="str">
        <f t="shared" si="9"/>
        <v/>
      </c>
      <c r="V26" s="234" t="str">
        <f t="shared" si="10"/>
        <v/>
      </c>
      <c r="W26" s="8"/>
      <c r="X26" s="238"/>
      <c r="Y26" s="242" t="str">
        <f t="shared" si="11"/>
        <v/>
      </c>
      <c r="Z26" s="234" t="str">
        <f t="shared" si="12"/>
        <v/>
      </c>
      <c r="AR26" s="13" t="str">
        <f t="shared" si="13"/>
        <v/>
      </c>
      <c r="AS26" s="13" t="str">
        <f t="shared" si="13"/>
        <v/>
      </c>
      <c r="AT26" s="13" t="str">
        <f t="shared" si="13"/>
        <v/>
      </c>
      <c r="AU26" s="22" t="str">
        <f t="shared" si="14"/>
        <v/>
      </c>
      <c r="AV26" s="22" t="str">
        <f t="shared" si="15"/>
        <v/>
      </c>
      <c r="AW26" s="22" t="str">
        <f t="shared" si="16"/>
        <v/>
      </c>
      <c r="AX26" s="22" t="str">
        <f t="shared" si="17"/>
        <v/>
      </c>
      <c r="AY26" s="22" t="str">
        <f t="shared" si="18"/>
        <v/>
      </c>
      <c r="BA26" s="13" t="str">
        <f t="shared" si="19"/>
        <v/>
      </c>
      <c r="BB26" s="13" t="str">
        <f t="shared" si="19"/>
        <v/>
      </c>
      <c r="BC26" s="13" t="str">
        <f t="shared" si="19"/>
        <v/>
      </c>
      <c r="BD26" s="66" t="str">
        <f t="shared" si="20"/>
        <v/>
      </c>
      <c r="BE26" s="22" t="str">
        <f t="shared" si="21"/>
        <v/>
      </c>
      <c r="BF26" s="22" t="str">
        <f t="shared" si="22"/>
        <v/>
      </c>
      <c r="BG26" s="66" t="str">
        <f t="shared" si="23"/>
        <v/>
      </c>
      <c r="BH26" s="22" t="str">
        <f t="shared" si="24"/>
        <v/>
      </c>
      <c r="BI26" s="22" t="str">
        <f t="shared" si="25"/>
        <v/>
      </c>
      <c r="BJ26" s="66" t="str">
        <f t="shared" si="26"/>
        <v/>
      </c>
      <c r="BK26" s="22" t="str">
        <f t="shared" si="27"/>
        <v/>
      </c>
      <c r="BL26" s="22" t="str">
        <f t="shared" si="28"/>
        <v/>
      </c>
      <c r="BM26" s="66" t="str">
        <f t="shared" si="29"/>
        <v/>
      </c>
      <c r="BN26" s="22" t="str">
        <f t="shared" si="30"/>
        <v/>
      </c>
      <c r="BO26" s="22" t="str">
        <f t="shared" si="31"/>
        <v/>
      </c>
      <c r="BP26" s="66" t="str">
        <f t="shared" si="32"/>
        <v/>
      </c>
      <c r="BQ26" s="22" t="str">
        <f t="shared" si="33"/>
        <v/>
      </c>
      <c r="BR26" s="22" t="str">
        <f t="shared" si="34"/>
        <v/>
      </c>
      <c r="BT26" s="13" t="str">
        <f t="shared" si="35"/>
        <v/>
      </c>
      <c r="BU26" s="13" t="str">
        <f t="shared" si="35"/>
        <v/>
      </c>
      <c r="BV26" s="13" t="str">
        <f t="shared" si="35"/>
        <v/>
      </c>
      <c r="BW26" s="66" t="str">
        <f t="shared" si="36"/>
        <v/>
      </c>
      <c r="BX26" s="22" t="str">
        <f t="shared" si="37"/>
        <v/>
      </c>
      <c r="BY26" s="22" t="str">
        <f t="shared" si="38"/>
        <v/>
      </c>
      <c r="BZ26" s="66" t="str">
        <f t="shared" si="39"/>
        <v/>
      </c>
      <c r="CA26" s="22" t="str">
        <f t="shared" si="40"/>
        <v/>
      </c>
      <c r="CB26" s="22" t="str">
        <f t="shared" si="41"/>
        <v/>
      </c>
      <c r="CC26" s="66" t="str">
        <f t="shared" si="42"/>
        <v/>
      </c>
      <c r="CD26" s="22" t="str">
        <f t="shared" si="43"/>
        <v/>
      </c>
      <c r="CE26" s="22" t="str">
        <f t="shared" si="44"/>
        <v/>
      </c>
      <c r="CF26" s="66" t="str">
        <f t="shared" si="45"/>
        <v/>
      </c>
      <c r="CG26" s="22" t="str">
        <f t="shared" si="46"/>
        <v/>
      </c>
      <c r="CH26" s="22" t="str">
        <f t="shared" si="47"/>
        <v/>
      </c>
      <c r="CI26" s="66" t="str">
        <f t="shared" si="48"/>
        <v/>
      </c>
      <c r="CJ26" s="22" t="str">
        <f t="shared" si="49"/>
        <v/>
      </c>
      <c r="CK26" s="22" t="str">
        <f t="shared" si="50"/>
        <v/>
      </c>
    </row>
    <row r="27" spans="1:89" ht="15" customHeight="1" x14ac:dyDescent="0.2">
      <c r="A27" s="60" t="str">
        <f t="shared" si="0"/>
        <v/>
      </c>
      <c r="B27" s="61"/>
      <c r="C27" s="291"/>
      <c r="D27" s="249"/>
      <c r="E27" s="15" t="str">
        <f t="shared" si="1"/>
        <v/>
      </c>
      <c r="F27" s="16" t="str">
        <f t="shared" si="2"/>
        <v/>
      </c>
      <c r="G27" s="8"/>
      <c r="H27" s="238"/>
      <c r="I27" s="242" t="str">
        <f t="shared" si="3"/>
        <v/>
      </c>
      <c r="J27" s="234" t="str">
        <f t="shared" si="4"/>
        <v/>
      </c>
      <c r="K27" s="8"/>
      <c r="L27" s="238"/>
      <c r="M27" s="242" t="str">
        <f t="shared" si="5"/>
        <v/>
      </c>
      <c r="N27" s="234" t="str">
        <f t="shared" si="6"/>
        <v/>
      </c>
      <c r="O27" s="8"/>
      <c r="P27" s="238"/>
      <c r="Q27" s="242" t="str">
        <f t="shared" si="7"/>
        <v/>
      </c>
      <c r="R27" s="234" t="str">
        <f t="shared" si="8"/>
        <v/>
      </c>
      <c r="S27" s="8"/>
      <c r="T27" s="238"/>
      <c r="U27" s="242" t="str">
        <f t="shared" si="9"/>
        <v/>
      </c>
      <c r="V27" s="234" t="str">
        <f t="shared" si="10"/>
        <v/>
      </c>
      <c r="W27" s="8"/>
      <c r="X27" s="238"/>
      <c r="Y27" s="242" t="str">
        <f t="shared" si="11"/>
        <v/>
      </c>
      <c r="Z27" s="234" t="str">
        <f t="shared" si="12"/>
        <v/>
      </c>
      <c r="AR27" s="13" t="str">
        <f t="shared" ref="AR27:AT31" si="51">IF($B27="","",B27)</f>
        <v/>
      </c>
      <c r="AS27" s="13" t="str">
        <f t="shared" si="51"/>
        <v/>
      </c>
      <c r="AT27" s="13" t="str">
        <f t="shared" si="51"/>
        <v/>
      </c>
      <c r="AU27" s="22" t="str">
        <f t="shared" si="14"/>
        <v/>
      </c>
      <c r="AV27" s="22" t="str">
        <f t="shared" si="15"/>
        <v/>
      </c>
      <c r="AW27" s="22" t="str">
        <f t="shared" si="16"/>
        <v/>
      </c>
      <c r="AX27" s="22" t="str">
        <f t="shared" si="17"/>
        <v/>
      </c>
      <c r="AY27" s="22" t="str">
        <f t="shared" si="18"/>
        <v/>
      </c>
      <c r="BA27" s="13" t="str">
        <f t="shared" ref="BA27:BC31" si="52">IF($B27="","",B27)</f>
        <v/>
      </c>
      <c r="BB27" s="13" t="str">
        <f t="shared" si="52"/>
        <v/>
      </c>
      <c r="BC27" s="13" t="str">
        <f t="shared" si="52"/>
        <v/>
      </c>
      <c r="BD27" s="66" t="str">
        <f t="shared" si="20"/>
        <v/>
      </c>
      <c r="BE27" s="22" t="str">
        <f t="shared" si="21"/>
        <v/>
      </c>
      <c r="BF27" s="22" t="str">
        <f t="shared" si="22"/>
        <v/>
      </c>
      <c r="BG27" s="66" t="str">
        <f t="shared" si="23"/>
        <v/>
      </c>
      <c r="BH27" s="22" t="str">
        <f t="shared" si="24"/>
        <v/>
      </c>
      <c r="BI27" s="22" t="str">
        <f t="shared" si="25"/>
        <v/>
      </c>
      <c r="BJ27" s="66" t="str">
        <f t="shared" si="26"/>
        <v/>
      </c>
      <c r="BK27" s="22" t="str">
        <f t="shared" si="27"/>
        <v/>
      </c>
      <c r="BL27" s="22" t="str">
        <f t="shared" si="28"/>
        <v/>
      </c>
      <c r="BM27" s="66" t="str">
        <f t="shared" si="29"/>
        <v/>
      </c>
      <c r="BN27" s="22" t="str">
        <f t="shared" si="30"/>
        <v/>
      </c>
      <c r="BO27" s="22" t="str">
        <f t="shared" si="31"/>
        <v/>
      </c>
      <c r="BP27" s="66" t="str">
        <f t="shared" si="32"/>
        <v/>
      </c>
      <c r="BQ27" s="22" t="str">
        <f t="shared" si="33"/>
        <v/>
      </c>
      <c r="BR27" s="22" t="str">
        <f t="shared" si="34"/>
        <v/>
      </c>
      <c r="BT27" s="13" t="str">
        <f t="shared" ref="BT27:BV31" si="53">IF($B27="","",B27)</f>
        <v/>
      </c>
      <c r="BU27" s="13" t="str">
        <f t="shared" si="53"/>
        <v/>
      </c>
      <c r="BV27" s="13" t="str">
        <f t="shared" si="53"/>
        <v/>
      </c>
      <c r="BW27" s="66" t="str">
        <f t="shared" si="36"/>
        <v/>
      </c>
      <c r="BX27" s="22" t="str">
        <f t="shared" si="37"/>
        <v/>
      </c>
      <c r="BY27" s="22" t="str">
        <f t="shared" si="38"/>
        <v/>
      </c>
      <c r="BZ27" s="66" t="str">
        <f t="shared" si="39"/>
        <v/>
      </c>
      <c r="CA27" s="22" t="str">
        <f t="shared" si="40"/>
        <v/>
      </c>
      <c r="CB27" s="22" t="str">
        <f t="shared" si="41"/>
        <v/>
      </c>
      <c r="CC27" s="66" t="str">
        <f t="shared" si="42"/>
        <v/>
      </c>
      <c r="CD27" s="22" t="str">
        <f t="shared" si="43"/>
        <v/>
      </c>
      <c r="CE27" s="22" t="str">
        <f t="shared" si="44"/>
        <v/>
      </c>
      <c r="CF27" s="66" t="str">
        <f t="shared" si="45"/>
        <v/>
      </c>
      <c r="CG27" s="22" t="str">
        <f t="shared" si="46"/>
        <v/>
      </c>
      <c r="CH27" s="22" t="str">
        <f t="shared" si="47"/>
        <v/>
      </c>
      <c r="CI27" s="66" t="str">
        <f t="shared" si="48"/>
        <v/>
      </c>
      <c r="CJ27" s="22" t="str">
        <f t="shared" si="49"/>
        <v/>
      </c>
      <c r="CK27" s="22" t="str">
        <f t="shared" si="50"/>
        <v/>
      </c>
    </row>
    <row r="28" spans="1:89" ht="15" customHeight="1" x14ac:dyDescent="0.2">
      <c r="A28" s="60" t="str">
        <f t="shared" si="0"/>
        <v/>
      </c>
      <c r="B28" s="61"/>
      <c r="C28" s="291"/>
      <c r="D28" s="249"/>
      <c r="E28" s="15" t="str">
        <f t="shared" si="1"/>
        <v/>
      </c>
      <c r="F28" s="16" t="str">
        <f t="shared" si="2"/>
        <v/>
      </c>
      <c r="G28" s="8"/>
      <c r="H28" s="238"/>
      <c r="I28" s="242" t="str">
        <f t="shared" si="3"/>
        <v/>
      </c>
      <c r="J28" s="234" t="str">
        <f t="shared" si="4"/>
        <v/>
      </c>
      <c r="K28" s="8"/>
      <c r="L28" s="238"/>
      <c r="M28" s="242" t="str">
        <f t="shared" si="5"/>
        <v/>
      </c>
      <c r="N28" s="234" t="str">
        <f t="shared" si="6"/>
        <v/>
      </c>
      <c r="O28" s="8"/>
      <c r="P28" s="238"/>
      <c r="Q28" s="242" t="str">
        <f t="shared" si="7"/>
        <v/>
      </c>
      <c r="R28" s="234" t="str">
        <f t="shared" si="8"/>
        <v/>
      </c>
      <c r="S28" s="8"/>
      <c r="T28" s="238"/>
      <c r="U28" s="242" t="str">
        <f t="shared" si="9"/>
        <v/>
      </c>
      <c r="V28" s="234" t="str">
        <f t="shared" si="10"/>
        <v/>
      </c>
      <c r="W28" s="8"/>
      <c r="X28" s="238"/>
      <c r="Y28" s="242" t="str">
        <f t="shared" si="11"/>
        <v/>
      </c>
      <c r="Z28" s="234" t="str">
        <f t="shared" si="12"/>
        <v/>
      </c>
      <c r="AR28" s="13" t="str">
        <f t="shared" si="51"/>
        <v/>
      </c>
      <c r="AS28" s="13" t="str">
        <f t="shared" si="51"/>
        <v/>
      </c>
      <c r="AT28" s="13" t="str">
        <f t="shared" si="51"/>
        <v/>
      </c>
      <c r="AU28" s="22" t="str">
        <f t="shared" si="14"/>
        <v/>
      </c>
      <c r="AV28" s="22" t="str">
        <f t="shared" si="15"/>
        <v/>
      </c>
      <c r="AW28" s="22" t="str">
        <f t="shared" si="16"/>
        <v/>
      </c>
      <c r="AX28" s="22" t="str">
        <f t="shared" si="17"/>
        <v/>
      </c>
      <c r="AY28" s="22" t="str">
        <f t="shared" si="18"/>
        <v/>
      </c>
      <c r="BA28" s="13" t="str">
        <f t="shared" si="52"/>
        <v/>
      </c>
      <c r="BB28" s="13" t="str">
        <f t="shared" si="52"/>
        <v/>
      </c>
      <c r="BC28" s="13" t="str">
        <f t="shared" si="52"/>
        <v/>
      </c>
      <c r="BD28" s="66" t="str">
        <f t="shared" si="20"/>
        <v/>
      </c>
      <c r="BE28" s="22" t="str">
        <f t="shared" si="21"/>
        <v/>
      </c>
      <c r="BF28" s="22" t="str">
        <f t="shared" si="22"/>
        <v/>
      </c>
      <c r="BG28" s="66" t="str">
        <f t="shared" si="23"/>
        <v/>
      </c>
      <c r="BH28" s="22" t="str">
        <f t="shared" si="24"/>
        <v/>
      </c>
      <c r="BI28" s="22" t="str">
        <f t="shared" si="25"/>
        <v/>
      </c>
      <c r="BJ28" s="66" t="str">
        <f t="shared" si="26"/>
        <v/>
      </c>
      <c r="BK28" s="22" t="str">
        <f t="shared" si="27"/>
        <v/>
      </c>
      <c r="BL28" s="22" t="str">
        <f t="shared" si="28"/>
        <v/>
      </c>
      <c r="BM28" s="66" t="str">
        <f t="shared" si="29"/>
        <v/>
      </c>
      <c r="BN28" s="22" t="str">
        <f t="shared" si="30"/>
        <v/>
      </c>
      <c r="BO28" s="22" t="str">
        <f t="shared" si="31"/>
        <v/>
      </c>
      <c r="BP28" s="66" t="str">
        <f t="shared" si="32"/>
        <v/>
      </c>
      <c r="BQ28" s="22" t="str">
        <f t="shared" si="33"/>
        <v/>
      </c>
      <c r="BR28" s="22" t="str">
        <f t="shared" si="34"/>
        <v/>
      </c>
      <c r="BT28" s="13" t="str">
        <f t="shared" si="53"/>
        <v/>
      </c>
      <c r="BU28" s="13" t="str">
        <f t="shared" si="53"/>
        <v/>
      </c>
      <c r="BV28" s="13" t="str">
        <f t="shared" si="53"/>
        <v/>
      </c>
      <c r="BW28" s="66" t="str">
        <f t="shared" si="36"/>
        <v/>
      </c>
      <c r="BX28" s="22" t="str">
        <f t="shared" si="37"/>
        <v/>
      </c>
      <c r="BY28" s="22" t="str">
        <f t="shared" si="38"/>
        <v/>
      </c>
      <c r="BZ28" s="66" t="str">
        <f t="shared" si="39"/>
        <v/>
      </c>
      <c r="CA28" s="22" t="str">
        <f t="shared" si="40"/>
        <v/>
      </c>
      <c r="CB28" s="22" t="str">
        <f t="shared" si="41"/>
        <v/>
      </c>
      <c r="CC28" s="66" t="str">
        <f t="shared" si="42"/>
        <v/>
      </c>
      <c r="CD28" s="22" t="str">
        <f t="shared" si="43"/>
        <v/>
      </c>
      <c r="CE28" s="22" t="str">
        <f t="shared" si="44"/>
        <v/>
      </c>
      <c r="CF28" s="66" t="str">
        <f t="shared" si="45"/>
        <v/>
      </c>
      <c r="CG28" s="22" t="str">
        <f t="shared" si="46"/>
        <v/>
      </c>
      <c r="CH28" s="22" t="str">
        <f t="shared" si="47"/>
        <v/>
      </c>
      <c r="CI28" s="66" t="str">
        <f t="shared" si="48"/>
        <v/>
      </c>
      <c r="CJ28" s="22" t="str">
        <f t="shared" si="49"/>
        <v/>
      </c>
      <c r="CK28" s="22" t="str">
        <f t="shared" si="50"/>
        <v/>
      </c>
    </row>
    <row r="29" spans="1:89" ht="15" customHeight="1" x14ac:dyDescent="0.2">
      <c r="A29" s="60" t="str">
        <f t="shared" si="0"/>
        <v/>
      </c>
      <c r="B29" s="61"/>
      <c r="C29" s="291"/>
      <c r="D29" s="249"/>
      <c r="E29" s="15" t="str">
        <f t="shared" si="1"/>
        <v/>
      </c>
      <c r="F29" s="16" t="str">
        <f t="shared" si="2"/>
        <v/>
      </c>
      <c r="G29" s="8"/>
      <c r="H29" s="238"/>
      <c r="I29" s="242" t="str">
        <f t="shared" si="3"/>
        <v/>
      </c>
      <c r="J29" s="234" t="str">
        <f t="shared" si="4"/>
        <v/>
      </c>
      <c r="K29" s="8"/>
      <c r="L29" s="238"/>
      <c r="M29" s="242" t="str">
        <f t="shared" si="5"/>
        <v/>
      </c>
      <c r="N29" s="234" t="str">
        <f t="shared" si="6"/>
        <v/>
      </c>
      <c r="O29" s="8"/>
      <c r="P29" s="238"/>
      <c r="Q29" s="242" t="str">
        <f t="shared" si="7"/>
        <v/>
      </c>
      <c r="R29" s="234" t="str">
        <f t="shared" si="8"/>
        <v/>
      </c>
      <c r="S29" s="8"/>
      <c r="T29" s="238"/>
      <c r="U29" s="242" t="str">
        <f t="shared" si="9"/>
        <v/>
      </c>
      <c r="V29" s="234" t="str">
        <f t="shared" si="10"/>
        <v/>
      </c>
      <c r="W29" s="8"/>
      <c r="X29" s="238"/>
      <c r="Y29" s="242" t="str">
        <f t="shared" si="11"/>
        <v/>
      </c>
      <c r="Z29" s="234" t="str">
        <f t="shared" si="12"/>
        <v/>
      </c>
      <c r="AR29" s="13" t="str">
        <f t="shared" si="51"/>
        <v/>
      </c>
      <c r="AS29" s="13" t="str">
        <f t="shared" si="51"/>
        <v/>
      </c>
      <c r="AT29" s="13" t="str">
        <f t="shared" si="51"/>
        <v/>
      </c>
      <c r="AU29" s="22" t="str">
        <f t="shared" si="14"/>
        <v/>
      </c>
      <c r="AV29" s="22" t="str">
        <f t="shared" si="15"/>
        <v/>
      </c>
      <c r="AW29" s="22" t="str">
        <f t="shared" si="16"/>
        <v/>
      </c>
      <c r="AX29" s="22" t="str">
        <f t="shared" si="17"/>
        <v/>
      </c>
      <c r="AY29" s="22" t="str">
        <f t="shared" si="18"/>
        <v/>
      </c>
      <c r="BA29" s="13" t="str">
        <f t="shared" si="52"/>
        <v/>
      </c>
      <c r="BB29" s="13" t="str">
        <f t="shared" si="52"/>
        <v/>
      </c>
      <c r="BC29" s="13" t="str">
        <f t="shared" si="52"/>
        <v/>
      </c>
      <c r="BD29" s="66" t="str">
        <f t="shared" si="20"/>
        <v/>
      </c>
      <c r="BE29" s="22" t="str">
        <f t="shared" si="21"/>
        <v/>
      </c>
      <c r="BF29" s="22" t="str">
        <f t="shared" si="22"/>
        <v/>
      </c>
      <c r="BG29" s="66" t="str">
        <f t="shared" si="23"/>
        <v/>
      </c>
      <c r="BH29" s="22" t="str">
        <f t="shared" si="24"/>
        <v/>
      </c>
      <c r="BI29" s="22" t="str">
        <f t="shared" si="25"/>
        <v/>
      </c>
      <c r="BJ29" s="66" t="str">
        <f t="shared" si="26"/>
        <v/>
      </c>
      <c r="BK29" s="22" t="str">
        <f t="shared" si="27"/>
        <v/>
      </c>
      <c r="BL29" s="22" t="str">
        <f t="shared" si="28"/>
        <v/>
      </c>
      <c r="BM29" s="66" t="str">
        <f t="shared" si="29"/>
        <v/>
      </c>
      <c r="BN29" s="22" t="str">
        <f t="shared" si="30"/>
        <v/>
      </c>
      <c r="BO29" s="22" t="str">
        <f t="shared" si="31"/>
        <v/>
      </c>
      <c r="BP29" s="66" t="str">
        <f t="shared" si="32"/>
        <v/>
      </c>
      <c r="BQ29" s="22" t="str">
        <f t="shared" si="33"/>
        <v/>
      </c>
      <c r="BR29" s="22" t="str">
        <f t="shared" si="34"/>
        <v/>
      </c>
      <c r="BT29" s="13" t="str">
        <f t="shared" si="53"/>
        <v/>
      </c>
      <c r="BU29" s="13" t="str">
        <f t="shared" si="53"/>
        <v/>
      </c>
      <c r="BV29" s="13" t="str">
        <f t="shared" si="53"/>
        <v/>
      </c>
      <c r="BW29" s="66" t="str">
        <f t="shared" si="36"/>
        <v/>
      </c>
      <c r="BX29" s="22" t="str">
        <f t="shared" si="37"/>
        <v/>
      </c>
      <c r="BY29" s="22" t="str">
        <f t="shared" si="38"/>
        <v/>
      </c>
      <c r="BZ29" s="66" t="str">
        <f t="shared" si="39"/>
        <v/>
      </c>
      <c r="CA29" s="22" t="str">
        <f t="shared" si="40"/>
        <v/>
      </c>
      <c r="CB29" s="22" t="str">
        <f t="shared" si="41"/>
        <v/>
      </c>
      <c r="CC29" s="66" t="str">
        <f t="shared" si="42"/>
        <v/>
      </c>
      <c r="CD29" s="22" t="str">
        <f t="shared" si="43"/>
        <v/>
      </c>
      <c r="CE29" s="22" t="str">
        <f t="shared" si="44"/>
        <v/>
      </c>
      <c r="CF29" s="66" t="str">
        <f t="shared" si="45"/>
        <v/>
      </c>
      <c r="CG29" s="22" t="str">
        <f t="shared" si="46"/>
        <v/>
      </c>
      <c r="CH29" s="22" t="str">
        <f t="shared" si="47"/>
        <v/>
      </c>
      <c r="CI29" s="66" t="str">
        <f t="shared" si="48"/>
        <v/>
      </c>
      <c r="CJ29" s="22" t="str">
        <f t="shared" si="49"/>
        <v/>
      </c>
      <c r="CK29" s="22" t="str">
        <f t="shared" si="50"/>
        <v/>
      </c>
    </row>
    <row r="30" spans="1:89" ht="15" customHeight="1" x14ac:dyDescent="0.2">
      <c r="A30" s="60" t="str">
        <f>F30</f>
        <v/>
      </c>
      <c r="B30" s="61"/>
      <c r="C30" s="291"/>
      <c r="D30" s="249"/>
      <c r="E30" s="15" t="str">
        <f t="shared" si="1"/>
        <v/>
      </c>
      <c r="F30" s="16" t="str">
        <f t="shared" si="2"/>
        <v/>
      </c>
      <c r="G30" s="8"/>
      <c r="H30" s="238"/>
      <c r="I30" s="242" t="str">
        <f t="shared" si="3"/>
        <v/>
      </c>
      <c r="J30" s="234" t="str">
        <f t="shared" si="4"/>
        <v/>
      </c>
      <c r="K30" s="8"/>
      <c r="L30" s="238"/>
      <c r="M30" s="242" t="str">
        <f t="shared" si="5"/>
        <v/>
      </c>
      <c r="N30" s="234" t="str">
        <f t="shared" si="6"/>
        <v/>
      </c>
      <c r="O30" s="8"/>
      <c r="P30" s="238"/>
      <c r="Q30" s="242" t="str">
        <f t="shared" si="7"/>
        <v/>
      </c>
      <c r="R30" s="234" t="str">
        <f t="shared" si="8"/>
        <v/>
      </c>
      <c r="S30" s="8"/>
      <c r="T30" s="238"/>
      <c r="U30" s="242" t="str">
        <f t="shared" si="9"/>
        <v/>
      </c>
      <c r="V30" s="234" t="str">
        <f t="shared" si="10"/>
        <v/>
      </c>
      <c r="W30" s="8"/>
      <c r="X30" s="238"/>
      <c r="Y30" s="242" t="str">
        <f t="shared" si="11"/>
        <v/>
      </c>
      <c r="Z30" s="234" t="str">
        <f t="shared" si="12"/>
        <v/>
      </c>
      <c r="AR30" s="13" t="str">
        <f t="shared" si="51"/>
        <v/>
      </c>
      <c r="AS30" s="13" t="str">
        <f t="shared" si="51"/>
        <v/>
      </c>
      <c r="AT30" s="13" t="str">
        <f t="shared" si="51"/>
        <v/>
      </c>
      <c r="AU30" s="22" t="str">
        <f t="shared" si="14"/>
        <v/>
      </c>
      <c r="AV30" s="22" t="str">
        <f t="shared" si="15"/>
        <v/>
      </c>
      <c r="AW30" s="22" t="str">
        <f t="shared" si="16"/>
        <v/>
      </c>
      <c r="AX30" s="22" t="str">
        <f t="shared" si="17"/>
        <v/>
      </c>
      <c r="AY30" s="22" t="str">
        <f t="shared" si="18"/>
        <v/>
      </c>
      <c r="BA30" s="13" t="str">
        <f t="shared" si="52"/>
        <v/>
      </c>
      <c r="BB30" s="13" t="str">
        <f t="shared" si="52"/>
        <v/>
      </c>
      <c r="BC30" s="13" t="str">
        <f t="shared" si="52"/>
        <v/>
      </c>
      <c r="BD30" s="66" t="str">
        <f t="shared" si="20"/>
        <v/>
      </c>
      <c r="BE30" s="22" t="str">
        <f t="shared" si="21"/>
        <v/>
      </c>
      <c r="BF30" s="22" t="str">
        <f t="shared" si="22"/>
        <v/>
      </c>
      <c r="BG30" s="66" t="str">
        <f t="shared" si="23"/>
        <v/>
      </c>
      <c r="BH30" s="22" t="str">
        <f t="shared" si="24"/>
        <v/>
      </c>
      <c r="BI30" s="22" t="str">
        <f t="shared" si="25"/>
        <v/>
      </c>
      <c r="BJ30" s="66" t="str">
        <f t="shared" si="26"/>
        <v/>
      </c>
      <c r="BK30" s="22" t="str">
        <f t="shared" si="27"/>
        <v/>
      </c>
      <c r="BL30" s="22" t="str">
        <f t="shared" si="28"/>
        <v/>
      </c>
      <c r="BM30" s="66" t="str">
        <f t="shared" si="29"/>
        <v/>
      </c>
      <c r="BN30" s="22" t="str">
        <f t="shared" si="30"/>
        <v/>
      </c>
      <c r="BO30" s="22" t="str">
        <f t="shared" si="31"/>
        <v/>
      </c>
      <c r="BP30" s="66" t="str">
        <f t="shared" si="32"/>
        <v/>
      </c>
      <c r="BQ30" s="22" t="str">
        <f t="shared" si="33"/>
        <v/>
      </c>
      <c r="BR30" s="22" t="str">
        <f t="shared" si="34"/>
        <v/>
      </c>
      <c r="BT30" s="13" t="str">
        <f t="shared" si="53"/>
        <v/>
      </c>
      <c r="BU30" s="13" t="str">
        <f t="shared" si="53"/>
        <v/>
      </c>
      <c r="BV30" s="13" t="str">
        <f t="shared" si="53"/>
        <v/>
      </c>
      <c r="BW30" s="66" t="str">
        <f t="shared" si="36"/>
        <v/>
      </c>
      <c r="BX30" s="22" t="str">
        <f t="shared" si="37"/>
        <v/>
      </c>
      <c r="BY30" s="22" t="str">
        <f t="shared" si="38"/>
        <v/>
      </c>
      <c r="BZ30" s="66" t="str">
        <f t="shared" si="39"/>
        <v/>
      </c>
      <c r="CA30" s="22" t="str">
        <f t="shared" si="40"/>
        <v/>
      </c>
      <c r="CB30" s="22" t="str">
        <f t="shared" si="41"/>
        <v/>
      </c>
      <c r="CC30" s="66" t="str">
        <f t="shared" si="42"/>
        <v/>
      </c>
      <c r="CD30" s="22" t="str">
        <f t="shared" si="43"/>
        <v/>
      </c>
      <c r="CE30" s="22" t="str">
        <f t="shared" si="44"/>
        <v/>
      </c>
      <c r="CF30" s="66" t="str">
        <f t="shared" si="45"/>
        <v/>
      </c>
      <c r="CG30" s="22" t="str">
        <f t="shared" si="46"/>
        <v/>
      </c>
      <c r="CH30" s="22" t="str">
        <f t="shared" si="47"/>
        <v/>
      </c>
      <c r="CI30" s="66" t="str">
        <f t="shared" si="48"/>
        <v/>
      </c>
      <c r="CJ30" s="22" t="str">
        <f t="shared" si="49"/>
        <v/>
      </c>
      <c r="CK30" s="22" t="str">
        <f t="shared" si="50"/>
        <v/>
      </c>
    </row>
    <row r="31" spans="1:89" ht="15" customHeight="1" thickBot="1" x14ac:dyDescent="0.25">
      <c r="A31" s="60" t="str">
        <f>F31</f>
        <v/>
      </c>
      <c r="B31" s="250"/>
      <c r="C31" s="250"/>
      <c r="D31" s="251"/>
      <c r="E31" s="15" t="str">
        <f t="shared" si="1"/>
        <v/>
      </c>
      <c r="F31" s="20" t="str">
        <f t="shared" si="2"/>
        <v/>
      </c>
      <c r="G31" s="21"/>
      <c r="H31" s="238"/>
      <c r="I31" s="242" t="str">
        <f t="shared" si="3"/>
        <v/>
      </c>
      <c r="J31" s="234" t="str">
        <f t="shared" si="4"/>
        <v/>
      </c>
      <c r="K31" s="21"/>
      <c r="L31" s="238"/>
      <c r="M31" s="242" t="str">
        <f t="shared" si="5"/>
        <v/>
      </c>
      <c r="N31" s="234" t="str">
        <f t="shared" si="6"/>
        <v/>
      </c>
      <c r="O31" s="21"/>
      <c r="P31" s="238"/>
      <c r="Q31" s="242" t="str">
        <f t="shared" si="7"/>
        <v/>
      </c>
      <c r="R31" s="234" t="str">
        <f t="shared" si="8"/>
        <v/>
      </c>
      <c r="S31" s="21"/>
      <c r="T31" s="238"/>
      <c r="U31" s="242" t="str">
        <f t="shared" si="9"/>
        <v/>
      </c>
      <c r="V31" s="234" t="str">
        <f t="shared" si="10"/>
        <v/>
      </c>
      <c r="W31" s="21"/>
      <c r="X31" s="238"/>
      <c r="Y31" s="242" t="str">
        <f t="shared" si="11"/>
        <v/>
      </c>
      <c r="Z31" s="234" t="str">
        <f t="shared" si="12"/>
        <v/>
      </c>
      <c r="AR31" s="13" t="str">
        <f t="shared" si="51"/>
        <v/>
      </c>
      <c r="AS31" s="13" t="str">
        <f t="shared" si="51"/>
        <v/>
      </c>
      <c r="AT31" s="13" t="str">
        <f t="shared" si="51"/>
        <v/>
      </c>
      <c r="AU31" s="22" t="str">
        <f t="shared" si="14"/>
        <v/>
      </c>
      <c r="AV31" s="22" t="str">
        <f t="shared" si="15"/>
        <v/>
      </c>
      <c r="AW31" s="22" t="str">
        <f t="shared" si="16"/>
        <v/>
      </c>
      <c r="AX31" s="22" t="str">
        <f t="shared" si="17"/>
        <v/>
      </c>
      <c r="AY31" s="22" t="str">
        <f t="shared" si="18"/>
        <v/>
      </c>
      <c r="BA31" s="13" t="str">
        <f t="shared" si="52"/>
        <v/>
      </c>
      <c r="BB31" s="13" t="str">
        <f t="shared" si="52"/>
        <v/>
      </c>
      <c r="BC31" s="13" t="str">
        <f t="shared" si="52"/>
        <v/>
      </c>
      <c r="BD31" s="66" t="str">
        <f t="shared" si="20"/>
        <v/>
      </c>
      <c r="BE31" s="22" t="str">
        <f t="shared" si="21"/>
        <v/>
      </c>
      <c r="BF31" s="22" t="str">
        <f t="shared" si="22"/>
        <v/>
      </c>
      <c r="BG31" s="66" t="str">
        <f t="shared" si="23"/>
        <v/>
      </c>
      <c r="BH31" s="22" t="str">
        <f t="shared" si="24"/>
        <v/>
      </c>
      <c r="BI31" s="22" t="str">
        <f t="shared" si="25"/>
        <v/>
      </c>
      <c r="BJ31" s="66" t="str">
        <f t="shared" si="26"/>
        <v/>
      </c>
      <c r="BK31" s="22" t="str">
        <f t="shared" si="27"/>
        <v/>
      </c>
      <c r="BL31" s="22" t="str">
        <f t="shared" si="28"/>
        <v/>
      </c>
      <c r="BM31" s="66" t="str">
        <f t="shared" si="29"/>
        <v/>
      </c>
      <c r="BN31" s="22" t="str">
        <f t="shared" si="30"/>
        <v/>
      </c>
      <c r="BO31" s="22" t="str">
        <f t="shared" si="31"/>
        <v/>
      </c>
      <c r="BP31" s="66" t="str">
        <f t="shared" si="32"/>
        <v/>
      </c>
      <c r="BQ31" s="22" t="str">
        <f t="shared" si="33"/>
        <v/>
      </c>
      <c r="BR31" s="22" t="str">
        <f t="shared" si="34"/>
        <v/>
      </c>
      <c r="BT31" s="13" t="str">
        <f t="shared" si="53"/>
        <v/>
      </c>
      <c r="BU31" s="13" t="str">
        <f t="shared" si="53"/>
        <v/>
      </c>
      <c r="BV31" s="13" t="str">
        <f t="shared" si="53"/>
        <v/>
      </c>
      <c r="BW31" s="66" t="str">
        <f t="shared" si="36"/>
        <v/>
      </c>
      <c r="BX31" s="22" t="str">
        <f t="shared" si="37"/>
        <v/>
      </c>
      <c r="BY31" s="22" t="str">
        <f t="shared" si="38"/>
        <v/>
      </c>
      <c r="BZ31" s="66" t="str">
        <f t="shared" si="39"/>
        <v/>
      </c>
      <c r="CA31" s="22" t="str">
        <f t="shared" si="40"/>
        <v/>
      </c>
      <c r="CB31" s="22" t="str">
        <f t="shared" si="41"/>
        <v/>
      </c>
      <c r="CC31" s="66" t="str">
        <f t="shared" si="42"/>
        <v/>
      </c>
      <c r="CD31" s="22" t="str">
        <f t="shared" si="43"/>
        <v/>
      </c>
      <c r="CE31" s="22" t="str">
        <f t="shared" si="44"/>
        <v/>
      </c>
      <c r="CF31" s="66" t="str">
        <f t="shared" si="45"/>
        <v/>
      </c>
      <c r="CG31" s="22" t="str">
        <f t="shared" si="46"/>
        <v/>
      </c>
      <c r="CH31" s="22" t="str">
        <f t="shared" si="47"/>
        <v/>
      </c>
      <c r="CI31" s="66" t="str">
        <f t="shared" si="48"/>
        <v/>
      </c>
      <c r="CJ31" s="22" t="str">
        <f t="shared" si="49"/>
        <v/>
      </c>
      <c r="CK31" s="22" t="str">
        <f t="shared" si="50"/>
        <v/>
      </c>
    </row>
    <row r="32" spans="1:89" ht="15" customHeight="1" thickTop="1" thickBot="1" x14ac:dyDescent="0.25">
      <c r="A32" s="48"/>
      <c r="B32" s="48"/>
      <c r="C32" s="48"/>
      <c r="D32" s="48"/>
      <c r="E32" s="48"/>
      <c r="F32" s="48"/>
      <c r="G32" s="48"/>
      <c r="H32" s="49"/>
      <c r="I32" s="48"/>
      <c r="J32" s="64"/>
      <c r="K32" s="48"/>
      <c r="L32" s="49"/>
      <c r="M32" s="48"/>
      <c r="N32" s="64"/>
      <c r="O32" s="48"/>
      <c r="P32" s="49"/>
      <c r="Q32" s="48"/>
      <c r="R32" s="64"/>
      <c r="S32" s="48"/>
      <c r="T32" s="49"/>
      <c r="U32" s="48"/>
      <c r="V32" s="64"/>
      <c r="W32" s="48"/>
      <c r="X32" s="49"/>
      <c r="Y32" s="48"/>
      <c r="Z32" s="64"/>
      <c r="BD32" s="48"/>
      <c r="BG32" s="48"/>
      <c r="BJ32" s="48"/>
      <c r="BM32" s="48"/>
      <c r="BP32" s="48"/>
      <c r="BW32" s="48"/>
      <c r="BZ32" s="48"/>
      <c r="CC32" s="48"/>
      <c r="CF32" s="48"/>
      <c r="CI32" s="48"/>
    </row>
    <row r="33" ht="15" customHeight="1" thickTop="1" x14ac:dyDescent="0.2"/>
  </sheetData>
  <sortState xmlns:xlrd2="http://schemas.microsoft.com/office/spreadsheetml/2017/richdata2" ref="A11:CK16">
    <sortCondition ref="A11:A16"/>
  </sortState>
  <mergeCells count="12">
    <mergeCell ref="E8:F8"/>
    <mergeCell ref="D2:Z6"/>
    <mergeCell ref="H7:J7"/>
    <mergeCell ref="L7:N7"/>
    <mergeCell ref="P7:R7"/>
    <mergeCell ref="T7:V7"/>
    <mergeCell ref="X7:Z7"/>
    <mergeCell ref="H8:J8"/>
    <mergeCell ref="L8:N8"/>
    <mergeCell ref="P8:R8"/>
    <mergeCell ref="T8:V8"/>
    <mergeCell ref="X8:Z8"/>
  </mergeCells>
  <dataValidations count="2">
    <dataValidation type="list" allowBlank="1" showInputMessage="1" showErrorMessage="1" sqref="T8:V8 L8:N8 P8:R8 X8:Z8 H8:J8 BD8 BG8 BJ8 BM8 BP8 BW8 BZ8 CC8 CF8 CI8" xr:uid="{481597AF-9065-4CE4-A800-8C6377F69D3D}">
      <formula1>Windspd</formula1>
    </dataValidation>
    <dataValidation type="list" allowBlank="1" showInputMessage="1" showErrorMessage="1" sqref="C18:C31 C11:C17" xr:uid="{9EE30BDC-3F85-47D7-A545-837A8A3DD9AD}">
      <formula1>Boats</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87321208-E3BE-45BB-A234-2ADE2F292786}">
          <x14:formula1>
            <xm:f>Memb!$B$2:$B$317</xm:f>
          </x14:formula1>
          <xm:sqref>B11:B31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29"/>
  <sheetViews>
    <sheetView workbookViewId="0"/>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27" width="0.28515625" customWidth="1"/>
    <col min="28" max="28" width="12.42578125" bestFit="1" customWidth="1"/>
    <col min="29" max="29" width="0.5703125" customWidth="1"/>
    <col min="30" max="30" width="10" customWidth="1"/>
    <col min="31" max="33" width="5.85546875" customWidth="1"/>
  </cols>
  <sheetData>
    <row r="1" spans="1:30"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row>
    <row r="2" spans="1:30" ht="15" customHeight="1" x14ac:dyDescent="0.2">
      <c r="A2" s="1" t="s">
        <v>87</v>
      </c>
      <c r="B2" s="2" t="s">
        <v>787</v>
      </c>
      <c r="C2" s="2"/>
      <c r="D2" s="410"/>
      <c r="E2" s="411"/>
      <c r="F2" s="411"/>
      <c r="G2" s="411"/>
      <c r="H2" s="411"/>
      <c r="I2" s="411"/>
      <c r="J2" s="411"/>
      <c r="K2" s="411"/>
      <c r="L2" s="411"/>
      <c r="M2" s="411"/>
      <c r="N2" s="411"/>
      <c r="O2" s="411"/>
      <c r="P2" s="411"/>
      <c r="Q2" s="411"/>
      <c r="R2" s="411"/>
      <c r="S2" s="411"/>
      <c r="T2" s="411"/>
      <c r="U2" s="411"/>
      <c r="V2" s="411"/>
      <c r="W2" s="411"/>
      <c r="X2" s="411"/>
      <c r="Y2" s="411"/>
      <c r="Z2" s="411"/>
      <c r="AA2" s="290"/>
      <c r="AB2" s="290"/>
      <c r="AC2" s="290"/>
      <c r="AD2" s="290"/>
    </row>
    <row r="3" spans="1:30" ht="15" customHeight="1" x14ac:dyDescent="0.2">
      <c r="A3" s="1" t="s">
        <v>89</v>
      </c>
      <c r="B3" s="2" t="s">
        <v>749</v>
      </c>
      <c r="C3" s="2" t="s">
        <v>852</v>
      </c>
      <c r="D3" s="412"/>
      <c r="E3" s="411"/>
      <c r="F3" s="411"/>
      <c r="G3" s="411"/>
      <c r="H3" s="411"/>
      <c r="I3" s="411"/>
      <c r="J3" s="411"/>
      <c r="K3" s="411"/>
      <c r="L3" s="411"/>
      <c r="M3" s="411"/>
      <c r="N3" s="411"/>
      <c r="O3" s="411"/>
      <c r="P3" s="411"/>
      <c r="Q3" s="411"/>
      <c r="R3" s="411"/>
      <c r="S3" s="411"/>
      <c r="T3" s="411"/>
      <c r="U3" s="411"/>
      <c r="V3" s="411"/>
      <c r="W3" s="411"/>
      <c r="X3" s="411"/>
      <c r="Y3" s="411"/>
      <c r="Z3" s="411"/>
      <c r="AA3" s="290"/>
      <c r="AB3" s="290"/>
      <c r="AC3" s="290"/>
      <c r="AD3" s="290"/>
    </row>
    <row r="4" spans="1:30" ht="15" customHeight="1" x14ac:dyDescent="0.2">
      <c r="A4" s="1" t="s">
        <v>90</v>
      </c>
      <c r="B4" s="2" t="s">
        <v>282</v>
      </c>
      <c r="C4" s="2" t="s">
        <v>268</v>
      </c>
      <c r="D4" s="412"/>
      <c r="E4" s="411"/>
      <c r="F4" s="411"/>
      <c r="G4" s="411"/>
      <c r="H4" s="411"/>
      <c r="I4" s="411"/>
      <c r="J4" s="411"/>
      <c r="K4" s="411"/>
      <c r="L4" s="411"/>
      <c r="M4" s="411"/>
      <c r="N4" s="411"/>
      <c r="O4" s="411"/>
      <c r="P4" s="411"/>
      <c r="Q4" s="411"/>
      <c r="R4" s="411"/>
      <c r="S4" s="411"/>
      <c r="T4" s="411"/>
      <c r="U4" s="411"/>
      <c r="V4" s="411"/>
      <c r="W4" s="411"/>
      <c r="X4" s="411"/>
      <c r="Y4" s="411"/>
      <c r="Z4" s="411"/>
      <c r="AA4" s="290"/>
      <c r="AB4" s="290"/>
      <c r="AC4" s="290"/>
      <c r="AD4" s="290"/>
    </row>
    <row r="5" spans="1:30" ht="15" customHeight="1" x14ac:dyDescent="0.2">
      <c r="A5" s="1" t="s">
        <v>91</v>
      </c>
      <c r="B5" s="2" t="s">
        <v>758</v>
      </c>
      <c r="C5" s="2"/>
      <c r="D5" s="412"/>
      <c r="E5" s="411"/>
      <c r="F5" s="411"/>
      <c r="G5" s="411"/>
      <c r="H5" s="411"/>
      <c r="I5" s="411"/>
      <c r="J5" s="411"/>
      <c r="K5" s="411"/>
      <c r="L5" s="411"/>
      <c r="M5" s="411"/>
      <c r="N5" s="411"/>
      <c r="O5" s="411"/>
      <c r="P5" s="411"/>
      <c r="Q5" s="411"/>
      <c r="R5" s="411"/>
      <c r="S5" s="411"/>
      <c r="T5" s="411"/>
      <c r="U5" s="411"/>
      <c r="V5" s="411"/>
      <c r="W5" s="411"/>
      <c r="X5" s="411"/>
      <c r="Y5" s="411"/>
      <c r="Z5" s="411"/>
      <c r="AA5" s="290"/>
      <c r="AB5" s="290"/>
      <c r="AC5" s="290"/>
      <c r="AD5" s="290"/>
    </row>
    <row r="6" spans="1:30" ht="15" customHeight="1" thickBot="1" x14ac:dyDescent="0.25">
      <c r="A6" s="3" t="s">
        <v>92</v>
      </c>
      <c r="B6" s="23" t="s">
        <v>869</v>
      </c>
      <c r="C6" s="23"/>
      <c r="D6" s="413"/>
      <c r="E6" s="414"/>
      <c r="F6" s="414"/>
      <c r="G6" s="414"/>
      <c r="H6" s="414"/>
      <c r="I6" s="414"/>
      <c r="J6" s="414"/>
      <c r="K6" s="414"/>
      <c r="L6" s="414"/>
      <c r="M6" s="414"/>
      <c r="N6" s="414"/>
      <c r="O6" s="414"/>
      <c r="P6" s="414"/>
      <c r="Q6" s="414"/>
      <c r="R6" s="414"/>
      <c r="S6" s="414"/>
      <c r="T6" s="414"/>
      <c r="U6" s="414"/>
      <c r="V6" s="414"/>
      <c r="W6" s="414"/>
      <c r="X6" s="414"/>
      <c r="Y6" s="414"/>
      <c r="Z6" s="414"/>
      <c r="AA6" s="292"/>
      <c r="AB6" s="292"/>
      <c r="AC6" s="292"/>
      <c r="AD6" s="292"/>
    </row>
    <row r="7" spans="1:30"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c r="AA7" s="57"/>
      <c r="AB7" s="419" t="s">
        <v>860</v>
      </c>
      <c r="AC7" s="420"/>
      <c r="AD7" s="421"/>
    </row>
    <row r="8" spans="1:30" ht="15" customHeight="1" thickBot="1" x14ac:dyDescent="0.25">
      <c r="A8" s="4" t="s">
        <v>98</v>
      </c>
      <c r="B8" s="40">
        <v>44513</v>
      </c>
      <c r="C8" s="5"/>
      <c r="D8" s="6"/>
      <c r="E8" s="408"/>
      <c r="F8" s="409"/>
      <c r="G8" s="57"/>
      <c r="H8" s="416"/>
      <c r="I8" s="417"/>
      <c r="J8" s="417"/>
      <c r="K8" s="7"/>
      <c r="L8" s="418"/>
      <c r="M8" s="418"/>
      <c r="N8" s="418"/>
      <c r="O8" s="7"/>
      <c r="P8" s="418"/>
      <c r="Q8" s="418"/>
      <c r="R8" s="418"/>
      <c r="S8" s="7"/>
      <c r="T8" s="418"/>
      <c r="U8" s="418"/>
      <c r="V8" s="418"/>
      <c r="W8" s="7"/>
      <c r="X8" s="418"/>
      <c r="Y8" s="418"/>
      <c r="Z8" s="418"/>
      <c r="AA8" s="7"/>
      <c r="AB8" s="422"/>
      <c r="AC8" s="422"/>
      <c r="AD8" s="423"/>
    </row>
    <row r="9" spans="1:30"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A9" s="232"/>
      <c r="AB9" s="235" t="s">
        <v>811</v>
      </c>
      <c r="AC9" s="245"/>
      <c r="AD9" s="240" t="s">
        <v>813</v>
      </c>
    </row>
    <row r="10" spans="1:30" ht="15" customHeight="1" thickBot="1" x14ac:dyDescent="0.3">
      <c r="A10" s="278" t="s">
        <v>945</v>
      </c>
      <c r="B10" s="27" t="s">
        <v>102</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A10" s="233"/>
      <c r="AB10" s="236" t="s">
        <v>812</v>
      </c>
      <c r="AC10" s="246"/>
      <c r="AD10" s="241" t="s">
        <v>512</v>
      </c>
    </row>
    <row r="11" spans="1:30" ht="15" customHeight="1" x14ac:dyDescent="0.2">
      <c r="A11" s="252">
        <f t="shared" ref="A11:A16" si="0">F11</f>
        <v>1</v>
      </c>
      <c r="B11" s="274" t="s">
        <v>633</v>
      </c>
      <c r="C11" s="275" t="s">
        <v>224</v>
      </c>
      <c r="D11" s="249" t="s">
        <v>972</v>
      </c>
      <c r="E11" s="15">
        <f t="shared" ref="E11:E16" si="1">IF(B11="","",J11+N11+R11+V11+Z11+AD11)</f>
        <v>6</v>
      </c>
      <c r="F11" s="16">
        <f t="shared" ref="F11:F16" si="2">IF(B11="","",RANK(E11,E$11:E$19,1))</f>
        <v>1</v>
      </c>
      <c r="G11" s="8"/>
      <c r="H11" s="238">
        <v>1</v>
      </c>
      <c r="I11" s="242">
        <f t="shared" ref="I11:I16" si="3">IF(OR(H11="DNS",H11="DNF",H11="DSQ",H11="DNC",H11="OCS"),"",IF(H$9="","",IF($B11="","",H11)))</f>
        <v>1</v>
      </c>
      <c r="J11" s="234">
        <f t="shared" ref="J11:J16" si="4">IF(OR(H11="DNS",H11="DNF",H11="DSQ",H11="DNC",H11="OCS"),(COUNTA($B$11:$B$19)+1),IF($B11="","",RANK(I11,I$11:I$19,1)))</f>
        <v>1</v>
      </c>
      <c r="K11" s="8"/>
      <c r="L11" s="238">
        <v>1</v>
      </c>
      <c r="M11" s="242">
        <f t="shared" ref="M11:M16" si="5">IF(OR(L11="DNS",L11="DNF",L11="DSQ",L11="DNC",L11="OCS"),"",IF(L$9="","",IF($B11="","",L11)))</f>
        <v>1</v>
      </c>
      <c r="N11" s="234">
        <f t="shared" ref="N11:N16" si="6">IF(OR(L11="DNS",L11="DNF",L11="DSQ",L11="DNC",L11="OCS"),(COUNTA($B$11:$B$19)+1),IF($B11="","",RANK(M11,M$11:M$19,1)))</f>
        <v>1</v>
      </c>
      <c r="O11" s="8"/>
      <c r="P11" s="238">
        <v>1</v>
      </c>
      <c r="Q11" s="242">
        <f t="shared" ref="Q11:Q16" si="7">IF(OR(P11="DNS",P11="DNF",P11="DSQ",P11="DNC",P11="OCS"),"",IF(P$9="","",IF($B11="","",P11)))</f>
        <v>1</v>
      </c>
      <c r="R11" s="234">
        <f t="shared" ref="R11:R16" si="8">IF(OR(P11="DNS",P11="DNF",P11="DSQ",P11="DNC",P11="OCS"),(COUNTA($B$11:$B$19)+1),IF($B11="","",RANK(Q11,Q$11:Q$19,1)))</f>
        <v>1</v>
      </c>
      <c r="S11" s="8"/>
      <c r="T11" s="238">
        <v>1</v>
      </c>
      <c r="U11" s="242">
        <f t="shared" ref="U11:U16" si="9">IF(OR(T11="DNS",T11="DNF",T11="DSQ",T11="DNC",T11="OCS"),"",IF(T$9="","",IF($B11="","",T11)))</f>
        <v>1</v>
      </c>
      <c r="V11" s="234">
        <f t="shared" ref="V11:V16" si="10">IF(OR(T11="DNS",T11="DNF",T11="DSQ",T11="DNC",T11="OCS"),(COUNTA($B$11:$B$19)+1),IF($B11="","",RANK(U11,U$11:U$19,1)))</f>
        <v>1</v>
      </c>
      <c r="W11" s="8"/>
      <c r="X11" s="238">
        <v>1</v>
      </c>
      <c r="Y11" s="242">
        <f t="shared" ref="Y11:Y16" si="11">IF(OR(X11="DNS",X11="DNF",X11="DSQ",X11="DNC",X11="OCS"),"",IF(X$9="","",IF($B11="","",X11)))</f>
        <v>1</v>
      </c>
      <c r="Z11" s="234">
        <f t="shared" ref="Z11:Z16" si="12">IF(OR(X11="DNS",X11="DNF",X11="DSQ",X11="DNC",X11="OCS"),(COUNTA($B$11:$B$19)+1),IF($B11="","",RANK(Y11,Y$11:Y$19,1)))</f>
        <v>1</v>
      </c>
      <c r="AA11" s="8"/>
      <c r="AB11" s="238">
        <v>1</v>
      </c>
      <c r="AC11" s="242">
        <f t="shared" ref="AC11:AC16" si="13">IF(OR(AB11="DNS",AB11="DNF",AB11="DSQ",AB11="DNC",AB11="OCS"),"",IF(AB$9="","",IF($B11="","",AB11)))</f>
        <v>1</v>
      </c>
      <c r="AD11" s="234">
        <f t="shared" ref="AD11:AD16" si="14">IF(OR(AB11="DNS",AB11="DNF",AB11="DSQ",AB11="DNC",AB11="OCS"),(COUNTA($B$11:$B$19)+1),IF($B11="","",RANK(AC11,AC$11:AC$19,1)))</f>
        <v>1</v>
      </c>
    </row>
    <row r="12" spans="1:30" ht="15" customHeight="1" x14ac:dyDescent="0.2">
      <c r="A12" s="252">
        <f t="shared" si="0"/>
        <v>2</v>
      </c>
      <c r="B12" s="61" t="s">
        <v>213</v>
      </c>
      <c r="C12" s="275" t="s">
        <v>224</v>
      </c>
      <c r="D12" s="249" t="s">
        <v>972</v>
      </c>
      <c r="E12" s="15">
        <f t="shared" si="1"/>
        <v>13</v>
      </c>
      <c r="F12" s="16">
        <f t="shared" si="2"/>
        <v>2</v>
      </c>
      <c r="G12" s="8"/>
      <c r="H12" s="238">
        <v>2</v>
      </c>
      <c r="I12" s="242">
        <f t="shared" si="3"/>
        <v>2</v>
      </c>
      <c r="J12" s="234">
        <f t="shared" si="4"/>
        <v>2</v>
      </c>
      <c r="K12" s="8"/>
      <c r="L12" s="238">
        <v>2</v>
      </c>
      <c r="M12" s="242">
        <f t="shared" si="5"/>
        <v>2</v>
      </c>
      <c r="N12" s="234">
        <f t="shared" si="6"/>
        <v>2</v>
      </c>
      <c r="O12" s="8"/>
      <c r="P12" s="238">
        <v>3</v>
      </c>
      <c r="Q12" s="242">
        <f t="shared" si="7"/>
        <v>3</v>
      </c>
      <c r="R12" s="234">
        <f t="shared" si="8"/>
        <v>3</v>
      </c>
      <c r="S12" s="8"/>
      <c r="T12" s="238">
        <v>2</v>
      </c>
      <c r="U12" s="242">
        <f t="shared" si="9"/>
        <v>2</v>
      </c>
      <c r="V12" s="234">
        <f t="shared" si="10"/>
        <v>2</v>
      </c>
      <c r="W12" s="8"/>
      <c r="X12" s="238">
        <v>2</v>
      </c>
      <c r="Y12" s="242">
        <f t="shared" si="11"/>
        <v>2</v>
      </c>
      <c r="Z12" s="234">
        <f t="shared" si="12"/>
        <v>2</v>
      </c>
      <c r="AA12" s="8"/>
      <c r="AB12" s="238">
        <v>2</v>
      </c>
      <c r="AC12" s="242">
        <f t="shared" si="13"/>
        <v>2</v>
      </c>
      <c r="AD12" s="234">
        <f t="shared" si="14"/>
        <v>2</v>
      </c>
    </row>
    <row r="13" spans="1:30" ht="15" customHeight="1" x14ac:dyDescent="0.2">
      <c r="A13" s="252">
        <f t="shared" si="0"/>
        <v>3</v>
      </c>
      <c r="B13" s="61" t="s">
        <v>267</v>
      </c>
      <c r="C13" s="275" t="s">
        <v>224</v>
      </c>
      <c r="D13" s="249" t="s">
        <v>972</v>
      </c>
      <c r="E13" s="15">
        <f t="shared" si="1"/>
        <v>22</v>
      </c>
      <c r="F13" s="16">
        <f t="shared" si="2"/>
        <v>3</v>
      </c>
      <c r="G13" s="8"/>
      <c r="H13" s="238">
        <v>4</v>
      </c>
      <c r="I13" s="242">
        <f t="shared" si="3"/>
        <v>4</v>
      </c>
      <c r="J13" s="234">
        <f t="shared" si="4"/>
        <v>4</v>
      </c>
      <c r="K13" s="8"/>
      <c r="L13" s="238">
        <v>5</v>
      </c>
      <c r="M13" s="242">
        <f t="shared" si="5"/>
        <v>5</v>
      </c>
      <c r="N13" s="234">
        <f t="shared" si="6"/>
        <v>5</v>
      </c>
      <c r="O13" s="8"/>
      <c r="P13" s="238">
        <v>2</v>
      </c>
      <c r="Q13" s="242">
        <f t="shared" si="7"/>
        <v>2</v>
      </c>
      <c r="R13" s="234">
        <f t="shared" si="8"/>
        <v>2</v>
      </c>
      <c r="S13" s="8"/>
      <c r="T13" s="238">
        <v>4</v>
      </c>
      <c r="U13" s="242">
        <f t="shared" si="9"/>
        <v>4</v>
      </c>
      <c r="V13" s="234">
        <f t="shared" si="10"/>
        <v>4</v>
      </c>
      <c r="W13" s="8"/>
      <c r="X13" s="238">
        <v>3</v>
      </c>
      <c r="Y13" s="242">
        <f t="shared" si="11"/>
        <v>3</v>
      </c>
      <c r="Z13" s="234">
        <f t="shared" si="12"/>
        <v>3</v>
      </c>
      <c r="AA13" s="8"/>
      <c r="AB13" s="238">
        <v>4</v>
      </c>
      <c r="AC13" s="242">
        <f t="shared" si="13"/>
        <v>4</v>
      </c>
      <c r="AD13" s="234">
        <f t="shared" si="14"/>
        <v>4</v>
      </c>
    </row>
    <row r="14" spans="1:30" ht="15" customHeight="1" x14ac:dyDescent="0.2">
      <c r="A14" s="252">
        <f t="shared" si="0"/>
        <v>4</v>
      </c>
      <c r="B14" s="61" t="s">
        <v>406</v>
      </c>
      <c r="C14" s="275" t="s">
        <v>224</v>
      </c>
      <c r="D14" s="249" t="s">
        <v>972</v>
      </c>
      <c r="E14" s="15">
        <f t="shared" si="1"/>
        <v>23</v>
      </c>
      <c r="F14" s="16">
        <f t="shared" si="2"/>
        <v>4</v>
      </c>
      <c r="G14" s="8"/>
      <c r="H14" s="238">
        <v>3</v>
      </c>
      <c r="I14" s="242">
        <f t="shared" si="3"/>
        <v>3</v>
      </c>
      <c r="J14" s="234">
        <f t="shared" si="4"/>
        <v>3</v>
      </c>
      <c r="K14" s="8"/>
      <c r="L14" s="238">
        <v>3</v>
      </c>
      <c r="M14" s="242">
        <f t="shared" si="5"/>
        <v>3</v>
      </c>
      <c r="N14" s="234">
        <f t="shared" si="6"/>
        <v>3</v>
      </c>
      <c r="O14" s="8"/>
      <c r="P14" s="238">
        <v>4</v>
      </c>
      <c r="Q14" s="242">
        <f t="shared" si="7"/>
        <v>4</v>
      </c>
      <c r="R14" s="234">
        <f t="shared" si="8"/>
        <v>4</v>
      </c>
      <c r="S14" s="8"/>
      <c r="T14" s="238">
        <v>5</v>
      </c>
      <c r="U14" s="242">
        <f t="shared" si="9"/>
        <v>5</v>
      </c>
      <c r="V14" s="234">
        <f t="shared" si="10"/>
        <v>5</v>
      </c>
      <c r="W14" s="8"/>
      <c r="X14" s="238">
        <v>5</v>
      </c>
      <c r="Y14" s="242">
        <f t="shared" si="11"/>
        <v>5</v>
      </c>
      <c r="Z14" s="234">
        <f t="shared" si="12"/>
        <v>5</v>
      </c>
      <c r="AA14" s="8"/>
      <c r="AB14" s="238">
        <v>3</v>
      </c>
      <c r="AC14" s="242">
        <f t="shared" si="13"/>
        <v>3</v>
      </c>
      <c r="AD14" s="234">
        <f t="shared" si="14"/>
        <v>3</v>
      </c>
    </row>
    <row r="15" spans="1:30" ht="15" customHeight="1" x14ac:dyDescent="0.2">
      <c r="A15" s="252">
        <f t="shared" si="0"/>
        <v>5</v>
      </c>
      <c r="B15" s="61" t="s">
        <v>764</v>
      </c>
      <c r="C15" s="275" t="s">
        <v>224</v>
      </c>
      <c r="D15" s="249" t="s">
        <v>972</v>
      </c>
      <c r="E15" s="15">
        <f t="shared" si="1"/>
        <v>30</v>
      </c>
      <c r="F15" s="16">
        <f t="shared" si="2"/>
        <v>5</v>
      </c>
      <c r="G15" s="8"/>
      <c r="H15" s="238">
        <v>5</v>
      </c>
      <c r="I15" s="242">
        <f t="shared" si="3"/>
        <v>5</v>
      </c>
      <c r="J15" s="234">
        <f t="shared" si="4"/>
        <v>5</v>
      </c>
      <c r="K15" s="8"/>
      <c r="L15" s="238">
        <v>4</v>
      </c>
      <c r="M15" s="242">
        <f t="shared" si="5"/>
        <v>4</v>
      </c>
      <c r="N15" s="234">
        <f t="shared" si="6"/>
        <v>4</v>
      </c>
      <c r="O15" s="8"/>
      <c r="P15" s="238">
        <v>6</v>
      </c>
      <c r="Q15" s="242">
        <f t="shared" si="7"/>
        <v>6</v>
      </c>
      <c r="R15" s="234">
        <f t="shared" si="8"/>
        <v>6</v>
      </c>
      <c r="S15" s="8"/>
      <c r="T15" s="238">
        <v>6</v>
      </c>
      <c r="U15" s="242">
        <f t="shared" si="9"/>
        <v>6</v>
      </c>
      <c r="V15" s="234">
        <f t="shared" si="10"/>
        <v>6</v>
      </c>
      <c r="W15" s="8"/>
      <c r="X15" s="238">
        <v>4</v>
      </c>
      <c r="Y15" s="242">
        <f t="shared" si="11"/>
        <v>4</v>
      </c>
      <c r="Z15" s="234">
        <f t="shared" si="12"/>
        <v>4</v>
      </c>
      <c r="AA15" s="8"/>
      <c r="AB15" s="238">
        <v>5</v>
      </c>
      <c r="AC15" s="242">
        <f t="shared" si="13"/>
        <v>5</v>
      </c>
      <c r="AD15" s="234">
        <f t="shared" si="14"/>
        <v>5</v>
      </c>
    </row>
    <row r="16" spans="1:30" ht="15" customHeight="1" x14ac:dyDescent="0.2">
      <c r="A16" s="252">
        <f t="shared" si="0"/>
        <v>6</v>
      </c>
      <c r="B16" s="61" t="s">
        <v>761</v>
      </c>
      <c r="C16" s="275" t="s">
        <v>224</v>
      </c>
      <c r="D16" s="249" t="s">
        <v>972</v>
      </c>
      <c r="E16" s="15">
        <f t="shared" si="1"/>
        <v>32</v>
      </c>
      <c r="F16" s="16">
        <f t="shared" si="2"/>
        <v>6</v>
      </c>
      <c r="G16" s="8"/>
      <c r="H16" s="238">
        <v>6</v>
      </c>
      <c r="I16" s="242">
        <f t="shared" si="3"/>
        <v>6</v>
      </c>
      <c r="J16" s="234">
        <f t="shared" si="4"/>
        <v>6</v>
      </c>
      <c r="K16" s="8"/>
      <c r="L16" s="238">
        <v>6</v>
      </c>
      <c r="M16" s="242">
        <f t="shared" si="5"/>
        <v>6</v>
      </c>
      <c r="N16" s="234">
        <f t="shared" si="6"/>
        <v>6</v>
      </c>
      <c r="O16" s="8"/>
      <c r="P16" s="238">
        <v>5</v>
      </c>
      <c r="Q16" s="242">
        <f t="shared" si="7"/>
        <v>5</v>
      </c>
      <c r="R16" s="234">
        <f t="shared" si="8"/>
        <v>5</v>
      </c>
      <c r="S16" s="8"/>
      <c r="T16" s="238">
        <v>3</v>
      </c>
      <c r="U16" s="242">
        <f t="shared" si="9"/>
        <v>3</v>
      </c>
      <c r="V16" s="234">
        <f t="shared" si="10"/>
        <v>3</v>
      </c>
      <c r="W16" s="8"/>
      <c r="X16" s="238">
        <v>6</v>
      </c>
      <c r="Y16" s="242">
        <f t="shared" si="11"/>
        <v>6</v>
      </c>
      <c r="Z16" s="234">
        <f t="shared" si="12"/>
        <v>6</v>
      </c>
      <c r="AA16" s="8"/>
      <c r="AB16" s="238">
        <v>6</v>
      </c>
      <c r="AC16" s="242">
        <f t="shared" si="13"/>
        <v>6</v>
      </c>
      <c r="AD16" s="234">
        <f t="shared" si="14"/>
        <v>6</v>
      </c>
    </row>
    <row r="17" spans="1:30" ht="15" customHeight="1" x14ac:dyDescent="0.2">
      <c r="A17" s="60" t="str">
        <f t="shared" ref="A17:A18" si="15">F17</f>
        <v/>
      </c>
      <c r="B17" s="61"/>
      <c r="C17" s="289"/>
      <c r="D17" s="249"/>
      <c r="E17" s="15" t="str">
        <f t="shared" ref="E17:E19" si="16">IF(B17="","",J17+N17+R17+V17+Z17)</f>
        <v/>
      </c>
      <c r="F17" s="16" t="str">
        <f t="shared" ref="F17:F19" si="17">IF(B17="","",RANK(E17,E$11:E$19,1))</f>
        <v/>
      </c>
      <c r="G17" s="8"/>
      <c r="H17" s="238"/>
      <c r="I17" s="242" t="str">
        <f t="shared" ref="I17:I19" si="18">IF(OR(H17="DNS",H17="DNF",H17="DSQ",H17="DNC",H17="OCS"),"",IF(H$9="","",IF($B17="","",H17)))</f>
        <v/>
      </c>
      <c r="J17" s="234" t="str">
        <f t="shared" ref="J17:J19" si="19">IF(OR(H17="DNS",H17="DNF",H17="DSQ",H17="DNC",H17="OCS"),(COUNTA($B$11:$B$19)+1),IF($B17="","",RANK(I17,I$11:I$19,1)))</f>
        <v/>
      </c>
      <c r="K17" s="8"/>
      <c r="L17" s="238"/>
      <c r="M17" s="242" t="str">
        <f t="shared" ref="M17:M19" si="20">IF(OR(L17="DNS",L17="DNF",L17="DSQ",L17="DNC",L17="OCS"),"",IF(L$9="","",IF($B17="","",L17)))</f>
        <v/>
      </c>
      <c r="N17" s="234" t="str">
        <f t="shared" ref="N17:N19" si="21">IF(OR(L17="DNS",L17="DNF",L17="DSQ",L17="DNC",L17="OCS"),(COUNTA($B$11:$B$19)+1),IF($B17="","",RANK(M17,M$11:M$19,1)))</f>
        <v/>
      </c>
      <c r="O17" s="8"/>
      <c r="P17" s="238"/>
      <c r="Q17" s="242" t="str">
        <f t="shared" ref="Q17:Q19" si="22">IF(OR(P17="DNS",P17="DNF",P17="DSQ",P17="DNC",P17="OCS"),"",IF(P$9="","",IF($B17="","",P17)))</f>
        <v/>
      </c>
      <c r="R17" s="234" t="str">
        <f t="shared" ref="R17:R19" si="23">IF(OR(P17="DNS",P17="DNF",P17="DSQ",P17="DNC",P17="OCS"),(COUNTA($B$11:$B$19)+1),IF($B17="","",RANK(Q17,Q$11:Q$19,1)))</f>
        <v/>
      </c>
      <c r="S17" s="8"/>
      <c r="T17" s="238"/>
      <c r="U17" s="242" t="str">
        <f t="shared" ref="U17:U19" si="24">IF(OR(T17="DNS",T17="DNF",T17="DSQ",T17="DNC",T17="OCS"),"",IF(T$9="","",IF($B17="","",T17)))</f>
        <v/>
      </c>
      <c r="V17" s="234" t="str">
        <f t="shared" ref="V17:V19" si="25">IF(OR(T17="DNS",T17="DNF",T17="DSQ",T17="DNC",T17="OCS"),(COUNTA($B$11:$B$19)+1),IF($B17="","",RANK(U17,U$11:U$19,1)))</f>
        <v/>
      </c>
      <c r="W17" s="8"/>
      <c r="X17" s="238"/>
      <c r="Y17" s="242" t="str">
        <f t="shared" ref="Y17:Y19" si="26">IF(OR(X17="DNS",X17="DNF",X17="DSQ",X17="DNC",X17="OCS"),"",IF(X$9="","",IF($B17="","",X17)))</f>
        <v/>
      </c>
      <c r="Z17" s="234" t="str">
        <f t="shared" ref="Z17:Z19" si="27">IF(OR(X17="DNS",X17="DNF",X17="DSQ",X17="DNC",X17="OCS"),(COUNTA($B$11:$B$19)+1),IF($B17="","",RANK(Y17,Y$11:Y$19,1)))</f>
        <v/>
      </c>
      <c r="AA17" s="8"/>
      <c r="AB17" s="238"/>
      <c r="AC17" s="242" t="str">
        <f t="shared" ref="AC17:AC19" si="28">IF(OR(AB17="DNS",AB17="DNF",AB17="DSQ",AB17="DNC",AB17="OCS"),"",IF(AB$9="","",IF($B17="","",AB17)))</f>
        <v/>
      </c>
      <c r="AD17" s="234" t="str">
        <f t="shared" ref="AD17:AD19" si="29">IF(OR(AB17="DNS",AB17="DNF",AB17="DSQ",AB17="DNC",AB17="OCS"),(COUNTA($B$11:$B$19)+1),IF($B17="","",RANK(AC17,AC$11:AC$19,1)))</f>
        <v/>
      </c>
    </row>
    <row r="18" spans="1:30" ht="15" customHeight="1" x14ac:dyDescent="0.2">
      <c r="A18" s="60" t="str">
        <f t="shared" si="15"/>
        <v/>
      </c>
      <c r="B18" s="61"/>
      <c r="C18" s="289"/>
      <c r="D18" s="249"/>
      <c r="E18" s="15" t="str">
        <f t="shared" si="16"/>
        <v/>
      </c>
      <c r="F18" s="16" t="str">
        <f t="shared" si="17"/>
        <v/>
      </c>
      <c r="G18" s="8"/>
      <c r="H18" s="238"/>
      <c r="I18" s="242" t="str">
        <f t="shared" si="18"/>
        <v/>
      </c>
      <c r="J18" s="234" t="str">
        <f t="shared" si="19"/>
        <v/>
      </c>
      <c r="K18" s="8"/>
      <c r="L18" s="238"/>
      <c r="M18" s="242" t="str">
        <f t="shared" si="20"/>
        <v/>
      </c>
      <c r="N18" s="234" t="str">
        <f t="shared" si="21"/>
        <v/>
      </c>
      <c r="O18" s="8"/>
      <c r="P18" s="238"/>
      <c r="Q18" s="242" t="str">
        <f t="shared" si="22"/>
        <v/>
      </c>
      <c r="R18" s="234" t="str">
        <f t="shared" si="23"/>
        <v/>
      </c>
      <c r="S18" s="8"/>
      <c r="T18" s="238"/>
      <c r="U18" s="242" t="str">
        <f t="shared" si="24"/>
        <v/>
      </c>
      <c r="V18" s="234" t="str">
        <f t="shared" si="25"/>
        <v/>
      </c>
      <c r="W18" s="8"/>
      <c r="X18" s="238"/>
      <c r="Y18" s="242" t="str">
        <f t="shared" si="26"/>
        <v/>
      </c>
      <c r="Z18" s="234" t="str">
        <f t="shared" si="27"/>
        <v/>
      </c>
      <c r="AA18" s="8"/>
      <c r="AB18" s="238"/>
      <c r="AC18" s="242" t="str">
        <f t="shared" si="28"/>
        <v/>
      </c>
      <c r="AD18" s="234" t="str">
        <f t="shared" si="29"/>
        <v/>
      </c>
    </row>
    <row r="19" spans="1:30" ht="15" customHeight="1" thickBot="1" x14ac:dyDescent="0.25">
      <c r="A19" s="60" t="str">
        <f>F19</f>
        <v/>
      </c>
      <c r="B19" s="250"/>
      <c r="C19" s="250"/>
      <c r="D19" s="251"/>
      <c r="E19" s="15" t="str">
        <f t="shared" si="16"/>
        <v/>
      </c>
      <c r="F19" s="20" t="str">
        <f t="shared" si="17"/>
        <v/>
      </c>
      <c r="G19" s="21"/>
      <c r="H19" s="238"/>
      <c r="I19" s="242" t="str">
        <f t="shared" si="18"/>
        <v/>
      </c>
      <c r="J19" s="234" t="str">
        <f t="shared" si="19"/>
        <v/>
      </c>
      <c r="K19" s="21"/>
      <c r="L19" s="238"/>
      <c r="M19" s="242" t="str">
        <f t="shared" si="20"/>
        <v/>
      </c>
      <c r="N19" s="234" t="str">
        <f t="shared" si="21"/>
        <v/>
      </c>
      <c r="O19" s="21"/>
      <c r="P19" s="238"/>
      <c r="Q19" s="242" t="str">
        <f t="shared" si="22"/>
        <v/>
      </c>
      <c r="R19" s="234" t="str">
        <f t="shared" si="23"/>
        <v/>
      </c>
      <c r="S19" s="21"/>
      <c r="T19" s="238"/>
      <c r="U19" s="242" t="str">
        <f t="shared" si="24"/>
        <v/>
      </c>
      <c r="V19" s="234" t="str">
        <f t="shared" si="25"/>
        <v/>
      </c>
      <c r="W19" s="21"/>
      <c r="X19" s="238"/>
      <c r="Y19" s="242" t="str">
        <f t="shared" si="26"/>
        <v/>
      </c>
      <c r="Z19" s="234" t="str">
        <f t="shared" si="27"/>
        <v/>
      </c>
      <c r="AA19" s="21"/>
      <c r="AB19" s="238"/>
      <c r="AC19" s="242" t="str">
        <f t="shared" si="28"/>
        <v/>
      </c>
      <c r="AD19" s="234" t="str">
        <f t="shared" si="29"/>
        <v/>
      </c>
    </row>
    <row r="20" spans="1:30" ht="15" customHeight="1" thickTop="1" thickBot="1" x14ac:dyDescent="0.25">
      <c r="A20" s="48"/>
      <c r="B20" s="48"/>
      <c r="C20" s="48"/>
      <c r="D20" s="48"/>
      <c r="E20" s="48"/>
      <c r="F20" s="48"/>
      <c r="G20" s="48"/>
      <c r="H20" s="49"/>
      <c r="I20" s="48"/>
      <c r="J20" s="64"/>
      <c r="K20" s="48"/>
      <c r="L20" s="49"/>
      <c r="M20" s="48"/>
      <c r="N20" s="64"/>
      <c r="O20" s="48"/>
      <c r="P20" s="49"/>
      <c r="Q20" s="48"/>
      <c r="R20" s="64"/>
      <c r="S20" s="48"/>
      <c r="T20" s="49"/>
      <c r="U20" s="48"/>
      <c r="V20" s="64"/>
      <c r="W20" s="48"/>
      <c r="X20" s="49"/>
      <c r="Y20" s="48"/>
      <c r="Z20" s="64"/>
      <c r="AA20" s="48"/>
      <c r="AB20" s="49"/>
      <c r="AC20" s="48"/>
      <c r="AD20" s="64"/>
    </row>
    <row r="21" spans="1:30" ht="15" customHeight="1" thickTop="1" x14ac:dyDescent="0.2"/>
    <row r="22" spans="1:30" ht="15" customHeight="1" x14ac:dyDescent="0.2">
      <c r="C22" t="s">
        <v>973</v>
      </c>
    </row>
    <row r="23" spans="1:30" x14ac:dyDescent="0.2">
      <c r="C23" t="s">
        <v>633</v>
      </c>
      <c r="F23" s="212"/>
      <c r="G23" s="212"/>
      <c r="H23" s="212">
        <v>3020</v>
      </c>
      <c r="I23" s="212"/>
      <c r="J23" s="212"/>
      <c r="K23" s="212"/>
      <c r="L23" s="212">
        <v>4133</v>
      </c>
      <c r="M23" s="212"/>
      <c r="N23" s="212"/>
      <c r="O23" s="212"/>
      <c r="P23" s="212">
        <v>318</v>
      </c>
      <c r="Q23" s="212"/>
      <c r="R23" s="212"/>
      <c r="S23" s="212"/>
      <c r="T23" s="212">
        <v>314</v>
      </c>
      <c r="U23" s="212"/>
      <c r="V23" s="212"/>
      <c r="W23" s="212"/>
      <c r="X23" s="212">
        <v>5152</v>
      </c>
      <c r="Y23" s="212"/>
      <c r="Z23" s="212"/>
      <c r="AA23" s="212"/>
      <c r="AB23" s="212">
        <v>3259</v>
      </c>
      <c r="AC23" s="212"/>
      <c r="AD23" s="212"/>
    </row>
    <row r="24" spans="1:30" x14ac:dyDescent="0.2">
      <c r="C24" t="s">
        <v>213</v>
      </c>
      <c r="F24" s="212"/>
      <c r="G24" s="212"/>
      <c r="H24" s="212">
        <v>4133</v>
      </c>
      <c r="I24" s="212"/>
      <c r="J24" s="212"/>
      <c r="K24" s="212"/>
      <c r="L24" s="212">
        <v>3020</v>
      </c>
      <c r="M24" s="212"/>
      <c r="N24" s="212"/>
      <c r="O24" s="212"/>
      <c r="P24" s="212">
        <v>3259</v>
      </c>
      <c r="Q24" s="212"/>
      <c r="R24" s="212"/>
      <c r="S24" s="212"/>
      <c r="T24" s="212">
        <v>5152</v>
      </c>
      <c r="U24" s="212"/>
      <c r="V24" s="212"/>
      <c r="W24" s="212"/>
      <c r="X24" s="212">
        <v>314</v>
      </c>
      <c r="Y24" s="212"/>
      <c r="Z24" s="212"/>
      <c r="AA24" s="212"/>
      <c r="AB24" s="212">
        <v>318</v>
      </c>
      <c r="AC24" s="212"/>
      <c r="AD24" s="212"/>
    </row>
    <row r="25" spans="1:30" x14ac:dyDescent="0.2">
      <c r="C25" t="s">
        <v>267</v>
      </c>
      <c r="F25" s="212"/>
      <c r="G25" s="212"/>
      <c r="H25" s="212">
        <v>5152</v>
      </c>
      <c r="I25" s="212"/>
      <c r="J25" s="212"/>
      <c r="K25" s="212"/>
      <c r="L25" s="212">
        <v>3259</v>
      </c>
      <c r="M25" s="212"/>
      <c r="N25" s="212"/>
      <c r="O25" s="212"/>
      <c r="P25" s="212">
        <v>3020</v>
      </c>
      <c r="Q25" s="212"/>
      <c r="R25" s="212"/>
      <c r="S25" s="212"/>
      <c r="T25" s="212">
        <v>4133</v>
      </c>
      <c r="U25" s="212"/>
      <c r="V25" s="212"/>
      <c r="W25" s="212"/>
      <c r="X25" s="212">
        <v>318</v>
      </c>
      <c r="Y25" s="212"/>
      <c r="Z25" s="212"/>
      <c r="AA25" s="212"/>
      <c r="AB25" s="212">
        <v>314</v>
      </c>
      <c r="AC25" s="212"/>
      <c r="AD25" s="212"/>
    </row>
    <row r="26" spans="1:30" x14ac:dyDescent="0.2">
      <c r="C26" t="s">
        <v>761</v>
      </c>
      <c r="F26" s="212"/>
      <c r="G26" s="212"/>
      <c r="H26" s="212">
        <v>3259</v>
      </c>
      <c r="I26" s="212"/>
      <c r="J26" s="212"/>
      <c r="K26" s="212"/>
      <c r="L26" s="212">
        <v>5152</v>
      </c>
      <c r="M26" s="212"/>
      <c r="N26" s="212"/>
      <c r="O26" s="212"/>
      <c r="P26" s="212">
        <v>314</v>
      </c>
      <c r="Q26" s="212"/>
      <c r="R26" s="212"/>
      <c r="S26" s="212"/>
      <c r="T26" s="212">
        <v>318</v>
      </c>
      <c r="U26" s="212"/>
      <c r="V26" s="212"/>
      <c r="W26" s="212"/>
      <c r="X26" s="212">
        <v>4133</v>
      </c>
      <c r="Y26" s="212"/>
      <c r="Z26" s="212"/>
      <c r="AA26" s="212"/>
      <c r="AB26" s="212">
        <v>3020</v>
      </c>
      <c r="AC26" s="212"/>
      <c r="AD26" s="212"/>
    </row>
    <row r="27" spans="1:30" x14ac:dyDescent="0.2">
      <c r="C27" t="s">
        <v>406</v>
      </c>
      <c r="F27" s="212"/>
      <c r="G27" s="212"/>
      <c r="H27" s="212">
        <v>318</v>
      </c>
      <c r="I27" s="212"/>
      <c r="J27" s="212"/>
      <c r="K27" s="212"/>
      <c r="L27" s="212">
        <v>314</v>
      </c>
      <c r="M27" s="212"/>
      <c r="N27" s="212"/>
      <c r="O27" s="212"/>
      <c r="P27" s="212">
        <v>5152</v>
      </c>
      <c r="Q27" s="212"/>
      <c r="R27" s="212"/>
      <c r="S27" s="212"/>
      <c r="T27" s="212">
        <v>3259</v>
      </c>
      <c r="U27" s="212"/>
      <c r="V27" s="212"/>
      <c r="W27" s="212"/>
      <c r="X27" s="212">
        <v>3020</v>
      </c>
      <c r="Y27" s="212"/>
      <c r="Z27" s="212"/>
      <c r="AA27" s="212"/>
      <c r="AB27" s="212">
        <v>4133</v>
      </c>
      <c r="AC27" s="212"/>
      <c r="AD27" s="212"/>
    </row>
    <row r="28" spans="1:30" x14ac:dyDescent="0.2">
      <c r="C28" t="s">
        <v>764</v>
      </c>
      <c r="F28" s="212"/>
      <c r="G28" s="212"/>
      <c r="H28" s="212">
        <v>314</v>
      </c>
      <c r="I28" s="212"/>
      <c r="J28" s="212"/>
      <c r="K28" s="212"/>
      <c r="L28" s="212">
        <v>318</v>
      </c>
      <c r="M28" s="212"/>
      <c r="N28" s="212"/>
      <c r="O28" s="212"/>
      <c r="P28" s="212">
        <v>4133</v>
      </c>
      <c r="Q28" s="212"/>
      <c r="R28" s="212"/>
      <c r="S28" s="212"/>
      <c r="T28" s="212">
        <v>3020</v>
      </c>
      <c r="U28" s="212"/>
      <c r="V28" s="212"/>
      <c r="W28" s="212"/>
      <c r="X28" s="212">
        <v>3259</v>
      </c>
      <c r="Y28" s="212"/>
      <c r="Z28" s="212"/>
      <c r="AA28" s="212"/>
      <c r="AB28" s="212">
        <v>5152</v>
      </c>
      <c r="AC28" s="212"/>
      <c r="AD28" s="212"/>
    </row>
    <row r="29" spans="1:30" x14ac:dyDescent="0.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row>
  </sheetData>
  <sortState xmlns:xlrd2="http://schemas.microsoft.com/office/spreadsheetml/2017/richdata2" ref="A11:AD16">
    <sortCondition ref="A11:A16"/>
  </sortState>
  <mergeCells count="14">
    <mergeCell ref="E8:F8"/>
    <mergeCell ref="D2:Z6"/>
    <mergeCell ref="H7:J7"/>
    <mergeCell ref="L7:N7"/>
    <mergeCell ref="P7:R7"/>
    <mergeCell ref="AB7:AD7"/>
    <mergeCell ref="AB8:AD8"/>
    <mergeCell ref="T7:V7"/>
    <mergeCell ref="X7:Z7"/>
    <mergeCell ref="H8:J8"/>
    <mergeCell ref="L8:N8"/>
    <mergeCell ref="P8:R8"/>
    <mergeCell ref="T8:V8"/>
    <mergeCell ref="X8:Z8"/>
  </mergeCells>
  <dataValidations count="2">
    <dataValidation type="list" allowBlank="1" showInputMessage="1" showErrorMessage="1" sqref="T8:V8 L8:N8 P8:R8 H8:J8 X8:Z8 AB8:AD8" xr:uid="{35827B9E-6763-4DAE-887D-109DB0A13835}">
      <formula1>Windspd</formula1>
    </dataValidation>
    <dataValidation type="list" allowBlank="1" showInputMessage="1" showErrorMessage="1" sqref="C11:C19" xr:uid="{CDBB30D8-55DD-437E-A590-638B671432E0}">
      <formula1>Boats</formula1>
    </dataValidation>
  </dataValidations>
  <pageMargins left="0.7" right="0.7" top="0.75" bottom="0.75" header="0.3" footer="0.3"/>
  <pageSetup orientation="portrait" horizontalDpi="0" verticalDpi="0"/>
  <extLst>
    <ext xmlns:x14="http://schemas.microsoft.com/office/spreadsheetml/2009/9/main" uri="{CCE6A557-97BC-4b89-ADB6-D9C93CAAB3DF}">
      <x14:dataValidations xmlns:xm="http://schemas.microsoft.com/office/excel/2006/main" count="1">
        <x14:dataValidation type="list" allowBlank="1" showInputMessage="1" showErrorMessage="1" xr:uid="{99E1272C-7E8B-4673-9D7D-AAEFB141539F}">
          <x14:formula1>
            <xm:f>Memb!$B$2:$B$317</xm:f>
          </x14:formula1>
          <xm:sqref>C23:C28 B11:B19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21"/>
  <sheetViews>
    <sheetView workbookViewId="0"/>
  </sheetViews>
  <sheetFormatPr defaultColWidth="8.85546875" defaultRowHeight="12.75" x14ac:dyDescent="0.2"/>
  <cols>
    <col min="1" max="1" width="5.42578125" customWidth="1"/>
    <col min="2" max="2" width="19.42578125" customWidth="1"/>
    <col min="3" max="3" width="18.42578125" customWidth="1"/>
    <col min="4" max="4" width="7.140625" bestFit="1" customWidth="1"/>
    <col min="5" max="5" width="6.85546875" bestFit="1" customWidth="1"/>
    <col min="6" max="6" width="7.140625" bestFit="1" customWidth="1"/>
    <col min="7" max="7" width="0.28515625" customWidth="1"/>
    <col min="8" max="8" width="12.42578125" bestFit="1" customWidth="1"/>
    <col min="9" max="9" width="0.7109375" customWidth="1"/>
    <col min="10" max="10" width="10" customWidth="1"/>
    <col min="11" max="11" width="0.28515625" customWidth="1"/>
    <col min="12" max="12" width="12.42578125" bestFit="1" customWidth="1"/>
    <col min="13" max="13" width="0.7109375" customWidth="1"/>
    <col min="14" max="14" width="10" customWidth="1"/>
    <col min="15" max="15" width="0.28515625" customWidth="1"/>
    <col min="16" max="16" width="12.42578125" bestFit="1" customWidth="1"/>
    <col min="17" max="17" width="0.7109375" customWidth="1"/>
    <col min="18" max="18" width="10" customWidth="1"/>
    <col min="19" max="19" width="0.28515625" customWidth="1"/>
    <col min="20" max="20" width="12.42578125" bestFit="1" customWidth="1"/>
    <col min="21" max="21" width="0.42578125" customWidth="1"/>
    <col min="22" max="22" width="10" customWidth="1"/>
    <col min="23" max="23" width="0.28515625" customWidth="1"/>
    <col min="24" max="24" width="12.42578125" bestFit="1" customWidth="1"/>
    <col min="25" max="25" width="0.5703125" customWidth="1"/>
    <col min="26" max="26" width="10" customWidth="1"/>
    <col min="27" max="27" width="0.28515625" customWidth="1"/>
    <col min="28" max="28" width="12.42578125" bestFit="1" customWidth="1"/>
    <col min="29" max="29" width="0.5703125" customWidth="1"/>
    <col min="30" max="30" width="10" customWidth="1"/>
    <col min="31" max="33" width="5.85546875" customWidth="1"/>
  </cols>
  <sheetData>
    <row r="1" spans="1:30" ht="15" customHeight="1" x14ac:dyDescent="0.25">
      <c r="A1" s="50" t="s">
        <v>86</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row>
    <row r="2" spans="1:30" ht="15" customHeight="1" x14ac:dyDescent="0.2">
      <c r="A2" s="1" t="s">
        <v>87</v>
      </c>
      <c r="B2" s="2" t="s">
        <v>787</v>
      </c>
      <c r="C2" s="2"/>
      <c r="D2" s="410"/>
      <c r="E2" s="411"/>
      <c r="F2" s="411"/>
      <c r="G2" s="411"/>
      <c r="H2" s="411"/>
      <c r="I2" s="411"/>
      <c r="J2" s="411"/>
      <c r="K2" s="411"/>
      <c r="L2" s="411"/>
      <c r="M2" s="411"/>
      <c r="N2" s="411"/>
      <c r="O2" s="411"/>
      <c r="P2" s="411"/>
      <c r="Q2" s="411"/>
      <c r="R2" s="411"/>
      <c r="S2" s="411"/>
      <c r="T2" s="411"/>
      <c r="U2" s="411"/>
      <c r="V2" s="411"/>
      <c r="W2" s="411"/>
      <c r="X2" s="411"/>
      <c r="Y2" s="411"/>
      <c r="Z2" s="411"/>
      <c r="AA2" s="290"/>
      <c r="AB2" s="290"/>
      <c r="AC2" s="290"/>
      <c r="AD2" s="290"/>
    </row>
    <row r="3" spans="1:30" ht="15" customHeight="1" x14ac:dyDescent="0.2">
      <c r="A3" s="1" t="s">
        <v>89</v>
      </c>
      <c r="B3" s="2" t="s">
        <v>749</v>
      </c>
      <c r="C3" s="2" t="s">
        <v>852</v>
      </c>
      <c r="D3" s="412"/>
      <c r="E3" s="411"/>
      <c r="F3" s="411"/>
      <c r="G3" s="411"/>
      <c r="H3" s="411"/>
      <c r="I3" s="411"/>
      <c r="J3" s="411"/>
      <c r="K3" s="411"/>
      <c r="L3" s="411"/>
      <c r="M3" s="411"/>
      <c r="N3" s="411"/>
      <c r="O3" s="411"/>
      <c r="P3" s="411"/>
      <c r="Q3" s="411"/>
      <c r="R3" s="411"/>
      <c r="S3" s="411"/>
      <c r="T3" s="411"/>
      <c r="U3" s="411"/>
      <c r="V3" s="411"/>
      <c r="W3" s="411"/>
      <c r="X3" s="411"/>
      <c r="Y3" s="411"/>
      <c r="Z3" s="411"/>
      <c r="AA3" s="290"/>
      <c r="AB3" s="290"/>
      <c r="AC3" s="290"/>
      <c r="AD3" s="290"/>
    </row>
    <row r="4" spans="1:30" ht="15" customHeight="1" x14ac:dyDescent="0.2">
      <c r="A4" s="1" t="s">
        <v>90</v>
      </c>
      <c r="B4" s="2" t="s">
        <v>282</v>
      </c>
      <c r="C4" s="2" t="s">
        <v>268</v>
      </c>
      <c r="D4" s="412"/>
      <c r="E4" s="411"/>
      <c r="F4" s="411"/>
      <c r="G4" s="411"/>
      <c r="H4" s="411"/>
      <c r="I4" s="411"/>
      <c r="J4" s="411"/>
      <c r="K4" s="411"/>
      <c r="L4" s="411"/>
      <c r="M4" s="411"/>
      <c r="N4" s="411"/>
      <c r="O4" s="411"/>
      <c r="P4" s="411"/>
      <c r="Q4" s="411"/>
      <c r="R4" s="411"/>
      <c r="S4" s="411"/>
      <c r="T4" s="411"/>
      <c r="U4" s="411"/>
      <c r="V4" s="411"/>
      <c r="W4" s="411"/>
      <c r="X4" s="411"/>
      <c r="Y4" s="411"/>
      <c r="Z4" s="411"/>
      <c r="AA4" s="290"/>
      <c r="AB4" s="290"/>
      <c r="AC4" s="290"/>
      <c r="AD4" s="290"/>
    </row>
    <row r="5" spans="1:30" ht="15" customHeight="1" x14ac:dyDescent="0.2">
      <c r="A5" s="1" t="s">
        <v>91</v>
      </c>
      <c r="B5" s="2" t="s">
        <v>758</v>
      </c>
      <c r="C5" s="2"/>
      <c r="D5" s="412"/>
      <c r="E5" s="411"/>
      <c r="F5" s="411"/>
      <c r="G5" s="411"/>
      <c r="H5" s="411"/>
      <c r="I5" s="411"/>
      <c r="J5" s="411"/>
      <c r="K5" s="411"/>
      <c r="L5" s="411"/>
      <c r="M5" s="411"/>
      <c r="N5" s="411"/>
      <c r="O5" s="411"/>
      <c r="P5" s="411"/>
      <c r="Q5" s="411"/>
      <c r="R5" s="411"/>
      <c r="S5" s="411"/>
      <c r="T5" s="411"/>
      <c r="U5" s="411"/>
      <c r="V5" s="411"/>
      <c r="W5" s="411"/>
      <c r="X5" s="411"/>
      <c r="Y5" s="411"/>
      <c r="Z5" s="411"/>
      <c r="AA5" s="290"/>
      <c r="AB5" s="290"/>
      <c r="AC5" s="290"/>
      <c r="AD5" s="290"/>
    </row>
    <row r="6" spans="1:30" ht="15" customHeight="1" thickBot="1" x14ac:dyDescent="0.25">
      <c r="A6" s="3" t="s">
        <v>92</v>
      </c>
      <c r="B6" s="23" t="s">
        <v>869</v>
      </c>
      <c r="C6" s="23"/>
      <c r="D6" s="413"/>
      <c r="E6" s="414"/>
      <c r="F6" s="414"/>
      <c r="G6" s="414"/>
      <c r="H6" s="414"/>
      <c r="I6" s="414"/>
      <c r="J6" s="414"/>
      <c r="K6" s="414"/>
      <c r="L6" s="414"/>
      <c r="M6" s="414"/>
      <c r="N6" s="414"/>
      <c r="O6" s="414"/>
      <c r="P6" s="414"/>
      <c r="Q6" s="414"/>
      <c r="R6" s="414"/>
      <c r="S6" s="414"/>
      <c r="T6" s="414"/>
      <c r="U6" s="414"/>
      <c r="V6" s="414"/>
      <c r="W6" s="414"/>
      <c r="X6" s="414"/>
      <c r="Y6" s="414"/>
      <c r="Z6" s="414"/>
      <c r="AA6" s="292"/>
      <c r="AB6" s="292"/>
      <c r="AC6" s="292"/>
      <c r="AD6" s="292"/>
    </row>
    <row r="7" spans="1:30" ht="15" customHeight="1" thickTop="1" x14ac:dyDescent="0.2">
      <c r="A7" s="53"/>
      <c r="B7" s="73"/>
      <c r="C7" s="73"/>
      <c r="D7" s="54"/>
      <c r="E7" s="55"/>
      <c r="F7" s="56"/>
      <c r="G7" s="57"/>
      <c r="H7" s="415" t="s">
        <v>93</v>
      </c>
      <c r="I7" s="415"/>
      <c r="J7" s="415"/>
      <c r="K7" s="57"/>
      <c r="L7" s="415" t="s">
        <v>94</v>
      </c>
      <c r="M7" s="415"/>
      <c r="N7" s="415"/>
      <c r="O7" s="57"/>
      <c r="P7" s="415" t="s">
        <v>95</v>
      </c>
      <c r="Q7" s="415"/>
      <c r="R7" s="415"/>
      <c r="S7" s="57"/>
      <c r="T7" s="415" t="s">
        <v>96</v>
      </c>
      <c r="U7" s="415"/>
      <c r="V7" s="415"/>
      <c r="W7" s="57"/>
      <c r="X7" s="415" t="s">
        <v>97</v>
      </c>
      <c r="Y7" s="415"/>
      <c r="Z7" s="415"/>
      <c r="AA7" s="57"/>
      <c r="AB7" s="419" t="s">
        <v>860</v>
      </c>
      <c r="AC7" s="420"/>
      <c r="AD7" s="421"/>
    </row>
    <row r="8" spans="1:30" ht="15" customHeight="1" thickBot="1" x14ac:dyDescent="0.25">
      <c r="A8" s="4" t="s">
        <v>98</v>
      </c>
      <c r="B8" s="40">
        <v>44513</v>
      </c>
      <c r="C8" s="5"/>
      <c r="D8" s="6"/>
      <c r="E8" s="408"/>
      <c r="F8" s="409"/>
      <c r="G8" s="57"/>
      <c r="H8" s="416"/>
      <c r="I8" s="417"/>
      <c r="J8" s="417"/>
      <c r="K8" s="7"/>
      <c r="L8" s="418"/>
      <c r="M8" s="418"/>
      <c r="N8" s="418"/>
      <c r="O8" s="7"/>
      <c r="P8" s="418"/>
      <c r="Q8" s="418"/>
      <c r="R8" s="418"/>
      <c r="S8" s="7"/>
      <c r="T8" s="418"/>
      <c r="U8" s="418"/>
      <c r="V8" s="418"/>
      <c r="W8" s="7"/>
      <c r="X8" s="418"/>
      <c r="Y8" s="418"/>
      <c r="Z8" s="418"/>
      <c r="AA8" s="7"/>
      <c r="AB8" s="422"/>
      <c r="AC8" s="422"/>
      <c r="AD8" s="423"/>
    </row>
    <row r="9" spans="1:30" ht="15" customHeight="1" thickTop="1" x14ac:dyDescent="0.25">
      <c r="A9" s="9"/>
      <c r="B9" s="10"/>
      <c r="C9" s="10"/>
      <c r="D9" s="6"/>
      <c r="E9" s="58" t="s">
        <v>100</v>
      </c>
      <c r="F9" s="59" t="s">
        <v>104</v>
      </c>
      <c r="G9" s="232"/>
      <c r="H9" s="243" t="s">
        <v>811</v>
      </c>
      <c r="I9" s="245"/>
      <c r="J9" s="239" t="s">
        <v>813</v>
      </c>
      <c r="K9" s="232"/>
      <c r="L9" s="235" t="s">
        <v>811</v>
      </c>
      <c r="M9" s="245"/>
      <c r="N9" s="240" t="s">
        <v>813</v>
      </c>
      <c r="O9" s="232"/>
      <c r="P9" s="235" t="s">
        <v>811</v>
      </c>
      <c r="Q9" s="245"/>
      <c r="R9" s="240" t="s">
        <v>813</v>
      </c>
      <c r="S9" s="232"/>
      <c r="T9" s="235" t="s">
        <v>811</v>
      </c>
      <c r="U9" s="245"/>
      <c r="V9" s="240" t="s">
        <v>813</v>
      </c>
      <c r="W9" s="232"/>
      <c r="X9" s="235" t="s">
        <v>811</v>
      </c>
      <c r="Y9" s="245"/>
      <c r="Z9" s="240" t="s">
        <v>813</v>
      </c>
      <c r="AA9" s="232"/>
      <c r="AB9" s="235" t="s">
        <v>811</v>
      </c>
      <c r="AC9" s="245"/>
      <c r="AD9" s="240" t="s">
        <v>813</v>
      </c>
    </row>
    <row r="10" spans="1:30" ht="15" customHeight="1" thickBot="1" x14ac:dyDescent="0.3">
      <c r="A10" s="278" t="s">
        <v>945</v>
      </c>
      <c r="B10" s="293" t="s">
        <v>939</v>
      </c>
      <c r="C10" s="31" t="s">
        <v>245</v>
      </c>
      <c r="D10" s="248" t="s">
        <v>103</v>
      </c>
      <c r="E10" s="29" t="s">
        <v>104</v>
      </c>
      <c r="F10" s="30" t="s">
        <v>200</v>
      </c>
      <c r="G10" s="233"/>
      <c r="H10" s="244" t="s">
        <v>812</v>
      </c>
      <c r="I10" s="246"/>
      <c r="J10" s="237" t="s">
        <v>512</v>
      </c>
      <c r="K10" s="233"/>
      <c r="L10" s="236" t="s">
        <v>812</v>
      </c>
      <c r="M10" s="246"/>
      <c r="N10" s="241" t="s">
        <v>512</v>
      </c>
      <c r="O10" s="233"/>
      <c r="P10" s="236" t="s">
        <v>812</v>
      </c>
      <c r="Q10" s="246"/>
      <c r="R10" s="241" t="s">
        <v>512</v>
      </c>
      <c r="S10" s="233"/>
      <c r="T10" s="236" t="s">
        <v>812</v>
      </c>
      <c r="U10" s="246"/>
      <c r="V10" s="241" t="s">
        <v>512</v>
      </c>
      <c r="W10" s="233"/>
      <c r="X10" s="236" t="s">
        <v>812</v>
      </c>
      <c r="Y10" s="246"/>
      <c r="Z10" s="241" t="s">
        <v>512</v>
      </c>
      <c r="AA10" s="233"/>
      <c r="AB10" s="236" t="s">
        <v>812</v>
      </c>
      <c r="AC10" s="246"/>
      <c r="AD10" s="241" t="s">
        <v>512</v>
      </c>
    </row>
    <row r="11" spans="1:30" ht="15" customHeight="1" x14ac:dyDescent="0.2">
      <c r="A11" s="252">
        <f>F11</f>
        <v>1</v>
      </c>
      <c r="B11" s="61" t="s">
        <v>253</v>
      </c>
      <c r="C11" s="275" t="s">
        <v>224</v>
      </c>
      <c r="D11" s="249">
        <v>318</v>
      </c>
      <c r="E11" s="15">
        <f t="shared" ref="E11:E16" si="0">IF(B11="","",J11+N11+R11+V11+Z11+AD11)</f>
        <v>16</v>
      </c>
      <c r="F11" s="16">
        <f t="shared" ref="F11:F16" si="1">IF(B11="","",RANK(E11,E$11:E$19,1))</f>
        <v>1</v>
      </c>
      <c r="G11" s="8"/>
      <c r="H11" s="238">
        <v>3</v>
      </c>
      <c r="I11" s="242">
        <f t="shared" ref="I11:I16" si="2">IF(OR(H11="DNS",H11="DNF",H11="DSQ",H11="DNC",H11="OCS"),"",IF(H$9="","",IF($B11="","",H11)))</f>
        <v>3</v>
      </c>
      <c r="J11" s="234">
        <f t="shared" ref="J11:J16" si="3">IF(OR(H11="DNS",H11="DNF",H11="DSQ",H11="DNC",H11="OCS"),(COUNTA($B$11:$B$19)+1),IF($B11="","",RANK(I11,I$11:I$19,1)))</f>
        <v>3</v>
      </c>
      <c r="K11" s="8"/>
      <c r="L11" s="238">
        <v>4</v>
      </c>
      <c r="M11" s="242">
        <f t="shared" ref="M11:M16" si="4">IF(OR(L11="DNS",L11="DNF",L11="DSQ",L11="DNC",L11="OCS"),"",IF(L$9="","",IF($B11="","",L11)))</f>
        <v>4</v>
      </c>
      <c r="N11" s="234">
        <f t="shared" ref="N11:N16" si="5">IF(OR(L11="DNS",L11="DNF",L11="DSQ",L11="DNC",L11="OCS"),(COUNTA($B$11:$B$19)+1),IF($B11="","",RANK(M11,M$11:M$19,1)))</f>
        <v>4</v>
      </c>
      <c r="O11" s="8"/>
      <c r="P11" s="238">
        <v>1</v>
      </c>
      <c r="Q11" s="242">
        <f t="shared" ref="Q11:Q16" si="6">IF(OR(P11="DNS",P11="DNF",P11="DSQ",P11="DNC",P11="OCS"),"",IF(P$9="","",IF($B11="","",P11)))</f>
        <v>1</v>
      </c>
      <c r="R11" s="234">
        <f t="shared" ref="R11:R16" si="7">IF(OR(P11="DNS",P11="DNF",P11="DSQ",P11="DNC",P11="OCS"),(COUNTA($B$11:$B$19)+1),IF($B11="","",RANK(Q11,Q$11:Q$19,1)))</f>
        <v>1</v>
      </c>
      <c r="S11" s="8"/>
      <c r="T11" s="238">
        <v>3</v>
      </c>
      <c r="U11" s="242">
        <f t="shared" ref="U11:U16" si="8">IF(OR(T11="DNS",T11="DNF",T11="DSQ",T11="DNC",T11="OCS"),"",IF(T$9="","",IF($B11="","",T11)))</f>
        <v>3</v>
      </c>
      <c r="V11" s="234">
        <f t="shared" ref="V11:V16" si="9">IF(OR(T11="DNS",T11="DNF",T11="DSQ",T11="DNC",T11="OCS"),(COUNTA($B$11:$B$19)+1),IF($B11="","",RANK(U11,U$11:U$19,1)))</f>
        <v>3</v>
      </c>
      <c r="W11" s="8"/>
      <c r="X11" s="238">
        <v>3</v>
      </c>
      <c r="Y11" s="242">
        <f t="shared" ref="Y11:Y16" si="10">IF(OR(X11="DNS",X11="DNF",X11="DSQ",X11="DNC",X11="OCS"),"",IF(X$9="","",IF($B11="","",X11)))</f>
        <v>3</v>
      </c>
      <c r="Z11" s="234">
        <f t="shared" ref="Z11:Z16" si="11">IF(OR(X11="DNS",X11="DNF",X11="DSQ",X11="DNC",X11="OCS"),(COUNTA($B$11:$B$19)+1),IF($B11="","",RANK(Y11,Y$11:Y$19,1)))</f>
        <v>3</v>
      </c>
      <c r="AA11" s="8"/>
      <c r="AB11" s="238">
        <v>2</v>
      </c>
      <c r="AC11" s="242">
        <f t="shared" ref="AC11:AC16" si="12">IF(OR(AB11="DNS",AB11="DNF",AB11="DSQ",AB11="DNC",AB11="OCS"),"",IF(AB$9="","",IF($B11="","",AB11)))</f>
        <v>2</v>
      </c>
      <c r="AD11" s="234">
        <f t="shared" ref="AD11:AD16" si="13">IF(OR(AB11="DNS",AB11="DNF",AB11="DSQ",AB11="DNC",AB11="OCS"),(COUNTA($B$11:$B$19)+1),IF($B11="","",RANK(AC11,AC$11:AC$19,1)))</f>
        <v>2</v>
      </c>
    </row>
    <row r="12" spans="1:30" ht="15" customHeight="1" x14ac:dyDescent="0.2">
      <c r="A12" s="252">
        <f>F12</f>
        <v>2</v>
      </c>
      <c r="B12" s="61" t="s">
        <v>440</v>
      </c>
      <c r="C12" s="275" t="s">
        <v>224</v>
      </c>
      <c r="D12" s="249">
        <v>314</v>
      </c>
      <c r="E12" s="15">
        <f t="shared" si="0"/>
        <v>20</v>
      </c>
      <c r="F12" s="16">
        <f t="shared" si="1"/>
        <v>2</v>
      </c>
      <c r="G12" s="8"/>
      <c r="H12" s="238">
        <v>5</v>
      </c>
      <c r="I12" s="242">
        <f t="shared" si="2"/>
        <v>5</v>
      </c>
      <c r="J12" s="234">
        <f t="shared" si="3"/>
        <v>5</v>
      </c>
      <c r="K12" s="8"/>
      <c r="L12" s="238">
        <v>3</v>
      </c>
      <c r="M12" s="242">
        <f t="shared" si="4"/>
        <v>3</v>
      </c>
      <c r="N12" s="234">
        <f t="shared" si="5"/>
        <v>3</v>
      </c>
      <c r="O12" s="8"/>
      <c r="P12" s="238">
        <v>5</v>
      </c>
      <c r="Q12" s="242">
        <f t="shared" si="6"/>
        <v>5</v>
      </c>
      <c r="R12" s="234">
        <f t="shared" si="7"/>
        <v>5</v>
      </c>
      <c r="S12" s="8"/>
      <c r="T12" s="238">
        <v>1</v>
      </c>
      <c r="U12" s="242">
        <f t="shared" si="8"/>
        <v>1</v>
      </c>
      <c r="V12" s="234">
        <f t="shared" si="9"/>
        <v>1</v>
      </c>
      <c r="W12" s="8"/>
      <c r="X12" s="238">
        <v>2</v>
      </c>
      <c r="Y12" s="242">
        <f t="shared" si="10"/>
        <v>2</v>
      </c>
      <c r="Z12" s="234">
        <f t="shared" si="11"/>
        <v>2</v>
      </c>
      <c r="AA12" s="8"/>
      <c r="AB12" s="238">
        <v>4</v>
      </c>
      <c r="AC12" s="242">
        <f t="shared" si="12"/>
        <v>4</v>
      </c>
      <c r="AD12" s="234">
        <f t="shared" si="13"/>
        <v>4</v>
      </c>
    </row>
    <row r="13" spans="1:30" ht="15" customHeight="1" x14ac:dyDescent="0.2">
      <c r="A13" s="252">
        <f>F13</f>
        <v>3</v>
      </c>
      <c r="B13" s="61" t="s">
        <v>265</v>
      </c>
      <c r="C13" s="275" t="s">
        <v>224</v>
      </c>
      <c r="D13" s="249">
        <v>3020</v>
      </c>
      <c r="E13" s="15">
        <f t="shared" si="0"/>
        <v>22</v>
      </c>
      <c r="F13" s="16">
        <f t="shared" si="1"/>
        <v>3</v>
      </c>
      <c r="G13" s="8"/>
      <c r="H13" s="238">
        <v>1</v>
      </c>
      <c r="I13" s="242">
        <f t="shared" si="2"/>
        <v>1</v>
      </c>
      <c r="J13" s="234">
        <f t="shared" si="3"/>
        <v>1</v>
      </c>
      <c r="K13" s="8"/>
      <c r="L13" s="238">
        <v>2</v>
      </c>
      <c r="M13" s="242">
        <f t="shared" si="4"/>
        <v>2</v>
      </c>
      <c r="N13" s="234">
        <f t="shared" si="5"/>
        <v>2</v>
      </c>
      <c r="O13" s="8"/>
      <c r="P13" s="238">
        <v>2</v>
      </c>
      <c r="Q13" s="242">
        <f t="shared" si="6"/>
        <v>2</v>
      </c>
      <c r="R13" s="255">
        <f t="shared" si="7"/>
        <v>2</v>
      </c>
      <c r="S13" s="8"/>
      <c r="T13" s="238">
        <v>6</v>
      </c>
      <c r="U13" s="242">
        <f t="shared" si="8"/>
        <v>6</v>
      </c>
      <c r="V13" s="234">
        <f t="shared" si="9"/>
        <v>6</v>
      </c>
      <c r="W13" s="8"/>
      <c r="X13" s="238">
        <v>5</v>
      </c>
      <c r="Y13" s="242">
        <f t="shared" si="10"/>
        <v>5</v>
      </c>
      <c r="Z13" s="234">
        <f t="shared" si="11"/>
        <v>5</v>
      </c>
      <c r="AA13" s="8"/>
      <c r="AB13" s="238">
        <v>6</v>
      </c>
      <c r="AC13" s="242">
        <f t="shared" si="12"/>
        <v>6</v>
      </c>
      <c r="AD13" s="234">
        <f t="shared" si="13"/>
        <v>6</v>
      </c>
    </row>
    <row r="14" spans="1:30" ht="15" customHeight="1" x14ac:dyDescent="0.2">
      <c r="A14" s="252">
        <v>4</v>
      </c>
      <c r="B14" s="61" t="s">
        <v>850</v>
      </c>
      <c r="C14" s="275" t="s">
        <v>224</v>
      </c>
      <c r="D14" s="249">
        <v>4133</v>
      </c>
      <c r="E14" s="15">
        <f t="shared" si="0"/>
        <v>22</v>
      </c>
      <c r="F14" s="16">
        <f t="shared" si="1"/>
        <v>3</v>
      </c>
      <c r="G14" s="8"/>
      <c r="H14" s="238">
        <v>2</v>
      </c>
      <c r="I14" s="242">
        <f t="shared" si="2"/>
        <v>2</v>
      </c>
      <c r="J14" s="234">
        <f t="shared" si="3"/>
        <v>2</v>
      </c>
      <c r="K14" s="8"/>
      <c r="L14" s="238">
        <v>1</v>
      </c>
      <c r="M14" s="242">
        <f t="shared" si="4"/>
        <v>1</v>
      </c>
      <c r="N14" s="234">
        <f t="shared" si="5"/>
        <v>1</v>
      </c>
      <c r="O14" s="8"/>
      <c r="P14" s="238">
        <v>6</v>
      </c>
      <c r="Q14" s="242">
        <f t="shared" si="6"/>
        <v>6</v>
      </c>
      <c r="R14" s="234">
        <f t="shared" si="7"/>
        <v>6</v>
      </c>
      <c r="S14" s="8"/>
      <c r="T14" s="238">
        <v>4</v>
      </c>
      <c r="U14" s="242">
        <f t="shared" si="8"/>
        <v>4</v>
      </c>
      <c r="V14" s="234">
        <f t="shared" si="9"/>
        <v>4</v>
      </c>
      <c r="W14" s="8"/>
      <c r="X14" s="238">
        <v>6</v>
      </c>
      <c r="Y14" s="242">
        <f t="shared" si="10"/>
        <v>6</v>
      </c>
      <c r="Z14" s="234">
        <f t="shared" si="11"/>
        <v>6</v>
      </c>
      <c r="AA14" s="8"/>
      <c r="AB14" s="238">
        <v>3</v>
      </c>
      <c r="AC14" s="242">
        <f t="shared" si="12"/>
        <v>3</v>
      </c>
      <c r="AD14" s="255">
        <f t="shared" si="13"/>
        <v>3</v>
      </c>
    </row>
    <row r="15" spans="1:30" ht="15" customHeight="1" x14ac:dyDescent="0.2">
      <c r="A15" s="252">
        <v>5</v>
      </c>
      <c r="B15" s="61" t="s">
        <v>476</v>
      </c>
      <c r="C15" s="275" t="s">
        <v>224</v>
      </c>
      <c r="D15" s="249">
        <v>5152</v>
      </c>
      <c r="E15" s="15">
        <f t="shared" si="0"/>
        <v>22</v>
      </c>
      <c r="F15" s="16">
        <f t="shared" si="1"/>
        <v>3</v>
      </c>
      <c r="G15" s="8"/>
      <c r="H15" s="238">
        <v>4</v>
      </c>
      <c r="I15" s="242">
        <f t="shared" si="2"/>
        <v>4</v>
      </c>
      <c r="J15" s="234">
        <f t="shared" si="3"/>
        <v>4</v>
      </c>
      <c r="K15" s="8"/>
      <c r="L15" s="238">
        <v>6</v>
      </c>
      <c r="M15" s="242">
        <f t="shared" si="4"/>
        <v>6</v>
      </c>
      <c r="N15" s="234">
        <f t="shared" si="5"/>
        <v>6</v>
      </c>
      <c r="O15" s="8"/>
      <c r="P15" s="238">
        <v>4</v>
      </c>
      <c r="Q15" s="242">
        <f t="shared" si="6"/>
        <v>4</v>
      </c>
      <c r="R15" s="234">
        <f t="shared" si="7"/>
        <v>4</v>
      </c>
      <c r="S15" s="8"/>
      <c r="T15" s="238">
        <v>2</v>
      </c>
      <c r="U15" s="242">
        <f t="shared" si="8"/>
        <v>2</v>
      </c>
      <c r="V15" s="234">
        <f t="shared" si="9"/>
        <v>2</v>
      </c>
      <c r="W15" s="8"/>
      <c r="X15" s="238">
        <v>1</v>
      </c>
      <c r="Y15" s="242">
        <f t="shared" si="10"/>
        <v>1</v>
      </c>
      <c r="Z15" s="234">
        <f t="shared" si="11"/>
        <v>1</v>
      </c>
      <c r="AA15" s="8"/>
      <c r="AB15" s="238">
        <v>5</v>
      </c>
      <c r="AC15" s="242">
        <f t="shared" si="12"/>
        <v>5</v>
      </c>
      <c r="AD15" s="234">
        <f t="shared" si="13"/>
        <v>5</v>
      </c>
    </row>
    <row r="16" spans="1:30" ht="15" customHeight="1" x14ac:dyDescent="0.2">
      <c r="A16" s="252">
        <f>F16</f>
        <v>6</v>
      </c>
      <c r="B16" s="61" t="s">
        <v>198</v>
      </c>
      <c r="C16" s="275" t="s">
        <v>224</v>
      </c>
      <c r="D16" s="249">
        <v>3259</v>
      </c>
      <c r="E16" s="15">
        <f t="shared" si="0"/>
        <v>24</v>
      </c>
      <c r="F16" s="16">
        <f t="shared" si="1"/>
        <v>6</v>
      </c>
      <c r="G16" s="8"/>
      <c r="H16" s="238">
        <v>6</v>
      </c>
      <c r="I16" s="242">
        <f t="shared" si="2"/>
        <v>6</v>
      </c>
      <c r="J16" s="234">
        <f t="shared" si="3"/>
        <v>6</v>
      </c>
      <c r="K16" s="8"/>
      <c r="L16" s="238">
        <v>5</v>
      </c>
      <c r="M16" s="242">
        <f t="shared" si="4"/>
        <v>5</v>
      </c>
      <c r="N16" s="234">
        <f t="shared" si="5"/>
        <v>5</v>
      </c>
      <c r="O16" s="8"/>
      <c r="P16" s="238">
        <v>3</v>
      </c>
      <c r="Q16" s="242">
        <f t="shared" si="6"/>
        <v>3</v>
      </c>
      <c r="R16" s="234">
        <f t="shared" si="7"/>
        <v>3</v>
      </c>
      <c r="S16" s="8"/>
      <c r="T16" s="238">
        <v>5</v>
      </c>
      <c r="U16" s="242">
        <f t="shared" si="8"/>
        <v>5</v>
      </c>
      <c r="V16" s="234">
        <f t="shared" si="9"/>
        <v>5</v>
      </c>
      <c r="W16" s="8"/>
      <c r="X16" s="238">
        <v>4</v>
      </c>
      <c r="Y16" s="242">
        <f t="shared" si="10"/>
        <v>4</v>
      </c>
      <c r="Z16" s="234">
        <f t="shared" si="11"/>
        <v>4</v>
      </c>
      <c r="AA16" s="8"/>
      <c r="AB16" s="238">
        <v>1</v>
      </c>
      <c r="AC16" s="242">
        <f t="shared" si="12"/>
        <v>1</v>
      </c>
      <c r="AD16" s="234">
        <f t="shared" si="13"/>
        <v>1</v>
      </c>
    </row>
    <row r="17" spans="1:30" ht="15" customHeight="1" x14ac:dyDescent="0.2">
      <c r="A17" s="60" t="str">
        <f t="shared" ref="A17:A18" si="14">F17</f>
        <v/>
      </c>
      <c r="B17" s="61"/>
      <c r="C17" s="289"/>
      <c r="D17" s="249"/>
      <c r="E17" s="15" t="str">
        <f t="shared" ref="E17:E19" si="15">IF(B17="","",J17+N17+R17+V17+Z17)</f>
        <v/>
      </c>
      <c r="F17" s="16" t="str">
        <f t="shared" ref="F17:F19" si="16">IF(B17="","",RANK(E17,E$11:E$19,1))</f>
        <v/>
      </c>
      <c r="G17" s="8"/>
      <c r="H17" s="238"/>
      <c r="I17" s="242" t="str">
        <f t="shared" ref="I17:I19" si="17">IF(OR(H17="DNS",H17="DNF",H17="DSQ",H17="DNC",H17="OCS"),"",IF(H$9="","",IF($B17="","",H17)))</f>
        <v/>
      </c>
      <c r="J17" s="234" t="str">
        <f t="shared" ref="J17:J19" si="18">IF(OR(H17="DNS",H17="DNF",H17="DSQ",H17="DNC",H17="OCS"),(COUNTA($B$11:$B$19)+1),IF($B17="","",RANK(I17,I$11:I$19,1)))</f>
        <v/>
      </c>
      <c r="K17" s="8"/>
      <c r="L17" s="238"/>
      <c r="M17" s="242" t="str">
        <f t="shared" ref="M17:M19" si="19">IF(OR(L17="DNS",L17="DNF",L17="DSQ",L17="DNC",L17="OCS"),"",IF(L$9="","",IF($B17="","",L17)))</f>
        <v/>
      </c>
      <c r="N17" s="234" t="str">
        <f t="shared" ref="N17:N19" si="20">IF(OR(L17="DNS",L17="DNF",L17="DSQ",L17="DNC",L17="OCS"),(COUNTA($B$11:$B$19)+1),IF($B17="","",RANK(M17,M$11:M$19,1)))</f>
        <v/>
      </c>
      <c r="O17" s="8"/>
      <c r="P17" s="238"/>
      <c r="Q17" s="242" t="str">
        <f t="shared" ref="Q17:Q19" si="21">IF(OR(P17="DNS",P17="DNF",P17="DSQ",P17="DNC",P17="OCS"),"",IF(P$9="","",IF($B17="","",P17)))</f>
        <v/>
      </c>
      <c r="R17" s="234" t="str">
        <f t="shared" ref="R17:R19" si="22">IF(OR(P17="DNS",P17="DNF",P17="DSQ",P17="DNC",P17="OCS"),(COUNTA($B$11:$B$19)+1),IF($B17="","",RANK(Q17,Q$11:Q$19,1)))</f>
        <v/>
      </c>
      <c r="S17" s="8"/>
      <c r="T17" s="238"/>
      <c r="U17" s="242" t="str">
        <f t="shared" ref="U17:U19" si="23">IF(OR(T17="DNS",T17="DNF",T17="DSQ",T17="DNC",T17="OCS"),"",IF(T$9="","",IF($B17="","",T17)))</f>
        <v/>
      </c>
      <c r="V17" s="234" t="str">
        <f t="shared" ref="V17:V19" si="24">IF(OR(T17="DNS",T17="DNF",T17="DSQ",T17="DNC",T17="OCS"),(COUNTA($B$11:$B$19)+1),IF($B17="","",RANK(U17,U$11:U$19,1)))</f>
        <v/>
      </c>
      <c r="W17" s="8"/>
      <c r="X17" s="238"/>
      <c r="Y17" s="242" t="str">
        <f t="shared" ref="Y17:Y19" si="25">IF(OR(X17="DNS",X17="DNF",X17="DSQ",X17="DNC",X17="OCS"),"",IF(X$9="","",IF($B17="","",X17)))</f>
        <v/>
      </c>
      <c r="Z17" s="234" t="str">
        <f t="shared" ref="Z17:Z19" si="26">IF(OR(X17="DNS",X17="DNF",X17="DSQ",X17="DNC",X17="OCS"),(COUNTA($B$11:$B$19)+1),IF($B17="","",RANK(Y17,Y$11:Y$19,1)))</f>
        <v/>
      </c>
      <c r="AA17" s="8"/>
      <c r="AB17" s="238"/>
      <c r="AC17" s="242" t="str">
        <f t="shared" ref="AC17:AC19" si="27">IF(OR(AB17="DNS",AB17="DNF",AB17="DSQ",AB17="DNC",AB17="OCS"),"",IF(AB$9="","",IF($B17="","",AB17)))</f>
        <v/>
      </c>
      <c r="AD17" s="234" t="str">
        <f t="shared" ref="AD17:AD19" si="28">IF(OR(AB17="DNS",AB17="DNF",AB17="DSQ",AB17="DNC",AB17="OCS"),(COUNTA($B$11:$B$19)+1),IF($B17="","",RANK(AC17,AC$11:AC$19,1)))</f>
        <v/>
      </c>
    </row>
    <row r="18" spans="1:30" ht="15" customHeight="1" x14ac:dyDescent="0.2">
      <c r="A18" s="60" t="str">
        <f t="shared" si="14"/>
        <v/>
      </c>
      <c r="B18" s="61"/>
      <c r="C18" s="289"/>
      <c r="D18" s="249"/>
      <c r="E18" s="15" t="str">
        <f t="shared" si="15"/>
        <v/>
      </c>
      <c r="F18" s="16" t="str">
        <f t="shared" si="16"/>
        <v/>
      </c>
      <c r="G18" s="8"/>
      <c r="H18" s="238"/>
      <c r="I18" s="242" t="str">
        <f t="shared" si="17"/>
        <v/>
      </c>
      <c r="J18" s="234" t="str">
        <f t="shared" si="18"/>
        <v/>
      </c>
      <c r="K18" s="8"/>
      <c r="L18" s="238"/>
      <c r="M18" s="242" t="str">
        <f t="shared" si="19"/>
        <v/>
      </c>
      <c r="N18" s="234" t="str">
        <f t="shared" si="20"/>
        <v/>
      </c>
      <c r="O18" s="8"/>
      <c r="P18" s="238"/>
      <c r="Q18" s="242" t="str">
        <f t="shared" si="21"/>
        <v/>
      </c>
      <c r="R18" s="234" t="str">
        <f t="shared" si="22"/>
        <v/>
      </c>
      <c r="S18" s="8"/>
      <c r="T18" s="238"/>
      <c r="U18" s="242" t="str">
        <f t="shared" si="23"/>
        <v/>
      </c>
      <c r="V18" s="234" t="str">
        <f t="shared" si="24"/>
        <v/>
      </c>
      <c r="W18" s="8"/>
      <c r="X18" s="238"/>
      <c r="Y18" s="242" t="str">
        <f t="shared" si="25"/>
        <v/>
      </c>
      <c r="Z18" s="234" t="str">
        <f t="shared" si="26"/>
        <v/>
      </c>
      <c r="AA18" s="8"/>
      <c r="AB18" s="238"/>
      <c r="AC18" s="242" t="str">
        <f t="shared" si="27"/>
        <v/>
      </c>
      <c r="AD18" s="234" t="str">
        <f t="shared" si="28"/>
        <v/>
      </c>
    </row>
    <row r="19" spans="1:30" ht="15" customHeight="1" thickBot="1" x14ac:dyDescent="0.25">
      <c r="A19" s="60" t="str">
        <f>F19</f>
        <v/>
      </c>
      <c r="B19" s="250"/>
      <c r="C19" s="250"/>
      <c r="D19" s="251"/>
      <c r="E19" s="15" t="str">
        <f t="shared" si="15"/>
        <v/>
      </c>
      <c r="F19" s="20" t="str">
        <f t="shared" si="16"/>
        <v/>
      </c>
      <c r="G19" s="21"/>
      <c r="H19" s="238"/>
      <c r="I19" s="242" t="str">
        <f t="shared" si="17"/>
        <v/>
      </c>
      <c r="J19" s="234" t="str">
        <f t="shared" si="18"/>
        <v/>
      </c>
      <c r="K19" s="21"/>
      <c r="L19" s="238"/>
      <c r="M19" s="242" t="str">
        <f t="shared" si="19"/>
        <v/>
      </c>
      <c r="N19" s="234" t="str">
        <f t="shared" si="20"/>
        <v/>
      </c>
      <c r="O19" s="21"/>
      <c r="P19" s="238"/>
      <c r="Q19" s="242" t="str">
        <f t="shared" si="21"/>
        <v/>
      </c>
      <c r="R19" s="234" t="str">
        <f t="shared" si="22"/>
        <v/>
      </c>
      <c r="S19" s="21"/>
      <c r="T19" s="238"/>
      <c r="U19" s="242" t="str">
        <f t="shared" si="23"/>
        <v/>
      </c>
      <c r="V19" s="234" t="str">
        <f t="shared" si="24"/>
        <v/>
      </c>
      <c r="W19" s="21"/>
      <c r="X19" s="238"/>
      <c r="Y19" s="242" t="str">
        <f t="shared" si="25"/>
        <v/>
      </c>
      <c r="Z19" s="234" t="str">
        <f t="shared" si="26"/>
        <v/>
      </c>
      <c r="AA19" s="21"/>
      <c r="AB19" s="238"/>
      <c r="AC19" s="242" t="str">
        <f t="shared" si="27"/>
        <v/>
      </c>
      <c r="AD19" s="234" t="str">
        <f t="shared" si="28"/>
        <v/>
      </c>
    </row>
    <row r="20" spans="1:30" ht="15" customHeight="1" thickTop="1" thickBot="1" x14ac:dyDescent="0.25">
      <c r="A20" s="48"/>
      <c r="B20" s="48"/>
      <c r="C20" s="48"/>
      <c r="D20" s="48"/>
      <c r="E20" s="48"/>
      <c r="F20" s="48"/>
      <c r="G20" s="48"/>
      <c r="H20" s="49"/>
      <c r="I20" s="48"/>
      <c r="J20" s="64"/>
      <c r="K20" s="48"/>
      <c r="L20" s="49"/>
      <c r="M20" s="48"/>
      <c r="N20" s="64"/>
      <c r="O20" s="48"/>
      <c r="P20" s="49"/>
      <c r="Q20" s="48"/>
      <c r="R20" s="64"/>
      <c r="S20" s="48"/>
      <c r="T20" s="49"/>
      <c r="U20" s="48"/>
      <c r="V20" s="64"/>
      <c r="W20" s="48"/>
      <c r="X20" s="49"/>
      <c r="Y20" s="48"/>
      <c r="Z20" s="64"/>
      <c r="AA20" s="48"/>
      <c r="AB20" s="49"/>
      <c r="AC20" s="48"/>
      <c r="AD20" s="64"/>
    </row>
    <row r="21" spans="1:30" ht="15" customHeight="1" thickTop="1" x14ac:dyDescent="0.2"/>
  </sheetData>
  <sortState xmlns:xlrd2="http://schemas.microsoft.com/office/spreadsheetml/2017/richdata2" ref="A11:AD16">
    <sortCondition ref="E11:E16"/>
  </sortState>
  <mergeCells count="14">
    <mergeCell ref="AB7:AD7"/>
    <mergeCell ref="AB8:AD8"/>
    <mergeCell ref="E8:F8"/>
    <mergeCell ref="D2:Z6"/>
    <mergeCell ref="H7:J7"/>
    <mergeCell ref="L7:N7"/>
    <mergeCell ref="P7:R7"/>
    <mergeCell ref="T7:V7"/>
    <mergeCell ref="X7:Z7"/>
    <mergeCell ref="H8:J8"/>
    <mergeCell ref="L8:N8"/>
    <mergeCell ref="P8:R8"/>
    <mergeCell ref="T8:V8"/>
    <mergeCell ref="X8:Z8"/>
  </mergeCells>
  <dataValidations count="2">
    <dataValidation type="list" allowBlank="1" showInputMessage="1" showErrorMessage="1" sqref="T8:V8 L8:N8 P8:R8 H8:J8 X8:Z8 AB8:AD8" xr:uid="{345CDF58-0F6A-419D-B540-C25DE7EA949A}">
      <formula1>Windspd</formula1>
    </dataValidation>
    <dataValidation type="list" allowBlank="1" showInputMessage="1" showErrorMessage="1" sqref="C11:C19" xr:uid="{2668947F-8FED-45C8-BD2F-083BA53E99ED}">
      <formula1>Boats</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A6AE3734-F39C-4396-9302-912A8875D2E6}">
          <x14:formula1>
            <xm:f>Memb!$B$2:$B$317</xm:f>
          </x14:formula1>
          <xm:sqref>B17:B19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3</vt:i4>
      </vt:variant>
    </vt:vector>
  </HeadingPairs>
  <TitlesOfParts>
    <vt:vector size="64" baseType="lpstr">
      <vt:lpstr>Portsmouth</vt:lpstr>
      <vt:lpstr>Memb</vt:lpstr>
      <vt:lpstr>RC Teams</vt:lpstr>
      <vt:lpstr>Schedule</vt:lpstr>
      <vt:lpstr>Sunday Series Scoring</vt:lpstr>
      <vt:lpstr>BSC Club Championship</vt:lpstr>
      <vt:lpstr>Saturday Race 11-06-21</vt:lpstr>
      <vt:lpstr>2021 Club Championship Skipper</vt:lpstr>
      <vt:lpstr>2021 Club Championship Crew</vt:lpstr>
      <vt:lpstr>Saturday Race 11-20-21</vt:lpstr>
      <vt:lpstr>One Day 12-04-21 Scots</vt:lpstr>
      <vt:lpstr>One Day 12-04-21 Thistles</vt:lpstr>
      <vt:lpstr>Saturday Race 1-08-22</vt:lpstr>
      <vt:lpstr>Saturday Race 1-22-22</vt:lpstr>
      <vt:lpstr>Sunday Race 2-6-22</vt:lpstr>
      <vt:lpstr>Chili One Day 2-12-22 Scots</vt:lpstr>
      <vt:lpstr>Chili One Day 2-12-22 Thistles</vt:lpstr>
      <vt:lpstr>Sunday Race 2-20-22</vt:lpstr>
      <vt:lpstr>Sunday Race 2-27-22</vt:lpstr>
      <vt:lpstr>Ironman One Day 3-5-22 FS</vt:lpstr>
      <vt:lpstr>Ironman One Day 3-5-22 420</vt:lpstr>
      <vt:lpstr>Sunday Race 3-13-22</vt:lpstr>
      <vt:lpstr>Saturday Race 3-19-22</vt:lpstr>
      <vt:lpstr>Sunday Races 4-10-22</vt:lpstr>
      <vt:lpstr>Easter One Day 4-16-22 FS</vt:lpstr>
      <vt:lpstr>Easter One Day 4-16-22 TH</vt:lpstr>
      <vt:lpstr>Sunday Races 5-1-22</vt:lpstr>
      <vt:lpstr>Long Distance Race 5-7-22</vt:lpstr>
      <vt:lpstr>Memorial Day Regatta 5-28-22 Op</vt:lpstr>
      <vt:lpstr>Sunday Races 6-5-22</vt:lpstr>
      <vt:lpstr>Sunday Races 6-12-22</vt:lpstr>
      <vt:lpstr>Saturday Races 6-18-22</vt:lpstr>
      <vt:lpstr>Caldwell Cup 6-25-22 FS</vt:lpstr>
      <vt:lpstr>Caldwell Cup 6-25-22 TH</vt:lpstr>
      <vt:lpstr>Caldwell Cup 6-25-22 Lasers</vt:lpstr>
      <vt:lpstr>Sunday Races 7-3-22</vt:lpstr>
      <vt:lpstr>Sunday Races 7-31-22</vt:lpstr>
      <vt:lpstr>Sunday Races 8-14-22</vt:lpstr>
      <vt:lpstr>Saturday Races 8-20-22</vt:lpstr>
      <vt:lpstr>RPS Regatta - Opti Green</vt:lpstr>
      <vt:lpstr>RPS Regatta - Opti Blue-Red-Wh </vt:lpstr>
      <vt:lpstr>RPS Regatta- Laser, Radial, 4.7</vt:lpstr>
      <vt:lpstr>RPS Regatta - 420 non Spin</vt:lpstr>
      <vt:lpstr>RPS Regatta - Open BIC</vt:lpstr>
      <vt:lpstr>Labor Day Regatta 9-3-22 FS</vt:lpstr>
      <vt:lpstr>Sunday Races 9-11-22</vt:lpstr>
      <vt:lpstr>2022-09-17 Leukemia Cup FS</vt:lpstr>
      <vt:lpstr>2022-09-17 Leukemia Cup TH</vt:lpstr>
      <vt:lpstr>Smith-Berry LDR 9-24-22</vt:lpstr>
      <vt:lpstr>Great Scot 10-1-22 Cham</vt:lpstr>
      <vt:lpstr>Great Scot 10-1-22 Chal</vt:lpstr>
      <vt:lpstr>Sunday Races 10-9-22</vt:lpstr>
      <vt:lpstr>Great Pumpkin Regatta 10-15-22</vt:lpstr>
      <vt:lpstr>Sunday Races 10-23-22</vt:lpstr>
      <vt:lpstr>One Day Regatta 10-29-22 FS</vt:lpstr>
      <vt:lpstr>Blank Portsmouth Results Form</vt:lpstr>
      <vt:lpstr>Blank One Design Results Form</vt:lpstr>
      <vt:lpstr>High Point Sunday Series Only</vt:lpstr>
      <vt:lpstr>High Point FSCT</vt:lpstr>
      <vt:lpstr>High Point TH</vt:lpstr>
      <vt:lpstr>CC</vt:lpstr>
      <vt:lpstr>Boats</vt:lpstr>
      <vt:lpstr>PMNumb</vt:lpstr>
      <vt:lpstr>Windspd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Wade</dc:creator>
  <cp:lastModifiedBy>Richard Wade</cp:lastModifiedBy>
  <dcterms:created xsi:type="dcterms:W3CDTF">2021-12-05T17:22:49Z</dcterms:created>
  <dcterms:modified xsi:type="dcterms:W3CDTF">2022-11-01T14:47:15Z</dcterms:modified>
</cp:coreProperties>
</file>